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pivotCache/pivotCacheDefinition5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pivotTables/pivotTable12.xml" ContentType="application/vnd.openxmlformats-officedocument.spreadsheetml.pivotTable+xml"/>
  <Override PartName="/xl/drawings/drawing7.xml" ContentType="application/vnd.openxmlformats-officedocument.drawing+xml"/>
  <Override PartName="/xl/charts/chartEx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pivotTables/pivotTable13.xml" ContentType="application/vnd.openxmlformats-officedocument.spreadsheetml.pivotTable+xml"/>
  <Override PartName="/xl/drawings/drawing8.xml" ContentType="application/vnd.openxmlformats-officedocument.drawing+xml"/>
  <Override PartName="/xl/timelines/timeline1.xml" ContentType="application/vnd.ms-excel.timelin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tables/table1.xml" ContentType="application/vnd.openxmlformats-officedocument.spreadsheetml.tab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updateLinks="never"/>
  <mc:AlternateContent xmlns:mc="http://schemas.openxmlformats.org/markup-compatibility/2006">
    <mc:Choice Requires="x15">
      <x15ac:absPath xmlns:x15ac="http://schemas.microsoft.com/office/spreadsheetml/2010/11/ac" url="https://dataxbi-my.sharepoint.com/personal/dataxbi_dataxbi_com/Documents/Formación/ICONO TC/Nivel Básico Intermedio/IconoTrainingAF-Excel-nivel-Basico-Intermedio/3. Ejercicios Tablas y gráficas dinámicas/Informe Ventas/Datos/"/>
    </mc:Choice>
  </mc:AlternateContent>
  <xr:revisionPtr revIDLastSave="44" documentId="8_{7C0F9CBB-C342-473F-8A49-36A80A88D1BF}" xr6:coauthVersionLast="47" xr6:coauthVersionMax="47" xr10:uidLastSave="{A3080002-52F0-4DCA-9A30-7FA87CA7E235}"/>
  <bookViews>
    <workbookView xWindow="-28920" yWindow="-2025" windowWidth="29040" windowHeight="15720" activeTab="11" xr2:uid="{00000000-000D-0000-FFFF-FFFF00000000}"/>
  </bookViews>
  <sheets>
    <sheet name="Evolución" sheetId="9" r:id="rId1"/>
    <sheet name="Hoja7" sheetId="15" r:id="rId2"/>
    <sheet name="Hoja6" sheetId="14" r:id="rId3"/>
    <sheet name="Hoja1" sheetId="10" r:id="rId4"/>
    <sheet name="Hoja2" sheetId="11" r:id="rId5"/>
    <sheet name="Hoja3" sheetId="12" r:id="rId6"/>
    <sheet name="Hoja5" sheetId="13" r:id="rId7"/>
    <sheet name="Hoja8" sheetId="16" r:id="rId8"/>
    <sheet name="Hoja9" sheetId="17" r:id="rId9"/>
    <sheet name="Hoja11" sheetId="19" r:id="rId10"/>
    <sheet name="Hoja10" sheetId="18" r:id="rId11"/>
    <sheet name="Hoja12" sheetId="20" r:id="rId12"/>
    <sheet name="Datos" sheetId="1" r:id="rId13"/>
    <sheet name="Segmentación" sheetId="3" r:id="rId14"/>
    <sheet name="Hoja4" sheetId="7" r:id="rId15"/>
  </sheets>
  <externalReferences>
    <externalReference r:id="rId16"/>
    <externalReference r:id="rId17"/>
  </externalReferences>
  <definedNames>
    <definedName name="_xlnm._FilterDatabase" localSheetId="12" hidden="1">Datos!$A$1:$J$3748</definedName>
    <definedName name="_xlchart.v5.0" hidden="1">Hoja8!$K$2</definedName>
    <definedName name="_xlchart.v5.1" hidden="1">Hoja8!$K$3:$K$23</definedName>
    <definedName name="_xlchart.v5.10" hidden="1">Hoja9!$F$3</definedName>
    <definedName name="_xlchart.v5.11" hidden="1">Hoja9!$F$4:$F$73</definedName>
    <definedName name="_xlchart.v5.12" hidden="1">Hoja9!$E$3</definedName>
    <definedName name="_xlchart.v5.13" hidden="1">Hoja9!$E$4:$E$73</definedName>
    <definedName name="_xlchart.v5.14" hidden="1">Hoja9!$F$2</definedName>
    <definedName name="_xlchart.v5.15" hidden="1">Hoja9!$F$3</definedName>
    <definedName name="_xlchart.v5.16" hidden="1">Hoja9!$F$4:$F$73</definedName>
    <definedName name="_xlchart.v5.2" hidden="1">Hoja8!$K$3:$K$24</definedName>
    <definedName name="_xlchart.v5.3" hidden="1">Hoja8!$L$1</definedName>
    <definedName name="_xlchart.v5.4" hidden="1">Hoja8!$L$2</definedName>
    <definedName name="_xlchart.v5.5" hidden="1">Hoja8!$L$3:$L$23</definedName>
    <definedName name="_xlchart.v5.6" hidden="1">Hoja8!$L$3:$L$24</definedName>
    <definedName name="_xlchart.v5.7" hidden="1">Hoja9!$E$3</definedName>
    <definedName name="_xlchart.v5.8" hidden="1">Hoja9!$E$4:$E$73</definedName>
    <definedName name="_xlchart.v5.9" hidden="1">Hoja9!$F$2</definedName>
    <definedName name="_xlcn.WorksheetConnection_VentasGroucerySolución.xlsxVentas1" hidden="1">Ventas[]</definedName>
    <definedName name="SegmentaciónDeDatos_Año1">#N/A</definedName>
    <definedName name="SegmentaciónDeDatos_Category1">#N/A</definedName>
    <definedName name="SegmentaciónDeDatos_Mes1">#N/A</definedName>
    <definedName name="Timeline_Order_Date">#N/A</definedName>
  </definedNames>
  <calcPr calcId="191029"/>
  <pivotCaches>
    <pivotCache cacheId="106" r:id="rId18"/>
    <pivotCache cacheId="16" r:id="rId19"/>
    <pivotCache cacheId="19" r:id="rId20"/>
    <pivotCache cacheId="102" r:id="rId21"/>
  </pivotCaches>
  <extLst>
    <ext xmlns:x14="http://schemas.microsoft.com/office/spreadsheetml/2009/9/main" uri="{BBE1A952-AA13-448e-AADC-164F8A28A991}">
      <x14:slicerCaches>
        <x14:slicerCache r:id="rId22"/>
        <x14:slicerCache r:id="rId23"/>
        <x14:slicerCache r:id="rId24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57" r:id="rId25"/>
      </x15:timelineCachePivotCaches>
    </ext>
    <ext xmlns:x15="http://schemas.microsoft.com/office/spreadsheetml/2010/11/main" uri="{D0CA8CA8-9F24-4464-BF8E-62219DCF47F9}">
      <x15:timelineCacheRefs>
        <x15:timelineCacheRef r:id="rId26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Ventas" name="Ventas" connection="WorksheetConnection_VentasGroucery Solución.xlsx!Venta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K2" i="1"/>
  <c r="M2" i="1" s="1"/>
  <c r="K3" i="1"/>
  <c r="K4" i="1"/>
  <c r="K5" i="1"/>
  <c r="K6" i="1"/>
  <c r="K7" i="1"/>
  <c r="K8" i="1"/>
  <c r="M8" i="1" s="1"/>
  <c r="K9" i="1"/>
  <c r="K10" i="1"/>
  <c r="M10" i="1" s="1"/>
  <c r="K11" i="1"/>
  <c r="K12" i="1"/>
  <c r="K13" i="1"/>
  <c r="K14" i="1"/>
  <c r="K15" i="1"/>
  <c r="K16" i="1"/>
  <c r="M16" i="1" s="1"/>
  <c r="K17" i="1"/>
  <c r="K18" i="1"/>
  <c r="M18" i="1" s="1"/>
  <c r="K19" i="1"/>
  <c r="K20" i="1"/>
  <c r="K21" i="1"/>
  <c r="K22" i="1"/>
  <c r="K23" i="1"/>
  <c r="K24" i="1"/>
  <c r="M24" i="1" s="1"/>
  <c r="K25" i="1"/>
  <c r="K26" i="1"/>
  <c r="M26" i="1" s="1"/>
  <c r="K27" i="1"/>
  <c r="K28" i="1"/>
  <c r="K29" i="1"/>
  <c r="K30" i="1"/>
  <c r="K31" i="1"/>
  <c r="K32" i="1"/>
  <c r="M32" i="1" s="1"/>
  <c r="K33" i="1"/>
  <c r="K34" i="1"/>
  <c r="M34" i="1" s="1"/>
  <c r="K35" i="1"/>
  <c r="K36" i="1"/>
  <c r="K37" i="1"/>
  <c r="K38" i="1"/>
  <c r="K39" i="1"/>
  <c r="K40" i="1"/>
  <c r="M40" i="1" s="1"/>
  <c r="K41" i="1"/>
  <c r="K42" i="1"/>
  <c r="M42" i="1" s="1"/>
  <c r="K43" i="1"/>
  <c r="K44" i="1"/>
  <c r="K45" i="1"/>
  <c r="K46" i="1"/>
  <c r="K47" i="1"/>
  <c r="K48" i="1"/>
  <c r="M48" i="1" s="1"/>
  <c r="K49" i="1"/>
  <c r="K50" i="1"/>
  <c r="M50" i="1" s="1"/>
  <c r="K51" i="1"/>
  <c r="K52" i="1"/>
  <c r="K53" i="1"/>
  <c r="K54" i="1"/>
  <c r="K55" i="1"/>
  <c r="K56" i="1"/>
  <c r="M56" i="1" s="1"/>
  <c r="K57" i="1"/>
  <c r="K58" i="1"/>
  <c r="M58" i="1" s="1"/>
  <c r="K59" i="1"/>
  <c r="K60" i="1"/>
  <c r="K61" i="1"/>
  <c r="K62" i="1"/>
  <c r="K63" i="1"/>
  <c r="K64" i="1"/>
  <c r="M64" i="1" s="1"/>
  <c r="K65" i="1"/>
  <c r="K66" i="1"/>
  <c r="M66" i="1" s="1"/>
  <c r="K67" i="1"/>
  <c r="K68" i="1"/>
  <c r="K69" i="1"/>
  <c r="K70" i="1"/>
  <c r="K71" i="1"/>
  <c r="K72" i="1"/>
  <c r="M72" i="1" s="1"/>
  <c r="K73" i="1"/>
  <c r="K74" i="1"/>
  <c r="M74" i="1" s="1"/>
  <c r="K75" i="1"/>
  <c r="K76" i="1"/>
  <c r="K77" i="1"/>
  <c r="K78" i="1"/>
  <c r="K79" i="1"/>
  <c r="K80" i="1"/>
  <c r="M80" i="1" s="1"/>
  <c r="K81" i="1"/>
  <c r="K82" i="1"/>
  <c r="M82" i="1" s="1"/>
  <c r="K83" i="1"/>
  <c r="K84" i="1"/>
  <c r="K85" i="1"/>
  <c r="K86" i="1"/>
  <c r="K87" i="1"/>
  <c r="K88" i="1"/>
  <c r="M88" i="1" s="1"/>
  <c r="K89" i="1"/>
  <c r="K90" i="1"/>
  <c r="M90" i="1" s="1"/>
  <c r="K91" i="1"/>
  <c r="K92" i="1"/>
  <c r="K93" i="1"/>
  <c r="K94" i="1"/>
  <c r="K95" i="1"/>
  <c r="K96" i="1"/>
  <c r="M96" i="1" s="1"/>
  <c r="K97" i="1"/>
  <c r="K98" i="1"/>
  <c r="M98" i="1" s="1"/>
  <c r="K99" i="1"/>
  <c r="K100" i="1"/>
  <c r="K101" i="1"/>
  <c r="K102" i="1"/>
  <c r="K103" i="1"/>
  <c r="K104" i="1"/>
  <c r="M104" i="1" s="1"/>
  <c r="K105" i="1"/>
  <c r="K106" i="1"/>
  <c r="M106" i="1" s="1"/>
  <c r="K107" i="1"/>
  <c r="K108" i="1"/>
  <c r="K109" i="1"/>
  <c r="K110" i="1"/>
  <c r="K111" i="1"/>
  <c r="K112" i="1"/>
  <c r="M112" i="1" s="1"/>
  <c r="K113" i="1"/>
  <c r="K114" i="1"/>
  <c r="M114" i="1" s="1"/>
  <c r="K115" i="1"/>
  <c r="K116" i="1"/>
  <c r="K117" i="1"/>
  <c r="K118" i="1"/>
  <c r="K119" i="1"/>
  <c r="K120" i="1"/>
  <c r="M120" i="1" s="1"/>
  <c r="K121" i="1"/>
  <c r="K122" i="1"/>
  <c r="M122" i="1" s="1"/>
  <c r="K123" i="1"/>
  <c r="K124" i="1"/>
  <c r="K125" i="1"/>
  <c r="K126" i="1"/>
  <c r="K127" i="1"/>
  <c r="K128" i="1"/>
  <c r="M128" i="1" s="1"/>
  <c r="K129" i="1"/>
  <c r="K130" i="1"/>
  <c r="M130" i="1" s="1"/>
  <c r="K131" i="1"/>
  <c r="K132" i="1"/>
  <c r="K133" i="1"/>
  <c r="K134" i="1"/>
  <c r="K135" i="1"/>
  <c r="K136" i="1"/>
  <c r="M136" i="1" s="1"/>
  <c r="K137" i="1"/>
  <c r="K138" i="1"/>
  <c r="M138" i="1" s="1"/>
  <c r="K139" i="1"/>
  <c r="K140" i="1"/>
  <c r="K141" i="1"/>
  <c r="K142" i="1"/>
  <c r="K143" i="1"/>
  <c r="K144" i="1"/>
  <c r="M144" i="1" s="1"/>
  <c r="K145" i="1"/>
  <c r="K146" i="1"/>
  <c r="M146" i="1" s="1"/>
  <c r="K147" i="1"/>
  <c r="K148" i="1"/>
  <c r="K149" i="1"/>
  <c r="K150" i="1"/>
  <c r="K151" i="1"/>
  <c r="K152" i="1"/>
  <c r="M152" i="1" s="1"/>
  <c r="K153" i="1"/>
  <c r="K154" i="1"/>
  <c r="M154" i="1" s="1"/>
  <c r="K155" i="1"/>
  <c r="K156" i="1"/>
  <c r="K157" i="1"/>
  <c r="K158" i="1"/>
  <c r="K159" i="1"/>
  <c r="K160" i="1"/>
  <c r="M160" i="1" s="1"/>
  <c r="K161" i="1"/>
  <c r="K162" i="1"/>
  <c r="M162" i="1" s="1"/>
  <c r="K163" i="1"/>
  <c r="K164" i="1"/>
  <c r="K165" i="1"/>
  <c r="K166" i="1"/>
  <c r="K167" i="1"/>
  <c r="K168" i="1"/>
  <c r="M168" i="1" s="1"/>
  <c r="K169" i="1"/>
  <c r="K170" i="1"/>
  <c r="M170" i="1" s="1"/>
  <c r="K171" i="1"/>
  <c r="K172" i="1"/>
  <c r="K173" i="1"/>
  <c r="K174" i="1"/>
  <c r="K175" i="1"/>
  <c r="K176" i="1"/>
  <c r="M176" i="1" s="1"/>
  <c r="K177" i="1"/>
  <c r="K178" i="1"/>
  <c r="M178" i="1" s="1"/>
  <c r="K179" i="1"/>
  <c r="K180" i="1"/>
  <c r="K181" i="1"/>
  <c r="K182" i="1"/>
  <c r="K183" i="1"/>
  <c r="K184" i="1"/>
  <c r="M184" i="1" s="1"/>
  <c r="K185" i="1"/>
  <c r="K186" i="1"/>
  <c r="M186" i="1" s="1"/>
  <c r="K187" i="1"/>
  <c r="K188" i="1"/>
  <c r="K189" i="1"/>
  <c r="K190" i="1"/>
  <c r="K191" i="1"/>
  <c r="K192" i="1"/>
  <c r="M192" i="1" s="1"/>
  <c r="K193" i="1"/>
  <c r="K194" i="1"/>
  <c r="M194" i="1" s="1"/>
  <c r="K195" i="1"/>
  <c r="K196" i="1"/>
  <c r="K197" i="1"/>
  <c r="K198" i="1"/>
  <c r="K199" i="1"/>
  <c r="K200" i="1"/>
  <c r="M200" i="1" s="1"/>
  <c r="K201" i="1"/>
  <c r="K202" i="1"/>
  <c r="M202" i="1" s="1"/>
  <c r="K203" i="1"/>
  <c r="K204" i="1"/>
  <c r="K205" i="1"/>
  <c r="K206" i="1"/>
  <c r="K207" i="1"/>
  <c r="K208" i="1"/>
  <c r="M208" i="1" s="1"/>
  <c r="K209" i="1"/>
  <c r="K210" i="1"/>
  <c r="M210" i="1" s="1"/>
  <c r="K211" i="1"/>
  <c r="K212" i="1"/>
  <c r="K213" i="1"/>
  <c r="K214" i="1"/>
  <c r="K215" i="1"/>
  <c r="K216" i="1"/>
  <c r="M216" i="1" s="1"/>
  <c r="K217" i="1"/>
  <c r="K218" i="1"/>
  <c r="M218" i="1" s="1"/>
  <c r="K219" i="1"/>
  <c r="K220" i="1"/>
  <c r="K221" i="1"/>
  <c r="K222" i="1"/>
  <c r="K223" i="1"/>
  <c r="K224" i="1"/>
  <c r="M224" i="1" s="1"/>
  <c r="K225" i="1"/>
  <c r="K226" i="1"/>
  <c r="M226" i="1" s="1"/>
  <c r="K227" i="1"/>
  <c r="K228" i="1"/>
  <c r="K229" i="1"/>
  <c r="K230" i="1"/>
  <c r="K231" i="1"/>
  <c r="K232" i="1"/>
  <c r="M232" i="1" s="1"/>
  <c r="K233" i="1"/>
  <c r="K234" i="1"/>
  <c r="M234" i="1" s="1"/>
  <c r="K235" i="1"/>
  <c r="K236" i="1"/>
  <c r="K237" i="1"/>
  <c r="K238" i="1"/>
  <c r="K239" i="1"/>
  <c r="K240" i="1"/>
  <c r="M240" i="1" s="1"/>
  <c r="K241" i="1"/>
  <c r="K242" i="1"/>
  <c r="M242" i="1" s="1"/>
  <c r="K243" i="1"/>
  <c r="K244" i="1"/>
  <c r="K245" i="1"/>
  <c r="K246" i="1"/>
  <c r="K247" i="1"/>
  <c r="K248" i="1"/>
  <c r="M248" i="1" s="1"/>
  <c r="K249" i="1"/>
  <c r="K250" i="1"/>
  <c r="M250" i="1" s="1"/>
  <c r="K251" i="1"/>
  <c r="K252" i="1"/>
  <c r="K253" i="1"/>
  <c r="K254" i="1"/>
  <c r="K255" i="1"/>
  <c r="K256" i="1"/>
  <c r="M256" i="1" s="1"/>
  <c r="K257" i="1"/>
  <c r="K258" i="1"/>
  <c r="M258" i="1" s="1"/>
  <c r="K259" i="1"/>
  <c r="K260" i="1"/>
  <c r="K261" i="1"/>
  <c r="K262" i="1"/>
  <c r="K263" i="1"/>
  <c r="K264" i="1"/>
  <c r="M264" i="1" s="1"/>
  <c r="K265" i="1"/>
  <c r="K266" i="1"/>
  <c r="M266" i="1" s="1"/>
  <c r="K267" i="1"/>
  <c r="K268" i="1"/>
  <c r="K269" i="1"/>
  <c r="K270" i="1"/>
  <c r="K271" i="1"/>
  <c r="K272" i="1"/>
  <c r="M272" i="1" s="1"/>
  <c r="K273" i="1"/>
  <c r="K274" i="1"/>
  <c r="M274" i="1" s="1"/>
  <c r="K275" i="1"/>
  <c r="K276" i="1"/>
  <c r="K277" i="1"/>
  <c r="K278" i="1"/>
  <c r="K279" i="1"/>
  <c r="K280" i="1"/>
  <c r="M280" i="1" s="1"/>
  <c r="K281" i="1"/>
  <c r="K282" i="1"/>
  <c r="M282" i="1" s="1"/>
  <c r="K283" i="1"/>
  <c r="K284" i="1"/>
  <c r="K285" i="1"/>
  <c r="K286" i="1"/>
  <c r="K287" i="1"/>
  <c r="K288" i="1"/>
  <c r="M288" i="1" s="1"/>
  <c r="K289" i="1"/>
  <c r="K290" i="1"/>
  <c r="M290" i="1" s="1"/>
  <c r="K291" i="1"/>
  <c r="K292" i="1"/>
  <c r="K293" i="1"/>
  <c r="K294" i="1"/>
  <c r="K295" i="1"/>
  <c r="K296" i="1"/>
  <c r="M296" i="1" s="1"/>
  <c r="K297" i="1"/>
  <c r="K298" i="1"/>
  <c r="M298" i="1" s="1"/>
  <c r="K299" i="1"/>
  <c r="K300" i="1"/>
  <c r="K301" i="1"/>
  <c r="K302" i="1"/>
  <c r="K303" i="1"/>
  <c r="K304" i="1"/>
  <c r="M304" i="1" s="1"/>
  <c r="K305" i="1"/>
  <c r="K306" i="1"/>
  <c r="M306" i="1" s="1"/>
  <c r="K307" i="1"/>
  <c r="K308" i="1"/>
  <c r="K309" i="1"/>
  <c r="K310" i="1"/>
  <c r="K311" i="1"/>
  <c r="K312" i="1"/>
  <c r="M312" i="1" s="1"/>
  <c r="K313" i="1"/>
  <c r="K314" i="1"/>
  <c r="M314" i="1" s="1"/>
  <c r="K315" i="1"/>
  <c r="K316" i="1"/>
  <c r="K317" i="1"/>
  <c r="K318" i="1"/>
  <c r="K319" i="1"/>
  <c r="K320" i="1"/>
  <c r="M320" i="1" s="1"/>
  <c r="K321" i="1"/>
  <c r="K322" i="1"/>
  <c r="M322" i="1" s="1"/>
  <c r="K323" i="1"/>
  <c r="K324" i="1"/>
  <c r="K325" i="1"/>
  <c r="K326" i="1"/>
  <c r="K327" i="1"/>
  <c r="K328" i="1"/>
  <c r="M328" i="1" s="1"/>
  <c r="K329" i="1"/>
  <c r="K330" i="1"/>
  <c r="M330" i="1" s="1"/>
  <c r="K331" i="1"/>
  <c r="K332" i="1"/>
  <c r="K333" i="1"/>
  <c r="K334" i="1"/>
  <c r="K335" i="1"/>
  <c r="K336" i="1"/>
  <c r="M336" i="1" s="1"/>
  <c r="K337" i="1"/>
  <c r="K338" i="1"/>
  <c r="M338" i="1" s="1"/>
  <c r="K339" i="1"/>
  <c r="K340" i="1"/>
  <c r="K341" i="1"/>
  <c r="K342" i="1"/>
  <c r="K343" i="1"/>
  <c r="K344" i="1"/>
  <c r="M344" i="1" s="1"/>
  <c r="K345" i="1"/>
  <c r="K346" i="1"/>
  <c r="M346" i="1" s="1"/>
  <c r="K347" i="1"/>
  <c r="K348" i="1"/>
  <c r="K349" i="1"/>
  <c r="K350" i="1"/>
  <c r="K351" i="1"/>
  <c r="K352" i="1"/>
  <c r="M352" i="1" s="1"/>
  <c r="K353" i="1"/>
  <c r="K354" i="1"/>
  <c r="M354" i="1" s="1"/>
  <c r="K355" i="1"/>
  <c r="K356" i="1"/>
  <c r="K357" i="1"/>
  <c r="K358" i="1"/>
  <c r="K359" i="1"/>
  <c r="K360" i="1"/>
  <c r="M360" i="1" s="1"/>
  <c r="K361" i="1"/>
  <c r="K362" i="1"/>
  <c r="M362" i="1" s="1"/>
  <c r="K363" i="1"/>
  <c r="K364" i="1"/>
  <c r="K365" i="1"/>
  <c r="K366" i="1"/>
  <c r="K367" i="1"/>
  <c r="K368" i="1"/>
  <c r="M368" i="1" s="1"/>
  <c r="K369" i="1"/>
  <c r="K370" i="1"/>
  <c r="M370" i="1" s="1"/>
  <c r="K371" i="1"/>
  <c r="K372" i="1"/>
  <c r="K373" i="1"/>
  <c r="K374" i="1"/>
  <c r="K375" i="1"/>
  <c r="K376" i="1"/>
  <c r="M376" i="1" s="1"/>
  <c r="K377" i="1"/>
  <c r="K378" i="1"/>
  <c r="M378" i="1" s="1"/>
  <c r="K379" i="1"/>
  <c r="K380" i="1"/>
  <c r="K381" i="1"/>
  <c r="K382" i="1"/>
  <c r="K383" i="1"/>
  <c r="K384" i="1"/>
  <c r="M384" i="1" s="1"/>
  <c r="K385" i="1"/>
  <c r="K386" i="1"/>
  <c r="M386" i="1" s="1"/>
  <c r="K387" i="1"/>
  <c r="K388" i="1"/>
  <c r="K389" i="1"/>
  <c r="K390" i="1"/>
  <c r="K391" i="1"/>
  <c r="K392" i="1"/>
  <c r="M392" i="1" s="1"/>
  <c r="K393" i="1"/>
  <c r="K394" i="1"/>
  <c r="M394" i="1" s="1"/>
  <c r="K395" i="1"/>
  <c r="K396" i="1"/>
  <c r="K397" i="1"/>
  <c r="K398" i="1"/>
  <c r="K399" i="1"/>
  <c r="K400" i="1"/>
  <c r="M400" i="1" s="1"/>
  <c r="K401" i="1"/>
  <c r="K402" i="1"/>
  <c r="M402" i="1" s="1"/>
  <c r="K403" i="1"/>
  <c r="K404" i="1"/>
  <c r="K405" i="1"/>
  <c r="K406" i="1"/>
  <c r="K407" i="1"/>
  <c r="K408" i="1"/>
  <c r="M408" i="1" s="1"/>
  <c r="K409" i="1"/>
  <c r="K410" i="1"/>
  <c r="M410" i="1" s="1"/>
  <c r="K411" i="1"/>
  <c r="K412" i="1"/>
  <c r="K413" i="1"/>
  <c r="K414" i="1"/>
  <c r="K415" i="1"/>
  <c r="K416" i="1"/>
  <c r="M416" i="1" s="1"/>
  <c r="K417" i="1"/>
  <c r="K418" i="1"/>
  <c r="M418" i="1" s="1"/>
  <c r="K419" i="1"/>
  <c r="K420" i="1"/>
  <c r="K421" i="1"/>
  <c r="K422" i="1"/>
  <c r="K423" i="1"/>
  <c r="K424" i="1"/>
  <c r="M424" i="1" s="1"/>
  <c r="K425" i="1"/>
  <c r="K426" i="1"/>
  <c r="M426" i="1" s="1"/>
  <c r="K427" i="1"/>
  <c r="K428" i="1"/>
  <c r="K429" i="1"/>
  <c r="K430" i="1"/>
  <c r="K431" i="1"/>
  <c r="K432" i="1"/>
  <c r="M432" i="1" s="1"/>
  <c r="K433" i="1"/>
  <c r="K434" i="1"/>
  <c r="M434" i="1" s="1"/>
  <c r="K435" i="1"/>
  <c r="K436" i="1"/>
  <c r="K437" i="1"/>
  <c r="K438" i="1"/>
  <c r="K439" i="1"/>
  <c r="K440" i="1"/>
  <c r="M440" i="1" s="1"/>
  <c r="K441" i="1"/>
  <c r="K442" i="1"/>
  <c r="M442" i="1" s="1"/>
  <c r="K443" i="1"/>
  <c r="K444" i="1"/>
  <c r="K445" i="1"/>
  <c r="K446" i="1"/>
  <c r="K447" i="1"/>
  <c r="K448" i="1"/>
  <c r="M448" i="1" s="1"/>
  <c r="K449" i="1"/>
  <c r="K450" i="1"/>
  <c r="M450" i="1" s="1"/>
  <c r="K451" i="1"/>
  <c r="K452" i="1"/>
  <c r="K453" i="1"/>
  <c r="K454" i="1"/>
  <c r="K455" i="1"/>
  <c r="K456" i="1"/>
  <c r="M456" i="1" s="1"/>
  <c r="K457" i="1"/>
  <c r="K458" i="1"/>
  <c r="M458" i="1" s="1"/>
  <c r="K459" i="1"/>
  <c r="K460" i="1"/>
  <c r="K461" i="1"/>
  <c r="K462" i="1"/>
  <c r="K463" i="1"/>
  <c r="K464" i="1"/>
  <c r="M464" i="1" s="1"/>
  <c r="K465" i="1"/>
  <c r="K466" i="1"/>
  <c r="M466" i="1" s="1"/>
  <c r="K467" i="1"/>
  <c r="K468" i="1"/>
  <c r="K469" i="1"/>
  <c r="K470" i="1"/>
  <c r="K471" i="1"/>
  <c r="K472" i="1"/>
  <c r="M472" i="1" s="1"/>
  <c r="K473" i="1"/>
  <c r="K474" i="1"/>
  <c r="M474" i="1" s="1"/>
  <c r="K475" i="1"/>
  <c r="K476" i="1"/>
  <c r="K477" i="1"/>
  <c r="K478" i="1"/>
  <c r="K479" i="1"/>
  <c r="K480" i="1"/>
  <c r="M480" i="1" s="1"/>
  <c r="K481" i="1"/>
  <c r="K482" i="1"/>
  <c r="M482" i="1" s="1"/>
  <c r="K483" i="1"/>
  <c r="K484" i="1"/>
  <c r="K485" i="1"/>
  <c r="K486" i="1"/>
  <c r="K487" i="1"/>
  <c r="K488" i="1"/>
  <c r="M488" i="1" s="1"/>
  <c r="K489" i="1"/>
  <c r="K490" i="1"/>
  <c r="M490" i="1" s="1"/>
  <c r="K491" i="1"/>
  <c r="K492" i="1"/>
  <c r="K493" i="1"/>
  <c r="K494" i="1"/>
  <c r="K495" i="1"/>
  <c r="K496" i="1"/>
  <c r="M496" i="1" s="1"/>
  <c r="K497" i="1"/>
  <c r="K498" i="1"/>
  <c r="M498" i="1" s="1"/>
  <c r="K499" i="1"/>
  <c r="K500" i="1"/>
  <c r="K501" i="1"/>
  <c r="K502" i="1"/>
  <c r="K503" i="1"/>
  <c r="K504" i="1"/>
  <c r="M504" i="1" s="1"/>
  <c r="K505" i="1"/>
  <c r="K506" i="1"/>
  <c r="M506" i="1" s="1"/>
  <c r="K507" i="1"/>
  <c r="K508" i="1"/>
  <c r="K509" i="1"/>
  <c r="K510" i="1"/>
  <c r="K511" i="1"/>
  <c r="K512" i="1"/>
  <c r="M512" i="1" s="1"/>
  <c r="K513" i="1"/>
  <c r="K514" i="1"/>
  <c r="M514" i="1" s="1"/>
  <c r="K515" i="1"/>
  <c r="K516" i="1"/>
  <c r="K517" i="1"/>
  <c r="K518" i="1"/>
  <c r="K519" i="1"/>
  <c r="K520" i="1"/>
  <c r="M520" i="1" s="1"/>
  <c r="K521" i="1"/>
  <c r="K522" i="1"/>
  <c r="M522" i="1" s="1"/>
  <c r="K523" i="1"/>
  <c r="K524" i="1"/>
  <c r="K525" i="1"/>
  <c r="K526" i="1"/>
  <c r="K527" i="1"/>
  <c r="K528" i="1"/>
  <c r="M528" i="1" s="1"/>
  <c r="K529" i="1"/>
  <c r="K530" i="1"/>
  <c r="M530" i="1" s="1"/>
  <c r="K531" i="1"/>
  <c r="K532" i="1"/>
  <c r="K533" i="1"/>
  <c r="K534" i="1"/>
  <c r="K535" i="1"/>
  <c r="K536" i="1"/>
  <c r="M536" i="1" s="1"/>
  <c r="K537" i="1"/>
  <c r="K538" i="1"/>
  <c r="M538" i="1" s="1"/>
  <c r="K539" i="1"/>
  <c r="K540" i="1"/>
  <c r="K541" i="1"/>
  <c r="K542" i="1"/>
  <c r="K543" i="1"/>
  <c r="K544" i="1"/>
  <c r="M544" i="1" s="1"/>
  <c r="K545" i="1"/>
  <c r="K546" i="1"/>
  <c r="M546" i="1" s="1"/>
  <c r="K547" i="1"/>
  <c r="K548" i="1"/>
  <c r="K549" i="1"/>
  <c r="K550" i="1"/>
  <c r="K551" i="1"/>
  <c r="K552" i="1"/>
  <c r="M552" i="1" s="1"/>
  <c r="K553" i="1"/>
  <c r="K554" i="1"/>
  <c r="M554" i="1" s="1"/>
  <c r="K555" i="1"/>
  <c r="K556" i="1"/>
  <c r="K557" i="1"/>
  <c r="K558" i="1"/>
  <c r="K559" i="1"/>
  <c r="K560" i="1"/>
  <c r="M560" i="1" s="1"/>
  <c r="K561" i="1"/>
  <c r="K562" i="1"/>
  <c r="M562" i="1" s="1"/>
  <c r="K563" i="1"/>
  <c r="K564" i="1"/>
  <c r="K565" i="1"/>
  <c r="K566" i="1"/>
  <c r="K567" i="1"/>
  <c r="K568" i="1"/>
  <c r="M568" i="1" s="1"/>
  <c r="K569" i="1"/>
  <c r="K570" i="1"/>
  <c r="M570" i="1" s="1"/>
  <c r="K571" i="1"/>
  <c r="K572" i="1"/>
  <c r="K573" i="1"/>
  <c r="K574" i="1"/>
  <c r="K575" i="1"/>
  <c r="K576" i="1"/>
  <c r="M576" i="1" s="1"/>
  <c r="K577" i="1"/>
  <c r="K578" i="1"/>
  <c r="M578" i="1" s="1"/>
  <c r="K579" i="1"/>
  <c r="K580" i="1"/>
  <c r="K581" i="1"/>
  <c r="K582" i="1"/>
  <c r="K583" i="1"/>
  <c r="K584" i="1"/>
  <c r="M584" i="1" s="1"/>
  <c r="K585" i="1"/>
  <c r="K586" i="1"/>
  <c r="M586" i="1" s="1"/>
  <c r="K587" i="1"/>
  <c r="K588" i="1"/>
  <c r="K589" i="1"/>
  <c r="K590" i="1"/>
  <c r="K591" i="1"/>
  <c r="K592" i="1"/>
  <c r="M592" i="1" s="1"/>
  <c r="K593" i="1"/>
  <c r="K594" i="1"/>
  <c r="M594" i="1" s="1"/>
  <c r="K595" i="1"/>
  <c r="K596" i="1"/>
  <c r="K597" i="1"/>
  <c r="K598" i="1"/>
  <c r="K599" i="1"/>
  <c r="K600" i="1"/>
  <c r="M600" i="1" s="1"/>
  <c r="K601" i="1"/>
  <c r="K602" i="1"/>
  <c r="M602" i="1" s="1"/>
  <c r="K603" i="1"/>
  <c r="K604" i="1"/>
  <c r="K605" i="1"/>
  <c r="K606" i="1"/>
  <c r="K607" i="1"/>
  <c r="K608" i="1"/>
  <c r="M608" i="1" s="1"/>
  <c r="K609" i="1"/>
  <c r="K610" i="1"/>
  <c r="M610" i="1" s="1"/>
  <c r="K611" i="1"/>
  <c r="K612" i="1"/>
  <c r="K613" i="1"/>
  <c r="K614" i="1"/>
  <c r="K615" i="1"/>
  <c r="K616" i="1"/>
  <c r="M616" i="1" s="1"/>
  <c r="K617" i="1"/>
  <c r="K618" i="1"/>
  <c r="M618" i="1" s="1"/>
  <c r="K619" i="1"/>
  <c r="K620" i="1"/>
  <c r="K621" i="1"/>
  <c r="K622" i="1"/>
  <c r="K623" i="1"/>
  <c r="K624" i="1"/>
  <c r="M624" i="1" s="1"/>
  <c r="K625" i="1"/>
  <c r="K626" i="1"/>
  <c r="M626" i="1" s="1"/>
  <c r="K627" i="1"/>
  <c r="K628" i="1"/>
  <c r="K629" i="1"/>
  <c r="K630" i="1"/>
  <c r="K631" i="1"/>
  <c r="K632" i="1"/>
  <c r="M632" i="1" s="1"/>
  <c r="K633" i="1"/>
  <c r="K634" i="1"/>
  <c r="M634" i="1" s="1"/>
  <c r="K635" i="1"/>
  <c r="K636" i="1"/>
  <c r="K637" i="1"/>
  <c r="K638" i="1"/>
  <c r="K639" i="1"/>
  <c r="K640" i="1"/>
  <c r="M640" i="1" s="1"/>
  <c r="K641" i="1"/>
  <c r="K642" i="1"/>
  <c r="M642" i="1" s="1"/>
  <c r="K643" i="1"/>
  <c r="K644" i="1"/>
  <c r="K645" i="1"/>
  <c r="K646" i="1"/>
  <c r="K647" i="1"/>
  <c r="K648" i="1"/>
  <c r="M648" i="1" s="1"/>
  <c r="K649" i="1"/>
  <c r="K650" i="1"/>
  <c r="M650" i="1" s="1"/>
  <c r="K651" i="1"/>
  <c r="K652" i="1"/>
  <c r="K653" i="1"/>
  <c r="K654" i="1"/>
  <c r="K655" i="1"/>
  <c r="K656" i="1"/>
  <c r="M656" i="1" s="1"/>
  <c r="K657" i="1"/>
  <c r="K658" i="1"/>
  <c r="M658" i="1" s="1"/>
  <c r="K659" i="1"/>
  <c r="K660" i="1"/>
  <c r="K661" i="1"/>
  <c r="K662" i="1"/>
  <c r="K663" i="1"/>
  <c r="K664" i="1"/>
  <c r="M664" i="1" s="1"/>
  <c r="K665" i="1"/>
  <c r="K666" i="1"/>
  <c r="M666" i="1" s="1"/>
  <c r="K667" i="1"/>
  <c r="K668" i="1"/>
  <c r="K669" i="1"/>
  <c r="K670" i="1"/>
  <c r="K671" i="1"/>
  <c r="K672" i="1"/>
  <c r="M672" i="1" s="1"/>
  <c r="K673" i="1"/>
  <c r="K674" i="1"/>
  <c r="M674" i="1" s="1"/>
  <c r="K675" i="1"/>
  <c r="K676" i="1"/>
  <c r="K677" i="1"/>
  <c r="K678" i="1"/>
  <c r="K679" i="1"/>
  <c r="K680" i="1"/>
  <c r="M680" i="1" s="1"/>
  <c r="K681" i="1"/>
  <c r="K682" i="1"/>
  <c r="M682" i="1" s="1"/>
  <c r="K683" i="1"/>
  <c r="K684" i="1"/>
  <c r="K685" i="1"/>
  <c r="K686" i="1"/>
  <c r="K687" i="1"/>
  <c r="K688" i="1"/>
  <c r="M688" i="1" s="1"/>
  <c r="K689" i="1"/>
  <c r="K690" i="1"/>
  <c r="M690" i="1" s="1"/>
  <c r="K691" i="1"/>
  <c r="K692" i="1"/>
  <c r="K693" i="1"/>
  <c r="K694" i="1"/>
  <c r="K695" i="1"/>
  <c r="K696" i="1"/>
  <c r="M696" i="1" s="1"/>
  <c r="K697" i="1"/>
  <c r="K698" i="1"/>
  <c r="M698" i="1" s="1"/>
  <c r="K699" i="1"/>
  <c r="K700" i="1"/>
  <c r="K701" i="1"/>
  <c r="K702" i="1"/>
  <c r="K703" i="1"/>
  <c r="K704" i="1"/>
  <c r="M704" i="1" s="1"/>
  <c r="K705" i="1"/>
  <c r="K706" i="1"/>
  <c r="M706" i="1" s="1"/>
  <c r="K707" i="1"/>
  <c r="K708" i="1"/>
  <c r="K709" i="1"/>
  <c r="K710" i="1"/>
  <c r="K711" i="1"/>
  <c r="K712" i="1"/>
  <c r="M712" i="1" s="1"/>
  <c r="K713" i="1"/>
  <c r="K714" i="1"/>
  <c r="M714" i="1" s="1"/>
  <c r="K715" i="1"/>
  <c r="K716" i="1"/>
  <c r="K717" i="1"/>
  <c r="K718" i="1"/>
  <c r="K719" i="1"/>
  <c r="K720" i="1"/>
  <c r="M720" i="1" s="1"/>
  <c r="K721" i="1"/>
  <c r="K722" i="1"/>
  <c r="M722" i="1" s="1"/>
  <c r="K723" i="1"/>
  <c r="K724" i="1"/>
  <c r="K725" i="1"/>
  <c r="K726" i="1"/>
  <c r="K727" i="1"/>
  <c r="K728" i="1"/>
  <c r="M728" i="1" s="1"/>
  <c r="K729" i="1"/>
  <c r="K730" i="1"/>
  <c r="M730" i="1" s="1"/>
  <c r="K731" i="1"/>
  <c r="K732" i="1"/>
  <c r="K733" i="1"/>
  <c r="K734" i="1"/>
  <c r="K735" i="1"/>
  <c r="K736" i="1"/>
  <c r="M736" i="1" s="1"/>
  <c r="K737" i="1"/>
  <c r="K738" i="1"/>
  <c r="M738" i="1" s="1"/>
  <c r="K739" i="1"/>
  <c r="K740" i="1"/>
  <c r="K741" i="1"/>
  <c r="K742" i="1"/>
  <c r="K743" i="1"/>
  <c r="M743" i="1" s="1"/>
  <c r="K744" i="1"/>
  <c r="M744" i="1" s="1"/>
  <c r="K745" i="1"/>
  <c r="K746" i="1"/>
  <c r="M746" i="1" s="1"/>
  <c r="K747" i="1"/>
  <c r="K748" i="1"/>
  <c r="K749" i="1"/>
  <c r="K750" i="1"/>
  <c r="K751" i="1"/>
  <c r="M751" i="1" s="1"/>
  <c r="K752" i="1"/>
  <c r="M752" i="1" s="1"/>
  <c r="K753" i="1"/>
  <c r="K754" i="1"/>
  <c r="M754" i="1" s="1"/>
  <c r="K755" i="1"/>
  <c r="K756" i="1"/>
  <c r="K757" i="1"/>
  <c r="K758" i="1"/>
  <c r="K759" i="1"/>
  <c r="M759" i="1" s="1"/>
  <c r="K760" i="1"/>
  <c r="M760" i="1" s="1"/>
  <c r="K761" i="1"/>
  <c r="K762" i="1"/>
  <c r="M762" i="1" s="1"/>
  <c r="K763" i="1"/>
  <c r="K764" i="1"/>
  <c r="K765" i="1"/>
  <c r="K766" i="1"/>
  <c r="K767" i="1"/>
  <c r="M767" i="1" s="1"/>
  <c r="K768" i="1"/>
  <c r="M768" i="1" s="1"/>
  <c r="K769" i="1"/>
  <c r="K770" i="1"/>
  <c r="M770" i="1" s="1"/>
  <c r="K771" i="1"/>
  <c r="K772" i="1"/>
  <c r="K773" i="1"/>
  <c r="K774" i="1"/>
  <c r="K775" i="1"/>
  <c r="M775" i="1" s="1"/>
  <c r="K776" i="1"/>
  <c r="M776" i="1" s="1"/>
  <c r="K777" i="1"/>
  <c r="K778" i="1"/>
  <c r="M778" i="1" s="1"/>
  <c r="K779" i="1"/>
  <c r="K780" i="1"/>
  <c r="K781" i="1"/>
  <c r="K782" i="1"/>
  <c r="K783" i="1"/>
  <c r="M783" i="1" s="1"/>
  <c r="K784" i="1"/>
  <c r="M784" i="1" s="1"/>
  <c r="K785" i="1"/>
  <c r="K786" i="1"/>
  <c r="M786" i="1" s="1"/>
  <c r="K787" i="1"/>
  <c r="K788" i="1"/>
  <c r="K789" i="1"/>
  <c r="K790" i="1"/>
  <c r="K791" i="1"/>
  <c r="M791" i="1" s="1"/>
  <c r="K792" i="1"/>
  <c r="M792" i="1" s="1"/>
  <c r="K793" i="1"/>
  <c r="K794" i="1"/>
  <c r="M794" i="1" s="1"/>
  <c r="K795" i="1"/>
  <c r="K796" i="1"/>
  <c r="K797" i="1"/>
  <c r="K798" i="1"/>
  <c r="K799" i="1"/>
  <c r="M799" i="1" s="1"/>
  <c r="K800" i="1"/>
  <c r="M800" i="1" s="1"/>
  <c r="K801" i="1"/>
  <c r="K802" i="1"/>
  <c r="M802" i="1" s="1"/>
  <c r="K803" i="1"/>
  <c r="K804" i="1"/>
  <c r="K805" i="1"/>
  <c r="K806" i="1"/>
  <c r="K807" i="1"/>
  <c r="M807" i="1" s="1"/>
  <c r="K808" i="1"/>
  <c r="M808" i="1" s="1"/>
  <c r="K809" i="1"/>
  <c r="K810" i="1"/>
  <c r="M810" i="1" s="1"/>
  <c r="K811" i="1"/>
  <c r="K812" i="1"/>
  <c r="K813" i="1"/>
  <c r="K814" i="1"/>
  <c r="K815" i="1"/>
  <c r="M815" i="1" s="1"/>
  <c r="K816" i="1"/>
  <c r="M816" i="1" s="1"/>
  <c r="K817" i="1"/>
  <c r="K818" i="1"/>
  <c r="M818" i="1" s="1"/>
  <c r="K819" i="1"/>
  <c r="K820" i="1"/>
  <c r="K821" i="1"/>
  <c r="K822" i="1"/>
  <c r="K823" i="1"/>
  <c r="M823" i="1" s="1"/>
  <c r="K824" i="1"/>
  <c r="M824" i="1" s="1"/>
  <c r="K825" i="1"/>
  <c r="K826" i="1"/>
  <c r="M826" i="1" s="1"/>
  <c r="K827" i="1"/>
  <c r="K828" i="1"/>
  <c r="K829" i="1"/>
  <c r="K830" i="1"/>
  <c r="K831" i="1"/>
  <c r="M831" i="1" s="1"/>
  <c r="K832" i="1"/>
  <c r="M832" i="1" s="1"/>
  <c r="K833" i="1"/>
  <c r="K834" i="1"/>
  <c r="M834" i="1" s="1"/>
  <c r="K835" i="1"/>
  <c r="K836" i="1"/>
  <c r="K837" i="1"/>
  <c r="K838" i="1"/>
  <c r="K839" i="1"/>
  <c r="M839" i="1" s="1"/>
  <c r="K840" i="1"/>
  <c r="M840" i="1" s="1"/>
  <c r="K841" i="1"/>
  <c r="K842" i="1"/>
  <c r="M842" i="1" s="1"/>
  <c r="K843" i="1"/>
  <c r="K844" i="1"/>
  <c r="K845" i="1"/>
  <c r="K846" i="1"/>
  <c r="K847" i="1"/>
  <c r="M847" i="1" s="1"/>
  <c r="K848" i="1"/>
  <c r="M848" i="1" s="1"/>
  <c r="K849" i="1"/>
  <c r="K850" i="1"/>
  <c r="M850" i="1" s="1"/>
  <c r="K851" i="1"/>
  <c r="K852" i="1"/>
  <c r="K853" i="1"/>
  <c r="K854" i="1"/>
  <c r="K855" i="1"/>
  <c r="M855" i="1" s="1"/>
  <c r="K856" i="1"/>
  <c r="M856" i="1" s="1"/>
  <c r="K857" i="1"/>
  <c r="K858" i="1"/>
  <c r="M858" i="1" s="1"/>
  <c r="K859" i="1"/>
  <c r="K860" i="1"/>
  <c r="K861" i="1"/>
  <c r="K862" i="1"/>
  <c r="K863" i="1"/>
  <c r="M863" i="1" s="1"/>
  <c r="K864" i="1"/>
  <c r="M864" i="1" s="1"/>
  <c r="K865" i="1"/>
  <c r="K866" i="1"/>
  <c r="M866" i="1" s="1"/>
  <c r="K867" i="1"/>
  <c r="K868" i="1"/>
  <c r="K869" i="1"/>
  <c r="K870" i="1"/>
  <c r="K871" i="1"/>
  <c r="M871" i="1" s="1"/>
  <c r="K872" i="1"/>
  <c r="M872" i="1" s="1"/>
  <c r="K873" i="1"/>
  <c r="K874" i="1"/>
  <c r="M874" i="1" s="1"/>
  <c r="K875" i="1"/>
  <c r="K876" i="1"/>
  <c r="K877" i="1"/>
  <c r="K878" i="1"/>
  <c r="K879" i="1"/>
  <c r="M879" i="1" s="1"/>
  <c r="K880" i="1"/>
  <c r="M880" i="1" s="1"/>
  <c r="K881" i="1"/>
  <c r="K882" i="1"/>
  <c r="M882" i="1" s="1"/>
  <c r="K883" i="1"/>
  <c r="K884" i="1"/>
  <c r="K885" i="1"/>
  <c r="K886" i="1"/>
  <c r="K887" i="1"/>
  <c r="M887" i="1" s="1"/>
  <c r="K888" i="1"/>
  <c r="M888" i="1" s="1"/>
  <c r="K889" i="1"/>
  <c r="K890" i="1"/>
  <c r="M890" i="1" s="1"/>
  <c r="K891" i="1"/>
  <c r="K892" i="1"/>
  <c r="K893" i="1"/>
  <c r="K894" i="1"/>
  <c r="K895" i="1"/>
  <c r="M895" i="1" s="1"/>
  <c r="K896" i="1"/>
  <c r="M896" i="1" s="1"/>
  <c r="K897" i="1"/>
  <c r="K898" i="1"/>
  <c r="M898" i="1" s="1"/>
  <c r="K899" i="1"/>
  <c r="K900" i="1"/>
  <c r="K901" i="1"/>
  <c r="K902" i="1"/>
  <c r="K903" i="1"/>
  <c r="M903" i="1" s="1"/>
  <c r="K904" i="1"/>
  <c r="M904" i="1" s="1"/>
  <c r="K905" i="1"/>
  <c r="K906" i="1"/>
  <c r="M906" i="1" s="1"/>
  <c r="K907" i="1"/>
  <c r="K908" i="1"/>
  <c r="K909" i="1"/>
  <c r="K910" i="1"/>
  <c r="K911" i="1"/>
  <c r="M911" i="1" s="1"/>
  <c r="K912" i="1"/>
  <c r="M912" i="1" s="1"/>
  <c r="K913" i="1"/>
  <c r="K914" i="1"/>
  <c r="M914" i="1" s="1"/>
  <c r="K915" i="1"/>
  <c r="K916" i="1"/>
  <c r="K917" i="1"/>
  <c r="K918" i="1"/>
  <c r="K919" i="1"/>
  <c r="M919" i="1" s="1"/>
  <c r="K920" i="1"/>
  <c r="M920" i="1" s="1"/>
  <c r="K921" i="1"/>
  <c r="K922" i="1"/>
  <c r="M922" i="1" s="1"/>
  <c r="K923" i="1"/>
  <c r="K924" i="1"/>
  <c r="K925" i="1"/>
  <c r="K926" i="1"/>
  <c r="K927" i="1"/>
  <c r="M927" i="1" s="1"/>
  <c r="K928" i="1"/>
  <c r="M928" i="1" s="1"/>
  <c r="K929" i="1"/>
  <c r="K930" i="1"/>
  <c r="M930" i="1" s="1"/>
  <c r="K931" i="1"/>
  <c r="K932" i="1"/>
  <c r="K933" i="1"/>
  <c r="K934" i="1"/>
  <c r="K935" i="1"/>
  <c r="M935" i="1" s="1"/>
  <c r="K936" i="1"/>
  <c r="M936" i="1" s="1"/>
  <c r="K937" i="1"/>
  <c r="K938" i="1"/>
  <c r="M938" i="1" s="1"/>
  <c r="K939" i="1"/>
  <c r="K940" i="1"/>
  <c r="K941" i="1"/>
  <c r="K942" i="1"/>
  <c r="K943" i="1"/>
  <c r="M943" i="1" s="1"/>
  <c r="K944" i="1"/>
  <c r="M944" i="1" s="1"/>
  <c r="K945" i="1"/>
  <c r="K946" i="1"/>
  <c r="M946" i="1" s="1"/>
  <c r="K947" i="1"/>
  <c r="K948" i="1"/>
  <c r="K949" i="1"/>
  <c r="K950" i="1"/>
  <c r="K951" i="1"/>
  <c r="M951" i="1" s="1"/>
  <c r="K952" i="1"/>
  <c r="M952" i="1" s="1"/>
  <c r="K953" i="1"/>
  <c r="K954" i="1"/>
  <c r="M954" i="1" s="1"/>
  <c r="K955" i="1"/>
  <c r="K956" i="1"/>
  <c r="K957" i="1"/>
  <c r="K958" i="1"/>
  <c r="K959" i="1"/>
  <c r="M959" i="1" s="1"/>
  <c r="K960" i="1"/>
  <c r="M960" i="1" s="1"/>
  <c r="K961" i="1"/>
  <c r="K962" i="1"/>
  <c r="M962" i="1" s="1"/>
  <c r="K963" i="1"/>
  <c r="K964" i="1"/>
  <c r="K965" i="1"/>
  <c r="K966" i="1"/>
  <c r="K967" i="1"/>
  <c r="M967" i="1" s="1"/>
  <c r="K968" i="1"/>
  <c r="M968" i="1" s="1"/>
  <c r="K969" i="1"/>
  <c r="K970" i="1"/>
  <c r="M970" i="1" s="1"/>
  <c r="K971" i="1"/>
  <c r="K972" i="1"/>
  <c r="K973" i="1"/>
  <c r="K974" i="1"/>
  <c r="K975" i="1"/>
  <c r="M975" i="1" s="1"/>
  <c r="K976" i="1"/>
  <c r="M976" i="1" s="1"/>
  <c r="K977" i="1"/>
  <c r="K978" i="1"/>
  <c r="M978" i="1" s="1"/>
  <c r="K979" i="1"/>
  <c r="K980" i="1"/>
  <c r="K981" i="1"/>
  <c r="K982" i="1"/>
  <c r="K983" i="1"/>
  <c r="M983" i="1" s="1"/>
  <c r="K984" i="1"/>
  <c r="M984" i="1" s="1"/>
  <c r="K985" i="1"/>
  <c r="K986" i="1"/>
  <c r="M986" i="1" s="1"/>
  <c r="K987" i="1"/>
  <c r="K988" i="1"/>
  <c r="K989" i="1"/>
  <c r="K990" i="1"/>
  <c r="K991" i="1"/>
  <c r="M991" i="1" s="1"/>
  <c r="K992" i="1"/>
  <c r="M992" i="1" s="1"/>
  <c r="K993" i="1"/>
  <c r="K994" i="1"/>
  <c r="M994" i="1" s="1"/>
  <c r="K995" i="1"/>
  <c r="K996" i="1"/>
  <c r="K997" i="1"/>
  <c r="K998" i="1"/>
  <c r="K999" i="1"/>
  <c r="M999" i="1" s="1"/>
  <c r="K1000" i="1"/>
  <c r="M1000" i="1" s="1"/>
  <c r="K1001" i="1"/>
  <c r="K1002" i="1"/>
  <c r="M1002" i="1" s="1"/>
  <c r="K1003" i="1"/>
  <c r="K1004" i="1"/>
  <c r="K1005" i="1"/>
  <c r="K1006" i="1"/>
  <c r="K1007" i="1"/>
  <c r="M1007" i="1" s="1"/>
  <c r="K1008" i="1"/>
  <c r="M1008" i="1" s="1"/>
  <c r="K1009" i="1"/>
  <c r="K1010" i="1"/>
  <c r="M1010" i="1" s="1"/>
  <c r="K1011" i="1"/>
  <c r="K1012" i="1"/>
  <c r="K1013" i="1"/>
  <c r="K1014" i="1"/>
  <c r="K1015" i="1"/>
  <c r="M1015" i="1" s="1"/>
  <c r="K1016" i="1"/>
  <c r="M1016" i="1" s="1"/>
  <c r="K1017" i="1"/>
  <c r="K1018" i="1"/>
  <c r="M1018" i="1" s="1"/>
  <c r="K1019" i="1"/>
  <c r="K1020" i="1"/>
  <c r="K1021" i="1"/>
  <c r="K1022" i="1"/>
  <c r="K1023" i="1"/>
  <c r="M1023" i="1" s="1"/>
  <c r="K1024" i="1"/>
  <c r="M1024" i="1" s="1"/>
  <c r="K1025" i="1"/>
  <c r="K1026" i="1"/>
  <c r="M1026" i="1" s="1"/>
  <c r="K1027" i="1"/>
  <c r="K1028" i="1"/>
  <c r="K1029" i="1"/>
  <c r="K1030" i="1"/>
  <c r="K1031" i="1"/>
  <c r="M1031" i="1" s="1"/>
  <c r="K1032" i="1"/>
  <c r="M1032" i="1" s="1"/>
  <c r="K1033" i="1"/>
  <c r="K1034" i="1"/>
  <c r="M1034" i="1" s="1"/>
  <c r="K1035" i="1"/>
  <c r="K1036" i="1"/>
  <c r="K1037" i="1"/>
  <c r="K1038" i="1"/>
  <c r="K1039" i="1"/>
  <c r="M1039" i="1" s="1"/>
  <c r="K1040" i="1"/>
  <c r="M1040" i="1" s="1"/>
  <c r="K1041" i="1"/>
  <c r="K1042" i="1"/>
  <c r="M1042" i="1" s="1"/>
  <c r="K1043" i="1"/>
  <c r="K1044" i="1"/>
  <c r="K1045" i="1"/>
  <c r="K1046" i="1"/>
  <c r="K1047" i="1"/>
  <c r="M1047" i="1" s="1"/>
  <c r="K1048" i="1"/>
  <c r="M1048" i="1" s="1"/>
  <c r="K1049" i="1"/>
  <c r="K1050" i="1"/>
  <c r="M1050" i="1" s="1"/>
  <c r="K1051" i="1"/>
  <c r="K1052" i="1"/>
  <c r="K1053" i="1"/>
  <c r="K1054" i="1"/>
  <c r="K1055" i="1"/>
  <c r="M1055" i="1" s="1"/>
  <c r="K1056" i="1"/>
  <c r="M1056" i="1" s="1"/>
  <c r="K1057" i="1"/>
  <c r="K1058" i="1"/>
  <c r="M1058" i="1" s="1"/>
  <c r="K1059" i="1"/>
  <c r="K1060" i="1"/>
  <c r="K1061" i="1"/>
  <c r="K1062" i="1"/>
  <c r="K1063" i="1"/>
  <c r="M1063" i="1" s="1"/>
  <c r="K1064" i="1"/>
  <c r="M1064" i="1" s="1"/>
  <c r="K1065" i="1"/>
  <c r="K1066" i="1"/>
  <c r="M1066" i="1" s="1"/>
  <c r="K1067" i="1"/>
  <c r="K1068" i="1"/>
  <c r="K1069" i="1"/>
  <c r="K1070" i="1"/>
  <c r="K1071" i="1"/>
  <c r="M1071" i="1" s="1"/>
  <c r="K1072" i="1"/>
  <c r="M1072" i="1" s="1"/>
  <c r="K1073" i="1"/>
  <c r="K1074" i="1"/>
  <c r="M1074" i="1" s="1"/>
  <c r="K1075" i="1"/>
  <c r="K1076" i="1"/>
  <c r="K1077" i="1"/>
  <c r="K1078" i="1"/>
  <c r="K1079" i="1"/>
  <c r="M1079" i="1" s="1"/>
  <c r="K1080" i="1"/>
  <c r="M1080" i="1" s="1"/>
  <c r="K1081" i="1"/>
  <c r="K1082" i="1"/>
  <c r="M1082" i="1" s="1"/>
  <c r="K1083" i="1"/>
  <c r="K1084" i="1"/>
  <c r="K1085" i="1"/>
  <c r="K1086" i="1"/>
  <c r="K1087" i="1"/>
  <c r="M1087" i="1" s="1"/>
  <c r="K1088" i="1"/>
  <c r="M1088" i="1" s="1"/>
  <c r="K1089" i="1"/>
  <c r="K1090" i="1"/>
  <c r="M1090" i="1" s="1"/>
  <c r="K1091" i="1"/>
  <c r="K1092" i="1"/>
  <c r="K1093" i="1"/>
  <c r="K1094" i="1"/>
  <c r="K1095" i="1"/>
  <c r="M1095" i="1" s="1"/>
  <c r="K1096" i="1"/>
  <c r="M1096" i="1" s="1"/>
  <c r="K1097" i="1"/>
  <c r="K1098" i="1"/>
  <c r="M1098" i="1" s="1"/>
  <c r="K1099" i="1"/>
  <c r="K1100" i="1"/>
  <c r="K1101" i="1"/>
  <c r="K1102" i="1"/>
  <c r="K1103" i="1"/>
  <c r="M1103" i="1" s="1"/>
  <c r="K1104" i="1"/>
  <c r="M1104" i="1" s="1"/>
  <c r="K1105" i="1"/>
  <c r="K1106" i="1"/>
  <c r="M1106" i="1" s="1"/>
  <c r="K1107" i="1"/>
  <c r="K1108" i="1"/>
  <c r="K1109" i="1"/>
  <c r="K1110" i="1"/>
  <c r="K1111" i="1"/>
  <c r="M1111" i="1" s="1"/>
  <c r="K1112" i="1"/>
  <c r="M1112" i="1" s="1"/>
  <c r="K1113" i="1"/>
  <c r="K1114" i="1"/>
  <c r="M1114" i="1" s="1"/>
  <c r="K1115" i="1"/>
  <c r="K1116" i="1"/>
  <c r="K1117" i="1"/>
  <c r="K1118" i="1"/>
  <c r="K1119" i="1"/>
  <c r="M1119" i="1" s="1"/>
  <c r="K1120" i="1"/>
  <c r="M1120" i="1" s="1"/>
  <c r="K1121" i="1"/>
  <c r="K1122" i="1"/>
  <c r="M1122" i="1" s="1"/>
  <c r="K1123" i="1"/>
  <c r="K1124" i="1"/>
  <c r="K1125" i="1"/>
  <c r="K1126" i="1"/>
  <c r="K1127" i="1"/>
  <c r="M1127" i="1" s="1"/>
  <c r="K1128" i="1"/>
  <c r="M1128" i="1" s="1"/>
  <c r="K1129" i="1"/>
  <c r="K1130" i="1"/>
  <c r="M1130" i="1" s="1"/>
  <c r="K1131" i="1"/>
  <c r="K1132" i="1"/>
  <c r="K1133" i="1"/>
  <c r="K1134" i="1"/>
  <c r="K1135" i="1"/>
  <c r="M1135" i="1" s="1"/>
  <c r="K1136" i="1"/>
  <c r="M1136" i="1" s="1"/>
  <c r="K1137" i="1"/>
  <c r="K1138" i="1"/>
  <c r="M1138" i="1" s="1"/>
  <c r="K1139" i="1"/>
  <c r="K1140" i="1"/>
  <c r="K1141" i="1"/>
  <c r="K1142" i="1"/>
  <c r="K1143" i="1"/>
  <c r="M1143" i="1" s="1"/>
  <c r="K1144" i="1"/>
  <c r="M1144" i="1" s="1"/>
  <c r="K1145" i="1"/>
  <c r="K1146" i="1"/>
  <c r="M1146" i="1" s="1"/>
  <c r="K1147" i="1"/>
  <c r="K1148" i="1"/>
  <c r="K1149" i="1"/>
  <c r="K1150" i="1"/>
  <c r="K1151" i="1"/>
  <c r="M1151" i="1" s="1"/>
  <c r="K1152" i="1"/>
  <c r="M1152" i="1" s="1"/>
  <c r="K1153" i="1"/>
  <c r="K1154" i="1"/>
  <c r="M1154" i="1" s="1"/>
  <c r="K1155" i="1"/>
  <c r="K1156" i="1"/>
  <c r="K1157" i="1"/>
  <c r="K1158" i="1"/>
  <c r="K1159" i="1"/>
  <c r="M1159" i="1" s="1"/>
  <c r="K1160" i="1"/>
  <c r="M1160" i="1" s="1"/>
  <c r="K1161" i="1"/>
  <c r="K1162" i="1"/>
  <c r="M1162" i="1" s="1"/>
  <c r="K1163" i="1"/>
  <c r="K1164" i="1"/>
  <c r="K1165" i="1"/>
  <c r="K1166" i="1"/>
  <c r="K1167" i="1"/>
  <c r="M1167" i="1" s="1"/>
  <c r="K1168" i="1"/>
  <c r="M1168" i="1" s="1"/>
  <c r="K1169" i="1"/>
  <c r="K1170" i="1"/>
  <c r="M1170" i="1" s="1"/>
  <c r="K1171" i="1"/>
  <c r="K1172" i="1"/>
  <c r="K1173" i="1"/>
  <c r="K1174" i="1"/>
  <c r="K1175" i="1"/>
  <c r="M1175" i="1" s="1"/>
  <c r="K1176" i="1"/>
  <c r="M1176" i="1" s="1"/>
  <c r="K1177" i="1"/>
  <c r="K1178" i="1"/>
  <c r="M1178" i="1" s="1"/>
  <c r="K1179" i="1"/>
  <c r="K1180" i="1"/>
  <c r="K1181" i="1"/>
  <c r="K1182" i="1"/>
  <c r="K1183" i="1"/>
  <c r="M1183" i="1" s="1"/>
  <c r="K1184" i="1"/>
  <c r="M1184" i="1" s="1"/>
  <c r="K1185" i="1"/>
  <c r="K1186" i="1"/>
  <c r="M1186" i="1" s="1"/>
  <c r="K1187" i="1"/>
  <c r="K1188" i="1"/>
  <c r="K1189" i="1"/>
  <c r="K1190" i="1"/>
  <c r="K1191" i="1"/>
  <c r="M1191" i="1" s="1"/>
  <c r="K1192" i="1"/>
  <c r="M1192" i="1" s="1"/>
  <c r="K1193" i="1"/>
  <c r="K1194" i="1"/>
  <c r="M1194" i="1" s="1"/>
  <c r="K1195" i="1"/>
  <c r="K1196" i="1"/>
  <c r="K1197" i="1"/>
  <c r="K1198" i="1"/>
  <c r="K1199" i="1"/>
  <c r="M1199" i="1" s="1"/>
  <c r="K1200" i="1"/>
  <c r="M1200" i="1" s="1"/>
  <c r="K1201" i="1"/>
  <c r="K1202" i="1"/>
  <c r="M1202" i="1" s="1"/>
  <c r="K1203" i="1"/>
  <c r="K1204" i="1"/>
  <c r="K1205" i="1"/>
  <c r="K1206" i="1"/>
  <c r="K1207" i="1"/>
  <c r="M1207" i="1" s="1"/>
  <c r="K1208" i="1"/>
  <c r="M1208" i="1" s="1"/>
  <c r="K1209" i="1"/>
  <c r="K1210" i="1"/>
  <c r="M1210" i="1" s="1"/>
  <c r="K1211" i="1"/>
  <c r="K1212" i="1"/>
  <c r="K1213" i="1"/>
  <c r="K1214" i="1"/>
  <c r="K1215" i="1"/>
  <c r="M1215" i="1" s="1"/>
  <c r="K1216" i="1"/>
  <c r="M1216" i="1" s="1"/>
  <c r="K1217" i="1"/>
  <c r="K1218" i="1"/>
  <c r="M1218" i="1" s="1"/>
  <c r="K1219" i="1"/>
  <c r="K1220" i="1"/>
  <c r="K1221" i="1"/>
  <c r="K1222" i="1"/>
  <c r="K1223" i="1"/>
  <c r="M1223" i="1" s="1"/>
  <c r="K1224" i="1"/>
  <c r="M1224" i="1" s="1"/>
  <c r="K1225" i="1"/>
  <c r="K1226" i="1"/>
  <c r="M1226" i="1" s="1"/>
  <c r="K1227" i="1"/>
  <c r="K1228" i="1"/>
  <c r="K1229" i="1"/>
  <c r="K1230" i="1"/>
  <c r="K1231" i="1"/>
  <c r="M1231" i="1" s="1"/>
  <c r="K1232" i="1"/>
  <c r="M1232" i="1" s="1"/>
  <c r="K1233" i="1"/>
  <c r="K1234" i="1"/>
  <c r="M1234" i="1" s="1"/>
  <c r="K1235" i="1"/>
  <c r="K1236" i="1"/>
  <c r="K1237" i="1"/>
  <c r="K1238" i="1"/>
  <c r="K1239" i="1"/>
  <c r="M1239" i="1" s="1"/>
  <c r="K1240" i="1"/>
  <c r="M1240" i="1" s="1"/>
  <c r="K1241" i="1"/>
  <c r="K1242" i="1"/>
  <c r="M1242" i="1" s="1"/>
  <c r="K1243" i="1"/>
  <c r="K1244" i="1"/>
  <c r="K1245" i="1"/>
  <c r="K1246" i="1"/>
  <c r="K1247" i="1"/>
  <c r="M1247" i="1" s="1"/>
  <c r="K1248" i="1"/>
  <c r="M1248" i="1" s="1"/>
  <c r="K1249" i="1"/>
  <c r="K1250" i="1"/>
  <c r="M1250" i="1" s="1"/>
  <c r="K1251" i="1"/>
  <c r="K1252" i="1"/>
  <c r="K1253" i="1"/>
  <c r="K1254" i="1"/>
  <c r="K1255" i="1"/>
  <c r="M1255" i="1" s="1"/>
  <c r="K1256" i="1"/>
  <c r="M1256" i="1" s="1"/>
  <c r="K1257" i="1"/>
  <c r="K1258" i="1"/>
  <c r="M1258" i="1" s="1"/>
  <c r="K1259" i="1"/>
  <c r="K1260" i="1"/>
  <c r="K1261" i="1"/>
  <c r="K1262" i="1"/>
  <c r="K1263" i="1"/>
  <c r="M1263" i="1" s="1"/>
  <c r="K1264" i="1"/>
  <c r="M1264" i="1" s="1"/>
  <c r="K1265" i="1"/>
  <c r="K1266" i="1"/>
  <c r="M1266" i="1" s="1"/>
  <c r="K1267" i="1"/>
  <c r="K1268" i="1"/>
  <c r="K1269" i="1"/>
  <c r="K1270" i="1"/>
  <c r="K1271" i="1"/>
  <c r="M1271" i="1" s="1"/>
  <c r="K1272" i="1"/>
  <c r="M1272" i="1" s="1"/>
  <c r="K1273" i="1"/>
  <c r="K1274" i="1"/>
  <c r="M1274" i="1" s="1"/>
  <c r="K1275" i="1"/>
  <c r="K1276" i="1"/>
  <c r="K1277" i="1"/>
  <c r="K1278" i="1"/>
  <c r="K1279" i="1"/>
  <c r="M1279" i="1" s="1"/>
  <c r="K1280" i="1"/>
  <c r="M1280" i="1" s="1"/>
  <c r="K1281" i="1"/>
  <c r="K1282" i="1"/>
  <c r="M1282" i="1" s="1"/>
  <c r="K1283" i="1"/>
  <c r="K1284" i="1"/>
  <c r="K1285" i="1"/>
  <c r="K1286" i="1"/>
  <c r="K1287" i="1"/>
  <c r="M1287" i="1" s="1"/>
  <c r="K1288" i="1"/>
  <c r="M1288" i="1" s="1"/>
  <c r="K1289" i="1"/>
  <c r="K1290" i="1"/>
  <c r="M1290" i="1" s="1"/>
  <c r="K1291" i="1"/>
  <c r="K1292" i="1"/>
  <c r="K1293" i="1"/>
  <c r="K1294" i="1"/>
  <c r="K1295" i="1"/>
  <c r="M1295" i="1" s="1"/>
  <c r="K1296" i="1"/>
  <c r="M1296" i="1" s="1"/>
  <c r="K1297" i="1"/>
  <c r="K1298" i="1"/>
  <c r="M1298" i="1" s="1"/>
  <c r="K1299" i="1"/>
  <c r="K1300" i="1"/>
  <c r="K1301" i="1"/>
  <c r="K1302" i="1"/>
  <c r="K1303" i="1"/>
  <c r="M1303" i="1" s="1"/>
  <c r="K1304" i="1"/>
  <c r="M1304" i="1" s="1"/>
  <c r="K1305" i="1"/>
  <c r="K1306" i="1"/>
  <c r="M1306" i="1" s="1"/>
  <c r="K1307" i="1"/>
  <c r="K1308" i="1"/>
  <c r="K1309" i="1"/>
  <c r="K1310" i="1"/>
  <c r="K1311" i="1"/>
  <c r="M1311" i="1" s="1"/>
  <c r="K1312" i="1"/>
  <c r="M1312" i="1" s="1"/>
  <c r="K1313" i="1"/>
  <c r="K1314" i="1"/>
  <c r="M1314" i="1" s="1"/>
  <c r="K1315" i="1"/>
  <c r="K1316" i="1"/>
  <c r="K1317" i="1"/>
  <c r="K1318" i="1"/>
  <c r="K1319" i="1"/>
  <c r="M1319" i="1" s="1"/>
  <c r="K1320" i="1"/>
  <c r="M1320" i="1" s="1"/>
  <c r="K1321" i="1"/>
  <c r="K1322" i="1"/>
  <c r="M1322" i="1" s="1"/>
  <c r="K1323" i="1"/>
  <c r="K1324" i="1"/>
  <c r="K1325" i="1"/>
  <c r="K1326" i="1"/>
  <c r="K1327" i="1"/>
  <c r="M1327" i="1" s="1"/>
  <c r="K1328" i="1"/>
  <c r="M1328" i="1" s="1"/>
  <c r="K1329" i="1"/>
  <c r="K1330" i="1"/>
  <c r="M1330" i="1" s="1"/>
  <c r="K1331" i="1"/>
  <c r="K1332" i="1"/>
  <c r="K1333" i="1"/>
  <c r="K1334" i="1"/>
  <c r="K1335" i="1"/>
  <c r="M1335" i="1" s="1"/>
  <c r="K1336" i="1"/>
  <c r="M1336" i="1" s="1"/>
  <c r="K1337" i="1"/>
  <c r="K1338" i="1"/>
  <c r="M1338" i="1" s="1"/>
  <c r="K1339" i="1"/>
  <c r="K1340" i="1"/>
  <c r="K1341" i="1"/>
  <c r="K1342" i="1"/>
  <c r="K1343" i="1"/>
  <c r="M1343" i="1" s="1"/>
  <c r="K1344" i="1"/>
  <c r="M1344" i="1" s="1"/>
  <c r="K1345" i="1"/>
  <c r="K1346" i="1"/>
  <c r="M1346" i="1" s="1"/>
  <c r="K1347" i="1"/>
  <c r="K1348" i="1"/>
  <c r="K1349" i="1"/>
  <c r="K1350" i="1"/>
  <c r="K1351" i="1"/>
  <c r="M1351" i="1" s="1"/>
  <c r="K1352" i="1"/>
  <c r="M1352" i="1" s="1"/>
  <c r="K1353" i="1"/>
  <c r="K1354" i="1"/>
  <c r="M1354" i="1" s="1"/>
  <c r="K1355" i="1"/>
  <c r="K1356" i="1"/>
  <c r="K1357" i="1"/>
  <c r="K1358" i="1"/>
  <c r="K1359" i="1"/>
  <c r="M1359" i="1" s="1"/>
  <c r="K1360" i="1"/>
  <c r="M1360" i="1" s="1"/>
  <c r="K1361" i="1"/>
  <c r="K1362" i="1"/>
  <c r="M1362" i="1" s="1"/>
  <c r="K1363" i="1"/>
  <c r="K1364" i="1"/>
  <c r="K1365" i="1"/>
  <c r="K1366" i="1"/>
  <c r="K1367" i="1"/>
  <c r="M1367" i="1" s="1"/>
  <c r="K1368" i="1"/>
  <c r="M1368" i="1" s="1"/>
  <c r="K1369" i="1"/>
  <c r="K1370" i="1"/>
  <c r="M1370" i="1" s="1"/>
  <c r="K1371" i="1"/>
  <c r="K1372" i="1"/>
  <c r="K1373" i="1"/>
  <c r="K1374" i="1"/>
  <c r="K1375" i="1"/>
  <c r="M1375" i="1" s="1"/>
  <c r="K1376" i="1"/>
  <c r="M1376" i="1" s="1"/>
  <c r="K1377" i="1"/>
  <c r="K1378" i="1"/>
  <c r="M1378" i="1" s="1"/>
  <c r="K1379" i="1"/>
  <c r="K1380" i="1"/>
  <c r="K1381" i="1"/>
  <c r="K1382" i="1"/>
  <c r="K1383" i="1"/>
  <c r="M1383" i="1" s="1"/>
  <c r="K1384" i="1"/>
  <c r="M1384" i="1" s="1"/>
  <c r="K1385" i="1"/>
  <c r="K1386" i="1"/>
  <c r="M1386" i="1" s="1"/>
  <c r="K1387" i="1"/>
  <c r="K1388" i="1"/>
  <c r="K1389" i="1"/>
  <c r="K1390" i="1"/>
  <c r="K1391" i="1"/>
  <c r="M1391" i="1" s="1"/>
  <c r="K1392" i="1"/>
  <c r="M1392" i="1" s="1"/>
  <c r="K1393" i="1"/>
  <c r="K1394" i="1"/>
  <c r="M1394" i="1" s="1"/>
  <c r="K1395" i="1"/>
  <c r="K1396" i="1"/>
  <c r="K1397" i="1"/>
  <c r="K1398" i="1"/>
  <c r="K1399" i="1"/>
  <c r="M1399" i="1" s="1"/>
  <c r="K1400" i="1"/>
  <c r="M1400" i="1" s="1"/>
  <c r="K1401" i="1"/>
  <c r="K1402" i="1"/>
  <c r="M1402" i="1" s="1"/>
  <c r="K1403" i="1"/>
  <c r="K1404" i="1"/>
  <c r="K1405" i="1"/>
  <c r="K1406" i="1"/>
  <c r="K1407" i="1"/>
  <c r="M1407" i="1" s="1"/>
  <c r="K1408" i="1"/>
  <c r="M1408" i="1" s="1"/>
  <c r="K1409" i="1"/>
  <c r="K1410" i="1"/>
  <c r="M1410" i="1" s="1"/>
  <c r="K1411" i="1"/>
  <c r="K1412" i="1"/>
  <c r="K1413" i="1"/>
  <c r="K1414" i="1"/>
  <c r="K1415" i="1"/>
  <c r="M1415" i="1" s="1"/>
  <c r="K1416" i="1"/>
  <c r="M1416" i="1" s="1"/>
  <c r="K1417" i="1"/>
  <c r="K1418" i="1"/>
  <c r="M1418" i="1" s="1"/>
  <c r="K1419" i="1"/>
  <c r="K1420" i="1"/>
  <c r="K1421" i="1"/>
  <c r="K1422" i="1"/>
  <c r="K1423" i="1"/>
  <c r="M1423" i="1" s="1"/>
  <c r="K1424" i="1"/>
  <c r="M1424" i="1" s="1"/>
  <c r="K1425" i="1"/>
  <c r="K1426" i="1"/>
  <c r="M1426" i="1" s="1"/>
  <c r="K1427" i="1"/>
  <c r="K1428" i="1"/>
  <c r="K1429" i="1"/>
  <c r="K1430" i="1"/>
  <c r="K1431" i="1"/>
  <c r="M1431" i="1" s="1"/>
  <c r="K1432" i="1"/>
  <c r="M1432" i="1" s="1"/>
  <c r="K1433" i="1"/>
  <c r="K1434" i="1"/>
  <c r="M1434" i="1" s="1"/>
  <c r="K1435" i="1"/>
  <c r="K1436" i="1"/>
  <c r="K1437" i="1"/>
  <c r="K1438" i="1"/>
  <c r="K1439" i="1"/>
  <c r="M1439" i="1" s="1"/>
  <c r="K1440" i="1"/>
  <c r="M1440" i="1" s="1"/>
  <c r="K1441" i="1"/>
  <c r="K1442" i="1"/>
  <c r="M1442" i="1" s="1"/>
  <c r="K1443" i="1"/>
  <c r="K1444" i="1"/>
  <c r="K1445" i="1"/>
  <c r="K1446" i="1"/>
  <c r="K1447" i="1"/>
  <c r="M1447" i="1" s="1"/>
  <c r="K1448" i="1"/>
  <c r="M1448" i="1" s="1"/>
  <c r="K1449" i="1"/>
  <c r="K1450" i="1"/>
  <c r="M1450" i="1" s="1"/>
  <c r="K1451" i="1"/>
  <c r="K1452" i="1"/>
  <c r="K1453" i="1"/>
  <c r="K1454" i="1"/>
  <c r="K1455" i="1"/>
  <c r="M1455" i="1" s="1"/>
  <c r="K1456" i="1"/>
  <c r="M1456" i="1" s="1"/>
  <c r="K1457" i="1"/>
  <c r="K1458" i="1"/>
  <c r="M1458" i="1" s="1"/>
  <c r="K1459" i="1"/>
  <c r="K1460" i="1"/>
  <c r="K1461" i="1"/>
  <c r="K1462" i="1"/>
  <c r="K1463" i="1"/>
  <c r="M1463" i="1" s="1"/>
  <c r="K1464" i="1"/>
  <c r="M1464" i="1" s="1"/>
  <c r="K1465" i="1"/>
  <c r="K1466" i="1"/>
  <c r="M1466" i="1" s="1"/>
  <c r="K1467" i="1"/>
  <c r="K1468" i="1"/>
  <c r="K1469" i="1"/>
  <c r="K1470" i="1"/>
  <c r="K1471" i="1"/>
  <c r="M1471" i="1" s="1"/>
  <c r="K1472" i="1"/>
  <c r="M1472" i="1" s="1"/>
  <c r="K1473" i="1"/>
  <c r="K1474" i="1"/>
  <c r="M1474" i="1" s="1"/>
  <c r="K1475" i="1"/>
  <c r="K1476" i="1"/>
  <c r="K1477" i="1"/>
  <c r="K1478" i="1"/>
  <c r="K1479" i="1"/>
  <c r="M1479" i="1" s="1"/>
  <c r="K1480" i="1"/>
  <c r="M1480" i="1" s="1"/>
  <c r="K1481" i="1"/>
  <c r="K1482" i="1"/>
  <c r="M1482" i="1" s="1"/>
  <c r="K1483" i="1"/>
  <c r="K1484" i="1"/>
  <c r="K1485" i="1"/>
  <c r="K1486" i="1"/>
  <c r="K1487" i="1"/>
  <c r="M1487" i="1" s="1"/>
  <c r="K1488" i="1"/>
  <c r="M1488" i="1" s="1"/>
  <c r="K1489" i="1"/>
  <c r="K1490" i="1"/>
  <c r="M1490" i="1" s="1"/>
  <c r="K1491" i="1"/>
  <c r="K1492" i="1"/>
  <c r="K1493" i="1"/>
  <c r="K1494" i="1"/>
  <c r="K1495" i="1"/>
  <c r="M1495" i="1" s="1"/>
  <c r="K1496" i="1"/>
  <c r="M1496" i="1" s="1"/>
  <c r="K1497" i="1"/>
  <c r="K1498" i="1"/>
  <c r="M1498" i="1" s="1"/>
  <c r="K1499" i="1"/>
  <c r="K1500" i="1"/>
  <c r="K1501" i="1"/>
  <c r="K1502" i="1"/>
  <c r="K1503" i="1"/>
  <c r="M1503" i="1" s="1"/>
  <c r="K1504" i="1"/>
  <c r="M1504" i="1" s="1"/>
  <c r="K1505" i="1"/>
  <c r="K1506" i="1"/>
  <c r="M1506" i="1" s="1"/>
  <c r="K1507" i="1"/>
  <c r="K1508" i="1"/>
  <c r="K1509" i="1"/>
  <c r="K1510" i="1"/>
  <c r="K1511" i="1"/>
  <c r="M1511" i="1" s="1"/>
  <c r="K1512" i="1"/>
  <c r="M1512" i="1" s="1"/>
  <c r="K1513" i="1"/>
  <c r="K1514" i="1"/>
  <c r="M1514" i="1" s="1"/>
  <c r="K1515" i="1"/>
  <c r="K1516" i="1"/>
  <c r="K1517" i="1"/>
  <c r="K1518" i="1"/>
  <c r="K1519" i="1"/>
  <c r="M1519" i="1" s="1"/>
  <c r="K1520" i="1"/>
  <c r="M1520" i="1" s="1"/>
  <c r="K1521" i="1"/>
  <c r="K1522" i="1"/>
  <c r="M1522" i="1" s="1"/>
  <c r="K1523" i="1"/>
  <c r="K1524" i="1"/>
  <c r="K1525" i="1"/>
  <c r="K1526" i="1"/>
  <c r="K1527" i="1"/>
  <c r="M1527" i="1" s="1"/>
  <c r="K1528" i="1"/>
  <c r="M1528" i="1" s="1"/>
  <c r="K1529" i="1"/>
  <c r="K1530" i="1"/>
  <c r="M1530" i="1" s="1"/>
  <c r="K1531" i="1"/>
  <c r="K1532" i="1"/>
  <c r="K1533" i="1"/>
  <c r="K1534" i="1"/>
  <c r="K1535" i="1"/>
  <c r="M1535" i="1" s="1"/>
  <c r="K1536" i="1"/>
  <c r="M1536" i="1" s="1"/>
  <c r="K1537" i="1"/>
  <c r="K1538" i="1"/>
  <c r="M1538" i="1" s="1"/>
  <c r="K1539" i="1"/>
  <c r="K1540" i="1"/>
  <c r="K1541" i="1"/>
  <c r="K1542" i="1"/>
  <c r="K1543" i="1"/>
  <c r="M1543" i="1" s="1"/>
  <c r="K1544" i="1"/>
  <c r="M1544" i="1" s="1"/>
  <c r="K1545" i="1"/>
  <c r="K1546" i="1"/>
  <c r="M1546" i="1" s="1"/>
  <c r="K1547" i="1"/>
  <c r="K1548" i="1"/>
  <c r="K1549" i="1"/>
  <c r="K1550" i="1"/>
  <c r="K1551" i="1"/>
  <c r="M1551" i="1" s="1"/>
  <c r="K1552" i="1"/>
  <c r="M1552" i="1" s="1"/>
  <c r="K1553" i="1"/>
  <c r="K1554" i="1"/>
  <c r="M1554" i="1" s="1"/>
  <c r="K1555" i="1"/>
  <c r="K1556" i="1"/>
  <c r="K1557" i="1"/>
  <c r="K1558" i="1"/>
  <c r="K1559" i="1"/>
  <c r="M1559" i="1" s="1"/>
  <c r="K1560" i="1"/>
  <c r="M1560" i="1" s="1"/>
  <c r="K1561" i="1"/>
  <c r="K1562" i="1"/>
  <c r="M1562" i="1" s="1"/>
  <c r="K1563" i="1"/>
  <c r="K1564" i="1"/>
  <c r="K1565" i="1"/>
  <c r="K1566" i="1"/>
  <c r="K1567" i="1"/>
  <c r="M1567" i="1" s="1"/>
  <c r="K1568" i="1"/>
  <c r="M1568" i="1" s="1"/>
  <c r="K1569" i="1"/>
  <c r="K1570" i="1"/>
  <c r="M1570" i="1" s="1"/>
  <c r="K1571" i="1"/>
  <c r="K1572" i="1"/>
  <c r="K1573" i="1"/>
  <c r="K1574" i="1"/>
  <c r="K1575" i="1"/>
  <c r="M1575" i="1" s="1"/>
  <c r="K1576" i="1"/>
  <c r="M1576" i="1" s="1"/>
  <c r="K1577" i="1"/>
  <c r="K1578" i="1"/>
  <c r="M1578" i="1" s="1"/>
  <c r="K1579" i="1"/>
  <c r="K1580" i="1"/>
  <c r="K1581" i="1"/>
  <c r="K1582" i="1"/>
  <c r="K1583" i="1"/>
  <c r="M1583" i="1" s="1"/>
  <c r="K1584" i="1"/>
  <c r="M1584" i="1" s="1"/>
  <c r="K1585" i="1"/>
  <c r="K1586" i="1"/>
  <c r="M1586" i="1" s="1"/>
  <c r="K1587" i="1"/>
  <c r="K1588" i="1"/>
  <c r="K1589" i="1"/>
  <c r="K1590" i="1"/>
  <c r="K1591" i="1"/>
  <c r="M1591" i="1" s="1"/>
  <c r="K1592" i="1"/>
  <c r="M1592" i="1" s="1"/>
  <c r="K1593" i="1"/>
  <c r="K1594" i="1"/>
  <c r="M1594" i="1" s="1"/>
  <c r="K1595" i="1"/>
  <c r="K1596" i="1"/>
  <c r="K1597" i="1"/>
  <c r="K1598" i="1"/>
  <c r="K1599" i="1"/>
  <c r="M1599" i="1" s="1"/>
  <c r="K1600" i="1"/>
  <c r="M1600" i="1" s="1"/>
  <c r="K1601" i="1"/>
  <c r="K1602" i="1"/>
  <c r="M1602" i="1" s="1"/>
  <c r="K1603" i="1"/>
  <c r="K1604" i="1"/>
  <c r="K1605" i="1"/>
  <c r="K1606" i="1"/>
  <c r="K1607" i="1"/>
  <c r="M1607" i="1" s="1"/>
  <c r="K1608" i="1"/>
  <c r="M1608" i="1" s="1"/>
  <c r="K1609" i="1"/>
  <c r="K1610" i="1"/>
  <c r="M1610" i="1" s="1"/>
  <c r="K1611" i="1"/>
  <c r="K1612" i="1"/>
  <c r="K1613" i="1"/>
  <c r="K1614" i="1"/>
  <c r="K1615" i="1"/>
  <c r="M1615" i="1" s="1"/>
  <c r="K1616" i="1"/>
  <c r="M1616" i="1" s="1"/>
  <c r="K1617" i="1"/>
  <c r="K1618" i="1"/>
  <c r="M1618" i="1" s="1"/>
  <c r="K1619" i="1"/>
  <c r="K1620" i="1"/>
  <c r="K1621" i="1"/>
  <c r="K1622" i="1"/>
  <c r="K1623" i="1"/>
  <c r="M1623" i="1" s="1"/>
  <c r="K1624" i="1"/>
  <c r="M1624" i="1" s="1"/>
  <c r="K1625" i="1"/>
  <c r="K1626" i="1"/>
  <c r="M1626" i="1" s="1"/>
  <c r="K1627" i="1"/>
  <c r="K1628" i="1"/>
  <c r="K1629" i="1"/>
  <c r="K1630" i="1"/>
  <c r="K1631" i="1"/>
  <c r="M1631" i="1" s="1"/>
  <c r="K1632" i="1"/>
  <c r="M1632" i="1" s="1"/>
  <c r="K1633" i="1"/>
  <c r="K1634" i="1"/>
  <c r="M1634" i="1" s="1"/>
  <c r="K1635" i="1"/>
  <c r="K1636" i="1"/>
  <c r="K1637" i="1"/>
  <c r="K1638" i="1"/>
  <c r="K1639" i="1"/>
  <c r="M1639" i="1" s="1"/>
  <c r="K1640" i="1"/>
  <c r="M1640" i="1" s="1"/>
  <c r="K1641" i="1"/>
  <c r="K1642" i="1"/>
  <c r="M1642" i="1" s="1"/>
  <c r="K1643" i="1"/>
  <c r="K1644" i="1"/>
  <c r="K1645" i="1"/>
  <c r="K1646" i="1"/>
  <c r="K1647" i="1"/>
  <c r="M1647" i="1" s="1"/>
  <c r="K1648" i="1"/>
  <c r="M1648" i="1" s="1"/>
  <c r="K1649" i="1"/>
  <c r="K1650" i="1"/>
  <c r="M1650" i="1" s="1"/>
  <c r="K1651" i="1"/>
  <c r="K1652" i="1"/>
  <c r="K1653" i="1"/>
  <c r="K1654" i="1"/>
  <c r="K1655" i="1"/>
  <c r="M1655" i="1" s="1"/>
  <c r="K1656" i="1"/>
  <c r="M1656" i="1" s="1"/>
  <c r="K1657" i="1"/>
  <c r="K1658" i="1"/>
  <c r="M1658" i="1" s="1"/>
  <c r="K1659" i="1"/>
  <c r="K1660" i="1"/>
  <c r="K1661" i="1"/>
  <c r="K1662" i="1"/>
  <c r="K1663" i="1"/>
  <c r="M1663" i="1" s="1"/>
  <c r="K1664" i="1"/>
  <c r="M1664" i="1" s="1"/>
  <c r="K1665" i="1"/>
  <c r="K1666" i="1"/>
  <c r="M1666" i="1" s="1"/>
  <c r="K1667" i="1"/>
  <c r="K1668" i="1"/>
  <c r="K1669" i="1"/>
  <c r="K1670" i="1"/>
  <c r="K1671" i="1"/>
  <c r="M1671" i="1" s="1"/>
  <c r="K1672" i="1"/>
  <c r="M1672" i="1" s="1"/>
  <c r="K1673" i="1"/>
  <c r="K1674" i="1"/>
  <c r="M1674" i="1" s="1"/>
  <c r="K1675" i="1"/>
  <c r="K1676" i="1"/>
  <c r="K1677" i="1"/>
  <c r="K1678" i="1"/>
  <c r="K1679" i="1"/>
  <c r="M1679" i="1" s="1"/>
  <c r="K1680" i="1"/>
  <c r="M1680" i="1" s="1"/>
  <c r="K1681" i="1"/>
  <c r="K1682" i="1"/>
  <c r="M1682" i="1" s="1"/>
  <c r="K1683" i="1"/>
  <c r="K1684" i="1"/>
  <c r="K1685" i="1"/>
  <c r="K1686" i="1"/>
  <c r="K1687" i="1"/>
  <c r="M1687" i="1" s="1"/>
  <c r="K1688" i="1"/>
  <c r="M1688" i="1" s="1"/>
  <c r="K1689" i="1"/>
  <c r="K1690" i="1"/>
  <c r="M1690" i="1" s="1"/>
  <c r="K1691" i="1"/>
  <c r="K1692" i="1"/>
  <c r="K1693" i="1"/>
  <c r="K1694" i="1"/>
  <c r="K1695" i="1"/>
  <c r="M1695" i="1" s="1"/>
  <c r="K1696" i="1"/>
  <c r="M1696" i="1" s="1"/>
  <c r="K1697" i="1"/>
  <c r="K1698" i="1"/>
  <c r="M1698" i="1" s="1"/>
  <c r="K1699" i="1"/>
  <c r="K1700" i="1"/>
  <c r="K1701" i="1"/>
  <c r="K1702" i="1"/>
  <c r="K1703" i="1"/>
  <c r="M1703" i="1" s="1"/>
  <c r="K1704" i="1"/>
  <c r="M1704" i="1" s="1"/>
  <c r="K1705" i="1"/>
  <c r="K1706" i="1"/>
  <c r="M1706" i="1" s="1"/>
  <c r="K1707" i="1"/>
  <c r="K1708" i="1"/>
  <c r="K1709" i="1"/>
  <c r="K1710" i="1"/>
  <c r="K1711" i="1"/>
  <c r="M1711" i="1" s="1"/>
  <c r="K1712" i="1"/>
  <c r="M1712" i="1" s="1"/>
  <c r="K1713" i="1"/>
  <c r="K1714" i="1"/>
  <c r="M1714" i="1" s="1"/>
  <c r="K1715" i="1"/>
  <c r="K1716" i="1"/>
  <c r="K1717" i="1"/>
  <c r="K1718" i="1"/>
  <c r="K1719" i="1"/>
  <c r="M1719" i="1" s="1"/>
  <c r="K1720" i="1"/>
  <c r="M1720" i="1" s="1"/>
  <c r="K1721" i="1"/>
  <c r="K1722" i="1"/>
  <c r="M1722" i="1" s="1"/>
  <c r="K1723" i="1"/>
  <c r="K1724" i="1"/>
  <c r="K1725" i="1"/>
  <c r="K1726" i="1"/>
  <c r="K1727" i="1"/>
  <c r="M1727" i="1" s="1"/>
  <c r="K1728" i="1"/>
  <c r="M1728" i="1" s="1"/>
  <c r="K1729" i="1"/>
  <c r="K1730" i="1"/>
  <c r="M1730" i="1" s="1"/>
  <c r="K1731" i="1"/>
  <c r="K1732" i="1"/>
  <c r="K1733" i="1"/>
  <c r="K1734" i="1"/>
  <c r="K1735" i="1"/>
  <c r="M1735" i="1" s="1"/>
  <c r="K1736" i="1"/>
  <c r="M1736" i="1" s="1"/>
  <c r="K1737" i="1"/>
  <c r="K1738" i="1"/>
  <c r="M1738" i="1" s="1"/>
  <c r="K1739" i="1"/>
  <c r="K1740" i="1"/>
  <c r="K1741" i="1"/>
  <c r="K1742" i="1"/>
  <c r="K1743" i="1"/>
  <c r="M1743" i="1" s="1"/>
  <c r="K1744" i="1"/>
  <c r="M1744" i="1" s="1"/>
  <c r="K1745" i="1"/>
  <c r="K1746" i="1"/>
  <c r="M1746" i="1" s="1"/>
  <c r="K1747" i="1"/>
  <c r="K1748" i="1"/>
  <c r="K1749" i="1"/>
  <c r="K1750" i="1"/>
  <c r="K1751" i="1"/>
  <c r="M1751" i="1" s="1"/>
  <c r="K1752" i="1"/>
  <c r="M1752" i="1" s="1"/>
  <c r="K1753" i="1"/>
  <c r="K1754" i="1"/>
  <c r="M1754" i="1" s="1"/>
  <c r="K1755" i="1"/>
  <c r="K1756" i="1"/>
  <c r="K1757" i="1"/>
  <c r="K1758" i="1"/>
  <c r="K1759" i="1"/>
  <c r="M1759" i="1" s="1"/>
  <c r="K1760" i="1"/>
  <c r="M1760" i="1" s="1"/>
  <c r="K1761" i="1"/>
  <c r="K1762" i="1"/>
  <c r="M1762" i="1" s="1"/>
  <c r="K1763" i="1"/>
  <c r="K1764" i="1"/>
  <c r="K1765" i="1"/>
  <c r="K1766" i="1"/>
  <c r="K1767" i="1"/>
  <c r="M1767" i="1" s="1"/>
  <c r="K1768" i="1"/>
  <c r="M1768" i="1" s="1"/>
  <c r="K1769" i="1"/>
  <c r="K1770" i="1"/>
  <c r="M1770" i="1" s="1"/>
  <c r="K1771" i="1"/>
  <c r="K1772" i="1"/>
  <c r="K1773" i="1"/>
  <c r="K1774" i="1"/>
  <c r="K1775" i="1"/>
  <c r="M1775" i="1" s="1"/>
  <c r="K1776" i="1"/>
  <c r="M1776" i="1" s="1"/>
  <c r="K1777" i="1"/>
  <c r="K1778" i="1"/>
  <c r="M1778" i="1" s="1"/>
  <c r="K1779" i="1"/>
  <c r="K1780" i="1"/>
  <c r="K1781" i="1"/>
  <c r="K1782" i="1"/>
  <c r="K1783" i="1"/>
  <c r="M1783" i="1" s="1"/>
  <c r="K1784" i="1"/>
  <c r="M1784" i="1" s="1"/>
  <c r="K1785" i="1"/>
  <c r="K1786" i="1"/>
  <c r="M1786" i="1" s="1"/>
  <c r="K1787" i="1"/>
  <c r="K1788" i="1"/>
  <c r="K1789" i="1"/>
  <c r="K1790" i="1"/>
  <c r="K1791" i="1"/>
  <c r="M1791" i="1" s="1"/>
  <c r="K1792" i="1"/>
  <c r="M1792" i="1" s="1"/>
  <c r="K1793" i="1"/>
  <c r="K1794" i="1"/>
  <c r="M1794" i="1" s="1"/>
  <c r="K1795" i="1"/>
  <c r="K1796" i="1"/>
  <c r="K1797" i="1"/>
  <c r="K1798" i="1"/>
  <c r="K1799" i="1"/>
  <c r="M1799" i="1" s="1"/>
  <c r="K1800" i="1"/>
  <c r="M1800" i="1" s="1"/>
  <c r="K1801" i="1"/>
  <c r="K1802" i="1"/>
  <c r="M1802" i="1" s="1"/>
  <c r="K1803" i="1"/>
  <c r="K1804" i="1"/>
  <c r="K1805" i="1"/>
  <c r="K1806" i="1"/>
  <c r="K1807" i="1"/>
  <c r="M1807" i="1" s="1"/>
  <c r="K1808" i="1"/>
  <c r="M1808" i="1" s="1"/>
  <c r="K1809" i="1"/>
  <c r="K1810" i="1"/>
  <c r="M1810" i="1" s="1"/>
  <c r="K1811" i="1"/>
  <c r="K1812" i="1"/>
  <c r="K1813" i="1"/>
  <c r="K1814" i="1"/>
  <c r="K1815" i="1"/>
  <c r="M1815" i="1" s="1"/>
  <c r="K1816" i="1"/>
  <c r="M1816" i="1" s="1"/>
  <c r="K1817" i="1"/>
  <c r="K1818" i="1"/>
  <c r="M1818" i="1" s="1"/>
  <c r="K1819" i="1"/>
  <c r="K1820" i="1"/>
  <c r="K1821" i="1"/>
  <c r="K1822" i="1"/>
  <c r="K1823" i="1"/>
  <c r="M1823" i="1" s="1"/>
  <c r="K1824" i="1"/>
  <c r="M1824" i="1" s="1"/>
  <c r="K1825" i="1"/>
  <c r="K1826" i="1"/>
  <c r="M1826" i="1" s="1"/>
  <c r="K1827" i="1"/>
  <c r="K1828" i="1"/>
  <c r="K1829" i="1"/>
  <c r="K1830" i="1"/>
  <c r="K1831" i="1"/>
  <c r="M1831" i="1" s="1"/>
  <c r="K1832" i="1"/>
  <c r="M1832" i="1" s="1"/>
  <c r="K1833" i="1"/>
  <c r="K1834" i="1"/>
  <c r="M1834" i="1" s="1"/>
  <c r="K1835" i="1"/>
  <c r="K1836" i="1"/>
  <c r="K1837" i="1"/>
  <c r="K1838" i="1"/>
  <c r="K1839" i="1"/>
  <c r="M1839" i="1" s="1"/>
  <c r="K1840" i="1"/>
  <c r="M1840" i="1" s="1"/>
  <c r="K1841" i="1"/>
  <c r="K1842" i="1"/>
  <c r="M1842" i="1" s="1"/>
  <c r="K1843" i="1"/>
  <c r="K1844" i="1"/>
  <c r="K1845" i="1"/>
  <c r="K1846" i="1"/>
  <c r="K1847" i="1"/>
  <c r="M1847" i="1" s="1"/>
  <c r="K1848" i="1"/>
  <c r="M1848" i="1" s="1"/>
  <c r="K1849" i="1"/>
  <c r="K1850" i="1"/>
  <c r="M1850" i="1" s="1"/>
  <c r="K1851" i="1"/>
  <c r="K1852" i="1"/>
  <c r="K1853" i="1"/>
  <c r="K1854" i="1"/>
  <c r="K1855" i="1"/>
  <c r="M1855" i="1" s="1"/>
  <c r="K1856" i="1"/>
  <c r="M1856" i="1" s="1"/>
  <c r="K1857" i="1"/>
  <c r="K1858" i="1"/>
  <c r="M1858" i="1" s="1"/>
  <c r="K1859" i="1"/>
  <c r="K1860" i="1"/>
  <c r="K1861" i="1"/>
  <c r="K1862" i="1"/>
  <c r="K1863" i="1"/>
  <c r="M1863" i="1" s="1"/>
  <c r="K1864" i="1"/>
  <c r="M1864" i="1" s="1"/>
  <c r="K1865" i="1"/>
  <c r="K1866" i="1"/>
  <c r="M1866" i="1" s="1"/>
  <c r="K1867" i="1"/>
  <c r="K1868" i="1"/>
  <c r="K1869" i="1"/>
  <c r="K1870" i="1"/>
  <c r="K1871" i="1"/>
  <c r="M1871" i="1" s="1"/>
  <c r="K1872" i="1"/>
  <c r="M1872" i="1" s="1"/>
  <c r="K1873" i="1"/>
  <c r="K1874" i="1"/>
  <c r="M1874" i="1" s="1"/>
  <c r="K1875" i="1"/>
  <c r="K1876" i="1"/>
  <c r="K1877" i="1"/>
  <c r="K1878" i="1"/>
  <c r="K1879" i="1"/>
  <c r="M1879" i="1" s="1"/>
  <c r="K1880" i="1"/>
  <c r="M1880" i="1" s="1"/>
  <c r="K1881" i="1"/>
  <c r="K1882" i="1"/>
  <c r="M1882" i="1" s="1"/>
  <c r="K1883" i="1"/>
  <c r="K1884" i="1"/>
  <c r="K1885" i="1"/>
  <c r="K1886" i="1"/>
  <c r="K1887" i="1"/>
  <c r="M1887" i="1" s="1"/>
  <c r="K1888" i="1"/>
  <c r="M1888" i="1" s="1"/>
  <c r="K1889" i="1"/>
  <c r="K1890" i="1"/>
  <c r="M1890" i="1" s="1"/>
  <c r="K1891" i="1"/>
  <c r="K1892" i="1"/>
  <c r="K1893" i="1"/>
  <c r="K1894" i="1"/>
  <c r="K1895" i="1"/>
  <c r="M1895" i="1" s="1"/>
  <c r="K1896" i="1"/>
  <c r="M1896" i="1" s="1"/>
  <c r="K1897" i="1"/>
  <c r="K1898" i="1"/>
  <c r="M1898" i="1" s="1"/>
  <c r="K1899" i="1"/>
  <c r="K1900" i="1"/>
  <c r="K1901" i="1"/>
  <c r="K1902" i="1"/>
  <c r="K1903" i="1"/>
  <c r="M1903" i="1" s="1"/>
  <c r="K1904" i="1"/>
  <c r="M1904" i="1" s="1"/>
  <c r="K1905" i="1"/>
  <c r="K1906" i="1"/>
  <c r="M1906" i="1" s="1"/>
  <c r="K1907" i="1"/>
  <c r="K1908" i="1"/>
  <c r="K1909" i="1"/>
  <c r="K1910" i="1"/>
  <c r="K1911" i="1"/>
  <c r="M1911" i="1" s="1"/>
  <c r="K1912" i="1"/>
  <c r="M1912" i="1" s="1"/>
  <c r="K1913" i="1"/>
  <c r="K1914" i="1"/>
  <c r="M1914" i="1" s="1"/>
  <c r="K1915" i="1"/>
  <c r="K1916" i="1"/>
  <c r="K1917" i="1"/>
  <c r="K1918" i="1"/>
  <c r="K1919" i="1"/>
  <c r="M1919" i="1" s="1"/>
  <c r="K1920" i="1"/>
  <c r="M1920" i="1" s="1"/>
  <c r="K1921" i="1"/>
  <c r="K1922" i="1"/>
  <c r="M1922" i="1" s="1"/>
  <c r="K1923" i="1"/>
  <c r="K1924" i="1"/>
  <c r="K1925" i="1"/>
  <c r="K1926" i="1"/>
  <c r="K1927" i="1"/>
  <c r="M1927" i="1" s="1"/>
  <c r="K1928" i="1"/>
  <c r="M1928" i="1" s="1"/>
  <c r="K1929" i="1"/>
  <c r="K1930" i="1"/>
  <c r="M1930" i="1" s="1"/>
  <c r="K1931" i="1"/>
  <c r="K1932" i="1"/>
  <c r="K1933" i="1"/>
  <c r="K1934" i="1"/>
  <c r="K1935" i="1"/>
  <c r="M1935" i="1" s="1"/>
  <c r="K1936" i="1"/>
  <c r="M1936" i="1" s="1"/>
  <c r="K1937" i="1"/>
  <c r="K1938" i="1"/>
  <c r="M1938" i="1" s="1"/>
  <c r="K1939" i="1"/>
  <c r="K1940" i="1"/>
  <c r="K1941" i="1"/>
  <c r="K1942" i="1"/>
  <c r="K1943" i="1"/>
  <c r="M1943" i="1" s="1"/>
  <c r="K1944" i="1"/>
  <c r="M1944" i="1" s="1"/>
  <c r="K1945" i="1"/>
  <c r="K1946" i="1"/>
  <c r="M1946" i="1" s="1"/>
  <c r="K1947" i="1"/>
  <c r="K1948" i="1"/>
  <c r="K1949" i="1"/>
  <c r="K1950" i="1"/>
  <c r="K1951" i="1"/>
  <c r="M1951" i="1" s="1"/>
  <c r="K1952" i="1"/>
  <c r="M1952" i="1" s="1"/>
  <c r="K1953" i="1"/>
  <c r="K1954" i="1"/>
  <c r="M1954" i="1" s="1"/>
  <c r="K1955" i="1"/>
  <c r="K1956" i="1"/>
  <c r="K1957" i="1"/>
  <c r="K1958" i="1"/>
  <c r="K1959" i="1"/>
  <c r="M1959" i="1" s="1"/>
  <c r="K1960" i="1"/>
  <c r="M1960" i="1" s="1"/>
  <c r="K1961" i="1"/>
  <c r="K1962" i="1"/>
  <c r="M1962" i="1" s="1"/>
  <c r="K1963" i="1"/>
  <c r="K1964" i="1"/>
  <c r="K1965" i="1"/>
  <c r="K1966" i="1"/>
  <c r="K1967" i="1"/>
  <c r="M1967" i="1" s="1"/>
  <c r="K1968" i="1"/>
  <c r="M1968" i="1" s="1"/>
  <c r="K1969" i="1"/>
  <c r="K1970" i="1"/>
  <c r="M1970" i="1" s="1"/>
  <c r="K1971" i="1"/>
  <c r="K1972" i="1"/>
  <c r="K1973" i="1"/>
  <c r="K1974" i="1"/>
  <c r="K1975" i="1"/>
  <c r="M1975" i="1" s="1"/>
  <c r="K1976" i="1"/>
  <c r="M1976" i="1" s="1"/>
  <c r="K1977" i="1"/>
  <c r="K1978" i="1"/>
  <c r="M1978" i="1" s="1"/>
  <c r="K1979" i="1"/>
  <c r="K1980" i="1"/>
  <c r="K1981" i="1"/>
  <c r="K1982" i="1"/>
  <c r="K1983" i="1"/>
  <c r="M1983" i="1" s="1"/>
  <c r="K1984" i="1"/>
  <c r="M1984" i="1" s="1"/>
  <c r="K1985" i="1"/>
  <c r="K1986" i="1"/>
  <c r="M1986" i="1" s="1"/>
  <c r="K1987" i="1"/>
  <c r="K1988" i="1"/>
  <c r="K1989" i="1"/>
  <c r="K1990" i="1"/>
  <c r="K1991" i="1"/>
  <c r="M1991" i="1" s="1"/>
  <c r="K1992" i="1"/>
  <c r="M1992" i="1" s="1"/>
  <c r="K1993" i="1"/>
  <c r="K1994" i="1"/>
  <c r="M1994" i="1" s="1"/>
  <c r="K1995" i="1"/>
  <c r="K1996" i="1"/>
  <c r="K1997" i="1"/>
  <c r="K1998" i="1"/>
  <c r="K1999" i="1"/>
  <c r="M1999" i="1" s="1"/>
  <c r="K2000" i="1"/>
  <c r="M2000" i="1" s="1"/>
  <c r="K2001" i="1"/>
  <c r="K2002" i="1"/>
  <c r="M2002" i="1" s="1"/>
  <c r="K2003" i="1"/>
  <c r="K2004" i="1"/>
  <c r="K2005" i="1"/>
  <c r="K2006" i="1"/>
  <c r="K2007" i="1"/>
  <c r="M2007" i="1" s="1"/>
  <c r="K2008" i="1"/>
  <c r="M2008" i="1" s="1"/>
  <c r="K2009" i="1"/>
  <c r="K2010" i="1"/>
  <c r="M2010" i="1" s="1"/>
  <c r="K2011" i="1"/>
  <c r="K2012" i="1"/>
  <c r="K2013" i="1"/>
  <c r="K2014" i="1"/>
  <c r="K2015" i="1"/>
  <c r="M2015" i="1" s="1"/>
  <c r="K2016" i="1"/>
  <c r="M2016" i="1" s="1"/>
  <c r="K2017" i="1"/>
  <c r="K2018" i="1"/>
  <c r="M2018" i="1" s="1"/>
  <c r="K2019" i="1"/>
  <c r="K2020" i="1"/>
  <c r="K2021" i="1"/>
  <c r="K2022" i="1"/>
  <c r="K2023" i="1"/>
  <c r="M2023" i="1" s="1"/>
  <c r="K2024" i="1"/>
  <c r="M2024" i="1" s="1"/>
  <c r="K2025" i="1"/>
  <c r="K2026" i="1"/>
  <c r="M2026" i="1" s="1"/>
  <c r="K2027" i="1"/>
  <c r="K2028" i="1"/>
  <c r="K2029" i="1"/>
  <c r="K2030" i="1"/>
  <c r="K2031" i="1"/>
  <c r="M2031" i="1" s="1"/>
  <c r="K2032" i="1"/>
  <c r="M2032" i="1" s="1"/>
  <c r="K2033" i="1"/>
  <c r="K2034" i="1"/>
  <c r="M2034" i="1" s="1"/>
  <c r="K2035" i="1"/>
  <c r="K2036" i="1"/>
  <c r="K2037" i="1"/>
  <c r="K2038" i="1"/>
  <c r="K2039" i="1"/>
  <c r="M2039" i="1" s="1"/>
  <c r="K2040" i="1"/>
  <c r="M2040" i="1" s="1"/>
  <c r="K2041" i="1"/>
  <c r="K2042" i="1"/>
  <c r="M2042" i="1" s="1"/>
  <c r="K2043" i="1"/>
  <c r="K2044" i="1"/>
  <c r="K2045" i="1"/>
  <c r="K2046" i="1"/>
  <c r="K2047" i="1"/>
  <c r="M2047" i="1" s="1"/>
  <c r="K2048" i="1"/>
  <c r="M2048" i="1" s="1"/>
  <c r="K2049" i="1"/>
  <c r="K2050" i="1"/>
  <c r="M2050" i="1" s="1"/>
  <c r="K2051" i="1"/>
  <c r="K2052" i="1"/>
  <c r="K2053" i="1"/>
  <c r="K2054" i="1"/>
  <c r="K2055" i="1"/>
  <c r="M2055" i="1" s="1"/>
  <c r="K2056" i="1"/>
  <c r="M2056" i="1" s="1"/>
  <c r="K2057" i="1"/>
  <c r="K2058" i="1"/>
  <c r="M2058" i="1" s="1"/>
  <c r="K2059" i="1"/>
  <c r="K2060" i="1"/>
  <c r="K2061" i="1"/>
  <c r="K2062" i="1"/>
  <c r="K2063" i="1"/>
  <c r="M2063" i="1" s="1"/>
  <c r="K2064" i="1"/>
  <c r="M2064" i="1" s="1"/>
  <c r="K2065" i="1"/>
  <c r="K2066" i="1"/>
  <c r="M2066" i="1" s="1"/>
  <c r="K2067" i="1"/>
  <c r="K2068" i="1"/>
  <c r="K2069" i="1"/>
  <c r="K2070" i="1"/>
  <c r="K2071" i="1"/>
  <c r="M2071" i="1" s="1"/>
  <c r="K2072" i="1"/>
  <c r="M2072" i="1" s="1"/>
  <c r="K2073" i="1"/>
  <c r="K2074" i="1"/>
  <c r="M2074" i="1" s="1"/>
  <c r="K2075" i="1"/>
  <c r="K2076" i="1"/>
  <c r="K2077" i="1"/>
  <c r="K2078" i="1"/>
  <c r="K2079" i="1"/>
  <c r="M2079" i="1" s="1"/>
  <c r="K2080" i="1"/>
  <c r="M2080" i="1" s="1"/>
  <c r="K2081" i="1"/>
  <c r="K2082" i="1"/>
  <c r="M2082" i="1" s="1"/>
  <c r="K2083" i="1"/>
  <c r="K2084" i="1"/>
  <c r="K2085" i="1"/>
  <c r="K2086" i="1"/>
  <c r="K2087" i="1"/>
  <c r="M2087" i="1" s="1"/>
  <c r="K2088" i="1"/>
  <c r="M2088" i="1" s="1"/>
  <c r="K2089" i="1"/>
  <c r="K2090" i="1"/>
  <c r="M2090" i="1" s="1"/>
  <c r="K2091" i="1"/>
  <c r="K2092" i="1"/>
  <c r="K2093" i="1"/>
  <c r="K2094" i="1"/>
  <c r="K2095" i="1"/>
  <c r="M2095" i="1" s="1"/>
  <c r="K2096" i="1"/>
  <c r="M2096" i="1" s="1"/>
  <c r="K2097" i="1"/>
  <c r="K2098" i="1"/>
  <c r="M2098" i="1" s="1"/>
  <c r="K2099" i="1"/>
  <c r="K2100" i="1"/>
  <c r="K2101" i="1"/>
  <c r="K2102" i="1"/>
  <c r="K2103" i="1"/>
  <c r="M2103" i="1" s="1"/>
  <c r="K2104" i="1"/>
  <c r="M2104" i="1" s="1"/>
  <c r="K2105" i="1"/>
  <c r="K2106" i="1"/>
  <c r="M2106" i="1" s="1"/>
  <c r="K2107" i="1"/>
  <c r="K2108" i="1"/>
  <c r="K2109" i="1"/>
  <c r="K2110" i="1"/>
  <c r="K2111" i="1"/>
  <c r="M2111" i="1" s="1"/>
  <c r="K2112" i="1"/>
  <c r="M2112" i="1" s="1"/>
  <c r="K2113" i="1"/>
  <c r="K2114" i="1"/>
  <c r="M2114" i="1" s="1"/>
  <c r="K2115" i="1"/>
  <c r="K2116" i="1"/>
  <c r="K2117" i="1"/>
  <c r="K2118" i="1"/>
  <c r="K2119" i="1"/>
  <c r="M2119" i="1" s="1"/>
  <c r="K2120" i="1"/>
  <c r="M2120" i="1" s="1"/>
  <c r="K2121" i="1"/>
  <c r="K2122" i="1"/>
  <c r="M2122" i="1" s="1"/>
  <c r="K2123" i="1"/>
  <c r="K2124" i="1"/>
  <c r="K2125" i="1"/>
  <c r="K2126" i="1"/>
  <c r="K2127" i="1"/>
  <c r="M2127" i="1" s="1"/>
  <c r="K2128" i="1"/>
  <c r="M2128" i="1" s="1"/>
  <c r="K2129" i="1"/>
  <c r="K2130" i="1"/>
  <c r="M2130" i="1" s="1"/>
  <c r="K2131" i="1"/>
  <c r="K2132" i="1"/>
  <c r="K2133" i="1"/>
  <c r="K2134" i="1"/>
  <c r="K2135" i="1"/>
  <c r="M2135" i="1" s="1"/>
  <c r="K2136" i="1"/>
  <c r="M2136" i="1" s="1"/>
  <c r="K2137" i="1"/>
  <c r="K2138" i="1"/>
  <c r="M2138" i="1" s="1"/>
  <c r="K2139" i="1"/>
  <c r="K2140" i="1"/>
  <c r="K2141" i="1"/>
  <c r="K2142" i="1"/>
  <c r="K2143" i="1"/>
  <c r="M2143" i="1" s="1"/>
  <c r="K2144" i="1"/>
  <c r="M2144" i="1" s="1"/>
  <c r="K2145" i="1"/>
  <c r="K2146" i="1"/>
  <c r="M2146" i="1" s="1"/>
  <c r="K2147" i="1"/>
  <c r="K2148" i="1"/>
  <c r="K2149" i="1"/>
  <c r="K2150" i="1"/>
  <c r="K2151" i="1"/>
  <c r="M2151" i="1" s="1"/>
  <c r="K2152" i="1"/>
  <c r="M2152" i="1" s="1"/>
  <c r="K2153" i="1"/>
  <c r="K2154" i="1"/>
  <c r="M2154" i="1" s="1"/>
  <c r="K2155" i="1"/>
  <c r="K2156" i="1"/>
  <c r="K2157" i="1"/>
  <c r="K2158" i="1"/>
  <c r="K2159" i="1"/>
  <c r="M2159" i="1" s="1"/>
  <c r="K2160" i="1"/>
  <c r="M2160" i="1" s="1"/>
  <c r="K2161" i="1"/>
  <c r="K2162" i="1"/>
  <c r="M2162" i="1" s="1"/>
  <c r="K2163" i="1"/>
  <c r="K2164" i="1"/>
  <c r="K2165" i="1"/>
  <c r="K2166" i="1"/>
  <c r="K2167" i="1"/>
  <c r="M2167" i="1" s="1"/>
  <c r="K2168" i="1"/>
  <c r="M2168" i="1" s="1"/>
  <c r="K2169" i="1"/>
  <c r="K2170" i="1"/>
  <c r="M2170" i="1" s="1"/>
  <c r="K2171" i="1"/>
  <c r="K2172" i="1"/>
  <c r="K2173" i="1"/>
  <c r="K2174" i="1"/>
  <c r="K2175" i="1"/>
  <c r="M2175" i="1" s="1"/>
  <c r="K2176" i="1"/>
  <c r="M2176" i="1" s="1"/>
  <c r="K2177" i="1"/>
  <c r="K2178" i="1"/>
  <c r="M2178" i="1" s="1"/>
  <c r="K2179" i="1"/>
  <c r="K2180" i="1"/>
  <c r="K2181" i="1"/>
  <c r="K2182" i="1"/>
  <c r="K2183" i="1"/>
  <c r="M2183" i="1" s="1"/>
  <c r="K2184" i="1"/>
  <c r="M2184" i="1" s="1"/>
  <c r="K2185" i="1"/>
  <c r="K2186" i="1"/>
  <c r="M2186" i="1" s="1"/>
  <c r="K2187" i="1"/>
  <c r="K2188" i="1"/>
  <c r="K2189" i="1"/>
  <c r="K2190" i="1"/>
  <c r="K2191" i="1"/>
  <c r="M2191" i="1" s="1"/>
  <c r="K2192" i="1"/>
  <c r="M2192" i="1" s="1"/>
  <c r="K2193" i="1"/>
  <c r="K2194" i="1"/>
  <c r="M2194" i="1" s="1"/>
  <c r="K2195" i="1"/>
  <c r="K2196" i="1"/>
  <c r="K2197" i="1"/>
  <c r="K2198" i="1"/>
  <c r="K2199" i="1"/>
  <c r="M2199" i="1" s="1"/>
  <c r="K2200" i="1"/>
  <c r="M2200" i="1" s="1"/>
  <c r="K2201" i="1"/>
  <c r="K2202" i="1"/>
  <c r="M2202" i="1" s="1"/>
  <c r="K2203" i="1"/>
  <c r="K2204" i="1"/>
  <c r="K2205" i="1"/>
  <c r="K2206" i="1"/>
  <c r="K2207" i="1"/>
  <c r="M2207" i="1" s="1"/>
  <c r="K2208" i="1"/>
  <c r="M2208" i="1" s="1"/>
  <c r="K2209" i="1"/>
  <c r="K2210" i="1"/>
  <c r="M2210" i="1" s="1"/>
  <c r="K2211" i="1"/>
  <c r="K2212" i="1"/>
  <c r="K2213" i="1"/>
  <c r="K2214" i="1"/>
  <c r="K2215" i="1"/>
  <c r="M2215" i="1" s="1"/>
  <c r="K2216" i="1"/>
  <c r="M2216" i="1" s="1"/>
  <c r="K2217" i="1"/>
  <c r="K2218" i="1"/>
  <c r="M2218" i="1" s="1"/>
  <c r="K2219" i="1"/>
  <c r="K2220" i="1"/>
  <c r="K2221" i="1"/>
  <c r="K2222" i="1"/>
  <c r="K2223" i="1"/>
  <c r="M2223" i="1" s="1"/>
  <c r="K2224" i="1"/>
  <c r="M2224" i="1" s="1"/>
  <c r="K2225" i="1"/>
  <c r="K2226" i="1"/>
  <c r="M2226" i="1" s="1"/>
  <c r="K2227" i="1"/>
  <c r="K2228" i="1"/>
  <c r="K2229" i="1"/>
  <c r="K2230" i="1"/>
  <c r="K2231" i="1"/>
  <c r="M2231" i="1" s="1"/>
  <c r="K2232" i="1"/>
  <c r="M2232" i="1" s="1"/>
  <c r="K2233" i="1"/>
  <c r="K2234" i="1"/>
  <c r="M2234" i="1" s="1"/>
  <c r="K2235" i="1"/>
  <c r="K2236" i="1"/>
  <c r="K2237" i="1"/>
  <c r="K2238" i="1"/>
  <c r="K2239" i="1"/>
  <c r="M2239" i="1" s="1"/>
  <c r="K2240" i="1"/>
  <c r="M2240" i="1" s="1"/>
  <c r="K2241" i="1"/>
  <c r="K2242" i="1"/>
  <c r="M2242" i="1" s="1"/>
  <c r="K2243" i="1"/>
  <c r="K2244" i="1"/>
  <c r="K2245" i="1"/>
  <c r="K2246" i="1"/>
  <c r="K2247" i="1"/>
  <c r="M2247" i="1" s="1"/>
  <c r="K2248" i="1"/>
  <c r="M2248" i="1" s="1"/>
  <c r="K2249" i="1"/>
  <c r="K2250" i="1"/>
  <c r="M2250" i="1" s="1"/>
  <c r="K2251" i="1"/>
  <c r="K2252" i="1"/>
  <c r="K2253" i="1"/>
  <c r="K2254" i="1"/>
  <c r="K2255" i="1"/>
  <c r="M2255" i="1" s="1"/>
  <c r="K2256" i="1"/>
  <c r="M2256" i="1" s="1"/>
  <c r="K2257" i="1"/>
  <c r="K2258" i="1"/>
  <c r="M2258" i="1" s="1"/>
  <c r="K2259" i="1"/>
  <c r="K2260" i="1"/>
  <c r="K2261" i="1"/>
  <c r="K2262" i="1"/>
  <c r="K2263" i="1"/>
  <c r="M2263" i="1" s="1"/>
  <c r="K2264" i="1"/>
  <c r="M2264" i="1" s="1"/>
  <c r="K2265" i="1"/>
  <c r="K2266" i="1"/>
  <c r="M2266" i="1" s="1"/>
  <c r="K2267" i="1"/>
  <c r="K2268" i="1"/>
  <c r="K2269" i="1"/>
  <c r="K2270" i="1"/>
  <c r="K2271" i="1"/>
  <c r="M2271" i="1" s="1"/>
  <c r="K2272" i="1"/>
  <c r="M2272" i="1" s="1"/>
  <c r="K2273" i="1"/>
  <c r="K2274" i="1"/>
  <c r="M2274" i="1" s="1"/>
  <c r="K2275" i="1"/>
  <c r="K2276" i="1"/>
  <c r="K2277" i="1"/>
  <c r="K2278" i="1"/>
  <c r="K2279" i="1"/>
  <c r="M2279" i="1" s="1"/>
  <c r="K2280" i="1"/>
  <c r="M2280" i="1" s="1"/>
  <c r="K2281" i="1"/>
  <c r="K2282" i="1"/>
  <c r="M2282" i="1" s="1"/>
  <c r="K2283" i="1"/>
  <c r="K2284" i="1"/>
  <c r="K2285" i="1"/>
  <c r="K2286" i="1"/>
  <c r="K2287" i="1"/>
  <c r="M2287" i="1" s="1"/>
  <c r="K2288" i="1"/>
  <c r="M2288" i="1" s="1"/>
  <c r="K2289" i="1"/>
  <c r="K2290" i="1"/>
  <c r="M2290" i="1" s="1"/>
  <c r="K2291" i="1"/>
  <c r="K2292" i="1"/>
  <c r="K2293" i="1"/>
  <c r="K2294" i="1"/>
  <c r="K2295" i="1"/>
  <c r="M2295" i="1" s="1"/>
  <c r="K2296" i="1"/>
  <c r="M2296" i="1" s="1"/>
  <c r="K2297" i="1"/>
  <c r="K2298" i="1"/>
  <c r="M2298" i="1" s="1"/>
  <c r="K2299" i="1"/>
  <c r="K2300" i="1"/>
  <c r="K2301" i="1"/>
  <c r="K2302" i="1"/>
  <c r="K2303" i="1"/>
  <c r="M2303" i="1" s="1"/>
  <c r="K2304" i="1"/>
  <c r="M2304" i="1" s="1"/>
  <c r="K2305" i="1"/>
  <c r="K2306" i="1"/>
  <c r="M2306" i="1" s="1"/>
  <c r="K2307" i="1"/>
  <c r="K2308" i="1"/>
  <c r="K2309" i="1"/>
  <c r="K2310" i="1"/>
  <c r="K2311" i="1"/>
  <c r="M2311" i="1" s="1"/>
  <c r="K2312" i="1"/>
  <c r="M2312" i="1" s="1"/>
  <c r="K2313" i="1"/>
  <c r="K2314" i="1"/>
  <c r="M2314" i="1" s="1"/>
  <c r="K2315" i="1"/>
  <c r="K2316" i="1"/>
  <c r="K2317" i="1"/>
  <c r="K2318" i="1"/>
  <c r="K2319" i="1"/>
  <c r="M2319" i="1" s="1"/>
  <c r="K2320" i="1"/>
  <c r="M2320" i="1" s="1"/>
  <c r="K2321" i="1"/>
  <c r="K2322" i="1"/>
  <c r="M2322" i="1" s="1"/>
  <c r="K2323" i="1"/>
  <c r="K2324" i="1"/>
  <c r="K2325" i="1"/>
  <c r="K2326" i="1"/>
  <c r="K2327" i="1"/>
  <c r="M2327" i="1" s="1"/>
  <c r="K2328" i="1"/>
  <c r="M2328" i="1" s="1"/>
  <c r="K2329" i="1"/>
  <c r="K2330" i="1"/>
  <c r="M2330" i="1" s="1"/>
  <c r="K2331" i="1"/>
  <c r="K2332" i="1"/>
  <c r="K2333" i="1"/>
  <c r="K2334" i="1"/>
  <c r="K2335" i="1"/>
  <c r="M2335" i="1" s="1"/>
  <c r="K2336" i="1"/>
  <c r="M2336" i="1" s="1"/>
  <c r="K2337" i="1"/>
  <c r="K2338" i="1"/>
  <c r="M2338" i="1" s="1"/>
  <c r="K2339" i="1"/>
  <c r="K2340" i="1"/>
  <c r="K2341" i="1"/>
  <c r="K2342" i="1"/>
  <c r="K2343" i="1"/>
  <c r="M2343" i="1" s="1"/>
  <c r="K2344" i="1"/>
  <c r="M2344" i="1" s="1"/>
  <c r="K2345" i="1"/>
  <c r="K2346" i="1"/>
  <c r="M2346" i="1" s="1"/>
  <c r="K2347" i="1"/>
  <c r="K2348" i="1"/>
  <c r="K2349" i="1"/>
  <c r="K2350" i="1"/>
  <c r="K2351" i="1"/>
  <c r="M2351" i="1" s="1"/>
  <c r="K2352" i="1"/>
  <c r="M2352" i="1" s="1"/>
  <c r="K2353" i="1"/>
  <c r="K2354" i="1"/>
  <c r="M2354" i="1" s="1"/>
  <c r="K2355" i="1"/>
  <c r="K2356" i="1"/>
  <c r="K2357" i="1"/>
  <c r="K2358" i="1"/>
  <c r="K2359" i="1"/>
  <c r="M2359" i="1" s="1"/>
  <c r="K2360" i="1"/>
  <c r="M2360" i="1" s="1"/>
  <c r="K2361" i="1"/>
  <c r="K2362" i="1"/>
  <c r="M2362" i="1" s="1"/>
  <c r="K2363" i="1"/>
  <c r="K2364" i="1"/>
  <c r="K2365" i="1"/>
  <c r="K2366" i="1"/>
  <c r="K2367" i="1"/>
  <c r="M2367" i="1" s="1"/>
  <c r="K2368" i="1"/>
  <c r="M2368" i="1" s="1"/>
  <c r="K2369" i="1"/>
  <c r="K2370" i="1"/>
  <c r="M2370" i="1" s="1"/>
  <c r="K2371" i="1"/>
  <c r="K2372" i="1"/>
  <c r="K2373" i="1"/>
  <c r="K2374" i="1"/>
  <c r="K2375" i="1"/>
  <c r="M2375" i="1" s="1"/>
  <c r="K2376" i="1"/>
  <c r="M2376" i="1" s="1"/>
  <c r="K2377" i="1"/>
  <c r="K2378" i="1"/>
  <c r="M2378" i="1" s="1"/>
  <c r="K2379" i="1"/>
  <c r="K2380" i="1"/>
  <c r="K2381" i="1"/>
  <c r="K2382" i="1"/>
  <c r="K2383" i="1"/>
  <c r="M2383" i="1" s="1"/>
  <c r="K2384" i="1"/>
  <c r="M2384" i="1" s="1"/>
  <c r="K2385" i="1"/>
  <c r="K2386" i="1"/>
  <c r="M2386" i="1" s="1"/>
  <c r="K2387" i="1"/>
  <c r="K2388" i="1"/>
  <c r="K2389" i="1"/>
  <c r="K2390" i="1"/>
  <c r="K2391" i="1"/>
  <c r="M2391" i="1" s="1"/>
  <c r="K2392" i="1"/>
  <c r="M2392" i="1" s="1"/>
  <c r="K2393" i="1"/>
  <c r="K2394" i="1"/>
  <c r="M2394" i="1" s="1"/>
  <c r="K2395" i="1"/>
  <c r="K2396" i="1"/>
  <c r="K2397" i="1"/>
  <c r="K2398" i="1"/>
  <c r="K2399" i="1"/>
  <c r="M2399" i="1" s="1"/>
  <c r="K2400" i="1"/>
  <c r="M2400" i="1" s="1"/>
  <c r="K2401" i="1"/>
  <c r="K2402" i="1"/>
  <c r="M2402" i="1" s="1"/>
  <c r="K2403" i="1"/>
  <c r="K2404" i="1"/>
  <c r="K2405" i="1"/>
  <c r="K2406" i="1"/>
  <c r="K2407" i="1"/>
  <c r="M2407" i="1" s="1"/>
  <c r="K2408" i="1"/>
  <c r="M2408" i="1" s="1"/>
  <c r="K2409" i="1"/>
  <c r="K2410" i="1"/>
  <c r="M2410" i="1" s="1"/>
  <c r="K2411" i="1"/>
  <c r="K2412" i="1"/>
  <c r="K2413" i="1"/>
  <c r="K2414" i="1"/>
  <c r="K2415" i="1"/>
  <c r="M2415" i="1" s="1"/>
  <c r="K2416" i="1"/>
  <c r="M2416" i="1" s="1"/>
  <c r="K2417" i="1"/>
  <c r="K2418" i="1"/>
  <c r="M2418" i="1" s="1"/>
  <c r="K2419" i="1"/>
  <c r="K2420" i="1"/>
  <c r="K2421" i="1"/>
  <c r="K2422" i="1"/>
  <c r="K2423" i="1"/>
  <c r="M2423" i="1" s="1"/>
  <c r="K2424" i="1"/>
  <c r="M2424" i="1" s="1"/>
  <c r="K2425" i="1"/>
  <c r="K2426" i="1"/>
  <c r="M2426" i="1" s="1"/>
  <c r="K2427" i="1"/>
  <c r="K2428" i="1"/>
  <c r="K2429" i="1"/>
  <c r="K2430" i="1"/>
  <c r="K2431" i="1"/>
  <c r="M2431" i="1" s="1"/>
  <c r="K2432" i="1"/>
  <c r="M2432" i="1" s="1"/>
  <c r="K2433" i="1"/>
  <c r="K2434" i="1"/>
  <c r="M2434" i="1" s="1"/>
  <c r="K2435" i="1"/>
  <c r="K2436" i="1"/>
  <c r="K2437" i="1"/>
  <c r="K2438" i="1"/>
  <c r="K2439" i="1"/>
  <c r="M2439" i="1" s="1"/>
  <c r="K2440" i="1"/>
  <c r="M2440" i="1" s="1"/>
  <c r="K2441" i="1"/>
  <c r="K2442" i="1"/>
  <c r="M2442" i="1" s="1"/>
  <c r="K2443" i="1"/>
  <c r="K2444" i="1"/>
  <c r="K2445" i="1"/>
  <c r="K2446" i="1"/>
  <c r="K2447" i="1"/>
  <c r="M2447" i="1" s="1"/>
  <c r="K2448" i="1"/>
  <c r="M2448" i="1" s="1"/>
  <c r="K2449" i="1"/>
  <c r="K2450" i="1"/>
  <c r="M2450" i="1" s="1"/>
  <c r="K2451" i="1"/>
  <c r="K2452" i="1"/>
  <c r="K2453" i="1"/>
  <c r="K2454" i="1"/>
  <c r="K2455" i="1"/>
  <c r="M2455" i="1" s="1"/>
  <c r="K2456" i="1"/>
  <c r="M2456" i="1" s="1"/>
  <c r="K2457" i="1"/>
  <c r="K2458" i="1"/>
  <c r="M2458" i="1" s="1"/>
  <c r="K2459" i="1"/>
  <c r="K2460" i="1"/>
  <c r="K2461" i="1"/>
  <c r="K2462" i="1"/>
  <c r="K2463" i="1"/>
  <c r="M2463" i="1" s="1"/>
  <c r="K2464" i="1"/>
  <c r="M2464" i="1" s="1"/>
  <c r="K2465" i="1"/>
  <c r="K2466" i="1"/>
  <c r="M2466" i="1" s="1"/>
  <c r="K2467" i="1"/>
  <c r="K2468" i="1"/>
  <c r="K2469" i="1"/>
  <c r="K2470" i="1"/>
  <c r="K2471" i="1"/>
  <c r="M2471" i="1" s="1"/>
  <c r="K2472" i="1"/>
  <c r="M2472" i="1" s="1"/>
  <c r="K2473" i="1"/>
  <c r="K2474" i="1"/>
  <c r="M2474" i="1" s="1"/>
  <c r="K2475" i="1"/>
  <c r="K2476" i="1"/>
  <c r="K2477" i="1"/>
  <c r="K2478" i="1"/>
  <c r="K2479" i="1"/>
  <c r="M2479" i="1" s="1"/>
  <c r="K2480" i="1"/>
  <c r="M2480" i="1" s="1"/>
  <c r="K2481" i="1"/>
  <c r="K2482" i="1"/>
  <c r="M2482" i="1" s="1"/>
  <c r="K2483" i="1"/>
  <c r="K2484" i="1"/>
  <c r="K2485" i="1"/>
  <c r="K2486" i="1"/>
  <c r="K2487" i="1"/>
  <c r="M2487" i="1" s="1"/>
  <c r="K2488" i="1"/>
  <c r="M2488" i="1" s="1"/>
  <c r="K2489" i="1"/>
  <c r="K2490" i="1"/>
  <c r="M2490" i="1" s="1"/>
  <c r="K2491" i="1"/>
  <c r="K2492" i="1"/>
  <c r="K2493" i="1"/>
  <c r="K2494" i="1"/>
  <c r="K2495" i="1"/>
  <c r="M2495" i="1" s="1"/>
  <c r="K2496" i="1"/>
  <c r="M2496" i="1" s="1"/>
  <c r="K2497" i="1"/>
  <c r="K2498" i="1"/>
  <c r="M2498" i="1" s="1"/>
  <c r="K2499" i="1"/>
  <c r="K2500" i="1"/>
  <c r="K2501" i="1"/>
  <c r="K2502" i="1"/>
  <c r="K2503" i="1"/>
  <c r="M2503" i="1" s="1"/>
  <c r="K2504" i="1"/>
  <c r="M2504" i="1" s="1"/>
  <c r="K2505" i="1"/>
  <c r="K2506" i="1"/>
  <c r="M2506" i="1" s="1"/>
  <c r="K2507" i="1"/>
  <c r="K2508" i="1"/>
  <c r="K2509" i="1"/>
  <c r="K2510" i="1"/>
  <c r="K2511" i="1"/>
  <c r="M2511" i="1" s="1"/>
  <c r="K2512" i="1"/>
  <c r="M2512" i="1" s="1"/>
  <c r="K2513" i="1"/>
  <c r="K2514" i="1"/>
  <c r="M2514" i="1" s="1"/>
  <c r="K2515" i="1"/>
  <c r="K2516" i="1"/>
  <c r="K2517" i="1"/>
  <c r="K2518" i="1"/>
  <c r="K2519" i="1"/>
  <c r="M2519" i="1" s="1"/>
  <c r="K2520" i="1"/>
  <c r="M2520" i="1" s="1"/>
  <c r="K2521" i="1"/>
  <c r="K2522" i="1"/>
  <c r="M2522" i="1" s="1"/>
  <c r="K2523" i="1"/>
  <c r="K2524" i="1"/>
  <c r="K2525" i="1"/>
  <c r="K2526" i="1"/>
  <c r="K2527" i="1"/>
  <c r="M2527" i="1" s="1"/>
  <c r="K2528" i="1"/>
  <c r="M2528" i="1" s="1"/>
  <c r="K2529" i="1"/>
  <c r="K2530" i="1"/>
  <c r="M2530" i="1" s="1"/>
  <c r="K2531" i="1"/>
  <c r="K2532" i="1"/>
  <c r="K2533" i="1"/>
  <c r="K2534" i="1"/>
  <c r="K2535" i="1"/>
  <c r="M2535" i="1" s="1"/>
  <c r="K2536" i="1"/>
  <c r="M2536" i="1" s="1"/>
  <c r="K2537" i="1"/>
  <c r="K2538" i="1"/>
  <c r="M2538" i="1" s="1"/>
  <c r="K2539" i="1"/>
  <c r="K2540" i="1"/>
  <c r="K2541" i="1"/>
  <c r="K2542" i="1"/>
  <c r="K2543" i="1"/>
  <c r="M2543" i="1" s="1"/>
  <c r="K2544" i="1"/>
  <c r="M2544" i="1" s="1"/>
  <c r="K2545" i="1"/>
  <c r="K2546" i="1"/>
  <c r="M2546" i="1" s="1"/>
  <c r="K2547" i="1"/>
  <c r="K2548" i="1"/>
  <c r="K2549" i="1"/>
  <c r="K2550" i="1"/>
  <c r="K2551" i="1"/>
  <c r="M2551" i="1" s="1"/>
  <c r="K2552" i="1"/>
  <c r="M2552" i="1" s="1"/>
  <c r="K2553" i="1"/>
  <c r="K2554" i="1"/>
  <c r="M2554" i="1" s="1"/>
  <c r="K2555" i="1"/>
  <c r="K2556" i="1"/>
  <c r="K2557" i="1"/>
  <c r="K2558" i="1"/>
  <c r="K2559" i="1"/>
  <c r="M2559" i="1" s="1"/>
  <c r="K2560" i="1"/>
  <c r="M2560" i="1" s="1"/>
  <c r="K2561" i="1"/>
  <c r="K2562" i="1"/>
  <c r="M2562" i="1" s="1"/>
  <c r="K2563" i="1"/>
  <c r="K2564" i="1"/>
  <c r="K2565" i="1"/>
  <c r="K2566" i="1"/>
  <c r="K2567" i="1"/>
  <c r="M2567" i="1" s="1"/>
  <c r="K2568" i="1"/>
  <c r="M2568" i="1" s="1"/>
  <c r="K2569" i="1"/>
  <c r="K2570" i="1"/>
  <c r="M2570" i="1" s="1"/>
  <c r="K2571" i="1"/>
  <c r="K2572" i="1"/>
  <c r="K2573" i="1"/>
  <c r="K2574" i="1"/>
  <c r="K2575" i="1"/>
  <c r="M2575" i="1" s="1"/>
  <c r="K2576" i="1"/>
  <c r="M2576" i="1" s="1"/>
  <c r="K2577" i="1"/>
  <c r="K2578" i="1"/>
  <c r="M2578" i="1" s="1"/>
  <c r="K2579" i="1"/>
  <c r="K2580" i="1"/>
  <c r="K2581" i="1"/>
  <c r="K2582" i="1"/>
  <c r="K2583" i="1"/>
  <c r="M2583" i="1" s="1"/>
  <c r="K2584" i="1"/>
  <c r="M2584" i="1" s="1"/>
  <c r="K2585" i="1"/>
  <c r="K2586" i="1"/>
  <c r="M2586" i="1" s="1"/>
  <c r="K2587" i="1"/>
  <c r="K2588" i="1"/>
  <c r="K2589" i="1"/>
  <c r="K2590" i="1"/>
  <c r="K2591" i="1"/>
  <c r="M2591" i="1" s="1"/>
  <c r="K2592" i="1"/>
  <c r="M2592" i="1" s="1"/>
  <c r="K2593" i="1"/>
  <c r="K2594" i="1"/>
  <c r="M2594" i="1" s="1"/>
  <c r="K2595" i="1"/>
  <c r="K2596" i="1"/>
  <c r="K2597" i="1"/>
  <c r="K2598" i="1"/>
  <c r="K2599" i="1"/>
  <c r="M2599" i="1" s="1"/>
  <c r="K2600" i="1"/>
  <c r="M2600" i="1" s="1"/>
  <c r="K2601" i="1"/>
  <c r="K2602" i="1"/>
  <c r="M2602" i="1" s="1"/>
  <c r="K2603" i="1"/>
  <c r="K2604" i="1"/>
  <c r="K2605" i="1"/>
  <c r="K2606" i="1"/>
  <c r="K2607" i="1"/>
  <c r="M2607" i="1" s="1"/>
  <c r="K2608" i="1"/>
  <c r="M2608" i="1" s="1"/>
  <c r="K2609" i="1"/>
  <c r="K2610" i="1"/>
  <c r="M2610" i="1" s="1"/>
  <c r="K2611" i="1"/>
  <c r="K2612" i="1"/>
  <c r="K2613" i="1"/>
  <c r="K2614" i="1"/>
  <c r="K2615" i="1"/>
  <c r="M2615" i="1" s="1"/>
  <c r="K2616" i="1"/>
  <c r="M2616" i="1" s="1"/>
  <c r="K2617" i="1"/>
  <c r="K2618" i="1"/>
  <c r="M2618" i="1" s="1"/>
  <c r="K2619" i="1"/>
  <c r="K2620" i="1"/>
  <c r="K2621" i="1"/>
  <c r="K2622" i="1"/>
  <c r="K2623" i="1"/>
  <c r="M2623" i="1" s="1"/>
  <c r="K2624" i="1"/>
  <c r="M2624" i="1" s="1"/>
  <c r="K2625" i="1"/>
  <c r="K2626" i="1"/>
  <c r="M2626" i="1" s="1"/>
  <c r="K2627" i="1"/>
  <c r="K2628" i="1"/>
  <c r="K2629" i="1"/>
  <c r="K2630" i="1"/>
  <c r="K2631" i="1"/>
  <c r="M2631" i="1" s="1"/>
  <c r="K2632" i="1"/>
  <c r="M2632" i="1" s="1"/>
  <c r="K2633" i="1"/>
  <c r="K2634" i="1"/>
  <c r="M2634" i="1" s="1"/>
  <c r="K2635" i="1"/>
  <c r="K2636" i="1"/>
  <c r="K2637" i="1"/>
  <c r="K2638" i="1"/>
  <c r="K2639" i="1"/>
  <c r="M2639" i="1" s="1"/>
  <c r="K2640" i="1"/>
  <c r="M2640" i="1" s="1"/>
  <c r="K2641" i="1"/>
  <c r="K2642" i="1"/>
  <c r="M2642" i="1" s="1"/>
  <c r="K2643" i="1"/>
  <c r="K2644" i="1"/>
  <c r="K2645" i="1"/>
  <c r="K2646" i="1"/>
  <c r="K2647" i="1"/>
  <c r="M2647" i="1" s="1"/>
  <c r="K2648" i="1"/>
  <c r="M2648" i="1" s="1"/>
  <c r="K2649" i="1"/>
  <c r="K2650" i="1"/>
  <c r="M2650" i="1" s="1"/>
  <c r="K2651" i="1"/>
  <c r="K2652" i="1"/>
  <c r="K2653" i="1"/>
  <c r="K2654" i="1"/>
  <c r="K2655" i="1"/>
  <c r="M2655" i="1" s="1"/>
  <c r="K2656" i="1"/>
  <c r="M2656" i="1" s="1"/>
  <c r="K2657" i="1"/>
  <c r="K2658" i="1"/>
  <c r="M2658" i="1" s="1"/>
  <c r="K2659" i="1"/>
  <c r="K2660" i="1"/>
  <c r="K2661" i="1"/>
  <c r="K2662" i="1"/>
  <c r="K2663" i="1"/>
  <c r="M2663" i="1" s="1"/>
  <c r="K2664" i="1"/>
  <c r="M2664" i="1" s="1"/>
  <c r="K2665" i="1"/>
  <c r="K2666" i="1"/>
  <c r="M2666" i="1" s="1"/>
  <c r="K2667" i="1"/>
  <c r="K2668" i="1"/>
  <c r="K2669" i="1"/>
  <c r="K2670" i="1"/>
  <c r="K2671" i="1"/>
  <c r="M2671" i="1" s="1"/>
  <c r="K2672" i="1"/>
  <c r="M2672" i="1" s="1"/>
  <c r="K2673" i="1"/>
  <c r="K2674" i="1"/>
  <c r="M2674" i="1" s="1"/>
  <c r="K2675" i="1"/>
  <c r="K2676" i="1"/>
  <c r="K2677" i="1"/>
  <c r="K2678" i="1"/>
  <c r="K2679" i="1"/>
  <c r="M2679" i="1" s="1"/>
  <c r="K2680" i="1"/>
  <c r="M2680" i="1" s="1"/>
  <c r="K2681" i="1"/>
  <c r="K2682" i="1"/>
  <c r="M2682" i="1" s="1"/>
  <c r="K2683" i="1"/>
  <c r="K2684" i="1"/>
  <c r="K2685" i="1"/>
  <c r="K2686" i="1"/>
  <c r="K2687" i="1"/>
  <c r="M2687" i="1" s="1"/>
  <c r="K2688" i="1"/>
  <c r="M2688" i="1" s="1"/>
  <c r="K2689" i="1"/>
  <c r="K2690" i="1"/>
  <c r="M2690" i="1" s="1"/>
  <c r="K2691" i="1"/>
  <c r="K2692" i="1"/>
  <c r="K2693" i="1"/>
  <c r="K2694" i="1"/>
  <c r="K2695" i="1"/>
  <c r="M2695" i="1" s="1"/>
  <c r="K2696" i="1"/>
  <c r="M2696" i="1" s="1"/>
  <c r="K2697" i="1"/>
  <c r="K2698" i="1"/>
  <c r="M2698" i="1" s="1"/>
  <c r="K2699" i="1"/>
  <c r="K2700" i="1"/>
  <c r="K2701" i="1"/>
  <c r="K2702" i="1"/>
  <c r="K2703" i="1"/>
  <c r="M2703" i="1" s="1"/>
  <c r="K2704" i="1"/>
  <c r="M2704" i="1" s="1"/>
  <c r="K2705" i="1"/>
  <c r="K2706" i="1"/>
  <c r="M2706" i="1" s="1"/>
  <c r="K2707" i="1"/>
  <c r="K2708" i="1"/>
  <c r="K2709" i="1"/>
  <c r="K2710" i="1"/>
  <c r="K2711" i="1"/>
  <c r="M2711" i="1" s="1"/>
  <c r="K2712" i="1"/>
  <c r="M2712" i="1" s="1"/>
  <c r="K2713" i="1"/>
  <c r="K2714" i="1"/>
  <c r="M2714" i="1" s="1"/>
  <c r="K2715" i="1"/>
  <c r="K2716" i="1"/>
  <c r="K2717" i="1"/>
  <c r="K2718" i="1"/>
  <c r="K2719" i="1"/>
  <c r="M2719" i="1" s="1"/>
  <c r="K2720" i="1"/>
  <c r="M2720" i="1" s="1"/>
  <c r="K2721" i="1"/>
  <c r="K2722" i="1"/>
  <c r="M2722" i="1" s="1"/>
  <c r="K2723" i="1"/>
  <c r="K2724" i="1"/>
  <c r="K2725" i="1"/>
  <c r="K2726" i="1"/>
  <c r="K2727" i="1"/>
  <c r="M2727" i="1" s="1"/>
  <c r="K2728" i="1"/>
  <c r="M2728" i="1" s="1"/>
  <c r="K2729" i="1"/>
  <c r="K2730" i="1"/>
  <c r="M2730" i="1" s="1"/>
  <c r="K2731" i="1"/>
  <c r="K2732" i="1"/>
  <c r="K2733" i="1"/>
  <c r="K2734" i="1"/>
  <c r="K2735" i="1"/>
  <c r="M2735" i="1" s="1"/>
  <c r="K2736" i="1"/>
  <c r="M2736" i="1" s="1"/>
  <c r="K2737" i="1"/>
  <c r="K2738" i="1"/>
  <c r="M2738" i="1" s="1"/>
  <c r="K2739" i="1"/>
  <c r="K2740" i="1"/>
  <c r="K2741" i="1"/>
  <c r="K2742" i="1"/>
  <c r="K2743" i="1"/>
  <c r="M2743" i="1" s="1"/>
  <c r="K2744" i="1"/>
  <c r="M2744" i="1" s="1"/>
  <c r="K2745" i="1"/>
  <c r="K2746" i="1"/>
  <c r="M2746" i="1" s="1"/>
  <c r="K2747" i="1"/>
  <c r="K2748" i="1"/>
  <c r="K2749" i="1"/>
  <c r="K2750" i="1"/>
  <c r="K2751" i="1"/>
  <c r="M2751" i="1" s="1"/>
  <c r="K2752" i="1"/>
  <c r="M2752" i="1" s="1"/>
  <c r="K2753" i="1"/>
  <c r="K2754" i="1"/>
  <c r="M2754" i="1" s="1"/>
  <c r="K2755" i="1"/>
  <c r="K2756" i="1"/>
  <c r="K2757" i="1"/>
  <c r="K2758" i="1"/>
  <c r="K2759" i="1"/>
  <c r="M2759" i="1" s="1"/>
  <c r="K2760" i="1"/>
  <c r="M2760" i="1" s="1"/>
  <c r="K2761" i="1"/>
  <c r="K2762" i="1"/>
  <c r="M2762" i="1" s="1"/>
  <c r="K2763" i="1"/>
  <c r="K2764" i="1"/>
  <c r="K2765" i="1"/>
  <c r="K2766" i="1"/>
  <c r="K2767" i="1"/>
  <c r="M2767" i="1" s="1"/>
  <c r="K2768" i="1"/>
  <c r="M2768" i="1" s="1"/>
  <c r="K2769" i="1"/>
  <c r="K2770" i="1"/>
  <c r="M2770" i="1" s="1"/>
  <c r="K2771" i="1"/>
  <c r="K2772" i="1"/>
  <c r="K2773" i="1"/>
  <c r="K2774" i="1"/>
  <c r="K2775" i="1"/>
  <c r="M2775" i="1" s="1"/>
  <c r="K2776" i="1"/>
  <c r="M2776" i="1" s="1"/>
  <c r="K2777" i="1"/>
  <c r="K2778" i="1"/>
  <c r="M2778" i="1" s="1"/>
  <c r="K2779" i="1"/>
  <c r="K2780" i="1"/>
  <c r="K2781" i="1"/>
  <c r="K2782" i="1"/>
  <c r="K2783" i="1"/>
  <c r="M2783" i="1" s="1"/>
  <c r="K2784" i="1"/>
  <c r="M2784" i="1" s="1"/>
  <c r="K2785" i="1"/>
  <c r="K2786" i="1"/>
  <c r="M2786" i="1" s="1"/>
  <c r="K2787" i="1"/>
  <c r="K2788" i="1"/>
  <c r="K2789" i="1"/>
  <c r="K2790" i="1"/>
  <c r="K2791" i="1"/>
  <c r="M2791" i="1" s="1"/>
  <c r="K2792" i="1"/>
  <c r="M2792" i="1" s="1"/>
  <c r="K2793" i="1"/>
  <c r="K2794" i="1"/>
  <c r="M2794" i="1" s="1"/>
  <c r="K2795" i="1"/>
  <c r="K2796" i="1"/>
  <c r="K2797" i="1"/>
  <c r="K2798" i="1"/>
  <c r="K2799" i="1"/>
  <c r="M2799" i="1" s="1"/>
  <c r="K2800" i="1"/>
  <c r="M2800" i="1" s="1"/>
  <c r="K2801" i="1"/>
  <c r="K2802" i="1"/>
  <c r="M2802" i="1" s="1"/>
  <c r="K2803" i="1"/>
  <c r="K2804" i="1"/>
  <c r="K2805" i="1"/>
  <c r="K2806" i="1"/>
  <c r="K2807" i="1"/>
  <c r="M2807" i="1" s="1"/>
  <c r="K2808" i="1"/>
  <c r="M2808" i="1" s="1"/>
  <c r="K2809" i="1"/>
  <c r="K2810" i="1"/>
  <c r="M2810" i="1" s="1"/>
  <c r="K2811" i="1"/>
  <c r="K2812" i="1"/>
  <c r="K2813" i="1"/>
  <c r="K2814" i="1"/>
  <c r="K2815" i="1"/>
  <c r="M2815" i="1" s="1"/>
  <c r="K2816" i="1"/>
  <c r="M2816" i="1" s="1"/>
  <c r="K2817" i="1"/>
  <c r="K2818" i="1"/>
  <c r="M2818" i="1" s="1"/>
  <c r="K2819" i="1"/>
  <c r="K2820" i="1"/>
  <c r="K2821" i="1"/>
  <c r="K2822" i="1"/>
  <c r="K2823" i="1"/>
  <c r="M2823" i="1" s="1"/>
  <c r="K2824" i="1"/>
  <c r="M2824" i="1" s="1"/>
  <c r="K2825" i="1"/>
  <c r="K2826" i="1"/>
  <c r="M2826" i="1" s="1"/>
  <c r="K2827" i="1"/>
  <c r="K2828" i="1"/>
  <c r="K2829" i="1"/>
  <c r="K2830" i="1"/>
  <c r="K2831" i="1"/>
  <c r="M2831" i="1" s="1"/>
  <c r="K2832" i="1"/>
  <c r="M2832" i="1" s="1"/>
  <c r="K2833" i="1"/>
  <c r="K2834" i="1"/>
  <c r="M2834" i="1" s="1"/>
  <c r="K2835" i="1"/>
  <c r="K2836" i="1"/>
  <c r="K2837" i="1"/>
  <c r="K2838" i="1"/>
  <c r="K2839" i="1"/>
  <c r="M2839" i="1" s="1"/>
  <c r="K2840" i="1"/>
  <c r="M2840" i="1" s="1"/>
  <c r="K2841" i="1"/>
  <c r="K2842" i="1"/>
  <c r="M2842" i="1" s="1"/>
  <c r="K2843" i="1"/>
  <c r="K2844" i="1"/>
  <c r="K2845" i="1"/>
  <c r="K2846" i="1"/>
  <c r="K2847" i="1"/>
  <c r="M2847" i="1" s="1"/>
  <c r="K2848" i="1"/>
  <c r="M2848" i="1" s="1"/>
  <c r="K2849" i="1"/>
  <c r="K2850" i="1"/>
  <c r="M2850" i="1" s="1"/>
  <c r="K2851" i="1"/>
  <c r="K2852" i="1"/>
  <c r="K2853" i="1"/>
  <c r="K2854" i="1"/>
  <c r="K2855" i="1"/>
  <c r="M2855" i="1" s="1"/>
  <c r="K2856" i="1"/>
  <c r="M2856" i="1" s="1"/>
  <c r="K2857" i="1"/>
  <c r="K2858" i="1"/>
  <c r="M2858" i="1" s="1"/>
  <c r="K2859" i="1"/>
  <c r="K2860" i="1"/>
  <c r="K2861" i="1"/>
  <c r="K2862" i="1"/>
  <c r="K2863" i="1"/>
  <c r="M2863" i="1" s="1"/>
  <c r="K2864" i="1"/>
  <c r="M2864" i="1" s="1"/>
  <c r="K2865" i="1"/>
  <c r="K2866" i="1"/>
  <c r="M2866" i="1" s="1"/>
  <c r="K2867" i="1"/>
  <c r="K2868" i="1"/>
  <c r="K2869" i="1"/>
  <c r="K2870" i="1"/>
  <c r="K2871" i="1"/>
  <c r="M2871" i="1" s="1"/>
  <c r="K2872" i="1"/>
  <c r="M2872" i="1" s="1"/>
  <c r="K2873" i="1"/>
  <c r="K2874" i="1"/>
  <c r="M2874" i="1" s="1"/>
  <c r="K2875" i="1"/>
  <c r="K2876" i="1"/>
  <c r="K2877" i="1"/>
  <c r="K2878" i="1"/>
  <c r="K2879" i="1"/>
  <c r="M2879" i="1" s="1"/>
  <c r="K2880" i="1"/>
  <c r="M2880" i="1" s="1"/>
  <c r="K2881" i="1"/>
  <c r="K2882" i="1"/>
  <c r="M2882" i="1" s="1"/>
  <c r="K2883" i="1"/>
  <c r="K2884" i="1"/>
  <c r="K2885" i="1"/>
  <c r="K2886" i="1"/>
  <c r="K2887" i="1"/>
  <c r="M2887" i="1" s="1"/>
  <c r="K2888" i="1"/>
  <c r="M2888" i="1" s="1"/>
  <c r="K2889" i="1"/>
  <c r="K2890" i="1"/>
  <c r="M2890" i="1" s="1"/>
  <c r="K2891" i="1"/>
  <c r="K2892" i="1"/>
  <c r="K2893" i="1"/>
  <c r="K2894" i="1"/>
  <c r="K2895" i="1"/>
  <c r="M2895" i="1" s="1"/>
  <c r="K2896" i="1"/>
  <c r="M2896" i="1" s="1"/>
  <c r="K2897" i="1"/>
  <c r="K2898" i="1"/>
  <c r="M2898" i="1" s="1"/>
  <c r="K2899" i="1"/>
  <c r="K2900" i="1"/>
  <c r="K2901" i="1"/>
  <c r="K2902" i="1"/>
  <c r="K2903" i="1"/>
  <c r="M2903" i="1" s="1"/>
  <c r="K2904" i="1"/>
  <c r="M2904" i="1" s="1"/>
  <c r="K2905" i="1"/>
  <c r="K2906" i="1"/>
  <c r="M2906" i="1" s="1"/>
  <c r="K2907" i="1"/>
  <c r="K2908" i="1"/>
  <c r="K2909" i="1"/>
  <c r="K2910" i="1"/>
  <c r="K2911" i="1"/>
  <c r="M2911" i="1" s="1"/>
  <c r="K2912" i="1"/>
  <c r="M2912" i="1" s="1"/>
  <c r="K2913" i="1"/>
  <c r="K2914" i="1"/>
  <c r="M2914" i="1" s="1"/>
  <c r="K2915" i="1"/>
  <c r="K2916" i="1"/>
  <c r="K2917" i="1"/>
  <c r="K2918" i="1"/>
  <c r="K2919" i="1"/>
  <c r="M2919" i="1" s="1"/>
  <c r="K2920" i="1"/>
  <c r="M2920" i="1" s="1"/>
  <c r="K2921" i="1"/>
  <c r="K2922" i="1"/>
  <c r="M2922" i="1" s="1"/>
  <c r="K2923" i="1"/>
  <c r="K2924" i="1"/>
  <c r="K2925" i="1"/>
  <c r="K2926" i="1"/>
  <c r="K2927" i="1"/>
  <c r="M2927" i="1" s="1"/>
  <c r="K2928" i="1"/>
  <c r="M2928" i="1" s="1"/>
  <c r="K2929" i="1"/>
  <c r="K2930" i="1"/>
  <c r="M2930" i="1" s="1"/>
  <c r="K2931" i="1"/>
  <c r="K2932" i="1"/>
  <c r="K2933" i="1"/>
  <c r="K2934" i="1"/>
  <c r="K2935" i="1"/>
  <c r="M2935" i="1" s="1"/>
  <c r="K2936" i="1"/>
  <c r="M2936" i="1" s="1"/>
  <c r="K2937" i="1"/>
  <c r="K2938" i="1"/>
  <c r="M2938" i="1" s="1"/>
  <c r="K2939" i="1"/>
  <c r="K2940" i="1"/>
  <c r="K2941" i="1"/>
  <c r="K2942" i="1"/>
  <c r="K2943" i="1"/>
  <c r="M2943" i="1" s="1"/>
  <c r="K2944" i="1"/>
  <c r="M2944" i="1" s="1"/>
  <c r="K2945" i="1"/>
  <c r="K2946" i="1"/>
  <c r="M2946" i="1" s="1"/>
  <c r="K2947" i="1"/>
  <c r="K2948" i="1"/>
  <c r="K2949" i="1"/>
  <c r="K2950" i="1"/>
  <c r="K2951" i="1"/>
  <c r="M2951" i="1" s="1"/>
  <c r="K2952" i="1"/>
  <c r="M2952" i="1" s="1"/>
  <c r="K2953" i="1"/>
  <c r="K2954" i="1"/>
  <c r="M2954" i="1" s="1"/>
  <c r="K2955" i="1"/>
  <c r="K2956" i="1"/>
  <c r="K2957" i="1"/>
  <c r="K2958" i="1"/>
  <c r="K2959" i="1"/>
  <c r="M2959" i="1" s="1"/>
  <c r="K2960" i="1"/>
  <c r="M2960" i="1" s="1"/>
  <c r="K2961" i="1"/>
  <c r="K2962" i="1"/>
  <c r="M2962" i="1" s="1"/>
  <c r="K2963" i="1"/>
  <c r="K2964" i="1"/>
  <c r="K2965" i="1"/>
  <c r="K2966" i="1"/>
  <c r="K2967" i="1"/>
  <c r="M2967" i="1" s="1"/>
  <c r="K2968" i="1"/>
  <c r="M2968" i="1" s="1"/>
  <c r="K2969" i="1"/>
  <c r="K2970" i="1"/>
  <c r="M2970" i="1" s="1"/>
  <c r="K2971" i="1"/>
  <c r="K2972" i="1"/>
  <c r="K2973" i="1"/>
  <c r="K2974" i="1"/>
  <c r="K2975" i="1"/>
  <c r="M2975" i="1" s="1"/>
  <c r="K2976" i="1"/>
  <c r="M2976" i="1" s="1"/>
  <c r="K2977" i="1"/>
  <c r="K2978" i="1"/>
  <c r="M2978" i="1" s="1"/>
  <c r="K2979" i="1"/>
  <c r="K2980" i="1"/>
  <c r="K2981" i="1"/>
  <c r="K2982" i="1"/>
  <c r="K2983" i="1"/>
  <c r="M2983" i="1" s="1"/>
  <c r="K2984" i="1"/>
  <c r="M2984" i="1" s="1"/>
  <c r="K2985" i="1"/>
  <c r="K2986" i="1"/>
  <c r="M2986" i="1" s="1"/>
  <c r="K2987" i="1"/>
  <c r="K2988" i="1"/>
  <c r="K2989" i="1"/>
  <c r="K2990" i="1"/>
  <c r="K2991" i="1"/>
  <c r="M2991" i="1" s="1"/>
  <c r="K2992" i="1"/>
  <c r="M2992" i="1" s="1"/>
  <c r="K2993" i="1"/>
  <c r="K2994" i="1"/>
  <c r="M2994" i="1" s="1"/>
  <c r="K2995" i="1"/>
  <c r="K2996" i="1"/>
  <c r="K2997" i="1"/>
  <c r="K2998" i="1"/>
  <c r="K2999" i="1"/>
  <c r="M2999" i="1" s="1"/>
  <c r="K3000" i="1"/>
  <c r="M3000" i="1" s="1"/>
  <c r="K3001" i="1"/>
  <c r="K3002" i="1"/>
  <c r="M3002" i="1" s="1"/>
  <c r="K3003" i="1"/>
  <c r="K3004" i="1"/>
  <c r="K3005" i="1"/>
  <c r="K3006" i="1"/>
  <c r="K3007" i="1"/>
  <c r="M3007" i="1" s="1"/>
  <c r="K3008" i="1"/>
  <c r="M3008" i="1" s="1"/>
  <c r="K3009" i="1"/>
  <c r="K3010" i="1"/>
  <c r="M3010" i="1" s="1"/>
  <c r="K3011" i="1"/>
  <c r="K3012" i="1"/>
  <c r="K3013" i="1"/>
  <c r="K3014" i="1"/>
  <c r="K3015" i="1"/>
  <c r="M3015" i="1" s="1"/>
  <c r="K3016" i="1"/>
  <c r="M3016" i="1" s="1"/>
  <c r="K3017" i="1"/>
  <c r="K3018" i="1"/>
  <c r="M3018" i="1" s="1"/>
  <c r="K3019" i="1"/>
  <c r="K3020" i="1"/>
  <c r="M3020" i="1" s="1"/>
  <c r="K3021" i="1"/>
  <c r="K3022" i="1"/>
  <c r="K3023" i="1"/>
  <c r="M3023" i="1" s="1"/>
  <c r="K3024" i="1"/>
  <c r="M3024" i="1" s="1"/>
  <c r="K3025" i="1"/>
  <c r="K3026" i="1"/>
  <c r="M3026" i="1" s="1"/>
  <c r="K3027" i="1"/>
  <c r="K3028" i="1"/>
  <c r="K3029" i="1"/>
  <c r="K3030" i="1"/>
  <c r="K3031" i="1"/>
  <c r="M3031" i="1" s="1"/>
  <c r="K3032" i="1"/>
  <c r="M3032" i="1" s="1"/>
  <c r="K3033" i="1"/>
  <c r="K3034" i="1"/>
  <c r="M3034" i="1" s="1"/>
  <c r="K3035" i="1"/>
  <c r="K3036" i="1"/>
  <c r="K3037" i="1"/>
  <c r="K3038" i="1"/>
  <c r="K3039" i="1"/>
  <c r="M3039" i="1" s="1"/>
  <c r="K3040" i="1"/>
  <c r="M3040" i="1" s="1"/>
  <c r="K3041" i="1"/>
  <c r="K3042" i="1"/>
  <c r="M3042" i="1" s="1"/>
  <c r="K3043" i="1"/>
  <c r="K3044" i="1"/>
  <c r="M3044" i="1" s="1"/>
  <c r="K3045" i="1"/>
  <c r="K3046" i="1"/>
  <c r="K3047" i="1"/>
  <c r="M3047" i="1" s="1"/>
  <c r="K3048" i="1"/>
  <c r="M3048" i="1" s="1"/>
  <c r="K3049" i="1"/>
  <c r="K3050" i="1"/>
  <c r="M3050" i="1" s="1"/>
  <c r="K3051" i="1"/>
  <c r="K3052" i="1"/>
  <c r="K3053" i="1"/>
  <c r="K3054" i="1"/>
  <c r="K3055" i="1"/>
  <c r="M3055" i="1" s="1"/>
  <c r="K3056" i="1"/>
  <c r="M3056" i="1" s="1"/>
  <c r="K3057" i="1"/>
  <c r="K3058" i="1"/>
  <c r="M3058" i="1" s="1"/>
  <c r="K3059" i="1"/>
  <c r="K3060" i="1"/>
  <c r="K3061" i="1"/>
  <c r="K3062" i="1"/>
  <c r="K3063" i="1"/>
  <c r="M3063" i="1" s="1"/>
  <c r="K3064" i="1"/>
  <c r="M3064" i="1" s="1"/>
  <c r="K3065" i="1"/>
  <c r="K3066" i="1"/>
  <c r="M3066" i="1" s="1"/>
  <c r="K3067" i="1"/>
  <c r="K3068" i="1"/>
  <c r="K3069" i="1"/>
  <c r="K3070" i="1"/>
  <c r="K3071" i="1"/>
  <c r="M3071" i="1" s="1"/>
  <c r="K3072" i="1"/>
  <c r="M3072" i="1" s="1"/>
  <c r="K3073" i="1"/>
  <c r="K3074" i="1"/>
  <c r="M3074" i="1" s="1"/>
  <c r="K3075" i="1"/>
  <c r="K3076" i="1"/>
  <c r="K3077" i="1"/>
  <c r="K3078" i="1"/>
  <c r="K3079" i="1"/>
  <c r="M3079" i="1" s="1"/>
  <c r="K3080" i="1"/>
  <c r="M3080" i="1" s="1"/>
  <c r="K3081" i="1"/>
  <c r="K3082" i="1"/>
  <c r="M3082" i="1" s="1"/>
  <c r="K3083" i="1"/>
  <c r="K3084" i="1"/>
  <c r="K3085" i="1"/>
  <c r="K3086" i="1"/>
  <c r="K3087" i="1"/>
  <c r="M3087" i="1" s="1"/>
  <c r="K3088" i="1"/>
  <c r="M3088" i="1" s="1"/>
  <c r="K3089" i="1"/>
  <c r="K3090" i="1"/>
  <c r="M3090" i="1" s="1"/>
  <c r="K3091" i="1"/>
  <c r="K3092" i="1"/>
  <c r="M3092" i="1" s="1"/>
  <c r="K3093" i="1"/>
  <c r="K3094" i="1"/>
  <c r="K3095" i="1"/>
  <c r="M3095" i="1" s="1"/>
  <c r="K3096" i="1"/>
  <c r="M3096" i="1" s="1"/>
  <c r="K3097" i="1"/>
  <c r="K3098" i="1"/>
  <c r="M3098" i="1" s="1"/>
  <c r="K3099" i="1"/>
  <c r="K3100" i="1"/>
  <c r="K3101" i="1"/>
  <c r="K3102" i="1"/>
  <c r="K3103" i="1"/>
  <c r="M3103" i="1" s="1"/>
  <c r="K3104" i="1"/>
  <c r="M3104" i="1" s="1"/>
  <c r="K3105" i="1"/>
  <c r="K3106" i="1"/>
  <c r="M3106" i="1" s="1"/>
  <c r="K3107" i="1"/>
  <c r="K3108" i="1"/>
  <c r="K3109" i="1"/>
  <c r="K3110" i="1"/>
  <c r="K3111" i="1"/>
  <c r="M3111" i="1" s="1"/>
  <c r="K3112" i="1"/>
  <c r="M3112" i="1" s="1"/>
  <c r="K3113" i="1"/>
  <c r="K3114" i="1"/>
  <c r="M3114" i="1" s="1"/>
  <c r="K3115" i="1"/>
  <c r="K3116" i="1"/>
  <c r="K3117" i="1"/>
  <c r="K3118" i="1"/>
  <c r="K3119" i="1"/>
  <c r="M3119" i="1" s="1"/>
  <c r="K3120" i="1"/>
  <c r="M3120" i="1" s="1"/>
  <c r="K3121" i="1"/>
  <c r="K3122" i="1"/>
  <c r="M3122" i="1" s="1"/>
  <c r="K3123" i="1"/>
  <c r="K3124" i="1"/>
  <c r="M3124" i="1" s="1"/>
  <c r="K3125" i="1"/>
  <c r="K3126" i="1"/>
  <c r="K3127" i="1"/>
  <c r="M3127" i="1" s="1"/>
  <c r="K3128" i="1"/>
  <c r="M3128" i="1" s="1"/>
  <c r="K3129" i="1"/>
  <c r="K3130" i="1"/>
  <c r="M3130" i="1" s="1"/>
  <c r="K3131" i="1"/>
  <c r="K3132" i="1"/>
  <c r="M3132" i="1" s="1"/>
  <c r="K3133" i="1"/>
  <c r="K3134" i="1"/>
  <c r="K3135" i="1"/>
  <c r="M3135" i="1" s="1"/>
  <c r="K3136" i="1"/>
  <c r="M3136" i="1" s="1"/>
  <c r="K3137" i="1"/>
  <c r="K3138" i="1"/>
  <c r="M3138" i="1" s="1"/>
  <c r="K3139" i="1"/>
  <c r="K3140" i="1"/>
  <c r="M3140" i="1" s="1"/>
  <c r="K3141" i="1"/>
  <c r="K3142" i="1"/>
  <c r="K3143" i="1"/>
  <c r="M3143" i="1" s="1"/>
  <c r="K3144" i="1"/>
  <c r="M3144" i="1" s="1"/>
  <c r="K3145" i="1"/>
  <c r="K3146" i="1"/>
  <c r="M3146" i="1" s="1"/>
  <c r="K3147" i="1"/>
  <c r="K3148" i="1"/>
  <c r="M3148" i="1" s="1"/>
  <c r="K3149" i="1"/>
  <c r="K3150" i="1"/>
  <c r="K3151" i="1"/>
  <c r="M3151" i="1" s="1"/>
  <c r="K3152" i="1"/>
  <c r="M3152" i="1" s="1"/>
  <c r="K3153" i="1"/>
  <c r="K3154" i="1"/>
  <c r="M3154" i="1" s="1"/>
  <c r="K3155" i="1"/>
  <c r="K3156" i="1"/>
  <c r="M3156" i="1" s="1"/>
  <c r="K3157" i="1"/>
  <c r="K3158" i="1"/>
  <c r="K3159" i="1"/>
  <c r="M3159" i="1" s="1"/>
  <c r="K3160" i="1"/>
  <c r="M3160" i="1" s="1"/>
  <c r="K3161" i="1"/>
  <c r="K3162" i="1"/>
  <c r="M3162" i="1" s="1"/>
  <c r="K3163" i="1"/>
  <c r="K3164" i="1"/>
  <c r="M3164" i="1" s="1"/>
  <c r="K3165" i="1"/>
  <c r="K3166" i="1"/>
  <c r="K3167" i="1"/>
  <c r="M3167" i="1" s="1"/>
  <c r="K3168" i="1"/>
  <c r="M3168" i="1" s="1"/>
  <c r="K3169" i="1"/>
  <c r="K3170" i="1"/>
  <c r="M3170" i="1" s="1"/>
  <c r="K3171" i="1"/>
  <c r="K3172" i="1"/>
  <c r="M3172" i="1" s="1"/>
  <c r="K3173" i="1"/>
  <c r="K3174" i="1"/>
  <c r="K3175" i="1"/>
  <c r="M3175" i="1" s="1"/>
  <c r="K3176" i="1"/>
  <c r="M3176" i="1" s="1"/>
  <c r="K3177" i="1"/>
  <c r="K3178" i="1"/>
  <c r="M3178" i="1" s="1"/>
  <c r="K3179" i="1"/>
  <c r="K3180" i="1"/>
  <c r="M3180" i="1" s="1"/>
  <c r="K3181" i="1"/>
  <c r="K3182" i="1"/>
  <c r="K3183" i="1"/>
  <c r="M3183" i="1" s="1"/>
  <c r="K3184" i="1"/>
  <c r="M3184" i="1" s="1"/>
  <c r="K3185" i="1"/>
  <c r="K3186" i="1"/>
  <c r="M3186" i="1" s="1"/>
  <c r="K3187" i="1"/>
  <c r="K3188" i="1"/>
  <c r="M3188" i="1" s="1"/>
  <c r="K3189" i="1"/>
  <c r="K3190" i="1"/>
  <c r="K3191" i="1"/>
  <c r="M3191" i="1" s="1"/>
  <c r="K3192" i="1"/>
  <c r="M3192" i="1" s="1"/>
  <c r="K3193" i="1"/>
  <c r="K3194" i="1"/>
  <c r="M3194" i="1" s="1"/>
  <c r="K3195" i="1"/>
  <c r="K3196" i="1"/>
  <c r="M3196" i="1" s="1"/>
  <c r="K3197" i="1"/>
  <c r="K3198" i="1"/>
  <c r="K3199" i="1"/>
  <c r="M3199" i="1" s="1"/>
  <c r="K3200" i="1"/>
  <c r="M3200" i="1" s="1"/>
  <c r="K3201" i="1"/>
  <c r="K3202" i="1"/>
  <c r="M3202" i="1" s="1"/>
  <c r="K3203" i="1"/>
  <c r="K3204" i="1"/>
  <c r="M3204" i="1" s="1"/>
  <c r="K3205" i="1"/>
  <c r="K3206" i="1"/>
  <c r="K3207" i="1"/>
  <c r="M3207" i="1" s="1"/>
  <c r="K3208" i="1"/>
  <c r="M3208" i="1" s="1"/>
  <c r="K3209" i="1"/>
  <c r="K3210" i="1"/>
  <c r="M3210" i="1" s="1"/>
  <c r="K3211" i="1"/>
  <c r="K3212" i="1"/>
  <c r="M3212" i="1" s="1"/>
  <c r="K3213" i="1"/>
  <c r="K3214" i="1"/>
  <c r="K3215" i="1"/>
  <c r="M3215" i="1" s="1"/>
  <c r="K3216" i="1"/>
  <c r="M3216" i="1" s="1"/>
  <c r="K3217" i="1"/>
  <c r="K3218" i="1"/>
  <c r="M3218" i="1" s="1"/>
  <c r="K3219" i="1"/>
  <c r="K3220" i="1"/>
  <c r="M3220" i="1" s="1"/>
  <c r="K3221" i="1"/>
  <c r="K3222" i="1"/>
  <c r="K3223" i="1"/>
  <c r="M3223" i="1" s="1"/>
  <c r="K3224" i="1"/>
  <c r="M3224" i="1" s="1"/>
  <c r="K3225" i="1"/>
  <c r="K3226" i="1"/>
  <c r="M3226" i="1" s="1"/>
  <c r="K3227" i="1"/>
  <c r="K3228" i="1"/>
  <c r="M3228" i="1" s="1"/>
  <c r="K3229" i="1"/>
  <c r="K3230" i="1"/>
  <c r="K3231" i="1"/>
  <c r="M3231" i="1" s="1"/>
  <c r="K3232" i="1"/>
  <c r="M3232" i="1" s="1"/>
  <c r="K3233" i="1"/>
  <c r="K3234" i="1"/>
  <c r="M3234" i="1" s="1"/>
  <c r="K3235" i="1"/>
  <c r="K3236" i="1"/>
  <c r="M3236" i="1" s="1"/>
  <c r="K3237" i="1"/>
  <c r="K3238" i="1"/>
  <c r="K3239" i="1"/>
  <c r="M3239" i="1" s="1"/>
  <c r="K3240" i="1"/>
  <c r="M3240" i="1" s="1"/>
  <c r="K3241" i="1"/>
  <c r="K3242" i="1"/>
  <c r="M3242" i="1" s="1"/>
  <c r="K3243" i="1"/>
  <c r="K3244" i="1"/>
  <c r="M3244" i="1" s="1"/>
  <c r="K3245" i="1"/>
  <c r="K3246" i="1"/>
  <c r="K3247" i="1"/>
  <c r="M3247" i="1" s="1"/>
  <c r="K3248" i="1"/>
  <c r="M3248" i="1" s="1"/>
  <c r="K3249" i="1"/>
  <c r="K3250" i="1"/>
  <c r="M3250" i="1" s="1"/>
  <c r="K3251" i="1"/>
  <c r="K3252" i="1"/>
  <c r="M3252" i="1" s="1"/>
  <c r="K3253" i="1"/>
  <c r="K3254" i="1"/>
  <c r="K3255" i="1"/>
  <c r="M3255" i="1" s="1"/>
  <c r="K3256" i="1"/>
  <c r="M3256" i="1" s="1"/>
  <c r="K3257" i="1"/>
  <c r="K3258" i="1"/>
  <c r="M3258" i="1" s="1"/>
  <c r="K3259" i="1"/>
  <c r="K3260" i="1"/>
  <c r="M3260" i="1" s="1"/>
  <c r="K3261" i="1"/>
  <c r="K3262" i="1"/>
  <c r="K3263" i="1"/>
  <c r="M3263" i="1" s="1"/>
  <c r="K3264" i="1"/>
  <c r="M3264" i="1" s="1"/>
  <c r="K3265" i="1"/>
  <c r="K3266" i="1"/>
  <c r="M3266" i="1" s="1"/>
  <c r="K3267" i="1"/>
  <c r="K3268" i="1"/>
  <c r="M3268" i="1" s="1"/>
  <c r="K3269" i="1"/>
  <c r="K3270" i="1"/>
  <c r="K3271" i="1"/>
  <c r="M3271" i="1" s="1"/>
  <c r="K3272" i="1"/>
  <c r="M3272" i="1" s="1"/>
  <c r="K3273" i="1"/>
  <c r="K3274" i="1"/>
  <c r="M3274" i="1" s="1"/>
  <c r="K3275" i="1"/>
  <c r="K3276" i="1"/>
  <c r="M3276" i="1" s="1"/>
  <c r="K3277" i="1"/>
  <c r="K3278" i="1"/>
  <c r="K3279" i="1"/>
  <c r="M3279" i="1" s="1"/>
  <c r="K3280" i="1"/>
  <c r="M3280" i="1" s="1"/>
  <c r="K3281" i="1"/>
  <c r="K3282" i="1"/>
  <c r="M3282" i="1" s="1"/>
  <c r="K3283" i="1"/>
  <c r="K3284" i="1"/>
  <c r="M3284" i="1" s="1"/>
  <c r="K3285" i="1"/>
  <c r="K3286" i="1"/>
  <c r="K3287" i="1"/>
  <c r="M3287" i="1" s="1"/>
  <c r="K3288" i="1"/>
  <c r="M3288" i="1" s="1"/>
  <c r="K3289" i="1"/>
  <c r="K3290" i="1"/>
  <c r="M3290" i="1" s="1"/>
  <c r="K3291" i="1"/>
  <c r="K3292" i="1"/>
  <c r="M3292" i="1" s="1"/>
  <c r="K3293" i="1"/>
  <c r="K3294" i="1"/>
  <c r="K3295" i="1"/>
  <c r="M3295" i="1" s="1"/>
  <c r="K3296" i="1"/>
  <c r="M3296" i="1" s="1"/>
  <c r="K3297" i="1"/>
  <c r="K3298" i="1"/>
  <c r="M3298" i="1" s="1"/>
  <c r="K3299" i="1"/>
  <c r="K3300" i="1"/>
  <c r="M3300" i="1" s="1"/>
  <c r="K3301" i="1"/>
  <c r="K3302" i="1"/>
  <c r="K3303" i="1"/>
  <c r="M3303" i="1" s="1"/>
  <c r="K3304" i="1"/>
  <c r="M3304" i="1" s="1"/>
  <c r="K3305" i="1"/>
  <c r="K3306" i="1"/>
  <c r="M3306" i="1" s="1"/>
  <c r="K3307" i="1"/>
  <c r="K3308" i="1"/>
  <c r="M3308" i="1" s="1"/>
  <c r="K3309" i="1"/>
  <c r="K3310" i="1"/>
  <c r="K3311" i="1"/>
  <c r="M3311" i="1" s="1"/>
  <c r="K3312" i="1"/>
  <c r="M3312" i="1" s="1"/>
  <c r="K3313" i="1"/>
  <c r="K3314" i="1"/>
  <c r="M3314" i="1" s="1"/>
  <c r="K3315" i="1"/>
  <c r="K3316" i="1"/>
  <c r="M3316" i="1" s="1"/>
  <c r="K3317" i="1"/>
  <c r="K3318" i="1"/>
  <c r="K3319" i="1"/>
  <c r="M3319" i="1" s="1"/>
  <c r="K3320" i="1"/>
  <c r="M3320" i="1" s="1"/>
  <c r="K3321" i="1"/>
  <c r="K3322" i="1"/>
  <c r="M3322" i="1" s="1"/>
  <c r="K3323" i="1"/>
  <c r="K3324" i="1"/>
  <c r="M3324" i="1" s="1"/>
  <c r="K3325" i="1"/>
  <c r="K3326" i="1"/>
  <c r="K3327" i="1"/>
  <c r="M3327" i="1" s="1"/>
  <c r="K3328" i="1"/>
  <c r="M3328" i="1" s="1"/>
  <c r="K3329" i="1"/>
  <c r="K3330" i="1"/>
  <c r="M3330" i="1" s="1"/>
  <c r="K3331" i="1"/>
  <c r="K3332" i="1"/>
  <c r="M3332" i="1" s="1"/>
  <c r="K3333" i="1"/>
  <c r="K3334" i="1"/>
  <c r="K3335" i="1"/>
  <c r="M3335" i="1" s="1"/>
  <c r="K3336" i="1"/>
  <c r="M3336" i="1" s="1"/>
  <c r="K3337" i="1"/>
  <c r="K3338" i="1"/>
  <c r="M3338" i="1" s="1"/>
  <c r="K3339" i="1"/>
  <c r="K3340" i="1"/>
  <c r="M3340" i="1" s="1"/>
  <c r="K3341" i="1"/>
  <c r="K3342" i="1"/>
  <c r="K3343" i="1"/>
  <c r="M3343" i="1" s="1"/>
  <c r="K3344" i="1"/>
  <c r="M3344" i="1" s="1"/>
  <c r="K3345" i="1"/>
  <c r="K3346" i="1"/>
  <c r="M3346" i="1" s="1"/>
  <c r="K3347" i="1"/>
  <c r="K3348" i="1"/>
  <c r="M3348" i="1" s="1"/>
  <c r="K3349" i="1"/>
  <c r="K3350" i="1"/>
  <c r="K3351" i="1"/>
  <c r="M3351" i="1" s="1"/>
  <c r="K3352" i="1"/>
  <c r="M3352" i="1" s="1"/>
  <c r="K3353" i="1"/>
  <c r="K3354" i="1"/>
  <c r="M3354" i="1" s="1"/>
  <c r="K3355" i="1"/>
  <c r="K3356" i="1"/>
  <c r="M3356" i="1" s="1"/>
  <c r="K3357" i="1"/>
  <c r="K3358" i="1"/>
  <c r="K3359" i="1"/>
  <c r="M3359" i="1" s="1"/>
  <c r="K3360" i="1"/>
  <c r="M3360" i="1" s="1"/>
  <c r="K3361" i="1"/>
  <c r="K3362" i="1"/>
  <c r="M3362" i="1" s="1"/>
  <c r="K3363" i="1"/>
  <c r="K3364" i="1"/>
  <c r="M3364" i="1" s="1"/>
  <c r="K3365" i="1"/>
  <c r="K3366" i="1"/>
  <c r="K3367" i="1"/>
  <c r="M3367" i="1" s="1"/>
  <c r="K3368" i="1"/>
  <c r="M3368" i="1" s="1"/>
  <c r="K3369" i="1"/>
  <c r="K3370" i="1"/>
  <c r="M3370" i="1" s="1"/>
  <c r="K3371" i="1"/>
  <c r="K3372" i="1"/>
  <c r="M3372" i="1" s="1"/>
  <c r="K3373" i="1"/>
  <c r="K3374" i="1"/>
  <c r="K3375" i="1"/>
  <c r="M3375" i="1" s="1"/>
  <c r="K3376" i="1"/>
  <c r="M3376" i="1" s="1"/>
  <c r="K3377" i="1"/>
  <c r="K3378" i="1"/>
  <c r="M3378" i="1" s="1"/>
  <c r="K3379" i="1"/>
  <c r="K3380" i="1"/>
  <c r="M3380" i="1" s="1"/>
  <c r="K3381" i="1"/>
  <c r="K3382" i="1"/>
  <c r="K3383" i="1"/>
  <c r="M3383" i="1" s="1"/>
  <c r="K3384" i="1"/>
  <c r="M3384" i="1" s="1"/>
  <c r="K3385" i="1"/>
  <c r="K3386" i="1"/>
  <c r="M3386" i="1" s="1"/>
  <c r="K3387" i="1"/>
  <c r="M3387" i="1" s="1"/>
  <c r="K3388" i="1"/>
  <c r="M3388" i="1" s="1"/>
  <c r="K3389" i="1"/>
  <c r="K3390" i="1"/>
  <c r="K3391" i="1"/>
  <c r="M3391" i="1" s="1"/>
  <c r="K3392" i="1"/>
  <c r="M3392" i="1" s="1"/>
  <c r="K3393" i="1"/>
  <c r="K3394" i="1"/>
  <c r="M3394" i="1" s="1"/>
  <c r="K3395" i="1"/>
  <c r="M3395" i="1" s="1"/>
  <c r="K3396" i="1"/>
  <c r="M3396" i="1" s="1"/>
  <c r="K3397" i="1"/>
  <c r="K3398" i="1"/>
  <c r="K3399" i="1"/>
  <c r="M3399" i="1" s="1"/>
  <c r="K3400" i="1"/>
  <c r="M3400" i="1" s="1"/>
  <c r="K3401" i="1"/>
  <c r="K3402" i="1"/>
  <c r="M3402" i="1" s="1"/>
  <c r="K3403" i="1"/>
  <c r="M3403" i="1" s="1"/>
  <c r="K3404" i="1"/>
  <c r="M3404" i="1" s="1"/>
  <c r="K3405" i="1"/>
  <c r="K3406" i="1"/>
  <c r="K3407" i="1"/>
  <c r="M3407" i="1" s="1"/>
  <c r="K3408" i="1"/>
  <c r="M3408" i="1" s="1"/>
  <c r="K3409" i="1"/>
  <c r="K3410" i="1"/>
  <c r="M3410" i="1" s="1"/>
  <c r="K3411" i="1"/>
  <c r="M3411" i="1" s="1"/>
  <c r="K3412" i="1"/>
  <c r="M3412" i="1" s="1"/>
  <c r="K3413" i="1"/>
  <c r="K3414" i="1"/>
  <c r="K3415" i="1"/>
  <c r="M3415" i="1" s="1"/>
  <c r="K3416" i="1"/>
  <c r="M3416" i="1" s="1"/>
  <c r="K3417" i="1"/>
  <c r="K3418" i="1"/>
  <c r="M3418" i="1" s="1"/>
  <c r="K3419" i="1"/>
  <c r="M3419" i="1" s="1"/>
  <c r="K3420" i="1"/>
  <c r="M3420" i="1" s="1"/>
  <c r="K3421" i="1"/>
  <c r="K3422" i="1"/>
  <c r="K3423" i="1"/>
  <c r="M3423" i="1" s="1"/>
  <c r="K3424" i="1"/>
  <c r="M3424" i="1" s="1"/>
  <c r="K3425" i="1"/>
  <c r="K3426" i="1"/>
  <c r="M3426" i="1" s="1"/>
  <c r="K3427" i="1"/>
  <c r="M3427" i="1" s="1"/>
  <c r="K3428" i="1"/>
  <c r="M3428" i="1" s="1"/>
  <c r="K3429" i="1"/>
  <c r="K3430" i="1"/>
  <c r="K3431" i="1"/>
  <c r="M3431" i="1" s="1"/>
  <c r="K3432" i="1"/>
  <c r="M3432" i="1" s="1"/>
  <c r="K3433" i="1"/>
  <c r="K3434" i="1"/>
  <c r="M3434" i="1" s="1"/>
  <c r="K3435" i="1"/>
  <c r="M3435" i="1" s="1"/>
  <c r="K3436" i="1"/>
  <c r="M3436" i="1" s="1"/>
  <c r="K3437" i="1"/>
  <c r="K3438" i="1"/>
  <c r="K3439" i="1"/>
  <c r="M3439" i="1" s="1"/>
  <c r="K3440" i="1"/>
  <c r="M3440" i="1" s="1"/>
  <c r="K3441" i="1"/>
  <c r="K3442" i="1"/>
  <c r="M3442" i="1" s="1"/>
  <c r="K3443" i="1"/>
  <c r="M3443" i="1" s="1"/>
  <c r="K3444" i="1"/>
  <c r="M3444" i="1" s="1"/>
  <c r="K3445" i="1"/>
  <c r="K3446" i="1"/>
  <c r="K3447" i="1"/>
  <c r="M3447" i="1" s="1"/>
  <c r="K3448" i="1"/>
  <c r="M3448" i="1" s="1"/>
  <c r="K3449" i="1"/>
  <c r="K3450" i="1"/>
  <c r="M3450" i="1" s="1"/>
  <c r="K3451" i="1"/>
  <c r="M3451" i="1" s="1"/>
  <c r="K3452" i="1"/>
  <c r="M3452" i="1" s="1"/>
  <c r="K3453" i="1"/>
  <c r="K3454" i="1"/>
  <c r="K3455" i="1"/>
  <c r="M3455" i="1" s="1"/>
  <c r="K3456" i="1"/>
  <c r="M3456" i="1" s="1"/>
  <c r="K3457" i="1"/>
  <c r="K3458" i="1"/>
  <c r="M3458" i="1" s="1"/>
  <c r="K3459" i="1"/>
  <c r="M3459" i="1" s="1"/>
  <c r="K3460" i="1"/>
  <c r="M3460" i="1" s="1"/>
  <c r="K3461" i="1"/>
  <c r="K3462" i="1"/>
  <c r="K3463" i="1"/>
  <c r="M3463" i="1" s="1"/>
  <c r="K3464" i="1"/>
  <c r="M3464" i="1" s="1"/>
  <c r="K3465" i="1"/>
  <c r="K3466" i="1"/>
  <c r="M3466" i="1" s="1"/>
  <c r="K3467" i="1"/>
  <c r="M3467" i="1" s="1"/>
  <c r="K3468" i="1"/>
  <c r="M3468" i="1" s="1"/>
  <c r="K3469" i="1"/>
  <c r="K3470" i="1"/>
  <c r="K3471" i="1"/>
  <c r="M3471" i="1" s="1"/>
  <c r="K3472" i="1"/>
  <c r="M3472" i="1" s="1"/>
  <c r="K3473" i="1"/>
  <c r="K3474" i="1"/>
  <c r="M3474" i="1" s="1"/>
  <c r="K3475" i="1"/>
  <c r="M3475" i="1" s="1"/>
  <c r="K3476" i="1"/>
  <c r="M3476" i="1" s="1"/>
  <c r="K3477" i="1"/>
  <c r="K3478" i="1"/>
  <c r="K3479" i="1"/>
  <c r="M3479" i="1" s="1"/>
  <c r="K3480" i="1"/>
  <c r="M3480" i="1" s="1"/>
  <c r="K3481" i="1"/>
  <c r="K3482" i="1"/>
  <c r="M3482" i="1" s="1"/>
  <c r="K3483" i="1"/>
  <c r="M3483" i="1" s="1"/>
  <c r="K3484" i="1"/>
  <c r="M3484" i="1" s="1"/>
  <c r="K3485" i="1"/>
  <c r="K3486" i="1"/>
  <c r="K3487" i="1"/>
  <c r="M3487" i="1" s="1"/>
  <c r="K3488" i="1"/>
  <c r="M3488" i="1" s="1"/>
  <c r="K3489" i="1"/>
  <c r="K3490" i="1"/>
  <c r="M3490" i="1" s="1"/>
  <c r="K3491" i="1"/>
  <c r="M3491" i="1" s="1"/>
  <c r="K3492" i="1"/>
  <c r="M3492" i="1" s="1"/>
  <c r="K3493" i="1"/>
  <c r="K3494" i="1"/>
  <c r="K3495" i="1"/>
  <c r="M3495" i="1" s="1"/>
  <c r="K3496" i="1"/>
  <c r="M3496" i="1" s="1"/>
  <c r="K3497" i="1"/>
  <c r="K3498" i="1"/>
  <c r="M3498" i="1" s="1"/>
  <c r="K3499" i="1"/>
  <c r="M3499" i="1" s="1"/>
  <c r="K3500" i="1"/>
  <c r="M3500" i="1" s="1"/>
  <c r="K3501" i="1"/>
  <c r="K3502" i="1"/>
  <c r="K3503" i="1"/>
  <c r="M3503" i="1" s="1"/>
  <c r="K3504" i="1"/>
  <c r="M3504" i="1" s="1"/>
  <c r="K3505" i="1"/>
  <c r="K3506" i="1"/>
  <c r="M3506" i="1" s="1"/>
  <c r="K3507" i="1"/>
  <c r="M3507" i="1" s="1"/>
  <c r="K3508" i="1"/>
  <c r="M3508" i="1" s="1"/>
  <c r="K3509" i="1"/>
  <c r="K3510" i="1"/>
  <c r="K3511" i="1"/>
  <c r="M3511" i="1" s="1"/>
  <c r="K3512" i="1"/>
  <c r="M3512" i="1" s="1"/>
  <c r="K3513" i="1"/>
  <c r="K3514" i="1"/>
  <c r="M3514" i="1" s="1"/>
  <c r="K3515" i="1"/>
  <c r="M3515" i="1" s="1"/>
  <c r="K3516" i="1"/>
  <c r="M3516" i="1" s="1"/>
  <c r="K3517" i="1"/>
  <c r="K3518" i="1"/>
  <c r="K3519" i="1"/>
  <c r="M3519" i="1" s="1"/>
  <c r="K3520" i="1"/>
  <c r="M3520" i="1" s="1"/>
  <c r="K3521" i="1"/>
  <c r="K3522" i="1"/>
  <c r="M3522" i="1" s="1"/>
  <c r="K3523" i="1"/>
  <c r="M3523" i="1" s="1"/>
  <c r="K3524" i="1"/>
  <c r="M3524" i="1" s="1"/>
  <c r="K3525" i="1"/>
  <c r="K3526" i="1"/>
  <c r="K3527" i="1"/>
  <c r="M3527" i="1" s="1"/>
  <c r="K3528" i="1"/>
  <c r="M3528" i="1" s="1"/>
  <c r="K3529" i="1"/>
  <c r="K3530" i="1"/>
  <c r="M3530" i="1" s="1"/>
  <c r="K3531" i="1"/>
  <c r="M3531" i="1" s="1"/>
  <c r="K3532" i="1"/>
  <c r="M3532" i="1" s="1"/>
  <c r="K3533" i="1"/>
  <c r="K3534" i="1"/>
  <c r="K3535" i="1"/>
  <c r="M3535" i="1" s="1"/>
  <c r="K3536" i="1"/>
  <c r="M3536" i="1" s="1"/>
  <c r="K3537" i="1"/>
  <c r="K3538" i="1"/>
  <c r="M3538" i="1" s="1"/>
  <c r="K3539" i="1"/>
  <c r="M3539" i="1" s="1"/>
  <c r="K3540" i="1"/>
  <c r="M3540" i="1" s="1"/>
  <c r="K3541" i="1"/>
  <c r="K3542" i="1"/>
  <c r="K3543" i="1"/>
  <c r="M3543" i="1" s="1"/>
  <c r="K3544" i="1"/>
  <c r="M3544" i="1" s="1"/>
  <c r="K3545" i="1"/>
  <c r="K3546" i="1"/>
  <c r="M3546" i="1" s="1"/>
  <c r="K3547" i="1"/>
  <c r="M3547" i="1" s="1"/>
  <c r="K3548" i="1"/>
  <c r="M3548" i="1" s="1"/>
  <c r="K3549" i="1"/>
  <c r="K3550" i="1"/>
  <c r="K3551" i="1"/>
  <c r="M3551" i="1" s="1"/>
  <c r="K3552" i="1"/>
  <c r="M3552" i="1" s="1"/>
  <c r="K3553" i="1"/>
  <c r="K3554" i="1"/>
  <c r="M3554" i="1" s="1"/>
  <c r="K3555" i="1"/>
  <c r="M3555" i="1" s="1"/>
  <c r="K3556" i="1"/>
  <c r="M3556" i="1" s="1"/>
  <c r="K3557" i="1"/>
  <c r="K3558" i="1"/>
  <c r="K3559" i="1"/>
  <c r="M3559" i="1" s="1"/>
  <c r="K3560" i="1"/>
  <c r="M3560" i="1" s="1"/>
  <c r="K3561" i="1"/>
  <c r="K3562" i="1"/>
  <c r="M3562" i="1" s="1"/>
  <c r="K3563" i="1"/>
  <c r="M3563" i="1" s="1"/>
  <c r="K3564" i="1"/>
  <c r="M3564" i="1" s="1"/>
  <c r="K3565" i="1"/>
  <c r="K3566" i="1"/>
  <c r="K3567" i="1"/>
  <c r="M3567" i="1" s="1"/>
  <c r="K3568" i="1"/>
  <c r="M3568" i="1" s="1"/>
  <c r="K3569" i="1"/>
  <c r="K3570" i="1"/>
  <c r="M3570" i="1" s="1"/>
  <c r="K3571" i="1"/>
  <c r="M3571" i="1" s="1"/>
  <c r="K3572" i="1"/>
  <c r="M3572" i="1" s="1"/>
  <c r="K3573" i="1"/>
  <c r="K3574" i="1"/>
  <c r="K3575" i="1"/>
  <c r="M3575" i="1" s="1"/>
  <c r="K3576" i="1"/>
  <c r="M3576" i="1" s="1"/>
  <c r="K3577" i="1"/>
  <c r="K3578" i="1"/>
  <c r="M3578" i="1" s="1"/>
  <c r="K3579" i="1"/>
  <c r="M3579" i="1" s="1"/>
  <c r="K3580" i="1"/>
  <c r="M3580" i="1" s="1"/>
  <c r="K3581" i="1"/>
  <c r="K3582" i="1"/>
  <c r="K3583" i="1"/>
  <c r="M3583" i="1" s="1"/>
  <c r="K3584" i="1"/>
  <c r="M3584" i="1" s="1"/>
  <c r="K3585" i="1"/>
  <c r="K3586" i="1"/>
  <c r="M3586" i="1" s="1"/>
  <c r="K3587" i="1"/>
  <c r="M3587" i="1" s="1"/>
  <c r="K3588" i="1"/>
  <c r="M3588" i="1" s="1"/>
  <c r="K3589" i="1"/>
  <c r="K3590" i="1"/>
  <c r="K3591" i="1"/>
  <c r="M3591" i="1" s="1"/>
  <c r="K3592" i="1"/>
  <c r="M3592" i="1" s="1"/>
  <c r="K3593" i="1"/>
  <c r="K3594" i="1"/>
  <c r="M3594" i="1" s="1"/>
  <c r="K3595" i="1"/>
  <c r="M3595" i="1" s="1"/>
  <c r="K3596" i="1"/>
  <c r="M3596" i="1" s="1"/>
  <c r="K3597" i="1"/>
  <c r="K3598" i="1"/>
  <c r="K3599" i="1"/>
  <c r="M3599" i="1" s="1"/>
  <c r="K3600" i="1"/>
  <c r="M3600" i="1" s="1"/>
  <c r="K3601" i="1"/>
  <c r="K3602" i="1"/>
  <c r="M3602" i="1" s="1"/>
  <c r="K3603" i="1"/>
  <c r="M3603" i="1" s="1"/>
  <c r="K3604" i="1"/>
  <c r="M3604" i="1" s="1"/>
  <c r="K3605" i="1"/>
  <c r="K3606" i="1"/>
  <c r="K3607" i="1"/>
  <c r="M3607" i="1" s="1"/>
  <c r="K3608" i="1"/>
  <c r="M3608" i="1" s="1"/>
  <c r="K3609" i="1"/>
  <c r="K3610" i="1"/>
  <c r="M3610" i="1" s="1"/>
  <c r="K3611" i="1"/>
  <c r="M3611" i="1" s="1"/>
  <c r="K3612" i="1"/>
  <c r="M3612" i="1" s="1"/>
  <c r="K3613" i="1"/>
  <c r="K3614" i="1"/>
  <c r="K3615" i="1"/>
  <c r="M3615" i="1" s="1"/>
  <c r="K3616" i="1"/>
  <c r="M3616" i="1" s="1"/>
  <c r="K3617" i="1"/>
  <c r="K3618" i="1"/>
  <c r="M3618" i="1" s="1"/>
  <c r="K3619" i="1"/>
  <c r="M3619" i="1" s="1"/>
  <c r="K3620" i="1"/>
  <c r="M3620" i="1" s="1"/>
  <c r="K3621" i="1"/>
  <c r="K3622" i="1"/>
  <c r="K3623" i="1"/>
  <c r="M3623" i="1" s="1"/>
  <c r="K3624" i="1"/>
  <c r="M3624" i="1" s="1"/>
  <c r="K3625" i="1"/>
  <c r="K3626" i="1"/>
  <c r="M3626" i="1" s="1"/>
  <c r="K3627" i="1"/>
  <c r="M3627" i="1" s="1"/>
  <c r="K3628" i="1"/>
  <c r="M3628" i="1" s="1"/>
  <c r="K3629" i="1"/>
  <c r="K3630" i="1"/>
  <c r="K3631" i="1"/>
  <c r="M3631" i="1" s="1"/>
  <c r="K3632" i="1"/>
  <c r="M3632" i="1" s="1"/>
  <c r="K3633" i="1"/>
  <c r="K3634" i="1"/>
  <c r="M3634" i="1" s="1"/>
  <c r="K3635" i="1"/>
  <c r="M3635" i="1" s="1"/>
  <c r="K3636" i="1"/>
  <c r="M3636" i="1" s="1"/>
  <c r="K3637" i="1"/>
  <c r="K3638" i="1"/>
  <c r="K3639" i="1"/>
  <c r="M3639" i="1" s="1"/>
  <c r="K3640" i="1"/>
  <c r="M3640" i="1" s="1"/>
  <c r="K3641" i="1"/>
  <c r="K3642" i="1"/>
  <c r="M3642" i="1" s="1"/>
  <c r="K3643" i="1"/>
  <c r="M3643" i="1" s="1"/>
  <c r="K3644" i="1"/>
  <c r="M3644" i="1" s="1"/>
  <c r="K3645" i="1"/>
  <c r="K3646" i="1"/>
  <c r="K3647" i="1"/>
  <c r="M3647" i="1" s="1"/>
  <c r="K3648" i="1"/>
  <c r="M3648" i="1" s="1"/>
  <c r="K3649" i="1"/>
  <c r="K3650" i="1"/>
  <c r="M3650" i="1" s="1"/>
  <c r="K3651" i="1"/>
  <c r="M3651" i="1" s="1"/>
  <c r="K3652" i="1"/>
  <c r="M3652" i="1" s="1"/>
  <c r="K3653" i="1"/>
  <c r="K3654" i="1"/>
  <c r="K3655" i="1"/>
  <c r="M3655" i="1" s="1"/>
  <c r="K3656" i="1"/>
  <c r="M3656" i="1" s="1"/>
  <c r="K3657" i="1"/>
  <c r="K3658" i="1"/>
  <c r="M3658" i="1" s="1"/>
  <c r="K3659" i="1"/>
  <c r="M3659" i="1" s="1"/>
  <c r="K3660" i="1"/>
  <c r="M3660" i="1" s="1"/>
  <c r="K3661" i="1"/>
  <c r="K3662" i="1"/>
  <c r="K3663" i="1"/>
  <c r="M3663" i="1" s="1"/>
  <c r="K3664" i="1"/>
  <c r="M3664" i="1" s="1"/>
  <c r="K3665" i="1"/>
  <c r="K3666" i="1"/>
  <c r="M3666" i="1" s="1"/>
  <c r="K3667" i="1"/>
  <c r="M3667" i="1" s="1"/>
  <c r="K3668" i="1"/>
  <c r="M3668" i="1" s="1"/>
  <c r="K3669" i="1"/>
  <c r="K3670" i="1"/>
  <c r="K3671" i="1"/>
  <c r="M3671" i="1" s="1"/>
  <c r="K3672" i="1"/>
  <c r="M3672" i="1" s="1"/>
  <c r="K3673" i="1"/>
  <c r="K3674" i="1"/>
  <c r="M3674" i="1" s="1"/>
  <c r="K3675" i="1"/>
  <c r="M3675" i="1" s="1"/>
  <c r="K3676" i="1"/>
  <c r="M3676" i="1" s="1"/>
  <c r="K3677" i="1"/>
  <c r="K3678" i="1"/>
  <c r="K3679" i="1"/>
  <c r="M3679" i="1" s="1"/>
  <c r="K3680" i="1"/>
  <c r="M3680" i="1" s="1"/>
  <c r="K3681" i="1"/>
  <c r="K3682" i="1"/>
  <c r="M3682" i="1" s="1"/>
  <c r="K3683" i="1"/>
  <c r="M3683" i="1" s="1"/>
  <c r="K3684" i="1"/>
  <c r="M3684" i="1" s="1"/>
  <c r="K3685" i="1"/>
  <c r="K3686" i="1"/>
  <c r="K3687" i="1"/>
  <c r="M3687" i="1" s="1"/>
  <c r="K3688" i="1"/>
  <c r="M3688" i="1" s="1"/>
  <c r="K3689" i="1"/>
  <c r="K3690" i="1"/>
  <c r="M3690" i="1" s="1"/>
  <c r="K3691" i="1"/>
  <c r="M3691" i="1" s="1"/>
  <c r="K3692" i="1"/>
  <c r="M3692" i="1" s="1"/>
  <c r="K3693" i="1"/>
  <c r="K3694" i="1"/>
  <c r="K3695" i="1"/>
  <c r="M3695" i="1" s="1"/>
  <c r="K3696" i="1"/>
  <c r="M3696" i="1" s="1"/>
  <c r="K3697" i="1"/>
  <c r="K3698" i="1"/>
  <c r="M3698" i="1" s="1"/>
  <c r="K3699" i="1"/>
  <c r="M3699" i="1" s="1"/>
  <c r="K3700" i="1"/>
  <c r="M3700" i="1" s="1"/>
  <c r="K3701" i="1"/>
  <c r="K3702" i="1"/>
  <c r="K3703" i="1"/>
  <c r="M3703" i="1" s="1"/>
  <c r="K3704" i="1"/>
  <c r="M3704" i="1" s="1"/>
  <c r="K3705" i="1"/>
  <c r="K3706" i="1"/>
  <c r="M3706" i="1" s="1"/>
  <c r="K3707" i="1"/>
  <c r="M3707" i="1" s="1"/>
  <c r="K3708" i="1"/>
  <c r="M3708" i="1" s="1"/>
  <c r="K3709" i="1"/>
  <c r="K3710" i="1"/>
  <c r="K3711" i="1"/>
  <c r="M3711" i="1" s="1"/>
  <c r="K3712" i="1"/>
  <c r="M3712" i="1" s="1"/>
  <c r="K3713" i="1"/>
  <c r="K3714" i="1"/>
  <c r="M3714" i="1" s="1"/>
  <c r="K3715" i="1"/>
  <c r="M3715" i="1" s="1"/>
  <c r="K3716" i="1"/>
  <c r="M3716" i="1" s="1"/>
  <c r="K3717" i="1"/>
  <c r="K3718" i="1"/>
  <c r="K3719" i="1"/>
  <c r="M3719" i="1" s="1"/>
  <c r="K3720" i="1"/>
  <c r="M3720" i="1" s="1"/>
  <c r="K3721" i="1"/>
  <c r="K3722" i="1"/>
  <c r="M3722" i="1" s="1"/>
  <c r="K3723" i="1"/>
  <c r="M3723" i="1" s="1"/>
  <c r="K3724" i="1"/>
  <c r="M3724" i="1" s="1"/>
  <c r="K3725" i="1"/>
  <c r="K3726" i="1"/>
  <c r="K3727" i="1"/>
  <c r="M3727" i="1" s="1"/>
  <c r="K3728" i="1"/>
  <c r="M3728" i="1" s="1"/>
  <c r="K3729" i="1"/>
  <c r="K3730" i="1"/>
  <c r="M3730" i="1" s="1"/>
  <c r="K3731" i="1"/>
  <c r="M3731" i="1" s="1"/>
  <c r="K3732" i="1"/>
  <c r="M3732" i="1" s="1"/>
  <c r="K3733" i="1"/>
  <c r="K3734" i="1"/>
  <c r="K3735" i="1"/>
  <c r="M3735" i="1" s="1"/>
  <c r="K3736" i="1"/>
  <c r="M3736" i="1" s="1"/>
  <c r="K3737" i="1"/>
  <c r="K3738" i="1"/>
  <c r="M3738" i="1" s="1"/>
  <c r="K3739" i="1"/>
  <c r="M3739" i="1" s="1"/>
  <c r="K3740" i="1"/>
  <c r="M3740" i="1" s="1"/>
  <c r="K3741" i="1"/>
  <c r="K3742" i="1"/>
  <c r="K3743" i="1"/>
  <c r="M3743" i="1" s="1"/>
  <c r="K3744" i="1"/>
  <c r="M3744" i="1" s="1"/>
  <c r="K3745" i="1"/>
  <c r="K3746" i="1"/>
  <c r="M3746" i="1" s="1"/>
  <c r="K3747" i="1"/>
  <c r="M3747" i="1" s="1"/>
  <c r="K3748" i="1"/>
  <c r="M3748" i="1" s="1"/>
  <c r="M1382" i="1" l="1"/>
  <c r="M3734" i="1"/>
  <c r="M3718" i="1"/>
  <c r="M3694" i="1"/>
  <c r="M3678" i="1"/>
  <c r="M3662" i="1"/>
  <c r="M3646" i="1"/>
  <c r="M3630" i="1"/>
  <c r="M3606" i="1"/>
  <c r="M3590" i="1"/>
  <c r="M3566" i="1"/>
  <c r="M3550" i="1"/>
  <c r="M3534" i="1"/>
  <c r="M3518" i="1"/>
  <c r="M3502" i="1"/>
  <c r="M3486" i="1"/>
  <c r="M3462" i="1"/>
  <c r="M3446" i="1"/>
  <c r="M3430" i="1"/>
  <c r="M3414" i="1"/>
  <c r="M3390" i="1"/>
  <c r="M3374" i="1"/>
  <c r="M3358" i="1"/>
  <c r="M3342" i="1"/>
  <c r="M3318" i="1"/>
  <c r="M3302" i="1"/>
  <c r="M3286" i="1"/>
  <c r="M3270" i="1"/>
  <c r="M3246" i="1"/>
  <c r="M3230" i="1"/>
  <c r="M3214" i="1"/>
  <c r="M3190" i="1"/>
  <c r="M3166" i="1"/>
  <c r="M3150" i="1"/>
  <c r="M3134" i="1"/>
  <c r="M3118" i="1"/>
  <c r="M3102" i="1"/>
  <c r="M3086" i="1"/>
  <c r="M3078" i="1"/>
  <c r="M3070" i="1"/>
  <c r="M3062" i="1"/>
  <c r="M3046" i="1"/>
  <c r="M3030" i="1"/>
  <c r="M3006" i="1"/>
  <c r="M2990" i="1"/>
  <c r="M2974" i="1"/>
  <c r="M2958" i="1"/>
  <c r="M2942" i="1"/>
  <c r="M2918" i="1"/>
  <c r="M2902" i="1"/>
  <c r="M2886" i="1"/>
  <c r="M2870" i="1"/>
  <c r="M2854" i="1"/>
  <c r="M2838" i="1"/>
  <c r="M2814" i="1"/>
  <c r="M2798" i="1"/>
  <c r="M2782" i="1"/>
  <c r="M2766" i="1"/>
  <c r="M2750" i="1"/>
  <c r="M2734" i="1"/>
  <c r="M2718" i="1"/>
  <c r="M2702" i="1"/>
  <c r="M2678" i="1"/>
  <c r="M2654" i="1"/>
  <c r="M2526" i="1"/>
  <c r="M3742" i="1"/>
  <c r="M3726" i="1"/>
  <c r="M3710" i="1"/>
  <c r="M3702" i="1"/>
  <c r="M3686" i="1"/>
  <c r="M3670" i="1"/>
  <c r="M3654" i="1"/>
  <c r="M3638" i="1"/>
  <c r="M3622" i="1"/>
  <c r="M3614" i="1"/>
  <c r="M3598" i="1"/>
  <c r="M3582" i="1"/>
  <c r="M3574" i="1"/>
  <c r="M3558" i="1"/>
  <c r="M3542" i="1"/>
  <c r="M3526" i="1"/>
  <c r="M3510" i="1"/>
  <c r="M3494" i="1"/>
  <c r="M3478" i="1"/>
  <c r="M3470" i="1"/>
  <c r="M3454" i="1"/>
  <c r="M3438" i="1"/>
  <c r="M3422" i="1"/>
  <c r="M3406" i="1"/>
  <c r="M3398" i="1"/>
  <c r="M3382" i="1"/>
  <c r="M3366" i="1"/>
  <c r="M3350" i="1"/>
  <c r="M3334" i="1"/>
  <c r="M3326" i="1"/>
  <c r="M3310" i="1"/>
  <c r="M3294" i="1"/>
  <c r="M3278" i="1"/>
  <c r="M3262" i="1"/>
  <c r="M3254" i="1"/>
  <c r="M3238" i="1"/>
  <c r="M3222" i="1"/>
  <c r="M3206" i="1"/>
  <c r="M3198" i="1"/>
  <c r="M3182" i="1"/>
  <c r="M3174" i="1"/>
  <c r="M3158" i="1"/>
  <c r="M3142" i="1"/>
  <c r="M3126" i="1"/>
  <c r="M3110" i="1"/>
  <c r="M3094" i="1"/>
  <c r="M3054" i="1"/>
  <c r="M3038" i="1"/>
  <c r="M3022" i="1"/>
  <c r="M3014" i="1"/>
  <c r="M2998" i="1"/>
  <c r="M2982" i="1"/>
  <c r="M2966" i="1"/>
  <c r="M2950" i="1"/>
  <c r="M2934" i="1"/>
  <c r="M2926" i="1"/>
  <c r="M2910" i="1"/>
  <c r="M2894" i="1"/>
  <c r="M2878" i="1"/>
  <c r="M2862" i="1"/>
  <c r="M2846" i="1"/>
  <c r="M2830" i="1"/>
  <c r="M2822" i="1"/>
  <c r="M2806" i="1"/>
  <c r="M2790" i="1"/>
  <c r="M2774" i="1"/>
  <c r="M2758" i="1"/>
  <c r="M2742" i="1"/>
  <c r="M2726" i="1"/>
  <c r="M2710" i="1"/>
  <c r="M2694" i="1"/>
  <c r="M2686" i="1"/>
  <c r="M2670" i="1"/>
  <c r="M2662" i="1"/>
  <c r="M2638" i="1"/>
  <c r="M2630" i="1"/>
  <c r="M2622" i="1"/>
  <c r="M2614" i="1"/>
  <c r="M2606" i="1"/>
  <c r="M2598" i="1"/>
  <c r="M2590" i="1"/>
  <c r="M2582" i="1"/>
  <c r="M2574" i="1"/>
  <c r="M2566" i="1"/>
  <c r="M2558" i="1"/>
  <c r="M2550" i="1"/>
  <c r="M2542" i="1"/>
  <c r="M2534" i="1"/>
  <c r="M2518" i="1"/>
  <c r="M2502" i="1"/>
  <c r="M2486" i="1"/>
  <c r="M2470" i="1"/>
  <c r="M2454" i="1"/>
  <c r="M2438" i="1"/>
  <c r="M2414" i="1"/>
  <c r="M2398" i="1"/>
  <c r="M2382" i="1"/>
  <c r="M2358" i="1"/>
  <c r="M2342" i="1"/>
  <c r="M2326" i="1"/>
  <c r="M2310" i="1"/>
  <c r="M2294" i="1"/>
  <c r="M2254" i="1"/>
  <c r="M2230" i="1"/>
  <c r="M2214" i="1"/>
  <c r="M2198" i="1"/>
  <c r="M2182" i="1"/>
  <c r="M2166" i="1"/>
  <c r="M2150" i="1"/>
  <c r="M2134" i="1"/>
  <c r="M2110" i="1"/>
  <c r="M2094" i="1"/>
  <c r="M2078" i="1"/>
  <c r="M2062" i="1"/>
  <c r="M2038" i="1"/>
  <c r="M2022" i="1"/>
  <c r="M2006" i="1"/>
  <c r="M1990" i="1"/>
  <c r="M1974" i="1"/>
  <c r="M1958" i="1"/>
  <c r="M1942" i="1"/>
  <c r="M1926" i="1"/>
  <c r="M1910" i="1"/>
  <c r="M1886" i="1"/>
  <c r="M1870" i="1"/>
  <c r="M1854" i="1"/>
  <c r="M1838" i="1"/>
  <c r="M1814" i="1"/>
  <c r="M1798" i="1"/>
  <c r="M1782" i="1"/>
  <c r="M1766" i="1"/>
  <c r="M1750" i="1"/>
  <c r="M1734" i="1"/>
  <c r="M1718" i="1"/>
  <c r="M1702" i="1"/>
  <c r="M1678" i="1"/>
  <c r="M1662" i="1"/>
  <c r="M1646" i="1"/>
  <c r="M1630" i="1"/>
  <c r="M1614" i="1"/>
  <c r="M1598" i="1"/>
  <c r="M1574" i="1"/>
  <c r="M1558" i="1"/>
  <c r="M1542" i="1"/>
  <c r="M1526" i="1"/>
  <c r="M1502" i="1"/>
  <c r="M1374" i="1"/>
  <c r="M2510" i="1"/>
  <c r="M2494" i="1"/>
  <c r="M2478" i="1"/>
  <c r="M2462" i="1"/>
  <c r="M2446" i="1"/>
  <c r="M2430" i="1"/>
  <c r="M2422" i="1"/>
  <c r="M2406" i="1"/>
  <c r="M2390" i="1"/>
  <c r="M2374" i="1"/>
  <c r="M2366" i="1"/>
  <c r="M2350" i="1"/>
  <c r="M2334" i="1"/>
  <c r="M2318" i="1"/>
  <c r="M2302" i="1"/>
  <c r="M2286" i="1"/>
  <c r="M2278" i="1"/>
  <c r="M2270" i="1"/>
  <c r="M2262" i="1"/>
  <c r="M2246" i="1"/>
  <c r="M2238" i="1"/>
  <c r="M2222" i="1"/>
  <c r="M2206" i="1"/>
  <c r="M2190" i="1"/>
  <c r="M2174" i="1"/>
  <c r="M2158" i="1"/>
  <c r="M2142" i="1"/>
  <c r="M2126" i="1"/>
  <c r="M2118" i="1"/>
  <c r="M2102" i="1"/>
  <c r="M2086" i="1"/>
  <c r="M2070" i="1"/>
  <c r="M2054" i="1"/>
  <c r="M2046" i="1"/>
  <c r="M2030" i="1"/>
  <c r="M2014" i="1"/>
  <c r="M1998" i="1"/>
  <c r="M1982" i="1"/>
  <c r="M1966" i="1"/>
  <c r="M1950" i="1"/>
  <c r="M1934" i="1"/>
  <c r="M1918" i="1"/>
  <c r="M1902" i="1"/>
  <c r="M1894" i="1"/>
  <c r="M1878" i="1"/>
  <c r="M1862" i="1"/>
  <c r="M1846" i="1"/>
  <c r="M1830" i="1"/>
  <c r="M1822" i="1"/>
  <c r="M1806" i="1"/>
  <c r="M1790" i="1"/>
  <c r="M1774" i="1"/>
  <c r="M1758" i="1"/>
  <c r="M1742" i="1"/>
  <c r="M1726" i="1"/>
  <c r="M1710" i="1"/>
  <c r="M1694" i="1"/>
  <c r="M1686" i="1"/>
  <c r="M1670" i="1"/>
  <c r="M1654" i="1"/>
  <c r="M1638" i="1"/>
  <c r="M1622" i="1"/>
  <c r="M1606" i="1"/>
  <c r="M1590" i="1"/>
  <c r="M1582" i="1"/>
  <c r="M1566" i="1"/>
  <c r="M1550" i="1"/>
  <c r="M1534" i="1"/>
  <c r="M1518" i="1"/>
  <c r="M1510" i="1"/>
  <c r="M1494" i="1"/>
  <c r="M1486" i="1"/>
  <c r="M1478" i="1"/>
  <c r="M1470" i="1"/>
  <c r="M1462" i="1"/>
  <c r="M1454" i="1"/>
  <c r="M1446" i="1"/>
  <c r="M1438" i="1"/>
  <c r="M1430" i="1"/>
  <c r="M1422" i="1"/>
  <c r="M1414" i="1"/>
  <c r="M1406" i="1"/>
  <c r="M1398" i="1"/>
  <c r="M1390" i="1"/>
  <c r="M1366" i="1"/>
  <c r="M1358" i="1"/>
  <c r="M1342" i="1"/>
  <c r="M1326" i="1"/>
  <c r="M1310" i="1"/>
  <c r="M1294" i="1"/>
  <c r="M1278" i="1"/>
  <c r="M1262" i="1"/>
  <c r="M1246" i="1"/>
  <c r="M1230" i="1"/>
  <c r="M1206" i="1"/>
  <c r="M1190" i="1"/>
  <c r="M1174" i="1"/>
  <c r="M1158" i="1"/>
  <c r="M1142" i="1"/>
  <c r="M1126" i="1"/>
  <c r="M1110" i="1"/>
  <c r="M1094" i="1"/>
  <c r="M1078" i="1"/>
  <c r="M1062" i="1"/>
  <c r="M1046" i="1"/>
  <c r="M998" i="1"/>
  <c r="M982" i="1"/>
  <c r="M966" i="1"/>
  <c r="M950" i="1"/>
  <c r="M934" i="1"/>
  <c r="M918" i="1"/>
  <c r="M902" i="1"/>
  <c r="M886" i="1"/>
  <c r="M870" i="1"/>
  <c r="M854" i="1"/>
  <c r="M838" i="1"/>
  <c r="M822" i="1"/>
  <c r="M806" i="1"/>
  <c r="M790" i="1"/>
  <c r="M774" i="1"/>
  <c r="M758" i="1"/>
  <c r="M742" i="1"/>
  <c r="M726" i="1"/>
  <c r="M710" i="1"/>
  <c r="M694" i="1"/>
  <c r="M678" i="1"/>
  <c r="M662" i="1"/>
  <c r="M646" i="1"/>
  <c r="M630" i="1"/>
  <c r="M614" i="1"/>
  <c r="M598" i="1"/>
  <c r="M590" i="1"/>
  <c r="M574" i="1"/>
  <c r="M558" i="1"/>
  <c r="M542" i="1"/>
  <c r="M526" i="1"/>
  <c r="M510" i="1"/>
  <c r="M494" i="1"/>
  <c r="M478" i="1"/>
  <c r="M462" i="1"/>
  <c r="M446" i="1"/>
  <c r="M430" i="1"/>
  <c r="M414" i="1"/>
  <c r="M398" i="1"/>
  <c r="M382" i="1"/>
  <c r="M366" i="1"/>
  <c r="M350" i="1"/>
  <c r="M342" i="1"/>
  <c r="M334" i="1"/>
  <c r="M318" i="1"/>
  <c r="M310" i="1"/>
  <c r="M286" i="1"/>
  <c r="M270" i="1"/>
  <c r="M254" i="1"/>
  <c r="M238" i="1"/>
  <c r="M222" i="1"/>
  <c r="M206" i="1"/>
  <c r="M190" i="1"/>
  <c r="M182" i="1"/>
  <c r="M166" i="1"/>
  <c r="M150" i="1"/>
  <c r="M134" i="1"/>
  <c r="M118" i="1"/>
  <c r="M102" i="1"/>
  <c r="M86" i="1"/>
  <c r="M70" i="1"/>
  <c r="M54" i="1"/>
  <c r="M38" i="1"/>
  <c r="M30" i="1"/>
  <c r="M14" i="1"/>
  <c r="M3681" i="1"/>
  <c r="M3665" i="1"/>
  <c r="M3649" i="1"/>
  <c r="M3633" i="1"/>
  <c r="M3617" i="1"/>
  <c r="M3609" i="1"/>
  <c r="M3593" i="1"/>
  <c r="M3585" i="1"/>
  <c r="M3577" i="1"/>
  <c r="M3569" i="1"/>
  <c r="M3561" i="1"/>
  <c r="M3553" i="1"/>
  <c r="M3545" i="1"/>
  <c r="M3537" i="1"/>
  <c r="M3521" i="1"/>
  <c r="M3505" i="1"/>
  <c r="M3489" i="1"/>
  <c r="M3473" i="1"/>
  <c r="M3457" i="1"/>
  <c r="M3441" i="1"/>
  <c r="M3433" i="1"/>
  <c r="M3417" i="1"/>
  <c r="M3401" i="1"/>
  <c r="M3385" i="1"/>
  <c r="M3369" i="1"/>
  <c r="M3361" i="1"/>
  <c r="M3345" i="1"/>
  <c r="M3329" i="1"/>
  <c r="M3313" i="1"/>
  <c r="M3297" i="1"/>
  <c r="M3281" i="1"/>
  <c r="M3273" i="1"/>
  <c r="M3257" i="1"/>
  <c r="M3241" i="1"/>
  <c r="M3217" i="1"/>
  <c r="M3201" i="1"/>
  <c r="M3185" i="1"/>
  <c r="M3161" i="1"/>
  <c r="M3145" i="1"/>
  <c r="M3129" i="1"/>
  <c r="M3113" i="1"/>
  <c r="M3097" i="1"/>
  <c r="M3081" i="1"/>
  <c r="M3065" i="1"/>
  <c r="M3049" i="1"/>
  <c r="M3033" i="1"/>
  <c r="M3017" i="1"/>
  <c r="M3001" i="1"/>
  <c r="M2985" i="1"/>
  <c r="M2969" i="1"/>
  <c r="M2953" i="1"/>
  <c r="M2937" i="1"/>
  <c r="M2921" i="1"/>
  <c r="M2905" i="1"/>
  <c r="M2889" i="1"/>
  <c r="M2873" i="1"/>
  <c r="M2857" i="1"/>
  <c r="M2801" i="1"/>
  <c r="M2025" i="1"/>
  <c r="M3689" i="1"/>
  <c r="M3673" i="1"/>
  <c r="M3657" i="1"/>
  <c r="M3641" i="1"/>
  <c r="M3625" i="1"/>
  <c r="M3601" i="1"/>
  <c r="M3529" i="1"/>
  <c r="M3513" i="1"/>
  <c r="M3497" i="1"/>
  <c r="M3481" i="1"/>
  <c r="M3465" i="1"/>
  <c r="M3449" i="1"/>
  <c r="M3425" i="1"/>
  <c r="M3409" i="1"/>
  <c r="M3393" i="1"/>
  <c r="M3377" i="1"/>
  <c r="M3353" i="1"/>
  <c r="M3337" i="1"/>
  <c r="M3321" i="1"/>
  <c r="M3305" i="1"/>
  <c r="M3289" i="1"/>
  <c r="M3265" i="1"/>
  <c r="M3249" i="1"/>
  <c r="M3233" i="1"/>
  <c r="M3225" i="1"/>
  <c r="M3209" i="1"/>
  <c r="M3193" i="1"/>
  <c r="M3177" i="1"/>
  <c r="M3169" i="1"/>
  <c r="M3153" i="1"/>
  <c r="M3137" i="1"/>
  <c r="M3121" i="1"/>
  <c r="M3105" i="1"/>
  <c r="M3089" i="1"/>
  <c r="M3073" i="1"/>
  <c r="M3057" i="1"/>
  <c r="M3041" i="1"/>
  <c r="M3025" i="1"/>
  <c r="M3009" i="1"/>
  <c r="M2993" i="1"/>
  <c r="M2977" i="1"/>
  <c r="M2961" i="1"/>
  <c r="M2945" i="1"/>
  <c r="M2929" i="1"/>
  <c r="M2913" i="1"/>
  <c r="M2897" i="1"/>
  <c r="M2881" i="1"/>
  <c r="M2865" i="1"/>
  <c r="M2849" i="1"/>
  <c r="M2841" i="1"/>
  <c r="M2833" i="1"/>
  <c r="M2825" i="1"/>
  <c r="M2817" i="1"/>
  <c r="M2809" i="1"/>
  <c r="M2793" i="1"/>
  <c r="M2785" i="1"/>
  <c r="M2777" i="1"/>
  <c r="M2769" i="1"/>
  <c r="M2761" i="1"/>
  <c r="M2753" i="1"/>
  <c r="M2745" i="1"/>
  <c r="M2737" i="1"/>
  <c r="M2729" i="1"/>
  <c r="M2721" i="1"/>
  <c r="M2713" i="1"/>
  <c r="M1350" i="1"/>
  <c r="M1334" i="1"/>
  <c r="M1318" i="1"/>
  <c r="M1302" i="1"/>
  <c r="M1286" i="1"/>
  <c r="M1270" i="1"/>
  <c r="M1254" i="1"/>
  <c r="M1238" i="1"/>
  <c r="M1222" i="1"/>
  <c r="M1214" i="1"/>
  <c r="M1198" i="1"/>
  <c r="M1182" i="1"/>
  <c r="M1166" i="1"/>
  <c r="M1150" i="1"/>
  <c r="M1134" i="1"/>
  <c r="M1118" i="1"/>
  <c r="M1102" i="1"/>
  <c r="M1086" i="1"/>
  <c r="M1070" i="1"/>
  <c r="M1054" i="1"/>
  <c r="M1038" i="1"/>
  <c r="M1030" i="1"/>
  <c r="M1022" i="1"/>
  <c r="M1014" i="1"/>
  <c r="M1006" i="1"/>
  <c r="M990" i="1"/>
  <c r="M974" i="1"/>
  <c r="M958" i="1"/>
  <c r="M942" i="1"/>
  <c r="M926" i="1"/>
  <c r="M910" i="1"/>
  <c r="M894" i="1"/>
  <c r="M878" i="1"/>
  <c r="M862" i="1"/>
  <c r="M846" i="1"/>
  <c r="M830" i="1"/>
  <c r="M814" i="1"/>
  <c r="M798" i="1"/>
  <c r="M782" i="1"/>
  <c r="M766" i="1"/>
  <c r="M750" i="1"/>
  <c r="M734" i="1"/>
  <c r="M718" i="1"/>
  <c r="M702" i="1"/>
  <c r="M686" i="1"/>
  <c r="M670" i="1"/>
  <c r="M654" i="1"/>
  <c r="M638" i="1"/>
  <c r="M622" i="1"/>
  <c r="M606" i="1"/>
  <c r="M582" i="1"/>
  <c r="M566" i="1"/>
  <c r="M550" i="1"/>
  <c r="M534" i="1"/>
  <c r="M518" i="1"/>
  <c r="M502" i="1"/>
  <c r="M486" i="1"/>
  <c r="M470" i="1"/>
  <c r="M454" i="1"/>
  <c r="M438" i="1"/>
  <c r="M422" i="1"/>
  <c r="M406" i="1"/>
  <c r="M390" i="1"/>
  <c r="M374" i="1"/>
  <c r="M358" i="1"/>
  <c r="M326" i="1"/>
  <c r="M302" i="1"/>
  <c r="M278" i="1"/>
  <c r="M262" i="1"/>
  <c r="M246" i="1"/>
  <c r="M230" i="1"/>
  <c r="M214" i="1"/>
  <c r="M198" i="1"/>
  <c r="M174" i="1"/>
  <c r="M158" i="1"/>
  <c r="M142" i="1"/>
  <c r="M126" i="1"/>
  <c r="M110" i="1"/>
  <c r="M94" i="1"/>
  <c r="M78" i="1"/>
  <c r="M62" i="1"/>
  <c r="M46" i="1"/>
  <c r="M22" i="1"/>
  <c r="M6" i="1"/>
  <c r="M2017" i="1"/>
  <c r="M2705" i="1"/>
  <c r="M2697" i="1"/>
  <c r="M2689" i="1"/>
  <c r="M2681" i="1"/>
  <c r="M2673" i="1"/>
  <c r="M2665" i="1"/>
  <c r="M2657" i="1"/>
  <c r="M2649" i="1"/>
  <c r="M2641" i="1"/>
  <c r="M2633" i="1"/>
  <c r="M2625" i="1"/>
  <c r="M2617" i="1"/>
  <c r="M2609" i="1"/>
  <c r="M2601" i="1"/>
  <c r="M2593" i="1"/>
  <c r="M2585" i="1"/>
  <c r="M2577" i="1"/>
  <c r="M2569" i="1"/>
  <c r="M2561" i="1"/>
  <c r="M2553" i="1"/>
  <c r="M2545" i="1"/>
  <c r="M2537" i="1"/>
  <c r="M2529" i="1"/>
  <c r="M2521" i="1"/>
  <c r="M2513" i="1"/>
  <c r="M2505" i="1"/>
  <c r="M2497" i="1"/>
  <c r="M2489" i="1"/>
  <c r="M2481" i="1"/>
  <c r="M2473" i="1"/>
  <c r="M2465" i="1"/>
  <c r="M2457" i="1"/>
  <c r="M2449" i="1"/>
  <c r="M2441" i="1"/>
  <c r="M2433" i="1"/>
  <c r="M2425" i="1"/>
  <c r="M2417" i="1"/>
  <c r="M2409" i="1"/>
  <c r="M2401" i="1"/>
  <c r="M2393" i="1"/>
  <c r="M2385" i="1"/>
  <c r="M2377" i="1"/>
  <c r="M2369" i="1"/>
  <c r="M2361" i="1"/>
  <c r="M2353" i="1"/>
  <c r="M2345" i="1"/>
  <c r="M2337" i="1"/>
  <c r="M2329" i="1"/>
  <c r="M2321" i="1"/>
  <c r="M2313" i="1"/>
  <c r="M2305" i="1"/>
  <c r="M2297" i="1"/>
  <c r="M2289" i="1"/>
  <c r="M2281" i="1"/>
  <c r="M2273" i="1"/>
  <c r="M2265" i="1"/>
  <c r="M2257" i="1"/>
  <c r="M2249" i="1"/>
  <c r="M2241" i="1"/>
  <c r="M2233" i="1"/>
  <c r="M2225" i="1"/>
  <c r="M2217" i="1"/>
  <c r="M2209" i="1"/>
  <c r="M2201" i="1"/>
  <c r="M2193" i="1"/>
  <c r="M2185" i="1"/>
  <c r="M2177" i="1"/>
  <c r="M2169" i="1"/>
  <c r="M2161" i="1"/>
  <c r="M2153" i="1"/>
  <c r="M2145" i="1"/>
  <c r="M2137" i="1"/>
  <c r="M2129" i="1"/>
  <c r="M2121" i="1"/>
  <c r="M2113" i="1"/>
  <c r="M2105" i="1"/>
  <c r="M2097" i="1"/>
  <c r="M2089" i="1"/>
  <c r="M2081" i="1"/>
  <c r="M2073" i="1"/>
  <c r="M2065" i="1"/>
  <c r="M2057" i="1"/>
  <c r="M2049" i="1"/>
  <c r="M2041" i="1"/>
  <c r="M2033" i="1"/>
  <c r="M3717" i="1"/>
  <c r="M3621" i="1"/>
  <c r="M2009" i="1"/>
  <c r="M2001" i="1"/>
  <c r="M1993" i="1"/>
  <c r="M1985" i="1"/>
  <c r="M1977" i="1"/>
  <c r="M1969" i="1"/>
  <c r="M1961" i="1"/>
  <c r="M1953" i="1"/>
  <c r="M1945" i="1"/>
  <c r="M1937" i="1"/>
  <c r="M1929" i="1"/>
  <c r="M1921" i="1"/>
  <c r="M1913" i="1"/>
  <c r="M1905" i="1"/>
  <c r="M1897" i="1"/>
  <c r="M1889" i="1"/>
  <c r="M1881" i="1"/>
  <c r="M1873" i="1"/>
  <c r="M1865" i="1"/>
  <c r="M1857" i="1"/>
  <c r="M1849" i="1"/>
  <c r="M1841" i="1"/>
  <c r="M1833" i="1"/>
  <c r="M1825" i="1"/>
  <c r="M1817" i="1"/>
  <c r="M1809" i="1"/>
  <c r="M1801" i="1"/>
  <c r="M1793" i="1"/>
  <c r="M1785" i="1"/>
  <c r="M1777" i="1"/>
  <c r="M1769" i="1"/>
  <c r="M1761" i="1"/>
  <c r="M1753" i="1"/>
  <c r="M1745" i="1"/>
  <c r="M1737" i="1"/>
  <c r="M1729" i="1"/>
  <c r="M1721" i="1"/>
  <c r="M1713" i="1"/>
  <c r="M1705" i="1"/>
  <c r="M1697" i="1"/>
  <c r="M1689" i="1"/>
  <c r="M1681" i="1"/>
  <c r="M1673" i="1"/>
  <c r="M1665" i="1"/>
  <c r="M1657" i="1"/>
  <c r="M1649" i="1"/>
  <c r="M1641" i="1"/>
  <c r="M1633" i="1"/>
  <c r="M1625" i="1"/>
  <c r="M1617" i="1"/>
  <c r="M1609" i="1"/>
  <c r="M1601" i="1"/>
  <c r="M1593" i="1"/>
  <c r="M1585" i="1"/>
  <c r="M1577" i="1"/>
  <c r="M1569" i="1"/>
  <c r="M1561" i="1"/>
  <c r="M1553" i="1"/>
  <c r="M1545" i="1"/>
  <c r="M1537" i="1"/>
  <c r="M1529" i="1"/>
  <c r="M1521" i="1"/>
  <c r="M1513" i="1"/>
  <c r="M1505" i="1"/>
  <c r="M1497" i="1"/>
  <c r="M1489" i="1"/>
  <c r="M1481" i="1"/>
  <c r="M1473" i="1"/>
  <c r="M1465" i="1"/>
  <c r="M1457" i="1"/>
  <c r="M1449" i="1"/>
  <c r="M1441" i="1"/>
  <c r="M1433" i="1"/>
  <c r="M1425" i="1"/>
  <c r="M1417" i="1"/>
  <c r="M1409" i="1"/>
  <c r="M1401" i="1"/>
  <c r="M1393" i="1"/>
  <c r="M1385" i="1"/>
  <c r="M1377" i="1"/>
  <c r="M1369" i="1"/>
  <c r="M1361" i="1"/>
  <c r="M1353" i="1"/>
  <c r="M1345" i="1"/>
  <c r="M1337" i="1"/>
  <c r="M735" i="1"/>
  <c r="M727" i="1"/>
  <c r="M719" i="1"/>
  <c r="M711" i="1"/>
  <c r="M703" i="1"/>
  <c r="M695" i="1"/>
  <c r="M687" i="1"/>
  <c r="M294" i="1"/>
  <c r="M2646" i="1"/>
  <c r="M3745" i="1"/>
  <c r="M3737" i="1"/>
  <c r="M3729" i="1"/>
  <c r="M3721" i="1"/>
  <c r="M3713" i="1"/>
  <c r="M3705" i="1"/>
  <c r="M3697" i="1"/>
  <c r="M3653" i="1"/>
  <c r="M679" i="1"/>
  <c r="M671" i="1"/>
  <c r="M663" i="1"/>
  <c r="M655" i="1"/>
  <c r="M647" i="1"/>
  <c r="M639" i="1"/>
  <c r="M631" i="1"/>
  <c r="M623" i="1"/>
  <c r="M615" i="1"/>
  <c r="M607" i="1"/>
  <c r="M599" i="1"/>
  <c r="M591" i="1"/>
  <c r="M583" i="1"/>
  <c r="M575" i="1"/>
  <c r="M567" i="1"/>
  <c r="M559" i="1"/>
  <c r="M551" i="1"/>
  <c r="M543" i="1"/>
  <c r="M535" i="1"/>
  <c r="M527" i="1"/>
  <c r="M519" i="1"/>
  <c r="M511" i="1"/>
  <c r="M503" i="1"/>
  <c r="M495" i="1"/>
  <c r="M487" i="1"/>
  <c r="M479" i="1"/>
  <c r="M471" i="1"/>
  <c r="M463" i="1"/>
  <c r="M455" i="1"/>
  <c r="M447" i="1"/>
  <c r="M439" i="1"/>
  <c r="M431" i="1"/>
  <c r="M423" i="1"/>
  <c r="M415" i="1"/>
  <c r="M407" i="1"/>
  <c r="M399" i="1"/>
  <c r="M391" i="1"/>
  <c r="M383" i="1"/>
  <c r="M375" i="1"/>
  <c r="M367" i="1"/>
  <c r="M359" i="1"/>
  <c r="M351" i="1"/>
  <c r="M343" i="1"/>
  <c r="M335" i="1"/>
  <c r="M327" i="1"/>
  <c r="M319" i="1"/>
  <c r="M311" i="1"/>
  <c r="M303" i="1"/>
  <c r="M295" i="1"/>
  <c r="M287" i="1"/>
  <c r="M279" i="1"/>
  <c r="M271" i="1"/>
  <c r="M263" i="1"/>
  <c r="M255" i="1"/>
  <c r="M247" i="1"/>
  <c r="M239" i="1"/>
  <c r="M231" i="1"/>
  <c r="M223" i="1"/>
  <c r="M215" i="1"/>
  <c r="M207" i="1"/>
  <c r="M199" i="1"/>
  <c r="M191" i="1"/>
  <c r="M183" i="1"/>
  <c r="M175" i="1"/>
  <c r="M167" i="1"/>
  <c r="M159" i="1"/>
  <c r="M151" i="1"/>
  <c r="M143" i="1"/>
  <c r="M135" i="1"/>
  <c r="M127" i="1"/>
  <c r="M119" i="1"/>
  <c r="M111" i="1"/>
  <c r="M103" i="1"/>
  <c r="M95" i="1"/>
  <c r="M87" i="1"/>
  <c r="M79" i="1"/>
  <c r="M71" i="1"/>
  <c r="M63" i="1"/>
  <c r="M55" i="1"/>
  <c r="M47" i="1"/>
  <c r="M39" i="1"/>
  <c r="M31" i="1"/>
  <c r="M23" i="1"/>
  <c r="M15" i="1"/>
  <c r="M7" i="1"/>
  <c r="M3685" i="1"/>
  <c r="M3589" i="1"/>
  <c r="M1329" i="1"/>
  <c r="M1321" i="1"/>
  <c r="M1313" i="1"/>
  <c r="M1305" i="1"/>
  <c r="M1297" i="1"/>
  <c r="M1289" i="1"/>
  <c r="M1281" i="1"/>
  <c r="M1273" i="1"/>
  <c r="M1265" i="1"/>
  <c r="M1257" i="1"/>
  <c r="M1249" i="1"/>
  <c r="M1241" i="1"/>
  <c r="M1233" i="1"/>
  <c r="M1225" i="1"/>
  <c r="M1217" i="1"/>
  <c r="M1209" i="1"/>
  <c r="M1201" i="1"/>
  <c r="M1193" i="1"/>
  <c r="M1185" i="1"/>
  <c r="M1177" i="1"/>
  <c r="M1169" i="1"/>
  <c r="M1161" i="1"/>
  <c r="M1153" i="1"/>
  <c r="M1145" i="1"/>
  <c r="M1137" i="1"/>
  <c r="M1129" i="1"/>
  <c r="M1121" i="1"/>
  <c r="M1113" i="1"/>
  <c r="M1105" i="1"/>
  <c r="M1097" i="1"/>
  <c r="M1089" i="1"/>
  <c r="M1081" i="1"/>
  <c r="M1073" i="1"/>
  <c r="M1065" i="1"/>
  <c r="M1057" i="1"/>
  <c r="M1049" i="1"/>
  <c r="M1041" i="1"/>
  <c r="M1033" i="1"/>
  <c r="M1025" i="1"/>
  <c r="M1017" i="1"/>
  <c r="M1009" i="1"/>
  <c r="M1001" i="1"/>
  <c r="M993" i="1"/>
  <c r="M985" i="1"/>
  <c r="M977" i="1"/>
  <c r="M969" i="1"/>
  <c r="M961" i="1"/>
  <c r="M953" i="1"/>
  <c r="M945" i="1"/>
  <c r="M937" i="1"/>
  <c r="M929" i="1"/>
  <c r="M921" i="1"/>
  <c r="M913" i="1"/>
  <c r="M905" i="1"/>
  <c r="M897" i="1"/>
  <c r="M889" i="1"/>
  <c r="M881" i="1"/>
  <c r="M873" i="1"/>
  <c r="M865" i="1"/>
  <c r="M857" i="1"/>
  <c r="M849" i="1"/>
  <c r="M841" i="1"/>
  <c r="M833" i="1"/>
  <c r="M825" i="1"/>
  <c r="M817" i="1"/>
  <c r="M809" i="1"/>
  <c r="M801" i="1"/>
  <c r="M793" i="1"/>
  <c r="M785" i="1"/>
  <c r="M777" i="1"/>
  <c r="M769" i="1"/>
  <c r="M761" i="1"/>
  <c r="M753" i="1"/>
  <c r="M745" i="1"/>
  <c r="M737" i="1"/>
  <c r="M729" i="1"/>
  <c r="M721" i="1"/>
  <c r="M713" i="1"/>
  <c r="M705" i="1"/>
  <c r="M697" i="1"/>
  <c r="M689" i="1"/>
  <c r="M681" i="1"/>
  <c r="M673" i="1"/>
  <c r="M665" i="1"/>
  <c r="M657" i="1"/>
  <c r="M649" i="1"/>
  <c r="M641" i="1"/>
  <c r="M633" i="1"/>
  <c r="M625" i="1"/>
  <c r="M617" i="1"/>
  <c r="M609" i="1"/>
  <c r="M601" i="1"/>
  <c r="M593" i="1"/>
  <c r="M585" i="1"/>
  <c r="M577" i="1"/>
  <c r="M569" i="1"/>
  <c r="M561" i="1"/>
  <c r="M553" i="1"/>
  <c r="M545" i="1"/>
  <c r="M537" i="1"/>
  <c r="M529" i="1"/>
  <c r="M521" i="1"/>
  <c r="M513" i="1"/>
  <c r="M505" i="1"/>
  <c r="M497" i="1"/>
  <c r="M489" i="1"/>
  <c r="M481" i="1"/>
  <c r="M473" i="1"/>
  <c r="M465" i="1"/>
  <c r="M457" i="1"/>
  <c r="M449" i="1"/>
  <c r="M441" i="1"/>
  <c r="M433" i="1"/>
  <c r="M425" i="1"/>
  <c r="M417" i="1"/>
  <c r="M409" i="1"/>
  <c r="M401" i="1"/>
  <c r="M393" i="1"/>
  <c r="M385" i="1"/>
  <c r="M377" i="1"/>
  <c r="M369" i="1"/>
  <c r="M361" i="1"/>
  <c r="M353" i="1"/>
  <c r="M345" i="1"/>
  <c r="M337" i="1"/>
  <c r="M329" i="1"/>
  <c r="M321" i="1"/>
  <c r="M313" i="1"/>
  <c r="M305" i="1"/>
  <c r="M297" i="1"/>
  <c r="M289" i="1"/>
  <c r="M281" i="1"/>
  <c r="M273" i="1"/>
  <c r="M265" i="1"/>
  <c r="M257" i="1"/>
  <c r="M249" i="1"/>
  <c r="M241" i="1"/>
  <c r="M233" i="1"/>
  <c r="M225" i="1"/>
  <c r="M217" i="1"/>
  <c r="M209" i="1"/>
  <c r="M201" i="1"/>
  <c r="M193" i="1"/>
  <c r="M185" i="1"/>
  <c r="M177" i="1"/>
  <c r="M169" i="1"/>
  <c r="M161" i="1"/>
  <c r="M153" i="1"/>
  <c r="M145" i="1"/>
  <c r="M137" i="1"/>
  <c r="M129" i="1"/>
  <c r="M121" i="1"/>
  <c r="M113" i="1"/>
  <c r="M105" i="1"/>
  <c r="M97" i="1"/>
  <c r="M89" i="1"/>
  <c r="M81" i="1"/>
  <c r="M73" i="1"/>
  <c r="M65" i="1"/>
  <c r="M57" i="1"/>
  <c r="M49" i="1"/>
  <c r="M41" i="1"/>
  <c r="M33" i="1"/>
  <c r="M25" i="1"/>
  <c r="M17" i="1"/>
  <c r="M9" i="1"/>
  <c r="M3068" i="1"/>
  <c r="M3741" i="1"/>
  <c r="M3733" i="1"/>
  <c r="M3725" i="1"/>
  <c r="M3709" i="1"/>
  <c r="M3701" i="1"/>
  <c r="M3693" i="1"/>
  <c r="M3677" i="1"/>
  <c r="M3669" i="1"/>
  <c r="M3661" i="1"/>
  <c r="M3645" i="1"/>
  <c r="M3637" i="1"/>
  <c r="M3629" i="1"/>
  <c r="M3613" i="1"/>
  <c r="M3605" i="1"/>
  <c r="M3597" i="1"/>
  <c r="M3581" i="1"/>
  <c r="M3573" i="1"/>
  <c r="M3565" i="1"/>
  <c r="M3557" i="1"/>
  <c r="M3549" i="1"/>
  <c r="M3541" i="1"/>
  <c r="M3533" i="1"/>
  <c r="M3525" i="1"/>
  <c r="M3517" i="1"/>
  <c r="M3509" i="1"/>
  <c r="M3501" i="1"/>
  <c r="M3493" i="1"/>
  <c r="M3485" i="1"/>
  <c r="M3477" i="1"/>
  <c r="M3469" i="1"/>
  <c r="M3461" i="1"/>
  <c r="M3453" i="1"/>
  <c r="M3445" i="1"/>
  <c r="M3437" i="1"/>
  <c r="M3429" i="1"/>
  <c r="M3421" i="1"/>
  <c r="M3413" i="1"/>
  <c r="M3405" i="1"/>
  <c r="M3397" i="1"/>
  <c r="M3389" i="1"/>
  <c r="M3381" i="1"/>
  <c r="M3373" i="1"/>
  <c r="M3365" i="1"/>
  <c r="M3357" i="1"/>
  <c r="M3349" i="1"/>
  <c r="M3341" i="1"/>
  <c r="M3333" i="1"/>
  <c r="M3325" i="1"/>
  <c r="M3317" i="1"/>
  <c r="M3309" i="1"/>
  <c r="M3301" i="1"/>
  <c r="M3293" i="1"/>
  <c r="M3285" i="1"/>
  <c r="M3277" i="1"/>
  <c r="M3269" i="1"/>
  <c r="M3261" i="1"/>
  <c r="M3253" i="1"/>
  <c r="M3245" i="1"/>
  <c r="M3237" i="1"/>
  <c r="M3229" i="1"/>
  <c r="M3221" i="1"/>
  <c r="M3213" i="1"/>
  <c r="M3205" i="1"/>
  <c r="M3197" i="1"/>
  <c r="M3189" i="1"/>
  <c r="M3181" i="1"/>
  <c r="M3173" i="1"/>
  <c r="M3165" i="1"/>
  <c r="M3157" i="1"/>
  <c r="M3149" i="1"/>
  <c r="M3141" i="1"/>
  <c r="M3133" i="1"/>
  <c r="M3125" i="1"/>
  <c r="M3117" i="1"/>
  <c r="M3109" i="1"/>
  <c r="M3101" i="1"/>
  <c r="M3093" i="1"/>
  <c r="M3085" i="1"/>
  <c r="M3077" i="1"/>
  <c r="M3069" i="1"/>
  <c r="M3061" i="1"/>
  <c r="M3053" i="1"/>
  <c r="M3045" i="1"/>
  <c r="M3037" i="1"/>
  <c r="M3029" i="1"/>
  <c r="M3021" i="1"/>
  <c r="M3013" i="1"/>
  <c r="M3005" i="1"/>
  <c r="M2997" i="1"/>
  <c r="M2989" i="1"/>
  <c r="M2981" i="1"/>
  <c r="M2973" i="1"/>
  <c r="M2965" i="1"/>
  <c r="M2957" i="1"/>
  <c r="M2949" i="1"/>
  <c r="M2941" i="1"/>
  <c r="M2933" i="1"/>
  <c r="M2925" i="1"/>
  <c r="M2917" i="1"/>
  <c r="M2909" i="1"/>
  <c r="M2901" i="1"/>
  <c r="M2893" i="1"/>
  <c r="M2885" i="1"/>
  <c r="M2877" i="1"/>
  <c r="M2869" i="1"/>
  <c r="M2861" i="1"/>
  <c r="M2853" i="1"/>
  <c r="M2845" i="1"/>
  <c r="M2837" i="1"/>
  <c r="M2829" i="1"/>
  <c r="M2821" i="1"/>
  <c r="M2813" i="1"/>
  <c r="M2805" i="1"/>
  <c r="M2797" i="1"/>
  <c r="M2789" i="1"/>
  <c r="M2781" i="1"/>
  <c r="M2773" i="1"/>
  <c r="M2765" i="1"/>
  <c r="M2757" i="1"/>
  <c r="M2749" i="1"/>
  <c r="M2741" i="1"/>
  <c r="M2733" i="1"/>
  <c r="M2725" i="1"/>
  <c r="M2717" i="1"/>
  <c r="M2709" i="1"/>
  <c r="M2701" i="1"/>
  <c r="M2693" i="1"/>
  <c r="M2685" i="1"/>
  <c r="M2677" i="1"/>
  <c r="M2669" i="1"/>
  <c r="M2661" i="1"/>
  <c r="M2653" i="1"/>
  <c r="M2645" i="1"/>
  <c r="M2637" i="1"/>
  <c r="M2629" i="1"/>
  <c r="M2621" i="1"/>
  <c r="M2613" i="1"/>
  <c r="M2605" i="1"/>
  <c r="M2597" i="1"/>
  <c r="M2589" i="1"/>
  <c r="M2581" i="1"/>
  <c r="M2573" i="1"/>
  <c r="M2565" i="1"/>
  <c r="M2557" i="1"/>
  <c r="M2549" i="1"/>
  <c r="M2541" i="1"/>
  <c r="M2533" i="1"/>
  <c r="M2525" i="1"/>
  <c r="M2517" i="1"/>
  <c r="M2509" i="1"/>
  <c r="M2501" i="1"/>
  <c r="M2493" i="1"/>
  <c r="M2485" i="1"/>
  <c r="M2477" i="1"/>
  <c r="M2469" i="1"/>
  <c r="M2461" i="1"/>
  <c r="M2453" i="1"/>
  <c r="M2445" i="1"/>
  <c r="M2437" i="1"/>
  <c r="M2429" i="1"/>
  <c r="M2421" i="1"/>
  <c r="M2413" i="1"/>
  <c r="M2405" i="1"/>
  <c r="M2397" i="1"/>
  <c r="M2389" i="1"/>
  <c r="M2381" i="1"/>
  <c r="M2373" i="1"/>
  <c r="M2365" i="1"/>
  <c r="M2357" i="1"/>
  <c r="M2349" i="1"/>
  <c r="M2341" i="1"/>
  <c r="M2333" i="1"/>
  <c r="M2325" i="1"/>
  <c r="M2317" i="1"/>
  <c r="M2309" i="1"/>
  <c r="M2301" i="1"/>
  <c r="M2293" i="1"/>
  <c r="M2285" i="1"/>
  <c r="M2277" i="1"/>
  <c r="M2269" i="1"/>
  <c r="M2261" i="1"/>
  <c r="M2253" i="1"/>
  <c r="M2245" i="1"/>
  <c r="M2237" i="1"/>
  <c r="M2229" i="1"/>
  <c r="M2221" i="1"/>
  <c r="M2213" i="1"/>
  <c r="M2205" i="1"/>
  <c r="M2197" i="1"/>
  <c r="M2189" i="1"/>
  <c r="M2181" i="1"/>
  <c r="M2173" i="1"/>
  <c r="M2165" i="1"/>
  <c r="M2157" i="1"/>
  <c r="M2149" i="1"/>
  <c r="M2141" i="1"/>
  <c r="M2133" i="1"/>
  <c r="M2125" i="1"/>
  <c r="M2117" i="1"/>
  <c r="M2109" i="1"/>
  <c r="M2101" i="1"/>
  <c r="M2093" i="1"/>
  <c r="M2085" i="1"/>
  <c r="M2077" i="1"/>
  <c r="M2069" i="1"/>
  <c r="M2061" i="1"/>
  <c r="M2053" i="1"/>
  <c r="M2045" i="1"/>
  <c r="M2037" i="1"/>
  <c r="M2029" i="1"/>
  <c r="M2021" i="1"/>
  <c r="M2013" i="1"/>
  <c r="M2005" i="1"/>
  <c r="M1997" i="1"/>
  <c r="M1989" i="1"/>
  <c r="M1981" i="1"/>
  <c r="M1973" i="1"/>
  <c r="M1965" i="1"/>
  <c r="M1957" i="1"/>
  <c r="M1949" i="1"/>
  <c r="M1941" i="1"/>
  <c r="M1933" i="1"/>
  <c r="M1925" i="1"/>
  <c r="M1917" i="1"/>
  <c r="M1909" i="1"/>
  <c r="M1901" i="1"/>
  <c r="M1893" i="1"/>
  <c r="M1885" i="1"/>
  <c r="M1877" i="1"/>
  <c r="M1869" i="1"/>
  <c r="M1861" i="1"/>
  <c r="M1853" i="1"/>
  <c r="M1845" i="1"/>
  <c r="M1837" i="1"/>
  <c r="M1829" i="1"/>
  <c r="M1821" i="1"/>
  <c r="M1813" i="1"/>
  <c r="M1805" i="1"/>
  <c r="M1797" i="1"/>
  <c r="M1789" i="1"/>
  <c r="M1781" i="1"/>
  <c r="M1773" i="1"/>
  <c r="M1765" i="1"/>
  <c r="M1757" i="1"/>
  <c r="M1749" i="1"/>
  <c r="M1741" i="1"/>
  <c r="M1733" i="1"/>
  <c r="M1725" i="1"/>
  <c r="M1717" i="1"/>
  <c r="M1709" i="1"/>
  <c r="M1701" i="1"/>
  <c r="M1693" i="1"/>
  <c r="M1685" i="1"/>
  <c r="M1677" i="1"/>
  <c r="M1669" i="1"/>
  <c r="M1661" i="1"/>
  <c r="M1653" i="1"/>
  <c r="M1645" i="1"/>
  <c r="M1637" i="1"/>
  <c r="M1629" i="1"/>
  <c r="M1621" i="1"/>
  <c r="M1613" i="1"/>
  <c r="M1605" i="1"/>
  <c r="M1597" i="1"/>
  <c r="M1589" i="1"/>
  <c r="M1581" i="1"/>
  <c r="M1573" i="1"/>
  <c r="M1565" i="1"/>
  <c r="M1557" i="1"/>
  <c r="M1549" i="1"/>
  <c r="M1541" i="1"/>
  <c r="M1533" i="1"/>
  <c r="M1525" i="1"/>
  <c r="M1517" i="1"/>
  <c r="M1509" i="1"/>
  <c r="M1501" i="1"/>
  <c r="M1493" i="1"/>
  <c r="M1485" i="1"/>
  <c r="M1477" i="1"/>
  <c r="M1469" i="1"/>
  <c r="M1461" i="1"/>
  <c r="M1453" i="1"/>
  <c r="M1445" i="1"/>
  <c r="M1437" i="1"/>
  <c r="M1429" i="1"/>
  <c r="M1421" i="1"/>
  <c r="M1413" i="1"/>
  <c r="M1405" i="1"/>
  <c r="M1397" i="1"/>
  <c r="M1389" i="1"/>
  <c r="M1381" i="1"/>
  <c r="M1373" i="1"/>
  <c r="M3116" i="1"/>
  <c r="M3108" i="1"/>
  <c r="M3100" i="1"/>
  <c r="M3084" i="1"/>
  <c r="M3076" i="1"/>
  <c r="M3060" i="1"/>
  <c r="M3052" i="1"/>
  <c r="M3036" i="1"/>
  <c r="M3028" i="1"/>
  <c r="M3012" i="1"/>
  <c r="M3004" i="1"/>
  <c r="M2996" i="1"/>
  <c r="M2988" i="1"/>
  <c r="M2980" i="1"/>
  <c r="M2972" i="1"/>
  <c r="M2964" i="1"/>
  <c r="M2956" i="1"/>
  <c r="M2948" i="1"/>
  <c r="M2940" i="1"/>
  <c r="M2932" i="1"/>
  <c r="M2924" i="1"/>
  <c r="M2916" i="1"/>
  <c r="M2908" i="1"/>
  <c r="M2900" i="1"/>
  <c r="M2892" i="1"/>
  <c r="M2884" i="1"/>
  <c r="M2876" i="1"/>
  <c r="M2868" i="1"/>
  <c r="M2860" i="1"/>
  <c r="M2852" i="1"/>
  <c r="M2844" i="1"/>
  <c r="M2836" i="1"/>
  <c r="M2828" i="1"/>
  <c r="M2820" i="1"/>
  <c r="M2812" i="1"/>
  <c r="M2804" i="1"/>
  <c r="M2796" i="1"/>
  <c r="M2788" i="1"/>
  <c r="M2780" i="1"/>
  <c r="M2772" i="1"/>
  <c r="M2764" i="1"/>
  <c r="M2756" i="1"/>
  <c r="M2748" i="1"/>
  <c r="M2740" i="1"/>
  <c r="M2732" i="1"/>
  <c r="M2724" i="1"/>
  <c r="M2716" i="1"/>
  <c r="M2708" i="1"/>
  <c r="M2700" i="1"/>
  <c r="M2692" i="1"/>
  <c r="M2684" i="1"/>
  <c r="M2676" i="1"/>
  <c r="M2668" i="1"/>
  <c r="M2660" i="1"/>
  <c r="M2652" i="1"/>
  <c r="M2644" i="1"/>
  <c r="M2636" i="1"/>
  <c r="M2628" i="1"/>
  <c r="M2620" i="1"/>
  <c r="M2612" i="1"/>
  <c r="M2604" i="1"/>
  <c r="M2596" i="1"/>
  <c r="M2588" i="1"/>
  <c r="M2580" i="1"/>
  <c r="M2572" i="1"/>
  <c r="M2564" i="1"/>
  <c r="M2556" i="1"/>
  <c r="M2548" i="1"/>
  <c r="M2540" i="1"/>
  <c r="M2532" i="1"/>
  <c r="M2524" i="1"/>
  <c r="M2516" i="1"/>
  <c r="M2508" i="1"/>
  <c r="M2500" i="1"/>
  <c r="M2492" i="1"/>
  <c r="M2484" i="1"/>
  <c r="M2476" i="1"/>
  <c r="M2468" i="1"/>
  <c r="M2460" i="1"/>
  <c r="M2452" i="1"/>
  <c r="M2444" i="1"/>
  <c r="M2436" i="1"/>
  <c r="M2428" i="1"/>
  <c r="M2420" i="1"/>
  <c r="M2412" i="1"/>
  <c r="M2404" i="1"/>
  <c r="M2396" i="1"/>
  <c r="M2388" i="1"/>
  <c r="M2380" i="1"/>
  <c r="M2372" i="1"/>
  <c r="M2364" i="1"/>
  <c r="M2356" i="1"/>
  <c r="M2348" i="1"/>
  <c r="M2340" i="1"/>
  <c r="M2332" i="1"/>
  <c r="M2324" i="1"/>
  <c r="M2316" i="1"/>
  <c r="M2308" i="1"/>
  <c r="M2300" i="1"/>
  <c r="M2292" i="1"/>
  <c r="M2284" i="1"/>
  <c r="M2276" i="1"/>
  <c r="M2268" i="1"/>
  <c r="M2260" i="1"/>
  <c r="M2252" i="1"/>
  <c r="M2244" i="1"/>
  <c r="M2236" i="1"/>
  <c r="M2228" i="1"/>
  <c r="M2220" i="1"/>
  <c r="M2212" i="1"/>
  <c r="M2204" i="1"/>
  <c r="M2196" i="1"/>
  <c r="M2188" i="1"/>
  <c r="M2180" i="1"/>
  <c r="M2172" i="1"/>
  <c r="M2164" i="1"/>
  <c r="M2156" i="1"/>
  <c r="M2148" i="1"/>
  <c r="M2140" i="1"/>
  <c r="M2132" i="1"/>
  <c r="M2124" i="1"/>
  <c r="M2116" i="1"/>
  <c r="M2108" i="1"/>
  <c r="M2100" i="1"/>
  <c r="M2092" i="1"/>
  <c r="M2084" i="1"/>
  <c r="M2076" i="1"/>
  <c r="M2068" i="1"/>
  <c r="M2060" i="1"/>
  <c r="M2052" i="1"/>
  <c r="M2044" i="1"/>
  <c r="M2036" i="1"/>
  <c r="M2028" i="1"/>
  <c r="M2020" i="1"/>
  <c r="M2012" i="1"/>
  <c r="M2004" i="1"/>
  <c r="M1996" i="1"/>
  <c r="M1988" i="1"/>
  <c r="M1980" i="1"/>
  <c r="M1972" i="1"/>
  <c r="M1964" i="1"/>
  <c r="M1956" i="1"/>
  <c r="M1948" i="1"/>
  <c r="M1940" i="1"/>
  <c r="M1932" i="1"/>
  <c r="M1924" i="1"/>
  <c r="M1916" i="1"/>
  <c r="M1908" i="1"/>
  <c r="M1900" i="1"/>
  <c r="M1892" i="1"/>
  <c r="M1884" i="1"/>
  <c r="M1876" i="1"/>
  <c r="M1868" i="1"/>
  <c r="M1860" i="1"/>
  <c r="M1852" i="1"/>
  <c r="M1844" i="1"/>
  <c r="M1836" i="1"/>
  <c r="M1828" i="1"/>
  <c r="M1820" i="1"/>
  <c r="M1812" i="1"/>
  <c r="M1804" i="1"/>
  <c r="M1796" i="1"/>
  <c r="M1788" i="1"/>
  <c r="M1780" i="1"/>
  <c r="M1772" i="1"/>
  <c r="M1764" i="1"/>
  <c r="M1756" i="1"/>
  <c r="M1748" i="1"/>
  <c r="M1740" i="1"/>
  <c r="M1732" i="1"/>
  <c r="M1724" i="1"/>
  <c r="M1716" i="1"/>
  <c r="M1708" i="1"/>
  <c r="M1700" i="1"/>
  <c r="M1692" i="1"/>
  <c r="M1684" i="1"/>
  <c r="M1676" i="1"/>
  <c r="M1668" i="1"/>
  <c r="M1660" i="1"/>
  <c r="M1652" i="1"/>
  <c r="M1644" i="1"/>
  <c r="M1636" i="1"/>
  <c r="M1628" i="1"/>
  <c r="M1620" i="1"/>
  <c r="M1612" i="1"/>
  <c r="M1604" i="1"/>
  <c r="M1596" i="1"/>
  <c r="M1588" i="1"/>
  <c r="M1580" i="1"/>
  <c r="M1572" i="1"/>
  <c r="M1564" i="1"/>
  <c r="M1556" i="1"/>
  <c r="M1548" i="1"/>
  <c r="M1540" i="1"/>
  <c r="M1532" i="1"/>
  <c r="M1524" i="1"/>
  <c r="M1516" i="1"/>
  <c r="M1508" i="1"/>
  <c r="M1500" i="1"/>
  <c r="M1492" i="1"/>
  <c r="M1484" i="1"/>
  <c r="M1476" i="1"/>
  <c r="M1468" i="1"/>
  <c r="M1460" i="1"/>
  <c r="M1452" i="1"/>
  <c r="M1444" i="1"/>
  <c r="M1436" i="1"/>
  <c r="M1428" i="1"/>
  <c r="M1420" i="1"/>
  <c r="M1412" i="1"/>
  <c r="M1404" i="1"/>
  <c r="M1396" i="1"/>
  <c r="M1388" i="1"/>
  <c r="M1380" i="1"/>
  <c r="M1372" i="1"/>
  <c r="M1364" i="1"/>
  <c r="M1356" i="1"/>
  <c r="M1348" i="1"/>
  <c r="M1340" i="1"/>
  <c r="M1332" i="1"/>
  <c r="M1324" i="1"/>
  <c r="M1316" i="1"/>
  <c r="M1308" i="1"/>
  <c r="M1300" i="1"/>
  <c r="M1292" i="1"/>
  <c r="M1284" i="1"/>
  <c r="M1276" i="1"/>
  <c r="M1268" i="1"/>
  <c r="M1260" i="1"/>
  <c r="M1252" i="1"/>
  <c r="M1244" i="1"/>
  <c r="M1236" i="1"/>
  <c r="M1228" i="1"/>
  <c r="M1220" i="1"/>
  <c r="M1212" i="1"/>
  <c r="M1204" i="1"/>
  <c r="M1196" i="1"/>
  <c r="M1188" i="1"/>
  <c r="M1180" i="1"/>
  <c r="M1172" i="1"/>
  <c r="M1164" i="1"/>
  <c r="M1156" i="1"/>
  <c r="M1148" i="1"/>
  <c r="M1140" i="1"/>
  <c r="M1132" i="1"/>
  <c r="M1124" i="1"/>
  <c r="M1116" i="1"/>
  <c r="M1108" i="1"/>
  <c r="M1100" i="1"/>
  <c r="M1092" i="1"/>
  <c r="M1084" i="1"/>
  <c r="M1076" i="1"/>
  <c r="M1068" i="1"/>
  <c r="M1060" i="1"/>
  <c r="M1052" i="1"/>
  <c r="M1044" i="1"/>
  <c r="M1036" i="1"/>
  <c r="M1028" i="1"/>
  <c r="M1020" i="1"/>
  <c r="M1012" i="1"/>
  <c r="M1004" i="1"/>
  <c r="M996" i="1"/>
  <c r="M988" i="1"/>
  <c r="M980" i="1"/>
  <c r="M972" i="1"/>
  <c r="M964" i="1"/>
  <c r="M956" i="1"/>
  <c r="M948" i="1"/>
  <c r="M940" i="1"/>
  <c r="M932" i="1"/>
  <c r="M924" i="1"/>
  <c r="M916" i="1"/>
  <c r="M908" i="1"/>
  <c r="M900" i="1"/>
  <c r="M892" i="1"/>
  <c r="M884" i="1"/>
  <c r="M876" i="1"/>
  <c r="M868" i="1"/>
  <c r="M860" i="1"/>
  <c r="M852" i="1"/>
  <c r="M844" i="1"/>
  <c r="M836" i="1"/>
  <c r="M828" i="1"/>
  <c r="M820" i="1"/>
  <c r="M812" i="1"/>
  <c r="M804" i="1"/>
  <c r="M796" i="1"/>
  <c r="M788" i="1"/>
  <c r="M780" i="1"/>
  <c r="M772" i="1"/>
  <c r="M764" i="1"/>
  <c r="M756" i="1"/>
  <c r="M748" i="1"/>
  <c r="M740" i="1"/>
  <c r="M732" i="1"/>
  <c r="M724" i="1"/>
  <c r="M716" i="1"/>
  <c r="M708" i="1"/>
  <c r="M700" i="1"/>
  <c r="M692" i="1"/>
  <c r="M684" i="1"/>
  <c r="M676" i="1"/>
  <c r="M668" i="1"/>
  <c r="M660" i="1"/>
  <c r="M652" i="1"/>
  <c r="M644" i="1"/>
  <c r="M636" i="1"/>
  <c r="M628" i="1"/>
  <c r="M620" i="1"/>
  <c r="M612" i="1"/>
  <c r="M604" i="1"/>
  <c r="M596" i="1"/>
  <c r="M588" i="1"/>
  <c r="M580" i="1"/>
  <c r="M572" i="1"/>
  <c r="M564" i="1"/>
  <c r="M3379" i="1"/>
  <c r="M3371" i="1"/>
  <c r="M3363" i="1"/>
  <c r="M3355" i="1"/>
  <c r="M3347" i="1"/>
  <c r="M3339" i="1"/>
  <c r="M3331" i="1"/>
  <c r="M3323" i="1"/>
  <c r="M3315" i="1"/>
  <c r="M3307" i="1"/>
  <c r="M3299" i="1"/>
  <c r="M3291" i="1"/>
  <c r="M3283" i="1"/>
  <c r="M3275" i="1"/>
  <c r="M3267" i="1"/>
  <c r="M3259" i="1"/>
  <c r="M3251" i="1"/>
  <c r="M3243" i="1"/>
  <c r="M3235" i="1"/>
  <c r="M3227" i="1"/>
  <c r="M3219" i="1"/>
  <c r="M3211" i="1"/>
  <c r="M3203" i="1"/>
  <c r="M3195" i="1"/>
  <c r="M3187" i="1"/>
  <c r="M3179" i="1"/>
  <c r="M3171" i="1"/>
  <c r="M3163" i="1"/>
  <c r="M3155" i="1"/>
  <c r="M3147" i="1"/>
  <c r="M3139" i="1"/>
  <c r="M3131" i="1"/>
  <c r="M3123" i="1"/>
  <c r="M3115" i="1"/>
  <c r="M3107" i="1"/>
  <c r="M3099" i="1"/>
  <c r="M3091" i="1"/>
  <c r="M3083" i="1"/>
  <c r="M3075" i="1"/>
  <c r="M3067" i="1"/>
  <c r="M3059" i="1"/>
  <c r="M3051" i="1"/>
  <c r="M3043" i="1"/>
  <c r="M3035" i="1"/>
  <c r="M3027" i="1"/>
  <c r="M3019" i="1"/>
  <c r="M3011" i="1"/>
  <c r="M3003" i="1"/>
  <c r="M2995" i="1"/>
  <c r="M2987" i="1"/>
  <c r="M2979" i="1"/>
  <c r="M2971" i="1"/>
  <c r="M2963" i="1"/>
  <c r="M2955" i="1"/>
  <c r="M2947" i="1"/>
  <c r="M2939" i="1"/>
  <c r="M2931" i="1"/>
  <c r="M2923" i="1"/>
  <c r="M2915" i="1"/>
  <c r="M2907" i="1"/>
  <c r="M2899" i="1"/>
  <c r="M2891" i="1"/>
  <c r="M2883" i="1"/>
  <c r="M2875" i="1"/>
  <c r="M2867" i="1"/>
  <c r="M2859" i="1"/>
  <c r="M2851" i="1"/>
  <c r="M2843" i="1"/>
  <c r="M2835" i="1"/>
  <c r="M2827" i="1"/>
  <c r="M2819" i="1"/>
  <c r="M2811" i="1"/>
  <c r="M2803" i="1"/>
  <c r="M2795" i="1"/>
  <c r="M2787" i="1"/>
  <c r="M2779" i="1"/>
  <c r="M2771" i="1"/>
  <c r="M2763" i="1"/>
  <c r="M2755" i="1"/>
  <c r="M2747" i="1"/>
  <c r="M2739" i="1"/>
  <c r="M2731" i="1"/>
  <c r="M2723" i="1"/>
  <c r="M2715" i="1"/>
  <c r="M2707" i="1"/>
  <c r="M2699" i="1"/>
  <c r="M2691" i="1"/>
  <c r="M2683" i="1"/>
  <c r="M2675" i="1"/>
  <c r="M2667" i="1"/>
  <c r="M2659" i="1"/>
  <c r="M2651" i="1"/>
  <c r="M2643" i="1"/>
  <c r="M2635" i="1"/>
  <c r="M2627" i="1"/>
  <c r="M2619" i="1"/>
  <c r="M2611" i="1"/>
  <c r="M2603" i="1"/>
  <c r="M2595" i="1"/>
  <c r="M2587" i="1"/>
  <c r="M2579" i="1"/>
  <c r="M2571" i="1"/>
  <c r="M2563" i="1"/>
  <c r="M2555" i="1"/>
  <c r="M2547" i="1"/>
  <c r="M2539" i="1"/>
  <c r="M2531" i="1"/>
  <c r="M2523" i="1"/>
  <c r="M2515" i="1"/>
  <c r="M2507" i="1"/>
  <c r="M2499" i="1"/>
  <c r="M2491" i="1"/>
  <c r="M2483" i="1"/>
  <c r="M2475" i="1"/>
  <c r="M2467" i="1"/>
  <c r="M2459" i="1"/>
  <c r="M2451" i="1"/>
  <c r="M2443" i="1"/>
  <c r="M2435" i="1"/>
  <c r="M2427" i="1"/>
  <c r="M2419" i="1"/>
  <c r="M2411" i="1"/>
  <c r="M2403" i="1"/>
  <c r="M2395" i="1"/>
  <c r="M2387" i="1"/>
  <c r="M2379" i="1"/>
  <c r="M2371" i="1"/>
  <c r="M2363" i="1"/>
  <c r="M2355" i="1"/>
  <c r="M2347" i="1"/>
  <c r="M2339" i="1"/>
  <c r="M2331" i="1"/>
  <c r="M2323" i="1"/>
  <c r="M2315" i="1"/>
  <c r="M2307" i="1"/>
  <c r="M2299" i="1"/>
  <c r="M2291" i="1"/>
  <c r="M2283" i="1"/>
  <c r="M2275" i="1"/>
  <c r="M2267" i="1"/>
  <c r="M2259" i="1"/>
  <c r="M2251" i="1"/>
  <c r="M2243" i="1"/>
  <c r="M2235" i="1"/>
  <c r="M2227" i="1"/>
  <c r="M2219" i="1"/>
  <c r="M2211" i="1"/>
  <c r="M2203" i="1"/>
  <c r="M2195" i="1"/>
  <c r="M2187" i="1"/>
  <c r="M2179" i="1"/>
  <c r="M2171" i="1"/>
  <c r="M2163" i="1"/>
  <c r="M2155" i="1"/>
  <c r="M2147" i="1"/>
  <c r="M2139" i="1"/>
  <c r="M2131" i="1"/>
  <c r="M2123" i="1"/>
  <c r="M2115" i="1"/>
  <c r="M2107" i="1"/>
  <c r="M2099" i="1"/>
  <c r="M2091" i="1"/>
  <c r="M2083" i="1"/>
  <c r="M2075" i="1"/>
  <c r="M2067" i="1"/>
  <c r="M2059" i="1"/>
  <c r="M2051" i="1"/>
  <c r="M2043" i="1"/>
  <c r="M2035" i="1"/>
  <c r="M2027" i="1"/>
  <c r="M2019" i="1"/>
  <c r="M2011" i="1"/>
  <c r="M2003" i="1"/>
  <c r="M1995" i="1"/>
  <c r="M1987" i="1"/>
  <c r="M1979" i="1"/>
  <c r="M1971" i="1"/>
  <c r="M1963" i="1"/>
  <c r="M1955" i="1"/>
  <c r="M1947" i="1"/>
  <c r="M1939" i="1"/>
  <c r="M1931" i="1"/>
  <c r="M1923" i="1"/>
  <c r="M1915" i="1"/>
  <c r="M1907" i="1"/>
  <c r="M1899" i="1"/>
  <c r="M1891" i="1"/>
  <c r="M1883" i="1"/>
  <c r="M1875" i="1"/>
  <c r="M1867" i="1"/>
  <c r="M1859" i="1"/>
  <c r="M1851" i="1"/>
  <c r="M1843" i="1"/>
  <c r="M1835" i="1"/>
  <c r="M1827" i="1"/>
  <c r="M1819" i="1"/>
  <c r="M1811" i="1"/>
  <c r="M1803" i="1"/>
  <c r="M1795" i="1"/>
  <c r="M1787" i="1"/>
  <c r="M1779" i="1"/>
  <c r="M1771" i="1"/>
  <c r="M1763" i="1"/>
  <c r="M1755" i="1"/>
  <c r="M1747" i="1"/>
  <c r="M1739" i="1"/>
  <c r="M1731" i="1"/>
  <c r="M1723" i="1"/>
  <c r="M1715" i="1"/>
  <c r="M1707" i="1"/>
  <c r="M1699" i="1"/>
  <c r="M1691" i="1"/>
  <c r="M1683" i="1"/>
  <c r="M1675" i="1"/>
  <c r="M1667" i="1"/>
  <c r="M1659" i="1"/>
  <c r="M1651" i="1"/>
  <c r="M1643" i="1"/>
  <c r="M1635" i="1"/>
  <c r="M1627" i="1"/>
  <c r="M1619" i="1"/>
  <c r="M1611" i="1"/>
  <c r="M1603" i="1"/>
  <c r="M1595" i="1"/>
  <c r="M1587" i="1"/>
  <c r="M1579" i="1"/>
  <c r="M1571" i="1"/>
  <c r="M1563" i="1"/>
  <c r="M1555" i="1"/>
  <c r="M1547" i="1"/>
  <c r="M1539" i="1"/>
  <c r="M1531" i="1"/>
  <c r="M1523" i="1"/>
  <c r="M1515" i="1"/>
  <c r="M1507" i="1"/>
  <c r="M1499" i="1"/>
  <c r="M1491" i="1"/>
  <c r="M1483" i="1"/>
  <c r="M1475" i="1"/>
  <c r="M1467" i="1"/>
  <c r="M1459" i="1"/>
  <c r="M1451" i="1"/>
  <c r="M1443" i="1"/>
  <c r="M1435" i="1"/>
  <c r="M1427" i="1"/>
  <c r="M1419" i="1"/>
  <c r="M1411" i="1"/>
  <c r="M1403" i="1"/>
  <c r="M1395" i="1"/>
  <c r="M1387" i="1"/>
  <c r="M1379" i="1"/>
  <c r="M1371" i="1"/>
  <c r="M1363" i="1"/>
  <c r="M1355" i="1"/>
  <c r="M1347" i="1"/>
  <c r="M1339" i="1"/>
  <c r="M1331" i="1"/>
  <c r="M1323" i="1"/>
  <c r="M1315" i="1"/>
  <c r="M1307" i="1"/>
  <c r="M1299" i="1"/>
  <c r="M1291" i="1"/>
  <c r="M1283" i="1"/>
  <c r="M1275" i="1"/>
  <c r="M1267" i="1"/>
  <c r="M1259" i="1"/>
  <c r="M1251" i="1"/>
  <c r="M1365" i="1"/>
  <c r="M1357" i="1"/>
  <c r="M1349" i="1"/>
  <c r="M1341" i="1"/>
  <c r="M1333" i="1"/>
  <c r="M1325" i="1"/>
  <c r="M1317" i="1"/>
  <c r="M1309" i="1"/>
  <c r="M1301" i="1"/>
  <c r="M1293" i="1"/>
  <c r="M1285" i="1"/>
  <c r="M1277" i="1"/>
  <c r="M1269" i="1"/>
  <c r="M1261" i="1"/>
  <c r="M1253" i="1"/>
  <c r="M1245" i="1"/>
  <c r="M1237" i="1"/>
  <c r="M1229" i="1"/>
  <c r="M1221" i="1"/>
  <c r="M1213" i="1"/>
  <c r="M1205" i="1"/>
  <c r="M1197" i="1"/>
  <c r="M1189" i="1"/>
  <c r="M1181" i="1"/>
  <c r="M1173" i="1"/>
  <c r="M1165" i="1"/>
  <c r="M1157" i="1"/>
  <c r="M1149" i="1"/>
  <c r="M1141" i="1"/>
  <c r="M1133" i="1"/>
  <c r="M1125" i="1"/>
  <c r="M1117" i="1"/>
  <c r="M1109" i="1"/>
  <c r="M1101" i="1"/>
  <c r="M1093" i="1"/>
  <c r="M1085" i="1"/>
  <c r="M1077" i="1"/>
  <c r="M1069" i="1"/>
  <c r="M1061" i="1"/>
  <c r="M1053" i="1"/>
  <c r="M1045" i="1"/>
  <c r="M1037" i="1"/>
  <c r="M1029" i="1"/>
  <c r="M1021" i="1"/>
  <c r="M1013" i="1"/>
  <c r="M1005" i="1"/>
  <c r="M997" i="1"/>
  <c r="M989" i="1"/>
  <c r="M981" i="1"/>
  <c r="M973" i="1"/>
  <c r="M965" i="1"/>
  <c r="M957" i="1"/>
  <c r="M949" i="1"/>
  <c r="M941" i="1"/>
  <c r="M933" i="1"/>
  <c r="M925" i="1"/>
  <c r="M917" i="1"/>
  <c r="M909" i="1"/>
  <c r="M901" i="1"/>
  <c r="M893" i="1"/>
  <c r="M885" i="1"/>
  <c r="M877" i="1"/>
  <c r="M869" i="1"/>
  <c r="M861" i="1"/>
  <c r="M853" i="1"/>
  <c r="M845" i="1"/>
  <c r="M837" i="1"/>
  <c r="M829" i="1"/>
  <c r="M821" i="1"/>
  <c r="M813" i="1"/>
  <c r="M805" i="1"/>
  <c r="M797" i="1"/>
  <c r="M789" i="1"/>
  <c r="M781" i="1"/>
  <c r="M773" i="1"/>
  <c r="M765" i="1"/>
  <c r="M757" i="1"/>
  <c r="M749" i="1"/>
  <c r="M741" i="1"/>
  <c r="M733" i="1"/>
  <c r="M725" i="1"/>
  <c r="M717" i="1"/>
  <c r="M709" i="1"/>
  <c r="M701" i="1"/>
  <c r="M693" i="1"/>
  <c r="M685" i="1"/>
  <c r="M677" i="1"/>
  <c r="M669" i="1"/>
  <c r="M661" i="1"/>
  <c r="M653" i="1"/>
  <c r="M645" i="1"/>
  <c r="M637" i="1"/>
  <c r="M629" i="1"/>
  <c r="M621" i="1"/>
  <c r="M613" i="1"/>
  <c r="M605" i="1"/>
  <c r="M597" i="1"/>
  <c r="M589" i="1"/>
  <c r="M581" i="1"/>
  <c r="M573" i="1"/>
  <c r="M565" i="1"/>
  <c r="M557" i="1"/>
  <c r="M549" i="1"/>
  <c r="M541" i="1"/>
  <c r="M533" i="1"/>
  <c r="M525" i="1"/>
  <c r="M517" i="1"/>
  <c r="M509" i="1"/>
  <c r="M501" i="1"/>
  <c r="M493" i="1"/>
  <c r="M485" i="1"/>
  <c r="M477" i="1"/>
  <c r="M469" i="1"/>
  <c r="M461" i="1"/>
  <c r="M453" i="1"/>
  <c r="M445" i="1"/>
  <c r="M437" i="1"/>
  <c r="M429" i="1"/>
  <c r="M421" i="1"/>
  <c r="M413" i="1"/>
  <c r="M1243" i="1"/>
  <c r="M1235" i="1"/>
  <c r="M1227" i="1"/>
  <c r="M1219" i="1"/>
  <c r="M1211" i="1"/>
  <c r="M1203" i="1"/>
  <c r="M1195" i="1"/>
  <c r="M1187" i="1"/>
  <c r="M1179" i="1"/>
  <c r="M1171" i="1"/>
  <c r="M1163" i="1"/>
  <c r="M1155" i="1"/>
  <c r="M1147" i="1"/>
  <c r="M1139" i="1"/>
  <c r="M1131" i="1"/>
  <c r="M1123" i="1"/>
  <c r="M1115" i="1"/>
  <c r="M1107" i="1"/>
  <c r="M1099" i="1"/>
  <c r="M1091" i="1"/>
  <c r="M1083" i="1"/>
  <c r="M1075" i="1"/>
  <c r="M1067" i="1"/>
  <c r="M1059" i="1"/>
  <c r="M1051" i="1"/>
  <c r="M1043" i="1"/>
  <c r="M1035" i="1"/>
  <c r="M1027" i="1"/>
  <c r="M1019" i="1"/>
  <c r="M1011" i="1"/>
  <c r="M1003" i="1"/>
  <c r="M995" i="1"/>
  <c r="M987" i="1"/>
  <c r="M979" i="1"/>
  <c r="M971" i="1"/>
  <c r="M963" i="1"/>
  <c r="M955" i="1"/>
  <c r="M947" i="1"/>
  <c r="M939" i="1"/>
  <c r="M931" i="1"/>
  <c r="M923" i="1"/>
  <c r="M915" i="1"/>
  <c r="M907" i="1"/>
  <c r="M899" i="1"/>
  <c r="M891" i="1"/>
  <c r="M883" i="1"/>
  <c r="M875" i="1"/>
  <c r="M867" i="1"/>
  <c r="M859" i="1"/>
  <c r="M851" i="1"/>
  <c r="M843" i="1"/>
  <c r="M835" i="1"/>
  <c r="M827" i="1"/>
  <c r="M819" i="1"/>
  <c r="M811" i="1"/>
  <c r="M803" i="1"/>
  <c r="M795" i="1"/>
  <c r="M787" i="1"/>
  <c r="M779" i="1"/>
  <c r="M771" i="1"/>
  <c r="M763" i="1"/>
  <c r="M755" i="1"/>
  <c r="M747" i="1"/>
  <c r="M739" i="1"/>
  <c r="M731" i="1"/>
  <c r="M723" i="1"/>
  <c r="M715" i="1"/>
  <c r="M707" i="1"/>
  <c r="M699" i="1"/>
  <c r="M691" i="1"/>
  <c r="M683" i="1"/>
  <c r="M675" i="1"/>
  <c r="M667" i="1"/>
  <c r="M659" i="1"/>
  <c r="M651" i="1"/>
  <c r="M643" i="1"/>
  <c r="M635" i="1"/>
  <c r="M627" i="1"/>
  <c r="M619" i="1"/>
  <c r="M611" i="1"/>
  <c r="M603" i="1"/>
  <c r="M595" i="1"/>
  <c r="M587" i="1"/>
  <c r="M579" i="1"/>
  <c r="M571" i="1"/>
  <c r="M563" i="1"/>
  <c r="M405" i="1"/>
  <c r="M397" i="1"/>
  <c r="M389" i="1"/>
  <c r="M381" i="1"/>
  <c r="M373" i="1"/>
  <c r="M365" i="1"/>
  <c r="M357" i="1"/>
  <c r="M349" i="1"/>
  <c r="M341" i="1"/>
  <c r="M333" i="1"/>
  <c r="M325" i="1"/>
  <c r="M317" i="1"/>
  <c r="M309" i="1"/>
  <c r="M301" i="1"/>
  <c r="M293" i="1"/>
  <c r="M285" i="1"/>
  <c r="M277" i="1"/>
  <c r="M269" i="1"/>
  <c r="M261" i="1"/>
  <c r="M253" i="1"/>
  <c r="M245" i="1"/>
  <c r="M237" i="1"/>
  <c r="M229" i="1"/>
  <c r="M221" i="1"/>
  <c r="M213" i="1"/>
  <c r="M205" i="1"/>
  <c r="M197" i="1"/>
  <c r="M189" i="1"/>
  <c r="M181" i="1"/>
  <c r="M173" i="1"/>
  <c r="M165" i="1"/>
  <c r="M157" i="1"/>
  <c r="M149" i="1"/>
  <c r="M141" i="1"/>
  <c r="M133" i="1"/>
  <c r="M125" i="1"/>
  <c r="M117" i="1"/>
  <c r="M109" i="1"/>
  <c r="M101" i="1"/>
  <c r="M93" i="1"/>
  <c r="M85" i="1"/>
  <c r="M77" i="1"/>
  <c r="M69" i="1"/>
  <c r="M61" i="1"/>
  <c r="M53" i="1"/>
  <c r="M45" i="1"/>
  <c r="M37" i="1"/>
  <c r="M29" i="1"/>
  <c r="M21" i="1"/>
  <c r="M13" i="1"/>
  <c r="M5" i="1"/>
  <c r="M556" i="1"/>
  <c r="M548" i="1"/>
  <c r="M540" i="1"/>
  <c r="M532" i="1"/>
  <c r="M524" i="1"/>
  <c r="M516" i="1"/>
  <c r="M508" i="1"/>
  <c r="M500" i="1"/>
  <c r="M492" i="1"/>
  <c r="M484" i="1"/>
  <c r="M476" i="1"/>
  <c r="M468" i="1"/>
  <c r="M460" i="1"/>
  <c r="M452" i="1"/>
  <c r="M444" i="1"/>
  <c r="M436" i="1"/>
  <c r="M428" i="1"/>
  <c r="M420" i="1"/>
  <c r="M412" i="1"/>
  <c r="M404" i="1"/>
  <c r="M396" i="1"/>
  <c r="M388" i="1"/>
  <c r="M380" i="1"/>
  <c r="M372" i="1"/>
  <c r="M364" i="1"/>
  <c r="M356" i="1"/>
  <c r="M348" i="1"/>
  <c r="M340" i="1"/>
  <c r="M332" i="1"/>
  <c r="M324" i="1"/>
  <c r="M316" i="1"/>
  <c r="M308" i="1"/>
  <c r="M300" i="1"/>
  <c r="M292" i="1"/>
  <c r="M284" i="1"/>
  <c r="M276" i="1"/>
  <c r="M268" i="1"/>
  <c r="M260" i="1"/>
  <c r="M252" i="1"/>
  <c r="M244" i="1"/>
  <c r="M236" i="1"/>
  <c r="M228" i="1"/>
  <c r="M220" i="1"/>
  <c r="M212" i="1"/>
  <c r="M204" i="1"/>
  <c r="M196" i="1"/>
  <c r="M188" i="1"/>
  <c r="M180" i="1"/>
  <c r="M172" i="1"/>
  <c r="M164" i="1"/>
  <c r="M156" i="1"/>
  <c r="M148" i="1"/>
  <c r="M140" i="1"/>
  <c r="M132" i="1"/>
  <c r="M124" i="1"/>
  <c r="M116" i="1"/>
  <c r="M108" i="1"/>
  <c r="M100" i="1"/>
  <c r="M92" i="1"/>
  <c r="M84" i="1"/>
  <c r="M76" i="1"/>
  <c r="M68" i="1"/>
  <c r="M60" i="1"/>
  <c r="M52" i="1"/>
  <c r="M44" i="1"/>
  <c r="M36" i="1"/>
  <c r="M28" i="1"/>
  <c r="M20" i="1"/>
  <c r="M12" i="1"/>
  <c r="M4" i="1"/>
  <c r="M555" i="1"/>
  <c r="M547" i="1"/>
  <c r="M539" i="1"/>
  <c r="M531" i="1"/>
  <c r="M523" i="1"/>
  <c r="M515" i="1"/>
  <c r="M507" i="1"/>
  <c r="M499" i="1"/>
  <c r="M491" i="1"/>
  <c r="M483" i="1"/>
  <c r="M475" i="1"/>
  <c r="M467" i="1"/>
  <c r="M459" i="1"/>
  <c r="M451" i="1"/>
  <c r="M443" i="1"/>
  <c r="M435" i="1"/>
  <c r="M427" i="1"/>
  <c r="M419" i="1"/>
  <c r="M411" i="1"/>
  <c r="M403" i="1"/>
  <c r="M395" i="1"/>
  <c r="M387" i="1"/>
  <c r="M379" i="1"/>
  <c r="M371" i="1"/>
  <c r="M363" i="1"/>
  <c r="M355" i="1"/>
  <c r="M347" i="1"/>
  <c r="M339" i="1"/>
  <c r="M331" i="1"/>
  <c r="M323" i="1"/>
  <c r="M315" i="1"/>
  <c r="M307" i="1"/>
  <c r="M299" i="1"/>
  <c r="M291" i="1"/>
  <c r="M283" i="1"/>
  <c r="M275" i="1"/>
  <c r="M267" i="1"/>
  <c r="M259" i="1"/>
  <c r="M251" i="1"/>
  <c r="M243" i="1"/>
  <c r="M235" i="1"/>
  <c r="M227" i="1"/>
  <c r="M219" i="1"/>
  <c r="M211" i="1"/>
  <c r="M203" i="1"/>
  <c r="M195" i="1"/>
  <c r="M187" i="1"/>
  <c r="M179" i="1"/>
  <c r="M171" i="1"/>
  <c r="M163" i="1"/>
  <c r="M155" i="1"/>
  <c r="M147" i="1"/>
  <c r="M139" i="1"/>
  <c r="M131" i="1"/>
  <c r="M123" i="1"/>
  <c r="M115" i="1"/>
  <c r="M107" i="1"/>
  <c r="M99" i="1"/>
  <c r="M91" i="1"/>
  <c r="M83" i="1"/>
  <c r="M75" i="1"/>
  <c r="M67" i="1"/>
  <c r="M59" i="1"/>
  <c r="M51" i="1"/>
  <c r="M43" i="1"/>
  <c r="M35" i="1"/>
  <c r="M27" i="1"/>
  <c r="M19" i="1"/>
  <c r="M11" i="1"/>
  <c r="M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9D560B-7BEE-4CBC-806F-EA18EF0E9E59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4DD9CF5-EB9D-487E-8157-C2E4AF79A5CC}" name="WorksheetConnection_VentasGroucery Solución.xlsx!Ventas" type="102" refreshedVersion="8" minRefreshableVersion="5">
    <extLst>
      <ext xmlns:x15="http://schemas.microsoft.com/office/spreadsheetml/2010/11/main" uri="{DE250136-89BD-433C-8126-D09CA5730AF9}">
        <x15:connection id="Ventas" autoDelete="1">
          <x15:rangePr sourceName="_xlcn.WorksheetConnection_VentasGroucerySolución.xlsxVentas1"/>
        </x15:connection>
      </ext>
    </extLst>
  </connection>
</connections>
</file>

<file path=xl/sharedStrings.xml><?xml version="1.0" encoding="utf-8"?>
<sst xmlns="http://schemas.openxmlformats.org/spreadsheetml/2006/main" count="19304" uniqueCount="339">
  <si>
    <t>Order ID</t>
  </si>
  <si>
    <t>Product</t>
  </si>
  <si>
    <t>Category</t>
  </si>
  <si>
    <t>Unit Price</t>
  </si>
  <si>
    <t>Quantity</t>
  </si>
  <si>
    <t>Customer</t>
  </si>
  <si>
    <t>Ship City</t>
  </si>
  <si>
    <t>Ship Country</t>
  </si>
  <si>
    <t>Order Date</t>
  </si>
  <si>
    <t>Singaporean Hokkien Fried Mee</t>
  </si>
  <si>
    <t>Grains/Cereals</t>
  </si>
  <si>
    <t>Vins et alcools Chevalier</t>
  </si>
  <si>
    <t>Reims</t>
  </si>
  <si>
    <t>France</t>
  </si>
  <si>
    <t>Mozzarella di Giovanni</t>
  </si>
  <si>
    <t>Dairy Products</t>
  </si>
  <si>
    <t>Queso Cabrales</t>
  </si>
  <si>
    <t>Tofu</t>
  </si>
  <si>
    <t>Produce</t>
  </si>
  <si>
    <t>Toms Spezialitäten</t>
  </si>
  <si>
    <t>Münster</t>
  </si>
  <si>
    <t>Germany</t>
  </si>
  <si>
    <t>Manjimup Dried Apples</t>
  </si>
  <si>
    <t>Louisiana Fiery Hot Pepper Sauce</t>
  </si>
  <si>
    <t>Condiments</t>
  </si>
  <si>
    <t>Hanari Carnes</t>
  </si>
  <si>
    <t>Rio de Janeiro</t>
  </si>
  <si>
    <t>Brazil</t>
  </si>
  <si>
    <t>Jack's New England Clam Chowder</t>
  </si>
  <si>
    <t>Seafood</t>
  </si>
  <si>
    <t>Victuailles en stock</t>
  </si>
  <si>
    <t>Lyon</t>
  </si>
  <si>
    <t>Gustaf's Knäckebröd</t>
  </si>
  <si>
    <t>Ravioli Angelo</t>
  </si>
  <si>
    <t>Sir Rodney's Marmalade</t>
  </si>
  <si>
    <t>Confections</t>
  </si>
  <si>
    <t>Suprêmes délices</t>
  </si>
  <si>
    <t>Charleroi</t>
  </si>
  <si>
    <t>Belgium</t>
  </si>
  <si>
    <t>Geitost</t>
  </si>
  <si>
    <t>Camembert Pierrot</t>
  </si>
  <si>
    <t>Maxilaku</t>
  </si>
  <si>
    <t>Chartreuse verte</t>
  </si>
  <si>
    <t>Beverages</t>
  </si>
  <si>
    <t>Gorgonzola Telino</t>
  </si>
  <si>
    <t>Pâté chinois</t>
  </si>
  <si>
    <t>Meat/Poultry</t>
  </si>
  <si>
    <t>Chop-suey Chinese</t>
  </si>
  <si>
    <t>Bern</t>
  </si>
  <si>
    <t>Switzerland</t>
  </si>
  <si>
    <t>Longlife Tofu</t>
  </si>
  <si>
    <t>Guaraná Fantástica</t>
  </si>
  <si>
    <t>Raclette Courdavault</t>
  </si>
  <si>
    <t>Richter Supermarkt</t>
  </si>
  <si>
    <t>Genève</t>
  </si>
  <si>
    <t>Chang</t>
  </si>
  <si>
    <t>Pavlova</t>
  </si>
  <si>
    <t>Inlagd Sill</t>
  </si>
  <si>
    <t>Perth Pasties</t>
  </si>
  <si>
    <t>Wellington Importadora</t>
  </si>
  <si>
    <t>Resende</t>
  </si>
  <si>
    <t>Original Frankfurter grüne Soße</t>
  </si>
  <si>
    <t>Schoggi Schokolade</t>
  </si>
  <si>
    <t>HILARIÓN-Abastos</t>
  </si>
  <si>
    <t>San Cristóbal</t>
  </si>
  <si>
    <t>Venezuela</t>
  </si>
  <si>
    <t>Ernst Handel</t>
  </si>
  <si>
    <t>Graz</t>
  </si>
  <si>
    <t>Austria</t>
  </si>
  <si>
    <t>Chef Anton's Gumbo Mix</t>
  </si>
  <si>
    <t>Mascarpone Fabioli</t>
  </si>
  <si>
    <t>Sir Rodney's Scones</t>
  </si>
  <si>
    <t>Centro comercial Moctezuma</t>
  </si>
  <si>
    <t>México D.F.</t>
  </si>
  <si>
    <t>Mexico</t>
  </si>
  <si>
    <t>Gravad lax</t>
  </si>
  <si>
    <t>Ottilies Käseladen</t>
  </si>
  <si>
    <t>Köln</t>
  </si>
  <si>
    <t>Tarte au sucre</t>
  </si>
  <si>
    <t>Outback Lager</t>
  </si>
  <si>
    <t>Que Delícia</t>
  </si>
  <si>
    <t>Steeleye Stout</t>
  </si>
  <si>
    <t>Rattlesnake Canyon Grocery</t>
  </si>
  <si>
    <t>Albuquerque</t>
  </si>
  <si>
    <t>USA</t>
  </si>
  <si>
    <t>Uncle Bob's Organic Dried Pears</t>
  </si>
  <si>
    <t>Gnocchi di nonna Alice</t>
  </si>
  <si>
    <t>Nord-Ost Matjeshering</t>
  </si>
  <si>
    <t>Folk och fä HB</t>
  </si>
  <si>
    <t>Bräcke</t>
  </si>
  <si>
    <t>Sweden</t>
  </si>
  <si>
    <t>Alice Mutton</t>
  </si>
  <si>
    <t>Blondel père et fils</t>
  </si>
  <si>
    <t>Strasbourg</t>
  </si>
  <si>
    <t>Queso Manchego La Pastora</t>
  </si>
  <si>
    <t>Wartian Herkku</t>
  </si>
  <si>
    <t>Oulu</t>
  </si>
  <si>
    <t>Finland</t>
  </si>
  <si>
    <t>Boston Crab Meat</t>
  </si>
  <si>
    <t>Frankenversand</t>
  </si>
  <si>
    <t>München</t>
  </si>
  <si>
    <t>Lakkalikööri</t>
  </si>
  <si>
    <t>Thüringer Rostbratwurst</t>
  </si>
  <si>
    <t>GROSELLA-Restaurante</t>
  </si>
  <si>
    <t>Caracas</t>
  </si>
  <si>
    <t>White Clover Markets</t>
  </si>
  <si>
    <t>Seattle</t>
  </si>
  <si>
    <t>Ipoh Coffee</t>
  </si>
  <si>
    <t>Split Rail Beer &amp; Ale</t>
  </si>
  <si>
    <t>Lander</t>
  </si>
  <si>
    <t>QUICK-Stop</t>
  </si>
  <si>
    <t>Cunewalde</t>
  </si>
  <si>
    <t>Ikura</t>
  </si>
  <si>
    <t>Fløtemysost</t>
  </si>
  <si>
    <t>Magazzini Alimentari Riuniti</t>
  </si>
  <si>
    <t>Bergamo</t>
  </si>
  <si>
    <t>Italy</t>
  </si>
  <si>
    <t>Tortuga Restaurante</t>
  </si>
  <si>
    <t>Konbu</t>
  </si>
  <si>
    <t>Morgenstern Gesundkost</t>
  </si>
  <si>
    <t>Leipzig</t>
  </si>
  <si>
    <t>Rössle Sauerkraut</t>
  </si>
  <si>
    <t>Gula Malacca</t>
  </si>
  <si>
    <t>Berglunds snabbköp</t>
  </si>
  <si>
    <t>Luleå</t>
  </si>
  <si>
    <t>Vegie-spread</t>
  </si>
  <si>
    <t>Röd Kaviar</t>
  </si>
  <si>
    <t>Lehmanns Marktstand</t>
  </si>
  <si>
    <t xml:space="preserve">Frankfurt a.M. </t>
  </si>
  <si>
    <t>Rhönbräu Klosterbier</t>
  </si>
  <si>
    <t>Teatime Chocolate Biscuits</t>
  </si>
  <si>
    <t>Romero y tomillo</t>
  </si>
  <si>
    <t>Madrid</t>
  </si>
  <si>
    <t>Spain</t>
  </si>
  <si>
    <t>Genen Shouyu</t>
  </si>
  <si>
    <t>LILA-Supermercado</t>
  </si>
  <si>
    <t>Barquisimeto</t>
  </si>
  <si>
    <t>Laughing Lumberjack Lager</t>
  </si>
  <si>
    <t>Chai</t>
  </si>
  <si>
    <t>Ricardo Adocicados</t>
  </si>
  <si>
    <t>Sasquatch Ale</t>
  </si>
  <si>
    <t>Spegesild</t>
  </si>
  <si>
    <t>Scottish Longbreads</t>
  </si>
  <si>
    <t>Reggiani Caseifici</t>
  </si>
  <si>
    <t>Reggio Emilia</t>
  </si>
  <si>
    <t>Tourtière</t>
  </si>
  <si>
    <t>Aniseed Syrup</t>
  </si>
  <si>
    <t>B's Beverages</t>
  </si>
  <si>
    <t>London</t>
  </si>
  <si>
    <t>UK</t>
  </si>
  <si>
    <t>Wimmers gute Semmelknödel</t>
  </si>
  <si>
    <t>Comércio Mineiro</t>
  </si>
  <si>
    <t>São Paulo</t>
  </si>
  <si>
    <t>Tradição Hipermercados</t>
  </si>
  <si>
    <t>Carnarvon Tigers</t>
  </si>
  <si>
    <t>Gudbrandsdalsost</t>
  </si>
  <si>
    <t>Hungry Owl All-Night Grocers</t>
  </si>
  <si>
    <t>Cork</t>
  </si>
  <si>
    <t>Ireland</t>
  </si>
  <si>
    <t>Louisiana Hot Spiced Okra</t>
  </si>
  <si>
    <t>Die Wandernde Kuh</t>
  </si>
  <si>
    <t>Stuttgart</t>
  </si>
  <si>
    <t>Godos Cocina Típica</t>
  </si>
  <si>
    <t>Sevilla</t>
  </si>
  <si>
    <t>Old World Delicatessen</t>
  </si>
  <si>
    <t>Anchorage</t>
  </si>
  <si>
    <t>Lonesome Pine Restaurant</t>
  </si>
  <si>
    <t>Portland</t>
  </si>
  <si>
    <t>Ana Trujillo Emparedados y helados</t>
  </si>
  <si>
    <t>Chef Anton's Cajun Seasoning</t>
  </si>
  <si>
    <t>Grandma's Boysenberry Spread</t>
  </si>
  <si>
    <t>The Big Cheese</t>
  </si>
  <si>
    <t>Du monde entier</t>
  </si>
  <si>
    <t>Nantes</t>
  </si>
  <si>
    <t>Escargots de Bourgogne</t>
  </si>
  <si>
    <t>Island Trading</t>
  </si>
  <si>
    <t>Cowes</t>
  </si>
  <si>
    <t>Filo Mix</t>
  </si>
  <si>
    <t>Pericles Comidas clásicas</t>
  </si>
  <si>
    <t>Königlich Essen</t>
  </si>
  <si>
    <t>Brandenburg</t>
  </si>
  <si>
    <t>NuNuCa Nuß-Nougat-Creme</t>
  </si>
  <si>
    <t>Save-a-lot Markets</t>
  </si>
  <si>
    <t>Boise</t>
  </si>
  <si>
    <t>Bólido Comidas preparadas</t>
  </si>
  <si>
    <t>Furia Bacalhau e Frutos do Mar</t>
  </si>
  <si>
    <t>Lisboa</t>
  </si>
  <si>
    <t>Portugal</t>
  </si>
  <si>
    <t>Côte de Blaye</t>
  </si>
  <si>
    <t>Gumbär Gummibärchen</t>
  </si>
  <si>
    <t>Bon app'</t>
  </si>
  <si>
    <t>Marseille</t>
  </si>
  <si>
    <t>Mère Paillarde</t>
  </si>
  <si>
    <t>Montréal</t>
  </si>
  <si>
    <t>Canada</t>
  </si>
  <si>
    <t>Zaanse koeken</t>
  </si>
  <si>
    <t>Princesa Isabel Vinhos</t>
  </si>
  <si>
    <t>Tunnbröd</t>
  </si>
  <si>
    <t>Simons bistro</t>
  </si>
  <si>
    <t>København</t>
  </si>
  <si>
    <t>Denmark</t>
  </si>
  <si>
    <t>Northwoods Cranberry Sauce</t>
  </si>
  <si>
    <t>Familia Arquibaldo</t>
  </si>
  <si>
    <t>Valkoinen suklaa</t>
  </si>
  <si>
    <t>La maison d'Asie</t>
  </si>
  <si>
    <t>Toulouse</t>
  </si>
  <si>
    <t>Piccolo und mehr</t>
  </si>
  <si>
    <t>Salzburg</t>
  </si>
  <si>
    <t>Around the Horn</t>
  </si>
  <si>
    <t>Colchester</t>
  </si>
  <si>
    <t>Seven Seas Imports</t>
  </si>
  <si>
    <t>Drachenblut Delikatessen</t>
  </si>
  <si>
    <t>Aachen</t>
  </si>
  <si>
    <t>Eastern Connection</t>
  </si>
  <si>
    <t>Antonio Moreno Taquería</t>
  </si>
  <si>
    <t>Galería del gastrónomo</t>
  </si>
  <si>
    <t>Barcelona</t>
  </si>
  <si>
    <t>Vaffeljernet</t>
  </si>
  <si>
    <t>Århus</t>
  </si>
  <si>
    <t>Queen Cozinha</t>
  </si>
  <si>
    <t>Wolski  Zajazd</t>
  </si>
  <si>
    <t>Warszawa</t>
  </si>
  <si>
    <t>Poland</t>
  </si>
  <si>
    <t>Hungry Coyote Import Store</t>
  </si>
  <si>
    <t>Elgin</t>
  </si>
  <si>
    <t>Santé Gourmet</t>
  </si>
  <si>
    <t>Stavern</t>
  </si>
  <si>
    <t>Norway</t>
  </si>
  <si>
    <t>Røgede sild</t>
  </si>
  <si>
    <t>Bottom-Dollar Markets</t>
  </si>
  <si>
    <t>Tsawassen</t>
  </si>
  <si>
    <t>Chocolade</t>
  </si>
  <si>
    <t>LINO-Delicateses</t>
  </si>
  <si>
    <t>I. de Margarita</t>
  </si>
  <si>
    <t>Folies gourmandes</t>
  </si>
  <si>
    <t>Lille</t>
  </si>
  <si>
    <t>Océano Atlántico Ltda.</t>
  </si>
  <si>
    <t>Buenos Aires</t>
  </si>
  <si>
    <t>Argentina</t>
  </si>
  <si>
    <t>Sirop d'érable</t>
  </si>
  <si>
    <t>Mishi Kobe Niku</t>
  </si>
  <si>
    <t>Franchi S.p.A.</t>
  </si>
  <si>
    <t>Torino</t>
  </si>
  <si>
    <t>Gourmet Lanchonetes</t>
  </si>
  <si>
    <t>Campinas</t>
  </si>
  <si>
    <t>Consolidated Holdings</t>
  </si>
  <si>
    <t>Rancho grande</t>
  </si>
  <si>
    <t>Lazy K Kountry Store</t>
  </si>
  <si>
    <t>Walla Walla</t>
  </si>
  <si>
    <t>Laughing Bacchus Wine Cellars</t>
  </si>
  <si>
    <t>Vancouver</t>
  </si>
  <si>
    <t>Blauer See Delikatessen</t>
  </si>
  <si>
    <t>Mannheim</t>
  </si>
  <si>
    <t>North/South</t>
  </si>
  <si>
    <t>Cactus Comidas para llevar</t>
  </si>
  <si>
    <t>Great Lakes Food Market</t>
  </si>
  <si>
    <t>Eugene</t>
  </si>
  <si>
    <t>Maison Dewey</t>
  </si>
  <si>
    <t>Bruxelles</t>
  </si>
  <si>
    <t>Trail's Head Gourmet Provisioners</t>
  </si>
  <si>
    <t>Kirkland</t>
  </si>
  <si>
    <t>Let's Stop N Shop</t>
  </si>
  <si>
    <t>San Francisco</t>
  </si>
  <si>
    <t>Wilman Kala</t>
  </si>
  <si>
    <t>Helsinki</t>
  </si>
  <si>
    <t>The Cracker Box</t>
  </si>
  <si>
    <t>Butte</t>
  </si>
  <si>
    <t>Alfreds Futterkiste</t>
  </si>
  <si>
    <t>Berlin</t>
  </si>
  <si>
    <t>France restauration</t>
  </si>
  <si>
    <t>Spécialités du monde</t>
  </si>
  <si>
    <t>Paris</t>
  </si>
  <si>
    <t>La corne d'abondance</t>
  </si>
  <si>
    <t>Versailles</t>
  </si>
  <si>
    <t>Unit Cost</t>
  </si>
  <si>
    <t>Total general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</si>
  <si>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</si>
  <si>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</si>
  <si>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</si>
  <si>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</si>
  <si>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</si>
  <si>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</si>
  <si>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</si>
  <si>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</si>
  <si>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</si>
  <si>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</si>
  <si>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</si>
  <si>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</si>
  <si>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Ingresos</t>
  </si>
  <si>
    <t>Costes</t>
  </si>
  <si>
    <t>Margen</t>
  </si>
  <si>
    <t>Área</t>
  </si>
  <si>
    <t>Continente</t>
  </si>
  <si>
    <t>Product Manager</t>
  </si>
  <si>
    <t>Año</t>
  </si>
  <si>
    <t>Mes</t>
  </si>
  <si>
    <t xml:space="preserve"> Ventas</t>
  </si>
  <si>
    <t>YTD</t>
  </si>
  <si>
    <t>Etiquetas de fila</t>
  </si>
  <si>
    <t>Etiquetas de columna</t>
  </si>
  <si>
    <t>Suma de Ventas</t>
  </si>
  <si>
    <t>% Total</t>
  </si>
  <si>
    <t>John Matter</t>
  </si>
  <si>
    <t>Lydia Sinn</t>
  </si>
  <si>
    <t>Marc Caine</t>
  </si>
  <si>
    <t>Peter Stone</t>
  </si>
  <si>
    <t>Total Venta</t>
  </si>
  <si>
    <t>Venta</t>
  </si>
  <si>
    <t>Total % Total</t>
  </si>
  <si>
    <t>America</t>
  </si>
  <si>
    <t>Europe</t>
  </si>
  <si>
    <t>Nord America</t>
  </si>
  <si>
    <t>Sud America</t>
  </si>
  <si>
    <t>Nord Europe</t>
  </si>
  <si>
    <t>Sud Europe</t>
  </si>
  <si>
    <t>Total 2014</t>
  </si>
  <si>
    <t>Total 2015</t>
  </si>
  <si>
    <t>Total 2016</t>
  </si>
  <si>
    <t>(Todas)</t>
  </si>
  <si>
    <t>Suma de 237347,2</t>
  </si>
  <si>
    <t>Vendedor</t>
  </si>
  <si>
    <t>Suma de Venta</t>
  </si>
  <si>
    <t>Suma de Quantity</t>
  </si>
  <si>
    <t>País</t>
  </si>
  <si>
    <t>Unidades</t>
  </si>
  <si>
    <t>Cuba</t>
  </si>
  <si>
    <t>Suma de Coste</t>
  </si>
  <si>
    <t>Coste</t>
  </si>
  <si>
    <t>Suma de Margen</t>
  </si>
  <si>
    <t>0-15</t>
  </si>
  <si>
    <t>15-30</t>
  </si>
  <si>
    <t>30-45</t>
  </si>
  <si>
    <t>45-60</t>
  </si>
  <si>
    <t>60-75</t>
  </si>
  <si>
    <t>75-90</t>
  </si>
  <si>
    <t>90-105</t>
  </si>
  <si>
    <t>120-135</t>
  </si>
  <si>
    <t>210-225</t>
  </si>
  <si>
    <t>255-270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</si>
</sst>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Font="1" applyFill="1" applyBorder="1"/>
    <xf numFmtId="0" fontId="0" fillId="3" borderId="1" xfId="0" applyFont="1" applyFill="1" applyBorder="1"/>
    <xf numFmtId="0" fontId="1" fillId="2" borderId="2" xfId="0" applyFont="1" applyFill="1" applyBorder="1" applyAlignment="1">
      <alignment vertical="center"/>
    </xf>
    <xf numFmtId="0" fontId="0" fillId="3" borderId="2" xfId="0" applyFont="1" applyFill="1" applyBorder="1"/>
    <xf numFmtId="14" fontId="0" fillId="3" borderId="3" xfId="0" applyNumberFormat="1" applyFont="1" applyFill="1" applyBorder="1"/>
    <xf numFmtId="0" fontId="0" fillId="0" borderId="2" xfId="0" applyFont="1" applyBorder="1"/>
    <xf numFmtId="14" fontId="0" fillId="0" borderId="3" xfId="0" applyNumberFormat="1" applyFont="1" applyBorder="1"/>
    <xf numFmtId="14" fontId="1" fillId="2" borderId="3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/>
    <xf numFmtId="0" fontId="0" fillId="3" borderId="0" xfId="0" applyFont="1" applyFill="1" applyBorder="1"/>
    <xf numFmtId="0" fontId="1" fillId="2" borderId="0" xfId="0" applyFont="1" applyFill="1" applyAlignment="1">
      <alignment vertical="center"/>
    </xf>
    <xf numFmtId="0" fontId="0" fillId="3" borderId="0" xfId="0" applyFont="1" applyFill="1"/>
    <xf numFmtId="0" fontId="0" fillId="3" borderId="0" xfId="0" applyNumberFormat="1" applyFont="1" applyFill="1"/>
    <xf numFmtId="3" fontId="0" fillId="0" borderId="0" xfId="0" applyNumberFormat="1"/>
    <xf numFmtId="0" fontId="0" fillId="0" borderId="0" xfId="0" applyNumberFormat="1"/>
    <xf numFmtId="1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4" xfId="0" applyBorder="1"/>
    <xf numFmtId="4" fontId="0" fillId="0" borderId="0" xfId="0" applyNumberFormat="1"/>
  </cellXfs>
  <cellStyles count="1">
    <cellStyle name="Normal" xfId="0" builtinId="0"/>
  </cellStyles>
  <dxfs count="38"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theme="9" tint="0.79998168889431442"/>
          <bgColor theme="9" tint="0.79998168889431442"/>
        </patternFill>
      </fill>
    </dxf>
    <dxf>
      <fill>
        <patternFill patternType="solid">
          <fgColor theme="9" tint="0.79998168889431442"/>
          <bgColor theme="9" tint="0.79998168889431442"/>
        </patternFill>
      </fill>
    </dxf>
    <dxf>
      <font>
        <b/>
        <color theme="1"/>
      </font>
      <fill>
        <patternFill>
          <bgColor theme="9" tint="0.59996337778862885"/>
        </patternFill>
      </fill>
    </dxf>
    <dxf>
      <font>
        <b/>
        <color theme="1"/>
      </font>
      <fill>
        <patternFill patternType="solid">
          <fgColor theme="9" tint="0.79995117038483843"/>
          <bgColor theme="9" tint="0.39994506668294322"/>
        </patternFill>
      </fill>
    </dxf>
    <dxf>
      <font>
        <b/>
        <color theme="1"/>
      </font>
      <fill>
        <patternFill>
          <bgColor theme="9" tint="0.59996337778862885"/>
        </patternFill>
      </fill>
    </dxf>
    <dxf>
      <font>
        <b/>
        <color theme="1"/>
      </font>
      <fill>
        <patternFill patternType="solid">
          <fgColor theme="9" tint="0.59999389629810485"/>
          <bgColor theme="9" tint="0.39994506668294322"/>
        </patternFill>
      </fill>
    </dxf>
    <dxf>
      <font>
        <b/>
        <color theme="1"/>
      </font>
      <border>
        <left style="medium">
          <color theme="9" tint="0.59999389629810485"/>
        </left>
        <right style="medium">
          <color theme="9" tint="0.59999389629810485"/>
        </right>
        <top style="medium">
          <color theme="9" tint="0.59999389629810485"/>
        </top>
        <bottom style="medium">
          <color theme="9" tint="0.59999389629810485"/>
        </bottom>
      </border>
    </dxf>
    <dxf>
      <font>
        <color theme="9"/>
      </font>
    </dxf>
    <dxf>
      <fill>
        <patternFill>
          <fgColor theme="9" tint="0.79998168889431442"/>
          <bgColor theme="9" tint="0.59996337778862885"/>
        </patternFill>
      </fill>
    </dxf>
    <dxf>
      <border>
        <left style="thin">
          <color theme="9" tint="0.39997558519241921"/>
        </left>
        <right style="thin">
          <color theme="9" tint="0.39997558519241921"/>
        </right>
      </border>
    </dxf>
    <dxf>
      <fill>
        <patternFill>
          <bgColor theme="9" tint="0.39994506668294322"/>
        </patternFill>
      </fill>
    </dxf>
    <dxf>
      <border>
        <top style="thin">
          <color theme="9" tint="0.39997558519241921"/>
        </top>
        <bottom style="thin">
          <color theme="9" tint="0.39997558519241921"/>
        </bottom>
        <horizontal style="thin">
          <color theme="9" tint="0.39997558519241921"/>
        </horizontal>
      </border>
    </dxf>
    <dxf>
      <fill>
        <patternFill patternType="none">
          <bgColor auto="1"/>
        </patternFill>
      </fill>
    </dxf>
    <dxf>
      <font>
        <b/>
        <color theme="1"/>
      </font>
      <border>
        <top style="thin">
          <color theme="9" tint="-0.249977111117893"/>
        </top>
        <bottom style="medium">
          <color theme="9" tint="-0.249977111117893"/>
        </bottom>
      </border>
    </dxf>
    <dxf>
      <font>
        <b/>
        <color theme="0"/>
      </font>
      <fill>
        <patternFill patternType="solid">
          <fgColor theme="9"/>
          <bgColor theme="9"/>
        </patternFill>
      </fill>
      <border>
        <top style="medium">
          <color theme="9" tint="-0.249977111117893"/>
        </top>
      </border>
    </dxf>
    <dxf>
      <font>
        <color theme="1"/>
      </font>
    </dxf>
  </dxfs>
  <tableStyles count="1" defaultTableStyle="TableStyleMedium2" defaultPivotStyle="PivotStyleLight16">
    <tableStyle name="Ejercicio" table="0" count="16" xr9:uid="{00000000-0011-0000-FFFF-FFFF00000000}">
      <tableStyleElement type="wholeTable" dxfId="37"/>
      <tableStyleElement type="headerRow" dxfId="36"/>
      <tableStyleElement type="totalRow" dxfId="35"/>
      <tableStyleElement type="firstColumn" dxfId="34"/>
      <tableStyleElement type="firstRowStripe" dxfId="33"/>
      <tableStyleElement type="secondRowStripe" dxfId="32"/>
      <tableStyleElement type="firstColumnStripe" dxfId="31"/>
      <tableStyleElement type="secondColumnStripe" dxfId="30"/>
      <tableStyleElement type="firstHeaderCell" dxfId="29"/>
      <tableStyleElement type="firstSubtotalColumn" dxfId="28"/>
      <tableStyleElement type="firstSubtotalRow" dxfId="27"/>
      <tableStyleElement type="secondSubtotalRow" dxfId="26"/>
      <tableStyleElement type="firstRowSubheading" dxfId="25"/>
      <tableStyleElement type="secondRowSubheading" dxfId="24"/>
      <tableStyleElement type="pageFieldLabels" dxfId="23"/>
      <tableStyleElement type="pageFieldValues" dxfId="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microsoft.com/office/2011/relationships/timelineCache" Target="timelineCaches/timelineCache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pivotCacheDefinition" Target="pivotCache/pivotCacheDefinition3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3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2.xml"/><Relationship Id="rId28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31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1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[VentasGroucery Solución.xlsx]Evolución!TablaDinámica1</c:name>
    <c:fmtId val="11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Evolución!$B$11:$B$12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Evolución!$A$13:$A$25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Evolución!$B$13:$B$25</c:f>
              <c:numCache>
                <c:formatCode>#,##0</c:formatCode>
                <c:ptCount val="12"/>
                <c:pt idx="0">
                  <c:v>37943.199999999997</c:v>
                </c:pt>
                <c:pt idx="1">
                  <c:v>22669.399999999998</c:v>
                </c:pt>
                <c:pt idx="2">
                  <c:v>25434.3</c:v>
                </c:pt>
                <c:pt idx="3">
                  <c:v>17089</c:v>
                </c:pt>
                <c:pt idx="4">
                  <c:v>14713.300000000001</c:v>
                </c:pt>
                <c:pt idx="5">
                  <c:v>42247</c:v>
                </c:pt>
                <c:pt idx="6">
                  <c:v>28660.2</c:v>
                </c:pt>
                <c:pt idx="7">
                  <c:v>89466.500000000029</c:v>
                </c:pt>
                <c:pt idx="8">
                  <c:v>119170.89999999998</c:v>
                </c:pt>
                <c:pt idx="9">
                  <c:v>73360.600000000006</c:v>
                </c:pt>
                <c:pt idx="10">
                  <c:v>97669.699999999983</c:v>
                </c:pt>
                <c:pt idx="11">
                  <c:v>122123.69999999997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18-4C8F-B34F-A2AFDBA5FFB3}"/>
            </c:ext>
          </c:extLst>
        </c:ser>
        <c:ser>
          <c:idx val="1"/>
          <c:order val="1"/>
          <c:tx>
            <c:strRef>
              <c:f>Evolución!$C$11:$C$12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Evolución!$A$13:$A$25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Evolución!$C$13:$C$25</c:f>
              <c:numCache>
                <c:formatCode>#,##0</c:formatCode>
                <c:ptCount val="12"/>
                <c:pt idx="0">
                  <c:v>70399.000000000015</c:v>
                </c:pt>
                <c:pt idx="1">
                  <c:v>70178.100000000006</c:v>
                </c:pt>
                <c:pt idx="2">
                  <c:v>67604.399999999994</c:v>
                </c:pt>
                <c:pt idx="3">
                  <c:v>55347.4</c:v>
                </c:pt>
                <c:pt idx="4">
                  <c:v>78306.789999999994</c:v>
                </c:pt>
                <c:pt idx="5">
                  <c:v>87799.64999999998</c:v>
                </c:pt>
                <c:pt idx="6">
                  <c:v>62673.099999999984</c:v>
                </c:pt>
                <c:pt idx="7">
                  <c:v>74697.03</c:v>
                </c:pt>
                <c:pt idx="8">
                  <c:v>49981.69</c:v>
                </c:pt>
                <c:pt idx="9">
                  <c:v>59733.02</c:v>
                </c:pt>
                <c:pt idx="10">
                  <c:v>70040.700000000012</c:v>
                </c:pt>
                <c:pt idx="11">
                  <c:v>48466.359999999993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4A-4E8B-839F-087690E74AC9}"/>
            </c:ext>
          </c:extLst>
        </c:ser>
        <c:ser>
          <c:idx val="2"/>
          <c:order val="2"/>
          <c:tx>
            <c:strRef>
              <c:f>Evolución!$D$11:$D$12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Evolución!$A$13:$A$25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Evolución!$D$13:$D$25</c:f>
              <c:numCache>
                <c:formatCode>#,##0</c:formatCode>
                <c:ptCount val="12"/>
                <c:pt idx="0">
                  <c:v>64447.750000000007</c:v>
                </c:pt>
                <c:pt idx="1">
                  <c:v>70511</c:v>
                </c:pt>
                <c:pt idx="2">
                  <c:v>77636.45</c:v>
                </c:pt>
                <c:pt idx="3">
                  <c:v>78970.470000000016</c:v>
                </c:pt>
                <c:pt idx="4">
                  <c:v>92561.19</c:v>
                </c:pt>
                <c:pt idx="5">
                  <c:v>59547.240000000013</c:v>
                </c:pt>
                <c:pt idx="6">
                  <c:v>96955.51</c:v>
                </c:pt>
                <c:pt idx="7">
                  <c:v>91772.85000000002</c:v>
                </c:pt>
                <c:pt idx="8">
                  <c:v>52702.27</c:v>
                </c:pt>
                <c:pt idx="9">
                  <c:v>62072.83</c:v>
                </c:pt>
                <c:pt idx="10">
                  <c:v>77514.939999999973</c:v>
                </c:pt>
                <c:pt idx="11">
                  <c:v>68740.650000000009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4A-4E8B-839F-087690E74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141680"/>
        <c:axId val="191140848"/>
      </c:barChart>
      <c:catAx>
        <c:axId val="191141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1140848"/>
        <c:crosses val="autoZero"/>
        <c:auto val="1"/>
        <c:lblAlgn val="ctr"/>
        <c:lblOffset val="100"/>
        <c:noMultiLvlLbl val="0"/>
      </c:catAx>
      <c:valAx>
        <c:axId val="1911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114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[VentasGroucery Solución.xlsx]Evolución!TablaDinámica2</c:name>
    <c:fmtId val="6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Evolución!$B$28:$B$29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Evolución!$A$30:$A$41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Evolución!$B$30:$B$41</c:f>
              <c:numCache>
                <c:formatCode>#,##0</c:formatCode>
                <c:ptCount val="12"/>
                <c:pt idx="0">
                  <c:v>37943.199999999997</c:v>
                </c:pt>
                <c:pt idx="1">
                  <c:v>60612.599999999991</c:v>
                </c:pt>
                <c:pt idx="2">
                  <c:v>86046.9</c:v>
                </c:pt>
                <c:pt idx="3">
                  <c:v>103135.9</c:v>
                </c:pt>
                <c:pt idx="4">
                  <c:v>117849.2</c:v>
                </c:pt>
                <c:pt idx="5">
                  <c:v>160096.20000000001</c:v>
                </c:pt>
                <c:pt idx="6">
                  <c:v>188756.40000000002</c:v>
                </c:pt>
                <c:pt idx="7">
                  <c:v>278222.90000000002</c:v>
                </c:pt>
                <c:pt idx="8">
                  <c:v>397393.8</c:v>
                </c:pt>
                <c:pt idx="9">
                  <c:v>470754.4</c:v>
                </c:pt>
                <c:pt idx="10">
                  <c:v>568424.1</c:v>
                </c:pt>
                <c:pt idx="11">
                  <c:v>690547.79999999993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7B-4E8B-AD52-9483434D844B}"/>
            </c:ext>
          </c:extLst>
        </c:ser>
        <c:ser>
          <c:idx val="1"/>
          <c:order val="1"/>
          <c:tx>
            <c:strRef>
              <c:f>Evolución!$C$28:$C$29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Evolución!$A$30:$A$41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Evolución!$C$30:$C$41</c:f>
              <c:numCache>
                <c:formatCode>#,##0</c:formatCode>
                <c:ptCount val="12"/>
                <c:pt idx="0">
                  <c:v>70399.000000000015</c:v>
                </c:pt>
                <c:pt idx="1">
                  <c:v>140577.10000000003</c:v>
                </c:pt>
                <c:pt idx="2">
                  <c:v>208181.50000000003</c:v>
                </c:pt>
                <c:pt idx="3">
                  <c:v>263528.90000000002</c:v>
                </c:pt>
                <c:pt idx="4">
                  <c:v>341835.69</c:v>
                </c:pt>
                <c:pt idx="5">
                  <c:v>429635.33999999997</c:v>
                </c:pt>
                <c:pt idx="6">
                  <c:v>492308.43999999994</c:v>
                </c:pt>
                <c:pt idx="7">
                  <c:v>567005.47</c:v>
                </c:pt>
                <c:pt idx="8">
                  <c:v>616987.15999999992</c:v>
                </c:pt>
                <c:pt idx="9">
                  <c:v>676720.17999999993</c:v>
                </c:pt>
                <c:pt idx="10">
                  <c:v>746760.87999999989</c:v>
                </c:pt>
                <c:pt idx="11">
                  <c:v>795227.23999999987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EB-4D1F-BE79-9E7F1A3C4682}"/>
            </c:ext>
          </c:extLst>
        </c:ser>
        <c:ser>
          <c:idx val="2"/>
          <c:order val="2"/>
          <c:tx>
            <c:strRef>
              <c:f>Evolución!$D$28:$D$29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Evolución!$A$30:$A$41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Evolución!$D$30:$D$41</c:f>
              <c:numCache>
                <c:formatCode>#,##0</c:formatCode>
                <c:ptCount val="12"/>
                <c:pt idx="0">
                  <c:v>64447.750000000007</c:v>
                </c:pt>
                <c:pt idx="1">
                  <c:v>134958.75</c:v>
                </c:pt>
                <c:pt idx="2">
                  <c:v>212595.20000000001</c:v>
                </c:pt>
                <c:pt idx="3">
                  <c:v>291565.67000000004</c:v>
                </c:pt>
                <c:pt idx="4">
                  <c:v>384126.86000000004</c:v>
                </c:pt>
                <c:pt idx="5">
                  <c:v>443674.10000000003</c:v>
                </c:pt>
                <c:pt idx="6">
                  <c:v>540629.61</c:v>
                </c:pt>
                <c:pt idx="7">
                  <c:v>632402.46</c:v>
                </c:pt>
                <c:pt idx="8">
                  <c:v>685104.73</c:v>
                </c:pt>
                <c:pt idx="9">
                  <c:v>747177.55999999994</c:v>
                </c:pt>
                <c:pt idx="10">
                  <c:v>824692.49999999988</c:v>
                </c:pt>
                <c:pt idx="11">
                  <c:v>893433.14999999991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AEB-4D1F-BE79-9E7F1A3C4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861104"/>
        <c:axId val="204811600"/>
      </c:lineChart>
      <c:catAx>
        <c:axId val="20486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4811600"/>
        <c:crosses val="autoZero"/>
        <c:auto val="1"/>
        <c:lblAlgn val="ctr"/>
        <c:lblOffset val="100"/>
        <c:noMultiLvlLbl val="0"/>
      </c:catAx>
      <c:valAx>
        <c:axId val="20481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486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[VentasGroucery Solución.xlsx]Evolución!TablaDinámica4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Evolución!$N$37:$N$38</c:f>
              <c:strCache>
                <c:ptCount val="1"/>
                <c:pt idx="0">
                  <c:v>2014 - Venta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Evolución!$M$39:$M$43</c:f>
              <c:strCache>
                <c:ptCount val="4"/>
                <c:pt idx="0">
                  <c:v>John Matter</c:v>
                </c:pt>
                <c:pt idx="1">
                  <c:v>Lydia Sinn</c:v>
                </c:pt>
                <c:pt idx="2">
                  <c:v>Marc Caine</c:v>
                </c:pt>
                <c:pt idx="3">
                  <c:v>Peter Stone</c:v>
                </c:pt>
              </c:strCache>
            </c:strRef>
          </c:cat>
          <c:val>
            <c:numRef>
              <c:f>Evolución!$N$39:$N$43</c:f>
              <c:numCache>
                <c:formatCode>#,##0</c:formatCode>
                <c:ptCount val="4"/>
                <c:pt idx="0">
                  <c:v>237347.20000000019</c:v>
                </c:pt>
                <c:pt idx="1">
                  <c:v>174545.99999999991</c:v>
                </c:pt>
                <c:pt idx="2">
                  <c:v>86074.4</c:v>
                </c:pt>
                <c:pt idx="3">
                  <c:v>192580.2000000001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91-4AC3-83E7-21A9D098A904}"/>
            </c:ext>
          </c:extLst>
        </c:ser>
        <c:ser>
          <c:idx val="1"/>
          <c:order val="1"/>
          <c:tx>
            <c:strRef>
              <c:f>Evolución!$O$37:$O$38</c:f>
              <c:strCache>
                <c:ptCount val="1"/>
                <c:pt idx="0">
                  <c:v>2014 - % Total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Evolución!$M$39:$M$43</c:f>
              <c:strCache>
                <c:ptCount val="4"/>
                <c:pt idx="0">
                  <c:v>John Matter</c:v>
                </c:pt>
                <c:pt idx="1">
                  <c:v>Lydia Sinn</c:v>
                </c:pt>
                <c:pt idx="2">
                  <c:v>Marc Caine</c:v>
                </c:pt>
                <c:pt idx="3">
                  <c:v>Peter Stone</c:v>
                </c:pt>
              </c:strCache>
            </c:strRef>
          </c:cat>
          <c:val>
            <c:numRef>
              <c:f>Evolución!$O$39:$O$43</c:f>
              <c:numCache>
                <c:formatCode>0.00%</c:formatCode>
                <c:ptCount val="4"/>
                <c:pt idx="0">
                  <c:v>0.34370857455486808</c:v>
                </c:pt>
                <c:pt idx="1">
                  <c:v>0.25276454432263756</c:v>
                </c:pt>
                <c:pt idx="2">
                  <c:v>0.12464654872551903</c:v>
                </c:pt>
                <c:pt idx="3">
                  <c:v>0.27888033239697535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91-4AC3-83E7-21A9D098A904}"/>
            </c:ext>
          </c:extLst>
        </c:ser>
        <c:ser>
          <c:idx val="2"/>
          <c:order val="2"/>
          <c:tx>
            <c:strRef>
              <c:f>Evolución!$P$37:$P$38</c:f>
              <c:strCache>
                <c:ptCount val="1"/>
                <c:pt idx="0">
                  <c:v>2015 - Venta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Evolución!$M$39:$M$43</c:f>
              <c:strCache>
                <c:ptCount val="4"/>
                <c:pt idx="0">
                  <c:v>John Matter</c:v>
                </c:pt>
                <c:pt idx="1">
                  <c:v>Lydia Sinn</c:v>
                </c:pt>
                <c:pt idx="2">
                  <c:v>Marc Caine</c:v>
                </c:pt>
                <c:pt idx="3">
                  <c:v>Peter Stone</c:v>
                </c:pt>
              </c:strCache>
            </c:strRef>
          </c:cat>
          <c:val>
            <c:numRef>
              <c:f>Evolución!$P$39:$P$43</c:f>
              <c:numCache>
                <c:formatCode>#,##0</c:formatCode>
                <c:ptCount val="4"/>
                <c:pt idx="0">
                  <c:v>240679.94999999998</c:v>
                </c:pt>
                <c:pt idx="1">
                  <c:v>178491.69</c:v>
                </c:pt>
                <c:pt idx="2">
                  <c:v>130097.05</c:v>
                </c:pt>
                <c:pt idx="3">
                  <c:v>245958.55000000008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691-4AC3-83E7-21A9D098A904}"/>
            </c:ext>
          </c:extLst>
        </c:ser>
        <c:ser>
          <c:idx val="3"/>
          <c:order val="3"/>
          <c:tx>
            <c:strRef>
              <c:f>Evolución!$Q$37:$Q$38</c:f>
              <c:strCache>
                <c:ptCount val="1"/>
                <c:pt idx="0">
                  <c:v>2015 - % Total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Evolución!$M$39:$M$43</c:f>
              <c:strCache>
                <c:ptCount val="4"/>
                <c:pt idx="0">
                  <c:v>John Matter</c:v>
                </c:pt>
                <c:pt idx="1">
                  <c:v>Lydia Sinn</c:v>
                </c:pt>
                <c:pt idx="2">
                  <c:v>Marc Caine</c:v>
                </c:pt>
                <c:pt idx="3">
                  <c:v>Peter Stone</c:v>
                </c:pt>
              </c:strCache>
            </c:strRef>
          </c:cat>
          <c:val>
            <c:numRef>
              <c:f>Evolución!$Q$39:$Q$43</c:f>
              <c:numCache>
                <c:formatCode>0.00%</c:formatCode>
                <c:ptCount val="4"/>
                <c:pt idx="0">
                  <c:v>0.30265556547082056</c:v>
                </c:pt>
                <c:pt idx="1">
                  <c:v>0.2244536920038101</c:v>
                </c:pt>
                <c:pt idx="2">
                  <c:v>0.16359732596685192</c:v>
                </c:pt>
                <c:pt idx="3">
                  <c:v>0.30929341655851733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691-4AC3-83E7-21A9D098A904}"/>
            </c:ext>
          </c:extLst>
        </c:ser>
        <c:ser>
          <c:idx val="4"/>
          <c:order val="4"/>
          <c:tx>
            <c:strRef>
              <c:f>Evolución!$R$37:$R$38</c:f>
              <c:strCache>
                <c:ptCount val="1"/>
                <c:pt idx="0">
                  <c:v>2016 - Venta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Evolución!$M$39:$M$43</c:f>
              <c:strCache>
                <c:ptCount val="4"/>
                <c:pt idx="0">
                  <c:v>John Matter</c:v>
                </c:pt>
                <c:pt idx="1">
                  <c:v>Lydia Sinn</c:v>
                </c:pt>
                <c:pt idx="2">
                  <c:v>Marc Caine</c:v>
                </c:pt>
                <c:pt idx="3">
                  <c:v>Peter Stone</c:v>
                </c:pt>
              </c:strCache>
            </c:strRef>
          </c:cat>
          <c:val>
            <c:numRef>
              <c:f>Evolución!$R$39:$R$43</c:f>
              <c:numCache>
                <c:formatCode>#,##0</c:formatCode>
                <c:ptCount val="4"/>
                <c:pt idx="0">
                  <c:v>335426.10000000003</c:v>
                </c:pt>
                <c:pt idx="1">
                  <c:v>192480.15999999995</c:v>
                </c:pt>
                <c:pt idx="2">
                  <c:v>126072.55000000002</c:v>
                </c:pt>
                <c:pt idx="3">
                  <c:v>239454.34000000005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691-4AC3-83E7-21A9D098A904}"/>
            </c:ext>
          </c:extLst>
        </c:ser>
        <c:ser>
          <c:idx val="5"/>
          <c:order val="5"/>
          <c:tx>
            <c:strRef>
              <c:f>Evolución!$S$37:$S$38</c:f>
              <c:strCache>
                <c:ptCount val="1"/>
                <c:pt idx="0">
                  <c:v>2016 - % Total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Evolución!$M$39:$M$43</c:f>
              <c:strCache>
                <c:ptCount val="4"/>
                <c:pt idx="0">
                  <c:v>John Matter</c:v>
                </c:pt>
                <c:pt idx="1">
                  <c:v>Lydia Sinn</c:v>
                </c:pt>
                <c:pt idx="2">
                  <c:v>Marc Caine</c:v>
                </c:pt>
                <c:pt idx="3">
                  <c:v>Peter Stone</c:v>
                </c:pt>
              </c:strCache>
            </c:strRef>
          </c:cat>
          <c:val>
            <c:numRef>
              <c:f>Evolución!$S$39:$S$43</c:f>
              <c:numCache>
                <c:formatCode>0.00%</c:formatCode>
                <c:ptCount val="4"/>
                <c:pt idx="0">
                  <c:v>0.37543502835102993</c:v>
                </c:pt>
                <c:pt idx="1">
                  <c:v>0.21543879360196105</c:v>
                </c:pt>
                <c:pt idx="2">
                  <c:v>0.14111022184480171</c:v>
                </c:pt>
                <c:pt idx="3">
                  <c:v>0.2680159562022072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691-4AC3-83E7-21A9D098A90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[VentasGroucery Solución.xlsx]Hoja7!TablaDinámica9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Hoja7!$B$1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Hoja7!$A$2:$A$5</c:f>
              <c:strCache>
                <c:ptCount val="3"/>
                <c:pt idx="0">
                  <c:v>Lydia Sinn</c:v>
                </c:pt>
                <c:pt idx="1">
                  <c:v>Marc Caine</c:v>
                </c:pt>
                <c:pt idx="2">
                  <c:v>Peter Stone</c:v>
                </c:pt>
              </c:strCache>
            </c:strRef>
          </c:cat>
          <c:val>
            <c:numRef>
              <c:f>Hoja7!$B$2:$B$5</c:f>
              <c:numCache>
                <c:formatCode>General</c:formatCode>
                <c:ptCount val="3"/>
                <c:pt idx="0">
                  <c:v>174545.99999999991</c:v>
                </c:pt>
                <c:pt idx="1">
                  <c:v>86074.4</c:v>
                </c:pt>
                <c:pt idx="2">
                  <c:v>192580.2000000001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C8-4101-8E0F-7A764D1E1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048287"/>
        <c:axId val="155052863"/>
      </c:barChart>
      <c:catAx>
        <c:axId val="155048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5052863"/>
        <c:crosses val="autoZero"/>
        <c:auto val="1"/>
        <c:lblAlgn val="ctr"/>
        <c:lblOffset val="100"/>
        <c:noMultiLvlLbl val="0"/>
      </c:catAx>
      <c:valAx>
        <c:axId val="1550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5048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[VentasGroucery Solución.xlsx]Hoja6!TablaDinámica10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Hoja6!$P$2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Hoja6!$O$3:$O$7</c:f>
              <c:strCache>
                <c:ptCount val="4"/>
                <c:pt idx="0">
                  <c:v>John Matter</c:v>
                </c:pt>
                <c:pt idx="1">
                  <c:v>Lydia Sinn</c:v>
                </c:pt>
                <c:pt idx="2">
                  <c:v>Marc Caine</c:v>
                </c:pt>
                <c:pt idx="3">
                  <c:v>Peter Stone</c:v>
                </c:pt>
              </c:strCache>
            </c:strRef>
          </c:cat>
          <c:val>
            <c:numRef>
              <c:f>Hoja6!$P$3:$P$7</c:f>
              <c:numCache>
                <c:formatCode>General</c:formatCode>
                <c:ptCount val="4"/>
                <c:pt idx="0">
                  <c:v>237347.20000000019</c:v>
                </c:pt>
                <c:pt idx="1">
                  <c:v>174545.99999999991</c:v>
                </c:pt>
                <c:pt idx="2">
                  <c:v>86074.4</c:v>
                </c:pt>
                <c:pt idx="3">
                  <c:v>192580.2000000001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D8-4199-AD2F-9B5351D8E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047455"/>
        <c:axId val="155049951"/>
      </c:barChart>
      <c:catAx>
        <c:axId val="155047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5049951"/>
        <c:crosses val="autoZero"/>
        <c:auto val="1"/>
        <c:lblAlgn val="ctr"/>
        <c:lblOffset val="100"/>
        <c:noMultiLvlLbl val="0"/>
      </c:catAx>
      <c:valAx>
        <c:axId val="15504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5047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75740966754155725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Hoja6!$L$2</c:f>
              <c:strCache>
                <c:ptCount val="1"/>
                <c:pt idx="0">
                  <c:v>Venta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Hoja6!$K$3:$K$6</c:f>
              <c:strCache>
                <c:ptCount val="4"/>
                <c:pt idx="0">
                  <c:v>John Matter</c:v>
                </c:pt>
                <c:pt idx="1">
                  <c:v>Lydia Sinn</c:v>
                </c:pt>
                <c:pt idx="2">
                  <c:v>Marc Caine</c:v>
                </c:pt>
                <c:pt idx="3">
                  <c:v>Peter Stone</c:v>
                </c:pt>
              </c:strCache>
            </c:strRef>
          </c:cat>
          <c:val>
            <c:numRef>
              <c:f>Hoja6!$L$3:$L$6</c:f>
              <c:numCache>
                <c:formatCode>General</c:formatCode>
                <c:ptCount val="4"/>
                <c:pt idx="0">
                  <c:v>237347.20000000019</c:v>
                </c:pt>
                <c:pt idx="1">
                  <c:v>174545.99999999991</c:v>
                </c:pt>
                <c:pt idx="2">
                  <c:v>86074.4</c:v>
                </c:pt>
                <c:pt idx="3">
                  <c:v>192580.2000000001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81-4A5B-8DF4-E3F855136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3516799"/>
        <c:axId val="373514719"/>
      </c:barChart>
      <c:catAx>
        <c:axId val="37351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73514719"/>
        <c:crosses val="autoZero"/>
        <c:auto val="1"/>
        <c:lblAlgn val="ctr"/>
        <c:lblOffset val="100"/>
        <c:noMultiLvlLbl val="0"/>
      </c:catAx>
      <c:valAx>
        <c:axId val="37351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73516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Hoja6!$A$2</c:f>
              <c:strCache>
                <c:ptCount val="1"/>
                <c:pt idx="0">
                  <c:v>Vendedor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Hoja6!$B$1:$G$1</c:f>
              <c:numCache>
                <c:formatCode>General</c:formatCode>
                <c:ptCount val="6"/>
                <c:pt idx="0">
                  <c:v>2014</c:v>
                </c:pt>
                <c:pt idx="2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Hoja6!$B$2:$G$2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D7-43EA-87B3-953F21AAFA9E}"/>
            </c:ext>
          </c:extLst>
        </c:ser>
        <c:ser>
          <c:idx val="1"/>
          <c:order val="1"/>
          <c:tx>
            <c:strRef>
              <c:f>Hoja6!$A$3</c:f>
              <c:strCache>
                <c:ptCount val="1"/>
                <c:pt idx="0">
                  <c:v>John Matter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Hoja6!$B$1:$G$1</c:f>
              <c:numCache>
                <c:formatCode>General</c:formatCode>
                <c:ptCount val="6"/>
                <c:pt idx="0">
                  <c:v>2014</c:v>
                </c:pt>
                <c:pt idx="2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Hoja6!$B$3:$G$3</c:f>
              <c:numCache>
                <c:formatCode>General</c:formatCode>
                <c:ptCount val="6"/>
                <c:pt idx="0">
                  <c:v>237347.20000000019</c:v>
                </c:pt>
                <c:pt idx="1">
                  <c:v>0.34370857455486808</c:v>
                </c:pt>
                <c:pt idx="2">
                  <c:v>240679.94999999998</c:v>
                </c:pt>
                <c:pt idx="3">
                  <c:v>0.30265556547082056</c:v>
                </c:pt>
                <c:pt idx="4">
                  <c:v>335426.10000000003</c:v>
                </c:pt>
                <c:pt idx="5">
                  <c:v>0.37543502835102993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D7-43EA-87B3-953F21AAFA9E}"/>
            </c:ext>
          </c:extLst>
        </c:ser>
        <c:ser>
          <c:idx val="2"/>
          <c:order val="2"/>
          <c:tx>
            <c:strRef>
              <c:f>Hoja6!$A$4</c:f>
              <c:strCache>
                <c:ptCount val="1"/>
                <c:pt idx="0">
                  <c:v>Lydia Sinn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Hoja6!$B$1:$G$1</c:f>
              <c:numCache>
                <c:formatCode>General</c:formatCode>
                <c:ptCount val="6"/>
                <c:pt idx="0">
                  <c:v>2014</c:v>
                </c:pt>
                <c:pt idx="2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Hoja6!$B$4:$G$4</c:f>
              <c:numCache>
                <c:formatCode>General</c:formatCode>
                <c:ptCount val="6"/>
                <c:pt idx="0">
                  <c:v>174545.99999999991</c:v>
                </c:pt>
                <c:pt idx="1">
                  <c:v>0.25276454432263756</c:v>
                </c:pt>
                <c:pt idx="2">
                  <c:v>178491.69</c:v>
                </c:pt>
                <c:pt idx="3">
                  <c:v>0.2244536920038101</c:v>
                </c:pt>
                <c:pt idx="4">
                  <c:v>192480.15999999995</c:v>
                </c:pt>
                <c:pt idx="5">
                  <c:v>0.21543879360196105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D7-43EA-87B3-953F21AAFA9E}"/>
            </c:ext>
          </c:extLst>
        </c:ser>
        <c:ser>
          <c:idx val="3"/>
          <c:order val="3"/>
          <c:tx>
            <c:strRef>
              <c:f>Hoja6!$A$5</c:f>
              <c:strCache>
                <c:ptCount val="1"/>
                <c:pt idx="0">
                  <c:v>Marc Caine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Hoja6!$B$1:$G$1</c:f>
              <c:numCache>
                <c:formatCode>General</c:formatCode>
                <c:ptCount val="6"/>
                <c:pt idx="0">
                  <c:v>2014</c:v>
                </c:pt>
                <c:pt idx="2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Hoja6!$B$5:$G$5</c:f>
              <c:numCache>
                <c:formatCode>General</c:formatCode>
                <c:ptCount val="6"/>
                <c:pt idx="0">
                  <c:v>86074.4</c:v>
                </c:pt>
                <c:pt idx="1">
                  <c:v>0.12464654872551903</c:v>
                </c:pt>
                <c:pt idx="2">
                  <c:v>130097.05</c:v>
                </c:pt>
                <c:pt idx="3">
                  <c:v>0.16359732596685192</c:v>
                </c:pt>
                <c:pt idx="4">
                  <c:v>126072.55000000002</c:v>
                </c:pt>
                <c:pt idx="5">
                  <c:v>0.14111022184480171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D7-43EA-87B3-953F21AAFA9E}"/>
            </c:ext>
          </c:extLst>
        </c:ser>
        <c:ser>
          <c:idx val="4"/>
          <c:order val="4"/>
          <c:tx>
            <c:strRef>
              <c:f>Hoja6!$A$6</c:f>
              <c:strCache>
                <c:ptCount val="1"/>
                <c:pt idx="0">
                  <c:v>Peter Stone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Hoja6!$B$1:$G$1</c:f>
              <c:numCache>
                <c:formatCode>General</c:formatCode>
                <c:ptCount val="6"/>
                <c:pt idx="0">
                  <c:v>2014</c:v>
                </c:pt>
                <c:pt idx="2">
                  <c:v>2015</c:v>
                </c:pt>
                <c:pt idx="4">
                  <c:v>2016</c:v>
                </c:pt>
              </c:numCache>
            </c:numRef>
          </c:cat>
          <c:val>
            <c:numRef>
              <c:f>Hoja6!$B$6:$G$6</c:f>
              <c:numCache>
                <c:formatCode>General</c:formatCode>
                <c:ptCount val="6"/>
                <c:pt idx="0">
                  <c:v>192580.2000000001</c:v>
                </c:pt>
                <c:pt idx="1">
                  <c:v>0.27888033239697535</c:v>
                </c:pt>
                <c:pt idx="2">
                  <c:v>245958.55000000008</c:v>
                </c:pt>
                <c:pt idx="3">
                  <c:v>0.30929341655851733</c:v>
                </c:pt>
                <c:pt idx="4">
                  <c:v>239454.34000000005</c:v>
                </c:pt>
                <c:pt idx="5">
                  <c:v>0.2680159562022072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D7-43EA-87B3-953F21AAF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0335135"/>
        <c:axId val="260333055"/>
      </c:barChart>
      <c:catAx>
        <c:axId val="260335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60333055"/>
        <c:crosses val="autoZero"/>
        <c:auto val="1"/>
        <c:lblAlgn val="ctr"/>
        <c:lblOffset val="100"/>
        <c:noMultiLvlLbl val="0"/>
      </c:catAx>
      <c:valAx>
        <c:axId val="26033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60335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[VentasGroucery Solución.xlsx]Hoja3!TablaDinámica7</c:name>
    <c:fmtId val="0"/>
  </c:pivotSource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529743"/>
        <c:axId val="170507279"/>
      </c:barChart>
      <c:catAx>
        <c:axId val="170529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0507279"/>
        <c:crosses val="autoZero"/>
        <c:auto val="1"/>
        <c:lblAlgn val="ctr"/>
        <c:lblOffset val="100"/>
        <c:noMultiLvlLbl val="0"/>
      </c:catAx>
      <c:valAx>
        <c:axId val="17050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052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[VentasGroucery Solución.xlsx]Hoja5!TablaDinámica8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Hoja5!$B$1:$B$2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Hoja5!$A$3:$A$15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Hoja5!$B$3:$B$15</c:f>
              <c:numCache>
                <c:formatCode>General</c:formatCode>
                <c:ptCount val="12"/>
                <c:pt idx="0">
                  <c:v>37943.199999999997</c:v>
                </c:pt>
                <c:pt idx="1">
                  <c:v>22669.399999999998</c:v>
                </c:pt>
                <c:pt idx="2">
                  <c:v>25434.3</c:v>
                </c:pt>
                <c:pt idx="3">
                  <c:v>17089</c:v>
                </c:pt>
                <c:pt idx="4">
                  <c:v>14713.300000000001</c:v>
                </c:pt>
                <c:pt idx="5">
                  <c:v>42247</c:v>
                </c:pt>
                <c:pt idx="6">
                  <c:v>28660.2</c:v>
                </c:pt>
                <c:pt idx="7">
                  <c:v>89466.500000000029</c:v>
                </c:pt>
                <c:pt idx="8">
                  <c:v>119170.89999999998</c:v>
                </c:pt>
                <c:pt idx="9">
                  <c:v>73360.600000000006</c:v>
                </c:pt>
                <c:pt idx="10">
                  <c:v>97669.699999999983</c:v>
                </c:pt>
                <c:pt idx="11">
                  <c:v>122123.69999999997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2F-424C-9D13-C705DE9C02EF}"/>
            </c:ext>
          </c:extLst>
        </c:ser>
        <c:ser>
          <c:idx val="1"/>
          <c:order val="1"/>
          <c:tx>
            <c:strRef>
              <c:f>Hoja5!$C$1:$C$2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Hoja5!$A$3:$A$15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Hoja5!$C$3:$C$15</c:f>
              <c:numCache>
                <c:formatCode>General</c:formatCode>
                <c:ptCount val="12"/>
                <c:pt idx="0">
                  <c:v>70399.000000000015</c:v>
                </c:pt>
                <c:pt idx="1">
                  <c:v>70178.100000000006</c:v>
                </c:pt>
                <c:pt idx="2">
                  <c:v>67604.399999999994</c:v>
                </c:pt>
                <c:pt idx="3">
                  <c:v>55347.4</c:v>
                </c:pt>
                <c:pt idx="4">
                  <c:v>78306.789999999994</c:v>
                </c:pt>
                <c:pt idx="5">
                  <c:v>87799.64999999998</c:v>
                </c:pt>
                <c:pt idx="6">
                  <c:v>62673.099999999984</c:v>
                </c:pt>
                <c:pt idx="7">
                  <c:v>74697.03</c:v>
                </c:pt>
                <c:pt idx="8">
                  <c:v>49981.69</c:v>
                </c:pt>
                <c:pt idx="9">
                  <c:v>59733.02</c:v>
                </c:pt>
                <c:pt idx="10">
                  <c:v>70040.700000000012</c:v>
                </c:pt>
                <c:pt idx="11">
                  <c:v>48466.359999999993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2F-424C-9D13-C705DE9C02EF}"/>
            </c:ext>
          </c:extLst>
        </c:ser>
        <c:ser>
          <c:idx val="2"/>
          <c:order val="2"/>
          <c:tx>
            <c:strRef>
              <c:f>Hoja5!$D$1:$D$2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Hoja5!$A$3:$A$15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Hoja5!$D$3:$D$15</c:f>
              <c:numCache>
                <c:formatCode>General</c:formatCode>
                <c:ptCount val="12"/>
                <c:pt idx="0">
                  <c:v>64447.750000000007</c:v>
                </c:pt>
                <c:pt idx="1">
                  <c:v>70511</c:v>
                </c:pt>
                <c:pt idx="2">
                  <c:v>77636.45</c:v>
                </c:pt>
                <c:pt idx="3">
                  <c:v>78970.470000000016</c:v>
                </c:pt>
                <c:pt idx="4">
                  <c:v>92561.19</c:v>
                </c:pt>
                <c:pt idx="5">
                  <c:v>59547.240000000013</c:v>
                </c:pt>
                <c:pt idx="6">
                  <c:v>96955.51</c:v>
                </c:pt>
                <c:pt idx="7">
                  <c:v>91772.85000000002</c:v>
                </c:pt>
                <c:pt idx="8">
                  <c:v>52702.27</c:v>
                </c:pt>
                <c:pt idx="9">
                  <c:v>62072.83</c:v>
                </c:pt>
                <c:pt idx="10">
                  <c:v>77514.939999999973</c:v>
                </c:pt>
                <c:pt idx="11">
                  <c:v>68740.650000000009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2F-424C-9D13-C705DE9C0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6779263"/>
        <c:axId val="15106991"/>
      </c:lineChart>
      <c:catAx>
        <c:axId val="170677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106991"/>
        <c:crosses val="autoZero"/>
        <c:auto val="1"/>
        <c:lblAlgn val="ctr"/>
        <c:lblOffset val="100"/>
        <c:noMultiLvlLbl val="0"/>
      </c:catAx>
      <c:valAx>
        <c:axId val="15106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0677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[VentasGroucery Solución.xlsx]Hoja8!TablaDinámica11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Hoja8!$B$1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Hoja8!$A$2:$A$23</c:f>
              <c:strCache>
                <c:ptCount val="21"/>
                <c:pt idx="0">
                  <c:v>Argentina</c:v>
                </c:pt>
                <c:pt idx="1">
                  <c:v>Austria</c:v>
                </c:pt>
                <c:pt idx="2">
                  <c:v>Belgium</c:v>
                </c:pt>
                <c:pt idx="3">
                  <c:v>Brazil</c:v>
                </c:pt>
                <c:pt idx="4">
                  <c:v>Canada</c:v>
                </c:pt>
                <c:pt idx="5">
                  <c:v>Denmark</c:v>
                </c:pt>
                <c:pt idx="6">
                  <c:v>Finland</c:v>
                </c:pt>
                <c:pt idx="7">
                  <c:v>France</c:v>
                </c:pt>
                <c:pt idx="8">
                  <c:v>Germany</c:v>
                </c:pt>
                <c:pt idx="9">
                  <c:v>Ireland</c:v>
                </c:pt>
                <c:pt idx="10">
                  <c:v>Italy</c:v>
                </c:pt>
                <c:pt idx="11">
                  <c:v>Mexico</c:v>
                </c:pt>
                <c:pt idx="12">
                  <c:v>Norway</c:v>
                </c:pt>
                <c:pt idx="13">
                  <c:v>Poland</c:v>
                </c:pt>
                <c:pt idx="14">
                  <c:v>Portugal</c:v>
                </c:pt>
                <c:pt idx="15">
                  <c:v>Spain</c:v>
                </c:pt>
                <c:pt idx="16">
                  <c:v>Sweden</c:v>
                </c:pt>
                <c:pt idx="17">
                  <c:v>Switzerland</c:v>
                </c:pt>
                <c:pt idx="18">
                  <c:v>UK</c:v>
                </c:pt>
                <c:pt idx="19">
                  <c:v>USA</c:v>
                </c:pt>
                <c:pt idx="20">
                  <c:v>Venezuela</c:v>
                </c:pt>
              </c:strCache>
            </c:strRef>
          </c:cat>
          <c:val>
            <c:numRef>
              <c:f>Hoja8!$B$2:$B$23</c:f>
              <c:numCache>
                <c:formatCode>General</c:formatCode>
                <c:ptCount val="21"/>
                <c:pt idx="0">
                  <c:v>387</c:v>
                </c:pt>
                <c:pt idx="1">
                  <c:v>9359</c:v>
                </c:pt>
                <c:pt idx="2">
                  <c:v>2132</c:v>
                </c:pt>
                <c:pt idx="3">
                  <c:v>7473</c:v>
                </c:pt>
                <c:pt idx="4">
                  <c:v>3702</c:v>
                </c:pt>
                <c:pt idx="5">
                  <c:v>1933</c:v>
                </c:pt>
                <c:pt idx="6">
                  <c:v>1653</c:v>
                </c:pt>
                <c:pt idx="7">
                  <c:v>6970</c:v>
                </c:pt>
                <c:pt idx="8">
                  <c:v>16949</c:v>
                </c:pt>
                <c:pt idx="9">
                  <c:v>3300</c:v>
                </c:pt>
                <c:pt idx="10">
                  <c:v>1461</c:v>
                </c:pt>
                <c:pt idx="11">
                  <c:v>2513</c:v>
                </c:pt>
                <c:pt idx="12">
                  <c:v>257</c:v>
                </c:pt>
                <c:pt idx="13">
                  <c:v>295</c:v>
                </c:pt>
                <c:pt idx="14">
                  <c:v>966</c:v>
                </c:pt>
                <c:pt idx="15">
                  <c:v>2413</c:v>
                </c:pt>
                <c:pt idx="16">
                  <c:v>4073</c:v>
                </c:pt>
                <c:pt idx="17">
                  <c:v>2233</c:v>
                </c:pt>
                <c:pt idx="18">
                  <c:v>5152</c:v>
                </c:pt>
                <c:pt idx="19">
                  <c:v>16144</c:v>
                </c:pt>
                <c:pt idx="20">
                  <c:v>5220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EC-45B5-85C2-D7B26634F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344463"/>
        <c:axId val="841359439"/>
      </c:barChart>
      <c:catAx>
        <c:axId val="841344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41359439"/>
        <c:crosses val="autoZero"/>
        <c:auto val="1"/>
        <c:lblAlgn val="ctr"/>
        <c:lblOffset val="100"/>
        <c:noMultiLvlLbl val="0"/>
      </c:catAx>
      <c:valAx>
        <c:axId val="841359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41344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</cx:f>
        <cx:nf>_xlchart.v5.0</cx:nf>
      </cx:strDim>
      <cx:numDim type="colorVal">
        <cx:f>_xlchart.v5.6</cx:f>
        <cx:nf>_xlchart.v5.4</cx:nf>
      </cx:numDim>
    </cx:data>
  </cx:chartData>
  <cx:chart>
    <cx:title pos="t" align="ctr" overlay="0"/>
    <cx:plotArea>
      <cx:plotAreaRegion>
        <cx:series layoutId="regionMap" uniqueId="{C8B98002-BDB5-4778-827B-98B36F6908C5}">
          <cx:tx>
            <cx:txData>
              <cx:f>_xlchart.v5.4</cx:f>
              <cx:v>Unidades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endParaRPr lang="es-ES" sz="85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, </cx:separator>
          </cx:dataLabels>
          <cx:dataId val="0"/>
          <cx:layoutPr>
            <cx:geography cultureLanguage="es-ES" cultureRegion="ES" attribution="Con tecnología de Bing">
              <cx:geoCache provider="{E9337A44-BEBE-4D9F-B70C-5C5E7DAFC167}">
                <cx:binary>7HzZchu5su2vOPx8S12YCzt2n4iugTMpSrI89EuFLKtrBmqe/uY+nsf7DfvHTrIoyRLb2+3urRPu
iGs5AiYBggQzE5krVwL8523/j9v07qZ81Wepqv5x2//8Oqzr/B8//VTdhnfZTXWWRbelrvRv9dmt
zn7Sv/0W3d799Km86SIV/IRNRH+6DW/K+q5//V//hHcL7vRG397UkVYXzV05XN5VTVpXXxn74tCr
W92o+jA9gHf6+bV7p7KbMnn96k7VUT28GfK7n18/e83rVz+dvtPvPvVVCgurm08wl/Ezk1ALYUnM
6Q+9fpVqFdwPyzOCpMlNguXxDz989O4mg+lupG5gQbc3D91fWtG0nptPn8q7qnp1//+zqc++wLOR
qNLOUQKOPizXXU/f76fnEv6vf550wDc+6XmihFPx/NHQqQ52uuxuhq994T+nAo7PEEWEEY6OKiAn
KuAm4lhidq8CGD5q/6gCWE5zF/wFBTxOPBH/Y/+p8Hfn31/4e53eqE8PEviStf054TMQPqacww74
kvCRPKOmSTG3+MNnHqUO69Aq+gtSf5x4IvXH/lOp7zffX+q/lMHB5NRXv++fE7xB6JmUnEoLmUfD
Fs/M3uAwzgW2GOKPmnlq99+0pi+7nidTT7TwZORUD79cfn89bO/66FY/WOJ/bv2YnElCmEQWOerA
eq4DZOIzZkp++PfwqUf73/7rv/9oKV+W/ePEE8k/9p/Kffv++8t9r8u6CW7SBxn855In8oxbGEnB
TsxegNVb2BLyXiMSxp+a/bcs5cuS/zzzRPSfB05lv3/z/WXvVfXNJ129ulYR/PcgjBfRADMJ41zc
S/pEEVKembAvTCzRcW+c7IBvX9eX1XE6/0Qpp8Onqrm++v6qWdY36QsCIUrOGGaMmRbE3MMfeuaN
EITqAwayLPk4/HRnHFbzVyLyw7wTBTx0nwp++TfYE7NIvSwMgmDLwBkJRu5l+3wzYH6GLSw4pSfg
834hf0XsT6aeSP7JyKnwZ8vvb/X2XRpETfZynoiZZ5yaknHw+tPfc+HTM84R4CDLOpq9eaID+1//
DQv6KynY55knGvg8cKoA2/v+CniECsfd/5+Hgh8wqJ5i1ClpcZr5XnVRPd6VL+t6KD+zTITB8Xwx
/bXOMAEEyh6SY/OEgbhqovGracmXo+/9tBO7v+89NXpn8f2N/iq/idTL+Rxqnh0kDiK/z3tBrE94
HwNCMaNEUPlA/EBm8DTYelV+86//9xcE/zjxRPSP/afC9/4OQKe8e1mjZ+QMCWFB7vU5uX0qfgso
IcsSDN8jIfMEfC6nTfgXxP848UT8j/2n4l/+DRz+H+7xP0c9/PA43+TtnRt18+mrJvbnxA48JxMU
mwL8+fR3QjZIfsZNIU3M7qlo+tzlTOv51/996PxS2P+yr3+ceGLzj/2nNu/88v39/SML+1Ig5wfN
fKzBfJPtX3V3n+5eMNyC8C1iccig2GPu+sTfI34mKIEqC70n+U+i7VVzd/tXcqyHeSeG/9B9avdX
fwNfb5c3VfSCRJuBAOlMfwfk+ETmBsTgI/YR9zH4BFn+8Uq+7G4e5p0I/aH7VOj25fd3NtdQVnsp
PwNilUSYgjNxNPUTsUMUQAD4H/H8geV5iiwv7yKlj2zfw8C3u/pnk08U8GzsVAtz+/tr4e2duhsb
QJpf+95/LuZaZ8CiWQJw/jHkHtjkp3uA87PDGEEPbPOJ4/mmJX15GzyZeqKIJyOnanj7N/BATvPx
BTUA3IKJQL4PQP6E1DQsEyID8P2PZbATpP9Hq/my8I+zTuR+7DwVuXP9/S1/Vt6o27uXM3tA+BxT
y5T4ub3jM8osyGrNe0pfyofPPFa1pnX8lUD7OPFE5I/9p1Kf/Q28PkSk8UeoVb87K/K/enrkl6aq
y6+b2J9z8VScMQvirUmf2zqiwCGYUC0hnyHn0zj7DQv5sm95nHhi64/9p7b+y9+gYvIAeV8K5fwA
9HCcbbKPPyKNr68gm34psUPZ/EfR9vnhtz97fG1+V2Y36gXLtgydHRAkpgSi6RNweUi8LKCXpYQM
4JnnSeFE5V86PPXL48xT3/M4cOp83L8Bonzktl9qG/xg7+8P1H6TB3o8WvdS4v9xaPBLR5xPq4VP
yvgvJfgfxxSmY+TfZPXP6I6XUsAPcucLp/q/SR2PmeBLqeJHjvstTugzYngpuf+AO3+E+B9Ozr2U
xH+cC/zWXOubruP8OXrhxwWhpxe4vsnVfz4991I74McJwccrdN+kgcfTLC+mgB/ndf5E9fzxYMVL
if//t6Mj//7y4uNdTvemvvGmS6BPCKCvjz5snZOpXyPnjgpcfvr5NRxXm+pER/Lp8BbPOJ2T4yqP
M+5uqvrn1wQoIm4RbkmE4KAD4nC0p7s7jNAzgRmFQ+eSYOCQ4CDo61cKbtuEP78W6AzBBKCwTQxX
9EwJkyrdHIYY3JIR0hKCCiQxgfsyj7duIdkfAq0eJXH//JVqsr2OVF3BV4GXv8qPrzsslEtmcvgg
k3E4fmTCO0MNLr+9uYSrvYeX/x/REJL5OsduJttf+ZiWxMVzOJtnk7xqz0tFy4u+LOPzMbBskdSZ
LUSQzawwqjZhYallz8dzs1Tkmg+c2FZRNGvUcnx8OqZ95al8yFZ5N5QXVZEks2ToU3ekbE8K2u8l
VzuKx4DYPvfdKOTWbNT6PU4quhoz4jRRhDYhamublvW4t6ogsjtVNMtptmVG0lFZGr8lTea0VFE7
8St4bRRV66Q246XV5nQeZeUbDiUze8CVuahbakR2loWpZ6K4urB8tIojPdhBRPpZRM3wymyEg2Ue
201BwqvIygaHJYnvIuoTO4zH7LY0mrnf5s27lNzkY5ltrRLFG232vcvjj9EQ6p2KUeNhixcOw5ne
NXK87MuAhHZGN13OzCuaGRsLjbPcH4Pt1BhNsCJxB8sbZlTx5rqTllcja2ztVOl6xqkW21oOYjvC
GdZ1n9mD7PMPNKycorbUrgzCwAvCfNGruHXwQQ9U9GJpIdU6tezPS92VO+nLZm3q8Tc1GrWDhPbd
4qDnuMEOacvE8/MyvAoKtbXSSDh526itQnqcp80lBtNcjHnceWVljG4dy8zFGBv7QofmLO4KvGl6
gZdNYIVLbdSB82RrfclgERz5PzFYcTgtDRcDKMFwoM58brDmaMq+HULm5oZi26YItePXYbWOM67f
pZZchRTbyKL5h6OiQ56aMx+P/ZZFVuHShKL11IxViNcowdgrzWFYyKF825Qi3qRZFG8oV/S6J/YA
194jFXd2W6nCxjioZjGKwq1v+dypw5Q2zmhJsZatYdltn/Z2nSeWv0Z+as2roqzO29s8rdCmNThZ
irC8QOEo9xXuCg+ko2xUtsVyeqrTul8GYZXYQaAbV2elvxzHLvPtKIjlajIQ3xxG2ClZ8UFko7HJ
00IvGmmVi9wvSeO0unSTMajOtW6Ri8jYuVJWzG1EZ3nosEsjbIdWrj0rycGoykQl9qR7LWu8YE1Z
2hnWIbFxTuKZgBXthyp0m5qam+rQGGMRuHmbmvMekV2S9MHbvjTEPElyMddRGb7VHO2CVs7gJwGc
BIwrcbVlrVpNNsgYA2TnjaIOHSrpBgN3DBmzXQirCkhDFjIMkjcKy/MgqSIvp0O/r6bdmtcqWKNy
8N/4LHSKLL6E/WYXUR55oY+KXVNquSBR5rVDz5Y+NY8nq48e/QtmhzEQ+s/NDoEbxwIOLcOFdBPO
hz83O6UtZQitDLdJ6O3kFrlVxy4fQzULcpMtOsQMmw9NvI9Rco4Pwh5QSWxSZ2Zr61qpozMjorAW
8Cmb+iDPyb8lkabzTJLUZsok16M8V3Bm4s3kR1nq1MoWcqZEwS5a+HGDy9pqo7kWA24cQjhxZCTK
C5JGzIsle4c06rdENsW8iLO1SotoEdEqd/JC15e8jqib9Va40SUO7GyIx60IuF1nBohaRZ0zWMUw
a0ITFG+Ml5UvpWMO8qKtMLlOs5JZNj7sLZFjDkovUtuUAbmukzDaqnQ7iH50CoPWmzHw0aU/8l3M
iB2EVnobGt3V2Oedc1y6ZmXndAP1UkZH5E6OrK+K3An634I4lG/HXuTOUf1G0AVO0DblauhYuDKM
cJZXkdPGVraveFa6Qga5B9Hp7b33TCu6KHXrr/NDI+JazCqW4wXNsenFUXyOUGReBI3a4ywh78o0
3wlwlHQ5sihYTltoSNN2TeLxMuqj/pKU4ULUYbidmiLrFseteXiv6S2MyFBexstikZRq11r5J24x
6flkFDujJSafx32P5iYd83nQCnNrqqGxa47eJIlIPcsqR9dihvJtUyi7Z6ZtDIlwsw5BOD448iY0
uKtQtqqTEYIeS3tmaxmsC9z1s6FsUxf5ODw3hlavUfS26Et2Bf6HeB0V4EPCYbQcqaS58YfR3KQW
c2F34tXkzdImwTZuMubVZaG3nBZRb49DV3m67yI3iLN5mPj8Exq7j2aHIdi0zfsQD7HNzAHv81jy
WRL5+TyRA7iVhAVvsi7qahtsqAXnaxU2CXF1LqKNn1jjroyYsnVHh8WYKLWnvJVeKou3LBfnKZXB
VpVxv4yM7uK4jzpa2VHclZugi0PP74WYkbH0HR51Ys5yMq6Ovn4yoqCPo3mT+YApzKL7lCpizQaD
ZXYpWvKOBHEyHwdPpxASozxvaltwiJ+GwbsFRUU5w2rsFiRWygtht3kwv9sikw22TgRziEjn9cBU
6FZD+a7NRWGjww4gA3rbiMHaYVaTawbPEpQ3sFbml55CtXJEN6L11JjwqyTroBz0/OvB8XDs4dRJ
wc0K0zr8toAk1qH6+BTMUdwMYUl73+UZqt2GaD0TgxnPJk9iqOj+6SRUgcFtpslCB020MfpOzNK+
uPEtkVf21NeDdCq7r0m0Ccck2lRZNqyayrRzmee53QZNsa7L0bdHI83d+vCUj13spHVhuAH/WKg0
2iK/hagkPFMEw69NP66zpCTnQxGu8r6sL602vW7zpN4QQYRbVp10cJmaauYPUtmGyPBsyP3Cjqww
nZui1Dt/bNCx7vlvnTuA7t/LTTIBfp0IgNuUH8afgGAr5L1ishVuHFW9RwwitlFhmJ7o69AJOSu2
QTlrrA5wAGf4A1cJW2RJ5e94ablVFLWbHGMfdn2Two4lsVuUFhiWr2tud1VnuUZfs2WbF67ZRqq0
sfTvREshYseGMq/gQkwCVkjRVaAjMc8HCIWjqc9NrOU+o9km4Qrvu7B3jS5UdlGKX3sAz0sd1fn5
EAaFrVBVua2fZHbdN9U5rQVbBSRnR82jIFybxujvJ8UfntFKyj0el33YJntm5NWa5/wybiXZTw3K
xadYtXoWC9oFNhrMD9PeImG3B7xhbXvd8nlzwDQ9+Eh3+vqTRKYmtNrzLAIsajVF5MRmMv7a8PeK
tfka8aKxJwmjg5gNzYNVV1rrjhTvC4D9FzxPy7nOUraQQVVfjcmviQ73IGzzcmoyNvaOH2ds3uoC
QgzEAbMpo/NUDhcWFOTXvdVAJB6qQtoQINg8T7UPsY1+bPI8nrVxbdpaE2nTzBxWiWIAKZi+klaa
XxHaKruUabCe+lCVRitw+qM9jTZBFtpwPTl2DB2/VU1R7kYFrm9l5rFhN1YKWUpUIOkYyPgQBOXB
xUHWYyZ17RYEJrsoRM2syXJAiVbp4aQszicHyMd8Bca1m5Katoiac6LlzpRj+0aoyk2kqpZd4xMn
GAtjrw+46AgrzBjSr0JkkdsRFu2blqiFHPV5l+PSadrxojyYQ9gl7bmSst9HGe+8fNC1ZwkjccOQ
hHsZhfdNAplQUYzRhg1ZabM46RdJn1UXhYZMgxAIEQdUE/pJ4zJm6cXkVkYLfhzKMLZdnMlLSKhi
W9R6U5oWvq4ahmeBbBmAPtKsjT6wnIKbwazSELgN9HbKv2phKUd3EMBrHfM1B9Gv28dHU18tWmMW
RujdcbAiq76kyjWxz+0Ad9X5ENfN0hh60M+I6GXKbrsiVG9Mv0xXuo1v01D6i1HGdpHBrs35R8s3
Qrsto+A85LoiblfF7YoFZTYbqy52mSTZDDBqDbps2lmdIe0GXZS4uZ/oeUl5eDWQd7lq7a54q8dW
bCfVxVZwFcehsKdoaTpmSpGNfPZJ5LVYmoR/7FTYb8GbWTPWZs0qY4D0j9hdpuFNngeZHeNE7RtV
Bp4wu7tmxNrBkNI1UaPeVKnpWWFOLqJU7+MmGt4Lv2hnmSVGt2zadleqpNv5wbCSvKMrzhl0Hfop
TdlMNXW8rnnHFvWoAHL1ld2xCu/rvs+WIjBKN2dVZQMgyd50RT4szZLFjjY6tTziqioPB4AeVXkx
tE0wa1HWe2nF2Jtcpm7qA4Zs6lK6BguqixDLxhWivWh9CfBUtBkAFBnN4sSMVwmyYtskRnU5PVJW
iFdYwVauihCAZc3r1jGteKjscTTwvCwhKx3NsffAI4rBKbM0uLYC4yLXt+SQ0AWyuW9wjsdVUxf2
eMjtp7VCOofw0B18QHnhh0W0MUU1S3hy3tM8+3R4oCHlXYRZB0g9BoYG8mG/8XpdZ25fN/XaZPoC
kin/QtE+miPVEafTln9RSmVc1HlbQSrolpGJN37UjWsrLYpZYLTahS2UO0MWDeA1S7xJDL6MR2Fu
AqMCU+U0XlgxuzQOiGwUbWgnVlXY1MzGVSc7vjwszc9S7SRVGZ5/bkIGWRA38nI29bUJmoeZ3pCe
VAvO/d6DFG54nwY8s0EV8XmJCn6Feb9sC5HvBt77TsObfqs+dMQcnTaNktUQsGIlywLNcYL8PbM+
xtEHwN2Ro4uxeXt8xJEdDUn2hrLR94YirmeyrKtlrcbRmVDz1DRinOdY2zit1HLKWzkhlXNEzHlq
QCJ8yCzZmBJImwjfMwZSIjq8kuFYzkcyhI5qVb6sR0sAxQFaSblI9oK3o43DjO6oTld0jIJZh1N8
noDDhWw6Dm2T5xdx19JLBOY1oAy2jgEJT5k7qT/6EOSkv54e6cE3nWPm0XUdRG1hqF0WQQoK/mld
WSqyK8GGnW7C0S166gjdJlc6NsQMftcmdGmEII77VY/Ak5baHnPV2GyQ4rogTbBpADo6Qcdbr2py
OdNlmS/LagjcMGLdTPUFIIGD9Weku6pFR5OtaQRkVSs0r8eSXvQE3s4KymgZxWW7orp7UwDmO8cK
kpKjHGVjNF4cDmiu8pZ6WWOhfY50OpedFS4GM78I6FhuWMG2wg/e0IP5Tk0GNjsEVbvBh662BeYM
k6CdlbLzwrjrLo+EE2t6eBsciy0+BOquAC5njPrGEbw/FwVtQkfWgDAyhHaq0R9p0XXM5mbO7YwN
aegmKU+cI5tQCsFdH/JWf5bBwd1VfWD1UGDlszSvOjs/JjMB2xhGMAdPaq3ZWOPrvCl+C28AlBsL
OugQ2U2AfAi+tPaiHF11CdUrXhPtMLMFFxMUq8iKlAvQXW/1UDJHJ7JcCBW2bpbLEhCsH69Rn9gy
yAa77T4aIwm2UyNM8iYtY7rMwxjS7QNhR9EIGqYm2zTJr5GMgg9R3QkIixmkDMAWLGKZqAsSle8N
VENqnYV8nY1BBrEsMt2vI3s4Uvg7iIo43A4VzBSUIvjVtucQ1Qg1hMm2Cb2sKodV1vT1ZdpLvQw5
3jdNfldQlUG6nmeLjLDEDot2BJY1K9cVMpOlJdpybQYALq2cbyOCMydkVUvsXkfWbjw0axNF4viQ
ZqPpHRELi9nbPoz8OWbgVopDBhWqfoFz/cHMgm5X90Gx9/2osHWBh18zfDEO4+AkMdKLIgb8gjtC
5yTLc7eJsTEnrALG7JD08abAbjwOmSMbbNhq7IvZxFFoPyHLUbDcLri+1SWhS1pa6LxP1Fz6Oban
DNE38nQR9YouWZyzi4g1vyU8zN0+KSy+GohP511k2SVn9R7S2/6i69ZWxfx1XKeXU2yo8JjtEq1X
wiqQE4D97uIOON/JDNqh8WdyrKgrNUqvj6YxhNuwyA0bfitGeZNfi8zRpQhQy5HbqoJ2sHu/yD8Q
a9e1KHBiVvuzaetOjYWsyvPN+DLgCZ51qWhWsVmmiz6uazuNS2nrJodEaYBvr4Mc2JUmjK6CaqEO
0g0Bc7MOo0UmeWonMVOrIJV6Fo7FeZnL/n2rvD6S+QeNI/XWUHVw6SfXJTgho1r7lUjPJ1agyhNt
f90+GdxcO8k84bQrgUoCQ4LDjZ4Da/skg6JGKtKiYgmQK9GqN5Jy9ERS6FUk3ImLrSBUriER+Dia
Vr8egAbfsip8rxIqdxgSLxEX55NEp6YjnUPbzNpYuQzmVt8gm6IuPJ+aMBchZJDATwLhP9rtWGRr
yHuzdT7mXNvTQ+3jZD4coEMT9ABzOMGt4+O69QbgPKZkNA876YbCb1YSFOWVmvozo1Haaco1EGGm
xw5ke3Ug2xuctZsQFxBeRrqTZRQBdh8EuEOrPP5q57/NRenv6jEIQ8QD5kVKdrjbcFKPqWlQMDPQ
qTfU/qXRAqdWmDLZysOjqIIrdCgAZu/QNQ0yWRKg3Wlof6YXpkeVLAA/MB+iUA0crPJ9CEC15Tah
v0OH0DM1LINMwIxSp4FfplpxlRlbUkZkXiHi5IjprcHyWeX7KeRSqqTAT0rImTqDLa0GXPFQI+Nt
4wfMK6q08gjlS4By5kU69JbLoThwkeSKusB+ZJeqgXpBJ+r2sgt566LRQH9ghIT8TniYYsTF4coZ
3Dhm1kkeX6EBPrgOLS/Mqjk/OHGGgB1kpo7dQJf91qAtrDIEOn+wgP6m7UWhrA52dRs4pspMh9VB
5LWVX1/oJIu8RLwfGwYQqKFq3lM9zgBcDGAVuykVasEd7PNI7TCP+TyQMVQewOp3sP3uiiJOlknR
ACxo2vtaxKQBcwhSlxapaQOHDbgbUzrLkwGKbSW7jKCE6B7JLBL3eMYOtBn2R/C0yJ83g7RcTIts
7jOfrkqxaEuRL2A/167f57d1xenqSJlyoMZpUQOCJuHYLhI2bkiaLaCCVS5R3UKqGnOgtCDtOlc1
zS7oBWzVo8/vsk6/z/Mst4dDakQrA5hmFGTcwQEBowz4b1VXZLcmJAOGH7qitJwh0uQ6j1E6I5SE
bpbWiW3EbXWRRBleqB57VRbwTS+tjaksf2PkahuXcXQlVJ94aeyGh5LZAAjKC7uY2Z/JcWVmF6KI
RhcNUOvQxno8lLxylTVORq3Z5xS7lRmwp2hg24y2gdem3QAcpeE1BmyWoOIAyOo83AbShJJWhjxd
SNPTHECKBjpyhlDFPJHV3TYFUn4APyIX2mrVqhcc0taxN10zw3g/NSRgdmZZ1u5zV4hjZFstSRZ1
HZLjy6y4b2e0iE0nhlTMTav2Dhx/v7UKimZhr3o7MdtxR83eFlYYzmieD++bWq1LTfw3jI3VwmCy
gbcYXCMaoysUDdiJmrRZUuFNjEzIhnEZokTaNdRA39S1hmC4nfD1xBNgqDPfoyfIlBPXMINdV3Bq
14e0DO5ntm5ZDsTrU6giyR5TG1cjPaTp1CvKRK78GLRvoG6OjSSY8Zho1yIdMF6DnzpllwCBHYl9
n6d8UZgqXhQdcOC+ju5E1vdbcwD6aOx9D6marPwD/xy1cTurRAYwuxe/qYBZO9JXYAQHhO5rXi1a
Gm+ilEfrkf4amqHa+wPO9kM93Fj+YLldGDbzid2fGjKUyQJqkHvEuguzA+K4qX1YMpD+cxWlQPdk
vVHacVbpOWyn4KMR99eQY0QfASnbUBUfPlii2xrKABSgR25PnzZ97tRgE77sqIP5ERd3rTKWwE8s
ydDQXR7l2W5MON35aa5to+2KDzwNK9cMitYOWiNYCRzQc81DyO6ui5pXW96a8QAYc1RrApCohqLJ
e4GbOwazHUwlWTa9v9JGOjBwuIZ0kkYNXl4VqwD3+aaSfrAMjQM04cacRTi9Pnyj1hftlS+DGzNI
oo9l3G6NMO9WINmPXWjxWR50ycaQQ2q38EsM8wxVam+OuJkVKWwl1qGZpn28zTIyblQaYhc2bbga
uAb+uiYpXylBgy3JLDgaMJWoFaur2ZS6Cij+reoGgeJo+A7ISssOkozaQ5696XnGOrdn4Wxgaegh
E9ArXBP0FzrSke2XbbPMJLCMC9TlnlACqhpVnZtu2JHRGSDJcuCqn+9QEuQQf9t8WOfsYwQbBiqO
+cwMcOHFvc7elJnVbcjoz1SuurexbHvPHC8zNRTO5yRmeiRauYwpjVdQZn6P4EyCR2NibWLML/us
HK5a1XDbyMpqAcV/9QfxHX7l6BQpYfilR8KBa0aYY3w49fEUKek61LoH5sS7LwyK4Nd2KlYAMW5D
Va6YFSRvbUI7JOw4lubabLtNwYLAbpIgcWlnNKuGq+gcJ41j1qkNyWbq+QFPF3ApKX/X93BKoxv7
ZjUazaw/EE5TMxUGDcTKeVpL24okFGWCIbuts2jFc4u/i7so9nQXz4GmHL3WTOtLEC25OIajwDCi
d2wcyYxLHS0ANOsPkIRkph98IKNMYJkHahsQAdhpfQ/yzbaet4UlN0mRXPO08qFaAyl4PxT+GkKd
9kiRLokZOrUVrEmXQLjh8appFVvzwxGTLA712jdT2wgFZJfEpIXXJCN34NiK2E3NSCAH73LdOBjo
FaDax5jM+9ryRtVAcdO8mey2Cttgm4rg2mj88/8h7LyW5Ma1JfpFjABIkABfSZY3bWVfEDIjem+B
r79JUOccTSuu9MKoak2M1CwQ2Dtz5S6rKPtLPY/Ja571j9LSn7fPQgPheRcv5a7GoVoMVpiggPrH
Ec47WmTkLhqOzYFUSWDpYXrnOSw98FxmQTUPcx76i8LHMA7ftgMTzk8XLnRxX1TW6Ou0OJAVRPl5
EVkcitb391QO9MoUnUJWUhK5WLhwBuAlLdmr6uR8d2f23XGVddRda+99C07OQiQJxn6xvtaLF5Wp
Vd5d5S4R5JwvDtqkJ5Zr/eBxrgHwePQ4Um9KQlozjSU9w0OR1n6p+bt5dryfZiktbPUCIfKW8TjO
gmSkJ8t2adBXo30aZrrsYncUETySB2O4qrV7wxayawWVwWTb1dF0651NRhgdDQviIn2gbKh3zGbF
ASbOYwotArVkL3fNPKvzJry0fi8jq9P0iublu50t5WsR1/UuxgIL6nLQd/wjPxYtLS6eOxcX8xfI
dKqOvBR14C1LfmkKoDctqYFd9MtrweLr4DXJlzxnwCZE71xEmr1vy9i5F47/wdxd8w4fwscGtvvF
17YOuKXz04gdNIQw15ytrISanKVdUDF/FcHSz7yGa5EI6703W3Kv7CXZt+5ovQeLxEIVt+/7Uuld
wwuhQnSNl0rGqBdHcjVSR1rhx/CGxQH9tjy1xBUR6kryCdvHx16k/ClHJ9O79nCl49zf2GPZQXuu
tUv3vjGFYfd833zzcdSfqnKavvI5GL00/doLVDsDayEMedmy22SWpvPUdeGO81jTDjVQA+3JvBWs
zsJJpdWhS8szjBDve74kHziFxufwxtspMizhYjxjsfCrgrp1J7lwAquv+v1WpuVeiH4kTOBoXeo+
bi/W+J9X5mc8a+JwoiMsD6eE/O+lTbKzPdnvWzggz9ufuBUvj6YiKHViHzfRiA0UbEc+VV5Q2xFt
giT1+e1/rVg/6PTnzpml1iUXY2hqUbuTT0NKD510xdmq88A1tW/VdPm15El+Na+6FrKalRMR9pjF
tbNH3R8cHjcfJO5vkDkOfCNcw8qcvbzKb9uNGFz3uVlc9LQ4+APqkHAePbSVzudYFvIyJt3ZcRsu
L2qc21Cvz3CeWiKCbkwOdkLsd2BC/GiZE3IQtjU82mMBTx6dVhv40IKOsly2ioY1rQfrRVTfBJak
W07lzohRBu9CcVkdtsNXqwSb5uzEl3msnqGsLLe2HG+9tNnZtwW981zF2BFVWLa5DoERkJOtquIn
nuQqLMg2BUw3pDHonHWvd+bhs6mtPdGIKGZuHBghv56Xj6aU/LNkwFZQ61/kIY5BBrsaW4ULWYut
itcvkkG+qLFOJ1Wh8PNqEkx+++TGzhz4re98yP3xtGSK7pY2gbm1mjmpwqdjz9ml0l1/Zbe5iT/M
k4sHQMuP3M3aPQqM4bS+E3SuwiSeADGQAt1JOxSo7QrPDQT2BXyrRA2Wa0RT2IyNRP0wlmdmp0NA
5PKSjDz5qlXx7CQ4kC02frQmMZznWjNIQ568xn7cQTOqn/58P36XUGw0/Ayjg7hAjQf+89/3A7xC
b1dtPO1Q2kG9Hj1/O5/jhu5GnrafLJqQHYatWGfmFVDes3zaQTfCabIk857ytngA1lk8gDAqHrAD
4jQqZwnAD2/Nz2gTjzujv7eWZpE5GEWDxqatukvp/MixGQeiT/Jb4iYqypaURhD/pl1M2yHo1k5Z
Di5aOcNkzek0hoO2i2jy/Wzf1Uux3x7isi+bcHYgfJc92ojUiqsdxGF3V1rxcexoHSaqjsN0Nbra
pi63TubPt9Msn38vL4wO9l3MuWIO6qy3y6so3FxkUsx4ZlejvRPJdBpy3Nlx9H3IFN5XIHTuRYyK
noYRGFU3e/B+a9gCUCVPSQVVn7hsBhiYprCn1T9uA4iOpwIUpeuGGGk87fw8S5YAvuZ4nBvvZVao
RQovG169eQ5zzgMfv3XB5+nC0zIyfjktYoY2qorHQA4SuhJHf9G2koA+Sd1zM2oo/9kiDh7RDGTW
0tgPpSoPFR78a2G7/C+qCXV/k5ZtD4UTgWBCmYuF90Za9lxaexYjxqsAiZVZ+GvL8UtciHRH8WUV
D+ZCeOE+OL79kc7QHVLyKZloDUs7596RyPRFFHV/0v36yIpyeMr8MQ1ssoROlVSfMsHU3mU8OfUe
39V9Mz4ldHiBRJh+zauUBWPBjpuFKpmHeG0DeqcaqueKzaHvTvpoWMoOWM/Fs+onqE1NKB3eP9mF
LwAn+SyKiaa3NqPJ3bb00+z1oKdaAWh3PcFYvsDyUuS5LpM+gLt6ZlOmHpnduNFUwio1lz5x2dlK
7M/SbdWp7JsltFoyBBUomIMDbdDAQL52aLCouYo6y/82k26+23PXPHZN1gax933bodMFKIwzjc8d
mpsaXPQ+Ro99rlGEtVmfhWNxWkTnX3s3ppFuLN3fAajmoWEtTekQ52QVNttwUFV3UkOKRbCa+DMk
PKkJ0N3/6nh5iRtturKaD/y6jHF929Zm2s8fhiFvInzX0bjPBM/fCQCyQqJJkFbq3+zKLi8eqfKL
8LN4h69tKNHguzDfDHfcFXm+3cJ4qIN0sLwrTRvnSHRCgsWyQZyUTvvSTiQ/ep3XHptE5MfKqewo
EbMKtG25B2nLOJhHnPdlI8GA+ji3I4wzSAG0HJLUaX454atehnlD7Tt+VzcsRlvvjYNMygBYbPaM
vaYIOrBjZx+C7sGKB7qvZsihOGs+JgAORAegUaBkgFKEg9i8bVnz/c/7i2GC3uwvjuuCnweHz/Ds
vBFqVavUpCZ4ZpyMIAn5OFw9Xn1agPPvDV9cdNj2pqScAvM24Q0JF6eIo7oRa4PXeN61VzNEsRXq
1Ry1N41H6151DohJ7mQPIo/HsKbDgblN/Yi9tAk9H9ZNrSpyXFa/dIbnAQ0qwWnWJEFTpienrEK3
Qy06TLI46FS/8/POuxlPv+/Q6QP0KSQAwykwwoMztMvRkruK4H9slvdk1XNkCVvtYs76R7/RN1Pf
z9y7tK4aL5Nvd0ADyvcyzdl99gvoHMBWgVh7AP6ouOaLJT7QczqhnbIzAampVZe6K7yw16T51FoT
CQarSUI16cfBduTftrR1Lvyb2gJD3zi+3gIQHPF/29IGVbcFDjZgfsgsXOoVsDeuUa6q5Eb6VO9A
6xK4ygqYlu/INoJ2W4UV5LV2U9LjEqBHioV79SRq+cTrq3zfpeCJ8pTxqzcCE010fOgqN0PNUYUe
H9EvpOy1KEtyMXkHy3f1Af6tF+ATSaMcCmhUcAluOk3anfGJRK3FxSa6AffSf8hFfQYQfTXicqGG
lzaWdzSIzt6B8Rsm7cgeTRU/zv541dK9cFcH5ljpKVTTsQWVwVbJ2FFecYjzpUMcYAVwIZYAhILz
DrFpAsMMp1smRbm3eatPDX7r0JSZPUIKxq8h/IofZA8NFQX20vYJQw/7Z3PpFthlhfzQek5+QHvo
vnQsqc9WfxUlUhSjTrx3OBnmS89tpCXiMsUmAJWQ+3IKFFmsqzVwCw8L8SPMSnTsHZd2cxi99tmS
aGDGochfU1CUgQ2e8otX5KeSDOclH46Ea/aa1l0LbTlbnmc0wpF5VQl7/+fnW7hvlxCGkno4Gddv
aVpHVb8pTzn2ja60oBNv7XyfthIaIjIGkj41imXv09xxT8Bzsl2SWt3TICzUpz6EWCaS+bA4Hd0Q
b12SGv9KuKLmZ14OXcDce7fAtiXgPUDiqjsoIyDtm67NL3Xm+F9t0glgk3TaoyOwIgBJ47G0MoAS
c1lerVyuDi6NUNtgGxjK/sFbyKECcnBFt4+jZFSXWeS/Xiw9o08eG36yUP+dwI4pGk3JRzBIWDCb
ppeyb15Z/tOtyYVhvVggHKFd5g8KrjtZQeSsy4OtAhS2dg5lPs4viIgEcTdc8OunFwrx/6CybifS
1FpTJfKJK+CKsHgHfKb9eAOufTEmMNjTBiumpMeuG04DIDlQLk732Gu11zlNo4lpVJ41r0Or0MMT
qSpxGIY+D//8af+O9ztrBIogb+U6KL/XlNavzYgfe1IPzAPNoToVFGmQs8Ydd0iBvEyq6C5jIfPb
ZjfT0X8A+v+jtKRzzTp3eq18qOiySaagBfYXgIu5VxrCFZnGlAe93Qy3gVQRlpS34ylSNE7zpaSJ
9TGh6kZtC7IPlvs75fpsV4/257/8br8pjg5liKDBVVx7SdtEwH5ptDiglSRvubsFKmauXeSDoAoq
pGYQVwJB9o9On5EtYj9cVr5fgJclWXNw+wY0ZubMV1eAN3ROFFLUMypIKFq9c/TafH7IPL6cB09/
VYUgV9QKyAUBIQpQvlV/2dTFW7gZACy+qdGBq+K7wJvFm+APs1GS08ZO9jYb60Pvk1qG2Hk87Hpa
wUDuI3yNSH5JVVlAXS/d6YZ7307JwW88Z+/TrDgb/w1dvwcyz/FffccK5zZvnunS+q+Z5B+9hsib
+bMqUXeZq0NB6MlP9fC5RzcaqrYuLwsf86AZ7Dw0BN7IrWMMzn9X6w6F86qrzwssVTlxpLhk0T9k
Vt+Hshdkt9EJdcu8F5jKV6Gm5JyzfDxtkkjiyeSeqwZbXz9aBwOsKWIPQR5nT6Ii42V78DZVgk0T
+H0Nh5ElmX3jPGcnn1pl6DbuRdJ0OlVZNh9mScBreedZN9/pzPyLI+prvNoqbnp35OMQJ+nRrskF
UBfZu4DSPiEe5q5CPPyud+WLAW6QuZgelQuUNYNoYTgCSpPq0LAagCqJf/x50fK3QIEZoksJvikA
oRt8K9KbBzJ3l2aoZyvbb5ECXuTkAQphFWQLCqx+imsYnf+5yMGO7Fp+aegsr+7E+CuF1Nx1kZ1F
Jc34RwZUKaCjkx14NagmqMi7ZXKmM7FARswY7wWUCx/PlEEytWy/OjaiUnB1RXaseJEEXqPUfcY9
PauuQwuS+Ldc0+WohXU3z4k571vaR+C56clOWCvCxl54JEs83nGa85PdiDCx8iODvf8w5dMMtL3X
h7kqYNzand5biwdOOx3tc1dE/vomG4UfotxmEZyJW1zk/tVgY7NsEAOThRfxGYm1oeTXTaSvBWV7
zMXtcJzb32y1VKBYRRp2tmSIIvVlfv/z54SJum/OSe6h1MIZid2TC4Ge+987p3CmAS6L1+y3RZkh
B7BPyDenIfXBb5HvoaP35BdOFprUVLxAyuYURQjwrx4naSPYyek42TcOhc3cIY9ndifRIsiZ6xYq
WorSywSlWgHWY/t7WmtG9ouPAsu2SwPfkmC+ABwYw9yETRTc6ZpU4VD7zZ30tro1g3WUGkGQsQxI
irXULmm7N7m2/3Vd5lUj+2PPuY8LyM5Co3WClr3geBYoGJuimAMkUbzt8Sai7u6V/UUoWe6tuVkA
mfTTaz7qGCAzhMWp8/W+LKgdbdECtGi3WqfsUjYp2qDnzX2ILRwxleDjIyzbOlAu5Ce/1MX6sA3P
C8dnSQrkS8dlLTSMLwfCqT6aot1uoxbu0A317XIbdXc0VVwNs/lxw4tdjVbN0JkJ2ieWdmFu9QvM
RCIOmGYN5xyNIKq3maSBV4NcMsK1uRmpW94oYNCyG/mTtLDiUfd/aGl58Ggub+i/JMvgMrTNjtXg
s+TcW4elUmiS5xnbSNPTf7bywvuUQJi+ibnEGpmZ/VNG7bK8Axm2CqhDl4aGke5W611Zcvv1oD0t
J1iZPwrVtcjK/oCag/SJsskRBFF8g3vuhC63mk+J6ntUupoeXZmpMK6crQqzrMbeaeouwCpVGiY+
FlZkFpW5GN7A1Gczb6Yd1QLaNUee4NwASSQi3Q+jC/+07+41ggLGA6F+XQft7EO7LrNoiTN+N7xx
QwsSwqAT+/TUHoGX4h5oF+gziOAvyq+GcE6XMuyyuTzFhl5vrS9Ju4A9X9EGQK5LhD5x/fRra7eA
jgxj6L87leaHGEnlK3Qc+0B1Pwa2iv78PJtC59e2lnObEiGQTHcwL9h23rS1ouwQW0OIYTc1jsuO
7QjYsF2Sl4m9Q5yXR1ZbeecewhpSt2Pzbi7qJARHyj9UpHrwFSSSpqWXbL2M2UDBYT+XtrYObZo5
7xzUnGFWbpmqDAjVBSUsQDvuKT+Mrwtw+QsRE8IHUwLxFrimcxhXbRrhduyiHU9/HpRjbPfgbQB9
Ww2CTEERQzlZCC3Qjfug9AtlH01N1S/eg1NBe28avw96oby7SjXopEy2+3og8gL3GQ+a+RNZwkmJ
fdQVLNXvhwkwraiQJjp22gEgYvX/lKsHbiJz5pVTDwCSC+7BCxu//vmToL85xetH4eCrigS0ccHo
Oj7715rUSWdRE5vJXT4LO/DrKbnLyU3uYr1wJ36oKs8+mZ8nTpbeC4TmQx4jrwDsNQfLUNQnpWl+
cVyZH00mHRTPjwQS2DGOlzlKSNVGZrPtlI8jw8txuldFHmPHi8lO5fRJLm0ZeKUSn0332LPPmzeC
6AMA+ZIiNVbD/YD05e5JOf+YBlJeBHbyuxNDL/fzIiI5ouPJ1In3dhL2S9V8GKkqo9idffSl1sXI
fhqZGOEqfvcSd9dDt45yyxEnVHbWYQuc4lgOavFx6sYYuWIpgVI39ZmhTEqm4ugP40SPledF2hEh
mb5P7qyuPjLxzlhMd3OObIJWOXyqdONHpen9G9f7x/xhM+fz3iAo5pItVXkyHfpYqvw6uaTf+d6w
il85SMI1IF/lJSBMawEobIP8TUA3bOFQr/T2IpX1TklA5hWj3l72Oo96tDeYhrAKYHyGuoA2xt/R
QfbnmDIdJn3ZIjpg41Rx8gxVLkAQXcKK6RtvDHSOtqNEa3zrJ7VDJN1/SNQQBy0IsGOd1fOO1vO+
78kcGrWGZrLbb7uuL6aj39DskLRKvlQTAOd+XA5TNxePwkP+CrtO86nA7nQ19KXlxzk8bQU3d/VA
rdiiH7fyotc2jMtFLbtSxO2D4nw+Z21vI7OKeJ+9ACYxOade8WcgQ8WJWQt78pKcBk7aW9+Kegm7
rogDNFk1/jnUvSR5N+/h+3zf8lMEoae/xPtsk83+154mPME4NjSbYNq8+3bGxTgVEkH0Qe0TOUXG
ki8dVoWy1smpSpyPANy9kyw0cu8F0FgrzcKqsX7G5SRaUeqK8uQ2Uwa/I11uk4MHDYaC98X+Ics8
8uE+/NA1vXWkTj9rLNFAT/nFrf3shDSv+xJTsPrJxBm8yFLes9KpgxxAw8G8tfoWtK83k71Y+Sg2
xPN5W6swdpajMlZjU7tY953rQ0YvM0TtiyIykYkRR9Vpi670iVgOGhHcfT2OdlD2IPxkHNNntxlG
HH4VuVCMiL84SbYb2iG5TAaOFbmHrJkTJWDhYcmcxj7tH6nTYzmT6eD1cNaaNU/C5vkrLfLhkfgd
DDqNdODq4JDFhfTrkldPl9Mr9J0spJDIYbZ442s7ggbMSDXekzpFhidHghKJNugY48EMJLAmJHrz
FmWredqmHLG9/5UepHK3UJyVe9hlVkECDFB8ZuvskKZDMr5sWHUsF6TUbK3EI8dj15SsRtmOnRoK
QnIzr5BJbfZDwhUOIlBf24MxjIBGVkmjK7o+QDQcNOYCbYXT/AXBtywQmv3wYX6BuiZgZNux3mkc
dajkLQCgnf0ILGCX2RhokviVd5Ppl14nzWuFFn/ky4zVhFEwxaQ+yyYbQlXZaWBa0ClGHzV2tY/H
V7u4jTMym2unmDaw/bfP3puglqRzIfbT4vPA/DHxgYRv/3bXy5rrKMdHaqE1wZgZhHKy6hFxwWuW
0hIWR1P/rD363BFH5ANw6/oEZcfgXEedQVZ3EKo1d4fOGYswzaUN4Nch3VDUOO3NgAGW1bDy5FCd
Zu3N4AUHFgAVyL5nqIPRVe6KcQoQ+pL5DodEFkw8ZsdsUvy8FbXFAoob0kT2T8yar3bTVIF3i0sf
YY4ybuyrAesXWN5SlPRq8uk2ZV00tWra4urQv6dTMacni8tDGo83I0LhSLduYwc7qXcvBmUsUsWu
TZPfsmECerFm3t20O7kDOTCV4KnNnOkRrMtwyKaxvmAr/XmBvJY0gRbx6v4hoYJV3IfjOlqg7TMG
hac/SsNg9E7yRJCUuXCVnkrEzC9uMltR6y3P27bHFvtB16w456vIWyY1277g/v+nw98GlTGfhwqM
AedotvDtzW9lKopur5Y0Q7Pkzvxk0pAbdrVoVgd909HdFpHMlBtlTGI2itnWlHX1qQKnoZm82FZi
XVBjkRJpWfOTvtbkEucngnrwhbAkjkCY7Efm45aAfzcTZ3JrxH+zqDrD7oLoazIoFWzFmiBtdoLC
d+wXMQMPnOf8XjekCsCONgcyZu7OZ0kbzLBqP8yd010Tzx1vRrdeki6gJY0RDmTjVwkquqLI2yyO
Rh1QtfPfIvJvZV2YAQ40vjWlAGmZvr2Drk2rHACmDnU3kghqAD+bi/vfV+YtA9NVBUNdyr1c2KOc
5LwGk5ZHINA6SAGa7zGHBuNISPG6OSq18APde0jkZFaBG5U2J42SuKfNfDH0hrl0+pbOEHS2hziR
FXmeyqIIGQSv3fbD2naa49RihMrSM77vcA5jyw/TRXIR9JS9q+JzucJMK1eSFBjDolv+wZFF+bde
4Ld7tdb/DrwtnyOg5xqC41fh0B9aF8eUCNfYIuzus0+/V11SWGE7TTxsSR/vwDX3mGsEFGEp2Ro/
sY5brYC2PJJTGj863vKPMVsn223OTPT+Dn0AtDQ5vpS0qq7EreqHYVYnH8mCcCLMPcSNxV7KfHiY
IbyekhXdt6dm97PrHSE7d2MTX7c9qlFkm1BjulV7yH3MFeEUn172yfgTGGVUXyljHybExkMHFBBa
8gXrer30XS0Oqlq+Y15Tt0vs4ULHdgDIXw3ZTiKbF2JUhL4XetH31HEOJnCm0/a5E4MIt0YRLuV4
Mw+9GyNG4o2Yo/PnbuC3XIjvQKHmxEW74Xnkt3WbiXYZPYGJWFvkvPfj8H+OlnllLpXCf5JZowrs
Yb6azIMp8M3FkT0LuOy7nYKcfZ29vI58C23bLOKbXgA8uFbiHwZw3sbaQ3Hs/JxH5ejh2fTl7VxH
JdblzaeA/CREjEE5cVD5qTwm6PMMoZ1PXv4epCLwimZ2L1TkTxRSyyccwCJwCx9Hik54WENTeRo9
e8AcBYQk13fKo+XDn2+d8xY0wq2jdJ0ZZeObpB3/7TKOJ0ev5hwLdWbXUeKO0L895M68uDwUkA0f
p3oKpiFtDx40EYz1+o9u67N5Lwd/eDLkIc4V8jVH2uVsrbQkaYvqSmXd32Rps3vel3cMIDqnReZc
PTVhnU2+d7eqfbqe7sIfrsgxoaNZpP6LefEbOYRfELq+j0ZCgFDF7vbvRjFvLRdxkB72MvCxTT0D
pkNwmJ9injQP4LmqfV85zcPsNuB6su7dnBEJdbScE8QVfYyoysE3Ln4TCaMFVbZLEHiH0JTG03le
owKN2y1R7rBs72O6zW6dT3ckGJryMeXkCExd7zLM9jj0hYtJTzxlCDTjQhuMGMPkHgR+HCCC5aC2
iksvRYGdnr0A/QReJhHZw463STjb/pEMFG6lB9szJg44UUZ2VTG/0DzBf0aQ9zSF3J+Xym+DQHwk
hygn2LTQ+BDQl/++k2Kii19UrRfO8/ANIUv5wjAq4yRdoDwKI0Fe4sEZXkoOlI94XThP9gLPVyYh
HETnzJQUByZAo3Z13z/xjnZofsput9j81NVl+dzVKd17bu1FbqoFip62O8p1fBNDwmBLDhYFgeSJ
4RENdfsPtPcOpswXbVIefYxzCPNlQSLcqsQZxHB1rBFRDkXB9BlMq3daJyqtjQpGPsG9Wdoa0miF
uWKuUeh8OIBlJgEyDs73HPzh459v4Furab1/aMcJkqrERs3/xqOxW5QWpce9UFOnjLREglZVmPXT
lsoNS//bn/+234YXmr8OBj96YRRF9votHL8qJBg3Y1e1jZ1kG7MzFvW3FKED5OWZu5cO0w+zeqiU
5b1yP31CTCOOZNYVB8wos/bwi1qJKrFPEQqdUE3ndfmP8JHJN6Qb78Wrnnu1vbPj8eQKTAJRibM8
6jXRjwFa/a5o+fiXx5mvivmv7arvYLEgX4MpQA4cEBMF/uXY1XATdV86MiwxGPJsMg8WCg7YiUg/
YPoDiTCExt3kdFFEGMnnPxbThKFuKKYiCOhyDdRMB7Qi0KrXtzVt52NZeDAyaO0/WN6iDpph6pp5
i0DjELRNa+FcwOBADJ7COAJrrccXZv9Ix7a/WAUIJA43NGxngEOgPPytc7B1g8GJDhIxG+1bH0wA
bracS7d0EDVa750L5A1y+cyfEguwCIsT+HP/xQny+Mt2jPsoady6AN0ywKYx29Dcph8ozLkjxglR
TXJyMEOFrPpbkmty6Fyr3ZthShu4ISrqhTQHGdWv04jG9YJkQnsxb80r1f9lxVP6tibHx0VxiwmA
E9vnm4z3y8cFtMgn+ZhJVGhqvuiZdRg3wYE/DEVYZs37ycLkrIE5Zw6uHLNc1glZ2Ux4iO67vpuU
IirINHRa3wowEOCp89DGRJl/44ZcdNPPjkm/CwyguqIfC7xRPjcYNnjchmyhQz9IuMxX82lWBVvC
Kk5yqAlTf1wwYAdMZ0rGQFH42toDaWirxApI4Sr0Qv8Z+TNjjCVSJDYikLBSjZ/lgG8LywLYeuHo
V2/h5YOzFp39vLymPMcYUKdDco3M86F18iUw/bnxGAimv+3A6ZZ7mJIZVs4I+WtcyDXHDnTwnVSe
UyZft0kGVj69YgpijbUa58d54GiGp6IKN5i0mhcIH+s/cxnAEo2Tcg7p+pYtGBiwLZ3OG75X6/w8
3UHEMC19sb7NqfOAwQ7eKSm8/h1O8cgwTz2NBzSGgKEN4oaUX+RVxLIDdxLq3OSQxWJGTkZ0Ngt1
ctw6MvoE5SPidhikgoEQFNlPWiB+Pbm3RFfvTRRxlLWzN07E1oMif+GcJgwq8CVD6LJHxX+gMvma
8uLDqNVwNk5s5nz489bIf6vdGQaBAfTGHsxxlr0dBRbXvfAnLWZ8fojiY5LXYer19I5CzXt2YxIi
rJNHjo1xJmYIT9bp+TRxxMoRxoEmXb6C3pNPlicDrmk4WxQjYAfq32THoonmw7nshuFsXpkL6yQ9
TGNWhqLq6SmGz3Yzl8bzf75KPZRfmAVFX+PskBXJKSt4c3WHmp3iyUcPvpTtIy3H8eTxhB1xuCI6
6KfiqFpBwh6l3TbcciDJzRrKGEMqu3w/2BD2Y5a8d9e8r6GYrDxYp63GE7IcKFawaqoFPVOPoX1c
ywP10y95g072ILquPWzlxrRQO1i0znZunC4hHmCyJy4EoqLP/J2yayscRQ94XCjroR7VE5Jw/jmV
efOXSv+3ELOPXg8HG0hwqDYe9Lh/H2pjyRZMAGMomzKHoTnycYYmP0jKxn3TcLFL8yy+1Ngowk7n
MvArOT04iwLOqXILswW7AbOoFvURAapyZ/m1OJq3NnrJBOXjzh1meXG4fUtYuje7tRl+Ag0M1th/
Sva4TupXnRXp3nWKq658EWJC2wS5Vu3trh0ek8zDhE6vxxiKmGAlIQr9lxsh1l/0X+egSxHmJsz+
P8LOa7ttbNu2X7RaQw6vBHNUoCRbL2iSbCPnhfj1twOue7xP1Wm7XmASpGSKBIE15xyjD3jHmqYb
83XyP06sSW4Z0lBL6f1uJaF554RaieTsh3H3m0VVGah1QlN2fHXD6sFoRn+VB/1GTml+zOg9R1aA
B3naIZZ0jd8NfdOw+31Rq5AnnRTnsh/EXlQ5+Okmvb2YtJlWE+CfEP3mK93ezAsSI3gFApl5sYa0
NMybZLvMxIzc3AwKquc+8h96x4bPVSruToPFJtMy2pkdEJwuVd09xC0mnq0fbZu43AQjnJdEasrN
yh471s9PTdjufboV1z7DJiw0sFb+EwKz8tI44WcTuBymg2ZuQxS6snez+1jmppdLoMfz2pyuxuiV
VkczauZdsqI5TynYOaeoLp1o67Pvi88c5g6GdMSii4pY9Fl76oMM1gzC3iTOGbXOAJQaSxP8XKu4
NWJtq/57VAXOlfGI8y/thX+WtCbrGzQDmkJNi1n/b59vKP0R2XdEw7OIcw9ZH0CiyUK8sxSrrmjM
Ha7Hr9CMW2+cjOqIxA7wgJbmu7wLN3FdlOsuddQj6vb2iPCqthOgh7b9wkqtwgvjQnpJe/EyoG06
JYljf+djWRexFoHgasc1NIdtHxTjux12cjNg/Tk0qGFQNM+t8FJFt5lY9iGhxbwpxqFdLwtDDbyM
p9Gmo8fMBKVN6x+DbmCE61ElVv4dBYc8a6PAtDjfpSDU/qWJ5fxdHOOSI43kQnfQR5rqP6wzVpm5
MuSc7jmKjJ7LzK89rQnzG21dcYpt9RP/ktiCDUhQXTtbMRXTyYjGaD909rdalyUtTLs4IUzjOqYP
2r5qcvdqI6wGDNY8uACouRKOp2U0bgYSB7Bzsyonu5WVDp0vFT6i2hDSBxKqvRxEdkm0pGOmH8Ho
rJKHcOwl6yETdynNrr7wxXuhh19GHQR7BrS4xpzZE26nvwI69sfUBiqtq9E1GXrtrqV+5QkHO6ss
ykfLT57pIrcbLp/hYTKt/qLB+M2Lzvjo+/ydQZW82VmJfDrLer44kcU3Aw7vqSsLy3P45tFbzPXV
PDM4FYr7OVLFwo5NxIYlnQPBzQ+u5VCE+OK5peGN21D+tl5bdqAcKv9hNLr6OHVut6azvQnmel7P
quf/fsU2/w6v4EMFLEz9hCcKvenfCT9649rgeAveN22yV78JkqORRuu4NzaoEpS1ZlXG2zhJk/LK
aDdV2HQnU0jzOSlGYLxq9NDrofnMF31a21QEuINz14vTOtrWs1kx7PC2SX3E7TRbGQFafneccbgt
DzbBsQ1F/BobU+CJcKKdI9A3JKGOi0UkBTWFl4bKtzT7uXQyWwlFsGhaZaNqXbxyXWuW40WQHPIW
Mq0RjjsnFuWpL/R2FdtguAx3sL+ZmXpiIctTdfuGCjlikXItdPpyMPz097yrdjgn2p+FPd3LCcv+
f3+X/1nh0/gwLYsGmsYVltLxf19UxEgpr6NC+auPBna3utgtdEB/ari6fZgyRz07byKUq1DFkQlg
+OpWUL6PU1RHxxDFwCpNxXDDZoaBTjX1ja4yg+4nlz5Fw7sN+5GWpGkw35BZehVOM2HiQI7oD5fE
ipHW0lm+hLp7mEU4KMEt5cWt4ZfFdPhZqBVc5R0B5hLWPEyp6dXm0nT1i/GKHjv8zKHkcfIf6adN
01pvTBfnWoAOOQjVsxm8NdAKHlonjv/FoqbNjaT/fUXGr07jXAGViiLBmhed/3FFVmh+j6JFv5xU
FBCLQ7tu6hw9Of3wwnVgwfeBvR0HezxETQKPIKs5lJVW3Zkjw6bMQnasdsCyh7zhT9RPQzJSCowK
a48syR7bBtpax4LGnd/arNC1f9Or/aNa4+UTdcBEFs8hXYO/mZ3cLMbMGcEmX7Q2pt33yMGU4tqV
NtT9NPdfZW+mcL8odiZl6DeVQuMlGJrxXGeKzbUhwrgpHd3jm1ztHVEhAm8q9aK6ebdx9P1/P161
f6zjeb2ODeweLhqWsr+/3jqGsjUNaIaynHFZJNGzsArvB01clztDn1m3epTw5XLaF7IaN0rjoP+M
Ei5AboFLPtN3hesnnDtD/7hsHEVPjyFG9qVUMqMMX3s3WhsR5dY2HaMYVJOv/ktfQ/vHVYs/xWUE
zyITrbXx96+e6+ulDTym8dJEf7RZDa2qeaysd9qHmQQ3JyqPvj8bm0u/pHRT+pdAZRQXB3H2RecU
WFb2OYHVWLctGpc4cdVDLOmxLtodYakwe/1/E4bP/dN/9I+ZtllookyN+v6f/jgtG60+oZng/a7d
O1TGAJMDLo9+v1KbNl1p2hS9hVa8z8is4JIRIp+bi/sudV9i3XNMrtJZUiGRcSLcm1UQrcLeEvul
ZR+76eD9Tg2gCv6uOsF+6Qxk0v0szTx+NAxqnWZqyvvQMtv0iyQ5NGb8Uxl8uU8w0W77tvjKaQzf
/Dz50gsscEQLcGyG8aNZd9cpUsJPOzNC9HbJEWzE3WZgs1aNIHqW6wZF/JamRPioFa3whlAr39De
B7hjGPua9Rx0AMqHy7jIQi9rAvtUmOmpsTL3wajoKeF+RBXXfSSML16g7fYPna3cWzt4VLuifCmN
SlvFYS6PqW8jZrLLVR9l5u9sEdNhRsmCNt9AonlZfC8gnBLPqUHqA1RZQHdQK40bvQ649IxcrCIp
z1z0nScjDd6SMSufweU9BFWL/zQq8LTMlNqix71Ie9VLKUw3rHnye2aq4lSVLIp8KLdeW/gZCgiW
f8LAnOHaHFSWXzdbtQqdY65piGDc1lmNI83VdUvfTBmgTBiZBJ0uU/N5sEWIJQLocj7zhALeuAen
DtRNKcJq5ySM9fTO1tatG5h3XE7mKorc4t23nOdJs5pfenED8KOOtf2p8pd5KT7LeWRW7bGzNDR2
qWPdhYgyas4DI3O0r2n+sPijcwNjKQIISB8a8teiDEtYDOCO91WCOzOW6qYSmU6Yiq3cBhRmuNbD
VWXD7yujbDibEzP3wfiqJg78VWiAWZyJVDRZu3NB130/yRYOQoOXnhGBVdpXFbs+hkalOaqzZGK5
y5t8SkUKVmJ+y5ddvfTXthTR0bWr6jmPmvuCf7bxEa/LJgfG39iVF6v2uDKGUd3TKuM8MCtc69jp
V2Hq/HTnIfUyl1421Nkf8GBPvUY7awlISFK+QIUN4SZXk4sdSf5qexYBFw3Q0fmlWKVB/4lxE34r
BDd/NokI74ywm7XvwDT+7UaEhe+cXQUt1W9qd+0Dxl4EBHns0N4x+nFjpI3FEBsWbI4IZ1PKPn6y
R/cUJ335FglL25Da4tzCybiJENpEPDN0HTVdjX7X+9ugiczfyzdR6l6U2/rNKLDZLZM3U9bdzjDK
GDaVKT5RW7MOXyzWsVa/TmjAHxc1r+sMdEf93D8n6RR5fIdAdxfWbclmGDL9wZX+CUU6wozKDZ9D
gQNVbwsNJ0307NOBfFOHHpSmhYTMYIlvKXVwW3y1GBe42trFuFerWGAfDattpJrZg5E38Z6LAhbW
HoZiMzbJjdE2nN7JeBZgk16tqr0tiThVpiMwHicd+YgcHjDaW1fTpqsnpwpMZhx0K78ti9dMKUGD
JtX3uGrDdVGJBqA1mOEQPd9fqRZpMoY7kBHxOR4m7NOIKZiW/BBJrD/7ANzQYIQ4+8fD5Jjtl6mL
H9Q79jcSGAKPFok4gUnK6JTGYpcO2PqINUqekrIKTqMr70uJ/EcIkTJNAQjeQpPsWuaU3+H616vf
LQf61UggaIIunVU5kcyx3EqQN5k2NUUX1ePW1jgssi4e/K2ZVJiggr67aoUZrlDUbAQT0fdaj9UN
PZ8BhGmFUln24tXnwb6x3WM+uVgR1UpFDaMr58qvnn+jWGJ6Xgf8t6dxZhmPKeavqLMkkiwRnaST
fS/ipD1WbaKvel22LwgLvvTaZSoR+cFfqA7g7eCIL/TG+vPotKzTwwDRLHKkoGy2eZD3d2FwTBKx
IVY6vdy1USfBD+AC1V5mzoQ3P4VzPncT2jhQvcYwAW9PTbhdxlscAu0mUeAxLUPChK+O0avlRq+z
994QvqcgFrrQn21vg6Q5U9rZ0Z4a+66U0a9hdIBsDm25WRisuRX3246GjYdhVH9Dc5Gv5u7+2WdB
ljAdR/4Qb2UgXtTf+AwsnF8dzIRTklecXEuTFKtBc7CkBdeYJu9e9MQg4HyqN1FNUo0T6z+NJIFH
knPiCgoFEtzMUmdMFuwXGgHTzpJLt3ixHIfOJ82SS6qn8VEQZKLpZvyYYaYokfeffrP1MAF/oaSF
uDn/np6P6ARFBoeBK4OrEkzR2vWdg9Vo1g9n6N6GWOObw+J8QoX5GGFeoKJjfNcyNjuKtA+OQZ+9
/eYigAxGXkMDchHupkhdYdVqRoA6Lsm+Jvr5iu/ipzPcZ3X2OeuiOGfAjfJm6i8UVfJaa+5TR/du
+e8jWrqi0hBiyjmPBrbidTn5JPoYQDkxvOUU04fqrxyxKpYiZDuMCPjYEVOrHjC3V19pjXvs/jLF
BJt1pkGICMW1ZEjmOeUYnmmcFrTGAMXMp9acFo1v3PoeFjb5ItsKk2zo6ImXFvfcks7JcQIvm8qz
UmjDth+iL6YljOW06apCPNv7gClsTHUHVQtXalzbGwNJ9rp0ZlF2zfSEOQeNathiza82QYE/ifp7
n1arxI0N9JQKbgZHjvRwpp+TwiueDJg3Jl0aqWgoUBOgsw2yTIXImjQJiYYa8nPl0hJsVFvdjNm8
Cu2p5kYdfJyGvob+qEpHpVLD9QCQah10BcFFOD4j8wLdeVe2fUx7g7Fa2IRg8vog2FWq1QNPLE4x
1gEZobo2DXHwLdvTDf916qp+BVnaXYkfdYI8kEFHuB2ibgWF4yPNilveZz9FC9ml/gis4CGPUP63
w94lmUCUxg3GWSWqDwtwp1L2P0s7Z72cPKh2cHLtHQ7WQ0uWm+v3p9YK74Yzmpt+kp9TQpsrm1ho
aTK9Z/nk+bmaYi0tu1VewclUM1QeYA44vx1Tl0eqJwsukGvtQK+fRUAR6uOjUsxwYGyzyluyYIrB
5nLQXweVjBu7JpaiTo3VYP3wGd570vVhAM0sc2ea6XdFih+igXKRjtvRpqjKgcAYjXmkmxWs7YGh
umPoNKIMQANZrjyHmZe1RrDRQATtYIf9GBrtAPQR1+Vkdk9pOj2qFPOlFZ6ZxH0XeQWXPNjFVkJH
D79RyEEzJXLi7Ns+hOS3iUF5HbriNoBOJ07g4HbuOpUlZWBRgTdsz1Ey3nWZHAJFPVqJ/X3UKyQQ
/P2+z/h1nEtHFm60ktyfRNh4nKuYSbRcm2KdZK8651fJ9N1QxPxpClTjTQKmk3fMnzT4T14dopar
KmPf9fnbwJ85CvdsK9WPiSgFF7PvCgKYwjg/fK3UotoaRrKf4EN5+tgEyEltPhZiDJS07T1pl4Rp
jI+Wo73FurxWceDczTD7qBH0r0cJiMulHbJCZY7XpHtktrdBr0B3SNs3sjgoRb7uZ3+6hV291qeA
ES21hMNUoEyxT2RGci4fdKN8tn3g6C2Xkyl070bR1asDjb4RtM41Rhd1ySSVp56mNdgeoPxgLndS
M0KUCeVsLFA/HCLEpNFX61Dz2xUdjcADLMzptnd/da0FVrzl6OvVxy7XfpBT95a2R9d80nATY5Rl
GV0Sp8BIEGcCwm3AtALbA1ynZs5uKS99l2mrjskksEGyRjSlTDZqVJf7JpDnUIhxVwjlvVtcfi4C
BZBdnM0gTpZXpph8lcpXYhAf2zz+0lRT8zq1KVfxeEoEsSKcFFDMhMWwqlizDG33UjZB6pma9RnH
ClEOygkFZwVcVT+CkukzQIUT8/i45Q3NygywZnmzjZbPf0RYh4v0AdjsU+Bq38k+S1ZTbF58NfA5
FAgebPC1+u21SQH24+WOtkpie7nFJKL3h5Nva2BM3EHZumE0btR+Yqjb9S+kNClgRKKfUSgQWVsr
tfQPGD4Okgk+GKRE4ugoX614BHJvkngSJBZCARVzMryfcjz3gxKuarPSaCXE5xDdznws1Iz27PCa
jZsc439ZQ+XTquTTruK3rsy2qkNWjgp0YpMW8UOSjuG+tcq7nkQA3odnlT93M7Yz1ysSpAYQOCUU
nT84JLzRFPu6in+ZofsN/B5qSPrZGAPWLubNdWoAsbIgpxZ4igGy/ZJ42bwAbhw+kMrduXH5zL/T
LpmKcJZc3ycCQlKTySaSZW8KgZVCTTpnZlpBPttWTH3WKSsWVhH4XfxsOkya9HyQT0T3FUenUEHz
6D4aeccdtkH6rDCzDrU6PEqeq5jpyAnddjAyjecORRudS2g0+lhdTdPZlHoH5l9HlFKF5UsxFZsi
y3uMaOCrXPNLMxJtY0YEBWIaE0f1q6oBW0rTjg++atpeSxm/0n3wXEZFu0mvzbtQXJbjFFD7wk/X
uTgqFvl7mKHgwQAPKPw+4wCO9MukR2/WiOWXFWi+76yo3bWVOqwRqYbH+p6Y6R2OeP5iifEeh5xZ
AKxH3sCCSJdmt+PCfzDV5Ktx+/GSjv1P1+JLKgkN8SKVJ3bMpgxapxwqubXpTWs9Yhs6AlNHMi67
yaPx2oKhgfdCqeLFMTQIJ6RYsC1sI7zrxcrRIqy2aoTNNfe55uiVp7nJyP9f4qDjj8kYEazBQyAT
d3GMwujdiBjwt1H9QmyYkaWRoqxr0e7wUc3jD3tV+J1xHPlUVkpc7BGg2qD9Vc+FEDFX7cjMFIn1
q0vRYbUl1G7f2GO4AR8MAJDoRWWHQSU9AUNbu2rS7DMLTrIPiMxpkvKChJmEAOUzVOjEpkXh0Sr6
ZZrB1+QKbzTae18pZ1NkhMwNF1OGL2NqMwIfnrJGu9O95+RnhDsohODytOwJbkiKbhvHYm/oB6qz
0Yv7VPvQkGQ7WixeeouTMOzpo+b4+bHRyN+wLCYrU26+R6PMNiFN+q2WBI/NYARvePvphTAJci0U
/VZRvWe8mK1v6p9MiDc1Lx/DjlGuMmRAljbSTgvPzL4+Q0m0WTI8tz6C1a4cynU+dnzhhm+UjcW5
ykPeeSzymN2urCrs9ZiRFoImbZUZqvCwMrRrPSmphPNv/ZQ7T13XxcdaNWJaIuGAoFmLr9q8ScDQ
rieFbwVnR/filk547KoQrxH3JrqOXRz1hzaM7b3CYRtQfgO2ZDVi5aq29/sO3DbvqWtzAqLe2WCP
yQ8iitITmWVjBqLVsZtL7ltE3XGqJ5tLWWPCJbqsVD+7yKmIv0x3ak8CnGyRfbah9S7N9FO6/clV
StyIob1FV6dVxdcUJwFEvj5ZGe6cXCVmJB7GsyFR9mPQ7/ssj9bAmfaGm5OyYlILqZkZbZFCN5c6
bO7mTHAGGBHt8lxoW32+O03lhgQnL/RL84XST70YMqQu02PrpZVjdakdvCbLo7XZBBczwJ9sWZr5
kpClSrWn68fAsQaQY7X5YWn+MfC76lWgV97jt4h2AVmc3+paeHSHzQ+awZzWoJef3UkJHwfWPat6
fiA3g195mo1PRgKIKjLyZLPsn9oH+oEDhAOAMBZ6NPqyw0+HUItT7wtJj8wyPDNFyJmi1T3pRKZy
QfTdYR1bhbM2EBUPaJZe4K02D1bVvILb7N5kVOaHxMXJF05l92Y4NREQXF0Oxfxo1lTPdS/sB3xI
xr1pUAfOuyciXs6azTVr+SECWVoEHqztR0wapPz04WM3ZfU1VsQaLkf4COAtfFz2T/GH0CZaoP+z
B7rizZFtcnY1P6Ez4KicBsqMTCd0EKtQD6bHZWPJ9BdemAH+ffPXLk2rbvYUTuffT5j3RwhmnSm1
r392CSSbkSxOAsoQq+D2O0k5ukd8bLHXplQeLMWuefkjqZrkE1DdqwhclfxTszAXQ8ONLp3j5Lcx
ngnznLw+czs4p0bWvioSeHXaSQOiiz+9qszRlieIoU08mZUbTU/EJasUBdkAU7SuU5qHsBOTJ7TA
fi9cc0dIYrsbi0yhCoAC3/aTeZngL70hGgBQnb1BK8AY2RgMO9xUebObod3R5HHhryoDNFqVcbHp
kw8wyXJLFSOpH1FVmHnmQK5P5N1tLP0hUNJd6yv9hSOchFN9PIWuq7xzNtTp99XWkbmZetdc5Cbz
fq2gwzDFQ3rKezW7u1Lc+NUNRTrj48xvMm8oo+n7FNf3pggimtDuNmZQFqyiaeRLHiQfwdgZK6N0
JJP2ItlIrQbu6vQdiXwdXkZW+f2MPNIFfZuYcyRtjExeQPmIrbCJVXPMNNjGbdzj3sKSBh+yPiQ0
XM9GXnJcZ1P1o4mt1aTp4pcm7WulaONZKghY/Z5Oi0z9mt4NfL9Ule6zWVvtWq2wtpaGoe5slwTJ
qBa0JZW2RO3t9Ie+MO1zGg7DtlCd6NEUg7ZqrVq7DaHbXgO9rVZoUvJvQ4q6p+hGc1fIsvjWqtWz
qTXvddvuS7tV75OiilVajcnRaOb3VOYkFNZ2tl0ejTJna2BdoD2Bbzd0u3btdKH7zCV+8AKGK6+m
gnlrIjVq34yT6/mQVnZWS9e8rcrtyJD+jequsuVn3VT2fArVTxFryQfcqJgJ5wfgyRItrJov1Gvm
Og+mBw0l065TO+elS+oHHlc/E9F3K1FF9WNNk/pIQ2fY5LUp33MVseD8DJphtpegDrn0wjIIHZqm
bfLqBzJ7HEerIVMHC5VBowtaO6UfmSyJFgSPBQLsB4GC/ZJNgFkaVTw0ifQZRBavxmDpN7kd46wO
qSnjcj8Z9V3rM3e8tmaQbkuA2Ji8HLHLTE5VgIfOoGkFSwVH5S/hrq+ERHr1c96lYAS2y5Pp2/JA
DudpHHUCCQmHPYt5Y0hTnJaN5KBrVrnjzGvLrFuLUYZ75PMv/Uy6yu38r42YmVc4S12sBmqSHHXM
5ctTFiLWn+ct+1qZnYj3yF5r1NwkO03Ee/gfDdgJ1LkYkbXRoNsdIYrLC2ZDrlIdYMhpP6SeP3W5
Un06U/FDOGZ9HQlWWSf+uK6NUrCSoM3BUdud+x0FH7Th+XZUWB3XsflmGacB0/pgJMIyB3O77NR1
nb4yctMuthEv9YoFH7QEFbrcrFEInEPj3ayAwIct0qrCrh7stK8eHDlTn7T6VzXvmlwTb2eZ6E+j
o4Wn5RnLc8kPSHaAL0IPFq0oN4WkLAX5eu1i6aw4kLR1gctx26qGdiy5ol6HosnXpVqH7+i29xqL
lZ96Yb3RNe1faasw+0APck4VSKZGpyFjInjum3Cn2/JUAJLXvEzlt6nlOLcis76grLXXuj5QTZp0
CzOQJ99yfnXCBelrIN8U45XrElYHLC+R5F03Qxzcy4Ap2fIUEp/OqR3pb4RXOxvmggy1s065jWXd
ePMvwo3qv2IIOSmNbbx0SMgOCSTrrYzt/KM8O6YuP1IzjLY+OSuHpqeb24X5hUgo+THkue7pk0O8
soCNZTb072JyHBib8K4QYjh6tiGHTQKZbTM2BW/wvGlpBCfIYG+gWPSnqLKHffDhK1FHAjAHTd6I
4k5vurhLnZQ013xe7gwNXBRSZN+dUq0OI5pxSF1xBHioQA2y3Fw2qBiiE5SHlTlYzGYCNb0sG+n4
f91a7uKe2Bm5mxzT0kIghQ+A65rOHCNGdLHqjbx7oYhwvSKo0CnlSe4RaKSzxhCwuFlCf+drU6yC
0dFvYq51gJM+MlUYVrTtSKOleXJU1IIStpfpg11tKFT5gkjGqcgh0+YQNI36sGz62DcpcIcYZXWi
ERSSRuE5r+ibdQRuGKb7MWWmclw2TE7p+Mwb3RwAxiw7pe0MW1MGz3+estxanrf8BHSR///k5f7f
Hl7uLpuWPuKm1IhK66qpeKB8ri6BjLZF4xcPfj/ELnUsxJwqgDCYzTuXRyoXcZ9qtufl3rJ/+Xl4
CuPK0qIQ2yC/Libo9MFqaVqlUf2y7PrzA2kMAreSZNMs+4Q+PGclyiaugrzhSv0wFTSes1DfKAQ3
HCDXgIEOupcsovnfDd2PNrGrb0ZrIAoqt53uui+lJMqjZOWDe3y8BpWir+GNj2QA6z/qrgF36IwY
o5OZE29WaC2Nz36qU87svnZKk9R/HvpG3xb9nHc9e25So+OS3sAzpJRxZVQ/V5VWPVN9tLTLBkYe
891o8p9ccCjbsp7BNX7ePVsIokKfISj8LXWdGLAj6laciRD+0QfaSfOL+MtlCLrKTVzqRIUW+wY6
LyjEqN7jmImfyolQtJ76+QXu0/cIc4M91P43g7SOnfT9dhcVU/Z9iHLgLEn6IbEXb0jzCJB5KtRt
mRa++EV/VZhKf9gamAAyJCj2iPZ5EPlU8TKnDzxj6nPSaE+yHlmvShK2ZfKuxpX1HvlqQTIl9PSy
wLwhRtHdzSHMtoqOsGMJVJsq0z/W4IxmVo+yrlMunp0CI0VJpx+44cvTci9RyMQ1abtbs9Ni2YUe
eto2RXWrOjoGdMuKx3608kcSUNWt09e6F84IptzNDkpEGzrSAdDKIpyHgfNN+mzwfo0K5JLr/GjH
PPhq7fJbzYz7nlIz7UfVtneQgtIXuEUvyxOcOS4h6ovieeR7coADFezGUqivTuZehkELvuLaala0
jZzHQCMtpavHfBuEBesfnQ7S/J9YScXhbW6dhnZBnZrWw9ho8Ct15A+i94tHmPOp16Rx8mJX4KZh
C5yWTajpsBtk+j0fBgLVhrmYqenxwXJJBWh5BHkbu5pxYBqBD000vnBdS57dtAF+jElRzUeiHLU7
fsp+/n7mfP3H9qCH82k/4bLUDJV4GcOeoyEOoh8tartRmxBIOkgLQlXbZWWXvfQF9CiXFllCgBr9
KOpG3f0ifY7LVAMhszGsE0wanyVDBul7kt9DK5w4TYbKNnL15nuiiuOEUeQunTK9FNbEsTvvpyJ9
dlEjAHkpb1ke/LUZkECuonR0t2AWiIeUooXAL8fbskHNi1MceP6Ga+yhQYz+FINieaqKh4Z1ABzS
9L2rTPext3Wi0jL7V6JJ93HZMCDvt7jB4/WffSQ+HuGZ3nGUMgEqLMb81tAefGLeSYalwNNQKthJ
bm9dJv1CG7KHULocUaW405jY1YpBwoRuVB5V6bg36/Zb3SjhNUwJu4ULzTpAz5JLJ6n6u/CLS0ZD
O3Vsrsstdb4V9YBQTGdQ18EgngJbDldXxsPVZ2RxXe5GXVvTrijeUlB5Kzxq/c1kJnBrMpKqLTJP
1mPXpXwe3F32DbX4pboWfk5aWmaOj2SBWdpDY15QlB4bs/IfM722DkxWDY/DkCgq4bSXgvBSmFS1
O+NPy0MwkSs8AkABssI1X9h9fFbalhkW2Q60qkOyv0rqVKHFOiu9KX4s88Jc94b8cpMgu9bj8DON
4+iF5hg1UC7Rsk7Vp0rwkgcorqxb9Vr65jMrbYffXkw+vX7TwEwUEDAdEtK0hh6Re4pvGOt0aDHH
pGIPxzS/tGX/n5u6mt67kJ6gquKQE0Zlk4/gaKtmDDD5pLqJonq5OU6+cyaduGwVHiAA6Zl8JfPE
iz81meDT6szhSUl6UvkU5xfa4zwDhY7rte3qaZeHRkEbj1hhSYNPVgVDIZpApLmyEXpJzlDLQsFg
2L5eHlj2SQpR3uX54eWJMlAgSSz3fT3Fz03r4RERzrAvg1y7aER3MofUB477Qbss+ywgdn/dmvf1
aeOumszQNyCGDM4v884/zymo5ZRaVY5/fsHv3zI/jSCM4ahmDGP+/Ojy6LJJRhLq3Q6q8d9+9s8v
YHDbr/whasnS4VX9X8/TeterfZALv39qfpoCEwFxvEREmRfj778FTVa/AqQ9eGbVuFujqYyLRBa6
Y3VzMwPRHzPGJVN2Fb1+sn3EVgGl717VfWuTD21P5JshD7VGM58xFoLAyUqOQ9CQ4dcUAJBBRU/T
HDFQcK7xhQ27NalfKarssKC/OUlSWqtHjIqfrSveOiNCyhCnZkfzLfa3ddt1V5twUQP793HyVV8F
AoHFUDOzaMeXYaSINsdN5v/s4FzeFOLkHpeNAblJVm11tiqT4U64HrWge2IAl59DzX2tHaV9cm3Z
X3RXAqfrv8whfhdgiPalaakPSU2cpAE4Tc1062S3Rr8bMCgCRDpzrou+tW3pHLXMiNfOmFQbw52i
2dW1JtMNKcVgHpumqDec7XRP1Zr0NiPx6xI0VSE7m/+ve6zrqvJIktBYhbfWNcvbu08wfduqxms6
/T+2zmy5bWXZtl+ECKDQv5IgwV6kevsFYdle6Ap9j6+/A9A+d+04cV5gkZQpiSALWZlzjtlznupW
+7CTt4R8M8SUiJMwTZV6Oh/Z2OMRmQhX1GiRGurktXNY7FFvbe0R+RQm7mZj49IXBvFcGWL4TJ/6
Z0zlJLBK+iSpcJRXG1eILzuj8dyqDJFKFsYJXY3FXplHy7oAQlvln/Fyq06JR5FuuFsf62IHeR7U
HvoIYyE3jT7/FboOvW+9KdZjysp7Wg//dRtSJ4v98kiPLfT0703LTmwSoJdHAmPMPJ2QhW2PSeGZ
DJvouTT4g4q4uZO4ED3LWY4Xtrffj63fhW91dsgqD9C7fR/CQHRe0EWAdf//fetXWLSGS14P/3W/
2wEOs9eDErSMb0XNCOJ/nikew4zKzIRhIZgUBmVYPcIe5Uk85BqZTGpxzj90sql26zuvr6r4MQwk
aGTjExql4FfUfMy60VOH0D6fddv0zJHhNtk5xY4eCCNMaNuYYMvnmK7ocRqTv7pNwAEByI+A2ItH
MoYQWyy5DyiyNmEzTQ9GexN9yy7yQQmmm2yY/MYpc7jOfCYhZZN5ovfOPZti51qWJAN2dXauivxp
Bix2seMaoEUyIqXV8dTZRdFKb71TndT/PGzJBFuvEkUmppYA7jD/5d/D+jTArBPSF15VlPxkVJGD
xxXPn0QX+04ZzT8QHLAftellWCDN6zBy0Hlwf5Iw9FUCmNO6EaNAhBx8SRDMz6H2lhEL6EN24RqG
laEVMt2EFdNfMUz9Ri0lsK+ewYSbV/PJZsi3Lbp7J3KxmzQ62UWoTR8jzTgsWIPOECqfgHb4hKnZ
78JGzDxhDSQZl++CzW/5UAhgkS03Y7h9eH/74cxZ/NJS0ezdQGnelZHmYwtEqc3Ha/M16ur4CVwm
PJsDCO3M1qzP1tKBaaA9ucAfNt4WcAlkvfZAx6T0Eee6h8BNxk2B6DtiluU0h6GwUZik/QKywo6a
txoDiOWQVeEO3FJ4DmrlP3c5g0bAVX5xzaxUN8MM4beah5cW1cexA4OG9Mt1c2b/eoLBgr01Ag2+
59+DrNJ6ly6QwtKstJMdqEQhuOtRhcDH+r7cvW4414OpUWKmAVZoVw9r2GoDmdppJz5CAWcsjjEk
GCKpP5hwrXcT30rNQI5WvITHxJZi7YnZQE+13ESimT6tCTIm01LGEM39f92fZwZMxf/+9hTFCe3S
+pQncj6jy53P61fuFLXsgCRapyk7BySdfN8/JPp4Bn9bxsoX7Ugsynr4l2jfL9jxqG2y9N3qCbCI
SkffJUkScOFIDsLpko9GDp9JA7HUKef2yjrYEvTJC79+pVrFSF95pKWwAp/GFkdeGDKY05VTK2JI
Qx1xcoCJ8KcOLPwG9RE9PsBTVewwiQ1d7ouKCN0yZy6JVHnWMhVL3/rlnFg34OUZy8VhovSgtVkA
D8ZljouDlbwv+7NqsYix1B8bZeEbWpZ8EvXAh4jdDsn1v4JY63bSbV7HAQMflgum+7TFT5mV7Sno
tGMcheOlV8vxsn61Hsbl5vd9xUB6dkCUD2wOmkJFm7gX9vb/OeiydS8SiiKjVLmv+uoiM5gliw/F
CmwcnBW8NDTzx6Ia/0mWW+v9eUYkgIbDK0i4tE6Ek2WuflXt2d11HYbToiqCA5Uv6YQZkwE1rYcT
EWIgq8eNLvL5npfdPyvbbzR4kfV6dkmxn16rKXPOsEd+UAoagC/Z6//CFJMeE1N8DvEoL6bZQnMU
E28ntz9mqOsrVVGPtYz9tEByTAv9VGiWcyqN4IO0F3gmjq7t4sZh9jxYBR6bjgG820KexZ+iIWXf
LOnPucGwsq5zdB4xFFyF0K5jZP9JtPAlqtXxmCl0+hIxHWyxKZK48ZJIi7dmJ76GPnkZEocohRj/
c6Mc9QYemlGqF94Xh7oQt8zh2pbdICgtkh7eir1aI8khIns/W9h4NMJRZ31+qjRlidYZb0qWQIEL
XLGdLKEh2fsqqAPx0D3aXPZnsNNFAht6wKVLMnrkiZQCIXeOU1o33li8DiVZX7PVYOo2w79pXbTH
JCHThmD1ZtOGsEvh0W06Yic2iZP/cuvKm1DhT3yektDONlFkvarhaO+6cPA70BqeFOTCZoN7jAau
2grhn9uQgnhK6T0PDFGc0XmXZtFs1Sy7g5InJyturK0eJ7HXUB1BXyWflESay5yAr3OdhEti4J6J
SKHFp0FQokfxVBVkpbtxfm0S3dyI4p281GEvIK5mOc3XJItzzyohTaYlo/caCHlshVvC/54LdMoe
B/5GUz+NY4/LeQqtHewC8z1P3xx16YGj4r6ClOseY9gRl23sUp2cCgdzP/iLT6dp84+SqSOVWpYy
2ucm4KLnFm38NfqDy1wc0SaRpWkcMTa8jJjKIffu4srtPpIG+w1jz22WIYrMbHVkXqxeTTcPjyVW
YZ0scmumYTDmglK5DttDGNnWJmkoXaF+dwnDdHduAKKpjmCwgMJV0pqZclKwXBuHZNbB6IYlsJWD
QTRZjtQVW9CzjLuLmtD97+vMayu29Y4yPLq2edPDotpW6UiqSMosgIkXWlZGEWcwatuJZNQsbuSp
iow/dph2qLyAsIBYUNjTtT4UQJF2f2mBH0dA0+GoXvMi+EdlSLMpGP/7rTXuGo2uDnkcWyK8011M
VAtyvlTbIpbG84zwndCmCmfAQM9iQPVdFsjwVWN6bUe9PtO+2hhYfSyKWUz8Ze4loPUpgof3OnIV
YArJAZSKckt0Om/mZkkUrGw8Vg0OsM7hghwrDSrUXkmQF4eP2nGVvY58kOAlrkid3uMObRmHOU6z
Q9ZQPPN7xO5LMbnWtqz6yetj9kO2gyYsaQ4inOunySI3hITikTHDUetd+BlG9EKbjNmvsS8ipDCA
Gs6TwhSSdBq5SYz2Z0d9p4/JzZot86y4rFSI9i55bgKZHtCllCgCAxMSvELrLGiUwKMQfGX7ewvM
CSre0HWXTq2mUxC726bI2YHD8rpgXSECJ3GPQKF+jcqCnBiXhCxEjknMTp+oaNK5gy7fS9XufdPQ
vnKGK1d34A+aSUzdpzAyXqlsYxUZl7tvGPRsoqpRzvAabjOL8VPMGDCQG7ejm9oqsnjIpM6fmAJu
MdDucgYRT7LAm6PVs3KFULnJy9alhdKZntNS4dWtmImPT34xLmyvZjU2e0NZqBrR9NZadHX0LJm9
8UXnbbEINqdLnBXzZUwiAKj/3l6/6udU8VLart8PDAr65VZPKmKwWs2rY5UM67k5anrsN3U9w+PA
fd022kZDeHsLWCouDoG1Fq2uk9JZWKRcw9do4RwzxALobjfZmEKiVBiHilB7ndApl50Tb1jjIZgY
NB9g6GXSPgapyniea/1u4mK00dwKaxSDVaKZ9kXsLgMaC7ESxoXG3jv94J4M4ParoyCvnd9Vg3fQ
ip1oE5QpCLFo9GQZKKwBQYCRfUKEMSz9sbRialVDkg3IQa3zJAftXtd3V0jdCxaIhgLOmuRxeS8Q
OSGnaJrbrM1PdVybmxCgHiGUinERDulwSkibt46OTcwaqFpu/IPl3dfnGhuPxkddrz57lc8HcyqE
6R2TMnTcvhG1B6CP5VX2OG1JvcSohSyryfgkVxUk1cDW6qcgaa4T33VIF21HJmOgw/BQStb9mT44
0vSGGCm8WVojXZbIkMUXZaQ0CHIH7gXrzvxs0A6irekK0GDIfDomCN+9mnHu+11dsUeo1La6mJgK
LkINfmOaQiehh+zVIuM1MuXoM0pCAcrVlLmexWLCGpIi31aog2ZEQG12Ukbtholf+D169EzJf2vY
qPew3QAth+hA6ZMj9IXDh0n1VLg/S0aNezoUvGRSoLNlu3TqlPJPEGQ2exK3ZbrlurfZzP922nCd
aOw/6NYj4kTctOmIaPSyYJQ/29Z8dqopOZidw6nRa/2ZRa3e5oEmDxFpKg+dfVvoWvfYLB9GVEM+
D4QCHQAZD4AY+u0qwX5TQ1r4csuqh+qpHWMbyQifgjokoapXGnThkY16qcJ+bdtwttuQ7ZCM/EpM
T10h9et6qOtevyp1WW47zc12WIf+84DFqI2ZwPKNk1HuA5sqd/3mf//v+pVe0UhNdIK3/q//GsGA
QLieF5gsTR2sDZLx7yddn8vuxa2yALKu//m/fiSffnGKHctrqvBvnOfDjoJhFxJW+wuoRLoRCDQ+
WxfibUNCwWLsdLajGIxnDI7xTouM7C560e67WaW/EgISBK+5yLKaNyTx41lVNwQA4eeZ7I8hth3W
u4yezqRugpxZHz6JG3ogig8tqp8iPgatoUanysiwRkuZ/chyCNsmGsSzqBIaWOArG7nXzGh+mVRJ
d6YdzFNVqmdccO5TOajilSGtilC2Vk7rzZIcDA8HZOSvNytLIc2uxtWGdmA8qIvgM8Q8erHq7C/z
+eGVLrx4NjO/iJ6n1JGvEDTka2ml/ziN0l/WuxpdbXc4XeXeNsNHRSxEZjUZLb7+HxjNx47Exq2s
Qrkp2z/E9DBSKxdfQZyTeN0Oqqd07b2pBvuEf3irwzR5KAAgJBlCO2CNcmNVTXZPrmTE5J7jxqMv
lNR5RCEomCpXlhBfLFIRgFtwKV/hgA0hTcreL3qKs772h5BxfyV+DlpdsE/nYzO0xk2W7V7aBNeo
4F82YVb6sGLB9hydxvrlYBfcWHb4bgfUlERGI2cMGE+jlazKzOejZ/7AjLyNauegi6h7kmE7vC1A
os5miIm+P/KlPR/mLiVssxiEV5WYB+qB0j+g6P2oXPVuKEsihUCGXlxzI3tmUvSUdbU/zhX75v6Q
dJWX4FAq0vnUatGH1QQ/NY0KSCuUY1GAB22GG/gHkmHQME9ps6nxhgDl3uPqvSc1dF9TfRDS81a5
xb0On2eapw0xWdtZEtxox4Ayi+bJCeVDiFPHxxng+T9g+o6cvq+OAjmr9XpTuKwljcXOsDnkdIDk
oGNuuGPb3aulcpI1JKn5WctniC/l0Q48PMNA9EfcZxPD8TRAKRX1D5Qj1AO06ltO4iwuyjOKVxR7
eE/SbLY2zSAv+sTWQL3GGRSlwikPibB+VQBsCeZ7KYYSHLSN6cLpLbIn8z1ckRuAuHtFR9KV88+w
hRfzOxtKdgvmD1N/tsb8YMUCkXth8ZHT2FhpW2NER2S3JJxY9Sbr3d/qfEWufqykeENq/NHFAAww
t+yLDPFcJ3+EpnHX+vHEePvdYMFcNieIfC5xvMztqj35nrsKW62jNHfYo1YDg9t9HtpN2OWXUrEf
lu3ebaEc6aUsCXr0J00Y1u6xL6eCPvLIFM5qn/B5OGP5yMmKc4fxJTZoUagT3ryAUr7Czq7cB5Z+
Q/XpS+ONtGecC/I0xOXbQM0V1MHuDDTtL/E7Jz7kJ3htO+L1ntSEKVVECCzOJwbVcfZZUDgjrnrp
ZUXJ1bPTdzQuNYN6dFJaAY1i/qwMRgsG2YpoxUDNV1xeGFcu0ueIdpldqe92zsi4XZqBy+tFF6jZ
SD5Wm0I1/mB4BpbwK89ydC85ojeL1YfB8k7J2SCMLYp8ytyhJQxDxs2vSXWPmRbvTCpAEEQeaSiE
Po8Wai0qm4Q1MbWaU4nVNmPfHkoAXS7lsCvuA+mOJpAGIo2gHKe4T8Lg5PwcRuvIEECx5ufZzb4a
Y3wHsnZEBbdNybYZJ+OKYXFXMgIPO0Zf5rycTM81Ox/57j6eLCYTBnOf2gOGdsgmHMyDSi7P+FBt
uutDRMtEx8bdvXIRIXE7IAvmJxPaeduo7FpjoUEcmQ9On3xhAdylBkSvhkft0kSwQuMVyxPL+ewV
kbWrO/nExxxOJwuXZJwWw+HMk6tU44fN28W2iNzunKc6dD/7kZy5mO1rXtwPnbox9fo46v2lq4yj
pimHQiQX27myezqaQ1ts7RQt0NT+yq1MP2viT6n8NFEKHkqNtbHuNU8IBfLJ71ZoX5WTsnfCWznL
PQrRZ9NsCJGcMF32/dm15A+mFYgs9RDhfnQdLfWVOnsPgtIHMJ6wQ0bxHyvjj7nD2yXQGtE0/kR4
BLevz7+Qox9Liw9tVaO9tJmN6wiiyaBfhIaYQDe2+W4LlBphlPMumF87p/hCGabhUSELgFPf/pjM
6VRjCSvc4mz+xka0D8vhpnFhwvmVyQgnBZ/LUWlRHl2KfGSkoHhGWxBukg6fUzWjCS18HUYQPpq7
WYIAZ6eH5CTxIcgBWkQ/kM2nMNxnw3yzAiPGSpZyIqJT3poXtcKNYIdcJMAexIAI+/HVdPk3ZFo5
OL+jOfrQw+Q2u3Rex39yKiUw+9u2/kBW0Z3zMPwrgmCfjinpAVpIrNR4M+GTQx7JRwttBO+3ltZG
XwGKQkpjsH11FA0jf7abb2WPKtxCJYE8+JKDQBwASuEKbLFQh85Z64dfbFkQmmgt3LCg8NoouRuF
chp0Msid4rBcbdQ0+NSU1nMyrDG2+j4ZOI5sOneWJMuBa4sPTfgWihQbnFJ/9g3pDPYrcq2HOmru
vtKf0t780lveeT2wBBjVmzJK8X3UPwoZPBKLEgIRx05vwKa7iP5ngY7JyJqfgGBuJYo4fP1yJ/BI
K1ztgOZuaBwcc1K8Z/2XEZh/rKHGTtnYzwUNF21EeQcb6lPIcYITB00xb2lcGeZ9NIYfiAHoFtI6
i0TzPBnap5lf2AQ7GyzdIe6T7KDPvJt6miIxw267SG+GZd4RRuyKfDgjXMO+3oJQodMrChqDsF6+
Eh+2gl9T2VJXlT8VJ/18AP4ijlbR2HYhP7R71fAagwuX48hfKf5OemU37KnvdZ7/Mwfx3SHWYsMm
g0pAt96MGptz3mmbqjHqjQ3PIY9vscrUsGefWBfurh5H7QCfx5vcxPZN6fhsUwLPbcVN5AvvzUzp
NaZ/86h5U23Q/npEp4aCCifNTY31GCfF7FuW+kstQ/jCYofacBtjlzEpxkOmFUG6sRThhdSf7Q8T
QpaJQlEfaKSkSKMhLEx9tdM0ue+HfoshQSc4ByjgXpnUXTNGfhM3+y5h2IoxKrXDXRKne6TDhtyn
PG3CE82gk/U68qJG7jqR7tM6OaZm4GUGLfFp20So+TWG4UQNN4zdU9Nm4gFouclQgbdIWXKfbnU6
g+ExuMA2pYf6bxcNmoeF19eNZl/J9tDZ+q7pM84UkYHCR+u614rAj+yvnL1TjAbaQhY9FsNR5Oql
1ed9FL/xsy8pkHcGPntVmcDDhg9WxtME43IC1RoOlh9oug+FhRVT7Jth2o8OYtvY3pdJsScyelcS
Xyy4nDWOpxfTLi3GI4lJB4lzt6eNkSXao+Ona7qxj9AH4GTz5OJer5VDYyLfaV5zerkTl48AbTpN
4WOY9oz5ae60ZBZyBS90ezekbHjH+MAsYacWBoLReBeWt54pSDAkx1aFpj9rx2BpNOAdCHFvsM3b
S/L1kBugt1DRgHMCGTeGPAMxvxphyrk17GMRH0uAOoNVIhHrfc1uPSOZ9kpsbXNYIlFO8hRv8IlG
VE3XwK6eiEz2x4rIN1vdYW/aT2gvTPbKYHO9prFpCoP1L63dWI8H8Bn7WiCoKBy/EAZRzM4OiGZp
zkuW484gJDqhxWIntzhrdjOglEJYqIztg9KBcU4E/2JMJuklRyJFexpD87wzVDZgkriwMKZWj3d9
M6D3UF8ciKzL44WteM9KDI4z32LNOUoFw7OcvFKR1zSwj2zggCSDuTbn17DzFiu3pp/VVj8sJtxF
NdV7y+9jR8mBoeLBQO4XdYaflsXRAGqStgjzZ/MQksvOBv3U25Igwhjk0zbXxaElUqboC3YMzTk0
skvaG+eijA8hzhUS234X7K003ryROvmdafqWHD1qxiXVeiItrHF2qaJ6cRjdGnq10B2OSqIeHDJs
KuWY9banmr/TdPLSstqbinlKSXQcY+fI59cb1EOj1KclUzDl1XFGyjpnk+p/xkXTIrt9TtVZDJaX
YtQFSPzRFM0Fd3NY/RzJYco5b7qq7bJZ2SFBxzGlED1pck7d2l8MG/TIZxNCJAhPBVct4of1gIvy
oBSSQVePbnZJYk7ADB5Ldl3kJkehz4zrJ3MPA95Eqe4gxdhXyygIKWCGem2R5DlInUBiBYiJE/ta
m9Pz0PQ/GBrhsFnYiWsO4HqoNXO/QjhaZY4uEqdIk6Xl5zAc6o4uv0Ttv2YKtUxqzrOJzqMrpU3s
FllhEY4q/AE5rVWtUtjrTsDJsaht4qDWTrVOFMKYn0X2C90eprKCzKR+CtKTKecvzIXTT5r1ypMT
uYWnqUAQyGfHb0IP4JhFChuddvgqgGIk4Qha3r1FNpveZDlMgr8KrwnWV5cUPFLYKtZ7V72oAAYu
Rh9+VEOpv5m0tREqO54mwoTMyU69rLEPa2bQetNAyrgUir/bRiEEgsDrT6lNr6Yx14ytpJrvrfbK
KJTgz/VVyMuaUzCSmkTB+CdjwHEJRyvlPeTG6J5Y1jA0ZBcjjtQTOV0ul4uOjkwW+RSb4x5M5eSt
WBoCHKIDC9ROr4zxnufkdIB0oAAv4nzL6kPKnAa9YE3yseGU0NpfEpgRLHHJIWNk+WNX7DYN/m1j
S++b6tNEaopWNUh9tuBPpcL+BjdC52NGNFgqGOIHtOy/n0sKgnwyt9qyxcd40I4BtQMHHMfosHuG
8SzVEpANeFkyLhWiFP/nkA/dhKVYjumHHNjEF222mrPTlzCDITN1hzaEp23ovVwudg3DamBfnhJ0
zlYqEcXKEmA0tNCbc5Wr/vcvNPWU4lF7CrTpb5SV5i3BeNk7WJuWnk10bA2Ay0s8+xrjuH61Htqq
xYJjNSM8CIBum6EnIl2V9VG4dff0/cKMtfPXtN+cjtzbyVASKhkOxoNdfX8VMjxAIwnO62GcquCc
2/GvMSZvqdUW+lG8PCpuKs28m2khPlkPrcEywezltN6qFgFTmVs3A8/pYQ3OWckxJbpOmNvhr1aK
Svce3+SLaNJ+VK5dcL2Oo6s2qwrDsNRg78RPqtcf+u+v9H3b6dQUTugY7tdH1t+JoJcHWLeYfgZj
nns/UXWEZeNAf22nG4bav71j14dp0JdJqYpaHgQgCklXVXYWcsTbig+rKvlcj1F/XG9ZofE7qqoB
R187YhjUK69emFi9YbzVvDiHOJ7cS29VfzIx5f56az2YGjHg3vollvLKU4t62zkT1oCk1D8gYxJD
PwrfMcP+YYjHUI/i5pqMWoER9RdU+mwoRFnhtAzJIqONv97P735UA6yCI21rbUqmp6ivkaCib19f
3/WV5r3JLlYgRMTdgI3XEvV+Csjuxu9uoCBaDoMRMqNoExOlFzIYXMNB60WV0MkJxrWwHqoBq4JA
XeplCcGtmqazBgQVvfBsbhPPAvAC86o2KWea+LlIw9c0j16VNtoTJSQOPb1wH/kt/styYfosi0+d
Ir6ye/pwqqrwQVVGUq94bhQ6/TFwewY/7nigxRC/1RlrsIH26TsmKDXnGusO7aGOF+fOVDTZG5C/
iIzgj48DtPRO8hUvZ3rWYjKoWWNvGLb9stCy53xGNFD2oYK7gdxlPSDz0OmIJlt6uWJMjCvTG/1q
qOOfxYFP32x4jVqMqBal+qEb4AjUwqaxXK7vyjdLBmLPgIgWPjy7qdEHv1S6oCWRlwUDH5VzKqL3
IDIchO/JM6TPU6fN0ymGf8rFNs/QzyfuKejTp5gNOxEJGH715TBUIdvspBLzxiRx0iP9FsvpUtm4
ag6roMD1Pc78ED2NsKnHsfad0zpkBtN+xESNHp3FArZx8i2ynGj0Nbdj82aXWyR19vmbkGUJSQxw
3bHnqHP6auoQvDad1WLinUbExDHstyXCqpt669DG2YeLQFldeHi6YAzbG4l81yPnRoeptub4ik26
uua8ya8Ntqtz2iJNaQq1uNJz0T2Dhuomc8tLFYHLIxRM9Rcd3aXs9mncClorSE7tiI+qodctPSIx
Rjv8Bi72CplxypH/naxKcZY9fvW78Tod/YO9MoCcFMG/Uxv/VBP4FFJsk6ekDUFP1bP9JLuRPz3j
ZfPV3MjPZVO6b52zIP/JMbfZIoU6WX3C1tVDiwDSG1xgUa4JELnupY7W1HJ8VdPabT7iVU1aomzw
btx5uRJ6byiDlfQeQzicw+bJNZpHqJrdCckWnOXUQC+33My5RF8FLTKbCkgt79Mw2sflNwZpHU11
hBgN/oGoDPqSevLC5Qa1XdMqBTOnxvYdrxCFfexSJG3xcsXXFZ2GN7UZimgHr7tsw1MKlWcAdXGG
ZunpbI+WzhbvEun8cuzi79S4jb+ej07K4tDDy6K1mURHEIvdIWk4BQJ5SxOgTF7PYqTVDGGW5tSU
fGlDSx2/PF2YAEPUy6i/8m5sN7VRlCeh4vZA8CAv3yeLEJv8BBGYHK9g2I9DegpTJziaa2ItQfH9
bgIKsbHGZXY9V8idMfme168at2UsyMBRiH7YqI2iqJs6zapT0eqntVxZD+Uypguz+MPolne2G8MO
79uXAokZzv2cBmjlWI84C/SNmXXtIUf4FTCXgfGXT0dbZYq4liuGdHFjMtKQFIPblemp9ZrBSHXy
bWknaMuK6EWrrBTDJJDK0rb+JrgUsbSB0zKZIC41wmAFzskYQjBh03NQah/TWCdPaknaujOR1xfq
rkkPdyLTPOwPK/DKKWztp0of9EZCUUU0rB3tYUpfxrpKT10nUFfZJJNi6UXB6AjYP1EQP7cGdSUz
CvTbuOvm9ED4I+LX7L4e1mjlRbKwvEddEf+WmoaWQO87H+vndKskeZfrIvy9oKpESmw1iV5kXU9H
YH2KGJDVDfX0/X4eTDfzAVzj+RYD2RJLnQKc8K/S4phSGlW/ussBAWJ+sXulvw+Ep/rr0vDNYSst
hGWoTfT7lMX8OQXckEoUxn29L8smcUwBw5dOdV+xBwB5e1hGyzKolGZ/1ayD2tTpTatN8rtiLEtE
vlnPrmEDKYjN/FQno/UcBIgDWOPuZKbQaHIqedBkJm4h1in8tK7+EU5dxHT7s+LD8dIDksjctN5L
idTfZN6z6xLgHCldVm9GxudrU/pjNIruuAZ3pcylDySDTO4XmrDwRc2H+GElBfJDsu0gjYWbLgMO
vQmVSFwBBVrnaUBjslAa7IEWJeIB0gASxb2u97lABq9jIvVDEZmva/kWAftlM05hDajgkLCMkCk5
3dbTVscSLbpFW5BtfVGfsrQJbpau2zfsegsrNXLEZ+ao+mEtYUIQPWqQkLpKi+pJpazcG0mNONvo
h2hnQinHAs6Aos9plf/nzpoOjyAbJAUAsq5c5nJPrZhcgjB2PDRdaZ7JECF8KUKaxUgQ6YosyARa
K+8l9WYMHO1sW6/rErQeuthyt2PFACyeyBjbQkw4tpawT7WiRU9pU9OMs2mk2FmNdATP5mtt/sbR
0+76eVFnLEG9EP3Ua5+mWzOmxoYYm270Gai3uRijjuuPWR8Bgp0hZzx1AlvWpoKOx4W2Ck5azOht
LAkFdhX1RQVLfhZxYtztVvsbxYwQDoOx5F2yxbijIcahP15XPhulDThGJ2h8sxXPZOEFvjEhqF8j
juE0dUe2GpbjDVmiMj8sjCN9ocdafMQmVqre7OddVJmnEF/cz7RQgKLbQ/7IaHjs54kYTXUOTGo7
nanEsny1w1DvQ7RBeP6qDtkSfJ55QsjjuCG8/VRWXkYBROupku/diHO4Kgv7Lky0ZmJ0c66TnQXs
BB6LE3gwaSOYLeZXPEXFrWW0cMQm+oQQOL6ty4NRRr/XkxfVtH7byAj3FKLuXUk/67Rg8GlRDLey
PTOVfwdmww4irO6mUIy7INloBqSysEwnWvKmXGPHl184F1I7VwBDQATSh7OGnC5X/75S9uxEO09i
kHi44vqcq8GrvrzawH235E7drDjU7tZcfoXsNi+W6sq9HqHc5c0BMWe5rq2HoiX1sm2S+DskN431
B2FNnW+sG8eq34tCu9sJTtrv8zPWCKQzq34QW6LuTS2C9brEOkQxQDzRoh3NbeJue64iVOXyvehw
DA3VPJNP3b/XVpC8glPm21WSTQZsBDnJf7hJlEcY/Y6WX5VU9+wUJeUZB4R6M2apeFqkBVdUlmAh
yYwgfMN8Ge0CZ5UWXou+SRh3mM57mA4PFCzzc5SYXhYSrcKi0RXqy7oJJpfcocuTqVuzRKOI2mj6
aamapDEX52fg8VuiE1LPNgb5HhqkghfvVLfaDx0DFSYVJmVKfXCt1KSX79SX0arfVN0tbjPgxQOO
sA+9yj702PW6hRipIMDcJMkM/Tpkpt6gAfhuDjiVxtVTbx7xsratCxxuDFIN6CZsCQzVrmHuisM4
jDS9FSG9jFIYpGe2J33z0Gh8Cuy0jTw05CcueeaAUaT/OaNDOAiNZBzwrij9ggLjEbfyro5OOtZb
CYPg5iQtrTLTvo9ua3OJC7DwF4H6lUUG7o8huzRta7y0r70cCUHNqvxul8k2bSHViJexCwvQf1Vx
7UnP/P6PTWbDdV2WxcyKADoITkUVzeotqGwEhE6PRg/ygxcK5Yei9lBLws9I1TjhGr6cDBwPQY1x
cLTKQDtGjpXz10bB/+PqvJbbRtot+kSoQmqEW+aoQMmSrRuUJdvIQCOHpz8LTc9x1X/DImWPRxKJ
xhf2XhuuFw9GwVaumLJQghZwUe0H6UteCHFDPePcmjIH6zSCjSiW+xeK1lPgEUEPY+errOL4m+en
3pNM7AOi6PhbYgxLVUeJxk2Q3V4k3sBzLsty8UO9KjxpQQP1GiIP+ENhkIJVSWZtvl3gfkF0FFY4
mP6dtDpGeIzKxJjMlbfx6/mzA+2VWb+zqLuVHaqjUX7ZC/+augOGDsuUSz9Dr6F1xRqGmfsgJ8DG
zOmY41M1RxM2MhUoPLMO8qGoV8SzIi3skg3L4m4Xiki7+Vytqt5pw/rDn3zr1gDG2Prs2LbqZWYW
DdxTtnwAnfx97OfvpPg9VXk1XbkuxOs4+5/JlNbXLpXRdoI8vXdqjzcPJ8V5Qi18sFsyUII+tE6i
n16RlORsremM8L4uGKGYBXiYXZp4bLZOWGCXmftyX/ff6jGTF/AFZ3gy9T5dxkGT+OJI4N6T4XjK
Qy17iJfAp1HrH2qyaAQRDAfu3iz9BMN3EUevQSLy5zSzvotBBih53fCoa+707kXsnTy2zoE51Wux
jCMDuzUvzMjArWr9wU4sczUHE2o4MfEfkZ1nkqRiHNDpR/th6DMytJvffMPeMwbKfF9FabmNBZJX
dYCHrql/sqF14VI70KGZCiMF1kF3Z2ZeHTmcGTJOeXqZsQntraRFrdzIJSfBLHcm87dDbmol8+mm
QS2CahYgcHziMKwAReTxiVJoZGTwmIgkpzvDltqh2HHq2HpHb4wbdSkUey8God+gA2bt8ruU/SFr
2v5pTnOAxh37FNoqd11rWXU0h4TNTmY9dFF0tmZqbPW5MBywxCrBGsjttp4FmaeMsxE6R7cw+p04
ibkv9aDYm/zy8O+Bp4FQHa9zU/xpyqk8y7moD/MSmGoW05vdWtlzASZmZ0DnAb9jn8eQOI+CAbAd
mtweAnCSXZCjbrHsZ0u6KXoo6HaxZf+ksKgvRK81F/VMcxKieWvdXLsRH5skw9joL7ZyRLf4ofVH
/tvZoOuLAtC3kZznB7u92No7lL2tN0vzqgphx+2x4DGhNZemzVraUW9ME0jAzIN0t5i/NSbl2f3o
sAW/1BD6HLuT8N1jikAok8kuLdd/q4Gl01SHDn8v8+SKfWNLusxAhdMOCF0Ch7ekEdp+GOFC1MOc
bGQMCGhMNGJaM6vxTlh4usyv3oG2Wif4XE9WC9xcgb+HBRKeG2aNqn30CPnA5ekhIXoYAKlvez0P
1oVoQNOU3bA12qhbD/Q1zW4wyftSXYVVuuVu7kSCknJIzlpXJLTbbBaZjKIU5tgdU9KOuUZ+d5P/
pUjwVgNkLNcpJGeXLPbgrfRsuPi6m+xrbGgxqO+t7hukcU9jdEZo8veBpJOYrUr4WRTkr5rQ3p4K
/Cp4EfoUdiT1QZwzwy5YGG1EhcpW1cY0McwbJCh8WPSHdMDF6BsNTLSk5w7XZrc4ckAHg9hX99sx
r38h1e8JCTPQSDd2sO9CCO+i7tBW17ALEuKL13lAQbcZtDLiYC29tVlY9WMGGoRFxkOWev4FASr3
OVMmSbP1SpQLBHg0VDAc2HVT9oewGy+tJi6sECi7rf4WVu5rjWgcPp536VVAJO2xQM7pHOzqK7Vd
IJl+iSeUU9NADk/S35jTy+qOgEPQmyNIj+doGNnT1f0ztd+7mhk4+G4P9tC/eIiBBt7dJ0t6wy01
tf1M9scbRfySwDXQs/odCNLlAaMseauGg+XWs/Z2lhivgunUyV7Kt7ooD47tl9tqxrxhmPELsT/V
sWpxoWJTau/XAJ8eznbdctbqX7RSmyibyfx9HxeYY/k9i3vq6LEYAfvOpFRxbIKrdYa3ooqeJIvd
k1mmsCAp87ZBorPJkDHewrk8Z272s3cXwGWVL5vMLjjGogGaZda3pG3jp7DG/LS0oDJj6NcyYVhp
Qw2b1sMOXGkaW1SHRjzQwvjEvMF4Nlqdr8n66jvYmGHNrVWh15dee3Sg/NdjLV7w9qLYjK3V2BVL
sFvz6RfkB9TYL5peH9YJ4AoWqHK4NpbHeMi1xQFaJ+sGUm3ZjQQfQCw/Iyofw2BF4oflO83m74xb
7WqaZ+s0xaP1ECbWk93GzSk1Em9b2XQGMN4Q5y7l7lx1F0bF1rcq0JyHJHtGcdyt8jbTnrKZeU2t
IcQ1JFaeQpJcZHaj9uCk4cZzxLdW5TeS2Pti5Ga6idw+/p66NNkAA72T1+L0nUCARq4s1/dhUpSj
BRcewyqz1gj9KX2IzVkSHn2ffXbUd4uLA1fGPBhfLFfzV0PTymsXCm8fVsVwJCZ+26ZzBn8mKp6A
4iAViXFNtwauaZv7aoBqzzPKD7PI49v9/4kQb6uXPhxU+L7nCNbEI/V3+m1BJZplcVWVspFm4CJH
Qhn7bBOPiBc0HSun6m7Kom63mqV7bG+YZbqxhhqPtmyjXjad/Zh26S8nB9TpuZpzbeemfUZK+cc/
Vhutb0sq7Kx9MxX5G0IR9gb7HbA0KITlCShoAifmS5ta2tUoLX9GHsFaqI0cyHN0jOGnu6wV1OUQ
5lUGf2EZzFllgc0i9d1vRa5/YId1fqF/gRIlvFd3asQO2eREjBKjbPVQg8GGKekOq3uyZwcG930u
CJycQVbc8mw8diHVmQiG7+rTaUQpW6bCG/fqzE7bpqa0neT9JdxR5pQSPHY58gNJDDv8dl6tJNja
HSb11Bve+TeTU8K8ZBdwXp6iOPlJNkW7JuzC2EVLb050q/9I4d+uhC/KPbzNuXmw7ZiemnQEv4iu
NT3pY2XFTNCc8VciTXFGGhq9pL4ciNOBYatpt7iL6i/YYTetH+qviSdDEtfrJgZwUsgQykeIz1xz
2p3vzEwtxnllidb6xuIWvZyj8zWtHQE3DRujoy9DkqXGFaKl85vx3a+9YTbOhs18Qj3jV0hqS1x8
VpwCTEBQhPzbGQ9pIbFgQQDSKzFuJpFj+a/JxYhChfaLniahlaxaQMrXKUqsIsUhu4zg1PQtGVHl
rBp7HrG95D1mcuJSiPV0DhqY1/PU6gWYe8HweWJyXmr2C/G3+bbGjorIVasYeA03lWsqRUUaJaLy
QzJJLJZk2gWr1LXOdjDmhwm7ACR1drMO7bu6NKWsi0Wr4uOjE/0FZhQ8Mm7Bw0VCBjcc59xYJtY1
3SBp979Pl1qUzA1FnPRiUJFlwOFkZ3zMYY2v8YHFm1jKrl3Fyfh7cDh5VPdMreit6K2qfZcaxU7H
4rOJ/BeAWtZX/IpgSfzyMEvFpBgIM3H2XirsFwe+x9mULdzopSOGQlzuUJH7eNwwc2PXQKqqdnDg
mI5GIn9j/axfdd1Ys0vyntUrbjcz0AbgeOrl3DDWA2ClbxHB9cC3Gf4AI2qesY6Ig3AYS9/juyGv
OhBhOgsglUNYyH/3NvWMHTt2AHUgjjrkr2UypTonKsr20g3y/iX19RQR1brtevIYHM09/3twUolC
vqneKasjfmBeqT/s9J9i/qEKF70IwaP7WoJTyA5OqkPFHx2fa5SgqlUFiYdHljp9Y0JhvhQBGWpp
nxYvsuwZxvNBsI+E/fVrtfL69xCnzSaLAP8LnXoNCu+q0834u6xAHjQ6pnQiM+3HsTEF/oX4C6+f
caDWBhVlWfug9fpgp2EwpDNZ3mugzRFsj8jcRo7+mIJzfNcHrzkCUNwg157QTXvQrtqxfkqisX3s
46d/X1FfngesUuXIjZHJfr+xYvZotUHLwUYEUbMl7IMzdPrOlr598NFmbVLRgohwEQRY+Hg2cH6g
PJYJRLluMPJH45ldasP3QrldL89qt8ofnZe0sN1rgSRwAKqxKTAeo3hBecyQzL5GGnCbxHHmj9Kh
Pg5FE5wsjXQudWtQCgnyZlJuCVleMb9x2+pg0Hkf/Nitn3FIF7sxD5MNHzVELEnY7ufMYy7ShdQN
UQBWaflY12Vkb5zIsXZMCcVLY/OZqezw0/+mLhWbKBJjx0keolPvowetyMtnT8h1KSCiqztm67Hh
LV3wcsSM4Msckqs2+O2zoZXVW7YAPJiDjQ2TAFtY4kUKpnlAeoB8ObpgEV+OkvVh713MNPeAMZLJ
8+9lLKHHEhdgrGEvEaqjLvGWrJqjmuZX/NQnGFIPoMzqS5OM8oLIfx6SPWGffFfEwzA8GXjToygz
mKd2zaNq3Fx/7H+6pU4p3/oPo9XhDF8Om245fDoHNWzfSNZngQNytXLwqorSZYUpkhseLgiiRKeq
V04VgPMMz+qoatQ/sTxkjADxssGZVH9A1iwQBLaPv0eL44nZQrtpyyLhnwVmuykwRXJq90QKeAGG
d1FgH/PaN8/slkx7bFt1ad1gAjMISmb04HWQbscGSKwzd5dUMPTJXLZzM1MrSgsWlkZPm980XfJQ
srvE3Yk3GDYQZRegiejRDHJavqiBgo3u898YPIvnH2X7o7L5DarMU32SH6iUxnOWiPYadAFjuBQp
GcMBsrVqfQmNb9/CiFFS2D8kY5m/6qaOECKGVE63B/dfGI9xrCe3CqWIn0/PXTJlB8KfWH/HJqo2
2q5r6TbJyQidauuHjflom/17NCQ4XvJeXrs8fXFca0YDeEuWRQ5zxOqxeEQc7fMjMwNA4X2+a6aW
MqmEe32ZyXw1EXOJlswnkmT53Qqr+unieK8j02E6S575mCCPt8wGp7ksvy3jxNINx1fWg/16aoxP
FCLoRdRBNSIRGhGte0DdKtJhqu6F+gpW42wfkz74TZxhfO8wA8J0gNihyg+5uSjFV0ie8kLYsa9z
2wN+S1knaJOHiYxtaOEgX/DaJN7bcxXyrdgvfwsu9mZ5syA6lr/G7bbdFTXbcxCc4/V+4BeGmz6P
ySyPJpGJqyArs6O9MAzUzFpisiY+MI3X6mvm8iNPM2vPwRDeTk3wtRxDWaRN1NCVwUCfI7ZuHX2f
1N09jE41ntT6ObYpSXCqjjhuQO9/M0KGEuBYIHa4oN0rM//MSg1CfsewK0AnqgKK55mQ5SqP2629
dE1zE5ln9SzLupltFXGZFduVS8/YIrbaQ0tsOmkCIjYOPdLoIpOPwbKfUTMW/qbHFj4hlAoaaMCu
3Ewf8lK+qM+dCZh9FYZDt8qW6C8aywNXwkCHxasg6oj2kEBQlQgkDLxyn8bzm+7W5YNuNbh7SikR
k6cZOLKUhYbB2iIBA7sKlJ7FxY6pnkkLv3Bg+XuSQxzcpdI+eIVO1diLh7Jy5xuahK00pytk43gN
J0W+1/j7d4GdI5YPcsAJbjERyIdcQz3EjmFAt5utzb+vRTiRXXvaqC1FetRdjlh9hidvBHpyhmOc
b5pZY8IR1AlBbOQ2qj9QL/2AIQk1kVLw+ZCLOQfwcPTihKMT9tDy4LFKuj9TLx0r/wFCwd//+3oQ
Oek6mbVsP7WY2HEsk5/uAHxouQ3ZAKXOcJ/pAkgnuJKBKteTSD8IoGwf1JW1vBIE5p1diyT1RQY1
LUosR/qc+BoAW22MUrjwCMCwQ4UHaJCv7SSKaBNECJZn3Clxjy7fYVF2YU1DcPAStNQQMbM2QBHi
hVnOwN4cvnFJyUPIEhXpJf/H/YDNfqeEh6SlmpCNXaPaVoVdP4/GqQlie63+qSBl+xw2KQJEN3x0
RyJGeD/jKeveMAXIs1d4B9V9uN6LnfSS+D3ydtvAOgs3C5+ctosuSJ7tlZR2D00oSPCvEVgmLYQH
Td3BqEnTX30CQhnAjYABC+N5WYPEIRYV4B3DsWOsfpYG/tcItvlqEtVwgJZZMIHkoSh949QzTs+9
8aaOEUA0twTNcwyv8+pVAZu/0EohN8RluHN1vSCg1IuJEDJRs0q6l5apWvsap35MHi1FaziBUUh8
Yz0Glfyh+fhgJJ+LCUXqVVr9PoykB8b5Gpq1/6pyoexU/9MtSeMtSSnHoO4Ra9tFe0gcO90LM/Zu
rTvY6XW2KWXHUcqraWsSzIXhfowyfIf6/Kg+xFrrPyIZSlfjcA2idPruFYV5TGZMoEPo6j/4rt7Q
7/yqYw+Hux8iUOSz8e8hS5wB/4VNtFrEILmLp+9TnP1Wb6VTlcxVM7s56HHgPGpCz2D+Vd4J9LdY
MziYzuxgcCNuQFCUz0VZLxwiAy/l0BGFRl1DZEf1SWx28bMfXpkOGp+Y5GmeUydlRpTMDyKPgNDS
jj2QrRIc1LWlW1gHvIYkLPVSLJU7ZLHnKTCByJCIsrKNIXoccxI4Vz0pMueMW3al1e4+giW+gpDF
HTOTv5YnDYiJJ06TeOV2aXVoyMldky20xAcTvVfG8bHRQ+239+XZCXqXQfu9fE2gvFk5tohf0DIf
Uu4RzzYgzSUzdok1IKUhqLkA1VvZWcQ0JLb9hwqvANfyOwQTtCqegojZ+DqLR0oS0Aab0om+RjcX
P4Ki4B4HIgByRr+/x4c1In+sHAP3cstv2pMd+yMv3cVVCg/GwlFlRM/zPPDJBGeMIUobrmawSJDC
AZYgm5oTOr4YqMfIwCaPUNJrpTglg9udpF/hXgIs45t8k5VICKqtqrfAbBEp4CVlF5JeG667RyGD
gLW49ZtzoTvEpYvFa1kDZqbhYgmPuJzs5Egn5T1gptM3QkuLW4+LsVv0BurmquYaEoLR1gA/xNuv
1cfZHp41Mn+6ezcD0anKEv0jMC3tsdGsR81I/a3p1ezk6Myycup/ynwqTOYhbfFzyMWS+aOL8sb5
YN6rcBdoxMVwBBlywa9QJm8hzpRTZDEjpARrn5EhFsvFP/8kI6lY5TartzgO/kSYmF+CcdlRONyS
lYyHvkIJpGd8cFddG7HgNWSfTaj9GHlb76XnT9vBgVWnEo6pl/GAcPexRbkmWcJ5DZh6P93bJbtP
piePPXOIBGqyV/BJnf0cspr1IsvakgnGIVQGCI5KGIstee0IUVkhaYbpEza/Tnxaq4ozbDV4/fTe
t6HcQ1rFG9+O5lrdhkhUTdjl//egblIuMjI9aq5axYhW66JhZ2iww1amF/rn+xEOYyi+C4PhCeOb
m8Dop1V4ncaYrLiQZBk1rgAghmjcwkqyDC/U1gwx6IefSrG/q4ydvDz6GhBgIwLLwgYw3TtxHKFZ
sH/1U9eechJOVz5gPMk6hrwROxY7krZp48F5PsEdwmrKouzh/nEGYRDv5xRlU5F44q0e0Nq5ejQd
VNOTc+qvyg6bdkGKRkka7RsOjHQdxSQepxo5OUhwSQgiF8tYKo6qBebmoPZeMm/pSKE4bYoqMdaJ
13RH2gZn5Xs6xOzCx9IZPt/bBL4l8vWY+D+hbwmfop/qZE3qVJ4YqCBARGHyNMxRsMkgaRHbM7sn
5GscfBpKAafHj1YrRVeVA3eeyXVd6T4je9cRzQ0fqfcYkLhhoZnql5hQ1qAz6baSHYEHYASGUmJ9
IwXhKaLbhR/hkmySDwt+ygUdh8SLiZN6OzA62/uSkJK7FLyv+q2ml+2unhv9liw/LnvtvEafzB40
dS9mtak8nKfYM86irdILUdJHgK3BQRjWVztHFZa8EW83E4D+okf0aDcvSp9kbNSETUSYYknKsWTp
XZKpy65B3Or04Kn8iEnMyLyCLNJo+FA/5mLkfyRBZ5e21bS+v7esQ2w5I7OOekbBy3y3nei9PUla
RRB73/3Wzr8nenFwbfKiqqDTN/ff0F39bfsZ+DFPw6hod8j8NGZRo9LlmEW9Vsskc9koqWf/89Jv
+c4JLP0AEAnqxxMJtgrTKrZqh5dF5Ce5NtOqfwppbQnJJWvyGPZDdR1pG8nzMyvgHZ7Gx4D3VIsj
8Wg6xDovBb+TEkfW+xNWlyKQ2xzoxkYYuK/d5UEm3XtTVdjDLcKt8SsUJ5Y0a8aI+ATwcdxLtP+5
IY8SUMW2a/V65xpZt++LWBzvv5H7XWJsqCWW3yO1wnMn6uyMF/2qaWP6Gk7xDdj19D4M8itnG+xH
/Uu5rCSqIVjcuYTN2FjwlDwIrLr7FMz4lyHVkBa8SIZCOwgxkmY//sf9wRY73VfEsRVJV9+rxXlx
aA2Wg3DIelKSYh35CfweTDiDn3VrOQsbrfFNNcCJXx1cATsD9sRjCub+0W6Fvy5Kl64B1qkZJMmF
/D1ikWNZEkcDsKGxsaioss+wSKwFeA8wSnljNBNDsvTqTzOtSjCoHZs522825ZzOFGOdy8dL81BW
1MdhzvJ9L3BwuR4Y4sxEZrwsoEwHgaljUb0mpaXhegOiA5qYcLDSvkFJbh+mjtlAQ+1WEBGXpDlG
YT0Fsrv4aO6jehl6W6H31G+E9l0m0ZAZIX9qMshvga2Ly7CwyQf2uX9nZ3HNEqiTMwiUKiYCl7Nr
rTTadh64e84l6ziOvG2zW4gXbB3+Js+sYbfWvJEM51HkXwnZ2DXo0rZs9AcLRzlIuZCJmVZX7UbN
JWEXbAPuSiyrEX2v1GCyn68e6oD0ypQR1VTlo9MfMtr3RfnJIm7NpHxb9Nx/jUreysoyr5WT/SDW
Rv5gj4aix0H91zToR9OM4tX12hvtr/7hz1e07otsC/Ctuo86SdfcOOTSbPgqA3y7YdHJ93xsuKqN
wj+khRGc7ycXgsXvcTo/ORqlF+MOsFKmdm47mNLAD1Cmjfl+pNB0TtZAdgh9qrLx9D1mnHEy83Wf
coLvGosNu13qJpGpeAZY3P5xte7qi3Z6JnGUUL8p+hYNk3FC355eC23xfRg1qM1lxF71jk1/Mf6w
ixH/uV8yhsvRLa9miObo0wTIbCdttgOWqLWzXNSaM077mekKpmlepk1+AYyMCx08zWXEML+22VWy
WGYb6YDafNIDCAJEdvNvLp1Ht9xTv7v1TCyq68G4qQjK7Ob4ix0lAJH//xKopvMAXxOVW52TDxIM
zK8qIlPJ3Tre+48IklDSswXOXCjLaqeQzGgQ2LQVNqN12fsI4lgANxBICjB7GP+kVnuXJor/+Bzw
r3NAploNjrhE7f5aptmJkiE8qas/GRZqSE+kgFG7rw3a4tP9AkHUg9KetgsM4GkuM/dVDURgUhDM
Fr8MEWelQbILkXYN03Ohw8Af42E/t3b8pLl68HjfWo92Ig7KIjFT8wExtG2CeHT2koUe7hytTu7j
AW+ZEfzPoIA25Pk+r4ws1zsiQ3i05yF4Vg/8fXdfEQIFZnjAnqb2aj2f+5Wy9HHtxKsc8M3Jz/+o
RXLTc3uusYdXPZ+XoWhPQODZLo1Dva2W4zONjZdIL9ODlyQF3NFmAk86HVW5YeNJgLOLEjNIiMkp
fM6BgjY7o4oCLzfU91uyGumrBz5pFfnRFIWq3BCknHFRsmm7T7ZHbXjqQ6hdWJLFsBgRdFTqOPTH
rbLdrXtaP9Yv3Sfh0G86ic+znfaXbMwb8keHPWTF1V364xTciXs8+pMkBBOKwRtbOrxOy+4Qr5oF
kKxks7NsfMLZbVeNjucLF9j3InL661Ahu9VKUoftRqMEAawNcGCcRmTjcbTVl/dMPTQptSazdMg4
y+c90Kz4CThtxCSMrRWAKNZOgZWssqXzNHpNXrTgyBHlnjCCuif1TD34xvj3peFrMMmXP1VfkyWB
vq5s/E1RRxmWdxjWp/usyu1B+9p6QUrWcmEhI8PcXeBpJp7TOSUyOs/Sxu8xsO9MWgQ71uQa+8bw
EsjZKKzuOyCRZ0jrXQPKTqJ/4T28NwlallUPRdZe1NmWuRvEcCSnmCSjFi3lXx9AH4xTdMv3p21C
U9HCmtn0kXYQHSChfw/QaWjQdawpVt5X3F5c/Il0IqPlfcDj5zgIjfgDgUl3bNqMaN9AGBu4OmO5
L9yjMF99s58+OR2TMOFOwESOlssgJc7X013ptsnVJZlkQ/E6fVrDxmnGnyG31oNSVPxba80u0pDY
R+4ftICbdZ/rGq1W/94QqTGjW7s1lJ0vdZQTMJv4h3v96ZAzhGm+D69KE2uVzUsZck9PF09eDoDh
3mAQdITrYBHR+qGrbasO7sZgds+1OeCP0+lo/BJFbMCwcDX3VrKXwOzVSra3eUe6lNSuuUwYzTKz
3s6mGZ5jG/OWejYuLyfGqYfItw7q63j/A+I6ufmTUW4Ze5RSA0MQ6C+yNJuLKuHLnBm2UzSbe22b
lHNFqA7GeP4LFw+e/58leBlvG/lRy/ut9PIUKSfzNDVeK2wWDsmMvY93h9odOisYEjTOSel83K+O
zMdOSk6CurjUZZbYFhnOWcyqhF/5gSKd4TaTnHWRDtaFCvmax07NlnRkEkeOn7g6yXcDCQfmbbTD
ITxYD0D0vx7MBAWZBaI/xlP9G3PDtFMmW6wOgB2W4qG3ymSt9u8yFv5jTJ4Hy2wzXetSvECYj3HU
ojVVsSUttJ0LOfMPzLi6EOAN2G3EqdpBp23epj3yIJMccEx79CBMi8iRA9ekZnaOl31it5JHmz3I
nninaH1voRqX4EIrGFdjNkzfOZPffY+NZqbNZMFlpNjofe5sZjfipzYWddT9PoB++kUZjdVtB28o
RTcFiWORvKs2jGrfGEyiJ1yjHlirw0J3aqN+lrH5hpE8PTZzZR6HEcNaGDbFoxrJIBSrqN6nqwVO
7sOyUVlphRe99GwRd0ktehAIi7YjHzG6uk3/mvuA4X2bLrBvqqdQEFXJe9NcAy8iISetYCilbrlF
EdSshdaXRJgD5iQQFoEelhOoep03Tt8T8jmXd2bF8cyqsPMIzmwiwj2N/thk/fQRmtGXn/j5xSrS
+9j432RYtD1DNSeoiGLFs0XDPcP+fkUYdqjGPrrCsEL2zwZ3XY+FfAfiCbgS189+dCH14ohC1aXb
+EDgM3nNTJp6mnC/L71jqFXyKbVH+NgFnny/bmfUPvit/ra/DAJ2mm70+1mggaP6YDPo1asiT9rX
Ijc3RmLIEz6P/KnMaM/vNdyUz7yJrDYLy6/2zmTLTdCkP0sCb+EAavmT7Vi8a3FLoehp5As3VOMu
aIGbgCdBQcKoQl1IdlJWm9EqiEnDAPHa5g0B6SxmwHgwwgir4VdlgYNQs0CpO9+rhC4IhcBc7NAN
rjXoBZfGQMYbml2/Ew5KD/WybA0bMVSyamNKe7WUnbPSfV7y6FUfjs4Hs6RpPKj7/JzCcWZpim6B
zt0gKCJbdLJtlI8bTl2IY0hHCI/od23VQXKoBInUTZhc7EXPl9tNdzBmVnobI9woUd1QiQ6/QGld
mmlEGLDM2WNTEgVUfGi+Vh6q5dSBMehelRA4Wo4jrYOBiL/zp/q6f4E3VMO4RTfoYBlYXP/0Atm6
8MTJylEmqV8oSWINHuX6YCPH+VthT+GLGYLGjjL8nFU0adcpbhEitaSFXl13dOEyNXQO8Pa3kmS1
i9qfq3V6VU7t2qXXALPpIVTzgE4jZeyPprQxIIpMgOkyQHIt37paD6qTNHWbd71wX50obi563kUs
N0qM5v7Y7krHGW/lpEtyxUL5YxTW32f3r412tItMUwDanadzQVHlJj4OMwQjbJQ+uOjDDdBL9zyM
iGdCPfx+L+zGsmiW7LdxE3GruJCF0G/jiP1Ds6wlPDJa9gmH3XqE/Mm0zZuZqfi5tVYTC68PZ4qa
KESFF7yTE5V969Hku3bufce1AoBFgEEe6sa6ClL/VkaVhy+LHBqanPwJzyd6ZE2iv4X4htFCmkgc
x+rVSxM86hIoDAPGc+uzpgOUvQpKwr38xRbVR3Vw4v3bawzprxpDCMAYLYgWiWjx/x9k7P19GaLP
2SF5MDc6c2VC1IhE6l0YeOqGYnTBuGVgWKx97GfbKoWUhd98dg9uiFZSGWY8QJwcAi643dq54Zet
c/1F7S2SENM96pFNZ0CGXTITr03ZufqGGfcSRm5j9LK66GU2Q391N8U3JhrKcWK4llgAanPvBeHv
wNQ1pqDKfWyNQ+12V6jlo5tYey0jdS0r+mUVAMNvX+ERWk+L0GyofP/O7Sjr+gXDPWFrsqLJXpgD
9B7pLR8RGyFx8OcBLCejLfXQLObhyXSwCyxuXOa1FW7cNtzeR0PUsCew5hTCYyJwrFjIbNVLTzTT
4c2KUWoquTqStFVlg+q49xJuNNR7j7aVd2koz1VXfPiVc1W34L73PxGPi2NLW4S1M93xe0VXOEYD
agNijlRhpOoh9czNua8Po9evrKZdteYPj8n+h88oaztpnTh2ek6eSwxakMSVesdFw6zHB8I243NE
sAvxZBre1Q1XfZDdyM23ZMjEq5QQSXaapv1TejSlyfw8WOaZbiN/ldPsXoSbfzl1G13ZiUfbyhMw
I622BwCdrVkdhYRE9hxK5YKyCQijrVFICRbJy3VeyOZT0zxGVsur2qtQxGdJt+tAeWLnD2hcFvc4
Z9m2lOKolA/sS+I3i2HVOtTgdjceuko6iPNMQsx9MpTxCrutCcvvcIeFMAF0yO4gzcerSWJZxq6p
43kPbfdbzQjVQynCa0LiGppCmR9LPZbnpJ9rEBn9T1U0+o7VnOUgvgIuwvW9BOX8ZUmNM2VNILPz
wPh/SzLi4iMNS7AVXGDq2b8HE7s4yUhYm7Risp5a6GFrMgG9XbwIgxuDhT0O3JFh139lpZhb85s1
0wWPf4agmJ41uDGH2NNJXWqKd73vYYfSH18sAQBmzo3y3Mbut6HuzVOWE90emHQ3SH9/YDqiy9SN
X1HERDxuWFNYBJEdXaLjbziqjtpC58S+TQpHFTOCA8KwCtOZN2TZtoQ6I1jl2nFcEGtsC/RbP5Xl
k+fba/UqZ9J0CQxTHtS54xSMwe0KoBK+5Ad+4fu5kuZRDaFGq/5LC1Avu9P9s2GgcVN20YqAhU07
MYEaJy7lbe932Sb0BMbROKrIYNbkD8Id7I3PnfHY50QShz7mnft9BjX8279en4ifslrFdvWrR2q2
ry0MabkZ/q4WZ6t6iJJRP6kFJFZ7pEkQNJNa+zZmfbTrTGCwrRi3g9F4zzqiYKYiMvsrXC51baX5
jv9D2jGjnlgGPwZXPxplAw6viS81tPhv3fjzvr3TESGUs9P+aYCP6z5ja01K7UokD3JlY3Iem/hN
FXKQxqODSybTqhocH8d+eqhtBKsVoysYFrDc8nytJnecngyollBtenR/4GzudJIEizwEpZBwF8u7
bKsPaCiX1b1YugxFUplHuIGzDfagTdEahnaKJEFdbZW3tQ3/R5wOEk7vYGzHsR73A9qzaxjk/pWo
aTaV4J7cyqz+j6szW25i2bboF1VE9c2relmybMsGY14qAENW3/dff0dmcQ43zsNWSAI2WKrKXLnW
nGNiuGnEJUMIwqEcPYow8/Gs3BosmmScWDQeLEqQYMy/NWNlffHq6qwJ032PPe8qQsv5xM58Ldqe
XCbT2w0iaXZT/g51emfjI3vU5b8p8kCsOKnP0Em+TPVBap52aigZdB1SPuyVV19bOrgT2Xym/+7U
bvmlsZjwtWP/bJJIhm/M9demTJeiOooNumrIVqHo/Gc+rbrjakhFT3gfRfqZWK4KlLgBRkALquN6
hnBNrrSYdPVTbZoW6jdpy+bIs1EmV+ItTJJX+GTzCGH838EEbQv8c2nxPNhBs48csjbXS74slyPK
UTg+UpIWO1Zxcxvm0nNAzKJs/7IH8+OWmJbG5gmCICgd4uBumV51J08qivOLsDz4ylJY7KYaO2iM
USaU6hCHbHlSS2Y62tnom3tgpJScjYn+dqiZ3ywWBNYoAHJHwlI9cByGbjABKLbNxr0aTfdg0H46
KbnyP/VyWuv0ZXw7ZpO0EsFnHfq79aPRxhGRtZeQKR+N/SWoOuOwlkHuDCaFqVR2Kh0ZkDTNBS66
oNNeKWXa7f+b5ZKcTRofTRZ0xeJiTob9pB5qZ0bxbcBsVy8HvF2561bXWZFIqPLI00i893CpsDt3
iEdPhf1c6aZ9/NeQUM8qLHIbY0ZTpjq9amagcwKqJ/4+JcecONvs14pPc/Vk++/3ZSmsi9DLz+pa
iVL+6a1BBEwDRqcNkX3bVpq+1Zq762JqzJZNHtodzXGdTty7epZ2Q4OnkACjURrCZ91A6ehZ1rN6
sAZQrVkRhs632MjETsvcjOlh9Y4aGNSNbSTRdYi76Dqm9p8MJJax6zO9uej4GrYB9dYLGZbWmxp7
+DX6HJaSS+1n5aF0CvOSdDKigX4crRLz3Ymi7kuaxhxZpth8S9vprZcaRNpQwz4VI8cYQuijra8B
4ytbUV/8Ogr8bZ76EMh9hLdGJe7SD35j/Je/JcW9aEGvF2Y4fBstlKIz5K31mXqPTu2wGeV76zM9
3Y0G+GLYrgnpsdd1ioqolahNOmQcopOQY4g5EHwfh4/N4NgbcsvIMNdEf20n/62F9HPuzMiANP4f
p6165hDUSlmJWtAkfUlE/fDaEo767MT1+sq1inrLSWmekbmw1yH+SMGTqs5h02Ibn00kOOoIVHfc
N4xQwp26Tu25pOyUv+daGlOhZcjUtVuQ1OAwOxRCCMd/651XfG1RVXNG6memofNvo6jhbkkLeR/C
5OgWKvt6wPgIzyOhFbRUuypd3pcAPTsCuequR8gjooSYUo9uB1NXlNJMhcWhmVC3eZZgfiaXCK+1
vnfq8mDXBxe3QCrexJ1ocSJQtTWkEFgtA0ElAUwEgiW1j7eWXTwUoPsh8y5lfsJ4h5WWLdgGkHO2
7Nz1ViwKli/YKJb5rRuditm5pHNDouQ3zpQzLEkn05+sh/VjET2TAirg+ZDXsAmNrjYPi7Brf5M4
tnNrql/4gWImMW38XMlnbUCwhJtvHGGYBzXCmYHEbKQO7moZobXrEgQXf+pmQP7o1MSnyoMtekfC
aJRUylhgXSfecMxy8mPbGCT/P6pco00efguchuRtMvUQ50HmDDdzkl4KZKs0jnv+Ve3yk7krHaUm
mr6lRCNEU3JeV4CVzGDiIKeohXpmYPM+xD0ATKZ8X9jC5l1ZddptmAznmHr+nm1S8rZQyqqHPMEv
0sJxP9vNt7bkxGfLZpcvXPKD1RGROoeTSVQRwl3O3yWHryGScJvNfr4z/ztpiNKo3C5p5B2r2sQY
Wzs25O56YnLTf4ks40NLvOnZHd1P1rANvzy9cixkOBcRCtMS3SI0Mb3qYrEfCKe4V/QtLoM3vKhh
bC3zpNSztD4yG8AZhd188HVEfpF2UbPqeHaibUJa0drNIIf1VCajAw8FGNNYtBQc4wJPPa2hhjEz
luos0+q7R/UqIFsQbbRUMWH6tLZjUBSwwTzKV3niKzqf8AoxH5jLPo+zV33EtnDJTiI4ybFZJ5Xm
WRgDTCRi5tI8Jb1EDVt8LwiupuVfgcGU313dJptHgJ6ubRPcOv3Ns5BwTFdv3k0XG/VKWUy076pz
19LTB2ulbVWhbc5O8lz29BvG/lb0UftZme1NZ8D2zfAR6PrJVk0qKz2tTjVTPfZZ+sFTYky7UKr1
Ey+2N0ZhPdaWoDVj20kFiNZsn6zcP02+w5FPJJ+r8gQMF8yBpH1Y5fZB/asnffM2NedY06LrP9Ya
WJzxyi0UHINleqXObYnmI1S9dEqGS62Bz84UguIUUs1seOSN89a/91PzOsdBfaBZNO0dk4hbjbb5
zkdC+Vl1enpmwjuejCR7L8Xi3mOShvZmnyH9on4Iud0obVsz9D/oucLdHWL/Ax8v8q+G8nROXtt0
XI5GB1zXZLgNZMY/lwuKAyPRLwzzQc33U3dXneAEDhjzp23MfOdx8UEJxB7Fr+byJVQZtaFnSHi8
N30tIsg3EonSG9XAPBcOKAYHgfusW14HvuTnyHD3hDYsr1HIW5UUAYkF8zlgoIbttomvgvX89D/P
xokUgbGSpLEu0hk34qnqMaNfkoiw4syl0dbqg3eVJXpbu/0fpr1HWomkwGE1PNiTh6cSlN+7biK9
qfFA/BoD/2AlsfbdK5IZIg5XczDTT+5LDlVzD5jFNVz7YcTKtEHpVD/1ju5s67EkfV2NlRfdxogo
lTqdQQcoClPnpFoG0eS9Vaj3toPZ9OfFccdHD5Dc2Pk/rYK+HvedLYJwl8LMvkQNHNpKw4FXhyjs
9fwrSQvf2tG7+cP0S50f+pJ867yYpZyQoheRhWRwNwxXuf1u2QyP/L/LVu9ycZFWUW99g2SMLgmr
17YZ2m2ioV/XkKurwR/+iPw8ej8dbLVElpj2g6jpAntm4QD/dC1wM6Ao1PAyZ5dn4HLBQH73KbhW
SQqULAfNdjcctQjmVBVU+k6MY/1hU7MwlPii+1lzUUsmGqWEWDV/2Ec/Ag8dt2ripyBU9lWEGBaf
EbMSW3skDD5MtzPNgcOQdPXOQsB/N2yrQ7deGl+KuUcqjvQYflwlTNLDk8l+shua1sXgpJt0zDAd
0H/GoEETq8leuSScM97g9nnekTATAG8AZ53h9mdeGhyBha/cRiHgKnCnfmvm1MKkHWNNYltFZjd8
Ha3FevZ7C5pGmWLf4c+sVS8pc6QU8qOpl71fDw9Izi6aHYcY4d0PtXyqtoUlU5Lq+rgA+caABwUr
rDknWLZZHToiBze27Z7TuSKIwgjoAcr2nypoHY/TYU8zSc3LcsP4nILSOfShf1MK4ricv2H08F6i
GG+uhCsMc8f5I5rX+bw7tYhs8u5LnwrZ346N9bMfGuNvERoP8I1FPr2XV3VdAFJ/qnyv2HnYst9M
rblHYvidJo6ESFKLUQx1YB7yX7SC++n7ko8ggf/kY3jo3N5jLS9vTURCEB2eTdCm4Bh6o4YELxfV
PnBfR7N8cVQdBmGBGKVIrvqwX+IivDGdjfEUWBhlYi89ZrZ28l8XL9UAs0/t51SPWFo6g5ltmVop
yCjtizP0b3Fmhme/64GBOQnMbFVn2Clnas4a6N6pa1AFG4/qwejbkC5wRnhoKpbPiv/fo5154znq
xefczw4Jdhy/LTHnv0CfO01O3EHMBMXAkQGMVCBA9vPi1Fjmb8RM/e3f++ol5t4vhZYCE5HSKfVg
p8vXubS19a3Q7axt1ZFPJcYiI9G6yA626OiSj5oTH4EBoPqn4xl5JRB3Cg41Yot+EHv/kMc+vSxV
+VHVO1c7dWiUQmYU5TeLBLCj7LeNrtOBMrclV45nIziIM8UnZmvMZwRioJFpugFXawyZouh/mnnK
ZVMa4mTO87f13Ks27dK2yp0Q83tpevVPMh5V0WNUNvERywwDXR7q2wi4htsC9CI7xDxw+XWrSf/f
4S1JvPDQtsVjvUzVxS28Cwb189ADgTQ0mkTwApiiDRrRiyPLPJY7ehxNnZW7oIruqPubR1023m00
W0ZK42TwhcUyY5IPULifXTp9sHdglwlg66qbTnfi5dEg1wUKMxo4WdQQ1X5J0eTx1UvtewC4KQ3+
tIzf5FSnuweQT1CkRyfLTzQZMpO8aXX8rEfNhK2tRTqga/N1ILVzoyqOYUB7CyqODlVP1Ys/LD8z
biu3dLuNQ2Ea+s4NaD+By0m2+qw5x8TL5ytSrJ0LN+GGguQrJ03EskIGZXL4RTiFreMEqa3e6i5l
cd86H3Y9jnKZJ1LC02mfKwejPprdrdQxsXcG6eEsbK8IxBmLVTldSolV8LE+bzjef0MtihF/eJrJ
fiKODIwsODx/T4DO9FoOwTpYw6hwTgjoPOM9j3dQ7VypaCmhi6CUXWwNw/XMRMQJxG2gdXi26oa9
dfSME75ycVrlvjStTv1Mrp7aouKFU6ABlPWUwdKFmZpm975YXqzexOiXYepLCvPJpDt+YVSML8Uh
USw13J9tbMY46Ni51CBuDHXz0tnZZWzs/apoGis6OEPsTLfCaNxd6KKOrYjnUAVe3Pjb2p26r2GW
PZhR5R2DsZp3qkDn/LkdLSzoXF+fvjE9FoW1fNL2LX+2wvrTMXi7qCkGkg7roZrccqMRDbZp4/FX
0EvGjVm91LTrH5XgMATbjJyim54TgyR3NQCYCsBEBoLJnW3BVo268hRy8Snzi4/x4wE2AfQOyx3B
cyfWQchnhc49rCTjGRrbbR94wWlysvilcOlkyUMTyu43xUpqGF8UTpFdwMs5Gz2NbYKdnOwcN3Z1
yiqP2J+GKNW1QUOZsS0NmwCcUs8Pas+dExTbeHhsCAFCZ0FK3J3e4j31Y4QDIgeWSXj1M3tPhD9b
Hx6UHwuVIzqzGIq87XtHOMbRzyHRF1TvY3ucw4HF3zP736wJT15VIhaLimKfa5A4/y0CSE+RvSxL
uCsx8+x9kjFOsQUpHkvC/H2m92Y7eI7QZpj7lKv1sQiaauMMtLy5TpOzPljdJkTcdjKxFzFTkhjc
EXF5TfFMbR5xqgAwpORzpSvayyqEndHM9x3hYzSP7HvLEYQTYvd9mVkTtnqI9LyB8H/kauVMo0U0
PlDuXDMZABiRG3d164wJxkRWl3xlhbCqXI90e8xEz6XVRj/nbvA3WMm6h6BcHldnusi/A7rAT0um
0V9pdpOaT3lDFuHkzQ9mSgicpQRT2jjVr1pimajxmv55Reuq3oWBqLzBy3y0hrynqW9kr9i5X8rC
IHupMV97u6MYktaJEchyInk2nFd07tySn0W9lA/qWQ+mah9raOyiwkhftMLyN/wEyWfe/TTbOrqw
eSCokDj2OQvTq9f0DfYNqegiHuerg154H1u6WD9eqxDb9dOtg3C6ifBWD4wnkrIaAYcjVDGGCbVi
mXwpIh1cBsQbQwxoSuQ4QhEn0RxSfAqyiKRhv4kYP8fV5K1aSGbB5cNQdN/Ud2kYtQyDRvi48bj/
T4LdGc8DZ6rFX9xxlyD45nLDCc2+uF3fs9EjNkhRnlwgGgoQn51ps4aHoaqitzGz8s0cJr/JyIvf
hl6n+6wj3N/XIvq+Hv+I8A33/L9Odpka+I+YEQ9ixNGjTleae8XaAmJzJJbHG7jTt4leH6uOtL3W
McMLbZjiDegq0eohFsQiTq5RT4aZiXWXYUo9X4hheEJPtTCFAof911XdE9G6VIH1QLsCj7FNe9/v
0r864tRIj62cbQqcajuH+K+tapetPTPoXABAGCObeAh7TeSbrkk6ggZ50JI8vCLiO7lSa6beWpLl
EyiCgTQrfVLbGdPW5Fm9yiDJrmM3VD7jOteshGDwLCMwlNGjLpmGFtlcchtgHXR6uqlJG+p3NU7S
XfHbirT41ISle8tyYWL44gfN3eE18BCbm8NXP7WCm9LGsiQET9kwvlcVbltMvsFm1bPRPXKurXYN
w2pZBdV/W/LB0l9K1BL0KJfsV1cZR0Zf2aM2hf11GJz7RLrKbxtKTtgNb9zhyCTq4QNyUXFcRghd
UVoctWZiU+Db3Zijmb7MlTuTpeWe1PaqHsY4QVFT4fpMyx9zZzQbVUYgOEJ1qfTUCVeZEqXqGXZ4
8nb9cdt0aO+U3IHvkPkppd8mig0oYrLJqR7Ul2gY9AAr3ajJi8NPPcQGwBnFUch6NHEKqKsezCnA
jp6UH6OdwlyV0hoPEcUtwgDlIZrdaXqO1SmJ4f5rcXyYCrpDyrALpY6cE3UU9/Sk3tGji9P5YZ20
0SImLgaZdQkRaBWCRF2GdxjQPKcqid6WWHL14BFvBcWcduBQdX+EJP0kUaKR0DbPh0CSfsql+xVZ
O6d0WpwdiPcdgMZ7j70Q5Jof7f2ajlDegfOAmcg/tAm8a+yQPddVBUd5kcY/l3b5Uh9F2mY/yr79
xRCi+rGE1a0PfittydjF2cXOYwkaDIxr4gnOM1qAiXgV+FRzsbPwqFyEljuP2hclUVAPStJC4Cni
Vo/ouxK87i6Zhf9Csx6rMTnfWMLY21FFvxJVubBTzNzuZXAppywm5Vq/kq1if60z8Wt0xZMV+91V
p419jpfpU8nN1XktIi5tY6JlOCvRSGuVLqaaftg1sOqVfgnBQnhMgCptYk8kPwVBs0h6JcQGzlid
IY1w+l3qkmRpact1TFLrWQz6ghEn/4VS0bmUIn9Uro4lv6sGcspYTw/fWVznY9vZ+tXw2BUrKy/W
PqYRklSTOvTEVX8gQDODfEC6VKcCFBVrbwvpZ6eqfSut9GN5pJ0/v5qmBw4t9u59Ppz6KhB3ozbC
h7GPcmhIZby3grnh4iICJB85xYl5/IHYH8yMVv+YUnFJxhq0gpzYl7NjEAdJha+KpoJu7QYVfYd4
irioVVdmVv5dzWVsG+MNhCCGs061MVB7X0W/ZHjBpSKnxVlRpLZ9reiUHP2kxqmiBilC7y5mN9Dj
BZNBRlQWn4qxdre0jAziyibnYVrII8PsAGwgZ9mqZ4T3KOhkENCcvCwM2XB6t965lUEbdYC5faOe
Chk0kw82nZyceKKNnic/2Vjo9RBb1ISkCrE0aF9tu+foPtJbVC9jn0/YI0rRlbU4FQPa8av6ARE6
fWbhnOwH1F6r9c6WdLm1I0p29bAbHWKuPH1+CkNb/kRREhKGDHRM1RaZAZx6rtH2QSHzc+MqtBYE
pBlZBzS86V7Vox1RqSHook1Ae/2kLsdyotmy/i2L1xh7n7xc2aFOtDR8MRYk0K7r/srJkHiJtKWV
1o1gR9JesB/adOFzt9D71dXTnJVYZezlFCP+OrWBXoL1I/BKmCjOggEXoXrw0cWuz/6958lfTUdM
GRUkqd2/XwBfdSKn8dJNc4lXwL2PSjsQZ9QB8qVaj4FiWgTRuiyOWOdvQPtKHz85S33jWz8Gq9Du
BtyoTWHoDBud/BmyFAjQnFpFcx1q1Qn/cSkzf4pER4gR118WeX5FrKRL/ChCffnS4LDQ+ElDN7ee
6SgTugM9dCt60hTMpfpFOT4eRN6mX1HKpUARU6ADpakx2AIpPh/Gkzs39WcqNS4GOpoN+s0DpDjn
W2HCT1RNHa/Pm8OSIVKpZhtFLZXFKeq65UuGm/bX0HW0UsIAaytGpyQy2vsyxAyVQaM/mCjjt5HJ
WD0gAwFDlosikuLqsZ4eVKcQOLV5LXP3q2pnhm37WYaeJ9OomJ5VQ/hc+mxlQ8PJwp4a75zPOSFG
9O8iXwB5WJzpGTJk/dDGabbRLCj0tGJe0pyPF/zN2ejMDUO14cPRQWaHczOgnAVwp1YQCkbrGqIV
eunhKW6avvM5SDMGVUtTVzKqytLo/m/GU41sOaOWTgfhptOjE6H4Gcx0FTTJBJUnHQqp3U09suVg
Oi6996X2tf642v7wuD8OCHifRru6ZFUTvqoH8Dp3pMfRTb3SYAmAmwSE1AWJ9lqDW/mr6nSTpN8Y
nee9VFjftSyoPnI8Nn/vxRJsaEtcV802JUa0j1w6GnlJct9pGEAmPiguA2DeLsPb932qQTZ2hFrn
vXf4H9xC0yHEXMVjYBW+J+C93kyCgFtbn/+uSjkpr//0DOoZnYC6DK6OQ8yKnkCuF33cvLYGjL1m
RpTT1Gb9mgRYkatAe9N927/nsCSlHq6uyXC0MdGsbWEEn+1hoDrdEUAmibKdcVzi5LS0ZvBdaGAR
OW4Xm8psRoCf0tHZxPFyaGo0CcQVYq/Waw8jt26c8qLoOTGFBQPtIjoGfTDdfBqUqL9j6izpFVsK
GbVFDlZmj92yibkXN1bTZsciQnCbUxsjEJJ2I1p3I1qLaN6Ahq6ekLJQUwI3VsDjyWMK3Lc4vlCa
lsV2/mVXzXzPwulOcM3rKmTrSQOu6vEOwIGItJERNYnMd5dG14vW0btae/Op3ZEyHTrdRRfFV1Pz
6aw4XrHNR/RuXi7sfcR58QU2soBEphHC6nc5GVr8fdfIa344c1Mc1Ss90Ong5BkdWPV6IDhx10PL
3NKjm6/ql21s5Y6Uxc9Xb/GcY8xsM8nzUxXbp2E5ExEJXtoITP+whE26U2Vz32q7qHAOoL3hapmz
2EXgZc9pQNTTbD15A2MPTrxZfenxvKnTsZp2/3tQ743QEUBzN3f1fiknBW21aA9my7kr6xmx1P6Q
7lubScAm6l1s/QG00/V1noy/pjb9Exakta0VEf/KN9frzYeodJuHoq6jK8kenGf6ysYhbsW71uq/
styZr46bfm/wn21ybHNXJci3LJT1yX+Ig05EF8tdANhKS6zp+J+luZDQzRBjF4UWhF2KxLe1OB0q
rtIldI+6mwP8xpX9YIVWe8swh+yAEkXEM+k9GYvC2S3IWi9xnxG8m5KFujY+hNZwYDdTd8NW/qsP
ho+5ztK9Y4UBwNruJojyevWW2D+OOhkDhAA/CMNw3wnyOCd2bj2O4Fj+GVl0Da70lN9HmeWxMNLj
v+rGyBEfiqopwgQrq49hypFGz0ADRWoayDGUrkgQRjfF1tbOKkK6fO+dLVNbmYL/9DmIj9km+iVH
xiDvGq8nbcUW8F1dr/6EBkf5Y2uLuVXAovX3dCANMZNV+7EGic1AwXq3vAifhfAOnW9ZT1l9hfqw
geGeUByTrNZtBqvqr+tTHSblxjgLnxPXqgAw3Tzke5WTXh03uJq3hoPmPdCOARFLA9GztOAQ+HRy
VEhKAE3v1Kaxu750ZWYKLFsc31h1916efGQd2sijBYnnpKCRCFrpqascF6e2Xn1t1q4TtIY7/Ief
jTI+yFRz7Axnbxq2qwiVnISFeF9EeIwZUD8R6FYdEp3zEKNVqpRuirbKZGZaAs+QeppU2q4n3Os2
D6DHwZsDMVXi4vD72rBqGqJEYP48hdMAQMcW5R1pW3mjZ3hWrxb5ViK42kRYXkpn+B2xB3c2LT95
squ8KtvUxmTyz3GZVlZkoeRD5EDZwq9BqIl6CH2s48RYOft/79GTTkmnwBsy+E656xGInVp6BPv1
HFYLpoqjg1SzNkBPlel35egb68zdth747gKh0GORLzgakBR/KRB/JG70PBlP6y6KTuSYmul0W6ae
qXudZ7c0ATjPx/RgzJ1/KJYlf3BQ+50tEp+VjxZZBPmMAOahnci1eU60+EhANpNSO/CfAgsBZhQI
LkzpZy0y+COBE9oP9uKwTOstTQCpd42EtuyclAA4roxPOySLRF1FSH8uWd+6+zKcyKGVnmGjlBnc
btbjdk6R/RZm8GAaHNDsJmjJbE31vcSj0hoz0CXJZ+ViX5O8MvZZBTWD3rT5jPgXLCGwxs3MbPYj
LvLn3JuO6r4q49lEiSzVdXrISQGZB9slXJhEG98sN9dfYkHviUt5MdLvBFJ6u2h2wdBbn0pQjYjr
0NeY8CpLWPDRJGFhssfnxMNyooDcQYBRN9GuWYvzeb1H+TL6jar0Q2KoL+5MFnY95SRn04sdnDj+
mUwdKtD0QC7FkwACclzl+U2GqawYb5PfBI8M8ssboNob4M/yWaPhvf/3TBs7BPQ2BKtV1hKYzGmD
viYEvLL04+SSLapEXbWJjnddoLJMZtC7kXP1ew/OZWC5DzOnpmcHXRoTGeeeBGX3TEu4ew4BhZwz
1rqNR7GnFB0e8K4TehtvX5TdtBZ7NDTBCC9BTMyLTkSv43yCj2PHGfvwubfKNy2pHQ70+Xwq9eUb
YIP6UCPUIkG3EHs/ZEnRDCAUCr8XtjnCuABySpUXB5HhiCez7xYsybsYY+0FY3N+jCp9vlkGtGEs
BD89bK8bBM5crDg18EuynA1YmOfoWa/TTzYqhArO7LyBXB+3NH8zGNqa8zZurB9uWXxRQ3lH97sj
a2V47OqWlRK++ClninRYOzzI0JndZMEJ3ub0YcT2a+tWVUquKvqUOqYxiP49LRbylIxJ20M5nC5A
q+H6LO1TLr7TjGmOaqIQmK/4xaCjmZw7VHvXIzGmswemas1gPTbUK+S4cnteTOQA9d+jjfDEn8LP
86cSo587GgQcYvDCM22P8WoS8blFg0Yc8j5wHjvQCC+VDW0SBvDXdTmJBQkn0kahLuqxRjTA0Ko+
1T4BhShWLf54NF6ILcm3qcwwGDlekaU83ytLY1YiJ5AGk/GHjs+QMBlO4wwhsmPgtil+mKC7xGON
vGHwaKUvMJq4AJLjCO0RHSixypEMtOdgFWnkQffNs4i1D18qbgoGYwdvEdUpTXJO1uMyXNQRrP5Z
gSHbBnIlZt1xXrUU2YrR2AG5JzVZzovJvNLtm62ZYZhpy6XH7JvhOfa7sX1k1NxCKSpoHVhn9UK9
zWnQONQDkD9P9j3UyN4wNOS32ITVW7FVv0wLBqeJ9IhzF0KJcJ1LUcCedCuUs6NUAP57MAGVbRi9
5UfblnIeqBVn1bLLwYId2nq0toJQiQ3SMPLLwip8oizrr1GXHxiLG2STms7OCUkM1WUDLJX5Ex04
VYSroASGhZBTErEOq9rYNhBBzf533Y3H07pbk9uDOTd8ciId0iHn5J3624nJQWug7irVItIcVG8K
Y1CYBPvU3WzAAi3fyr4eBZ8vic3KF/rXGNEkYmu4i025L4C4BkSMcsbAoTVYuvsfLI0NBgIHjImZ
3XkrSpZZdXHR2pJkYYSNxCbNW1bp7MWe/DvdCu1N1paUpJtKMmyIE63op/Kza8NUPaln9YLwyB6P
XWo0q7dHGXw6yB2wtetvK/aVojyh6K/mb2aKpoyWxwHEoPEsIFxs+JPzrwgj5tqn50upp+i1Wnrt
QBLmBmv4olncv8x0XoUYKKenK+aH6aUTRoi1euGaL2VoNnFI6iMLfDLvFIyDmTSZjnBR4HwO4jhJ
L6iHp+XMqkC5NIf5RvImHnSK9yFrtdtabUy0Fyd8FkNH0KcS46kHAz79AR4WbphWdx96zQAFMLvR
R91UiAHq4K/IPG+j5inP9HkHWs7b0yo+oxmG0dcDPwAOkHF00Qg8kW95Qdwzb5DDOG2yhucy5+ZA
gRufQQ5BH6HNXkUkJ9PHelSd98gBfrBeXrHmzhJUXOyWSXdJYYViQKsKzEJAa/uRVGcZ4EWR3zy4
7vBn7YUZmh0csiu0Gn0D8hTOa9gnv52iMTdd59s3XJD2zQorYtsmYhGVydGzs5+p0SXoPseQo//4
04AMfC+ISBEbrDgzEln6x0VNFoMRLzBuSgT3Ro8fSbnYLG34awhmhAb/ygr+8qfCge0FCNRWdW8J
RqUaQ1p7VEy42XUD2nNFSS+WFRt8cIzQbCiOalZOvQXUUt0xGnXT+n9IZdzTUDO08fEoc3Yx/WdD
A7+o1DuKfwvj8Usku/c6OSgrOyVvkAZOPiFrzTC/1ZYnCYmpTyqcOidIje68WKii1FR/pm1/SxbK
txECcFn6T2p+4jZITmM3QQghZyqxN9wLDl8Xo/PNYx3Y5oa3411CuZ4eEjJ+t3lgvFm1Ez52Vp+/
Ea4IeDwY7wO8NNwmzPCVjGvhmEVq0PLcJh3FZZtPp1Cfk5tI7btaDk0fVwVdEnA3ssbpNZ3MUvJ2
dyEH9EdSA3vuuRdqP+8QVa5xyXDoXOgSYFZRnx4epZMpY5QCDg0sEAYU1Mq8+FpdbZAMNjLajkl/
Of6YWgLhuV2eVYu4BQyMKxMATa3t08kpsRo09UNsDNTVxDMQkDSACvRb6z6JbET6NTx6EU7f0DYx
VY85BpZVZRqU0xNRAZowvGczRDjRE+r+ECcltPAhu+ke/J7GtBZm0FO507Q/GsIvYuCcn+uK0UFJ
kt96euj6Slw5b55mYYvz6DAIUykapIoPq4IrlSoVPmF7jV8OtV89s/0vTeM9InvuX4S/6F/q4GtI
H+m8fv9EfYfHta07jNlJrbsGoM4L0cjRrvE8d6fWXhXwPVTjRTWCXHyrm2H8KM0sOgSx2z4suoBD
Aq5vq9H0v0M+AoWSF95OvQwm0tkZmdd8lgkAa/ldqmMjXJL5mFMUPWbbCv/sB3rh+Fyhwdk7oZW/
6ssCRicwCfBw/J0aNGAEPqOgxm5cFXCbIMNvXenMbhZ7OivGmbHogHzS5q2fXKgaE0O82G/el9qw
HmeqIKSgNwcdyBGS8rRRL9WDZgPfSxBDmNk8nz1wV8eo9ucDGF4QGvWcb8rKSD5djoNi7sYPnfQj
phhPxUyM9CQL1UE+eG4yPZjV8B7LAnYpovA64N9w/muYUv4p24uZVSJqjKsie2F48UO1+4ylk+D2
4EqT0D0V+uidYsaEh6Ik97uZcZbE3nL3rIp9BiyJchi5lfcUG5xxl4BjsOqt6/ZEdKfa97qUHqc7
w/3sanYJKB8b8UGfNXA3bqTHMn8F1h/Kyvd8AldWQ84+mDGCfEJBhe3at5J+xqGlYy2VzNU2brRr
SX/8s+/L1ykKgIxVMfR/m4ib3IRDFeM5iMOiunWRoKVl+e41MM3wDgHzTnJU/stYyvd4t87yCY3B
kVl+BEjnX1DuWTczdudNJXPfFt0ZtmByvidirndqSu9r2Oc7S9y7lgsvM5YfmAqr3RT5BLVOmblb
t2TTiMO9mkymAwkVfYyuS84pg9manqDHbhqSeLa1dNSRD56fO/VSTO9WRJd4lutTBgAZC2yvHYWd
jJjHmrOy/qb4fDd1Hiw3ban2ZCB/5CUuUdKCvi8on+Muvuv98ASwxkTmR+HhMraVIVTiMW+ZNpK4
3R5UsMJgpaSSixzYVAC8n1mJcYn6pDp5dnkZXGGe7RofrKR+1RmQJ1JZzAdnXjaua1t/0qR5URpZ
OCFwLQsvOBeeC8orM/UnjNn/R915NcmNZFn6r7TV86IGygH42nQ/hMxQKSIVyRdYkkxCK4fGr98P
yOrpYtVs187jmnVnMZiKEQG4X7/3nO+QM4eNNGGtvVmiXnIF8LwJc32HvNhYWQSiroxFO0Bye7kv
3IBMxLJiux+nrao7Z9dH1mapkyubBjXIcoF6iU4ZONxnCW1j5WhZxXSnpTIJkGABrIIrFoiRrLyE
1r/g7wVdTEcZ6qGvIenUIoagAz57Q9ZVc7Co1OMkQRuS0QwuBK12qWUP0tJI7bI8Rr96SEqjS9ad
OWurh64j9n1+OPp+QgAYxQ6tB6UOKi6KjYgcBPLek4pSuogGmrw5uVVrPXQTpR8yMHHDrw6BHqUP
DLht6JgvbmFBlNC6wPs/O0Et2y+u5ICinQ8AXBqEsL2mFNM3uk//CCFY8OqEVJIzozOo4Y7mI5lZ
gwOmFG5sfJPYAj8PxEht3RWtwT7FmbmMmsN89RdxwtRntIzbVFOE1QUY4+OglztIys1u1MrvvWHf
+h3JR/A0sAL5kC9Xhks2TO5iSsi6gdKrhdKmHlXdeJuPWeMHcBGHVYqce8iPIGzGne2WV623I/5F
U0zvOWzWyUjeh8M/eGNjDNl21TBxF6IakYTKbj62G9fIy2dP+edcMC9y0gkqxQxsxWweruwp0T6H
WbGLJ9t9Ai40HPwBEVxrcw0YnknMbjy3IeNH1brWAf/Wvp71vZ7tg7IsrHBT6ZwPaOCQD4Wo5xLi
3T0GQfZpwQ0NOV+h3Jws1FkWUo2CbsDAQsYydNYVBJGOouODhpy6TbLLpRzuUaQh3+uffWHPs7a2
usNykn1JwF8sI9rQjsfdQjLUGYgBM0OW78iSVrwZ4S4xynYtHX7+zMXB6raayEKROXSyZT5dV6o7
Zqk9H2AGdSy6Mt7l1URvv8iQ8KKTdpB7waAu0jOnrLeFuIRu1F45kaIWza2eOMn+axhn+2mKvYsC
FHPqCi6hUe/bq13BPIIG6N/UEXmVXRr4q+UuE2FgrRsRlSu9cF7xBTrfKeUOmja9MalHbUFA+UFV
lrfNZ4C0liQboaZLKXTCgrzBPISIlNeVm713dmc+Iz7BrqKYiHYBMXKOSikeZ4F6lrPEY8j/8qFk
7FoOUmRH3NXNcPkYeqIRbbf+IDd15ofHPBrbNWKK3bJ6Zqn51Z3C26KvxRNMtXzfAGzeLA/jtgdr
C35o1XjMX2Ts8XrMWJJl5Il/MwBubnOYE1G8NwcGiIUKbGAwYXOioUg6EImuD4GVnfJeQ0oyP4rK
puAJk1IJus4y9TlecMa4eH5/6xQuwi8pHkcr0B8WW1qicdqN4in7piH97gB6kPx+WSJpwe1OF2bn
2Mq5Nby0rZ+XP9WDPd2HE2uX7Y7tSssbbR0532JrCvaOM5akZM0z+zEn4X0pZJmpL9FVDQifG+Bt
hL+htt+aSU2asm3SSKndfhskjXsjjXh6RCB7tcJ+uO3NFI9KZh9dhuOXUvcMCqN5ljfguL/5iGlm
vhEVK65WFG+k5m3MAaK8z6WyD+nj9HFImNR84SKfLGmxEQCrCYwI85wlrwmGC7o2OaElwOltirOr
y7sAY8t9EE8VEzYLZreALrJcpTFZF1vO8s8VeQLHNEUjTA5xfXF164l7krFJ038l4c+4liFaf+Sy
DnHJYADgO0a8B4PS9WcQB+120S7ALwl2VpP3m6govYtP/QwBqYtPLvlacc0gfNkXSs0/ignoa9Bj
onYJHFvnqXVvwUP/1LonPezhTgBTOfpR9TWbKYk9akvRHZnLdVD4bj2355xrmSZX96RtXNq0uw/J
olI1G2MXH5IaMvb8h0AvGJuM/T11nE0FbZOg2Lq3yQBvu6nkbYGrcKOFA8V2yYjvhNOOAQMHglW9
UIs0r6JlOQ2bIiWzZ3EhQR9rAN94Z4Ckc+wxXqVFI1gpZgxL/08zsuxoO3q4cjV9ejbqlFBI7aK3
d57TFceKLsdtMSK9B5Kxjs28f17+hOIMicwAkCgxjOjcq+HhQyejxXp2zrMQg43uxXealu+DxupY
X/Pkbp7z6NNM8hldp9qlmIDWnZahqiw3SuT9N68ICf7wZxZ6PXDDecNDPGFe8q3AWdOmS/ZRNfqP
wAG2H6NKH8V5112Symg/s5Rqe8Y4Kexf75ZVFlV3n5c3kDcYWwbBYSlha51Gkc9ev49GeQL7azIx
ZExl5TQGKRw1ylqFQ6An7H3xoQ7ATalfzA9mGFTsx85sZv2zcW8mFPBzHpwOMROdiuwaju0A/sqW
JNPWjR5pHCZbu8BU1TblIzHe1g+N3hf/z4lQSxkwa4l9r5EyvjI9u/xchm669WAXH5YmP5sPJBMB
AcdtKEVtUT04RAxvsmUywxIwcOQN7n0neBlmOhiUZLVW4GF7sDKH2iGDSKtMY1UioVoQZuMcIWbZ
To12wNzUo/I3ZZcjb2/d60fFUgCW08gJSZAiXzzvcxvzIzs1RnAq6UpOLWAGNtRoFWWcrlycg48j
dSQl3fRGZ0jgKSLRY266nn3pRqtay8ZjNVv+55rgqNfjmygd3HOkWyytgb5x67u05sDT1TbU+bkS
9uIiv4VRvIEIRi9aROZJc6cSQSZq7JgERu7F6bFxbHWXMxLbEIQ7bauODlpRfhYC7VJmGvYmapr0
XtRPGDXBelT1iBuMoYQ01bPG2G2vSMJJvA4JeJef3VH3jyEpaCvT9hRXBpDxxbCRe2n98TCerjGZ
Jvcf6Io8kNvWjxEW1ca2neH387IQdgVF7Oh9jkavRlRr9ButywL03upEZ0K7pHnbXAsXJZ3TBWf8
J/q+m8bvtFT0FMvAPBX6ME3MBV/S5NlxSCz/rlfq6FlrZk1ZskLgWbeN+VZF1Us7E7Cqrj/VwnAf
K79Erezc9GPJMH4e06dGuvdxFK5rq6vOiafKExNTb0e8gb5toPEgTxjqs9/2zbqb7agGXGhwXRtj
zONXwzFeJOOnb+0gkXCAD8xTcY7mLk4wf/BGEhu13NwUIRra0qvtOxXyW6ck+AKVyNl/rHaY7Zt9
1UMuoA2RzhTG+EoBkLW1fpOhT8BTTnPXzSLr2SboYYVi/NzN9D23pNG4XHmu9Tq5+YPvpRXk87mP
gdmSjnpWQjCYHWKB0sUxcrXbxHimjeHeL6CJXseiUmfUQ4Om6j3dROR0y5hcz6Bed/majJZkn8ya
lPjdxSm+GzoswR+/womI1BqmnBbqnCjc5XZ7k/jq0wIY62gIQ2PNh23ZWxUizQ4omVMifZsZdVUU
6nCVrBv0gepBg0271cp6RAMEdPeDV1WkyNSr9IS1vr0JFEASaatX5OhI6jDeg9xs6TRUPZuWbSc3
tZAvQZu9L7Yzw7RIZvAKQQNK0uIPEJGG5rXyiVZ2NRTqTKpaoKLo4DxBmoZfJvklNbxXU3O+LupK
lXm7CvVfhRjuUDEJodUs5N2yTqCWbTYo1DImKzntYzQjrKX5k2WTRB1XDKfnw+OEOOODq5g6QUm/
DV5Uo+G+QD+yWGH7fo6cyxAUqaZ5g9VH8h9p9x+4I1QnjBywsGbWwBRyPoLOHwwtXDvciy++7a7S
S1Ab7pursYO2iUIGiKd9ZeJItVZpwMKlm/Bgq9AaP6nGeJ341+UaRjRjh4tmuny0ol3hBVcukew3
xjnzcm/G5NhfdeSmHGZmQ6pZu+uAiMOLqSomuVZ71iNjX+H0aZAmmhFjrlquQ6rFYfxkiMFa/fK3
//jHf34b/nfwXkDvG4Mi/1veAvKL8qb++y+W+OVv5cdfH77//Rdk2p5nCukK28W5Y9iGxee/vV2j
POCrjf+VatVohFTeG8miOfd0cVhi7zDt8WbZy/V0+k7Wrn0gMeYocp8ct0ib9i2aeERXQ7dybT+/
jUT89eNkEdV4mD3iLjZVQR58D7SDWldKEimWJzxAGewzjC2EcVubRSuZubjmOu9FBqj7RpLXUQD/
E9fBcqbufaA84+Yvnrj+3zxx15HsOqYwpGeYPz9x4F6W5XYc/mJHvS9PVcTmY1Z407lKsfcogeHA
Lf3+JNST7dJ/StKdYxHgWDi8312iT6du/jtVqmxnhkP6kAVkF8R9sMNbRkJaFN5ApWzvpBE5R5dx
GwVU4r500fBg+xzpy2Bv0uwO4QAEav/vn57t/enpSQLgECET+KW7+h+fXjQR7VH1WUNNQzBJEKbD
QxUEz8tIxhNQ0qddGIfTviyN5FW3cd+Qa/Pg5OlVLbNTMzvZHUNjog3wfpvRKbOqdF2Z6vO/KIGy
I/1QWmqzBN+kkf1E254lBeH+4oOlgR0dLUoRS1fJb/BZ4pNhgMwZOwSJDpdKSx4X6xTog65o4tem
DbZuU06vUvmXKiXco1Rwdf25tiznQMG+JB5Ks9HQ/ftXzHH//IrBvLZ5qUyL+C7P+PmCoHITLAlT
hwF5RguEZQvcCw3EalR2d10+aIOhrRQi05vlIWyB6T43X/rpsNB/0aNEjzPlhJ2hIch+IKy4JpK2
1sPb5UMvlY3bTM82tqVV52JgIu9lriTZx3YA2c4fhOxWcJ5zME3Kf/jo2CMInT78euxQ2VolVbsz
6kZua9PugRKF6SqJ8F0VVRytGEOpL4leXYArnfLCrm9RkZevRnHr6lP24kz3ZLH0920+P7+ZqDhV
PQWb0RanvCQccJiXV5P+6UZTpIQvTpI6COHuTgoow6wzwRSwCzk3n8ekrvGsJANs5PrGaIrDv39T
lhf95+WJt8KCn2Z5Ehe/M1/mv1ueAniL6CpmQsEkiH5P3O7G7wzzpiE2tm7Hp6EPJRxqTnvZC8cx
JhkcBh8m17zxSke/DxP4zin0MV7u8MXWp+Bgax6zA1nUe105/bbFRrpuXObN0nXJZA37/lqRkxP5
nXe/PKKqyg6dDjnfCl8Yh1n4Ywv7svyJNpm+HpIWk0roVeee03NDQBZNDXO3YClqAxF3Eo7eZugR
4TirmKnaZun1d5HKThJLZ1KGxTVnJyvKwbyvwZkJL+q3vWWZFwvq1iEwik2nsFJxJqsYpPeHpVc6
NLg1ys44LSoXd/Sc9SSbNzmZ9dVtvnRMOzcDWSG3ARAFOpU5kS4DIhRoBtPBS0CcIOK9a0v9Zflx
wkqb1cguFEhZHNCTVvc6+Zovyzv6Hz/tOPWyA30ryhHLddj84eE/ngg3LLL/nL/nv77m5+/4xyX6
poq6+NH88at++iZ+8G+/ePPWvP30YAtUlFSA9h216Xvdps0/N8X5K/9fP/m39+WnPI3l+99/+YaK
vJl/WhAV+S+/fWreRA3T+d1VPf/83z55+5bxfcdCfX/Lo7c/fcv7W92wI8tfLd2wdJ3xpWeyD7FD
9+/LZ+xfCakwEbcI25am4XHxE7nVhHyT9avlCt0xdEsYgh3sl79Bops/Y8pfDU6bUpr8QEuSFPrL
P5/5b+XAx7vx35cHBs/kd+WBa9rStUyb5rm0DRtn5x/KA8+wGDsxCl3bexjRawNR4Bou2wATdd1s
w5ty77vTCsg3aYfuX27R80//193/598+Fy+/u/u7IZJNbbaowgheMI9kX6NDi/VGh7JvzZxtzqGc
L9Z5F43PRLr7EwFg+GbWbu+W7oFCUctpr/qCVnoCkG1PNUqslK/VvO+3NUOIkl3HjWk3+pwhavhE
tU0hJANyD1blYCXx3jaCnCwFA0Fqf2DqWtQMxNPEJ+YqhdyXEmvXp+EXr7c4lX1VEikZmM6h2hgA
9EftbTKlEZhr34nom5RFooZbn2JgW6IBJTiw6g35xa4r0rGKvnPko4seoDx6ialI8MvMlC7tOcwm
aTHqg5PW3NjKZYqgcj165ZDBerxudJ9daEyZNRzI9/WvWm15w6qeOjj+XeTHj6EWiteZq+CvvFoG
h1LYtG3MJGnfpA/iRZuqwDplMWT1Lq5ZB2w5OteApPAnct6HZ92pXPJhWx0F3QDHBAcnmLuBVKiE
tZWkjc8xGbk3uqjBjsJyfSgTHfhHR0CkdjWDGmGo1dCZWROv4xzakayxkSHuTmaFgh/hSPNK+UCr
oSZeDWojB9hd5mXqW4ZZ+p3c4mQjXY2mvPTrq1fD6MAuFcwHRkWC4IqQ4Y7mZBb7zsoNqtFC8Ji2
4x6IcPTctJ4Hub7FNAAagxFZZfnx6xDrrMaY45tHRGT5p1r0sJA7RwH06qtx7Nc24LxmXWt5eIrd
WDy2XncbjJJTtCr8FyMriy3uxjdLZ0AoyYLjUKAZP4KedPq88KGPl2615goc14Egt6F3kuyl1GVz
HuPIWuVDb+yAHXy1kDndODVr8soyo/Zogh3ddi3agKmR4X72gd6ALQNsYfvgM1zd3lI5hWfHcplU
kC20lyavjD6nl1aDTM955zVHagIstQEs4pBl5KGoO8JiWjLbswCwUSunYhMFpbUBWltvrVpXm5ze
LnF3HJqiQhOrKbKKHe5VeUC+KDapFxbHzILyHKXWeJAxqssslNUGEE2w7xNo3QTAA/Hhkl+bSaHd
wPtRuzqOoQvMEVF5az+NtPmO2UiQauNqw7mMHKLOYZofC67JE9Lq4BCqeRA0pfkhTf3iTugB0zsl
2xt/HJq1aVYIaALanzH33jb2ShgrZNYeKqiZWzQT+c7W5pO2h2gVPjycorQHoSFcyDMNyUKFh/Na
wJU5dJUY3ttU1786uTHwUtXtg63p6IagcEv64jXy/AHFBDafJJ7gBNFO2bc9kQdp4T+rqRmfCRbR
MQhlzWHU6DsIQn7i3nAulRXLhy52xBmJGQOJYMIq5OfyZPohEjoN5QlqGdf1yNZwrNb5VgoMcWuz
Y3G5wHJ2GbhUFU/BhuIfbapBY840Z2N+awbaM+vQop2x8juwAlzuWn72Y3s6xp6XnjSG2J/8TA+q
9WQ12j1azOZNkSx1IKrYfyi02PkU+Ga26ZMUBaYvCWWtsCwnHiGqtelZG4hiLiAIIM3wHexBQ4Ei
xA8TyS3XQ6iUubWZXEGs6izUBzQ3SR8Op8r/DDiX4e/kdhMyEovmhlY47i4XCCFg1Og3iu6Du+oY
0exIzyJ6Wfa6uC2z9K10yo6Spuq+et4AvZ3EwDX++xaFaOsxCA15TY5jajIz9huJ5Ihlp8u2FpOM
L1o46p/MiR6UOxnQwesReD0VH6RBpAgFbjG9/SYy1dA7SBoMylMWvpdxIDNxHwae7px/t7f/toP+
/kBt/2nLklJalkd3lA2dA+bPW5anOYasSzZMKb6ZtPeL7se//wXLye3nTfGn3+DOB9vfbYrhoKIc
k51a92tjR3XLOHXlbFg199nOj9fxX5yL/vT7hA6H3KDaMF3Bf90/PCM9Fak3BPw+tem304Z+/I7p
z1nuwWTvq5v/eXn4f639fqoX78r3/LFR7+/N5a38/6BK9LhS/qsz86cicafe8m8/14jzN3yUiPJX
YUtpczgVkoqQrf6fJaImfjUQe5jS9XThcty3KKF+qxGF8avu6bqgD2BQuDkuHY7fikTb+JWb03U8
IhsMy3Yd539UJP7cQ6J1ZHOl65ZjchvzaK5Tf39FJkjalD9bxNMMVG9nDcSWNQaCkpmW2c8w1VQo
aweIngQ7bzv0+ZePrr/XAItzp2m8HcYSJvmEj/93r+J/czsaf/q3CdsyDUtghQZNKOV86v/d3aJn
WtkQK9IRfkFMPSgJ4rx85ugsGw9FinppsR/EPfk1uQlwXVYdsxiltLlUQS6hoyhoWpGcAxwOf1Xg
zi/Mv27luedm02ewBW/v/D/3D9V1UYmo8HU8srKccMnUlmBQ1albnziB7fi5b2gcxJbMtsgcRzIz
sUORjrvJxXM3m2tb9VamJDQuBmNFXSsc65lY0GLjGlUF/ie2iPCog8NQKtq6ffjbGDIa9ZqqKyD/
qHeO1sDUVPO0QzfR2XS6GTFilPJszZm8ywcpA7mDK8LWxXv9Fy+C8XPfZX4RpMEqzEHHti3X+lPf
pWgdv2F9WX38aj3QD3gChx5BFGwt91b19DRSG74WgyAvNk5GVnkHvU+nwzJUzYgAuzRz7xv7DJKy
0Lj++2tIzK3An94mJlbcJoZNp1SXbFY/X0MRDPQ4VNRNmJSgt/dRK3Hqgvgo7elSmMrela7HOWPW
F41hcZsx/Nh2whjwvSf9joLZWC32HSbM2WaqrWYzDC25GMkoHsMo+yqVg+p8uLfhyBw4QrgXoaX3
VpIaV2lhbOqz8RSSVkaEDg13KOSC7SXFlEi0VEgBBvlqSlDUzJJtWNpTSQNjYlJzWNKHDKQzgZUa
X6twggOWd3fQI7YejuGdb5nTZhlYyAQkuh2kmBZiRnTWLFBtp+nuL17KP13xnFXnoySUDc49dDB+
fintwS6yHg3tilH9949hsSDzfp5/FRO5fmMp7v05VFep0ALLUQR3ZVL/0Cu/v2udGmNyA2yeuLB8
7yt5LfVCXTJHAgrCv9aOo7okCJqKKa8vJMiQj95VCoAbFsPCA1xYFMHmX29Hb/ESUcrm23QWoA8m
mcrOrEGytbuUDq4VRuI+UNt0EsWtGCi2PP8p76zq88QGvG4ZZK6mgdl6X5rNDshYtEvARs4abNeB
TdEN+Z3KssdogjTvDFF5G9b5d5kOz+yoaHxEG/xF9SGk9/PF6pq6g8TD1F3HNejj6s4fygOmS44c
kICvjD6eNuPgWCvVoNyCGFAllr3SjImIulGYe4rhDUMYudWmWz8BthM0CCtsIucNxzqPpfHFy+Ra
+B3WZfFNuXZEIHlmEtDouquxn8gCku4lpQe5ag1tlhkaXxWBSGsxjAilQ/NHON/Ik+l/Hvp067oA
YSa8HKtQUHDmhOmBT6g3S9PRqbAvh6iy/ZgWF191Lixlntq0fQo1NBBK19ZTIa5e7D3DtOLoqn2p
9Mm5wZ5Bb00h6OUkhK3waLVb/DEEGQjY8bnIblsyD3rkBWGM7CVUV2D3lyj0yo1huye7RkmuWavJ
rq9IxrCYT3jApwomVA0czLeoMr2vaRzzlqWPSRi8amAJsbqFGnFonjRK+sHGc52oR9d4nMo0XzvS
9depweh7alEFmfEDRJ23YrzWWbNvsSuu68RAsxb+6PrIfgGvuEJOsWI4I06TNO49TYsPUo/kmhk5
+au08lezEBAbUzPsQlAGQILr/CHPyYj24qtI7gZPa6Z7OpbuJjOELEm9QopiwMlbsQoYKKgjd60c
D1+HGM2tEfTFvakH+9LT3npiEHa1Gu+SZDTvYnKZPz4IU0ecIty7AuDPjdtl0ydTlke3mq0SNhxS
ewrSjQzs4FqHMY1UGZZ37hjE2EgNcSaiQd4gSroXwsC/24JMFG3p33uepa0ZxtavRjj9CFPP+95L
DokpAzvHvK01g9Th+QM59PZ+GHmVAx+OFSnx5w8/A5YhB4VljdSs9AmUCuclt4D/Xw6J/W4nr2UR
EFhoZuUhGcbge+mnn2O4cF8iuhOgKWDE+BldBs8W/SOtBc6skXNu7RwQsY4bKjeyp1ohBw1KaZ5d
/2ikCPtCvftst+Vw+9FsFt4KU+rJlUN332gNcEsc26ZT2a9JVe6ioJl2VWRVhNgH9bPmypd67N29
rQhgLaswvJ/Y76VsxIMSzXTXNXK1SHmZi9sI3LBLOIopgmV6wDomgPCeGNdpVAyQsyxCM8bSfFQN
geYh1xCz6+BtcM3ii1+ZDwWK3HvLok8XaB1cs7w1tnajfiyP6vnI/PEJFLt+3tuI1EO4nUVtaRzD
5w+mdvsxARkHYW/C+R6vojI6pozB2yJCfpLlTOERUlQ2Vr4qD+Wr9G/TgdB3QhP8bSCnYyFkc9fU
jrMu/IJeysBA26rNjgt7bkFHXa/Wrq0Dsl0+CMfjVLuuyNClH7dGH9Bc/vUBOHJy0xWMIGTFm9PV
/h78af/Jr3XnJuafso7y0DxqXTXjW0CsyNTuTq5pnBNCJh5inSeI+7I9mGmLYVnaL5HxQK7fO1QB
tRui5CFnWH7nZpVzEomtITY0zkZlmG/we4sh7L5GFagYs5loJNrcAIScEAIN8VIc7Ri5xfwoD5l5
ljMFsLUE4tWufvAsdJ5xJy7LLL6pSKdFG3KIEkymcTIGu0RM1Yb4FPPGkPGPOjPNucAp1l4lXosI
SxTiVIBz9vipnHRjbZKbt059hwJN19t6z6m2OTKDJEYCR8qNnmV0ceoY1PvUX2tcwpsA38F+aOdj
evlZb/p3Q9VfFxlFaFGtGIJUUY24jSPzdpLAysx8COocpqJqrvjFiYFTezkwT4AmrDNwuqZBec0t
u9ouOv5F2q/GkJfXN/2bmBP+MQIItpvTlFHoGkeDXvoa4OC3Rd84xL55MHt/qxc4sIyswBBLBEAX
RZ8E5ncIMD3eXawIK5fA2k8LsWOnEMw9IeTQt5MFELyZH4Inp3QH03uVY/Tetbx72QQkOxuCgxfa
j4u3fPnQuq65N+Y5hoVJYpNnbXEe8JSvVavqTeDSLaDXmZP9ZFFY9KB81nEUyj0YujfdswpS6xoq
PSeyWUVR4Tp9ruPso6RaRoCmCwuHvIcSHXDWXTUCuM6BTF874bTXQmvbq5tRujMehB/VafEK1wMR
5D5kY4Yu2LbjLGXpt+wT+sZhP4Zs1xJZ+SnSbLSS2vzH5fHyJw+sB1FtyXYo2uAeHGu0WZ4aOX1I
/e1XkDCkKcV1g5ir39W8pX2gzLMo7QxiCPyWjOKFVjcDtMWIw90h92FiIMbBGLsrrYlqlc1oRye1
Xvnp2J8BLat94OAaW2rPCUu3l5rjivt425mTeaHSURBfoGFDmn4gvct9kClpaOx035fnqQflYclz
dWdynFujuZURxtKpS5iDVuTimE2+RaWD+bQoOUTm7YeyRvY4zUW1i1KCQKs5TBlqLYv+1B2XoGVT
z1lgR6SOi/rNr6oJM1qHarAJ/R2eXLnWwqBYZY5VPQZ4rUzLuIKi9TbjNmNtZ3igIm7t8GlSxZkt
rbvGExk3mUfUchx7D+Xgg2jU+/wQVuAcUTi3+x6Tgyr18qHxglMNqu8cQR6eiFD4PCv8ybW0zO55
zEvviKcSLIonUAwUFTuxZ6W3M2tkVeLS2YXN+Cg5LlzQMxXXIH+HkOe8IkzPNyaOw3tlluVmyvT6
URMAM/Mh+K6LXu2WL88UCQWBM1cfdf+1NaboXM2cmSgxvhRj1J1lA4SmRQDGXFVsON4UBFoWDzol
6abt43dv0ot1a9/F8TTcVY2zihyOyOwq5ZjV3xhffrf6InyyRA8MnMZ4ULXiWI/drWIQCV0A9aqb
En6gErYuDiBpEFa7oHc/R3HTrEqzT1ZN3s06dElor24AJs/3sOqvgLi7IyVKf2vWdDWbLoHHUjJX
8kjPIgN0hexsbUaPsQ1Tyf5iY4069CbDCjeiRCynJgLHcGf1rcSewFFryGm6ZlmEGYXSNFWXPoyT
Z2if6E2Kh9rQuFn6moS0ydoNvl5siip5iY2ZWcjpGtR2EjDTMh+d2Hph3FGfeO26CaXH4It1nDan
ykaEWCK5wgXdgV7zx/Fi4czbesJAZDt1XyU/B5vqVqLvgQGe8q5pxLvhZm0QB8LlIQ+HtEaQWFLn
TOgCayOxzsU5AUkLG8Z453gUzDZK3Rwz+I3d2rvWbXKUVzMrvfJ3Q006pAR5s4B82uAatYYPvEaj
iM1RceeErZeMfPZFcaeD2ffKOnhI3axfi0rU1HvEwrWPQ4AU2hx+IJa1dl169PXwzHyvXhcUd5sx
0TdyqtgFQDyv9HH8oidEbJD/rgHMs4srTQD3CBoTig7g/VUb9g/VVO+G0ipPTQIgnQiDoxPNNRsz
iRAIdNjndxxF2A2ZFW3Uibgc4hzFRnGc3+QmIrho8B+dXJN4bo1dUBYNLoT2i6BRvCYV870dg1sb
Tv7tQGGG4zTfmbhuV9h+o1KJddTo082Qfp9gFWlBqJ/hBD+FAcbEqkB8i6BudhYNN5hzzi10sDrj
snRHrnYvHJyVH/dPRlsXWyE/u+wtKxWVM7nF9m4Ij3yN05CYdqnBvA4pYxKFUl59UZbseQ5+zH74
mZM1q2SvMWSrMyYB47sck2Hd9/o6040Xkc1hBnGkTqFWXlrdezB7XaPD7gMBjmEEzlxAZTy7mLdI
nBD+vqrju5he7DYynR8ti8g2NLuR30u1NhqfcwuuCDv8p2hEoW4XoiUOHDMg0smd7Q8MnpgDVE7T
z2fTDkZsf18n0BDVbQSA6m5Mvmp67O2p6wZUwfoX/bnlur+RPQ5n5P3rXNbWTg8Bt5bVdL6QxLcB
X+9tWlJfYLs6d60YijNUuHxlxxPdetByDmkIRsXo1IkCAH4GsVNlOtKx4QhFwz0tRbLrwmrYho11
NUYOaKRjwg+25vqdEAOe0qEPccDmpXIhyeQ6WUfehUSKJ6Qw1c6prFtRYv6Hd7FqOy5nSw3I+btx
m5JsuyWz7wT2dDgDV18xp0RH26d4Gsb3mJA9MxDDwW5sf62XWNRcqU61VVmrimIytrTiQJfvOcrs
+3Eop13XWrMnR77HY79qx0rs9JqpT/7kmilM3sb8EhREnkJYgmcds5wGZHy1DKPr0fCOBDaCR+9c
Ypd7iN0OMM2AI2Y6lU/wNdaZnwbr0iLcFg4GWWAA6TcdIHxK/WMGFnxPStFzrvnyUXbRnF1eXzUy
oiCSIfTxsq/9lNurOkCN64S07YjsXIHlbg8z7zDW5hhA3eXNj7lJ0LjSFNZ2vUdcwjRxCUuWoxVp
P9Aa2byd4P8wdR7LkSNZFv0imEE6HNsAEJIR1Co3MJKZhNbKga+fg5rFzKKrq6ozm0wG4P7EvedG
T9mUrhcBggydpTp2E+d/MuIFcD3tq4orImlZ7HsOyURFD0ix9Ai5Y3r6mzJbCBrd2TiApLfn8q7W
ipXbwLpEsR09Vo14pKhiGVp/ATt7RLOCrLd4X0nqzXoBaU85ZJq5wLoWSTUiLdzsmV1d+8JkstMX
LaBCmimINSiTJMPAwbhLpvan9mauxs3GjEgam95Y+1WEBMBVJGWn7phfhSfnkDLIIvcskCW+zCIq
FMw+9dPqNjuSqT2RMt4Ha1OCt5E3JyM5LJ6qv7pBRONSb0FNlNjCiu1A1mB0C75z3zEo7vDYK4tE
QZ4QFBAeP9YkMn2jru/qfuWIqPIskBlCoW0eEYmkC/KBFDsU0CQzuwSZV+0V652OUyu/5Jugcpn5
zJxuMY4WATg75hU7zFrV2RqcT4YCNRzDP72hyFfQCmIEY+1UmG7pt6xk4z4qffREY1itIMucKH+q
oMg243suYlIU5roHxOQ8An9gqkMd5yuzcgJpQlJVTkqr3OLfiAzHz2dwTUvSLzuGdhsX1Wj8Sudn
UPYlg28D3JGJGbOoOUurxJ6gg8Lf12Z4gBJe04StMMEsENM+w2NcOvD7pBKh2/+A2JPgTfxm8cl7
q5l7MRmtbyWEvDRU6ArU50mz+pP05s9JC/LY+bekRNc4o78hh6DNn+rOrhFOsNlLaGHAHvnGZJxs
0KBBI1ARJ7N5Gp33wmT17dSADomLO+AEMVgKozJtiReTixftRWYfTGYKT26zPMbZto4GoRyUgiPB
RBgVrBFnGWm7OE2vMFSUn+QRAuaZEbvTchVJvQ7jTK3+UJOsFPfc3UIb8NDQs8Cc5R6zdRQpaszB
0ZGaU0G3F0uUHEHFnpBZ3wuRMIFk3ZDKNjpnEwJuJyleZ8PdE43VYbWymgPGTuLaEoITVlKwgBDg
kjqYhtHv55Kfuio9/Fd9f2E0JOCzHbqJgzQ1TbTOOdNgWyfTWyZp6BrqffG44JuKn93YJTtL0qKl
dRosDftkqUMZmk1xt6KYC3QSpMLOoDLKRwKGES1f5s23LBu5NwowNKZdN1xwJEYW21O5sVJDaU9/
zBKHvVn8qdKePGhS2nBQ1jwqrX1N7BoaKzsHKZ4Bmdh7WwKC6yXkGTynJrzGxNkONIbmtknYkiUn
vysHVovvwkm+dQB5eMiHl3Jxn4exfUuqMdoBgmhCmqTAWfiEnZVYg3iLSTdjroaIcBAt3ctIHcHI
uEe7mrgx4TOFmaN/m4y+grYz4rAXW1kH1wQ0U/48TNGe4hRVnvC0az7QO6zUQbuqkBaugjzsgLzh
+CL4V6VLYHM6cPjHm62aPCqTvKHeJR0cfyly8qq9k5n5qiURAnJ4fpRubnUtdctfMCkHhgYGsXVd
7TwlnHHSNniHlvHSK2RAIoaMB9ZO8yOLO7VMQS9lgHt4TolbwMsJYubV8rLhnMS8V84KZ8Hoc9yH
tLoES1LPEm/N78cxSS2fz2Qwmdl0riPsRStl9R1ehFuvg6TyHGtimcNXX2ttDUk+CZEL3Kj0GQfC
nmxml1AoOOR+ycE3r9yERA40FgOcpiGtUyQ9X2HAFAo5z26Wz1bOD3rDdAXdL3z4ygHRqO4TmZ9T
Rx9pdsw2pN5cIu1QALDcNbl9FdF4YUngcKTl/UGmDZhJmyhNFPj9/j+2AmP8kHb2xcOvyjyNu4RH
qW0RtTh2F7QuUxL6PRhuVk1z0WVYuUh8wwEnQDXlWCb7TgL+bNbq4riRojDnAOxmGFGr3R3ncego
YcbAiFxaMZMMmqwmni7XN38qzju9ywpgF1i/+XyuykKl6SSnSKswy22UDYVpeVrK7Nz1TRAb7ecA
ofhsDLBmG2weJ0MHf68ZZ9rI5c3C9x1gKbG2ELRDNHIA91OsPdBeYkV26mSP7gn+nBu6IDFuBCec
am+B/yVWeOxG8aDEAwogMBk9YG+hxt0gkptjxsHozN+a091oDgIdT0Utb57k8sMO9NXrW26mtLbk
G6A3NQzwazLaH33bfLlIUndqL+YIpU8fZon7oxb+lVWURymWkxznTaW1b0T9MrbOD9XYU07vycU+
FeJf1B8TNgOfDQ94b9mhjKc30hr1nRO7d20J8BlkPz27ql507HY7t3fRaC2tr/TV4FJ2P4H1kvho
0B872b+xzJ6W1rwzMl9gJkAVFU5LwVjZy9hkIoduGEuikpnt734yWFvGGWaOqGZeWz0tP67ifSoL
9W6Ui/ApGV6GnrbFWU6wn+C1Ui4EpsDBRV22EyV/zNwjpdlWzBONF0ZgPHec4xPGfdCYlT9riKAS
wTcJpQwHA5fQ0IpgWUbDB58VBQxN2lx/HWpCBB19ezHSe/thqtHtRVENBKSISArPipfBHe4x7xPt
RWU7d90O/aCzz+TknKJWfybs9K1wNUbJqrl1edT7nUxBGWS0FaPWAduyezuIo+Enb4c3Ny0Z/5bT
dvnZnCvTc1SRx+WYGu6mUewRjFpcJBM7FMPCy68Vpj859XnGjkmLZ/zCJDG2gcsKlC9w536fs1Dr
O6Wz/srZD9su5DxKv908xeHgwbZIlf1NraP2XQIAKAutWdr37k/vbJMWMdinhLF8sKR5iGxV9+OO
ulRzt/s1gwgP0iib2cFV3C475RFi2xaU5oWnolta1v+GNToRfHUlDHZPzuHbwPyc76fpwDXPAmVY
hA9ax/yROAMh6nV8ixKzDnUOsMemjQCSPix6PV6LeCReid8LXmLPnxYnaG0Eetr+mSMtWADS3Osb
6FjZxb9ZZ5yg518R7SnFufpo6E/RRCL5qtjTb3GD5XFmVo4fpvTxL6hrhxvAjwVNeW2trOVNWA59
pL1HVr53LfIoqgg2gyPmd3ueLp67NBgtE4LOc0bArTU8kXPa7DVjiHF1E0kKpaO666dX7vL42JM7
OhAD7w7fQ5++CmXnT3pFfxXH+Vvbz/NhNd8qmen3erKQgD11/0U4kJueqIQuR6V7FxUIp8T4lrS0
r9G0gNZZ0sOafNkI3P2xy4lqQwpnsYVwq5aeKJrBEmGVAxTUt3eWsJC5lSGxbyLd7Mx4Cy1GIDid
PBFUuC8iQjJ3fZORuqLX8tl1i7+9REvQFutHtoUC5atkYnuR9dlseZv0wb1TZvahEGKmQ/eM20MP
TCPf12mrPdgr7u1+pAy3l+gJee90gRz8VJssALwe1hVJzx1vqb9M5Xwm6RQJ7kD731uMCIBT77Wm
XijUZzrBfDyjHsmC1uHBsly7hLWZnD1RMvUz5tvk6mcxvro1UlMjX52dLSSHZ+wxWZAUSxhnhy52
4Y8NpMMxUpEjqgtWxkHL8WtHzde2Z4zsD4Cl6dG0HTzucb9fbe29dTFA5iZSWTmbAbqd3yHx6mO5
aK9m5W4Y35jcaAaXVUWLgH37Hn+zNY7ndtRxoMtdC7mKkCcXcyiozxKuMzu/nXBpPUhRfYnG6IOI
j61ijn5jxjKzyT0/DfOu0zhZHCpV3XgsJ+ejJgzBp6FQfj90gTZC5E/zjEqd8RnO//1iYCyWj1Ht
mWFmcAjx4T4tNcNn6thP4VL78x172AcrfhBPRLYBTHWiD7tnbimugNOGnWhzZmUWUyyyYCGSwvdd
ZpAjxrw3B/me68NP0XZvuSQ0tun7Q8/oCMCW2R/mFOllkSE0BZ2BFJnOYqI6UXN+mabsRaDnpSaF
b6YNu1Z3iKdjX7efmrDa+icrF8neNCequM1LPBM6VGVVRTkiST/vkD+YmLiwDBKjVdpjHdZegXFw
sB22d4iJQJbO93FTMR3LcEmaZAqsxH9koCwY3WU5ub3Zra7aFDSci+YQlaxSTYvcFUcNo1V0kKRl
1zu0k5Mfu1Oxh/0OtOs9SdxHN/KMY81IgrEE5i5zrikyMzHvyIm/dIb5jAAiPpcam0q7iF88mrHA
cUj1XAll8BDvB8aQmH5aZydEtdMuRojD+4sKWe/dgD9mEegc81eDwR4Jtk6QYyTazbJWD03VH2IV
Pa0b3dZqy33W5KhkGFdjNlvftX3ZozRh5mf0JHTRjjz1mvtHmMMvR4Prc0gSjcRIa+eVxgdyWAaF
Q5WHWXYxXPbKChZOajJK0l8W1zgkuKApzWD4gYT4BH9y5xR4mOcFcDTp8gxCyTW2t8gorivCddIo
Ws/pt9kUxqFx6l8xmRkXmh6FrYofR47EnsTYnecW9m4YttYFzH0iqV7ZiO4Qs8mDyFPOzfJM9sKx
cNLf2OIW1lNGcJGBNTvjdMK/56tkEMe1wbVvKl7+tpzIJFybka6DXUr0MJvR99SxL3NrxmiVQBJQ
xFiw437+k+nE5Mxs+6RDVGKx5pd+KcoQ6Gh7VqM6w7E1zxnYikMWgeFYxMF1Y4oU3O9rYn6N2siL
phdvkYgMn4kf2WWBmPoTIWKlvww/KOAm5hKew9h3fE14MxyDKs81F/NqWsVdEtS586dgM/2WlO1D
25cjOFUdDSuDyxC6uheM1oR6BaBjrlJWhC4HTe6a+HmMrTb+xMZXnaaHaMCmsDDj2qmhe6Hit7mo
xcSnITBO2uipGtu1WDAp/s8q7EAQL3JH9QdrvXPpJcO49JBcJb81m6Xe9BgZWNqu7wb7ubLbi4sc
+b//VvAxKBvA0XTdu9YWdGJ2A0GL9RFe8+HsLPAdvKp4dpLsMc9Ll5KJ7ShbFqBwsHEN0uj362Vl
JC9LyVKsztBaZKzSR2Q5nYdhQMS1wKad5ue+fKeCqi7jDGrG3hg9LFF5ebP9Omunul2/nHoikVan
aIde3zKCL+3yI+/ZA+fmjY6+nSD00jwaIv5Jmp47UFNhJJAfpNx7wdgZ6Z4tdrTzEokSqrF5IkFt
K/sfLXeAuZ7qDjyt9tiKjyw2BLpBVB74IZ178HYHYfND11O0/53D0Ew8JyUDIeFiC9h0fN5Q9Ud9
5CZfkIP0UnsZogjIAl6JcJEkRtChVkFTdP/I5WWURr5PGrNVhNFE5L38gCJIQl2+WW3lpIVNjQgi
S+dAsu89dS9NnjRXs/FOedF1QTGSL8jTxGHyNRXVg1T2jClmptnq6OVzwdvGCDP0HN6UvE9Qa1RK
EMnTXtGFaXez/Gj7Nr4zcaf4SRRDCWjH+2JGx+GB2EGFfna7/iv2nhMCF3fISuW5IJvi6ujl29rx
XKaOnNFnJNMNAttj0jHh6PVR/8jM8k1zzGPRNPXBg9fvNw82dZc/1zN2jKj+m1fkWoj3XkOSMlB5
2BKkVrNedHDodyN9ejJ+x3g9AqLAGGKArg62YGVYQZnXgQkToqExn7APdHdFJYZAzzmr077zncX+
7RKZnJJiJdiYnGAw8z7hndOtcpyjausijMf5odOjDEJcue5dpRlHjKeXZpwJVqsUq0wUAJZzXw1Y
eZacEZkk9Rj7vxM/Ku+QSo57FsT6Oe/S6Zx0cRRaSoXj4F5M1zuXo4EC3EQYYffvomJ2vNaDr60D
mZ/1vilra48N09owxToz6Ur4U8VEGCvYutftKWGipVePBhKdnSEqgekJXEJTa8CcaTsIf05CGwMk
6X9c61q8BmlZ7vrebXdjBfS0kp8tK8YLZPITRrLMb/ApB3VWh2LVfrcEQWNJDkDM873e9sdsZc9W
z8B6SP0LGZ/h3FYk7q2m057Y1/vrvCp+iBJFXB3vh+7S5OoPx5XE6WM+Vl7LPZDn+Z7kBQuAkzSv
fZ/f8gILBf8ZnewIVIPMN6CZvqUz7hURV3tGTdsPReIvKoccbhIzgk0r6F+XTLwsXvG9GLhAxOhc
LSZ5ATIn1FLMiP1pm8pqeU/wRrNTrhxOibO86vV+6VjNgQpnLi490gjDvkJyWGTad2Vkid8QdXdz
aemS1qMqgJjBPAreRYoionAbXnRFus7wwN7YPJht9pWusNUZOzGiiZnWmvWdOdZPtT1i9c9JItFb
xCcFk1OhfyuVPSy1pgfEWLFGnmkHdWwzSbakQaSP19WmDo2JM9U1/aJn49lNwBRpnlneaQ5ZsKMD
CSk+1DkxAEKsHyMfdJ3o+s77cLdetgvHVgOxoFnutRJTGiDa6EDy0qoOxN2QT4OBog3qmpmUOYMc
Wc/9mLxxTPQ7iXtjGD11rsiNoUwa7VDhMORAlP7cXW3bOxeKtW2f4ReplutgEBNPWExalA2I6Pll
nbLqbLfd5b8EUZG7f1s7Qw9nUOiWzMp3U+nqPgKRHmXY+C7MhU615f7NUknIZaeQ5GFXMGNrOlU6
Y/E01+ZdIrwD0krkxZr95Dh34DcBDq4Rw99mPNZ9eSQOnjMJ2daR/teP0JrBWAJNMwukPfpCWAFb
knZnp/WDoxdH2XlfFGfrbhaNx5akRGxE0bWLW+4BSJjNvrRd1noaRnJd4KUDIDja5r9CpNox7dAX
dt4nJH8G29vkFOU3cVd0TyOivAodDJdRxUa6HLmnXO2hE8ZBKGSQyepRN3KPISE4E9+wY9yoXXro
GnHs8dBCONiVrjwtK3EWDjqYFCArUqDolMZzAJIhpb+gPiu9IUFr6Ryt5CgLpIplq/3UiQucCCyh
IkCQ4Q7ZVRo3WouqHm5QfW8w9oxSAsjH2iF3geHAJZXpGx9+xfRLT0Jzsp9mTG9GpQAiwWDwHaQP
tB9BFHHyZnWR7QxVJAeWo1HAMtzPVOuxPk95Se3yUs5XBzIIkLV/ZWpcOY8J60acyTvwJ+/d94H4
pojIXyKa6S0HIwvjvm2p2ksqwORZ2nETkAD7I7HepI1tB1PP0qldECLl1q3VssdpWJu9R+AxCkOm
kIW25gdGPKWu/UZ9JR6YyBqteyhZlxYahfTARNiYAG6V/gpo4ib10iFghF1zyc0B3q/caVnUHRbI
rKZCD2VGGyzFNe8yZ86CQcR7OrgXo5Rf61j8YwVD+LZGdA5G0wAV95k+ysbDZ7nAv6u/8KteXNWw
Q7Z4AFl6Ahz78ojL5gXaIoIKOXAMxVhUhRWS33Sz1rK5Zww+LU57IDoAbY8VIXTN1RD+Gy1z71a9
fRgETs9ZjrY/yoykQ6aI7H4YRnhgE/zcq8Jse13tFq+5zkhNRE2I/Jw7dIpw0vE922n/KuK5C92E
07tlu65tmWGmgdpqK05t+d1Z6i7Z2lVcUHXojiu4/+6Sr8Vv2lpkHM3Dfh0upEQTWYhkGonL32qs
AdRMnxRmSJTmOSBfraKC7JmmgWDPiMbbZgVcRwXwSd0Joq5l8+JBK6VvRfbD3odMstBThGh3a/Oe
M2YEOFDtgfLB2I/HcITx6lcDzk/DJHbKnt6jDk4ceu16l9czd5BHMrFVX3ACl7T0cI9dHdBx3A7Y
Gc27XMxPte7iph26ZQcr/XPxWEc1i6Z2MGjuNLwTvcbcU7MofCbx1rIkZ0X2kSe/5qDi4zxzpU/E
w/ZrDSYfcwUw6B9eROcQpR4DwqLDCIzSZact+W/buCQA1eJQ2tN9LTVAvutFK0jtVc74xJXBQZdv
H5dtBKKxfhY3QdUieaEnFOiEE6D2OBGlTVE8rq/lkIy7pIWA4yTJx2Lbjd90A1WZQcSIfBzM5N+Y
aJcVDwtKFPe3cndOx4MwDiMCY7tGq2DSzisuh4C1L/Ew2xBZr37s6rF7K+1/iJleu1m/EzMzDlU5
CI1l/MVKjwgHizHj+GcZPEpVVSC1b/MU8buHAXjO2Whk0S7xLIKPLIGmNr8wggrjSPLSdM4XCRBk
kkvEl8DQfaml13IbiAPLM/bzAPF/cNVvPiWo4qL8QxJUfSRCgG8YXKRHoyTJgmi/pa1/9l2sHSpL
UV40XpgpJGu1EN85y6M9VsH3tUUnoJhyERe5IAHBaT5VxteohvsIKSIpyt3JaVBdMQZqmIIlb9HY
7Q2UT4HG+wmBG53+ot7GiTUa1pI+fELi/FEZkbcrHCilrUK75yrGrotun5nFp7c0w7OsUsJb+XmC
1o/e/9uH99rybAzqTzGW5JuDyA31sfvH9v+Nn1oRDOhvfMjrastDBNxEfBC2htLwffXWWN69lxk3
8JM4Ij1GmhUB8DUhGSwFeQCtWi8Oq6ChZcULs1BRT8QsuahbTYqZmnWAzsG2TsmJ+FiyLnkiEg8q
RiptckGpTA493w/FYQJKVXx4BSkOitOvnvSXqqv/TlzgRMTLx86kTR+9+W07anfLVVoYJfvJ4VZk
t2O5w7sJUjI05PCgw6aV9ZM5MF8by+pTq0ckw9P4d+1oulazqA8tR821buvLuoLsnjUMsw2pRHmy
mruoHtVuGm+ZjH9F3H0zLXyaR33lvYeu0llrtNNKSzu2V93KttEwHu/FEYqFL5lECllSPuhcI7X9
7Rgvcy24ud3+kY0W6Wnj/EQqlGOL+E5KscccDJqNujvKK1IW5+qVhKoHs3eSgyROkHjmyzyiuK7y
hFdFLwgHIG9Teycm7VnWhsvUeaXvWXj7o/aSrQsaGSu0Xf4Ebcmx2rZ3FdF8iC2LhP5pOHZxfvE6
iuLGMo9m087Iyugpe6/FOmwSg1Y7DzDbLWIWorPOz34txVkX8L+9KmXKTn4rY5v2FQbSNyowjtYE
7AABZuxfS7ZGgl0EHLsxTLMyYBXE6FTDbq/6GnoZhNYJtdwwpSN2/3lbEbGC6YxHYlHI4wB9fNDp
Q4wMImZM+e+PsXhKKsXcIqKHwJX7UKG9t20zC2xPp6vw2lcG8MxMV17rSXy3A3wsS3XI8lrjBacA
VUaWBV2ePWHJekp5iqjfO6aI60tkWuHUOPDrFNMTXEogbCT5gBH1xVozasDW/dGuCexktd7SJnur
c6KB1uKEn+ewsnW7dNI86wYjN4FPgVqFy1XI9lJCSiE7uNxliqwMDFSp349rE5hu0V3qCnnsqE33
0MOgO9Qux5927iGBs5JZXkw+F93FMs67ZJAnWcW3TQ9dA4axIKncr1KjiOEenOigluSVfm489rZF
0iB5VcKkofSq8duwVnEgS6Ty1YIsfqIK5WovdHTX5PL4+CL/tOT9+ZlWMfbOa8fXXOQAmTGeJHOm
s3D0qx0HDKzZ3bcetuss+RYW8pZma6w6c3gAmwVAk/Uk2XwmDNeerdXQ3LmW+jRdNR9HfG5TPCyn
ymk/2qi8icKLw3WsqJv3FHvuYlwbexr3UsswEmZGmC1F7iMVUZhUuj/NJupH4+uPSQyAl6CFfZ2N
fiJJRPSWkHS35bxWb7ZVzftpCyXBavAgOjEdgO30gVX97XH3YF8qXx25PvdziwBQ8oVXnWBMmjgE
je5pIhyLDvplsM3nde1if80pdOpheB8WuDVpd5+2+Dm4EsJoNt4SZ3qf2pa1na7tVKwR5yTYL01T
HLiJ+0bOyy+A7k9m5Imf5sOtqOd7ibmZk6LcYyGKfMkDiZOeD6FF+e4Yhh9RtPn6TCHbdueoG98d
l8h5VBGevw7MPaQ7+YZNaEG5WqHp2YSgr33qw158mtAO878voSx06lQ8opISYrfYYyA46aHtrZsc
R71TSWEY4yJrYm7TSUe8nWGcO1QE+2q98cvijWMqzRFq2e+KBE9NWBkiqfnJSBl2Mi6q7krLO87e
TevYcYkR953+nRTVo8jtmDkzU8apzXfd0i2+xsowjOoa5lShvcO6I3XLrb+9hPLaktk1ke2prS37
zmOYcnQUq//VTnbg7NE6Sq/0XWIofMe+zhEy+6EbEQmWwoflSaUheIAaqliCaHZTT6s6OrxgU03m
RiWEwSQLa+CAlIhyFQbmxikFxcT2CY2JjwzmxxrkLRt5pIW9TRkvjBaTHRJLhGhITwO3pVCu+1jg
xufWxlWY+4hCmUHImep9RgJh5czc197bxMcPbG/SHWRw0yfpbu+B3ttNRsnsdSTvsI/3ldZ8W+XE
Jf8rXDv3dSKR/S5KbMyzKUAINyHenQhnfSufS41eiXiVYkdg0lluoW8j+QVg63+wsWhQ59V1oX8/
otd/ZXHDYgnC25AjTiwekrm/JYNDFaj7TalumFMK0MnpI2RK+2w12fOk3ZSnntxxqemA0ksCUilY
quhAz+Cemjr9AOQqTyrvwrLLr0u+8ph2CbCI0HGhZINgX+xe29WbpEez3nMzqYDw9oemGkIMhnck
djdFT8vbOLcCYWPo5MnrJHKPc5WZjPPm4Ao7EBdmoqWPfUnyKc45dQ9zGN00P6kJheYQ8zqKNegi
hJWOyI5pbEwB4Be0nGXLi56WT2XisAvOsLIl7p+ssI72lgRGxjbZcnIlCQS6zqjUtwvoRxCpERfx
eWaYvj37T3Yap49Mgnj/5KlSd6kYD4WbdfvIY2AzZm9qTftQzrvMBGkdAwS2FOIqMoRP04TMhqVl
mCTTeCdLEJlZmR1cnGwITV1f9il/Q7bbc4yefAH/p0dJIBn1M3xPyvNSv6brqLHqI+OrStq7BRGg
MZJurnX/Gbbvm8ggOMbhzzroF/Q9VShENjDny8O0j6hAV8axqilPiV0d+TU0kdkEr8ElLxPmnOO3
qoVSaHDZQ9a4tlTrmyzGPjfbWqCZxsc8QTHLMnXblra7lDNgN2kYJazeTxe8OIgrTGpXg/yzMfpT
of/xbU18YnrxEI0r79cFOPc2sF6zMmiSJPMcihH5ANkW0JPTh1K3me50qb7jNbxXI+k2Fmxu8C76
3nPj57LIxclqqG/A0OTpRvwxdG0Px6lFcpSeSryiIfEipiJH5tBhMwjniswiaY3tTqPHyPV9GWdn
bUgfChLiuB2zbV/JB0YuNHltbFxvdfOlz87fwsK0nDEi1SK7uPA9oa10zOoomODT5GNIkQwClH7s
zWa6oDw5VF710+JWP6nOCmPb+G+C+YNz4mmgwtv3XK1ktpE8rI1fsObWadutdy706VoZ4eQRalYo
CmSDGcluKV/Yo7XQ09hltkv33ZU1YlAPbYnVUp1YZREOG83JWL6lSdOV4o3atagS2CYsn05DxlJV
dARg4dGIxgahiaMfHS7tesDZUTMED+Gcdj5kdkijNeWZU6TRpaTSxJKPBDjRgtoY6MA8JrCICa0D
cdp7gAPkM/QN0kHD1snvWvdrz83QDC12pR6yrlhE7tcuX8yipDLRm5p6/cVXs+OMuoSMgShWR93r
cegsM90iX21nWOkVb0vRoGk0c/OvFrc1yOdzxaHDs7YedOuhZtrHfGlMAzQU874Zk9exE79J3j4g
wNAVWaKpNnW3NYEewKmgzQhMPXVpZ3qIlGxpm0DdnrWGSHKdvc5w1Xvzs5l4eHR+2ZqNd8TS3y2a
SWKyptsMoCnF8qH7MGpphZ2XEtBkuOimxoU7HWWjejGo9Xzk/Fs2b/tksm44gFNFeZHbL7jz/mWW
nZxscIr0wuZhMRmuM0zFfTjP8j7LLWCSiO9xPHxqSMeQE0kzu+WMQXyAv22o50l+iw1WtipPHsA2
gZzSKqwt3WYYBbErSFJnqpL3XXJfCa6aPPYOzlTzuXp59TiTlZ4Nk/490WgyPErOqE0auNIRAl67
Jb5QSqqn/LG2h2ukCIZsoqEHhd0sL6Pdamz3mY+wqj1zxbZHLdLwlKATWozhUhQAkohIYIMUm2uF
Q2/wYhrW0gFGl/0rczc9Od6qto4yP1oO8oJqmAhKRsJjjTNMG9tI/7T5POzW2Vb3AnP6LR+sPzZr
8aq441kugPZ1P+gC49PiqDsy6bQHdhjfjVBYarZ/msiGWRzTu9R5o1/71Iv3E5PtiMXKccDQ3gKd
OsZOgzSrY4yTILgNmYCgUCSQMZxWrToT/92bKDnj4ogk3tuzxSBzZCNZW9tf/vu7ydBjkrOi6//9
+w4i5wEjfnHMrnRZ/XMrsPisKPj9EeGLgQjnyVYoiXJdHf6XBDuY8YF5cg8KwItOxZYC1npUD6jQ
saiChAhKwxwfEBRKrK/8OpxHbFzy7Kv3HDOk5DdCjSHpDruNxKWYRkd9oOZWckvgcALe5/Ib1T9n
HQK4HDz1C5At9PLW1n/3rvNiVt4fIrS3+sdc36yChYFu5OnNrpr1reJ0m9NyeEpnV7ya8vCflI/1
ZvpogeX477fU0pB3M0ww5rKQA2EaHExCEc+ugwrR2OJZ/t8/cu3dtNZ960Zzeiy7kxUb1ZOz/QVB
R31C7POtI5SwlpG4E13WF2uZD9N/yZmGdyGEKr6N5eDeJri1ID2jfYUK8xJVnn3KTf2lzFdL7JJS
nuekQou/usXVG2w/bQ3nYqyRc+GN5werOHfTwnUv//cXNeVy48wj6nLTFbwYJ4Ul7eGEKc9+qvJR
kEwmjkTUmn5VdvMxhRP72uBuzyNF2NesF68AVW52Plv3niySmzCnt3bhgxf6aBw76MxPDiSWxyp6
z5dVPRHiXfh2uaX+mJl71cwaSy9mjn6ST41TRg2VfvTX4O2VdkFSAHiZU77mzs5tZbFfhTuEwpHR
0dmkTC66kXCgOjlmRd5+Ntn/EHZeS24rUZb9oUEEEiYBvNJ7V14vCOmqBG8T/ut7gZqeOz0d0fOC
KFIliVUkMk+es/fabIRunX1gMDsUnWdvE4weqyyMxFeEWXxR5BmrFDbTxegJD32dYnYVgSw33X+e
DA0EerPN9y1KCoyqQAocjMS0/kcyXFeJYee7KhTxrm0s/fS8NHOgy78PBSOARRSVO0EzbKf1nocU
CiWyl3Vv3hgGZ5eoRhQXjb1qLWUj39OTDdYIHTGN7N+Nqo7QRLfVXlowFtuyBb5rV+d/L47Phzqv
5p8334ODFGhE/vMSzPJUMhfONbrhff60yKOMVRyNoBlIywyXGKnIwpnh5URqNyc0S2uI6OElidr5
xy2PMmDkuNALjESwoyGQCT+FOJepHZb0YGeZlX3QVCjc9fPLLiLSCj/tUnkAI0RfJCOLIBuEDY5F
leoOu4sUmnLMDk+GvSb9X1CEyu0z9feZAhxrn0YJOWHtEYz4xsauLbiXmzsHNnQs8RxqhKSqPBGk
NPp5vtI1mrP6YOjLwibiwTHpnU3MHAS7zXOSUEUNETVBudHT8oSwvv02TJvcCgsY3pxza4zlkpaO
/nBZ35Cnu+tsmLStYV8c/EPv/HAtlgxCxG16uVlsfYik1fGsEiY6ai26Y8IFlm7u/Rz6MDra2MYZ
LoyMCufESPJg9h0WAsqGkGMMqMDZxbIH9YPcbhDWtSxzd87gI/oSW9/SyTP0d/0kjs9LoCPBaSsC
xiyd8mM2C3eGPKOoJ/5q9oAHPj3aZxSPEJNapvhVNknz9XexSHEPTEPCBh+n70xg6BNYU32qUBSs
9Knsls93Xp8U0UFxJHkLTQT+WImqI7OrWu2MWrwnOJMYfpnZjUGjtc65JamIZLVKiBW5M589x4Sx
rd0hHI46vhuY3nRcFeNZpCbeEa2vfxQGrtcpzkFsGzoW4aR9ICCH51bZwQPF3J4YIzZwiGznItTE
0tOc6KihqujJsFiAxC7lRdaivv+99EV5jZwC+TD5Kcqvbj09kFtcTzr97Mjbqmn6kqU0d43tE2NH
6UenzLllykHSq7c9iuGpPE0E07OSDfu4NNN33qjwEBhauMETQCRcJQ69aervKwvc+TGIqmnhFn4M
E7mukCtaX0nZ0yCUZs/cSb7WMujeSqeOV3Kirmws80NENV5BtlSLQJYtSIHiBYDr6zxZiBqtfXcS
2r19l6F5SbNPczDlSqky3dtN/B6ZE4m3o/FSiz66pHyIAngvv6bUusW0a+EAM91xkz75sKix1hoZ
MBtkcstgmtKjOYH/CxMXWy+EHZTmPHQrl2ioHmboYC4LYCv7fuIMhNydVbvAI9PmwFNJeFwljmPf
isqiJ9yrmuZtVW9blOAXknynCyYSXkur/wZhNa2xISB04YiwYmSeneqwRJfkKIPY3x41TuoGN9p6
OEppdG2nOdu5jga5dF1sW9mcdVRpmbetI4dSKRuOFvnfa25HhlpxM14S9x3zIhhR3daWaY9MNEs0
ceIuVF743uiFdqYQ7V5NaKTLqrx3o2usaRhRmxCcjaln7JMdIHuxfH7sRUrscO82P22tsV+s+Hff
UvzaNKZLRBfQffDKGQghWSdCbHJZzEG3iEE4gnTAh2oc/y4+CfiFFi37g8bhK01XWol+r1DjhMXV
EqjOC5OgLzKEf0gkH4YJjrKejxJDCydqorQ78NFMfb6lFcxj+n2YJfot15rfApIl7SRTnOqo0KkY
a/vFqIgBw3mNMAtsg4V11als3B7ekByerOYJuuYcVd+i9MdoYIvmj1MCAG/4Kc+jnmdn0nBBLmbm
ozOwHSmSZ7d10fnHsDcJLU2fNmQaeZ003qSrQ4cpbMr43MNEK6N1H2H9L9CYLJ75wc831ne7h6n3
+ODJezn6cjS3mCczqjTHXLNg+xiIPI7AYaudQnPM58WBNijRK6fBogKLpY9kQpX/KINNPuAQ8Fyh
WtbCDRXwH/IJvVUYu+BKyJBiK3T9vQhzbYnjaKIo7jFAjAojdhh9QVTtX4qABjbFn7MnRMha6p0p
js8LINh5JPyMf+kQJV1dBSrdYunTPDPFKS7slSDq/TCkdMhLqGpDCLhC0BJ8Lv5kECRLW3EfuClS
i2cS4fMyGGQS/U0cajzKZEIEmNPXmr0Nrf4TDQfmsDpkDfFs6Ehhg5bZNcQhZJS4HuUwnfr5MjSu
OjS0Om0fOgPnaGc8xHNLLzHjC9nmS6lREwVMhq5s9Gox6LI+lHH2mcIoO+MuyQ85Wp+FMqXOTRpm
9Oqqjk0WBYWN22+bKjVdxmIuo/vgBuzH2xYBwTTPs4/iJn3LgV/MpsZ34AY2kamS3PFpV0uqv+eS
M4TqYLdNtc5FevVHv9nbZk9jMIRerPdA5l2Wom3TuO5WQ/eqL+buMe0wRjF+lqzaRIy7NihPFXqA
BxJwbVnyXdvARIdeE9W9zSu5SEOKD9XFzckbZM9ZLH3JWHhWGJr6dwoaoppIKqc7JWHpdOMJs4u2
LX1lbzCAOI/OZYGYkvlMb0ccNmW4ktKItkYqV43fwUnuwkfuUz8o3MVF7CynKqpPinTojYlM/fb3
lQ9R/4NI6BUBQv5tsglSdIixBYIVhoB25hJPQx5cxZjc8rocVvp8ywiMHDvCsYeVmXbhdtSiijQx
zz/yRYVmPVnVVR6DvUDVLGzVUvEVsMuUj3azoSkY6QSLcPrfyhLRN85nAuBoT+2DKv8gDmHcEt5p
HuJMxif+RY6/VWkRi5v6KydtBsxA2buLU26HWzDl6A8Gxx1Rzj8zzmIIXp4kyKb/6qfWudoF/Qud
TmWAUe/6vOccoxR/IfR+b+WHUDfe6tg49Nqgf/QIqojVtV4w0dZXi061ISWYL6rSxTOpQaZZuqpI
90DFi1ckQ4EsMvC30wjDyUunnatX3KncsDQE4+H0/EqFp0H+mr1AkwyiK64veROUpTeZoOqr8uOQ
+gKZz38+jTwOMBPYtXTIOMYP9jpO6uzQpl2y6E27WI26ttUjaV5kw2CMk4K5izvPvAlVbUYOZ2e6
aFtVxeUpnpl5WBD8o1O3O8upKXlgW6zyrk7A6wXJWUMjyHK2msxRvupF5x4x/chlRB/7a+xIRnTl
OvNyeXfpSm/bBrNALUsCysfIP412Wx2Nqe5uxEdle5dafiG6oLs9LxXxuoGefROjcrcyh5k3xaUn
hlvqT/6xGxUcKgJAgU2Wx0g2xyIG01/HrXe3Zb95bgb9VFWrv5/VtrA+YZtdDY2Pg2iS5LWyHd6M
wIBcDp1mC/8zIULUtlcDACh0zeQV1TXh2GVPekJLqDga4Wo94X0ibYB4XJpXFH/Q85BLGjk5U5P2
RfeTmYUtyfbLp3jpZ5ipqjqenVR1cHlepCmCSxNY46FO6j1DV31VlDV0F/jHxSIiJQU5WKzdufOo
JRL/4QkkeqJF61s4U8XAEM90XIlppQWetta6KHmY1msKMA6Ft2Q/7JNTw5R0axQuzRSCUyihE8Jg
W8HIJxbs1TVNpzEOC38TjhrRXizai9BpnDMeWMANIDDWkrKjDmqSmKMhPQ3zRbbpF4vCwJYTJcfS
KaqNV06Yu9FhAKhml7dbRqSDqzZl33o7bDd3qYR/bA1OgBbS64PCe7qI5v/JnEV4lVP9yAHNHW2z
DV8i3ObLysjCXdcR+8eq2W2RDKHM1R187LSaNg4IIKSvZnrriZnsgtRe26E3bmpfpTdPyMsTBJV0
Q7uJOn08Ri2irSKynG2TMBOQqYKxVufvVUsS1N62SxddRVcssyYtjojESLb3pn6pcXZalG3TbUo6
p3lhZJcss7s7tqdyO6NhkA4ZZz+y77R41Is50cuI4vSb0rf/SvAm9VqaAsTz2FnL8aiJkbMXPPqD
6L0/MQDiUxNWDo4L5lbMd6d97qM0y2oRrsToVjdL6c5Wx595qEmHPQdjYNJ515ZanGdXMPzAo2MD
YFftuovnS29paNOmTMPV8yEGG1a0PKTPS/oRx0rOPDbJk4tWYmviNZ3xHNNuN7xV0dvWMREO8XG9
iRRWaminfRNuquObF5Zd0A8VsMWOaE6myZq6dQ1EMTPA6VE23rtpUVY0nPZWYppzAmdF/dI0anmi
XJMn24TiPYTZi6wKcri8iABrEbyafcgGpIj/EymSwUJMNdmMTbUJQ5t5vCtXrW5En6hIAVMg0LyM
g/YzlkpbgwrPb70Tbp8LqgZ2MhGypwFxL4NAP0pnSk5aKM9I3ed+6vxTEhv4YbOnrIhOFJupNdXr
k65UpfveG6wLpCTrhBYMzsQcZ2UZhEl7HtNiVKlNNd4smZikzn35tpajHOyXDolcuzRqL0JkdKwa
/g8MhAxdOL3QUjHNw6iOZRZL0JF6i8nirrcdU9Bn6DCdJjom2kW0zYtHdDALpv2p5Djt7RDXMf9i
x6CcuPDMX/09aBl5vZxoFOB+8YJt7aazZtPLSIdmbnkcDJdNjXWaZjK4RnP6MU5zxsPco2gN71aa
enDMfDs8yJRSPVBybwTpd9V2q8CO0UmDkFWA3ZOOgW3hXQ0/is9epAPg4OhbGx1gBmvaKQ9VDsL4
YtVzdDk8uW1w9L+qqWZSiBt7rSq3OUEcfQ8xQF7i+SKVvA5WnR8qeCJm0G9NJ7Wv3AD9/460wseX
HSolaTlW8rcyZnp50ocv468WO8ffuFtNb6ejkO3a6dhjSjicYyO098qkRwbzKWAOKt79JgtuQJKi
j6VJv/lY1Qax44gO4HGBznpakfMxD88t61qa/3SgezQCbeVSici9/vswq6zuYIFm+ks+S/TO25aM
cXHypP42lEvCAMs3YaC9tTVtXLdAWnhDLcIE9cbdGh6br0qQJRdzaCrRGQEoghjXa1S+6cF00MIY
VVj6MitWLxj8o9vzkowUBDIpzSOeZO0NcdAi029a44S/ALYygg3UN+GV5Jxpib0TxUCbzdqGfUD/
CMYVFAFsfys/x5spNa9aFxq564u2pOE+jW138L+rvugOddU0n0youVfdT0dhPC1TP3vx3PJEoijn
8DqfNn7iWSi/q3pn6119T8lTcsR8Thn1r0I3eb+86OFmDPkd1b0mSbfLJ6251RWSADe01aF1q4B9
xx7PHLuCTWCBh/Nl6x8QhWPGcaAamlr9SRpUt/fRVxGK5KDfSj3oaYM1HZPI/0OnCs34HMgcsmiy
GKM/E11IaFbd5hdtONi9XoFlAbSsaSmzIaphbaFZxsnSYHpkQv7MnWp62JF5AbNqXQXKfgEV9++j
FIOsKdJio0Mn+JzyBy1U5yu3dZqpBHNuCFh0vlp6Q7An7Tf6adhUrQ8weN26GB3zJYuhGmqMz49Q
DMDAMvNso/TL1EaCQDHxrHLW9xzKz4uGD2r1/CqKGRQ+v+pp+eHP7dcWwUg7AouN+/NiRTWKQQcV
0/xUO7hkkjKXraXLkLJqjhSL2aPJJv0WsWO3sQJoyg5OtVyPAAc6HZ3YfJk8AAP0opslNcW9l5m+
sRLm/3DsCiQ6WPJdNAMnJEbOIrZANEiyoPZZOAmcNJwImt5k/qv158IdTmJC0PmMbxzaPYfT+GjN
1UTVc+zx6uRVzjHvMEg+8BlrFAMgKiKRNudkpPrumc/viLKtNnaFgt2EkoIVwvmusNjcOkrpMvhN
6zG6Py+MbS3i5XlBTm56N/3P4GD5jLSgu9smnsSQjv0d1TKny7kqSwb4KoUgUjWIs38StLD02FVy
rTATrDjX/tMXsnwlT22NWg74dOp70MOk3OBtvNkoz5y0I9kkKVaT7n0PKstPphOUH2SDUEwhWHUf
suGXWA4gHYr5JimS6s7xKvjVddRjBMn8QJ+gto5dZm9VzOQexQFJikmEqBBchT4RKD0QCRIoxxX0
GS0IMJPN5zQAX9CMyD/SDtxgh3JwDXnVPg0l+vPEqT4T3G1LM/yu5/AugrpzW9V3gmsKLETUwV2h
iFtlUgnn0LMQb5WSjZIDl+7+xLaMbNdBdUrvzV93gx4fq8GLUdM7CI17VumuJAXbD4+MhDYwYj3S
vemWiSksds+NQ0VIXIiqmNapVhy6OanW0nMiXTKPcQfFRaJBaibhbWTvR6c3EcLEW09AEBYsg///
W68AhfSDV7/aqCUhm2RHQ2QaLO61JLpykeroAcaxEK8O5qR13CixeT7sjByGWi1ewHDBQ3SZptvh
4P6qyu4amV3x3quy3irNRYZdN/Fr6I4/TSXsi0rsbIH/zLpkI+6mHE3NrpiQ7K3aYkjXpNWfmQXj
DJn7olWh1H0GyXBu5DnNDtR9MGR6gE0EmCxy+Jag0XZdxtuZae3J8IYRsCC90Cxt7J96PP6iPq0e
Dapmb1JXlrtyB8AzQ0pcqqtyWGC0KSK50qA3TiMKx/IMGbcUBzJgyLgQRzrP/eS+x5p5bieZ/aOg
ZgWWsQEJpD+o28UDMQUyfx3lteUxUXBgDNzrYpZBVl7yUxTttqsoGnWT6YNbJ9OpsxxMR/OvNXOG
Y+cCGTKR0CGHbY1NaVa/sIXgDCyCPUuPewgZ864CgkdedPo2z5hShrgIWAQW+UDFxpEWS7aecOPe
hvLbZQRGnrbsPygCYFM7TmVt3YE3OCqKdtMaRXQGcBSdXb9gUvrvY7ONX2qaFrvnU/8+//yKCGlm
KhpYJS/z+w0wGxt3kz5d/r04CtC2I/3fsRY0u+fzoewGhgTiWzeaRNuNNKGPA+rl4yiVsfdbSzxg
kHZv7c/aQCGIgwCnZt2MN37TTOtcclhY1eqrn4NM8hov+uzAI62C0EpIPglMqNhqh+lrpw+UFhBR
7Ifv++dnanPHIJQ6QwAfK7yXIkbKY5i/yaLGJ6O31psRs8FHvdpJAfrreV5Fkm/t28HZFMxtud1Q
zSmPluGzKVHpcD9GPDGPytSae+JvxTt86vafchTd0ojpJghZpEekFHwcJFzIjobd89LrA5wNBLb8
wt9oC+y9ovXOznwhvLvUV4My/vC5tMDuG4W++vsnOKS3qtcxgv+f7wb3NYELmChDOlXeBmf6TcPD
2D8fPS8VyOgd2yGJUF0hSuxQaLlqORylqIuVZeK67HD+Ih+oSZEazLtKfOv6fOp5SUnI5eYHt/P/
/IHjN29CVte6BL3tzun12mQGEFfSD3eq2kOnd9aa3+5EoWX86eOx+sK9RPd/CuS+srPsa1wRzV19
FZYUe6cubxSrdIYdw3oos+P0Tb7NO4oZPmGaXr5FTv6YandTtOX4o5eeWmPVZrANr28Pm24zzvHi
U1+wR/ujuXlW1zERgMOwLKLAPDRphd6xSbUFeV4+Yd01Szq9qt+WG3ICM/JmF4zIJODI/YFjNRvv
6gK6jVl/6Lq+1wLgWUoULxBZ1NIseQRylKE3oCZG6BOWsUVcW7ckDpaVbv4Z5Aetf46mhhNv0wYX
IPUl0mQrNhHMd/HBNJBOa3p9cGb3MSMtDx1hOq+paFQd2gh1+MWxglT2waYdbLUOqgATJYi/yuCh
YQSd6o0W/zKZBO/MyAV0x2Qc0coqdCCpyhj3uUe56aKZY7iNoaMEpgiapTjqprr5fYOkSYXlktz5
BVlv42fR+zMxEEmwrZkkI3oDUUSRuUQtmcBZmO1pdOmQvTd36VcMw+e/mIP8pEWRrD3N/Sefu59W
iyifEf+yFTXcDg6G60pRs4UhZ+Q++D3Q/7apM5f4g5nSACkmF7y64LiCaUx7z/euo6nFADFdd6/L
ZB9ZIEsYgJaH1Da3LkyVpVtXIEqGEz3M7pphXitiq1pU5dRgTHUMdIRZuJ5sjtYtcjRPKICYGF5k
TAHFTvYz8GnbkOTYIIWYrZ/W+OUjf1vkuijPY4lUObCabtdgRyZQy4QFTD64srL71LBckOP1q7Ro
hc0WeM+K952fnVSbn6pA9cuGOn0xmSYUjIg9kv7baiS20SdxhJoawG4R3FrN9E46ASOl2wJU6Tjl
RyVObaoZOpb6sIhabLyhg+y8Lfax0LfFQPCJ5SptU9g6WJ9oqFjwMXXZ0OiXTVb90HUAEmlXAXox
Sn/tWyXfQWtTE5fISUjRCtCwSlTSgzStH5reLX1PxUs1xcCDhdpnKDl2RYRDszNvIbPbNzeU+C7G
ll4b0nXTQbRoN/4NrTDN75koOvnaLL1iR+MQtCGDyttXnXGlB5NuGUYuNJD8e7+Ion1XaauaM83K
JWcAoxf4tSkFAjL67ldYZ8vGMpt1P1nOLipXYfjt4xt/+BAu+7aM9hNhdgvL5UdusAce8gaPQhCL
RTrLvvHK2A32KSC05Iw7yamHyFgHDe1STEfV2IJ7CZwBcCvj53FRFySpNTJ5QDdgcpV1v8HY/QDC
MYJQNJtNWQ3XocQkh0E0nTmWAmXWanSGL9cKISMmjjurnA+unbwh2LPWEM9YizoK197+5hC1Ngz7
t0QTsfLkREkzbKwpERuzU808JE1WkkPwwmhLCytZttHNzj/4FaLJFGAckz5wiyAIGfVNFHFm9pZo
jI5zM/jCoUqrsfgmj8XaOL3RXk10pI4FLXEqm28c5/Z7yUJZeOZ2mvyPOMMsWo8MKm2MmIchMr40
BxtdIe1bEIkM0xwGbC20viPH4Tcdaj88GqWbfGh3TtjdS6jClMXpJqnxWRyE4yVXjxNSOXknwbH/
hxk227iJnbVg7QUVxefNqr6V2337CVNIMkPaZReQiVGO1Ra0wM/QyX8NdjqDQGYwEtT1ZYia61zM
t4Krm2Jtw5NF9NLVe2DAHxPbckfIxLp1Xkv6B1czhsAfGKAWoNhvjLCwTlHkI5yuBwAqJNawAbBU
GSVkGxPeV4VOW444IvQuJcKtIDOit0gy6JZKlr+IhrlEpixvkNXpGccAjuhqAIqsk99qBvtI5oh0
cQXhlrWDBNveN7rWHtpeXsfcOpUCGTwzoptrwCm3SJDbN4aMZnn37FcePzugoCgNunNLNtUiiZF+
6132IEEHz7tf/ugqdBhjhQnUn7pqFRrGeqpz6wD9ENFzfMxBj89qnsvg5DevbaJ1KYNjUok/Gq2f
dd6Xu6RPtUM9uv5BcuvR1JmmFQb+ns5OTdlR9Ai/W9TIgNf/aMAfQX95x6pxIzTp+gefpI8qgluI
dm7jSjgoliJqz3L7HDwrvzEl6lVhoOKzChRpmg1PpM1+w1yDVRgt8yrATC0McLvvqgQom2btS1Jp
3qHxr1WN0xqfSLlEVYoKyWaC4SUgB4feuaYVRJox6NHAse5szJum2DvoMQWP2kMraTCQp94z9qbS
0j0mQ1z8YX3S09y7EPgUEX5IWIP1aAMSICCrnyeDe03UY3zWBu3PkDbXEvfZttSJjxh78afM8w86
L+ii/ORP2XZveT191pNxMUO87Fh0Sgv5MxXhTDo14d54HLITSMZ19TU0oGlavf+sRukchMKb1vM8
xlq4tikV4yS4d8JiPNwJmmQQ3+j5LnO4P5xmx4R97fSROHJrvQD04ZSRKg5ZI4YCCHGI57fxqPWH
GEmYG+dyD376JJ3+IlH/H9ApwAX3o0PmDeFqDHCaNFqVH9ooajdZzmcpwY06jJwz/Cq7JL3cYGT4
PQX6renKqwgK4+yq5FDVwU5GufhwZ3kIMp0UuXT0w/MiXlSkrWL+7KX3g5ymFcs6mjmDFu6i0KJ4
M5i+fjHGt1GMiEvDk+3oiBML1mDDxKJkWOhF4Kdr+gMfHt513NC7Icp/eXB8Yq111naTLXXdoNts
FM3WNag8Kq3Xl/4YoC9r7HWLu/lslZzfc3BQsjaQiyAZ6YrsmxZhd+katK0WGQo0sJbebMdHZLmC
z3qfJPEXkxMTP7nV/eE0Nb/ykhCJTFoblenbMg1++Hr5O7cH1ExgEWi9w4UQ8SXXrWTHQGGRaFtN
IyuTGXO6NvBfbJm03DvNeIdSF7vFLyMuf0RD90852ChrsORsaNb2iJnHc1+DiHXS8g+OvD+xmd9x
Q+FEYCawcwcqwq7xGO97UXkQQ10eqJkYIZ8r/C+L0oPwY9bkCyBEtDcus4pX8rA/BHRhrNx5vaK7
nPqAt/Ok8LE8Tw/EtTiok3yXRIBJw869xymiaK/wQDIBo1gbbo8IzEZBZlvtsimHfdbRnXUE+TCk
hRqP2mJ2IHR4lsMqibGVM7q6RwIcQkv7dGnbwbGplbXvtW4rlbMkHnY61VmCuqr25NUu6d5O1xCR
7O+u1+4YwNc9cTRvDStXPQMoDfnKx1pdKmT2UwrlV3bupv/TBKJZGxZQhwYVSYFSuOm8cl8amFWs
ITzFquBSBVviPfHIxe3Zo7haNElHvkUpN7WdAWjU9J9uUIprmfn6FXx342rBzoMheRB5skFNRekz
Tu/hBGG0tpIfWH60F0uoZh8gdlkMvvxoGNutEl88aCBIxGh2ukNpYu9G5YJTIBLH4S7ZMaiFblxC
JvHNob9muFqzrDEPHJf/V9gzGLKSGaHS5Buwlv2+wotKwma8HHW6YDDmIkztGg0Ru0eoTkxMFpQX
rH7mqyzKY+dAwxqIAw3fDRM57yCuQx7Guzxy9pylN0XqMVxhlLkLElIUiukhE5+DvEXPcdz8z/lk
/y3vmkgPg4ROxxOOYUO+m/Ow/6+4QIRXDvg9DNr1RNKM2wLOCRPLWbsk6jD9QlfisCMiGgzyteJX
jboZhUDeui/GaP8K1NI1IpOhmR2TnzJc/udXZ/y3bC/XtHX+A0FiuCsZwf7XVwcqhrPP2PDqAvaN
JB6g9Qepf2/tDeZCfpXKiTZ2pq+zxBofwmxQNkQftgjPbDvaRpVQ9ei+nbAOCNAsrCS5QWc503bE
f+gfEz4evMjl/yeUzBJzQF6RjkGRz/nodN08V5eu4TiSnHOHNtp/fd21kqB/0hb0Xmeh5IRDm1zw
e6M/I2b6hE4re7A4/cRKmu8mKqy/mhh4OfDBNIvkINxzDK7tnj5cPW60sZaH3vXUoR66NWqk5NUy
ktfAG7NNgG6YoVW7YRVv0Ttm+gOLo/5oMXZpCgbdhFmbFAvICHrlAmmkDanb3anN4x4vsTJgP9jh
ym5AgmJWAgZpEWdQFOAFfDc6IfjOjkExDasKFwWFkrlu/aq4Na1QL/wCLMBdJEBoJaAvFZfMwgUd
ylTPo2ME93CJfs7GOtlHLNkDTJomjlgVobXtFFguGHJ4n6rSJSk7saGyVdjQOWs1xy6HTJREYh7w
wt0svHYNgo21wUi8Q4AhEOIsSFv+DQOfk6Ft48JU50kW4dYKyRYOU6vZoKevDnapweCfL8+HYNTf
Y3SMm3+fSsM83NA7e4fVwFysSWijsUmQRzX/refff/5VJ5TkGJAbY/lTeJXzpcqxABtGe5rqEgtG
wdFUgOleuWPOeJMxE2uA8U/VK/eG4H9Rzc3EOujdF7pDhHsQRJwanH6SrhmBpHNJFdyJ1kaZj4Ht
8mx9lYIAatEhJQloZKwHLU8pwVuiSCKDrkKBN/d5kUK+oUe2tnil4jVungLSSuXsPKX9o+Iuw4cM
6YPQy+LwfGgl0XVkHOMqfThMWfZoG7va0aulj6pdpoZcrMk0zp2HFBSC2KegFtyPoQmxXZQxiQZg
9gc1yrtRl0g3XJIewE74p+clr9I58l2BNbVC7ZTpBTWx3pAcQ511r/vSfIsAKnpaPL1MeW4gKJyM
VUAtJcLA+RF4Ro9vCwSKGZDRYwyMmpqqX8qI5JqUjjczThT+I++FN1k3ozwnrudeG6Owbmq8OIml
bey28Q7ugKCgrxvAtaYcOFLb5oE0GijvZT2ebgOfyhMeZTLVRzuAH6DqZsMIxG8XkxNZp4ZzmTYP
S7F6pYenDpPNlg7MdBxIUb8QKFYxPqy/gY6SZepkDZ6McmlUvTgM5MQzOxm1B90SxqJ0Q5e0KGMa
1cQp5JUYlsl8nzTz3ZGvvUCmO5L8io+uzJNFwHjLrLPyYYEVhJMxEaUwgwSYKHknGwPEumc5J1Gr
goxPxhhgXf3TFYAvrM7AngXH+pYGuAWKvHBWoZzPMFEKrU85CNmmTC0dZ6gPBnbbBckLKlPQZWsX
I3WMvoJxbHQY3eC3YodAnTKepslCyQur3jAqgjJksW/cuN4bXklpTvdrp42RukS+wktaoCTzK4+J
yfxczHpDfhnWk1q5HFUooVGAulXF+6qZR0fzLgTNJbzaMjyhofjHt5OBYfaZosE6+Rah0naafzGH
t4+O3wfQjmoMgYnK1rWFJXLk7OlDETiZpcXxRM/VOiKFaztkOQIMTXyjphg/wxmX7hWZBVuwZ4AD
I1jZA1Zj1OAZUip0nq4X/sG1a+yYW5b7DIrkqme5WapRg+nZ6+UtNqdgh2X26KSeuppRbVOslslb
G3KLaM2hsLL0hLgw3nTK1S+aQ5vDrb30YDqoeK2iP5u4wLGkmoS6FDFkm/GQuHH81c4A5zFpHWIM
BF0N9A7Y0dFyGH776+kDIvB1WsTaB3EDA4yqgzsiCoIfa7fvqH2PNNy8nZcNzjbSmz9d2GX3KB2q
Sy50Z9GYZntBwWitx8aMTnafjLvO6L6Kjs5H12MWHhyi3zFmjr5UHyr//A/qzmtJbiNrt68yMffQ
D28izkzEqQLKtjdskTcImia893j6s0BqRkWoqzDT5+pXSIpgk0QiE2l2brO+QCVl11O4Y5RdnGGf
QMCM25taa6boipBtKddob03dOri+dB0goXLruqqwH1KzRFDEX4mugu0ANesGW4qI3MitQ+pSgfq3
st0kWTMN6BSqVChMExBTwP+vf8thC12FHdSo2vO6Qzn9T8WDtm5aWXOgmXCCGoW0I9iWPI3QuXcG
Fw60gTAVFRc0UyzDGAKNuQ/Qx7AF3AVfhHYHYic94qsptonmjmtvIFsJHz+Z1klyrTIKL0nnAjR1
3f5AoFb+qfj7P8hze6/ZH6LM1T//z6lc9+yX/3zKEv6dy3af/o1//mcy4NvX7OZz8lrNHzW9zdcs
H8oAtyWt//F2k/D2L7+g+i6oh3scjsPDa9XE9Y/3ph/Tn/xPf/Nvrz+e8jTkr//4+9esSaENPbx6
rCokvH/81mQHYfWcFwD/v/wxr/n8t+Fvq8/ll+bb59nf/KkEjnr8b7pmUG1lGZKqaJqKmnL3WtX/
+Lugy78pqinL6FaqGru7ihX2hxS4ZPxmyKTYmWQfomOGVvjf/yUFLum/WYosW6auI/CO9fvfKIH/
KrZtKqalajghFB1jT1ctffr9E+u5VyjpH0Ols+XuUw4/RjEfrfL5ZFj+mDx/S5vkLgvSumLUfpUQ
/tmIIiuyig6SYorqTI++IypHgjiNCMYX1LpxLRNTJU6rYj30SN8ZsDBHPYfHQTVHJV9544eIdK4u
oeQZaeyM0t2wmeQwbiWpsYFC2Qa5T77l7erkS4q7jbACgrPPvvJEgu/68tv/Knb9l5fXZuq8AtpP
HMq8vAl/OZyCymDrLFdYp17phOjFXW7urQ9yMlaa9OsHCclqaPJO7WxVVbYNTjm/UJyKm97lZqS3
vwl5wIYhGzpf5td2ChxaI5fHzraAqH712zVZgi/N1t+I3zDdrHV/SPbSmitTBKnaqXbvaZ47kaQY
yOQa5mzeSSSmpd6gMyV2jYMqz1W8ER7qWxhua7LpV8GTjhN33W4RTFjq+VsfVDWJJemaJsqWMet5
HoiKbuX0vHLqK3idTvJgAffeCuvSkb4rH9rr4q7dkua2v9xnpg5j+uel6udUUkkHJZ3EINJrzr4t
jEm9JXbIYhPLjQHeOjYerNCz1e45B++c55883Jum3FPVckuG1Br2zqoAChUU0HTDEoOAmnz5NlI/
4AVHdtFaaaTiWNIXSbkJOa1UJcaUon6ZejslFvehljnQOfdZSv5B7F3hS3kRqf2BQLPXm2Tvkthb
kMJJ3QOVQchDlhxjLqb9o4FScCwjaH5PgjDYGdPJhXZvBc1VBi5XaWUILWC4h20dFiCTyWunGIW6
knWVSw9JMh6aVr8JUo+ainargQ9TO0RKLWFjVs0HIJnlEVlNcJdK80Ub3bsAhIMGmKU/9Fp/pK4A
8iQOJqYlug9YtOuW2kxxvCK+irXPDSuVV0FFvn2KS3EM7Cr3Njo3/4R4i1HXe7OLNjpockyzNcSt
ndGrqxKlP3CssNv4AqWZ71OyJjQqgUnwx5dV3EhcRnQUiII4QFsCX1KKHWx+NgWg29VTK3/XtM96
/CiwGEsIiK770Fuc8y08f0jfUbLHl7XR5VdJ+jJIGu7Y0OkVFMMk5G1zHNv4pntJ2nK3z3A+wxZx
08lxRykJ2UCu6W8KXOwpSAMUNtAzonKaEO2Yk5UkHDPBsDvrukcralKVF7X7OCCoQKkgfHcnphZF
1Yt1KxMXhHhfaSS6N9eNgDiTBK5Q/NgTZ2mSguF8DQuUnSqhAg9AOVC2xhx2Quo9au9LHjy3uKAm
pjdeja1myE4glo8qNCV1+BSbk/DMUS08rBngrFZvm4CzSwk/fv7RlNSbEKGhPCEGVKvUl8DJRDcs
0e+NFB2C/jYTKtLWUM2pdxn3h6j9lNTudSiTg8DnEuXHDDRRlGN0px90kjH7hlTwbym/L5Fj10if
EpP6MTGhm0Q4dIi52dc2vY9FuNzut1YXVwJR8VYBZ5pCcmsfRx2dNVW0G3L6is6w2/7VCBoIr9nv
w5DbbXk7hTZJx8R3BONjNMheAVkS33gySPi83rkuwEiUkaD7km6DyS9RRwPmJyM9ApnHtc96QX3T
Rj/Zzo3ekdqPuv/soosFIkHPP7qEKHt0Gfq8uoN+s/IrDF6VoH3zXU51G3PT6seXruNQwfefDC5b
gbmRwvymz1+UBLKehsAaZbcCkBUlNbamdM0806BIkgpqNxM6qafII4jWClokAHUxCIFz80qlzhtY
QUB4mKTIbJgugM2uLd1DLYq4N6AMRR0VJa2Tcy8sqeK2qNxJPXnne3eidMwlFHaB9w9oJYAvyylO
cHPZwU92UGLuFnp0lBP0nzX/qIb+jVQ+pgDl4DluvOROowK5xc3A2QP7BqBL+0IW0nYIHuvkE8qn
PirTxPc+ZjDFU/8uDc1Vp4PCsto9weBVDwFgksINMgXlJPiBYuKEMYm1ebRtXXdTQvVQIAGCG3MM
8ZbLJxaCbKD8aZhOJwN1929GrwCCi/ZCjoaPcMulZI9dDDLpq45MQ/wSF8+aIh2ok1sDW1jJ3Bt1
BfokoFlSdXWxfU6QYbeYwBkR1Db1dkJdr1PEGaJh09b3HthmSRaPvit9hd3nqK5+k5jsFPiQ8YsU
txUZhu5GI3atU33l9VuzheNhqSibkL3GohUFZNfSSSn890qqHIt9WPGv1ORRTfaAJ1Fwu6WAfpUL
t2XlOqOYwhOJ1iMxFnLBobshYTgpY4zcPW9cxV+ZOXkCebpt8Fe3ar+dmFIdUSTSP9EXHA5BVB0M
V7VLJmGMSmfxaXTvVfGeytp6RGmJ2qOQ4sRxS2STAiM0F8IRpZNdROjK80sIFKm7iSPxMEArVSkY
spD4FMhWh761DmSqgbNsp46ocLrEKTun9qnq564oCvKW4tI7sUS2iPHNSVGRcVGP+kfiaKuOjxiS
ZFnkTxBm1qH3QmAeba4KQjlePehxKSi0wgv2JPASnSJYmpneFyp3iP4mmw6uqJyDZTbxWyV2RoIT
VRTbDjoNEJcciPi3Mo2JYUs7wcQNglg2NSE62yXJxlN2tydLyIiGCJ6PG0IstmUc/WoA+DusSdGJ
SSC5LuMjanCOq+0aVhhxU9BB0b4wJQ5o6rh65VjXZK8qxAmto6Iif8EtOP6kkXwjWl8sBWRO/2AR
sCDHgxJtdZ0QXYn0wUHWJAgG0NjWNXCmWBw2qZITZ4fvrnyI0C4UwMnpVrLzZAozqNpoNQJTFeA5
tQE5OCEsEXrtJNvoHuIxfigq39Gy3sb5vyHjCrl4ygq4FqrgVLSPMjtpVW0rBcprep1aLcAtipJ9
8vrNSttr1ELlpnA3IB/qK/LWz4crRMqpTB+cri5uST6rVlFPmMvC5UpFS+fWu94MUexkIoN/VdW9
991sXkrxkzfph5hItek6NePlutXTndaoNhUUj53W3uJk+SyiHpfi1opgG2ukWhTKNQ4aW+DwAyjM
4jqk6RdUvajZhBHVs7mY8drDaZwefVMmKfejRNQi7sJNZggP6OkdC/xoLnSRfDgk5L0qASF1KkR1
JIgGT3Ji48ptBAjOiNkkSGcID1MsXiTjeXjK+q8yShTlIO7EMN63QcsnVyhve6qGWy39EhoD7wGr
pUxW4njby7fhiC0GuzlE/kqSt2MwEXBswI3rUYNK+tjBDnb9r0U+3In1FumYa434RCIBZSPRxxXi
jTU884q7qAmPZNl9KRTSOfOvFDp/a0qFKJXg6JJ4yCosEvbI2iSmFj+obK1lIe7rJLhBtfWLh270
yhqgQAqQlf2MOqPYmRi9UtfY3YgSsTjcJcpH2byPtPu2I/YOJ4KUY7UXb6QWgis1mRI4p95PdxwH
QFNAJhXhA0VF68BL92WvU5gAHRfbU5bvSpx+efNJ0NoHEdHTAuDsAMWPWArZbJz21DanpcoRRLki
iQr+kDg5FucIxSqq1A2CT9DJWrtWvzYoYpYot5TYax3CFj3nj64MD6EOijTqMAjQSkwIRBnFbYyP
BnL6KkxuYu/oVsktgVvAHsWhFmqyVMx96XsYdcipGJa/4ZuR27wdUfBAbH5MQCF51FaTG8qJvo6n
IqGaWqZ2ExaNTRak07DwA8oAq+YxUQ4ka6PMckum/MOYvgwU0EuQ5NF/XqPc84wSwcYVk3sFMirV
51eZB72ua1EGgtPau3sx1lBkfo04KRv5k1u4n0uJBHdVclyZyi6UwsL898asHARjVzqLK0VGSbCu
pabYQn+1XfZPy/0GyMHI7ti+xNbd5zWkR4JI7pWGe7f0n8eefJT06zghPPDRWyaV7d2VZHwZIgos
omuzlZfuTcobtxdNNA1TVVTRsuTZvSlBCauBEdlhqKPfs/bXxWuyxrZZu6v8gHjW9eXrkrTU3nSb
OnFNNKJVpnD3pvYA/Kw5hBz3W+5YW8WJbG+TvFxub3JCzC9numQauGhExeBW+mtzShwHY49ymh3u
671yNPfdhnS1o7FwC5Sm5/ylHcVSCAmqugEF+Nd2JAX10BCaot0N7XWgHrVyPObFDaehiws56PtN
kxJSrQgtycZCXO/Hrf5S47NwZCe4YZ0JjGl3IIfe/yawh9lw456BTa4sapjXbBrAIY/L9+63Lr/6
Sb9n0yfOwyEG+9ixXUB1Z88fXAP0xBUlVHaho+2tHS5/0Flk+Od1+7TF2QQiNqqgnkpnyUxzKHpZ
6+vQtm7aNXnYa9FGldNJ1+aCu+gt/81pozNflxHJGZBAulkX9+N4pXJnyx8WOia/NYVUfH+GAhBQ
NqaVc7IyOipB8GCEvV3bvR3sOEYpCjn2a3GTOi30sYWV8WaXVF3Gg0e6Lb6iX5ujZqrRpdrrieoh
T2kp7Hb1XnSfFnr15gI8aWbq9UmvTMUHHZ6idjKk8Z1MTps1INLST3zfzzW5ZVXyoHcpwvVs6iNV
6dAdp9O4VwsH5OI65JrvwW/wRMVW9P/PIZiNOHn6OkqsQW9TqCkWn5MoXRlLi3NpmKeQ/En/LVMG
7BbQf0l/sNoPjUeA7n0zB8+XhYAukf3Z7BS8yhqsjE1OPCQ3oy3t3DsuCRt/V35K1+57lsLkU/7Z
mDTznJLfUAUjsWibPCLqnRM0OIwNoOTL8+bHufOXPe2kmdn0jPuARJhJ0wRHx6a107vwGzXk6Yqi
5pW3i21QP/t2X9wLD2BGHZEr9qa8QXIAE9yGa7AwxPLbn/HPXs+mca4hyypW9Fq/9m6SG3UrbWoO
9OOk/pGv0m/DTXJoj8nvw+8mGVAl9Rdr60N4yB9wUoi7pVNUnmbNpdGZzVytR2wSFx/VGmus9D1O
ovCOQXoarwZHsst94qDytCa1aYOgprmyADxDD7tdng1vnuc/Qgx/TIfZ/A6bzHKhVU+7VuekH5MI
4AsK72v/QfsM2cvWvl2eGG83SGBDsfAyq+Y87FD65JS7JaJnP7p+12wJKtsoLx+sA06G5RNOnT7t
X8b6zwbnoYIGqFUDkZU92Zc2Ln4XhONs6FDPURYea7jlMZaxC0Qpw3gNBlySyqtWYZwq9d5AKNDM
6iuYzyg7x05WUD5I+lZGaCNRvW2OCkDaFw5VSnfKyNUOXDKhcyhACcX7hCu7q5inNK8Nei4rIym5
sxtrzx/vifBvNSBepq5uM5G8itbbLoz0dHb/peOGYkgErDSJUNavW5dh5GHmA17GpR5b22Z0KOV6
ll50nFbXw2YAgLzOt8oHQrTl1nQuN77QtjXbZfQcFwGwO6YVMA44806N8CUc5y0Y6bDKF/Y06c3l
bRDKw6kL1lqbrSfyizRytrljS48GoCF/ne5lB0+g3QGXQ+CqXMmb2AlulY+Xuym9OblOGp4tn77E
5RbVoNkqBywEV49jvwvWxpY6aXmVrxcjNG9uHKZBaJJUME3UpnE/OY7aVs4EU2fjaA6+bNd74iRb
dO037s69NQ4Eqg/hwjR60wA4aXFmr/XWvw4ndUvy/PanBS7vlpp5eyRP2pnNVo+id6FvmTHtxjxQ
fBOthPVXhMXX7X0crRabm2zqvyyOP5vTZxNUmdglVMxOzRFvylfV2nMip901G64ya+kZod1Vvl2y
Q9++Z5w0OzsWZTlPJZlaBFtE1UfqNJSPPBzt2SaiQl/AyK9z4G6kkTUILGXsIO+Zryftz85BobSq
vmhpv3LE9WhHcMNXX6WtsE02waOyv9za20bASWuzZWmNUPXCaOrtve6kV/lesautdKQ8hotqeeXt
0o3nIHE4oY/WrNQXd6Vz3Ik4Jv6Tk2Dhk8/WaqWK2F4yb5Mkx5EYntd+uNzfN7chTm6R/2RFk+dx
e4pDTdQj2YbAE2ygEx+j6/i4oiZjzQZ07I7fpbuFFqdpOp/Gpy3Oro7NqKYoBdJiqX4tSvFKxJti
knmeuaXdCAyn+KUUAECHC12V31o/pw3PNiJjIF2EaAZeTapMSne49wY8AX1K8P8q0owDKY+HIm53
pAKttCjfaEjfKsp0qcbT8kOgXj/iDiYhOFrnRJBS3UPqTrUrlcQoZS92xo2HjiDgigXL9IeB+5ch
k1SqPdi3ZXHuUmja2DdzkyETD7jRD8F2srTRs7TdhTNQfmvrNCzFwm2hT3e06dQ62axRMEMFomgm
U8e4pcSYY+lbt02IqLv7dtXY1dXokI91Z14hM2//OI/XVFfusk26zR49O1w4Jmd5zz/v3iZ5K7yT
wmvNg+wltCBwM+NPY69a1XeTA6d4RXr+rrgmxfAWUbu1B6cBw0+6Cx6DW/FhYcLqb0wcUmRMoOU4
AClPmu2A+lDLZZbXFOlG3o0/NhTmSXf1BG8YR+07IkhbkciBrMJIL3aUM66UInyOIJyNkY9stoUC
WurgoTEE1Q4qTC5Ic2nzYlAUUAzdvVqZOBr1J0N1ncig6EPNX4S8xR/YA2TovFur6b7GCLGSMPZI
OGJDZPJgIHenGJSKWToYqsEhILwpEyo9SFVeCRFFvp5ybOCmoYg+1SquUdV7xkNKkE3ZlxPqIeKb
ykDqohgFcGglk/jVUwz03leajQhfsm8nf6VorQpZPaYt6IBGTzP0Z8aPgmtcyYEI6dZCOcr7jsD4
Yw7sP3O5dddPXvCJwkfwXwgT66EM1Cl0BOBalSBcFfAgLf+pAKfWxhkZBLdSflt7BBipeadkVfla
Fm514wGiNwdqfj1FOWpBdzBHmkbVhyT7Xa3C122pAs70leG7Kzn6GgmqE9c50VOZRVluuzq6zivd
HikRtfEAqytg55/iFMktOaBONanceyvKnrNEd5QKtafBhfiqRPkBvcpJIVv+WMukeY5xdm8mIaQT
7XmAALrSpYaKYCtqVvDFH0T4zxRyBqmdlsqHzK0PqPxtiGav4JCuLfCdrp5MEhykP/oyAZLY7I6A
Tz5NmTlRBmmsoXT8paV4TMLcltN8O6blXgD40oTEVHJFpugkPnpUDIcUYhvV8Iov+84o1Vdq276m
OvqI8M7W6FM+xTGUG9/7vDD/5wacJZNURoRAlBTs8r94icgb1rPAz3vbetS3g5MdimvfLmzEGL9N
BiOaRwuL/i8mBy3qoiRLpippZLPpM8PK90xLduWKONdUp8rFdtARk+qemD6QVEkwoCoYbMTgSk4V
F0utv9FfEuJkok9k1ijavPUogTZJTmhva4/V5xQ3JvUHXDG/ojxe7IcnQmCNPS6divPbx48u/9mo
MTPuuOqicpF2vR1jc1QAstYCYmcPxK4dwZmmvmF7T+MHede8uOOSiTUZNafny7zx2QZXNw1iyVPj
td18J1PWHnf1S7umiFrYlmtAuB//+yl1OsTGzKZrdKNs25EhRv/zxojXvW1spFX2isI0xalGZxeb
4JZg4+Vm3/6weJG4h2iSpcwMgFyinEcCrmeHUEEr47Ncv7ynAUvRVfLBMM1m8xYCnJaM1cBHHI8G
zpq+ie3LLfzF8f7jUyn0gH9kCoGmT3lyQDeNPliDTxMlLlsKaij/vHOvmJAcy71DffHa2svXpHS8
a46gd0SW5yQ3P3eCWF05okIoYxkcohsoWLto/RU6mqOsSwyRpVvHm5/qz9bmHpChjUVrLGgtVF5b
iB1ALxcGcn6oM5Ac5bi9DRXxA+WH0+dkIAVMDrGsi8Ee2vaII9wmvrlGwdqWwt8rrhjtIG/80Ls1
yLiC3e6RqFmJ8Lh68dGKJvRD9nOE/6vc6P8s8fk2f00f6/L1tb7+nP9vyH6ekk/P5z9/CF7r9HPy
S9bz9Dd+5j1LovUbJ4CkkfNMbR526b/SnjmLfkPRSFfZokWq9izW8x9Zz7Lym0JgkWWIP1dRjMmR
BAC19v/xd/M3VeKnP2xpS1N5yH+T9vzrPBVk3DfkVFOS9+sypE0EEOOsP5QYTznIfWFQdieDcPdz
+z3Ndv7VQfTno2e7FFJuUhnncXcAKTOJO9hKFH0VCu/T+x4/rYuTeU+0R3DBe5PeH3K/QSLkoTCj
26BS44Xd9tz7z64QloUUTB+HU2AQvUSspXWfJbdx5Cqbyz34dQX/OUDTNznpgZULkdnJfnfQjObK
kkh3qpVq13rF4xT0vNzGuU7MttkJzZGVDZ2gAA2tJyrAHKUk/0anGm9hnM5NodkZ2Kc14vFyBTNz
iA1SVnGbg5kUFvbtcx2YHelZm4sDaKH2EGSw2cxKN8GIGehU9Z1lXx6jcx2YmSyDO0B/GfXmAJD5
EJuJowrW9vKjp7n+p2Hy7088P0i7KGh7NxraQwzzSd6hqkG+EUhNQ7kzkg6KP3zshtJ2X06j9/VG
nPXGbNoyTCy/AfJImo1VZ8UWUbk/NnkqTv6sf1la1IbFP7/OWXQ9S7kuuR4Umgy8ViGtRAGY0AwL
bz+LVfwcsamB+YYEQzseXLU+NAWCo4aforGORr1A/jCCktu8rO+UMv9cxc2a/MrnsRP3ZpbvhDBa
WDFnZoM4e4HeHFHWItX2kIydAxvurrDk75dnw/SIt2bDbEeUZfgbVaI0B4nbzTeBUh4IJaW1TXVK
9Q5yZ1K8H1blHSjBYFzwvby1yTCexuyDqZ5HyMMYykMCMUFONyOkinF8Hkigv9ypcw3MxqsOoUVE
AnWHExlUcD0nFZjobXLlpen+chNvfZKpD7Nxy/Ic/fqAPhjWeKuR3apxxb386Le2l+nRU69O9mAN
8N7goj1xyDztkHfFHQJgB5GUp8uPf+vNJ1N39njw864R1nkD30i4rkTSbUPj98uPfuvNp0dPPz95
cxA2TUqVVXMoDGPQVzUY1nsZw90JdYqlL7dx7vWnn5+0MeQwMtBGbA5lLhr3oTS4OzMG+XD56W/N
nKkHs7PJo57bF5HkPlBT/OjmxVXBNp+RZr5ORmPBSji35GaHEwAboGoePTA8mLMAIKg5EPra/dCa
Llmf3lRl0qGjZCkkVVzu1rlBm51YvtEhTiuyRUroQabrIu1Iipc1KTxefv5bXZp2yNlqyKPGhEqb
skEZ1nXHIbLTQwVglnkXjt33UsupNs8z+32NzSYw8mxZ6kZifVDFKndyGdQHvvyrMk2u3K7UVkWz
12U93V5ubdqU5hvk1LXZnO7FUTEqraoPaOkUECKaQy9KXwffOsIf/dwJ0h701aOag0q53OBb32pq
cDbBA7NGy6FTKLc3zDzZKpqV3PWBMaYLw3fu+bMp3gFx6iqR4UNuTnOyTgfsHnIpu/z2b20B09vP
JncsWAaKXknNhmUVRw2Oth0h+vyx6Wpz874mZpO5ttDXGpABO4y5cY/v+BtF/cjSSNrj5eefG6CZ
tQKLf8g7z6gOXuAOLRmcakeheStF3971fGM2o0YDJmkTB+VBopifOltqm4yFb3tm9I2pSyebY2CJ
7ijpaUluc3SbZMkHNO63raYu7FxnRmbuIIFl0AuZl5eH3gfegiBdsW38JnIuj8tbey9TZ56g0Ol5
UZkqB5ORpy9IVbykVMX3ZpSslLhYaONMD8yZZVD2IMlR+agPedI9mSke6YFis8vvf2bwzdkm2DVd
iO6pWR8gbCNJMdqFLJA5tJTIce7xs21PtPSU57P/IFyFDogvf+ya8Iac/vad7z81fDJ5fAMYYi6y
8VhRUF13kiRs0EhVjp5cjwvz89zwTz8/aYIS+rivCZAcrHI7UE4vZ9GCWXBudGa7miaHPUeCTJSx
uoqjh6jqbEjNC699bmbONrUUKS7ZTwWWVVFtETzfw+S2x9J/8oRkwZ489/6zTa3HRyOE+VgessTA
USuqH+ucigRXebk8Oc91Ybapib5cDklZs3Qb4TYIs6vQRAVelz80Zfx8uYkzH3fueM5lWfch65QH
haIb1CDtJpR3lx995u2N2ei0pmyWSRqVILiVWz8kHBdKJgUiVriyjPH75UbOvf9siDQd3rKiM4Uk
RfnkD9l9mP13heP/vkHOwx4gbzM9Mj1uCyloMyBTjf4QCAvG15mpo8/2tFwxtcqcxh0OduBRuuJF
0MFa512jos92NbMyvNTLmTi8+rcCetjKHLSv73v29LlPtoOh69FkUrLyEE68WxMpK1haC2v23KhM
Pz95tql6RlDEIeV0g7ytETWGunwcQXJefvWp+2+Yhfo0iU4er1NCjfc0ZlgMBYKsdtUZwi7L+0e0
3LY6eN/LzZzrxWxbo9RL6nODu2DfZIW4itAEBlmN/G64UeEaLDjuz8x8fba/CXIeVHGplWi4S9/R
Rnrp4o+X3//MwtVnC9cijyvvK75ClesDlY8ZtBY9fAhS4BJltLAAzr3+bOF6VSbWfS2xAFL/KGrx
I0pl77N4tOlWcPKZu9FS0Rdm59d96Tu6YVToJs1SvuKZW5M2W7hZ2I9J7wL/CoS7JNgVNbW+7XMf
fyj6T5FSLxzrZ0ZnniMIP0LyRhSCDj2wp5WF7MzE6P5w+fuee/hsBWMyNJXesLENcQYXcqeVS163
c0+erd/KGoXIQmXsgIaIrRVwfLX7y+884+f9ezfWpiZPPmoO4bjJyEk4EJdd9xq6nIN5541RsMp8
k1reZO0amyBeJ8pj3iibohsd1TBWiKEuHGdnVvU8P1UkyQSseFcdYkPtHVBFXvMpbxjMD26jGc+X
u3lm6WmzRQ1PrTb0kAEcSWlvFBiPurQSqYMrTNe+3MS5fsxWd1KJJmL2VnEog8LW0K2B4Y5rdOkm
fO7xs3UdVWx5tWwWB7F4rbOD1j233uvlNz8zOPOIqzjqlZiNvLlaJVcFiFbFFLZqBJwbbPTlJs5M
YHW2utUmbDWgaOWhLlQDRhUQi6Isnfc9fHYqcyXtsirgJiZafYKGcCCvW9Q8t5effmbg1dmqxtVr
uWQcM/DU3uruayihZfOeYADXPHVq9GT1CWR/oK/J0Iua5ajILNVCv7Cuzg359POTR0ehUYsG4q6H
OiWVVspuNErq3zcks4M4QhW263MdAA9CxNn4EckdBIXuLj/83HvPlqqEfLHhF4x3BcihVcptKssL
dsq5iT5bomQceYoYMCRB+1wUx5zEj6yHD240Cw2cmyuzRSo27Fi5ohUH1/WAJkvrrrgejPh9h5cy
O38LNY2jemCyWIUJaCS66qtm4cZ1ZtB/gIBOJksQduj+oSIIFT9VHowENEmaN/3C088MyzwfRooQ
B4MpxtaoSjdDCH9dEZ8qq1uYjmfMzzlQ1+grf/Qa3GxK3xpgleE3fBl6SclXag81WYTvHq2jIqeW
5fIUPdOfeZps2gYxNYZjcdBFqrb0T2H6HcHahYef+RTz+CBgoBjWHnOoSpPf2dgcNXQ/XH7vtx9t
zE3bFJqvrIRGD0pJv0byGryw+PHyo99eWsbcth38XGMvG/u9Sr16rarrAvnUjjJPZIUXNuJzbz9b
XAhfRGrp9rw9Ps5VN1hPOuzcy6//9hc15qZtOpZIAklM+J7CI8cv0nLjq0jURp1g2pebOPP6cwO3
NjvLF4hd7hvwkE0dU0Xvbi4/+szgz61a3eqkapDMbh+3AMk79XOI/uUoGjfukP5+uYlzbz81fbJB
ZDqXaTGwaEIqr8y432aNsPD258Z++vnJo105r/2xEpq9W5bknfp7UxttrxkXps25x089Onl8k8dN
FUDn3Ev9SxrfqqqMpsLCWXXu2bODMMPbgOSj2+zHCUUL0VZqus2ILtv7Bl3+9dVDdcj9rFEbpkzX
PRRKbG4rQF4Lh9W5Tzo7DeNMSXrFF5t9VxqGLZsR9OVuyUF77uGzxRo3tSIHYdtMmiIboQBo3S3h
6c4M+txc1UO1D8zMQxKzkLZk4yASpu/9tn7fdJybqq1SeKpWZBTgJsB01ORrO3hwrIsP7/qmE1zz
dDoWXV/EQ6M3+9Sg/Lcm0xr9jcuPntbiX90wxtxSNa3WzN2A2dircKgQ90V11f0QlU9WkJkLR/mZ
7zo3WLU+lOpSlJo9+sI5UY8YvBuiE/blHpx7+vTzk7WaFCF5BCLymUEqPIxhtwki/cv7Hj1bqgjj
ib0mhs2+HQnJ5wZ5/vHCJz03IWfLdFArOO1azSf1DUpdKdLuwwfEH9+3gamzdarllEQgHdXsa6Ha
9Jq3qZpga8RLpt+5t5+t1CokyRd9sWavlkUCua/Y+aH2uReXchTOPH9utaJb7UaRlDd7Swu4PwG6
bu0SzuLlz3pmzs8N17RGZBImcrNHadrQnlNL2gYRiB4k3y43cO71Z+tVTmOV1LOOLT6QW7TyOng4
6zBA33VdqHKrP15u5szMn9uwPekhIsT9Zh+OeGZLBUnnpUvJuUdPPTtZVGGjWpBT3XpvoUjmVv1G
LJdQO+cePVuv7qjkA/z3el8aevqB3AAdyZ1uaejPPX22ZHW9MDiihHo/kLZki6iW7JU+GxaW1bmn
z1Ytalthg3wwh2soIZkH190L7t/3MWcrVhFVs1M6hqWr9a1iVVf4BTeXH31uOs5WK7TzKZdLqPZi
NMLUG2wVEbe80d5nE/wo2zuZK2PUuhKa8/Ve/2S2jpK987Ez94+h93D04qBGU0FYa0a47xv3+fKA
TI9449D7UWd78saWERqBHjIgkfE7fGC7qgAIkn6WB6PtooVAvsJCJ84M/Y+yz5OWFLVvRR9t1r1X
a7nt9kG+F1skM/L2vXvxD1THSROAHEl2io2KwjntWS3K69rvPrU5xXOXB8s6M1iz9Uq2d0FIYKj3
hDh2Rdu2q8jUACq3X0QheqQQpJ/IplvENNOFFs8N2mwNy1UH2i2Uqn2fyPuooQhHgSScLSWDziq5
/uW+Nn6UdZ6MGHqNYdB6SQ3cUEMbrXSiSfFHXosylerWYy6Kk+adrVEnL4rpwiKc1cv+2epsgQu9
QkqMH9Z7tUHF3tM3PRTHPil3FULW6F3sm2AC5BZXSKUutHluIGcLX68R9Qzjutp76B3liICJIzJ7
w8JnOrMZStOEORlGLW4K2a35TG42rstIdzJ9dC7PuTMvPq9g6IZBzksdLd/Al9WdKMSuXZRJbRtR
upRJMZ3Fb+wBP2qZTt7eElKpMdSqArgZKofOksLPaWXGPtfstpAdJUQ8g1rZiYN5uU9nNp0fIK+T
BsUh6+S2yhmu0XwhbAUZxqrXhR7eF36xhb981avi7eW2zn2aaVxP2krwmAtmi4xIKlBO3hSNvhbD
UF9IPz739NmOEAmUF+soOO+JeVILr5udY0LNW3j6uXGarX7fNHNfrspyb0LDBM6cOgra8/EQP42a
GtiJZNpmVNxdHqgzpuAPisbJQGmpTORfLso9Ouua6a+6zDtk+ZMV/j/OrqQ5Up3Z/iJFgAAhttRc
Hrpt9+DuDdHDvcyDEAjQr3+nOuKLcOtaRbxaeOFaCJAyU1LmyXOS59seYHh9OovBZyMe4EGDsB2W
r1C+SWi2dfxwpcJt+wTDyS+EXX1T4An14m+FGzbQGpLbrut+59Oaq1v2ALPlAaxjy1CEvD9VwO+Q
Njyh4rPPGPinoKrwu4iwBWjQok8dBHmuz5vFxkzE/lS5bQ4NIlgB6+9IV9wvai0XYBvaOJ1DDIJP
qLFh6IVD2lqCWVesvLUlbpnQ8ClysPH6NVZ7enU1VNCAjdNgAb9tTgyvdmaOQjGIrk7KjbYJAy0G
9GyuD2178ctcvfEDhotKRsQoTj1I30YoSifykz//uj64bcINj17q9gK70OJUt2n6Sp0q+zhUlfPz
+ui2V6d/v3qEknMCcLY4Bd6/KWhuWtHFCTixr49ue3fDf5lkMskLjA45wHY7JDOFnKHT35YZMfP2
7dgSFFEwunChPq6qYzonx1tenJlNPQWoYtMorVDbrOmw9cHXsHPzZlqxF8sZipktPRA56CJPN+mp
hYrQDB1SN3xWnh93ySGJztC6rcTP2c33/iJvmisIzfy9zvlUB3nizMUp9F3lgvW5mr7UUkNp9PqE
WbqUWHQJsG98AAEHvLnZ5QHitRjIiab0ruq6o6RQjKzrl0nwI+qLr71iDwFEA0dwBXt8XjG0982Y
mTB5H5LtwJiQ4OhXL0hQ3g0LCM4Surv+ce+bMdhT/v62LK91r/w8hG7cCABdm4xHCDHVz7eNbjq4
VvUIUDA7QrwtnnNI8ub/3jay4dxgsPCFyHN1lEsV7ceoAFu9mpqVWXl/W0Mf79+z0uRDH6ZBqo6z
PyCPHUAIHQqu7D5hIFBi8pxXH4ZxZZu2ra+xTbdcugDzY96rZhou3NN7GaK5Jyg+XZ8py/gm+Lua
JknRiqiOeb98qqm376bwuSNRept9msDviACsAi4PdQySMUKRtHwcL3IuEjpst32A4d8esNn+NEcw
TA39echoPNMKkI9eVE/XH/D+QYlxw7/rJFOkmsPxOAzBY04/gL/2znfFJplWTq62Jbj8/iaAQAWw
kUvjqSOpOqh5gC3vQllL1xCTtvc3fNjNxEKyiY7HaIGIVHWKgOAdwcixRtFqiRHc8OKxd2vls0Ud
naD4Vsni1DrTTQBDMBv8PTNBlSx91k5wNC7u3AYs9dVaidRyr/4PAVKHIinNMqGOXt18FIH8LEq5
k/XFm9NWgMyc/phdKDJ2A3RsRHVbZZlxw58jiEcXcmzVMdPznoMmSLh6JZxa7Mhs71R1idyUGBUM
1X2gaVptMn98HYP+9bojWMJeeLl5vbFT3BUUMsVKHRlb9rPqNuPyXQVIeBByntiwS9sIhpWtIC0s
ZmU2eoYN1M1EVqrjBFnAFMfuQSQrsFvbRBkeLXunDJC5V8cmHXdZ642Iq3oneiZvC3pmpxFRRdIJ
B7Rrfj6R3VLU56XUDHxW3u/rS2H7AsOngeVSUIyo1VFnZDuTV9X88kBEeX1w28wbDu3woUUlAoOP
pNgMU7mtoXJ+fej3syfMbFVIencRYYmhne53Cd0tLee4cADQi35Fcu10bAl4ZtNCPwpHOz1crEDa
LK5J85AAAtE7AbQGnJVdxzZHhhuLLo2Cfm5gQoWzGSHUQKFFfX2OLu703wwTM3sWisBJlYu/Y3TR
rfH6lxYi9IrcU06Pqd/sNFjMrz/JYkVmA0PuR6gAQYQdW6e/bx00NFVB+rUb1grzloUwWxiaepF9
AY2zo07po2QTFG+extDD+ShY+QLbEwxPFg1I2mR7WYYlBK2Ohsy0hMgFGNbEGnTBNkmX399EPWf0
ihaapepYI5u8zN7RHeQdpCxWPMI2vOHJYCaUlQsIwHEmZRwGGpJUv5i7VgyxjW64cu9GipR1gS1B
PzZKo1+3j+dQrgQK2+j076mpKBjlFCHjkVwkqzwvZsEcq6lecQRLsDBxXo7oF/TBIYp2Ipg3goQv
C1RJFlc/ZTUE6lz+67ob2J5j+HKUFqx0U3xGFPU/Q06eo0k/0Ejc1yNY7sY1TnaLrZq4r7ACVrCt
8JjMu3f5U0hVLMKHmf9z/Stswxu7c+VmmjmAIh99r4UU0ocqeM3VuVnrNLestYn7GtKMBcMMS+I1
FKzyHnpqNYSO1rzMEk8Dw5GdjmW9bPh4TACeABh8kZu69NeusbaXv/z+xoczXrJ0vNwRUsbabcna
T6GOPoDjNF8xVdvrG158SS2EU4/XdwJymDU5TDhCXl9X27t7f7+7izrUHDKG6wcV33o/2w7jRQLM
zw63jW84sTd6Q5ITbzx20LPep7yjD8C3i+Piu3rlGG8Q8/6vhsVM3dZo0Fyw1pFHIcfLKkBas/uQ
ddGYbAJXVclLBS5afuzKfsoOuAYIUNm1RDj7LHRS9ID7CeQUa9aVaM4nZZgBjRnNIGotM3/tyGZZ
QbMcmgiWL6HnyiMHbSeWMUug5CRuHd2wj6z3Wg2lXnlsoLA9uXpbd/1tJxGTVS5RAfibmlkeWSN2
aVkumNJi7ZZkmRUT/8aVw/sikvLoRhONp4Ccyob12+uWZxvciFh5nQYKmjfyWDqQoOGomOm0XyPd
s1xWTOwbS70xq5MeJtdkoB9NEBNZc99HUAks0uSea6i/JmDgqxynWzmM2L7HiGEJxAtqYNb+HKeg
pJm37fBDFKWzcmt5f3hoJP0dCHqdZCXEOtFkwVxoi8qfgoLM8vpSvD9bkXd55psAWSZiEe0yoREx
9b40AzhdwcXwuRLqkzcl391cfgfWjGyy/EY+AM+IamJ0Cet5Ls5t351TlZ8v6g/Xv+X9jRBq4H9/
CxAAoNQC4fMZsmaHjFSQxoUua+/so3ytkvl+TAYfzN+PqPs8csfSRXMHfRhC/8gqqA7Wt4GUI884
j4B4YQyLFF2h0JpESYWFAxTdwFMTuwUl/k3bSmSib6a2n5J5kOIMF3TiPFJP4eK/BGW7VtOymOsf
3fM3JpX3PvbCqMQy6MLfRBDY3Ia1F2yvL7JlBUwoTu+GIvHqDm0RbhnGi8MhqTpBQ7Ye99cfYLEi
E4Hjj3qewwzeJiJ1pqJFvd+FjPSQxkSsEaDapsjwaDTul1RpNJNBOMOh2ylJRX5odIdQe/0jbLNk
uPVYL9QvaiwyWnVxk5fIY0GeU75cH932+oYPk0SGTBdwNB2VW5a7HwahTteHts2+4cPJ2BXpEhXo
EZq9Q5Kew/aRow2burdduyJqeDDot6KpGGCdl+Mm2vh3k/SA5Gx319/fNvGGC8/E7Wnq1P15CmQF
cjofsiuApuQ7scj8n+vPsEy/iaMpcmBnk2rpzstSpZ+6ZlF3UvPgxtGNzZnTJKqzQohzV7JfJJBP
hNG1CG1788tF7E1oWPTA6OhWCJ8sgqw2v1d9tQY5sI19sag3Y+dZRdoJiqnnaWb/lANOcXS8bYMH
fevfYwMXzVqfYVU7UbN6N095ku8oDo36plIDFHT+fkA0NpUm7oRd0QP+lA8XraLgPPTiRS/j7rrZ
XF72v+ml6E9z9psJEsh7NzRC5KRQiRh593VBq0crydfrw9vm3wgKuElUi9vCc8EE86iD4Ax018o1
whIUTNBN64kqzdwU7eNQDgmgHtXScdun/DyqtR7Z91MB0Z+y9ZvJybySkaTr+3PkuCV0J6nvCJzX
my6JNW1y51ClKafbdC7IvPJVlvUwsR9Ky8VD1h5tuaW/KdDrGoesPYTKuy1Km9yAiewSgVSrOC8y
+0hE/yME9/7K/mJZbOfy+5vpghhwljVdixXh7EjL9FOI3MZNduQYdsRAJSsG8NqceQhdr9Y/Uek9
3za0sbkMROddqRtxDlKooODfx2haa1e2zIgp6zemHTqnKsxIPol/pwiIqqL3ps31F7eZihEeSFH0
g5IXrqUw2CAGlRCL8E+et3rds3iYiZ7iEZkiCgLxcy2WLyBevOt66N6x6WerhttuMY4R+wuPzjXA
TtjZF+SG41oDqZ0xvgbMe3/+uYkvQdliBslmiAhK04/ArXxomnKlEm/BrnATSVIB9dmqHJ46ymRL
6HIaoSg+tNVW5Nlnks8vk9udVedCxDtBp7e3xlv558j835AN9ZO/3QwHCb/Rl2bsnM0n1fm7RmUc
fLTJtMuKBhKOoDM5NrQeN2zmj9i39gAiyphBpcWT850Oil2dR9/7Sm49JIJJDnIeSMhXuvnttvLe
8fQ3voRHWk2bNoI6TicPywLIrxvtrxvu5dDw3gdcDPpNnPDnJQhR1BbQIYEsnBviQ+7d6RsNoQXj
k91UrOyftucY8SgX1EV5FZt/BP2FIIHMVUOgAccfyv4iClOwNM7JGqzO9jAjQvluwnzlYSMFdwgH
6Tjf5x3ZaoVtD6LdkLn6CtzJynnYZtZGyBIkHUavd8SZiOyuz8QHFZFv19fm/aDCTTDLqAe3SUMM
vTjOtqmhde46Hwe51ihoe3PjJFxxwJ5AfNKdeTl+iSr3iaq1OP5+tOImdIVMizcNCbrXI5DK93n/
qS78z2TkWxKtcYnYHmGcgmdZlcobLweyBBKUUxadigk69hEFEnEtmWCZIZO+EA19pRv1CFnDjF67
hZ0AkD9cX1vb0EbgaHPJw3kAeQbT5c4p20cViJVjhcVsuOHSs5ZDAckR3D5UkMVelH+YoEIGcYkV
V7a9+uX3NyFj4OAHijRe3cf923PHHU/XADG2VzcclwxD1gEtDooI0X/sJdlE3fTYzuVNwAVuglZ4
t3hUe9gmvNH5nPnOvWblyuZpM0fj1tpGCrFa1d25Svh3KE0dsyx45HPxqW39L9dNxjY5hr8OM52K
8nIFUTI5eHkvYr/LjrMOV+zG8gkmSCUIWlEXZY+0ELajPUT6hu+JBLKNN7XzxEsnv+loyk2wipsE
ULnoseVksjkBt/0IBbKbTuzcRKbUntADoJbduRXePU/FJqXBZy/xb2rC4KHhtCqYlRdpbGIs6NJt
T4MkLtMw2F9f3/dvONyEpvjdzCC2SxHRuvGTasVODdlO5eIwkzGIS39Z2bEsdmQy4uKc5Hp5EXRn
NjYvC08/lJ13qGrn+/XPsA1v+HA2Tm2GyrkAy2D5u67lfTp7Gxk4a/2gNjM1NtxwpAVPJ5hpmI93
qB0+T2r6ghvUjtXD7vonWCKcCVMJSaXa5pICJ3O2Ax5yW3N3ZZEvF4J3zlum8FYBtZKF9Mj79ZCn
jwM13xcB/UIy8tSD2dpt3WPa5Vuo6X29/imW2TIhK1MyQJouWHDpRw656centiZHyaH9K+QaS67l
uGWCVRo5BjJJEVaLIDhWjBwLlX8Pk3GbTvo1IprhxJ1vr3+PxbpM4ArLaaedEatPGnnoWP4cOdUn
wdZKrhYf/KPN+GZvU2XZqCjHwUW66DUu09cBB0YthofUI09uqm7zEVP3MnUpY8EI6qBiiqbYTecx
Lpf61xRC3/36PFlM2CTjzCuSJaqV3Tnpk3hKg+/B5NY3jm14+OQkRaUzsKtqQLkAynRYOWwjms5r
uR7Ly5s8fd4yEk+gx+qctggbJJJ8I8Edtbk+NRYTMkveVdRoVaJedhbZvJudZFfMybMCbcD14W0v
b2zT0ps8jzKC49cEMfEkPQD58eWmoc2ab08pbcA525+R2YlL9LaWak2W3PLWJt9JwVG20T6y7iXy
p4/h4IkY37HGnmeLQkbMjmbqJ1nnd2fpE8i/57t+8J65XxwL3a9s/bYgZBzApjobGHYbZMWn/CD1
cnLr8G7IxnQLyiUe+7S8F5l7UwqMm9rYWQWx3gSnjbNTeQ/+OJ9D5q1Yp2WqTCwSKCo9Aiw1piqr
8tjL9JlW5S7quwcYVraywdlcwLg8JbMv2RDO3Tnsqx2gbVADlfslXUsq2Ia/RNc3UbTxC+EPPvhV
oa+xD8f6Ny6vHDVS/XKTH5iQJB2qgfAWczQ2wR2pL1qyt1GA8eDySW9eHXUVEjQiQg4+d1+9NPqX
Zup+Yd5a3c/iZybRasqWEYz42I/RL5RtdMOXuO8ytmI8ttG9v9++dzT6+p2iPyt3PqNK95E65MdN
c26iNi7dYWj5mzDnlBzAK//PQMKVM4rFXEzGormvGU4lsMZicGPZ5BtaEXTwr7y4xaFMrqJqELqp
hhQr6i5fZFN95LlzhxLgB1SHVuKy7QMuy/HGaFynLeeBYr9CdfF36WXHacjuS7rG9mFZVd9cVdTQ
k4Ugcx15Naq56XPKg5Ub8Z8KzTvnUd+IzFQUAj3suFRmsix/8hbSyWjH8mJX90CaOFRuVKlG0FT3
j0mh3G21FFB6EfMeIPfxcN20bOlbk9vIxTUzglaOODeqOfQT+cFG9xnFwrtCFIce+c+qdb4Lv324
kFHq1n+9/lybZRg7NQTxIKKtcFNJ6VOWfGrTcMPrJ+WsZTMsh0mT8yj0R3AQKMSStFE/dOMNe2Cc
npkv99orfoUiXAsqFvsz6Y+i1F3KHpg4pNvGg8pBfzKzzeyu5apswxvhPEyhlBAx2F+Q7Bmqq0nH
nydXrHi/ZRVMzqOskWiowsueHZJuAEX8WHjlIRnFHaM3piNNfBbnWSJcRDAktyE0TkfPO6Aa0W2g
dl5B8Nmv99cNyjZRRhxIA9q1UYPKGDI191JOu7HMTx1Zazi0xAETmZVHWTV6AsCXPB8uIN/9wvzj
9Te3DW2EgcRRRZhKeOCIduhFFpsQnYDXh7ZNinEwwzm+oXqG9VShPoZNvW38AM0AKzcp24sbPlzT
IG06clla0NvFDjoAN1Xur7GWWUY3oVjox2uHrkGEgITQpmeQpkaG7/q0WMzeBGEhh1pBPgX1bC0i
5n+vQ6W/U+jHqi9+hbvI4vje/0+Q+n8YX27iCmbSzZVWqCMoqrO7hgqyLet8DUBrWV8T75V4cwKR
NqxA1BUfhyk8Rbrfl95a17sFocxNuFcWMZAGJxHSVdTb5bw4BWF4X/vJ/dLSncqWJ+p42zKZHkRS
b8Ah+pIF+Z2v08dEYrsq+NP19bKZwuXz3+zxiV8NVLuoloSO2pXBeA/FtZWhbaZweeSbobH9jUkr
8YU1kzv04N9lLj3PrvslLG8D9HJqHCHCIR+roMci8RD9w5O3vAwoja7kA2wWYASPNMuiacr89tw5
2aYCChm8AQX7mizTygHBspGakDAIWdQ0msPuTLzGi+kitxFP7xOnOQSosqMQtLu+xpY7JDWCCZIy
+bJABxmafbSJJ8cdntysXdIYusKdRMcXAxmw9LP6te/9ZCU+WlbfBIvl4LstWnUBi01iF2bFEeds
MIeHD+E43Ja3NsmXhrFBU9yIjO8EFtN48LDyTORrnV4WzzB5l9q8zxMpUSVrJub9mznOCMjwNN5Y
LjBZllwPGiMh6hLnQvH6s/QhZtICv7q9vuR/bOidA7CJHIOOGutDwIjOcwBpbaeq457kTwMhOs5c
4Fe9ZFcOYjuNOHZHztZH60M65efczR/EUuxUAtqvCdx+7fwU8uCwgC7D8V1w9eo15kaL9f9ht3gb
Hjy0iPcBbl4zUreky05ltZ1YEvfDAgGO8raqgAnhQhq1mJiLzOcYDuKz7LxyK3zmpHEQlcNKoHD/
ELK9N9vGYaAJvLRo8qg991rpQwVa5i8g3S62TSmKTZrk/i6sZtjoDIWceyBMux3J/OAnIWGCjHWE
NkjJ/E2YRHIHUmS9gYh7vSkpVm1oZlxY6ojuprn1trPjia2v1D9oxylBxAJekx6wgzhnevyCzEe6
q6s5ccCPO8xb1KvneM6SbBvyJj/2Eanu9Ej1lkGYebukYEGd67zeREvenogExIeAJTymtB/3RV+J
zVypKNZVv8RDUKYbMUQEVFrtgFadFmyquoniHhesjVQJRJ3y9FfKdbODhOVwCHuSbULS0y1XtRO3
Y5ZvtR6bTbp0r30z1scA9EOPNKuKXTbOwwY6Vtlm7kDSgkrOEmNnpLvaS6qnpp+WOxqgh1AS0e5m
8KHuyyj7Usis2/TU97CgNNnIontpaoi4ONLv946PR/l0rLagbJ9jRPL2N+e+twmyPt22LQhOZROE
B/T3/XQU188JTdQWhU4oWYaBt/OE/zvlHFX+Psof586Vz7X089euibrDnLb0QQToLmoqPDl0ZnIG
90d5B7Gj6AAOqk90Uf8mogihrd2Nd5Gf5vEsSLdvCfQSOqKqjdsSNwYaPvlEAjHvfObpuCB+EueX
7mRJ83G7jOif1A7Eaq7HBEtAc4z9zE3LvlJpF52G/IeUTdyma1q6lp3SlAxIiqmLWNJGp0buJnrX
D1jEG3nCuUk9RDMG5kZ5GZyC+lYSnCz9lcPq++8NiZK/TyiT1wRibDG0C5UtT+pt5JF4WVWOfj/C
hSY0LOtyH5oZKjr1M331O/dpgfJfnIbhQabOl4AUa9xPtgddfn8TSgNAvFNKRQQWwhmAq+qfsip+
JKz9QALQMYjw+boBvT9d3IQaNkJ2fu3q5jxBvKQhIUokzn2Tt2twt8up7Z0oapK3yUk3ISqs5bkt
iXyB4Ttn7hF68lVTwen66K5uAREEHSL91lfUuyvScPnmgoDix5KF3baH197oK0YmmYoaabUcnUIC
qaNXn+mliTWC+cq91FIuNTGJ+Twpf0JwPS2q3cisPqNXb0uhDg1Wp82S17Hwog2K5itnMVs6zIT8
VlHb9FGJ541VTL6Oj7yKmxf64rSx+EbOYMNaaxmzmIiJ/QWvz6DyHg/qCHby4IP0sg3KpzeuinGj
AH1vzpB/iE5OkfGnGqSIz8jzBd+um7flxGoCgJsWyk0pw+jT+KNXr07940LE0uW/rw//fvgNTUxl
kYy6YSGc1Cc9+u73LLqRhtZk5HIdPwdKHWGMjIcKhhNwEQfFCgLo/RUNTUKuQAMPUrlNdGpZF7v5
FhKpcTStTLltToz7W1HME1eyZaBKC6qNHpChcaH4fZO5hKZCtT8kpArrIjzhdCu3fIT0tc7m6nR9
PW0TY5z58lElKYl6diJ5MO7SLEmfQzTuHbOuLVfqce9bJFgk/o7rcxASVoUdO9WkyE4BGepjQ5b+
UIhcb1ji3yZJG5q4xkgQ6iO3GpyKJIl5QKCsQDZC3ZbHDf/DyNWIosu0Ck59w3a0/c6SA+/WFPYs
JmSCGfOI80m6Aztp2cUp+8mmf29aX5OFy09Gx4OKMTsNCANo4S8/+l1QbcNArniWZXVNQGNIkD1s
iB/AgJJDrZJNUXR3cpIvY7ES921zc/n9zblg8XQh3DQITiOVuPH4aMOYWmgD3jZBhvOmDcv9QE/B
KZmmfZd0dwEacHoZPF8f3jY99O+Xdzlay5wSw4/dtC/UnX8BiY/o8rmpsh5yw38nVXQceKjglIE6
eVsuuPlwP/zdQaMumpJ9pEQCes5srXPFEi5MGq6ehoXbjBFWe57GLRr02r0zSahSDmStxdAyYybS
US6FJ1UNP3Po0+B/rtLy5Ipn3azRHFk+wUQ4ThPwz0EzBqfG+y1EFick2uT+5+vLbbFVE+OY+qJw
db4EJ2g91TtejM4OrWRrV3Tb6Jcpe+MJXUhQoxoxeqnDaTdoyqFoVK0hxWyjXybszejQLykknWCq
cxbct2PxtdX+yi5jG/ry+5uhBz/zM1kjSLRtI36QJVVqM0nQru1vm3bDicthEnJWbnDKgfTdB1Xe
7KcmXNuBLVSloUm/pTPOcicj2FnK722m4VVunOOqmyMUeeVXMLzFddn84hGNWU9PIys3oiQr26dt
7gwP55UC6oTi4dTN/XhWrN0wXkYr4c82urE5R+AXKVyXB6cpLUDIXfvKd8HLmc7/3rQyJsQR7eAh
+sF7/9RwlMeBikpXFbMtgcJENlati97mtnJO7ZTucGgBu38UCx1u+yq/za5MQOOC/o4JXW8O7Aqz
jlvNTKPdbRNz+ao3LtG55Vw1uEGfRFJ81sJ5EfWaxVginAlgrJusKrtM6VM+doidE3qodQQ2OhDH
XX932wMMd2ae6oZQ8wWSXnwzRVBYXOrxu8z5ypnCNr7pznWvtKgzfRouaIe8yVM8QXC+B26/WDm0
v/8MZiJPiqLOStdp5DEFDcwpL0R2ny4gymkTNa1EPdsjjGkaownYUTSTQMbjc56lcZR2h3K8kVnK
BJ4EFRjo1FRJsNBVv8bZfc5khPoB5T9vWWRmgk9USYKkhpT4UXf1N+1790GD1J++TXOCmbAS1Xp+
FtJSHgtRgcC6+wmYzsPE891tb2/ENa1rUXJsOseC8QEdSOmv0i92/uSsUcS9HziZiR9pnTSfNRhe
jrOCTLnv6w5MBekah5ttdCNzMyrRykFg8idGZ+wxTRCPbnDbTs9MsdcRYhvgp8G7J0H26gzTyevJ
4fq8217cCGuK5jpTftIfR5pufdD+oaVwxZ1sQ1/c7E3EjIBndt0BFqPIU16M1SYKoIRw/bXfLy4y
k8jHmboqyFEcPQYu/VGNL00gT+Bb3qel2vPcg5LL2mHCEhRMnIjCgiIlX43HIvKbuwg0I/+giZRP
cePKtc5X20yZlw5QvjqDE4CUqwG0c2rkr0R1a1eA99O0zCTx8XI2plVHUTYo6k3AvhQTYJjVFgWR
rP1xfTVsc2Q6Lxek0QKPSKLwS0bZb3A6fAl9sfYJlvFN5Eg6dG7XaIzvzvM5aMcD0K9nOq5BAm3D
G87L5rJtA6Szj6mLqN+NBA3nafmzQQ/abeZqwjpqROvemcCLlk9lHftB8Ytit/SpOJSF3IRN1CIB
wm5bDRPjMXiT7vPOl2h0hgbNhS1Nka07rIkbWozVRD+wlhRIDIFBLsqrQ8IawPzYTZURZipPOe2c
s2XQ8uhP30ucywcVZ/mNDO0m7iGYIV+EOoI8Vsh41809anDhvPLitjkxHKBwsrJjIcYWDgseG4go
g7SPrgVSiweboIYiGrnj0VEee0bKLq6qViFr2cn7sFiKk5tnyQOO7dlt2jLMBDhQdC/wTg7yKL3i
wFP64Hlr2RWLp5nohijoxJILkPjpqm43/tA+Jnz5WKOqsnLStSyEiW8QfQgenwFEfqU/HAaltmlD
b9spTWwDcSucoSsMjY6dc5V723quV2pQtre+/P5mp0xQBNDKU5hxEmUPicPyvVcRtvLiEUb5b4GL
mZCHi1YoIM9OA/5B8pim4hXsWF/TUfmx4u6ZtuyrbMrXmg/8Nm8w0Q+69qPeFaI5Ahng0HjkYxnE
dcDKNQu1mZFxxQ7I0hRB1TVHSotzI+lr2E/7rFg+Xd/ObP5meHM90F4kpZDHpd75gsQQCbtzl3qD
p8ZcreXN/rjvO+tiFh6zQkZSuLU4pgQYlOr3nPXPaQcSsG7YtEv0kLp3le9ACutzyj+VbrMDTHib
VOM27H4udXnPib8tIFe5rLZqWubV5EVZQKI89ODiO8rOPUBtft+l7hMrhtvM3Kw/ao8Efdnp+Zgn
nG+p63b7uXXWUHnvpxeYWW2EYqWE5NYyHym0q3NXPY5zsYXK75cmWOMwsvipWWdMSrSuulQsx0x6
zd4RYBAXhK91Y9pGN6IAQCU95DGS+ViHy1DHLmloteGZz35fN2vb+MYtPWvaXFUglD2S0tuMU7Fj
Yk0cyHIcN0EebemOOe5V8xH3266MiTcUZFuUOkDjm9/XetPKzB0+9UuCTNyAxrt/rn+SzWCNQKBn
p1tQwJohDPUjWJKY9F/mee3WZRvcCAO6qVMfooTzsU2w6ebfelEAkbTGG/n+6IGJAiGLj/4ijikb
lHPnTu0RfelPPqhsrs/M+4sdmCiQcNGkHnJ3PqJjLMexn5Xx1Ecr024b/BI43+xXqZ+0FBqE89GR
XfGZg58Y+pkN2nZWdnFuoQIK/lO2rkWfzGXUHRtkrvxP4MHMznyuguEe+YGke5lClxafZFrmuRc7
tF+qIm4g8VO5cRAwmFyMQ4vshzhBc1Jz8rPKQez2eBs+11kyRRdahjE/y2W+SKLJShXfkQUe+aHi
rsd3QFgFUO9264Hft1I0w7500AG2A2GEI/6FrgZAn44/FC3IhRATtlqgz22jKuCRNuUkI3XI5q7y
PqSyI/IQ0Vk3p6HTJXuYOu5vdLDM8653l7Oqqf+la/X4M8y4/5A9Y9MZnCWeHQhi7pe2cX7lGWln
8LOPHjt6aAJHYbmvR/BzQgCijtu599Kt7gApA1NS67cvYE9V/+oZ4Is4nwoNxJwjx+U8+VK0vz3H
TQcMk114gUcv7/I7yHFX/K5Gl+HyMqopbV/QmLaMR+SseXM/LqJSG6Yq3IAzgQ7ij13ZJenHRBey
3JUtdOs3ZRo1bFN7UeLsIS69BOcLh2+2nWXJdYwLaKcPIHHqPvohhHL/Abgm9DYRIl268ctSfJW1
mySv4OtT33K0DzsnOnCRbPMMKYRD3hUVi4eWqfFfoSAS/rGAFnT7cQK5Fj/ViQKAuRyaptqEY8ud
zTwFmsdsYE2zbwrG/o+xL1uSVMey/ZW28041AoTgWp96YPIp3D3mIV+wiMxIJGaEAElff5d3VQ9V
1tf6mp1jlpER4ekOQtp77TVA9yRLZbO2nAKabMi9HpKx3vypsEYEfSo87SA2U6sat876ELK4myIE
7f3Gon3Uhq7cdV1f0R0n8RxmMS5tmXDo3Uxet2VdZnQJ7ZC6SHq7DOsa9fmCSDRsGWvV1tVxRv5w
VCxGlYgjGv2oz+B7I9d0moy6o3SjXjIpMbKkkkR8uVB3ID6qZvauHpAKk5UeOEFPoBTC4LfcxLAk
Qdy3I2JYHQQoioUy8sb0wFxc1nEVqVP3MT7szOqgML3kUYJqEvRhqq0t06EfWLCjDZu9nFIRemnf
RT6egHDTZbqu0ppUW17xRDEqvUT2MdbY7DdNmEVuE6/PxjLOEqGRO4bgdhpLMMsoD/IxXJTdj66Z
vLTrPF7f9wsCqhOIz6Z1x/oN503cyKV/dsKphaEz4uPcdm+J2w5XYmKuQfdE1uzwzUQs40wh+s/k
AjcQocMa8jgoIjgnCO+slicS9U2YRtOgWdaZMKwLzDmtmyhZGXqlfINnTNpAZ2pzCAu2ZUha2W/t
oa/8iBUOBq3Rse+cAAmUsRtiLtQL/Nm0CFo/zCZs3MJt+vGt9Z2ncCK5Lf0YsIAbTCfWrh1/URGc
SMkW8C/rqrF5V2PUtWNeK90ODSxW16B9EGHZ9r+RVkDCHENAL1qSaCz98KiVD1JZ0q8V5X3aQKY5
goav3C3GrKVeyN0YusG6a7aQ0ruoU00LK7EG2cEg1C/2ZW6dbr1W4LlXO9E1Xfnbq+CnOeFy+F31
a4Ygf8osYDGdNnxekdHXEUSTtNCbrsdSUZidYUKy0qLDYucftpHNdIeTOqrTgGKpPg2ywamEwI7K
vDtxWInHsOnLPjccMfTnjtVxs+sW6TUFVWuzNalSfotgYEPnAIbvtAHxFuyazc8ECplph2jaroMQ
kVh96EbOtsRnsm/vgCNX4HtErPJzDwrwMJssDoJz7TjbZ9hH/XQYGpv5cM4TyQZCgUmFfvRAWzZ4
wHs41wcJL01ifXm1FSjMYn5oHBnbvIZR2YcI+46mYR+G6l77A/21he7MksVY3mDU3qt6X3kGspeM
BnXqI+v4tQlWV6YhCb2kn+CDxWIBzUuJSntgUQOzNdH5u8114/ZAFyZgJdbWX4sW53gLxXzgNogP
XjBRPNy68+ckjrr+A0z4ti1E0BA8JLXTvsN5sLGJWV1xpfX8C++h+SLG5z+90R37h6GJQhDkLEKF
UhARXJY7FoKAoxLRYlM0z8Rkaqx189D6jTteTCVAjlckJDIpy3aCEG+IwurcaeoXMJa65ZW6Z6jQ
UIUxHdr1LoArlMS+auaeJ41y1FbAg6Kazv0gCa7ehsMytTXsO5JpIJOfxBiWLglv5jJOYdssXNgZ
In8+6cNhLtOpMkiWkstSdccxMNKc/EatY+JatsCYb6lpXGz+0PS7uGsdk3pUQBzAnQgxvwxggz66
g0/Oxm80glswBgvTDd0phW8L8VQ+Ye4MsFW44XKadQVNhBdsA16FQxZsZbzwpPKt6ZKalb536KoG
u2NcYj6UTfNcRWmIcM/oLDpnwlqxBhckCGsbJGE1hPJjtMsk3pnhA02w2dG6GInsgixeNm/IZtuS
Ju39uJWPbWXd6c5WIYJBHBhfecmNS2PuateWN9exMqrzyRnGOvFbVolssc3iHwSSv2FRiBTTq+Py
kqQ08DyzczwRlSkfe6feTVCUkWQYHVjpBVG4flDs5COY4uOk02HrSZAZig3kfuXdMOTC9gM5DrQr
6c567fi+0C3YUuBPhGTcixhJIuWZNtV8dLo9suVMPSXg6S7d2TXbsqbdsmLyukq4E4Liv6l3+IRW
4s5RlaBnMkbxAuEUbjByT0Bf+1zZTB2eQd27+g9VCBgkgdA39ndaW7qfFxRJH6r15zIBHbhzITft
QpHBCLHfaVkG+gKfDVBoon5c/KyPiESlBM7Idm9KyJKTSsW4orQED+nB6XVfX30L+jWWWtcuJuVk
29p0HaVWuwFUPX6UDISELMSZj7O3Ho3OsJ8J894izdFJXYLguRSrqYNwDo77NuunsC33UD1hC0ag
RutnyGqq6KGTndySKQrwvDGhtvJMV9QLSbBxRDlLPEtov2AToj6bUUf2vgNjIczwlHK5Z7RTBtKJ
ZRxP6NkdL5eeRLIRnvL2lbMa42eKQrA5BLEql7s28E13b3EqO79dNSPAiXa0vsmzWwS0ThOMLxOi
AkzTrOOs5BjMZI6RwjT7Q4p3Y38vvY/ICCJKT+Aes8gW4Ti3IicW1hNX1oFmXzQDVgwwbDJWqXCg
TwPHyNnqTCALliZrSdcfSGCs3awmrmBFK9bQPIZ14AcZiMbNmpJVRxreiIMVqYhh8FEsTIo24Xab
nbxlzUJPGnnaHjwng5hmzRBPcWK4N5B0WxZPZ9sU446i0OrCW8jTIIvFocEDDNp9fZ6Gaq52bVD3
y24clcWa702pcoJjvIPvsHBpMlaYpO2aTrdBVjbKVO+AJDwohwYFgTeznftGkc6nCsHoNuTQw3Kk
mLBm6mH3tKnhxCpIWoKupidMUGZ/FyNcqTqYuu+CF89UOlt9e9UKF2Tw4HC4lIG6bALZSDhebffL
hysMPGx6McLmZNXeMJ8U5I9BUWKLuPghLG8TS1rP3TsBfFgKzICa5ShWsAOyunUVzXCSNU92Jmt8
8kJv65LYUzHJlKltnWtvnUiKkoBDi4N6qst9gUbhAgFpy3aRopgI12MwiJ0wZWt+tPC3AhnYKode
4TRmVqhWYl3B70pt3mHaWC/hR9QNqohgjxtcHS/c4As5b+Z76lcfNBdhwz0alRk7riYMZ14dO4NM
vN4Xdz6tXLwBlwRFB39+joUBpBAJsmMX5s28iDLFSaPKXI04hRPIjSOv2GYeYYO1Afv2OCMcrmSq
dHM+YpdIZmRMdanLuHJzampwPLo5Dj7aTjpfyN6wuJE1G5xUx+B5nsoGBrLZRhd5h1LU3UGchjVu
l0ZBJcYgKmBlgwijSAnI5N3JJUlMONNJIDkUL+OitXfsy4U98xmODudIc1gFk6id4kuFkqslO47j
xHksR/R58M+a1vswYPwWekn8N7E0LQLUmq6/0tYJ1M/FMl0lUROEYdZhl3b3mMoFoKggyRVFQktE
PpYrzHyRu4etATalCqcyHhmegFHkTamDkS/6wq5vsRWumMYf7FL7bdrEqJSSCOXRYw3TZA/qqKb5
pCik3yPebPG+p51s07Ydt2BXGm87z8sq74etGZwddvcZ1nvsts7Wdt3YrmKhi+Yqqnm1i4Zh3LAn
VRO9NJW7zpeYBjEryLYY8xBL2QSffcXnXxrPyG8AfJBgbViF0CwaXW3pZPxozOZSM7IbJQLg7qaF
hc3Ox9uPr9Q19BLo0cemKBb/0R3K7VNZofvdOrNAJ5QDxcwisFdI1gN374tmXPqqaEONXoRaCwaU
KxxGUhPFdjtMVkZ9yoQYyUsvhSVnf9FQwKBvQgggj0c6phXMwasjzs2+bdC8+HrIhhaUyMSFbLAv
gqYL5kzKLm4L5vezuAzVUDYZ9dZwzENSk3LvwlKlO8+K3I4tkJn8Uyc93zz7CPw1B0RBGfLsVTBt
+8XNbKYX0TYzyyF9Drcd+ggvvKKM6ePfUlC8S6T5Et8ktdE2vMLRH4jD1nI7PtVuM34RWDx5P/QU
Kv/k8InFH4NRw4Y6EQ1tStvajfO4GnhwZJuLk7Ud4FqTDo67gS7fWwK2j9NXJLh3Ysf9REOJ1r6f
pibO67l3pxM0FIu7q5HT1hS6hibkxgVepr27ECHhtgVxMBr/nsjUgUFGnZDFhsGZTMjq3ltPD/Nl
1Ojw0VPSbiyMbbYF8AbCVuDiFC5NBhOdxjl0qrLQByjO36ydJp2Nfowc2kUt45R64UzGS4Rd0stK
P2D0UfeuM6Y4O9QGN8KuX+7ZUk85/iCXZPXDrinKSJD4Nzo1uuU9a+m0d9wIiV7TtpL2UaND3dAy
6JIf1pYw2gCwMY4qfPAl43cfG6poEqBLKNQiOLl7CW+N/z3CfU8epsHx7KHDRqQOodPHwiQs6OYV
DqT92KzJ0Exm+643AoGxr+vxUUHX99kT6wMM4ZrbZKYB/7XyOur2QVi5L00dxF7qrG7ZpxMx6IuH
BfsIxoTMgtOBf6rNBu2uLJ8hQoxeRwla7aEdKXjHrvJ5tGON46FmK6s+eI1gR+glI7r/OquNy5m4
SeuCeMa20uvgh6N4Q78iOwE8MOu0oDNWFkPnpfG0yAHEkCHRbUfN/6JY/p/RWfrPSg28v6YW5YCo
dlgD7RnrJlh5kzWdmUcz2XvjfT/YcBfF/v/mu/X/Aghvf//fAEJJRjK4nRz3Gl1XBi64TUqk8PwN
HvzXn/r/VN/D/d9mJPNf/w1f/xxGI0XF1T99+dfnocN//3b7nf/8mX/8jb/uvofLZ/c9//MP/cPv
4HX//u9mn+rzH77IeyWUeVi+pXn8npdW/fvr4x3efvL/95v/8v3vr/Jsxu8///g5LL26vVolhv6P
v3/r8OvPP8jNlvpf//vr//2btw/w5x+4JEMvQAP424v95298f87qzz+84C8kgF9DFNLQdWl0czvb
vm/fIfiO58VwVKcBhe3FbSyKZk7xP/+gwV+gtAfzBuBnhBbhJpOYh+X2rSD+i+t6LmExCyLqU/zW
f7yzf7g3/3Wv/gUK2vtB9Gr+8w9G6G3A8F+DLgZYLrgNj6lL0cYE/j8LPhhxgipEGkgqSnV1tDrB
Z6eoI/ckydMKn/80cPwU+3TWb6wovfnYRiIhDc+Zz3ekqtNF/lL1kvl+c2i8OnVoh8IQkVSh3odL
UKztRx2eK/3QioMAi6yeSep7gOakmzYQsTR+ZuwPRj4D51KGa0FanEurKqDMRqCzSGskqEzqc8Qk
vUaIOzHeZ/dOFJr1GUZ7M5g5wc8J3VzdlTnGtclqXrmdUULMd816mPEvwJkTXVS6LlNWdz+A9KQ4
a4pofBynN+Bhjz86JNgYqJY1gjefRL/z1ck3CESN21QQlo7RQz9fug0Jo3XizTtUcinxZBJ6dRbL
szM+0GEP04nMYTgGKLjwP/r2HHsGb2LMuIL2m5lkYO8jXtRbrmv4GAfYWtEhfQ6E4xAoSiQsliIb
6HycZOqhsQcGlkYQ5S38DFrZFB1vrcbUHmb3o2GnGkAukY8jJhMbjpcVe6gXwBLtN5v3Cll246i/
VxkXvuM/Ys57DPiZS5kbgG49lPyaJjbMGroloN3lfYT6FlZXFcTiOkgpKs+VktRV4e04wm45AVvy
33rJEAz/4VXgxviHsirMVmZ+VCgxnzx2XhEp2gRvovuJULFkXo+UtZmIm8QOdg/TmuvkHISdUuqz
hHt14iJdTOn4YEsG2SMc0QzqvpjnvSiTNhQpTvy8lO3Z8x66QOMmoPJEiQG3zDoAlRjgH0CFpOVT
NkR1tu6N/7TFqKDaCF1ilcq5PQcmTPvFHv1uSt3yHIVPhpVp29lspes5XpwkbFA2eBswmsd4CdOF
LMkMbJU3d9CBKCeZwOSIRVJHz3B11/6LH1A0/MuD9a+xP96ggtTluFTLVcu7qF7vESKYcIyKN1TH
drqO/k1r09x11iaTdJIhsgdUdDjlCsYKE92x4LUuHyCIF1Uh5cFROz/6ESCaIhLHtdfAek3S4hHZ
aoEpd/xIagVDz74wXrSba5uP7UvUYNE0W1pjeuHaKkU8cFpuEmkKzsntUbf0mDkMaBhrmQM0SSVa
LwcWACO/9+WSAgzNl1BnLhBC1zSYG3wyfxcuGSQ25XpWbjZFrzUAp2Ds6mTRfE9laodXYGH5dNeP
YeJ9RFV54VqnnhixePG8AhHXcXdqBdm13qe0v33vZWrxiuZ+k1tezk0xTQRKJ3qKZLejAQA+B+Fg
vAGID/MwoBGRzft4L/zoNKOBVtv2vKlf/hwmVa/3q3iDIh/UyHbHYH4wMPnmBB0QEKCc7pGPJHf0
VfSfgOXv3Ol5mXcR8CqBgsaipocb3I+6OarxJ7dfDGRWr2yBdWDpxV+t/2BN+7hKPzEAcEosqRHX
OxxeSlEniIoCjBicNmEwfGLHpnrCuDBZegmEqs059fbgo9dYouucOldDzlHdABeFUWR76x+73yt2
IuZiLcmjq5u877zCH6FFGb9mzF/42hZR0Gc6WHNKYoQTvmwBIuC4yiDkqd0pif1rF/ICrNncLjaH
VvIYYLuo5LRbrX9GLFrhllUSNBJ0bDexzglhYGHSYOqU6BtZVdqvuluyhb1bHg53ct6iRCsASn4e
1t2U12u/JqqtvFyxuE97guJ2Vc1SeBaWBCwkAUYPI/IISmgcZnmz328qRIrOcJBiZxpv3SWg4TOy
hMYdAbSe0MHco+U59CMRabBGoEnZX4FtPdjchHoXU0eeh6PjpODoRt47YoR/rgKdBXWiooInzhHY
5KvHPNgpVM7PmIcnRqsWRoTeaQ7LF2DbctcDvM5C2VJ0bV7irt3BOE8GBVbaYu6XR5jG9R4GEquD
0I8xcrJg9k0eCmzkup4KN1q+EaQF+KGjAO1oow+Ys4k8jMVTg6ML/rZ4PnyVlvMavg+mBX4AH+Ne
8Q82EXiYulGDzyl+V2gs9tjauwh1IxAfmArcB3bvoONNq3jtk7bUy2FKhGhBg1iGdAVDP9EjRUKo
XdbCGYHgBg9wh5Q5l1ncDUfew3SYAdeisgOUOInf6DyXOBjz2IUGEcMNqB/C+nvOjcIVnEaxH8yy
JI7xBDpJMSVK7Wb6psoPdEweYMgmWbb2PiiBjA1BU+5jLX+Z/ObSkVuMiKzRS9KauLsJBw4cEfM8
mqafnlAPmwm+eFAFDzHFCS4bZ9ktUoh0Y3o5LqP7rQlOPQyh+FiaS+mKQin0cAw9MYw4KPSrF1gQ
/MbmNiWAxqNDJCz2N749tgLWBItsESCDzV5gRuW1armSkq07fz63bmt2Au5U2L2jNR9MWQRA2HOp
45dGw9StZeZHvW5fnul0PtoIN3YN0xHEhkh1z/MmoXLHykAHsJZ4olX3OpfeCxw1SEan6JHLd+RL
4wmIZ2xiPkhSLvZkwB1mb7CTAMvFwxHwt6lTWecNPFutVbsVfj0vztpHSVXh+YjldmDEP3LuLqda
IGFgi7xXgAT8XAtW7gFTYANUP6euWo4egrJB5wNqS/r6uGyZW6ExIo18pcPQnvlE3jYKQg7EaqgZ
SHdoZ4k0sFuGX5WUGBWn3FsVXHKCYIcZ/AWH4aUMKn7FDJheanKRKiJwi0GBFOvuk07hmkbR8Asu
F26+BR42LaxR7TupBL6V93y4gxkyENzW9Llq/O2K4J8nUzUU2b4jThAfx4uobTpjTR3iNnwKeNns
aulGO3cKLtvNgAUqxqSsRzdTM2DDLeL0SI0fpItSTRqM216Xc3VYNM5j/JjJXCnWu7KuXkMGBq66
iySY1lAGqwJJNskY1eoi8cM4UaO1qJU/5fh0qAGn4YhPVxc1+xVb7wmChDBF1qTCSBzjWxBdijne
7mKYTp2RMgANpCo6YZ6bOv6US3TxMMlzpH/fqlsmUT0UxEtqbx/MxwjOLxtKwXHQkDugWvMG1EIn
2u5redf7h8irdrqOUk/qFGnqKUrLKsrQ1qcL8BUAOFVnD0R92hG8sFO4XOcJDj49ZjPYMenGsmqY
rgGkGvwHJz/D4eSTbz++xnwnUTS0+AR8foq6JwdQMDqKq5w9fMhrVx2q/i52nZ3T/A7rS6PGS7d2
eE5u5v1JOXrZEt4DogY2m43wT2rhVAZYZo2eym0Ad73fQ2mRKBJ8GioTXenj6tO9528Zpoh70BCT
Lj61SvxA/O6nA4iSdli8TYF9JqkAABBIlDCyTUfyJsWHaZuiw92Da6q0J1jxpAz3dx2qUzNhFvjE
Nvk2oHZVsS2c8AcmJnkZXiYyH+fEk/cgIz2HyqYTVr/bHeGDni/rx7zKR15fMehO5hKhtl2BOieJ
anAVuJMp3PYVJdUaBCiJ75fFLcJAZ/PG79jm58OMpNfHoQefhnl54CBz10WE1PAcEFXD3ym+N9WQ
Iw8Fs4ALNXE+Tx/x2GUu8eFJAXQVUxsnPrqwN1pXc6kdJCiTuxluVBYPNmqfYTd6SHql7+vSpBrl
RNcXkqCciMlp7Y8H1No62gejuhd6SAmeodvEX5Znrsa0s9fSG/crtXnFDh7/4pphvdoEjBgHfYXW
U+JiUa31IXIfgF/lCwZo5eplMvzJmwJwXK5xr1qt0MGco9hkVv9qbtBug4YLaAxfvhdESRuLJgl+
1xqnWMi2LAySG2QlT1X1ucpCl/fuSBNkXrL2vLZdGsFwlkW7BmTTnQRYNekHyx+XzUmW5cXxMHwj
FLvcaxk6sK6qitiqvMVRVwL6qT1yaEWdIawzteI6leBHrutlls3FBLcpc96AqjFTg74Kwz+XVVfe
4fKOQFMDJm9e2a8LPKVwLmc17Cxn4L5DCVPXMcrZcJgMvxdbkCCLGD9CUaaGudIiQekiyGENeRr5
l4rek+F+DHDaOfduBb/1e0hD0Gq5Bx4fp43cxeLD0wC/BXygMHfoIEIJ6+Omg2x1mwxUmExuv0Jx
VzJwZeRD1KEBAAe3Ln80vMk8XM+RbYUA7RQsyTS2feEHKgFfJa3c8XFtzFM4XtZAIyUIvSFn+34G
5cDvD4DVcmcGZBd4qYrOy7C8Rc6w8/XJd07wwCsmqBq0esfpdRt/p3V43/To0NSFRweM+ROnDo+t
6x9d74yHsQ4trPBlNmFg3HX1XnTvpr8QYg/odwb2IBadTUMNddwPQGcYQtDTWH6C7JGi21zDqy9L
vD+3Kgh7mSqeqnUqBLqvyeMI5cWqjWA+075Tub5AhZUszC8Gc/XIlhnjJL7HrxgUHka0F41/lH1Q
LO65mtAQbqhz7W4Ju6yM9mJdnz32DIZxCku3PKZQ9oIftdR7x7k1DfGMbh0KgqMZ++e5qzHIh/Mg
GEC21wC+RK7l+KSc4LksyU7YLw0A3UMHr4sY/mfGkqLXJ4a36pPXErtEwMFCUDMWEcPEKtzDmHqn
kYOm9amDDW61Ppqb/5Tz08KptlWoawTS8zg62C2e9lpCfA8IohR7SFl2dc0KGQJfpC2/Vn6XQmx7
rwOctnxO+HDtu48tinZhNR4cPANT5V27rf4aBLZ2UrHcVOxu6rsTwlOxeZH6WnlPUwRDWL7s2HwH
pk9GeYhu4mXU5uBIDMDAJfEOMpS7OLBHxpyTBVUtxvCxRQ/frQtayOEJ20LhTPNTb9vELUnWzR1Y
Uu2ry6tDEMqHEQezH0133dRnVfNqgCjo4YQc1GyqxpQ+UvZMZ4Uo2iYxwqvgBty8x3V1arm8Lg3g
ejcFHWqH2Uwec5y6g/fA3DsCczPXlJjcwnRMMNi3Rrj0wVVy58ywNxKM3+D7pNAzmvMqBsSSAvgO
4t0ERh5zU0HpCxxgsVgVqklgQlXFkrDzf2mvTdiCWzy/ei0Ommo68dL5ZSIn17DBQSrNg2D2IUIL
2XVD7kQftftQxTKnwy8dPs/2Xdb+sY6QGOC+hOXvVozAHYJbYCD2jTkd67XwJ9GnwzI8rCIASRwU
NVp4FUALdAkV1T/HOsgjMxxGJQmOE1mEDIVsm3uRVkknl9wz8sxbHDlEZqBYFDPVbybSiauLrZqv
kMaLREogEut7ZLqrpbt4w9KLLVZyna79Faa9OZDpQxiHmR88im7vbi6weSx3ZCCiYVKoOVa/zcvg
2PZu9koC89B4fUH6DwwDU3hYXagYUft+6xgpue6pcv10DX4rIEegLQz+VnQlrDr1IdTHakPLFnjH
tjG4VLyQ/h3glGxyz6XZNRHK1TbKRffl9mXeSn4Hp5EPwuNLiWFTw6oHfjvJ9JwLTJOmqk7mAOm5
e8pwdGKORr0uZaDLRHAPBzR1oP3Z/S1RYgtvyTeUGVXX7oGZTcMLJHnHum0whisIlfuB4yo0MnGG
PvVDPMWIfmLllq5M3w0sxkmEcPb54kQPITZAkL3G77b33wexJ3V8xCR7N/Dxzh1AqUc3NpYneEjh
0/OH0tz7XGKDxebqX0faYSLjPQ0besV73w5Po3NS9XHoAO6DWjK6jwK8JA0K5yq/Yr48Q+SV+tuN
s+OjVPy9cGQSlcnAzdcKysnCy6wEBVVU8OBzu8LxvCcxveAclfVbGX8t7IurC4ufO2/LrTFp15Nj
txxiUKoAr4VTRpx3O/E3AdRG2gFnDShTEwjRPuijtoW54Fz0MCskx62v9vXNd/EpCosKYxVShLj+
vE7j8i64D+frAE1sr1Taw+4XY9zBW4/SPLUN4I556xH9Ee5u9BnCmv0oNnyGbd/RC0Fzx5ZtH8ge
HQ860rUG24bm4eAd/QKcMsSZp0AmVIPNw5uSkYvXFWCVKO+7xUsewBLYtUIBSHxWbXSuR/jt2QYc
oCfXO0V8Kar6PYaXpbbeYV7g+eLPB6RVnfE0JL75VcUo2QJML/FwWon/sQ96kZtgPjNgNtmBoeRW
ZQH3E1RehZ0fMLYHoIyaMJyStXloSl14KFV6N/4Jwk5GZ54OEF8a2hTWfSOIvm4383Piv9vGQQr2
EW1lriRYpWhu57Voh1O/rScwqxJPPyP13HWXFI8bBh4S3XqYUYj7NFQjneeBIHOvbx6IvE/cHrzD
OUid8INRk/EYGAC2VQOEUbUj2ulrU8m9QeQm6XtsqTEauvrh0bb8IGB4WJkBMBl6IFOj9cc0el2O
MOHEVb7WII1oQTEJhAsaHreBDw9Gycdwxq+gJe268lKtdfpTKVsmnctOiH8q4q0ADILe3E3Y/+Xq
vJbjSJYt+0Vpllq8pixdBS1e0kgCSK0j5dfPKpxrc2buSzWIJtmNEhHu29feznFU2IzJv6EZiZF0
h9UIyOlAG6JmHfYTv31UJG+q3NbJwoRe2UEBGIl2yIz+MJQRNsfAmCKzpcZJKOIYsTemS4qelu2T
Kj3XKrbB8Tqv8WEoLrrDb3Z8PQknBzWvQ1bRBXi07uoKoo5+xufvdsW0y/mBh/nozIXvNP0O1hag
99J2mZumqJD2l61m7jqizNUzCnRHMP0a9fcqqv0pl7ch3XZ5OvrSpEK2sLK4pJpzsp09+q0MPcen
dLyTPGKkXPyA43D79V/ROwGszW5S/yTKwGdjQ5liitbtVNO3uKvlwq0irZQ80b1JRqSNJSXU4ILn
UCCc501GhOu8eg7nqfbyTJyX/Jqtf6wMTLBJ3Lvo6ygcF6R5UMjzEaqovgu69kOtb6Fd7hTjPPeN
m8Bwi9MmASVZ78ZSuLk5+02yc8orOVQSswzwYK9eugCQ2h/x+QJMku8ki1NFidE1x9Y8q+XKU8cV
bF9BdTk5DzaVdCviXau/1sM1NsQOIJoA2OfW+Gwnxyv5f5OzS8k+AZYlMR+ZXKU6m9tVnoyAxH/w
eoYn//TsdZvXvaXNAOyQbSMfgmH80JyHBDCXoNqAVoZiJmL07OYTBIp1yrN9IV+6pg0Y6GzyulvK
xB2RFBmfBSupr9V5XanvrM1fzafJOLR3vmlhEbF87KRPpcdCyOnfHoRJJZ7/66vCL/LkSxPfpfM8
0EaN1WM7r1Gp/EnZLd//nZ0xmnGW9ooW6Mhq9qTt5OXddDYo1mzXZccuPciJGWZDsy+0BOKqJiBV
Oq2xGgwDwRxE+BgAE5w9+BIC034iysblolM59zLed5WfbIaHLp4aZ00p3bwxj+X2razcAvrqrQp7
yfeazgksLYhj7mwwjFWnKFviF9FMYW21waSITwa19V3ulWBzUD+37cng3GIozYTnX80xrgnbk1Rk
AHmNtqI+m0V5f/FdxSiegKMOudLtJ8ZmJjMG6q7EzKJYVN40h076p5qbs7ki4LDnrwhVpWVMsXn2
DHN/7u0lGJPFbSETqi33q/zLyNcAM8BRSOe2e16oZNgq5i9JxvPzKbF6pxyPcCQhwtBKiTqtNxZ3
RTHk/Cacu6TCndG9Tca9cx981ukch6k9r23vVWw9Narraq8vlujCuBtdbUtcK8l3CIzwozpJ7gam
V8eW3FT5SNOFOu0pLc62knhblb0K3ktWHPtl/dAqt7p91pe/MGT7wW7RTFa/k9gJx3SmT4613niS
+GnbYO3me3R3d2L26VbqQwynVfYwYMnsSoMTKOv7Nr2tlm9YO+U9Hv8BqDnTEpgG5EvywhrSp/J9
668DZ9aCxXHTp5eCnrqQ5VvbQtJ1Arl3w3TxBp8X9MXob6P9mGx/5ooPV2Mfm344TSiYBd6/XhEB
Mi5IMM/4pLlt9bwBiBFMhS187T8WeXstU9QxkzsdDHomBaVDDEocB2H7Y2tGP8bqsnLVtqq0s2cj
aJa/G+2inr+u89VRfYLY/VWtDp3SBHEpXKd703KmUGb5MSPMWanjydrElk8o/Gl4Kg0FOgtms4Mq
hkcPVQFlVF5sKz8kshXWrOIQBsTokez414ma3+Bc1OO3npZgXPqo6AT3Vs6z33NpJ8Fi1ejc0rNB
651Lh7tbpV4cn64S3jB/0ZnE3cnZ0dLdepk9oc5RXd/y4pnIvmCAxaP7C5N49TD8uEscU+zYzykp
G46sR6lcHRVkb8UpdsJ815eUApK9QZZ9npXiZJgPm6ADbpAvaf7kPg7TRIJEfTYdWD/7o+zextx8
Wfvl31htrnMBuQVc7tzBPGrsRUBg9afp0IrjVlnI1LVXqi9W1kKpvThH0abXMW1Dtbup8uKt5nHq
ZjeVGW/HT416zcDv3VJ7ibcac9IE75JS0CEGTz/4MK4DYHS6pVE+TW8x/3VjMB/mvgot5mDyKAgm
0/wp3fy2+xqGPOjt4djT+2x9fhSmn9rZyarzY6ozTr4f/9ec+6QzFg+Nn4jtk5jivWGQqJKnnqqj
ZXd8uqYIcXPP67CtIZQgzch00FHzE+WDi3A3/eMkMIfHZDzJW5RN18V5zvSnNITmcZXpi5tYSq9F
9mr1ut/b4da95eWDnd9WTLLiVjXqsTPd+bEVuyTdCyccXhR9X0xnNd4VUpSv7uCQuEUYl43+Yf7p
yu1fUSnhIlHZpXo4EDulYOJ2J4OeCJZ4HdHC6yqSWoP7/btS9IOZdTuWuocruWd5t7iEGvpM7pB0
rYfZvgkEjsp82qrxKM1VlHThzPkutvxc3zmCdn3MAAi6If/jrKprdE0omMnolepDUQeTpKI/XjbV
DO6Dj2YDvZrrIGcS303tvqDYYG54wE8QdNyw99W1EKu8Nk81b4ykYUIOwcZ2vvsFX/dLVHaDb2J7
H8gB1eIPafsxYe/LjagYGudBTd+rqQjgg/2mYyhKPgG1VRGbp6xPUNyWYCb5vFoI/LRuiy39Sawn
yakfdfVBFycd5LNgxE2i6aUzVdTcN3tAOSiJIN9CU1MfrZElJesaGdZfVdmNqPWiVqD+vuX1nWo+
IK30TWugDJVPuQFWGv+o83TmLNAZJrcbnVtxEfm1phFQOaMs3ngbNiqrVjyL/MvMoo1t58+2+GNm
up+WBHS0nPWO8JOSUPa/Qk1pgid+2I9Jt1A77jyGyqvykNkvxIJ5A3hAAKrJZKv05JXPrnq8bz1t
rllDwSJ7eSkuTfW3MT7q2XFFlX5LHZdlFd8c9mVn819DOrCUATYa+lo+iyaOBO9tSf2enQsenDeq
b/CSwRuk7Msay8Ceul3OkFbKkTQXpt8pt7oufCWlnJAimQudeaqXp+Zrbb0k1U+tp14fX0mufy+0
9UoImwtOzPRzCmYMamk10Js/Avf5sTy620D8duopVeX17F+Ty83b9H92O1xYoBiZcfrcGOvBxjAC
aQ/Ld7KnlzVPkA7QUqjtZufNrH6MmufgYGd2mKMBD2UY15Dj3K4dsppeMtAk7liD7qDWhlYJ9FR6
hsTgBOCI5GWhnZtb1zDHczPS1FqKP5YmHt2L1TYr53q+S8vUV9kDZunzISmn3SilT0Pj2eV8Yy3g
P9DloLPGwyZvqJkkKrTlYWsbV5FR+xi0iqoPEjvQBa6qunye+vzbIm+PbDq3WqvQ2L5LrJDdR26B
R9vTVR40oL5vtWf/B72BzchI6MtVgmQ07VfDZspdeAn4LPjhnYI84yl8W9UHydLDTGmO/MFjW5SM
ZPgp3sbt+d4wMJL/ECbPXbHuLNUZeX9NiF4tjQ9d/Q9l1K5S25fK0UKMEPHjOCLlxXq7N5wvZROe
M2ZRLwZIpMOwaLu5HV6KGrUK+CAf38pCjuBwvy1JGzzbeWpahkxy7tmKfs1i+drMu4ZyQ49zQemg
Ajx3kVimQF6rE8L7UTGkx1xd90Pf7BP2QCUqpSOaQNMqUT9GMumljTXu5/SqfTWIvvi0/liMPHha
zOYi91TgGAC1ZDxCBEDn9j9LHZYJ4AXIHmbSfTpsYWvMUWKnx8ZE7cncJG3P6XTEOugnEok2hCcv
C3NJYzahX4GTi2Oz6q7Sq2Hc2AdnUXzZ4qQxnMnPRstVBqax1SbhF0Rw7MWTvYz/tFj4x8Ls93PB
65M/bpgYnbJGyeseLK61VUOSn//G+sBsUznOCITMFh6dYsxITiDht8dIBGhVjY/wIvglqkimlNA0
4UuG6amI1GxdehfbfMi5tBRpe7YMDZgTWgcyloGAX8WWT/W5b2GHmE56ZfyAOcQds/YmlP5ksddi
klkXMg10FB8k9CLim+wsJYmKv3sJyrXZtSvVtBkHSUbDXTaBUZgP0ziGlrrc7tn48a2TsJhRMIMo
TU9F6nz0dkLdi69hflFKHd0NPmucgyz5SkeqE978jSIHGa1jpx/vyznJ1z3hXfpcKgkA5aWn2Mxy
bZ+4HUfAuJMMpsxxYDKd29bvZfsaJWlPxeSvZRxuNbCPqvduMdXfRK5R+YhDrZLkQ0kmpUfKkrkf
Xuv7Jy+lqBvG/Wb92OBLdbNE/QpMDXlUF7Vr9pvbAAeVluVtk/oK5Odrse2DA/PxdKybQj5KvVKD
RjOtSdyIT1E0uzRXfFMwas2jdph3OV7Nuf6wBXdTjxidJNJuqiVvbMIFzaKiEmBQwmpsqD04pi5a
hwch0nMBch/zvOs6c1+a6wG1BdQiNi0ApCpo7cyLFaDg+xAukV45NP2muJnKfe48h0V/MfTtaECd
QV4ceUIuCg5BsfpFIWHGH69JvMNkEcazdVSzJDDUZKc48F3DhCMV9YCJYYJLWxdtiI+bIn/0+sY8
tGp9jSv2zf/FBOeOkIH3URFKO1hQ8143r9KsXllzyeWOrJDND21WBjP8lmPZjzW9eVygNNMZEj7m
Nw8dez1Gc3KtfttLhsTzDhaOa2loagSED13/yDYKUYtWRPYBwN0Fb02tHhkyvFoUv/1koc2dC8tw
y3F6bkV9YLPKP1XnU9ws7S7Tp0fiGj7UgVJJq81oQIOpZDnoV3HQRBF1o3RZVqqiukLN2nYy7jyV
WglbiBwMuerrCk+8SheOftGpoYUL3e27+ZKxLFVbtL3EstrRTsOCLjIPa2FTiRdoCPFXFo9hRVNW
FsmLVDpeZ23QL61/65w6alPNs8V2yLevAoBtGSZPNNp7nO8n5lur/qZL3y1CygLB6NTvtrJGSc6k
u/tatUhT6Q7Sq+D+jLFvtw4QnfosLcpubTX0/OyhTXSSC3LX8kRmek4T77tk9HLG3iocHXC/Mmme
meZ77AB+DxunJ0+a8YnNvpKnsBv5ZzVB5v1tnSc1l3atYXhxnTLZv2wyKSuP6vJnrhGF9CB36Dv0
3F95ZmcCEyZteBg3+9uqEFK4GShlBebkov7TpBpdvvGUVvORdFmX8vHcZFIwa2202ht6mPA0Iz+t
0/A3k+cPpVJcZVZcXWoYwJg7iUGJQiVoOZEknRecUgZp5z2HWbuJh2WkdjE59UmlR+lRTnM2kXmf
CFA+53u2UrZP2EHDShwIifHcc/iN60SfsHxuMcfC8LepsDuS5XNmQF1o/YUD1TCeZKkavUFRvY3V
X/f8mvdSV7yUj2Z1AQ7l3ZCQ3lCut3HrnromPRuL5g2rCh8gH+84I3afWQiU5X8Tei3bKbat/DMs
W+62uKe8or3r3T03TahTqTVKdZoKtcK2auhviLs30xizY5HKSbRNNK/mIr/ODotuCvmE3+BjGpLm
zU6WgC0br1gwV69lOc1OTlPUW9EzvTbXKMaP4a81TkpAquTRkBwrcVUKXz7E1Ahug93tSZ6ZjLZp
oFmzV4ODTpowPsdZlzFdVtNZ4cWutqH3S5OFFAWzYlSF8qO2MZI0+c2ZxiwEQmdMzzG3tZjg6w31
bmEsFQFqlCWnAZ40f4k1ixZLfNmjFFM02s5jnIEmOQ4Qa17z9qt00jHl9JDjL2MDgIJFJrN+uIZN
8goTyI2UzkdXjhYboYa1Xgb0nT6JcK6+pXx+iwEd0FjlQAVFcHLNNSknsS0HsrIdRPwqnZQU+U//
ctSLcFYG1u9J+bA0y5HKJ7jjF2rR7s14DUhjwV2IxHGv0GF4+AshIXVPzq8296WT7FRrYvAtexJp
m4R6wJ7l+yF+E8sSYlLby9SzbAKoZd4xKH9M8pnGa0clWZ/IXY2PVTKXz7oNlKLO8muV0SxWr6vO
ZdPn+aVbROvrGIojYf2bBEeYuejzW2kOdcBgy0WCwP8l1WAt6W1WW3rDcT8t9xOhEQe27O0KR2jR
NOU1A81lDKU0LwCHGfY2M0OuhpV+hGCPXkx2qLdolcmiJ7rgZUB+hEHVKC+ZqZtlHybaE0t33E4Z
wRvRxhfIRxUqSbml9xXPSrf8zRGkdnPTo6ctE85bvZCeFRnCXGELyz2hQVUKmWav1gLDvA4K7EKb
1s8L5MuaXDJGt+Rq+GL6t6G5Vfgs7/d+XqMEcf856GvxtgY2ITLycr4XVoiFnq4cnJV8jRZBY2Iq
OGd+TCFkcS5oE9e3LgeWwU2WoApBMGiqr0w/JX1oX0P06S8aaR6z4GYmzGt7HNC6nORvB+dg82rl
xh+pKhF5crds4CNk3yZynkiIhh5IY9RrUhsmhreO/OnExuc5cPaXINTLbsjY4fZZ4bRsmnEfG/8m
mGwW+3it86LkEPamuxgW4zuHjU5c/C06+07lhM/NKJ9DpE9vwftfb6FC1MactX45o5Mx58P3yLv/
vTb+5BjvHXHhgu3b56p9sxGNJnkgtdsG5SbZV2d899Cki+tIzHrsEtCYIhbaJZtoJGOP7CxN5ceR
h1NmnTi3W4Z2lZb7hfw5yytK4xvBQ8SxyoiQ4CvxM2keTGze2WDmkZPiDyaqAdbGhSiSWi/dimdt
YHqe1Ue1/aGFkCgOspXTfQY6UNzevFpcF5pV7PuUif7m3qXneji0YDhrVnjGzMrUJxSnlR5YnOTs
iIRhxFcTrV4u1jAVcbTo0Uynbxmfk/KIbdJdcsNN19BktN1sQappbhfjF8z3DiH9FPGeY7cRRkpP
4nbUkZ7TL2RRrxIneAcO/N5Dmy2yr5Q8GpWZxoQVoPisWiiA5hp3l/sASWLAAX7cdX+aCuMB04uK
kZtcBto4eIo0MfcCR8i6cOGpUcdTjHJqjp5kvTtIuCM7yHhqFoPfw6vSAD83XThOmW8D2d5JTGul
injbEKUN5dIO+bHRCP+YMrBtFMT2PR/2He5MER9yjB6IUK1yTKZvNb61t5i57cRlN6vnRaaOZIS0
Lrix9oNxnHEKCHr0dnuUBOw2RiypP1oxy84k1+K8rws4ufK5yqdDQYuetk/rHOj9v60Do1dvXfrV
kfMD5ARnVMzn1fkmWzVQkpbs9JppUmBzw2qz4TKnCA0o23VnAk/WgMbfztDfZ8B7DMfoxw19imCB
zo9ZcrpsiJyLQbLSt5zSGN7j/fkpaOG7+pDrg6voL/ISYXr1xnQ4xOybi49Z/lILXJO0oYUaZu0P
JKhb27RN5G0A1pQIRqHCxpu4XLyKoxufP5JbGkfkczCzlfYLR8koP0gst5SgaZSrRssy2NEKmNa/
K4l5nMt/CdXsKGw3bl6X+Sibob1GcjYE97fOdner0gJhp/XN9s+CE6QPteUuxx0clM0kUVz4vrUO
K/W9L364aF3VmMKE01LLGtoT3g354FYdpZ3itdVeK54383uYdkn5aQB8dl9NVviN48GfmiQpSPGL
1gKSGF0v76xpIIZiq9cQuWDA+3yzm0drZamdMtCV9N30b51bduWpirlXVqPcW/gI/YZZbWfVNFt0
QqGBGxRrDBFj/Z2ew9P6UDDoQ2T51mT9w9xImTDWbGQsYcRPjnGdaZIs0vhfJdZ5tzNau9olizd3
61dqVPbrMNFJxUn33o+MKbOmYSAwykg1TM0bGwXZqgg7sC+Mto2XUXyqdW7dM6Iqf16QpmzpoTPr
5FEv/znxVDJA46jCUYxTycS7XtTTT9Wub2bJ7Qkexiv4gNGLp9N8GuLejlKSbM1k+FAYrP6turRx
KzoFUp4KGssWzW3kwJdSWQlSdU7CSia9DWrmmijddR1fZD72Ov8jGj5DK35QMj4M4BNE84yMKxBu
VSbSNpYo+e9SyLu6fqyL0+is4J4MmOwfO48s+bY2xfOKicist0Ov/sQCTXNuom3+Edaun5876WSX
X6ySe8h4emGiLYr512IGdTUxPo3BqCHEgdLM5uRbo3BN/XEAJMH8h3ezgzc+18urM+kXx/mU8O1I
0+9g8X45auWMjqwHRTqfep2fht1kxQJ+Asc93xp5qn2VRlZk8kfZq5etYn4uenrmLXY8w+ha0NiG
Y36AfxtMzzQVt5Rs5Qu5NdKNsTixviKP0+3W3WNaJEoeYmy4H80qDROif48lLtGIm/9NSD674Oar
MWrkheFWjpLB3OWF5ERUygm+pVNWF5ds4ryDI+LyU8izIdjrqRSUXlZn+Fh72WbZtsvewesP/02/
onYG/AJZDHMuW7dSYh0nY8525XDms6C4Klpj2GkrS9SHJSzX5NVup+asjn0aTAVh0+NWnmxtRLpg
NP4Y6xcGWI8ZURz44obZ1+7E1lbBlBJYp7uSMK99hVZedUSlZJkJV3hQ6ntAw8x6tzt2PCxrey43
8HPwaJK9ir8O0Qf3gliJqOn2jjVsvFL+2EjPKaywXVx7ggY8g64syCXBhKn6JJAgocn8uxrygvxa
kDxgbNFQdIyzi/IbCefO44Bl8rFloML/EM8GJh/ltcmMmffQjR8uo9qzFwT/LOxj7ve+B54xRwC+
TGoOFWNPt+PppOleDSpGJYpTi9FMjSCRpbv2viUh61Lbc3qr9jYSVHGQJ4gck4nkhJx8d35Jor13
J1SKibwMIR31EFgFRuAsLZ8wYuzgJagjAD+JsYbnwrrq9krzQUrQHmfgIdG5+ZJ0uq2LqZ0sk7zO
mQQHwhR2Y13B0RcufarFbBZGekuYTHP3KRm4w9IRNzbF2fH313on68gRxdO6FEwH7w9FKQ106/cv
f7/5+1Aa1nrI1ZkYyN8vf78pOolRijZdnc5xDjQfs+H9frmC29SERGFhZDtI79GwU8k0zDQHuZYP
4/1hseLtPw+/3/vvL3//7f/63u+/FWL+f/8YAdxE8PWHRuMtSK6SsA7rFAOzKEOe+2z4zfDqiZtD
vlw0ZRR8bkvs0lHq5Px/vpRZy87LJPdiT7ybN25Je4Q8bI7/+RcKx6uMW8Eu14PUznjjDJncuv88
THns5vMEG6xi0+lX0zr8ftX+36/+88vMaPcaRJ6UT9WR/LT/edA0YnxUm3gYUnaKI9EMBcKscWSi
tkWg0XG9iqMqSdgL7w+kyuDLvD/8r+/FnVTuyd9CS88trlphHX+/oo9HhipWNAn0DJ2+xl1Frakh
JUIT9fn4MceaItw6FeI0lixCbJu4Dhu1zXcIoLd0NPSjvRQZiR1aZjB7nfWjlGv/36/TJWGb+dt/
f8Pvn/r9rWPNpyRWzDrYWAt7QsP9n4dxa/vj92gxaIrl/Pj7MDsandB/f63xHDAfHREOdPwLEQl8
f4Taq0fDqLHV2FYH0FoaT9tkv7VCwDPQl6g6YT2VcolT9A8p7y+TZgUb0TsPuiayA2PbTxVfEJQY
hDpgix3NggbE6JfynMyYVkfVOWwkNBwtPDrBvEBk6Uqensxc/QOgY4SDLg/3JFGEVhTM4+8DBs8B
FUgCfRhZmrtklc2X7LRVx9oRgeTFVq8dk234WxSJgI4GloGVGOJGCtokeUlivWMIV0xHiwEXghV1
fG3PZ9aGS0GKwujmGR4/uZ2O/QgY00ny4zaZMpGsBA7UM1jBsDR706JGcwBNW3PFiVwgxynpEDa1
FhnmBjAmd32wJKXF6Hi85rHe7LP52Uxt6TWB964nugp1M9JIVenYYM3jveVkgL65FE3MlwNtc0JF
WvxGg7DW64zeTKO3EpJ6TQrcfbIsz2wVlNKDStfLjlCGC/YqQtHJ91lG9kgogukNmyhPTdJRjVXD
rTlvlpAo2uc0yAxU+kyBaWRdkdd3/XBl5djvf9oYYswPsWwca4JoojnbnusV2+AaM5kix+TZlLCz
gKb8/saVDcSBQrO5r1VoF60RZmSUaK2Tg6KzYkqy6WeCqcs6hnzk1Cx6DOzSO7nXojU9zIBbVPPV
Ry/nY6CMVRemFSVorknmrjJr+VZLFKdWtxEhJxPC5FgiwWU7IdGL7UMmVOTBxAlpwbQV6rDuVNi0
dMt/mpLdHrWiFLemlc/T1mpvvBZq0FSt5aUbo0mdnKSIknb0VVOAjJXFc9EsAyjnnTWNk5+a9JOj
CipMkAviEPp/0QznnJgKAOzllcyWIiQ5dP3M8MdYbd3fElE8rnZlPyooRC25J8wSRutRqNoUqQhH
LU92uqjmg84epwfyX1p6Q60K//u9Lr+r0qoBSTUu43UcZEBIWdymjfk9vvcmypFGbr8PQ5V2IAjF
o6rJG54zK72am3qK1btrtKFjHWqepkFJ5Khqnf60ZFoRKoJAk0wXybFSpOSIRF5FjTYsDONRbCwu
QmLVytZMTlTYsnaeClNnMJ059y4VSU1dk8hwrPYMOdOeyX5rz03bOsFY9qgqFNrhIBaSmtSquXTC
rnFAGX1k3iW1oe+acxx30LzWCBBjYF9J7gHW7TguJwr+bK/l5Vnc340FiX7XbQL+UEYbVlFoovPM
MfmrFehmiTMqR2yTGFEXlflsLZ0noQwnCWP4oo/yaRQ6D+ooMyYckWbss8mVciTCx7qlClPTGNhv
N4CoOxgKH4oylb22V/Dl3v8u1vDavqHrN9FNSEa13j+okrButYE7SZJZX6/Le7FaC7njocYk1eLj
8mIQlna2B9ai6xSAZj5aN8s0hsfCit/IX7GYTDHu4b8hE2jkkagmHbMuxyo02ipK6pac8zEjj91g
zNvll2VM5eM0PA59iU5UOfYlwfl6lIU1HItl3VwstXGwyvJ0IZRquixK8mAm+Ll5qXVSMdP4ohWd
HahUhL6tTIovQe7sSN3zsCiaD4nmvLZidbj7aOsIz1FfhnmeAt3eyxNnMyz6vGdG8qiNGE2JyTw3
jlAJ9Jh7djvlJXzR+jyB4p9KA/EjH7Ug3artT2u3z0Tnwb/mpNdIWZU/Oz0GGyQTXvbihVqJNCeq
iL0qk2+qsC1y30nVuWWAeqsZoVrJs+1kKtaspceSWhnR2EHP/R5SsYFoXrU5KEOqPprdoO+EPdMC
g/2NeAnxGlr9Oh+7ild7XKz5aOhZsS9JUYwVyCGjx0ior02qEFHJm4v4JcJSTWZgUyL0QwGQoOTZ
f95fFi4eSZ3HA8ojBOa8pGchnQYjafgjGRzgEnftx7zl8lW7x6vV05McMwMmeqjyzM66dsSvnX/f
UE6BHCY3+eIbWZLtKM/38+Swub2yh6BrLfM9g6W/g1NktHBwXXtFkaKacCd3mZXyWqRpcjWfkkaR
rgmHVahkZAspbccv79+zqS12qor1geBDzSXA0oDr0ayLuD+k7Ndjj8Ym/+cTvU762W4I0BEjEP3S
XH4/cNvMGDOv+GvtSWAEkYZTK1HYJZOTghA4SD16qg5XZa6UXc+b02UQhh9Inl7jvFCvNDDqlYAC
qoG6QrLozMgs9ewiYpHBl2b5f74aSEgz0hEYEtk/SJaYaanBg+9IxZu2DgqkmKr5tmGq+4KogCTt
VW8RMi7ACZM64d7vy5g05zkDZrNR0QqNSBDcM9l9wlJcFjF1ftLakZarBYKrsdzEav8MRPJFpl3G
R6IsJjmPw7Vdv51USXxl0MI4li3P1LLKz7YS4ccq9ECWsrCDRd4xArtpjDmhCGXc7XEFRZ2wqXac
sdgvDWYp27GPnYG4opnje96Gk1WnP7LaQfi0mfYyVTYXCoruig/OEHG+w6/NCgkDWHkoDMxaXP3O
AJAQg+dGlj6FazVfF5UUynrYA+9S6KzGDUvUYzduuyGNvVlRlVCV6fpa4TxuWfJckumwRDOo9CGL
P0ngc54MhWRDtS9zr+kCJ4PTHLUeppEE7IMZj17KFji31jOZU2W7bn0fToVWIJYR4V5OxkNFZNBG
1O61h92a9V1t1B0lLMHUFSOsSrv7AhbpjezkM/3neJbvMElnY9SRqPnNOb7WPNOWdodFptO62Kqf
5XpDxoV91Vt6ctnOxGGeVgx0VxIbueE6+f9Qdx47siNrkn6X3vOCTuEkt0GGTq0zN0RKak0nnXz6
/qIa3ZhpoBcDzKZ3t+6pOpkh6MJ+s8+OlS5Yh/s7xGDAJiM5dOACEp9f2HrlraKVnZv+N/iZ5Nyu
TRYWqmZUVr0AvUCEK7ctN2Pp1ybeYIqdiz75tPLSDusOH4Gs43MwWdbB8C/bzvo1JfnRNFEkTWPt
rpQ9v4oE91krVhBa84fvcdsah5HFyMG/7it8t2bbbvLR6Y6dyWjQwXJbaMJvues+1JkMGDHNRlh5
3rXJU7MVkO1OcLm9y0QJsaG4CgL/0aBsK9Drr5UhvaM1YPZKVRLmRpPtjPJ1kZBKMCv0oWkOzhnA
6tkkfDCwRt7bzXwzOMNwlTjiJqmD/oVKd6wbFS99ae8DH8ge6517m4zIebBCUeFxjlHZVkbs1iPe
tGraxBlwAJlZuwEqADpjekydXl3IwBc3rUwj5QbvqQW2ZSn6q8BNu5sYBR1jhrWthUJwiQ1Mlv19
n5fGuzlke8sfH8vUum37vovKajgZhP5IYltrZAYuv+6c33Jc6w+ky42jMudTLUzIJxVYCZDdT7qc
60ePLOMVp7YXZaf3/xz//jn0xdSInQDGfvl2i/1klhxgG+iiLveaurP36hI0ML243C9iyXAL4El3
gSUTpmXb83MGWFVzrbENMqYaw9xcthY88R3j1iFcyy9z7F5kCngg9mKCIP241dN9nA/THUysbWZR
G61KvfD5BIRquIVOpoT3siyfIF3hq5j6C4sAuX8ZjKBK4z6a0+4iVpNOawEMzfze+GoVJ3giNr7j
2odh+RZLP4I0qh54wxW6PtMqJ5j97cAH2zs5vnBihHtn8L68xnHPpv6hmxgL1nIabavdE9x+FyZI
tqJp3WtTucTRl7PK5/exNpLI7HIMZou1X3TD+205BGPn/teAxRAtuZGF/oDpMb1fXfxcGU5U8iLd
FJWIVmB4pkeAgevegIi/5OqOoLC1KUX1li7Wn3A8e1PmrR1VFuJWZWK8z7GEgxm9IJzx4+Au9llx
o2AU+Mj5+p2hgNiMmEc7fx24RGzHvOuiGuX9J1ju6qH8bqzyoDzyXDS9a8Yubh5Wrui3fc6g68KP
DLGQ70yrN6PVB5gNKfYlhUckdQdQUBYflreUOyd/Dxiq7mc1YAlQ3XVQCYw5Y4MHQXH5H4yntpgZ
0uXlm3LVS9okUbqg1jqu9TisgvnysEUtNZtyfDN761dUc3k1EvYOLLZBk4MnXJGSPast925nq/MC
OEEJ0CBOvE2Lst+Onbtzpzzb2rhTRq++X1X9nroM0ScXQ+GcMLj20eTJUbIAQt8IsyI7LWP+YHEs
7Zu/xDPifQ0FbmMKMANB8msX1Vu2AKLwU8JRqPiHVDnJtg2g8ix+8ufMlg6nghi8Y4jfRqbIzLP+
FJ7xXM81ZvCaeQ3k35O00iu7B+IUzM4NlAWOBU3z4wxvDvx3rOXdVxdweI8XdnBD9B9LzFFHDHIr
VYMrDF9Ra3MiniYTdwYiWFwOobT8q5ERcbOk9RaLN1nkNd5p+lfqCuRSt2kgvnNDVybzl3p448JD
VGdh//TsBxAbcXTv1vlnX3YkfZMShZ8FPpbzG932DLeU95s02t4nJUpTTvrM5BYJD0Q8iOy7SOTT
6Mm9M60vS8FQqRsqG2WBIaGgfK5zjo5XFNEoJ+NU5OmzUXiMLcecE0zz6aoUZ36D7U377u0lWiRi
a+c62tzUcX+fWy5SXd7ts2xgcfFRWYMLOmKoFyYowtz1LUH6WV1+r8w5ei1xG7/EfaBT+8VZEcak
qylw/+6LyjsFl7Hv2jKX5brvAzMozX7rDN1Lzml0Cw1j39TJOdY66os4mjNWhszGSQhwJrNbbncM
gN3WLnecqZgzS+RcbyGGZ5HRF5QLZ8PcRZhHH3PtnROMg5O/QkWIR7S3KYBRjUGTDXBXGMtz2xGS
79OS/WbmB/pyhfew5NhSuLeUcf/tXNyc1ucopopQo/dR2Jh6vHrr6s5Dp0XMaPnVqjh709P4tLB1
An6RBz816ZpT3r5h2ZIV9yIS+cBrAGjW1V0hvesGS2zNpd/M75QP8cdv+Kzzmltb1SY/Zc9DoryW
6IZ51ZECAM9RnqDNYWiPvUMsHuDSmOEUs6MNuKgcBIO2fpx7HBtGHSrhmQd4tEmqvytUJ5ClWNu5
fYZ1jeWcZQ4Pq+g+gwHLmWjL+7VaTrUJW7Ous6cMz+jMJYx3sgszygJCO67YXdiVQPVMLyOYvGOK
usRjzHDWrPBwwBZLt8sC7gR8yhntyw6LLo90UT47dX/AqPphmg/z2D62dQ0mwe6d0Fd2iK/88sbg
TOwXKkAa1p84dg5ml047FTcQWvP+3snTd78IzI3LJrUZhvpc9nO1rbJPWM1ya9vAWagRuTczEgtW
POFuBrTGebTfe3l54FSFDsz+3Q9mtxs1b1LnOXtTj1uTygNgL6T7vOKR5gNiS9W4N9VUcHOFbV8F
DlFA+dC2uEf8fPjN4mWjLmlCImN4FFu0wpy4qWsLiU3ufuYRiOuebEbRfZf5Ine9o6BDxI9MWciG
6esCXTxSiklKN3fXSE73OZGHQ395/yYPxo3QXETTID+ZAXFWIZ9S370qRgOfg6b2o+rjSIoJZkr9
XVxSf0BIu1ATIN6YtvNqWaO9qZc6hehg/aixvMM6NyIswrZb0uSmsBH2mhWweGtWYZq4OyORr/yS
KxPC/K1c0gpkEp6bxVmvAfuhl/kC1ZAHYL+2IvJ6Aqykfs9ewBwUNtfcZ7g/8xRHqCsjbtFheznh
AfHpcLDAnsrEIkIFNmKRkL1sh7ND4+HDaRoTbQRLQmuUOGNmvJ4F2VMoIq9T0OotowO+yH3nHdnU
4Yva/dkomF3BPVipTGj5Ovm2nA+FVlcBi9QF5OvU3puI1Zml+ayS4G+RDORAIuJygx61WM4jShug
w9Rm5y4+1lX1+6Qab8reey28BnRLvc+br8Ror3lWP7p/ED1okzUpGwJNFV+z1jxfegDLXF0tyXxX
x1a3Bb76yGTT5bhImIdXTvbYY4ji4qAiLaNA/nTQwAaKOlZvBg3UsrsCUPggBoc8Mon61rDl9zy0
n9Pib3wmpDtwvhba8q2XJ/Opqo6N6xOC6V8Xxqt8gPIz9/jIrRUAsFZmuBicr0ODHYMzQWnfzNBk
1lnsC6QJLoFDEvLKEUSkJunkTE/r0D7j8amieuD4n4rOhGPtj6eBXZ2D2QfeM6AdiQP0ANno7I96
3fAGPOFSD6o8uKvsNGpmUmyz38I0tLwHDMMYSXBabIxseQ2IOrss9OV4O1v2i0x4/YKjcWwwmFsV
wEGKknbcUxZczAZ2KywYjNMelgEEe2oYoFla88e7cteeFbhUNRVaHg8QHJ1oLWkf4ZD02muG8fBg
to3XPtfcFds8bQ8F0OvNDHjFKzOEXJvQWTGcV8P6omuIrEAyMHkuSNSkHP5XJ2Ghvpx6HyqjZy3w
SiYmVocZu5YizDV0a+nn5RYQS4rrruB2BAxxcWCHgQ07rHPwIFISBdLw1nAe3JQfhqILnh+GWYdT
dMAY16NaF2in4IP5j4cpOHR2DLDF4EqncgsUiP9aifvZizkjgiDZmAHs3qR/9S8UH2uKX4ZBfagO
i4EcUV/LZlfY40GU9uNg6/VelQV5J8F/vYwV5nhH7/UwqtDdUBhk3fRZcY5jjct4XNKIOcwtZXYx
9UAmZpK+/BazzWrqJ9vZL1/ZM/giJ4HAmKn5MvbyjETZbZ1A3lqduraHF7ewBWS9KQryGV+8X+0o
F/gg6sWxXzQPMYLDNs69a3Vx+zaZ7nfQTh/HBkxSUNpYPWNU8WUwrwYAitRTVHtwynjTKvGRr4zk
bY/yCuoKKAkSRx5ClpXcCuNU/rRpQz8CrBVOISzWIxD9JANZ2aJYlT7h5Vj2JMxig3fYnUg4uH3L
QY292l/LB+Z2xIAColFG2TypJuZGQF8L11FoV3byXSELcqaEdML846nT1m1jI1ebBJWdtRC7FR0d
la/d+xYasZmPC4mmqd+zwu4CIwio01mgUhLiNxzm07Gei+uhhr4dMPmUQ9Xe5pqzlTtgwvaz1j3k
KFRlws6e9opwAdAokZH8oQEF+HMNdL1DlldMVFdHfeZNAazqviMdF3J2IWRtk2BMrPxcZXrH3a+I
5uSzNmNMr00K0x/5tVnB2DUzaIcgtiK6OMZ9XaDO0OZl7HQFoyJed32VvJS4FejGxPNfq/uKTTop
o7bCAwdvjAH7uYqDYjtMeFBFWj7VPrc2DKnYlIh1A2r01umcCgIosQeH0ZT13VgYP2bVGuRGPNoz
/PZ+NZqrcRYfChktbGJI1Xkg7v75J0iBTVSX8EgTZgqRxyhlM2RzeUhYMmPbHAFfY9waFsKOSZmw
pEve6HjeWRIyT1syErfN/G8cZhC0cO0GHPVdlv6BnsTqZvnrhfx4wG8zPSurPXG4qw8ywPCTu8Tb
rBZPU5o5amdKnLNmfUeDn8t4HL/akue7lThmaHlQASfhH2mobKPM5JNTCRmp2pl3zTTeiGw64Yk8
0hup77JF/3XcTDkX2KFnwXwvBrIDcYw7u/X0eSmIjLnjHEQ2dFpMkViCMjamy9cDdksL1ubC2Wk4
7tnl+JGpUe8M6AA9+PVwLKY/ik9ep9ihM8HYjtwQeEznNVLE4VqLc/3sAKp0SsweOWaeIL5mVMT4
wc8uHm0SECyL0/hrmslLBfHpaljrj7ItFs5N472vZXGWfX0V+x1WO4iDWdFX10zJXjuzmcML5z4q
jU1sI6VyfsGh09vrHnb4BZNlvHLUXK5qv2CosXIL9VODaQqPXGMv53KW+R2HSl2iDi86FpzGar1v
p+rAMfpsjBAfjNWkckeOacRfZmPuIx3qHkaRHhrkoAFGDM8+SCbQ+/s84y927TXKbY/cba2iKcNm
2VZOEdoBX7N0rJItGgtfkeo0mR7STOpGklprDoy8Fgkgoac3I4pJY1Xe7ODlW7DGd/aAz8T8bnku
U9NIWXZ5HWbdP8YUlHPjbrgiYfBL2zW9M0uSKSsR8QSjE7s8oP+W6EA197TnFXq3Gsl8XDI4Q6v+
W5h4brQa/J1k/nA2hXFX5m5CazEFvW7+OgeZvSsyOwP8QH68S6AFke/ohiWae4czdgctkOEazrEp
2yviHgPJmChz8KAHaaqvWsGXnz97SGecR7A4Cli3/OoztsmaY5WN6aNvLwsGbp2irfjvc8KGXXLH
lTA7OLJ7ko2wmYmle0ezNKvFuymrhGpiDC0O4z4wHlxVOzBbKslLFJLm2Hcfbf5hdqMLx1NHwRr4
2Ausr6Vxv5yY1wG/H7ZdeiEmusXWdsSHdouHoXYv/dPquZckytcaSmwLxAL/ECs3ikhRYp8Lgk+f
gqB8tW5kUXzjv38xYrmbmvxj4W4Rasu/nWOqJBJNMnSpax45E/fC0M2nxYKdKCYMWbV6KlUb5s3I
oBCz+m4ZVvWsnQGcc7McycxcY9nH0K8aKjdqmpfGGnsvyvOmEDE7CbjBnRXDLuF7H+aJDF1M87OH
xp4lxOqHBsD+5XI1EVrYlmuCY11N+5LRYGjTOMUVuL+Yky7/hk/GskgeBG2XnsIJ6l0kW78/M67S
G4KDrOoFtklrhPY0ir+2z/C5lvFHlVHz1JExAMD5TVwBYyn8VlO9M4OIsClAO6YKYTsX8msp9SOG
HrKR3a4bsLRay2PJHD/yjPvAOA02Eik1gMyFyxrPddM2ocwE6LsSVt4wTbQJxu454Zxex5lzSllQ
cGaNpAawYq8V92XR1+GSwH1wB9iQTGaCrH6vTETTaRkNlqDptM4+h32D1gNrn81tGsZd4R86DPlm
Xuf7wMw/0ItbSBBwbEd3+vFasBqSUJ85D9UeCni8mSBo6AoOW1Vjtu+IFGEn5yWh5ON/77Lmzyvj
AIZ3vO69uXjpMCHP1BmFSQ04CT/ONptSrNVAhWbanHiQ7+jNA57nMhmUDSKLgXQtW5KNNGxhbhOH
Wfgw3LDE8YFZJh9JcalrXgsuGLgPPzPiItxB78rUQ3PqnVuztl6nHjNn11m8FV7Qb7BaJyjI67Yf
hCQvVTdYXAkdLDgrOXdRarCwRGXo0htJGRHuCYKEk4s+FJMWTlNcY1aCScbwL7H4VPxQdP7cwRKr
LSM/Kwu0AEkfPoVqwCGizxI348Zx9HtJedHOc4o36XT90RmSTzMjWWlwE1bDtjFh4fRjOx0s17yJ
F+/Q9P2TsJCkGR0CUEiuFdddQkb1T9snGiCW/25XwWdDa7WxtLemnz+pFBd0YXQ1CKUy5Ay5pwH4
1pqhdTBWYirvsq3y/PNomKSICFcy8Jx3k+xJD/kFqZg2x8CAGmRih2kLg+AuwF7fA4kICvnojOSX
p9ng1McVO2BKTFBtYr3rbbgJ+naVjXvhf98bBUksum3wFzsv/dj5fKheGabllxH/loXEbeQJAgSo
lEACSf/2pgfCcSKxkuLJSqbmPC72Xyan73HCcJi2WoVe0+6YKOKKDvYDxE1pOB9MAD8plIn52kE6
B2ZcedhiE+IxdcxRdOi+jEydDLsJjvh5bmXSt2eKT/i07OnemIjxjQYybfKLCeScayhzQZJ9EWF6
oenJIIdkYGf33nGTcdNcumPFyoG26mDNZcrSkwoJJ00DTDa9BO/T7PxKqlc26eRzukIQKbX8jDnC
hxP+nmIFxUu6gqo6P94X5pqGLW3H4YxtmtiX3jkDD27bT2hUnrMZU/3PuvVcVRcC+7HkIYgnguar
nVzj6dnxQbh7zAdE7mhMi2wSD39QM+AWKs2MsbIf85hBUoW07/kI68L1yZL2H7okLz+7pogEZBaq
SchdUbbEJBwgmQPmzP2rg8WOxpgeuEGdS66P+3WJn5Tvi/OoDhre4Wmw2h0oqPTojvo76WXOUC3w
EF7qMPDS6RFXPS6xubgqWZlppe333SxuCxUQwWtxZ/Z4c0NZzCcDdNk4Pqp+HFhOkshx3IAxSQgF
fJNjIMLJcoeWdKQUApBeB/lbmcMlHwqzLivn50uLO56j+aVE/YHHFtw60rwvHLg7fex/sSqjBdsr
xpiFzWswFIalRBtR3EbjwNdmjaEMtMhIHB0J0N0CSF0+bbj6Ua46VoIBrn1tKHpXrXU8cOxAF7Cc
NLKD+qtu+QvS8qVjXspAE4tWlvWhovcKHHh3gJ5YgC4vqN4i5FmghdlZh3Fi6n5HROJ5Fr+zAVet
ZhXlJTC3HthPhgXHjdXzHdcrtAkiJpLuxIUi1G3XI8n3RCVnpugXcU90wPg0ilWjl51fgskcJo4U
sNW3TOmuWp8VVslrg9e4sfuAyFyi9+6loG+mejGyOGllE8b5OhvB783mRyU1sH4QGA6mMercsA/m
CgBc50e59vf9Ck6n4YKxrXPjZV5YtNZL9ynxG8gPaG4+VotmBPE1rxUlPfu8aH7H2TtZCT+tdO39
AsqKH4T8mlAxzM2YHPLKpGyMj7URnEVG+KvEnB0kpjyayXJfa3gjAtPOxgNc2pj1K2cPc6t9Ekg4
Oiqs9uO0pszmfUaKLtP34XnMusceOxHwCkBO44JCpuxH7ld7ZQsg8F114UfUZ64biCq2uzW4/SBr
kITSmK5grFzF6/rESjNsioXugJwVfcikyZDncjEuSCJYstwtBquA27vHiUN46MQ+/Fo4OBvHau7L
+ewtYLVldmvmhDmm9a1J37VhHZ0Jl5xlckuua8XT59jXGaopBywQ/jVxFpfqBcNmBKMzpu/M6XcB
sx6em8LfXr4cLVkZJlkVTgqtr9Pm3WSHDB0mTuz73ZuFukPTbbZr8uUlK9UYasXKMjsNnP4wS0Hp
5/qH3+KqzLzbSwh41sMVEO5nuuJhO/XbIgumw1obJEHRtEsHYPOazO9eHywbLG9L7ZHLQqxtY68B
a2ve9cHtlAZAg7LhJfXhigaPdTp/FdD1d+3bmnNaaUeAvF4rb6wyfePQ2YaN1VPe5Lyxggo8kfMd
DXJ3BuhQzC7Izt0ND+HZ0+4BC7vCCCgJ2QRM5uc6/2kFaWd8FslFRjA6vUsFV+3VxnIkAnQky4Ke
6gHyE6b9ycgsMtKMiWhWH+wLm7X40miu+6FuOGfNJOCmFMW0Di4S03zIVGcD19pzaYKSZUl/37ku
ON8RRPFq1WskL5PG0XgRZRuQnkEJSoYmPRrtc1lq0ORQey2OTByioIzYDGWY4uzNHsZzvrKSmJ6D
BijGs2C+uNCuHdpzUoZLp6+CpHxIKvevWs8tmZSAL3mGMhn2aeADA4KsLmcU2hR5hxM22b5ODoey
Cq4GMaoz0dLLRR3gIir+2fedV3PlES/qbtrm8ttwQPkFbnczC0FCI1FPqY1e0E71CwZ4ok0xa8yK
2rrpqzgyJZqJhxzJAGBmBuUxpZlhU8NH+3QK5kv4D778hGOT6+unEukootM4h12AIu8KVH2OWUWk
PLi2fNh9d8dQAiOB7/xUUlz5OvB3aDxkLHoSzwPQBbppLyXlnzIhm0gEl9Jpl8sSQ6ilQJSwiUJl
NXAk3RUg//2StXfl/zdYsjfzwTCW39TuX/PU3XOxedA0h7RWTDbWuePJnvBWoZCmPvC21EUGJz7o
xypioDNhXOXJE9YhcXmQPMSSGqh5klVyU9axsaeuxId9ake6mu7swuruDEXO0Un7Y8WMU1aD2pfJ
dCMoyd52DRfheY6Pvtt+a0YExsLIKk89TMGK0GM53TYEs7i8a/ABtRFxfuGVikIcTQe9BzLNkdNj
ZAUozt5gfeOmk7xJrAdUGGyHlWk6MEUjaur8O9XGfd2Uj7kzva4xtgE04e8msJrtyMGsHd0Dvovv
vA+KI1b2bUnWzrL7MSJMNBwCKbeWBuLVpp+0AnnwZuorKltpxnApAh96kuuCmCPU/GVTjaRXhg7Q
dICVn0HWdWKuxkk5xjOmnK8UWuU2mae3JdPMANJnE/BtqCrSGeJxXRAKXEweK6WZnB6RBGbktlV7
SHxlCewP+2zRFq9xwRG9x1xL+5J4t/oFRaj+YH/3vJ9a9892z1HdiKksyYe71lCnkc7psNH1R+7D
W6zEu6/zgkeSAX/Rp/a2c7OHyX5tLi3eXVZcYcoPVbwVRKDDgkDXOIDOp8p5ssV73Y+3TuG8DIKD
JCXuJ6zWkEKbSBNB5d7+SWT6UfS4fYbJAiPq5lu7wTMrmCV4UnGRFOYNY4IpstBcthlvrKmcBmNF
fduz5Rq6fllGtz3ROvuyoA2dhJxvsw7/t0rg4q9ufJe7xMcTgEpE+SBkCl08KtNnloq0qcfnOEA6
lR7e46As3rqG7oq87TiI7QJyfyn573anetg4xFtIli0XpgRk4KnMrmSGg50MEAtkr6FCwCHZubd+
PTFpv4QyrM4CNuk0b4GD8LEsr4kLitNq0jNAmJqf53RbS91Jj4YjxRDBJWYd5TGgGF8IbvJLQiyX
WsBcI37NKcl26tuDRb7QmgI3l/Z6o3rD8tjtJpOfhCqCex3nKM+PI/ljOei/eilugiqgCLhabiYs
YFHW54i44gtDY3W2AoIuPbI7X09YHba7o6KSyUUtb82sfPEe0QSDA1hTCMg55kWqo/xmvm31eLeW
st35HMlt9juOlyvRf8M92hVj3S6/nfvL4WZJnia72I/TZN+4cJqkRQjbV+zxZopPzs36o+jyP9EU
h2F4KYv2gw7RFMqWumtifqVqjqi1fG9tlpsOq2ZUpuNFOG75gO3gEFviL54ZAVldH4k5R9uqoCAl
eMUx1u2kch8B0L+0Cg4TmGi6Krlc1Z2xnTL1IYsKQWXWV+NY1rtajVa0jhiSva3IQWD4vutHgbDf
WmFEiqNahMnwme5HmDXUP0UGHWgbNS0Q4GbcW9g/id14Nenq6idnSh9lvmftHBxMxcWKJ6rlhyoU
Dh6jflLZynuHiLDBwnkurUtP3sJc0b6gwTyQYovZig20eSmeMx8fHNK2Gdke6rO1MLAEm3DpDjKO
Ixx0bAhbgnVfCVVSWey9uw40xclHS5j8FxOpft9KRo8N9KwTuee6kW2Io6GHizK8tE1Q4WgFGZEo
ypsvdIcShzOpWNzJSwCh1eie3Q5qCVFO5cBAUXl8qlL2bTOnC9KVrrfxOYzENq7VOGPyOw7qkNvW
VzIvKFs23MGO0C0gDg/sObqBvs+y+TDnIwLYheK1ZA7lul770bUeH0jdUYpRuL/JLD9Wn66cRmaM
97g+p6Jii3CLq+uGgXxYjmwCje1+L8F7DvbCIkwTgdW6BMisJ3C9eahxCEU2Hv5IGybuGO8S2LIg
x1U0Ho1MBDV4tIhCB0J/KXEsnx5M5XiSdszqyK63RHZiHNc+eDBsNF4CGEHv7OFMGJskL67aS68Z
sw2i9KX/jKaPx3Fc+WoKAxV87igo4axAtSAgRICmDOw4TnberwYJT18PXT2CaB0jceZUz7qk1HfN
4f4PQDtRAkf3frR/3Eb9uXwQu6mSfiSK79ZH0Ke1KCxxUmQxXkcuhioMJphdFG45kyxZlGriZ425
Yw+JOdfiqfSF5rLkSJ+UGwOFoab6KcEtgQ/b3o34wEIjqY3dYjO8tC1zbzaDgDLh3a1TZ+1FAl2h
We1wVDp07OrOTd68ebgGjXKWAPXy7tmI/xAW72yreuQCm8GcQFuWpbvN3fxZucz4+jb7JVPyZlGb
BC9RUbcghAtSBQBCMK27JWUelGWtdTAN+5lqskZWZ68hx9KmLeur1dLZwNe5GC+80+6jVqzaC/6s
SeKe8wRwKxzpa/LZJVgoh0XWDNzS51oNB/pJ7xq/Ohu9+kmsBf41b3qTw6PBu7Nxf/zW+BSt7e2m
LP9zc6vdT5aJccwpwGOs3LnZOq6rXskbRM6jSy7whHGUEHJscv53EJ87SaAVieSawRmLdIBlvIyB
Z6fvjmu8aW4QOzk1L9g9H4fAHEmIPQRi6Herpf4sTRa0K2jlcGqsKC1fNpqJ8y1+EOw/8uh73nhk
gLLyOfHD9YPG+VMJ+gTgNTK4Smx9RIP5wdq0rZMvli8w4hcMziU9+bleuv5m77IxP1zSLmm+vNJl
jZHnfXRmhqKQssz2mEFOciq5TxNMXW1wxhiBeTFpT5zz+XWakyJsSa4FDClQYiekQ4DK5ruAhUTh
Y6xgStuXBZ7Y5xofelUcpqB67zgVZDo5U0D7LlaWJEPvGv+9t7iWzzEUDDv9Kgz2oe+uluc2u+/e
3Ta5E+I1sT944k4zu2AJAwg+I5PB4ISl5oaDUZS3/ZcEJjHQ7Di/EpilwE9Nz8GkrxnTRy19wwr3
4IWbrOb6ret4FxTXAXfoz6AcCqcMK1wHbDKcTs29HnEPi61dB7vgltnI1qXSuSrFPQePj35ytn58
FyNlBolz70IqqW0ODBdXgtSMIFR8jktwxln1SIJbe+ovsRmDTgH9wTMNPnMgjjLPD8pKX90WjAMH
VcU7w430vcF1zTF+Yytrn3r6KRmKU13g4+zulDX9WOJZUHfEarKps2KbFzyeUEcd+bCYCXeUZZMa
/o2qb5aFK9A/LaP/v4tWr7Nvtormb/ynSvX7Pytb//fWsVoWFab/cx3rI9vz/1XG+s+///v5T+Wq
+S+HAjEZcM2z7MBzqFz9jzJW91+B66G0BZaUpmvxvfmvMlbH+5dvMh4NfOrRbIuO8X/7rzJW91++
5cqA04bl2sRtrP+XMlZ4YeZ/K2MV0pa0xAb8asLn77v8+f9R0WtnQ9KJjMj3OoEtSXCN+CNOLHfl
f5VK3azG1zj23MV9ns7SnxgVOilenpgHezJvMucpIQlz0xE34+qIQ0pol/y4nK8964E9nfguMOze
FTBSnZQHzQTPnuuXldw11rzHZZLxQTf0Inbmlq56wM+j9TZMK4O1Fkp3jnPH0Nz3htZr9qUJidq8
mPGUnyhCDTLYw7Mj61Kpg4uT61oloGZcRrBu6ZCK72t6typssc3iMkYx3G2mLUj/2FzoqeE0URt3
bRa7h1Vwsva75dDJbDxjh98T+CbYJgrwoYURuQtJiaZDlp8NHAbCqp7ric5R4F+A/hYOlBeECzRS
HZHS6Tdny8KykOUjbvqk+rJkcDsnsd4njHgivToPOrZ+2y6mwlEpd7s4T6gmyBTsiwxkzMjSdKHK
Mv+dnOkbSYw4h/NuFFdCMg7eDB54t9E/TVJmj8xsiLWijYPOh6oxzjaWxCo5tUbxhW9GHPxpftMk
3/Z9vBz9pIFiN/S3I1L7jlJE0Al9CStteKGY8D1NWKOIj3MRXZLTDOdqmbmRjm12MlMUbawVN7oA
qmRiWwuncT0yzCRreaG6KjxL3mdmTTbre/YIZy7mRBVcmyTCQV9l1JEMsA8Ex2tJ7+827Vu5Dfz5
WfUsmk7LqNGcuRkyp93IuRgeeLAALfmbuXHX28KCS0qBWVIRm10C9vgl/YKOsWyLf2fvzJYsRbIs
+ysl+VykAAootEi+3IE72jzbC2LmZsY8KDP8UX9H/1gvMkWqPNy93Kv6ueMhRELcLbDLBdWj5+y9
tmHdch4d1wq4Sp6YPqlL23gw/NzQo00WFsKn1CL7XEQPwAZj2jkDX3hMQdO293UTY2ZYI3YMw2kb
PtOJIpCDdAlGCq7v1ohqVFHeuc346uaE1HsR+d+WiRMho8QNWXbXQa431xpygDYzTroJe4DeMKOD
ETGSkiEmttw7kb9OJBAphUKP9spCzlENiF3SkWqzrN1oJ4bC2vbDU9VJg9wd5FStAcHDdifF8cW8
M0RVXKpKv2wih7QfC0W3Q+s9ZNwIfxbQa4YuWU9hR5kFQ15V908xGp91vNDNIyu8bOxnaY13M8aD
U1uSY0hSxI0dym8wPldtF3U7kF3rSJD6qFoOZqZgxBzOQFBFB4VxlOIGPcCr0m5M5GRbOkqPZp8H
ZyB3dxoMuqYqIOLNLeyj2rkcMNPv7ZaRP7cOruKzTlDpuh9gPhcSWYrdARDBZQbD9QAUI15HuYEV
Dklv04PubruyuDCltTfgn0gp2HKlDbWcpmJQVNNNXjB7jSykRjbekqi+1XhygBBgDBw9Y+0gMF8v
zpxCc51dGc8vgS4S0NHqpZ+dk5VCqrHa6kYibB3zttiGahTnyuYghsuEtBwrclFP8FXW09nQrOKa
J63lM4cnRN3lBeJ/kUKiqGakAKYDN8oWKLDYtAmSEsIN/brwLHyNH1XF7FIPohLMAGqVWYOZpTLW
kBbhF8g8l0UxrO21GrR064KoAbvwLpDVA0lpD57rPNAzuMxxdaAEmS9tati1hfq60dGrRjknMgLW
7M2o9PGt6sgmcRWBr+YQbG2WrHBegNdTs6qtYlszKYS42+JCQk4OgaJ7ypPqPeJHDlGA4onENK1X
vPYY9R2A/LMOKSdacggQk4MDJbxuahgzeohjbTewN0Bdo6m+XahRAFEQF8cjngF6lHpnPqr0CA+b
AZQLszMJ3YBCGAWGM9J260wKIyextxyEK6Y2rA1URWuD49heduIDTg/z4UxtcmJ5SfCJGGMxhAY0
a5alvZmsDJDmWD5ZXXATpvRvTdng1RqPcR76eG35wJ6Hat41ruOY6LyonCAkZQSaeRC+s1Fe15j1
d5H3WSX8vdGw6YnI+c3TZb/NvPro5rTxtRD6TN2PT2QWRugLNwqH7maK3WMhZUyutnYtqYXWQbVI
6VqsFQMEQGnGMQpM/GsLvzPS2n5nsz1SEp7spUXKw4DIiUCVpEYLJJ0ZkwicT3uk0abhmhKxxzLO
uTojVIhgETBU46LbS4hzxpS7Cehuw5FCzVzEHFfIxNp4Dkp1m8BtGxHDWstre6c3E2U4xL8oRHuf
ylFbJcrxXhz1bdKm4xT2F7lXaLdBMbzWmkS9Ijo84bVA0FsySQPWgAQV8iB/tkH/fbQY5O2Id3IX
URfO+MXJToRf0rTPrj0eWBabDUnAM2547bY3ho/lfTfZXPY9rdJABBHwHJLRY5o3mLDucb0y4Anj
C6ml9HUm9OZJT2cihJOJHB1rf2PQSCjFI5AMXiG63n5IV2frIILeNMI9QDxiin3R5022ybCZQxW2
SC4oOT41Bm9zOQHqI3HPxNaxtpy4fxY1UglOKKl8QjNC5zqhwVeTQKFq4V5OjMztcflgDWZFa4If
qs3Y3TMOFnM9+AXnsR3t8s8UC6dMAdEG+Oth5W2LwODc6LomiskQYaHRr2JzwFjkYvszR1B3Zv1p
K0mjg0zrILa/krq9saGM9fy3xylms/xBabfzBmMVOSQAHdaGzWHaY5NCrY7Zjr/6niQWrpVZ25s1
MtrSDU96JqhHBNqocCxuRiOp6Qwx4TVI4a00tD+TRXY9nWTl441aW5LntRuPbZUHFyYVmWvQTkyH
0Nl1Xr6HRNEj+2fBcAz7kJdav7Af7pA+vfTcLtWgYFpOFuzEZ66cgCoy+fLoBy+aWmNnRtREactk
Wb4NrD0bcEw+/RGZacfcHert7OoPTS+ZCg7xMWqALGgJUpR+YMrpLIxITlnXM042LVk2dnVWtkGQ
bGVeQFS49iYmC4Z3Eg3BeEPDtCyRJQF7hgVdAk1HNzN+oL3l+Dn9j5iVCTPzSXnxGxQiYrejJNpI
c2/n+nvmBuO6ntmHs7qkQpBv9nLaHqo0X/b/y3iEZmS609kxx3HvThUsUgQKghwBLLsgCUlCMqvm
ZAxRvclD1IkzZ+CkYGDoIPdUJHmCDCEq1SH/dKbbgvd3QJHBTu8ugEFPR3YCow1WwZkrX/MussRW
dIsprawreo87xsCbNObYPpkeg5IcjVdmEvEmQXtgHbrve+29C6zh0M7avJ7yLEAISJ4gWeDX1Sw8
FjyHm6++EKK6t7Ii33r653ADm4XVRwhqef1Ax0/I4lBRTeSpeOk5MlzCpZaBsxDDB47x60waHxOD
qjXm3acuyIqdXnR+Wg13DR6gg4kwOQizJ6tCmhlr/Z1V7MhFNJa3NIu0o95PsO4dje+z/WbYDQy3
/Fh59otyQeD0CQ5CYV4msJfWjQsJJXdEjw5NrEJvNs4O4JmJtwHiaFFvnIDYIukcy3LYFlb4YNN+
2AwOPyUcKFRxwbSNEPhVzVZpBa+OhbnUMNHrcfShjUo3Lh0VTiJMOxutxYWDXpRhx2ytU2dKT66V
d9RtNoPxsEEhwTc6JdvKtuwdxSiMjAIFVBi4b0wjq7Vh6Iy4IWptS3Q44NfJ+KriMDpbMS6jMB+c
vTOTPg6MYIMsiLRrVtZbVdm3TYWzIO+4Q07vMmuvkUGKYT61eubeaJetnR8qZacnCwNJP5QdJteB
0Dz8DAsEB9E1m2yubwMxT/s0Ed90CkX85s+uo316ElNiXlcsReWb0St1rJviqiHQ+mQFsOOj4l0C
ddyRHH5dh02+n0f15oKv9g3LbndjN923NvbQEmv4MOvbtuvmo4q1fZG7R/Rv4bVC7UX0YnljePor
4jBac9XEvjSQslwliBiNuz6D3yYjcMuhwclrIOZgpgR3E6M5eKOD1r8Lwz07WiwB2HJc7OrypKyN
OxXDjSVzAuvnjhONEWh73ZgutKpFlirEhyq07NIxqIEC89poCRNLGLLjlYNNjCSWksg0XnIe85WM
Sp2BG6LfnOa1IhaGUQMfNttHSI7OoQ6COSSnfRr43Yc4Rd6Baqsb0uu61PelVzP9LBnrB0T4bKps
fqh5jMJedzj46o+RwVgtKGj4DmxOHYfmlXBzj+nu2vRkf+xDxsKTUnuFerG2a4KjeshPdv8OXNjx
NcSCzlD0HP9IdUmFSUWAzKnrAx57y1vH3SB2pNlEKGO3NjjzdVckX7CphQu/qUfeLOkoZSM2+7Yv
egSKdFYdIr4jWCp+LBWG1omM3Xo4dlRyx+k5TJCzjPEimpLj0+K8JvTSzFj2AIXoowcChDMi52bi
bkPJVI4JdpOXV7kj80Mg2pMtdX4L7roNz9jvTML6cvDn52iSTLf5sQHIN+kdao25VoGd5bkwoZ8r
fCbntsPs1rNQdKruaB+wirfVlSD1/DAGti9M59bVyS/MASFxcveRAbmbcmyP+uLz4jCZRcaOMThJ
pVlydFxm9L3mfqOPjxlgyJYYTJ6EKvvQQmg3Lv6bdQthbKp50FGb7V14MezcD6GkQujZUVEtVqux
oR8+DFNEEAnjdjfGmdcSxZXwym7LkmVSaSQa6XX6ramJ0C0T+BKfhoYA02yvkKykGqY3c0LyY+Mn
FhriaioghjYZUkX0kaWyiViM9ec67+7ruEHwHhFD6XXOl+aylBBrDlbLiZ61wMboSIvescfjkIXX
Ew3LEdyKU3jY8BVt9t5AwFhhI5mQAAyYaRSzIpE1J6/EnJnfNt5nQQJJ3QwHp0GEpUP8QxQyJ9ui
nD+SJiuJ7sViZNdE1HYWKFHV9VjwaZKKj8YVXzkLuznX6Cv19AsBgtglAB21iPFcQ2nEakBTtR7O
bqX7hB3OvoesUaeDG0yOtx5a757bPa/gLmorw4Vw3pP6bJkxTO8lFiMchdwY+O9clAFlFd4OqNg9
u70wlXUsehJZLeNFaO59Z88TM1SDgz/9HuRawbGOQ6Tt7bdJz988k+R3XqWkNXizq9fMtq5LdBk7
F0mLbUJ6Qj8Zab5Ja3fqQFQ5GpOh2PviJI1vpkW/jLDXW81TvrW66o73EvuEE2GNIglBc1sfTMBM
fADhl0GcfzboNYeYlNUifcpqvuF+EpeSY0YRmgqVzlKbslkLe8biPwdfRjB9I2r4VRE26ZbOfQEi
ixPoQjKJDtSJkEEGnGA1DENTEwSdhIGxnS+bis+aOuwGXZddRVO2z6BSrWOnoRLWIniiRI+nsJCz
kUNvET94LgNDGRMgJ/LsEXUQpuOh/3BC8j5nK+iog15Fs6R4m+o85nAZJzyPddNh8DR0DXwjOSKO
c6YfVtJy5E+Nh15Tr7XlgrAqLjzwHWvcBRhAWmkyiSY2p+ClwVZl+6n1LSvcys9Fd7Z057onfv1i
QuXGpm3WPsrxPrOulPmRTdU9mqzUT6Ny67STdYa5spnLhkZLSKYiSwIAOaYChKRius/Bji4OCQZt
2yG0dtNE/8XKIrZTxBLQvjMAfgzGXHU/g5fAuNPDqK2yawIFX9l2P7MaiLMDGmM92OFV1cICgvOD
ErLusE9hB88PUTwsCheO3ET6UXbpmxhZbRfiqwZMexgx5Iyg0B3kmYmePXbWQoDu5jc7IJ8oFyD5
SxuIDsqFCgBKCfXvmBFgN+lBdUxtxldwXU7SVu2xHSwNfHyOS699Ba0B1iWeMakKvn+58KhHM3if
o+C6m3bWXHVo6noOcgz46SeUcCJSgnpwRBDEm1ApBcZA8jkAbpMIuygMv0a2/zjPjjLF89BAaRhJ
q4fKphHDOh8g92cgoPFkuD0tJfTct4pE9sBAnyF72k7KLr8Eu/UueVeZOR9p+5WtgFANrz41GLGa
qvTO5AJwk7yrfO7PXtaBRrZSHy8Na640dk5xnygSIEieMjEqXaTJyYGUAAWB2F1bF8/zyCBzGDOw
3aRyracBlKwmyWhwbiPdpcHX3RX0Wzf0dXCAPeUBQs6KCGhL5b4uiWAtW/fWC0jxFN5wvfSG8AAw
WiI6eWcQ84CtmM1n0KEAaeiGo5FYrsmceWl43SrbNbDcTN5mScRkoYNC7YFAERmoHIib5PeI8FgM
+l2Ed3uaqdADNyaMNy4TDpvAzLSErKxWs27i4SkS1aYk/MinBd6vXzj1k5EklwAHnisDRcimTRus
qgIAfZbTCJiiSyNzknOhABwVSMpc2lrrEtTiqnTLU+dFIyQ/DttWazEdjqqCrEUd2llSICcWEvNC
UKGJlIDPmQwW+1Y3zW2/NAhNC8nYEMZ+nmKv6qoFC5P5lW4HvjdqpEVI6GJBcztX0b3hxSdTtYu4
S7PWDG/RlVQx2d3FtSH6hoVz4JyJgrgZAGFVYfXoBupbHjkMBgd/nMBiNxFn9Ik4SkYJF1LRvDfB
xyEkty7K3I9r95n2DyMDddsFoBAKif1TVQvzNXpxaKitTMD08UL57ZZix72iVokp6Cw/GoxXB+cy
WlUTWQkAA4lZiOqZKL88Es/QuDjhghaCMC3xCwxwLDhLCbZL+TWOENDN0H3ujOBuauQyKYVnMTPd
LwPXr2u5BcGrbyCYUHHq/uw1AGcuoPmaV/OYn8OSBGO7z+HgNfZlQFO0ao1y3ybyK52IQ1IsaA7a
Cc5k2hMwOj+wEdRyTI33ef2cz+6r1RRvFdK+HjHMRtf6F+IqfROjMFlxLtsxijVOh/I4Fs5n2QLx
R38OJ0yPgPHGD+SwUJ91YNsS5BIlIEfJu0+OU7bS5jbZzHNznAkL2c7sxyvLjnJf6HS2hwHJS1YO
dGxZefDmjcDfYaxYoLsjz1xrWXYL9rgHru7epugjNkNHqTJYAWvNyO9mzTpfZ3UH5+hoVNGz0ULO
VxaM/fIoCpK1ex7YwT1pk5iedadF4ZR8qNqVd7qEtt2h6SR8QLtNQ/LG+W5pf+FTteN2eKeB1lnZ
VrJnBFmizr2FxhLzM72AAumYHORjjMiqK5aQL5clrZhfk7FGZkRIZagqc50a3aOju9AYpzFm4+CV
R4cALySho6Rr2B44LM5XffUIw2LYDWb0iM2Ixxvu7i3JKA/A8N/HLz2Sfl3hmdTjh8oT+RnlLc8G
wEfOyi4hmiyIxsIqrT0n8m29xxjhtSev657qVsRHjcPg1pwTP3cG7QnZ3SkcW3trheWSRB/BqWqs
4QIXMW+03W8CeyAQeJztbQo5b2VotNCtsBufcxtAVBy/lYW2H6zsc16IgzwdzVUfaJs5Vq+AKja0
vvJz1Rh+3Fd7CAX2ThlBe5FdGpw+NylOppsAFPeW0C/tIgvJmCm5JUkauOtUDA7AZI4UFXO0fZ+J
x7ofFpLLBTEGhygvP3GPBBzMeK4Gj/CnvEalTcEuti1Mt4NMLgOImsyvBueISo9OD8PlLFJkB3SZ
dcDJO6+LNwhH1lU1ALWZ3sYSD6rjIhxL4N7B5N2QoI7mSYlunarUIO1p1DmSNHuHzM6UE5ZFt6Yy
lhmSMX3Ru8EoZZfHgKP4msSIxtd1KPkyo8ccGwsKnQxTmifqooNEl0W0+SSFg5iY7NMvf7TK+lta
kTnUlSWqiIQGi3LxTauUOiUdq0uk0y4t5vQxyKY70Rf2wU5oMToDa1AcVJKpzU1l9VcgO+9rXkeg
eSVHzLKojuK6jK8sHTx9ZWJ5QLr/QB5G3ffBZsqJubYrydfFHlxEsAC8KnjpNTrxGvQ/QhFytbWZ
JxW8TCNVWmzA7dCtj3h5g0UioHiLYuO5CabVHDR4RpZoF+Q7lYh7VHnOOh/nJyErtVZfqahuI+TE
RQ5uLqWggZ8u34fqI1kafxpuiwiXIDqwW9k79PuLSyLpoNWdIS/eVmP+2TvkvrdQe7jEi1GS+BPL
JYkeU77uDMhlRHXfedmABhoVO1PsM1RKpAxhj67e3gLbv3BeOICY+h6vx2dn0FXgoDwVt72yvykH
Kzkbju5BOcfOgLxq30ZY8Yva+oavPhYOOuAFYzuuGit/A3P2zCM9gY6rTHjvwr5sdQPleV++BS6+
gLp0Lw1kL4S5875fdu38bmDbr/TksoQ3hiNj+EITZ7O3X49zcd1g3GBDZ/kVRXpwtdC4HCTHZaYz
TdpHftYTZ5ratXYNUpyTpYtYXLPZOlzPZjWq5keCFce+Chkg9zYtbKbeY6VPxzBtX3ooS3PSJ2Tt
0FyjVXnR8YvulmgcBoiHKZfRheU2L4jAcLFzxGiGCR+8E3mbltkQJ3uImkOEt9UClmmVYYMEJqCM
b2xaI9wlnX7Zqa5J7WhSFDSyDQgmFpVzhK5UbWTTkMGgyeYIyYOIa9uqN41SGt2vuygs31zDnX0l
1H0ioy0sF+vSJkDBt6yY4ydtObIl0manI/08MAg6lal1QbkK2hio7m4GBEhBFNk6qTJueqyn8WrK
xI2lUxvr1OKwB7rrwSH/HKdvS3SMHTXQU6qRCkjwYjT2vkf5DpecFNEWk1UJwYGixko34OIY1IeX
1ohHsMR7EgmDSZ8ter/WOXrWMGEL3TLOZYJgJgxld5ygd1AqUG3RP9ijVHPWesQ23zi3xO6AbjJa
YxviN0Og2h4T0T5AXDtSTOm+rgGmaEYXv1E97vNeasgYMgKqxojs0ak7IXyYWIx4nya2hhPFIDhN
SNmbjFiCZOAJTyvmn0EUyJVMzIduLJkckEVCAQu0AQf9SsFHil0T2ZdJWkGbjvwsQ1c14DcgGGKb
c67mFFOCZgAEuu7DMrz0Olb90dSQN5G0omeorrE7LnjZcGs4mIhjmyAGmzALsdiiGdvLPQ/FXmQQ
JzEGXgTQAY94xyyq7D20L8NfxAVyXiKhS4zYTace0WbeRXF7P2uy2yBReo+fVN4yZRXksUwYdTYh
vj8jS98tk+GQrJBZeZH5gurpMLNOBcS4MvJtqiOyCOfD0L7SUnc3fR1jdpo+TNt7Yl4A9kybX/Ft
h1sJ23I1VWRVoNQkSgFXSLlBzGffWGO7E6BLN2abkBg5jNs4DtWrk1AOdpkwGGcOH1P+hX7v08lG
7MURAi5gQ23wVlFfzFhiNo5yOOB2iU+5We+yvrnVA250YyTJgRnQY05WiT3n+VE0OU7A/lh2C1yq
M+G4aMjjA51Po4vyITB72tcJXdhYPdGW4ZQrwsdaLx5TW97j9mYJSbGngto6IB4lFHnh+CR0nlZI
VUJMumThBLW7aRcOa4Ez0MCsAVtdvHeuPKap8+lZM1EVaJC1qHH3psekkKmji1wf6TW7EUkaqwLt
rm7jWubUsvFSGxfFaOn72dYZthInnJQaR0uanZhDaVGCj1/J2bm3U6tbi1kmW0Mj0y8EFksLilzX
kbmIyk2G2s0i99uVE+NyheTWKkJm/6qFB0NIHmWzC6pQvGLtZHCY4N+LPcaiFkP4AYWoytEqCPNj
YKR/THJ0feNExIt6L+nYAgWg8u1D3YB2i8o/7j7z0nxVAbUlyJ9rw8MlQvyLElhh6L+8d0VwQ6MI
D1ya76aqoVfH4L8KaKqZAKCw1iXI3/dSDxnQeYGPgx+rGfzfXeAkH0NejZtcxt9CmaG7M4qQznIC
eQDQ0T//9U+7Q0PM7Hq0dYtWEigiiQT/lLTRpxkxv5lriGo4X0aiQbpX0w4PhpmIc0zguRkbnx5I
cl8PSAm3O/6i1TPyw46WQpZiKqsP9NGZk7XbYWZcM6fmIYA6oRVnlReMzIM3qpkVnoPgFJb2m96J
lVTBXVTikyLTmcokvKwE72tMrIYNcKA1WT+m7kU50p97+kv99NjJHLOAO9wB6E9uGr5wTj/XEOjm
26EqL4M8LnwrU5qfCffWwt5/bHELIL1mNUYU+O46RG5hkwvpv6oICw9WDDXMPfwjhphdIS/tvg9P
3sAPpbQAytSJr01s4EgJYSjj6cIB6CJ5qFVKmEH6hKooOY6q6baVMzOclxzGvJlskwRUHvY8wrX0
GqUi5+59b2c37TzT7HTEx9A5dExxNvntkPjMqGmwk2M2YUibRhY6mEF1TLJKnXPX+o7jkDM9GWxF
q2BOwz1SYzMWo08AG4uyZ4OeytlMLP0uEzoTeGqsA3SFVYtlEqfGBGJZ69c5rJOFRGjSPgn3b1mR
JFd1/qSNNyX94j4gdjBCTx/o9JFgwq1Kg9qlU/m3ZNKA96sLvY66bQ++Zctg5rovYmMdStIxZ2au
3UR7x+hsrOfxFS959lqngIrcMvCrTL9RgmQRDAdb4JP9oYSnvOYZ5Y3WQeEGXfiWxOhKLfNW5cJZ
wZnG2aL16I4rksmCrN47uuqfcBOdUOsSF6CHBlXwmJ4mVW3DSV1zPP2CgR/vvNgikxd3EmWOBgBr
jgjwbk1/KOZTPnYuarKg3ZqItaAYA/d0znx/jz08vw0JPww+uvE9FxwaB5m9ooET+2AuH9rxMgcx
eoNdJd51lo7Fzy3eunbSOVhOb7NLOEASQLyqcA+SzwZNujuSig5bq6FhvCYkhd7GpPayH3BjlKnf
tcT4Ft58YbKn6iZ0LFkxMo2ChQbd5vukski1avXHbnI/xxo8kSE8cztsZOLx2TQ0WbnRMYnOrYNd
J9FFU84v1pJT0+FRPPaDVu3LItY2fX9vLR3kuMDhBaKV9EfGUy0rSErMu8PVMQWy0NVMywLaDJL+
dOadSiOKXzmk0eC1X5MwDlBmOIQGTiul45qnj3/VeJw9295Gom5caFmLyqjOzrMk3LOw4a3Hl1aS
VdQgYD09Bc/UaG8ar+f7zaZ9B8t6hRqxWf97aedqbj3GS61ClqNZ3kfBsFN0wx3jXXROzlOUujt4
UXTvBo2wJ/gNUtwnXnGew5nuec/DPi4D1LR+0RRyi3/vZDIns0M/KHRQcYz493rOszzmCIsp/xKs
EuDFw5eOFo49MFRytPi90ZO73M2uTVdO2N/5LlEfH2UWItThhNgxVQe4DJMKARUN4fHG1LP2mBY4
W8ds/f91wuAl2+l+qj7/8bdvZVe09XT7GcZl8bd/+/znHx0+/vE3Q/5OJrx6q//P/45/+oF/6YRt
/e+ebpimh4sI3a8l3P/QCet/F4aJGFguuhqLQND/0Ambzt8tl4pL5x+cb8L+T52waf/dlkiHddPV
DdsQjvyf6IRtro5daQrLYvlcUrfo/5sW1irHkY7rWMZfVcIpvPqkb0sFypeBd1sBLI7aY+idM4sG
4xFAFsFdPJ5F9Op1RKSYWE1i+2lkZtuKzjfwR1HSkHYF0x0RkUNiIgZMBPHdJqyzA+kZhxj9R+p4
79aoEA9kqwYVZtG8DyWN36llncHHTZ1WE1YylkjzALoSWHGH0ZVMYLKgw8ovEfYbkv4oxXZqF4cE
hC8uFUydwaEzDH8sOKLm3SHicNZGIaEW9REc8aZrx21Ctym32uN33/D1v+7QvxVdTj+gaJt//G35
2n5x4xgumo6tS133/nrjtFAkemXVaoPppTe/aTaOxTk8tCKk/RixwqnDQNxqbMtL9nh6DuEOgNkB
/NJCwakI8gt4PYuOETGHwxZORQJbYsrkJsHAnXjQaBvO2Z4CPH4f1f0JhNNaeqcalE1GnyxKGCBy
qmLi4goGtwVKgWz7+w/JA/i7z/hPifl3EnJ9QA1FY11tKpLVlMatT/9lPPg2/q/ws/zFbbT/cIUf
Hr+5o7ASA1dAGsSsyXEfAljnv/8Uxp8uwsv0vRJemUYN4qbhIgcJQnk77uWaruoqXFP8r81VtPUO
yb9Wyv/yg5k6Kv+fbp7l2a5u8m55tr48QN/dPDPXW4cZs9o0ozzGqhEniX9PZ1qCGH6dOHSQZXom
zDSi2ox3MQj/Eqcr3vpzl8sH1dV34WQ+ipGzTIk/F1SFZr9EQM8TWvCzw2CGEFvDLfYWRk7hjgeu
uA0YUmXOGy4rRfyc9TWn2rcCU1Fj5mc9xP04PidhgM7JWQ+p6ydFug+Hx0HWiEYQRHjhMYIPngOl
B3O0RTaxdXrn3mkyZj8o3xDELDHaTQs3jEhFRsD7xQTdkL48yuoESn5wnq0Sl7WhfNKiOA3odGDK
czKpy0STO7n44QcDBQ9uZUmEtz69t7hdw2bpc4O1Ktn/u8mvIdAu03x+mNLVuyJuqlyYwFLcCN14
zxRUtEm+TbDlRYiVCdNVgPTJzI71SKYqYNe+RddSVLuiR03P/9mVtyMJtQWEBclhsJ5qGk18IQLg
FoB0IgVbAfzJKasVztSTTLqLWBecA9VVCXgm1aimavfgicJvGQxhyjsUc3tn0o6BeytdZxtVCAmj
kH4awvHxJTIeJM3VLoz8wtUiLIKej/Pen0k3SZgV5ihHsHTCRqByU87JdowTxeD9kD2gGodtKHaz
pkNoHS+s8dqp62NP6nafD5gJ0GeuckZlY1IiyEPNTknJYZVcp3c9Qiwg1yl5xC6G2jb+jAJiwePy
PmgHAHUeNc6Ui5RPBMlZJq+EZGzVDL2BOI4yOFVVftcYT/xsY3xwKMGk8UL92VvTm6rIBuuyU2JH
r7aa0N1jdovpXQSWcdAy99Ta7QsZSMz5TDR+AyGQJXONUprk4RFqTRgRZTLpvd4AWnZ+KS33Szh0
wjWAhQ3I8t+/+D+/gVI3BNImiRUHNO2yLnz3BiZB3ivPhBNRldCJcSG3Y3/o9QtL/Gk3oBz44V1f
rkQQOMYdLDc2rqLvr6TZ9Ry7ZUdXceE1oe+Y7vHyNrVFimv0P16U/3qtZdH+7lOV7QDa2cOugvx4
VTdfkTr/v9y2//wwP9w2XKq0WUcuwDvKkgTx+0XQqmnj599f5+cdlA9i2aZuuKZp6PZyU7/7IKjH
WnzGTAULyYE4fpxpC6aEfhvlHWdSiB3GHzaCxdz189dkuY6Q0rM9y/zhim2qD0CQxuWBWOmXyTm8
RbCzKvzxqblglp5caWvvQtuFz+SdbMNre00fZ/f7D/3r3wGjie5JSziG/GHHYxJXh2x7CjyMUVAe
MNKYvSsjwn7qMdVY2jKVfBoReSwAm2j47IMn7BprzFkrhk/7hZigm4ydjPGC4LmVMfc7q/8wkvxY
MgP//W/7cwHAV/TdL/vDzpnHEoJIzy9bRSENbGqq7A9XWCrpn7+T7y7xw6tT5H1lZOMCHMwvZ5xf
eqmOWL22Q4dDxdN39mDdV3NLQWUiSgNPouu0ASA0qnYbknM7LurnrP9DeffLpYPK2BaOcD1H/PBb
LbqHhLVVEfY6HdPpAXHTUYoXb7j5/Q3+uTThBn93nR9e5rxjwiGSgnfNvYvZ6ZwRmPft76/x61vs
CaEzTrRd88dS1TETTLkW36K1Q3ID6IpgynX15NyrZ+CA1+2u20vkCS/Ibzd/uPSv3jgBl59VkVYA
K/Ff3/EhZwkOiXbbDOtha60RrVzV+6X2ClbE3vjG4ffX+9Xz+v3lfqi5tMguNWex8vVuS0bYuB/z
/e+vYCyP/F8PTNLkxfV4KKRh8qn++okSVZtqjOJmwyMJJHMl9sBqV8PGeHRO4CP+8HqYP7o4uWV/
udwPD0g8ahq9hgikzQ6Kwsa+Mp4zqtYNKenbeF0/kpoXvcU71Pfbdq1t/vQF/nxDHe/7IvaHU07v
xLaXxhHREw6GUQhzmvB/f0N/fgMojinZkJbpBAr8uElDecgmRAYLcJTg8fwNzsFGAlT8/VV+9Tm+
v8ryvn+316RtkCaNzVVKrmJqNI/qze+v8JPfdjlJf3+JHx51tyFHpDW5BGO2tXGOj/GOMbpPqMAf
HvJfbCFcCXk7p3cAWqb7w5eCSj8EZ5Fz9FxN6wn93Km/I+ZoX79UV+FR3A5++FHeDwfrVF30n/3r
sP9vvNk/r5B/+SW8H+3FAv+Pa7FyIX3atT7hfAcgTRtifG7FxeTrm3yjYUH5Q/Hzy7Pcd5/d+2H7
ZLTikZ3GZ4+K6TJbMgYYsRHLOnm3tXpbMAp5MBI6JXYS2DlBnHRUmcMT13D6w/f9y0cKZdr/Je28
dhvXuqz7RASYw61IikqOcqjyDVEOxZwzn74HCw38tqzP+rv77uCcA28x7bDWnGOKOA1EHfrJ11eK
/Gt2vZzamAiIJduiBLQTO92zItuU9K4uT27S2REpNhhoeU3qRqdTjxjXs9AstRpE2D2KLkLF6P8Q
oIuyeUdk73oEA9rJghMiYYwjy4snmtkLl8F8vHD1Zz/bT79l+a2fPqhYGqYu0Xn8OOO8dXNd2Q/B
arn+bEvP64qj5IUv+OLVL7/o04jC3IOYmxjR2pheedvYFFlW+oEEBluz053gXDrCS2dfcZ2toilL
hiYrJ9do1pMm1mQSOY07Otgi1gMTLx3brbqS17krrhSXD+vC131+HjGW1VICOqSLJ294m9WQ+yMU
h/EW0T/ZrBv9kG21P6F7aXJfaAMnaxnf8Kehlv/+6ZaWXc9iSa6Sg1/MVm3lzff4hteim67BR/FP
9NnpdNi/wbg5IS6vVXNpOT37Tn/6CSfvtC/jG5lIS3D6X7qL2+q684Tr/JnS96o7tNe1d3EGuXTR
J0/V0NGLzhIXjaXBwdNvpzf9BlumJzvFTXh14Ts5+w59ur6TtxZTglhEy/U1bvowMkUWV+3zrWV3
a3ldOCjbgpu/l57rvz3I1z3K1+d6stpNBn0S4qZZtb3kXucCxw1A0O1oC566z6+K9sIu5eKAJ3Nh
AZmxZiVfVqTeKa5BKG3K58i2PGvX2rmXvV64q8tb8dMFnuzzAgnGelQwXrzNt8szjJ3QqfeqU2zV
Q+kVl+b680/RlDE4MOErysn1AVSfFUXnKS5r+8hZ+CA5ZBp4RexglTlU29ZLbmixXTotnhsX+QwW
Mwr1lmGcjJtrSZSD5+G+0mGfCZCs2thGvCtTVfv5lvJHv91TgxYSLgQJpfFyMv06GSC4lql5IfNA
XY0LOO1Qa/YA33DkzB8JuAhLvK6DCoIP4fJkLx46WUNjD1IOUBIiRIr24b4UheK6qNbJUBIM0aOM
BuJm4Y0tMqjaZfiCcHqFiIFyD5AACGjVr2xBHmEX0+KekEvLHbNfqQnfld5rb76zyNhdJFNpDF8k
AgqgrRORhR8QTRNJy76/LlSalpS5INbm4W1Iv50M+CvdbP6kZrw1SYucU4KA8ye+GXzn9xlRZQoZ
R5GJi/SVJGZUJh8CipOpYDE1ovckjSlNUpxjeacpG/2WhOkGP8edHt6HZeKK5Cm1VGibWXwQCY6J
hce+vEMCshO79xHPbGFI937bbGOhfgmK6UYL/ihm4+Hxp78Z3o0JhmJrvLPIksVbOpVwrBHHZN3N
LN2WyATTxHKMRIL8oXogjWwsLGssXw5eYgiZlmcCgg1ob5uEnskx9hTLzU0c2spfgpjtdryy/NRR
QbuoheTN5APk5avRwHbqf+uJcRssYRK5tG4Q63FH13jHV/iICOwgQ4jMQrZYZPzJ2oaAZmfEOJOh
RtbkR1UqvJkyTdE8JFhT5ih/6nrF7XDfQvsYq2NukDFew0j331vpNht68hRvLARCgUQ7v7Tojid2
XUk7AZMfzLVNJL77FdLWLLZn5a3qphXQdafVJQTMC7idVJksdy1e9goJshr3a7m1rvPSlUvhusg0
fCSJTcud6PLRBhPiDuSELS6YQAcJUCTX+B+xfRPwCA/cMAhyJd9sTN6s8HEm1bm2XnKtOgRW+CYV
8yZr1ZsEOPokkDc/d3s8Wm6c7gmkXYfNjJcYTS5TgBWEeH7E7STcGbw8Y3REHOqJerNXBw5ocemY
DRmg5hKD4B/qYoOXeh0j2mRSXomT/y5a0CqK+RFX3EY2FUcg+JHwH6/o5aM5h5AN5H2ZN15eP8jh
jZSK22FBQLaET6GF06Zyn2PBRPW8H0LEt4Pm9DOPTkGyDLGy3BptsY9x/Qr4cemTZ9gAap6X2Flb
2QLLEKMim70WKl2NLzFJccuImSdNDeLJ0h7i+SDS0Uua9JCUfzJhWg+TcqyA4kpy+lzWCR90ke79
khitwfcJ9p4hEmxJLfkIwI/4069UzNxA0V4LkVDZAL9D3Txg6B3m5zjgZTDW5OSsokom5TFcjeEL
IlxFf5AJ7UmZZsTceJ6VpVCBsqYWAQkAvfMV9RF0J3E6fJotfoU5PwDreJBz9WWoiueR9yVSn0kT
OsSFhWgydc0EMEMGdaHxcSpGryPCwDhr133/W4mDzTgKnomQD6kb2mpKqWKXvFdtcYRz7yXIc1ZN
fwzbnCDlm0AKDoX4Jo7k1iPFrgTyqSELxBHBgE32Gmn6uxIixy33BbkEc0Q+krAdumofdItAmspz
p5fbnhdTbm/Jd7tCiH4dkGYToxdK5u5W1T58xKUFJD2f1KYeJRf078cpI7fQv+vlv3p+Rep5N93r
WXhrQEpowY+ZrexWyrTuQZyVQeCV/l7QP4YKD6oBKT+HhD0gLxCE4Gih8MPGtgQbODO7DsKzcaTy
0UTqL3WY8Z4KW8kgcs1CIlcT/ZJn+wJ+SR8gyYLVuYhoxJsu1fezmu3mmJygwgT5VL6n5CYYyXWI
wsogxtOIrK0S4zSjHZr7TNsTMWu1Y0yHGeIBJoXj3GNm4eiIs6W6TmIooaSmYiTYxA1O9fjKCp9p
ezgBYTFRtZXLo5J6VfQiCETPEaZqmIel4gk0cCjARkYHPbkXpaOV8YYrFGIslZAMQpQt1zcw/xXE
246kGITEqH0gA7HLNtt19YuZYDXB3yflwO6HNriuw3knJqDnrOCYhMoDoVzS2uheJFxZkfZRD2hR
lccsag5opGBPpPYMXZDgWnz8r6h6dpP5Z1CGXQB8cNapKicwX0a3s6KXguejoaMqhgY+U+WIWv6r
l9NrI4j2ZBofJKIrEqvhUzBW6aD9lsFtWEslsD2ai3s/eEyl+6Ih5zIeJLcGnt5I2FkDYLn924CJ
1wuKsMDRhl2okBDRtTo0Ss3EOlDoPsjdltjP1ngS4KW46hx/+IDz3GTxoS7UlSTdKQn9qUrKOD03
2XMsvARltQrQZv+8yThzejfgGXDmkBWJNslpn0RBB5OkTYrc2fW9OjsgarTF28aZgQLAaRI3vA6I
CNwLwy7bwa/bxa/Dnmz5g0nqA9VPlmEn6P277i/BrZtxj7GUAN5/R8jCEbbavMv/VyXQL9d8cgJQ
2JFoIqpjB8yHo+8QNDjJS7v5Vye4J8/V+/lilz/307We7P35X9t8bBku7kRU4AkiKgvwSnzhmCqf
LYR+fpYn+8WwoWeJ0ad2Uv/NwNcpATnDi8HUIuFwehrzm7yCPL8p2o+qfhbQWvHNa3hVZzjoqu03
f0ImIfYeWW2sYmoWKfjTp0C8gqCEF6/GUPus6U9599T3f2uN7SPybrldx/UmaZ8s48VvhX0YAgIo
d5JxM6i9W7Z3aXnXTVdTnNPwC9x5ZtVMCwyR0Uz7hNyrFtZJMwUHxJCmncEdjyfAJY4+6DjUiBoI
SOdtkuec9dp8ZecQsdGL8RwpYvNUL9Uev0IOrOqvUQH6Ij+KLTR+CSqdH6uHfsT6MOdblvqnRN3k
MJnk3An4IgXBE4zXOL8ydXwBLRM/yBItexxRcYkjbM3rzJhAB8cbWdmZA/WUxK3wEg0AqFntSkdC
+Ou2go0GNMcg6rSj/zshWWZV4XkKhfy1bF4jxX8BhxNJFShvee1Xz1G3zcbnZPD0GVOOhpA1Up50
4ynGESnd15QM5/dcrexsejGLeSdUssJyCd09tRdAS150OGijbWTNxBkkJpjqWYbUkQ7tJsth4RU4
75ypOpg9Br4aCbzpirAYjAHqSOJ2Gj4WP3MpVjpm704YDkZj2QTl8ZW0wNstH3TCflb8e6XYaGn2
Wmcp4sRyVVWPPoDBsGZ31D0ZGkVOTIMKGbYBa6mI/Ra7oCLvxwHfjl4dBPOPxYPjXMBegxAZ6SDW
W2QlKFZnR/FL0lFopLebRlHwRsHmCpNVNhW0v+Hp+h1mhnnTBb+CYryWrfG2ZOMrxwgY5PQ+J1xe
5kGW9SEetqa4USzC7WYJpOhclgcThCH+jlcMwpP/KjX0cH7+nuVz5zLLUERxqfTSyT6pB8F1qMg6
AJBCwBZAVmXd3A8YwzYYcdctVCcHQa3g0iBYZw65v5Lg8ubZF4thl36G/PV4KIR1SWory128pdJ7
F7iCPaxJ9D6C4r5U6lsK2N/mMENXVerbCvniJwXu0A/zZvTr2skPE12j4g524Q6ZvY35Tl2DFCoF
2lUxsh1h0+ybgICRC3WpsyuGAYxTlBXQnubJTVc4uimYM3nXzemhF4+iWbE5ldxc3pZlAXygvXDN
Z6dtirr0QSRJEeWTVSLQlvyaHvjxYLHligqSNCrrseiGm59fpzPjKNiLLQWDtmIRzPr1McZqY41j
3QFLw2YPFbkLPCOYLryz59YGihamrHKg0FTjtDZu4uji2DTwzl6JFBYpKt5g+l8L3vj/URk+86y4
bRK8PBOVFf/09ZLApdRolpXa6ePwpgjD6xBAy1xy0ulowGBS0eRL+5jv9Sfjy5AnH4MxNaUoA8ti
QyGtSfFdG8VOj2jfOoYH7cOr5vtM/vPzkztTZPs66Mmjq3s8k0LEoDJ+ZNKENinehKCuPCH7kPx+
I0S7RY2tTfTpfdBGJVWT/un/+CNOtlL+wLayI3edSpi0VmtzjRViozvTmgQGmj6Jg3LZuTDm9yoY
F07xDVnDQts9rYI1Qg/9DR2iU4fAG4yXBmwJnv7QfAQW6gzZ37p7bsISIxA1G8BE0DVsJFu4taA2
q9Gln3NmJuTn8OmYi2bW0E7eN00cAOxn/JzsidnJHff5ptiaa8JYLs+Ey4t0MhMylqUyB6moffWT
mTAZx04a42XNvUqusw1pB7biBbc4NrjRF+f45eH9MJpx0tNTZclkn4znonLrQ/2vpUViD12dFSk9
aIC5QiR9Pz/db2OahogymquUFFPUT8UJxLkkPZh4atUpXk3/tZfkSw9s2YmeXJYMqlmzdGCiGq26
rxOEJTWhht6f6u2uPLQHzv7bfJ0efWq3GPm0NV4UN7hp9vX650s727y3JFNUZIPkZibcrwOXTTAr
A1B+PhZ5V2/rm8wrtypc733hkeXqzU8AhUpaZf6b7FAvunDhZ5fRT8Mvt/5Te6fwBT3pVYuS17o/
NB41Hg+k2+Zix+rMmrLM8+xPVGSwTMFfxzFqYQYYwHLduPlWdlM4fFhDnTfzhhDEVX0Vg6GI3UsH
nXOLDAcrKvK6wpv5TTlAyqBZNQIbo6H4aJRjrf9tADcSWcBvtfv6Vy38bfVjFd1P1fHnB/vtneUA
+3nkkzOWroa91ZCI7VQNBd/funn389+Xvi1p/z4K5hZV4sIo/H+9o2g08WiZ9DpDqgAQ85FkdtQ/
1FzyJAtjp4D8to7tCBS/prybGQf9sd7mE+QvObqB3+Y2EqDERnz++Yd9e6OW34WdAZWjiQtBPfmS
YLboGgjERbIXr7JK2daTSukHsBnmf5WQzwBE3jTqFzYt0qVxT254RlbtnJW4tkXpTvQP4fwGeR0j
OGmnNeUOFJeLlDiT/lAIfsw6BGLNW6gLf8ApXg9pfl2OKGQFuI1wMH++I9/btSe35ORRlaUPrDBH
ZKqOzXWm/Mpq6xDFoO1SchmkzDVGlNaFuvXV7YWRv61DJyMvL9GnzzuzBBzvKjdFGal9jY9R3txq
MyWU8bbAndrI0FAzsgXSY4I76P84+PLEPg0+5QWmuZQ3IQa+N6T9Ftva1QyA11TBf1fVIZOeZON3
kKauAP3x59G/n4m+Xrp2slBVZa74xXLTjTgHtkjjLbxWy25VIwbBhOjMgeJoMowdSA2NQlarjAxH
rHEGI+QOPvq2dxRVJDOj2vNKk4CaX9DQ/oc3lsMLL+K/HvvX+5MM4dSQ/YRyUjPvuzBdY6cHWWLi
1JYxuRJgHkG2nYe1XxPgVx4l0DEF+5ZIC5wS5GczkQDEAZYcstsCdfTPN/Ds/GIZhAywKKnfZmzI
DK0W4XBzdE2DAiTZpfmQzkfBH+/ldpMWF+7Gf3he/2+8k/1y1hlzwROD+SwQm9xAECLrM61Gp27J
HQWqZEmWS9hnrGESR+ga4EyMQD2EwXHwny3jvSpjlK6/wqYhKQqvZ3VB7/lv5vqyR8BuJStwfC0L
OY+hnvxCMOTwDGaOt732PigxfnWClCCJxtLoqkKydMiICplkBN3aykpAE/rsVzLzsUlgX6IDjGUy
8Yp1wPNDoL1SAUEpzXszwkyUyPXr1zq+R9AV8Hp9exjia7HYhi0xfuTspGK6strJqfxqX7epF/sp
xB98n0RTN+Fxau+1eeZeESUGmTvsNUcQjNufX4nvy+lyBywVKR6CP5a3k1U8C2o5UIlv/NfDn/40
K27CFviPHf0Gq3tp8lq+0G/3+9NoJ/dbi0w9DBNGG39NbmMHu/gZNwKboOZ/3Lv/d108QPbQCGrk
k5kqBdbXGROib/1qdMAVPw8vlZd4865ZNwc2Ch5xspS7fl+4nd82RV+HVU6mKDWDBwDGCXnYr+Be
dPFEZHc4HxDUqG/1H/GQ74Rt8j9fnlH5ShIrMydvskS+Tjpja5RdVC7KfS/YKJsEAaK6ljeXdl7n
Lk0RTSQJ/9Rvp9taxcdNJeWoEmLjLQrex+w5V/7HJ2xunyJRQ2B7p6qIEr5eSl3rrdqajJEfAuxy
t6mzyOuaN2WHa+sl3F3aK59bx78MePJCTlGkWlCJF0kJO6k1PZVttaVu7FzcLn/bPS6XhplHtUSk
vd9sKQJZAm1tSMSX7noHrRWLmI2ligIe/Xjb2BJXeGG6P7caMSRCNtUieuabPyUL235oS5le6E7c
SWvymR3rPnKtfeVBf3WVXbNNN+omOQY3woW5/+zL8mnok0NIB46Qkx1Di1F7+EfEL5VDmCbuz9/b
pWGW//5pP2K2le8XEje1Hp9j3ROGae3Ta/h5kG+FiOXJceTX8ZAYCjfy6yBz5hvavBTpFFrD87HR
ZdfHSiJRTf55oPNvI51ghdIjuujTjXaDVCbVC8420873lM246daD46/S3aVv+XtLbrkmS6RyZujy
8mJ+vSbKLVYeGhQE+3XvmH/hG+78d8PunPw6dzOn5PR2sR+3fEunk//nMU+280owzxVwoKWIpO4g
awPB3vPhZQ751e60Abby8+08s91ZbNbUFwxJxDl98txE0gdbSeSAGpVvFu7/GSZhKSANiWpwthqw
4P/FgeXziKez/wB+Og3jhgr2WL/OsCLyrnqcSmgEKe1yzXzO1W4bATlK4pBG+31OxEGKLxr+v00q
QEjYegUF/1iBgo8u7HXO7cbY9CH1wgmFxvRf2eLTt5KmiZn6S9AebFOXnOy1xQGq7KCCTr26m6C2
wdYjDhv/U2OsB3CgehisyXLwMusloEVUaBUZz42dW2CtENTHmrTRC+GSdlL6V/w5eVHwv6ukWzFX
at96H4FYkrFTRahDtcemkn9nOjLrtLu3au1JJO+HjjgdnVRHOVISudgrwo3AAdgMRURYKPBb/clE
HSaOBUXBW1H1t3IIYg8C4KgRlyO9aXpx14wwZmZjo5VL9kZqB0QNDa3NIcOekO/EpNEg27kf4o9u
IAQpE3CwkwsHXIf4u1wH+WDBVSYANtRw6/5F2vUY4qPXJxS0BYk6IeEmlXocMij7EXhhVExqey+G
f816eMBmsm3VK7ri2zSmJWq9dFL6riO2qLJ7s8leJLFaFVV43xTBtlBEO55qSNXZPlQ7LuBJAvWm
Ypcg6+GX6ScPEdwl3JAAJSXEG+gBFETSJtqvtr6dZvVdA/+B+AhceWWP8EvHUdzqxnSrB5ED9N6B
W3gli40bFnQFE2IU4Iupwxr4oMODWtWoySwamfBIiMRt4uc6erXQjPW0nbChwvPdw6UhlJgfTQBB
1h+WLAoacLPxkstP9GRha6WeWU5rSZAOAnuVMdjmirVNfBpKfesWdCUj6UFXH6aBUFJYvnFloi8s
3FFOXCuF9YoRXuKAm6RvVUKkeQ8jvdBJDiXWkMZQ2334QFPh5fK3rCt16Agmhc/RCc40zkcjpD84
CBy0VFRENCflxkN4scu0SoUSBh1aqTYmEscEEZ1itCSADw+ltDwZDaYGeUABvcdqJL9Ev62YU3KO
NZIu3EyW9ktjNTAblrd22yvjlYnZWbEIswTsVCTjofdJ3BYkVyCRTUlhFD6NE1bmTTkS6geNcBYe
fCF/VgjGmQWiz0REcP4RSu4qACKVxr1dDmTbDqBnD0E82yRTYsO+NcmnHNRqg5WPvJCq8sIwg2X2
VxZgP0YcXyDm7BV4r4p0HxvjVSp9VDTm82q+jUt0OoVlQ4TeyOpeV4jaMQhm3Gpj/VQ11sYC6aMR
21EtJgPhJitbADAEt5XNpmmnbVr6DxkvuFgZpMjcFSvtYWzlawnmEoiGwRDvhxquXRPfmXl2Q1sC
Cm5CgsXRCh65ZFQ+fKnzIwjRjS78baI7UaNb3kQThnUa8iBL9WDdp8+J/D4aL8ESfqIesk7Fxuzv
McfYZS+QKTLsk3gzpO91eZv3sjPyFcEUqKIwskczfoib4WacSZqedlJlOBnWwqlwUeoZ0E2tKHsM
Wt9dXm1jbl2iu0EAac9zvUW00K2zedxrgxSucP/abdh7Vi/C922J17lNYbl0Cio2a74WwUjJwt9J
kZ/IVxHjzulgj4pjvCvmwFPER03hk4tBhylvE7SXwn+SgC3N8rxvONkV2pWkHAXwW1rnQzc27rsk
3ZuVdDMW3W1uRKvGfIIsfp00t0H11sR/s+RZUpDBBdammpqNIl4bJN31/nUUR4exe6znO8qUm8xU
d7NeeYS8rdryHbXsWs7qnSz8Bo/o1OTyTclNGAHpjwEuPlvB3ZQOd1GoAJGvVorK1bwO8y+Y/rV5
F9d3kkI6UgKE97oLP+Ihd3vlEbgAWOVVkj2IZWj7xtWsPOUhsbBhBgCv+4NKgnsarUa859b8nhHD
lfT3SO/gCuHzH8NxVUeAbYZxXZvie6mYcLnQwenyrjRCkGHUrYHaZXx9IcuU5S91TwVK9byfZAh/
8S3FyHXSz0cSDn6pdX0I5gdd+R21hTtL4boAMg9fEPjcDbFcTEtgRKZ0L2mPgYiVn1iPTFmXoAfy
UX7Ltd7VYnbkQFitKXbAunhK1q2L/kmI1VUWNL98geiSBEJq8wx8CfawdjC1yTNnvqQaRcfkSFHq
UXarbb3TOd7mVonOFshwhbbTqK6rJTYaMqI/7LNwcHo+2AKJcG4SYRG3V7X4LMMo9yfUcsQACn90
dX6rDWYrjEY1WF7mu5oZRKgOYnUXGy+6+ir24zoHkWUk3Ypc2DieXXXcqen7SNGBvAxUBKsETHcD
owtVzEweE59cot71oqeiytBY1A0kY1IKZYw8iBm5oNXlblQio8jlVanrpBvgPVQORXqlzfvBamxA
hKtqMsnzWwpv1mawun1rHiFuTlq/a2MQERIxJne+adqCydIk3SfDRyI/QIkjJvmPoW71KXvqsman
AYEkGmwTF08Rs/tg6avEoH1gjVdjez3PytoIQnsS+GTIUe+J6YacsyfshgyZcBUl1B5TA/GOoK9b
6caY8s2InI95DK3MOoHt7FsaCgr/QSJSubJ+xdBtzOYpJaC9DepNpxg7X71V+j9pk/DqR3Y6R2tp
EoicQFqOtNlqw3UnPAXCuxzrhHa96u1rzaq+QmVlUp0avNGkuiWHG8ncKbp/pVb9RqyCdTFu5Cqz
O/G2T976RiE56KHsP3RwtrzAsfpSp17oP6f+Q0iUlzW/TtrsyMG7BgiteA58NCuwOcKEJnqeH7UE
kD4WjiWjT382A4VAWTSpTeNUCPLbxR3NkmDcNyjHJbV8rNXu9wjFMkrniQmPgHvLaG5Vw1rpCBmt
kagiOdlGdblLI/9Y94iv+jcc1TeEu90kUgHAsSWtSzX01GP5fVHEfF6B8HyRAto7AviwMCOYjFkm
CI7Z1D8WWkBVlRwQrbsdGxIvRdnfLNzrQEStXYfboflTFdLd7PvP3EVUjsGEr7whAwfQ4KoT5LWM
RrxuXMzDm1QWd2J6bXb5QzNBUowP/khqhVqPK62uNjPNdiTJTZX+qpR37j2xX+Dri9Eeusc2CDfd
LL2QXanOvAvDjjQ1pguQoxM9o3oP/midS7hxCjIcAK3F6oIrQn1axegp9WxFFM1HYL5FFjYPnsGA
TNIQbori3jco5ZTm2prulTG7mYbmpjP++iHvr15sLLTG4D/INHCV+tA3R8OUSD9wx1F29HzdZRsL
UjuxiWR0wRCuDk3ZeEPhe2GfOnJDzIGS4bWN7jvIa3GibY3Ja5Tg6I/Nr9To77NyIyTyvWhMNW8f
c1KHOCiEB2iiGyFWU/blZ1WWgdZtOo3GdBv+ldKr0G/X5qj9NggYQl+M9jv30XiTvWntlFp0SLAs
qz+TwN7Ccghg3c0hWzFCEYZbcgEJMr+VIrhwUfIyJqwJ+VUbJuswEdepgGa4XcnaXpIQ98n+71kk
ItWYYNPiy8m0bYsmN0D1HRD3N8M8maL+ThAg0Be3GnL1kUCOWQfKkP3Womrt0zuh0+hKYYbUZltr
o620TCWBvNIT8meI1+CMCCP2LgQHn+gvQCpXRvOCqN/tkgepQZ00JdfsYpM32RxuC3naDpmKXaBz
tYWKOrb7XqhXacNevnog9vXKB7agStVjz/dBwJ9nzZHbNeQExqGnpfTXwt+Vfw9N3heJphdHmwnJ
y6tdmjzPo7DvCsgF1UMxN2sDBo0eo9JrQe1W26LNiQXTb1QkBXDaaqJESfYxJcFBI0u4gW7zXVOq
J+oDA7dwJMTcTsQDQh2A08/wKpDvqnZULqCVDKkhJA4heZfTaNUzafdAMgKQz1Cq4UQlVzHJ4NwJ
hQUMsjqpYhn4clku3DITH8V62BvSrsQN1j0UOrTmaWMy1RC4C0l2O+PVARFJeZ7oF4col3sr+Cu1
I3Q+shOW9GohEW+n5FFGt9nmj6Ic7yNVsEMLGLIJJjK8UpLYMxaeJC0ZPb0rUMpV/rpnMiV6Nytu
2+CX2D1GxbLJifHWjJw4BaAzt8n0VBEwQ3b9apCZKXQKz8GuEK96IvCyEdlbfLCA5bfTiBD9pRD2
fXdXhXcTv2pIb7CyOIP5YqErLc2eziT/NuzQKL7HkLVN81GZiTJYGoMNimfTBPw+CwcjIrS7vtcK
QDaqcJNk+cdgPTSRuvfrfU9KWQQIHQa0V+fDRqpqe2aLGIWvYvGwHKkyeqA+/rqcIK9E3JbTI8Hf
QQZHSE3ceaTqP2y0BoPUgBieTp0ztfWToHiWfq0mxlqm2NI/8Za33Ts2TNfQYiJl79qUrsiUbCpA
r2qcP4Ym6sh+BjK+WTJ2y6K9jYSpsgk63IkQhUIztjvt2sr25SKBR+ZZ15UbgJiSIh15YLBPuBO+
QZCSrw+7poZwP/m2DjighJ2Lznsciy1Y9sNM6qjcXY/lXZZSHMky0V++MUjkwlWR34o4gUJzfJ4H
wnngbeaoacfJIM8q3ynZcxKxhR57J2HHF6TPQX7fsJNPC8PtiOPt2sec2D9hij6iRdkpSHnvVIRS
lQ12E7GwK2w5QjE5FkLNzALXU8zLj3M1OiV+xFcz1jqBQaUacHylLxMMcN7zJFO9qBb5PlrtuQae
vKokUg4irEATFGCcGlGHqIQdCze4DYundKz3FDT2Y/jfaMT/CPz6Ls+iJ0mTwYINoVNnOpXqNIYq
zo1PO7ZvcHGI/ZWpYMdAbmHeB0S8zNiGjIFIwvg91aaHanySCAz5uc51rs77+TecCnhaQ0xnIeHo
g6OFO6A6uT5ekb2yKsjoKrvyFiQSnwO6d9ZQUveW7ZQT4NNTKxMN9sCeVnMymnBJgqtoSLcXft+Z
rs+X33dS1VeNzBwVgd8HEMuGD+wIIIIDxMWCpdlG+LdTr5oucEdkbD+PfK7m9WXkk/J+llodOeCM
rE7KVhwNu07/dODsIvRi7UgLrsXrlhAsTFxqJSRXWrMdlN/JCDhSXbUS0ZeSZOcp4eF0TQPsF1mT
XKjLnSvF8uc11khTtpBYnJQphwCLqRrQqdKO5O+6lOHw9WwHjyMISpOduJad5HjRD31ORgAdHqSA
hidDPVWeAk1VDbkV6Q3gyaC8Bi5hBVfOzqnEglP4+Tmcv8ZPo52UfqPEnFSO6As1oafYtArtygaB
X6LEIjBhXskrcRU4rOoXxlW+l5zFz1d5ItOg04TTXGTcRbGJcj2mn7Q4oiXb3IiHaXOp/3emyfNl
vJNWHO1NQA0Gd5WM+ZWZKzYusEtf+6UxTt4XeQK1T3cFruEhvOUYYs/74m25j/JqB2PdC73/xU1E
o4fGR6WbSpP4a68grimY5SYD0pdw23d2KDbHmt9I+w/dUdgqDz+PtzyT0+qvqUu6siDCIG2ePLNZ
puqljnxvRXG7bLDSPOcYwrNTSXMPf/882Lmb+XmwkwcWd7gjAonBSq1bE97lSrX++PMQ51rsIvIC
nc8MJpJ5KpTrAj/xuwxRyCKeZZ1cGo39ZtyNT1wdwdLOhfHOfdqfxzuZ9KC9D9VY/vd4+Iod4167
E7zasxzhQpt9efSnzwoojYqeRFq6msv396mnwK9QlDqql9Zzu412VG49rGqXX8HlJ/80zvIYP41T
VCPhcDHjsCWowSmwE/ggBW3V/6m93LukiD3zUiiypBHNBK5NhJL7dbRerUVC2fGr5dlka8JxvCiV
vzTCyWtXx0Uryw0uKsrY8NjR9XWX5olLQ5x8tXqlVtMUcBEKZmpVPCaoBn9+0c6OIMvk5Ioqi8Vp
DxHutyrnOvHUcvciGNcVQsCfB5DOvMmKLP+jl9GQ+2ZbkCty03ydaxB3lPs7L7lqUabgMJfp0F+U
jJy9HhjL6Bt0HULzyUNRpi4iwpyH0jrSWrcjN1Q3/at/aN3JaUlG4GS1tt5/vsQzk53CrABXDFsk
etaTDyiQ0WTJAcr+dKY5UN0odKNiVE/ELpATnF24oec62Z9HW+7Ap8+IzDNTkBtGK6LQq8r7UYs2
YqDYivL882V9x/bQX/480kl/2Q9Ti04PI5lGvQ0R/KgDJQKdbIcqvhJH2PE6R+BOevTn+AFmM6d7
AjDydzEuvZ9/yjLSydTx5ZecbD2kIk6mUFmueZ5xR79NdAOjS43fs4PI6APwotDPPFUmllM0ES6D
NHgRdwSb/6LuzHbjRrJ1/SoHfc/anBkE9m7gJDOZmZosyZZd9g3hkfM88+nPR1XZraRSYrf31Smg
gXZ3WaEIRqxYsdY/pMj3SDtr1znJZ8yJnP5g3qyiO85tV3qkv8ZcZNWJ2hp1mzBmf4Ee2C7bxhc8
8be1224R/7/L9uXhN1byyYCLe6XT0tAecFDeZtKbKAIPl33w1jDWawu5OA/o+Wc9mqqcB+Ai5rUo
ryOxAk05G1WeLtziFExSG1pyyhgKxE2finIsIf4bfYQktQ1L2Rn1knLE+yE3djgku/+7RVwcDDVI
SyEDo90ayo9ObilchjtFXgPqri3jYtNrtlTbKY5qSA3hBd0k/Cc46tZK8nQ2nCC8iEwNuvXoWZ6G
E2FkVVmhQrGNBpjvdN97CLiZHu5Ke21Cz1W5CCiGPOvhIM85K5CdjuVpmZThjAqD7S1utBfzA6K8
9o7UGVxyDic6NPv+sJb6nlvGp4MuboSk0MGQTOBxmqTDg9LbmDA3onEtLJ8rIjA5YDgKs5w5T6eT
gwOY6509pwNOKu3EBb3pmd05OGq9q4+pK0X7NQTQ2alx1wEb1IHaLlXOGmWolX5CD7EeKzcNv/uy
so2DFXTpcyoM8+Fmky1hgel7pmqGbEaVDB5PB/lTvRN7ZMR3KQRWfSCDSx14iLQjNiOGU1vzkqrk
7vWzdm5/Ph19sT/lGOBrQWN/+2c9XUf5XWgdhbh/fQyQRGcuGBM8n0IOpHCRLxItxUjBMxRIzMTt
ZxtZFZHF7uSZQFL8bwGW1rGvYCw5HjuD3r4aOpSg97IEzLeMDkAg3AkjuyQM5v4mGAEwwLKKKWYf
4Nkc7Hth4KlpXLemcuGlF2XcXpQ0kyncXaKhc1Sy7CoOMb0J0MrN7LcB9Fl8ZvVm41lYrsHUp04L
ey66xU6vi+8gl9rDOxPVELo3xjEsoRar0/TJGMAFBN8sgU5TKUXJVatgrvm2DSBYlw48DEj29yrP
lbKpLnwUVifELTo64EHiXc/C52K87Oz3tv4eEjuc1g2a9ldtO7s4QbuuIGQO/UbtxE5U0kHFDVzS
aBD65VHGKFgbPOrFX/oEB6EStjZmi1Vjvuv7xFWz0o0UcWlO3+z8szKhXJNiVDO2/aGiRKi3WEOF
/btMibYDjop4Rm8rmy73LKgs52sp9SPEdZlLPPnUy0IbCjD+5AHuJkPsd6aDbAgiZMIpd+X74agd
YGYfICfclXux/Upz7S7cW850UR5nSJ20Ne+bm9T1MctZ2efnXpgalCjyDlQ2YNUt4lTbSDXcJcA6
3nVwW174F6GDtc2PaIOY8qo47QujGTMRkqIn1KDTaMUp1+100sG/4Fu+13f4kyGa7ww7eRvsyllr
fvv6GdPOPDNxPEFplfAPM2pZIoPcn4hihnkqEf31/Bs2kl7RNE7lUXmub0tlcDK0tMb8gqJnQRdB
oQo8SA8S3gED5eZcPJjBdwGmyggwrNJpdYgHBJd2QHbAOxWOyP/Mq8uKjVuWwye1OAh9n1mHSbmx
S0RaLMeIvkf1VwXIjS/p3sr8zpXHns7vERf6JC8vfZFl2UigCo4yjEEy47v4Id+b27ms036jgn5c
fe3Me+LZXqYkR0Dj4SEvyyyFjDIPSttzVaLbWm64az6oyGgN++SL7x+AhjF04wQ7DXxI+F6uVioH
j3faa+Mv9qwI8U2qfb7pLB4YHsq9ddP2G5333azxCRBjLB4LkjPpFRPRW1FvZjVpdrSLQoa8EsbP
31RPlmMRxa3JyxJYEnOlcD7a5Z7+u/cuVy7Vo5KTB8JjH7fAIZzoWhR7tb6JcncVsXruNciR+vlN
Hn/JJ/tA9ysa9S1rAupQS2g5tryph/zdGMdfsbRbeQ0+1nhf+QSP1fMnwyXCSm1tHo5U+PHBK+hF
Xc+gHcUxtwjkf/mroKMe2g/GVt7Ebo3axtsIkZH7tZrLuSNuyXPyA8JaWMtKkhLjdi91rL+EFv8g
3Q+qcRH2mK4q14Escf1gEN+LH68HlrMHz6KygN42r/5noHxMci0cV5ChN7rgCnzSwdcvorE+aknk
VjWgx/qtjKdx1sY7jdasZGXbNAGUYQKsgWz2+m9zLl2hzqqaFORNND8Wbx9KQXpR1WAj0wKQpYSJ
fEGnUsVGKbXc14c6m06TkM3i1YrA9GGRTldDYokUbbxt8afyZ3jIja23zR9sBEXKq7kJoF/in+Td
rwmbr467PPV4sJRUmect1+/GzzrP1tIRt7EzFw5xsN4CtXXX9ta5Bhm76l+zXRxuW6nivovMucqL
myx6ik2UOjrAvry8T+I7NUShKwy2vfFdi280QJd+d+mJmzR+o2k57sUfo7GBa7uWn57LHIU6q+Tr
NioFS4a6GPy+ljPBno8jx5TSjSgOv/Od0TDWqdLNNfXFnjKs0AgwA5ybS80VZs5v5rw7JjsYdvHR
uoB6dVivn559z3CQf406T/xJYIG4jLsTwEfKIfpFfJguTUj3oA0cWDz739FL4JnxdLxFRuJJtWz3
FuNZbx6lfbf5dbif68PqVXW9RmKbf9gyavJEw1uPujf/LOouo2R1SmqxmcL4Q1JTRntnTmslijMd
Uyb0rzEWL5dQ9TJb8zkm2OTuCcR0C1QXpOV2TfHmbDEEDzp8WDQZ0YKlE1zW5xZy4o+ph3lRuPG1
sjcu5nsON7KV++bcdidfnDW14dHIz8oFUSg6nHLJ4tTouoiDvY+01Ov7/cwFqivkMnMxlWxxOZuu
TlXg9fgm6DPIg/eJYTxYYNJMpXdq8+71wc6tna6QAGu0qWaPv8XhCrKyGvO5/pEl062kT04weCCV
m3uI55u2uRmBYsQg6jvqS94Yrsz1TAJHhZUyK0uq0HpZhPBwEl4hhwAdCSM7NCTBM0Y7dBpxV7W2
ZhM4tv8bBOKTIRfR2ypyMWp+hzvrHKwSKBYhk8bfejCxyp7tagrzr03zXycIi/qf/82fv+bFWIV+
0Cz++M83xffsbVN9/95cfy7+e/6rv/7Vf57+kb/590/efm4+n/xh92jreNd+n50eeTA0j2PiVzf/
m//u//m3OeSabyQh4b+e/vi//9rN5xS7yf9b+bPFZPb5xGqSv/KXcyR29X/gLagj929qMm4j82un
/143//MP9Dv/oAuCIIxmULWZ06Rf3pGSqvyBcpWtQpehGzOnM//4PySLTcDfM4w/OOAEFPuRDGjy
I3/+erd/hba/lvzfce9jIHRpMM02F1E9TjHTMLUq2GXKhHxmllY9cp4IjqNn2afNmm/Tabj41zCs
zNPLQ0stDU3mLNjliMh+VmWjuQK50a+pl5+G8V8/fkn5njLRGEWrBDsz0PUYlWd9BKQ6+kHWv8fd
MYWO9eTr/r18Tz0jT9O6XwNp8//+5BIs/Ab5sFwPdgOaBAAVfQEuVGiJAZhuLJCsU7WwXgmx58di
35yOBadfkXJQJEdS56rc6KPOPSisYmfGjfmhaTzp0+uTOr965mNIfDKpxgpUA6hRcBzhsx6nzKpd
TTa1faFr/fH1IRZyKD8Xjq756WTCLhp1Ce3Mo6gpKlooM1vdt6lNVSqi5LJg/6YmSuxdG+j5u5RF
rN7XcdAr4J1EgoeTI8rM8Pa2XUx0bwsBbtFMlXp003xqwjfTOILRbXF77n3Raivv2kWN6NdvbS1y
zBxIm9JWvB06IVLvNuI4+hijSKFZb6vZ6wqv+Cb0ul2TtjWokExTu+mq9lAUQ229V9J62pQ6Gtlv
I0DtmVuhKgiWuxux3cNMvEvVMDygmt7b+WUxmJmpXWNXHlZ/IigNXcAVSan0HnCqPqKyZ49VCgu9
i9IhAuunDn3yHp7CANIzg+zVI0AEMKbE/syO7SI2d0jv9aG1DSMxtog7c9ntAc9gy3VblrZXrPWO
Fy+vX8ukL26tyDKlsu+H/hhooZJs1METeCXH4fQhVfXsnWYVkXwowL5qxghDQpWdUGr9i2qMyrs2
scabUEdxBnE3VMIlYa68i85vawANp1tOQqid/kXeH8NQDi6quIk/dLnVgyjXs5UhFiTfnzPHfPd0
DC1Ikz40VEihttl86Ia45b8Bx5YC/BENq8eFoyg/pYrUd0449sOlFQxrQKzz8wOocTo22jy+WUoc
ira0ZrNVyXA0NGw+YXay1l47H4KAu5wO4WtyqvBM4gndIqQR9NqIlHdW3XU+MuNJDm90JTyc5si/
1vGxHv8kBFkY5CIo3FKjGqXGyXNoQAi1A4eyYX5XVqCgB8MzXvYtUP56bt5qOerPK0H9/OWkqYsM
CPRAWIW1FmFE4MXvLRuLqY0ZRv9ZG/Tn3BAQO13ExJOKLG7TaGc0AaVOXccz8BgMtgwqYLKaakVv
AUItP/Bfj5mfA6mPBtFPFjEicGdNPhbHGLWw8k2rTwEdgtxIkBOiKK/VpeJM5VQrt6Gu1votm1SC
QpWFQwqhzJ9UPWkhYxVe/iW2ZTSnL70ab6QtkifhgKMzkCcEv5MsGvyUrWYFkQonUoevf7A6y54e
5FBtix+yr+bqZz8SGlooacMf3sEQh/C373UlDlu3bocm6Z0gTyPA1lkXGNE3z/N69ILhfYVfZHtK
e7zgQztqJ6TZPYNuivAkIyxuyzZrzAFp3pZiyqFAMyqHZK4K/5CNSRzcD3WtIELc2LKP6W0Vd6UG
iUgusx5KoBx12L8aijxUcIKktunRoa17bGbvisSW8KWQ7KrWrA+xFughsT2iXDqk2lYdQtPN2j40
J0cehJrf+J4Ro0DUaWFT31alP3MzKlO3PBRsG62Ti23sW119DXys8m6mSu/qQ4MGLwgJXDhi7Vo3
JcgtLN+3KKcgC6PHM+HeetJ0ZWNJF+Cu+5B7ZuDUDc8E4MdlMSvpkBZ2b8sxo3WwRfymrAYnrUrQ
7det6HStuORq4Ba6H6zB0rrb0ioG402TJmNf7Ru5Gm0cF9TCg1hiJ0naZIemaROba7QYfA3SSZ5k
xp2WWfZAdyPxKWZclagzG7NjYy2110KuMhPyruVX7Ve/0Ux4mVoL4B/LDKnuVWmPfp+VhZehL+US
MCKisH4Vhn2TvZniKo0+yvB/0ndWmNBeuxvysJg1i9raqKJjneiBwvc3qxQ2LisydD0q8WHaf9e0
dITUkEqx1mCQpvuW8T5Qo2D0drGV2wEdMp7eeGihSd/YmHXHWmK5cmkENg4ORpfJ7SaNhYEWkNqX
cBuKzoj99q1ZlVpq3NkJhXNp3BlppzeofyZTNUESmoLAFxUU1VTEXn3U62qwgZkS+WLAtbVCf/da
9Ym/CMVXUqGN936rdEi7efYwVT/UKpdS/L0nsCrpbWRWYYJPhCJpHaq/ihVY6beuSRIElRGOADMt
tUPgy9tJsqwW6kPfV82+qXx1CHaF0BM1znch+vDqhzRX2f/OaI8kCpdtEArpSkrJfb8VUhtAJilA
rU7x26zuIv22zIpcUiAtEkTuOwQUqq9zpZBOTx7LNqzJSo3L8QovRM7LFll71afXJAKzoozPscuL
A1JG1jRepg1xWt3EU1j2R2oZCLG7SpwbCqyOUcuj5iDTtir9YxD6KSF8KjJa0EXaSW2yhxaqobBk
WnoBxyc37cCwt9zPLRLUkjfZlbpR46GF8G0osQn5TW0CqVA+RpovJTJdoDzUvlXR2MfebRmWbIFd
NTZiaHe5yCwPfmGZaFa+l8zRN2HWJ+GgxG7jgXV9W+lDRb4+1CMf/U5LqiGGiRJNqQqRJPHbqvfu
p1CKkXtS2yxpo9npQkN5FDqXZaYVDVVEWQRXbVa313IUV5Vy4/fySGJOtifxu3ulmfhYTehR7b+H
k1eXww4lbltP3CFpovimKuHuQVmLtdJIfiR2rI6la0WGF7zTrULLoCWH02h2bqIamfZm9tmVxNYD
yBKZbmE02iQ7TRmHBnYKaj5Sv97kCXoIdYE8QOEpMAenYeT5oUW62bxDqWXskPsM4aDzcNBNNQs3
4BVqIUMpMgxIqdg7l+IqlaJmMuCLREZHa7PN9by8lAOjUfzNGPlFWTpjq+lBAj1U0jOoT40hctlp
zan6knKOij3BUtQqpZKkp5uL2aaWvJUDbWw4OnqphXDUiqjHpkRVtcafL/Ohyr8HUSHrX+gkIxSw
4cQHlI5Kv2hq1N+Sugag6TcRRwef00G0n1QuoWx2S4mS2iC8+n5oAPr3AxubSTX3mger8CZ+hpfC
4+5dEBipB4l/bFt6572ILRIzzyZxeIijHgrohnIc8n7xGKV84bj2de3OkpJIlTejrJh4QnAXcA9C
KQrb/hK2yNhjNy+hMQcpSZbjKIZ0ldYmZuuxgY2FZ9s+26ov5Uj77tfp8IYA5EEULLU8qL6rSZeF
GCnpiGxclCa8fcCcg+zETWRAspu8pq1h1VNMj0mEG7vhkWNPUsV5TnFe6r953O71F6kcPSCz8mAg
IMWvaCrhZ/yNMuLinO7TMjcir8PXXK2aILO2fMei5NOrDZF3k/DMUL6ppfDbm6jL8mEXYsEzve+L
tICZ3sW1DGrRzLISl5/JjvLkNszluviAL1g1wlgzomT6hs+tZ+A+W6LH8KBoY8BwEFB4/uKWYfb+
n72X9cqD6C3OM+gaWTQfQ8T6vXcRjC7P2vh2nenHJtQTggDJ1qDZ8HBVORG4OnRtc5xb49hIBZIU
l3QWvGacHmqjyMCoNWVXxRmU8XjKdN7FhZeytrLvgdCX0tRwQjyYA+CkVVlY70VolPgr2hKkOFcL
vNT7szbHiS00BJQltmLCsQSzDs/W92Y8hDFcs9Rv6n03Udo6InigR/E29lQZAhKuTEP/Jg0UPEEc
Vqqy5/Ch5DkmLZSPo2CXqCKN/wxi0Vl3tYkej450s1K0YkMBKJQvxiYIqE1UoRmOMAnrtDlogSGP
D8mIxT19SamGm68ghR9DUskT+25IIzzCeVtmwBgg0sudB8UwiasGcATKico7r7UxalIyKzPvy9gw
q85hd042oEEjbIZbNJftroJcPU32WzuW9UTfsRt6DVFlKbBLNv8kBwl0fzsuUKuI68nr3qI5o6LC
38tNrNwUXRzBP/e9qPc3iAz5crWxy6ipv5WFkbX2bSEPKQy0MvWD+lrOB0XMNiSGB1+CouLY3qYG
uRXODU0xm9LUudECXpezAQ6uiEHuOQ2y9M13bxSGfjUC4dcx1C4mc1KkuzRqU9u+K6NyVVL4/NNG
NRZPGxn6GI42aXG0q1S+EfI4uhnf89ASlo/FHB1ef9qcf1xQJT/N/r0wpvlb+cbBqGvsF/RYf8PD
ZlipUJx/A6rLGhFbOhgKqOYH5C8+qhBIbrJuyrZa0sgfX//9XxhBXlShyqIdErRQ6r3Nw29jyCEh
ta7GH6ndGT9+Zwi6xadL1GS23PYR+KVU9drpImpbMtEcVHPv9orRUXP9VZg9U7o7bSf8fB1B2liM
MpiNFsaD5NaV2sXbMca2Qu3TCa0KOQcy0g4y1tmq2rS/9W2UJYBHbeVeAjwpuQi91xS2mgZ1pd68
8jNsfl6f0wtPPmVZuotlMxS8Jz0AVTye+zxTUMHqPsea7o6tjaCDCGq6kKQ1o0whKdRhZzexsC4T
FWVS/o7pGHHmbzs5wHkvRWB6EkO2M6RUfPYkz/668nvOn/L501RZehUAr+pVPG89F+mYXif2jqr4
qBmJ6iRmVh8mbI6c2p7QJqhNJIpGT9r3NiR4qVWnfuUkLlo8P3cAqlmnO0DHTph56ZKrFQYObKWo
dhXFmp0uGnM/8BxiuDbZRLNCKe21fmMU/l3p9fWKGtb5UCBbi4IU0hRFSd9Wcn0yLW/fT4bpb3wi
vbxSRnlpgMUWj4ZJHf3cZItbFC4v7HBseGMS8Ovt69/xfDDgsXq6gspk90ZWjBJvCct3ySRNNxRC
2kPyTn5vkZbapZFXT1mLpYxbwXN5L/Vxcd9ETb5yYM4HAdlYhJouF12DDZiHeoso7sdQKXbBlKMj
pEzSdZpoA/K1Yb6yWi8MtmwqN1Rf9cCebFf2B8y/jEiKPmq9aX/kwVFkm0w2I8+pePndvf51FmC+
vze4jPzt6eeZJinqdTIpdwRUuC95km1rNZZ2yRjrO9OSgFYXenzUwyQ8CgwX3mA/h5lVZ/N0yKZs
5QueLUPJtlhsElOi8pKTPboIWenvikL0V1XVm85A4cUNCinE2a0FzEq94FDZgbQCjzi7Nxl20WIa
5LgyaeLbro7AxKaKzPCoM707EZJuvr7ALwyxxKs3OonhWCGkJ3l1UTi830Xm+GVj3rdZUcTu66Oc
3TbwTrTTrygk3aSgZdlu1eg2gsLNdFXOEjpodKdbPwHJIodjusJYPhsyYDTOv8STmmE+dlZbI4/p
DhU3306vRZG6Y2cE3e+tmT6v5dMBhtTsx0623ZrY5yqt/j7ymuQQDbK5MsL59RLLDEW2cjmKYtN0
Yxkvn0gOeGOTv7t94dvXvBdQ7uly/bd2GYbip9OxEgVb1LlHUVgozsmeaBBz9uGvUetZ+f7nd9kz
yBigdOQjB4xibcP0Lj0debTS94m0LZi217fYS0MswqCZq0qjxKOJia0+vkPnXv00Yll0rGJzuH99
iLl4/uzGhz+9uItEXJS8ZLkgptjS7gYtehPH9kNQV27Q9AUy2gHcOFl59/poc2w5M5pYRL5Yp54R
gwh087RCfjMo40ulsSfXLur2kpeJuXJcXli45f3hRZpUpIFnuDyEzL0uIxVeqcV0lQ+psn99KudP
JJCA0x02UWyvebaZLqCY4kFKqRqSGg2IPL3+88/njBR8Fu2OSEOsI4vYUJE0pN+tDre3eKLQ3JW5
2I4yCo9+599FURIjCDJ9nwqYfHmtGts6r/p9GiryJtUpOg21hLxegnRnV3SosCYptYROsVf26ALF
+/M2g4dxuhBooIgIYRbTVXFOvmypDyE/M+CnKfC2lYPW2DZZDvK7I7GmFtJd1r6E1Z5A3SWqCJWG
ZE77XPHTvawP3s7spfgg2aVwIaNpzjhVxdHPO/v3PtsSzt72JZldohhuWeX9RUsJ89qS1GklJpzv
n8MIWHw0qY4bKerY4B33uCMXseoUo456Y6hxM9TWVyVuPhZShJC9gupr0auUZBsP/Hza57t+rqJl
enMrEnN0Ral/9Ce5w3lKTVbi4gu5B1DX06+ljVLZDZJpuKgzQJKQWziTozRuC0st3cCMv1AyRIWz
rZtj0ANuaq1gdEfUGp0xUtKH1/f2+TAA6vr0lxAzKHTwDfxS7Epcaa2uFsca3cuP6Pd6+ygN2nDl
cXc+vIG4PR2pz0Kv6Sf8eVU4mzdVHCNsSgnzplCm0eXl9b0tNPvaIsb+Tm7PBlhEOPodaFNLDJha
Q9Y6puEZlsMrF2be62t3/nkkPzPKG4pct8PZQyOthuIG/m22G+oSQzCr/xyCadr6VY7Kx4iPVFjj
Q+uNeBRqgxQcV36B84kj2tyna1oa3YCgimS4Ri2hX0IxEYEouaHOJPX4f1QWMkNGexGamOSo3Ioi
+xiEE7qcGNUY6r0pkmJj20O4UfTWdqmTUXrKW3wsJb9dAXO+sMGWTzgllSh95cR/D6DKLrY9c99K
KZg5q9c20tCsveQWqNufwc+0FrdAwPnJuzYgqTEj4fj6IO3UtDJYAVB5qZaUG6nqpW3Tku3QcE1o
woUahpuK5A5Sru89TIZXLowX5vysghWEfZQYyFzJSjdtKqs27/u8l3m/DN0+9yGNvf79XzhSy1qW
LIkgk4zOdEmyjCsVr3WnQLrWUMfCtRNN2eRWjVE11eqVAc9f5uay76+3/dD0XH1uX2IcqhpjB+yS
CKH20rAyxAtzWvb+rRA5HiOiBa1KY/Nn3epUl9uIzZ2ZCo4tOYq49RQd+7gVv5WhQDw4PURZS8PI
G1XSh1jHxBwMyk4xZiZfNZQrkeKFcyov9qbeK2VCF5cEtRjeeknlWlPrWNVobtG7hWI0N2qRTAEk
F3XVykKeR9pgxLO4X1pL+GIwB7KWgN6oZ6HhNDd0XCWkdyPliJcqXUWfyUbbnC7+uDOpja2s6fmv
iGvW6ZpOhq9OupeTgutmuaPhVh1o9VxZFWqCYYm/fVQ1NWTpullZ4Zdmu3xp1rmUkLPwFee+79tu
Ur8IujC7xMvjO7xpsHBXs0++PpmOCutyrxdJvnLa5/V8nkkbyyBcGVKQGDI7Vu9CxBDTZryQDCtx
JRnWua20ANeNOl/RWnhhYWfo69PHYeVPaaKkPBKA+PmbSVHGfT4gDdurhbGXFR8l9zAfLsQgrcmQ
nN+7xjKBV8YpV6aw4JKTFWXX+AMKudX0zlZwru/ozgJsQItuuPcgp6/cay+s6FJHQpfFiB07N7eY
OthnkfGly7g86kwT20qtJ2cKQaW8HkNfuMSfuU1kfaKPsZ2Zbp6p2hvbN7xLzqu/KyVKFVy5zcFo
FeQDULbYyoGFWJeqfMg1xf/6+i9wPqbCJz39ol0wgRFoSCL8avyi6YOyQ4NVPNDTW3tYvvAFVe10
hNbQ0FPu5hlGEtVuCVfYREO8UC0wnrfyvHKrKvOQpfM/YaVa7V+f1/lLEH7V6ahV0bfDOLFvaK71
yOha+bVhgn7osVraSHq+lsG+cPL1ZQqrT9loyQqvnlyYzffMqO5F4SPsGxYf9MHPrpox9OiLQ1gD
an4tm8Wae9T5GepiMcOmtTDICrl+5/byJkiD/EhrtdzbTexfdK0yrLzrzr9vdWvx/RJw0gWc4HiX
y/Fw2weh90mLQmRYX/9QL/x4c3E5KVHXGihYhDsZph1+DKN0wSKNa7YuL/x4Y3ENdUXSjYEokp0X
pfYPUBLqm9CS1irG508PBqenu8waJwWWUGvtQqAYW6PyZSzVButoAn5yH9fnP+JgXIdfq7zOfzSn
hItT4sb/d0yNedV+NQRnIsgJU8Npv9AwnMkaeBp8+59/zP/23yQNS/8DUzEk3TBSgaGhzdfR3yQN
of8BqVLXTbToVRitM+0WQZeZiKFqf6gIG+nUTg2kxSAk/uJoKPYf8DPw74IbhVScrv0+Q4N+E6ob
NsKkcNRm/YslDaofhr7s7DB2swL02IRStFzsRPvhyWLc/nXBv0xseD7K4vgIOceVFGALr4gLbBb8
/dSg4Tvdvz7KQkrq72Gw8aGEyZQw9D3d6F5byXi1lLGrjg6ofheDQBWHjHeTM7yv3wQAlP4NC+bT
M/s4KGMJLnaQMfIzYTu/1xRUwpGErwLrNsiUQ4C87usTO01kng8x/wpPqt1qi+x9GFaxq9X9hpaA
E1GS8nt7U1T9LpXf6mt8tbU5LRZS7cMsM715wEDfJCqKNu1KbvZYZ/tXJvh8Tuzvp3OyVDOwgGfG
LkLV8T0WqA/ehRZs/cvMlW78K+9t3yBS7KRX2cG4QO3/oN9kxko0X1ALnv8Si7g7yhXQs36W80dy
JrkNHOMSCcn4wt+FDm2FHYK3wW6Ny/uol/Bs6urMvSLlFdYj2f7J58ybFpubklF7B9uEOtmS66Mz
7uR7TzqisdZv22PEjPtvoVv+5yfRwlVOCA3mF8d+zn+ejN15ni53aceM5fSqCLsHuZA35Dc7u1BX
iljzJnk2TRT5ZEtFSl5fNipTzcpqr25RgLcOCi5B9ucoXznx8yZ5bYhFXGENA54sDXFFDiAyavtU
+hHF6ZWwP/7GCXwyl0V6YUPxqEaNT5a25qeqSrdtqRwmEToV2vBI1JQHzS+2r4959hA+GXNx6gHt
2p49Ty4eVSfrbxNjzfh8bYTFMcfqCSZGzKzGutmU4ackPPzvprA45J4HNDwzmUI3fJD6m5J+wOsD
nD9L1CMsGMncsM+orTmiVb7Ofh5c86K9aafdeJNAXA+duU6KZBRY+xtEo1JwY7+zv58MvUhtjYxS
rTYxNFJENAJkbZtV3SfqzqvPrrMnCWiiMvM5CRqL70RZR5Z0NN9dW0LFBm/ZfHrXqWjr2jh4Tl/V
5JumSY6S3NpMU++xx8UbVirjncim/cqCz/2RZ0fuye+y+KQiTQcILQMlEpQaL7jLd5LjK1vZzXb+
mzWB2rWJL+KzFXXFpEsMBkbesQVSeBirFFjFvD6ptWEWX7KzBhu/Kta3sRNHyMKpUn0bF8Pm9WHO
HTcFYTprNvZEnGjxGSlg1YUC0NzFDOQ26vydqacrAfFcpvB0iMXXgYSBOFLBEEGNXReiWml3WWYp
gHt1p1oeCjHxyhE/t3ZPR1x8oqYLA3No+ES29aWdlUgq2jQrs5p/xnLPgXRTSXcVHRfmRfTtS0Ot
657vg8UANiZVeEwCjLsrXPbUInoH2mMNV3nuYnk64iL2Qvbw6UswYizJG6odQTQbUN1kye1vbIkn
M1tsCT9vgJX7jJMInEDM6FD7/m9s7qdTWWyJKReWAIEcu17UOH4MSLr+2LC/X5/I2W3wZCKLbeAH
bQuXlY0XRRgqgP0dy4+TWO0un4k+Ahdqw1Q5RVAjFutFjcaOWzWDL2bBjjQ97JPkrYpxiFG8DZtw
P2E9pGIdEGFblXvhCvbo+STJYoAZApMRmmIYi13RxSpsjDJBmS0OA4daFDdN2Xd3jWxiQvafLug8
FsmhbWOlrC4TNSJFYVQesBk/ILTnkNNAPcXhyuZ4HpIYRUNz0UAeAmmKxWfLKig90lDifULVa1T0
YDOFw/g7UyHbJeOctbKfHd88NtHjrFM3qYNtZ34vky+liPevr9fzyIcyiQCRoWq8HbRlIlDnYM1F
AP/ZTwFa2iL5QFlyR1d/a6ji2u7MT0K3vr8+5rn9YM4idrh60BNdTswD7B4VRpi5hYINYKtspPEu
FGvOxc9jERRZnvoKSg76c9+QElIObq0xSvC5AdJPfmjV9MGIlLdFJa+xPJ8F2pOhlmhmqaIMGBoJ
i2hghZJnV4iarnQ7zqwZTkaUkFUwaOYzTRy763GTGgPqqU3yZUR3AMbpThYJ5ZVf5Zfbvy6HpxWH
M087NF3E/I+NOjtFDqb65KHTVjp3hOGVbvze+BPxxWTWEX0QWwRf6h0d51lmcZI26YfXx50PzOlV
pRu6ogKwMxWNXbg4UFM/n1m9z4CXBPc5ZGIrKPCY866G4r1nrkzyzFqeDLbIWzw/riGJdpkbeQBN
MzI/WF6B546BsqbIc34ogSgPEyMwLa7gtgGv//84O5MlSXlsWz8RZiBAwJTW+/DoM2KCRWRDj0Qj
AXr6s6h7T1Wmh1v6+WuQozQLOSBt7XZ9rphbGN5PuiS52hL5z3cGnuY/S1xYV70qOFMlligLLTIr
cd/Y5n4c9fjvX+giB74G/esn+s8666P+tjM6wNVrq1MtavkY0cma4R2tfonGCw+IsRLTQ+bDSLQX
vTBibxLfbqz+9Qb7c/WL6xi+mcgre2njlGThxAguyiJiywcrTnrNYn18o63ELEQZzNnPv699xdj/
8eAXe3PiU43bCnvTVj8q6fquLm682yumCng0xPpIg1kQ2Fgf/rdXOwCa3GNAG7ufQnlfFSE3PoWa
Y1Le6jG8es5+W4n8uZJoMbKqLKzEICvraDyepuVnZhfnaaLHlt6atrhyu0B5DeL7lgfKNC7Li+WI
wdJmgsJDmmPgk+pTnKlqi7G/I9Sze6CMoTlooWb0zz8YcrJQT/XQm2NeHroezWVGkWPVdpLfc54d
lH1L9u3aFwPa3dSJi0TNl/YcdylITlMsYTXGZpSoPGNweh4q/2YF6Ep21oJsIlLdICbAoblUtUDw
rkpuapCGjOYQo7BMBTzOdpCtDPoh7s4YdQdL/u9v8PqilBAdUpH2V9nG2ahbx7BxsNJ3UDrd3bxt
dmVIw+pQPdlNuNIhbq652sLLO2BN6xmwlI5FL103rylsTM4yFvchOuiIbz0jZVslErq3Yxt6P3ly
K4C99hVRWVjhEHBPv3xFB6Buz2ToFcZ0UxayMt3SISWBpi9P41Dd8IKvLAYvBDEfJR7SH5ePZ2W5
owvWYeyR0B546XLfWt1bbqnIY7Lc/P0DXrl3nPX+9kwEfshaXtw7RrH23zsmj0FcB2W+8DVc2kKv
wn++DJwRFwUaVES+dEe3aH5zwa/nseGB3AW2Z11XoVncEp275pVArctYw39ozn1RdinzlDiuBjpI
tfjQsN7+C/8QAP62s7YAxJ9M6Peyf5ynwlw40kao3K6Cz1+Kix7JFjVzHg9EDwWkahYrD6pc3TBW
V74UFCpR4qLYgOjtv/hSGuYFu8npsYxkiZnv134dg/zzlCUwZB4yyjAjUMO8NImLBr1vsPlwwxiw
w+1zD/W+v2+Fi+a4f/kHfyxx4Ycsiz0NXQMPdRUR1tB0RMGTgdBRpILGCjxrlR69sf2umak/1rz0
SSDMTvhU9DEH100PdGjfq427XRk2KjKgsXpLzfHr14LKG24zF5K2eJmXbdAkX7DLTfTAaVWxI2Xv
uxpI0+kt8Ztry3jImCFixiVjXy5TF3Wt2V6J9h5XbfJlDk0MSfJ0vGHmv5okGyH5f5a58AYY0aXT
d/hkBmR+7HuOaeJRHCgG9G/sjfUP/WHasbGBeiIEGrEE6J+L71QOGicZ5q5i6whSbDwk6B73tfcl
bML/gxjtl4sEq62kAMhU4vr64nRnCifBzKDwJWPve7PpAFNbBVkhdRf2QRukwd+f7svHcnF6EUMj
dkEwC8v+p5OTOVWruFWwuF3BpUtS6fBsxhvW6KsJXFdBxRuRhE2+iqIW3CONtMl6O7r37bnYTz9Z
QM/pBgyLGEBoCDPczCNfNLjjTF8serFBlIQf1ec2g+9RUehR+pkNwl8T1HsZpT5mn14dUGp+gUkc
pg99/Pf3evORL0zjnE5cpgyrrwLmw6nWQ6BRa6TO68/cgdbtGOjQPMo21sPfF776QX971ReWrKfD
YC4VZXHHXhQm/02W+fJWDe6r7cK7NXAobGhD05WD9ue2manIDHggbD185iPZkajaFVCL+4AquR6P
AdloNwVir33Q9ZpGyd1xIEV7edusHxMQDJz4ZUcCK9ChWjL7kKr7XH7odaAdAdKI2qRFBvwMNfRb
pZ/1xf1pBpBigr3B0YR+Jrl8ZCZ6syjZAjUpq/lYhmGPOYlbDctXPh72LZIXaD1zyBfPBxrzmMJu
vT4WvbGZjTkaEBZXzLqxOa8u4+kAryARCFGyyzwJ9JcnVRKQXaS3ofBMNKuILbu70dq+boKLNwbD
8u9lLtsVMbuJHcLLMbYhYeNrmXlX6wNAKAPbLULPwi4rXv/x5seKkLoi6G+Bv3rxYFYtCaDOfI67
HIq+rIbyaHfIPK2+cSd8uXsQy9jIAq6yvqvG7vqCf4t5p4p2EISZ5nia77TJBkyiiTiAsZWZ/Rfv
8PeV1l/y20pG17ZQ0K3GeO7qSKTlru6y2INaJJUYWLo1aPvVD7p4sItz3dFxyucKy3W/6h+GXz+m
T0NYPaV+C7TCss9vhBXXNiLQI0ikwkdF++pF7sArgLYouNXHkAXb9OoHs1JfOkv0911Bvt7g+Fy4
UW2dIAkJCdw/XyItmRADo6t3p2Lx0ofZyYLJah9pYsd1mAOlO++cZeXbPkx3/B3x4T+/Zv/4BRd3
kScGAXUTu48hTha6HcTxJsQd+q17dm0fvzxxvz/oxaUzSDW0bosHLbcSQe+4mWISZ0G5uwV7u75R
YIuh3IKw/kupIi30Osd37WM9mWM9QpIktLYE7FwtQfkiNm7UzK5dOHiB/17vsnHebAYNTBA8WXtw
d96eBUBNBCJU0IxnMQgoN7/Y1SOOjQmpE/yjlxGUB/k2p/Vgiu1pPq7TUlqWhXXKH+zyVtPHapUu
vxoCG2RKIJuMOPHCmnB9UhR+LpbibJcX/cHN6q3uyrsKujXQXFzTTLFtihsByLXD9/uyF6ZFL1xu
TTWeUJEXWp0oKAMLv2GQv+TQYE9+X+PCnsxWkwmvwxqjAHGwe84UxH68JO+AzEZHqqFunLOvid6L
BS/82bIsaS3WGxSFQBtA+lS/82QX0ByArfca8HkbIgKQZb9hYm69y4uLp5+zrl4MLFvbue9wFS7e
dxt1yb8bsiurePDWbQu1LuTjL+1Yq8Ero5B1iiWvEsupAk+4iXWz9+TK1scyrgdmgo679DLZw6HQ
BnG8bIzz/Jn051IZkAHBbKj4L4KP3xe6PNQlZNsMt6zn2M2OLjC3uUC+J/tnegH/igMQvwFkhFwP
hCwvq0LdVEymYGyOq2nYo/uQ+R214gz1gBuf52IO+n9XQrEBKuzm18akLLPcdFWwj+vt9GIFUL7n
j9W+e5Z75Iq1YKUX6SH97O3TPEPdzL8V4F8LOvCo6IuCzYKTeqmyi/HEStgEHleP8JFCPBKswOZo
Yoz5l1hie+ftWDxt7FvllSuu8R/LXpxy3VajghAqls3Y1m2nbSedG57C16YvFzg+bG8b97eJgONi
DTprkGZ12Ig7nB9IkG1U4Tux2ljnAq5/cZ4/WMjBN7/ZuXnlTsXCLnjP6C8GS+EioEJ9ymMFrcdY
YwrNVvMHhBWrxGRg9WFqvPfbVTyQuPVyLxU03Ozmlgt4MYHz/7fVb79gNQu/+YDSSguKVkQkIJIl
ij/rsEr6CPKom1tZ7Kvf8beFLm4EjIfwNJ+7GW0jme8toD41t8ZdrzkO3ooC96Crgke7jD3m3Jsg
g4fXSadh1+ULSHw2QweWI/NwyKeDR7NPp9BaXzAOgh4kMUPiAldRtd3WcdNbW/eaSYVLCGIBRPNQ
Ebl4t5Aq6aHUZOLu1Xmipc4DK4ZX1Hjjv1vudXdeXPErne7fy1y82XkmfSF0RFxtyu4Ap4NeX7ub
jTRSUxYDw/Tw9+W+fkjTsFxEdnBdwGK4PCxVX3aoP5dTjMQ0QHGYcvLNymuiv6/y9d3hlRHw9jCx
gCLPpWGVJqZKMGOEBEv9ylYhS+gJKPbxXyxioyWWoMcfD3Ph0lo5kqSUG2PMywFQJn0zVMWvobBu
xFnXngVtN0hRIY+NGYyLEGFiCGOhljLGwwggjAk9p9BhxA7gt7jbvz/RlY9jo6UTgTccWvCZL3wF
fU6hDy0qEXs5km1dNr/JfvjnEepakEUqAfwXAMQvpX8KeCOys6SIDQjTBqhMtOhKcIqgs5cH7v38
p0+EPhz046LNB4UAbIo/DRRypv0AQWQZCzAVJlRTtPrz7ytciEGsNvDPJS6scO3UlZUtWMJKzNjZ
tI/okCoS9ALGSF3ymN44QFds7p/rrfvlN5ubCsAheVZ0WK88T4nciFi+rOAj9JTc8lm/Goc/17ow
DksOmWpB8Gz5wdoN0FwcIk34xcbYuOcUEFU3sEQwWYHxjI7L863lv+78/+cxeKaJ4/NlO7qsHPjo
9jImM0iXS77hxbhJjfTGF/y66/9Y5tLX6ydPomUTy5Sj90zd5aAv9Q0je+1JkKBDMQ/wG4IU3Z/f
zPMALsCklYw7SZ7LWh6ImH6o7pZE4rUnQWLeAxDLQ435MhGoQzgLokpYhiwiKrjYSO2W+NC1JZBY
RfUEA1/ofLywRmOlsbFzBhnrpTcElVtrftvqN+zQlde1ulTEWPMvSNNdeFTj2plcdfC+Ow0w4SWs
zN53ipvlkyvP8scyFxFZX8hpJtXq5B/HA1RF4zyuynD0ZbSELOyf6wDk479biysH6o8lLzZCnRUT
OF98jMn0aUsCCbc6XCwVZvrPFBpFf1/smmlaJ/lWpBh23RcXopN1bSkF71dIdeLdnJSjq4c2mmHr
JQ1GDu3cZdrMXH0a0J4Fg8vbpGx+/Puv+BporwU9lGJdtI6uaYSLvZ83VguZY+RaTeBCNPRyoMqg
6681/9CBeXYdceuxTfzFP10arIg21XWoyDS+gK1bNXug2CBVOAVGbAUisT9d5GTKUxY0IfR7bzmn
V7YrCOgmMrsY8oPXcfGEUo1aJQd4aojn0TI1HBQKzX0rN39/kVT/l1bAxZOhrQL1ZkSMeMJLX4Cr
duxnwxviQTUAUTtq1uNmhj5JoFW5l0NraALDq4D3DykoE/s4g+owoMLT8NrJAqA3p2/qHUUHw6bR
TX0z0trcuatERzHYmBixwXbxWoOFgDYYPh0mM+Do8Ywlyg7haNM5QmxXblxh9EEBacCzTXj9hN5J
woMUHcK2jwEufSvaJQVOZax5ZBVoSY2xQ4s2gvDy9DNFZdnzW4EmkcBDq/64UTBbG8tiQLD1EHKH
8mCtqqgyaBpIopXbxXW6FXGsg2cgjQ+XtyTqnKkAkGPQAwVKVahTCAJDAgQ52mwAny9v0wOmsVBA
zjEl2QWq7WvMe5cMrqAEcmMlEwANPggCJfrFkUk5k/JRqxqRgznEMQVXuEfFZi0YM/07Ga3vk+sE
TiY2EN3eTF6ZApdATajQp1s5iw6KQU0dSbcYtsM8176XGS+SshM8w2+CG99oTaHzXMpAa+ak1don
nuqPEGOJPGN2fH0on3urOEPYIKqkkbgOWMIaKA6y6Z/ZUEPN13qQRZnkeer5VS2/ZWMRdst0glb8
TyNTp7E3DotWnZXQXtumekxLO6GZ+gDdbAtJzs6f+FydJmbcZZN1yDl9bCr9RCU7ZnZ3BzVlQPe8
LvXFQBK7a0DXnDukTGUBDeHWwskdMI6L8AMotW09Wr8M7jV+x9IzNP/3tdWcyOj8sqolYIa+xetp
A1HMCfjq7+283ClP24KedKZFdqcK6LNnTHsf6lLfKeAEwr4hYeNo2Lxl6Gk5JOtzSg9Ez1iktHEv
ubdtkffZQvkQ+kOprqB9hK6bon9s9BbgTC1zQrDkSdCDQwDJzRRkb024W2jcQzm9BVV7HA0etoa1
AFWPoQCts8GDoOyQTgqqDeptcSHN2wC0Edb4JiUdUcSA0JWvL+Oph1pG6LVLF/QufWu40W3ItKRb
OH3PRE79ZqzaH2XKRr+otSKSY4OJZUBwYjQE2r6Ye9PvdbC9endEfy9cX+x9bkSizWLmZR+Cyo9Z
Gz4zA7rzyCWj3ty2j7zizQ50beFDqB6AxB5el9XPvxZqRUaKVzQ1aTTpODEWt9DV68oXE8lFf7QH
EUgDySqvAwkX/eddW4fKc2RgVWhRWUb+Zoh03y5Q2ETtmwdLbT1N3CiTIuXIqpXnbsJck9PvmIdZ
28l9x8yfjXHMSkNRjDvbXIlya3RzHRBSH3kvtMhq5Dt1xxdpuyEQYi9E0Cfo0u3mPn3wVHd2uLZV
mnPflmzbsO4O6Edc5wBm+W7ntRg6ZTQy9GoPKdnBX5TUgyw1lkPNHXPLoNyOeBtVn3QIecN24ERu
M2KfzBETqXXxAy2e0qcWxzHUQsmao6W8n3hFv/J+bv20lccKctBUEy/T1AFboMxfVE67pZkfQOmL
cUDimsvvkz0/sEo7knbZqMl+ZC75hgkOGueCnmDoVrGI6tWQZh4ogrkilpcfhRoTc3SfAakCf5yl
kFsGVNCXhL5amDMMKu4wfPtph1rnUSzaT9UMj+XY7Fjeln5Jq/tcN4aANDow1qncDnJ5q7r2bZzN
n8CCCH9YvHrnDaB38JTkERENS3QxwHp26WPf5M+6U42+K8gQLi6DLljtil0qeJo4Xe3G1G0eVG2i
xdwdNk3VfdJ5wobyRsj5g4QAyIQCLnvKch/ZuSbQDf4I0eZkyOgnl+2jZdf4nymH/pVVIpA2kkzR
eyGbl8U1fehkPailPutE3iNqfcAAb7BURULWpk0dnebw7V7Mmb9W4FoNVhPOXr4xuhTAoVw/qtx7
5CLbL2RhPresb0MpQ31QCSgYgbDazdI0R4XE/JLnoc7B7RZLYkoz5l7+NHv8rnGySBjIM+VZJJEW
ckH54boVNwsBEKnYmZqxz2gV4pIq/bpKk8IqdhrrTkq4DwDsnfDhs4i0cvBJlp+p0N/qujvoBtkL
Z9lkzPhIp4L7Sinhi8Y596RYUccFD4w8LQCV6YM8sz86tz73Zo3GbZ5u4Mw+znhkuEFxS/qtrdSb
bfRhU2QBhNo2qb2EvUb2rl0+CB2XkwdDYJaIPKqGRLZCuYjaDxyqfiXporlXh8x29vnchq3GT6nh
btHY9Fo4s18X6SZFMjwwhvQHKsoAwcjt2sjnzkbYQVHXplo4NyoYRwfXLt1P7RA2bP6myr5cLcxp
dIrGLxyM2FTSZj7yDpCjJyUUF0rtDuofB5VXj40mHhQTd9ro/GwXDgXpNjbL+eyMxrbL2mRmkMlz
ss/RTiNmutwftWYCDmtIg1TLITU+96NfaeZd1mvfpWsU/kKyrZNZ34AyAWrFGrZolH5Ky/a989hz
1xUP9SKNsM/QJVFqQoUYKuB+S9IisLK59Lkuz+k0vlSGBrFdSRPqdY6PyacHBYm2krg/7d7cwAkN
Muij+lXZ7pYczfO9fEXF/wh80tFzkY11+j2pcVYbS9xRMvx0uHfqC1jvcnms22ZnusUdYEWh2Q57
pcx301kSZ+GblI4BclpDgEIOmpKcRocgrwHkYduFrTc8QTIHn77TIpZXPKQDaFbZoP3MXLb1SjAv
2qHqH0k+VqGVua+55+5I6rb+xPI86PGSArtBQOV53o5086Gz9W9Lz4+l6Heq9kiQ1qW2n1NbBrk1
mRHQ2QVYUMMcyYZVYEtk2FKNiudqcHyNj1HjunvE8Mela7aFtINysDeltFuY6ZnCwGoZrn179u26
PzYe+3QYfQXWQvNNY3orzPZu0mjST/Wbm7r0oWjmLEDa9LFuijpQjUQJ0DM+db4i13rlBkPVTjDW
Rh0UunydmW7sCfJVp3UNkEpb+3uTY6eovsiPRe81j16qpqCGYFwwac4p45nakZE1T6Nbuw9iqLRi
OyHF2vk1NAoenHS2npSRFxTUU+kdNZLZ+54K5W7TStffaJm7iSekWPyODLMTd2WKxtayaiWayEEW
epRuQ7xghEo/MKAS8lSYN3/OzAK0716xnbRyXN5jNliJKqR+19mafrd0xPNxd3TJDM7Ixq00/unA
bkQYd34RvTAS6ArcValxckQTNmI65UB/ecK04E6raNSyT+HM39GuH1e5c5i0wWcagQURPd5T1r7q
5fSt4fov0Lli0rW7VJoRCGEfTLSwidZ4pLWGcLtB8iAF7WQeceGXjH+HGPOdqaYT8vthPxW7Gum2
SOig3Gla+2aJ5l0r0diVdVBU7PNeS3KH4E7xcPe0pbnngsLMtmh8y/KjYwz72RIA6GWnuugjb8XY
6rIILczvUJK9F86wbZm+UeU0bSECk3Se/TwSF1ryJDvY3fjMLecHvDcMMs1WmehQBYwYHVloGOOz
jdlVv1d88F073+ktGF+c6uMub7OEMRyCEdEGGhnvjalJWqUStUwl5PUguwv3Y+/IMclsLSmwMBw6
GE4KNJns+hOGOh50KHpGKaA2fqnlPClTC31zc93jQrMhGdnb78XUH1kHyXvLgwIbdWrU5vthCbI8
u+91eiyr8RnzYc+tQuaubX8wkH8egFPbZb19kLV5R03yzXUmEZVD0YUjGIIBb5wnJy0NdKq2aeAN
aOQh5UD8EmRFWF1qJlNJt5rlgvkAswnW4rx1RK4eKXS8PkdX6pAmc0Mq8yau6rE+ZFCg4lqd4CJ9
nJ1RBrahqo8ZWLis5M+lM9+TAiY1Y/zOAg0plDOGj0HEsMIxgy0VGZhy6fRkSEMPbDsLzJRtCyLv
NMEpaFVICKGR+AdE/MIU0ZufWjwqLWuDNs+TrsReatmhTJ3nonN3+QTqDmvEVhbFcz9kG92pPwGY
+tYvOoB06oOVoIioqUijWQx3dj+ryPXgLcBfhEvk4s9LaJImjpBPtMXMI+Z8oexp9X4h2YyIHybP
GJ1jB88F3nBfxJNryK0OpqxfFrkd8E7sOm1lSCBqa3UJtcoZzjoaMmtnDmtQEH1nqEofJ3mLDoWk
QlQlJnE0tHHDhfOLE0fC9TYeOvg1FtMPrMR8btnFdT+FGXWeAHN6BlbmjbRebCxIccMarKGhOA0e
wVXR7dmQb2SJi31x3afeLXHVoh4CLc0oz8iu6uC7FN2j2WNyZNaW74iQ2lCVC6IkDvAsWzeuFwhv
elvAwSu04cn0YIuacsBbEXftBJyVnq1VJoy68COR3hv6B0/MK97GSX+YhwKlSkMk5lTkz53Q6Ka0
BsyVV735Qdz2V79yRLjMXowZko0IIjy/xizjua/H7ADnaQoNF+4L8Fyv3dg8a5gNrhf2HQXDLBxN
7QhR149GTnvCeAzOIvanU36bKVhqpl0+I5iKVCYjeBBQgOmTpuxn30KVhlb8GThoI1Q1Oxd5mqB7
90cPapfb0HtWqaNynAe7s+7p0iYAvf8ijSb9An9SLh6GP+jD3MhjjpZmfyzg7QPfttfSNKhYhcug
MGNE/oAi5suzcMhhxP9Kw9gibk3qqjvNOaRH8ibzgg7zIIAmzue+c55qu9U38wKz0DoLSnV1+pyP
0/syVA9aDnBeYyZpb7w4OKe2AWcaHEpo6lHzGbCfs1HyqJoV3BsWaBCLryfvveL5EghYc0CxXsa+
PLjteATD8JnWZAuBuggSvlueo8vT0qafhjHvkGQ7GYWXFAV/Wib9A/fPj5SjFy5d1FGb2p1bIn1J
DTtkzHs2YJ18W9UbDAPVPmQ2DpXie+i7S78r4ZVSuhlwEZmdc+8BqdmMmGJwOuStpnlfy+JUDwU8
fJbkZgs0NCq7Zp7vQE8LwLKEVK/aic45EOVs0Qn1DngdNIVnFyqblfvi8d584JUJwYzRm3EKVQYh
yvGxs8S9B6RcSLo0852xTHrDCmiH0fmycH+6FMbJTJGvdObtglRXMNF2DBUYhtxfzOyHmKsfblp9
B8jqp9HSRz2tXpG1iIemfgbs6yjHLGxL5fqiyp6I3R07yW0fwvx7aeJa4CO0lvFoh3ZYXl1mkcjI
mwMi+7B1pkM1uXPoUCBPq9Y84mycx77nQTvoGym8JVI6fg8DKtAGKRgQvHaTVnZUWOiDt8nriAxA
yMbhe1MNd0oHChIOS+nbWXcG6gWMae7e6ZhW8tEQqgfWiMH2kZy0CYotdpHUjal8e3Ge0jE9pVB+
HZl20jr2aizVPd71nVHzZJDNJ5yTow2wpXDaoCGsBrZMPeRIh2SZEU2t+cjm+YdD+iQvTH+pncNc
dyScMqQinMrcW3DcUXwGOxkteLRwtpwXrxYzvjNSPZkFLLwuQSf2+p1GxzdvQb+Qa4o7jpjO5zT9
ziiNetJBop4TMyqGaa872WNOxgqiQDyWOrwd14uFZ7wQDAlCPkK+NCneWWeOz1Y9ouk7dZ4Q/+3L
vn4p2jKRCMTdjN/3xbQRkFkJJtndjTYLOgHRzdIOc9PD2JDF77URdrKRzRjkywKjgzeESDnJNWur
7OqB0SbuF+1gSvvEG3K0ChUVo6yDvMuAa5rcPa1TRHZVspi4FDhJcOC3Gq7byWVvc5E+8gYE9Zb/
muYOTh0UsNtFPpcSUz2q27U1sktTXUcNsty+lUJ7CdjMU7v+KHfOds7QfBhz+jZCs9eH8iCabBoB
JhMDHGrgXPu55HwO9GJqk9oy9jIH9Q6y36uWfGUHtJl+DG1BNtBLdnb/wgeWtjjrS4qdYxq7fnJO
toVu9qZzzmDUfQrPfO5N/Umk5M4e7Q8tV/dD0z3XmXYaWBtgdh5bYobpl+9Gb7y7Lfko4WT6mEXZ
TbCFo86x2SY/07ONK41XrW+/I69wYpZAWSIXO1o1R11D/XRaXnjOt5iXDKiAVibapKEChITCDEW7
Ilq4hhh/QBQHPTPPiuVSH7tWi0Zu7+GqbzLyE/Fdap1pkyN4qPZw0x4r7h1NLwUlCvoO8mC72Z7X
lo9JNQC/nTWB9jBRuXOh5ZxJFWWA0g7OEMHAgLpoJEPuos+kC7xcxEv/zZzPzXhwhyFSzpS4qMSP
+rkfm/vSHn+NS+5tTV2h4WjKoSAn0T8/GnKCykm3SSUngZuTIjRE9w568aEl2Q60sZPrlr/QFT6C
HWs+Cc3CzedBGF26aaTVPENFGTJu0A+DxEhaQ8udO5Fqh7sSaVKnBVLRlUMCLzlqWhNoXnhCHTIn
5eDP5fTeLMg2dUtggbtc8gItjt5mRsIR1/ABofRzRyG8TLPYtecN9jviHqQYS4+eJsU2rYleaKN6
YVl115L8DJ3vhORTSFtoTRRNMqp7jQw7KJA+8AHZK50jF3K2KALyud4pRgJh02Bc+AMwEAFDjOVa
gw/ULTKLmF+eIPcMObhs8R4MpDeClHxjIBfnC0tGrT5R+4ewkfGnZhZ0Wv7IPLWRaJ5XdnlolXUy
lbWF2+Ir0iRikUEL2TU8t7FBDvPczdk3Co/NRijmOe+jZ39WbbvRsXGTnHzMRR4rCEqM3DitLL6o
Lh3Exl3oFcXW6F9dzt490Z2F7b7N8gfv28B1p4hn7adH0xek6X/Rad7AwMc1EoEzROuF0wQ8x1FX
1t3UzluJlpp5wWZao9NK25jpHKSSPknk1ee5XbBxxkeD4icP8xOf3I3llffM7o+2An2xIw3OTr6Z
izJutckv50fW/Srh/Y3krINhbcL7B9ra9MGFRoD+VEJcvjNcf0z7sMeZ4aVxWHPRYkZi3aabfkAf
E39rSRVKHVTzugwtY9qNeO/oIjv1bE7oNIb26ISFO97b5RT0lnGUOQ2Ruww9B30t9YT0H2q8ypB7
s+T7Id2KCpxZtIeBd/SDwdfxoQ8bjpY42PCLa0dPXLMPPWhfeuih9wxgaLV+t4qnY6zlzeAy0mSC
Ji9fWO98rM5QWIbIF8AlI+Qr7wu6hDriQBNPbeThsqhoqIG7ro6u00MXOffb/l2CU1u4b8Zi+M36
jL0bjN0QDI7hl1AoI0IkBTX3HVpast6JFqfaNoCDgyIblhMi9g7TLXKOPPthXn65kLEWNUuMwlpL
B34BHRrYUd8QUC9vs5MonNBCC9WMrDrTrF+wECHp8aXTqdwi9o6H+Xtvm3fI5AX6dKRyLyUghZaF
DGe1zZm2JfXsy8n40NJvSPFHooNMBl4NBLNRcgH1b0T1pDdwJSm/mjFYoZCGh0gjPCkJAGdfAhIw
jAGGPXaNA2VDXtwLUYTjYGBA57MsWx8QApTKWCjNI+/kBqpE+Nhnu3lgs/Ar2mfIHGiv0/9wdB7L
kSJbGH4iIvBmiymvKtmWejaEXAOJTVwCT3+/uruZmB61pILMc34b1LepFJKBtaOANbv1gRWOtvVQ
Nl/utLwOax/16X+6q18Wrmrmq7DOA1DmNUSKFM0rcpAZzLpOmsDaezgCef80wNTpPXAOa8CnBUkj
iMbqRX6SKz0U04fTUh3de0ehNQ9NO/ztdJWUWnNshA6V9SOC5ugCtNqkaxODcHDUY0ZImHL9UKMw
YR2t2Fb2ye1/qlrbp/pT3+mHNv/JC3m1MgZb8LQm88kLtM+VNx9L06e3uX5os+oASNkuz7XI3jdT
EJM6RrJ98pcRqbJiQ6C3WkxV0lGQYFv6OxmHicCMWvhtFGxtEGaG8zKwT3AQ+9XDIN61mul3xLPq
1mElvzfrKWi1kASIcNDlqzUeho4ezJyjvPxGFhB7W3EY8uEz9SjAaYOoX9yr6VL+S5fxxS39uNNX
8NcaE+d2bk374OTD3tiuk3sayyIMvP1Sa49b9kvTcTgbN9Hx/WT7vpx4q5ZI6T9EvsY6ytPZWXSg
B+MybPoUlWX5EWQKdmmuhnMAtMWgm5s52l+dT8vPD6s926E1SlqEuvqFjcYO86x4pfv4WHmwSLBF
BSCU9x/6QYs7fLtplaSiI0haUryiwRR1FFT2l2dsr3Bwx7TL2Iu8Ay/9yRrGWPrN0en7CM78tG5V
PBXpEZA7MgPacbv0Z5YbvY0egwziUjMAqn01S0WsPKXN7fBWZnLXOGvUFNXOAHvgzhnu2zZgr9l9
S4fIaCfnetMuafWZcxuawDmMMlOLW6JMY2sE6XZ3dCpzk2x7zQOtAsugQy+xWnDqgvZkP0t6tuVs
Xr7TEReyZoYE+e8WwM6imuLcTC+m1SeKiyK0K+OpJzvVL1kgG/ff1OSUVomjByq09fmjf3+GNEq7
a2G8+Wl7sros8WlBajwv0if7lPtyb+T6JyD/c5s9kyroW8sDqdKRX9u7PLWOBLDFc7rFMz2goatY
N32JHwl5kl5xl4jlOSiWs9LLQwm1lS0NpqixeNTkeKry+WtU1QERduKbfQqCzIVZB7ilnv1qPrRG
+SrZhXPTOtqmOJGQF9G4FRdG91T67A5WCgK7pvnHZuUXJI83tBiJnorIH38CQ0bLar43rXtNt5I2
LTt2qunYkVSvaXtjcWLDVa+mqyWe00SOtT57jfWcT6qOFt/7b12LoyTpvQLRFlt+Ls1yCMv2Kts2
rskDMDWHzJTxTfmcKj38Jcc/iHMWikwdgLEiNcxxRfa/aW+843Vkld+eyS2s7AfTLCi/eXVXvDiq
i33thaWCnqS+5tfHtWRPRaLJkxixDPQPeD/u+4a1PAW5/bQV1M+PYJRkthiFz+CfhQZh9Ln3l0cn
Tos8Ls1uN45IzTU3qWabEmr6R8yRDW86tNp5zM1j27/4Rn7MG7TD1h6WM9lq8TbN+Yk9+jisY7xO
2k6jW0OpMSpTzvZKf1OVOk7++rtC28Gl7lxZ7HV9O6VCHkf1RPpK2A1GZMrvASSxB/KuhXoGAmcR
VwfDbY7dBPyf0fJQtUleaCeXUg10ZpARjnFb+/xq16gr2L5VsPJllyQbRz9qg6nm3W30nZW1HJP2
3aLe/BZBe5yr9QMBSEwX+J7W+jdccUnllQyevb6fuiAiymev2eMHoIcfWXn2QPfdkFRV/pftijgm
qwuwxOrpdXG7ug5pt0mW6lfqs/5reHl58ALxhx7yLjKF+pKdTp9rtqfA/Tkd5re+R1AzsBkA7C57
XQvOowjYkRA6WDV8izHrvE7zv1rDxq/scGwqsIfOKpAdlAWFQksppxvdCMW+4eseqmmAJbfUBHxb
DYZ5Uq1NvcHMfOMWyURI/9aeCduJWso4skqPVPHXRS8S9OM5KG5N/3fh7zjhRtoFjR21/rfGGqZt
c2gvS+L0zLK1w8z6W5vz5U55C/m90OyzUUtRI99Iyevr26uQX5v3AJoSN7l+lY5zbAA6axXE2ghd
3oYFd8Xcmju/sOkImE6Z5b8jjAkb/4m06L0rEaUAjw7ocThUO6c8Bho+Z3MFCpoODWyJpNNgWupI
TH+a4E2ODBDlsKsgeDmerWjJJ31n9Jofoy+F3/bSYed3ckwEMr+HxqCwztZaRAvD8E/Ptu4lDYaa
M8mYYrtwIZqrXu5GjSl2aZsTWUqhPQa/+ZwGD5lHHbzwvO2Ybvny0Gr1FIssxWSSS+jFZu5OlSiq
WCP8b5cO8L15XdhxyhwZ8m2NsbVU/mM719uj2/f6pZoWcrEzYPcI6no6qNlWexra/QtyAoskXefT
qMv/sqL7lYX+nzWRXD1t5LbaW7smReaaUSvLJ3Tfw2kZdDYhhwMZRmU9zFtd7otlG44VebBPtc4t
ZKUMO/5gqktPa0Ii1vpfASTwNHC47bum/G6nJzCncFVTrGaeu3VdgqihtrL21V+vzPdWL9/lMFzc
kYF3LC5gTuwB7BfVkh56j477qtffCQpMQ6exktk0z25m7tyuP2JQTiwLMEmUlhHPRncVAuCPVIl/
W2Fqh77Ky5BK50Cn4uHXU2a0FiJcZ40U+Xk/V8FNM7YcGY6lx+BWD6CdEVG2NXVT7qngFx5liGMQ
0x1VL/dqrRA89Hs/JRwodeMNP6jTEiw6cuiTy502j/YEJM4JbLYkcQCBm0se9p0JvLTEclRHgiji
ash2mt8+SW98yDdGRHvey1FPEExBRwAaCzQeWqfHo+Gdg3U4MLpHhXdDv8HKZR2djBOXP3rH3YJC
B/h5LdpvGC5ga0DwwTq47s2ZvJ1vyJOznP1SEmf0K8fsn6VPlyZvE7NwWYx514Zsb7TzARTzYjn5
wayYW+zpw8sDCgapMypZSHjQLrLu9ooXTfIooDILV4FehRedRPv4zh0oW/sUurGfsjUe3PVYi/XQ
Zf0Z0UCiahoCOXsR/J0cBjQtKA7B1NzktOxsQO1J5ZduMG9zb+xdYEA9B3ce8Ofb8gPYOkXfkz7z
hB1ba9pXgSXDfrZf2mm5aob73zSnnG0/pKXxlw/veQlFYAR4dJFCOO8ACzsOu1Pvr7tlyhKlQXO3
XR+7ecM1mh637cvbztKczh20vBwCJqLh1Zztsy2rj6Bi2ZO3fA5iuWUxXUhHN1f/Ga08C9E/CaP8
O1XTG+bMfVbdaRff+eDej7uhTlr/oo3FHxaNE3c/cbroHOyzoIzRtBCmtdBWbY0zWrCfBxyc+s5T
8y8k2UPqfZOuFdLUkwTb06YXLTgLnuY8OzRZF8LgoauDWi3BuMbQtuEcFqcPN2sk68vIwtL5nbVL
wwsr+a14mx1XSl2Keni3ZiHCYaj2lJlFnq59LC2gdM9zRVuyIxouh/LQlH1SOGyOHZyQb6O6rU5D
cQqWYV/5G1lm3XOFxkKZqAP88t3ZpkMptx+z8JOqpaktB2qZ391VP7g12NxQX3QmOIOHmhrZ0O/y
y8jEuljAnVYYjH2odAAnv4NdJEKEFKWq+9B5b/Xuc5qfAg+TszBiwzO4Nz9Vkxhc7kWWrH1z6tLp
YWHWFAABEpGJMg9Fdx0A8HKFTAa5osagKZ7G4T/TcoCh8Ogs26e/IkVa3AhXFEirdg5ARItva4Oh
mRg/V5Kc+dlmM/YhJURmHsVcHJtCe+o8uoUcYNKmC1iGRTTIOZ60LgqAbQzrcdMCkDpt3VeGEdeQ
bOxKKErUNdiQLmfd2fGgA20jtjysiu2n3yz7yoT7aWi0y6/VOvzjND9lPtji1sWyR8ZiMw03J9EW
pywQb8yfEeKniWY4+9axdvp3SHXNHtviwot1q5mrQO4jXVggHNcF2zhbKLGC8EdWVC5EeaSQVh27
rT3t+onn3QKTqLLTmBKxsBHg0qx//ObLX7MIZgF48KCtZ6HTHjHsQYnCPi33Lp22i9bFa98+lha/
OcUqmV7N9gY2Hw7jUQwW120dq4WWBOu3un8a5rjnBo6spowy0Cnja8s/Fn8EkrLiuWsZO+EzkfZ3
zoclFIohPTQd8a/vuADsVwSCsenl2F6c2C04UcYgdrXtqc/n77a0jr2l9r0zhVJaLxYotOVa0Fjc
oF2B2koCa6zHAKEKbblkgx37qj7iT8R9W+5Qi9L0OmpuvIjg0DZMrJaFkgVNDy1yKZ4uLxdHLQ3i
eRAJYhQEX1BPCwhZYf1T9QOb3rWUBnfywoOM+oSkc2b0Q274J+ENMff+n2ykOcHG1z/85syXRYo+
TQuO2QLra3A9+ltY6TpYyT/P+0jrPK67MVIbmSh9ERJCFs1MLgFDbtcEBxw1EMzez9br31mNYTJ9
MYIWCIIBvloiK+CYzuW17IPTgupsnFHUUiTYddPes+7dbXm0SsfnpSmAGIKIft/YzQA4B+PFh0tZ
c7uP0tY+ZVsbC984OK68lCDJoV2aiBWXv1Y2POAdQoklI9sqr5omYgPMdm8ZHvxA+4Yi5exNLnPO
FK/88wxZX1PeBvUAlGQlqcuN0H0IsZxrCJ7V+LBz84RjNNakF4vFCtsGByMc51qcR9jdioN/9RlH
mipsXHEybC/R1/qw4X1HwMtmg0ojGnpeumptwiWrwtzgIpXTPtCbmP008cYWqUzNf/tAvALYA8tU
UhbmE0eO6G7r42qcdvfyi3zjCmHs34Y2Jgf7Yg0piXzmy2xuAmi4O+QTlxtzRDohzNHpyJJ5tNh0
CYjqWnt9QslFDIYQQ8vva5Bxm0+REyUMdE7j4r9cAztfl0OB9rHP9INcZkaM4K/RfFk2MXxdcLMt
iKHsUVcywuOcjMF7xxO9zn/K6tnQ1UWAH5Qke3TqYHeM/VrdH5Vnx6oUf0cX6aREItHxf2gmWkFy
CAREWfmT8WXzTB4Qr4eTuyUuI67To+muXvzlsiwiKe/Q2DjHd64WjGpHq9CrtjzJ1orSwI01097h
CEkyhwsROL/oF5Y9vz76uvkmbf1R08Wrbs8PNUFocwn1vozWb5c61lEq/+Y4NoaUSbOS1W/2OhCu
uXjxbGM+yKywCLTdeK+pyRyTRxYzsmerRyfXUMpwEzWA5IPpmuEya5+9ox+pQ/zhwn3chN4yK8ti
h+L8JNLpyzea6yzq6zqytWZ904V23YCGZP1nDvpLtUoM9JU0lf7oyhvqmxOhuEmVjQfDR8Ap1Pbl
1kYCaLzzesJXKx4bXZ5Hxmyu84MMVGKCaJie2sGkkrZZRXYwAtTUMtzucQgO84Ass2tj9y/5mD/q
Ik8mTz5kwvzKhyEcuWvy4N1e7WcDZrvL6puQRMfRtKgHfHxds7dFAWXWQdGXaM7MR3e8Cmt+0brg
7NV+orkfpIyf8oCSlLmOjPUxbx9IRjlRgAXUArLEso3m5DxxG9Gmcei59RuEcAM88yhWIOn6rmHY
a4P7Yyxcfx14HCvXeF+Imve0VPtVkOgwUcdquMdF5udKmfGa82T6pynTXhp7Cuc5h5aYdxA40dwU
cRZ8BMv07HvD3xYcrEPeuPAZFAiZpmyOih6VI+Uk5bDF8CNR1f+n2GyKO/EzaLTa5LHSUqbK+Uwe
TgTcHAY9IVhbkLiF/BNkM2JEFRZGHeVedZgsFbVz9VBpdiQZCzoJjOsuywnhuxWW03JoCxErm1m1
AVyCCYuahkoITtS0EY+rJ4+lh+vFJWNcZjYZ4EV3TokHVMQ/F5KcSknE+bIdkAHFmT3EG3MV5TlI
//sLGstYiasx5dc0S1XYtPkbB+Cxqu0wdZ/mujiZ9bqH00dLOF4aoiJT1E5N/ohAZN8KlgGL0LS+
CEJnFK9N7T/Q7XnzUlDf+rv1tMOoFfEg1T/AiUu+Ve+pDG7mdBmlcAnyKR5LyDo3aKcI1cPM9SlO
zoTQNdDpomh87RLM7JUBIabdDVPQiYieQxkgtdYXBMby1yobCAcYE4qvUI6h0cr3PpTN2iWSYbd1
qrPOg5iDJ86+c3EDvOSd8WeZqr0m/QjLyk2l9lfdjI/5Ot9qeP5Rnw71LF4me7j21hxjRnoJhuKT
5PNbWg1PGHEpD9ZRzKrNgPGeDwVTnEC6NXrew8hh4ArImoLZJq3M+tCW2X8ZJwHz5j/C1S+zCYlt
WD2od75sod5O8jBiCEBvaOpRvowoW0GSNSN9WOz8yRm759y5s42+t08NhLGjB+9hFvwk2c20iD4t
Z4ai7oQXJgw2isQ9Wp86JwWE1yKplnhw/swNEHjH0al6jGB589GwVVrK4YLsX91C/UnL5lPp9auv
bWGdiSc6mQ+t8ijA2mNKoO0PhhcyTV/Du3NRMi7mtUrmNP/jWAYL6AMY0n7AqJPiTQhm67md7ywY
UkjVR1W6vlMukD40mfgmT/hRECiPgrIBTPefwLZ4fCy4jbF6VeNwXL3tapZL/dedeBeyalOhr9R+
8s0x2ibzaqzZt8UCV8z+38wDkFF+ZsYIbBkEhuw49zyXdxxIp40eiCqVpzJoPT1sbQoSTUTakdYY
brRs+vjuDplzHTnj9na9EiOh2elLQcMIcfq6flm37ZZp9dkz053VdL+VNV4qX5/idBEjuJLxbDha
rAkUXH0eHDirhqgCQgNcay/BhjkLdoPvQePcb1Me8LzpTqPwTzyvLDuu3ST6IgrW0tnnPpEuy4xo
d3AWG8L7ojx6fKFwYGWJvCH9mszlAnDBy9I2x9n1fxvf2m3e3DL4WT68FJi1ud3Bbt9eo5X9i6Ba
FZrjlAR2t+sb6zG1A9wKKSJbKVG90U9PilA3MSqmxc9a45KAjD1tGOhe3c2oD7rqqpOnBp6KoPwP
q8efWc1jqGRJVzxHsbNZD7mRHdJs+rOylkwmE4GwxAcq+o95QctQyZtVey/r1LU0pZDhL7lXA42g
DOjYyCs2tvuCPZACT576FAW9Fvhyp4z8ZhHzdTLwPKFyGy6aqLiqEENT3ocguCCEwu/PTZkjcjXW
Il6d/EPz7yqI4u8GnoOd7GbhbWEjkCdGS6ahNvtHPL5+KWdP+6NlPuXcK0pfrdWHAzYaTA6EGe7w
6XICAWy/eNqoHr3WnxL0ezKa+qW/qIbrOWxqS0xJXRo6X9/Q5c+gF+LBE/bEuwmcPZaIFgVty8wH
ogBnkah7vY0/PW3k5kNr909uY4OLgYNakTFO/PSLzPKCjoUynRl3qtNS2uZG5qYNL1jNTXYsM9Zt
LGvWH4RH7CSmkhgD0rTDNmQDjxPN9dM4zJOa8KanQab+N1OvsW9LX/8KmOXOQ+44e9EiduZZHh7u
KV7sO0Z6UaPjhjUFOn04NTanxbwM88mQvXvyU7B5/FIDUmylo9ecg71714hni7n84FgT/405OjLl
rcFtqkc9RpfJv+qbcWhscPy6c/J93TMA3ztG/lVGP6I7LCF+675+Rlkqkr7AmKWoQP8tbQ1nJ8YC
9pF8Wq+D6FkBRE6oU5TTn3HW5YLQUw3eqVkMDdOFtqEYKf2sjF1sttfWqe2nuSydF6kr75B1hnHV
GsvLIIyrvo7Uff3UEbIffLQ9TNxr8LKpyk0TJqcNTb/QIgyegeB6v4s0U0vbyS1Id+WardzjfRu3
VZ3uJlw3KNl8bhxS1543ZeN145uLi9QYk3u8AXakns6sQXbJqhVYiwcMeT1EcGgho4cQL06pktbj
7Hf9qXayNBnruxjU8eWjILjvaC1le2hH1E6WZMka/dU7+GPGE78wukZENafgkQptRaHU/LIM/Jwx
U2p2cGWb3ax58V88Rj44TGhAxW1gq4+8DMbb4rnNi1l7Sx/Nqbb95o29PqQOJI8nixy1VC8ehe8M
l05zVZIG9ZrtJYrina0278p4bB47PVeP1iSzvZmaiEGVP8Uuh2qYYQQ6CMO9858A6dhMfq3VeizW
cntCvg5BlPfZs+ejge7hbF7nefZn8qJGuIjSDO56SA0RsteLv0W3oNRBwWgYUODYMEehaYkxbPaT
izz7Je+MH7ECLBZNvz3XmLmpTjeByXE1HXlyqB7Q6Bk0vUaygaxNZE7lJ5IrI+JgOPPpGCwOiF2U
N3+vcsAbKPGZQlxdm6w14yAYPjGa8usP0iUxeCj2dd1vN1dvMDk3TBCYAPW/5jDnh7q2Mft0qj2N
pDQwnKFc6U2DAKK5Ll1OkW75IJERCCnVtfyvreXtl+U3dcSJP+0Ny3nsfG/FbkQXXsZM1b6qfOK+
qm2Pqd+DyF+2Iin7WYWIYdYDyGK6TwstPUnPhe5cahg3XpCoCtyByJ6JwG2pOu+ZawrRDbkh6GTL
QH+uXLNKRjHZ0A1m9q5MpR1wR7XPhbb5sBpCZ2vXENncmY4JOtSTXv6htlI8oFgh0FUrLQTsqX7K
EB3vIcMJB2oGcfSVgRhnmhQoIZqdRAStZOXC/Rfa3pLe9FSuu9RbuhuC5XGJ2IZkHrflaP/Z7IkZ
GWii/uLaavmIVdonuq79UeO40xvH4rlcLhwk/zd8ky1vQeM1yKUeDOjMyybn4bN0GoI36hFJhClQ
nuhebSZDn7uJZptLTCCZHo7WUKhQt8XwPXbdc02I8zO8lf3QKtt/sHAdhKPyVB7WRSAR789qC4O5
yD7loJufztSjFEJqcKgIfCFnf53/rtIdro10nb+DC5xod0tz0VrlPzadN7PlbkFEsutC67xjPOVz
M+IYKf0nO68wOwdrsO8qzdiblf8jK1Mjv9nler3TJMR9W/G6TUFYd7W6YUYHQh799mw6ox4Ojcw4
mdOa1prSZMRwbK79rDso022TYVkNM84sb3neMkO8OVM+ukiFse7JZeWgzPkLMNgxPqhV3TcyEXeT
GvdqQFCg1cG8H1wWnWwGD8ul2vbL5quTMQ7mmylVsOs1x4m9YbGTUmp4iUfXuFJ1wMLVBlcjAAkA
maZV1YjKqh5hnYL2s1RYJ4OtXDE5ND2Knsy8IVhmUO0NJNHF0pwkRtvHqceVEvP/Os8W3o4no2+G
f8r2pmfst/lCMrks/lS2Gl/71DZwmKyyCoU/6m8YMHPgCeW/NFggz4SrqWhdBhgSk3h1hKy+kyw0
TSU8ruPBJMBxb2teeesdwzpktW0/1PjHkOg0zCP+bAMkbAZ+oNSotx/6FT5xs5kiIpWi6cNK04LX
aSjMI63iI2JnaMeoknOwwzsFRStT62FKlfVgrDnEGWJUZ9wjMcsgmTu1/en0FC2NH8ycGpMT5ZZb
RNYWiKudTgYCCyWWb+Tw4jFT2B/HxRDF2V/d9tgjO9hVpU6f6uZoRZhmAqFdh53JJWs2qeemuRQN
BkWWDGCNrE/nD7l5CIhNHZ6GHpjtrvtVu9UqlJFseWv/19lEisWeNtA8aBWsvc39j/aLN7x6fT1+
eOM24B6gnccNFw9YPcyX2cEeqrvu10RC9ACVujXXmsEEB++iZKJvJKm6fUDHe9MBTHq6JHt0qgCL
p2L8csaKpxhZv4r0BWY4nHRUbCQDG0QqpCXWOWxsuE2EtitWQCBuP902IcNBPJ07VFX4GQPzOq/i
NehVdSoCOxUxDTDQN6lyz7U1a3snJ2DIdWpx9lqgeWdzLQ6C0j6O+rI8ia1FviruVTX1YKWoEJqi
/jTdCZyuL5Fc1d3WI7kfkakUqBP22ZCCrKeIeWApkEZX89giHzTsz0yzjP/WipO2gZWOAOOmN9a1
/OKkNLXhpS+PfZYOJ91huVuWVn6Sj1Q/Ze3cvq06lnKbcCKAwaWNMj23Y6u3sluFNPJU4gs/Wtr8
U5NM8JYPevk5LKbVPKxOqd/MQBwsJoq7EzdYnR/zaSl75zEfGPF6Q89h0otdXotna5zb81Q3jLvk
LkSCOufzWrEXTsvYnRyaVhuNzMhpfDZFcHUa4zGwunPWtg+6mNs73PHi2QtGAfOxEAAwwssvhr4l
facAHKD5iKn67TcQiKEvrw5mypDwYZBip7yNqX5si/xYMwuEq1uwqA5Okk/Oj10x4TnTv7a1/rij
c6zuj6VyXn05HYtggnpx2zhf7KurnI8As1FkFO1PJeQZ2P3kETbIAkd82nr0NqcOt96+y4M6Uk82
53VkvmFxGt6gKG/eQrDBILUVSIkbaaBMiiCHtIBMxPmcrzb68NR8GvKqPJE+AbdZ1PfLWf8s17WO
NmXe2t45cochUtMBdItl2iNiuTjGcEeD5ufVg7yQXZuisqrOJYv9cVMs9gqmnedymY7WCK1ZOPWh
9sotTDue17FuDqpDadhpQCmO3+0n2VyJgk1WvTx5cMvTaLzUS04HWv2m2vQJTweOm/5oTR5fOniR
rX/uOMTsOXj3c4R3dJ8XoTK9c+l6e38Rr+2QIUsyOdk8j6xM5VoHC2nc2mkHftp/W+nvqsk72jl/
4VxqYWHJI2P1cS2rvVOrf0BDRzFNT+sCGrouHMuu92SW7bfvQTGnHWw7zudIc/7vRr8KMjMqQ+AS
LrY/dhG8jA0DP3jwZa1cQESTS8qrE2NSN2/uZUj4BRqdtIJytcFhOu93REwVla6xc9DYplX2LIL0
0c8r8MzavlukGfEyHweU081s1rr/ybaOSJMt/2NY7f7sV2K35dy3pG2EQJN+3Hr+fJqz4LyZdXZe
lHEqqwo7DAYiTPjRMBEkMvpnwaZvj9l5MOwEVumj2covKNsT5sNbvVkHCONrgSoZ3aaboZ7CQuEG
/a+Jc/puRnzWFrZUgQ6XYIv0TVGgKE1MBMZSP1d9/wyk1YTdlmFRnr2vQqjvVrpHPa+yHS0zPC4i
YAscr77K7HD13AfPCF4pkwhQFyOLS/2zVeQf1QRhOGzLj9Cyh9TFGbOWqFEkaCcQT2CNL5tT/Wew
XIWSa0DW2iFNGYqy4RUdyFva6Ue2tAiDxsXR0SNZJsOBrmEEN0Y+H4lIoubTy41o5Taz3e1cBQZq
4kHrjhqDBU7vOSlSJKXFxBOBAPSeE3OwpHxEz63tbSx4YT/5XEh0jsUTQ29SOfpPRkI4GBLa8SJ7
y1R3I8iEdPK52KvC/M8zulenrJgl4FLm7MdG/UEEhH4kHOaZ/XAXVHkRFZaAgJl0CZiA9d/wVuJP
luxZ3mOo2LmzUudHoN2ERUt/tf3mugZb5Hbd3k6Dk7G4TyP+vpobIUzN5b2d9fdOpgdi9iNzEI90
4v5tyVAS1pZUPsrprT8bcENWW8Ui7/ecONBw+bPbTkdlOa/zEHwUHsjbODindUZ8L/v5ttr57h63
ssB5VV7xzUn/QB/6e6they4G+E1k2MdGS+3d2qrHzfFuqAPhhmYXfjFgU0Vf4qI7SOHO0xrFfvsz
DSwmSDJSca79LxPlQ0dSQl78yv5jDOaH3v1vEUcTM5idBUndu1zsuGWWlEnqn9vpZzk/tfyW0aKl
7nvpvyiXaQ39LgP4ZWpBGFDK6Y32hGI07CuiRZ14Sv+Zks02JSFg/R9n57EcObJs2x96MENEQE5T
J8lMalGcwIpkFbTW+Pq3cAb3kNlppJ0e9KisGQkghIf73svXrcXHQTNVRr+pE68mJNi+R6JgPgvE
mmSRRZPQ3LeXQdYu0+re14t1l9KHnfY4pZXuRo8sKLqQLKH47M4HZUjxmVtG8zvm6A/sDf2Pl40F
twFRGmyFkSRzRzm11cabMilJpSC1c53bsUctYL/K3Nk6lVzTK+3VjM1Li1pe0P1NvCsRxyuM/mZ1
03Zklc2ntBQXtnzQur+ZjiLbxWNGC4MUIRCZ/Qx6SI7YtY1SytFvTdVvcOOieHsvQL/gnw8iZ2PK
hwwXjVkhyIGsokh5Dy66bG7YOSXuOqAKj4pQwvJUWGeU/uDXiNy8tyLkSi8UrmSCzz7Pr2xUmW5P
aa2ayPq/BFpxOfeb5tbx6FP4iDVv4fhhtrJaaBoUC+dqSCizvy31eSelkSjlzJyGonqzdNVbTNW5
tJCaIX0nu2ZCj4mgDLkhsVdM1w+SgzL6bSN0DrX2Gu4rGhKAA3/yJLmsimezaTEJ6ysjFYdIXWfI
OIJgI92rxnwRHeox9TJi+kA0PCvaSLlxNYodlBKzVxpZpeNq7Hv7EFfiGCAgcaN1LW5wdi91w0Ku
aFxERb+d+us4uS2Fvy8HbTE5T/loriImc+Hjhp/TMTACwqC9N4jbgk492IrKqQ/YYYiuJ39Oi3r8
wWdPumtW4e+i0w7AoNZx6l/UyrkO62Zj8D4KiVGtu9MwRFkScWZSI6umx49/3ZP/sjhDC3TeIt20
hknpIkfh1pANRUIdj9uwrG8yA1ldMO3CILhunNu2fSnkb1IpVzgfsIj0G7ZiUArPqnqdgkOgfVjD
cyGmtbJgZuJnTmZtUe3d9HGJaSlfmjaMgRoZ+yAIXMhBj1HETaBfOeh2PW9Yue1l2d7GoQIJ/itI
j11rHlrKs6NPpcg7OLq5SodjlzxAklpyYJLyeXJ0D6uAWDv5nUvUN/Xq6LfIVqNAXkeGOnaAORrP
gfLskQyNl850WZnYdtNnXz1203Us7hzSypWNg1m+xmSyEz14d4dfHvfKJNnpZOt6GS9zO9lY3C3T
/m6Q0IyL+0RPF4X3XAZogU2Exhac5YoEMsVDKs14+mhNjA5fS+m8aF2nqUVw9Yz4b6lSZiiUVCtb
0m0DCRZuhiFbGNWjY1+34QfppWXNXKiGj3S4bATOPoJhand6ct2N3roz3KXH5uLBWzPE3Sz78RO1
rkA2ThoFRxnfmA74zY4OB86NYZokoZyFZYp3XTMI5Y1FXRHpldmagGfRAOsSpE8zuDN1ssqQgZeC
8oX3nqn3tATclR0T1T61xV3R3Q3QESpWmdJcjuR97hKV5bCdEfgBQSH3OKa3o/3uyPdprnNx3o3V
lagtSpPaVTofVFwA7PLPJBqEGcnWnQg8w4l6YwRQQm4GXxyFMhY9SYKJbSULxC4fnR0Jz41NqiZE
ol/lT/i/kWWTon2wikNGbSJizyVHU4bO7ZDWL1ULUKQcsdS/eDDOBr6N5qMn0V80E+ugHNcBwUpN
8SIf+eJs9mWFjWG8FeM4ixJWWXyvkQPOwAxU0GGUvAmaY1dqe70hpsdhN7ovifmOimKNfmGpj2Bi
+l8ddrlKf5Bij0VwHeU9dJdwNUjMHjILFgL1uNHXxcXo0habKBtFlD5dVW5911BE3+VV9Fb8hySZ
7SiHrWo7vu0r40Gz5O+pckJcxvmHqXu/UYqizPH6N12vX5MhXleJ4BSO92Zm7RLzV+VBKOWbTslj
kTx5CtswQMCuZpJgtKCR+qK2/ijaemQvYfbLQ8KrS7K09h0CbKSOhxyPETWLlegeU72DtmADBDq2
1bHHT5WG3VoUBzU9DuPLMOAUM9H9yQkzS3LVR/VVbQBytiH+DDFMT83ZlKg3mzC+ACGRr8aYWUCC
i5QLab6xYsOfymGhoVctKNKEsbtrOadLv1znQ/o8JtqNDNwj9cC/uUdRuvSuRmUxOyYJbalH4mce
JsvbBCS5Mt2/CbP8xlbesQucl7gwsK2Uxi7Rw72w9RVOkY2qnDdcAvQQdK6pczGd2/e08u+p85DG
7bbVUB+1NL/M/Gxl6OFBT/xlOzhre+ofpcKIkLV6vbRFSqYn5EgifROuem+6sUXPwVK3BJzm2ifU
Ze13f5o+vRRBMfFGjKMv2BF61T0HJAUWjezRoWqkOcHgQcYKqnWjBVtB83ekyGvT6LkSEbsUnbpo
WmZaPezaKkePYKv3wg+CLWqdpWG7N73k7lGaNgLPEWqbVI9xwP0Rt65TY+Mc6+Axbawn3xX3UK8+
yI8SsvbbWI/oxy03gRFdqHQk2eX03Wrw4qux7fbRWB/SCCVYpN1GTX4TTOoYjfmDEU37MuMCqTqD
8HMIHxKR7bUkJGbzSXAwU7dhH+9FHtyWHR7AMLgGXIaTg0tX2pl3Rm7fVn59mxv+O3i135Mf3Zcs
fgO/te/HxzhP/yKJRjRqi2MWltdugzYTp2nYxt5a17K/kfDe+24IARNQgjfN8c0u6ETcuXWy5mJ2
MylJBajElGpCR5noO0RHPer9wgxWXGdxDKk9r3gX67OKKYURIMV7mqSPaDCoJGVNvegFIMTcMx7K
ZvjAY07S0ihRw0vxms5KYHANO7sKoUJhufZtQvuqsFg9oWWh5+PiqFqcBHHQhehB62uhBcdetT2t
NuZEMOKshUjatyHUHiDNIO9OfEqZDnDuAk7F7yondlxpLY4nirYvYeJTssFUbb5SbpaHgn6Z122D
5zhE1rAjqxlcekogdCsiUnZIF9dTicGPHSMW10HU5tuIFB1KfVqeNRxccEDu/Xr4PaUh1oj8olXx
H0D3t/wlZJ3c+/ope9H7+jpwmksE0R0+DcUfyg9RlODYzLQHnUvkBiuDvKpo6LaunOGt1tUVrU2q
hZJA7IRmOyhauz+WSabYaWKHHiNCrrvY3EfpwJlsp88UmwbeEoJOPYr7tbANscwrp92YPdKg0iFE
CmW/6sf8VsAfq6r6vUPKUjv1nZZI/xBIWshatgRUnCsgNF1ziez9Vzikx0HBT8gUYjwRQnUUJHo8
E73pNLwMBmqywGgfTdp+rhpSWkun5Bzugpy8gI+aR8TFuMqMCXVvYjwljfbIsvgVYg6OPBNCt6QM
XVaYIE17oCDYR9rB7OPwKvehHuDOa5OV0IS8BtKHrsHxqQrXjr0KtP7V0m1tTXtkNGyVqN4Ds6Ti
6mvCHK4zwP/GoR4zgksujxh6cmMb9Kq5IHOVvUlrasFYVPFFpVL3UFZ5+MBuoa2CApt6E4QGWfoa
DU4NeqZoS1RhRk3rWx27iMb+dmxVSGDY+IjBAjk+GE3kZzyg/kFj1XZOdobmX5U0Ay1TigiFiQjm
2N8jq73BBs4G0UyOWd5oBv1paBvdgVZoioQdphf1uHHNui/2sYNCDVFl0XIEoxxY0cG1nIBkTVGL
awp3eJ+XSNIrdr2PRB8CdFhDix4tw+OPizu7NOImOyBzTu+oBlExqOp8F6InWJJZLnZINUEOocl7
tptguhlzq3gt60xtSAdj4UW7gxHFxxzr+fVbOjbvbhrRTCdAl6gaKJzeXFBmk9jR6R5HS1twp/b+
lNNw6J0QilJM7ktzn4PQ3tUdqbLI2Mm0f9S7adea3Pg8CgmrokibdcOGv689dPYkEKuFH4IvMUP7
ghw3MiFWspyug8q+8lAZSaNm52dxEHAZB8W1J57Sh1GLNqJChcX6rUW/twNtq6Q8SDuhiV5h4k2w
nP4Y6uFvO8Z64E3TMyXKrdmld958jmcqIOfgoreiFHeFTuYi6CjMdl6N+ygakmeHs/LCox48LkTq
OphUjQdJIZoLUfOUdS6hsMxWWoKwqZNXrUkw47XBK5pyjMnGBa1qwSSF6yIJryrnxSm5kLXORy9o
6OmOFpdzGaywwa00BM0rtn98zHnBFmoOj95gvpckfYNsum/88EmZJHZ0tAmIhp02fS4gIFCmusy0
4Zq9E4G7LTehX45rNVnazhW2j4sYI5LCK7ebAMAsKmNIVmjd76O2u6st7yWP0ZB4w0Fp3k2S9PHC
qRrUmAG676lyf3Mm3fsq/oUawsjTTZTJbdoMO3TZPSDXalNZWbgUmn4ww56kEf9/mQ03DuoWw5Sk
U4t0bw2JuK61NtuE7LLYMrAgBm0i0DH31PrwPwwNlvUxvHKJrSoQum6cfFRDvASItg386mgU2Aut
WuEqGtdjFvxqhfoDWYmcR3jpTZg/LTryhtQWYFW04XYInlKkunaXsLno275zXqwhu65NcPq5ntZY
+DRszM1vDQCWrL0VDvdLXRhbbfAo0MlxQylopVXTbk4TqEK7SwxaQhe4d0vJsVEigkhTjUv2h0Sc
Z5ZleGg4zmWnHi0DoemcuWn0+BCWMfAODe02Z+FjGRSPZc/Vt06Km8aipokg5NoMUcCkMDoWnhNd
TXq6keiM2UOjq76ojoKE6CJL5IqCrYNIy3uNte4IULpcg/TKVl161c6QM1sdoDFdisrd+Fm+K0YK
A4Y5XcW6c+lOxJahu0nsdJOn1mMT5q8KJdmCbMIN/dmXERYoMU4vk9ctCkVd0x0vY8iIWtFdUJfe
Cgi0aW5RNVUYVqZ9rVuzPlA7+KO9tWFtKfLapY67gpVQmpe6Bf63ombuUoLERJ7G06pQ46Ypqz3N
RrEnO/g0wlj4m8aI7oSf3GddMC76vFboKurrOsWMTEcC3ihXJemts7Leqrgljwjenzk0agtKywgR
5E1lW3uZofNu6RXet1e4m4+V6NeQNhcdQDfT7C6bInrwPXs91I7a2+U0nyrbsovTZSjg5U6Ss7vC
vV2pP+WoHQ1U4BrqZwTo3F/8EeVpXduPkVn+zmz3d1dNt7nob/U8gPqTpm9DZv0ilDaWBTLeRYp9
dm3Dn2AZVtgDonpcULjql+hJSN6E09XklkeN9ByUxPFg10lHLF1JhPU9iTNscktUGAdzhBGUTO20
DPR8bXjOU+vTP6rt901aX1hJTHVazx8zLrqZPzug/ZjUT3FfiHpXmRaQjhJfDCjZW6El940XgDxL
8lUSqEuv9a4BIXKp0HvzWJF73Vo2Nvce1hROGgqg2hhfu35zJ+x2p/lh/xvfsUVigrakfen+MqZS
QVUKFVLFNKYqIl89d4QMGHWLqS9+dWX8EHsZyiZTPAT2qC3TqbUXpuzvGmqDN0as2duo9/BkwFB1
B1gyMtMOmZOSdPKsbAtrQjwPsoaADeAiWIyhOdfa0glNHBn1aFgWvmZc115aXgxOyaGpa+6NnHyz
IN2YCu2iL0PFtcLWs7egm0tuJpjZ4UnPJya4Fxmk2rseoRZU5hS6mTunbPHASWioNBAATYld6EWZ
gxqOg5gEOjpP8D9VsON+pUniYr/0G2ulp60FPg7U4sc0ad0uoVj/K/JQGIGds9M3XUVYg9jS9YgS
eeS9VEGm/63N0i0uYjGTDejCpFMF8NCBmnbyqPsD/hENO1JCzx1sXAR8U5bNSxsWbtdEoJLHQW+9
A6X5Mt3FUEP2dVViGbQCsYBQTgxtY/SdBkBK8J2yXUa0AAQKrz122mSVxiOajJpy9jYIkztKj84W
oItz6RdSX3NRAYo5K7lJnCbbAS7Fs4857FWCYt64DentCkPCYZgMhFQdGAM7TAFkKBntUaCYb+k0
GHMgri/zpvvjB83SUR5XVkFzoStTUvmrbL34Y0Yjlgu/SHdGVDSXhDSQMZNtPPUvHbEUXGJrePDI
FHC1jt/jJn6sG/do29ikShmCK8gVUJTOPxRR+hAN3nvkN8balz20xLHwuamWf4lDH9ETOwc9aCjc
5lm/xCxMfNzQxg4qoL5K/bRd03p39oOg3MCETmnVz6zfic5BXvK2VwYTeYdRJsEDAqIBBj3k7CTL
jxZyP/Kf8UTJAJxJHubcnQJFsxGNrJTUqrciLa+rkkM+HFgYvsQrw139A2qxvscQdCvxwO/LRj6R
3QXRrVMVyknvGGBkm7RBXAZ0Fr17UW9dl75x9uCGmPbLeE3TDEopjnsYFfivThPQmlm8m2TE+mZW
Ia5VtwafpDlLc8yekFIrqJIGmZoigkIQhk9hDwekVt2lEfQBPp0yxAE8txxwINIWnO5jCMkxLNLX
cAje+oxydzu56c4ZZlqBgS+2iHGP1noO0qMKnlVC1rlrOlwdCgnjosZHvQZkn+2wY6vHimWCiis3
2yVNPRWB8axgdMfkJaCT3LhOjGi8CGpcN4Ww850V5qiO7aS6o/w68r4n52a0tIPBFX03FtMzgPds
F4uuuyG0c99r6VJyliVNSItelvBbwJFR3RnGd58MibVB74PWgC69BXRV/LJDPavTslhP0nUp+iq9
DEEBvCb9iFvGNkpiIJHI+ILUDhOq6R2Ypg65U5nOnT1GwQUwasnhh4SjXnMBAAtzNTBYBDcw2q1Z
lUEstyXKpSKJgh3sBwhyo8DVIdLQIh6y3tDARlT+hvcym1FYdc9LoworbTYFNj0SVDID2dao6gId
JN8VvdWibaOQQxD5lNNz045VUBz9Cjy96yXZZVf7tPKhpGukVrmhuk5VMQAm7lvFiyEj8jy1tucj
kVmpc7oYNW6JoxUWe4bUYuaDUTjRIGoUafxgAkPAsDQfwGxOy843iFpy1L91Z7AV29YH1BnQ92J4
jBv+YmPa96KOLDj1OYArZ6iv7TLWF6WBeIAD+yXo02rpG9WHa5ssqwkNTWJpBaak6YVIKebWYeGF
r42/g5ZgcRumI4mq50jhpDalcVPnkht1jIsFlegmFoX/1nuxQr9MatgTaE0FVcKVCOyHUDPZ+8v6
L9VYBZbZyP+4GcsFOrp/AFgfbacCM2wX6cMyzXJ7zZI1+btGeBU4/gvMMtoC6PKPN7oONzFwPmKE
DMk9CAYZRKmVSi0EqJEBZR1MWr4mbzIRZ2Px1AcwE1k30IxAVPVrXzgVCD0koLMIt1rZZEw4qht2
jSFORxyVQ2ttvJLca2CCAbBm1Xdk6QHmZdTc4Gp6eZP33XgR66hD/NqmZuQXJAihwwC9dmPnEFP0
eEXY2V5GZqEDzrIR3hl2s8u7IjkIUGxPphADqVrNevDpMPbLpCkF2bA2Qr7QJLvJMeSmygvn2R9V
tusCdDsiopZsjJl2VHpK7pUl8Ker/OnKmfgehVdXhzp2McJZtXtnDHCSwiDBPeV7LpFsVT70Vm5f
cOssL3I8xndVRecz+iFZHlIQDZoZOMSZATXYd1WSNBfp6E0Ht62wKOsZqfUxr6gUJmObzkjblsYV
mqusTRgo9GM5FB+8WJlSw1ZSDnn16M1C7rzs1bYTVoWTwm2eQomuelnU6CBJOeIk8LSIZDfpn54M
lLXUZkEjEHSqHWkj5yKZ4RZHw9dqTgiA4YZk+gYWgQ1UdPKYfrspYgNPa4KoVdjwPTwxk0uMvMlt
IEaJ4N+qwt5VTfDSpZr2GgvS712CtonUG/1soJZZ/kcTkIfUG69cG6Ntr3Kr8m6FQvNIL4JiWQeq
3g4aEnyDbN1j009y3bdcz70hDZeyGNttU5ount0pfDFHDzyLcDOKh6HVYfTy2AjhJHivohinP13T
x+CKgrAneIdb0Xtmhjg91u/CrJT3kdGPO8sek79GZNbY4hQzb9lXoXXpBiq+aCcR7pDZyCstLnvQ
SJl7m9tlgV2sNvAtgw0jIw03sM8ooxM80jOIOv2Ivw9WLVq8ehiXXetE6FZGYnsUWo+dLYxbsIDm
7wGJNrT83C+o2xV2ro5DUtQviVFDbgFBKDmptOnGbBy5a7ICVAtiK78hyZyImx5M4lrKxrgXsiOG
HE1KCMyNoqAA5XvPRpRlHp1c8nmtO9Zt51iENCF4BK2UwbGZ0mrlAKhc67XRvSh95k7bnd7chqaw
D7xAf+VruRWvhe6ri6r1dQ9KZ4lQMx7ZbEiUZeZFHyR4yGXJEc2tvusZW4QlRIdEEkMi6RYXKbW2
TZgLrtxEHTcemzVlpLSsMIGXmrkEmVf8SVPip3WRZ9m48a1B5YskEIhZpGrULABR6zpK7A1WkvFV
i5Hl2bSxX0zprI/2M+OI47DaG+YwCx1B0EytVxx6f4Jkh0HCR+w2hZsubTNEpoO4CW2wVl4YJrua
ewIav9GqnlzNyNXq/5HAEkmQgJ5x5Car1FLz4EFG3PZBjCoQbRoQDK4JdBNY5YOxN2b3rI1ZGKvp
vH17kF89RTTFLS8M7yJAcEI+ODU4KMkeMqy+7/tzpjEl6XnTsRX9jCQNdk/aYSEm9cOU83pTrYxb
ce1tcaZQ6d4b15R7D+G9/cOAUv6zgZLtOhaJJm4c9FE8aWhEjcLwU4GOmDTxihLTIgaVtBjeXHtR
9rfs/cbC3gJ/XDbbBnQKdceVG21pgSLTH/pliTM9uhwkxcKBemvq4rTJoj2VRiYbfkq9HlbGMiE2
PMKc9e6JN8yLbI2jdASm8kPPxbkN10mfJYfjwpWWaWGtduaOT5967MnRjXQqYnSQ0qDktn6xkYl4
t/RxHxb1Q2zU+7wYN9nQHb//1Gfag30Z96Tfngro0hsAFtzIKrvndmYuphqHSPsf3at9YWXxxfcD
zn/wHw/q2Cx31zFs6/RL0/hd86Cf8aUT7ynO3GsqB6s4a14q2EDfD3WmD5jDJP6/oeZJ9+mdhhmO
lzqSzWYshxD20rAXNbWwrMuuZx8vFccZqFxGP/RnP9Oc68uwc7OwT8N6zujqmsawWfgYA5hwrsfe
/2GWnpuknx9t/vdPY4D5MWRIdXQzZeN92LQ7q45/aIn30xAnMzJPfai9MR+qNd037tgfeWiuvv9A
P72pk8nHHXIEmgvEFMrEJb1SnjQ8SZQFfuy7d3Ym0GrXcV0awRriZD9zE3DZwFtRoBwqXPgQOINV
C+B4nW2cvbqFm0Bj0NTeJcdoEa8gGf+0q5x9ma4Nxoe2khIZ0dfvNSS5KxVR4QYXxzbwiiUdfdff
v8yzO8inIU5eZl4YhVk1FpFenHLEC7CcSNei8LkmO8FV57rEqxBF+eX3w4rz7/a/j3bybnsVaWPV
EffPWzc2sHrhPZEyMR6nnbPqls7C/zUdyvvCXsabn/rg/fRa59/2aRlMdZqBO2LsCEpxG+lbI7O3
3z/f2Tn66bWe9E+sU6v17NZuNo76pWpcHN5r1//Q0PvsnvjfMdy57fanxxi8Sh+IBID5VuJDTlwi
wJcGiGWqVL1//zg/vDH35KDN61Zqms5E9CmHjP0hptHl9yOcO1Es4cyrjJa7LLivD9OX0sq8xGWq
J9afyTRw7tsdlzjnqIVc7pX7L14eh6ZUtmEJ8x8dCivbGYkdNPYpqbYzCyKOJDW/xwKU3vdPdu7d
fR7p5DxJsMcORc9IZlHMekG8FRG6kO8HEfNf+XpAmkLXLcNQpjVv8fOv+DQZGtrl1K1rQ9uGwRxH
w1WXx1BtLBpiXZl0DGrzcE+Z9HaiDObTaWj4qafrf3bD737ByWZVYvxnzrvtRqbOfVh3dILoL5Te
7aeY3jMhZAYbMdloPabY/HOsTPl0XXBDMVoM4uUEsIV2DbrxQ+Dwz4X49b2c7G8B0u+izvhVFJrh
5AISQHBfoXT5/v3/8yN/HeZkOxNoOMy8YxieAPfmVYSO+/sR/rnav45wsmkNQYXSqxjGjRqH6RnD
02NgptdT5U2XllP/sD3/czXOg7m06TIVDGh5ut67JijxFnSbTEfL8x+yU7aE9I8rSF90nbf8/tl+
Gu5kiQRAUEm6QOpwUHVxsaE9UbHM8T3b2U1JpvT70dS8l5zOVGkLnbWG/Yv+w1/XSu2arueXNCoa
XVSnyRWyajRAc/LrmcTdLoUf3an2QqoetyTcPWPGQ6C5QbEZ2Ze9HPez+KegweZ4HcePtBWRBu20
qj8ReIFUb0DQWksdimap2yuvapZk4qg60t6GzgaCOtz3zyPPzXFp245Dt3Jn7qD79XkmiZ+K7oHd
JkxxD8y6iRgS/b6wHy0Bgqm5z1okjW18WdEoAI4/RWv46tAW3XgfwssQlC5LH5pMS0ItXoiiAR4P
ISLRt6QXj43u333/i3/6wSeLEpbuoMw0g4s6IeW+VwV8sh+GEPMUPfnIEmSCjvuEC4Oln3xkozEp
j4x+v5nCHrgn3DItJFPcCdI/dN+jkEd5ygGXkI5kMU3xYYj0h1V0ZsnyEyBDmXRl4mecfBcvdVP6
ILhQhbpHt8ERpq8cyqZOaP4wo8+8zy8DnbzPMOxcXqgG91jUN8CjMI0L1C31D4fMT8OcbHIwx0ZD
m4cZPMLgthh/6zF+MWdST//z/PjyPCd7nWZhJk9KBvIcfe157431K6ZT6f8+CPEn6VRduSa73ddV
Q5/MILHrHIdLSpO9rSuMI+q4Hy7K56aA7SphuK7FhnOaFpCuD6E2aXqEBN3KT7MVCkYAt+T1EvEv
JoGjM8vYCKQpT28rtLlLfR9R3mZw1V3j0cUjzh58U/3PgdPcOvq/w5x8G9PNC7fVB/J37dvYvqJx
prHGR0z/y+8/z7k35xhCmsp0DdJJJ4vHAQcF+mLsN0V01ZZ3sbLv8xRUrVNvvx/ozOHDJPjvQPMP
+RQ59Vk2lCnY5U03BXQpvDFIcgcT5w+WA0wE3w92Jk6QjuUg/FPs1vJ00mmFSrpcABqzsJgYNJge
ppfvRzj73mhhbtqSx/rHpRUCNSm4GjXjIK+KlptUdGN746pPHr4f5+yTfBrnZB4g1IsGSNHdRmCm
RBEAZ/2HtXP2wwDK5fKtyzO33wp0UDxvn3VFpa4qMCMdUtuh/fvtmP8QJp59a6xRy5yXKqvn6yRw
CI1TCNA9FMe7ERVHjojFMiWG8X79L97bp5Hk15GqroGRoLG3dc6brv2tp7/f//1zmzQJi/97kpOL
1OSOndHWPAky/r2ek4WOUKaPPyQef3pf8+z4tGhQ1zoK+ES/matF9Ccx0YUTOpTxvznaPj/OyTYA
hlilQ8VADnTQwvmochMu+8f370yce2kuViRb6VQ8rNMISg8Kmn/VEb0dlu61/jS+Bu/ByvoVPLuv
HHBkb28h/0zqh83g7KgYQHTYioQIp3fegUi+IrODe0aIpTteZRquzf89h8Sf/jTIyZeKKfgBisXg
1Fv10cDAXbXa0/ev79xCdQ3iaMths4bR9HUyWNKz4gyB08aNYvmBWyQ4dJFJR/cGhW/sGDECEPTS
3w96bv8h1hWQHSQnuHkyz/vAmEYtjVmxA+11bf0yq8Mfhpi3sNMQkoBa13XDoify6T2B7tfRiFUc
37oT/41i+jX2Na7f4A1a0wEJ0l0CEOrfzIn/jnma1GkmT8Bn4HONPprACQj7ocge/82r+7/nOs3m
RGT8DGEwRp3VeDQ3pnb//QBnJ/anhzjZ40jrpV2I6g7Av7HMol/K6Ved9UPC/GyEz17toIcXtvrH
tQdRJOKyou43mqque1qvhc4sgaCrXBU+9lOyZ6XvMcfvxya/Vx0otO+f8twe+Hn8+d8/7YGh5lio
OGeL9OBtSvMIfWE1aDfaT+nKs8vr03OeLC8gUVUZODynadNo4wgQMQ+wvFju0n///onOfDelC2QN
VLF0Q//PxfnTEwHIzjrfIlpF+uJl6xjRCZ/uhxku5sD6ZFl9GeVkRzKaUIGvIFBN/6r3+G648i/j
dbML9/4+ei7xny+H5bTutvQwNaOF+mGvP/M2Gd11pSGVIQ395KRXQeondCege1tPZw18aN74UtDt
IPfobw2m/vs3emaXUrxHi4oVd0BKo1/nCFoS2iFiNNtMg9ZSMq9eysz7IXY5UwY1lU406ZCr4cOd
FsdIzWZj7DAIslIaP65mMOFCXqhVXdJiaAFK/B6cygpPwMbbTMtxhXFgkz//iyf99CNO1ryPUKug
XxvxuoLA2MS03M3/zcv8NMTJy8xs5Gr52PPp0nAFSua2rgAFfP8Y50KBLy/zZHbGfhcZDezZjX3f
r8tjf+AlQqM8hHv5YmyqJfqIHubGD0fN2Xny6dHmlflp5bWl0yP5YVRaMOS1ATOx+2G3Eme2qy8P
drJd1bGdx7rNEM5r8tAex8fuzfsInu1Du9K2xYVxGd6Xb6icvn+fZxc7eRjTdInindNbaV2i/5TN
xJZCZb5ESZWjo2tLuciK62ws6QGcrHqE3d+PenYjA9TFLchxDcs82TLTUFMy8Q3udBU9y306bWDR
qX64n5z7ZkLHJQmFzVLydLdErIlm0ddZVCN9IJ38L5WKn6b8ud1K6KZDEwDaFVunu5XXGlU+om/f
+EPzERf2lY5Oh3anw4tLy0kV/nTWnHtxQiqdC77h8t/J7tjQctgYFePVpvanCmIoRHDIfV//4QOd
m4yfxznZLUItMOwhn9+dD5/cwJa8QDj32xrCxxKS8w+T8Ewgh1/Qsg2kKYRyp1kYq0pzoyh4Ki7M
iESgV819fo3WxbbNWWP0UBKMzfdT8IwixCTvoyzUGVRpkat9XdKhUQQdHXP7DaqbjX+ZYEzd07tk
ibYdF+ASceSv7tf3Y56dkRYHG2ltkwTDybRPuE5UYYu2qhR7QT/gVOQ/fLefRji59Ru1lSBbNtkd
jeRd6fXWo5b6w9c6uwVL3ECUs6Tjcv//+uZy6Jwe5JVhA5WyW6EYbLdzS9UFKiss0+AYVnTwXSdL
a/2/v745Z+IaUrjMlpNJ6ULkQ2kJeSox5lYg7X4qx39zVn8e4+TZeklDlFaf6VZrb2tt6bc0roe9
thk28GN2CKCX3grzvr2n2TN22TU4yLufnvPM4rNBjQol2ZbFP4IStmQbEwYzU1EboAfAsbBoWami
16Awf1oFZzaUL2PNE+rTwabhdenNkZ3YXPTrafX/STuvJceNJko/ESLgzS1AEmzvpsfdIMbCe4+n
3w+tlcQGscRq/lBobkahwypUZWVlnTwncEpnklD82IUO5PcjtDC6qVxt426wOkJ4WLzrcuicFf8j
WVRRo2CEhkBxv7a+hYqAXqH/4CGndXnRrA5QZ9WIIs8MlrHcc62k4b3AjpCrH1BtXdqK6YfZuha+
hahF0swLj0Y0sVQNAbkFjEX+n2W1SXX3MO7TfXBA+gEvZVrh9sgQ0Aay8z9dHtjqHJ4gLrZ6ESqt
ouYgpnj0iK1iVyzIwvdfW//7ZaTVKSQht6S5nqgtr/JSNaADGPhoM+GqmhWf0uLziM3H/wayWIhZ
oIxT2iFC59NHqNYQmTHZyIyXyygr8ZGmE3Idw9QNhf75xXJHIw4rTwRRmvaT0vzMYOdeBlh76AcB
erUyF62Jj+8R6E9WxSgLcahy+4/VF9yQvoeyLTk+ITHLHXUjyVn7NvhjgGhCkzjLpDzoGFmuBQMy
Sf5PBUbjVKhHvcn+4OtQFbc0baYycnS9H1WMsvAwKvFwUNLaUXodnp87Qle/PHlrX+cUZV7yJ8Fo
DJDyhXnEwZJqcEsQCEuKP6i30XVExY5Koi6fvfgMYmcok8Dh1Ux0sdOrnkIWvjyMea8vYwEvVppK
vCHEnd33gmlSpjFjCSi5+dszME82UC92CwyC6XWB5h2hWf4HcW5mA8wEV8WE6/p+7vxERdGyY1y5
HMOAfkxoOeu1aX95aGvLzeLYt8h5AVuGApmjP86rejiUAmq5Ma5nci4+TklZb+yj+eeezeEJ0LxU
TpZCOWS1n1cVxy4qKr5f/U4L87FqS5rEkdZsRuNmimmMkbYeBNeW4OkAFwud5nYVjzJcytTWu4VR
gXXMVua5AsFdAU6wjqyNQZR4P7SqafUwNKTh0NL6m9WP6LZc/kgrc0dIkDGPk1R4ictHrFAuWwtZ
MfIkJIFjT7vDr9fAZ7T60VsIKbaGG+AzU0/m1mVyreQHsqUZVJtNmZPw/dBKOWvRTGTlhx/162wX
PsUumso76aN83LoJreXv77AWwaJoeTCoKrD+L7mczkJbcPDtRvDKFm3sZHbexsSunfKmSOkNVh+v
rOTA78c3ogWPKBreSb3T7fr7XtsFBxjH++R5/FA4GY2b/z1RAlCxFOqnun728DGIcS0Y4ux3mD36
tISlZunobbNPlavLa2YlmzAhFOHgAD9NpBDxfmS6FwlFQ4sQLBPsQcMeIzJRxEZw0Pap323EKnnl
wvcObfHtclEtRdkDrdmRdd42j8luuDGO+LNgNu56rnEo79RH8Ue/G+6DY/QcHaFS/aJR9dh/kj9t
LaWtsS++am34WRdNSDBkSrqLlORXZ0RHVB+xgNLL/36Qvhv5ImvLTK+OrJaRW3lnc3ajUeRWxuYV
bW1IikQzk0aZn1C9GJJCNSkzRty0e8e/F9Nd8pjuk51/bTnNHo0YnoTRyHeEXbtxN1wLPae4i+HV
KV3a9B/O2U9zVbvNsT+oB/m4xXTZgpn//uR0qFKMMWDyzTDRo3bsju0hfWzc9nh5U2zA6EsGr4yR
R6wCk1w1V9KxOSKme8DTcgNmdTuczJq+OBHIUw2DAu1w6A4+6nO2VLv5PVq5L+gWIOotHUsuE1+l
7/oHasjHwkHfsERwQUa9FZNUBye4r/hpYAPmXh7/2k2fTkPySmp1hLvlTR/5nTYtPX04pJVdcz2E
O/nK3VCM9hbXw/ID0pV7z8BhZ2OXzMtzcfq/w12c/oGS00luaaQZDVbrdbZve+tWzF65fc1tjp8v
D3P1M6sar6PzMwBn8/vVpNPH7Ff4Xh+mLsHFokZ0FzdZ2p4PuZ69IvxT2irCOejMdO3hMvTbvfBs
pJrMrUrnrqAt32ZTc8yVNPPRM0K2+IC4rPfkjTiUNYGZPecB+kK1VR1pH6ei3nffpR5TVFX70Qb1
hCXT2F+3GUZIWhMLrom6+ANvatZ+4zfOdZXT34iMq4GgtKLLuilz/C12Wy53PWbNke82cWvcjn4k
/MwgDt+lZtLeiklrXmc0WKOVNtaPcqjKLoZC1bM+puIurFVxY1HOIeT811BxhQcAIWCZYxQof0cz
3f1QhXH9qYjiZGdlWbuT1LA7mrT2vlI5xZeE7rqNdTKfgWfIlvR2+Gs84yyCqk/GFftT5rtmadZP
U4tOwsgp9mjSzbgREs4yjbc5tzTeeWfOqLS8cClJpo8T3Tr4jKfCXUB7JXpIknUlDVrp1I0vP2fI
r9E6iuAjvk8aclctDZ1XndH2d62f69e14E31Rng/Cwjzz7Iob3CiWLJ2RjxGUFNJYwHnmQ6hBS32
ZWdiyg/mVBc7nV1kB41/nw+Y3gYSsqQCAr36hOhgq0tupSgPyGTXNm5Z6e7yGl3m1PwuSG88r2nU
eahLLrYwTeA4GQtY5fSWioBedPCneIMtugUx75KTM0cNOlkdk8l3o0bGt0N3NUHc2GmrEDyHzMva
MJRlrQpLmzFXsR9yQyOsfiIgo74MBW67fzBX1N4UWjIlUvVFqmcgnNdMkeLjqWCWWE0LeCOJo2Bs
VCaWUXX+JOxOjV1hSNwVlffzhYk3t4zAYL5adEl5Ur5B/uy5MP1DrHY/ozHCI2z6hC7IxtmxTH2W
uPMkn3ynuPL1qE/A9cNIOxpZrB5UGZHpTAro+tTGdOOjrUQFxgm5RiHwKsaSCNkOiZpMnu67bVij
+5nSrRK7+ThthD1pTjYW0ecdzjzu03GZyD52oua7c6W2uUpeQje9Qpf/6T+f+m8zqGmgUceaLzvv
kbKxMGP67FmG2EX8mHbTFX2WL9l3vGLDDxi/kowjh711A1lb/FQX/0Gd4/7J+ESaZspCBpWd7mAb
nk9b/cirX+oEYXGOhXWG1JkPAgYnjoGklCzfetYWa2wtdMOz+nsgbLT3A1GwcULKEBiPDr2PmIs6
CRInMPsf8FG7mVTb2qWfLm/p1b12ArkIf02aRDFudD5eikhNoriIOqM9WEgc0ssToeY/5do+np4v
o17+Ypq4iIgSjux6aIBqeK81QmQ4I18GWF/zJ+NaxBA0a3qxoWsZ8aVWxARWRhkUExejedJqcY96
yW3qF19xw9v1hbpxSV0fHam3CFnTNJf7GlWZSBmxfHOL1vvoVdjBDlusgv/H+P7FWOzpAT27vMjB
MEWMiPRS+kjGB+VFD3elFB3VBAHNvL6jHoVNlrHx+c5K1X/t83/RF/scC6doFDSUfemcveWCY2OU
/tgfpP1wlznRRljems7F9kaarI+R+AxcXXgJ0y9DvlXYnX/tWXycK/v/93stdncuDSVCwKiNpIaA
hsDP0vzU9uq+TTQUdYr/bTTGYo9jFIcins5oemwWqvFjEU67y2t/9RijqVjUoW4aZ+wF2hCVSpiX
xnwpaerxSpA+x9aLhpbFZaB54s/m7QRo/nAncbfNUnRiZuvBEg/fPQkpHgPykKCDFEyORh3h2CJ/
/ZQJtXh1GXl9iLpEORndpDPyhKbURp32TOKAPSluIbp8E8sBiod+S30tmKqNpHp1CVJ1/RtvEa/U
IkSapGJKkfy9lQbrEbWrDYjVI+YEYhmw/DrR1CwK3Eb7VQ2/1eZaQHfk8rRtYSw+WNJ4at1pDMND
Uy+cPo8y/qBDsYFyVl99iw4nQ5l/xsm6SCB0V4kJzPwG7vQfEUTZWc/Tvdjac96By3pqW/+RZrXE
XMRDet8Qm02Yvkj/mUVo2z5dnrrVFQCJnEWMKsmZAooSDGNfKgK5oT5+ypXpa1bm+z+A4HFxbvLl
j+VluYaPjJ9eErhGbd7JgecUSbe7DHFWNHibpn8x3o6Vk08jyEUXiBMYcAmdaSfZmGhULw0mnsJR
foyv1IN4lKIbXz22jW19uIy+Gi9OwBe5hmKUWeVVgOsFXDjEtSpEsVX9Nq59R5GOwvj5Mt7qNzvB
W+za0E/iWJRZE3rrH4R8+ljH6OL/bxiLbVtreTLBpMJ+VWs6u0kivF+xw/vfQOaBnnw1NKfEAaFA
Egov+zCgB+R70ca32ZqrxZ5N0TXwmnFefFa6E3oZId6NHbr19Rc7VArDohoUEFQZU8rPkfUV/h0S
XNNtnah70TpcnrMtuEWKItal3weILLkoezlxMe0Qg47tPkR72NeR6O3TwtG76ctl1PW87GTNzT/r
5FOlTTE0VgpsqJt2NA3YFHwS/PtU7hwcDvFl+amrdNNs8iLX6itUWv+JHm/c7FPgVKvrSgQY4YPf
yiHbFfK+khyEyCGSZPta3uN0hyHYnyzNmbMgGiLFyGVJYKSiFqkxnrIN3dbhDxFNy8szuvodTwAW
y0bvEb8e8yxwLaF5CdFNtDtJcpGQ29NGfi0O8XUZahsFiPX89gR0sXgG0Y/DdgA0bofYNS25+eln
krcTUP57pJ1ddNO+1I5RjemKlaEY6wWxf+CVXnuYkGT7dHkK1u5o1HYgnsDqMuUl1RyXD73LmwI1
PL/DN0jPfkrxgPrgFNDqXVmScFCm4XthFfW3yje3WrrXIgNmoFxlROr5Z7QHnDZpZNJLbhpCKKF6
gvhj7iGHdXmMqxuHWoipGDPV/YyF0FW8LLZ42bmaElRPU6IPrwWikdcFViHYEPsIJqILedT80ttT
isG+LQ+2fsPaRUBjIUvz2zrNnIuLQDfqrWwOJLQJ5I6PWrkL75EE4qVWu89GknVH5SKOi+wTDoV/
UmI4wV62B6Vm05YdWvmuUHUTYkRK8M2kucsdykhwL8/1WhoIj9SEgcnDgbrsiauDLvVhZgfUnbAC
EFIsEIzZta6atI2W4nUkg4cgY1aNW1bydLPTwolWeTeoHjqJ0N8Gjok67eXxrCactIxCnIGtzb+L
Qxjxz7EWopRD+KAcsDBMBxvpcsMRD9O3MbeDo3qk/r01jWfdGXMydQq7OJaHxFL9MABWdcNn7cV4
CH7WjnTMrIOwF35RS6Gr4Dre4QxEqvONtzaowVt8yM2xLw7uJjMCK5jHjoqgGjiJZw9XycHjPq54
ewNrp2fO85328/KUrwWF06EvorJilcjI5qBKLabhARrr4lYMnrPB5e3yFGIRg8chSBF6Z5WK19oh
2U2f1EftaX4Sjn79VzmH+UNCqbHeSFc6oXZxaLeYI3UZ6qfIZUm7oIkJsHi1jZU7jEV8vDx1a3vi
FGwxdX2GfHpdAqbm4ZEw99hWoh133sa5uZoQQOFR3zgnKh0T7weFIqWlBWXH/LmjU1yFR7Rjr/07
fLIO+Yd0lznW1VYycMbieZvIE8zFjqAdb6hko5+/GWN7qI77bq/sxZvdn0TL08EtvhhGcjhchgBV
WIElQ22P3rcm+fgHX0o2ZEOHciVp+uI4QMvYRMIWEBN9HDTUbbl66qSt6/LZoUPUlzWF5gWRYHxW
M4/6AQdrk4PPNMrfhZF9HvTwR9IYr1nhHepe+355UPPyeretZjjDgANvzW0ay2QirnLE6mUNpd8p
7x/8uNVdlfr2scrafpckRnX4AzwL5S+Is3Tgv9W8T/JSM1IFJdFlag7+XaOZd4L0JWt/9Lq3sa3W
xkWKMA8JEhJH+PvlnkYW5i2Jx7gK0sQI+YX4OvSxjdeCDaTzkMsUnkLNKevJkCYLxR38Sua431wp
NyGszIO5IyGB2h8ckUBOfm3VQM8z0gXmYi0OgVUKcsvw5jcczE3QubZjJ7HLq+wasd0Plz/aWYwC
TZXoICAL0iAlL2JH7XV1rZl56LIxbrTik45r2VhaGyFeOTtF3mAIvZBEUFFZslfyojRKz2BtaD4G
g/EEZaPwreEF/6jyjodp8THC4wz7yVpAX623PBFDTxQiCilT9l7kq1dmgWGqoDRIeVbYtJVJ0d+m
mVq46P+kOCl21XhALYUX5dwzdNdPkuqLUknZbZ1i3YhLuoUfRKv9TtIUy9cOcY/frabEleOVdNj0
PuZqSSpChorD8NDjuL0RpeelstyNaDshj2eq85P9Io7lQZWLuAyHblCOnw2yI0S6b72yuYWSf+9l
KJ0LUv4HHxfOCBIekC0NJv/98sUoLKKxvwhdOUFKOc3iloce76YZp40b/9oqwuOPFin4h8TRRb2n
NStd9TWsgnyBAk/zlIQPWNjuLi/VtX1Pdol3mk5H1nkrvx/5dR/1LNVg/IwLFedaW3zrVfle9dDO
vgy2NiLkxbhlcx4YZ0106VRkRpLzuTKV3M4odq3waoT6xpC2UOT3Hyiqx1QfOHPcSEHASxhwDojV
2Vw1H7eeHNdmD10MiTZOrgJnNccEKZwwQnbdRdNmZ+EPYJsSnkYm7mG2nnO2Xp6/dTg0DJlAhd7+
xdIrSxTIwrZm/uRfvcfiHti97bOYbYToLZxFhLa8DolXH2trM/dw2DKdmViS6OjMx1vM5VWoWUPW
Qq5ZPDvfJi/EYygsQzfWECnPs8jVpJ4jtVGdMZg+Xp6/1ZWh0HBOpKA5dUnVj8RMRf+fHUWb27GB
zStkFffg/OoyzFpUQndB4hvBiDnr2QiRNSmrkelTGs2NcUXswxhtcvoP7dTy7pRE/W0VzUZYUldC
IYxl2N+wP9AKncd+cqrKmFR4WcZGRlK/wRN+prKZ/pbqzNrnmqloMlZLMLGXwS+G9WWEwoi1jTCZ
V3EujHbJK5WNbRmGVPRnX57J1UFpKJHRA0XetbxZxG0tl2HNgjdxNFFjFQeRWt+KSlsg85hPZs5L
FCvv8y6EnSBm+J4px0bPNs7q8/oMZzUnNUrWqs6T2/I60fXBFE8FnyeiqnpAgKHbdWKMsSLOhB0e
6ihr1fikK/ili6+8R+8uT+Tqd0OXyUIH1YSptThL6gR3lCoZGKMmPja4Cc7au0bCvSbYOLXW8nFK
IzNJEAoS2c/72YRRWVg+BgMY3D70RngzNl8r75OEWVve//6DQfE4ibY8vQ80Mr+HwiZGTtVRC91a
yl198j8HckJTo3gdq/7Hy1CrawTxKJIMQz+XWY8mXjAx2w1dQfnpc4eRkMK6jDBnoMtUZtZz+hth
cWp1VKyswAdBzdCL6ob+x9BhP9ZCsNbjZ3ocH8lIfihytZUbr30wi5zfEuc+Nq6772ex4UGkSHWA
sRdJHSn2Kqea9AdfTou92UkQPbfuNGuTiW43HW0SkZ8ZfY+I0l+tGL7OYtRvKryHYmWzK3QLYnGC
QVO34iYCQryWHRyL5b2//6XdBc+Y9e7Cl1ZyvP3l77d2tpwOajGNKcEJx1emsc3Ma1ro7FjWHzFn
2VgmGwOTF/wHc7AUrKqA4bqWzebq3xs5/3J5KOsYrEU6mKiXLymwiSiEqIDj7zw00aOfVVgD+xtR
Yi0ezboX9LLPtN5lqXgIRr9pZIZhxQJ2WpnZ4FWifRECOLVQc642BrQ6IpidPAIgfHpWzKH5NKBF
2OPYiozMGfToZpD00Bar5ClI4pdimh13yyG/ylt9n3cq/q+Bku2aUr1pKq6KTZn+rKaaQu+g0oap
YvEYRTeGUX4LE0OxdYlzMKyqYidkmfEkZmm/M/smvU37Lti13eTvG0inttS1ktuYXb3rcXl2pNmo
u5YDB6elzjbb4SnVg++t1sPmDXjik0MFnY7hMYmS+6HDN1il992H1LsxO+eRh9Id9wx4xXSQLSP2
gMtq1IZFjBFHibdC/jlQNfcyxMrnfgex2I7G0I9FlOMzKU3RvgmJn0jaj9KntKwPl5FWotk7pMU2
HDWvy5oQJCHLbTX9Xgd3UhvRMvsNU6/dZazVLW/QVTNTaMjGF3HMlAVL9FKCjGR5j90o2V6J/bAk
bjTnrgyJ1gj4oBJH3LmcV+7h5ITLVuRWnSUwc+X3aVDuzTDPbaGLvxkVFPD/PLB3iPPnPMmI/KCW
Cr1NMHY0CxthpX0Ml0vbEuRcmb53KIvpY4knQRuBUpi5bk/RnS+Ez3rvPf3nwdBuPj9t8Id81smn
KLxZZwC5PdZ++5H/1vYErG56E9fHy1Bn5g2mJtKur2A8g7iOdVby9Abfk1p1iFz5q14402Ha0Yv5
tY93Re1gxXuY9rKdvhjfJjw63S368EqQo56kGG/aPugtLOZzTCop8iMpcs1K/ZGUyuuY+xvUzHn3
LJIUIAyJf+h1Pqu3jLwUpbk4RVQjRXGf5nVw8OUw2sc1TRs2CmLtdZ95NVaofSs98RInHS/P8Mqa
oSWTyzaZg6jxYrVYmXKK9a1gRK5UDm7TSC+Skj74lroBc04l5kOe4ix3QDlKsZ+AMxN9VDKIZn6V
KnfyIUhtfEpvcGK9PLJNyMXny7q6G0wRyLnFVbADDGuRPAkdDqVd9yt82HoDeEuzlh/zdIyLoDzW
eqB4pjYD9ntpVzol/pnCvtrPj7Tmd+1btM/u/NoxyQM3Bru2VE+hF1G6i4yxk3I9cv0R56+k+dmm
w+fL87m+UjjWKJxx5zkr1AsJWaxlslIyzxkS4RBo7P5c3zhvztTD5i2v0GTxN8481JNYSW0oNyMV
9yxNsvFxMHEXhD3i7aTsqO4Gx38MsE/0yTrHo/Dz8hDfmmvOvqBB8xyxRjbO9EGSZOrrnA5it2mH
TnBqLzCea2RM78pYyo8tG5jG5VoSKluvav9LGE3JrowQkghir7aLoo4O4iRUX+WcW5Rjjrr3Wnr5
RINXpV6VdYATd8+5o5WiVh+bUmgwvu8G+uZj9brHB6G8gigtXI/9yO4Qhvg566Xbth+8rzl8/4Om
ltXXjP/NUUYSco82bsTVrGm/wimSd4NkVbvcKqR4ZzaT4fiMprRFD4O+y9O0FrRO8htzkTI31cCc
Ykjrmp61J365vRd86zC1FXrtRfD6R5z/cOCurOfLuHOMWH6dU9zFnXvSKA+qPIC6YjbdyfLoSC0O
PurXqdsipq6NkPwR1ROiM0zsBVLYRHmUt+hrRlfa4a/mX/2wbQ+0uqV4arDoRaNzZ9nbbFZpP8VW
EOO3LN3RoruXpexKVre21Nq8KfgMQf6nDnfWv9TlvlzrXRi7PEdd6ZM7icZeKX6L6UaEWA1CJziL
nWsgVuubCNW6/Sh8DdPiN7XVLX7j2pRRBqRAgbaFQsHsfXSwxGBUlByTXSv9InivcfolTl8vL7Mt
CPk9hGS1ntIKfPy6zLFT+oDun9OTYl9GmQ+Ds8V8MpBFraWQBNFI5yVmJLWb+Z3rGfV3r5buxLQ8
hop1EDHJ/t8gF9+nn8a0ylQgLci841jf5lX2WyuTj3Iu3MphQQt/U7iXMVfDOV2MPFmTYsDYWpzC
Cv7pmWewxlXXvE4iu3vBqvsa2126M9RPzVf9gEjdYesslufpO5veE9h5+k9OEerQTTFFrPn5LFad
6Uq/Vh3jRrrJEdY8SDfWPr6NUyf93O9m/YAi3mG8mRboMlwe/9uCvPRDFidzGCICZ4T8EOxp9yhS
lrXdD3b+yi+DubczXC7oybFyrN2EFfS1cVU8Zc5WerD2XMt++ecrLPv/o5CO+G6ONH0sqzflICt2
3le+DV/yq9HxzBKoWB4PBnbsfblPW4QRA0v4IIjd1npYC62nv2SxgVGa8np9Xg/Dj0SwvbtBtosv
yZv6yCwYi19SV7hzytQ4ydfk1/R4+XvMy+3C59CXm1ttsBZRgOeE/0wTNAp4gtbvonQ8anH/kJXo
9P4BIvZfc9ufhr73HG5OVuLQ+yNS5lHsan0bOkmW7TtznOwphsQhS3ni1EXjb8zyaggzeYAUNUNC
830xyQ0mYK01cFJizEl15aH004OnbF3X1+I9qdI/KIu5FP28zssc9y9ZDe6TpHxSpmIjFm9BLKJk
EPktvTUpR/7k3TUj+v95pnq7y19oa7YWcdHE4DfQ03m20t+p8FEPvxblt/8NYrEISoyoCz8AQp6+
VtiQDdOHMvvPjVZkzogb8HaPwIFmLcuMg0xlLcBo05XyhzGXnTFK8Kp+xIR+I0df+yqnQHPCcbKk
tVaQpbEDSKuyZ8skwezLdqNJfW2jnmLMf3+CAfsUL+QBjLL+gYc8DpGJE5OQSel+mNQNsLUVYMg8
iIl0b58zA0S5L8U4afCxM3Sb4Tm1+kvCEejyIlg78nmzol8dRUyu/IvFDOe+kK2yjWlXD8WnxhR4
L6294RhKRXQkf9Zu+mb4TmU1e7kMvPZYRuEZwivXmrmzexEPBp4ZEUPXiHpaC2XMu6mTvLSHKL3q
/fZrlAdwT0ycsSfvuY/ZZJfh1/JPU4GlICGLe96FrQ2kNnpALznMbQQWXLrZuTgKR39LLmxtXdJ1
jSAe4rvnja6cK1OV+1bsplV348fezrSq58tjWVuWpxCLpa8kkhz2ucnxVZc7ek6dqk3tWs5QskAC
Pdy6aq1P3b8jWuyCbFIqi2QwdpUQD6y03fe9jN28Yoa7oNus6p+djRSgUKun9Moknil1pKE5JZEF
mER7iuwdGi92Ls/eSjb4HmIxfZqPp0edMH3R7Thzg9vSib+J+9pVv5Sf8+RQfgiO+k30VbvaAJ73
1vtz/z3wYiL9UY5NXKMJwHc6LLnmoW934Z266/blB/9zkTtbxcPzLzcDwokwUI1AbXKx2cVUs2Kv
EQCsW6fXFUdU28+dmHwwU33jcDmPK++hFufXVLWN5YtAKU1S2JUV2IrvO1F9k1nR4Ki9f9NaW/LM
5xHzPebiQDOqRo07kflUcLmM4+EhEuKDEMn/lbCPSxLi1uKboBFCLYvAVfGKYhgCMFmt7Uh0nMiS
bsJwS2XsfFfPMCrPNfpf8kXvD5veGCPZCnEoRLfhtRKlT5Eh/xa09h5buAQGg7glP7P6yTTycQIy
spry4lYwDoVp5QaAVmJyIZgo2tHk9liN2cEX69+5FH5CGnrrSXz1o81OlLN9I2ydxSaQxjSqxT5J
3ChKaUNQKjfsipc+0za2+RbOPPqTs1tMOmOskzhxPa14nlS+mF7t5fC/czD4arypvoX7c1n8MJnG
XquzxEW/1G6TcD92N+rQ26a5Jen7xiY5Cx8c3dSCdPTNlr2wWhLGcdixxULLt1I7kvNadAZtml78
cGx3c2Z6K6hV8zR1xE5R7SNbosF9p5LmaxQLle6qNbleWn4lHFu1G342ceRdBSPFzBArFFcbUDeP
qnC8VTM08NtRa45aOWm2Vo7NXs8T6RHGSboLU8xKUyHu0FYYMlhQoaBZ+4JiwtFI9DqHlipnT5eD
53J3qLxNU2r5R9lr8TlzySoboxGGQyH/kqXqSZERplT2qVDtSrPZeMg+YzO/oZmozXIGcWddas5a
cUTHkTZL1Wlhj3ZykDsGL41KLd1GfVnYYiO/pFFzlEb0E62oJ5WYrqYB6o8XKZCQ23Hj7FhmFfMP
guEz1wF57jrrwqJYnYeBbg4HKBBw+z+a0X8VfPgLAXcu6OJoVi5rJCGJegvXYTgESerkWAEOYkb5
O997Weem7QZ1ark7/0IzCKuyhPvCst2q8cu8nbiVHoLotgyPbfolVV4vr5hleHuDUOjOQzUYjGWn
gpYjyFFo8XgY2yhyco8GDy27RmBlZ5TavirM+zKduo00c83ux6Qm+DfqUsoiD71WKZpkfNM0La68
6/ZJEO3pOPb25IqHbB8GtnmDrkzjxGiqbtWclpWNxaCNxVnla4oPgYFBN9KU2kYlXNVSV9moj30T
FOFeQitE06bbqcby8fJ0ryPPjG3LoJS8lN4rx6TVOikdEU/IaOk1MrsLFbjN3b1VFHd6L1GZz111
0rfohGdvbH+N+V/kRWiIjCma0jQfD/qTxOOs2O8NBBWuBqffKY6ROyLvNlsduGePwkvQxeGphmOM
7ijDDa5Md/w4WxmovU1Jy3/9MdsP+U4W2+134wOSh7vLM73M6hbQ6uLpI8ctxxCKjIU96ldloX0t
AuWgx/KhGLbEClehyEpkSqc0Mi/f2+pYD3HiZjn51X3s505aPEnFcxUaG4tnLbqrJziL7HHMOzFX
hnmveuoPMys+dIO39xrr2ov6Zy1l81yewrNa5NscngDO8ekkO5CapG8ilW06G1METnwd5w505atp
/6bysPmot8j8/4KDnYwq5ZuU/Xs4z1DrsJo3h0HD+TA8BO2Wxufq9mPf/Y0gv0fIRgnFf50ZJLC2
aGtadGeV/WOg93vL81xV8yNbGOXULqpyf3ky1z/ev9CLWwYCIFGm4DJ9UM0IqTHrKm802ypTW/M/
BukWt3x9552MdLFW2sSq9M7k02kvo9NQI6Z7b187xYP2PXf8V/+2DnmbPbSPbMD+WB4vD3Z9R/w7
2MXCGUOrx5MIdCWP7tIgeaUNY9eNWKmhhroxsVtY89+fLNLGa9Kq8JnYUFQOUV4fVNibvNk4df1y
eVRnd+LlAl1k5VM7deVozMfWddc6TGl6THZhaVc4R9jTaPPa3F5VLkaQor3VITlP2Wleu8RexO9W
CSQRswKWbvmRYht9CRKWQVtVjFUU3urQ20TKnae795NZ9U2tcjSNh2l8hAGYSr6tb6Uc62HlX5C3
GtjJF/O0BEXDOaxEc29pefhb5bgxeN35/1Ca2BjUW+/pCd5kBklez3FF7F8lNXGG9vsgDBvBcnUZ
ngxqEVoMpQ3auGLmEq44Hn4I2fizro66WG1w4raAFoFEkyejb2SAwqS4GQTtpsJ5o9G82zzZMgVa
zadPxrQIIlZkTb45MnFRqnf2OAmf6sq7uryptjDmj3fycXJtDENZZDjUOO1SYb31Wy/Rq6H3ZBiL
CGF1jWfq89aZqt6Os5e06R29/FWWtDzkW67R60GC2gQvxhgAnXUBUJab8GJjdZd77N2P2S7/qBw4
PJ9w56HMj7DK8zCwyrdcWVavY2if/gO8iBBp15bW1AMMdeBaDx3jGB30RyW1Qye9au6NwSGr/q/t
/G9h6QR0ETBI8gNKWsxtPDQPjTRcyUO29S63vkT+GdiSxTIgnGWI89GpG5/7IEJGc6sRYH1P/Yuw
uBAUURKOZQ5CEtZO0l5pcHRL61VWv/3JYv8XZxEkJl8JJ0PkE0misNNjcW9Sg7gMsZbiUKmicIRF
Ov23izMqQ5Ozz9V5P9XyYZA+RNWDV7ziiGX7UeL4OMX2bbtRCVj7QFRQDYteFBVBn8UeDqNUkIKe
u0XgJ7bW/cimeiP1XQvhpwiLLVxqKR2NWJoetEBFhem+0Dq7Sjbellavpacoi7nz87/H8Ze9R7bT
PlsP9bf62fiOl9av+Lb6aPBQx83/RXjc6qJYnUQap+eqPlpxy2pKIYuRqsZ0HcsIAvlFQIEolr9c
Xhxr0zhXMuk6oKqI7tL7YCvEo5lG8w2iiG695Mb3qcQpW2+Oq7nnKcriY0UmF81+rikI3jcpeMxE
2gDlGwprg3ivYFgSDA+FinFfKNmTmOyain7p6ZcY34d558Rl7Fj9ptPp2rY4/U2LTxtBMFFpXx4P
nqbf5kZ1IwvfwiqDdMejUIDYSaDuDU1wkCaxq9izs+k5qhtbCR8aZIGV3zIu9qZmzXXSq8vf5Exu
Yw6hpz9tEbetitYH2iRHnBh0t+ic7DDZ8S9jr78Q8Q7pD3Rgdn9iAU+Gh8w7yiWoqy8TPUuVGho1
Aa3ryDaiguiwNedri+0EYpnmKXItZbIKhK99sWrB6cLP0rgVGN66fpZ58SnKInQbaJfLcUZINV5M
Vzuke+2T/5R5u9hRbe/Buo6O5if/oTw2B/+QufVWyJizrUvwi4iuTTBELJlBBleeO94nh/BV29cH
zQ2O8s02KWZrThfJX13IgyBHwEnqreGpxzKAnxJudamtbRZe2JFjmQ2VzjqTc6OwAunty5GPC9Yx
07+GyFaTOUX3/4e06+qRHGeSv0gA5aVXuTJdps20mxdh2sk7SqQk/voLDe5uq9VC6fY7YLHAYrCT
RSqZTGZGRmS1BX95v34GljI0THgakHACRTwkgb/HJZagR4vRScQly+xcuaO626ip9jbUUX4WrcY2
FkdL6brRH7326eChzQ1JAVOXfxJ/WITiQcVgVRGJP4yDI1PMRDcvI2gYKzAvmUPrlhYNErYCbVrY
X4wcYl+RrqkArk5/fpHzqg377zua5voxytK9DRIfapwT7YMT043D9CsPpZXEYMF1Lo2qs4KYsBqS
RBGuUDlDR9VQB+L3thwGhOuqv7Kz0/eanYpvtmbfU6ZJF1cCtlj0UtmSr2N432HSL2Y8tngbj3IK
8gxlD5oFn2drFL9L9w8yEaA3UKGfiJmnnbjY3qgjRqFkSEcSTOr6FmU3Vds7Jqhd0IyIIAjB0Gtt
k22o35n9WZjJbgx/99qbPoDgqI2gb/HJ425lfmRx++HaIIgDEewPjXmSKILysUWgSO7H9k+pyDei
s1aMLD2tMdD6j5VZOBJtB/kDASvaJtbcunZy4PHtP8wDnLHxYt9a+9ILWcs3g7OAJIBvaDsOg1CX
Am2/ipkftIC3zONPqp94NvZ8c9251LWdnH7SxeeleZ0bXG0QLIwPXUiJU6LvhnKIn4So7nLJsSTF
ZV2DSxNXAHljlKMJFqEdFUPgEdOGee3W/FUm20bwDQcjX8z2Wal4dT04nNTOEIfAVD6YAjPB5YmW
L133aECHxaExdeX4HvzbTlyuqXiuLWv684tlSSwrSqvosJOa2GQT/rRKTxZZiQJLOe63DzZLznjE
UjnkMMNK+yx0w+FC31QpVOz66JCZJ7OJQHKf7WT9JYqjO1n7XcWgiTf/sFyDcNhLYox449kPYH9e
iceLURF6KpCCQ/lXnr9cSN5C7L7uUaYp612JRr7ZVtushjpbc+wj0wmh+gwGyBUPnrKrH6Hqwuos
+wLgyRK29dfqDbgNA0PKXkjLXSbQeRJGQKM1tualVgwAEGhOY2JtmjyffemRYMIwgSQnHBhtYirv
ouRoJcaxripPScNTWp9xxztR1dygh/1cERT7V4pIyzHy4jfM3KBsCMtSBcuWhLKxa+I0+bjXIhRI
KPRwy9p2tJqAbTd1+u5UQDeOK886Lx1Zu82jcKOXZCen4KNImPV4/XwvXcvYnon4R9WgLTpvpxCt
6+oSzXTI1RWuWdI/jQoEEgkPJaO7IZ4ykndt3OW9ur1ueSELsfH2msTrlkBpMWvVAsyXqAJwHXM7
D71tu3Z8Z0JiyLKC67ambzx3u0tbs/03ORA0k1xe0JnnXGNuO3xmunD+f0Zmjx6Z9o3GChjJyFGT
haPZe6tc6ywu3QCAxWAsHuK2E5fv97iVlU0WkWocAwt1p+oRXF0rq1j01UsLs71qBVfsIsR50TaT
Wriyh3O6bFMZrp26EzAMjItvZeQC1xd5a6WhpXoe5iH+Wd9sE0tqSz1hWJ92x73phrNfDLfZhLfk
XOwgE+moGoQ/19qXi754YXUWlqpwyENGsWboDroJDh4RLxRSyyF5EHRNQWCpdPhtjbOEVOFlXloC
1np38LSnPt7qpQNRBnTHE7A+Ihs3j+q4r56v++ea3fkTUWB6nNaT72gbfohdeibxdhr87HzigYSt
q4N1uchFf7U1QB3AnoLn7+x7ciNuC05jERTK4MaYNC36aMVjl24yBWJtwA5jABPYse9HQuKDiDuj
EEE+Ni7pmavWMraz3DEjc0oifLs/K2bkX9/NpZCClzB6JxPXDQLVzKpe5JCjQ0gHn46DBgtmvTU3
Qy503czi9XVpZ+aaphpHBmlhRz1PolDqFsKeR76vDlrQbdKjvLtub+l7XZqbbSaVe6tkNR+DqlLQ
Q9yxZE0ceYof81j8jwUAYb5vHMABcVQpsGAUm1QvnKEGXEGEPlsVnF8MJpemZg8jBPwxiaccR34v
Thhz2ia/NTQjPFSa9slHv+PH0TFfMaF6fQ8X3wWXdpXvS6RdArK7kOG68TgUNWNXYK5KcyaOVTAe
/nvYEqYbIAluThDlH4RPTaoyoo441a19sqIvlb5H+d3Kgha/2YWNyWsusuU26VRbbmHDfMgaVyQO
XtDGZ/kQ3pq+uaFdICQQDhBcCGsYgkV/vLA8u++QH4MzOhZoitF02PSQvM7khgQr61uzMrvz1HyI
oLuGiCxkgBKdaMvPiS/dj7fkIX8qfvUP45u6UpVYdk6AWICuxajQD3BSmNF0bBmZ4B5yAGiEaTk2
3VDjSJ+5O7iyW33k8W6o/+Tu2qYuXXdQ1gaZLWrTwBDPn5F9YipWLWO5GXBgKjDzcerHOmCLlXJn
dF/Xd3cpPl9amzlPItMoBIgXLTrllxnu+uxQFO2h1blr17EjdGhqm2s0aEsOe2lz7jYMIlvQmoHD
trtU7JooAmnESV5TLvkxxYii1lTORSVNBxvGDx4OGx0EWsUaqq4EWmzNOGILq0AdKzcsMtcEFb0w
0MCQ2N4YhmMjzEA12G4I+0BNerfEYHra1baHdtgRXBTbGHqfbRUDQaXkK4jxpcI3WPsJQbcKWq8/
WTsUZRgVUEWCI9V2I9CK5biJJ7huhUH8YtBBYGnGkMLoUy+r36h9MnPTkVq1wn92e5C/rOT/P0io
/+4dOAXw/FRAVTcf+wGMhHeT7Cxat9ZG9vKgfg4P+maStknWBteXDjjAqqh2Tjvwo93DgENGyxpp
SG72rgoasALw/OtuvvCSAjsPKENQC4NSHtKC70GSmTItqjIT8DnICZe2i/6WM0L524DaM5G/pLx0
JfpoS+/XDf/09W9256VGDjYPXbKwtnIAoNF+NhW8pXvoypFo5apZiFkwhYl8GxNTmDqY1/pYOVQg
psISqy/u9QIQp+J3CbmSTR/YuVNCb/FdC1IfHbW1kLWQB303Pe3CxRUEOsaUJ5Pp3iVudq8H0ETa
Wzt5k9+rn4m3Nhn8M2h9NzdL7xJdAi9dnIOiAkll3hhOn8FNa+EoaQ/+EuaRStlCHXlz/Vsu5Ojf
7c7SvaEhI1W1clrmNJ/dulm87WIn9DBVFZhf4ABG/04hK1nmz2QWVpE6TEOSiGbzIkBaCCKSiZAj
lbjX5u+DflMUa0aWvefCyuwiMKp2KFWMnwfjXlcOdFcGxUZs+FfTO8gDdR8cs5sq0HiwpvK+EPu+
r29+HSSsAEcfLOeqSxUHBcuT/iy5ph/idGJ3z7LfPkje6otrSvS+57rf7c6c1kxDAtOwax3prvDb
T7n2zVMfSBu6aev9an14MRRc7PDMa3XIdRJr+o5TTlFFTqn7xtNUlAbr3YNBUaN1U6eJ/w8P98Xz
cmF55rcYk5cldGtFIKcWtIYfbZ64vXQHCifXDk+Z9DrE3VqaPf2d13Z3FnB5G/YqV2BzeAcbjtTf
UB0FNL+5b37zbXRIxRbyr5W5FdlWCyr0ddf6kcrPa+Xb951jZTB20VdN2Uz7HW4KP/HD15Kgluc4
3VbcoIYtb/M3yUf33RU+4qKx6Vu3eh4kJ1q74ZZ9HBVOVIYw4vkDTNgqEYrrJRV4dGSn7lfmp56m
uzJYpbzeI17qMyjFlW6/xmq7cI9jE/4xPC8rtFBVU63+r2Hu1R/6Dd9mB2kzxv+HQs1CQf27sdmT
rq2hsaQY2HETcIYXaBa+6lsWudWm9hXbyY4NFgvCxea23tPPcWt/rMTnKTX+4XMXi5097UK7VMDv
D/vpTsHDzkzA1qX78R/QjG8qoJk+/6OL6MLgLFe3tLq2jKRD6Mp50D6O6a2l+3l/MKjkhTdFtjY8
trrDsyiNKfqCm+SvT8uB4ZrPxTYBp/lt4Yc7dWNhYDOBYE7u1+7YOeEpX7mKfrCFoV/3zZ1msbqQ
qrzn8uROtqMrLn9vvkbfcPNgeFM+ACTNe098Ec+4WS8DLh7ni72ehWtLtnOlUWG6lh6H7NmMVvoA
i0Hy4u+fhWdaNiNE0PD3D/YfkvQJMEeVhwkUq78BqX+ZcSAMtF/XPXb6O384LMpUE1sfqIvn87Z6
31dVlPZIZKI69ZK2v6VDf0z67iULzQ+ZrOFQFoofECCbUC7otRDrB7GNFpdjq1M4LJqiH4Uf7UEl
4sT3ijfpG63Vi5e+GKZAUOZGcwft59mOjug7p2VCBCbEajeySncEScH1DVzMPEG9iReTAnLMH3g7
2tvQJxEcO1hbbhn9SbLBSYsXMH2mzanqTM8Wf6wDGqBob66Ryy19PTwlMJP6t9o/JyzhoDu3dIGv
p9d3iuZ05T4ZtiLfJvpKL3spc7g0NItrKs2ERSkM9UPhyOBKzofXMAL6z3pd2c4pQs8d8tLSLKA1
tipAxTCIgHWQIB7TXWH1jmT+JuGdEgOxGwO5ZvVbXd5XUbkCIFo6gJe2Z7GtirNYgbyjAAaFgBr3
I2y9JPyjW5IDzh/LckZrbYpo0UExJWoCeIIpxvnxM0EzCuUvOI/RjVtTxru/XlnTUu6uXFiYrUlr
2wpqnQyZV34G261XGqc8VrzrX21tGbOgzKCl2HAbhzru9joKYsnaqOfiKtCIRCkdW/VDHkRtzAqC
R/gyg2kEpd5vuoR7lvH7+jKWvBzCQ4aigVcODKqzjLFLktDKQOcQ6KrYAI93X5Ttk2xmj2v7tbQc
tCNAc27KmI+dxyWW0Epmtoz9gmZNWDmmfej4r+uLWUp/L23MUu6iM8ce5wiLAYtBR+uN0PRt2QuH
JTamykufZM3uusnF5ODS5nwDMynWaw6b8gO0F/X3CLM4n8m+u6l94RJP2QJZJfnCj/5Okv77qRwD
RDT/s6uo5CC0XNQAgN8yoJmOXbX6s61sbfloJ+/XV7j84XBTYqIZBE7z0qhdR2PR2QrSLb1N3FRv
X/O4+iO6bI0Me6F0OC3mH0uzcwut4InERBNBWBW/x6E5Wo01eKWa3eQhGp/0udb4ri7Cp5zxg+YZ
4rF4Q0XmjBT4oLTtuRuMTyGbzzq6eo5K0a8co5VTv7QZGIEk2AkwdeAS+r7fja51RENpIKgK24WA
vCPEq8VWyU+Wggvqf7YKEyjQzfmZkrShvSqj5pHvygIkuGofVIMTe9yZqoGUewSDycEasmnxXr80
O8v2OrvOclP8LbVYdxP5rrzNHi2v8+OteExWU5WlzdQNkJ3hn6nqOUtV2l6rQ1XAs7LhEYocHrgs
sJ8v1913KcBdGpnFhFrOZV5mk/sW0u1oorQ/IQBDKlAL6NWVs7JmbOYeIEZgek7hHkYq9l1jf0Xm
EDu1DvW9rtj8+4Uh/wZWBKPs5g+mpjzBz0f5HEfffo6teyDZIdPy2IEL97qdJV+8tDPLg0gPkcFR
MvAEyFNXqY6cPl03sOh24JxCjgyqaghTzHatVzGOave4g8wHegCeDiS5nuUxL4LjI2r+Z6VMvKkg
E4SaNGzOHG/UmzjUSSiAeLf27YZvVcCl11nBlxd2YWfme4KlCVM02JkqtMJrXQYgpMddy5FdJXbA
3LDGFbqAVYG9C5OzvSQDEYOVSbgCUfeZqqVMP2n9EbqyxabxBl/x1BqZl2MIr/4slfUYsnSoL37A
vACEEpQhqhE/oHtBEzSQvWzf99sY9TZkej4BFfsZMNCVF4mydPAurc6KID2A5CISNgqphqfKTpU7
MfiNzqxxxHN+tv0ONJH9r8mXmGP4uatg+L+rXSV3uyfVLVbrq0uHBgwLYImDghxC+Oz3cFPjuZm1
JGjqzxbAXwlUHddPzYIFWUbfBvpMFrLDOWRd0uWINuBDCqToUEFxL12bvl/YUqBHAFRBNxT0H3Od
kCRDn87uVRJ0ieShNeWnJfSzQQBqp2sFs8W1/GNqriBd6bZIzRymUhJEmX0symKltzy5/eyJBZoy
QPwhKgtEzBzbCf7muJKhQgBIgMa3pZDZC6QVtQ0bzLcqjOKgGeLPOjeZP5SaWGsSTQ+4mXXgEMBQ
g+6yCeGFebzpUOWQBwiUauBB9BRf3GSuci6fIIXjsIfyuHYclioOCjIpA710OOCPyudQmlamF8kE
t+j9WPWmSpWGkiumNfqPLFirsi+ceTzkwJ0EDi54pD4LOgIS6LoZonuemwlz9e4JCjn3RoIQd93n
l3pBmNKAes30LpLxLPqefqXgo2NFXE9o73LI/d8THxzfssCOXXB/eiMqKsnq6qavM/960ysMREMG
JjaU2dfrijG0ShKyIOUoII+Rz1E2yooTacvbFgz919e4cBYUDb1Ec9KDmkg6vy+RVm0KsvQEAhYk
z/xoJFIQlVq68kReONwKcM7KRLSsAvAwi08aa/veNtEhzSIlCxrQFuwBy1ZddO6LAHI7a63gpT3E
Y3+SNJq4xefBpDGlXDAoGwb8b3pvgxwh9jtTcipMbEr2Skbxg4QLJw21hUlYE907DGDMPhlr8FKI
InR9tDwCYDdGBW6XRrzxNMI+Qt6QV96MuiOzITvxpJTdRk5GSD/Eoou9io8Nd2zbZgBkS+o2ES2a
BRLYuVBpN05SZom9XclywDGh56PFnZ4qE9R9IKtMf1vDyHIHbHRkm9es/1SqxAZVMrG7M2Vxd1BI
XaIcD+bMTk5xEcrav5+zQVaD6hxeaui5o3D03YEMAaQqn170BNUkmWAAAg9gPVvT31w486jC2Whz
QKzq5w03RoVtZLSYrocscvqyvesyCXUWspK/L9ox0YG1IK5o/+CgsuwhzKyoJAHTRy+NXvMCwPzo
4fqhg47nz0Ou4/k8tXqxKrTtvu9aG+p6m2oRCUKjjXw1AV2JOn5K9vDV0zjQpVH2K7uzN2VGH8GJ
vR1yW3NIb7/1LPyTDGRXjkN4V4WscFVKflmcR15nDlBN1OXNqIrHrDUz0EoVNzopIEfVYBQ/5tkE
hyCf5UDPtlUfakZuy9SIXE3NA57UgaaG+96Ov6A2CrCxpLwOVX8weZL7TTqChFi6E8PwKxn7czvW
L5ncvcjhiGmTZEhdWsPzgS3dasza2jmdyAPlp0akTzS3XntgC6043IeKOCtaKXtGZb1WiUbcqOpx
K6mcBVGcSE4ZGTdlaJxjhbc7oaBfmvFMnC3Wlo5pprJr2FTx9DjejF0vuwPvD6yjxCNKyv2Yx66V
pSWATqnhxQV4daq4fjRNtXUxEsedlsV7kai3WlUcLSW5sYVuu7mqGhsQYJluU8uD0yvsq1atNrAZ
BhSAAM9vaAN1JNGmOKY1CgFyr7q9bH00CjtDuStGCbNxoY5wKkG3SlEVcqgaHqy0PBWxlrhGYfoi
HRBhTS9PJb/QlS8qR6cwVhxh6BgL4wfD4J4cJbrTtcVXIqw3QvhHJ8CXkzXUt2s9dWuKmbIk+oBI
uBu3Zn7KykpzpIw8GOBRph3dd8CiFynZUNncGyMIyzVeBU1M70FJG5SZ5Kr5uKlJ5eiY6g35Q2xB
OMv+EmV37NXPnpvvdm3fjX0XuaxH5ZkAD9Dor0xr95IC6U8lu7Vi0ydVngWIUm9KG56kEDPMdZM7
KOZBh4TAhr0DbfCTkIEsSCFa1wmIsH5GSn7g8UFuyo1lSB4gPD742ZyK24e8iaCdBNQfevWbMY8D
2pJ3iC+5xXjbG+mWRPleHZDMYy8xXYKZERszS7mnlVIgJcMjynsHNY/2VKRBXWOFOQXn1ilklUv1
3xg/d3MK9bV6E6vypxWZe1ZhDgh0IrWTiQQTMOZO6XVXak1XUSy3CfWjziw/gu7QMDQHnsTQEMfJ
gexXEuZvtLbfjWbYd5inE/L7aACBbBVtgCIR06VXblm/KgLYftTtaq4+I8agBxziOGeurADaqJ0y
qt7YseFn6aPICi8frU2B2S1hyBvdzv+AhsRnqrrhHFRGBSudvP7VcPxZ/zna3Q6Sl25Vjh6N5VeD
VZ9ATo5uK7S7Yui2Um08kwg+rfTboav2g2z5YLw81jXzKuOEPM2PFfMe46c2akptC1ZG0M7JWbzT
qgwzOARP1KI6CrOO3WYwsMGatLdClH9EckLA2ivCdlNVHK3BfAEnQ+mwXt3nkKaAQ0W6V8e1hiEm
60B0FWCrtAfkVlcGZyys+6yqRjfrFBSvZd+GRqoDNVYwUml66BYROrhd5oeK9qDELXqNdnjOlSFz
aWzcalxrIYFM2k06lLeN1W7Uur3RNVASSXnbuqmV3+UAQLhCEzfc6O77XD22tn2ibfzExmrc17Ic
OmYmDklr3aRmQZ1uyKhHtSTbmJbdIIbpED02wbeLiwagdesePHlk06XKfaV0f+Sc2PhjVHGizn7s
pQh4oL4KWkuCTttIE1dNlJeU5gcwsnJX7tmh6RBYywG4R2gUf0kjCR2lrne5VPkFsYRTxmIicJVe
cq7ds6R8jkbh0QpD43IFrs1xOHOQtgD2e5AjhTlSbL5q0MRyzM5CydccRl8gbfPDPNc2VOiWqzZd
EfSy8oQK7UNfyZnfJhquYkLuJZMdtaK9I1brykn8Ryp00GHlCoE0GtX8UmosRxnNx8KqXyhpQMWg
tT7vtFOamy8jV7NtRlTow+XKIYG2IqYFzcJXh+TTyiWXVvi/OTAmqS5+QRT7l2mnh0ipj6Gtg8sV
H8usxmclFZ8txW8FKylydrN8ltS+cc2mPiRZPjiiMr5kLcbVroSfdWzvx3R8xyelGItjj5DC3kGk
4NOQjXewr08RD8srGbhGwRErItmHVMHtIGH+EgktOp2D2EkifzPKbFdnuuGixeBJcnIw1PHMBS6n
hJvgAphkvKXchRbXPRFtjqOIUi5GBm+qZngDK2Ts18TSHLlLHqyBWJ6lFpFTMz1FghbdGaMRhImR
uzrYqUGAHaeemvXdxkDWDlK3Kn3MSllxtRyMkkVqE6+RiwJc3JXkjEb1wgGJeupIfFPkqhVkNq6X
RK1Pfc2furx8H3NTCgyaYwjNYL/w4mm3kJK8a9TkWCA/QLREgK0HVP0lEyElRy8Pabwc8WNtqXej
ahxbNZFdPD69KG70rTFCAlMC8jI1OVJGqu2RKwYgOQFDRWrdDCM4KkCc7OJefJKwcpuPT3bNj0bS
fEhjHOQIajUvASphaL9y+lKPBO/b8qWH5B2mNM6jAGuIMkKspQ0fGuDvQRTWvnZF7yKZveMt3Rhm
cs8yI/TNDsD8ED8jj1pUUDK9d1LoUThF1TzaOqO45QUOlhkzpzaNwWkK4yOxlbMRY4iF2JHLSx7k
mC4BC68fE+lBbrUbJUsNNwlt2QNl/tMAqK9khnuDhreJ0e3l5qgAtcFYsgXx78OY9Iek+dT1NwQ+
d8Twq19BqNYBa/Z9p6tuPp4iijOoqrXbiWFDIkjKj8RIHW3sgwLhh1Q9ZpPSW6rUm8pUXCODUgqN
Nz3LY2DJa9UdbPgYw1di9kFNTOEW4M5tuHEHTaS9RbS9hIq0m2ix5Y6VbLmhHPlaom5sNXcSvdlA
lz0ItV9jQnajpnt0RIaCg6sXnZ+I6NmIo8RR1cZJDP6cR/rRBrQWc0/BUA27Pm69oWj8AVnuvdT3
tyHQlG5Pk9Atx2TLNXuXoAgCboPuIOH2cJLIdBGBdwRxFgMG4y9Fk896UjlJMrwwhmyirY0W4Eco
0owKgMr6wDdikDdNBqIYoJg1VT3I3djsuVQe8hh5kl37eOAdJYAR/L4wfAR2r5KeIZjuj6AgqHjm
Qw8MxSo9UAzLq8GU27ZWkKjdlhvtIdba45CTu7R9StiTpryFxasdtXuN2Z5cGAfeGRuGOEOkdqeE
2kngohYd2xkWaizKb1s1Jo1vydMlyQM7UIlMuT7E9vgKBO1NQ/iZm/aWZPQUihsjjG+ksd2XXQMM
eLwDruFRofUTaXCGUSWKyDZlUHkrppeUNRxsPR4dDSp6WqbGjlHQt7Ghb1nJ0aYZbrle4rqlZu5r
rfyJg3oaa/1GjhO3TZuPvAGpNpqTX7odP9GU77Ws2sYVBxtEv1fr8Gbk400HBpFQgThgU36mCTUR
IBGaGmOsHJtLHfgECCiO9KqGAGN+SmiqOeiiuwbNjn3fHlVBwNI8PEZ1dyeF5ROQuwLyLu15bEq4
aV3d2IX1yc2BuumQnOOqdzuzlBzSNs8rb52ll44JiAjqUFPfZXpwXbQMi35odDOmBACREigD6jbG
fd9/QtDJada4EacC96x0Ai5oEDP9pbdX5q+qbIzKhHEJRUojD8xaylxmmBuDpZCgC6TKeGJauVI/
WXov6hZojDT8W/9BLNMP4PnW2lhG+hd6RWuBTaFxOH+9volLpX0DpNN4k4LKCM2rWQGFmwWRClT1
MIUT3jCDu2laOpUlXuShxGh7tiuyJiBMxSkcnUHvD1X9rvQrdY7FX6EbMkGdCN8TLbTv35JBmkhH
v46AWc7HoB3K3qOPPHFjY4ThF4a8/PUm4cJDeeK3npo1mFP4IWcfYWYiH8HBFRh6LDltn8vIaP4D
ENM3I7OekyhDBSzeCgk0ndWOBD54hYM4ceUbLrjKNyuzN386oOqXg8UMZVk1gOCY1Thsg3dWDPKe
Yifti3ewllWWswa+nr7K7FQAfIYiGDwU9Efzr2Yxqg7QEyZBXbwm4HqyQPNM+SNLzzGuxlZ3Br6C
ZVpCpBoTAG0CvGE8Z+6unRpWTA4rOYhj/XHURh9ij+pGatlT0ZhBwzCxScMocVla3lCAZNsm3F7f
7QWiJFT+kJyhCq9hMNWaxR07jeqRSkxGM4weoOahd76CtAcNKa+Cwypn8YVrVhcuRgoMhg5N7Zbu
mmMt1D1xVmUbituyLqM69v3ANC0xUKzBj6AyA/F0wt9EGOKRzug+zMn79SWvGZuO0kWkxWyI0md5
i0gXP8oq5GwlxcmK0TXw0LhuaQmF8m1d880FN6bIVaxL2QgMrZ0k7tQP7FO6pzfRzt50LljNlANR
HPUvxWmwhkNZGvX59gOmvbhYK67/MU3zTg7ICCi3WeHZ0G7H6FPif0K83dv4N0rAnmmuMP8tHeHL
7zkrdo5tSCOlw7qbNvENxQxEinzYVFb2d+nEXpqZNXJrQUidQnIRkcLalwHfUr8/dJvVAbCl4Hpp
ZxbPNQOlnQopChrTajBWPjQ+/FR40mN8r7pNQAewNe/XRv2XcPKX324u+WfohRS2EqxS7+/cJVrw
Ob/JA0gXgZ0dxzHuD+3D+mFcAjbDsAXRGxmM2D+6Ah2ABVo7ea36UB4Gj+76Ez2D7g5jKLrpChjP
XvkxP0Kp4/p5Wd7n/zU8bziycKwjOYS3dkPaOWmY9Q8ICNbbdSuT883jPPqz6MTJUxt43oWgA+O5
iJHpNEaH0ZokOVRWiGHD9qMfWhWtEOU/CThQawC7P0GQm8/9600xGujaykGG0mTKW1SwQBhUDp4x
KCu4wcXUAyOe/2NrLqHQSIwZZVvLgaX2PtUUJ5LiGyN97DVUt41THz4JpfR6CHOwSHUtZJck/XV9
fxe+4rea/fTnFzGnTDJUnXRADaIeDxdMoMnZSptsIbx8szALq0WRMVmewAw0jQvMy7JbO9G2cpqs
dIiX7QALi+o1KOjILJukalmzNkb3gdtHrX6rjHeN/PtIiYFcjLTh2QeM1/zmy0KU2PW6JoEMNI/b
CLnbKa2t+phTWZPXWPB7mNKxFkhZ/lTebVgBAqfphVHYJhoVrVd3nat0LyHG5HW73Fz3gqU3xqU1
5bsXZNyuWkyUkUCBSlg9yq4qHoTEXDMFSUv4xxCNd93g4se6eEDNPhaCBzjYc2A79AytFiqcTm1x
AtZi1JqZ2bpMVKLDWsMuGlGxyfMcFGP6qSC2e301i4foYjWzjEhOSB6LHmaaDEmwld32Eujkr9tY
uD7Rh/znyTk7qEVcyqM1wEZIpROFFLhOKxA/qUeD5A+qXu64PmyZHK98qAXPQMP+nxA1+1Bd3kaa
nCPpBUPmluXmpHimbDPV2DdqcUvNZK90q8NCa0Znn003+jEtBsRF7Q6tlfwDxXDP9qGefKpSB2h+
cQfmhm26h1gRNIjUj+s7veA035Y8+5qNMlZQzCiRholfSYeWxBHzBCtfcwmnCyN4Ok1CtWgzz5Iu
yWgyCMng7TvRFKMi4kLM0KiD5C721BNWeqcEhdfGjta6oY/+BcZQnOT5+kIX3BaPb41MeAKMEswf
NFlRW3EXc3xbA0Iu5SvL155Mi9n7hYXZh6x7XY1JBAutjyYac8O7aCtvwVPn0K9D8sve0xPZriFp
FpYF3QM8TYCDxCN7fhHUeJJaXMB7wBnaUhCOgx0QXZ54WAmaS0iab4Zmq5OkpAWACIa69+JpYrVq
j8lj+qw5I0Zxq0B5W81tydLaNDB0Q3QTg1DWHDutdJWsUmuUg3ySkobWsSOnaZ+5dQd5uY7lfeYN
jKQvUV2J29HQQO5TgYs/MoYXrdI6P9Jy6k6Upl6jqmBpsnoZnTiNOX08vPO69XLdOjNtvImpDq2v
1HZRU2dHaMDGfmIZrYeBFA3/RwsOJCWjPuDmmYPn34tExO3QoIgOhfM7zHFBIkXbYqgftz75L9Ku
bEduXMl+kQCJErW8as2svcpll+0Xwat2idqXr5/Dmpl2JlOTvO5pdONewIAjSQWDwYgT5/woGv2W
wyyiwlxfGobc2DJA0g6Cz99MMUIAaVIkBig36emHrDNjv1kT06utBfM6NUWTMptcvAE/Ykz1W2Pp
lT8v2YO6sW9xUb01TQ3G134GXD1Fq6WsRvRcGpRy1+aVVprprUkeoMYPRMDW6e6cTBt0DYfS0/r5
+xSvR4BRpqDK0jGwOhvlyI09Av8B3SqtvGshaYr2352aFOiA0eTzutZJAG1pZGUgnW3T9pNDUbE2
FNaGeAUr6F3ZHpC4Nx3dFq+1nSqY87JFzY592XT206rQ0zDmsfDR7vrS1gr6+6se0HYmvkZK2fzu
TiyzDCgaGZgKwI6LqLkZowDzkJrY2oo1blcXN6syDW6lzh+uxxKZIeF1l4yOnVLT0sKFLqAzrvT7
XCGvY1HK5G33TgBmkaFFCMwVTrgYOGMLnSDAJUJq/bIa6ziYqiRq7S0FDDYwAPDPpTwxAbRZsYcB
PKQA35km2qhJzYkcJVfA3kJAjGiC4wgp6wXrxTAqi7KNIwlHkPsNKVrRZmvLilZ7FSPOy6JydmTI
N4rVY6a1UK4tJoIRK7X2OGYtMPTZwZmywKZa2E/OvCxRbZC3Cf/Hw/PfzzPjee1YUHemD95mz1JN
tOHy9bFsJpxDRYfESzpbgIDIZjZ27v2zH8u37OQxYs362HYdfuyylT+NbQgheeqpuRO2FFcFTp4L
EQFZ3WfnjgIuCrAoC3TFHBl5brTs62pRp4WEQ0vzoGqzR6Nxwg5Ub27GyPe/PyYnxsQXH7pEcZys
MMb6e43eZBMgg5L31t6r8nRBojJeU6RFlZSwYUTsCPg6+O69wjNdjpSdPpa/FMmraNeR/2ygJVyD
c/2/9sh0NxE8FmLJSdk7kByfDao//KOJ7JS13tFk1lcSrkX7LVWmX3YdvxbAd0js7HrCiR2h/mYr
qz1mrUpQxx7GgNOfvYIDcCQuBCsKX+3BlBZedwcerITqBoAYGP7gmDlMoQjZtbmt3WwZ+FTdXA4/
VHTXgqQm7cOgDDbgEn0DwE79L1CHaICDaweEDtww3+6TU7bVOQGCjZCwB6iRaRuu+E8K+3Z9ZXtO
cWpE2MutWuyhVmCkwsgi+rDJ81pSWcV0L4s+W4pwGTjQWFwTHVag/boG0x0Ih7unOqw/JDeAqLn9
a/ZkPvZ39qH4gP++pIFs3GvvA4JvFuqp0PxAX0B4K1hj3dmox8M1xybq2zkEdjAwUsutNojDMMmk
/95BOLUmxMdk7hZVm+CgcdLfQgHpq5LmhwVYTMlBkNkRPASA4C7O0C4LtYbgjWndOVUOjADK/hJD
eycOSCGoWKCLY6GOee6KzgzexgTA2NBk45uq9YB30WAr8kdFcfzrDrm/JlCVoYeDAVoxc647VvdN
jBOMQbI5+1FgrKXRZO0wQnYOtKP9Y4UKs6RxXUNCDGOgECFyx9SbfOLVfvnIQv2uDJuPBnYRvAXJ
l832+mMVMsOF1JwnOxf7XvnnVwjbWoBAzh4TitTC5shto4jA8xjaLJ7dqctAwaZRyYfc3V2iYVoH
Gux8rOD8Q5ZJ5iwrhg2wol+9g38PmYxqbi854ITK/2tCyDCXHhKBzQgTqeZ8qgnEg2g7fW1ofJsS
+9Cryy9S9JIK7W4Uc3h7Gu9JcJQJB4FaHWCri03CDcPPTgxkoINbQrJ3O0ZAKqjpmL2C1NhFK7Mk
Q2JWKZRNxz4JTW3yplSGIdhrLaGTj0lHHUVtVBWFOMWQvg21k6EhstlvykjfDEWPUXSbvvUFNDNj
/dA29G2pcAId89Nfnzw0TQkGSG1q0Isywwb148xMUBlrkwUfTc++MtWcIQ6afb9u6NLt8RzHQAYC
Md79uFXPnZCZmjH3eYbSfdO7zvhqJFOwWh0gfr2fA0N73drOgBCKs/B1FcNQ8BGxNaECgpcmNuah
OszoqYFza+cu+UBvqNd57L56k5jjn+g8Vzg3J/i/ghfqRCo+fhVwLTr6xgawm/W+EZJD+1ZLKYJ2
WlrnBoXtLHKmxENeaCBWmwPi2b9yX0GLGVSPfn5oQuY5R0WSD+2QucEmBRYD2t/Ixx3BT62lXvS8
hk3yXH0DLKy9KX3egN3QknUnjBmWEKRIUlf/ItndPd85NSxcrbVaG6xeYHi8SV+JF99UD6lX+h3I
iELyY0O0Hjygsj/KGAhldoUIA7KABDi7Ej67rNE2EHfORn/tt0AfMSw+yAQqpBss5GV5EzNqjFin
crCfnc9GUPrb9+5NPZpu/qB/aqAvUn5UXq/v7mWEO/+qfBNOM85kq6wEMDNMRf2ytkdWSQ6+7O8X
jka5MYMywgtI6ujq9UPj/HXidb4A4ShsabzoUIsH9AMMVhVCikpqFCBk6dD1deA6ON8nfUnZAF1Y
Laz6763xUFkv17/D5S2NM4XeFd44kC4iYmV0qBTMbI8oWAIg+Hubmw+1OX8FVPv5upndyAgKITRs
+eDrxY2WTDPJyYKmQRusXhxxqv3iI1ew1IPqMZdQ0O4u6o8xsQ+9MrzQRgPGsvIm6b6WDRQSrdi/
vqTLRJVHo39W5AgZVUmUeUk67FyBIbXNGr3OBPaa5BFRZNw+3JeEOI/OIkE/H2QhyCWFiGAoNtQ7
MGEVOoUROFUC7L/5CEz6UafPcavcVfF2D9kOySN+h3QQVzQGGLikCQGySnBxyOvGwInX+ntDgngA
kwfOy/Z9vLcOy2v/tfUqiKLhrYghEwg/EbcO6kh/msHQIpu/39nr018iMs+Cb7ZuMaWkh9nytas+
2uRn1n8oVMk0856T8juGQLiPo/7Eq6aszbSckPjhPl0xvQAxChvzvbNvTCiGu1kog03tHO4ze/zP
T4IgySBJaIEEJpwWgLOVgkUGU2Rve5kRwXn6ik2VVXEjeoxa1pex0CUnQWZBuEDm2oRPVlBpMkbb
z5zUdwpZQrxzorFTGNtVMQ/NOa7Odwqwf8PIgXgIc6DOARgHK1A5H1St+Pt3rkWQcPOYCCU3VSy/
aMtgaUOpkBDicvfL9GnRvmIgQlJO3tuwUyPkfDVLWg8GmWGk2gwfFf4glxUhdi3g0Qm1HUzqXrxS
9JqkcachwXZGI1qX3k3XxLse//Y+CYjqAH8kGlDBYp2ja+xFX3pEh0q339ZUuc1y8LEkMirD9/ex
EPwIXniGxlWXEeSEOEudIbegPowoRObuODFn+JhgQDKkQ1U9A6DQuYVjYNwrpcjwF8ie6kYDZqh+
0G6JSuMIsHDLz5oiO9KOYP6CUYBncjUB/8lcQ0bZ2dTiZ1XHGwBh6L8M5gJizyrWQQZktX5cZws4
NgjrXqsGkwUQLQaUsnQgQpDmzuwiNc2jZiPt68JY97HRKvWhShIoGw20ul2tKXlhVVVqmEfCDHSn
ZsZxXGbTLxXaYuajrI6qnQwvSVNjErXE7MvKanYH4u/0QVWBne/xougkX24vmnLyMxsEVzq8XYgI
g5kpm5K0OjArhZutKAV3s98nGPbBEPV1J9nJZaFaZ+L1r+oWOpRC8m4adRnH2aiHnaXOn6uyIN7s
rLXXWLXtTQY43+HBcXjd6J5nopAJQCygwGgHCbllEbeVNikL1sfKmzROYFyPiDFIMsC9M3ZqRkgx
U5UV+jrBjMMY2peq5aL88vH6UnY/1clShLhnKfZcTQ1s6FvoWNpTPN3WJQ2GlEr2bNeQg68E7hMV
BCjCKdPzbQKCUtXDBkzVMZoSrtmnd3RFaYPZ7HB9VXvvSDSs4RecOwTFPmFZhtqWmBvVdYCWm09z
gPnM0kcPNdhuZr/x29fEk9MG7a3wxKaYFKakacaygs2+HGb0fIfFqzBjdw9YK+SSh6mQuMeOF+IK
Qd0BZQDQTogDIT2rY1A7FQbkZ9ZPeaI9z8anUTZ1suODZ0b4ok8yiCLFhH1KYMTpqGs1b4YqgdDJ
DAhnKWE6xgRmGFDzQwXuylaXdfj2nQHXOv4BVO+CWQFYhXEaoT8OZ2DHJcQgoYdwHqKwcJzD9GB/
l7O57r15kU7/sSmc3XpuM6DmKZwhACr4ER2CRy5QNYa2WzzpgXGr+KCRkuSXOx5xZlTw+mXe7Lgj
MLpYVmS3xk1h6H5hz5KjvNPtQ3D/szhDeDP2WjuUIJXRw/qu6/zktvbzsADAhlYB6MlDFsk0zncT
51OLQvRYALCJB76d9JHrH+FlcA9W9rB7aMLEl1XUd1D55+sT0qdhVKHoCBXGELM/N+qn8rhgkfrB
9tdH059uaDCG1bE/mgcQJ8hQ3Tvn4WxvhQttiNcUCCastFm/LdYrBl9dSWzcjVMnX4//gpMjvTi9
0QElhtrvzRhsfgL4iRf75t3irb4OESQl4vzG9Od1s9z3xCzr9Aty3z2xqk9po5g99rS2049qW8yu
oVVA/rYH1UyiQnfcwaGP+tZI6g/7zmriFuCFARXPzHPDdlaWDU1sHAp2zDX2o0gy2y3rMUox9byV
T2mZ+MyiUTH/aMwNChmjWzqWzKd2P+vJrxA2fTXZjKoBfoWxsl8Z1X4OFf3rxgFEqTGiw1VxADMT
4X3Joilq5iSIpC1I1GZQTXZqJZOG3AGgcSuY3oXgKsWFLXzHsYBmY6nmxntgAyk2pETc7nbymqMZ
Qq3Fz75vkqi2w413blK4gza1nrtuSUGguRTkzd4SPQAIFMTpJpiPMrbYv8kaq24NyoCQrS0tPWWs
mtuBQi+tBz/EL8uIC1dV9N4lSoGB/KIdQwa6x4+g3ZP5286HRr8PXQ9OrwNBPWF/Vq1W4hW4t9BO
nocOs32JDB67c5LgzABwclAHv/3PHTrFS9hsUwdP1WN2APwvopEW5Dcy4N8OjMc6syNsO4h/9X7N
YOe/i//1Y+Np0J7YXExyg4gFbIiDVz8rR4z7G5vb40aTlS/4JSnEjLNfIOQGVcbSjC74BRRTke3i
gSI4UCgDAej95BiB2chi497HO91a4daeSY36ItD1YZJlrjK8ZEAaXg+De4nB2ZqEOzomjbqqDUyo
N7ziBUWc/LG657pD9L67NVzbBUHLLSa/r9uVrExMTgsI8QAaYenhQMjqG0ty2BZF9mLfDQ6axesa
wFQBYCZc0x3QkEZsYnHD5/53d+yjJEiiOPO7YPWJC4IU62j8m/zxxKRwV8dkMaumi5HcrdmvdRhu
GyeT5Dv8QF244YkJ4QZpiqRfoIMI0ChKhHh3l0/5Qm43kEgE/+IjnRgSLgml2XolBtgtzJPlnmP7
V45bvW5j3wFPng2CjwNGb1hsRcLNyU0tEHOMrkX8OuTpKcVAax2Q2q1bzFa68hO96yFAvHGaM8dA
hBQ8ZGIk2bQSn6sFdsYvwU0U5I8251YFERtmSr3/RFvh/7CKZjD4n6HRrAqHbskhCTVMsMplLFFa
4XpNmQdOFCXi86pxwO5ledye0xCwLfyPSU3IkTu7TAFG4qGkBIGqpruk11zbkbjmXoQ8tSJsJx41
RuwA/BEa1ZiGljkqDqi8dPOIh+j0PI5Tft8Min4zpjORPD/3Eiv0vf+sUDh5S2urHUbc+bPKKb3s
UOJFBbHo/DtE4AP1sEFdTAYz5H+leBJPTQonMVFzmjgrTK43dmQEy2FwW785co52ubbk7kk5tSYc
RzArqXg6vntN8mLgxcinncvvTuUOB66B2obZI8aDQeYhOaK7ywQ4D1Bg4LwAZDi/4Q2mO0DLQa92
9kjnkkCDVC4DCxGmgP+j47Hrqyf2hJCg0T7hkYbndGug+cfcnxWXSz3pENnyskd83e/Xl7jrtycW
hQPZJXSu+g0WS5OZgM3rRwA2Ak2hpU+B7XSteYDqF5S3rpvlKcuF/wCcDq1eoF8uuLcHABQb0Csa
YVtR9QmMPYOvNwqfXlfAj9emb9fN7T0kUe8CWTWYNBB5xBLNAD4L8DwgWc5X1Ptd5o+2Z9+YXh7a
foOm3suqv+8zgl/u8uxZhsraj3wnv0BI4szSGGp9xi8YkC+9j0CzQKl9Rw0mjOlSD2mz4Vb14frC
dx3qxKrgwM6qV5WOkcswVbW7uc1RiL7HzJZse/lxv/icJ2YEvzUTHeoYIxaXdmA49tSAl3VALTaG
ahL9Z8INu1kxKmIYXuIEvegVnZ/NYooHa4jxGJmBtFuD4pDk4Er63EcKcDGznyavmJk8oFNZgCLY
+pYGsotlL5MDHTJyNbROgbEXYmBaL+ADIlg0HeBMjuGpiyxH2Pt82Dp0dYCdsi6qpyseeMoEPrQw
1wHYx2B33nuzKgkB3AfEj4eSvea8E3eq4tlYcqefMq01wqRv80+LkWvoqSSlX2TF6uXNDHgIWWdJ
ANjdPFA5cxF3TJ+JaISedYCZmj2+nsVeJq19yywZfm8vtEFF14FWCtDjGCE/dxA1J1a5FasRLnVx
C/4xN26/U+dA4heoH7lVpz///VkzAAYDBypm+rCsc3uMDh3rCoqPNVBXNw4NBnpyXXLz7gVOw8DY
GuDbBgQ2hTxj2foZbrehDAx+qN7JxgCgzjttK0HYV5PX6yvae+AicwFLD4ZHLofpqDV3LF5UAwLZ
IDBsGHmtzdofdfZFK+kzA1MoxmPKu4oqn68b3lmlQR0D6rqoVF0iFkeM35vj4BghSGG/qcDFfAP5
MfMUEJU+LCaVWNtLoGDOwisevsJRfedfbsNE2YY6Iy7BY7aYX2lYhwpEJgNoMFfZN+rlQf5L9qTe
OQBnNnnqcVKGwz1P2gaDSGHZ2Ud1HY5mc7i+iXtXzpkJ4QCATboHvAwmqKt6a5zeg+3bU0DfiIUZ
YI9T/QKYJpf6/8IuBPfQN8dB0C4YpJBNdZpe4eupN4apRNDVPQzfB3cIkMX62/gCEhc/fpFt6N6F
gBfFP2bFRB+JDOZN4/flQjRy3I4UCaHTTp6O/10/ges0GL63PlgxwIpXdLgkyulZC7oIEp+yH7PX
6jj7MYJL1YudsiLHHiBzxLR08/N9FzAeunlTs73V+jPfhfFNBimUGhb8qilis9MbGDaieHSena64
peEYgWcTVLShsY2HeHM+cvFO60m6av6WEq4SwwTFNG5DG4OHRLiTE4ekqp4hBCrVRt1uWRe3yMuw
VuhtrW/mjdmzFcSf7Kba9LduUGQj/2Qn5hsATjnAOiOFBDnU+alaUrNKWBLz1TMQo/p0Tieuv/Bh
ALhyjv0tUw91U39j8RiB4NBrf4HmMlydBcgmRQnj2QnLh7UnH+IV5MqkrhqA5knv9+sH4oJtPJF6
Ct2LdWCzAgqFd8QummIjSPWMscVP7q0p/V2QEerTjVnfOkM6hKhUF8cR4lGtu2gg5XaLCXznndNl
0VKo2muGYdWgaBsjua1G08EbE1SfVjYvHsNQ1V21LdAytRjRXAt8rStgE10RqFZstd5s2S0IbbV2
esjXlnyKVWZ+iymGiDsQ39muscSQ3XXWLajBqPsAphkMqaJk4dqTnYI7sG28vjPMFzCqLr82c2Yg
prQBnm0M59vYrzyhb2I36ZUFo5ozCCNtpcvvlDlOo81UYvQXqbr501hNUFqphuIps7olGEidfehS
ZfXnEbiJNfth6qz7cT1C7XgJ4PB4USJ94+JfgptmxpLF+kAppv4ST6vQiabfB/J1Xn7gUetKtTP2
AvGZPSH335wyUe3GpHjWcVGodxkbJeB4M90bIW/kWV9kc/B7jbozm0I20paArCazQfFCR/uMubwo
MLijD09HVhxJ4w6PK8LRP7PH9/zkPgNJeFvmC/Z0CUGX42UgwkQda/O4ii2J/013joJDjwIohvlm
IhaScjLnmAjBlsbp7xRc1qQrw+tOsnNBn1oQrxMocCQ5V+wIQSPtZ/MU5WUW/BsTyHOAzcHggviE
Uc2160dA4kMwv4cDGIAxlVTIRo133hBYxx8jgvONOVPRsyUUsb9/sqraRy3lFTBEmZ39/fpjR3A4
C5oPDcnhALpWvZVoRCgduGWvb9hOrKSQ3ADvFD46OPCEjEajSmV0/Kvnxs8J834OuDlqxApd+XXd
0M6b6MwQX+yJN9ejnoz1yk8s+wkmJiBvU/OjmqjenOredVO73+dkTfzPT0zF1dhPDZ654Eu2XROM
paChc2enlmydzIzgBhACHKw+hZlhaP2iG9GBm8AqLdm3vch6+oEEJ8ht3Cprb9EwtX6AmNglYxWm
tRWp/XNvVxEbG8myZB9KCDtbWi5tlcEgCOw9pj6mYGtekzsOknGUVGJsdw/RwLYtPrB4MejWLstk
bTH/VKA0hjRF20xeDwL66w6xwzVp8WH0f8wIa8Jvb9myYk2rFYdLPxHXtJTxJi4gMdBrFnr1i0cg
cehOvTEf5zj/1MR/z3Z1/huERGpKYpJqiwN3gQqy1b6pQFJ1VDY5uBsz/qz0PaU/8f0aaSKURbGh
qb26GIm302/X93InYHBdVk6Xgmb5hUKinaRNq8XIhgcaf8nV4aMNPY7nfvWvm9lxe8Pm8DYTlhCa
uOOcrENd67ZZ6wVxSVt/a2XC3CFpH6xxOjA9nsDsltzlox5eN7qzeTDKCT40QH8xa3FulEHzop+1
lYJGiy6uWRRPLdJiycpkRvifn6ysAp+p3cV8ZSDzyDlT7++/XgWId5Gpo86ANrfYqURFa9LrEncg
hE9+rgY9DmkiabnuOAHn9sUMIt72HKR3voasV8xuQIUt7A3VLaA8D65Nlw2rGxd/P45yZkk4uV1P
Rr0FFUdYs1cTU9N1+yNPJRu2U5Q5syGczKzDeqwaNrLJOY7FWwaVi2J+KUnnF+SHnkLrYZHRZOwF
PkykoHqOgj1aIYKrdeXAJpXBCzKnP2CCeMI7BMRD/cCi696wG/uA/TfAPG0ZOLHCu7lYc3NMKbKV
9aZ9qN4bS6bbvHJ0mfS1yn/1Rcp6Youc+8U8UMVoarje7EEk+q7224/Ww/pU/l4htAhxlX8B1Qd4
/s/ahF0kTmamKDviOY7rFzCAQ2xqh+v7txOIzkwIxzVTjXlqgCkPewUPqgQA+nF6qPJ5dtmCzNJO
8ufRLpkkEr3nwpc7iVqShREBPipwvpMDNLuWnCeycdltnrOWP/oBVZWsMfKQaHVQ6sB4btkLEtE7
WkhZ0kX3NAmvMnHOHojnmReV+CY3B8SoDrTdCtRO8A1X3TO1v51MEa0Ie1vZPZk1dWijuo6jJJtx
GLJIJ6UEZSVmNKIZ4S7RipUyE6z9Uc9AWBVD32Tu3ZxkXqw+TZasYiJGE24NQ+HQqeRD2o5YTyZZ
s1bTNLaRbm9DNGKE/Dglebu4HaYsbte+Nn11LPWbIi7022ZuICl73WP3vh1QCDqFVh/4A0TXmWNo
VOTMbCOSJgErwFWjQ4/HlGG1ZGaEyLz1zlbMKcxAd6hxAWSDIMVY/py6RpJxXDy8+Y6CEQScvMBV
YGxQ/H6zRdShttqI/Rgat3mow8xwjQ/ZT0QVb4is4/X9Ey9o0Ry//E4uaFSK6hoQOHzANDKSnwA1
SZLeXQPv+SiGRjlu+9wA6u65DVWxNlL0IXDGX4luSlxgz+PBcoo88L8tCAcrztMM7CCwoFPM3uU/
47b0VwBfc9W37Zfr23VRH33frxNjwucZs8Jpy407wuo236AtdFPcl7fmh/owBfVLfdNFZWS9Xje6
63wnNoVvFGtaUikJFpgutznUwyC85emKJkk++N9yGoTFlQlB2HYKe0VhtoWGSZ0f0VzZ/NqKK9+I
08FN1oxK7MlWJRwp1Z4sJTZgb0ULz0mgP7dBVs+UZW/7B+pk94SEB4TM9YoOLKJ76tqR5vdRcW8y
1wLY0nxTpJ36/WVREz02x7hkgEuKqnOKEed31ScoDM7eUiuA8rTRdZ/YXxZvv2BkBAFQjLzZyBwy
bDE+1w8VDJ/v1JgYu0grfzwO9/GDJrlXdtd1Yk/IdnB3xYwssAe5r814XNavVfrl/7kmIVakeUG0
VoWNJhiBYAG+wk/D+YnPfmeh/v9ckBA2jBkq3qMBYxiC8DayeW02B/H6/fqadsPfybbxbT2JryPb
7MyYYcVYvqFxoZqS+0L2WYTYkA0NUU3FaSO7SF9RvbhZaXGcN0PyBtqNsSDWsHXg0cHTKRwiZQO8
R7eTDpWYzjfYYV2/9vEvcy4Dtf43N9IfU+IIdzGui15mMBUvz51RefMoyxn2v8k/i9GFR8JMR4hQ
JwqOaAUGJa0IIfrmX//sFz3h92h6sgrhuCw5cZzKwSr6IHnR7tA9vKm85RledjTu6nvZ6ZQtSTg5
NGYFSQyYq9vcn7Qvais5mzID/M9P/HjYEobyBfYsK36pMRQSExlo9v+IaH8+i3BUtpLq49RiDWnj
Wh/YkYX5Y3cAJeoUEJ9FMvzN/sn5Y044OUYTg1yoxYrmnBOq9kgYMFfQd8F1T5CcHHGaw9Zqi9EG
qyrXDz0IKNX5WRk/duVPrZDNdFwwiIlOJ1ypqZWAh2qDLTBP38WfrDftNoaWjh3lX7aDE5gApUM2
w1NvQeF71FDI4EDu68uVOr4QKWhc0mIF30VkRJDo/tZ7UJN4iT/UL5BjwmiBDC0gvliFJYsjbMkw
dXW/4Suy7am1Z6iYJkj+NogKRnPzWAOucH19l14DACDoPlHABZUyWi/n5wCFzdpm5dSDU+iz1d44
deauMjDwrg08RQEngcbTRcHJhE5Pm8wQ92TKzWZtwTzo3gYJvusruWgrYmAaWMY/ZgRvGWzoBS42
zKiYjUssd0FXH3jG3h/qaPtm3k52EAfSIaDLQHJuVfCP2qiXdlq0PiqPyaFi72JZfFqCvdQPgDEe
xu9/3VsUFirqq8xWO2zmCJNGlBwa832VE4bkVpTfwc7795UhbpCz5VgO6lCoTQqpdG4YpAHbTx+B
fB3SVpyCvvIwzx9CvxrUJ387LsrNgc4b3ISc9epCWqJqSdFWbdNHdZJESt5+LHMKZXd72SSxbOdw
E2rYKK05FJLgF3pnQ2GQZdDaMYIwI8TdvYTiXhupx3vRHWSzgAiSVb12XlxnNsWJF2vNuz5TYXNJ
kBUSDwhfFDR8G61ogHFqcNMGhQ+ZWpnhnVNowjKG5S1MOVxUhdS83+JpZFO01r+s8ZZYH+P4+foR
3DMBjiOg4+AkYAEVzgLUuEqVrN0UZUOGdhBRo8Iwb3s1+3Tdzs6ZA3vzP3ZEZkkIagKf2WIpS5Ie
aGZHJJORE++5BsdDoLcF/CIH0JwHxsSA9kHdos9NH+Hzfuk3HiYKQW8+BfmBRfbDIOvm7q7qxKKQ
kigJ0be0guhmw7RDyerj1q0f/8XGnZjgH/Ak64EeZsLKYZwiK6GHrgrSzJHdl5f5wTuO5J99E9KQ
eNM3aFRj35YQA+avHNmCK5N9h1SjT8kNH8YsvUlz5XGR/83nD/5zy0KU6gcQ2MTlNEV9NwDQVrm6
YiC3B26pX/zr+7jr6Cf7KFw17dxCbd3BIme99Gv1uapXz5F5ucyIcJo0K0kKm8EI01ni6gu7p/Zy
rPr2rx+OZ/smXic5aDJBmo592xYWFHOGohPrX9tRZof/3svvY1mGjhFRaPcJ66G5ZdU94d9nAv/+
rPdPpgVF5Uat3irw6yoEdYyk8shkhte/1jvO7sIywCko62LsCYC8c7dnervpE4Nl6pLUa3rQDx1y
GijQQHuwPrcY+OqO+gF6BQdUydef6uetD4n+G915PthSS1P1i7YObjhTP/lBwiHRFq1plgk/iBTD
l1pF/2NVlLc2boO4SX7k5gr5YszPTjrwdktyU2adLcmWdp0LcqbglwRIFDKO51uSFk6cdDmCTaw2
UaNDXHk2gqkxJL5FdsMBNh74bETTC4C2XeWs7eptiuyygczz1AdEUW/n1nky0rgGoG47kG570awF
AvPl8Lb2CLEZnspkgtKANuoHwBs3FyzkmPyrA9CmskMG4GwEbeqCaq6aPCgE/csRTOF6W2M4iE73
kGRUJfu1G5xN3l0Gkzcf7TjfrxiqqCmABlNU26bbzrmXKDJi2svUH07xx4RYKDD7ole7GiYG+3Fr
qFsXr5vq+CtU1DXMWK1zerx+Li5fqOgcmuAmIpz9hrvB+aJYqmZrojhDtN5MPkdDp2H80/CdCEnC
my6xduFxMPZeQ0RqgDF0sbNt2d2sWUM3RtaSB52Jyex48aFoKXnQXF7cgh2hUsGKbmtbox+j/Dgc
Qf7FCU70h6lzY5eiaeTauBh+SjbywjsEm8JpgnTdsJQUa0MVfQshEdE/N1BDdZ2veOsD9uOb3x0/
e7tudWdDEcwcaPOBII4P3Zx/PaswqhIfd4xUQxl9kjmfy6XTvMK2//a2ozxaIR+30b+Bnwi+v2oq
5H1sClJASE5VA0bw6H1qE4mVC/eHFQrPgPKExucLhT1UgImttLmG+8f3g5NBbcRxTeWxX3K3KWxX
SktxkS5we5TiwGEqnFKxMeUgZ1ydooe9Gc6o98TB9Bng8oAYf+ocZkn88iIQCuaEkG9P0NPRKHLj
FF2dAUllp7pNy/CwBz+NIsslCd+tsyvv3Rx+MKA+GsZGhN1MUubU64ZML2nLKiinbPOKstN9JRtM
zFKvd7TCCGdlQdmjr5vuQ7mkDsDpd1aRd3ekm3U/H+nkxxuGkVegHXxt6tWj1laKW7UtNKtA4XhX
zwsk+Do+PAB580Fybe/5N8WThQCRTLnA7rl/d9NgTKWGeJgkn4kBYMfHXP18/Qhd1gz4NgGqhMIB
6PwuwvqIqN7ahTrh4AYzSGfKH2iAea3ulpzwwDMmT16o23X0PzbFON9mpFOqFjZpWT8BJMzcSuuB
pG+KY1KNle/05KGltYR68QKUYJ4vVawSU0x/5Y6Cmxg08S853vJdyNQPVa4EU/47NZnXQ4BFBhzd
32A+1spFhBxs9vlHBOET4IiFho+4ZF7Wfa/iO6f4TJcnO37rFqS17EdlPVpK7y294pp2NBmSMLkT
m7m03D+/QDh4KM0oWfq+bq4f2q0e9EUlXsSvFOGwAeXxziIMpjgIGQmLbJsiB1EjxL6BnLFtjwTJ
jfayeJoHCsMukoHZebwVzQEdBpw3SjGghhT2NJ+ZWebVMEWVNR2qqTioCgucCbQd6OOqK3HzTQFv
65frqxT3EXAEHp7f5y5BtCM+7je9yswc78YQ5UIvrys/NSXJ4o4FoFUwMYhKDJQpxGmVrMimHDca
DVWLgaiycB1NQkV04Y5YBEY7TRO+iHNPxK1ThhnhRmvNMEtAXExm02Cuphb9rzJboHC2jMQHqLrz
cUkVnkWH5DFfZ3ZQnZ5i0lRVozrNGlcrh/7H9d29SFvefxkmz/FJ8T66UBKvadbVldGbQF9BlgpE
cAtK3REf3aXe9EuRqyW/x89TN3q3CCksLrTAP6wQXytFs9fRGkyQTyy+AYJ3TgT6oqD4ldxgWFmr
XD6KHbudpzwhZdMVdxxcWddy55tDve/PjxCyNWqNObUS/Ih0St/A/xHawyi5R/gBv1wnF9MyKQid
RbyjanSdrS+LGYK33CVcn5nOoUoK3yhllH7ilfW+pZAIRSKDVyYy6vNAoCa1tWoNVlOlndtDOpzF
Tx200yW+IuYSohlh04auLTaQOZoYoHkX2F4+GJ/W0mVgDyn+i7TrWJIb2YFfxAh6c6VvP67H6MIY
OXrv+fUvq7Vvh1vT6loTOipi0CiiABRMpoVMV/5WHHMBT0eLDd18XUWClSkDuezTJe2UCbEp7aFi
H71yQe3PmLZsG9ZC9FUV8dpCf9bgxU+coHHdGjK20lQ3UHIAsMg23rCOKn/Pmr38j7GPL+e5EkYi
9qosNuM+a3qPukNbhe7EyX6WVscq423Gd+OvWSJh7TKgEN6RVJyI6mzEwDQsMVMepFQx1emYSZEd
AYw3Nb5WWKiZk8dkZNrL1W+2kksu4Uq/sK+6mG9m1ZVOgYevVprzjxKIvhbWAno7/V67SQXGRuZW
0vWP+KEvFaiA34Hh8GRU3RmAFlmm2OmgWlJ35sZ3qa2s26d71ZOslKTivMENE7YBcLi94DfyQZ6+
/7e/T5RdHWIK4IFeJUYyDrI9SfxB40dGeGKdF2WH6agY05BAhbZ7AHkLHiWZafCZpfKpPfOsKebr
wXB1YtS7ThiDSk1SmIVS20i8NthKLUzpgX/s7ehBcPSX5sxqQlz1xR8idXJDVoeI9qIa8xVE1tJb
IiSm2qN+atRmqsWMy8aweXpyetCUapkESNLmoxj9COaXoGWAD3xq5fzyG3/at0754QpVGlRsIAPc
s7Jihg8cit2hMwlOWLqtHZwk7IqYxmjFLC5TkeFKdMqVjNiENeYIoqtX5USotSKAjw5+DYZOO3C9
HnG7ehBNGRNh3xlqs74h5U3KWM+UQSTfkD+kgBPJQcfMF/eYJGTFOZYkyn8YnI5J6Rn3obONE9D2
9gZv5rgKlSmbUWwBLBlXw0wrO7CC99u3nSWa/P/KUBNJbjisqSLM6a9YrkRUdYP8MKHieFsOw2vp
lFdJ+qStcxkq5ktlT6BxzDMWhwRLBOVV4qnJJgkdYzccz7zEOwomi/+bEpQjWXS5TmQMJrpC33rj
rNgTC2Hr2m0m+62YjBbQv/wESSFkRi4pDXI4bG33ID3KtdYcF0YSzpJC3WcJLaQAI+ZwiMCHTwN0
/PLDkny9fVhXM/21LtTVxWYA3m8tsjfZ60Q7LezCLj3tLGzTO3nAPhZo8FgvxmsmAFAgAL8A9QlV
f+oDDVw6tT2HQFyCttpo7kZMtN/W6lroWkm4VB9W90WYeEwfBZAwpQAcatPYbkFFqZRSZnZZecpA
EH1bIEOlS4tlJRCz63MkE5WaEqNOfPqtaurX2yKum8Ofp3Ypn69EoDYYK21LTq0+1mDD5vJtOH6/
LeNqEF4fHGUNRtY2vQywSJBQqdvWclNnANpm5xAEQIA0bW6LY50a+f+VSl0qcWKgQyVlyZ/7kS8Q
eVOGSiwZ5FhXMrRybpVsQOq+9Ns5rrZh0TEiEEsC5ZyNto/DXIEW2YhpH1HbhUb+cPugrsb29Xeh
HPNiBIomLSQXwxtLfwbvMrojla8Ahhq8EY/Dgf0iZ6lFOWpeB/DGr/SvNt6rQrZkvnq7rRa56PRb
mGy/YysJ+xifGCJywK5VmoFvw8uLtKl63pumFogvzWCiKgKSztkozaicNy0vMC7sdb9HHJCE9xxx
5ZRddIRXrMWJBofoTrAx4rupfPUxOiKJ8fKvDUPe1du7EkcZSRy0cTFdHlvLbM1gZtLrwdTBCHP7
RD+hQJMkkOx4/18tylCEJhfbmUTwbF8ec1/vMSsyy6bwwr+FGwCv+cN9ak9nafaSg8gAmWWeKWUy
gIPglrJELjZamkmSQOlrDlwL/dSYiRltWawL5Mw+mc9KVyqOtHObjVUGXSesv3Z5YQXIbNXpJ6jU
LcaxEr93QxQ94yMlA5/wGTQDcI83etJOf1M3EwpSkgWutnN0vi2PYS0KVbnpQiGUY5JqZvNoZpXT
ZNuWDXHPkiL+9QrMXQnmUR1SCKCl+CyhkNqboZNa8V7zAlN7DjgLGTULMvsTYihlo3Q3SFuqeZQW
JGgzeALs/Lh0VnvGLGnolYZJ6tRA9wGkdOSAOtP5bwdLnN4qGnTKbAhglYeFdqVXtOCwj+UHtQkY
ge2qY/uwTIWc/ErM1GB1rawgBjxEZpp+mxtHqN718R4ozA4qTOh5pQwHc9Vdr0RSDsbgU06SElio
LnwpAFAh56wtvatJ1UoC5Vq0FuxfE8CY3LA5isk+5wyzivHUBO/iUrNgc4mruHXhKFcSIqOSVVIN
0A/tM3/It6UVbFQQuO74TXgYrAlQ+gL2gPl2h/fQbSNh+TGFciz6nA7YP4TwwQ19/tCfw/vspUbx
O7SWH9yd8U+54agLQc88zYXajUBuR7GIy2y+0kNzUAB5/t+0onea9C4sjLHEtSOQ1oT9uorMyO6w
q6W7ww+QcbGOkWEwKuVfhLmZ8jrCq1V5XNzy2G3AgAKiWulA7njhzy4B5IeyLMGMq6ASZ766fY0x
i0ZPLvkwoGkffeOYjL8Mz6lSbqTkBbRNSb1jcAHs/DCf+9LqdhpskttK5+HA74rD9Hb7+7G0onxK
POjDPCrQauEDB9BEZt+zTIQRUFXKh9R9K0iVDLUqoDfLwc+m2ev6sewahimyVKE8yZgFRjCoUEUe
9jw3AXSOVW+7njB/OCuV8h9cLZRZS8pCJGGOEnN8kHbckXtQ7R4xe/rCiw7yBZbFk7h8w2vRPcO2
WDApG+KKEQT15g6D6eAs0DCWnt3rrGSLcbs0qnipSpNetCTZajErMOxlpwIGyCn3iBWWLnePxzyG
BQEhySw0MsxEo7KTKAZAhBrg842gkBXflT3oNQ6jC7zoPYFKjl35pfBYI4IsoZQzQfsCbDiXyF0d
ox5jz/l39LZMDgwnt+8Z61wp75GIRQPrxLmOvI4xt50xHDU5tkCoYoZq598WxsqFNMqTpKOGuUoD
FqN/WVzudfQyDL1JE3APeVs6875mgz3KFXPGDbxasV29EzTKm/CjotRjBLkN4Jk5U/HTCSsqZn3o
fxgvnFPbyMLs4V7diS+iYGWyaTzd1pzhAzTK12RA2+b7Gscc8pkHVmKz7iLGdWSJoNyMwSklQJKg
Yy0e2vw9kZnTfYw4oFFeRkxnbdFJSiR7zQbJ8wIIeuFY/CQFb0I1Hxw5l2NVUFm+TaPSk7poojqR
IHUCh88jGKq83GsBtU/4hfYioioQh9iI2p/mM39lKVjpAxCAxhuXrGkVVqO2l4QyxBdT75vNhVZg
2zmi21mRE9r/7rp/CKPuhZR08owSBHKH+kCGwFON8/tFNLsu8/6NIX5Iom5COwEyJwfoANDQF4sr
sLcHkPTbIq6X1YQPGZSxD0DT1xdiieDW2+fv/THeho5mcV/0V8XKXc5mvrGu2/6HRMr222lJ5ZIU
8ggAe3mMrMJNMMEh21j3tnCMP1i9tOtPng+B1FXImyDpO3Kfk02wlfzUk7x+I/osMb8x/g85lPFj
qKLIewGKZeAeIueJTdYImpWgSgN+b2hNh9hlbbP+5kXwp9SLO13ZfqsmANogD3LFHGzNXVIr3GoW
tqMswcHMpsx+JJMw8zmV+JBIBVmt7TArhpGgS3iX8fnU0RygomAFZnnibImRXv4mInwIpAIsYGz1
sO6hIr8FCNIBGWDqlKHJvQp27HBO4avmbIev07P23P2QEnS5GJfkujP9+AHkRFZn3Kdzk+rkBzTo
/6Y+2eszQjO1MrxQ8PCzqnNwZDE/XM8qPmRSbgaPPGz3q7DaEu+T9JR2g5lzT1r0zNCNcR3pnQ9U
WRauJVarHxQcqLKPndzSzvkmvQO+tRN9YVks83NSLqeTCgFgYZA4bmekabIzHirRyX9Uu14yF2/B
hmYG3IfgQf4a3RudPbN2eZl3hnJBxoB/Bpl0IgkqMaLoJL+leLm38At49qn/LiP++JiUCwojYBXp
pOtDinTTRjzXKF6hbkAYRRGQ28dsmz7mncXZrNNmOL9P+xhCBqKIGv6dSO69we/dGkqy+iWsOEIP
60ZCIuGCXDSUXNXqz/8/UrBRunFhZj9YmpGPdMMN0XO6+RIlnT5D4jC/dD1wudPUVdRHVcd4rJEx
smGGB5AoFwSEBfDMRLCYKHwvu2XfGa21zDKjX8NSifIzQS3FxihApSp81pbXeHjnjcSZs3MOPi/G
vWcYhkT5F50bl8wgZSz1S/9TcGNf8eHVjrOAYmflCFt42x02bN3Cirz5gSGc4dwkKrOZx3LsRInk
UKfwIQ3N8r4962/VLnteLCEzx6fhjPUTlHxf/qNgyvc0LWDueVKYvzy+reqESZ529PU7AIghiCjW
IpsZBmpBDsUSzQibEvn4qyACLEQpD1LcxPDZOPHPyyZ7bL5yUFh+bR6yyRSZbo4Y5a0bQnmdQsfW
UqvBnDCnaxFYHTJ0U+3yDZZLT8y8jvVNqfRnCTJhEUkVKNtHdzHvoAnsBE/LERhZ77Nduvlj9cVI
TOE/Zgc0EkSZgRMK+xUkvSueMjTMYqeEql597E7Ljqgb+TkGTc2MJzRxm5JxaVmvD3rmQouTpVPJ
NNpo9Q7vaG58H+zLfYDOUn5i9V8Y4VqmHFEQCPGk8tBWCVHh0IwtL1esaMWwVBrrIugzA+PlUIgU
mSMre4zPgZuS7NxuDtKdxsAYYngimfJESS4bQTHBGSA/v4QowRNdmR2iWGpRTqePG1CVk+ZOspe3
+Epbw6mcfCNY6FODuouFUPJpeZV6lcqUr4mVTOzKGfLIpPpiR0jMdbSvJGfe1YzwxJRFOZeonaRK
J/MK/HZ2Iive6kgtNE+0+R3zohO3ccOtyJRbqbLKGFURehWZlT4T1ZTd8qK/yXctgBnyO+0eaZQJ
RI8dKycmWtySTLmYTE+KQrq0kIU7rj9qqh/q+zE4oJzKCo8MJem2KielqoSlKvLxeGuxWwwsDi99
bWIPM0aiSHYk+dRKtpmlOzKTZJZhqnSXtShAIRAMOGL1kD3NR/LK4R8HzLoATMdng+mwsjeF8ipT
rwI1pIO2yzfuNGzmQ7DBCmP7ShgEO0ve9S8pKxwyMiq61SrHygCcLNx6pDqGqW8z90nfYGB4iyFJ
N3/CzKLHeqEzHI1COZp4HA0xVyCS+DVSCBhdzgNSF+syMuIu3WPFpmGURyO+HunBRFZ+z2l4LMpm
v0e5vWem+KwAdKGKWWUW+RyJOUCtfiU13Ev7g1B2lBvdF3d/I86zPhzlatJGKZOJJI7JZnSAIu5P
L+FB8IgjDUF5Ne96nwkexLoPlMsRm6YHWjk05Pz2eXbmw/JVyU3lmO711+UcofbAWgxlHirla7B5
NNXJr3dxhZoicLSs1k6OIYAO2MhBjKhOt1mnqFa7nmRqRad4/CDvYmP4jxeObrLOJQZcW+I8OX9y
04fc13yMaiFMtLako1hEUn1mbsQwFrrRCoCiUET55Nfzc3zIt4NvHIAoLXiyKxxy3USFfRt5jCyf
cQHpNuskcmonkpn2xu4dQiuTob2rP5F4mD+yvAqx9xtBie64ylWndTI510YKzbZ+iPsO7IQ++P6s
UmFtR/+mK/NnJYHeExWaeWgU8kQkcakYLPVn9pbZnKM4k6W+Ls/DcfmSuqzhFFbFhO6/ipGetBLp
cf3agUudRnRILYGUNQF+qzv/1YmqlJsBUoDeyr9GgNpnUtM3rMaRtkhBLdT0ndsWw7p/lH+ZklLD
zcOpJqNgcuJ7ODBbIyybpPwJX4GeVvhVAoruEH5sQn6sHcrNcuA2rIol49rRHdhQw3Sx0eBzZcmb
ob0laH+KzAoC49DoZutUYhllynHLoo24zb6nzrJTHrQD2KMt2IkXnkqWC2M8MTUqTakbDj3JmUjc
V3vemvbzQRCs+Cx/1wWzeJ7t3G5+hIP7X5MVeiENqPhyu5DxA+mUH8XUFHYzh5BuvOf74mF4SO3o
PjqHrC4hKwbRLVhRBTQtT14QySa6y7EsrVmSVyK5Ju8V1h1g9S/oxqss9a02d1CydaKn/KF7LL3Y
G7blXgAbF2/yu/iRJZNlQtQTaQqNKFVI3pkuZ44AK3CslQuW59IoP6Jz4h/DCMqjuA391gtszeEO
ZIwQVWZmd/DqtrD40VCjG68DRmGSglQDJjfwmsocD5OPwDD47SFyGzRCDS/FjK2PWX+MuYJaNkGd
67Y3+wRhQL086TZsHIndtJDcWvYmrDwBkGQTb0htm1X2ZWTU9JqamoKLb1ougkhGbTgS0LXZiTvr
fUIvqWlCLXVdCznRhv/ZHkETbcsb40BQdUNL9g2mA71A+tyI6vTKWixkIydz+IwApS135U/VM0xl
Xx50G1hpj8o2BVYt0onZZ10J1pGSVHiVzAvqoOkdj1BkVPdw3fkSWFMi2aH+RapaMwbSVS4ULsNg
GPFCJ/d0JVQE4sWvig/oF1/lDDBfuRPcLblZode2z45AqcO2u8tqpbMuJ40tIw56CgA0nHLrpEcC
0Z642kO4IZQHtcvdsabjWGpS7machaKayGT9uGDgXNJMKdvJEqtXwNSKcjmx0mlhQxrOsQQkDS42
K+4kS8c0PNQ9IE9RBNX1t7nbqpI/c1/khrVj9JtRe0LNQQhORPq6lDxfJiGPH9C8KiCFA3/nN9Jm
j7Bn/yJ96cEVl5mcp+9EsMen5miy0o/f3NePH0AF6khAw3YsLoELpPV3KEiBbdRsfGE7Of0mc6of
rCbxbxLjD5HUvSma5o/yemOYxTcA55HRgqkCK6mZWxXBZwhikyA9+6OfWYz7c3267kM4dX8aUWrA
D4EDz/ZkuaA/cE5n5vvI531WAfg31vUhixj56q5Ks1FEUw9ZraMiJ0BE45wFMw3GffeMZjSzavKb
vOBDIHVr5KzueJ5kXVjdbfYwZQzoJo8mvMNkAfwnM4cH0We94a67wQ+h1B3quEhRCjKXQrB7Czf1
Gqfd/A3lrmcgH3KozD8qe0B9kqJw7aTvpEcCIlsNXNeo8aGegRqYbsYnVuuSJZR6C0g9RBpksKcZ
4m0NkKkApLsMk7z+3vhTMYMawmxRfv418Dlv02PllocAY82zLYI2dvSZGQexgc/h8kMaNRNitIs+
8KQtkezDd3Ub++M5eowP0tE4DE6GW2fzfnBUvjOUZIml/MygAPlqJrNYZHppfG+Pip/ZgS0+pTGQ
iY2tuosc4+3fhZEPZSlX00rhLCQBpAatZqohqKnz3agxYQfIn7l1ppRTWQyFG5oEZzpu5e2yJ5lr
8aIdeptchPHFYFkMw4kZlGOpDEGo8BXJJEixER0MgnnJO9kd59hI2YwbYFA+JcbK2VDGF3tR75cL
qk7oxIcAoEkmIRlPzqw795sWycdXozyKPIVlXuhEJPAOC3QJO59MBv+dBUWmLMqrcEKr1DqYyy9V
mhgDQ0AR8RQP2eSWlS+yTpLyJeIwT7lAitrLsJ3kVyNl2uFtT4K61V8DTpKko6y1F2VGJ3ojM52E
ETr/jsEnJvo2I3UApu5fpdXyJAVYhkIFwQWEzTvgKbGY0W3rV8FanPoUPuZfbzuR25FG4ikfgt1P
IQH/puqKnr4t3GEnee2mY3YFbrsqQFf9VS/wiU7STHx+pH4FpbKV1yNoyiO7Z0VORoIAlLC/SjKk
GvChxPhqTDcR2nDMN9kxhjqUbe0WnnB3+/yuJ9X/v1dAG/+rOHAhJdpIECAyTHFlc+aWggDQ74zR
Zr9t5xJPeYyCU/WyIB6DAMuWxlnMn27r8ZuX+4cilIPoxwL8axoMIXuV73sHPJIIJkppBx7hJees
9rJFkDja8/Kc2/Gp92//gN+Uez5+AOU1lDTJpKDASQ7u4s4OobEsfGL2QNO1WKtIIlHn9+FForEO
uiBqh46U5sng6GUl1g/epM4cPdIW0JwwNHukloW/YKPf6zBsgHWowpmecxdrZjn2+B4Y+l/9xKBz
U8EsKIMomXJlzSANaZQK2E08aac6RiKduMC53gDv8S3fkN/w76rMHyLpNm/VtVGFmjpx1L/Q5Mqz
bmdontWu8cYMQVd9wEoa5du4GpSICXmXDb35q5Ce36dnAzOAk9O6ZGU+cUKXc2+f63XDXomlPFxe
BiNWsyFW9kZn2kt7ZVceyi+LH95jusMmPaDeJu9BGX4dPVFmafGqi1j9AMr3aUEZdRExtS7/EuPt
KfOP9cKwHpFhPXR3VymALiyTwAHqNVvYF6ekMIFzzQO48D68646pS6p9f7TznRrpaAZ+AjYiDktZ
yh9GQyfGA4GRaeJ31XjupX05f7/9RVmqUr4wHsVGVyY4isWIbTU76wDmvS2BuJpPzmH1xWhfCKTO
KUxwFeO+sRNd9uq+MmMjsSWws/et6Bo1f39b5PW4tZJJub+W40AqWkGr0UL+CStB05XMWuSBGSLT
iNlZKDH8W1pSDmcRVLlbyMt2eB2dbkMmgnrsp/HoMf2NnJchjW7yNrXcgYcD+nU2mTpGEdPVjmTW
CbjiO1ZUvp5HfZwm3e7F4y8ThP5ymlizeFDACEWG9EFzD6LABoCHLF/KsHu61TslchnxZIyrFQ5J
f6xbP20fGSbCOkLKkeRxtbTdpRThVShRTn6414FXTh61BruUTxLbG+ZBd3azuk+rgLhrUoOYD/E9
CgP8RnmonAUDQAR2poD/EA/ZefYDhxWgGVeQ7vTmuYbeDyi93TG4q0YP5LBmoj9x6mNXv6Rx5tw+
WoZLoRu8YSD/4VI6frbi2TDbibXDe72QtDJJyqkEQpvMOdFI9IzTsE/98ZCdAKtsKV6/x2t6B5Zp
/7Za18uCK5mUUwkHTpbQ1oLM+wLEU9I+d7D76nHvrc3dT8+dNfst8yl9NbVaCaX8SloCdqcgKfGw
GGauR74g+oV432ZvURQy8AgY145u9Wro8wCSHQo25VNXCuao11Y3GwzzYEmhMhcUdP+YqEiW4clQ
QRqTT8tzCcQ3RuC5bocAotawIv2ZakHg2iWKMhnfK6k5oKdj+QPMHoyM6Lo2H0Ioo5DQoxOCEkKW
+Rg1W10/VcyVj6vOQ1IB049/gnBJylZlWj5J6znpSTKrPYAQCf2iQT0V3V0Y2k2xbZeDHLzdtvWr
R7eSSJznSuIwYvMyKWF1wQzeVJG74/Tq9baIqwnsSgTlf7lIryVthFJDLZhJEZlL8y4F535iza5f
vUErQUTXlS6GlBT9lEHQqL0uiccvWzFMzam5SxtWTCGX8ZOXX4kixrISVUkKPhSpCyE1nJ0Ou3uS
NRjegLUc7HkBpM1OVFNEP0E0hdQfnrMFPQSmn7oa2Va/gkrpdG4aDZ24jF8PESIa+GZ2uSmwCqU+
3P6M15ODlTTKE2NQf+Gw94km9Td1K1vjOdx2ZrwRX3kUiFOX2zCHoYll3Dpl6spxOZe3ZYgPWtnJ
RvtGeIsDWzl0PxeH+OB/99RaaUi5YF6IBrUjyVacmZPdPQ2Ju/ic1btRaw4/i6NkqT5qwwmb44Tx
JelNqGGp+qxQIbnD1gUmh1HpuUx/KluMK5/kfzWs/6EovQaVyeGs1OTWF/sALNcpti5iL0W3vwE+
4rhjZSVXnYzMSzJ29CRw11HnioUSIDsEIookbbGLBy2z+KRnobZet09FU0ReB7GhRG+tqWKlVXpE
/AyIFDtwTk2+vmmxg1AcSze0o7PKiG/XRyY+JNJfLY+yLgb3OdnIL005zSylaMww8pRctZSuN412
NMNSN+ulMxmX8aqvW4mmYqtgcEUQg7zGBd2nvE3uZEcGqyFhjrSlrexK7yVJNsnID+tjXo2DK8nE
lFeuT2kCXoo4SI6D12j63gdbkFDYt9W7KkOVJbShQQTH02nsMo1ZsoCi0A21XZYforS0lyn0bgu5
GpfAvA7eVEGGMCouDUugqmKiYY4owwa5AaQw8XuNPSCR2dunowV413VBE8ARrsg8ONqoaNGHhlHU
ZDK/dqrNBMskTznUPH8AfR0LF4ITOdlZ2Sa71GUN23zqKtCyqRihhrpeCOSF1YylcmiroQX8Gt+7
7ZxgpQVgAaaaGr1txH1x0EKjNRWwirkpSK/d28d9SV7W3pz+JVT8GA0pjlqZ1DjsxVWAxRlsMAHu
x9vYq+3k4fIe2zSIZb/GpZnzBbSP/SVfAb2Ggu/9iQNpKjO91xd4IQU0Us1GxWpNeJAxkVM46SPr
YfvJG9HSqGQkKMSyUmJ4oxxjQOWxv88ioEfXiSmiKdE9dOfQNr7fPuFPbyVaJmVnc5I3WFa6eEDB
HTMzu8Og/Vd1r3jYUvwh7gGh809vKi2SMq+hn7ihj3GoFfZcejSmpdjU5TNDMRLoP5vOx6ejTKeX
l6Xna/ic1tFeQV+lvWQFwL5kTMq9EXLeEp3i6Dxv6sIE25P4wBBPuyNaSSoPaVOxnPH2gKd4Lp6W
vbEjjrbxufdcRJVJ9WMb5B1MqXT2Q0uloibMR0uCHErPVnjM7giPbfNS20BpeEYTzVM2t7VkKClS
HTuyDFLXA74kl1aWzIlmzR/zjAk7TucClFb0E6fkOY0MqJKcVdzmDxhp3nWmcdBNY/srXv3jLJKW
SAUsraiSVqyg2PA6o7UVb1Us7k5WdpRBl1pYrCLadWf/p61eyMNW8bGSii4rZij4awhl8CWU6BuP
5djp6CXryHRQLgAXLOjFZfoc0YJYprw0FFfSAxOo8fs5wWerOyuZFOufWcZFFFq4Cpr5gAint66G
vl8UIwgUtzb6TdIkbhGNAAkpGQZIa4T0VhANCexECPrSJwKPdhK4eu6NxTWEyc0zEJh6fVh7OZZ2
butziexrd0IkQR+wn4C4xviE2K30fbmIYsy77ZSb8fykGoqNxTJzVAj+ef44BNm9ICnuDJQevgP3
t7CveHeo0q1eJHYcow4aVti3z7woEU0gjfic3DryJO/bgDuOgW7qM/xTLxvIKwwrVTKrq3QvGJES
hsIuyEFxzJeMr3RZvr+hFY0SXvZiktV5yLtzo7zrJR+ZIJoys26nyz+xN2/xkdfXyWE22m2rpC/D
1Pi15qZiYoMO9IeiVLKZCt8m5LRm2jabUCsP9Vw5hf7WBe9j/rxMnRUGimVEkSW2idXzEygmZui7
mI1oPLRD5pcDOOtuf61rZiGJMujRVV7WJXrcU6o4Kc7mnHfBjpWGj5ke2JXytqiR89/kUJFMybMg
zjvI6Yz3JdjIfe0JpQb6QOakJXE4nz7USiMqmimC1k/RXPBuICs/+pjfaaHGW51R2Z1Sb8HVJJqF
DFbiWcA7tM+AI5uCvq2Z+J6RAX9KDslF0HVdBPqVgMyUhhfowL4xhXzJu3IiAIFRiY5h1m25fhRN
Tcc+ehVvERROqjY+ZqWxiaaEyRJPxwPyEwxCkAXadNTu6P7tzM3tUKc9DuOL0oHmAxPhnNM4Xerr
9aHJ7dnu0HdgJYO0k6ak0i1cdTb4pAta3JU42I9y+b3nJb/sKtwQcTOGS2ija3Cntjrz4UYeZvTH
BxsSgJ1AcwauBerj64FRcHkGfbVTtcGI9haj4a8NXmp/A7/x2tVZy6LylrBs4mnmIWvcEhKyMfYH
xZcNp/UMp3NmWw+8tPZl1WPzMH7Kfy8nvNKTfIFVGBz1oC90vPJJhQwI4RbZxhow/FkCDB2YAOLu
b7TmGPrSKYyS5Z2RE1sCfp1oR4Ol5dbwSCYTSFFsEDY8NsHQ9vkboq/daQOlDbxVEbsE+okX9kI+
yOXAu0LXIcdIgg5T0oK/8PGdIAVWnRRfQ1l4CKP2IZ9i/IgIsWYs8pFxpa9eJ7BtyvAvqq5c+qWr
Y5eQ64BOd+TdRPyZVZ3ZsYAXWALI/68EjEqW6WEy8W4RRo4gbQ0jsm874k9llYvprHQgmepKRMHh
nTZH0CHvv9bNsBVzkHgEm2U6zgFnalprx4luDsAIvC2YfmVArogsRxBknB4uJ2WyBSD6sjlaEGky
wwrC2gqATaDWTpsJWyX5Xms6Q9MrZ7kWSHuhuhtLsdZBtj0b/RMSjza0lBxLhYzMgM7sL3pJosqD
+RcMjAZ5aKzO0+jnau46FeepivYQAxhdEsS3jkOCdfsAxSsXEHTXKmg6BR1NDLp/3IniWMPHI1fC
KBJYbl29eB94c77LOjP8Ig3gZvOiE685sj272Kt1K0t76hI7E4GbaYepJXbHrHi//as+jUj90v/j
V5G7u9IfpJfK3AcKcUWqR4qrpaduCFB0gcLLPwaypaVRpx1xSaBqIU5bAXrMRt9qGAjrfO0LZiHU
wuq+ahbujpN8ETiT6xk5zKcNJFo4dTsbZWwKYcQHGC0d2xt3AGYCAL50kB4yoAmSIVmyC1scmHPA
V0159eWpO5uWbTVJGbRONtVmsauT7ITOAJJLLPu+tafRZ0XwT5MfRFUB/MuGRJgSAeP51686hNrc
L+h1o5wzAvIV9BrlBgUWoIkoVgsOo9phLW1fSRpE0D0TjiRwen4ioMxkqYpbLhJIeNm0HlkvAJEM
ExPy2nXFPdXJa8hAVkQZkNGV9VCMmeC2KC9k3bESC3OqzrcvBUsIZSjRUhXTJKWC2/NYSp14S4W5
Lg3HcKnXzGKtC2UWQoImJyYUBVdafow51tCYj7nrdrA6LipvB9VsJPd9DhGCOVvNpjmpia20IJnu
SXUGm99uI9u3T+/ThMDF+FZCqSwOn60L0gx6ASFviydhaiO54nXnFzifsS2RQNZ2bNfVlnXVyJ+m
EkisimLgEZmdwH9imQmTxNCyvBCwdq4B3nEArlyqxGYblU98inEIQW0Z8eNaLoewgXqDboBBWKdJ
Xqu8EYZY7Ym2eYrbbSx7QCPYjRNIwHrJKq/DQj9z2PT6l12JpdJXXQ6DfF46wc0HDnNk5XfkX19Q
O7JrYa4tUKWmdtJkd5WWRFY6ABqxrPM9lwidZTQ5K7Rdydv/cgaUu2kKZY5LCT+m/ql8I9tpiR2d
tMYik68cyvgdGjDA90m2yjZz8lPm5azGy3Wj+zgPehYsE5RkCHX8BNmrnkBJ230Hq0Jih7Ip3hFQ
KsXq7uXKzgExxND+WlxfGQAd1/lcSOtaJMor8EV1Z1ZaY6dJ4tTcxDC2q+a9UpIK1irGPmsDkLhA
Si42XCg8Zn13SAIO7K3x8wgyPIY8lnHTuB+tLIXTiPwdD9DBnp8FM3YMC8BJ28VKfNHHaC1jZ+aq
T1xpSLneEWTYfUluU26oxygcNrHA5KNnyaD8bod5twLgmoghDnYp7fEc/2hQZ1VNHS6xPPWtxUQT
I2Hpk19aqUX54UZsRVWcYSONYAdf0H0ItuDZ9rttpO4mpB1ItZzbXvhqPF5JJKa0yuu4vIibKIaS
BKYUSxiAFvk7897XLBIQ4bqkgphZN2jjF2r+j7OU4W9V5VgakSPlC4j4HuaFVQ/5NJFMIstaGmX/
cstXklgP5MvFR9FSfwT4fhidz0zdKxeMl4RIno37UEabjDcbZ3LmzkkASsAaErh259c/hHzv1emO
nDCoYzUJmHd6iabnsYRL45I9M49jHS91HYzSmMMhg5z4GSkrCIUyO8QNXLYahi5A9I1+Evxq8BUr
iLy5sLhqrgaZtZrUTSmKqpAEILhgvrDbACL6zCcYLuxRJxDN5gxKhplVfiZ/kb4oa4nURWmrAgVA
A184qL4Dv8LS5m07fPsfade1I7mRbL+IAE3SvdJVsUxXu2n3QozR0HvPr78nW3vV1dkUc6VdzEKA
BExUJCMiI8Ocs+0avI/HuEYWTXPbUytSpockfDWSea8Wozcn9bdtQWuB5loZ5o7O80WTmxCC5Ogu
a4HCGvJAcFaPy1CIbGBNCH8YVcRuwIi3Bvtos2ct7iyp/WlwqWLWzeBKCqMHZu/DeBEgJfPnp64C
cl+QWB3QdgAr4CYK1gB4ndPVZymU+ksxJqPoo3RMIgLLGzwcn0u5KbPjZFMYy+ys+NvfadUgPoSx
uUPYj1KpqRAGrAg3JQcVKVXR69asnrcFcT4XGy0TArKdpYaglNy11Td5OkpD+S9eFVcnx06NF5oc
tkU5S55ujHZa3enmyz9XQlFoG8owNM1kq3lNYRAzUQzRKxsweQTRg9H5XUQ4S3Br99e1FCYQaL2a
Bz22uL2imW0lkb7rWR+ie96kFmliRwnaU5oul9Rslt22fmteey2Z8alZTOplbCBZ176Xysngcf1+
mUSgtxjGvQzFRE0fPUPm8liIEZKlD2lUXTzjADA1E7QGsT24GIhw8ou2zy88CpZVh7oWyt4k8xiB
TDJCPvCWnQxgxE/7at801uSq6Jfz/JeeERvGr6VRR7i6HyvZHPShgYpJ/F0Xv+kdWqKXJbqTZ04s
/4LMwR4mYydtj3Q4GCGpnS35oESu+N08ov7wvrY+4KELOwVRiiBeOm6bedVSrj4kYym9mIftMONM
sxL5Rh7aoexu2+LffDZV1lXEJyRZzCibmsWgn46h3mgjPGEuyryR/R5b1vK+fubtta0Vl2GZH9KY
/Aqr8QbQ3gXRm+TiN1BXdlKVoWyUAQEkW9QL2GKAst8MOrph8W/RAGAFR921h+T1D2BcQ1S6IVEi
qFvnmAarPKBr77Uay3yl888Xvd9Nx0BjQiEmitrsIJ0Yx6pCskry5iK+NGLrymrIK6+uhTE0DyUQ
z2r4gOwur5GFzSjKKMDoiVLuDCy/3GuxmYEIbxIy87YUtFo/TGMtP5BFMg7JCD5hI0+ASGucl2pY
fqXmaAyWkCV57xOhLNCTb8oG+45hZw9duxwUUwnH/fZ3WLunwNaNnWDwRqHWzxh2WA1ZWvS4Q0ZS
OEuZ2ZF5NIXdtpC1GHEthMkqJKPOq5ZASCQHr+0ITBnxTpRMT1xQv+AVhuhfxgYkNDAwn6ET9HPZ
iZCpMZIpEQIICwCmoSfP+WLuCom4SqacmrF5i0Xj6Z/rdy2ScaY0m3VwK0HkAmhHSXyakspRSep0
oCOtVcnelrb2ya6lMZ5jTFNuLAqkNcqpnw+q8ZzhSbAtYzURvBbCXCKRGJhghoaQzGjuk7Y2MMkv
aagv6Ya9ZMQfo+A8KEgOkwgLeJNyxCvUj03gBHWBaHI0Xi1OXP8a5pLRhEECAIWAA750jqrei27h
0Rrj2Pid4NINR8Hh4bKsH7OiGhhpw6QkW1hPsYQyog8me7N4CKW3uvxeR7xV0Xfuiy/GCpgBnB1q
9zLLIKNRZgxThGKtGHt9NWFhpznIHXEKtXNAqeuO3ehI+i+1wZXTEkfUbpquOhcI3KhSOrOcXoQC
pZNBtoNKPhjxcy8Wh1ibbEDiukRqTkUeg+9Os+AJNuiOrFRsd3FZ7JZQsyWTN9Sx5umaoiuIgRKG
GNi0FxM0WJxpQxkbVaPVp4rVJ4A6gl7qcqfEPHbcdbu4Esc4XjXm0qLlEJfEVgykHLeJrHI3do78
AHQlW/oG6DXBSbneQf9e5rPhikYhlLaXVY2NmtGY56ko4j1ECKjhJP0ySxdpaHay8svI37LlR1aV
dpbGtqjESBV+bjvnSjLySTobTs1qVjC2DK6YDHMLy9x0PsmClrMdsXKfQQpm52kbWP4yFz7neSCh
za14ZTVbtS7ux0KzWkXcKSPGS+POzuTw3jRNZ1u59/2EL2cL+DVRRNaMqXcmDyJGS3IC0/FAlZW7
Ut3WflD0eAwkRaVoVrVU0mNkTOpLMEQgCQb282R3QG20KsM8GjOx6/h3LgXmMRLn0k11o7WCnHhd
arp1t1hhLbiK0SZveRMnh6acEwduLnsDiCHtalGEV2FWWitUpt6GCcycq3DNZImim4pO0y8dl9Tn
fDkqwxFF5FLxMmDgC13u1IXpFUI776U4KCwJEceKxjcjEXK3Noynuhiem3D6rmbJ72WQOUXYr+9h
XTLwO2hihLuSPeyy7HVhzqF+UP+q9Dc9L21M7lu9yEPC+WqznwUxnooscxqGEYLy/OcYulgc49xY
7wOln+3mswTmWqxbbZBidZI9fczcXh/2wF3ei3jwmHdNfx7Gmw7RLmlep6jENZZhVq91Zh1AMkNu
GybZDXNrLXJ+EcXYKkCijHbKoyzFVpTzMsWvNwv9paakmwSvaoSPzyYwLkJfqzLOAkh7JnYbL+pz
5FTP0yH5LtnCIXxBG+1Zvt/2K45Qdte10OVxntQRkblvgtsQIyRuiRWBh7bXpZdtUetG9Zd+LLhx
M6sNSaoFPjU3UBD9iy6zA3OxRIM3FblqVqqsAfQEuTe86vNRKqncC2MuygDBzTHk01tlxxsbWdVG
xfNdItiXUEQm2pI40QOSQJtIPqlp7UUFKmKlYo0YMt4+t9VPdCWJsYvBiEWiUElx8XsJZFtWI5uA
0ul/ksLOxy6pEohaBilKhys62mv5a1tyLOBrGgAL/9DkfeDyqihQylE4Jx1k6NIpFZ5aOgqsG35e
DVbcNZdthb5eVJ+FMaEFk7sKSA5hA0n1SMLLlAKgTNkFYn8UkAOZWWZLaci5pXgKMsGmwOqQhmcT
wtn0I8/NfdfEVhb/6ttXrdU4H2xlnIgqiK6ujjoc0dhJCD0as7IwoSCIt3wJCzMX+S44Y7/OMu5k
YFSBtdERkYn/WHaz5Cjn3Bd/gjrOEfyeiy257g0fv4U65NWXVepSlXtdQVZsSp2DIU7BWRS93sml
QZywCEtv++Py5FGfuZJXJODEFRMJQB9yfBfNP4ehdhdxsguVk+6sR5IPxegPuRKEyJiRKsIhG7R8
b0aWGnHQBt6T+S83lCabtEIgI+lnMpu5GTAHKeKGMjXDXbo7Oeq/K5Pyu4gLRywxOV8SB8VwXxwq
N1QVu20HqwxaH3f3ndCrVjcD7gH/PiapnYso+WqCncVkL4vPdaFhGJ3UNL3hRKXVg9E0BSMPSOoJ
i3U1dILY9DONf4bfAwZX65+3P/HK+DXs+0MCG5ECoU3bkuDog+IpbL+jI+BK6Uts7og0W3NxmLPH
LDrLGadEz1GMDVLgeC7lkkCxEtmAHN0IFefKXSn/flaMiUxZXM3GYiJK0JJeVFkFnnIHwdUeKeGr
YAARTCN+Zi+8XhFPMyY6maMQaJUOuUpdWX3+OtccU17JYj9rRn/BlbeAY6lFYoOzo3g880Jps4B5
SSzN6R2aP2mOmbpZbfGqzavh4MpUmHCAB4AZjDR1mtLcDtSHsTPdQi8tAC7ttq1yPZ+8EsUEBKVZ
FAkMr7JXyAgGTesEKnGafnHkBfi2TWDr0eylQKgYYmSJYjb4Ris60QjUQD15aWC6Xd+degnzh2Nr
GUNtz3Pn93rlxi2wtEyZA/K3ejS6pml4O+FR+v7Jrj5JjMLn3E7woj4DXVo8WcayeKXQ20H5zytQ
aCDgD974oo7SBRPIpiIg0VATeM7UWdjAcmSwpPdJ5W5/gpUi1Gc5jP/E2HXEShfkVC9xDRdanPyO
wusJaILHeN/zQe1WDvGTZoznZEspZFjGhsT2UdNEZyliqxZSawBZ+bZyNG1kLoNPkhgPUod4krGQ
jUsdm8AiZhzC1lZEwK7NB2ApurE0cnx2JShg0UJEockELrzxpQauhOIYhri5J63PLImE+ZMqJd3j
tlorydgnKYzXqHUkhJ2OwDCUqj8X+mta2mRCiyHEcF4iY3Sh/VHXD9tC177atWo0W7sy/UQsojpP
qT2a86FughvTzI6FmbtqqH3bFkUDDPvZCOoiooz6J97wjIHMaqHn2qBhUDvby9MhLlBlajJnW8ja
xYFT/JDCGIcQtHHeq/hWo41sZHHSff9H+IZpbReJ12N9yUEVzpur42lG//vVIWqVlgHMFYc4Fa2d
NUeiAXyfcL7U2sXxSTPGPgIh7YOJmn34tHjBb5q8Ej95Is7gyqfEFRzemNlqELk+S8Y45h7UdZqB
s8xO2sE8LpZg/5zs+JaSj4dcvvN1L/v4csxrcSBha+YIxV6ZRzszA4FBXiZcjkMa+LaskHkpAssg
zmnVDjMTC3qFgMN7EOz5JyVr5eN70APaEMaSxJoxWlKBCpM3m/Fx6ZvbUMZNryggZRGEfaV2PPXW
3VnH1IGJDaIvA+ZpOKhF1OKLGeJrHST2Uqd2XSl2GSv2v3E0VVcILEBDj4Yx+jqRyTAGgQzY1PAe
bynAtiaX3J7uOzewRr87Aw2C49yr2l2JZDxgSsQpMUaIDKvUqpWzilqbor0o7du2bquWeCWHsfu4
XvQmLkzZ05ZHIkUW1oo5p8fThLH1LMeDZZkhQciA7oLC5n0uDl5cSQ+zMnnb2qxGpyttGIvPBLSA
lEGAF4MXyOxvFtWw2oEHnbUqBXYAMBTRNL/sHAC1pzH7BN9GyDFK0EtPtS7Zc8t7Ca7HpCs5bHwn
QT0JmGwHBsjk0FWccALO0YCoRPEzix0X7J+nGGPngyn0c5tBYHA2dkpuZ72VeGSE0NbLfTOzahmz
IVHNpzNZDVVXqjLmLsh9GyxAuAG7LuWCpMxto/cnDxeKghyL5KnJ2Lxixs2YY9HXk8tuj5mieyKk
jllzEUZWfetKKcbytUStMBMDOyE74Wf3SEc159fpUIK+rcQHnJ+5qGPKWhCm+Aaok6GxzdYOoro1
x16BxP7QOd372o16Qx56JwIQb2YPr9vuturaV+KYzDvT5v8EqboZb9SuwRuPvPVT81SWwq9tUavf
DGBAsobwK6vskFmctGAy0qFZpUajlRkyeJCnzPBoy/efP5HQsNOxJqXppoht788pDv7WKMXykuLh
jn6RRHOnLPV+aiIXy4A/trVaPUADa1JItFHxYad5FNJGXTWFihcCgjdTbusuc2CcVqm1/rak1fMz
AAlAqFpfkL+FOQPZloJuIPbGgbwXfk/H4FglA+c6Wc0C4Dq6qIn4wy5sm2owC0kbKV6uv0igjJ3F
AbOh34r6XsYDcFulVfe6ksW4VzngyWkSqDQLjVWjfZvh9LZFrJ6aiVcyLA5KsWAeYzCVcyrh+0Td
6OuDft/noOyIKo6YNU1UEX01QrAz9GWIAIi7SYdSuOKhgeGZeX4jxeXTtiarIrDVilIFYD+/gISN
qaxUypAr3qLdD3OCBxZvEmLNlmHE0APbeF8Rwooe1YRhggSzi1xtGG+jBeAY4ZQvIIdCBWBbn7Vy
oIwypqoCJ09BG5i56o1xmHoSwEtzQTtpAJcDT0zlG1P7kI3pUSKYKCjN5K6K0LDLMOpoqenCadGt
WYeqAYNFFtGI/oKRJcok7uoSve9JCnAn5gi7bWoXs/p7W9dVORhT0jCahjjBOlUpNK0qaTW+XTS7
gFq4mdt4Vxoxp9K5KsYE+pqqY3UNJv857smBWAIAo4MVar4mH4JFxPp4wTH1tQCBLpmIJpxEQR2Y
z6YYfV7HbaN4QotZq3q400twWeSYwKjj5tQSHhAtDQLss0RTZNUAZAZWUdmuSI1NjCKQe1hlcBDz
3k6n0UuMt1wg54Qcp0T/F7nFtTzqh1fv46krBzWvB8xDBL1bdQ+oTtlxNPCsf/UYaYg1cW18BcaA
2el5KsAksPiiWfk9FuvO8R/Zc4iqKgAci12KLWIds8O8gueakaCk9ZdgJuiabV9gkgaC4+C5D587
+bEvOXYoURv48s2uZDA20g+i2c4LZPR256AKVT2qP+Wnwivt6ofwVL8k36sbYx8dzNfirt1v+9pa
FLvSj0XFkOQyhRtAtiII6JXMdp9cBvIYAJR/W9Bqdn8tiSmPmnirtJFQYYIFKKaY5T1R6m5igZ4J
e9JW7Jj/ot4vXwuUP5tmrwNrIHo/VgA5Je19H3jbKnFs471WfmX7sTA3RRDg7EqhtVWjt4iWWHn7
Lxrgn/RgXExqM8oECDFZ3GOT91cY/JCnX9uq8MyAiYX63ADtkiBMAaHBCpOXRXud6idh4ZXTVsPT
h6m/N3WvjiyQ9VrTasgRjRZcioldZ4E1pZeyV/fGOFqNzpuAoaez4VzvpDVXEufY6Iygw+ktweAE
Ym0J0cv22a2M4OufPhATI5axNzDwD8tuXeEyT05zK+2H4wKccVv+ufxGicbJANXbnMHMO3HWRFaL
otdWzgQPsR3HQKORETRdyk/hpfJiVzEd7bGbrexm9MVj9s18nHk1gfVjxfaLJKN6/gX2rdZNjJ6C
wd1rMdNX0yGxmAfcvu5eHyIYuxdmoo+NBlupgkvRPkzC7czbCuFpwZj9UItmvRgQkaghXeUBlSpv
mHXl5sIYuUpzagzLGOwTtQJFV4nBKuKpyq9Cue1AGJpol1q4k4GuyjFEGkIZW1cIwXSiDpQhUWOH
cwsjjLBhVUCdurUFIClH3bKPBOyoiXeSvNMjzZd6Y1dVxNG5jL8sPD0e/ooOU9CAuUFMYHZ9Drft
WDeqYCbEG4f8RdMEi0RoxCezbQSRLwS5PxNysxTVTcvbKlv5ioqBNx7iOY76i9pTadZSS1S4ONA/
a022ev2Oc7Ir8fFaBMt9GUd9JumRAi+rgfvdCRPxKoIRy3iUVEsqCEWxysle1IXaW5DxWeqYya44
FIlXL2F1QAhqbspEKd7CSjRfBZLNvCHjlRFRHdPSeI/gE4i0bvD5AxR07nfUFQoTXviNj3lzIOpf
klvFWfa6G/8RYb17N7j1beJmu9KT3OBZ3jc1OobgiMIGY7PjYdCvfJhPv4gxic5I56UM8YvK+mcy
P00D91W04l2fJDB3vBJk9GEOCdmpvBHRxXgGJuSuf+0dcJy9GdiWlI/hpdjx7rGVlO2TXKZmssAg
NB077UC0aXy6XS6B4o+P9rIyCf/5mzIxsE4FvdLU928q2rKtOP0TsTMveKXoOSDNxbz/YOe7yQIX
s6fbJZCLJpt4uVfUVvnc2OmDOSK34uGL8tRn42ZeoZk50Z+lCDagOJwmlixFEMF1G1tDcBaL06wR
d9sJ16wJ7QigcwKES/tanEgiuUhK4H5XY3E7k/AsR9H3bRFrtyn6KwhjJsbKEEmovV1lC6WszkKe
aEiHH6pTvbjmT9XTiBUVlngrnOfqUrhDafP5rVcO9JNcJoWYlLAsVBMhLCxDq0vSI5gJbb2Pj0l8
nqdfoTlbUvJzW9mV81TM93aSAeQijW3aiurUBvlioEQW3StB6Ew5D65jBZQEMKpXIhjzNUk+iEBH
pplR5Y+HpLcpyVK5S7CpfRM3jok4JPjhw7/oJn2Sy9inEBaysQBT3NPlX2P8MBBAiU17PeZMx631
bT/JodfGlbmYelQHWOyh+o1geoY7/pJ2iw0TtQEWa8XP21/sfeaLueBpf53Wg7HWprHTCugqikbd
LsSb5sJecLEbWm0vAyZbuoME4vUyBc1j+FYrnGHSNb8A1j7dFMQ/VBDQfFY0KbpGysA3htb76IrZ
Xo12qUspyQEOf0gDKwXYduMCod7Z1njFRlHUhMJYe6AzPMwNMqhNXHZlrHmKmZ9lYfoJoFOez6/J
oOg9FJcOTs8e6tjO0CwuwVnwVPn1ffpOkwlwRBeLTZhCwRIVryGz9hamezJ/iWTspm7aLq5SiBxt
TCPdV7hAOkCwDd+xieRkNq9UyZXHhDWlDrLeoCo270RxlKGxOWrOZNPeeLbjLRuu2ekn/ZhwNldT
XQkF5FGY635n+KMnAQxK3PPKF2uG+UkS8/zRpkFJQXeheeIu89Ob8YnOThhO64SPdWlJMEnT4a0J
k9Ws4+PzsZmWOi/DoOTv6lWPgQuMXme0CXBaFzu+n05xCJopKzibL9gzt7PTeNe9ZEA2/ZkAGYoC
jqZ2+Dgd+tf81GRWch/atRPKTg2Ic2LLOKafI8a5pMYiXuKaDu/rrNw110fGLiIMoWoOYYlfnwCA
sPCQLnn9ib8cvrK6jdzl6pSY3KxYKrOsAnwaDGh7mP8DGhVarEesnWKgJeIU0WgAYiKjhgk/FcAF
wMXT2SZW04lB1lIev0UBvN9SWnr/fQFZ53Y4WtfpSgxzoUV92y5VAJoKSnEbHqV9idyrs5Ib2RF/
8CCMeDoxQVdIa8EcKUGxNM93mnoKi+oBE2MNTymeHCYaKbOaVOMAOZNn2IC5QgCk4x7z7WBTLsTi
0D/z4jpPJBOQzA6ktROlVs00OisZ+e04uCSTONcH93sxgYjoRF7aBHj7TRDb6VMqnwWsXY7tjsy+
MF1wZ8nGq6oe5aLgFMbXRYPaBdvj6C18eQ+bRSQDKgCig/A8ZS9orFlJdgoOWfustrrdokyj3JDs
LRw5ed169L2SzDhemWWhAuSQP3nplaPhY3QfHfHUSzhOt/Iq1uQrQcwrKM1zORAoLzjp0V2NlzC/
NchNgxlAMZ79bddjoxZL1MB4HtgOGqFE0QNXinGg+JoUBOK/iFpsGYOVwzjdkottNFP2q8Tv/Mwp
7W6vgoQnOfzTzgIriPE6LSV5NAg4PByblWEtRzqU4tP2obGpDSuDcTMl0jA01oGbpI3ulhLI/rzc
ibUAVgDjX3qmqUChwWnVs2vsgL+8j10QbN+qGaBWAeVtYQzjEHq8yMgTy9z6o2h2RWFAryBLTmV4
iWfRxWPOGkzeUvN7hnl9sTAasjReillm0txAFKUkCTG+DoKZF1pSoTQhsj891gBdA07Xm9lgYA2r
Y1it/sf5G/sjmDRYlbKy62UcM8VLpwN5yOC8eKfvULvBEfPYXr7ELlYeE0FmkqjRXL8rPTnCO23h
cFTd9+eaw53ioUaydcRMGNExug8UbUiLfPOiHXo784MDskZAGSQ3kq2eJ1s/yA4fpefL+43Vkwkq
Zml0LRpgcPZTdxrfzOfSxp6v/m3JLG2/uKmTGtbEQ5XjqctEmFCqydiXqB2J0YzNpDMAfFyxL615
0h3gjORtwAmdX4Cf/1QT0zDgyDAIYcduqk4BH1wHNeWdcYcXeGgVl8jrLGUn4a3ae9hiOlI35SXK
X94drGDGjtSyr+Okg6qDF+ziY78LXf2+2Jd+6XV/mLe8qtyXegMrj7GkdlalrpwRU0e7K8FwNT0U
gNBBbV89R0/5I7zlkGCXm/8MYV8ErGDGkIDjUghqAkUbr3cHuAya/XvEBTe2o+80iepsSt/Gw9Vc
j4MfH5Y1JSyypPjcmmfKvzG3Y7fzmURYOim52cz69fshif6Sq0oHuAgMeRYgSXnoZAtII6BpkzCi
uRzl1+UOvCitVe2VA4x6r/vxj+1r7EtGwx4vc49hHjkLMAKHv/0Q76tL4FDoPckdzi1nFo5rscyF
Ji5ThHEGuIry0Lv1TXoInBaRtoytxW12oSPfb6vGMxzmJkvlmQQZJYQqJFR0zNIlw01Qadilvql5
q328OMB2MfpeE/A/fER515zqI0VGlU6FU++wroUW+ZMEqBQrO2S7gdfL+5tI+5f9mMwNZgBIC54J
0cGZ8mwF7wBsJq7QJEaWkLiB29vbJ8vxDZOJPQJeFn+ypg54e8faYzFL/gSwDpIl3rYk9jHDWCdL
oYB2mIgJH3zDaAovYhPuOiW9zbXqfxTDxJilFZMGcz9wdsB2JqOlpP48/N5W5Usvm9WFiSgRKLay
IoaQ0Q7uJidCs4Hym8fnzAFwujt7yT54zi+xV3M8728SrQ8Lod/zKsJItVHpeDPRp7VoY11cdiuv
3nVH/B+5Fs0mdTu4CLtp15yFW9OfuDZKb4evecjHL2CizGL2bZhjLA02Gt2aqMvFoCnQbQVPNqs5
/BdlQGr0WwKZYCMkmVEbCwRGfn5DUBeXfX2H7g2w4XkPbl5gM5lAYwwkmkMqq0N/UH6KbMwo7EPI
U+zm7b9IWal7/b1uGFj8/DkjpVYTnT49xoNoE7vwJpAlU7Y7cvwv0OC3wyhG3z5L67JBjXPaj+te
ksf8RvUWP/OM22Cv+cMhfCwfo2N5aX+InOi97flovX4WO6L+pXeYVQQqz2y3wt4sb7AsaXF8kieF
yWrKfiRdnEK54NsQW+SpuJRAlVfO4Zk+7JfvtZfclc/bQnkymWAjJ0VdCy2NafWFDI99cj9K37ZF
fNn8/xxrvjQVxjkRswjd7Pe5GXLTedpdgPQUJVNn+hHulsOCeAMKASt7JoCxlFxgAKF1zavGr+fj
/+/2qsgEnopkraHSK38AT3L6c2w78M2gTNuCH6r2RNC2c/TednuQeHy2GlEtqqWlj2ZdxUrrJD/L
ueZoYeMaAl4CmLbu4/42imN/aMZja2Ctlyy7JQ9u+1j3ulABocGCMZJ4CUoL8wBPeByGVlWLIBAU
Dc7bgX7nLTdmQpSMUncWYNkZ6NC+tPxMeTAHX2A8WCNg4hLp8nip6BPM7EGrLrvKpTkZNeZWHc1e
9jlK4+pdf6L8v5mV7kAZ87t7yu6V781d7PHeD+/TjhvavuehV3dQoGVBMhTwtP4QnHt38Ypfqat7
0p4omJ1o3NERdu2tuRt2WKDxhcdtw/jSzGDOgsVeQAafmKBSQCH2JbqVgeaXeM1+2Zu2Bj+PKyu5
M32DkyZxPvB7KeBKZdIbWddU+MAiwNSb6o9yuN3WSub4F1uaD4H6HcSUE7x1adpX7wYHDFD2/GfD
1Gm/TUfzXkcqSOdAG9zvykFyc6eyTb8W0UXl/Bwak7e+MRPZ0rEiE3BmNU97wxwq3TJziR/caj5w
GpDknwC5+qyd8ER15mOAuZ7dyJud+zLLz35nGnyvzjyVpiqLaDJMyznSKbt0+9xHVn785/vLrCg2
uFVd3JdU22wp7LR7qxpvXniDZ/Qv2TpSJqDFeVASvcfzrImkczp/j2oYbCbshexp++PxjJWJRks3
tgBThIMoKMwY6mkKeS5Iw82WKkw4qptkTCPKqyz9NA71QXJq9BP1m8Ge3OiGDt1QvgFsZL/2x5KT
AXNyb5WdxQZSm6x17ykT5qM7h9JWhG+aU56U+8oFugYoR4DU7ycnLBptnytHa7bNXhiKVC00youz
ApKc3m4qDLqMwT3eHHZJMjcO0n0JFrZtsZwHKSiLPztCkxeoa9LXLwVM0f0OaOA5cu5mTwnJ0DYB
G1oGGjZes5CTDKvs5PY4zN0wgUUJtC7GbjnRTUUsmh7kF4qewZ8W4wX2d16PK4cncaNHEi3AUcgb
dNl2EQCqyrMJYiD1N6Wh+p8dn91umStNaIQRPjlVr8tyX5HXUeNgZ3DKMthV/Pz5ytLAFxxxjMUJ
OKOUr7TYR/fpK79Su/46BJ+bpGGhD1gjjF8KUzaJIoHnmw/ZrXRCdS+/GXfT85+It+qu+Y5+eXyb
7Ptb4ATuDdfcb9vq6gvj4wewdIxzm8eDSEviC3bu+zxF1xKj1stpMi8F4UQCnrYq+5xJSwOYExDW
ukpvg9p4n9/gKY60WLCL3/kutVOAJO5AkujMrY2OZmbzOCF4+jKuWRdVv+S0KI/5qaJOLUU2bdKd
cxnHW028QLCaI1ydLvPEqcHjEQGcH5fymS4Py0/qMXTBbXyKUOprndHpH7N9sxMcXtlhPRRcSaZX
zpVram1STqD1o645OFh8tPtv4RmJgA2+6ovJxRPhKcpc/XoxVsaQYnJSyLJTGipuUE17KZicYioA
rja4arw8bFvuejfnSkXGTXXwEs45tkehIt2rx1SwZ/jEqf0BsY5nN+ux7koakwyYtTLoHY2tZNf5
xSW5TCW+4YRGQwPyxcgNbOA8lTwDWr3BrqQymUFc5JlU0cygcbLHDvgByNrf6S0bF50yUPa0/n9u
bp9nQuuvhivZTGyaUqFc8j/LOOSAEfRwT5NKRCa/cms/3VUuHUceI4vGJYL6+Pb35Xgqy96iaFPY
lTQKJ9GP3ERXRzjk/aU0Ustss922rPUOy4euLMiVHAFXOdMhbPAGTIqgAbBPwdoq2MTqT4VLW70i
l/Ry3Wmw/ArAZRBfsguhRt+PJdBTkZQt0xkd+sMsdK6YN55SdadcJa6oRBxFV1Na40MkY08z1uGC
NMKwMcFA7tL7SnhqZvCsc9HwaGT7knBeCWKMZ5xFTDjSUG/uC5/WPDNMSakueRER3GOH99xbret8
iPuSY5pav2Qp9AKxlZ2OJyl+xgAmJ538m4jz1+mx+aQsB4Y0LPhgxal6LA8BGDtmMEIuqODETsSp
I60/p650Yq6qoSxAAhtDJxUMKHRoI3LCs7qjDyqer633Ma5kMReV2S//eU+hPq5aKkoDKFGMFrEA
LwrK4n7Ph8b5m4j6cZrMFQU0LcxQU5/rD9GjdKpvCmiI7rhfHJXGkh3yHDoK59XOsxPmnip6s1Vz
AfE0zgjYggEgrwD0WTR4lsIxfzaFzBLxP4VbsitviF0eUHi7yH7x1Nyg2vem/+LEL04oYdcBFWUI
w5LaSgESICDEH6LXDkTI+Tc6bSB6vT+Ch/4t92KPV2bkmikbUgApn0Y0g0yf+qfhYTrSWxEAiB2I
GrgzFdQmNsIKu3cuaPkoJbQgrlrxd/K7vqcTI7qr35UgUzlQlmduh4FjMuykDLBQ9FnsIZK8TSAt
E6zKS5z0W4qrIfu+uNoxcnky17UE+AvYuDD2aTBWWpVmLBktvmaJ7WEBkFEh92m8rtWHCCZ5qiqs
dA0dEja5u1dVf0ofkvmRY5Q8GUzK1C7ZNEYD1EhOg4MR4NqiBf7eG53KmrAiUQGSjVfrXHUEoDmZ
WPzAOg27KyibuSA0BE/SoIltTX+uYxXwuj+iMHTHEWNOo2xva7mq5IdAtvk8gjStblscZNt0uoWW
6VNXg6cWkDq8lct1T7sSxTyfNOxJZMUI3YpTsGvQLaE2WFjlLX9DazVPuBLF3D1jHfYAqYaoJpvt
iOTWDFzMLjhqk77fPj+uVszVI4a6mNd0Eo1OQIrnxEthIq3fP/CLB6sp5ZVW1O+uHkVThEXCYIAr
G+QYKbfxItmNiHyyyi3QS3PugNXU/UoY48SGHNQCJCAuAsU7N8TfctRO9ih0f4wxRnV6lKNIa7yE
usLtrK3ePleiGeee43wsIxqy6t/hfecraFHqrnoXXBSbvo3+Vbi6Esf4uZGNeRrRcpcAnsXJqBxR
/2PbSNbfIlcimEsmMgO9m9Dj8pRLgHnMzEnP8iHdS2CDxX2jge6u+D/SrqtJbpvZ/iJWkWAA+co0
YWezdlfSC0uROWf++nuwvp/FwdADS/aDy66tmmYDjUajwzmebBeA3vVRS3Na0WZuB0irD+DiWVKD
9ylnB6L1WIYf2f4b7aEGALKG1iDrUHq6IFK5bj6ULzRTGsZoD4L5mNVid21nl/K9ZLwo5OtIZzuC
5qVCBSa7nTX4W0vMC54fEIXqS2c27IDcGrvqAxs60e/0xwVDLsY+Fo5BbdZQGOqOCoT0DZ7TUskL
jHYjoAZS3REQoUggVvflnVrY8R69fJgoUXYB/q3vKsChoCMUeczZ7XZJaJMb65MoltnyD+vP4azM
bAdFnjoDDjZ6AVCkI2H4RaLqLsPkczMertv01iWP2XnAkRIK6Es+k7lkoIEz2dxnmhR+S1+RJP+D
q4nIgK7FjxMLhBnnu1kEihoGwCzzazqCa1VuAEI+UOqncz5615XZ9OJrWZxrDfJAr4OJIo9YLhMI
oOhjk8cPtQZU5XbwwtpyTWu6pcDg6lTi9Uouglh+T27zoeH6Czh/O8RJUnYxNm8+glfZchd9L1Xu
fNd+jr30FrAV6L35CFpg084mICKjFc3JE3tI7f45+Szqgt/cXAVTBACVAkwCH6cmmdxp4YSlN6Xe
683ySOtANKXJFLpQGGMKBPRCjLaM294s6CstHmrq6yG6FlkCrJzsfNcmHniwbkeX2CNG4wGJIDCr
Td1WcrmtBv7YEii0pT5QAxtHLoMXU5lHX2BQW4EckPR0HWPLgAfj39p5WZYg8IVBZRhFb+0WLVPa
ke4jhAedJ+1Kt0CXb+h0L6Jeyc27Zi2Zi32WplGWKrGQC/rI+jbivb5vTslD7gWHwdY96THw6Y6+
FnfaKTmKsm6bOQZigSIBpoMLjXcLSQok+rENqR8nIHOLwvJokdwblmgvd8ZtZoU/h9T4PM594URZ
09qK3n+e8+zr9eXfsi1VtmRMEm1yaKZZ2k8TvoIApXwoHq3EsK1UUA8QCeHCFDM01aBOICQBuEXX
Eltd7s02EpjrZtVhrQsXnoRRh1VuIIZNiYZfuhMBg0HoBS4a0z61rgyLmpzwQXVyt7jtO1uUm9o6
L2v53K2S1mY9agHk51HuRsuhAoTNf9stLjgxur4akxESgJO2C8hu1uHV4tG9LkWgBz8emkZRmYCS
l/pDVyvHWSOxAwBs878ZBT/GOdGkjIY0guUlR4KR06HG8PAg8p3MN/K+c7UnlDvjGa21RCvQd5Qc
JjxN1Zt0Nx1ldGU1Toy5aBEy5FZgsRbHuWoli+Oh1KCUCiwTr6/KW1nrd5meP3eD8TSGrYDpTXCy
KOeiAT+YFwbFVlmkc0j4DHx5cKsIxuS2ItS1UuwjVq8pRaXloqUJW8PuoCBfPmJ0TYy2svUUXYvh
vITeRCCqN7B2nfk9ku6mAQm0FiQd1o/r5i3yE5TzE7Usj3M0QRBwzg+Bg1Loh+owHNhss+S1/uL0
JzxSDyqLQJ1/kUgTbRrnJ5aa0DjIWC+cW79aNrgNGV4+cqKpM/ug7noTN5iK1pZzHEXUlZI6Q+U8
SovdnIfRgYbVvJt7cNtODDz3+hpv3m7AeMBI8yZfbxSoSl6BohA2M7iM97p7U+86L3si+8AT4RoL
pXGnfFSCgWLqmSK1EO5TL3yMZDt6lX2wetvZiyyLbpqtmMUAigugXHCDX1Tz+3GRBxqVuGk+Zofu
2+DK3nJghF2xE7jzDzwbMSWvo+tmcQK7ccAbABJzaZd5VehYwt7oLXtafQ1f2u/SoVBB4YVbISaA
0Zh8KqkKQFRLwUt18228FsS9GukwmVM052xTyc/xLoHJgq3Xr0+T1zndrTiPI/A8pnzuefo2N9W2
hucZ/HDPYIpU1l7uC1EYmH1c3BKKbgF/WANcB/8cDscM1IZphgj7fSx+3EXuYFu30g5h714Ud74D
01yTxllrZFhzn7Ypzr+fEXvW7fCp9oxddDB2ik+88XU6UZTR0hek8mFB1Z32EXzxdn2iWOwR8zwD
dVlLqRiuZPP6Wq0Dd31ly9KziViKme/8ZiLWzRhGz8WElw2lXrXEfxJorMRxt5fZqmmGbgIKykxJ
thXQ8Th6NgkO69bpUFdC2N9Xt1exEK0gIfY2MLpdoD2hGcSdzUeBv2Mrc21Pucurj1SahhGORutN
bs+eMewBo6HvtXzATG0szH9vBmkrtbhLzALPBDUCHI26mxqbKsnRyIeX61qJlo67qLJamSxJgYx4
il0gd+ZhuJtqzb4uZbMNa71D3OXUBjrAgJkqk28cGZYMqxwENhF2GmwmL1aS+P7oWQbD8KLg5i1O
zUGxY29Ap55hzydxYl2wP++fsjK7PF2KIUnebTu7j/Poa0lV7/rCCbbn/VZciQjkqSo7GSIocvb6
/B0c3c40HP6bEM4llFJN9MHA5kQgsLKjsgbLRHYX69afPAd+2fP73bNSJgyyIGtAGeBr1Y+6v++D
FyUV3F+bt4livWOQIxrgGXrJWJJ0Kou/ogT1X8ex2070bzH884mR2Q1WBDF10/d2sXSKPcr5Y9KG
brzIxClN0ajgewPJhfcB6zQo7YGvTvjuQi0x5lxNBqYZmu286H4xjhK1wSaZ/whObOgteUxST17c
Zjio369byGZ9X5dN0MNb1KDgWDn3sKUxyvFoLCyeZW+s1slfWANRh9t6RARdRrbliuZ7No/ySih/
lBe9bCO9kOl73xvms9zoOdhjwN+NfVEvwdZRXoviw55UG9Qkgn5hlj2AriaztdEUuNrNjLxOAFFm
oTsJ/OicP28Q6tQ5EEp9sMA+hntWyiGH+NQyECh5Hzjz0/Vd23Iea3mcb5e6sI3AC4pzbUavMUCo
3FZC+W9K+j9wIOj9AEYfjEO7gD2UiSmNXaEhhtMI0rG9E+VHYhaCS2TrgbOWwvZw5T50OdGmBoi7
wDl/HqplL5l3E9j9wNnu/v66rWNgLnhLp9iS8PnYpz70e4BmtLG80ztRnn1re9ZiOLc7FYM5yjAI
vxlnx4pKW64HJxtFy3aB3c7mK9ZyuHUDP2wxhxTq6M8NwfiSvs+eWVTfu/MAqiw2NxA6uS+mVNva
sLVgtgCrDSNN0ORNDcHzYh778a1pEzsLa5RfPv23DeMis7mZm8aK8TqSFd1rUW4i0i4WYheL9os7
viDSoC2KHUj8LKqrjSFm4+Kb0PxxXZfNh+561bhT2/dFQyv6/2Fm+QSvh0SFdm/haRkC/dm7Lk60
R5xjz/IYwEg5QmfSP8lRaIOuw7IlEVWQQMpF/+cC6O1ugU4kK3xzIE5YPs863ZUkE+izeVOtls/g
PHlmqPlszLAFBoYTP8U3tZM7bIqhPbWH8B1HWDSvtXV5rEVy/iKUlbItY9g5+GOdYko81RCNg4hE
cL6ioKMRtBVESE2SATwasCyznDnXbUHkKQzOUyRVFXVEY6aHQYUv9Ft7N9/Jt8vecPUKODds7Ns6
avv60GAI7k/KbOtVZMdv5S3C3GwTkkF4hOyqS6RxcFqz2QlUZL/Ch1FrKZyrMEOrA3oA2ysg/ll4
gqP1uraNB1aJQu/nPr5vZdv4kxT1WirnOoIZAMkZ/IcfxXb7Gu4x2v5mteBTW5z6Q+3Hz8LSEzu3
1/TkvEhLddSjMxyDAaM8sted2qdwD/Tp/DHf1S49po3bnpJ980hA69bZIngm0TJzbmVsm1SVFywz
Mc03PJxP1LJCOynLg2A/2dm6oicfiYOvo9D6BCubHKoPOVjqKi+4V94bFkNXd69LY9t0TRjnW8KB
FH3NjCfpVEeLcQbVH330uVROEzBCrsvajBZXNsOXNdBDPpEArLXoxYweYszYdvvAx8A5phS6XeiL
dmwz2l7L41xM3catjiEMPNEr6a2gu2J2a1O2iXY3jIw3RN9r+nHuWjcPf5OhjAtQ+ApHseRqT1vY
arfcRAi3hvYW83B2Rx4lIWPDZiZirSbnZjowkY+tgQtPTnJXid8nWpyiCGx05DnVTAFp/S2luZsM
onhvs6thLZrzPUnbGdLYYoW1XZY7FRCXDlrooHm/cNu77D21PHhLAfh7vQbiTOQ1T9VxuBVDeQtu
E746ksaxpJUsMCuVz0n5YEyvAtsVHH/KeZ8uNaLcYsefgU4PD+ljj3Sr5QTPo5vs2/sKw4QiACb2
k9fOJudxFovSrFqwr0qUHYxqtsf4zpqf0+C+tzpPK0UFAsEa8nlroM+RJMzZ8SzMT1GseUNcfb2+
jAIfzmOiWVVpLhLBuUgO5V3/jidZ3aFhSnAnCjbL5MKXMUwYPRZWrkkw6ZkVezUjxLaAV3hdHdGK
cQ6myopBrSTI0aS30SptTfmT5sXVATPZF6xCiClolnFoIUEywYEtWT2muIbMvq6G6BjzHd0TBgGn
THmPMAeXOMRrTmzIwvKsGzbX8Q666CNCcoq76KY6NjvLnQVbtpkNMhQNZSnF0IE5zgUUIcgpZ1Wu
WD5m8VXNwxgbwI863H7ph9GX/enYHjoUNkS28g/hNWh2dVBk6rrJCY4B31fW6DgHPpdl2Yx7QEEa
o7PprgYo4hcFCGTJ7nfpP/+6IH4J5dyJVOtIggJ7yTfLzk0Ri9IAL8lYPtX05/XN3bbRX5I4L2LK
S9nSFn1Ycg7IL4AqjcC0uC6CeflLR/W3CL7J3Gq0smxbKCM1hWUbxWgnY+RKC/lYhkrvXxcm0IfH
NEunQKpICX0qGr9p1vSBjqkQnJmV6K5pxDsQNKFmagwhUlv6JvIz5Fbu0NYUuaqaOFN50LunThJB
VIhU49zJqGeF3iqQGgcEuCtRcIfOtci9vn7bt8qvzWIfsfIo5TIbSiKx0MScH+asep0XyQ019I71
xd1cSoZbZKIGk21//Esm+/tKZigZ0xSxXsByoZYj9cNzaQWnqQ9EzUwiQcxSV4KSEuHelMASk2pA
H0SeARyjelzi7Mv1Rdy+x34pxPkMhTRFPY2QY/UUVB6D/IZey2MfYbJ3BKdanvUOWepDB/rn64L/
oZr9SzLnOMw5KKkSYinVe8WfAa/t/eWfpcfpFbwCSCSL8ikiq+QcyGxV/aQkMBizjm5BrrSjidD5
s2fGP583kAed71tdxXOw/OWDg12FGd4BrwJg8qMEKXoVbDorXC9EAZcqHD5/yNKitfoY/aGUoLOj
buyp+yIjOx5Gn65v1WanJsMi+58k7qR1moHMV9SwkDH5QL4wjiQMjzyysFhz54+Y8vuuYwptfMu/
iovi24ayks6dOT1K5drQYSijE9+pi999j9FUSDFuR0E8gD6yDCPh1zVmVn+xiyuR3OnTZz2etPdj
3qZ2I3+r9E+BeVK7L3Etah7fvrVXsrgTqClJqBTIKqL5AdwoaGSpMC0J3FAG2zS7/cMIjlxHdBS2
X7Arqdzpi1QzNg0Ni4ox+8FmOI3TnqWd5cF+B8sSkohsOpqVQO7wRRUKsJMKgQyDtd41e4bAKmOi
/frOCcTw2Uw9pk2AvkkWl5tH9a3bAwPiJjmKYAoEZ4/PZAajTmcLyWBfAf14KCOLSQo7j+8SdFJe
V2jTaf1aN4O7wM0s+P8L3OrBdTou/R4B5ut1GZuXzUoG50mUkCqlqUObarnp1cQ26THrBE5EJIPz
IUs3yUkWwlvF5nhCZeU+sBavlLX9dVW2UyUrXThvMZpKq5bMsP/COo+c+JEhnYPKRUjuu52vWMni
3ESby4FR9lg3+Yiehntm0+OhwptCmMXeDONWkjgnUSS5qsfsmga2EtjS7Oi79uXvC3M3fpi80gkf
F9c4ag4+xY3t7mbCaDmApBV7AfJdg376McDY1vKS34cJO+S32W3kiR4hom3m/Eo+VoWeR1j+uql8
PSZvag/GrkYSWJPo/HHeJDfBuNmxOyFG0aIOnzWCxojiZp5FvMMCf8LnMKXAiKy4g9m+w5H46Y5h
kBIxAvhm3PBrg/l27FzNpUhd3k1pOLSPkT/Y6aE/TC+FI5q+EmwRn7wEf0+BmQeoZLX7kjZ2lj9j
GkLgtkRng2cSL0ZtVoeSecj8QyrHvgYOumr5YZKHPL2TtZ9dV7hKIDj9ot3inEwOrGZ0/rx7f1Qa
sVuN9294FQXhAeV8jBKmVQ+mcviYwXDJUN4taXXoOq2wF33ex4EkaqLbxE1ZRWCU8zRTU5dEM5lE
YPA0H6bvzffCBy/nHZiqHiQkuw9N6AShLbIVUXTCpyODbiwwUgXHg9DvYf5JXvUTmZz0EZ3amOiI
UIsCePtO1BG6ucAqRgTB/qdZss65u8pqwjnK0FAzjOZpXgg428PKcMco/ybR/oHWycv1a2NboGnJ
smWiaZof4VuGfqYdu89hQrel2u8CA0lufTxGuX7M20rgvrZPB7im/iePM9SqHGkV55BXBX3pqco8
ASKGJrYcgZFPnvvRsWpduZGGsLIjIwY/uKIK93YztNDQb4vvAAAC38BGwpqoZj4xo6pO+rPycRmA
wpb4uWOeaqRYJrcE6cD1hd42qJVQLtYwcwWMtiG2Vt5Jzyb6pZray18MTPimD8Z+Phhf6YPo+tzc
3ZVMbrWXqu/UoYaiVqADzU45JTH6woveHa3mTSP08Td1BJfxGbERJ68F5ApQCjDEzIBKF6CgLzeM
3dFyWt8AmcMI/HNVZFEsDlw/WXiZnE+q86nGBCiTiX74BbikxX36ou7KDwoaw4Wmw8cjvDTOH9V9
F8/5X3RK3aEC29dg00eMzu1FzV8XLRe8JM4VaIUWMPgOQLs99pk9HOKjxXALMMSGOTJxX8zFw4iX
xwUwUYHwumaageTgwMAfwEIN3TDhiZmlwiFP122FN813cRi/NEE6Z2hoQDvPFwSsbXkoMH5eB2N5
nNHe50qTOrtRY0WuZhroUbeENaCLB/1fUv/meub9K+hiE7SDAUwD1a6H7ruKcc/xJXK/qY/Bx9Y1
0fPW7GIM8GJA61/AJG+a6i+maZ1bYjmrGmSVMf3O2EDJl+GkMg4JzDMEO1aLMkAsqTjTrngitvEG
gjcxegnv+Xj9uVUH28KEEi70D5TPA574RifqKuADVE4C/w7NarSaomUTc9rfgt1wCF5zr35hbMuA
JLWc5IblLdCW6V23pu3T8mtp+XeploA3rmMk3ukrBSXQS72THPkQ3REf0+KSEP35An6bV5Nt9SpN
aaBzQEaBjXk66VvwqAG8BM5HddPHclfcI0jYSU+pEx/Sh+ZYvZi9rR/R2OBYD2Iwn4s8Ef8t3M0S
L9YiBdm7USu+cmp31pP6pN2zt1+1Ux+kg/JwfbWZS71wuavF5t28WahjxE5RST7ES+NGfeMYgRAS
Q3BcDM6zI5ImtJEghkFMgr0L02qRy2ajC6/YiYDrRDpxjl2frNCoW/ijJVPBfd7Mhm22k2zX0hz4
/235OM9O2wkNsAzRJ5YSB2/GvZGN7jAU7nUxF7Ezbxecu+kBQty1QAZECAtMZHfad2/yaE83Mtgr
FC86mqDMBtTJTpREFLkA3sloYMVUmWunfUD8HrgmB/RtxGEQOaDSaAVHn/0ab4wqOnxhjwZRNf4i
6WdEHbQBEgJ+f/SR38OZJHPj+kpsgF25VNN9rVjlPhuURbDCAtF81SxEiqoNTSZQ7m5kPThJcfRT
SZq7JXcUmu2y+Qs1WkmQo92y1JXCfPksn0Z1ygZIldPUzbPZD/UflZkIdNv0qGsxnIdT9TKJ0XfJ
oGUXv7+Lj4HPgPwxgQswUlGRXKQT58LKutfTDgVyn8bpnsrjKU50N8Y80/UjsWWZa504xzWAvT5v
G+i06M3XLh3tiFZOl+c7q+8E1N+bGpmmgocOkGcMiz/ktRVnfRUAfJC0Hkkb8ARI9ygz7a5rxM7w
hfWvxHBnPE2sYGpNCbhFEuaHDQ0P8d4mPcYw1Zu2/jAVgsHvzctGXQnkDnfZ5LnRVRDIHuTtEyuJ
AAcNNCNoGgL3gOSKMs6bh+xvgRc4RYlJyiEdsWfVVN7Lkw7e21by8mQ5FWb5tTD7m1nV9yMx/shY
VoJZ5mp1xQ8hEGf6HJoOSev0SuDIweClzX0gjJmY2f3zJlKeDicjIDFpCkhCVPqBPWFqJ76tPzK4
AAb8Gdz9yWX3axOBf3KuWlyOiYVhbLzC9ckmWf2FtmCxkFDzvG6dor3jzps81Uk8ZZCjkdAtvvX5
Kc6zD3lE96FufpNB2ehMze8WDti1t1aOnczVvkk5LophxGrK0vA898nnZqICBHfRhnHBQgO+qzhX
cbgzJbmVcu11yuSP15fuIlPCq8E5EC0a42AhzIE0yj6KKOiEqoc2zQ7gfUkwtGr+HAL6U+kbdyll
QfPjln6GAdAfmD9RAbRwvoRl0Kb1bEG2WqkpeOeGxiiQFtEaEagS+yHe8g3Dwt1NdQvelzNEtViS
lDBIhEH6TGTNVRXpKUcPPobyjpMuwtfdcpYUXZpsgJ7IVOYsw7IMmIOEWT8wgi/uMsq1DWNZkBHp
bjNJfgQkzQ9MpXiCndxSkhqYsNJkWSG6xolVeqtC2gQdYJPfAGW3vo1NL/+c3BsjKNAnh6E9tJUr
SZhSEpLEst/mF3gtm7PUKO8taZwhW6dPQPEBms8naRGZ6ua6rhTkzEULaKZnFtaVNX5Fnwq8dmQ7
fUETinRXg9A4sOkP1cAAoo3WVlAz7a8v8Mb6UmQvgfpADR1osNyVJCdF14bIY/pmGO1U6cuADphG
l52wvs87Udl6w6VBmEUMjaL5QOEb7TCTN6chIFv9WMcQL0HScEoxavidpEDy1r4lZJfk367rt7GH
ZyK5PawoWlSkQcUkeRe4Y/siS8uOSk/XhWwceVMmVDYYmBvOCHcSdTQpgkoQQpa+vjWH+puWyAI8
F5EI9veVYx6DCrPJDUFLVtK7ylC5TSo4ahsrhTFQvAJgC6ZGLrCt9ChR5E6CEvq3pH8Mwd1DDcHj
d8PaIAP4IugggwQ+Y46G9Gpo2gAG0M7SIbBCFy0Fs5uURrwLATnlkiCtBHpty7QI0mXUAPQsF4q0
RK019FohjxsVj7Ok2iVd3Fx/i83vI/BFr1vChoUjbCWGrqCT0wI/xfk2yVU9GBmhKLlmyBaDICBy
NL1/DlF/AFaSr6njp3g2FtssG0HyaMtAFFVGEyeoP5FI5mywLKxZH43Q9Iu2178ucrUAzlQXSdl4
BJhrKZwZmv2iSrUKKa1RVbapKHeaOd73TdfaZZv+fqQAYQC6xNaZKh4D54uptjmBorHpawD4tBMt
3oMmSbBsW9aBjIGGIVeUylS+VDXkRjJmZmb6VtGNLwHGAR0yz8v9aGTgPQToZPZgjnH3B5pphqoB
Sw5+w+Kn2g1VzrWo6E1/bmSGIj11KoZSUTLbXTfHLaPQEKLKiqwDLo6/tCszyHQrHk3fNJpbTFT6
vVaLwpCL5gkEW4DBxoQ+Gpcxe8oHPEOmNCXNYgb7PTsS2oKWvXaYfRUJNBH39FZgdyaL3aYrN1iZ
SzGFFWTVknKkfeTlqF+2+kuGLCEozmytxptUKWwlETGob73pz0Rz1kj6LM8bYFgyysbmUPj5Tqts
1m81IcbD+JyoKWnDMtfyNFZNWalaKH28aEEEVTH7oObZqdRiOwG4VqABiLUU6bdhKhY2D/1bmqUr
ssa5SSmXQXexKLoPFid3IaUXC8H+Nm6YMxFcVqQxrDwfQoiIpQc0LjjtILlaODvXbX5z3VaKcI4w
oO0YDp2MGmGASbig9wIpdRsMPuXjkQaCm38jejtTifOHgVUkQVNDpcnKGxtlmQdMlD01UpO6cjh4
TQpmdBIJSbDYZnCR6ZlYttIr21jQuZI0mI32SaUf27F8TYswQhN9gaxkMx0mtavsymxvmqHby2Oy
L/VKEI9s7aUBijY8PDC1gHv1/AuyXjOlsClhndnwQ63kl1rTc9uQ87ff3U3gKgCAGB7aANroe+Vt
pWkZW+lCWAYjVVuvJeEhBmdRmNwGXeYaKVz074tD9IMjgBT85ZUTAfF/kWV0+6p6YM/wlVOx7Nvg
JRorYCAI4FMuL1NEjb+EvTu7lW55XqOMZ+J9gX6JhxkPbSIHdyDj20kquq6uK3Z5vM9lccdbHoNQ
ahn6mSRhbiCIDoGpCa7SS5M4F8Ed7xxIG0PKpv6kWXEr6xtBL/gwCt4rm2tmaaYMSCDA3PL2MKb5
oPUteiBQTHa7NN3l0m1BcfP0P64v2OXJhjYrQdzJBrAh+avZokEGq5B6u1u+mmBAixbimO1DOX+9
Lm+jvHoukDvTk4woNcnRNMOGw4Lb5hSBmuSJEUrNaPEAKI0dfele58Bu7wsA0gVf3OsfsFHEPv8A
7qlE6hGYRBE+YHSke8RaXoUGdCBvMqC4prZDX2T/zEece7FzgcyTr+w/qOZMVSbspby8WOUbYHTt
Pnkx0I5XwP5VVfaSVLDKm8fg/b0LGEBD4yfwQHpslDrtkMUo8x0lgx2XopnijUCBqcXe1H/J4M7B
ZAHOrzehFoMVU9zY00abUc0y/M3khyjFu1GpggdGzRRBP7zTRSyZYsnlucC2dciQmLXd3057/Q6U
XDvQVwOSPX/IvOBpEsULGwdxLZbvcawpRv+CkGmZPuNF4PZa5SYTcTJJ2l03zMsL/UxBvssxlcIx
n3ooOFc3ufmsBtXBVF8t9E+Hk4iUdMOHnWnF7Z1axVmc1GiZG9L4EJTLSc3qkx41/nWVRGK4GGWu
SDQC44TNmiJ8LY7NpDk94HyuSyGXYQJWjqp4ZyimisYB7oDFKkCeLK1nlqj42ku/ix9bJziEpR1+
6I5mt2PppdzPdkiKdpgX+Nwe/6AV5/wbuIidNnE0lBZOnJV/zjvTDeuTUr7Wmmab8w4oQ7tCv1uW
0R4N0wt+G+LFkM+lc2FK2VWJEVZYgTCW7gIwE4z1eEhDUbn4PTnCubL1SvPBulVQK04UaNm473R8
4+AGhgOAROlJPpj3yR2SHKATZyCxut3fdLU/3JI3dMwAq1bEsrNpXL92nY/kOylfynHBt2RK7Yy6
YrfTzdymgjBbJIU7KZZUjF0doyUvCxY31Wp7yG7KVFQO37qUzhaWOylK1FeJOUAZBO8fFVe/SUBV
921yKhAGYEHNp+tHZtOroehIQP6AV/NFOkBu2zKtoNUYdY9jEdyNRN8nYfltnDDgfF3WpufW2RwW
NS1DVvl0aN3UoxQ1EGbeEgeX/ecJbCnFEyrvFSAOrUcdIE658XnCUIJAzYuRZ3YukO9gTZzIrSh8
UqyzJNWyGN2ECRyYD9JHRps13MS71u8/DscK9CmohsI5JHbuyjdImkkfQl+0uVshz9lXcDaE3oO2
pSW+orNs+SfjvR721ktXujpgd4BEt+DOJK5szzcGUM4+kdAW8l9f9iSeLwRnX0klEb1M8QmAx3WI
kx5jNOtHoH0VJdq3LGu94lw8GWekb/oMgibk8Qva2cS8nyS0QpdCu9py+2tR7Oiu4qpW7YoedK/I
eedoBqiDz21W7c0emYpS8sAJjdlh+UvRYch2WpI9RhUO1w17I8g621a2FCv5aJU221SGqqnh512O
NLLojb/lfNYachcbaC2Muu7YrgWaYyi1jRF2O1AFbQibzmcthru71E4eTNBcsIh4BK9Q60TlwXQ7
j3FbxIjM/V7EKbutGDKC6H1AeMp3PljqWOQDxci1TBO3qB5K6zONvl3fno02BGbzv4RwaqG1olIl
FUI6d3BT6U5ugarKiGMLoJRYgBkwO7twRAdApBp3FU/obVZoakGq2VZ23YMRapZ/JFEiyK0K1EO3
/Ln5YZB7Im0IQdnJOA4qcMxZC+XiTF+6z+mDzm5cQYT6D47sfytq8VjUAJAwKhP1B7/6iOZUr3+x
2KKG1Ake0L/tqsegcQsvelS+1M/gV73D/N/1Pd1cXBSbEf7jaYz6w7nOcYjM/1CiyEGl5b6bwtOE
6Rl5Fr2+Lxrx3++NlRzuaE+YvKjzMjLBJrY3jsuhBmaoBQDTFLXYtgPPF0bAKzt8FsU0G69xxVjJ
5Q58HzZt33WoO5QlentVTJpXRebEYeQHGVqExtwlbfvl+ppuujEdwOIEbzkVcfT5mjb5nNTAEDV9
YLfeyzKoBjD+dF3E5qWwEsFdChmm8yIpRIVDaaf9lEg38VDdpFbmZYX2dl3UtjNbyeJMBPWMqGuZ
OgwvXQ4fDSeSXYyaO4OXkFt9+hedaZu7thLJWUvdFLGW6onpZ8Pka8O9Zv60mtkepNOS7eb0t1OS
cGsraZyNqGisDaIai1nE2WlOOjsZktM0CKQo20qZmB+gFNUbPvNJ1CrTZxUVI/a8Jx5AWhSnToA3
px0azBrcoTfUSU6JQ+7M9FE0Q7H5pLN0DSEjNEXvB6ek0gHbccoLGOVu9DTc4Af9bQHmlWzrb3+R
UWh+l9rDLv40H5YX4PiGv40hgMsJqMG6joZRDf/JV68StB1lFYklNMIjvR2o86OepidTiV6ssBe9
yC9O4bsw3ITsJYcmF07hRDHpBAIMyZ/C+Vle+o9tkL1ePxoiEdx9uAxglav1RPIJME3G4Xmpdee6
hAv3jIIKBtKQLEeNUbngKliQKe+VJpN8nVB3iWp/6n+YjSbQY1MKQIRUDQxV1gVWNloZI21WSskv
ivjYTfntYJDcxtyUIIDYWC+UmLEZssJqf/yWKE0U5mSosV5JbJfzjRD+9bLMh5cJQbneZARteItx
sUJq6lmd11TyzSy5B6XwwSwCVwdqXSyH9hw9wQ6OrVl5oylqnN/QbS2Zz8mrhSnVTQzJYWc5+Vjb
wFwW3NWXnvhcu/eC6io+TpYimwGkIL2nZYDSP077xGdxZfhQhT6hRzGXzGVQBJmqoiAtgMtMhvc4
v8zmNFGLpDElNnPRemEHLP3Cp6GdOoS+zG7+PXfTyhXVMC/uN04qdwE0M/5Bt4nkN2jemuUnZdbc
RUp9qxbt24btmwzKHG1F4BWGYzzXr28nM0LjW7iz8tQ6ZMtQ21JOC5cQ7/pR3jIQDfV0g9FCourN
RQW1VCQoqBfhLsBp8wB1SGyazp/+RIimy0gPGAYgVM61oUsNSIIqD3fFkHlDldqy/v26hMssNbYG
eUEDfSqITPWLDMCUlWUVleGuTMDhVyBGBhd55vQYAPpXDErsyJ5lyDh53FtfaspG1zrIU4ak9os8
d3K8fhVMcsm1F8vATG8z8E4OICy4runFfa2AZdNU0T+IuBxTL9yG6b3eYjZ2CnfJpEZ2p6n3g6Kh
cbd4QBRJa5wEEVbre7/Xua54vsESdYMxP16QP1pNmSRa0kc7qyAHa4kfZ+N5iPC/U2trRenIo7JP
UMlZqvxjNqGiP1ZuMSy4HQZ7CFI/LsB5LAMculNkJ09/anK9W0wKvJDoVJXN29DMDmmt21DunxUr
NcBVMMr2NM77PB6e9Il6MsmdjoaH60sJLS52kWmGSizBKVMuiB+V8f9Iu5JmSXEm+YswA4QEXFmS
fPn2pdYLVksX+yJAbL9+nPpspvIpmdRUj/WhD8+sIiUFoVCEh7slLEggphHQJsMdHVgdJQvPw6Xj
mT/Oqz0EOhHJLz2xehGu/QDl5rKO66+5aeC1qUHMuYq78oabXXpcnLr2u954G2uR+kCkp+G8mgBV
p0PpN+WQeTPGRQ+kbiJq8F/NxF+dpftUVf2bsMYn7JbuFwlxPGh4PvZupwMmURyqSb/daKn0Ks0C
rqfkjSZLHWKc8rj0Ln4zqkqphqHM1ba9edSETypwteMaejNHkQc5HSnkFFuABybUjJvsSJY5nMfy
2KeTESTpcluV9K7S0xzi1LrhL0ysvk67/giCTNB4NNWHZS1v3L51QDbf2J6YeRpqeheaMagF3PbF
BSKnnhGdaOp+0bj90CXJIxvLTy6d+kejriAsJropREbxpZnX7iYWzs8YrGVbuwoyKNMHI5lDfRhD
Uv+Y++TW6kHAYnXdNv1ZgL0wLnPUJtzP5lIGTbLyg90a1b0xNKlvjsWdGaOjN6igrJfB3jBxaUMV
FBhIkzLpQytKjcUa+icRNC9igDvKAMQzDwyvmXZdPlz3xMtoAluoXW4+CPCBjLNLUn1x1gG2cCXM
s7dk6/JQTm3zy1kx8l7F8U9dF+TYpvP0GM+1qsK1s1Rdty0g5XEVkItMC7oSWeYOPI0YYXe58eAY
ENhLgEiYFSMjCkNyl80YgRjUNkNp+7ay0DIQR+7NUvGmubzTjC2Vw+FB7AFA4G23zxKSth0gZ22N
KcZ33Xtnbb5xThUHdhmF35mQF8KNgvW0QeCoNetmSPsgJig8Fc4Po3Y/jjNqz7apQqYpliU3DqvF
HvU4xrLagdaek/NXfRoUGI49G4C0Moeh6WsR+aYuusqZFwi6R4Wz3uMlcbLWWUUwuePs+rkN6epM
kw5SHEabRqXd3i6t5aEqEax6NPTC06bWM+Is0usquP6JbRmTfIk5eGXajolgb8mMpNVMx4TXsLra
xynJIGgbxUQxK7GThSAnBczNMEyI77hyr2qNpzVPONC/G68w80G3WqP5AQ2au/JU+rOqTLbzOW2w
Y6RUNsPtLK8pqXliaa2WRoNlHtPY9gtg6SbmBnNWKhzjslSGNZ3bkl6VdmLlNG6TLDKpZwdD0CLJ
Sh0P040jUn36a5v4KqN88q8f286H9s6s9C1P42wMY5IhMqJdQmfmFSaEU59W0vhO9yUnVBE7dl4z
79b5uzZ6FjzMhRe6ta3TTYH/rF7qQ+PTxNsG2xxP+6XWFVDtrPzNiVTLurqAxfrz4ltIIoP6oIWr
dY9BTvA8BOKmi4j7UTVnufOpn++sKX2G0zLaud3DbAulayfx62FUpKoqC9IN2pGiNpoBFnR78grn
uHYqUhPlaW0/4ey0Yqfk7Sxgou+8FYCR+uC+jKfudgjNw3y/3Ko2be8Lf7drW5g5M9hWTVt1Ogwu
0Xyghz7qvhvPzNskId3AVEDQdiLlO2Pb939mTGuLqV8SGNveNALjleJgn4ZIHK9/Y6pzkmpSdska
eyQII9P62LnWcRKrwoLSx6XowRZtoW2OlQwBeAnArzMODwmGg3hgHroX/WgHHfFoc4hR4bm+uEs8
9/vAJedWBilj7nQwPZ02oVvDg9DtzQTixfyk8g5FPCZSqybtBtaJHsFqgmSR636u9SGALGyQEeVE
6u6ZMchyoJKIKRf53b4W1MqElSI71R716kVXkr7te/pZ/is92nHhtPVcICe1IraAQ68B36n5Sk7U
Hz+oOWd213NmTYpGhKQDJhxzOIjxwuwClbFB5Qi7p4PBO9PGLAtybMnNhyk2+9qq8Om2vr546x1P
PO43HEUjcs9pqH1dQJRhBm2UNweFE24/X8o+kOD/sS35P6DMc1Jp9ZYYdDetCfoKcIy+QSvu0Fle
9ahqTu7Ux7YHxR978rVJF0HwNM+irTuy8WX8hu3ltjcdFrTupqONcZdZtcPXVwm88ft4lVkU3L8x
Vmk+L75zYv4YB5pvRG7UnbrGV/Upd1K6DUqN+hjmXYA4ke4XXF4drTB+G039C3VOa9odwfR9ozi6
zS3koyO6RQhFfcnCA+n9otY8XlBDKECguTVhdN7dLnQdPAOFEJ+s1leODobHrPR7t5imr1HxScTV
a5svT3O9PHArC5K2+sFyDY2iRJWtqH7cdiJnNwQB2RX66/hsLDA18dOm+VyDY98InMcl2BBF4haP
5ML2/g0vHqQMTIJuITUwAmldgObdoXZbA3rz0SC89saCuM1oe4n1acC7HoT7JFyOND6OyUnVPt29
9gnKlY4NdjZ8ydKnbA3JVDdVh5P3S4BewaULfSSvuevvkBz+GwzatlIGGAOmPeEJ8qBfRzAllxmw
Rw1koHV6X6zzfT+vqiR789gLXzuzI6UzlI3LAlXJLMo+/paxjKD9VPj9Z/o8/25GK2XE93fyzKKU
z5A54UWVI1Cg0uXrISSfLVjcyKf0uyEqI/Km+JxUS5RymnLoGBTdsJX68wAWR8BQ/kmDJveaG/EG
hgMgbBRRae9mOT87yVd4IZy8yWHQNO8Xw/H/Xijx93dwtodScO84XuYJa7OI2Q9cfzTxqWvJP9f3
jezlgsQmOgWMxoGOpRSGjE4TmpnzLEoxckxBI0oTn83rGM5mvoZjAeHMik7GyWmn2av7zAgqlHT8
kfXMz9px9ut13GZqbAvzhx0NcrPmT8zV56d4ST4DMkZCfFFvOotJkNSpFrKJ6WFd9/lrb9pGZDUl
8zRzTjzXmXWfgGigQ3KPoi8XXomhdh+TmjwsNRtcUFSMIe05RgvMylp8gZLjBxY77PX6puxdADam
u9CCxH+mJUW/elj6Erw0WTQaTbAVMCkdPWPRFR50oTu3HbCNKW+6FehAUiddNLmlJXo521nUfWad
xx/6F/vzpmfiBPSr8ZU8g27lpsGFHujH9MNiq8zvLvPMvBQVGtJOFethfsM9M59Hc3+7PQyXoPMr
NMtvJmBInv5W5kFetBQZBPpTdTvBqo65ISv7YWufYqKU9Nv7OgE8AH7LYbhL5IH9wc37krvaf9Y2
ZGHTe/SYhGD+vRtD6I0WCfIxVZ6+m9ueWaVSouL0TTI5Nqyi5RBCMtO4y7Lq1DjDi55gQMqpfb2o
7rbU3RiACcibqsCFP1ov1/1XsXgqfdPrZDQGFFDwM0zd60ThWSqlq30LYDkBXn6DHEjBL9O4htCX
51GbilAXiz8Zln99Ebveaf8xIUU/uzMdQZw0j4zGAiFO8411SYUAqJKVkJcCRR8LUA0AjFE9vIQX
G1bWAqdSlVHKnXt7Tu+N+G+bobIJ+W5as1rT27KMaFYGkJV45lw8/91uySakAyF1PWtOVpdRNhu/
Oiu+cUZIQaGLEf0LO0iOqAVoC/4n2Zlzs5u5gd0qWH4CHsQr5yK07FVx+LuHsqFmgJ2x0DiQzAxz
36MdybEcltcHElud3+fcUrQNdq0w6F8zBjzIRc8z0/PVjd0JFVsE11oMHpiDrm/X9jvPE6/fx2Ib
KN0ijUVPUHovgV55TtJyLqOENRGurHB2p6BszFuLzjfaoOKylr8ZyZwMy5j0OB2WcUONxfNjl0Le
2NW+Yxz02/VVyS/ezczGnwCsISrfF8SqDhnp0nZ6GXUWrg1mofUHtsQ1e7QHFfXe3hG5oN7DoCnF
7Jbsb2ZST03BYCrRuvmbw2p0sdoCjcjrK7o0A8wRbgoIlONGRsvs/XunSsfcrGLaRGkHDL3pVt91
m6iMyKmWQ98bkcIyqZp8LR27iWI3/8gb/UZj7kNrjcFExDfTHp8tfWz9ok1V9fw9t9iQYaCHIFib
zFli5UNeWJlZRpb1XKUD0AN3Js2C61t4cfn99goX9wHDowbdA8nXh2oAM2K6cRLeYAjE/PYfZcfk
zS299YMWqB5rl0cGJ/xjTm6VtW1hmkIjZST65UVzmlsxaIr4sOvnZyakA+sWilFCHSsSWval0p0v
eBcngZ23t6sGwZDr+3eBjpb2T9YOqGsyYMgA1qD1BlaSsEtDCtlc1HTQNLjnaaD/iD20Qx6+5N54
nyk3dMdLKFJeJL063qOW3GSaaDMOZB0R2jlKK9r0nSTTyWz7T9fXubOpMLN1v1EsA+ey5CatmNlK
5i3oDtVnq+aPE+QZPBYnt+aACZrrxvackgLpDcYNaMEjZknW+tgScVEgfugnlKs8k3vpYXuHQuT1
S3uvko26mFXCGcIcOmaYJKQYyZfurXmcc47Hz3aG0DuGOEj/1Lv+ppYwYFCIATWURgKID/f/oFG4
u7FntqWEqanyfl0a2F4QuVAYD+KqDezGguIqDxXbunm+dK+BKWUrX9nADCETeB8vZ9J36aQbiCjR
eFcfxuPG2xl7JgYiVF2E/T1Fy10nANI4KJO8t6Uv6FW4JEb2hJqj5W8a0tXzFBUhqEUC8zMDW2jl
HpSlTnNviWdmt/hzVgKLk1wvch1mJ39rLeDJ+ym5H0It6iLt6W87Mr/95szY9m2eGavavk8X0y0j
rRZPM/tRmBOo2p6pdUtKCAODbJMm1pPiELeNkw8RaS/QgACHQH9M2lhIFIw14liFFeqg0u99gqvh
OG5KVQF/nT6pKCF3Ijboc4FXNRleZRePBlA4NKbG8wpffoYX/G3iqrq6OyEM//gGM7A2kIHck3G7
vrFikVXRWjUeT0/a+GHmikth1wZY4MDl4+JKlWdItKKczGkGoWuJ+EGPmsa9bFHY2AtbeLr+MbJ9
62f+UAwEAn7Gxhr72r6lfuOzLyQSdx2+sPSk0o1QrUgOWgXJ2sbArtUgMk/bm7J4tcnz3zvbxvZo
2OC+x8bJ+MJWcwY6Fr+dbQrrn1WYHkzitRgSq1+aQ3JIel9hcW9ZYGF0XZvAGwDefL+HbHToKMbl
P+7dPq2H5mGKxltMGw3R8LFEFTkBY5Dio9rzccfG5Ym46FxOplExt01TAAQibHa0x9UfclU7ZCfO
s3MTUpzPO4iuZ2OGB6uZDz8qq0oeW1aZR+5OLEjbxAyub+TOG4ZtJJ0YLsAdCujw+30cW6eIUwv2
EEY8N/7OKihg0aNY2mjBZNF1YxcdJkRCWMOIym8Q9sXUhJnhqx5GPGQH64V83vqq6zH7UN8moBlz
ovyF+sXfD6ZtRl1cLbiakQEx2Tm1ycrjoh6QJSQZ/+ZqRe2PXcXviqwfHxo9ne9QJIUcYznlfiyo
cV9Aoz4C3ql8KxtOPk+Yl8/9ZEi4l9eT/da6jRaMAgWuopjXo9406eM82rGij3/pCe8fFNsVdhYl
HKAmGx2jwVEM4K7vVJYWragpRRbh2TGuIVt0/XAuv6jN3lYm3jDCF4+xuk6nFG+oJuLJ4PjGrDGv
Br3vMcWIdHTd1EV7HUeyUdoBcm27SNzkTEoI3IktAKIRKsvTvTu2CwRvoeFrYZfBgrmCl9ysoaYx
CjdMHABVmSbc1xVYbVUKebnq7ZegJYSxGpddtMSZFk8lmLKQfzwmJkR1shP6gS/xnfE8hIShwVAj
lIyayuxOJEHWiiEYTHcYji5nrrNd8MFpiipyviYvlo+68OtwJPf/0e+wbhdgG65vucKgXLw0SWdl
i4HrOTemT5qT/1zt/uW6ib2tBAOeRREfQaMqH6qbGcUaO7hpNKodtKrwnem1slWAxr2MEdfMbxpL
UB8aF2y43KaOtmDr2s9mh8kePKKy59GbvjDhTQEY9/zp6NxmgWoHL+AoeOETvGgIKok4tovxEYKR
biy6a6Os9Dq0DIL20H/QwDLjfl395Y7+Ux0gvav4KneiAMCHeHBjpAmKXnLTEqz2dDA7u45mG+TJ
Xcs/9HieBnUyPDi8Fwov2bW29UgxIoPcUU4aCyIAWrfcOgKdYtDF7JEbLCxBOomxkvC6t6hMbQ57
Ft7iuBnEUsV1tI6Or9U3gAn6XfVkNx+u27n0StxsZ0va/n5mJzeq1lkqLAlkWYd0bI/1nN0PU//l
upnL7+u9mW25Z2bapi9t0sGMy8s72iTHuaMq19/ZMse0tkeoaW1MrtJdDaFRPqZENNHE2M3q0B/l
FN9Vk3YnRKFwhO3l/P71gMvgzJR0OmMe55rNxyYiMcHwgnidTSMHkQpouIbBvIuZFlVF+5Wl9c1f
76OD0W2bYcoa6ACZnCpLkx4zOXoTMd4eUiu5q7jKxO42npmQLlYOEK4+NwvKgQ70U0S3RFw3NA8v
mFvGbQXYYsf93q1HOjMMF1kzOCVRH65BFpu60z3ti29uUypQxKpFSQfWY7wCnBNTE2EoEXMkVfZc
FC3Qw9ryWsS1ghTiMmmEd0BnCuGQoEIsR/rGAiiltXBIjtufUBr3lhyA5TG9zXh6wJj6r3/hEwj4
qBLoaDDKub4p8pERVLCi0iGPw5jdrvmgyEj2V/THxLa9Z58v8g7TaVML/s4Kb3IcrxsswHIQ5cnB
0lXVwN3DOlvQ9mvOrDXQqE/M0WxQEEDKOT+PEGLpna+MKJxvJyjhnP6sSnpMlLwc8nLGquqpD4rG
uk1y+un/dzZSCQ5yGjMjsdFEi6PdFtlyaDJyvG5i9xP6U76XBXpY2i5zvKDFYop18RK2/gKD60d0
dhTv8r1TQTGRGSizgRlGl26KOily0UMuM8pL81Xozi1QBE/azB9pqhL+2VvSuSnJ3epGFOUyxk0k
8kQEJV4nfp6sgOvMg2paXrUqydf01QKhYqLhWwUC7cCE/aCL2fRE1aMsRLN/rp+VyprkcUtTaALT
DOi+0zIGqsK1PMsWPBorEPdWM2qW1+3tbiTBZDmacGgny1dilmmOECJt0fwgPMhrtFhmpyFgc8hU
SjkXA9lbhwcDjf9jSwqxCfAwbolqSrQW9eznMbzC0bCVXc+hXzMh/VwyO8WcSAfJV9IlQWcmoyId
3F0v3rMM9Adg6JKvx9nsNLau+BayqQgnuzmszvQQl02ieKDs2bHwbEaRA2nnRfN0WYmAflPdRrNY
BDCI9GTN9uOYgkvh7w/w3JC0qWa8ul3LyjZqphpTxG4OlpFB+HwCNOm6pb0Qj4o2XiYYfLEuaC+7
0ekACm1aAD8z30ieCgA2AJAJjPkG4wAKv9yp8aF5BBFeNLGAvrJMaV2YeWSDRVce8V9jkB2No+bH
x/SbHkB786Cqve7UVd5b247z7EIRol77ksCaFbWjRw/ifuPBmE/W2+xrURkKw4/D69upXKEUw7rS
qWjDYHMjhtooz5sPrj9Ap7AOtb+WIcG3h7QMk4bIDDHn9fttdrZAK+k6U2sJj6j+WjbQQSxvXe4o
PGTH6UHkgBbqRulgEzmtmbpknvOaYhdr8ViPk2/P7H6cdMU3fMGe8nsxZ3akIDk6k2ArtbbTIgcT
e5cBcgsVUfuF3Jufc9dvDtpNHml3Lhou/2aNGHbHbuKpju187ymLla82aKo56ls8qvlxKfuoSBU3
6d5T2cXrAdyBoNZDI0nqrTItRXFDt3m0QHkRfc7U715Bjb0m3g/tnr81r0sb/h9e6JeNK6C6z8ya
7xc32IOlAXHIMfoy33WPMwbNQLHpNU/lSQUj3ylhvbclJfY4XjpYGWzpp835je+bLTuao/SU/n0a
B70QFAA2HAvGzqXdHLu0bFiMYAznxJxoUqJfxH5d/5x3HnywgbNChWPT7pD8AhdBmrsZihtlBmX7
wgI7V6yDdH9a2h9TPf4Ab8Ab4vQtkgdFqNz76hgcETf4NuApQ+W1uo+nBdiIyEnIfbuwZz6z0usL
gPiuL3HnAsA/j7kXvCAs8JRJqarWLlWd9zOWqOv8NqsHXGqt5d4zNug+W+3K58mkUp9QGJWBDAaE
soWRwigenB+LVYQVISAKE83DnOYHU1epauzuJqrcaMJtkBeZlybu19kB7hMJkaN/thd2M5Hupbd7
Beh81wwwQhC8MCDxIuchliVq3sQr8oMpv89ix2fWcMvMOfwXR3ZmRvqg+2EZxERgplidW6MTJ8uc
3waH3ImRQ3ErV5jbyV5/I5/+e1XSN+0UvGN2q7eRQftDo2mBqT3P1PIwS6qwtL9/ANIYKCqChFvy
RWKndeaMBpKRNXe8mFJ+53axFmZtPny7vocKU3Llt8sbPQY1RhullRbmvDsSLXsUJfv/rUiGpbZD
n3Z2hhXRLPYTfcq8MYeQcVdG15dzcUYMXRyoLdgu5vTRcNyWe5YJAEPDiTX2PErKFBfK06KbYE25
q1QzvRfbJtmR0pu+oCJJm81O/AkTc/P0dWSKDs/FHAVwg+CQIhaSG8QjNCDer6UqoBDMu7GLyvWp
vQGEPpw98G41y0P+AOWkbeJKCeS6uCN/2wRzCXUp2Zh339ssLToIUAN1UYrxUA2KamEBttf+BiiE
7KCsmW9p7rs6IuI52Ks2oiwQK1y0F9EHgm6RSKFmfczAVvwRLCFV75G79Rjftb9yUJKkgFyoKJd2
rW6Sbmjg4w0jvwrLNB/jHjoM0ahDraDryQ1zBlWOs6EGL5Z2ZmT7EWeOCGUVELLnSJ+YcZpE7WVA
MGalr3EQewLgkXYdNL2KQ1s5intsz20AZ0ZDFvJJoLGSsyuMy+W2vWBTN2hHF3vsYw4MkhE1b/Qj
1MKVyPfd7TyzJ0XhquQFqZe8j8ym9Jyk9ddmUaxp52t7tyQp8g4kXVinZzBRZseUUJD6Gc5p1FQO
eXEdb/6I/iboe7BxEGF7f2jCwJu5nnFowsS0WUNvLGcMhPZtWYqoMVxFrLrcOMMFWgXICDDn2EBn
vreW983UObyD93Pio3AftvGsyOcvF4Qhlg1ErQOVhkaqtCB31K1qrK0eAxdd4JhflwGyMM8AfXhr
/vN65N01BUAYVoQ0ETPm71fTchdi4KAwifop/zYs31eKDq2ThmK1bgpX1SK99Aio1WHTMKkJzZsL
wCLYDtMafPIiWhAwdPrqtM+l8+n6ii7vEtjAJ4SWFiY1L9CKpUiaZnFLEXUJbsf8uOoh6f5J6+Jw
3c7uWgB4R8GGAlUqt9W2spFT9bWI4gxxV9QnY8i/u637ct3M5k7vIxKWc2Zmc8eziCQMrdNqo4LE
gV2dSPMZIhweXX+ONZAwtYUZz19cVZvdiUXvbUpOwUetZ2yGTQuEm8EcOB+zxC/88ldzk/gEgMxQ
1RHdcUOsEgUcZ4MrXKSeU16AcM5tRESGyvXyagILAAr2s0UfywU8BCVTvdd3jw84fzSlAFa4cHyU
f8dkrochKvIUs2uW6xO8wZxhvcvS9Ylz/Utd9gfePutW9qkbvqzsl9N9Bw78MdFBzXH9kC+RxGh6
4zX4P79GSkxmSOnaptvj15AmnHUQf9BvE6F+PE0PJXghM8sM+55EufswAu6eGNRr8AQf+cNAJn8T
iBNxGtmF6UOI28P4Xnj9B+6eD2ZHoB6wDRLI0x3pwB2oWAqIrlQuKJtAhqwBAKZp6KMYvpa2im9r
z+kZ8IZAZIGMk8ox1rCnUmuYAR0PNoZ1hiID2MzQGT/y+ckGhxxNMWidvV1f42UtGIcAYjv4A3I4
54KjvGCkq11MdEfxmPk1/7BCChgl08jU3IeBDyAIsCND04Mh/6iwvOeM55al4hGNiV474LeJWJf5
oE1zgZipbB7Oy49kKvyiFMGKrlKC0nDb/NDA5loM2W2cfRs0laro/7ILYE8EhAVYHhk8xko7jvG9
4Kjj8ZT1iUesxDPblxm8eJg6BTSKe928hI4KZr4tUo50OHNAzPHM3VSR30e6jlh4RlcWDENQKEse
egtUNIvlJ4s4NrzytUY1qrJ9VZcWHdDX4kpCn2Hz+rPYygYwkfBxW2rTG2DIpZydQL5vAOq6jH66
UBUt9mXuAA+DS/+3QemcwewaJxXHEnsyk7uUa+5jNhGiiG173gTZbAQMCwNfF1DvTvS22xB7wDAs
AzEBaPXAB6XqgV+Wp/G1oFqG3Gt7y6On8H7zjMXO7NWFlZZDHdPpMXRc+TQLh+Gbwb65C+iwsxtq
fC2GB0F/OTMNLPLh+nez5zFnP0GeASoKkPKtAuDQMQUbo4FnCIUaIiiGZkoPOeY9EjtRRKZ9k2iR
w1t2puno2EA/Dc+EyG3ugdzwW2cM3Xg4doJA+1cPe+3L9TXuuAzQZMDR25iJvZyry3tzrTtbGyI0
ZUs0U6i1vvKpa1TiAlsyLn0L+KrB/EoNHCpASe+PkxRVScwJN3DT/dRa87j2b1mzeLPzxVg45gWh
GIhPJBZPbc0CrflnWr9fX+he1vHuF8gfRznY+VC1IhoPxqF3bqkbVeF6rG+Xgy5OmgHyK1XBd+da
e2dS8uEFeJ4ubmCy1jFJqrf3pd7i5VCFI2kxBLwoIBZkJ+Cc2aMyLUq1tJCXn5Ez1otmY3bRvLVB
zOkaHyYt8Xv+UjE7ypP4M8l5UIzToQAMA8nhXdcxv81cMKE+zjn1UkM8glrVcxvTj2NQjVbLi9MW
N2JkUZmvJ6tcD0NPg95mN0n/MOU2qKy1yBl1rxfMd9Ix6DPql8bfI7hRFvjjRZgaeu9F7ki3SXws
cOOQb+qgDgT37AqkafQrdKM3Tg5RQG3EN34qvOeyBLJZRtAzNurfC5A/nZD4kxpHac4Q/bKG3AO3
wVvn0GNnVcE8dQGYQl5Hx8ATMUdDcuKKL2gn6mJWAl0sFPVBhiLfm0VM3KzVOoGq0uJv9faJf2mI
CmWyE3/eWdnCxdmVNcQznlcOlhlXZHxOM5Kc4nXigT25n9o0+WAO7aNGnTpUbO9lYQTIIDSNIR5K
gdR0tr+f2dWHop1bNouI5cZTwmnmV6V9gohcoNvxU00gCOiA84E1J5HN/2Jnz21LTtUWWtHn7SIg
H/qjTiAX/GKogIs7CedWVwcjNcAAqMHIJnq7aCdrxYeZ9bMXIyVYQPPLFy3oRH1oRzgs6F5RfVC4
7U50f3ecm1OdbSu6nhyiMb34Pf5i4E1njMfrJ6dyyy0knVnQgExzdMwoRRiRTbzSjMO85KNHhk7R
PdhLCN6tRbpBzLYDsD6Fa2aL15kgWIN0euE1vvUFlIl92DyxWwBDFdMb+7fG2Wcn3RoZmXUQIuOz
A4xchNmxPWSh5oOQCXLd4UYjo3qqqjZUujNAKMvzWsCgTviRlc5zz4H2qZPP189tLw8/305ZeS/m
cdXPMy7kflx/TlZ/TLrsVM+rT63qg7O6d1D0/Wab4rHVS8U9dQnH3sL4VsLGxmKARA7j41SUrNqO
0opWMLIGKUZareRYAO7AEMSXNzBSO6EbGDeKRe9mIWBZ/l0gwgNE2twUdMfJ6gwo3jTeJji0nebQ
hjH40zF3BG6g1Gv/mpLN2Vb7x+jvkzj7ROYuXvp+hdFluJua1RuL2hvEGLQT8dj02qavHGhBaySe
ABADmG3F63/Xo87sS8EHgKLe6LdFT8Q4GjZKzQ0Phu5vwaTSKs33gYDSVSNwF9wc5ngahuoZUS3q
qvZk8lkRc3aj2tmCtlM+21CDaGKq2hFRzSweh5J+YpNqams/2pzZkC5CEKJnBeFYTilQMJ+DPIEg
rfvCgxmEfhAZ/Nj5OfdUwLv9lW3DiiguXsoo9pmAjLaLlc22GaHFfBRa8vH6N6AyIQU0Bw0Ip7Zg
omiHYzUzyBl1kIG6buQSrgJv2IassRJ94wWRgrVWjwsUtUxYWUBuW5tB9ZDcbmIJ+XcBZXft8Mk6
sGMR1H5Se4aK+HnP47F/v9lbNpaI7e9nDjJ2Ogo7BrKJKg6rBTnh8gRMv+IZvBtBz/IGuWPUkryF
ZgjyhjpD7cRsZmgQNE9GYdxpongeiR2utAjGKTtgyEXVSdqLZOfGJf90weZTkg4ZRdl4DrQhNpE9
aK8E2zSQA42IYDoKJT/UXhJ8blTa1wbDVGbbwqgxOWGj1weDdCEGoT5MkDbyhF4FNeiSM2de8VxO
Tlqqkp3cz6P+J020pWzDWSaMJ/c42LxpvVn/JxMvglLPcr5xDkHOSfgxUXY/VUYlX6abGhBjE4wS
1Dts8aHSMTS6TFDUIWvE8Cofq+FXwlFOzNit28xH3ogbKF19qfHkMyBUU7bJTVFND5Tpn+NiLBQB
fjdYnZ+L9E0PpYmOBbSe0dzDUEzEO7/cdHGQovgErtC3gRaoQGHbvyk/6M9tSlcp6QG5SVodNgsO
dQ578AoKnopRD635q7aA05oYB0VU2Xf6P2m0fMdkbU3cEjbLG3pArTA74b70zfzO8UgYD54WGFOk
sLkXLyEMtXUaUZy+IOxBsLQXmsJmflPYt/ZhPToBKYPBW8DsWwQMz81Q1XG8xElu4fOPUTllSGuQ
sK01jCZVwKG74a9vxQnqJEmwHPAWal5VE9/bh3NxmmcGpRyBAfG/ctPAG6jWgknvjxkFeUO9+OvM
X6/v6K7jnJmSDjG28s6lCUxRzO5aj7mGd3tGgtmATosYvcpUfR6KE5Q7aQ1fp6yosJkx0rve+Kix
f/NIOD8uKRhn+ZIWUJPfyhLkgEPrQP0M+dbCox3S2SIoLW9W9TpVq5JiMYp29rQUsGkkU5jywkvi
TBFXVCakaMv6wixqhpPiAF6knRfnn6+7wm5kPXMFKbLmelZjpgJZQlxCEI29Lvb3pQEyEnpGc/Wc
pp+FqfqeVd63/f0sNUiMmJM5w7aJor+d1uyLNYA/1038lHHfKPBtVSqI8O5z59w9pFA5uSOZGo5l
brSKmOhqXjaK9SzzaCjAkVIFy6fVQvBShej9e+HP/v5uC54tllCR8WLzywk1sS9LyD720XBceACC
zeH34Dzkb5RWd6P0mVUplhT43lydw2oJaejeaxEhD0l8Mr9sRJLsdoKckOIDVDjqhcKAWw/pSrHB
CUcaQnpvrFfFt/C/HCIGlTHZACS0DJrgUGgsmi1s6fXDKD6N64OePRT8tp3zQzu7ICG7M8AuOydv
sfORNo3fryhezU+19nL9o9lr5uJy+PNLJBemtig4bfBLxs/lT3FaD/bBOLJfmleEKXQcRutgR4mv
e+6NXQRqxPRvzMbFXUHRSMcQH0p1Mg5xXSAL1tqwP5F59Dqq3fdjdyy1Dhi+RP9ld1X2wIea4Tk7
g+MX/PRebsaj12hJ4fE5Q4Ka2Kh4xeSBNXgNNNp4Z/Yjg8Q2OB2YpRmBNq3jf3F2Xctx68r2i1jF
TPCVcWYULFmSZeuF5cicM7/+LOicvc3B4A6u7YftXSWXmg00Go0Oa91sSz0j92wUn6JKVb6XZS2C
QePeemiAwWgsZjtQAzl3BvU6G0s2wW5yE8yuCGfXT2W33up5K7AeroHuBDFblpR1rJY2BFXzzTzr
QLYVgRJwXelOAuNjBmDgWCnBptj1B6kcD7SMn2VPdr66sdY5ZTk+KLHtXjdFbnaMAkz9bwFZBzP0
mCBt8OoPZTncgIlERoDVFm3Ye+Ako1QVlRoI4Z9UXqyyE8r4l24Z5dTsIHQsf1nZF01F+Kk/5SAU
7MbBVYqnqAQmCCr71vg9wiP9us4Cm2F9TVtZOtIOkN6WyORud+ZUurla+EhnCSRxX7E7Pamf3Xlv
o17ytNYgiVQ3i6GhV+B2Kb9d1+b9c/eHmYLvIjGtA7kI3RcXAElDUaRxinsCV0TtaLYTlc4nKQiW
QHXBEp8Fw0F9KuebCbspH3LZIaXzSwTcxyrKfAPLZgGKTXsulQGox1p+1Hv1C6mHX7VuCTJUF9fh
uxwgDsmUXhAo/sxxb6tYN0d7orq+w1s5ANsFFm4SpO8IV7XiSLgOD9dXmD36VCi6DYDpT1FsLDYX
AYSZbu71OUWc1no6mFnt2L8ugX42u4VwYLRxlTJTsjdT3Wa9hTpxGhK8RpunGt0l3aQEunGrqCLA
l4uXybs6O2GMJ9taQAK1GoR13uoryIk1xSNGuPzNz/y8PqbCkh972lmBjGODp5y7NsL60ZExJP3d
/CeAOwI1KDAyVr9eX0ruZv3Wji1D1Z2ed0pHl7JCMUND6k/rBD6T9R/v+gCVAx2YGIcHXOr5qc6X
1lazcQPLgwHerlb6WmyGi0qxPw2d6OXDtXgKPQXKPXCR4IY7FxZ1amQoBML+Wbw4v7fcCch8HxRM
jM2HxptSQYc6dw13MumG7txWuw12ZFWQORGgAeW9owin4aiRXVj8TgTjGZVW0RA4yCCymhNPLQl6
RE5WlTlr/rLh4qlAP3LdLrgLiSsUSI6UvPAC8mdJam0cELugJ30F9eaheu7d1s1DCaQnoxt/qb0q
FBmjUChd6d1KVqmSlFEMoXpoa64xunpLUX+ABt97mJWQO68Dk/pB1LXAs1ALQN4Yf4bCaHg+F6ur
6bgplQpdF9NJqvalSeMTpaJokqNgWXmefy+K8SZNso51W2uwlTyojiraMZqbrjllrwDH8ZSX/iHx
7dkRtfpznRiAISyQi6ORSWEvAltJKzVTCRDne4s4wPUt3Wk0X1I7PoxN+kWNxztdawLJnO5LWTms
df+WZJmooMnz27RJGbeDhfoQezNUSVwAKcXEV4TRXf9pecaT11OP9e10kgMKIUUHfyUht/TFFCL1
QHu5dP93ZqWvRWwClJSSfUXh5mkHctSBRSrfqgfRwK9IRcaU8ISIQUwMaP80Py0rxjoxVLyhapuQ
GQToovLeuztj/cJeM8acbDw8SZlCs6ZGYzH62ZPvQGupcGfggjdvKcgrzdnFXnaTPWp+5xqZ02Ui
X8GG4uz6MjdW3jarPhX4itFwkJXubnPQxpgPuEkwWJKqgeR2fntEUE5TQxK6ySRHyNrFjet2S8Fm
EAt1Sue0wUfMmKaltfIVM8NVUP7sbvVwOMot5lybm8LBZ1jE1T7hSzInEo1o8O6C/Vcw9w8cTAky
R7oUm+pNCpiyiSioo77+yp6/n/WdNQO1ZmoGBSLWU/Ks+soBs+w+mmqDyOlcyfvTCt375u6YQBiN
7NE04yWH66hT62iW9osh6QKVuIuGXg/AAGDu5AK6JjeNjjSU54BglnZNsE+DoADPdbs7CYwHyPQC
fXBTnIVwvSDAAIOt26nZTzkhL9cdPFcQQfkP6G6YYGfjj7klY0SqMgsxQfaiJ6Xfjs3TENeCYWe+
Q0d4TUfwaZMhc+QmvRvJZFQZXhDjrQ3Ccozlxo/DVAdV/aoNhexE9ua1GWikUwQkSeyrJBe91y4m
2KltAG4A8McANAWGA/MVaAbb9K4owIFhGdtNa9Vx7ehdVv5aeqUM26QGKTkgEPyqQ62fvsXcrsFU
cZI2/UPTGok/2feYz3WQBs+P1zeCZ1OYf0Tkomh4/rDwzAMePvnYNRnIRvNDJKE8OImmii4yZCCt
wsFAjxrwTpASuMimtHhplrECSl843011VqBdnzCe6oKjvvM3lx7IyUBh8s/fj+eCGbdfFMlG4kVO
wkWr3jo1CYmeIg8IyLvri3gZdp7LYfa3MvU13zINdM+Scora7yQZ3WZMvaSI0RE4O0358brAizI6
s6RsfsUAtJ5mK1hSGZSc5o0W3S3koFO638ByLfAdAQ6+/qIWgQQUQ7cBIZnIqC8N50xn9gRbc49R
rRhrqk167xozsixGYf+xdZ4LYZ4MHfpjkF+FmqudufnaurYiCLbUy0iEikBvIYbeDEA1U0+1uya2
ohlXTd8SYKuQELzFyMIjfv+kaI7+pn2fbilVqO0bb+qP7pfRO9bdUHp5uH4YPYqFgqFagS1desbz
72FccKdJ2ahF+J5NUbxhiJzR/DiJuLw4HglSQPGgAQAbPUjsoEtCBswq1gYIV11N92XL69E7R/mU
g+ogN4+57hrAnU9+iqyG45DPBLMpnUHLhqhQIFgNm2MTlKDN6z07zBza8iE6/1xpmBbAhCYgvuF6
mIM5YSLPbA0wJxorOAin8gNeFW/gkkFdKfNnNb4v7TIEGhiIPKbyBaQ4/qrqnWBHeSdFRc81HcxG
1YodMpc7uYzJipOib1blzRjZc0htVoLo8vJxBoKVnRTGbmapH+OVQMq8SZMTy3LnWgM5kW1IHWXs
TIE4kVJMAL8sFRijR+ryzNJ0Jqu+j7L59bqX4x0FFaMHGmZzkKdg81cRQH/VzdKxcDbmANO63vyk
QFyyabIoVcZVx8IQA+bKMTrPeoHErnItVu0kxHTYzSzpeF2KIJh5jgZ94v+KYDaokVprbRsrCZXE
CPt4+KYuU+KNdvvYb+qbov4xWBu9IxB26JjuQ1YT9+65Z4MtmIokYTxPXt5SKyiLb+OgONUiOmXc
bdrJYZx0XUaDNLcgbwb8t2MaT2bXemtuCwyO67L26jC5nQkESYPRQ50xwctl8ySKBARSWd2zemf0
SnQL+EXutYOwcClSkBrP7opQpArzWiBMCgFx59jN4ljzVzImAgV59oG8CowaSPSoOjEnKjdSSS1a
UDdLjYUQf91+SvlU+FqVNt6stqm3tP2P6weM5zM0WDRF6oGNsMEfQGU1kucZqO9ATTDlsTssP9r4
q1T8KUIJNcW9IGYFtTHpSjmBH8acMsBRTQzY1fGvvp0E9V7uGgLx3kYhFqEmS1E5gL9kTfHSDxcZ
VNHggJV7HRDgYFkuH60oEWRseXaBObd/pTGGv2JSckxikA0XreIk0u3UYD4SEwrXN0kkhbH7uAI8
aruCH9VcMYAL0MNh+giWIe+6FK4p2PCysAT6AGSsDy1O2TqrkDLWP/PyHmhUrrooDoCVBeqIBDEx
uWkspoRcN7bITp0OuY8lahyMW1u9qA+TGtV5AgBGt1OJufwLaajtOQEp6jjkjmoes/Tp+prxwv7f
Ai6nqkpi5mVHBSCZPRQv5RwhYQ/a0/wFjGqOWYjWjhvPUMoSWtIB7zp7I4K7wU71CUkGHS5pRh+W
DXMD2EX9pcwjAw3I5ta/xkpqmw76EEdPLaY4KOICxSxNj1KQb8tFfLq+Cjz7xDMeAPQ6Tjka6M+9
I7gDcmmrVuTW5O6HtUrzaxSr4+3agsHwuiTe6d5JYscutUFZ7Inm2hXcMMD3mszOVcY0ADCVJczs
c9UCgCvNdMMps4TLTdUByktHBrqekBCc7F94wX6Ry02QceFuqbWTw7jGJgeWpLxBDpL2Kijh05Pp
1bcLYNnQqZF6fzpFQj3xXhxVe3eXlVq6WBFG+DHx3d/U8vJUrAclXQU2wTvkeyn05zspWaqVqg6U
1nDC+G2qTGiC0Z0ZaAGlLur9FIliHdeyqU25oiihK/Pski6/iYDHqZvDkzXporoZz6Xs9WKcV1uW
pipN2KxIbg/IJvnCtKVIAnOarO0fs5sN7bgUkVvE2qfrx4jntn4rAQ63881RdMSdhaSAcHuYXHnM
78raCiZw77X26NpJG2SqJbAH7sn918jRTnAuEoBVmZrJWDeprm/xJPMxAur0S4BujSAaKkGh8frR
BaTNuTRDq9NNpcUjOO+gWH+aU32q0I1xfRl5hgfCDR2IaxpaXdi3paHHNRKylDe4Qa9SZgylk6+r
Z5jbLQEKrcD3CaSx72bA567bNCMzGxX9eor6bvYAPFc68jSvB3PVN8GO8ewQYSHeQkiKID/HRB1o
Ml5HqYB2jfHD0t+y7uv11eMUmwAciuZHJF2Qlr0Y9doQy+cFoczDmJmfGs2R+tqbJeCwKql6bxHM
QBWa8X3o+9jvrOznNIlSP3wVf38BYyYD6cxZrvAFSdonjg2yiCTqBdvGM8V3nku8wNRLmEiQIcl2
pKZZaMRT5OklEp3aDHc4QeL1BeVKAl6PDiQ7k86Unhv9NDZqnlgoDqC28wicfdQh1B9RngXXxVD/
wwRVQGGhIB1oKUEAwojpMGmhpnaLfHFVTU6xDrbby/IXK1VfSiV9nJf8MExTh/SnNAg0fH8BXZPN
eN95setV6iE7R6vVBzkzdJATaGn8ceim9akw8/gG4OQYbGjL1a0HyXrINHnzywjYkihmacqpG9F4
XS0jcqRRHXmbjZZQjDqKOMU57g6LhJw6nnGUL5i5ZA2Et+nSDlmYasRbSe8WBeZQt6/Gat7W6XC8
viUc13Amjf58d9kmUWa2OCZZWMq1b2sr2vsMpzI+l+B2vi6JY2Mm6hcgiDVBInPR7GBukp1Hw5ih
7xuDDsvPgig3mSKai+ScSwvjFOimNcAbc9FmkFSJLWl9noXrVLgtedmQs7+uh0gCY0hFDWaItgUn
udUSTLl9i9Y/fxmACErFRD5wkQEdyBhAZcptq7RQYSDlnZTgdd2TKHLL2fzQAQnSMfP8yU708Lpa
HENAGxkdRgExGWioGJ9txDMZihqGEE9T4pvpNB+VwbYAFtfXPl4BotiVt4wKcnOApNM1QOEy8qIB
vPV1AnOIZ2AXRWCYwz8VbBXH5IDQ/VsG/YadcafdsI1k7rCS83CHp9GD1S+nqlYFhULe0mH+HvUp
k6KosnC+tTR3VmzNWTgWuhpsKzlEKmooY6PfSGDxda9vFHfhVEBmwlMDe5/11ZLd5LUhLxmyjVMF
UCNyXMAaIxDCVQnclkTB9Ngle24CTO41HdQslKPhm5z8UqUS7e8YBFTMv7A7kLzRWq6moy+VuROi
YbKzTl4zTP/Vb7YZgclAeVtlcrtmy/e/WDlThhQAIV6S9OobaQxwI+GWI1USVpKCUdskUwVGx106
U4OjQ9H2kpt3UqyotFsThl30GKCcN+JsneYBqOVEL6HDn+sExjhUwaGWDbjscxNPSLdmdTQh50ea
kyE1D1GfvFwXwasXUla6f2VQjXfHqFHtbtMLyJBTvfxslErjRkUhu8Adjz8gj7XcaaNiBbEWGe4y
ZpLXGHYJvhrZdOJ0Ne86jPPeaJjeviET/NY4mvoJyVrpJHe2qDeIdzoAIQUwIHRh0YTo+beWm2qW
TYrToUbplyYxcr8fyfoXW7wXop4LSQFmkmOALwOEkwR8jdIr8Xcpd4DMFUzk8oxpL4nxkug3KNpY
g2shaOlJtdRt8sq3+ghpoi+CXaYfzQRIqHEBLR5Wq1GOynOl1D6T0d4PpYY66U4TKe91lN1do+ow
qW5E021BjMbt+9S8By7Pdly2VP8I9BZyWKZNEZg1vUTZj9FllB8MJBxA/sw8M+txSvscD7+w0Bo/
GZLTWizonVVqUJtkm4vqhAte4UfBElDjYKWCIwB4PABUwXAmc5jSdN7W1ZSzsNJ/tNVJjnS3Hmd/
TiNPQ4N1FQdjlxy11PRAIe5dF867q5BJB4gEvuASKTjtpcRqLXjcrNLcbEFLdywflnYROHbewu7F
MFciqnp6JqkQk0qGkyK1N06PlYaAvAkb0IrO1d/cwRoeMERGpdhU2faVXLU2HUE+LkdE3WvpDnib
tcuP64vHO/UUTF8BmpJ5CaarRs2CkAxCokwv3bRTtQ+2FJPP16VwtwgVYUNF3gOnkjGPAv2d5bBi
7RSAJallD9cSYzRc1MstEsO42yozkrWrcU1FCsjVUaLCiyBo9UlgcFxLwAj3+8AVumsY1xKNVjno
GcQMijz72hTNvjx2i6sZUerlOWgXZGMtHyYlq4Lr68jdrZ1k+vPdfaLFrQVIK6xju2hIXGLzPHD7
CITwV/G3esxm2WRGunqBkFiiE2RPAE4F1ZRo1kskhdkraS51taaqzHJ5W5UmKoraKc0MwV6JxDBB
UgeiAZDUQsy0vjbKesz7xsET+nB9X+hvuXB/oNFDPkUFjA07gmdQggM1NtDvZmR39WS4VfOpNhbf
tHCRi/B6uSoBxAM3jaqjsYG5qO24lAq4QbzHcatMtu51dWjn365rxLW0nRDmoi6yOcUwBDSq+uUr
4N/9QpP+PNeFPNdvPZhj1KxtuxgxwQN6SMHcXPtru/rXtRAtFXNelrRNTaIhohxBZOCQMX7OUow6
zqBgvS6IXvEXBrDThX7I7mCa6rjq44Y9QVPaR2uU3bZTQiUjb5Jh3mYZMCqrxnK21BY8oHgK7m57
9g2A2Z+OWEuUhUtqxqCWravjksW/5k6uBLtFzyOr4V4SdYo7Dbu26lGNgqRprU/NoH1UK9m3Vtnv
TOPj9cUUKcXEU0nWqHG1QhS6R+ObOp5Uv2rJ8qgNRDRGzNu3nVYsB0rbF12ZtLDBaLVcPD1cqX8u
yo+ZjhaRtbu19Nbv5R/X1Xvv9b6ylIQ5W6ZkypuF1jqQ0PUeNsHXM+MNKfr7re0qwBWSm0yX/Mas
vSWNBZEaz1Nh0gIXvqGjO4u9iaV4MfHugaHaq/rVitXnQrPCels3b+7sFlfKKrBQ7htoL5Fx9Jib
traaLvEUNMd+CDawEQcI+kGWEgAnxNUPY+8qL+2Xwgd5xfH6WvOuavAtyZqCgPiywShK+zFqmwSd
g+r2Q2nAX7UUw0nOyfckA6Imhohqp1ItQSWEe1bQPoWZRsruwLYALZaBenSX5WChBPuBhmc6AMY0
L9PWw1DOwhlAnq9GPeRfcYw9pUPdVAji8rAFQrxRksNkKfdxPfhqqT5UOtAbjKoN8uytldXbWBs+
A336Z5kmQdlvgqPLmZFCZ4auApYT71AMpTOOEJ0ZKCioeY66avlJCbQSzbGxb2Peo6t8BSMeafAX
jVBnIhkDM5uR2Cu4psK8HwCySjxMS4H/tRbE/1yvZKogY0WGEeVp9roak1GOwLoeKiCCaK1gGdB2
YouaW7jncyeFubHIXM7pUEEKUmaY3G78evggk299vJwa0cQT127Qh2rSBnG8+plAAnhZup628ENm
UaLJanmLG1HHK/f87UQwpqnUrYkECFw5ovDsYdIIEChAExJUsYbZG6P6rlTgVpnq1vj15wefkqCB
ARCsNZcjZXEm2Z2CSYd1mhcnBQmVU0aJhfkejMjaPbAix1h1AVrnXZfL2z8MdtoIbPDSQW/G+TXZ
V3GaGhKSs0YX34/z+FWdx2epyy1HXeSXra9+XJfHs8q9PHaBIyLl7Yiax9DVn4k8BFLf/Gg66dN1
MTxTofwa+IPcJuDwztUaaWFS6pDIMtV2dUbSfQJQw18E0TYuYwzDgXYTb9JzGZM5kn6UFrwIItml
EwP6PATZGCg9OpZGURmSu3Doz0S1CAPhFyMqpbUhp6MgPwTS12On269TqZ4wJSYIm7j28FsM2zyD
swxy8hZi8mR4nCJsDxomQceqofpVJX+TXrN30hjrszcV7mOD9eWoFKnLcZAxsxgd2/b1ujmItGKs
Tga4iGqrsDoZT9wRONNp80XFXwPmCJdKBK0k2Cq2J8geLHWxbbqGkRHMioJuVzSDilgZeKEgWnYx
kYPhT1g41XkX4M6r1ETGDPMjcZk6wJZr0fBUFjSXlWBcT5L0UFIKxRmtyLpRzGUKrq8pvabYqHAv
nwmwM1mSqyZHJqZummOq3chr5SZz4UaZoPdJJIg5y3O09QNoUnGWx/5eMgn40hVUk8mPKgKExt8o
BaIhTUUMdlGrIgYch0SgVFs3PyvwZTtGGdWOIg2fSNX8+TAguBbAJvGPNOrFdlto5+MqaeuGzEWz
PMxj9qb0jWDxuLa4E8E4qS0qGgRUENHiaWDFSg2QtOGgRGCOvr5yXEGoY4Ne0KKT7sxRju0IHai9
jpdJ+mpUipMBAWECRtV1KReIMWhMA/8ZCI3wIJAvOyVqw5pJ3CGXZdgSQJoMozTdDm+DOzmypQDV
JcVfk6T2omYiwZhWySkz+i7sdQtHkUTzV5XUkyB1z30y7D7KYnPYmOxfM4KkjZIHxREYXQ/abX+H
9GSYZW7/Wf4MxpBHENAeKleUL+IFLHvRzLIbarRMnQbRbRSHff+djB9SUjgFmEXBZuY0QvYOriv9
vQEW40rtVUutrKQ5y0n1+u67XhN3GNFQn9/Kuui5yz36O2FMDLsYqL4jSYsaT1tj9i9yMmA4tQvI
j6RaEAhxRdngWrIw0480FXNQTBV8c+DWRWZi7X+VA2YOTS1/G7P6tqysPrhuxtzDYoMLmb62aPvU
+cFXNHVrKhpmxvl0IwMyoJ6sz+W0CabWOGKAYQvEfxlM1hgVYK4IidjJ1sQo9GhD9TDGwwdl6e8z
inRxXR1OtIXyJ848QVX8kpkVmPudrETwmtX8s5pwKtdMsDtcTZDiRf1YRfmY7aKzCj1Slhjepd/k
xbUaLXYypflSLeB5uq4Lx77Bnv6vJLaDbhw2K9Ji2HfXTA4FZ0p127GXY58+28Dc/xthQG+QsXgo
xDEb1ChWO2kFjG6O7wY5dWZ0f2zZ7GRbfCRaGV6XxkvkEJB/KqATQ8iKjoJzszPSUU7WBMkU3SSt
E89Z7+racozQII1qUSjXSuoBsxXlIhSvMIKWv13/AM4Zw4g1jBHhCvoA2MIjkOiHONPjPNTn6XM8
KyXgQe5s5S6V5Y/XJXF3Ea9sWuOTMbHCLOysK1usxRIaAGy1CWpcGj4q1cdIwTxhmTnNtIjazrgW
SlDqpv3tlHnxfG1BRNuVLX2cWpkMikLV1fvCrwpLYDF8MTrqzmiloXt5LkbrzMEySixh1+e1W83y
1w1neu4lEZPHRWaEws7vsdmY4CRTt97Sew2cd603YvVCwA15kmvY3qoANTc59GBxD0TYKqyJ/Fcq
ynu0MgF6bqr/LiRS9KGU0xqgZaryKCtvsnUbW0BFFAcSrM+igjDOi3Q+ipXyRVWimpRErixCsS3/
iwuVPIELpgw73zghoQkWwUfRzC5Pt71I5uqcWzXtMXQBuEDd+lX3qm9WQ1hn3Rc7rwRv04s4iVWP
MUe9LPS5iaBe503e8Fx5dTgd0Fzv9c+dux5EmD+qSDfGWsBpbia1AXmDBzjZzMl+IOuuHy1X/o4W
5ALEwp0be/0BqMdu7ALYz41coDPeWs/pk8iG2JiI1Z2xod5Y1k2hW5sk1o06fdO0AeHojRSNflUB
2OyPgZbeBdI+LeA7UWAu5lDGcmMslYGNRfvm12Vy55ftGzj5nB6ApWBOMmoAiYiM6QIugRXKWBPI
jQwpliFUN70lGI76z9QvXRs0mCYYFt3T6umHXmRW3G3eacqYFbpDypbY75oqwA2tY3A5Z0+Y0jpR
qHBQK8tO/kE8oc07rCj4005PELNepFqKvqaxFLyC3tW4nYYocyZdlPnn6bYXQn++cz1SCiyYToGQ
mqQfkrryM4M81ehbNbbo5fr1xHpxund7Ucz1NNrDnOBdD1FWHtRN/agl0TdMbQkufNGy0YOy06ga
0k5rCcTkGsaVu8pLm1hQOuBeE7gnTBncmwhjWLSvLclHBBu4JgygdsQ3pu70s58SwHaQJ+LE7rQB
5Oyw/bi+gNy9woGjfIy6epH8MGu9g2oWKDyA4JZNoPeuMJJ6L2+iUZ6LwSu6VRYCJsojiJcBq1/T
YqJYXmDxUyC70S/lkN/lbnm73tZBc9cLAnae59oLYzYMAMCkXgd4rljTgjnDGpKHtfpq15E/EOKi
58a9vo4XzfKsemxyZYpQjlHeD/Tst/fyXQPs7FsQ273afn6UTt3P/tn4mTyKuvdEgk3mzTzFMp52
FXaQgmlWP/KTcYj93NWd+rgCiwQ3RDiEkicqvrBZs3d9KTQSnnpgYmPTFCsmYy2piqewK4DstX4m
2S/UEMFU26AN66Vc0Sgq4i7knUKkiP8VyTpqrZXUqcmmMLF+SusxSUUzHdyrYC+B8cpyVBVEniBB
D7VAT47p+qX4YAxOBJoBK1SB8WfnflYNYEYWXkNspM0uKNV+52OaVDfTQUsmoMGB1HJUvHnu/Rgl
Pkd9iUF1ZYR6MFVt71p4ctTdqXsTXw98Y0JXsYrAEXNI7MOiQ9sM2KLyKawTl0LP2pOTgSHVRdv0
AspN8G2BfHME9xtKtuOrKI3HDbZoU/P/xLP5H+T35q2XsP7yKT80kjt0yPdWBwoLawZNOMWH3kxd
UczFu0QsE0yf6PIDyv3FiyNdZktvyikk2eyCgc7bAFZHGlGDOM8D0gkevPsAAwMQAMa6ItKj48+k
OzyRo5FkwPq6r7DRaDb4qNdZQIb6Q06UsCg2D6kVZ1XJ83UvxfH2Z1/A2NjSa3gmp1jfvL03s3u0
+IPkqq1zgTMUiWHiRkx5KVHdQUzfBd2Unrq8DLOud+ZUkJS9eIjj0KDMh7YGBUZDcZPPD41kjWAE
UWCvA8ZSA6CKHIu8td1sUN3FbjCTIb8UVRfqsXFSmkjwCudd2XR4H0g3GErE+B/j8+3eJqQdoaeJ
plB/9ee71jUsZwwACgrWDowTxx9EfpfjBPcy2SOy1ppWNxk0VtIefJdb96aske5ctxPeQbQsG1wr
6I8Hyw+bxGvqqahRzISrRWdt4pFT+0jRmQ0wphrO4tfeKgRi4hoNmqkx2okBlIt35LT2sxmPxRRa
6ApvNgUUpqM/JdZxzQWngHN1wWaA+kEDYIwcMNsWKXmjLQPOey7davO91D/oGGmIQXsbJ8cO/xtt
oluap9xO5Lsd75y7Yg1abVLlsu5Q2lFQbg8NGOAN/en6xnFc2V619ynQnRwMPC6V1kJOiqx91ZGn
RpYOepEJni88I9yrw9zEAHOvrKWAmHUFf1/zwRK1D1xUAujBJsDLQiRGJznZTprEmI0MowhQ5JMZ
rmAI7IHciYB4GByMcxZu+TwAZg0g6KAtyxZ3+/IX67gTzyiIxmi90maIB7nS6szoSXNQPAv7WQTS
zDWMnSDmTiia1owUumGS8bH+CFpdRwZORy4H1/XhuipAjyFQw9VjXrR8JKmJRn14/3A+tZ82z8Cq
fYi8yZ38xnZVJw9iIesJ95hhLA8jmbRflfWO6HcCUgAwdcKWNG7RIFpJvmHmZbU+Rr3uTMgB960i
cFxc+/8tk/WOjVQOW4fBm3DKusfGTm6MRX9ujV6UqOc6SAQL/yhnMRfPOKAHapogaAgmL7XdJoge
1KfNbRwkENsnINsK7lTuVbeXyJhknlojNIPX6kj6SnLD6wzlWMxPcTQjExN7URUFzQAuaVX9ITAe
zmsKvTRoAqGJTLS9M6/sIophpz1Eg04wBJ7t163WB6eZi5/omwAZ1uhvivE90frbRU3vGwxmO7aU
p6AX7H2zTA952n9GFi1cs+qz0osyubyg9ezzmMdeZZu1tZrYi9Qcf8b99oy+YmCQ6w3FOzgYcf2c
KuZ9L1ubUw3DTzMBWkC6bUFcLI/6GvmdbvggWPL6wvQFK8ezRxvpFnSPoWqEeY7z+MQcU9laJ6wa
gJDBLTo8g98bofQBA9EhknmIiYBp8f8gr+We971g6nd2F0FkFaWsLjXs06u/VpFjupZ+JN7yOPmy
6tReThy0QIme3dxjsRfLWopmkBWDXlNYforCCChhiGJBEOjaYJgPKeRgJx3+tGBOr4q9TGb7p67Q
iRRDpmZKwSZHB2vr/ciOBcVp3p23F8NEDUkWrfVMV7TKaLklciTy6bq1CCSwFbNCaeV+IThmclMA
kTZx1fkvkkz7tdIYtwVIP6MnBdYquV1d4HKDpkl+yYL0Dvg3BsAtHMCsAehd9LjlaIaKI0EViXaR
GWz9tFiislA0iE2lV6Ua3LgUzUxdwNXBCs5EMFaQl4ZtSCm2By9XI3Gqo+z3YH8Dq3H7hGZKQDS6
spNh+EgWOGbODX4mmLGLWTZwv6XQjWSR00RApQLKrtqfkMbwrtsHj3AKeVsF97ihoPrH9nDPSjMY
rQ5RXeGSu/hedfMD2E5lyRksZ/DzyJlcsEqg3TY7pQN9fnj28/Vv4Di0s09g/EqhyCXR3rW141Pb
2z5IChwtTgX5O54jgRywZSInKQORkomLyDBss0XjFSn2VJeGf5LfIghzze/Qzo89/eN1xXiv8zOJ
1IZ3HnPaEszmrpAI6FLkGcJmcJQNq6oHdQDmQHcU3eic+OhMIHM3NFq3DMDXmMJteR2XQBlPrZUc
YvlTI4fF9E02RBV53kV5JpHZvMpA447dQGJ2TA+d6m6yg+cq2uGHX8nBPDT39MkaIdnj2iBuer2+
wHzL+b2jzNUw1ENizyuEF9qvRRqdIb9Dj7DgMPLuvTMVGTcwrGWdkgG72Ps6EPWDNsxfbFcDf6YL
JBJfPkRuL4K34GuGAIlghtoy2VkSFeTwVa1D5oSboWteI/soofZ/ffn4Ds74LYWJ/0BtmdYrEMvD
ilKmo1T9Uk1BjqSHv5wWf7pfci9v/fF1e7gumG+mv+UyJ9GO+2IkI+SigS805b51wfx7F3fxIZHk
45Zad2Rb/CG1SpHG9DfvGyPfXfpOY/ZErp2UgyYSGYGn5EHzmqdYDcxb/Xv8g9wkfvYiixzs/+F1
fuvKHEndtLNsSRq8kgwkdKTPxqF1tdKpfiHr+dydmtAUeB2R6TAnsgPYNrEBpxPm20uGWfUo/7KU
fxEg4Uz81oo5eeZWVVKeQUgpNa654tFXjeBofvwLOzENYHrQvmrAPDH+c0m2vIpwvtvByJFCQVNK
vUVhv0YP2hQ/zLOGoDM/JGXpXxfMvYB3gpkjr+XNlMbSgBg7Qt50RcIKINNAyH3NVSGdB/1dFya5
k8Vc9laZlr2pUidWAr1VM1+3Qv80ltlDnG0HY42+zpaIZpJrIr9FstDzirRWPVGh3tCA9U1RnNbS
gNn1F5EhbTr9Z/vYhAtgAkbaHwz3Ymmf87n7aKj1CqKU7rS22sd1yG+R2Q62eQkHuzh0SOniCb89
IWuHGSddiwSHn7upcACYf0dTNv5zbk1ZPyyFUk3wqYPhWJIOv/p5ahOnSUTgUSJJzBGczGrTompB
/KaBHHw5FtnkoaKMPnNBTEPd1YXt7FRiDkikW2VmxTOuJjBJD/3HLPp8/SDwLAWtTEhI087Li/rC
Vpq9VmQrwkPjV5T+h7QrW5JTV7ZfpAgmIXgFCqp6brttt/1CeHtgkBDz+PV34XPPdjXFLYV9X3fv
cJZEKpXKXLnWN+G+6ub7PzMB1LCj/Rp/NwFQvhDhTpCXgUpnBZ7RW2K771u+eG3cf7tuZbtTv6yg
qwhmeBRpLyRekRbmfKlhRSuTL5XLw6wtFQu5KKdsbWyihkis0TT7jEdGmx1wzTxwnbxMfYGKYrN8
cyyZh0NtBXYbP0oa/7i+wPVTn7vCf4xT8Oogs0UJeuPdWiNjS69hvK7cyouN+mfCY93j+pR7gGgS
H3pUX6+b3N/T3yY3bt4YZGqtDrOC+EnA4XOa+HWZfvobI/A9QEwYlIfXG/0sh16sUh87S3AoIBZ4
5RnD4k+Z8XLdyDYh+c/m/TayrvTMiDVC8AVEwBwAeXEcTcwWUolBoUUCldsfRh3tiTg5knlS2N3b
QcNcxXOgI3nZvkMxi9QZwQQAH5PyQ+uKOrSdTp6ur27PirlOkWHSEK6/pdSehwyDXG7JI2baB+LO
j7rOFbF+GyfWDYQBXNMro/8FkyY6Zi1hteRRtRIxZhXRfNNmH/XaUJVjt7F1tQS0B2DgK7T+Al3C
YohPsKbGFC6VgQZaJzPWvGRwg1JXwixX39qeqXNbmwMNGT0qV5ntqCjt2J9s69TpC+i1s8+zZh/N
sfhi1UvYz/UhMeJnV+OmNxl6VGcqDsq9L3j+QzY5QuukUNMb8UPqpffqFEWWWlPcjtdNXDBhE6tv
u7SACafrPcvBu7hR9Da3ic7bLwfQzttDprtuB7wOLJiafFrMSfgpyHHjajygOnFYeVAAyOv9676/
FxbXOUB4J0WDfMvMtaBOBBHCCnE/FcwDQ8TsaTb/ZI5gO9EM7nVmp6rQ7p2Fc5ObsNjFxJpp2cBr
rOEIhgPfMKBcoqIcU1nZXP1VRUxG1t3k4lOdf4zJfdUrWuH7LvF77zbun4hiMfEI5VFZ8oAmqd/a
CguqRWz8OqnQZ84WWGBW5sl+QqHQCXoV49yuFdATrIynmnnBDFjLXHS1BitiebKzEvUlRIysOV73
tD06XORJyJFQjMQFvEWaIgS2iI0DEhm7CTNqBGxsX/GfDm5Wn5yOvujdHDhu802DkII/pH/B4o5y
KHoCkG6Hs2970Gm7mDwnPWKwpQcUc1ZZD2Rv3ahIGHYjMLjiIchmrOy/G8+j5aw1tBtxjgn4CIuB
/jO0GVhx+ZR6PMVo2dy/00r3aGnksWP5jWnwJ9bMwsu4/glYnNvZ0h8GShT7v/eVUcPE7AL6u4hf
G18imKAAb5aOn+XIm0ZzXoQsP0rZ/MVlihEU0PdjbIeiBfM2ipEO5GwOoQD5u/Xk5TWIo0Gnp6pu
7+3xuZXN0UsNPg6gCeZRl30osxuSVwfS/ijd6g8fEGtMxtAycI0Y/EYnZd3Us8THbYtmcTnjkYsE
MqBDyT/numCKY74XSIDlR8EAERiTA5scThrVwqsi5tGol1Fvtnh39orPclGI/LUSOCUAV6bp2FsN
A5q11ElyjOu0Bz10jx0krKdT4h7IIf3kPDqAztQkQLcgVCLM1ntrmyWgj/lfy9uxbK1sS3tcp9Py
k/ZRhiuUH7INoXOrRkjubiR1gGMHPAmy45vPFQ/ZUCwTTBmYE2uKBczbfyF1hetWhz4lyDlta3th
ZoXs82VAKuzGj2nzSRTfrofJvQt5pUzVMV2rXb4oR7mS/Wd4NIgBg6jjl6QhYL/TvAWV4wUqktet
7QWFc2vrhp75d7HMMaUV+DzK3LYRgUpqPFZ6Gz8B5eUqnkP7tnCewEmPltQ2v9GmTJ+rCTvXlgiE
Cea+248xVUTfPQ8ARy5escCnIf/dJFF1NfJFr5BogzgOAoFF/TqQjCiSpn0jLmqTaxP8As3ULk1V
U4oMBnBOf24/V93H65/loqa+nlac0f9a2IKX8pGx2GC4krWbUQDUbPnFTXKzgjKROxue5q0zKAqb
a5TZntNzm5utG60CiswDbHaBHo7vpPTIu7VpLg8Ai0svCVVBfL1xrhk03jofk9LtyZp34GL2CbBg
nfmPDkUefeh9AoW3rLcPiWoi/6LgvN3adRvOXL5PWlQaLHw8tLmEi66ldSijMQ+Yz90ogSzx324t
6MRxquGUF0xQVQ2dgUSHzSZwUt8MUVl3IATtQXUx0vF2DtODSgVl74bELPu/Jte/ny3TqMBYh7Ip
Nrelx84CJVJSycgSzbsaTTfF4+gCxb1uKpCXkH6loCS9CLzdnNfWwpFbAQYQLemDGbR2iNmNaFXX
pvo90tc6FPVdppwl2osqwKczDQTdmIrbTtf2KKJq0IvgkR4zT47fsvZ+UIbJnQPvYibJwWnHoPAF
6yyzcBO0+YTHX/qcOy9OoXq176zi3MAWRMWNsgapFnLGog3TxfK5cw9KAsVX2jfirtA3RqEBuEnN
ch3iCUWiIaiIh9H5WKZ3Mft8PYjsbRQYaY21iIxxp60Jng/MyiWyv7RYMKq6sg7LZGaKhezckQDK
/rayyf6IQO45xPZKwsVbb5H6+8oxWj9xSOtPJrmdxF+wna7QXHtVcgaeYgvOnYiA8l/q4iHGrI91
nrb+ELu6z/I4/IsN/NWFh5m1r/P22MYU8wZ5m4ioZd0H8MX+NDD6e93ETmRY5UIxjo48EIW1NSyf
RYa8Xfq4dHIROfJ7zpBBVxGV/zRjq7hQdsK7CyMgnQNLwKWUQk5zIymlEJGug2qv1DBcr01je1uU
vV/zpfBcXUChfe5tz5ajarDk0hPB0fYflDpYti+cnaVgaq8abCTEpw6DSf2UTYrHweVGwgSerCBC
xkgzHPLtRs5kscvG4SLSUOYKeOMG2Ngvonbeu8w4XP9ol2f3ra1NOG+gbzDHwP9G6ZS/pk3zrugt
258S1fDtrh3QyYFVCxH1Au+CwmRfA+EuIjebDzpJn6EM+QrWK9UR3rUDPTV0zyB8infi270bW8uZ
rHEUUWHOCfoZA2al5c8pN1W4+t2PRFdmF3Ro1lvqraFJJN00aD0+kqhyrxRQ6Opq52evuZ872313
/StdBiZ8JYQ9QC4wGQHU1VtjursSAziTiMCNcyoNCarqxj1ZVnfPM9DXaCz+dt3gnpcjToC4GtGQ
ouL71qDsYtDxJYtAzbDOjoPlzjepPZeH61b2PhbAtXjwoHcCsqnNHg5ghBqGzBQRpLv8VD4B8uuR
UiXvu2dl1ale6/2oX2/jkm4x0rt5VkTu+JSKn1YbTMmfMx1AAxvsDdB4WanVttWJsgNBJkSEisjM
m4eF6MhVzPuWjO+vb9hOrQsQKgyNoNyFGcyLKvxkCAz7FmMRZVWBvFaaut/Q5CZJ8tdRamHbtL7U
inez1d4BaTl6+LoqOa0dXwQ5/FrXxeiThYP21jVq1nEMCxL8hM56D1cFNkDI+yGxnsDQd6jmPxdA
W9s0YPNaqZIxcLpxkkmkBkWpElf/qWevTjXeZ/xL1bQnM//T/vGqIbE28VZiVQpg3iaFF26qFU2B
l2RvkBtcMqlfzs6HuosPldmFik9pYJ/evlJgDHnlSmuK9/i2OONmObAcNirk4Pt7ZOFyHLw2rO9M
vBQIkFvXre2c5zVvQhkWu4hTvdlEMrdTMS4dXpYW90uXe9n847qFnXh4bmFbjUl1lghmwUJXZTeC
owNq3rvSuDGYStVVsRZ344AadewlXy2JmR7t3LhPOlvB+Lfz7lg/zr/75a4f7yyXme1lhGIxHla2
Mc+hKzRw3Y+zOYFoqRKH0qTzUYwku4WanPBnISrwKTrmMeszEhhFg5lKmiaesTQSLUZjPoEJQSWi
t7sN69jCytJ6qbLptKU7pTa2gQMClFrSK/6cIRCbcGZh/QVnmyALHBbbWD8pW0JN64OknX3bApIy
tT3LVAH+duL0G3Pr38/MVU4J2q4Eb72+fHCqr6QT4OBX9MJ2sAJv17TJd/LFtVb1dRyEpE2PvA8s
o/UqR38yWAfwC31MbPlouv2PocTgwV8ckbP93NzilWB1bWvYz6YgxyIVkPRo+Tu97X0Z/0Ve92Yz
N08Zc6YxM9fNpNOTCaXbof/GRxWyR+WCm6hScq3X+IQFzW3m19MHzsnh+pZdt3AhuDmnU8XA/8wj
CDF4rfxaZ6pi0U7d5twjLsqHnZsvMh7WRdwwdkyO/CYN5C0vvTrzks/or3xwFE17hRNeqGxiOHwa
Ex0mAQjzjfouJQaA7vZhdL7kY+73w3sK6ZNcfr2+mevnuLhx/vU/FM7fHjAJbZXUWs3WY3HQZg7+
3NqvcRmAMcxDnTZoqu+SuIqLbidfwLD3Wpxl6N1c8JTYdd0Ip4FVIa3y0RXW9OjmoCnU4pp5g57V
QevmlQLpuncbgQQDjCLrjDY+8NulLhJIpqFA9UZz3osBDw372GsElpjiYt39lgZEV9AaQHJ5wUHb
m0ss5w6W8mEs7q2yGU8T+AcDByLLDiEH0yXNB0J4FVRL0wR5UaqG0ffOyNkv2N68dqmVdHYWbPCU
Hiqq+YNQpbf6nutAwQbt1V+4wm0DBCTITaZLNPnIUYjQfeTvysVL/QxtnjF0HV88NAfyo/tphSuN
kYpMaPdrnlnfBO0U5XYjNmC9GPPSW6blKyE4mNIJuWap6E53/fXM2CZKg+awWroJ1azJrG9t8pE1
wGiOvc/Ig8A8yPUjufvtzoxtwrSkRpYNEsYYky+FqT+UXChC6N61ev7pNkFak1mfxxisjxjHMIL2
XGFsxsmq/99CtgNPsz31pk6wkL7VDzzrgw6wj+t7tdO8gJjh783aTjx1BAVizmBjvhEvhesXhzTk
vu1NY1C8ADsWiQ+uYlLMMHZi5rnN9e9nSYnJLQHMIGyOfgxpULw6vmGIvhCf5NMYCe7z+z7URJgN
XlH4mPca21M2gM2r8jPl3KjiS25JJ3QjLUdjPeilPYPk56dMZQjQcqDYZpWZ1WfPlrwsi9PFNRwm
/iLSg0bD+kGGKWhTCPc0diTxYSXwsBKvUNS99g8DWO40GwqFQM69NdwRpNQDUAtRDyRl2tw25h83
8VYH+m1gszI+E+rwzMTR1pJvyTC99G7x8/ru7UeP3ybWzT3bPAMjvFpDsIYSDE89QSMGREyy5h5N
U18X0+G6uf1v9dvcJjJSzALEdYsVkdIoHqYMkoSmvmQhlPPmd/8/U5u4aNLF0toYK2OMhLJ70EWM
h8DzdSMXozHrE/z8E20ColbLmqAFgAbP8xAU1W1dHqwpaL+Qd33l1XfNA4MSwPiKWeDTdcu7dwzU
n5GgUAgpbGlHRT3yqulguCFD8sLKpUFpFxt/76C4HNYgWlW9MVc2p206tgq7o44Dmnr8U29dRRsM
QAszYEAAhs+iEWwPD7GkEHHJavEyoc123yXJP3IZylsuSieaxsEO/3zRFha7Mj8BabuNKI4+L5DW
QvU36RftwRbSzL1ihAKJBfqkT/UwqMScfiVe20XbKLCA7xTyoBfpUtpatgS3iwA1Wn9oXpwknCwf
lXr9lb9jR+iq1B+a2+yu+Vh3RwfzdO6hRzszUFFE7z7wz37HNmlKCsltvN0F4jrgif1d+r1/V9/w
A4gUPOFZrzV5bL+rqaH2Qty52c03j1PTzAsDPRJdTrds0cG++ueimSB6+b3D29IFcapiHgvssJzq
h45AOaZpBGgF0FsE5+vxugOp1rMJ2QUTmA5qYMzm03NHwQ9gq0zshoTzBW2idq6zno/mauO5/Voe
lhAou2P+2BybwyhCI0CPO/FUbW7VwjZxXIfgiQsSYhHxbPL07rZyHVU6s+7NlaPgbmK37DgVTo51
Wff663zoowyzVsHyvPixx8C1qmzd7yXx5xu5ieC01s3SWdfU95bwhhJ84aLu7yXPv/cYNemWuvAc
NIs9OVt/E9fPbW/iejxmyaC7WOwAkg0DNGSL7ue6lwZ2UJza0/hoLUH88DdfkeE0mCAhopfQTJ7m
U1k6KbpbyZD61pwJSDKwWHEz7iamawefAYPhovi/2dhycGnvmAgmsik1NCO5dYvRbwA/NKP0YzAN
eKI3Jh8CNsBez/lPTjCbIqfpXeyCbhoSkF2QSF01lLyXipz/qs2Wmyb6yYnAr2oMIEQzDTx+bgPJ
Hq2ZXi1Ru97EDUUGt/6TW5cGCxOGRiACA4aFTXhLam1ITF2i+ybAopJrgZFbARjZfNqCVht8U6JQ
CYvsrvLM5CZB5/3Q5WOPVTo2EvS2Tl5HiIZ2fZ56Bi3vrNJV1dL3MgV8aWgFYwIMt9gmNFSYcutM
E63MbmrTUy7q7jbVEhmCAyk+YGqrVuR4uys8s7eJE8Ygy9yyO1zSTRp7YGt6TM34cdDn1uvxBMbM
skpkXWVx/ftZEouIblqjWC229IATFMzDLTJLAxR+bdorrpDd7WRo7EBlAG2Xbdafml1t430tALrI
2U0ttJVTIgWXnZm2B96xWVGx2UuZ0ar7197mOonNtIakG+xxruu+mMXHYeZfG1s0iu+2W1k8t7Rx
FA4cwVLoA1rEND/NJajdUrqgqGhlESuAIqxa85jb7kvRkBP4Cr7rsnqZ2/xkO/FfPHzOf8nGhRbg
WUpHx5rRGjq6E+gCSlUhbP8zghgE4Rad3O2wE60cWhQSi7VFFmC+yrebZ3PhxzZVgJr3DUHCDaiZ
X23jt85Zpa7I43EWEQE908BHqDYbK9StJar29F4OsPZa/9fStqaRGwLEqDqwBJktDUhfkP6h6UWh
WM/eYcO47oozw4IuJiTHcYRiUKfhZtSGQ+F0t4vxiQPJWnBoG3YKR9gL0OfGNneCOwDiURkL8s+4
Pdk1+9IydlhEcozz4gZB71kuTqNIdFQL3BSgcpS6K6gUAvphgbU+aY6AvPkcnDi2vMd7XHG89z7a
2g8zAB1c2fI3GWnZWOUAFknErgkEGAQU3KMqPO55INDGwAai53+JBi+1Ee85ruPKQYvAnqhv56BB
Bg9GrSLFVFla/34WiBtIlcdtBktW5wT6/LGcbgBKhHKhwgdVdjYBv5NF0o2rDxbID1rrmbnSs8Zb
Nanbrv+dbd3G/2iPAXh3hC/w3H1irFq8xQSIS1rtU6Ib71Hfe7bNKQ+vv1L2Qj6w2wzT1KjlYRj5
7Ta6JiZJuTRwY+fviuFItcdmiq6b2A32q2wmgHxg/b54SieGPWFqEViWzPE1AGJ98MC3fgm9o6o4
9EElTk2kYrvd9fUVj44I5RgX8NHc1Ctmgi4tMhd6Golx4kX68/q6FCa2AFJBad6mNUxMxAk6+2E2
TEV42PW934vY0u/pNWmyYaAiKt2HbLrX9fGmIjQqxev1lew6wZmdTaIojbnotMlCYODgA06W+KZr
6y9TzA3FgvYNYU4WJDIY1tpiVRNwZnBiwRPM5DZlL648WJaijb3/VTCaDegZIGhbhKDBFzqM3BFR
tQqB6J0HRRfFKvYeiygLYYiDORgw3jIpx3MG8mYXIWFebFxGOv9Jx6Ly0YFB11w+A13n+mCOybxZ
X1SIrd3lAfGNFxXwnc4WrGrGnSn0HC4hu0WEtbDJyXaTNLjuELtNLaDLQZmPj7QyLbwNC9Zia/Ng
4EOh4kY+YLiNAg2Qzk/4n7Wwwchv0DTUClpgBo5a1rgekO9WAL3z5mC05qecZexTZuOtDAG2MpqM
WviCpxkUaFp+B5ysdbr+g/ccC2julUYBoI8L6jXiaqm1dDiLvS0D1FswfguWMhX92q4VyCEhTQCe
+4ICyU4liJdmglzR+WfOnyzMTM54y15fyt4XXtnmAcpztEu8nIwnYJUHhrdp94p2t6OaxlD9+5t7
RhvbZMZLH//+OPuyZ1CQUqkg7MWt8yVsvKc1tT5l6xKKhfld2oHpNfYpKv4zboDru7V7uZzZ2hLH
pENhN91qK75Pn8jrcALE6lMfupF2l71mSsGhnaE+pPCowztwepBxb5+4Q613aY+pMFRpX51Ifsa4
h4O3NBTHfYwJhV1kI0HQqiALbv+U4WhtAJybXrf9LOUZZmOWXZsUUVeSA4RXPbmUoIsjisO/6yBn
K9xkPAWnw2IN8HK4SWRhFl5aqgi6W+s+X8rGCXPHahxiYintAS3XG8sHjemIGDOehgyNy/i4+FqQ
g7DXzYOiPHU8yCAuG/wpYfWvHYUC3RrFEcy32L8pKeuYcfyMzHhu7clP5J1TlB6JVS/rdT3b6g/g
r/81tK2pDwNn44T6dpQ2g+ktVDyaNsACvQjzpbqNbXI3z0SRue5+xzObm9ROmwFUjtdoZZE7V7zI
7tv1o7cbDVcKDxfc6ZfkRa50mzotAR5OFv7UTPrBcuJbJx++Xzezu3Xr8CJwMng8bIsgJmlnFxBB
eD0tcaX28xexOGUgV6COAa6yih+0rB0Vh2DvZYY+zL9W1809O2txTCuhC1gFD+T3Ua8fY57diXr+
bFkyqhlTNNMveBl/eeKZvXWzz+w1EgBvZ10lSQfdNzo7C9q0DfN4uV2s7BAjMTtpaMuOpRGyLvla
OKDcGKxGUYw2tZ3WG3RyoH8BCS4dINyN1+g0L9DXh9ckY2zbHm3lJycz5peMVsbntKXI1y23CmaS
c1+DsPns5TR2Hl0AtUIgeFiU4Wh7LGVtYPOxfC54/H0hdArM2BjBijJHzsy+DGjQfzbEghaM44r+
gPnDe61OSACd4s+0Lz7W2nwjuf5kxyQAecEd0+e7JTbDviwNCHM09xVwRZmlE69KmsfUtdsDJMxu
e0I+D0VShJk2Sg+qDEAezBiGSsqSeUVS3SQyfQQfTLCUXeuVGCoCVX8L/VMalg1AzfrSIrXh/TFr
MuItc/YFTB13mj69GDrarRBes0vQSmp27plU3NSu2XhTnEJnMg/zkR8Bbf3EzOIO/Kahm9LSA7o1
Su08rFcMOm3H45RURxc4ajbjhVcZeahJeWPP/UuXOKd6MUNu0RuMLh4x8hoQWUfSzZ6KZQiRv98Q
kA5hGPqUywrC3u1DymsWLFqHkmACCZW6645oznyyWhcS45X9IR/6BwqemLQaf2DMAC/XznzMMwH6
26b4zNJ6OoCY/ltnmzftAsCduYgbfP0plLT8keuL7bvmHHsJsJjZ3NdBukj7E2ut+NgSeeI4fm2a
On5pgU1sFqCCHRvr/bIU9zKOT2M5nfAIi6bMiaPJMeSB1M6xp/R+MunRcNpntG3ZkzQSyL6VSXcY
snkGYniyvSHmSKxp80waAl/JdV93uuYDqpHh0BuplxAOdGABJl+3RN4JWZF3w0RQgmVgv66XBXTQ
Sw/XEN23FDE5cFo9D0rRFT4SrwbUHoTexpgw9OYZbYiekzyoJreNUDNJ0MDXm0dRGIs/Onm/5vfa
CttxQ5pXWVAkCZaIeyNIMw6qtkWWPzoBHtqFkFtb4zeT3kMDpBrCPLU/SSoOQzzeFkX6Wej81Jjt
R+rUepDgOnqqJcTfshp8d+k9/PXO7iZUgsg7pEkJZOiteGgAQnS1jzQH+jcQGFN8xGwVNUJapYvh
gV/L+Dgm0mQRA/22x8sFTj3O4Kob6lNdslupQ7m5YeB6A/lHriUhcRrAsEdn9gDifWmAKgHBXXsv
KrP2wYeXRtD9qUHR1Y9BHTe1Xzrzlxa0w4Ex9C9twdsARUGM72owQl33q5NOpr+2BL6UWvHNXfqX
bB5N4bU8qdAvp4XHx8z0MBYbVRUY5DUidN/KXOpV2XLr0lnea8WAMY2ydrzJcU5jbp3o5J5GPsgg
tpJaR+aIB0ZacecxZjOow+ruqzlP2kHo/RzWsgP1NkvzYHHEeO8YJfeQKWH2osvmh6ZgRVBp7nuX
G8nBrmJ2ApqTI2sC3LEbR3oYIYXzYKWWcxyW4rVkMff7PklfkFXiTsYQ1gh1jVMygFTS7LryBgW0
506YYeLo70Y5P+hFPD6XnDWnxFzYARJq1E8w7+sDl3BjsiTKzfS7IUrrbmzmj3RJ3vctVwKTdqI2
2Nddl4H1AYoS5iaf6jBbUs1jVUQWL7/1OrvFcJLhTU1324wmAFha9nOJUSeznGiY80/Xb+idROON
8U26r3VkGoBlLdCm6KK5qjCoqSqU7t2PmPDC625NNvQLJpmpK4dyqvoi0iQuAavPPQlBDLPTg0Kr
TC9HMdDjnXFAIwbkNtW92WThVKsEDXceNue/YssRUJHJ1ka7KzBfWX9O4dNE6j/G3jqV86jI3nay
q3WkbZ1LBSvFReO0GoayAvi6iPi0eCYHp1fycdRVFaadT/fmtt9Ufpwcx1okawKcNV5Goc3tmIoX
2k7+9saE+TazWXJzTNMYCYUZf814Fs7j4HUagKPgh0yQPnS5roIPrQ63ybZBy2c5DIIc1L6Ywxor
o0I9EsnUFMYYuvHaiD0MN9bJRVDAcPzKvBJ/yoLxn454MlI1QXdSxzfWN3vaJPYsNXSxIjwjgB+X
3qL1ntEjamAmRlVR2/mAb4xtdjfp8iGltlzPHuiM0NvNPbvoFdmpysj697Pk1DbQKZaohGM6w3iY
u/ypLFUS5zte8mYdm/yXxEtmGpDUxBA2NBuKf5zlOPMm1NxHSTSIJCnmDPa/kQNmHkC80JnbhKw4
M0ppJ4iXFc0TrwHQf0y/r0+x1J0eO24oeks7hxmr+9ccXcP32QayrHZnKWEukbd1YQTcqD2dVsfr
cXgnOr2xskndLaen3G5KXAIpNtHKuh9r1gL+shsnV3XL9oAdFkRUsXvQJgMidbODUqdDAmpKPMug
4FtnQBwnN51X3PVB7GnB+D5TcpfseCGuGTQCUXmBva3SDhFFqmkNrhmjK8GtiDn3o8mLUeHrO5v4
5jJbPefsUzkt6C1SdOWiapGHlFnHkVh+U9OQNYoIvzex+ibEby5t25SlOUxjERVzpodxr+UH6Rb9
Qw+Cx7A3KzdokiI/4PckQb3os1fVgDVPGSgKrzvOTrxErRFMdCiC4Ibd1sx7Dp6RoRISoIb80Zha
5MqNeUuaFoqsgt4uSfbezpNTJlsVRGXX8spkCgkEhor2Jnzp8dKPHNTdUdPn4ylm7o+4QVKcGgSS
vW71qdLZO1Y375mTqirpex8a71x4kqahx7zFmBLwV0y0MSWkw7UhaCfkbi47TQagMqNpff7zHQZb
McrOGL1xgLp661WkGmkcM0eC1t6kB8vNxSuveo9kmGiVtonuG5XhXNRjpM2uqwh2O9EH85oocaHr
CyTJtmdQyJUsYUlKKIp+W9iNRr8N1dfr69s1gXoJUF62habB5tRMoDkR2ZCWkTE9zt23nmvepBo4
2Dn/+EyYsoGrrrRtm/BGSmHCE2EDAjIf2rwPmMMVzaOda+GNic3V3dmFmcUzdgoCdlJ3vQQZEbC6
fp69DuUc/PGeAdn8a0DVWZnuNj4xpDmAtmZeRlliHYs5fTFKC4IRQqhyhL1VGTbKrTjgeOVvJ/Bb
vLAXIN/RhwHfXUfNA5UiB7gYLasKOhioWSguop1TjTEFtEgQNxywqm1WZmZlXdFRlJE2QIKYlPYB
5KPv06L80DktHsdL/dBM4p7pSAf/fE/xTIAMwBpU8LR/e84YuBDbnGKpvMELQf+HU/CcqiZld5wd
8eq3kU3c7rWRtibFh5vA8UvMyh/bZ6Er8IJ73n5uZN3j83uoNjIUDWBkjEkUmxQ0AtrrX2yWbqKT
wUywJG8jIAj+E1bEEnFBq6hf0hT9mQGwDWX0292wM0ObY2V0fcNHFEoiuqA/aJShDuRwqhwi3jcD
gVtMZlPtoufP+kQTiV3iQFni3Th0IbPK+3r6m3sbrFcaIHnAS4AkexOIZlfIGM1BpAjpfJ/Wzock
df6Rg4X5vqJ4N6YYCmr7W7fRO78wjQF43k4Rbnfurje/YLOhrq5Xeu7iF4i5OWggWXHdLMDUqJ/1
5HTdSfaCBxTxAJwHiSnWujlRyzJJzVxsLNZNfgxxjXYz+ZaS9sXu8ocKa75ubu+hjxQPXw+EJGAA
3fbXAE+CGgNLZVRMVeWtM0MHwuPhNOJVdZomQb9ltKxCU8/m98MwZSHcgYagm1k+DnaiGuPe3eiz
X7P+/ewUtiyNs8LB6umQP2Vgr/UcgXmvrHoo8l6RI+yl1G+WvtlqC30NQNAYvqrDXqmVfeFNfNRs
M7ByHgCB/n0wS81vFxbVdvslHuhxkZiuk2ksUfpV1gb+j09hIooDtYPK0iaMx02eZ2bsFJE9aLbX
JyYNl7ofTgMH0iU2UEVmYwHiNFAZh6veMghqjM8or1lelpn54bpj7B3uFQP43x+zxsuzL2EYrUaS
Bponswmyp4V8jUV8C6UlRQawF3bPzaw/48xMLFEDpQxmrBQCAo25/FP2UlGfWO+HTXkCbKMWsCkg
swSB3uY7Qzuwtzod37lbwqFejpmrAcC8KhVQr4EAedbFigt5r2sNfdJVNBcnC5D/zbJ0RxZdBawr
hFG7zJsC+b2XgVP7MpiOdZB/7YrA8cgUgCuDhyos1t4hggsZSLWBKQHJyts95XohySBmJL95HD/l
Scc+uHYFTe7WalDFJWX1FwAEEPBgeAz5LgQ8thmvRRMdMHsm0XqprXdu5+Q3rM2MwasrbRFeTrLq
L5I5vGIA7gfgDBqim7Oi60siZdwjbDHUm9rqKdY/OrNKvu0XmmHjOgC4QLPatBGNL6Qn5KiBv5Ov
WYGPvvnP4tn2s2Pr56HrC1D8NjYEAPODG1RRF6m1bnccF+hwsLUAZmNeojvzvEWR34L1Ih3KAFxL
WWDr4q6n9UO7jB8NUtU+5KwUzrtzA4E/3EB3fhXMvkxTzKXVx4XDqhPrmedYZH5qhnkK6z7unvsp
Zk82KVWl3j1gCczik4JRFjXnbbkBtVnMaVNkE7qJ/ho42Y7GlPxgVnJjLM5Xm6ED5w4nGRcPTpGH
6ZCd0AG665nrXw98v4rK22+OHwHAGV49l/THTcvmsS/aMnJig3pLn45+C42pVdD160I1TAm11TGz
kxDQug9yag/X7a+n89I8EmqgwbAb2yxxYToKDjbMp9yGhDKxTulQP05sVJEX7d1/DMCafy1tshoi
pbNYFJaS+UuS+bbfRnHAfSCJNRK2fTSeVhFZ1SzQ/5B2XcuR48j2ixhBb17pq+Rdy7wwWm1A7/3X
3wPN3hGFYhd2Zh8VFaEkgERmIs05e2kY9BVgc1Vg4wEfj4m0RzT5iYCYxmvlOF82eOz5gldcqn5r
OLHH6zjZX+SnNDYVuNTllE0GpPXu7Mq6XbrKexIohoNqhtPaa4Yml4KHD7B3cTdL1JiIVW+SOhE1
CE0XzR0E4wJO7lmeAcZU1dFLl8lvjW4F5/VmL3zY7qvGHOeSdDWonCF0ciYvzS9rvwoMR9Ls6jC1
XsbND+4eJBoaRLQyA1ZFZ0NVMTbKKMkWSOkpraUU+7G4PDel8g4gFD+z9CPomS+0PH1Qy/5CbSdO
lnfHz+EhBRRCIP1TmDTGr7dV0o/mhH7HtZEbzxr6K1XAXNBq5Ue57Fb7/P7umUVcR3BVi4gaTdar
KmNq5gkBen1kxKrXz21rWw1ol00BSSRhvCFVcn9e4p4l2EpkguGlsta5BqgiygA3/XohGN0FmIE4
wdHuJiqgfVUQKphoePsaLEio/NeYJ0SWx5CO2tgeMW9+YWrloyHoHMu6u55PUewQCzAix0SbZDxL
jUoKtAHUEeucC8eimQf//NbthJUYh0ALE8ABQfTK5se0riZ9PItQDbl7a2ugQc9KsXJiELo1rKXe
CqFWYBO7Yjy1L9DLWwXKXER2ayq/O1EJM6K+5CJR7QhkQWtHnnO55eQqdn0lMGfRRqcg6Dph+up6
sqIrEjs5Ofl6PWQH2QPOG0rNzijfxeGM177HQ6faXS2Gsii7GHAl2Vf4OsroLq1UaKM0vcfSSKl0
lIdiFSuEQbNl96tZo8lABNuzUL+fP849zcELX5XwuDRlpCS/7nQjiqTN0d6DuWTyvFZF5qhr3WNy
B5jf/1ySgQoVEp+aikEN5jrUawpMXQM2TbcKX1p7GmQ8VvLteSl76om3gY6CKcZAYA2/rmfqqkhQ
Glw6NHIol+hq6r6Zxthz7tuexYL+q9g5IIuegphkJh6SKqSQOia3EdGasG2kApztaoZumqQCFFvB
wyySTnwfoPjgDURdN6GZGH/6ujbUc5KIgJogKPPpfi3nY5MVN3VEO3ZE4yV10jw5SJjgKCOANgnZ
tRwrvpYLTk4Gr1jBAmXplVOL5AnRaXo4v++nPvLj49BjJZuahJZy5nhFXQBPDc0vSMlTfaAeEq1p
hj91nnEc3yZQYXLO4ERzqUCgWkiYz0KnCFuIQMOcPmoZKQF59L1HE5U63VYGj+HqNMihUpDcBok3
6oNAZf2652ox1Cha4RU9OdW3yUNfHdCosYswsJjglyyndYSDyvOI+7u5EcsYQFMcJhnM3aj7/5g8
1ckxCWD34eRLnvGLz7Kyu5UbaczZFaZVS2IHaYL8e9QOKXoZm+6ZoyAnN/PrTppM5bhOpdLKSYQ+
1CcKDlD70nPsJk52iaZop7/i87mcwn8wEpn7UiViAbpjmgEJysIBK/lT6gqOfJM/qza66iM0TyQg
Cjc7TjzDW6n8VWdIY0StNWI7S+23VaV4cXHCl1MvxaxM+SphNkoNT0ZIkNTfs3Ib93f6VPhmLflt
knuC/FiS1mkn4jdk9s08hWF64BwnXcQXF818At2EjYtWSmNIwBBON1fx1caODsstQJc96XvhT+ge
5ezpSTDFiGPseloaANAvsWK9vBC1xl5pN6B8QLcbx6ycmHZGEBMaigkI5kqqNFl8JTeCHXWGn+jf
5Qizaz3Pj3AunslYFzFbSI8XMC7edGE2tTs3z3hoBJyj2vUbn9fbZIwJcgO5ULa4eb1r5c7sxo4M
jFsHHSqK/QNzX7MjOXHr0DxLiebD1/PieSfHGJdRk8m8yFhjaoQL3g41Gh9FKXPg/t3zkngXnp1N
aGmtNS+wUOSUFhsNyF7q6qUzXCfHGfTH4JQnzmh5U5jzqv9/uJFABhd1FcNbH79vrsM8NoCSMQXo
59XiVHJg+OmN5fSoxB8iGzMfXJy4P3imT4nMBZSiROtSgIxgfGd9MUBXBF4Eu3IER1pwnmZiF5CK
Fk7OHtPjOr33n2KZi4haSaGADAQp0HZxEkVBm/ZwBwzk61ZVjgDjqP0+LX/JWnwRa/K3TlLCBjPv
tiVgTlKfXpUmy+0FIw+2ko9HYrVenfHyPPsa9/mJzBXGtH8Wi3gDBYV+MQHuporetP5t5SGt7l5e
NCEAfxTsLifFM6ldCiGusBPR+CRMvxR0p0oJNwChppzdbwWcOCYeyODcYMPmcaiFRSVJGeSXbQIB
tupINslsoBJeFofWcvhZ7l1l3sj8yONtlLmg0bVsQuYACB9f9FRCQUAjZwICtqs4EfraMs84cDRr
z21upTLuOk/jOJkxmQgzpQKUXbczAEAJjmpXow1oTkxRedYtr2Fo9xptpTLOWscoBZqGIHVylsWW
fKLBNMYgdIoLVzvKtvkO4Clepo63VHromw026rqOxxgbjMSHs2p3k3HH2UyO2nwseyOhEJYVPYhp
iakiJwoUVwHDDXFQ7RrRNIojxHzKBdcK7t2I7V4ytiE3li4Dc1oZ1BGKWhem/KOZdE4gwFVO5nbj
GTumUQ8h8eXiFImjhc0vClyZHKwAGNgZf1CStyzGS6MNJWsHBXuZ5r6AOQmfQlvpOub+I7cGvHEW
6v4iIMXKi0V4asI47rwlVt6iuSYY8yciX6riPUdLeAIY3ywbDUD8I+xl+aIHoje8pchSA9N1hpJE
tvLLcufX8yI5Etkh10pTxnycIHGFy1IHy85GXqh4iiWHEA5jfOhIQpEFp8OcV0K5ixQZ26YuTmfY
6YGEw+jmgDf9gbnF3lu9Eg8qbnHwD5r5KZc5rlSpLAX0Vf+5c4XXVfTOxUj1OxN6SaXcsw4Fz5T8
wYB9SmXPUBZHo5qw2gmh3TADNm8OC1jN1VEBAyYjDBDc5P38Ke552M0Os285QJ5acH5YaSnqgN7O
n8pYeEUe+5ib8fhvIg7anYuEIHpUkI3+aizNuhQxJlHAz2K6ynlZ3VqCia4cwyOYK+ts1Z5c2V1K
mxY5nLbkyafqcuqBP+UzBifNgDUzl5CvGo4Z0HxgBtRvu5ttOCdM7DiLO/ycOzv1BsRd3vmd3rc9
n8IZXUaJJSn0ooQrngenn79FVuFGFSdT/QfN/ZTCaO5alGY/yThPdNKZgaY68BZe5qQwc7aJOqUj
PvMWdlrI/7ilnzIZvdWzYbWWCa26yTdU65HiGHSH1qzwRMeUgQ770yUeJsMCDCDyvP6+FfpbNlu6
anVVJIuGI0WSHhM3r1nFY47a31L0X2OUCXVAlLm/aq1cSeKaoRoXrOODYS9e/iPxCmeo7XQFTJiN
0bGQG0HtKstGJl32xum3jZxPGl2WAR5MXwd3ohNDbOSKP2ncli5ArB4wKOqe19F9E7SRy9xQYJMs
lSZBSfXcpbkdrQtQx7/vbWBdYYC18HsHfdETLxLYPcWNWOZiml1cG92E5c7+nPsiKDjd3I3hwWTi
AmzW0bUQuTLOheQeLHMj61pSErOC1HxwJL/w/oqsYOXp+/I/Vv7fRVabpTIXtFUMvEHKqgyqobcX
8pxp97XJ29BdQ7cRwtzIUZ0kaxEhZKjHi2KGcUX7jpqJN5jWcsyq5+zkrhP5FMeGAgVegVoSQ2uM
frlWi/RbJbWXWdm6jVFzog6ehrKz4NOYt1o9Q9Zo2aO7uhixe/vVI5MLN0kcPeQXdfajkM3y5K+X
senmsS9GiFQ1W3QAfFo5GQY6w5yKLHyCzPGC/hqHGxDQYzrxV4At04F6A2ZTtoEHDBQjCEAgGD1Y
CaZNYXwqmNjlOn3Qf4qWXZee5sASLGF03V/xILZ3LyV6asDQhIKkxO50N5dE1zT0Z43kW9Qel5yn
pbtGbiOA2VfZJO3SRBAgdhliqqvIeBetx/MWjbcIxngjWYGKXALK2y4/GjFQrHVeH8NpiZ+6v80y
6CdsbLUpkgLj/aCOWqa32vgtJG9qc7nGN7n6qjdPRHuX20f0Q7rnF8bbPPr7RqowRUOLARkEbhqx
BSNxR212ErXgmeZdU7JZHWOawXNDxA4EnkGdO72rDM54k7tI/Zd294vy+kqTC2hgTCTbBFRaHOm7
hmUjnLHQvR6v3UpbBOMidwVNsHEU4WDqGNDHMM75Dd13BxthjGU28S5E/wRWGitYKQmX69yNXPMR
+enZU77XAc8B8XSTsdJAAdBGZcbqTOBHT9JlP4m8iJdeoVML8vcdPmknEFQtljBXCEwb5YWEUgwI
5+Spc/GKKZz02P3jovvXu8ByfiT1MACEA0syWm9xIsMVKrs4ts+9baQhYNwSrw94wRJHSRS6B5ub
UHXWUILJG5NiIhREu47bW2U59DOnk+YUf4xZG2NKsjTOJzJiLyWMzpoOmORm5A8EO++dBvkD+KDc
B7bUgPsg2wIo2rndRHsKg+FQINvQ+j6A0L6uNM90AaPRaCHFHIYnSTeVwiM43pWA6WRNBOkg6IMY
q6KN1mjMKEqhsz52xFhzkpFw7tme4ULL4N8iGIOilPVkKgNEZG1my8ZlYbxb1T8dmMRRbWUwG9Wl
TVkOJWQM7c8qfRvguBvMKg7zD47NoJlM9n5tBTE2oyeqZFZ0MVIf5OqTifMvu8me62e5C9UUfwGI
3hAOQ2Fx7D/vpBjjUdeiFhsgyw1MGf0C62onJq92zRHBvq1yNe6VZtURlTd3A9HdRco4i9jTBUQW
gDAxwEZ+MhrVg75bjOsW3UGVkcR2J1cmEDQw5GqNc7lwFG/XUW+lMYc1RECR0YwG3WlX2X3tz2GN
4SKUjkW4Ll7sxlsZczyzri25SldWCLeYvA+78SGSCEfN9+LDzwVhZvSrPdCBWmToALEPhhTdTObd
tIKbsCg9cbgSxAdQgznA0H88r/J7SrGVyeb2R6tZIxGbOBrvVXQZI7NwXsCeOd8KYMz5PJbFBFpe
7BzAbdEFaqBiMHa/+4UH+MYTxNjzZR6WKs8gqJxV9EqDHgeT1b2cecKacvR899WyXRTd1Y2Palvg
hYGUDbOodzRFol1kT4SE4k8dGS/NaQMF/dNqcH4jqZFjbdNWJmPLMWJbp11LTwpDFAv53Y+pbYIT
NS9We+w5MyofrwFGmg6aYyAsY5wX3VSMyRX6RU8HZA8CaUofMRb7KkqjU/T5IbYMWxl/rcXggvrO
TnP5R2tZHqao7okS20MhOnoCrq7eupo7POMKuQijUbLHtHKabuJo154RwHcasoQOehW0DsyuWCmQ
h7RVRud6n/6MSsPL287Xh8vV0N1YX69nA75CJ9/zBYFtJnMUYef2fJHOOD+LiAZ6ndAOmQuLHceY
4ufWGXfU+osI5iCAYogYpcUChxr8hUbuVBheB/SM3fK87I6CfZHE2NOJrFUySuidk4jo9AZe4tmP
dEbXmjAD3etf1IK/SGMsqjWb9SjnkFZKzVWK16LyuKrzYep5sB+cDWR7D6Ke8jfQlkAwwPozAthx
kt0aCQ3d9P/xDd0uiaVGTtchV6Ye2pDOzSGzIGWxwjjXjgMmsASp4TnAPe1TRPTEAupNAQUmo/sr
cAOlokGLqNChr8EagiH/XQAOiiSAacmvzfSyFF9koE2t2RQk1dtkULIlbnMHNaysqdh+BnMJkP7C
q5zgM0YfDBkN9OaI8psnAGjNNb61yDBW/+JdgvHoz5UzlyIZs2bAECBWDovjRb9VDxMVjviAKFdx
Cpc88PLSp0yEwDXYSmQuh6bmU6bNkKgGUusaSH+78+oaz8SzHM1w5IGOVoB1MHeK1iaSI5hIXyGR
dPGPJ92YD2HuDRpLJiVedCy9eo2W4xg9iMl1jz6v87q85+K2C2afmrnYiMqI6eZADiTf/JYdxzBz
lh+LS1DJjbzlmbfFe3WHLxKZUMQAwlkGFGhECl18W0GPKlXB3PuIxDyxJcwUxnqMxxooPFChVEpw
+MSPyigCgg+ARHF5iPSf7cABUKHHeka32cdoHUUFWUfsQjEOuDvjhRTLXi3nDn74rseXOikPnI3f
CTW/bAMTxwCPJZMwQwN79aNAL5huJxe5H7mdD5S630PnLS4tHPJ2f89KbvRbYSIaoEAaRaVBrabW
X9UnK4nQ3XHdiTlPr3jLY4wWsKFjNJ1hRydHuLFs3anBjnQXuT8WX/u9PCRu6Yyv57d0R6Qh0n5k
tIRjcIZFgLGqwlrNUm6CRHybp8TO9G9qxDFJPBnM/o1RSiJCZRTCw1AVdr5+N3kzEPRqM8oI5AEE
OQpsGyDTma2LIz2NtVxpYIP6gxTStmPdx5ATRwNPJ0BRmt/KYQz6WGpiXMaQI93ogSK7q69iird5
6nu7Da03I8huNYyAJjcJmCABIhv+8+NCMKfi0S9RBARmmairtkLcrXWw5pimBf5l1gvuED2el7IT
7RhbKcwiW1nShrgW68BKUSKKm+YJAdYKmFbrdjCLx7iVeaq/50O+iGS8Vl7nYklGiCxhv157V/LX
m5LOsRyLX5mHrnxUI+BGaPOzfCn6otv+mxzll09g3NgaVf2iDthbUc2ulFI9LPXMe4jthCWGjlED
oLMA6+mEhkxsgSkw5xJk9EDcBhqQlPEQtPYaSr/IYF6VQt4DM0uGDDUo7scRw29uqQeYrrKc5EB9
VJ/ZgJYS65c64FVVd0zlF9mMgR6neZirUqmDjKS/BiM7IEfqrmp+PaFF7byS8raSsSpDV8dmK0OU
1XSAhS3tQfx5XsKe3doeFnPZgB8wLFEHCeJ6Y1q/1eiKsuP9bzKYqyZEeh+VLQ5LWuCqV6le4dYi
5KDk2T0vaa+2h7OhjK6A8AQuIzWhm4c5WNMWExMpdYD3yuovnuJW6AZ5bwLLwzDOEV038YLJdZ5K
7J/T32LZ1Fqd1WTQAdMTDAC7Ncn30eLxQuyVMwydIqeBcARcOiyOfB6hYTaN6MpI0JeNLWIWpBpv
GsBTd8i1mcVrL92q1X3RCWG8VrZeVpzN3dX7zy9gH1J1MRukB2Zc0PQAAiiR7SU/hOlJrRvOo37X
AW3Wyj6khHZaF2VR66B1oyB/FZ9yd77IvOUt8caw81fnUgf1dtAGiY8kyHkV2j3KzSoZy2LNYBpT
Z6xyzcvHWscYar1y8nx7sfX2LFnwqrqdCn2aICO+tG5kB+NwTgxj9QqS77vxvv2VP/2LhsUvEumq
N/ei6QBpTQoNml8nz/WivwiN5p3fuL3RKBCWyAge6HD0CZXgui6jqo9mjYbo+gD85mC0tSvliEY7
j7hxcF7ant1CawWmMjFuipo240u1VidNY8ZNMC9DUFnlXdnIR2GJf5wXsxP/I+f6KYbxl2acTmKy
CDCPVTnNbpXImqtYVRREplq66kKK3h7MFXjxfbdylniKykBbJDfCGWMmq3NRLyBMDFZpDnLpPjVe
quWor7FbA9iKKLdJ3dmFzotT9m6AYWKuTpQBMwLwmK+6ogH+uAdXaxOk9asxExtUo5w7tnt4GwmM
Q7CGTFtqJW0CsQVF11w4gqiC5ZLXb8pbCKMjNbGiZSVYiInItVhvi39MnkkPaLMORjuWItb1NsE6
tMy4q6o8BDkdsYumeB0UyT+viXvWdyuLUYZWTVfVkrIm6KwF1V4BwHcoFkWrPYw//ydJLOlYVJVa
WtLzF+tf2kLssZRco6+cScvD85J23fVmUSz7GEBzS700kyZY7gZPe0FaJaZ9hqlTOD2mZ4DiDn5J
O8n+Tffm9uQMxsqjlBONDcHJ1ZLqxfMvRUCras3rUKUKxj7YtstjIkWjUJaCqJDSTpgPGZpxRnao
9urBPPTx5AOaiHN0HI036O8bM79kcUvWmF7dFGHOmnmr8Ov8kXGursEYB0BFaEWiQA179VcKGoVl
bZxa4wF6c5TdYAzE0o9tBKBYWPf+JUd3cZwd1wwmb/h9fjW75h2ALJYuo+XnBBs20hc8P8GxECQo
+ALoaxkOCoW3Hh+WrLQVXoZ9/3gQf8JJ7qAhmhPozmSTGqRWsBLb6GbV1pNMTjj2lSeH0W5xVUAX
MUMOnH6YavUhU/7F8CAu0OdSGNUGL2u0WjpEtFPjjtL3Krqx0FugW5J3/oj2VeFTEKPSEslHQPjh
iLKpeQEadKCbCbJxy2U78Zz9icM1gawFAFvE1xr4fvCA+Hp95obIhUBq09fv5sshsK4nv7wuj6XD
y7b9QRKCF0XTQW/E+thUl1Nk2wrTz4DlhekEh1g/dCOM5AB8W6S+UfLDOnJGj05qen8t71Moc6tE
CV2JSlSZfoSq4aH6DQIXB9zkgqch+QAGtc6LfONNOWJCEPhe6r18J3FAIFjrwX4B45H1Qh97EmOD
a/UbUSY7MkFEwknZskaXlcE4ZS3uJDlKQc1NFBMDtBKSZWt9wLGC0wWcNpjX4D1XeBIZ1yxH60SS
ERJrlLaB6OeKmGnPH5E0w2RLfbFc0VBYtevvlqei96x34nuQsqBQjHFpwY05jU1U2tbpMOs/cd8L
eNGFGqc8IRtpElCTWtG1IijeMoyv8gA8wGp6RNTI8+W0O+GcXCZ9XyRV28YC5H6M9Vx9gCIgmyWG
vK403gIZ66aYuRxPFra7AyCLmnY2OGwDNensmhgXXde+W8Vyn7TBeTvEk8oYvKQC7UkkQ6oakLD0
s2DwVV8OeeWdkyoIe3yMvbOmBOjME+RoH/3Qkq08gyi9QAJDeNICzArY8V33ntyM3FI653Kyrj2K
17ifwFTuy0ETIi+JWRMljP3pFV2hKGbNV/w5upOsBrtaxiSVei8tgg6ZLUVLkYTSRWfF25opRzAD
heWiPidLFOqJ8qDnkScYoh/3IFudDJljNVg3w34IY5lqZY7WasW2Z4Tc9dL4LZKib0BZvxrLjHNT
WO/MimIM1FJIZEpniJIj4nSgmKl5qMu8xTAGKR+msrRiSGgBImCil3dUNQdRvTuWT+dvxb4kgLxY
wGbST0orkxqt5pLCoEvghhrm3E3SJyN5UNEBcl7QR3Hj1Lx8SmLuRSeTXtTAc+93nuQDYc5bPN0Z
XcEuPFyOZ0CcBp3bALEk82VfOBrHwqd5B14j2B809vM7mBghrvthyAGo4wu9Ux8UJKa0a/MywQT4
UfLEEJXR+/MrP8l1/6UvnxKZO6Kbq9lkdI97f8YwjYRBwuQudi1HCUZUA3unvcqvco5T+0OE8imV
uRANQAxWVcI6xWMSGu80QLDu8lC80DgxwUkjLrs+5j6IC17ZeQ1JbWUv3wpv7W3AajUTEKeBWIhG
dKfw06flvblAk3juyG8ih7yAp8TMdQFWAE0nY4OBGu+pNZJV3bvY1SAr+s45yv1I4e9NVZkOv7gp
BjLNkKTeyUfNl8Lop3ggBwlk5S9WUAIAY1Xs9gcGmjnHeVJ7Yjb5BK42jtoilyG5Rmr4SLNz0TFD
YVnwRmwyeY0x0N+52e38Ow71cLhY7kjPucInCUL2GxjH3ZcZYlONRiYAL8CoD5762dUaWAGoNgOe
WsnUIZ8xGCrjsKNxUFNxonut2Sgkzr72knyPgiFIMF+ERXvjUfQ7F1i9lW/eNAewOTsld+hn19gr
yBEZaPEGmC5zjXSwHy+AkzX8uCA/Zytf7FFYHs6r1Z5tBGkp8C4UiVKrsICGXbXGxmpACIXBFGwj
FOzsu+LXfoTqIprZD50v+rIrXkiwGMQR7eyV9qpIr+e/Y882br+D7RlZIznJTDEyPmw0WnEuolsa
8tKiZn81vPNeUTt7+0UcE3GObT9Jk4Blmxl6MEuMcRWcJ9OebfoiglFZ8M9a+mJhRfpV9W35RrNT
hVOH8518gI0Sb7UrcovI+kJeXO1W+3l+P3dCTsvCjTAkjMtrJ9kJQE9HydhhfclC06PddTJPfpXG
h27STBtDZveNXJRgqSv984J3DOIXwYyvXQUya3EJwbWJNpAUPRllHS6xGOhpzxG1E3RCFLAHQUAH
5DwWOi8e8maKhcT0jQE9bFUVJul3hfAywfs7+SmFOcZ6sGojJjmsX4wXWJYHxrTe9zG5KlMA3lRN
ekFqS7RTufLO7+Suim6WxxihrDTaHOh/8KIYLa760gPaEyecPKkmwaxalobdk8GFcooijSkSI5V6
LE48ZmHi6a91OPygHFmldye4ORdoaOehB2osCYybKEaC8odZUzoBXXhqsKZCaDoPT1/1cZ7HX6Cp
X105Re+okNbFQdfQTVHUtR4KxiByum32XAm+AUDvADVEJwwLvtOCsJlkOtZMX0nj4Uq5yAIlGA7h
fzG8veO0wXqJKhNQySXa0vA1K9TPOcBxR8gafbRD9Y/otUsfkqAFfuLa2sWj9q0PgBLm5ZfG43nt
2T/ajWgmNMotdI7GdJkoqck25g791JVvyYDp//w6DgvfOoy8MU6Z/lPGcX5ZLxMOiZowLGOF3BSl
XSt/FsDqig7lc/Ta3oyPqgea32fzlcL/zBhXrR3htb0aHpTMLu+60c9uuHgEVJ/OfA+LaSES0hQA
1KSJhfwAGHhnDeObzEH+3J/f/ov5YM55s6ivUaWsVWxC3owGAlO1ZW/53gWgPUYALIG5C90lbQBW
njTgLnXXGn6et8nYKTRiyABAzhAKv8SP9QFgS8f5XX803pJDd9DgRI1X9f68ju3a+o1I5ja3QJlW
Vg0ixUS57pPsJQcYsgyOFxDt8ppKebIYvzLIo7LGM3Z2LR9JCpIyJNkzFePsM+/i7EvSAE4CVggg
PTOvNDOJMCogItREk/CVNMTHsouO5ipdNqoM1ChVdg0NkMFVutrSmn5Hr11ogiBPasitlSOlJBj6
gXQWx2zta5ZpAdgfyBPKR/y0Kc9MczwIJYai/EjAMIV2C2Y+OxbRdNa2zpC/nD/YXddDxfxHGLPZ
M1HEtCgR/+rVu4YuGIClcZzbvhXeiGB2uZ+WiGQ01ao8jJiwpVj68mE9CgFFuOP12Oy9SAHZAQcH
wg3g2LL3EvwXYoUJmL8ycFoYu+gvCOLwv8jB0cDxxOJsJDHXcCRpgUGOj7dvf5iuKHIFRXidr/iV
gN0bvxHFXD/T6sZ8iHsY27T00nK25wFgtiAuOa8Mu/dhI4ZRBkNdm04sIAaOTng0uuKiNSLLm5dY
9XOj5VGV7Cr6RhyjGHESzbU00g1Ej4YP2tXK6bu5d1JFz0HfLOROMyZ1cH6NvK2ke7C5XUtZD6DT
akx/0ev7IULqUJ6IY1QKDzD7ZOjoI+LaLI8ufyMprpMBKK8dzUWh0wUIOdGr/mCBD6V0qvf/bVFM
BKClxrqIYMn0W2uxo+ZpLoFzln87L2Q/ztgsiHH5izRgGLSAlLHzKCQG2kqQYTLdKLbbb8TRnvgt
cxyNZLvJFi3vJpmqyJzE/pAVXt1fFnnjirHM0Yu9uhelBZIVE+3fIEVijitLwEjad3A70k2M4sxi
T57oZV50MK4oqJFqk0f6rBuP6f3yAOPl8/pE9jXz8wOYQ1zGXphyBXZyUh/X6ZL0IbgKzx/hSc/c
Xzr5KYM5QitLohYcTIjKf8836YGi/QBQ6Hn4Jaa2elOG61FWHMnDQf5sHeJyQ9XdKO1zkz++b3Mn
Rs1KEvX/o8YRoQvlOCEeCURf8WR0SYXnF7zr3jbymMf/YrTF0gkIjadudYSlDUy94fXp0XM59QN/
7+lHUm2zJlPQ5lWjJS1jUP2xz5yu1MGcEvmFBgjZUfDiNnWaBZ0yMh6urYDEZdM5VRX7ItirW4yM
mG36vcvzy7KUns6vfz/ZstkAxnPIQp9FA30biMJlXKXOMmmOP/6YZa+ajmX+HMsPqya7c3HTGi/n
ZfNulMy4k3Uyk7ipaW7tbnSty86bXQxywBQ2Tis51rU5OtZVhMyt+k789klJbV40sG8+Po+G8TDd
3LRySSvJw3ozFivwtEH5Tr4P2eP5pe7HOJttZryKnLSSCmJTGGD062dhgwzQaK933eUYAOmGk4n+
ANQ4p3GMqVqtTul0kBTBs9AZKDw0hnC5L76Z3uirR3JRuinMchnG1/NRd5MjwC2f52NpC6D1wU1r
7dwrrwqOD9rPgm32gLFftVyPCPVgQPuXfnBqt7w0gyRcfgloqh69/sJyjDtyO6B7K1QvUk49m3fS
jGETiRkL8gLh5YwztjIK7V/3sasRsBRKZGjuz584x1izScy0RO/xSnXbQGclScFSkTs5r5uPp1Yf
irAxLaqwYpSHHrR+R5tl5wvjaUWtA+Ur1zpw35XyeUPGjrEp2moYIGhCaHTUjxQqgVyumM7EgaFE
xus1pjp6RofZcSu8slZdX3BjsqF1x0h39QEKUq2hBMqiduw4VprjCNjJNcqt1Va0ehNHT4N6G3H5
EXgKwZgakGD26TRiPQvG2g/1qwJ6hAwI4vmFcAVY/avybgp177wSyrxNZMzOYAxGJI3Q+jRBhqtC
1gOZn2PlTYuNhnEMY2Hc9dBdlr+NACVAT/1I8GcYnpNDPikf72MYq5TGVd8m9ApqKzqH9Oaibo6r
iPyHOjllOzvn177XArGN1xTG3KSzPNQNoeES6kQ0vBa97o7CXmLe7QXwCijTABLf5yJ68zSJsTTC
JAwrZr9Mv0Ka73J8TF87wGsnT72t3aETNYrsJeT1sXO2lq0IqpbYqlUE7V2n5sKK22sLOGOCogAf
vXtCiGPxNnc3e/tpy9lC4CBUWbV2eCXlB/PYBYI3YLC0tfk4TiesOExEqlKjtDFxuVXmRS9gOzsv
u5bcLkAX1st6oCDejbv4aB4dA+OoX/D1lRcbsbU/MUrWbC3pIi+jYD4A4czJUOasv9MiH+EOz374
hDMmT2XiIUGoQB0/4BSjN8mPnempFe0JUJvD5BRP5K0NCdRIpW8NV7e7yw+Ck5sKsdH6GlmuGIq9
PfHhP3m6xRiufI1SBC84gER6LRYXU6nJckwGyc7jf9pxyp41Y66mXtaSuseG1+rvqH+NxB8cm8BT
W8YEkQb0XDWId9B+VdwPAW2/yu//G1v3hzTT35GlylifSZdrUfmwPoAx1JSL2kjtRb4omp+t+CuZ
aUWlBgj+P4XqYneQMT7imGYWJohxWEPrdEhr5Tz0OPofzigpO6QmD4NeqzQhGFPc7WAMB984/hfZ
M46/1JiXGZllcKhqH/d+ducb/S67nwJQf7xqb7otBP0dxQ/gqAd97JxbG2Nr4jVV1mWC/iE0PQrP
FC1d/cgOSh4q3X7DSeTywjcWyrOvO1C30fyycjN4SZgc0ZOMkOovDAjeW+cP6Zm/VVJjzMsyziD3
aj92dAHTVXuTou1IdQdX9bub2kmveAHjrqqAjx1NC6iuGSyqTqdMg9jSHlKBoM0q7h6yRgOK+bAC
dgZshnZXodcbTB5h1Oo/OUd5arVQp9XQUAbQITDgsGneURM6TH8jVUlLexjC1hIKEnCzhssrSMir
Q+nFd2B+0J7EkLfsnVarr7IZNUJveJbXHWS3L8bN4g3XQC5G3ErQvbs61c+4dozfIKjlI9RTo/JV
f78Kpvq98ZXpHPdtBxJp1LiioL3N3eoq+aXaxaURiAjTU4Tphqsje8Mbtt9pk/kqmdGt/yPtupYk
x3HtFylC3rzKppSZ5V33i6KtvPf6+nuYfXdKxdIkZ2cfeqJ7KqIggCAIgsA5aj5qychBMqGLAvtP
c1ZTIP+Y4U8kQUDkn3BYr9bqgDzqlXuSfjbfi0fDH8z/cdWpsypLmrgBfSwK1JIjGKRhR3DJZReD
QABT+N0MVkyQx8FQhJZpVnfUTkH3oxGo46tJeyOaekiXvRl4XujLQrtb78Rod2M2+O7eZzd7i5IF
quWITwqEqqFNqmdxiVtMDAuRVytVfFTKCSya/KT53Ix9xo1w+aXrlIPE51LQDhneWaqWNMjlSIbH
Tg7UcY3d64uxX97BE78AziQQKdLRjS+FWlZFfOISxE9hoB2b5xJYN+VtdK/7iSfb6Q0eIy1ZsJbH
/pyU5n+LVXw5DDcfQDllny3zMgk4qlC1vcOMnSOJOePaKO3HuHclKY+T+zWPRg0yGkcMZhszbsfo
uNwM5ypQjsWzcFrO3PdW9fDXo+YoXnEnmjJvzl4aJLeNu2Bq0ct+9OfpgK5Pi3NRHfma3LLa2Paz
6I0pKHfp4y6cMTKEcYZvrS881T+7+wrjcRgcMuOH9DBiDNss8DbMDkrEyB9jEvpKNpKplGupJqWd
SKdrPvKOCtiKpZwZ9a69tsQPMqhkS68mQc1zLEKLXgPhsTxlD4UTfgFkFWCqTaASrwEhPGkxRjDh
7tU5+o3K+Ib96tZGTyrzSpSoytsVFpYeB1TdEPRvCI9M6moP+XF02pvCb/zBx+uOx7r97Vft32Wr
VEOoPsutGFeQPb8Zh9md7eygHUVnAMeSMx/0E+l/Fc54kAayJX+SD6zwv3PifVhklUrWKkxy80OM
D8CVQPdUXLaFEWhDPxRPCXARdsUjfzB8yb8eYXZTxI3a1DmLXshySEJIRWHBysbbEgxp8jAzDhXG
DlepQ3VWQTcGfEty1f2ToikeaYJkZQ2fE5aPJqSCFdKnVEtI7jmKoHOKY0fALIqa/ByACSgkqn3d
dPt3243tqLjFJZlRRsRde1cABVjnRYF2I9/qpmLl98OhOlyXx9qiKhWAljolU7qQV+SmIJrRQ/0T
6Yml26g7H7Jz4gOi+Ztutjfy9+HIHRqCHM5MD1gOQ8UiLR+abtHIR6CB1s4eYisL8tv5tXaM+7oz
ET+Q5TN3J2tlqehUS8I6Gimkil58p7nrQf4Jbl/Z1O/CyUo87hchaJRBokEKb6FlHJqj+hAPdnOQ
vfzMDFS7l5zNylOBakiWhedrfA4G9TzxV3JfWOpJxpUKzKJfAMvxen3l9+tw7/LoSbJkjCUATuIA
6N/WN5RwTtqheS4aU/bz3/WLERS1KYPIw/jJMa5XjNWmx8IrbhpTicepII+52UrPVXUbLiwyWJYQ
OgYBrEuoRwgB+jaKe2kxmIMsnFakGow4xJJExSFjkqMaKClYt/BGaV/z+mZkPdF8vj98iEH04HfM
YZh05aBMPC+PTRsfCw3MS8Zo9yoP+APZHcL6juEejPyAnhdr+FYoG9Jv0TmtXzjZfY/90Tq6iWL0
wXiK3IrhkJdnxSsZCT0Wjk7sggNoF66Gt2Fr8k5pS99xStqaKx25h/wV9Lqvk7vY4POS7far5tfn
1Kt/NYyQuH8f32wMKhq1fT4OeoONkf3OkR8PwEctTd2ewHZj8rZw5k2RN1lHNcvcVDDqAPYhYr4f
+eqKiRFVD4Z2ZSlGYvk1A1MRBmRJRsiTKZEpGJz1RC5g6pfwRKgJedvwyOjAdEDH9HVPYmhGN3jG
ZZ4lYkaWVXlY8m9J8Xb99xPLXNGKriiUS6t0XIPfjw3iozHJnOraRKuIuXZoU8NDZs/YGowNT7dx
pvOirAJan1wle+bAosEbByX9fl0pVuamU1ElVVJjaiQI6e3wnvsRSybK3OcEhAUr+nLTm/pm/sox
u/BYa0V+vilUjFne1AmxZcWBv6YHOGeuWQzNGHkbXX2qRrWWOHLYT5YKMKHiBq8gnZcE2RmoshgW
akENdmgSkzxg1hZrfnq/APy+u3Uq4TGaQtQ48gA8upI7oRLi837lVy5A2Zl1S3LIXHNNKpLwkzpg
gBKqjq72g0xl1QcBN54/VUtWmYO1dlQEkUDunKcGFAuV/BwJ3K0wRR5j7Xbr9BhHkFVVFAzlUlrY
+kclFeFETtUqQmthOC6VvUplZoPZ7Ztc8Jk5pHjp4CYNnWXSJHgNz3yL+IQq86d68P4NxOibb5Bj
LQ1rCdXL0cWV+UTQU3GBfxhczpOPBrIz/sgq0e6b9l0ktRmnQkdrsw6RavPQdbdCzTFi5N9s93cJ
1MaTlpyfxQ4teslLgQn7B9JrE7sLGg/1x3UBuABweYELy/IZ4oCfHfRdLAl1G1uGy1wD2AjrWccP
VQ366DuTy3pbBSUvw3M+S0INjpB064DEUDFn8VFSP2C6TSTtvSlua4STqDsX59EMXcWT3dJJbBRa
bjif1a2wc5/6KJfaFYrYFTKaEf9Em9pX3Oms3+E9zu6e1jOARxl6fj5iP4qjjthITRUQy5NCp9iZ
QNqy4lG0ylAGmvHP6xa9dD58XLsPoujiwpIVsgRGBJKmpD6pcM2lmd7JDnc742gXjuWpelCt9LG6
j441JktCm1SVShAfR5gITY/9c4U2mwaApPl9+MDyrJ03lI+fR5UekGwvUibi8+T70MML0ZlQBfPk
NRqeLLOqPJ936EdpVFDgMKsEGgpIi/34abZlRzj+eRTuRvSpZfY/uLR+joUfRVJBIakXkIeHEFmK
4kENi9tZ5e5iw0DSUQ2vuZid20l3Jp07c+CWYfgZs6ZN7acynwpRyVHYx1AOimrzQUZFu/NR3LdZ
Ne3P+Q4U3TzZUFtIr+Myq4Bq5WrpfOSSxkZZ71XRYvu6Q+8u4UYMtXX0Huj6ekmeKtb0ZwrSCZFv
nq+LYEUDlXzDNt51yERl4pQxWmhDr3SjILNCN/FJX7Dh/4uHRJhOwFgPrwhALaWhIEWlGvH2AHnS
bXua/fUwmuUh/4Z6LkoKrCvEzsXlozRKu0VKi2VJYEEj5m7XRH/L1v5WyQElirkjIJcunJuky2GK
uPuBL3NzUpejxIVHOR6DWGalsLtus9GdOluEOq8TrYfucus2CTqzlV/gL2btg91zRVA1EWiwGMCm
K5zlAOg8fYKUDnca4w1wqVaBovmXxp4d0W7RwkXmudBOxBJMIsqn8LsRTH6+cSVhFGHPFYJ7cK8S
5t7qrCLCkjn/yGVmrZ8vOWRp39Wkgo2m6FPMS0RNp4VECa9n43iB0+vBc31qkMBWX4iu7GfT/XV8
F015FQZQ25TnyYzCbJhx/lSsrVnHzASBZU/KXeRc7bmeaCh6xU2JImTsRqf4YYBmccBMC3aDzcae
1C1AT0e9XMjqzW7zstox0q3sHB4IX7iEx1D2fNOuFUUsIcjgZIzhUNGtLepSnDsEURCWWJIomVH2
IGWsY+Hz3Qpu8i6F7m5tlPZP9eLS/kWaQMi4Frg0/etxlKEM3d7ajnVv1D0J1TJvTapkod5vyUw8
DZY21BYDWFtWG9qICj+Iv6zk0GBC3ex91C1c8JthQLT3DL+8kZzMnQ6sBGbXQzampHZcvA5VXJFM
rmp/ZhPKvwVrenzneejjalE7S9UxX9dW0E89Dw6Gj5GtgUe5RjuZUphgKPRHTALLbuupD0Cj8VhV
xd1cdaMhteP4shOMLoP4Lk7sPpnMKf/yWKWtc91ZWKtIbbUu7WNMZMKQc5R4FQd2zkm6i4zyRliM
+0zr72YxObVL5V4XK+6eDBv1qAxplhQMsvOQiyl2IIVnwQRAocURkBxHgBda/egrKeqRuhf68F+z
Ox10xJPb+T3KioxvIcnup8Ni8y1UCtUO4iQPZKXHt9offcFE68N5uc17sz70TnogLw2Lz+ElLveV
J85mvcjtZ+ObDyCLtDmtMG/ZgOUOH1Ce5lP9mHmjJbqDGx9ai7P5h+vq7ici79Lotlc9BqzxskJa
D3aJ8STYOaDyojMKjbdkbCT9yhpz3qnqfNhKdN9r2LdzUchYbIKR0t9FgehrHgLDI2spGd5Mt70a
fCTPFRJV3GPnk3DQfTKonges+SeREWLpHleBa1euiSAn9mt/fdS/hlZr50/ozD5oBoB1jM4U7lFN
vSOMSGiBezUOhU26X1l904xtRDe/jjLez7sQa8nJ3/TGb8Z7ef2hCGaXvTG8ZjcD2HgNFY9iLhvX
rIYkMotDMpz1UFjKmUd5oHz+70s6Hx2Gikrr3Ell2MK+ZZze61P3MrTRl+sKsZaQCkBTUtZpT/Qp
0ZTb1rE150Gz/PjfhFCRRQDrV9L0xGh4nUmfxvV2YL3X7bwRf7QVHTxEPVxAiEgiafxEBsHjWxVv
B9kzypmk9xmkHKuDZOB1OKaO4bfuf00trROQlXfX+NTc2vJipJOAIiQjJpojp6+dtr4r59q6bk5W
6KLbW6tlKlpJhqTut4DphCKIAqKf4YkoSPf/4Bl6p0Hlo25UlrMumigPJJlSbnu/+dqhQynEGIhT
3JMoDUDRDmNf+g91xNWes5mAIIw8h+4GG7kcDIsJFhdg/Ec5LF97gWOVNxlBk+5wlSb0P4qXqz3Q
NTu0d2c+auBMgI3dS9LGS+gAkgH3t9NhyTCs7qQRhdq+Qz8tN3dmw4+5xdcRXCZhtJoxAqRCRZJ5
rpusJZWYdm2duEZVs0Yvfim19pAJZ6EFNeV1H2XEFbqUCiQyPZRHuKi8gNs6elRBzLlq//Uj10ev
pOLKPGdimBcQIkV3ankSuEdBf7muByspUai40oQGJ6BCgkbEe9lr/QFFwszCa/3sVP+Aj5thNrpe
OoGQux/R2e1yzbldfuTRLc8icWWlIXQ1IgODSmmQSLkEvS8dCarMaqUAsWB1Je28gnxYH5WKGku9
trlCOmoBSmxfLrAeGWdqj5jFthd79pZXZhGCePKVLJbuuLrQVYjE0wHe/1YCAZkM+ygPmsVZ7e/O
b9zaMvzk+3Uv+ZvTR1IMXZZ0HZhUH1PX2qjWtOrgJSlOltkNL21sM/Aq0bX5i+TyOsoupI1wPU88
Gohjh5Xz7YfI9y+g9sIaCXOTZbB11v4qtFPcM4tJ5DL52bLvEqidkOWirBdExxYJ84xyROKQ8XrN
CW9Vdzkwe392a9fif+QBEv2jTUfAzK39BHl8EAbSIfPWAN3Q/8B0+xXXjSTqGUBsjLCsSBJEZrVW
v4LH/ABPwtMfPEYWZuBOPy3ZFu+KUduCU/WpyNC+gbI4f4+eU1vOHNAoWfOB92fMxErfmtvSk54X
5hvh/uYAxDogKFCMpDHfK22t0YkzofgqC7FVh5EtSuFr2BmuEGfm9T2xe55KksGDkIGXcOJ9XD41
C8du4WacAJewmXmJL+ISwioo76pEmPpk0LzpEk+dp4nSV3lFAPPbrlrMasbEdFlnT2I9+arGumfs
hueNMPIxmxuqOijSOvTkjbU/VfybId1HrER2P7nbyKBCyRhKeaokl6YKIGmCcvQC+BidybANb9cB
egBYsWP/oWYjkwoe3Qwml6aDXoTWUUK6/ANgQ1Zrtswqw/55uhFFRZFJrzNJJz0jZLZGRpNzDgAu
C5ESXRXpVxZQ+27e8y7tchZuFkyUO7VvCd6rNIEopHitq2BRfgzVeeJYXbG7AXgjivJ3o5jA8q7D
EfU5cwqFs/rVu76j9k/ujQgqcIyrGBrdAG1yv/frW91XvPqGP0QuM0QxHP0SMTd2y3oQCmakKZyM
5DT3yXEF9S6ab4MeDcWW5NTnITK5f5OkbtQjFt4InbI0iuIW6ukdgO602OqEl6h85vRHYTowTMly
DCpslOmaJdCQ1GKqlx4VW2BbSJdhn2EyawcwD7PTXi4zrHOUZVoqhqDK2K3KANN2zUvIj1a1CCYX
Mm7cZMN+Oqs3pqSCSNG1GfBOMcoJaqPldhwBf5LP6WqNvYT+k9KQvEbDJB0GFpn8h8QJP4l+fyKl
UZXaTirymkcCNlkaKuKxJbwmHoEIwGnqsRqSdzfdRhi16RrcuJNwgLAQjQVGOTqNJDHOsZ0eZBzX
GxnUrgvBu9DzA45r4TF5EXJ3eVEwnIUWBat/4WprGswZcziFy90xOwZ2l3EjmqRkmx0xa4mqLcSW
Qg5wHZB6rGiAJpDVf9rfe6fP/OIJpwIKpCw/3c+KNsKp7QgsJ/lPmwgaw96AD3Lozc6WAgHNGKRX
4d89d23kUVuyV2vFiGJkYer5/5HJbc1Kv5kAOLWBt8Aqru3rp6KfVAZ5PaB/KXlcHQuIcjAubgpu
dBBMxDgvfCRTDOTl22BEt/2DfSOP2vjxGPONSloUenuWrAQDBImj++VxekvuBl8+spH9dnfHRiIV
BbppngZVhIYg1jZl1Zd0Rpf85yiq6aqkGzy4rdEuZVAmHAQhrwal1wh62tvYxbe1Fp5HfZ2tLuu+
5nLuXw/bnxWCPNkQeYiU8R9KobRs4oI3JsBtJ6Ezad+6VWDsdpYEKhPSQtlIo3TRMElzJ8joLQ1/
/W8qUPlPZ5RrPNaz5paLYgsK4GsN57qEz4n31khYm49BQyraFc09UCH1JffPkD2g5Q+s99XrljLo
/F6qpgj1F6xFK6tmnwt2qbM42Hbd66/lNngq8qpzt8SlMWhuM8qdOfLFTZJ3pRVNA+pYlcO3MaOy
ytKJird8qraDNEGnOMweK2PxcmlgxdXPMf3j8pBv2MT0to8Tte1HDZMlBnBgswIEXMvNKOiPmlFb
iSAGas8zXIKlF7VP+SwLpSiD0+kyH9q6GuVWtKyMzUl+yceD/6NiVHzL0gXv0SuM1wG210rUCkWs
DiCzes2IOjuR+6MkKgxIC16lmwYePgXrm47aQGjzd/O9cZZdzIgfVhYhL0szKiio0sonoQh5VSE4
VfyzlZagEifv+r4l9rlmPyoyZDhvRS6H/bKx+pnIw20Yh1+7sFbNqGCBO+0cRh9MSF+M4grNVSLx
dFzDwBcGwnfUvBPc0Y17ZTFXQFawG/cZZrzcQjeer5c1hoQmmLGZlqe0mF1VEr83A/f9uh13EraP
ulHePo4YS8nQ3+0qj6vLv9Su2VjcQ/gkP+YvghUoVvXYvUo/r0tlbLFL8/RGuY50d3Y5lNNRhpDr
r0PPAKFjCaCcfurTEEx92MNhhdmRqpfscEmeryuxU7H9aDrK03U9lscoghZLkN1wCE3H6Vd1bg+t
MztybIICXn2tf7HqDyzVKM9HX0WYzwJUa40kNzMl/1I07YGhGondn7aXovI6r6PP8ROVxdoAn7WS
eZzsKM/ibnlG9JV9QtiE1L0244DVnLN7em0EEq03HjFWQyIpIwQWKm8WwLNQ82CdRTtDKSItGdnl
bvDYCKN8vpbafNXrlQQPMKNHi5k3vZlqaL/jSue6JVmiqDjfyh0fZrUATpD1VlVuhD40m/Y2bFgU
zbt5zEYlyuGVgZNyXoD9xCK2uHLw8lA3VwF3ENB0JE4Uf+tYELIs1Sj319K+V/UcqmX8WRyfhFSy
RNJ9Pv26bsL98LvRjfL4utRyoQmhW+coPwigDjA178ZgdEjrSRlwTHwwhmZ0t4uoAKIdj9eaayCB
irPWUfkfGfc6tBnjFNs/nN9Vo7tcKiORwMABSaTnVDmtB9WqvMyqncrXD7XMhGHdeZtGzNoIpLLE
qhHKOmqxaKInuNFROayH6bwewrvywLu8Xd2Wv3pU1YHZ5zFbllhmpRLGhK8zedYvyqKQj64t/Uvt
AnL43Nm6KeGgSe9LZrhkBJZP3S7z3CdzD6HCiJwxMYv53IyPZTGZkb741z11D4jlg3XpwNL+Z0tM
98CADYYHAgMJABZ0ixy1wgT/ZesUT5ITOwQKLT0j+UpT+/pH7BSNPy4xFXKqrs3rhWi8AMEPTXGB
bDcnAUSUBEeaFbeZ0qjAM3GxlmQcpAHE+Ck7RAFm/+zwB9hP/om0/XMJ7DkqrtDqJ/qhEJw1OQ4t
cl1TXOVQeRI6itBYico/3mTlwmRhCvxN8HmXSG0YPM2vldhAomKKQXODEjwwjtJX4x5MSzZKO67A
eKffaXMk6/cukdom8aLnbaMgrcDxnj4BQMHAdVR3hqB54czSvTzROvIdgbjifjUEccnMAbu1YOT3
nySiEnHaz7nA+/dQR3MCHNo6C3FakqdMdP7Zs12+9W9NbjaH9FT6xmUUST2pdu1IQXZa3NbBayeC
mPTQYQo5PSaujnmw9h9E6t1kaGMrasO1WaSjLoVvW8QokKboVAgya1OzfI7aT0VitJkmYT1wwcjN
0IPivCcuVnzCP1fYg0CdJoI9vEVPBi4FrYIGwgKewZxjZ30JtdfyTESTwIIvIQ8NpZ3f6j8THxNg
DyCZdUKrYQ167w3wf3BF6ogPsynSooiEEiC71iDxVNzOK6wSMB6ZuXwZD6CLS00BSNaVXXvGXcGb
5WQpIDF9UBhhjeWFVBIQRakmNDU+JYpaMy5ONYyvC4ypM4Y70Re9oWsneR4gpMAkuD7MZy5Ng+vh
+dKxf2U70Rc7eaozbSUBhQ+il+pbC5hg8bdyG6lmcwOSA7t+uiQ4fmKphlnehLfLieAFA617DcYX
gljInhplRblLlN+k35KR59NIUqzRXd3wt3aYD4qjnVcLYdXsz9Et89wgjw3XzEBFOU2sDRCkkV11
bp8AEHpuneqpsv8RXNx+4vFXBLtov9FuXtQiq/jLvqkvA8bjYX7tD2BPv2/Qt5AAwjv1Jtboxn7m
8S6Vik0iN/7/5hE7/ajk98uqOpXG2frwWAosFrCL21yzJxWlsiwuWv6Sjefq13we7WkBcsJcLU7X
x6PZiNPTPKA+13TTGQAqflour9c9mwSDa19ARScpbKcuyeBD01yYNQd/VkW77JrDIN0m02uXsMIT
a7dS0anEm2ShEKctDcxaKF39qsasRse/SeneV5GKO8KaL/VSQEiyOISkI/UXp3bX0wAo5sSKb3Dp
eZqD1ctflpP+fToIjOPnQs93xayXmZON86ZismQgJSWX1edqPPEDxv2COj71mq/OVhl5aulwgqMt
Ltc6nW5iBClcnBC9MeVJ1Z7VDLcl/fcyf18ToOFloH1G9oSGTckcYrtqHIP/3Quu+jpoByM/6EDb
4M1W81ft0C7HpThGnDPh/w9Oa7gSaLe4rwXmHfpjNT9K02kCu54uNKaa/qgFpzFkixNr8G7chtlp
zH4p2VHCIFu0WJx6VyE3aL1MNDE3OL6G2aFsvjbDs7x+N3TGDZ+syjWjUU+dSQ2cVE6H0ca0Movo
TRZvshk8EB14dJvHKT4uCgsGQ2Sczpe2t81CZUsbTmGKXKQnb4925uiTmeqmGB/Gg+AJloIVMSd/
djL8AeKHEz6oD3JrrbV5fSPuHpWqCDQHgAzJkkq5rMiVeZsnIjZifK8I4lHqAUpZshosdk38LoVG
m8q5dBDXCFLiCzC57g+uEbTevyp3bcRQK9lGKZaQw4U1B4WIlQqGM/USy2L7VdCNFCrLj9euC8sM
yqyD2dvaG+DPrcIT/TQGzRCBU2293KuOscN6yGVZkToG21YbuXqBejIaqaVDfyDTJ2nAsuJ+oWGj
IImlG+cUe65MjRkKdpiUAvvuMY7NEbTKqxWa6qFu2Ben3UN3I5E6/uZs7lchhsTB0r38rgkwAIqU
NQQROnhAnPac/cC9wLru+rtn0EYodQpyWj91QgNzJgYaSbM1NucFfDdxHdRFaMOXTFAA/b4uc/cY
2sikzj05VMVlIh46j2Uwl3e5PjCq2fvp2UYEddJVKth4uQ62xNC1xTuw5GPTmJw1opdCes7Pyhdm
fkY8/lME3Yikgoih1t0wtRCZYnuXYKZOAMiPWdoLYQVLGmPZaEQpLs2NriURq+3Pcoqq76hYSZWZ
sRDU+ejIesiy6G6wflePxpjKylTOohCL1tq6J9lFgGDdozqzWigp3oPQmHOve8nO/Beu9RuJVIjB
1OTKSR0karfNN9lZghaIBcjOrOir9oCEVMO2wCug3x0MGzQvboPBRdIFxGrlYJwONA6V0ittHFew
tTS/Jrpml8YpjFnpKGNP6FS4KTojXgHlq+FVM8X7c9Wp4LNUf103KSN20rhTU1qLfE9OIEM8xWA3
AtqvnB2FDPDjxmK15ZdIFxnxZaer8OMqUgEGs4JJ0hHF+ACEbaZwkP3FVV020PdO4/NHSXRYEbhM
ksmeyHmQyhjmLH7vMuOMV8GTKH8zhsAwwG2gAwY2/Jol9e9efKozoOy1vcVpYAzqNLMqBZb+u9e2
jRdTkSgxOqEvBnxVh2x4uEkC4WbF4CnpaWf1ALGCAhWBhtXQVnRmI4fTgCc8NF5RceYS3eX1w8h/
zfWRUXgjBr0S8ehePE5cG60hS5vEqdkUx7y31vn72H014pfrjkuc5JokKqcJgZw0jSskjVHpq9Ls
L3OHqsqcfBFn7u26LIYVDSrsyOEolAo5hudovVMx+mlnTe/rXLKaagxa+qavTpzRsaIMIwDQOCla
lIfVTPamwmdeJANvcYjCx+uqscxIBZlS7oB3YsCMSxJ7w5LaAl8ce2Gyiyh1r4tiWZFKZow+jcKQ
iFKa+zg69WljZq1qD4ruj5lui9OP6/JYu98gum/yNb6Jc14jLpKfVGDcc4g0WmQ2QeMZVr1Yka8E
aCz2ktCuXsV/UwV73+N049ikzFrJkXv1PN3x47EQe5OhHemq+rQBNElUeTBZG58o6cdaXucGJGeu
UBcWaEVvRv4BdE5mE7pGG0T5Q8ffy1zxdF3s/g3NAK0oXsAk0NFT+w4NNkVXEKfkA9LBwV1S4e5Z
SK38O0jKXQ3pMApeR7WyuaewwOtibeUeq6dpv29g8xnUlpyWcSmmGfbtHMFdfcJtmv1a7iSPAAmW
AUi2dYdVRtg99TcypY/+lOhiImeSBAcWTvJ0LoX7kXXn3t3yGxHUdtRRX4j0nGx5pQyWVXSXbvx5
fQX3rzEbGdQ+1ABTI3IrZPSoU4L3FmDaEWZqCdWECmhj5pMlMcsnR93Io7ah0SnxEpK2BMVcrNBD
395tYSUWkJbsxWdf03Yzmo046swXk6kcKlJCI6Mluav7ZKw2DVizhqyVItFuE1yKos+igdx2MyV7
EJQ8syJDVJzra8XcbdT5DWTaGIOTCGEkVZBf8JqFKtBb902wCSGO7usn5X6+T1AMCStzuCvvxe/5
mXUh3L86vZuUPtVXTqnyIsFX8PfZt9mW7PIxfuzN7BSvAAbCI6XLeqnYLyZsRFJhJm0Voc8lmFf8
Gr0sVvpzuUkc40F+UkG2Xn5bbNBAPHM2q71/vwS8kUvFlTqZ5DghrzXliYwSNFZltcfCv2SnjK7C
3aN3I4oKJ7Uw5I2sIJyU/PgA5kOvHrnDCMRLCwWpymZ4EsNfDfLzjb9GGPMeBzRluMlvvC1lL8KP
8D4MyPNvdNZPqh95w5t2Xx6F+/hhORU2IX4Ib5htgMR+V4IB3cDdlU0tNxOUbt/KExn96g/G82Bz
HvqSmde0/QxgY2Iq9HBNsnKFAGnFb+2H6LSPSRDa5ZG7UZ/k2pS8GseT/F1NLcy4GU/XLb5/zdkI
pwJRuTarZqTYNZPFWwAx8EhhSkDXAqswxTiXDCoUDUaT9UJJAmxfm4P4OLc/Uy5i5RssKVQowstL
I6sT1Bl/dL/jn+QRn7RjWFKg/Fa82SEgi//9NB3ub3+ZUKM7yxVRz3sB5OZuKPGdM0TVt0GUvaYc
vij56ol8PjEC7nUlURH6uEuEtI76kLxUlPlJa19HrTQT8F9f9wxxNxPeqEUFGSnNMAhGbmXGgQ+a
w4TiHhl3GTgzCnCHOVSV+SsJjJsODKf5IcHDYQ9SEvUBcNcn7Y5VOGLpTMUhhIWoSFEHx0jut44/
qlwQsQg1GBtR46noYyRixy/kwTZ5IUT0uataIYqZlbWkmPFRgvSwnoHT47IZffabazbGJupvAt+s
KHq2pFCvzEAyxilPA1e0lpA3L6ko2r2gz2a0KLfAvsnMFc3qa90+CuXKeEz5mwNNA54vQjppCf34
GVo4Z8U0KqgFnozb6EENVAuAV+DbKQ/ozryZTtWlBMJildrDUMYWepdLhcBYNuolnSB3/jH8lh5r
v3YrQBMIGD3iMjP/lt1Nt+yS/L5PvUulYh94HYskAsueq3VvcvjCLbe98HZ9F+1tIkQETUZ3rQAI
ZVqENOrpOkAx4IzkZqyUTloAG0bEUaag9Y4HqVgxK9+vC/0bc/7n+qPxlDm7ueV0xcCJQu4dRQTK
osIrX7lnJSCAzZmt3WmPccCqBDAyMI2nlG2MohfbCGIJkhfplwEKFDh6MbUKIhRAe98xL1jX8wWN
pw6VRo4AE0dyvtHtdCsW7fHyXFse+ciRfwAz4EV8ZY3WM64mGk+dMaI4qgBSR5j48/xHEOHGg3a5
mkhO6bGQaHewBj+cL5cjfBMbklVL6kiDWdNTdjP6+U/RaawoUO98/al1bmqzdDSM9ztAE31kAQ2y
XIluYsEVbFLzCcr+uUlnnuIKhxhU92PAu6tDpJbnmfUYz4qHdJvKqOsYRO4gljtUN8pxPiTWglfH
9MISzHKj/Tjw13a5LPjGwLU6iHG3QFjeVCYf/VIr3oxaFukVy2/o5hS5D412JFn76OoX7mM0AHv5
sUNemaNvmzk4vt/R8H6oXMoTG70wUDeEFTnPwmfVW+3S7p4rs7Y7pz4lB+FIAGcMxVTd1BHQ7may
cz5GAUSjxz8whVdOfX+JCGIwvCzn1C2s+iDeqqZgVW5RgpKKlSlcv1qDqPTjGbaMacNFErQmD60E
sapFUxVbt/3Q89fhIdNRQED7QwOYWneS7nXhtzbeXw/i+0751++ncdNyvdTmOZRxK4hns+sGswgR
SEFueF3MvrXexVC55BKVQjmT4MIHCsh6Eu+S/TPJNVnaUMmkNk5xPqQaxISotUWNzc2rGYMr6Lo2
fxOu3tWh0sRFXQRtrmC18Ydxik+6h6hphz4gFzGm/R9iktL6dxHkXSyVObYy2DJkEWJFkITkN1UY
zAvDH/7mdH2XQUy82c0l6rg4crFSymMB1nY0dzmFtT7MVuVPT7iWMlNupjGpNEKUk1aSMrh4+7Yo
ZntqLxXM4qyCpCczAZVDwFDkY8qeXviby8e7svQmbtu6jjsYlItNYzAzxItLo0YmuLOVPE1eCCxh
gO3eGF9Ba2elgfowHQV/dFBFc5bXyC5eGZ5FPPRzTeD9i6hUA3yMtSDlJJQFakCwPAFlYoIgwAP9
JLOYJRLTXpNGRZckGqaxiZA3xv7wWw9kZz0OXmxPntEBhkl6uFMcgnszesuxwvNxjheC8r4+H7if
DLXJhrnyITT0mi4t4AXh8CGNw1vtU+0WXg/2YwKq2HqJywrejKhKo7DVvTwMSo5179pf7fT8f6Rd
V3PcOLP9RaxiDq+MwwkaZcl+YUmWzZwzf/09GO+uuDA92OvvxXpw1TQBNLobHc7JDcYtYuwrjb02
qUEjjiQe79VwD/6bBXRTibUI04Mhxj5j7xhGjwZdQ71Iw+gj7g8fWTryyo5q1U9SDsQ/q/rBo9Dr
DEDBVmc7eLsu+Tch4z/KSpMlGK0syFGNZQ6vJHuuHdANS3LoT/2JZLXV82hPz8Kp2qdn/Yb1jmad
IWWogo4XNW3Asqv2jssTU9NZZp61sZRhaqQk4TUddzErAJPUn7T+G5ffX99D1ipoCzTKvMJnWIVs
OFn5rQTI9nUBrMe2SlkUaGER9cS81o7q8RZnaocAAe4L7xtf66PkyO8EbsN4KN+vC2ZqB2VcFn4u
pYC88sFta8pI26Dl85FAsxtWbTdvEf62oBbHkJibfGXlAVl+jG4nVPtpShqysdqDuk9BKERKBN/S
GJUWBYDIhcdaL+MkadLKRp3iOc6hLXnzXZdj01her28oI4bSiOtYe2aOB/knGlExHkwizvj03zKo
v8nV/nOrLw3EKzl8PGhtR5zivBdcZEi8YFeicwjveYblYtwvmrSyinQ1yEgNUQMHsx3xQWvJtZB5
Uimx6u2sIIMmqwxGseKmCJsHCmlPeEj86ANm0spP8hfllDzrr8GBZ7/hyZFccWs0YSVYyBoRiRcE
U+fFFZ1lB6QEhDOhhaln5ouEqfKULRlbuRkWDomm5lWczQRp6RQp/nRwCFNAEJvht2gvMnPhLL2n
7MvUAjN10bHG7Bjepzt3ORiWeC79L6hiWCMTRfE3ValP9aTMiqJHUSfK0BrRC7zKnXbDnoQJBNn8
fwwT6DbCEU2fURdAabruFRPJPPd4/Ub/5q3+z1roBoKG/9vDEKrB9r57AOq/pT4u0JHuLgfxkHNd
IOOsaGJKMcxCScyxoGW5LUPwbfEMo8+40nQzICdPSqMpsB2EDqZcYGv1AJzNfzSdvkrkknWuTFQq
C2XfAjbsgsWX7kkxifRZMHNw5MbQ93edV6V0W0MsPiCBT6yGvBceBju/aQmmras4w7tm5Ue9NLNd
+sDqrths7lwLppRcBf8kBqshuHOTR+E4P8X7add+T73KyYFdBVpWf0GjnGDph+K7ZA4ut1cA/n3L
1NCtzprVh1yc/GqnDanTFMC6oTwzP8xlaAP43OSaeyPtj0b2Le9VN9IelEJgTLVtYPpq+loulTAQ
uEJJevIyMXa9o+oWeWBPZuy1bgrY2+gd3A2AQqu8wJIPKti/OZs1qbvlbtdfQLnbuhz6GBke5NSD
0BNk7R6opqFZpqo91ECfmxqrrbOnJecZb4dNV7UWTCUXloXX9UrF2esn3SPNPBFa3EG7DcJxpwcy
aGjp78V3Forypi1ai6XuFC8sQi6CWhP5ZkCfDqZwCE8qoiXwAJ4Gj+2uGHfrcgVWmpVH4hzoNeQZ
XQOQcg0DV54efwv552AZGeq0ZZbWa6MieSUWkyEklQqVk+8ERevMrogdtc7c6/aV2IMr9uIyir1a
0wQ5vJCQowtfpVjcARXazEBL1IWmwN0kHQsqdOudCfsj6DIqP7JGF9LCbFxULcUt6YSbLjTshvfQ
ysrphXd9XVt+Yy2H2r9wjvUwluA36qgxx/5Ut4/XBWw+FtYSqNhl7pS+6Qpk7rhuDJ9D1A2tQFRm
jKGlIKPMUoCQNEtiG3VdHXMNY9oW5i8T1ZqMUrSNLuvxj6paYZVyfpoIsZnEU/o8JBMm3LoK3DJC
KTl1mann6x++WUJAQkwVeRm1LoHOXIxKJMUzCX/KH6ODmu5elwCp2zhdhnYgfteyYhKmQMoyDvKg
iSF5z7VIlRCuK6CA38uYi88cwEgzq21bmZn1+igzOBilVBbkmR0+a98wrg3fw1nyY48Sht154ZnZ
YLVtFz43lDJ/+tAOIjdBIAa/M6s6DkfSeoS+2P1y3zgzklGExY7dK7etgoIMyDuZVw1dp3wuiggF
gKR0srHJLQHNH0SkA4Vd7EnvIfpzLcXDdG9hcvvUjvbjgbnyTY/z+QF0a1nI51lY1LgDtgT2nNlM
f3RHCdXN6oDpeDJY1ezq194F65cHwrs/CA01EfyIsnQhbyYmdGW68kzpi0gFDBTfj3e1hh6gqvh2
/a6wrAgVTS1ygAkZDEq6S/XYSU/98Hr99zdfritdpZlKYl1IeQHm3dWEH13nNwlAhaOvTXvoMlAg
NE6lfqnAbcuQuu1c/lFYmruklOKmRtCLAZizvCfZN0RnHNQFBDTPUFSnstDdzbyXW0/L9Vqp89IW
KYlk8qAtndkiebf6pN3Drzmq2z2xyKa2T+5ziZT958hkZstDWFPk3xGb7NpCeWZs47bv/JRBewBN
k6OUbONoGWfREjGVNgFPKLIHszySfHvmkQpmzERn2mwsXW8lpZcNlybVHECy7M211d6Pp+ScdKbi
5JFdJwAYvqDSusIputNs9TT1lrFrUUi1WfWdzULm+ksoE5QLg6xU5Et4b7YwRG0l6NmtAQ2omu0R
LHRWembBHG+a29W9p45WkUCDJ8e49xXaWi0tEh1NkU5ymaEcKIXn2JBfGAe9LZHwNUmIJ3+hvG3V
dJQlHhI7sHgNfndunzLBJOlA8qCRYis/x+fuKWRu7+ZFBU/G34KJlq9MnDImtRTkaOPQun6nVaBe
7nVrYbWtb0vRRUmVwDPxC9+sGKQRVxmkHJ6oSPsj98K9hQjfr+8iOZZfIk2EG5ooaiphDv73Wto+
RTcB0tOuriWA+ZRbe1KHfSZXpVlwrA7kzesvAacZIEngaKcHOOahKQK8ApHJRfooSRdLmVime3PX
JASxsihK+q/kGMtYGaFGXh+vCibsW3PyYwBNLXuZc0d7eUbG1gIc0/JwfRs3EWm0lVxK/flC02Uu
wo3THmpQPkqWFpz5bG8MZoseVcVL7kWg0deWhsLKR+cAFUmNUZbciS65jiHTGLH2gbKCOqdpE0oC
eBUFndMI91mE1gmZhUG0rT2fu01ZPLlSFVmfiT2PFUt+TvW3/DHM/mgKfr25lJKOQ9RGiYHFBBhu
QEj+uNhJYuZ3E0aNiwYdWzMQI3q85EFQyIY033QosmDovGBoqi5RgWQvdCIwT6FSspfeGy7EPvbf
uRtC5QEa9ANg22/Lh+6OzeS7HaKvJFOGpg7igW9TSK6r8sTpjQj1We5GZMfMLClfexmJlFYaBHAs
oNN1XtzWqG7nCmML17V725+sPoRo28riSXGizdmCiwt+3HixJjtEfVf/0kumAkTMB85Lv6W2qmEK
kiF502KsBFPXSq4EYwwl7IA4g+ksHK1Z/spYGzm+XyygrMgCzJ+g/EJxI3QaGERVRMsDqkuLX6Bo
TCau9HOKSAgt9Gz2uE3HtZJIQrLVbmZAp+ij0kBz8KDZUQBgLhFqLJkBd4hz1pDCdj5G1nUF7DqK
pNCoG0KsN7VGhmqCWNnHBheYVaJ8AXNEZfLKBDBObnCHoE/MgXQpt8pr19Y1IAkkzRS66Btjtzfz
gIoo6rogGAJSJf9eO4hx5mnoYDEyffyQWu1GSEe7UuQdP2jWWNaxGSRtYGpz41bJwJiul8ib9pez
Xkmn7FWppr1SkAuFZqvY2umHGMEBQbri74wH3pJBL22WnuFMVnLjZefUUyMzEMzal3fA9HzExApM
9cIkp9hUwdVnUfYtEqImzkkbAYFREC3JriczsH/yq3Vf0wdW0E9+79dtMJBk4FVVV+nKXABc/zAk
lf4uz+GgJkzBD0ERHke1jCxDA2KRqaht+9IXouj0nNLLjGu9bdlUUTFUUACQfM2/1UAZ5WbRs8sb
ufF12ZTeUzRqaJ5oaylCc+aTeNOOrOTRV84IqlIBqgByocHdeIOGVKcB+A2woDCGRIporJQ/SyDl
NNpGHXKMHcJ0j1/n9CMUU+v6TdpOM6yWRDmHLp6lBdcaNUFzdAwwTGUAFalsTIc3EaCJTR55D0cE
AF4oOip0SbRKNCdxzJkc1kop37As8xAkETnKWTKX8IS+aoa2bMYyq5VSTkDKQr3nSHYyRja0KKyi
68whZkEosNZBWSZJ5vH85silGCdX04wPafn/U12iGLFaCGV+wibXmjyEiHoCxSDhnxzAh17eX9cM
1kIoawKGkkDn4NFc3DxXzg2zHmLGiWwWT1crods9k6XGSC25TwQfmDNb0K5UB1T37XnHqp/8RtZP
+jl4TbqBnYu4ZlJKDkl3Hhw9I7DFshOvHXTQ2Be9JSQ/pubb0OXOVLAmFy+vn18MpfqPaLqXPU/1
WpULiJbO/fNXyT8cBrfyVWtBMo800s+jBZwUlJFyP9vNBx0REKh7Jwegtuypm+1z/fwYymam4TTV
JUJUNwlkK+YXe9burmvO9kX7lEBZybAa+FqvIUEpz4a6j5B7zvsf12VsxyOrPaUsY68NdaRBfdAW
UpsTmr1KK7dkk8CFNlZksgzxb9THkFUNuVhJ06h7HWGiha8LYp/G8c5YkgcuXQBvJggWiC5OwowR
JZFPXuU+bWwjFR0QNrwwlrzpb9XPT6DuvSpwKPVFWHIDYB3Bjh1xNCOg+rxMHwa4MO3U0u5mWw3M
IbTAaA281Kmzr38DWeUvmoznPQ98AZFEgv92uPC1lSCH+IQxKQtLCUZXbcAbnPHParXs9JxnGe3t
c15JpKw2lDTX0yYiBJnpff5GulY0p5lRCZSQzEzPrE4t8nvXVkidcwlqBXGqY93Nl7NYOHV2W/Wp
2fAMv7t5R1bLos6SDypxDBSYhHF4UuvInDPN1KvZuX5cm3d9JYW24ZqGgV4RUiZttAYwTbVJzxiV
ZoigTfiszJIi9RCRDvnXnFd2YsYiMWIcCU1xvsRqXaoylG7gdcdQT3zoSalZCLp3fbe236ef26VQ
hkvmo7CcSujabPXOuFgjGugrE4jYXm2D43mw2tZuH9hZlm3jshJMGTO1TMNQaSGYjK6J31HTutcc
3pWcobRYloxxhX+pDwSioRoTZAFq2UJ10wxqtJPIgFYa0HbN8PDb2gGCDeRVVV653O7VGzVpQk2Q
S1hNaa7dbPgQJ1ZMvtk0rhEOj79EkE9YieB7eUwV0kSkf73UHZxxp1tGhlcYSNVSs/qIvgQeKUsS
5kGD9yXVFB8GZ3GAjOuynkS/MVeGpikGeNDwPP331zQpt/BtQtyE0z8jFSrZQDN14sd8QKPEf6Hm
297hT4GUzsZCxI8zcqQuttnF8LKpTywetG2N+RRBaeegFLJcdQFslbi8zaFsi3xq8SUwj5TUH3hW
i/CmOF0SBYE4WpGeMUpyOUHVEVs4Cnfp8paVz1KIW1iGZps1DAO52Y6Mpum/hdHmKw1mcItEWNuS
XcY3wfz3DiBV3iphMFFpIXyKeYVWPvGr8IVhbhgLpe1alvZFrlQ4unmf3OZv9XNXmqSVlnOWm6Yx
29KMP9Cu7o0HVtWeJZlSmmJSuCYl7+YgmGdz1tr7mQ8tY+gdPRJOCZcxRqy3L+lqmykVaqSsCAsO
Sx2BtK695jukWV3lmOBc3QE1idQ0UC1Mff6oee1tcqf46kv4oO+WFhEwq7a8bW5XX0OZDEnhAz7G
ZCS+hrfiXfYQe+UxMNGG7qn3jEPevJ8rWVTEJI5yKDYyVp74HF7XnGDNE5JDBG5SssZHECmlkakx
c92b8cVKLBU2jQteurkBsaSqNcdW60UPJVqpCHa/OyI8xhTiiFSJfX25myHqSixRvJUxLiROXWYF
Ozvv9b2w6w4pEiNs1NzN3uL1taXCJ0nSuQbEDeQENbN4JH0Ruo2UG6CLkMa+FV/+KCxcLYyKpCTB
mNF0Bzuhi7ObaY3Xpv1hkG94Vg8Va2l0B0+TzGPeG+RuPi3ABIADCa3U+hZk6Lj4WeRhWYNtp/W5
OHr+aBqkuYM7w3zQfrBBvQAYAsDNdSg1i27ntSBXYUS/v1mkirZB9CIpSJn/W08WYN6IWpiAq/c0
HWOzOpPXC2hOJufmDY2j9sKwtdsNnAAo/VsgpTCtLmSDIiDqIZ00BD4I/Xa+cDCc4pB7zY5Mfqiu
aPK7cYfqw3IumGvevpGfX0BpkCy35VRX0KC8ng9Ln34sgXLSZ5FRiNhO6H2u9PL/6yvIzXkjIKmC
Dil1PzyM6ABpztOOzEymt40V2+WR8C+jceGGHf+w9vkynb2SvtTJWCgtpCfABp+FxBaX0VO11ymN
7HZ4D4pjLN6HWbHLlhzQBZ2NbhVTUW6N4msh8O4g5+DzQiaIPzRC7E4BbGPB+9eN1LZJ/uckLmtY
faNR5ZOxZNCFSKitWYjMMGWo2yaoCsE3/UvdLj0eKxFTK8Lqx5eAngSfCzDStVOBMcIairagES/z
GtDrFBZL0bc9+6dgyrXJciCAHQlvpVSa7QloNX11P2H6Tk4VT0oqhrknt+aXx/JqmZRz6xIA4mGp
OtgDZBuIAmYbxvaU7Mv+gde/JIHxJ8+JlTzKqyXZkA5TCe0K8tsQQUTP6mMgl/Dagii7pMcSqIla
LGhyCSz0sJPQ5cPmy9180a7WQVmjrOoAVr7g0Wwo3Y/eCEOMCwZoMojrYykrD9fVfbtKspJGWR4w
2XJC3GDXYs1u/BwkLKoNiubGFN3MMXyOEewxFndhiFnpvjiHwc8HZliLeyDxWW2zG1XJ1ria4UYY
JvVSp1tJUrgUGQGeqMMom7yI1oQW7G56wdC6bf8I2AZd0iVwhNN9zWMAspNmglYkx8oP9oIZOrpd
g3aM0MewjeimfcIjXFFQHwCEKPWGTLhaUisRzhGVTzPtwKRQdM51ndjU85UI6gHQxUm28GWqkwom
Xhw/J1ZSl5Vr2DyglRgq7OdyNZUVDgfUDAAEDDTYCNBoFyLDDG2HEys5lNVrlTxuRwE7VqA/d/FJ
Kti4MBsA38MUD/2BldfYvlMriZTlGzCDoi8dVhZp/S0fGIB4MN4VWTmkLe9Go3SI2h5U1YY7K+Np
TqPd2DWMXm/W5lLGECC2mSFzWHSl7eYsNYPGH8X3/01PKHs4RXUnNOSGcUlldcVrqB5D5SjX0Mn+
VsKEtzYwXOdFu38xwaudpWzjkgE8d16wrH6fAXqh3CsPmR/jwUg6vQfAIBhIqHCn0Rac3J7ZA31E
J6/Jp6xllGRtMvaQP7gEz6m1MEHoyLbmAfUHbpsVCm9ay8/l0tZSx4Rpm024iVVZmXXpgMfC7OM3
qXq6fpKbrnolhzIqytAkuSYRhc0FsxRycxwDcLP86LjvilabTa//mdX8x4xJlI0RJ5FXxgwbiUyK
3b+hHQEgDtELmTidbqI7FmIU4zrQ/VVjWypJxGEjNTVBBxFwQlp9V6uSc30fWTdfomzN0Ap52RD9
QBcRWphkTLXq/oiuQHSQ7VkzyaxTI4teebjZKHIjAaSC2/N+HX0XkRMKm5tFzux+IuQfAWMyaXvS
b6UmlFHpy1wXwJ9FVjeCSIWUJQM8rtNTiabxm+SFcwgxI5q6vdiOTuMhful30dd+90d8EtrqQyjL
g+5LJe3IC7F1Ao+LzcXPbCI89wVYd9Sa7MwNbDJ1Ph47K7kbDyHeNlNiszqSt6sCqy+hDNKYw/fL
xImVmVnepLv4rjogPw8+C+NHZ0X76L9AoWw2OK2EUlZImVQQ9dVYvuw1PkEjrG6HDofBWSMSlXb+
Ib01VnUKLNXRzs2JpXcsLac5ghvUpNSyumg5xu/M1iq/c85gGeDwmF9YSIiMgIdu4zHQ5SIYDYRF
YfQ9lLldMVS3168tw8zKlDGS9HHUCxIhcBVIATTDzic09qtgAGNySDAciEwFPXydGeokQRRpavhJ
qRq5MogsgX/+zO/+LMP4qSo0BfCYCWpYk6PC2O15OnK1E50xE3UW9saCVlb0fSVMupftqdCVUNow
JVxfFzMM0wQG9e51sKMvhClUvZU/Wte4q+7BuvRkfFw/xO3swkoqZZ3KQNa7Nr1sbXP8aZ3i03Am
8R4SgD5mkt32mOyEU3Zn+KVTfVceGV/AuJcyZZYAWRwKSYd1k8Ptb8jQv0zmwW4xE+uLgtnb+WMB
PETFnl5x1gzqApYtkmlbJM1FlcUQTxDUVW92pKO04264Fu2zvNtZfWWPO/H++qIZjwW6IFMo+qhJ
eOv/9VjgHMmT/0tSl+HB6VoMAAgLoyeR32gB8tFVgbqIxQFwCmmMxWr9zopdFuksy+HRRRhDlyVd
HC6LQ7rsVgL3ofCIIqyTfMkBIEo4EPNHQGxi3K66qe5zu0YUivljVt53kxd55fDo4vMYpUlv/Iw7
9X3r5DeGaOYIgcPd5INBAexppJ8Y+FfH6m0+Bi+jP3n5I2/LoNpmPm8YNuyX0bXBCKY8gc/TT4RH
PQG3mfxICLKQi7bjM6tssF2G+7zYdFG6Esq/3hnCmfC3tafIGk/1Ewfq4eit9jEV8B6fixPr9FkP
R4UyY2K+SFxLbHUM8HxAu+FlL910Dh72yJS6zNr7bzIJ/8TECmXAWq7J8jLC/R3cBszSGXrEY6Sf
JzjWzAkSi6VVTIGUvQrKVpKjHAsEsSdYG6sLv/ZygxrGLkLuh/WaIT935fGk0PYpbKOQS7E+JXsS
wjfUviwR+EpyaDZp6Vw3S9uZ7pXSUDGSWDRxX4dQ0g7AG7XTxSbhb1ZLdzBlm4Sp5PVfISqUD/MD
Z7OUlmEW6UJN3MdimczY2nkvAZho2IU+wcVjhWIsMfTDbcymUi0hphI4u0ge8uK5iCdzATPp0H+t
gpslYNh7RjhGw8W1uhKVkYx9FUvVlAELO7B6S1lHR4PEFchvhTFZFLdb3HhXPbZm7KSA0xgOHOC4
lr1hCUAe5w96aEo+M2RimDcaKW4yjGnkFYgndJEqiqPkJVHsepv4Nf2GVelnHSFlZSYwRXU5cWzF
MdhL4FQb3fnYeKwweruu/XkhVMq6jNyg45WP2xciJNDequUjmF5qNXEW/a4vUDzUrFKIPAHkxdev
IsuOqpSZGdU8zoEeROwaABPR2toA5Pb0Ex568qrUDJlcmCwtpUwNl2VKDY5kaGnfgOWvscegcK8v
i6mmlIUxymaYQ/IwaZ0GTng5DO/dLnciN3yK4YpnO7eNL+lZPISu5s+Ma8iy3TRmnMJJZVkT2906
6h6kprvpUB1khJiERmk+sB66RDuu2G4aMS5q64LXB1z7esHrPgvtMkCCA5x7qsLaWFYcS4PHjWUv
aQFZWmcXvpyZhJE9RojlyBgYBVZ75j3fXT9Lhmeih1XGIo6qhYfEsGjNcaitYnmujEMlgSTW+H5d
Fuv1TEPJcblUFb1OlucWQPWfdqKPxx8QggCxzYQF29xMnUeYqmkiiJ8V6vIZSQm2YkyJuLmGIp+k
WsOCIfEsMkxVAqVDHAvmUAUWWNlvdaW/GVtAZWjxQcWE6TSGnZM2LECszTnW9SdRl3PG7wfxRNpb
L2mkCn5Zai3+JIJK+3uISVqC4woMWSd2idGNDu1ZfWkBEc6IETYN0/pDqBvcZ1GjZgI+ZLYKnyvR
gSO9i1++EVLL4Xt3x44KNm/tSiIdFgxTFhpFgdMgzUUVWlNI2lO4UbwFPCxsZMlNG7WWR8UHbatJ
aTqg1CyZxrn6Jt+3jlZiuFVxxxNBKwBo8ShZERrjb0gHIvuxsDkOt/4C8d9JSh4AeJjJxh6TVF1k
9U8kTZU9VLvxObKWIwFOkO3wrnUxqY2EBLAuXcXqngkEO/b/g/Ol0WT6wi1rtv4oKgvDlUI5lBI+
qrPnH/WM6ghAP5svwMX+IvtA4lYP7SNJjgh/kGhayyVua5WxLaJCF5HCwmbI+r7u6gd+jG8rTnE1
WWS4p80ug7UsKq6QmrD52d6tmANYvUUnvStEK7hV7QnTI9JTdUPiX+4WxSFWP9QmSsVaNtn/1ToH
YR5lHcBHbhEjPsQEBvptHaQjT6TCjCYOB4laByCntghFkE3O4x//QyffViC3/grK9AnpFNQq+Ypx
DxzNI7lqmFFz41vyTmWrOjFbtItci6PM2jTUVT+J6OFJ8xmNRGIPitPaMuIQI9NLbgp8cUKA5TO8
CUsqZcNCuewieYRUcr+6W+0lspV7JTe/TVbtd8hFSIUFxnGLXQz7jXGBW5GAV6YAb+Hfp4yILkLd
GzEBIlfwSCOqix6QWzQHR8MjfTiIfuf0fm6PrTV3ZgAeKFZkub34zy+g9awBJkBJsu/Dq04SQgct
N1tMzxs3sQUgFvhUTE+EtnzP7+qX6xtP9vXX0/4UTSlXpXBBOJMc/CIgy54IZh7e8fEhakprwoTv
UNw2CyNK2YwcdNT8/95wSsMqqUiBpwWZPFrxRCd2QItKMhKEzKEGCIx9fYnk/K4tkVItbiiDQAwg
TpqBzF2hLX56a4M/qpmtVkUXOZUq0Xo0MiD4uhmOBeKhxct98jonkR4rB7GJu7SWRnlEI00DlC4g
jXC7k/k6pFgcZHQ8Fg4RUxLl+aqxVwWVg+9F/uFGQgZa8lq//MPmwfWSKG8WNUHRz6SFJ0ma3tQz
Hu1WZb6PS/7bdYVgKSBd3pxQik4CooAk8yh/j9wUGAYEXgRvApf5ECdHcUX/JMq+dHrdiOqCdc3g
F8Az3CfT6pxHGG9YeRSGqkuUIcmCsEJpEwuT5ceQK5xZBe22xOq+JCd+bUGUzZjSMeJAsI2E4nP6
NrgEaXz+gcUhXV+43SFwZ1e5a4+IBhUzvc2c5C5ioBNsTpuudYUyIXpRjYNKTlD2RkCcK37my3g+
lnt4ZdBmzE/CLgCEJyB6MAKTuh1mJkc7tIZTBGT+kIkScNGYa1tC2ZgKTMikNk9KRY3foGxCsmXo
R7dTp3/Kvd4D/eKh9FS0WCgY6QOnHnBFVZMAql5gl6zoroM3z6w/fBz8Y2zpIqdcLvMik7xM60y2
+oZuwhyt1ohS95Kl7tCe+Z0VNv3mdfApkrJNdQxm0Ylk+Xmv8BU33yOnsFOcGITXxZ4NmLs5eLFS
BrruGbVZIdVEGUa8fya7NWsP/JPSId/Vnux3+8bpFeBjgynSKs/ze7uTzpLP+fFLWJgaozHwN6/C
z8VTViwYAGgYLchPkTG36SPd86ppuIKLbmzwHMtfEle148fIwDOhmkyULfWDgpM37JTh2X8TvX5+
CRWlG0H8l0MiBEDgGHHrewIlObwUtx3Kibpf7WLwqszH4Wt30nf8izRazIvKMH6/DNPO9RB0pCZd
O+VOOxP4cIKr+4TWldrsDr1reLOPbni/PnO28oUN8EaM0ZWbKVMmMYy4GUYR1jcM53sEmMDHNrJz
r4LyZhLfJn64YziX7XD9c9sp69g2ICltNfjL4RWlSxvgzeWpQdp1tmEdMKvnsfaYrODaCilbmHNt
WyWkvsNnPwz5azeF5hgDAmhkrIwlh7JxDRcDxIrUAsTioMdABRmBcKQkJvI1jEvECErpIilaa1sl
JMGNnlZ+KxbvUzzYM8B9c4xz6gLgSOvEF9X0/frRbWVbV3aELpPG+ljyTYWrO2oAIMObT84Zfmuz
pWAtggqmZDxAtJCcVeuIJ2IcQWO2K1B5bHaY6tmXfpRDQ1hVHEZYQFc6uQEhvkTeF9kg2YEMKhD+
pLFSq6xAka5vhlpf6UqSoaW3RjllxBSc+M0Y7FBBmhxkT+P0wAOVfizk5+vHxjJ0vxQ4gX6fiGR5
ZA4MJKvf0vvqA6DxnnyLGPzYH3nksEHf6E43pKOyszhfYQ6jbTVNrE+WsjMzojyprElVEHmKzhd2
KioggpPtWf3Gm3VkXQBeroFEKAC/KA+Tx3yRg3IN91DFw1jod3k/PuZx6lSSusfQsyWP5JQHqxjT
JzXhXuK+2/fcYNWYZOVMUUMJdpoYQeG20199FeVtugoYMDIx9NGRADNNH7Ez7EikC5L24ZR5zPL9
pmdZCaTC6iEv5HKWsOFCfJ80D1yzj6M7QwrdML/VRgCGqgbwmm67nElhuXmdVpKpo16S5q8+qxG9
kYQNNUDfXoRwk3RIhlb2NfNm77qOs0RSTqXO2rQxGtytSnvPitkZqtnktILxUt5+GK1WRrmSQQa4
mWJgT4nvahGx6I8d2IEbE4mXHctgbHZBrxWZcihqKvBcXUBlpHN6Ex2jx8Evv8ZeD9rp5lC+Ckih
62cd/JUNSE1GYKz51zd1MzT4Z7UiTe8tD22gIUpCgbYUBlMVw5uFy/aJlnl6Kj/LrcpIm14/xF/g
88JWqKuRhCKleJKW+2B5UWWGg9kOP1drohyMqNRCohAHk1ycy3Bo8WYPbnsPOIyWhI5yQoSDfATg
rjJHG83SBfvyDfPVwVoqZaP6VPsr6iIsKyIgmok5Tk8x2jolgHgWN+KOZRdZIikDtORSPSikay1Q
8YgHKbzGW2HOGqa/dHT/Em2tNph8xionjG6aZBFa3EQylRt44uWaVG7gjye+tup9Ah7Uaa+h0F8j
zgePIiA3MYoYOeOhtFOATJnzQULQxCTi3M5jrr6MMktllKh6Q8YSCcoZGf/k0ayRm4A4I4OnxhP3
dbYBWK/i2VdZqrRLnv6oE+fzRos0T3QYBPrPtlDy+AESuNvAlKCITOBGx3dMgGuP16/wdtCxWjRl
sVKAAqMdB6dOhnxAJwyY09TvfXHHKrawjAVtrMRm7IIJF6sUS6BUB7YsPccLPEBwYxT3jFURXb2i
ZJdVr5Qs4yU+DMkkL1bVojXQmd9IzSkgRR2ca79PHCRoWZSQm62nq+O79F6sxMap3OVzBQ3ST1Np
amfEUWCpIxCm0o6wC8YIizEBcDM8c3ewyshsskeIt6uZnyd68VGrj2jKksNwGE60dpZXCYDc5Sn4
UE48+M1jJEj+A+UQ0ZFru00ZK70ceC0mDadxZrb77jW4k0mX3F33jh6k6hD7CwxWectHJqjOGS6X
4QQBN/Vve6Ki9yIWiWcnEyQRpsPRTm2gBACgIS+ELyQdXtiLhxvuTsBwDmuiZPOptdptypzlYVe0
Opk2zXwStBL8ZZS09qycELE917aYsk3ZkoaDOmKLG3DKisJ5Gb83wFgMxshiXB3i4K5JoiIlJeWX
IFFQLVPOsIIXJK0UB3jp6WS3JRDVuCaNNj9lqRmcAasA6m27d8IdyTtWuxRdcv9lanL7/bg6LsoK
gWhZ4fgA+6g/oSCZ36eHxidJHd1u3SjBOpub8hx9Z7bpMJzrxfesLmUndmKW9ORS/pjsC+WKb5zi
0tIA8UHcm9qirbNLzP/tMC+XZyWWRx9LmZHtJZG2bMEWoPhJ+OkltJ9LjHCQYXTpkflZw/jERPpW
BV4wZaExw+k7Yz0sEZSlqZpeTmZSilLMzNdPi1vcpvvYK35gcOIVCUHvjxAhVyb9Ei+udrAECbgy
kOJD8xp4IOvZZ++EmhDoky8sU8YKjehCKoBy20yYYcrKH8tt66DpySk93b+UPMCKGLnig/hRuBzI
ERdUdRNzT1qQK6vfSbfBTYWpJoNJKbbZcr7eAMryyIusDAEJEFpHcrnjaPVAanzR/B65YsJwFhVI
iGuWdDBA54SyOunFHxxjbzwH7yOTcIalAJR10gOt4XTSobXwApjNoioz+7BgKDLDpl8ouFdnHjV4
ASwKlkwGKH4OPpPS6p8F3LIAoGwZVXMaUSXriymHWUBLVgaujKwz58Uws+zb9TuzHXd9SqEeNEOS
D6NIuq3bKXXK4CjG92qBXUMhA7km+7qwbTP3KYy6n7ibxojBQ7wh5swcIsBZt6cyYEn5TYjzKYZo
yeqAgjxr65bPcSn/j7XrWpIbV5ZfxAh680rfZrp7vHlhzGgkeu/59TcxOqFuQVTjnN0bsfu0G1MN
ECiUycpEp4hE6iMGfwNbs2ZUjCoAtpjt4vVX8WyReubjMlSWOsDC+i3YSfwCiPxw36M7ltuRw3IE
62A94WyNunNL2HdZwJH1ufFhsZeH2NE3i49+nMu/iHtAdfQ75hJZ3466WlOvBXFGCnDRXt5GVnOf
+7FTWgt4Jzxjm5gdBhCYG7se15xXSr3/khEnuVJgX+vCsDQQCE/lZyscGo4ljL3uOM6GqIdfUXOt
a3msLkdvPAkcvWARTawjrc5f7Q8objwXaRLhq42WvFVvuaO0L+4jW99DeCz5UZiyq6FpTSpBlWJd
v3eM1dGw3EGp5Ax0NagEKd+kAv2hmUW4x/hQNBi3ibL/7F/RjWbafvbB4xQ/8OPL9YWwrjYNwZ2M
rApa+cv3locqxmh95qY3MrrPQ2xlfnuc/X973WgkrhGP49R+Fd7v26fsRHS3AYl0wo0C3TbZTW02
gyzzsFAOpRyjKOwJMcOM8S3McgGBIjvpNoKY7nKbHUiRBzMpPpFvYuzwaqH94phSzmUOuknvBZwV
EVPDPeAUaO/uCdcTK2f5SzX0152j6ZDjogz6lliaXN1DSfuesDO0LufVr2xCFKY1ypUULbDECKAI
0Ut9HCd/ysF7fmrH1zmozIl7mLL7AWVKsS+8Vnm/vqkM36lR3mWomwnOC1dfmZ6XBCyJs4iBJoaR
9bDk13bS0s6KuGStSMLD5D+pZrqRXcg1+v9qLTQ7aRBw8s+nTjPeG+lxFn8YJWMljJhEp2ISdRHi
rCeXfI6hyPDQ97MtKDs++JAxCHZ9NX+pD5x3jQpJ5K7Og2bCrmkoxICIwQk2+bb0esjc2fFjsJfB
JxdakgyOHsxLfminkkF+/Jeq0PkXUNFKW1RC2+k4HJ1d7XUv89JnKIBkgJlXx9zjT9pBvh+eGsfw
kgPnkYCCBWVgPA80NxHgr+Ockld2SiuEZbcas+DG+qKUU0HaMok6DwvDt+g0gV6nPowewev09uLM
LvqWiZ/57FvPuhNU0FILlRb1pOWcAIkm7TpwcREQX8v4hoz7rVO+BaQhGT+B2BwqjSDqLT5GYTL5
gMljznhkaTnPAKG6pBAmj2iTv2PiRf2uPLfARTsEh4WBrHEv7os3NoSXsTxaxdPohLocU5zQZA6P
S5o9yTx3p0/q7fW7yDiGhvB72N6lmj4KpECg19+67js/PV3/+6wnwKD8SjFqmRIS7NDPCj4IKW4M
6xth5Yndf4QaESDuKIDknje+EHYXOUgTNVxpGOTEg94/FjdRjY7XUTW+XV/T+sX6ZYZGxYoltE87
EZ8GAroW1z/1Wmty022VuyBEvG5qdTRQPy/pa4bjYkmxKqa9Qd5r0gsotyVwbjGYVDATiHnH67bW
7+15WdSX6mQ96mOtgCne8APjRyfe6dw3XXrkDfDcC6ckns3rFv9yOM4mqYdA4cu2i3KsDrMuTrhr
H6Mv9lIgjPeg9P2X66N8/qDVyhSSt/pnCSH2CJaBzXG77jDOa6KiSMheiqFA6nvyctPXeyjHmdny
mqcPjL1bv7lnO5R7Lyqj7MsEF4vEjK2FB9TqOVP7ItjifW5vbFgclX/Jgc8mKc+ulXGscgUOPnSi
+G32wIFjP0EfTnoL9um+3Q+H2Wc91et+8GyTcvNqK6ZlTNioav1F7GY76KDelDAo2ZgHkQoWBQ6E
mHyNlaWokdjDpr7RHwi8lkziIAhxGN+OeNU/S+y/FkUDWLOonOZJwlHsuX0p9KbWb9TyRSl4s6ig
BtJCCWWGsl76WOosjMlfgq+zbcrjjwovQUUJ56Z1UHbywh1h3wfeA8q/4ilwiUxte2pusi10x5GB
sELZr7VdWzvlZgYV0/dq+HUNQVkMq90u3IqnbwDfodw2mvMR99Ia98YhtcZvHaS6AW6y+135LHrj
j3LXQSStcbO3wGlsUAcgH9sqp9phVc4Z15hmA6rrkec4sk2R1ll5ojmLMprJ9JxkPSMcJif42oZQ
filVuS4tCJOJmm7TeSAYGFMBtWidPA2goC1ZiBjGjaLhqxwPqUi9xgdQ6lvOuA3C9yX9Z6/++ZBR
zqnVKhzmGWtKNhXmysiQMOHKIGNt7Omuv3SQztYovwSqyqHQW9xe5b7bT185BTnQ4gNqj5YIhnjR
bB5ZB5m1jZRjKjtObjWyjYL8XY6g+KT8CFiTTH9BoJ1XRvmlCdP5MTd8XZbqob5FfxxM6aqZfoJT
B3NyLFEOlj0apaqPBpcvJDMzegyrpY8dJsey8rUAwlwD+fUhU1N3nN6VyJVS0RQVBkiW9SVpuKoM
2fVSICWYGmOfgHiT1BA52b0Rmrqt32MKYj+lcAYqyyMzYjqaxaeX5KIeyEaDyOZO9zCz503QNEtT
UEiSZ6CBD2qP1SMLMMZ4xWkYa7v0Q1GQV1yfj1peW9BEYQVZDE9GY1ihFCErBcaD3PwpPaDh+J2U
tPjR7EypwXxn5lQeXFv3yKw1rVe1fh1eGsNa1CU6AqT6M7SSNaeaFYfeND2MEma76lOgNFZQfq+r
F8bjSh6QK/6U5upZagBMOQ1nqK1PcZmb0uAv/CFocjyz0CJBrWH2s+y+j0uTk1i7vQ7cPQfs9FB/
k0lZUvXwRbKnbrmX7DW4rQ+ggfjygbVkZT9GAh+dDinE8gJLu1d3ISAgjD1gvCk0n4/cpSk3k6yr
t3JENLk1Pw57/qYE9uODTIFGup2+Djex297/Q1aoi6RFobxWUNVdD/w+CTEI6Eb8kX1Css4JTmQE
tdzrR0DICpvfsTrDDJdMj/Bzw6jKyYC9F7PWFMdjmw1moTHSiL9glX8da7pH2CoihPIm5EkEEEbk
3DClhYnp3Aq9eI8264/CqSyQPf6zkdrz0aL5fXLNGEqe4CDVG8Je19xPndkBCVegUM1hGIh/IWO1
+X2iWl1plR+MM8W4VzT3TxTrRS5DfQa9lJ8Euwj9b2TbAAgdYy6MxJfhtGimnyBt+3aIII00pK1l
NKGv9bpVN9pnIPWMdJ6VY6vkWF3k2IFSYdok/lrYDJh3a0rPnS9s+T1Jo65vIuuEUnER2DKVYCBd
0j69j8F/E0+FlYfZv3T5NK0PhjOTSCX8N6I37McF5yOy+1dCLkAGk0CiCQ2DEd7n+uIYBQSViohi
oWwkgQwMFksNdZxHOYXIIUZOJP4Fyx07f4o1hknG80mrW8tCyI99iP1s8ug4JsGujETv+qoYJugW
4pL2UxwRSMCgfQvlz17eXP/7rJiLbhTqXBXGHMEhQebHif3xe2THFmEdld4J7QwroWbFWHTbcJLR
y9Zy7Bkh0QowogPyvEEz+W/tHgrXnu5MKMc0N8YDY52MK023EbVs0Xm0Y7GRoIisDwUpHdRmgA6s
aMdAXRI4G7dh9tYYbovuJM58o81xhO/XOm0GpjkBYd3ijeBj/G/QbH9BLP96HTTKmYhBCGkyArfA
1bN5BxMsD6oHQpVNsUn95IjJjRYuU8JaqxAAFta0NPPrUh5m7KIZ3xdfV/byXfKQnXIfRC5Ys3ps
X/JNgvHY6lFieGuGW/ujqziWQdoQnMKUHUfRH+vClGae5dVYX5LyLzonQHszgxVCbila2rN2R/R/
6lPjjT6rTsJwZnT7cOLznisIcoAUXjHRhmohARwxpwqk69Eq3UEECknuM/K91Fsd096Etr7Z6ff6
F2Nn8sbKWlmVLrqVqJRyUOhkdpr3qk1/qO67ZwAteyvyk239kX8wLj1jG+m2YmxIGQ9xexI0JA/B
FhlOg4QOQwXf9Vf+foG00XSjPid3qgvOQIdhnHFgdLL3Fw+70RVCNRDPGm3AMmP3N51fv4AaEVJq
qCcx+lGMDFIn78iFsS5tBmUiDVRpqCHR1qOUd0rkyhT0V3VgxYJfPYYrSQ7dPpSlOUYHE0EoEeaT
D6NFSFZ6DwUCp3KSyGw28yHeGuhSgbXf0WOzvs88VNLev6TIXFb+zHAAOuV1soQbRXHEKY5mFIeB
AuTey57hZBgPsU5VeSYxgxgSCdP47F6db0G7y3IwjLIs3VLk+7pqJVJHSjaBR6pWi6dsf9asWNAu
1r0g//3itMxKFQxhi9OSNqlZi8d+jMxuflK1yeyUZxmAHiVm7B/DJN1RFJa8mHlSauC3sU8k1CAC
/V9AKFnxDN1SDEZF4XoO32m2CH2GDpZvT7cJDLDzMG/AbjgzDh/dYgTb41guKhZWd3uhkOwC3E7J
wigrsIxQvmTuYygbEJQ6ZHfNQfINqTCXgTHqxtw7yokIfaFzaAGQJw5zr/e1l1v9N0SCX3ld5rHq
BKxmgEFWfXEMM34YYoHEZCT25J0JEGLEZgt0AxKITcXfG2dyxmN6fJ/d6q64ZUUrjCttUG5DT2Je
qBuYl9vHWUXi1T9cfwIYMadB+wxN7DSVIKWF6YfY3WXJEcGgpSe3182wOmMGFZoEwpSrE6l3815D
1FErt7xB0eVYE2nEDiB4bZMfmW85+atXHgGDciKdHmWSSDyi7JUH/R0KCRH6p6PbvJcoLs1kbndb
YIhhZBJiX+/iCDw9ZyoaWRDX6te7Ptj6DzA2eeoNZGh/5A6Q8i7vFMfIik4yhJQT4M9rkMYE+G2q
WW8wWfE8+2DzzBxpMZcfIPK0QCp5UB4rj9Vpu3pr8TOpZlefg1VhqEh0xe1DozEV3i9lRvPwql+F
DRKFXNwhLhX1riD1RhIpSv7PSDEHsSzjjF29LLBDeaAygMZLMePJ79zhSw8uQtUHA5kepo/cEjUY
jnF5rgcZsEh+0cXKxkztuISA7knFZ9hIuxFF8QHN5glMALEV+jm4iWp7cAgnQOiSkerIz5HESQB3
BFZ8FBm1t+v+Cr+I8lec1MZKH+N7En81EML59jZyMaWOArMt3ICMBmMYvA3ONR7aGbJnsFskV+M8
/ATKZ3XVxLUVgZ0Toq3CFcAs3DnkX9klTRnDhguwCotVObruYmCXcmVCIIATIfu67KGfgoVlfCRo
uW5bPgxe9Qge4x3ryLFOHOXVcl0pw4WEtIkg7fhFe4k1gRGUXM9HsCzKhxmoySdlQyJHuBAJipsQ
gAPbFaE8BfzVun6HGFeVnkGVejVbauIwa0zMdOACFMUHjNKYoNGpApeLa6tsmGkruZd/9dKYs6J8
ECfPaggYDzkw9bsAR0h4imSbDCUK30OmIAXjo31t+MWljbigjhJCWjFNrVnJt0rxeH0Tr9dLsSDK
ERVSOS0xeVSDm2HfYxoKVBwophDiTlYKt+q/RXLaFUMBoIs69B2/RCVacxhjzUMz6htTCAKLjbJa
vdMXZqiDbsw5X3QJqs28RxQ8CECIDMFD4TzbycfRLu5qt7sZfVbDYvU8XtilDv/UzPMYh7CLMUfw
K6Yepuy3bGTXesvilx2Jfq2zqE74pPpqWVSbqDJTB6B28Ih9IS0w11naFVxW67PSwvXbfWGYOvuB
2vdRKnwZJoT9gk/G9tUj0VvIPMNnHMzVfP/CGvUSD8HEZz1pGkzuBBLOzMXor5PvCcpL27CYNtbH
BS6sUdcgiSs+VxSsLdsMG9UhcPoIw4jkPZ4c3m5tErd/USXbjHWuepQLy9S7rCqJ3ECGAXiHo7qt
t9MuR19NRRSA19ct2MScq1H0hT3q1QX7Yjr3BBkYvC1Qlam3JejvjEPoEYiU6ur+kJow6zGWya85
zguz1EurJ1KVSuR2kDFypKw+9GiRRbInudcZRi4sUW5mXKJ4yMkx5b3eCbbFJvqMd+ON4CN6/Qqy
uFt80HsVzL0/yRe5DRs4uB7cXPwKygspqWboNbml4XsHlayMRNEu+CaeRy++JQEXAW43t6Kb2+JH
FDKZNtezz4sfQLkjIVeSXBbxA8iGo1JuE2rUDBFVfsrhIVgIbpZ3oJ/jcAJ7cULOVbZPTuTtBzbd
TR/+P54SiX6GIZtbBB0Jn/s8MJWgMHG2zBLg++undh0AcN5E+v0dIYU15wpObXDDHXNoP6SWcKuC
T2kwl234KHkkL0sc0GKCs4vDVgsbFukbyzXRL3TYzGOkEQcxvOA1w4BFZBd2dgwhy0Q+Jw/+ZTBl
PrNR66vBx8XiKc8kRE0GZwHDPMic4uRNkFzG9v7pFHQkIjJIJURdgKwzdUnaEKTSkkqcwnaBlw/9
JCEqFNFXD5xE/+0mPkW+7mfb+Z5da1oZhoN9ReB1QMwNhZepFy0O1bjq9ZrcEd6CUwIJJgQtISNH
qmko4rEVxv7c098tUq/aPEPTY9AqePsSUwcLJk3jWPnfZzF/N0I9ZkDTS3NQgtomCt4b8VAqnXX9
w61Ejb9boI5GDUlXCXhvlGLiwuxQvM2j2BfbwdckEAeqkNaRMbq7zFaCZmQUfV43/2cg+bt16gkT
Fa0TtR7Wm8ytutyO1U+hy1lrZH0q6sVqm0rW+AWHAzwvLvfSYBo/3HYmMLW9JdqA07qsjGal3/f7
wqinKy3SVOEVnA4xcNIDmGnBPU7GrrW36F1+aQBcIxUgFv/4n4Hr71apW9hA4wb8GVhommJ+Kk63
XFt/76TFUUpxU0HKUhqj3pzTJmfcf2HdsqyImPCQJIwi/F6TSHIxryQBH3ICC9cMheen8S10DPi1
ek8omcQXFCMcyM4BZMbunv2ZKJB1/7JOv1iaEGRFTI6RdCzfl28Stjtyk48ssSCChVYLHuXSGv3a
MRjAkb/4nbNlyu/g8UrFyMCO89vU7x9BCQUh28WxEhOCd/+FUPr6hTnbo7xOo0qAgipwCDrARrzT
mq037BCCQKizMUubh3ohK1tYvz1nk5QP6vhyijQZS1TayhGCHpraLLwIa1WUE0pLWZdEFbdlTA0v
lOVto9V3qoGK93V3w1oK7W74YpmqFktJasOUWtBvCAPD2bBMUL4mSMtFnxMsZW4MKxpyM0hnhom/
OJfzF6Gci1preVJAj/sLzCCAt8pYbB7pDQ5CvUdKXFr1ffD8T5+8s13KvQihpEros8Bbl6PZJo/p
wFQ+Y50Eyo+EpRiJlY7tm74luZXfKUhNyVByYskPshmexk3QmQYI8T6vn4yVIPs3F0LTDkVClapD
AcOtk4kkyoZUamZKHv+SnnibnVYwFvqVdVzUg+o40uOMOEwxdwqxtHiontdMiipy2n4vcv2+Kspd
xKGo6ilZFSHm1oEhKv1I2eQQcCBIhuZteeOR+IMxcbFbFu5spbzxu3HKcSBRHBt5xBLJm2C4aD0c
4+8k8CaZuGgK+J62suk/WNgixhWkiYi4dipCPoaPzKsYwyojOBDlLGO8eKydpVxJrKVSKizY2Uj9
ZpSPbajbif7CTQ+Mc0m+0J9fUDMUIHc1/EPddS1uOF2QO5K3dHsR9C2E2nJ28xNJx1gKHF+8Sdes
UTe8LbSBV5seWMHSnL3gtgMdAd4YtB1BR2C1h8gqIpNwceUg5H6tbgUP9COCk7uhzaqsr1+Q88Ip
TyAZisbVIX5KJURmJU5mE9TemN5e39/1z/jLCo3zGYxaEMsM26vrg99o4U0GhGTZia/dCIT2dVsr
vQJcCFWQDFlAqiLQctOiBDELrcaS4ieiAh+kThxCi55DMQzYb3/yRs5mU3KvXocLq9RGZu0w5WE5
4KRyR71605ENXV8XwwA9nWIksZZMCe7bnKU/+HrZKBnG5K7bWClK/LZ39AhKpvfSkCLFQ4K3AGWG
CTUM3fAbws8G7iznurXVePK8ZfTYCZhzE4EbYayTn1TprWhaNzB8LXkRksC+bmr94bmwRXlJ8Mw3
EBPF5xkrS8qs9K45Bq/9aOqRKaRbZVu6oy9JDKurl+vCKPmkF6+PZkhgwSlx7MXxcUmP0vg+pQzg
Feu003MmHR+B+xuUj+RFhSQHuh4ngmk1nM4pYivvHMVCN5DZTFqBev5+UsiVv1ibOvKRoQrkSqfK
LRGKNbUpOvJyttejwYlj8TQ1hl0o2n4IBLuN+wOy+IMctiDHN/odcKkYrgpAd9hHb0baHopBvdEz
JgcS6xNQjl1v9QpsY/iZT0TV8qswbuunAawvCtRDkB/esJLSVV938dEp586Fea1pxLnHfWHWVWfD
5Q3i7OrCwrg/zENN+RxRq6RYqbC4pB87U+7i763Q3Cd6j4lyEeiDefZDQdtrSb4D0+0ur/tDFCdP
UaiyYmWGc6KHTxJVBPHo9OU3MJaavNa3RAc9cMPBDF7kPXhlH4XP61ea7OMfj+h5n+lJlJ7roiXq
cKP1MVBMOZGeNRm5fg34rZiLdsUHLi9p/nWj60/3hVUSSFwc+6wWm0DtsNBib4AwJd3mN8gN79vJ
NHaZW5IZRdmsnmYb/GRvQwiluxp8Tfqh3rGUxFm+mh5J0eV0Aqrta88J6VxrIvQDGkBDa7W8Z8Jt
WF+Y8mVLCvSFvMCa7HEv4UFC6Q8oqdcardzsTvse/wOp5N8cDD2YEgnAVMpkp8U8tobqPi1YKTfj
/VEpFybFgC0NOSx0qW5Oy1029mav3xjGjcyx3DSpUFw7rZQfijq+GqsetuZt4BExOQx3iy6BVzI7
RwyXR0+iiCW/QGETpngF4qr6Nt8OH/IpfzFuoA1kK1Zxmz3+74Q+5GOhfsALoqwrdM19htSbnlQT
ujcNaP2LzprVzfWbt177ujBBHUAuKEO1znHfCbFx5nIHeLkI4XJ+g2CZ3LrRDswKc5Zu/ZFC8pGB
TvzLg3deItn2i5uPIRWIdpILoOOWJ8EC3Q3VNvTcnoIHRQmB4otABh+4Q5Kd+vAjGD/lMd+KYb+Z
lGabq7HdyWBQMzC63MlOYbTe9Q1av6Dn30edZjXIjSqe8Qk4EPX06BbKEis6JEHSn4f4bII6xLIM
qF9HYlxS/od0qiVA+D61vkRToXLDyk3+Etuc7VFPaTfGQdBx2PLiZUI/MPR7D2lRbBlv0paQFBOc
1fVNXGlD/n6QqSd1EtNGLmIssbPtbt+5y6l8riD3DfXU2/JGSSzJWw4YG7qFGAla6zcLizlxvVVw
Pud0iSRJc0EIdTzqRFxL8geIp0+W7BYAM7JCFVEiy7nyRen6CBDRrTCCf8+VGt3XZR61tMxpBc2M
VfDDNycd+lbLLv2+6PcjjwJNBGmzYqs0z3x0X6m52aXHLnbC8ombD3V9Svr70rhN8mcjvCF8uEVh
h6ObjoA7lh/Z+CrlmlXHz2kb2AW35QYzWj460Qnm0E3L1jSMW7G9D4VDG9/p6TFrDhnAdsldnbht
j0A924OQltP2epGY0WTGomeAg0iwhRPo7XjN5NqXaLwXuNTUCrRSghshES0x8WPxqHUvs/HEyX78
3gtWNG3A5xPOfhttxYC38nKwOc5KNKgCY0oa3dj625jt68Hla9sYMTmV30yaFaDC3Vi5isii48xB
3gTNZ9h9dNJnBY+jy2CwAAmN8THpHkYCzDF50iPMO9vcsjfAktR44TSYc2dH4V4SfYk3g84Kgu9j
elK51hSQMuq9L2OYIT72+g+db90kHM2eKy3U3T1phFfD6FbyqGutmcqRKfKdJXa61XabsPbrcjPE
IEZH8am/ydQ7fnIwOlqmW322c/CM6Ps2vJuHjQCCZhFwReleFkErmejmML/U0VNpPMrlNtYP6WcG
unWt/yEuXqL2ZsOhaxubhfqapJJZTBs1kp0YwwEgfO/K23a+zTAymrgyBCKlLd/t8H/VAQS3nrrY
Cgw3lS05eoqKXT8eC/WN40Rr6Q6J4AFgZ/JCYnL8ForubfvaxHDl3ccIEBxix8aLO4fTnWSG6IWK
PpL0npZ2vfTmNNdWq2zH8XMsYzPTHrv0jcMwXWJ3d3XoD5mdB0ehfxTm3ixjzQxLqGYILhc9KDwm
DpI9xs+m8oMrYqRmP0acz4j/UaYFK0Bff4p/OTCagVzIZz2cRTiwxDCXb4TlqQJDNVSQy8RsS0w5
QnjV5pA62dfd2HoOcrZLZbua0QYjp+JaJ3wG3YcQo5W5sGtTGeFhxaKW+ksgerZGvcyDbETdNGOV
rUOm/iQ7BaWNiupj5qds3PdqD/zCP1LvsGHIzRASD00Y9kjNLPWUL449ViDF+njUg1oMU8hLDTbR
qFpL71pLVfHkTCyUNnP7qFc1GicjKZOZvKqjI1tAvWBJ4abcFERihhGIshZFPanRVECwjkRRkjpD
0+3Q1y9p83r99K0gMH57RGkquqCXgqKsYET2Ao98IgX4vugoJmaMRiGpiRe3UW8XWzYdDtmsKw8a
TU/HqUqTTv2IqnQABKgsST43JEdekh0xSh54qej+ZVBEk9T1Gl+kS4TFEtxQfdd7g0+UYInIB44L
Su+MzSUZ5rUVUhmoEZT/ScTmbbMhOkWLNziE5SdyQmaZZzU+0HRFk3nIWxn0pJ0IFRWu17CdSGAc
fkSXl693Cp/nABElyADlooLO1pJbhR4w4tnVk3phmrp+TRtOiyDg+qmKpuwkVYhsTY76h0IyWLia
9UBTh2CYAffBSzQRTa8G7TKXWCbRGCkFbGvpxcjjffU+PMXdRnWJDndVMKLN1SVemKUcZ9krbdLr
JKWQaycohrdiFt7kImBU35nLI7/jInUZxFJIZAVHlAwOkPE+MoRq3PH3hGAsc/idsWGFlqv38GJp
1Ncrh2Ro+gkmRe1lmUVzau8N4cZY7gBfYNRk1tEBF7YoB6pMSZclEmxFm25f3oE2zMxv1MqMMVsj
WcGz+CwxPBzrw1FetJf6cupFWJRVg+iWdmacSxC6F9WS4V7WE5KLxZEbevHt1DwNe4mUuRDAWsnJ
cPub+gbLe138HmQJRIxr3suEGKraRk674++u+5vVtPJsn67s5WUdt10A+/NQmIH0o4JMzXULq8HK
hQUK3IFScdJw5KgYomBlfGLOzYuSf+jJ+3U76+XSC0OU5wQxkTAHIwz95HDJwVtDapSEjhUh8Y6V
S7J2jgrCMEAfigK5dUr7ohUAQmashHzVO18siPIfdauBcWmBhZRHElbXTizIThjth+lZGTfZUtk8
z9hElknKlRgNXyMXIREt5AgJvzGZ5CAIc8a3YtwwujZXjFOTijKWlm3mJ7E1+clK3BQ8erzLP6jP
7VF7Sl1WQ4pc2z+e1ov9pByJGJZNpihY3JKNRxTs/KIpNoMIOsIsmaDUKd5ppcR45tYdpSLLCtRf
dY3OwJdCrzu9RfQ3K4HbVp7Afwsq3U8jzOgErB7iehFNP1ujrkBdz3KlD7AGeSvUNBY/20x7Fa9B
/Lh46R7ZpZ279ak8hi7LkawX0C5sU/dBjKdZDsbl5yvUnPK7ZRM707N6KvzuRxyYhTP7DdgJODt+
ZlOhrN/G88qpuwIyhFmcJaw8yVorbI9C/Z1xZNdPz9kCdTWkcBlw4YmFzewNboZHzyWKZclxAE9V
ZKr2ZFVEy1Dd8UwqjRVZJMTcF7tLPbiZNiZd18G6YvJWG0MMiW/M6KQZJpEMyi3pkD1Bqv5EFHyN
2lK2MrRtFU909Y/en30mmSI5SX/epfNuUHeJT9rcSGX8HtTQXMJl2O2m29ZuoeQYOMzyOuvrUg+y
ogVc1i1fe69CK8Z4jtwGwVsGBtvULR4Dh9U7+Mtjouu6AJyBxtPU6LEIbj85RHhKiNBUS9tlR6I0
lSOhb6GPzWS1W1/hL3s0gUGfLLo+DQhR6yDcVn3py1J5f/0Er/vcswnqIe71MBbnhCxJbq0Z0oUj
5kvb1P13VigXtETcpHMLSSkaFFUH6b5ZYneIWxaWYTWsMERJ0AxBAWqVOhKqVvQqp/KAXHNl9ZY0
fGCWQZMcRAnIM00eQkYwvxply5Ioo60vKpJOn4huLkt41gCppwlNWCcTDsaOMOPVdrlZMj9TUCL/
/Ly+mWuLvLBJnwpVXRIjUWCzwzxHr5WmlGg2vKw16Yl93dSae7s0RZ0OuSi4OFwM9LVrMCnGOTK/
DE0RM28DL+7jWy4fXqOMBc0XWSukjktSVHUqkhVqShzZ9QzREV9OWmET5WqNaxZDtMbnF6UoNoqi
TI8KVwM11XZp+9ALpbwrKyPsTYOP4m9TaSR3sahy38ZJqh87roL4qTIUoCwIpqovLJ4L57dkRM8+
zufANIZUDkywGwDRB3q1Z7AVdS/XN3X1ygFj9XVeJIiu/R7d18EkhjqJ4PL8ueO/cQBhRuPrdRvr
QNYLI2SLL1MIqUyksMaNa53wAL5GS3leUovMw8jQAq8O0I7I3tgQkS88+B9PwIVd6gnINV2GZjPs
JhsyHSjsGj/HdHzlsTLA1aD0whB11SEdJ8lxCEMp6vhxvC0KR0m9Tvbl14l/kxsm3IGEKtdWRn7Q
xY42OlSZW5JxkjCq+Iy+EeQekS2qP5tbdit89RLw5wXSVa1Zzoomkr8qrN0++hzflRchNptT+zYf
sgf9B8aqb8BE7wmzmSymOpjxSUET8LO6BX+Jy6our3q6y59DuYIReB1RSb4OVLNvD5U7QU8YuSjY
3fKNsZX3PFHEvn6KV0bLEOBc7AHlCJQpNYTiPzWaJ8nvHmQn66xwRyY+ui0+NybMSHs7tSPeAtvJ
dv5QDzyDg4FxXyUqhk3kWCyXAB+ij9DKkcGTbqVCBuiVIbNQxStzmb8vmEQEF4es68ZiHjkcMkzJ
ueOh2jSbdFed0tv4BnJBjz8ZRXRTtIen9qSDPT+EljK7SbieM1xsPOWj5hBAk6rF1+4gbji+L0fV
y+8GhHKYOtNlPHC9m9yl4ADvUQoE+wSrDr9eIL/4AZT/0pQ+SYQRP0D2ZmfEtO09URwlIuTogc0+
i/ljveRyYY/yWwYqO03cY+NRvga3yxtYfAmXYQN62cWc32pPyk1Qj+TWUFsyIBxockF8NMTzzrxp
a6/f5aGnPBuX8bUaqV+OJoIMvV28dveETx5FH7tw0lP6MNyx/c1qrHmxAZR7i/kwrQwNVjmJvxEV
0VfjhcEbs160MwxBN3RVEgWDukl6GrSDUOCjkmKM5jYPvZd77csEOpXBA8+6z6pI/uUcny1S90lM
qnbSA4S3CXJe/UYHi3BtTR+NP2w1Z4IqNxLQHZmi4mwWeGQVpC/woioqOsZ6/5BWTUQuSQYZq432
we1i93edbpaPOjLC0c784rZ4bw6JU1jx83WvuXZ+oC4NODQkc/U/RIGEvosXvkYQDMYihDWdOgmt
JRuJ8dBJyEpjLeL96xZXX31BUCXV0BAMY0ztd7dVq4VaCbJMbk+3KY6xp92qgMCNJquVtXqELi1R
H3TJQ0gdoVNIeL6fBDfehW9EYJ3cjclrvMhhJrVr776EXoiKCQEea6TWlspxys+khDFazV4BTT4i
beUgIYuW/UI2A6YI6lpkc2mQWuKEFiTkwWHwp2xPBw6ALzkxxkdbu/CXZigXP6qToYoSzKQ6JlW6
RHrQKpFx41k2KC8+9Ek9ZgJs5Hxj69qHwgZ5E8dMh2WSLkuaohqCqkmU44Z4g9T8H2ffteW4jmX5
K73uO6tpAJDo1VUPpGwopPAm84UrTVx6wtJ+/WwpaupmqGKlpuZFKaYUOgQBHBy7t40ggn0t+ToM
kmOVYnNVXDUJ6qFee7ajf+Y7/wVk0Resk88GB+IreJo+5z4aaj8u+nEYCr/KHDhHNv3hDuJmFv3X
Cxvrs8VH3cgN3ZBwoCGcTZIZMpOmPmQcIyrkT1AMr3Lk5WJvnf7Qd9OmuAjeczxdzp8nRZ95GLHQ
C/4txiGlHVMWlRygxcPSm/EwCzTTO24CKIhj/ZW/6QjA+SToIbJLwj8NaFHik8AlCLKw8/rPwQV+
CrpD+IrkAjEcPas6SSsFzIJaOuOOuC16XVFwh1IR662lP5fJIEX4kE4M2EZTJeXCY/n4Gnl+ucym
zEnAlCI3be/bTdXbfus2owQtQkD4auCFu5hIgcLMULe3KldpopuSH2Qd5Et4i/RCNeFnhxH1vSjk
bgQrj55M7F+MO79RBviomsODKG+npC9jMFld17fwqs3X8UXunH3XJJ6D4xBF6utLuYlPZvaD+LPN
mLnMNMZTHFHKPExa4TqxdAazaoHDsfN6MR+s6liCuo4iubCMPzmSPog+2yrSDTGVPkSn+/C1ueer
4mu+CA/jXX6YFsUXspFv7HAJr+bT8YY4jLCYQvZvh1JRMW+geuSrxkzPgQHDSSPWdVVj6dY4B7O8
PQAI370w1k+8BRrwkDA0InGQqp/ZUTRjgTO4Zboi4TQubF9+iUrxCqSeS7GuzwQhhBAEjBAW/Zvi
85RlneyKFG6JO8Sui6KoSbS31EpzQdF9JimKKE73yCUBP8ego9yy3rYkXZXhxqseUywU58Jh9Jm9
T2Gr+IirUh9VxWfuJQjPXB/gQinY1KF2FiCj2VkY3AZNt9nKu4DB9smZAWwtxtAoxjGi8/xL50dt
3bcphCmgXh1znAWEKXGV9rfh+Hph8X/2+Dg696FVAlhk5+fExIZobPvMWdkj1BaadW5KJzmSZ4jr
lsXet3FfoN2w+c+LfuivUo+74xdl49FQVh5DgZzuNFsJRVCFmTcg2/JHtfz9CD85CD+IOlvyoZyj
kEgMMETSP4sQafv5ewGfqQ+OIz7ycNwy77ztA86ZGX2FsQRKARTtbTbfXVUlefn993I+s2MhAGs8
9GG4Y8F/fGiV7f22ETVAahRJXyvuk202enaTVr350gng6EQCRam9oOg6Yd24Tv2WrX9/E5+YfxT6
Ax4Dyuo9rJqP92BtEABbQjqoonhozL0Kdrn/p2f2GiHOKK1Xl4qPL8k7zu4vC8WKtrHKh7y6CX8I
gjBD5f3wp+bZRcJhdOZ1QcNFSr0Lw/zMPWLUDyMOuw2H4vkmbEWUNnVbHgGB9DUXcbUDWcBbFMST
jOmdl/SH7Ee+rN+8yx7SZ/XWjNIIaV8Wsn/3V4p2MtSO2sFJ7CbTEswMN+1GbIFYsrtUu/XJ5vgg
6vzxzuEomIKoQD+GHQJ44yWr6ZKEo/75ZQIxRUHDa+WArwOkFtX94D39xyvywxDODQcF87pvMQRt
KlTSurpcAcTvwAP+sxycK5C1TslI/fvOGS5FAD/RnR9EnxkOja2G0ifHiWpQ7ILuhi7a+n564YD7
LFr+QcyZstR+JFMnt85K/HnE5AQHnMQC7FaIL6IMv16mZWIey6s0udgu+olq+yD5TONQ7TiujDB5
aU+Xovo5pONaiCaRRF0Y5KeSgOFEYVa7cNLPTtiJD8XMs+MsgiQqyL4XIRiV8te0Ly4I+uR0ZfQX
Qf7H9aiKrmbmuOIbQxCTdmqzAsujvRUOYwtZVd6+12N2wbj+dKH8IvRMayrVF32h8Byb9CVz154K
YnOxHfvzRwhHE0Ed4obnx0M3SxnwdnBWLUf81QnkfjZAAU4l4s9MmAuW5Kf7Gk/yn9LOeXhSR7uD
TfEcxTwtBlBKLwKUDi5/v7cvDOmci6dWqlTOcFz51CzDbl4ojs6HlCbjdMn/+Hxd/DWes3WBDrHW
oxJPT6KGNcsShl61GRSoHUPRHsr/fz+wzxfEX9LOFkRPPcJ608Hqirb9+NOibx5QyovfC7k0RcfP
f1G9weiovvEhxIN/sTTdmC4I1NPV76VcGsrx81+k0IhNiqeQUrloHexMrPJrrS+thKOOO3P8UVXL
gGyOxDmFQ/FRymQ1C6vj9HjyLgWuZoQ0k3Prz0XMmyABUNGFCfp05f0i7+zZlbakXq8gTwCamNdt
HKavY65jIy81hH8micF6JIijEHhkZ4dIUMhghvePhacaIEI0TrGZ+9ncpk3eHGgw9He/n6/PVsWv
8s5OE0lk25LA4Mgv7nvv25Ha9vcCPh0Q8Xw0ZxGM6jxMQj1gzGbuCBOxmpeur3e6spveuDEb59Xv
RX229uCN/UvU8VZ+WXu2J23oc4iqtbvMu9uKzyvZyQtr4dMn9ouUsxmifi1ygMs4q6jXyYyuK3Mp
+HJpHGdzQlAEjqoJSEin5qrq+iva5okOhv88V8h+fVxnx7mTpVlXQS2sxvaGINJUqUcWfPv9lHz+
sCIUuPCjM3R+kIfO4IhWzM5qEvaLTHWiM3MJUOVTGYhQcQ/mOcScjQNomu4UORiHX4h1ptpd2In7
3w/j00X8l4jz461s0oIZPUHfEBRziDmPw2jaOa1YNWS8EEf9dDjIh3AeIVzrnuu2gJs8HQLirNyu
vHbGYSNMf2E4ny4wFHPAsQ6A43VOM2VoZANPMoiY9Cov/Vs9V29t41zqH/jEXWPsFzlnp2iBNigb
jBRy7A8qqnVO1n66ansnHgcwEISvTjGt/z9m6heRZydDaIsUQRSI9Ns1NzWM/yIZANxS4t/fS/os
DITR8QABuwh4hyen8Rd1kzmsKHMS4VAYs4Wt63Xp+ORGqejNoGwmlp3VcUfrJw0gqrirHDA9iv6+
K2mw/P2dfLo6jwufInIYev/mnaJwNc/rEPrCU8sqU7FT8zhDwVVJLon6dHH+IupsRqNsrJQmEOXK
2059rdvvvx/KZ97uMZoPOxI1i8cQ20cd3oFHweg+z9a6JPOfuU+L2CUVqtWiAPwdqkJfphF8M+Qm
25dh2C9gPfd3NGtBQn26lf/+Mf5P9iZu380J84//xfUPISddZLk9u/zHvvihhRF/2v89/tm/vvbx
j/5xI9/aB6vf3uz+mzz/5oc/xO//U/7im/324WLZ2sJOd92bnu7fTFfbkxDc6fGb/68f/tfb6Vce
J/n29z9+iK61x18D2nj7xz8/2v78+x/+cYX896+//88PD98a/N1D9/ajgJ5//61//cHbN2Pxt+Rv
UOMcZC1QuAwTheNveDt+4nl/c6PQI6jyDQLP50eCrlZom//9D8b/5iK1/Md/GdEdryn9WxBQgkgK
fibEP/SP/3s3H+blr3n6r7ZrbkXRWvP3P8hx0f1lDYYgdWEUoA4BQ5QEcbBzoiJvVAJRZz9f2sxt
r7vGGW/5WHfXrYr2rXvb5Xn7o5HUT0Y/sAf8j8cLvkBRVv6Q1Vl7P0+7mXL0b0fCX8915F5HpU7j
yevzhKS1uenNlG4dUd+36Zztc0MBtN47xYJljrfJLEfXtizSBEcd2Aj8nQOwua0f9nJNWMXjqRzi
srRoHc7CcB1MSAQZfPgs0F5elXTRZw3wDXPVP/wya/98Tr8+l1MPwofnQtGehuQ6MmTHCTs3vVgL
Y2i0akTBrwfpQjhyo7jK4iHrpgPJI+d5nqa4GWuSWECLrz1E8+5laMAZjI7qRqerqjTsbtKNTsZe
UfSHkxwgMlEWZ3Iev5aVk6FzyvWXuRf5SaSafJ8ODCiNYTMuPCIAmDindk3TxgWBWotGoNCKuDVe
cB1QGzzNOWpXTpclmo7bNHxxO7YjQAPe+8eXCu18sOQqmXieE81xVYp7wZVCmzT1d6MIQVFq/flR
q1Tf5SE69Y9Xad+7j04TLv2qVnc8LdzH3ggdN1Z7u/B4mU9pgMb3EezFI9A5qtkPXgZfH/v9g3l/
ujQvNVF28/spIR9VNZYqxYzAvHcJo0GIAoSP6i0fyygUNe0WTK98Of/sfS99GXum103gVqtGlM4L
tbaPGzQC7nPNypeu3Do+2t/r/MnxpmlHgkyq2O3lhIbp3k/wHO0ivR656x9QaegfTu/642UgrLNQ
0I2JQu53I6RBclJEIs78NN3n0tqXbD6Aj10+V9jAN2kQfHUnnz1ngAXgWbB35+BmCkT+0Pn1l3w0
3wHo4+8kAxEez6x9qkKa7Tt14Qw/lSl8WLgItiKz6vlHJeHyc4S8MfPLsOKBXujIQ4Frz/wn6wMZ
wLIcOAq6DZ4Yr8VGBVmDGyXNogtr1I7khVlGGnVnwkVARQZPHWLXKAVGyjRBOSC5qWjgrYfGn2K/
79B2H0Zpt7AeClzjnOsp1mG9k+PcP9OuzjapS4a1S34OpPf2rmm6zTzVZDs3dtxHxegsfr82TnP/
cdSwkJEbY0AF5HA2j1bbL/aEMdXYE88xC1ezaT0Ubolt1err2ZhgbzVXC83bcAX4QLGwZR5u6ZCG
SV1G9DkLpVoVzjitChY1t3OUpluR190cy77KNlSGh6oqruhs/Sdf6/ouq5xtOhmd9JNND9QHQtXI
WvMwEAHWpIqruC388YqUgMHotJkXfTPyCwbUWdUoNgMLfSQFYbfAPXCR4vo44BKpVhm0xi7oOFSL
ktbBdRjU3WqKSvTvlqnaDpl8KvIp+mrCcVv1UfSkUAew4VUBMCRAWmCn2us2t/ba9KW91oX2bXy6
Pr0ULgNlc8uiF8W9tzafvPuiMP6VQ5Rc+rKpLozodMcfpzAkOBgJ8jEhzOrz+ptWR+NIKNELt6g3
QWj5YbKFvy2FDNdT4AeLtMvLpGnrNCGkmTbQYDd9D4iFmaS7v17Qmv61lI6zU5Ega4RXuxihyQRV
vW6HXDDdeeWU77Ef+/tIFQt/yDKY8F6WeLzv4tyQaS9QWLWnujjocNabeu7uCbiH13U6Q1DatmvW
y9cKx8K+DUm25+3V+z4QdggOEvwAipXRVx466SIqLN0MQlwFU5buG1r1Cz557bZ1tHg2MDURLOsX
nVDefipocR0NnVlWo3JeZOHvZ9CC/Qz4+OKl4wVt6p9cu4/PG9k61w9g9XIOQ+LMU0aBfB22udcs
lNNNiajDZumOg5XJ3CNIhyLoYeu2Yrwvxminwj54qXEIblXjAzS1C/hjR7x6aUUt1pVv62v0XwRd
Mo7uuM2a7mWae5AxkKx4kNyQrZ1rLy4IkGUix38kdHiSEaoRWOEfMyWaPgwZXYL7ZVn2PEBjUz7E
g2bDxitQeRPTvLiqwAobEy2njX9UYrzyATYoPUC2RJGKe2+kD15eDlvjjoAggOXb+j4YHyNdJmOV
F0sOVXYn6nHJSvT1FrQOty43xQYwHup2KEEP6dZAN7E1fWgHMy6N+FnOptpmnPhXkVMGgHqqf/RT
PW9rwrO9R4GiEwX9xg+Q5mWe4Denl36e+Q0WsZbA/W+7rwLI6gvRceQZhuy7Qxv+oAY0aXXuBFap
SkJ/omoi7l0niuKmJq/gad2rogyehlT4C1ZKvnZc1S1NweaVnXu1tl5YLU+qvAl8tc64hw4s66WJ
5EQlATof/nSMecibwe3jMVXyS0HTfF1q+tSVod0OfCQH6L6fxubOlji6OXDA4TQMWQJp0qUPZJrE
ydvpKrANfkIii74vml5fy9SsoubBdFK++ISLg58B47Xr+unGnRp4TzNlX6oUzKhyxElRCirBhjCY
NVLmeplZyW5haABQGRuvq5Fm7Tg3V3U139VdymPAT82LqeD6XjD5Ksao+VrOEjhDsje7rGLkUcth
p47/37JQLns2DasxC9NuneuqSkC6GSY4ALqrKBjkMyEZjByXahqrLPVi5OenV0ZfRiaHhBjWbZxA
mfsq9xfBAFaPKReHRjGe/HM7e12RoHJkl6rU/ToXAMAvgiC712Ln2pkudK/mF5rnd14N2UyyGrg4
EtxurcyCuBwC/wo2F9GAZO9vfdWTp7nPZ4DwNuVjkSOOTBBjo1UgtwWPsoPitF6gG2b4BhsITS2l
XTZlV1zVUd2v54pkS/94mJ8u/fk2zSqYicet0P7rC10bdDfUnR7nMHSWiBbZtTzu3K71t7qel9E0
tV8JZQWUP4D3WE+wZWudV7uqzesrW0YPpa7UFvWCPQxa9yai1XAYYJGmAJop6tea1GDUKoLyxhKQ
a1VDuhRFCrXlGovUXY46qxB17OEUxoNAm0A7VGSt2giMQ8H0oDs5g3qnbc0Vn/zmtnB8kA/1xAGX
qFv+EMxmeyQ5sz1bYXfaPAw3p602cvDeRq7yVycNMuYyEWQab6M8ihXh0U133HOzNyBEBo25Eo2O
Fqdv5LL2gS1UdfrNmbp0gsFdL6Dp0gMMkfRwetcVkViwwqK8XV8qTUJU6COkzbGSNALmBEc6DsGF
kJ74Rn+xTLrUdqGT+14Snp52XrHg2h80X7sKikGVc/9Yz0ztgXA19U+zVhPq/d0W1H1QYulIU429
/eqq8uh5VH/yoFmISS39ue/3AG5sb2UtH7JiRB0d0kjA5zmeUsBQSncW1Ce7UsRzQcnBKSpy8Gja
Yw/DbUq5vvMGt9kHklxNsO3AHlrMsbIO3UnSPmlrbLHK/DqxVNubeXh5v5VKZZjnzkHwNgofapQv
JENfAWzV42o1j9C/Ka0tAkg9e52HejnMfv8dHFS3itufoCki1xOt5L1vna8Ab0VFXlkdvHJoH0kK
upus6qrrnpKVM9ts4cOKfvIDESyAMH0wDDgvmR6mVzOjji7lbN3zBs8ptfWiHfB9FnT5Q1PO16is
VUBl4nYr3LbevOtBW7oRlp0jtrZAa8E8zQonH+dLqYS9b1QDHJBSlQtSo06haIr7Kpr8bRE13RLc
azes6Lvr0/NOXaTfwYIQm97UPyecVft3NQnU20Q2aB0o3Wr+SvumjLmW+XKWgqxcrcRSdH1+l/Xo
h24QQkyM6MdY0MzekNAPr4KyfPazsbmJnPRHEGbyBUEKZzO20Z2cZES2USTulFHj5nQcl037Uk2i
WQwSc4gC+HTRW98/6ICwTcu03rIQqBLcLTbKJ+XDFI0/cnhWt4bNPwPlRVuEiwyUYn1kA3R4AByw
4yoCR8HraZ/1NVwebuihh7M/pSMwcI7Lxp5e/CCN34fdVlCTrj9MNJ7c6iX3rdo0R7soMx5PnFK4
3gIk1v3ufS8PwDdTWcSXnu0hWOvpa4141bYdyIAPxJTkbclvZEH5Tclkv2s979C2PeIJ4Lgsl1UV
ljEqN78JWo9HbFgdxVMxFJsq249HK0DP2bwpdM/iUElyoMcXrTy5HE96bJKqQGUkDIrjRjm9MDjP
q/dPheqBzQTIW6wBH6Q2kzHL1C89mPRdvsnc/sUpozFuhW1f26acYqd3IxD7aEC0zdDYMDNhEDbW
XfvVdIOG8WCZ+Tb/woJjsHhufjSwAPUQXfewNu7fX1CDk3RCrrqiO+qlQCWzHPMDAnxu4so5YUSQ
PzMaHCzaF59n5cZBqKshZmIdhoBeRt3Z7rSIR5i813brUFGIWHT+fY66nKcqp94SUadFbnO7dU1o
bw1qYhJK3lzPtt+U+mnmkO2lF/YrIN7VNDJfs7zIV2lj62U4qjaHmaxNHDp+kZTItn4PgFXnDKTY
FFPTLKswDQ5cTLAcMpQ0lEMG+NzKB4MUdkmQTmQvMa8HFDXxhbAGC2UsgN3CGvUl4vqo/U8zgxro
rU+x33QzjZvKzHrdCm9awdJ75uXQb+gkH+s2GPZNyMTSCbqtaDYVlzDsuadDAFJHwcJpimIxKhtu
1NGN1VPxVE76Z98UcIdJOvOFrEsWm7EzN01uh81QtHTJx2AROmNwD7NsXKJqqAXqERcbqnxnWdWV
+lL34d0ctvdd02/yUEzPfcWveloU3x2n+4HjDIGdDnxkLBq+O32vFyI03zU4kxay/To2xt9Wijcx
elX1TQsi+W1jLUFrkRfhARDj+Hg/yOlOeBpQrtLeeRGRX963GC3NdEuPVk5b199aVdG4NK+ns2M2
Id9oQ8bk/SgZ8NjLMMvKGDcUJYPbPZz0aFPBz2jCIF8NKYyVo6r0+ufZHcftWKbRnSngN4ohDw6q
wwocK8OuBusHyzlfvivQzg2zawfsImuHZZgkhyTuWKgvE833jnTch5kHxaaU5LHse28JjUaes7SF
pR6uawkNPhwVR9c/ikl8I34T/pxQIoXKuHrVTHzemSyt4g5L5sYEargPInobEsFfAbJOVzmcwrVC
wfrrlPl7NpQo4QZEpRRRsQ1GFa6QrlE3vQhwFzg10oy6uwmcO/ucz+YGMd4G5i8pH0ewWGEv1/61
op3z7LguisZzvZ4Z7ReZFkk2M/2FcwFkSz6htyUNlpr4HIhR2EH+Me7WqJ6vp7nwF1rTezzW7tr6
b52BHzmRYM3S8UdlgcrnWBK8iBwRvRrqIsmlEyasa9n9++McwqpY2dEf7hsrbzwyP8LoAtZ0K1+c
yrRJxeGOhPmMWnGvg2VlG0etoxlGqGgCsZWGpssGCiBKf0S1sUnV+AEWdD1v0Mu9zCKclpr0zldX
XLMo8+9gs8P4Ckv2nM55e8snTa9UVjxyE8U2Iizus0kGSaULGQuC6F4ROOViDIp2xzVrngOnWs4d
db+MswD2mepZumu87PbkqgQZYl2ie6VDK/JFYWazBG5gFJf+YG4IB/J/Vto3rcOvxlOgqR/L4jab
se/+eje0lC0Bo/IG03/c+yTzVtqr+12eF3+C1qV9BOZhcJ9RDzmN0nn0bdDtvdyBlj8uEjCVF4sq
6NmV7xXea/UUZoY+CFPdzohmLTNqQH5ZFwjXTBNAE/scSGcd2NLew2BOqUCm4jBykwfiaCabKJEO
BWQo9Fu7nLPmByytaOdlDUsaF+5N23XwPI82pPiXIek1JZAr8y5fvZ+G2bMAP8sIW1hEefVyejfP
3WrUgm6iXsJ2KeapT4Iq21Uj5LyfaEelqeRUFXeydgJQ2njA/ZxJy1dTaXg81hEoWatcP0U0/zmK
oEPsHZpCpuGdtaXMFzoFjiEKPNiCoNbH4bRH+yLRS6NMlVRRTw7ljM1bNkolLB3kghfPQRHaRyRn
xTq3nG+mo4fops5bRBwwgDvRNRAip1dU2sRUsRfhZ2iIyll95RbTrpupk3SFt2jaKNrlaXflZha1
4zk1Dy42qjPrhXTpdR14gQJwauTtTi+iuNO0p7sqy71rGubB8l3bmbYdlrni1TUL5+q6mqQfB+MI
1NhmxUIMpgmdFmrKFQeEt9lVkzr3aBdz9lWAaEYhefdNoOxosFV630zeEGsVFXHvF85zVLYANk97
cstKr1rrCsZeA1iFQ6+qYTEi03VFlNb3HgPxYbY0k1s/CcPyQ4pwNqkaC3M4yra5CppH69hsI/vm
e+pGVaJImV8NswpfK5X4pvSupxn/bTXROwBVmKSmrH2W5ubkDVVOBT+WUQCV0uZurkvg6h+Nxt53
UQXrIshhSf8F9HPl3h57qUwdwpWr4ajgpAg3kmqgpjbEuap6oHDCtNwrPo/bfph2Y5eJ/ekFlAxB
r2JpB7vI+oZh86g5QQXTSlOqNicbL0x9e2CARMdTbqD9ugYzIeYY6Rj0JPOiQmfD0T+baCaXTE7T
oaTsux4H3GGAyiEx8+YwuwZRCATM9kK086IGH0HcH3ts3Wn6MQ8EYVhdimVdwi1+t/qaEGCvbFD9
0g7D8YVyWMjwZZVMr7U37GH0PrEUdqCSgj4r+TRgGT9FrazvOw7Go3xaaV1lh4xl5i4dSEzm7Fo5
OGrUMZoERzvbdT2YdRzhEGDh5mr/vtVRLN/dpzVrH3WXyLDzHokJvcehkLeuda4ioZ3bopJiBUPF
3xGAjMQiy2EbR3rYwDErroXndItU0/CmcLldwLKCd1VHWWJUjogTMt4MEXFL9pMGbvnxzENhD0Bs
5353uiIjH6+rDGi8EmnuuI0md621As8nfn0vmfd6CohlEjdOj6MCedxNVoQsDga3jt+DT4IXQ0zx
I+8BKa6eSViXD5U5+hacmXszMAD4mpolLEe15Gl15WbTRfJ68k16cIN8fpAZHPt2nIetw+38MNga
ZvHcAG4yxWUtUtThzjZfeYgFALq0bjaZc83Yl0yi6GnInXxXwrIT8eltfXo7MtSZDnkjNh0bt47i
wUuR1+AddsAWOarpPQVBYFutea2XnvDZMYKTT7Gsc0fGToNCe2RO8ySnJWz+qfKamMvwmw3DZpvm
zXYQE/dWYYX29HezSXe0ReVumV35LKMwOJHePkW9ekOeGUVrThJY+jJ4I8AQh3rFhwBMo1aEiavg
oYBubrz2HGU2pkTffzViDvOU30ciAvWcU4lD6pUGmT6k5cACO93nMxKTM1bohvR0vHfDMburiioe
4b00SSWbDr3rdl2h0+wgTFksJ952TzYMUO8+BMXPLkfXlxlK8L63QJVQpLlFWevXiFf1zhY1VGSQ
0wcYSIkZRLZ4fw6yxm/X1tu2LcwhBm/+RYzpk2uGeisH/uCiSrVaVHYBSD+6r6E412NY6VjVvjhY
Wr2Rvpxu342AQJHxtmr4nhv2zdT99NUXAprBIEqB7l7Un4Il6IG7cl8MrffFAn1+2VX+uMERWcV1
0wT7KKvqWFMsWFEp+Fe58z3j+Y3JHPmI+DY4SbLxZmIICi/rpgvjzmOYTF7AvUM4+gGGplwUVdg8
sh7hc4VeJATMdAYOqapcIhJW3hPhQ0KkFD7FpeIhWv5mnVgHDRUxLaIQih+1XUONkEA4QjXqOQB9
d6HA9+6n1YJkvb+kIEVcWZg0YTCQPyekaPGL7k1VBmFS5g1sqxThmIzMSzmm0yKa0+EQILwSKtLl
SYrTZtFNI4HLJpbNyQk9feV4WdWWxH5bpMv0mIFgUZ3uAlio2zxrt9Y4/bYI02w1aEd8i6AQIzt/
c6bmEcnFbxkifJGsgQF3fAcjvX0OQXi6bSYMfw6NScaOBnt/LMm+032wL9rQW3ut/KbQ67ZD3S7d
nd51E6+XGdrAEzlM+u70gG2NDpqyt9GSDugIT1vuXp9eRBht0kLNV1zlV95Q1yJhgxjhCa5blreI
f0ED68hpNkCSA0/2/6Hru5Yr5aEun4gqJPIt4eTgHPqG6uAGgQQiCAmefhb4m+l/pmpuKA62u+1z
QNp7pd3YIAspaf9rKBrXgDwLYqT3zVcn9MclJoEVO47DsmmgwGpm3GQJHwxWjPEBebzDg8kHk1AT
AWauwEHLXJlbxJb2SQzDqwm66nMrXma4Jz66gaXMc8q3GijvBWa+Nhki2/pAD5b5fpeWNMjjugn7
Q9NwlNV5wy4L7ZDebrXBLkSKyjUYy/8ONfHOOW+LO6unHxZilL6w5cbDkC8P38xAbgqom7TO9FTY
vw1fhamh07+BGAJ36q0PWTQj86tY2jMQLtxC2ynV45M5VM5MYqfMq19BMB4Uik1w+WZKx6iu08XO
+dlAwr1rlnk8yMWf/0OUi6JA+rN5bMNZAu0yjxUF5ISS7rHSbXmy4b5K8NlEYRIAwTtH62H+LgPr
DjMpkAJiLQV/oLTi58HrdYZxw+FpwQcXY/ODcWHwnO/lw+thgazrTKPPWWLHcoJr8da854tnHtRi
ZTIclmvp1fODrcs/3y1JQZy3aLtbQoGKjKop9jXw+XEGBDdpdCgUG0RLyFvQ6GW3rRwB/Rm1hfWB
8RnNYbtc570fz/mkYeOavejsAG1lplJfLhHnkgT6k2tfpL3fmqPLoQHtLIyxwk53c1zlnocZnX4I
MPIoCkL2tWbdE++x+3l2V/wh1hMLEfulyu5/ADimDO1MdARWMR0EV7Yo3C2DXaXbSzK3lwpynzjy
LNTcE0dqv2/NQ0oxFg+odn/WHm6sldRppf/8jSrqBeh0bFf80HZeUq59zIwbxmhg2Q3Nw1RMYb9D
PnR+7UkcrIUqOFKke4t+SthavIZFAK0RwYSAyrLjDaAB5cOvlRqfwT6rhARlC0IH0PVGHImpquF3
Xlk0pyyd2IfV5ypqz403/GFYJzj0aHYR3FZA5ZWFXjF9n2HEjZc4oO4uoj6g7ndfBRfOU8jKPTWN
eRv7xr6Nuf/b5ACBgQGSw0Zcbgd/iTzQVx6iMVjk7DFIs443eMDpmglKE/IR0dl6KjJu9+I6UTSX
81TKdym6V8ysU18VPg+m/fGw7blyJFCSrLvm3F3k2NfPSDj5RAWFEtX06qnsMEtYUvICB9r/dWYM
EvPtvk7zwXauxG4wP6AWTnGe8C5t16zoxMzaVDZKPzgYl3cEyHmHBI3f6XSz+lA9KsdSx28Y05uD
Myj79saoE7dz1TVZkzdI85mhd1icXB6CYoFwd20+IG8jl8ayfyNcnyRAGMVL12DC19Jrei7tKoDJ
V1mZ67rjsS/AafWN2z8K22+TbxorhLzdmwXGcqFYO3aFO6B4bqxHXbhzUpS+3DuLzh9BrFdQ3q3o
jKT1ha1NH0FpncJGM9y3gx3M+YHPPirXfsX2ouZh03C4Qt/8kuR3oZfhtWL0sQ5z+75hO+urWdXL
5fvWDd1n31fnuiqBNZTyoAGTZ9tiDkWTSEH/PG6XAodEJ69GtM+Ga0fcfcrnnp+C8VoJT/RY0fwG
KzskWDCJsKPwrLPtOfvRlOXDBrXWUb6kiBCKdkUeec/RDHICorYzc/P21vX5/2bSttpj7sseeEJP
LnQwLHbUaO8KBw1lPZxQ8fpfbv1iBmgTY3wS95A7XjYtBGjTylwM1C93lUHSrlDVF7GK6eb72jo2
BlND5VSQz1a2nzJs4KL0q4+haPJLE8HlrknU/xxdcpnqxrwW3OmOHHTyrtVBUvpiv7BeHjse1e8o
+lJKa2T6ico+BEJye59HZtdTpMisaK1dl+11yac7RT+ZTXpsjqG/eFnuVMPFE4O/+37/2dDP6RIC
O47DJeL/7Z7fK2ITWfN+xmy8Sw/N0qUYQ4OkIazT20cQlG6TqZkMGISBbIHYtS7fm1VlIRALHECI
WzK8C0wUeQ418FE88+Iw5QAV5hDSuKr2ykvLLC/OA+29wSFWHjxFyowKp35GPgdwJBbd+Irwh8w6
C2XGp9aeUE6PZuozB+Yg1EZt/ihXfs03xU+GATJ7b4ULAVOXdwA6sW+ZxJkbjllHLJ08C+hrBfRy
pq6559bsAp4Gd4HhfJju1S7PS+GBWty6yO9bn4Zzc9huXFTuPIYr6dS4okowLWR4FDN3dl5ZmB0r
7SP4z/nDLobhEIbNnJUGOysUVzIN1MCOwN6gqIsi82C5DCMAYTC5ot+z91ble5dFqLj2OkxLX5Ua
Xk6mY8DmJeFh7eNvGFFiW7PZU4lUNTKPX5bX+H8sE2XcNS9DCfTNB6evy9oFHyrADLslluK67fab
SrLT1ZddyODYr77rpS+jo4ZgJ5mADV8828hURtgkseR8gkUNktofafxPISBMv8NU4ehSSfoz1xRr
WINbsiedPtdWmD9CUrdzF3GxGrf4Wk/MMJL3omif84G31+0QILD7+8x8ku7EqoqdoMkdHuewfir9
oUGMsj3gvmhzevTVdBS9j9nFBHNa17tPdNWXRmLDbnsVyeg/OAz0v9lRyyEo7k/brV/mGFedW5oc
gaZ5CL1WTRroPj/nk/wN2dOHNxcQqoz6OYeQA+R1C9avgQen6C7fHzpU1vRbOJE7A0+swpc7KHLG
uLBMsBNd3mXb56QmpmAjlHlaNyS/urqp9v/OEA4JiLJ29KmTb1v3vh2YgJIJhPtdwAyW1WEps3Ko
aOw5Pn92NJ5MpJy/eu3iZxwS7KdqGf82KAVfBBIicbuiUh5t872mReN+jiKeuIpZp26FY7nurgCT
yN2y3Gsxln7iGoKxCK4VvnsSlIsf2sXR0rj0TTlAnP3KxMD2hU8wn7m339qmDAAhQ/4yc1rdNUOk
EFBY4IjVgOZ0FVksk8AKSGxY+On8A4tZ0PvlZ0GlG3PP/VvRUGHTE+CRRdg/q6rYtaugdgL3nFDi
QVDbWidN2/5UOaJzUjJPYo/YYmhjCtPe+sVzdlWO8biKDJCndGAiZQlxAuPjcA3mIUDloMSpdB3/
rFih0l7R/VadbIqWsp67dOwgPImgAk0JlKBXGT36LXRhna39pB2C5ya01CFcb0prvUdDvrh7l2iy
M5Twk193TjbovHiWU4csTzyBwLe7e2vISdtR5i+zvuarMECQoXmgueRxldP8MHt9uzdY8GK3EeYq
LdJnXTh4MS6RM8IDASt20fAVNWQlVaMJ2NhknpqhpLscMpYzqwr0gxvH0urxq2WUnwvD5HE7W0i3
no3sYErnwxVlDVaPBYjJRchyiwDAVuXkWGhEG1URtU9jry+FgC4E49I6sVOQlUFm9tnO7tc44dmg
/h+fA6ixrPA0UQdb/MZ0fsNigwbkkwtzWbqeZqbqnEdOUdxGnbxj5FUTgNOc5FyeczHbaW0XwQEN
KExGUahSGXbVPjIRoGdS9VeBRKS9Vt6XXMb+OnQtJlV2S4lGcQWEee628abAakLZJYFunP1G4AJn
MgCEscDrcpUlrXubuyAYwNIzRr4p72ODPBXHtub6mLSyVgwbFm3XdL5alQ2SVUc331tQpW6ylw1R
GH3Rpx2a/sRrBmcX5uC0oyrsjjMx/GZhUlFc8nr+mGC5QA059XGhwnNvu+zm1gAL1+WflF5+KkCi
xhuP02IIVKjEC1lJHbyIJiZe6MrC4IULcv6gRzRpGwposEzAQgttCG6BU6PBUmybjHYWc95eygZg
sJoWHW+dbo0/2672RaO9P+GYX2r0txcvFO25K0S26HF5XRaorZlZeMJnp/ikDoVwyMGQKmyfzq4v
DT0Hg9Xs2IJqdORugylqE8ajdQAivx/rbhrCk2szmScg5/WxndqMbQIhUCvD6VsUstVHvF8+qvyv
XNEOf+H1U7+45jg2JcasKumhUxnH2M6ldR3FFCVlIXZuEdWvnsYtFbhukFXlyCFuLrzDSMDsm8Bx
HlxWuQ9ur5t7MQ7FhUrK0SUP/Lqd2evL7zOk/6clL6ddjeEsIHJK5D9W9k+l7CXNAxNkg1fwvVv3
U1oBTE4mIEMiIMUpX5tFjEDMmmDuTt/947zYlwBKJXyKRn7qdc4YhbcodsOqyMYeqNYmvWknedVd
28SVVfwtazTprXkU/WwgvetMbC0zeYaMw+xqA5WKM6ff9wjEHtDLL31WzkF139BS6s0JWf30dReY
UwlBQFy4zvyjGcwh90v1zv3FTaYpP5Ssnk+ki+Yk0himXFccBbpDn1t1L2avumy3hmc3f/+r06ew
fAQY/guNs0QbD3owduz+UcIsu8fPZbVYxOPQLO4zlBnxdqNOFeqAVoBSrp23OefNh8JszX0ujZ/W
rBMXOUMNObtW9WQUaj8CZU+2vZShz2NYSPorOnNk3TW5OrquMfuaSAV+KIDRog8GIB5LmG1PeXTe
mk1/7FBS8qZ58iSmC5RL459QiJhrY6FhUzVc0czyZWqp6KnzqurMamt8YOBWIX5thh2tzJx8vwRq
DXFx9ao8BiJj7F85tXTSrGWWYbO1J+sdpdd7q2QzSXM5i2wegTYFLIK6y3O8Z4MZfJLO+mSJ+jpy
iu0osEiiW9w2Ogg/IKxGqdOY+YEh4hlrRt3vfT43Dw0bir0l8e78B3Pjk952ONBvIrEVx38FHieu
ZwzFgGd+OXskCLICb1ksLAl+sywxbI+PLRYdLCdhOSKhO+zCpLU7Bvnv1P0okOeGhnCW32fbte+v
atSZrXSHtFI0f1Qj6IOiJuQYMmY9Dl6XP/ohYh2R5UjjzrTqXXsKPG9btbdGYcwh6B9yB0lX7BpF
yB3q7CD1A0t+fjO4VNbxuO7FQjY9mtHApFahrEdDnQR/9/TCQIe9WAu/wJL/vXpw+kd5EU8xJAZa
GV1VfQxxin/zvPEZzs3uBYu3ijkUj0iwCARJW9iiD7X7uqnfvtHeXuZ45loH6NfY84Pfk+VM/Opv
bdgDMyq6Q5zQnDDiHu+PiEoS+yyU16J+3uoGf6BztmCcnfHYnnugoxsXOkWL+wdGONlFUP9kLVQ4
Ly6bnH1hVVHWQOj1JBWKmtmakCmjAIJ0+hdxfJMyhdwBu3WOEn9o3NFp3BE/eh81pjwOiDxPGMUH
6kJVauPGwUI9QQmCIeMjlCCgkw34FWhbbCkT7stHCeoqtUYf4uz2MMNqmmGZAZ8t2md3iYCHs6YD
ptw9RwupMYJyQBpBA0ehg4FTjTMscS4IxhT67FdZO+mIWYFWMK5DIivritFDK6SPgQasOgxRCVij
I0/WENET/p6y6Za47dFKYPMvd0WPz5oUA0ZEOuUMA4gIE8PGoye7BnSwBMRj/EPodFMSjbEcIhD8
Q2vFEMT/plyEu6n0UjmGeUJlX6WR3S8QTS2A1xHetgrTiwKTsdq+m/D+X51K4W8b1F/CvSJG5+u9
hd4mv5l3pYXuk693kpkBxBboXMap0FDUswQWCpLlil08yx3OBCKtHah6gMDLdPcV+8Semfay0Wen
7Ea89zPLNPN+hov86ZYAoorA2pc1/5NPy21pmJ0ZiCaxcJ1hd4truyr2rod3pLeD4+xYeVZhmvbV
Lr4Gr92Vk0GXCntXUjTv6HHFLhCtzlQHDZxyp1WIDRyEQTMPhTk8KNTZu5E0MAlDbYggwS9n6d+m
HFK1OfRPxqNfYJnEA9B/L90OFjLfwRNb/ECX6Ii4yPJi7PruGHvJ8mL5Bb6Q3cLZu/fzbpjQuC1i
WtKAIiurUdMFoLQ+KRdzS/sCYXmuU2LIVP+TjObWtagxvHn4mnJgP7AM/dVN4KAGmJDF7wLJs0lk
sqnWT2Zxs3qO0DFrWiFrE5Xa4mE9YJOHpOEuDuraz+wKdJI1vJuigH6spT+dHptKYUcHiBpF5g0t
8tCsd2XIYWoGpDK6Eq0gsR8wp20+2E4Lf0c1vMw+ZJd2CxE8AvSRckTOpkbIUcsEoAI93WT5qRuI
00xO+FNreApXRABGbkIxY4dvPSIZkm5UYRqJxUVDHP4pxIKsPpJBTzLs9VC4510trZfS4CPlRZQS
e/od6dVZD/l5AI9wALQs54Rks65fIiga9scAkPqxH4dnCBiCxwqdmK5SJRu6Mx40mlivZDJLMH+q
Yl7SjuMOP2vvAJRhZraF+rWvH8ZxecMdMh8YxE0JdSDiboowv6vIwncqWgALxiNfT2Q85q3lZNjR
VNbZwXOBxh89MkOEuLF+5sBRsVBXJrObZUh7MWiQtIMT92Po7WVQQhNRzaArKW2PGrmwmVYpmxAk
KeZA7xvMpTsOdLeUiqZVHbTZlNf7Wdg/AQT+1kjQAsbIgRv2L4UNEtd0cICR+lGbsUqXvNQJ7ewi
bZcu2g9N+TQ3mLLb1r2TSitKmNdhQGhhftBAYvBHz/8KjUGxozanSbR1ooVusdcEY4Ln4S+BHzwb
A7U3EcUk2RF/E5GoN0BEiKyRCM70ZsdOA6DPeOTZn1DhXuBeQFJOoIUtQpGUCwlSOiGN0ilRulkG
kXhFB9Og7aZt2WWOhbBElZf0wApen6IyuPIcO512wSp6eHrS3sbnzYQjr8H0G3ZGegY1jj/VIySB
4JgeaXOB2vIE9CO/0WCGrqivb0WX7/kErWLoh6dGNCerh9K44ujVnB6x2xgxeGtLcBkqUipBgqez
CWOzUsvrgMHbWRmB/Oj9HBH4UA0QyAYPQ2vfoA/EsF8Xj5jvUODffguXT4Vf2CoElHiwkjqO/xDE
IV9tkfQFe0Gewk01ZSSvnUQyO1nAVWH3PJApgHAoz3+QUZEDSlW6myhkF9pVX7PF8NyWBUtDimWg
mt95papMsgpCHlXBa9bsQgs8JEF6Qq4/W5DrgF5MqkrS3ebgwsQvOx+so6MGkU4+Zq6wmdpJtxQP
YIowbLedaNy39GLwm+I/aX/XLXkIBwgwxg7upVBF7CDrsUOF05mdwjiLU45x2VX+pDCmLoXXuITJ
4qNVvbkNbrVfAtI+cNm8W7xKGleWrwj9/Wq7/E+BdiY1YXgLuyg64UlKW9mLe1tivnI3R+MBURCf
tsfD1Ec9EI/jKWrLJoNAbTwKXe+4C8/qIGfvYA8qdumi9tSTNQyCHIKpYT56VcGuwXpw2fC62OzH
6M3TJwcUqmz40r3BfqptfoFOTBwV59G57cHhYlRim4RQIsd0cDDcGMIZZ+1MvKFG48/oRxkUP8OS
iSs2p3VK9fjO6yi8MhTSqRe9BLk8+hICzIbY+rF7leOiM6+LPud2+N30+SNlaKZhxUqwZMDCK6Ap
KJbQywxQn0ojbFAOPcnGJtCX0Y+unKj+3BKNN2sQTUqq8qGAXP9AFornCE3JVIb5w0DHdr+E4Jvr
vrEeekBOmYOaOM4hEQo1zw91gPSOEVa5YhjnWzDiXQJQKPdFDSeom2PrVoWXFjzSyN7wlstiabzr
UDKewnr69qLWdeelge8XGUOa4RXGwgNMQuLMDS8zy923LpJNpwFF/sB1myD+6Ffjw6YdNMF1GR/g
F3L2hqL3sbGipmPfvbZeDb1riWKWNs2VDQyi1KDEuAuRt1f7yBXvTv0I18pkWzvEEQEK0/ziO2F3
mAKk4iuFTgQVXlIHDLeNG2ApAvWz7gg3Szcn1M6wIjCIOf0iPDqzgt6Me3VMgDvsekmxWTmQEdjQ
ID9Mbu1mMHrAieu33i2sUKkTEpbZFJAqA2vDkEg8BHcf8GG8WAhBrTGrF0Y8gp6aPsBJj2IoRBM/
YlAEabibkW5uU4HNC2pOjdkvQT0fwJS/9tyxMUM6qnaNnj6U4v0FwfcY5+rk54UXyIqx9hOzgzrW
UJ8Vnpn3jXaujpELxpEHfqqDCOlPK15dwSI1LsVuwa8HRadtJc5CFeDR0Esx0BGuH+cp0GO3a4Hz
x8pBUevR+nfkWktizbUbg1qIEKrctIDmul9oOI4FVd5r2YYB8vW8bq/FU9u3EFFr6EgWuHegK/fC
PfQzp5CECbr+GsQNtW8TMqVjrydW6uqJn5tiWpUOZMqEP4ZnlC1J7TTuqYFvK1EowFIF8Capwghv
FCpMqNreHXAsKbfMAINZ/xehM0k+VLFfZVwT703A3tFA+DS5ArYwAXVtZZ+kDFmKZgkI7hDuI1vw
ZKqGnVEc9AzMaceAghV1nPZcymcL3eypD6qjnCEbD+dDWwSxh5vwDNCdXjgFQ1L7yIOKOpGid5pe
wIf80aUpIa3KyVO4qrOhSUoX6hRANResQHT+GUwRPzCAZqX27YOe3sNukBe7bryUBQ1LevQJCKGD
SJbXk5ti6jo28PpQdOOXzvkd2iM3aR0UrOXSZrmnP0fqs1OUQzIDbruAM5z2+wGAV4z2tThbrhYJ
FZgjxHt0ytI3Y6Ys4oEx6gHgRebUI+GyloQfOrt5RPcOG3rBwxP4rIM/8PoaGaw8U4eWyQyYPdHU
IT7L8r6Ms9wFXoVb1YfwpfHPsqQIELAtBNuRSOxAbf8ozfhLrftbE0h7P1tfunoYWBdcHcwujJmu
x0uRB2h0IW6AdR2zRd4kIjcT6BmbPWQweMIXhcJNNgAXIcdK+sE38FwJNMcw32R9Xx4D3J4xmyg/
FPjIM1mHfgqKe04DDk8eoSN6uxEW0ci7CFUjorSa4JlkNYVioa2urue9jq0Y70DzVeslRRfYx6E0
Jhmw8UEC0svTdiAOIs4X2R1rLkAejlAt5QqtWkAgu3EtJ4qhoEY20KSevbrAUy2md5A9yAen2D9D
L5QnZkk8U9upw215qtYl69/L7QyjVVseb6f/43W7XUXnLbMw11/fLwFv1KeRhfYLQHbrpYbws6ux
aZTrK9E1H3gWq9v2tYqjvbHs1j2FnSxeawWwwB+KaL99VeJWAw08YTi6M09PPO8gp6Jqh/ijzJHd
gNiuMccjGCbDUrQ7NU5zWoXljUDqch1Jt2+dejmGbT2eFtgVmRfeGucFBgH73ZQDwiba1n1TPurK
Ynjx4Ye8tQTC5akUmPnHxkcXJt7rVAVQfsPhUDLG744AYWJPrM8QXeCdhEBzjFkROuzZMQTCnuVi
qVJoYeCNArj60ftnqNXFzmmM3iPqyMdTSjg2j/YezRN5qLhdHEhZ/pBq/N3z4eoFFQQRTKpVpPHW
oVy4dKGtnix0cx6UE0OnuosTNrfFysvH7aBmm955/gWJzpyBqARy5wm2n+wG42Fzgr/cIYadAEPc
OjVNNy2Rss24N6FPZBHCMCLrnVr+ryh/KNyCvoI3Iy+AVSy/fVPFjI6zsqfnZpFo9lUUAxBr92iB
baTdzfUJvoEybmzD4xnA6XFpJIS/GrSRa0R1aCjg6wUKZTyW4vY+SqpPUli3EhjLXsvCvRKF2PrB
jdD6WWJ1LDUUstf5OgOFOBJn8eYY+f7kun1hyBXGJek1QwLf9u8QMEOv27dZBnwX1Jc63q79+5bt
bLuWT/Ba8VmR7N9Xty/Ys+UijgGijxE45+n/+Qe2l6QnWK9dsv/+59Zf7H/86CgQcmQ4VOX/fvbf
L79daywHHh6y9LvtX0DpZA507h5VYcsm7sMCIxklw2nhSv+0vUY2wIjI0fVLuYOLGOwNMCOfIcRe
r23fuH3B2KzM5BhVCbjrtnQB34IVAJYT5JC82zBtgJwI/5Jai/MmtYQHogTUtpwbA59iFInncS56
/H5+iuUmvNh0xWClN3XX71PhuhRSzTrI/Gjs1pSpOZs8/SNHWQfi9H8fJqmbq9BRfvDc4RqqxU11
FDQJKeUMUUBX9JkZPRd6QAyIAsTphcc2h72gV+RGx5NsIKyHgqz7NcsBgmlIGLB9IHLEU18yJPzW
Vv1v7iCVMmdt9djPEYXsY+jumvrOzjYTudZlE+571VQXb6rrY9cG9kmHPqT0VMljPbLoXEDgdnBh
Y71WxMFcFF25SQPo4DiuyKQcsQQaSD+jFaz0G+LAPacSCkThNPfW31GE071fD8s0wdXVoi3frvlg
/u8Mt/IdBHcVu3X7jpW9T0tIAvBI4ZCj27xtL0tjPfmhIWkFCD6mUDjcjNsMN/f/nOnyt8Zsq6ML
4HfiXXljfOBAcwa7vPm9+uDIED6UDmzq0MYZCL/bPfze+csKgVUUeI6BidqSRbArNaQViEMIHvDY
3jDvGMIeSWDtMrAhDWH+zOr2hJ4gAsiLA8Lrq3SmRO/+XRsGTNIoJ3qq6BhBIVP9CF3RnLvobnl1
9FR7OnqySnlElHueMdjs4LtgMyTnOCxWANICipu932KSAxFI+RCGtPftgCQgefeUC3h3fGYwzX+6
FNJHJEBCgTB24gX172m7Dm3zsgP2N+9FyMdPd+GZb9f5K2eYWAKzoRPnM2yycxv9tgLERXiAyadK
7Npq3KmZiVc8wfsigHSuQ+TIXsCZUoZQ7LEIk0jDOcpfa4qZl7DMFTERHSxxeYAxu3kNKlW+yKAt
LjpwZeIBwyNOVD2H0NEvpS0PToVikespyso8kHHjzlWz4z4d4Rm2XMwqtNgnh2llN+fWeN4OVgMC
F53xayQ5T4JqaR9F6YwHXyvn0ESj/2CzBfOGV1t7h/Z/borfo1MeLIjEP1Q/NzsL0p2Tynn4yHof
5lOMSPwdQIlsQOq+QfNT7I1vlccSkRnPENeV3/9GKJZXu2L81QDtBxei60M3BfRlDOTH9p84UfjH
drvwXJU2JC46WM5yCC0UqOtp7dByJyJx5NKoZAgQc0oYIzsXwwEeB4u3jxiDLuKwb++uy5cdUmaG
p65UwxPJMZIaXsj7dglQoTzbSv/ZXllqWMCbTDaaeiRBWWC2Tz4wxZca1s+MVAGHoXiZsH/zEYUI
LxLsZi2an8D7Iekn4hQYlEuNdw9b+ykvC/Kc9+bnYoGxb+rCe/Ajx7pMRYvWjbntT6HUrTBo5ntb
+Smsw1Cc0gZZnS6pf0ZaxH7HxaeEo39l/Ze9hWE2H4yYeBmqTzB5E5IDeohDacSe6OB3hxpN8oFZ
Y3voSYBaEVkWcZ577Hc72Gc2B3/UXFsXEKPIm7DslJfEOzBvPCsvUM9o62GmR8u366bwCZBM98zs
Vp3a0GBS3PpSdrR7zn3k2FMX9T53bqLm+bOb534aORD5ALuPnvPcRidsUKr5hPxyF69LkKfYHKpw
/gnq1LlZnvNnhO8ktaSNCBi8tbdeLqDXRhg8nCh6XT9lR7nxWAfdhzLTH84KoJLF9ApLDGhksU5L
h7dobnu4CyBifEAmSMIBqqf4dJ51t7QP3dqfmIpUsVpfbteCtm0fkPb82uEJPEEt0j5sl3wRFAd8
7Njm1+/49wMGITq+Efl5+/HtOrT4uKEL7G5qBDsWb18pZLkLelAs28+DJPVR2E11No3aPm0HW3j2
aV4P/15uZxKiSNTy/78vRzKHuZCa3fbN/fbN2z+z/cR2cTu4Ivi5YNLHWUBhanNWXhjiVHJ8BKb6
X8yd13LcyLZtvwg7Ei4BvBbKG3oj8QVBShRswvuvPwOljtst9T7d977diO4KslikqmDSrDXnmOs+
CeyNVjf63fXBm7Lm0LBKX0mZas1GVhutb7O7WadtS33KOgKonY6Ww8QL5N+6d7jFBmM0b8Ga0alJ
A/1rXUvHt4VmcHuGuW+lCYnoRPP4oSa7Z9OrWKSNbeZXduWwyVVozEJDpEca/EvDObtcH8ZQ/+Or
67d6M/YnuDkUw5v4hG7+j4e657QQEcT3Yyajk1Pq1QFj+1tbJDlR86p4UnA1H2kYX79xgolnLNwY
XWx35+FLNc7jfm4K8wEflnkbODViBdd4uD64Xc0BYHW8maWH59axpq2ZMPa2wYBa2m3qO8ecsks2
4XCeirJ9n8sMY1rYPXeVVh3G1sEeuDyvQ5Rq8vd0BhpVI9U+pENnPTuFDQJv9l4SK99LT9GcqVNx
G4RFgC7TRKhU68Zr2ExnCiHym5fyT7vK1MDqmM5OgNbaY9TwHjwLwfr1Jcsf6uLB+1K7dMxrBmma
n1SCp7SvLxoQnsU30XyZsvyG1Uj46YTTrVYP8ZfQQSwU2WZyiSU4JUdYpPeZAL5q13y9vrTmT7eD
F75Bdc7X6ILGm85humX6mLaVYFrqktZlf8o6IG8DJAvcrBvlYu5JYifF3e1UdxJ51d0IgfBUUDeZ
PMp22Hr5gTIoR7RIIK6vuL427IY9+CmHNeRblUbmGfe9vCDIrXGsLV+Ctyk300gLiNoBlBYP3EVu
Cj8OkWYXSUZa8PXJqJB9vr5+yfFvz/3u+rWNV2qdu6nmUwhdS/ZH62Tq65vGy77XbDI/IlopbOaN
77YqDy40FDw8OPTLKLZw8BHaWAnq6/nw3kUNoNu+xz3cy+ylb9WJWqN2Lpz8j4d5+fb6HNu23aBT
0gmTxOsRxTh/fd3PXzPs5xAn1n6YVM8+36UMl/Yh0pwWUe71IZRxeGb4Ds/zZNr7wrTpLtDqK9L5
SzjHyW5szfisCSqX99cfELqpry0FUPb6bW6Xzzkj/Q6/DsWsWkLUG2tnuslx3U+hWzD4B2W0KzeF
0Zu30nkeGMvv0kbX7sq40u5UNe4SWxsvfz6vioWBwUES09zu6ik54sZo7g0RqXv3EY0KWWe2oGVm
1OZlrtA/mk6hf6CrYUNSt29kwdFfdwf7iPCquncH4H7XVzhZyX0Wu89qGqxdEo13+WTZ6wFn7XMv
dUTSTfuR9Boqi6EY7sKoME8UHZ2lMth+QHrT6DkDo0ZkWmA/73V3J8zO8/Mqrve6i+ZuQKr5wgxF
x0jpixmq6tYervJ7q8Y2W2ly65Wx/oRbQm2DKhKbYvESjlaZHjXOLJY1fmrGuEaN5o29/WPelsWX
vJ/s3ZAhOESvk3/B9I/bK/K6m1bWxq1edsaqqMaYZHYq/ZT06B6UYoCNweXG9ps1dZPW25bW4I6t
SUSHUe/WI9rTxw6ND0E5Y/2iJDZLDIg2m852OquJEEMj1364rU13O6m+h5EqV6Jqm3Nau4joizjd
xF0y3DksUrbscVAIa2qJ4lDtJR4tpjuNhhUdapN1DHMnV94xdbFpNJy3mzkuUsobbvukweBbKcBE
79E8XeLI9MIV2nDkPnEIybN+Gsp4RpfWEHvhUCqJRN1g0QDdk5TqSYuL7BQE3bBIF8WbkeqXhhjR
J32IJceUttn1+S4ZTxgfc78NxAAuKNu5jTTvIGK0T8gD3VVQZflRyKF9cua23OLtaDcWOweKhP24
ZqLyNhoL5V3XW/OrS8VuBYC0Xzh+GdA1X/My8Wo0pX0pwr5BwRDMO0wl3S73bGKAQucNq/FMNVU0
d55BpzGrgAjoZqpdGkU9BUWPn4uk+BBaeVJDML+ApLd2c9uycrVU98L64Xx9wZigsOkQNt/aWRNf
aGxFvD2Rf6Q0ttDIqTOFTjIohVNv9TlrD1mcFHt0B6x+jO5rUFCs1sO0ODl8BDOc71ulT/dp4sib
SnjrP5/C/cN1IIvb6wuuzyehPRwR0bAv5HeuD04z6isXxYzfjvRrIk4rMistTc9I+m6HKYvuu+UB
9oZ9m+tvfz6TFDK8z0WwdpDa3Fyfl04cnRpDJYS4m902nMv+VUfRupoc2Z8RoPevdbNUh1rriUa0
c5c13CLL0y0u7IPp1uX6+kuJpwZkAWV+uP4STdMX1cH0H2pZPpuNtYpl4a7R4Ew4DwosluOyWwEU
00F9Dyw/TEqsEMuuBrnip+2wGK0xsm6ZVse3qburRmm/I7vnEk4p12KcmR6UHf64Pj9Edo2GX0T3
caric4XMad0sv0DqiY8a2vyC9SsmSFiv95rXVy9cREfbre13zZH46hrTPKYRixq2gvYziCSFEysO
L23kWc+9B/HI6IvqYsP/faay8EOvlf7zhyV8/H4qNvWEMc7pLGNL0z3etcu36LiepB43F5Z1Mal+
NoA0Lxo3XtPuwwL6iRQd/nHCk7XJw4hdvw0OtK9SbxG2FhEbdz37lsH4WPznTqI2I5SdSCUfajDf
ooJowqilZGxgIV2G3XWrTx9W0Dar2pwFLLZkk9jCRAfcXGYV5ScqviGbs1MXsvHHTkJNr0aslZIk
0VntZWpaY2/QD4MHbM1rgYs44Brdz47dH3rScIDWeZiotNNoz9Hx+l1vVuFamMmwDtCv34Q6D4KJ
wDe9KdksBLVjP+fuw4LhMVLWFEbcrTNL1/y+1MHLqPwrMy37aTTlN4H3VOaRx62ZFGdXjV/UBHKx
RKHfBoTdpen4CI9143TTB0th25joMBnBDbbPclUFibHOzGHj2SZkHE1t7aJ6c2Uyb3uKPX6sOeea
IfJVT8P7MNKI7Zyoki9sizdb9phHMI3pbpAf81QdexnKtWMk2jPkilM8ZMa70WGJlYNlHuwgvNhd
mNEMUg9OjC6xsaKdmcX5LmuMJycfHyA2+lYbPctkvFiaOiE7OMdT86RFmp9lwccsxQ9cnfj4xXwK
ZvGBMePiNGl58ZB/ZZJD7+pps1+62TZCnlNtCNgscXHQBCyaKbD2Q1cizesRaCjBKW8L5FpuktDO
HqhM8HHBb6h9VdDmHBJaSwI+6qpxzcJHh7meEJ9iJw0yv9BQUBbaDRARbzPh7qDxl0NuUODe2SHU
XYospMH2bXgT1AxstL5KopNrB+5KaJRiQE+6a1fzIt8cU2rfrARhD5k7UeM1QRIyM1mH7WpCKnUs
pL3GEihpv5Zw45W9jvQi9puuTXwXzMA6nYbP2humC5vlbyqAM9Ta/W6Ao1My/flxZIlNbA9PCbTB
53ROnvKHgD7AMdCYMhwBfGEkPw09itvvKO+90sUzLqFD0SDhw8AizHZoHuZdbVDtzNZTiPHGSUyQ
aKn5VKB5XCXckH4QzfbKcAVtPnNODhUIjlX03hUyOOoTix5DBPrGrr4NeaetQjMe/GLKUbeo5zZw
JYo37grQzpvawl4n8xINpeH6Zj+c2TS5vigiArrM8eBlwCionwJleIhyExFVaCc0aNmb68NcHI0h
eSArwTdFMB0g7LfrMqSPBJZrzVzT9RH9BCHOIhr6M4pXGBmI/1DDHEevfXKNLILIacw7CuCPKbCu
XWh2zFgLUNnx5A8WW/kql/2nWj4ySvW1GaX1mpVDNNIqlJH3pamSH5at7UWUvOA6TVlv0mkrY21L
t1Miu6vcTZY9OnpAG03kT66oon1UYTszrGxTOiV6i1Jt3Sp5hWv/QV0HqXGfUB7bpCSW0f9jt/oN
1vOpQQaW66mxscQYrbJ5OPekck/ARk1wt7hjcoyWIAtiT70w17WrxpG5r2nDQZTBAZrwKoq0XdvG
n2IeUIz0w7MYZm1FlXHagGYVW88x6iO5nyfF7t+fU8en5xxv3bIJ/BzmPp2b9ahFj54eYj6tzIun
hXSZW/GViZ0RzLibpsGF8oUco5QoBVVJqzHpiCCYgxuLsrnVk+JqHNEv4HMIBM4+sW5j66Nlq+Jn
qn2O48QnXWBEeZBFfkORjYH+NHdluTJC3fCNKfympeX98iGnLH6XwQXY5TkqppU+DzWLbYNYvG56
I6lw2uFDPJddUjJoJynGQRJ3ZwNwqmXHBgywc9Io1G71ah4kZf4Y5V+TqxV9kdYPNMkFngQB6Y2M
VkfhDq/1MH8Pupk1bQlsGkueHLwf5GcGq0KHmgFOu1s1Fjepw9Wdzvo7AytKQMOKDlo45ru+0k9G
ltXrrIU5EGPwvzjWzWCrabU3C97HFHlPbTGcJYZwtIfEDdxkFiDBgi674Wb1Urn4VpkUg1IJFa5n
DGbTtywXDoCg9iZqWwxSmwzmVtiod9dBTDy2FrypPMM2Eqn3EgHVU2y2N7ZrvAbFdN84RIJlHT2g
SotWY+5wiNGWoujnprLSfakXtP/76MUaGFmo7ScrLXYepKi+j5p3JnUFAVT2SiTYvm/J88krHB1o
qUkvWRllngJ80Zbw42BVml9NoIIAB4GHqalBBmEhdDFl78+V/NTmKvK1mPYRTmE/HYJT1WbjGsPZ
Vw2RhNGmhyidQG51Z4kNeuz5U+XgrjGuHCganrNZ3c60i1v6u1bb3U1UBX1QLj7VlXUs02i15H0G
OUzQCON2Fp5Hp7hE6XgvrbZ/4J7r6ccJgNnqO6TLZMcFFKIu8VU8PSYINRDXipjNueSpKA/XljSP
zjwzbsN7Jepz3M45nLcyzrZNBYRVB0rQeAGWxUagYKu/o8KgHuqhu5yachcP3c2g7BenY5+NIpib
lIAAc5E9tME7y+2TK3eIITkxDxC0/KiejoEx67AqcP2OPZRl9J5dPGaU5CbfyJOnrrOQGxXsVSyt
+hiMBt+pjJ6iuj8FCfQXLz2Mgu0WsJ0wvauWtlA5fDpKu9Ra9a7PD2Fl3doYIex42KvY2Gl2eFfX
77NBlqeVfNqluhV99J6h4s16L9o2KdDj8BMRvIdbo+L+toIXjRIZYuYDb21A2ltD1i1Otc7YCxwi
3CHNj4u1mADoaCZy5GZir815QCPSY3SZtMgBeoeSwwsROptBplaziX49G+p4O6uAw0eYBOUfJEj2
mGMUp9IRi3HGLdNt5jplvumEsUSn0abDtiVEucLT/wm2AjSLFNMq8xILVAFAXa3+2qcs7T2t/FFa
2drp59EXrqh9T+yKqkJ4QV1pUyoqINTUDuBZ1yVrsn3j0E3KGOVJfvlo5h41m5efUxWilabskyX9
OqcWfIL4xkK+V5NvQVq6lSKv117eea+BpV6ipm5+pEO1sruie/tpLO2c6Y5WTYSnOPOnsQ58TuGe
Y0FY5jyqw+wittEUVDNzcZBZSpVricUXxyvbzB6aUei69I8Wt0o+sCmPLRRpGnnTz+HyVW5o4nj1
sijNfIt1YyelZf6Y83ZvIIB6Z421ipqCZqMI0NdO2klLRvl1MNALUYGdOJvZp7H4lswKK2euuPa0
wf3IY7OG50fJ3KUdYWvDZSoNcWgauBVGmt9dH4aw9w394SeUOCzt7raVwXQsp1lb16PT7HUUKy+h
C7AJfvJ70fcQKZ+9JszW0WQ7H+OPJEzUt0DzaCOD5XsrybyddNdcJ6bESrbQtPpQkUC7RAIYMQkJ
KoUrnaq+4FPBS7u6CX7ah2E35GdPy1+SeZjeEtu+/AT41v1Un20973fWSLHYkvN4AS9ZbJu6cLls
NHWngQq+qIX1qcS4QeEyfXEZo1cZjgQwpEPirXMQfztZO2CrG6rHut7J76XFJs/rX9zKYTEDEurP
h7q/n03QMTJzilMu4cb109eIbtPS28dIV46CUzmlA32tCYuEi5RT0/JTpxn0Dq80iLIF6zNRsm4D
ext3zfQ1Z/HpZvr8HrbAW3s6k+uym8P7ljY2JppOuwB6e/eWzeyYlOYrticmDwBl2ELjW1XWGGth
P2+b0vt2NdZa6vuId1Fr2O8BHp3OtITl09jNkiEcIn8xNPYTgqRm6+S9zayIsD5xYou369T3toHy
yhZqPbl5DBWJZe6daYOkAS7ebFnXwdVpCudSt+MTqSXqubbnL0OYT3djNeMSabpDbE7NC04IKJku
hVnyQY8iqMuTaQ/aKsOz0oYSqOUCQciEd7FzagOtC361zeh8oEo7dEn+kPJhztcX1ehJV/ii1sXC
nLGUaxxL0W+FU96QOTq9sZwQCONls5umBAkq12llO85dEyXivrOAVPu9iezwmhUyVuiIesujGwFo
YEYZsx2hP+xFnRIZ3+EZNIuaqVsg2ANk/9bkGHt/2uZAD63cPsLNs7yPPh7tHWUHqHpDPVzAFr80
ohDH3G7IN3Hxcl85s8FgvGGx7e50r6yhw4KdkBdQnOIMfpPuU9Lxz9rsMuPJeoDTbGNgqIU/BG30
MTf6zqGxaQcPV65YE8XmI8Y+FvPc+BSW6ARQjzONZh0mfYzjl3fIZiZnUImWS+9HMVPfqXnLVqHN
30PxMCXWS961wwft/Bett77gzasfwC1IH2pBRrvVAr+Wp+UI6cgV+7Yqh3uD8lXS9N0mLRRSq+s1
kIYW8koNyU2eje1tQPP/akbzgs/cLLOnn37K/pP6BToA9u7VAkrrKka3MI8OWSu1SygXdaLqXMit
xMYIN3m4PtAGjg6d7nxmMOHFoA2PUyMNwMplS1ksLm4KJHOsTtpjPznl1znyJFrLrMKIqgFdvRpv
VeppFyu03xHLBSugIfpatj+MYnKRUNglIgqRbrpBOzuVY587J8hxR6mKs7IfiAl4+nkgwkFZOJ1y
+5FMaZDPVRbvNDX7U4tv9MpHR4n/1cna8c4igGPzE55VI6+GV6hojkwOwEXSjAECjlN4LOEZ0diY
Hmed5iix7qRTu/A9nN58JbdA7dvZ24hhnB7tGvJFUNH6MOS7Ki36cEviT1XPlNuKGYJoD0stSMr7
qSWQVrO6L7mU4wNyiGjF0mV6MQlgacoFzinzaYuhQD0BCTKPWPduoE+5T2MZDxB43fQgUUFtgjj0
KKwKeEcLFeNKvu0LLDFdB8u1jTH1dLLX9tFU6Oefs8OEITEocmvVpGa7qdoR3nZDdXPlGLl1Ftcv
R+kMVNErIlGWmxWCJVWuN73S+p3hOX4ejuE+D7vkpGl7AC/eXUkMho/XRm3z7NucVi6bzESOu7Dj
GpiBZMKJlu9l0wW+Z9fGTeOi1xkgbm6qYZAvWmc/9AWs1ogrrCPI68Fl2MQte+P13mKuQwdwPZSQ
8zq890zBQo8zmsRF/Tgs0jYXnblGWtyxKxp9P7Eq9TtM5jdVRf6PtcDpQ6XSBzy2CYpUGJZTllpr
PrjwnSVWqZ1juTf0HNLWMJdAVAdISaJot8rcC5xIhd+7U7opYOr+tN258MDMsYrutWaSYCJcSu6d
g8FUQY4QEB0ph9FLg2tmCMv5Muso95roY6Ae6btuj8Uqmw401cOXXoxIvjO/nAPtFeSahRsVkzVV
JaixUFieSp3FYKR6FNZRyqTP9BJSeIEFbFFfv978kt7XbvHv36CuQOL/BSfFc+LqO7Lg5qM9ynFb
0tfYAzKkgz913RPcRX2jJUm5Del8pvj+wUuHMQKkWi+4LrK4IUPFLDZdOOLvdhsiprTAfukNJhPo
D9gBrpOsG1pP5sHlOtpfid5/PoCzsXcike9RgrI9N83IZ9sSb8EHQOskSEj9TJT7JVDur4Fchv57
/JNO3iJ7aXNJQrVc/fd8GI8rL50MR/PtwCuPk0bJZcJrcbWvC2yfJxre35ki0OSPpE26WjVjRdAp
1EVGA1ooqfeeoBKjPIJjELDoUOPR18DagSswBPW7m9Y7YT11S7bZ9cG0qU/VhtQOSZ3EjxNc3nMz
TV//fIUognHV63V4HIjpYPrtz2nvGWeHiEu/CazybQxEuJJG+TChL7jxrGAzq1TcaDm5H202Q9u3
P698pyA1rD0R0/MGUF/1VXfUS61P2FBNM781GlKFxuV5N3Dy9Qyu+FhpzdFMFgnyg4qzjKKHqG4Y
LrZur/dbKUaDNg7WLSeg+lQa8NeXh9QaNbyA3TZO237pia1DOz6VRQ+Cn1t7iyKnPA7pIh2l++VX
jQrfPa3fFGgFvrvj/B3Cb/1seyV0F7uLTzIR+Y2O0WctIKV8TY3wAHIv+K6G7tUeo+EljKE+pLMz
YMnKtkFmG3clra8OO8IR8058E4oQi89Y3XRuDPZ92igrLD4xr791QAlbS3p74LRonReGWURYSxey
EOubnKX1JNUn/g+CjgssKWLeOw4adHPBx/REzjXLtF5YznAS4yt6q1b06j1goN64IbBxT8K7g2XF
hwjUe+cGMdSPxzxWGdApkZ4snEc/H67PSS/CaI8p84ae8sNPqbpZJ6iQdP5l4jUMmcUvakBsG1oy
vvReoE4ORXhuPdIv+ihj5dCF7ffRfGptKpxoZL8PI7sHz3ZfulGQmt4YGfXqJmIzmejkOFbd/QzT
w2f3T90+x4TaAZ7u+4n9dD+CQfFm+3V0FCrrYPpIvYQIgqxT95oVwsyZXbn39Lg4xcV4SjuNQHM7
s/ejJfqn2XBeklR2H6PD7rnSlLyf4kocx05Dl0f837KArdcY+7mcUxtIVkANeY7am3SGfDQWpr63
xz7G4sRcBTHCfjALs/XlXFhwnCuNCkdIlEPnUD9rsg4IK5UokBVrtuf9Lb4hY182nwPc3BNW3OhU
Lg8a5AyOzPKlsEy+vP4clnx0Mr3hxzU17I+UyF/SEL/9bymVT4Xiv9+DJ38JrPy/C7LcfRZLBGTz
+5/6/zDD0iF38n+PsNzGOQz577+mWC6/8jPE0tT/Y7sMo65LBJkkVoqotT9CLL3/YDcxTGEQLGIL
XvV/Qiwd8R/hMTNK2tqObRJY9meepfcfIo4dk8nK8chcZNz/f8iz1Jegt19SrQzpoPbzJOUM18VS
yM//EreCcx8Rk2VFm+tGs7LdO8umOqGnWrFq7Om11Ut3XVuWT6bSc6KZSB2Q6SBuRk/H9g+QrEWV
vNOkefjLQfwviZIGR+y3d+Yg2RMAEBD96474LbGtGzOg3RSCN4FIjjY+z3tSFG6Vdmc1AHmY+uzT
aCbbwGxfOtsr3nRJlFDQYtnlQ4jI044m7aehGi+QduM95qIfTi+CS2HSB+5Au/lDjdNUdA1wwob4
KcOszzD7k1WB9/runz+NuRzHX4+z42DYx9pJzxRC0m+fRo5a1+M+jjcuhTG9sbpzH7gbEHHPdITm
V1QapJQ3Efh1ne4NGZPU//pMe1QxzrEATjdTTnCql4fcM7/NSnMBP7QOJPywuJdEQAXwHV48C4CD
FpTFndXtlDB7ZvPmm5aU8nmYzrlFXhRSnYrePgrIxCvBXLlFiWcyFKsqIrsgJmBtp5clVdp0+rf0
bP3v6alctGiJLEZoXQC/+/VqizEEkHTjLS3JQe0pNp4HAAe7XK/tU+HhNB6E8najWdknck9GQDXa
vQNO4mYqVLn951PyW/wvFxRkBM+kOm1ajjSRVf76Zty4iLu0oGRfLmyf6wVlhzaof1VvkiEKTld6
UmfjCI+sQxIV3q7VOuNfcvzMv1/nLje6YZukUEoSbX+LYgzsiBZUUaUbyymX3nipA5GO8AFhPNoK
elW4uOnwV8lGjqWJsrrfYxtEqjzdZX2dPkwLF0XTY3vbm9/zbI53EwkCJ12jfupksFCykn0vGhLJ
XmIV2IvgtG/f2F28tw6ElTrrEthrjrOaXBbOrPu+uXGOCnhOHpwEoVqhxPxsBcadnYjHfz4Hxu9p
T4LuHYMcn9u1uWPFb8MPyy8LF/vy4ZsO8bIXDEfHyg+sO9RjzbtbdbmdoqAbtkJReQgcYD1DYT6O
o+iPnVezVVx6AMHQeTeutKRvGCWLDtUAKXaTm7by6t0/v2V3uUZ/vZMZmXVh6rZrczH/fr5UUSWj
ms1ow4AOkRFYNQpPNKpSlPJQFP2npLE0OVr6Ylk28MKl/JKdrmh+kyT2NVckiDJ8gbfD6L4aYO9v
JVykDMHCWbhz4aeGpj81KvtiTAgvPNwPR2zyhJGybKKf1KdI0ZcNeUxp2K/g/N2oOcPjQZiGid57
ZQ4EOaK8me+wxidEdCa0OMPCzfZkdXM1OwPhF31wyCr6D5r5mTWECvRdZ5+ckcZYOocNpR+qiK0h
pq1il8TuKmh3jg4S1urLXaMXcp2VaM2SJgUfYzf37fLvzJaprwwOxkmfk12mETJ7rYT2oQZGDWBI
pkLrh9bXJ49B1pD2FxNOwmqIMbzTMjkjaNpgAU532WDZtKcWULo7nhw5xLt8SvjIV3ihtQDILa2J
/2XLZC5537+fWQP4HHYQ4s25K38dEABdd6HF/mPj9chbTT3Psc/qeyCfVGRTluzU/4ozqzwW0u3x
+rYWttsi1rslnDreJUsgxIzuUyJWf0AU0jzXhUUDcHwj1JZwKKMa4Sm6xj2+LxpXeMVFr5W+qKl5
kHJc/YAWiTvSjwy9PNWd/fbP167599nekzYRa1zAuiTd57dZqBJFNxM2EW2yQDLh6LPTYhisgMf1
H4t3M8E2RLahU68Gj1idLCmrddaskUi0e0enSZJrLtb2EZS1U07OOml78bEM94D7c4atxHy81pJw
aVKAqckBwL3e0FBhtnKhrtpKrFXUA/XuVXo7Z3TWUsLqSSpKcwgaaKL1EB5lr9qnf/7k1nLufj+3
DPceix3+lyYLqr+uc4rUJSBUJgyiGYriEdnZKk68aMdiAsWOF9MOaQyfJBDiy4556RWUpQgeMqD1
aH1zNoGfn2cBMKeZbfvE+yXMyEJiEdZL2DNrbxQXVJ8s293UAxL7xIRNQ9qvi8kG5XdQKQ/a+/Tk
KuOxddFUoloFHwC5KY0sth7tEYqBtrEt9JHSSaUvgJEeyiCwmKYTYw+9FZ4Qg9uuiK2N0lrzX65+
4+9zMwOwzeXBWGxZf7v6I1ONRRITKcpy1KMTjZ+Hbinaz9bKgSiy9c6LhVpVIXUmAtE3orHfQoaY
z0gAd7Tgottaw6ELdeluhi4C1LEwkPjiPt0K1nBgOuPk1Kh+88+n9r++cUc40mW5aOLSWCbYvyxh
hd4Eo9LpPYSl46zhFMZ+Gnp3rWyT27AwtbWpDd8ND1dBafnsSdfE42HYpmYHIQKlIdfjc2O4D1mt
Dm4632oqkrtumek5uY/ZBdtIePvP79n6L5OIx9Le0LkiyDq8Fm/+8p5heFYJu0fkAs0Rn/jA7vRL
6yLPixLsTW5Iez7LyZ2cwe89ljpgRUzvU+tg5ga7EozZk1zwd1YcPIAD+BwNQ+yraNIu1TwzdHr0
IYfwtl0erGAPMZLFsgdvkt3djKxgyMwWVG5Z7msrwDaaA2Ia4qRDRUTwKa2wzeQSHK5CLFRDMZ0j
PJOmUcuzI2WLqiUn+7pKzv98UIy/jU6s9g1kMdIlqJkigPfriaxA+SmTPOk1IUqjX6vU3IgYNDlz
8d4eXPKT2pcUI+Ep6h1367rdl6ZBTZPOlYvd5jJkw+3AsnHt1jlC6WHs/coQCtJFdNcmGv5zNil4
ijivekP0U/5JkdA+/fOH+PuZRdNgcptKh0WuaRjLJPOXM+s1xdRMwTCv8XSgdTMLwLZBiOE87h4m
c9qnREyvvXLgdoK0w1o9MlC4sPKt03sCsoGEKv0gA8qnrVY4eyYqGFIQ8vexYSdPYLnoggQhNTtN
bTpSJ48DFwCSF/yQDeDJx044yJj0fJ2FZEAntTMcDIrrK1ebokvTGdWGLuvXfGKtaLCtw9OlELTk
gFHyaLL2RlG9tLn8AafCfqbw/S9HZzmFvwzDUkiueWtJXMc8+3vaeiwMcFR0ptdmVRl+FNQ01NAj
ynpKH3RSIvZCC8WamigNs8QKWL/wMAjrffRib1dOxXS4EiNpmlK5gYaxVQ6spAy3kJ83NLyDPj2B
QTRgVENdHnXrdiBJZpOr0gRhAh8j7sFRSgsYA259BY+j4aqXWr2Pkgal0HhjaE2wm4TuMXfRBomm
oxkVzWUo8B72VpK9WJ4gyDrXLrhA7+TAW52LydxwJJ+Yx707V8+JL9Pi+F8GOv3vBw8cr4QNRn2O
2dtbBpW/XFpGPxhWY6ZQM3Q53qHSIJkrHw70CKxD3OcvcunVz9O6YKXksmUM507svUp8iQI+PYVW
GtC0qLuy9XVDjXDW8A3ruFr/Zev+982u5Mx6BnOtY3CWf9/sAhaZRF8AGrOvV9fQsuO85hpx9+8H
Jnfh0obp2vRLrqXZtiCxe24DOC9RPu5b6zaX3bRz2yz6SrjDHhRi81QngX6JezT5cnmehCLNb/s0
ObHW3+ZRWq1Hq7Fhj8p3aNZI1hMJbgB2JOTFzIeDb2/rSUAnJ4iVmFg3fQw145gzQPjIuuUtxXj5
bxvMvw3yks2+h2UY3QP1He+3NUcGGciJyVhC+IFCafK+qRYQujNgksA/AJcETu7/MHZeO3Ij2Rb9
IgJk0L9mkumzvNUL0dWSgt77r7+L1H1olQRpgIGg1kxrWDQRcc7Ze20IUhyBeeT5YxyDeemn5uwo
1s3/0FHRfnM9rkWdJVhlQRwbn5amoR9N6G7k8rnqKEtUnDgERRigfmhrDRQnOQdIa/Lt2g1RR7c8
zoGe+npMWMGSg4LkRVf/Uk6t6+HPK4JgrTTJQ7NIVTfXTeE/L/VAl1dDkSm8NmnrH+mu8ZiS4qnq
wZaQ6/qeVOzeX7+8MjYuidubB0uAcUSMSbCtoLkqm2Tah4pOXNuUh1c9IasC1sl5zQ6zO1zg4fyX
h6v/cqC0BLNcGjmqaeKrcZbN7D/XPWVD5VoRaucWZZqHy5uJTgW+e12o1EZoXmOrSL/brrgz6bV0
ZF0zg8N/sHUCtoBiGC0WQCU5MaQ7lUGOkQ26Meu0fprx8VyLsDhWxCTFkjtvTmF7EkxR/XXPmkm/
8RXOD57aNyEpGy1iHhfrd2c2HqD9kGaC/fDntZvH8sviLdjPlu3NBZ/MD/3zj6zAMeEgYKkeXtZW
j+cHM174ty3SMmVYEvKWSLY41d9YcZF5IQZciwGLXYccljC6GYk3spfIGcUUcqtVc+KxaE+3eJIA
fv+o7sgw3FgueMo1gSHu+s7r8/pkrdzkbhYYCmCMI4+ajy0a0E0yzenL2kViIY4WvUuQIBQClnrs
bZxzNFXIQaa22tDUYnKFEuooUUkxPSZOHeQd20JIqDKySRgMKZshDi2epRzI04NMRaZBumg00QFv
f+QVoI2pYNG79YX0hS/zMKL34JyB71uFxDnO0RNqxvQloSsvNm7bHstMBEcEsM3FgWToWpxGW8Bh
ZQmakBQABy4uSZqWkan7PK8Yxw7za5VUNf2QCcCWY93NhX0ESiQX2OheVMlV15lgKVTkUISYf4MC
ShOy3I10ABBYQgGs8ftmM/AJraJiL0MS3MMsVK+qmV/bBM1VWXWwdxZ4ssLEa9fx52s1lzMOQePU
s5525CAlyq3iGDcVIinPQfa/byIMyKJ8FbX2Ui9J5XoF7nC9cXXT0itef1s5fYzVeq4vso8wx8TY
rDPN3ruQT8hZ7t/rVsnIIEncg0u21zGv548f01vTBHaAIr65jRP4hswJEyIv+uQiDIIWzUgPfgRh
zdIGZEnFqCZf8mmu924iEQSDSjyIMSNQwoLOjj4JIXY17PAj52c56fme/onpr5Wnrrlg1pZE2q6e
X+hA367dCgvpyS5aYlA72JhOOML755zp6VhEX8co8PKp+WAwXrzS63X9hjHxBtCcNp0HyNudOau3
UTc/Fw3TLz0S2jlsC4xBozBPdteiKK/HF6et66uo+vpE8/8kFuaXmFPzKGH9EeyVfVtyph7auE1g
sdOCS4MHgzbJqUwavwZgJtUwv0tdkvNIxtG3Q9I7Z2vRZWqjeF4VFLiIBvq94hVYmPrRBPqrSibe
vnBn97L+ru3Bcq5igD8vE+Yv/UxLCIIbtGXWYdC++7TLmGjWnWKKQBuTLs13T9aXXsoOP56p8Jan
aDn5gAUejPP6X044KtVkcN4RQxwmVU/fNfPhx8EBhrB6MDPTPU1l7a2Ta2lN/4Jmyzx86s2hLFlH
1KRqn9Z3Vz4bRhtvsJAawD0tNPH2ZHidOkaHfLIT6GxZcKRszS+Obo8bhIYp1CxGEOT9ZfpD1QQ4
2uPR+Jiz6YVpo/lED7k8OMH42Fmjs3VbxDK5G2wDcxIvoGI3lu0MZ+KFcHe0mvKii8n1WkwyaRbA
6urqyS9t+Ol/vsW/Dm0seuga3TSNXfDXU3ShKrGBa5KUxRqivFjCNrAhdEhyU0tzLmUCW6OIFJ2P
QHkDsCj3bqnFezalrZIQC+TojDb1CVPgXy7slykHF8aMQ6WHyVCJM8bPO4Q1SIFhKNU9HDqlvz6w
Xgm//xCdllZ+jJNy+iLHwFsR7oJSfVgUUBbZNsSWqMd5HpCnOPhxNhPyLQTYSLWTtVn150v93bnD
4EzmapzQftN2N6KEVPDBNrzEmDyT3t9W1yWKNSs/l2lJZnhV5w8ZHPxjwAB20y3isloUpK13RFxY
w6OKWJQ5eeygNpAHJ0ujw5zUys5sHZqmo/qkGO0/f77otS3w6bBkMA3jmXOu5sj0qdVBolxoa0lq
QJjHNbM0/melQNVfvURhy7LtmJzu5/K0BBR7pmJ9N0oVBUyMgZQ3JMg47yURcveqim7+cmm/efS8
kAa303XXMv7nR9/2KIQ6jSbvut3r6VuOSeFMOgBis8Ic3h4mJ3Q2ANv1+ywJBMupq5+GmHEPjW9S
8bKs2KlOot1EAQkA5RLD6HDc+8tV/uYIY7isT4a9HGJ0+1OL1yhUO2wDAchzCYVuKzXaF1mWw02K
6KBHODjXR16Ejv1Y5cEZC8d1dpF+8ycfsh3JagmZKnYL1K7vnPovJZ74zfUx9kUDzcNVucxPiyf5
39XUQYr1BHrOy/pph9H4j0gcLIpAk7Oq/LGiK2MLBcKJFa+sSRlOzbR9zNjCJBKsrSIGurtpGn4p
Ynl1bH0+GZUx3r3LDIczzYTWKww3eXKT4IsgzeNBlcbuz3da/Fps6Mskw1qqH2upAn9+H/IsLjCH
q6bXL20Xxx78wi37I3/4FhYLypFO07ZptNZzluZDAWtyr7r2TeXYbHeRelSc8UVbxNWi0+JDa+Ju
APp5MXFTKfCzdDivuyaf7sPS6f+yjv1mcdB1Rzi6S5VEr0J8GkvFNDJri5anN7MSFITPHaYuvsS5
6W6JZOiA0ZMXEcSt2EaEUwAwyPZiJnx6Usvxgqh+RpsPSroRykNTZPKqyHYfxTh08llcXAzd9M/m
8P0vt3y5pT+vDlw1MyRhm/zyS73Zj6JT27LnqiHJAtwA71mQbYvVqS3wodbzMcbsoNXJcINifj9Y
ECBZTB4GB7DhhOBqg7AW6QzZIZV1asLe8pGd5YR3X9dKKmrS9i8vvPlL19li7rlctmWYNjOJ5TX6
TxmVwM4fMRIbXhW4ziUA/ozrx3lcZ6HATS1mh8cYhwInOwsWqz3hZlyzVejE/BM2bk/KPf+i08FJ
rWssa1HKu2w7RbvEYSBpJ1fI1xxb0BjuX3RZO5dlGHkRfNAXfXIqKkhIvVHUCn8KGtjmiyCdbsPb
gPN9BwrVPJM/dxcE8UMgCb3NItO5yLnGEwQLXLNK5ZnUH2iUyexFdNzkHPxr621zFrZoiNTUvjnk
nR2ATMCq73p6XcSwXFZp9Z8f/6/DdW4lXTXddlXEiL9U0rJsY8IrKzIzHDaGUdj7XsUDDQIHd3Fm
1CcGT5Y/zWZPy8N2Dzgn3qxZkkHC4vuXFtBvL8Y0dNU2NJXl7PNCq9pAnxX8OF5FMOmmryF042ol
o742scfpvX0TLQMXHTYONC/HPoD9dXEPhMmxKLO/qSHXwdanT4Mln2GtsBj1q+vl/uc1a1o4qJSS
RLxr1fdmrPRTPyjpFqo2DgHNumCmoEWjqHKnDybEkDSq/KZz37Iqe7TMgOM57VCN0ck5IliXCTC0
USvMEPYmL8pMHGaOqu1ckKsqp5ozK3SVfcebhbC4GbxIiZGDGcVx7fuasfhb1/lXLQPPnoMggwRO
qybzm58/I+hSQEzUFemBpkUMXXSztjxjRdjnHisUnRf9mGrxsAf3+qBi7gTbFd//+RX83brJam/R
EsHOg9zl02Us+EnpILZENzvQuTBeVJwXWysgalsZH0PIOXs3rjS6IBLhLDM5fyR1alsW3bBRkXZr
bgB32oWCwnpP1tvAGLHPpEtFbWzbzBr+NQPQl3+56t+sQdhzaeSwUaEJ0T6dqkagFnGUxMgJazpK
aAlmPzKM0kPpiqkzi2yPrAIBkJmyjuaAehPOyttCJ7iOkf3NdTs+b+Tpl1CBzS3MOrg0FkV3axXE
09pKdtRCeYoGecDZP73++eLXweWnN9uiUjVsYdoWJ+9PI92JCPkOyygwl0VJs+pnlBmp/2SlGnT5
ZegDk6VQyOhrHYaMjE/c0HVveqb5a9EEc+wxWFJs6x4WHFS/gYQRVTyhEPIdJqNvtipPamj1ngGg
8dIvoiknRlwRouO9MYyr0Tfztk9Cd7fGZaG956jpih4XtC3PYJSOq+hZ09LgL7uH/Zsdj8+Z3UNw
9IT1sXTM//NZ5ylRXaCeF5INV8VUElg9pqWQkmF00XEBkAgUSehhiMxZ6qn2IXUZ8nZKda8C8Plh
cyIiU9usdXJbD4TlOmQ7c6vDU6akkW9qwXuIA/wEXru/OOj+OZ8s03PT4RVfWl47YBdIOub2gymv
OID8fFzNBzAOycEIoaIYHOu8YZjeC8s+FwFpgCBQC1o65TsJkc0t2Tsqpmcr3umRVd3gZr0tl7S6
greHLIngjVSCZquWkvRMFThARgyh1xWO6sHVNW7UafzIeuNWZYU4B63TB7spJBjRIScMs6zIN6Nb
4fFGsHIReeu8hCUgJqK6TG3ITrOsA3+Vhsm6xbo39Kc/v6Par7WB7hguJymDK0C1+GmTlw52Dq2c
ba/MJ+eohHSWc8ANCb2XLcjR6Y3DGE2OMKLP103vRLxadxwUN3VS2oQjRum4ITQo3k1umO3ALdVv
I+yj/6Us/KVHLhhdmDRdmMyizESV9PMb1Ud6FSGpU/3AGsS2k33rz26i4SZDGQNo0yf4++uAluA8
2wUwPfG2asIqhBPbyDEN78+3bj1p/vfz5nqW5ZSN3UGk6aqfjtGFqk6iVFtwCx3xPgP/Cz/K7A0h
yJAyBngkggXTrIhySDmIsrZNG2tJH+VwzsqpxeeiHz8iAT+kjidxFMvYDSxweMxc8AQTopSqVItj
CQbF1fMPhqqGp/fm+MCbGuwtkhhg2sTjXw7Y9uc6Z/mxGC8a+D1M1daMT6sW0CO61y0RpcPUnEaa
K3ha9mvbdAyZTEhBXs9U4jQZG8Xj8NgfZWKPd4krMPxATOkU958p7sbNuqAB/tRUZlrVfE5hGylu
zu5XyeREMMgz4L2SVdnRtrORF8/ShE5Smhh0M4solYNSm+SqyFx56MHJq24R0yglTVtRiXoqlG63
foiN3TmbaQ4lA6TFWMJtx4PKIdOM6br0SldflEr7vi6oaUVwXA6XEtmUCqphtk44EXxSJtzbisb6
rR2apGfANxG91m0dgeRUlXm3c8YxPZs0nDCtDudmNt41LIxgHmL9GUkIh83xq5ZiHyMV5D1CvuXL
IGB8NhFzltgBl5WR0Ku0IzI/QuN2WHiIW8owi/3lpVyW1Z9fSgcNkUbjBL2FSaH+80dSQ8sVxCdg
F5tyHhy2F4o4NswfOzTdsENVxjAO0TNqU3Rp4urGCMP2OSv5kw4ax7HI5X05qcMtfD6vqMIS7pZE
GjXAx9fr8aDo92s8NsY0DdGZpMxdXtM0VS9auCj9y8o+/g9qTPFZkKgvHUtEJAaVH5MOezkr/HdH
4YOCGBO6Hv+zcgOSN9sWwGliP+thNsyKuKna7KGUbgF0aTi7k4k1y03ci8vS25JajpGcJGrPypaB
vJvoe8THBEjVGpkkJuP/Mb7+5WksS9J/n8Zyyago13qV0sX6tAlKoWSSvYCCJCeIxcXbgql8vIO2
TPFtus84RkFHCkfxdb1xDqbT+nqg9od1OKPQSDKlRqtrzuOdMgWTBwqfja0Qr0k+WmeR4/dN5rsY
t9gBsE5xjcGhIu4iV+zPP8gv3a31B0GHjjxLM5GDfrr3rU5TvSZb2luldYnjars2jv6BovSydmpU
8iKHXq9vRbpAxO0MKURYPfM+oAKw/DmulJfQVpA4u4jx/nxxvwjIuDiuiluN89ZG5vKpJWARu6yE
vcldXvoZMuj3ADJJH5BJcpj04r6piCQPB4Odt4v2jqY8uUvrOzPaksSozD12Tfc1ycMniK/ReR0B
aiBwPHtp35Zj5afYWK75bBsXbED7aAZC3Mta7hgC2dfWWSSa9PGqlDZDo3XVSUrFt+up2Aa0OXep
5HyWVdZjw0F/M7WgPTrWs0pUpJdbgbKXMjTIBxpcDtnUYniv/6J8WY75v76JmJXo/i6d/6Vz8vPH
UyQpuD11KYsnw9pZAeqabpii4w+nfNMxxVKqrLhUtgP2fvklL6xHFcc7A5ec02kbn3ixTPAN/JNc
fll/N8j4Q5+D+ISn7SYeh/6xx5uJq3DuidO8UZfoQrhmN1BR3LPZde1d15SvdhtNp/WPVoE3TI0v
PXn3Hqp5lfV0hGuBCuluPdCGRjrujalSOCoJZuCbRAEk88Ms2dGnWh5urZjzhm4xORfLP2pWEBAV
gAG/VVm7paU+MKrDkyswirWwL04xrIqo0dGTwtnhpYLyNIXqZTBGuWVRjW8iF4M9hljszZwvSALW
x3MxEMI5EH8aJ92Nk0vraWZN0Sr8iz/G9noNfVvty+msaNN0dlDj/v+FOoFzlkb2RXEN8shGRtDu
PAPniUxxzDt7Lziwb348C4KPC5Q0RE6WBpKLutevwDswySXafg2QVwQE0KbJEMAkeb0x4Tjc9WMJ
GlCz2ye9mHdumiZPqEmnA+zA6JnhyXAox7p9CCEY8WaX97NUiquZTm8S4RoWLsLhB7DIh0Ermg21
suQMbn/FAjl96aEl/P+lJYZWEK6FBCBshuaYGBgSDBstnyqrfZNo6gNt3Q+gISZoVABnavbUUp5R
vWs1ZW6rk+CcRK9L5GOlZOajW5kvyKp9g6HUi+hIyhYlpAz86WTe4MZ47jnHDw15Y6MBWL4J1IfR
CSgGe0gf9vAYGcRQK/M8PmS2ZxvtuXfZutu6Kq4VyU0X5MH2TmkN/dXGQ5FZzYMNedTTk8HEyBbG
O9eVHDaqAOCaK68BQtRtnGXVjlNNCGCTlUvVgnxn26PqKYxL7qdC34XjhA+ESs6ha8QqUFukjo5j
4iKitnpUtqpXW9pCSpFE1fall6aDG23txuAMFOWvLUkOfUSY+1JetCBh9+uSsyjvfGRT2nn9BZTg
fv04uqkXe03VQj92x31dy+wa2s/t4ge0e0SgdSgSRu2IKypjuAdnpx7zBF+grJgWj7oFALuKdrY+
vDg5AbZuelbdqb2Hc3uzlmZJCrVNU9EwVFp9DiuoNRrddoWo3mcm/pj1gQJemo7F2whpGBnaMF5U
rD2sx36cNs5LGZBtiumf1Jilhl3/VmfVsUiXuXur9wTcky7j21ZOqqRBT7m3MJnG7ZjsNI3hhzJu
ixGmH6pU7YDmR25teyhP+jjbd2GtMOGl0+BLuzAYQ9rU9MEQE4GaxV9RKhyscX7rF3eKS+AfmYP3
sK6tw6RUMRupkezINMIrq0XjuY6kvZVZE+6MkPlcbig+xKp5J7VQ3CiFPu+i5XeDRZt/sMlESsMl
os8ASmEoXbnvlw8+nELEIg0zX/C6lyEfaTFiQfEZCf475uF4zebrKkWmH2Fd18K7ZOq3HkBztWSg
Eri2Twre9wz2odeNTnQEM8EcVub5DFscK3Ah6+mU0eH0XYT2vjrTycYf68JiPRhW3VO3dwA+o8S4
YXD6ZrHwolcAZqVYuUn2D5wVcCr9U4r/dQNkvL1M0S3ubeNWn/Qv9tCUJ6A1jz08BZjspMmRl1q+
E1o+gRa+CRmYXqv+IpKKLJKyoHPr3LRt+oOSMYLkOK41eb2oCvIYmzgQuHqzFgmgE+WpyczgflRN
lWebh+hCHOIQW/LO0mQPrhyKloN+b4xGg9SCmNyEktAvM2vo55YGdgm0ZFAEqkPJwHpnhf0TmiEa
B3NwXn8hiAEuS4vJ2XCiHlAilPqsxVaaulO21xBg7iWaWrrtoTU+FYJcM+pJtJ3JlzTM1W+ozb8Z
NkA2Tps9MgwHvUhL60SHuLGuHkQ3FNdkqsmDW2VyKsvdHuv+oM/6HcprGETL91faPaF8JX3oH2PU
mf3+XAEa9ebGehxUZCVFFh3WxaXJLH1jQ6Td11bFAHbMgbfR9TsUGMQ9RVFAFQisVdgUlobYDrRJ
eER8LEdCcLI8TY+jnjWvHRQsUJhxU0cfDg03r27yO9xowZ2pI5BRpTsBK7Va3yoqtJWKYp9gUe07
RJjWInOB7akQLS4xUxOARwpE8E0pn1fzRhFBPhmrCNniWrT1Rk7fhgxwItSgnY6ktqR27Hcw8X1d
Fky2NP6/V73DnCrOYY7EdrCKBFJTi1VruS1Br+3W8gfdZb0Tiv603qJUN74nUa1tpR6n13m2d5Nu
Kef1/YmsoGfANNS3pSX8CJTEzOHXyqsHnVDrx9ZQtoQjr9+ZPixeELeTBHKph7gIg8tQJYm3/j2N
Q9KOriAAFR81eMZNQrjEdplZNzKnnWlr5NSIUD0YbggRXit5QyNpbEUdIrEO5kuaNlt82sWpltFp
cRZvhcX7gcGaIwEJUFD6N4GcWJHTXVR3G5ejSQtTitqKqvOUW8dBl4CXjlif2upa1k8UqtsSFYLJ
rLK0bkOLGJzw60xWpdMTTfpv+LHMPPkb+RjqnVJ5HtYpGhqLhoeh2jfrXs/fWaPojmwcwkUItsKE
NaqcD2oBAmtuN8b4pXcyYwHQfWVzDG8J1sGlAKTHgs9KOyIqd4rQLpKI6ldO8NlWN+VHU8XvCbyl
hFJoyOWurJw9yZLGjRQTVYZ2CgPiA/14FtquSkC3z+i17qaxualHdSBLtCWq0UC7auZBeSR8xt5n
JXu4Zeex77iqcnKwrXT2DfH1Nvs87HjUabkbvxlNelMRsLevyffaBv20J2MWu1tEPPToIIs2QMdu
64Q2Ux8A3m5wERDdfMuZ+i5dOnsw3l/zYCIZkGm1EqQMeTgfEFYXNdPLqAFBDTnkl4ixuJ7YwsqS
5ZeJvkJSqhglEr3x0WwM+3aM1ZdRZM9Ko720ab+zDWiAJgEWpbVFSKrszWgaEfKzDfLUJX63obwB
c1Ls0tk6x3g6pyi8Y0FuNoyYdjOahDFpiAAkuc5Ad1Cb1l2YqX65gKBxCFydxv5uQhAe1PLIn30H
Y71ZaLNaXB9LUd9j8X3OGjF7UxTdkeJ37xJWtLFMRq9l26PMnb4SvMnu5A79TtQ0we2wOiludgPL
kSc0XfQ596O+Up+SVoeEC+NsI4s2u9UH7O9ENTpe0Jo5yWcYL1y2PoXikiJnh6TqEYzgUxHDDFte
FHwiKP+amPZPCxuZ9YuMLYTw0OKDrXSqFOISLaL4ToGtHucFnGyiCM3vLhxSd7Tva/lhdsF5yW9l
L70NInErqtZDC+bPPcIDYGMB/KbKIJOSGZRKY4wOGaOGWTQjuXJ7I9bUHVhAmzwGCWEr57bo4iv9
fZSBYa95We1+JNH8geTvCiHwYVDFM3RaXLc1SiGt8jvi55GqadeBcI9zM06HGEu+bBCHmxvqyjez
ddvNWID8MyvHulfaTtlXBMSTB6jVW60umn0vNBC4dR29KonqW2bpbjtX92NVx5l361q3RvE9txF4
5x9WYp6iTmFSG34Zq5QaQxhXV0Bg7UqfkyOWgf5gVN8mAGPqdM90yFSMS+1OZHj2iAS+t2jWXGbE
6V7P8zPQSm0DwvHB0tnonXbYk7yH0potr+vKmJ5SuslEaR/NJQp2rq5dECuHSTivOL1Mv0bvHbqA
XFKzxYy9VFLpeMY0Bvx7Lr66+Kwc2l16/yKfmwCPCiSLo5Ih1UUGGdjqtiX4SOtDP+siL4hZIDiX
83luDPetBQUD+HTauUDpnjPcHGdZuRpjzWx4FwF61EFOzGXY0glsbu/0sHmKyYB9T3qbYY5i2/jq
muyU12iEcb1Ccmf/7CqzPpXz1O0oZu/HBg91RqiryOwX0ybGtTO2gIv2HWbYwASRZ/KxyprQF5B/
b8QWeiYFua4km5qY7X60/MFlhWQ8MOzgUyqPoGVY+eAuat4Qv9JQazytFa5PHzImY3i47RZmucPG
JML8iYMn8cx2qRIzWXuYYrfhwE1kh8j3YwRThabVMWhIBp2kHfP9OCBrg574SbIUbJmSbXAYa6jm
NWliSAqzk8LNyy33JQqKGzd0dL8306/TYN6qaYudB8lTO4w70z4EReTJKT/QzNjlqNqMCrij62BD
50DUfqUXtDMBVg3MLex+wDzfLQe/naM/acCHhuxLGD9rrpU+RBWzZnqhvYqV3LZvncj42lvMf6vu
8BHnCrmS+T9B0O4kSOp9NtfGfaRBUE0t9dlVh8YbNcvX3H8SMBoeSJgc1OGiD6QQ3ZgcBDYm49VT
X6qEFct5X6nxt6qj5J4PZLo/5UkVXLswSPmp6Us2oof2WG3i+pEXxvIcXmSblu5k7Ub6mse8LYCC
zmN8kk6e+0aUX0A+l5RMRn3fBvNB7WZeNkmxGFqqvWudZ42ep1ay3BQQf2BNJgI5a9tHzsUseDtM
zrSomGdC6zt9AMxXb+0UZvE8iQQZbXafxtkH2TBiV8D436R6odxDbbrgywzPnW/GwLz6pQjET7ma
dR7i3uFckD/FnbWJ7Sv9vdkItynhxlYRolEj3SopdrwCsLlRPLDGlRJ56AwNPGYoF7jbRDs5EA5s
Z/RyokPjuFU4Qw8k0WowzfHHZdtpSTop9C5GOZv3uyjMeDRs6xnx4QyrMTPmnH95a30a2EQmEI3d
gKiKnl07vYcSgKi2IyQ+1fTm4GL8QXsoAMEwMQGgZXzR6Lf63NnF6+CIzfLn+fKTExJ9Jctsm1Db
NDKaXvKxr49KIL8BS0PXOyYw7VvZ7RjIElrCcs0G9FCDOlWSV/V7P3zXnPuItV2OH2mMDnQiN8gk
4GbgjA4kV3P5e68qfo+nKWF1DZ1tlb1k3b+FshDLKT27rRmmJyrojd5UeA8SzoDIR3M7PrdmBAvY
FZu86atdoquFH7ZWDh2ojtGWdj4S5eSF+BmBnJU14ZqqcFvTHq356DTbebL/GYjjyix6AjHhFHXt
Dep1Dq6xa531xQBVNLcDpCvgz4eerNJLHuv3EIAwkpZy16PHIVtkuSxn1F9JdIvHV71kqB5U5ehF
tNbAz4T7nAboWZ049Q84TgF0AdSVlDKEuMB2H8evcPs/VKensABKNQqOkE6T4JNoNsKu+BwrfvSb
GCMOPV0Dbl+JE5ncjg01LOdVcNsudt/7aeq3bciy1z+3COPilzj/GmdvemjYnAhE5Gfj0N3FSvgC
Q9HckmPWneZy6F/7Ib7m5Nx3LWE3lRWLx6TEy883r7acvtjzkxNO0asTWx3lZsnB2VHFaxW2d4ZC
ngMZvfPIpEV+qRv6mq0bPhOiLCnvgRMPRLhG2dlK0GeFuRFT+TAbDecZ3isbxOJdUaPsSOa1yFp7
R19/M0xeCu1AejryOXXyRyi1nFAyfxg8QFySFJsx4xRo6eeIbYjrQLgFwRAE2FbeV4trgcN92Ng4
L0JtJ4T0UhsvcI4lwBU5gFRHrZ/xhcDELDv7q2L9W/JVfncK/YmqkMpYvPbEpZBIbRgUnVs2TjKs
k+nEiKuIGV9l9C64gv6bHe2szA9yhDKnUb+zABArR1t7bHUXb/qjmn6XCkd/jDscXehGLCaMcw58
uN0NduIP5V4bb+L6bQjuiCHyDHYuMR8kvN3gBFliIkmqeJKZF1UvTPpTZUe+YDR4tvQ09g2pHtIw
A4uNIqrXCeT+V++RPBIVFdTfbIuZFzuPdjs5bxNNxRxM4bBhWAZS0iEaoj0ONvkGb/I8Y7JAJI92
1tqzDTYvASwEx+MLtOtXGhOGs4W3VBbMsx4HllyCzbjdrqbczlbo2Wrruy6LP8A7Dk4GJvRu12Uy
eUoKOe86dkifBFOEr7nzVprjkqxKVLOdWX6RysZPMTh22T6xW55XQcVF3H0jNRbH5j6uNW0/WQ7d
Qtcg7CgTL0Y7fwWrSPVsojibZUYmVIOWQSm+pe1y/9IsokZKjm2YukfOOsxKJ2O4HalU9sTcuKni
M+sEAAy/Y3Tcu4ZWlGVdRj6ofuPmCjwndgPxgfI/3rVle+3M2iC60YwuGebm09ib5l4fQ+N2HsGg
Fwmdya57rAOD6TLKo6vLVHLfE0N1DFlwtt0QFA+BAQbHMIj8HUvnrAqrIja7vMKYP6qCY3IqzxaO
wBZXYt4F/tRhMyl6f7bBz6dvo5UikqMpTd9H97W+280R+p1C2wQlmW31U4m3PUhfmdZuuGKfvvA2
pdqpM8/Wj1l/DTKM4kQVQhf2Ra9u+Nc3fNuHxCgPBUm0VZieOaykLC9NfA8KYNyEFRqpFks9joi7
YjykMbra8RJjeHpQMdvAW3WavQ3SnVecfa8G7FNRe897wfdC4DtQ72fWdQeYYo+9D1kTo+/qUqv0
+CD4+CZk8Z3apRTssMg5iDqAWQ0EjkkJvbnPdxbczyCu/JUpPSfX2m2OuT5DwMCIX9F6GB2/0nOC
Hhz2L3noRI8yLNtjBfXKJj8NvXmN7PEwiEeo44CUjT2Jj16ylLFx6HXs2st9Zh7hF4nwzJ73j/YU
dptLtzwTt/RgA2yxgNMLlliBAyJGcd6hEo22AmB5kz+TlmuKB03UCKj5AtzU73XNz1nm2yCj4M/3
oibwQ6dKGPG2d7yfcQuhAel8LLbjzEfsXNqCUnLovJywPoBvsNfv6dn6UIsv5MAWIVVg6011ta9K
48RO5csh3gL+oGF95T9R9gUweQEQMAgBpOazN3QqHYnHDIBC1nCsZATKqKlj/N6TvWNLCB5AHQey
Awm6ZItlSqHhIc92IowuHBpoHuKIJkVIPwTNF4JBNg3FEWwTvtJm7+SqZw4vnN3ZiYx9GQMH7m5J
SidBKcrr+2z5pcnt1zY4I6MVuwRfT1jTqO3yDnaxQjSDI+mS/kOrw817Vp5IwcoxHGQQz1fFjTWq
tGlLwy3ZDiRQqgSrN6m+VfIJ6h9SNDvDLEzRzk+UoqFIYwK265Iet0rjQfIS2ke3GQ5533qWqXhi
Vv3M/drku5lJ0NxLbNS0cIkwdijrRtvxZg5iJIZudVvfdbwjoXzXo6cEnk8dGlu0Gpssx+CXZ6gO
G06h9qbtGKoDqUom1Xct3a8Cw+/a2zB8b/L/Y+s8lttmwjV9RahCbABbEsxRVPYGJdkycmw00tXP
Q/5zyqemZmGWSJGSTAKN/t54c/xkxeROtfkYFOLlHuyT6hUYMhp/k+Zp4Sxk8c2ilIgrx4G7E5Ed
r0lkXTmJ5gW65hxpwb23AMwZRSPtKeaPPN0v9QXb57UyzN/awCMaJw4G6sxeYXDUVo2r+YtJFB3h
rQpxa52zdnIvV7MBy9B78ozK39nQBkgrNWpzft1Aup3woQXIjO0/MwvyNDXqMpCOMndR2+6g19sT
PT1uMMxUaSEWdDYEGZ7EFEU/sFPXyZ3YwObTvecKkWUzFiiBqqbbTiWfrerdZ1qXaLoZN3WzsQgS
TFu1DGnP7slepv9374GdKUmrGxDliMcYxgfEuc9ewvYuwhp9GRSNySTldjVnm1tfZCNfxQALY8r2
MDb2dFaT+kC8Ybz0/gvpGOGi1Z/bd0eVFy3rDoS/n92oO4Tan4GwessqNvhcN7C5B02FCz3+bSVM
e0S9zJW3sjC7l7q/tJArl4OBmEWc0TgcQftZb57bVKxK1Qct+zIwKhicy0QBWRojbrlRg7FrUPbp
wxNaE7buLKljuGeKWY0cAWH/BBbDbLArtBUlUCgsa7Bw/N5ferZhZmU72svAV+OGgHlzoaIttrXk
IsPwrVGkmFgMMyt/lPQMEAFHHle+b+z6w3NTubP7gsiXAtWzKWk7YIfwlKjqu1Cajmg3qi6iN8pL
4TbVJbWLaOVRHBM8HqsrG9sCKsB7jv6OtCZ7L8MuOddwZBH06WHsVKuzpaMebJprNvd2e5UV7GxL
dhWXtvwdfQiZoJ1f32hHV1vs8WwF/niN5+2oEjaoT+B1mpRi26TtrxjC4NJDLryZ1TUfXfHKLy0O
ss6vlcfZJnqZXHx3puWwloemCu0TxzCi5PlcenNNymlVXlWF8CufmiCyzfyV3mC2Qtkr3RsTNSGl
vA/O0aovumQtTVetrNlYO1iFP8bKe43ibRKLXRSbnz2Q/Sm0ZQWsg389HMh4rkxae+I2ME2p3fKC
OksjwtPg+WTAxD72RmhccSi9/O/gZdOhNt3x8PgKmbmxUbp2FVcjISio5dpvN2a+UH0zBjnhyQuT
6CnlrnInc0BOHRv48qL0tD7ZwN811N6hdOuZt4BaL3lyQMuaDY5SvVwz1TVZ9VWmJVvwxGHQu9/g
2t2EhuoXdmqxV8vy8hjTr3AEgmUgp4x7qoZ2ZXRGjLBFZMuok92T7mrXDq3lOwYoygy0bQ1vdlNa
qwVhJpKVPc8ZB2NB9I3yE1Kw0q8YxTzEZm+RCQtGHhWEQBDHJze2OMY1CYRaRwoWPAtz75gVS9dX
6BclG68SpIoI2KL2MI3KFWnf3VYf62u6dsBUibntF405Uwl2zrWO/3H7MjCnnsbM2VEyOl/qpqyO
c+YjEzPGE25Pou2T99oonoRK8PfFGG+kxTjaeDGsvdQFrSUpUaoKAVBtsHtUghy1BtAkScGqUote
yjCtSJGDEKKRNXuf8+aKEHTqP4eu+6H/MjvHaeQHTR1Np1zRbTKARh3RsYJ3CftNcDkOgGlOkeEe
xDB9JcBD7BoJYCb7INsLs/mDzijcR1pOp3UyAvhNGdRXum6VaYF+WGG3Rw9B5iHtGUkuVkk3/R3S
UKz6ibYITXjsTk16CgYDlCgJi/3jq383Fkn6LB2pWgt2MknoNhegxN5pA0CVtWOk5Rk7Q2KRlOT6
T5wH6ZKZIAyUO36beoazN7OLtd2XBmeqYnyY7XyjiVZ7j0wmd63bOq0/b70WwgiEju5b5h5pYAMa
sUSTV7YdYk285d6WAVG+UCv9BlZkUg46WnzOvnHulbnJddIh59BOr+5sdufa5f2HJbhO7XdEgD27
ErffRlN4q3LipVzHg1DJ9Xr/+ErQOB3kMx0PD8FII6w0KMY6DzSb6rUSBWA+WP5WTob3Oug0YewI
Slyj5Ng4ZDzh6bFrzICmWGDUW1IFVOW7ISV38q3WaD5v/EDLV6iZAglkJLjYpyOms46GK86MtcxT
9VSNdN5yesc7Lo3RRw0XYHtj+4v1cFqfjCYadm4e72a/q5/c7AMCY2mF1otrlP7aahtxApuciQjF
521SpdyTpx4KUa16mw6ySFfdOsut5ojKKFrU0p+xL3r1RtAcgBSl32N/+nGHaKDyL8Y92misJryf
XqX5EPRWHHhZ9ma00j5MpXtGy1c8FXjh+T8zXAtI+HcQZFw09ZsPpHC4K/qxlC+8QSCwuBU5Yd1F
q6oF2Kq/yY0WHFSKb5sk+4XKC6aNat4l7nruyVMeC89a4yetaIK7YCK9Q3yvg2H8irbkfbuAqfqy
aPhIgR/Frp/q+a2povVQ+MswMZ4KPabsmxY+Ulrg2eLSb98So76h430y7TEPxk6SOIzVdNlYyHDG
miEklwO4N3JrgBl3evYHwzzf951JVOz5DK9pmOSfLK0bFfagkD55WHFFGbGaCAruwnWfky8EFqfn
9blq3OpMwL5a9fSrLfGmoyh/PMhvd3Z+b1066WzrNv899fE5h+wzWwu86P7ix43UUUjIsmcrZCMb
6Y7977It3qgBFrCsdD2HK1wEH3Ylf9UuvdJF+lKw9IdWsbDpizRWNhut3sXKNHv5SlklfTKKMgG0
Eogd+uadStrXkYRhkpSafM1VvEPy7leBiaxpSZoGFX4LK44h7lYAlDrFURoVUuN4jotmwCgT/Ux5
GMiI63gdkvGOvN7MN61qok0vLgOsGi9lrO/MeD+m0Y/WtFuLWBZaY6FAaE2Y84exr94ouH+TaGcH
B8KsAf6JkhwUuo9aNE+WAXsJeBffC6+INBwCu/ajQFPAR44LxeefaBcZ1tKvKb7LfqMKuxStob9a
bDhqSYJIWLVPCfvxli5Ko9U3tUZijqhjQv1H0rvH8bct7vOUDgrdoKf3KOzOiG60U4Llq1JbMfcv
w7IiAiJdOl2Ld58xvMqqJ2KpaI9gr7TQwHlzHzVC7abHsURslw5rMlPDWnvTK8pt5qKXbBWrYpn5
EPF2DUiSYqYIDBuEoyqMNyst6mVKgeNkueuhhzLKi3NBhkdd3tsbLAQiNQ0BLRT2UTiIW/q0YrGR
tODWvQE3Dt2Humtdz/EcOBiTeZ/dbYb2/1L36nNkCrdy629RFvaTr8+rsbdU0FIl4bmrZqKuttUi
+61tWshoWBONj3GGe2fEqUx9ZfARRMZHOOlckn7b8APC+lC+3KK8XEnLXpgTjUD21c1eUPMHcX7S
rXcdcCMiYMiFCE+lC2oOIa6Rtmc6BHRDXrRh8tNVfC56rr0lpigOnZ5G5+wpbIAfk+GuROh+qeI7
GWeyaDg/RRgf0otIyF/wjFBcWQguPh3wr1HZ79PBw29TJoz1MD97O3Wrjd9ox2mmTwMHzwziOJOH
Ik2mCLJ2dgWi9gXS4eidxD6fpWp2dk3L8Fw56LHamtbUQUu1FwizK5C12/+Ucv4E4lmCOPLCeD1B
b9qAOqHH2GVxXujXormVgjyC+nsidkIrLNo9+exNvlGCkr2JsAv05LfLmxFToJjqt8nxCYd5TIJz
aSO5+CUjQPwEV2xIBiA+ELwQijQwxQrO+cZVYGHa6P1ucZ2DzWhsjO+9GNCNrFSENZflMm20XeXI
lZldyUgNFMehyrFMAYxwIon83WCo7MSqac++YTFEfUnP2va0JJYzanUUOrm9s3JC4pNed69tOvqn
YuPaXHT8mIbilmPKi8ZbMsbFCdEXApDK74JMWPFXFHq7Xnj+K9mVajdnBtugju7oKtZ+GZ5adDZ6
idih5o2wJ7oj6U4AQyXes+j1ZQaiE2UQndcwe/c2Q3/Tmo1HlaTvBKXDgS4uMAf99Nbm7oudhlbQ
FoQfNo7+N2PRTa3cXjRD0DrRJwK/XRP9JV4MMYNaNrTudMY3B6w2/ZlhqqtkMRQwdGC9fUL0JhfN
og3XVVjbgemPxhLqrNshC0CdGFE/TNWRtpxFI29a+JKXsrw3cRsnrathVVO6Mw7YYydOqHBdKP25
05PX3ipzIDIScfq5l9/2bAdaa8E2UBdZXyNUCPTpeelOCQOXPlHbQEbJ+NlP3k+M+Phad014MTMo
rMfjSUz4xwB3vW7yZ21oTv2dCCUpmUBGffjs0MxsyLxHSHC/y8m/RzWqXoxeWETPURT6eJwGEHeh
JAu+UfvHKYumaxH2hFJ6UBKhT7yjlllPWTw+3eMu+8RH105465MzkI6jtLT/BcUhlzT9gAO359bP
IDlqKP035uRFy/UNaN5GL9rBvFRYI2MXgbjI1xkxdKh9BL3rFF6k2BR00nAJB1160QstycygH/70
5k2vbhouZ48FmH+twRTI4UNKRMRpJtBR2LYe8JFQFH103JMBUVz39MoNcDTpO+KDpe4Vq8Yf2Osz
HNTDyqnYGVYICpFn+ccWRk6DLjYYQfoOaMKlOG0ga9unDHxcU7e5tpqATkPX+XN3dttUm2cdSGM9
4ZsGgIEkiwCFtDgBi7tW0V/LGgms+nVH4JU3rCKEqAZ0NLVVIUCS7wNDDvMy+ZnEtDQKbUnj6kIq
yIk8XzeJHswOtVzRspk5OzQF+nPq3G+EWkFDyU4Z9oHLkw4tW4yW7pHug1UypQ6Dw0hqbw64l8d2
S5Y0ufCGtrANqn0mEoi/PFzgMgS2/ltxlqTNR1d9KZ+2OtBfQiUpBkaH6WFevSBQWk82DZxcZULF
OwntUFsIY02Pkuj/LoGF61NU6S8khXjjjAC121jM7ahdOeLuhbQuV0l9yWUicCDmmEgDaWGnGV5Q
sNC2yd+hQOARpBtPGjGoXfcJsgtlXQG27TgRlhk2L2ukXSjzF3aTBKNzI9tvoex3R5DTt9NcjtOs
oJsOXUn07IqXKOsXgw4i0jzzTi4afpZRt2ST1cuZwKXI46hn1dRDnDP2L/TmfIQKP0ONf2dF9/Wd
OJ2yfc+xbai9gUdTIEAYKJVz9ZttUbkB7sJ/Mkt9mFG5rNjKiexv2AmC9QaCcUFS8PS6/p+Y/7o2
ArnczyeIuuFL2L+s6DdlwCNBg+Or6qBZtbOX0/Fxh3Tv24S/LrM1P0cKYtctJKntFcX8QtRfTUkX
dr42UByxGV1oOhmSbKhb7zvVaZ/GSpTVf1qZY00pFhXyA834qa0UzYwXjPFrT+e8NosF8V04mDTe
TeKaG34JSc6SstwRtrv0v0Px4Xn1suO32K1FtNFqtuRa5Bzx9Odq9k9r/M1GKAynCPq8YidurnRw
HzY5m5SC8IpMaKbvPoXktDQKg/iw7hcNUOcWwszh4LEoCx2pVvRukxhAMyHwKhS6DR7K0oZQKVBf
rSnCjbelh6HPKf1zqXfy1TTQkygSddZuEnqfYf0GS2shhr/h+kWZ3fQMQ+aPOfu7GdrlBZfB8DLT
ZD02ww4d/Phqzqa1KkAZNgbJge/haPwKOQyvibLbF89yVspJv4lZja5aE/b7doRcVELRO2lv+znV
dizGZ9rGs5ueZTZ0rTzozZjd0qbQn3w/QNTc4OslNhGmH+FmzGwGXuC6m4H41BtiwuSGYHFnUpey
ZDpvVo09x7d6NvWzpscbukXi2+OmZwcmOjiMKJP6SdDYfqA4hwgUY/RfjHbmUsVF+YcNMHtMEX7n
A5ldnHvsQvVRbQ2An60zmt419syaj45GNAoMUdcIwquGbVtVxt4pqVzs6G1wFa2WKnZwCwx2fdLx
MQUm3ElLdtVrk4xEbU3hn06kl0FxoMLS55to0MXp302th8iM4zXZ6M1/Dz8e+fcE+57qQ7DHuPz3
Da7tqF0AxkGELfs03G/mMd9GQz3vHw+lUiUcOfdvjGUCrmtmH4+nKexIYPq/w6GtIDIj/WS5zjCx
Enkf49TQLT2Y8+nxjWZu9FOVlN9NHFJIh6UV6Rt5Uyh5P6qMLlJh09JsOLH2UavkRdbW72SMsoPh
gHX5XgjoZAxIm1qRfmpicILKpZTYgb+556JSz7ZIC04zU09YtDvZ7Ke4/8uf8Ok0mvteXvrxp6jD
n6iPqQ9Wib3NL9o0z1ejlH9tV3afXT9vEDuQnl2ayafJ1X9o25ut7O9qqsPVOA3NevQ03t4JnN1s
ngorvA020lrwNLlP70WUpKjVl0wAewrN2JQC+DILDftLCrnHF64t+hjEeU59IlQJ1dwgCRw+TH8I
nLLaS+rH39K+hnip5QVVubtptBkeR5k33c+ar1S3V7Ees0McpXXKNBxKZmZcyyic4Jp9Byi125KC
+jNK1d8In7eWdJGX20im8xFFxEzRIYj6ghbcaEtgljnctAKbqu6hAyhNZxE1oqImyQQ5s/yk3ve4
RTZkR28NzVq2qs7gh5tNXrbMVzwznd0VFp54Ow7khd0DWvazo1lnQZd3QVS5HeSOdbJVr22NOrQ3
XS290+MGyxSIholbekCy+4CDHjdamIDOePMRrBQrVehI1tw2c7ZhRxOGeYeN8HR13mLOKGfOyO5E
/w+y9Hixk4OCkKF6nP2ctfrxs/KcX9S7Rg3xw/OqeEb2Wabapi01AYhgu2ukYR6rRjISUQzbkJ3c
RhZXVMUcbJUy2fZqB7tqjSfXsJGyMd66XX+t8EkEsujuJUFFFWg1mgXD+zO2vHdmHxpLO053U9f/
LQXEeNu5pCkmT1nq5mtcm92KBrPixdPuF/u5/Bvd7z0eirqb323ADK2biaP6RaT1TwWVfJRDgeSx
aMYtxpgkwDtWbvMktl7avCIMuktxrtzvigyNbetC8T7uJhyXl8k3DnXtYByq6a2IQVSfvXYdtx7X
+KElSZhgOpNCOtiwuficDFprncqP94bXHRwp20tKiQnG9oGGL1SKE/Nm5xYoDxMSnovJfY+KWcOY
sqAJeDxMSqIzG901+kyNeVWn5ao3O6hFmyTeMk1WkznYt9ig0ZUQTC7AfoVYwhv6D5naAENKzV+i
QmRclgMXpOgn9USA5xHAqcoterJJo2QrhRuqFV2/83rzLO/3Ht/FkocwolcceT6tXkFCiEvwv173
+PLxYg7sq90M5e7x0L+bx8/SXEvbI2Re/39f2ht+sYpkXS///eLHE1tzutRRHm+qLtp4rv2LNs85
IiAndleDJkFmIKOIs6WMhzcP4n5oLneJ12WW9rll7do/7lWuuutbTG0LB2EcUqd+iqifvNrlMXFn
56kKjXzr1MAChFJaN6E8qPlmSreqc24lweO/ep8E2YaVbNFaMTvZai6eemO4J0v+zDnJEnHjd8i4
OP3pNvjDJCn3Rg6i5MydxG2eWeva/yVtbdordRJjTEV3ZAkofRQaLPRocJv8d2uzqXd0c+Oa81nd
zdJGB/BWG1Jb+5lq6TcBtTBNOzDuoAYg50CSu43wKepQkWbW0tLD3yLN7qqArjnKhgJVf677VYtV
b6800BdnokHdAepZe2qkqTCyPtBSaus4do9odH9j2A03WEQ83HPdqxlirMUaHy19doZWqAJEWObO
M7rukMRtvTXb5hRmbXtJ7g0a+tzOi6qlImBqgfjH0bmMdlWfKrPdhsjCNhHNlFiFJGJ1E9VOXX10
LNFr18cL7db0Y/rJp2ehY7SyNN4RFxzWbX/EaWAfbVlmS2RVqErskYtNIs9RW/jsJdJrWnE2qx55
fl1FJAA6UctmxylOIWVNVUVnW2beFQlDlwax7NjBuWhbuYBpSH/ikfUmW7qJx1wnqVWsWu+3NaIP
cQTgN7T2HiGVn0N3GNJFA5/4h3xGNFqOGqqO6nsSWgMoqQ2rcJDVtszdXd8zZJR5gyg1em5QRiy4
Sv01S+sFoW+5Lkf288jEFiX+DxpS+51LSkxK+uK2cRpjL1t+oBn2x1jp+dnBlUC9olgQoMn22KIz
1pjlTpIX1uedESgrbXBZIk7AGDgdZcmVMdVCIuXvd8UYAgPcv+rcjg3/v/tYdfVgeDaLdA5ifXZW
ut2/Dj5yJHZaci1ntDpan341nTkvWaXbhY1JP0jN0ieJMkFhUmunesIu2Q6DfTGVvfJdCXyIO2+c
RPk0MmKfDQlxVD/1fjxeLOApcs60g04E04JNm9knuM0Ir0/zl1KqGFkQVqs0zoaTkc3fI2V8m6qH
LhxFizOQTfSCbpgcKd+4zjUnu+pa+1VD5u9s4y+S6OaY1X53MnEQKo8U8ybM1LEAuNihTMMqW76Y
tsMbM0J5yRzbwaAyhtpKXWbf2tiy0Mnf0T+a+/XSteIzJvMFSby/wprr16ihOxh6mxppZmKqIEAo
kktux8967+fbIYngZst0O4pmYZCWdaG1RnP5/7QQA/y5DNa2g2dFDM92tDJFVN3q0CTcVGFdQ6W4
zcMmu7QjFJzFYrXO9PAa2djwY4289s7D9NJIOSPhdqdjKrjiL6BEtkkvtbM/J9teWoiNw+4tYTe6
mHxUB4JL3CJimiZa8H4laA/eyAzRUvBXOD2I0tAUK+TLGuPq0LXy8NmQqbtsNM7jlLLOVRaSg9Ea
gLNixPQ0YkdpQdHdzv0rwkI/IY+vYN+NTP3AoRcwRXOUaKsyIn+ln7UOI4P9pxjSfA97sqb9Eb0Y
2p9KIeSiQDsh8VImAT32zbJjGvJC9TQOIYmOSK0QkYClJupYTuIWNpa3yNgg3ufUCk1ZvHR6fDlj
SdAsuYDGekZ5rBrD3Iw9UXkorfxVaWTojZhKIsAZ3aBzxL9HLjSNw9w8J2s8G5SqldEOgc8pd4lK
z8nFQaNM81AiCbRvfPXeD8OKJBqqwtzngjgR2jqBdmZz132N/aSf5GTd2PGW7zkamkVVyOb8uFsa
H27l9fckSgK3OmuVk6hfjH73FCeTc8oEIq3ZeumrwXkbWgHyklTaxi/NPSwbaBzOzCChj8rEKbmU
fvSJgAhvtTd9WKkP9moYbmD2fOJ6PKxN99WrZ2cRt/mp8RQntDmSi9jaGEvAMjpEcvXAwaynfsfE
rB8L2r9XHYkWdw4XiD6RYunFGdeRorgWTiWX/ui9lQMDNkSrvRqACoo4XnbAaUTEeDuHWTAwaQ9m
RVIbDD04L2PxkkVuAegwfE9R+eqommC28qtPW+h0wNkFGsJlnrQS2TaVQnoWcezE4R+rIPzavrPR
ufdMx5MM3HmnHGq2Y2Td6N9DEBVCmtzyPCaeOoy9/xT5cq20r4Yl8FjWjrmcSZ2gBXs4T6UwMMKO
FyEtcS0td+WlGKxSGxSkHwBexs4wAxaG0ZCEmOlnAxdSBVrqEtW6pChpR8n9ZUiMfDO08bMh5u8k
NhDD+l4boFtKU3Pacj5vu0SOO3RsN6P9Q1Z/TqQMMAUhqnifbWb04R7xMsYmyRH4H6vGWMhJeTST
QV0QojGD8Y3Git7W+mK03jsmeW/PFWXcS21+1fwIGS6mY4Wlfnb8Hi/rdDaaAg+mXqKdbik5GOZs
Z2q/7GKyAgXWoVefovTdQ5xOL2YLaDDZ4EVJQxdKVau/tlnOV4uSuZzUQCNrh31WdPXabuEIyPEI
t73K2Fi4FFrTuHcyp8R90lIWVC080O56jx8P3WuWNt61bsa/xE6Fu+R+7/H4jBm4QC7R9s3R9dMc
aTYLc94BRnbp/72p718J3G3UEIcgxWk1sKjqREg+ciRTalmPj5vHY4+vBDk2O9PIIaLHYi9T3V1O
gzEtC1++aImhVqOZf1HW6z1ZjCcEROeXTkNRYUkKloWpAq+vKbU1KB9g8ANWH4wtUeOIPQUhyZzZ
dBSfs1jPD2aBeBRihS+LkBRMB/ITqfzdFZIQLEECco9vFSgiHmB0HaK2TpWy8UCZvMkly+9eRNGt
HEniKHpVHVoXpEwOVJ7EUpOnqjPk6fGV19yvrR2Homd1HxgP0nfW/S3RgnitU/AcZANVMDRO+mZw
1ticTxbk70/B388mIPzu8d1042H23OlQpDShTURql/SGjHkvkdveH8dwPP/3DN0f2r2eMlHcrzCo
7LOLMBazgRALRDa//Hu48ptr7nhy//88TvyJA6xHwsXj1dPo5gR8OshjlPlu30WbafuO6/FOc4KO
PR4WGJY3IfGT6zw0xNLQ6OBi4tP3jxtfi3FphLoOAstnClDwuH08nMkSS0CTgSnOYXz+d1PMWQp2
xzWp8P1SX/RkgegLhEvZrp2H58cTQ6fgo5MlvZatcZxVy6p7f+O9XEWHotGCx0OPm9RpyKrJUIhh
brEXnvDktuZCG4OcpyMK4JH09VqrN1VJHYSDFATlqf1apLV2VILrcUm854cYsnA5WXN0mMCpPrpv
XLrjyfIhK6PpJQw1+cbuU64NLfw2s344IISp6FA3pnfPdkdoIF+QmMPdWUAX4Ix1zyGBI28DdqGp
nJAhD9Zp8hCk/vcszHJoq+B4anX1TGqpSNCdEdMT8mTUGLGsYcIF1BC9SgMb+pqqW/YaAYXlFOab
dI6MVxyobMzZVNtMCBH7qkuWsr/z0XR/SnQky1EU+I16AiBjEa0fj8/gPBvfJ20pwz/2eS8JzyBs
XtzqXcdtdfSS9n/fdB1JCUnsoOdI6WB8fNeY9P95Cu1qeVBYJmQ8wxKjMi9+/Ji2Ki92h8WhQx2p
OtsF8si8qxU6WLLdaggy9pfHohw3OJKRiodlvJncYnoa7jch+B9K+mzdC2dGxd45T/6Ab8QV8kk4
8Pm64e8Gvbz53t1dNPdqUXVjtcobH6wcuC1wsknyadr970i+J40Kv9JivPRDflEkSD/NlBc9mTnF
9cW7FG11mKpQJ2XfQEbq6fUTQAh4sYNiIx0xGhDL5Z4fNwwx7cbTcCx5auIDvt/8+26Fqlmf0wEb
+f+84L+vVNwHccgi9u8bBLj1Zz8PXIKybiwD8W3u8pujucNR3e+BdrTXLpfA9tx7PCvVuWp3yKKA
XPp3O0O2lPfq2QnHCsQGc4UwSOvyFYGgmqyzIMXBGKBMbHaxr9YPAdHjBuhL4gsdx6VWu/oOXns5
uGvifrsLEZ2vXlOlJydh9+SmvUJhQUbC7DtH/tfFajTMbiNy9q9ee5f5g0JofU+eVm/mW2Ej4W5a
woJTtEMkOjZB78L8zL7H4T2kDqR6OayHdi4W3YCyKU9SKGy/f5t1865hJADNDeIh645mzqmLmNQ9
9el11H4YLPUNKo186WfDd95Zv1rwhrVGdjFpiSbZT34pDj6SEyflGOgm5lEq3fwy8/aDxArZIF7y
xg5DMOkIp4jg8zzKvb2dcZbVevmUsjFDhcmGHUJ1j3b9qdOIlKjEyBnSjncyTGHBtrnQZWZDOuS9
ddDuOByKATTDY35ekCyQ7HH1floxsS0M9BuPOkrMbOCqdfcDy59t7eSSZT22DUb0VeO5VRDz4S49
XdKOBCh3jPz3aBD6NmY/Ie4jCfjJF02NEQkWVhTQhWFy0Dgr0wqNWx9DV6gm+5PIqH/xoIxSEbeY
+THM6VNnHm28YYcSS5QZe9O2mr4bN92Fut/u0/65sazqIEwsYJ3hsn2mUV2lcu3pBWIp6W16SdlU
VXtAa36q7420eHaZiVd84MOW+W0wnLd7wBiTcV8MS6+q/o6xhMqfDUiUpnvXGXUTz78rsXVn2fUj
zWw1wXypVdp7Yr6WtPB5BxL/ADdKYiOG0c4PRoTCQNG4ygXozj4gYtm7XPeHsdm70vE2k2LVjIa4
25QtKFlf3Fgcmk1UcXXXDOW8Vrbcqaj5JoSmWuQ1uVwhu1/4JI3Nmpn97iwxM9hjgxcDwrYsfc7I
V92bQ4ICjBUSYR0mtGnC0SDnaB2mLBSk1+aL3vXXJE7wrBExasGCXsFNbAabQtEqhzX0ku2UI8Pq
rPAwCdFvaeNr2UaNH2g3MrhwS1/XxoD/MJu24F71gvQyhNHNVAVsB5m9gxEdlJtu6BxwTpVuE1yB
BSQF0ZjQO66p00Gso0v3Qq8o6Siuka50cj9XLhu4Jfog5yxj/DGKlJwVzrn2aluUM5XY2dcOwVi4
ZPkzcbrY52mAjUKbt+iI9FuHQ7mf2ZnrpNet6vsVLXVB48qSFudOqRWKxGbJ39JsrSE/MuLly77X
tTW1T+sxIdVLsjcBJcosMrFiyRXJMcsSXWr4RBGuQ2RD8zqrCSeVOdu8rShmpw7o0z0VotSvcsq+
23yolkqiDymRq3KubbIxp/Ezx3PGJLSNae06CSGiFeAYyak+i4abMZs5LtSGhhtNqx1KHTN/2JSK
fY2FflBLyQ0ByEI/2OXeUmu76SxhxFN31lgQaGZh/NrOQ4hQNpaoHUHBr6Rrl8vW7KqNij3m98l4
rgXMMuNFCPyY3vuLEeFnpGaPtkUskK6dHJGN/4e6M1uOHNmy669cq2eh2uGAY5D1vQ8xB2PkkGQy
X2BMkol5nvFP+gr9mBaC1X1VJVOr+1EvtGSSDAYjAHc/5+y99tHtKAXCHvcxysurRhYhCl89XbQ6
Kw9SH9hBTJzRbtwPef1ulu5r3kxQHb+lOuJ4hQNkYcGIMN2noMD9F8euc4qy5iXPoMPYQZiefNt/
60P53azjfCsxTpwmFledGunB7mevUo1iLavg+TZJ4h7olqT7SCTHUtVgvoS/ZWdc1JyBX0kP+4Hb
6BslbHgy5w85Z23o5M5SV/TSDAnSZaJpURWjwhSFoQlezkamQbMnxzBdq/gONgyD/czHntHziMT6
7EjyIRBJ+OnFhDwgGiI5Xd8GnNwbK3O0P1QpPiPYk8z2wqVy4xdNlfnV6WF7BAEhdtPL4KA4aiQc
JDr4D66/w4JZ3HGSpLJ3wOrbiK93dUkbrM61HHXrdGUa+67DCKIpJI7hCO5hFHhPism/BiNJaa1V
88zbmn6EV2v7IP052Mcm0Muzb9X4i2EKuf1rp5dITMlQ8oFTulUWEVmKHLvKI+wPL7YcG2TV/qwo
Q0yV+zVORw+5rGvITTCl+o6UtB9qGq27Ytxlej5QLc7jfFq6piIJLJpJQnn5FDsxMnkUoTWysF4c
pg7RTDvrS0jIWJZwXHg/8SoIjZ4DAPCzgCmzE3G+Ki1mfj5zr0Vl1sSG9sWJYPWB0qUxlo2LLTgL
qh7LMq3nmXkRJhzZvYpBJVERdzj63bvC4CAstO1AM/XsMfw2uePPBR4qPTsOpSf3o0IQkvlBtNJ6
Ux6s7j1IjeJUilpfIj2NVyab2Qr7klw4gX0KiMu6awiD3BGgHCCPL9ek95krR2QvnlUhfR7H17av
6cgE+F47QDw4pAp0+2De7DZGiZCEH+iZuo3J0ZsNIi6YxI/pWlCd0qSKhhlPEJAk1mwL2OUIH4Nf
jZQN+t8qx3GCKzjQ4OnFTr0Ix/BX6kfOpvCHH1QG9X7ueff6nOxitYynEu0+xxq1bRscT13ndksf
qNOq1sP7RokfJgY/xGPFU4I9/Nj32Radynsohjd4GVstR+gLJlGuKvzsKKz3yWj326DrCopuuhVE
nMLXyPd1Qk9UR32+zgJdbeuJCEZNZmQUZOj6ioG/yUWzythRe9O0wNhpoaVeCmE/FirCy5JrgDMA
Xe9NYU3bbp5tNyibNqnveBfdsLE312RlNaM+7upmegb9f9WRBne+2ayHPmadb5qZQUlqdoGqgw40
436auqumIHWyi1ZhAMIcA9N92dSPVt/3+x0VNsCGnnSNRAcVZvN+syNsgUbFa6QNQnTvZYL836eL
TfH0tOxq3zzYSQ2zT1/DvbPPSnM+nHQyF0UDTLEse20ZC+fZK9EAhIVGFhia5p4my0OXETORB6/x
2HfnATc07blpiatEP3C6czbo0VYW0Ww0eaongRkItsqIa3G86mlUbew+xbuNTdIZXtwsKldprDN+
Ah1iM/5ZVHJ6631/XHj1yxQhi7PiGMpFzuvWqR8jDqUNAazV0uwlXv9YAvTpjfUUtA8TYzoGbFa7
HOt5INsbxkK55a8Ik9FCt4rPImcZEA3y4urNMJicI3evN5IsD9p6XIaR2Ry1POoWhlUgkgsDe29U
m1o3SGq0gjPTxZ9IEqd1w0nQiNvg6EXOXg4kdlWpg5VL4yB4+2D6dnJ1ffFZSEC8VUXDtiie4aF/
wtrQlmYeDRunlltJHCLrBx3xVmqoSvNw5ymWZSMNGWZEHXYG9Rz2NX8MBzDUxflm8j9Dq2lPg6Fx
CBU8QxXzniJp3SZodWXaaYeEiQrUIyLFJxbv5MPsvW1e6ByjguzN7OQbp5BwHWFQZzSW9YcuZzbT
hq+qn7pLRYVBwoK/MTWzPrhteCRKUUccx4mq83vy3PNzP4LyjyvVPdHiZFLsjxtbjQC9IWI8i0Sh
O67bXzJq41VqnrKq7E6ahtqeeoHgUw1P3xSeMK1PK1RUERYFcquRiqz0JHVQo6j3iO2B/hgMH4fX
zihp++iDtZtkAY0mymCINXvfBcWIFHRcCZ8oYa1E/qnl+A6zilfEpyRfoGbyakw8bqk/VG4g1wzk
d33pe0TmwVwwIu3k2WzvQNCYY83RVeFPonAnBvIcEm1FAxioJjapmjKBJX5hO+UjewEcRQDdDMzz
R90zCWqPCOmOc+b63PI5tRQaVUpRwUTVATKXgbWpcx2zZ+3pzA67HQUjw4OUfizZAMgQONTW/SiX
wnJfCtk1m1ybEghfxj5oMVYg/AGIG/z0QjJ+raac0z17zGrN2Dz00iUge+y2bkrSBsrU9lS6KZpx
oGE2CRF3tw+MNX9YMlHbPuJKnekTLN/iMc6RhgcTi1UMJi7XnBJzKlh4puQxrgP6+/GQymWlYO9h
9sA3OykFZcMlF9cunK0y8Oq19oPf+eLxBkb7CtSLFZNb0882BA+rrdXr6O9Gut5mEH9YBOFtbbff
5z4T32RWNee9qd+RffIwJgbM+pmrL0G6r7qyNzYmqvLYsJYdSWqgRq3wlGZYf8ZOhxyB0rt1+2hl
RYN2sRN2yLgwkme/fB9Ignv0ocDj1gFeB1wRLpPB2R3bgLXIUsNahcJ17v2ERkg3/0qdOnfb2Mj6
ZF9fJLzspAu25kw5tjKGNIMK0kuVAHMFOnJhB0tpK2bBlVSgH9D6LiQ1qrue2nwWnd0Il3Yj8pWB
eeVieflnU7kdm2/9WPpJxr1Q14+371LBNGzQF3mHDNNv5WqUk3EM+HgoOHdp0eWGfRsd7Zz3Y3Vv
GfJOZx6BbFOrTrcX/RYt6MoaAd8MTnTLXIOw5A7XLKBZPYeHOS0pqm4Ix8UrvHvW2J5Zj7/OEgMF
k60dqjgOIRcw8CkLZrpWUZ6b2rdONJ/nnE2cZHNg7S2rkFbN0tRgRJTKy5elLMolaDXUJy2C8PkE
auFOVfx1S1ZOymPI1qcKSH1fl+ZBK8KL36vprqbybAtSTDUjik5Uq2SeYZWITHIRCIO1k3U5aGLX
F7bcW7qH1ySs1SFhQzsapjqalcY4Cu70Ig+9Zz0vpuOEWmlLAPRLFTXjXags2n+xSVZP0QxfjMre
Jc8ZeyGdOHbd4+1fXoD7o7KK9H5o7LUv7e6Jb79dRB6odlxznOJuH1oWiiyPFuWMU5e18xBn4Oxd
ug+LqaOYJUk84gIOaqaSdrHyNASyjVYvdM4s9zpmIwY1lnjEDILdTA/SVZFSfKZ04g9To9/ZAtXp
hOt0P1Uu0CdsUw6rKZadh9I1xLM5jfsBV2Qzx9OGGk/NZ0IwYkVY3IjskArHjWhQgaQS3XODcBcB
djBC/J0DSrWohegYz4Ate9Q3g4m1vnT9FCMru0o4pPHFF0ip/ej9i+cpja+ozVveZhi7OlLYsdkL
NESkqGMjMc1o5fuOxvbOsdvpwlcc2RfN0JCtcQ+e5s+GNvIRRDPbHaMRwChyxnKo1GM9Ok8u3Olz
zTkRF6c6FJiHGDIXq7alVYI5dqBAHFE/aZg7zBRKjACqf0XFv+JKQL6Rag69VH5cGVH4swhJsC/U
RvdQyqRaZH+940EYuBRCzroS7BNuFGdnv/DEz8FPWEIQ6i2nPgAnYbq/ihxfMEdy76ARARCOOhPS
pEbkWerwHsfA7zYTMQ50ZPJ0BUjN2TmYRZ458dAmHYjDW2SFkaFvjcatJrJpGxb9U1uLuzHOeN4G
ys2hJ+snYnZ7ohiodqEo903dvhRMXD9BqS09dxFP5Mp7gU+IZR87J0RU41qKgXMwOP/7r0DirqH3
6mQjsWV8EMZIqiSps+RtwDZKRHjmzMrhevQf2Emgt3qTwYbpJvuv56/5ybMwH0pGI5wtEWi5frhT
8F9XQYNJFo0A72LdcC4LomQ3kKNLbqF+RW+dbGArVOusH1lGKg1FXdXsrGzy7ntgTSkeZDW5+hvr
BkOByRi3k6M+28bQvtHUBwI0v15QmROaxlzDUj66YW7fx53aBYm/l6T7LjCTlci78bO7gbk2wgSh
ETP7M3P967yD7xsfNBapdBdDk5jPPU1xfC0+S9fEXc5lfL293Hbe1bvb7Y5XmKHj3MpR7OQF86G1
Jxk7I42w6feneOlQjxaO821yH72xDVZ679QkqAFFMiJUhws6XuRr1pq9/drbPAQs+RJX9pXqOiCF
B9l5LU17HRNuv4kVTpqCwRa1tVXuNL68Q3YMuASW1bItUDXHk9q6Cb7Iha5FH1ieyRdxaUdQik/I
aSsnoZfQ1tM2RVX8lAI53o+9WR1B5ILrEmLVYW5Ck59exZz5m+mVOtx2gK8IvtsijQ3LuOudYkPq
hTyTH0ECT4WPbbClWhqlItih9HZG1WgrLay71YQt+uLW+ie/Hdoqr4OgyQNwwRt8azWNuf4E2IFu
cmV093Ge3/m9/mLRML3XWkQhud6/DX1Aeg2dhcZ++YIkm/PZagoz99Q35FZiyHXxACNPkHR2NsCN
7WvVIGKPtBRNpcZg0rW0bxDWi1VvmTs2mZ8x4uqXaaSPjXWDJGeEVGBY59W7kgg4yUX4ljMpaWY4
+oSblZE6R2fcz9UiMFTOSa4M82McTeO7o2mLdpQR8uSfPhi0S9ai8WsH3z569YC6up05YV59jG3C
DU3DR5EJDwrOLbQrNI6lwy+KvsncYfDVDqPYhLhHdnnAsJkctJXR1sP9be3EF8SUIYpACxoaRp6J
cSzAhWs2b8kyjJpVFqp13LnjjyEECBVkavN1rckW13Vqmj+IRLIxHRrQbtIGH0rDDHRSIwYxze13
QyZ/tGEfrWFeELqQtnd46jhk+Di5xGSYd4GB/qMgnmthaHSWojD84IU2XoSpU56V6qBD1Cno+ew1
qdqdEBlm+tgEa08SdoA5MZOevM8yH8+ArPL7bpcJQo41xhJrUkFQGrTmwpgaegyGynAYCG3ndVTK
ea8hbZl36UIBtapr7ovBFN2qN8CD2F21RMQwnC2nPNTdNhlkcyHjIFqWYeiAruaklOKXub1at6WQ
hqj4mZgyWrnzyuDpKRYES7V3ZFp8mnaUrouZS0FfpUPfOsl33wDW2q9u7GLedq466QaoeYfg3DgS
8liHf/b2ssW4yta2sTPHobg4guq79Y11FtX6zr6tVBVJ1yUT600p8eY4M1O2K2w4yMonP8Bxd6LK
yJlqf44NSTYEzb3efqsulbs19YQmPB25Z0S/7UmWcp143LWFrld7Ms3Jdx6dd78xn4zWaR+sjtsg
9AJmvIidOY0P9QVv6gzNqM6yG/eyyKytOaj451gjcgyzGH9qX+hrv02K65ghOApFq85t571qMDV/
DnCJ0TKIfqtzMSz6akg3AO+By8w3z0DJhDEAL2lU+ssg75OHuJjj8lBpZaqu7uuOCaCeWg+OPgLV
nDvDJF2tCifzjy363jM08p+acNt9AaCMJncnfrYFZBNyYYiCnIZjbLqKDhpHb6Nj0+45LK6kPVtz
Ame43l4aRpQosIicquZJPLFD7S7GyHrwY45CkW9qu1RGOXYGDlwupcBBU/kpKKGnDnV9ycBfAwHj
yRInMtsaTpgZVi1cx6WKjHKf6iBPqwiOfTLn1Ey4e/FdQMtMbB4iTlG4mGRW7n0JKaPLEtyx83Jf
6vYboEj7sVEsCjIL5nklCHar1llYoMXclXlgYZAoTVR4hcs4G3bv6GYmkBWkY0QjWJx1rWnhOGV4
bFLcelJPn9VYD2+3FYDhVXEYcPyu25I7YzSLbiU6BNCNZPmvo8FZJRhx8PhZyblIg44jNWtX0lfI
xw1yVQEpsSZLFHsEVw8d2goLkQIG9QT3cZalx7AJJxgbI0pWv78Ws4kvw5220p2Ch3A1qE19ma2d
GD9SkFfDKfrVsJha8atdje3ZDTN7mcUq3YHbxyDNtrpwsQ4/mKo8uQgCjCHXzyb6r2WGr2fDU9R3
9K0XY9mvA5uy9vaKV4GZY+3H+34LtkeLYW2mTHAqnXrrRG8Tw55Ac+jQn1kXVVXs82r8oGvjL3O9
q7bT8AEdGC1jR9qAAvFTOZq79mx0V0znS4xSGVZ+v2a38IjzRt35nSw1sR2GsMPTSdapgNGF0IAL
qn+YyOx8EJjONnknh+vXq5V1Q4ColTvCKFusMkACEAp1JtdBDDj2YLP4whLf0fofOBNAOynMbAdD
wT/EjslRaN57BQvtqubovr7tx/ineBCclWLX1qiPb+WsQpbdvAWCJm0wH8eFajC51hrC0cLCYjm0
i2Hk0mwS9RiWCt3VqHjuOjrqec0D+F2Jc9h43akq0ZS7sABukQSTSWk9FQVgK6AiCzA/TF4oFkyZ
X+iQuavKxVSq8R1rQ+8D8NIzpUt4R7+wg0ve9Duz0e7BvEZMvzr4JCHiF1xDtFUB3BZaaj5GROhi
OqoIxgnSdnkrOLsgujhBWx/9ukSmhyBrfytS89pAvOqHj/14uV3rmYNrt+8LuD/RcKFLah9uJSpQ
aqRgFsG0xNdduNP0FU3iigQLwPy9rbEhzk6xW1g701BzrTWYE1y8NJe8D1bNYD8Z3EYPZheqE2aA
h0ro7b4z9CO92mLZIri7myDAoV/U6kOr/OfSz9aFGrF4Z615dKR6ze2BK2I+QhmEFWHM1g/QGqpD
TfpsjePMN+lGghih8hEBvNNuuMtq56qAqSzNZBRL7Hy8W512BL0YnmD70UhA/I9eTmF2kXhIw0o3
z4jhO1SisbYnvMUcW3UMkrJcfXUIGILZYNDOUaM/h2MKFLFL6nPGfPdUeVZzN7xyMeZsaa52CSYT
M4UxPcsO7ToKDhC7VovYrPQbbKRXv8Kw7+BK8BO56hwYCyi8vEOPQhU1eTK/s5FGscxfTK7Dtcl7
Z41txkSI1a9HsB2qSrRrIk3eFsdyl+Gg6pfb0j41zfNAYCuRk/plQOi3THVcpcVEnrVSxkPRwpmy
PI49Ey2cO+Fr704uXqZQBD+Vw8g3awH1oK55QhtQNshvLFjYF1GW3yishqOZduXWI9wBqh9tojEC
4qKLrt/L2lyMNS7sMYXY+XXA1fLwVeMefclKZ1qEcW2d6IGCDh2L11Ik/XmqWpL66gD5vPHNJh70
1IxpcMWoaK9lQm+snWz/Wh7S42376B1IOV+Lf2xN3taYR3NOUyen27/qFpdphyNz5wWdedWq/KUV
MvxeoyG1h/4Sm8g3XZyLVQ4wnyet8Xud1ZgPis4f/Pqean/Dd2wUB8ZZaxse8Bfu6A3luxbOzmEI
tOBA9UPAAyqXTt8PUxU+UAtEzwT8El4qnu3U2oVg3wzHaqaFpLvqkwS1HGN9OPZqRN4w+AP6teap
dnRILX35iCGFOQJeU2gWfv9MCwaLc9XvIw/gzO06kT429mZYWWWcEaaQAALvPHMRx/77rZQyw+pn
mL3efhPaJf0xM1kS+/YxiCbpssQN0Qmd9Zbmkr4iDY+JgcbAIfMhg5lZOpxomw2nWwOByS4QDi62
RVpwHNa78lepM4rzZROdx7C4lT0UHo4Ogc8eYD2y/j12SJfWSax1G32YuoevhTmwltLAWXy7uDT4
pAmK/b7EwY++1/D3esPpAVFT+oR12uSA21ONju4klxxJ/FPWfmO2tvB7j9o20X8EDehzNRQf1nwb
xoiYtiQTGOy0JBrCwFgMBeGqnLCAcHVs2UG5HxSuvLRUL4nvac+jw8Ei4N1EexC7F5ujKPw46b9P
0bMkhudjalhCRBNnD84YU5ZOQby7LY6id7yX0cierXxI7ovA0u4Bjt3XeV9/j0rG7FjA/I2O1eJ7
6AwIyTQRgpPqqRsRkc17OLrkUwQIa7wVaPOHHMDJiGZjfysDhSS/KMmM/qQFIygnt3x28ILctpkp
gndtmm2lEWhIDMFX3IdjipcSYFwaec3aTUL0Y2OSb1TNUIgCcn0LvUiaSt3lQ/0o/Zv/Qeh4vDDc
dUV5+OeHIiWxQDDoOqAEvaBKkfQpgvhIcpm+ja2MxXkEOAtEdOV4DC5vG2M1EnfHabzapQRmLlNm
eZ/EdwEsGytw4/UE4D+AnegwVj+K3AwZLAfVNnJ5y/DB9HdSzPVVjao2d0Mm+vS4KJ/MfGlPEaoI
OtOEE88HOqNp7rog1CBRkvGWcYZYTyJjbFVgTghFEW8zkx5EnnP49+a2atSrnPZUe03I9N12Lo9m
oaJbSKtorrS38ouoWp7e4Ic/sgkymdahQ6TJzHpjNA9RVZ0IzZ0uwLoB8yb4xkNUUndMM80n9h1v
5RpIjltX0VehHX0rfayp2fnmBI5FjPXOgmZCQwSrSO5bw67usXwUSdcc2skJVrOdE1PtAHk6Iy8B
XdzPijDJZWfRJuVai7+1yZ17iy/Cygm0J7KhCBUmZhvIs36nTfsi74uvHV7LkMI2Vo1TVOqft4up
tiDARR33nxJddZ910XtCiboyaMKxIBgvsRfANeKlZWddRYYIvo/ApgJj/M56tgtUFS39WKhHw5+e
EjAEd7Tvqkc0pN7d7eJLLbBWZZE8x1JJ6Opo9XTNVdsqQmaFUriV4sOKkx1MCAyNw2luFX5NJPDM
wnnM/WBfV6a+8jpOwmE8NWdi0O8dI4/3ut/Z7PGOfzId8DeAbl0FNq0j55es6GgAvGHUizSq05Pp
IemBfHMK+9zf396GSkPwrQb9yASNubRjcDqoiIOlVF4S3eptRZ96y1tEWxFyQKOF8AQfyt7igAiW
VqNwe1E52sQJ7wS+EIIp04d6Yk4V5uLetzLrQ1jVuTVApTQ04FacO5dUavLKMdTe5zmHXDKsycyJ
taeCIf0iGxBXwE49xYVzLY2OFmNIC+zWS4VxGGRXsx6C9Zh1H0CsZoxmQwxTgCMKGVWP3JpotjTp
7vucqh34X4zMTMhvXuJFG/5I0kjmx3DEsje8de11xjdqkI84pYuMBH4Ct0FhLkKNzq7b+sdbPffV
WSh/5CS6PVQmWUGzjV1L5eHWdDU4AM/NT7tXs9cn+0Vjs0WFbrinsSc/4HaR3U5Ft9VRM4nr7SXa
rdv/xXZJxyWx7qfSfhnmTr6Z+OXeibFLggDeUAw8M4x2eBEN+0wbDjxGBSX89qkMHaJnUiFmJuJr
DI/wpaUoxU053iHdO2DAza4WiSBXnc3+9vsmByRvGJnlystEf7WECpEmEWgA2Fws8pYUHisaw4cw
K66WDDAVpi7vVj2rckW9ElbYrP2xy7eoLwgaT9PvSOVxM43s87c7WpXqVBpkh2nTWddb68Pz0nvM
1y2bPk3gwjoUdme8kAT6gAUY1m1vd8xIwIFFcYOOPcrKvRqjn3GTk/YNT+bceGic2D32+E5B2wq6
H8QLrnzV/BJ05B4c3IaEwxs6CTV0om5v4e13qY7IAo/q4hjYojve/mVauOq+Op4Wem7sMvWF6Gr0
WZL2b5npT7BVvBMpttAxPUYOt+9QSPDiBG6G41P5h+S/IbrCKRo201br0KMDLQ/PPjfulgQAFFPz
gmYl8duEDusWJzURv1DWMdl9SIS/2+iW5kwPakiZ1bvbU04ZAO16606Y4bT5uj39mYNfwV8t0i5e
3pZ3FE3F0Rj98vCVnI0E0zyG+WdlB86rwEO8KRDKSyJlQAvFmz6S0V2XDo9pPTybHClvZUyWjNO5
01CWVxu/LalBxWAcgy6fKGP4dyqZl8YvCVjmE6Kgn72B5vTrmFK4BbxNN+yvmeB+sZrseyyRslsh
daMWwSa8HV8x9bocCexu0ySPhkY4RTljvG53XEY5jC+eNj1jv46BwGE0x/cQ0/YVG5N9TZMp3Nem
Dvc4Ht4KkZxArTBX0InT4FLV6XDyQeEkP+ftQN3rLmRnyW+TI65fu73pyKMBS6aj2D3Xmcl0kStl
KR2iNG5NczNBO96zUYapc2g55NC5ge1BeKt1+Y/DTm+J93+KlNV1ge1UOrSgpbSV/ZcgT5lYxjj6
1Vr2/srx8ZJnAY6BOcLs1r6mPWUj0/0wKwJKiDzkhNblEO3hlORYZ+5qU72yysKONxptDaTk+f/x
BP+aKA5Nh1gAnWGb6RrKlH/JvNWwHxNxHPDuje64FGXv7QPADlRBGvKqll7pYKgn3F/lHejw+BLS
LvfhI2pPZQMfxhuLH9Cifox1S3Ss6Z+QyDpfcbb/8j78d/8TyE8y+nlW/+Nf+fw9L4CbABj8y6f/
eMJcn6f/Ov/Mv3/Pn3/iH6fwnVif/FfzH37X9jM/v6Wf9V+/6U+PzG//49mt3pq3P32yzhoYn/ft
ZzU+fNZt0tyeBX/H/J3/2S/+7fP2KE9j8fn3397zloqJR/PDPPvtjy/tP/7+mz7Hu//L//74f3xx
/gP+/tv5f/4P/7P6P37g861u+Fn1O64Jy3Jtmn+OzfDyt7/1n/NXxO+6NQegu47jSOka9pyEnuVV
E/z9N2n8rnRaTS5iB91QtklwcJ2385d0/XfLZZTrSsO2bAFE97d/e2Z/egf/+Y7+LWvTK7SQpp4f
+C8Jt7AuHO46SwlXmMpQtwTc9zc2Fp9v1/9bWJVj6Jf52qOs73AbIQtZVmJCcIibprQ2desJe2dk
jt8+szhUyWNilYHZoDQ0kWKupcvQJl4Rd9T7P6Q3RQRojIKG/obWkhh6ooIrbPhrV4Af2hu6VU0g
Xu0BgIlyK7SGjYXj5ljXKK42mBJG+9iaWWwSx8jIM7iUKCTFZ0aIcpltRDFvTFuKlnmH1idRoWXz
Bu9HqIa++j4EIzq6RTN4bcBNM04dzkQtmGpa3wj56HcvCoiVJcK8to4fy8oyvY1ttSNDEKupCupX
Rw/kY2q0nZjdmA4OQKOyZU0uZGj3JmTzVOkBMMe0SGBUIVKLk3BHLmBtvFW4JIuJv8r19J1L40Bc
Yltm1b2ix4U4tBg7FFxV0773RgvQZ5wa1zjWMF9TVCT+zLkSSr2VrpqylTlUxZ2agqHbJ1XYIAse
Ayh0eatjvdWUB78zDYk9FnqYNws2Jtu7U22U/TIzx70ktYuI0DL6AjBH3NpodePB/G5kikN2SVri
K9NqmN9ezKTG9aUArBXg+veVE0DpSFRaLyotZYzdaXYdbqhn44+88nXUNIUofxmtX+fHvJYxcrrY
5XiwgPGcZshfGmlxBB7Kmlx7ygrzm1mOMbjwTozRotdp2S1zW2j5u4GLWFsnPSsdQL5m0p/liNgT
cDyaayJe3ErhCnQ8EOYkrYpxaIpDAKLPA5SFoNmxn5w2jvujjVoljFZZ06rQupdOisttw2tqtPkv
qbc255cAunIarW0fb3RIVkpOSdm7tk1P2Crb1j0FyqrbA4s9rb+1V2UD2cTgqZijbgnBi6V8DX3D
jUkZxWpdkwaBxCB/IdzFwyOQDGneW0dZR0CqzqbpNtAkvXJ08w/mGxax2UKHNvdmUkLg3vOzpCLI
1DY7qwq/jyTviJXQ0z7RLlqVZfGwU00puxBsVtriu+X4Latx6U4KU8KVCDXsmpdoBBGUkKRZ2NNH
1EZWS+srSQvb6fQl0HRFiyGkHjyYKtVNIPxEBMTXMk90rV/qjbKMk+37jbpj3mY0J+q3hIJ8Strm
SUusAjBdaOoOKYQOFJx1P8QTmUEyVFjMUrfqKE4I2uwDLNFRUARZh8MtYbJQ+Tm2usVE5F7/0fVi
DK8IDYbme5Ex8t7QTSfnDElQnh749SHXZTQ6lp7vLQAY9SsvF8Qeu4g6HsSgfLdoFBcDgonOLc1z
QD89J/UDUc9lzGWRYmEFKkySUpNifhqFjWKm6FJ6BZbHNs+Fl9FFb3URUTRp2Cdmg7pWy2+yLCuP
bD/owtLHDkFmrVyAIqjzC0YXEkP0NrP6vYF5AsiK8ksyakNmq+kmboc6PqLyw2LZD1lRjEedthIx
c4qGFg5IhvA/EPz0zmmiMaxfao5dBNk4Gs9hqsM8upSejlDRR6VX7EgZyn/ZwFSDZWgh/sD6bndn
J0dVFEDoDUb3VNihyanVVkKW3+FbaeZrQG9p2iZTATi87CA/LRsO5ub6tov9l7b7/9xefik+s8em
+vxsTm/F/w8b+ryf/t839GP487MK3/60o88/8bWja/bvBnpt5dpsmGy/psFR7mtL19icFYJVRbiH
5ei6khwc/tjSnd/B/7rSNW2D0RrlP7v9H1u6+buhYHRwTsARQHlv/ld2dMuaM+n/edR1BE8NVxLh
exbDYGH8dUc3EURNuEewl5lz9pkTttYyDe1x59KgJ9gLPFqDjUJA/S1rQxyQP8bPHZKRLfnP3S6J
B/uXA97kycu1esuC3n34tSweEMhE3/yxjK4k1+twc3Mk/YVD7pzXTji+zYFbxiGWlyxLJ30eQtkC
v9XFfZe0A1kVYbrzjVCdO8fptoY9imuPap1Wh6jPyH+MPd35/FddRca7zJvmtcbBfy8NXdA5cey0
Q3Tl2SeXOumxyEWwHtIE9qM39eVDX2kIdYdOvrhaNsGodCFxRwQRsVOigJCaIiAIfLOJJqBdSLQf
yB+Ut2nCyrhLBWa7xhHyu9biH5V+Nh2LsHKhtbHAX1ppzG1Bj2WaMVC/wmkQwnz1S8hJCo8rfZ84
2iNNCDaqFATh9SzMidPK5wpG36E3GF85WSYY59XevU2T5Y6Tbbac5ADI0nanR9btETtjLg7hQPGE
6S46hJ7erhT4UXMZ0Shamw6978apIKs0dAwuvMzVU9TYxocV9WzqcRcjCLHoTLkGvShSoKZ7O0vA
QMUFiFatqP8Xe+exHLeWdel36TkqYA+AKUxauqQnJwjKwbsDj6f/P6iquyTeiquo7mlPMq4oXSIT
ieP2XutbCTU8PZ7pdSVY25w6/VJIZzo4OUQ3NHBY7nF19OfRtaEPsXFLyd3KN19KLPadAJ1N/LNy
K52uQzWS03tVlQashj5es1oqpObZVFDycX1yHLs5qCuq23MpYcM5Zro8OG7Lc6LCDFkRkRHftHQv
y0AD2auUdDn3EdJccgxBKlt6f0BvOz2sU9WfzdFydzq9HzZZWBVilhHps7jLe3Aj09dEa/qDhgrI
J+mqkPAwdKiZUGmbNzSJqGqnBjG/KdMb8kjVM1Y8+VLmhXLV03m6I5EWGHPd61+NTiqF5+Zpt9dp
aIQIma3rEZ7zvtR5e06cRV+WVHMkgehFI0BILyl4qbZMCEM1mx+2hF3iZlN0hbaJzjMSAips2MZ0
fC1XOS3VE9vwlAc5Iul0TufqTHxGsu8aNMglZvcHCO8zCSdF99x36AlBjawTIkpaHkEvLOUeOXiT
BLKTyb1WkWZjEAv6VS65/tChL9rDLiFbwnWVd5sChoFedK1fmgaAL6vzRgmlgWk0lk4zK9ZuGoA9
xzYqyitHG7GyrBk18zlNnog7UK91dzGuM7srd72yjkhME2DbivEgxFLt87QVx9IlvDUWTuRxMrU9
dpvzXq/NtmBeqfXjZKAjq40cme163zQdzMk5qQCumMNtbcvSy2Y7uh5djcYiMpe9bqgo1ARhPQ51
OcTFUM9NiwQI5ksUAmXZ7OdsMTysTvmzcMvx1K6i+orVa6SzOEzhXFPTUoRu+25dYgtZNCOcUse6
GLkxoM8h1gxHYVWxShvRMcpXlNBQZVAaOVUwKxpVAGpcG3GH+FyguAMiXbtfjiXeUQbMSkZPmSl7
pt0ucLKqaEJ2XKhvcis/2mKLZ3QUp77rykUDFp7SUs9Tqt4RYQOPVkcustfg7fhmVNwSu+nZ8Oqp
Tk1SX2L0BQrFUZJ8VfcqLWX9mi6uQ2Thurhnmv1k/7KDOzaJAqKqKrTaJFcr2eyPrgWCveqW+lui
9JQLdPrfJNi22GWQdEA1zvT5adQaiLdKJrp9V/XtQ86Z4gpRZGYeLCStnk7191AOQkH2WMM+xt89
3UwGIrS6tqITawMBkJDs9GsaVcNhNvVmn2oJeRKy6j3SR/TbRi7ro7WWSHcnezrgLHGfIjuqDq3L
M+pNk2Kei4IYmAkj7Z02w5mRsxgCjEoceSKMe+QWbIFZZfWyOAhm6H/ryMYGAqnWpEERny0JED9Z
vmQq/jWIOU99a9BrxzSJg09rfaEtxR3unfW4VgRfx1M+hU4LYl6fNB501a1eNNupup2tNhnnWz1D
R7w61Ubu7urlql+tKrQLR6WvGbHrnZYcPy+RVzXU9xDfsY46hRCgsh+agxBswAXdqCBLJ+PK6QvF
r4tW+U5rEohlAyVLc6KgEoDfjE4Q0OPK0qSBXcunCt/vWy2j+ClFm4cPr1MJeVygde4mA5wuTAk7
whOMM72Hv/LOyCrCvlzXy1BOEpc0AsQpaAG57K3CBU8zTbCyXTWW4DaSPv+2sobBH47EJvVTjWIn
1qFM/RG2YepPkYM+Ni2T5o7Tbs1pTYofJHzWTzLf+Gt8LWc7iprA0i1csyuGvl0Sr9jnsh4HRNG0
7X3flvlbDDmo9E3ALz4lrRULdo0uh6YVsYA86c0LuIZy36LD+BLpLmio0pi2shXS081HgvbA2uX5
sO4ak6RlfmY0t6zS6kUQWX/dphKj/2qMd+WqoooBxWLdpnWxvjcN/R98r9YL9BOe/nmQb05dTCe1
kTRuo5Fg7ZbTT+orKLqOCEagfc5Ohb2rmWoSyAs40xYANSJdM3izhruuJ7fo029NXo8vDrghsjSJ
eDUgCpbpGz2MHvygWmscyOPoXrqR+56qCAbzbCDZT2W2GBOav7otGOkIq767Y6UfImQOb+ReRwEl
EnFROAYSKWbm6ZVtijmY8FETWIeXb10NkgpHOnPupt0zEhvRfj8NF8Q9NFPosoCxXkchKHmbzc1k
cl7DMrHWj80obdVzR/RMYyna84gu4YLEiJirdZwX7I9jGnutGy1fVgGDurO7+jES7Yp5b40Qt8VC
TvvUhVS4d/U4+ehRUQ9fBzqSbAfYNHSMKmuzFtFNouXk9mkIjRZvD0wGzaOq3eMUJibAMbIFYWzd
vJDPFB3rdh5DoZXLaanh5qtI5n/0NYC2uz7RzZvaGKn5dmwj3ww+TOnNESM5bbvkVnWYBRKUix57
WzwfnHWYGxT6i+mutXJnTxSm8ixz+uRlSfMDBnSRVeCF1GjfF7b20kmjvJ9H5NnsRTGO9BlWnkFf
lEBGivCMpjX32aCxZrv4tG+k7ixozie2k2gUpddLrUTjlUavpLQqQUalKLC10rrqEWPdWolZPZjM
jNcYBEl2A0dKk7cFzLSK+LjY+Mk9BLDOyRgR3K9JGb1wxJ2PkTmhRlo0W3zX3SZ2Q7fawkyLNo5f
0iqxvjm2AVZqxh13z05ikNcldOT0rYqMDMULpcGOMoWdNzPLj7K1Ktqkvm4x9x2nuJ6v1MKkBsLo
vsF3NfnUSZ5aN7NQHTEB7srKtHpfmgLn9DwwQ96pQBhIX7BcBbEWHUEiceqiyVBJlpSWyjyLjgKU
NgwQG9/VVUcv732OB/sVcNusnvoxiet7YnjIqEiNsYk826X5sWW0sIHi3LOZQJPMbJ6bJlmu6ZnN
wx5lAp4ONgj67cLee/Uzi6gOtFzVpO8iK9OCZZSzc0UVrNkVBgdseh/5cNZpjE5+Gakm0UxmAeIe
yH+o2o6Jl2cZEUUUyO32mY1BznScNP8Qzlbyk5pKNFHZrZBtO4Yz/MaxhUScjNMboho8mPqQ4Wwn
ArLux3M8yZ1UJNCFWEW/cmhKJY79yanjFyKuW4ylAp+pk9mq9dKmG8FLst5es/3AMl6oicT7opvx
rVB6wofKDvVy0pjb+m4YbViTaU3HhYUA3cgqITtQTrn65Xz6r7Lub2Vc9fOZT6iajvTXclSL5oa5
VXl/qeI6S7I0NbEMwEbG+az74yPCvYP84lzpr8AL73CAK9fmrt4tXy7Rfeb//eV/ryFz4uTqgoOe
qVu2jXaLU++vV7dYQpIGSLvu3EjxXSu+QxD6+yv85UwrVEOzqKJTojYcS3B4/vUKK6pj9loKorE4
TPky4u4PF9C29/jbqVmopmpSkd8+g8Wg+/0KYFoaQ0vhqBzlkRZLMHrDzt4TjehnYeEP3n/7eWyg
spZBp8cUlu58+jyJO0esUGztewBIx1ip/vD7f+8mbd8IvQN6CzSShKs55qff34nMiXrKyLhJQ9M4
jfpTHO2bGWSqZDnt/3A1bft1v9882wXizCOgucKkyvH7zUsVxF6yrQKO1cfyNJ57D6TRvjrhtfrT
pfS/v5SxjYRfnvQElJGecqn2ByfqID2VPjso4un3NZsJzw7+/nvS/nS5TzeSs95Cxb8K7IeFxrFX
BDWmW2/aMZYGLw3+n6+3vZ9fPp6FQ8B0QWvLQNuZPlK6A0xKX9nrBzeoD/9XH86m86SZpibEp1lj
yOVqtEoVxM9jwKGfVLEzzwbgYsqkgHi97k8X/OtEsT0n/76g+P3TacOU6GsM0oZwnqMachBwPHAS
WD69KdCvxmdcG/vV+NMz89ex/ftlPzV/K7KvncmuAvUU0yvneL5jY3bscCn58WtxIcXR/8Od/U/j
79cPuv39r19jsSSOE1VBcXR+pK3PKZosw/R7dLV9UJQ0GWgXA8LOx3LMd3+8zf/poXX5RjX6eg4l
7E/fazuNumnkiHqO89WwL/eU+8L2KH2ECN6f5n7tr1Ozo6qmrZHLZ9OS/PwQxTWghtZuA3Rxx+KO
UuOFIRKM/hiW3/o98Xs3f39v/3S9T8+QUkxiMci404r3lANr3sv//nFhwjTp1uKztHVD//S4TATa
WR3osHGn+jBgAutL9IbeyF+CjnRNL9v//QfS/zJ70uIgMlC1XUenGex+up49EsdekVWvv6sn4qhv
EHAGxcP4Mr2Zk498dE8YlJcP3vIlCp374t0+/vdvQGcFNxBI2OpWm/79aY1LGi62tobmHn3yrgsJ
ht4VwZacdyBjiKxtsLnGXvN1hGFe+jUPqvqj/cPc8POh/G0N2e61QJXgIoCg4PNppp0oV0sjanfZ
kUzqjfnu0acNUqYG0sSD+GQGfZjdtzvlqAdrWAYATlDGvgNc/MPg/csk9emNfJqCR6odE4QWpJ+9
b+OzrsijJFnz7++5ti2Jnz+uyXhxVHebEJ1PS2aVFZa5dHLHlt3X/c6f5b7RvxDVhH7vFlqS117B
2MiDdNpZ86OkwRr+4R38ZZbgc26TxCZD4Pn7LIkZEMqVZi93JqHuPlLUPb1Gwi13nLz2eBH/+ZT/
/27S/0Kz88ud3+Qnv8lD7pB0DPFH8Vs7aftf/tVOEv/QHHrim0jENtEeC56Ef7WTDO0fuq0ZiEAs
A4+vysTwr26Sqf8DO7jY/kbQMmLe+D/dJEP9B00f9mAWsdG6K5z/SiDySThFI5hVhEGJQgWBMHu8
T/utqa6K1VSxvMdulh6H5tsMRmeqV/O200nfQ1X36EC9De2hu3GpUV+ierCOQ5nvx655rGLXPWmC
Bi9Sil0j7OUP4+jnyebf44j3x5maBchFwWLzLn/u639ZaTH/cIpGVkJulaBoN8AA6iBXee25H8iE
rsYC7JzrHEYJLN2i/3pBxkBgmpJemqbXT/aaHEWZ1k+tvrHQ88FHEiCQtQzwuPRqy2Frb63quMZz
cl678vanL1648qOtoXxEGbLgUuLvHAEY7NSamAK1aocTPQjojIAGKqOIn9siuxAJEQf4HGtK49pH
LFrzSKcuvhsxpd1ICAU4Ge+NdCr/dIu26fv3W+RopqHxiGm2xYD/tGK2YqltS68X8IqatlvG3Dn/
fClE75zbqR6O1kRRRHRSw8UQFS+qiEVo4QDYk9xMoFeTOuc8y/ZxrLFDXDQlAEgWnwFGBC4N6Usz
KxhWCLXPB50WlwJwf5iKR3JfACIo5r7DBu1NTRNdk/63eReRzuC3p3We9gGM271NnPrLxLugnGvY
5wxU3MtKLMs6JCl6amCiMUtGoMRGQ9YkaTS/DMi7f96KX4/P9nYHPt0hnQassZ1daNp+ngrbBd9r
nJB+2S0e/NPhmFOYxQowTfcZleubsQffQ9IWMTttX3sklCKjUclPU4YqO5vUkM4uMop+tG6a2cyR
D8gsjPI5vi6kuF10M78Wm+UnKfV3AKb6/uePeghlAWTAJKwprVzwAecBpnDyd1pXvczbS2lZSKIn
VR5WF2iQZY75xUVIo2ex+AFd/84iz+kicTUBG23ODV7af75YWvOvP8INBJ2kEfez2Qww6xs3ABnT
w9TLQ540NT4jp74G4kr+EiKXHcgJP3Pq/N0qLHtnlnmMI4bI3VltwHhTdhqdtDuO259+/ohW6HyF
dS47JXBVjIm6jVIt/blvgOaBXrKibMFKFJvEWUfyKgIm+IcH/Ofx8revj86OoQvb2dzPNnvQ3/cv
2H+6guELG8dRiFknxveGxJM7bgvJhYMhQarXfVCrTvY0GT1aMAq9j2Wn7tpE7ULqWvFObuCQAi0q
fDTnvl0LuhDpQgKykV01RpPfdPnCg3tTjGP73CBww9Yi6usKfKqH44Bid+VM1w3Fvj/sDh3z87MJ
cgcdoGqYTPh8xG10/zLBEeKWC63PJnqZ0xfTTeh2bfaEyCQbNI4ZUip4tw1HlExsU5fqudNg1iki
+pqkG3FpQxr//NE62oqHpc/Y//zZz5dS2FMgxjqGhKruC8VInyOSOg5jlkPqQ930TH9E7BQ3DXPi
vXzasTO2SF5sfOMNiN+bqZyXeyDd4kQsfeb9/EuCCpZ7w4YC07MC7DFSoJDs7sp4Ve8ExdigdycR
/PzjzxdbZvautp34TJ1OuSFpJfUjYYgPNqt3+eJgtsPHvK+MLpCF0EPFdYiSWfI3qErtBXNmfacZ
zQFEKb5KoWThLHGL88iQZRJjN4L3+lSA9wu72NCPFeqNIw5D0DrqWp5XNMq+ZLXaqfZwL+Bs3Eo8
uM+x0E9IeOrLgI39mRpx2GiVdT+Zzbe/n36s//AVs44JnceX79f+qej45St23FSkarRipnGs0e+l
fYlLM3+scfmhGXqNK9t6I6Za6RIAQVNtY6fbXvAYeaoT32BoKU6zKZvzWGXrjgDqBD9ScrGc0bn6
+aLnpXNlFGZ9KKV7n/ZODIG50N/HhQAtN7PNqxJw6WmxCf6RcxdqKRZ3NI3aa7LeNoOrA0QXRUB4
AoZks48OsT08o/gaX0FwfSlry/yWY9aUxqFv6gpBFkYevDZhkoGoSZSjkmnylBcEs6INXSMIEu3/
frFb8YfpAJ3NX4aMrQvqoNjJHIcx8+n0TUNXX2RNI3Gaw0SYwykrJxswDDQeGCKRKDCCjsBK8blm
lWXdF9uLoz12NKIv2WjHNwM824HffP73Szv1ABqjcdcSh0BvRLBlyKc9RkntxWrJ9nPKaTlCHoaV
kFgnfG3jnskT2X/Cgr+EsVVndw4Z8fellgCTgy4TEtdo4wVoriiNmxeZD61fWc7sF4b54moMEXgc
5Jfi0bxqjW+LsMWBLRQno01M/1NRb+nj5A8didWt5UAscSrsHkt8dFZ5gS7RnofBVOmtRnhYhI3+
VQEqUM/ls57MZ0WDNJoBTL4V9nBKW3Ikfr7QIIKGpSTvFhzcPWBm5XrIDeW6W6lZGPpB6YvobiF8
4kLrd79ovXqND8BzAF8iMmr1O3t7aTsCiJfeyME4rv0Oo711WyJoDfF8DxeokWrgNkp5Y0oF60mM
4bQfZPHRawXNFtoLjdUXV/VoTmdok0XQITh6n9L5dWhmeT/HTXWduCq1FWRO703RP5Y6qv4OJtXl
5wtM3r2atvqpRHEM7h+H1ASz5HrKsA+rdfX17wcxKq1Pewj02rbL+qMbjo4/afv7XwaxvRZ6haIF
QrYMZmts7stxbQ4SIJSHidK+tga9Ohcu6QZor3DZl6A41jg/AkpuzsZc0Ibvqx/SgtkFNsHtD0A4
X6LKZWmXybc8JcUkUcxLtVzqHNhmXkGu7RpNuTeXaTr0nb5PUQ5c/XwpW1JjolSnE52I8akx6Hkj
2Hz5+4/M088J5LeNk83Gm50XsxfJYC4nld8/NLlo0+CYKDXUba1f6sefLwXkhywROvhAU7uOZ+et
KywgiD3uPikcDEX0oD1rzNNnC1w/BHkiaOHVps9OlYrTNNrk1G9/KyKB/tm0LQCGRvI8R0kERsG3
1pROBmD2J4cMEc/uCA5v4/tRBTilGERcxT1Nmp9/7FoIg0DiXBZJ1foBldmkKcV6t/QOiCUAY13V
mSGsqz1E69mvutbXxnk6YiR+zkb52GZx7GlpSwQMjh48bsTU3Ry7JP3m5NPmjVnCNXffI4teJlDI
zqItarivHTtaf/jeK86PaoTgS3/ZJwa985IcLo/BgmbUW8I9KyZCn9Wr4uWjndLEVw0O4gJJ52xg
/1uFuXdrOnVpMUAUJaGRBcC5dY4ktr67PXGfS5USG6MgEqjuCOJ5yyRMZjv/cAi/cFsUOpoFYxXT
XI+YYWUON0ooPROdGqfs91akfKxVewH9iKiJ5KtrpUT4ltlQqZVe88C2PAB93g2jyy7Kip6zNHuV
yqMQ7cO42CZmMLLCkIK8I8/Ig1FML0rF2UEBA561feVp6AYygu6xGeGwNcv5KTMxHU3E2XfTXh/X
B/oXXqY8JW4MLqRyr3GyXBDfQKGNx72qUdRnNxCwGNdhnU6V16I12JWyVWjzRXupVy+t0YG/U9PV
NwpiNFSrJcDHXIuD6naQ61nffWP0cMOl+1YzdlquuB5I1ywkRe7gZjH9gwHNuNHEX1XpKYrtfGuF
ekyXIUPznJg7rS+jY3xPsHi3MwtlvrHGWHqFNaihhmKYHD1onQF0duep0ucQdVQ4EO3lO0NlId/H
PKCkwx7xOYU8y6FPNkA00knoGsd0b4F4MKM4OVVWT1+SVOcpURGrD75W2ON+wMWoRzb+72aOr8iy
O/PJbCixdMFIkQMps5GlWqnsgUbcqo32I1Ea9TzqcUrsX45YDoufHNRH9EvDOGKCd5Cw6E2gk7VN
r36F/mOdErdoUGWJO6eBzMH9VLwGz74HCxe+sq7doPR/XiXd1860Bj8f+DkLor0TzHoHSyeyes6K
0OSwexhnaw5H8snT6tntnQ8E+ZghD1FtXAvEGPS81B6MipSPKC9/EJ50niwzgeZnHRfJBmMy+Tpb
QVYvVmyv0RPlTlsfWqv6Avttj08B5xNTCAHDXhS75mFZs90wtMi8tOtmdu+GDevTDfoejjc0mLbw
5yx/VlT1QzEn1qL4hRRQb0nUwwiKK38k/YnGTk+Q51Dbt8CCbmfNWU79y+BCO58b922VAgDqokBu
HVEjsVAZ79k8fE3sN430Nmp0yyY61E4E5+ZDUaMbIXENwYin1KN9KU8xgJXbckkdbwL77ektg3mx
6ns9dz9EvsK3mVo3oI5B9nVcU/FUnDgoHHMkN1rRrkd1/kEOMcW5uVqeLDCzXUwwmnRZCA3AYAGa
U7yCkgR1zcjRsiTmaaokoH8yUOHhQaaYlvbi1hPs5A5ciJl9QXNV7bNsPhsLkJyoGsIV6OkBduHq
FW4FAX5pD1lTPK+NuCtP0WlyGIFymg9ly0ir4OqEiKUmb2xd99DGO5Hm3x0lnAqj3Y1rX4VRVap7
S9wvToRNx4KctBAef1iDekxNT7aTfmqq6KG+lPla+LhWHb8ro/fBrI9DgUgAU4W+Y/P3zNZDuXYn
TQEwZx3EaDse636KSxfHTGSeIqd9jWzpXFGCueEL/5EVvK+uSRWv1eHnLXj4emW4TEQ6oqVs8ctS
bMW8fG0LwiViveFLcIcDlOLeG+390FryJIr9aC8tJFt+TYkoKwbTdoSTuCOpAhVGojYBgVxb/Fb/
1EWZOOQ6zYFYh0pAzPWQXrvafbqIH1lixbs0rYwwlsOKv1ljPSH9WzbrusMN/tI3RHatKNWCJppy
vxNTG9qSkasp+qbc6inJT9E3zSi/o3EoXss8CrHy4VMkgZYAtDurq54Upb2XuiDtIr+R3XBJoYtN
xiMYqzSImvTB7k1QHuOuybL1OOprt7fy4jtS03RXzri0FDHHt5ENB2LozO9RgVrB6dCEuc7DgBzu
4EAdga5RpPeV3TD1Wf1+0Odz28MpwEtE83AhiqIi9Uyi1y00bpyh3SsO270aJeRMUIraas5taz5q
Ju3bbFRg7rvFJSO0B612YCp5ft10LcEyuYYYrzpUJRnrFIC2fBcaAek3jKNE1pDQ5U2IyY9m217V
Q0THaa7V0JVZvWMoNMhi3Zr/AHVj0/JWvySNI297eLQZT/kji+1zi0AK6ZRtXMuUgIaJ+EdCFS+j
bk83ZgVyfMjy702SoKwDyzYVsvORXCzo/TiAbQobfOEW+WeYmAjLo7VXPRmTfomMhwzgmC/q7tky
2iycHDtoUCVeD7oS8lVHhD1WOG5dVEttJAOo6QGEO5hy5mBAQUIYa4PZVtgWnzuleZ0m2JxV535R
2+EgsxJseV6xPhARMZKcOFLpIDCMCN8S1RN5TBSwmrQsIXFHO/IdI3JJMyOYxtwNpmS2DjXRAXq4
juVyPXB69nW0QwfRx3kwmFNytGaNzNvofp2rx1xd9hrPGKR+EbYTBro8lrf1jPF9SbMv2SruZKbY
B3cpCEsSk+VZlXl2u3Y9u+VHUeo6FP4m8+pZP/fgwv/5ohFBDh9DQWJjF1fClutdYuScQIfyqm0e
qEJW4LTG8kzkCYS4XrVINHV+2CrLOhBLgSFjZ8uZFAis5Du6dxvwW5BDSQEvaIKFOc8bdDHsow+C
pcn0GSnaVKOLHsEYX7NiwfINdN0p7fyQRqQp99M7Wddb1aKEobUdcTsFhYkCG1wSJgISANRDv3hF
wkbR1ZBSzc5r11AmLA2SowtxpkjI/uFbSiHCM6x+PYxEjHiuSWzDODTqSdbrljd8EXWVhaPrVJzv
WfgEa72NiR9GZljylr2xmRBSZ+sXqn0CcgpzpkQLGrR5BNC+Gis/z0l9hWwMmyXKX4xXc83tg9nB
haKrt28FvF+hIFAWkG+w5E13TWb57ihPTUdC8mCpuQ+m7S1euhvCtahEr9NuxESl4olbZPyeCJ4/
DA847z1bZz808Q+WiX0MxKmzqyb46EB2d8O3NBYHBYkqheVHMgof836eAwQvT+4ywQqaYp9Q8XAS
yg+9J+ExMaOQ1iOAf83WsXeNISLyrQJ/Va194+c9PKY0PuluRnr63H+NkILB1jX9SB9eZ9WRx2U9
9bhCmV2R1XdgczB6HpEdPa1r0LgFIgI80I1p9LuiHRa+do+yB2+JFgkSSzfQGiVUooz6lcxgFoL+
wCK/woUEZNmtPWDVhqO+rTMkUc2E4ocDjooZyjPNczZn6TnZXmLSNqbBso9LBzsGtsWuVVH3Ro2W
I/aHdmgMIRVwYriQiCSP+iwn6Kwj5JeZlE4Ju9ivQJOioYmITyW3WK1FitRihc6ImLXV+F+x5mOD
daxbjq/sUis2R8ThrDPPICQXODqjvVPyTAuztX1JYSpMhXvI0uiuLFM9zAZsFFbnpnvCRyC8lett
rugvKyq0bpAHa4TKVvG9OVO3x5EGjFylVDBk40mwSoWdKvYMDctvS9wnptK+T1vkytywkTfQP/ut
aQ7+XB8zxSwh6PO0K3RtqekkXxGA3Rc12axTLzrfbOoPzqZMOGk7ByQv4oSINagKebVbwZaCh+GY
UCzym5HUeaDx7rz83ItxIvYAnKJmq36Wp8g05la/XiHY1xUyO8HSwCkIVOyothzfgoo3yTYeC6zB
OPZMrYQXniQaGFxwqVa1noy1u52dGCC8mpJ6kLi+XBDjYhY9t8v6UYKEIs93uG4tO+zcDqGtTPpQ
IJf17ZazTYJCWKjQ6DXVfFsWJNgjJNlSXMhqiCjNOIL+CDgSop8V37XGHvtycVzG7olUYcz8UCTy
uIVUIzUWEWJDu1x9x4VZnBRZGgRDIfLG+0+Jekr9UncxO7nmbbS8AZC+zbBge5DEya/iXCC09aNQ
VbiTOikj8XqV6nN6LjKWImImwqlPbvAHYZZd1wlejyASEw5lWMbXRiq/wX/z5lK4O9VI4rCZbcdv
M3J2Ccx4LtUD+/rb3DLiu7ifnwCMUuuqyi19i+XEpopGMtFM8oCa3CMnt3Bj3I8wqJHnJua+FPni
LZITsE3G0r1VKUc8AJORd1eapn/o8XjUrFKw+o2h1hOirMJEsplfDlJLR86yfU+4L6CzucW1ZisM
IOsileSNHXjQOOZ7RNPHRxr4lOsm2EiSMJTWvB3nF2fheL++RoONxzInpa0RwCpBAVNPWMhwSfSr
PFe0fR2Jp6Fs7mJLX78V8YQ6XyF1WdHvkp63USUxnD85npZIHEj9VUHlclOV5Yi0k8xAICGlr6+p
DOAuEwDeR3tRupxw1iZkmXvuGvODEUbulstptlDx61pq2ZFvm3wUcc3WnIQXSDgpuQsk8Nm7YsCu
XURsNV0WKI1M7yTuSThOXvOmODQTv0AZOH/3uLXYCDMOjIJcGwuzb9y8xgakeHsaroaMUDs14iAk
NA1KpPlQDjjzFRUjXlQ85vTMkiw5mzmYUEfv8iBBi4gMfn1ZauNxfqRmVQc6C/JJEfkxpd/lr/A8
ISOmfEHjZs5S37TWuqG7G5Flx3SFneB7zJYUGp0VR2iLpvFrbc4VYnt5jKfNA1b1N/qdM6iNRwW5
29HYWGnDwOgjZd04KtBG3R7+mEI+nzdkNTUPCKnUR+9aGHQ4jmPe8IyThzlPZsIJh9TE8sARq44x
YOUGPh69NDAFS3HoR/uKTc1DVNODWfQx7ADZhAOlHk1nXqRhY7XInqboIVpvkgViPqbklrjkgmwl
2QZ0RLPbXG5uZaJJFMx5JCODmxlZU1ypndlb96xmPzpnemrndjxLJ931o/yRVHO5rxRm8kh966Du
KWWfUvNgKop7JIlScwwvdtEoN5ZL9o4Ixyk587xSEVCQl+swHSP2/EVqfBhL9aE0FY2GsfTx3ymB
a/gj1GyfZgemqBn1hzTvxGwS72LxJYmhJiup2PW1WIPSWXV8PPG9OmjoVmXxZBuARWXSzGHeRpxt
k1GweyghGrBjWBpin1KMB56idqxad+yD6WGZpGO2EX2tXq92pp5Y2z/kcmN+LxWsh4O2m/TyTZon
2y7tcIks4k9IiUmdmL1ZjG9eiCdLSZTzsFChVmuCmVOIW2IYUGa61UMZyZI/jWWQ8nvWmvK3mDR2
pOxf5WQQwpKCaHcHgJeRJo6MoZypfjWvYO+5SmNywCZZsYi7c0PDDd8zrqyKzUA40WXemJ5JOt/F
VXoyh2EORhxoVk6JABX/4su0/DGzlx7FqyIKHK9+FuXpqc/bW8MpXomczNmPxHc9YvSdJbXvhe7e
IdbmaVuGB7VL/oe481puHFuz9BOhAx4bt/ROpEj5vEGkhQc2sOGfvj+wzkRn6fRkxYm5mBtGqrKU
okCY36z1rYqaGvlnkGdflDZs/Lzn1GFUx2edfokQ7PQzZjcVdE9Vv/Xxm3EpvKY2fssp7MhEyazT
0CBb12OKUQyLM8WPnCGDEBuHxF+2NzNdN4pOVQSqzXCecHjHjzfZ6cVBtvKGHwNAZZEeh7B5yL4R
45YFg8/FBvs1w/IUuQrlZk3AFdmupHQ9l7WBlX8Rt+YmnwI6BEPwRfE19itwnc0OgTphT33K069U
BxxHZCfn+WVK7WFTGDZ9Cd3s/at0YIOsPA24oYtVj4RM1fFE6g1fHgrDfC3q0FrNqyNztoWWYUzq
lBXSuSXPoWeppURgQnPSjQuk8s0ahalVVoy8m3HjduZP8pS1Qx9M23vQrh1UW81BYtIJqa8oki0U
eE6d7koxAmvMkNablNYQma3FUPNN5de4ZyzE+6qW2WD0UBB8OlLMWY771YrYAEurxeeWQRWtQvNK
KBMVOLMNdmLdUhUzjJDKZujNF9ut30qiUpaGP4bbXCa3EAYzQ0n9p8p9HgI28lFzwmWIaXLTTzqi
x759AV7JgLdzL6kFer8DZ0hjvgvDTaOuta6PxJ9U/hq8bYkPj9FF535sY1W+p3r4zRUFgVBa9ojx
0uN0jwi+DsyrHjW/MliDyzEJ34PGXxPZ+mg0VX+YQeULE7HcLg/dU6vUj9T4VXlhTgXNTcQyX4HQ
BAtBUsgCJFZGIsSC03tc20SFMtOL13Xb5NcmjrZgzgJ0ZkkbHvRhFHtHIV3pLCiGgxlw+6m/ZAPG
uxPqT2b4drng+q9XuEQ48kr5y8h+KfLKwVfiRTuJyuxsD4iifcOlEyJmb0EMINtFfJE2ixBL40Ny
tCcDQwgwlexB9vRedcJ8oNXWEDSZ6Aj3KWjKU+6wfQ+E/8qDlLtUlL56fZLtNUsyCNSpsQNG/N5Q
XTCMW0gSmSYxPCB5AB8ClOThiGGSPj21CRSdSxyjn5auVF8ByevHfm4Gk4bcoMFYQY7rF9gBll4b
PQwQGTaTLWz8acrZEJcDNhkr66ZiOmFZtPL9nGZupGctIZsmhSVCn1WFOy+uvpeEBu9DBZ2Tmjg0
nqwJM7JbG/s6SzYKes2K2EU81EO6M3h4LUqzG7mjTT91UbQLdCk7BgFynfZ2vU9wQixyTQKbGoav
cdTtEwbly4kZsGuFl8w0gRQ23Cdt4GCw0douC590e9j3w5TsY9sBEK1XH70WDPvmycKa/ID3m3nZ
0rW1bit6PJytP54jw3j0jZmppoc/q5Xr82GkOrQAnrrerNj6yRJjwXVywgPP6TTj+81MKOIzeO7n
sU1d85V7GT+YxfzkmYcxF5fRiLH6xU8xFcmAMWXlBNw5ewKfl1mNdKgm010Ufrmb4GNjOMJg3MVH
sxbWvhqcD23+zCf2osR9aFuhgMQGlEcuOqJlaWhLsMunGmrmlmXhL/zJPyUzQHiQ7VeDoJ5FHicE
B6rHEb3MQaX5LvOplYo5M4HuteEaFugfYvGQkRO0yZru3QN5C4T2YfJ7cxvhIE1ovJLwAd3dK6Nr
RhylczQTZnR97X0dPLplsJ8Uq1kJ7Zr1xwFuyrIBcoMBMlTb0ORpLKJyE8JlwXNkJJs00DYAM72L
2aiVaZBpkMEQY2HxFPjtowSIVAVDfsuMaxL22aMX70Em6WuMxPHCq8M5VgbsqvqZKodjlzHK4kBu
O6GuTYLHKfUbk8ZZe8k1MCYqsOXCaqtfbCBmh1MGom8wH3sx5Wj6vV850JB6JrelApVtLYFcupTL
rDbR/VSYc6EygBnFqETN90bBH6wD6pU2cLIHT8bfRToSm5wGzG/mZkVTmOh8qs4eB6bWWMZzLyrj
2UhIIaViBho+sF6C18NQG2L7UOjjo9eOhwLcyY3HR7NnW885YEfQ19WgLVEjBmeHwgVQ6zQBd576
ZSJL2hgM0QhIwG4Ggt4sLE+x4dXkAPfRNu3psLTXope/QhJLwVA7zYkbNwHgdTBu4RExSrf9n06U
HE3CSU/Efi/qFl3PYMjoUVZZwZwS0JDDUH0dWt03rS+PBYb3vRlBF+hToz4XuUECp2ya78B2krLC
kI5RGt6i42wan00nEXqkHWVFvaqF3j/0VZvffHwHFVXhTZbbvKnUjUXhupvKnhlY4bKWTkiZNPnv
hXFx6yYmg8btLrGTwnho3HrXCGrWNvna5o3zmCR1cost0IuTE70LInFv95ekE9kmsmnaLd/fR1gm
ifAc5Y3+ANmDHXSHrgzYSMeOYgZUFBvCxYdtYEiC1YW0HtuMVsL46FA1HKIyiK845JOrRiG7GBps
3/Nf9lluHzRNsY3pOkl6WsLaVNraI7Oufg2d2F0NVdQQHKHwWcO/IvuHl1rZXINRf9ZTp7755Rgc
+eXfc+yGpOLp1iHOTfEUeN9DSc/MklwuSPHJT4aj2avasquTS4ak27fsHoLiwYSFqE9m95RnL6OQ
1Y2eun+KdKtejXKKt/cvYVOWUD7ifDP63o+y5cJf6qusF8Uzquv62U7LXynQhZOoVP0sCpPIuzj3
N/e/DJuKuzYQ2dFKbnoV+W+9OYMKiirf+VNnPTs9+9Qu1jeBoATVE2vYKgubMojUYmYWx3t6Ee7K
oSqePLPVltao2eccT7GeyqX7Xg4CMlVMYBDCxhz2FBlU+kSwD4G7w9mP4nAdqehxChPFAt37anW2
+6Vmw7WsarGrU1tcC5slx9BB9aSjnh86NhfNV0KRv4SJ3r3UVmygDfCuidCIBCybCv1U269gLBXb
eX56ipwqOdizVi+vzJMkfgGBrNn+qmvz2dNc/Sa0o0nqlUYo44cccyIJi+pkW0zKba0/TIl4jkIC
qTTNQTvUclkP9dlLWCs3LF2XvGNA182aCVD9Ujch3AE6JcN4aOOxeyuNoERJeYZkk/E4yPvDGPrh
0iDr49hQN5H7HJIyQf515jwL/PqaV9IgWyrZuZp387WUhBAtUCzM+midains9qzbk7UX7zkowaLo
8+Y1d4xlBXmOcyuM153LWsouNQKrZPDmUG7B1izFMnZ+ycQOlzIptVua1M8jOIaDVYuUoVtB4qcl
oxPjlWsPImoV6AO8l3gwH5DbGqs6QRLHmhwKQZWVSLCKbe0kwPOdukJUrznX0c2KCwPozQCX/qlo
i1uRShDRtn9wSAUB3Ett7s8iDxPObWvl1Tofm1s93hcpJmsPUVYnayL7r2q57UdOhoA0X4a6jSvB
Z+9RmF23sXDCoNK0C5TK0xfuv8HOSz1t38Z4Xd3GBaDt5zdjbMpdPe8wS/fdUr27dyQSadkMRBYA
TkUk+p5QLpzLWhS8q1xsJ3r+rVLVY9ogUAnr6FevDHG+vxRkZkJA0XYjEkHCd38qnlbNhOUaiO63
lDGCk0mCSwvBKnYw4aPyLPIJyzqTXr0eoZcfRpeoIgLpdj4PvHUKcnorXE5UqXneygjcvRXiqKWb
Rv7iPqZaMex51s2pKNpJRqhgxlDLCcZkDjoNiVxpdiwxW8nx6Gke6dduTC9QzVLeYFCbgut4H+fe
NpSV9T0vrBVIPoAuSn/LjHE8sR9EBJEM6ZNDyophJeJ4fyljdNJa+FZ3eXH18tC+FWaorQDIhghZ
NjprlENsAko3S/VFLz1wAHnyA+qIj2t/dK8CReWi9OfBzsSgVnnNqTDz1TAppI6wE11YnWffZxRT
SS0gLWvGBYP6h/nVRCs9Y8FPs1V/Nf3mh38xpl7eUp7KxAhRcZVWzNhzjqUdPaivARFg0Zh7mwSi
7N4t6qc8B0xR7MZ0Gi8myaEvQa/9IM90o2vJeI4HmgqRpntJVsApcwhSMJ3kQQcUJTvLeR2bwjlV
QokzSWRcoqN8mKL4xWrY8PWgZK5p47KKm+NLNQu8A+RoY1vk0n+A4J1zx2uZRbcWAxCkuygj5BUp
zHQN0SLfOjGQiaeZe3NuUFIjjh6KGV3qoUwUWbt2geesUysMTmQTF8zwAPw7kd6vUu5QW98ax+s0
2PtoksSID6rflCprTkniUHdm/SaZ//tgFTU6iAWx6PZjBuFk5StrYjbfwGSJPW5RCZmDaqwi6ElM
PkM5z9YTuwfKb3vHoTYNVjMdCwpFYpAYg+k1s/WtFpnx12XjGP2DQfboCoSmuTR0L2FVpHFRtmO6
78usON5fwF4zbCjIxVY9Ali/Rfkvkm8ieIFG4BXL3GNdzv3cBgtgBbeC9HAqDgZNBvlQXR76z8pV
/nNZfZhs2S72JIgj5hZfTG226QZpo3lGyzhiDj8kVnimm6c3rKr4qnYT+3wCyYwrczHtwdD7Tdsa
1gxwt1jp168TW+5tJPjMLU9AVoiximcVMT9Cz3cY+Z3lOOXPOUzeY8GIbBVkLSJE2y4vQdrKC8xJ
eYELuTPVc5QP5JukAfpZPXzrG2c8c5FeO8wgvwSNaKXCVVGogd7ScVb/U+eUvbNni35/JvhCYoNr
20PBSn3lBrmzcimwDlKECIz1dsu/5ixqrPbUrkK+eL3erSfNb1cDbqZlZWaAXRL0frYu9UeeQ8Ax
m2J49geKlNpL5AbEyIHoOOeR6woDdlUNG8Ktgm2eeeO6xJO14RvCY0yQNsSxxnsmPmuLqCFHbuMk
r+G00V3lHqzS/Zn54zaHSXgzosZEilsA8xm8nB5FK1dZq0Ph8FySsaDoPwTD2u3Ek8+ysShdMPU+
86g6jL9mUcYUMCzqUwWO8KHVL7Y0wt1Y60+54YanngJpWb/XXuxspNcaz0FhcEMMNGawU+wfWHou
G1wTi7jzmNwRthYu08BfhyGjozsL3CNYbRUESbIkHAIYC3iJZU6cNbfGhL2ICCpvCUzQvPhQmhZT
Q+w4xMFuF8ihWlSdlj4ie2PXXzfn+1dmUBmkBOkCpFCRHMhI/UpcU4v8DPaD2Uftro8m0OQ+4fPM
VyURo1Le7O4H2tDi4lM3PGQR7Q3k5VNoSl5YMy0nA+6W0YXdo4nQ6FGkojkKi9wZu73pXm2c/SDr
n/vk+Y6Sv39RWE/S18w5d+jZoT5+kA7cECgL/sfoyT1NTMfILs62yqmCq3LG/PpnBSQ7ns8CSMcC
wWHNyADHxKr1ycZXpVGnugABUYzwBfWM0q9u4vrESsfD2k5kc/RnM0QM0GSht6RFYPTkIorGPRwr
sbICHcwAmKlFWhUOU9WpZ4yGZiWyXvMkzBhKGNDcahNlYSnheg1lwHixto4MpGfBxgbdvSdQ23tp
80B/Uj4SIn/Bs9Q93F+0gWVYMSCnuX+pJ99kzKI+J4r2GJAJqTqldiWQmiOiHNgHcRQffc+29iPh
6YdcfXE6Hldt5SI11Nsi2thJ8w7FHO4uWUD3oJdIcW5PljFAZxDUwZxk2cYCcYsAP0Ov7BYvYHSc
o4gc1DJlh7A1cF9B9xhzqB5ItCndTZQci8lFv0rT3KFEpJ7n37E/LM/faZ6cV3D6EQmfsShFIrZZ
VzZvxdDlizLNirOEnsJQrsQpnwblrWVCvBLZ4G3uZ54VPwqv0R6qcHg3gyF5ZSWDf2PIwkNjvQ0I
a273F2FTjOGsgeF3BLGVncmIqIC3kQiFD/RJNpX3D1bjfxMN4//E9ed5rilMxzXdT6bXqoi9Uu/m
+QhENGJPCWOqYqtcf+vSSftoyXZYdshwVq3O/5MkTX8AFjcsTJMplcRmwweWbLyUSBvmTM5DJCSp
UmEcPxL5USytCNBoatfBRbPsbyVwIFoThBNRgABOGu8+gErAuTy/VK5uXZZKoM0lo+mKDblhWI8R
voH9ny+ZO3rid7MOvzLUTIgDeB3gU3z+lfVK9I2smpqUg7JjiuqWq9QfV+DWSVDHp7opBkSOyqS9
NgJTJ2bcWekqiC8Nz+ZLrCN8K/W6OZBeC+XOVW9DXGqHstLTVUh98dGG88qjO5ODiCCe8CJKaL4v
jNxzVH/t9ODLVMjmbJg1e0gILou6JO+VwvEtslv9EFT5m0j1A5gg7YgHJTgaUImXbK2SIzOBNzqi
/OnPh2S+R/ztiAgd4zW+Z4+jgk3vk8MnlKYZJR3nsgZJe8Eg6aeba79igzq/0uYBvYE6oINCu+Aq
i//hFPwEPnEwMego1vkgZsqeYc0U8t9163bhqx4YGY+30f6aafGXAQpjlyeEKU8J/npDI6p8AVxx
zRIWEKY9fLVnazRkrH8CF/xvB4IBham7UMm5Kj45r7kNajCS2TgHZvFjUDWVfbxPceOzaGuPbqSj
9bandldW5l9H4T9yJ/+/oO3nH/T9N2b+v37w/1dqvYEY//8Oud03X7NPjNv5G/5FrRczx5bLdLbW
0koKTsm/PMnuf7kGrmNU/xBsbYZaPBD/jyfZ+y/dd0zdM3GbOpxQfLzcQGZoveX8F3NVHJYueAGg
N/5/hLid39dvF4w3owrwPju6beu6Y3r3W8xvVovSySvY6SQ+Aasn1dr5GM2SdUMIs04PEbJ3lK+1
Zz3b+sYrPFaluSI10nW3XmuTHtwjwO6fanvaTn34U80rgt+O5ONfl+7vftLPbxC/tG+yKGBU6Zuu
TTX892sq6UPspjHwOeGy/EtYte28At11ohvZgT+YoB81wdpiFLh+FTO35LsqspZ0xnzclzHKM4+c
7lXONXnIeSwhprPNfSnVrz+/U2e+t/zPvQebyoydgBbs4Dvjs3M/GTgyff4EHYwLkz/IjzL0PqZo
HB5KV6ltxNBpn4T1dZRUJGUj3LcpIHhFjahsbJDhG4I0mDxHKGsmeho+luLqZNnO7qeMtY4cv9Rh
vzPlB4Nd8wooU92YpzyH0iIjuBVdAttTxdvGH79VtLERqoi9qiLT3QYMXVfohNqLUO86+LLnoUoa
8I3pg2eP4hi0rraprBBvVV7X4PdI6o7R3rPAYhCjIBhr4OwekYjlNQAHl9WbPfVPMGFnF8W0uefc
N23S/hNU4e/14P14QnDGmM+Vww318ycPqEoaDfINgga0S9+y70tTSRxUydY4xSFADq+/T6pg34yF
cYpr53kkmWyXGEaGmMgdrx5jhT9/xp/u8PN7MvDoWEwTbd2aL52/n41VWrNhKVj/WRWBzn2tDQjv
plfJwuvcNzqLXciz2eTeulT+mqrUW9ZZN37JS/2tBJ7+Dw+cGU3w6ZSbyTSgvHR8Q1TUs3vvt6u3
LmKFCiBRjJZ1ufYw5zzkQIw3vUGPpTflB/Oo6dFqcr2jqnZxItg4VUDm2nsMnvLDhHF/tNDAHXK2
36Wjf4i+99/B6yskl+V30gjcYzPoxlKEebbKJ/bFhplG+xbS5Roy4exFV9mxsNJ48x8famHA9+Ym
6M80l7vR/LffrahItKgG1g6qkq+2IJ9RonldAM37VsIGHayBsOu8HV8EPVOvpUcGvOaGTBlviYuy
Xv357fzdnTV/8Bj/ZywCjjQqwru1+Ld346NmAu9q8PP9HLdH1Blrk2uUFHs9f7SN5NEfQvsf6rt/
u/cZqE09sBWgbHR4YJ/BJiOG5YSbDRzcElm6k3IzsYiBLjqbS7EZ24lP0cZ8GYOl7oKie2onJOMg
QKFqZ+9Oxuw/AzZ0rWzjnaEaMTjGbJKa09v+fHQ+2cZ5TM02PZAz2NaQt1ifuTsFm0qUDqwKRsd6
C1OEtRV9wINhdB+qYBq10CUA9KqX1ouNSHEI/eBGBkNwSNqWPWWCC0LhTmwn8w2rNP+/k6VMMQFj
Pyjkwa3syjNWg5vo4J9HqCxgDqeXQQ6v/gDzHEEl1R4Zmm+jjU3jz7+ca3/+8A2uLao70wYxR0H1
2ZoX92Y8pBZQw6xO/b1metu+sWro4ko7NsiVF9XoPQe5WTwxrQhPQgtCyBXyp46k7jr/3SDj8iks
TO1YQhyGwBDj7ogkJuq6qR71YFy1lRU94YP/2ZJ8f/K6yVtFRjDhzuoOWtyJa+vUYg3d6D3wy2Kn
ucmXHm/3cye87ZQOxyDTh5c5HWOTnBBWq3Xujf7Obot44cIJWwY+A63K82bxkHUOxszbqcAsN5ZJ
tmznpOlu3nPfn1ypGw6rPMW+FhBMwtR4QXKDse/awnrOnQeDqcNLhvSjQ/34QKY9+qj5HkdAGCoi
dLILZfTpTqq+A9Td82SSs5TBjCRL6dp5Iu/jWWgFKyLYGMxNfOtN16t1l0LzlvN2j7vmdAEeuR8M
1yRdkPKZO0F5lsBjz545nmyQEgvitPXNNM5M4WSodwmLWeDHiA/JOWto83t/ofPD9+C7SIqOsZaZ
7l7rBepE84b83GI8xA0xlnRq5MHCqkX2ugcBFq1b107O+MnqtaBH2jCzLM/D/OKwP/VFqp4bev7F
FLgk4IYkXG0MW5OHpgbyZGv2uJyaoD/K0UQhRdNjzu2PD8N4U0EEWZjsRS/3l2oa/FlLvUOAUUSr
xB9Wg0QhQ1GGg+1HmIZfSrPB1MN86JgTwbaoUpxilPTesoOd8mrW7UW1ob4XJF7xD5vWQxRgktVl
s0ob+2fZWdVHC3F9iTo8PJXICBO91Ej5yyY+b/5UjmqZFm3J9vtD9X7+rEzWg3/dYBz6tiXhmSRI
jl61c+a0lt4x2aNUxnsoomHBTHy6NnYD3s6o4mXKbBkgv2/tvc7sN16D/kcbsx/1bLEWc15lkbHL
4UTPSju/EG++I1Rwb05V92HbVC2W32joqFV1TNpOnqp4/CaZxv7IQS+SLvtwvxCEI8IbyqmoLOlt
ddI7Bk7hxpBipd8LIduLvYsWes7G1HqcGp3xkoTE/ppDWCxLPLNrJ6FxD4NHzNnkKXK76g/3kO60
p6oQTcl16bM7rfR4S/qpefIw6m8KopT2aCvqnS+YAVGscleba7j7t1YA3a6aCKydQXu8rxLPPWqu
fI39Ljm10nE3JTPJbalP72FUT4daa7otTmWUfTqC/alCjkCqqMP/5n1IfXSOLkUq9O1TPr+MeDs2
A2KSUxgUW9XYztP9ZwNOcdmpkSgDOon1QKZQJpZujUljnDZgU35CtJQfKSNfVLNes1SiqF94prDF
dZS7vn/XPRw9YQp7QNHzMzZFj65VK9dxnwDYKTV9IUpABfeKwTLvOn/PfuoQQSD5nrawNtKHycOW
xGxNbmy3jJdGHnNHMRD3d3XEaKjNn9POyp9wBIZ26C8suOnH+28Qtu2TT9JaPUM/cg1DQuzq3iNe
MabPThC9FsBWkAgYw9oy2+/JhKVCdbXa3pccEpMMztD6NJlFsWzt1F+GYSZABY9qLQ1UhFp0tdBa
bMsi/xZCV3jz5fhRhfHeVvX42KokPU3og1ZdVC8iGOGAuybWONHEkFTPzlNZ6BsidhH4xToqtoba
s0VxoyBH76x8CI5+g98t+A7CwWXzI73L5OLxkxURCYn2hWEEuBED5ULXJ8PlHqTbg+gPhgH/TdhH
JzQ3s8MRJQs7oP7j/ieVR/2rM3bvRgwV15seqplGYI8wuf96PAJgR7AbKmMdeaDO3Snvnr3Ql0vL
Sl+Qw3Q3rr4PzxnHTWWi0GKLHbI2wIrCLKnc6U7kYkjuApZGvHhGOVOuQUkGzjxkR9SHpYYHkzV8
ix17YMun2U/RwKKMdev+zjS40w0syeIazwkPbPAMzZRrB1qjYjsWDl6CDJ2yTAYfzTzLbjUU8dZo
5NZMZb/X4/QX8aTyECYjA7LYiM96yR46DZsbOdKvOoXRPkwwNoZpzv1FDOHNrpxw0QOheQ289Fug
uJU3NXYGRxabzirkPmoxNQckAD0ZmrfWhwHZUtk9u4NyN86hZlWCoyowkHdYI8RDfLL9GcbWY61y
LnJTQU+yZwSMNYH+hqVk33ueCLbD6d5x+W4IqTSE7kOC2aPKbFZehjrjl+6J5U0hYzWC/WubfqTE
V/UuD+DEKi46PcNWatbZ0bv6GvFEXXmjV27ajCGt7Ryx7QVricpq5Qed2Piyd45BPyDxNZBs+ugl
N8mBC6J9jJ1ifJwonDZgF3YJ2q+ta4gYYEURHdC1ImMWwSH0Gusm6ZPYhRjEOiTwtVsBebeRBHMO
S4eEk9P9pbccfPoNWeJzDsJ2MnOyyX3W9AacniV6muMkyA7P9IzoJhbHa1Lr+odDkUQKpQMvkMTS
pfCGYWP0AkFO6AOfaXZMUnOtjlb3dEwy6QQh0bihErSSPPEJyMC9vsQpHr6goEItFp6TYlxwGvqX
ntCoC2/Q26hGTk9GFF9qrdvB1UFda/rfeoonuLEcIjW41hoQR3qKKj891Wm8CK1oOlZhnt4cEpdj
WycZvIcIDAWq3IMXafEaac1Givyhd9AkEuHQP4sK1X9eZwg8Damt4tGqT3rkJnvywYgQH/lqljnV
ofM9Kur83KChm6zWflKkyaBkHOvrpIUvVYHPRfq5cZMN6Pk0N9Jd7jJwxiqJ2Z0pMnaGaqDKw5ye
WGn5l3qKCCQA+m3TbPtBaQfl8B0yDyp+vRiYIXfZ5RAFLdAwYtK4oDduiRQqiPVnv2ryS41lalFa
ar7bJOE1jy3Og8TCVtkb60zeBlBu10n3ntowylf3boAMIXzzIYuSscfa1it+BFXMtGolKrt2qKbX
3AAFHtMpXoygm350gmoKTA61DQVvOE7LvCAcuZx/dQvt2TgPPDo74zEAtGI5Ve5ZJH5xCabu2Yg6
aPewJXaOD7fItC5hmW00xkxn10UbWrJKWkumk6upC2BsjMPJqIJ+Q7cbLFrifW6TCjSuvz7eJvb0
LpIKzrtWbMza52xieZFsO7e26UEnlFSZWtcpl67RueSnEh6zRl35Aofs3Rr8m+iL4lnNT6M5wwd/
gVD+eCMjhiVlLPqFqWc5ZLDA3LchH9ef+wjz72RxmiQwS8BMcO8J7HLuHZD8ew/pMr+wDHbXRhwf
9AktR94OzY0uL1qBQvhiqaE6Rpo4VFWE+0CoFKdrpi73l3AmFTh2eMXf9e1+wKPYtA6VdJ292ddb
Uhz+Ydjx9xHy/HbndZzu8bZN7tqf51kw6/QsEL1JK4fu/575iwqR4OLcUw9sKs/E7nXnVLBrZNc7
PP75aH2ievLjfcK3mP45vsU7Ed7clP12tIT0It/02J6kshHLXsbRBrFot4whwi2lDsfNjkjJ8UpQ
V0nsK4w1m0pso1JuyMnwTx0Y1l0r4ITQnZgoOSJaSK8uzygIxPbPb9b6t4/WnynhBu95DiY1P79Z
3Dt21yQlDldUCMsuZXfHdnoayu4IpKo7soC7VWZgreIm7F6G1F9kcxD7XOWc0iKMlx5O4sW9iAw6
K1oR+aRw5qSzSMf2MRg6Ymmrfjz0svvRxyp/ypWin+kC0BRKdz5qDwe/qNF2qUkjGNz/V4Qdw/b/
Pd7U+Pdf0af5ha1rM5k20WT9/fPoNeQ8Ofbjxb2iRC2iD8tRY7Ak/L5ctyXmHms+WzVPAUovIFE7
epAc/3yg55n43yZehu+jAfVd4fBjwATNQ9jfzgqChmkmbOhLUW1gPdSSDnAXuScx+9NrLTIGI/eH
A4trc6Ex2V4FVl0dnEEtI+FWP6aRDUxHxOs/nAH/Nhmc3xh8aIhjrF0E++u/v7GJ6Aat4C7KzjDP
TkgyT6XZIjfuMVOQz/hUGtn31jBp+IoYNmGd2Pu2QbGdzzId3QM2+OcjxRD/06EydZOV4IzugmGq
A8j9+zsKo7JwVYCNA8W1IIMIh9w8Y/CX5tiQSzME/aEyWlTWttI/GiG/677XPWFwbveFnxUbTEN5
GTKA02VyaMwMm2WkwC74TrubMFb1TlZci6Q3CJLrlhkMl3qhMsIfJ91/jYrskLbspENNTY8E9vyM
lYuLYRBPqqrVpclDHDJz++R+6cKhPCcltpD0XiEgV91VArhgExvuOYnSZHe/Mu6NlugQ8UI5UWQ2
R9/+Gi79VRPHwogBN2n11Wv8D47tLWsYyyKR7Ok1j4JY04Uex/Zz6vrAp5k01NgUrqZ419d/Tben
AkcNWC/jGcsRHpmmp1Cd3+NgON/qAYUbtnTrJS7Sx1JOah/MasNAdHiDyEk1lH025xeyqNTyX71o
F1l7ijYHslKSYhVtGGDX5GYsa2yxqzZGYgnKdfhuF78UXdnPvuvwWxTwCyw/j49lmDYXJAX02r6+
z6a23I+Jk79x0G36rzjVUUPPv4qu+buOhNeDa3K/MBx6ijhCGhRjPjqKxpc3qwt+ZYFqNpETlPtC
K5EzA/266ZnOmL9zXB42XrTJbCOAY5F8VLRFPxGhL/XUAxMwIgnCiY/sXPQQN/z65mbV+NUeCWuh
NPXfgqEBPVLnw3Pv1wDhh6K5jvnKIpVmZzG+X1thPb6HI5oEczDSjT65KHvnc2gcQkq3uSY3kBVj
6/sRWlO1i1KdaRHXt0nhT8XQ1utsLoJaj8zU0usJjffJfFDiaGVRRQrqrc214dFrsuGEsKVhx+PX
pwa3+4pLbkA/Uy79uQBIUy9/ZhH012njafrGqAsLiHxinCoX+7lOsBA4LP9LWsZUZMZ3XxqSy9XW
T0PZ55jByWCqY7yEkg9vb2OiLqBVPOju2O/xxZ8LR9XXmGFPDRoD0bKD69IrOVVIbvXNxuAiYaC9
tKv6vwk7k+W4lWzLfhHM0DqAaQDRM4IMkmKjCYyiJPS9o3F8/VsIZb2sGtWEJupm3isxAPfT7L32
dwsw+MdYLfH1f7+TpR2jvOqbQPN9/6lX4I2mcXbfUD/yYpi4z5SRHe7/EQybQNGmWvKgqlve6xPY
mPqP0CwX6VIan53Zer537gStpqfEXroHwZg4bBB+7joib3YI0L58c024MAAbke+C1xFp4DFpMUSA
al0eu9IAt3s/XJfaS7eubr3nSGTP4CSP46TFDyWVDzbJqeAFNMr1/SQ02iGreiRn5t1pgAUhnniK
1hihKTN/l+z9XpKCzrmRxNTRN+wLWTgv5Yi/A8b27zZzXu+U1TgDtarX6bvAe/HgADtThtKfUWtD
TjUGtlas9Lep1qQPJG1fxvUR6AhSRjffUQAYInn1LNmfXcQZzcagyyMQEqM5yXWojAf9YbHdz/88
Ca07XBfHIKssoZJIU7mpTAi/zfrZRgnYAQRWEJiGo67pl/+qdtRqmUD8yMsTL/E+AwkDowuAWhKT
do3AMg4Xe7rNQ1xf7l/6rq0vMe0yq8LCPOpAk18E2sVSjC+zgt+Z2LDtcGTUV61kgmv1DXv7If5b
Ira+sEI0j4a3c2g+g3tnjuwHgeM66BGSY2Kavb0YNZj7WoYEb/3Tk/71iqG2PNy/q7wrsrYgW+/M
CEtU50V7GzvAG2iaU7PYZng/apcp6rdsvOLjwpzuNLp44BbB7NUT18KaFbWqbuw6p+tP9/YYtM9G
Dl4f/DutEwVNq7JafOGlwAFjgj/kj9J7nrb3+bTBiFnLg6WX+6UmpXOtz9rEu+lOZp+EjUC182V2
aFS7FRoLSExoC8dW5GxQNF08PUWrJ8t2T2Q09ENwSHuWtVs9tvOr3Y+87rHz5SzS/EHWaXlVi/u1
uG5y7khy2zBjdy8m7wjic03ssAfye6qNzsCSorPTDQhX58EKi6ipj4ndVQfp5H0A9gwmbh83D0nu
9KFEm3ooitkJO53IUq1PVchznT1XNRy9f+/LvVJfpzlpYWlPmbSWPeul5rOBiLBbukFs/JkESy+J
97lDIo/TStVv5JqbCQbiRUdfGlHn7lvXqU62YZ3VUKufFZLMQM3DQctmfYv7G3remH/pzLe3c18B
MGtyeICRufVyYC+Vm+V7wkeLsGKrembk/ngvkuCtEBhmtuahn0gqM5flwZ7sfG9zx+7ipvFu1gB4
Jm6nb4tu/VbHuDc6QaNtk0KIrzDSbyYjwN1IuOKDX2RFcO8wrRIFkc/ys1Be8a2prsAqM8eH+2Sj
t5IhvOv0YVd+mAJin+s0XSgza3wf9Y+4na9zn/TodMpfXp6oP8X8qsbxtSpn+aVly3WoflcNK0C9
JZNaQ/58jUEEBZmdVv2nVIpixOirp86FzFQJUC2NziJsmUVgmfAEwfY+q0PWztGz2ZRNAPbcXA6q
FY/3P9XA3/tsEDGdxEW+62Kte6C4rc+Z2fBXnvRvF83Oqbcm/0xMeVj3JtOYYRxQ/enx2R0bsrAH
ABiii1+UdHCI+ePyWWXxK1Q+AznwzVbWuGfnMAaeH3mh6yXu1h8PcDTSX6WaDjrvyk1xEXNNND3p
Ces9ZiL825ftRM73+BnlTvquW/1R6Swiq8kwzqR9uoeJjirIHYMcwMweT0aNHUNvp6+Fo5DBKimp
ZuXoBbr+DD63YsRt9Lf7QseukmPhpae2H8eDPtWAGixkHvh7a8oJv2UhNNkEHOYXaa6IMdaNO+hd
MQSdmdDCYqofhFnWV+KSymNq6vFw5HUoT/eWoEts5gdUwiiwO4HCG+z4vRUDJh2oZGC5SbG6SQi0
fFQFiKlK2mc+4f1EPN97WsfJA65mEi5jM9lYQuXPQ+S/z0U+fqoyTwKbofCr6ZK9YNXzD0dnPma3
fvJSN1F7a8Ve0/7GBmwe5ML49dPIDW2czKdFxzpmyBQwxjoyyYo3V1TaBhhj80nirLkpK6M6yZ6w
FmLysBQ4KnmqopwlECgionPdCHUXiOfKOGMgmJlksRor63neuENBLON6mODofQVHLhnUFe/abBeA
kKf5gjXp0iGFfDWd/oS7uP0sGUDf92+GpeJQIOa7uEYLeMQfp2OVZBwuuUvCYE7MENrk/HOhaNhR
paXE7bn5PlurmmbgydKH9v8Tima79qps+L/VLXQTdBI2WzKaLxc8+P/bTZh2mXc2GKnNmNaUr45p
z2uXSoGV9/YRFhczrhEq256ERnUW2PuEp6wjJ5k6X/rZGX5pDMXflgGjF9mmQKHK0r7C0gLK6n7o
GTyGlRz/JfVqC6/ImI3lYR67sQ2rxtu4sRAEepbomEs9PTIa9zadJ0Der98W5viff0CPbFCJy7eh
XWIaEKM8iiQyH+yh1XbSL+1Ht6QUTaWZs3UgxgCfw+sKcDlMbVK9TuT9HfQk0HRE4NZ6PxjrF8a6
aju7ZA36gg0VPU97VbWPvLps8HLbUfMiyuRn6g5/gJeuUg8qVBuh+w0ioL7qe3aLJuvLf7+kZYbK
SuntflxHXIRnTjs5+Jo8+ug4qqM9KPcbTl8WzGrYWbnMjyAz9aAnsO8HgZHQYQq1j8fKxS9FV+do
nn/Alp5v8iU1ZlihZ0A1OcBXP75U/I3SmPN7wXR3iETvBXf1e00cxF6L1JOR1JjD14fQn3QU8iNT
tEqUX2XeR9f7F81K+kuKZnHSu3SjF8yu/vvjYYsFI3XqYGFyAjgt5AXK82Op0NaPvvrpeJk4opJ3
byJWKGnrrQOo79VP8vnJJiP42+mAhbpmVN/q0SFzr8rI2R2w09boVQ73UR5bKSb986Usu/TcSOuP
aoblSSXZN+hY4sVts3h0Ed3/WwsxD7+y6Vsb7/mtLuGixLAK7zOCZdZRr2bDrS69eTv5TRnylgHT
d7vuhKHvQMj0SHTAz350yQcuyO2GClyQ9S5f3cz134hE/XBmrzlCLATHUQEPBY9T0mVHcyCy9n3o
ZveSTC7PTemD82W0ddRKOAaZ37Ojuu8/f8e+qP5N98p8UDs9UXrYG1kbJMxkL/26S68HFe+SWrdx
OhCorHd+fgUFs79vyuioYbhhVYsGxRY/0c0flYOLesmi4cgq4dc8y/yUmFP/uIAJx4K27Gtb67fZ
OOQ3pu+LYr6rjaZ6b7oBbFzdbg1gfvThgLOJ6vweOSI3jv+f2lj5+vCvoUom2wrRLOrcToWbPmbr
fyMtRsA3JfWUL/74opjedZEeqzo//tsl59MyvTSe+MDijpgrMYCVWvqDiDv0FLhjNN33XQzO0Nfk
7E/nPIZs162/YsmlHZY+jQLmujFuvdI7jwqeIGd2fvWxcQ5Gm2+BUxKNDaRu52jSeaGabYI5Vxya
defcVDpb747sfuBrVFxvhrPH9bg6KbV3fY4+3Fx78ZNy+dk51nlO8xRnV26c0pQOusv1Q8uq5bW2
aXUXqozHqNerJ005GKC6HwvSKdADTTBWCsKXwUZDk6n3xyAI2iSnw4RM9jTPmI4IfvfdMtSXrl+2
k4yH3aRl7G0Y2bG0zRI8xrp3cLLKDvHcHxGBMqdGsbfVnNjZmh0mON/yjZPwi/qQeyRaTV6EV0Ao
GVoMELFA+ClhwCM4sKb0dn3Wgg4l0pzccfT2xTBaCIgOdxVGOVrUjJUWH2wbC04tXbF37HTkNeQd
LrpdUf0qSmfL56A+8rJH+iemtyxf1aHdBFebkvJp8FKxvY/TB7c1DkvJIilq1pctV0/+4sxPjCXg
VvjRWUuzr2bu5LPQq/5hqZznLi+GfZ8P7mYAXEOnuZjD7t9l27cQWOTaJPW8Y5f7r1LTvLRkMP2r
KKy5NQnAPcbcH8ECxHsrVZk8DYsbPxXzwlrBLFl4rd+mlo0Br64AZ+Vo9HOpGBJP8tVenxNdm0Hh
lXYUoh8d6XH95EDR2j7hgI4CyI3HpHPla205v1Q7TBvh9dFN78mAc6Cl6dKq6AKa7tjhPx9r3JG6
zigCSuje8ecDc5zsigsM1WaXf9RCxhdW+ik7jwGPfV8ab3La3vXyZtLuzBzSX5dF3jUpUxfwuT2/
RuzDmyb7cb/c7188xYq7dS/8IZLL6PYj7uFywDFdsjIy/XcaGphp9wJOWLbECIHywY7TvQJb+JlP
83Zo2arPRtJupQsWbqBjX6MNtNC1J6zdCNvbTaRxGprQrjsfwmbqGIgVtLm/gdKpAy7yandX48T1
iwld80KpGkAVV8+Vigkv0Yjjg/10KqjcNspO8JL4cfxsqPcuMm20D1Mcmh6iHGzaDwio1LYisXjr
zfnELGmODh4Y20cjIRynH4FDChI0HFHzqnsNUMaFMJW+LyJAcHX+7GqGCyqnzcOaxd8mdki9GOOi
Qt+OrCxrEvPK3EwChva9INdY73py+aJ+33Sj3392QnA7C+/vXDs55Cy9OWdIXSIkB+K3YVoO1547
bHVL1q+I3PRNftGTJv3gEq7w1drJCVNJ9mE7Jn4exvI6EOb7gGkGSUJBp6JAJ1kiHOykfGqncQgy
GlAN0sstEiU2RMYe27h9Jgu3DBMdQ06fS+c05lVw3/sMpbK2aQa2L4vKrdIM7wdcs2xb5ZhIRdn/
6o0FvYcpNDCTjIpgFPvdzc71v2aRtic5A7qBgHDlVpJgEEa8ZLGAfzS8ZRU/Ggk+J1gmw3wsHUHs
8szZEuhzqUKC5NPtrCuW7wiXd//6cyBnqKBAb9iTb4ajM2GaM5OX8f4GT9QzGwRhIMbjtNvXwIgv
91+hsOEV7DAuJYk8Qze23+ey37VDonYuwN8d+xP/kizQ647Scdrd7FrWEzqefQPw7sKqSFyJF2ei
FJtX5ecfGJ6tHxRly9Gtknerim5NZsJKBPVL4Iad3aBzla+uJvHg+s6PcZJa2PpOhn2OLz04U8vW
jaf7dxLcJ2d+/9HqZEnURpdAeM4kjTmLogBoJ7Su+/dVVi+PvTn8JOFaUjn071wGkcvSUPqsiBHI
0zc/olfSHu+/alvSWQDBAwtAkrCPFhoHG/Ley+RRFkylv5y7VRCnCryg1aR91COWO9Bn+PsXO1cX
MTe8DrAt17+tGVf1c+wn/+563iOWDLPExUGiU9NMHs/3/1kV3m9kocAA1NxQLDjv5UEbIWsCHvxs
FH35ZKoCUVH9NFmR9ZDfs6aiyH0y2pehctNDPPuI6NbTpTNYVrl9Up5g9y4HPc5kIHlITmYECvX+
E6wmUe6NRmA8xoxu1NEfifllk/E2z0pTz2695FdDi3f/xHISJM9SqOylFwOSh4XwCpt86YNRwba3
ekxVcZc6N9eXzm02Gce6s2/TARk+BpYm3iHW2JR1BHUpbdvDgkDlapfNri8yfzvpbRHag5ZfLOmY
G3/JPlgRAXeZIRM5gopUxwT1Yg2ABCOPUwyHO725+gmFEZLJ+iWprHOGIWebL1bCPAkiVm/CkPPd
9jbZOqmnsWNfxveVkfNmeGBlyQ54jPtiL6whAbxLQ+gA9uX2WXwgzT6kZl/DROGxecF8Fdy1PM56
zeaMXinzZLqL/cE437+YhE8fLFNBzV7UaZivdR+31EML/n+8ZMBP73NY4B5dmP5AyypPJFkDO29a
jgEAsDCX+GcbGv2r7Wrq8G9svU46R4n/MPk79+5wHuZ8PItWA69aOr8GlKfnznDsczl4mwbI6G00
ikOsPZsEYexTw2dVNDnn+5c+M78cWCeclibZ9HVbMPKkBrw/gFaJrIKc+Ax0isdJUvMwIe9Otkbv
2IRRcoc2mtM+l15qHtyxdbZWLoI0kwpSKSlR91/BK9ul1E1Mw7DN3g+D+xdDMJhjb1KHhjt+ZXDk
LtMwTtexHz59uRQvLZcV5Y3Ewsnx0rr5I6FhO7fJI7gY6e9/Ost8psmP1uoEvUu5zWcsvb2s2Z/2
rtqBHmeo0QHt7iqT9KPRn7ZZH4+v7O6T82BKjDHVF0YD+2MtrYIBE0BgsakKp4z5j+kR7qa6iBO8
mj+AB3phIZrl0dXKaZ9Y5YRkkX+YAv0LxoTGLOpcGt6lGd8jzdCDGgLh6f4tkqdz3HcMlRsmkVUx
zM98lOds3RsTdqIxZVnwhbZI3ePRHs5tgY0zKdTrmEQztmGr2btOab1h1HiQ+mriLyrqj6CFOZNu
upxTN4+TP2LKfjSwmX76I6tymVrkr6VwCNd79Cwd8DztOhz5z7doJO7f5kPiHqyWqaJFvQuL1f30
uxwXqpsa17moxtsyjb8iKdJtSa+3y+ASPDVdmexw7IMMXL/1LOsFwlZzaXWEX+Cs271BPfw6ZjFP
1WgsGwmiewcpJdmWq3DGzAAH2/lCi8lwp2lhhORsscZs6IMoVfbzDFfnmQX8h6bm6uH+W/0SO+GI
dhNiH273+x++c6b2XFTw1u7f1p7TosteyWkVdIPUoQ22yS8ZFw0lNpiaH+SCbe+GSP4G9GboxGqG
JRuLhfgrwFVx43IN7t+lJQxnBuA+VPTBtQnt9YHm2kyTHuEpfvsoE5BT8ID2TTScpsW8Lmo5u70p
fmdQXYVM/2hGNT4Lj4V12fbRuS67k7Lq5KXVySrwlwMZYX9U3mVMX9YpXUq2UeBTdnAuSmNv6pwL
94M7Xrh+Kg6bjWKstblfmWnrOA8UNSuDmEVmsYzOw5yh0VmPa4AyH21B1FQ9JfaBkZ76mO1pr5ym
u05x/OrM4G8FDXhAu659lmKWGzWo8bHuVEcjn6Pxy2hZaxZCh7RNSqDE3BhSN9OPOJ4fC6VBbJsm
yN8i9x8MzEnByjX6Es740JbEMQz9UIGl8NjsmF1wL2QY9HU3Ku/qsRz5ufYVTlVPydP9rMXIQNfq
FHI7yLB0S4YV//vFYqkBL/HLGaTGBc5Ij/d3vxh6+aMrhulh9t0umB0iF4XLv9TI7N1daxxTjnGz
7chHMT4X5lNhItzppMtevNrTuClcA6gd1RCYrwoG2tL8tZLuVc9E/2Lm/ZMYEmSUY5Pc0tYeIVO1
Fl611Hpq05mFc5VsIZPn/96AYn0N+nhoLzYLnMGK97K1RhjNwnoSSWk/odoEoFq5GEoT0CDcsSCP
eLqW9vjvLk3xv+WEBV2GiVZo06uoDUyr/5ZwmlGVJXoZ1MZqhzWSmWCo93RVygnZ5g8zqdrbum7b
DWAd46FUrHkgZnzMtMmbLq2KJyed6t0USdzC7OcBYV0K2aNGb0iMxrF2S8pG7omn6s5Oq9FerqOm
Qo3kAXEoZ0HLPFNmIjpXBoIWSijreF8OuIg2sLNjRME8DBXYX3Z4wOC2ObP/5yJ7gJ/e2LU7kbnw
aPVHdzKzZw3fcDkY4yu1t/6cdDVQSM+83A9m0O5aMFVFebAQ+OFf0h/uxWrTV+4hmrwbw0fCfcy0
vNirN5mfF5tXUHbYy/wnHsUhFKXKz/8mFXrv5bdpPX1m7qNjrdYy0nnB4dkduon5s8pK8OXug20r
YID9Et3AcVdP1gTiF10aUwstDe47eSggDeQHeSPLFUdLOnVfBcGvmMerWwrsI6js8YfKm+EG4hAt
y4BaWkDjZRoIYCWfD+XQ5pds9K0ny+x3DpjWK2Lej4oYibMG1+/WRpV7g6CziZyoP4gKf5K//v4o
GDywQDre/1f338qg1iDSZefOtQU2co051GfDfpb+Yxz5bNptJtZx0V479up7lMmkoqzC/Xv9lAr8
F0YGOb8RA9I71uWTTr1VK0sL/jXt6/j9voyx1WBf12NxQ/HJMeUuTbiUSn93TedzyWoWMkbeXZ14
SPAldPWlRL+4XRCbA7li2jpkeA0ipt+8ZvBDB4GT3rr0q8lvBjHy4FQ8caMOH4blohPwfxnXYIaw
LKhK75L5ZJTJIZuyn1FvQbwHjRRA4oiOLfOuICoYvJCHRp0o0m9la9lzVGkknqTVk0SkeZrJU7l0
E3JJpsA7frJfVYHWKOuLhZgNlI6yaR7v2kdN7wQ8IbtG20gxjINMXXWkz9xGZXyi7MEIIYYb3dFf
aCH+nhBIb2+azfeSG8YjmTy/Oo3BjNsYyS+7Io0MEUTA7v2tovYMqsjFB5LjKKwK3g/D6bhOUka8
TO5AXbcgmC9MtcFsL+VXPZAfWSGYC8oxJplPMTN3fo1CObssN57tKWWyl7DfkYLdn4JP1JQ7YjTG
g+8njH+MNZxbn8k1QiNexUsWenXygRgyB6Gue3YVELAbLpae4TTIux0T/Cff4qNkBi84tZu+25r1
5JKKqE3B6DSkBYC+3vo+HhubmyKafPUyqglagoZVwDGbar+UTbpNI8m/u9zPpKhgdkiZSCXFFCjd
XHYVONfWT7+ShgU4SXq3TnQLbiAXQs/IzsPU2f/Dvv6kJEU4s3CgJ9155fUFlvfsHWUp4S1L7YN9
BjoHzzykeCGPcZSzvQGnZMJ7DHVad+FrMIfZllmaxo+WmnKeRna4ljxhoK+3E5msfdExU6yK30ZD
fbXkPzqd4bDFAHiL8GZmffWdTDDjF6CiDrF1PJRttM0bgrOEN2yHyQtbvQGsjJLGXOQPVq0f3Vz9
TOeg1DJtW1hVj8/SYHw4fvfRn8qfb1E6fMcWOcY0GS3NZBry5BCC1D8KPap30CTBuxKCcpTL6jOI
NEJnHedPohFgwWfYquTQIX9jTlJdSzKTiuJDTnO0k6AVN3EK0bafc4chKy7jRVN/c81uzn7kmiFD
e0baOW1Mp89noT0vmYsp1MDTU7Wk2UywKTedVrJI9IuJwhEInx0Pz57pDhc3oRNEN0RQ25oVPStA
95BOo3Pv+PWeXQWQzDb9sc7ZH0SZN+HAliBmDORZ4lxpCcsXD6VH4zPnHX3Aw/DiGfJPgMlNnrMi
jbYCJs5Gjpwy+mT6e8zI5DWZR3RJs1f6oWUlNzAs3X7WYap735XWqRDZjqDqrklgpQ5bltENU9b/
rt7BSXBxElvztio1wfq350/w3PVZH2qd9pXpBNmUA9155H7VgmBq5m3g61oaxIGCa+rVbwIPQGxJ
GxYjegb8acyrkj6TYQarGnBevo9TfdWheu5JzIfF8c+d9FGVLG5+jN35R1FU8jALqtiaqwEtReNj
IqnMiPAK5ndxOT1oi2Hsi0L9iUikIbNY3+ChWDFjDDe1BQ9BZJ+NgctYOPZ0qY6xNhcbX4M1w2NT
b+5oocgZjl6yqsZL/HwjdjU3AYrKHtEP9YzVcUwI8I7p1wuOluLBz6q91IaW0onNjInJaFjqfJPC
fAwMShngUyEa5CIQeXPJzSkEc4bQXPX5EQwPRyfSCqPVXlTTPEx+Cp2qP/Uxx1PTAoTG3f4s+Qsj
6OVkMFvoHMwjD5o9POq1P5ys8ogehSE6ttUMH30vBf4Fp9l5v2sjLpnNzZxBOqw/QHnRZhK22hlM
phbd+e0Qpr7DPdVvFONMTiqLEaMYrUAXOYF1WnvII/eFCrCF8dt810Kgy5wQs5iiezKGt0g3kiDJ
EZxIrbgiGvzp6dNqpUmfhhI8fFRFfJwamxSjeFrQGfr2xnfjgn2S2uDI+U1mILFU3nPVJPnGXpLy
MEwA1QZuVhYl/UCiaOPApYdKVCXtsQS7tXVKOvLR1tH0ZyT2yPhFw/GFMDJ7Uz2SSJJLimMn2nTX
seLYDp37jjLefXT4zBcELISq5A984tVeNNnfZh6LrStSxMOwuajKfGhpWGWzdmy3qEqwkGZ7OwNV
f4+7tgb3QeTWC1AbRlVGdV2VE7A0y4E4jj4jVDS1QuQbFhbyXwx9LmQ71zs3EWhM4yE+65QYXAzN
QfNQzzsRNWiV9Huo3pxG/nOyRs3oICpTvbtg8IW+LYtHzix9b/MBwbg1oHdOv01MF/RsZCzYs/mn
YCkdZjnKzFoDWuog7GMo3WzmxJC7uE7LjYiIBJDtr8ht6rX3YYo3YEOt2btubI/gMUP5BVkmLGxo
TUv2IlWJTHfa6wVTrpptUFhi1Nw0LpR3c2TxH8XjCH3bXWNaumEbRVO6JxotZtbHNBaOrhW6gG8K
yUtAZipHab3zwmFheyC0csXX09SrqTcI0WHyGWcHMJBuOEYO++h8q0A3hVGJeAkFjReUaSoumNza
+K/Wow0gPxpHBgdS2E5mtwObaaMp8XZlsWzt1hebOPuAeBwuEPX23IADyZXss9NOfmLPe3Qt8eE4
8Rsy6ubR90ogEzw41MuhkUC+EPMNtdInmdXk4Az5L0tz0qCPKV9tJz8msXDI7f0aOazCru5IdSni
TUk0aIJHcduk43c1mYiPrJk7dljXHsbymsaMMzKSrR2vei4VoNYO5y8T63RD4uTGjpC5zmlnHkTX
v7ku9hkiprM5elwKW4WiYKdsi8UMRYW+mBF8GoKLg+Nn/7ZGCgxq5IgAEHk2rJQtV84ly0VSbKwB
RcsQa38cIMGgmIwr6sRqF2vXjjb4gFmpIA30jb/22Tb1eUfeYBsuDEWZ2g0LLdxUdRUfEThSxnZ+
YBifIDPxjQI8MLFLciCxMqHmwOg5O4BDxoGPljUCpmFnE1kJVKGW+031TELiWR5LgBiBzLJfSLJQ
+xLLNEf+F3IeVHsC9rLvd6eWKJdy5EDtwXjby5eTUsR5BHjRrH97bvfOk//Cdr/YGmhKEJYmuFEm
3X7qCknUBXVaiT0PhSBuUiV/TlRYe49Okrkk1yiyKGucIvSN6ZPwiI6MmqYNZFxWW1bxIN4VCeJJ
VBpXFPJIgtrXZokZCmnVdoYQZ+QTKYZm8QpcsN5RpiIW976QOMHRBbGmy9+JTHiq6WLI3OEk9l+w
xboBEjvtNDfC3uRV+mAIcJpIl/NNj34LPRMg9ASgZOD1JeEyGeW+4zXM8+slhB6dP0AjZdqTscQm
mcgAdXr0lPt77OpPfSL2LmrYEHfDtDUJGd9M3mAeJiaLOA/lAxbvSDHki3zxDsecnClVTqHnD5cx
m9Awtdq7M76Zdt2TBKLfEK0bG5vXHk31rnEpCpKaGgK34xtABYELktylscXvCZuEPjUZp92cJx8G
F26a1ScFxlraWKSp3rdmnhErUUhC/HRW9RjTmkjjidQgfpd60Vw1dUx7iHZ2XWAtjzgXqf2StMUv
YdZcmdJDfqq8Q8rKdH0RbG5zYPA8471/s+PV6VuYe7bEP9eZEFGM3w2JjRH+0ZlUUqbGCwtXh6yP
noSgQNewurWEYuLXai8dsEuanSLfzkX2XehoMIG+kyrdeYS4EIzGvsvcZCK52RZxqINJ/Dzr46Vi
5Ccji0F+2Z/omMjynEZc3437FVW9wzCDw9RRLZWRzh+26m6dGb8VlWiPpkZ2FaDjsB0LY6v3FTfr
LEM8Ewc5ju9N22V7xuCUXgUhRz2maiQHENbb7kX5ZrFLMcKkHde37UNP1Kz1YfHESUxrRV34/Zka
WLPho04VtzpYVqaRMiPnQW8x0UdNCFHvlTBKfW+4xgFbhLZDYuxuZh4HFBAAe+d5j3SBN6Czdizb
8qOQeyKQfwPYdA+t4e7tdjTCxBwxES28S0aui0Mr5RHH6RCqjKOgXgSoF4MEXZ8KKSMoHkY/xDmJ
x43dZHvtkbMzvXB2vjSt3VypOpS2eWaTwOAzT8PSYRDV6YQXVnlxAN5H7rb8rSf+s14LtStqgufy
bjpaUfsBSIBBmIVVwDVdIwCSaS0YwN2sP3kaMTPAvzYZw4gcnRUS/U6+SIfD1KosJygt+ZP4UY2A
7/GSws0Q7q+q7P1P3UXEJFci/uBIehc5BFHZOXu7iN3AdDq4BwKEjstMLWX9EkcRGQpO1NEFGYCb
sTVDFZyJBa30fJ9rZyGz6JRbKQGLGnIth6m4JFlWiGVrRUJu0pmcTk+Pkm2BBs9UFRNmJEp2Oe4n
PmILRta26rxkJ4YoCfC9nYY6JQO9q/sAaM1T7SIzaSdxSn17oUSry7DGhjbO73Fi5xu/TEZwuN0p
ATeyLZv5ywd5t2kJHdqn/h8KrQS0qPvEyH8ji5G1Sa2mTZaWsDI846nnUN57bNKZBhMl4IwnftyX
JHenwBmimzejQCw6PYS04oTkmS2oTzZeNJEy7C0IhNoQ3wnYgMH63ZD/dlAe2ndWXsGMhInhWsY8
MaFQh9K0ceIOlZyJ3XfpHEHV4Y18Ksc819+IwDhgKag2WUWmjhTwB8YGneOm6BGhIALMw5RwvNRG
az7h/g1l3v20EgxOLEQfbQxbe8SlLRph1BuM702P9xEFbdz27xVGzx2NCgqbjIEfRnwwvaRQKJke
7GiAP0ejOnhkt2C93OL7m78SqLIGE5wOISuBXWy/jzaRb4S7EGCsKrIZVYtOwf/hUPkdO6sMJzf6
5fbDsYHFs2Vj7AQTWuhVs8nKZ40JtgrNQQ3Ftx7zhLNkK4gu4/doWXbIBDzemcPenCpz3wmTaAfE
PvVC4F2OeQYfv2L0e+n7+NxC9d7qml09teqh1fCZ9XZCtynzmCMNAAGwVutBwlPdWl3zp5bVrf4f
8s5jOW4tzdav0lHjRgWAjQ0T0XUHifSGZNKJ5AQhShS8BzbM098PydNdt2rSD3AnGYeSeESl2Wb9
a32LMBDrA8MTp3jH25fsKG56L1lbeM7sFZTRxczMy2a27BkhBRdx86jRb7aOuc6xFbIGUvqC9Bnt
gDFx33eEtSGetxWOtaeVqbh0aoy2C4LLj3PjNM000IUn/Ifu3u61ibiKO8Nnj2glHKlArX+mpgHA
vkOaZYHoUE3su3juBr+rioFqBrVN9OEpMF2P+sbplZqCadNoV0OLPiZHXJ1CzYiQUboN2qShpY7n
KBa5Qc7AxGrNomZSV+7V1q/UlMO10uwX7H3ipM3qSW/eYovAtYPhioEnFo9GMULXKMfiHLau44gt
lpJFTFoK9C9VO5gzJUuCxcB+uht7Lb+ThY4iOtXH3kgcH5NOtPEsgUaW/Ggw+244+Ua7bOTWRnNu
tG0sDoKEsfdA2O6yMRoI5XL7dUJo3OMNLxDLnWHyUvYZY9ABxFiutw944jB85SVlLWZ6DCKKWb28
nZlpjx9NUT55/OSrIcbppLBCN1LKVfSWxfm0CelnbVtaHPuue9ahC9BXNu6ZVsbY+6KXuMKCIS2q
1wpDB7yCZ7S2xKavxLaG0TNV9ejju3osUaM39fA5Y4ndRDkJzbwoThTr7oe+n+/NhE+0B9UZh9Ej
4x/Sb267kpiOV4puM95Sw0vcVPbG0Uao3QaZOnAza92gVsqgWIxzLa4HYqFrVHO84rk4Zd3PpEqd
s7FUWNFbOtM70+Lo97Gm1wDqg7s50mk3luHR7umrCYt2rdtVeIytGIPXPK2GpH6v+vbVolVuonvL
58jVb922uXdgQnI8mA6sqdWujfu3QEXGvtTSTwa54RGNWayWPrBSDRa2OYp2Z3qcn3rHPmKzhTFG
celqdk4xUJm+6I69pX7JLPnqM8Enxuu5MIz9KsjIrcfts1eUcpNheN54mf6VDeYjMm9BHatJXYbr
4PFOPm2V91u6pDp/l1noSTPm/3UHfIz+bXrJBpSM2UrUkUqMlzJBESqzsl4bKTp/0sB3j+eejwC2
Kh0ycWXH3cmhsH4yqI3l4CT3XUH3WDT4/SJb2Y4at2YoJdmOjp4iB1+STHAuWIOzi6RI1yZnQsvq
54ue93tAn2JFtw+yrUJq4gLKuEfvk3VTOeUuGCeKtSgcWdVVv2toITmYnfmGra5H/6lpsxe/YhVr
exE/TU7KtCgZX7H3/a4sio9riWfJQieJOwLntvkIKOlSORj+6zk3/KmbsX9O3nQ3NcR27kTLC9vj
ZPGjjNdIxiYqtSBILoZP0Pd3HZO1VTqQRug0jn8FplriZhCaiNWv7Gzadwx3V43RXQPsERyf3bVM
sspHFK7IA5x0p/hpNtnZqTILEy/dEkr+aaMsxfWQ3tt97SFqrqhUU9siyIIVeBrkOiZx0Bk+RvqG
W1yI3ClVw/02ahG+HC4dERxm1KBgi/TW7cKZiaaMi7N0ssugnqsiJkI6aLRlBMzXZE5BKFvCO8Vr
0UXmGD6MPuNAwecTlgBZxU1FfwULBwayvtG+JmG+qkgzt9y/SXmRUHQrBrwGcYSV4G/HXnPhDklv
PHWJW97WH1HQ7MOMT36O05ziVRNxr661/kjbAcIsHPAJbcjtsrNuTD97ncbh3i1+IsbogBtQiwtj
At9R3GGpe5GeLvZlk3yYFEiuOV19KllQaVXj423a/rWnTPnsJjvBxzCBH7Mpxt5FPabTue1MfCfR
D5RGE1AjaJQghnXQIM/vAN79iab6YWYMWxtjegp03Ah96lBZmmknR6/VDy1r9nplBf6g0fVoWzEf
F/J3LJKP+Kw02i7Dn4M+WHuzCEkosr/6BQgNpns6gnbRQW3Ur6lUwbZNBVPMKfsAVX1vQoVQEzcX
JYj8wO6lQZv3Yl0YD0lfZJu2pth+Eu2FHs37Xit/WZjyucdxinTpeGbZ/T0EOsHCnC10YqT1I3K6
5L5eFQxjQrMxd4Ek1gpTe/BTIrHrng71hi4o0Sh1yAXeMQKWT5mTT1ttED8gd1IGglrNtuP3Kbdc
LjqIJP3wo9Hady0r0pWYhSK4hQQ4ZPlTCMk+VcZ4KQyKmmOAyJIgiDLx8tnidzuDQSNvegXSvp/p
dVmPjQcyQoCul+TzIftxOsVsQV9FQw9LswDZez3+oUR8mtJM7aUZc+BLNIM1blG7UxU/uDSmRQ6O
pI7p+Clo5F3n9DrPWq+4zzcpmk+9xPmbkMuv0dM8FvyMkkD5wKiIxwVafBxn+3EoKVzNLWch3BOi
SYz50SzjhybX17zhk2vqDk+dgw7XT68TZdhP5E635dS/k2Qogb7HrzYJqtEILmMRXPJmfApLvEV2
HTwx3uDiZ/6MR/T3VHLeVj/rNkKfCozi3L8pQ+cyT4o0iyjRdrtQ37TuNK6cuE3Pparxcqo0oTsj
ZXvltst6PX3VgbHWzURQm6cx7Gg+6PlDO2/5g3kCyE0Zwe+iidvTkPBMeTM0lrRhahDrRXY2siD9
fuApXnWMfDYhuPZdn4e/QJIvZ77otyCDvrNiuvd609tqlguV3+CMXNTMIJvlOscoc5DNfq5aXvk0
36WCOz9WQKCwn43Au9fQpI6KuXIC/cE29cIvSvMj6b9GRIDVEOrGpe0nNlOHSnbMxp+jUH/inAuP
mDCdFr+nsMUYMCB8Zpb9lnhcuNOlq0NwfaCF8qOIhAufLjgYNWMmePmoiuiw1cQpME12pdYaO3KK
Jp8muHlYNjbxYFFtgtmCxFKywdba++5sPzfKxAXtch0PC32tQiTgkO5q0Y8tOvCg76uMo9RMCFfH
FbCaByREPqSDtdSj95a2JhJvutyLMWW7+xS7UDV31qZtxFfHtAGm6efI1XI16+2GA3x236ORMq5Q
nPHn8KAqHakLMxBXLhH5KFWo9PQPNI2QK3eUmNCLVyHCV0tjUUvqH/BBiT+Zijy9yl8CbWbD1wS3
vd7Eb+8aXO6r/ujoyVcXBdkxL4uf3Oxe3Zk6NiyzQA9U+9h6br1rELJj3bB8MbrokxbCkPo50ZS6
0lnRZTa+DBMeJfMrkt1vnnNj7STI4QklIR8VXmZzDAIuW22zJim3o5lCXjMKkbVo3sY9sJC52jFS
gtrZuuGGH/RDOgwvhPR+eCxXTbxct7FomRodUHhwuupIcqdnHVhGCnbbHFDf3t0KkVma3Iv7etqo
kTeeziVMRw2MZG9tHZszEktlBuUrra2LkBwLrIy45Yw4tOWOS+tyByeu+4gLakxxByKBSKBjwcj9
muMdYL2QvlHmv+w0QIAgfWzgm5brVpZsHSpgmKhZ5zQZeGprk9q8NlpbLiKJmrhZeZH1NHsqO7rG
+KN3o3gTpuURPS1b15Srb2uFeu7Y2zaY7EvDcOuE1LNWmLU2hkGtcN3udH2oLpC4mI711AXgpnYy
HGR1S/miMlhrZJS9xArlBFzSEbPFytYzZm9jASJIEsgKIloIG9fXOe+aI40FcQKjwVMunoEZNhux
jINGa8imLdmQtBiRwBM2QhiDXN8ZyjtDIBVwJhr9zowuKTmfjVCfpvCsxUG39GEbYOlLRHibrjWU
rOixts0dk91gq2qSCx1HxljPDW717c4qc+mnZsrkX/6oogGYHj5vITA2E5k8MPcgNzEvSVT7qWis
0pdudoBrRSTSh+xX+yADv3o88d7wHnC78HQnPxi5/WRGpYcVw0BU5fDRBsSzGRZUnzVX/Cl+6/Rm
2NTu1DDF5Y0YspzoisMpBT37XBsmH8zlJo8sNgAoCasACH0VEKkPJPq843Iu7UuU9WE2gEoMJUWv
CYdPICH8dawGTNIUdQvIM2CNkAU6Wk5TlxtbO4kryghOOzvk4tz/yLFPljJIH5sy2w+y6zdaE3Dy
qVyKvQRQqYF2uxYYFktauuuzDyrfylUSmO+hFPnRW7TBRUaxm4lkx1CXmLtcwYSU+FVl6gh65QUo
DpEIeLBr10lXXHbrtQMHbM3zfnALLSZmqWI/mvOzaqXpMwlf9c1SGstVyi9zlDZ0wGhMM9+F67KZ
Sv5PjsNzQIBEst7JR42sr9ewx7rjXWGHWIN0hPIOZwsNxyRJu/FXHmTj3sv7yrdKpvmt9QPjBZ5N
p08viDeQNgRllmNel37HYC7v0MkHuynWnix+JSTQ9drVoRhM4KXwtPYxL767TI1wCBQXfOTrWkw1
fzqlkkwny89FOuQ35bX34h/D4k+23OtsaiUhuB3uqKsXWsHVzgST7Gy+2Kl7bkeNpgVZnmypLUCw
+k/m0aRKOpkPlDPnJ8rlV3lYIAl72s8Q0OmuBq608ogFk4pEelbxfKIk/FE3QfNRvMZMvdY4/zsx
alDA5iANDhBVAPnU4xChO0fmmuUK5/hq9tL+MEBzkREaWhO6mJnnwlo5+ecIL2ATQHvnIqS30HXj
Va4F6JpETnKs7ruJM7DknAxvoiFrCa+mU6Z77oOK2QX1PKNsnjHgnGjXsdfzDCYM4KGzL0GE8b5x
j1PfLqCWiRrh8lrVkb3WCo7aYWd+2CYR8uTR7TVtyxFHblnlVo2CgNvTtT6O1bxdLHDu5L6wH5cH
YlIQGKiyqCA7nGZWBNFxCDZCOR7iON2pafriKke/AqW5NrcTChbHM5UxJ2K89qZWFPc23EGUku2G
es9VRyrqOCnacNqq3qaqeBa1fRHCne+aAYpTSEGwjwZ5yJMIJLo20Vu/jCF1dI+wE489TT7YO2S6
xRnQ+dI51VY0rXAYbuxCWEeyi3wUxjTYuMO4t9Twqfc5RsyqLPEw2fdIjpw30QzWNEqvN8yz5/PM
oG1Oc7HlGIx3AqJKZydiP79khf4xkAh6CpaIyJh+Rl6W3wM+u2vSX2M2PCBVqHNlIyEBuSckNWZE
bBB1MN8cS8DZ21o6NBSH0VsC9oaJ4fsAEhOLbUsMnIjtBjvmHwZqEsEjurfkGOzsju4XKBovWuJd
0iS/GCKocHDq2hpf8zUk+BMncXOycrTSTDde1aD77gRqpejUVx+3+RZriMYmwT+qfYc7gyNF4KdW
zUeRMulpWaNnm7dwnHFJ98A3h3yW9vXiarRnKsEtxOq+LTdmPT23rm5zl+BckhbcA4Iq8yNCDGYu
ceOoFimRAFcYyhLW4PwchBFwXpCK8GejTgd3W6FIukR2LMo/FI697UAQnh0o5vockiDIvujvcHyc
XB9aWXbrYDa2EowVF+LwmeQszvIss9jxSYtTlEXKqwGSP0hbbkPsqW7EoMFwWn0nYwIDgXtk8LbN
FvP+xKCji4arQWcabw+BcST0nKMoHxsQMU63Sx1MaHgvPrxUaSt3ri2yi/q6UDjTdWEsTuCENp8j
WQ+xFeOfLEX/NfsnPWwYCPN2HuuGS5Uuwmtq6+gP9xmFdDukuLOO8WVlUPq+jjHEbummqdxiQv2L
Yzph7CNR5mBLaGIV9EaxLw25JZNi76053DCgobs81xEAxLSRy95t97mizYzb/mhrmzIBz+3A58dP
OECTmXIt35i0Ba6j0VnR+LNhcobFQ33COFwCsl258SZyLRw4d6TghhAe/RQf46wDU8ME2VVztnWO
EHnaUy31VwOZEbIldU8Dp0FFduxMku3VszkZsYRsPY88f2OgNzeqvI6dugyNiZ2d40OFCIUFOLrk
QeStQ27t8BuQMcb7rgCYqi0hEgT9emWNjrbXlPFBLbQRPw2I7yHfjPKNpl/SrNoCyzRaTlnZqKm7
EM3xOOrVowjznSJJyoLXeKex7B4Mo+N6KqqOKLXzznG6xn1yrlMyG3aWwkcAUXypsbaumkndaVUv
6RSzSGbb3aUi+7Z1kgeTSlgZQXvU0dlE6+4pCyV0WmnUqoeuTsQNGLAcq4n/h+ttb5yLUh+wajVR
+EDIV66wZODy8yBQLME+SEG8HLjisCbB1xl5w4lxBtUbgSIr6XK+v+G4ilSxd2XMPlHwvJrMPhRk
++RoQkOI0bgAYe4VtWPvXZFTTSgdtePyhMvSwcqZM+xHdHm++UKNgqULkpC1A3+OLyXyThFOej/E
Ic4AH0nv9sc4HaYnXMAundU2kBa0q4W33CUDb8O5JVEXY33Gq/aCPQkALXjXlvAUoiAMeZ5FTmZx
siFUlbA+e+EzrVfLyUV9jiCGLM3d6Zxzr+xb7RUPNjX3ZsR+mRuNf3sihByQXGesgFhf4URiWE+x
Ndv9eEljdzNjkDo0OF5f2oKY3VxZq1FCrSgDYpZhBN0gwsr7AkCF+8CsPypVPHp0kt2bmvJvfzP9
YaQsmladgzJx2TlSYpkqKp6V9xM3MwfPsWyhYfMrnJvjNcATuYn4FoP8D6dmxjO1J340ZdjgdTSJ
XCe0nNxeMTsuxyNE/gc5DtP5ZkmFVWL5N5TcgAWCEg8Rbsk65sCSOoRvfL73wCSse+LszTqAykJU
aIpxOhr4KZWZ0LNZy1/f+LXc6qxnmyPzIuVy0uE0T7KYcBliKYWGS47fQdSgg2N7y/jeHooZkSfq
xA4648PMLOVp9HbtyNB5SAptD3X7oFNC8lgyBPYpqmCGqRELtgvncvv+PsMi4AnnVY5kFkN8SELL
dg5nHIXEvrmRY5wJptFQjrDaARbd/rVKzgFMk5K/xhwJH04qeSHMCSksSjGZ3vi9lILN5H0IxSDr
hpxJM7lOkL/2nKe+ipIzBEwPtrJSTZS70msRUuF4HlT2PLTVQIjVa0nYEcRJHUJ+fHgEG1hLaK6p
n1kj361W1w9yxESFDcR7botDs8TseuDZt26UnGqXTUqXFgckUOyINNWqypeGxCmlRbId1xbhh5NV
OuBppzHw4471ccAPp6lS/h4zQdINfbcHZTXl7EoZQeG1YRRfCwHkVC2RRgI4cCPmKcEjGo0XwOK7
qK3iO1yKuE8jePz2nKWPg+Vup8SAczQ7T8YtRNnm9X3BV22DK7cMCog+5uw7umw++wCNGLdCdC2M
UWCz4qVLbMYtY9zNbyOlknM+PBSRql4m6FQ8SWN4SYs3ZGEauxdgfmYWATbY/mEcnHddWNxg+rHK
/f6bIdIa+bkKpukhqTlmN3NI6CafTsTd22tjcVi80ZOMyO6x6pU4a7M83FoFZiuWHvuUz7+XjrrN
RFqSgC7vLiwcTw4kgHUUeeWrWZZ0NarywTTTEq58zobUKQeyTLJE3Mmp4rFjjG1V7l7TQiyzy6Tb
XJIxahimB1j8jDPI1d/wMLHCTmVHycXIEmX4+Y3Iwu4bn7CrNWeTyYIfgx9bN53+E7UpP06RGClf
qV5ugHVnikE+ZsK6a4J6Zu9yHjRZsA4IIztNbeMHBeLNNEXYH9vEIhg2GEimSkcNf2/6kftj0sOl
gQU04ExcxWDHtlkGiJkc3DF1qHUoPS/bWgZA6NCKGt8KveQoC47EHQvwg2BevGSgb08q1oRNVSUz
/0AHyye5hlsssYlgHNA3CGCPD+DenQa1x4mbc01enIJWPp1btKpogXWFkLIM4dwPS1gXNHm0DQRp
58HRzI2eRVy0l5ckiFoC6ymqPH+ObAiD2ztNizwqhMFjEgUxRru6FCTFt30TMEmehmNpSWN1Y/Vy
sPPooB6KRy1pnG3R4sv753eHuv4J7sC5b3rGHlyes30mop9YzQ8psXdq7ZqdhQq5GUsDHDww8Dt+
YZt69emGq76VyRcxgk1eHGJdvpZRt73huRoLh/2NSDfmOc6Ibl7WjehpLMxm5UHBuS2IBCpBX9A9
bbcZ1oGK6w+1FFySSxfNioDnMIbfKLUy39S50s+3zbaMrV+yjxQkj2Q4d8tDr5OBgsZt7JP2ntHI
mU16Wd//+yF33x2z1O+roXwc0BI4L/Fblh38qgaQQrevZpEUHN6HftvvuRFMbyJwG9LWHXaEijeB
nCzxqBXtpu4a9VF0nHExE4pLWObxGQ8Dv6EQNCSmNc49r52BBcEdpzdpnmwVeYfC6QN/DvPkLesd
RrW2xs2isQ1EiaWiJVO/VOCK99ipz0p/G+sg/oJog4/DQKL+pga1pYSnFnyFekTYwiYBQLvNq6bB
EMeK8o7Gq5yaVE09hlsjxQVgYTW8MWQ6DAIrA2Vd2HW/4B3NFzkZr2mei0sTv94W2iDwMkhq7ZvT
JLrPmuLdj1XAD1GED9AU5aMJxmJIrQ2EXTb9oS4umMquMOm1tUU3sj8v9E7NCD4GIiBHApDBvgDp
t7mhE6hvfxiXkFuSTNVh0pzopZi8xwkI+91UG/FLHxuobE4C0H35TbHk4SQ7ejfWHNVnFu5O0nzo
4ja/lGNaob2R6p9b4M2aAjdaBQaOWofalC5rxt2QDOm1rViMWwtFd2KnOySTfPxmo1HBW6RhuOBV
sh0WEWjcARJBXKv7uCEqrxn4DZb4zlzop+8Nv3aVh7OdYRVBP63jRxmFTira2H6/OOSlSi7FvNZ+
CmQiKxxS26Ah26J/SRAdcbmN2mmMSKzg/W3Pt0LcOL3c1hMtLEZodI5FYgUEocYpZJXzQdnfAO3z
5M0HdAouDj0jRiet409wBleHFetcExpc6V3jHnQ9rTfDQH/5QOx8E5bNeKmzP7cTTs6+xvUV7pM5
dM42zYz09L2/l6kzPZRu9aos6aHfshpFFsFADB/1RiTGY0X7zp1rJtZjwux1tiuqSHRr4lgamog1
Pf2xDdOaTgRkGSYH7XEKDrwpG7+nG9ePCZisGR4fdRxV911QMhdfYkDMktzr94+AqVDD76OqvXDC
6seEOXAx24F1aavqqCVLpwou16MdWa+BFmQ7I2buiDcAJh5coQqn/d5rm2TPFovwBMyI53L5JqpW
HmiOWUoWyqutEUTL0wBjCcs/OWK8VE3+y4JG0LV9+Rw2+gULoI0GZPMVB3hfIxn/XAzcrbTEIuZW
tefELup7Um/cGfg4sJZMb2S84bAt/yaHVFWvNC5rxN0pPo+Mc0WB+2DqzfnGjell9RfS5xtJJsxE
X1lDmPvZgIuZCT/jG1mj7FVU00TWr5aRAB+rzQ3ymzIREp2wriqswBbk8oDN5y7Josq/YWQMlVgP
oYpwveL0w+v+B6AInw7+Y5DRjtQ0mIpG3t9+FKqbrWqnyK2xrAbaJuoJ5iIn4T5r9em9j5jd5m17
TwpHPnnDC6SD3Zwl0c8wKylmtQz0ydj2tqnOPAV+ze6GSe0VPfR9Kh7KntI9Z6kdMMhH1gSwgaEm
S1z+rysL8RnqdbF2nh1ndA43gPFt1ZcRZ+U6dA4GTiSylDEonhrmMbhAAI8tx8nbva1SpuljlsA4
vtzUMFOFmzaLy91SHEH4If6jg/Qr8f9vx5wjLR4/saeWFWf7At5XwWAdkkGRh3Js7Id1N26UzTBa
3bgDRpIdhhSKIp6zeNNaXsK9hCOyvWSNIQ0w0KjHz1bH1FKkpk9pElU4RQDl5Ps/NZIh6C/N2ihr
+SpcSmG8JJZ7HA7yVbkRc1ez+ChaJz0XIKxYjfpy1Re2WBsLAlMSWDoFcf1rtMg+3WiTU4OPRZ9o
izdL13ma2s5bN80fehmJpJoZD5XJmBBErY/0ODDEUXhpCfpt3dxKDloQPEuIQ/cNa0+9tMVgR+WP
KnSXctC97xYqnh+O6JhBYkLriUMH7sQJEbsWJ50hwEl0uxJUrqMfjPhOmzsspsNoPBaBhZKa1p9V
PWmM4eFySHCaq4Yt57ZW3lZNVs+q6E1GwvTZAk7hIkj72wBlyi0RDm4/VWZEJ0y94bqrAGVLB1bS
oAkP1pW5143wj0I23mZTznD11uwznDGi5HsPO89u8uxzXHXxc05RtFNVb52Vc/5p7PgZIIjzve5Y
vAGW7+yWqEc8h+3WLT3L52PrbBu3LY60GfNxssWTBQ6l7ujFcqLmF6nMs6EzK48Jct8PgfuH0JmJ
EGf/KSAVPrS2+jHHVr+Fwog0EFjBc0nNp4rs3YyRxccZ3d+XnbYfwegBAGcSyuyIpGcWw70OuZDl
UYBVuwcltxzgtY46ktuiEuouu4Xs1nx057vQnBkkspINDu9uFU27ouZQNdmEnmWE4lsU9kFhkDlb
3vgRUnh3cuTsnlgjUwgwzLwy1tinivUsyOfhuTW5pLqZ9cqylfyOs/5q5bmLNyQ8Mlmb1hWq/n6q
jObO5W27ShtGZ2PZO+vbbr8MuZHZpvPtZ566p8IdqwejqdGmDc4Ft5YTAfv+MHf64baZySU+3Vg6
H2Nay0xqWpYOktuvTnX4TluMAu/oDTwhjruJw+axNAaTV9n1jjIbrlZm7uul1qquzGs7aIQAbHWM
zQWJMJ9BlvQb3Kf58xRMM6AITlAZ1z+5wEUgHAkmiwrKPcTFRwM665EPDL6oueeMLuhdkbpqrv/8
jTQL5J5GNWTJOnoIFklhyoI/2MXklsD1L+RVsW2GUmb0msThRZLU9Z3cdY9cKX8q7DaMxlm7NJFS
VVUFuP2WU0VUuEc7BrswGM5VFMkTebgO3kzoLmExlpPWjtZFDyuA8/6EgKwav9CzQzS2dMr1WXDp
PexFtZtWD13ISNZk0+j8sWrFmvTnG95KENNEtn0p6j8zBoRDhjeQfSt0uclF61sdSu5pTH/pqjrM
CdFI9sdwJ6kHuFSF4pjDNINIAqT0Koiwy41bvRynvVZT8baw2u6jJr//RhJLy9v2UUrJGiDY5QKd
NkiDcH5wMi1Vq9B2oiWtwMUa1BVTlYQOpbp+sdMpQYRDEdGM5MgTA42iJ8t6+6Up6F8kdBpf5gb9
XA435NaLP2pV7LI8+9Ez4rzTWvmR2uiCVcK6XxhPeAOHF6kAxJX9QhS9LSRI1nd5hyqsl9J+ThP9
Ekdw/btCQgHPh/zwnxxhzXAYsWDaxpMbPEYjM6c7W37OLmKNn2K5q0mR7cy6YfN5SIM7z30xtBfH
fG3Ea2s941BZNaa9ckjeWwJTNWceU2hr1ltaZPxjYewpCRYgVrpdV+zdbt23NZn1j6m9tv11EXr/
UzejwkFqkpwsrPtSknLXsqNBqQQ6b/g6hhLdY17XnLhGcowx/FHM2/UfKEPxHB8w1uwRuz90bzHM
NnQAtBOwzdpdRQKZY6BkqRbtK12TzEEjwoOY0x/aznrCt7khncXOk5hPw+h9Vqa9KUq4QnNZaX4a
yoe26s4mIBE0fH4KK9lnZEXDUoHGc2S+YnL5C4fSC92EvLpLH5JbyINwEmL5poVfNx0eo75beTpb
fhI0T1wqYR8xNSYd3Xnlc0viAhxZSn6kQ3SZNhpRbezOQ5CSao/oKYKUarhMNmvBBGumF8HKjU1o
YGrHuakJnZYxl5ePFtF90fwvXarmv1cTm7oUhm4wHLUM2zD+vba2aOrK68akRtUu1wNy1920PKTu
Q9py3K+tqWJ4xYNjVDzYzl9f3n4t7Gi+1D1sMA0++Avq7VGENZADrchodBA60SMpxfX7oeJ0Ww5c
e/62NGr//9wqzuX19hx8V7As/eb/8VVAe53ufuZf//jb41dclP/xUsS/S7rEb79x+P2Pv92+669q
8b/TOSMFLe+uJageWdruh6+2+8ffNPfvttABRBq0lrLTY/75n25xW/87/bWOg6vGsHXeC/wUSzM1
3eKW93cP3ZheccOxAf1Scf1//utfGmLaf/v6X6q7l4KRfyKDpSUlJYiOdA1+Ntcy7aVR5v/patEx
ztk23gs/68s/MhJUOYwdaSNonVjoZOeczafb+nt7GPWk2jOky+8Kkykmh7+BEVopARjFnyKY+/+l
scW8vev/9eezqWPnaXNw1goh/g1pnKa2mxUBPllsbd3BRsMnM6PffetZS5YN40ewu315eyhNgT2n
0N7qAdBGjNfyoTFcza8rrBgVZO/vyYZpMYPzuqpaj/QhrhNSsR+AYK/ozjsKDpvzDezZTAXiKvmc
A5LkPUPsXySVceLZrTwmNopyRFp9LW7VzUIDD1NLWtwWRDjAPPqYl3yelVmft4mA6/iDMjWOYUqu
cnMcSBwB9A6BW+zauctfTU97sBuSrSBcDE51Ewa/sacYb9VU6XSo8vRE7aF2cFPKU2UUpfd1LOYV
9dAfaWJzWa/clqXYEacl3+t7oXxlkBo/5W621gxLnWK78NbskOlr7o2EfKLBWVcd9QCiHhO6w4b4
3C79osMUIzkw4Tf++rc1WCAcOSw5pqz/uNVq2/bbFFOKafXNtMOP6V09hTltVN7WI6Pzyf14Jeum
/7Js449udf2La1REagaqkB26jyvXeAgdyhBDHMirqBb5c66H6fMEZT0ImRqnFscpLVpzXYoP0BNz
JrjhY1kXAy9C+Bh53UQVu0mYt7OfM6aSV1hTZJmNkHlzCfyyHAo4jV5HpjLkjgIf6qFbiidGzS7W
el3e50IK36ti41loTXbMzEpb3b5MbYZESzHRvbmMveAFB/d2o31/1QNbPUd6fnSm8IjKlHMrp2/C
D8eeOwkYf0PyysZVdErN4jCn6dp25/klwaSFNks4rhxOXop/IeVWcH97KBYuxKDFl5GIb+RXrCTH
qisr2DLOeLEJdMMRQCvM5s5caxV+KUnt/IrmpWdrHNrrrdkrTbRpJdk+COS4lxvnbWqZ3pZscQct
pCbGcGesIVkx+E5KrgxKavzbqPJDgFHgLenSHGZStm4nj7GDaT2lMBHuKw638PaARrZnXp75iOsX
HZ58a12lqLyk/CC30XHjI4+VWEqXsg9lSrBkgXju3WTe4yEozO1Q21c879MvGP7gaob5nbKYtaW4
F+Rtpz8yShjYZqXatNWUg70Yy3SbOHpLsjN2rpXaEP2vr7HVOVc7T7JLJYsLO1z3YDJfvFhY7IyV
ws5nhObj/6XszHbjRrZt+0UEggy2r9n3mUr1fiHcsu97fv0ZpDbu2ZYPbFwUisiUjSopRUasWGvO
MWm1Vsf5dxd74Q8zeB5F4p7E9MtM+ULoROneaaqLnedMcFPzTIUiTs10cdJegQrmMlVXE+XoYoff
ElmAZNJieoN5Nf4aEh/QMSJ+EjgLQ9srAAwI8dzX8MRsJQy/Qmy6eXHif/uvreX2sej991qt/Y53
n9Zqi14vyfaqIaWlzdl1/7VWu1E7mIOF2bAm8e80kChz8nwKvgnIo5NbagXh1aVIf/ZaYExSeSns
/JW+Gsy2h/8FHXo6ZA+mWaQHAl5dDMoYfx8s7zGqM+PZjt1iqwO7cHt4gEWG091CR/j3H0Sdw7h/
X9XJjCOnU5LYbuF7+7Sqj4EZYZdGgDeihNpCe8cqAQZRBmpaTtbZbWFk46k0QvXG+MfcdFZBgdcK
D+5W5lw8v2HzMZkjejk9TD0KNbzP7i2Sg4enVnLmqXF/AntAgFvH4T6sHXuH/sBeVpHarLoglff5
FUgx/HbOqm4UZ8tBSnv22ZIJUvBURv3DkrRgkjxySPgEiD5WTT6qq9L+ErMCW6VaPswXoZjOURYw
QPwqCc463YOHThm+J2msvYHJXAoRvqd+oL6r+eTQznNlb2Rm+NYHX5lw4cwuwu7aRsgJ8dQ6L03W
gCtUa1TrSIqQjTHTs8uxeelyla0jIMdDWPE3kmGSm5WKZF/pzLF19aW0NOiHpvFK9DeqFGRZeEqX
ZiowMfQspEuEOO0q1JiMdzUR7wA6D4HtWjsaf9M2Y9dAXVysX7He1SPHJKU6u9GGhHt3N9YQZJAA
JlfbjrYlbaC9EkDtr5N42DhDkzyMsuN8xwhu2VqJudRFM4C9tOFFWKm1RmeHAQ4XqKIeUd5r34ag
xCFkKSQ/cYzCyuzJdRoEya2bXjHqYxfIvRigNO0zz7a9XRYyeCkIP1n5KtZW3VSim98k1sFKbQsg
aZpfRIUOFgorfmVnB9odGR3gwquc4H5RfBU0jF9qy9mDm1Lu0hpJOkIih3Yv0TdKLdWnUPo2oVNe
t4Odo9L1dZ2NphjKymmyo+JaiN0MPd91NOBWCCNWf38y9Cmg7/cHg0pHGkLoKo+4/bkcawpsX0RM
8ogjlfZBUSAahXs1lm25b4KxQ1fOIYUxlw34YWrGa4xF7ArnZIUtN0xVa1qIozdfGu+mQVy3cMv3
GeZLXxB8oNc/6+7QX80KDsrQkHKpHUB+9V+0lE6fyRxh3Sb6o9FG5bbLyXNQ6KCFeLm+NSpPD1S/
ZE/pwfwZIZwnNRSarfnu5ubVoHGzS8lpOfz9I5H254+EAlg6LHcGtnObj+b3CpUogEL2hZcvk7je
4bv239Ou2Ax5RyzUSLsYdwVITtULHkJkNHGHplOgu1mRLmFuBjUNT6Ip4C4LY2fRyN13GIrxWMRy
L6iyH5QuQidtdOl3dsZt4U9cn6QoTnEshlWY6bse/STkjwlx0JJRbI+2gfUbML6Wsk0btQsTVmn2
Fi1c5gnwNaNckYcatOo/Aj4o7v/8KKRKtKOl6eQYclT8/aNoW8fozDDNlmyQiqyPRTi2T0WCn5+y
b5JdRAYM6ezdjkjjrJOKG96WON+c4dYHE8+7hAmXtpazm9/aSPaOAY2zleMBT2OYm+9nKF5femfN
g4nV16ryYrrQE8pMyc7zW2AVGPC0F7Bl+qnLggxAXO4wxNc5O/gW3fceuyezadQYRQxtgTyp+UJL
6GtSC+43y91YhQ5azoQFCiZVv8hpoK9TCWKP/5juuurws5kHXbo1YEKA9JGP5rDsCck9YScibIEe
wIWcqrnWqUvlh2zcYTevyMWACAH1dLaKWvdnkRdKuVbNPNgrMGSO8yUFu7dpKQZBHNJ2sgEkbyLy
6l+hYmmu/5gkDDSmc/NgVuoPMuQesqpZk40Wv2OHLRYZthSkoH0GuYDQ+aYlBqaFT3cEKoEfWTrJ
PaFrUNidcx+nmAIBh8K2tXXdgbTqqfrvYdjEm1ZBle5h0ju2SLfIJKPmrVod7evgNd7J0Sysvh0z
KdrRRNBaffyQxD6ktMRKlzlxapvAkoxOvfYJrE771KBfJNSnumJ92HlVyLjdVOXaqgWzbFfHWc9+
d9UCX2zplKiL+a3aj6hkhQrQic56DapDlR1pUSbsR0vxkO39ypSQCEZtRKyc+CgFP75HKyE3Krfb
nOEeCrd5CDv4aBE8iJBHhP42GOjuRzRJ0yg03NPHcmtSJxOpOV/CPP/u+uQ+0oCv93aftBeVMocS
3a4PGGwxFLMp3trGfZPR8CKMsHwRnn9N8tB7NyJA8ozllTq/lgWDkQD74rGLGAnlVfVdMYzuDR/K
g/Bi87FJqy8qWexrWtjuZJ2nrTK/x3lyZS0mxXD++WxmqOs5qk3N9TsETZonZYaiagD6MOUFBdNl
fsVeCPSS6KZF5dDat22r2E+hWoh5u7XC+OHV6CM4ZaU3nI028zZxTw5nXmJ79mpb7JTYyd8VdNK1
59KtKqLy1fB2Uijez3C0DlrhPjhDLq4Kis1rmXEmb3owPfOe1XAf74eIXmeLJIrglSr+SNpq/ACd
DFLIRTMgzVxVaPWWAvo1aso62gVRpmxFlu8LA6J8pEebzMnE7eM3EwXAkKTuRsfQ0wGG5qVywG/m
MKwGaqBoRX7zNUWA9A5eBqu4K/SRlqgeu5e0QqEKmcQxybQau2M5cS+DiMcJthTR9dNbs7DNhzZq
JgplglRbxX+gYqs71FGknqpQOsiy1XAjgoHl1oj6M9I4lmflWX0n5BquSpoWYHCXf99j/tx2TTG1
WahFaakYwvlUj3qe3/IvE86xVfu7wuqpK419GXGUrEpKrdCQDBZUos+B/eUrjRMu5uE8WVucXdYk
8HCAKfTsrrvlQtcS64dB2bnAonghMaA4V/yXP3rUUsSLeYRpCBPsjGgeos7YzUeVAFDorlbwtsSB
+QWwv7+vIiJjFxZc6HaszEV8MKeaM4TSBKBHjdcGerTzPA7HJxj960P547jBh6JSu6vUIZYFAOb3
3aaKitrVmFIvq3wk6RAdzXGcLsHo6IfBvc1Yzh7L/151MjA+Gt7Bip70XjUN/yGu+kMR0vktRb9o
gIo86ExQgBLI5/nP+Qx3XVIfqLrsrUmY/GlgN7aM6saEzzszqqDlC7nEbLd6ZcUkHFilcpmyQSqA
FXCdbhg93HM+ZozPMECGXph8JzXyhksieZGqDTNAykudkK1q9mpy1HJ/3FbCjvZ/v3nk/7ErW9Qm
Bnk1GlXK5xYVdAKhyelz8i1NfBt8DaJIg/qdw3twjwVIZNOjdnd6/QLBN2fvZfxGXFF/y4N8DQcO
hIeaZMc5ASAwJ1ypIe19gd5rHuu0rfqrt0NzF7PQrLuwcjZsxJPILg+PsdKYpJJSmzU6j6qHEGxH
Znonk+p5nMSDSr6wKRHWcYJZg4NT+wi11mb76vq9gEH/9w/jUxebM6opLJteJhHqtkmH8tNN0zLu
iFSLpojRooPP6p5E1RpDnMl8fr5I3ViNDcSn1s5/CNulUyDt4ThPYz6w+TZufjtcGDbWZadB1Fg6
hHInplGfPRmQ2pS7+1nc0oJs+EcBrhp/NERNYozUqQKnw0pI+KelAJ4XgoNyOvGVYoRCAM98vhRA
0j5e/e/XjLZMl20uoeb7Dqeb2uhXYdMYl1nVU6mevilbLClJqCSINFkqZu0BA57q0IbprZ8Av1L+
MM2ivM9vWrsZyRQBFDy/NQezPMhyQtN0aoY7HJ7IiubAkeyOfudWTNtsHGWrUsvt60jJeMr9/mLZ
lXf6yKjAvOxjm3tv7TFAtkaRQHyyu4X6Gq982mv3PmJJPmBaVPDsNC+x0gEpAp9foXVeJLH5XDFU
fGssVFBSC4YHqWCt66BMrPMSX2gySR313lt2niYP7aC+YTDiPGX32q5VmpL8i2vRIFVP2e62iqN/
nSsfcInKA5zJqShCsR4u0Zw361nvp3cJMT4h8XSdtsZgOJGyouE4X7wJlLZwtf4BD744JZ3TbDLW
5/WHMAWZStdbW0ULdGdHXAJe+RwcrCGgk7DRqgt/ijAIFSU2V7VZETlYLz8aTfZE79NozolRRGKb
+Gz56ajTgqTl9pxgQt17Avjc3EJCTB5AMsGpMK/bpkAjbhKMrVUkciq6UB4y7gb4wkX1VpjDF0ln
dac1MR9LCCjmAJeyPM+XroO80ANwQpWc4bJHMMuYGLAjKjpKc8B732UGUJXEsLBdpiFYZ8ypS2uM
S7lqmfpzFyV7Ks9+D004xm5q5f0pMQp8o7o4Uvdb50AiA/fGmOCksIl2TjzljFsSQ5NdFItZ/qkh
unW7vrkSJW7+Y0GQvyecTwuCOc0qDEO3LEzMnxeEkbuysQSbfTUaxmRL3Dk6nk1jigcwJrmm4TyU
vb3WFVy/65bO7VGLCmJmlTI6wKOorvPKrk/LCT1CpLt6gb+vyAW8XTu9sKsfx0Z9tvvRvreF+TJL
EXMcw8t5kB0LsUVEG98z4W5Ao64/QjtxoS0gRmubIBuDo9oawz+y3bVpofjtKG+alirZFJjuGAZn
yd+3T1dJo6jq4E18KParVA1Y0O0YXYD305kyrp186K6oAo7MvAFIC5dHwOVsmpjZK5HdKYyh7EuL
2f5WpEK7N6QkqMlgLZxAy5mhs/cjYbDOjan9+vsqrv+5CDoq3zu/NN0GyfN5Ftkpna/kFQTmrh+x
etd416OuWLdiU9PsOgD9AdMZ+FjnIhczf0rnCvNUutODmGZjQDKTKwgViVpRbzAS+OehKp7mG4Do
LIObuBMHhrziML/SUn3Y4pXr3f3cdCbEfbgSUHfXqyF4kGX0onTYthGFmK82Bn7YAjcUy/nL4PJI
zXH0SoALdyxwpLbdYOwCJ/mlVWNyJd8D0Uq+ZusmXlqSMS2mV1qNLvvvn5n8s1zi9laBdxoqgFPz
cw3ZIjEyBw2fLO0DLzoEvovFTxevkeJVOwG/apWVCcFk0yvPkTC/E1zRKnnIrtWh3qIQv1geXAa7
7X7ZaveOj+4/YQlDXmvYK6g8Z7lzTBq6XpF1YEoiJiiV642SwApTZblR0b/9KLCkL3Lp6xvNNykn
HPweqpmUZyLWNp0MIUcNroz+1Z/4fYI9PeqOaqPKNG1Lc0xD/XTHd15ueUbbRpz9U3WRoVgLW6Xy
me6oyzAjOG1MZbTpG0OetT7UzypS+K1jcy4BCuCcyON5mxt1rW/p5xrZ8gJTRINXL7pAtguP1v+7
RETVHZXBffn779D8o9dkCSGnRpNO5I/jfL7vce+gpsGf+h9XShnYb73fBw+9arzbqvoFzgONQSnT
e5W22T3MBZbGvr6VUIbuma6lAJuDaid1mC8glk92JYjss6wWi0IQ3Zk1mStzaPW165CdOPhAleep
QxflhMOq7jfgkyqqsjo7AF0l5MwJHxFpfzVajg0qTWu/l9WJPK1thccLNE+lkh9pVneiH58qD2ty
kO40p7LeTRvZsNuAlEraesJh5vdeYykk/KRYfqxCFYcbLxLGIwl5eJKZ6KDYqVmk6tH8ToMLAdV0
sWLw8H2FgLUC/7Wbn+JZMgYI743gmm6boio7MkgGihTbdOWi/l8Pl/pHjc0vxpaCG4uupRDGp6os
6H0kVBAG0Om49poenP4cSW/fD933tiQ2mSF7+Wz78rvV9V864aPeC0Bx5FYrX92UgHcXBj1ErkVk
UQEPIYEfhkUJoIGj+vs9ZPzRwrWETulL945hjWF9fgpcsxjzlF4+rQWeuo5f8dx280Y1P8xvdeia
245MouXs/tMt54dRYT8VbT4c5wtBCP5CpNazNBzOxnlQHMcI8Ssyp+o6Ft5yaA2g8iA1wlvXgozv
iZ1NrVQ5hyRMb8cx+jW/sxWVkFbYdeycWnUlAMq5WDJWHzpP3RPbrDDcnpRaHbaxTr+aWYbg2Tdj
FvuyPGM2gpGiwggup48xz+g1wz9XmejxtjP154DTwBkaE9QI/CR//xz/nHZNnyP8Lo3zp9C1z+up
VlFYa4oec1NNeq541NFmZfmKG9A/N5kGbtYz22VbukSYdX1+Dy2X4kLkVIBp9ZQ1LnrISYJqOcWu
SnRlP3ehkP5/iPNGGxeNZiE471yUwR/bCN7mW5oVERiaQe7+/38iQ9UZmzP14p/PP1EKcDjpCjIv
P+r4rlaOJdCmBrDREScuqeBpTCgLddA+jkaFcLNu+MKvehknD34QB2vILzCo8lE5yF4Y70aW4VSo
0Wxajb+ei1Hf2DRe/PihoAV0BNVvfK1G/f0fP8ofxY01ScL0qTMvhUPz5Pfixi9Hxw00OsRaHb7r
PR3ouG3towfm+yIMjPkOxofvWbpt205bFZFJ0eM0JKDnFrwKmO77rj9qTWC8pJ7EJwpW4soUoYHy
kveofeOT9JyUn04N//F8avr0vf1WmFmqyglPajr7tPHHGJXJYufRS8DtmtgNo6tJ2jz1H8wXbqX4
tR1SkteKnVInE5MUJ+gknk3bFIk9sSwA25zyobPCR9qzH3HFsRLHN9qNoBwweRwDJzA3LSKie57q
3taNDQ4DqZre3FjtJ743weqz79UaDnkk07MZEtOVpJxAXHPLTqiu2roN9nxP1XI+2UgQW7de1zZT
ZwPWxAmwJ6kJo7hqJTgErKHGuddajApJ7Z6UcKzO1gT4ySgWjX4wjyBMkqcS3JVLdzWUXn/CTIz+
LsSF0k1ayrRITl2gykuSmtEDPshNWynGUz1dnAhQaxCi8Sm/zV5daKPD0iv9bGtntFmIsdc2czPI
8NHh9bYWwwwJ6EoI/y7HLt4mhjas+VjHULSP/XQxYjK3AaJNuZYWxn+Wpo+QYvCJNtZ0/WwnQP1n
Sf6QSIWUETdbwqlsr8gStuWP1jOVk5WlRPVZkj5jW+wwfUQkf0XaOu/S7AmozrjwG7QoNj2isOui
xVgXJwVSIJzK9D+XPE6wlg/JCRkAXlBQ8jc8YtXW0oPsGLpCEPM75FcMpbAa3BweSzvu9EKPr0Ho
vdRO2pzo1xod55spYnSIMjDMhsboNooRlSP1LzC2v4t+iHcaY/YN7IL0vSj1e2CPRDKPwUrRHXhZ
pf1zHuhmA4aPEraxjsB5NzYDh+lxE5mMPkEWOTCEsICQZWK+oNAtQfkMWNg2s7KlRjC7je2O/zkj
993cZ/QL3djZ0MkwpPpH1vxVDy5snVOT7ECAG69KW78INCaLvrCK9VyN0OpCLO9GlAKO4sXrcjTk
BWu4eQyAeeIAztDlpwcSxtFLYI1IC/MyHyT/c5rETtxeO8/W7wYYgEud41IIgv4tDuH2oThvjqGp
PmWxna2UENOE4zfFLu1NskHjdvgCvJnbyx5JDp6SNRlG1XvdqL9FbZVdswlzjwooXdkMqHbzDdJg
nkH5uwDfC70Thil5DEH3IOGodU73kGYVzJhaBx4GGXFRySF8UhraG62pfGmnqO9GZsXZi6q7waex
rirQsesASv1qFmoDhS4O7H6/5ne2hbRVClDzGZ6To0EX/zjiC1rYvqcfqNuVx9h3OIE4wxup0v/o
TxlT/+z3xWtqM3LSsJj/Obr+qb9GehD9QhUqBiqyDm1v2uElMYNT1tU/PZ9gHmaAGrIQXhHrmq/K
oqmwzDNlV+rRea9BHdKWlDcFXjIgS8JaRrccVvN5tDH4KDKhHskK3E/N8pM3tN65pUpncMyRfDpv
awUEIVWDx6irg0YPZswXhjL4S4cwi0Mry3fZwHHXxpJeWE0oLGL1euXbirfn4P/YerXx5icM2YVR
ESxmZy8wfZs8GL7o+Mm2hnn72B1zEfebpI55CltG7/OreHqlgPD+x272Z8lGfQEHX502ZdX63MFl
wsypXAB7V0f6p6t59CNcYRxdXAOLxtS/FZaA8jup1MA0vsqJRF4RzpBBY+sljgG2P8EmLsizz/nK
WW8QXgwDvua5sZkWQISD3NOu//jO/9zLLMexZ4UkW5mYD6X/JQnKFfR6Mh9iSgetWeRAiS6tu5VF
ql+aSWXXVPmasO9BC62zNumEaEDhwpm7EGlVt7vKMd5dq5J7F68Y90HlpXsRKwCacX/iq/1HO0hV
/2gtzNWcirbVFPCIxacbuKylIsKKIihrLf3Z0agMmJjg8ZteaR5zwCQYL3VRitfA7cR65O1RIaHp
UlkuDRTo7McKjcSlmC6DrJG21Ja2vIfCaF/QASR3lJm7oYwuYUEhotpkug5lMdwKETNq0/KDBxUN
Ki8pDWppHJsaB/kcdonnJoU2zNfGWm3pSYK70wfcjIFfD8uujp74FkqMbBy5tvMULEcj1Xdk6ZqA
tvPchlsJXcfrx3vg4inU/fp1cEqY146N5ach/ssL4vbCuIBJR8ICN72bv95aEK9jq0T+F0MpFmpk
H+aH0mo75oFFqe4DmlSoPoLitS0BzodOtW7ANVExIGjIDb3YKGGG1BO8zpLnxrm5Wh6uPgrbwLtL
Bs8LD77PRkdSsnKSuMN/YF57j0HjlEazMC0lf4/dtkPxH96YhBmP1ciwuibTCtsT+452me1TkQKC
qPU0h7HlvC7wYXcHW6AT+HiCDBMN1tzr9hIHYZ7JaWczaJXYiRbHYzgVtlYavzWc+viRQur7pMDl
FnhpezUIAIkYY98Frs57HA7/UpR8ftxNjuqS/oTglG/p7EG/F68pEoo+6Xo6c3FzhbldvDP7axa0
dd0LZotc9fpDqVbWDvUxiyHWBC1vdULczHETc2R4tjz3ZQgre29qbbR2g0i/CIwZR909dHq1+ajE
Y29iOVSbGC+i36b5+1iUG91QunMUKTCWjaZcSzyeayZrwT9md4zpPu0T/IxSm7qPaLp107KnTsd/
LQzowwaXJyde9hkuTg4lK98zJqdhnfBjwZzn6QSGMQvaALituyE5jFGa3rJR2NN4aIoW1HxsMkaJ
p9fyPGKZu9ZH+USQceMW8pX+MQoKccdw1MDdta27zmBZSfE3Tc3dOQ7WqNLpkEnGl0P6yYem2CfM
ZVtmrXt0iY3Ch2d0O71WX90QXFSjdu6pVHPx5EgUXOQU8oRpGgilrqO5ZxxNy6Nxgox4Ps31xGEs
EFPVuwZ26k0lTnMjGWZA7OMpIh6iOScEZ6Nbjop3Q0e2Z+egq4F2fEUBAfuv468VMowuZm19i3to
y+jhywtJSj/w616HLOnuERLxNf1M42AWxIvXDYWdDqNWGR8xPUb7GRBDw9nepjGG1ZECtedo/2g0
KNekL+udaqdPVhMUV99hlqNUZvLg6kSTEtXuw/MOxmLDZh0sXOKQN4FvhG8kvuBWLe2vsSq0jVel
BPCt+im3u4UQnsRl+gX+3bOrP88tM4pKZga4r+d7D1uYz3BPd5adyfjJmJ5rcirvpcMv2o7R6Qx+
7//jwG5/boBOt5yJUovDlfV/iDq9bLCbzELy0znxU2Nk74U7k9Eb9HcMfCBHyYBP0Ns4yJt+pX1/
EDKpj05BBDoxyVAV07q6Zq2XHtAj2huriqongzzbTjr7UVXz16x0zGVNhvGDMs1aYt82TwV16aq1
rK8mBtwjTud0q4IlupVRR0hIZVhPrp9hJyoLY1PQ/99luprsCpUIwp651IcyJZ+cValDljcLfZSo
yZNPz/RRTdV1D/XgpVeprEtN/RVDkSWgL1NeRiaDe6SZ9YqgEeVF7/vzqCGRdEa/O+Zh6N+70oHW
Gqvj1wQHH4fa6Lk0AvScdjg1a5uh3Gd2Ic9sbtiQDVAOCFTdhxBeykMDoGQtVPVSVgGYzkS0sNW5
QZyyLz7M/KzH1YGhMhcVtE6dtO0TqR/+rb8JUhiPJUX/EtM2ScPT29DVh38Mvv+YcPAL5yhgEnCA
fUT+0elyShKHDV0QlKuU9Rn6QLX1KhGuo77WH5qm+lGbRJtJYAPzGbKyEmU/mXyBZWWZuxV0U5Gg
Nsnek3yHZqR9SQDgbGdmwaikX5O8sG5Uw9FSdQlU+XvpRL/i82iK6GFTnzrWjkGHyfmj7INqUimN
7i9RJ30JLFyi5HWGD9V0sXVn2HeCaL5QS8IHSUrqQzkE0Qml3HX+G/OX8rZn8o7mZQFKljYpeI9l
2ofN1p4O/JwV5N7prO/zu0F1TwO90q0DmpEmXSkvBcY4+Fb1ICG/vIGFch94RpUHvP72wbga5TUf
0/Pc7Z6b35/a4LQ3ISizzW10YZckfBkrKy33nqZsYRe0R6sZmJ1EoEeTgIImhPCyk33E4a5WrBek
ZT/Czip/hS5JM66yiEOnWWKTNzZVHJkvoR7Q9qBtz9+pdhq8xK2R2eYqbm4kr2r7XI5faS7KG5Jf
eUuqgnktY+Z9Wow1Yvu64M5jZBFwrH3w0ObqWsjMSyUuBXH79ETjsMvxj6woQAoOJK39EJJdF0y+
2pSz2ZE/RH5Hzhu4dB3sDIlW+GbwnEbFE7nvv7B73zzEAd9hWt9Shpsf7WtvAGtRRe5dikxuHUOs
lbjyN7PUyjUhW/lpc/RVYgztzkZRPhIYozims9UN7JKh0w7f8rBZZrSi3yitDBh/Arh56T1ppQJS
nMPKOokMfY8WFaZRjh5ZNlaLwsd5N+you3VDfVW6BuJdXZ4UFZsHTpSEW/EIFNA8kiauPvrC+ila
/YGB1xKDUnCPTDMmCodskJ5x5s4nDXuPO52ERsXA3wQB0GnAv4yE9L12luIu9Ja2AaBMRHJ1mFxD
nyUWiiPlb2XQ24JQe2hjMzsrYWUsUsVqnjWcu1P+BSGBJEoxfOz3XQUurOMZfjad0APUaOOmnN7a
FLWaOrEf1BABVu92h9pU/3ORohH7HICymCqGijEfPWEArvPbYfqaq5EUPCYg0QpgqrglyiuKVXVr
tXG/chWUo23ecb4MHgjJw8mKLffiOTX+7yGoPl6lwinpoUftev5Ta/orpZmmm3raVgthniNX19/C
rO1XrZDRxRukulOcITi2tZFtwCbomFtNc+lqfvRaJvS6ObYaL6Pq3GyFiUrKiWqrN417dtt9kEXV
ixU2J0c2+TdQIuQKkpdxbZvQPDF9SFZ10mffcIpgR6V/6cU1IXWGPx6RG6Bk5YT7kuYs3335w52i
SLFBP3mKH90rnX2p68pj4qGiGHInuGDjulO7b80ytjeuK52Fmk1EFQiEdVtaT2Xhhk8m0Ki7Ghnl
Peaz3pHSmpF1xVuXQPa7GhJlSXVe7JqYQYc33hs7Uh/nS1jGL5iI8vP8zsEctVEV01gFRfHYuGN8
EF7Sw2FWi7Ve590l9KEmzpehYFgy5lpzcHLd2vlBNW7p7xVPbV9Aq62XaQ4Cd9XJvDl9vGw0zuQW
laXFAWifFco+lPZxYL15FqUh9mAANR6Eju5J1q8iJRdHfeqZ1MkojnmfAvG1FaLKFm7oIKweLcwJ
o7sBFa5cfEZBm6xIaCoC/DvPFxrMmGRjwhrjrw5pOkUTFr8Yad5EirGfiDusE6h23QDUDTrqVZKT
hjQiP7o0Yz9eSMkiFHuj1lq7biewn16Y2anUGn8a0VkVZwJ6t/nwqDsieTI7DqV5o+fHLHaCkwMp
HYQFc5BSJ7+HA/3wLNOyYoFpEHKgLnkem5HsEl20G5lbv4rR+qoXFTdKE4WAUSkzxt7DG8Ejqfk8
oZHiPw8cTaUKVHJUOD55e9Rs4buBgS/EjpW40bXprObQR3a8JAxznSkjMBKHgY82gnXJWpot+UQK
zXp94RXwM0SOi8ai+SM50pPsVRwIU7yX8J696oXtDK58Iw+hZ8In6g0wYlq5a2PxmBNkLJxwF9Z2
tQP8PSygMgebyiahRMmShtbZ19GL1kVpjatEB8OmZt0aalAypF/lGHQcQD18aWRFVSyHIciwWI5b
fJNf4UCRw0qPdY/pDmMpIbjb1CjlMtAAXWZwi+OGdbqg+Q9S/SedQg4teZQCTi5enVBjSlL5Vz3r
v4oYuYwSeceWcnERd9RkWDt5QYZaGT9Lz4q3Lmb/lP/WETLDDVE2t3+R/aj7XhwEhwBgKqQbDg3d
2JpsCkcvHKxkTDkdycnEOcsRKLtNWNoaT11EpGlDAIHqooC645Fki4QovlDR20Cr79Rlnsn8ErPG
L4hBFgtT6M/C4fzrCGMEYGuqK61aRyrDKcjoyM1rQha9/tjr7dekwI9jWsarORQaElv9IfTrnzyD
34x21+jXTiKXlcMGwTmBelhJF0IpVRzrsHdNwH8JEjVHT+PV4IHX6yMcS4BF6pW03YNfj6fGK8Jz
lmIWHAbrJVAQNKX0pks2xFVltGfSHAifGcz2RJstZmLcSnJ7a/hjxGAd8xJFVJUDt9A7g8ySnlge
uvi16T5awWjv25H9cfhpVv0xKltS2G3YoH75S/XoxzKhOJGl7hKrDKrI1G3YWehGR6cGw4u/vq3l
S1cnxCXozQMfPFubCrNtCr8QbnfE2gnjFHS5CtoS7DBtCIvf6KrAFxP0pOGRDMXhqqMZGLXhl7ry
1nj9Rzxfbr5UfHS6bngc0udO84dDbGr1sTG0cJnpIz+bqS07tayXDd0zQlydL079y7bMZJnF4p7a
xFLEofm1buwCgZRPHL21l1NzM9iZZr2QzLICjDZ2jTJAZj8DBr5rBRI6UxJuB/whLD+w2pZpWaNv
raAR48D62Yf5U+alX9NerPIm+lUS1r4b3RvnC1ANzO1jT8sOqO32KMrepNfqy9DUNgaFAesFPtKM
g2Rtykvj38OxcBY6+Q0yqjvQoy3CATpPEJD3jdEMW6RW27BAKT3UJYkYTFI3pOolC7j12aK0lOxE
RlG7z9I3KOqYJCxWzNQYukdQ2As/aZSdR24yv1ITxDLBAFVOcwaopGzra+tGvzpYn0wpatprfbA3
h/8h7Lx2HEe2LPpFBOjNqyTKu/RZ9UJUlqG3QRf8+lmkaqYHPcDchxZkuhJpyIgT5+y9NpZUQemw
djrMDBL7Ywk/hQqIq6yTRILqZPDyLfu2NC6uE2UbU52OQwOXvxRwqRvDuJNGfJiHQuy3vj0Wqt86
7meETmSd6M6xzsObzsFg1QxVvx17wC1Mt7a57UGEE0G9lml9GDlDrcm3OZp19X1K0CXYuq/pNcu9
/pJ6NPA7s9tnU/VZqXOlh6CCmlc9hYjhWTQbDntdwqjFG31PBG86HAyPrWoTA/llgTnWEhh5X9Hy
kS1MXBqIXZBvI+yqiMB2iChWaepQW3dwF5ls4cImUC+k3nXUP0THoCesViW/zXIy7b3RZZtxROSR
lfKD1CRAK96wNUtwYzqsHYjvn8JEGpNOrNeBOJmFNuxKpyK/fCAkx/CEve8NxNZNcxWVACNmBBJI
99ScBqkfI5U5ROO0OCwRSY0JXq8yxVdWh3W/AdvprQCq/yG/mFh2jkjrQrq/xnroL1ptH+okmhGk
L2SiEMRhFH/SMDkXHNliG0JV0YyHroKINQT70HTfB7LlVmaEBzqNagXcb9uuW4bQTjAR04PR0c/1
+kdpEWOXxiA4zBGZDAffTS6QBRJnFbAWqTUgN4o2XbzHwEQ/rF7ZQM4l5UimITF1JFolUfnU1Yzx
dJegdQDymhP/nsaZh9xoNhGbYUCdO9y8qPoDGfmWCDEwAMQDlqTbzNPfi84lwTYAq1+U1BQKLpp0
CFhTcqPekgRJd7VL197gHandxl1Shl+xzC7YOJ+iQN5T17xTQ7w67exPHKw3iEeHriWnwRbhcSgQ
yXdDiNzE+6FBQSU641MLE19Twn3vBh+V4GckBvxNKZmMG2w8DNcJLVwAJ5b90ypcG1Rz9CuuW9+q
yQPQ8RC0tSCW1iPOw7ZeohCZmzs6tMlCnWWWZTDOj/xJn+3SeMFNoZ6jIDnH2L9TjKAl1kqtMRnH
xaRptU/oinbJ8EfE1dE2O3mZwYLPdos6NodeN+jYBe2a5PkShPPoxB+qUe9kmOCVrnY5WOSVIxJA
jgSY42LV2h2lmm4nsyojH4C2SBzppC3nufYdcLWyCkY/VtV+3fYheHOCYtf5IIgPqYkqi4EGd2r8
m/rS8tEU33QK4Xbi227NP45DdUr/oL4zftI3kvZ2kzdcbJb80vFBdGk37m0zYsKi1BrrcU9QLEdB
PpZ1tqUNI/csWLuaAK8aqdBaEY6Hl8/alkHq0XyIjD02O7JRc2fHdk3Fxc6jMxbbkDJm6++NyL45
oydIPqR9magwHhLxLXcpOKyurTak+PDXAkJuDMwyYQB6YjJA3kds1HkDiNnYV6M3EkYt9bng/+aY
PTaajmQqV9IbyDVEBVrACBOfXCXCdcCgsOrywNel6FdxiZ23LMGQtSnI+bWcAEz2zIx91miDuSPC
TDUr5HbMbPC9igHmMTxz9NzUBfOeOLZXGCDpww0cPGyWtK6wcOoHbF+GBddKQ/g7xjoHIBTUy+8l
6lhnCbMRJ5Txf6Yy/M4tG/nCasisJG4MDPFM5JmF3YazQ3DsbM19ENtIyYjf5ieXcl0YJy3+bVgn
ETvks7jN0esoWcNgMna0zplVoJegDxgdB6P+QDbM1MXmH0c6CWnd5OEUlLRRXPYctfwZMT9cAbnp
V07/EjMyWqFWPelq/7uBy+3qoetDpKSJnPhhbZtrs7Y+vYmyxlHHjylQAJzpTnyoUppgTQ6iHuN2
72qYWQM3Xyskp8VGUW2iekaWlr3hQ2NYmyln9HCouk3uKHOMEepb/onh0YDufHUgwznWSDzoelIf
88nZJthgQrp228EhQ0PacBfJS1iNJK8FmPlCwTWqgbtdqQl5DnZOSouwbE611D1R2v7pFI2xy6Ts
IJMQee2+tlUR3liCnZVtf5/xDQaebF+q6AvqNGtfiK5R8cj19mp5Wc7vBTVLWHEoYzV6yi1bfx1t
YEDuYP+HYaPzf+YmnqPquoOdATY41qd/zU0gontZgEKVO3r2J/aVu04NnaqiHYrjIgAhuTd97nIf
dVrkV6JNiEMq5B7bIz8dBoYmtmNSuxBlKQ4xIx45tTTptqyB5UsmWtxtCpCQYPSMrRtZ4tgY/OD6
bGNZXtbBf48iBu9Mvpt2ipXxtSoV7xpNeBlLj6ieh0exIwYBKLGjcW+sAJpPr43UN5nhhi/EGMDB
UKv0GM1aAbrWT+XUYJzOVAiGVWvfSXgggTGvdhGurlU25uKJcNJUJaUbDIdsTFjPMwkA62K1ayBo
HsY2gUCcNvq+spRvCBHGa9dV36LasuhQD59ORRQPfo2/D04hL3Fr2P9BYab9u6PpMAhiOo2B3HZ1
AEH/kknKsG3oRqiwvPDKVIGBA4sE2ZbJ6GpoLXcHNAMFpwHTTFeyzcBEaFbiorOfalI+eiWjBLP3
iGP+gzRY+7c0GN0mWkXuV5ikyMn/rd8En0Y+JJUuR6+423cI1wo6ZR+W06B2UWV5DMcAd5+dd0eT
YeNDv5aIABuRyhk2Rfv5H4b+2r8lbHxLLj4lTmG4E2AL/etqZoJlOxHuOxq8aEcYNJnXvmgbH+gW
NttpeFUH8VPVnGOaNfeR2cfFUGMDvjnhSf9/K9rU1X8Lj2F+wcPwcHWbmu2Y+r/GdX0QRKEcCc5J
FcaSajNee/4OQ1du23ZGkzRTTypQeA17YjeYbZunUMvsrZdF5pObQX1RWcwyeB/EgauBH3eeuNQF
IoWR6Yue2+Kgm9p3qx1QMUkn8q3SErflQ8PEtYfoIS1CFVgM3iIR9MabM1ErLS8zRXt3nSGfjSnh
llUBlzAxd1szqOZQX/vjr10DCYhFTsyDul33BBspRYlCB4n/yk1DGqouFmQ1i7g0tV7xhYP+co4s
4BwxUIwVri+GvvIbBQgBSM11yBTry+t6mDTY2cDCEppUWkrhJ1Y3K5IhuFWk+WxqSTvsAWHCNOVe
ZNp5N3V+yDuAn1mOCdeqn6xcedKTHLtqG/B7fQyqieB+sdl2Z2M89uGEvqdfNpXEoL1gIfQUxwAW
yRNxDNFeFfHFGSb6uDiNrclo0dpp2qtrd88m6pWrlKX2SumDwlPmJ9AhLjTBKthEqqturYC5YB4w
rwwGkqIVtS1XAUcBzqRyvE9agcpuRppCI9wDlzZvubqC2N+8aSV2aw5T3jlJE21fqU3Aiallomgp
F1dE0a2hi7t9LMqTS5bzkCnOPfK8jWvHxomwZ2PXz6Rip/2dNYl5CHTNvYMri4/oxrnm2GzXqSfB
Awko9CvTGMRlCqE9tWFxFm5VnI1m+vssOrdKdJ4MGEurKSDu10MfdQ7sCvBiidg/NmLmFp114PbB
EEuIz/N2eUS/Wz57KTSiIcFPMiPV9zNVdQf27rvECnkze6lsusgyj8BnrGNdwMzXa+NghlxZ03hB
uWXt+8iCtMxIh0MdETDKPHxXgqrZul7hHgzpYkcW8LYVObQrN7ZCP9FdrO+Emr81LZE5alXnO9Ts
6TwSHpLuGcjI9Mxkt2FyATYihvP7uOnmZ4opn2StlvvlLU1p0VE5w/voJZ9TVZrbyutBFpVqeWmJ
p7x4LSZYvBkIgmLmIVZNoqXMA5QSCq6vdRxNmCKl1ZKLzsOQu8cH7CsIYnr2QzpcRjdvn7LMeo/r
FysFUWskNX1Rj7wlTKOGvE7SGaFEMxVLK++EZVyDisUD1H5jU9p1CsjEVDEx89ABzEXqIO/LK9Wi
+gtmnUUETIrr+8oYKLguz9g57EMZqC+usBGCB95ryrxxM8LA30+W/U2fae5xAxGY+r93csdX1Vw5
AwM3TgPc7BMe9OCiGMJc606pfeF7kwSrymFdlkZ6z+GlPAujUKiQzenmio68R6LMD8GFaYM44Y33
QNm3PfSoPCv4Febxgbb9rp49bLprg6OB+E3uNefdjVm3TFATSOPbSdNJMJys8W7pvQpIjf0OB2J4
C/rvTjjJY2whs6WhQMW3vMZlVa4G2f1a3KigiFH/GKl1aQjxXGVmb13ZX+FBZJwAbaexfWGqd+yW
8rhQ3Hpl+xBNWDWc1R7Jy7O0OOc12RN5Ym+Pz9Atfg9nSStJidPGbsBrZ5Ta9LIgupLvwZbHv2tG
M38a5X3J7XE4ZW5j26KlObMSUginF/Rw2aZJpeanudpeMrqfpnC0176xYHwWvyXQ0pOcxxzt+KsJ
YknyN+mCnRDKz6DgECx771ahdr9iKK23wQjBKpmna008yrNRmb81t6PlzS0PRR/BC32bmVpdOoDB
FUIhpXz+513F1aNLxVJcf9E+MFd2ASUiEdqhWDygqcg2gRlVuwq3394oR2+NnPqbx1/+E7fTCsay
9Z2ZegT66SW18ngDS3B8VuUY+0D5u22gysRv0qliM+txQgiSqPQiV3aFOayDbEIoMXUjcXUIlIKt
HXjd474LRsArRjXSe5zvwLKHsUGj1Vs9pEctp4Ijw5lzTtz2ta5dbDNBWVAxU4WaA2EYlkvylsGf
6gJBaCx3msUvcpTd9wKf5RzqPlPBeHD+55lnGiarTA/ujYTgS5J54Y5Ra7GyONeju24bFK/kwehn
Wb0EgR7uRyW55zMQeqFCpzqWPt2ttkkDadtjJ3+twOTebCT08PkYwQBQsRPmiswH/uBpXY+9696l
Yv8BfEpaUVhCpA6azkeOpK6Wl8sHImhfiTDW95lDv5qgUC09u/BimkgqF/SfzTrKKXGshZbG8TDa
KYiLM4lse6qi7k0ErlhXmiFuj/0PY566/98/FAFMhHwVgB5tRAGXkUVHrpanevfOgcrPpsQ4q5kV
vsel98vtQ+PwEA+1mNhWLiSHsKu0r/mJmhrZLQisclO42BpCu3trmw59jVXtOkXSFkCvONCQICyc
LuhaGWwqsyKcIFXleJ3UqvzCvIkGU1XpvSVJU93KP435KxqQdLVxT1AHAYd+P3mcx6nwfcAPpA97
06tjRiY9pKRKt2ZN/iPuffJQWh24e1cDN1Ab2hZz4RV1RB2PCckvKHP2MWk7H3rAdCCVlnvKzc5F
8yTfAr3edEpdHG3ucgSj/zyVHh2xWnU+H8aHxQMx5CapYigaWKmFAD++rGZC9SJama7nh4rV7CSy
i9WiaVpU4UIx5M2sftRJrr0zr5kOsmVHH08iVMTd0iCngGxK/MwyOZdopT6wdKvmtCnacIXgnrl1
dp0bjXa0FSateW2ujxb2S4ojbNujtPYzW8LPVZFBruoI04JCoNILoBriqKMZjr6U4hTy2inHVW5X
ZEMh6SPTPSSBaUaiRMOosyYSpp1idn3gXf4BvbTOt8D9kH3qoqlz6XeqLOXLy8xu6VSkhOVuJlIa
VimewJ0dMD5BUOVskswqjqGW/l5M4IiT5cMOXurOeFLj7D3tde2sOZw9TQ980FzMCWmkzzavhDfe
pIQc59g9vnHRBYdKMEJaXsaNMz552tTvK1xUWpbln7Wm/olHHByPy4O+FadzKxuJn86YkmruFULD
C2MSJzjVaTmuJgp1LW6sY1PREOtd5RLECpFj6KG+t5nChutplLeDu104IWUm5sS+KH28HMyh2ce6
SeNiCqsXWfZf3ti4Hxo4r5w67rg8pPMzGfcfXRMZF3Bcyd0Lwt91ZMjPkA2Uq7jTd1ZVyU8nxuKu
xuTMz/8X/JavUr9ESRlfauI6HjbxHqvCd04NtFsCNi6OzebBw4S6BU/svoWyfYsmWse4jdAQ2GF9
S+rhUGK9Y+KUp+8Iedam3nlPLciJ/aT3064qo/g1gP7FYmCfG0yU11DzIkT10VOdZdWhkY2PWE67
EH+pXTKcOZflJUxwcr6z+gdixuJWxF0B1bSiWjZoWy8vlw8U8VQvFCfpkrY6kKVghDL/OXVr8qn0
r2kcfzdQyxfIHhLZd5ej03OSj/WVAs1YMSBNoEnOIkYgb7VfC9uAl0CKW2UTwd5KWwX9JQy+czn5
kKQNhA+w0pRrWdjFliqOuWQDCLMgiElMpX7kRn2cn6gKhK+aUlsHCtlFqMvMXeCQxBKIsj+EQ4no
NgyHS9lV7a4M1eFCXdXuImUkIEUbf07cZRfK4onMO735UXrRTeOOeiOQWGOiodMezTgZwM58jSol
3+SgajGczLis3M43XUFu5kIOWT61WjHt7SZXth06bB/fKCkaHnFNsRVo70ps/yIQXb1q5GK+Myrb
mDkx9E05dvsGQ9BqpsGc3PmEg+ZuDmdNj8ur5X1nTI0aNhD/i/XPUxf9RrhZ/i8ytULbU4+2bF0S
0lsSZYkBOC0PzvysTLAXrZensWr9++svX6P2xG9lGCCxzWaDxXZQpUpAGoBZsAuCO6hTcAtwKh/q
UUl7U9iufcsdSNnanD02D+7biakAqHnfjZ3mKZgfrHwsYOEDUMzLek6ZoQkvoq+ghFKedYYvwSps
1RlwQyD034flJaXjsG5LgkSzOcCr0bOnNleVg2krZK1BdT8Blyc0RKv7Hbuz8YYHKOQES6SF4uUX
yrLympj2sE6AgvnFVCeAKDrLp/MV+qFpyO+pYx+4d+SblVd7LIEdXlXNoN1PMnWUBvYvt0W447Tt
hwV4KMxlvSeyQyWmDom2peZvqVp7J3rbTwwWo/NCH+Eu2DGl49rXNHltknC6FmUjCVFtmVrU3n3+
r8jsu50aZESFgfLeaeLdjD3l5gLVuDRh/iNAPMV42/5lmsmfJk2jtxTVwLatbe1o9FuPUJU3p7+b
Zlx9FBDwrlEfv/Kr9VWUrL8rwXFh5ohMrn6zrVTdBoRkHhyr7tZgNgQAvsF7tbps8PMsRTExKwUN
zcv2UhtVsJEjbXROxFFdcWAK6bmmFWkF6I5jphXVpwm2eNcaXf6aCQHiLI1cf9HMT5AoTnJgqMFA
Ln818nFchaTUzKwNRiajlf9sBw4QQILeWsX6WUXNR5SlHIpwA3KQHIgoyPL6JYSv+MyGgJ63HtQd
Poz4OyDShTCxvI1JCbqEB44psPo3Iw0/h3FQbrSWzbcHWUSjz3RgvGUe3DJ+LoA13Txlt7grkL1v
tCwQdwdt2JGeI+jTEHcyPdLg2Z7D8ZAj9+y1BJDqcRF947YIVsrklKznc2BpyVSjGcb0nKH4oJua
ih+RHPZg7tV3taVVoFN+kJRa/QktRb2VHb+B5RnIvXA7YW67cdjmvUrlFJ5CeoQixcoKvuCHULwN
5wDnF4MZNG9erdOjTtt9UioXzSijm5GM6GOcnoOAJLDZ6ygwsXYd044v5uahwpy5DvfWLHhPWghs
DStyFhrRztThoXSWluzSBmWCNVuTW23T9WZybrMsIxe++sG1CuJWi3paDdk2GdvjbAEnSyxF6zpO
/YnlOXrXHTrdsQFqcfm0atWvgUyDc8g8x53LdYZx6jkctYq5ALO91ON85EUjcb58aboKseYvekNF
PjPii0kbJXw+scv8gPK992C/YuTYRUbV79wh5ZdctIEvK5nspEtyTAFB5G2kW6dx5PuCvIl9oyBR
VVXlZUSOuUXrNx3KkkzvsKJoK119W0jk8vpkVpfKGU1/ZCt8CbzIXdE5/kzSqLq68/WQzdeDMl8P
eBNwTca4nOG0eK7JSXCmIOskEt9bnJwybhPOcGKEvM2/sb18/091t5R4hV6d+gXNLFIEfnUy4mkZ
wrhY611K+FmoJ6e4781nPVBQVJfpq+OSXljGXrMD5M1ZOytKHSISwc312P5ohNe8el6X7U3WtB2n
/H3EdOzWeTn1kFZUvyP+ZEn3u1FII9fzINyZJJdtR7L7gLkl2a/c2rg52trYzH8IdFcbz/Py8wRO
6JqCEySzIc0//m7YqntB+qjcbEn2M4w8zvtxar8UkxG8hJ72mrNdX7pQ6S9laRLN7J4hjowfStHk
Z9sGvVYHDTnFmbZpte59IWmLIB82dsFskbTZFxm1z52w3Fcn6c9x7mTvgdBYAYT2HNXdkzW7GbJ8
bNdkJ/o1xt7XnhhQ1+vLU8/5FvVsg0qW2B3IgIWenYiWL3aKlVgXzY7adZyqWIHrsn1WSaoum2FH
OJpf0yqizwVjtrViiRW3IBRpfmkstNl+MDdfpV2NF4wTIXR+w0YtWZaAgEuXa3XyfFAk9WWs227D
2kpFPOv6+ZsMO4XEPEh8dMIsOPTbxc7Wp+lPBy6slQA9TKTBnQm+dYXVC3sps+AFoplnxq/c7Xua
Z5N6rrS2P0xx8zp216RCZ4d76EoTVxzCUSVe3cLyNL87ddcwrew3GgIJbBaH6HjPjC4Qsqv3ieVX
yVg37KqL/bQKGddKYX1oHiQQk7S7TeiOqMaT6Vz3ubrp9JRYMjMlehLVA1EcuHU32aQbH1gF8F4X
jrJN7IbReM9Pqw3IZRM9/oX8CXFjegnRrj4vD9wFKs5as9wGneyfvSv6tQB/iO0vW0JvV8WTaFQw
96ayiU12cjm6KTnZDl99qMXPRgK6Eo3d7nXNGXEA9AcBReuHGmOl7A24HlSGTNmolZYHZogphWRn
+8tLHNdEG0G26owB7/NifB718J5n+rbDr/+iWX+NGUJlqr54iEo1aa6MGLLCGC5Tg9pS1gRjLwbt
2M6tY7sg3K2hTy/QkQiho0I/1HO2bDgU2fHxbaFfMbnFSwhRbhOviepqzhWX5cZtKnAJC+mZE1tK
a3O+s/M55UrAd1YH1FkTVAlK0wHHT5deHk9NJU0vRPkN22Bgua1jxuchobUPvxBLbbepZOWahyeN
vl60NqaGforeKP6S+IjPs7sAfjl0M31/efASTfEtvvn1P++1ILQuWRVtG5UWKs11hgA9iM+NFY/m
Rs9ls7XYVzcs6C2FTVKf8lFvNnTKv6rWiM5L1EFviurI1IHkh3m0V2hElOF0qXdED64Y+8tPIzFQ
TMRJvTGMqDg3Hhl7y0l/NBroaWb0hzlIQFURwMyetODVFIreEbZIJsTij5p0F71nFJab5WWrTeke
6H+wsqOg2Rrd0GOu7rTXtKmaI0oR1nXZF0/VkATHMtEJbmrC/otTtT+luv2JeUps23kMVkQWm+F8
uB24EP/Xg9D7e64x5Z+E+jNrzeC3mvwc4vFZsEMdOwJtKhblU6xRwQDsXE143tjJsUZtp1GyP49l
vIepEj2JuHsQhFzk6y+twAGWIViFNICsJ1VUxB02+h2aqcsDBNwnVcxQm0y+pYJv+dHetFMzvi9F
Zmd9WpmT3VuraW8Do2B2v/DkzrW+Yw8JEKL59d+nFczeFGrwJXTLi5ikeu1KrSPjWngEWamMDrBi
YlgLgYLiw6G7CDnpVtRip8ECOgrBqW854tZSRec1KOmZYddL1EiPG/uM61jcAGyoPbJo8w/jB5Rx
RRedx66Oz2kTfLlFw4m0E9JvHM1cpXvSD/Tftee+kGY/vbVmtSvV7vfy5xOUR88uWkl77rjO1/WT
V7HKRhtjTNB1VQrJ655ovzSY2SsRJtkHjEudC8VJjwOpEJvEYfQyTx1SYg3uWFxPvdA5HKCDW+Mx
gIbktj2aQhcHds65Srjlaen9ksTAIEbhp83Q3Z9FwcTdIqr+24R5bJ3XhkloX1i/tB7nSzsUTyrZ
Wee8Dz80fo53ynWGuvjTllfqtB6Jin3PArWDGgiX081+knKW/AoyENYyVT5iI5l8E9EASlervjYQ
420Rvy5w6aE2v2JnlNDV0TmlIHROUw1H09Xa4FoEbu+b0uqfi6yyoKZP/Xui0tFsC/Ldw8zIfFR6
9clxQJTMdeCynzXWW91qw5umqj+V3JurhpjDbH/BPktSh/zFLH1kaa/1FxTddOLrodgJs9g1LZAo
M2uZgzneHGWB9GvdTwNK4fnN5eNQs9xzSetjZU4t/uf/gU8vz0oUOo7bAVesLSX7haQzVyrlOOhs
2Jwo5kdMYPRc5nftIXK3k+jeUz2oL4WpYrwa2VTsRiB2mV8uH0iVjMaVsOv6ImrLO5Zu5i+f/vO/
pAPD3GZU3gbIjncJEPWgFIhEC1RQ9+U91xi7C39GIhF5y1bBMSRqWO2caurOwyy2X57l7TemPy2h
Ex6DgtJ1u7PIsAcqskKeg0gE6RaazJBh/FsG+fwgItrw1aj8Yr6Cei+uHNgFaYjW045Oiqfn538e
MEE2SNqdX0vDMSTjzFdsiOr1cJKloZ8GxzbWlrS79EOPjO42UDZsWheW97KaWCUpfVCS/9Tq2B16
QfBcFnKRRFHyazHMFSIxDnEKhtxUgZJK/K+7ZR/qOjISh4ygzaC7YI3KfNvoohd6ZIcCOPu5AZd5
i2Q74hjTBwSRrAoeIiHx0Uaju+/1Y2vm+tpiUf82Kua9HIuJH+KDNeUYOqj/JeeVl9hjoR4kvfVR
7X6EpdXu0zLQD07XHwZLd9ZzwN5RpHAoI48RBSGY2doQbfPNDTMoGSpJ6vZM6VKm6sntgMHM7gEc
o/iqBijbzphcBs1rfqB94V6otfCSsPfeLYXfeTYYwcEgDshfxC8Tp5+VYTPB+Nv75QzvdwZzPrRb
Dp2jcUINVYtTQjqv3wUDjHkB4rYyhpsmkc57DrTRZe9cGuD64OK2McqfSq94p8p2T13CgI0OqnVi
uvyViVoyMeEVGW8ozUKzvmnxjyBuxrtMPW+Na++ozm3TRgaVj8mLsWHHUECDMvilkMRKA7D8TXf7
Twer4421MdnWFkZH2v/dRTH9OixWsY4a/ZEcMdk0eVEDUP3M+6hsI+bB0c9K3kavOTgL+12oJRBA
gIxGNlyHuZOxwO0GBFmdIZxv4Ry83uP+ODcKhw9NmuPaKuO3cRy63WPY3WV9fCrJtc4b+72VUCsQ
8ngkPOknABjWAUUpM3C6YydWNrrrOTBqoZeXpW8SlGzQMqeBnbaZ9bK8l1g/2SdH2BR5dBXoUtaD
7GGglmRSopX1G77sNkws63XuNh+Q/kAqmV+SepterISazxBb2SJ6wAVbIbyddYt0PM3nQYddM3/q
Oll4MgQ1CrN37aUExOK1XvzpYaA7JCPqNkYQ+jHGPLux4M6ltpO+ecOQ78w6rw4MJ+0nknwmgmCx
odtk0QHJ0tZZPxBk2bhK6hsu+JVesfyhMz6U2WPtzQ/Ls941EkTPenpmiPeOdGN6Eo6d3mvLCLFF
B2RjFlHhF5l1DmgcXQotALcM0vebh2N5PaiKfmp7L35TSYLAlqkdF5nDw3OtOrrcs60ZlG6JvPeR
cmfao7zrjfw2Eor81gQJ44iwW+k2Ljvy6vt1VhV/D3qxh5vxn4J66TkqRTzu8MO8CVfOAT9CGQ6F
PT6BF3IbNV4x7h0gCoYUFPPwb3nW2/X3zmVwtbTrJkcLr7Z6Gm3luhBxmKyskimaVpQF1rlKxwPe
jmbTzbFdEbCHyNGKp1ZTtUM7z57pDzsXORVvHRGiG2QC34eaOKwm0KbdgtVInBbKqjZBgCkKzP+j
ivPRTEYNRFJczlEy905rJm4C1stQqUtElOFUn2NCv906QFNpQW3dN4nHukw84ZmYuVNZtfre7vPg
KDiIz/l92K34LEeydK5qca2Cxug4DwUTK4KKQgpRy9EVhBC0bhftMgUlIxvnq6sFIPgXOGzsGtPa
eczKHLAZpZOHvuL2n0mksSK6X4rMnvEaQTo3rAMRUThJBdELuR7+NsCGbJFHjCurkvKq1i1yhCSt
ElS+oXkwapOVBJFfr+TR0SvSo0YYhVw1iqYfUjX6ezp13GnYPS6VR3wAyQtEls/HHZmNYmtMRrhp
k8pZm8yGzqmuc4d2DM7xq2wXGWCIffV5fmWADr4/fq6O/sWTHapPYiTBwIrgMC/nJJrw42451w52
SLiVTiRpNE/lDfp658BonI0JlmkdBNQnDOTjM6ZvYGvz3CSoXpVSFh+pJwQiBzJOMR4YPmnkyiHo
ktds4LK2xLANW804LUN1N6QNE8JcOFRV+lpkzXcJAummZcRR6pVa3hXGhRwdhSAP1M5PdmUjam+M
J6XQo09hKxztOS1MGUPF2UewyLCCxovXVdtieonIPdZpn5qcBF+ZH70QYlwePGqqnZEHqKJoju4W
XrGa9avHb7ndV/NAnyxL9cb3scF5130O8fD8+HiCN5YpLjawylFWxuSIA/CwR1pH6yjvyPWDXYTg
2YQKY8+h1BisUOocQjLXd7U2c5pmmyCk85qYIgJRFaf13oeRVBJCtdxWRzCviXupns1ZwGOUy0IK
2u5BiUaW4D3O4/ZAdHjNb2Iz4bTdJKka7rUifc9I6LzS7iEbvZwCXyG3NB56xkxDMs8PkPL3OjIs
F7HTlT7Gu5qJ/F65yt0tBnmkqYNYZKjqbzqI9NXyEBEr7LdL9gNGTElb7CF6QJNFJA61zyqa9aGy
trTDwuwfPCZEAbNJ0m0C+heNW2oXU9mxA5RXYesHiwbgYQFnMfttrLDcKUFn4jRTj8v0wVJJ+2W8
mobwAJaxRp/3I9ZnV+5ShBl+3Nb1psEMgv0DRZARR/4QBkTNMFB/tGJqJESHqHGuLeKfz8CRGVSf
fvO4ieC+JYkZ4T+sjI+opCNbKS5hJpYuX2DT78xmIo8mw0G0jCJUDAVxGQJsGmheKrn1McyhzFGG
EqUnDs6pmBMuDP4Auem25ZpH9Q05F9e2OAmrsjZhTRVhCbs9Lw+Rqn7XGYlQkmPiZ3FN20NsIL2L
g/9i7MyW28a2bPsrFfmOUwA2gA3cqDwP7ClSEiWqf0HIkoy+7/H1dwB0VaZ9Ko7L4WAQFCV24G7W
mnNMpNwZBEbATQyACWF8s3xSDa0B9WzJ0KexQSkmbJE55Bu6bzHftsS4dRwV+lBp3c1fLbciRb1P
u9vKXUkTqpxsiH+9nJBfdhN2n14Kc9jUlA4SnD1iowB4dTnHPFUJF4nAIsDsKZbNRO/z9CTeVTGK
74LhelEjRD6MguT2oASq0/Ujql72ZHtTldWd4qNemQ+1HAPdHP3je752DGooHpCUFlXZWU9oA/YU
46kCF8NqhuVU7EPWc2Q19SsdzzXvTV7ymqKk2fLWVKVzK7WEJvqsSoyt9r4pHOdvh3wAygW80yVZ
TJGItW4XE2qWtVZ4GMvi+3yGZkiv6Gp0lMbSkAyL0utIIrEhS2R3RWnT0+9E7e7DQV3Hk1ZnBixQ
82p2SXDPBEA+HuMwHWtBoc/GgWrrZH04ve+coEB/UJTZdh66Fun48hDmzTfdcqFvTKumzmP+imPo
zKTlZcewjb17mqsbpRCftYmHJTTEfwvXosg4NgENzbTUaTXHgAl51vD1g0LgpQoD6BlGkpAxWGrh
om3jhzylIEsklrnvrbTdJK7WPLd9sqblGD34VRqfASuAvkL94FPmu0inwqjxDpdvRjLpvpsO7oKw
icXxp5n6xwI1o95QxIrYi44MTW0ijpcaaDkv70Nq9fG5c2v/m+JN+u9WTKYlm/xvYWKMHvUnWbI4
Sx2HNEkpenCsLHf/upjlDPNh2hmPyhRxp3kFvucJ8UKMlvfQALbeBkXLjG801sbXmWZlCIJg5imM
eraoKpLWZrACFjRnXdqMGEQ1EbAWp/rNUGKq7tAg1lQYdmGTBZtWh7w7DUmOn5jLNAj9tU8cFz6I
MgcZD9YB3WderAhoG9kaTE1lxopDHrnZtoKC+BoVD6WbZZss62OaLcFZk5nyJUAcVOy0F1pqIKxA
aEUtfypSKa4IFTqQISICA6eF0no2NlTBt2aSIfgw3u1cY9rI8ed7kGd3QVqnWz02lMe2de7C2tDQ
TqQZG3zfwQdTeVBuZWps2UbcEqeE7Ls14J0SpTOuTb/Nto7lGw+F+5pXrfoF//Gz50O/UZAOs3Kt
imUK+OtxvkYcbUk1A8H13tSLbuFNLZTGYgwqjeEuTqz2LGuGCDOOTpyqCoJImrReb72UuaPvZqqV
ryd3iByG/UVHVqCy4BvvHQB3mBAI9eFtjJCYqr3i4Nho5E1jpSZVwKUOP5D5wFf3EDaUVZSFr37b
EHXq2sWLLUv7KDE5ldaAP9fKQVOyHtnMRSdDjnLXqeCyLY8vpAG7c4OAPT+RHYLemn2DxE2/9HMt
hlOGSssj58hrw3o9a7YUiISb+ZonZLzpaJ4uvWJ8a62mvy7sONi6fgRTIfRpibbl2c3Rmw0VyCKq
IfKKdCh9O8QC7HZKowLgpnaXJaF2F+lARBjshFvr2wqT67JittgHDgG18wAU9PK9KS1IjvT37xPH
uJZj9qESqncbEhmE4Dfi65Ii+o4M6e7qxjjXY6gcYr9NcHjzB9XYyV7wT3xkBu1usiKWfiT9e7LJ
tS0N+oOOqnBHuk7BDi846bHZEgcbf85kytYy3kHKmbuebSwiQPIIFdbFME2i5CNq7R2+m+jFdRsk
N32ZXeXE/i4q0/To/lAYqM3xvVHdAM0dALyo7yE2F76x0CNMOvNAPtgE+qRheYJ/dN0arf4YK1G4
qoQi9zTPE4IaEmPZA5ogX7LJaYUjAFmNwjF3VlMOZyrQmyhCVaWDvTl2ZlyfghxjGUkq1hplinhU
ArKDE/8Fsw9psl1+M+/tGeDZRHVnJf3qJjVRok1PTSbUaRtJSVkoW7CKZy+uooc4VvliThaay9Bn
NfrjXBIv4pA0IxdFxVwSJzF3iWt/q6lFs2+C2n6yomGNQnx4szwklojblL3SiA8FhxsdYNU4WZ5d
rnRyBw8sovwHgzeC4MeT6unRcxIHT3kS9q9jXYZQGsLxbNhxtW6HYOO2zZVsTQMouXgzUaZQhK79
G0ZM/6ZxtZoNrJVtUzWD4YqZDxV30j74EQIHsDYvfYPoS2WyW6nOeMM8cV/0BaUEvMx3iWejDpay
3TbCDM4x5AB2Dtc6ASXLwSHqwkuV11lWf6kTDHmuYjlskQY3SbKxh/6GgmKyQQFOdm1jYycIK2Jb
xr5Y9k4tTxZI42U8QK8pEkyWCer/a6GUxl1cjp/zZ5H9z+0drToscQEdAI8A5jmtAj3iIQg7SH1a
dxSW+27UEBlj1xY3qo6vSNXwHycmIsbUaqnwcXasWHWiayWBo6W8i14FcLOgVxig0X0JiVpehgku
KcPCodCDGF4bvv6s+BotnKC0/CNEDbsfXkyivto263ZtXYfbXNeJEEB3dtNQCQrz5Kbog3rdGXCM
h2myEAmlUnTZZLoEur7vW/3dj0GL6wVfT5SB6Qs04hHM/LNm1gbAXUJOO7NOnzxnxMBL+QrnTprd
a8iXF1Gs91dtBqpM5Gl1DN3kLnSr8jRURXGUTVKtFIS4K6WI7XXk9OaVYOO97AMXCjTF820pDbnO
nQp9g2U9a4VdHimWVMdez+MN3Xlyi52v2bkiJvtKAmRtwenjHjCuupj8tiT8xevMFMOpCMUTGtj8
To3JM9N158MUxB66HrrDuQ7yV1mk1ZVNrirH0cypT/ZiG2uFRj2SgpHSgiPErjz1MWKU6tLLnx1c
jCGFrkq1xSO7ViiBtsFuDV7PMsmScTeX5L0Q0W0Ij9JjOxBMq8U4K4394Pbd0s6sfpONLcPoVNkk
oqFZ6naGayeIT4ov/VeAREYXEX2jVD+uROla1SLvKVTq5tbHBYgnsGH3h+iNIOWFRgHpLhzqV8ee
ylsOkk3PDe3jZVWO2nUK6ZDZIigMATDK7DYWbYxN72fxuWKV6gjvJp9y3MlGyI/lOLJSnQ418pt2
I93tldyDOSpSaK0xUaq9qyOIJES42UL7Lx/o49P8TIzsSyj3A5P98uLHuYxFRsA4FwpXPbZxkqxy
MNAPws0eZESrAWnJm7R9FnURVZqiQDTRRvl5fmuQwK0R5O0ZO6u7lprcURjxE9078TiKyardNpxw
SjDpaOpmy2CF5plckoeKT2ctFcveEFKAvxfU/TEggN1w/PQ0WybYkri7aMQOHIkAbXGYtgiOUvOs
1OY+rtr+lrxD80zGi6T/rCKSroCq1JgXTllqoLGhOqzSz98PSTCcWNbLVd2aDlalGuYM891WSptO
v4Wfv+ya4e7SOnPx5a68rOyv65jiF6qHcsvaw9qw7h7Ws8kCXMyPw6Yem8fxNAe8aTHKuXCk/+BP
mS+hl0aTsxyvUIIOAg8bdQ3y5o+2ZSRwKLFVebnHPpIfLJNZ14u0qVjaQcBidKr0IrYSiwCj3SEU
GOJJk75ApivKgTfd7H5S9Y7X7ZLj6eoSNU5MA6zyJJx6I3wTtn9ttoP4ZNK9JvdlZchMHGevpFuQ
RVqO9o0o8Rym6QA0AebeIGneE6Nr3ysq27fcZHRsvH1y2VV7KI9sYZk8YHZldH54p+K/QWCvtus0
MRA+0Xx6ulwLkS/Nw7uml9Ei9zLEk3Fp3Ucs+C/M5vl5xMQcrKhxjW3AZ1donXmgt1bua694yDJ1
3aFVJeTKGleMdsFnPra4jIu2u5JEa1P0dBgw2uxFh966Tmoau3OVmhXk6vL+NLZBiNQ082ihh2yI
2eSq19xNqRXV04gQdG+XfcUy3NSXQQcULdSLtWV67ldZ6Pe5Kh+8fCgeDCf+JGYqescS9dn1BVAC
rXtVrOSK2c14DgfSa2k10pPv/XDpy3AFeSG+a4Vvnt3BwaRT9+o2zSwT+hMBdBOo1Y36+LZFDYjb
Fj6Fxpy1IVvkezelITt+aeycyoHdEyYnvR8R8rPDvlTNVC9tONkDA2qF2z577MaRR95fDK92c8qF
HS98a4yf2E7zzqVpeduAU9zp4cRYAeemsPA+F45bXnmEiy9mU9t8m9d+yYyMo8qUT2oRGxs6fU8e
ljMceYV4dnQS5FVdCY/aHJZVRAky0AB2SYBsb2VOTSGopcPuMrYQax1ez5h9m/33Fvf+wcvsfjFN
1h9d9+o2Hgu7YSR+YMkOZQR9kKN9SfSWSq0W6edeUr2P4k6SKUgRPgAQBp0dj4E60fnZ2SBcnN5L
UGO3NlqVQ5tX/lrNOv2tDeWiaeJsy24Ypf1E0JcW/JjeFe1OzNMEdjKReeJ+SDJ1Kdw22nvlGR+9
eHQ9eEURPeoVFiS5Lb2QXX0wREfD5rVqqWzujLKjh2Tk12OcKis373AvaXY8XF2uujSL15TroJkC
LyyD8hM1GviiIt3WwFbxnNOrncZMVR8abCM3ssnVm4JW/rYjwON4eQM7iahfhggvM3TCF2eQWVTH
0hLGOp8uZhx7B79GFTuHSsz+FwF+pKvp+qJzHP3hJlEiZPMOrP+/ekk1HQ/CwejkTJanpOnr+55F
KmJ/GndNdZ+IkJ1TbjeLmCSgw+WZgX5duJMEafbdVP4ILtdX25U9F69jFXIP+X27zo/lwgO3fTSM
2NtF9DIv1+aNEG6XihVxXt35tq8ddBaX0L/B/M5jm5Mi0fL9YSpb5ldzMIGrgqfyPChaoZagtiha
SrkWtK7Rdz1g1GOyYMdkfnMR8jnMpo9t3r2A04OvnnpyPZf55nGndfVqVfTy22hiFWnNxrwXWRwv
7ShjrjPETRCq6lK16CBlAtOChkyowoUB4nXM70UiAONpE5rCHRRvmTriU4UtdpV4Ub0KkyrYxqKs
qB9G1TEmJJh9NjDUQNfcJX9cuamwBrO2ZpdPceGgZFbyNV1Jyab4GqL6wJyUzrf8/CMFQt18n/nO
lL9o+5J7nmkWb8iYWifPj6lo0hVfI+OsGB6wvItM6Y94W5BmUYR65ZTC9guE7daxQ3lLTSynpyGV
V9LxWIz9ZYCfr8nJFB/KtZ3d2grJbiFlxltzgtWi1K+OAmruI2pAn/jQ1r/GK+Ue6jR7c9kvH+aL
MNCJDEMPRPypsW/9HPNW4Rp7nDDUImtW7iWShcdIgpCqLcZ6hZSx6/kQ5NGL28PTXJcWyzdCdtNX
I3TRZyGfHFTF3ceTbASHZrMYQsBuRteJY64j9ghLo9vGDSgcZ1L8V0n7FDeJc192QblK1MreybZ5
Dse8v4o0O6Rcoqr3kPrIm6NorvdrqyTFlQpsfMUJGcFsK0ksMNFfUKhdNzU5C3M1WcoQ7ASecc5H
oIhQsUUiE8EJnC8J/aIZr7dGQj3afRtES4IemmWxLChubNsy/+7gkHsblA7LNsnEF5tpY2kezV4K
aqjV5Ap4U/GK7uq7G/Ncuri7V0sYzH6HyQMbJox27GNFkDz204HScvN8B68zw8u1v+6q5k1/K6q0
X2G3Kp4xE69mzLdT69Y6LvsYZlBcUr7rVp5GHRenQAeBxSjvyDqgBm7B/UjSdopk/vW4MfL1uUp0
/bGJbpXGaVZS1OJUygFmgT9+ZIPKeJEr6klGWXWlQGTaAHeC6EdjeNerXbxoqinCsWyIqNIoSzf5
daz645Sn662zhkUuMNLwWS1ksSB4aLgOiiR89gOykwWtIFuvC7Sx2VXheNFzTnglwDMAMvO93CL9
1rh2us07SE2GQySoNk0g80Xteg85Z87Bi9ofN+Wivicszz3Ezsgu0ze8O5wY0XG+fyRxPVy8YbXP
6UgeYHMmCxgITU3+iD4i7o+6G8syW4Q68OQTm64k655oZUy3sSB868oYlEnZAxzE2kt/nLJdRNGH
Fie6w64ou2Vr4TqChNSeswoNj25WfFX6cjNLP+aLOrSTky1wDIZJNGzS5v3Scez81l8MeW1/QqIy
qCR/FSE6L96q7qFAg7voVD3YKT36Eme6UDpB3qvpUY7BORWlLBnyQbsNEiH3OjVJYgDRcnRNK9+i
keQ00ChPpd73FHRbbZ3gxr5SC7j/SNcmjZwMJbo/yzoQLE3VqO6c5XyIdY8IjmTQwSg55SYL4/HQ
xxQFUR9nNDGs6lXJm5GPIVyxBr7L7LA7OWFKlzugEgOCiiRxRqJSTzFlkrA1Ly8rQ/fXoU9cjlHr
3XG+5s+HFlOD3iZ3VM/Ne40cEcOLt7VzXxWqYBPDRSvy8WAVVzbNnmUhMvY2YkpvxTF9F+F33Za+
1yH9yrTXoT3po2W/heZI58W6qwEaXUu6+xhoMP4sujLyN/ONil/620FB1BvlBSnoiM6LMhwXqhOn
G13E/aKrq+wqMQYsybHDbt+4DvJWW6Hfp6tjiAksNDnFup5WUbXQEYG9RootdxmZ98sgtyLyihpj
XLdY+QuDIbNOEus+I0x845eFuKpcd7i29BK3YCjGJ+hi77qhKF+VwWckKfxCTv/QqYIOWYq1GMf9
s5MBnOgS57ZvrB7v5tTM9hzYH73c19h1F1proaKX2rDPJxRCWJt0W+mkDGXObpk2/41CUhA1Xvj8
uiR3VXRhdTVIIJuUioal1dbxVVBJyOpdvI4oVJyFUaVbLwcXzm7tmxZE+BEaCmx1MoirMTeq06Uy
lOvWoh1HUBGQdLC/EcpWT4cEYDorGWdiW3uks+t6WxxwN/PugZbdYSFVdwBK1U2Vaf4qDqhVu5aR
nkCxBnBvoDkZUVu+B6m5Nzv8fg0drG2W5ul26Lx+jzbLOqlDFSxbzSo+Q7CMZYqyzImdI+wnuIZ9
kO3x7tlbNR3Mg1bfTwb593JQ3dWIZuDQq4ipBn3cVxJplhrRniMLLmhyzBayr8+6592KVPSvzFJD
aaNrnjbNCAvLK7yEeOltz7kthM4Ln67V0vhIWvD1o3WcjIBPcOkPfuPbd4AezEdKVF6GYwknWUlN
ztWXcUeUZdq06cbTrOA60vRhr8PlgEc6DFutabPF3IpGHyWOHUKaC5ie0KhN13vZbU9eT+Dfz2HA
9MlYfbvtSjGDAtNB6z3MFyqCWZyX5/lA4oTDw6MZG6+YuosJ/DiZtdrGi/RhYcyGZkrftBRQka7/
7rbV2a81bKqJDhGvVhmI5zLXsp1CX5uZmENBEX4ZmY56CAv3COtfoqxFOsvcCBuo2HvKQFnG+DZP
yvB/1WOhDuliUIbmIjBs2slSiF15YU2e2NkKOwyFe0gZAtQp+gOs61NUOMZt347FrpV1vFY86S7n
7r0SSfMgQxQp81umWyScGJW/coyebIXRm1zqxbEcbue4ZJw84jrri8N8xMYIQOuMY7qsa6UoDcLk
+K2BrHEMfVG2mY3rVosol9C+10TR3+aupD9pR2MF8wXUVoySuTC2TdpQjZ1m5RhboRUn5xJyWTWq
+WsAhnnjJs5NMxjOcWjDcDfYdrVPNaVYFXpLq5oqUlHk3nNrESIUGGAKySS074ngXc+Op0B4m6at
8+sqDk7K2MtdqKigqtyqXhn6SLPK1ywmASv7fjmE8TI13ImESDPnBtAj8tZGIMv0G3N7WdJkWnue
C91wEu0loSjtpdBN8DAvZAyoslPV6USZ3NAJ2gI1v8vxybAv5kVSJiRKNj2GKLyOClQw6rfTVZv6
79GdLuis21sRV0+t49K5kCHOYcfwoKwV+Wuldew70+i21iv2GnHpHSiz4ccSo7KCzrCMbWIH+2mb
kcSEpGVDIqgmUdO2oS3flmZY7IZaabaVzCDhRukpqI10kcvB2GEcerTsqTGt1D4ZBrB1NYTIJWa0
NKA9OzRxbixEDVECdcDUoW5GdwXJKC/peiWV/XwRgw2BH6/9orcWXuft5x6AVqMqxLmFgEgbM22d
KjFyws64nrYASqbmH4Gt3HtW7b5r7hMbmWtkPeGnqdfv+IPDx1gG3pbGUrC6TGnOCES8rVhmVWxU
P/hSnXxcmk/83at67LJlW8jyMR46OA1qaX0ZOCYlfrqR/uYqZS7Ew1UP5WG+aKHNX64R53imxDhu
M/YJ5rUNjProZCaFcyeYUlMmB0jetU8NJ8hu3u6aUW5sIh+8K2/LdzwH2snImhDvly0PgyWeQ90z
j4YOcsAY9QK9UfcDuE9wApGZLEEvbwsqB8r5WubczhcIfdwtZsFukfTuj9vmHwwyxjSLMGPZ+N0b
Iw/6dVmkhyjtvZt5s5tJFKyaicm2C1Zz76jXI/MuiDEcT+LwIu6eKl8z0FE7lBUdSxzma2pjPgxw
WMo16RX2IcoCucRXqz3rsf9Vg5D8Yve6xFGySs2xx72INSk0UTSi3O8Auk5WZzcwo+X8mKIBGVnF
YIB49HXT0j5J00CiLYBafCntNAPJJH6cvGWTK5a9APaatNIPRdLDtvATQCNjcsBfRLTwfJWRjM6X
egXPVly3sGKoxVTHWR5W2OnAvsjo16S1AsKUkQVC0R8mZq7E3FX1656tjAETroPqPF1Uun+o8PIf
aDD6xCvVdbrBBkR9sBEKn1RMYjOWxyGRmw6o5I30m/oKDjV19aK9Gaab/Ili7jFqrupRELlYAhJR
ymMRtMOxmi7aJp4uzGpRkNS17s2hZLajwZAa5ruhKdkiU5ltvQB+o0pcziGrRiYdhS/VnMkdqAh+
2dad9MRoD7Tg6PVOBZ0gatylWqLNiihnnGHmLIJpFMEQ5h2RSbx7BJVs5qO/ble0nswDTS6Q6OCG
y+1puzUIQLp5ZKP3pemgUDf/6In/jvJSfrRc8UNuwVFuMpUlkA5PtZ4k94r07mZhUOm2FTHCrGTQ
JiTEl5QvKtIjysYfPaCSpU2V/EZNR6A2fNtFa2T6Aolfvu4dDxnO9KnV4eAsiCAh1DBLzFso0zRN
p5aojkpyWbVk3c/UPCWMTJpoS/C+pOGkHTvKgiQ9X4oBxYb2nKERWuRWjskX/xec8QIAtIa8wGvY
cFgj1ZiCft2hc9gGOlq66hORXWudXd2HGo1Nzv89ZdsJOK3R/qc++pg5jHVukKMyaxjwIL4oN6ls
r2kjuE89e1/iMd0eyX6wmTXi9lDeezFFlllgaHXpPgUbnzv9CwxGdwWZ9tOzleIqmoA7QNcp6Q0p
8CqbXEJHU5JrS1GOOQ2KcyH990LT7MuRpiLIsLGmUyTjh5Ef9NdIu57mo/miRSJnjiTqzkcy0QAG
p0CwzQCuVhz3d3lffNcoXYchAReUQUgJo9CogrNPW+lc+wqCsIIV/xvr4WU+xUMkSscFsTLIERRt
Ubho0ZektJOYmlK3NCKXxi8BGQYB4FeBNJuNDu1MH7esymLOa9M4FPK1E5hhVuHEza/NzqIuOfHX
QvoPDFh09pIURZdq3o2jre4Nw3nGWhpjjyMFgKVnd13byQu6dfsK/1WyEfRbF33feltryoq3i6Q8
jXVfnppW/V3SnfwXtKFh6w4gCmkYKvmHvwZaBb2mU8jgZNGLgZQqP99XcMquS3Sbp1g+BlNPZaQL
cNDbeBmm0UsAd/xgD7Z1nSauWCSas+umgJV50M/Bfe8w6wkiOrmtUWIw9eVN5pKl7plUTOdrmdHT
X0EHe3Fk9cREXhxaiIhGUH3Ie5teJpioMCganRJudaU9XerosdutcsNYoOrOv7VZQmd66On3pllD
DR8hUjhdDFMwn7QjeQUg6296YteiimOGBOxiyaGVZYchczfypwbmA+XanBXi5EurPdpYVN3EKakB
V1USXX9onGB2R2s2EsYFXxT1rrWAF5+uczRgFfSIV90qctjD7vCAOmJVd4lYV36ubmtIMTPd8D8/
+v/nfWWQvAcvS6t//hfHH1k+lHQz618O//mQJfz/r+l3/uc+P//GP6+DjzKrsu/1v73X9iu7eU++
ql/v9NNf5tF/PLvVe/3+08Ea8XQ93OE8Hu6/qiau52fB65ju+X/94X98zX/lYci//vzjI2ugQvLX
cN+mf/z40f7zzz9sMsz/8+9//sfPpuf/5x9b/z19//XuX+9V/ecf2j8IvrcEbAFdNXDyqJAru6/p
J4r4h26hCnFsqek4mXQVziZO+Nrnt/g1SfC4yj9LU8WE2KwyZEZ//mH8g0o+LGlHdRwpNMMw//jv
5/XTx/fXx/kfaZOcMgRZFX/4Z1alFCphQpJgbqzmlgE5c8LE/i1aTterJg3DB/VqXFXLiTW8zjfF
tb+SS/fsPzcr/NBLFt/kD/4u1e5niuiPR54GAR2YqG060xjxt0dWWLcken+mKLDtnpJ1to2WPUDO
hbeMVt4q/N3D/Tzk/OvD/UIIdZSwaI3+TA3fvSNUcyV2SHvX7dL+aEBPr5JVsPntY/7uJU7xmX97
iW7hq7h/ztXaxe5BRO05XIH+XbF3IIanXOZL8zcpXtrPVN9/fZW/oEcLz+gMTz2jYdmn535RL+Qd
JL7lsDPu/3aC/ziRfjpxfs4k/NdH4gvy99cWEvXtDv382oZHbWMs49V01nhE0m6xnGw9bf2bR/z5
3bRVqRmm0JEpW6bEtGD/csLUOSmXtfk2vZtIbtcU+lZYzVbaOt+iovkNH/nn02V+MIvFAesAh0kK
kOvPL4+FobCG8n1o7rvoM+2DZWNe//vX8789gm1ZhtBtUI3Mvz8/goba0xjdd9c9q8VjDgh6+Pz3
D6D9/BFdXgPKYEsjVs0AQ/vLI8gB4pCo37ul9tK9Qzq5ghPKCSGvhn22QaP2mzB27efMwB+Px6Bk
WhaQHGn98p7J2nSbqn6v1vleXSc79MrRyl0Fy3EJhqlZuM/+Xbi1f/PFlur0Mi4T1Twyc16Ymi0M
G3k50mtT/vItax3bz5P4W9B7zVVLNM+T2Rs1DmPhHay6JTod5IOhr5AH2ugJSPZ0GoOcWcBhJz2y
+jfYDuk7aXs0nbzOf7ftQr57aaJSprM0cBAEICtaEgJiS40VYeMoPTw1fB3HqlRoiDmIRaxxJMDK
RhrQ64ny4YhEv22DSn+vtTrRt3QIu5LEicohPTarrfWQWeldTNckWDcemqVVrRvm/aiAHlpoQa++
+zpws0WSYeKCgZFFdkTqimJg6I0TetpZ7UBk0438JQtBQtKq75J3D4f9R2zZ0aYTOhsQPVX1T/YO
ulz0stWCFztp8fKHHc/IItWPheaYqw/ID/CyGWF8L6PS2VidvjQGMbHmnirs9aYsXmoyg1ThNIc6
Zk/cyBzTfGxjc0ir7tkVrEJho/nhwowkv00YFDAidSxSiA+gMHFDu4B6sWm1kBoDRw0OxIvYKPkV
W3G3ZSe6dOOjrexOII5Amvh6B9lFZpb9PbPi9js7Jz+5Yp6kY196PbRJTW0qYk18X7K/YQes7FKr
Ml5DkVu4cKox2JVVrT/hhwc3G3cU2tGHk+20Y0BOUIiPGWkhCqk/3Ur3WusIkIUmqNm65pdVDP5b
UKDAxKgkJlV77Ba3tUc5yHO15NNytGFZZoq9qI1RuW8NjdSQhMgONxdQf2lc6YTdlHW1r1Ev3hsm
Zo7WxzQzVkpOUSVvwm1ll7lPpVx1XqdYLRol0TF0+m2CtACcvU9OPVaKrVNb8Y1ovGYDODtY6mbS
3LHG9PdAtJxt54OQGrBufYMEVr/KXqkeJW2Iu7Dp0WMmXTvUi7oT0QcidXdBB6HAbOLFeDrUoPnW
hmii8MjAZx6byjmasVMvCobEqyKO9Bq2M7EihQUCqincgsFWQ/GbOkp57Y34XwYzqOEyWPrBUi3x
UOqj8412BZk9IGwQbqH5fmnMkHSrJPgYTFU9c3IEtBVIPulQgbrAaIYUdCJCvYKeUsvHgkLG+cip
Ad6ohE0ejdAgBqdoxuzBKGm0jyFfNSwKJd6Qpn7KJRlB8BgkuBZ8qQmo3k6D/AUqfWHzxdGQ/zf4
AaVS9wuEaRlqUOVjFOzNiPVKrgvEI/euXke7zKd0VaN0P07n2KFR6S0VcalAsEhqehFusHZFYrzp
XlC+OJ1VnhVXw6hakHW2UDPZ0ALM/OcxYn0RhyMMS63SNmXfjSE2JZ2R1kVbFmulfhYxQBaIYhmY
Bso9odBJEWvbwd10lFhosg5Uzd1YMn6Bo1oPWmVfNzohsUAM1WWIMPqGiJnugNr/UYQe5QxOQ824
EwI2YNuHNOqC3v9WJCbQs7QCAOHpKBFUYsMLM9CA0ghokwqpgZ3ZDGC7Ea6U1tQmRse5jW2rPCZW
hjTWHpIpbCvDuUYXGOVudZ2a7JAX7CDgnVbQ7QzREgLnaWVPKkvnfEBlyD8kgcsxasmsjRa943uv
Qy2IFsg9YCCgm/Oceo4xtZAUtMFqYtdror+8l6yrxLax68Eg8yqu11VMS0BDxPOKLUDf0B1S9hlO
n51dTIFtqo89pu5KVHQuNK1FoVGfJsbDq+9Q+2k3qJWHnetY9ZvXO3m9Rj6Zfdqm5UWLKu4QPuDw
xHPvR+0SSzuBQyVlUPqqQXW2IhRliyHQm33hVTBLiQU4j4qfv1TaiPwAEyTZrsKz6Vpm+psboj1x
+kiiYRN89H2Ro2UxFPuGZFhqtWquVYveNuVr0CklkCSct2t/6Ak10acxItdUQobZBmvg+9qcqDeY
zKu068v7Vi/GW+k29saQuvkOdLIIl0HQ4M5W1SqEVwOVAMOzb7Z7FfPjtxEd81fmmdH72PlgQ7Ds
NA8Uy+Qh9RuLiJoWNhE53M2XSludqao1ns1E6G9QDwB1ARHdJG2Ab6ZQm+5ABi0wVEq232JXU7+K
ppEHpYZo3wxmBHkpEutawHk2M63flCI0d3QL01XZRu6LAtv3EPaDfEAmAahS18kUiRtKRvu0V9pb
u4LxUZh8Bv+fuvNYrhvZsugX4QUSHlOY62hFkRSlCUIUJXib8F/fC1BFdIlVLXUPe1KDcsKFyTx5
zt5rL1IyFRCyS25LiVPQc3PNNY/ppJn3uSbryYtEBj2SaCDcpYyvnYzWi9l+hNenzV7O+Z707sxA
W8JqwM+sXjsjn+qDGsUN9HM01aE1pO2ltDXnxzRGykUYU/WD8xLobGMqhkOmupLwJJAJH9PEnn7E
MaRlkn+1oO9NNUVPP+TXzG5TcmlU7Zzi4MSSubjJmbDr4blcsujVHKax9lELZ186fTKBV/Xi3PQG
KVtJl9/pFJgna+rx75lZfd/UuUn7nK7tdZ3Zy8FFwg1XALckarwEBKbMV+uzUjvu02o6xnEpE/Uw
9bMEox+RWaLQrDnDvkYZocHScKZKI/YBirxnF1p0As6ng9Zyp9uo0WJYOXRQ70AUdxeDrvO9opsl
GrWcAByNnI43ml8KGTMt0B9y1sCpl13D1iGWijGwNrXAo+jmLM9ktKlfqPnxV68jn17JP0frhO/U
N3VmZfBS21EB2do4Brl8mdmn5Q0cTX2GX7Egx6YKakBOIjQDhDhjDdB7ppeD2cb3WlOROK45glOS
WrcvUNrRwKXLNCsBwlx8nOWyfB4XA+wmVKw2XEgX5keMzY3pipyUsaRsvzEkZdkxC/RZ3EewCUx9
u7j36B2kRym19n6xy+ywxiuo+26B7xPg3jHvVlppzIWNiaiiEjTchwqvwlVRVl3s94q1HONUmdHl
jpl2toB0ZX5jdUoX4BrFJk0KMDPm2MBu3LJkfTS0WWLhd+GOztYMracxGTStXWuuYS9d6ypn+fhq
gcH7wSgap9uYmvAyCNpRrlJq68dk0MnUS1yjxP/VmxYg/1TkMHpVUnIG4dSvK75IoHiuC4uVzeQ6
jxSiTCTmeE2RA6iHztaP0myJ3E3x9UuGraNkmgHfyWFbTCH+mnWGp9tSHNglydh1+nFVpfq5KdeE
HC9rpHPcN/wHXrkupeLX7CEBwlVG93mlMeyEpXsv5Dp+bObCSD/XstDyV8BK7XADhGpKzrWrpcYl
s4bR10b6qzBEk+/VjLiKd2BK7FBWrfEctTENyIbPjHkVi4tqU9SOuPzssNJ19a3XwHB4mt0mhwTV
oXPoFptIYEJm2u8AA5UTOrzmKTXNiCbtDLYSxVou14tJF49oar0trvR2Rpww52VGeV7W6DVlYlQq
4yYJ7rcBY0ByNbsvB3M2vBd00oK1csmTzbRmQ9vr0nG4s5UJ/ZuWMfwYkVGT25FkOFiUjMBBtJ7+
Gk/LJ5cruE5px6FMdFAnAxAUtXnXNtRHd4K47NoDLqSddM4D6y3lhel+mtUm01knlTW/E41qUnqb
M3tzI4V9TjYEXRFHvd8pICEi24bg0A+6KmiZEyhXLhMZ7WsMTmOu5zv0zk2IT5mvhJzBUT2n6YPo
F3bpWXHI99oe3Mj4oixHDL567szptQ3nr4TJlUCbai1HPIu6yW6cTCFBr0uXA1+Q65uVHG9EV0d+
2RDw6W4fvSqngcCpqv4EhlcGMR3fb7NmMClINvb2qtDaUUl9GR2E7jRkYRCu+UAY7NJ4hmyb62iG
ApF2efHEqCxiajKT1bTlxAxzoYRO2emnRhkQdmGOPFalIJprKNyTVlTtwUGmezJV0ihdy1FCt57L
C9PpwVoOk5ucxrY2fHUhQw1/i3tP+W6uW6xdHMI+HDynTFGjUDlNr85AsgzJh21i+8zunTeboL3j
hAbshVI2nmvwBVbhPLllkyKjiTJQOR8VZM8aDDZiiVQz6x5zSs1bOosZrzonH7R/rXItrSb73BuZ
dqoXkuLVok5uFJPqhw5+m30YV6W+CDSMfwig+Zdjv0mgk27ikKBN6OrvzsPtSki43b/JMH6wnuUN
EEYaa45n/+i87sk9m3/68/7Zl/n1z3vXc0KFE6N3fEufZ83TwvZGPOTXq1/dsn8+ARP+w3n/n22T
X/+0900NfUvK69+iAR0gkZ7E4IWN0f5sc//S5f6lu/WHP8VQf23OMEoqi8H8plBkYfVM/PrBugxH
lCU+L0udBOyB/fF/0aX8Zwvll19nvOtSVl1qjNb6ph4ZeZYhQ3gRLE9x7LsY2LyJ8wHtUVxPdLx+
3tb/U2P/f9e1v2u+Vx/77vv3/uZr8/+gdb+1of7n1n2QVl/Lr923r39v32//yV/te+0/jiq2Vrtt
a5qweLd/du+d/8C/wa4LuMal5+RsiVR/Ne9N+z8ImFybxgpHChr0fDB/Ne9N4z8mnX5GAqqL24gc
+v9L835v4P1358tyaZsL0zVMjqXCcB13+zL/1l+mlIoMw5hVXHCEowAlfQZepZ+kbbLOV0QmtMr6
dUQIRiy5uGRTEfuaeKw41py6nqZTYUWXXq3vZI9Hd5lsv5rK4Roc98iRI78a8OJvgXsrUJ72xkyb
JLTILNDQbJSHWK+XE0fgbYZ3JOM4IReEWDvnMrrVFPY1ECyE9rpVrQdJqre3rEAJmDgdcZNSqD1r
FRKIDbHjkJCpbULb0a1xKTJaBQ6oBYYOlqIY1+iSd+R7on9Z4NSjj2XcclTnNrqYjMQ32SkVmC4v
3RwthxYA2PcBMzuOt5yMw/4ldwYSChawIzqpAply6wqODWWxwrZdEZeNmfFtGarpPl/vq42hlD4W
mNuOtomRXKfWPy5rTsWdRd81Cjpc+yR0F1oHKESC+QJiaPfRPV5Y4jByhUpNu//b6/gvjXaDF+lv
7U0b74NJd5MRkuMyLcII++tDVmS3dBhfVB9jxRUUogT2JolLhn2MC6SZjsiy277O63CwrsrE6M4W
4+PFZehvqk1PWbDB/5GYiaXNwmmkgIuxrp7SRf+SVdFLq2+mqh63+1hg9gC98TA0dR9mTv9BrIBW
KA/6sM+za0utfjgjxlG3Ub70Cck7RmTeWyu9r8WS1k3mcM6X7iFCClnX9m1qF59ci9SV398Qe1t7
//utt/kcob7brmlg19OBbW9t77+99X29CNL9ihY9GrqYBK0nlvelg8umvDoOJZaij9+daHPkbfQE
8iJKf0Fj76+RE7SkMwczstJAp3XGW6lofkl57tg1LTXkMARLaGEPtX3tUXq5VYzcC8fL4BCxqYsB
WSqEu2Bwi2vTKNvQeZzIRGLwzF8MTrAoryCDlDngFtX+hF7KDTkkxv4S0+5BvVgiqpnxmPBNWunC
MNpqVd9YCdnMDToBjn3MrbVH1bPKo57wUDF1rTbVchpn68EA9KBBXTkYrXFNSZ4f5axHAVzGN9LR
OvCZkOWwHxGv0s3XrdIjK1A7qpn5A14/EFBE7362xo7Aj7Zrj79/MNq23Lx/MIJhJ5oBxOSm+W7z
MjgDFW1iUQvbOWHpNnj7vgXtMa2npoR20ZdSXIy5SK4aXZ6B9foZSZu+bSbuMU5QsdGsDmJ3YqMt
4ptJJfFQKBGqrzkPGKKMJM3zauuxgc+YOWr4+8sXv84Rfr5XmqbTi7Fs9PXquz1fsxowYFPaAuLi
6WgEeHvIfTMcYZzG2CNk2EZrd95fJQvBI5y7Q1br7qlPiDlaohIzKlgmiTtsyfJjn4F6l3HfEwE+
nn9/reb20f96q03VZHzsCkpS27W3ReNv30AmdTosw0htAm+PxVZ4ziBAHOKEpNC0nydTjIQaEV2m
gTrUbWwsWvs5wtsDXbVGgdhe1hEjrJs2uMtWRQ+UlJVaiSELa0sZ6CaCclKVMt800d2b4NqDVWRl
0KJYQI1ANG8IWedzgYmKIOkc4yXtgxoXISCnGr46op+l5iVgeoOiiNyKPoctPr72S/mFjFcwKW7z
ILaFVOjVR3y+q7+xXjZ+4A3UPsL4HPvZsjp8DxrYZqWu3pSY+nlUh6NwgLe3jSz/VPW9G4azspg6
cyumYqpKKur7N8BZzXWIo5R5KTRiACsqrMRVo9ed5wzBh+4ik0sE3L3wCBQYQx0+LKGp65eiVvz9
WuHxrTAB16vVVci7+mOp/S+PXWfOxkCScsQ19mTOvz12+u0A2hak+Pu1YaWoWbPQpUQKfE/kZ1Cg
Mec1xhb2vtDaHHTPZKZ64ZjAEhfhN4JT9Igt5XtRpp+bQv/jR/RrAbt9RCYidcYEKAqEw9Tq1xdz
nLBGF8B/sGjRR1gk8fJ5mpAVPmPg+ZDrhR5apNMROEagAwS5nCjFvCE4HKy8rnyP1GQJ7dlMYFQs
f3i82vuddLs2i3aQrRsGCor3Rb3lpJEspwihbN3ecJUQ1itHhurYhiQTmVRLU9hyqvVqXX1JjU73
XD0juirqwXgrooW/ttEOywzuAy/4Uth6ICEvHqzsCSjN1aiv5Jmb6/PvP/b3Q/3tnjqayfCD2RKv
p/p+w3OXXkYdTlDbahQ/wevr0xG+QW3XUoEVqOewrwRNpDQnhnQ/6Mb17h8WR+1f3jwHwo4gMtqx
dKzbvz5XcrUQ7g4kabn142wCQbIH1otmEI8R8W+eNQBuhfoxio7IAf3YOGTjcd1+Boobx8U8+p3T
FKQ/JS920c/3tj2BQ+RlrNGvXVpbXgljaKlRr4pt/8NpWuKm0iHH/OGXuNsU+telk3LZMXhBuaMa
Ede//pIVtXIPoYLmRCbor4B5Y1DiHg2gP+QMMcUozxCx3GPbw1gwKtIlsL/5HYLpcP/79Lcjz4jN
+2nAgsL8yq8S1jYsFW8KSyLJUlTVGohwT0RUTsg0ZUA4HmClDtEHUydfjKAXFeOozM23nvMDqlF4
AFZkI6pKKZdxGwvE5td06UmA6O9Kgc9uL1CKuP1mDODe1jo7AKl1Cegq3eMCGStaZEyyPcYg+sQM
derm+4DbsEqlDPBXYTir1Md9CbAixSvklJ8hNTBKWFqub2HhTsmf85QZK1ajNeuhnNbnyKXhpuaa
rxvxeoCGDUKg2dJGOlpjAMlqhZ3SNvuDkpRkLhNETJFlfqlGXTxA0Yw+yzg61kab3UCrdo+FyVPN
ohH7Dl3fo0L4xfawO0T1XrPyY10dvuHimvx5nfaHz3+XbLx78Nq2wqM3Apgm9HenJW59lmmdNft6
bo6+uiHOBEk7mDXFdfk9HuMHHIPGbVk5r+ZkJBdtxqoGTWbWSceBR94TtMsqxvn8TI/nUc/d9ZBj
Wxx77hvm1Q8c7V+y7WUpVR5jzi+gJJoCCOdvgkw2r8rcm8Xo2FlMkswZbEqAhzh7Z2shJ5s4mHXb
MkcGmzSo1gMNVBD/kSMw2RnTH+7Gv1Q7lrEpz1hZNNvQ7Xd3w+37uHYZU+CqhaAzSJugb729jcha
2l/4eUrWQzfFXzWnwM+tE3RkzcDL7aV8dUozC5t548XL0be2+i3F4ow+AbADFpTfr3/mv1Q7m+RH
cGy2TeQ/75U/BT/AiGYAI2sPdnWGYwrYkxfHdSYZWKbxFd/l3brFXjpdfgUaIJxcG8d0s/JtZMNd
EVdff+7mRsqcRSnfZEEbkT1e1wdq8PXGInDvWOXotJHjY7+0l2/QpxnnrejeV3WICdqzw5EgpEDk
T/CmeTyKatGEjT/unyBpJ4D11PUN02ZH71tSMjLiwZhyp6R9c8otswmsNbRkD9pqQVLizl8tp2+O
ywIlOlMTsrLJEuLAcCQL1eb9XA4R9J6wzL1164tXFbg4RjYyJVHBVHCzOtMHVYdfYbJTiaqazmJI
2nB/A+GN47XZgiLj3HiFGDB4iqbdTdMsrpf6QN6aP9sFkFSrYRBPZ1k1io0ZIa6t0j11SzndNhVS
bibubVe9kqqNEDm3SKGIpA/yZgyiCrOPwert18gmLoWsP+YK0OvVIrRExswzWmc55JRQpLxagWA6
kGSUc6Lc3nFSQba4iC9llRlXil5seB5KA5kTppy7herH1Q96rHOQNzMERl0+JJLSasqyryjQv2lU
t8Q6Wse2oENNmHTmpePEnDfpP1GEP005BLkZE/3FTDvwOpN4GrWlD/UaspHhwKLW7f4Uk6hySTBV
t6kgB6RH4mH1y0bbUR9VvFZebPTMv/lM93WzQg98rBYYD2MEKJnz5bwm6FToteDp1ZVxfobsFI5a
5hP8U1NhkLVYsroC8s4w8xgvTEfco+ayIezVIrIeNQQH6+2646QSZbAstB2oj1AP8PHnPbPrGCiU
O3S4vrdXfl9alEpRvMat7tdt8bYj40Pbs1Ijlq+9IdFqvwSffhiy6Apy75EJgRZIpZLBqNDxcLcN
adnOTwV6pV50xnH/gjut5+k4fOB5Gc4sG75jvSLN5q5tV8zJMuyt9C1e+eEip+nkqA0BQlymNKwH
MLVBSkQfeBe2kryrX4fCwB9alVyNxVoGXtGV1KOVOfLzVSf1KGT4AzE++zHz7CDv+kPWVtdgW9Vz
O0Kf6IakCvZPCS3EE7Vj7uvW1Nwx+fgGwPmLAETjpUqmnJeO7IKEz2BgtQqUxroiLIIYBpNkPW3W
rklMRDVQctGQH+RDxbn8ri31Yzs5dzk84QcCDdr7bP6GuuGaMyCHTkNtgxwAV5i59eQv5moerPFD
vEDK4ocX2G/zl9Ko3KOztrf5OIgtxQ2PrImgI1szzHdJzMDYsoN9JZ2ZlR10Yfo9aTdXStLeVXJe
6Cs1vN2Wl48LZ5/lbm9s2XOBpmALkY7iSVxHHVYmJuavS0qTQWGMHJaECsLYZGi5P1dl7HG8Zc7m
vuPp2AzVgFaj5tXIAfMYn+KeqxX9po+TRzvVFEgnzUHMHBzmPmZQlOKvBZqwVROgbwYi1QKdRgr9
E+kS+8fTL5PtU2nSsxklc1hEsCTihoetmt9iFfbi/hsH4kQxQX9KJYydISX4GLJcpZni2h0aGUQD
n78JccWndPxgr+vbsGiGv/8LdKSUUMci2cbuMYpiKMtS5QEmfOjQ7zOv09fh6BpbQlgwcIw9yO0r
nMTAW60Ta2slb8YCw0Vl1/PtUb5SBPJm1vybONTsPDo0oosYEXWXYW3si9u0dG22g/5YzmAgNJBL
JYDHzCjjDzY6DFMhkAJMigIEJTmYSJtOmHzRrI2s0PoYqkMT+a10ytMw8FjGWpgA7uX1AuQBC07q
HhGxst4XanctZv2jPogL/6Iv2u7j3vmxtwtUyAXqyqUPmtHtbnWHFiUR1vnW6ylZBRU1ZdBXI3mJ
N0RlqTjHvnL4C6Fy7lxfIf2wT3GzflYTAAh9B6fcUuMZh3jSk7givzuM1aEVhRYCnWPqEJiXWb0g
Rqn8RDLdF1nAhdluJOSAG0Mr+P1b/ZKu4hxr4rAAqAv3Q/2+BPzsfBh31Zo4Vz1gHH9Mes3fv+iK
dUAhpeUgE75vsnqQ8alkem4lY7VJKGeblcxJg+yIHwSoo1aIV9ll/XFe6d2yXe6L3b44NqP1CCrE
9qd8vNvLE600AaUU+kuRVDd1S0j64LA35DwKYZZE2kS3s7kxzbYGzb5iGCwjrD5TdyaP+uexF46g
X3C+OyA+IYS+dr5lW4mq5sljOXJy6zmNqD0v3L6StCmrrQ3izatLJDtGi2KwRWQ2tc2Ansg+8rkz
ruwU38QYFRQ6v3Gwx+fZGhFNbavtzwe8fa77mjlq3QE1kO3vN7RXdRhlkECTvvD23WBfnMHHsf+I
hx0Vbtl9H7YcoM45OCKS+JK6Gy+Zi9ISWXkVLIq8mp0iCSo1/7Lf5L2YV7djx4w4jJ13/kKi2L5x
7CeSedHvpDrlR4JokS1uKFh8CydH4USuZnBWtKSlm9vwVWUNW6hicUIg7I033rEDJJEpEp+LwuLs
xXo2HMgUtChfB4z2OBRlUd+gMjwshVNeF059zdps32u9OOkjHXzwZsXEPdtvJR2WhUVtKUNrApOq
lYVPVNDB7qjH0DYMCDbR5+7N5bFvyXEcqvoPdeW7QenWq6CspEsBsoiTLXOcX0+CeRH12DPG3lei
QntsLPFCo40+LBvYYCUKuFWg0lPsYnjegraLLPuskIfpp06eAE4EuWXHyp8O+//sbqM715kNCVoO
2+X9elHk1kaDO4reH2n9+oJe1VnnsHSIUyyTkp40w3fxjIepY86Thhmb7uH39fa/9EksS9UgdJm8
oob+XjcOFdg0s9IgIg+I5SUjnXW2lx9GYXyYloVQ8Kn199nJvh6wTsyndXzuG97TdYzQ0fTKjwFq
7hop59gYntEqJ161zihLl/IC3it7sNfh5fcXvc3b3h/r6YzQFHMtrtt5Lz4f8rpfYJb0PgA5rL3W
FGp4BunRkWKvYO2OTMu5BjAJZziJKX04Bw6MOXIceH8YULz31GzvlSNogmPhESodp3dHK7k402Is
E7moI7IuNjn1NOSjG1YOqhOA/wm2ULX1Lae6j+Arnfjyu+tOba4hpNyk9pDfOLBcw5Joohjoy6HM
4Gro6vzw+1u2N4nfHYhRYgnNdHWeMhrCX1+1Ou2BP6cJ/TB7To9rRwnS1W3py0L+PJhrkbziRfmo
xBmdHEutgwkcKR1eiOGwg4bjZKOxg90hGEawhM8JTRKIFayEre5rMPwPsqA7YOEg2lc92ZLIGZnT
Q4+IyjMa41trXTUdNXcaIwXdV9/WIQ5pysXPzkljkSmDTTqcIzZfEsB8Y1jUg1uzDKG/RETnPBL8
lSNJc4juktFw1FPzYhcAJThGr/ELlnsLAFmiX6YVPzZHJDRr7PvuWIYyU0Ir7573nT1t8iFIEs74
m2lU6WLKiwopiQngbSu9GzEEoolyT8zFcdxOUvvfhulScdY//v7h/Nvi5JgGE2aaqabQ3a3R+rdW
bzRMpMS6PJx9pgeLFBnV1lTacCkB+KjdFTuhaypfe3O4EgPL1NRyxslz+UXL0j+MIcX2Mrx7WViS
sJIYSJaxsr17WZi1lTlNVaZo82oG6G0UVMH5eeWgcsjGCN6VVjFrHvrTQPq6ZXbf5dJRctpEMBFa
PqG1IYjeaf6wiP/L0ImuqE5Xh8+eCen77761rXYGBDwxHpVGqKANg9JqAMZRZ1KSlAqtvk6cJCWH
ajTtMXbzr05tEu4hi/IYxcZI+Lj+VHcOHDpY5AcHlg3brot8m4gF9NXSze2reFyvSqIJ/9SFscU/
G6sYOjVVN1AFaLRj3jV30QhRlzgawPOaXFMO8S7bNYz1wkIQRSYY5xV4bA45w6rbv6aqzAMThtnt
swpw89ZOv6hRThzFaNaMCLd8S5Hd9dJGREYdhv1v9hnZuIR5KrMKS2Wb8mRq9kVdYdCjJzwPk0Vj
a8Ow5Iw09mn/hJS6b5pw/7C77kasJXVlfbX3LRoRpAAjA0SAVOLZCagJ6/5e5imAMly8IT9bigON
RxZXnL0lDr8+v2Sw6AjhIul6IoFk6sSPOmrJs0E4DUhz/L6X5PpYQnweSGaHQX9fxRzM9/KlmSB+
Z/H0MLrr3d5TrQztaiWnBdHvfM3okfpzO2AQjJMGmowfMJnvI6jOVm/TtMk4FHNF+21Br2dwum0z
aMQ5QPNhwoYDxmVaCDputFstrQFqWYFLoi06c/HZrTUs+lXpw11p/1oNYCrbUhThMMAZGTnJO3a1
+Crn32C/AfvmSRrgPU4jAlUmeo6dIgYQgN0n2YnTlPY3VtaDYrLjG9SF8nqyPRcA/YcsMUN8Jegv
ObGo6xo2TQkqaDvrk0bAKGqr1vTkjupLXKsMryGlRgd6v9JviL/y6q3entz0kq4a+M0ONnaj0ItZ
AOgC7yl1In5RHchP+3UaENlnne2wTtbmoGyfCxyEJHRTiAAxqdXh3inTiCMOh6kx4GjWcFOwSwRm
038xW9jrwixmXxgziQRzt5IvuAIyrAoaYML+MhocvmtpJUENUEk13eXAbZy8IdIOxLmQZDJFUDbS
mEUcwUAjb9MPMaq6MwnDTyrpDFcFG3Vdjpc4py7qJIPsKm+pQOf4g8bBgaAeFBsapg7PGQF97ooF
RyFralr0sBWzeugZwVqQlQjmFLcJUp9z6ozVxzVpwkY/aZOhPmh6LD8C7z60PWf9VdCn21qgREs3
nje45Ml3gCvwvIzlMVWQ7Radc2XC94B/tZ5WjbCOGvIbjRUwH9AKNRtGtgmtN6B+9vZa3hwVpBlE
cvmN2hFgzXTU36thZSjnYBhTrxxZcWZXirPVUWalK/14r5t71qVN1Lx/kUMPDY4WfRHkkAUABuce
RpSPi+qxSnU+TpruzLmSaX+TAOQ1e1+dpvy0vwN7ab+NXSoX5AA1m+2TV7P6LtY0bz/kbyCkfslh
4pRt7tuuLujBFVm434wYdKUf5zn+911Q4UyQ9pug6FKyDHk9VVSTOVgd+CA0Y2wJ/nld0X0S/g5m
mKPUViVoVXco8D6xr99PhYr1RlM10s70Yw5klYsyDsDQvLGEN8ukpINCx4yj3/Q9tHdPonOXo9Fz
5dgszqg5p1ui003ZQJWugQBO0pti2/XToV0PaxZ9oP0hkLOII7oWfJwiOZlrxkURvPCzm6JZRHO1
Y4UJBp66TQYaz4IyIVNM7GUq+mMi2tntVuKiKvWw//Tonj2/CZTteFfXFSu22Xr4UgK28sp37PRq
7wHUjbNcpd0rRPH+Ggg/0SNUR2bFsux2jMfoexAAiNIBSGphVNX93h7dWy5ZWbd+MvflCTMqwuN5
DgAqevvUj74Fcwkrw8LX4MlRoYsP5Y9htmB42CrdvmqJThnN6rydRo8hp/BlCpZ7v/9DriJTKbVH
11TktbIzOEBx09F1PgGioMUkRYVnbYhIdlPpWqxxsG8e+0LcbiOqaeV8S0DaU62PGj282j6qoJM8
uR0CgMeai1HBkrcfszb+Zq4WytN+a/tpfc2p3SO2l2YYCAgELWjTSwZjzTxTBzuPuWojB7NoZLiw
3mcPyoB7aXL1tSiJQ89lYl/WgVNaFAMfn7Z+ahMND3nhWoeJrmiQZJKzfclMTcdMwbAmWCghg6Sx
LpaWNnTv4ae5VS58rb8TJUa5DMBWWCXdicKyOxuwwD/WJS3fre3VCM3yKz260xfO1NiEjdBKk9uI
cL6cIiF3tM+S5unPHS+Z25SUEIp7g+56rtTs4im7tbnS+I8214cX2UQ0vvUpWuhysQhQtuVDHE1P
+UBIZIn9IcgIx/H3wSGch8tYiuYWNlVsqeNpf+8I9aOLPb5VxZycEm3UrywXWOJ+Hmu2bI1pqIJ+
68FkaVvTvMcr5Bfp7aD1KS0Lm4SfvYx0dzGAmJ7xitY/m6z70t0zrUAjbtD84/S29dwba53CRs3P
o8HYojElqRSNknut1vGHJCRPVtuTSiN/fxyKYgEl1fWzneb33fKSwYTkgcabO2a9JrH5Yjf9Bv+p
3vaZ6qQsj3HbPGUl5cm+O5tJBk3fAntftTUIcFfGJ4vYREvhb9UDeV4qs+QbQrxupqqu/GpUYYyT
8ITfsjnTQLNDvdEKjjBsmvoir1x8V/uHao3VDxIDyWXbOmlioGYqEWBDTtQX1AcB9lPaEKj7Pwzu
D4TcvBMxFcoyuy9tpN3KhZU1A7Pt6doce1PEJKNzirLzjG2MxIjmg1G4L3m8pBetftp74/sevv+s
ZrY5E5nq5JlbHjYZUOT/KtIMMqWIg72CGue5OROsQ+S3JZWDgPHsK318HzFKP0Kitk4RPGwMg+QP
eJB7FNZniImKzWhJK77wjEdSd45Cr6fQmcfpkHKMWjMUkNj1fQt65u1YiE+Kq0eXgkrxkFFBePtj
S9KpPPUxh7+WPW7rQkWmHtZOb3s2BkHmS2gd8v7YbW2xqV4w8gIr2dcT2+XJ7asdZlM7SDnu+13K
7WFD2EuHFsXe9b6mEcSweSnjxsssYR270/6VuXcd8q4jhpQSOm7x2baflFlCS5rmQ7G42BvAMsI5
Zqvi1LgfhfbGeFP1rTdOLJpQrr01Vr+bmuV4cLQ0RHDYD35205fXxW5pvNc07haDhzB3+nhUuViw
x3Q5TGF00HjJ1MIwHa5u5XUWHd19YKg2tO1NHU3bULtXqinkQrEXPSbE/VKx1w4Vx/iC2zUPIfyW
vlEyWdh/tFVlnpMBoZ6X6DPiiQQoGGvI3rauofjMOvHhY6c8J/uLXzcn0yavgw9r60M6DjBgytcT
ROpNyMV3iIDwKxnu39KqBZdT0sKEtT+y7qciHKfklOsD0I4F/xU+EAsF8P6dKxBFD/QaS2/Ou4fN
2PdzdFoveRuuL4ZVv9YlIdZGxXKzL/CJIe/a1LaCeBQqweraUXuOGfFeb0qOLFUh3gSRTefVKZMP
zO8ar6hLeo1jcc/xEAMVmZj7/22fjqS1e69rWgQ5ng5xKZWjjTjAX+HfBHFUfe/pQPe1I4hR5Oyq
TtbjtIiLVuTm0TDqRwuPREorEosk9yzZGm8q6HKLpSRJa5LRyhSvB56YATHWYX813K5+s9MxOf71
FOnzq9MT2KzUxw/J+4MgNsSL/ZjXP2Q+bZZtugGzWIjDXUhNMdnIbXV6q/D+4UYs2GEYtflV33wU
c3ab9ykLrwLIWl25ZU5Mq9yqgYeSHN/2vFdbHZQXw91cLfNp3gYUe1vj5ykGjJFnTu1t1iah3Cqa
SZivda95tkCztQnO9sop38bt20oKPgyS6daUdlfs9w4UEWvT48b2+AqZ6+vPRrNEnEGUnjdmo+oz
sSZKtcw71NBJedrXnix338xSfs40FX2wnYug04bv+yepK82rbU14viYstB0UJb8BPCbR9O28yqic
LxyxUSKwahx78iVHkR/KvpGfdJcK3xy0p4XKn/Oa821vFSMThFYAe9dgxgjxaN38z85xXyH0wbnG
oNJfWJPHYFmz8359eQJq3FHGLKjqqEZnWVlg3Sg0lh7cmFz7Y2JHj3uJCS2Up7VV5g3TObKAOf5Y
X7D6LY6ClXsrM2SKjLSJocriFO8XUpZ0b7GWT2oDssxI8+dpsJ3z2E1v+5HQspu7KKXKM6UTXdxk
s0STeqfHcRWYdNcjegPwl9yVft42ouaVcTb1UjdlD0XJkSaz5IGRYnceovYlU6vG19qEKsQqEmKb
jQ+7WDUte7/RNbpIvRPsw5O0CYsZBZ6cJHWHTA7pCq8zR7r7U0jZbXetWLuY0Uh/FU8OSoWqn/2s
r8+drR0Gx0mPTqT3QSJHtBFa1yDIwpI1avIuLepv0qFFp8Nin9NUnod+CGPFwkfYCf0QtdNHqMSS
Yz8aidnCtIfAQHYjj0yNPmqiGc9z5z4RqFR5ptEc+eSmq7r6oQDyQzEwHy1E1FcpcAsN7XlDZ7Nl
uzrhfD4OCfIIU6TASu0JFRdYwv1/LEpORCQMOIFAQBfg1WT/NP+LsPNastvItu0XIQIm4V63t+WL
RfIFQZEUvAcS5uvvyKwTN/pQHUcPVKjVdFUbyFxmzjEZGY7ptGztjuq2H+P3YEF9FQUji6MMV3bq
TAx3pNlsMyf7qt+RNU9tNI/Wuy6U8Ij9BIgrz4E82QtDU2NQPQlYoxOpE6+fnQp5prTfw3NIYhd4
X6p2dykfqolw5ZH+0E5S7oHAehGYO701+FEAiDoSsmHd4mNYI6skzEI6mxofptkaAg4iaArkv0Z3
4um+1TGqZcclUlKTwMyGV+yT+LjyCO1rhwvIkmuwkx7G13UtWCaNlA+L0dBIBg22dTdg39w1u7mw
s6s78EF3+VsKO4wrGTmWkdQD+bzsjMnG3tjBwNkzgupsF5RFWQc4SZ+3GR6HW+zKUz4SZJpz+BGO
uDzpb7O0B6rZzvsJfkQ9Y+zu+m6lQuXL26+OfNN1Y92Ur6zgY2b8PUqRiHwjKfNLMYk3QejhB67k
YVcW5b5dF3lY5CwvBghaDMe1e9DtS6Pc3jbH9q7LgwqZPtG49OQWfxBqAKwOSGeZmx8JGTR2Xl2e
A+j8W7+e2eUGeXok53WA1sGVQbc4Kc3CGiXwV8qk2eDLs65dmMHWh+emZhbhJmDm88Xt0gvK+OQl
c7tb0Zjj3VsEaklOJoLF22NWt8Hj0rs/XJkxIywNcSedYJuUWfLkrxYRCCm3aT7Z5DBQPsRBcK7r
9VdP8FYVRGLr8kQc4H1bO55dm2zczLsmpAJ0aN4iWcjLWto3kJPxiZAji5Y3BSXi59vMLNhLrvVy
JPniBvmdyJrzQnzPzvaq9Gjk7RNAcf6Lbx2myMaVGSifqTGH+1guj0Hl9oeJJOW6yP+alKzYygZx
JvposyzLW261uB/Qq16wLnOM3x1IhIcpmNxTFYV0AiXPM/hslaJWT49GL/cYPrBCdlNN+GEvdwMe
HOxMLhEkRnEtmSLMToitxTMT6Nn1Kx0/jleL+8pKeIiNoCEsrxqeiZBj2td1E59GSGhVTtJMmXpc
ef109pew+9J0KapIL9nb0RqcXPouCKvkBDGByj+KMB++rpB5NvpitCPz0C5+dQjtZCMGw0S/MM7H
wUF+ZRnM5Rl5nmD65ge/qb5rzxBqg/2oWKbWiLfVnBlDCXTkRzOrb0OdfI3Y7j6XavCJk/Tdt57d
QsR7eyVZFT/t+mraK1jf/JZT1t+TaCjfhxbRlO8SZagSi8txFW9rdY3XjIa+69KzDknl9k12aQH9
Dwjzjxme7zOOWqIaazvAKQjAcALl0CMuLsw1PhHs1j/mOQd7xpCH/YqEJB06Pyt7zQ+xrLKrNFmJ
kIjZbacZ4uloXXNfGQdYumYZ00FvTo5BlxhYhGGpk6qBEn8onkCyR2e7qm+x7LtjUUVYzB2w3w2T
280cu7x3BJGeMhayQNGJDcSPvLLaHpB4JS81VBDWuADGR7JTRxXnMiEX8rOzYybpDb4iUX0ey3FO
/RuNVAWyyDjZ1ZA8QsSG0oBvYGdJYcAtSUl6zbP5ZNakyGOzPgp/6pH1TybLCaCFAfqMdK69W+M0
0T5f7OV1cWeSRsvRR801nJhW9IfBaoKLWwOyIYXlrQQAf2xadzkFJSGHsb8uV+l5t8LwnMeFodHj
2kS3QVIuE3pn3WlL5JdJJrc4LYInWK4JGee3panDm5wyY1tGqcnCzSOAkjwy9hzZI0LuvD+MSTgg
04PZqP/h1e3BJnDkBAPHv7REBpAlwI5LR9sa5gqCN+uLnaaCr9kiqaqn4mjXOYdJH994gpyT/rBW
JyhOAOS5vNu+PJMuORH6nrz0K66AiefhUNUAufMC548x+5LkL8rNWFHgPYPNd5DxQmONnqhcbOID
RXTVz44U7XfAF2jWYhfGzGD+6kNY5anJjpz9ItZuAGobssSmh2DI5odiJFpa6028eJSHmWcA+hWR
2j3BgKtKYwRDiqgdDFmZBeZXokv3YY7qhMA/62Htkqep9eKzxHvG7k5pJ/irJ2LEQz0O7ilI4c/y
aJz7NOufGB69DQufCcBi+8WZkLPZPyCBZ49azjZ2TXpqu2ZCpuRHX0gyVIEUrxBLw9demHQmk5Ud
V2/gbARVv68ImLshB02uBR0KUzpr25pgluesdvdxO58AdeCTn7vdXEcNaYtY4XM0kI9MnRWwIL8w
F98DiTiaox0d4A02mxhy7332zfNA6vmuczvjCbbSYWy6n8yIHdTsFr5xP717tfFa1N7vhESM+yIr
79kCPoGQ8u7LaL2TbqLovu20d0cUBGvA+9AK8+pXuX1hHODCgyH+IK6qzdRHxa1ie3DT/wZ6ipFu
kYD+9pTiQYsdJhPJZ9D21t2tU+tul28jopBr5nrlTXYOGsJq5ic47SogW8Trblgszm76gRst9YHt
LktTABFHqBPF1Wg7mgHUHSfZUYtncJfiYiKMgQndIOLz0gwR2N6fLpuzhzE3hnMVg+QdOwHdmnso
wdUZxqSEmGv2WMBAQJ1cgspxLf/BCl0CnLrW35LbHbFhcgWvoD/fxrOlgL+UAcPLSoSJD99nLcbX
eUbPYsTLGWGFxyYOMWxfl/4dC0mywTOYn0TTTHuRAm2ZjFhpuYjL7dxIHmkw8keeauwOQg0U3OpU
Mgd+YCkePTgS3FaS1/O5XQcQbG3xZM3DihXPy6/CYHMKaHw6OH6C7HWtPxryNUoXfMyEwpxt5Uh3
F2GSVA7Vacbdl048nKZ1b2csPuAF8ofBZtaS0+R3MF+3CCPpDGP027qamuKGXKLxilclpCUgj3Mg
X4n5Z0nWPSOUalfM3sz6n4oYjw6qKs+ls8iY/t4qpSb3JOWwrk4t1eCxCHxrp8y9i2V4WEOmZoiP
DGTi5l86DH7Cs2nkoOpN+yXxfOizaTCSPDDj6hyrW+2O80PY5k8+nUw/WqTPXTtmEsR3IVQB/A1K
S03smmb5IQIZ3Ip2DT5XOyMH/Jb8cnBbuG0rJg9KR3XIiVIHvN18E6IS16xM2dDRoNZLdB7ssvrB
mjJRRKiuJ+ceC/G2HEKEABOhQcTdULL31Sk0QA/7U0v/xvRA97aLqWwLzE6wrbRfWVPhC8tK+NBI
sIwVIahVuvW2SU7EmLMti+f4zOh3p3ftq+G99TMqUjs0+1PeLE+EJ0TbKnhynqPBMh5H+7cbvDr1
e1YH42M2zBRV5AktIoreZODvbTmdRxesXVKwzaOpYzfcMNoCPBWgT/OQDErjAzllu7PIbNkIN31h
oZI8xgHLJeXuagDdbeGmhxwTPLa4OS1ag8HCGAYNYvBIHIs4gs9l/oaU4BhgxnNmu4ILPO/pO+aj
bU73mYQhi1rruTXNhcOgiPa1BM0SEjF6M0S3R7P/6IR9c3b6/LHtlv5omvJ3vlorNYZAkc4ehq3f
togIZ5hRZYGzSaJt0kgiQoLiaxnkwyEFhogeOJ2PllFdq3hMb/ofrsE9aM30DTJnzYba7zAaaEk7
C+IMEeJMBAvzGnuOecVJRR3auL9Zaw2XkfGL0eEdnHH/7KGvGIi+3OYyjNaXwCriJ7tqUIfOqNDH
eUyPZbWs+9RYBNz1yXgC5WMX74RP53sbntLpXxQT5j8lCliUiOAIrFA4vEzK3vcfkgliQZoZ4gjf
mSxiadRQNSppPJufoGVEbdTOV231wT8A/8wRP6hK8LcU2Ysegfae4Ayrhu9MBodtalS8K8Vyj0h5
YS9HSkLhsPlzUQRCdqs/cgepNn/ANwLUiHvpadSGNVh3VcZUJ6+9jy6tswdcPzv9enOhM8Vyu79H
/CbbT51/3L2UxfJRZOqJVuIOmZYckQuHRFgR2WH0LwR8XJqKhZvXI5kv2ztiAfSfZM3u6va9Lsvy
6Oq5olIc2gYdhRAfluu866FrRWWyEWb9RqrB79WKQXZlEyTOFrGqawxISpQaX6St3AJUugVOUR/w
vMELII5OWDMB8gHDidJqqU6r9b34rfXnc5QZR0AcXEjpU1vbPquRiSR01nwEVFFYMh3EMe+QJ0PU
SMN0RG2kuT8JkhnQwueGEVyyoPnaLflL0M/lIwhPljSu86PFwcbJk//SMyOgLLAF1uAw5PM3pyqr
f5Nqef+UX3A1AkFW8ov/onXLbMazJppYhZ1j2TvlOLXLcV9JtLBgC89RVD90/KynPifGqa4b4qWi
FyMVKcuK1T+rZN6NIEFn38uEz0QSgo7KA1yCX71ZHW4ah2ySFydJEcQVebXVs4eok4JQmuZV3z5e
Zv4oAvmtmqlwCPUITpbVo+VOWmNTI2zYlF1r7oK8+LsjGm+Lpm64VBYwGkmq1JYLSm4LC4lYKtMT
gU89sWpfKXHRjq50BV5Qr0ypwfDndQVSIbG+dWR7XRg03Qr2c/CgGPI3HdvQ0rKKsx7UamsEjZ+t
0pzQpcve+m6JBJyLeoxxoNJjVO5T3btnbBY4FfzGef5WJHdsLtGlcYKrQ9oPlxWhqoWBPZpB7Zck
KNB94LFZuk4N2hO+2pVGA7nWCJ0hnygIEh9ZlrQZPFsOlF9bfuswhmxoB6a9h58NN/KK4SCmYJzF
TniFePQroqPLrrigkc74F+aDEZ3DwWi2w7In9yW8aoFtH9i/02L5qv9H2K1fnVr81m9+lUVvo/KH
KNkiGkfOCnhfO120QkRjgjuiADC7z8VcnDOu80aSVDM1RvLqb24bPuUAoU5TY5ys2X+nhrPwDjXZ
JncWlpJJh6CDXtJj+1M1o7MFdYcOg5cCDNs3F9QaUlt+M2BWfDC1tQsca94zPH5N1PC7jeKa0K3k
Q2bWy7TYM54P+2ec4bfS8hvpN19ZwKmMjYu+Jw3yRLA18urTU+Zu9TY5w6fSwK6EcfJF/8s1wOH/
3yew8w/tquc5gY07FO2jCab8D2ull3hDkohk3TpZd7GcdD6UObB6UlBXlYNDYnFGDroVVbRN8avt
u1RgeJJZT0SnIjO7Y+2Ig/54+NT25Fv9SiTyTJeOahuE6P/N+DwB8ENlhuyGHY32FVC7MjcubcI5
Bb+ZWN+0BOJfvrZ/6Es9FudO4Dh26HFc/CnqbBOWdkQeTXDa5L1pEsIS4jl9TvPsV2Qb48l0vuu9
j16J6VGiLu1SRoxbTBm3NPUnvCIe9hHrp4OYO/O7v+co+msmW/rY1GwJYvfRtuoSxBtLg6b5UVTy
Uq+k8VZK/Vd01KhdCBCYrXTzL3JD+x+uWL48x+ezQwrteIG+W//j7qxZ2llJP7B4bRbSrbx6Z6uQ
m3xe46NoJCklfT5vB5dEF4aReu2g7x2/7Dh4oOOeczVwzeP8FQLYhPn2qL1Pg49lAxHztliTn//3
R/JPiSR/Z+HjQcMxgDfZ/0Mi2cPdo/5B+pcY7imP1rNCxeLbEFsjLLpTs0Z4N1hXLw4jdyMdw/0k
lvpaGCMVS8IsSxr/aqtU2t7/JZP0YJIAwVBQBqTlf2rKW7uYs467d2uapbcZzIegYScdkA+Txn24
L/AWnLrIxga7rM2pMdWowonejJg6JVu7f0Nyg1P4L38hz7ZhWlghz66jnuv/+GAtf+j7jFWVUjfa
+GsGd19wGlwM27vw+sTseYf0ilap2rbkA+wQR5l/aQKGlvsRdtPi4JUhSRooUCZy5LBVyC/6MWA2
cy8s1BG9/7W2KpA6mNV2LnIccDuELU7AJ6xWAGBkMnDuZuM5V6pAJ/orNmmZxrQhenNmSlmtqIGC
1Xw02/psW9XvrIuZjaojkR/RRY+V/ZK9sYSLoos4wHP5Thn1l6F9hCEcPcL22/QOipDKoLeLaIFI
cyKXaJFTAFcuBpqC3ZeAuh+5m5jXCTTQJrcr420J/XdWfJjG1kie2mzqP6pk+laX00BGMy3PaJcm
SdfdCi+Go4dopmPmvoAXGt/nNv7ldkPFXiirrx6XFiMS/6K/d5j0q80orQbpQyMu/e8wLpyt40zy
qz32X5iFc1cVr23QwVBKvDst+t/kdx864Q/XOnQqynJGFmaYt9eObXxJFNltLmV1a0Movu5qHPwl
S7Zy9eMnQZddt4iA65FNpOrEgHmAxJ2dfdV1lAmAYY9LjSCGSuen6H92pNffyavm2jfj7ApMcgYW
MZSb1TbQpA+CVY/JXGsiYTJVkBAvpI8lK6+n+HwsO3QolkweOm95SlCwQ5clZXGI44BQexHu2tZO
L3oZuladsVcY7HagRcUQbQ/B8rlrNjsHc0hwpkzfJt14nO0gxFtPS2Vn2bRXUnPm5RoTYDMPm9gt
X6ABbkolbuVPZiax2qxEXVILkXtttACauEUMHJmUn84kHBtnpIHcNaXxJp3yW9JTwmu9hZZWQx6W
DN7q+zQQLlmnzC/ZtM30U0wcDQLGJMfgwD6ZQGqn30sZb9AdCKo8lqIV69ONFJ9SFiUB01qw0ST5
NufSxp3o7OTk9R8tF8aIEnTrGuFwtb/kZWt9yuFSwOGf8hTdHuv6nuFheOwq45531c/Owlbn8aML
kRL1Q21t3dSGH5jIfWO04cYHBbNZYrQ86I22PvF/+hIy1lDs6nS6cB4dsimxb4Etj3noRgctpMDu
zFfjjJuuW9en2LyEpL4f2Y1+c2vPw9o5thviaoZZmj/bCXNmYT/hdcoe3KZ9isfRhF6IpSo13IPJ
MnDbGhZDfEj4gLD7YzV77n7pHJKhiPZg9P7kdPWt61H0NENuH7BdisPYtafJbeeth4n5TL98kiMs
mzh2qpOMcJyiPNEi3tQWRBnGSHIL2zsQavotEyFwGpQwx5YAtd06jl+ShlmPI6KfpfMwtst67MiM
Pbg5Y9omLIzt2DEx8rvl3Kvhoo0vkRWqwXRhPrhZ8uL4NRuBaD6yc0uvmRG/K0ZZJ6azqBExdtP4
M0rL8jqu1V2M6bmejPScFXdK+6NoxfxU5mLcl2v8ytJ7OqtPf+nFzXNa52zhgnBLUg4L9xVAwYez
JsljzX4qblSjgT2fBVyyvrYWdbCD0SogTflgZwLHpI9KOxDRR4f6kZHGzetgjaR1xFI7wlTjo6HZ
SMs4Flh0bzGBdYUdx8/ScRT02DgIMAtlYmGKtpbpRsTpF3PFumlFe8bnQLQahCCitJivj3/pekp7
0KQSNzn4uF8ow9hEKKecPryHZvpLjg6jFBbpenfTNu3vdW2+O2Vlbcaqis9Zk950GddG7k/T6D1E
+G5wPFUrklL2ED90kdoyaWQa6e6WXNSXCcdLChvWqtcL9Pvm00MXpUqlU+btTvOv5kBxKqzgDSwe
k6aGtVJCNEE5GrijzW5v7a2ynY9mi5p2lONZxMM5UUq9MiBO12vlLQrk/GDP6Dxk/D4OavnsjB4u
L8VAz9Z93qwc7uqW+v/SKn0FBJP/nE1sLqVgFzfyNoTAf3SH8D+CFOvUGUgUe3UqIRxwJuhiRIic
da2km6pxYJtlRqgCgpDJQIaUW0/UdKHIrPm4IqfZJ1XP59n+Nsq5P0nl9ixVn5HZHhQyTsBz5RCb
3przzvLahzHMLDJwaaIC3qzMI4Jcb+jHZr4pUX2b5cOpyX6NbbeLAK5urTi+l0vQXwaoHMNQyRPh
BIeJ6uhogIje9hBzI4V0iUOk3rDTNkPY7bIBUa8ee2pxNQHRyzaPI3bf4NQyOX7T44s2XO4enpud
NtvH8/hKkkCzSWJasV7ZyzUqIbOT8lGG1MUm8V1gr+FoZKnB56i+XXpXYSAiR1vMAidYz7oMsGEw
XTxR+3cwjWRhj+mjhSgO9nJ5VFxG7llVQ4A8+/Tc20D/Vxpr6tbqWymQjBcGUxRgd2ybFekqq8U2
rdlFrEH6ax2Ftx/WRqU4BOLUVdlfi5mH28RGUJfO6wvY8ZPBW86RD1yEbR+pMdtp6BU417liOg8J
95VPpuGk1yLrSBN30COaEkpQVFhbnGibNZsjoAt+cdTqFVFEWDNEdh4mCzP/wFpvFLI99YjsHGwy
rFj+VkozJh/rYezdbSPiaDeNIcttxPz6mXEXsg7aNf49eAxQ/bc8qpoj84BfZR6PfDNYXLVMp5Az
JT2TyvEdVIY5S38/rgmyexRCqtYpSwxS4by018r52bVz+SSew9fVNKxbq6yfrCrfYLBDLlAjKn1x
Fm1ubRwQwdclzY5Nb3ZIctZrowbMNfr2XRmUH05rl/ikmksZPLrMqu9uMMPJLqaLZQkbSpFXHq2l
iw8VmRY7d0Dsh85xYzVZcWls66FiNrZrkv6kCo6dFs5FQfHRN1a1n5EoIsAaTmDZx03D/Ko2nfbZ
nOqfRlad1Q81WqVpdoJL6fR/5fxozXx+MqPqoeBa69bYRh/J2QCG4JsRNdVBK6syxhdgSE7lBGJj
ns6ossPjTB4AQYrAxbuoii5anOJm5uNUBSvfzH3qc0Yi2fhdNctNj8iGmllyMji06qLOzlOcvZGV
PJ4RgL7JnlJqghjMZPTXWFr2kckFwVAqGpDpB4LX+WFpED0BrLp6tskMh5ngGX4V0c8YNLQjXY/p
EMh4TP/9g5Zy9RO82jKgKIvd9CKX9U3/upEn74I6yjkDerunUWCfkio66bIyidtkM/joWdaCuX+R
wCJgHA2AyTTwq5DkskdckRy6Buu272M6rUX2HAUZlUPb7QkobA9Zk6T3kKbyGIXGj3gpFNtmABDk
guvO3Yzb3UeRqYVeHh4HBuDIZyLDOwV7HXBXluvp0+mg1bK6jRalh1ARMY9LFsveNNznZEnqBydu
9+W8ZAfs4dzldUZZNiRHLfuaFfNu5Jl1gh2HEKsbJR2JZyTZcAtq4OL6pcllsycjwvjU7ocNENE1
ao9ptLDL4Tq35Jjs9c+0wX19n4f6pO8yTC3H0upRgCHoAWEnN5lgi6OZHkvAXs7pjU2QY9Msz3VL
oTq0sbMjU0Z+IhQqJJlpMvefr+4wcopkWUrGCG8zRxrb2pol2Mo1xKpXSb/qLsdwRLk5wRfZywIx
jN97Z3Il3K1wjYN2VHZJ5W7N0Sq3s/d9jRG/8/AOR0xX90/H5UDXsjZojVeBa4slmxpVx0f0/9VO
Lrw7sOEuI6fZ0LjOUStmU1E9JzCpnlCCDm44wByoSMdwxfc+sQmlNc5UAvSBRSa2fkq5qWsp5Emt
CgXOZfLKeGwz8Fe/k4iwn0dWZGJx3GoT+7O9nXDjjnUACqT38xs2L9J5RVGCyypr+oSajNIo+aLy
cAI5UGwnRXSMRHTX75WeP0qzW9G38msqX8R3iIbxyVZFtirL9HWhXTWA6cmj6fsTxD+FKunQkxjn
Yh7DkxnZn1awecFgI8twvvmduXVJ73jwphhrAfEJ+1K0P2BmpBcjYYvKDvk5B8c5jzHnamr9Emvp
PtkuEqva7z+sHE2iH6LREGHxa8gROUTiqm9/UtmWXTW2L6n0xlu3GqxulZZcvxIt18WRUIcVwhet
GjNBkqKfWuHfNCvKKot4I8LoLtv4RUsFg8X96Ap3IScJNSeKSjisIO0c56IBXTOjyws4k9cJT8U5
beYHAxEIao7kR5YOp8xcjl0/mw+5z5JEATDWyhtIjs2KUxayslfGHj2TEgxM+j5/SNik81lnr2Dc
imtO2gd2zHLrjc4zy9+PPrIT6lP0onG4tPvIKmgR0+pFW4085aVM3QWMkOnSIkR8Zs4qk52TA1Ix
QTNsm6ZS3oCgvTCRqECqEguQHSTWOFj/9XWw2/kBdcfb7KXxdXRp6Odani2jGQ9G7s5nTWvIRQSD
K0/etYlhFhaE7MEnZVl0IWuZKdyitmh20VQ7BwbP0ybpXAYhytbLRKM+raHzvLp9TTOQTPwN3GJr
NAyY+2jZD86ChCarfeg4al84km9UcvWIBgZDCFXmU7yf2DGi0YmBemUggsHZ9JeEhXnqpHmUtPC3
lhYmZx0EgwJusQMP2fIrBi6jQvIm8peMoXMopIU+V8xY3CtTXOO8IHW84wXvxejsmA1clwjYBwCH
D4NIs221LHfNNtE1ZhXQdaeki+h7S/rrU6FATWPKignu79siZEHtH1016CPvsObM9ZdWsVHGZXxN
RznvA5X7UxoN47zU+UXL9152fI8Gi6PcBRK8m2yR3+nvLIAOLbH2PY3qZH8eA95MDotL6flQRviW
8oxrNg9K72g1vOjPqu47JrE9sS0u6ivJLICTeblRFXAMZIhpZn96LJCfbnvT8sDJxeLkRWqKrJwt
Fgqrw5o+5ZL7KM1p1G32FmmDIwj8MjuVfn4LM9s5VvRB4+h2nyp4EhOKQ6Le8op0DHe66FdHz9ar
rEU5lf6sI5rHpc6uOA7rB9qrf0G26kHbn5NBkC8emybbhK/wB162KLoxnAeT27Dq95j8KUuSn5Za
0+TgHS/EUymsjb78NVaP9a+6+PF88N+fnDT8RgYdUnuAwlX2xfCN+IR1/YQ+zyQcfJPgkrK/paTR
4J6T3j6Bj8rIv6DHWnN709sR6xC3eypI57gJ81+dzBqf9+fXB1IRMFJgqbjBP74+MRSeNbk2QRS2
/xUnIgaVYj2bU/CWWXRtwEztg2Uyjg1W2M2Oma8o5MRdSyYIMWZ7GfUXo/I6lm+5uBgBdY/fGY+T
n+XnWfSHGTHjM4HiMf5gELQdSckG8o3Bv5BWckyWwT0vCZzDNo3PuoYIvPm55IJSfwYUnTK4maTR
uzaqFWZEO9XsxDQGdlu+MHu0zkNZXbk0630SqCkpHY+JgmI35p4BXNt7WMWISAZfuauUCaYsKeeI
K46YNixZtTcMM9si8NwUZT8eW0l6zhCPLfnxzgnWEwahmsO9BscF1VKWV3gpt2pGbsEAjzvIG/Pn
uSdphexqbXSVMAUvbe+9GUt4Ius+OYUxKWa9M4Yb3aMHCGDdCK1yOH53FNMwT/j2i26xNqbso9sM
DDR9xFdchtPLhJkWIWu3I6lnOcR5fbOTKd87qtpxKHsa2y43C2ScjewQ+LGlkVh4U7npg+WeTCkh
P17tPuAYRVuF7uo0Bu5f+LRxAKh6tcganOugpSzkStvKHzIy7EaItNnMrSeOttPUiCGr6CDBrB4z
zkq/Kf29KSm4YxGxNSj6fT05n4PBVOEihwUCQy52bT1/RcaT/8vy1/4vKx0fQxA7D+Hw+AV/PrEl
x1DK3PQT+MPomewjcp/2s0FuTiei5EC2GYJQ/iq5AtGTwAX3XX21FiKqXo1Oa/S8G9PvAZyN1i2b
5bEwifJKO5Pg3Cz8VdAq7ID1tPv/e/fh/BG2CVKDKoBkEldh4VHZeH9wA7j/K7p94GkarZb4I1lv
i6SmDpeHHkNZ0QftaymobkaDPpALhPDxgNueZKobfDaefbhPPGjGtesGUhLn+JexFtDAXIzGAZs2
bIw4FAtsO+DjffxH7UuUZf4p8c96PxD0ILnHIPVwMICYcsS8YSvNq7Re0gYdSJvCQzMbzHef3gWv
+E7GzYC0n5n14JmPg+KFIfxTZRe+7iKbuWuN09Km9U2I77bRPAVx+dWeCCqy2/g9s4PvQY/0UAMq
x4GTgJw6sFt9dCT+y9o2PQi9AdTQ3x6FKs5B6xUD7V2x3doQM23FB7WSGKOtnZUnABDFTzEVPk5N
kEZi8QpG5F9qj+Xt0k84P7zfLFiZ4C4/MNxWzMuAU+cfWTvR9py18U0PRWLYlHWOblxNoQ9DEyYI
xJ+9cD7pJW+meF5O81HwJu/drvJxwl/skCpIkfWYluItVbyqtcIFhsz1s0WY2/zClA+/lVq9ZQPq
8QmHhBJ6xKmFgD/rys1EKhdeUnXAqhFko1Rgiu7Yhxw/FWE1SBurZrMOxi9ncvxr7SSEKCbExPnf
sjg6ywKNEAXi/LDSNlgYpz+H67kNYHZBfyvc7iPJoYPqutpVEjG/ZVSV58xQFVFhQq+7EU36ojfo
ma0wH7W5tSbf30CqQBgxMZ9lBUpror7xS/XOcCq9FEGAvIAoSbYXCcogZ7kOKwtthlOEpnnPI/j7
k25ge+dg2zWOVPXLqyaqDqjFu0TOTwkXoAmyNTLZXSgZTE7I034lyUiu9vcgm7oj2g6u2zq56F/d
+i0Tp06+Jc2lGvgdYOxulsH0zmGFTgynCdFgzZEVFIOVJCoJMyDKbEhTi/4A4r8rbxBboEr60xl1
MDevomo0HXYt1rfPDksV0CHFS7wy3tLpFUApnK3nlCANGrw1/c3y8/DAC3TXiRUZsx7KjxWcZ0cY
Ncf9ZwBApsQBvoV/4/M1RJgQD6gV1yagukITkGf4Csxx3rUhWBLtEOwGJwE2GX0j3wwsQkuSUmf6
ON6iDmdgZyUP7ToS+BC+QQv5H5B9pGBs8+AS8BljKtXVvyeS68IVdTAqiRKbYQAyi89GVT8EesRp
go3dNcUYb/Suy2TAXYtUCTzVbxgxtXFjkg3UxEyYEXqraHiIBo7SyCN4jgDTpzlOoTb4kzyRM/vS
rqij1yp6N2Naw77AdtJ70T0e0Jexy8GHL+trVfd/GfOC8DLwMR5mCwP9APv5VjIVeloT5n1Oaxpv
vux/Jd2cX3u8JLoWCE1ctSM0mock7r+l4ULqooKWNKl3NmfLfqnc6h3WJ1E/2CF3ntJ6dg6OW3fg
6U2KDqmfZNYZmxgLe7SFKzmZxySrh53fwj8u5XCPK1LP5s59xe96aDI1fGwEumO2h//GjdFYmP9d
bYUOkbvCdR3hmq75ByZsbewJJi/P6wBMBbcr49t8EdaDZZbtToKIoK8I+0OpthxNtn5PsH28eQza
4LxNl6mlqYpTBlcut36MHe3NgtZp9MAd17K06G8y85o74qdvzHv69/rSo6zmLUUmXIkT5CgYEznN
QyiIqyTTsN0FE04CgyyNk+GNKBgr990wvsdp6u4YJvgIzJLsUDFmOTZ+jBa+fJBkMDwONuVKvvqX
oaZr8ZfAOqVES+oXP0+EgEjik6MWj2KfqdQ+NRnR/6dQ+t9Y5t2lGcuXaUK0m6jn3nHem8koPh1k
uEYvRBP3+z4xMsWzLI5TVn+IlTZNzwj8Ei+TUfDXdYytlXrfNTwFWUG1iwQ8KfeFbfO61zqVpnCj
fYeS0K/j5ajPk0nBNvQQf7TzbWWHjz2t8DZLVZzNzJagJxJdYWZbsJSYYfr/x96ZLdmtXdn1Vxz1
jhto9wYiXHoATn+y75MviEySib7v8Uf+Dv+YB5JyiXlIJ3XtV5cqFCFdivug281ac47pGVNSr97L
LMMkfQ6e6SpDwOXP0YVuUct8n9+NvMmOlu/Mrl50905c9kfpf+20+yph8Yis3kBf5/YQIdAwQdq9
zJdNnbmojN+1IgWgwlKn7NJSqSMP+XEM+srT6hKzlBJsyDN530C+sxWhrHfHyQyv39uP7x1UpeyH
ta4ke2hrryVeVS8nWd6FSEmny0/PrYmqfke3/IcAZ+qSxtObd1Nzi26Y/mRgYeZHkpMnWbcNzJpv
b9HrvJfoggG/rt0Ne52p/sIX5UwSq59ua7XYzKF1Rf+X0mNE4ZfCPuKSaCBRZHHVooCjFGsYZ5Vq
DK5cPMjN2H8jpQ4tR6D9sKDO+ig8Y64XfXTIj4koR/hJ9Y3dDp0IHyHNYHQFUKTNPIzGztdlgKwy
B3pciuTsfZf2t0K17oqM/z/NySKJ7CtBd3UUhO0//r3cre334uIl+96c/lXLr/mvv6v5x/s/Dr4X
q5f25cN/WOdt1E7X3fd6uvnedGn7j//O//Kff/Lf/Yf/7fv733I3ld//8z++Fh2ZdvxtAWbIn/Oz
FnXR/zlyy/2f/wPjy8fEreV/8SNxS/zF4dMWDhgGNrY6Gt8fgVv6XxwtNTKvsNepGkQ0xGVLYyf8
z/+wtL+YAol0IAvFUAlJ4i/7Z+CW6fxlkoDnSIOpyRSqY/6dwK3ThBjVkYLcIccCRyBQS53suVUz
HtMqExYJzWYOmE1eJI21Ri195xvFwYnNWyul5NCM1p+KB8t0/vN0/z6y0AjUsBexqnUyclQExRDb
RAVEg0n6w5zcEd99R0jLVpvfSkPdpxl8GczKtLUe/MF4VPvppTPny5E8E9c5ZAfeRH9xmR8cY7iS
xnB5bK7sLji3G9gg5s5cOtZ8qoYPyrrBXahAJxyz/PmnJ3314xd/CNZjhji5FA1GI5gzTjSWxaN+
h73/JEjqpsAXqk+5bjaBV+DE2mBtIVVYzI9xX2sbyo7oj2BPNRJmYpzN+0ZARm8K45mt+uugs9vE
mYxLt9A91A6s0SCQnuI+LJGJjm9929Uci0uNvzeBbKRE5wr+Uc+gWxwaNANKX74EPg2wJtPWJnaZ
yBDfA8fgvxgRjncDjtjaQaZUJdHGHlGfji2RBJM6fOmdkGDWeC3s4GXImfAEzjEWPf1Mkf29n78Z
T1Z+Paj5V1Myc4U0AtvOIv1Sr4HXmPzgtiUzzKwB9mSSBoXzRodV8dpQOXb+cFUI5UgvMn6IcKNd
YoG87JpXika6N+H+86ImpS6JwsA15C1tTBvkCj2R0nmLumxPRkewzaGoQv1xHp2+fq5IYKeQgiXx
xqRimzUZq1qJHHim2tqosCCaPj1HfEsUZgiYoFQX3KMOtg19eAIj9jLG6rmIh92WmcBDori89qxa
bcXzgypwiOphuDDG/ACeJHWrFq9MSY3X0YlLxnsGQj0xt91sBy6pcvMK88RyM/YWHYSVqKKzrgmU
nUMm9UWg0+5Qlv2BmZkz7cFyE5QjtnJyateJ3i19SB8eyGKFJtwN+kG6KuL0aeqGcFUi2PSsetKx
Ic93ZfQK0W6JkwhuncrvXBmjtyVc7SoJoYI0stnXAZvjbJFXwBAJgvBChz+lFOrjgF6dM7Vw0Bep
1ENZ6WTd2/u5XM/TZmOMQ3ymZYqP5YvOSoC42KiRt+Kowes7ks/S+eXORJJAXZMQW8IsNqpJg7XQ
MB1gYq8tj0Csu3ykHY5L49pJi7M0CF6TxH6eAuWLb6mUlsxybS17h+UEVlpv5VDYKwsJI/5xbc8W
5dqsm4MlQZuOSE+VxLggLBfyWT7zA3CHdpT+2bbFG9MIL5oyoNi4sLv9VTfD0/dFdVtmtkYHgUJ3
Ddy1agPAnYiWJ/LWXInJs3gaZ87BzbgX2aok7A9HmD+guJFUjDsVYd94xL1eo2cmDnsc52QXk+J9
SWcMlgC54HIqgnWLXZDOk37wp/mMcrhwo5wY+lrVXcrq/Q7U/qbNx56mCmALtgWWdrDr7pl+O/ml
zTi6CNweI42S+zCmL1ZDppZJJseAM9DUnNSDiPYUtPUqzHOMe/hOzaLXj3WSnFd6rq8Ho0CZKC9H
ydZrtGySfhzeqSwNUzcZra950qHxqQJ9Bb3nOVUNJOXHuZVAs6js4+e6dTKOF5wQCd+0qzNZRDWe
ckXbsUJ5SaEWXt7UHb8HW3OVphufTCPCd+vbQlRrWvHkMXQIKazC3BhAq8l/h2qWKxYxFHwdCWgI
As4RoBXATDid9+IMefXs4r9NwBwRv9epE5pFedEZovOgJt2GwMpk7r/NcNhcOh3f0hIzcoZF0u3h
gXtdVAerqq+3cC3TzShaUtAp1LDZgWrnU0N2zLzxOD2BTWVWdPwSURVYqMiPbiFneooREHOb1yWC
ruEKfQfygem2UTIUnP20Zmu65s2Ygd3p9G8neAi22e7pD5OEB3lElAa7B5/ghAIRg2O/JppGik2s
iUet5B37BvfoS6mw66qz1t/GGPo8s+kum6B8NQz/mXMqfSW6yG5g+WDDBSZR80Ap+ZF8c8OrY1Wu
QuXaivpXxZ71GyHslzDms479+8jkAWc4rRbdoL4pyVHQ6F7UCoCOts8vqS6fR0PQUn0ar1UTJwrV
JWnOK3tpCQU6uIOKW1WWMPz9JTeRowOSpjl5GuYuPtZUpGeM5MlUAAktdDeo8RY5+Z42Vd3SqFVC
81jdayUvF/a2QXMekB/wbKfiZYwo0YQUChZ4E9L/yjrrzLLw2sxGmCNF4Wn2PQcZ2gMWIWxI6V9i
TXvoUgIrfMrjQGcruO0Waou5QntjlIcaUO4GHdBNXspVmlYa0DF2H3U77dLC3/Vp+VwLe9WUhXJW
H/PZ94EZcnoZcvVextVbY6SXEJn3c0AktvSp5Dom53B4DClir04hSdTqSmubRPYKyQx9WVt5GyLn
KWbW4Mg532LN8SEMFgZpBfA1MC7D1tUJnG8MGC18hzbcs0Pll/GGbV0M8uKZhKvnTrUVzw5lxspp
7ru2tr02ERUHMhF4BucoZ/FwFf2XIsPd6YzhtQ4OfotQ52xiv46tVJAdhq4xO1dCqXp1R2MqqiKi
tMNlJgCJUA7+Qgv1ZAJTqs/SG4wQAx9UtkHjNLqhYrxGlDlpHGOS7DyWrQU+x1KJII8DVdrvcxLv
zEaPCCxZzPOlWXrZNDLDDgRv1iZRn7ZxFfMEzcoW15TwMld0pu22TVGs0mSieGxiPCcygI+zmQ4m
3ga3a3iFCjmlMNyurLEfEbPB2jNQprlx5d/YUnmlRhJRfxihCdjyqRnlbT7Z4SqjOdGPZLL0D+zX
uJZyWiGq5XVZ6mhD6mxmjkioPy78IQj21Myv8ePTts+K+1AwkbTTVzzt854+FJ+RUJFI9tN5NC7h
CmihtwXBopH1pCXyRYvPsCO25/DPvwSqdlWPS3NBhhdzQU3J0QlPLWMMKBCTD9xzb6hG7ofR+ReE
o50pACAgqoEuMLV0Y+Ttm+K3xGbCPVspShKsqRYnO3vIUGgUHcqwOGzP+2Cr69tuGi4qu6tvo1G/
JwuO0qa2bFz0BJ2o74zeBN1om6fyEp8Re9xwOoclCDooaZBfyJVvB3e64dwq6FXcISwfykKmLnMZ
EVvtg6RlseRTvVKaPCrY0vTcusx6QJJj+1WTo79Gh7MiXkujVGwRNpLkX6zRkXRPibkZBkhxsNdx
avTlTVXWiFabcl0nkO9i5cXuMj5LaZLWswdfCTfYTAmQiJju7SG5sSwgeuOUb3s9ulh+jG77W5TI
69FSH3pLv6Q5+FgjjN5Vhayu6shgKzPb9prePT0Im+bZMAAznsrgKFkht41gHVON26iw52OT45ae
wua+ARN+aBAOOklPYgJVPKQO9t4IgNjRMPcHM19tY6N2ViF8VresnWDTd8nTSP37lkTQSGHjQ7rQ
sMFWb92amsS3PMb6OTPJbWwHTMj4YlddOexx8okNm+3HJlW7TT1TZh014j5NtBYUeONzkVE5myip
HXXnG9QYA0llhypvCPtDJMzuoOLkXdf8GrdZheDH2TWaO/L3AkBfGwcJjyc1A6MZDjrSWvVvOoy6
+8l/a3qBvrjobS/tuhSxOx/vHJxPldUd5rFZA/xeLOpBDFmh2QN0LFd37Hi1O5brPSVnXjVrnM6w
44Hutua7zjSURykEMi6zeTLNzMamTfFsoo6145b5bkypayXZ64VgEQ5LuSFxTK8cM7IglfQhdPJn
wqZsVx0fsT476BVaY60xmu8EiGpn0Cd+9TW2YmeXU5tYUwIJno2s/A5zub1KE6c6Uk07VxL9mvVu
fqoaYLKzmnlWiSK0J+TdswMMpqLVL7JCHbfjaKZHBJB8V4u2LykolmAX96ZQO6IGstn3wegz1epF
HYyJE15n79PCYA9kDLc41Gj3FXQBrRoramdj2KK84yuF4DxGzqliEODrtRiW4pzidDdAgxD6LoiM
27lr5nOrGw6xpn8pbCR0QKvcCnyBGxrksUccwXeVgk1gRM23plqEqZsSd9DpX6fBhFAcI3Mg+ejJ
MJmd8KMg4wjjy6wIjxzyUgV1ahs/Wb5lHQEI73SDjnGImWZlKmzq3v8NsM+wGajYuf6waHdVcdUn
arFtEwsHgLUxG9T8Ynw224YwyWDi1BztHLW4TydIa5lo4faKKOEQMm/7SXtSOThsEp9C0Twrd3VZ
6VgwrE3iTGhiczR3HR5PpNzZ9aSJ4BAEI7U0xkGgxTIXsxYMKtskO1YVNynq6sJS/fuxCMQNMUv3
TS4ORa98HcdQ30vgTGhujsMsvoI+sd1AKRq6tUvEmgmQJsNXwazYX9LI/6Y4FiFeFcz1bo6cQz/U
ziGY5ZPhBPkGXJu/EkP9OJbRZcYRwFPZY47EZ8eIZI6JQ1+Hj6fMcc/q8cAj7NDzwMwHq+JXHByJ
5xz0luaAc0UvHYorqK9Vp5cg8hNUOQ3F+Uadnzs/fCtIyPaKIfrOOa5lGmerUNSLm6kfz0qV9o8u
aa/1zYDCBzIUvcRKIcKvvIAvSb5RS544FWnoHQoQu8SW/VZR9XJPPGmNJCw3jlaAEyjKlScV7/hW
EiO5Qb8OKYlYG6+Pkmwf1VGKqYMDG9qy9hh3cbguAWEDNejrdYasYzlglhcdyp+A2VjwSDsB4KVS
0ZQmPYL1npNJ3Q5spSZNurgzLqy+f2wc4woxTr34V676IIo3aEa9RBX9BlA2B9i2viBB6c7AZuDJ
4FULjibNBzcls683nUeNOHNzVkHPachPJvnQxW25r76iimfBViZ1zzLIJwzRbvbbK8UpQpg2i4vA
Rj2UwJwaKolNqHKzVhPrqt+nqsq8mfdii2bH8nVQMWn7lRI5riHUL1V/Z5iNvGSLF9EAPgKYIH5F
X9pjoEGTybgiWOKldSTGIKvqPBO5xm3S7we1aDhf0+SScPGs+aJVwyc4Y8uWDTxnVeyGNlS3WZee
mZX8Zuho0oyMnYdVLb0QjWQ2s1QPKDvQzgO2UsIeEVmPobGI1HRTECi+FY2DND8JjoTFO57Wwuyk
Sw160ym3rD8QmjIYU1g9IUSyYwDLDlE5756JthEsREQ43GosWaIKr5JxuO3RYpkdazb29UMphXpe
BOCMIP8aBkkQlG6hl2pPdo9E7h2NwgHPJLABMR0vg1sGWbxVUv8J+IpyPmN8L5Q4uigR3lObkc5i
sz7MUhFHUPYwp8JdXKTfg5ATnhlytqkJsVDAbbh2HkeoEUzuUFnvOslWkg009NI251SYXyZoC1dk
TFEO0M79xoeIqd9WGkCoQo/fLF+5g7bAYXT55iyHyCAeBY7QvdqEKlKOQG6j0SkPJNdd0F7AXAVZ
B9YQgWuaiuhfw6oQpsZwyCrdIaKnAHcV1GI7+q1+05faLgS9dqyEsqmG0ryJDdHvrUyhi4NE+6xO
u7si6oO7cmy3/Jm6Groru1asPTdrSeHDyz23C0px+UMFZ3p6EB3ZYwaweuDn2UWTN9te05WLAv5R
oJG5GKB9gYTRIQlGq0iGCulecWKvcZLfIYV2jnTaVmqT82mBktqDLtiaQf3QRYjLf/ybbz60ZRGi
aoeeoYyQBEx7afwc84FMtlkvWED0tAcUDrLJUXsE9Wa49/FFDIl5hxk04IxsNXR5qps4Ii5ArZLA
C23kX4NLOWla0/mS68qJztm+GGtbKZ5Kg4/fyiB0TEVTX45Fe0Y65NnsjBy8TUJtGv1ZDO05adeq
5wiscrPGMp5EtbvsdwCmCQ0ZeGlxSF4EjWl9MY8x1EQ89GDc2lq8FV14b0FA29Sii1Z5Sxz7bFx1
c4UZKVBvmvwYl3QffGl+S0rC6bNqqxrReQAqjGMi8noVEMfKb6ZdHkDmq002Mf6yk3iRfoTjnC88
lyByJjiOU5NytmwrdT0tvZfFsENcgrqxmzJaBxF3KBu0jaZoxtZ0BrjtopQw3pXVTJ0Q+BZ15BSB
eVSwdvWFRJiVROQd9YB7YBBrC8SVeULdYQoiPAEEYJZyfDXLGn2nPz2XFOe9MMN6IXUSqdTplX9S
ehF6gLUEF6dP2PiUgk8kyrpXsPIR5iBcn3N2p0eoV+EHgD2tUE7gwNPWAvmXqxDVtHaI55nGF+r8
fHjsTco6TODC1TdWT/otzh9qquY6GmHr1lP1tWHrW+t0yOpR3aVk0LoCjRXoAY++W74zak5uknza
YwQYAGgHlQlL/5aXLznDXkh66S6Rr/jyJYD6ZObwRc3jKg3iAwVOdeOvpcHkTDyE41VDU6yPUIYK
2tzrFJkf4mY+Y5OXp9ZUBRsLtQdDU1/Q+nlpmggmf/9mRoJJAgF5fimwJObBS1Cq7+o3xuqiq3Ce
zlGeN7xlk7XVY7lq8MwKKzMe7NF5I6LqNSdfUjzHBvovCshfCJ+BjIgP3AsnZkOdek7WW26Yj9Bk
lptcZ2KxcmdeVPbddUEBrm0L8wCjiGAtoEvnCfkG5Qg0zCmpSOaS0IyU8jtUfM4KiLl2rQGroSEK
MipZM4RIIB3EmGvA6/Fy6ccByUPhazmHGHk5c6AoncxYwehGp1pVZ7YQ7Ok75TAW91MYZgc5c6Op
w68qe1wFokEQaCk3YCx9CBkIdUdboaIMbbHpEZwjtTsLcVsB31LZJFb7OAItTM7bGU5AAv4Gd5ij
BpoJLlrOfmNT1RsRDdtsPJstm4JMsDOiILru1Oyml0Xvcu48oKfqj6LctuP4OuDl8kQ8nfck+yJa
z6adYWo7dTC/CGpjaWgteWfJDUx+9lF2tXBI+36VDvCGU34vUqOZQ0lw1+WYPMvXcGRWcOLxkmQL
uChR4CXprBOtOIfb5UHOgkyxBHMrGuVEgnPANXZRpU2K63oTZ9ZZkSNFdhpwqmGOwkA8lpmzmk08
BcCAfcLvzoxNFGHVElR6gQEk50NSrwcfkm1RRE8pCeZ72KJ82AYxok14FN1UrDQmnbi6lC0246jB
gzwn16aw0+siQxeO4h19xVet6qDA5VcNIS1KLumVO5soyNjCmt3OT+ZzaAfKeZF/01tr2tpWOHr6
HB9qVaQcfyQiX43zv1ES4iDBbllzwQyip7TPKUHDU3EScHyubKfSRVX8OjRNsIn8jn52trWJpXWl
42wcDj+s6HC+QtFfDTPJk9JI5MLDrZZ63YpolNgroM16CQA4yq6B2IqKTkAPDoxnBVxGQb0NXCQ6
Esbo0RJZnMYXuWF8jVqbhFl/aCjFADlGQLMD7F3QQ2bPjdlV8yRCUerxAk6jzmYQ2YxGV9otRA6v
nVASz/BxpFDq3fR+17umeS4qjoDofdjuRjj5cv40nzVh7H0x78TYmmcOG8E4jc5LokApCGav0RBV
Gxa6R4KXQScNRNNilsKb3UMMC3JrC4CSdS3h8TjqK116vx5I2psvssreJbOan6kRtxW22U1tzOgZ
WJlq85H4B1ZRo2EWyM23WsxbJQKjyrtPsSlgabBjOk+9ae+1mQMqiHLX0mLpjibaxIpqujSRVtvB
dCvltAZizHTXRDfT3EQeqCWmxmw21qpZ7CTlgJzsJ+4L7jhH9v15FuCWR6PDJpLHV6QevVvNgzxZ
K3L2EoxPLCLwxWJNyzZqHjOdd5dTWV8gEQTsaM7PcOnfjMZ5qGv6OGKIkcVzONAd8rCDrEI+0T86
g/bQkdVCz8faDlF92XA0y9v2cSJiFFN+DQx9plsTjHeUkHaik3uNJoen+2btZdgjkrTXkX/ot8Iq
7pPOUtzY+GaHGnK0KRy2iaVexcvhomg6kHHqA5FH02FUEH5YPUQnXmoCRjYoDkFZoW+gwKkcAqX+
osmMGt5EMu2Y6Wt2POwxzZ4EFTlp57YXbDg5gXCUEZYis7iYM6CnpTbtOxW00GwNuzxXnzG5lmcd
/4UueQxIiaG6KHiv9faqGLXQjVDBrk09fq3bCAm8NJwVcR1i0s8TzMEHIx72c/yeOoJNsO+pbyKQ
ibyiUr5MQiXVRG8Pkb+e1DZl9QCHF7MvLxMIvJYcXgUKrOOIeLNFCEI9JOjYXoT3SqKFa7ifhha9
1aUGHQ7djzEwdDYGF0rS025ZKKKYnneaVO+SmFnRpBCeKZh4Mf1uOux+QUtfxCf59WhPZrmKCj4w
Y+BGR9Tt3A5MIGsq9SG+W9pb0p01my6irR+mwraPLXUelpeUYix69vihH+cLcuLFpkyCJ6UqHdg/
aKB7i/ZiEMfnnYmSh5I1Ox9I/iIc7wi2v4lrfYbaUtwgCEGLzF5fV0HXxvOdjq8C1wioYTZ7r76p
YfrQOTxoxX1BEIdrcNNXrKdvuSC4Y4GSB/nIjeJkjzUMcocvWgz19pq9SLQdkiT01Gq+Lkkd8h2O
G2Mh2v1MKFXXwKRdOKQD/TfXSstkM2Xpirzzbh0JPC8mpOnDxO6C2M7YDVvCx+raeNWrCtv2UlvA
5ujNYuSFygSoYTDRjn+YpxgoYGlchZjbEoix7hADUc7wWK6artd3llPsUa0d1aABz4rxOAuCaFVW
Z2U2kI0oKccNxjqaJ3tb1+VRa1sLbRJ1zLqVOz9KbyloJXJeWyoqpSRUV4Wio/L146Ns8Rw1VrgV
mBOcIb93khz5l29AucsmRGYwu9IkZIO9w693Qyuv88AUENFDI66N7i1bvKoFew0xEltFPhmFUIFC
OfVJgTJie1WegwZSdpWBykhRUDZABphRqGEsUslBs4O3rrtwCq4gDmfdLdDJFpU/wpSXKHWr4lhW
iBYnHUDAVKsAQKz6m0xRzKLyf+5agwdrFzczG1e7vUJHHa7nfHgElAK1urc81h44b+d1NpQYoIeH
vrJ8qtfyult8RDKsvxW6fkeUvGtjLPaSSTxVExNaLdP1DFp8i3W5Q2nMniFL6PBrSfyQYnza545q
uWNdYMbEGUOMjUYqV3WgNE+lhLUdXHabbgNyMDhN0s+WFlEqo6i9QCZyY8faRQrn0HnaJDodn9Tv
fMywdE7xZlKVL0Jw9xhHVm3TPNhZ912N+UFJh9hAbccvtTLdZhSgvMnpfFRwS+lGY0um2DdmEUYX
o2oeoG9CaxoXbE8N6b+G9oTBJn+6JmCDHVev0Uubxge1GAxiHOqtNaLD9ktAC7Vy3zekZZml1YOd
xFrhBOVNO7aXXa69VMuq/f/1Vf+OvsrAyfCJvqp+aaL0Zz3W8ud/qKsU3flLh5BIrqS1iKiE5B/9
EFgp0vhrYTHrpuVITUgkDv9SWP2lqwDXFqQRNUcHUN5/KawUw/hLsqTzN6GyEoaO+up/K8v+KQhC
lPZDafYbgdDCbPqX0An0oSMlOCjVkhaYLcs5YTjSAWkjWYHb6OywerRHrV7N1WgdOqcy1/bcxH8w
UnxkRoIro/Eo+ZdO1K1wdJXb8TMeqUNYnsc5db5hjCmCOnqDG2+SluMhLU1WPz2H31zc8uP/dXHg
6VRHwIfiAm1qhI5xcnG5YuQaZpweQ24enXd+IB8QiQLNS9rpip5ivE2TxryyF9Pi5yOfXOb7yHhG
dFMViIZt++Qy65R+eEDsAAHOvfg2dHQIHS1dVEgQx/8wlvZRrPZ+mRKICe8XyWWMtijAflJ4kecK
qiQI0W5UTs7VEmWq4ZtM+9A+L4uReUb0833gsB6ZonmABI+TRvr9YBKcouT2/vNrX7RxH+66poO+
oi4geLG0d+Hgx58jEhpPSu9qcE/3YOXtMwRH8u5vjwL7jmLqgr7jwpcn8NNFI2jiiFmEsNCV0qfm
LZvzPsqDm89H0ZYH9fFiTJVnyBfCZ+qo8gSx10z0Q7oMLHg1DR2n7ECizyoQSlSzsG50n7pZBUty
bTRqhXit0NYSodhFlJc2iqWo+MO9/eW90vhuLL6eBcCmqsaJLpE+1jDOEbXWnq26m3ZQovselgaH
/GH9+aV/nBl4qxjKsDkrSIdpgtDUjzeYCHTbqkglcCOp+LglCsc1tIpCBf+3zbu4/AM77TeXxrlz
SXG2mBc0Z3nLf3qgqLatJEuCwdUhKXxxfF+S/aXAgvT7P91FbfntH54qPF/VQvTKYmqLXz5PG1BB
nbe8ogMm5I1ONOB6YJ+7JeMr2GQOyX0Cm/wVTX2yRu1OrCCctWzWh87fdUWds4Fq8s3n91v7SHMU
RPyyCTNtgbmA6Cnmro83AGKHOjvVIuo39OtinJ7rotVWMJbOCg5GcQM1NJtpgmjRrg31889HP50q
GXyR85rCkaqwSOX6OHjCmSVE/RECcTHQvfjJ3RhmX5Us3FPUIx8kYYpk+3L1+ai/TF3vw9KKJhGb
F1uephxXNdmmsFnTRYDl0KBqUeyNrY0/oCwtF9pFSeacLtalwCCH/wfppq5Gexuqyu7zn3Iya/HO
aXzjmDtMAzm00E/uPiFJQzLqDuUNEmUvF8X7dZdMzh99uydP+X0cR2PdRVtNT+f0KaMii9MJHpCn
Tn25akGDH2q2+1sUL92mK4bwZeoby23mvmW25kaMs3r9+aUul/LT289PcCwHr8eCcxRMnyc+zJLW
bBenWBlzxCyA6kgsyhKFE3Orp8dJq9H0ZJl6DSOxuemaSPnD8MuU+dnwJ2tjEtBHpw/N8FUMPqjH
koU0VxT1MyWiHP97S6V5UByONZ9f98kMs1y3ADxsQxVF043q/eM7XsZUjyZ28J6JwYx0I73eZbKX
FwJqwd8fSmo2OwApkM9b8mSoakT0KlRS4Fpcgwe1FBmdEGATyCpNjOGfX9fJTL1cFzp5m53csifk
K/h4XS147SgChMxgAfxpgyOE6ralDtQrzkR2kwlUqX8Y8zcPkdHYvaLPF2wbl3v902ytpmZhUY7m
OJY0zjlpLQcAgvnXiE7lOcEV5he4d7TWP7/Q0+ni/UqZGhnRIhMdH/HHUavI5Nu1S2yYFNwJTwMl
wIYoOLQE9jR5vMkUsFYF5rsyHze2OU47TUWv/vmv+N3t/vlHnFx6HGhzwnKJNndwEA6oZFJnXUB4
MJ5pT0Uo/PfWfIu9FGsCO0nQJjZT88lFBwkhIiQyZ5wKyeAYCgrhiPdpPVM9/cMqcOJy5kEy1mJ0
5rSiW5LZ8OMN1tIBJPICIXNom5JC6QN5m0L8tewtFfU8AMHNSuRYV+GoDhaEt6iN14nj6+tQmeJv
wJMo1EnZmg8cmaBoTrpxyQGDYsrnz+CXT/nkdy7P6KfXzzeGQRjKQlAqI52eqsi+x+iTd2Hp1z9M
Rf/mCen9lkiNN467wrYeOf7HodpIjarKokjInK48ZkmZ3kWOZTfbNq7bL2bP2e4PO4FfliKDrRdH
Rpw0+Dbez4U/X1ynG0ltqOwseerhJadL86amqHb/t2+h1JmjsDNySuIY+vG6qqwJTaGXQIIKPdgY
uL7WFbaElUjT+A8X9MtkwQX9PNTJ04K4FtdEIuS0++rbdlQEOSKIrao699fVUH9FNuHffn51ywT7
YZE5GfJk316aGY8MnQBJUqP4PpPmtWpnaZzJLCdxeaZ8tSdjWfN6HzzE50P/srwuQ7OjYQfHw2Ov
/vHGhr4F/JA2DbJWy1agzugj9gVhUcj/RqyqwWdUKn4O7r7ox900jYDPMEEX1R9my9+9RjqPkBKB
zcIgTtagJBe6Sfof1Ls2ICMIX59+q5lKvf38cn9zp23dWooRkACx2ZxMGanTCsJ6m3wJr+7cEN+5
a8Y9/hT/DLGwvqIR89gmrBR/f1iDygiHTYlDTD15p5jJCqpsCTpbgdta4j6gj0AjDJTr99RW/ZuA
evyavLo/Le2/u15T095tcRjdFifdz19nZUdIEAe+m87XHEqORGtFK6DLFN7Tqhm/jGFnCXcgVe5x
kIaW/+G6f/Mt2aZmmtQVwHCrp7cb1HWmFcIkrKouYOy0NApn8Dl8TkM9mExK6bT7/E7/5n222TXp
bM9tiSDg5D2KEwtxW1KRrEAS4dqiI+bhFMfv0IECz5tOJVk1i3cqklUa7kp68/nwv071OuwNG4mJ
atkcfE/er9430hZTaek6iIy/auXiXCHZ4r5sp79ZnOKd+TjUyTtFvsAIfLdCkDMT2a43XY5cLbHP
Qsfs/nDa/fUt0hdTHv/ShTQ5c3x8izJhJIEu8P3hTBBAQvBluIVtpZw+W9CoBYjoNQEy2Ya6wt3n
N/RPQ59M/F0dtcOo4mJXJN1slya67njZrOtfNH8av+ioa98iW6uuKxzNfwK2//r6ct0kxnDA15kx
tJOXCRYJ2AiiT4lKqLSnFoTww6BlkBraqZZoj1MbdV2d+Wwu/i+u+qeBl7f8px1DX4rGj8IIc3Lr
T8JN1FTdzdOQ0g3Qta0aITvTWj1ZKdKKL/+fhj7dnyfz0NZDmeRYtGT+prcIZHInAbkHvJokEaID
I02td2CmrNXnI/+6BFCBWyZIWzNtXTf1jxeN9rlQbIO9C0mA2UtIoUcQsZvEzR/G+c1TZRyb7Z3K
1seRJzfXVuPc7kve5tHoxnqdpiGlzi4oAbnR5SWPVhOAtNy+oRH9t5cfFjiNGpWFgIVzwcnhp456
ioNLDzfCn3pWF8lV4Ov+lakDRsnK2P9CSL11aZfoLT+/t8tk8HGH8XHgk3WgUeZCG8pQJ6QkHjfl
VEQIndrMs8cEToBE1vn5eL8efqhCco+ZLog5YOlbHsJPb/D/4uzMdhtHsq77RAQ4Bcm4lUTNsmV5
9g2RznRynmc+/bdYffGnVQkb9QN90V1wF0UyGMM5e68dJE2DbgbVdD+qsxeu8d6yLiCAFa2xFXdu
7UXeM/YXBBeplPqiUAsT16D/zfbmL9PHp59x9a5xhZpZa9CIi5NRNxdkH/k3XhmE9wQKwLJrLIS3
GlIlkA1fP4C/LASGoJjPGKPwa1+XqCSgdT3XK+B9fTFp9HaNJu5esmD2j69aB7PR69cX1P42rNk5
SRa9uQB6DayyTZWjSxBOy8C2ZxroaIVA83wl0mlVcy5baqlWIfJtZ5pyH1RWsuxxz0ZwjEEmzVpi
ZAGqmRrxAYWq428CSFcvatBCrVXsEn2NhwXrm/XyumQ9r2J45f/fr7766LWgx4ftkHZPtgFReAH5
aX0whLusJO4or1osdIoVHPxGISBsitXbiLruQ9dZ5qkjANH9+iH+bQpyNDFPQJTRWcE/j9oy4LdU
2YAERiYic4tAbYedZ9a99c3b+vuF5EzoMmwOT1crSzIVtpphBltUYaui5IiMpF522qiq/30cmqrm
MBQNgkf060I1nmzqZoXJpAqgfFVk6DZEDsQo6/Vs9/XD0/4y5unK0YY26Ac6DMHPT88i04wDJxNr
1E56iVfK4psOOkQ3qygRExXTAbI4jeJx2cN7xJyQTKcuIOp6FWeyRZusD/gAzXHct22a3nk0jpv/
PiHAILT1uVNAQf0fAMEf85I/GU1H+hYbNM60xmoskiHd+KnXmLdlEzqFy95ywn5nl6NEN+754ru1
/S+vnlYTLT59LrXRrfj8lGJDoGFzWNvrsQvFmoTuxF9rxqw4+/p9/OV1EM3MVebdy1xC/Hyhqost
DYt+hls5aHcxEQWz8MS7S9vU/6YUM0+jn5YXqBsm/WLaPH87VuWmrWSEbJFBHkFKGDPgh6FJetdC
9I61zDCvbHt1rG89BBso3pRu/Z9u1aLNRDeAJ2oZNpPf9dxHqOZUkZL6GpRZRI4tO7mLxkyb7uvC
6r5Z2q6WUov5lXK4yTdF94eF7eqxTpRvBpspc1EoiHPOpRSjtukZVwhKFD/yf2ohUdffDNuryf1/
F3VoyQvCg1T5T9rRH8OWwq2wfS8ZiTMP8IdKVX0hdqLdoLekbYsXejvoeEK+fqrXk/M/V2X8YOQT
c69WXm1XRGUGEunOuLCVeJXpwYeATOrV1SOA430YtaewjJ47Cn1IIjsXTRhhrA1Gwa9/xtU4/udX
sJbyzA0MAygNPo9jNKaennslv6IdnaWil8I1x0Jxbbym34yjq2+TS1FMtOdBBDbRYav2+VJFqMYW
RHT053Q0bmXRpIdpaPv/fEMWkUtM/RyLOaXOsJo/90YUqanGmQPSyRJgsQkVDCgFh5vMMYb/ts7M
N8SlHJqwrLIki86D+Y9xEwGPG5jVRgTsoOQBCRagKkzfH+U3M8C/XpJFI5BRIuDyOHyJV0/OlDbC
aQEfRi98E6ae1WfeEh8MSHcvG8Puu7VmXon/mHEsjeYIHWU+B01wKHWubgzVfFLkraAzwuYKUQub
k9JbZE3/mJfs6bLpgv4twIkz3gUWdr1ALdGpD7+/HprzVf78FZwO+Q3ctapC2eQs8fnx2kWe6eFQ
U+J3au0V5qe25ek493reBe8ezr1vpvTr8UlyrYbuDynNXOFg+fp8vTaPm45fQfMEMwDBmZ63k7nX
vXx9V9fvkqvQ6zPntYNqK92az1exw67sfBwGVB5bNmHtEK/bcoiX3oCh9utLzQ/o0wP851KMUBt1
kcCA8vlSQie1GDsED9CctHBpKl74GqRjjD3J77Bpyzq3guXEfFd/8yivO9jshSgj81nQSbbZB8ir
aUULoPmObUppzJHVawdWhYjUTlt1KodCr8LjMkAs3QUKLRo5Do9RTFrS13d/vWP632/glECNjCI6
/c3Pt6+PbAI13+P2FaV7VNWk2FocFDa2ljpQSyH4hZbH+K4GUrhFj398sEafXiQoVrzHFv3QDg8K
QNa10TfS/frn/WW0offiqCxY2tFyX70csDlW16aUAgBQZXdtF1k3BTytb5a2v402E6Eik67D9vF6
igqBr1qY2Nihys5Y9nj6dz2HJxdohrf++ob+taDN75zJAunYHNOo61ezho7SNE4DxMUIUjSxMGsC
BXjyzMRarYOYQM1a25WCiRAt6XYkcTp7QZlYLkgeaLAg1ul3+9G//iRqlaqmOqrBB3c1cTaTYcf+
aKULHdHxbVuZ5dOIh2TdpXPydNqph9AMxrVaieh5AptzmtTTHEhu0O36j+vS/HR4NpQgmMDp5lz9
FLtinGkaO1NFVWMBK1uY08Ibw6pBeF7n0//Hi//zcvMU/8falKi5lSsjLx5JGFbHMPeDXdIMWPSg
1ierr1/9XyYadIMc6ebCsEVL/fPFsoI+iKPwtRN6XDyF8BwIFgRRqaVt9GAQGJMCyi2dx6+v+rdJ
huPX/6paEvHC9VSKJ7PVeHbwaoDpunaXqPjaaff8KAKbemWfRmqyFBnFvIVj2skPmqfBQ53UhA5/
/VP+8gBmPBxHARPZCL3+zw8gRRCvmJJ8XeH0aNVT4vbeJwIwoZLn+G7g8Qf3TR+ziH593X9/3iwl
jjZvRObJ9joa1QKRbKGamJY9mrUNVrv0FS83tXg/x/Lz9bXmp/l5NdHwz81Llg75+l/N57hQJI5V
XnLR4SwsAprC844uhNE7VTcVMo09Yx/8/WQamzBVv9NszNP11fXZBgjaLXzMqGGvlpTOj/Sw/qe8
55jBU1L4w3ZCYr3tlIZcYqWPHgpriHZpP+aX/3znKLGYPwTtX6ivVxNb00HeCqjQLlA4kgUZxfE6
ZhXfxmNMx6Ps0w2pv4CPDStzwY9NN19f/t+DS/un6Q/ifxb8XYs6c6JCtHLk5N8U8XDUm3x0B/qo
dzGgiaWhSBWIzqD+5+WJrR+LpsnyzX+uq/NWkDNZCWp7vd1aB6pt/qUgte6bHcpVkOwsrmJjS/Xf
kua8S7jWWvV5FJWh7sAjCvoGwy54L91r3h0RokOGkOxqCdp5TI+e2W+KGiNLFEfVNiFGYBkIyeeu
yG8ms38vzPPnRF2RrScv/fpbrpystyLBNpCJmjBJJDTEKdoRmtlvttl/e6+Uqbl7CvJQ5a9WhJpH
kxfT3C7FAgeVaTDXUeYh2V0YAAbzx6b1B9xvlkr02tcj6t+fErUxez7Mq3PD9vrl9kVZhRbpL8BF
6pYcJQcLTQd/XGA7PQCcFbAbQnGBPVR8M2f/0/L+/BXPZTmVjvhczELm+HmmzGSRh1HGuIIGs50s
0jyZwAhe1B8CI+gWdtJF8HvBFARAAeou/wXG/0VPi1OSIQ9PHO29qKufeao/FZIQmKCLFPrZY7OU
rSpgO3n2Qk+hW3ICrUGRa9pqVCwgjmN3iwH7m2rFX/YXn+/mat6PhrSp2wIjaqx0KrAkozpBhmrP
pLuTF5oqL0jtfVfWgJYzYt0ACtTWanQifZ2VTv/69Vv998CdjfVzcdrgW6IM9vnR6hlU53qkJJW0
anQfTHHiKnj637++yr+XnM9XmX/FnxsLZg2lbBi1XkVwqB+L5ogSzdyEtTXefX2peSz8MVawPKAp
U4XB0ZczxL80Xq0a1mpjSyBFeC4hgZkqATcREnfwYSIDGDWQ5fnNZHv1EK+veT0+m2isFdXCZ9mq
cSXcciyKnzV5CsM3qyni9KvQdrbKn+/vugIkq6opAnYFM7zhNqxtHWYIvEyTLllOdJfhrBHWdexv
nMG31X6p1MR/pIjdFIKVF13lI31f9omeOxu7jYxuEVceQBMvs0t81zLunRRGp1/HnC4t1TZtihN4
jdIVqSdjDKotqxVIAn1eqcNZRzknHtVEaFgqs3HoLA6ITYHOa+l4fp3LFXqKifyIdjLyIsDij4mY
fEWpYVxfdlWWlfO3ZmZGsGl7grbPxDzUc/6r2udr3KW1V+IXdWIsvH5PlEsAbdpVwiLaReg2DmMB
XmNRYWPfZ+Vk7EvRWMdM9eXS1BOxaLFaXUCzdC1iGhPjWtxOqjukcrroWREC2QdpSkE5wyjey5uq
kiXxWrq6xPPJ0ClJ+56Yb/dVUhoXp1frYxK2rauzZm+gqbFRKwgeKonJXAcWFGwPYOPSSghdMwt9
3A7kue5qigduyOn1qDT+sG40oyItWYqD4CSHd0XprQ+FuMx1Tlntlnk33futYfHEsBdqQ6C91pj4
T5QhnNcB7tdpsodhTeFXeZyoIPXLHDF9D73DLi4kpIcPhH9obxGuNOIGpshVMHBQ0aoh/4OSU1eT
o/a4gO3GJRAkve87K3xXkpxj7hAODwEiCRhRkvaY3SfLSCR4P7tGfQy9qVpZmpIA+JmiDLlImkO5
MEp/T5QxqNvDLEy2YSJ0TbMYx7j7YfQJ+AKpeRPQxcYAW8cI6Mp9RYxdnLfOmzG2uAJstSQYhE3M
qqqUfDMZTnXya6nuOs2Mb9O0KJ/EwKfkFVVIKBezYhE2zU2LcLLCeqmlv5VCjZ6swPeJgelraEOJ
Am3PUhBVWgr4AlUhMS2h0AY4IEmPSWLnSxFRtBTaoL9hvShOFp7XtYw9+35M0AMVgaZt/MF8Tgd4
zNS6yaMg27lz7TTgcJATYB9Mk/k6aX7rOnYGc8YjdlUv7WDVDgOgw2rSwMsZDDKj6oK1InzH1Xun
GZcRxT4SEMUdaa7SVaPGmjM4m21PAWkvJUCjQLjQF/waZuHUE8iHa1YsW1z7z1nWWD/TAUZhP6me
G2YOEL1S69FT6qFGzbcs1+mgN2z7NFgwGxRF2oWcGbw9Q3yGcEi/s/2davEjVWq3I0drSiQIu3ob
tckhi4rHIik/qlH5RXYG2DTOn1s5pdSyg4xa0DikYF6IoFSM8kERzWNuI4cmcLV3mcirvVUa+snE
iqjU4EMqLfH54uWTAuhipTrxLjf7U6QY92pQ9K5R2KU7SA1KYKmaZ0htt0kS4imtUxfl01x3gBSR
cTV1EivFrF7yNny0Qv2lo8E756gCNWoUfw6i2mEYP6KYB4gRT2/MdY9mS/qAr/mg3GwArTBijF3J
/rdRcUjoenaHh/WDAN/bEPjDmvywnF1x6oOYpKwNXTnY5hKiXV8CKuNRX8ib2OiKZawpOtXLMQvf
0QcXy4DuGsZPMMl0WLBOkUURjSnCMU8xnz3NXKEIivcTpAyyZkR/LLruzIg+1QYEKKPS/aVH94uA
q2bic9X2zUTAw0RAgiHSSxNoG4fnDa/NNpg0EPwrBOqBBSSmsbOw0YZ9xOk1HQlcla3F6c0g720x
yoDEQ0eD9OBAKkhURaUZof2Kg9ghDt7JCI4irN6PA5DNZnj2LLBRkQO7Isw8Uh0KgCIb2xAIalKD
CCrNyKobbTSIzI5KdnyczaczgczytsRYDgXYiaOV7XyMSnCQqbyFOXiL9fCFaYSxjeJjYTkqFmxn
69jo6ZKyP9HtPtf0r5YlziAIH0T5UjnfYGqYqWHb0TNdXY1vwXzvC5y8nle7EmZYG1Ce93t4okRO
m/jmc2SSWf8zICkFHlC8QUX8QHzPa2sN+8kMkBiL+EhKxQYuI+Gi7USc4/BoVDVEveIOJwVoGJV/
XYJsCCqms7QgXiWjcSgx5XYI8aCszQlT/m0HU4oI5Y+h9IIFzcSIrVruE+7iuLIbz4B17BXFaXz8
SgyTjKNIp6fVsrOwQQcd4Tu5cion8ZL26Vsy8TERF1fl5V0+U2WLrIVRaDCU0HElzfgiq3ybRTNB
SIUggCajCIZH/DW8TR+SS2pNH35h5Sszkm5XqB+d6i07p8mXNHhnECkAv/EoulQ/lYF1r4XJS25N
PewMvF+DDC91GkOWLcO1NMItdJItsz1k42ArClLdRlK8U8lYdlSGI5XSH3YGzFWBZAIiCUaSGvyE
9unq8CVyharFpBqbnBwurMvxjSzMU9vWEQTRsdbGjSrCiIiWViFHwmqM4latZf6TSGj/l2/J9KB3
lQ5pXH8m2J4OxVQBTeIvloy9Y1M7btcp+6mADV+HQ/eWmGPlxn1Q03gb16Hg66riTcUAiXzn0qAi
3bZTUa18pa/XVWsBUFYgPudOTYotNLiS+Yz/5d9o/FGs5Ruj8W7T2Ej37F+WVh5sIhm78FIZxjlD
TEepaI7bnKiihaB/y+qT3PTgimXRnao+xABeXUazQ5qA11tNz3YGGzcfoAKzs66WsvH8ZVsbNX9g
dDMdrFyp5OAqWB0opsuVrPWzlqOAT8KItBsZ8dfhHkQUJf6DJomYzsO9l+VuHBKSm+DKppcBO6SL
OvJ/kv0k/aMZO+YitmGi6En4rKaISkqc3SERi2zpQa5UL3VrrXsbcItFuGyRiJ8EpYAbGlf2ZDyT
DMU8PzFy1FdNHUl2Dh4NBdKOjCI3EhVlMpKpvGzp9ONbE8UQR0rlbiT6Kq2tB5kTMwMkZ2GHUCd1
f1Pn4CvMeGVC5zAV8yaLPYayV/4iD/LdF/qTUAeb9aEKV0EByKqHRWAPztlr7WfNAHUXgXUWIQzu
pr6Pe+2C2JxyCSPV8B/tfHxNdTyppNkq9Zks7+OEAHUpNPAtTnEsLVjco5Bvddzd9Wbgto258gdn
RYTpArjY1iFFPikicOg9+KURn1Co+veDmryqpN8sUCM/dyO9B/BFr/6YnSeNUHNfLD29v0sl9AZ/
EAujH5ZBr79FkXMjkvxN1hwwJiPrYE6EZ1F5H3g72XiN+pszB3GWgSRmTjlnTrUw1Gr2oOFwLTXg
vRByEbplw6vw+1XpmeScifQojOkRkN5Omd0TTT7c5D7xsOyIlPaX33cMX+1U2GzykH+T4rU2R2aJ
1lPcOOISGJUKdrvavgvAl+roJXPzDGZhLVOxlab3m2boJqBFv0LpQ4qXEn+Q1/teSr5q3LePiZo9
+944LqxUv0X+/iF0iNFRWm1j0PZwHIhj5HGKtAR4VEe8dcI/q4kqeKZoyiLRws3Qt7BBgP3XCvsr
E4gIzKW9HpFUFpvqqYrGgx5BkasUeTOSwBoo0NbSdn7M98rUbYxO7Ae9XtEHcAWQnL50JGcBEt6d
6kOthce0GqzNML8XuQoArEq3Mgl/FQq7duJvcldJ5X1vl/vciC7CiH4bU38XT+YyKYJ1qRQHjx0C
Z2KsuWQ2AAWxrXu8bG++VuwHNviEs8OOqnZVEAJoCrfECFNHaknyylytrqGE5PYlhf1osHhBQNtg
5fAWBGHTvxDExFskureuaZdvqUfarm3Fl1EY7pBoh6AzXeKCbvqkgpjqrwrU52jt6SJA+DMnpvAs
Ig8Bm8q6g0tHTf7ZGecrYfJZqOQoZZ4FcbtyywnQHUToeLB+NSXkOeojTdFi4X6UrFtNot6pk3EZ
CNVe6Vlsb8a8eJb45VksqucGSKxTT/s0gjw0iBwsxnRvGKCU+6q5o5N6AmTqLTAVAkHpLIT5Rr/C
9cu0wSPAA5fkD0FtXkoDXIWHfMavXmKDXKc+WQWjpDzns1MCOZGJh8zIVwZ/w2JdzODSmFhQWd3k
obEzM/h35JoYgw3eJ1wNJEAU6QcfgNsZmC0sAOB6eYwUMLmhsQDMRtJ6sUamdJd38Vnh3B0Ep0FM
+yCN70WauHkGekShHCSLU04AQlE9WD7LrDE9DOaL0v8gKKBIAP8rxVPTOOuc3VcbcoCWT6J4U+v3
OgLmmAClIsvI083HsN2l3GRCTnY4vHrxMRySJ8oL+yaELlI6izEpF1p+k/c3Sv4gA4cRQ+5uA6W+
y8jA+8lctzGMOV+VlLHxkRTtracQGcIhBsiWdmSjA2nZW3WVuurqDzNSYaGHiwwov2GcFdjP0Oxv
TIi/kXUM1B8t7Tj2i0tUgfdtP9zUmufGZbuqYECpdC4CIticEsyY5xq+vi9T9LTyAw7kordIaigu
YWUfe724VZonzzsnE5jO2rsJCfV0siewJAuqVMB4adyb4XoQ4yqZo5AVnTNBhOUHklj+atTxCd31
wmkb2nV3JmtyDFM3TFPSNndjA+JFUQ4AFNZ++3Ni/YwnDibJxBfXHVTSV1vpkT0Xb0b+GezA5QDe
OqCR6nByi+KM0Fh1Hxl3JoFtdAgNv1sZ2iVXdlr02IavCR55R8LgKQM0W2etZNonQYDttOL/ImNx
JSYy8cxdXtxoycmM90g/8POYq8QAuwtBdSUJERuctzn6tSYBdIzrRU8Cb+E/+uatojuXrIG/RZq5
voqr9QignzNkHTiUHKBzjSrrQGsO5SKof1rWXcq5thbKph0IxCvzmypR18IPyEYricS7UWlWlwbn
ntQ+VMSFKxnhrcMwrNq8ebBHuRytZw+aUFWjKX/tWvL3kvqpdohZ6ClxhG4YecZiDNp9xrRvjCnp
iY+yHHeeFd6JzLwfffCHUfas6Wx3ZOmiPHV7tgyKF7MBb5dto+zNGZcx5nCjgIVmrBpJvJ1dy7Fz
6svdpDRuno7rqR931Mpw7emdO+gPXQ2XwH9w+o/RyIhZvy/Ey6RC+Y6JwDn7YLydCTiugoYYKna4
sczwUGMpqQqm0LznfRAAkJNnxGmxF8GaEMV9XvYbJJacTpy9LaqDzkvwgtRfhea9cLrHtuNXpz0S
Rd/1k/csvbXbkapSeDQYzHFp3Cn9NkA+tyiLD5LyMORGa8H+O0wqYr6nkHPCwQq0h7po9z35YWVX
H/PEXqbUygW5nqbzix2/hhtkONOK+9FZIlpS0DiHWvGDVuilKgcO+BTzi6JY6ECNEB1El9ARP5gL
tj0wIbTbDdEuzaoaDbb6oc/xKmdDGoe/A1jSC0+n4gFI4yHX+GPVK7vVaFgn3SP31UmO/Hf2TIly
CjIFhPGJgtO2pqORcTQo0/xcUfw1OeW1lr2Q4U05uD2M1HhAS8xatqyE2Grkh3qjv86F9hhVQOAE
kW+hymrTuQ30tjyJ9mB7jxXHZSoowNGsbiWK1zg7e34IDbF7H4iJqR3SignlhK7psrxyXP5tDBNz
zkvnjezcIrcoLX2F34/cI3a4DMjeZMNc7cwiPSVSPzajuMROD/vY57ACg0gtQUilCZ0+67XWrENA
gHoRYbVKLBaC9rduoXNWPhRruigymbPdN9oIjYpoWh3IlU9mHsezRWJGxyJnLQU5RtFBi39FTBZV
I4kKmTYjZuisFZemGvYzSjRwfpa6xtMJT7I/W51NMuWqgPlW9Bo8kTvse/WSQBptoRP060XkAeTB
ukXpBQ6N2zbMzdAM951v7zPdeRjsas/u+14YT7GmLkHW7u1OrshQcE15P3Fq1jNQqFBLeaNTQXmI
SU3J+1PelU9UmdZJZiAHegwFf6o15Rlk26FNdUqlcpV65g/f0h+skuqRxiaUcFQlooVk+PHBDuWJ
vcXW0IsXoRLhQ1Qo5uVb3X+oZtqtDHYpMU+SxCpTuFQJF73sl4XtMYciKgUmi57VteJyjZh3kWU/
dZJBFIdHHqLvh+rW2PeVmru1Rm9Q32V5/ksDHudtAbOvWu89ChObx9hsQfntUBa70DFXnONgDc+M
faBi8EMay1vZUIXBYdLiTWjB9OwVs23O0LeiZ5Po34QoCcCWC3N6AzZGrGxKlGRzjK0AaC1FCmvO
ENpVvDNShFk9AOQbTzLchJG/9P1twD/EogtZUCwmuBm1/guh3EJlrjI48XPm3nt69gL9gRLB+ILL
cOM7j6hBkWCqP5Wg2Zd6sLYBcxvek1oyh07ToSTbAi7crs3il5zvmyoaIDaj3WqDw4Suc+QNM+sF
ofZNVCrHuKR8Nsjml1cHO5JSK7eSZEbXrX4px/p3UEbwY9T4BkISLQZOxvRHf0Wq+WSYxQXV3b3v
caej3d8WtJtBpVwMI71xCvmuFNolrjtWjeGxDdZp16ylfeOr7X1rXUyrWfnZrW6/JKwhVf0qNMS8
BCZ7WrLzfZY1Q3IQj8kHOsjppkZwRyzZCRzcStTmpgMK6qfJdqx+t55cQZvG2B4StEa5IFxaZATY
yc+8m1zwksTbw8ERaB9YDOC6BuZ74OnEDby2HXRGB8JBtJpYzQBi4vr63fAsY04OqHAsFl0rIE00
Lpdq5m1S39jHFVNWuaUZsLG0FoyrssnL6uJHt6ILfngm71kBgKYwaopo2yTDQq/adGtZ43iDHoiS
EZUo5ig5nBnEu2KaVkIq67iH563QvnkNieuICLHopmcZ5YtAwCWt051Vyq3lv9iQ9sakPURQjiNQ
wDihl6Njb6L4HSgLvRJ9GQX2NuXYrQwF/WMx3KfB9DBp8b5D9WNE+0DPziawBRE8KJ52sKxzCD2l
6j4m71YOrGNsl2huL30yGcpmG0VMKiD3rCpZTX27hfoG3/NOZ+8c64iYslM93Nu+wkb7BxnV8FO7
Rdo9BSWhSt19yEEdWD8NSdCQ1CjiO4YzdiSyKkairzDD6OVzCrqxco6iMVZty3HFXpkB9OTtLNTL
co7940diPJiUeLxwOFC0WDQE7yXVR6YWC2v6neXDhmruMZvSH42APZDaK5IQVi1BYiBowUsaGAhl
tRtUse2Mc5acU/uhh8aXddQxq0VJ/6CWN6TEipx6BijwzoP8L996QHhtorkTlXDYxOTicIiluJSK
g9M96Wl5M3bUtRyIhCnsuzm5yc63qt5vFOIeanbMIV36MGz2SkcHJYpayrP9uimdCwBYYBAsI7mT
b7wkWGcWKRCOep8AXNejbBtbysUj1zfVaeoHdQ//L7v0KbAMordVHJjBplLhF6LQoPFPqXDSXEWl
AZUV5gHJ1RayJtTukVQKJGjhKSBZZ9Vl/s+4LMGZ+M9RU14QeB6s0XJ1RbqF7m/Hwd8PqvajK+wz
4PNumwbOg0g4TEo1CSlSBazg8RguEiF+J92cNZ07zc9O7Ttit9gjE33YLOPI36P72sAhJSRIaYm8
obW3cZT6VjPYU+tUpfuw8NdxRUG6qsoLmJFm0chw2qpVwPGvNQF3+2JrDsF2ArFBbCrgBTisW/z/
D11T6Iuul4+FSQq5nU3lUpbki0Ewr6vqJdWsW7Nhu1FbJBNwTpsC3khu8EEqVvyeEUKomRkX0Gg2
5RBz6b/VKjVsS1vTjmPdC5l9+6NjJBt90sWSYgEneW/nzSMypi/G9jK7ASreL9M5MqYikz2J9ddC
2lTuZB3eavFE9LGmH0t7XJetsZtyv1nPCLxVF6Uo/hqwspoMwnVrdG+FheW9z0VzIEPxF4c2B142
7zan3bQkzgrnWnnj2cNFrWxxF6jZHoHRvRSwYKm7w00RCudDRATsIirM82ESgSpw+jnlQVIZMwTd
EiO1sD1lXkDIRw524N5Wx+yxkgUk6AxC6JPpUUt8jHnSDHJdJ5R78GPEPUUj51ZFdGAr0cuHSgx2
A/SpUWn0VFSsydbe9dAV36XwsAykTlBsiVERT6mdmspxatsiPVPnncL3cDAq52eu5BVpgI1FSoHJ
N3EcRG2cyOoOASbn8qRaPaJDleZE0DTqS41ffAU9mYMpxwqX/kqwp8OZv+qtSe5EV3VAwIV3gXLv
5eDgkwFTcp6e4tAoV5wRoJunfX1HfJq185VJHAwv6rdGGtVrqhv5UZ3QGupRGrpl1JrUPI0yWmOZ
SomRbi8tp9pd6HNYlFlinAn4zuF0Um5zFU2H0w/InkDMTuEQEPcfvSRZsehp0Oe2XEZAHA4WNZ7j
VDEPwBNlP5aMoZtUiejXqe6AZNWTDPFp2h1oNKMvT53kwSbUEGEwFTzINdSKxza4i7RBtV2FhC0i
4uwhOPaBIZnwMZCxtePfNuaRRRIy+OadIWGvj52v3plFV7smeM57iNMZwU7kIKud0bJlIG1RBBps
8NGkuZNrab/pSeij5Jt1HMTteht7VuXmk/SO0rMA6loB5ziH2L7l6Pn68zgP0Z6wVy4AVDnTougs
gYwi3Ma/EZMgvSTIutsXpQ2y3EgiDvq+No6HQquDmzSeWnVRgRm32M4x3Zillu5UCoJuWgTBxtNV
791DnkyLrBL1o5+NzV6GgbaarbNzliWUF3WgADGqsEt71dlOQZMeK/ieG7ODQO+MEsuykA09LEvu
M4WKLqA6FhSntgG50qA45IppnHwd0BlocBImnYyIcTIc3NFv00Mfz0cSis3rYgL7a3TsgDMkj09C
pG8i7u2FRVNnU4tWmUuH2oMQXQXouaKYGXfxk960/8RBwpSim0UHZ6ryFAlKl1xMbHG/Q7vLllpS
+8sae8FaLfp0qZeULJuo6Y5j3rLQN752n6QZ2jqjS4tqA1exZ5lt9TLRnseMJiCiWQdx5+NUa7dN
nIk9jzsOTlLxY1jheKjjmGZZUBhBttKDoZPHolJjXJkGlfnCp2RIAuXBSAy1+SFVYg80QtoUopGA
A2dzzIJKonzyXGapav5AzkysFfHeU9OUO1+MU0LXyM7K54lk2/xcREplP0yysvg/orFtErY7vIju
2bZTQ/w24bYPdFpiRaOF50ykjO0R+zvxXdwADN1HsjcluxFPZOsRoHV7bCuIu7SGQjAL2qIhFEGB
yBujWqCdhpgsedUKSxgfvonc8D1XfHIdJ2yoHBOMXI70nKx+UNkGe0ZXh75bFLHZ/KDY0Vanrp4q
r1xpYmC3thidRpnOYW6mcq9ZZZ/DpQIwXjyrcWH5BIwTuSEo8piy8hlEFentxaLMTEltjxKcl77G
eDcpfDDxBO2HYtM346QeqLX6i8FmUyVGV/J/HJ3HcuNGFEW/CFXIYUuAOYhUljZdkkZCjt2IX+9D
L8d2jSUS6H7vRn6kVeOlqv3oi7bqb649TMFeszO7exPCkMG+8GJT/Hk8+vPDXItpfkcJJK1D5tZC
hVJ5MUGkxKQ7u7gaqB1iUUxTco/ySn+tAwi7o2uzXKwJ/vQVvj9pdxt4Dt4aSx+9+sORrSkfC2+Y
GgaBCT1W2eMMwKHuejEVZqZhX2TbdlY0toiE16nshYUGxaccxoxn7WM2a/9D2r7H9uLorUjXBNXL
BB48sXFVhSUxZqW+94mfBD5Udl3JcSsazWeEMAo97//4lVt3jSHJg5XDLfPX630//HZTQCtOuAzx
0H2UyAwYJu3J0+k2k2IhqlnTe3o/R1ALvg69adx3P+DAB6ZL06XdKzXpjOCZ6yzWc23VyT/pm1N7
nCp7eiQqpbfIQnZV9hC4nVmuyxocHNTPsrRuDhsffYq3qtLZgGc2Je1C4EvzQtFc7Opm82EP9/K0
FgiaRxVohmV4VTeUTq2IsqVfbsIRbbCBx958FHVsek8xp2BJPuSg/xJ2NqtHQp9M6nvawGoPZHRb
5d9MphTxgVlBnUbroi8VNEcPkp69TBQpS5o5aGET94a1sT3J8N0N5pwRYd4YFDXafa21301JJvem
1kk6PWqt0zlRNy2d+ddSpTJFVid05zWg10X8UOU8nL0OboQWm3S0PFicOBbkUi9pCuaFO6xiyrDz
miTmtGi0Xyx/vv/q6tNEFWusgex/1+oecA9Ps4hLog99cip4qZKdEWc9ITNLem8uXIpBfS38W+3d
qzKOzxWR0/Snar1O14xB2lz7J6QT5E8IupZ057uIO5ElopOk1lYsRVMBl430+T3IwmH4S2ovS9/6
BiL4PZ68ydkKoSzv5BPUMTw79ezSUzynmkX4WVnozaeRjtQpVoS/0r+gWvrm+Er+FUYiqZzRe+pP
5jHPssgmE/5vEfr0Y+dBcg8RM94p0g3GjTQTczcVyWjvg44M+CWL5cG0CtGt0rhFDpXJZRqvFBTj
4Rai8i8J1OiFgxKpaN2a70EKOU2OZidCCLuE0PiO3qOYWbXwe6dej3LG2WnIFgCoSDRM735PZj8d
Yal/QazGOBMI/UiWHoo2G+9u+ZDlZfOdUfj5Tp4DfIQmPe+3Mfx+U/Eq3pzMzh8tgso+kxx7T6d1
ALa5P+TMKwO7MplcEhZFt8XFmIZZ7rFBAM3PBOQ/NTqaffYRn/abOYAFCHvELUiEkhzMukpj+WOi
2R9Xll9PlJ6XwtoQaWGGFGXLS9tSTbnV8sK/uaoZlmdVdDUBDEn1iwA9VZEa7Iz6O79eZDTOhnUo
J5k8kAjbPiSG1q01Id7tuP9g/HptvHt9q7QQ3rVNvKps7MrGOJ7ihZZ5t391ygW9H/5QphJKAktl
+WHpaG/6BMnmxu5bSpz9qavmckOXN+PN4F0LAnTYJ+kHFzlqKr1Cq14vffwqHNX9gDnH10qTYt3N
9Q6bths6JgVopdQ2DFUUU3jUAhJgsGy5DauTI6zuk+UiYeBvDwIFHuWhjRY5mQCnGlqKzbPa3saC
5lz6v+Wua0btmnEb0Kmd6WNxoaSLhq554EMs8FZlc5IyzmswZcOw9+grvTlgdd+zVo6vLeW47aOl
5/Z6dMRg7H3FuxVaU1uekRKg7Sl5KgkwmdrgcdZM66Dcnhh6w0WRS6kNGpqEyMo39CSKZHb1m6qa
SinZQOYMS7/lx/8bqobWoCBYANRr0FUSeO68mtxUTWWGko93P7nSpjSnOyUAW27ZYRBrWZI0A2hq
xqyLHRf2wZKtRfYFTrK68ctQzUOwNoT95nSUjFCx55yJM0LNzmV6bRIQjNFqX80WiFP36uXYmSJ+
VO1CmVHD+V+Z1lkV5lEPChYVtONhU1plOCWuvWra4LYY7YnRBomA8DjHgml57XsfOUg2t7QiGJu6
p4Tam7yRAAoiEITNEmdMfOK9mVyXBVY8H+6FOWX3YHfUNtbuPT/xrtSYChSnqOpc1G5eS8Kf70RN
75nHoXeujCNfWsGUFMM58nCWS4i0lBConDpWBOzDccBdTOHIwuKnG3yqGeObNbrEmdIpoKoqPrSD
dejjGg2RzClU1YNQDEUJSo1Qg9d7Zfi5FwWVrlNdtLgbp+mQMQz9xN0DckCidcWCn9fhyMt6IYXM
g9Sl+KHkGkJYeZsCUrablldYy+9nPJzRnnbIfENfK01TpkXPGumX5mIILsFyWRMTEUSkBbwHSoFa
Mr6ufb+qwyJpf0aYg6byppOW28+U/knIYvnau4sVSj1xQgJPpjWmpHw/YcSNuG9UlMeN2qb57BwJ
ddO2yALGF8++y+w1Za/RSRybYWTuqAjdbnNO0oSy0Y5LOWza8V6kYO4JSq+3fefsWvqUg6lGPpiV
BNkkKfyk6qM0ZkNQQ8b3rA3Wmlq0z06SronHAO6q4gMmAp3yF7soKMABcLJRu4RGzGBS5sUWJQfc
QTqc/MCB/gK/ho/tTragLS3J6TvgqdLComRIypPszRxQNtj3CztenpMpp1a8UMe61J48Eya98d4z
CwgcgnxHDJizovnwisbrpbfBKJaxeRS1/Z4wwd+1CiaVM+1wi+sW7ZtVDtcsyMZN0ZtWpHdGJCYa
uMegeuPItdZ1yjGd5sSEBEgZw9mBVqFoKN7HswlhzT/DOxfTeUYBD/gJ21F5Z4eLOf/tDd2Nckv3
QrIorChR3o8w+wcjnT9Q3r43TfvR9d2D2fmXNOkfQDE2FSPxSpFc6laa9prGxkPpVRCIfkXruvTB
iPpXoxOPSadbG28xHoxhBjVL5fRXj5hJLUoXFTSrnvHXMKsQAZMXOhuUzPZ2R41kb1LbDu1U7qfy
XgJUO1l8prFYocLReSx8Yp17RU38rDJ9rbDSgTZQBARKRqkIuWdH2knmK4DD8KgjVH6tArm8dLY9
PJKqZG2GYKjOjR+obY0H6jQNZuJBndfIoOC2HH9djVk73/RG8lK6o5FS6uRWLRIx78VAnUOS+YxF
ki3RpWFNLJUBQNSUHNGtLs/SsbaxpeurZcgRJhi2uuRTq70q3Z03fqrLiA/yJ9YdKECvY5skQXs/
sHoh8huXg9LvtekpS2gNxLOuWQci1+kJ66Q0cuXOaRKSCgllqGirZf82d0EQHydRvxNBmocputK3
soMLGYu53bMUN+ted7tjXrLe0/wSkfdEeFdfwsl0l9yZ7MhRS3fnCuYroZf2WmjGuAHZ2cVLA85r
qH0qYlQg4AaUSCI9ZqPYztT7rSqrVDt03Ca7UPkFL7Vc+j7mXGskEollCPXFD/YzaOlBJ6L8LHM+
Fj5Vg3DsJIdOks5L3BG5VGWQpqaZPCR5fwGjRNatZbx3Q4fsIU5u9jJV2yC2i7u3nr/QPaH7Y9/W
QcOmloKPgSwhROmTFVV8Xb9FL4HGl+lpCawedM/rULDY3d4o6ABplL727tBnbQBUd3WTcc/lFwZx
cKeRBcwJZkqvmp0zYbwWap/rw4JBwP+Uavhp5Ay/y9i8RZeBGiiJf1Wa3OMn9k3R7Lui21halZ8I
VnhYSvgYh36X0OOoB5BHyAMGztqjT/FajffTE0WTs4ykDwdB2Fn5oxnEB87oqE/Mn0w2b8UAtF3I
5dpjxw8bh1bGtq0/vLKxN3nt/BpTmq9nz/6pEh6hpW8pUpo4oJ2+3ZuFhfcOqmm4y0jE+ByLJFiz
9ODedjpjRD6SvDnKFGGMghMNe1W8No7xZPglArI8QLA4zydvyN/yUe5Kk6187vWfUc/Xfk3pZeC2
8asrOKCRcmSRcy89VarYqak44hvXDvrAwYBtnfoeu+hOfgZ7QtTOjSv2qOJxDqtcnYiuO1QWs241
N8gTOgg4U4pDkQJm+f4nT3Q4eMXZnOeQtvkHPROvxjxe+2LamTZ0N13SXxaVyZAJOZQSGWob/PFJ
5DWkhWfZVCBrzohOHTt+zpryIV4nKg6HhCe/QtuUGoOL4MUCunMTj3gu9BuOp7yXid7WFhJa2Aem
awL2AwQDfdee29yXKy8huSyvUIUmpncqPWM7JVoadY2lscrzk+R5/go+iSbNl7At5WKjTmkQhOLp
ChfubSMrWZ6WIxBTgzJ5fpiS4S8173LEGr0lvgKq/0ZWKNHMD4LJNTRH40aavLV2CiNqgYbRY0xf
XVz0USYV7jCj/xVB4z0QRUzEphi+5kp95iWUjYl4nxY9FtKuNW/FYN3iotsmAqekPgZPqZ6BaDj+
L9Y29CkeFVwUPo1h348Z36libEnl+8RCmUryihPbimLYon3biYmr0Ww3kNnaqpcm6suiXQ9e42zG
oDyQYqIOvoak2hLGstax7RzVvT6uK+w/4p+QovnmS1PbFr8dXFpS/VVmtjUy59zAq2OwANQUcbLr
5+TANvrQTPGDjBmEJOh65o2ffiIeO5bG9dKm/ypmdeDNat8tw4dJve5qaYOSI87oV0YX3zQEY75W
XeTgnWzT+JswvGMB075Q2e05BxENOPaG5t8zmuNgTY6IF/Yz0YoEVcVt9x37SOIHMvbrxeoevcXe
zn7wYyVpEMLF45yu7TdSj69WkZ+nYIiPMlUfaTrFJEMb7zRvlxAlrPNuvXzgphj4VPydQDp/G+Zx
2vQkIoW6TzZVmZ5Gdokbdh/r7LMEg/k6oelOR1VXM84JiPQYDDCIixUW6w3hKtuut4qIo4nPpbL+
6SbSWb3QtgkgphFCM9rHYtL/ZZ78iJcKwWRTPi9xcq2t+V2vcFroege9pqmbxn8X6n26zcxi703Z
US3VkcQPGWIF0K9xGewrjY7y3EzRag3MHM0YgBkPVJrpYF/roUWykzfZIRvV3q4NM6KOqggJd39M
RM3tb/q/Ih+fWNy3HI0PwtAmrA7TH9Hk9/x+09oRCvjV8fu4IzIG7qq1lQ+/XMOXCi5oHRTMhmMc
XIj/QqKlPbqx0UdFXd08VSmmn3HDr4f2RXx6d699zwPJZFlzgo57Y0AHqrXZjhIcFwao3i1xp6+E
U/phqwkzKhf1m7RpHBlT+6m0cY318hUvGOox80ET/Stzztlr3W/qPNiKx7xedxpiFaAy7VSNpGjY
bbJVooR9bfCLwhZhV4HwHvykovJVyfMol4BxKzvnunVwYhMZ0fhjTNZ7XLE6U84MO8DPgv4moxEX
3hiJqxl27OYcnMBYQ60iag4lynkEK/kMmtiY+XOW2LdBGDdTNPS02rQOFgaPrzc7KD4ya5UwmN2F
0GXlpPsk8xUMMqePXbL2xeo1sb0dnBxKt7jYk/zxEmj1UevsnacQBHTm3hEiykuf0Tdxtl1DeTt/
4mqoI5Oa+J2/uB+QC+/BLOkIynglk/2cArMTOjygoVg2wCFuhIzlyXezJIJziqOuY97Qx11am1DU
gXaMGQXC2kKu0COJUJ1zmlzn7iiZQRGzn7o23BUtRPuqK6nAnAZ9j5Fgm/eElHDFZGeqzn5tt8eu
08tngJ12NZGpISjQlghSh9bCJIiazpLIO8YTr8DasfR1R7Ve0txM1USBmn4Kqz1qvuKVMy/SpJ4V
eDdQw7Yxl/eU7l8AMvr0FshyOT9VvRZZBadaZvafjimS0BvTw2j3UVDa+paF+kakA84qb9vWGUIK
EUKpUnNvrhbkniOMeErGTOt65FtwtFrpoZh/A2qWULFhOuPqfa796d0QFCQPk/OknH4rdYKDaepE
DtDL+UzF8oU6Dg86m8euLXEpTH+YSzA3wkSHcba8VNn8Nvvmk9MgH3Ckc7TJZt+ONWV1PEUheYy7
mj4eBe6HgcN5cFMPbqw8yxjthJ/gDVL2p195345y3mfTBQexeVhwH64D292RNZdQTfk/h6yXO5WW
+64EDlddtzEb9282Sl5peaDUb5XZ+q5avFXbDS9+Ue2y0T4Cq5+hfnlIy0saVFGp3C09GjkCW/fQ
JgRCGIaG9i32Q0errkZvV2sRo+EI0vEhmMVRGdU+E86J/uEB0A0ZVep2nw5CL8SYhyoG6C+mCyAd
VbqL3GQ8sZpCJFMltC5W3WtjDVdhqJgwjLt5SRDtPhKR2lsZffMTgr+ascV/cRAPNObFW4Zd4aNC
qqmuu+eHplq7d6301OnDXqS4NFsfat27WSqL0kBb91N8ZXAm6zTxb0nTbzWzCWMf7SMFP8WKJYBu
2Mp51aa7gSzFWOAw890rcKdg2syT2ADjFpxlKBEWMpIjDv6HPMZrqVPv2pTZjyd5qO7CEnSBgURg
z6QnZEEZjHGM8+Ffk+ufxPacLLt81fTh0VmmeT34nhYZcb1fvPHJcvqNvNuz7fJdy9sITH+NA4oZ
XSVQgwYbtWFZu5Iekq65u7GG9ezaiHNwOui+uFotNsilSXd56V4GMX4twfgMostGXB4bszxA8Rw6
hc9y9v90triVudhU8HYCvdRwUa7nhVXpXXRPX7uWy7EZf2qm/TcN6snFM7SyBvcNzNIJLT39W1KO
yM43YL1Nglpi1IVEmQ1rik+PnUTd3TnewVJOuy4te99O5qbx6LRcHBjKPMSstkt0HAb28BE7Yp+q
9JBwyJQtsKHjAWCDWvgzKqmOnu/GOpiTCHk+Nqm2/BmUybPpnwwmii43ozG1HmKT/WF0h82QDodM
n//gFZ2V52dngqGhflAIxt/jXU1W1qhdldqLcnyczSfKA95sXWes9iMXT+RddG6i7nfk4oRyFJ9N
q0NZjcc4TTcmWZCco/KZrJMbOB0EYtYfaElcJyV4znjHJ0WMSBguxAuRUSCQE2i5xNjLaBDlHvjr
OxP5uutItArq7Mk2BVYI6uA9sVyDwXgdE6q7qqXZxZP2z8hoWCf4+jHQxcnXCzNSbfzi5GyA5Vxs
VNJE7uIyyA3u2Z+Xr9l1rkEOSAJAgbiLt69Bh7SaxgWVm2EARlT2wTOGPdpC9pRqa1YUdiMvGsyi
BOcDmqjcBry8YqRvI0bDRxLUogQBwZBSGj4552Qxv5rY+I5rlKWB2sSTuj/B29RFWau6BXhat7c5
1JT0jbU/BdsCHjcr64fCJWqHl/PkeYW/LiBwVDb8JE35iDX1kuGOw0TQ7idTRFntRXKSr7VZ7kk4
7HhBEx0JWUvomZp2U99+d7V9twRZOwxXOtosTKumvOh9daKK+2Spx0HSfxUv5j5x52OQOTetTD9H
VDW0X27szH9w4veppChKNMcSM4Z1/0VdexOPzVGW9q5ufXxw2hPx8QetmXbEU51xQycrFxNwM9iP
pqdHid0x9PrannG4DccxULjs0OUYpZ5vJPJgtbwqKFGjFEc/bqz1WBZ/ae4/u2RpRhXWjcgbsnlj
+rhBWQuqsK5BxJzmlxTffIWiBsanYn5zoV5Ab7twykAPTTE/4XfG+I1rIK1yrE42jEIr8l+/8S9L
AGuyeKjYOWOK3LiNIjh6S/Pbe9mHVeUH3ah4B2FfLR/TYPum96SgtsO17QnU5RdCjj6m5kfWSwiM
gQi9YijXno/pGH88nOHdOoZAmHUAvVimLU+aIa/SqCMUscgJevGnj4jFaC3Vqf1MMETTx/PCi78u
k7cm1reF6e9Sm6fJZ5tKxy2IZIjPE81nYZAfqgDMWGTL7Nuk4bVvzEhaPv46d4SeoEG7UHoVxaOt
Iqsak4tcPKJAJvBZZAYu1CULm2EPPLSGmB6GBEtP4CrmsMqrz22cKrB9cz62s7K2vivlpqXi8SYb
zJV4mH+G2G0QW1ZxaLQAhIWuV18e9koiYqk3Kzoqf3VUPmfd7Iiu0EGfRA3xk8TIBsp4TXzyX6HV
Bwa9HYfz2hu/p2YkHcbdDtXy22V0iYNmxOUWznjfwf4QxdRjm0A3gVuR89vwGkYN0sCze80xqZst
1DdIHpj5OVHkaddxH8rJ3CEI2zc4LPKcAagqkEuJTm6dotkEhrqQuLjCC7xKsBw6Q712vJkHVr9W
JJAI3ndRNue7HZ4ozKhn1Lb8/npvgE7d4awScFeb4JK8inKcS1U+hZ4xykjLij3KoFVmoV6K1Vej
i+04NL+Fg0kTt01puiutSJ+rkXVQJdnJyeR7ULlnXg78fNZKkJPi1Rhk8H9Y8SGmfDhGU+2zcGk/
w6hz6NqhFhtnPqxTWpq7xsYjy2qA2n7nU/SZ+tZbGds/gdGeq6xdg30w5rs1fb1Wnv9UY92HkM/Z
ppvkOjeDTUbPsT11fF9GRGzUhsU2pOcXoW56muBgsEDdqvjKT7WpJviLebT/tMzYI5QKlerPNoJG
EfODaeK1jSHWgHs8mUcjdl5n2uYF+BHgT+CK10xzETK+1ONzPf4EGXJ4D5xQFtccYAhaiJSx6T13
h7CvfmXqPcetSz2f92BM6sXN1EYs4y+N2BsLHbkzpOuhx3MMY/5JKACULOYSYIbhbkhIH9262vZG
ubNUQQYQ+tTKyBnqeIib/iONz5VOwzs3C8XKP26tznhDo4J6ch06GyV/7YRLpW89VF33ns3FZ6EI
vAM8yb7P++3gv/B7R3U+Pw54c++RDnP/1VP/rniQ2z49+l1z8eryWMdsaGX6VC3xOeingxqtY6D7
p3qZz3hlA4uW8BioGxRT5fPR9vRTGdd8naN1YOJ70ON0Pfl+pDdQHcn0hOUVc1t2aALuS214SOyZ
pAfnjGrHQF/qnScbqFtbjmLxv4uYym0S1gOsmhpGVjnpzzIxjsL405diby7usb/3XCqd4ZxHe2j/
taRZrGTDKegNn7wHv4FDH3SSbZiRHgqa190rpOZTYpZn0cozES5hU81X/BZQzYcA7MSnfXa+c4zC
3KbQBHMAEDc2FrSttu08ebU668X0WJXuWKk/et90+v7QXI0JznErAIFqXzrGKe/L78Jvnjmboqno
NzVp0/P/9Y70NoOGy1T/ujOmvSiORpY8zemMCwrU1h2Ld7cu3szcN0KUUedCICVV2lOQktiZ8t3M
y6bpucRIBN/cqRVUS3LFUILGMT4Sn4BTyb2kbs36UW8N2JI8r481UaIOjeu+7MHroJIIYpfYsPmG
rjxBp2Ka/wq3sCG6sCa0+mtFmL9ndH8xcoiVtkgSFpJPk1knLfqnEYje9LydipGTjt7yLByursQk
iNYVb+0d0XPkM8mXMH3YuFu5SxFpodQwt41DLFuJ8y4Fkkcw89hL7Wa10xUGeJ3Zxs0LPgd7weFe
h7pyXt3Uv5vMEcXkLA4W5dxAvQm9PvzLKGDxV6OKZIYrYJTJK/vMvsQ4UnaPos+/qFwIveY26hav
R3EwAFEknWB6N0ea6NYNyvsS034J8eqKceM2ydFCsd37hz4z2GBacZlapFqD3HlW9ZJn1mHGFTGn
3CtBv9EQpooF2xuZEBaUcOe8tGJ86DytQamg/NUg9A0caWto/7DKhCAjWMbS38m2r1M2nvT2bSBD
Ns5jvsT0qsvigFdyx1J50fRltwzlZcAnFswWXmS6XW33vnegm4HjYW8ICpoXYubfDCx4kCDPefEz
kOgFMt7ue2iE3pI/THqH0mbEaJu7E8R+s4xh25kKZb12081l3ybVq6sm4kzw0iHk1ar1hMiJ+JGb
1007jF1owfY4dRwOy5gjhfyBbvlbipLwlmXTqWndVNSVUm6vF8d6euWuOHBP/AniRsxGW/n6S+oH
CEcRC86sEXjSgjZ48bm72J2jLJjV2s3M13watkll7DJL7d0+32gyD42JiwJK22cAMbA+EWycpE6U
D/7NBgGZbIj47itrligVAU+0f2aE2TtSrGIxrO0y/WIcW9lSCy1ktzbK2gbcrGUYzCstqqZ87TTG
JkE7raPhNWY2vWais08PXpSm/yIR2RYlM7JLy8OKirSjWQSbJAY9b8cr8raTcsB1HNQ2hDbtKste
c/ZFXephQR8IEFm0U20HbwqVbZ/UOETcf1ONxb5fIhDqfaaR2Ig/FCiZgqjFOeQ5VGOnr5Pgqo32
u5WiAvZ73J54UDxt45ldOBMEUcfBBrojwgoGUPzLYsAVXm0Naf0NvTh2oJ6a9uKTMxKZzXi1y/lg
o5CoQdsqdKIrpKOX0RtOym1uXWavE5WfshpVfm39u7Mh6WReR9t4m4xqR6fA1qyt7SJ7+Hqy0YiL
cie5L8YA02C1ztBYL058IBf9IMWXmPILdxxMH7EUTcXc6NwCw0CLXa35td8sO30Et/wgLrFbxR5Y
GjYYMH97XYAAtFO58WJJ+u3LjDNvckg5cBZEGGOGUcFeEyp5NFvaTeCNpRhsZo4uRmZHBg860xxN
XbzY8MI9qfSfPmRoCSOTZtbrRAfACh4Y/pjHTnw0Fd7t/uEudOpw9swmr7D7TAAUoivdDFEZrwOw
ArPcVk63DRhKe+C2SPhnE2JAqrM1n9P8q5WcRG0VWv6fRQqSzcFkifrLnNiDRmlEi5EdsNd9JmOw
J/EVDiwbH0ppvdeay1iHqoEiCuxF86nO/NBzj6Vmbhx57bFo2Po/QpAusrDXw+z91bgfaLMmXgY6
jQCLqlOn0f62Mxz3+bTOiGaYhVhZyV/fzIilFXzoH3sc1t3uJ82wtQrv5JLzrEkVlbIFBEvOBQO5
jwKc1T+pLKZfgq5wap0IUd+B85IMyJmncnkQrFi+123zbC/0JELUwAnOm+WYx1m+q66MtA5/XmH2
z1B7lHmn02UorG+3I4Fr6esLo/BHjPR65izgSMD76ttMsW7bfxVOd7W1u/eyDR3fI0hDfLsVqjUn
aRmN3DrsCd0KHHR/BR+1npRh3Gf4F/vbpPKXkqqivrsj1jkBEUhejJQcKZm8tfyvKe98mMvmFPOB
jiZibAzuiFqANTjNOs/H5PwYi+8m/eBmCu07ief48P42aicOl37h51r6eeuUyf1Dnd+m1PhMQN/v
FYy/TqsjnvXu6RjY35OYiUo1X5WOxd40r63TfqSG/+n0r0DX+tqcxVZk+qZ0kjeAt8/Ef5iq/E/N
80tVbiUXO14LMlQ+yCXbmCxDTfpERNiHPlanwJCRqI0vlQb/pGg4xo5UMoRdIX413dpVBG85Xmdu
dUVKkUsaTxhQsh7haedqK8mPyE+xYCKrtPmC9yx99KdZfHb3RzIv1UuaWj56QrhCtGMzELGZrv3C
r2+q0coIZmOO6EFIkOmYOs5L6R+dxrf3ZqMI5iCEaq1y64iySZi8CgnvLxGWuworYdTaiigNj/0e
3TgJExZ5H7mn8NQXbXycdadF6K/acDIsXCWaPSPg9b9Qxn8tcw6NEzSfnsmXVxp3VNusH8u2zjfC
m79Gx8DwF0AGahOu5mry7FU6xy996/InraeY3GzPy+T229YGBZUZjUijNR2TXuv3joYCCJSBhOh7
ppNqiS0EubuOBtQ3jUlFGFdwFC4T5eCkG8QD/DUlZBZKyIdh9h/9IfVAUkuLUaxdCxPbYdIb6Sqb
K3PrJ8vJBTzkpMWn29fDdpDuFxJ8ycRJIYwXUxdqI6KTXgw8WH1T8kqOgcFvYNO7htW5hHNambFx
NfPgNjjg1467y6mOCulIS7BLwqz7/ZNf9btG538Brkr96Mb1u2hS1Z5Upy8frMQDEsmkuGoa7Ol8
d/701ino+jt3pT0XDJRL60VQ4BKQSH2jZoRHGsKkMEF2cFfZ1YW/Gjk7n2ksrHTVNw5OFbV85xMv
TLck03opWW9HgwyVxC8h/KYOa6B+tU1/z9fzj3QqFw+mtq/c4jaSBjV48w2orFp3HllXlkMAAEIP
ANa82ThmcfJqsDGYzecRmaOTT2+pBHPI0CCGk12glPP7fZkuAWRsw0AYuN/dsLjXsqyBvkRXk+Tt
xSHJMtHCcZSSFUZB49HXmVplIv+JjIM9YY0OF7t4NlT+S4vCOSskJkX12Jv6k+7X/+zlP47OY8lR
JIqiX0QELjFbCeRdqUrlNkS5xnuTwNfPYXYTMR0zagkyn7n33Gm5hhiNEdeBjWyofixDQUJfRPsC
X2vVmJ+Bgw/DFDjh3YRFVVybqIXzPy22NKSC2BXaksqgLJgqm8gJi8bCsYidw3LnvR5NaAgAYu/H
uL5WVnRG3f47m5p+oDP95nv9IYtOJegcE7am35DKfS7zrXIpS4gXZgTVrKMaRAOBsfF6sjUApKw7
ZOMEK1ixw1pGMlpHifzUuvmtxZE2zvNXunjA66Df1LoJLigILmWZnvWYY44uJl4NeQwrqJ9ThJXh
BmJihw4BkmGljclGTwBRaJzKa5NXa5V05VcX6M8zL3fBi82vCIuq03kZI8PQ9r3BPFii3WcdiP6t
MGFxjJb6lyNd96cW2wt35atbtfYKKRlKwQSkDD2v3+lMr1OYztqEFQ2F/V9coLSppV1DacPtZdcA
tXI0FgQP7dp8/GMIIHdNq+PISoYn0oh3LLtpj9K9gkARspr02mXMaWYK83mkIbBmDuy+vjLT8Sv+
AZMf6hU5Un6aCruKbDpHdo73XQNTEgwqpfey1pe6dhKwl7y5GCSHgo7Rl+bZTjhwjVTZsODZRIPK
7ZyJYyLCbhtM1Us5Zl+Oi8M1r7RtRqbiKhkpMIfwYtR0cMQuriR0lHVFH1sZ9bCxguAxT9a1K6yf
one5pEovy4rb0FSfdYf8sVTYRBJd6MUJPY6uP1eoykDpFKYnWwGUOQoUlPzlsc6DCzr8UzPqx6TR
dobZ20yXPwgGUDfZZD1DnnsMDtoL1D/3Yup/0j66Tj2BBIl9ThKmPDm698XBZUbarYkZh+h6to2r
/tpp5mebh2+zHF61Wn9jtE8dqhpHlqUbtVMYM7u/OoLbfSTb0Zt0Jr1xovW72UEUn81bI1L/Jvr3
RCxUR6zbmJ4xcYrVVIY1xn7Qg2MbgghIqGs4LAOz37cVCQlIBj/owgzsRjgALaP+qlL2T2rCOcli
7DLK/J4kS3k4o0BVdTB9ScPDkYjmWqROvnFZQsZ6oXqpzY2jIDJQneSCTDlc2TksZL2L0WQL011u
gXcQO8kKI+WHHuK9n2F5iK7NUSh3OInswd6ETZ2vp9Ko/SaSe55Tc82S/rnWHbQPzFMFxiE/HXgA
y2Dile4w+eDCDqfwxkF0aBP922nT05jiCQBGBAYpcwc/qItgE1Von1Ud/Y4+HmPduGpO9W9Wmc9P
NoUqkE7k65Bb9oTcnVv+/dCy+miNfVBZ004ZyOq2BYgvowZ+uizU5gSkVZ0wWleK7jiBsvRi0V6l
1R0MqFAzbzx6nC0wjJgl5HDMDSv3wZdh20kaKOtsxoXi3JNS/yXWiozm3uX2ThTK0GAZP7Eu2HUW
d3Q5cM5OacfhVIABYvYa+72w71HEOQNCYpe4PJMtW58A0Q+yKWrDcfCj1v1oFfFmQ7MJ4uCMjWln
x+qTm8cHobBoKJWMjS65JbjBtDtJmkcJr3Q1THSqlZV5WVfCZtAZ6dRMg3AaIZSKP2skGDMdtxKG
3+oAb2jUObGYcKPF1PdU4Sxjxz5+7hz4IpldvBc5g1Fcan7PXz1fdLpTPzCsyRjF0h4m1oS5fRqS
DflvxjoK227XugA9Mes0p1AdaMErxDmDjVZMyMC+oQ+3d01QLbTiJwIytY1WWA83cVSM0rDT5s4C
SqhjbCljaJVDUatel5sJAnCae1udKxgnwT+3h9ZDbb5GcZtuEo0xMFZPpI31gkZgEFoJThrZKJxk
3b2pJN1z+JowxqkS67MamfmbKPGJZNuYCBbWRpafiyx9RUvFT7NEf0agL5RDr9EeGUgFIs58pODz
1O06W3mZHf022OYroS0rwerfmdX3CYJVWsZwhHX7rE7g4btiI5vUn4fem3Ly6axkUbAvGckGfMe6
rB4tlLyqwRApIvWzq+SeoJa9UdvvtZw+CH9Sgan0LOYV85Gn8EjNRNd2MdGlKFLCBRk7sRbRjMF3
pA6/xK1OAwxvK7TrVdOUH+wbLgPz4VXIqg/sn/qcRhSIlSUec9k+t1QFZtHuFRu6RzvvluYzKeMX
JVIumLYfUWSdA1ehv++OZmSc9OZqT0yg6HIWwsBaq8qjpoCCGMQWd+m8qhjcrlv4RnD6NmYznq0C
+1ycj19h+ewmzYPU0x3L3EOfzfeibOl04GykBNJYCkNfxnF5x9ySMquP7AfPVLOWqFF1PGjMu4Lb
LKZ3py0k9kHxT9TQaEN6MJW5K6sJSMqJRYtvrnm0wyM6x3oRaj+GLLxOaXCMWBX2IFmAkK+4lDy7
1x8E/P6mU7QJ1PzSMUfo+q+0m84mtKgkdd4YCV27zEW5ytqla3d9/8USeBVXKnUc3aI5n4KsHBZQ
5HfJMNdTdOXKoA7JbPKG9GOdFZ+TDflq0h6C1XusylNZd4fGxuIDBWxV9Ag6kFdjEzuVrfodqEhl
HC5h0+he+tKCpQyuEThBKClI3fYfg+hmEHtElqvAFRvdbr1yRoI2ZvZR4TCt8DOj47qEQ3acZHzK
3WIbkU7alK3FcWuCcgny16Dq3wzFOmRIbKJBeQOqB2pTXCUFC/Nch3fVoTzIe2RLRQvwsWkiLzBV
7v5+EttO0M4W3TYymAg0yVuA0oEQvkPkdh4TEwax1VoJqu0sHVCEn8TQ3HGa7XCZfgaL7Aip/D5h
BmBD/XWV8cVE5WcWXyrTNK1CSIxIp9VmSBqWgdEBJXMe7rKBJ2UK+fPSMxGUK3PIUKR4t8uby40b
hqFnmsASup8SkyolcIWYfY7fhs78YkLDZHjsvqkanjGUesCQt/j17q3t+KVt3+rM/sWAAdtjOlSD
8kfZ6vcBYzXNuUtwgkPfbXLL5QcvPBGM65xjGDvv7FuzubeYH9JaUjchdwrTf3qKWXuK0ZcyxphT
ebCtmh1aIR81fRR3+Uazhq3mJIfAxLxlKzcT8XCmsBdOB3Sb6vNQGMtImBMC5IRG4MYmYR4B+UyQ
vhDIU2dSbJaTc+7Y6g+l+gSwE3urmbI6nk82Jz3789SrE554PsR2yICKlAb0wJlCbG7lZ1dbW1OZ
qRSV+R1XCKNafac0ygkr9JNEDBFiJWMhO0UeZM8dYuLjZHfrKWnewhEBmZrTfAz/DOqBtTUiIajr
fBdVwVlDUIZZ7Fi65bFxIbUGeUcvrgmb3UWfeF0KxzglzHBl6/ZOBNrOMfAeuy6gmlrt1lqTrZUR
NxrrELBcDU9zgc200hUARsVxBFDp6VP3HpbNW5T1HDkjFQ5pl1sl41q08v4U6cm+pjInO40hJ2w9
SPkr20DtrjFoBNec+gzXX3NiU1aWLdbShfeQp5PuZ5GuH+laX4Rm4s5Hg8bNg6kpXUf4/NfujIC+
HD7NorxJe0LP3ax6R78gVW1XegF0L6qbpyp2P6fcHddDErzEFjydilbAjc7VQifH9r7j+H4wlfYC
W6w0ezq0g3mnbKB5VzhWlZWby0sJFBA/na0BnkWAKRV5NNGN0at7JTszSTZgaX0LGCNVDg0EDcxM
dVci7UuBZTjPav6ABsFb5mDfb45FQ7PPClNF5RWlbxhwQCQx0QbJBtSopFvK1XI3zO3RsbpnF0Uc
2CCdYfbU3BjtJPCCIjo2gF0j9RTDWMvltnXz8s7Es1x1yECnKDkW0YQWk5+IiQEuwUq8BQoY3BJQ
WKfZMLOiB8XqWusMnyDYD41aF/UlJ5vh4t4ZamXaIz/cxojdV7kV4ZYRwHSizn0KcZlYqfJWJfkd
cLKk0NSfSOkG+mD9TFq8Hxp2bjZkWJbdklIMBUgkrWzrOI3fV/1Ca2TxMhJjmSrxOrf/wJtzenHK
mNymVZoe+oJqQf9kP+m3TcJ08BeyvscFsw4y9TTW0PMIpyOnY8Fq2+dAJMyvG+U6Ay1auWhUvCAa
S0/V+zdhG9e5R6ET2ObNrVwacUuhOkuCg2DJ3CPZ9TrN2biy5vyd6QqtZ1WPnnNyKlgdt/BFLBCG
k1pRoY3mtzVyM6NL9oCC8GDPKpWw2cTUiuWd9F1U2dpPw5jecKSPPZUNKdalERN6U+PUTs1LReb3
VgmcezYVoU8peosyZ6v2yK/YG/yGNRY0kPovjZI6cBialMj3CD4NYcRyiJ8CIS4I8bdJFFM9oAVj
utZuzZSapu/o2+IKAkxHDmKfT49Sd/9I36YXYOjUojcqI7a4oeCTlVC+EKuLEFsxgLpSPFmMbddl
yuzENnukF9ELXrGfKMs2DSyxrjKf9dx+kLyIbMmIIEA1Ozi1V3tZ2tJicjpnH66ivUy28d2rzmVS
RkrL4DjjLGMqgt9dYtSwKpIVAsbanQAgnOhE7spB3uJevLDnY3sQ4RjIrT9rvGC+gCLc4N2o7Igh
c5C8W6N4qkvjHMTJHu+lV1goDVkUmYNEus9nULW3IdZ2GQd12C1bjbahcePL0SmWg5YDTyh+5pgb
VVoADqADTdPMuYQapfDmXHupZiwHdtBucedT3wdeJGgn4AursvlADTLyaH1oZrB2WmfH4tPc6joD
oyEMT9GscSGGjLTZxrwVXIWxFoHnmw5ZkDO+1++2WfIAqTQ9DbXL6MznqFyArNa1NbtTX6O2ckkU
KNmKZ/341/AuF3OCtkpTuT3Vt9bgKmD28C5mgi70TrnQS3qBqiCfz7r1iAl7Uu+51NcMOMpFy7RW
5OBJLrUErXAQDWcnNk6mdHeoITzNhH2k27fAVHizLY7mlA06Y/dhYGaDxDBm+h0zF6Cx0HYBurOo
7DeOcY8Q/YcDrBBdp5YNbOMVY+6VMVlywlFWHt3W/RWjscNXf8AHiP8wSLFNoMKzfox62o4BWHJi
uvayTigJ0htklD/EH1zzSvA+mKglsaXM6y5u3vqgvc/Bex1P5zQZ38JM3rUmKTa2DjKDjLVb0o6+
HqK1Sw3qZtbgUlWPVjPmzNNSYDKlszYhiuo5anX8BF4wFbM3zbinVPepmQsfs4w/mja/nYz9fBqe
DQszX1U0LJRMIniMNv9nWP29DbVgWwcjlQSCWOxYObJppPmMuWqUx7NFzWrdw6n+UWNuA+Z0dOlu
ZK1QX2+EUZxCp/0OdVRlrlOu29DOaUP4+7P7dofuo+61DHKk7tO471RNI28JlWOV55/YwCgWa+pJ
ntAnpt93vok11JRDv1QfBoszp9vZmntclLiy0DemhWLFFb7uFp8KElm16/eyrU9uF38xNdvHZcNE
hG0XWZGRZyhyO7XVBbz1ntxRhgbijgRTW6uYgFnBK+qG2cNfjRxDcYySCrba9oa2M9FQFuw6lYat
b+mOGmSR9qsf94WOd0WbeWlDIk1CCeFn2FuifMumaAGFoKefyEhJ2fgzNEajAlw4sZtNXTs7tdqY
oX4c9B8tQDPI30jsGAoRxdsIuFbwXyepIGCAXdmbz6NEL97llzCAoJY0L6z60NeB7MVdqwXZ0zBO
T7MhnlHbbhU73dshk3701D3PiptNp0lSmInY+MPSi2hYXvuAhpSTfpPwqKoN6sClwktE7671iVuX
XxwXhVBKqtXIV4uZy4CYFqcZSIxPEj4QcQiMxC3cjQ5+87n+cjU9X5MTsZCBWy64quCbY0utU90C
dVm5bE7ZCgBhyznO46L9E5zLrCH0D12DldEGd7cLH/Rvu24W1zkyzgqOJfj5Cjc8pZaCX2etFcN7
szSmqG7erAIVEFarD2Qo2I6y58rll7RKdjj2sEJIRq3yZ9C1tEkotnGI+2lU1kGOJclQ7LdyIhoF
7N13W3a+jKWXBQF37xCTXqGUeN+R8AAU9OUINmzA8RvVSLSi71xHapgowPfZAnbcxZqtrkNbo+ar
fNtIfBGzBpnmjv00yj/RuaCCG7ZgKZetWiUnGWIWqpLplE2ZP5tE7PbcwE3Kjyz1c9ebexNUjB6R
yBOnwB+DOj12CmrByaQ0NEhQYS7mfNU4hXpzOCIzqpCP9FDpo0XtXRT9KgKv7EjxnA/uXas4hsMI
WTCZBMqNgBKXOqE5gaE6CTyApWwOvYGtQK2R3vwyy14rKhPuVPukUUebpWDlAcR8H/Xup2jKBmMx
0AkRKu/OaD3nlaT0aYU/DdkG1y/yuQIRe2JtXYrOFd5zGqnB/sUF/Cjn4DXX2p8pYCbGhOWg9z+N
wSDYTKPtzIo+wCepD+gs4tgiWUOX/4riQ5kxJzjOc0EHUrjpNp/F0ZDPuc09paEgH2JaYtvVTvyB
e9BRw6NbuVmq/Owz5xXvJ5IiMCRbEY88h7H6nqTadRjts9MO/yJicDilnfIgAvFSOdXPqGJKr5b1
l8G3GwZAF6LomEvMlpa7c2g2ehD+dcNupuyMTVTor5A4/nDaHlLjIrD6F+4RdNB7wVxB7+zfIFYu
BV9yM44HKzHfxopTu0n3RHCfhM2ICNhpG6o3O2QOoeTnWLJwpYydndYDmcwDyIArbjx1flhs1sks
3Jod43vlOEVXoqo8DdVjQg1FEj0C6R0QpOXIwwtprw3kmElZ89EvGTDKidVjiTA1Rxk7ZzssO9jK
xk2L5V5Gw57IXC9s6dLQNg8aR9Zc+7qavbiLSoZDTqNzm3HHZQyVi5adJavgtdF06z40n1RG+EWW
+Ai2ZPg1LOat8qFTnkAq4T0X95oglQ6cIg/Mqzomh3kREyr5NrXQ4htjeOrjL5GwGea1qkkrYPba
V8rOHnNuPGdbiuJszubZMX8xZPDLJ6sMg+tk0MHYJJ7arwm7A0sgnQt/ndldA696mTLri1W8E2aL
nh6gJNEru6G1N12D09zpGMnp32yhvWTstilTDjX8Lha8uSu9KGfN3b0MTJ8mbsBSsXdpLBjUpLQm
wTY1eN4L6ipV/7K4Zcjf4aNFuA5ZZDBVeoVhcS6KajNFX8SVboRtb0b4tIvUG7E75IHcb5n75Sab
TNtdyKSrkVm4M+hrvcfeW+cHhQVF1jT7mjV/ufB8Q8F8SdkPpG41jNh655SgXNfQ+HUu0xLYXZJl
Ozs8JCv0BtRGVfFdGOgbQhyZDIzCYIMcD0NquG2U/qCrH6JAIDAbqxKCUmygj2w/FONkafgFZzgA
w8uEGWbgMMRETvm5LyeAsbhEIeUB1eZ05opvtXZbg94ErHrpy1eifteZE1ReFJ3axkRda/zWE9ce
10qVM5BXaLhZ5E7Pen/K5HMhdyreNlfu5n6fjLUnSDMl7ZxpDteOnW2TIfXL8MdhPpGCHhHznWyL
jarQNyzcdOsAh+TimMXGQqzgRuGno4anqTD+mcDIJxeIs6IV617vvbAPIZZqLyIvmSI3LtkLNpKn
fvg1OTdDBEnqkPmaYXKud9Mmrxncjzru3IaQBJrQEIdgdYBZcjIc5ybyiQYqxVRa/jbNdG3HswJz
RwzBUbcUf4wJmoY+FrPDHadm23L3mvKZfiExvp0xYrW1G5nNVdKkCtN8CdyOHhvqDPWsrLFkMuTO
ebFZ5s7LHKglxKLq94wjWX8Qk4lQUp+rEzDLzpSrNATTqGieg+WonEnfDe3d3H11LoNP4e6lfIo7
sG7ImlIM6hRMzNfneqPxFjltfmqxiZqXMALsV9Pja539hOmadIRrVx8G9UXnXdRiz1Q2HDhM6b+S
EOCx9taUeyUihkc+ScqL8Da2jyK9dKZOdsKyt/hBwbSqWAc5mh8uSwPH9LUOhZt4TdjO4IoUY7bT
JWv6HDRwonpxb65Ge2k6SZUou00bmj7BhgxmK8SD6koFeBaywABTxOvyYw7wxFLcygtYOpq2Rq/e
zYK0A/uk2hu6pAVbr0Xfc/NW0RCFM6M6asgx4ttNYGJhXlPQWtV7hwvCQMcvjc0y/9TyT9R1WX2q
pq8CKXWFzWsO/zmfQYXbM74UdKeMgh1kixqXINQAKEJrAZ/C8u3xM1ZhbV/Zrljjhu00kzPMdFvZ
bCE6hvXZXtjhkMESwGXwDS2aRFFtcoeo4her8QY0yBZcHizg9AknEf6ZeP8MUsna2RsUJDDuxdFn
vwvHg0ARo5j45NPiUHJTdLlLfkHDzHH0GwJ6GsPlnMDJgy8xNLD5sIxloOnXEXc99SdpfRRxezJs
3ODXEoTmpRfdNbajo6xzZhgO++tJLDJfkv3m/GS6e945Bs8AAGoGgfgDdOvNjWCy6ukOme+hjQE/
W+lfmSjrrmz+ekWAIFTRAIx1h4gPD3mea/dlZk26R0QzFkWwGmb5bYYQ7UsQpaSGjRv4TQfHDR+u
jgBJ2MmNfT5YAUg2oDRirCDlaO8IlvNyxgWUfZ4R07s5G0LRoumpCySU5RezQpaHGWEoVrP+nMGr
bNTEB12N8R/cZG8dotZYq013s6kk2UK8lYKigJ1oEcX7XL06KlDHl07cwuHMVGql0xYrM4k18+fI
Rqo3lXNafgwabgi0gRizchG/tRNnewW1zaqOYnhWEsV30EGCHvS62D5YaBoBl9E2eVK8q5gJEKKA
MlrlNGnMWsxyl1vvMMHtAENy4xVMOovyo1PeWvQiWtz6tjIjpsFCCMA3JIdKXd4y7ovwuYpehfqu
WscmuAwyZF55mQA5dzj3KrZgXgK/T5sO1KuWzf6O6bD5k6LVXlYcQDJZ4L3k1cRSIN23g7vRU95d
snByrK+CLJ7MfOnnreneS9KPAI0ijSz3OibuwfzR6hH/68VMwANtSbQ5u/OHxNSKBMkHIebFcKx7
GnAGnoW4TEgd44ft7DPt2SnfYZkKsqQluEfL2SXBs8UDKJL9rG2Q6zCGQNThaO+EYjK7QF/CXvWw
6A8Xka8Md8MIEpcgrEfsXiwW6hha3D7zxn7D2E0kGwNBr8HKM8bP290D4pcESlI3O0U16RJ+S2YM
T6jEQhtIe4MF6VRxoYKNWO7qVQZxgXA9ZnZioyXT3S17BdgzvDHL4PJyQuedMYIkU4H3h3FkEONe
RpeLudZ9zMbwpMLF1AaGdEp36Jv0UEs8K9W1zEv69mc29QcY+rccjk1UqusxntfwfBgoVKuI/aeW
up85ikybChj+IwN82zMnouvfIe9qJCXwO7RAM+NmIwjwY1RgNK81zKp235KcNSs3aZ7C+kW21xFH
ZLYtsmLj6NlPHPGgKl15HBVsWTD/2OyuDcSXQWZsAeV+TiThkKJmbVI13RYI7G108+6AWDHRTl2e
/nNwSrRCPlHYHRRSbhoc7FzzbKO0XcGeTDIdD7NTU8nD0BKnojCYW9KfzakDSFxjmRrX/Hf2nfpr
OqqnxhZULIqgavqdDfU+FMPr7MRnrZ23lsJAbag5dUvjO7RxA8P6mnOxMhUY16zZsakADA44X2yC
cWQwI09LdKx0f6FS3frJ1xhTdB8ju17LXcU6KACSFlmkTPusxk/yCCrqpcnrpvpqjCNEuKelWYZh
swumxCfJh3zI3ZzLL3IQkZ0gem4LX7GHQ0oyQdjlb446raVGFuUuaQeOV7lqiv7WJlCreVvPoP+Y
pOUqkz/Va1F7sjB9zxUE/4bY9mqDp+hvqI4zVbadn+dZ31oMdZzppGiVP9TXEG6MVMjCwtzA7npI
VKSs7SXD4ER+QaDDjz0owaakKUwn44SSdSerK1Z5ThQCpzrEUTPygFjIZ6Tk3kBeVN0xikvVm2bJ
7dDVD1BnJ4EKTGtR+tsPPJLZElhJi6ujwBCG8lS5yqvZs9SiIAv0aJeCBCvkDXPKr6m4t7IaKRFz
2CSk6Y3h2rABeU08rOBbqJgAjCBiCzyK4zt7VNAACxUo2hoxqKnG3DPD94kiIgryX89QMmrfVSqI
EZsTWjE3OpjKe8HuplF+5FjsdfXXghKcSZIbmEg01XmoXkHl83JT5pvBQcbWSWdRjL12O0kI6Uzc
B4czk/llLNeuTS7zAn+Hll3wx6I5gZIxbWoTsVvf7fIR13UT7QmoeknM4B53576aN3r4ywmEBBzP
hUQGONNVWVTeGfeMchKmuc9B6PTDU8cloT4Xjb3n3VedH5ViMO/e2+a1FPx22T5tHhH++Jj6Mwlw
89ThS4D6N0ODi0TCT4VEPN7/KxY8gowooUD6Ut0ieMrgjDeZCRbVd+nLrapi3joQuGB5tYHbSn5g
4oz0QxNqXEXKHtvSWDEmRextVm9T9DqH5AOF9CIRfWF+I0WM/4Xh1/zMkDevfYcaYUZW7xxaOpgY
Z1ts4G1M73jn+HkyP8BDOQx8U3IkMpLoJM29j8Kbkken74diolF/UkraU03Zwjv10VLZSnfOI7S8
Oa27MN4Cvmp0oEXx7dhPDjy/Gg1DUV5H1oJu9trWH61OrLbFkz2+y+TQoqiqSINj2cCnmf6QkWMs
EJwg9m65c52k2RGgvPRcVC0ad3c7Nt4kkTZLuRJg01jJrlUX6hSOrHhqNxXk4W5i24eJlAxHXHoz
YT/6bgk/CZRyk6Ayp9WnlYJF4JTH1Km2VWNtSW1fqYZ6Rgj5wi0BQU5hTzyh+4r3sjf8NA3Wfc20
JWrWBZasZXWFqcSjD0XPe7Z78RRD4NZQ/zhi3OW84CUn0AzsblZ0cmLMA461HfSVEwLDvRpQdlXp
Kwak55iEQFC963EevHpyQcIw+AWWFRGeFTXdioRVP85wY/C2VToTTAtnK699OfyqlLtcLuiL2mAP
pd7rEP8kM+aCVNsBMd4Pufukup8iia8ReQmhVHaVACveUOIaoAu44Sczp/dUgcuqXo7B0Ehi6FIB
jsTJq0PnObE5G2PILEGyxTV+wqC6tzBcr23kV9c5YBusFahaKLusOHkfLJsRh023UE+EYrCuCled
k0EozNK/GgJt0cM6HOJzqo+PGWFVahfEbdZXHb9l3mdbsze+lATDT/HaiPkly/6aIkSsJd9GSSyx
ZlxCHOK1kRzVKLxK2e474f4LR/ctYkfbVCq/yXJ93ECq+WF6b3OOS6H+sj/567TBcyzN7ydJzl91
AKsPsqhGelgjA3gtSuSF7jIddSja2hnetz1vm7T3UWB4jpkfh6G/lF392kwNY6dTasI3RjLgQs0S
1gbmvKIMgFuKg8NcKSqn54hJmmFqW9tWn3ryQWcK11YdmPsad2w1WzBsjLDfq/w2WKz93QMHNnqn
SfNhlm8sKX2Tspnz5DuN+YwcvNDj/uAZXNMIPyb+etPgSWf2kPA5HEqUbCh2vWOeU21xFp416Q7Y
nHRqZFh3yneELYr3yv6YkbR3+hcVUEb4gp3/Tghus0TxojF7dBwmkZZ8AOnkEMRUoob2KoYvZ/Gf
TPQ35EIMOP46wcrYzmgkY3oxYR36+RWm3v8NzzTiP9TSSxT46H3/Qr562atrwSWGwx2GCLW1LZJt
g9GqBKVSFho0+Z8hexlJNxuseqNjaZOBhWSR7AGTjZZjncepvDZl5iW1hZcQ023ZHOa2hZdpwqok
P2PsXgf8Y4UaXORc+RqzVO6kE/Rhz26Yr1XRTWek4eTKH6PMV5E+Evc3rh+JAuE0EEScgcDWJLVu
65nzdaoERrYOahFQOlP9qgzusxStutBwD/C2z6A+BeODAnGGPTVeaReb2iZKxU123CCenMkNTIdT
HOuHtMNaJ58QM+zN6LFkdxA2yVcbU5+lPoKka5whKO9JmmneYxWqQD+S/9aBbliGP+FJiXu/Tl10
PPpTmNY7ndH8giIKBjqjCWIFPmFdOUiH6qE3DiJmEZtFsK5cOmoqNDNuCbyhFKDph/ErNMqmwtlY
3HQKoYlkyP2Dj89LVvlZZpFkMse4xw9pj8SdfKG6DH0RYpKBlXbuM4FbPvXdygDBGW4QzLS9AHzB
zJa46jF/YvJ1T4MOv4D9YmXLIcTOk/9jjYCtFQfBXE93ra02qx9qsIBmBBtAUPlKR5efoOVL+Qid
gpY577UnVWQHte//0rkFcTR8p/j6qKbBGUUjsoYxBy6cGqm1GvrpB6Dgkzv2F8mnXOdzhngD4+ei
kKegV+YFHQEPJ8/FprGbiS8hzV5QxLXXYpqCa1SXD8ckvVszfQK/uerz+jkDhkXmUffZGzAYiKfj
iCgCpHqp8TJF4S/Gt1clSv8Agrwyhvgb54jaW+P0rCWUmJjkOd+uqV+TSvuW/UhbYLAcKifZ+0Yt
MTDLuYVmnootfLXjBBU74Keumh5JtGgqOvcy27oC+0E8Xq0oafGGKL+Gkd7Iuom3czyy3AruOd2L
1/LFrqVZVhg8QpArqfnQJYfvJDGvwvbUtu5E4INYVNNGERCVw9+ZVGgiHjW3x2DEAVG3+r8qxdQW
ZgbqlUFebJz1zC1tLB2qpayHUnPRp1fPKhPrZSp004G0rYFN8qgI8RHG09ZJg1tfZJtwLg9do+4i
ndO30F8cSkqtMLb6aF9w9tuepsGysVK04ua9MRjfE8u1MmX9r1Thkof6awjmFUt9BGIa36hQlUPU
FC8tRe8qN0BHYNgzpHxTkxSATzo9DDV+5I1peUVvcZWDJ4wBOKRaf8QsCuC0Q8dob4slZzy1w6tw
UBe5NnxbFqalyk5Q5Mp/HJ3HcuvWFkS/CFXIYUoSIJgzJXGCUrhEzhlf7wWPnsvP9pVI4Jwdulcz
FDdwfMT7jnDbcOz3etVtWdi4UK3zdZROH2GOQxzyPdY3Y9X5whK9oWOa3bVPGD16Bfpj7dvsyzOG
MluJrLM4MDQaEIRAVPfi4QtFCplqNRMYxLyMJJXAIMetehKRcEia6qJJNKSYLvGhi8ZeHiaWjrIz
EKBdzWgpjjjmIY+ekTvOl2uuNhATRMktK93tVbYNzCi4z8qCT7hNb6bvX7oQqUklm7u8Tn6CkMFx
TShTywggmN7sQl5qScRy364apfjoNJKvAoVZWqzdcmW6jQOrMpgbBFLo8V7wOHEIx7V0RaL+8j6I
KLso0shQOj7pafrskuDQN/73jFdS+mFfMf4kb2Pj51PhKG3reDKjgJJtbybaNTFiSigdC9l/M3cF
yTVsNFHd1EhH8YKmq35QikXdUFKkFDpBKzAKFI+xZHIKyS58GawLaM8K7ldCb6vK3ERsalNh2EK1
cqugXsFQQRjYUKOyRUDCtBcEkACJ/ihNlg9yjKlpbmMKmrh0NE6jHNN6hesawAApguRv6Kxps403
SltCOhyzSACuA0+yQDqy/GHrI8bXSfacrICK0f2WIXF1vYsmwR4KPH/cfuQQLhIzWUJ+6CpqX9SI
zC8OSM3XpCVtclM+6Vpzh/+0Gbr0QsDzSqPK9NvUaSXhnJT/QuRlnYYKHG/OekYMB152McfkxMnk
ymG7G0SoG6xjhNx4trHgVvnNmD41zCJiexdFwSGP4GUKc1Shce3lM9Dio68AJeiiXc+mr49wV9IS
IMJfTqNxKZXYDvQUwB5ZkTqyhwmFUGQWW2Mckf7mS8vazyQr8qJX+H5WjYHZgDows8K1LBgUhqRB
lC33u4qMT9/74Y88j+mEcqtgHkOEU1s/2Uh8UQNyjeVDECi2MVJg8TJm4A4ji52Zxc/DsES9Tj59
Epu93PoQWQ9XzAwYQvM8k0EuqtvG8w6ZqZD1BR2FW7TVi7UoY2/w/qWt5QyJ6pSKsCa0ySXRws4M
3NqqzNAIn7rFHDxmcjf3Rjm3JPU+X9pbKfLvRECH1Y4mEtyDaJAsgkcQZpQ3xa7vMZuOR17s4k3t
uKmkh5xmLrEVi1pH/BDYZRLvK1jvYvwdZ8+ilpbCqH4pw37EieljfNKIZY9R/ROLtMx6SuiSQSTa
Iq4WB3odjpp7CDQ8Qy8biqTbs3ppamwJEdyQXKEPZGwMkbGQ4XUlVXuVEVeJEgj0ZNhaY4B7YlhK
QkrXViEkQPAMxMlU9mb6ZTJRJ/6HCWhmg17wk4s0JWuRtk6ZiWVzdkjSMyfJqdEAIebgMQaq3KyW
nVlqU/Uc4HgoRuArza/ePSRmva1+m0dNrUmOI+FwvmbtSdhwFVFYTlawq6j7c2wkPolfXvtbSru4
11Y10j1t+iWUcumL0p9MbP0imhgZsl0rPTbLDaQRPV2Nkv8jxcFV0no7C6N9OJWHdAKYN3DXV94m
s1Lb9HF6h28kV1FfXPSu+hV8cqR6i2ogYpWLT4XRFIERO9Mk4Ri/Fj7BjVko6w7l3mDcVIhDAAwI
6jCQpA+Oh2LLIvEHGb1j8BYbMeih4rsNPlKT+BzmKxKiXhlGRDBXLeOMFGAM3lGiqvjzIOOgAtgL
qrj1AwzfHcfqOL44wlbc4Ht80HuRFXU7nXzl0xJtof8AesqqD4St6DtDbTzLaPjOdIPwygLDtfKU
Rv3N6biFpAzBQTz0KVAlNlZyepH6t45exaeVAZSJv3rWNlj1wcK4YIw3kUorn7/WPHez0bORgNqJ
didxadlfS8EnduuQMgzXebmaAsYtEDlEdLL0GITs6VXij9SUGKnxwKCl5Ddt8YmK0kcGxaJvLQAf
fFhwc9xBrt69IP9C0RijgdVUwDCV/AYOC6ZqUUx407St8Uwzj0mEkzEnxiJS7tGGlQwfawE3Cud1
KiKpqhN3muaNz7DLINaPCiQQNuMNDu1ISQ8isjMTkVRXVliQqhWpluiGJbJrQc0A039HqoUqvNya
7EJ40hsewZSM6RaDE9k2POrPeMIXzFcbsuTuy3B2AT1Js+G1ZLqNa4+kbxItS3AOybqDTmCpjzq5
YoTv+wO1oYliWdgVvhs2+wi9LwCLyXJjuhw0sCTAl+OhQHTnR3Yjuowu62bDRd3D6Tjp3aK0PuXy
oU+faYeoDu3upH6myj+N1Yi51bWzkUs20xLOrzBZNsxC8X31yhko5CQA7oLx9S3hudMdbKQsCUGR
wM6WuNkNOAAJrx8SABQ1lHP1nNM1OBWnooKHUPtJx8+E6Un9DzTNFK2ZA0jnuN0rHYklNu/STKKv
f1Uw7TAxWd2N9IT6+IAjQPbAbdJgXAGyTXaeip2NWnOdsq0L9WDd+8+howQJDgYMLw3o981UfoYI
hcNKso5I/dzaeKF0wIArA0lLrXbjy5NmG8mnmT0aLkzCp+wQIhkbNA0bwLD2/Z2Srlthy/CcDHA7
jwqawbUKHrAzRwKl7lReSzVAMiegjWHF/RKqix6+8+FSapAu4bHBiTuW7UJNF2UChnRR1H8Clvb6
Q0/XhnigLEynXzOZdZTgl6CFdMTR7fuMwWVxJ+s+Si8oBCIBG0v/7AtEyXam/YUhPdFeA+lC7hvS
vXgdfkBAMU2QTrNcqNwB1q+0DZkziblSO0cuv+heRWCOXglkEawHIdFV/oSwYORXQ4hgaNO3bACZ
gkJAnJWiUoMjBuTdzjA4Dm9DsodzQU9llMcEUo50y8zvWcxuGIexYv/7maAGFXtbzp3WPCXys5mj
Jx+wXSbMPIhwpv4AhrFIv8U5KWO0Qzb8MgBuLBM+TQKobBHL/joJzUPa+RtdOHepk0sYWXz1zBiV
u2bpwfBekL6UWOd2ANRM6CEGT/K6Qiqrdaa/BpU4Qx9oW74NmFIk/EMNsyGBhU7UaEtL8UmiZj9x
kYZPxEFNvWmDG7kevFqY8qqfrF91GCm7dVviaYOFAXO9O+n5A8M+12WOchkThc+KnyRelNi8PQ0j
+8/iIyOuR+Nk/aXJwT51HFGXeKjvFBLfcbMydbnX8ZknxcBRYyknhs5RAQNtjkVxEhodjbqtB+WH
VTYniIgBemDL1U5MP2R+uji4xPm/FugB1YZw1gpA8chYgtQJ5E3Ub5r60g9n/HlbPF2lumaR0nGJ
Bx0C/j9gn6HhKtCKAfczg97jALsDqJdnw+PQ7xS+dIviP65ndy1+zpBYAqRUKdAVQHoin1WEh2ql
/IIVEvwthB1pOg7mQ+gIgFihMApOAgqwBMA5Lw6u2ZJMuBY6jdsLJjGUh3q8KEy/JHqGKp6eg2B7
87GG7blID/ggkWGuNTwjVrvqvv3pj6yUMHizOjGFzhbxVhC0iO/cJzLoPNZuypQXiPr8ZKEWWPXz
uVc8LbRtlURdKL9r2V8FI+I2NCM+tb44sHW44zHoxpcifPQoaXL1nzJtkHJUoZMZdkZG+WiuTKqw
2j9I7QZCTIwakJRbhQckNs+Sv5PyW4oZqgHbNP5G2b6S97DwaBYO8BYL43dk2m7wQge3pHdwsfKn
B/rJtJ5+4ggYMBmT9u+Y95/QsPZmgUAVXZ2FdrtPkUNRaFnKERF1bfQzygMwP8wHSiUUs+NhNJ4h
0ecSJ6GTdeAmYIpsM+07qb+Mwun8Uxx9aYoTejTcYOZuGMjwH1bp98iTqa75v/JpRbDkxcNlb26C
jEVLuorVbRTsO9x3guoOyBUm6RMCQ2OxyAXJRAiOuYH0brQYrJmpifLoCLPylfBEGQMR+qjpmQEw
bMRfETNgvRu1AzHr5IuO418f/DREG3B3Qi7IrfUoLxGeBT3VOT5NUgxmN/qLebieLDEN5/RKlJKc
f9rJxGpBZApN/60Ld2XrEhSoRnRFjDGYVhEmaHD8TcmZkVY37Vt1Fcwr5d+oaRilLqevoURf5vJy
+t0yVWxGViBVEVnrPotypIGtcEr9Z1p8FgFzZbY1XTodsbWXNa5aZoYc0Jb/CuQf0bpnCXCD+Tba
xexJrYel3CcglYY9w56EADxm6CTptZo+fZZShtDt5TBY+dFljh8Kc66b7qemNfNXcbIZo4Puu2ay
hsbvdO0nVloU018J8HnxL1S+0xI9B51a7X80xRf+ZIwlANSTjMkuuh978DdyvR78T7H+EORwa8ri
Eucfj53Fwn9QHjEyzkrlt+j4QPJ78MeCvL5GQ781O7ye46Lu9mn+Qwm00rTvKf5UWawiLkp/o8Bb
MSqB73mqoBvKkMFLOCPA1j3tNOiywyZRByCOVLS5BxBupGH2u3353ZfWdfYwDasmwSEWMDpB5q1h
PwCr1Ez3jIMLTyZ8RU5lkpRK1FfsBnuy1wwKCNn2ofrnaDkNmqgqQ5+owWc/Qvma0K0kudtfE10+
sbbIhVOmOYKE+kp56OG4MNQDGwvl0xB/I57DBDdepgAUQn1LhN8jMG1ssQtT+DGQAIF/kaO7nrp1
vGmTsxU9VO+ElwhlRgL+R3ro9cpsdijNLVZCHcclhyL7fRHhku1z8obQlyrNyaxr2wK6Ud4SXw0D
HbihO7m+iUgdM+0GvxG97XoarEXZD+qi0d58eEF0Uok9UnWbRAEqqi/+3HDfEjeJ+Mfyjl568ayH
qFwabSNJx14/V8VH2oP1dfz0U50OFXB8mSxzokN8jkO4C2gZaNCLfC+AbqjIECA4WORyduVxVRiP
rPiSKDp9S1yZ8C0F5o1sj2WSm5GhNNzBYLQWgbHtGoLJq03UvIXue/AvwCwQV60geoPrb2Ht2J1m
o/aJsUrizyLnd8kfMyYXNbRFax9qH2pLKBJh5iGlEmmb6NLeNctg4F88TuivSr7FaiNQSee1cYxH
hrkQ9PKlMCdXdQ9RuLD/sbLTLHL1GGvPC4dLBussFLWDYqoQlzECrSOJEuyfiHgvebUGACj2ctOP
1H9bbL4DTVnrzc4sPnRGKKJNSl6JsYwGjIIQfx4jGBXiZjRAjRTWGXacHFcOVpQK4XV08iJCtllB
Q68BLKWuA26NiVnzrQk+5Q+YI6rOpoLAC00GtokN8l7U7OSbf1N6A0/RJNsKaRzznoCglgg0f4ET
+G+M1n1zMPUfjUupPvfjDwv1ZTB+quPG9OzEogzlnmCFKozPMGCVQ8O57AXAHYyVTGhjRAu6hrxp
h52IQj9SdqgQrOGdQTRAWF+TNsEazRPEQ0iwBpNqRGQreh3ItKMFccQtmfuHbNUldPfoMf3qKCBo
HkVsYeOyVZ6oycLAnSMqBubTORne+bzjqQp6AyyuvTtKjqc/fOkrpX9FQ9Giv+njd1r9TNg/JQMU
DSgRlrzMkVsBlnHHpOmgFmcJinKgUy3wWEzMTVaN/DfAidRSkDXRq2euUsrrktMJlLIGlzdyo/Ju
tljCip1UcGv2VDDqxuB86j9wEIwkY00fjAXAq2559lh5ZsolYFpXunr50qHxWcx5QQp9SRLmlfmv
gJ/EbhNtQ5EXI2NYVKyr8juOCHk6jqoz9djZuy/8CbO0DB+rDT7YJxCqbvakXjDZHpYl4C+PKr7J
wJf+5ej022jfMv2sHEQai5HHoAYaGMfH3HtH1H1SnDiG6hjFWUEXBT2bY0PnX9bs3udsB6SNDZAd
+kcTQR59EL06tshplaeZfck0tcj1gvJuSG+5ONcWMPhiMadV5yXOlmWNjFz+8Jh3YENgw0fAS3rR
iXSx+CsWuhn/meLYQyGeAV3okyd8mpyhXyROq2G+YnUZirAlMTQUHJZJOC4TqOMEIlSGm5lPQuSZ
F+p89GH1UIbfFLyk8YOeAAPWxfyCZ6b7Tpkcq+mfX1IJkDlvLsPslSBoLZqnH3B981PQ9FtTT/3o
rwSu8JUU3OqO+QaGF6e7FjwB1apEANJqmCG3voaMIYROt9Lrt1oT9bWR5M8aP7FmoSCsj5mxGo7Y
EpezelMCxQ890+eqBxzWaruBo9GjRWBk4ae7ELzC1P9JExHSK2HcR8Qb0eHAvQSd34f/ooBH9p1n
vwUSFiK6NrH6z5xewa+GOkIWNonywsblaGlEjtG652ur5sf6A7mnKVyFAm+vwY3CErm5Rd2rQ0yk
Wqi7sEsfxvFEYBZ5yhqeJMMj4s0RkTqDV+ZYkcQ3q5NEOHjCthTIQrzRhnRsqavp2EY4zhJS0cH6
aoHblsXaioiPhUKi4+ugO5CkfzpJYPwzGNTYXaPaPelY0zA1m+Na9/GDPRWG0Jmh2jrHPX8U5yio
NWt6JdiyquJPDXadtO9bbyVSlYTJKsSXnAbdgWBykV8ojncxOL3pAGGv7XdWcRb9nccyw3tqV5Rz
Tf+pC8zbHglUOm10soCmiy3tt4oiykQap5NB1cS38o/8ORgWQfeX4yNk3gMD8OAjcAWVKj/pR1qg
CbpresxFl/AO025moywG8SXp/6KCRpgVzVLrnkbxV2l3JdpAD1zq7bbgtZTBAt606Qgp3oqY8B4k
VgKeShkyf8UKd+/N6L6j8JusjQBbsNI5Wu4gOQNDxCvPEtkYnn0Cn2AjBhzrtmQuC8Pp04M2LNkl
1wz6tA2X+KTjN4E2ghAw5jDl6RjzDf0q/r/RWrX1VTPHRTm8Ju4nPj2Rgzo+wIquUcfGLGP1Gy0e
aSsxg3W5Y6y2JZjVgfGIcm5hBWS0XBCmMtHV090UHj3hI8i/hM5hkqbGtyDFJJW9uoT1w00U0Tmu
SScAGGmgXK1Ux1PPpnrsJBsqU5hc6vHKSqwL8ZM3/2LEdR3my3H2NXFARl1IqopLJa7Jx7jej80/
qYjditsdtNdqIls0/54PwDjFTB8y0Cuf+WxNZ4SplPPQk8Y2fRnBTyHFW734MRmxYm1j/UQpkRvn
jOYFExiZimzUuaCQYlSOYO7Llnmfm/aHqCUqnDQHottIZkRl3H5DX0BVtonSf/8XbQ/JvAd4BlXG
16sUU2bNmWtxNOmop0FwtVzcXU6vHj1VBSPTcYbO93w9QYCjdhHM+Ri/BIKjKjoQ+qukrpWfa+HU
cUyTqtJx0Ix7mfxgQgRMjeN+K+tEx21DbUsoZv8Huact/k0yUBlYeUA30DSCCUeJgAI4fo5sJYK/
afwzEAW0FJNpuZcVBKkD4UzsO1sWqbyyPJXrOj8bdJiR9uczqxYj7ILPMT7H9a3P3FpCDul6yiWz
UEFgGs+VhRBBUuIWjNG5gnFA/5OvugGlKZmKDcIGrGYVRst/rY+/9ab5HT89KIK5xWOqIUC5EmuR
bAb/AG8lZPyOC8yauoP0ZLsU8/K12xk/i4KFzgd3qo5il6VCljrqv3lfoZihMwM1uwktECiUe6xj
kFyq8Y5FQg+pnNO5/dTqA0D7YNoQZleYz6TdwrlGvQSkqqRTTgdA6spCPOP84rkwz+wp22YPgmok
JUtpj53wNpRj+BQ8HDXYnCpkMaxCI0AKCSvzouauOcLnIivBxn1GY2XWXHeLGZ9oKkAPF/m9Zlje
ROEyltjlzB0eMacoDMg8gouSbM3KZZGKOxOByvwP1PKzSG+5OLv6cDfYjfClD8QHrQOTPgNm/MhD
M63IBMsQF3BPQncTfITb/0rN9oedXwcocQfuGVvSifrA/H3zYhMHEljtb1W5FcN6ZE+AKVBlcI1d
CeUUKkGRrIqc9wJV0mI8ROad1BJqiBXBq2r5QL1DtkedvHIsUfCEalj9sTMldCBwyteKhapboUM4
trSsRz92mu4CIoRq5kCUbMELlF3Z0wmDBm+bNoSdtOSEwabg9QnGfWC8IuU7UD/q6XcQrlb/Ixcu
c9wWNTZbTauFP64a7Fk5I6qXJN+CxmPAtGQNwMAP4a1Tlztd03BhQKo7qWzJtHCb4eTF6KORGWzi
Wzbkm8X+Oyw2DDAIXoUQw9/4pbwS52wANMtY+ddxuBUn5daijpSkmeReLTDYLGRpl8KzSf5yDLmi
Q6ktoR3fGjcD4U+vjm7wK3aHsjnmbAC98p+C9bdjQEoTLrI9VhAJr3312XsLytZU/ePjWre8Trr5
C3MimrAA9wXK8QuXCNb9Sdr17SNqccXzBaDrgzTSfNXfcXUO0+MQn7LpR0XcoLDpKrCrbAOGK8ZO
Ky+jhVmU2zhiJ4TSpdvVaFQYfShYDM+FejVNSrPKlbVtUdseDJGGbW7n+sW5C346aMHlBNyy7Wzo
WWsTAnvW/2mxi2ujM8nnFvcReix4YIR5McGAh52F94YM3yR9q8OuFPdBwqdlfZXjpglN9PR4+k9i
8VnnhQ2AAwW9aHJjbELeubx3yXSHrHKOo/WAaCSRwFuQ/8mPYCVHAawgnY+6MclQph1LrqOEeUY7
qX+RlKPevIjdtpsIUEx3KWleXsEbt4/ZUIibdCIKh+tokC+9dKafK+JziIuLMfpSp4OSjwpahNg2
YoX0qH4pWHfM3Ni0oOLlVOHcyZMtcCQWGDtIKaRiCoCEpM0z55RBlpmWb7m3EabJdOAjh3xb17bI
/za4fyLSfdRgiYK6IXUr5XejQyACvUATHH9QNInsbb3/b3mb969V2PRJXBfcYvU8/S9Yk9XaJdVW
jWjuguE7hffQQR7OqSVbVH41yu5HN9xBdjgWAS+quIw1G1gq2MM/sfvRtHtqXHRUq8jeqJeYjVUf
gCuV8syKpJvZaEv20S3BpMRtTHq4IvZ9ncYMKtBa1B4MyuCAn8mNSQvWw/Tbq/ZacktATzFmrjj/
qBa/0K5gJQ8h0WAhM0mrox6qXabdHZRprgv/reO8tALc0D7jswNhNSSrGNNPzbAi8XZS91b/jPEk
6Y4u23WKf4FP5R/s2xGQZRKvIxTH44XiT2HYot71al/HPO1rvWONf9IrV1J6HNN2k8kbQCS0nI4f
YehDwp1XsWvBiKyn6o4mCWTBGCorbsSBMMCo5vqrQty0nOXjMsq+m2g3FyJBSr3eS4tM3vbRK8rW
EW0gpw8BOKP6JE9Tm5VuW368mrJNUzciKrgNMZw1FADF3A+fZARpytLS9uyHvO7HTM4AbDQD7FN0
i82TVDxZ3iGUVfVTLwLvQi9Gj8FXsLPSc9Vd5Zy4O4f1UZEottmdGXAr5o6P2AuvpnatEL0GGF+n
ZmuIZ0E8dtz6CH/Y3ZhM6+T4t5cwU6AUQznuF4feh6gdAV1tT3p9jBmyS/UpbA8jgK+OQQMZVOJ8
JpHdyhBtvmMXTbhhzKybVDMIPmDXSQSRaV+yVjB0A+LB3qOKPyQQqLH+y6ISvRj5hBsyDx3sFCwO
Sa4iFneXm3A2nk17wG8Px4olzGcBSBvy1ELV+GovgnK2DHxpjKBy9ax3Fy25+FQJsnxTP0vtMfXf
5BzJhFPSw+TXILnPi1kPW6b6p/prr7GD/CeUPDfTACAXH+XwDLJrT2AeSYc6DeSmKW+jxxNuFxbZ
dD125MUUYGwg65dmmCW1gHoYBVR/9hhoZ/bUsshEW5BsPKav5iWWdsJ46C0OtEetqs4MpqyAQiYU
/X+RydhFcpLsXyIqh0Zj7sX4HzX8PlLm6JreliZg/TgsPZXW2czRQOZOTXlYqlAg3/NYRR5d9sJY
nhI+B86O5Gz010hajeI5VE+FtAcVRjEXEePLciVVkDMSDdEsI+ULVbSnrMoOwM+/1HRShr6UNC3K
cJWRTsGjLxUfRHRCZN3UwT6jtg7AFlR1uFC9u67Z5rSs0UDW4afFqTOOFy37w5+u9c6E1I3tKIp6
uTix9i/zAGH5M81JHFp71EiczzXXxuzcOWbSD3wGfJd+C4no0P1N0riw9GmrFoSTz77fJ3/HraEg
1JAfdHQTGWoJ/N74300m2eEX+hSef0CdpvcIrJ3IF8RtEcDgiN7FfETxllfRvzR/8aGyF878V8MY
DrKKOWsJCgCF6V7+N+ZsZLmJ0I4q6DpFls0PnW7Uk9l2sWLAtcTkYWvwhqlM0y4QRI2R4wovlPDN
kxkPa4JKDHzGpWvpV4GBZSXvynIt8tLVeFZz2cXDF2N+jAjMiOdR6H7y/lGIgJJmSLRUcreM0TSu
UGKPArcfg2cfQELbla7S0z49jOJXqXUSBf5E5hsDo4j+m7cNooWivtk5lOnOzJA6INLgTd0xuLIi
sK5f6Ebo1+DkZsz9cqIithbrEHxpsYxSm+Eq8TGkd4tXg18EYLBkndqW4XRHDBc3YWeze5CfQd3s
LOslJY+ZbJZIoH7NaDkeg+BU0G8LqcWsrAS13NqVeAqrdjUU/1oEA9JKMTYRDOQJJQOqQlKOl8L0
jPRnNJwhuliVk4GRqZ9NRPmYX4KGIWy8DVUArMVLZD2RkcmhN82+wW4YafvK2BZFyFrpVsWE6So0
LOLNYHccPZXgjo/aFFmyH2shXhniqZjQT12RBlgVjtezpznt3GfIZ6iiVLx7MbwPHE2mTv8x2Gox
rtkJmvDFcroiZLe0vB+h8ZSZxo2AE0kaGHvbiD5E/2hhuSnLfxXBMHwCzAm8HWwB/i3d5OCBYdlS
fzKEy5cQ8N0wugZ45NLu02A/4yF30Z8mOkUkxFgpuWBjip34JfgXuTyq5dMcLvHoFOamP0bpgQYG
PEgfOhP3U/7O0FLl8QYvI1POPl3J0yVtKMtbW8S9A0o53rLeSmpXfqA7U3R30tdNflUHO5Vo9u1B
YVVQM3hGZpl33ymKFD+7kZOKo/2S6SfWVIwqO1Yc22wAhrvyhws0BXnYqO29b18ykPLgW46PXuIq
TK798tFrFtPiaclFYWtqvdHV86DfRSAQovWdx5gSrnFKMTHY2sj4Gr/LUiU8lHKteo8Ut4X5SIpj
TOrDsFGGv9RzZ2OKNuorKXTH4Z+F7y5FDMqfgNdGO2YDuDPOZnJ1ZHzSsf+D8oL8hUFHYLSm/BUs
RN/9VUmQuxM6ifNHqTdZ8IMKNjSu8dzerIEVeOpxoLDmA46id9X9oK+Ks8085/TTwwBchKlRYDjF
QP+NvxSvaJecMvMu9hePzzZFxK8ixbfRsbLdYcPTbUikxf/iEV2rHRpWcxEz5QryPSb4V0NrGmB7
6IiuFUCBBMk5ROUPWVXNP00oxqkN4s/s16jt2+hq+Dtsf2HxIxi/GktsBIOs+lWO6zpcB8TQh0s1
cmX1Nk4Ujg36gbsaYvd12q+C6Ab5PKAhblCWiPPN1hKM5PT+pYShjUlO+VNi/FUoWRmAox+hQWyT
Wx0cupYjxFqJ3o0ZhmqUZKheU9Q5BdYvJw1dnI5Dfe4ab2Vlx1FXsO2/0UKt675AxVUvW9VyYbCv
Okb9U3w1Z4l6/VJnr9RLKeexLQFyMeNrT+UO/6vaZ2EChjb5+WllWdYsRgpwhQImpopK+WkaUbyR
Wzvss4qcQYZlX3781VNylOFZMNiikveYAwxk8BjQOxfSV3WVfZbCz/qWROiRyY7gJaXn5PJTW0cQ
9+3wEoTc5QqgmBc5VJo1TTOEkcr7JzNFMpaNctQnnm+30uFROONPOLlyQIk/veCpCOzt++FH1R8B
aCViC4jwWpjGSRD25vCc01LGddjZguaMMLlxiqi3Kd8xIx1Vt+YXUX7D/rcDVzLHgCf9rle/0mgj
jZ8e7JFaPfgSSd9nGiEBj1SPJQjlmPnMEVKWp9mEnb7rrzIblhUKMBZYcntTUIcUPII0XUloT/pB
1Y+jso2Nz5Rs59xFz41cQXkwo/UyKN4rnBsUsYCbFgaa8on30pzzVp8ZW1KD234y7YnnVc+gX7Gz
gn8iGBgLmAp8xNVdNRjCfU8J+AfvraR7UdupCBOwQ3eoCIMHnjBleMrKLkuoRXkECG+gma4qmN0H
jRcj1h1z/jr/lHxfz/O4eoeLMgmuCjYwmcJloMKJWSyO/nUob0WsUcB+m+lJykmynces67jdIjHB
/JvCR2797aC8pB6eYbrSf0REzTBWmvEUYV7Mk88g+4msi5Zv1U+/WVrwKpkgw2dTcdIyDpBSpOSI
DGU+TwrLaggWIBN8/So2MzULnVbCBU1n7Mm7vgu2HSi5iLOWZBoJQeKsrJ/9io3frlrRHRVHgGiW
P3P0lqN60fAERCj+5cxOs52AOwtqg7qUf2TZlWjjEu8UI//NhBN9Y4pKW5hBZb9lu2LnPWbUBYj4
WDWcLBBkPZGnBKiSCf4Jf8l4NcElmUSiwABuouMCsUT+VNunjjl2S3/aTeJe6v5K4UoicSjv+VhR
YLfjGsfHovoW5v1Hh3aWwR+jzZYHwcSypoUrs/xNPVvvqXD8f8Jg9+ofw+PEczQADopEz0WHE0i/
RWktdCQ3LQMI9TOWl2XAXOGRcEUgPXcwEEgHNQMI9hgVNDTF0xA+OhALiX816zM2MQaRWneHT1z7
z9gwGHDSQLTugLJB6qE04ILzrZXPfxmZ4HwG2gJO7k75Nupb1vKjJ4cuPoAG63GOJ95WKd84OnXx
xxxXKmm6OLzk1pEEgrgnj2/yb2hPoBq77tmBpR2s+0BZJsivUC7WenIZMdo1qHIDfhSCIpYxoy1p
JvDNckX2mFaEm2cl+us8ymxRfjSeO7OhDFudPkdmmTW6xZbqNd9ng2Np2DvSkwxTxnDVakvqGSf4
zoh3gXpkb4SH76ckR2xSWBMT8zJJZzpAXT3k7aEnODvdxsVK0G0f76+4w2uo5q+aQWZsPgLtZrZv
oA6FcR7yG/JEDoMy3XMlVxGvsT1WlM/ntuTfYdMK3YfMW9ivq7p0s2Bf8p7XaboK5KuKthzG4HwR
FYE7NresuaFXB9K5L8tN8821yjkkKK+8ufgBXc0ikSAwr9CGpMa1Gy4M8c0JcP01lQ9cUf2XLqPa
+wBBtSxvrJhZabDCDLnDcvIyOG0ITcBu3riInlQCWeRrl9+kVxpfm7ZbNh8Zm06RT5UkkC/J5G5t
ST4UY1sis4vjGJV9GN5QEOX8voxy2I+j7zVvGr3ZnPdQI9SOcbPKqMsTqEeZpeyw3vFgf+l70Vpn
5X8cncdu40gURb+IAHPYWhKpYGVbDhuinYo5FuPXz+EAsxhgety2TFa9cO+55w7ZfCzuYbcLtXXh
HDIpLyDL1jETo1jAQ4QpTAhYh45bZzEcYNWuTQZSs7/o8qdH4wik1je8zGpG2eOnzYYLqeo28Wvv
9ne4qWtGM8XMdi05gcCFOxf2v3Af2oZklBjdIAFbxlGZr1YHXCy/qd11hLsZHqzsKwV4ko2/pXVJ
K+5oRkmN7yKgAchLqGnDQrS/pNFHOL1LJOwcSO9x9NuYiEzdA2C7isRib1zXlRcolH7KByWCu1yV
WHwhpuYULiqLHUpB/PQlEhvMsGy88/5FDLvsEcVoYk0TQNkV9RHNsYJkFn3YCPMVtU1jvU1wO3qU
vZ73Oxb7mS2GG/4M6ruuTxsBHd7uPmiUpwrEpou8BDpUhBbDZAiVxZyryV6xNv2rDZMUH3e0xyHE
0LbK1lzuFQQ7FL8a03yX2N3NMH8xrrf6Hw1FxUj+NpPW51TbF/ZzTXk4Wq9DepiU7cgvSJ8gg2ls
QEprxzEzW+k1LRiDayvePVDxBj9dJN8G4v6kpKB1oEDdTeNYsa5qrsp8BGe0oqnGWMIpWES+DboF
nhJx36G66fkMFrG0uUlAFbfVkUeuYG/I2Kd0fnPKLKYIkI1amytk+Gqd85idTJK6uqTi6CY9B8Cx
/m9yYKAwfpco5vKjXj05VF4TalikCXXAA24mJ0vdCXp/silpyqEn1E/MfFr7U3uNk2903Yq6SayV
Kt6N5qNOfk1gyCq5tPOyANTlo6r3HjzX6kXnRsbcLw/meOGXDFHB9E4L6WRgX0/iOA1/zQguZzrc
/FQGrM6DjmAEkLm3tVv0nIgFtz0oLJiH6iG0CNpDjYYXBTUUpz3zhUVyge6f86XiPchGpAf9A4vK
uknvqT37dk9SyChfdfsLI5s/W7iRwMKKlWLeTHTQZimfJgUg/4iUjT9b6Cbbf/465uVxHiKqLt8d
xAxkJ11qt1qVMKx78tFJveksNTD1e968J0qzs+QDb3YTf4SFxZ2F2tS59s5HF+PgZCZl9PeJeWxG
Gd2FWjAjF9CSU9f+kWy4aRHV6RQGqARHMW2NxESLHV1qAswbPn6PwSFo0qhdKUAqKoSJJuVZan2m
+a4rL01zFFgPYsjERlK8Zlj/Pcx3teYr4SVD/2jkm5gC3IOxM5HWnek2c6VF3syoxXyM4NWJuVwN
AOWIvF9HUn8y4ap0PTGIfs3eTSUwFh1pDwkJS5g/h38T2WrRPw8aHKtCNrbtsyRUK2vvOfESglPR
tfxR+AkzW2DATwPrRhwP8JKI0EG/4rKHnhObPRaLIYx/A4m4QD3pH7ZESu36mYSqcOMSpFAzwUgk
Zxg9Dt6mlTmgo2DMYpCF5dVpMJk/sW1TdujoX9AtTn4zsSqxZ5wvTFzWOCsLtnzmFKNaxOGPdYoR
6ghDwcYD61H96JBIAa/zCB2xkW0S5F3F+EZozHZObmPMXpWLI0X/g8EAcTXWMd1a6Rq2fPLQTKd7
gQ16Rma2Nw0PAWaGvrX90kJ4B02bPrGuSJJdTgDK5PntYsp/FdNv514xWOGuvIYN5yCbW9hkZnH1
lA8l/Je7z3AWV+P02ofXTPsw648GaB7dwXwqilOUfOr6tSK9UvDCNdx608gKkuUK5QiEggk+VsT5
w8yw1nOu3Dc806tEe1Gzuyk/5+Rd844ta7TJfaiodVh5Jqy6rTpcCRCfTzpzap3zMeLeIjCS/SEj
l3l2T/lYBxFTr7g9Lv77SkXF1fymiXufFpVsRCxjHn97FTUjfMKCrhpawlOjnVXCZ9zrkHVPw7Dc
YGA9wHOm8hy51YHMUS96TxDL6wa6Q4V4poivQG3Q58k2Y2bY4xMjD26VM2jUUffZ2C8qywAssvxC
h4eKp9/ruWf0cjMqyoa9AohuVtG2ZIJJ31KbWwIduDA05OLffcOKrJWCE9t4LoeaxW39J4HMOTwV
YMq4qAGqGzH4qnpTd80WgvcmRqg49hQ1cYg0c2s1xyExCW1L71rznRDrmJFG1DRvtRTEAN2ICrHk
dhj3YVGdYzPFq+M+qSynaoPmtZ82hFEzzvksl299+TDabjN5NndBwS7c9lCsLm0V0JaYAYa+r3SL
X4QECCv7v9xITq2l/SqomaLhf4HKqmN2qbgvhn0muwAUDRcMvBDLkAhPR3zU3TpDjcDU1Paw0flc
e5HEfcfiIwEapcc/OCOAalIzRejTd6Z10NkcIEkNzWvovLv9s5lw3A6B2WaH+l2ntplZJJeYXqVj
rUT66fT/m7WI81bA9hyJ7a6REPatAcSYpJY08WMqt0GJnkKanhkwgNdiShzuecoFsc2Zptku+8KZ
CCST4o+15nOrLb3h1bQv8eCxMwaMB0VvCDw0NH2+ys3vsvyZ1RTn/wx/0G/YLLfVF2rGk5K8R6jP
lQ+Xko76rHH9Do0v+s9YICxiKbrTGh6zQyXBARl7VZKbpB9V8U9lX12hUlFXDOkulWGdJyt/FKzq
aETMYt+Bvs+Q480aQaLpsxWZSybCSkUT6GLbccpvp5r8bvwDMZNijmgQqDGOYa+/QOaNk2IGvbp3
beOQFg6Gq4HK3eCXvZDBgAZQk7kNtMrxptnfRLTNyHvg2eN/aeWXge6GZFtW9XugLQajw3G4J/qC
YH2SBsM3i1DfrWBxF+H9WfMSEPATfTvThQJZV94SFyMRIxAXVUzWv1Y1pAf1tUwTQGPUWnByl3Qn
JgBh/pwPL56eYsyjNEeIoq9LnqaWX4IWv9cu1wmJ50OBUNaFFOon2RfiZ9Hd+upq1oD7+JmzlYsc
AIvck3SwwqPVNtmYM49cGxqY/fXgvSMnSApjbbARDUT46ioAA/W1yvmtuL0PZ/spYbgFQyViWcGR
lbrrAgpVtEu1XWTZII8fY4j4DEInWyvWMT8mz3qNH6F0Wt/CIklCJ3/TBMCfyd+Y3j2b7nPg07qj
fm34tzrcmupFnQ55sx//cnB97qSsauQiSy/Llk1rL+RXov4g+uq5LNCgX+YZSQd7tRBJzYmmKem3
GoahnsHfGDM1kKd0+DGtGhAxxoGDoxMirfHdfpcVe+mFWZZRsQ5+w1DLzEcQcWvwkZihHMt5Epin
MnXeOG4fpBr1FDnCOYxB1JTtZgKtH2IPWCgivbVF/pYjDRRquXP01xjp/piV6+Wr5AxTSomPKblL
CIEiqOVx6vaKyzxpl78WylsnvhaPAf/UCLqMTRPuc3hZLViY+UWJfaScgt2PwSNwxafjVjcnRjsJ
07wh0lFbVoAgtQwgVzpWjgk5Ejl8V8ydxxC1Ssn+Y2IcndLxFqI+zemy0IVl2k6qjxrKj7DcZ3gP
iLP7N9EEyL7bSS/Dpc6sSatOeZTtIgxFE2JETF0XUXYBosuMR0MQr3dgijuZwZJPADyOVKoBgM4Z
01Jk+AXZHapPuJeX7rJxY2eXjARF8UwDQcjDIkTGKC4I9+yZt+NuJITVRZPJDHNcWwzuJVDNl64K
4L1YaQCtCdvIxAKm2k66rxvoNh4KLve7Xp9LfVXh7SlIlAmTFGbPnSu0m1FFfPH39G3yobJ9Fao/
smhhB4zvBWWGRwR0a3yVuEgreba7XVPcJZqA8bel1m5qLqP2jTC3J7pFogcya0nP+O6ZsI/NzG1B
aocsjxmL/JYDW3X+R4tOxsesntuWPYUe6MJ7pptmQmdyVsxRYJrxum7mAL067gZjVFDIPHRaoDR5
m5LeL5uryNgiiV1FxlbKdhZSb66GwWhROZyFjmV/4CoZmergdZU3lbWzSWYxH6DOB2aS28lmPGdc
/Fr1fzN42xY+OI53InJO/biR1r1G5C/dh6s2lN+XVDzL+OhQB+qKR4H9HBlnT14sh/WKevCKx+hk
64lO2q4+DA3CqkriNuZWnJB1CVoxE/4CXRmzY25cG+MvYi2haI9qQdkPew/Lo5X/M7ucGVyBgPtI
ZjP514lBJ8afaEnBqv7lFaFtMBkol06ues1IaMO+Hb+V6ZYkI6YwCHm3U1LtmdJp4aVED5Fhp1Kc
H49DYqKZbNp70/kGWGEcIIDMUdxAFQPf+JI4fteKdRGl95IcN+0yxsdo/kA0EHvLRF1aDdlk5lo4
pJZ67910FdappgqHIe/PxRYWC2Ymw8Khh1R1UeiF+NZzguXfZmYcHS8eM3W81IJs1XSj2NJHvdlD
IoiZgocFxTHeLVRmmo7kA461/qeBpkkGF/dmoFW7OGI7L8RejS/R8J2i+tcrnZIiCVyLDYLyJjnI
NSyttli8nEgBFv40m48uOasZha+P02zXx6c5vLnN3SEOwi5Q/YAFLc8MzKAmo/CknZWsuL+EucyR
YKYj8fiN9XVGTFL4Zg/HvkA6hCDI8gCKoVRPzJvy7nn22hMfCTGeNe+KqazQaRHPZpvYNlc1C7+C
LUW0zZ29A3W31PSDUFhgWzQWvNvJ1dVeUpANUHR8qcwEPUs/a4F2NRozZACTCPAcBrOa0QR10rBi
+3FphHDpPzmIFvhdpxIPKh94g6sEMwN3EprbDaAdG42q/WGC74nHXWjv6/BtHA9mrfyyP78XbcEq
2sZnzyVC7INKLqrgKCBcbWu7IecL9K8SGbzCD63j11Z3UfqjxR8dK7TRmXbdsC+agSa09wnbDHqd
vQS1fIzvYmAwWJE4UeYQubu8/UyUGPOTt87iS+W50AYtB2k6EyrN7reu7u2Wp7f6bJkNEFuOVrli
Oja/qi6Nt9oTWZ2/zeyG9fRfh7CmwsKTo4IxC+oNpBhZiOKt8n7d/piMHVtCTGxaxArH2yDu/Bcz
hgu16Fka6MoEA74Q8m/TH2c5oSwByM9EvMNYISzyywDThB43lTG2h8H+v1slC5BeTIT22qEf7MjU
UooGcT0+mnZsgxr9ia3jU+fm7dnzUnalZvtewEzCHzDuXGLRdM0ES4CjY+TbmO2nzGyCan7YzHkp
l8XLjCzGIx1I0+FcUyIib0yY4xs6LjietMxo9whg1k5rb+MZHhJku1o66KWX2chrPIPpjpyNsIgT
xf+t9+tGvVtjtCGgkFb+MfL460wHe2LiCEOT9i8EBmAd8bFICURP2NbkxfCHCY5xWhveozBfV6Pt
T2WG/cSZfGEbnxaO1oxNlHtXSmayWTBgNc05PFIU96GAjYnTR47MH8EbGwj+Y5dX29nRjlGds3bF
uBLyMWOGWzmSo6ht3hU0aQ3W8C7cO90X95ZA/FJiYMgK0tsc9RGz/wKKhqvC2cykwKM1D8mxVczq
WswGwdL1G87afJLftQ3ZfyyhGZTYk8gYRBSZxuFakf8mFdCGaTwL3s7CXdTDYpdx0JRWTmeI6YFH
tq4HP5LM59lVJJTIPQ9N2eARFzvJDH2Q//LuQnDQmVTxFZHYTw6mbw+ZldVMp8J+LJAF1XvO0BEM
c4hpt1u5GUI3mcJ68giXMJF6CC862Ww3nPqbP3jtSmOnzp99iaGT+VST+5JkOq+cXjEasNYpFpLx
JkZoFGqMLHEip413cPODCr7Mrr2gy+Jz3TNry5VPt5n0px5grfMvYj0q8GLmDLASY2WArFUSRPVF
6aeY0r1+axfPPYqKMd8ZSbd2eZXVeSvQbU/lUUE64jG808E4F8N3Rec+obHRepzewMG5zPnZzU2n
n2Hv+XODwZcUBgfac5OBvi7vEs57uHy8I39FijLdmhBwTB3y8VOFIJ0Y86fEU/eJmpMik6wKPd9n
M9MVtKLop8rulY9hR9YdjCsuE9QFhiYCJX8m9IbxGhzzqp6xxCxEzm4dZ9pz3UTnZsL9g02mg9Jp
23KrDUx/rYKSt7kQELnVFzuvnt1yZ9xWGERMRI0li1td3myuR0+j2e3p7uuoIm5MIaX+L5+y6anp
+nMckYYJQ85TPVq4AGbR2mvzNZ1FoBhUSXSiIfsiaqu+Yz0WUUlaryHWwrDlFI3dfq3VxjP9/0sa
Ma13ITscO8jUFFFrD/FD0VUrgzZVwVKQk30zdZBrYbrZBkhY6a4VA2Y7hiugSx18a8NQdgqdb8cB
8jCGoNO9r4EmNeRZTkztb2Y3xt3BttVcubq1ZmeO+WalYuEuDdoDI31PrOoR0WRqLHZlrjOz6H2J
FQfl5VPf/zrw++aawjmqoUUw1xf2WRuS9YjsO0OoA8HZX5zZzPF8QwzsPqkftEDm+660N1by4jDW
V0hgzKYfK4bMa3xPNbqPf5YLjqaDeG0kRw9Vs+Jkr6M9fkzKEWHfqKN9dDOS3SBI9kGhVg8SRZC1
DwNORlN8l1N66IW36GPXRVW92M6LLC3IOC1g7FJAwoDxI69e8+q4R8cokW99eg1xWCOeQwGnW7rX
Sg5XC7F3yJXdcg8baO26R4vGijCUFNZ1/jo4ziEW3jY3WmQBnGr5dI4U72eqY8h5SJNHJDFNhHPx
3nmYNUvqXuBOBAPrFnJJfbFS3cteYbZt7WPpbIckZJOOsqEGHUfKA+ZdlPkSp15M22P+wGpdlQmt
6yJq4HqEQ21aCR3uu268p0yn9PSrcxi1J9Yv2bJ0TxpgG5adAlNf3G7TiSw9GRHHmtA/nDWe+64D
voC7oxT/ZsS8oegmNjQN/nLQSFF10wssN4q1RjGCn78ovpmVjzVZkflP47nfXrxIuAhs0Ya1yTKR
VQH7Wm9TMlybsLANLYpqHGh2pxAycu6cht/1VkHta/DyGIwpyqG4ZUvWZ0i5Rs5ePzwqjsq65ww+
s8ZUWb9Fxh2kfO09VxaVS/Pq4Q5K6F6ig9EhjCEMoDSZP38k2MMNERI/Qh/M9jvuBOuwo+csW+1F
XzSgev6d6q/GBKkqLnmKGHjACsx5vcRilBOY6g48CEFAGpO60fHh3NPuJ3S+QDTq2N0MunFX4GPM
CKhgdK97trU5fjWbeznMQXqG8XZmmx0ty18ejJbfWQPST43V1xBTQKerUNUHhL3mNiF2TKmd5zlO
9vAKCRVbXm6yvcG+nvOW4I+QozJBU2/i2BMeiDOuEk/0vrZIbBHlsGc3fluje8IxWnvNZi7djz4d
c8ZZTkDlRxBcypIVcicRaDacaTSqnnUdI4YFDH5nB1UQD6OOUXaMbi3bdf5Hnssvkqd2sYQDznPN
RBbD/N6FQNRIAOfqu0lf2OrrAbW3VZOdXcDOuTfkkLRYDSuMSLXs4V46T1XxNVu4WhnvtoaH241U
tKr1bbwLTg5d390nOBA11kNjXvsNnmg1b3aTldCyxhuFxXalH7LpGgp5aIlTzhv1aGDPMMtslVvH
MMu3MRHpkPk+jV7uc9cAgtERjbpPlxw661apOqtAdKkMaPQ+/1PYKqaqws0DDT1fkoUPLe9ZbSHy
Qo6k44gZGDvGqbkdRLFrevTzxhTkSCbJjNmk1Hs2kkbdjYOqhazV1J9T77xl9oRI67tkAqkBrnVC
fZXIj7w0jonF+pnDKvPkjbjytcHWu2t01p7zCaDbU8yAolZhIQzlaVHFpwD2SgYO4OpuED8IwXlx
LZpkyTZRamsuU0KDjYPudj5Ygaa8jHq3ZI78LNnJI/Vso97GpLto1DzF7FDUyaDx7B1p3E9mVr/K
aKCveMO7B3o12zhULWVdbzSz300UJ54MIac9FqmZQlXoEreoU9312NbSSuwGezqYqhtUfRHUS9cD
s45ynoQY8gNc3g525KQTJyDWi1R9p9tClaL6CcJCdYhfYvEQuXa2PGTAzPTkRMLSNUMLUFMf5tMt
VInJwUOFz3XnKeDOOLsmDrQE118R6g8dmy37ibgj+5N9mU4ULOF+fpGWfvg/L9TaUPTyoveBWaGw
CInPnctzwmDLbDYur1il/Ovyi2knQKPZUpFvOsSAQXAGTuqpbhkHNvnfmM5+RbMktfDgRXHgZsV5
aIp9DZzB5eMWHBAVmKOieUdxSjcgb3z4CRopE9Fc3803s3zuTUoQN2Z3TVGlQCFzW2rFwjtJER5D
Jz07nbvORvo2EhFrzK5se5K0Ccba8BMSCzM98U1Eq16q+rrm7EUMRo02WGUgoHGTYIJ3VP0IbLZs
X0wKCe81ibGPhjYSInIcKpqehm/zh2WOq8erAR9+i2yLFeJqrMvzgFNTAOQpQtIa2BqGJqsBimKH
7cbOZnlQVSNaQfz7tOuqoxJXUgZFu3fRs2aYrCqYWRZudyAfUI6DEC6N7cBjKd4iGtS4SbnqGRVx
PxVVenBJpXIacaSQRFEXnmLMLmZfbKKYfZUittrkbFtZbSrqckD7yHXbmwyV1wb3rWQrMGKAnhmV
TDlncdhtWPQPPbMQNYIzp21C+ClqMfAOs5XdGPwXIsFWjpFtI5O5yhDuK7KObBtSE9+UbWIle9iS
/Aakn3wGqcY7gu+uQkfuYkY1v8P6k/zAMHnTmDgUQl17oBgK4FJeuaUyCuJwfvNssq2igbszXwus
3pbx1QAKi9jmD+pLXqxTFZ0ffMLerFfDTHEY2pfZUhgREEtjAf9BwbFoRZyJIVcBjssAROwNfsfg
NezFhyRpM83RNeYNrwJSZ9gQIfCPBmEFcoOtOSNkzyjF8OuYSXawbO/HML/SkqpaKHfPsI+DNgaD
MWJO1zYTpf8YKS+KRyiFlEcZ/nXTTx6vJZdjIpb6SDs4ngID7bO1XpPZ2wj1d7B/FSu8qfQXy7y+
rf8Me1gJZBJjpjKPNfa1S5+TNRsQfGsDp4nKnCDnR9WNqw6XfMzZHNNOphwR2HgVdrhQ3YDsdeji
WujD7Puw/pg1UE2kSc28pRl6sSMPQxjWXabErZfRyYfrtAVa4Q7zu4Pcqcc02mnxccIJU0VjECkM
NmtzrxlyV2XRwWKvOjavZnvqRjY/KmPAMDRxZLNGxe5gQxrCY3XCgbfVVAXphneFFQhjG3MlpTiK
hm1u9s+C3bGb4lmIMc7qLmaignyUcOeg9dBUJKNdwf+UtZsma/7N07hzmKy4fR3YM5o0p+O64NOe
yFUAhAAM/Xnq64fjZvvEna9CZ4bmxDsTG3gJgblXmVfO8aFHN61ORK3aIBnsNIDDHIzjm3CnF4o+
JqTqJvWg1RpIIcwSDkRsFegXMhzo7t6DNaNifhdYMLuQ7IyyAbM4MggSqFJZziJI1lMN6H17m+xT
R8+ckdKrhsVfCzX9qUyMq2DJ1xFc0jLpzOY6KCr1kiJx6DydSNTvWLyyJQ8cBbsEZMe2blD/LrsH
WDO9DU3OODT8aaXFOgpOjDXnQbJyMTkjBkS+wwhlJdKQlKentopfeOlP0xy9uVbKPaHbxWrUHhpT
eb1+MGzaOiXgVQRRFTuqHLGWUv+UBP4Q5rwF3Ps7VQH8bT9C5BfJDzpBqlfxRKGPsQiZ6XmIKLUN
G0VMAcoITy0uowzafeIcSu27FruGu5Fn7mBN7otGGnsDHDof+QSWKEO6hHCeD703/siUgT32tpRs
lohMSk1wSoLvnahbXOtTVnFQshmeSpytI4sl7WmJw2kdbiP0fFFS/xQj2Z02TVfWZv6E70BlSN1H
1CMcPy4wOc3+GxgfKZM4hnARGkgHVazdVW2heNJSA42zzDuyXDyl6UoHMy87ulO0BBb64ET9sRB8
CVXFallj7YC/ahqXUW2CZQpb6HYXkHe7uLHA1gnYFy+jfFPx1sbwgMJpr9XUuyqXfQW7hc3mc8Sb
WtfWg2SQV0Sc11DizbHz5dCOoenFzzQ6FyeBhcfiTxprh0JVIbSHFdmTpjK30hkZFAw3w8gIVEU7
jpzH8QQmcnD+4mJZ4fLFLCwQJmtnYBkfgpnAiLCvsdC3Q96ZFH/My1vtMV+Kpl3C+tXDxJsnxV6Y
bOZkw645X0miwVocB4pd73KNZD48ptNAbx0533oxPBqOm1zRKbhM9G+G88hqBI7U12UqFtYLC7D6
YIhbAeekEP0lm82N20bvAqijW2aHMW9vPRsDdcp2SsPTtuQ/1OhljPSVL3NvnX/1PB6jxmEgVK0A
7G/KgVdVEjkFj08fp83A9l9fDEKO+2ZGNK5jtS8ARdQZ8hTD+5WZFaNZ7YDtODciCGM8bVqYPxqO
G6IIEJTH87OZgvXjMyyFSvBXsakG79jhFVPn/iWi8J4nfFMp+J8KSF7p88rsnFHgW5BzQHQ9BTvT
b81WfdV4SJMKThP4DzIeCLtFL6c36lvSXDGaeam9q4YSvTolYaZlZ1IcLubwVWWPoZ8Ptcn5WFvP
nqFy93wtYS4WUL7KXGsjlj+wzqr0DvM47ZyqBibnaZtBMlaKsOyL3iMrAJ2iKqES5ScJZcHLPGwP
lM11fdcLBC1FHKhE7LUp0giX+ansDoZjc4UIkkw6CjWaBgvFatgXL9Vkb20Vwa8NgKi29lH+UEOk
KEuKCFEInePdS3BJ9TDhIVgWfQ0WRCZSKLiEYfmpfhxm+yEauW0N49THbmCwc7SKaKWp1b52Rt9s
5CGXJTIgJGaMLP/qMD8MNc/hcgkOLd7hzDcJtTImFiKO7Q9V8xjSfyL/miVwk7r0AXxzDLFlKnrf
mMU+V4ddnM6XsKo2HrpntkBMvtOVOWP7wtlszM8GM7CwczZczOibcthGxFxqn9IjW91bu9BJa9U5
6S17klTddshV8uwYh1wmoie/94eHAkMP6XlQjMeZFgo6I+nu3MHWSSRgKiG598LaDR4sRZYwJcSQ
WnPQ5jA2nFKdM3a4uez8B7JZojgOdLKWMEuYztI1LC5XWNPFOY8qViIsACPSbNVywF3mHUHSyL68
hogHuWvvU9uthwI7gSXYjVD6NgCDZuUrpyvVkWGaon7OIjdIEvtbDGg21HarmTMH4sZN7ksPkqjt
O/0Wa4SMZVuHkuSzQhk3Ivae1WFfxQ0S418hUeQ7eDUXKYJE+6JV/TlXsado6tlw3MBqKpxc4360
QO6nEUkQbL8VRzs2XrgLDWdj9e1N0WyMc5A7mKg6k8CQdrJJBp/doNPA2n0UWr/JKg5TlIoZE8Ne
w1JbbkWLEpaS26qbr3z4bJBIF94/i9F2V84v3sx62ykDwuNIcc6yz5QbOYonTDljdIgGBrSJ/LLt
6F6xfl9ndofFJ2QBb2rDYkNKMUCr1sPpz25VHIWXrsb87iyWekyJbvys1tk+xyHcswECgsCEjXdt
GDgf7ftCOing/KXJtqzfszk5OPJqQpCJ0+mI2SOo8TR49njOkhlLJ04AROOGOWD6blfJSPm3gAUG
96NCMmB0w8s05Qdn0O86MVuqqB5mxIxstDcSPdDTpMITBOpqD6ghKSxDK18c//MtimZgGvlNc2q0
jNWvUocs+wbmRMm31paUfwMPXddZYHOS8R2VHWlIgrlQG7sMO8wmJIYqDJKYICXSLB3gFWWVBipa
lLk+1VNxNTQyrlCfFEl+8XQ4BM4xFTH4qjYn/i5VKEbM5yr+EYVDN4uoL2JLU1uZzwRvP+KQ7EtA
LrX2FuVMMad2URsDwYB4a6Y5IRhI+cefzmSaDq1uo4bdXp1spj9VkE4CQzwgcKkf6xa/kFeuw0Ho
6Gio0mbvGBX9zUQCnHC0Kao8Cde+Vml8ctTJ11NrOxQd92eHw8IhvuZsla9zeFEmypnROUtXw/qP
iyCvrklpHKao3bm4t2Y0xq2uXBTXwSrJYJioS6PvzinE6SaCye/N3m4SyBoNwNbLzJnshVTBgkk3
pTTdUUBWjhdaIJA8iNFc1PkhHdVV0797mQyExRUJPW5wmpUkFTHmGOLvY8mEiDvKDosRva5UyL56
QH2OwoEKi+MtSLt8ZynWSeGyHoTgqSfqHIxUnAOUJCPIGukMF706l3xioOdVGUyilRhnCrzIWrX5
oiVHO2ckjBclZnYOcE3savVnIjRCZ6+WJerOg4KSAiyGP0N6t7Hr9GlbK3zJXMdkgf7Mgn8ROgB7
pwj013CNHFdcy7b7Q4S3bWPrNarjlukCvRimXPSpAwpHqL2dXj7cJdY7QazZIaNKlj4Y95L0hjOV
H1oLzGWWx9nFx/ovo09rF7eLwl4j08xPXZHPfRi+KGX7y1FynhrrNCXln+mgCirQZqr0ivYMQSpl
b1qSEd+7ns6gR2dY2dE35twQoFRB2zoz97YbG7zQ3Ve5CLDbHPujHtqHLq0A7Lo4F6M6emWQvBal
wJsFLPiJO+2pqzAOxZ+99t5M97qagz5M2dMRlDqUuyW6iZ7yyTAi33GmXykaTj1K1bqpifSEiq4V
VMfcJz0kdEjkaGBaesA5JmwmyXdalb00zptu8MQ0FA+G6QBUho8UQmVykIiMLQm1A52r4rINjxv3
liqA8vRk33NWTbAdnEEczMw45QTugGkyUbPznceA+HpRf0yV/jA94rBp95Xc2WXSBEECuzLUrCB3
lS0DzBU19taCSpW4aqBQCDPe8wd9eEkKfVnv4WDA0MWJq2TtPk4mFhg2w6ZiLQX7zEzeWxZ8fsSb
XwyDP3GUCqQHU2ueWoD40in/dXLYazatdm6t56w65nDzDJa/hfIXli8pUXiMZ/FpY9LRC2J+ZwQ+
xB7RfDEwxM1vovZUJNhG3JxFgqOzSl46cnyssiSstdin0bB166+BOr9r51Xf321qG7oVnOUI32R6
q/Bv4UkFRPNwy/G9nNECDUSeW3e63o8ST1+s6YGBNVnJKqY9Ldxj3D0CriT3tbIAFeiw+vhZSKRk
ySL8WA+AOkOTPDBbPreiuqXJcLcL7aYUUIdnAygJuEfVfhmz4Z8lum01bV3skXWjrKuOGtAifUMJ
P6rWXs3sZl0GDuqA2ZMxVTJpyBImftNSY9qQ/cSKSyzS4hNQ4x+CyG/9hP+809zXoeo/W7hlT1G7
ANK1AyxOWiUB12gujBvC2ZuTIIlXRhx9FiWKhl6tMmzwVS7uLfWzxiGd/cfReSxFjkRR9IsyQkr5
LeUtUHg2CqBBXikp5b9+jmY3ExPTDVVS5jP3nssHWOCHVeYI823Gg1NXD9rNjibpRtILfyDAn1nE
w/2NbgHmkM7m2yyHx9ryHmqLuBUyjSSiahQij1wMI5MsJloC5WtS3BeOupnM9dJJCybl4c5u1Mkp
SfusaA8V0mhkJo4IPhsLbbVhPIvWvPgWDrYhagk4SnYWmpjZsq926e+iON3pACkRch1noNJK5TMQ
f0hGsMmY2FxHg8lm6XI4dDG7DyOhhoB5I3XzlNb21jT8F1XT2LTZuG26iBrRJqiBrJXC+QxQBODt
+k0oT4gfeXS72MVEO+F+hrlepKZDrYCEJRKEvYcAqqMld6hLjCV5G9qInbK1aKLmxdTRgx30TwNN
KANN0IsSMNyokLFDTuOz32kgTS2DO3rh+wIhiJHFTDH1OeCrrkQx340BgXh+pOgO853ZthuXmlan
4pGpBRGBPWxhrIDT8KY0PTPG8J4GP5E9kCXKvszhUGzTmJ5leKPX/KVDxSeEwqyuGI7VEPNRyDN5
ZEbv2a8164oc32U+6n+yZ/cpyVGp59WYoySPxrNk1yngF/Ph0CwXhyket24ZbAzbwWPobeLAJ5ga
WAWUWZN2BZH0eoYAIDq5dvH+eFBebaQqLuOuLvGehj7v14W/xIKhVamCd2WBC6TscLVm/9R8ccO6
qyL2D51Z01/gFE/GIMW/viCpaYsXkLaOjKc+R7NbuVeceITfhvjJFGCMP93ByCrfy7aiZLPOjT2d
dOWeKj1fqyJ/LPpsFxZwx2RjHxLrOYYFZLUIYV0GF0jQbbaxq6mRCBQ86e6ZjDzo2FqpZc4YVBcW
3r95BQbXA7ulEpLhirm7oOREY1+k1zoGoV4SAJALnz0VwlfF2bmZtf3kcc7GoUJWWeEZxZKM4a5I
IVQp1NCp15xE0z72Sl8JuttWlBJAo6z3KkcuUaUdG3qRrVTj48d14WvIjepr+lSrfHIHpq1Ddc9U
7IrfBaOA+drIzkCTxbHudfROKnXpJYuv1nIrMi589rVGfXRE/6am8jtIh/VcuqfWSm6MuJkpgWch
YRK4b7TF/f7TB6zt25owRs1riFmbf/AgIjieepfVfIy67LeMCsLMxClDm+5ULo9C8mj3SP/5jywv
mEi1OtyaHqOiIjo5lESpjyyxFiwgYobvGl8iByQxIxKq20xWsM5YOBlY0qKYktanFFO4ss06/O6K
8oy+f9+QYxBZyGFl/Gtkw0MlAf8qMe/MDAVzMNnPsS+/egd8Zoqca6JMi3sPlSKVNKjxqWEeQ46U
N7vB3dgx6SxhxZROl659Yz4M1kAENaYyR7NoCOAT4+cJsarVbXmVYXVxx+Iv83qyvsHHqqjaZLIl
2M+pt+VAvJhIjwWxxFw36kidiqsB6YfpH0p6Grf5yNEG6jm6bwz41h4kLOZbZk5qfR6sbC99rjNj
R9AvBT60Z5u07lo3z6wONxKGN+FKuJJi46Fglzjb3VqYyINM9yoN6ks1YSmR9YEPDxGZ2AyLMyrr
9Jbx0mmY5TVMkMtQsDZlf5GG9aQSDvyivMRZsC1K4y8T6Hpq1EC+S8i61BGu8GobQDNEcoNX1GS3
Ro0y+OiIPDSqTLMkIrb80UFYdjexDy08Fm1M8xAg4r2f5+fRgxyoI4ER3/C3M9X1iFDKTJOT57GO
ytj8GWaNoHh8Spr2mgZPpswPkdGfksT+IS9so9z0VBlcyLVxkS2rb4sgKw99HHDKqApXo199xEH8
XEcTqjTnnAXs6ScW6sTeojkBUIA43C7fC29+Xj4qNQB/M9SW1wB7LNYe1lYZo8soGjHaRn9NCGih
Euq+E/19jMlSBFwRqXVxoDin/bxL44AORmJ6if96BW5b2paFwW+kZkOLE6vrKJxnzR5LdCxLJM7C
0Yc8gobiTuU5s26fPqmX6BEotECvydNkGjurQzE0EQBnc5PErfPYTRnXFLCU0bgR0ntX9s6avfne
zUlpo06+K4nqLM0OYDpVDAryvjPfwgCBPvtkIqoDvHa4lSANF25zNRwGGwqzW+jQ347U6ZiuiVJs
nXVcYUaZkuKsDYzQrYM6r+0xQpaLAFbHx9n3XoqUQDssmovHCZHKQePwaQzzvTbH585dlCsq3BnB
vOmH/tNzBX93vPO8+JrD20W3aK4bXF3wem6iY/muXfupDOt9O8PfMqOj2+nHmc9dOahSCmDQsR0j
0fjxHdBXyfTkWD51lyxZ7OUvXcXI1Q0o2Yb7PNCcgOVjR6/mAoazwvKpi9Jnw42PUze/FLNgEYX/
psqeCrAJygZ+weqaLQwjZbB1BsB74uawcwJgwDoyRAeCCWlwYcmgz+pvDnZ/uq6tHy1Ud7X3U2dj
DfnFITRaBkDzjC749OlBBId83DkBBDhUmuPwo/03zox3M+yeTJ8BMQEhjvlkz+4qUXThg7h1QJEm
SlPHbR59HExuKd/dKXiIGbkVhILXdCkoAA6yeQQzi32i2Vj2SwY+hasHThXrIrSBchLXeURM0fPE
VIX3krA8crGmuHb9i0TrLfZSfJsvziAfcen8WpzEKnliW32tU+fgjHD9kw8n5/1EDqIcbt4acrA9
nM0C/UtS6pNpjRdCDHGXvthmzoYzQV+Wud059ZaYF1TiUUKeAOllgcGw3UYEqqbvOmQDhLfVgtYi
MAWyAX4YJx4qz12N6lU4GtddTi8NLq6Wh16Gh0j8U/AB21btJxcouuw0xSoUiFnz7baw2nr/pVbv
Y8ZHFE2vSY86mimpCYhF5SQoYy4dbQZbKiZnhOCmiVu8m3HUBQV0InghWQkIA1T0smuYP5IUuUfo
/jomZ2UJwCoDFUigIGB038YNZnw1dMMDHvdsmIid7s4qAzXeBhcMj9dwcD8troVqkO9+Xd41cBwG
P32ZTJu09p+hUS9eBOB6aGFlIgdmV2SW/U4sPid9nhw2YhIrmRWggMhyxcw0PypTMKIKFrrYpiIY
y88JBHEJhxnTS2qAjBCNsRduB2qRVUZCUOgYQoKaqVThUt+nDWo0x08eh0hfnQgJqdk5pCN3RHOy
g2cHg6plJxN9SnDXevbPvCxbXPce3wb12Xc9uv8yv72f1TKmRmGQx05AR4TXqWaeMgw/E+Lm2SPi
PBH2Y+U3bNOndQgZwmJNAmNas3u18Aa1dfJPVyVSSb7yoJuupG5sR+RqTPsPE9LrNiE5gUfEaP03
UPHvoiEXC1+YQt5ZOMEq6EGqlpr7opjc89yjtW1L9vRtuUM9ZaybidVJyia6RMR911iqxL8BZjor
Es7DEuQN7HYhvvNoQnoYhHtv6vZG0p4Cg4NZCtKji3m8F2MO7khTqRU/wneNc1mxMXMHzMCqRC+a
ReQH9oEmc7DCumHo+b01rFuT60PV4aCVFLiN/sO0cYsr1qzM3Al6CtDy5E1PDIMKkLP0OyyheKZy
+WtPGNYmT3w2KOIpAd3ibnk4fPocFA/IFkZgImXPcNO0mB9wTN7mUhMb6J0RleA/iJP7ZkGKmTUb
MGO42n11szpG7YwFQDu0p2GEHDIU8shtQ58yIaIeXPYMg8yuQMc8ABKg2+di/haqupelf6tSBvN1
zc+M+u8xLaqzjMq9XRFu7elH24mPgix1p81eNUiGAStRQdQa0oDgw2Ea1lCy60EA/Erok30bMnDu
uljNcN6T7bdENZgw36yWzz2toQNMRnWYc0TowlPI8q1LYhRPQVR/BajkB8/AFGHhqQPD5QLwIk7L
tcgOzhOaDDP/B4Z4PWd/vuYrFf4RQNltHMovpgcPBEHs05zLuU9/YCJZ286zkZsB9mOHxGib+yRg
UZHkziHl8r4bgi8bSLMDqaDBpOU51T/XNt+7bD4yiXx0xmoXtfFz5c/bQI4kqgrmXVHvY0+Ljllu
UBEJnOogqggTWYVp++zU+slyivtaAaGkWkWVQmgxyrF0JoodU8CI3iPg+syk/Zn20brOnae0Qfk8
USlMYKHSbEBZhzJ1NMnO88k+NLGI+rJ+lknwkkvo1H4VPNuG9ULEw+/AqGPUPuRUaBFefADicXan
Ho6Z3x0bxziMvPxRXpyjqrmwmtr4Bj5XT1yH0F/5Ju5zo92HCdy7lPObwhpLKm20a7/nNrCTdsLm
Og3rMKGZ6x2M3GjuTDeBiJdim7YgIIYVeewi3GcqPkkju5+k+ZaVxMNpc0v8AUSqBYcIxtXymAK7
yAyqvrkGHUZV8IGJma4H796Ehzgy/3HkEsRgNI9doHZc+dt4dA+NdRwcxwQ0ktsX14TYVsYPREdP
q56sqrbstnLMydRiqoky1ZzQoDkocIexIVNiSreT5RBAozdjXp+tjLU3vyYJrfFDl8OyDC1jg/kz
I8ILxqUc6RyiAYT23C3YLkLQCmbM8wAGpjYYfFKvTAjOJyWeLRQ+k5meGw22uIwQWwhqwYpsZIcO
cC0n6H2ZmI99Y96cdD6UJsk7k4naRmcNMZnOT9/517bpnkcTBKsujQ+prXe/oA+sF0j4gLLUVXi+
Ap1xpFYovsdE7XU5bxvFwlYmxT7ETDgWkb0dGndeF3H80voSxxvHvITTEI4v6ZS/WJo8EXb1HEK+
WGgznFJadQcntj6HlJ4M5O99QlW+NYdgO3MQucKmCoDoxFxCbRT+gjttZt8qcn/+n/LL+T2xyIyN
ZvEXBe5zZQR6owTWUmIwD34+nojpu2TJ/OUbISKX2X/xC7zqbRMfyVfdjZBJufkwQY1QzlTsvXX+
9FnN0SMzvl1OamQ9dPuYXg1hZfcE6SgEYxquu7IcYdHDPDIwLSurutlu8SKKnht9Gj/N1sv3S9J8
3wwGqqvhEDUcpoO/9NYp0o52ZKYFuZjNC6PcIiswKRoVmrmFXlfOq0qGm9YenlWRYh5PYUX0LXsn
u8RQGBfWjZp4yZmrngrXYW+LnElbp2Tw3/oJi2OYZcMSrcbZ1ppPjW75AmNYYlVUXtzMv9r54Kwo
KIjqGAeWFRM+GdCahsGG1uvpItLFBFtb5i0OyuY8+EDG+Zt/Bovdbu27r27PftIcqF9bOv07EajX
AgZFMEAU0CMfgiFEszVJZw2ynDDkof0nCuzYAw4YAD2AbPyu/kYl8pwYk70W9QjFUd5EP3yWaYUG
zKTftqN4Hw0Zw6Ty1MTILhJU7jMZhcV9F9Y/tk0Jk0mc34EaLtp0PnhQv6lyNYufGjQSPxotBV/r
6E84EBwgg1XC9A8SwnNid97VQQqPfyoXXP85ODQvDVGVJUCdZO5BcO6M3hjuCzOmdh/DmN0hY/Sk
AJdSlruSaW+SZH89qDlBnlfRdWQxkBsEKNOoWDB5EJ99srgvkXol+XHj+MFR998N04uQwS122iTk
aUk/gdizbUpZUn6CmHmMyOUOSvrXmaNX0L13nWaJU/KYRNG2rLAw5+pidNOXRwJa5lUA5jv2dPeB
aVxHPWyNTt2LFPcK+qOIL4w/5ynQ7YNRO3eQ8is9rXRvPk5Tf3K9Acr0F+SstbFIN1hiz9L7sqPi
THzwrsIU35MtMCC8XTukTRx1bBa7Gi0dqaPtd6PrX4piHH4WmSw9frJNl8Cq1LEuj2Ptsh4FyOQH
XX0acXM+9CYCE1uDJ2OmhAACuHhTudPRa/P0Vrt1hYFYocnKyS+NHrIZPC44/7ZiWksogUt4bLfA
O0YOmBbXikvDGRvBzShDPMBK/hUzO68MtkcDGQXIFZ6j6WYhOUOpxWqVj/Q80s3412qR3H9y+hjF
rgA407y7w7qrr+18NdtFfkIT4exTgs8zVEorsHp9uvNysYFkukr7J5D+MZt0yTalfpm9g6PfLf9Q
K2IXCrXxm3Idqi8VwR8VWwlAeyQJyov2wCbXZlZsQg0fIFgjHB6wApPw03kP/vDYoVLQn7gy2ZWw
9bmrhldMqQwgk3YLH63qLiCtLAXifT+zjluiMxb2P88Qgte9xCPA6jQun6yJBSoq1SUl4Vr0O5p2
PL8ZqpAyeougYYcueuzbqDd+BwcNds8MaAGej8rxzCLjTK4UjDn9vuVcpuorwVsVhwHt5p8APkmg
AOOg3wgvUd8XqxR9nWsl94w2eWXp+jlNPfZ8AY+vFaWrtGFNLrgmWt5d0V5zZH8ujsOEvzPBJgAS
BTUbQ1+wm189uy3SCduz1UArVoc64POAPv0ZW8dWvLGpJxJMhCfrEePomu0183eyV1ndr6S3KyCe
2jFUYEyB0UGBNIeBk7xNrrsfG4Rod/KTr8esCUD2NwrBJS0cWvjTyGTc5hJlxUenpZL7Zflf168V
yQExm2m2jIrIXkV9SFgGoHd2bYe83CQ26iTqFRpv3C1cOv0yeF6VqHyN4hWms8m7QGSZ33zE8ZHH
uGt3TE5IPnP649hv0fzcNWzQ4jtBrVRWv8tnq09VeXbMBaalqo8yPVjtg4YS0mHfSJhwreqR9Ui1
8spLnz/E5rhCg2X+Ngx0QR9I656QC6P7Hmc0H1c9PGbW1pY7JzJIKNvRZNyZ/zyaeJehsOntVbPt
0fGky5YHiXJ29cobPrcAoCAtbQz3tSTwQvNHv2XoGdrkuOzpMa8iny2d17q9TfVvlWEmGX8rUg98
GouAeQ/RYg1fYVYd2vRKZ9ZgSwgDhAeg9EFfluWdzfyFfgfZSXFKp+FmwmFUiTi6NAU4ZLgGMSec
fH6i+anOT2WAlJSWAXhQze8Bn8DDL+y+Yaaf7Vvjwzh41dggxaYKDqI7NO1Pl9/P+jZbJ+wfyEN5
KyKqtxuwJ+IUCmZuol6bE2dwCHt0hpmYP0sCKEB9sEBkeoTxxwNu8YW5QcevVMTLHHzeD/Ymidaj
QvC9n9vdGFHJ9Kiz74bKuMOkQpeK3n23CLPYeuQudwNPX5kwV0a+KNdSM8u/wYCwoJf3X2H65Hqn
wpT4Fe19uSAz7BIXTLfx2Vzqa59+iDzfzQuU3+zuCOpAKyP1/7bWJZaX7rsQlwoOVB1cmuXxY57i
rk31ZxmPiboZ4wceyQLHKkoEYGw7DnVCPrL4K6v3tfXCXNDhIBltniUQAdkD/7Z2PfwvCqEjDRzW
juxiJBBim3MRkr++NlgrVXTKbu9vA40aZWOiMBVfTh8+FXLXOfwBWPwmG8A1VQeuOxZPd8l0nVhK
0YZtdIyIrgeXXj3ht13XBg4MmyVSQtaUR4bjzhk/IJFsAQasfNxvkUMB49JLPjTOo0o2UbBLgTDM
8tEaDz1Tj3lJatMvISrZdm64P/euWJYeH1y8cfYV+9t6hC9YvWr7VSHwEs9FttAk8DisCr+6qyOX
NvgbGlrSb1PAn257crljFqIZsbLoHaw9hA/ya6TYSPhgEkgEveOUgFmBz+/vW3VN5FvCPEHClsny
K2sxFCZHMcMyNe47LuSxI+nKXvftD7hQuz2N8YUFdqZQKW26AQF8wnJm1fKEFo8xumuuRxn8a8Zz
PP3T1hfI1BptrmLSko3nXN2GQaKs3aeLE3Y81hOwvfg6ds1jVJ2rYV6R6LbLUmD6sBjDS5u8RfG/
AE/DmH5EvFYcWz2wCaM6d3IHbKCPX9Dz2Pep80DKTcBvDgQoUFsTf2HE59NYb5b5Z1DJzOvAeqeF
taFmy5Mx3kOWRHNQjNspxyPzMKAIHDiOeMWItpyyNxkxLiT5bXzwSmpaPpHsUNNWkSqSawg2b81y
YTD5ZTZ6l/F8q3BLjXdwiBqK9xUSnelaDy8m43jnW2DQijtyS58g4N9ZzQIvyAE2VMFjpB/KaetQ
sYeA6+AHW++a+CYW5I1E6YmI3Dnicimac4MCUAAABEbatfsca3IxBxzrx9g8tc5PIz49ceiJw0jJ
t3NsNi8b81PjjDFQN+qDmfwzwch0xaPQr56w6HgB1zhcHrhd2L2WvBU2wZlxe9DkwwoRvGUTYRvA
MtN577lgoxnSUjrH0dq0X1MFh+DY+HozWK+5kIjLDqX73uqHiqwS471EYhPSnjeEr6FJ64nSmRYe
xHlEBIlbvpQkuNycJFtb0C3d8Ch4eWEF0aitLS6YvLuGEk0Uwy6OlmIrg2anS0D2PHHJbZFW8HjK
yMKYsF9YUh0cR8aA2NOrAUkzXgdAx8WxpieX8Qfxaio/egA50/SWBi+ViYrLeJH9MrJiehsHRK48
GiAeWKPDL9izR+Lg/XSMHJiWhYr/0iTPY/HuBa9dw1pob7GU8znInIF7d/h0mKQXoPexdtDtVBSV
FzevECB1a0Lhtq3frBAjcjJAtZzO3dSzjal2bcY2dGsE0UFb03ZicktXSqv/rngOm3EPsn0362I3
lFfbxjxsXf3S2WsBBNzatzbCHWDz6d723hfefgq9Dv1Y472bWbJBvrjSqGFx486EKfqKnWX3Y/pX
BwsM8nQGTqjmsfhy/+GQaoAegEHr/CcRfbUSxxZGzCCBwDHiAG4AFOK8XsRQ7vDqwXEaYm8vVX1T
ZvwZkpjj15KHZzGaoW1CR2AiGfd9QpDYBYdK4Y+Xd7oLLmw5ibcYj6IWT23PoDzAzZEvfo3ETQ5w
L3YxyXNmgrIYSApE3g8Uu7R+BXxQowRvq0KHs9tZO+w2DGLgY66efMg3jbuY0oi+Gl2juqhGSeiU
IXqWIHtGHwKIFxhUYchV4gX7dpEXlXH8hGaZvSlaDyvBARt4uwlOA75zfTIcoHTjwj0QLIxXdWjt
nNDb5X5IoFmY/qLvulWKB8hv8+jQOfXzVCN1C5gKP3SODg8yhgs8RQGB9tVYrEXSVW9pW2PYmqCz
I26dqLWCLvkeg/8nINBH6ik4D4F3GK1q4R/OGKwd3gDL5o2uyI/QzhxDg++cQ1SKB8+Lsn1YdPWx
8xCtTbpESOoYF1W7b75pjiCLeOSGomLEFrkmpzj8cogD+urz495lg/tGVDJLRm+wt+7ohK/IHFgs
WC0I1ZGdLARE5jfecS6g+qOTpJ6bx2sgMOwUleUtn+bDoOzuZIioXnk28VPegI3eleaVIS/91HzJ
8ToEVkO1MUynhEIvLyRmGf/eChgkxpRWK9ngp2axuK+wErep8WVZuCg77g+EA3So1cpopLsuahY1
iu1HYfPKyqQbGORDF+mA/rmEp4AZyNR0LH0wnZPz4wt06sAyuWZbvOK6tnajdKw9spP9mCzRROnR
cTxARMGItcLm96mL/jpa2VvC8ASvr3+YaXYmBPqTWbPDwxk2LdRDrlrNhlz5gCebbskyyFhSVVAa
Ddclx4JcAgxSPqaVCWh8GKd/qHFJBSbFtXNukiROkUJiTloQZiUpaxOCcqdjeKI+Etu/9Wj/YiwI
a933u7byfss5+4lq9iP8bGx0RugnWnyNMfY+myVB2RpfbbvYw8U/mUa/sSVelAMOJaC0t8QlJ/er
QyugZQPwTl1SOzm0Md+4KK6FH4PWiEmj5IybrUNLYZ/b/iviHaSPQXlhvyXZsOPoaYsDjsNt79GW
+9E+BQ+cpPipSWazXY2pUx8tT+8sw3gtBrSSyH8QnyXrtAHs2GKgmF28JW55pTmGCOemj0VDgnnW
PieafkkHMFYgDgpNAyM/81C0oFFM3Oht6FkkBpsetAK56/1pMH5h0owYNBxdOsO3YSW2+xVlyFL/
mX1Xd+zWQP9bBslYuUHw44ChAZKnJfKMVUSp+pKiS7mqzOQ2amzFTdKKegazxPXMaja2qpwFlw5A
KTHMIGiFvESP8hGvXxRXQt7HyneAArdFCLpwZZVlYJMvqSFrcJ96TYUWlrz5hnEWV5rKGX7NxSLC
biRf2x3Au4bIY+yyjc1Kc2Y3/T0lNDp/BspLQhy8WUsCpGzRh/17yP+7jAYCM+q8W917BayuIs3Z
WaH9DTuKBlFMlf8Rhy5CBoZgXlzf0+v2cESVrzPOBg8I1bLk6fiq7HVmi5aGH7goTUPLToKZyDyb
jIOYKknuFdWzoDwNWdGX+br2Cmeg9Igo9C/aIvobVJvXW9VKuxEpFUMc2EcnG9KCW2hgR7HWvlXA
osNBF5NZjLi2pCXNkDPmnzpgxDytSiNWjMcy5Evhd+iwjyg2mOlsZvkJWcPcTEWX5J23jvIx1IQR
OSHyXGAfEWEBKg5np0Yo2A/WHuykoh/wwop8jZXnsxUsePCQd8JUaANAsNU0qr+5lqb8VBaUD/Ry
RhpnE2rKpofSbedz4JlnBGZj8uGDDyM6UYwqxghYBnEUCQDGkc1K0AjjMf9tutqF2a+NNBovRtZn
8t6eunBputPap/DM+ZMQL2ezs4SURKPbVJ9ZipAPdYobIa0uJw9Jv5rFwNqbjAcmpne2NH2HndtQ
pIukPfHSp8zCSYd3wgcT0W3wtwUTXXwyFRM8FdO3gQhGsk6B5VLkxFcvqEKQ0X1gZKxARw4Ppn9+
0vyNbpqTgyoaNQGXiyNzQqTqtJNFXIafcfoNG4jzvvvsWRIXErsBP7EJhrUmP7BWbd8WFAtlkNti
RmlQVOO951FfIjswTQdzPfrXPN/m8TTz7eGD98Lx2S6rfJn7OqMfvrd9mmC4g+A2Jf8Sz0+xompu
1u7HRVGJ0Yyzoz1MvZgWL6sOGpOFmo6oDTdejJ0jHgi7Zznp4ZdkRij7PtPINdiWJnLfltjJh6Mn
hSJFa4pTj21yJ9wEAGMBjSWT0OOtwCIXxtDSFNsuqNT46mDnwEqb2mnmokOyKs+jtBlRngoU4AEx
bGiBEk55OTfhGEf7uszDHvxQ1PaopzVLGvSJbmXGG37Ext/Leq5Zt7SuWLQ8BSbUqAdpsuD4IwRW
gHm6sqEpxfijKBvbtukh6zVo8dkLeTKYXgtfR1qcSt2l5bjRYoh8fTEsJy/cdRdHjcauk1sLFjSc
crv66v0umhOAT7q2P2TWa6SupmEUBhNiEIOZveaNixiEIC5oe38jkyaRT1qGYd5t6lArw3rMIYuj
4RTYA7o/k+l+VzyVLhvH8tfWIkJvm/KEzED1jaRkptDGiZ9/2aGdmZcoi+2aOa9ySvRhQ40LGgaO
qWys/pPwimBJ9NVu9xpmQyanXdYMMhiRi9Qx6mPKhp6ZWYXpz+ZkFpV7HwaNLY9GUZckKUq+yufR
6hUtLd4zfmkP6S27xEhHPAxFkkb1OyohnrRVjUCwv4SoX9CftdkW1Iv3HBkOEUmjzR70MTZigiym
2Suh7vcSSjJnKMqlYAqWEjPumP+hHitOZeejekdm5/e/0s4dsj490mbHt0mPFUm9QTtJmqRurhvz
j3V6NF/43XgU0jnKkkcoj8o+W465TA2gj3CBp0Y6Z7s4T0zr7IwN13rNMY7PMHXph+qWHmvDfNFP
L8L2l0lg0wTi3LOVnQ8gjltohvzP09PcJvmNrzhJT0nQOP23Z8pxPhgqySF0xSaGJUjnbvg4MVjw
0EO0Zrm35q4IAIu0ZdDt7Cg3oKblggbXm4sE4mLVxi7z1jH16xtmMgHl0FelkTAMm5u63yOMDFrY
tCnGIazyLDpedVtqfKUC3WOwYWBqx2u7bWbf4CLBHvcZzBXTUx5hixmDtFB7M5GY5vTPc4piwAGV
REnzhC64YJI4hYL0qEhmfv0+aDuhmuY7EsxCmmge8EvmYYiKJSqjIWFvhE5hX4zkm2MhVzPPDnPM
RV/ntYqChjg3J0/5G8JZ5f0xg04TmmS69kzIgDtHOmRHnxvuePECZtlHXorKZXfRN7h4KbHR9VFd
Tc70I+qeFPgoEK8Nyj1Eemnazd5J2GVms33IyjwFnRSMEZrmcZwA3cNkgN+2iZIQhUpVwQDikZ42
Nhs8aJYRiD8/n+kaVTBVSYxqxI8CYCM1sRRq9OxQk6xuC6CtRZN0CSIR1efgiHI3znaj6bP/LhwO
s61FEpe387FziO+xyyKmcAOr811bkhJ4FrHCim8VE9Ej3EQoOP2yAmTpAbEIzyKw2Zsbht/FPwEu
8Y71S9yHu1pEcjohyur1C1EiGeauJish62FlHNFJWTLk8BBczw9TVtigl0yCQBleqazklKtkRth1
3P6zeKAvUtfK/BeXuqHSahxZMLyxnM7ogDb5qtjWtoEZTKSoTFjL0YZd5gDswIPutW+eqkEMnBc8
s/WhtOraPtXRHFZMOSKznX7DsGFJmVjzxEim5HJcS1/wRjVhq1EZZq3dEBPSUssKey7Tl7gpyvaF
V1Wlq0ELEtv8xOyGKyf2lB4RUoSc1aMzzue25R03R6+K1rr1sL1iU+mey8aG7JP52SgJ5PEBko2+
mxBAyAaIXNwuVjx7ArirUx2HcSD8tWAfFZ9ZjnYthkEFvRzVIuIcN3OS4Wg5VIp3o2N78cUoa9Y0
AyPLftP0bPW3dmgY/0zbnZe7rfftBzMMM7T1VY+WB56aG9HsVSYBRUPJRLM1isb7mhOZ4foovaF/
ZAibB7vC9jyUrJ7XcjY1mY+qTYlgyA8Q3Dp74/Cy2KvMqTgWh9FSDo+hApxYy0bCvZ+yjMItaOVP
7Db9vz5QLT9ObJEJYE59ANOl/I+981iyHMfS9KuU5bqZTRAEAbZ19cKvcC3CQ8eGFpJaa77TLOYZ
+sXmY2TVVPh1t3snZraTZlWWGcJBAQIH5/zn+0dxx80k967jRjV2UCzyW6sbqZvMGq0dFmyNlaDP
GFOS6SnsIfKFi0V6zu1gEM8I97ELinzcex1UW2d6XGiRzWyNGHAmRTqf+V6pkG90sqbFrKxGsyZI
veTO1fmkNhVQaKw8O6/7krauS6kPQNTqzWHyjGSQSPxzU/do0ixq4+LRiZ0JnYKX+u7jEi9UWYVA
OnWfAmG5d6og+Ui/CHAV2SUhZPo6n1F0ONjIKLTjn2qvmV/pwNB0Jdo0vNKBJtsdsqAgWUObT55X
1iWuSqHGdb0uwXEH9NZ+KVsnzTaTUxb8/zzM35DGE2C0SO/TfUJj3kfbCdRnX0w07lNYxm83rceY
1pKQhQosgdN/AUpmAGnkEYLSmUTSh5my6iN0xPprnFWY7KiqiOipa+ISmRmhJYB9N+nh6qD4xLDX
9SKcNhHLxhdSuHA5LV87sCYhKbxu4HJiXdfRVQcVCeLcGrMzCywl3YzspAHIaDWjNW9nVhl+cDvm
oHJk2uUXReuXJBpZx+fd1AvsSTqa2QsafTR+wmFjO2xIlqGDkcGLcFcIAccgdnwFaJ5mCntHfyeM
1TmKqcu0Y4IhvQcRgk5HbRcDebymezNZSKZ2ea7hUtPlo6w9q7lnbhLi23GTqLDwL6NQdd8A9g8F
tt/0mtF2OCuORswri53aRY9qRagWAFUVV1VuNJBo4Lpw48bUix4JXlxYNtkg4QOXDpbLoasAtaB4
0lhVphEcQjoTiW2UTY50Pw+ZXb+Fr1R0+45jWPqBCVm09/QYFfHWdy0b9W805c2FsUar+eyVIx6q
Zm7H6FPT9zTOCkDi8bcsBPi3L3uBbgfe2ewU+GWA60offMBpzPkF3a5rCFcGOllE6tXmAubqnL3z
EWGl7FuVN9x0lK7Gyymwy+Qr22fGJFlmMDVI34aIgikRgRXcDLGHkoADjy4HwsIGdBpZHXR/A1my
Fc0t5uVhcjHgxadwmSdQuG1S7gdPOdUr02gtsRnwJ/Ttft0jTk9Rz02bEvgRtZkmj2xibA1Smoke
tRcBwJ74WyXaggChji3MA6IKty/fjdHPp7lB+t8VC8fSZLCyx3GoLIRlcykQrjlmUvc4TOjpHPxZ
/pgOnqMfXdmhkIV5HX4mIFya3UBpw73IBtcL34bgQjG26Wy7orgT1QXrwjQFSQBZzC3H+HxAXQca
sm88kA1+Nt6qcujjnVtFZX6HtJXMaEyX5GWTTaLiM9dkzVWvgOoOdZ6m1/XY6O48RpUyXthTkUao
fsOcvrRwXbiWvixgmi16dUvIprT0N1kjx2BXsclF7zXCQJ8+PjenQJtaftW/RYzSEreHNHhQh5ma
uUNS6mrIxwBl4OW6kgrnvwVxTMdlxaJP+9aWFZTy7tdav3bbFSHZbwYaXEIwjG5FQ1ZKf1WzxvgK
dUaUIVboOtL5Ta3PeD0gciaQ0GRulvRdzXfcI+LKIkRzSB58d9r88bd//6///Dr9R/i9fCizOSyL
vxV9/kCvTtf+/Q/3j79Vf/3q5be//+FpoxxjHC09x5W2QIvC73/9/BgXIX9Y/BsojD6rIhqjM7iY
YFqUiOJtngadPDs+kD4xkPN0oBx8TGlpsisT5jLJdWNnQY5ZFTyjDZC4AnAfxivjUgBa/38bWD4d
OBHRHCJyK9FjpkTJncgwHWrtiSRgmZYNvrGcidjH8rZMbo4P7amXbtrVvl4fsdDm4OkaQrOw8dnO
hTe2JB4ta19ZAZSIwuCKG+GVwkFkxYukWEiRbKRU4Gz05MvLzB3SfaQrPC2Zk2Ry3HeGb/SBqcsZ
YKTL2RcqueqR8YVFqXczB1h0xhgUej2IQ0vre+L1a8pDb+vOfW1VnGdhbCKGBRVt6fDHXGAqE2k0
RUVqcbpIh5UQ+C6PPdjqpA1EWghO6nTVLXE4XFUulX+S+ayyU/ol6avXSTl+ERqEJ6cAdPtQ0CV9
mtkkcT2P0H15NMN2D7HMv7eZv0+LFAFKjQOgook7TuxXfdQ8pK16z6qIy5tsH48/e2GfePYHE44M
h+XN61UnpvQBSgbhiM9lhLSIT6kAyoDs6kdErCqoj6SJi1oIhPo56Vy+9OPX4j27FL4t6XNod6Uy
wl2nyS8fWd5NkJsy8rmVHQfnfReJ20bayTkOJsU1EMTh8rfHU7ZxHW1r4/me7z8db5hCbVtE+ogr
huY7WSQIHS1nmGIIbJLjdfjm+HjPp7n8ZTxtH0xzn/oKqQ4KTaKGTIcvxBtrwlBjTLTaHx9JrD/q
6XoltVCe8HiiZFYPhwpb5VIxpzjdehHsQU466NCR411IKZ1LhPbxBWBR0vZCdmxfUUyi3HFwne1R
DW+PX8wLt61dta6g2jbC9w9m2DSLMS3XJJRtdHLD0YgAk2LkXqWTPHXf6886vG+PxKJWynA/9sEr
rZu4bi2I4SyfwzyfASn4glgdiFDT05IU8ivKpReG4+EZhtrTGxou2TogyW1CsdS//761J5H38z9p
tDpYUisXFXBUoXTstYeN9FhH9M4KusUTJDWed3f8Mb/w9RC0SJdKjFDCdQ6+nsWhmFhQ7Ia/28zn
0p0czLlh1FpB39+D+fF3x8d7YeWQTwZcL+iXz9XqHZN3HR2atLuJ70abEokZe3U1KHunaAU4b8Mp
3U7o09dck1NcpugZT1zFS5PLAGvk6zXacdS6n/5yEQM6SHSufMNOToGnHJLq2qeF4r3NL386fsPr
3DmcW6gAtO+xSUnfOXidftMmNBUjp4j7qL2WeYTuNAor5KgljVw9Ng5+RKPIkNAhARXBeTg+/PPI
QBqh6ZLgqEkqwzdP7zRKC69KJNtx24j+azI24g0nRXkOcBi5m1t+8ymBvP/9MR02ZMSrjgfgZg2L
fnm6rsyU9gZW5KBXlov0r+8/QxtbFP3vlU/bru+tnAlbB96JcOSlFYxCk+v4nsuUJi54OrQpW7Z2
ie2k06d0FQTdj1JmdDxVICOIxr82tIT9CGzY0kUo7IukBVaXGbc/cR0vPXXF9sBaykPw1cET8FyY
9kU+cxkicD/ZaRhcNEOPpMox80cnmZxXqU97zO/vhMajnsBk81k55cGSmag6K8bKEbDZIsiJkTXG
9wM5zBsq5NkNmv356/EX/cJnxIAcsnyfvRep/9OnHXMe9iGbY1qc5ul1EUJ9mfVQXYYUdE5sBy+s
U4aA2mEkBxKhczCPh7lWZKeAJrhWaz5m7QTJoXO1JL0JNRYbJEv6wYl94YXb476058L8ZQtS6+//
Mo9nhz45Cl7svEEBV6ie4noH9nPCBSMNo9e/+yz5Ph38urRgMEcdbPOWVo7EUoFupzFTH0KsSVCO
N/0mLsbo8beHcrXrOY7vAJxj1X96X0UwTRmN9cAl7FHed0su3vfUX84i7U1vjg+1vpanq5/y3DWY
cFyunYX/6VCNz6zvkWIiDmgpYtY1jRdzTr46ITqGbzT3+5yA477pUc8fH1o839VZZlgISBHanq/s
g9cnS89B6mFD7ACa7BvnVTRy5hetd61XtOeEu2i6fFnqOtipEkk8yf4aYcmJq3i+FCitbW/dZaB5
sxw+fQKLavKxCJcKOuEcXsV9vVxOuoBaNTWwgZXydypr23NcKBvgUy6MNDtIH4WysSFa/BDnHI/+
vkBRtF6GisVzpg/Zg3Z0YrK/eJ2CU6pRNjNDH3xg6xlW4TBCP3YubpaIUg+l0WrBiAxBGeyj4qbE
dPbEirXOtIPpoX3bsykgCvv5OmnioJ2WErk+vSFUGKJ58m9orvJP7QvPb46FWLEt8AUZh/TY05dA
uO4Toa55jFbgQ1It7kM+AfzHamS6rnVLYJdF6KiOv/uXRiXAQETDM+X5HXzSDXJ9Iku7pqM2Hbd2
UGe7rranrUUqgz3gTdh79Ynp9jza8IiV/zXkwY1SkCmSTtFr14o3tNDU11wAfbf8Q+NOQdeFQc3r
RAiRWWerE/f7wuCOzXpCPMUlPJtCMzV2+n6536bxMIoT57n1jm0BCUZDkfku7Pz5jH5o60SE9cJj
ZiVWxItaEGkd5gF6xOYxaRjuOe7Q+daTzddE98ccduc2vT7tNpk6BAjHX+7POfN07hrpuB6WYbbS
8tkeT92mGomsKGgXzpWEB7FdJhQ9Fc3NGyA6yA+pF193jqUffEuPNy7lXgqMCmWWZWDVkDR81a+d
Sp3Bjv74xT1fdg3tl2yT2hMOl7c+sl92LlgTqsJEvAb/SUMWqXRfg0KJkGr1X7taw5MciiAKNxiN
udUnem5obT5+BetEe/J0+KjdnxfB6ucSCz29gqyqrJqmN9JdYLmAxVsBHQoBvCbqipvfH4oTsuca
Vlew3Qdzvh8ChIbYhyBvrYV37c8p+O4kNMCQ6ZgNvevjwz2LRLgz5jgpAGUI6dXBYdFzS/Q1oBW2
0UTqAUfcgT7ijip+DZw7m+OLvKMf4sTjfPZC10EloR24R1uyGD99nFY/kpoK8d5LkbrdO8hIeJvo
12Dh2df54Pg/gJGFN5buky/Hb/fZ18XINDcLb42+bASAT0eOvHGx6hEzdDcdnXPqiO3r3kC60UGH
q6yqKDqqQY8n1rFnGwNxrO0RmkA05dM+PP2TSwPY1nU5YNYWTGrt5ne0iKGQOn5zL8zS9aBC3xsn
I9IeB5tz71Yy6waqc027+uDoeeyvaPSrgKihCTo+1gu35Hq+XI9irkca52Csyoka0OKMFSadfUPd
T18MXNSJB/fCHZEgZ3ISaihj3IPZ6UetQ+ez4XUJnUNwXbvGVNZd6bqYT3wILwxFYGVs9lXSbs7h
DQVQGYDN9DD44xwnUdEECFsjhy7bYPl2/Nk9P9fRmS+ZBr7QfHzIk57OQkwFWEtcWtRr0Y4oEDF9
iZuCFqZlcpFAwAtPaBPdBK2g235ZMSY0mUMvsDgNHb+U569RciDQNnu6sQUqtKdX0tAXDNkWOhsR
S0ALpsR5iKWt6uvb4wM9z5Rwz4qz+3qe5RB9mJoJKaoYb6TTOLGDdt/OZQNybUi/lp5MrlOProZe
xfS+zDNEQI8mr7FAyf9/cxHumhniBRvpHcwnAkanNUWOs0LnSUCjiwXxmiorOAO5KwfEnvT3QhIC
y37BNum+yyc7PT9+Ec9XXB4E2TUfFgGRvLv+/i+7WSztnqNRiAcI5enhUpaymD7ZRNz48IAplw5w
JYcI6/dHJWakerMe4s3hi646b4BOx5Kb0ZODhbedGBBOZZ6vQDUUNa3Ci7ikh+z3hzVrJEMYhzul
WjPvv9zsKMIwpRwcQQ2WTn3r2kkZfcTBagnvsj7Ok/NmKLVzIgv40qT2haN9wWlJsj49HXQJFQJc
MCHbfFB04FHDHi8FrZ3piTXw+WYiCcANB3jbrLvowWc8iHKaoO+G2w56IlHIOCEzo0NuwUJuI+oC
895N3JKkIkgeqDSf+HZfGJ74kIwMqyMzyjmYzOUcjSXaQoKSccC6bmUbRHmCBG+YvdspUl+dBaOb
4+/zhUdLQllISX3CZpoe7J9WLoQv2yHe1hy039Hz0O8p6pYnimHP12I+TiMlcS49087hrNFVnKFl
Tkqq1m30Ki8xPkdA4l00kWu9P35DLw6FAFhyjhJkTw9ONY6eUcYVlJXGZoDe3KeQOZK+UPRbcIb6
/Y/QkBdRbDNGaZ7j04mJcRc42ybGqa5p4KdLmc23M1yaG6fvsOyIByjcx2/veaSFmICIh1Gpahi5
vs9fvj9LqXB2HBokIhabM6pbMOTmDrnuEozpqxxS2mVfp5w2xi5S+sQEPXi2vDzJ6YlkBadVNrnD
eCQsMQNBwodN4lDV+xJJw5VM/XjnmGQ5MdTPLM8vEfpfY3nsY8ifECj7BxNzpGHfEdGElApTRC8K
KC15oISFmpg67bWe6GMXYgvRz6GnxN+C0YSybCbMDaPhWpjfrSn+vCCXszk7PJueMQdfZ4rlRRy2
K0YcZP55RrvAK8fUeOEkMK2GrK3OdTxYF1XHyovSucBq8+RTOVghfl6Dp9SarhK+bYuDh+LWiBsI
d6heS051i5w+OE356NHMtfMRnfM1BOfH59vB+rCOuGarKblpDjGOc7D0Wm1u0W6fo0nJe/rk09Tv
S0rHEhjq8YHWH/T0fbt8R5T3jM86ZPTBxF4CYiGEPBA84IfQ8OXRF8B6vAz4JZZIjmPIdMdHfD6b
ycFTUCQpwOmBqOnpp9SEU5Ug+ZebwJ5j6008aZDSDXLL6ssYuv78/fhwL9yg4PshSqB0ibnhwVqh
3AlomYoo6ggoaGcpIOJ2k1H16pDqueI7UQwlpeNjvnCLjss/ZFzYUUj0PL3F2QWYlg7wWmwxFztd
2Yq8Q4kCE8HviYnyM+A4eIHk4IRUf4Vjh7lUmnNQ2Uj0DjSedddRgn2MxKl4n60+gX6cTucgVgC6
LfMHHdHg5zd+d67Wr9ZWtDUuNNdsJ4ktL85N3tXozj/iKMSvwa+839uNmNNoHX2OcByuXJK/B19R
JQ26YEP7kDN02GDNVbeF+jy9inpaR4+/gOefD5V4MpZ8lZK44nDRWEYbGbMil2037XDplnl/vrRe
8vr4KC9MLccouuvIiq01/4Mb8heisBrFH4VxM22Q1wY7H/g21ogEakPvRidi/5fu6tfxDqZV7wdx
4iE8o60VjsxmKPI437iomfsTi8Jhkvznq/IBOJGvc3zD2vB0Aneh10JtQMBDl9aMLXvJInVL+gPr
h6VHEHjWWHU1YIal2+Y8rRZasQePRB80kTjuIQFSc9q5+L98Of7EX3gC2ndI6dgcOphMB0+AdC3a
zY4KLVc1t9soS6BkOHPXt5e/PZBxOFZ4BE3shIeLVBoOgcpL2hN04cOOn5VfWHuzuIh9jg+0zpGD
z5dVgn3FJW2o+NenT9rJYDgt9QhfI8GIhkRP8Tqh52Bb545/T+cq3ReW7ZxYgsX6/p6NyimCUz9l
EN7x01ETP6MZqrJ5v8MSpxt0x2Qmq7CFP7fkNGdKJ7+bxlJvdZREF2k//QS412+WoejOq5IztE2L
Ba3rCw2KSSizx9TPe4AElFNxqTTyISurfP79ZdU4/7pqeXAIMth+9osHiySJVHAZjRwq6KVOqnd1
nIDvOv5ifi5Hz54RnxsLiPGFcA9GEyxlmKfAvYpmFP5k6+cPbed+aCdYaZWT+JvQGwHX5AidrCp/
XIt/oP8mKjcx5DCU2GDpkH5uA2mmqyYe0C/2/rCj+D3telOafalA/YUqI0PYB92+Jhez1bX+RI8h
rVN0jsAn92w618cPYkBUg//ElTsJteonvbNCwvTO7AqrsUxgWReJjbKj69Tq8b2R3ys/wA3Z3PaN
/6M2qU1WYAqvKyc313imfSBXsXI4amwSwCqF9qw2k+3kt0XXAThx0yt/hl3t2E24sRclNnWLVvr4
A36+eiqb/IFZC5tszYdR7dKNmSw18poxXWx/a/s9kn6NKzjM7CxG4GsqtZjf/twIo/nY2IY4az4T
PrjebJYhxP82ocqZbJGQ9tspGqLLwPa1vIOvv4h39eirt8dv9nlE8HTcgw8utuImMrXF0l078T6j
Ug3ukf6TRFvVxfGhnq+R7EWc2sny+y6Rj3z6bVtN4CRZiIygdOL5JrRSUKMkpk+k+V4cRXpacyqx
/WdhuZwHbN1iADD5MMIxKeJxK/zBnMhArOv502+Qe+HMo3y+wrW/7+m9qGpJ4kLw2HLWk8vGn5IL
3U2gGrOi+UzbMi0aTTLAYhxpEz/+GNGKvjj4WsQhuKIYebDZYIuICr5h8FbRkg/n+3y2Wri/G7IE
/LfRpH3eF9WHXOLt130LYONOQ7S1QrzPNZQh7Bmp1i8zra73CGDPrMaBK7IdDLibkSaHmO6nNw34
nWXp8OHZ1OEn2gLYCOxNH2JTkD32y4Mp7X0zYYFQpDsajJCdZqivq0sJfBVODXYSMFZrZERiD0DD
ji/oYdrk3l0nJpBlMSY66sa0K1jnxgLf79MPqbZFRI3Aw5MS4MJqsQL4ESapWZvoYAA3GKNUHizY
icpuYLKbsU/qqzyaPlqEmaH1CW5+FjcbESQsZJ9C2sZo/sR4mDanXr3HKGns9jq6IOAlsBM/czg3
Ka2r4t70IKICd7tQVfcSZ1NC1QHx7s5vAoPfyNsIUAWL+qze0YAEieqtO0AJwAcupwvnTYZ1MeWp
ynnse1pR9NWIkfpYy7N6ucehiRaiMy3uUkx9Sppbp7d4o9CfDF6M7gq89TR5iAg8gQm+LlhrS+8H
3pSLvMOrbcECOkLVl0JWYQFcqq+KLFfafU57jnk7H8+BHKLYoKAi2/WmLN53fn3l+iCq0vSe4+GZ
ANW3pLcDppF9vi9oBUOC7uodp1Zama5SjKz9j60yZ7xaCFggV/Grtnoy1M6FI4Or3jp3s33ai41B
16g3HhCd4C4K2rspOx+BjKTN7WpDmqC9pBOkDN8CIcZrTWCoab8e62v4Hrb/pQQgmJ7DKgV31F9F
OKB0wzVNCiHenGDXRfk4uVDdhodgOA/9bkfvKr4hDy7o/zICPElr9IKz7zungRqZvo7Hz5iI4SsD
4EWAYRu/h8vbsrtxkOwjjyeK76689BHDJ5W9ctL9UGAyzmbZwnNt608TetEm+dKgvKo7jGnieKfo
iZng1elLOkAWlAvap5d3Aeq/tjvcVe6lztJNpCD9stEXmQdmDtJU90n1d9hb5FCDYjqLp/nj4n8v
B4Kl1xna/zQtLqnyiuDeZJ8UEPGqwEKTnn+lrLdFUUL4QupPIzlC0StwrhcVmNrOOwsSjJn6ZF95
V4P/KoKsgfMKnbF0Oc8unTJ4f2b9BQBhuBNq1/T2NuMI3nkPKf6GQ25uOczyW+yjhbtPBt6St/OD
e6fc0lxjAx5yrC9OMD1AW9iJ5gJ9d0qPqAc98Phq9ULEvq6U/1qsDldKJ5vtMghQQk3BtyKZvgae
EDvC6Effsl6vzXuzyW/lRId3Fom3Swkrx2tOnPB+7i2H67VG3SdcQ+aCAu/T9XpSSdhSAEEbNakb
N8ponZEb121vS1disqy7dOfRFf3NBCq8idoW4wzMhRc0aGdDWg8nToHPN11tUyNBGUZGHhXvwU7Y
0q062CW6/TjAcrrHzuyiymlCyoP2VBj/wlAkyakJsFtQAj7cdB059s0gWUF6TOd36dQlr0Rgkr3T
BMmJV/08biJ5sqbj3VXdLg73RJteYh3gHXrm9nicRL07vl4S6T1MUwUMhZzkifGeb4P0uxFKuERL
DHoYp2GZ56Grg2BZEK6Bmp4m++MIWOGtbSZYw7T3YtGXN1FknwgQn4cY2jNoRoCcg1B9VoZVpFDG
gRZM0otRcSGChjbSJgwvj385LzxO5HUoqjhN+qTBnKdTtnKW1PNiXLaE9OxPnQz7CzLLmMuJRSbF
pp5XTurxIQ/rlhyvkcGuzxOahieeHfo4N5R21LMMVl6lAYcDSJNnVh7YD26Q14+KcuKXshJJgn0Q
/hrgO4sUFxyI/VhL+4l/4nqeR1nokJlLMDIUVZ7Dr5aWbr9vO/rEFxr53kZZ5NwOSrQU8+HE4bA9
7uFyR3sMWE/pQdZV6el68XTkg1UrWSqPjq+QGrvK30JVuMXZ6H2PqHPbwBFXlv7I0Viv9sf3x1/B
iVv2Dg93OPIlXsgtS0VfeJNDBqkD/M7oopYXSYS7KN2n+iJo/f7Ew35hpea8IyjmrdVizz0sJYDo
spJSd+i/Uip2MgYB7Ys6uoLyjUsWTXe7UWXxJ5kP8wYxj0GO42L2Pul2W45dsfvdB4HCwUGzhIxj
LdcfPAjT+5EVrzbT3RLY12YlnAXNnbEADnrC7u+ntsc5S+rsxLgvbBUMzDdASWVNlR7m1Ouq75cA
UcJZEDjvVD0lN23ltI/NdV/N4yVAHYnCf6NTp9mBEhIA0Ox+k0ZzjkHVyW6aw6o6GfY1U8th1POp
d3JZT1cBZAJWqysPaCy8UHdj5PiYFsNbN1mix3HwzENYzXR8IGXNXpEvA1EpJsAIF8dfxqF67K/L
oB6Opoey1rOMYpCbZY5LqGNj3iSwxzxV3eLfAxDRTcubUUkLyTwOWSAMplsQ0PajO7fVfe8BAk0T
CGZQZVx4FLl/CzSheDx+ec8WZB4STQOOTQKfppLDnUD3IRyHBrlFQy9nuOszL3nss2LIzn9nHDJ7
NsIGUvbrso+Y4VBA7ntRo4AzEUYK2tnSzhZvfLgLJx720y375yg8ZU52bNtImNx1ifilpAdsg1VN
zjhtx5z86RN0twj03R3Aou7EFnpiKO9gKFp/7aCUcqJp2iTxF+oOffU9YxPNXjsR/iPfjz+/pzv2
zztbi5SoZ1EMkME9+KZJTmEJLvIVpE1SDiiUBygMnIGFEAafTva2ND7ZmfV0H30+6ME94mA0Rayb
K8dEJZ9DGUvOOIW99NuaXrDbJMjG8sQa8sJj/fU+D/OBpYvjXBnWyEcrvpTz2SS1feU52OteKT7O
7q8J8+9PGnfbn428X8tqbmJM4A7+879u469N2ZY/uv9c/9r//mNP/9J/3Vffi9dd8/17d/u5OvyT
T/4iP/8f428/d5+f/MeuoHVuftV/b+bH722fdf9sMV7/5P/pb/7t+8+f8mauvv/9j69lX3TrTwth
Hfzxj99ae5Kprv4yw9af/4/fvPuc8/duP2f//T+e/fnvn9uO5uY/HT5QkiPIOZFiIX3642/j9/V3
sIf7k+4ih8QN8TAVP8OUKOjujf7+h6P+tPkHxh8LCRn2VZ2LH8T6W8L+k4Ij4giiI5TZCMn++OeN
P/wVOvz1Tl7utf6r1POvEIMcH/J4RaRMKZXziDwUsRhhdXQ1tHu3nWx10WNKau1ylWTBA4pXP3wM
oNHZj9qLFhitVu6V33KCzOKSHWGKoBBXjiYaGlVzuajemT7FkLz8V2QICzp4x2AAhuwYjoi1Tv0r
SGnJuPfocIUoOZSBuJZLGVUfUlQ07b2AaVn39HjR7pRtTE2R8JsZJw/yYNd5HDKB6pomxS7eG+P3
igMR9rBZGwbXEKxq+zHos6X8KHDssCGNgeR6gyVnix16HbwDUDWdY4dY7FlZv8ANa7E8MOWc3iXj
mM1whRxoG5s5HOnSn6SDRdlmAaAiaADXCaS2QGLqiqtw1YXXeCqL9hOkHXwPF3uprA+E4DTkn8UY
iWBQXvcww86cKpfiY9mCFPsgQQn4mwQViHk7ezZ+97mb9+lNHxRZc44ZhwwfTOpP4jygrVm+761R
U3Ok+yhK3i1Z0uG2U3dafskB5aDdU2FffI7S3ocCWyqveVeONSzcNMqa7JNOSjG/HgzPmrA98GCI
4JAc5gDzdOiTjIl7cuLfuxquE3TDBlbaXTbldrFykTPwbRtbgOjozuVCRR3PzVYsqbxodZlUMPKc
BPFKZU+x89WDdoAdgBlDq75catHZ9zjHpmO0h7+XkD8wMsL4YkB9hfVWa3wYrvwi7WQS40dd0QNF
87du9nKg82yre4w84QTnfdhtqrQduzcDfCL7jhpmQihkNa1Jv8me83ACOs+PsztbzqVf7I2Me+jX
Y8VpQJHs8wexqWQSzsvNUiom8lmduWh/zyDTlM5G5Wop8YVwsGBzO+VEV6Py4uVNXulUfpm6mgat
rUsuxB7OYh/P9QeSSnVxb5XhkryHHyQL3Hj9RFz1Y5+ZS7QAXPVZN+spfa0ckBSPPdRAvR87bObK
7eL7owQlbkfqhs5Cn94NzDfn4b6JrXG602bqq10gCm/4kYaOtG56O0piWlYCS6J2x5667OO5bfaF
5ZVz0tMMabmCZKFnxtgLP/QmbATOhRjoZu2NhFsPhWEj4zgKhDlrLUt04/3gFHmhl400SSTtba2G
JrJf25zBQA9cYtEA6N0NkIxe4kk4h1+ISb3gcyjKcB6wYZ7T5sIrPUw6kwXdOGWJadw2yPD3o/ab
nqCQtzJ9Nu6AO5zjpjaIe0lJp70yTeOOr2KB0Bwj5/UIt5nb0ID3rCYIu9zMvKabZsvo75i4Zt2+
qeMofy1yK5PEH8CQ7K+ZWUr/PMuyNPsBWab2P1QC7syPITa2da/Z1Pr9ouYsv/XCzEkfLGWhcQTm
Hgvni6nrDkeHALjDfTah2X7bJ0Mm37jD5KyG2AxTbP3EVBaCttJJXlsYCuIHPA1ediOCYbS/xbVT
4maVlWkyXGVODJPPC1iC8NhxJckrG2bQbVpNwjqXARCX3TznVXxdYP6VXZJbxBt+AUqnIK1aTo6n
k0K3c17kXnuxQJmqwLni3NM+Fovlue+drrHm9zBoY3MvcO7K3tdlNJrXSetWNFXXXm7NN6x3lBkv
gsrq842i4DA8irGfqzudg+e6hBbZtbcoplP/vvN033yWYeFZ19ZcFSLf6i53rVvHahd9I0cDWilQ
fIsPuavc7KGJWrh/Z8nYVuErSFeD/jYmMxaEJip9eE3+pMweRg9+vWlCLyisMTcjXwpSYOSuaEO/
4wOZ88te0ttBz4RVIC/uwBaGHygtNcW5SsZkugAm3s8POuOAc23FUqu73BvH9JNYWo1TJ86GJWyc
ZIWySOQh7WWhG+CKtZM6gF68LF/r/GNPUW599f2YheiPZBHyy21i5K3rDbW6ypRcuusMLluyAU5U
6fuZdu3wohqKmGW7CwUc+ZH8a/pXCPb/Y6I/yNEci4l2IGj++39+/jUq+vk3/hkVoYNEZv+PEAaF
/7+iIvMnavVf4iVCn39ERa78U3PuQ+dGTyQI6rU95h9RkaP/JI4hYNKItaBZCu93oiIikDX3+a+w
iHMch0xkOAgPHIdo67ABvZrtFtrQ8COukR0IJ4JkSoyzGeyseyz8z/0Yjq9jtZ87ODFY/DWF27yi
k0ptSwm5vLKm5S7lrCy2S5x/BRc144iaF5e9QpARzfjURrZ9nxRusvd7nPIi9zVlYHmFz+7g9TEm
5yHI+mbSt2qI67ewryhjW2tcQO1bS1r9UzCj2zTO7M9O6tGnPhYfMzwb9y2V/rCr5a5BvfLWFcCj
hkSl50Nj6lvRU9Uaap1R2nLTNzObyG5xv05NPT8ErRLwfnGKtKYHcK3vUmPaq25Z/Ps6tIPtmFXj
lm04vsrq4hFYSHozZ0F6k4NxujH2lSk7IDYjtspLY+Su0/iZTrCtAji6HSY2/UcdqPQVjebLbQAm
HJeXMPg2rD8fG3H/PorHr3aPhLqFmIxf09Bd58DMLmwCpR1M9YRPf+y2Qwsa2CrFcBEleBO5yoY5
vf59U5TfgqjqL39ecpWk123UTBdWZ8yFLfPqsq+69M5GD7YLrfi+Wqz5LkpC58Kfg+Asnnv/Moyn
ErBaBZuz0dq6yv3Zuvr5b4BdravJcdGsybbD/rehWWSxLOcMBoa9q0wx33nVPN910sx3ENHUNYyn
DfRT6lx1zyHd+19Unddyo8DWRp+IKjLNrYRQDk7jcEN57DEZmhye/izkU3+4oSzNjEYmdO/w7W/5
GM5Nbywy2TbJZ2PbDUt5IjwbbU6Uoc6TcQsD13pi8L9dj13FZIDRRU85AcIZIueNIFDbNp3knjI1
3MeV2QyO90ObFJY3BeYhGx5UjLGIgFLzVSQDVN1mAtshnhMi9xM1Lty2pfU2xO9MFOtTnX/RBxWQ
qZavabgdjiH0yRTVLk8qszZ+lNa0pBjnXhduZS+0veZBxx50bWHERv8xhfShQCO8X0VEV/ix338b
4ebRPsPB69bWzrixq7lZ202MOZsTBDtMwJRdiq3+8X6QCdCf369gzlnpVYkCLmacAGhUffc4mBAh
Sl8JQzQ4sSJ9LC61v5i57EsrxEVmNM9Y5SiHACXPLsUsCjvPobnGy4ERrZXeZdyDwoSgOsYJvnw5
sHFs5MAaYUJ4syrM5SPzu24W16vxGAx4pNvVEG3zpqEricN/RGz3ZRYIe/DlVmt46nNaFDfU3gWw
ZhMQEsM+0UZEDb+g9m2pVQwjnT25xrf28HtGlKLb9FjTPsxl5fi1DW90MtJ3Spnij9KHkGV78VXk
Ulx+X5mJtsP5OlgrWgnQObDDc1F2ztqJtZfUWopMEfnRsZnAPoc99ElHr2NPtWaanQOcMRNYzfLC
Xd7uVS32lLzTTrSwCZ20Z620njsN9+pSb6IbS7V8F539MaIdexBx9kPkA81jeWVhXLlRwGLufn9V
kYV/mhEy8P3gSueGBO6JSot6IPOzH7AF/nYT7PxyApWdGzv1Qyap5s6eAvtxZ+DLeyubBJ/VPgVn
ULvJlmHmfn3/m4oSWB478gQapSovfWBvbEQMk+O0/0SBNZIFByY1o0tUQcybhjlZN7YW4B3Gc2tj
9HQaNPnKJcq2WJoHngrv4C9LC2Ytf7OoBAdWQd0pbXde6XVhvCit8x2RWWxiCSlP6239pcuCbzsn
UJXmBLXFrI66YrqXuNLK45Sp1iZ3rYHJ/wEAcXTDILo8j3TzntJw+JmSMF4NOEsfyyx1N702O1dq
eII2cux1Orj6sYiw+5aQx37PZtu78alhf1g7uPrugUiC34yKmzPUF87afFx4CkoSEpGG9l4pR+1Q
N2rpBdkckULV9lMZZACZ03RTo8M6T4VQznaHtTkOjYIhM8veJS7DUAVuHX02TG/d3C78vsTdWZHe
XGc5T8e5UI/ktfUBZ/sfdXnIa0uw3t1Xb+bwm505Tjt4Cfmtq6LiGddkjLDTaz7p8XbqpjuvSL66
fVmtNUNtdij6PK0S9el+0O1AbF31tUBlZdoXYn8cfA0rSHCIN7YsIHszk6DE3bm51iNrqlNatd/Z
3UhADRa1Shmr78OxvAxd0dHbDnSMWEP7Ka/li5W3WIGNGdooaKlkrnz7EAdDOup0qM0IrOEqM4Zq
74zzQ8F8zVqURsP4cR1B6sDOvzfL6/3mEwV2YyzJWtj8TbvuNax0UDOuQk9vMOtTMdcNj3UUY3kX
MgajtI/GQEsgRW22nVgaV2lZ5h+4pJ9tszR/urb2XPsrB92JhWe8oB2cyZc1sLXUdNoNsjfFrwZp
vEiB8mUQyFqSuL612OysLSGnt3LRfeCnuOqzbjhHQzxiotxjasbDi3ONc2iqurnCJJz2iha+j/Kh
VLXuwjRhcx37TFlR2ay3uLxyBhghekjMDG9+py4v03KwZiU7Tca0befW+DNG8acm5+pNNfujRHOO
+mZMDql0tCPmUZgGjilTmHM1PQ2RekldjCVXRjLV38gv8eFXgRqBwGpSixB+Tg5Y6Q4YjbxaokyO
OZ73UHsDwTLX9CeRyYDiEK2kEne9XWDn1fvY9fopHMRXGcv88//9EOI3wNWFxupaCjaXU+vRN+6x
ACLFTJZ1PloOPbfISdNDP50mmBVwDLYJptynegQf0I768BnZH11ZHsOhtN/cUSEU0hvjUU/4m3E2
AJyre9MrnJ7iEwZdBHCjwW1eV++Wy/+kTPFKJbfbI6c0XrSspvNqT/tJqfUtUuHk8X5Y3komUe0V
JtXdGlasGdpvoitvEg5hZMT9c5f3/XMtbOAlgXvBnpc0NXMAg6nJ0YEU+ARLoL2OOZTRGbPNA7X+
Ya1Gcr5NFcUUyqKPemF+8my59iGcy2aP4ZO2Iz51iXlMdWd2rdykhBR+E+Ch1OdIipCDOmeXcc/j
YMnnUC8j777eRXVYelEabu8rMzk6e/Z+brpzEuXFq6JiOj1P+vyAxWi8baFYijTdR3SJXuK2OZpK
UH8iLArWvaHqJ7z7h1Ogw/oNy2ZH0FR742zMt1hVPvAhxclTCexvPMHX9P5wtx7G/JxahX0u2wUB
2UkJciZ5700eCGswNH9Mpuo9GdVjjNrxaOeAFpDu/auc3niNu9zaatA9Nrpdma9I/SCWB0N2bCyg
63YtNmoYaY+YhGuPsmXyCoH9Aujpt3E3Rd44DUTLFQEHpOvoaR467Rwp6b5LSKDJnf8IMtpVBRx1
ZaBdf7Qxw1+bqZ5+Bqaxl5GKq5vTfI5j5RuhGUFB0mufdHM1tpn2jYgHc9Y+ehiCBEunuU4PfQGn
KB3z5gF/72DbhmO/GcqjEbsq1ZTyiFxwOpuBFD4vrPu7vXK4byf4EOSbZJztTd7RftMKUnOI0hZK
KDGcuPHxDkclhM1v0Z/Hpi4PKVzc7VhyCisBUs7Rlh3BTuMDqfHpvlUovW2fcr22t4GuEDl1bX9l
WwBWRqEI9Vml7zPX7ddzIaddbrrztnDd8Ta6lbNRCDAv8CrMC4XhYdUP1kLm0KzdxLzPubUGfnn8
3R8cdgR4nF35wuCZhf92jbdDBD2pxZHwEM324R403w+MiznMktetP1pAJ9oZL7fBAgteuqpvYft4
QYgo/VZDoboqw1b64dCcZnaD7+WHkeLAm20pT7Vp/IGWY+/NIGuuRpKUDD2rjedkRUvQkaSnlkQr
1drke27anzSS7bPN3rYyI0jBST7aZ0Hpdpv9z0/LhR1mER3v7//v39DGo1kLASBb6x4jE+FSidH7
haBPeoMKtZnFMlypgDZSLaLuZuBfft+fdIwkVi4wD+TzRuSVgALJkpgnIGTAXF0bkDw3MWT0qDz8
xglVH5YfxBlYwFbTVwMa9TestGbX8pKkflGSnl17yUKTsfjRZijWHlW+0nMa16+SuX8ml+mfdXXa
qnam30zcJRl/Vk73S1mIRGyGQoCwjFZoRaPT/dD2enSql8P/ea+15S5O87dI4oxscisesCneO3ZV
nuclj4Sic+phVZ+yyUV8PXJBsRSC9bccRJhEGxUidJRV+fq+f/1uYsueFeehgak7m5jHAriezDE8
JENgnINGNc7VXJrn+8uIB2xTYXKLsEnfutIkPkG4+BwH7heUHWdv87/6KIo/8AROn2uGkgmC0hiT
oDp/xbzqUIWV9lcV6Kv0IfiUaYTllwuErsH7dkNNvn+asmS+Wnq9IwwFn6A9K9mUP+ZhgWRpCRyX
V05a+oJZS2AULS7IXdfeujGMT3U+nXDTtatNVuqIR1HmZr084lbsJOu+3pX9WD6kwVK6EygmO91o
LulobX4jr+UaFnX7+9a9mpDnQbnFexz0WphpntEZ4WMY5h/92H5w4YaT0gJDCAwgCzgqtWsTFOLT
rNn1k8AKMQGBsyIMAoipSg1dZaX4sMIgtpl8DXjd5F6O9iydTiMlUL187DuYJPwjexwaDEGV/DFK
8nA9EYKuZ3eU70gQp2vVzLY/hIay7RzlmGGN4tMTqN5zw9gzNWc/9W7OZs2UUXhTyizbJFTcEhJd
8POZoa3VVre+AuxGV27qtIgQC9Z25SdxGSToKyDUuktdJI7GvQiKP+WshsdO67itwYekK7eXMFPi
vHgzlfJCm80rcLrxTKg463sEbWSxsXKlNvj3mDuqcLMOuwZwXtBXW4qs6mHSlX8Y8UJXtiCCT1pD
0tzV3uRgS5/0rTjUY4DYfhHjNgZs2HAEcGkkEF0w6HXbQzVU2bYzqs5vGW2ww+ZBS5UeBDXYHjAT
3kLlldMjVf1PW08e4rnr1gw2I+l0grWKRnsttCehlE9NqL2oOm4yLfS8lfXjhKOHkvc1MpOnPEle
pBX8DYW+MWyEefBQT9UydBPnpPtUjDGctzCKXzOdeUwiIT1QfOze9WMDN2llD9Oml5tESS9wziDs
9Wq0MeEcyurQtOp2qhPKS4PwYqO2d/ksPpIe4n0iXtTSehS1qqxjQnKgCc9gQ/QjXIwTnoBMcFBq
XjuVviqlW1MAYt5IdZuF8J5sFbqI6OGq7uj26aal0/ee2WwqxfxDJmF6pQuzudamv8i3QHk2Ot7W
seucgVvgkWA4K1qh+toI+xju2JeGHdFZrQUrwvThKINxstVZXQ/JqYuWpqC8uHrkbkC2edlk6duA
4vFKpoa5GvAMRBl0iW1AuFEWQGME2JlTjqJEvVaMcbi6Mmk8N7QTDyhDsSvb6mLjCUhnRaAUqSZI
ER3G4EmgLZhJ7o7AfkUCRs6vgRtyikF5asz0I56BpUfT/Ac0E6tKkfqBo4SHTijhTkUmh3jt6oZS
w1pQ/WysfNgzQOh3aR/uA2CBKwzYu7MIlW1ahRhGlNEJY+3oxDTEYaw0uR94AGVRNxhhw86kOLYx
vzKFKZmkwYLFZrdrp+Zi2M9NLYpjp+tI4dXiZbQbgCbug5s37ndTXrMZVEI32dci5yGyajGfFB3+
ud5tRyUxYTtTSKnpviUa0L/EGB+yBARL0o4eSasKyNdTxKw/Cu1uEV9O606OezoG3ZogMPcMMSAU
ropNUIJmwHYnXcW9eMhiRksFNlu7Kbd8K54f8blGMx5go1/Ve9Qstacr2byqRv3VzXPrORWz5Zt1
hvuda6KSjjK6HhO6HZAKbiwPYWWXh1ka2sYdM0BUtRbtqF0RhtCaU6bxhxzjJ0nGeDO7C+FM0jEU
jFfCx05WdEl8lwm9I1yuY5WYaLKDjQGDgUFuEylVJclEphIktHXopbahG05OK4Mt4XD8kKUHGInF
XlW7HCU3k4YRJRD6YbDCqnYwt7XsiXBKtUSbdFJ7rkeVS+YHNM7I3GmALIHoZs6wq3WLt7oRfoGr
DOspmcp9H9Rb3Bh+jJCSXJyA7sS4xtxAfHuTov3RX+DS3OpYLR8FzYzMyrfJAEaiTCl3JBT6HONP
N9ThRtZlumYpP4xWvbHtudg0DqU+XaWRq5nHbGiPbqtAzMDD3QiI8lkXqCcX2tMIOSZw4+ap0OOP
Eh7q3m2cgspTob3Wdbhzm/Sgh6V+Ztz+qobqzXH0b1Vi7FHll2lqh7WRKnAxi/yxZ9rR75SqOMwh
o1K50uDQgSHxIXMoZSHhOzgODMU2O6VGYO0VV2yZawSYEEbbOekIg0T/xRbVrMZBB07ePNHv1I60
yzaofNtd4XzErUoGOYO1fIzhNqpapHzkQ8P5hSI8RnW1or1JtWKCQNmrwxsV+8zLRPGuqE51lNZK
693MNzQYqMj8TILKMuXDD82sX1ASvC2SzyCNf5Zz4NFLe8XW/KdSjcivIifdTll7DSflx8hhL2Gw
k6wkha1zH+oPFqkHdRAlhtusZYV7kSzKJ5T4HsXObE81FlOWqubamzpzFgObeivCR/M2NXQW4lhG
W9k6gtFo6yrSHvhMKZiCkODXhFZKSIvLVNqMqbruHsaoeaqlnP3I/RNp+qVeZHq5EwEBcZ7TLv9O
eqbVy6RZFTq3Qd1otZfJbMUDW2wpDjCWiGPLymliwsUSY6JIf43m6ZUGb+wx5HkMDXAMdZL/zB0T
EnVJVbqtavJBfR42XdrN1Nb6BWkmgHMOmXIoB7mb86DbpMP0U9oM15kF9CynuGUG8tEp0LbjOCRH
EW9UAtdDzJqlzEg65mqmp1ypzIgE8sOozYZMNX/MkoZibqALlhWy0wEL5LKspjeMMVeRaTAt5M7x
fnTDbgXs5JZnybSdC/PUD/a1U5XuoFl4wjvsk50GG7Fh6KKtzBFRQfpNvR74QWKkvpwFIZNhy1tc
9Bdi3b85s/5EaJBU3Wu6xFKxki0Df30I3HUY/TnopW/Mhce2Xq5mNaPeXbsrI4LhNcU45uu549Xa
0K/crlKuvfM8zDLbGJn+wse9FoxqQVWOCO3HUdtIDDZWsQQvBTu9XetMATLuA8Updoq/LCmf1VRt
ibpKT0xGB7lhRjADZmw2q3+Dw81ulAwrtYnDPQwXotHLD5CUp4CkDWFner1mdUo1PwW1R/N6xTDW
w5zRasjrhltffNBlg1kVm//wErPXEU17T9rWDerSuJ5i/d1mE6O20+j8UwwflFy8JqVrbCv5UjH4
+keV7T+D2phfB9XWMOvuWkpGPzhn/6qZKk4ZvKmD5u55SF5srSoP2NCTzNgg4AisxTqgv5XaeXCo
wDwZHXAKxwAxZhVW6pl9066tOdV8t/UDG36Yo6WQn3Xrm9lBD9XoP6yhvlAhUYCglLNJp/glAEW+
kMVWTRqodGv696iURLlhilJ2qM+M2T9X1Xh1c4MZ0yC7s2oWdfG3cEJt1TG+0wCZ3MyrSeKPWITO
6NdTZ0Cq7uaXBrfEUdoPQ+GQ8OQKFVebkdgAiJqfQ73WGEIb6k0nMnGwBIp29gwqmJ2M90oI3M0t
+8c4+gd4nsxB7CJ7bEHx5GsEUu+4Q2HPP1LwY1nOCOKYKJ+rwAsKO9rPtaLuC7b+vkVfSo521dLB
3YtY90UddVuqCrBVCiQ4Lnphn28V3Eyn2ZqK3WxpdnkuYkRoxmr6Mhg3GSfdoZBWAQizoYGWBH4T
jYAwnW49YTH2Ydr5uIpD4ytxUok0R70A0w6GvKJ3lMDBo6cINbDNGO6qPmwCz/WsMT/qxIuIn37/
ymKey5cjEqpUU7dmV+7jCC1K0lH0NsGRt3lxnWhWrfO+VVYtVN8NfV7qRYZ7WjIIq8SFogmEsp+7
f6kD3LaMymLTdxaQeDZeu8dAMk4l8prqNObZ3l5aSWTTZ6YU/xoJBcwsBC+vxtkhsmqkJ7AEhzDv
d3ZDWYbuiTwz0m7y7A3vDBxmm1KTLSwfuDdInD6dxGEpmUtu0CY79ZqxguwcsYTm0SarnUVoMrcH
maAUL2r3fSyD/srVPLl1tXZZD+mYWVsx59XBHgNr1ZT5HsSmu5+gqjHHfAtCbIGYxrkaWOzCqFI9
JcjgZgqX+ciu9MMi+RZJU93iUfoynQSlghpOmZIs0/cMKJZsHYEivvRQTTddQYktI+RxAgR1o9I+
KAtUu0a+t06aOoX24iJ2syyw5hYwlxpoxkoyxUdfY3pbYqW8iQDCDi0MRbO6FSIsj44LYnjWNVwj
mHi2uZbbKoTep1OUk2LyiFOZTiOnrvtJ7ML0b2TPKJYg5qG6Crw8Ni6qSQtLGa2Z6KBndNtO3tGY
LZOEPLGkiLmBa78gp1whoanhvLtU+/PkoEchmYueRWurVuDr6ZAq5jylQ2i/MgnxkyUhk67mrc/w
kEyC5BLFCj106hNSIsvqGdawreoJkW2+UrN5r9XyFQYFs4JBYnp7W1N+cNHFeaPpWQsF1pS61Xxr
U9Vs4jyIDwwVbQxXnU70kSnajIF+HI1+PA260q2UZWOcLYM9l0OBhPAYuuFuRpK+L5X89f42oFIT
T/7+Je5d42YA7fGtQJCDFPR97++VYmtLOwvAnRIwKGrLVC0j9mt10tbASZ0zvX7ilTkib+WVVKPU
40NTT2my8nw/zGn3rpam2KqhLrelqLiBO1N9zG2zOdgAMX9fOiAfbwYtrjIebjNo5lcbXuKG+gUV
LJTYRF1OD7AusleZXtJQL2K6z+ilJVHmIWB0w8tlT51OYcVZ0Ke0F6BezvNAozVSRXjMlw5PL8f0
NBdBt5daRvplzvVJWonGS+F3CSR6zYrAKreMm89zaWzAcAbHuuyDo5Th5vfj3BZVQTrGNSCrsX91
oOWECQ1nDVJjn4j8ZqZFvnIXqZcYRHjWwt5Z10BnGGr7ly8daKidxc005w9UV84KO+VpQ//P8seg
ku+UuxWSHmM4Q4rZFKEZvhdD/JjmGFhVg12SfVjJI+XNB7uujZMzZ+mjmFvWK2cw07PZJ9Mtq7t3
OdbWk4vB6aMe/FvkGXbroDEYpvohVHZ2Yms+e3rgO4Os3utp2lul023D6N746WZCO6PZjZMe3giq
N5Em4wH6qXu0wYT3knztfsAJ5hjivd8sNSLmzsKDajjtupzat1AN87+DGa3VTDdfgrbbSKC5i4aD
WezC3P+WTYtu2a6acEPw7JyT5SCUPoOPKHfVKJ2jPuOYLVILPM+i1RjAFPZKV5+mpQPmhibOQFWy
Toa48u534f0j9CxUfa0nBwq5IS9DGXZcPSxfhp6YzkIHSSfKso6q6LFEnCwxrANilsDX3Uo7lE1Y
He+HFMNvxvbGLvOaKtIpTFMK8ExK1KfRQBHhAQBikhgpA1UXGuhI8YodbLfgUrRjcME6wCabREmX
LdqCaarQR9jdt4HG0geg5rUAeE6ZExgXDfTlJR63OYJB6qTWSCrRYLubONL17p94P4ACoA8c1ARa
lZYFNA1d9eQqecotkxzHyUty3Tqbrd75pZ0bm1CKzIuEVi8eJTOwzeXTWxx9KqvR/DINtKcwCKgN
qM4M4UFyH9mLEcX9+7pqEG9+q0uZmeXr+3lXl/Pe+N1kzOvIlMdSbYjNF13ITN0R4fl4KABNolqs
2bqywB+morrKBsS46RRLaRq0F72VeBNZu3iahic4QwfpDhWcXHSlSRqafjsVY7Nq+jzF4m/4chO6
3JPK9CuOJ+7RHKkJd6LqD1WdfYVdLXcAOcvLmC/l4mqy/cJq6gdQszvMba1zkwXG6vdXz2IZrCPy
/qNU7bf705C2Vrxp6aavQ7dD/p2aGqslP8G8m/zO7fABaABbpubX/X8xyajPobMvFpVRtYiOSGrS
U9nXj7+rZauqpxxSMl92+O8hZBwKCTSCwmnmD9OUUCXEqX/swvLc1BSqf3/CmOXQMbl1vwb32+V+
IUo0E2sVsK7mwaDQHyoKc9hIcTuCIaDwKGamz2Ph35/C1rJm9mOt1a84c/zYlTQvYjmggg18WyQt
HTPjQbHcYZfbaXekO0Z1WzdexQB1bjQ685w35j9dtcYtHYJ41yW5Q0MvVQDMAg42DQpLc2wrWwq5
01tRFycBgv6pb4TtyaS00T04ABZw7G9QzmzvNwfVPLr7h4T0pcsa+wp/EJsAOjqcI9WLWtXeabIa
/SLJt6xUxWfhCHiRCLdWKFOgUUHw9JG2lQehKLvfwi3h6Kkd6NHcl10SuvTw+weiHv+lSpRvrTxs
vazN0DCZWCW4pXlr2GispHno+1nuEMUBtwuQo4c4Tp3Q7xor1DbqTssLfSO4IVeuA6Za67l9JXK3
fa/H0b5qRXHplvZ/XHTuurGUdds2EldlxPTILh6RR+Rfci43v4tcH4AB1kzSMANdc3MX6PxuJo1Z
hQetcsd1jxUXWw323q6F2qxGovadBE9RE7S7QWMcAgvXcq+WZNhtH4UEW0vleVqK36PFHDHMguih
3FfwJs/KNLE2glT/1bHdtVCyH02vryuvH1CL2RHNnLuIQDpqsB5Slme6kf9CY1Refx95MRabKEm+
h7CcPlScIkkBSFN+uzyuHvZQ2ulxG0tPqzeMWxr1J/Tr+yRLFdTCi4QMUOe34kgfq8DsUQeC8LK8
CkFqr5LeQnpD4+0lCGs/snGV0dR5pJQ+ni1bsf2sKGCVW5rXm73+MtjO9b5bImPx7/9MLoaf6khh
cFoULPcdc1h+qrBBX6eK3q7Q98aeyejEB1CfzSyM7e9JHwwivfsScX9gUAZPK6HgJJCpkUmAz+5y
P8whuLi+Y9uw437uVpUqt7PGLP6o549hKvuv0Cofw5FKnD4X9MbMdaeB6c5bl/98WYJmN0d8jdMP
lNUh3QZmOfwGZsAzp02b2tOWk/jXBBxRqUirtAz5f1eb9Z/BibZxSrNwqe3rdXKzrZB9vKm5CrX2
RPny91eOmDxhfHD6/F3LNGvas1mCCVo25DbrcJEwacWa8JoDIbP3Mu4f5qkbvkibfcPsxpe7qmjc
IJs/tHTRvuoYVYHAImyhrvfTnqXM3Q+NPdMRDn60MGv/WHjgvOc5TWernpAe9mQBwu0btuE+2qBP
QcPZKgTwbpNPLDn9dNAMkuOxUuLn2Bi2LYnzRhOHgob1qQOdCV0WeLbO/OpqUjldcc/a25pFtB3m
c8KmlCiR77RGfVCYMKSHR8rG4s8CbA0InTBf0ZbbKx6REiWOu9dyQ6y7yHAPrTmUW8wLbVKDWdmE
hoWK0hLFNR0UaO15MPuiUtVto+6ptJd/7+2kjjEhzwqVzRiX5FZNYLGBiETuRJ86T7WR/G2UunpK
M1n4Y234w6K3sgb5mca2cTK0/knPYnrEal8/wD7FKMNUaj9X2reqzYYdAIdlWuUtH9qR0KpNd8Xy
MouGp4nqC+honmqG3N/SyQa8IOz3e6Pb1IQ8G/1Ef72MP0vTnN7UrhiZIw0+7506mxjd66Ugi6CO
dBvqwUHwQ5GBWafqUoig9uhV0G8INevSIzVArCMKXDs0ByWEVVr/1dDhS95QytJ3Sj79JRM30KB1
7d7ArRum8ngW/dyjIlRd5hvsgevT/bWVcN4pFvWuujLERhpmxiFkiQrCqdzcQ4JYZKNvJgOw1AqG
FvncQOfp8rtYRkh8h+yZigRVtCVKLYu5oXvPmRBDHvkDJqqX4C/fWjtMTdRf74rHJDFROdHp2SZU
rM7AmBDqmcG4UZwovNql+cWsRPhKzcTc14wUsPe7OLfYxj7W1T+DKR61uUu+lTx8kYGd/cmLovMd
kWUYQTrZydDdnZoU8r9RkMkQxE2dXoMhid/wJSb8oxnLuAoO5ZO+d3pzKYANpn9ve7OauJ7j5BIu
sKYgpsgu98bf/RAv55GPP9RBHHhamd3stoth4Aas+fH0EkHD+MT6l6RRUU2MW9zKp/hYPNrd8NzM
qnzXZHZpEgJ7MVCN15YeMJNJ9MxTayWiOH4yg5n+ZdSGW2qR8zERdrPGRFbe6uH9nmogfu5uBROB
NxEyKxShTTkBwtVOuaJ+DXepnZuX2xbC+Rk5nHPWW0brKgDca7vTnfXUdf1hdLps043XoiYXNgIa
7ETKI1WXRRcZJv2qEdo1cPK1MwU/YWigalCEfuuCDEVCHq7qsqUzgvQmUHPQFk70p8FCY0d6TU3Y
7R6MpV3l0KNvaqVDe9n/o82uqFVx6UP8m3D9g4Jd7Y3QyW5W+GhrLoVZejuBGG6a3c1PY+YzeINK
umUc31GcK/bG6G2cxB8o2G0gmlLLoPySxGXDzAbWNIJW5mBaJNl0y5F6ZniH21XsDYH7ybY2rkbX
PuZ5JnY2LVFFnouIskDr7KFo6dSz0nMRqyvLHt+IP1Q/Fe6ZO83Yhk7bEoeio0dfx2polzuzoP7i
RrcM2CcQdgRc5KifuDlifGTqDJnWP1XZuVs1CU7hGHoKSjssG9EV0Tn4a8/Ktu8dB/5ZT402Eu8d
4et+jNOjbvSrAr3oCrGs3BXMA0WhQ0WyxX6ulV2zmm10HjTOwATGT1UWHYier5OjH3q0iOocjxT0
Pps8Ng9Ip7daJpptoGYIkqk8wz3NTxj7rhD//TODSqCQn+11xcj3ptrwu/0Tms6ojKbdYMVcnIHc
3zKVfjvEbryGbl+b1bl5wmtu3HOt3isLEyuzr5O9kAOjSZbyKJVw0We/MvipnCyp7dyiDa9In5Wk
ntf0dPYM43zmI6X2HhAmkeaArT5qe0rdYlmmqYLI+V+Y1dNa1XNjRblqR++l9mrm7D0Zxf6Uqto+
c6p1khtPE1hwKlRF1gR7xWi+6j4Jd0mdMWaZ/Iew80puHdm2bVdeBxABIGF/CYJWlPc/CG0H721m
6+8AdV/cqjoRp35YorZKhgQyV64155j0H0CK3NbzjH9snek3SLdmoe9Qe1IVYFPYLS6BzOiIih1S
a+5rB0wgd4Gcze046fbeQmAy0a85T+PypVo9SNssWfsDPVBdFw2CJ89dZ+Bl93iDs4a2H+so3UZk
zRmv+2bRxzGMRHM/qa7grcEMoa8XreIlSto6MLP2Rib+k0NOblCNWsipCM1Soj4Hp7wss0HiNlIk
U3PwUDaHxW3vpb6njyX1aNMMDBrjAi2mzxTjljNHcihxhtFsfJkxPwRlz8+qcc1hJmGk4A3OBSAh
F1CWj5+IVqKgx5SwIa5mq2uOdySU5gR+3mujg92kTNCs8oFjOoBRE7lgXskw8WlJz/CzZiJvdQft
u0rt11Q2X2m0qhUYsw59T6a4c8OgIkJ5Ds1LH9r5lBblvT/44ZLF7zlttwCZ/B8U0Q9DxeAwjkeG
3RprARsbVVD2o7Xb97OanI+Mf0m8lJxKN/NDs0rleewfgETBUJaHpqt2mcCTPjmoiLHa9fP4Mikd
ghdSDIPsSo6WuaJjSfrRaNm/ZyomDDHFo+3a8X52zTYA/fw22BZWPiyow7pt5CVS29hpD6hMg6Ll
7IYxMmjFSL62EsiebecLE/yW9g7TFmPeGKIHTTXHzn6qv+ZO7fOCzq7XegbErMLaVJ4MuQPyQ2TI
Le9/M+lbOsE0MTxsu3GsBVZl7Ieu006ytn8rpXZmzVyZRUeRPx9aimBU304JfUCdwIi8ePbpDYZW
k7+OXEhhi1bctQux5Yp+tRqWp7wuXb5Q536w3D3Csdt8yNtQs6MFaBxC+k63t9dnyLHv2pYJu1n3
6KRyiwGmSc/dHg+UGsdK9l+6zqyvUhHFtMDXsqmleFb9sxMzwKpab0dneliVtXUglXNcgFHvuiLI
AU0PlwgRw9lwhos/d4/1pFcnKlyV3jPGfmpAxQEXSG4oZ7qNpaIf+kg30iDqQQK4D5A1jJt5oDnZ
edaNqDhBe1a5hLNjvibS3o5kjaBD85gNjBO75p3W55+MprnYSyhunbbs/BIjc9KydPZJu8nk+JSq
rtvkpn9vdcbvpovzne+n91zfOQjp+j3BQS6Qap0AD0LW53T3MS9+0KblH64dGQzdirXEPWOPI3TJ
qjhxv97XRunsVHuHj3wKUw5kG6aiiinTcNaaHAuoxgiKURaftG5UJ8l3iwzn6I3ajZVmCBY43gTe
EqtNSi9P1pEWMvD74M8ihSdikoM7+UlGeo0Izg762XfDMjOXDc177exUr0g03ZCY+H5jZvHOaTVF
hMXghlVynvg+PdzCVstDMeWPS5OSGW3SyOnNatdEOv1qsF5bN2K6NdxmqGc3DsLYTSsimA/Chual
gVxLyO/LWDc3bdKsh+KBxntXvKBEyCiF4kectURsebqCn1Pwa1ZB3RJn0RpKC1ya6u6CQMKnXYcI
bAwahQ6l17alj4CPQeaDGxdfy6R/ibkztpF1Y7exttWRHB9dXzsNeljbgPQ0D5puC/aH9g5y17St
YSeWAwDGOkUZJz+YDG4MRIH7fmIX9tJds7QT3POZKemfwWYWuhiM/rPJQ4nuJUG05CcOmX2Qp+qX
28T5XV93bKVdsSGDo8WjDztxjG5rM37O7TZnoO7d6uZh0O0//ZzMcAnm0K9ViRbMfOon92YVtB1K
jpWZQEdSxV63aSbZoDMSW9Ex6fBqzjsC5LDroRtpFKWQda+mqQoH4kaY4iRcLwOWhkjTNtSqgstk
XHVZFguZMPqdO9KlMe6Jlx2w+ei7qu+OlbVUx36eflox6fOWFVqluYM/8Dv3zBRjFdJq1v5bl5eo
8qaNWnyYlBoC2yqt5qAbsiPHAI3iCabe8CgT4znS57cBFvBW5w6G2QI8bpj5CkvRtsieK9HPx3KF
nIzmE/MeY9v31IPo0DbOPCIHAg6pyfIdMxyoh2QIXMRho4Zgi3YSTgJOKUEfZWgu3gqj5oS8ar1K
wUwHqte+HKPT0OTuTksVZb3gQp+RoZSnAV3GQJjvlqkmN6NPsyfuVLqFhv5V2+VrV6FZl4i8uszf
e/YCAHFEjOwPRaDXidwgou6FPKJtTnayvTiLfeB9RkDSRDdohRU1rHGvejCT5FsQAF+pXxEmLRSg
LzlxdPuhv6kzewpETRb9gLJo47QGKMNV31299hF6syx/izvrzotKe0sX/QAW7UWTtJtwxX1OfrPt
teTD8OwHNxFE1tlNMIKHnIpi4GZJJ/Zhfg3Pxfboaemh8BHZqRjJNuVTkulfLOwdXaAXX/iYA5b5
0ak5B3LVyI2TYwicGT1ujLIUj4xRcqk9GEvEODl6cN0wyUHJGe1QhsIomPgsL73Tg4xwxN3YH4bF
Tl6x1QTAG7xATz10PUz9dzJmGtbXv0bzZs4MRd+Vf07bcd4CJZKBpbQLZjiPFcnesSilZz1WN0Rh
7Updj8MWN79rwhJ3PYf/S0NmVud3vvwofOuuMIkknk09DUpkgWRMtJ+sdkxFtbk4dbn+yeRi3Nad
AZ6rpRsiUwVBswj7qn0pMcJ69jTcEM2jBXR2rdV77/Bq0pTxSuehmAi0ZEYNaelD6I23j5VifmUj
ukNyz6KUDGHn984mNZ2wqftL5KHPAK7zBVH6TEvaAL7hAY9G6gj2ZDpiaLwTsSZPuZweZp3pKvpq
SlHaG5toXYqwwhNWxBReb+8b3P3IVonUmNOJ0UW8wqxa85LmnB2l4epBrVm3TVXONx0TXzYllWRk
b7v1L83j/a4Ku9/lMU3nvHdO5TRmIQrBZWsA0AhEU39ZdtTzsjFJjBvxuOjJzyiyuo2eD+qQalZJ
6+fYWEjqlJ3ynmK33cyaWBO3609QaCMWldwO9Nbes2ThubVwGVqldvDMuNukVsOUf9VFK+224khz
kC3qT/NtaRYu7RnaQe+nHMmE3BYEgoRpGjE39Q9JNN2kqn2L8gyQ4OTuxtiipl57PEzu7oX0ziAn
fOQv4s4D67lzJokI1f2z+FOLeojVSs1ERCc4uyCQG7sJcEpQ6S21ll/jQsXwf/Af+rZB7Mj/WWeC
G6TcjMVCNKtA1WTC5dm1jDvjhNvf4sDmL05y1taHmTppoFK182P6K1Vw3kZj6ba97hDqVVo76ZMb
jahRBchmkANm895BuRAkZYSqyNtSW1J6ynbZDqx87Yjz0ULwkQ7Qav2CQmQksWp5QTR05LyWbjRG
xv0IamFRp1n3uqNvjiyJ7A4lC05SzT8NP1sXnVM2VMamVEzKcYLeeJj8HM4CE7TmzWTAwxeuFkat
FeNr9P8s8M/nhTvVk4St+eJFF+aylUP6bMv6OeqtPS3GQ9HjoayoIav42I7+eZntDLGKmnca03+B
EiKdo7sY3OHSxZ+KE/PYlJc24QvSejW6tCiXonc2gjwoGhJLEq05GRCuyH+e7iX0kRQtHcIetkCu
5z2tq2Jbmx7JR68jZxyv0nRGQ1G0hV6GeBVZclhFBqsRfU7GvqODSWT+kY0M+00lnY1oohDIaB9G
lRj4aU+ugY9YLkkWLto9GF8KcCMGPjVQWQ99FyM74GJ3DOpZ98vgeAYSunDO43jyRM1inznvnW/Q
emyxZqNSYDqzEdJvdlJghefkEIdZxUpIduSxXGkkpjd8Amd/cUt37e/N3W4S03vUDO9uCqsZW4rC
6hcxXfqaTIe4i4qBmRu0krlgJk1W8AnXd0NvcldNI4IQwgh2kUBLTcw8wsk/JoUDoEmrPK9r8Xkh
kv7cNU/JejgfMKK3ZqzuDbGAg9a1gylH/TwiYv1+aBbzjOAIWUVpmkFUfkU93k5Oj+fKme1NhJE+
nJLKO+TKucfr8SMWgA2LuLvr5sSGbF8QOsAOkHfLfuro2xneo2+pC+3W5GgPcb41CguHrifzQE6l
vFDThBX5cuyS0wThXGYUMXWVRxsoz7s6LcuNltBgLJaJ8rPzKBF6NF1d39Pt7H/6OVqBlvbepjen
A7r9n1DM/aDTmvfIb7Rz6oLxiX26S9YoAtOuwPUU8XZq6Xky7wyMvsdPHskoJMmVArBXl8ljlCs4
lQL0eE0jBdVRPGXSeuiz6sWVnrshreMnPEN7p+TyMmUYP6dBl2B4yj5oOJYYgzPivkh+iyotQ1pi
8y1qhQdGVQXdVJ8+qSsuDF4kjQDFj6jG5z6KwyKu+rvKX37kU+HuybpftnU7/WQuunhetRvHVA8t
w6aHYNQofNLyGONYAlit2mOS/jI0RrhJqu/LEri4Ux1ydoaw7tHVCC3PLwmUfElrQ/rFA0yscqtb
LUr37rkfWu/OFwu7ECcav5tCnJ2PBgN0RAW7koFuLgd6hNxntAQQjQ/mcrajmGuTuwLbf4rSAHAR
sTGcl5tnoq+ZtxbOyFtl/fYhDW0iZ4nh2cDh6fsOE25e/B5N1e/rLFPHyZ52zmDd+E361DULUWqN
8ZwMu2qYH7TslmF5S6HaPvp58ZL194A1y/tm5D3lKgk1o8rfbY3WkuVSXZc4MXyZBlUSd4gCizas
yfVat26D6Xm9bCw5v5E4onZ2WfAeYHtiwqMQqlciTBM73iXS+WMnT0N60bXyN7GNW0SphA8nnk1f
r3tRcaGvdylbcOYUAcXgjmp7OEa9944lmx0FaejGiXajMXenTN8PmdbjBDWIc8irL6FIRzekP14a
s973iH02sQsII1LjA+eUtHUUmgK+TWVQ/kV29UcVOLiz1Lsxp/od9AUC1FhDJcgXK5qh/mgd/KHG
NTfHxmvDwXUXSZvYYas+dmX0qQnFDZrTu6zonUdP00zy1SwYfYugtaU8rLS/wGlZL/3xkdwPte/s
qgqNrG137Ai4k36nTqg6AyO2xu8E1MMMR/Kdggmv/ZwsdTgei5NsnPu0KV5dYbeH3K8+i3GFbouV
lB2nZGuNMQvWdNZHTg+053+kyXhADV9ta8XYNWIUJ8sWpyvrXVjniYVkJP+luhgR6Ixz1xy5H5iI
do/4QOOAM+1BLZV8Kclo3Iz68sdJNeOSQ3XaaZFHam1M6pVKOMIt2exv7VwZByP3vxZmc5QmdFQJ
Yt8Q6IvV1+z0u+IU1ZP7MC0gDgpUQNlIB3JcfmuNcUrIOAp0rR+3sfuRLuPPXnzWjH4nwhKWkjY/
m+h+bvyPwW8wV7zMhidPy4DvvPTvFjbGTdpbCBdes3FmvG0cFoZvBvuXq+StqsRXAcVkUG0R9Ay5
yAHclwseu3rx78HTXBiFbhwkv6Ofc1RWdAfAFaUJ2XgdDSHEkD+W6snozege7eHa8EXq0VRim6a6
fV6n0wyxk7vG9M6Rbf3hemyfk3ogPEpw9sqEujBWrf15m7j2V2fnr1kXdLNaQlGJ4jBnRVjw22Bq
GKtDMw8uAiGzo7NK71DvOFPy0r5yeAPYj3+/bdEBWz3CuNyidmG6fD+YeIVMIU5OVanjuPgbx8bu
5zWAGia+kbtvR/1ZLcUja3CLU8dJdr6I9TNjxj8LglHTRS7QMQLXTNbaRNGrm3vNCTORcnqu4pvR
QgtcRuuGrqb9hBq/pZY1RojhpU0wQRQnJ2vSbjj87knV3hjIrA91q+ygSeN5C0x52CeSP4ei9jhY
1DCFr4eluYR9ZLoveAEiRJRbOP65PfIPEXftKga9NXHP7eJ7MmL9o9k4YieLOtu1nTpmS+/hY9nQ
avrR95yCPeZZ8FbFoWpr9pbS5aKYzF1rYffr+s1oSy/obawQdtEXBz3O5MF1ZL9hDiRp1/B2am3x
hmRzz/FF26QZulbL79ccB3ic85xsdZ9GoC9IRdfoMWqyeUgr/0JoY0zp+qJL/u5JPbXZtLfUTsNG
F4hyeTFlXazMAqz8AG7mhI7CBK4sQLyLIWd8Q8W/Kpfbz5TRB95P1zraTvvUEviWZu+aFb2ChsAJ
YrMO1vlT0bYGS2pMz8THLIzLER6AcjaofR6sSPuqhNZDlPFuTVEayDpUsa3afAhwtq0kRY99vxX7
vkm/Jl4rze1RQRf3SRWFoJVvvaFCoRupT/fYzN5dU3QzbiluZq+OaWo51n4WRR9oppcF9Gf3LYVU
4A7T1xgPir13xlIj6jqYRfIS5/JzRmTMNcpnBo5iveb9GX53JWf7RfjvzEE/cEmXgtq/Us4nGuHQ
82lBdOy2hyq/1WJeFcR5Gz1tfzk+1Be7bp4x074yDaJ1QcuWi3IJOMzso15anNs83rkGucTVHurS
hCLT1zpeHaNsQxrdsHEhpylzX3taBbQBoyw/JLNzMgZCG+MuKk/fSCKNPbiskzwscQvjzJBM4K4P
HdMIH1vbgS2B0/ksnXNrj9or7fMLq3z2gCyOkwGKcbQkOnbhFMH4SlkQiW+fJD4EjVPjk21nbBdL
fitsYbNpzHo4OZHgQqN/Ws+UF3Fi5cdhar3AXPUa16cWAyH6Irn2FGf2ZjQ1LBO9Vl6MWl/OfWnl
O9c2Y9ZsLqUOvfeRiSS3HqryUjTWZ61IQEtNY7owA473WYQtT8GSVgNruVM1tJC8yNzaOMLpvLjo
LSMrW4dMu6ob5cPSpz+Q1aX3YzZ0gV+V7s0S6UzsvUADp3ryQDrcfY+OrSa7jaihzqlgW8nULD9H
c7jtRbXLidF9TCzcJuu61V6H1YPNT8ybFC1PJ3E2ruPnOJ1ewTIh81bJnUiwqbAeNSFrGTyYuN2k
lb3r0fG1xSQ/QdxaW7HCeonbAvmhSp6K/A+9vfL5WpvWTW8CsUo8jhL2dNBllW2dUlkIAmkbOeVP
M2IcoMeM+fzq0o6efVxfJK7u7ngFJCUnIyvzjVzt5VXUkvVm4bZfP9JqdeMuPc3eMv3AsTqfGDkh
GM7VXeRF8jNC4LV15j+2U9o3ZE9Vx2RcymO7xO7FdS2cjj2dKrNF06q8jDWpNvrx+A1doZ7Vt45g
GGQkfnrXrgasKeNkq7SofpQTN0WHEO2r0KkHrcyT9yo+TeuknWa5PWXjxfA0pnyr3HQ0uJTdBvHr
9/fWOE3SS7wBjPg5TtK59/XJOUVr+GFT8Qf8Bfv2v8TZ/1eN5X2dVkMPuvbv4ONvkhrhi7btWLAk
3X/SqtvagkEh/N+Gb7FCSudUJwZj28o+z5nlHCdVfGTAukh6F88Zkp3QRk4FXISMN5bZVZp7fSjx
wmM9XG6g+nFo7EV2bGEiPnCnbySklK0XPeB3mEPPqdwthNPy+C9/COC5fyDhCPozhWP7hqOD5F3/
0L8AsT1nYnOuFVq51gFI0Ol7s2wfk0ELG5B1IS2s9rjK9fU6fvbaMV4xYH8Wm7JZpkBfKAg5ZCJ4
qGzK42iiyIdQwLbmmHdaqp2XJNb+haV/TSf9G8XOcS1h654Ost2FmfePhI8ZO3OctGm1sYtVemsB
nd3nbVnt+4J+fo4F6KMbzKMnNYGjPI+PlTLySz2TVMjc0sRjS7tmXzvNgmSyiE6xS7+jso2n3s1O
5SqJQfKHGtIzz/6qvr4+NE0CGjNut6UXRSe2vukW1wBdUcOjFURiXghbotumSjlbz82fEl2RE2s5
OQ4ElCgw5Yez7oMaGiz9pl8frh85g/gUQC5g71g0nUCHXWhFj0E/1MteRsCtKgpnRX/6nokqrggi
JvaxrdAvWK73Xo0zH2nJXetq3du6BiV9Uz8NvXaOihS9ppNhKtILn05Fb93mybwcFnJYN02DHgyN
LXei+UpXWzsj2MkeJ8cc7mvKoFyI7l/uGf8/7hnPJQXQNy3Bfyxwh3+/1KgYE7peGkwRtvi0bo9D
o+InOTjdJW3kHUaLjZloTrk3tWYFY3LEaXSGbFeAHJgI+yn2IvrZVo/vRDX7eaU2DXaFFoiR4PH6
dHQa3IHNCnPQh8d2LHIiijWMMfRDH9vUyMEVm97e8jq2BsuYw4mcT1Yi7HXtkjz1nXpypJtfutRG
2ao4v64SzXLBrCx8hnipXwG7dUgOwcp+d12upUtSl6OM4myBwCHUYkzPtmXFoYx8Or5eX54RZRzy
QndfPZB0h84ruGxL4uqDpNDo6hYwkGCcTMn3c7sVN1k7MhHA9vbUOWl7UJP3tpT+w1WHen1AXvwA
fg3VjhW5YVRSakYyGV9qDa07sP3lZeiM+6gVHNuXEtWGZdKTkVGOQbpi2JHjpriJM2Vvk8puPpnm
bJvKt396q0pvGmGQORM2tMnR2BJwpmOaKPyLSqsflNT54X8/B7T6X+JOnf9YkPyVhGmv6XJMveFW
/P0q0RKyU6QBpAZvqr/r0VhDZHT6nWbT5Z2sRD8MCtFO7Oq0Gebev/giH5+EZDGSXGFig8QNROPU
4L71EPy5qbElK/dlGtPhYdRkcqfsdxdr5GOb0ZSLo5Tqq+PYkxkPej+UgHO04k8zF3/8Rl1QZmpn
e+Qou3RMRBo1a8cmE33YJGisrzAW1aPknA2xJ0+iCOe4kHceVqK08+qn60M9jmteY9M/mw01i1wW
Esjo3AYCdFk4rGvBIjp0Uyorj7Nt/E6LtP/QQIhvqnp4iwH8wWAobRqIevEKFlIGkDyt/X/fCSzz
nzuBz/Lv67aAm24Ch1/B+3/ZCYSQo42zqti4no/bxGmaHCxRXR5cEerl/JnpuYKll+hBVtXOTdRE
IDSq/quz8u6201F0ZQjsEHDVjG3QWtDjdONLb7v3cZ4tj1lGpI5Vcq61OsyeKzWQxdU9EV7xcRVf
Xx+ikaZ6asQ/PGniGnIm33yBBLRjAK8Hej8uwKMVJ5ex7FAjITabrVndGJxyqYPpxyT1bSz08l9i
AQ2xrk1/3XMQG3Ep2myUZMNapv7PdIXMVoWftPkGD5q1vwIq29XTg+pOBWnTe8wE3Plc2yONaYuM
vq98sn7GdfI52Xb3QMOevELCfJ7jUvlbMaB249YnprnTx/MyTO5JdU5CoDmScWOwHmZnyDd11xKY
1YqSHvqqhx29mrnIx/UzLvfp2S7hCV2fyjTrAHlH+g8/H7czsSA7oMrzTboYxsmzU2MvpN2vuw+d
dANbrOcQ85PNw3FMkupnPzuPVuPesuaq85UFM+kuK1Pmw9FrZ3Xwown4qgZLL68Tpt3jiTFC8yO1
aFUk9EFe8bLWm1RXdyjloxtr8p+/nQwaqrMR2wAoAQMRlI+tHIxalcvtTJPypFdt9aQ7xo9kdJMf
Cu5KSsAcIx/5TrO9CkVvOAemNNuid5mdJfpshgX/ECTjoDNElSDylj4D0NFiOSzgUjHY0bzb7zU2
rdHjta7R3vlo/VZj1Yymh9BrgBlXutr1Bp77sT9T8q7gjeWeTnMfqGK0dten0wqOZdT+ILzy5qrV
FKtgU9/WUN4uomp8XkELo1HqD3fANeUWU2L9SoAmsxhYi3hBOZk5vQYBnoND3zqBLDQJuKjYTtnC
K2pqTI5ZqN8y2pJblGXRHt4hF/+Y6f2eCYoKVD+rj6JY7hwxW3+gJgUGq9S/1FWG/s8VABavzRDN
s7naLYf4tL+vAD34xSZqc0AwbpLsNRnrB2hLnCmT5nDFqnmYYh36SvSz3cCudPHCAtbnFFbfRXhj
tEHEgOmpFOmMDsfuzmpcohvhzm+2EzNBhHNmnK8YzHFwftMlMEDz9iezNPoXrdKH04ITD5xffCTL
QIZGXguIKXO5q9HrMiJJ37H3JeDMzHFLH728mLPHkMiqy0s6RjTzFUMfX/rJsU/Iaigqrww1ivBX
Dtf+FqzWdtHz+QImfaDx4zsPDNeRjLFsUCqYN147b76vVjVFamsjkt5eL5TCBsGKHwZvQgV7K28M
2vuToQdrJSxg1N2RhNkEedHOO2N9ev2cx3DzoLUpHFO8RXFLtBgnChWOg8/tsFg/dIugxbmu481i
2CHj1RhZzmLIc+to2Em9ZD7JjN6HPTjWcye6W5YaULGj+4ng6k8VZc2DrnF0r3P07lcSrwblAckG
sx5H3WMXzh+b1eyHwPcXBNL0fH0WN2P6L9uHcY1G/vsSabnszRaZudSqjv2P8k7Fi1G6rcEpIMtz
WINtsc34aa8LIM9NBMv+F9AaDM6jG29cUJHM0nu82mb7YDrG3WIa2cso7wYgfneNnh0qlQAhYUhL
6zl2xD4nG428qhIT9wohYaCLONKGzsrEQiWhW+jmeSA8rVU69kDXnaDIpCmVJsOKzOzt+8l2x5em
Jtl1JfIVhm9fhplFS6AOyqrnhtHso7sY3+vpkCzD/fdpofO1IE5nHNO6sE5jK5Inx0D6uVTdyZiH
aSBLKCtvqg93IPLm+nDlcNoDVRILsk7XDC+D7m+SamzeJD31XemyAllu3Lzlg/Ps+NjBEgte34Qw
Y6OlTrLS5xC4rSYhfq9mSwgU9pNVKX99mGPbpQTKxffnYmPJkcojvbPh152Y2hRbvRX+pUeyikrH
I9qZkLHN1UzgFz3Kqm6Cw2Mzc10xwO6Az1xWk3urpZJ5Efgw5rEP3+0JQ06XUvtaLFsebD33UPSb
0V1XOm5QeG0CAQM9RG0Yxd4DUQnnIFuBp4hO3eopHWcd/JKo9zPVNrUsA41+HXlzrXYninXrEUjJ
FmGa+WIKN77tHARwefft/EQ69+4tS3GOIthoutQ/UlByt9Oq90xJyNLp9vvjwStzzmYkZT6gp2a2
Z7f7MTKVsTdp3k8o3NHY3SII176jgf6WDPS3JgBk9r8UBa6pOyYzScdaCwNCGfV/rJfJbEhp5RHK
IhwghWkf3BzVQa0eE27HBlTroaE3THcTi+xCngYJtYchvheC6WeUvCYopzN4atKozu48iueoqG79
2Au/VxEDvZXRQ2dYsJiCKQCP11BzjvRwj87wb4GP/t/Z8Pwx3LWEodm6IFKUF2v9Y/9S/immqrSR
iMj1UwJgcrQnb1bDYOxqAzEbNtt4hYGlolWQKsa9NbcYWtZDk960iBr7+WQw8sVhwAk7Ln00CVeo
IT7d9Ejo2yo5l2+TCzuhSDBdC+cXbgWmz1n7+f2VzjSQE2trDSDFcVeQ/QiBpDUhG04qvLoN5MKd
M1KIpKvcKU2NG9EWSMKutkYXteO5s429rfvkypG+fWwiVFxmCkMyZtr5TEfFDYclt2685amQDHOy
iitHG+wn7CzzxbhCtYnfwLWJn2suazADLQ4MbnVWValOqGjqW23eT8kA3LaGXWHE297084vs0QZw
3hzCarbNMLFoiw/RrySPGAw383TQfJswmYnvmDXizQdFF6Dmrk5zWQXXpTt7ie1oPiwek9UrJL0t
9J9g1/wz5qEUyml+fzXKdSYd86yL7cP1aQM/7V8ubO/vJ3UXj5QQJDcZDIgFOiixFgp/uRbsxIGN
7wy/6pWNKdXqgDevr00jVtI0y8um0WPtPlvpUJFnXlxs1o8WMmPifCfqh/X21yRd3JW6VrkLMvAR
o8YitCjA9ZlfRAJMex6HfUs/cJdVFKKYFKKgyLoJTbwlNzA7pns5riJVplIGpfmRnRC8TjSKU52j
KbxeEojH/s+G11VFvJ8kvgXTs5qPVahns8aZsz6H3GDqZPolHW0+CckfoKvuOgglyCNcTUg3iKkr
jvpiWzVLvy+Wsn/IFDDlXLVwjq+Gaae5cxgtwy9tgUKnM6CdLOpJEXiIpAzqSOiba68Grb68Sc3y
ecb9ctKmmpnn+lE8O9bWGcf6UXlsOdWN6fQeeKcY8kuszkOkAi+F9VEYf5LeHjkUZDTjUXn50Vda
dM///cgn1oDD/9uyr++zp3OkcQErG7bn/eNUA2rNLey6+LWYr7Nwp+8ij8N3s2VPnQ5pkXR3paLm
GvPk1TWTA8hH+WlMcBWG7P77kphTvCXZMHHykLSlLIfXYRLtRxvRJiiLDo+MdJsPpJGw5R+60i2+
0N/8VI6XP2nFlJ+axRYhjIwgZpH6ERMpF+SCopGTHanr1VZTIr5cH7x1gwU6/t9fBWrT/3gZPND4
hkBYbMDMc//RA6Xll3I0pn85dyWqOYNzRzaZ6ssuoLFH8WdFot2uJK5Gdrw3mMGsnWvigIUT3RxQ
S9awCyhddIEqLGUW/tVWa1rMRXh992En7E5FYQElTZr3JmFDlmUq768PHkrQk5UowFzRu1HWmAL5
QO85vQ0kIK1P1P//LGeFHsv021x1OboaMFe4J9vgWpCka33iWNozw7n6FlQJ0TlKIdqiX7hTcbzn
jvIY4cFBrpBTovYBppVkI4pFqML1lywRmOCB7C6x42+sdYwzTOn7uNg5xo/mJzlc450rtEeG9flN
tUTvkyIWpOD9vVipNu6LgZ0d02i/uXan0tKvz30ufglTATlxMG6jpqQXn9UH7LfWWxsJSHkOjqWu
I/zMiUb7ZUpI0+7JOqfqng6m80bD4Vf3P+ydyXLcSJelX6Ws98h2TA73ZUUgZgYpUaRIaQOjBmKe
Zzx9f5CyulLMqpT9u1qUWWZuRCUYAcD9+r3nfGc1oVZ2V7GHkJc7xg1MJdSF54GU+fUl19X2R59s
6Gzn8OO1d+bOOmZry47B/88fcvGDn8N+NYUlxbtu/hOPTLwEwiW4nUdzQjwyjcH3qcuPbYYjtWnA
beCKbi/2+h8OLu0FB447ivRC69U6/jzfWkFJRHoh58dY5n6QDPufftuwScf7H57OZXLv9GTfBnFa
XIcmDK6kiNCHzBhS//x/pJN3J/KkgYn/VKF1f0Ivc0UuaOwRmFY7KBrRF4gXBMjRZJ5rFFFhQQHW
P1j0ax/zKMJa36tj5eBV1nYxvKtKOQNxy5xzJWV/spyROQun31Is2aHoo3BrNN5DUc7le9smmapk
Pn/MS+tDPpfGe7fzEBvV3XWdUUH/JeLOsAWTm8nubksPSeKy9N0OFKnjuzN8Vig/md81vYf2Oy7P
BMtQEEovhLGJgddwDXGtilp8BE8xHt3By77KAgn5j8lYIL72wDVhJKbdMa+XI7nQ8zVY5uA2HOF/
Om5oH4rWWc6OMIjKG8qvHcsWxoT5o0N9fNvCNjsidzkU4Yz5qNb2UwbLfFe3NXNNCTFj5lRhTk8z
SVkQFqk/7MFIQBLSgart5rUgGg5zH3CQ0HbgORJi3zdfiES7BYPb3bSu6A4pnt190IfjsXWT7jjM
At1P3Z5CmU7XMYZN05nZvQ3hDzyXd9843uj/ALYmbj6ff9KOHSVYGNR4LQJxHyax/pN2bLnZFjtp
+VAG8CbTMduFo14+tnT2aUfDNTQ5MOFoCbIJZhgAwg9icLr3PxbBfynS6aHM+edtcuUviZf/bRLm
/8B8Sza7//sfIZJ/S7f8d4jg2ctfg5z48Z8xTpbzByhKRwuh0PbDoeRPxh/hlqb5hyQx2dO2SZaz
664TjKL8kW1pOH/QN5VCCEuxlUmtqZn+jHEyTPUHVbXNLNjUykOb7f0rOU68Wr/sV67HZuWZDFNN
B2SWkusv+NfyzAg7Q+Cj/EL9FpUH2suIEbZDVwXtKzOH3sD3Ccum/Z719ZSXz7jdLPzbWRgbr10l
CqBn9pIzW/dngsji3G8miWQFZauFfg9l2Jxh3ljsFppTTbwRFKoxSx6ZPjpl6GJeSNAwHCevXalD
xN7UsfweluZCKzCDeWfR+G1gQTrblI54+ylVw5S8y9ss1B8cmY8cBTquijsviQvyyfG6xLPxecRV
kCPWwSDWX1jhvfpFijxHiFjPHXrvBSH4GTpLMdH8F0jPPnWAiWWxMUdwYTCnJrHYn5wQS8N7Zqtt
AnuxrviMgTmNHDictnEOc1MjyU6HdpwOE+noE7DaysFYFOeOWFDuuRYF1MYgDw6QN4Fv7i0GWTAN
/IAxTMVWl7jrj6HjISRbsO2TTTB5qJ5F71QPsjMyiBSlZ7LhWvmkg81kAZHjk2o7y+/KWIArPzuu
NdZ65egxp9mQhmlmL4xkAugRjTSMiUCgWoTzFZtsqfqv8Ti03dVyrLl1SejIRY8TNVyc8mCzNlsL
8JWlU1svbdCdBrVpJfd00oblOaDLEh6ZRHGQTNou1cfZMZLXMJ2cjCljg5RtUzgu6tgyTCzVHAJO
VDTe7JTgSSRcrlnumjCLozM4XqgRTc7NeU5yJps3YS7WHlNbcuUiSTssB7MzsBIbc+ZGFxN7PRBJ
C17SXU4oFxgW2SHTnNwK5T1aMg5xfMnt6uTu52era/Rnr6q85yluQANWGqDzJsRWzVlCRnQV2h67
9bZnQ5pWshHI4nI0eraetuU0xHtsjL5h1nRXa63TYEs22nqGCC073k0j4pmHAig9cfYYIBuAjbHy
LmPDp9qALzcdn8FjT1xkOYNcgJLCwS7OvfgVkUFvcFfMqN7GZQGPUfR6Gfx2ysoQd8mqKKZEBIia
hGxxO1mWzkPYSCi3nTlGbH7Qv0pqsSadNqNnD4BW3QjBwzIt8Q0NcNvdGrUtxsPUQ9khrDl3vhMD
rhijN0YOg6NM0tdGj5HeT6m7fLY5vpaYn4eZc65rwBQtK4vuJ7ETYeCBv0/HsaIWtMbODvYEaroc
vA1wvXtFaGZ8l6aSYb6Zd4QTpcqL5OgnYCbgezcp2jEPvXa6LXlMwgdCllN9dYHwoGcIcN2duW+L
d+jQh3YPFi4gAjwaWBjGISxKw7gd06inNuBUS++y7710ptNpaVnKg2ZWsxJpZGznlzZLVCBPVFKF
a90mjRmD7hpm/aXkPtU5oFOWv6POGro51qyIL0wIzBCnhLdy9ouuhORa5RR9ZFiMaMiYM+mJVUEX
0JJwYQarLHMaM8qISI/uMzg5Ic/uDJ0LyVQy6d5v4yCPkZaIzDkkE+h9NIf4qE61WxXFnhcAkuCm
JnUsOo5ZbMFcd+paQDaq4wnFrtkm2bzParcB1JBkiPHP4UxrLEZ6H1BcSpdsClwrxBh19xXDau/L
2KbYSxB/Y2au93Lm5NxubDTwbuizgkIvnIZBGUcPSzO+G9uuUuO1MeLBZhbHwZT7OImWondRgLAe
ZcGa/tJPjRHsgHyl6T5Nq1Ld2G4h1yjNKAny13iR7rQab8Ky/yoIOXIkS9tY6o8xuoxlN9at7jhf
NRm6tDEd3fiVmSgj9y0tuPFrwAww2fYSaenBA0dpnAsE1MhMTRMYpMO8av5WaNg/n7qm0vJFsKrV
G16tsQLsmuIl2Ixu5VWfYzAF1pE0l7H56KbIQF9pkaCW3FRZ1pQfWP/SwW8EtHAEJaj8cEQMaeuS
jzPjtMnPZm5KrKBmEiwfcnbuAam3bEdnJ4VynS8wmWx5Ww5oQYvmooEwak5cCJ7Qz6D/r8zgFn+A
UVxFkHj93ggNJuLbrHF6xIBjJQJ7xrLcFsZvjtdr++8/T9euh5thrRKstTcIonUNyf7rNk0flARh
B8KzMRbyNTKd1jvqsEQ5+ZfK5d3P/+Nf+5B/v462mUgqIYUFMeRt471jzIT4KbylI761WJXd7vM/
X+DHb/rrJ/n1Cm96gzoD+unF4W1ibULl17cE9sjv7aP6JH0YstvZHw7JZ/kFaWpAA3BTwWfofzed
Wouat78DZ3TH0zRcKX7ejKeBm6kkd5mivAYH2+etn8lteBq+iNOwA3dwLt4TZfIVYT6XRsP9z9+A
+bfv2Fs7TNqEJ2E6fy+5MFYnOo6KKxE18mz7ZEbtuov0ex/M8jb2gclvf3PFN8M4z/71iubb3kw/
14aHHNI5dKf2sbzqXbULH+S+OkSP6dNvLvZrw49H1YMBL4XtrWO/tVT99VEtrbI3VN5f2x2+2vks
tuwa2+QDJlEfz8vom7tyP1+iwz9f9r+6qseDy8hxbc/rN1eNYX0InA0ciADqzw+r0LPnhBld/vky
65Pxy5PDh1v7W1T1BMyjcPj1wyWBHpymKq+2flkpsXYLwCMJf/d8/v1+2Wvn3OQUYLkoBN4U5V1n
I5BIALncNKfkGdbplgBRfBPxc3HwfvM4vn0aHduR6yuAl05bru29+eLsrKi9PkDXHAfbehq2feb+
5uO8vTU/rqCVBDwkuIj7RoWDPCeaZyVPkWje4Q269nns04w8j8HvFIj/1WdRNJTgp2kEiD9kKX/p
Nbcth5cl9U5WCUAAksBCDJL6zQppvhEVoRd0JH1szdGL6Fv9t8WjyIVJq5sRTPCpdzBF9KitNpVB
ACwmqEkWd0CWbvIsfj/XE7Hx0W866m8fwR/X94TnSYSWzFbebAWLNShRUPPgAsre2W2bfsiHUuIE
dNny/vlpN98+iD+v5XDnpG0r4bx5EKfRmXC+yhMOdd/aku0CH8Z3NuWJUGu1SX7zDlvrs/bXtwvh
mHRdhm1aI++W4s1Hg3aV1Q7gyGKkfGmQZBEjAqWFrBh9oaOSpRfeyoozEKr6GfVJrlVTmFsvTBv9
HlTWYk++axYYMdwAMPZtLxLV7Vs3t+cbQjfa/lVYnN/okkxH7Afx6JGQZIj5ONS1fayddoLK0eaN
m9ymTiJBF8czyOKaMSqJGGTRVhhbaF/m1pfffNF/e3IRwHq89JoWuoIO/eYdYa6hPN1Z++a5OkVb
czN8waN7IPTz0G2ZYvruz7f+X+rR/LcNmF/aNHfV9+JD13z/3l1fqrcNnf+BrRr6In/57v/WrNmW
bffyb9++/9v1pXmNs792bX78zZ99G8P6w1kVwbxfnNDotqzjjp+NG0MRpM0Gx+rPQmPaNE3+f+fG
FH94aLjp3DiWh+xlXbj/bNzQ05GUbUgROaWs24f+V/o2b2oIJTw0da4FpcvFfuz91Jj9ZaULiWxJ
W9Fss9O4bOmV+MOFMeetfYA3t+keQz/4TQ3BZ/vl5VwvqV3yEvlcrAPrO/rr1tcM1P/xqhdkYDk+
1CMyT85U0iBTpZee1PsiU5O8yJLoLN4xEimaqwFPQ3/F/Z8EhOVhXwdbVuVMo/AGYSqH7kwEoSUb
DplRJq3qxuoH46vIbLvH81su4SWIC685jUZhMk8A9s44KXRn63NH92Xe9VGcY6ivapZhpHouqEF0
WxU4TR0CMdeOkD4RCPawx0kyIi+q8dQsIQavXdSYju2jzjfTO6LPrObZGDmYPVDCT8F9m7C97ySO
gqTedJ3OG4Qfkq5Ky1cU3GVuVqpdT9jumusXSXe4IWrXBcDMKEr4An9PfdA0tcGB5iWT6XZJq+ji
1KpSr30D4afHIdH8EP15uUI1AueWkId29M6Z6abOqR1EExzJhMnK2wJp3rTFpbDYz8UYtdmT07Yz
QNNF4/jdEOJY0jXi5tXfQQ14a9AHPnK6/gHU+JCkdHGUYgwwrxekOZ5z3STGWcVqVoeqE+VyazjJ
/OAUbVJBmhuMpfwc6aiBNyGwkx1RaBKSNMEimWCo1SrcCyGj5V5XooFO4Qw2Pihz4GugoxzgDoTO
TAwS0JWA+Ue/wFhTkUW0QrxYE9AITpB2f+r7TIEC6lWc3BgG3sFPeMGeYOAzju+xd0FLIary2oeg
O/ew4ux4ryrHtva6IISZK9EF2BRtRBhNHFQQQ1CJW8ExHxpoZ2ad0RviyTGebTJlbgEaRa8jBg3h
Z9pQ5nurqUgUNEcdfCjmxXJ32WBa7Qb0p4lNTAztwGlulJ4/pDyzDJ16ntFEBO5zOFvBhAQex/BG
Wz3E/64qOfylhd0/aCcmVbbH5+sciUTFE1vFvYrAl0gv3ZsVBJOjW7czdsraVfJc9U1ARiLpF5M/
lFPu3QENc8nlwJMebMta5s2FuNWenpBldfqgW42TCwRP6TIfKXR1zXQx2DS2iC+jk2cN33WCKXfT
h5rEGk8iiN8sOZGhbKYMXMEceYxgVNiTKrvkRek3yH0A7gLvJZ+FiOWBiD9IPDgNFpGDqQeEdGyq
sY+PxUyXzQ9MkfW3Ecgj8X6B5cBwLS2Jyc0VkAk/tQL8weSX0HiUbloRilSCfrqXWISsfckvq3eB
YjV4N1ceccIK6wCRV5kagy3ENhiNHOwnfTbTvjdeiww1xsHzMDUwx5BeRsx3TPdsGALH3Uq3Thpe
4KHGPpaRWnTVjRuRd2tA7SBjonfrXcP7cR+HS6Cf88Yb9qjcso+wSFHKBMLBRRsiPepWPfgQ35qq
BK+S6VJ8rdCcVJsqqLTYOpFd4/5PLe9j45JShvJgpEyge5zXPs6iEhfCgPUlAXphSvG+ghlCfGs3
aeuaoXy4xLEL+AanpZEkvggM+ERkYWTDMU/N0d4R3RAKrHhuivOyjFMSEOkuYY0u1BrZRduTCCxA
RSaFTNQQ3je2pefbqV1bG0cRffjOoDeaHdoyizyf6CA3xWErB7BFQ80CZEKtfgKiDu+w4235RL85
j4596URo/UKzBWRhThg3PceAgWT0GOgYVtEwaakLYxQLFtEVVUODba/yaVl8XmXDPCQNrrBdNEPB
fSR/x+jorNWZiUjei5oPcdsbeoOjFBaipaCtn1pHgOyn+VKCGsIAEN/YKVBlv4MiGH8gcMFgeq2a
rhupwIIEQEyg4uiG76B6KZOufewFyzTxmxY0A4Z7KBXNOgDdV/UdmLlQRSq4WyyQMv4qlez2Gey9
byPi12UPH4k5ZGGynx9mBq7VKSzyzNiqQjR8nrjxXPrkCXwLZebVuHMySzSArJKyh2VZz49u0Kvk
owcI7zZ3HWG+gwcCowQ7PTEII9q3ZYdGMSNmETzxDUva8ADRgg5mKbCOAoLwltZnZe5h9LmpG7ov
MYG+X52evuUBVJrw8Ehqi46TYvv0zZob4E9JDkTCTmGCfRoXCJbQRWpFohpq1mEfwEBEzBnkxary
M8kGKdNQousKOrjmKX954yYSigQcoIHQXjqoIWb2rrum7A72i5eFwJtAphFcXRERR4Rd26eoItlm
IFoNUXOam7j5HmHo5yt1yY7btXNij/u6SrHITqy97AS5gb14FKAwcOxXC634KqzqQ1mLknlEJSZx
neLWYPQChAQKych2sLLAJ6ij5TxlW22Gc7j7UdL9b3X7f9ZC8B8mkX3bNfHLL0Utf+FnTWt6f6BI
YeC3nuWEKyV/8rOk1X+sZ2ZBXWqtXY0fZeufs0hH/wFZWLj07KTpmWp1cvxHRSv/QNAlHGFTfloC
xeq/UtHa6Bx/KTA9YdlCcw0bzPDq1fHenIGSMO4i/IvJNoAEsxEMF/fASjB0EqxSBvl0maZkp9wn
BnrI4YgIQf9Ph3K6BCg5t1JK5CBlffBqV246bftz2H622StJhENXTaLdWfUE/nh0oSrP5JQV4/2x
F/cEWO4uFPIeDaHyS9f62LvZgyDbhIxNaB6RFDvI2DS/8SZiAtz0Y8xCZMfvBzii0zKHfmjBDUvj
/mYOx5dAdeSS0afdTEP6GT7iArwT9/NFCdN9l9OAxhbTYFPWJXnUgBvSpnAPU/poBNiH69AEkdk/
ZfnSYGHVr8oiiCaRYXfqyruCBT2XhXlLGRqtbraTS6gv7vsGcVyVkIniaKw+KIePk2DipfU5Mhny
NeEjPiOmNvejA4lX30V53ezptBN/FeGIdeo18aS+ttVyn4n5KmV0OwGdywuCuM0wfTYjtHh29+zI
EdbmMG9dmWAMdiHSZibCaRNGftzIfuuKDxOmQt+bm+KQribHIPhiykH7qhlB53qYom1Vo7jve/wN
gj2oBMzXdM0usyNoAKPUvhxZ3osCRR3peTecOMqT1WHpzVALmj0ppPEITZNVlZydTGwHNYY3XR4c
nDkbYeohicG6DV5Aze8HkZtEty43cWSYft59KzKGEm5HIiFA/Y05rRmVaer6DbhkcBeldePF6bwr
ukT5S1h8BTeAzwI2kR9EsDE1vqEG6xtiI0K8MqNddvZ0JssCfgFCr5OOxaOdF3RzY8UhpkQP1K4B
PHTftqqbNbVCuBwGWlVHupnHBl1K4wLMXYxh78ys2lYE+d1BPcKoduMloOrQaRBe0Ovp1oyShynQ
93nn3XvsaVvI0qlUfJ4hHY79cgwtDE2DB2CCYBfugQdmIPTeK6vQCGCDc2nb4bGNKY49o4CoBmbQ
nzMs5HlBQhYmN9zB6ffA0vPJDOuaYjB2YN1gfSlitLQdPO0uJa7O4NNvmm5w90TYvRPkxO5R2CQb
CDsYOJT+nGdutx36znzUS/IUeS1BqEFMGOmNsxTeDhRWsyE9tfanqYn2ASa9EyEE28kjyKHX5M/W
axWVWoP0A8Ae5Pah/sI+6KMf0J9IrwIWSzIVEVLGvXbgMM0YFAi/InGaFwfwTp34HEyYMEAVmRS2
r1xMhGXhjjXwBHIsUqMPrZ8Ae4imk0Krn7TY1r32YUYI0FsY/HqlDmaaID7OWr+J7a+WVeB7lMPR
luAR4CbvkpyYSVMzC2MO9I45cr4dA6ScZcYAo4+XHQAmuL/dGFx01TmQRDKkoivXlXmr347kVlso
FPc1oE+VR5gqq3vqtehJkjuXcPt8mcfpoREx+UqQ8Yn6Iw6aqOdNXfI3ZHobps4Rwzwq2t5tDoZC
/wQnq9xhsjqQfbhCG5H2lyyDRDZYZDczOayVByg6tl2gZekzRdpLBE0Wrkn+DadvwVw08tAWxyO3
wrB8YgsSbdDPDwJUd7I5R0qGe5Cmd2gg7oda2VsR0VdLveBaJ0+NXR3SJklOONa/2aDphhoIxlLx
uOY1bS13qGjZJQ9Eg1FjszRAGMRCEyt5ayKd2Pfd6KsOZlNBwXfEEPHRKe2AXYHXSBGMsfrzXoIE
taM1by0TPk09Vrcx9FgvCYxLOcx7PuR4slrzLoGTaxOZORkg6xg1AoVGXXhgW3jCowPQOgW9qIFy
Ffb00gdKbwGvEPVZhk/Q4s7mALSvFdH91Jc2eHGyywM4pm51pj1/KQRHzYEw2KUHLtUORQ04C6EG
48LC5+hk4UBqCHUyuo1gkVYKRHlXJe/ceswPXqFo38R2gsoxOssoQvJfJAYrEOAdr+JM53hPJoT4
gy4jj3ettrayyk8LuM0Y9FFjBsesTsEcdOY1Rwfuq4w0aDO/ayQaY4NQoe1sykOj7LMyHOcgApyF
MYBq2p/oyOWTC5jRyTKLzkldnIYuPcQZuZHw9W+QyQAeTZwOfj/zN9u9ZyT6Cs8YVzpZ7/Cwxc3g
FBTiUEqXyfhSunr2Q8Lj2qQ7mJVLnqzb8iDpHtfajycrOwvbPVuQDbdFM98R6wZ43U3uZA28Zx6P
eDFvIVK5H8buRqWkLXbJzONqWdSxHnkgHecSaLoavkbHL2Dx1FSoKj2I6nvQ5Adi+lJoh3D0Yd+b
3Wc7nObdMuP+0i08itLO73gdFJpv+7WjbY9OzvxE6vvo28Qnh231Pm4WYC+Mj7WdBNtwHg8UPtAA
yOzpQlv5OYnx8DWxSQ7Dcxw7YLIHODB27HLkNYh7DhIgSEmUnyDfEhUMabpmEayDBMQ0tLuo+jQi
DMHUeDRLQx9yOjhtrwhl6LHy9gtQzQ4E9ZiVj4L8hH1c8BSQnHBPjmNyRu1T73GO9dsgPnR52NJg
qcYtD6vZKEL4zPa9NZLzNi07pFXvMIgxEiDgMe8fnSowSKlJDxJfpO22wg9q/FBp2NcYLmt4PhWR
Dmh5zrPj3njae6TKShGQogBjjsIdiKgjKmHSrzFpmQv3xaaFvlEg770WGjysjEl55LM5xpE0nVMT
qxOuuF0Q1y9DZN0wDy/feW10w+EP4TO4c3cgJ7ZI1akaYDmnWCsQIN3aFbk/SHsvRcwaMAYFWyM6
RcIcgd/gTd+iNgJ+b/UJAjNsXmtcfGdamB/9lHXQp6cfHrus3A+jfJfWg9p28Zo+MoN6iuaGG6Ss
PeYjonh6lGrm6oABHDP2VnwyAHqyKaHQ4RR1DDz1UTwpmcVHOofqqGW+QMUkgS8WN264Mu3G8GMT
YC5JctiEYzCjXOiSTRvSiKmS+GmhBmrDOQOHDerfMPnFY7yqm754tYbhA9r0cW/Z86No22Y3khKN
lOwdoJZl21sTN0eMz5glFMx2wKYEbnfXeYSVnuWhu3PMaL5ZeMBmq1vOYQwubaSttLET3svR6cn0
mhK8rmYeXgsruTQZNhlJcwPFWrWSV0fqjYzEjAj3q2E4wyGT8W0IUgyJVxn5edJKwpmgf6EDv9Kv
Ym5LjK60AtIeKppJVmhrmG1Iansyupwi/NgV4rETH4nQCM+wSXVXJPtkpBmWIeWDeVmdJpNB6QQ1
ISukezbbEDrdii1qqeCrRtEtMI1gr7Rpsft6dDKGQ1HB3jSk/qjD8RtithsnmQbSmczDAOX5FEna
vhUcs0tiNNOmlmq5tRysfUaHZUTkCOfbfX4IuDl3bdDehQjKMOHk6aGFNdpmJ8S538NK3TQlwQlS
OCnu2pe8E8HRa4MPVkTep57BDpEGRi6Bi1PGfRJGDAKiL96h0nC2bmWWvr0sFBukJQfZcXGzJ3B3
BtUpzDDROKXviOGgQ+D0ZNneORhAeGjTK1QEO0YsRFhizBy5draGGdH1mBD79JrkuSDPJxLb43kv
7EvB5g5xy7tEIytHYLD5myHgngzvvqIt0lGT4X4r/NTBdpgmDfKNhOVx1BDRusjlOl7zNXUIAjGW
ZbwrOCrEsNC3CX+Uj2ENUjWrDkl0mQWZKG1q2D5pbqwlpMg7K101qc59M4an1SVnWBUSPs9h3ev4
0qJJ0VrPkx1vCiHcQ/RcipPMYUd2Ldowp2heE7fEZ4fg7ETbT++cyXp1CTXbeAPchI7kOroD9FB7
wbpMnkEGRz0vMFCQH0KGrUey0JCDJYTZ4fUlMHwCfHEbPkCuhEQ4Mm+I5+Tcrd+CjuKzGQfeJUXV
GKLAGmsbmbf7kK99LDRxKaWvfnKS7ktasxuO5tFGrX+08+B1rbObunvNCgPyB1YOwFoW4NcIGqOn
j71N5xcVTrF34ZssiGSP2IEo5Uq+A0d9tOqRcNtAnjGoIg+rBk5s5oc5Hotd7gDlmjWxZMZrX3Sf
pxpxJOcD6bGa25V96+WXep7mA87wrBxS6IjdDV9neVFFccibFVFuOy9AxtUO2cXJSzCOIFsihSy8
R/6xC6GeQhUdX5ReXlUwHdJ4WhAm0UGi7U1Mc0kFXpTVyFEr22I8dQ6xYM/Cq46nwnApCmebTWL5
nA3G0YRbsZt789zbFOFjUp+GVAWHhJ533QSPBrjmXTdilTeuRJskftGIYdsBd9CDqbeFXd+3lD5+
2FV3UWSr44jfBxU/W3BDU0x8snOsPYVdLWCpuMvgXL5P48x1c813bo7e3hq92de0vSh6ZLzJ56g7
DXlF2nIl7ntTj5A00K62PU1dr4IYC+JvCpNvjbCWjTdaw27ySE8zZ+NZudFdlvQspY3DVoQnPUd3
N4Td+wZ4wjEggCEt5S1Nuv4us5u1xQ28nAVjqx5YDbVfRHCaGQRTfqaNgbXapFvqKn8cxsdgSgqU
YUSBFxJcg9U0crPMnIqTAXNHI2nmW/30bY6a8iAH69bs3PSSV93eGsLhXUuFf1cPD2ZIA9JMjIeR
B2qH1QTzkz197T3FbMZ814LidW8xSkxnXG/cViTSN5YXs4IG471tiEfVlV/thgZrRKLXpmc5C7AJ
kpuza9zmQ5Px8qhcfS09YgLc7NFYOtabtv9IGZNuaovKwY3o7ku8pUyPYAQ6k7du8Oo0JsWCrm+6
g6ZBHq4IDsqxXwyOGbaFAwM7f+KQ/0NcEskY3FQ8Xuhg5zva3Z5vzpDvWjc72wImogVjZluGQXKx
QqglDPA5s0OBczi7Gm57nqyiOoewIFCwEuxoegXVrW3Be+3VBxnoDiBATcPANnaNmX5C8lyd+irK
d0n8wPDOPoad/cEqc6ZUeeDDC813XZaeMS63RCu250hU5jWaYJLlxm1IuivJFSX85p2oNHSLiCSD
xjP38XkJiIM0nO59HS/mtSPBs1IcHMMY1wy9gisay5U9LWFAufUJN3wUxPswucxWBC4c5aWM6Hii
JALr4o7JrlhvioyVu6ENtS7W1PAqRTtPOZOuodxErFRXUTUXu5N3CRaarUi9p3SGoJLgKmCjjOZ9
qIW5cZAY78Yp2hVUXPuoAI1W2TcoVm7sxPqoZyopYl2hVlKLD7XkdJDoG84ip5Y7sJekVyn+XdBj
b4KFsCEmunRlbedzJcOdaWThuSdCMqodEqMAF20W9js6+PaW6G2QBAD3s9pwGPE0z8sEawBubkK+
0TYTYXCaFKMUB3tqgPerfW2N7uoIqBpDSKBtWHYHQrxuMzzgblyfsmG6RQXOqu8sZB12FWepJAAh
zi2OAwTEwzifbE8Up2Q2LpnUL6S+XZd2btEpTec+41eGeBTR7mTa3DzlJ7JFPNYy9T0tXUIOAI07
HPS2JXb5IXf0Iatw2MI0IZmAtn3LYIQU1OSszJSOdwFJvm6tI8f7x56RaBsfW7XCjpaYfXzw3st4
OrcsV36WGPl+aeq7kQJ4OwsqYc+ETYvI1G8igvVqTUSghi64CdjMjagZgAuY951iNKuz4kuagjSP
YuYYyKE+FO8Tm8ep9JLPeuz2KKwBIAL91Q6yomKNuQ+LNfiV88XcjDsOia1fwJpemia7jFG6DzTj
iwXRrOueRpsApD46IoZ5lBxDqNTic1KaJy+HRrQQHqxzdM0tb+zIFp+astpCpuR0aH8jG7HmbAI7
/pl+EaBEMe8YAJ/59fYJY2KISYpT8QRPZ9TsHnLndi790VXbv8wEkmcWsQmsvJHMt9LwrgZzNQyA
6R3PK6nBCk5aL5GQ99aBicAzuv7XWa4GfiP7Roj4E9kC/dlV7is8sjO6AiYg5nOqU4pIUibBZOIo
n7SGu1EpaNg6cPdO313ybFlgY1/UGhccDvXtEGGerJ2CUGPZRoc8JV85Y4MVfQhqLk3vvZDElo55
CCMozkxVNdytcZdwffehkTVbE82P70zUJ4kUW68znXtIE3eF4iTH4JaMLxJQt0lEVlWjAupxokzD
jNkLtqxkCiDZ886YzFXbBjy3sB48A4D7WLIANE62jYiGOpIqfulAPG8NtHHYHaM1puTiDoC5ysk8
O3r8mr6zmJA92xRVMrq3aUetc7jAR8TwAewHSRcELfdz8NEZWRnwK54MYDiMwvDOaoK/tm1YLUi6
04jt7Ck0k/dSkyY0KlXuYYecxoh+Mxtdfhn0QPkJzyIZsuIcuPpzv/AzC1Lvuv1oDWDqmPT39PZq
c309ZfTNA8mAVOALfPPclynfSR6d++hjLW+EHYgDktNgY6NzmKnwrwKyfwbOOTQskrrIFsiM/0fd
mSzHjWXZ9lee1RxpuOgxeBMH4D17UhQ1gZF0CX3f4+vfgiJfBeViyS0zRzXISUQG4QAubnPO3msP
DPlK8wK4sSqB16rSS043Sp7GoDqalFol1PSeaab5CgQ4qOwyn7dtJ6A2Dc0KzBZfcc2B13rh59Qo
GZCoCSxMPht1TM70M8VOTYwTwG4ppMspS/BEJLwfVCUg6pjDcGgDfp8qrKPQYrjkaPAd0CDvEFBR
fimt7kQDC6eYTkvwNnlb6r0IDG2lld2PKmM3OSgKBhtT3ww5Qtdxrjaix1mYzLmGuJnwMSgt3qhL
j+GsktGcHNoyFWzx7NMUqF5v9emmGnq2iv4IZI5JwARKdJfWtbLnK8e9UGhfLcoL1xBWj220pE0I
o/Ns20kEpcFG76t9Rux30xoQy4r8LkvIUqyrb/S3JekLBHZbGoZNE0v5tslxGZEGJbURM5V/DeH1
Kcgoo6Z+6Kr8CGrgXwOCC0LTejOrCTkGesIs8Z8S4wtWA7bvckSEmx4dSSW6azq18nqFiCUbLGgu
jSuZcq7TopwEwt/xtQ7KW11+90OV6kpLryCTCdDpe7fTw6e4Q6OgDAnJUfVLF2JxmRUiRwhp3Daq
ljhBPwSULsQd+pQT8dJORi96JfLotog3rTQfp16+D2ufjPriudFgJPddIjuzQddUiC2poMGuJCyr
ygcWBwwPjBc6PlB8DxpP41FLMdhmeqrydvbUmB9TfmXaTea6iUFRjGHzLQPYTUSiDTrL5mSTCeDl
9nzAobNnOWVmIKVihd0MtwQx2FP93MsEh9dkmctCieDpGXd6kux8WHyrSldsJr/xmgIFrvw5S13F
MFcjEaEJRmglw3PjM5046Bd2mHK8uNPvrIexEN1SXXu1JME5Zfqmx9MhY9LRk3Cja8xcyJx4/g8D
notqVm9TMWxLhdM/O1G10zYJpZsi0a1VYVTX0KQjO/i+zD9z9SMthFcPgOBslQMpdZedLuqDwpol
VPumSJQ3Q5ofB7kmclhgtuJ/OjYKr4ngWPdE2DM9JBlgpx5EJK4RQq8DgsqC63SxuWRUXiBLRXL2
I10iF6gnHKMWNx8nzfQYWdzq0G6tMpNvzNl68XvbQuEhK07SqM02Zv3AxtU+5IrizlTWAI55IOCZ
hNQJCQr2M9IEbgza54QlkXmgFfV03xXUpwI2NxWF3xVpwVQGDk1t5YeevTpeEEKa1Ok2XkTodlvt
Ejl7mkk7vLdy7b7WA4IQlPa2oki+T8GWLJGh+SY052s7C00K6+aLIo/dVY1+AZ3JFR6wnBBeGiJI
P14GGETEzTCxBC4xneoBtCeInOkR1QkebPQRK6PvfBd7jdN06LGG8MGvZJDJtX5DOJc3F4oGT7y7
HZsOVCpAibapEmCMdrwJXqj4h/i3fGqI9Bq6ZHwDCvKjQHC9Ak+/zfzh2arp0pfqd3IG17ZFhHFX
icCZu/A6wB7ulnO8o9ckjvPYvphNeZUMmUr0w/httvzjbA5sVKTyRomzLTUNQcWTrh3Jz3jPlGlr
hQmo6mK8adC/wTYfNiUy2yUWaeFjJ49jboe35cgUM7Kibylqo5GEnkZB976S0K7FhavLwFzm5BBw
aKMBa9heB4jQbcJa98IldFa/1SwK4GkaEBxga149WYKlfmmvqttBJiNBqp+0VHqdaHmILvsuIVuX
JhV/PtZuWhwbWYbrmKnsqcr0q7RTqwpUc0cC3Gx11G/7lFIz47Wn2/X2oICOPEgJe7lCHfYojz3U
Xwi5CZFjb6TZrJOjO0hsKQeWN5fF6LaPI6D0QaG+xN3R7AJPD7sMwc9AnOvIfxvQ+FVTY3B0C3rT
ZNynnVR7RYvRpWxL1esqSAtJS11SoG7qildbnjD/9zOwzsKmfJdUxwX8yZFKe/Ll1qA0E1tbDVWc
U4XwT1RDeVcriSC+dFI2EkxAR4awfCNkk/ZeFENREJZni44dG/R3jxKy19dl66JaSvmVJRZ+Zx6q
fqfqyavN/l1k9QZh7Ii+jzNbD/5cJ6JoMYxwNIifFUrrK6jlLWdBkqxAbhBCJL9PgArKWGB+q+Ex
sd0+kj2VM/L1bK3HxVXGU4SYoG5bHRtXjUwR5jKOR8lfygkZc2ACD47osa1Gox5/37qq/Ojat6xd
ZPmPQree9aA6IrKjBKzEN/TPVl0XZPetLl9nNbNJPQ575vzatXqhu5RrX5egmCOGtSuUTTcZ7xT2
Yw3Legi+ks/D5t7XVr4t7aAAXGeTRTFdao4cL6NdFFAC6WT9ZRCM4BqWQuUn7apK0le+HdNVOpaU
Qah36AtOWlERtKznNyE/q2D8R4pS79Ge84UbRztsALhKOQP8G6g5qlQqLQI/it9z4g89q4qYmIjT
dHIRPaDTAD9rhwyzrsShX3SsPGaz01Ntl+uQJzV73MTEE2jpM+Lw2Q1HSm7mHCg00Sh7V8IIVqGk
cNjJKdaGGUZjXIJLs4NtEqt0ulLrRPHoRMtrJv2tEOpRacbmDs7Dd/uuDm/soH8kJ48aYxJ/41vo
HVRKDxKRV6u5geo46ncwFzi/MEYJVrPQyy+Y7F5+7i0rwrtKMTSge6CFkc3poUjpsDfGHdsQMeRi
benJV4B4FDNttmeTOq/ZVJtwb5Sv9BJtrxXyUU2j+06PO68jTYNaxIz/apKJNagR7asBgYtSWdFg
9NVb26621ii91DbzRE3XylFy2VpxkLgjACi6jUDk0KUDSRvxKTlR+CMaSJz1UZIMlvrNULLuaJiL
rD/IXwHT6h6+a7pGM0oJKiINufKhO/J4g7l6n21ryajrj5FU6is6lARclOpXm5HRaOmXkAgGJ7IX
jm9pok+MtJT515U0i5a82cnuYHA6kMi1zHKEsyB+X9Rih9z1kWPM3rBuGmSBtAMRemGPWWdSdcpl
tmIxIuSVqsWwOkD9wFQmed4nwWKVSBULXegfFdauuSfTM6IyINOaTgu0xUgGkZ82vpfUnJ19QsI4
Fo3sulBXmWOLUpGDpwmY20pfksSUd2mlxhss6w+1L9HezpFgYkheJSVnT0JngMU3vu+EyvSoxgJP
fHXKiJ1e2cV7HXSPechOlp1OQTIduxMth0E72/JDY7DLbnrJ6yOIV1lNNEQZ48ZJMup5sq5ne8so
arcc6YGnrfQ015Qdq8HwRsi89ODDwkOfQpGD9Iz21Cwu/q4vqI+wsSqrMfKSrC7cqqXsTpI8dSMk
g3Qq052flMYGGSF8uw0tTGaVmGjNVI0epqqbNzgoNxwGlS1Lod5nngwdzsXPfpj0u67Nhi3oGJYc
oCOO1M4aqrl83swhUTKK3cmLmHBeC7vZpzXax1EQreNn5RY35vs4SiSVSZPtBFrJvrcLwMnqtMSn
XNoniBbXBZY1Kj+LMkKj8gg2Bn1qXr7bWQQyWesNakMIivqpoZ6srUkm5s9ge1+3S+8R5I/mk6pG
7YTxCZyhMTjPBSgRfE08w8ZFSYceYR2NQeqYgNdcKfneGgKGGnRb+ntvxJ+yMBfzXUGLB/yHLq7G
ZLqz24QN+SEc0wNbYAQEkXEf2er33sfb0wRir7T7fI5LJ0bd6c6LDqHN8FRTnc9urNw8IegZkdQ+
R+i3HalDU16CZ8ynVltX3a6twVG1CiVjtcfmngRo9/1wJBtbBDeIqMNdlXUEWrIrGkO2Nx2fZAyw
rcsSes8m9YZujJxyaZAHpbmaKTI1+Ohd9JhvdiGcUODKlpZNSTqMxzmX3ue8UDxTZecFRnY10eDn
VCld8wqqg0xgICPNDnn2cz/vJwBD7GyZk3Nirkk+eo2ADhfAE4lh9127pzmbZNNb4I+A5treA/e1
Dcuy84q4l2AxyJ2njCMR8anabexWkMbRsLFpirtaC0fqd8V+1rVoM6aLZqRHqFOCC3fgEd1GY7Zm
HK2JFmg8ukPgqtTmOWQ1gNEf0+VU1fguuyJzWNLKB32mAJwExG5Q0lNGRkECea6li6kiNqcMb3wN
YFkQy1ujAZjjbaxzqClzlDOB0oH8615tOjduncKho+OV7eyAfVWTGu5kR3CohzL3KoWa9r3tN81D
UT2NpXQM5/CodfHsEZqbB+XNZGX6ppO6H9SsKm/2S6rBKhvtJFbW8eSfAK0Rj2YPTwmQWqAyMwoV
8EtIQkkHpXseJxMvB+2rF4ZfFQOcq5my4gNy1mWKNK2uMAJzyPaVlHlT/0WkfutwHG49a2SIxyLS
d+gj9uYmn8nWiAPcJw0hStTwrfvGqO9VQU5uYmpkQ4vIgzuGGfC7yTy1rkJpW8c1eO+CAiWWYGAO
5d3QljSoBJUeTgpUWIr4FpH0tCYzhDRPk64gZkkUR9DXK5KOV/RVIWHaQe6Vk0c6ueJSLcb+ST6k
HIOkTtjhauJKMaS1Sb+cZNo48AAgrnuEfpvIVO76aKipYHQUUMLpIJiARFEdkg40eK1mztSl5l4P
dcKDpvS+wp/tWtX8Gin5tAnz0JMJ0guxZwMzegVbPDhDKj8MnT0c6aPu0FUS52vEldOqVGPqeL6a
iSFflrreMZn4Jol9tU/+Q9PK+0RrD0HB9gFFxdKmjHvPEmRzNZyvzExiVCyfkCaoqKEnR5IZRm92
Zn7xh6YEUUlUty4VpKGmD2UZ/JgANDhF1iteLErT8TtUJLxYMlOGb6i03iWpftUqHrIMTMXDrUdX
Ry1eZURfJFIhgQ9KlIH690ZNWncsFJJ0/PSu8XMiihhEuPtiKvnalTn+ALsYETfY4PprIdVkRTWt
CX7RVmj6KXDgW6FOs8erVNyQWgDIzOLlQwpLp4xUkH6T2Ok6HeK3UWsEa1T0WDboQtmvOswbvYtu
fo+c+0uUNP4hia/BI7HtNeLehSG5VmJDu1Zoq6wChajlAZ8IauxeB6GmfNMzEkzZ/oFqsEeSfigs
A+JzWoNQOmbjVVESM2FoNSuvUT4pFef3PNMfurojP9AkIMiKFirxYHuJQObSdRCmsrVhl+CmfQON
J0eIDahDr1FUUk+gajqI45VDAmc4JQOKzLe7OuJt0oKmRlQG5iY0mkOlIMQf+ZGubw2zS3OA1ddO
YFmHdHWp2sMeiYii1tiswr5MDh2rX68hpvNbogvLkMT0ePyJDuWfzWhhZbaQBB7Imlu0r/0grm2d
Gn+Yq3DW+oC4Hkp7xNgUbqYFTzl5JQbEDL8oNz3ENYJH5AwNHUFR1iyOMRy2zhh7r4a6ssIpwdFP
Va47whhLy0Ls2aovRpXudTTASL/eJ1mWPDkbN3Ku+fuSzZtprLVgUxntA6Xb/BnLwnOHyrKxgmbX
QPNH7LhWSCxG3GQ8MwIaJwQFZ0fjrYk/ADsMvQdZDnejeSiZd4lhdCTNTeXB3KKSkdkfDFcx5AmK
iJwSFRp1QpuTVZZlzwOsDu6CTrml6agv6UK3GLXrcsWegOAaS72RFPprQouOjUWzxeoojqf51g/i
N+L6iNdqtA3oNHbnsSC8L1HZy5TuXJr2LhoofI42630e2ihHOWc4NRUht9Gq0UuXw0IXLxAFeklG
PTZeUSNPhj1IjbxI7xQkZnM4VTtzKrcT38OWKASmD3nct+p1Xy4ZAFq+NLXM16Qu2IPN6BVo8nKW
zuQ3g42SBNAUInThlHb0SoF0OIT1fUrdWW9CY71EBuF0MrcBPjpP6ljGNZ+U99mI7Y1sH6wp1Fdm
Zt2apXKFE5qxLbTqOEuxN+lXfjrfYtoLN7MB6LOuOVcjZ+i8ksQ0DEidI83TE7ag2uvZo7HgKklD
Xi5Sich8LZOWtxD2e9KhgNH7lc6hUiHjsaRP2xrFUZkA80AkSbxOdsaAUIBofkgLHDC6QO5NDuNK
SEO/xte3jTmNbUyhZR7i2lVTZjD1aLOaReMYyEXmmW33uCxnBREZj+XSjcSWvRoE5iO2f3dwkCn5
UIKm9RAdfDskVBjV3lbtEfTp6RuIG7akxkg8u+3HTsg2zgEeSUg8Aa+uhsNmpH3s1uxz7FzeSnV/
l9nmj+VfpHE8bpO++z4qZFkGhaXsQ2X4Ys+oQ+YocNs8UTdzyoJRJkiZ+L5dK2HRsDJHFOp3pLTz
Jh9HBDPmayzYIlCvznd0HxHRaSnRS4sqyArta+rjRDUOoLWhjiLwNZ+N2lHqeaMaUf9VxGWzzDdg
6ieCE3xxbIoJfnamwXkEm7dUylIqW+pVhJ9MtWhk5ERwyzQ+5wn8ZLAEhZD59SUaR3NVVZy/AiLd
1QmKNGp7bd0rfC1RGVylVpOuB6E9+hEKV1iTqoMJ6UB1vUARqqjUFvR1wraZ/WVzXYI4d1F6+Kz4
ewwvB2AbD0Ete4SmXU8tzQGf6BN62h0xpZaxRfvBzWUKnCMsPG4lYX9UDRMVZXoi1CBV6mTXjtpa
0zXktfM4bqx8O1hgBxO7M1eYKqS1DE1ozHt5o8bto+GXTBRVTNRCzJEz6AgVyelNsC9ngiCaPZSb
wyQ6ZWviUYt1/C8qG9BVWNuKG9KLwiKWruu+fdBHsmkm9P9riIW8E5wBRVXHm6bvn9FgbQMOcDPJ
4CtjqqnbCpfeppDek9yoduTqfkmjvL7zuTu9b1xpccEpiUwrz7JfFV9W3FLqWQQEdPyGLDXYzORd
IrVYt8p1kZjBkeF7l+sJhrLQMBYQ47oALb4tOzrI9BbefZtaJGdxoPiGUV2xnUUKEWOQGNTEQTxC
d8bmsNEamEP9WXMxv6F/acf3GJRvn31rcXxt9CCnky/ddbxBF9knfDg4US7fumJYAGI52ZoNhiCr
LzyiczWWTR/lCJGTKhqy2txlfl+C+IcOSqc33AQq1l9+/RosFEjDLL1nEUu90ui9KSh3xlzuQ9Nf
QYT8WitiQLRjsZRVE515SrvQgTAHK2n7pYUpRC+KVp1pjPArOwc/J9BtXbkDs40Fof+i0PR+7tBM
mQSoqhMt1GUjTendeO4WecBc70BBEVVB3jMeVWVLvyJb1Q2sYF+m9zKorHBG9cI54ySnZbmrTJSy
svLk5zSho2xMkKDMrt11dKJDVAYsIuwItLJFFT4bTgMrbjsEyAdHGVkxB8jjUNKJoncn7dU8MSmA
2g+5VBNzRBZSUgh+0nBC8IwgrPPEZFE0pSSUN8VaIQ3lkeCCw6Dqt6WUe6lJcXdSHlX0M+CoRnFt
AowFUY8+ejTqHNEjIeDTIvEZrOS2RnnsKCnfkkHFI9OZmVpkl0E8fGuTmrlURcGFzhdXWuf6qqTd
xmWl7EaFlGqMY0xUefMg591zrb8nYUj5IoBOCmExsUgsmASU5qQ5RrZd7yN5pIwVTFf4Sd+EnBz9
JXmQk8JbZpUMH6nbGc2YbOgQVZSY0swpEmo1c8KyWZCGgh8VVXgimAoyQ3npetSyPpJ4o1B15pJv
RTjTSsNpgHoPwW07TyEqbTLsC5eY1coFlTSuyVE51PNTpy4wPz+sKUVfD62VrXF6XEMPQLCeW9/j
oQs3lsIxep6RwYSKDcZUqg/GQOuLBnzrqsVJmsABa3IZuToFQ6q5UNv1tI44q8KXikb/ZgLWtaU1
pNfNF3ZLypY5kJReLMQJy7NaE4/hi1JilUs5q0deGCDJ7MT8iNkQv5E60ioblNKBevtOEQtfc4hr
RgBIrIr6lf63jJr/NZ1T427Is53VzwNLCaXdrkveZgl6If2WF328k0NN2VH8xhbDYsuScmCElTcU
T78YqvFVUZSbyKpeoqxKHuDAtauJb2zTLFks4jkYsGD5Ecck31orJZnwUWTX6wErNoEadD38Zhiv
ODiEHFsJVrgyfdly7CyrNmNUEJzIwu2TT1dRZXABCm4TROLj0DCqE3jROnVKt53tcMv5LF/bHIao
qucMyLK9ljI2ZEKe0KJZ4PwyX402lTp2nG+gyFLvpADbNwofvJSuUoOnmw9UkCGFtbhGxk2zlDjs
uc3WwaTqpD8xmRapgrBPGxYdNzrg0WxMl6MwcEH9zUiX3A0Ct1dDSJMMZCAtNF1udzmUsCihcg5f
nLNipXMYHROYJcx5cjWfgIALDpUNPVpb3og2vdGIm6MpKNdXRCUG4TSzkuL1ISQ8C5uNRrqw41u1
WBlDXm5nWuKZpAQHdcS3lBM6ux6mAmnSmxJ2JJnCA8S12cSOHmedo5WUk0mGvw58WAF6gk6qM4/F
qBYHNaaJ2/sDfaZq02cc7kMbcLJi1/ZuGKY1fU2+Jjgwnl7GPywJPWLf6clRnysfevFKHyLzpq3N
50oxiaE0qmjdBcvJrmHgxDHQ8QBvlDFGD6wp/BPU+20nlZhu1Mwb85BqJvEPbak7StNVB/VGUGBy
FuPPkJUZ5nN2D1rxYFUW4dlzdtIZpLoFJTiH77Aabybium5xANs5EZ1tJmIMvdGtKQ865xn7G/TQ
a9uGTcBUQLek+yKM+nZM5YasPhwDgVy+Q50mg803H0j73s5GEnvyIKuOPdspYHhANCmea7zWyHMn
WT/JrN7DQKVggmi60uSMJyaNhH2LILsyTxqJtHVrjPDnm2bDdryA23jFMjYXdrf3NUSG6VQtXguE
vLKMGZZWLIe4ikmjWFOWrPelHe4TwVEdmShiYyjxbtYN2arSxxfVSvESVdRVwwIVezuNYpvqErkC
ub3PpZMsIVsNenrRZtLn9wNZZlZXsZ1PQGK1dn/bqXaKmT+tMJd9y2i6Psrzrk7NOwJnJddPDBz0
wy72ecWKXXjRiEoOLwzdfqSO2zYeJJaunr3iWEzHoKcfSHa8jFVRppnfgb+TO4kFuKoOQorXNFZZ
r5oW/zsWs63t5+swybaURNpjSnd2q0z+exAbGLtjmqrqeAoqFZDEPCDNVVGLQ4tD3V6jqpfNgJTU
ooEbPes0xfr+qtZTgnlSujaix8plVfKVIsYrNuBPQR3dliWqW5kqldNW5uIjAamcdcVtFcFCay1U
AUYeo2IwN0rxkMXy5E6GdDCQimHiYg81ImsYazs8ckZjhxpUOgV7DXaoXGxZpKq/GCv/km358T8A
J//C7dl8L65fs+/N/wZkj4XV9392NV933/vX//PtO+Ta06/e5uW/+yewR5j6PyxgabJlq9CUDQuu
4F/uZmHwb9gyg9szZBOdCOCa/09aVux/KCogQIIZdVx3P6E3nJzb8P/+FzTTfxiKTJAB8CtbV4Wi
/yv+ZrG4l/9mWxmqZUHrkfkxnELgDi4//SPB0R86GgIAuE/KZvAIHluP2/xtgTw1u3pDTPb9h0d0
+9cf/ghy/JUS9vvlMHt/vFxEAaI0clWcAlItYmpJaa8+qVN7gYb2+WV02ZYtTfwOCIs5JEpU9sQp
hZS86AmP0yWy38/Y2N+f3H9fQz+nF6po4Yn3FCcqnp66zt1iY52aDcVVh2aCssq96IZIpnL17zzB
vy97BiMzZbPsZ2PisuJOHraa+YTN6c+X+B8Gxd/XWCzxHzBOtjZGuRTL4jSux9o112IrOcoj+JLZ
Udz6W7AuLvALz+h1/xwX6k+ClUx/2TgbhhrucwM7rDiFu3lNnsNW3umbwMnATl5CRp3R436/1tkY
lMGnWiqKPZJrhkcxsQtM8ocgS9ZQfdeRmq3zKrrVENtLwnyiXtCv1FxkF17jcpHfRs+HG15G8IdH
TBoMCvqsESe6t/tQG25pPUUXrvETknh+EXg9liYbIEXZSfx6kWyAjGHkimDxF4cC1TyhmtsqqFZF
R60uGg8z1oPJQsNNpDoe5zV2zx+4hq7mtv8CZCageaRTA+19L0w4mxaGtafw9RoS7bOqWZLLmQKD
HOyVxG7cgmQOB3/NVdWHqNKk7RhFLnWmNT33lWq1bxMi3NJGHN9wjtND7dbKJ4KIZZcudoFfmfoR
Ek3Qzxp0dNTqJBwu/cGruBh3JXEPIsJr3y87jr5Hgpa342PMzVhmc1cM2VVKpEZC3y/1x6e49jFU
61cVbpNuhnugtddJGx9Gxhk5rxKbxmiLJ9KrrM5VZGkflvVO07Lt1A7bKjSvoaaRtBdSoPIl58Ln
tXyif3otC5nyw7tX87hV8B6L07Q39pqHz3wt3SkrPFD/KmP1r8H+cQiccTR1WgB90P28VrnLPNwe
x9ERDpE/fFoX58TP5t2PVzuj6MoDbhFb5mrjDcfH6nXyDIdNooOYv/uK2SC/T71oLW7//EA/+5ZA
gcC9pEkm2+eTR7WoTqWAyYP/AyZbr9KbC1/SpzPix0uczRk6zfcAS9EyIxp7mwmxfOt0R2NCJLVt
qyBnevnP7uns08WTjelhGsTJKk58wGly/ee//+mb+vDMzsZgVarWyFgXp3Z4bsqneXjKNffPl/h0
hdRtitSWIWAVKmdoPs2Oh35Jqfu5QuKcdutdg+VwJe7tJ7GnBOYkN+pL8S+BSP8a8cuOSjd01dY0
9WwpyWtjUOwxEafSnFYZMAbQgasYv/iFu1v+zvlX/PE6Z0PCKsuqrsZcnPwrf0MtzAn20YZW6LZa
J67tlheut/y53y6naFQx2EwCzDm7rVlSQ1hO3Fa7NNWlY9NfwJx+NiIMxZJNRbW4jna2schNrcon
TFsnHeBnR+pR6YMyHfrdn5/bp5dha7u8GRmn+tmERCmUxEH8MydFw2duUSqRvvTdhYjtSxc5m4eU
dCybQeIiiVXcxzIpfhY8lCy6tFH6/aWwRScORdN1MJT6Of9cJQwvTVUzZ4SPHbmcTrsTWwsU7Zzs
CYrbUq1ZiwsP8Fdu8TK+f73m2eYMXJXh6zHXFFR5ohoPz5cYXxgy3z+/qE/2Sb9e6GzEKT3yDoZj
fkqP7XHZk9He2ZibeLssVJd2ZZfu6uxrWrjSPZWs/NQqJxV5lbDTpXJBvuGFd3bplS1D58Pim0pB
UJUWd1VXxGuRuEHp9sKDW0bXr5+qbSOqgGa3kMaZ+369hAEtxc9RIp9QS5O47KjDQayxlHiJ46+X
5v9NTc0WNdJuGR+X9tK/j/1fr3429qHrCWSRSn7KRwL80KmIUyNxgP3vk+7tX/fy8Ri33MGf7vBs
ZscM1TW6zx22gbzprBtVu0mQKTTGCYvehbX3s5Hx4WkqZ+esoRmpaabcj4JIwzbTzTS8o1aoxgsD
Y/nNf7in828Z0USgjOmUnzrZOBoN8kQc52SwOqP/oKHlFioaDCEuDJbPhqMuxM8CAXzu82QDijoF
4tsmP1VQv2brYTIufMafvqoPFzgbDhTPwj4Zeh5f1lxpS/uKLTFSut0wVqQM3f95YPxk9v/2FD9c
7mxkEE+TBknS5Scf8IZFORONxjc/+CJrzRrzBGp+bdXbXhGF7p+v/Omw//vCxtkwMdEfNyHNyFOP
LCvPvrb6ITEvlBXEpYucrZF1YxmalXJ39B7ulpAG8ZbjkQTfdoUUz5W3LWyiN2n951u78AqNsxlf
Do22N1ReoUZkehNAyr2pqludnFKZavqfr3VhPJ7vpfMJDS+sAYYLHcAEq7o0XhiQn37PH17U8gs+
TMDZjAcj8XmG8SxcLCtOgUqrazXPBE/x55v5dCL+cKnldX64lKT4yLySgcFIL6KEFFYae59Od+e/
gxce++2fL/fpDPLhcsudf7hcL0jwIlQwXyJxyaTutmRqNti9WuTPplHv/DojKfrtzxc9Y27/tR/4
MIMYy+j5cNVJkcI2ixgd4qbzgi1gNwzG0BVWS5CG7YqHeH+JiH/pKz9PUo6WYo0RcafkXgG6+K7N
03oAOEtkJ+y373qwJ1aNDl5xYbb85EjB4vbhEZ9NL6ZVSCoK9/wkJesSzR5et23iZRt8rPZG/9KL
/eQ+YfPZWpeuvHxkHyc2+JRsvCClQ4jUFO08yQPrCzFUg+a/KZv6qHGQ9jlIQxp3kU2uzQsD93wk
nV/sbNLGAVd0A9zot3BX77CrHNSNtFG2l1KQzycWLoM5nyh7QTYKO/Kz6ayoO83Pi9Z/o9/VrIwU
ekZurPUu3sXyYrco8tWfB+v57HJ+wbOZrLSgygmdC6rBfQ8lZLpQRzyfn8///tmW1QoKvZvU0n8b
6jcYa4s+Nh13/9k9nM1fk62FhWpzDxV23Dbfm9KFo/mlh3Q2a5V4c0IWMS4wvNro3ILinx0dGi3B
9+KT7dtv5Yzz53Q2U5lxFo7V8pzETXJvfaHB+qycFHs1ucuZ3MhW5unPD+3n8fTs8/llqJ3NUgGM
HSQi3FSGYtrpa9PFrr/hsI7xQem/5QaIisScwsfSCNGewQb3kJ9mj3mw62cBm8BoKOj1Q4KTLcbr
KTLTflJqHdtLmi6sTGKyHAtVoRPWBJfLbR964JglWrwJegnKjYM4+tHgQ/opTIqdk78jG09fDyUn
N70edOqO6GJ1s4X+m+r1m0U91WbVsMtNDbbbSTNjfgeqI7/2CmizUsYQVxtoX4SiBkAKjem2xoD2
QFOe9NkZjQYC5k7bJZow3SorIdFM7XeLw8GuaWcfgBSuNTVsTEfKOnEXCTyiQdjH+waL8AZYe5TQ
8EfAV0wWTC9zFgd0IwtpSDbRvyYv4KDrjdLNBCEPmH1JkYsxww6zN8V9d+HD+u0w+HPEaMx99KXo
qJyfaZKwMUwlCqS3+abc9bfzNiE4SfyoV6n3b1Qtf16NEoRq2aa2POhf1zQiGwKTqCq+4721Ubx5
ax2JIHfBfHmBazl/Hpuffm8G0RVMgRbhNWeTht4XY4j5z3+bylPbvmbGhWLEpb+//PsPC7TcEWRa
88bfkLjYDEW1ePrzDXw665kmGR7EPxHMevZt4TeNcy3ufKAHSG+wCgXWW+T/WyPAsgQRRjZ5Eecp
OBDfGzNOY/9t2ftSyXMwUj9162Y3X0UX38knCyC9u78vdrZQKLrvK1HJxbTNUjQEbbrR1sr20kbm
s1ezpCIxxARJeudPLi8CszMazX7r0cFOCa6NSylTn061oKppsC4Xorf169v3C4TlCawX7gR6rxuv
F63bo7mhPOQRq25co+v583D4/JKWptpE9hDI+1saWEVaYJ8o9lvrDh6UYc8vV+3KWP0s+9/Yrn3h
5PzbFnT5XMWHC54tJ5EZTg1sevst3uWP+tdkG8DlIEoStbObe/m30LuUHffZ+AD7TcSpTF1ZO6+G
NswcSoMS5k3eR9toH2ymtbHGEO5deJTnh5Wfd2YLAOSybBDddbZD6lifcHYMDJB17/L+1sF9SYt8
mfyIIKWJ5snPl5PxPh2W3BWvj8hDHtyvY0ad1XEcxtF+y6XXNv3aZ+8Xbmv52f+PtPNabhzZ2uwT
IQLe3BKGTpQor9INgioD7z2efhZq/pijohjiH2f6truVzETmzp3bfOv8Nl78vv8Z4K9//8kk0afY
GjTxLB8sPXYcL4S88DDbNV0XV6zrJeP0eaizFUSYMgsmn7no050c/q6Mn2Nxbf9dG+PMWiQaSFGB
osmPhkT8BBRMceaNxQ7MbpZLg3ff4erOWM7td0t4dq4XFuk8zcxruaIkp6MvLjiUrn43u+16yW86
33+zy3M0JVWyNFXVzuPmQO+LOC5z6yNq9Qdd6O9Vyri0TFh/P8yXp93/3fH/Gefs6dHqLVqPZmV9
TDskRVwaNNbpA3HKq7jLvwG1f1eQWl1R5dqSTeIm5xeKRmOTTyx7+WotbWQvFMCv6V0mH1q6Fsl/
5LJt30Ydzl/FADdz+9rW/HrM/v0B59smK2IaoS0+of8qGU+oTX6/ll8/2b9//2yLCA0SVH3KBGm/
UYMdJZ8r6hmvWPtrk1j+/aejrKX6PCA+xfcaTo36YAxXJnHBuDMLiUImVaYug9TMvwNkBs03ZsAq
1Z75nry0NxbipbR7vf0173QMuNfO1sV1U2SSQLgaiqIu//7TlGCC1gqEO+sDSRUihfmGmkN07Kwr
K3fBp2VmioaJFSmk4hH87zhwqES/SqAyBy/JCYmfNT1cj+YddtCOPN/9fjNcuJX/He3sQ4lTK1Ot
gMGoXDLxm3lPtYIdvhhrOifWM/WY1wa8vIz/md7ZMjaVhjJj0WLki5W1WTIQxW8U5A6ti241p+v6
vXVxRBWNIJPr0lTPuYzQioRIFBo+HP2KZWU8xGNtG03mfb+Uy477Yjj+M8x55dXczGWQDjUrieaZ
NSD+RVWrhUZEuOigvn4/2OX9/2m0swvMEOOgthRG6zD0zUO1RoJksHsb5Ql7iTQJDorp34956Uzz
ysKrUmWN6sGzL5fRl6lpRsY6qvpaqaVNkxpX7PzFITQdv5QTTY38+d6PDIMSGMn6QIedkLZrBdOV
r/QlWG7hNSmfhjjf8MqY9A3hp483/FAKXl8qO3B1R9plvFht9BidX/ffr9vfXND5zqBaUhMl/oFo
ePatNCnJpIIb9GP0JC/+WR3oZqUF+H78NRyKNfA3GzVzMGLDq3GM7QZxxCulKJe25ucfcHalZF2p
VoWPJ4yajd1aPwA+hRZqCNROKdcM8/KJvkyWFCNVjgp5e/1sl6DvoNSC0XG+yRxRNCft+5W8bd1q
C0HLuZ6iXW7+78Y78/IpoKZXTGa8AnnPLPldVfdG8pbIN6J0u0BFvv+WXz1vdo/J9MwlbmSdP2Jq
kF+ZP6XWh2HEb11NuFekXwa9WpcdfeWrXTwMFqNhtGDLnHv5lpmYBs1CbJvyyaK9KEWB+PvZXLKM
QKf/3whn+yJv2hbR/xBXQBI8zfrpKxnCuNfKXi8fuU/DnJ3qoIiKIUyXYbzZS3/ROu3VvqMfg62w
jve6uJL3gddfc0EumsjPszs76T6d3yJtIKwf/Wnb0pvbVc2TYrGQCnUQ/xvv8dKCqjoFo7oiconr
Z08kP5HyoCOC8KHghlTZKeQlcy2Rf2nDfxrDOEspdh03HLgd82Op39de9fQ00w9pGLewW+Lp7fsd
cmkPfh7szHTVUJqzQbXMD8T0DOVNi35+//ela7M524JVqeWlTDjzQ7LQ2N22oUP3g7/mSUtdQtK4
0bF5gk0RoZ7uLMWB1yo8rk3wbG+iNmO2yNhhGjO8eiG71bNgc2WOl4yGavCcoIKJKNW50ZhhRIVC
xSLWP7MXhGxFG8lo9wEdu7UfrhDcHRzZue7bXZzap2HPLGMAmznEzzQ/2k51J1FGafq/2R20EMA1
g4iGF/6vqxqZBZK4qsrEUuFea6sHamGd7xfv4on6NMQyyU9e96TTP4pGjvnRd9IqiHeZUm8qTvL3
o3y1FSqRVmo0DRDheAfnDQeolxRoR9XjCTas7Ze3kiOt4E/26Cu1ruyZ/a5ed9f2xXJ4/rm6zgY9
mxtCsRoQ22o8gSXgUQuCYRgOlQP706OEPhSvRHy/viwYb3nXGjrwRl64Z4c5T3xNRFpiPAGodVRK
YOmpR2HRoQmW7i/72kPzy7ZXDSKMoilpkrmAys88gSYKqW2jBfskaX8AUyK+WJE1+K32/n/x9YDq
EWPGw6JO79xt7GVLiiOtl05BuiJlHz8t+HV/Ox0RNPfvUJdaCdvsWuT5y85kesvT08Sek6g0z2w9
6nxx0xvgoPT7gtqVXbM2n2L60VfNTbNdXjLWsdlcfT59OdTLqKZIjb5B1uNL9aoswTUdhUA6yWtU
yVV73EZu9lt5QFLzbXwv18aPa/GIS9vm85DK+YXTSwJ4hkg6xdslcLvgsylFWi27JvDkK2nGrw/S
fyeonG3SwNKM2lKZoPZoUsCqcWm/og/kSrbyHDn59ZDZlRVVzm6gSAlLkKShxCmUdzM9fU5h0/os
vKA++WToq9jtJHSfruzZa6OemU74S2glgSI95eZaVR8t88r2vLQ7VVxw5Cg5f18OX7kokcpBIyIl
9JLhX6GzAj3hitVcfuSZATM0ipohUZoqAe+zEy7AOfUn3xdP5gF5iB/oWBDdRM4bAOGqeqTKY/v9
gJcW7fN4ZzeaGCoNPdSGeAI4M6LkNF8J2V5aNAwVT0QMJRnFs49i6Dq60RrzmY0PAS2aSG/dRRrj
v5jFp1GWWX660jQ/zJrY0MVTaT535h+5u/JuuGR3NWqZDY4Krtm5NZyrRkEBq2MWSrAyg22kfRSL
/v6P/2IaFBdzlVCjQeLz32mgxSxHFaI/p0hJDpacIR6re98P8cU5xBYs9cv/M4R6ZnngIlt6o1fi
CZXKW8qLkRePs62UyTYNwXs9m1y5MK7ssYvm7vOgZwZIhLQrRwB5T8ajuhvWtBFt9Tvg13bipIdr
xvXSt6KCh4wKoBCd4tx/F7HQwWBHVTqf5HRXZ29916w0/VEB1PP9Sl7a2Z/HOdtzNWCTNksYp9R+
ytEvMSakjR7X94Nc+lyfBzkzB3qSl/QZZ/NJkdXnNEa+twaZlZcAyfRQdSsLPJZ+rbvnwqAmgSKq
HjSJZP95JrON8qRDQWE69YqMXsUHNRT0HacusCCIEvJ6FiP7+2leuqJMnaZZWhFVVGDPO0iayRqR
gIzEk/I42UsiOL6z3GCtPiIH5dVrOEnfD3hpihxmC8/GAPt7bmbTXB77qa7nU8NKViVFv/mL3JLr
E+xa/ZmM6pXxZPmrXbc4eZBMWFONTuF/d+XUyK3cjt10GlF/vUWCqHmBUbsB1+LCM1NXCCm5+gaP
jnK+biV6lQd74Kq1/xo34LWEDVNYZNn62qkzw+keDJNNix5PctudymNox074aNkjveWmrZy4m1+N
p+9X+8JbgNYJ+ras5Ub7GnfJA+QFZl+bTv47BBEv9mAkJSTReldb4tN33avaXTF0F7bUv2MuX+TT
nZC2ptVSdDOdsj+to3mhXdmowgasdLNdalmuRQS/2oN/xzuzO6WWLFI8zLFg5yqv6BBa4c/v1/Ha
EGcmp0TZE3o2BzPU73RxnZIpiavc+X6Qqwt3tlWDuEktPWXh1DUoaDv35lc195AUxGDXFPCuJuv/
d8jFpn/6VtrQqEpdMbHgVNzmjgLdCI0f4nN/Wleh766P98HVB+ryQf51tf79YEuI99OghTaoGbmT
ZZ7+OnwLdoG09+HS4mkBd/5tinYcX5vol7Axj5rPB2GxS5/GbNTe0kaBifrPiCSvu3XoVMZNtAPD
UpNqMKnlnVHZqtaIik1XBlcvzZf3Khkb3ZDIBfw7dmhpeVrr6nSSwRlbjRd1f77fOZcGQPcbx/Vv
Ru88gThbQg73sZlObTVsqTy4zYT6iju5eEDn3+zzEGfrl0i1UahpNZ3S7ZLHazca5UL1+lq97MUz
8HmcM0+sATyBUgrj6HDL/XXphV5Nq3q0JZLg5OtrOf8LHhIeCxaZ5m1A3F+S/ko4FbEk/p1Xcdut
0U68RzF3Ja8iOgyvze6SGfk82Nkidn0eqHAgp1NDM+j8c9beYtSOv98LF02+tmwEvH5VF89ThG0P
xxFx8OmEauWN4mV0RWm0mR9rFxF3J9/lh/nHlSEvzus/Q56nC8m5Nmh4MSTo522LE+EfYeaJx2SL
AAuma1rkgvRrr+tLR/rTRLUz51b2a63vIZD8jXMRJVmlXv+a3Vu3VACoq86pnmpbcJrGRjH3+wl/
9XRNi1JAniOE2ajwObtx+inrkqYMGTmw1ko/up36oKotANf0yte8dOw+j7Sc/E9my8j8QC8lf+TY
tVu0g9YDVViJd21jfp0Q7gHW6W+ei9zy2akrDRQL8zgaTzIVNnWwydNd0LxGSJt/v3BfDZWlErCT
0XuXDEOWziw/xShjI5rzcMpoVc8CCL3Xuq4vGBCLKlNJlxVydoxwNgSKwnlS+lp/0g9oC3uIvwvo
pdKvka9mismC0kFg6PtZfdHWYERd5jEvWyJVNop5ZuCtWRniWTG6E4z37BbhSxRKZtjATvG/qN3Q
qQ35YozZdzJ0N13VKe05P+KFEg2DxlvhhKB48lpWauDUcZ6uS4SzkIOvQR9NgewFbdFuehP8RjaM
8rZSC/MgTcZUIcAPBtqyhhTSZjZvc3XWDxpwty25+MHJSAZBmUVkc9ai6Vc75vrRHOnXQ88WJTVT
TsEGS/ljlaCrSO1Z6fo+uD+IhQNKgWqBxkdThLtaacaF3SYjLJ3yV/NYX5cichKwXcdtjQD1qm+y
/pAlivZUCEm8FzKx8xQUwzwNGXM7yJG4sCyQI0KJkE0bNO1HO/T6o6YIPRhklIXNsaMQzO+JMo/J
B3rtsjN2fuYkdaQchLEv90MLS16J1exO8UMEvtD//1UXaXXTGkmCorDSr8NWGt8iRZPcFP3Rl64r
0HHUDZ4jAcrLjVWj+IjyXONWTS9uQ5/lRjBD9hD0Ux25EBsbfb7oiAKh7xKTT7cx2bo1vFyci1Dq
bHnR97TQ4VoVhZhTDIAe8qrVCJAXE1LMckIXSJT17ZspVQrQkFArgnsJUsI2EMpAoc8p6kJYB7U2
bcYBlw34wwyOPm7TLahwESRVeDLNLvbkMFX3TW+mtprG82NdRqI3cZ0eLBSAAExF7Uqa+buh0gLc
lX3Qi11foUfeaqjC+ZE2IJ8FviInFYOEe7grqIfrXVSSEOMnYoVUaRd6Xd+McKoBkbSQ6HZdhHxZ
rAULSlZBqn5WtVsdYs59ZAlvQpouJSTdJCMFneYo6mmlE/dIfkh+/jKGAUAty4IUPRshsoMqX72L
b2JhGjzJD351fvQMgIArBCDJEBaNK7cT1WqFKq9MBZonyoezXUjNqwKHw538Dq9B0cKPMJvig5IA
SKznRQFMrA3Xl5Ed1GEFr+SqOcpF8KKribiyIsu30ylkHXODwnu1BlOXG69obZjbqgAlY0QdgPch
KZ1oQjysUmq0yOF45weaJsRVhVapHZn5b95alger5E331dlVS5nIcl6e/CL/gNcaQQ/UJTDl0n0w
4QkGkVYwCZlv0MGRnrqq/zX4bezK8qStRHN6lxux3eh+na8VMXtILP9BgnK2zavuo1WldqsZSb1K
GuOnFCDnaIzDrTZCrx2Nbo+4BX0NjTht5KIEeFvL9dMcylK10mA+AUxFaXaS4sSTIhOnP5Ik2M/1
vpcGOFDBwmhXUTzHwXBi07DeRbPGbGimcSirDLzfqPMsKYPXYIr/IFSpgRyl/UKUmREa8QhZBoTW
A+lVS/THWiyelTgLbNYTtNRCLLQi9sro+15gFJlTJx0tfGMQuZTqLgDb9GjCYrgruvwtrdGenXpD
XQtI5ge1UDlVJJabbkCHv+3MDjl4mCqFlZurojU11y+aEPDEX6bHTKJcJ+ilTt3tHMw/UMHLV00t
pF4gQmoLo59x0ihIoOb9NosRvxcEwOmdme2ilB4/msRyxxTlfW9mbyYIMqCoBjhHZdwYavGRou4J
9qU9ar2+r4z5Lij704hQ7ErOyscMya0pC2cvtqYK/kV0N6kEjvpxRI45lbsbXxOeS0FGVpSQ956f
+LvXCQROoALqPMhuW6g60CSEPXV6UCUjIweQLJbrTAX4NQRm5FIK81use0pjuyDcmPL87vfJs9ZJ
4LPjSFqlnX8nzCVEjEDsAfjga1aF8Jw2wQ3q+c950vwcyKquugm8VmE8xQ1UwznMftR9ep8UIJt6
OPMOJHHFUUdkrzNDnm5SrWjdWVLfrVAtnC6EdZcjY/8qAbW8a8LgHT3W6g00jnkviyn4W9X/sGr9
WNFut5OVGGqhZSy8oUQQN5YJ96VrA3UbiRK6lq0s7juZSRtRHL3RV9Tfm0156IeKSr6hCteTD/xY
MKsMlHWBNnIY/qpgY6G0Qi9PMlBBmcfauo80YTONvXyANiw8SY1kovurVPF9kPo9HI5A3FEXi3j9
gHkL59rfUEeVrcq65Iw3qW9Lai09IE/OD6WxSnubUiG1Tb6ir82UpYdoRI+aeB8bKWjzVNByzY2T
NCt2kjZ2pZOVUh066VwO8rOhtvrjYKQVrEpOkXxr1NO4DaKk30VBSLG71FiwO1Jlk7f0KqUCUrlU
U4IrHzMr9DQ6B6kR1rJaOPkq2sHbBH3gwBarpNHh6rUq2j+zL5TiIUNDChFJzFjj1o3QDttGNnM2
qSWIiABHRbNwhCd0K2PFzAibTgaVdUHc1vWNWAqI0iplETsAnhqcgMhGa/clnVQPdc5qgAZaPwrF
hzUattH/iALDK2F8zaLONT44U3ZTD+rO6OP3Tss3QvaEkDZ6+Bna1Dm01PCQ9j+0ikTE8CLkP2h2
cMOYPSxMKwE+XJP2np5lhzCY180MqyUZFtHtXyahz3ERbZ5r0qHlRksaR1TWMn8o1o8T4vPiIK3V
Mn/0oYCJHL4ItOXSrdWBMaybet9Jt4V6GHo4cC1dbURW8xYOTqQ6SNhs03C8N9IWfc/ZrsABrCpD
3zZsamxB4QBzeepkyQ4E9VAqoABKCUlvBIglE3z4cGuYi4puaNeQMoIw9loEN1f9ACo8AfBTis9Y
fbiavZvEOR+2xtyTdGwDR6tJmVj5MQcsPyU/jPxZ4lTn84sSjJupGrxKle0gImSPQocfy/KqFdpt
tkiOC74nwhGAKouorFKnR8G6CSPxARP91ljqUTBqLxl7p6r6PWLgM64hJDcf3IqV164aEWjJ65d8
MNy5SX+mOpJ6Qg2kVLhtotlt4MQJeX8vC62nDvGvTlFXuhg+mOIPs4XTVKIXvtiR0P8xQbVRYGH5
RW1nE2xpWId+Wr5gEt+lfq8kx6mPj75OY4yEIwica4aJ5KNVO0Faa4IXJMhWFWnubpRxgnJ46YiA
Fxr0mw+URbmzJdtUupUW1HjTNAEP8JJK4LYZOnkUBmwqpV1PmvxH5NRUCoA63BmZ2qvBTJ+sVHUi
JFAtFBEmeADJ6G+UpPP5D/O7hWDAp7VVGXKIEcMPSGHV/EjBs8VWjnHbzMCsjPkvpA1nK74Jp/xg
DPEhQr05G1BWHkGmzoeqaldBUq7xBJ2BBt85ktdq1PyYBu29qQwXnLkdmum9UndeXuj30hjelzwS
g4YXOeWa6uSaCjEhcNYm+PJBlx3fR7sYzkU2dXaoBhtKIB6tKNjXsb9DLeYPpZex8qs2yc3XcchV
ktxXQ4Mq+OjKhnwT+MOzgYczZYje0QgViw8o6TtKRcM6EURrhK3HfW/xCXvzrlViV2Pl8Q5xQaf2
pQZaZ7SAM5Bt8ZNyn/Qo9EJbHMph3aeaAyLqpkhGN278bdL1mznWd2IKDiCpnqtgeojhe8M3dxUr
AlphbAy5X4Fq9oKa6zn8YxVqvIonK7bHUj9wiA+dbu7Zl0fuYS/UUEMM/ZfcPKTWeKxlYwNJHcaJ
eeDx5TR+sRWy+tBrqPAHeBBBWnk4ZBuYI3tI0yxXvFYqzSvQEPFrFKcLcd3r7W0ohV7ayMfYH2xO
x1obihutmx/mtt1OfuFmk4DSducY8bgdRfEu0U1KmxqgISEM+9FTSypL0P7to97rYhBKEdAqKUYm
hcvRR6JbTGp3suR908i/0MC7lQFhxS369GbwFOm8xnCZQCqtB7y4AkxrKhUPiTp4whyssxkJ/Mzc
qlp+K0+gtQ2FH4tCP9dmrDS7AXS9CL0tk4A38EObOLDzKfKsunoMfIT6UDv3u4l+3MyZRgjuBpyb
onluIIhZGE0cLNsM8kcW/KXQnydElAXKWYupwt6iDSWqTh3JD3M2HgXQVgitOmCOdzxo9mnlu0ql
QJoyHbEd9yHcnUmMj5XoG6sJSbY2l9ZyUx+1efCU6FecSW/pBLRepZ4C4os1yx40k4+06jdGafF8
7ADlxOukesQzv8/H/rZt7sQucSu8lUIE6imkjwI4OB8cQOrPthaJxziv7UF/mMcnugsPu12a/JnS
zOvbd7lQE2e0FADpdR2vzDRX7jqtyrf+XAl3QhIYB18LlZsZaeotSAZrYxk4jFLVWK4PzH4lY5gA
faSqpxHmeWezFhuqVZKbyJemTaMaw2qqgg7UZhhsILxHu0GM+yPZtIA3hy5uNFBPnhmkxnOvo5o9
6r5iQyeKkMnnzdhIcvIw8y5aa7MkONQX9TtZFHB9SymFiyXxhgE7TEZGhmAXKdKqjpLxTh8z/Sjn
Ks/Rvod9ZhXSqgvLbKdYfc2tIvcO7RrVbhJaY0c/tL4Sp5HOl1hhGygiRMxhNI19oejSvtGH7LWS
5XANLGXNm80mOkgdmE5gNbXcUsJ3CEplW8Q+svaDW8G7qKMaKm2T2Gl0l2K1w0F2G/8BxBLQs/Ix
pBA5bROQxcVD6I9wXIX9nB/b+g4f6ZiCXC/axMvj10h8S/tTQZP1TNpt0iYef5HdxqAKgFWpvbSp
Beivmel2yl6wcocuTpam5xXrw3Lif/FNkB6nvsUboJI8M3+b/a+5zTeT8qeQrZ2w+B9t84xYxiNA
xqesCm7zOnAauYZf7+/Gxr9pfX07FTJ0UWmr9/VzoaD+nzPRsibKVe6VDO/ghwnYRxsUtw60U9lO
20GLQWfED22k3M097v4U3Pux5kp9vtazkTdHthFU8Um1Joc07lZt04NYN+DPdFcxEPft9dccZFQl
AU/pF2KA9FREko2n51i1+QaYQFsFOeYqgJg1aJtk7J5q2Js6eK7ceBTnEcwlCv6tSmeJ5EN2RQtH
CnehItmNwHqMP7RyupVHwy3n4GYQzd+qXj0iRLzofd/ooegS8d7QuTTQuA/ymhCDOvrA+rr7UCxv
MgOcjf7eTsK9LgnrSOWjDmW2Ck2gXDU5uj5xwrA95mF5Tw8/fKDqTgHmpzYLYeRdbzOAINOGF/Uq
qAwbfVS3ncRnc3wzVQrxsmI7dfAjNNVV5OLgY2iqnGWs0o2KVxrXSzsJDEt4PIFi3caRsaG/1dWT
cjWo+q4TKy+PBi/2O3dYUPHar7DrDzNUgimW11Qme1RSvulzyp2hbFH537SN7ogFcIZYm1eW2m/9
prgDer8VNP+uMnEqSigsiHW66twcYjTDRDl/VFTzN8+4bVKgJ6DBMrQ29QCPF3QX8jlTbgBAbrah
7G+SYVp81gdIlF7U97tiHv5ocXVflPUena5dU9MZBrYwh8U4zLrnI4mvQsWuh2IdSgoK5cK6TnGn
YbmIY7hn2k99nUzQ2ytPLKbbCVchAG4pcank6LSqyxu8ScCpG/suSj1NhNmkhNa9IZmv0kjMedZ3
LYo0wNWt8FELy2eFt3RjgOEOIgAoRAQKMdunSugZ6qtSATIy1ENlSUAFPiDFwcYpwDiQEPfLjaDw
JlwM5BhshLh7rKfehZ66mYAwDVmy5UG/0uEmKL7qTCEZkqy+M5LozUfbTQ+knd5SIVUkTmW1ThDX
T6mp2EVpPuhReUMg66ABbiiM1huGRRYXzE5fi06IU2eawkGAKxKX0ypsS2cUQXZPsV2IcJvC1Uge
YYQER1vECnEH5BrCI7Jyq1KEXqwJMNCqteSLtxRSbXMFaLXxJ8s0b4SVDjBh04f03UByqWoIrNAd
Aej1KWh1Bc5m7r+Llr/hBckp01yx8TdtqKOV1AJgnZ0Y5xutGrtQxkMn6I8oQ/CChEeFZm+kiDtr
OuVlB5q+d0aj8PJaXbeWaNf4m6V6kHi5+JYXRgvwHbCYPNrElt4UybpLZGJAbf2siIvNqZCi75dw
2e3cdE9RiETxxICNtUL10zPr284QD3Hg5PHE77akNUR1CqCDXaEvBQwZj3x+S9Fh20Wer91tOCCH
F5tQo4IbJZFc8MNvRjLbYzIcmoZWQsRBfLO7V/v0Jm9RmQj7xwXWpDSqK3SVZyXxRkG4bBx/x03j
YGVsw5d3yaSsNVmwtQCyvK9sfLBc8cARL4TbQiju5VncBoQ5Q7BQlJM+N6PmytOPNtbQ4qge2hbM
SQIdmRGqotwLcHGoSNtQ67oKDW6G3txnjbVLrQdgwOR/fwmVshmnAuR9ZoOVfe6JYkrJc+73J0PO
edI3PCwDJxEjT8B1boTXuMbtpZSiIwSWRu9SNqwzuI9Sf1dxTaEhspPJDOWQUogTEH1DnBmwSJaD
DgkaSogtEa/xNja1Vxh2z5MyHP3FmRHUE4QkoC2LWHJkpew78F1l+5JHZs3F3N35yd0Us2OIj1rD
sJWm1q7S16YqD00FIVdP33OihnLCV5nzLLR7OS1tHNL4tu4z9OBz9FFyIUrXVi5XXgppw5PKrnu0
NJ8Ha+DLm6qtxacpVYYH3ATxZvCJVaFkErZgcEeYHULbaqFbqkDSwa5oqaMGSuFpg5+uwzmYNpZO
vbRXq33RbKPAip/8rOUXC2mb3ciZpNDMZCX609woZQMnJjJ54eg8qlfEG5XQ1UVAjgT+k6a1YVSL
+a2EfVmrukarTdQPbGhxsHgpdpEP6UMg6vGYBjMU2TCsdg3wx9uWOiZeaW3RL1owOHNB1C5wIWv5
PHAcdsoEwXFIWvLvoQrUQx0Vt+kCRGoyRd4aUzK4wqTpOzSx8HoDRamf0BuDbBl3EYXDWTNszFlI
MqeD4+nqVTvd1ape+nijtHBHE7hzRDzEx1IzrRup6LRtaMIJJltfYpzN3BWkkifTkC1Hygq2VZD0
d8h+gqDL0WZ57xWJBgfdLPrHTJpv0tka9qaayJOjm0l9gIC3Rk2huCUR+kaBHPVFqm7wFkoNl+pC
uLlm3L9rcvkzTOSayEqQ3s+ShOy20YurTDR7uyoKGKa+Et8OkI5WajmUq6SvegcZXECK8AMPkVbO
TmEG77QwZLTjBL+SWqMsTbYg8ZlYTrVKndQX0UYLpPLWx+fYF2KrrlKjORLFDLY8MwF9io2+LUfR
+jW0onmgurYC9zNW664J/DcLmPvKB77oygnM775UpG0H3HFlIGQOxDhQXK3RkG60UMF5qDIl/+nP
keEASAaskYGbIhoFHCzZGySp3Eoq1ooSsQrGVhpgUGbNs1Ug4UZm4W2Yk9IFPXZL2YRrNGQecnWr
VmK94lfrGK3W9/SwPyaWQXh5iDdy1vJm6V9bVVgrhrAtFbC5VvXah8NDxZ1Cj7Wj5u1WLnSAveMP
M09A1LeuJBjHPJgfCO79AoJe2vR7HENRvlVSGUJw9RRJ2nGWrMeyFPgh0b70xadkyu9rgaQJaWjK
wyxjDyruBP1tnYEE7AkSdQYR4u41i/23VKkfEqUqwKX73bammW9JsADzA9Gn5MDmQZ8QbyRApFJh
kijdsB+LvHRk4EDboe5KQiO1cW+FirWd4jF6riZav6fUk9N43yv9Dz+oT1Y/ApsUp8OoDT+jHhaX
IY3vgx5wo4bmAyhzbxrVO+h6eA9lP62kVD7EKt0DagNkPgspBFe137qfu1ZLdqMtX+umuo8S46Es
lSP9vSdVQWJRL9JNZZhHIZIlGEFEYAkkCFr5y+q5tMMxJ19mskui4jmxoptI0gsHXi3o5FY+kCjZ
ppO/IYGy55fpoCYLV5qosDPBfJoNADh1LF6kpt7yJALyOD/UerpLjHCNtQtWlHd6pLMg78ASJbtw
9IPoXtbyY9gat7MPJrzr9laa4j3MQNxbeRu26o5A53snhE902dxEJD5LXb8LNNSdLEKNc9SvR8G6
rWphN46Tnfcw++i0eO8H87kOyM2MxXAESwPDXVRzm9zrVuikjWb5+wiEXRT4LgnLQwlhuCuCX3ot
53ZoKdvB9A/dQkkuyGR1kwiPi5dZny84u/nQ4uKPg76eg+jJFPq7LrA2XUj9ujDp73plPsTzvEG0
/8aw2peURC5P+/RhbJufURisU3O+8eteXs0DOF9JErhezHWgKvsOsW0dQS3iwa86GOqKSIecYtAh
opqDMZJoDPeo5z6hmXPfT8F2AL3emKaXS+KTlren2Vf/VEKzT7PmLhGGtzSGX0SxWSGAD7LS+zQX
n6BBvacFdxzP00PbpNu+J3cj5fpLJLYP7IHXCCT0StCNNUWPPxOZbHIN/6uIKTbhXUMjzXMm/x+O
zmu5VWQLw09EFTncCuVkybLlcEM5bANNA00OTz+f5uZUndozsy0Zutf6YwlxQ0jcXIkl9NHVIvp/
gWidvlBpsa7GwZdwHZRXdbS2auclVS4pptkrFdkvXT9tItt8Ag67RCgFqCH59fx2bxsM0b2nPvJI
TtuK49B1vPOgjenSNqpt1NOQ+6ifTS1qfLI+vcWdv4y1mZ2EC93nYUys6pwU1F/lI/2yyYTFfVb+
U63HN3c2KFinC8030VtEuYksNNgZfhk6jKqkXYtF7/pi4QrudIoxmV8KXol57E4asJ3MesbG7thP
PcmU3RJfag3obG+gXxLacT2AnToLzUbuk7Q5WZXamXPhLIMqfrWmajr0RbT2K/eJo2FrB9nHoPQ/
ZxSUX6fvsMGcJ3P/Z2r1sKzc9FMWfFYR0Vo4i3aVj+Zf4cvfYEq1JfXPzOyu9+xV458SyTPKqtX8
uDa0+dhW/X4qzFsZO1hWI+NeOuMR8vA4mcZKK9ljPPtqGPGqqoMVsXJgQMnbNJh/SqPQsqm2eaYY
QbFsxh5DUNG+S9tf62OF8VBIXMQ2nfGFfNc6a187xk83O8cpl+cuyy+ZyNc5MzsJpfeEqBUlux9a
MJ45S29JRqWX3tz1ll8O223K/uPsy9Z9IWj0lgok5Y79ISawknj25dFy6teKwsBC845VFm9Lu7u5
yfxduM6vMKYdmvRg4Y8c4RRqPDVe/VHk7iERjgqbVoPYcw+aj35B2T+WhHCNypMu235BVfBeRfEn
3VqXQPkvrT9+yiw6isjYRGr4NpWJHG3KN04JRGM63JidoByTsYQe6KH9o6ThBh1aLSoqYpnx1UdU
aO9OJa+1dD7jwrnNjQOrQg0dTWMvfl6eIzc/lm6WrYckerIDQvJytzs2Vbum1W4LR7WuaQfhuIbL
Kx6vTDxsTantgkityWDlUc9j4GeaSkksh3bSrXU89x8M+PQPm19q6p4MfYhCzkHaf10kkA3tu74+
ruI+2Ak/vWGAk0zS9dme9ZsbMMq5htwMQu51KNfWYcTXqo+4qrcp3AZD1CWK8qOQJfUGOQxbPtOk
W5TA841D2ya96bvIV5tYGPtx7jdkga3jyr+KLN9E1nwxZbNXs7OfDXcl8uozMqwD+g4TA7D71U8d
6GsD1i6C8g68f7E0H3wfqUlo12VDK1hya+nnThI6S4a+ZO40laCJyEMr0Vo23Eh9xNT/mUlghSyH
CYlt/3UIGqqmZ53ladqyRQAK6FWyAGlcE1C1y7z0WHrB0jWnbpnXiinRXbpsrw4YWmxMB+q19xn/
E+YWqR9NRTGxxK1fcBZyh6AFkTJ+z6LhmLf9SyEG6G8nWfQEtgqljk1i28tccPXn0LlTQ3VfczPF
mCxHCW8dDIxaAsI5h8QqNPpMDXUwUu02t/6G3eI8FtG5qrovrsmP2ks+/Uw9roco1EtpcVFDwRD/
/1NClxZVclS9vOma+1Wl9Y+p1GYo07OY2EmN6JmJ+eQ0PhvtYL04bbDTfUUPvJfQ8hrvLeL8CSN4
suJ7MUW3oNUu2lwdZMRjSOTvcXJy7qRAWauC5CHIqEYuEqP4G5vh0smSoFpff+kyqpJr50xK5D2P
JSWjpvclMzgGNtbfTlG3jHaC8wtQXajhSDPr0UtSvkKacuoJ9trz/xWeOLZm/pb3HLjtrP8MNhyP
iPz3MUXU47rrNPM3pauvR3c+NfyafBfRjMzzW24212HwKOWpziU0KmCxOllRl26mwg6bpltDhpzc
yjs7WrpUpfYUWRS5agE3a90esqI4W2m0JifvvSqSi2oJYYeQUmm38x1zWlh0trc5L2qh03Anx8to
ePsO5NEWDBJ2EcE0GSeziD/pm6P+t1TvSavvGzN6puwebFK+aY9Tw+mrIszrPOYyZbmZEL9klvtE
quxV2Pph1MXrZNrbqRi/3TnYIo76loG6cay99O3w7ft0KHJ5bCwWIOY7nsS6ak6d3n3VSVevRlnd
miJ5aY3iqGs9jGNUxAuqU/9sUakwNonYbCpu6qp01rqwdxUl14tUjvcyqdJQ+O07KVPNwmSVPBSU
vnM8Fu+VGK6R5HZr5XBwOVGXfRYfKHJi8hwDxmCTu9Ec4+ekzIHNguvYBZTUOO5pHpskJHluKVwS
OYs0ePUgLmkfBu+dOveUq5QZL8+3Ec/WykJ0AerS/JneoEJt6D9F12+srjkETvdO9xrRoIO9zWY7
WEaD+Uvb2nsUDVwQvksCSYOPL5FPgVNdevCwjd9X2yZOfwNNvLt6XK8JQ3pStfzHY7GaTec18t0B
iVr6msh042jMv7kSGgXP/pLJwsLZz0lXTwm7XXs1/fSf4eX/iF872lPPp+5g0uqJTGp/8s5ljCSi
fcDyQ/MliDeGpDDcUM/nH62QHxqtzQt+umFbj6SvVrz5PG8XvZ39BUT6sLSFzdORt5xCPHOGSqqw
ceJh7QduQEvwsPI7nfuz/Rja6Wh31IxPTg/bi2Knc3MNJEbLNgiCmwO5li+jPZ8o7yxXKDfERuTt
64QsKLQtN+dExIgu/bFfRHH8LyiSTUAdOEVO/LjarKMWtByioFXP0M84sjAG82qCl62hN8mcn6tT
l8wfsi6inQuhHQmtWA5KHDqbTAxV1qTTVIwaE6w0L3H1Nib0nIvUPZhKOzOhkoo7t1Y42z6B6Egn
gsm7Vug0Fuyx3aaB+TdiY4O+UYal4+qrsa2tZdUkPPite5o8483Mra0tgpVpR2/UuBAE6dVPvlHf
uqzFO6gz1ASFS3KAHTE9qurXRDYYRtSLLKdM+xj77IUa+Q6asronDguSXVQfpLV/jcl86oLkVxok
jHnBBhfPYyY2P6epeeuUOy+Av7ddn99tLjXEHj5hPAPzYpy8kfR+zzIYjlZbToP7IkvYuqk7dOzX
fKXRlxZnb1UVfLSG85QFiBvGFt2F14zLIp9Xc1/2Z5kXn6zoHwrB5krMnK3eWBr7YtaWZOCezV6t
qaQUazFSwttpzS9BCUtHT5ZdrV+kFMMqM8R7AuITStUbzBs1rV8WDqQqVbxZBjLFIGd2Ue4/BD+U
LxcvE8XczTyCW8fqRAc2b5PtbCo/qo5GlfsLlDmnWOsOxFCVy8E3d3UZvBhxtptm/a9mClqMxVQv
emHIUGXq4lRkf8YTPGhTivXQyfuUIqXq6nEZ+49np+xBxOYX/k0G6kb+M1xSR8RjuMomTgor9+Yw
t+eH+pLLvB5vNKThG2k+29G2FnTTMgJZOdqwiGiewqEYV89I/DXecC681UH/NZmIzEDA1KIQ85am
7DrU0+ouZPtlzfGz1g8fWmLePamf2WhWFEm81XnJjWOJ756KWB4x6L62XkVp9hvAd8y9g9Qmfmki
/VPlpbVASXkcOxRwicbj3AvzbgzuRST+0kU9upCoA69oPxgZuft71TNH6Pq7PnG8pfb8nvnsGmBQ
dL+PkF1sB6EepdsONVAxZ8cg8HckB8owUe4ZiQ/ykIDZf1TljlZwRv/szva67bqcX1oRLH27uBgx
et0p64CkVQouO7IlqTYJC4gNgK5okU+jv3BaZ5Vn7O5GQKeqNtuhCcDaGt3FdHkTp8hdJUN9c9qE
y5Qflpl7XxnTVQqKxojj6HxE6anHEKA/lEhOqS21bkjDqGL59WJ8Ns6FbGj+z1TVYVPFe/BYj1MV
Nt7xmnUTjZtUePux6vnuajEuDM15z5h9y5rS5WGcCJiEcbUzh1Qw07soz9sHWrSrcxD9x82d6O2/
wnXJhxRY9xIH8YQ4FDYwmB0NtwE6MOFTLNTcjutosIjVjXrACMQ9UVU89E7uPgumDNyn+sGDDvsQ
TGgYeTu62HNDbNqvft3cYxvBSuRG76QZQ161ivLEolyZBRxulHgnzIdPrVTw7VDHi7g2mQjt6Wls
qrs18VynRXKQ5gxZEfHIDu0YllN+7W3rRRjBz5APd0vCcg34EOeIRAQlmqs2Tq+pRdF03Xa7IXB7
Ri2H4nPfOOQeGHjadV+u1E9qGLkpDIXMAzCKERMIzdFgjhMljLCv27vLJIbArvicIzqLI68e9w6v
+b6OFfJXD6jMnvm3Y5rCm6jz0H3ClOgxeFufMhQ5drF1oYzNeDh0SbDU2PPolbdRZ6bzp+Emp5Zx
bPLyO3AbpH3xRlDS55gliGnZPlfdYD17LSpxNYpVPjtQCbZEWWXzLVep9oo1/6sNjONYm+cqaQ+a
21Dd7Zn8gUwBuJ2XwPF3U6v9JDMYjJtuslGu+qa7+QX4kdHQzV4/JzwrnA4b05hXj974RE7rGZlQ
rLxTNqmXWa+qcG6dT6vpzlZtnvjdoTCpQNVyrd/SnOWjxin+hIigzYrxoTiyoT87+5vc0FNZRVyu
9idWdWSTsZvQb6QbVDf6Wz14fPdR8KUs1nkf38ai7cQvAK4eDm11yeJmF1vV0fLGm+8U+2mgdz6I
D5MmD10F6OnLbao73VqqgkVgNq+eS6eG58wXq3MpQm9OmhZ4YeMafxYUHUy59jNaItmVCR+2A1BI
wSRWMcrlofGelJLNonYoOIAmQaQkXmzlvgRueTFEhPAc/le3t/w0BKfB18RmOi3GTluoPvsKkuZV
ZKwKdXNAKkBIKGh/0eQ75nCkyNleMFpyLp9NmNVtUwYRSQnz2ZyToybnj8w2W67Zfmd45am2zfUE
p1Z4CGngVR3XgFKnT6LgKnJy52AkFtSQ/RYNdrfwogTRmjyqdvx0QKO5rCwdlEjrNnVpdXiEueFd
JvdV4/Q5+fIDWlhbvBfmdBeOhedB9fHSG/IX7FE/Y27sksJmF8qMZ9kG9zHlEgDSt0N9rDd+Q7Wg
5yVhlmNNMGeRhgmTV28idPPjfkMaPoy5VHRzevAk/kR/fcup6aoEVVShvm1Y9DGvb5nB0ugyCuel
/Cm4ixQ6b7xDU0jkGRbnuZi3TWFdXa35sx9edVvN+WoQ/bClyts+Nx39mVl20KHjYVuPhYNcRAyd
D+YUo49G07KgN24+dFlyzjue536aX4B9OMpnMqbqrj7ZYvpMOxwXgEgb2lie6EJxQ5emL7Q7nMi2
fR41JK5mjciqr+6dFe8sT37iKvhxHPVRZ81LriV0wAMNO9Xe0vvj2IhzViS/M7RdmMTVqQlipp1R
h/rBOS1o3p5spkQnnhVAzbSj/POnC1JwT0Q5KekDYVy5EQcoLmPZO3DKKnlXo01POPM/4jx5lHW1
ktrAa5eyUZEe316kjz5W84oWvUTkoxyxv2kl/25G1Nu5HZgbXciv0vRGlp70L84HjXVQvuW5jsS+
a50wyOHHCl276pr3MbfeFY/wwczTNFR1cabHcqafXqn3gaN7AbjyYpuDiewEkhnp1bFgIcRdRmRG
CoeuHDSXzje1Zi+uX9yzx+2cOhAjFCAwB5YAN5b9CeV6KhGNLYJg/LG7UQ+rPHv1MoZwQ++KhXLj
KbRjYgr9ufiwSghF5RDL0bf2cyqb2ySnJ8f0YuITi33gDlDpPYAhvB5OHOeYsKmjj2k3gd2I0HDS
98Eo8jAzHNyrhYwRhNjHUmZfE0R6SArqxh3jo0jUVsgCZesk9uPA2KOr1WMlc3kJxVxRqJeP1t7Q
wceaRr7ZjX8HjWrCmvfN5BErTVUs67E4pI3jL0BLvsq6OUcTGlRrGC7KQowttfQwWfOtLZt3GecA
LNYORdQLkey3Ya4P+ZTudKf4DgzUWZMN856MRz9g7DUjZKf+nxP5p97OjvpoGGHRxlxcvA9Z2y2b
1ExCV6E5QfXKpOdX+zm2J/Rs7ZMbjOdaaj9po91QzTxKjoTH+6LWWqe2Vq//Dkxm0OANafqix/9V
ZRqqteFVjYkGRideRWxQRTxr/+RswbKg5XWa8up3FsKA+iOBWQHqZcDx3HI3pu62nnyOFqvnFq1d
erY0d0kP4gY7wrxC3H7hp2WdG91tImeo04JYZcsAKLK7S+5qz+QsLEVEY1w5/1RtzI0DLrwYHKQV
E0JvHoXeXVIud4oHQmTj6okY2LUbB9fE8o/+OH3rWoncKnV+7Ij3TeC53DojJ2lvgevKrS8cd4XR
mb5eNS2lI+D0nS0WSdAtXX70Qc6Gnh3NxHvNjE7gv5u2nhe/Ftb8NPntxmzTA+oybyllFiyIy3tu
huHbSsZboWPsGmPx9z9cnGXBZm7K56CZIRHnjZPGBIzZ6So2zZPVmVf/4Y+vzOzq1zxylnvIy+Gv
d4oBGhJMUa+5L9yg+Z4jWaE+KU+j3Yq1ogPZy7N4Yc/dZrDRfLeZRjNriU92uppwALbSXt0MnNzi
KSoL65TACoSuP2yETaBB0fy0MkAjH7+LWpyn3kRNNKdoSb0qFAkyiZHHtUiKjTc/4FPHeiYLDoUk
EaZlMnwYYHh0puinsUou7UwtkN5+p3MgluRv/FQsh5i3613MuMWb3H9zKYaZl61nDc9I3d/8OvsZ
Hz1YpIb+KYtfsNbE33PRXVWOllx4Fo40bWdW7iaQGts2i+kiypjkycpoEKS41yTX3aU2R3ezyM9O
pj6LKNLWRpMkSz9I9n1ZIOgVWTgCFZuAkNAOfGEi8D4Dt34Wnb4tOnNNO9xTProvvNebgUjRkMv5
mc6UblGXOPZEX3BgduZzGyRPXqrtg8Fp6SOF2TA7Ujk0f0gWRtRvGm5UrujyBZfCAcx164/8cdJq
imUGQbk15mjreA2TKlkxbh8nELOQetVTl6MtJtxrAee5NYZ+SdPRS2T11yngUAPHBe8bOK1H37rA
7N6bh1Evqtgym5mRtQU9g6u5ejWZ5TC9AKv9Rk3ZyRipwXLrZlrYbXMuYMQjr0DKPPkjbHRUh7Vf
/zlGe/K7Ot00Pipup9F/vCAtUWrkTVh15huivKcUin1FDvyPGyUz/Hlx0bUCWqbOgJGbjM/vORgw
hAY7VJGMOoKcCNxj3oiEkvXlZjbF3WutnSW1MwNWjso/ADvvrXdZOj9tGa2KqU3IqSpftZnHLumS
FzCDS+zmdy0wP4YoYKIRO8eMN2ZGwwzpQ/Q5axLyCRK3qSAJi8GBZPDrdTfLe6sZzVLLp53UzeOQ
Yv+jDuxmR70Ko9Hx2DScs6bpwXKqxt1saWXYOwI7T847VlYjxH0LfFbq2rPnoqRpiuOQg9li/nv2
C4+ts2HP7TBeNFP9pgLt2bXdXTd4XxhMnogn3wc9z6zRwVV03hf/1YMYnafArJ6SuJNrpEXTQoBU
JJO9rNRwKE1xyePq1beiD72PdkPGmRhV3VJrmnNqZ8+Gq65GXP/LSBpdGtI6xXX9ZOkmIt3i2pvp
qmg0LZQ9gI8Ql0LB5c1j/fBZtH/5qNcY5gL4YrFFWbohcOQvrrg68COdCddDOZnOa1cvb0mH2DzK
93JQvxo6J9OKro2JiNBJ4QoSPSyZDTEmfCROus2Mx0ASoJJzAS+q8XkY+Q6juQCRt1Gi+eYtspOt
7KNfhKV/bkPxkN60UOSm1X4VcXqKNED6uL5ZEuI0aKKzZ8SYkJh1S8raFqorXxzUaAdRES8ZtTMb
f+AgKDP+Ca1LQ0Ofq2MKd2T67daaBi802Fp6ZT5T1XrJ7Pa3CLgv2iRoVtKxD47pqo1TB29BB9Tu
V6z1zo5X+VK0Wb4oYl9nM4XLFKAmeW0wL1YPLcS0H1X37Aj+2HPNfZ2mY8hQ+CZG0GET2184DpjO
MCB74SSFuWyAdhhBVpljX7yIHHfCMxw0/dysAEcFb0Y5x9sWNyg5ip+dwRPv907IHJOvrJLfUYJO
burVuRLGQcHWLII+bzlviGUvgpnlHgk8OOTWcZFgWe0zjRY1nsrsVKGYWtRG9W2I2VhxsK9EAlbQ
WkvV6EtrmH8T3d+kLqezxnGh11YV+rONotAw3rG0A2tIfnXeiM0xb0ykDbl5DyqkJkomb17TdVvb
NpAJoRIgx+Do195vkYqdllkzpHt073GChVbW9KE9c5tblEdx1wC0P6LXkcd9WoHz6gOigzFOOyue
T8z0Z8aYJeloL4mMLpWT3j071xd1bn0woO75Xo/KcA7Ic+EhC7dc6aOEgtPMD6Py2EKSiorrNBaP
O9C6yYFXZuzhLyAx8Mumo4LhExs3and9/Jjrxc6zezSgSN/t6IB/ecdcd88R5fQjE2QcGE8+uuup
+5He/DYV6S2dHbUOHJunqJMLisBCzH24elHCDI4/h2mZbfSMdMS+55vPLrHGyBPpJYpHD42403SX
ydd3tls+l6o7Q9PzG58CcNEaZj0/9vi8HfMxG/OHZXVpo/Y1qCbETJ7aa/60Fy5DxjTGZykg7xVS
161wg+oIJBFxS7cIa4YmLeSiNAcItNKR+d6s5ssclVcycoAseXdnrNUbqdL62gTVQwQs5dfQy5dk
nordlMGvRVJgtxnqX2saP6Ja18OCN3mrlWazlEOycdgFpmh+bqMXbW5WSQJKDtzUaDttrI9NDtOP
duJo48DQk2GnK++g6wIpzFXGMOdttBzqh2NnJqGEtC4sN49S5bMu9HUz5etGzzal4z3FebElm/E6
1M/zw47jxNEJpe+dDuN0RUwf0jgAW9Q9X/VohJOfh3NtseO0oT/+M1ALoA1GGtgbd9ck17rQ/iVi
XA1zQhxoC25YZNis6nxCDNvfg9GmzKGDqBolRNa8iyfrc2pfxkCwhmvfafYUMxMtrREmQ+8QYTHI
tNldgbIhNnuOouqSt+OKlpJlqX118jv3rUOjxCVJs3868sEgb3ZFIkQoZL4LAsZpJZ6NyFxWpoX1
HNvaGKyIg9sEgRlqzbOtoX3AotG70UkVYms7fr8QGf41HAAeq0WPmjXzs4f4FVEVxzPBDpjnq7Xt
J2saRG69xcIQUxls+EfNFSs4ypWPltIdnXER9/CnlYU2cfiOyvZY2M66m+TRzgwy4vth13vJOtVB
H8bZ28NwQb0mW+zC20RHNzD6LGNKrt0Sn9gUh14Qr9GO4OZLn8Fhd/iJzhaw97Kv02UPTzYxPvZ4
dFImwNIHUEqA66UklTtC1JxsmsDf5kh/YeVXvVue44TrFFzWNLWLYUybLs1WMDrbqe++bHugpd21
VlDtEooN9kbr8oWdF9ch7cIe6G0IxNsgvbUZg1yqfF2ZxSHKxtcs1nbenB81Y1h3pbscsYy7yLIw
3qAVL1NtZQJpEFf3uJhD4gdDkmUX6Fswqb7WTr3tpu7LioelUbybzvg7ado27x9qN34AYf31RrI1
STc3gfN7iy5vvOmjna/1ydtGo7UOMLF7OFGHugQlbi6CC6FKxAm0AKY1fRudbNmpaU+u3aYI3lWj
QHL6K8rJPblzyZY8CmRApqbCvM9vXq5v3FoeoL4BbBCMX2ePy78e4Y2DutD2s61/z1QtL+tWc9mK
+cvR9MRZxZ3u8NE8Dugbg/wi43AuHgs2eqq6zy5d7x09831qqxPKx5/A7t6rzHrup1M6Wk9qQgrj
/83FzZP9d9xyJjxMz/WlL1DUgORrNrtVM61c9Q2BFGY9uu0IUF/5uFRIVWamyTXtMfD17orD/BYX
Aa4OE5DaMDb+XH0ILqcC51HA7ioRaoxFg6Ks4SqK0Riw4MVUlhfjMsEkEET5RrbRZpwxRvp8HfXE
9BwvjQ5A0fxXU1dpIeOe9XZZ1yj1qBdddtafyuiOBx1u8R9UUp4qU3zBi79JP/owWubgYLQqPkL9
FvU4HuOIxjJL9Dvfj8FgIV9ZIIMcP1Ex3lTpvk/G/J13467wPNphMgRXXXoeJvBQ815W+jIGhLVo
YXQefksFqpDpS0L916VDll9froRnXNz0zSzJAeJqgLUKk6xaZM23r8qbUb8Z6Wthf0vFa2bUHMU4
H1q5sfJio6MqEj2+yZMeAZETIRn9OtoU9imoVCr3eVI/Q+uujCoO8XkvdLvtFkHeXeBD2L9zexd5
7UkaZ61E//j/V4S9rMfo1wfXbJKrccIu50Swo82i84Yw0NSy9slnpyETqHtldM7Rd6qDH8ybPO5W
pcv3k3YnK69XmZseq3Li0MpDIxm2iOSwZqCf5q+2HttR5iLrHJH9dDzVYkGi7LkCwrQnL0QpiU6B
GDCgPgubX93Ya6IXt1qiFpN0n3LH2oi6Pxac3zZaYAau5wLs30/zv9rACxX1qyYnjsPwMc6P167U
L4HV7SqyDzT9I7Wnf2ZprEpp3yTFmrlOUZfxbyz895YnplOAjKiqLP0tkG4I/7OSvKieQA3Jf6DA
j9gVfCOVE6BTbIEqPFyOIHWdWyyGYgw7Eii17KFTnENY7nDUx13rtFuTUAIdU6mnf6fK2DxWavTB
i1Hrz1ltvsbC3PeIOF2FZNZ6y7xyWQ0awrhkLbxpE+NbDLzXPKhuXtX806PkmfyAU2H5wDrTS6bj
NEr7Zed7y7RGwWS9ReVH23rr0URQGiORIF8CW9Cw8HN/7Zq8q20CJ05mL387/4A8lImaF03rIXLI
XzLsFkhHQ282t53KNwrhseJn0doKckyuMxQP+JAOnWgfxtJlVEAJ461oAModv1mMEm5ialaKxLoY
P0gwtqFiso/bMyLl9WC5IbKqhcFcXHrTtazb0LL8TaRZi5mTI0/IjZH1jnyOvUDgkxU5oOgdweFa
N3CSDpeiu+PnKewej+a8tY126bO5F8R5aKzs0xzKnLkw8BjbMnaRRgBUVtpdNO+PihAbVa6deuep
pH1A1IfKeXyEiqGEWMva2paaedIcuXWcepXjtCijmDEi3xtpthkplzAGnmMJ7Qka001iHRfdkoCa
UGJPHx1U5om5M3SCG7RxOZXR2rGHUI0wDC44dN86a3NsD2lcHeHSMGmhRNHdW45hloDxZWlpYVWN
KE5+E8PbkhO5waYFkvY3aPnSqdyr1bdLN3X2BackyVfn2hpwaWcgExM8BfKHCgxUxtMGUeGx7zRU
QpSX4kYmr2B8aefmcXG1WyknumHML71J3onYWHR5py/K4bv0uD2nfBXo8zYSDXJY4DhpPUUczIE5
hzGe00x9+eqmW8OxaOKDocx1rWMhw93XJDUd3LeY19hmUurJjslA2jxDZ/ogXLvWT6nskEsCdEGx
y9JlR7ZXNBAtoim/t0N2dip/bzDmDG791WoCFI/QhQkbumIe641mNXFb0HMbD+YCt/dKt/q7h6mv
wL9HODZ4vodP5svSgEAm859tPBskIVTMhsVovVXayzSLta3QRjkSsRZyH7RxjrXMZ/SiwV9BdsNI
raLlvvP+8/zM701mbFU77wKc7a6XbWbN3bSxcbRzfKXyD/cLw/AScTVXS7UqB+eWGPUxbb5Md97q
ADUNn4DBaG2ROaDz1zDSriaf7CvBZRaMy8HR+Y69lecTFiHsJS/YvjcOVqduokbF4jRLNwYhCpJv
cxpDZSLPs8xtCQJgoTAcfYnreEZLpHzZk8rAMulru+Q/0s5kSW6kSdKv0tJ3SMOxY6RnDhEBxJr7
yrxAkkkS+744gKefD9UiU2QwmzFd/6FYhxRJTwcc5mZqqmptv52S7ptRpt9pmvsz92IPGjhhOOGg
noyQXedN8aDABiRHWluBds8D3IdSP9UiNFad0voicn1L9G9LwewaCMMX2Vj3VRXtk8asZhWWRRpo
/jBPaxE/Kq7Y17PpxVO5zk1la9nOWk1Qbg89xgvYs+XBtpzU59GskO/lxlELxp3p+JMo2l1BOYqM
uWx3cA9tZG6qe+oa0PUwZDKqVrnzC1zV4ShN91gUsQYdLH0tmFiyn7XA3TQuDguA2WmLeDZMvcY2
rF0nM2PXZDnBNG6GN10MuQerq9zJrOBmzkycqBw13kjYttupcein0pYEaaKHExe3QHjTTs/pCVEU
fpvwXUKP5qi7fFaTk9aW71MByKf1+UgbGHCwwLTzG+5uq7DnTaYfuvKm5dW6V7pdRBDXGjA2rHX6
tPfsWqGjoVybAR5fvP8OXqI6IxVMoIGMeUVN3sHg1OHdCyjkDeJ6kXbHACQZemr6NZwZFJcXV6HJ
h22Qdc760gVbq/1zZE1er8oP2oVbhzFhGYVcVAk/CBa0y9V3DNPzDWFelZSzjluexr+cH9z7ggic
ADyUs3tDU28RJe/qhPPphHd9zM2JA4LFEEQq/vDZ7FSqMTwMyI7NbMCsG00qqCFNwbDf5bVJ51Td
2RKLL2AxexW5d/oI55oKJSqKwwi9YA7fq8HAPQY5R3VfAOqNLUhzi4IsDxEuI4vb1BCH4gm/Gu22
siSBmKQhfWjq9GT2MfZPw7YhLzNizbf6A9YFK1sUyA0dn8bSsYUO0dooyUS9ccDAJtH5ValvJRYI
IcPGFM06gcJD/p2hKpe7dviax+Ktc4PbNrRhi0qpbVJJDVhx88j4K3UWndIcoDYBcmImGnl0hno5
gByKPftjkQ5XKW0fdXhVivkmSugaCdA06wALfdVmhTcI+ylpQJd6WNdx7JUpTPHhu8yAb90SpVtH
GO6NtZVNui9mYp41pvhyjGBNMqTV1M93aNlPWmPxgLjPMxkz00zV0wct/abGjPUN2xPEl/WIl0tX
1i947kBbQ1hHcqnTdatgiVM+DpLBcS4ni24N8hdI/8+RNr721RMGKI+wP15juD16bPLFCrFpi29q
uFi+UMrK4FWO1ttcjQeQCCiF/cs0NtO2ZUI50p9V3fbr3imvyqQ+jPHwDIEKjxIB1F7lr3ihFdzT
077Dy6R3tX1b5V6TJDtGlnl1WZDkwvWPTS/sHtXIPaApOrVthwwdooswd0YaUtKi16ivQzgmIR2s
UcKqSdJe26lG+WSo1rAr9XaGiTKqfHVhf8pQlXepeGINv4fpcxf0vc8Vx50YMK09NT1ba++jlLsV
QUy1qabjmM6v7thjB+SiOE3D1zELb2VIUpujmMkE1I9YWgYkHhisADuF8TA1OtBUUsZo41NEgPdj
ZJrfe8OtbW5mgj+1q+JF5JRHwCIyn7wY97mCQnxy7PjbnFFA1xOGKYrxVNYVwEO0a4bqyxwXflyE
jyUfoATPcEnlsraDwDUzab73Z1qcqhbS8PsRoCqeavNKLTVPV2G/A7mLbsJLRvfq0HgdoKQI2pfJ
3F2LgSlPeezZ9vCG6wNQfA3fkTRWTXpSDJu2zx0zuO9puazdPtgZyLecFocDCMkpfOTWViCK2EgS
JSZXMT3s8X6m22ZH2tGi3RQPuPw0zraGeTfTOoiRVo005AlxXg4KMkBknIr3GM66G9JXghAzI4Bt
1Rr7m6PAByW280XqtMphtDvT93j8SFH2F8bT3H4NW4Aqob6KrjukEEEbOFpVKHF3pJ4zJHQyu8te
8aWsVmUm03UVlXdBMB7qDvonTGJkk3qP/CnJN3OFj0A+WL6cIdmJrmKaV1B+Z7jtTg7k6lnIKCfV
fZGG+1HXIH1J5U9F/uba3aGXpD1zqN6NMvOyVjJ2F7rfNByDrr4r5vKtn8dTAzESf7J+2xs5ojjz
ae64KN3xZghzL65cYqrUt7ULLd+2vw1D8xIJCCf1BPGCUrSwdOR06kOkAOlnxGyw2zwGQbDJZIyF
lo4EB3efvoLhMj7Hfe4h0YAr06yr6Qtg+r4qHI5DC+FH3bajs9YA2+oEf8NUgy33nIF9AxZidFHO
t5NqcSsAonbmzikxncedI0z7LXpbr6hfVWJlNBc3RmteWQMuRUlwtFDr2ngQIc+EuuriQWPtDKXG
OOe5nMkIVXMzpwzVdawvVW7vsR3bzgYmh6lyhbLnyGW1ssoSzoyxuFusldK5zSFAMw/Cs7LilHKZ
VBNISC7Ck9XivV8V31JU5kkidnXOA5iddQ0waRt14ZVl8CSgSil28BV1Z36DDzDzF5X4ZeKtrhxY
RXZWWZvIMNFJJwe9Iy8fzeHK6tNtLNIPMyS7b8YJQGiCy67F6jbvJ8/Vs+eyBVOZqu5+sKlmh3oe
vZqdQLgN7i0TgWravxDsNmNFWz4bwbzc9m4oqu08goGYQnnVuG/wmCsgHDKujvxSexfsrNP066Ew
tqNKgJnbmGZdBsaDIyix2zx0hXoqjc5vZ9iRxWDOeEPGOKzH+ks3NnAloeapmbqB3kIqX8kn9HrX
rqjujVIhK8v9qEIbmIF+iCx/GyP3ETebY6KK1xDAXmJhgVfc0xxWXlGYa6XSj3TwaO0060iJDjRf
dwhDfFWBatEg3W80sF23XucSDl6QgRoWstypWgXdc7iLcwOrsWw9T12L/LMGYrBDr9H66KSoTn9U
0yk9NHXRe3OFEVKrW8XWyDD2IXIGMMPHxh8M2qQyTPK7khLj1ZU1Lo2NTG+LAZmpTqPsNheTeg/m
xk1OjhrSfu+4GRRN3Xcqgb2fCxzC+pM967g8S3EtNMXjb35LMovCIJifshqmMQAQDCo1OSD3u5oF
PiqWGHYOtgXKmOL/NVpUzZgDIjRTfQcgIJunJ2khh2HUFXw+7ZSlqbZNUnqhjkgHbO34vFqh3pgK
M9jyCoSh1BQEG/MQPAW5AkdYM+fgLhBDfT0zFGg/YJUMRbnH6q0otMRcVUGW4gYiY6Tb0E/Lj86G
E+FOeHiF6lWvz9yV7AjGB04QjWmb3Ur2KJwyN8XQwCZ6YfHjoFPJmYVl4O4yd0RNRQ+0LcpPvDvk
PG7dtEqTrdswEnhVjqQINLiCDfL1giaLbTVe3BdEF7cYxVNU1VmyWXhY7Y6LZVT9oNGjDtpq2UCu
MctpZzS147kFhM91RGl5HzHsIVmlmYXm0xrn6N5sWvk+F06NlArvBCiVoZ8qEXYc4zQC/Q3jU94b
fEpZrsuvMe27o5inr4URKC9aldbuBjVieYDCOjw7kIkfyXuYowqZLvjqxI68E7U2AujoGW5VahcH
XjZJ9aQ2OaarjdWm13of4+RUlA4Kwtloyd8jKN2NMyd7quLpvS/1TK5hvszyuu0CSX8pSbD2N3Cc
jY5R2EbzMXcU/sTJVEbq+4aLFsVwSpOcFtVydRX9qNwHZgpZgDkoDTYEEuMnuAhGcFO0+HSe+iqu
Z3q5pn0bC6NnUnzUh1/hL8X5wtcLLD64pqv9Kc1IfpMGst3YZcn3uQ/Dq1gN0FBYmhzeEzseDkkV
0n4SSdVAbhzUXR3J/HaMIms1hqTvuQ42VWbRF5jbVb/QCcwDbrHNNbq35nbShximBkjkJp0EyVVf
0lbHxVdLcioCGrmeqk1VuyUljSDEjZCvPSFjDOo0u0As1bnweGiEmqCxmZNyQw9OxH1QaovDLVPN
j0OClSCJoPQbbHqx+HHcjWlLeWNrQfdtHkP3NQNRxWANP5h2ndZheQOrvANKmdXDbOYT0ovc7u7R
6OCtXI0F/MY0tc3npFPAW5Nqoj0cj6PxJoPBNNc4sna3+HDgjW+pSHZ0JW0QalrGi1C7fibjGJqd
mK3pFEmZdLzIpHyUgXSeXJFXx4wBJduWXtIuKM3yfkzqScd9zsJHVcwVo0xNE+9NKbpDYAi6AOqc
T6+aVq1dWVHm25oNN8JtBxjlUnlU4e3SrW7Kh0FO7mPrDo5nTHF4bdUhQtUpELsxiH9M8CtKciV7
RACGDwFyf9LayC5rHojGRLspCbcKRGcYn7nq5/HY7KMwLrcY9uvXCRoU2AS4bz82rl0+672bfg/F
kHpdPFRXGM713/UGvQ9aMeteLzGKGcrUQXjiNg8ykcP1GAuYoxFK+tqIpn2qwalEmYZZaC5hHxt4
BX/kXDlPdW5H3/toyL4UM+4NtCWWmrlExWKBTuQ4ZjF5rIOvbmwGx5YktrJeLoEpwu/GNgzK3JKO
RjhoPY0/m2bJlOPM4CjTeFSdaL4f4A5RYWp1tMd9u/CQcHT0D+DIGG0Qo/lMzO8k8dWpryn7uXNF
tnhl2u2pibjhRa1TxSkwLWLTiF8CvQ4qgCN9hCPddh7iB2WVJjU9VU2qaE2sBCGZJa0f4RDLg+0q
/fdSInqbc4EB7RwrbbHpx5xufhmlG5O5C9VqdMPsRUyh+daRSvkxU7JXIkIgA0KnTtsCc5B1amXt
DSljgpGiqbCEMM1drmnzFYgLX7YRhd+Smv6b4rTltqibjaSb4bkKMavPM5h3SAEoPl0NhQlDh5vv
rjKlO3Oo+vXUogxF8hjq0doVMQ9VgSxLCzugk2UB7Y1V0O76CKmBFUzaiQpa2w3TOPlOHidLF62c
kZ/bjoDVJ8ZdmbTlA0as+Rc9r8Jkg0oeP6QeK9NOOtZz1YKGaQ6irhWMouR+qEpQbQXG/6PbA80J
yvzt2MdEqUwkUDZaXBMhe8gVTI0YnlPRbWu8qA6lAla+m8MhfMlUKQ49JH+6xXoDLTNuhHqCBard
RyIf74YeKtw4Dl29inTaAhYN5lvNAKTpbWBDvUV7XMgaexplwMmVKeXJOujN8SpK7OE6TLGF93td
iXcRgZkMKVEepHCsF8RVC8NE0exVOjOALxcV9N2iyXy7DuqrqMIsIReJdkpErj/bcUjnpw+LvUb2
uXgeqfUXjWU8m2Y8tzlxRXMF7Wwz+E5zgCZLQAfmSxap1Lyh1iWQ1HLtNGB2vgopqLZBzGwBrOrw
1TKViidaDR3+IWP/Y0qwa02myXyVgZY/KvAdvybsYCVzN3vtVL0CkKrHcKMFrebLpMfPXEi+rrU+
iPBHPNvtD0fO4iEOaCnVgjiBwVwtcAurcrmCUlvd17rl7JWgr/eVqcy+KAU8HfzpENAkxZMp2hHJ
kVucOkgqJzeCB2oJe5i8QU258GzceU6aOzpY9BjiWAO181FqbpjvjAkZv+OU097M+vFj7vXoBQ6W
qRLr+o9JpHAOyPf3BtbC26Bv3joGhdJPE9bJEDgLECDNd3CBEpSH8hZYq9kmEp4ztCv9aERuDFhr
LFRQQ+kOXR4PN1ZmYKxLBbfvnCo54WECdzWACfTh4qSyG7LuiTSQjdv18D0zgPdLy6Hf5+oMFE4z
+6FoA7r4FniDsTSISgM0VA/7H1meWlsB4+ZOdwJImoqEkRKFotjNduocIBErKayDWlImZPV+mDBS
M8Yw3fUYvl5Z0lah0M76epH/kfaomvUQRQPDFbKGTkkzzC9K4MY1w69NOHpBEtyFgZVCpBzrq1ZO
8Eqb3IGB1GoWBhb4t/EpakDnujnraEbccpuoY7pt9aIGkegMeBvGlNJSsxPnBzR2HP+NrorpPFTz
i6ta9UtZwMBFIkxOGjtQR9cCRh43sd0SRfQQ5JfxKvmCGs7QfYa51AHmoninDYh8EBlZAql5WTbg
AbaaX+dx4NrgkXVImaUXzkMOeoRZhdvrXqo3TGKdDPHCfVuulTytoTA14APNNDtvVtBar1Y/LD2i
scGVkskNakhf1v5emzoJJCcWsghAVCuHdt8qobOzq5i+XzTMVfws6t7ZmtAKynVUdvpzq6KacJsk
20td6j5mA+XXyRjsnY5X0jYjqzVC03MbKVaF1d/jV0XFjRHTlRFqzqZOEmx72j4FKTezB7OxgzXK
2K9zP3WYb7vmLoqnYKOEUnyJITVv+5COZWPDwXBU2IEUymgFmQJN4eQ2r4idaOVUMwaNdjCvMAfH
tKymRznS4wHqbcqrNGlj7Ir1xYcCSHBV6tXDUAXKV0HL7E1pKmBn0+rnh0oxfwgXD24aOgGkQEXj
rtLhCcSSgqeBAv1lQsbxo0I0dicVZMRVEOHwb0LxAGUDcjxhP2fBNxHRFl5B+aKNWXrTSyVhLK4d
qA8tw4J3Eyy9W+zJBGRjDEep2PGE7lzFt2zoIqYQ9VOrZt8GaVS3iZm7ty6W+zvRj+3awZ/JM6eO
Np4CbRCDInGYUVAfFWhN64orxgvS2dlK/vZknepDfq3rIRcaQROrIrOsN65T4PaZKeCCsFAYqjGR
f8Si6HdSA+xvgpYmRZJTWGrVFN8Zblg95zYSCTtKg/vF4WAD1jC9kmzhJSmMIsItXKLbxVk9vU3q
RL3RsKMPYZJjoeKmefUlye2MY9ymBZb7hp2tFd0aD0ihh2E19FBCCiwnVgPkk29ug4hJp8VzSDUk
02katDeQJZ23dLCmaxe7S6R+wsVAmuJyG5bDh+mEgobloB1F2Fs4DmpUGjWDILrcDPyYWAX1IDW2
UP+qVaV1TM8o53ptEmz8NlTyDwjf6latGthvxCXfLJsQCcXYf5hBKY8qbdhrq6n0nUVF5pF2Ashn
6vA1Mgp1M7X1dJgoMFeilBilhezOG1tbrOgOZSUlRnuKyqK+d8jYORMwCUxsCl31yxQP2ltS5AL+
cwzhMzGuk7BSD5HR0OcXqbYDGa/3RaYVfu9oKjmui08GCAc1m0bN320yhj5PV65m2MOdEjjdY1gb
JdSMlKGWUkBPUgYeOdTtAqA4VcSmHpto1zsANUozYHSN0RKT4uT4XcXw6wbeaek7c6UfZtVtYT7P
7XWklPbV6AbmZlRwLGSoCdydQmA5t+QAE5MBMznhhNGH42NSKbjHOab7ZZ41vFAMlaMMQh1o+Gq3
erbJe1Du6xRtWYSpWRU8NyKLgDHT4CYPsfxdoRev75RC4CXSm3ghpC6C9qRHV0/TaZP1jX2Vm6GF
b8rwPW7RpFe2CZiz5JA6t/3GbqxbSm2GJvK89m2P8syWhLU+j60QtgH8WcAZnPZqunapTYI4LXw3
BO3VVTHOxtdwLEDggtiZ35ilAPnDymFbh6VSv2l1QoM86p2RlqULrKfK7KaGWLSLZaP5mEKkR7ex
KYogmxRenLvNzopya6uWbXMneZce4Mv4YNXmcIisgOZCVqfbvJb5Y003EtlGD+RDgwcbesw2miEu
3hPYm8Gmg4x+qxML4QO6tF6rLtAPjg08MgXRsDdxZaCLqCf7UbEAYmVMyIvj/kGmrvlcOZVK72Hu
fUe2xVNeKhZCwZb2UzeVNIhkOBoZ4jhLmzGZC5ArDwZDHw2iLJZRS0GFcA4fpWQqb2WLF75VzfSJ
VAyf0zywHijEi1UBdd9TYlZeGUniYkTGCAljNg1Mh+kLCwf4gm5JvljlY1Z017iF3P37v/3H//nP
j/F/hd/L2/8a9vZvRZ/flnHRtf/7389HK3GaNJ0AaWlUOYx4Nc7GHOE91w1Jn5rvFn4RnvBx8H8I
Ho2V84BFzwYnpgsLauoyEO2nqXN/rWibhmUylFzTtPO5VBQfAY5FkfkuOjeFj0M+EWtVtnWSAKNl
c0Jx5xiVxyOXd2HIRQCkMHJvY19RpxhHFpWFq2tVg4fnNBjXfWbIJyeY4fFIy31T0A8+5JmTIRrO
OvCjOXils7+4XLpu58UBk004u4OyJSihstfcj6CoZl+6TXNbp+gtV6Zugizn8wRDq+31a9PMwOky
3cQuvqPh0rnOY5bbJkrXYpa4FVgQpYxYgdaQ09jIhhlLRQw2V2U15A1p1ahgsGOEd51p6/vC7SUm
Nan70YX8CiVstFs6QSj+IsV4tWRv/hjjqr8tldF57siFiS44uuKylL7NGh0FazLsG5G76f0AOLJt
67aUcLZM1zMFDYpSFMoPFXnEI0fiXjo0rgshc57THO5TJQh3cEZfex2zkkZCiseaRM+2ypiRkkqG
RGQlijVXBRgoYFUCbAbKsY1xq81B9r2ESQAbvU8rqptWSbDcHZkPvMYgAZ2StCAvmZin1/nwqkIQ
wqG3776lWoyRiKKZV5nshMc3I7EKKZj8PAaAmaaKHlaZ0Q5mTZm+yNwwrvGthidd59EunVzHM21Y
aqibTa8cRf+QqFKuUwd3nHlm5lGMCcsNdX5yNaooE/XeghZUadNDQWDx9KEaGYlldCehpHB9dMia
IcDyRu1pvMoxdry8yaxHnZlEFKoZJPIQlRiurTMvHc6KCyx3QP+T3ehDrfrcDgwdI+e+V/rU3jX1
sdqYzoS0IaI8nyoqLrXVvzGUq1ocgd5SHsZx8UmNJRFaV8VOMNaS7s0wbPRGQgXtHC7bRf7VzSH+
D3FjfXWGHsfYNMV+LUMrUxXcjVWPdyveeyhWDQdV3dwkfqnSE1GMtrtLne5jhMb12uRtuB4qOEpF
YX2kwCaSiD/i6WT2g+d09biVIzpLV6tybNTzwM/HWMPYGLENpHxpelhsKj7Dv0ykY0Hzwbin4Dp3
mfhSMcmK+iaAnaoY91DxGkzznVpF9qooXIpGisjWhvSsg11sQ7LojaYOctvkBT1LV2NGUZrgHokg
1CuB5FaVdJrdNDHwyv8Hcc11nGUur6ULTT8b52dAWh7attTf5Tq+xr2aiYlMG4fHuKFVdhP6xqXJ
hcsvPA9rPy94NtWvR07jhiULNq/WFiOiFdjrujhWz/p6GZDreP/iBs8Ct0UzP6Fg0d8HX3rGGvLx
pjsy/2St+UjjN+XLhfXOxvz9FbYpI4QtdEH0sM7GCao55V+LTuI9uKIt7KV4ba2ZXuu3++5qh6b9
25/XM87m4S3r0fdWDZOzrFuudTYJMpJhWwb4Xr6rWBUutpFx5BdTgnlIllmQkk208l5l5lmB6A7c
DBWUu2PWbnodW0V4agDtr0l0XZre5BzUdFYJFzl1a1/gz3TISJ38KoM5BMbr3Bvkc1C9aWphtCyn
B0C41msdCOmRgVmHtRTcZIDDwcx0uiVNZZ5oUZS3cTnpN25iwciiCO+kMX5UlYuhQwqZgkq4wfC3
vOEXxxvdjvKrPz8ksbzks0Nn6Jqpkqy6rtDcs8GIgzmmhjur2ntyqvbGujwAJaIVfCqIKj6iG09i
xg+cLy+MsPx0XZ04ZcFJctTzr0utk67EfE17h+k6pneZ5eNnemFvnxw4g2aYrmu2plJanx2AymHW
UeHWGl+w9Ojgroubhpzsft7Oa/3HtJ+OGLZcWPOTj/iXNc/GXOctF7xh/rUmOrrhhH/rrbpHUTes
wAv8cKNcilOXdnkWpyaJnXmGGeO7dqfcpLvsxkbm+zJvB0/dIAH5Dp6DM9Oft3lpzeXnPw0gTTH6
pXkptXdacKZ6MMJLs2MvPcaz2JS3iZJ0LZsSD+ZDta/8/GqCwmCujZVYaxuoxZcGlJ8NO/0rWvx8
WJaf/7SlMJlQbEccyD6f8HIjMCABYszUoNX/4sM7++QmiQWDPbE3c/hR0shXXv/8csSlt7Pkzz9t
JS76KW/VSXu3kSkwMMOz1qHXvczuhk5ov5k2DFXa4XJxYdlL7+wsvtedSBkz03IQt9LTPMwGvuDU
Fa8Hz/KnXfIk8wsP8r/ZKBUXM2oNwz6/UTIDF/+gzjXmlEM7uC0YC23sYbOs68dwnTIYOlj/oz3+
vxVt9ddHOwC7FJWd4Zv50XvxDv7Gxtpj9Ih80os8uTP3f17w81f593pnIcwywp4KoAB/wMl+vnKa
7Z9//+fxX/97gbN4NWrOOKIs0t7rH2l5nDyMKVaJr3jZEQFOYvG1ld9Ap//RssaCd1qGJsjPf32O
LfSttM1Y1qR4WOGOxb/lvb6jyELyhHn2Gte3p3jjXHiBnz5PRjM7hqnbhmuffXsJ+AtqRUd7L8Po
ysoxwsdk4NKx/CzxwGFSY3vOX+nOr5tzsmCa+57oOB2CLZqkY4ASYQXqRaIDVffCG/x0Sz+ttvz8
p69dcUybNgWrQRMnjZNX/ZZGzNpex4+6l70F1xc/gk9XtMmJHVIHB7bVryvGCcbajsGH3kNhZxh7
VXvufXgV+Lh1QFXz4LUFSAcvPNblSPyWqfy9qnn26dW4tNEeafjY5zczxMMVTwi4WBee5nLef1vF
5WwYGgpDHKJ/3VuPLYcWutVy8SCxOBQ+7+5L75d73bsMZZzPmf+vS+en1c4itZKiGK5GsoUFOIE9
ReKFXm3V7o0jc8JOF/b26RX302pn740ifbSNmPcmHoo9Dq8eU3qZYLFJ/PgJZuUzPjWIeuhJXBok
fmmf1tm7c1K9j7KEfQ4+8lwysXKbboud6pd+7Ju3f97np8fz722e5/3gJlEcTxwUVzuNabVNbO1S
zvXpVefawiFvdm0cm389JVTmqhOaXAPGXbG3/eQGPH1t38EK59qB8LH5844+vegMVbWEhcze1N3l
7/npG9eDROrxxHp0Vm4gzu9TD4O6PfDAWvWjY/lw8Y19tsOfVzyLKnaHh7O5XK3ZafaXy7ygLfiV
+ayetoEZBoHsH4XNn5c8e6h9LpD6Sja5pOvNbcsRiff0k65i/386m/2vD89Ql/9B5NPt8zNizXMf
FeH4Vwhr9rkX+cFJflD4riPPvvT2Pn+Wfy+2xJyf3p7lRIxx6ljM2AbbaF3dYFJ4zFY4jFzXfvhg
P144LZ9Fyp83d3ZaevRM06iwXutd6T7AxWreOd/E9ZIZLbkzCqWLay7n4de4iWib9rfr6KDBeGn8
uke3CJoIV2/9Hb//JNosKTtd8HwFlAcV23h1/MSjm38BM/l9p7+sep6OqREzEBjrp787sEdt9AKN
jWUYONifn+iFzdlnWZhrA1PhWqe/R5C70LQj4fT+vMKljZwdEaMLQidHrP6++G8arudEkODGL//a
ImfnogVTGx3JIotOQI1wPoIdZL/9eZFPYj3vhI4wbqeG42ri7Aalw43jPMTCdzwfr2Hd++GV+sHs
zzUW9rv8Uo3/+7f162pnN2jBCNhWCM7dkmvBz79aMkjzitljvrprj+PNv7i7s3PeYaToukYOiPWW
PJp+u3U2E/aeK3WTgNFZF47FZ4EfR0ADdIZ+h/ZbOtJoSarWEMfes9fyWXpis9Q4PfM+/eg+OKq7
8GJo/P2sa7+sePZAM4yna7V0QAXLxyjcxGCeFx7hpyvYQgiECFxl55cZ9QwYuavq7/rD+Kr7+ib0
rNu+WA/r5f7M3pSN/j8++OzJXgAuTFvgb5y9NBxmdTsRUn9Homq0Nyq+VMX9hV0tKcyvAfCXNfSz
FAebogCPpUF/t2/+SnCeqmN4y6ieg34hvfm04fbTbvSzaFQO+kgrgd3ItXhVvWITbSBOPC64bQnA
VL9c2Nnvnxg7cwzHQpHMl20tseun6wu2K17gGZ+YdYVluY+Ftg/j+cVYudv/r/U+S1NVy9YxsrMW
4PYsgNRJ4arZWDNgLVvb/Sq9ZlDPEYmwvsI55M7ezh4q2E22vpgUfHIwDQGPRLPApzXmxv660dht
K+aLu/o7ogNmNzxG69gLNsWO7mp90vzc5wO/dGyWwH52bH5Z8+xzqxShw+RePnBcKjeqlx7ibf3a
b6IdNsL+pXjy+zWjGcJe8h7XtgwSn193iHdxGE8QLd8r9wYwmsbZVTS//vm8fPoUf1rjbEf0+M1A
UVmjbE9DcsOoij///s9iIpughIdkrtJKODuPUHmVPKFnw/l3tsU386U7Np71gUjXzzfKxt43l9L9
5bH89pJ+WnE5sT99AVHEYUkqk4h1EwIdowTcGM8LqKasxRtzTfBKidf09NGB+Bezx8+f59/bPXtn
cQqPSBlYXD3YTE9+Jfivx521QdbruKtykz/QO7hYK15a9ewtqlpd05ngIWen6Nb1MXrduF67wciB
HJmuwPGftKN+ea1nQVqUDClPUs4Nfku37T1q4nwdbiffPfQ36UPoX4IxPvsWNBXU0GRmJofp7LkO
sHWiLpK021p7UyBcqSWjU0d9d+G4fvaFLxCXzZGEya+dhWtGZpelPXfLvpgr6UF/rjyAEh93kD11
VHaps/JJAkYizgducNFZmn7+fVgIcpnPRZrnPizlRvoWX31gcBysMFs5mJdy408+x18yMO3s4kvU
qZWY+pIc8yH8aPbQfjfarctkISocrJR3mMNfLIh/vyOWRW3LMl2X/8yzVNacKpX5ahGJ/5UdHBTG
CeRr06/pXg27DnNG5gO8pLdU4/5F6PL3L+PXpZef/xQMdN2dp8ZUKFOhLuSMKFrPJyYPb+etxXi3
9DB6WGteDgO/H6Nflz2Lek4Yxo1RBwvkoHyYp/LKOelbhTkr6+QAse8CVvTZJiES4HTquORp5wDH
lDiutGq6IWbVHVUXYEqtLrQeLy1xFlTDPg+iJKBKtWGl9O9IKC58eJ8v4GiOcMhoyft+fVFY37eD
Elpg9Uh118h0lqI09Fw8EDCzXS1fIODQ+s+rfrqooMeNnoDM6DzVHBC2doPLg9OKjPHQgx/l1YV3
83vggpLw9xLnmaZR9YapDrRsjUJ4ISrNGPkQoobVn3fySWvg13XOnh8gmhlqoaDJ9waRBWIG0yOj
dbKZcdvc4yNlrP8vade140aSbL+ogPLmtSzJ9q22eilQLXV57+vr78mee0fFZF6mVrvYxWAxQAcj
KyIyMsw5yst0hwuX9+HI3XJ63Z4KJq6w9bBUVgFaI8tHAIFMRYCp7GGxRaxUkvCJiyh+jcNXUOSu
qGZkfrfjNQkYGTZ+AED9kSSZmDunixkxGi4qBjLl4wwebK/eY+DVszwsblg3AKHxIr/i5TTMb/pb
Il3ISKa50ksRNUuMqZL+IxZkXvAwOoBXuztEAP3ZR07rYJafY64SK5BuVD0rbUSiVZLR1yPGksF5
UMzu/K0JCgxmCA/5iwyUo70K/L19GVQ/LtsX01M2KlNfGQw/E6b0UBM2k9gRwte54R0q+QtndqRg
ckfR0Yo5y3YXCaxWlhXLRxDVmA/glEKdG4j/wNPzx6D4xpPH/IYbcVTKVBedMshDhIsBgDWY2/R0
K97HGuct+5WXXNKKypO0FuMumN2XjvMH8ETGaxTtnQEGau5br7nWPs03cKij1hYHl78X86IHT6CF
aRFTNFHnO3XLVgHzW48HC3qf8R6rTF4Ojm1Xfsci2IPq1w/LD95dyzLOrURiQptAkLTAbo1USCzr
m1r/KWAYW8+uB5VT1GFZInqRIhIKSdVA0nEqJuqmrsDuFj4cCJ67w9zwSmLkZOhPhj+sAhzZRM+M
zlbmVpn6LswwZLNfPMNvAhRIe3TGZ2f19F3+i+dazAC2FUgf3FRqgJH66k9gRBAlYMykmk+AMLON
Qx9MryvPKFm2vxVIHSEWwCcAwKfysfhEMgawOgCtADx4l74aN6NXPvaA4x7sgtunYH+63ydLJRG9
UPRZIkBuHd6YxaPM678zkmmU8zafjnolDI0pNiCWQHy8y/fRrkNyW+7SF9ElT03uG4gVsVQdhRb8
D0UIk/JtQVnWbpZhiYAdfAT5vA+c2DcMWh4KH12lJ45Dkwv8zCyRQ6uqpqHUQhfisBLYgOnPkI79
2+gmuyaof4DT8YC1kIBXeGCf40YWZZERwHaxy25KR+BBhQfsez0D9MfwhJv6VgMAIVAn7cvaMS1j
I5CySANLuUIZW9JRge3n7Q/lL5qAMI2NBMr26oxMAyeQoAb1HugLAaYn7egJhSIXIN5O5V1WiH2E
pqJJOuYlZItOLU0sTSd42Un/lIoS2KJ+X+5Gb7rGVvdVyBPHPMDf4ug0ExUYYMsT6xjf6v340/pB
pgoAtw6ah2PhAtYdCxscmcx4vxFJZZxtA7JLHROkR7V6KYA3URKkQgzB65ynBzO1BQfk/x2lQuUe
gF5bi1aAbqgvTl791D1iYTIQ9xpYQezxCJ4R17rn5rW8E6Uu0MRoBWzaqxK8m8yFgJ7tJiydzMn2
OmwG5POpw/Vxnkzy7zdXqKyO4OobiN+hJwfgHS8LsL0IghFXQUJZ/gLJ19t/Z6cK5XnYwSxnWYea
8V4tPJJ2AePnXlucxW0f+Q9ynoaUG5axYmApBUYTA0BhGoFR2Ky8Gg5PBnULYOUKKLAjMcxgvsbS
4PO8M5/KHUic8ATpAwVIIRyR5JDOYvPGQqlkchizOtRzSCxHoMIAbUMaVzs0Z/fyxzrzOB2FbhEN
cKzRkCEwyuMECzACqRaieCO1u354XdrGTyVAbmVPlwWdRy8iCbs6qgzyLOusDGZYpqhlpK8EUhFP
dnQ8JFE5ebQCGdfNf35tU9IoBwf6x2zGLaQNuau8yV6HiRN936kemV+oA55rn30tShzl2eMwRsOE
lPlY9IpdZbfiBAhLXjZ8ntVRUoiVbny50soh11r0J+LrErCq7upiLjYApR6Wjh8wf3jgVYG4H41y
ZUEHJBUwPMjIPmbLvHlX7hYfNv/Vf/nPsx9KP8qTky7qQecGaa3bu4uHeSgXM/NPRkAmp2PeHXCW
a31JUxUDhodqDZ1rieqc9GaPenNKOi8ktet34p3+TUWjx3KV/WX7J/564s9EGkbmVAv/QSuXOslu
rKRab1QULOfnqJ6dtpndpMCUav/NABZKDOKZywKls+yOkkidpgQSGBmdOwUxyzyQvBXwowj78Q6g
OZxgRcLfmXIGaiKSbgIP5msTY2OY5mqAfrjsYJjtG2inyhqkLMjphvF+AEcwRy/mdzMRsDQNz1Dt
y0s2wgrsXitFk6D9cwCGbwjVsgCQk+jR7TWn5bo22wc28iivW6cogwXFZE1GQQEq9uPOATI1hMWe
Dpw+w76sIPl71GFiVQFdSGIqytn8RCIAoG0mkzSreg244bk+Xv775+94rFxsBVBXyyqNuVDF+Fry
987TD1DpDjxLEopb5DaLD3Gw/uSIPHsAUyKpd00WhthHt9AjAKJHfQ0wKDt1wz0AysD75ZMqPS+T
ZMXKrZJ0VyLKo6acVEgUdhMGtQFK/L7cfaU93nI12CHnUBn3KMTpgFjCOBngCyj3BuhTnbcxxkKw
Xgm6j93aBBnW5FKwM3GOkm0evyWdubWsgBsT5q/egJQZUWu8yhxwbgBFyVG8OgD248qbOGCEkhPt
qPSntNR5SrG3hMM0g69hwCvpQPJH8FH+hXurQAmxUClBnNTpsKxFdZ/JUon2cWuTybwiSH/kmK+f
vcpNUOy9fJyMyLWVZlHNKxGYcmlhglQlBaS4EgGoYAHKE8aXS0BpxQPvzmEepAJQLGRaAJOhX9yL
luTpGKcIlHv9MATj7qNzQTFpAy+ZoxgxuLMogqkhk9Q9cYrUJ5Mx6V7PZNlOE7IB655i6i5A1iWL
n6t/+QyZojQUEfC1NLQ4qeRnGFIzbgZ0phJsMdt5geLxDATRQi3/4krD6IKBKRT0/GSRXugKazlK
gLSCrlRRS/tS7KXG7s2ldWVNlu+lFbCkaTGDgHYBjj24YGRnNrTFVgph4QRpps4Gmrr4yybpzeP4
N5fQpOcxUEkUtCgAuUVIpUAvu4CPR8ysnPMl2aHMMFF1xZre+bp7OQPaSpfR70HD0Xgji5ozkF4A
zOWUx3g3/yp/cRsgzCDzW6REuYVhxWCxJx0Y8xl9M/WgOsBb9jJHvBvR9CRTsgdeCs26Z1Hr/VfN
r3xmc6RzvpQofmFrSURYU37EfpF6GYC59yTbBH/BVAeX7ZaVIZ1IJJnGRiKItcxW63GwwD0KpiAE
PqDdH8iof3KntpzAxjxSE71UsqgEI6YcEtWiMgoXdNMGNHeiFnSsGscmmXfQRgJ1r09whKEasQiS
JmAgLwBtdLOkd8Xw8/Kx8RSh7nJsrA864CHlIyYP3ETFkJTJCZNM5/qtiElZXwvEt24mq3jyoLsA
7HIBc1WZT5fVYLsVApYpYoMFdw35FZuv3yczUNY0SJkOYGfwkCHv2x0YbAPVbwOgSD9y5BFrOovI
G3nUxY1l42LEd0eY/AR1+O0UFM/mE5asgHcdWK7ImYzmqkfZW56lkaBkMO7Om13JzdFMbLHdDYba
oA2iO4mXI7DUwywWxjFIaRJjdKfHWYd1roQZ8hIN84+CnftgJLoVbkJbtsUdVxrL1rfSiJFuP57c
SXopQ5pwVaFreSu52lXuJhUwOuyP3lu98gEQ4/y9CHJq9EfcyqWMJsFd1/YrkauBp3Rxs/i5New8
vlFQzuYYDDmxS7Iog6mwxDKDsotketMneZ8WjuVID/EtGYD8gwkTnjzKYgBNFYdqQjLLBxUhGHwc
drkDZx8qJpmLuVJee5YVSDAETB4jgFk4exLHbbsqLaZ1jwApHL5217pngLemtvoNS6rXbZAH3CUT
VmiR8OYn2QOQpugMAu1mQJrkPZbIsr1SHcCqrmsHzndjygAEsaJZoqhikPXUNpfMaOs0gYwFJKw1
eIrs+B7xxQnvp3sg/IAMKb8dg8jnpuk8wZRToDWrAXYZgtcBpC2OepCxJQQOPIDGgyPie7En01iG
q/zkKMw0HJKcYFJCInntqcJzlOAjh+haGd+kwSnvs4PpAtFcs0EY9tUn4z4SeBKpq65MLIzVoSSL
keQBFeYuEJx617grSsykL/c3lTdV2mhI3XltUfWhHEND9QY46eP1gA5u5mjfjQfQsB349cTzBgUe
zBuB9PMVWJLTaqToa8Z72A9qYe/WVe6be8BwHrFjKT6BBpU/Y8b0yN9q0qOK41iFbU0+ZIyhT8EG
L9SN4ZGHpXUgj/To7157Wz3JrbKJ40MMPlgrxYc0n9M92SU19zKwo6qvUg63wMg0GwwLKmQJAOUx
KmsHQWgbGSs6E1PoKettdFVi01m+V+15PNa3YFUOhCeOb7B8kuySoo6DIeGzas4MzoJWbaEgWCmb
z+lzdTvk0gLm54FlP71ZQXpV33DHiViKbqVS/jGCa1BoZphP/zZ44z45CM70DkgurKn0gXXPnSJi
Xf5beZR/FABPXQAmhP1Oy1591QEdzQ/1Z1GhumP6mb9wAwBHIO0fTd7kiaJAYAauj4/lRduFbuiL
4Jd5ixwQrPLeYKyH+0ZB2nJ0KVyXeiEB5wFYOR4I7A/RfeQAOYnvEywvxHq6iOld1FJRATz1icwC
P1m8oDk5tPZXxdHNghBkLz861/xANmVb7xP3QJkWsxFKOeIk6GBiLTFVlO5Bce+CCO2nvB98gt1Q
B+at8p+PDSPCbbUkP2jj+YSjQB4NzPZY3whAhXYVfRe83q6BdoQM4Ef4yFWR6YobFcm5byQCZxhs
F4ALxjVlBj3WdjvMEoIkxZM/JCdFFv4H+1tMO93IJL9pI1Oo6jzPAHCLOE6Q8eZdhkIdGeYjljPY
l4MNz3CohDFUBLT6RAjTAbWht5gb5KU2bCvBGBPg/lRgcVN+rqLH1UYlAqh2V70kOwl4DZnTvTXX
mIchq0ecFJH9xf4VR1fnShndSUCc4/RQCIjal9h4D6WWc2rMejiBovhfpSzK3wyjU8NsQKt19AGB
hKm2mGB6YLUa6HxO+mDd83q7/49EyxIlTJvhOUElTI1o9EBIQ/QCFH7szG5nF550Ff2Sv5mR274o
aOXVAk9N9rf7LZS6E0ABq1ixhiE09StnAhK/vYIMHkB3b9UegF93IhcMifVKw/DUv3pS5lJj6z8C
OCQGMGO02KpblOeQj4rvYm2Hu94TAiDMNTZgiI+XHYF3wDTeADij5VwjuiqoWh2jneKi8unqrmI4
Yu4U9+VD6Ek/OUI5B0zPm4vRIiUC0Za8uHU0L8N30pmqrlVf3hnvBmcMnPnC35yuTmLPJrY0ALkE
hjVG0+Qb7S69JzOghUOyp+yJJPrcnjrzDvz9NXUqYk/W/L/6AX/81sJ6d70zviAPYo+XNrEj2b+G
o1OhOhowgzoSvANB+alldxO3fsusNm4PjwrMfdeOlkFGMkl/SMYArfCYXTeoNYKNJeAFZrY0VMYV
A8tG5+sUfTaaoi7DNPJrEXsqHYqp8vt4KG8r39pzK03MD7WRRt0DQjVgMA2w/scIk+Rooaw7OLry
gHVN8jbiFOuYnwq7TdgCtRgLD30siF0FXmdMYAJDpAe0HdCTOZ5FLJmuhKjAiTYlPKfPFzND8DmL
s7ziYnsQUe3ZRQfQFB3ix3yXe4n/V9XvrTgqUoIbokUPf8G1A04sdM0d+ZnELdBCWDY2bjSnubPu
uekJM3xslKSCZZmHqbQA3/eYfY5v5CkU+5YTf4JO08+xcsDr2Uvk7/3/h4pSxWn4KIsC/OrYl8a0
RfEifwJ1frpdXuSXDCtqmQO0IgxbV3YOFLSn9tDf/F1KbYGnDT0jxpIFAA2FvMW7CTgBk4cAHUi3
+RGM7Z7lckcnmWf7Wxa9XqE1ka6HJmRhEwA8C/m9jPDcgLgNRQPwVpsFXrcGx2qZl99GJpVWxGaT
DlYkwTEwgJrFqzMNoz2bi9+CsZPjIEwn3MiirgKjKsHqIECWeDAPgg1KmYokZi7AgQ/gt3FLh/vE
5ImkboNk6Os0b3Ck5N2+ugbGh8Gs8JrbZEMmfRhe/85BEDyxFI5wc7bOYZSK0CTyjChws/qaL+36
K+kRvER3pO0NDt/Xy4fKUlDDZqiBXS4gFdD9AVkPe/AnjtIxAr1nipJaFbr/nQQqTkvzDG56fZCO
cjy6wFcHizjHBs+XRfDK2ipBZZpWYi1iFEMJUTp0rQ8s0whz5XBxoHWBEGQ8tKBmBtfqVy+fVxbg
nSAVR81GN6Y2hfB8bNyufevbn5cPkKseFTMzySiiWMMJ6t01WHLjn+tTDsSuJJhbe/ayzlUlN73F
ixL7MH91qW/OlgYkG2YQOKgyhAu7f1YDBC/018Pq/VFtjvUW2kqjwkkFGHJ9kVvykixuu9vpJjtk
N+qT/q3Ykx5L+1xgBJ0TV3gyqbDSlILYCiFkglsqClt7GdFvT3idI6aZoDKmAn8WyEH0DKoqCPAz
o4IbBOqDYYefGNZEto7MOfkq5/wB/CDrPsAI6r8iKcVMPQtLESN5pMRitnZWoioH/togfslG4FM7
3bc/qOvwhFIR0zBHWcraWgLUItlGIyN5WI95Jt2qwjcmvIMue4fMO1jy7zcPBHB7i6MGuvIjmE3z
vfAWv41PLWhTwf3w0b3ke9kBYe6V6YKkRUYzC4DigB56BvWcI+x5tVemKW1OnMq3qynOzLbCb5GK
0c8mLwuP+ZJwNOYJoQJqn0Z6vFQ44VrAuNC4Orkp36BVyRHDTOe35kNF1TBSVDCANgg73w0MKRHY
SvFev2v2f7I6w8ojkFt/NVcMzCFSJ7e0PSjzWiS/4wwmJvByx+k3Eeg/Kg9OlWkuG0HU6eWyNIKT
GAmoVE8fhmh4g6bwCkg8GdTJrcAl60C/RHydTJKlvvluPMp7sKPt2xtrH9/w+uBMk9Cx04eZK8bS
Yjy26PbluINa88cSHeYKeGRzcNnRmC9xbSOEcjQhT8NeA/7tF3KdAbJWkGW785V0i2FpL2oBDMXz
bZ5atFEk69qBzxrJM6iw9Gnfq6ARXt3LejE/1kYtyiDkUsvLaemwryKWdqN+GLygwHakjQTKHEAH
GoGeDxKKTxASgzEe8+zqk6Lh8iYrx7wVVtaTZ/udqIRkjrumrBOIU4Nolx0sb/LJ9AVPDFstABiZ
pqGAEIvuMoOFR+ynFPGh+LS+tXui1XJX5vbi/hG+ILmt6JccFvgwgI0nsgYFT+N8pIcRlm4ykv2T
IrO0Mx6ne7A/+v3NX5adNtLot5QCUs0sB7UYEOOj2/AgofPSA9zWeBBdkvhwbYS8Qy9oR2+o62sD
ary+xCKfKBTv+jw0uzJSHuu01LwcDJa7xUpeCbgo2EYwD9hUYcaJ9+fOhqcVJqaBukDmDunzrWos
JqzYxjkuYEOZRjtpH+aRC7dwXrUhUjAIAXYmRT8bbkxq0AINMqTIQIkkix1r0OxT1KNKPtIVMfTT
Mz2VReU/GbjV1LxRc+CJdi/jtQkIZryn0JX8lIIR/weUM4Dszp35Ln3mvePOowpkGwpYGYDJgRl3
5dRaF7E3ilGV8mNWxm9ab+xGmdevZ36wjQgqHpd5KqyxKaNVDlIcEwQD+MfKm8vkCaFCcN3o4Wjl
Wn7MTaTkonqVidVbJVm8y+XcLvCE++3dBvWtgLPfV5OGpGZBJe+6vLO89NMiznZAzYIT8dkPqo0w
6uNkkpj2sZLjlSG5Vu+gMOSgb40+mf7TOo6LQ5AcSQuS37xijjxgo0PSRYBuwNeou6Du80yH70qA
9JkBhFYdRrDifHE1xDvpRhXtZTfsap7C518Rp7uRSl0JGOxYmqyBwr2fHJEpKhVwkf+BfUtfhsGR
PtNdcceDKOYqS4VsAmSd9mNBim+kF1nsyHytdgsGNafbl17xzeAXwc4d70RVlSr4FRhLN0qQXqF5
lzwChYBM9AbRvrsObfB+ozTMRWniSaTerBFof+Ma3MLHMrEHCWhFQH5OQDOTOJMC6vrd6hHENO7u
B7GU0+h2qijlMV1nKmOYQiwYyeIREOXJznitHJDCB4UZCDeTGzmgLUVJc1TsyykT24GwA4I5dU3C
lC9lxWU6NyV44XDI9pVhodIY45hJO3G6x6wngOJQHQAx3lXGC6uMaWYLm5UYOAPwKu4qegBzGSpk
umtRoMcQkc8bpK8aZlnHgH8nn3/XU1Hk328elkh4akFoq+Iopq9m/phzuZfO7/xTAVRsTeJCHJSi
LI6GNj6CABacs9FwA4LIx7FV/F4D/6GG98ms5XZnDBw4kPMHF4RbQF8Af9AXXuipdmsb54DPyItj
PL6Z8W2i7uv6vgo5vW1Gj/JUDGWlQ92MRrREBeJd+WT46067BQ3n8+ITpHkwil1lPAT9c0Yk0C1v
NaOi+4on+NzpSXGctdWfM/0qaxSQ8oaHBau/IGfzgD7ujeb8oEugZeoLH1ic3yZQWtvh3OzWNtyB
a92dWn2XjPqhqqIP0pmrwIRnxNGDoBT7uJArL9eq51KTYjtD92ToJsGV0vJH2aTOtCygSK1/ynLp
rn23k4cYpIFyVbq5XgDRcDqM5vA2zLqD+5sHPMu02s13pazWtArMhBn4rnP3lE/PBo9v6PwqOT1d
ymizJtSMvE/hgJiCMqXXRcMjnZMN8HSgnmSSVnWpSGxzGn6kBcil/8Yqt7kupcSAHTdNa4UcZcbk
mGO5fY/hSk/ch7mThMAQJAnpf94pOc2vKaXKIpEbPUXmuxYgD8QoV63a7fo9UY+c4Ezs+/RiOBVE
BWcB9IjlMEA5gPxYX3BwsR8Fw4d6N7l/shbOiiTbw6SSiyRem7Gqw/woFD7IE+3E3E+Nl4MmlqMY
iRVnim0SXuoErb5ZrcRAwhvvhTsZDV/SH/0H4uEPCplMtbD1pIGB0xSx8XgaIKteGK3CEHMMbbaY
93srQI9H6qfAYcWazkc3AImYNGa5DHJMNTeCqfOcB03HXieeDtOhBOQxWAlMF5SQRyH4k8Iby5+x
s/+vmlSONoEV12hGHOqoFG6o23kPqLKS8+kuC5HoLmxYrnhyxlApj44Nxn6AOBdPT5fNgyUDMzgi
umYixg/ozNrKpBQ+3eN7TeFjlIAUypjfmzT2Loshn502wq0Y6uus+byUWQYxE6J730jOEImO2T4U
E6iLRV6gYhnhVhr1dYY+nuNcgjQ1KKOArLgkB1w51Y28BxmTs3wLwSH0ou54fWuixbmWWOKSFYxu
naGrhqNSq83S5kdDBjvSOt9YYxKEoDQe4sI2wt6XR3N3+WDZqv4WSXk31rpCw4ghUqvKoEtDTw2/
i1od5CFv54T9CX9LojzbyKRELKYmxzrshyHcGen3wpxQzsx3pfl6WSnWTWZh9er/zpGyFqNNhERJ
OpxjD3bRZpf13DL9+cvZErciKBMp5SWaw6XOUSR1MAOG+oa8B0Yr2i2A1ubNU7Cd7F996JXJcrCq
aTJxdOFyI6qHtntUQ//ykZ2DNSJ/2yhEr0giLR4SKYUM+SHEIknuE1CO8g4NT0dVvfRleZP99hAf
uC8q1sW5FUwC8ybhH6dkaIoSH2s6ZLclgD+B2W9hRkQLTFswHZk/bMY4TjKgj8KHaBIseOrbTWk1
p2ZYtwiKDuBN1zdcMbb0IwtALtvsm2v0/J2JC3pF/irl3FupNOZV2IRDApL6FkGFJD79Tgl0bAPy
YgjD9k/EUO/iGMzPdSL27bFSHkqwliRoQ142Fc7x0QBXejZ0yjJDwlyETiN8goraUeP3y0IYfQ/Q
d/7+SPTmtzljTLhTO3Jcwof+AiyCH+idutG98ZK59S/eTjtjZOlUHjnXjRlKSSNUI5GXDI9y/WgY
BTjafyk5xpTKa3F5rsXnLorsbhaDfgSUhQDYmGp2FLQuhhtVqIPGxLO45a1aMtISjFmASUjC5iP2
vqioqUV9ssYibLWzCr820bUW832FWrQK6NTcfA9BwSkt97PVuOP6PUZWzfkOvB9AxdJY7tVxKKsW
T0nCIVCCGkoFH8RwXfl5wJs7ZRrvRlvKM2tNFkvNhLBILMAiU9qW8HlZH8YVuz1PulClRUqEEkPZ
HsXy1xDfheudmiqBXHzvuDvTjFYNYaC1RB0ciPiG9LJePC7GAPjoBq07wkzW2YkneIZnBCVwQni9
DIV9dr+lUQbcLWjzlkoCzcR9h9UVpTEdPb3t48c5lTBudyunH9mUX5vdi9YBjDR86c2PQku9HByT
5fIcYZ9bj+0W2xFYlDC9aO3t3IrdJW+DMl6Ddr2d1GNVCU7VrA64w912eVik91F4vPyJmPFlc2zk
3288cWqathmBH3mUYtXOxThQ6sdV5kLZ886LynxKARvTZZK2R+VbBorPqsAA+fwa+kBEBk5Hj4tH
j2xeJY0l1JSxDoC9DUCH0+2exeqXPOzDBpnJ7Eti55WWd/n0WLUfFLn/FUH30EAFL6xaBhGYzDA+
ZKe/L2Nbe7SOur1Udndf+NMrd2eadblthVK3jmUaIyiy8M168H2DfxtXuXnIrgis44duty+kViij
+iRe8R74jHI38Fw2+pIAtjEXcQV4jBES0e4yueILGYA23fmxxYYT/uvA2V6xmPp0+Zg5H5L2bTOP
yhzs1vBtI3Xk6T3LROeyBGb42CpGfsJGsXFB4JVAYI/E6CvyYmg3/YGNIjColw7YHS6LY3ndVhrl
db0EQvOYWCZ2OB1Zqm0wX3uiJXO04p0b5XWDGCezKEFML7b2iOf8ykVEZt1YgEPDVAZgrjSswJye
m6REzWBghAZht3kBOoEvGbb0QPgiAIZwzyM+Y/vbRhylURUtMUZolAb9TkJ1/8VnAmzdBnAIkmNe
CXveVPzXAiKdSZpYAAfxBwCGRJojtQvDLozkFmdIsHURru0KGPoWxo6zBws7YJnstrfNu9jiH6Sm
Nu14YYyZnW1+Aj2fCCzGAcvgJTnjDBODpZ/9Qn3Gqr8AXFpneFUU97J9ckVSIUYcy2mQp+pL5FH0
ip0ESLGfhCkq34E/UuNuZjM8wgA6swKuBdCdoNZ2akd5q6Yt0KmQek1db2uL3nnt0EhuLZY5TzlG
UwL9FXTowYQFIJ6vWLDx9RA8zI02Ii0ZkdYVWKmXpd3Uxu5aSU57lba+vF7pVuRxzpQRtk/EkrfZ
RmyRGIslagVSefLc+9U441WIQRlSuZQOor/s1V3i5jdkQbv4cVk2TzQV3epSnuVsxvVbDJk997pt
ie99Ntud+CBqwZw8FyLnkBkFCHxPZGIWWLGAJUAll72urFGiTO1x6AcnEgdHUEDoEqKv/q7xbmGZ
EYQAfKrJCkZ0NBNTF6cn24/tqicSMllsBfRfO/3y3rrNXdKMMZ+y58Gfvd5pb/LGHm/IdMu0W79d
PmGZRB4qTpz8BuqIjSZq1KXDb0gsNb1RLEF8R6YaArFasu4qdY78ujLw3ZOyttWhXgCrMKxeaJZv
a4vuSttKb0IU4zXerYlrFSnQ/No6uQJTzGLPk44aWN43vhmqg60p/XDIpVjEyOtk7WdFHn0Vq6Kc
24NVpSB9SED86oRpjG6BZooYRnGH2I53WfXSPoGPGoRx8j5ssKKtBdZBtBM3/sVd+mN9zq1c6hWk
p2GRyxiEwms0vVfchLRdP1eHwPmAjppTvmK8UbAYQCZ10OclkH+ntqNPOh6isdQcIxjqYuCttyiO
oPtrsq/zD8X6i6v/RB51gwG5wMqTFDdYgbm1amf0z2V1vGyL7A8HBgQCaoYxMnoQe0bQFOMa9379
oQGzRLAbxw/3XzuF30Qfu2rCnkfgSsybNn9CoyyamAQCYSjl76ZeWbqQRu2xbLATCjxUs+F4GOuG
2Eigb8F+sDpdz/HkmpVPcRLttklt7J7bl8+Oo4dG30OCqpj5FLfHcHxuldFuFE5TmieAGP/mFsgK
IROMFQcVNZ+a0fvwMfe/U4GKhpKeRHmTCbCwaPgRKaBdM2veXcYK73AWAzEX0PlnINCDOAzrbIkN
7rIwEB+Lz9GVHesqBhS0kNnKLWYkQWLpZne85VVWmAWBH7bWFZCpyvTG9VhLWSHlXXOU6+ghXLQb
swKIsq7s4ihSObbAehQAT1hXDIkMvGNr8fRbTUYyhnG4tMf1QwcGTxO0uwQYw54ItiLzkbekwTrT
rTTKMto5VJdeRApU16OtyXepptj19JwD1jiPB15wJ1ZAO+xWGmUlgqxJdVFCt9EHWx54yIVbgppG
yEcLP8T2Bkcgw33B34V5QUALIZWmyUeNKF1CIcb9WDZPSiw/RA3SduxwX7Z9hnmYsmUCcxQjNHhh
UV/M6KO0qKwZV1Z2HVVgRS59cfpWmLwlfJY2IPIFzCG2gMEISL7lxouVOMNbsdKrYyGATUowC1e0
ps7Ha2HmGCFLkgkAYVNBYCVo+5QkXU+HqV6bo5KhNatkrpKrTqKunIOTGPcgGOKQQRnwaP0sh8rl
XB0LAxm/8Q30YBrYFPJ7CUU04Fy4xbVyIMAQGVjcZYy0XP5mrIGnE9EkZG4OsxLabG5CiFYfCFh4
4s22/qQcCHoCD72bK4sc90aWhZ59ZkZNg9k5stuf4vFY7kRfBiStySkns2zRAoEcYYExVWBqn4rq
rDxcJw1qpfVTFX/mAuCJlKu144UploVgLwLQayZWBM8gTEGJPOrRnEKlNQKsFPrQLoG38y1xEDhr
HwyVDLSuUBnGgLpx9tovqxTQuimceDDHmyzOvbUsvbHpD1PB2xVnRcOtKPJTNh9q1vVa10m80GLD
F9aPyLzL9A6v3ggVw+NlC2SrBcPHzDbqx7SPGeaQyquJ1MIEB6yY7OTk1pRlFGR53RzmjQIi5H8l
UTE+1yK1L+QMdeMH4Y5A8wlO6LefhIUocjtOa52nFhXi5VJVqxBsk8e2XxxZv2/V2unyu6HiWAXD
AGEVv5Wi/DdvpCXteiglxUGePWTtjRb+vPyFuAdH+W2s4vkcExlkqJggmun3K9bbgHReeqj69H+R
Q21VoqxPygyzTAWkgelwSPvPPuaxGrEC0cmhUTfIEBnqoGX4OMvBAjIBAVKvrwiBDFmBvnx4rO+z
qXeIVG7eCMIka0UOV5J/dQPe37drxcEw4Yigm+bjUkZTFiLn7OLWjs0HPRWB88O7C9kPm03lhgqp
tVbHYHRE5WY5LJ5lW/5qp774rl/rtnIQDukhDZZH3kAAq+hobgMs5bRpki5Kh5z6WBguCu7Oupfs
GUMIwksju6KbenyMK4brnoikXDdN03kwQoiUrMzW+vtufVjHBGS4ISe9IL5JpYEQhIUYE5kM6puU
baDZGE6KnODu7X704tOi7v5j29v+fdowpr6KunXG3zeFyZ5Tf1YBRsorALGiA3Ik2dBUAIKaZ5WK
qQ8HQn/ZHMu33g2Dwgv38euM+uhfDgOeCKPKE7FSqF0SWfWxHFZ3nFSvq4F6WgIcd1m8y6fHmELH
x9koRn0eHd1TaW5wfBpwl/onPAWSR4I7OHaAHkQrUXwjGLLqDxHEGZzbg+HSwBJRAGcDMkVkMJSv
6aBBAPGCXh9D4V7okJKtqauPGefuYNjfiRTKt4qsMKwUM1BHFftYs+VJ5svlI2TktScCKE+SZxV1
LN2oj536PnaxIwNmuMOUV2F29pAprmKWvFSaqRM2oiSRvFLPJsv0RdVnCZ1c1OuT2x6ks7lr3mPl
NwYQmYxwMV1hkO6ylqyCPbrReCToeKpi/JlS0wQgHtlJJxMc0Q69icy2Qkd/mvzFle0itlUJg+iX
ZTIytBOR5Bg2GdpiiEOXWgjGk6YCP1ly4/BDVrRPNeuehDjm7tURU6BC1Yk8YrAbeZPUlpVKMkL9
YcX+CWinnqMgvTV9bJ7c8pouTOvfnCeVADTrqgx9QzLd8nNGc7fHvaYoDeez8Y6QSgKacFZXo8ZX
i5rbdY5tPcHLf0E1WPuQom9/8bkInTWZb5HOuH0ifKy679ADSDLrYZ6l0e7rBZd1O13nRutgA4bj
eUzlsOiuqRKZyaDLx8uY9E1Yas0xNgIDY0XDdYf9ANCn2klhcQ6SdUdjaP+3MCoo6yn24a0JwiYH
G53ZY+2vP2QgQYDhGnQqTjXY6cAnuGaaJCFDEyXg0KLiemqSZoJHSpqiMa0G7X7JAJZuYGpJsSe/
uM8fQAO4coMLTyRlmACnC8d5RG23d4U789g462vhGI710N1XGXeinxnKNgpSBpr1TbaA3QoDbk38
ZBbTkzLVnIIoO3Rh3VkmE4J4wVKhq7SycUhUVMRbF1vP4EpFJ66wP/4p+OeB9vOyH3DlUXGrw6+Q
4wHyerfL7QhXgYfhJzzEZKx1tbY02xM4fX/8l1IpU5ma0czWDgYafq/3eWr338K9fj060T3I10u7
e+WVE0lqcBYuwb0DRhHCiEzf34YZWWJR49OJhwgAn/1u8skIJG9Fl5V7YRnjtxxisJuw3MTxLFQi
fKAERE9idy8YYAXgWRKip/kn6Rfr5XQikLIXa+3rGjxU+H5++PA/pF3Xcty6sv0iVjGHV5CcqDCK
tvzCkmWLmQQYwPD1d0EnaIzhFWv7VO0371IPwEaj0b16LRNVWX0fP4LgM6z8taLl6uIkX8knw6VI
nAXeoPsA5MWh+UJDtMHD4vfanbNsDcgxSCga6ILLTRS9nTNdGXC2KxAzliCZbVFyE1wDFIrxq2W3
xUjiWcgZVAyTXbC9D2BL5V2LtQ1+PANXLWCyXfahhVmFwy5d3UzxYS488sygFKOZ2uIVIgxOd33Y
7AX3uvryNiFFYRhSXx2BXoxdZ+ak3Nkobe70HcxRULWBuyEKrJva3mH+41UkRVAtPq0ypYro+8US
ZTprR8W0+uQ4uPPKH9Q6jc0tS6lPi5XS4v/jKYLCALyzkNyUosnURGnkVKaIYQytFlBFmPvySvNF
nzsJV8+4yPUvl/VpTrp0rMIu3NaZsJWBaPTYPrs2wIkCOcfbNbdc/mqfpqQbBxwYiVUmiJOGfj9C
J76Z+uBvQrEopv9782Q/HJI6aXJs3oByGFHDPIyCKSPTm+YL4cE4UFfT8+Wz9mlS8sUqsrTC6WEy
flV9oWKn+B0Z3/9F17bGe7mUu2qqh2ewpxrgiZaM1Rl3ddqipa1HJ9cKhqonHhhEV3Zx6UMB2CE0
dyzVA/vjn3F/qNOhVTFCIzDjUIrBM9hXboQ0pSAsSb8rq9nW4rJ0QygposNjybS8TjTn5tygt1Pn
iMXI8vqx8qvux8q6lj6VEBUQM98IwfLAQjv1SqIPXBwte9uctB3E3YQiRXOv7uz7/82YPKcANuuG
xSOMCTyb+gpe5Yfim3cn5JUxNrt6wSwgn8DN9t+1GdKbvqnHubUNmBOcYXiOImpYEGWl12uneDEf
P7ckdvksKxizeWgNC32WwW+ugBPdKjGB7M3rhLxOUJKYkb+GEl1MDDTBJ2nYGsAcF025ea7stC9F
b0cQr8SHciAf05Nhta3WOoCLaaQYa3HBO+bgpS/tZTLhFq/6iIrrE3OTom8V7d2r9LHYCerhNa7x
xeN2Zk7aUJQuprlIY9wsdJ/au5i//40rnhmQ06qBOW5pYD0iDRc6U2A7xTyer2z1XfG0Sju6eMzO
zIn1njmImlkmVLAVimP2kfUH3RwASQxz3baAjMD+f1yeHK7UoUtMgLSQDnf7YsO/TZVffEht4lhD
Y221wL+4QDRSAZIABQH0RP9coN5lyYh+OIU3xrt+m16bxNq2e4GZKvzVdv6ie3xak+usLcWr3stQ
Rxt8j1zn90aA+si2OBoHuOPTbjUjWMrlIL7yn9V9nMWzz1faqWrnOaqD8631JnJH9+RejT59nsMi
zJ7WHjNry5O8vzYbxQE8m2IAm5MYIgKttfIMXbxdzhYku39hmYk54nNlMw1RaQpybl7zvFsxs5i5
nW+c5PeZ6Zg86bBxg5+J0WfBftsRD/q5AJUMOztc8fvldZmYgTBdUIrIVZjZqaKEeiYKrD+UBygU
3CDsA8EbqCcTb4pbQZs21pvVm2bZPz7NSjlWbncjz1r4Y/MmtBiSW9fyRXKQ3QjKFhzwtXR/KfNG
NvLfdUrHDRqpidZ6wiG9Ahi+1k+Hw0RBAuQ8ruzosi8iBwGVMGQA5aJPXvAOauMqBfaJvX4MzKNi
IQiT00d+j8O9HU9/YxFVeCHzDZCrXCExmJWqwySGE3ztuwViUxQ/m2/cb5C9oroLuaP2uFbdXXbU
M6OSo6p1U1KoVwujIxTqNTIfux336z3bVNdrt9vSYAmwEoJKzETH4QJqZU8uVFhdHdcbXmZ+8/ix
xJ9K4+Osjz57BA1BkNR+s4b3W7zGgRqGXqkGKkzQVf0ZpnkyQdpjBEojwsjdB2PUfr7HozTZZYdi
FW265Ds6AEpAQbnAR8uwaI93k8NzHAt3HDatPu6M4S9wkp4O5iAk5ipaEHInIB17Q696uCc1y6A3
QArnJb+HYV5LgJYCC/obQrsdkCug9v/cuE6JLDA4wI494R4tO8go9mCcy/W1x9OyIQeEYmBwcFz5
IoUQaubm5gRD+a7nL566r5uHr0+YiEby+1aQLv7bhHx7FhqfahcT5q+Fk18pSXoFGaxAy9W3Btxl
vO5vlTj7i8YXxC9MITusovgivXPnapxSva8Rl/t7Gp1y53/8+1IAnikYFRWro68eUDPAzBN3tXe8
VOA/X4IUckdltJjitvQViY56nHUl+h6NlXpoWGps0hyocdNFxf/rT7V4gj73TdaUjbip8JEO9DV3
su3oxI/9UDx9bWLpKjlbl1w5jWOWlurEkZoW/YGqv6AY6JIm4WEct2tZ99I9KVB9Yh4a8UAu+XWj
a4OCBXuoomm97UElHV+jgdAXvrO1cFN6L3m9soOLnw3gLVvM4wPuJM7bWerGmRINeZUjMWXQ69Rd
Es1hMkxEa9PQ/3onFy8R1J5107VMHZgpyVau2E3axR9paXRHf1W5n15DkyLor8YfIAdaS0sXQ8WZ
OfFlz5bGmhpSMQzJjjEcO37jGr+4sRIqFncPk25iFAz/yVUI3g9uYU4zfZ3GNDSL+QE8pSGYncET
bOrfjchYufyX7KGFjN1DRVhVZdxsqaRabJoUeU09fdfq/Br6KTtNQcvA1LvvZT2sdHUXL0QUjdCK
gWu4piE89mwP+zgu1MHT0PfHM4I9CwI6KGSGGOFRA3OnrNahl74ZEJKG4OEGD5EcCDvEwQokdDht
rXrMymyntO11TJvwa1dcihuG4QHPDfixAV5BaVlGW5ozxz46vXeoLOvkDeZaTUwEPPkaQcNfRzEA
2PQLDO00VPOo2bAxQLI761HyGFL9nerK/djy4ziadyVFg3Do7Ne/WBzQuyB+tICAkZ2Em2OtabUI
9jRRfaroys7JJr752srHNXixvjMz0vGC3yeMzhWCFd7QkAnZdCTfJzt1t6YXt/ixzgyJQ3Hmg0ht
ktRNe4SoZh/Zp0xfe4WJ5ORyJRBwR7EIbic7uZ0PVmNMWAl7F/XYYlN9mxsi+PshWvNXJwpjEv8x
JlZ7thrdnNC01RPck/vpXRR/S784mrdiSDYP+tXG32LtTYxl/Mee5OpIPt3aLJFaoEzqizqfakOG
IfVt0L6BWxoaNmRt/GfR889MSp4BsirHzoxMBA1RDOBHA+NhEEPYr3jgsmN8Lk1yDCvN9ILNuLu8
hAw+BXUAGjvKjTGTNhjfk6O+649rMwWLdUX05DTPc1TrktB5Bn9UnaUlkvZrd5tDtMq9ap5jX2hp
r9ZNxUZdOuanLanQAYBbnHFLhKmHvoGMIXAMaE2bv8zH4ujwYH4Xz2fohnrBys4ulavOFymFfc2K
HVZVWKTzIIRR04O6HzZCOBHtq+1flQfOrUlHIlEwoFaI7zj49bPpl7ss4LvpF9QQCLjHE7LGdfL/
hK7PfZXOBJBRXa2WOPD2HYZdDs1x2Jib6vBXajKgwj7zFukoFE3VRakKS+Nb/Sw67+V2OEHsUgSX
OEhWVNvE75b9BY89XJ82xI0uOC5wB6lz3qX0tU+iUHfSg50mO08Z1g6e+PyXdizQzuGOxoyIdPDU
pHHsaYCdDh3ABuNC6Y8CDZ8nHvZ7IB+dcLVwtXTUMXX6X4vSA6ZUwIRf11Etjvq4cUVBP+yOxn1B
mnfwBGIvvcevz8DyXqKbhUFejITKXAZVUxot8zDUYzulP9VXMSrgfK2/tGhEoG0tQZx+Abg1Gjwm
WFbgMkjvmX4s8t16d3hx6z5tyM9ZDPWWVWGIDJ9AdNx9B+rq2j3RcHShqz7tE4gorTIzLAUuKJ3/
Z11yQXhgkRcl4lURP+egQlF08gFp/7Y9gagAFDavRdij5R58/ckW77pzs1K8rMBz2tMY29mGZgMc
vfu7CGKAVfcjwJbcDRgUc1Y101a+4UcKfXahd43RzqrY36bdW+xbzrfa2jNj0YSOBxOoNXRM8krn
bYxqpZ8wFIVxuTub3zqgM8/slafFopuc2ZBOmNm3EYQ0lBolUwjbWSe1Wquura1CpA1nGzUXXIFm
GVbhqCePPxv6nem+rHjA0sVlfq5CLggAP5zyOYMNZeduheA13fWBS8Q9ma5rei9bQxMVeiBg55Y/
PbiUFbWazRpdsmhri55foO/nA9C1m8hfy6oW32Km/mlNfMGz/UucweqiBtayfbyrwDjiOKQ69sEU
uGJKMybGX8h5Y377zKT4pGcmCwdEfmCVrnEzW29zUIbMdzOingqo0bINQgcUZHYrn3DxcjmzKV2Z
A3ROO2ZhmdWVAOqwa73e2FcC+tT49MkYMfb/tcVlv/zcV+l0qVptmAzoEoDCB1KWL850qMw1TOry
8fo0Ih0vhbKEq8JVVHpS0ttyrS2wuAgDOr4A2KIsKpeOqioxWFt39StDqpY9p8VVsTbWs5j6gkEA
jQdLDIfIYAhnVFM1b/A4NxsDAkjasdWME8ZiD6Nr7AoGBlOe/+SKR5oMjJW5FX79nRbrR2f2ZXyE
ksZNwTNRJd22r0JLJfW7kD//CxG32kRdehXixyORAnwGvSTJLYzYSJUmZfWrppQhbrrNGDk+1cxv
E2sJWMHDDmKnxGbUgPaaa4edF6+i3Je+6vlvkLzGclg52nFbg/1fcOHmYbJR/DFxIGrH8YL76MaX
UHtZOYNrZqVIHemtF005zLrsOTKix2Yyb63xbuVzLh10gOpRWELfDEUt8SvOgstA2zGiXirimbUx
dnSTbYAjO8UpcbbZcTrW/WbF4lK8htKwahngS/Yu6EdBst73Jh8+ssgZdELoRdZbz3fSvWAKT8JV
htUlg66QbYAcLpBR8omxs6pRG9ZU4NSevwuQI99FFRHzaSjnHv+m4An6LVR+TIDQL9J/t2HmoFVJ
/WqpJ6tHomy8DNPPr/dwKbM7syFz3Jm86anKleq1oLYaFLx/K1TrWCT6ofPSla7FkhsCkArOEjT7
QBYgnUBrttSCTVb1OjXjKXeNO0qLXVkl375e0mJcQ0HVNAVADo9q4ahnjpjSZOw4N6qPkXPAGf0S
wzLl3gDZ+T+XiMHspYZXBUqbaOFeMFPGQ6SZvDBLpKjRVgxvscavNt0OeJD8AMYpvHjjjaJs/+kS
JbNS7qDVChLLAWbNrbHBpOQuNtAyHsMKaKhyNQsTH+aP9yGyIdTWHUjV4/nkyvxdTZ7UOmOALs9v
AiEKgZjHDnqKUWASY1vclEBs7BG11yXaLkIKDGN2wPogebx8mNoqn2J1Qv8WA0fDe7O3drVPv6GF
ku8FeX2z3mS4uNcli1KEBqAiddQGFl3vhjFgK/s1LvnLa08yIUVjs2dtQ3MwvrFwApmp7ceHGPgh
QWaabuw1MPHFAf/TmkzTmpiJHncUC2oC503IhzNfVP2F8rRJOB6orwD6BpjfXNXXW/l4cg+5qfIO
ZxOIvS7AQ3UKh62YiB8oOFY0f35KN8qvr0+F2DjZTS3wzAm6QuA35HM/2ik1vTkFJ4NIqDccvNCi
lrBWp7wIY2JHEccAwLXRIJdTs6gqtSntAFfS1JOrxr7VYOBj/Oe5OszYELZGfma7YMwS+cxZFNO0
OYbOHDAvfOMeWC5GyOdgvle/C1yxmAY6zS//OOsUNiFlAPYdA80UuTlax6pXshyleZdhqjDWA296
dNQs+Po7LW2gLdalIsEV9+ifKzM7ewbgBW1RblxNA/Ubbe/YGvnayFLMOjciPTsqb8RgaIauSVke
rGyCeC5GlI0DKwaSq7P/tbHFM42Wq2XhYsNdLaOyq9qjXp/AGpgN961fPcS/QXQI9wO88vcqR+xF
GoLPBFC2oOpAM+/iIs2RwyVm/1FgHUL64nUk2qe+gFfmb9lIVuvWSx/s3J4UFNXWKKeWw974Vt4M
M9HBb5g80I6oewxc3PQnxQ0RQdbqP+LPSucZYCFgfdFwE3SD4hOfnYA8sWhXG3jI2XVH+PSOQf3g
1OsjmUCelK/pR15WmwD0xSsIY9HIJqHvKKUNKN3l5azggWDdDmG8626ZP34z7sFibPjTPg+GY7qm
5LDkN3/YlO5xk5ZFgWJljUM+hIJhNWWkwpSOsm22w/Gfo22kJUonLy4S1uhND3NjS4wxbIyjkv3T
jFKyIR087iipVbuoMUCMKrZrokymz7zB77I1pazF3dPA0QQsFHrZF0+6qq36zhniGr23aGtipMq4
nn2hsy5GqlZ18hZOHdq+n9akU9A6SdnZUSG+lbZxNhgseTF/iU5DuVFe5lWI8cL1aSD0A4qI/N+4
aPuaNuNKzbIa1yd7tp8BQY/9eKvexqfYL4OcrQ4CLVyffxiUPlxaU3M0K6wvGrVsGydM2TjG8Fud
o+wZRFXFLo2n/IoD9AQ29N5ZideX5TBHxSoNG+4Dps8LZVV9HCu3Nrzqlb9B/lw0GvUBLBxuT4x3
vs0DjEzQtU1eCGx/2BSf/DzCDN2gJF5UvRqzW24aOtjBZFs8cBS1WGkULwQztFYE1gMj2sDmSMEM
OF2LlRyPOVrr0KyzQ2ZYW25CAsqejlmObmO5yvG5kMyKdg4Sd0Q0ANWl4654PPEyKHl/gFkBDyYW
A28+cOMNoTZxd3RrZn767eu7cHFPz4xKboTZ+sGIJ5QBouhGMfYRvW3dzdcmLht+wleATbTwLtHA
iiV9N9CuRp3u4LtleyHs3u3GQ7sXko1rlGKLizkzJN0Js97EbBSGLGvk4AGp+c52ogjwHEPZfb2o
xY+FpQAlCxCLftHX6bV8Bk4I/m/+zuqMaObaU2AxopxZkDJKfcpjdIGdCl0cPfE5qEVAdM2P9hUD
g28DjLp+XOMZuYT+fnypz1VJX6osG6WtSrz584m4sNbs5xTUPuX1fK/YQYQrTwkNxLN1AbTF/QQZ
AlJ0G9OApuSHqknt0pr1CiTFP+uiJCBmXQlZi85xZkE60nTw7FKtVdQZtENd3ev9tllziuWoeGZD
unSUkU42a+YKFfuPBCFQwJKLVM84RKR9sGOirnmJ2Bcp60Il7XPfpOep1gNrr81YVbepnzUU76BB
O++SjRXSZzGFGvvdDyVYO2jLjvJpVmaANYqk4gOHWbHQ8coImoR0x9QXg6jmTwHI+JuGj/DOM6PS
iYBKnWuW7oTjTXIwoRfoQmN2EyCuzRx2W3Ay/sURPzMnHYY0K01FscTWdqDsL34X0RrSY9klMWGO
+xMVQ/kBp0edq3DTxi5CdjLJ/cHMyDjTlXUs3mVijv3fVqR1FFE8pnWGUFWZb1n7SKsutFELBcy0
dbagFtx+vW1LiQlEPkArijTvkqU/R6d9slTEkGwP2ZyNi7FGQRe9+swRP1v2fOD7MJ/gIgW5oJ8F
+fE0dRaW1R/crYWiWgR5HiFDjJvlL4j/4XvItzCZgIIaQpT4lGe5x9jMKINqAz4VioT7lhRB+nt6
0fONUDvg2/44piv7uJQvw6QL1WFwt4N6SrrNHForI/DB1Sv470WC5d0rr2AzeexPImHW9l9/tmVz
kGeByDLGPyx5HoKOlU2dHPv5MQ0ltOu7nYVCxqsWqoByTfdf21vySuPTnFzKtrRYzdsB5iZuEH24
Np1n14IGwPhLg8pStXJdLz0XDdQvQH6DXsACEZSm2LaT4zA7Gmi4QduK94f+4vyIHzUffPTbYbdW
nVk1KV1pBtSjx0JBuBr8ssRkpR4CmNyR/gXaDRaYM0m9ATR6VS178VycrVS655IiKuZpxB3k9MjL
qw39idlbIdDtYtY327KSfP0hl4LY+c5Kd56DmhAGSGGvrye8+3Eehgwzvn8TK8/NSBfdHE1MdXSY
UaBAzptQHzQ/y9Z2bykNAQAaYAJUFDCdLZ05e6KNw1KkIV2yddI7JX37erOWT9mZAfEDzuKIOVtV
ZHY41AZmq4Q2Fvod0N+bNlVIt2vd/MVPc2ZMClqZOllRZKG1orutb00oEoJKVV+Flix7+pkdydNL
16sboHCQWm3LGzGvPO4GlBDQahM9lfrWdYiywnK59qEkL2+yqk3sAuHDYtdq8iPiz19/qOWtEzJm
KOqCokv6Tn2f1f084fDO0atZ9mE0QnAV8LevrSzelQg8/7EifyBeWxbFAMEHMRAGd4HzbPf6qr7q
/+N1n3akD1SbnTcYKey0YfmKOLSJDJJ8q68yjJz2KH0+fr2sxTzYOFuX9HV4nBUmdYSX3/Ig4Pss
SIm+r57F2yEO1iAki1fJmTUpAmHwDbdk21evDXpbjf6kOkee3Fbew1zeG/nfvCPAMoA2IkjHwTgu
BSJVaUtdm2FtVJFexy4p9G0R/9Pmq0g3MBKkg+/RRC1VMgL59xh1uQ53v7M3J5VQC3KH6RrKYtHJ
P63IeK0sndXeMVs8MY2XjscYrBoJ/H7FycXHvkjUzqxIaXvBzd7DUGL1aqf7uAApjrVDbc4fm6sx
efja8YQfX5pC3UZIBFySwJWpZhSjp4lTe62pbxV1wxY6oMW4SlyzeMv+S/lcNS4ZmyKMjSuAxYrL
vdqPQRXEB+1eEKULwom15tzidwJsH5qtlsAXS7eSN/SzUlsF4ji7mpPbkQf9/PPrnVsOEWc2pIBX
qlHE5qYUMRykDFAEHAbSgZTB3ICUwVmdUliM32fmpMhnK/aoqj3MZQw3hPZcG2mwsiKxK7IzYCjW
tEGIBiZxuQ9uNkMP/nSjfJ0SSGYTI4UKOPpykJFx/AQtEciqUjL9XOuDXAIacHbP7QrXObviaeUx
3lGtBKxYMMVC8zb6BXBSuRdCbHwN17l4+WI+TEzAGXAROW9PMM2iOb1a4lXs3eq+gqdJfR2BACK5
twVIcLM2jr706UyUzBD6UHe44HZJUtaifjmXr0x50LSXaa0KteTt539fDudmzoAAHMtXrdfIQJGr
p1NozE8r7rFmRgqxMfTbc5VhGYNveNBYSHwBCFHNwJoJdIeGwAiBBgFeSA1XLC865ucGyk3+wbRQ
6M2wwPrdRSMkPySBkPidUiBlQaS+ipRdWancmy6ngpYNxUrTuSK5fRMZ96PzN4Wos68mF3mNuQCf
hi2MPPdOEEP09Vhs6LfUT9rNaAnUFRi96FPh87ULefkEnO2nFB6LTrXSOMZ+Gg9a4YvxhBqUzH1P
UuD02L6/pdu1Q7500ZyvVoqWPUtVjpI3kilHL8kwencYL79qKv1eNcoVbPhiaD43Jr7vWUDBHAgw
1//yVKG02JL4IOgfPEBQqu0/nvcT0QvNOSCHwKiBQs2fxuxIUyLMq+NYgLPGeHLdv8hszv++lIrq
qcYRsobyVamHfW8VN8lIGckGdfP1KVt0ehCZmi5AjpecUG2Kwc+yg50caIyU3eS9RzhfuWOWMk8g
5KC0hbL1JbFQb0zJELk1NqugG8rmoOqyGy92d1k6Pddx9eSoSvg36/qvSbnxMM/c6qlSlq9xjOdV
c92kpq+b/v9mRErZJlSJMk2FkSLZTunRtcJ6Tali6elztnUfTn/m1FMGMT6FY+uKvRhgRa0JsvAY
b9t+vZLl2/jzE308Vc7sGErDktmAHbRRkGncGzs9I8N3rSDi8bOG3V2KCxYwtZCYcQBqkkPtVJeW
2Q7I1JTG9TFn7ZtKRxxIVvB/PpCAgyrOKh6POmCn8kHVK3dWpnkqX6Mn3vv1DXital+76aqjt62D
aRe9Rs2KWyy+685tSofXxhdTnBY2K5HaCGRaCVxa9izKruJltxZmF0P7uUHpIZn3ml5mA6JRBp4w
yElG+30JyZG7QdlwcBt2KLxW40rk+DhCcuIIZh/Qc0Mr6HIuLBviElpSSByzfbprr//lmhhh2azW
sD1r6RgAEC2wTwDO4OXyZ7jtO5MOJuV4sVAvwN4SnYF6zTKvWWIGHnVITGkQG4+Gg1oeMHOkGbSA
6wUmiXsW5kp03Q25jzBIWJMf4jbbqu4UlrW1oYP7WE0s5Hbid20SYiKfuHa3GQcnSMCPMMenrDJf
rO4RnCH3kwlidQAGSkU7tNUYuNwKW6h2OXHr90nj45n6rEUgReTfMJS44w1aIrO37asf4Gvx6TQd
4zTGbVEBRcK+F0bl0/je0zI/GthRm38onXXdu0Ngl9qmL1LfSOiuwQC+BmWSYmIB4G3bprN8T/+O
AdEgTs2NpTbEUZ+zMt80UO9kjkeYfeymZEcVmhO1Sfy6nP26QgDsEpJk3m5ARh/nFv4SiGxpRWIl
3k3jiKYiCAA4VCWT+LEt56cKPJxpcrTd3O/oCWR+PmbpA5pYhKkPVnTVxq7fi/qpBl2lSPM9zz7W
AP5PLvi6Ju7nJT4Ur30nRrGmYrcWcJJMd0/T/FvhIJKm7mZw7a0V/daTEtLySRAxMDwyNHHprBIl
dzbO9Jy1iOAjux7a5zQ39klfX7UG/jXjO6ZCxLyYCTWwyMkh7mAeJoOFdfSd6xgeBzTAA4iFlrnP
u+yQKuzZ6u0gtt8LCyCBsQrblpN0ykKr032jxx0YD+VVP4IXzsMTYcq+20P+nJZaqANc0He1z6Cb
nBY5ZnCiUKsrUqo98uAWAw9TmNmgASytg+JGPzG7e8ec+QHNYl8f40DhjFh2Acjet0KNX3mp+Bq0
wZlKf7i9vp01QFkh9DC0HpncOcg189quvoNZws8zDDANJ7C8wfvBuQYgyTRg0tq8cZOSEd2qoV/Z
PnSMbwt2BaIN0rR8P1fDhsU6LvUuP9qRGygWpl+dyU96M+jd6UdEi609cwKl5qCZrV05v1j9ryx3
SZnGJLIb4iXAqgx5wO3ST/TuwPpirw5VGKf1NutOWnbo2H1v99edVQQt3Wd96g+aEpZuQQr8a5YU
J8g53UaJc5e2tyZqTGZ5X2bKHtBQ7ErxYzS/4Y+GFKX3XK/fdaMOo7z3c5zbGe+LfHosByWc3OG2
xm9S6PeEKqRUuJ8q896u3p2qImmGiZfshw2dYJuXYdmmR7WZA6vP3lU923mTdV+Y6cFS7dCK3pSS
+VG+j7Rix9ximwMc00YqYZZLVIzj2fwQub/Lwtw6TfPT0vKw1u4G/t5m8xayXsSc2zsP2nl16pEc
Zz/OBkKdidDoNW9bogz8qa2+dYXm91lDYt5sPAWbAabI3skKUrf6NkudLXMsRK8yKEeXuCmIzgWW
uJ9JVd3ZSeInI1QOtNwvQdCvxU8GLkavYA+J9dJX87a1dlPJdnZhhR63QQjM97QZbwo9IbV7pcHP
YqiExNkT5BOIlVUBj7Vr1QKeHfWdKu1JXnRkUpWt406Brf1Eg+m6bw4uTf0Wgx/c9kJTZ0fueEEj
0C6nyQgLJ905vPATJw/NSiUDP80VcmuXBVR/NDoX5729Z3n1oJl7swFzQ5UjFFVbV+luFfwObR6I
Hqk+b8cfCpxBHzGwDP8voNPScQiE0xcThYA+Vv3BOUzDeNBrhxhqFapqFSQUeEXIEPfO93H4VSsU
aDje3StUe9NT845yx3fK+DWf2dFK0cCh7GU28HXiODTcblNF3d3sReBpMQlVCujXg76+A4mnftDL
fs/oc2MmGwBYiFqCF3j61dvxY8Vif4LI/dRHYWUWm6ZixOARSfRTaQwbtYR8yIBBDO0msfkpaQqf
JjmhrUVqswiooYWgMIOY8sGeC4IW9tFItqPdk1mF0KN+X2HUNzOOg6VsUDzw1VEhFTvozrj3bPvk
Rf2G183TrFRXLseLt3j13D6wzB3HbzcRtHpccm1i7WN80Ig/8qK/dYtq69D3oR7emulRU6arzOtR
dH0qp+xAE0ZAcOgPne/GDpmVk27WPjdOHLUWN6KB07rHRsNInlduPoxoEVEMA7XbBEHeDSiffK8E
FDgZj15yqkudVJjnxLcIWdeSOuKHhiq3RYJF58nRrWtfVKu43uyyHHhotyQYlYF6QXHsu2e3fe+r
NyeGV6jfkzY7TT04RlKT4J1zhDJ0qNZGqCZp6HTl0aum1C+Gcds27tHVG2hWGN/HyQ7zvgmMzEMG
MBLFRJTqnkrdIk5pkiEucO+cnNbeGCkLvL58VM1xxxWDaIqB6kW2Azgp5FaBukYTFrN7h/rYnmLw
Sm07gOUaP6HdhkUz8cyI0OJ5UMst2s8BtRLSez2pUgiPjhFJc/S6NUA5ZjWoBgaS57dYq8PYBhFb
Xm/ULEPkV9ObREe0Bqzg2Jj9tVWrJ7XhgcfohrXzVi2c906zdwWPDsxytg1TN1DNuUGtc19RB9PO
iOk0sX3eRIFnJJsIIbtu3ScvSR6LbNr14Ofz475/9NLsuazVh1ipT5lj+HmCF2ozk15liEpq6Vcc
EIBSOdXp+J25/abUIp0wqj/kjn6rquh8oo4KwLU33BiFGnbNjP3OH5UMISRrlCZQR/1pbku2aftp
l86TDzhzUKTdb1AU/IKey71hRc8MSNnOyb8PkX0/5lD3afgg0jRz61XZocyc6zJ2dvOcvA25/YPX
9tHo9b3jJaGZ1wx9X/MnBG1+ZF2OJ0jvHNzUuSkVxAF9BgENw1SjmUSk1AzC2i5Ec/UQA7GRDdNV
oeBUqNkVm9VQS6Ek5LSaXyYzgHSe86vv5mecqI2Z01Cf7SDrwJ3XZXuHOYcSPE6sBJNZlY7HZoCu
x0jxHXE+ajcs82wLWvnnRKNbxO7fo47/J26vQNNrkCl2acCs+mSBsUDFzhtWWREKvlmiOkOQDrAe
0y5MUvpg9ONrrjd+b+cnBoEgMrgeJWOhzcSOWlRmQEro9fFJmeGWVRtOnnkNBqWaJPa7xZWMOAjA
fcLv9RxFIi3FwU5TaJ2Y6S5h+ZvOtW2k5Mc05kHsePfTaNxkpRJv4ojfJFl7lwz1QbfiDa6CI0PZ
KU3r307bfotdjyiRHgwtGHGH9mrOSxAzzT/0edqYoA6LxiisR4D4unyo/SgatjaF9ytg8sQdnnLz
RVO0Kx0OPafp96KdwrTSNrSoQ6NmAWOgP1fplZtlO2a2h1y33pqov8t58w0h9hf64y9Tofpja17P
bnzD7ewxmpLK75tm9PO038eesply40HvmqOiVaHN0hfHnG41A3p2nY0kOXcDbv0faV/WW6mudfuL
kMD0r7SrTbuSVPKC0lQBxvS9f/0dZOucIoQbjva3pf1U0pqxsadnM+YY0s6geInh2eQ09IKu/hAL
4WrUpAPPyTFUVS+ZZmK7mrplGjuDKdsK8oGIg66jbq5Iqow2MztEyAiuMdC3qyhOiWEeUCsBmlY9
BGO912kM78QuaoMXL5d2LeG9w+Qht7ShOpYjeVA09hBW0a0WDB913V4aM0js0Wg7RJXqqcY9YFK4
w2H+A24NL2OhNzb9FcvrUzUSBypqB9bkpkUMyUnxRwSp7EsG3TEzcSgtDrqBvKsx3FHI7mkmhVZT
MScSxp1GQm9oCq+qKSId1r+YobgPh/AQVXjjs9FWjc4pORjgEnKIBrzAYeQ3BBxcmpxYPIh2dZ5e
mli9ZRGzB5ncDFxwVAl3rFdtQekfahK7EgseakV9wwjFY0VFe+TRIxlQxcxTxygl1zCFe3yKUxnU
DprroPTQu/MYF87YhJHVtQMgeHkUOSUVnkK5/uiqWHASNTkndeimsbkPlDp1irJxINP4mkiSrUei
RzHmmxtdYPdDTSw1NX6jn+nK+KRGDpBbj8ZzApWopJIPkYoAtuf0TxDlu0CMrsu8Rv6jnnHaz0OK
QbuhOTRadN0Mua/E8UUOuIQZaXaIiurcdOpBEgpXxlqtXov4EZ1uRyHd75I1ZznSPwRdPwH4vZez
rHT1WAOXbiG1FqL+Y1Lkriiz48iH94BjJkEdJIjddXSfjmhMkRa70eMbc6XbCWmQW0GVP6dJ8i6q
0LIWEZME4YWOyVFo8Fy3FBEue2x085gl7aFDGzWj7XM/5CIi4dSpGrgfngZPitE/G4Ho5woS3hJ4
v8Cor5Qy3edh5YDZ+1i1nZtDilnlxZHChYckPgDidNtJIlhQxeaWCvFZTfIdZ2zfCU2D3zd3US6J
FqRm/6iB4cpCeQgDclWwDqpRWXcwSYA0i5FLTVGXl8rWb5XioKnBIYpRV2k7PULSESCAU/egX/1I
yuiKl+2ukPJT2ySyHWC0R0xSa0hNfOruQgAcHwTxCliJF73Q/JqQ+7TWHSEr/MbEJ4zlfah2IXaP
Onje/LASTn0wuCwvTkpQPqQpaZGYBW8dEfc8Ca5qpTqN2DlVLjTXqKuHHtmBlOmPcdY6Cc01p8/i
Yx5Id6WJIYhIvh0A4jUa84EpEji7dMz10fE57JFDd9RBEHFkoeiFIbFLFdGrNIp+xtXDyIVbEpge
VDMcMZXtQqTgOdC9kVe/azU/Y7ZvpyjVb7NPXxI8lnlMxil59QC2vfR5+aKrcWdzpbnnXXQeKyR+
uuYNuBdxluykLNtRY4gcqWeDlfLu0WiGfRIw1ddN1jiEs50W1Y0vSZ3NhOiBCuG1aaIiMao3pOz2
nZbvBnh9TnSHmM2lyYFoAITvNHS/WGnkcOSstYNiOFdC/qCw1nCUWrAaEYcoit9A8fWrapLnjkR7
meBCox/+oXSyEze5E5bVqS61GhsV+RFyzq5o4FXDOHMkI7qIZASRT7gT2u5OGICpEEZ8dSSNbj1m
t0QerTIOrqo6Dy3DiK4gknGnY6csDN2ApsEcr+vRdLgMFFOdqeeIp9edCenUIXlVE1rYYzwiDgvd
vlXPhTDsUeU+jahZWFEh7huq/5H0EH4n+hCiek8jiVidCvLLWI0eE94/lISFdkk6t47SwNKl7ndG
K5Bia4gczCq7i4ugskhcXnNpOCDBk926iwebtsFzNY5XYUZBTlcB72hmhsWzFt0wTETYSiSotsKF
F6lHEUhS08dEN09AGHWW2VHF7kv1RQhSw+qV/tR00QMDMeY4OeMozG+qtvmthdl9BsbHgfcUgVd8
4UR8aHDUVc7vZEMorCQdc7eVesnqcnBc52xntiYisQx/USaecy7/1ofkpW/hfwA0+agxbCka3DOa
+r6uMl8uyFMy0BsNNRuJpaNTj+zAxdKcwGkHnUr3VWU+pWbxQGsIYw3RuzwGL6Ougp8XwVyvsbNY
IlRUW+ko59V5wIFVKXXFcfTFCKTpanZr5vnL0KlXfR+9YoTqKmxiJ9XAR6FE7ZkN9UtbkBNJq9ri
tQJ4KKavi9QxE5ZhIm647ktA6c1XI6zcokQUKSRAScm0AaV4R+HvKFxHWR9BmLBDyPxoqslzjbwe
KztLKnL2kuzUyUNKHdC1nO2pJJz50LhMLfYGHi4zT97igFbeSPmNqNFTLSpuFeYHPQ4csWqugA3L
7YGLfj2YB60RDkWA16VvfyECc0k3ICkM6tJKm/S2T6R7cBugcZ6L+PsUcE5y+UaK6tvU7EC0Gvhd
Wzp6b4DMSkI5icQA4ph0RNO77bwmj/1kqq3pBlDispKdM0M6iRlkkgJDs8as1HE6+9OIMM1QWWCF
OsBx+GhlkRwDPnIrJsN7JYT3iOGRlzF6g76036koFwTaA9SQ9kKscTyKicu08gT/g4SaKEdcEcFV
6+hGL5L3KIjP9Sj8jnn4pxyTV93AVgjDfURRjzEM5UYKOfTMhxA950T2eRi4hUkOvIntmGnvYtv8
GjIyOn1eHYRanIblEL2heFFxzSvN9qaKIUxD+ZuOeWOHCPwuM3Nb7YenkbKnJMVzJ+XFC6PRCIKn
4qzp0m4I8xcpVCsr5s29qphIbTQv6UXDLvsstPuiv/Rl9G420QOiuHeInByrKsWTjc89DgdM2h1H
mV3r2nACmfl13GLwXkz6M0NmHw7G7xB046Ss2psm1SoHKinniiG7pg1my3V9p3LtWus0lP/yGJ6A
FftS1wrLCMtdNNTXAYufjU50IlY7RhD7vDctmgxXaijokMbsI4vrGmgM8uRRb+rSA6gSpQJOGi/q
Gs3KwOFoQV8Bl1LDC4N5TRSjsltJGd8rSe1cnXd/WkM/xvXgN0p0a+RSaSsa/yMPIAOEfqTVT6HO
WGNQsE6uDCM9U3M8ZpjlPgc65jzjKMffMuKIgvK60/v7SqDvRQA2E324GzGLYacQU8uC8Y5qg0cQ
9Uhtql7zsTiMuWmg8ltqeHYDsCtJ5FEIuTNM+kzFqKRWoEAblhhnTvqbok8uVMQZRfE802PfDNLD
UBm+FpmXoJRNjHujNBiwzpIKfVciTJXEbEeQN3HD3Hdm6EfmaKeBaTNJvUuLTEOlucn9spapxbn0
kuQpyjnK8G6kgNAy0QQ7QxlHVtZVvylqLAaiq2wwnKhl1yIqrVoZ+HEW7HjWOKmQQ+tSKHZlj1cH
0W8hhntESndaQXdjhBJ6U+d7bpQfatXfUkm5Foi5NwZ2y/t83xXkbpSkXyjOPhsoj9Mk2xUd/UgZ
JuQLE4kh3HJkh6i1yXS4a4qwdHptyCwoxoj7jiulb3DtlxhKD0NBlF1EU1cSCLsmDTxlzHnryYXK
7xkf7LSqnBYVIT+SldtRzQ9N3rVWFRrPqZnccEE68xzUdDR+TiO2H9PozxDUB70JbAT4fpmJqH6q
j1FKHFUubaHESZWr5trEn2225AmOwkMZ7FdCpMqGl9ecRkoAy0K1RquMEQVa8S5vd7XQ3oC++Q2p
pstH6RJS8Z4EaHC0JXjytLYnjoRYwWpLejOE7IpU7FgxZlgQu340ghTb0hWIJOXkd9qaD22EYXUZ
FQGz1mJbjLXHsNf9HhAumwf1Vdebvizzc0qC+yASntKqyWzAci8dl62wMS9Gp92Xbe0FGlw6NZys
HVDJS/RLJ2oyyvzwhmqYnpJhOKhJh3UN+6GcvucInFmYHnPcMam9pdqTMKBgYOg2A+twCycWcvW6
VHtHqXL0hyUQJKm+gdIgDSK34sOxMzlepzNHvG7KLyzJn6Uhcwh7qIZ4jxqjLYgIkljgacZ7KXKk
uqhQJfWU4/T+qIIxFymWlmHMLpdPpd57xZh4kiCiJol5py73w1p0gW91FRgNi8DX0fmpB9EHcexJ
Z+1HNgovoTLegLPjPjTz2y7W3UQavQaK0G3y2raD242Jbci4S/rTqDQPJkWmHUAdjvBjjvhBjhWk
ppmV65HTDmjvt6Ilh81BZ3dpVdpQZ33WW8VCgHWr6e0pz1snwuBXhLKjnA83vOBHLhh+hwC/RkaF
ZlN3b6jlown+zszMcJojP1CILaLWmYZvbfeB1N4UOzhO+SmR8Iu6dqhE5KziS8lQkER1e2Dvwqj/
avtyr44gckdvQqN3ef/bVCNH57XLaeobmJXt9dYeysErIuKAxAHu0DWVyC0V07TCDDWRFOyaUL+r
itHKMIxdQHNepoJVFEdWPJXAnjYoK+vtXWm8cgQXQ0MsE5Gd1ET2WL+LuXTsKg0PLwYFW/GQZOo+
bm6lOvdFtAWyinksU5Hb5Si0vur9rzE6iQkKLkzBcwv9J/VxRHiYDgy1m+SAcVgrQ/6hZ3/i5tow
J+FgZQ8+sgdoa+vsF2JCZEvUNkTdaVH7zBPFFitUf5GX4uDoAjhvigCZGmhK0X+qcM2QcjlaU3qF
Gl4GjqeSo76KYrFRibbaNmjhULceJEza3kr8HMixjf+tGGQCHcKeTMh2tYpEX6NubiLqRAbB5fA2
kN9QCHdH3tg8h8ctX3IoKtddfyiaxDI6wW3Vjzz8IHhfzYCcy0yztQFoIQUIpfZl+ptpirZAhFKd
Lqherb5NEUgWBk5TMFsc0WEIH3S85mryu8lA9dZYRKMoWyVWzp84CscF20dhjUBFMFHspWjQdX6Y
CW7H3uT8MiA4KfTuoHQ3+djushg/ijCYifjWKPzZiRC6Gs59g2eiFmUnVRsHCCdLgRhuEk8D+ntR
gc6kiQIH166YOUIQG4ELKfYtUnIBuyehl9QaggWX4MRhivqStis0xdaQx3cxEvqk94eQ2igTn1hw
McbQ6XvN14LWERQ8uUmFmJMke60W7qHAgCFrmC6MvZGoDotUr+tFyGOH5yGR/HhEzfyUFvs+jvZ9
kg9496PnJiC3bYk5GzHx5B6AROkpL99FEcgEFf1fXKEa93io2isppK9DPvga+5Wrf/QIqVDUWjpA
mj/jQNZAi7Oe/hI2Q5qiyyFrA1BhiDuBU2bEW+CINUgwisBkYl41JgTV11a+XMlZ200wtNo13yf2
S+Ok+r0zoT4FZ5OTdwK1fQMpfFKN6Zr2nf0y42ZcZl2TgikohMRYifGw9rnDpOmEIQzvN9V51pAt
YOoBXco/9haIt7EpqUwK2EtbcErJr0hMUV48l+q/mSeaG1ogIvLO0ATwzWBhHep8U/SPDAetxZ/P
g7S+Hh0IMUy/m99mLzNwlcijhvXAFf8htgQIN9rROJhOjefBZjvqCjfgq92Ab62C+XTgg6GbCbYg
0EV+PSUqD5V2SIEcHA+9+yly5Bgn7VP8K7C3uLanvfp2SGbGFlDalNZyEhsTKJNcKpbZJvjZ28vP
O7l6s2Y2Fjjalo1NS2XYqGRi9dJ9FG/wak878sMilkK+DaJZjiMBvHEDKEx3ihGNBsp7X7mp8Otf
rAWKETqiK6ByvgHtS2EM4rEDUduYWaR9NqqNzVqD+6DEg9/H7Aj4hBfAurBWg1GBnBfoVcPdRIWA
cHhHtjUBV33RzM4Sg15rAm0o7NRucxouiStQuzimJ+J1flo4W+Kpq5dpZm5yVjOQnZiYaZVHZfqq
1bqVlkczfI77pxQFsJ+/z/qtnRlaeKE6E4UwyGHoUy9YsLRXCnIVS/lgFq4tSgd28Ba5Kt6WDRDu
1goXXqmUw85Upw0NEelI1aVAoYcBpJMHG8wj6xi72RKnv2S2l72kNgLrignNLEPi/KC4oRs/ZMcm
hdZ5dYi9Ld76dbwbEIsQtYN8GPTjv1rMy15OeMqmCYIOw1rxodil+0kvflP5c9VX/LVkil8tjQgQ
xqCBJcWfnB/1utrurA5alZqn7GJHvQmffj4x69/tv2szFxeOs14cCQOSFXAZ4CO4ENlIrV2dBN5o
xLufja26W9CEQ8EOLHDfRtJ5zxk4EDN8uqE8cgmwiDo99SjI/WxmdRfViU0F89Pat1l0gOxI38YJ
zATMAgNWNb7+bGD9kZpZWJxBPZbzhKoU4NxT7+qghkX/yhbvg2tMlAD2sXGr17ft73oWT2LchZyk
NdajF8PBoLmdKcLRpJviIdPp+vaQGJiSUcAwAjqExR2usolLz8BgTue1jwiNDyghoI40zbdL2VY0
OB2sn4wttpBKUVE0DAFndoLKhRuiSvMWvaK857VP8hb94OqJmK1ssYOmXsAvUrzBdXpfdpdieP75
QKz+PiocEloMoLxZjkUP6KrlpIfbNYPBEcTSbdjbzxZW7+nMwvQXzLweAG4VAE+A67fsjzDh/QCV
FA5DtnWyV8PmmZ3FGSiTMQgBu8PsTeUJ14qNQomb2MgYs8cWrHHZpkDBuj+fWVwchEw0YtZGSAs6
L74rvNjNJLt/Di+TyCyFGpA93v28lZ8B0bejN7O4OA0VIHUZih+TlzUO8Hc+IIaIbh0js+W7iXdW
tSPX3KNYkGHEKd5mkV//mAiqQZ4FDq3liCwxB6PhEvxgiPqVhFiAY9K9vmfhJqfc6i2bwvd/LC3T
Og6kXxDnsIQZv0k7Cln6lIBbwAj7zCcbkei6X5yZm/6c2SktGGAmYLidwqoe0rZueAg841qCelQK
sVljw4es+sWZNfLVGkmjMIumEYm+PZH4quBuWd3/fFb+P6fz7wZO92W2onhMWVCoeJFrV/o1OKZH
7+XCrx3dl1zqoiUFTPbPJtcOB8hoQAQGwlRQmyxOpxTESdiC4gl8EewSyp1fBfy9isdn6DlsxYtb
thb5jyi00iAkeP1TOUVBM/WTBNMD0p6Wjfd/W9UihoLPjEXSImpL5GeDArAd3WjCG3hNN97K1Qh4
tn3LmW0dDFqUT9tnnIu9vstBat4+o6ZUe6LHdhPzTeWpz83WkN3aC4AZJxUCB6ADR+Tx9Zw0Omar
xwYRwRAe4+wByPKNha0d9rmB6VPODmLfFFpe1zAgCC9B4osYCVY3wrP10/B3DYuTl5KqqM0pzmVo
iwCOjAkGQPyb5wrwnZ9Pw+rcynw1i4NX6VwnuRpPTh8yGg67BrPTO2DIjuJNHLOCszWUu7V9i/On
JFxQMn2KoaTsogqyKyn9bVhIW/5iw86S+EtJajHSIthBHXGEoh2eFvDEmZi4nHjOABWrbBNg0Iet
SaDp2yzftNmGqgvPKxn62I1TRDqiRVZqaA7SB7m8Nzh4x9otN7/2qsyNLRxvKVBG1RLGMOY0cVil
Z4w5tRB8mKSu0reNs7K6NMgdY9IIvLlkyVA9kppTUuENq130EANfeAIqTNmjlX8VP+M5Q1UKLzaY
pigmJjac8Ybt5ecMSR3pNTzkaw4gctMEFkBjQahaqnk/xBsjwtOZ//YJ/65z+QlL0gsSCoiYmaXN
M9yyHRjCQRMADijZB6SJroSi2siUVp83UC8jqwWfhgpt569eZRibQMli3MPapamtA6MIbprAU36h
hQjFQsQIWzu6fvVnJhdXf6Rm3dbh5CkRYA5OZDNv2Ol2elIPaHbYprM1c7g64jhf5OLul40cpN2U
VQ8mZsGamo9HBb1jYG214FGvKEhfzCZ7b5Mg/qMIABbzutLtAf2+re1e9Q4EA8kmVPfIN6KKVhzN
EkgnRCyRrb8DOygAlX2fnGMbNRMg5D0htDN/kzV/9XGamV0kD5wlWoRe2VQVUm6r/SRYrz1b8cm4
BuDX7Xd8oxi0ZW/ahvlbNcrAJAoGe42031q5N6S7n13C6u8jTQXvC+h10Ur4+vvEFOuuqyX2SjnY
X+9NoG//bwYWZ7QD5qUpCGHTtXezHvg9k2zUsaZD9+22z9awOJTiMIKQX5/WALZneSe44V7wm82S
0sZWaYuKkhijgwv1JfZqJDtA0wEp3cqtV93W34Voy5enUjDmVWAhqvxnQJMOM99WYP5W+sgh4zHe
7H9srWjx+HSyGHRDgm/TyCcleQukrfdmCul/+DLa9O+z01skQkbFGAbCR3KQvUkZZLwh18DCgxvb
dLYGlVd9wmz/pvXOzKFwKqZCr7BXHejCHUhfRg+T9MMeEiXs3wThM1OLe5mIUopKBVZGkh0VMXQN
KEItPPfqFrfMaiQ5M7QIVvUmMnjV4Ex06Iq211LxRNMrVjz8fEvXHfvMzMIPKLXSFnwyk50wb4Bn
BMBfyEYSK3E2fehqzDOztXAJGCvQBWGArcbh3qSVGuwBvrhu9yj4bQQC60/kzNbCN/Rq18VmNB1x
J76ansjSDxVLIjvzPLiGJ+wFYc8/ft7MjWu15JsMWNuZQY71cQBEooukbrwJq7UBKLWbGqgzwaAh
LvyEkQA4LUclzvk9QCX/+DzhMa6c/iQ/FJv8p6vrmZlbuAmVYK4nCyr2mrJ7Jfzotqi01j/SzMDC
TQDyXkZ9DQPkVn2f3MRwND5qRz50VxgnPALHtBGLrjqKmcGFoxDDEhOkJgyKNT+3GtuHaXYjBPrG
w7QeE87sLLxEo7eguGawY5yBtWkgN2VTz7yqn5Xa1aBThPkm5e7nw7e6NPSawYImKeY3UhUaBgPV
hJq9wrEPvp5j+kqj6uhJicr8n02tLU8FJb+M9iL0gSWyOBg5QZc+yKbGtgrIjmUcUhc9st+dBSAf
MNqyXV5vdpBWnhTYRGFgYleVQFb71cfToGyDUUClSro3bkF6YbNroJ3sFAClA7zVJnHCyuGf21v2
keRIpaUao9oiyJqlAgEJaYyNbVzxh19MLK6z2kkt5rFgovPyKywIKmGoTP+TAT5t2FrdPllXIUoG
zwE2ua/bF2AiDzpuOkOWEt5NQoN1uDOh1Ds6YA8gO6DRtopwa94KJHn4DwqABPH64mkJZakUmu4z
MSr2GijDQdVgvqZ70QFGHRC7LeqQlS8mG7MbsHgxSzEaAV3HDVCUA23ewvh6Yw+nY/0tqkHfzUDX
XpuYGb/uIaUqE+sSBjDA2rvdBUNjDlJMr2MWJmK8rdrsunv8a29ZeR61NI6yGO5evYYGDdiSAVs0
Lgo4BiwFTfbR6t/krVB01Y3MbC7OCWuKujHUjL1KY3YRxQLYa4D9dO3+571c/VYzMwsPMhplUcRV
jvQGA93powkM4M8GNjdvuhCzmLDHBOKE0kf89Es7TE0Y6lRv8FCAL0U7jFw65cYV29q5xdsySkXV
9jmWJMmPg/gWBOAf0DYoadc8L/QtTOgK4ipPLMJfV0VVSclIAS0dADOVyJ4UJwVXuTQHqHe8f1Kt
bjiplVV9MbhY1SC2QtLpMEiVP0aA2QpoeXZbueJaFApIDNE0EJJK0HpZnDq9D3jeE1iJdQgtgzl+
Z0DJ26JXwkH8V1S1X6wtDp+e9W3S690kevyPhMJwnCSWMJHuBVdbKLrVDZwtbfHF6mbsMaGCyXgO
Ir7iVVQiK6SXnw/7ym1SwLAApkTAfcAJNf0Ns7OOYEOOMJgBKRlMFzVCiemtjbRn/QvNTCycq5GF
QyTHMJE8Vvv8MLw1qZVjFMQjzngsqPvzgqZfW3haLAjCP7KimcA5LM5D3U+VPBGSMSy5m3hqSKlY
lVFYjVk6P1ta3TpAKSWJaCL5BnSAsLGqpTLoXHV6UsoHKb79+ffXXkFQXmMW1ICSmPStURkVQZAG
HEshL5jQAHV1aXfHPLPV24n2tBO2/N60Ncutm9lbPhqCTGoRqFrQg4XORGcluMIrCmPT4Y63U7q1
7YMiFdaH8g00+RZvPKFQq2on7Iui2yCB4k7hRQ6mziog2qFZppxiJ7jaKtSvekEwZhMcdwRQ33Sq
UeE2hMxAcSw4G4fM428CNBdtxQKTCgjXQPQQvv38Fdcu8czgUpi64ao+tBwGBS47EeUeJkktA7N2
P5tZO/ZzM4tjTzGBKZDehJmwdaoKHZ3MKUGK0uTZhqW151HRIVoJJLEpiVC4+OoyUqHsjDAeGHxg
dJk4/CcwustVC6Sk4FmDFIndPf+8uk2bC7/bNmRgJO6RokAg4UJsjM64VWOFfox32SVOggb3Vsa3
flZmC134X0wFYjqoQyqGRkuAGR2Xv8W/C/Cp+CC2KKzUwRSUUW/dwrV7MV0HsPSBHhIB99ftRS9J
pmKCMCpGRuRyMK2c6rN5h/kK7O+ImzG1eeSt+sCG1W+tlhDaiZGAEASsVMBsQ9CjeeJ3Ve9we9II
7Z+YLX/8m4/6d6XLlkufIiA2h4S9tp/1eHvSSFT22WiJvyTQsU6qhVtAyVWfCtVtAvZDpITmko9Y
KfOQRLkyoU8kT3Zyn4M9+qL6MGfXjbWpPjB5sYVPncTSQKYIHVn1W/sMwx9SSyOavAb9NZHCS1Je
IUs9dw156NDj3djRFS8AyLgGAUMRt/ObbPoAnumwFM0E4prydQoVoszB5TQc8Vr81TxiMHoH/hGA
ejbMrhweVA/QDIAODMBrnxdpFkTUSiQG6Oomr7/ANusCwwC+cbJP99wllrDX3I2Ds2Vu+veZOV5l
YBkbleSVY5oM76al1c7GilaeQgjPQytxykHBT7jwcVoWUQXZTDLFeaCQwXVIziXmYB6BpfHIlqdZ
eSNgTQX9GhD3cKmLKw9WlSAMVCwoAYMNOK7qA9O9f7Wi/9pYPu6dMrZSxfCNhF1yFaOCSp8wQ+NN
ckSbj+zaoZ+t5zMinH0gaAMZJoRzYKuxW9BSWCOzxDM/TnqB5gsmx9KJTnryK9t00mtee76Znx5g
ZrylGEmkKozXrvoOKhR7av5zP71Mi423SUCnV2B5w6EmAW+NMFAiyzhGUMYRjDcNjspBQ0TBImtQ
rk0bpEOAzmfEI4W7dV7W1zizuSiHowdDWmGEzcpR31WPecKdyS0FUuZYpE9/6xs3btPg4oR2BNhk
IcDgoy5ZKcL4whNc6FsyW/WJByaKzRra9IM/7OpyrCLpzK7G0HLy2aBr/cSvPRTrNhO61ZsHXnq4
YQC+5OXEg1gnBVgnsZFx8hTHuiW2fqGUW255ik6+LWZmZfr32ZHsiAzwSzMdERuPzilxE0xE3raA
27CDDOTjlj9eewYmtv3/rGoRuAQ6jXSlKhM85uEdWF5qWzqmnxAYDRwTNniOLFyE/0GmfWs7F54Z
WVIErj0stHaDW/BNO7H7qTHYWBMdePQyPDB/S8Bj+s2fNnf6m2abyzUxHuO6hrMB/2qKLMyQUHL9
2XuurQuPN+Bloop5tmWWHDAjVGqzoa+tkZlO1KSJT02JOHRst1SR1nynBsU4Qzcx4vMtQKlrELkk
pQ59Br22dADZFOmpGh568xZT+RvLktbWpaEchEgISFhounzdO4znt2MbAwbevcd34G630wd+Fdw/
P09NPMzpbb4Mazdhmj0wVdC3S+ISql1yRQ+UESB38Kv9GfZTmKBdj05lITJxNtm116zNmw2LVxxs
5DGaNmg2TAMdoAjyUAdAqnc9DT2y85ZY7VpsqSJs10ETMOklLktRJeeaoEcAegCt6inQMaLKngAp
Fe1QiYq9bcXvtadnbnBa/+zoC0otY9ocBo2H1q1fa0iwNjs9QaVS8bRj5m8Femt+ZW5v4VcSo0fv
X4c9qepzaNcMmNwNKtkJuhFFFtrIW2HY6gdE0dzQp6olGgFfF4gBf5phXJHhnaOdVV9Ju2rXHAoo
NQ1nwdkivF7zJEhs/2Nt2YQFs0wDqhQ0OoxS1HcyyksnwsEy+7MvWT8m4NqepplQb1gGDGFcFrQw
gahT/PCO2ONZuMIYuxWh/ob4ZLP7tbqqmblFrADqIzUpVJjDUJphDw7oq24jp6ZW9No71V3q9I21
+QKtGTVEghQEAy0yRCK/fjjGozSOJ4zi5ySc6ILn+HdiKxfjPtoNfuS2T1u3b82VmTJidqiqy5Co
XrgyTKqPWdGi45E2zJICvzGfxnArS167cCautqqjKvd9RodIZFByGrNXDRW5sLY03DjB1l1NckYH
+DHn38ykqXOL05WcXfGhAVVMXsCicQYxxOAoLrSBQISKJpgHLiPZReXjvJmZb61zsZmd0pMBY04I
90qnytGlba6hAXvqEe+ln+5sey5k9VrMV7o8p0VhSEUCxt0MZH2fKaRuo0xs+qENsrFtIaStNS58
S6DoTKYG7IkHyZseB+U5sVFOCizs7fF/KHdsGFxmYOCtFVKdR/iUwim5Au2lm9pgq9ZKJwe3zRVo
IXbRZk13y+jiCaxC2cTUMFY53o6VZaBBErqmrUg4Pr2TO5g13PLZa6nz7Dsu86+sj1ohA2r3FdXH
AolCbqd2yqAHw1xhG126Fi6Bwk/SUKeDt1mmzoYsFAMVkajL1xyMzpOQqQ3EzmfSJxc2ZnynsWIG
oSlhK6OewHvLwHNmevk9wTSOZnn5WSOYBlOnJCUGilA56vuNF2P1I4IpHUUd4Fa/DaUktG3aRlFA
vAcKMmCwIzs9QDKgv1F98JCBEtnfikJXEz5AQf5rcnEb45z1gSjoySuBJqtDEBrSewFpdKRZwqH5
H4oGay+GqUOXGbKCkAxZvhjKoNeDJCDhUyov6C/DFqxr9X2Y/f5kf+ZIVU3G/IuJ3x+KwhKzh169
azeFx9cXYYjQdMPrgLf9qxFW6nGr9ch/wB0FQYhwN0xidegx1KDCw/zyaw79AIvc/Xw+1sIyE8rP
/7G6CAMx/SjlnYJ0TzOgrjCx72H6IQHXuvT6s6HP0OTbkZ9Zmg7qbBMlJQkLU4WlzLTk96kMTx0d
VICBPeioeIC4FzIrCqhi3kxHvmwYXwsGAdxG4+b/kXYdS47jQPaLGAE6kLzSyJVUpsvrwqg2Re89
v34famKnJYgr9PTeZqIiOgUQSCQSz+gGGLI8jCeB2G9p6JjcMi8aiB7rMEDR4mhllRVeIeogv+sy
JfW60VC+KWYu72K9JY6SK3gJ0aBtLKjjFr/175/Do3yi0azb3mItEQwYMsDwbRCxjpZ2IQW0Rkax
QaCiYrJFfTLfhRb5YTmge9zgnNiVrLkEeUR0VmUnvIFS+oMwey9sEwp5CcazZ67e/Aru9AwVcoqI
ILL4k9Nuh3XltN/zm3KCfKENyXXUqPFB9Eq2PNKTuNwajlU9DP0McQfHf4jfgY+5g372h2/jkv0Q
P4uaBkuP0hgnuNZ4fFRgpcOd/nIRFlE+0BgtEnZXi75EDKYVOtabSdSuW57Tf2PxK8X3yz4MDMRK
ZAjMHov6ySqe//vmQOpk8CJApqDgwa2UXAXiN0mgHJnvGdMU6k+WyxhPOaqKEW2g1/9nPK4uLaCE
50fZzI6k3oUzOjD0t7Cz20vr6k7aCpflwt4/Gx5XkCYjiUOaIFy4H9/YmyODT0HxcXJxZxLDp0Th
uNNP1ytpKNlsttIqugU92IFi3GHWVvEtXU03xUYwmwu5BMQ/4C/QicFH5FmncVpNJV448fV+dBDw
WBmw5Fj7hgd+FayTeuB10I8pD6IGydLCPA3LDbPFc3QNCS48ToUHMu7SdJcloqy9cDidDY3baGZI
GuKXxT8LZQaaGhr2g2NBMgweFNvOnT3zBtLKpu/oQpWDhbrpNDbPRpXBKZJ6I8dD0Z1ufzEdEyd8
1ezgnt0pcFiKGiQL1ehZQP78V6s8CKIy+YA7HarePr31rWjXTvE6k8b1TMBYFqwc0RC5vJmqugQj
HQzReIzv9c2MPu+8LvZQRMTNMHBF/ouCFWNyBUBU9HXYl1ioimnCH+K+AD6kgdbq9VGJorDtcnLs
BeCxa5aMKMN47OBjQJ5MEdtWsOP4k7WXfDQRSsxbFMfgXG9gQXB9DEv32bO1wGXIOaqtUM+wucyD
jJQFCKYDim1hs0fRaCXMkKKFwGVIPw4i+AEh3ODg6zjJJlU8y2vtFDJl9nA3vZaDIxjhwk3vbIRc
+lDVCDbTaoJnSwa9y3GhtRwl8GbIDeRr3RVEE30xLpG0iRT1aFWjzy/jXkmdLlkjhVAXHmTGJ7MU
VKC9D5EyUdzFs+B3buZP72Sc1EI3EBfPmKAUh47+PXRbu9orbvsschde6shTiq4ZxNdQf100B8up
rooMVGJ8xrlzJq9xIs/6NpRoENI3GK/gxt59lwUXzKX9dhqU/5CRNk5gXkLrUP9pwCchTDfaEAk2
Nfs+3N3hbGTc94P6t1JnVIk/IijWlwDn9e9Vc0cgJlkO27K46eE4I1gySwv0ZFz8I2LRF8SQcUf4
gFRV9i1f+dv5tmlwTWFoTRHHfXHDn0bjkr/UhkMMUCA+3Q5q1yjC6HbcZVuGiZJcUQF7uRuA2kSz
EygPQBAvOBtTOybNDK77hwoLTwr3Oi19uz57l4sCEdBHha4O1iFR2N9PknCakwoa/XkIB6yN0t4F
801C/7PbLsyB8QwEqxBVIXDC5UIoA8SVyyb8MCARa87rPLEcJvt/fSBs9Z4vvPMobCpPBkLgaVKY
VYt2d/mDJrDPgpdPn01Qsu+gmIr/HkRo/4WpOxsXN3W0afW6zRCxfNMOBbjcznQL1nx9o9nvWbCe
nmon/yXquV/WHmyY4OSCmWsZoHmdDzOHbUbf0zT8UIofFkzU+uGz8o9gnDq1EohS//II/w3GP5Wo
TVUXSRWEHyMapT8OPlytYXf1Gk82Tjhp/Rh7kDMTaW8urHkKDg8a77Ilg4fCH3HQZO4nCUHVFl0w
+twqgjy4sIVx01ZgWgvwHfqJPOwniMETSiTZOo4roDSZSmriALpS/KH1+WVtDHQ3gfE4GOlg5fGv
oRrE74sxmAG6awZ7JKumfR+Ku749Xt8Alx/rPAy3AQxoGedmNIHdUs5OQG+ha2yHlizYZqIo3KIn
dRngJQOw0NDs1jTpN0MIookiqngvF8H5YLiyivpt3uQ5YUzJRwUKDcnD9cla6EScB+BWWW3idb/T
8FHIOrlNbiq0r4Pn1k4Ku37JQdcnRLCZRBPHnb5z0kKBf8TnaYN7JuOuwWPm8/qgRAuNyw26Xykt
tKEAnw37hw4WG75WuFFJYIITCnK6fJluMX8ywDToIGEz8R35ofUHYg3sIW7aztk3tOOcXnm2pMMA
p0C4MDmwyForpHO0OvQGEEJMa95M9UEtobcfgb7RTE6iWevrM7Cwtc9+Ft+t9820jYuSMaJseFfh
wcffGgcTIDR4WjqiR9fFT/p7DngAXDfWU1X7CAbddbM5NupnN3+/PiBlcSOcxFC4fB9OVVgXQCcH
fudZ/lMyb1Tlm6p+ZvNTksAqBtyytB/dsqarGEcd9fF6B/fLIFr78s943Ax4oBnkwrFgr1Gh0UFh
jpfDyrj3Lff6b12oas8nnzvoIwn8BsrmA9093YYiP+wEnEJ3egfVJnCAD5HbfMcbUS/YWsubWVUU
oDIswtCV55MUDUoH+D2oXNbj4AHAvfGfGIzzc1r5drEabpS/UFDGUE8icrs5Dru2MRNEhKBntKnW
9Ws+uSqUtiGSA7V4GEMLxsj27nl5o+C8N6kKKD65rNNiJbJ6Kwqso7Zut83a8gZIJQAE+Bcb6CwO
l3g1+J0UaoE4Q1N4uj5UjpUP710AKyQt7hxphsRFUt5CEPnNl9onXe/eGiJ711fSV//5YrRg/yGx
ABICnPz5B+3yONayjJrHHjIA8BWfXyMvfYIIqOu7cB5eqV503zrpQ/eaPZIbyxV934WdDV7K7/jc
rqNG0edTiFmQ4mdYD8BHfDXnIsnRpWR1FoXbL21QW6o+WuZRlu3Gg3b+etxUuUN+sP60WARjgV6B
NXQyKq5CwAtKLvkzZpV135mm1PjduKUufLHdwIGrhrTVBO2RBRnI85Bsok+q8hJvuRQ20OYxhgcz
Lrq4V1u2DgHK0K03ytOIB+MW/YTZabYmRJNFGXopM5wNmVvOSa6MkBkxzKN/YA8A44YNd0avREdr
8A8w8pd30fPxcpkIsLcKJAEsnDd2/KBd7vwaVoxzJBRcYv/StS3CZaBkSvN0qDCz9DCvAMJcjdsc
Irn5d/Y56YrJdeHpKLGFz9QLJ9LZlHJVhuU3cpawvamt+z1F42Ia7HbXIWa+A5nLaVci9ZaFZ5yz
WeXvIQM8OVW/k9hXnLxsM27yTQVx6D8BlgtGZ3CZJ62nDAZYCFXm7zqOLcsUMXQXKqfT+TO43DLB
Fn4oI+x6mJTeZ7Z2AMYIzIPs4P+cgRaGa/im2bK3d1mEa7qEMpxPI5dv1FCBDzS0sY7WI+PQSrct
tkJ234pPEfYvXVmcBpdpYDYHqkiDNcIwkvApvAnvJI+9HePkWAeuECO5UPmahKAeNcCuMC7gtBD8
mnEgzxjZIO9LI7DDSlsX7bjuikRwEC+kFDA+NUgQG4zEAUm385TWtbCEGlGI4PsFm2wX7SAttp6/
gS4GDeeC2GhQXj8NlyMCj8wwvBZjhp1H9Fs1VLNCxZkMYB8DaciQ3ISDpF1sC5e8CtFol18PIzyJ
x329sG+itJ8Qr1990Z/BArAcWH0Bb1qvLVdkELFwDp7H4w6JQjEyKa8VC6uld6U31mTIb2Du5EyP
f9BCZ/vrfG2eR+OOhKaoUdYAnYJo5POfy7+6Vnd09QWXd69/O0U0l9yBEFuZHBLQcY/lW+/O7rwt
a49+NA+g+4F7F9+ZbuuBW7Gqj6YGuOt8NOC9tRa2ty/PpfNBc6dFOBIgbyJ80s6BLboNuYONBlxR
DMxyKCghL2sn9kBtaVCSBPz7AqtVJqXVKglVj3W9yRpcdw+G6F36MkkjBDY8RDbAab9oESklGWoj
UdUjDCbhP2sQFDRy3QqUDb4ui9xKQRgGQlGBH0D78nzfKb3R9F3dqccIrntFNX2DXTo0GyJyyOJw
3xRx5voE9hlZ5rWT8np95SyOEY1Z4GuRzwgvjmKEqQY78FY9VtFbXt4n2cP1f3+hxsYkngTgloRE
/djqZQQYHAJeNlTA1xquiLfdoYJ1L+SXRw+e1foBzSSnWMGqKhcWMYtL5eQncKWEVhRN26W9iuoQ
oiUwxJ0qVPjax/WRXlZKpwNFzj7/jDJt476wMNBRw6MHDe20pk4ypp5GcL5HL9ejXR+TfEEPaHC0
k7lRj/4QeWh7e5LVeUUgEkBYHhSwZ+iVohfMC+hFsZJMalXh6+Vt6kxkXFlAgdp+kXh1CgNe9De/
Xx/Y8oL8HZH9/aSUH+V8wplYqMhQL3kJYLnosrCAO2Mf6ncEbr/BEn1K4NGuHltX20EWme4Aj7iH
yaYTPGWH0mMrsT2Kj4TL6uE8LnciDJrWVlGMZdinvSMpMczpYZrVPtJBUPtdXuLPA7GPejKFbQvk
Wq1gClXJgg6W7wZA5c9ysuqNN6odpLGDfZ4gjyxVD2ezyu3zoTCiqJORxdJtu2VQ3XHT2uqDzDjm
LrCz79eXyUKxfj5IblMHaTBQdUI89pLKoCDzBi67f+TlsrQJIAZDGe0axFqFC5XDalpNVWyCiiar
QLuvOtnuorsANnVFKHjuWVr+J7F4hQdlzjW9jxCrRkOty+50X3BXXgoAqjp6HqCGKxe8IikyCsOM
JfVIIsgfjG312fiDoG27tNIZhxtaWzqekHg8xNSacdfRSTkWarnvkvQow51T97M7qc5W19fB0nAY
5wzHNApzjX9kKSozkJOhVo9TEqIch+gbHC2vh1gajQGaPyCTCvpifNsvM7O8H0Zsp5ZmbqK8ERXm
BIFD28frcZaWGXC32EUwuaMX0milHCeKZQQ4QPJxLQc3pvUZSYXTNwmU20VFx1IwgBUVwBZ1PIHx
ED844TZ5YPnyMWuL8bYwjEyFEnbQrKypmhxrnDWnRfm17oZYfmlMou30YspfdauWHArHWCfp5vew
aWQ3zYCwjKVdHVH5x/UZubzDsr4/6pIvsiTh1SvGOtCpb4zyMQarsChHLyK9Dy9UObaVTH9NDXof
E0WQPZdOViCuCZ7uIMNzYYxG1aLvY4vIx3p81P2HqZHcHt2k6yMTBeFPuUgLM0tt5WMYQcjXBGWL
3qWiGmExJ58OhTvp1EE2OlJP8jF/G9HhzDxG6Ru/dai56Cb0RBtlcU2dzBx3wBlyHXfwKJaPWtc5
UavZQ/84D3Dje2yIoEqQFzalBcgCIP6omkF/44ZWyeNckSBCrDUjm9Z3lWMWK9OFNJgGBQ6Gkxh8
d+y95PU/fzk0yGHuCtUfA+aXXOemkIdghuWMfCx9QOT3mb8bpKfrIRbOb/D5dBhp4FagXpiUySGE
zKOaykezL5uVirJh1eEp2QkHeusH9aGt25XWRju1icl/X5eWCeVO1gIAKN5i98yT0qHoJ98EWV4+
Wma+82t5V3f6Dkaqb9dHeLn8NQLNFIh+I62aACidhynTSYvKUiHHOjc/cNL9oIbvFX4l5CRfTqWG
+yEBrgU65WAOcoGmgFRRp6YEVYISohqH64t+Ux3aG+Up2zfb5k515J0MC8x0J90LeS+X1+Hz6FxN
NJfNaMGiiKDSJE5536yjA2vT5g9/0BK+7ACgxw28NlBeANjg/Dif0miSqQQFoBmN2nKbbLKHwpEc
Rf3qQ6teuVa09fVveLkDzwLy3VLNzxKpVaT5GJmPOLSAynWo62eiFXl5wJ+H4fZb3tbQZyxMjIts
G5DWZXX4z2seESDmClVSXPR1g1sjup8rZq3N8zGuH0rrXa5uA217fa4uD7LzENxC8As/J3VMZnhn
P3bJzWTEjjK+k2oA0RlW7LEI38h+8nlLAfEo0iOgJ8yfj5u0wiDSSGEoe5TL9yh60abe1snOJ3sl
zL3rQ1vaypQaiIE0jF3NrTsLinZpaTTzEbf8Q22oXkjrlTaOglN5aRlAyIACsKOh9cpv5FQOgLoa
5ukIYu7DwByk+1AVHCqiGNxXaqIYNDwdMQz/oPqFDebKXyw1AxA7ogFSZaKldL5Js8Cae13pp2Oa
S1tF820taxylfr3+SRbOffTD8DmQ8NC5AsH4PMykQ4TEKCqc+3gO+0i8ubXbDbUZA8ZcxV5e2aIH
3YVkwLrUlkEA74PaLnccD605dYZWyrgiqbpLM8t0LKBc5e6HnNCX68NbWHEy1hnaEbqug2zDjU6R
264uYRxx1PP3rDkO1aETda0WyguoczC/SXTgcVDxy80ckprII87BfE/B6B23sfsNxCyIIaS35W0M
AsXfiILDcArCqRrgkWAt8pvWDxJdg84pOcbJvh/3eXET6CK7n6W5O42hnK8MM+mGSDcRQ+5s2BqB
Au7oN/1NvZljp1l98U1f4NW3vv7FFjYWRgaRP9w3GAuU+2LBbGm0ClpEDUIIspUddQqzFWSI5aH9
DsLt3nEutGLq2fRN94N60OKXvBXJLbAfyuVVXM2YfRGGAqlOfv82SU9yvyRHQBb72zQvNmY64QW0
H6BpCRHyVI8EU7c4KshkQLQTt+mLrdymVgYga45R0cFRY+0Qx8Fea0f3+hdaOKBknH//huEmD7Yr
CtY8BkajEmYfpvWtNelznqQPPvzI1UrbyGW/uR5zcWi45iKdy7i/U/b3k1pTMxXIazUzOaakuNNq
6dOUyoOk538zgydhWOo6CRMlajun0kSOg9bbQw0ylHSc8K3++2CwfdlzHS7wEMA5j9JNTZFMBZa4
bm3wJGkr8rdpFFE4l2bsSxEGcje4svONKHz6iVYGRaVCu4d+rCgsCyXNjirl1/XRLG1YzD/BLQci
bzh1z0fTSBrVSkmej2jyPFQ0vyWSiPAhCsF9FliBoaAAC/c4hjetdRNCCvP6GBYn62QMXNLJGzUa
WxVlXaone9kfbmV9dKYydK6HWTr5TqeK2zmdDo4DpKQxDjW5axPVkcL+eztAFciMX/97KFx1TSYI
BMkQvlDNC8inzjKdjuX4KuubPo9tuXpprc/rYRYeSjUgLoGLBgIMOYEvH0bD6ka/liZcW+QVTL1c
2Liyo48Z+vlQ6Rd0JBcAfefxuClUaZ/MYYJ40mZcqaseNPfYlQMmjerBOIJxz1aW4LRYHiRUnVEh
QVrmQrtXHkatLcBZxOvz5DF8yQgQq9NBdTa2o8dWtNzZauNPDmwm5CFUZDIuG+c7Km/GJsyIPx+T
CZ4b1X1Q6Y6l+46fPBml0PJg4TIoQ5Yd8pkAD8L/g1v7A4mrCX+dj+pdeK941RpNu/3sdHs48WIy
RTi2xck8jcd9QTJHqKII4kGqDdyteWO6012yZVAFeiuJepdLW86ALg/E0wHfB8n1fC4b4KnJECJ1
kId6H9wyGlX0AOlVFaJHQAiB5m0nj/Fz0Ai2+lJGOY3LUtrJSVIHHa3nUJ/RM10Z8cEyXSkUjW2h
YSGfxuAyL3rAft6ryLxNGZrPk0ym93FOqkMTaumqVkcauCWdo7WaKNmRjlb2pGdWEG4juTGcJpKL
n6mJ99QcRIGdJUfxt76TQAAuQVwpbGWMU7dJRvNDkDGWVjeuM6jG8ZXZS+v5zCgkkdsoNKYjfQi+
1VufwnwQz07rYcUcgcLbCcg/4LPF4qDsH+a31Wlg7vapKZLVxIE+4XW5eMkasJ1DJue8Y+nK35g/
oLHqwMRnkzqdCC+ztBpOQvN84DGlUxSFyMZ9edfKz2a/C8f19XkVheDKTStPgiElGq6LQwXa9qep
/SxmoUa04OOZ3J0gI/OQ+xUGwjC/9bCaDv52Uu3GnT99qIgpryXoRdImT2xL5PKxmDhOJ5HbyjST
2BMzvl/w4a8zT36lLi4/u2pPV+W6FgkYLa0WA89SuByi7LxgxmdTSfPC7+bjRCTVHfN+tsmQQfwG
bRFokEDScDMMUez1uQQ6wfVvuXQpl4HIA8ge6tfGxd0hV6fAN2vskcqLtzVou5ZT7SpArNW133hj
5Cg3onvX8vQCu4KNCaETdEDP92UCTZ4MakfTMdzGT9Fm3vS4w0JdpGZ640Kp0KWSzsSjiULQddLg
AHUerQgluA3DnvdIem3XZM1GahMR8XMxxkmm4U42Uic4FgxsiSJ/HP1XkopuyIIAJpfkm7lPtDBk
K/KldwmQxMbrbIMHX36ZFLVIY7OoNhBtc/b3k3MljoKK0gkhLf+jiFU7gw68ogl4W/LSyXK61biC
u4hGbUD7hlV1ErzAChteTztgYQ4jsWdQCe56D6qBDLAMtABVbLIRSSIuwLShjPv745ncx5vHXmsy
X52O3S7eEmdEWY6DonCCwjFd4xBokIePPXAbbbgn/MJMi6CpLJVdOS5M7pyKI9ikzwXmoH4r9/qq
gcELZNoB1fZaqEeLBBwWkPDn4+W2nxHOUzxGPjLrga6rEeAnGbLVeexA+y7cWL+AJsDboqBKEUXl
OeZ+YigD7ZBokFXc7hbF9MpUbcuhNpvZ8Tm6I6K71gJP62ykFndSybmcRiDlTuA6wgsITk3gx8h2
4bQ+IIAsxdE3XMR25QEkis31xCrYPRZ3fJlRRCsSYfe0/geKRbvMHqtAeFCx3HVl5fD1e5JSM59w
5B+VNVw33HQVrnqbAan/EKwqiselobEcjKbrEY88hGCkZDuYzHkxA90zwH1+EEE3RbPI5SBL7jWa
q9iaFtXQkS48Jau31SSJrl2CYsPispCkBjp4xwqqpjcAysi8Ce+xK2x/O9yP8Tb8Dtmf3ibQlJZc
YWxBBuRvRSSWikgesEiZT28VQMk6dOV9uoJbtkfhPJ7D4QTZR7E7uKkZdq8KOhLCncmlH1BExipQ
viqt0IfderrqN8od5DfVNZMR6L6TjfByLUh5FpeDcuBk1WhGTPVxAvayW2drEI0+/1Dr6PoywtX6
/Cib4pxMDUWChRH3hwbYvxeuNBciyZjVxFU/Qc8T0gBEMbncoygh3iENNqtqten8YjOYw0s+DpEo
sV7fk2jTnw+umruCDlCcxgkK/h/6IlRCOQU3VwAGs7vAtX5ez2yLJaOJK5VMgVe8FJSHAoQU5P3I
KvNxnxnw+g6OaNXDLLF+KCQ3WonExZZX6ElEbohzIElBqje4T+2SWzXCFolXkNq18xcd0PU/0ppZ
us2fDpLN+kn1oyf9DMfEjtXF3WfU2CUgKo/RzkAvRv80sWz2wU+JwllTlPIW+06nkbkcq8h5F2oZ
IjPZsfLeMm2wLNaMLMYYnaonV/bwKor6JXVxcZKcTDGXaXFOBpCm/Rovg+qHQMrrq86bXf1mvJEh
c8+kXAnErGCV5ZqP8ouy0e9x+RJSu9jwrv0QLhVTo66MvsMPKQsbQNh9spMcsAa2EALeqU53J0bA
LtegJ2PnC8CuCaGxipDGozLbjPcx3Fa//Mr+RxthcK2d8Tzjieipgj2deHkvJsOT+FwCTrJYsvwa
8bV192HcMDXZ3iGr7onxtkUTLJpfLvMGtToEEsFeis0fkf6z61f/v/TAY0UTfyh7pcJo+hXIugB8
MLLO7Az72mYkE5Gt0+LxCT1shRkxyhqv4WIFqdXPM0oE1ieQNxG6O3SVrETTtpiDgO1CvsNTP3pK
3Lw1Ra7qFS1YDgohl7AZ1vJ3HNHIB2YIuStGqBTmvaWFcRKTn8qgCEGEkBGTlQb9fYHKoGd00Sdm
JSCS21m8ljOnOtWyKKD1Fw3Memz1OexR3I1evlUgGAml/QZKSRBShv2Y0P9kMdOdBuQy3QwnvnpM
EBB1nX9vHmAB6QWe5Ei/qrec3kBuHCJbokldWv+nQblE1/vKMMgsvQ6KdlOS/mZqhr+o/U9DcCks
bxQraE02ruxTr7w5rx3IetnX99lSyXoahEtaZSVJpg5k3BEAWLvXntXwaVZvtOle979dj/R/LAwT
L7EQvQaegitlhi5QAatix+9DB6Z2DopaB4wQqFuplz+LRH4W6wsLQG2QttBzvoAJpX1Yt7PWsktN
8cGEFELX3/go1ky4G4m7tUuFGrwDKDG+ekQ8DEBTykidLISj0gQQCjRQms/CakRp8ZJ/qsmnYbgk
P5t+NcvskNHWkH9i1Du6b19keDyILviLA4JWgqYyD5ILnHubSn1TGhiQrFZOBe2/udScPvnxN6vi
JAy3yrVBV/ORVQz/EDMZ1UHyWhvv8tBjFRKvRYPilrtV0p5q/0ST7sBU6RobPPqVCSsqENoLV/uO
XmW9FjWHFrPFySC5r5boA8yX4SADzsB7Mmwn8iqYxYVxgSuIyyWMJiHQzWuCq4CC5n1UsllMezv5
NobQe2B+CzCL197SBi3RfB18B7JMEHjhbAEoE6tetQAkAvzlvMC19N4aAjBdsR7D+9k1QCyX8J46
uGFgZyvh91s4ps/CsZ9zUk8HVVgMNPgKx0xJ+03zTb8JPP/J33zVdfdQ2LS2KoRrrK2oF8NWIldS
nsXmavkmTEYpaRG7Tp7nwHJJD4Y5venoWjCnbM6uBeIOtDGWSqJLWC3x1vxkPs2MY95/MKbR3zTR
zwbFFtbJhEq+Eku+NLBrX5fCNybyoDq7Kl+K+z+6D4m+H7fbO1Bo1XxAOObv1aMlCislO9lla93r
3OA9Cr1my9wP0CRO3sRyxV/l1bWp5fb/FGVda8CE56t92Kf7FAm0fm8qG10v9GolZ3RM26pgHDyh
FwXxQ09Zt+/a3podcGNQSUjuXxhtQp3wZAtxyWHoTMgy0K81nT8N0C/5kdrSA5NbgtaP4Al2IRGd
xeLKT534ilnEiJXFG6va5eOzYO0K8gEvHqVGejKGGT5w43UvTCwkx5VeWTFJH3xV56+iwX3BgoLW
pQWYlVJLKayvw4M47VMLb2LXcgwGrUjQ8xbVtkuzB84OVB4hI0lBnznfLFqrNBVocuoxJ/dVfE9C
QQNxKcOgUNehv6TAqINH4JHInKiVgR+nNXOnOyFw3V7eZeobkSqIMRlpowoOjqX9iNHg3Q5oA1DA
uP1ItSE3205RjokCivkzkByu3u6b4YWq91rjlv6n4IstDBE0MwK+LSM+WV9aXSf5Bm4n0TxXs3K0
Qlu/a15C9EeDnR7Yie4073iWdRiuovlOhcpaLD1zW/8sMvfx2lLLjJBFnh7yreapmwIyk/ND4zKb
v2QF2pVgqOwfvBaQm9uwtXzNLBGQGejq+2jXoMkdo98EG2b0C2lmd4WbvVqCa8PSFfNsoFyOM3Nf
z40JcfU7xZFsGBpWdnQAw+ZjdhhZwrwdRLchYUwuh00UXpCqD1JkBfkJ6Mt4wUN00Gzth+oQG9Y5
WyFOZiHRnI2Sy2RmUkhFHxAFuKrOI17i+Vt0dx6Z6bPlimjVCxv/NBh/gwabrphHDcOT87tifFNE
8q5LT0xnAbgyqktaQ54pvlm8n1cM0zT7TnyXPBeDo71XLlMiir1q2htuDf1LAS13IQmcBeeKqk5W
Ugq9ULZQv+ysN/p69uKdqAgWLRK+M1DiHauGx5JyDPfWnX73ZYgOr03jeXTKF+IqwnKfrborO1Dl
CqmgGYyIZlgjAXxA4vsB+jnYC0YH46rkFXhDUeEmSDEql2ImeajRWMcA+5W5huPZCoJET8xrlqlX
+Z4uerj7OhAuB6jJuN/CyhpIv/MDaa6LcgqRv3HaMqHvBJvPXw+35aOV4U1UXzfb2G4PEV6c6tsc
JDDRHXHpko2l8+8P4J9j9SarOt/HD1BQQEJWh+DhALJkgc3eYxWA1zxRxbqcVX9H5HZK36hDK+U9
TqwUnxHClLjvlEIP6OUv+TsKtyUSP+jnqEMU8jA55q5ZS968Hg3064stMwqpRQ/byxnmd0D2g07O
xVEmzRgpmMipepnzn74vKPwW9zhw1UzqBfAgvr/ZjgTquWOiHP0+Dg5dUQ5uE4X9W52aMAihLdYn
mSCoAGUfICUiEbdg6djXYOLI7FPBouHpH2lrSUoxVdgZ0NZMYmo3024oxrWSCHKZKBD34aSgK8NB
LbDlJwWUhUrfd1EOG6s22SfDKMLTLHRjVJSCBhokcLW+4H6MvtTAfCFH2s5MpyeVDZX/YzgrB/hi
rsBMd+Ui9souvJ+Cv8Dkn4XmTtzZr7OcqghN2n3WEjsbV10hqA6XFiW8RMG4BLDskhEyDFKcBWWD
yeyn53zS1lUsUlxeDgEuFxzNVGakdL7uS23sBj3Ewsi0zsVboa0WVFAQLS0JmP0ooP6qgELzvDQt
nCGRif7gMalCKPI0eJjW59HRjWJPTZE03eJ4ToJx6y+ExEHTzQa47wRAH2uwLenX9bpyKQGeDofL
FHo3WakFT+XjSL8r6i5BQTAEgovI4sHCiOfUwFsIGo5ckCTtiiDqJfmoPMRAIRPH/1Iun1/xCiPb
IKu6TO+SyUCq0NmUXBERfekxDX3H3z+AzfNJPvSHiYS+CiZ67cLFInxiepcAza8Y2rt3tB916OxN
YCnqdUVsUTmrsK/En6un0bmDPJGVmgYxhj845jp7Ce81YIv26obZWagP/qN+qPY+DL6aFcEzUbir
NiJBt8VFezJ+9veT8ZtaSpKGfQCzyOBuZCoGCHNDZ4e5DPSa5VcingI/ZNMiYJEDQwT7YJACCZdP
fOiymFoBOBdZhwBSQki1v8lvoFFv7NCQuRde3fnajI/HbfyxJXmcxOGM+r36MGBZjFcp083adQ3N
uvtqHwAJBLejBr4s0D+2IxHend+oLD67aKPzoqgwo+BuSX0rtfpI8OAnq7/q7ECAI7++T5cGeBqA
m9DUrIopTOXp6BefyvRN7nal9TR2mZ3nr34kOPbYrz1dsF+jAdEEz24EkiJ8jpsrCN9QFbMZye9+
cpPBYC8YXtX2qP5n/7SvUGhXEXQqQGzjNSKCDqB7mb0LMF3KGWCxmtiJk8DPM93psU2969N48bzH
x+MyKjhcg1EOLN5kK58+ur7JIX0McLsE1tf4NG+yx8AVIov4LMtH5RKgESigdcrsfRucugrX6O4W
1mZfj9A5XD4LpB5GNhG5Rl0U1P/EtSDFRJB3Mcnn+z7WA9Ko7H0YgBEPbnHmCyMbzN/yl8kluT0J
IRv/x/z+G5Hv2KWBFIPwmaMlu2MlfM/UreDDmcLz61GGQRGg1IbdCrsji/sPdoImenc6ng64/WeU
fZwHRQ3o1h1rx8R38BcpDds6jB6zKNJdFf8vjLq0Twzwx1XUbAoEj/jEPkZaVhhIqw2khUNklmgX
eCWxdbytOtDDRcs1a+1OduT09g8gImzV8Nv0NDyX1aM5KqK0wqkWAguDUaP5vAnxaoLnf9nRnyFx
LCj7F2ZZg4yMpaC/B4A+f47DvFHPmjYFdFVVb5qhvAtaKsAdi0Kwv5+cVFUIi5Msi9FSDob6USmq
cAMktupcTwMXFQk2BvN5Ak0YKlKXwIm2nGJzINZ4tEDunh1wcT7Z+4DewaqZWX1LjjrbcDENX6Dm
31dArTGYiKgyWBzs71/BN4LyYJDqAo95x7jZAEyy7eRye32gogjc/dYM8BZrZf54BJ3C7uEME07u
9QgX6nJsKnX4ObF7i4GqmMsxeEDr6gbGHcdQddo9s9c2blvYDW6BjxcCGC+6Pl/RwFqAmBGkLS6s
W6JwSotoAodUO4CfPLvkA2L0UYBUKq97E7xL1OK1JhRtWEjgmg5PDSYRAXGzy2NKp9UUgyHbRh8t
zK2nBrW/9np9KtlMcfv5LAh3NpnQoGrKqQU/1upf5KC6z7VuRztlH9fzszIFdzk1f5Iwfb8edmmN
nI6NO5zMsoJ4MkSijpUEOtFUv8JR5tv1EMufTcVmg+QOCqSLG/s8Z2YhIYZuu0wxOXcjD10QzTXW
OepBkeKtMB43lXJcqRlaEPheq3kVZDaEPSCv6GjbEt/uy6ch0YRuqYvfDwQiCrU3RiTiNtuUZ7E2
RuUMQcJOf0gMg7kAltKulPrZkwtfsY3ASt0pqgo3mMPP63O8cBh9qXz8b3RuyJJijTWMw8AdUJJ9
bujwYg+pO9aW8j+kXdeSG7my/KKOaG9e29ENx2mc+NKh0Urtve+vvwlunDNNEJfQ7nlThCKmCHSh
UKiqzLRxXjAytbltj3kkwIMrAiylX/NfBckC8l0BEKYg7dwEUoSxme7Cnof4YS7LACYWbNuYC6Bz
USXtLcgCAfHcdJavFovo1h0Sw3RZYuxuLdljX3POISuJAZQbEQZVBPyDHqurIMBWpmR8r/VMAtAA
sqncZqJb/oo3xY/ZbWVn1DfAd5ecC5a5p1+G6QshzqsiLgOM3YtyexiD5CkcojfAgPzbn+6chV1F
mpUdylPB6Sqos4oFqhtIHWKWN95oG4Ij5E0oshdkKRKw4xgmpXEEQ2n2ix7BSdLiVx9tu+JeNTkM
mkwTgFoAv43HJhC1lxlD1vdyYAqgIqqSO2m5M/JfccNxCJ4J6vEVzWXRliqQGL2q2vO4s2rMGKuv
tz8K44WHFubXOqh7VM4T3Zg1EVM9ansvFSEkx2PzXpHqnRCpsqsremwPBp/LnrU4yB/rsorHHmiC
qPDfYPCyF0P4AsQazcaWne4xccvX1GkVO8ts86fkLSjObHhFGaZdBScaxBOgKKJryMYkY7UKXgqD
8Rokv+eit8tO5yR6rBcQ4ST6rxUqR+6nURWKCaNMwrb8ofnSNncaSDygayq6iZdw1QBZlymEAMHy
JYFNQKJDhx7IWS1meHHp1WfYAuIVp5zDe94Y+vCuTNBBIiiCtA37/IxOfOh2mY96beyUUC31f7VQ
IYh30Bfz5y3RIS69yZ9cwxUKoAJ4LTjOWhUqiqgQC671Cl+w7z/78tXAkNY/PxLrlVJXmlV0+hw0
+HhBNQJfbfbbWbPcqNO3iZIdqjR9GiRx4Rhl+uXXF6T7iklfjnUVYXvl4hCNoV3GP0SFU2BhuyUy
ZsRECFNc8TL0/SguohBhur+3ix3pXQZuq6EEaj0tXrNRBG4VkrmslUXyMVcPq6lYehXEevhYo/pN
jaSDHEeHRuWWOphOsbJDfsfKjpa2JiTjsbI8wMA2nuJujuK433w23ujKNkSNrEceozYr8SI0nP/Z
TeqQz1bSJAPopU69FThRAPX2tlfcQEpfBkiBK3l8p8qWW4ExmOMrV1PI5DmytkxdPtE04mbQU3KR
5veFmz6Jgyf8ms9l3Cbc8x6MzLwWEsVgKkSd43pEyegrPWg7YQLZWrhNvendEB05ARvL4OGKeM9A
6fEv1NzOq0ScJuqfQDXQV+wEKGCpLcp0Up/k33geA4mv2saTafeQxRm3vD4w+VxXAW5ljrpuY7XR
IyORp1MOclxLIRDrd6VJ7UXj1QHY53Blirp0o34CgYimTcj0wm0MkBHgExhY/D28yba8nYQtr1LN
PIZfBlUK9adrVR1XnT6dpPqotJFT1W/tFPwrt1xZoSJzVmdqDwauCeAhoiOx2NFDdoAkshdhkpUH
0+JtokqF6WICA1Ojwj3IuMmCMw4knOBUXrE4pK4p4P75F/fCanlUygL6KAwKFPhq8hI9j6p1N5r1
z1Svd7mEIo2Y3HdV/C8yc8gLGdBrQiXGoEt9NV46ajUixCjz41i9ahDECXe3V8U+3AZapAo2DHxS
1LLEbJTLUDIn9IlEJzfdyi832oJZ8tktvOKo/eKP5TMDGHjUdRDLgW5QpR/mcW8s/axP8Mdz4XQ5
CE7txi+NDe5Lh3ewmStcW6M8xax0pYlyWBM3gBECzoP5jm/KvYX51A7VovCBGzCJp9OxZG2R2tM+
rtV0EGBx8JPHCiPelSf6BGILEBvHRa6YMEmYXNuirti4aNpYG2EL+p4IJ7oTet27+Ctxh63qRs/J
AQWAhIsGYJq14C+gw0T7Arn05Y1bJFaXmj1SzqAZyw9dNNOPoG3SvZSFiSNUs26XQTzt5iH4JhRF
5HW1CT6LvOrvldaovEpJdV+HwNq+rcXkrQyykDPYwEgJDAmi5uCChN6yblLfQJ6jtJcg33jSNahi
WxA4mOSGx83DM0JtfmaoWaKHNRL9UInwUtLG7mMQBp6oOSN+X6yFSm/CJcgXNUL/KK8kT+5PYaLa
ohE5t0MB2wrYvkGejqoZ/UmFqilnAMKQ0IhxaXdKcgxSNbGndOYloiRBoc6HCWIwKJlJmPu6ej0v
ILArYwzRnoTIhvS25Kq/yMyV5VhHwKl0QC9Kt9qMpj0euNGAnPYr25Aq1kG5g64CTUw/NkETJBOK
guqxc8Otsu224d0EYpPO4XdLGFtqSaCTgzELEDV6NATSwLI8l7gSG6MEbctgJ/2p1xr3H384xG4w
i2Pm2gRekbrerTFSBrxPEODCaJNY2XYwhqOUVBwzzCsXBEmgrCM18CvlBdWsGwx4GhPm5IYGoGjy
7hsfxZ945j2WrvDIK0yxg8zKIHW88nIalEZHI2HwB7f5S6oBisQAMmiSUYvzs1es2C6O3PDNcBEc
gq91Usdt6S0xbGpzOs2b/vcEhbZAwePd2ADW/xzxZ0p55qiHhFlrwMP1WKW8gfaWtxwAqt0Mv8kQ
eeZwoRok7lH+j8WBAxWvD/IPKnDP+WBByUQlyXweO2kIgp/IzQ6IJoEdf0ev1C8/b7sn87pfmaQn
LJuwLPoBOman5SdRX40eUrw5x9iWMX4ScvtbzN7Q2hyVh8aAG+BSQqImaDPIgyCkV+zM5DVt4KcQ
Z1B3Fqjoek/Xe04AJe5IbS1a3oTIC3KQwGxSW9sXaT5EvQSvLOedMizHME83t/eSEVBgAu8wAkAg
sm34CauHbo3xsxiYZaxNbOXtWLX6RtTC0A6Uhrca1meDLfgJoiTm5+jsU+/iuiiUnmQWaGdsCYpL
BQGL6qtQJebhUljl7wtr1CmQ+j6M0rn9O48ZdsZHgXGpHAm9sU/ezm1tH23t27vJqmpdGKW2M43r
bDQVGCWDICrYUEC7LTrpc2ujGnkkQxpgFtsgdwPmYMkgtKng5+QYmoh5Z4Qew0Qad/FLqOdnrmkR
KIwGPGeaXTInz7mOcd3ALJ26XXajET2pxnJYynRb1t7tTeB+Z8ptgz7J8PDFd55BdZF8x3DKZsDT
XthMRz7onGeNntUwZXQWimKcTpF6LtWE+9wpLMADJE9//wPmAEa8Q0UXyE6M7YIunp5GqSt1mbKp
JJ9YbezwIJ059gBuHkElC5r4IzfD4FikVzhlkRlpWTWBMxEUTU+YTd40yP+VM2qbDwhkxTsIFigS
FAswIHVFOywXSABIsn0S991LC4w4aLT9djdhaJ57NTLXtrJFuSkGUTFzZuRIaKCYUvyV/Uww8ZbZ
vSts4tGOATbkOCfPIOWcSpA0htin5KlYvxl+gU4/qQNBkhmABMzm80olrNfiejdp2tA5D6xciZLp
BPXEIHKanbIdDstz6w65W7/8mbIA+1Coui5CKhVDU7Q8gxpmsZiSGRfzlD6rXvmqvpgPRJ08dcd3
noMyrymg4cFigMT0SuSiqdUoa4xuOlWjZHedYhsD56udZSevbsKVCZLyrK6pRk5zkPfARN8L+b6T
DDxKk7o94G2UHMfUHN3ACMeNbub9qUUNZbOocX1Y0mnei1Zd3pVmJntR2EhvYR8VW1mo+/t6bDsn
tZbED5Yw2CilVO5mqMq/KCBZ3461vDwlqQZwqyGoj32mojeMd5KH5jh0tAXVsnUhEb1SzCLYrURH
VYLqsMSG6U4Y8HpIg0j1zWYy7/TJjHbiVBqvydJsw0L6Xmszip0Q7LYVsbf8vFL7u6RIpgetQWMu
NbTMTrMINH51kDhSVzSe0Jk/9XwCvWbUZvGr0M2/J7x6noY6EbdiYWGGJBXlnbVUjW/Jk/ogmsVk
98nc8pJ2stXUp4BYNDQliHotpIeoE2vpUK9Va2RD4j7eBuMuf222k4PLDCKaGyM58JqvrFfChUHq
xGqxlcHxkO01Lt521V9k+A977HR46Dnd03zgHllGjFhbPNNarrytELUhU0K8f2L0zENv8ev7cRN6
ultaDxNgZ38gpMw4QxcmqRxTrrsymWSSY04+EdMMvdSRnkzFAzttGdsYJPX6raFxZtpZceLCLHWu
ekAccuSfuDx7cMVVPu4WEO90DS4zGZk7r+TJtUd2frWzSVo0aTPD3vAxerInbVNnfKzeCNg0c6Td
7VjP2FOgoMEZDmfF1Cjd2ZvawSzGskD9uBt3Y2ndBWrOq5YxXAV/XNKghoQL80q1HRMIelE3M3lr
iY741sNNBKf3kdg5LQi1uPcla01re+T/VxtoKZUOVuOFZB+zJ720mmuV+GaEk050u9dAOPwBfRHb
qAYsD+SywOtOOWcXKX0lBYi+wWuS3Kl71YufrGdzILSmFrinXB3PZj5HE3NvoUsPdUw8Tq706ZVE
y6LCCKeTfgpbW7CjD8Iz37oFmot46YEKxb3tMCz3BO77yyK1u3FeS1ar6eO5dg1KU6fGBH4F7Ccc
9OF/tkbeZqtvGU55PglBdM4k96pT+MI95Kp3/U5EXZc7Rc16EEi4nQHEgSycTuetstJb4RxhbaTp
Nh7NHaEOiw7ylodGZM3laCtLdL6aTUmD5rM24oYI9v3rOaZs0GR7/Z8tUY6phZYRKOPZEmEoy50Y
AE/Z/QOcLqPCeLEmKlAOQ4ra0QxLRCIjhgRBAZZdwzO/g17bszalLzxi5N/VORAUcrdRly0EooAN
hP4LOqZ0CbUWhygycolsZbf7GnDibiRzeV92NKri18raUM6LQhx/8VPTPZMoueXdmGB5E8iSk72M
cYzQTXlyf+wztzJNfUOo/RlS22GJpPks2Pneuh8BIVIc9fAHr0VmTFlZo75jJsnqOKj4jq03xHa6
Dfepo50Ahf67dePz7iBm+r/6gleDSfIyK2Ks4th9zJpdBXbk4EnlW05a2kTb4X7YxD5v9o/jNhoV
x2azlLogwp4Sbe54T/iYo6144A1P/j+Lw9CVhXsWbTeq3CEFfZmlkTwSRMjiI6dtQVUVuFGAepy0
x7jor6Dk9k1ZCSEOBVowaMaQOWYqbgZGbhZtsYynfnbIcZTc8VcJklsxc7ofBDPPS0HZ2/llkCol
LUIJ9jZk5tjO/5ABQO6HPxbOSK0vFkZtp9xh4mQKYYesSoefpJtuT2R4CH+D/Hz7smOhBy6sUYl8
2KdiqBvTiOuVWMOH+2t4TE+Rb4AIUdiUd4Rupzu3axt3/uRdf8ykYvUVyaavbj9FldsimvEVi/5j
sh61+vX2+phuIusQPodfaqBWoXazSiPNNCsDu+mrGyQtTr6fMBiBh7fX/vUH1x4rhq7tUfsJeGhm
zA0u2CVzio3pxPfjvhjQjAJ46BAAoRX2TlF45kHgl1FYm7m2TW1mT8RYigZrbb0WL7HYgcr0eIxA
5dt5iyc3rqSDYp93bZCDRt9OX1YNmvxZ1+o6CxQcfxB822kPlbLS1pCq3f6QrLUZmJyGqC9Kbmgn
XjpKq0m4mSBadhpjY5tpuHTLmmOC6SuQsBA1CFpKkPujQgq08MRRXiTllH3MTvQo2Jg732jPxe/2
TnaFHVcomLUmE1TE6JqA/eKqFA5cOagrixisRhkmCHKvPIZH61najB8EQwzB0wP3ImIEF7xPQMYo
o3eIZix1HKRMjgNx0P9mNBFUCGABuWCbD8ubVYN8nXcFMVYISBOeKhDbQvKiUqfBGCQVzEKgocrE
YtcDM9uNpnvbMRgH7sIE5RhiaoJDgRBJZ7151wyARJsv6tI5hgSCrX8xJorpBLS58NiT0cSgPGSK
5yZPCXXmMrSFaxXCPobGHMcPWZu2NkJdNHU6BHUVAGGp1fFrE4XvUAt2/vmmrU1QbiCWkDUoE5hQ
h0V3GjP9jQrYR4++KGZEq8gTYx6NMHNRq8EJKsEzYyjYxTFQjWM/xZ6aq8+gxOfNu5KdoULRxUQD
8f7VbdKhtWVKEYZsa1OHCkWqgdM0x7xwPEAGPBiEfz4MclE3IWtemUsnaZSUFnWMSXmri2ezeLr9
lcjpoJaDMUUcV/TLQCNJZ41dOg4txt/QvAozFxK7my68X9TW6VABW7rHagk4Z4lnkFqQKCf5lBsw
aHQbMIWIxb0kxvZkfcuiyOlEXh2DcXMAlU16C8CmIEZQPlEkKLa2I7LiMRlcgG1tPX6udY4CDsMn
AKcg8yDAVKDfSLl61sdhBGolZKdLsEmTEnTB+UdRxRs1lbe3vxcrE76wRYe7Vq3VKkI2g1EGV3wD
2dep3ExPUO/YE1KECu3+l9smmVu4Wh0V/cygFau5xpNtMiJbBu4gXn4V2ec/NwJObnBOANKBuRNq
C6MkkIA0RwdaANlAW31qbexlNU9NhrWUtRVq88JEh6opsRJLqF4n4cMQZfdaXBb/PLxi3hiTQhhU
AO6SXg2EsQahmtBIa3WpxMjY/BNgt5JjhLWYtRFqMWi7lnlo1BhqaaeNMedu04c74B7/jcet7VDf
P9QziH5bsDP46f0CGYFpi+EqHYzwNehCxU/jkddSZ64MQ9uyAYg6JpCoQxuV+qTMijWe6tYf+t9N
f2dMH7f9jdV7xDsLw0dAAaJ7RUPgIbcrq8ZcoOCRaQehHb7FTX5XpspOV8GFtoAY0VyeFkv5aXTt
69gZDed6JHGODrwgyMTgkwoc1hXEs0yErNezcTxp3aEp34ecJ0nHjBRrC9RNlU21WE3KQFJ1ILMr
mwi0dHZZ2pJTkUjhAJHH69CxhiFIx1o2iPAqyIsop9Qx19wHGF+EUe1nkzv9Jons4TA40b3o5xi2
Cjogw7lmGdUWC28vhUx8gOCfngWWhUlSlGEYzgi9fJv4Wv2uuiAcxygSsIElOK05UZGVyUM6BYk1
ACkoystUxIo7MyrLsiUrVfykOHOvibvJgSzkUzch0eVdZSyPIUgpMg8Aq/Sp6Eara4KsGU6FBry4
+l7kEyeiMA/F2gTlMpYZLMiwq+E8AFC4Y+nIoy2jYYIHuv5pRj7nELKWhEwXpxD9E+gxUHuYCrqQ
yyYus9EZSnsQoBoXH2on2GXvSe20eEMP6PXxqizMk2HqCl5FGD0A0pKKL7VlNnKiluMpOC4u2EU2
KEagt5HvZFc+VHv+p2MlCGuD1L5W41hDkroeT/Fg2GhB2IL2NjblQwGFyNtbyrQEgtdzHVc0ZXJQ
VvlihrknvRrT8RS1L7mwr6FZEDYPY8d7KzPdH4hf0vbXgemhE0cp1PKxa4zhZKb25IO6FnVq1/Ks
o5z5YIZyYn45jr22L5PEm1Zrq7UxztUiQpq1i7f9a/tU/xq2egQ9UdU/YzWA3xv/oJfIuo7WSyX/
v7ILWc9mXOaQeOk4Y1Zdd3JIotQCkZF28u8YrPyDAVzuBpPdWFntANkIixAbPHzEkPB0IHu3Ld4x
E1hj5Hd8KDba7rbrsArkGMT52l/qNGaVGGJ74/M60ZJqnendAif3ueng6s//ozXqpjDlQckE4kDj
Pnn8uw0wOdFziMmRP+gskhNGX7frtVFJjGTWURoWsKZuGhkTwJAF2sSOFTn1I4FS8GqOvK9HTzZj
VjVKZQu+OjrQYcFeVoU9faoukQFXajt5+sey46i1rL+eTgW1CGDrciAr1B5Gj+xntZ19E5M4RPGO
dxdx10dFtHSZsylssT55U+2Ay/qGdrSnHBensdUtAD+PHG8hv/7G9zvP7axOQxEMgQbmK3iL08U2
EZwN7vqfZPYu9fmik5xIo1ORZln0WpeC84mfMGoPpXo/2LXH4Czdozi1Xz/MW5V3IhiN04svSMWZ
CfMu3RxiT81jtesegp1yHN7gnY7wcns3mdcuSNsJeh6PVvrarYyqEwy1G09GZBwaUdlV0+jeNsEM
JnjIoeyIZ5AE6tHL8FUn1iBApmfEq2F8K0N7gQaZfqfbwU+ttqN9+nnbHuuLgRQMiikaqC+ss7+u
/KMUizYNB3M4Se2utYyDXn/P6vci5dE1s+4C8qhDBRcwgquniZmBG3AhUXkRIOSWf8zTN4tbtGCe
LtRiSCcWmiL4TJebp+ogBpsnjXi75Ite/xzvu62FBEXyutSeuTBLFl4BCNn/GqTbsqU6aADRyCR4
WHfpve4o2+IbESKdnOzH6MsQj6o2vMotq39/YZUKWR0AfGDxgVV1M+yKB6JdouyTbezzuttsb1yt
jw5XSlm3wIORDRUd8obNHppt/AKVMRe6sbxZHaaTgKRPNYn2kUL3DbvQhBpxiEdQ7c1O8hfE4w/W
feWhy42aO6Fkz155LyDWkSYiMAQcj1E5jbq7JaGuhiZVkI5pmfLQjar5ng9LwwlR11ZInd0gXGaY
XgE+7dIvU3SYobtVD6eyaxxRS22NS2LASM4vbNBDHWUqGEWWw8bozM4EFUMhhiRu9llBncQES0Nm
ehLndrkOHpcmKT/UqjRGgpBjWTpoTYfAGTAgGf9u5cy+HaU4+3d201WU0rPAalsAWUAEHTsiZDIS
9dttC9euh6WA+0c38BRWr7sHo5XomSH0p7gEVywaB/daaGylRucN9DENoR8PAC4wFleYOy3UurLq
gv407/XGlnNXdeYjoO7O9GS2XlpB9GgGdwEvsWLu4JdZOlBFot6EA+ZRT0v5vUw/x/nt9v4xQi82
cGWA8oWy7bsQjPw96qtEipWAs617HZPi9Y6MpYAY8bZB5j4SjjRDkk39SumrCfLaXLIYB3fp7REa
7SmG/ReBU8S7ItXFNSLiTfhfM+QIrDwvEqcmBtv4cNIhGB5vpe3kK75ysKD94RD5nwCYJtGH2qzf
bwnVS+hq7u2FMkpDlz+BClFpjflaMcdPmBubkETFninYZAbf2GiOsSejP4UjciIWI/JfWqWeGYlU
W0Uowyoeb57mQwR1r+5U29pMGIfhdaCupCTobaYCZDY2da0k+JqDL/yMLVffQ2flx7iJgRUZHycn
fcTQ2LPcbdV3rjzXdQ2MrFQjXVDgRcCodvmJS0TsSE+N/jR9VDvVmb7Vx+EQFHb0rB+SCWeR9wj4
f5zKBJwLijKwTJ2VZi5bI7ZCUgIbveYvcLRu2k1+rLaExaSzw2MHfcHxQf7st/E33cs2yu5f+dTX
L5Av15wqVa8VM8KBuNd6R/YKCbouGKU0vNnvfiSNMx0rJ0aJgHfFkz98+R4hm/1lmKqzmB1GqBfQ
dZ2yuwU0zX64bw7WZNcxBpoJ+4DIqxez78WVRRIZVye4Smpd1FO4FhnIrUCVOrhkaFRFYded3bhw
tHSDogDn1DKvxpVVyqnCYBFHtcUnlud5ts1AEl211mUvsdBilSGy493+osz4vrJHxSlJE4xak/BB
Te1g1O8pT+WJUeK8/HBUFFpkUPsMLQyoR3lv+ck34S25D4HHGbf/vJMPU2Bw16BSgGEPGrCqZNac
CQoOZD/96LvvlcBD17Mvqy8LND51apLMnBZYIDo8Z+Ufz9xlB9KZyf1xG3Ga0WwfRMMEl4mMcRI6
y5z6uIeEm4YBnN3sza0tvqIGjbR9X9/Nrl7YXW3/QVOB6RMrq3QIlxOpB/E2rKpvaV/agOdwLmGe
BSpsz/kEKY4Ep7nJtKNuaDtxAf3zbc8mjkVHDBnMAbiDZRmdLcqzUysOllzDo0CAJIa1pJ+dqdnh
DEryarG1mvsAZ10HgLuDfVhRIU15BUpQ6wpQooXEi8mFwp4vVV6MgbvzAKpqhy4XCcqzSAXjXA51
YcpFYjHY9BsJpKWVdgSjM+ITssHA7U3/9p4y3q3wRAU0ujJ5u2L24jIoZorUxPLUk/CE6138gcaI
I3hJY8fQNZr99HHYzO/WI2/GnRUV12aJP61icRZKbYUZneGUZSNGlePKrwrzdUyqzu6GkdvJY26s
ZpKeD2I8MNqX5kqt0uTZbAbkpGCB+aFs46cc2k0AQ3nKZIsH3rjdlQAESWNAjvJfg9T6lsEMgPKC
QbQOf6utn6Lepj3Xbr1rH8AHS0gFBq/w0DeHzCi08VzOZ+UtmLp16rkQG4w5DkBiARzxQ9SdABwb
xHel4wDoKx8CwrrPcShBtysivF1BQOJ8KsQqR+dLBMjPDgHq22qCUG9GTWvtSur0Z3EsAdu0Uum5
hoKDFwPK9ybX4DatoO7Na6+QgHMZLDCmAGZcIuUtyoCkXH7xZlqmqREhKZDsCFtFCkV01efPVTKy
40s7VGg1xKjQyhmEo53flfbfM8fLRv1JDuwfdHCuv+ulOSrOhlGrFdOAZU0PMwCqRIV6JM4EwSqM
OeMkvd92JM420vdjp/fLABjjf7Zx2I4+UQPjnpdr78G6FEwGyKYmGVc3fbo0Vdd0yYLzAlmGnWRP
i9tsW2CL9UOjO9xK8fV9dWGPXheU1aC0lMXks8W1IzUuUXrPj+Mj4vpjnPsd9pI3lMH2la9FWlS2
LzZNbow9jC4/sxcDHZTcmR+qNwVaIckTNwRcLxEhCOVpoqoMzgi6R2tCQVyedKQa5B0+YFzQiz6U
zwB0/eUu6fzhGRjxzW1vIVHl8tBdmqTuL1DW1hOIkZAFtJotAstQfQsw3nzbyLVLEkYKbKOG+hlq
J1Roi7ohTKMcdZM4Scrc1vqwf8aEDdQW4moUftSyFj1C03nYDbP0BLrQiMP/y4ztCqryaPQB1QCS
6MvQ0umDXKc1foBmNwBoZf7U2eYu8BdoQKhJ7zQVYBxkmDv3hWTTRMouOfKaVcQGvdPr30CFnQya
Z3IO6d2TMhlurpYv5dg9F9L0tEQyZsxKUAve3nWWNwE1bqK0g+FaTDxeLjoIxsWC4how29Jmimu7
7iPOd2UcD3xYMDMROiMA++iafdB1QT3oY4+hAsWv9+QJrNrlnbAB28mWexiZO/hlja6DSaIw51oH
a6MTaHaE4gZqpahXVmhUFSX6VANmvFFtTt30279516xWqlGBoMN9N8jJhFeH/qkKE4iwvt/+WsxS
0doCdRLlOR2rmuwl0XKEfro33Ulbyxv9dASPiwR9zPYQSw7HKtNJVntKpVnqlCQxLPenet7qG80n
/ELlaGeBq7v5rvxrOv7BhySbdXUUoIxm4q7HTU/PUXRmurSCBM8U9wuK3ZgtdwOfMKLGPrdowUpb
iQrbf2yRDVilrSD5SUolwgIt8FyiaYtEJwXCXXVnf4ZV0k0Vt+Z0xysUsQLr2i4V8+okg8K2gTVm
KepC5S+z3xkzL66xNhK3Iure0JYCUowyAkdEAIkaciJER/FbdByLrQGQJn8jWY6yNkU95VB0EppW
LPuTFNV+KeByqqVvt52RdU2oqOaBQRa6YJZOraaNe8sMMSJ4xmMqZFgBGk/AEvFe9NcZGbjXJAwt
y5AjAd0bdZbDNu8CswKZxYB6MBCDx66DeCkREAWJ+ak4Cry+ATm6tL+vDVJHewrGKArSgtzrA3oG
hK9oOKhuuSvBaMOb9GI5vAp5ckvH+sAvR62uqxN9GmUocWXYAicMOmcCvnyvyKVkV7KR8+gBrzv4
Eko9ZAQRXognPvXVylop1TxaOuSB1c78FXyfnrV94SEF5MVg8pfobVxbolwwnoY0zpKhQ64CUNvL
sGz7kdMVY5oAoIoMqaKMRTf7JC0JzVzNutMgnJb6QVF6rwb/9m0/Z77gtS8rdLsP1HzToDd5h5FD
SfHUJwy1O+mh3FSfAcZmPsC90d81ADxzy+WsQww2BeuMxALun/pWUh3NgjI0HdJZdU8UDqd3ECpu
CCGQepf6wT2vRcvaT7zpIAaFYyZdsR2lZTQsoyC05JNZZedI1SEcePN/rLgBuR+MTUPFDLI/VHYn
RHWfKBJmSHKthNBybpuR9JBnMZJZ3KOV4lZ6tF2EwuV8Rtaxhi4dBjCIdAU6TZdXy6SPgtG3mFiQ
n3ov3tabeBPuZoCrMQnIJ6dgRS1S9JFR9AFISqZWKaNJp48zals9xo0AuITiVApS/3g3xxh4apz+
8G+uMIK7kIGVwbmmhQoKeUl7UAEOJ6P8kCHhnpWfemrxDgMrq1tZobUKQARvKpGWohENAbp0cQxf
Qy8le5/ETesujuyKyCSlvxLoaHM+IMs515ap72eiU4xHCNZXjJGL8W47QisjNJ9uuwnjzEHaRDXw
+EFdAzI4l14yIHmuugwATq0QPT1s973ecfKA87enIiPuTcR6A/z2BgLxpQ0c+CCcQtCVGg8Ymjxj
4AtQ4rWbaRsDpDpsw6fxu253b/NdvYPQJZom1p15DCMnOfEyLgb0GWkdyjcgOkZxCXH08seUYzpk
Y9J151es8CBCsaDzSNmD/BT9wXoC29km2uuYsNH97vgHhS3Wlq9/AXXftkVnTnpR4aL4KTwgJujo
uxL6ivFDaex2R5jIeL7EegpdrJpKpHELzpKc1x2qVwYkZAFNtgnYGxil1p8g7ceLrGf4P/3NMSkl
QjIXrI9XLGSQLIhVs4g7ELhXL+Hsyq2d+QR12v2WP5Ln6Uf92DjdsW8dbgeSEfgAOZRNkbgz7FPu
NnTlMgmZ0mKGaQERo3hEARq9z8VZfjSbfvvPz8/aGHXr121YYJAVxtLuLk0SG4CH2wbIw5veSFyK
kIYUQYJ2VXWpDSuLmzJEdwxvINUKMdC9GI6eQ1DNWNx+hDBWIPKuYpaL4qYClALMJxDepKKCpLWD
VMVmd6qiz3b6lgYvtxfFalsBcvUfAzINH89yMZM7xejOMwDJd+Pcn64/oJ+MUU5CVMc7AaxtBFMz
9hAU+GDxJnni6qFlhLUBbi+kTnUUB/ZYinehKW6lKnqxcny2Jusex7Dj5PLnyEZ/PFOCmi6kiWD5
3PpcWV3KsZWkYGmRfc7yPpPt0XQUUkGPDwGeswhwrv4I+M1Ozxz0ItOPSrdDDSpGboNpHT6fLeNO
wWzQ1++hQk8Vq22phTO8dfqcpHyzaJD5bHL39tdlWgFyFdVyEIjpFnUA5SprlyQqWsLYtzeD0ilz
0cvy59tWWD5KCMaR3RB9ZjoZ7qc01Yo8ak95HXpz17tV7f9jCzIuC/x9ZBg4CNRVkS162XVV3Z4i
YZ+nbz2PP5mxTxd/n/oaRUoIuJMW6We42AOUehJLtHWdV99kBX8Zo0y4ACw0LjT6e0QYUNFbQWvg
hZjUNiAajiSX0IZBz2wT+lzUAuPLyLjwAYkyCQyFzszSWk7Rv1UbQsmevEx340bagvZ6cMo7ObZr
3Kqhy3tXMvfyyyadpyWz2PfGTGwCEhslL3N4L4yDfdshWEZQNUEIwTgzXmFUWMS13SjgfKtPdfpe
SKoT9Y1rSDwmAMb3QilDskhqi9rX1SCflBRq2YPpDSnK4lsfCgak5gflN8jecE/zAuP18+TCGF22
rOShaoawhMCdIn+fl9pAPjJYxyb6jpjWekWhT3u1jkQOuxXjBoDdVT+NChKFpoRtpoVn3v7qTnYm
9J6GrXVvfsvvrH398K/o+i9NUne1EBTlXKXoPclH0utC/nkYbOFE2u8gf/Vu+8rVV0Smi2IR4NMG
mThBLefyxinrEWwSM8SNJxBep6D5iDdARnXgQs4w2SIMzm17V6NfxB4YPkTM9qMnjZL3pT2pMEat
JlrOBjTVUMr5DlzNrnXInEF6lB+Vp/ZOaO30LiBsna/CY7aRvt/+CVfflP4JVECLMwN0xYkhIcsk
S65fhfvq/Sdpineb5Ne8Vf5Xg1RaC7GZstFlrHl+glLdC7lPw1fLUR8Ii1HmxQ882is6AtArJKFv
daG3atEBRo4VAsm7R/0ltSW923SpxHkzXfWEaEPU8Wj6aCjkyJJOyjeIOqGxFu3OZDEb3e0wdj1s
DSeETB5YbLmqeHRE+Nu0BvIE0bSIMurlGqNETcZwNqUTZCD6XdAL9fdUhaBbpU4tsnhwD9hS0S2+
EjcfJOfhRAb69jibBzxFQvPG0K5ei4aRBFj6Ip3KMrJ16U2QOdc6+6TIiD14HuCFQofxRDUnFYAi
CbMMHfQK7ghde+VnD6EnPoa75R6UG28ARvuh32P6Fo/RXcq5SK7GxM6L/PoJ9HXVa4ryf6R92XKk
uhLtFykCBGJ4ZajR5dluu14IuwdAiFHMX38XfeLsrsbc4p59X/ZL73CWRCqVysy1Fs9BRYDWVLAd
Tv+ZzlQP9rZy6W497/vy6p3bmwUHENpCLrbRobR+oxRuETv8xjiUjwJXS3asd+bZahxMyviYUtu3
txOl5yrgY14h+v0TplsTpTA8C+eyhFBCZw03O/VsvEwRERO4wKf1j91m9C0ATNbutSU3QtlNQw8H
WlRfanvDoBVAFw7K2abZr7LL9tm4RuW0aAK4C6RUk6Ld7498EQy03uB2rlXKGYMhrxYbblW+xn79
ZThy2jVM8mLoBAVEVClnt8gYKdCSq1TlXGmjIH6ARnjpV7wpMepHRxscushJ7jHxG92ooMC+zUPa
u1wZLSfSIPN9PcAvRT9U0tHQgaYwkuJZUOrjWAbSsMdzV3yvm6OavbLh+f/PxOyOziua0WqECTPl
bqJFu8T6EYfEu25l8fzhakbdELkciEFmF4eqFVogmDWlWLQCT5t95HfmI0az8TgMQT9p32drad3i
5l2YnLzpwltSpY5z9A8waQP150g+iZI7IfWvL2zNyOwLRVyoVpXDiA4JHUjOWC89X2lCLHk9XBGE
MOjcT2JEf69Dh4A9CzJjPFvim1A+GxQgrq9h+sSXj+bJ5S8MzJ/qspJDmFQwUI2VQ/VDrhyH/F0O
r//GDIoQGM4HPGeen1l0aHCrZQpYvTKojO0Hpjox6NWtNYa5eQl5foRnoxWJpqtDmijK2RzA2pB/
DsbgmPVG5YdkDVux9Pkvo8Xs24R6H2hQBlDOYfY0hJgiQce1fr++b0vff+JUMtj09NbmR6cXrWKk
olPOZfAtiF77cXv97y+uAUQQ0NrGtJE1rxY3LKnGYBiVc6aoN6MF8GFkv5BmXGl7LnkZ6tH/mJkF
miYrp8mWVjlbFPod/XNqJI6d/zT6tbt+bT2zCF5oEaVxDEN69pMpL2H/FJffrm/ZooddrGXmYZ3E
g7uPsGVdGjsaZjISAXnvx9A+CG0lO1tbzdzDuJXg0dYrZ6q1jk0Tp1YfUvv79fUsG0Hyx6Y2+JcZ
4qzRUiYh5nfOpOWmYeaM2nNtrjjA9EvnYQZ9gH+MzOIxTQctsVN8l+mxAvmx/TTQuc4NuriWiQgA
EpVQ3Zw3vEM75OloFMhD5J62z5qxydag+IuufGFi9uwa67rT9AbblUpVP1qDTNw248YuaYjh5yT5
XwFyvwMaYORTqw9PhHn+bDcW4tmYKOeI3/T53rRuU3Pl/bMYZP6YmOfH/aC0SYmgee712FG1cyZW
4EK/hRy+fP4LC7OMuO3UekzyGOcf4u27Ym9upBs/TI0CZKRQMnNM5rCTjVdktgWzz/8+3zzbRW32
1VRSj3qPmW68QtRNu0/8ibK1eaMb4QePhn/9RKH0tuTuF+udZTy8G4sw7HDd6R0OVUKqB9T4E78Y
arc0tYO02tjDe7q4t3t1X9DufbCsb1xNgn1v0uy5Jdl9YeqHNu32hWbsx7rpHYmCBFRf+mGrWMNO
DHbtgK/VD5Nkg/dx4NiFBXZRXc03VR39GjOd3EnAbXdlphEvHvRNnnWFE1flE5Gp8GienNQxLLxe
td8baoktscvCGRIldwZhvYKK4RDWsnTtsAJbfmNEHicgcctEiCazmf1QgNIMihydEXoP5oHabWvT
dAbC6Wbos8illO8SYv0Y2+JQ0nYbZoy7ITFAm0sBlpX1U5CGuzKmvinRFEAL6w5TPzdQ693XJhkd
hdWp06h0M+rER+HvXsftp8nuMOY5UvPBt3TxPSH1r4EmNwOY+I8GY802S+1jjvFEJ+3U0JXJNPzS
C4d14YvZ9Telrv8KhuiOtuQpVACpbkKOrFR+JFzeD7X9zNqYO2rM0T5L5LYJLOkMBcqPSkfc1JSZ
H1tC9RoM0myt3PQso/qm0ngfm8b3xhpdI6FeUPU7y+B+VCa1zzLrUGpK5LZKuOeVfjD15DTyscAT
XxzKkDzyIDtYptj3UelHYFAM4+Y+QVfFpRX/SUor8QNhnoPeTO61JrO/22UjHTOs60/I3AiHZ7bt
sCwLPWHSeFub5Z1eBb9sOvTeUBbaLg3ZbuBZ7bBKQoTJ7LZ1ZJ56genlqLsF2QJk4uSI4koR341l
+sqaBg12W4tdxNPnoekf8EZ4bohpOwUxC4d06jZQqse87m+KOk7cMR23aj5+qzrlLVfCU6o0mKLC
xMARLbRfZUH2Scb3Fbd3Y5/eZZqyxbxE7/Xt+FYRlK0j1aqPZZALF/FvVyXdvSYM4Gb0aj8a9p0h
qzs7LBOnS+h93fFH1snBUUn8wmOVO6LtV27EpXhogdD6v8nq7IaXosAXb7hyFrrh0LZ0je7H9Qix
dE9dWphd7DbPUJMuYKHuvrXymZnAjrKVaaylPOXCxpyCR2rQDuIhbCht447KD6XnLjWRd/UgNDPW
ZjdWVjS/eQnPoG+ITh/Ut57S4sWoHgr+L7KhywXNYngvVAAoMlzuUSK8Jmab1lKcsTc317/N8nP1
z+efc+1EZkNzs8FSai+5lbdyW0lXHJW30W+3/Gx7OLorFlccbs63MxAgfrrJ4ZAWixsLWqLcIy47
mRLkXvY2RXFsDaq9WJezQCWuALzMALKZPujFCxnt/FQ3G1zJYCu4pZgBkb4FwZlp6Jfdtq71VOyC
PQR2nvNN7Fm3kb/auZpPC0538uUvmD0KCiL6WK9xJ9es2tEgeVO52DT5lEWxnUWh3GDn95o6bPNI
X0lHFzf8YvGzZ8LQtzzQtADAGBDHEwjstOAYu/5RFw/EhYlZEMF4Qlz3Y6icC42chkl2t2k+oCa8
4q1rK5lFknQcVSEZNpGOxLGD1jXE2/WFLOUyAIRhng7NMRV8SX87CsAapa1FWAil9WuQ1sDc2S9m
Yj+YdvZkBvGxM4r9dZOLoevC5LToC99UaTdaw2COeFmHjlHeZMP3xL7T9Mwh4vG6qeXPhCopsC8g
YJzHLTXuS7vgqOHQeBwcStJvUV4c9XwNYrtmZxa8MtISpWVsPDOo05kPjbnT1vA7i65goSNlTLLp
6vyloIPVXFojymyloh61Tp5Covn/Yrf+mJi/FIqxirosmFYx3rc23gsbUv26bmJlFfNJSin0VAqO
b8/z7L4dk4cWecN1E4sefbGK2beAFKaqDBU2Sk+AO1KDZJuPyWOu8XM1FDfaAA7pdK3HtGZzdopE
TQvSTH6m2olT9fck3VfqIeUfWnG27JXzs+hsk0wkPBqA2TnBGZXciO1GwWdCwh4eJfvsy5XwNgXn
ay+62RE1zabm1VTQy+0m2oaB9gYkW48MGSLwTbB2QU7vw2vWpgVfBITcUFIjbHFZxSF1hswP8WCI
4mdR3wT8E00nB6RPcvw0u7VG79JOYqbuv69vbXZHGUWbNqwTeBpnd327idjRKFZe34v5hgms8STq
iXL//GsRBbQ3tIYN6TfCSUFOM7zHDOipCcBUuQAY08G7fgIWOx2XzYWZO1o9oyC+m+rjb+0NdEtP
NXetzBk2yg3Ey/vtdXNLu3hpbeYsJQYHLXTLx7MIWk/a2TaKinsRWCsTYItmLtx+OoMXXkK6sWzs
hOJci19E1i6qRMgh/ldy899py4WV2Y2bB6zWrExFX0a3EjcpButYhEJb84opCM1d3vrHDPsytKeT
SGdBPwIBE+/AFfROCyd8thzNn2RSWm3liC2dZwzpTjQdOtCRc+gGJSBPQyEIDpEQX4Q3dVm5Vv3W
iId/4QoXdmYHSmaQGrQsfCOT1V6tgKhGuWkoXdm9ZU/4s5pZfpfrcZSo2jiei2BwEjzademFQb8S
Axdjuo3BGuRFQCnNm6wxlfEYK+2IGAhGcXQAGvWE2qCj1IpbGtLBrbJybhfXdWFxdpCquoKZAhZN
rjgqROPC+JGom+ufaDk4XFiZfsXFOcoi1YxZWY/nIFKewrp6q2ty0Jpgb/PxFGqQ7CkNR4+izz6y
ToMhV26vxYCIaeZ/9nXmIylmERo52f8PBxn65r1T7yq/uQFJFyo5ztpTZDHfvDA4cxew0eEgtg3y
TWY5fVE6VfU0ZveW1blJRVa8ZnHa5HJ5szCFZ3kQZSmssTtyzPajlx7C4/Ca4eVVHM2zKDEpXt2K
HYcSbf9+/dtOwelLVLlY6Sx46emgRJJU2Fr2AdDPiCqaUmwDi6I89TPXb2w7869bnFzyikV9Ngus
dDWJ+ggfU8SPSXyWzUqHdPlIYNZsKo5jFmtWWo4kj5RcQUqqkrPR72r21igrB2LNxCxf7E3ob41c
G89S2erQf2CHge2u79Lk0l936c8qZvexXjc04BKrKMxxl+vvaR7d5EbopMPndUNra5lFEKFqYjAK
GBJ50rgNaxQvjgCVomtnas3Q9O8XQaQqCPLDGI3lsg793vpeE/DghGuMkv+Xw/Rn42axoklSCuVa
rKfeBGcDZMz0VQMx2PgJvhQgwI0Nf1U2zb59ydZ59BevaBDo/9f1ZmGj4HWR8Qa2IQb3am8mHZp+
QnlgwDG4XUMKLp+jP8ZmUWPQdFP2BfZTlq+j/c3K1qLuUo6Ny/+f1cxCQ5APllanWA3ECDzqRu5/
AcTDbm2w7wvA/XcO9cfWHPU4EiDN+XRoGfjkgxMGpYODOmkOb6DBnTyDfAFicKty4ysrnAMEiK53
I6Ow2m+msKvtalCFZU51Cxafld1c8f7f86oX3p/YotYqC18rHYhDzJOKXnGpfrt+lleCxu979MLI
pHSf5AHiEkoLXmSIyO3t1nSJHN2a9isR6gvIaP7NZpEjrwSlUYglBS+1x966V/HDeG2fwgPdSy9l
vvaaHZpnfgj866tc3kpzUrA0GCobM7/Ma6KPBpky08hyuX3Lq9hJk7X37OIEMYhWAAK0NNv6olmU
6yUUTUqkjOmrfI2P8aFF7TVCD2SCcHprvrj06S6tzU6zxWJZRxGsiQAKrrGXFd/C6hljrtf3brHK
e2lntnmVVpkmzWFnYubpbgdf+56DJUw7plDk1T1y6sKtRNPX7Z4VCNNYPrszf1z/DYuDyhe/YZ4B
dG2ehBi2G8G9SpljvmGs1ZtGags/AXMPOrBoW640nNe+5hx4qIlYoQOD02gcfQkHXT/1rijsxo3z
XnmIi5hsFKtGP7WPI9eypAKlF8pfRxkPp7gj0crvWfLhyy2YZRAZESprWvwcqChu69Y62Zy/i2it
TrLiVfosi4A865ADmoJpMVJAoaMSmK4TqKlTTJoazUoeu7wmoOQmeCXg/nNjNGWpVXXjOWq4n0R8
G7b8Ntf0lbgznYR5ZoQWxT9mZmEn6IY2jEuYQd6MQZuk3RTCuE0VvrV1zBLbEpxPNV8xunTZgr0f
Y5eoCKP0PUsqM5ALAKyHNDnDEyDWvg/h+fqhWDYApSZAfsGCNMdToWjAeYsG6DkMbgrlXeeqc93A
0gmYhnGBCbInyOScj4fGRQZCHpTMJmac0cMjyg9PDYC2YMY85iv7tfCRAF8EARjm1CAINWd1KpM4
K2SNjzTys6CJa5efgb6j9Ta1f5qgyPkXa7s0N0v6qiAiYx9i9yZ0H8hYPfIYb1VwF0zUOOGqcvrk
yTMX/Gt1szwviSxe55jpAHPzBjpN1b6BsLjp9tUmfKabElQ1a3iWBff4y+K03xc3e2WreHJoWKCt
/SDp7RB7Kzu4kAr9ZWB2L7SNSpIxRHXJ7OrK4aY4KFH3qzDsky5HXK/9AW//zaBC2qcY3rRY+d/z
o0v787FTntEevBdYoFXcq3bqB+kmH+q1VS59OIqBUyDPMTGOAbe/t1F0WadmbTylmYNrvlF/Ygwe
3tlW843PdYq46c/N/QSUDJOm3SSNMe+UNZnOsz4JEaqaR1U8jhZQ7pOOaP69YWs4w4VQD6DTH1uT
B114SKiWPEiaAJq8eeiqzaFlJyu9G801lcXFOHJpaLoGLgyhwVhVigJD0sc4BoUUzDS21Uh/ImSk
1iq5xcImYvCeATYLnuNJaWFmj0jS9h0OWxuHmjMMzMU7+BZ1vM9BZWiame71o7Bwjf1lb7aRRd7k
Zo4R2HNFX4meOkJ9MNq1Kes1I7NN7ITddrSHESktr6IQj4gyJw/ery9lwSf+WsosLBptL6uswaEy
eOAUyk0SgglZuZXl9rqdpecbDAGvNEElwC00vx670kTRIP1doPsVoD6tOuULQ6v2CXMlOiDlTwF3
10pXX6hy8AD5y+osiZKBGiE9g1V4YrPVXXO3QeS/TdwIjdu34pW5/QvRHLHiIJMDzE71X2ZnDqnb
Vd52TYkOcR9qe5v09YNel+nT9T1dszJzQ73QCZBYyDgwOneXJslRH/WVmLvoHhZF3EXeAY6cWcwf
jHjAgE6B/YP6Bma3ajaiAKR5dfzj+lqW/eOPpXl0H3nIzAa4dOQe2nd1g8HlaawE0HvNjVKvB3Uu
2dvPg7LypZZiFXBm/6xwTtFpGC2YNDHqiXjfeskuOaeugIRP7/8/yfcsfrILazN/ZHop2qTJxnNz
MO/CXbbRuU+fVbCZVFvhmp2zCuOd/uIXV7SgOciQkkLMfnafSbstY4xxIREBy5B10HbErw/sYSqX
hJu1J+r/ZTf/WJslIQmIFnS8IVBe2Nl3ya48xbnbps54mCJ/DmrCtc83naRry5s5KNPkqLYK2Hin
0Sv+PIFpc1eFYqTqpPvJ6LDGnLIYl/9s6JcZuVRaLMfkx1nVK6esoo1ePSbtGjfm0sGjE+sp4GvI
ROYN3rhsuxREODjb5SnvTpkAIrAEH/laZ3JpNb/pNoAZQ29z3o/CMy+BVCPco672FfqeKCVLkA9c
P9xLs9ygG0dTfYLygM19Fvx1jcusgqg9FATsch88TOp+07ia4G68NU/K3nyYtJ4mzVT+II9r3Klf
NEama+DS/uzYRVlvCj2A/Woj9uxNvWlOoa93jvE83tpn6Ox6mCL/KT8xqbqGYlg8Epe2Jw++SIaI
mmZmbk437Gnc/OcA6l72qm9Qr1ytES3Fl0tjsyuBhy1yZBtJg6WexuomkU/Xv+RSpnX592dJidWh
mJfaiJayyX3ZyZsqDL/p01Og1fea9S/gUvhuJqhKcAag0DUPXnqlNMaASyEUkWNxFPGaPY7Ginsu
njVQsME5gfj9IgAVoepjkYny2q4xRmklx1D7Ea8egqUWpUEnNMvU+gWv1WwxoaCjrhbGgEMwbkav
vUcW3oeg+lc87aV4GHZrFa3Fs31hcBaM9TjjYVnCYDyYTtxDR5MMLgl+XneJBSvgipwqVeAvAdpw
tiy7ScTQW6H6IQwDkFecoGz0Rfdw3crS7v1lZrYYsJYJM1Vi9WO6WUIMvEyMXNrDiGLrdJDWyOuW
ju1f9mYXS6gOpGDTsn6zBLupH93Zvu7Im8wf1gPUwjV2YQ2b+XeQqISes76L1I8SNVfN4xuoQMQn
w2t9zS+2VX6zWmG9/tkgj/23RSuVrdWXWF9zaPwU/KWuumuPdB+JSafg1tqJc+jRtZtgzeosEGOi
LR5Rk1M/ausjrF9JDwQCsBPXfWXNyCzigkYNj3iRqB88fRfhrWq8R9XKXPmKO9rKLNCOmRYp8j8f
rPMneBpyVZDnShSn623wuMoBuxDYp1oZJmpBc6SiZvb354rrMivECPevN8oBtNUYug59Y294DQRr
i0dlVVp1vokWJkJhDOxsKDbqX+YBJZOgNDQG9pEGyqY3AFsEgRpfpVafx95pmFs1QDqA0geDBN/s
W43qyDvkHQaOWecTR7pJCFcsoUhS+P2vbp949UvsFWtY7/l2zs3OPl88Uki7MZgtrD0oqpysWYPi
f/EQmNBAC4fK5sRuS+fD8iZGnnkfVuxDP9NDuxfQ6lSeACo6aAhY3Srb5rI9EHsC84shJjavJDEq
x4YXsFe/9VBrZrvSLT5bl77J/SRMYf+4fsiW7IGCRANkEhTxE8fC3x7Z8cHOSahoH+3GbMBiY37G
L9FrM7GNT2dAaTfpt39jEnRfgLZDNuILst3SxtjkSZV9qE+oqU7Pp+Be2RtO/2uAglix/Z8vAXxD
PJv+MTh/lFZR2wmrUrUPfWu/oeK4/97gKapvuFO4a+3fL7WK38ZsVEjA8znV6WYXqdLTusKUcf4h
/fgxu1Hf2EbdRV4DjQEnuJvUPsr7ddnthZPAJupPw1YxPY+659+f0dIJyStW5h8J7YAXVjCkJTf/
4rtZGgPPEkSAIeg0u2tQtSsrkhYUKzPAPuuX2wSjqo1XQwljkqZZe6J9KSZMW4mWLFgmYRPTCbPL
u6ta0UcRKz6oUgaOwQtUE1p2m1K+F6z9YY1819X9bdjIV50Zfq+Hr+DReuGsnTCTxKtluP03e2Ai
u5w6Hojfs302wGIowrYuPlIz3yoFMrKcJzUotVXopuZbAnxSZOWHqpQHKLqdsno4kIrftsqwMvG6
dHDBqgEGqqnPY39hzasDMy4o3ggf9XfTmVSnAk8bvElRZnov63wdSbvgY7AI9Wy8ZjUTVdq/fUyv
yrwd8lH7sHeDqx+gOXjXfhJXbswtEN1OBXH31e2GAfzVy9LANDEKoW6oLILakX1RlxiR9SpVxDSM
y6dgch2ZSH0dU57MsfJE3yhU2PXOMKP6FBHdflBTIFwzIchbLK3SVxqJ4SNe2RpwjV0OdRMCdKgT
kT7HdEadqi8R66pPHoaFK4ui9chNkMrhJVNqchtj6sYdraa/C+qwe+E6DT9MvQIbFY15AUTtgFPn
KJo2Zh4vzSRxdNam5aarAqVzeqIwHAqmp7UjYeXbmAFr6xpg9WAuG8XYe6UGLUOtbYknSAoNixRl
QMsLTVO9o6nBnm2h2ttagCbPSQpI+ngGHsgfrE/r9xq8CqdRMHYA2YmyKdNKK/2sr/FtchWMTn2o
Cm0rw1RlblvIUDqh2inbNk7xRi57+02vc/OASMUaNIHKBCcG//GVuEmPMY043vYstJ+yUNafgsUR
HN22ra0dCkxhUhLJXU3l8B4l4J0cLRa9V2MTfdOA0EVUlYl1l9kl5teNAIyOSW9XYH/JGn6Ksy59
CG1QSgNeGcoPVa1Cyy0KEGSmkmudo6cxGK2bVC9zQJ4jM3L1BtVRTHPTvnICYlkupkEKv8gp3dlK
wCKn6lqJBCMJaOpCQMUCcHms7dShZgDB1UZrVKdOzcSVHHqYpKL8pJX9i02F4XA5YNcLUr7IQoA/
sUyRvKTg0rXDZFN1FOKaED2/A/jFfjcLaMe4Y16MDerOAhk99JyS+3EM8h2wROWN1lH6HXsxVNu2
pCLZW2p7igfM2FWR4vWAU3nQWw6cnMq6OiWBkNEuJG2ibIjoRPlzFMnQ7Ki0K1B6D7y9M+nQ+nla
Zg+c99G+ylOoybMcDg2UuRdYSuAAm5xiXEXPEP7qwD4Mg2RPg1D4W5GQ7l0RmemBNhiA2Z4aus/A
+PJgyCD6zE3C3/saD5Rs1GuGsSFDeH2jmT9Rj85QuBWDj7wn3Chp2rwoNAux0VXZ4mwNrTPEAiBB
NQ6O4KWhpcsrhT3pahNUW6MvhpdWNhXwuaQtHrp8iHetGOItz7tmXwKRCJ0Klmh3pDPH99wY1INm
kPZg2KGC/R1MK/EqxL2NUasBcROWZg8VcOv3dpEMtmOMI9nXaEM896IyNk0pkmOQ0vKVFbT2QcYO
YDSQSnQrVKKCTbwIc8XNiJ6lHkDSYe1QzD/e2Z063qB3bdz0zMh2HaHc7WwxuFSauZcPY3CPmnJ2
q8Dvthqr6KFPKYSXDFxJDoEE9AuJW3EUcO/cSWyD44+BoU5nBEQq1QAK8TQpbDCyRsVe1bUKsO22
Gu9IUfT4JxOgeIME2mNhSvOQKq3txVo03CcjpAaCUok+68Igv+pIq3epWoLGMIzCGy0n+rEVhnWr
W3GL3yfG1CnMTL9t1DLXETeUcpNpdv5WVjaNd3avyRMVNTji0zz7ISyC53ZgV0faFfSuz+IA0a1q
+ye8koEWUrC9lWN1+F88JZYgG+hL8ZBoeXMHilaBKh9rTwC/U3QQipDstCgDOp9b7TdoOZYbYZf5
vd7qMtjzlkDgWBqJ+DXKnjxwM0TFLh/NeBNj0PDGVhrk60lmbVjO4tRHozlLHSWyyE3ZFy2wflFb
lk7cRcFtiInw1m2gCzU6DV5VL1EWN2BW1DtjY4Yqqu5QRXHRz06ATjS5q6V153Oqpph74cUWt+f4
WukEGm8ja6sHYRf6faZkUenKsQhcjQQmSogVJDwrkncIelrsl5bauQYKqBsjNfrvOHYVO+SdFu0V
+wO4x+RpyHtSOL0woDacZNRnPJOPkd3mOJoRgY4TQF4Kspptm6jd0RjBG+aMnV74NVDvx8Ro0ldO
g97v4h4Te0oa7JOi1NzYahU/rIdmU8QTR22AkF+VGLCJo+K71YyDywEIirrWM5vC6yqQ6HBKhV+o
FeThoe7qj0XJHJFkkQM/yf1QKMJD4M4SfyxBJrhr0hAEuJD81O6HBGxMMgq0U1FZb11vaY9jBQH6
LXjQquHD4ECEbhiPwB8RUzUQm4h2sb0L8rH+paNt+oRdbDYgTcBUV8aU16FlENIKe1v1CxFa99SS
Vuw0ikKRu0kWRG9mzbtk07KgLtwWTXtPZrl+JMHYPVaM6LdZj7DWh3HrarEofWo3xlZtaO3Wofyu
xCU/tVZuv/S51jhai9m5IM7yF6sX9VatVN2zcJXe5BoGSfVcAzNCqPV30CiMNq1ugvJd2JXP+nJ8
CBFonBjUhH6sNyCkMCFciXKftVGAUXFYgGvVxdjW4JAmth70xlQOSmwbxxp5mA/NUer3Za18zxlR
HM1IUOzBIIPTmzWIGzI99aws5K6hZBpYEPjo41KXDkhMdVfVerAhtmG36aAHuDFBwOEGpa5su0Hk
ThvifyFgZtiMSTYekyEjTozd2nZjxp20TyFMI237aHEE38JqWscCdtpTmzF5lVIFCTBU6u7zzrJ8
UkYQ3yPd4HQkFCcQd7R3YB1AQ6xh0LpJkmIDEhvmxKmEipWUkR8x8F4EbfeWMyN1KynUHzpJxa4K
WOgq/aRhWrap35Ja32Wy07ZBFfWIrkb+Lcxi3UnAzH2Uemi4qKfkThnl9JsyDoFDFIs6gVn+MlJp
n0wQN3h1FnUPmpE3z9bAtJthzDHJFfT9SxdY0Sns2gzXimk+xOVQ3ZeNkW/MNoo2RqM8UKtNXCsA
Z0XWdU8iSOidbIvXNC5zD6Br/pTkVrdnAe6QrhLkSQzKs0R8e1GHsD2UphVtAfFP7R0bRvOXNPrs
aOkhe+K1AlwNJyr+HjNQ0lJk7I/dUN9mEQNUiY+5n4oC30epAm+wiLJDVMt2TUjikx0MhZ8mEnwB
uYVaX5dE+N7KW2jWzz2JUl+ahQmfNMkDqhRvcaVBQ5im5B6wNXHEtR35RgmuJ/ANqq4Ix2KXFGFz
wtib4RKS1l6aZtlu6DGuSUrT9iKzVWrHDERzMJCUeGamIfLlAtN4EY+ifWyp70FkfegK/1HJwtoE
rRkcAhFwR7Pi+qaRXfoR5siziGH/AF/JD7uLCjcfIuFbgfkUCDU7EhNDGFoXinvcDsiLjTa9ZfEI
Td2o44ce97svMRnlR3ZgvCt5AhElUxiepmSQK6vLt3JQtH0AlWYvyVKM7ilV4QZ5BT12yP195oqB
vJPFu8juH/VsolpRsEe5DO6ELfa53uCS670AN3hcRn5LdU8O7InWzB+jAn0KskUlHo0uRl8MHnqE
a89amnl6B/b+ML7p2+GoBPkd5ocTpy0w1iEyG0yyJMY90x7aWL9tY/shMNgbQ5I8sajchuRXn7B9
POKpbipbyFz5RpFjtiBA9JZDyTyV90e4ml8mmq9lvEJOHD+2pOsdiJn9jClx0QzUwLSj7mROd3FX
bky18cDzuEuLfNNX+Y7YTe2mcbQzWbUfIpl60ZBuDTP7hfChekiifxRx5+ONC5L+HJe4FiUOY/XD
WCrSxT3m5yYaDmQ4WmW41Uj0nYgKYnTxRgW7zKCaj1HRPWVp3SCRbW6rIXnnefSUicB0khJTsKzH
AUpLP2gw5Fzlex1MJywxHvIWdDOY6lTcIatdPS0BA9ARbEj0nlFwHDf8Z1YNj6mRbaZfS1vQt1il
tpPF/+HoypYj1ZXgFxGBxP7K2vvi3fNC2Mc2AsQqgYS+/mbft3MiJmbabUlVlZmVCWvzqPqPbt1/
o6r/mbb+9WblJNFqx1brFa40mVtaL8G0SsSDon/CLmjhTPi56s17IRimrcC9gG48bIrv+205WVxC
TSI1EBNR3ltoWsC6UMxA7aETX5VP93SZi3HAlkfJUibmezcu2RyURRDAtneCa0fjZWtY7aS1HaCu
yClnWad0jsCv1JRj7vsir9DuwYlpZ/fBwZHuh2L1jYvWKVTTFE5Nc68NDtzCt+EtLUuUGHO3biCh
ho8Oam/aQTdnVWpIXGod53C7jJ77OnT6zSoxCuoS5bpdIM8vl2c38Hfhog7RbK/xOFrpUrqmYBwf
pi1ZvHnDfVzQXrjiENksG5bqsA723hYAyEhnH5YF+2iWSiH3jxuMJoFf4UHZQmxAj/u5H2JtsyNe
oSPMOOtUia772VRn7o5blnvOKnKTiOrNdN2K5FEfOjbJ2F30meuuCGXJEianP2m3MlfLlnnoDKyW
HYz8aRvv1Ml2K+ATlFKBDZugc5LFKu+e0y+xOzYqFiu2HpEXioYQo/Ey/puMXUwr/2/ryRuc5x7N
3rpkURfVMTXrpxjIM229o7UEh4UjkYX5GaYIL+OYu5JmsrZ4CaYPhHTsfNdkFeKHOZyOlD9gWAt0
Vpllh7WKMWbcHH2CDjyQZeaX4YluGOvhE36Aa8Wui4KcB6TJ7LXf0y1CgUSt1vOMMRbIkBY6qW3c
nw2giUBL0c1VsrYuDl7z6g704kqautb6xDuSwPfvw53IUzn2Z59312bE44Osun2E1ldMfA/nmKNd
dUnJh6KK7NSyRpOUPuCRXr1LKFPnkWVqgSylHhPtqcOMgaRVffrI7othanU1xI23ULaxE7Rfq1+d
Fqv+j3VQlkSTnyjCX7rAvdnDfHWaOsW13QkZ3pxITDl8DbqUmjrVYRfFMMvJZCgO1FL7qlMVphDs
oPhRfdwafa31cOQ1kkBK9ISBG3tyKCL4a3WG7gyqqG2cfxxxWUhijl18PgdNmL3VJ+KoU+DL3drI
1OLRzZp0Egl+dgf/eQm80yrqtCPWn1jM3jRT0jUdfhRKnskIRGbwvMLuzR8x8n31t1yoMfNGC7GP
XvmJQe0w2la6CffudeQc4pcgGEWwG14Rvy+Gkh5rWEIBpnjBrsYzem+4QEV+stn8CWDDqbWsQ7PQ
HS+x972EfYYTXbDQXCO94cO457DSqVU3+TDb2703/HVwt88htN7NQH6sasGvTKcBjme4lgUZnRhr
65hd6EfpzTEwsdRzUCN81sW1awNUmo6Lxqkrx1MAlX1Aonun1Ct/fI1h+G8LJGbEDRKoYIjw6kff
HqkOHiqBDKYvNxSYQNip9b06nXs3MwRBPWH/Tww9IEs7o2GTIUlih5OTiMh60+gKRGmSxrHPXfcl
KxdU8xhu2Wy1c1LhCdxrTwvo3xw25siCVSBCxJq0SK4p4ED3r58ivJLOPB22snfgeqPKT2NX1b0W
/VrYtlHnlWB4phaqoI+F2CsDZ3CRvd2lsO6j+DvHboitnhCAMk5Zn03IGFr7nu/dDe5oxnHfonLi
OYmsP+P2Q7I87noP+ykIid45PMCW2noLIKJIlgpXzZjtJ5ingk7NnpXulYfhF36ZaR/IM3Wmpy3i
r1rCOa5arpscP2mzbskaBs9cNH0sRwCdnD1Rag718EBLvACFEgFX9pzWvvW52IQly0z3Hkf5oMvN
b8M5djwJXfMy5a5SO0ZR+qiC5Rq9bG7VZGPrIZKxqfIeddSpmjohWMPPx3mG8Mmxf2vbPZFh+mqU
2DEFUH+Q9wGrUfG8Wm9lSS7AyLLVNfsV771AqJZTDzfbm5/Dur71ffjRDY8LgjGekpPuzIGM+km4
yOUyTTpVOofG8bpI/4e33hiHJVrqmgJIqt7tLkjr2UMLhp1dDC2RmI9E988DZKTOgFkg4N1H37kX
XuKSDUNiR7i2Zjmqods3La6yw7O5aws8rEULJDKhXlPIQReqanLtuueRaoB6qrwHyM6Ra5NEJZQ9
RqEQ4HHxgsJBizrOam9VH+sItNEyh0GsN0dMZ8ut97Mf/UdEdcA5GRJnrHPthEdk9B5ZVX+NvdYp
nz/CjZ5WTMikGg8+XAzWRWcRme9aypMjykvfj6+T738BT/t2Zzwq/nD11YwNqXL6CuAXsDgYa8nm
PhsdvQdsfbZN/U4Dljm822++cxvIVKBj/ODG+iGiO0ndXIVPb6RpT/Vsx6ohZzx7X92GeM/VyxEE
lUlTVfFcDl+I93u2keOHWtAVZA2fagLHdBsGek51Gkj7tahtv/V016vmH6SxScCHq2rgS4dmPBlW
ntOe5SVjV8WDCU9nA4ivua/bhjPW5V41v9RNj/dhvixhWQxz94sXadeF+svlAbiEeq+CIKaO9x1g
NZdEJbqmIGlcnelBH2UwG7iBhPsgqs4R9oh8XWayRXshbSw0eRnyObFnCEihVJntWbHPFeaxNpcc
A3/oyqLny96sTeZXPomrBS6HTndmFIMSxk7fMUU4NTuQGVApOzs2yHRaEGbo0t3GuQvgYfFijT69
X/qcUAtWAOEKpI36x2oeLmIbP5Qsj1EvKmDP1ac1RTcWytOA2K7YEuE1aLSImb80aB5U3tj8Esnm
6sMUtKE+4skq77++C+9zxJpk60D1zGU1pU40fwI4/fVKC8skookSFoGf18wCzaWtKncDaICl1Afp
mjNwZrmDi89H53ZjoiZQEpWLNMEpsqPY2bafBb8wAOHzimFyfq/bTmRd2F+Zj5ve8GgPfO6GjaSX
TnQ/TAo/hgT6OcRoWvic3kYoi4IRaKZ2vj1XXxBo9EAZABSQaMNPCcBoCf3bTAgWKSY5oWtdcDrn
9htm230iJiMTx7RfUYsxmY0EoVBUikvrR+yvG+vt2geCPtWVgUNKd5p6+gUYGtiXTuwQtlSybL/D
jtEDCfv/aqdK0Z+ixPbLK2HVdVVY6lvh9ehMUXMY2nF4Dta6cHyebTgWwQT7TcRA2B9rI3JoE7Kg
DUnWVot8CrmvkkAbEDiOIonXmIfhpQnPk6jxz84OK2YS1anQ9e8UDYUDADBWYAbi0gP6VD5AdANz
zGxzQ+D6A+AUOIKOmRFjv3ftHtVclSLV8/iPAOQutG0++yAogmG2YmVQJYziMgu35isEqj9b6oN3
woodwbHFPVRfCDV8hpcAAUozXAabn2q55jOa5raT4IEadTOtcwQne6uW6TLa4Zuw8JJxtt1ptezC
Yf5GhEm+rvxOB72zDUdFZQpupqE4NfPwX70B+sQQ1e9IxXdtvUFO0APItZ/bxb1OmykCKl83KACL
JhIqD/l2Bl1xcjTnqIgcKM6QwDMVXd5Y6HD8MTTYM7CkrQzzsHZ3Sw0xBH0QDgZebdFbp3odg2P9
koH3n+8hK8JfvyM66Yd5aZvYPeypKmX/Akq4zU1/hwX0iQHCyJxoXDEIhb/CbbZkWKLu2lrrfXB9
AKYRLirMEhRGDHRuawSbCen+2obm7iZ2Za+LNpKYv2R3dQ3+ow48nkA58kDV1dGUrMWt9u+uP97N
o6HwFFS/bgUfwtqD6pfURTv9CzdEJ65dOkt1KXGsm+ov1F3mr03czHPqsPraMJ0SKyqGDTAr4K3G
wRHgU263bbLJ/ujZTYIwiXh12rgMg2wmAPI7eiWCZhurnztAqp0OU9WEWM8Mxg8rwtNoNwsKLP20
aJgQMmXQEQBbsBJHVmlf+enk9R9R6/9pwZNmWfZ2310mQtJw9pIAcboTnGOXUBUOXFzX5WmAcb9o
q0vgbunmRQmGzkRD+NY78CZ2/lDnMtuFOXE3hLEt3AxButkWVQduxk8TWkcxPo0bhpfRBfFqp3Tt
9krh59TRVXa0UOuYOED11IRdODYU2GEBD0TjaK6frBKBLxFGfy7jRvkFUrAzTBq5s7FUqQ55zcAh
wR0XQ2DvWuA0hG1XvgavE1lepFAgFxf+40gUxxamsnEZtR9oTp9GGZZJJcQn/izPJlWRmCzkGiC/
Nqln7cNzt3vB5AmjWre1ci02d8dmZOUOtdwvdvvPo+anrYAJimrJYImCQ+hsOU7ZcW7EeWwp6kwT
HoEJf5tgOdoOvFlty9MxAhcybGjOMcduXMSq+4qCzYb6vlX9HXTtv63uMNlhvF2DH1YhY1jbux7D
eVt7Z2dxEWrfAm+V/dsggjXGO42xxUT3du5uk0tfarK8U0mneK03AyJKJ4520oWFBQwuob60RUpE
cJnA8Gqt0RQDSAsjcIxOPugI1Ws8GMzOvG2LZaB52UMgF4T8biKnGMMmX5mVV4GfNZ2dgGw/RC3m
ztbCeG7lo9v+/yRsHFPTIPHReVZ1Tjzoeo/uE0tYzZC3289g1jeO/a8Sn2csU7gcZAu4CRZ5iSBj
Ibv+ecQShOkDrBxXQEHvtQcvH9HlpkaQ0rRmoxyScDlS8TXKb8tu0tkCOgMWNPcMzHLlQ9ZKUshp
ExdhtaXTJ/O4Xri3ZXKajrABAFJ/g9V/vPYdjIWhf4XlnC23Mx3mg6IDohHtdK2Rpz7UIN0o8Mrp
UG3u7yM22Z3OEIjGFFB2tEx/XQeHBgMWSM4ZSLEE4utkNV0Sze4J4PAoghdl82c2IefUEYnYmrNb
mb2DMQzMSWHEnNoqBGLhoHH/r2o/x4btPBEcKeM7MslkRJ4gD5BvtNhxZb9Ibu1cg0EaVGAzfpXd
X6fnJOLAsaQ5WWwrEIRQg/Wpg+DQYwmhVV7ywOv7Ksgbd8pL21dxS3CZuclqGsGXX563acjZgKiW
GfTl0MZhVyelmtIOQ/dkN7lbju9UjAAdrWJU8PBgy5lYTdGat3585gA1SkbQwJFcBgiIakPYV9cp
Ub99xdOw5U+qdz7R5W7pquvzDBvtNvRi14XRfaVgttvskAgEzEFnHv0VIBvKpcLYPcFf4LUMrINo
/T2nXw0pn4Z+uVQ9OYRQtPdqO/XKf94266hGUNcMvqyb+QTj8NJraOomGFyH9y58xliX1ZhCKC+R
doKUWWwElo44AdB8ewDgZRlhXv1xA7AUtQ1Rwmvvop+vbgFmnpbZT3MwokKpdDXYteA4ujhhkofn
ENqWaFH7ukFVc2RixBTTcdurtb0sEn7VASQWoSy8uSwioGoT+jMeAcL1O8Qfkksn3A1z3uMsInJz
HN3PvgbV1EBesIRPw7TsplnsTNPtR8/JgG1HiQ2mfuPtTo3+Ra83Jvur6c62U8V9DSRvSVeq79Ha
p5UV5tFIMmHj+92+WRTdqhDrAGF3HiXYyjGpA3TLuo+rVsUdfLLMCLQisvbbZrJoRSab+AxC5+ZC
HUHR87f6VMJlfw1/0fUfEB38bAPSl+tW+MNUwJ4HXEu/xb2Y8QCRdMDGQ2+HL2GznNxmSjfW5bpp
0yXUsdmAKmqReGiYHhzFgh8q2JxsaX+iDmBEla/tXeIPTxUKJvpcb9EH00Q5pKjJ6o1ZiUehdF9I
X9/9GZ+2HGJe4yxZXsxon8Mke79MWPux2zQcLhZrdmZDg9bAc30lBT5iZro26dZ/II33E/V/ptJL
2YL+ahJFCbc/5aH8LReu/oRVXbcwSpxyxWuPuWTDa77uODiEgdivfrmT4Q+3TWzRnWJrVns33waI
uvwSXh7s7cPmwbFG82o/9+TVMv9tdoOv+EP480kt52AE5L+8jPQ8Tc9MARu0QYOindXTzRVdQuxd
1X7Ptk6mh7WYhTsmk958uxiJ2LWFzgK0YPIwlfSAbwvIZGRQZVLlnqve/SCvSwz1uLRCbB9Tm5Mp
KgBibfgFeN0evq8IqJygtriBmslKN0yq6sosUOZtl0jrQ/P3srXifqsvs+/tXLL+Ojy3a8TFR4gN
tKMyNmF3MgFNPAzSZDPIyPASyDHisftD47D2h1rLPUO29QARxkKi13CNUByDpG5tiDLeR1nGs+zS
lWAtwA2z0QOxyN7pGsV2r9IaGdGhDxgODNmAucmxh6IH+2a7ADtofdmsMF59ihOq9kGnbiMGooc6
Zm6//t+8lkCZURewf5ShOwZdQNK5Rf+5vqJ2JH033hdwUqStYy1nyGZIZlrvNkV3hFcdFApWO8Us
+Obb28rKFLxzMhpxj8hetdaXgQO2A6CcfI+gB4X7WuuXkfQpRmWOkcpd7ASyjdiv2K5cPmz9a4w5
r4O/i9QXBzjWoZexfSdmW4NlD5xhG4ar89MjamRyjuUYAAyZEuqDh/ZhoQfcV2+70IMntfMxwxbQ
BCTzZb3vnXWPgGOQTaKICGanrxnNZ4X8g87e8rL+hbboCJEN6q2fIjU0XiOgxJVzNuBEY0tftJ2T
cgZKHQGUJH8UwQfNGKZy0ypzMArAjX+8r2Rnl+JorWFK5ltX+5nBA1/3H3bnQbXjfwT1tusnDJXk
W/K96f7IiI7SDn7E2u8wjX4ikjEjw7KH/whCZv913b923TdOiQCGZVcpeRgsUrT6HTZsWYSyRec+
GUM3oRag36pM1obHbLFi0L7pgkNQayDe3ZRi+IjLlsRoytNhZkmPqj3aqWvmxB12NJQZ2aK0xxcQ
WhrSjjWvHxQv2YcSkvLwacTvoDdtXtUyBpOSKGtMZ4a9qfr2oNZbdlHu+4DiHuKZ7srXSV/c8U2z
i798cuvFnX4YzFMEwSjixcP4KUs4xo0yniEX5o9a6M6oBTKx1/UA3uASDe/QqWY4swkWguJRD9mE
lqLyQGsMn5324sWMWU3e4eLqjfdhrmKKF89abqXp45Vcypa9NEsDYKNGbgNwPDGBLulxdoMiXGdk
rph83qIdbBJQlEimCUvNdirDFZM6xG0+ntpur7uPlcFulIYIP2hjg/RlSf4mOuf1ilALeYK8LanR
oxP9je2Cbp4TU+5ZZ+Xz4++t4Z/i3Qdiknaq8qkGYgE1W9cNI0a4GZlf1gV91hVGZzvwD0+6YifD
kSDLywuwhqIFFxY6mVm9pKIRLmyUtrN7l+GYug503cQqtpEiGzj67AKVoPbgP4eMbg6Jl1DmQDUL
X7VfVbf+1Q1UHgHMsnBP/PpGl9cwbE7QcF3c+kdYW6rLeUeYufkPdZaLMXD2IfwwaYhRm6oQ7293
rjH4By3cBeFqIjHoNE13DkcgmR3ENco5r/1nV9s3iegHhaEHORn3TbyHcCSszANbClGWyqO/oRvr
g1hFwE76fAQj68xHUL54BiBxmAAuUQcuVEuCunttEFbRMXkjvX2k8rNZuqxtbmZGcoOH+97VN2dz
9vby0fAwBVaQW5E5QKt9ngPzVeFPjf1l6Ze0e3SGEbSEaPRhSPOF7bVkdcdcIm1Qg7vtl78ugn4J
sSux1zwF7pdP71zgkEUXFySEpgPYCEyh7LtHBIp1Xe2uKFtxpPWHPbwGZXthMriEK/qunsRUip27
oedSnw1q/ibBMoLXIo5MhbBSrOemI+SkbKrzamUIc8HT7z7Z4mWMAJzyLa8j9OFC3x8QBodSYbCA
0iFug5IXLuDnbwY0D9HVbGfIObMVIzZvg1NTva+d/dUA9J/A4UGik7qsyQgD09/8uJDfgbRHs3bu
elQ8WhX9EuLaq50K35SBtG87NQ09ee53u0zXLbiBgEzKR5OkP4nAmduaHW2nFzOUsNG0kAqJYVRT
dMolrPd5vFWQ/7thHNRXZf9zxPOoSkiwvBQk79FjX0jXutaqypgv96H9+6C2GLJpVsNRv14GTZKh
lKCGt6wEh8UnnnY23ngopBBdngc1jSfzJsZy36EQQrm10+gAumbMeANjhDG8k0okAZQkw2rysfqx
RIvDtqJtw7tUMxWvjB+a+dAvd/mQSsEOGib7RbtgSKg+dXDF04dPMyUylGkdvgVIcnYBCnRLIhcD
/h7+VgOkUnieuTOkdXfkzYuAigtypFgFn2TGZGDNIEzoji5+PvZbCvk5PKFwW5iXTXUF0qFJXKbz
dfq3Mh2PyPgsGxcFpMRgQXOIz/H3ZpCoxNjXzuXmH3p0EVDMXjWDtThCJKiIqY9Wpkt89cRLiC3/
OFLEjAVO362Agr5GwcFMKgXZiKs3Fw92fOUnOFUn4QAr4KBMxjIn7YeAty1b4TeonH2rA4CuVlr5
Djal4UkoHqLbD7fPdN+8uGq8VSCSaa1vbU32vfoNRrPnkT53ZH0GyQ9l96eYgDC48cqneGHWzTbP
6IpiZoeHTWrwdxkve3yTOKyhyv0ajtG1Tpga4tH5qPQUQ9CBAT88BJOIJUy6OT3MJnhnVKTTDMFa
j14HHD4qfOqNM1qzHWxlPfxmqtZPB2vJ0SifI6c/teun1/8GusSk/B9z+x1vb5T9t1Z3vBrxFH1T
jq1bJzgq1PfZshMwWc9SgTOB2ggjaEzZZ1XXew/RmcoPdiMTSUncfMP/Vt3N1F6G/bVccIQ3N8DK
y/a9RSMTrcilJMmML3oB+yEp2vhR/Quq6uxL70DVvSz1awv6qaFHy7X3kxvlAGwziR7etV4m60Mt
c6zZTdRfroHmrV2vD24nAOovbMBQiIAa5JrZQ5nMGBCIPsvyM/RemwYpOSCxLOw/CrqTUPWF1t/Q
NSlaX8wSt6n9jupyp4CWYks+q0DzhG10Gfz9UOq4auBcKzeAuzejrt2ynb1gxPDjJBtkCKaHwBCA
Djal4gkiPr8/q+jJadvU1AD4MLMKVEiG3W2rT/E8SBjDwtEJ+yOowKDLS0QxDTYUdSh/s4iyaca5
RHSGdlAhra+A8rTBwFouJBfy3OC1arbmACFAElSYSP0p5cuWdAateSNOFr13GgJawi6O99JJqLuH
ARBbnYzduttUXdgGXZPsUcPDi66DfAJ52wSFUEDTnedyduKJv+OHBAfhnq1lwFuMoS/CiDjTDHxr
WqJGTa1lEiD0OG44fkvfFWJwMurgW6IDcHBk1UJvujUjaha7bTUpU2E9Eob0hTn6KRLNDvrSfcCI
jlvMXXNYvwP4P0y9i5kkgmK9pFth1d6n5/aQIQzmzOBQYLXWroG6yDCZLs6UL2JniV8HQU4JVNrw
ReH0j07bix01H5O9Ju7GcgpZcTIwz0+gHwSUZByCWQ6VbPbFbzuWJwHy3+/KI23l0ZHR1UXkaAt/
IWjbM+2onQ4w/UOS8Fa17DoNc4ZtP+gYagOo3vl8aPhiWjnwOBjLn7Cn/zCjY6qWS8pBbbTYrEkQ
4OMWm3oMF4SIHHgVfTTQHDgxZ4VC9SVAU2ulssWqDqZ/1I+uJXCyaT+3wWeID1tQpGz5T8jN3ZtZ
9rHunV0JXjXxK4KiOOwFURcJigAK+De2oi1uqiF1MCa5DzgSFPxDId/fB07X2BlRAG3W4CxF0LyF
o1cs7DR733bw6yCDjMggDjpMDbZOoYzJ2u0r7J8Y3rJxseAWd6L8M3TeIrYlPb6cdQbNf/EhGvGg
WWg5dpaQdDabJ6DYcTlAVeXsBoWtAdv7JFhLl42d6H4sPDmmAkruUUJDv5yQI5eI6j/kjMbjUu2s
vsXd/JirI1htfHP4Cmowmtag8y5sEmPgfaIABWKbJumFLjRXLxNtsjK8LM6YjqF/hBARTgmhA8zZ
97xYYGlk0OcxcJs4dLCqOWGflwMMmDFxMn4amTkEy+/gXyKE6fbhxe7IfqA69nEBdfTfHOZSPm0o
myG7DLCfCg06GgbSIcLmSJSWzbve3jBPuqASN+e5dqCKmy/uDISuJxkLUYZkzLxTaZaYd9C3tLe5
DfKRPsHfxJvrTCOka3GfXXaT9qXEa9xjM6PDnN7BUbjkbwSMGW0vo3NdwKeoZTgw9R+gVHhps1yj
SJXuU7kdVfAq4AcsF1z7qUOeF09FAy8y6DMQJw80eWn4FjtlrsE5VqgnHt5CLwoKz6tOzP3noS1r
I7BYw54FNcBDoE5Q2REoJWoSj35BIb1vwYEieDIhlQ9RMu7wcPaGQ9n0t7VhdxeNRm/ZEE5ca+DN
gsnDSnAxcLabOooleAet0RgBIPDwdPQLMu+ngkD7gq2PtFnO6I4SH4w+x0aBw7E4vCEjbbpbi43Q
uDobyhVBRjJDKNpBjK8Vnnj9pUOAyWi4bdvBEQKIKzxo3yFj7gvUBrUueQ9UXKJlDWsY5XDwYlED
0WGdVJ79Xbn+tSzR7Xhs5z4oDHu9zBDWVy4rVooT7VclBLpgwgoP1xoyogEQGyCSQAbHtcdoWfXO
JeDW3qvqg+ey3ay2IRYWuysoSmYKsa8gMFoEWDks/mUePUBFzcEZpqfWrv6kcc4efhxYMFxUw5FN
MXMFoe8ChSSXZ+QEVsAPhh1WpZ6QLHsalkWmTu3cjAVPQEV+h3I+jT7/9s38DPlMU1AJudnYOFBs
AZ2kyx7LG37S9euGFaIG5xOgrSprG+y6SxKosv+jTPy6Rn0KHtylq06TCVGGZIDFn5aDGtdPLXP/
GjP9tkS/RRZHtwkCd6vvDD6kO/zpv9BbwXASKH2eS/oMni6LWnmu8VS5DkjFrT/QPvpa4QozjK9L
eVjsjwlSo6hEMw/trAlF4hMYMEDNJyqF49AVrtBAsZ/8WSZ03UVYpGEgwlovKdu3SQFSh3naQ4Gu
gUxAJuSHPbiqEM/XxfC76uw/d7BzY0+QsBW2/7p1335NU0NfwN/HgTVBZbzEWvipTf0EnGQjtx1g
cvwLLMN6RzyBHPawgcKdGKLZeNKpv31jzSzRtswsh95q18XdBiG6ghAq1RGi4WSGD5mSdWK5VbxN
UEaho8PhtS21g2g0hhAtZRQLFGWTYWkMGrKfnuk9co+v2+xD2NWkkYZiDPyr453q8heJc4lZYckI
mxvMMHaPEwqYuK9oMtpBvj6aF89Hc0R2NOL61lFsNbvIdOHvo27y/1F0HsuNI0EQ/aKOgDdXAgS9
kSi3uiBGYwA0vEfj6/fxtoedGYkEuqsqX2aVLtNPCxn8deneOu21XlhuKfHs+PnNqdh1CDFScBTM
2rJhMlTx7yr1DpSqNb/Nfnnr8xcjf0ztPpb+cXKcu1WSxJTd8r44xRziUvvnzU3oNjLiPTmwB2w3
SP0/T2noKvVWX/ugQ+yOmyECdQ2HJN6qJItoITa+85/Tvw0oCyYqtbX6r9hLkGZ09mUzVLSZOVX1
3zpfgsEkU0s3nr6BQ9NUEKLc0TJ7n6ci8K0fcn8pOJbQQ3rV5l8yNTHJmDuSj3EF4gkoqm2cKJSt
/DxM3g485aixZp4VI6D0faCoZZbqJUHt38R8JHo/8R04+xTzXuo0waAVb04xBUXZjYHWD+CAen1t
hH+wYPuHwgnI3qDA94ilMCFGeRZ6fCIaX8zgQFJrUa6LjQdYxpJG5IYJ7txBX4u3icm+2+qvSO2o
dH7XNMk9tcoyG9DURR3a3ZfEXNYxRV7EcEg06+67CTByE5LRzvSNqmwiPzBPDnNvXWt/CIti2udl
eSiSnuMPI18LQWohljAkZoKTKhgqE/u7022bqqISdwNTrz7L6nXIlxdyiK56P/6npf2L5nT3Nbku
vb1P0+nqKGpc3tURsadJxdsInpYAtcByYQj0L6AeW9laV7MuL5RE0bzUVIqMpZMpQFIIbHg+e8iD
LFa0/d1mWNdj6Yc9x6c24B13tDC34o/nc2NQdSJ3BUDyW8ccd9jZwm7soy6dT2ImETcloCtbImfN
tiYuLJzMQWNloT2X5wobQ9+VkRqm/cTrlnHPDoz1COa5xTaluumdG1nstLzeCvxOzyFQ33pnIO9o
RNpa3BCFftvMzqb1PtKiCllidVzpwwx1b4xhU+efpcFu2NH96uJ181QSioZNryz41JqR4ryCWdfD
vvZ/+sZ7Fy4lN76NESS5K6q9WTAZX21mYhUYeL730z/p8jlbyS6TemT5fbiW2bHJykMK/aBWpFXv
aXwxLgoCI42Zsssy8PqPlXl1UgAp9yMWpDacSmefVX+kV0XYlADZs6BgupsP8txK/6IV/3UVVJ7g
lViroOxqJtTzdrGTsG4zeoi3HITJFF8OdUY8N/up5A+yUM2u59PTD+V7v1zG/d6w8pnqLxOZE4Nm
HvFsb3QHpF4vd83afOe4PTXuMC5+hot20E4xCtifgoDGrAXD5CVxRn/bJ+o8Dx9YbHaU/q8ziK7r
t5GcY+Z3RchmlGCqTcgeCLc1eSj3ZFG1jp3CxzrtZyt97ca/ozJxOr2Dl4ORtodRF1vDqQK30oJc
tltPN+6Jph0HU9vUAFYyzoIVuGvM10OyZJEpqqMNt112805O+XEAN0sSCB3ZnNs5fvSV9mIPetAu
ZQTtWW56kqY9cdfj5k+R3Luab1/uTeiegbKVOiUwmr8Fy00qAyJ6uYMKhGokmJvZBPximC/jvMm0
/CixFFVLul0Vw5qxY+mw4vnqcFvUvAlD/p7Md1tH5KbOduGGXExfve5u8YYenkUhfs3dougTVg+M
wDk0mIpN5iBTZu+xWgcta4ih58eB6rRMD737bZtzqOMnKxNvk6lHp/SXWDANsrEIE4VlIXxg5N07
A9PWKr7IJnkjPzmsoEitlUQyFFIYnj/+pI1b7sxzVlUHubBPt6/FWWfXMHiL+8sW1VU2lc9hzzql
GCXYFvF/RH+HblvuMWL/Fc14zW2HRtLyb5nCOqGnYt+6CIoIiw/RMN9waZYX4f91LMZ8WiLA29MP
kgOSTbMyqGT65sOCWDDf3d6fhl9I36w6dmGEasd8Eg7Ongr63C8OyOToY+8Vg72Xzfyb1Hu2Iris
FzfS0QmtylzpaNuWfj47G3VxYkntJ78rlsxhultJrsIYoCFQjjeHqb1ey8LZFxOtOCux6JdTvGDe
ah5AyMMcw+MWG/977ufnokgAjccLQUZfMbbpJSu2dZVBOdrb1OowxtkhQysvYfItyT4Btcy7jMKl
TF7ddd3o/O1LfF06NNfWCFkxEWoi2Qm92rLJBy4sR5r+wAnDBGLGDf01CStUGYyyrI/C/uuAL3tL
sps651bN+JoycgS0edf4OCrLcdNBSnSzt8/jNpSru/dy7SD0GM8dmXPjX5un0RTzw6X0bnEnMAf6
L/aczZrWTsDKaWZ167p1IFeC3oE87hzgD2s+xGV5cahncJzsNO4iTXHr9L51fR4cY7tEs+HtdX4p
5Y0WdaJ712T2oWGOIoFuX7buxVgxrU4V7sY+Cey+/Vw7YlfTJglztUpmgvR1UEffbbXcU8f+Sfw4
8sbyajI/Nrj6QMEIG6rjfTX5DsfF2BCYk38swOm9v/zHJHA3Z/ZjcYrzArRlKkZMs02V560TX5m5
YlXD3L6xOuZGvnLwDo7MaJaiNkPhmPkunueothEr9KF/Q/58kZq6sVB+pG3MeuZe7pnVALeUOK4z
1d3w8AmQ3/g9l2bWeBnt8Iqi32o8bvU1f7aTvicCp12hqrBGL6uBBIKI5vcN2R91+WH043ma3WuR
smA94YbIJmoSGwSxdDeO575Vqxq2Sg6BWy5AQP6+kNVbvuJpirXYCPuCh7jN2lsN5NIvGuB7va1E
8wCfKrbWYv2VFg7bCgAlwULQtE9+kZEcPmSs8voGnBOdH3+/p7lXOxUvdspzLMeDNRSXgdLGm/jQ
BKzsNGhzuEhe0TVjCtE073k82xvBtglGV+l7nzrv6Zz+V4JRgWLEJ5kzzk8Zb4EuUsIL2ufqpqBU
WsV/L0ibTeb+0lfGUdPCNJB8O0Ty35XCHj6ZBg5tzcPqNtAceAJedB1e4e7/KKCAII7bfl/hnP2X
dvNeN2W4lMcOKIEZfmSljNmKPPR5TQiY5gbK9p2bBaNRXBc8CmD14exx8NggIMBiHVTmxLMwzG86
cLfbTbBHr6N3glctzmT5+8TdDOa/zPKevKZToX9TvhBd8BQXOZHo4XN1LKyziFncs9wZGAdL720V
ln8m+GQMB8ov4x3Ft8OjW3yYZRKVrTisWXnmGQfuM/I/On1gYtjXmnZ3w1oZayMdgzFvOvwzYs7W
eoV9zV9cIFmCIELbasJW785tj3vRdbdNa/0YWIDzPLl18lDzLRsuhbkoNiIeALEMpt99mAv+nM20
d0zdADKSSpit5hySOjLO6HqBPXgvJm6BYMS95/VsLP2LZBmx6XYfr2B5A9VOaQwPr4i5sQzozd/p
8DpBxIvln8ktrunzrgK9agqGCEWLtFZtHcK9HS4nzeyubZmjZ9XbVLwv6+8xJnIz9k+u9bfS9DMA
+V5lbuCPlJ9Fd1n5CQUnNtvbggRx3gYq7D0/1Ncrwk09yNPa+YFb2zvbr0HV6G6YolnV3xnlw9Op
DMgYdOP66EsR0FJUm8ruz9lcfTkNO1iaY96DAcKAcDVfOi3Dy/FUVfLXJo8jWXb3cf2PtAPG3C10
Znsy4yYciALRGz1nC/tn66kTgsA/Vw4PE6YXfChc6Bhtqa5xg2/ctREnYqRrvbs9Z0PmMGAeMzhl
vKCsf7ykuglgM1kS7+FqYQOwlCzexirWc4nnZFjLnRaPEaMoOg8V+Sn0nod+nYPl8psj5r4YnXWL
4WkriShfCLyk3tWOp4sb29tZr2ldxFlkfxRdNyfiSZ85/5d8piRAc0RnUct4UjlQssv/ywj1qACB
8tyOrBJglNG/g3JWZ+empcjJC//WpWPz0OTK7DLBeA2eXi0fg16fmiqP8EYEo7lux3q9mdl00Ste
jda4dHFPBO70lggde0QaLvOrY4ynxn93XHacMPRfHO3cJ8s7wRqYfOS/rGGiY2EaAk3oH/aqqK7r
fdzlbzW5ulmF/mMa/8YE15OU4u3p+pUtI0/P3Lnp+zJNzLbrjkn4jDrFcumjy5LaA0umv1tNS/fl
ol6LQt9MiuFf4e8nQx5lXIWC9Jm1ZE86x8iQOb8zARPCkK+DiM66Lqpa44Gt/12m8bFJ+HnqY2mq
g9Qn5uPuR8y7lNNITJISbRYvqZ9cfYhmF4cdhuOApM9HMuFQbyjTlRemz2ZSlmQTWK2roQqB7eRm
/DXPDJ873au/5kQdOk/8mbqc5gPXnTDQhFpGakYrN+NSISo3Nz7Bi5UmFNXCP/pxd88G+2q11tES
3dsA4pfq6F/JtGvKbE9aFcXbtF3rCacSkn9u3Dt+x3h6PhJpVKZMRvR4n1rklFOx2LaKEuxxK4MH
t+NUYRIn1jaMOy90qOMGoAyzaRAeabT2meBkLcBAA93j0OrlTSYgqDaui8TNk83UzrtYwUtZvNTD
s/Lri6Ooy0/xNPi22njE67JTxtQhN3MuO+LXaNZvOfUr4/inETZdr4tnvC19+kZK/MZlPh0X5X3O
9WOHlWZ0lvOyVre67D8djTaunvQzqU9EFa1/3HnAGWJfILZgINHlQKSVrb9xeEdt43RQBR7tFnTv
kFkItTULmuzi91i6ClNiB6jPX8l8uN42znLQISu7XgMAG7qPVUzfbky6hyE6ilOLEacoAyujgekW
iAyHZrnOxBLoc3IUJTq08j87ky9Hsxw3GNKs2K2+JTYK/dileeJmYyrdcm4Ir0Xami7mZIcWOeCJ
Xn2k/ehvAJ4YqFW3mXCVDaxJvZ1z7z2m7wj1PPlTjpTPo8gNZi36vwI0TeS8MERxA5wx6MQjnLrN
g1vtRijCLa69D6XLI5vur8Buu8ott1LX+XbL4kFIw4FlF4HbeExrp/yNMbbEgI5GmpMWFLiuF+WV
vOeu/GkrCKtV1yrGKgm5Bk+lrhXxHJL38prjh9V0L1oqLqLM9sKyp+ZScbZfSBuJlOS59glsDtIk
ffercjk1jv+uMZCNeJH/WqA+dboyTbFhdhNsN3zexHiNnbPrDOtkP/WKRiaHtugObSnBsjPGvKL4
I8hZZ2rHH6+ce9tBqRlg6HVZ/zNjveKQr69zp73PdXwnuoUOPB3fKOcWyEnsxmVCYT3M7Smfh+tC
fJbdFBJbWf9HrzNifKaD12SBx9rejTOMZ1UWLAMZGA5mTOzHNgeQbElWb2usw1wZXX6ryvxkr8nZ
oQ0YZPu+ZrB6C6XfMDonqVMkW+ZRq8V37/hUGoNzGJg5dkzO1nZEVjNCWRIamVIN62IInFQ/4+i/
e8KlRJr2VcP6ledkRPifxIq86GYaYa/7aMdmP0hrT7PUbdbJRUxZ9jZahtZwCAw661lEA9s9HkfP
2q8WaYPtcIoZJhuS+zdZDmuavfYwb3iCcc9tcCF9sOJgIKEYPeVpYFuZuHudyxEXbws95Qwf61/Z
qv+qDZZ20iH3hrvP5XxYSQCwUvOXo6bXTCJCNpl50Cd929rt5+jPPAN2NFvFe2p0+8Gq3vCQbLyi
//INey8GtOx8zaIBuwzMvkN6kRklprnx3OkI1g9+KgO8akHct38MVMh1Lh993X/W3nj2xXx15vlt
JlNkxgqkx/6Z0+KtNe1frb/cNCHjmyK8QkqshdwxCBnUIdKuwJkRrBm/39dWuxhzcRsEPbRyfvXQ
sYojqrKaYNXdM1tj+sAYk/aN88zdunFSBnlGFFpcNncDq3+80v1Qlfbmq5YUL1qWBSUz3G60UTKg
cT0+K119eFl8ITzn1XRp8xUkpi7MoG3wprsOHpEV2SU5ubPaThUivMTBVfHMs8/qYpQjdsflgsV/
z/rdbb/6VDkpMmSyMFo2NqP/1Jz6zdhUfOf2xrfSwPDTI96Xc19ZdBw9RAdObDvf+VAc6H3UFMr0
Nr7MaXr137wc9HbMmnJX5wfBaZNl3X2iYSidJtLdeNOv8lZOTgjXcXJGRJpquHt9evQmgd/aCGoD
P6+t087mIY4ODugf3azPBNPssgYNk0ZQ9Nl1bPzrCsw7zh4qeh3MRh4jRQ43Z8Cz7STEAWXnzMsP
VkrMdPXUJ6zLWGhXRVucWaDOtXtq++EnX+R3ZcdRq7VXZtvxtrTHTczfTDRhSEreoY150NNyV/MR
t5w3sS1DrePLIarpWJGhk+jeyzCK44xLCE/Xwc98Rg760RFY7MaxJR5hOKnC+KZfOVVLGcbJM3YR
in14yXEOLTrSjF0H0sepns9BDZu8WmSkP22sOhWYpoGypO4/a1khUhj4o4RLKoA8STDBc+7q/U7q
RjjWQyQ9PIpWRq6ATC6T495pS08Ovh8e4z8y87YjJF7Kd6grD3uhBNJCqx7a/wyN2blUe1vY35xO
72nfbjv6FaChSDgus4FvlUiedOoi3h4DRLLQcA+a5m0xnYCvGWNy8ioToMzK3eGeO3rs+Lb19aKG
InRX+1w36b2sWDSapthAqlepZuzaEECrdxxJybCaH71KsffmgZyMM5ZZLH/Wm0cJYNQ6jL25E7MI
e25eQjjQEKfIpq+KV1L3QONcgwm/2QUEpB1GIIsUUtsqeYJxMa199WFNZI4IyDrR75vBOM8Lndg6
I6/oVnnq/f48Djk8HzxxMoJ087BqajzYWCZNn4SsEZlT6PR6jpPSvhpf0moOqzkcO9UEKFS7JYOS
QmLw0jlYUaKAvSJDWLsZqWEhZo+LCMb2wQV/nwvrNR3KvznDiSwD2/TTNCRD60bMyN8cjG8jivpz
Wv/lsnzIvv/p8cBoK8khtrETfX9OOmouqFCPw771WXgM39kKGuYWC0eRbUcOAtxunHZYA8CQirq4
jqLbu8LZ5I671eB6Yo3v0s92tShI7Kiimkg+zY65p1uwd3TlmcLEoLQZ2ZBkamM0x8iuhhn64H/F
MALjOPtFiAy1zgPddLxdAqDgjO4foi3iQOqv7IHjgKvsi93+LVMZ0VteICsZTq17axr3Ws4aZ6Pf
urP3Mj5HudZyWUpMviuaiUjOQIZEE43UzPzI7h/h9XuSmLadr12bssc9STjUIoF5hmuNRNc1aZDZ
5nFoigjfFG9DHGrafNbSh27VHzWzbANRNh6rc5XztaakZZVmlOFKyZmdZ9pbxmA2Q2dn6v6Y7Opo
lb+WdN21ZRL2tnWcE4oSVw+NYdzOs4+8bQRY0/EncOMJAk8SSB5P4OmmJ7J+QMmOKdneCZQcUSSb
umsJVWki08haUGE8IZDYbBEjRQ45aJ7aV2HmFyLuKHc5fglRM9aUB55XENV5rh0EpSbyVXxenfTE
9buxmOx5NZ6eme/wadfwG/A0ahFcVV4Gb5ynPzRKBwd812mKizZrESbDiy3ZBl52+8y1t/n8O6a3
GmsEeBhG0LYGFUBh3DFfdW3cp1LbSoEvuFnAU4mJa5Zjq716HLurVBh1+8fQWlzJTLG7/mKIce9m
pD35P41ZfBfP1KU6ccN2nq99PNzIzdqpZQgr2+Ez+1Uh4iX2+NPXZG1BNNr4z60GdxM6sUZpkFRj
RJLBSh1HYouXvFQqfnS1i4g8vs9d/1h8uDTff0Kv92dlwgDyy5PD2UlYVLlI1ANvh/d5W81fGbTX
7FPx2+Jdrdkhjs3rRNaQMZZ8leZbQhWT2RW+LLGtUx3ta+KbWPDFP6HcOoSQDGTMY2zKWzXgE8I3
0zPuSSj0ZJWdPcsIddvekSK6sRYGjTbnBk5vOWZRxTh6St8seGN7MQ8sJdgZvn4y22ZXGvWmAgDJ
25Wxq2LY2/0QYZKrJOBOrRrGpOzu0uUcTYv2Ma1j1Kc+gTTOVrllqBCYyfG6VUr8gbvfwDpFJFHt
JC+mxS8ixzoYeD6tXG5a9G8CrraeAhMQLuqVASdfbmfj0wYQY/X6qc3h93w3nAnsGrL8kGbafqrM
M9U5XKWzUXQ0k6lOfTfRoQ0IFM55St3vCTm6GMjUMPyLQTHWJNWpNtjQjl0gEwxX56cxjopmWyD0
5kxkysL/cpbhC+P5kVv2LAbjTrDqPou5ojrvsjr5iQhsXEnavmjVVeTLW47JkUXLu4wIOK0wv6AL
b4M9h4nnHwwiNiZmr+5kXOxCO+s6Ow4B9hOLu0f430lSE6oDmcOoezbB7gzvwXtDrZLvLN//m4xJ
JOSnrmU4691dmj8TgWoiqpKbl0wPavzo+cCUnBTY0t9UP55ixzi3OtF15kqYImQ+FhECWn8sT1tD
wxXhMqE/Faona1fccLR+Z+V7Dr+cSyviPce7Ye7oebYZsRR9R1glg6uC6IAVBXYpZ9xx8uqW+M1K
/bsG0xmT7kO4wAyZ/f48JOm7j88zHdAnAz/wPzX8+ZZnvlr6fK8HogMq3Od0eWTo5AoHV/9vMdav
SYMITy1Gz+5zuGCRiDVkbZTj+XYEDioqehIyj1U3/7YsQLSZWKlev/SuKTnfFtLlrChR9kWOzp0Z
T+iq9ZT21aHSnG2d1C/W3O6NtfrBhZ1RPbH9rgB8WpaLM5v7FrJVuP3LtPqPouPn9moCrro2wsL/
Y/eMH7NWiyretdmLv0cchQBaxmVAwLBnSim7+832qB22+s9+XfZyLMgBA58Xi/Ntkh5LNkO7U1Ye
ltL+cIVRBLoa32taNj7lVzV6Z6WxbYRoXKKgxp9qmC/+Mvy3LvNxYDo9cM12/oDhHeXTLLfsKt8m
VRfZJJGOqmU6luPl1A99Z287az66DPaJWtj7zXgG2rj3fXbS4dKLLv3NHIQnwmGiErQVirECXusd
7UYs4qNIu5Ov6Ew4pM4OwTCqLLdV6WITb/bPNZLMTd46z2UC7/DYYM1nCrfo9u+8sm+Nyw9b6G+t
Grh0crLcyDeBfdj2fsFSXm5Q1TGNGkPXYbeQb72WtXVvG7jLfHlXentq3eQ6duun6ROdmmiPhGKB
eMlAy8hgg8aV9feITVxoHOpNddfokqQ2HU2X5L/UDLy2uBsE+yrhMiPCk5+D0Jl9fWxrHiNPe2kh
Hae4/EoG4vXQqIWvA4il0WwbJHE1LXGSA9G5jbXVaZxKZQUmHVULGdFCJHFxbI0xYzIPWVJpod80
UTxigbVV+EwqtDtrn+vdrvJJrJWopA2iF6kJY0VXz4FcUlIueIKaiqQXb7qlrn1Llf3j5WOYDdW5
MF3mL8NFxMtbQsQMgWOviRp24xMXhHA9dYB6cTru8B5d15L9PhVpa1Uz/AIJJGW0+tfHhINOCZ5h
DNK+Cjvcrqle/qfl1hs20q3qvMCf5T+SPelhJoo7Eh+19rjqCkA0ubKd8aqp9Lho5Zlx/L2oRejZ
2jXrhy032R6F74qQ/dKCArbppZ1gx515lw3FtUQZb3r7rXrGmyQDFYtjWWFunNKYsmhSJ7KYTrm/
7siM+JtM+etISigQJiN5QYgXxUZFr05cXyY2DYBl6o07cyZhxWp2OfHQxay9m/h4EvBJAiFlrRA2
p2gCLvaQOHrnp5m4VtfqWnfzW+pTvcMmeStlEUxzK3noPB+Mfoxqgqv0ZNh7pFxubJ+spazZI8ke
Jjnep2LGvDcR7M/81kHLycYB/KbGw9T9Z4/a3hLGNXnqg/gER9nfjAVEx4kvsa9h1jB+DVNDJEFJ
iBVrfRrj3KXph28MBxuUz62IN6nILJCts50T6+VJ9deduyWed2tjmxrj+DhU04vojR3ZdqhqI6E1
Ok8eG4/qxnqkRUvurndh/ocoWb/YNUPHyRm2jYG5zLM85KL2ZCflvqhETzPGFpLCRyQvAs1cg1XL
uNiY34PNKHyjCbZSTuBXp8yx38f9Q/lM/ywsJWZ/omVEDrWOqc0YeqTh7ET1WZfa2W3d19VnPLkY
J4sZny3ELsMvbKZP9r2/EAsdVDmOWERdhcjTK3SYdtxMLuQf1wFOSOr4J+HtVhihoS90Iz8KQ0e3
M65ckHuj0w8GWHCDoYHkiNOC4NN5pFqw1OVIxCUrDu1T4k1Rie1UNhNaQBLF/FKFap+v5aMzxWFC
EBYa+XDQ4EFaN1vT9vZC9kdEglOWNVf8H0wQCFBMzDeX/CPdxBIjqk1qLQflaRBxxuuCo4ETi7I3
vnSiJY1kDvtpiHQd7B/4j3hzDDrrtgPdjDtoqcWGvVM7m41OY87tIbXXIm/35LTg3/B2s0erxhg5
wxrBY/4hHZ+W+9HNE5kUhfvhuEaklP57wJ471uM5YdknOdCBjkiutPylcTO829p5LqE3Wu4ex77V
WhXZI3QlnhEJRTY5LBN0DWg4L6iRye2qfiScY6rVwphypC8XWh84frP0X3o3v3mDILVB3NkNSkyw
YAiGG4CSr7a8d1K5+BLhODz3KG3MgbYzbwfD/hkL/0HNyFdB+UkqEdolDsTyq2m0S9/RDsumvnn1
9FvhR5WaBTAmDoWg99D0Lfc4hn3aFvRT4iUPBc47LSNVEtjRMNuQ2ItoAPXoXbysrbl1EwsghSqC
JQ3fBZHriN7nuCrpq5nLT/VhKQgp8OuzPeHbTYmNxEF9XDqes8QXZKZ8xW5z8OhTiHvlsc/2DKRD
bejDJ12bINvV6/hRNrBqPaZW0IzZKX57UBFjpb8CU27VYv2rQSUqjlpB2KYjy62ypxfXdN79nFxx
CGClDIDMaWcZ7YEI8IDg3U0LRDSbaGj6Ks5THHMrmIFBpjCa89lmUERJ+6vBGIiXAU+VBuaRhYPG
4MLC9YiBSDJMnAGhtXjircNUTVqpgWXD1fHQ+PLhQ1Eh51RRQuhc0xXX9hnNM2bdp7KhAyoInWw8
lW176xfxpXfWJWGCmjdONJPpupTqWLkV3KP1WWKSWbP6mklOoWL9IOqY3JmpBY3rCWTUdh7puVUD
1+YkBpYKGsOmC9H8olk5D8iFWyvB/J+xMCSfXbVqOqsWzzrdHe7OJzDmhLqLvMp6GoQhrgDi2ZPS
P1tzzRKAtTvEqHY1v2uWSS5581Ily65N1cM19K3rqmg168jqJoSEHGWvi4bZYcJicUCXd7SBJ42h
gJz8cGyGS2UIiAe4A90+1MtA2URK8LAGc5fs4gm5j27WI6lCuvpmVaTTU/CxeeBLkMxQzLIJCoT/
WNY3RYJ45yx3oVkHvMFUFAA1VvWetsPFLED6DbYnD1PCHgf1S0ume0boOgAE8wnWVMxt/tGQiEP0
MM82YbJl7V9GnpY5p/ghwbCAj6l5QIjcO+hmaQQqG042NiAWyD489O/BRRw0usvANgI3yV/YDcYL
1IUOdJuy3MDOvbvqeqj7GhM22S+2BcC+bkW5npnqBhNnAQdi0Kni6KGStot9VhJdz5LFvWjNX6Wl
If8gdZN5m2IkRTZZsp4D1bkKPYkak4jB7ul1RaRHG0ySOCyYvDad3BWTPGvtcGRrB09weZbs8Viz
NOiq7L+1p9nUuGS5Az/d1AmZTO8Kn8vhaf8QpC4SppgqbafHBDEsyzf7YsBF8tcyLi+m/6XpPSaB
zNrFZhywuPTil10AYb9LrGmv+UC6rgk2yTNUWZwWCZRk3F/BXTarr+2VNb91VhlhAg0twLsi7Xct
hM8ywQ3nVvpN3f0rSzHXujBmeuHh1SXcamJXESGHve8dfFhv9jYxwuwe/TCQImNdcns+T8wUjE69
rPFysjI76KYZO6BrvSMwI1kRIVrnybtTsjstL61nIYX/9bvHqkVW/WnJi31Gume/ipc+nq8orVvL
cr+JSt1KNz2ODFTbrKCY8nYx0z0MC6Tntoe8lgTrF8fJxDWuMJMQeXrmSvv7DDQlLOkPFouzzAo8
cAseZLeed4YLaWX6B5sIBYt0PTFzzg34MX2G40+zjPFcGKxfkjFn4FVfrRrPRI7lRRMwrSZqsBTk
pWavqqLLx5sfV/1uJWvDc8xbl5GOtPhRsTonXuiPlu3DHm41M3eDxTE+TKMJUmoYapdHS35Bpc+3
jvg+BbKYyeJvv8znUrfvysahQpQ6kB2ZgOtucIywNlyQJoLRFUherlW30iNj7Wm80PvNMpd76XJ3
iOytqEHOyRkieeZ98uNXOeRH5Vv8tuQv4NuJfevLWXmX51W+ABQy2xqOCBT7/zk6j+VIkSiKfhER
mMRtpfJe3mwISS1hE58k8PVzmNn3dHUVZD5z77lu523yGcO+WF7LeU6hjvc3UY6bTI2noqkPMZWL
wsrA77iZ4EWjdLkfJ+ewsBlmpH46abELdCuQX1+5AuI7EEsRxOwTnIteujQky6R9vqEHx6gI+oHv
UbMJM9sZZKbGItL9uKa5r4yE8y3ed2OFYao+8HavKg25Y/JxaGFhM0eWTROrZXTZtp1cMxNquP/H
WmDDyvZFojG22Xt0k/VLQgL3Az1XW7/NrnNl7AMdF4UUW5iSVJyetzKeh7Mcghe0ystkjpPJLs0t
61dQQiGPzSIGmTYZpGmzCUCpNb+Jl2JvVEfPLfeKdz8ezXUI9ifE2jv31dNYWQ+sbKipirvIgu7X
Ybis2nuvVFyVIQwE+6WQ6pbnOCVaBS8TXWrDCeyXwY0kgFUeqI2dQZ0wMwrIClixz4RS77V09swe
YAIVlBRfwZDux+p9LvzvCYsgMTtIQYvPkHLKcPjYTvxqe/Fdj6UC88d2mLItu+9TGTNqgnlvdsj+
5gg57FQ8LjoPr5bI9fITUswHYphPFvdgllQbg3c+19VK+87BAi2lo3kzBD1fZbi4yuC9VsEaSNZu
ruaN2bjPKFi3GDruZlnu0yr5LFnT93P/Az8UqTUgtLZmr+Wta9GfIuXXK6/CTFwC9EvGZjwhpluc
AA9jbm2qtL6GfY9rDrQhlmmkHS8dEQlVlx6yDvdRQIyOBy9yCjdZ7q+gKzzXhnNAW7saunIzt0he
kRugFPTobnHRw1+dE+PURsZrmXmgJDg/AuJ7LIb7RT/uVO9ee5QEZeYcIqB7nLiYhQVGWSSHyBDx
jiGGQ7i4RuXK+tg+D6jOy0ZBG3N/o6B/tvJm5UbAjBXf35yjZmFtS5nlDIBhFCNE26sPWT68GalP
odYQiKK2hZxXjiOQ1of7uIB9LeS6cjzuAZwrcvJxvNWM87o1yTTseYz7xgp3rRDrBKWOQXNYmBNa
ghCQBIxGzguTlWoCERcOPVGI3Iw5vCDXAZ2T2vcEiYMxavfJJG/sUM7oYe+RT6xMghPvwpnkZgg7
28btdswOVgooTFw7Z6ObODiCbQ/zy2L6GyljlXYa1/OwYglQ3YXwl5Rv7KtsedzkQ08WRRk7tzQV
78Xo0DHxKFb9ru/kegGyJW32XCGPACaDgKKjKyhXoc8tUkp+0ekcAfwfvObJ74wzgCTyKfx9o7sf
R2GtHH2borqvYvz7dDUd7//g5gQIWNRM9Vaw1xQd+BYotoFqMBr5B59huSGiDYvPDey1M9yGuxFt
RSXHfVlFf73l76cixlifUfEp/06aSyq4g2YXb3Fs3lvQf6dAbpqupXK2D65HH9dy1SXZdFNmu2bb
8spYk/4C8SF2OmKtbgzP35vee5gqC6wqIPUp2g1KbKAIsCZN1m5Azw7jqXC6nd/bFxOnKbzdbO1z
fBpG+9h23prK6BqgaC5LedZUdSZChaoxXwN0MHrGZpF2N6s3r9gzTn3borK1H5b3MnCNQ1m4kBYQ
Dqp2VXD1gAZ7spFkxtCFeGeRXQJxwtdMXYuqE09QybTa7Hlt6OSKOnuQdpuiPGBrFjHxEv4XJs1i
MU9vTbTCKOYQm1Rb7pLL2JAY1jnRG2kZqxa3E+aJ9ZgPsDYAFTFTdlimmwQq4H+4Fdl4aVxxT8O2
ZyFzsynCG6pX191bdsBM3FjHOJh8Z7yBTOZc1uxzAAWxY7CnkTov2UPkextqLL7h+FSAw/PhfKUO
t0Mw4zi3NiGK8blztlYf7xGk3DiXQc1N4wrB0QoAOL0JYt3WxJOZvEZ2TUJpl3ORM/hPDJJ+JIpb
tzMJDOqP81ifa8v8aurk19DuqzDdz2mxx2Tz/JHN3ZVXDr/SUFf4yPvDBOmsA1oC+3ZXyYn9lvVg
cZF1FSAjDBpkQh0Sa37naP0xlHHuh/E863pbwK9HCIoLylZPKPjfQjfdmCCV0R1QqRXqe6zFT9nm
J20Mf35sP7hFsDcmiUm+ek9NSgSkaU9aDcdE9mcxD0fLSyW6SvLFAgLedMjj4zpHM2AMApQSWP4i
YjFatZiZJ2z2dUCwjnFuMpawcrgZXfYyaiYBfqaPrFi9Oy1ShAB0wcycnTleG4x9jUGe+9R5mNC8
5cBYHDnd+hwhTFwENz+vPry65iKa4RsxJBltfWjIuzBDOCoWg3Y4EnuzJWJAd5fCG3lA4CArexGt
FyP+7God2Cg6h5G9O2FvKful2nnQNrYZOM53gGfOA8PztEFJbga7qJ4Y2IflEfYreSTuGYDV3of2
r6wxRxlNOzq2uCA777MRxFYi68H05VTzwQkmqBHcK2ncrgiFeMFmumss9t4ClUiQGN99yggK7gjr
yCcagTVcnGufxswAKXdSsbgOQz5RZW07DFBCC3ajhXU0WANMku5/RgxCjNK7VQEu9kYYy+6pgBoh
ZvO9baadkK530GbCZGg2Xkwd/QoVv7U2hOkssF9LGb6U/vhbeno/lPpYduZjXZKdoG0chq66hrm5
te0cwAQoNK33VkvWQDaYbJKqx4RZfscOjR1ekVwUz9JJodPlMGehbaesNOyBEjZNSc9hUa6uvhPF
e8hBNqP60VvVKUbyXsbHVhUUtITAqNL7+19L16Gg8sPyGoUQ+7R6mXR3TI3pKWYhowoQBT20PTlW
/yw2qpYJXT+a9nm0wFHMnd3kF1DRq8QcrzYeMamhjRFSAOYsV886azeTaWzUNHwQSfKVSBe3b76H
33ucTKCbVIZN4uybSiJpcW/0Y2gKUJfk5cVFfguxM9uX5FT0Mx3raJN9tEQoMZeL9l01nLqkuyk/
/hc0pAfXdbgOveAnShHm+CN9OEgvNLivpo+30XIT5LHV1cmaV0dAuO+ap8YPMMNF76k9Po9ap1yZ
7dOYm+e0NpmRwsc3e7tezRDL2CTVx3EQzzGuFzcdP2MJBAg/DnuaALO3t9PIPe6b3pL3vundw0VP
VtMwkOBEosBYIFcu2xa+2QLlGU99WP0VBQiTbjyoOD0mJoK3qdxM3Mlhb3yN9IJVN3dolbtPRdmJ
YCD+4wh71pN9kLWNdpi8Om4SJRmCa+elHgFmG863FaFu9yCPtLm183X8Hg6GyXjLvqIhPI1F+mBU
1rpXDD9txfh8ekzAlpAetW3b/pJiosCuccBG+TK5/pZBB32CZDpsWeEepSlMVIOpk7nP3XztmXQQ
EhMi+o2nHncqmcHxHdB1BqR58sH05dx0zjXA/DUMSCQbPkExz/+QCz5b/vCVsAkhiurXk9Yl0MZV
tf3GL5OvBi9uzMrcSSCaoOq8EfH3HNnMq0qoRpx0FrY+hVyGDdc/Gilq8Ya9pZtdikl9Vh5Okcrl
dOF6g3eA5zfJVwj9kESbx7TzbihobuAlkbbAtyKcatV4XNMOLWNsTYh/NM95ShZiivrfbTeR7zxI
RRjAjAog8+uXSRQ12jJEMQJyez4MR10M19nxThbsfAzhH7UnPgPVHuCtoiSEPpPgS46YsgZ9fHHi
8jVswDYpLGW2XRwdD3RkiOCrnZtnO1ebaIQ+meavPhVN5Jt4c3qwwb3PJMq96AHhb4JDwHT0d9Sb
8s5xOD6paTYo2a9SzPe2xf6Q507Z5kYH7S0fnX/gxQ5E/z66Qf+CyndpNiEmFyMMmmo9T83OqDxo
0v2Lkvmbi9msyBnGz6l5qtogBs9Wwhpsm2afdBH8T/kE8P08GnLDMPnVdcOFRkbAAopgzxD6vgCv
bSgCXIwOmadAfTbh2FT4CQJQs7axQjeKTT/PX2cNHG9GuoFw6cacf8MEdGU1CErygQ2u8v9AF893
vRDvttVsg5SKumZaiG+K81xBtlxAWr3T/ox19ZbWYjPCLGf0vZ8G61Bm467NKdMKot4CmKAjlA9W
Ev6XJ5cYEwbmYn6elfHiLTwN4GJXAi2ZmBnHCAYrmttNIcg6gYCLRZfyMJJbrMh/MrYfbc41Yqry
1TSpv1A7x0Q03Ef+R0s84H0dt99oxBmJlf6LX3aHzkXZ2gGFyNkZ072U29BGCawbFAssujNKipOq
mWjb9gQ+Jk03Q4EDwlsGIeyfXskTfZLVdHSk94an+iPoujNOILDN5I5o0Mj87tHTJKv10HtYSsv8
21SEwHoFkSfWSFWYh0xpppb2RaL3Kh6iEi2hJYN3RgRvaNIF1hMDGSQ7ndE5xkN0rFpkGmVyKWV5
jGKsHVxlqHC9QzVXe1hQuzmhEvWKI5GlyLy7DhmiQKIwFuMDXpNj03iKKBx98Yn5Ey26Dl2/I+c5
2fgblZjfVe6/jqV5bmM2Z4ZJZS/1SsninDAst70J/Z+br3yqRgR/9i6LsS7aofeeKnWek4INe+f+
aycPDgWUBW+ovqa0+psaB14jFdPEBwHOZi/yXPBZ89b08f+G8C+zHC/DOCt0YdlP7am9mosTrmtS
QdybM0WfgyhfB9Ufs75+KkMy78Bc3s+JlORzGFBQxMDdZT5Ghs/Kz3uuVPGqB2c1E1JzB436tfGd
VxUy4E+cFdrap5q5e5N5KHPwyeBNFAHmAm/FTO7Ts8038vY+gMwWR5Q5b5PuH0RivejGv5+GhrWo
uMR5fG44vHF+pP9SF3C47U9bbdd4Ti00Rs78r26j5q6uJAlRDekOet9nxXeNyq5KE+ih7vPAS98B
ysBVUqR3EEK/GM9eDHRUDHt2maFvQTnwvpAT6av0XQU5wwd6YvobgXjIkNXNMbw92c+nru6II0nO
Y0/adGjzwFVFheMbRlEyszPVyZNtMzYVU/qi+uxzNslWZejyGRoOMmJ2LjhV/vpxYmuF9Td2/xHC
RTCuGHfYWR7yxnoQYbqvOdGjznss/MLGmY9117b5p7Nv3ybYjbwgwYDcrEQHPiC1g0erquH29+pP
uUhxlbsbOnDable/ERu+pQJGKDM5Fyfno9kN08GcpuQT9vX0EdutfU2rrj3ahdef4kLIe3he4waT
Kn9qTi8Qcrl+WBUYYomnGL+NUB4sYe+ruvopyIS4Y3L83YCquScukCIy8x4rbR1sDdqxtc9UZ0jw
/e5bVeZb68Y3q4GNoIk+qSOLHwXpx9Qssx3KBNCoeybA3d2cWV8lHq8WOvtd6kUvLWK7swJpqYYQ
aQNKp44Ys7hDnT9EV3t2FsgPTDj+j1bYP5iuor+p0rUoJzTn8z3KinM1ZO96dp/yiGmwhavbwlfI
docXMWOd1APrVaTBemP34Yn0qpAWG6OxBzq46gxnX6j2KvD5VyI5xhmxyo2adv+LnZuQdB8idw+R
Nb7NvbQ2jRUcQZeAIAL+wKWqzoSIsomu61eQlr9mGr+Pw/gCo/iB7CS4PXJpIazmF1HROzCXdEuS
pnO0rdR/MrVfnC3bvKDD2PsqMN5qVSzZfRIEV5V+j+FC8XU5Q3U9HnmeMbx6iThMPh4MoTluGvca
2FxqVjYd2o53jC+bwzpITeOsdDOv6TuHk1FV53aw9nEa/BU1sy5yttZqAHc8jaiEIrDPeh6PNFLE
lbEPjjIW5q6ZPxo5qhVUeh52Nxj175Mwd4Hfw18ot8y7X+YGv02rjoEtfmXKLJThKekeKXFfDU2r
OWGGSSAehhUWpdEn9C3AEOhX9pOzaF3zomRNpjXsPutgDflr5CGonJrTNJVYxGpWDb3wErpG49wp
BB6KPpFp21a2/Rcczq0vnLVuzKPsowcLQKmpGS5I4xT4+EtgP0QixVLpbIouooPC+xrr7s6SjEbR
HIzesMdj/a/zcJvIodm6VgwkK5YIcFO/u6/wSbuzcfQ668CaBVDLSHkRsCqhbOhdTGyxW+1KO8VP
Xq7mkBFiN1I75N+eH+yKen5kuXdCCo+iLaIIxSRVD+W27sQ+16wz0oilQYhCuJpOMcEKAn649Osd
fgBMc6BqWypanGVZn77NFMq89t6GkwYJ53BiSXIb9bR36NLSLNyHxg+pbHemFHvXBV3DDhaVjreP
MxIhUeLdSM+7EuKGHcwuPzLbuBKtXN+7MVlR8/Ax2f6zMbXQQ9jgKYR4uWnvFlRBbsS/S1amcPWL
UslKELo3OTAVDKPDu6lXugouAWC+A0hMiszI3piOH6yYAPzmY2Og3Ws7JH7BtibIE/3LXwxYOrHF
WbhVCTuF7pVxAZJnxvZB6Ga/iL3CbVaUzj4E9HsdAyy7WdiIe58fDFxTiESsPCnPL+7MwCWgp7yM
k/k9ROiZislaa0f+FpW1d+AeSJdJjB195S2c8xqcLI82uvvQfaYd5WRjvjn6w3ebtTzv6fyYFWyH
4x4XlqgR7eoR0UtggZRJDBwHxI3DSSv658oeyAHU1PRtRjKAD/mPER6zD1EnRy163pkGV88y9B3i
Bsp0CYsgb3JCjFJgDdJ7glJ8aXGPexODmildhvkm9l12L/cKnwPGC4B5aNjOoz2cTVP+WIZH4pIn
jrKj/MKj5zbZRdniWrnJ+8xf5MF8QMgCJbjHERT0pn8C0oGPANXhyl2AsK18QqzNzpWVWto4xzqY
j5Ubk50RZ1hEYA6Zzx6xOP/c2Wb3S2nYPHUByhbidsbmZMBEIN2BzQUyPeM+ncJyX0GOeXWj6ams
8RhnQhhrM/G+Q6uBPREk5V0jwG01Y+Nioi2oEAdotHFlvoapAZTfRfvsl+x+kLmqgi1fF5vegjdJ
t+FkI9LKGe/UBuAaetR+5SkJVkjjp9Um1oestz4IC4b4CoJvPyGayAHLaaAyRlaewQYyqZmj6Nbl
yCbgLzng3YLqUBqZzUKra/FLImHTpQiR9ra/pSUYj4hA71tKs/smgN8Ln888lGJMX8sIcoDhZMY+
54DZSs3vLmD47q2xRmzdsf4tAm8+0zsmxF0iwGvnmr4uY9uj/u93ZAtyia1AYJNJ4KVVs8fmnGxE
rDrkGDiUwhxAo5r6bGXUkgw612FrSSwbMRkVq5Rxkpjv6yB5Md14vCdpaAlsoVBRLWqKJgN+TuJ4
tBKWzCCRS9j5At6dC/AbDo3XbtuaEjEMsOnR59ibFjLsU90E3VZPFPsEXGF1agv/4jnZrawfprCq
2FIZOryOYWfyINGnp6403sJRF292VBvXFLfoxSpMdWpcQ+5UsgjhB4Ji8mbMniKVmK8gWft7MMAZ
bndVQFDiQocaFIIrrXPOijgjbkNOmEuMKWIYkru+d6tc5PKVERIbTUF8aAVswzuEidMfi2GWhKFJ
D6cgFV86FtunQPIfAoS+SM+OVc/aR6na2hpKXTE/mAaqEKf8tGL90FbEPNgJxcQ67UzWRxP5L9uO
lYDZUhIhdSavrYnGnmGPG54zUYgjm3IbGUFWPQl3Gp+zApeqripIJXX9o+CdrKyhitZwdhilW5Cg
UxOdMXKpYTeKCkBkRH3dZmNwN4mBzrerwg/+xp2Xu0ynIMCEiZlju47TTys3clIMtb/TDT4Zh/ig
dct5hCYifwsqwZHnx+9tiv640ziCJmlka6NOvwzSSMYUiYhR72JnQPZL20MAjgb/2oRIUWfrTPfO
WFwCU+9tcesDSocGi2KPU/fOo8ZcJQJWiEKX68Ona5hxScSXmTA3XmDf3CJ+cgTbDptNpCWdA2Ka
F/Abv80Ut+iDgrWdEIiH0OsDLiKz9rKE96WzJ9RYewYpl1EaFzVY73Mb3Gpv7lZeUZyVm13nZtF5
mDWpoAaYp2LGi5xcLVA4IU8RysxgN5hcEfRKT67TkYNs8SfS1D8wxD2mQPrupwSioYITw7Ye7RA3
INBRReoU+QxkdKQAiI1r6SIlT0rG1MX0bU1sVIYQyn47699Wkb+Tz/ECOUp+WkbZIZJ7KnBcPYvi
JkgAOmQ++wbfQZkiB3UNCC6j74huHAzUbsa1wu0HGrhZh6X/Y/n1v0SY/n0j+SgKfXnocWaXPDpN
ll8HXe8i6U13dmAeAF4tAadIY41C0qbjVUtYP3liSzT9ou2/dBYmDJSpRLa5Z7An9NwSrGqbVi8V
wcIrM/DPTVVAMahcpCQCE4kT4acnkdtQaCZVZ+xgiFzooxqWn/Nq8GsU4qnHdtsWp8EpUTcCJKs8
Aq1cx/ki2IFuEDgUGGf2Ukwx+cfao2ctjdVV+lSyERZPx+Aukpg42v7DzXV9V00el5BV+GvB27mW
ApaBtMdPAV6iwV/np+1rDT0J19CEQIlYjV4vH3GH4IAedDkpBKOlUnjPc4hhTeVLRdY6d6aZYidB
5HGXOO2DHcK87GZ8hpa50mHwXCRR/sPUBhw1NiOEwqTeI2OOCV+DuQDC+3meG67GdELJLeInf3D+
VG+eIpaW68oQ1hkFCnGg6XwMJI8aGdMHgfrUGzgT/KH8dPLgbWbHMAdqxbt2QgkL7FXELP09cqSw
+xqq+JnDbq/68aGd02sEoE6HYBjKEQIaYxYCgq+WzdGEXwRXndE+9En4kpNBd+dZ/hO+tv0QU5uz
0Qmx/LgbG5iMb9Lc9Nk7M74Xb8RezPBXUzLH/6amWUtVv+eEWSLQic+F2e6miihsMT23LkutKfoo
qmDpQdH1OzHAUatGtln5bwHyF97NkTBWjaExwX1A2if0rnClZfaVJFi427H6jE0bt6tkVBT8OOhe
cDK6D1lsne3CXHSwIIyQ+WeOvUaWgDrR/ww59tuxhUIl5HMXjaS40zreOYR3eAAB/LH7TC25DjWs
cC9ClSzL5qHkLlnXcfXqhf3bFJBePqI5TVB0ZUs8M77lY1p2N4gHxKT34YFQjJexHgm8j/3voV6O
/hhRjqooOOjL352JvlbmC866vfhO/GkO5qmpgHXS5N7pMYAo1v4LsuFout1jY9SPZed+EvG6LTKk
EqbJFZzN3n5ER6XJYEr9ZuslBIy1SUviUCH9tcalkA8JuYTZe1W3P76GBU2O9ZCET4Q7cipVt3go
bmCxdm4xnaSClI0ti2Tb6B/KM7bTiEDZdif3lWQ4ooe3SvvPhQ00SVYdmg9h38Ik/B0DXiHEHtiB
BoMNf9vc11Xz2nc2J5MM7qQEeOr15TO1yT1Ka3AhbUjcHKNT3WF10t33YObXZgYfrkGFrQzfPfIE
M/0mkikoX8B98K1pLgJ0vJt26v5QV3b7uinX5qzPtd8v6HFKiBTOW2u5T4Iho6cQ2th6evWpZ8nS
xMKVvYWN9Vrp4M2a9O8QzDfVsB6T9VMF7ImNJGvu2afbMRmUxlohDzZcHgqmWoBTDMayqMctn5g3
rrcvx+3/td3wqZPgYjX6wh84OcQ5FIE4QE5lvpxvQmJ1i5L3MO+MvSyjW2kkN2/0Nsis8FFG5AA6
aKH8VjxrUqWC1jslxhIF4jFnaybI9AW7NORbp9hJ9lFnHIZ2+E5RIjgjPWAf4JwMcLi7npGxNenP
8MsRX4j5s8YI3xjNfiAnQwuZccf6yJopu1yC5bOEE7NEN7Nys8Vs4iz2EaJIZFkw9pb8ntOSMI35
xZD5ucwDrr+CENpUyBei+NbNlF0axspGP1xmg7Wgm3in0jGHLdmOPksk+41DgEWrnk160Zghsf5W
zLV6z32YPDycKcYnBrBcGq3S7zF37dhFr2luPwVdcx8U4VmGelxnJmdeHIbkcEDCliAeLGRfEQrB
NsmrXVWVAijozHG72FTLjzCk3W5M3a+yMP+snRhOXc0+nOueRbjqThECJAAql8wENiUsFwWeU2w7
NIj3ngkawG/ZaM6LBNREa5na9X5a/B2BgDvpx/TsE98YN2X1mEv2bFbLjKCsing3JPnWldwFckCm
XYYt8dvTj1clx7zIiSL3T2MjT2SSAk1x+seBgHOrB0RSaRCIiX7v8CvbEp41GO8DO2gQI37+zQV9
9qKZPYmKAcTIaoMo6CeTWUxMRBign4ETr8d8XK7Ur0ZCqJXmWzWh0/LbzyA0/vmti9zff7B7YnBH
+Wp47UNNiN1d5TQAXp1ljzc554mRhSPpuqL+3V10ne6ch+uglaQseFuULm+hLSA8QPWYFglTjxuL
enxlK3aAzXiIUh+k0Egudu/yOlY2IPV536jwWsDPJP8PUxbV+V3WIfoksDZMWcUMjYGoKI3lohVd
uaBnOhYei/AfLU/HlSCIwsh1vgOMttVz8p72+c1p5yNuN+++G8vfFDeC0ZA65CC3y0jXtRKBVtR8
jAeH2NwKh243cNmyWtaCgU032xe7QWGJdeHstN1DWZJFWumU06P1rmZDZ2OkB2Zzl4jp5bhEbAF3
nwKy0CJbM/MWwacRmR9tKI9tZZDPTP4eq+eKBotxaddR19gkbk3TcMJ/vJlB4Pg9YbeWdJ1lp/Oa
1/G1sMlQ0wkLKN3SnSr3F4f+c9nWeuebYt3QDojUexMDa68gSA9DMr26Y3xzsFizfwI7b3UvXqJ3
rjX9w9PyLlP4c6Hn/Iw0WKTABqCJJ57Yms6q8Dltla0RwrQmwab0ZitbOjeCVojk8EmxiKx5vMMH
erCm/MFx9HyXjPXHMqofVf4KBZQI2unYsM9fFYwz7SEE7cd8sQmwzNiCBckYnhH4+28+4gg/oPoO
W/Pkdf5dTWTE4LPmZ9nz4Lj6lXT2d9ZnO/i7FOo6kGDULdR2pt98S089ejp9Hma3hTDqW4TRsRx7
TvIazvKAkbMJfbE1YgQuERqZ2T06Fkp56pB410PHrDt/7fF/wB1gIlwe0f3yFg135iAuvJMrFqsm
kjrmK6O6H1BINVHcGyvPmm3kpU0i38Y56/4sY+FB5DuZpDQmKB4fR8i69WASNGiwVu/vO+FCQhpM
h9ydyI0vMYzOv5Qn+Q7G5UuoyUFs7ACtkww//CkfXuecVWvP9u08j3616Tx2BkZl1xsh+CgdNEZ0
c4g4pin4sI2RdoKKhfqAng48UJolm0pir3bebBleegr8yvnTBX6Cwt11wJqqrLhftuxmUBxIQz8v
9h1F1peL1D1yx5sX96dknndRZIOCT8Z8P/bI5vocHbaTHCmOzkU0Hw0nWnKTdo7z2nWUfWiu6Nvx
SEwaKVTzlISCGgxnOv3nvhLEnuXuIYnmH9yNB8+Lny2rW/WgNqiV1v6ENGFw0O8uiCfSlX08IDEc
NIEaVHEYRDDQiPrDOQXY0o85rw0QnEQxF9nRYbSJiX9jhs7Nw5Il0ESAt14VlX2SpA+MbgPus9ra
LvHdVv0RA4wAtHS04egWkmgKJd7DxllCNO6gY/7TmXEDfXEYjW4jyuIo0AeiHznOHdifzAiI+ZrJ
PEFpWhNhD9HCHEO+4QEMU7FhToKyLF2DfT4GEIkCl6xwLMkUmV8G972LlCptvMdGyUPSpgcEzOsZ
aK9HLFAztCvt8eCMTs2YCvN0Xe0UkUJGTiKZl0Ll55HPlFjhBTkEYfrclyHfL/ockD6qVp9N4m5r
YOYCWHwRYkIo9i5LuVZH+0Hba3ZyO6Ge86w4BWDzwHpv3MLdd2SChUZ+an1yCHrmtxrtQCD7RwJK
V6ySV2Ye8MxMM1+jfS4IrQ2wT80e1pIJuB2lLEKhv9HxNmFmQf5i3i5TgtW6ni1JciVoFVeA+VUk
8dkOXbLBw+/cjV6yQHxFA2gcngY0k/XRs/tz23tEZeaPgQ7d+8CJoo/YoJvuMWiuPCZOq6E2mjWe
VzD4cja2JpyCe+S+xcURfndOchMmeW2/O0P/26SA863lc6YeQq9Uo4dhE6v7cqVzXGbIw0JVXoah
ICTCPqPUEEw3eM7SbU+kuLBuOSGr0qDmz4fuMXCAciUuMILMui+juLr6Fus6mTYMTcwKOon7Dzct
AtGJpxhV1B9xGRsEQDffIgnWjpGXWZsxNY5J0L20c8RTtbjf4405aHAp9s7tu71TxjBGYm83Y2AH
zLzNKvtox/6WlHMQYv378o0RWvYSmfExVOMmz1vybEpgq2g3iImLT5M/7Jg2M5miB2UzznapwoEX
7WI7Ow9xwHiRHOsWz1FrIXiOCBBOWB4O3QUVItpTuWto8fowODcmyxvt1K9e6jEw8T5Y459dPS+T
lOAfbdgmbxGnxTEUSq+qgYOKax/Xn0p0q4RW9H4oxIMnUJ7UuA2JyKq+LEMKLnBcHrApyPiZoH5a
KVL8qqhfezH8of/CqMoz5ETy042dK1Os56ZlpV0xkrfyVTeV+7gZdohJ0FUSACSdl1CA5u7QW4DU
2hVLjlCfG4dJAVtQkt6br4eCX6MJzPU10ETORekGLBP0L5uMhSy7FV3P8KodH7u53mmcdfdNlIPA
zOHGqDfdjze/9fd9E5JAYjyZsyDV7FNlM7aEhqTk5lU07sErsbYqwspqh0w0Z4tBXt8VMWGknn3D
FYAGl+aHHc9cOlcnyfdKALnywgiPdCLXqo+OtEAEw5hr3BiHlMDjvjU+28Wri7+Jl/anNodVYXcQ
hZFCklnU3dwpeAzzADJKH7yosY2R0eVPDG8QPS40Qi6bfdn8x9F5LLeOLEH0ixAB03BbGtCTory0
QchdeNtwja+fg9nOvHgjUQS6Oivz5ALRgGVfwKBzqlOELo/O0fBahAZ1lnm2HdriFuncwVWB7yS+
DsCfdEh1qarYHpWbhYnJX/0v9WtgIPAMSuckw4brk/enNe1n1cTfTszKFEtRNBk8rcNDxZdNhgSV
/XFfyPkbPP4OyD5kB4cxniRn4TdXQyfYW0r64IB5FB9Og1eHonUNdgznOt0RAteosU2UG7R1+jYp
+NoW3tw43/S2xofW7Wstp9vWfDKrkO8W9510Ip9T+IeWOdgewkM7UGdo5vJlmCnr9eKTU0a/cUz9
REt4IoYP2iVni6uRA4Zngr+RmHQMyREyTPXX0ExGQpwgT5pBZoxMFELsJhRDbi3sEbU9bg2U+7Cf
14z7rB165gQmG+n84CE9RL46mjkD51x/Z4rCEdLEmU5ZYO0ebVh7uqF2vBvfsVghA7O5k/FBowBX
4L1JhuS77AHZQ/vpARg63rDLoH2w01sPAy9Ctw0YNvB7g7K2W4Ta4e4wKxRYWdC5147W02oyPNdZ
vIOmtVhinwu31GizZncSWsHEGl7XuYtoaTCp8tGV9oG01i6kkkuadDlE1lM/u89WZ78oTx7E0B6H
dHjIDW7oqQljFdyIFV2xgdVrzGK4g6wzfXFL799KeY7i5QOeuouftRwQhoENWM3j3iTjHTmkswxr
BuNQt9+22e4wrpxYlq21xSUNPcLKHmNKf525e+BhD7wyv6omvQ1hdJ5nZOl8yuBV5Jh+B+jB5W8v
srvk9ZhmyS7PzJ8xdXZlXp0N2OsGEW83CcmFWeUt8o1/RVxvYxDj+ew/O0a80+X4nY7N25D1z8Lr
/mwxsEZLbzDeIC5G1c+QWoEJ157X37ancT6PMG/4TqAmqnMA8LGiL++UKOIG7eA54nXNhnyryvgl
n104LnRA0Hk56lw7gIwYUblQ0tinJm3yJS0syrLQLoY9cUngkq201IBFk21MIU6R9KiiaOgcHX55
ge4cp4KTAD6MuiYxF48G5z6OiVtq5ISF241RVl+DD9PMVR4Hd3RFfrtMgLM8NvJT4pNCJiMw9FsA
B7cs51NQ9vQRMyIMsjERKJkve27NskYk0FhEJKm7xfBJ9wW+fU847yOChAOGHmUB7lfc3xrfPs6j
cwQbsLaBhaXoplOVvHjxx+z4ez2h6KCUNyuzNolV7pIGRdqCcpxXT5ahjpExHhknX2bXeqkogQj7
5hBp7dYibOTmzmXh1RXW++B5LM2yrSxDSlDE3svtqzY4Ab0if9CR15VMZ3rDkQcdv/9WnXPCLgIo
PZPnShcvoL//GZRkiVgymFr6mwXyvLWKO/vea5Ya+KEKAJ12XT9ElOlpQ39JFC1DBU5PSfA1UrsK
tlYaGhd6/YIqnK/CS0GKRu8FTzktDOwTmYUtrlauoDxIuFvpyF1U6+u+VlyfpiMw45MnrHdWIcfK
c76biK6Qmn69CqKD5vmvYsz3mpJvIo7vs9M8+DWMIBcJISVDu3ZGipfn0j7UyNuQ7n90l15H28Tu
nX5KuEaalp4BX2M08bFHit8ZvnK7uFdCGBY2NX5W8eotcbMw3ks/umiUS8l6hNmhigS0KEexKZpn
l+q7hk7uwsie2eNRmCzeY83YqF2Z4NvLuXixncUOARAKCKWVUO/ZXRoCmBjCDl5GO09cIFzzlEYe
mKjR+Kn07MWPZ0yn5lX6A5Gi7szOOVy1TrFpXLYJnnNzfesp7cIvgiAr5pRDhyllbP9FxSIJZUT8
FZEqpP7mnhKGVLyH++KzggjpYGho2OXqhMy8ud1hwVg7klghRkAQ4UjIap+N4qNXSwp8WFvNL7W/
O1MARiZCMTTy6HftoXbVte0IJilRrGYWScPEN9YDRNikeIPAaqc5sRlJ86VjErXlU2jUBUsxkxsE
Ozoswx4WhiJE2j1FhGajvjvkpRG4LG61zEZ81S+isDamBJxHW1o9QfWkUK/Wt3NxyioTLz26aHqY
p2dXvNsWmja02qTmf/mYev267GBsYEJOJPeeHg+gzZ3ZMNdaRGIrxzTpo4GG7cEs3I3Hv2fpuqt6
so8+6IIe3JsIBvweVuttERbObpYGutYf24R7ermUmqZoPhGBVpA/IItV4Cy9iyCBHHZC3RJ40sxX
Xe/XCpKO3eF3dqvPjsI0vx+21LrDmEGtoAk3jv6xqQb08jpwneMc3/wfa5yIhZlib6YppjHadmgT
yKlk7cwSVEUdVGj0zpCurN5b4w68sNheczFeDwbRRt/Yt9AnfXUCwxKUFevp1No482taI5klBmea
HWhxtRN2BEmpPUheBeQwyA7Mmxg9LpfW0wBxIITyMoJYsPGaWfwEDV1nuKqDwchOjp+dQqODkxX4
hc/7T6ewDDISGfG4ZM0HnGzyrD2opyAlg5VG22q6xYliE5BdzYkYvCBMRjq5euBOfmduXMiqOF1s
tuzACkswExE726rcKCrNdJseiIFOovLQcqRoXF9ToroEsTO6O8vPigCyxCg40T+hirPv5Sc5nwb4
ETpfIw8oO2LRRzk7XBWwboBKRLLklUB//Ez9C5YsYxMriqpCMJ7BbCrKeSLRM9vaHnWlHn2g/Wie
cjbkmNxt1k5OB3bPYJAEY2pjegqB+OLdI+HFViBv2SxGIbVuvlXg8mOngqLS6EeiwePWs6Bt2CpH
hWlH49TrytgNI8qEZ3TlURvHAjobMTgy48n8E8YmJXImaDQaaePllRgha2l0/US6j/QxgUlwadrh
L2PS9DVZP6XHso/NzcmNEn7f/kKSdY+etDTh4DiJX3HicBuVNwEIYqFjRi2XD73a9E1BQWLMw7R8
4+xTmQZjTSV87G5T6UEa1p97Wb8koUX0XBIUznYpjtOpBpYv8kMST1sGurOkfGZ0QghlEDnx6MHO
1/OFxoJxz4Qsy1BRK51wguA0gGsOCTsTyd2rzQO52RUKtolTd8JBNuDX4euxY7e4JoQTGNq+a07K
7WFDvw4KkilIgZIep96K/lXUV/VMMRBHX1u8u0wXIPYhB+FmMsuWgCM1sl736Ah74+cySNQFD89a
p3yyks13i9kuKqK9AUUNTkD42Jg8ZEWNb57qTDzYGxLvRzsZ7jL7c2b7IZLY6IjiIjpH2zq29o5J
iI/IahQzsODvICJzcm2SCx3vg4FWUhjNIoXWlNZbYc4fNkVfTeY+YobbTO0nFNiNxj3FoniuaZq9
L8bfkbmXhS9FdITCFZxFxKIMi5jQ01MKfsvX85uJ3uNiZnRwUHq6PMkEbwL4Q36pg5978F3aLf6v
tR43j4aidDgf7znZnIxcp17/kQXdMM1uM9K60+wRMX8q6MSgjhtd72L7nBBJc6pzazfG/i6RiuKL
BtJG/1h7BtYBqrWn7GpY7YsL0IoHchUtPwDZWjZwAW5TqGwGBGt+f7ddORSMRYWO1Jof8qw4cU7+
izKx0qkOFfDwNAZ8QJJnQaFIZ6a7afpIqRWuEvLUTfmYkothQ7fTYsH6sVnLfvgWsGpi+NkxW0hh
1ziJAKSwSOiRvG0aQAv+77tOf8ja6Wxq1QnoxYqrTNDpMPqRM3vuyC44YE64ddYV5zgdMYwua6l6
xWV1Pfrqx6vbzykaEPdrQAdE6UJcVLrHbiBbW+VTS8NbB/Zy4vqdJS3FotE+NeMv1IVN15SnEVXM
5JxyU4Qu+iV5+QlIJq39kTj/KiZgXDkHg8cDy8HST4Zf/q0pP+n1WCUUq1pLtiKqtw73BZMuKAIN
tH6ltAdwjPPKB7gd5OndmzjFMzwJSXnzPfMaWvEdwMk+mbt91OTrCPGOL8t7LM8QT/ddjFKkFU8J
9VE957PPEqKlZSq2gEmlFmrrvMohMgBvRR+16VuA7pbqB5Ai/5QPUVGDSDvz3p/VAcDoqos/zPGx
BCHaz9GfDX9CdFhCkX+mjE8SzgS/TAbg5yucHmynfpMG2KLE24SJ8Th7V+7GZokHrOsOOr0gmmu+
df5IQQkcMwHuGhSiBLw3CvdGrdcVqWlvJWzrxu5lEvHGqrttZ7crLUGt2qU9fDtrvjhW+OAjIyl4
hdk43qZyuPBgUbrDd60fdxBabwpvWcP8qPPGScdzRXenmqeNRSu53547B8AGAQWwTkLrLxEdbgbs
pU5b6o9tUuTL0FG/tnV9NDoviKu9boawraZjhwHAt9C6lgON7lXMRcAx9G2IyXAe+dOpj8zor5Pl
XoVg+e4B1LTEU++Yf14a7SI2OZgE1hVnE5aAdZGrbc8ayXckZEE6sMdD0l5jfNl6+9z/T9ynuXGZ
mjgNLHILiog4jMxDG1JwnT70vOFnN7wOoXEvGHZHWmPEDDsi+40T2gSBQI5JvWVDs1XURDKX0dX1
V+tnxc9rzSBjKGqTxCRc6KEW1b39EjKxQP7adcHwGSa7uoWGV0vzg0U9KKrQo9fPSeDNpkW3Bq1p
YkYhEUkdXRO4HJnIv/V4B6sUnpKeiUhIv70ZYmBlgqr8anaWtrXBSi2vBf0gC481CNVZXMkcrIZ+
0tx6alU+tF6h2kSfygCHM5stQfYRgYD/IL3dZG0DWIN814WvsfTOaBTJi7GF56FxwnR+w8EdUatR
dkQ8HK3BCOPRKBDjjqMdptNsquCx1DoGTJI/2DEnH7iGGn6HiAmgq092w+foPC0eKAyCu1kzfysn
o9dGbrxk/OPE3DTtWxsuOUoBdjfZ0Df0Br4SiLS4F9r/UwvWabVHQyHtOu0KSjcFvS+62x5Txplx
hGQh+DaWP+zhCVX+NhSlcSEIdcmfhpx6lL1yOKdCBYnnvse0w+dwBl2YWxMi/EIEypkvFJ6PiIRY
ojaTfiTXBoPb30WpuWEA4nLwHPqsafR83VXhLm/ioyy6w9BM3LiXruljjUCUglho2j+jdi+m8Zo2
H0QRtiKC6d3nQc7LLawi9nSw2uXKZyjqBuqQ+y+D/nOJYxptCcmDxheujubw4gKdc13nw4fxaPrU
usl5Yy87NBeWcIqhozlV5P/TZd4r8lNnuGzh+FvhpG0sVIDWhNZabCXGwb7FTE/boOa3b05zLQ1z
X3T+PXE+OuNf15LYxuEBOC1OrGePQK/bcQpRCONQ0o2mMmQ+meGzZ/70VvmCS2HrmpRfUfu+qbXX
tGRWsegMnhYldkmPDLsK8K6TQRuDTFZUxcMkoyCaX9EcD2HJY+xBcfNfYDkGlQuDsOq+REE0XdaI
l3aIUZs6Fex6Njf/iWdkbiR3DbxmbruRZvU9wTKVer2hU2RTDMN2AEOK8OGw6YWytNbpBHXsYlPp
9jJ1s7YajnX6HnXpFTLjfqRVw1Tllovz91xO9zmPXnVV3urmyzU+avNTSvIvHO4YgTB/ynsexhjq
bgMPgQ1eJ2+Gf77h38euCcbEQwsj0VevW9v+8JvwhQKsVcboU45kVzpvA8T8jnziCmrDemOnpSmN
1/K51cIzDzZdVhTCU3Sd4QAXTuhssf3e+yk6DOgujVO98gQ+eXw1yEw/Trr3OiLaIzqdDASeXtAx
kZSBGWXvSGsPzoyNnwSG48Lj08wnZ1QnjZ7fwqq58zlE3/VvuPEf+sycF8/f+JDXImTZ2sgDYLEr
75I3XS/PSTFdiaXeBvPNqbozftYrvMBtNzg7nZohLy72oZ9eMtAvlEB+9HDUTZCZEQtLB8zOFP4m
TP6i9ALfepn8bBuO1naO4iBlcVktyzjB+xdmvGe90Lmx0WA3ast+zquhWU5onLwnvnzq7WpWVTP7
dC9+N8xuk7EL4CqAGzTexA4NIAlWIzIcZIgHRTGhGF680Ahio99ipQ8agBgFYIYJq/dgUzlgkO70
XC7SzmaIp7ulLwkCdc7Zc3r4zYrKfU5Rnzz0+0l7nbL51S4odZ61PX+nu2Y5z7bmXSQxFhBDBJsf
58pErsZQhMmBmmeMhihVrfPn+c9m+9MMn5Qfd92Lz+/toihEoNhdlBeyMgRp51Wpk3SSY79B6d3V
9Uk3v22uE0MBSp/kgc8cGnJcAaMJRNJujZbuOK/4V5dnm1xx0jn/rzTzyT0202OVYV0PBX7YCP1C
N0Fu6OfOlkFTaI+EiW4tpM2ZNGcBKcnlGxH9zAaTrZsfYoaYPDZ3edLgDkOjm5019FA/sncdK4be
0A9hq29Fd3Uo7+0szj9kY1fxeEMvsYf6WOk9dm6HBOF0VCndjloGC5zrB5kIu0o35lJoT+CFp3Cn
KpbdaXzIxBtGpoP6X823ghiSJG5xCFn8xzvj1+G4Zy2zqtN2385wJux8m5XVyV4weLz2yvmQuDku
Ae/fUqgXt0KsuQNuTOstTt/IE28VUeBYwLDEVMdMf541+reT+NGtcPViudLEvbXSe+5gQoMPTKZv
jU1prYqRo2s86Kr+jcj6+ul0dktiq9wMN3n6gP51qKziNHMv8lrSrK18JFS3HdvktQLYPtKOoLij
yrNZHnAbV5RQFJMPmPHWTKfIlDv2LMe6qelO0fcgbOig0LoPmPxHm2+m22/9ziYLCVsSd/S5JZtd
/GtKdtziSfFeVOrspsd2+GSNNcxAdOB2omYlOKIWGP/0M7dct6r+wdblFk2fzE28m9tfGriDHBNT
aruncQEfjRQ0S7wmw7XTHtrhw5c0q2Ix9edz3JeUT7WwTkcaVOeDZ0HoNndo6Q07TO1M00THp1mP
rHmMdKP6mG/HvvfPGX3xAsJOEtcYj/MPyzlZ2euQTWc/dDZ+3e5qc9wN9RViKvEuA6+dviMjCkLy
OJBKgVUii3fhd2vFFG0UjFnE5qZfsuenMXNoE4ghSkf3KFd75YUHrzHeUtwdDu3rncu7A4SeCM9D
9FfGaJHL8ejiBd/pQ7LNZ7H2rWoVTi8ej7R+G0jCuch3SbpL0JrQMDaWxzjqXfPsxwR6h49+w1J2
ReZ+V7ZnXTvX9mb0Lu3MbFIcXT4z/6EA3Gf8Ql4R5m1Of5X1GHVvBIW3NXuYmBV/Pj9ZIMQ00zlU
mJXtkPawF1u89tWzbTxnk7YpjV87vtV4wmp/b7TfyeIMFANt0ATrwn8FwMXWBiONZ1zrdvPMDoef
itzgevLo8HAefFyWQinaqxEzuEQt4oUY/LVPtx7r11UcnRm8V4b+nbbvpfyXOA9YOttmrwb8r9Vz
NSC31peieSxNqPr8VOp1Sn6K0Dh5FL0kFcktGV/yqnnA9facTv1rUfubImQDF/01y94rHEGskteq
+mupf8XWvaWKk3Un4SvqWfUnq9KOtWGAulNMen7flwFTSvaQjjXew9l+dVxEbq5ooFv5J3WXPZp6
fMXg7KxaGjaLgtdOV1OEUDmwzmqUKId29401VbCLWjAEhM/w0mdlxOREqXJBJo3UyY9DF+42LlwY
S7UWBtgdta1H0e21rBAtPZ1Roihy64CPqFg1eaEHSeHEu7ZBCawAzwWzowipeUVFFIMIbPNTJXOy
KIOh/aANZvYz5eMfzpzyp6qxBtPW5HxBtrIhDsAb9mnv1BIGTmJZ9Q+3JWrAfNCSXql9T1NeA88C
c2uBcYOIP2dBObkE3T5G72jrJy+nvHMCqAgV2GRBZk45bTv2RkLGH/mVY+9hyqKNQ9BtTvgbYZgs
ipeSP5clrktHDX5j2kSzozC9Jdm4TRk5dWBR7eJjUHKXZR45OO22iG4yu0nDuxj41ixN0KDzSAaS
qjJELDLbmVGeh4rGmywnnsbMTEZHFjdLekGp/VbIEy26gbRv4//3lVOjPtXwiRVpPUCHLScWVmS9
uxZ9OMP7MmVLIINa3/C3QjFzmKNHpgO6l5kONjWtQxIxEKwrbdYbMZNs4EvWUT4f6r9N914j8ipI
oi4UJ2ITgYQg00b/sAVs28Y/dxmRwhImYKEzYE3QxzjWwgW/yzM28Zp0e3NXiRDlAPk5Q4Nv4+Qa
gwKeB3Q7C8uFmoLZo1iW4mqNguqJTHZVEd+VaJB47GLVPQAq43T06p1WqAttT4dEMZ1zubS9acem
7FCg+T/Pg1VcKMe8df70jfd7PnqagP7a/jhRc4sB5LEf3Wu6PqzMtDjYLSURFeB0IXL+qOKRj+1P
OBR6Gao7FIPsVrbbXDssJJmoeKUX5k5OxfuUOK/WRIVIHULrIQTbGO+J5A2XmT75WftlniziJnSe
xNExdaajLp2jCYOSo8Y7Wx6+525m+VsZXzmNAVIX+9FqtobbQOPnJjBlP0lLW83gMpXM83daeGdb
+P96cwIDW+LQAPiDc0uRGBG0eYi9sKxfpyohfuIcYZFkDk+6JASHbbZI9J1OR1tii4Ru5uob6eFm
aNp+hrGCN/6v0xUilIzfZu7o2jjvBKkF2evB0FSLu5YukOFHeSkJ/uGxZhdM0nudWAZOtvANZ0ow
IVzpyfhGGP3bSsCPpowf1QgyZWbPaLSvjs0z2NF6jDv7W4jo3pnaI9fGjW13l0pFgSf0B5Q3k28f
wNdYcI2thfte5y5Ucu+kt+TtuBihsMEYyU+zZRwbQ356k8Wt09x7ZffCwBvY5N5TOj1UuidJeW0F
hZI2ZXFDci2qGTI3jhYD7zafEOyqWAFNhQZkYdlOdWgb07Feav/ASgfaCHiwfzc94FPRtK319hpN
fIaug3rCkc9HZ5saSJZ464yvroN+qFkvA9JPB9ghl9VppGulUc9xT4nlgpA2cMctYqtBBUQX834u
fO7YmLoauqhb46J5STDPRBkZi3IdrnQMW491NyUye+HR0ktOnV35Uti670TBaFetpyi7NCbCXK0R
TBCN97fM4R7xE0e1+6qMAmjdT5255C7eq3L+S4FQVSH9gHj5alG+K170Ym5wdddk8puVVkeB3wNX
HkHuNgAPl4otEqeuyE9jDDwkcgPG/bts2EeJPij88CltuB3YHOdc8Kfxw7K8UxJZJ59ekEIYuMSU
fzI7sWv0dJs2zlM32+yKkJRqdhRGcfDEyGZ2mk9JTVV0h7ZcmcTL5s1cgiGw0/ZWASX0Z5eDZVrh
otqbNC9BMsPZT+2BKwEiGxvGbbwhtJ91wFGH9mKC7pkqmwucu15GRCVhtUoo6qGsdhwv28JEUhwj
5xSySuJlGP3EcXoqtJ+uUCxV+oeOIhIfzdRQ37o0LvEQAkgZLqN4Y8NFSmrcqS7+Skzr5IXm5yDz
HbdY7hSY++XvAKw4APi0nU3xKcbk0QJEq1Gy7egzQTa4R4WRB1FP63ZcVM/Kyt8VkfSxWzIyVHQ3
Vb1ha0TZmUt1J32KGeuzZoAxgMO3XTyM07jvGNtIE7zOCdg46PKjzYmFbENhC/VcGfZeteESDGnd
2FrUzAy1HwiT9sgYYlb0plPKxG4dYWP49nncXas88ZI4pHhe9AyWsxG/mDy5tiEvFq0znCKopKue
Pk0dbh5clGNPYYub5SCOuWeYy2A83muNDpMw39ZOdMIJchHewxhVF5qjN1bWvDqadywHGo00l0tp
jXo7AV/SDp1lBKEOxB0WNQbaCO9Ov69mrsjefE6t+Lef6TQt5NuEYYHU7Wo2AHf27QuwHuLW0b/C
sQ+UGBIoFKjO6TZqojvJmkeyH49zk36FlGrVwJIn9ZegXZBTBSSbHqMIPQkKN25DYNXFuu9Zsea/
0qB0Cwe2gSqCQEhu0L5D9oFdwNNVsHwTEiourePa5O4iOzrGI8sG2CsUYP56iftdugz6KYGrAZcF
+li4Tor8autPHhWjHjjveui2Lr+TGCmetcC/lupUmFwlXHmIrHxvWMPNcrSt4PjNO28f5x/aDHpb
q3jfKNxF5lp4NuU/056KmEPvFEhK7vfSAKEAXINwIQvlgfpMLtALfmKsBwIKTm2Fx3lJAzRavwZt
c0JpBNluHuLSRmj8Z9FpkTGDuCgXOEB56czzxrP9H9Mc3mLjWU7ZXoufjXJEBuo2reHfwMs/iqb8
HX3gFKgb1A/W34kwT6pV+zmaTkU1/hVe+P2/Uml0T7mhbdrR3uP7IbvpU07EkJOjzUfipcjZS3C3
DAe0Rx04arSk6kvYAOOby2a9Th1s9fgZOs9A1aZiwvS3CvSn1yU0eqLdx96hdMr94FDtMTCTC1hd
nfGosNdVjCZjFt+FTVgQ15TEI+tjvp00/Z534WdIY23j6w8WbQKTjFnK9v0WtiFDs7jyyVJ8Yy9A
+FWkEeRx2MskHeY7RDaDIrOoxG+UEVLo8yUZSWfNvyxvfzUdbFbanZyMlgoXwm5Eq4TFNzgkVE5i
ZC/pVNWI9lI9tpmsah9xsevrgp+SRceQHofpDqDrOMLTIjJuEd7FN7RNqEDEp72h5v7WUiyS0MNl
mlSLx/k5oXypA6RjFY1atQ1JHS9eRxEAWOXd+ULtrIoCL0cGtFFtcYi/NIaF/h/hS1/w+qQeQ/Tu
wsSTxOtzaZehYSCd+2fW7zzc5rpWycvAQoQWmX0CY0InFZRywqkO1IiwaRniusdK1gIZ1JfaoTQ6
PBEPmdNjlhLRbcq7Y5Q3awykl6gSW2+QtwzxNsvdoKRuomM9KdPkOjHT9mSDHC1mZJxPaErHRf6n
Qespp8W4HaPXqiejng3qPJoZyBXtapXDln4LCU4jlXwzyJbwhtfcZ10yx8Pmu2cpYC8/5VdQx5ng
ahQ7+3aYP2CB0jAUX2yXQAaw284VlxHPfYoebVTWPeTgDv1wNy5Y1eHqx1QlEELQUrHtqodeA4Ns
kK/VF0cXtBjVyr8sGi6pj5bQcQ7COOEGHMKEo282J2oal3dbaMcZItdKW7CHgAwZiOD0IcwuncIJ
7WUKR2lGi2bx5dbdPjbsYwiuJy1Yo8wEQeul0MIG5RzeBkJm2Uzcyki7gy/yjfDmS6y03WgWt4au
Fz8ZkZJpLLJgp6V4uMPZupFWec5b2tyM6lpP/9wu3+riHjcTPwYKlUApHzApuF9ZJ84xF78UK3ul
0y3Z0mHcDIeisIMC4LLKftyJGFqsB7kSr4kHOw78FDY/FsHcMFLtDV/gU8g+yEvsZ8vCb2ZpL90U
B65fXwfbuOkOQVLvA3vjdZwHFJ/YZvwC8EQETW1Gyck3t09JSomxSjjV0OFxhsYJLzwXD4gztG9R
wcpPYWVd97yg0c2iS5kksNaW3rn4gkNgHWpcVSj9qqgvr+oQgqFxb8byrEjuKyF5F762CvEa6yqN
VRjtWeQQOtXzcO2Zy8DO4YCfQ0PY4LXG0nuvrF8zUeuCD6u3WS7ahPeWDahN/sxiAwG3azUUaWC6
w9EY7XOjz2eoszsr968TgWfHsxluHL4nk4Bvymuipmq0ADoHZuYI4H83EbXGkIixrKFUaDxmbhnI
Otm2evJm19OrXsMftPkcqGnjKmzwbEaPHd3pvX5v0w97ZGvsv0UIm8ppT1VqPNadLViAOE+hUZNu
MMKvsYWx487da4Y+HuJOMQvgFTOmx12cF9Vrh/qEC0x/N4fkwSSwt8LR9Sv9OFnz56A3rOyuuQj3
BaQBBvLzLNuLUI4Pt0/fVtV4Kmb2aiSoVnr8wvWcrQE5Ym7inoPRU9aPibAOtYAGg1yluzpsfL7c
uftM7h/zDhpCL+qLm2uPnk/zLs4sHeqYzKMX5Ronywy3pkPiWtEiq+W82WlHz/hnvLSmrjx5Kt87
wNnDum/YaIKuq6xlW50GtUfcYzHx11H+6LIwnyrz4rHsHeovxYq/aGdAAXRPtosDF1lMqC07nH0s
mAJN49Kl1sWi0xxkyXMVEpU3egdQj8xWI4GUyjHOFT9rpObAyTtA1LwJwuWrzDHWyAbz1hTUzCA1
pdIa/mXHECdgLo85D4jj5y952DOpITUVLsPHNAVjpjaZ7HduMweSlUhTCJ6BYj9iG8E+fIwStYtm
47vX+bh11a714suOozfb9P6kqe5hQvy3zTYgqm8ggq7kT09xGj+HcQSLXcPYWyNwEMGvugfpIzpG
v1HErbJP3lxf56DSHy2P5EjI/zQKXI+o98SumQYoO28V8YcI/cK90Ilw8Gt2m/Fwl3Dzmig/eC3I
69Yov6M+/ooU9Dv6TVZzY9BWXcKuAMCQ02iPsS8pzS+wPN9iGgJp+i9DoU6tgefBamC761DCbe1L
wADErBF/jFX5krjmiSQ9MISvAl6hw3gBzoOlnr8nPXaAB4K0Tf6OB1WEIgg55Quvxyiz7Ox7/aWP
5Na2zOvgwXnEnS01zM9Mb3KsHoauuLVLsmHMnkTSYFKb1lpS7KbxkV3dBOY7yYM257ZJfNDB1w9q
Wctb6P4uF0FQ61jsXfoX8GAw7FR5epNa+SpHPN2mu/CvmwR8XsWamLkFV9Otd9I7xi0yI/hpM0cH
CVYPZx8AAdCxR2owTx5/rdAxfiVlahKfr92FKycGPz2w5E6sbNgTbTMRhcevXhs+kq7/plTzqETz
1MZM0UPH5tYYaQwAtmaAqa1c+jf0gQHPCk+TkVNCaLtUpjhXS9Vq00/WJ9QbmBjZuVoWRDCRvrwK
D21cI2XGDVJMtHzjhAlfxdI06gbgIUZRgrM28j5iqJ38O/aGy/rNXlK4M/YvjMKU/NgdSY5KfqcO
fb1Lp5xAtc8gikWSK7Q21s8zlnM+K/GZu3G78QiYsl4yXyqjuKk++4w7HZEd29wqh64/R9jPRlhW
UfsRej7Q9LD9tFv/P9LOY0luZUnTr9J21w0baDE2PYtEInVpydrAkkUSWms8/Xxg2wyLqLRC95nF
WdzDy+MZiAiPCPdfWLYha2shqcFsBO0KcK3KjpEQDIGQhszPETX0V2C/eCJ5iJZgnmVtLVwrEGCU
D17VcTRbiAIqVnjTZN7JsoRjbQo/OpSG1l46fk9lVGEbmvpalfwUrOyhcrWfA0IgI6343kNvQ1WT
t77R8ZtLkPpONFp5mgCZVkoQb040XtJa0p+UoXrLNWTKQYY3doKKds/9rjfU217P7wQz6Thr0K6H
eoaHz8QRF1o/gNVXo9VOpt3FgTYRIIri0IkKLoBYNU5lAicPsh3KWQo973ACmQDnRfEI1fjEMrJ1
EKH3BmS9rHlVpt49aiyIBqedvo9xzwAoDx7S7Y2XQRVwGCz5NOWd4Xfxa9uU3JYrybvPG6agL8Kn
zqxfGmwb1bbSviEbIu1QE/mZk17SUEQ1zMtg71IQHwHya4l0q+B1iwLnydKQ/Wus+hXRzYAbqZxC
m6gAcmtbBDd3KBocBUECEpbIAZg2VLTMMnxUU0A+jdsO29Kt2d86+HZBaiiFjgmSijUXH1Nm/eEq
eB+q2RZ10iu6lecmb6c6hIpao2aeU5diyFj9ylFKYNyp/67QrpdEytU5SZeF2VpU+NMfaYV8VuPR
u+wK4VsNn2bsac9bOMuKyOLENFhXjWaAvOCgBKkHfoo2Olr3pOSXVCl421Ir/YWuT0h9tgI/NVke
9To+ulWhnoqQLTwIQ/5qDdKwHjWzBJsa0OaKqFjWrnpKJetHbiEaqjQPuYC9YqLyMJDhKglu5WMg
Am5kRODTGNptaUF58drySHmdQk9qHt28BlgDhiZEarBNtVcX9VKAoW9eicK6mD02qbiTZJQeddgk
NvUudCysH2mgv/VGgTazMplSxWGC3XcLAbZ6GobivoEdpEOdXkVVtUfBGqnTNjziohHxylUhMeOK
musnJdfQzCyObP7j2CBDDYa5RGUl7ItraxxOo+Vx6Kt4jsfCrSb0AMrzrW56zFd4Vfn1MVDhxjZh
djCCEEHWeBMq7b5JG+AQ1R6TxvXoQfWQ1GCTJECO1eAo4X6FfgAXcH/TC9G6jTjOEmRXbBTFrnPL
vaV/BWXJeMiifgP/HG5Ei6lbg+BbXsevoiaem3h8J0OuKAs4SsTvHWsUYUAxwWEAriR133TQF4Gv
U4nlSKtCUFlQ3BB6aiBjlSrVNfN7D/5lJ3HOhC5618ijZnp5igZax25rj2K67SvV7tH6Q37jWMny
WzoGr5brPbrcmGIIl66AvqTO6qStE1DXq548H7cNzfzRqdD0hfKVMd+JWJlQtoUeHBmqDafeRvEZ
5gp+2ohAX2mJ+p0y21b1ezDOQnAfBMarAmtAygFViDpUTS1/SqzpNklOl8qDiW2LFCic/SPMgUH+
gc3jeJzqKi3W89z8J/wPjT0jloFw6cpz4qfnUGrpMoGmgYiCMvyjj/2HYYGYoH+Oh1p61Gvzzh3z
Ne7F8koKo+9pwldJ3QduCt/dTDsh+u9oNabRKogT3sFqkWyCGo51jzrG6J9gH+SrMR9fUgNjHYCy
6Lk6bSEb9hhrnmP6tC7D6kXPr2qxPIxV8zigHjko1jPz/r0Pytc6CVDI4cU75FiyIucnpLznLZYm
0FAwupi1jNMbEu2IBG3ZlegmL57LNrLGEKmPZldq1bXWcEYFSDaLUbGtMMSsKv1ZlFJn0NpjVJAH
Y2PXNGQRyZc5MOjs+7nJHSK+rjV935A1hmh4TaD0QRG6qRPtXBnNkxqhFC/K7wnloiQFbymUV/hR
vuHa+ZAD2ZHr9r3TXHKUfACwepu4w50odue81c9KnyONVFtOyY7SDWD/ekkHPUcVKhxgorKlJz86
XCMFmQuJ2GHrg+xHG6nHoh+vxV67agXjNWywCEsMuxpyR/N5jeNKh20l5UeIMilEtor+bpMqO2TD
vsVuDnuz51JthOkpt6KXDj+NUC6dIgrvywjtqQoe2drsg8R2EUGzTUQXKlaQXYOFX7Uxvd+qOqDS
wiuAVQjgbGtE40+UuhASqrmd9L57LUrY9QjRFUo/W88SDS7OFvzBEdG2ILUOo97hymjtDbhuPDzk
XUqe/BkVfrurreDVjHJ3m4Wu8SxUVmZrYgk1RKrA1I/Zbe1KJwOtENW3aL/1AUND86XUdoWSHjR1
3Pd9cw0w90azkGJTqQThSkM1pHuU+uabiPCXyvoiw05qJkfFxO7DTe5iX+PU7Dd4MDrjmD9BO7qL
LGGT6eJLE3UsqhLl/MATeOAZ27rwHqPGAPtdjKgnDefBH+D0DTepBL8kYyHV4QH7jU0RkKKMCphW
rd0yEciq3NeRfEc95GqYtn2PKdWQHMVmuOPvvtV589jnieNTAGJBvChDutZq/ZQbaMUJjWrH2Dug
CosMMWzBOtN/tKH1KKbFA/r3kDwpp8tlc52luZPyNgsG4dygXLoq9OgbdeYCmpN5k/sR+Qa5D0+v
z11bPslcltE9uMaZictlH1x5+FH1U70/1PbxdLCI9CxcbMhL6MCqYK0KOup+l95aVMwAyaLz4kJm
XcGA+KW5OR60pb6pMiivg5+dKtnnmYoon4mn6QrJzCPMafNZaF38vcq636oZm5UXCQjVAX9J2eVc
bHMRjoMIvU56UVMd5JT3ronjW5ygqyiPyKOl0oMxBk7ehUcjG27wGrwpdQVVNcCBCu85C6RSC/pB
l9B5wOv5thDV72YkynRacdZMs4kmb+z1GmHkCI1YID9+Xu2VAkq6wRnctCBNjelZwN1uWkDfosy/
7c0ejWloZSZE4gxOcjr1ANxueEwaBGs9fWtqwBoSBC3Fjpdu0mHyDHy2rMwTvnjXclXQTXUB4iW/
PbWg11K7dXd1qD1oEVUxzT+DnAd3UVtXWTDQsTR1wA7Tn5XeeN0gWp2jlOJX7WPHjo/bbOcLObdU
ONd0Lew0s3o7N6ybKuzvgga0tqvKXDNdD1CPId5pkH9TAeZkGZ6jIr/WY/Mb2hAH7ncHPzSUlQAe
v2m9bSjla5nWlgHcKAmrV5X3ATquPA2CJx/xOzhMWE7SiZ9Uy+uak0WLAFUnIy/78Eb38N3SOJES
GsJy5ahWaYd6sLWAkmYBHEythsCBNLpixt8g9t23KTo8HohVdyrX9TXgNsN7aLCP5sCDkcjNAOUe
i8tYxSnoyb0jY/npG0A8xvAKYrzjopyu6b5jFsOpxdFRo+YeQeGDqbEvTGrxRXeTI5rImfc0wJsR
xsFRTH0D/HZX9c2Z+9qm4PyMYBEOlG40s7rtU/9RrAUu7MEL7/xN7uucHqDCC0s6RWlycKGxK6l8
EATkhBGKMKTBGdH284sc7BNNElSMSOVqdKO44aYUq0Ns9g/WxO0AEFkq7YbbOIIk/pbjn5ZTdUVL
8cV1VURUvan9gS45FLtRQ0PdaJ7R17uCJnCKakzVtGxjMVliPDqBTF8yQdgbigYCNAhOqveeFJ69
qUegD9cYMeyFCHVm/l4L5sjitBMLeD9qCm8PNkQHLBPWuI53Cfz5q17HpA+bRxlEIGDnDSRTNDC4
q+dhttHRA6+yESNytEZQpj4MQXnlxe2GSpUdW6CVZTyBg/FU1M8yL6hC6h2rKVjz/SlXo1ueNWCK
vfq1Rug8djMQXD8tM3kYR9QvkzhbG6OB8iFNmDB/LjrTgW7Oqy/+luKMyY0Mkzm8YpEUHl2ehVG9
KQR9IzTVs+DpNxattTYxd2KZrjOEj2IDnxR0JUJFvRmmc6wlhxlacq2AGq9QcuV9jSCAmtOxLOFf
UQqr/Hbr+yKyJyZzmm/rnE5phHBXK0jvFSnfjd2tEcq3OcdcGYS7Li7Ovll/bwukcxElXU3wPE7P
m0wi2wDWD41w3+s+5sgxEQTHGuNbIbEqW7GqK5U2K/WXXQAr2Qgs0fZQDAHlqWxDV0ULmSnIEHIh
wMEDd1tWkNcyXuZGXII3Kl99q33LRYWsK4HcaJAVRDBGABlKu/SKsxmJwfBWyXADcwXqtaju3MHF
Qdu6bmDUVLwdpB9mAiEE3Ufs+9bUZJ9liW0MRc0A/arGSAi7YGBi4GCNFj/KlXcbSFRvIgoFVfBL
g/K+CkBSI7d5lWjA/Wnk9EkFdlPdqLjdJ5awbSdvCRyRhp46t286XDIPIWzFVSu7EB4goERd+yz0
7FMk66AI3EtewT12ZAuhjCy1ALfcLn5ukYGhqEcftH4WW+FxDITbCCcFyzPvM627Dwf1AZ9Lbu7l
TkJdjN5qD7F+4CdEFeiDDGIgiv0K/ZziOeV/6IW1iWu5XRuGcI9+4KmnE7tClaZce8JwLRv+1Mm7
xTiGxineH3J8bRCMm0p1XdKmlGR8obteCh4iCVPeAqilrD0Lg1c/Z+i/rCRQwYUGEq823PseRC9D
QdUNt2XBCNK9lrrJOkmrTSKKArkn/E3DQhqz9ihWqenOUCwnLJvHHOQ74BvBuBmC4JfFUjdlC67q
YB58nrrrSMHTqgl/KZ0EsUupTjDOEW9K6CgKQQlXcrQ1NOZJa+ot1QjsUpm9LNxzyzzJJsKQVn9m
Rp2x8V5NqTIwsQhEu/b468X4ABMTHRGeU5tKQ6x7RBeptL7noOtbH6lQQaocr8QuNSv69sGTC/ml
14zRFtVYvreChMZkIfSv3iA9pNJA6ab1uxfJU2/VaqAD4d5HQXGt4CSleRqrgU47FIQm2lteFzwk
Uv069M2d5k2KsG5EE8hcmxlZGXOTFh2I1o/RK9JDJzG174lg8C2VvdpJoJ1NkUrx5P2UINqYhsmT
ivG7DB2ExekJtBI91I+NYbiJCuTGcF7DkFiVh33bNu4mScfinPet/hSJabQupPIHkppbn5MA3Ygh
eG6LQrgdzfGtDkzH1NW3XgpvLVTxq0F7QhmnXUmJX/xQ0Hn44fYDWP7U7MbbNK4hAtOVFF8iauY8
oroaSJpU+9UG9xdFW03VIBR3U61/j4qGe3YGeLmmkxIB/jK1CqlDM0/uBaMTwCqardfsh6iHDuaO
+m0zYOxRhQKEIQMPLZr4XU+KKccG3Ryxey6KyEOIx4p4gZpRjH0lKrNJeshKrDVXlaa5aN+ptfqr
K2IwGa1eW3z4tkCOMUA1EpqnNDk5TjWLn4hRAmTJg1pxN74yMRUMq2x+6OYglUeeo7R0WvpBhd2O
ucWbHWfnYB12njacjcTL9WOdq3g1D3VpxlsWa4p6qM/jZ1SM6CDKlM6vujoT9QPcD5PsksQS/TjT
RZsuFQb0xi2acGuhVqzGkVRjFHi3KcFtG2fU1NECSX+4upw9GHpTfc80qXv3k6R5QQ9cpOIk4DLZ
WQVy1lo6OvTs5dewg8ESehZeOqnfbCT0d57Mxg2BquvRwahHeCbF6GZXjYSO2qoXe/kmnMR+ghKf
WyMYZMet8OiSW1BAeVg0TjldA702o5/V8ZRFSCKKXxK1j7depwN7TgHX+EGc6yBn8n5T6G17bVL0
PusdpttUL1zt2JhjTZsGtXsYs6KT0pxlJyCYq4xQPnEDfB0VzafrZ3h4v2DKxeqxjp1s0JF34a31
rQc9UkYBh2diSU1OkJk0lHwcUSe8gX0pbBnSOzgnEWlECv4bvUUJLEmE7ie6cnRFPUlNbsa6h2we
ibg/gG3yUDHHHE7dozkFvN3NzYngGKRPBspG8tYcBlAMuqHjSxNhMSANnhIdkbibHAaNFlV0tEi+
hUMjX5f6iCty4jVvMswicCga2J5aidiIYw0M8t9Fv2z0yPfzN1SNoBFR+6Qzr+FOU4/fMKeClMWX
szXXbdf/Hg5pmiJQVpz14qnCucXVkcylRzueDU15Q1f+RuZC5YN/XJsedCce/2ehDNC+x14EPZd/
/dv/+N//673/n97P7DaLBy9L/y1tktsMYn/1H/8y/vVv+X/+2/2P//iXrmK0qmumLMmqoaOJrWr8
+fv5nuos/2fp3yliUTvTxP5cNOGJbtKGfjpsJxMWFnw90T98HU4SL8YzLQuarKpahvJ3PF5TrRqG
Q38WdvrBtwOn3UlbgN/bZrcQafrln0f2J5L6d6Q4i7suAxx6BnK4H9fxGhrjleaAtrCBqmxdB6uz
9dcxl0LOPmZLgT/ILULSnjYA3njKegDd+HUQSVoYmP73wLKidfOIPt5Z3WbX3TazBRtm8yk9oNxk
L8QyF2JNy+fD8jAQbyEhjtNHbNfVdeIYN/CCOQARLlhRmNmDU8wP+T3Cittw+3XwS0tTlxVFg86O
fqc6fYcPsZWx0SlrC/0ZlfoVlmdq+gtiCBDIwmnbpdVy6aPqCKGL1J7ZDtJsXXZVNqBDy0AxWjip
TraFuXcNHGKd2u7CR50W3nxhfgw1W5iBWaJ2gufRWTeQHAzfZV1fiCBPv/arELOF2PstjmzwVM6V
069Fp77tT+UNb4RVSyF/BQTWBhByA+F8i1fENnb8lbduFtbppc3wcZizZYqae9omktSfU3Au9Qj9
Ice2ZkLu+f/9SIZkGZKuiqaii9ZskarewNMyiluw/MWqpV0fyo8VPI6vl+OF8XCdZS2Kmk4Lfb4c
/dGQDGMUW6whK+EYGoEPHzekh8bV6ebrUNOnmU2foVq87yzDJDObs5WfB3HvccS3Z7fhaQ21RWwc
3bjXvJ9fx7k0pI9x5L932MgLZoQ/2J7HFpwxDOI04fSjXfl1GOvCcDRZlFRNl1VZN6c//7CRx7z3
Zb3Sm3NZmqmN+h41nwGia7sW8mrcmbXu7ZsiZsaCiDcEHktGtv/6J/zev7NPakkKc6coskFGmf2G
Ie4aFSQ3DFasWPfIgG7qF+tJAeqzBkxpLy9/6UL6+hhRm07CD6MW287M4R3U55GWkLcefgkrNKU2
6jdKvqFpq+9nYVvavvOwdPJd+NyWpMlkTolTVp1/7pxOrGoKYc3mNw/Vtt51G3Uj7pbSszStjk+f
9E8cazbAKJVN9DKI0264jDnBAVy/bdypm3LrrY3TwgReyJofR2XN9sSo90mRY5B+ziuHToBqRw6s
XBvWpXXubYSvHtKrpfP88qr5MMTZBimKkheQQtBC0sDo3ZXybVOC5wTI4ynXWmzZkvZNajCBDo+V
lDt1ev/1sC/sUEZNwrEkQ9RMbZbaYrSFtbziB2T5r6z7VpuvWfXydQj58jz+iTHdAT4s1LFStTKD
y80t08Et2DYP2R0EYsfYxBvuTHYIq2zVI1K0kl8l+7+2W5bGOduedaFEGr469blGwX7ypRZkw5Hh
WX091s9hDASoLM4KA4MRdsjfQ215YHlZEijnBoG5JjyqfbpPBPH8dZQLy8bQaN9IhmkZuqQps1kb
jA6KamxWZ5yyEB1a4zPv35SV/R7/omje4+8BwG8py17Yj2AMVJE7PKsFJP9scHi1KmXoKu2077c0
VrQdtFMb6aUpz+CX0S18zM+nlKGLElA5XVFA00nTx/6wbiaNbBVHveHcQgAXJZ8nSL/jxYHmdLN0
obkYi5SmyYqoaoo5+6KWzwWi0mv53HvpbQvfREZBGRzmJB6Jbh9usQe6l4Xr2hKVShMmeuui9IQD
MXWNNnwTqgdILRu5wZeDBsPoZQBgvrvcvKz0Zw+WLUTF4+tVcPEnK1zesLXUxU+HeJG5WqInhXQe
VcrMiG/YiElsxh63wQrtj6+Dfc6OPN+4/nC2WZrEyvt7LtSupLjXF/LZxAJHjc2d5d7/tyNMc8zt
2IAOZsizHQo+BMWRMVHOKc6/FoaTvn77dQTp88FlYA1iMLuqAS9fnC2oAmc0F6UXhQXsjTbgpRdA
ocFTvhtuzJvegVeyGnZUU3+kV+Gd63wd/cIXNE3RtGQygy6Z8iw4rwrU/FpTO/s5JQu/tSxIDBhQ
fh1l+q/8fWaCcFR1UcRYmH/m85QPkcuTnQY98l3Qs39UyOcP5uPXQS5lAkuzZAXDJ5nr8HyuQlcG
sZ9EyhmOp6Pa6YYG1Ck40d3ahD+X3ogXZs3SNdFAqJZkByb576VnuaYb5V0pn8O9u51yTumk15jc
Lr3QPk2QpUqSxCFoyCp160/pDSBvk2M69xbulY226/fjjk4VePGz4kw3jol/sDS2z5e4WdDpR33I
cQOvXyMdveFNvvNeypN3RPaUzsh1j53aqn8+n6N197IYVZ6vklnU2Sct8R8DuMZQYVoxf/Ha3ct7
AKNb5JSO5WZhtUw3p7/W5CzalMg+jNHP6raY7Hff4pO06bbk8JO+kuzajtb6QhKRliZxlqd62ISK
DljlTQMysAIGbQMIxdVl9Y686cnflT/VhZCXI3IsKrKEW9r82WbEYiposksjnQZ/I1zJ/Y+F7/dp
A/z+fn8iTLP54fshiph51ASHt3Kt3yESjdy53e+8E74AKMCt8mc6NjRdEbJamS/ezeIl9eIIFXY6
cm3gX+evxYiCOVaWYv/WbugcnqqnxNauvZN/jWjgyr/Dn1Z3FoZ8cYFircPpD7yYrPn3kKEbYcdQ
gE5oN9LGWjXbZCvfFHuqQHZsm0uH/6ea4fSB/0SbPzQAOdK99+n46ncAGSlnH5GkaZz8VtkhWHIr
Niv1ZrRB9N/gzIQcyM5/Whjvp7N89gtmj4+gxYLBUsv+LT35t6qN1Vi7wVx65ZgreZ3e1VfB2vi2
OLFLUWcLy2/N1OsSvnL07I+b7CzbUJJuYOTfDe80lp5FgHurYLGK+fn6Ohvt7CLZtPh00JTo3+o1
yON15AROBECNKqO1rW7EF3lhiy4GnFb4hx2EQZ9qqRETXK+zZ9nRjnih2N5Jv+HmukXf5NvX0zml
z08J78N6mqVXOJpi1ACgfQvUR195chNx1bULWeFyDFPH1pNSzqfrhAont7Yg1rwZyk81um6HNz9f
+mxTsvw8jj8xZonb1AYxHTtitJuR3oqTUuI27tGRQBL0tgXyy3nvIm8MLfZp6Yy6mHS0P7FniTwv
k1DuamLjEdmYMOnM1deT9LnM/XsV/okwe5ZqBb3OPmP1TzXM4Fhc5Ucsfuz8IO6KpbvFtJO++pKz
fIZWpICK++98NtjovArfkyfvFJ8HVI5Xw/fFnT3toC/iKbPSyagiRNulfD11y4Gxbjh0vavW1lew
go/Wt6WK8+cLId9S1kxFIZFSg/tUIa3LphZbseNCQdGNOlRA8cTdZHvFSbdLX/PS0qfKp6ucSCjf
ibNkmY9t4InV0L1BcgNyIjrDaJ5weN7+gwXyMc40qR+yRlElOfocDXEcbGLIje63cStuso2wXjoA
Lg7JkEXDFDmJLH22PpKiCVDKbLs3S33vYqSYrSd9XNrOlxah/CeIMVsULT4HfW/+Ho+00ZkiQKIg
TJStv0N9ai2Fzj/5gB8Cziaqlv3GdHNGpV/163GNYcITXCrbP5ZbY78Q69KK/zi42WThmCMKNHG7
t35jvBNtnzy5G2Du7SpbA/HaL+Wni0teES3KINR5mLZZgoIjD9zPSju2mLLB6/6I2Uh9sO4UB3L/
2m+XPualJfIx3ixdoThTy2KZdW/KzfCrP6EzavcvAXeEBBSXPZwwPV6r1//gq34MOluXXVYmvQdf
h0GWe2wc12DE0x13IVte11euoz3+k4Awa2VN472nWbOrAbyKsaEdRyI5DPbg6HYvruodV4ND6iQP
7vVSE0m6dAdSPgScXQ0UEzJYKBAwiVcogrW3dPiv4M9dW9c1RUnJbm7VFzCFSwO9OJ0f4k5//iG5
JHintv2UxOp18WwejJ2/Tuz38XqF19OUYrrVYj1dXBrr7Dz389jr6qpnP4q+cuUmnrvXIhTYg3hU
1BWsEPhEei4hZRxi9t7H7psR+8JGrpLiulMA8yLDHq9hVkCiVFgYh7hvhl2mmGi1t7XyVFlefuj1
0dxpY5mgtK2Hx75Twp2IlRjaazI6Gnib32Xh6B3VDLJLZ0KbVnp0iFwPHXxFk9KN4ZnAeXGnRvJD
AmCC9farkcI+N0sz2feGiQ51O8kdCXh7AV+sbnWps45WK8XHYGiDdVpDp0E2FbPRKin3+gj9KYiT
9ggRIb/uGtTsikyP96LhVTsLEZX3HhrlyTVRmE6wjN6CC9JWtdeBZKnE4AoBc+Eo5nwTaQLzWAXy
pMhuGVDh4+ggNxqwNj9COTXG+Qx8DHoCoyquKz/3t4rlqbgpxiGWllASKYTX686tMafsS3OLoDpq
rSqoSjgrxTe99nzEomVUzCPBQ2AnxAIOGJ31gsQuHSRxwMebQhxsSKSeauoGG2ShqlXmpQqo4MB9
MMSWPrYAc8qVkXyxekODB5AKTjbC13Q1Gc24LG23jYHRQZ4jPCtYo/bt6018aZmpiigplKCmitcs
MzZJFetCj+al2JRrEc5FKiCVCKVi8USbct78mvMx0iwnVnXvKSFAXNJT9cz9lD7YCn/WLVavKUrl
W5Qyf6FBNjXZJSxmxaWcfOmS+jH+PD0WJkQtNW/f5C0Ws8g5s4tFwB+r7MTL4lDa3ib5/vXHvXju
/IlpibNTXEoaCBRN3L4Fz7hhbKSdYLsb90axkzWPxPX/Z7TZEQ6WYEAYnmjTxS6/rbYuTf5or270
o7WO7a+jfb1wLHF2hguS0KJsyueEMDTEAXLY2GaMh9GSFybu0rzRpBF1U6WT8amaLYI9RdQxbN96
CtnQijR/CfZ06ckp43hFNwhXepLILL9jaucPaeK3XB7RMVSd/tgbK+sNG5TNNFHx1XJ/ZpqL2W74
K+QsvQtctvy8JKR6B7mb+wHH9bV15e+wtrr6eqYWhzfb44NgCUZsEauzSWOPxNrUR3WFgdauvIMw
s7AyFuPNdjpLXkqsXGj4nPphursKjruRtmhJ0HmmYbp0PE+//6tvOdvZWaZZ+IMxPhSZ1s0532BY
1aNm89jaHQ19112NT9YegDPuKauFbzst8y9iz8tRiRmqVpQTuzmgHbUbd6TOjbYV11OX7Z883T6u
mnnf2xuhItIanXJYfZqqs7mD6Rxt2GjtrRdvzReu6X9Fm23xMh5crKqnsZFP8NKxq59TE7FZI2R6
CDbFy8K3XIo3/fmHa5YP6lILqqB9QyhyP+69u8g2rqZVI6/xGNwtje9CYgGHIgKqgTyjfapbsmiQ
0uz05q0pbjHDhL2wMJ6FAPO1wQtIMxPXbN4wUMlPXEEO4VrdG1c6BcrpCOhelhbIUsTZCcCzVDEq
c4povCeoyjTWUm/xUiXm41ezZosiyUW1rkOrofNS75ut4Ixbc4WUJDXtpXfilHZne0tSVEiX4FYo
V8w7V7gE696Q191bigRRFmqbtuy2eHjfLczThT38Mc68ACO7Y1UbZsVz9NXb6baHM9gKcUPqIcmD
tV98xSyFm02Sm8mVXsSEGw4T+KjfyfvpkTZt4mAxGU+574tvqMymK5ZzIwz7aWybCf8zXbP8XbJZ
mqrPUF6KSoqqgqJQdVnS5/fINK1yjTIWL95Vuw52yrE84nu2CQ+Lrb/Ln+9PpNnpIiQpzjIaDyMu
546wos65wanD+f0Q2wubf7Q2/kSbnS1p7WtFBkWZs8xYISRsI/djp7vpapAutzUv3Ao+fEVjfl8s
JTzI+ozCiHnVOe0eDf41pkzDOylwJy7lv4u3U15ptFFVaiM08v/Ot2InCKoQFh3n5n/md0Chu6kQ
mDpk9+M/+ZKmLNKHBjRgzMHlkt+miaeonCY+XkRcwJvtBChKE4duviMeF5/QF44TiZLA/ws4u2KJ
udRrvU7A8JTuZSAEU1FQeFIO6qa2g43ybWGAS/Fm16yoDKHaNMSrHGkj0yfx1/kx2CPjvSu3ri3e
fx3v4s420TsAXXQBpBwpkh5jRjGVe9xDdKh32lZy4n+43z7Emc6cD6eyppkYfXlex2eEHW0nh4x+
TH8Qtuou2CytyaVBzW7ivl/2BvyoaVD1XtpF22A/FTy1/dff7nIl6cOgZmsjbGI3QYOgo1uibKpV
vO7uwZ6ukYajPjdJOq+AgW6ipRvOhfOZJflnzmZLhPJcErILSP2JMzj4yW4m+Vhb3kf76tEK6JgK
6/F2YawXj1HTtKhWy/Jn7JFhepkGmub/PguTw7iiNeQY2xP52fmVL7ItLk6ipRk0gzkIPuFa1Mzq
GjE327d47x6CQ0m2hOm3uDIvfswPYWYHAWkSmzFx2m8tBpSoqXjjP8pZH0JMI/2w9r1W8fxQ0luW
Sbse6Kn1L2hd2dqBtb+Mh7iY/f9Ek2fVgj7w82yEHAQeAguKNelqP9xYIPKp2+0WFsXFU/RDrNkl
pEmiLkfphboPxeJ80+/S3YTzkKm/eIu7+iLSQ/kQbXYLaRQh6DmBWq486Gmt0Z1A6QZ2sy0dunX0
nkQgBbKlybu47j8EnR1vkVAbo5QQtN1QD4/tfl3v4Zhm6Au/dBsY4SOd7HW6VZY23KWDADlqhT0n
ISI2v7eWGQYJciZOgZXNuE8fqGZeqatujTPHnQVT7p+M9EPA+QU2hDAJw7jnAcxn/JU/Qig/uLfi
LSQ+971+RuuVzLKYQy9t849RZ0uoHBqxVGWJbX6qT77dXBXX05H+3h8s3vvGfelUe3ln3KLW/I+g
Q7AHdEs3FVWGG/H3xkw4EhV/bHkqrv3H4Vy9hVTkEbtU7OyxttPtGK4W19PFaf0Tc/6Ve92rk7Ii
pnLj3xqbYksPoC9XyI+t0QlcL109pyNofnP/MERl9nkViFappTOpVbnx/AcPz9jefe6FYLWQCqZD
56tAs81Z56beGQaBJIm7++Cguo9d6bH+/dSX10gbn4a1vELIf2HdLgWebdDKwnQQqhVZAam02vip
Z/VmhOtePWmytjTKC7P317t1FkyGDVKE07tV3uI1xTUGXNYx32ESvs5u4quli8zlIpiEDPbEQlJQ
gf57heKJ2cSqJTdvuIfY1vvvlvRefMDjA0GQ9X8BqDOdDrNpZIB/As6PQ68L00IioMnVZRcd3B+I
DhZ7eT3slpbmbzT3V7Fm26+N/ErGka55w7N4dYVWLs8iCBgcjcMG1xZnsYQ5rcEvAuqzo9FnkY6G
QcD/BEFGjpDwSI9X2b7dCt+WQAsXMtvHT6nPth7Ea9DlJdEmdOmEZ8MCbivvlrg5Fy4wf4WZbbwo
DjF3UpTmzRNeXGjPrfzw9dZeGsdszcPjcEteSNM48IfctDtly4L4B+QfC3jHn6Wnz54IUp9LhTD+
nh3Rni4u4cbc5w6Qo7X3oK2/HtTlr2bQDpgQLJ/AVHVVJxiyRqRh8UEMIG8sPPkvXBsYzJ///uxp
wNynQYJU1BsctVyfNG+PQ7DA6bv09P4ryCw74Dafj4ZKqXNaz3j5AdbyrnJH2KYHOoELl71p53/a
PJhwy6Ys/+YR/p2KfL/voqKiKogPI7YtTi0+RTR/xfwOKQ48Co3t1zN0eXQfAs5SkSZpLc1Ro3mr
uTaPa93OtvnL7/Wwsb4tthsu5oYP0WbJSEQgc8wshjdRoP8Pade1HDmuLL+IEfTmla6N1PLSaPqF
0dKM6L3n19+E5pwVhcYV5mg39m0iugSgUCxUZWWKIegJ7fAQO9EdFKWgI/4S//h6eUwH/MeeQhdp
BjEPqlGHvSYAEcS1LJ++/n12dF0ZoMJPBOW+APj6/ihAXun95gLn4GiQQHKyE5gQbIJw55YlGfkG
MFr/9RKFbugtUVpleogPpHpc/Pqq8sEPTqaE+1f5VR7eU0jTM+5nXguFuPq5d6p/IGKKrlNPfjkb
grpuJUTB0Bpu8g7Nm3hU0u1Ya7oNYg/wohgmF+7EPsQPq9QtjyvIZabz0h8hzAEmH6feWAFUKIAj
6V3RBVsj0UO54mYFPLPUvUc5u1aqfOqP2r25EWxIvT6mh8HWNqRRFb7+RTOOvb0m3BQTyThg6htQ
C7lh1joW+l7pcJQL9QmN4RtwC11D9/qy24AOT96GrnzH8WL2tfwwTLZi9XbWpGkIigrnGjwmD+jL
HU2wBoMTxsZAiNMcQOD2Lw1SjpTGfW5ayUiijvRcPGAm5GK5Ch/yG6h0brjNdnIJz932Y3mUA5kQ
5lO1UCRNTuF62tWb8NF6BMzeA9lt4XCWxnabD2OU24zof6tKh72c95DcdCA7ozsQ78NmQvL50JVO
wHdV4hhfLZAK4s1gyGkF9aJ3NIHqKK5kl5t4A84+e979RbmW+d3FZLiKjg8QZfTAF/iBLEiZzAir
Lij6BkhcAS8BiE0N7h+EuxjD2SjbgkbFVrgjDMy1rmxThwkRsGBqAlwSyNxlAAHsZA8pDNj/d8se
AmCb0Od6K88kdaSGUi6JCPQQrgcocnYtqDtSJ9hO+/dlfgvHD8gq+F0sMkNsvL9XVtcxMNRcBkcO
bocLsZnJtXzpB6m/S+CTfgMFmycbvAvJ9NqVSSoCiL3WZWA4J08gcFESVO4hgqiqA7XL3q2u8BW7
17iDryw3AkbQsIBLBAsEPQCjlCI02fNsOo63YIODdgI0FreRnxseKM6sg+rnfoMRTNHmxnbWia4t
k4C42mEdHMftrKcTsu1gA5gd2EuhorgX/QByqXYGzUF+5YcVZNF2kzB6i2+ZQSNXxkkrpEXVSTOM
wEgKNz/Em9YFDTlaOLzpKWZisrZGXRNwSQed2JrjMTyBWXe/dECtTBf9z/xy8pr99NjcVRvT48Q+
3hKpiyLqVV3PqTIe+8aHXM5muNDd+VWCuomXu5D7cDj2mMe42lIq7qmDuoTdoBF4PIRpyZSNKzi6
m2GCIvMgkc5ZH9kzOswqZHYKRBQiaXN/9prYHCsZqK3xCC5hW+9BZ3sH3QAoHsu8hTE3cmWJuo4V
CO3zcYQl9XZBfwoTkz+ER5GAK9CdWu4528izRu7p6jbEQjaaCW4/8g7RET0o8qLPrWITB0TT79Tm
ZAzdaaSPD/07erAvVZRhlOT3xmn10N2Q3hvp5Qi3kqM88ttUrKRqbY4sfrW4vu5EUe9gLpV+AnsL
XSwI5gIGLIS3tSZxPIT1il8bozwExJh9VKUwRhp9MYqrpNHXcJvPMiujWduh/UOqQSYPQsP3/iWZ
CwGdbFVB9s/PUxfkqZXsWV4NPkO78MB8NkAgJb+FkDvY5ZRfHO8ha6JvBZrS6JWhQY1OEnXpo8CS
5UoAbAH8zohryjbYQU/vWXIaPERilxvZmPbgOuI7xPAMCxRkaT8ZI+x1z6Q6SIZs9ZsYMzjAlF9X
G27tnHU7QB4ENCPGYjAoTZ1pMWeNArVu0nqHMCvJdIBfvtZ7ByRQLjhgHc5+8uxRZxtCEhSqkxmB
6kc3sgdzDvRkHkKHwNS41sivnZ3eanXU3bcgv9PWVj4el/vOFWdb9FJQu5XPBVCH+FLcQfh3+60F
qqD0QZsTpBfUm7kAB2AqZTHBuVQ74wJyZYkNEmq33TWbHtpNvB4Pc4lApBq6AZaFM36N0FRAe2Bi
Q03oNtvxHbRGvcgPgT93J09zzAv07Djl8vcUjd5W5MUY5ofHiACufY46adV0QzctpGgUXgVvZOC1
+KFfa3so9bkx+LM5gYcc01f2qCiHe7lUcow+lgCN2gU6FHGCaWIIVnPOjmmHpKQyyDHwFaTWpWdK
vcRSj2bOa264nYXup+olrnlTC3asOC2UW37pFyEXwsxqS+Kl8WGYWmCf1oQmBRsaP805ClUj+Iqd
AZTGmHlfnEW3C8OpfnOBKSzf0UWwl2BkUgRJB3X5tRKFP6JMdRRIw0V8gtQf5ma0W8wuJ1e6D90n
Z7zl7DHTJtiuZAVQR8ysUQG1VCJVhDQlec2FV3huwGT6qNrBPXgEgLgPfV5ewzpUfWWQSqOifmw6
dcLzcTCgLwTWZHBFg659+clZGOvrqANjr8Ad0WyhnSeoQcgb6bAjXcuN3YponC87CO4tl2TOq/gh
HACtgyZBh3JgjgoEl5mQhSWR138B5UV5pxcJ7itqOvboBW/T6APmmYCJigQ7AEkmu7+Bin0I6Xfe
zSE/Td9Qg0zDQ4ACFCl0GzSUKinI5QEQVmdGtiqh9B75zUW60/3mwPVb1kfSAIREQ7L6/pT8HH9k
cL82klYQHyp2+CgTaoMfUHnbyJcgjr3mhR9mvFvbo54b0PdQhlQviT3CfJF6i2gbIPmwNiTgjS/c
CTqWz64NUpek6Uoh7TIYxHzZDIum7AteuNHRZooTu3vS/WqTOQO3FsC6nIZsWiT9AGkT7cONpCpZ
oSdkodorKfAAHjG8BD7Epnbaowrncb5zPdcmKafV4yUbuxkmG/2ugdx8adwpydPXd5O9nR/LouJc
CNbVtlMjbKd0XWYvlgkVosdvmAC5FmSzwBYEfdrPLtlBC663MLp6HOfQFYefJpFaiHZfG2GFGGNl
hNqrBGq5igY4ybGBuMNkQZ0wCja5Zmp2XamHPE19PRyfZsgrce43cwNXhqkNFPPcmtUQhzQUwyUU
4TdGVl+GAa/jxb5oKzvEP1fPmbStRAjTYIH9vrqMty0Afspdh0+g6KoXwHW7X+8nb1nk31fmdL3o
tFKCuQBEzmoYO5PuB0bMscJEqq+PjQofOjQNqkCMUTQFEcnDuEH9ebxB+fJJ9ctrLgCaGYpVC9g+
5PNohxInWi1qyga5afOgw+sJnLFO5geu/kvakHpT9h3SCgCL/jH2jsZeGRPyUu6rhdws7GAegIF6
Psl6w9tBcu5nn5eVGep2ISo1dZdiTdkETYRYPEAhyZ1F6Unp+0sVopMoU4T3go550by+k60ldkbI
UsZl5Je5+Pq11/D+GOoWmuGsmyBR644DPjqgfhGn318bYLYt17tKXzf0g1KpJ0e4z1ABVpA9TI7o
k1ENgTutx74EH0dIlrs6wmGY8DGAstCxU57KGVNDFaaVOv1bEeTDCnXVzAQPow6KOsd2OpXDIc2P
FferSbblzEuQe4BvDpR8eKx/XonVFmWzZBZW4qp79LLBE1m9dHaHbnbuB3fcaWzmTQNrK8l6LNGi
geRZKcdj0CsdQPKLr/moiDgQpdj9ecvyJmrIH3++uA9jVBAJK4xwLtA2Owpxv68lfVNAjiww413R
j9sxXiTOgbFj8Wp11G5C2NmcQkHtjumbum9uisIeVdRgnNEvrqBQ7Yg/5pLDw868WSuTVKoeg+su
GC2sUS0v8umhM35wLhbT11cGqNhY9K08SKWEq+uTRI487oIbQpkEpRR7OYCn6YL3jWGRtYHki5QD
AXogUMzPXimDsV+ch6YHOnFwoUTYPEBSvT6kB4DXHWPTXQm9C2A+BgF4LsNIF9aW6bGvpU1UU5OI
ZUxItRt996dex/3iMI5NkfG9UTAXq+EFRN3tAEXPJUbXE4g2grLIPYlwjEGD9qSgrBP7UBv+TmXn
k03qOszSoIxpCJtkZCTYkKpHiVxh9mc3AXR45mKLGPfvk0HqOrSTKf35iPdTuMsjzN6UkIQ1SjtZ
tmPOeyWTP5+67Z+sUTehUSBanpJ0UrJs842AsAsyTFr9wNQUFBhdE1/zokY6ruw4V4R8Sr+yTLmr
AFW5opexsYMfbiPJnl5UVMvrXebJgct9yXFch84foBQTJOMMayjPOf1JcuPb/8CxhU3nyJ1t3XBd
h/GZWO/te7q2+uB1qhZBjxofPP1QPFR+eAtvvQRlmk8w5xlaEF/vKCPmfDJHpQupAcndwSLmsnux
fpSWa5k3gcOK1Z9sUAkDFJHiWYzI68OZSru+y9zSsRDWQAT//crqJ4tU1tDnMbhliYN2rvaKR4hX
Ox2cc3mbMXCMNPfA20ZWUgTeWgnVXLCwnlMmzoamNpZq4uvuawJqq4B4++FGFXwCY4287zz6YQ8U
bzKAsxZ6AJ/jdmxGSQANoe4oH/5gn4ikRbdf9pNHutTc9iLTLT/s0VdBia1UCkejAyIHmkCQjCQc
d+mh7+0akqToo/4FAxczzKxsUnn1rELOK0lhsw48cd/sYtSrS0ccneUK0saju3i13z1a7rz5xp1Y
2aXuxCz2WZ7rSKG14NEwbw3I+yiP3zBhIA0UyXMc/bjPxwf1NTPXQENxrLWLEeK6AoR1xu/FkpUV
6hqE5tyPdTl1aLUT4RgdStueClJUC52xuYB+BQ+qzr7qICJGkx0JxRmvZh4lkJzK647UvgBQeZ98
7n9qh+hK2FQgURB4w+NMv1wZpM5K0mc918OqIwA10gJDZc8NfomvpAVGOFLKl68PjlUMR7n2Y4XU
yaXxrEKiAAahgUnSeBfK2bn9h1cJJDz3lsut3ZI1nH30ViapYxRUq6qNEib1I8qXl4UPuqD51/hq
bApQ0c2Wy1ki85sAzXcdPNzQ2HrvgK4+QUE59rFSD91x6e0RsgFQYSDI20byYrxadwSDN9U2eMO5
2SjzNC0U+PA+QouKzkbHRDKGacnhsJftk+oM91HtTbndut1T+FxBWdH7XuD+MEmnoUYv6JPUFt1R
3E+u6syPRCGBQMb6m7+gdGMe5coaFdLkzBDroSxR0zmQ4ddlO9iVl1yRofaCu53sc/xnN2kOgrSL
oBgZYWlRdLKWu1CDVvETx1eI75355mpB1HUw1QkxWsKJYexGgeImMuzWQYYtQ65bs81nIbOHR0jH
2xy7vI2k7kQiJt2oGVhbcCQj4NKFBQwRaK2d1A9dHpaet5Hk31cXIlTMTJIELNKSn4A96doU5GCc
1JaZwa82knoySLMoqk1PLnkoHctUvAkG/ZB1806tlJ0QSZPD2UFmKr0ySD0ZGk1pxBLS08dMhb44
5lBvmw6DxHg/iPV0DRXkH2M2uvrSgYQZ+HdIF/Ka0azvO646yOs1vM3OZn+GRpwqeUxQoUhtYBnR
urggtAGhLTiEPsXMHGuf47HEDTMs51kbpt4vaEorEHNOidPqGzLJRcZywktpb4KtgNuPZi8TGAYV
qijntLalFYoYOYC1qLRnpz1B3r2GjiTQGgSDtnjqpf4iPWW33GY/64QxW/yPYcql2qaM4l7D/maX
5NOYeiFQMcse4++33KcSe5GWjtQXw4ZnSA0ojed9VyLjNoHT1Bs7tpxlB212AZ9Gwk4zdl776/25
/Q2IAbQ0PixTkQDri4W8xQtmdJpLosMyIahKt+AlcUqfPJl4B8qKBmuDVDRYSjERqxFLxTJT7TaM
T9XICQasqKqAzxY8W2D00nQqqiaiWCnJhNeEAHUuWcF8auByrj/zwFYmqG3DE34ppQjlSHVjPbdv
ZICrdLTcLl+LNxAXXZkXldN2tv7IscuYv4PIEiRNZBX/WXQvNkumqYGaBPInIewdCH6A4U2oYs9s
9MCVJEN2FGlJHLNOtAt5HGeIjkY5z2eYN+Pjj6BnVMM2zKqswstidOQ9+WJF19JVe0kIPXhjzsyj
JIp8KpC20tnchqiCl7A0Uahsh5cp3c8Fh7aM6Y0IZjIUZTAbTjdF41boRqmbu2MM0tRBKG1hfmzK
E+fUeFZIRF19AVO11IUmgJUZMkcYBPHSfbW4Ftgub/Kd5KlbwVWE7cRt+bLtYtxFxnVAy4h65qbS
tEyRiHfSDNBC7JSAY3j5BnhhzQ4jDxwUlxN45FHCC3grZp6bgtK5CUkuPNCoz2MHBXYiBosH/asK
drbCz2W/+mE8otmM8OJFe9Wwp453K3lW6S+TlGSJFKEEDLA7edCQymHiZuR5gRnOW4C0wAzHOVvm
13C1UmqPjW5Ipz7HSkmxsrxTtulhcmqwPcrbv+AYZsadD2sqiQ8rT1LboBKaWcTL921yx1O/ATYa
YPdmdlt3dK9AVp7aeENpvFXy7JKQsLIbzjIUzBOssgWlSPfQID/9QWomldeWNmiOrzB+D5kE/kQB
50hV6upAQ1ZUR8gvYyhF8iW33sS1rRiQBhBAY6huUavJbcxP/rtDVakvSF/LdYGJaxLh0tN8Qn22
dNrRNu+zO+i4Qi+w5W0wb53k31cbLEMgAF8qtEfEzezoe4wx3IJY1wkeiqdoa74A+MKxyI4N/9xQ
usFVQJc50yriScNdjNqGFYFlQG04Vnh+Q/59tSy1jOO4keA3WuaI0nObXM5ILXhaqrzNo6KNGotW
FHSwkpjHpb6yCk6dhLdXVFwRSy0UNLBmHesIsJn5kIWFpyrqhuN1vM2iQkk7NeDAVsnH3esh+/5U
O1BRgnyl5YaxHZ1MW/GqjaJBcduVfnFsc5ZIa0cqUr4UdYglgta1d0CycfSV1hHBrExY4xK7uQO7
d8JVpmXhJzBhDUQtWCje1TIpBwnCRKjL8c+TPt+CLQGcQRBu/RtpYeIG9Gt7bYtyxkK1BnVO4fLh
m3WPO+aFnr5rVRvCwqkj3oc340MDTmBbz7k9Leb2rpZJeWjYDsBtKPgSx4Gxb1PzoKSxa+nldxx1
ZYZyVF3uBrkvl+5YVT9l68mAQK3wxvEUppeubFBeuoyxUpoLbMwO1AIu59TLfhb3pCcxWraIcrab
XluCPaBd8ZNjmnnPkQkSICLBI1JhGe3/IpVK3PMZXKHpdn4idAN47Ma2tSfcIfwBRZ5F8u+r+BUL
VqItIyyK02Or3kwJ597xfp/4zer31agzCyvDtcsBrdbjq0FTOBGY7XlEKw1wIUg1Ul/uoeq6Appi
iI3Rph8HOwqerYijCsB2iQ8b1EfabBqI6U6wYQyS3SujrdUYjMGKjOr4tQsQ5zq/wh+WKA/IB60U
lbIBcEEFeXqj9H4Zt0+JWNu62aGUrF5ZC+iX2il++NowbxspR6gmZcxjHUvswlMc/w5NwH+fvjbB
LI5DMBiSWmCcAGqbullFKI9pXLQIEiCIgx6HdFEFrgA+MKd5Ch1oZt9OibdwPJC5sA+jdGvKTLrc
QrkKX+h+I5a5bdaHvm54CRU5l7Nz01SU/iUi+0rDdzKkyUNsoQaYPnUP4LcEq7B4DRoXB2PTzl/I
6DLv1coeFQhDNRPMWaxIjarAoKRcY6xYuYtmwA2rExGUHV/62eWcH3HzrxZJnd8AOgXIKKA83TzH
V+EW5PNesa1jUIBBFc3jlVVZg5LkYfzfPTWpt0CfKupk5ShBjo7oxHcD8PaEzFB1dSD8k628je95
tT/OttLDIZWygIYorXELIHYwjOFlZcicWMJsgq2XRQUTlFWmQY+xLPWgPVd+cR/58zXpzMo2lIpu
eEti9p7X9qiQUleGGJop7GkhXjbKNj+kTl4SVZo7yeseeYga9n0zDIkoLiHtIf++ivjggO8FIcMW
quZ9sOzF8NQo/teOyD6lDxMkXK9MjFKlBVEBP6yLt9m6UxYOlOv/CVQfBqhsph3qSYckLklUIcbn
x16zuNpdjKqz4tQQ486XbzE9wNs/bFI32tKUvhIU2CSMvHgIOsKdBpg+gf9lGx7ckLeD1E0Whc4y
hZkcUnPVFXtoMfECIjNW6CoZzjFAH0vfpHy0jEGJEXbJg5ogebMWKhGELT/Z66HNU4Fl59kre9St
ksWwyVKZfDgxdfCkQyTokDvWcTjlvR363NFDZrxfmaMulVEWolIUMKduwq1k56kNCRcyLJuhW1c5
YOuzOKkvO26sTJIzXXm9JRdRXoswCS3fu3g7HwhbX3A5OeHNcBftyx9fXzLujlIXWSvlOTVa9HnF
/XJZE2kFT7UlEMkn+3+9ndSNDlOMHBQT1oZJTtS1wCTj/OlGYAQHk8486AMzy9JNlEUx7gOuDMr9
E21WlgmYXoALCclbvCHgQpELu/t/tvAfO/SjMxDqLq5V9HYAYgScXdkagKbMvniZfEufQlE+1qRR
eXA+guFYIF0rddMv0NOMb82dstGfA1u9bJCCcEf8yQ+eZQMglQdHBJF/p1kTgqqfO2XEJhJ+Nx/K
9uZu9AnHNrd7xIwlK0uUd4jxVJcJsWTdT9Bi2aePg12jHJjkhMTJ53aPmZ8wwwRXvgUwNrQgPt80
cYqHJu8ipPv3RE+3PibgLjA8FMhStI1kO5lsHeg+zeHXIZmBeWWauuRG34xGVggtymQLePSR7xwm
fHg6D9fOS37zxTB4BqlbDg1WpUANiyRZpHQfOYJoB668y3cVBAnUrYhBTo8TWXj7S51nqouLEZdw
VflW3lgSiFtyUA2A0uQtv5RBMeuVbvHIzYPY/vpxqtRH3VRDWZZqcqrXxYMBkRHB6f3hqb/+C4kR
8lvnd+PDFvUxXyKhqQcLu6qiQYBSffhDP5gbgugQ8ZkI7RFIq9ce6r5oX+++3l3WgaLWBF4/fHkh
vU4daJyouZFmyCOW4FYPTu189/XvM5OjtQHq9KR66OVuQfZFRCIJzm/4sVwQHiVrM+8I8XH6wrHI
+tiuLVInB9L7WdTBa/peFpHxwrk3b8ClhgYPBgqDl5B/K8ga6PNT0VwFglIj1PdUBAimCOpkFiKO
ujGRwuLjR6gw1GvxmqSAHV5XItSguIQNPLPU7dcmYRk1TE+CpcWOdtaD8meI2y9wJ/3JcLTb0VW8
+YKvys4KsesFU14DVacmySGwi+zTAHrzUgI/TH4pvS2gh/kLkS1WBFibo3yoqgM1XSZizsftSK8E
EAyFt6YrQtSlfFCcAso4vI8+a8QYvDsfh0q5kRxpU6TrMKrZpS3vp0vrRwB4OCRi3/odymv4kHxj
QPSTSSoOBJI1J3IDkzXYaBrjMCuCAy0bh3NBWOFmvTIqn4GwXliDDQPooFt5trOfERy2u8gfVcWu
thk4s3Us2K5BbpA4fPUmVsQxTAAB0ZiHBh794rPm1pplI2iO4m18JzumDuvgGfELzI8jlEdeUnPr
zcziwNoo5UFpYxZtI0XtMbqUeigqJD/LfV0TTn680vRwE12AfvBbNJnK2izlQ3q+6EXbwuy4V147
ENZ1WyH9D9theM11Wda1XJuj/Cft8qmtRmxt6xHJ1djDGJN2O3gEGJ/8HrgUeYx7CYwAkAJoaeMD
QvMolU0A6G4z1bBXntBOhzTRVQVOewCQA5vMpmQH/kg8w38wYARVOk0EslOlq96mVRVyMMBoo71q
053CKxe8l/ioaP7JABVWlcIylmhc6mPR9QehiyFNlPTeFExOVw83oJlP7bAIB3voKkBIZWPLuZ6M
U4R9VRdFMJ1AG5RKzftwaWSrGMiukrJn5koG3ooowGxLAIK5H2hGovPJHPlzVg/FTJ2jJtP7Gind
6M1X0kuOl3d9CWHq1OYK0jC+zZ+MUV9KJVlGKFhgbYNfn96zgRfhRN6JgT09hi54MTmbyTNIHWY2
t4IC/vj6KGyFa80HHgFSanfGod0Vt8KNIvBDDe/4qG9jmaZBnrRjfVwwLLI8EDSgWYD0g+Spkcdv
lTMvoSZBGRvYf+2MfC+SjAbczB1xF0RzCGb4kmgDe2U5RuAR/YPgItorP0deL5sVU9/bKKYJQh6U
baiFarOmpNCdrUE1CMFloEuK68BdNqCPjC8RVH10SA2b+45kHiiaN/+1SkVyyMSLAHdZ1VGMHNA4
qY54GFqnr+y6hyia5mR7AVQgnCosowLwaalUHB+XokDeF+Jpt4u3JIr/qQBwnzrM2LZaHBXAJ8JU
uyTYUqLurObvlQ3hLrsA+llyhP1wgNAyr1DE9NeVTSobgE5vKQUtbArb9Aow+evMtNuf8jOoW/yi
585gsx4E672kMfKBGPSjlWAvzSOBsECpMrQHyJJMzhjbuh95YPv4+XUUYF6RjyXSEo5pIqpJngXV
cdJ+5/lJKi80pf5WpFkZIfu8iqMoHUlDY8DIaOqXjbbcSiKAsmnwphVg4jWLbdiKP5Uw3M5FepUX
ql0N2bYu5ed/t1YqwoZLNgxtKFRHYbwfkutguWlmTsGbt51UTBXkTg1Q6MFKywjVjcXJhKd8ePp3
66CiSyclTTEq2E4tNF5H2bozgvIFYx7evzNDhRMDwNhFa7CWIthF2sHItrJx+7UJ8hNn+cTKMajg
kRRJ2ccSTET1gyDfxcqdhX3jdxV5x0IFD02O8JhJyMmnzV2Zh8+dKG2qqeR1LzlByqICRhVFeh4O
uMDRFLlLGTlD/h114FWQMGm+97GodCUSsWeda24UDEaB4ZFQA5K2l9462YabBjG/K6DqsnTdNLWz
2XVJ63sjnmFR3egQW0faJYfb8aa8xEvMLm6L/vo7hUrCu/xfk3QkNLtaiUYFB1ZjnG5fgcKq287X
0ROZgOQ3gZnusbJGp5VBKImDDmuxhqpoB3Gi8Nmsfnzt66watoHNQ+IKSUpMY1DO3nZz3PRh2x47
fcTDQ0iya4wxNPu5SRNMsCbTvkSB+BK0aPVTYmSNL6rxtOtUseVBUd+lu6h7Z0oSKcpiwA54ZioS
irOkVZNQt0iMxDfQIV6AFTHcEhY2owTHfmeLz5i8TpEfDaQHfuBB+8lSv7JPhclS74w0TJr2GHZ3
PVC3pXI7VpPTGwCILjzEJON0iajuu6gk1N9oLsamE4U47GAsLy4W6+ciHYrS//psGffelMAULiPJ
1CTw2X3+wLVJH9RNojZHs3ir+9tC5yRZrJaVKRFqNUXFIOtZGS0xksHIBat5n6QhqrDlY4HCOXpy
KBYW3rjVi//9S/bJInVEYiUEWjbCYqY2v4uu2sppHjuDKnLedCT0nrmCaeoWwH1kSpdyxaUzIqGu
UtQBohCBrKyuEn2+nWfF16b4LodizE6W2t9fnxfTJTAmACoOUB1L9ORlOYWNOZDFDZmIoso2Hybf
4o03M518ZYTKeoJZDfRaMJvjJD8JeH9IprkPlzepAo4wqtyvVySzXJBw4WEeGHxPGn2lpUIf6yJG
PcUMRnEvSO1kZ0WsbMVwjh3DqLtfi5RJP8pIHXdKjWHPxYT8igRWdNQp89BVuvZn0mSZq6C696tO
FvG6tvRs0wW6aLejCRLItFMrW0qF8q5rZMWOl0l1U0Msna+XwkqDMQqg6TJQaLhWBjm9VbrYtUaK
q4bvTeNGsl2ATgrzzd0FeNrh7vlDs68ca7R5bQ2WT4CmHYpVAI2BOYj6CAyyHDRtOFZHRW7tFKDL
di7ddBp5q2M8KmAFfgfqVBijB0mqVE3nuCwLxN76CSrcm2qb78jzDL1FLmqW5xXULe6ySUAyAUcf
66clBdv9/Pr1YbGcHHDBd6pAk0yHfT4r3B/RrGShOaapiAA+G/dmgwnf2vBAsPOMTxDHzyWeQepW
iX2DP6YM22MW289EAbb5GVdODA7hYTv6zalUHe1J3v7F+5rlIOTDDRoBQpFMT1TFWdvUQSs1x1LZ
i9GT0Pqy8fD1brIgRhDPxTYaEjYTI2mftzPSxjjU5JmUKUHaj1RLcKQQLVpr09jK71jdct/V5IDo
+CsTtk6MgaPCThcq66g2ujafGrRoiwfSVyPNPJDSXf5F34DE8q9sUd6YZbMV5g1sKdekHRx7wU21
LSAI+UffduGMnzFeF5CY+lgatZmglMR7MuiwmZhYCOdtNqW2qLe22sr21+fGdI2VJeqpJIdhrcsJ
FtaIUEYq84NUjZs2rTZfm2FGRkyg4QUpgl72jF020o1oMoUCH2XAICR3fAx2hpODtiZ0EKtc4YaH
J2EtTMHMsKTBGCYKyG1chWJ5njtxzMT6mOqQBZJetB5KVvEvzrIYIRG1XCxKAZk0jFFBpIu7CsBS
VCIJigSq8IdeAAJC2JT+uF0wr8/jYiR+Rvvh2h4VQ7IoyrswQh1SmCw7lJ41kddIYu2bCt+Dyiwk
Ts4I4+NSAwJylOpjZ7zM41a2Tm25+86uEYI74CosfCcp9zZGo9GGYf5TnSaMHBhQyB1w/dyA7vuF
l7Iz92xljXJxXVAQ4AtYy/P7OX7Vorevl8O6rCqh2gE8Bf/TMLdAj9RaHur6qHThLxnMWkk1eIuS
71Ml4TGXE7zr2fmbSDYhQS2di1AFEDOLslBrjhHkzPrNsCUyW7LfbXgQApL3f2WICniqWWRRl8JQ
AsdWQKqvgIGz4XM+Mw/HkkQNWhOQmaGflmWOOgPyNvLZKHYo/oKKnQzaEz47CCU41o43E8aMRCAT
+MciVVExjMmaRbKyyu3fO2r1Jq0xHFO7CyGbAgWN9etrB2G+gTQIhiP1U0zxDPQuZm0WzJVM3kCL
TwQh0Bw9qC5hZwFK+3tfRsDdZQUvBCKIQsW+SMSMTJeKyJ32vRcD5qLc5TsRxFYhl6OPuZ1rW9R2
zkWmDVUMW+mbeRtsMCMO0lvhN5lGld1sb/GBGax31zrJJt/qVWSvJlQdxILUZB0ZfDqLoz6l+26r
R3aM0pXT4JuMuSM3usBnhYvRZYXHtXHqXvRBqCjgT0XVuU7cNgDKNLJn/fS1w5ytEP1eJJhguJEQ
hUFE9nmFczOYQR3G8inPADID9G2rzHfibGDwZH5FTcsZE15P7ewekgIPwrEGpK5+rgM9illsWpHZ
nox+LwSlHQ0mJ9M4S38/W6An6oFaDZpKXuTT0M5Oj8mWDASAlQEEXXrT8pCrZ8eE95BkShAHAFoW
WS9V1jDkQK2nfmjRwL5eskMlY6yEU9ngmDCo0YQKxhNdhYmpvNbSW0naxBpP3fQs3H9ehkE5QmHm
OtiAWvWkQd+ANKmaixn4SnH7P2dLlCEqr8hjpYqjAIsRAISRFEeMrto+4njAeXMRVsiEFnlFopJI
Q6q0ppfD3ujbE4ScMyfU7WGXHuWb+nV+7UuofwNWmdrGDS8BYNrFq1ySdfwByD6pbZTyPEg1I2uB
hPPAf5BjYL56wZgrFDgWR46hhNMc8CyvbF4ef443AhwGz2WIGAGHh4SHisRWJLfDKEz5qdVwd70M
NN3OHyEsYQI/AfgRMHpK3hAFlwDp7L4R04AzmkjjCJU2ZdpIyrAMZqE69eB0MqXxdirqfWvWvd2L
gZ2lhvd10Dr/yr0bRH4Psh48x+h6WFKD0XdoteykHpTXeKtcxI/KofPSG6h0uyOfo+fsAhJ7ikzw
eZglOyMha6pICPKlz0/5m/JM0GMtmLmCX9GPAQSjyu/ZthJuqYW5qag667qKbT0jJBLHNsuWAmsc
hdBpo2eL3BhEywIVcF6WzLKFBww+A+/vC3o/+67qE2FWsxPUTXTTAU9O4C+Ab4H8qNtL0Bu+UeBD
v6A6AmGMF26edJYBYnvxpjFRyUfSAlGFzx+hcKqmfJ666tQ9g/cXyKP6kcid1BicVqFLPVz0PpCI
qNCFYJPklbTOi4KfrdNtFKuVdCFuZvlEhitqCAXY/TGFfrQzHiJo+HbkiMFlWVzJbnMQfdEt9hLm
c0c7euS4NcvNVvtA95mnqRrA395W+Eva2gkwsU7UHnvLhlyHK+wz7xbvvP85Y6SWT8XjAczvUWoO
MiJl8jA/qahu4HkU25JjPpfgoIhfvl7l+SLBIvReUSZ6SHgsfT5sQerqysp75TTO2WhPcu3OZniR
VBnnrXSOwwLX+NoQlS7KMQjH5+J9N4fLHGJW4Q40Ihgd/N8bce+WNELFCPEC5DSfl9QH1QTep6U8
yZtqt+wIHpFMb1VX3SZ2eTQ055eFLOvDGPXGFEQwe6njUL67K+oAGzIGwX8unWVp72sCNAcIMmhm
0aVyrcpLc1K78iQEqR1rrT33nMoT2xE+LFD5bSC3rVpMbXmKlN/ysm+HwkshvPO1t/GWQR2NmFnC
UCswAr4Vu22fhZSTmzG+ReQ8PpZBnUdSprUZKWA5KjInvbL80Auhwn2JQdVoC8I4u//Bw2kyNw5T
zRbogFA9ocvJfR4mGljGypPYG7amJk7U+VnIiQtnDwNy/isjVFjQB5yHIMBIqRiellznGZh2o2t9
KjCzITv/R9p1LcmtY8kvYgS9eaWrqq72Vl0vjFZLoveeX7+JvjsjFogtXGkf7sOMIvoUCODgmDyZ
o85ppUnMc70ySOdaDan45jjXnStfRe/FuwgtLz/ya3fwskcNKnvi9eKNz6I973kMxqwvihFSTN/g
cbc2VJ+StOTzEjXKR2p9qwJg0ad7TPm7l48i24hhoJWGGuHmQS/aTM6scSo+hFIvdpMZWS9iOZp2
okbh7rKpbYkcuwdpLR3+z4IuKn17wfA3Rp3VwNZ+8mMM9gAIDtCZ4iQen9qTa426yXOsK/mSwtqI
l9Hu7qExtReflF/REXWAv4ApU4uj7nQtAntuksVV34LIaQ7KXvCUG1HBESkR/fHCk03RjZiDjreB
qpulb8b3hkzrw86clw+jfjOjB2V4GbV9P6ccT8X8iiT+0SD4LuE/6mGU86a12jEv4Nj12W4tp3xI
fwZ7DGP1ePqLmzHkWGQdyLVB6oFMghnqi/VCMgbgHo1dGHR2Y33jHMVNPwOfzyTkejJ5HkUab510
YOTQRlgZVb81XBH0nn7+c7ktTEfBLB+EWvgTNSyvv7ZJH8iuAUpCGhGvi4WtDJ8iT3WAdSbWBqgj
KOugBJxLGFBy46FIUVyrk+sirrzF0v7iLmPWgeBV4R1RiaVSyjHW5SjWq/ojxakAlcUXzTOyO8mu
XiE8zq3Hsl40NNY0FJgx4UnS2PNwBlMkahDpYv5RgWH5Q78yjh1IGHMo5drhdfDZ382Bm3+/fEwY
z82ZTeosxrMSVZKFU9JZpeCkbSg5IyIqe5GC/Zguuj0CArNb8qB9vWx4m7GbYAeRLWisi2ir6Bpl
uROWPtCiSSPl58fqvTsMBeY6QALn9dfT7Qj4FsRreUSM21omZZVKeeI6XxCVwGrtta9a5M0f1jH2
lgB9RfkbeGXEah/zdbK39+JsrTpVSJrUtDdmadRQrV0aUP70N6E32K2vzU76DIE+v/0XGuvkuJzV
98+XSocrZtuMeth3GmimtW/DYAM5gMTGF36adgWx3tsFdYnSbyCC8sLTCN56OKwXSgdIM2TUgejJ
awXFzUYVGu1UWOqLLMSHIEmeg3F54ZwhEgydLxHuRNZReSGDLKgTnN+YzMzUvqjn/AN0ACAPDvc9
4nLclR6AQ/P4Nzx+qNquDNKj3jlGLkB2DYOtZ9g6qN/BVfzSYHRmdMe7iugDc7zQ9uScG6SckJqi
L60FRfuhByhfhZVt9BwPwIj/UKYDdYiKMhZCW8qltksyJdHc5h/QakJtfziC3P1a3nOJiJl7tbJD
xesmGty6kXU5kjUIuULlOETDG4N5/fWw69+48HjG83e2LMqZxgG4UtsMyxo+ZXDXjztCKjM4A14/
nPp/ER0xd2q1PsqfCa2h9ElN1vfQXOsfpIZgOZmdfICgFH0Z/kAVK3A5WyJ1+tu4F4oBhGwINptr
1A+O8gHs1QDrgJaCL1TNeilW54Qu14yaCn67Ba9T484OognjE4o/rrQP3AYc7xiax2InT/JSCDy4
0mhfvupM64gEUWHF0MoGmKSqmVROaVB9iLNil5rsL9VnmYGG8UdiSfZsxd5le1tALLnpK4PkOK9a
ULEVzmadozTXes0BXFzoZrTQVBev0fB654aEzMOzskYlYd1iJtFYFfVHbw1708w/I7X7uLyirU8+
XxD5CasFlVqrqXUfIZwJqxtD7/ZpqV3Hks5paDDMIN7UCVANQfumfhG2k1rhu8UfSoah2/BKryt7
5hLPMI7DmRVqMY2M2uXYwIoQtY6lXivKaSprR2tfwl6yLYs7MsnYoDODlJc0wGMw6sTg8A3TdoQu
AqyW0C96MnYgL3HGI3dgivkhLR3EFECDkJnC8/0S27noskWJUR8cveK9/iAqwplrPOpPwScAL7k/
Hv+ctQoQTeBpRGRdGPPd5ELFUhhhU8cxnHSJGjAh5s0d+dm0Z3chQ0zPl88kq1Z4Zo9ymoaRz3HQ
wJ66i/eZG7wvoa1+zod5L3Ln3rbxELwH5OQIdB8ScPR8ZgBs6hhIU/Qx+FCfnX6MvWvdiofeDX+E
TnA0MHGHmLNygtumdjnrZJxXtJRRE0BzDGgYmhOvKoUJAz6wre6QqUtuftWC+obI+nVe8n30jSsC
kcoD/tgW4xjBsqag/AFG/k17qs7jfFakMcIxmtzmR/4hQuoAvBSVrdqmXbT2cBrfeLV9RlMM33pl
ldrXeIgMM06xXuUuvlV8Yy8ErvlO+EbIWxj7kUbUxV+4nC6MV//MLvUkGm3S6HNAVnsFoeYAjRM3
8YmUS1egCFM9jPu/KAoaOhGmh7igrGk0EUfaqNWQwq9+xE1dHyu1Hd86Tcx/pY0UapxHkOGEzmxR
IdTUBGo/iAO+al95UoMKRTH4l08q47iQSoiEzhcgdRuu9UHMy14x4/BjqBQnSwvbjFsHwomclUiM
C4HBV+TXimSQfgQV14oWqNWbKAo/wOk+6sdlfssiN3kO99XdcDQcHTzLma/Vr71wRRQaEVg7lxfK
+JYIdzEEDz1skbCwnrvXVDZqAvYSTnHUfIMKyk5C/ZCzSrYNoC3gbXD56P5EE8vzohWLcGqh3JJj
pZbCQ4sxDjyW8dsEdSQCJe/aeRYFIGUkiKFre5LixTvlKtqj57zjgS7In6MSrjNz1FeTIiEWhgQr
0qbJFzGGLYle1FU+5KI43455EFcLozwIlEFx6QZJOE0Ksqt59MwY8osh95mVOSuiPEaYalKG7Re+
WGeQQN6Yhwxj9GjtoGHPLT+wtgu4NEzKAPuDtj31/dKhzfNQ6gXwWVSxbV71uwCMM/PncrX8I9nH
OeWMKgu4SlcGqc84I3+s5wUG9czrXMJLgF72l0Kab0BH+eYfpUBeXZ+VmuCZAxaOxBH4j+zuKtgM
ILpdz3ITfUz+4suII/IdWJjQ0QUXks0DMrJidQzpENUZDOURfPq5tTCqxVAZJOtkFNZzvbS1KwOP
hzdHWOzYGKCIKKSW3VZK/iCoQXpjmca8gxvUf172Kf/HDzHQS4ZDIc3C8x9SKk0XVkkPQkIfyl5g
guuO01V7aHbZjudBWb4FLB3/NUX+ffWFE9MwkriDqbj7nNtvVcWZL2fdv/Xfp3awqWqUypLZApvG
ldoUdibvNN58N6P0gPKqSoBJ+Fbb9g/IbNpqLi3MbhKeWRPqv/+mpcpYikV8sIaZMZwTemRHLyrg
LypVOAEv6Qdt4JSlaEfh0+XN/xqxoHyjJRuEmw8tC5Q0qS8m94OKhmQnnASjKyG4W3WSKw5BiiXV
s1Qdg6IPHkdZF67jWG00B7jCOvBbBT9GSKJhr4aWfrv0UnJYtDzfm4HiS0r6VIlV8DyBHe8YYrzk
WE2V7ldR6xq1/jrUhWFLy5LvyjjVrtIy1m5UjALcQJ1QsMUkir5dXiRjxywZ5WlMIQE3sgFCS3mY
dVaXwFuq2uJbo1i4UVCjQG7UZnkHQBLADJBjcFpU6h1jHKv9ZfusrVTwaRHImhAap/trtRpZIzLP
4DTX1uesydcNmgGgdVkeL9shHoPey7Ud6naZ+qgv0rwEp0D1UzCAZ923LNW9LglRhOPJMDGuMkDD
OJeKDBlX3OjzqxxkTSJWILs99cNcvIWxFt/IscB7UFlbR2BNMoIdNCh18hCuHIZsCFbcV3NwmnyA
fFAnhU7zPve5dT7malZ2KB8o1c3SmQPsDL71KefuMtgF9DHROLHn0p5av7/ng4lY+4V5NaR3FoDf
mxnXTunqHi1Z69SZBzCcPRgtxCXE6rGuFVfnzpyzlmgCnAHNXcwkbcCGtaVUkG3tAky5Bw/4mHbi
Wo+qHcvAGjY2Gms+T9iCEXdZQHpjEAUBqyjSL1xjqBPAvS10DpvPfujsCnTgAvRcBt5bur1gJlTg
UefDVDJg7LQh0oCqsqKB2zfa2l6sNHZaq9oNqcxLZtiWMFAG5CSwffRbKRaDMdVVgQdszm14Ti8O
j0aou5cvMssKFDkw6mICIinTVZQlrsR+NGLjVITfS/lNhcp88vwXJjDBjXIhNB02GeCYLFU7JLN+
EvWjalwn8pWocopq25l4uFrSJUPCQjDP9DKa2miWMu7wUgYeGWoI982dAt11cCykD0QLa9JsofGh
StUPmLdKPPR2OfVDRnCDpg6yGBxAUMEiuT93IEamGENgonUmG91uEnS/DWs37CSvKvrbIgmeB6uZ
7ThvPfyN71VlHf74O5/ZJ7dy5cBK+OusGRbtpIhIcqBukk2QeBG/X7ayvdvnqyQHamUlzdJm0CVJ
g9iYr4nALkWnywYYsfG5BSplM5VwmcxG1uA9Ri9L0JSbjvFu9vtDKGGsgZvh8FZERceF3pbVEKD5
SKIs0PZldzlKP65KelaHbrJFsHjd8sAbjGb2+SqpxGNohr5BMKOdJMvuX0nGkf+UbmcASvv7ZJ/6
3FlR3jLJ+7fauDZV5DmEbsMJ0YjyzdRtTHAeDK96bd0UQ5xuCQZYXhGBUb88WyXd2F0kIxMsZdZO
A0bVswR6raGXtEcFhORxZ0c9dC+jtzl/vnyEtq/duVUqYJC6PuqnUtFO1hJdF2b1KSr1e6JBFc+C
aGLMxcduc+Rze1TooGO2uJE6UcMIZGA6ICg8DXvrhmjDpWAL5G/l9rU7t0d5GjQqSCCDE6vZojNc
Q0Lku/ZGILloWzvicwVwk8xl1OUZJedrdX6sJG+brFe1U5MiWb7VlvcxflzQN7+8d4zKFxYHTA5I
e0Gzson29CZQ4myBG4N64e1yHTn5iIOaEgDCp/Ax/TLtDv573lu6twgc48yDs7JNbWQzBFU19dhI
VHF+mVkIKob6YLbK3mxjQCBMkZNEsr3AyiC1k8jLjWoeYLByl2+aT/Bw4oHQARH8Ef8+Ml77s29L
7aHaFY0+EB/Q660HRjZ7iEGrJ4XO5T3kmaHeCKNCbqRK2MI+nuw4+xFBIz3o/xxCSw7Kb4AM5bfD
KZomNRpgRRbsXPmhZFzoG3EU52kODKA6hMlMaDhsYjAdMtOTItcayP8hNfAzAOx+9pFenvjQMGb4
sLZF7U2iJmZo5MCEaHfTdQvlnMFWdtbVsPu7YwAZVPDpACuGuIn6cp3QVVWp5Pqp7657/a3WQlsJ
/zgTxafDeAiA9ESbl07aOjR5zM5M9JNlHcLkKLd7+S8CyzMT1G0NBAnV+CTTTx2GivQekYLc+mUh
uX9+mtcroe5oMs9Bn5uxfpLl+KiUrb/kcH/RwgNsk59LHTbUYCzUj5H8a8pXqXLlYJu466Y8xa6Q
eWNIqd6omiPdGtBkqHY1iFJ5PVvGLQXdLEqtBMKHRgO1rqmUEr2rEGeZ/Utgaq5uXIn9j8vf7uso
0YuSZFODPizOgk6jLKsapEOFViIovjFvRAe6Z9mPprczN4EQmjs5+l2GR6vwtJ/CgRt9kCuzMW4A
bCyDrRi1csoPxWZWiwjutBO44m6CXeVPNkJJCP/oGBr6gpX9ebuBNGx+W6Ri135Ry9oYYFEBi/ZV
nXkYl3GRBeRO+AO66ad/wXNJtunSIqnLrCullhp6ATfozI6BKbDCDx9yiMMPXv2j23HrFwyfeLZE
KnCtGlnScgH2xCvZaW1pb7qfQHDjkPJMMQ/o6mNSEWselIk5jzg7kZEYT2PWLIfONKOjJc+8th4L
97heFT2am3aDlqoZPD00hSPMekn73AGSZsYpOQjNF2aoBtiUdwdZyQ4yVhRKACkg9XlqjZ3RRakw
xkA+oj9FILTTsThODqHKs+6583TMs4JamiTLaLhtdLbVsBSFKMPxVHfBDuCk46BfxXjSyABm8zKB
ye7x8v1nbuHKIHUfwhZowSTHFsIF7CQDnNNjjpG5QH+/bId50y1MFiBylEWA1HFJVr5TndIqlskl
UGf1U5OVkIwGHf5/NshvWNloh3xYiigEXtT8Js136sCZO2IlS6jB/V4E7a7QDc2mEgZAEHMo7nCH
7S/d8CNv1Jl96laWqG2Z4gBHoYKl1pvc+RYZtl0ApCk5ipfe8ayx9gYbA5A9idY2dRFV0osaNRP1
FOvvbfyRmLwgmmeA2pgsScdUyGCA8C4ZfnBFBMGHfXbUgD0aQifk5rWMPIGAGf5hh5E3g6FomclR
Ig/qCSoVgw3s0+0SNx+Fpl9nSfUoGcbr5aPHaFNizPe3QRpcqM6dpQRGp4JVLTUxWlL4OkoGiV3k
XojhYuEAea/ZHr9zgSosj4GmDeqPYHoFgJh6XfpQqTDVFajIxuQrBR10QtXV+8EdSVBmmwd4IgeP
fszQE0UlGuN9oP6m3GFcpHGiGI16kvPYTgQ4RUGz0ZK0lZTzSclf2lgClEsDbAGVMXq2V7SGImoS
QUEZ3rz6p9xPEnYePpl51YiKLUFlkoFpyjNFWT0YI6IwQNuz5xyygyK6eJKDmUI32/G4QZmLWhmj
boIh9ZNgQmEcb7Pmp1eWN/rR/m8UvUyEi7jJeLSQyW2I41TMuePRWsiiZIfIlCW+imXpvnj8m7rV
mS0qyp8CtRgRByin5LqKAIyuHwiEA6p2LzIUL1z9+78QLmJ5lPX6qE2ri2CQlxE2lafmWvYIzA9D
54a3NPCRoSPuSeHKvXzHWU/l2ia1d1nXmlI3isopbyH+1hi7PFkexDnfXTbDXNrXG0PC/i0Lmann
kdABD5pCBSVNTkXOi4FZzhEUE3iK/7FAbVg21/XULLAQvNQfqE2l4IoDvVD/3mU2aDXA9BBiwgLM
RtnN31RVAcr8bZvauACcDkWY4ra1GF9BvL8HBBVbpvpEjjB0eSADpl+2VOQ3aK2hQkB7ESsfpxEK
egrcY/+rBQ8P6Ju+EEYwK/c7yDx6gst7UFm3fGWUfgxCM6iCIIRRUrCGOsBBgiFMWt9cPiksX4xu
oQFaLwzJbabHsxnwlVFs8S2XG117Kpq30rwLLR6fG6sGBqpocOOKZFp5A+QF7ylIKAE+wXIUX4VI
jpu+tIUz+gEqfQNK8aFttvbltbEuG3rkaBl9lZBocpxyDEeha1T5lCSPeq3adfAg9c+XbTBd/8oI
TY8DCXM9E/ALTmSiQ3Jb4CqcBkLm9QHceK3DcyDM+HFtjyp7Qw1kxtQkWdRhgWxF8hTujK/ELOKc
DPbKUA8jwTYhFqQiVWuewnIZFvmkqtA7IQ9AcCg/O4PwsBExN45rZK9sZY8c1VXobeFKJ006yxjV
UvxxFxw+IX78qPKHcJhnfmWICncSCRxArTXJpygQ/Loy7GysPEMcnbqq78byaUzTfZOJ11E52+Df
grTDSRvfzWZwkjSGFvqfE8bjpQXc6r9fmsq2pySdQ8AeZOSHGeh073GIHMHRgG61gZtyxCPvW7Pe
h7VBKgJTInVMahVbOyjXAviPoiTh3D1mrr0yQStag21TCcQKayKUTs0BVCqdIwHk44z3wgw5kGZn
JPYy/fnDRzi+CZ4WmS+u/vkZaiShDcDvL5/m1HIW0KQkyv/TAvXwSaOUtsD0yKdWN+28GW2NS+pA
/gQVtRJ+YzhjDEiDmIa6eJEgKEqdWRKEMUlve9nLh8UhDKKpWzjc+hnTGmAjBE0ESiN6QhLF106r
dUOCPp250z+mzg5viFJcYPd3EWYCvMsOk+GUVVAg/tcc9f3aQNKGYsDiAvF9Lp4KqBXU1sNlG6wX
+8wIFSHIKcAOAItIJ5QivB457zP6oAm4N6EruLN+WSBkw7gdt8m8oTEDHma9NnLtVh5M1wU9UWKs
TRuOQopyYBY7lfgUl7nfCCY6oTeCVNlWntuc9fL2kDoxIQgBlgRXAq9rmh4sP7mr9t3ohqTlm99l
N7wRGeYmIrAEc58MElV6iiRHxae0UFYGCsK09eHGjAokcjytDtYLhAYCQj1LheguDuj59xS7KRwz
xA0I9GZvesKY6S7e9W5gz0/inivvxfqIKJWjU0LioE1PchH7ZJ6APPqqMOg1Gg2+4LXQ3tUcpXfx
lvOuAuMdQmMGrh98oCgXbG5ekCVBXePm1dHQX8sTBltBPR67qSQGDjQ9pL9wXQQ6QxgeCEsc5fUh
/hYLRahIp1i604PIBq0m7yAyHhags9ADsEQDuDC6kmCUczlV5YKL19iTDw2Sm153zHsy4zO67eDI
+/CJmw8witUwCnoHwI4ARKMpuTtLa0H1NuPa2fpO+JZ7037Z5c/SDb+pxiCKIfCz37aoIKUyxLRQ
A4l8w3kndBB5HwLEs61blW9LnxyX1HCjWXXmpHUzuXIn82kMT+P0mJa6UwWVV6alW1nBQZZD/7IX
YGQMpNRBMHm4khu4udYESV73mXzSg8FRtcBP0t4uVGhiGqNjmp0TDbGnc7kbySWkX6u1WeqLFAno
03B1ECbuxteqAsYlvJpLn6jkalfTLnkAtAb/E0QbvBvLPGyrBVPuIceMZd+JKUKM9qYdj3n7dPmD
MsDM2OyVASouk/ux7HOplk9Ze0D3+LaYalvKH9Sy87XmWZNvi+5JC1CSm/FOlpOTDt8x7KlmPUCe
hbvoky0BoSXrGIKuUcyLPhZjcIKgcuP+Re0mVxEmPwj70BZByi+Y7uWfz3Sf659P3XelTMXCinEg
xKv5tbtLX8h0ctvAo5V+sUu5kQR5VbcngVBfAmaIAh/16ta5WY2Zhv3o3Opa8c2fKKgAYaXb6Y/h
sdhx7z3TYetg+pdNYGE2dcQy09NUm+A/SUk4cvqbCZEShpTBSo7SDdcc69FDUPkfc1/5y+p1X8Qs
ytUR5pKD5CMdeihvTDQ3TTvbkzciugo8Hkk5K4pG6fy3TSqezeSwmIoUgYxigx1x9NCMc5Y30+39
BFq+/wo+wj42K5vks6/W2XZxIneQP0A2MrgLUAr5jmxi9gjnzSWUY76BK2PUmTEaI9e0GQuU072B
4eU0hGjO4ilW/DeP38oQFZsNrRJIM17ik97c6sWdwRvj4C2ECsGsQpHHLg/lk4R5wXB+mKLQV6Kf
Umt5nGtNvM7mmhkonqPRjstGTw2OwBQC5teRc9gdus7JU1tXgQtrgJpaXhOU3lCNqsDsZVcQe3V5
5WdWno5hbFKBI3HLhtcETDZRoLaIkwJDBHPTzwTAjMr8kYi1N7THcZAgCNM5QmxwggvmF/5tl6Yd
WVJzGntBwNOLhVufkvmggxmwyXh2mPd8ZYe6c6IRRgGYiWAneIr7u6z7Lqe8BIXpulY2qDumyn0/
EZAzkq5kIBrkaLAPV5i+/nd3mvlSrsxRt2yQjcEQY5hr4o8ATBWqzlkQ2wAqzVArM7bQfDkvGrGc
denUB4Beaz8KnvgA0wCOFgpRBMZiUtcL6VxXF4UMAyXG1osOb63OOV/MfcetAnM95pg3OLBgKsxk
GUWk3dXiwAn6gai5IcI1zv1lL+W3HfLvK/9aKl01ai3sqKdF9ZJ71UtT20y83gc5tOxruDpOxSfW
YoWH6JqDZVADY/6mF5ZbuQy5i146TVZnm8VbXfxoNNmWYDkWoWNa2cUIEhEBvj7VvGkubGlAsbaK
dujXQVmk9To0Exb93kKt9vInYX35fyTVQbpgbtpnXalXIAgmP01JXaP7lSeJl/IGVnhGqM8O9O7U
Q3JPOlm6PrmxiNkiq5QqpzGFwbu8HtYOr9dDfspqh7tWkeYUc7unQribxtcs5n0wVsyNPBVKYuCE
Rs5DRXaxroY6OjBYC3TR27EH3vmzVENbqKCVPnDmLpjVlJW1DWwmChWT6CqdQIImgSfMgq+aMm8Q
Oq+uQndMv8sgUU3BYCT/CrunpPphzLMX96pz+bOymggEz/ifZSuUZ07zIJHaCcsuvRlEDqAYv0HP
SXAgUf2PprHa+xyTLEe9Nkk56roPFLxvDamsNAftOnEFxND6Heki/4vOFnNfFag8AUQBPn+FymjM
ASlbOyWk8hfezp7i5lDqQN1jeiuOgye61ZX4fX6ubrT3v1mmSqCigCUqQKien1gkI5BgNCIJeivd
NSk54kn32mvSUIu5yhYy6yXHyUVfgVSPILR5bm2ctBkOGMsstajZG2ECLpnEKGR00/TGNisdcA5F
S/ammBeHJSwLePtGe1fb0LoKh3l0jAWleVROA1syUE020emxDSVwdA2aet9UaTZ3WjHIO0UcgS6Y
lLvWiKed1kTzvl+qcs/5etuIDJwm4FFAZ0siPH7U1yt6KRasuTEBMwh2ULMA7z4AgZpjupk9o8MF
3NVNgLlJOzvx4HMMkhHUWQjPCCbWMEdG18haTYmlyarNUwJSeABj6lP8IDgVgD7CQwydoeam9P9G
KAwzhtoXW60FLY3NLFYmS4Ih4MVErifcjbqt7dObQXQUoB46p0RR0OCK05OveB73gktJxNyXBpp/
kD1Ql6NI1BzVY0uFSug9QJdaidnXHWcntyeTkKzKGGHGjCjgHNTJVPtyrDElrSIuU3M8eDY459DZ
JhUsKwWNWXNrfAi/+AgSpl1wBGAsGcNzm76FoE9lro2TegqH1E9b8M8F5XMXqPdQ+eQ9Hgw3CkYl
NElQowMFw2ZWr18MedHmWkWCN3qCnXpa6+iHwRndBjV/DPpaz5c/6/Y9PDdIVr96DxullkNLhcFU
GBxMFTvawLmCTAsQ1QRtNDiNoFN6biGMIe3aYEz1JKOqIn6MeBEuL4H50XDLdJBQmaBBpYu1sZqm
cjfL+klP7XqEsDNCNzwGYr0P72vcsP7IKzgw1mSAFxqwZpx20KFSZ7EEeWSINwLgJdVylOZ1KXmT
MGwL4JJTvtD7NLmrmgulBPehnKpackuwToEA+/JnY9xZrOG3Ber5FORwMUBLAZhIelWkwE8YsS2G
nNeLcXkwkomU1AT9vLEhb+y1MdHmBLmBKED4DM52TOymUfCmyO7l5WxPAVIQZL2wooMgbPNyTXlY
DaKKd3J0isNwkIBjaL6rUGNSnOml2PEqnJuVEXOYFAB5iASCfzoeGMErYo4lCpCxKB4SdbLlrPOX
pdsJYDa4vLRNekCZIm/c6o4Ky2iY4whTBG8iHTsQdmMGhgv33k7AUHao0LXXTIS0Uo7Ws9+/olR/
jB3loT6gOu3Jj5eXtDne56ZUinC2BXFHoYhoH2nJSz2K9giJ38sWWPsDqguiXgJoC4rF5x8tbDDg
KQ8BSjFQ6BqUH3V9PRatK8k82SrW7qwNUfcokMQu79B3wO50h3rXEWJuyCNxgYybABSfDIVU8EqA
thaXiXpjlSmpIeSDFlF2APGG3b4IkFv3BMmbQjv6EHa1XzkldAwFB6JWXA1t1oatrVNnUAtKNWmh
PnmqPoEClDOICBGZPIha/ypV7wsu/87zstvshloydSDjJcnNoIfRzgdPD6RHBgjXKXskFgamKwTB
M/eAgPCpDcmWnYUz53ZpgMQCNuQcaEBUPhvcBMvPfOux9ZPWhyvZCVw9wI0nJuZkwjAD+js4SmqZ
eVqHYtZgZ+fsKdeexOK9C7mRBXMDQZsAIg/UJ5GZnt+HQsD/l6DMcJKeOldFiI5Zh0a0syN0bEpb
95Or4JHbdmB+yJVR8qNWnisIZyVrtAlGQy/XoY+UucM+zxy0W7zplPo88AzzS2oSQLHQkt+Se1YJ
QrLRwF3UR9WtZPAsR+L8bhQlZ1aMZ4da1wLVp76PY3hK+ZdpvVpdDx50HnSAZ4T8++rjWbFZDSEe
11NRF5NjVPpDl8dAm1jj02VXyTRkSCitQT1W2xDJR3mfZ6OIJm0n1sdlyV6VsbpX59S9bGbbvcA5
R0yLSj/xJJvpF2GWxBFFBBHD6HZ1qPzELVpHUHatK/oFJopljaMdwjrzEIIGD4qhQHua1q7TImEs
ywFFiTn+KSlXJrdWTC4N7SjWBijfLwbtkEoZShAESRX8IjRiqg2uNGCU26fQ596nTTZLviC6yATc
gUmVrxhodSTw0MyS1QkiYpwAVFE7QCESgFdcHb08aFF5RMUo/mb8IhBp3t1ihQeAm38NE6GRDyjX
+XnM26zoM0EhxmNUQCI0k7M3okCVP/EeO8bGKSLmOgjeA8NEG9B+LOcGmANFgFhaB4fWljIeSppx
6M9MUFc4n5IWIsatiA7l6MEx+R3QVTvpqrol2p0P/b575xx/tkXgVzAOiXoOnaaocWsFcz6I/zD5
HTM/fwF/RyD6KubNa7DlLsG+51Odsr/lb7PUGW0HIZv1SBRBJOk0bnFAcuQ3na0+Cy/hc4jBM+Fg
/Li8VEbshW/72yT11piB2I5TtGClrWJL3VuBirWVXZUqJ4VhH8mVIWoTh16NA4i/iicMuFeHHDwF
5rNqB3eL1/DDY8Zlx6os3bTQRRc3GJ2kTpqxjRtyYtQr8KJIe+sRMnAmZAq+0O2+ojmXvyPLY2LG
A74LMyVk0IOK+Yo4iELgFbC+uxacOkT2qDpqD1D3cP5F057hXc6sUTGekolTIAyw1nqSX17poOEN
wUHc3QM8E183rzIogBWgw5W9Knn6bV1zSjzMY0PyXbxCeL9psJCqTnOnLZV4qkEsYUY4o/l7I97p
f85TC7F0cWWI/JCVGxWGpqkx3SqexPrTaO/jes/ZN0ZOcGaA3jewLSWSCgPZdXTdZrb2jWC0iTTk
9EZGg9XM6T4KjCYETvPCkxZgXngUqFUUPDH2RxeMy6XEc6im4qlROmeUXhX1gbM85k1YWaC+H3BO
WliNsKDuhuvpSXkzQRVUIQvRIQMeuxn0qzgvOSu7x3D+70VRX9Ss6qqbi1zERFDvja8FotcUtFJt
aRtXMjhe/uoFWtmj7kKqK4nWJ7BXp/ed+CJn3Mlj5jaBqJBgwlCZpvM5IzWS2iotctuCXXrURLsT
7QVqOq/Sg3IlupFHdNwN3rAma+8A8cXYHepTuGVUXiyPYZ6gZI8gTFn8Mj1W6UungfwufyuTnTa/
BMFBqG6T8X5Wfwr8Aidr1Wvz1GuEPqVsjg1uRvwrjp2pdWMv/2k+DwD/CqM73JqoBbxxE0meVfJR
Vhc+TlohMGNYVXfR/eRGBVI6wQONs919GJNbP/GxGCyTiqkQhVbUhzYT0aAS0QI9HZdTPgSuDsrX
JeJ4GXIEqeAToZGB9ApI3C2z9yLgH2YR7loaFaceymPZfDMU3+pmd1gMu0t4kCfmklYGqWvfQkFE
DLUMUVkJ/HnQu8DJu5ddy1cQSS9KFZEIqwpSYgxenO+UiR6i3mchbOxqKIIdFLeA7JKvu4032ChQ
YsJL20eYdiRY4wFCmslefKsegkeN80u2+C48EutfQq22tEo97aNgwdtbXU+YH5pflj3eJDsj4X3q
jtyqMtsk+L6xcjTbN6DqMY2LAP5iOZkvWHywG29BbAuvkDRfkl6Z15t2XPz55CNZ6cos5evgKrIg
EvXlJOWl3UeZg92xNZ5Y+bYdRszgjxEUAaJfujPeWaLeKE22fCVLy2DbINk5mu7oD69OYBcYSASG
7XD5PDHfjZVRukEOUkIrF8f/NYo28RHxC9rEvdvciojz/7znRxapIyRFYg6CejpiM6pgSMIF9ggu
XlIdBQ6OvPkx9IJD1WnsGrVBPeDOirDu5toutYdWWeSVpabLqQdbZTOfdMv/my+JEj44NwkMhy54
q3OQdkaBlak3IaQ3LD++IoJFYvkFjPoXhEyM4hEqt78NUksa0fFTW/IpB58Mvrc3w/f4WvZLX7g3
7rmTpMwPuLJGFeHiThTyXsyxvF37urjpsXYGXPfklTQQgu/W31T9ACYg1DhQ/dhiwqNC6cNWMefT
stzr0/PY7GXpkbNnzEWtbFA+LCy6FDWdaDkJBfo7rugU97lXIm6qP01zN3kZQtD2bzLr9cKoUK0N
F6UYAPpHqTh9nRH2gg2i2ze53bom0eIkGiY9V42TkSuRSj+QecBRYYhJpCKLQIvzLNWq4qt1qr7+
D2lXtts4siy/iAD35ZWrJFve7XbrhVC7u7nvO7/+RmnOOaZKvKpuDwYDDDCA0lXMysrKjIwIrfFH
eYM69XvvGRwzZjLNUSmFlpYhz40nc7xFNEvmjeFgKt1LN9PmC2HsfHHkQy8SmDIKMiQaWY6zUB1n
u9hJPUbwW8QxaKGFZosJ2h9/7TvnJumbuBPzptHzHDCCpLJ4SySSaADTvxBcdfUgjBjUYtaYLs/8
uVHKYZNAmSauwTrJE7R7Su3CIqJh/C3m6/asHJ/5DSlP7atSGzRgWGBNq7fjLRGM7a0aRBtWAfY/
5upIbn2e3GB1CoB+IhRMQJVL2QM+stanJiT22lv/DZOkT8GttMsdfD/WMZRXt3JhjAqfbSvwmFzF
95PT0BzT22HizL7trRSDkRMGS2XDyQTejqtxI2cPfQh5QhAfRGViKUGObqZoNq1uJ1NtqZLTjFuw
Ptld05lDfpv07dbwhd2ohV6XvTbGPkg+tFDbGC1iyjSD6vdm0j/S+KUP3rn+wyhmJw8yJ4+RwcXv
STvbX3HWxWKp6D0CmFT4E3a2IJXYXjSrXRFY0ERrTSh0ABaGwTQzuGd+UcYm033MEcjXqphht0Vl
rXmKdtH+o7jVXfkbW1FhJZeB+6AeChwFKogXo31aHKp9n6k1IpwcWtGm8TjkFfI98AcOYatkpcCX
twexBw5QFc8MESzV50HHT1GJHnitPoTSQ6X/arrBuv7ZLiuiMABcCHBtSJUuoCGaGvq8rIn1oZ2/
BRhV9O/54e26ictKzLkJKqDo0iDnho49q6BnwoXIV/psi9cURgjfJm2G6k3s1K3iXrdKfvXioJMC
DLmP0HegYmcNFhiJ74f6UHTjtincQlA2csG5AbMusuqAC0vU+pq8D4tRnmtMHJBBG9DQJhZJcItt
6qj+38t9gpBCwsjnCWZzSQ5bgFFS1OsR5rLGmlIQ58st6yyveQWmGLBtpNl9kUJ3cpiERVHW4C8B
1Msjb0DogcWm/tCkVgNaok240+ychbK49HYEZVUGUyG6HKQbe+7tYBrlYjHz80ON6fc+ew/00Lzu
FSwL5P8vLnEOMu+AORr5Ycp+K3JkiSj/X7dw6Xfoy0BGHpibNfiYXndpnEs9wmCt2wHIlhOMevSD
ftMIr9ctXX4kBc6NFzpQqWS4k7rKxjwu+rhp8wNn7Djl3h/vepZgyUq8gw0AoIjYl6rgv873S5SL
WGnnLj/kkdmCBgjUV4jncw0VA0Ihz9ksrqPVRWmomGKQDA9wGjNiRHyQVf2QHyquMvYYHc16C12i
yJPRon++voErvQusDt1+0LKBTEakqbZ6vxcmtWqwg5sW6qhkQC54UP6IJmd1XVBOBLkpDhYSxfON
VGat4ZtszA/oKtqjkZvqXDtcoTmMJV0GI3gCdAZ4CXgo3E+UU0RQTCunEvnUYJW3hAIFY+EW/5Bt
uV24Y7HwrLoHMin0CpDwg/Kfcg9JzNMhGiOSE3MfAL+XHJg58k18TBszVMzEngSLBZdc/WpLo9QZ
Bktw1rcpl4EIrnNI2h+GoO6TdpXL2awUfO2zLW1Rny3VcyGRYiQXU39Uiq2sbvThr4EM+GKLPaSu
D6kKhMLPgxwoKXQHJwjJTJ2Zle/XHWMt8C2tUH7RV4MwlDK+VCJl1a7sCt3WusKw/50VKuH1+4af
wOGM7LpNdBvkupxbiNPwct3KmgeAJozgSwArExSauoirM+hONUOMMhYUhgBIinbyFhSeDn/zhQeK
srRFMxilzTBFtdjHZEwYcOBeREuu3RgTwTR6Mm9qLDAb+RLnicu5Qao7MKp+FgGeHx9K40cNkeQ8
fQXlPJpxPJDIHStekBNKWTvzPipr1+sa32syMkj+6IjqdnnPPWVW7YCojEj/TN9YoM2VF9/C36Hs
QuEOqyHruJiDJxIopSoDI6r3jvTEHUQ3c9Ng27JS3DV3IdQHAIsiMoLxilpj2AHKkalyBtje4Mig
byQk5mQkJt2xtHHWbn/MkCGHQToN0TLqmIVtrAx8xGcHgTMso3yP/dEalCe5Vq2/PwNkWu1/lqij
FmE2WCr706KijfEDSumcJe391Bq24S4VXIa51XtlYY7aQ7FSe6VSJBJ0yXg36hCO8aQ4PGqBeKoy
H3Wrbvlpjn7U5UVQguFjzvCo621Q1JzGDFBCcjq7u80+6soMGYReq5F+YZE6dr3PaeGsCXAS7jWL
OmvU7gA6ZySH6xfmwgrZ5kX+mVXiNAUi/KO1Abcll5dS2MODalbb4R6jyd+TH//uw8nUFT1HatT6
4EQ7TDvAN2Un2PHPM8iVRZu/yS1Wm4/h/zJ1N/NpkPdFD2uzEpll+gJBeKcoBLNjazWv3miLraSu
5j7yGxBaYSvHzgSHL9ZGoI3fRMlMTYRniGV63HcWtc9KfwjRa2GVuq3jPmvGKISbtHb1JlrKbYpx
sGCvTaDzOFFQeR0LcsbaUyqmNK3cK3mBkx4JuSnNP9WpNMUKdP/JwHDPlavnbHFUTKkbvxRbX8wO
1RTdz1AlHIf0OIXqNx9M0sFosNie1045ETnFTB3wgReS14M06mMqJSmugrIBCVpqZ79yxYxCu38r
bPHGeBBYeJ6VY07ellBLB8QFST/lNTE/lNCkGtJD22zDRLCV9MPwI8Y+rnwxAtMDwxq4ddWLaRjd
D8Ocj5r0MPdQNgpqax43HDr8xsTI6liGqHCCLn7nxwEM+f5g9r03cB8GuhnD5noQId+dShLO1kPF
EKnuCD97nx6AyjaHWDIb3NuJBExgf+yg4BfIznWDK2cb3Ak8HpwysNIAK5yHyWIMFb4Q8gQ8488B
h/k54/cXDGA+hDxbQI9CVxpKIGOnIiuSA6iCzbJrTDAOMJxgBTpPmPY+bVCxcFSB8Yg12OA9eSc6
9TOR8GnNdmegYw696ofs2/VFrXnD0iDl20lYSrMYwKAff5PkVzUQLb791vY6Y2VrZwhFNZXAQwmM
kgpIs6H0epxl6SHUt2P7bMAJYtZU9UpoAOju0wYVikKZn/lQTVNIwZBX7AA6KWu+A9aIt5VXHvAU
P7ev797a3XxmknK6IIxKASAjTKGS20QHGRBIlstNA3FxRKPI9Z8SxgdbdRGoQ6JdjY6udkEWojSF
DEdXkkP2Rga2Z8T3b4UlY9pwtPI7yalRQGfOdKx+PtSMFBRHSU5MnWZ1jMMhjgKsU/Bi44Vrn2b5
C5EdGTBw38CRANdAM02mcRZBqxYL63boXYGxQYLWWua1JphycicDDcuelTOuL+vTJBULg6Dyux54
nwNIYM26ai2oP1h1KFrX3WQtNIHCzSBc8PhoKrV7YeLrRikIyUHoIJLRNGZRMXx/1QIEWzAkgvIe
7o/z4Dc0MhdlWZMcRiEwxemdY6W6pyIQHc9R9MeskG6coPnnFmI/UYu2HpMD6lDZUbSqp6oHms/f
VrawC753tV3etVb1nO4LRmd6dW0Ly9SxHoqs5IH4Tg5JedMM32d0o65/nrXnJYARmEEkhWugJKgg
aHTgrpC1PjlUeDNjDDVwolepxou22SIhfNBeGPYuG4oA8S3skaC8yOj73m/1UB8SFNz+oduevegB
cEgb7KoM11uL78CzAdpJ/A6j3uemIBsy9AmHW7EWA7DyeuoMftXhXvEZ1/16WPo0RNc8usHvOUWD
BzaO9N5AHQXD3XbmzXfFLaag72bM+OYme33r325hl/L8OuM0CFjjAmtdgK/qB6IFV9kGBs6s2opc
JiMpOasX52BhjwoZQs9VWlPCHnD58k6yYzd5zSw1NLnE5PFCmjYlq8WxGqUWJqnwMVaaDEJs6Ady
zS4PbpvxmRsZQF2WCXIGFx5ZqGIxDm2bHIJs28peFN7wNeMYs0xQh0ycIshc+9g4I24sSXr3wyem
etr6fYwpfBxlgCwvWDcm8KgWcZidvNDNNvMm+qXeymb9JqHOp/0MWJfxqjcs7FEnWcqJrFOM4wUo
AtCcrYthBptA4M2Q8LvFqZ1i6tFmxI81qzLEN3jowiAVpcHAAqYCm7gRY/AdQbjX+DAwWOpvs/dM
dtK76DuQak/XLZIoQTs9oetXUKECdZ5CfTsZ6ttyMMA91Kjw/NSwpg7eXpWmnoHkKKjMafyt+aFz
3epa4EeDGUELUjEiBt3OnRJdlgz89gEyHS7d6lrpxfm4vW5i7W2OBjahOBDBHwXw5rmNITLmCRP7
CWQy2vi2xjBK4YEmPPOy3iTyTqWVWyzQ2tpJgPIB0JSoR6vokZ3bnEN8vSkcYwxMbILSTXBlx8HP
6wtj2aAcszFisG5IKHdP4aMgbX1t040ME2s10rMyNxUKtXIcIWbfwQ298GfnJXvJCx58kwDFFEZy
uLocojkDPoKTys35lhV+3EZq0cSHdIpdQ01sPa33Odc9X9+11fhx0rb5jx3qupw6cFVEfh6jOVWj
FUb6e/PdbJVQMmv3bCGMSwFugxTu/7cuumYZJsGMXmIdI37Ut/wjqBrlxOwwWVDtlNYk2C3fFre8
ZMmBM4EzzIp3zMyOsbd0+5SPcj6pJ6yZ423tPdvg2oZKjD9AdAFTkejZVoL5B3OJa5nJcumU9+hj
yfeCBLOkIRNsEie813KbDNWlGA9PceoEwTSY6oas1VJBJY4J029QxYcCfJ/j9CObvw0sENdqUrJc
G4lsi+sUPP1yNlZFDPInqbPAagFZvNacGhBOxRCoYyYlq4vC4J6iojoFIAT5/wt7Y58ZRtkiooAk
Ou+s4TeIvCAuBIFSHVNL90BSTVtwG+xZkWx9oQvDVJjR6iSZdLCFnNCbHLpqM7B4RBoPXCE75ray
lkkF62zO8fIRYY0vrdBH5wnS1B7/HTP+T32KcA3V6D/h81+7bolomSEipYAGAuUyXSWW8lChu9ba
xRvwjV619+2Pzh7f5j27HP7/7OmnOcp52knj0PeHOdFDTSHZBDvM+ZgKgHAYX2DHoNVzuFgd5TuC
2CeYeoG5eKhcn3vWqm/gRtnVrBBO/mw6h1juIuUqU8b7+TTCDshKrDAHMGhmZJjr0ZsoiUJ3By8e
Gr+lZkpp5FwWYxCjc2Zb2wimOqB4xr8TpF30zJJpXM0eUK1FigIIknDBk6PEmcIVSkqui/wlHjBb
KqPhZGGW1d9PNrQot3HgKKx7d620urRK7WQOueOwqGA13Y6iCX4m4LkcMBi/z5YamZpgcU5lZy/A
v/NmV2xYcJu1ZHBpnjqFfI+CeFtGcBiw5QqbaD+5YE5hd9FXHWaxudS7v5miJoBeIO6lHOBQyc3t
/FnLCJTIGkSTsPLmzILQek6zMEolAG3dNZMxQeAr3uo7QgwgeGSSIMaEPqvvy/IeWpCqVtBET2Xy
HTGopIDN3AJP0Ka9KTMzE03/nYxMMHt7qzH0c4EG9V5O52CahghnBFcF2ibqKYoGj3FrSo3Jf0y2
aGbPFc8m+16NogvD1H0vJ21rCH4A6bR37rl4Un7wPWbDpvtBQmexsCFu1sYOI50juICLmLOwSUXu
uOqTsKrwNQcg4YObZBd5f9bDXw89C0tU0BbGttTFHM6KkVqnfkGbY5N4ADCDP7pH4sjqma5eEigA
E4gCIbejUVRBXQh6rfnRQX2VPnwPBInPhlPqYJwrMILKOvKrrro0Ry2vmYO50UKYqzCgYc82LsHo
F/gYpw+cDieyn6uS8e3WoszSInUtqdrUi1zBRYf8NthIm3aTbE9qbR7DRdaizNIOFUwbTemUsYKd
9NaHNFCwE78Tyvvm1jeh1HmTWvNPhsW16h8qwWj1GfpJNuQ8WdMavVB9RYxIFgNcBNgPwm/68+iI
6BcwSwUsY9Sp43o/nPRZhbFd6ZtE2q909PvR4V/+QG+M/Bh93JYro46bEkdDWQxYGVFllsHyCFXm
zWhxXgYyPyZHKMsa5ZPcVKVVFmrRIawhhwX5buRJKUSgjdqszZZN98yyR3tkG/dNKArRQXycXc2d
bxKrdKpbwi/OPuDkx65tJeWW0tTlTZ3q0aGrYhRs31T1g9cfGZ64FpKhUYtWOioswDhRl52ucwPG
efnoMHmdEz1pm8LS0D54SaES13vBPUrGDIurp+1/FqHdfe77YxZWOT/M0UHrcKdjpNtqIMTow0nS
O9mtQVnHPAHrn+2/i0RP+twk14CcZ85gUt9HT6XLPUGZDpyqhU0GSVnWVtcHhRNUazHLBhbXc2NB
rnRiluXRoYj2/gBQnBbbX9lCtPgAs8c/gkSZQLVAU/sGb8tMs6EjqHulW3gxb4K/MDWz0E5n6D+G
jvSdYXfNWUA8iTsHQHW02Cn3R1eszzs0XzBImoEao7PAso4ZDNM4JrVNtBm5mLmdq9fq0ih1DLgk
zbNhgtEazsI7KRJdPraNY/xGuKeGjdZtry9z7QMuDVLJbZZkidoIMBgEkPX2U7sxvrSRCgYkcAXw
eDtQUbKPEjkUcwMZWGq2yPsaL7RLhGWg/m5bwlP/FY/BsOr/DJI1L6oDyRjXWVf6yILq1Mr9Q5Tt
pnBCpUk3i3Q0x/Ceb5+ASzR1tTHHHq5UF67OGj1Y3dnFX0H5T4+v2Fezjopk0+le5uu8U7Ra7Xzh
+4HxEhuLuu6FlEeQqmnba1J8QKPPVFq0WvW/B/1J2sICiTeL3RTiQK6GTo4BmYE6r3zHFY1ZBox+
jEAcm47/SyuUkxjJDE4dHlZ4IoLqBjcCCFrcxPPdySWsfznUSR7LV2aitxYtl3YpX1ECnTOaDvvX
OLloa5gmBHbZsNIJI7JDYycuq/xIwtW1hVJuIedCK4oNFjrtfI+o8nYuqGHYPJyr4Wvx2ahIosyB
MOQiFlbbkyM6qavFlu+SM0fY1/zAlF6ueyL5w68tjIokXBRwfJtiYaC3TbxKT7p9z6nQcR6DmdH9
X30NLL8a9VRu46YO5wq29P0MhIGLKhzoihqsC0nsH2i2rXgJ6NkxT6aCU0K5UMNWoz4c69wIT2W/
+iEBP7pmGY+E3tZ/Yr11yEZRG3lmjDpwQPXUcitr4UGPRlMtXpMBxZ36KQAbZht+Bbt/Zo06eL06
qkoh+CEecvKOdyIH9E8vRJ6g9gJ7Zt0FrI2kjptfofMaZLAW385uhH5lb/ouySkTO7KZZeKV5/DZ
2qizJlYpQIaqHqIsre9IgbjfSN50m7nMSu3KaTuzRJ02Q8EHmwtYahx1N0PDucVQD+piwy3hzjdQ
/GPE/bXCzZlF6rhB17vvkgFe8k8zyt8OH9n2hAGwsx/XT/bacTuzRR23XOFCSUxOqwMiW3Qqj9ec
4HYGgSNYCNlv4ZWrE/aAPRIJ79QFNjRLWrUHaiU8JME+lSVzEhPzS0v6NEEdMj6uosKYYWLY9egz
uQRG4W/m3/+oJ7GO9Bpa5GxF1CnzlbAGax3M1a72TPbQap6SnfFUB2YN3Tk73og3yCeZXrISlDHb
i8lEPHdEEZAsxJrF5T2WWd4KowS7mBEgk7fFaIKez8bgxWOzhVL0IX1l5l+rh/zTKE1m0zRdKIUp
Fjve+4/6LtkRNYkSPRlUiP/glK96y8Ic9eCZjTqQMehBzp5hmNUd0b7WnPxtfpyAT4mdhknUtW4R
ehmyipT2ookOEmS0ulMhPChFbHe5ZHX801f8EwTx/zVBHTkpBG655HkSugZHw1s/v+ls0pYF/RCT
sFVc/2Kf1ig3ifs64eJ2+s8WAnAm7kSrftAnR3Ejh3OGh/q3NIFSyhQNE6oZbnuHARpLbszry15J
juCu//07AIw8d1cOUqBqTzZ22tVbUgQb3FMxZXPdzPXvZ9BPZLnpu6olZpLmhxy/Jf379d9fD86L
dZD9Xhy7ZIr0Me7w9QiRm4Gv17j18cS+aX8B8Ha2ZVRkaZo4KfIYa8naCKQZqauqkwnhanMIWaMP
6/fAYllkXxfLGqUuy5sRtkiuAGZuF+oVW/We8Mj7FpMC8LpTXmCbcmlQxMoQiVMKLhkiUb+nOARk
BC7/VXxjfLL1SPnpehc3uNwk0jiTtfV2dRdaOYifjSeCxpV2klM8Gw+sQHlC+F5keov9pO5wtQ61
oNbhJtwmeCItbCiMY4yRB2nGvBE003hFPV23pntCX1x6g2Zqrc3saa/mLqD7BdwZdL+Q3jv/qqHY
BXoHggYAE8pb/TfBgLQoraCJTiD47JrR+ulYGKRORyjk6cTpXYguYvJEEIXytq3x3iLk2iWLa2Ct
pAKI8OfyqAOic5rmdwqsgc0mtEnHSbcLxK4PoqoUgVJRfGK40vqGghkCFHKCLNFFsTjqgp6bMoSX
39Vbc1c+YxoWXQpsqXNSNoordreJfKQLV0JR8z82aThqpqQZl82wCTAjYPIYYYNgdGYplnyT75mJ
9erRXFijXAa08mOsybA2WAVqYyjpkEggedquBQaVpXK+HncW5iiHKbu4k6A9QBymvyWKAMl+fmps
GZEgeJb/ftYc/vK5k5S/NC06TUaPtfntbVd1ZpTeQsrRvO4jqzfQwggVSeM2iWXRh5G+2Bfjs14x
whnr96mXTzeps9KH2DG5vImK27I6Xv/71xPaxQKocCl3vNSmXYFw+YGaHniDMeOHJqrd1xjLyF4I
kDBMzJEFDf5/Ysfn16FCZtVok5YkWBj/WIIjPHzON9wjAYoQkmLGGlleTuVgaWHU1RDBVnqr/sYA
vZPsO7fY+mb7+AdpLMsalYOFE6Izr8BavM2eclv61v5Qb0fM1QiO/K1n0tesplqfH5AWD9FbZeQw
PExeBnno9IbHoVsGIl0D1GKj07yMtUnUvJL3+An9JY9Zd2B4KI3plaHTMvUR7BMmrGiTuv23Njf1
wYysEK0RMKZOoM/5d19UpwIJoBxxMvXkWHj5S4IBAZtz+HvS+5ReIzbt1mr9YbHHVCgRWiMdFQFr
JDJp43be1JtsK9r1/mvvvIUlKp5wIyiqeBWW9MScLB8MSy7Bivkv3BvIUqGcQl7q6evAEv9Yq9su
o6VOBRqtCLpoIp+xtuOXJDNLeUPkdopt7pR3GZjYu2/zr6/hVs7sUvGHm4pOq8hpgZwRroTsUbsj
DXP9W8DMsNfAAGe2qJiTFCHQxQrWGAkeVKOBwgvwpO0qSLcXvam98Sb3xUrZ4otSwUeeo94vSBLh
7wfHxyM6gKxuCJVS2e29yM1l1tlgHUgq/mDOdAS1PnbU3/d2m4HBWDBBaCWZA+CGkqVU5h/IlTKC
Hg0J4kDeUQQBjIIrbidbuT0DzYW6WfaSOyJ6bS//LgDQaKDOAARJyWDvxBZJEpd2E//ubN72b9ho
hNU3xec3NKhwY9SFXhsdOZWGYLbiMTXec4WVjLGMUEFm7osq5xTcxOGI+eZYteb2kA6sZ+aqFTAU
o6OAJt4FDZQ2apnPa1V4UMGbaOiPFaa2m1QwGd9n1Qk/zZyU4xcvzKxs6go8haQ+rLwPTzGINRNL
eDQeyWwCLvnvzCuBHN6LxHlhkUplOYGv2iosw0MFgRX+GApmcSfgTaLbYEktLYDQURJ028RJLeZD
gQSpS9uEqU7GoAlmeM5fXnpngEUDNHKYAI1f8ofkpsMhC03/Z3rT2Op79J4mZlpY3c3Xyp8njrx/
LFPRJZSFWuF9LjjdTCfwNHJq2SZ0fJEbvjK+6uopX1ijQovchJi/j2KSSM2iSapZYGYwk216N7yw
T916vP40R6c2c1CDY4Yc8uBN9WabTAvNN9Fefg6fIEmyT/csOm3Gd6RzmXzElHyu4ju2RaY6YZq/
97GwFfhmp5Y9Sxlh/Yj8z2noHEbT0kiedXy6+X52Rzv9AD/rnbQHCYWtu1Bj+PW1AsFiP6kIE0DO
r+9zfD7jmU8JIYvXfpPuCIRlvEPfhimrtJqaLuyRHVgEgXLuwXjfhae7nQBuvQG0VX+glMPaSRLz
FnaqWpqL3sBO6q8oaP0mYh2c47vlBOfkvNZLPSZBMssklbZMYVTNNagvkLYI7mxPB9T87cau33xT
d2MAdFgPwfXyx2IzqRgjC0HYjSIsEurXGdBpKEtjbsD6aG5HbwJzuPfvDrtOhZZSzfUZmDhSua5v
ARvbaM68G2zIkIM4n/lGW617LJZHhRZ0ZScuJ745WD1wmqj9732XxzhG5DKZ/FbT+U9bdLIi5H6R
FiFWBhLTHfQdvWRLHirsEQVWBKPTFE0uGgEj7sGhtMsCpJISXFND9Q+dopDAnco/MMo4dXSyoqpG
YEzNaXWAuUO+dXKNHb8Jv+QfkNxQVWDGBImGA6V6EiZ5H5B6XHE0ACucvfKNaFOFTm4xJY5IbLq4
YhfWqFgyjFKiYk47OMiPBmbOHuZviaXeatxtTfpRhWts+27zlROwsEnFFTWvIz8I9QAr7HV0niVU
HMErLwgeoYsL7OIHw+BqVFkYpKJKHtXJgP5scKg/ggxtPgVw5RDS0jJo3k+ptJ99hQsMnDCfn5GK
K2HvT20awOYg7UbpnlNcI3pjrGs16VzYoEJJHARGN0SwEW7VXbYpdim0XJN9m5EArZiSU3rg9+2Y
j9rVfAX0NlB3AY31BUFoAvIqXib3OXADoEcovPxGNQULdRA031gh7HKRgE6CxZUIAkC3jU4ClcyY
uXlWpWOqbebuoc7Aq6J+4Q6HFQ0NdXwx8VIVsQsLDLGARftIBD+4DDDUuHdbM8LcBWoDEGxpgw3r
zXDplrB5EqID7FsRafnxpFTrbpwV6chlusm396PMXNbll9Ih2U60zdHbNsAEcn6F87M+8rLcSUcg
/YLKIl8LiO+NArkdt7USl1VoWVsS3j+gQ8LEFeC8lD19mNIR4+jiMS9EdxA0b8K8+3WvXzNBhvmJ
853UCc+X1ESlHA9iLR5RqDJT8SVr/j4C61AC/7RAhYsu56Z44mGBVBqrR/LEirbjW4ZBCnZvmfzY
eQAmMr5QBSTqprJMd5fmKFe1OFXGIzfdTRHEkbNwm7aY86v+GiCPfrEAhBbqpADtYjKSCklGU2Vt
M8EZ4m13lDYx2pMyOCqMXXX/B3c0CT7LhRFrhPELoGc0eS6g3bUQjnkvJ9JRfRS2KCcAa93D9QRP
upNtBY1DTKehMaqAf+TndQ+5KL7Tpqk3a675bZ3L8ELZA29QoJllaWdowHR4NBbfp+fETqBk+cA6
z/SnJGaxvTK0bhBDLqjoqkyoQgD1+aMqinZa9JbfPw3duCv1gnEGLhKgkylIiPOECxpE19STQ4uj
kJPmnD82ijntTtzqj/K2dFpHvCeAUKCGt9c3deVzYrQIVO4E760hYJ0fuyINMAinzfNx7Ecvyncp
lCWq9K3lKnP00U1XGYhX+phjhaiiYBJeBEOvfDFkixMhZnKSzcc06kxZflKHh+sLou8V2gD5Axav
m7JSBX6EUtCRq0XDicQ8cQTfB4dRMxrWdVMXDTpAKASIkAEiiUWpOk2X5Y/NMGZlMh95r7wlVTXy
rSaXx3AdW5/kcmEC+tQamAREkMiLdMw3qq5s0kIYjlI03UlJor4qcbeZQ3X6xVjW5TdCOAFxBYiE
gDa90JLy2z5X2rxvj8Munu8IWUboalaUuvEMNVUeEkF/gDWlXzQYz9B1XsJUMIjXL0cqauBooWaR
tsdpJ7mlC0ohTGSSXnVpMWGL9PVJ2aK7xlIW8kqUl+1R3VeV1W4bL/GAIgGG1sMwGHOSdmU/l0uj
ha4DPhym0CjaI+jH3KbrN0oqsqDBdML/z5JUiD/IGhkXoS6BRpIyRQqwpNZOe3MGbITcb72V9Mhz
UDlnz2ysbqIgQcwAZAQK+OvPD1o7pEJTtX5zSq1Qw3b7HwaaoMqucMs9q4J9GYPhHeCsxwUOMa6L
bLHn/MKXUN86DlVqGcqmEn7V7Y9Sfma4/uo2gvgOCmoIUxeaJxnE3JPCj1osKoB4i5Wh5wEuVf1e
AKYAOGsMT1jXTV4ea6xMQkg0RHy8C9FwfuxLYD2D9pjVD7J4N6egqT1cN7FycZ7boGIiH3EYeNZg
o7YNGYkwaepqvtVJZu/wUBayyCRRg0l6+18aJotfBOM65iBLE8Jwa6u1GUFV27gDRS0gNkfJ0sH/
QXSSRxZNOmtLqUSPG4s6DmD6mA+JpfUeb/xKRCaH5+qpXnw46sQVicZlJdlU4VkcbH+Xu/4230wJ
hg2A0LBLqwD0muEsdLHidMoXNqmXoWooUGHOsTJCkJ5jTkTyICvPnKJgLY1K9zttAln6hKMthLfi
UJpRzTEWsnJ1nrnkiTFn4RmcYuRtCzGxI+kRlz8hRbEvgXIzvO659FicFOsHAARaiIxQSwK/1bkf
KnzWKFPeNsfwljP2ZJZuBmijyK1CsoTJxB7imhmYL8H1VS7sUgdPnLK4S0bYNToyShdsKo9zuF81
bhkbw7I/WI/q9YWqIBuC0CVqTPS8eNuKKZf0CYlfhKhUt9TBzh/giLbmDO+R8IACL6BKrIO+6jAL
s9Q656H1ixLMb8dI+t7rd436t2+3k+OrOrIf9PPx9qBSfz9VB9EP4S6JiXYVAlj1Km41j+Qikcui
QbsoHtPWyNW3cM4w9oVIjOH/831rZ3fZBhTKsgK+Qf+DFENU4e/HV2mTlIfmoV5A9MZojtym3JZu
eF/ZUK1A9w+Mg+zW/mqyBWg8QomOgQM6l8yTHqdbReyadgKSLX87A8NGaHUIH9P1O2D15sa5Q40H
Kf/FPGk4gga5jXBzT21ioult5sZNy2emBPq865ZWnRDYQwxPwEFU+smdo8mNATMsSp82TXUry2/X
f/8C9EG+kYEBDBABQh8QtHznbjFFcpfKAtwCg+j2ZNVb1apkMxdB3oWvBcmZF4yIP48PEhO1tPa9
Fpbp/nALOamgHqXmqO/JMHW0g0QL2JdUNL5YyfHa9zJESIipqEBCSIy61rh+9Lugq5pjrzW1qXYx
XtoBEPFSK41mnSmsK23VHh7VyPoVTK/q1Kb2ilTqUVQ0x7EwqyqwjWQn1wBhqYx5zrVDjaAItTfI
fGBIlg6NiTrxfJYghJCOt//GV2axj7wA/DmZ3QdW+spa2Yo/nhmkgiLnG72EOgqiyDiByuaN774x
HJIEhfNajHhmgUqvyilXBG5C0FD30+88c080pUj6jXmLnO4xembF+bUL7cwi+ZqLyJiBCFLQCmwi
RL96W4PKcAZ2BPXjHxZW1g4yvxntjEXaC1EHc73rI38MwDzWvfrgwNZTCzpStZU+guj2+q6uOCRA
9xqYRaEiBA0a6qrRw2EWK6gaHJse2T5XmxzXW1X3u41/XTd0OkoXn29hibpmhLbQy2KSyeqI+AwZ
wVVjR4KAuritM4c8tlMn97TopmelyCuVJrjOwjZ133QRl3RVrpJYNv2upxuUdu+B1zar9+hFN+v+
VmQyPa1uLHgwZQWUXaj8UB+zLstSjMq+OfpqCbEkeVMD9d7Vz7oR2IydXT16C1NUnlxVVTuMvdgc
tdCM7sAp5TbgTn+AdtFb8VBbyXPOTM0vILq4HRCiP5dHBbJ2BClKUMEmyc2HPYQqgFoLN+nuD4qw
awdfAJEpKneqKl5Qi/a1Lg6TWJLsGbV/C+kshobIzIZg+Telx7HAFyv3D2oKn/aoY59UUlPx2sne
4Ai3FTzVd4Ud7h82T+VlRVJEZZkHT6uB2hrKT+chJo+mLtbaAW4CQN6sOFp6YpmprErFbKlqypIV
RlYPgUYyxrdnxhxy6uhTKZBSqK4Db32hIKbFYzcqMdYqexCpsep7jA2CtEHzlDeAMVhcdgxrdClq
0ksh4Xlcf9xNixZm5mSv8s/+VEWJbOMn41ysvIwNXICYLUX2giIftbeBBFVDiVzu6Tb+mbaYsJs3
eCIjMbtVdtlDnJEU0GONFgjE9S+2dGGWugl7SPG0UQGzaEVHZggaNFIv4pyRN5vXFqwwg90/5Tt0
Af/gbbJ6iSwXTd2S/uBzhazjg5bv8mPzphItGa/dcUC52aTw8aVLEvmnrhAGHLRMqRsk6ipwFnEw
OEEXrjEBKvjRfPefJztHoykqWMGOxmeQwLM0R10j0FRqNWGEucYJHwj1EyHKbD12iFuLqmCFRvUZ
/4IVgFpX0/0fade1HLeubL+IVQQzX5kmKFnJkvzCGifmnPn1d0G+2+ZAuILse/ToXacHILrR6F69
1lqrIDtA1ClRmJ0al8SiARFugqFgthQUpzikbwjP2rUhbdfO9B1k7H6Jiup+hgnvFDAJ0XPZ5Hkf
SukmavgQokDr+zzWNLFk540WwdeXpbsACBTyvNaMBCPJ8LUya3FIbKv7TkosX8Z04YUqLWBDs6w+
WLNCCkaiQy5IKSyc62K+XLPaPmRDbx8hTpNoB3spiB+BVfQinqbHxdSAkoN07qdh1dqbRtmHYWvO
TtcZ6RVopGtfNaPyaIbmjBSuUIBaMhQ7qEmdutqk2t4YD9PnYpIH6GcVk+1MRdPu1iSfLwt17Z40
fdEcvBROnWkVj2ZMqqsZJCZO3fe1Hw8Ewl79Mt4XfVNfGV0870tQkPq9DhGiSIoqZ5600K1Q7r1f
ZivaU07uvVRDizTpp/BS61Uw3tVdt4dKWeTKHck+5fpYgI3OqL0pUkF8q069q4L2yVe0SNrVNbA7
TW/awftRjOYJbDQBRStK6sQiEGxnPloNNuExWWIckUyX7vTCAIFJQZJ7RUswO2F0895oR1ngZbzI
iVFBWwcCERkMK9K6WgVERKK8Pdnkc7geRx3k9kKRY5ER5podqgwj/3PWnvLaek4k+xpY/4tcGZ7f
30BuRNTAJmihnYRyOvuQLSChN5ta2Z3UGwyhdM4vYlF1B6pkGbMLH5jy4SUsG4vsA9boQHkwjrjm
rKvlc/2SA2ecuOFNetcExY3YsblhZGuPCVXWFMcRkuvupN9L9zjLu9ArL16xTyCIFde5eXFka44J
wWZmTVEmY0PlnXKklypa8F5xkL0P0bLwsjHQ9FtoukBqHp2686glhaOWTyMSadoiLoD8CAOqMEc5
7EURkpvVbm0xRzKO4n5dpQEPPtuhhSmq7ZhhGP4w7iRPRD7GyxOArjJV1PhkaC8zX21cjHC1Q9xk
Rg1GJyN1wvLrPJyMKUTNrXEsknmqHf5LCqapuELxPyiosIpisllZ3dLg4xWfMUNuBs1uKJFnSreq
n39JPPWvG9Ro9Pwxp9PrfPOEro0iHY0Y5tboOgWzoHqZSnf/4OA6rmhw9qBt9kZSWoKm9FJLuNfa
IAeDW+wuIHGLfHB9qL7y3F4rexEWnHtQtiaZg9Iac7S0BaIyuIkobeKeXKfX+iv69R9aZvbWFPOQ
LMtsVu0KpjRpcvAUclCVAqFZ7v4/d5F5RaZdmAwkgR2zBqcgePcCHMkS1JO9cqQFD/HsJe8CAGgI
dyygJm9Bog0UCPNYCdtT2egooyuj+tQadvMiVxMR1MN4yRzSOAMIHnQLkGqdH8MI17YhaVp70hcb
m/jFkpt/uDK3FpiguCxKZBro2p6auoZWSVU13mT2xJHU+ekfvhR9fGPwXEbVhpX3gLRXPU0Sxn0X
1OcPdtA3PoBBn/JT8vJKFj94/3DeX3FqJr6WZaMhzRzCUUnCUZXn+lcD61O3Q1sf3DL9zj6IgvDb
TwVTwEqiVo8FvgF4NUVI5Cov61M/YkR1zQD503Z/vYOwoWsKRR7JUKdkjoM+j5k8yFV9WuYeJBfD
MgdkGYhrdGPsRGpV71Qw6O7DOgl9C7rQ19DEKXdjiVkhKdGsxokA8ReAGt5WAvCb0NIErQzo+N9g
GpLctkdTxRZref0krfU3LZz91iZ+0S2XbWJeTy2uovc3grfXEKXDJqOJhoPEfNbEAKivQX50Uq2v
XVaBPfH2fQOc5IvC50AkD0g91H3Y1+Fc6g3ozo3qRG4qstMaFxpW0C+a7yzigYty9sRTx2/DyrlJ
xhOT0V7UVDerUx7Kk2uUJmCwUWZ4qpqMooMkssWUGJq5bIxyVir4RaEcbecqA62z5GOGM1M86VYL
tP0HlDHe5pd0hVBJgqwg+JbZjDZvxqgKSw1Wj+Y3Dcw9183V6IxuWXjgh5xBaCgc+KAn4fwZogL1
pSNjoDfsG37PLFaGCRiq6rTs5FvpHs9vF98StaIuUG8xerx4H2uocUq354bpEd4kEPEYR+lgwHB8
QBU+3Bmu/mS90CGJFerNGKb5QCObuv97i2VSzn41OmmsYDMju/pA+Rulx5R2sT/STeYUxukKKeAH
iDCQUjDBKMYjqJaVBdbAld+4y8/ZGw/6RRxYD/ZpbB25BQkGXWl0L8oteP6/Nc24SltGul2ZMI3H
oEPyn6MqeL3y/ANPL6Kixwb89pvJcSNryqKcqtMoVW6+gm4HeOdGFo068mLn1gyTjsVjXoMBDeuw
QoVckniBZF2s9J46zz/NVBt2Zd8CrhVOwouR54pby0wEXdQZHSJI6KJ+WtM3Q+E3P0A3AJqU4qG9
bnfCuRO6lDdnc7OjTJpWNkVnLysMTsfkpB3T7xTuEGK8LL/uf1I9c7CHCdl2uedkY5Sp9lcxsUfb
pkazJ3O+7Nu/pGNBlw34X+hQy0A8gEOecYFuaiMDlFPIBNurEEoRkRY53SQiHnt9d7N7BwUjBDAC
yjUAZM5jSa4QMvbL0pyIVfsJiY5Gll1NJD8UePk55rA8RLb6pQnN0qmVtBBk2Dxf0IGshr63rAIa
wFhX26hT47FtTush6xFL9Ic4SQQ2OJAYPCcNvIQwJ6Gipc2ErrotUewY0gadrtFTXDto8Yz9pTeb
PYQOefxAuePtQ5bWfWnegvlmA/wl59saSmszdkNfwSbgKqVvuNWX7Ee5rxKHKmUCRAs62tpNiJvc
h3fCFgbnakIeDBQtWJiQoLK3YWOWeUTCvEZFGMofJboYORAlteWkNzaw5IsXQ3rkG4Q6xbpbHJAE
lg6pXQ3oYc16UyjLcwnAykRCrnGZrO6QH63VffgaIR/HUMIzYBnJHTllQrIkjj+emWXiXbasiSWX
MIv2RpBqsBY+vp+4ccIMlYXHH7wFOAXmsBpzGEdjOyHhT+KHZU58S9ILx1R2lXBcll4yjFeiHI0S
CAIA/JJt0yhtWM6aiu9HSWKoxjWFjWWvgI9WOMXN2zmgyQEFknHVoiV8flZRTdW6AQLhpy5HcF4b
VzF+vL9z3DOxNcFEaJJFQwxNgPo0BwAnLz55oMPb3+yrX4P3NeoE4gjNc3zg5P8sjAnRdtLNtUmt
ajuLjun9L8c15LNP5TVq6JGbfBPD9HkhFVVp+mLDjtqY0zrfzxUCWJaE3v5pUOzaTWeruMRDJrns
R7W+SKVBvtFRgPX6Bt22Ki3UwFSjRnB78M6qaiLuUKwSJkmY28PSJNOojLk85Y3q2pIXExD0Qlsl
eRB8Wd5JVS0Z6a8FUtk3QgiTPJbGGOsIdM+jR4XhUs+AUNtwOX9AMo3uHOsWG2Nsr1QrrW4yehjL
1Z9dfYchsbwTODnvdQZM++8Fsfeu0RV1VFAb5n0k+ebgUt41yV+vyXpQguRZ/DjjesfWJJNyDnEp
p1MNk7UHxq2d4lYR2k4QRaewMvt2/RniBfORxij3lGzWSjO5zUMiG8O2I3StdIhcDeaD9SMCsoxq
M4Ld51KGHKSYVoh3N2kotNIRIDquxnilldsdWIVwNK10tRxJQ+ZLSgsLzvedTXboHgk+Ke/UbAyy
p2asy1iRh7E8mcmlgRmFsXBWQ+BvIhuMv2nN2BY54Fgno4ycsCjAEfNlDX8InI2TWZPtSpiDAgw/
fnyOlRhXuNarO8r4K7mgpqCCkyhHHkSdbN4BAZgS0lP4Q0mEuRrqugDb3WoXJxBSS919K+du1T+F
IHIUrIzuD+vZW0PMBaH2PQknA4ZAqvdtPOSBjNo/cfDI2+dX2dP71rgncLMq5gS2ipxHElqkp6bX
j7Edg8eqBOFhZVXQLa9QkLHK8ev7Jnl3LOpJhGAfMTTJ4m27Qp70SsrK0zREfoeZnKwTRGKuBR0z
wQYYq3D9MJ+KxFrRqXVYnGaQ6RTj/RIG7y+B01LDQCsGIDGZiEILBnHOo8VQZpBF0rBtnQ9KfvlU
3SaPRoJ0kpJBVLWQtY53+FDRxblDmxI7R31uE53qoZiGWFNxWdvKPpbvohi8noCPROEgeCLwLWFZ
9KpEQ5RZmV6Xg7EuWnkqVIhKjQb4nnF9Xg+a/nlqlO/v7yPv9BkQN1YxOaXBIBMqVkWNCxRWy1Oj
aZ8iq7mfu+gYr+NOSVYQpEKS5n173OsFU1OYe8ZGYiuZ1Y1xPIfjVJWn7igfMdSkuKpHqWzmO1RS
wPHrto72lP4QPkJoNGJ92sRsP6aFFTTr2SJONHRJRTBmh55oeCv7ZVA0jvIdCqcYEANdl6hIzmlA
YVzRpF0ADF2jKcp4QKVOSrGkBo0heHNdVT/A1A9Jx/JovwjpNbhrQ2oHfBpKgG9yPMtIrXDK9ALI
zfjT6+y9r+9owQ9vOjFan36hNzu5sUbP78YTCskOm0jXipOM0cjOGR6pyjDCfpDvs+ADxT6+PSAd
KDwAeqfMiVmmuCPjjNVNrnTTPoQo7h/7fXFZXverk4LLXhIEL17Bj1AK3/8s0ui2WeFk0m43gcUh
du2bRXfaS+CmnBRkHsWzFTvKt9cxtQ/tLv9b/rHNxJmhRdsjAs/bSb2Pv5OH+SkMNNuhWpWvejH/
5hebtTJf01wyM80mnFOQCH/WAyjURM7w0vq0d2S+CKVH3qLD4BY2QKKANNJCD+MWq17Wml1ha+Vj
slcv2r2+wxw57V36gkDDu8S3lphLXI7XdswaQhdWnCiVNwQWb0ZfB0utCCjATdO3tpg7HFUzEPJF
cIkMSs05Kn4R3seao4CwEeamC1FZmBtF0RgDn4cBxMWbF5VE2Xv6WS0oyYKjOq888F74Uvulo+5m
n6IvJGHjjwOcVFG++WOVnt2NX4yzUWtogRUUbr/8HA+F4RjQc5Hc9ZZSS+nH1jePVOpUA42j6KTS
PWTDztY4EwYwQ6lLSQ/j2q5Fyb/AsOFHJJuof70xA2Yz/KHS/2bkFojCBKKqUnGK2q9lvTfV5zQX
pOf8r4fpWkpgotJ5vPN9tMKwSJUK2RH6w8bRAECbCvDOd9M366Y7UMkf3TOFxBHclAl3LqqbFFso
s6WAEIMflQImzNcHFvU+CgpfjzWorNorYUOKlwKir4DurYVD+qbqJ6mFGaMmmON7aUfJSZ9p+IRw
K/kJtXi/dv+aYw0FI1oB/88gC+oaI2K3fWflQGoTzJ5ktyWIsF3zFrTC/qu4sC66J3ixemuRSZ5I
s45ZYmOJGG/E9EnnFj+iqw5j+8YFCEdEDsD9fltzjPuFxGyrfsEC6ZDq6hkueTJ9+jxOL+S9CGTP
y0JRrKJ0RZhQBd3I+RnNLcgNdYUCd1uuIh1Y3jkwbLzLyd9P5OGz/THEApBW2RinaIShNB+ctUxd
SFk6RYmyHGa9BHfCG4mV1zOyMcZ8MbW0lDqU1+JktIW0K8HudtkSWXLbeTbudK3PDuFc2D+rulxc
JPtJUJll7CqplD4UsfKjmlMbCFpURMqoGdxUBWK1bTo1UBoS7dHzrfyyHmwoZIbNwxx1xr4JC9kz
anlyFFKvDrhxCjcz8srDsHbllpVRu1qtWbsEJgHh7FHQGUIpWEY1vARYxRqdstTkazkrfnT9XD+N
Y5R7GL1TgHHtAehb5yaI2saGsk9NCsde9MntWyXxZUMd3TasMg8k9MmuHVFoGBXoBOSJRIKxqjC6
Oh2K+SntfhqY1FDnl7ww+ovcLAJ9tepDcjH3LWCD1d6eLnKQoI64W+yKOIDjQoQm0RYXsruFv2hK
5aQt3lxxYI9z9mmaZHJVAzgHAuHIVlxjxdt5zNfqtl/l6VpGXcVX1Uw/LlJeO3Gn5vvBjM3DGoXR
F7O19ZsUlNJuGi6VPyy55c/TgJBRmmAdUxvbn7IWEpJJre9VvbSwX/mwj/IuO8iFbTlr1qkeGaEt
ERs6ZnuwtlBqJ9fuShS0GgtL1e3ukDfhcNu2WrNP2jXywBMXORYg5YkzlH14WUhzf1DCZLypADT2
CCWYmpuO+F2oRru5Kkz8h525eu8fUM4dh5EdVInp4wg8LoyHV1JoJHG9/LrjKLdh+/qcFfYoObkR
2lyU4AE1We3NY0hrDD1MupE+ThTkYR2AAuUFzcSyG2EexgmSuGzQNcS0qgVIBBNIWnsc6qnq6ZrG
y8IfMRjUQbmVPk7EPFc8NMLWGssOaTXzYo3G6x1HVDdZ/WF9zdxN37iZkrvuAOq/wBYMJHEe0WdG
maii1QPpwftcnJSM6iYvvScVWFscBZJVHKemFCCROFfrmT3mmEDfsSznFYs07RDUxJ8SRQAK5RpQ
UB0CpJeA041JUNRZ1vIsbPDNQITcSJnbFp/fP+nclBlVB/C3gdMSCSxjAmqs7YoMvUBPMrxNvw+7
6get9U7egmGOvSSUIeR8I1rl+G2PeQ7Yc4eZfblGzgVm2X5UHODFJv17Gf8gwmlG3ot1a4s58tk6
Z0aadcVp/WbtCA49LZ5Pn4BmO/RX4qXxDv12bSx7RZ0qa2XYWButNZQveJWj8THui2cqAGAQALGF
uYhgiSxAD2pXlVbqLS2/WTsZoLHkCMFK5CIKwE0fKAJwosjZEpkjT8DaYvZoh7ymWsSjApnW5RRA
vXsX+uQgOJwia8xbQ4kwejECyXFKL/tLxU8gNKA5ObTDPsI1xXG2s6XRf9+8qvpZtkq1xVbq8lMz
P0XJi2A1IgNMSWHp+xI3I/bOumovjdzpUMmg4s9F6f6S7wlDVwQrF/m3wtQV0G8BoeZCz+Tz8Dn8
jI4/5A57vypcgJaP4qEH3rtt43MKE08Sa8mlidArTftu5s+h/KnORNB8fk78O4YoTAxR1Gk0i4WG
xSsZsC9Qdalec1X3zhCk16HTHpUAL2+hSgsNF+yTFCFSRxoO8RkgQc8PCFKbGZxN2EqobBySo43i
HmXiFnIC05//1o4KOjz0afGBmGusyNTQzKuiOOWVA7FbLymc4QuUB42X9AlB0wJJqT98B06DTMKA
wj2jqAr/Z5vx71FqQjLPORoG4eAs0XWYPf+LF2wsMLu4Zhh66wgsSGiu3CmuXqKnCTfwh9bLvoNu
pLhRRBy2olWxrq2kEC5Ctngy4tukeqmnW8GiuCdysyjGtec6kqMhw6L6wNjNHsqxdLCi2Jl+dRnv
Uz/FiKeoP8H1tI1NxrMHY4hIFeM4FtCVNqBI0o26o1uCnEq0MsafC4hgGEQqEfCX3MGgsAMQdKq+
2IqwUs+9yjbrYbx61Spptk1qyVeDXEW6CI2pnebE1+rnrnQmqCq+/9X4G4hhKYxzA2zGZsRhKAMv
WyfFKU4v5fqOKC/9JLrBOBk+0EG/bbB5sI3JUClScDDyyxD8UsVOPjQHCElBoUuYC/A/1R9bTNzA
dHE3htR3G1/FLFZxT8vIFmovauv0p/LnaKHx0Xyvd0JwJz9i/bHMRA0TZdAh1LCTgwu9JVAPdG6W
OerlL/l4vD9Hp3oAmcoxf4Qsy/tfkV+OsYATtNF5QaeH8b3Y6gFZWF+rPyQo9rlXE3AcGk5+XQVG
JZzq48aSjTnG7eRuHZdG0fJTtZzS4qcyRqIFcb6joaJnig4SoFcqG/+jIcyXZJ5y5AkZcHqvPF2z
I6tOdmV4o6+6gAgDofQiqgDxcoUzw8xnlLuiRVljzZG/Zted0980VIMTMeywHJrsH9NXA3VQDD0A
5gkiRya6SFUB0eCmpaU0BaKXGLJrn8zOgZrGSfXLKzlyFEHRl+P0ZxaZKJP1yB5mqc9PZn87L1+7
eKcnpugLcs7ImRGaSWxSyUZWp2zVmvyUTZ7xJbmbdpVrvJB61zwrQe5nmTsJSd4EC2MfH3Gyzt1I
YLO39kMYOaPlqcm3v/e17cLYo2mWaMsnLYzMoEALd8Mue+wwbOdTXeIG8hmCCM09kZoOb0MWBEIT
tkut5LMyxxG6cNptf2lDHsHylu+0lAyY/03uCrmk6QlnUi+AC/7YYxKFWqmrLIvQheuDHu/Faocn
t2/vfokVi/yN+8U2VSYmXjd9ZWtViSrTaPiSkng1RPEw4y/4ZJwbyNA3NQTmwBNJVkhEH6W/yvGU
ED76RDUibaF4LucaODPFHPtxrSKTaHhBEQsgxijc10Xmyi0M5aVTtIA1D6WAOJpwbYKzDkMTmg3S
OiaCpOOihcYk5af6mxK7smsdO0xkzk/Sc+bD6TwdfB6VM55QCm3E8i68T4jA9ds6s7lyHC9ZHML6
5K6D2z/Q5nS2q9BeQWca0pjgpxCXubhesbXK7HM8JGDL7nHdopwK3tvnDsStEmX1VbzV/8fZchVY
eR1stOgYoyHHWKxkdUzq3M7/m/eeL+KvGIOjbo8quyBE8250kDpirJGyguO1xVjTEq1IrBY3ug5a
R4q0BHz0Uw0/BH3JTogyUDk+j9Ir7lubTmCzGKlIj8H7nL9aGz0NAr4X8350koO9g5T9PYi2PIFH
igwyh6YbGimM0Xw4xbGHsTQoC3Y/kkfK0yRXjm44NUopApO8C2m7RmZH9QaylFGKNaLTOfmKPzym
3loeMsAEm8N0087u0AuvWt53BH88+uKAG+smkJ3n16Ba9e2ixmEGQgnI06IWJl0PQfFAS87iUhgn
EJwZo7u+uXMnDbN+nWVnpyaJnRKtkToMPfSJvFmxdqv5JE+J4JrnbCqWhXIAmGLAdm3T4LCxCFnr
PF77DJdht3yyG+WijWrRWeEEGIzr6xZkNgDFB3j73IaBEZVWr1OEt36n7MoDuPXg6qbtpjioVys4
hdud7QnV5rlL25hljqgkWWZURzDb/cQLPZC+Rj+UGwvY+NYt7g3gf0VvMR4+3gQAjk6+AgOnmsxm
jqoyT20Ci4DlHwcMNsxHaSfjoSR6rHCya/DlA2qHlysIJTRmR5WJEEwv41DKRuUYDWBLpNhJpA1a
DIgK3I7j6We2mG1swKWXExtncmoD5Tjgc4FlKgRJp6FcdpcEij0iT6e/nklgziwyjt4uazehs5ed
dOk4TCOaY0ES/lSkRxnswu+v7rV0+I4ttmNcoVmrK7OVnUY0jAPZR0uSVj0018DQK6jgHsgtWJTN
n0g2MNjTevUhuo6vIq8tPzDMTBf23o9hkilSRaAtLDX8GBu4ccAPp8suAeOPDx4syZ2gQOVUrZkR
B9JQ2pdsmrK9YDsEH1tnol1IukmF/lr2WhqnH9oOXTtyTPXQpricMcSNpKt0Y4xAyE7lJYFWOD1e
rE/J0/u/hBt3N0ecLVTGix5LSY4jTgEK9DFegNJ0du1djmzkH0Du2xOn01CyiYKtOerSaOEUNJoJ
qirE3rl0lLAX+BIvIhmAVQLGYqNXxeJGNbuOSCwp2SkOF2cyFycSUcHyQu3WAvP9xnYZmppamKbq
BTO+gzxAr+bv6Ygx/7dZB3NN5SEBH0qtZsA1RbKnV5362Iw1tu39M8DbLtAUoDYH4OtbaLlWqCmC
j4ztkqzWtQpFvwHYPPr+vhXeMNXrXD24tyE/Agru84+PZlCrF2kHrwtWUIV5jXIVu2Rf7Ea84QcF
FeSL+Uvsi3B33NUhQwQkxgDwnCWDhOR9r4JVE6tL1NtikfetvezeX5rIBP33zbGGNvrQkrrOTjMZ
ErcMuxQFrSQORUkEr2mILfyzFubiU6bcHqcQhjo/fSDAYBduuZ+qAN0MjLPL+1ESFj5fH0VssNza
ZGpYqtRbFYAhGQo9i+m98i7eS0iw/c5LPhUvtdv+yPcf6bFxLl+wk4LwW4dohwUyv/NdLbOoJ9Uc
pqfQLoJ2LIO1z50w2ZPw8/ufj+PMlAgOfM4qQO5vyLCSZayKYTTTE8Go29B9bmK0iUpBoOUaUXSA
+BR4NCZVzlcDvr+ltlcYGcPjkKZOhDFJIxYVODmJLYbo6OSwoiLXZKf2ckA52lWZk9NAjn1RuLEE
Rt7pZSi+RNq3sdfd93eOdzjO7DFx0BzGAgjwKTmF8XSvFZG0R0PvvimtoIj0naqUHvKa1UnSKnVI
B5wtbhoHYxQvAK/dj729Aw1ZoA75LjGFDWHejm/3gomeppHGcRHit3U+CYB59frQs0Yc3AGkE2B8
um9/qKNQsIETC+CglkbZpTCfwSbhmMSc0igx4lOt9aGTkOSQA9UliNgK1wrVcQKHBMHoJBMIwBuq
p6shx5BQmz4PIA5anfGSSlfaeKVBPq10h8DeNd9ph4ym/Dk6j9LhH0Ir1VP4/SuY0JCN2oxB4zWG
8pfq6VAYS6vg/QPGO89bC4zXgJQhBoQY6yzyJ116MPXVWdJHSfYkFGom0Swqb1ctNFJVENviA7IV
ywY8BoBetbCmdPnRXEfJNbR6ETkN3wweaFB2RCWKLZDoSb+CE6+MT8ttBb6X7xjOdu27xB2e1YVy
vlwse1EdgecLFgTTwEuEP4xon0eftp2qSeuwsj5qj03ROpE071JbOHbOXdrGDvOIyYe+jgyF2glw
XUBkQ/8qFY7mGZiG0C7BthI7ImFJHjKb8ucAJYRPh8IMYxO5Szyn4RSjAjT41XXsmhfd1fi0pCDv
WX+qfususmP9U3fgzC7zfJLwOgzjvI9PGQRWizuzC6r16/vHn3cF/lmaITNEf020jqOujPEplTCs
A63RwTyQ9vPcC2UDaTBkbnmLcoQgM8Ob+o22MCnXTsZ8XoxnwOhVd80RYCSHKjFGL+VRTArJO482
BTKCXdCkLL3n53HSVGh/rUZ0UqXA7p4SKQZhvOh24h3GrRHmcsraVavbXoogOXozFlfhev/+1+HV
VkHi8GcVzA0TK6hb6ysMWI9D7ig+MJml00a0OBe0znpVPoqe7P+HSWAuQO9H0AxjDl0f26Rq+ijG
tHxzouXA9cnwsgPKE7RML66UcT8UPpKBw4fJP5ZryGjDQak0JTrZfXKsCyNYSBoQXfp78CKUEGGF
QDYEwBhmJ1erp3JbcXQaSebqU+bM0PJ4/2txTsOZCfrvmyQ9rnoMqwOTBmJEKMP2YNE2/P+fBbqX
GwuJKdlSqcBCH16ZU+gj/RBY4MSDszUwF+4QVqbeyLCg9+l1nQGcNfyYgPCPdBHsnvPdzywxF0aT
gCqh0mGp0G5j/apKLaerY/f9DeMZwScH8YOF3vWbeYWwXNp+Kaby1Ovfh/HJWAOjOLxvgvdkgsDB
bxts4alTrEazBtgwrtoKzI4YIt2RO4MmSTezn/tojgtM8g7a1iIT2/K5maCGCoth9Vm2fW0UzbqL
DDBxzQjDXlbpkkaa4QPlleqCyPbWggZvRwX59UpATZ45yRKeXoWGVmpRDKmHeLOCUaITKhcIzLDf
JowpTU0LM8stZrciB4qTeNH2R5CeYOYIcDm0BkVt4tdQcn7Tna1NZz7PHFpxNjdReYrmZWfFlj+W
9W4liVvn2S6fDSfTwLqXtB7RY0fDxdT1X4cl8YYJ83IzcCrLFYqFDiDS/iR9ztuLksgoZCmLt8jq
RRaCEzEOD2qUHu3OdqQU14E6HYdx9Ehee8sIEGJDBI70Ni7odDIA9XAQOqM9xcQF6F0DOGQb4Ret
0rx5+EGAl7Oh3TN3AoQX/fDnm3duiAkLa6xYYaTp4Zf0QNUDx726UzC7L3IhToUfdw1uVgz1QfIL
M6fMAUzbVG8M2fyim6OfkcoJ1+ISvVM3zzAKaiI1mXR/KgJpeBDEC+o85yukxwPspcB5YfKB7RGP
S7mQEYUqoAioJvq6t11yqx6pdGfkSYHA2tsICGsoSmFci2ggXmD2E9gPRbJVTAVYj/CCV1VNC8NA
yCDIT9VVKCXHJ9FbgJNDnBtlEuZFj+Yh6YEtNq7moAZkiHKAdEF5+qAEE3dLN4tkPqYK2bYwI7C3
3ELGMKge5UP/c/HolpqfREAJTkGbro7KZtAhmTcTk3ELfu/YAoZhxMSUMx4IZVJ3JN35GN/y/7Gb
f+wxvjc1RgJ174yO9ZKguStvpLvCJV/i69d2G+CcAl8XGmTOjDQUlYZcHZMr+HwJvDD1kl3+GSEJ
MmQfYKJTeR6x2VDmuMikrSWywp58OyHLdQ2320mudTmDwsMDh7uQM0b4CZkDE6nWgMEtWFyORU5n
nXZ0zIRAh5KqC/RCsLbIoMq8szQZjZ9kAea38zOq1XgI95TjjhLsfYDfju8Pv0+MytxAQzFo1kJx
nuEVprHXByDnoK3Z+/kMLlTM/v09ROLMI1QmX4iXWQOFJ7bzlfRHQ8OtcvXr3AGJjDE6cMKDIKqJ
FkhP1CYRHgk4GDN6YuzY6T0qDwmkixsvKALoH2Gh4p1QZKvor9N6CkhYzu2FZNVVUuLzjQEBrSww
Lq/snQG4EsNhVx8/gJ/lmkTNGEVWOs/PAkGqMs47YuEbpocWA9kHyturHTQH7C8lrTgIpc94uRIo
0n4bZLwwX7t5yFYK9LdL6Rb0kHOgqlImoHTnBpetGcb1ZiUqlHTFVk5ufYkmNIVZZrgc6tWVjlRb
SdjM5+4kyg6UzQvQahaSa+VRm4wU458e0BZS3Gk3fqXcJMifHQqpERrk3bmA/xpUoRIUqSxOsM16
KymHFLg9bxxc2tDAdO5eK91vgJJea2CZxjtaBCXlcMuAGGhjlX7fjU/ooWpHcgar5Jvigplkb9/1
Dh7uQXVjiRxetEL67xtbSgt28iLClUTuM+NCVV3Zz73oaLrdfK98n8FnS989/6B5e75E5ia0c5Qs
chVLRA0J5NWIM40LZhLdzwEpRzf9A0gQ/uH58y0Zz48kSykrajLJ0VHsrodHA8m7q9wMl5Hb3WQe
+uaC4MbdXB2EGuDU5bAvh3JmRtmCze38+oDKfuGH8HsgsZzkuwVKaSrpcCuwyQuoaF/+tsnsrJRC
N9YkcH7tatRgtvDTAHmpFqhH0LaJ70NusNnYY7Z1Nkfsq401Tu7gt4fpcdwPAYHYWYs5zw8w+vHD
DjB16NKCxffNuBSxoQg1gtUaPlkeKIodonK7HuMcUJQDSXfzVbCh9Ipls3yAen7bY7wxgkxsFANR
foJwZP/aOEl2Zu79cgz9X+7DrTXGH7so6cdqRkraP2OU6fV6ktC47X9Co0YW1vo5jXb44WZxzGkp
wSBolhrdzG/J9erZAZhKvmJwEJqZGuoexFcuOgx0175gU7nOaKAjBTE55W37pDeWeFVinNLBzQ8d
iInAOYu3TKEgaftIg5gfUzcGqdts4pxZyHmt9jim2m17mUAZPdrV+SvwTIIM9furoxffmxOzsUUX
v7EVoTJg6TVsjUF/6HbZjg6yKnthN4Pr6gb+v1AUgzm2OWRAvmtpLbomDA6Otdev3gJqp/BZRjKq
6FfClg3/q/02yE4ddUmfg74CBmmblAaWUKeggsB6fTBNXw1ZsJPcbBs1uf+WaLP5r9ZkUGLHjS8f
MXXkEbCEpiC1plwGyhN0eFbVef/bcYqA8AgTjQaIVr6ShDEfr5WNISlhcdGCwZ9RY/qON4xfPM+W
W68+8UHgKIQpck/MxigTY5I6iSPo09IvGe0L0J/pO3piRBjF14rEm5O5scNEF7VulkKPYKccm0NZ
HeL8i7pCxTXMPbO5aFqUgvpHc/2RrJ/yaNpPtuaGoIKvwr1mgt1EWQS7zb0gN7+HCT9VocUJIfg9
WYm5oOIWGbuTT6JElesnGyvMFZWDVjFLEliJL5vP0UVzhV7tpfIcuVUgbnTz76eNNSb7nkBT0g7N
q5P0l8t146KrWbiNt7pIUj8tvSO8M7huubHIJOJyS7QZzCxwy6N9QwkXaR1jPNafqY7lPzEEbl3k
TavRaLrK7tTXuLP4aP8FYe3MKHypfnzspw/kbtxjAq4K/IFh+w0cLFOTJe1aMCPN6ycr+WHASNU+
CRyfe0qA1AfnLXhT3oC/WmKC+nNUMSF2A60vf70IA/mZuBAVA2GX8GXB/WYba4zHyz2obkzkwCAp
B79pcxdjatm1/4e06+yNW2e6v0iAevmqttr1upfE+iI4Tb13/fr30Ln3WsvVu0z8IDAQwIBHQw6H
wynn3LT29EvMLfmquJYfLiu4EaihCkhK+oDng3+jrKSKADIUCCHOWqSa+ngbj5x9WcJGeV1ei6DB
j0sDL11ew9hK486WmHqyVd5PnSnvxaf8KPwqEX/y6Pa+Zea5GLrRONoVwM81kYNg/bkBkYriDHeC
hximwVh7hqH9aVf44xdmdpQllpjU6qLnY25UkcDIgaWt3neDOd60YOI2ALugN3aCTrfPwOSdLjGx
q5VIBRgZQJCESHk3HQWPZNX7fXJgwrtt2OfJVhLVV3ICHcDFyQI5wbXytRd3EuotmH6NTMAlRYup
Xs3fmOCRW8spvrfwgGYVqRnKT8uhmKRAEMAAC5hcjiTFPT5nHBLOgVeLCDFEcIM9Mm1nw7kIa6mU
v55GUUCFAFLDt2afOmSkLLmTEGKQJHAUWstz5CicOTcW47Sw1KUOpDHVuP54EUNeh/JNra3ygJsi
jM3khoxTN5b4rfeYKe+tfUVXIVpgABCFHkY6ApgqOQsGHtq+RAEmYwsMfryzowpIsqtXf3Afkl2j
Yg70ZH5IpO74SIobTWohMdqXNwUxo6vs7jeuJHJgs6WbAAauTY0zWT1nW7HcezsoBoGR1QOn26kR
J52ajSURPd/PIKVEC7EZvAbucpicjhCYMmewNm0J/af/CqROzaCGUTYpEKjoQGGZXrglN3XmTbW9
hx9SqD2MJE4OAOyUAeu4xtOJDEVoTvT2Owr/A44JllbUDmbCOCdcAK1KZ7BrdE3xP2OfcxRHwxkR
0X9hjVfMY7l5OlZLSTmDMI0TgZvm7G25JcRu4016j3vRrmNTsHS3sUbmY5iocW6oH8tKOYIw1ka9
miGx42Yzqhsn03gzW3gwyz0zjj5rB6mjz8W4KY0UK4pp5/vpCEJDMn7Vu4DaC8wUPCERKwZmLCc9
xl0tIOhaNGKZ7yQvGCh1Y9mcK1MDtispJXDVH7g4hp50l6RuDEMlkAMIFHc84FKnLi35abImoA0s
P/F+Y0G1bVSDf3eA/3MC6dnArOWMYozgVPkDmSMfvO890Oi6HashYetMSOAyJRivpH+aci150eVh
RqJFNTuEJWfm/cEAkNplOzkXoqC0jR5MILqivE33H/RjUguY6Ax8foidtpPNJELZTmHAzZ07aCIF
veYqSC/PwRIwnFKPEB74RpHYY7TP8Qgb+/tELrxJ+fL3Gq27D4jGq7AiKWIpkwdoNAyG2Saa2cU/
EqEwL0s5N3byeAfwnIih+3PG8SSqNaFOBNUfs8HpecFKVN67LGLjmXci490QV5oMU1VkGb+ovryT
3MIWrsIDCJo6zKfILqaXQXzJStUztHpPca0kgtZnmVNxVv3W+V3+F1HNVTGLPjgEuED8Fslml9iX
9Xw/oqde8VRPKsbF8NlYpQWkcl6x550IOZfS5J3cSe+D0QS0qoMB2MWZn4yDejXcEMfMGtw+d8yn
n0CdtT5SULwvsdT91LlK7QbJbC3aVS28XdZ1Y+j/VBDZgdUKTwLXTWUDQep9EyAEJTC8GD285++W
XWsXb1FrznvxCvjNe+YIAktJ6mRU0cxpXI91BtvkrnpSLYy7LR7aoQ1T8gW8rWcv/mbs828Mnc/T
26c6U5f7GCfalC+QOx4wwY2hPjIUP7r5XcPE8zl3Z6eiqCt9LI2ww2AL9lG5R57bHJsnrvn7Tl4V
dLcg0yUjakgdUutYTuFYNX2n+kvagy/tXot/Xl6xDS0MtJ5i2o4w955hszeSkmtdVat+ob5k/V0r
TWZj/PrfZFCHTuFGDAZJlepr/MuQuzH3Xch2l0Wce324RzTQaoIG8rzzC6xFJ7y8NKqfxLk1qaLZ
45rB+27EFEjKcl3keyknciKMOlhGuXDzpEAYf0/g0NtdYAs38Z4QuvJXzGf5WdSBl6sCCiH0W5P+
dLoROTAaLu2RRvKHr8Z3zhx36MxyBiu4nQDx+AdFFNLycaIdJY86QhHA+/o00Qx0ujX7+oCOvl35
RNAIWEHH+YOGkkSdIBDSGJ0MGjZ/+po8iQ4mIjEBrN/Ge4wm28AEsZncI2fWTkmkguKyjcaKDBni
0hHcxS7sgDOHK86a8G4LzOI+Ss3+E5UNSioVHzd83o9pjRUlLSEqYEjGZGeAcrjfRwcpsfMvl8/C
OfPBqTy6sMFXTZVlQALz+R0gCo/pQd2DurLaTQewV+I5Xrq9N+9SPIBy3mTOVZ8dRUo6VeTI60EB
LiPWWOtNkD06skMOiH4U7zIUi1U3u18c0Uxd5kEhy3jBcA3KzQBbAmxwNQQ39uIifwUoPg68hSUS
5NN99TLfaoAoqm8L1DyiZ2aofhbPCAhrebTeoYlERiRNeWodvRVNEmOTJ1exewcP2V3n9bZqk6E7
AjfD0nfDlk8EUud0GrJCmpAK8hOgkQduGz8LrJrcuQhRAqIUUDvAQoR+EeqAhqrahKNWSr6eNq3Z
KtFrlM4P5TDvL1vsuclADv4hnwvuoTMSKTEMQUG6FJK/gKcqmxJb0b9MU+jU3Depv78sa8PrSJoB
IaAfAuCTSE9clIDtAB5wqMMHJKJJ3LdCWjXINmVofUMXBZPv/HwdMRBJLieBNN6c2UYNlLMqFxvd
j4xnpUncaak9PmWNwJ6Xv8G+SObckA9HwgTjiacBn1EOVa+Ite4rOHiE7SizF/jU92GmH6hFo3+B
RZV9XtKETMCuGACwAVPwGVBIHuZRyQ8BLt79+Asjyp7m8LejzR1E9Nex7PH8jEEYgCjxSkVCVaAV
BB2xkC89hIlgQUXHEvrUGcZBDs2pD4EECZVSAQk28B1TFt8vqpy1UazBVaPh7EfhEu/B/1DuOcBC
yG6C7iHlbmHMAG0sIhbu3frBvUMm+U43Tg6A+FI3CCg6WwUuZIS+rMgtvBxNUrynsKSdryJ6JCRV
QJM3jjRPgx2nUTEoQPlQsGX6QT1IaJAioMAjBunJzCC7PPSejjld1VOJ1KoWHQCs0i5QfCFWjo0r
HwK+8MLb3mxsHcV+gsxFmgjVY84Dw5T/I9Lx8509/Qbq6h9FOa+rHloPgKGX6sbkpt4chQdBf2HY
0PlpP5VE7aYWCUo/TZAU7Qd7is1pMAEvsht4eBn5tliQrU3BD/7KTDIyVKSbefNeXJKggGDpsdgb
bvaovxKKS+EQg80NTyDwq9VXTcI4M5vqyqApQVocKReVvu9VZP3VVFd8zXirNbcB3VKXsULu8yAY
a7oSQt3twLxV+yWUFOQnMuQUvfAQI2gL74oHgjrIrgpvLuVKHuVKharMF4HDUupI57TzU6HdN+Uv
KRUthrGQDz87GitB1FsiTstsCgdV8WtkowkWfggE68rh3dKNb1kRN2uryO9XGYGqShIxrLCKyCZZ
tXanAu9HLVlTWhs37OlmkcVdiZFGaVGlQFH88E09ELCOyUut9CgcjAPJzQK/nRE/bHq01SJS/gWo
TaA2RHOdnxTo7NbeRIMRNLAEUM5DEHPMAUZYuDhH20OH6abyb+eLCNSWKoF7Crz30hm1b1QCkzgZ
RcWfDyHIrlIQhsluxqyEnimCKXh0U6JHTsEzGZiMp1uDGkQux8ZQ+Ul0l8bf23FkGPTZwaEEUAeH
a1Uub7ix8sNkX+YpYEt4U9DtUmIVHM9smQjCI4YHJvXGuJKINgo+5KfKN1TM8CCRp4uLHZQskptN
McDtERTENwBPpna+jju5nRFY+bOqowZ2BP4qZuQYOevzXSEEZyL5QW8Y3vKnu4Lh2aSQx670FVm+
Dio8QdH8dtnRnO8LEaHIwIiFnZ2F8qIeFfWAWM0H8G2YSug6U9HwvXQVY/83VQH4lMijx5Q/wyoG
IWQiNspY+MZsmEnfWwO25rIqLBHUlkygVELHNURk2XPa36u4Yv83AdR2DIOeADIeAvjqpsi+yvLb
3/99IIWitIOOUcBtUGckrMGMJmP6Fwn9l4nDm5STP6HBWgJZwpUHTqeWK+cWErjqVYhrE7ONDAnn
Th444msR1F0y5flSd8IAJSzpq1KCvl66Cl6/p7FZAY4bWP79N1ZWecuG1yLP7pVWMIagL/zJWKwY
nEVZZ3HhdRq7l/eH7O/JnUxUw5MXwKp4lZ6x4YrczGfclBa+AKQ6VxTb3BrzSbT4QsfLqlRDu1dK
Baiy6m2YjayM7NljGNJlXkIyE4SOKrDJTvduQQZbUsek9Ecjs9XspdLuB7SiltlDB8Dqy5pureha
lngqC0W4VlL4uPRrsKoo6k6pAU/d/ghL77KcTWuRkeTVAWwlgdSRUipBd/QUj7AW5TFoTAFEcSB1
0e3JKp/AaMETGh6zZjCgnLtuLCRuVQwIIzQ9G44KZy7KetDn+UW4Ezq4bfwvYL0Yt5wREDJFPKUg
Ad71dAW5uNemrJhyXx2epTk2C2SdLq/dlhoK5qyAxolODIXucUllvhyLXMv9vkTuN+gfein3Rk5i
GP2mIisx1OHCLTrEk6pAEd7nyh8lx9iN8+wE7JpcoiTzoqORhTIBXuzSqtCNHCG8esgGDDwtmDi6
D2wlNcvjbMvHUTerZ1aabOsw49rkdXBtChhcoZx5KNflwNd67ustEDhLRb5dlmlnoIXW5KuyNzO+
i82hTjKnq4XZubx353VVojTyFaCowYDe2XhHMlZcHkl87tdc5wpVbiGQtOeptRQhRhBZ7Uat9bIc
ZUcx0Ex+FO0+5R1Z+ZQRaYCKBqoiKSRRiw+y0bCdR6ChSYnfLjsj73cFOCUva7tpqSsh1FkQjDoe
unHI/SB9DCKwzQOmWZq/XhaybUc6OqDQQAtvQpfEOH0ZpGJJcj86Kib6P72Z3G8miA6BHto/NWY1
mcENq9WMBBX0nYAamYKcIULBsxCtD9uk4Pqk8Jv0OeSf6/h6GaChhsJqdcWh8+SylluXwErcWe9p
PktxpkOc0KH4vjQQUDXNc6RUz1FqRLtOYl16W5uH1LUKAD1kss+e8cOA/shO6TMfVCzgn1Stog/B
kMLEADsrL+FEGHh64BJAyx4y5qcOs+KGsVejKkPcMDp46ngNRi7IeACLN3LLocHz4wblAT19NqgK
0J0h1KY08/NC9rgGbxC+ZewSSwQViXLh0BSqDBFp0Dt6klhL/v2yHWzsChK68BuAXJfQQ0q9bGNQ
3lZcFmNXZN1UptYc+dIOx5fLUjb0wLMAcHbwj+CmEMlXrMJFrcyTZMyTzOdSkCQtoZUvPy9L2AoA
kK8FIRjwpHkcW2rb53kq+LGVU6Q4URR6wWD0LQHjr14MZIrLx9Fk9aRv6ARxigAkXJg1niOnOglD
mJdA3kn8FKvHhYtTF0DRvKzVxilFjxEapggXxjkmlR4HHNBw+8SfMHwZNz/75I4rBK9FlkMdGfcz
QxYNGRN3XNwu85L4QFu6mqRhn7QP6D2yyjYEdRGDMIIljNotSWm1uBvbBPM0iTfyt80CULvyqQNh
qFqynhIksqBc63oVaUjocMpEsQaEuz8Et3X2felKJwCvWgtkmsvbtXGYTgRR7y7EaQNn8EPiL7Fx
E0zhTSbObpLy9mUx2/oQuBiCcYiol7K8OWoVYAYlfg6u3iqQ7VYdnHgAyHWgMgxwW6MPUdQ+ta0g
cVMBUW0nuWPa3apjbQ86t7+sEUuMeKpRpNQVGOnKxBemVkBDOd4hwZLODqDqGVa+LckQJfgIjMPS
VdRGETEjN8yJb0g/4vFel4HjyaQk2LRuFEBwL5AsGN3HKZVZNfVtDSEcplIj1cuK0VQk/m2auIMW
sAZJNnUC0I2ENwJuHRqmMR56dRkb2HcIht82iKw2L80uePjEHskACwb4N1oYaB8u8pOctHEBqytv
Ot5VU0y4DSx7Ox+5E/EAQYUKfFs60EJpzIKgR5PowKuhP99P7uyg0x9A1ss3fR8ipDang3aYdqld
Bmzetg1/fiKZnLrVHdXjnbcUQPDxhdvfcO3AKM0tzQFkVmAqVn4b5Gb67fKasmQSQ1rJDOKUy2ZR
Dn25eVFCMmfEymWdl/6woCp5F4HRAU0+NCRKwwfGPIMX0QdreI94iExnjnet3R/JqBZzEIY4BMrX
oj8K/GWggCN4r1TEMvRjkPL6jP076GDaK3eBpxxICYUNoLj19jmRRd3AEwZR2npcQl+/BqlqiCJf
fh19C/QdwZdJ7eQnkMMu79f2asoS2CIIdtYZE9bCNVKQSU3oD25yJ2JooTDlJ+4a/GIFGphGT/n7
AVuyfyuJxIRWJqLXitgnRKK8k3VrsQUU3YdvOUb69gCx+tncF9fMOt/mJq5kEoezktm2i64kaRci
mVKhpPhM6OesfM8rjgDCZlYgxVxU6uQB17tDx8sYoq8meUL1TXHjQ3FFJjQC0sfDKvJv281KPerU
KVyZhikerH5X2+WLiHJ4vQNtbaGYISqpbm6PnsCqibOWlDoXTVootTZDR/IqATLYrrtaDrI7/MF6
bjmVtcVQx0IrRzT5zVPoS/yxaB46NMIzTgGJY84O+ccC6lQAUkxBGUd5G/robyHg2BjEir5ofvHy
m5sm+9kVjMhq61G+PgZ0cofTiqyMM5x1xbTFg+BK6DwxLA2DwhLcC2p+D6xTsHGrnkikYpJQygr0
LUFJKcbJLhZTrgADhn4+xmKSv3NpMamgUcfTLulabNdvmpDUIdxlsm3sCid7ZinFOms65U4qIRMb
A7CTfunMQOgh3OH5TtwThAAwkrJSchuB0MkaUo4E9t6Dlw3SOndxRQeMcFfzaCGfEjohkiroiTIO
+lXkxPNx+dzNt7JSyq1wgRoY+vLuq7Wv01O7E9HcKqBboXoQPSNxpKfLO8kyGMqtBJ2uzT1eSz4A
EK166W3INqUoti+LOcfmOL0RdMqVjFNdovgNOSOI9oDNYUWuhtky0eY9Jgk266RTvmSpYjUuiE7j
O5wTBjeA54CGL8Jd2FiZzMQcZzgvurVUy+tu0ojFVO2E+HLXL3/fUXa6fjRIhl7xgDXqcOBI+wzv
FO4EEPMfv9kzC9msvzD2a9suVDwEwCQL/gjqDaU2WjzyfU5cV3VcbMnmviEn7cT7wWnM5AqDA18+
ecw/ZFLOaxKSUOL5muyb9BV9yG7TmdJ1upcBKSprTOhXYgbnPuxDHOXDjKScxH6GuLj+HiaRNRc3
Sfclqh9rUFUD8MiaZkYC4bwH+X0XP0RSjkyZk1QNE3KJ2+kbiHskEPOaGZjZMBn8LKPr2gxcpODR
rd/vMZj8962ClHzKtTVCmlVqU4Z+HZfWApTwmgmItX0WPlSkHFg9NqM4aEXoh0OGycprVfEYprl9
93xIoFxW1hP8rwX7JmHMcbIj0ifnBu4A3JY/uA22Y6APaZTjQvWnV5B8IcFzeUOGDWWQ63Cgk2Rz
oG6lA1Hb5Hl0qqLXBW+f0xC2LKZsqTKs3VhZ3VcymdTeAyQ4tUIOM2fo/2/t2StZR33TXa6kUkaZ
xIoSSzGRCndJpoPqdIfqeHwE/JUnf8kV5gj1djC7EknZIbo9SC9USoLn+Vceoh+9G9yoM2tbwRSU
MO/wbGW1QzGFUpaZjemcRCX0LL4qpnoAtpGtPYhPIEM8FE6xk1jR86adrpSk7DQ16qDhm+zfa4jw
u4KYZdcfS3f0DNap2Dx3K2mUnYotOnLQZUSkoR7PA6lR8hLgVAAoVUcu4I+oXVmWQ1200RhWGoYq
EDw8VsfQ63eYFkx4U3zEPO6T6IVuwHzLbt5LH2rSacRaLqo5ImrKfoOWysE03PTecNA4C0LU1Jxd
gugA3ArWyNl2AKOg7o9yA/mhdK3BCZV0QwTrOf5+fKXAypAOxOcwB7m31/U/WfRTparUigePLfE5
PRhXAdbooIPv2KIXmZDmMt95LHnUZV+jBJLwBnQjpLnvHuCZc2IrfQrMxiqu/76zm1xDH2upUxd9
oy6lWNQJnmIYpirs9jlNHQDDHdEEvOs/625Unkw4YAzlrLVoQRXaqFOVe+V3yFdVT2QAEogj7pDb
BCT5M3iwRMOVRMqnosqixtoQkoxSA3jG+llPTHE0hRv1NrqK7lUUxT5noSuZlFOVgLEVzCG0rPFK
CnaqhQzkEfANDv/lcxmzlSzKl6rzyMVJynGvEVCuZWfyCq/ek4wZu2S17bdXsmg/GkPUEATca/tr
sjkzxfBd57XA2qrveI+NvsOUR3nSnItR+FMhLzHM8Aaoe4+1NXyrPC3HIAwIbG9ZzRjbvmWlIeVb
pFKWZi2CtbROdFeBkaLC00gA7EZlsYDEyMefBb0fomj/iSKCvggJlAsMw5nCA4cxHw6ddnwIkgUA
tIXz98+EayuJlHOJ9Eiby/kf5Ya73DduYguA9pbyXKKLnHEPbt4PK2mUa+HnEnQOIF55bSaE8gde
/s4lLwyNNq/alQziTleZxkBLlTho3jUKdtOPzG5it7iarFpxQqCx9d5UAZ/KuiyVtXGUR4kUoV3k
Dj66Ru89n/5Cztrqxl2HFMTAzYd4kPeXBW5nXVZqUv4kaFSUZzgFZ/yotUjCF25gg85SA8+jaFfs
LDxrWSmfogOZJU0VbJ2eOUtjpw+VG7ni3fRQZxZimAUEIAWzEYplL5RzEUOA6nELhArzXZ+BWwJF
vIwBzLKtGKbQMMaEeRA6DdjUWjdwfYWtS/chqoRSyUQh3ow10Sb/rwjK7PuhF7VZxStltIr9P28i
O7vSdrobu8wM2Wa8AFIMBQiapHWaOtJ6wo3p1CA+0QBFiCme2oxsMk/Hk1Gpa2PPSraTTTh3Wh/y
KO30IcNUdI04c5GOg165vI5uSUwLzTp/rLhPNDrLqBZiHADAIkiAUMe7b3ijzgPco11eXDfa6AhZ
7Fw+W5tWtxJBHWalKTL0g8DqQvFejrxM+SqmT/+bCOr0yqBoSDUVImThKciuSuOtqRnTGedAPCTK
0dHTrqAhF7iNlB3IebAssyRDxi59wCyXtxzA6+dxNqvPbNsXrSRRFhDlGEWIOJ5Ikg+L3d0SGPre
rZ/62z+o7ZDvpu0NFLDvyRJFO+vG6rUwriRk9F4HVyJUoS7Q4Ft3dkm2smKhr2wZ91oYpZrChSkY
WCBsqkKrn59GjAb0Ejpnll/VwBpE2DK8tTDKtue81pOeXP9Z9BZPe2UuzCz+cdnyttzdWgZl3CVQ
2iquhEKhIiB3HZqonNuXRWzaw1oGZd15b/BlJ0LGDH7CBTmgxYweNQejb3iPcU8MaaxVo24mvq3r
slYhDYg/u7G2RKfeycBDtVrUo1MX2FPWzE5jb1shmoIxYQMiYnrOvI/bpCqJYRDA4B4Q0wJiwoa8
yCxW1PT/rOeHLCrmLeVJSuMR3mL6OgEAogbt+3KzWO1eckDowvIb2+v5IY2Kd/OsDjO5hrS2ceOX
9kWw8cRVMHFrYHyRSz31O+l9534wtpEY3vmx/k+sTFUAly7656SBUsnu9iRxSJAnMyT0Io+kK5hu
a+uiRMvOv1tIZ9HnPAhKdcYWEkQ2yYVEP9wROkgJZtqzAfWIr7ikIeVLYC5Vys1wyAQ3n+ASL564
13bcTgEGC7NGQMz+kjTKmSydXmOyX+dewYrGz6bkkpfS9AVZewOQaeg7Fs3EqX5mqsV6MbF2kvx+
FYFnJbIjY4TQdJRe5wGkNZpiXjaWc0wseP/11lEeRpFrScgCKIfZs8jKW7PaTxFKj/WOf33Qrnub
MHoOv7gBUBbVA9Iy+4E1NbiZDwYVoiaL6K0+H3IAI6ogz4BIfF0e5/mdrDB05Lve1YBy+f46ZPen
bB7NlUjK1RntEhr5iItW0FOz7sGB0Hm5wTwYm4a6EkOF3bM496HQiL8NlQBwcQ+VN1kG8ATCR9ab
d/N9vV5HyrtNqaFPRQpppPhIsnfldeORzMgfxMYszSjfFjY5psymd1nxYikgWzAcDiTntwS14A8w
NDdviY+VpDtgayNRE0maoNuhQCFJ8PRjcIteZZDWsE7dOfYzORMSifUwrXQ+rJJnizYnVYfHNeic
la+CzT8jh44OM6Ahi27k8U+8xx4y2DzsK6mUUzMqIxLrtoeGZWjmSPIaxcPlw759/ZHGPeCQvJNc
nvoTseuiRBoK7hX8HxiWFh0CvRA8dY3b7rtr45W5kptWshJI6SRwQh1qYgn7d0n8goZlKwcPnnLA
gLsbPV9Wb3sBP7Sj/XQuF1JeQLt2eluEe7ljdUywtKHccdLFmBWOK9iFzRlmf7MA74SrrBDZx9ot
rlXWhMFmig452//2i3LOcdvH/aTk0MhpCdOPdCytyZsewALfWcNzaDPbr1gqUn6xjsSlE3Vs2GiJ
h/qmcicv8Ko3hJuABmGax6YXVtCOKIsYcsCsw6k91vXclPMcBK91BN6txc6dpTM7oFbvBkv8jgZW
3Uvt7CdT7ma8spJLmaXRN0tQVpCboYyCvHXoxNcIdAWftH2JHsBcmdiELFUp49S1dKiDRQvefXP0
Q7D7HXqJfoa7ztEOiw/Q2j2z3rF5IGA9GILA2P8ZTL4qdGCl6IXgtTguA/obJjv1klvVzmOzB9Yx
AC45m1UOJH7/LFj6kEnPLulA/+K1Wgpek/2wr4GCpezAM+KxMvMM1WiU/FKvpaGX5eCVA6eHiEbx
Wnq77E02X/36ShPKSIR+1sSIrB6p3pBXP2ERAnrZ/6wLZRqj3IhaVUGXMFHNOkMfj84avNq0vpUu
lOea+0AoapSiX5OMwxkLgWIAuL1wNhlrtpW91UHSDpgBzCxh5Of0QDeF2IVpsBCLQ4XNEa6mffm2
wNa5B8mfrOJmBEnodbXLkNNlyN62iA/RdPCjAwakQEf1a6L8MEiBVnpkKLcZgqyUo0KeoZLHWpqh
nLgjHLnwjCAiI8WgPyisMbSh33BjH6pxX0EWJ1phbY0vqdeCazG1sl9q4yEqtkFgaTMUJA/D87P7
3xLSzzhey7iorSGUkDARmuP8yO3egYO8y5K2zRFgnaA/RL82PUgAMHt96omgWJLNaLwpMUmZzy+X
hWw/KwD29q8U6i6bCjnvxHwI8CrNRFPfEWQt/TW7Ai5FbQNjx56vco1hhdtX9koodQIUyYjwloFq
MzBoZYu/BhXKg3rMzHqvesYfEAOw1pKye7GN5DytYPfq/D5TqVyh6bAwge1Cyk+zDbiPVDfZjMPb
jv5jdanToEthL0v9RIyl2Stg78B77ZAdWKyqWwcBWAy6oYHdGDM7lHPsEzltdLnFeqrqvpOUgzxq
n6hbrEWQT1i9skttVPPEgAiAQ19nRb+buXrPsMWt1VrLILu4khE2WaLOVRe8pi+DTeAh+/GpC+y2
NkcOrJ8qWtv7x+4nr+yUvVrvym/CD8YXbHkvg3ABEcg+kBFQ11k6j0qmx3OA4LXYk67D/Hm5qffo
4vz2qQ7HtSxq07oGl3NZwjYIWSThNk1c9VWzSB+szDNrodtr+6EZtX9Lb8RJNzcBivTDUfK6KwzU
HwGTz3Bam23uQBxCNYFM8/P0UClB/Y27GHZC8Pi5K/EwkNxaalZXgzUtlgomh086ZQPc9kDTQYuq
RiNARIYS8XEQkYhcR4I0PTQYThCc7pqp3+ZRA1QGoCwIVgcNlqBVuYbZSISo7xgN3xXBGjpTc2ST
FOn5yETeHlU97YlhmMQY6FsH6Pb/iqVf9gsActMieVcwfssji7QGRI/Z1RIQIDQ46cD5HyVSz44K
A/5jMYTkWVXtZavfRZEZ7wib6eIUB+OTvR1rHenDtwgYkZDIg+Oo7kRLsBMXnTLxrj6q7vD8B+kS
8gcvLSp1AuN40pp8wqIaj82+3+l3yvU7rjJaLdh1y81Lb60edQIVpRKHhYN64KONnoKd5JFQZb7l
rsP3Gjoz08VSj3Knw9xUQlYaYMDxgShTufXPykuPE2HBHK7Z4yabGaG1glQoIUtNILUNh9Dvmgvt
7EkG/U54SK1pwvEgC9tZySF+/NRzfC2XiiYwHT1Guo6F5XekTVbzghota8sOfvt+bh9ZqAmbCaK1
PDqYkICBWinkZPwagWIcHwbQQDQZCKv+qH2M4XFo6FNpGos0mbCsBgjq4E5jx9DMUXOWm8Lk7oW3
Ci2OBsvfMGxHpcojfayAxriC7fSRRbo98l2cYBfRqoN3qpaY/APD3WzevB8OjoZfEcMoBiowBDb2
gMZjgB/dinsDdyFSYIxQhrWBKlF+FWcEwxw0ETn3JPwE/zVhxgHlrsPtqvvsWmGsJWP/VMrLzF0l
psCtwI1RRWbR/8REqMlYvK3wFsB7kq6gV0FDV8mpQn2OyTzgPJEgHo2w+QPK1IWJtu3U0q4FFAtM
QA0fNGSrWLu2fS19CKbiW1UbkFYQITjwozsyHiUDu+dHDwqLA4qhtjJaIav/4//xo//JpAdsMi6X
gxQ9ea9zY5LORskrf3KW4kQ39Z367Q+uCeK3zq4JjBGg6AI4cUwFn66u3ISBoDQpyUohwTg7wOtE
z+jgKc5yyPeBmSD/BoqQz7SMGyuxlJUWg05u/JyIRdsJqqKRXX1BmwPIjUaPef42d3IljbLSJIAD
DcQkQLXQuIVTQ86bf11Qn0Q1FAQof8/9h/LBWjtyalZnMCq6ugF8W/A6udHd70QfuG3wdDdHW8pM
pL4LU2BhBm3bDtqUAByHfB+wBk6las0w5Nr4HnOrDVg4cUE50RekUE3uMO/ZGbjtO3ElkNrELokj
tY3w0hUEkxAHtaYAqjEnqRzxMcO0afsDbbJXHWeWzPcFOfTnZvuhK72jWbPw4ojUXH9QbpPyNrjX
f8lObQHL2kPhJMCHqO4Y2WT4lF07ZC41tcFpB+ZK4HniyX09ZW70I8KZSXcD6Bz2i4OLcs9UeNPR
rtaainfCIlHFcsHjLf0FhOXyRsKZ4W4qr/iVH9uj7kb3zJtkWyTAwjQgBpD+sFN7SloxAbYz7Inf
TV8lUGRHj803fo+3FZa1fCQoINZlX7/tjD4kUkEW+DLHXE4reL90MtEuVgF9BsNjYvN4Wc7mlaJ+
yKGCqiVbpigjmoXNL5Xby9zzkDA83KYqAPxAVQNrBxC408XLMCiZVTxUKabCyiOw4qoYnW9ujPjl
si6bb1/NMN7BY5EdoXQZQHldJh3evvJOPwjev/zsrHT7dlyxkkNdwyIP3iyjgk9rne44PKH/AQXY
3sYT8Z49GLK9eh9KUVdvayzRXKklHGj4wM/PoaRbM0D0Mhb20KYhfChFJ1nlRK75SSuC1xIla0DW
yekxSr9f3qBtZ6FLQJxBUlwQ6FynUHTVmCa4YqNjV74zTkxXsgYS9r58j17ELxlztzbPLvDVQB+l
A57yvVFgdQOVqWYk0oT7FbuFx59mv3dyvaJdBaj7SA+G5lKb7FGwzX1biaVuhGLSuaAKsW9G+iwq
X7RGMzOgVSo9w1Fs7ttKjnR6ugwNIOPRQowx/6USRNHyJ98ynARrCcnvV0vYdJwWt8TgOeVN0K6i
6Z5hFywlKBeR54HU6y0EzLOVgES2tvRXfbCUyK1Ls3pTkEtqMSmYWMbAWL7NxLiBGSEApAEc8wy2
dO5a4DQCv+wVlYWFIDViZC/fgTBLy+zqRbBKu0ZCxG4S57LO2yp/yKX2rasRgkozjsJgHFrpvkAY
z9XPl2UwlaM2Tm0TMdbmiNh++9LhSVn+TIEOCVAkd9g117HNouZlaUV+v7YUpVoUqYQXQd7VjGLA
w4f3A65Hhl7k8JzFPKtNI4dvJUabg3wBVB+JmRsMIRLaDJCdPSQ3IATfsQjWmatI3SuTIP3jtRRT
PABjG6Pb6EQOXM4fHNVNDiGT1pW1jNQNU80lKHIBuPHaJ3u1PMr8TxAqsRZxQwiGKoG4BKacdx7n
00XsMAYiSxEWEVTgPQB7jC/Baw7ayd7mI3S6tbcgOmMO/LOEUtdZr3BtlROhgiDYXPqkApsIszsM
3RhS6MJ7AEyGplM441UwdjEX2YlyX+QLQwjZdsoI1+tHl92loktzQ8fh4oamtAP0C5tcU023Y75U
12I6iJbItc2eYfrEL1ySSo7GyvSFoi+SuIdptA4IO8Hu7cnFAxn5Fd32RwPCrW/tZyLuE00pX5UL
oMdYwMD7KjwK3/+PtetajltZkl+ECHjzCjMYRyeKIkcvCFGHgvceX7/Z1LkaTLPvtJa7fFIEI1jq
RnX5ysTu32TDjmBo18a6v3xsnATlFF4AzPuElOmaFlWYlAjnlPoXQlITAMJ9+Hr9MnkyyO9Xd9kq
ozrpOb6gMeM912Jpz5O8lXUAQ1wXxJpGxA0S3FJg7UkfELgBjdjpoGuyTkuPYkbuBbvstQUikOSl
3FUdRhh8IYsyHp05AICoC0lrJt7G+9jXUF4Dy9znNPF8JuopC0KfNRlQDU7SHcFrU0Cwpe7CHZkL
AVvsgacQrJbT6lz45+XXKkGvFS8R7jD9NmK9fU8yzRykVCBLk8BnJ9vCfeYs/3C+HPuV/+eUYGy+
lDolQt01JqTKvnDXb2tP3/d+iQpGj9U4w5vAOZ9sqxve/AFbNc9iqWceTEaW9IFpnaJJsmflZzrs
8+UL52zkxj7akrMQ6l1XhI8RKZv1PtVDlHLaCz4huOTqCnmt1yRRr1kEWfOUmNAV4WDeCBIGq3PM
jChfMrBPfS93KAO5nxlVv9AX6nXP0TLpQCXG6Y4YZkYdiNBcZpGdO8UWVZF3iAQc9sZyc85wJO/j
UeFJ2MvqNIuwl2YbO4H82NQ/82TD+XhE8egrlQlSD2hxkVXT6N9BuETCNCBwjY7VDl3CO5RGv6D/
gwkc7ug26/OtZVEHStV80GJ0Xk/Di7lfCntINgGQQ0I73okb9TggqJzsEev8nItkhV7aWjAVemGv
aKnzHILVB+A+BL62WbYCnF0qu7YC8kxhx4tgeUelrKcxTFqydPA7ev8aSMeCS/dN7urDdwMeLPlR
DCDc4fcrpyMayySXEZ7CcoccmADE9alfP8kjIkrD73e529V2LbrQHp4XIkbjmmjKYqdhlQ0T4EwR
NhOUs9TDrCBhD8Ngkx/fcYlAifm4Iu7D3nmSpouWQxzGH4+6096Y9/o/Pycn2hYP0ujwwhTWq8Pe
1H8ulh6grap+DAViY7oIUDoSNplmAEJnM+/hcW6RZo6aZWVQDQF2JdpVO8UlxR+y2k6QPP9iLJh9
iaZGyCIA0ktPBMxLkcEEvLcH8h8BylpdZw/T0QBrLhhkAeq0qSvvumlhaqghYbIDRBGYgKNcXtJb
TZQgJz81EcBI0tdOqO0keKy5XCjMs6FcZ2G0lHCrUmZFitpOD1rZel+VAgaJLT0Tkk6ywYyxSJ9n
xphP2yJpjYnxETTQLl9eLVSCHITk5ZmLncfHvMnd6zfHQgXWcI4/IsiJV4+7C2KQmlUQER3Vh4aQ
qgIIxJkOzSF/WR7yHRAQnPYuelBO1wXzjkZ+v5Krx3MUdiiBnVL9RZafE97aL+/vU760nMAnX6j4
+wZWhErxV81rTDF1zgL5p2gChhqAvJcHAEVBgIxewuM14ofKAPllH9XocYblF0vgGUJiYj8YprMw
uuvdxdEUV1DLU7bkb4Y+5eA+EVxdyLxekNy8UzqwtVk8+8QMYOWVWOpdLbEujGqMS0SrpMQGA3aS
HvI33ZX8cpfeE4A9fhrFKrlCI/9cLN0EH4Ypy4ZCtbC/03vKBiCC26ACoqVuC36+0fkQe6xZ8QuJ
1Bso1XaUCiJR3Jv7dA9gMaD5kXEwbmmXFb+uz0Zpfa4ovZaWuNCEINI4KTpeij8f5S13HIxp81e3
SOm/WKmT1qU4Uxs53VHbBq4S2k3liC8K2mrhI7+tx5NI2cZwHsVwWWAbVT/wMSPlQh8r0GirG/2A
ghp3P4Inj4q0YlNd1AjfFXUF4U70sJEBUjysA0vO+Ag4EP+6veI8d50KgjoRgydRgeeeZ7th+NXG
3wGcZJvd23UxvIdOWZV2HswCPBxIUfVx22fdNlqSO7WqPUsLnwJt+r4AL8G+LpMds551hS4+CVow
dWGImzTQdi58i1RpMjfYJc9T7me63d83fvjISxhZNwrqWdB7grXEUuhqFKhsDKMD2fxJnm/gdfZj
P9iK+nj9bETNacO5FkKUaOVmRsMcgDhH7lMFWUSQlvLNaEaiYwa5zsPN5MmizIisZRh2lqEi5k2G
udn4UH5HE7u2zaPkj67mlJiy0R3uPCTLpiDuUVRsYmHOmh5sxbzraE01xBJctPAAgO8tAOawNZpw
xpNYLnUl6N2Mru5ykHMjQXJvnWplX8rPksCrkrMqF2sBlLsxAmlJ42mxTvEs2DPmgbXvXYVORtbZ
UvTtumIw3cxaGKUZSauVaplCmNTbcG4oB0HnzZ2IDWl38Uo35iJosfXjz4d6/x+t7m+sujrD2qp1
6pfFntTcsUxX6jhxFU8I5WHqLEjkypjhPa1XpdSdRjmZeelyLo8tBcVB08CAgUhjXUsTqsUY4iC2
Xt8bA2Grt4Xb5Yv0UGLA4V5G/0lBp4MLPM1WwbNc8v9aXeGihnmv1/hoZLdX2hT3vb88g+X9Lrgj
q38xmmCco/JOSnk1A3CKRT5AorrscowcGU8FdzWJJ4PyZHMsRlqU4DbRO9nXX+an6ZCiZAAO+RcR
WG5A2L0VNpwvyPKeini+ScqfAcTeABsZlDHZkXaU8txhPASNG3SH+lcuYjjvu1FuLS0LOdN13OKg
THaVPGYpVzWIdf1g6cHnJINa2LQA+XOpGnJaFJbSTb/NICFzqJ8w1YNl/RLLVuOBN9zLPNFKHPXN
YvAqpEqG+2v1w9A+D8vTZz7QSgD1gZpS62ZAaZGgtP9B9tU6DLk26O+StP0zM30ghjnfHvWBsizI
zFnF7cF3Adf5Fhv6bu3GsiuhNG7dc0vjTFN/lkcXCXJtSRKxgEK0XuA3j8Aaa28A9Yclk/mrBXIx
rCy4iRd5fGxWogdX9ISGBYtB4dBgPAolpboGVZG1rYz+myHDXZqIG/PuGNbSvp5QPE/6e12fc1sb
lEM/1m91XR3CON+B/Ch0OF+bqb0gmTRUUGJjCJAybGVcNSr46MxT0m4ryw9H4zkrx9u5LEG2ov2U
OmcSD3Jjy928mXqOjXuv4H24E7B7gh0Rw48oo1y+nabMq9++kGypkGGG0pmxgxnZw339Zrr9pvsm
utqT/Iq52YgLIMI8+0o6eWoro95Fbdl12YhS+9b0hwD8sqGnfxVfJCd0pDeBu7jO1L2VPOqu+1Yq
QKUIF1kJXyUBqB4FxpHFHFDjT1FSe5/5suCDtMALbAKXgmoCNdIgz/FQIWryesx0F5vyBqJuSTbb
+aFr/cORx6qyKyt5VBDVafmiYdiLvGSyxBvv5/vfPB7IJ3iJA9OJrGRRMZTag+E2jVvUQFwCWVK4
Obqsqk0AUqK9/oVzMp40SkuzEBCdqV7DwgPQDxCrXumENxlwilSAlnAnKNlaef5ulFbmqgGY2hjS
+r26r061Q3Allb35QgBP+R0LplkyJF3Wka4QYL/LRzCOk1jJ1oBsSDn1guGO6k81tNygvefcIvNc
K0GUn0yRRYALqyMldZIuRE4BkGFXJZ1xCf2JaALKqn1dJvPBrURSvlK1Jk2YjQZxPYJeM91lAwAj
wtqtTM0beaNf5KI+2LKVMMpvFvqQRmOA7zYDDzSr0Otvbg0ukT2zP66KKATDVEhk4e7ye3VGBiKI
pSTx0+SqmPXvDiPAZdQtGMY510c0jT7RWhTlm0FHKA9Ad7NO0+DPbWmbLa8CQP7CFQn05kIgAa08
m2AzCIhbCxA3BbAPfAozzkFoehApjqJaiiCmGyq7Ffa6yYUYZSXDq7uyiA1Z+RILbkQXlPfPAtDu
zXCQsG0lA+yRWxtlWaO1JMoaddaUV0mBrzJsyBZEsUnlTej/Rj8PLT61Fu/yKHskFr2WdTPk6Te9
l92jSn8DeozU0W6wZ7kZYHVPvCiNLRLwLiBORgeCXjoGImwm9kZgnoT861S/WmPrXDcMLKOnimcB
1B3G3ZwVFrC8sB4++3J5Y6oPtdVupob3hJjZ/loSdXtCH5XVUEOS9th/6/3p1ZoJefm8IWtj+bMo
eVwFYT+q8+Eoi14kgZJFFkR27rKJkWPVvp6AfqrzJCfBvn35swewe7npD1rscgE7edIpM1+nVYZx
F3w7su6MSRc8aWPf+NydQ94npGy7XImj0lRER7ajQ7qLGSpf2OccvMAOTBs19KeHf65rDWucnWw8
yYjOQZap0szKS1aIUjrr5qlvgOeXe6UfueDlSMEF0vmJyl1tYL6DlTzK1kvtIAYZSm+nWfuayE85
l0aX5bPWB6IsfFhNQ0+IETE789xGL6H8K5Lvrl8a5ww0W0OJyl2sYpkKE9GhjQFsu+dh+bLf2Pma
aATptEzqvrVME4VI84GMriSu6Y73gBzHZpi1KzmjFpxLo/kZSmyfTqGFE8kCgA0TLDOYqGN04me8
7+pUlI1qEvA1toZmnoplUwLGWQ55y1/MJ7SSQNmmKRliAAjh67faIQGw22KeDIQt2cQ5Ce/CKIOE
waluUht8H8mY7UpKbAukNvzCBU8MZXkqRc00c4CYASitJEwHY0dhl9/jt+kLOOkRIx2i8WY6Xddv
nlTKDpUY1+r0Dm80zGVbjH9OwaMKnrPrQpidktVDpaO+trIqFcOS5qlykcx9646yt2zrESC72W1y
AAzYiVdnYp4L5GboUWAQU6aLxoo+SZi0h/rlRWgXXWMDABfI+iPnZKwQXV2JoXTQAFV92reoP9TB
vQELoaetLQSSHxWWHwifYWbU1uIoVZTTHrGgDHGaHYO8gqBX5w5Yjm4VL3pQb69/tff5lg/h7epw
lEYqRpolUq+YWOEmvIwoVr/GmitgnAj4H9Zthf3qDkBQ754DDw/kpXb2xqu4Mg0wapOgkTYRN9JO
CzuPtSDEMlSn37fy8zz/vH5KdkayEkB5qSozgzBsifm9a3aYFtymNyp2VuVjvuF1l9lKeT4L5a9S
04jLfoSonsBt9CZavZK/cFNwmZWWnE9E+yxJzM1myiEmab0xs9tbfDAsnXzTgfiHmUhvPpS8HQNy
SR9UBQgiomVi7w+ljcv8Qc2AZyjX+EppB2K46ag291K8S7RjhvzYUnh1P+ZFrsSRG1ilK0Hc6uJI
nl3b/Kw74OugNTn1hnddNXhSKBcmGWEVzDMOJWEGoF58ozlK+bf/mwzKgIAoXVPnETFZFCbC0dC1
6EWwtJdZH3iw6szIVlUMUzJQsgawzuWdleKUj4vVmafRqOzSCp0W+JNpdCOZ40ZsZifUZMxK+deP
x445V1Kp1zUGXVI1xQipDpncAKDA4FWAZlCczgG15cxNH5j2YiWQemNxZAlhpUEgglzsTYgeoWYz
O7d9IcDj5QYzzwKXbZKpKWeh9ABklkmLKMW9eVLK0DH0u2Us/b779X+7S3pcL417Jc1bkdyl8jMa
nO7RAmYuzoXlNdwml5qXfSowP2CCDrRoJvn96pU1YV5JqYWwKs+eS8ylh5Bptrw6NvuDnaVQXmbU
scvbDJASokQehYUH/inn+s3xDkKp/lAAKctKZqwazt81FassnWSLSsmR8l90/XwSSte7sTNSQcJJ
iK6D3tEG0r5DINoVmNxPBTiEluPfj0Ppedbrem/1UIa+vp2CQyHtpIQTALAzk7MMur41mEkcAxLM
RCou3JWLrWyBaOkXPxTHPHQ3hc97vMxoaiWP8iIGyDKWinynANP7S1Ejyn7t8rc+eLAaLmU4Ryno
kpeag94wMvC1YkBumYTpxonuAMCVudZNmaDEQcrj1n3YcUJGnppYlFtZSi3PG6ImrUfCKmw0ml6F
Kqi6UQ+WtOFdKnMaUV3dKuVi5gVNuEZ9/4pdbE+bfAHHRYcLPhBGBtncaY75Gm94EwBsuZoILkAC
GwfyIsp85GXQRkNlojqK7uAX4WX+3qVOeqP41e0wAFcf7Bq8SUGGBhHACISKiEMw2UPdrVl0C7L1
Fi47Ve0MSa0hu0Mk2YX02pYi78GTv0ZFPRfSqJsduiwrhxHSam96GYAzvBxywjxIoKMIzDCvsMjK
oy4EUhY5DkU9lXP4cMJePhfe9AhocV8/5rvZLWO3BF8OT30Y5vlCJPUVo1TQIsuESHPWXR0w8LXo
XbfOLDNzIYIyz7HWTyH2OGHK9tFXUkg3QBq76bziFuNEm57ff2M8/QuBlKFuzGqp04aEQg6oLbrA
VlpPFjwVeEfddnCAaKL12LCJPO68APM2ZQ3z/QjCpA9oimKpmGIt5SQRFvcSoLF2ZGIgzVC2sAnH
cbqJeu4nZB73LJQeQMuHPJiA/YeaZn4/9PdqsxvVjPcWGBmAjtKiZMmGrGMskfJH6VS0cp/gLUy9
PTvaS/tlvimf+qdyH3rNdr7LsDNrIw0PXQCz8p4981oxUKWD2wur/e+maBWpAC91UcIwI47jV6s8
6zOnZsZ+eCsB1CtQ8rSvczX5tyzsprdkssQiXy28V7wEvBY8RmOmJVtJpB5FOspLWbQp6mfaN0G5
68N432n3hpT6bcqpcbJSYHBgn6+Peg8hJtLAPwitHF6EnxY67aAy/UkoUP7CK7A/lYWFPYxlYGqD
stDYREwzDVVh9H/ISlSyQWo62IaTHwePMA8qp/j1un1hSgQIGyjmAH+DQdJLP2QYfT8XZgjlCL6N
zc4I3q7/febzIikV8MSg9/RGQ7BovWRMOFEk3mMh12lqbLrzYrGP6gC3hsVi/GiSgqjv8hDpEi+V
OcX6qUmXjfYFTCTOjHJkUbbbLhLd/+2JIAwLQQgtQXSLsbBLYWpeqlbSRPoprW+X6RiGtzGXZpD8
jUvfCRky1nMkCUvREo0PmGRimCwgEj5FgBXX7PobQZfEnq/TnizRnyvbVGzkhwCwUJ/HZxhIXjHt
42cDRowMAgbVhNX6MP8bFJVoltqsnUpJd4fsocIIptYVnKtkAIZBDHJuWScxGKKhy7tsrBCDU/2i
nTqQZ3jxtv5elTtVc1SXzDZX++5NJrAjesBndPmo+LqMHzAdSgrUky7KiE2qVpqYagjApBJLscuu
fwo99BY21Y/Alk2I5QZ9DJmYhQJkrwy4ZdCtUM87FPpJaBESErj4fQDaLwKzIjhNCB6u2Y0LJJBO
hLolz/0w5WoyCAuRjxDg7MtrThfJzGZhUVCrDB4md9rF++p1eZAaQMGFCMbCR5UHC8FwCpiGIgQe
mFEi2BpUuiJEiyD2pJ/WeqhtPEWm3UR24A7O6KqxXXjNU2DYPJAShtpeCKVKX1IzgMKpURFBaF+M
9tFMwHLB8QeMp3khgvqGfQvUXsFA3XfY/Oam6zGhwR9rYCQIl/dHvunKa1dTq7dqTmpfxzlH2m/r
TnEHhGDLmVuvlxFEg7PV/QsAyI+xyqVg6k3OqaJV+oQ77NxAQyu0dZrKTQ+Zq9Q+sA1ssHc4WuyA
X0Nw2oGbGZFggTJ9SE9QJBVVQKB+sOWiUlixUaKuGKeWk6ZvcYX0s/kq8Ar4jMAaPnYliPLrkpb1
pTkh81P9UcBQG+oRb1Vu63eTlwHjsk4dk1cy+DhIcimSch1yqA6DRcr18z67bwHBnGM2utiH/LSW
vK4rt0jX3NAr0OYmgiRCvzftgIPoWZ7mA5CcCxLOMC7re6QfepqOKoawJeRAdW8b8Y0cf73ucBk1
gYtro1eNy6aUFwsb20js5l/ptvbJ7ruGNj0op/8Cy5EYiWt3R71wzZqqBSU/1Nx+DC5BORLA52Q9
IP9wLZe3AsY9HPXO9QoAF4EFaaJPWMyWbeiPG4IfTfaoeSMrvG9Fve1IzkqQTxKdL38ZxTd5+nb9
U3Eer0xlAmGgCUYByN6TUFZ2Pz3p4T5AObE1OEaYe2uUR5PMylR6oAogSZ3AIkbGAqxb1bX8wvsL
zjKWW1mZCpkyFY1iFaUREgVEr29Br68RDgLINKb94qgbQoQa34W81S+Wo0FsgkU2FQvoFk3GbI2x
LMdRQ+wTIRtK/cZrd3/haIg6f1D3lRxKAQddNhoxHpCbZs7s6HsCf113GN4cN+/TxJEtcFhQmde5
kkhpIXrPTZ2OFSQiSJ/Ub0WLkQGl+N+XEmE2VmIoZawF09TzCQcjNtBMt4TpKsWUdIrVIvEvymvM
kGctkFLKYsjnXEghsHNrAp2sYug9fzLAuZK0NgYIbODEfyK0wyENSQJENDIg2voOhm6adYm7LEJv
wqaZV7glmF2rDB/QNLZk0+IvGCjYOnOWSsVZyxA0A3i9yEklcLumHgqKzbZFECvbZWFb7sKZMGaq
jIK9MMwNAkNVpjyn1Q2mMndIU5Xqq1j+GDFm12Pv8br1Yn/AsxSF+O9VzCVFgC8Tmog8OczW+Ylk
x5482n1lq3fYAcZU35Ichk9sGUFRV2KpUDnpVU0zM4jt3GrX2uNNXtv6cXLMF0IlBfz58JVzUKaL
W0mkvl+XIzyfSkgcHTAXvO8BkWmT3zrKTT940og2ra4VFK8Yqkrez0cIkDK3e1VdUEjv8k24+QR5
yOVtUvZsKgcpXUqoCukgKKSD4ESvGYja9E20F47W9vpdcjSTXrIZRaTGsoTqWpYAKbAAmDgQ4dKC
tx3JE0MZMzSoh0itBeNkLYcieVZA3MeNs5ivGuifcDfoaH7oD8ylqQQJ6F5O+sMQ+nmDpk/ogSXQ
y4BEajcoNhy4NV+ml1vJpL6WODbFBFpGgwCPkpn31MufmsLG5M6AAahn07KnPdnZSTdF6XSfe3or
8ZQravvKqtMI4hvXBL4AyLjfDzxuyNSn5XKxXpgB2Eoe9RkrKRLrtgyMk/yQ3wJCAay1g72bnGRx
/rIrwnx8K4mUU1qmNqmXxjTw1EdvAkxz5Mq7HOzm6iHj9ijZSRXSARXwfqqmK9RTV8oci9U1zkeg
VqVjAhj/zjYfCWsP0PC2vIoKua4PsQu2y1COs+AYdMotBJVlJNqAzxdU/9QYaJis+zz+IcvLpzzD
WRCNZhAZcp2K6Da/F2ZlR8HJBIJ9d6e8r04WDjcvYD7GlUTKKQAUtxrh1w1MXgl3BCUl21hf1K+9
G9jzY7TnDb4ybhJTZIj1UAsDoxUdbSrgT690AVYTpaJNpIe2NddeGPf2OHOiP0ZBnQx5gVEKnww9
ETqdU7Is1+tSNrDlEm/LfeQOCDUnD4Uon4cuwNLHC1mUPhpRkGDhQMIt2sD6Qh87hrMLfeEGaIXo
QXKLCsxrxFSgqkkWui10cVjRctVsOpXov7onLJdY8SphzMoRKasJMilQyRpeWPFriwwHoWPJC+VM
GG9CHnPpZEt9ygbTmsg7F0DwlIHw4DFwhbdRQYoSOtl+3GZOpLrXvR8rEVuL1amQqY+Bx98oEFt7
szN7OjwGmKU8siEdc9E9GNbzQhj1JtppzIekmiEsBwmAchsLn8grsXsF1C9DRObwoSC9WAoq8mOD
W8SCHll0BDXukdAboEjK71gz6kEX0ihvoImlIAB620C8ORxJ3tVvRrzvzuciTxIrTxlKoCMamqiC
g5VoyKV2hLkSp8VUG6eiRElPcUGqbDyTrFm/j4/E9ySHvLfjTSnavJoDW0V0dH+QimAR8P2NrsK/
UR/QrENZgFSfwbiZ7oG1vEHH0x/88Zn3AlkqIoG2hvSb3pf2Lw/aKLIlR/msIx+6NXr0mvhDdAyP
qq9E0IM/U9kXUytNOl6atBFANbagS03w2hQUtXmTTExruZZG6bw6zkUgpoP+nsWCD2uvA1EByz62
eOD5AAZmFTr/58ujp35GTW2HosTJEkDNgMhwr+4I6gsWYf1PmA1YfjB4qshbPzS4jDQGDsFY6af6
V/EVsApO+qbcEJil+KfwqRobeptnaVS607eFUBVLraOWLtzF22wjeNkh/PpOYcaFzmRV7i+kUT6n
TtpgyK1Sx/bS7AyD3aMPvpUA2Am4sc4HQwYGGfgkZqwXvj4jeRirV6aMoS43VQ5SzXZ2cuVWAh+w
4gbLffKpysrFCamouR+h/oqJE5KYUrBbJzOBJ4vZkP3kh6bNA6pjv4HV96PspBIUSdIQeb+dDOzW
o3JT7jJPcLk1ekbcdXE2Kl5uliiStB6yho0JXsbRn7YA6xy+yTYayvzWHNOYrI5GlRbHTMxzQ4A4
MkVIuDzTG4yB7dqvoj1veSSJrBhhrSNUjBAEdSHJUQMdaVI/D2OnlnWn1D+BogY7cj4U7W2yRTKG
RM/IoeS9sun9/KZD36gCvTxyZM74CedQNOSXNU5SLs+4wcp4lcdtIp0Wjde44SgFjZkpC6ZWBGlK
DGN3JDgwJLHRXcXP70Ub2OWcmgLPhNCTeq0mLVYWwzz2e/NmcGcPi56OLqDn/15LJDW9v9BF3ikp
E2LGgtKVUaGDIRS8sgeCMRzuegBXyUje/iL8Yeq+Ylk6IFbREhdped0oaRqgSBEsS5vhESnVbeib
IKhWngqfq5TMyEBVVOSmaC5+yBWzUogqKZD1E0iDZkfBHpl4E3sheB4e09hOv47/xButcDiOjrhn
OvCSzlLpp9AtwhyOIK5BiNf+qAA7GTvji4XVoMgrnzmymN9P1bEJhAVW01Co593kktxr4A0+zcUB
XBZYxGt90nFf0n0O2Gi7/oc/U8p8fcg5LPwgdaRHb4JYbAahHeHsEtDKFZYdAlBGMj51tJUY2kzK
YjkECcQgUgZWUY7CbAQsoXyXFCg5V9DOT4WtmE35czLqNuWoBN9jicBr2AxHQs/blFv5q+YvXrbH
9LXZbz7z+c4C6Z5tLqZmIE444/gwOy1GfjJQ8GQH8efkYZPM53pV5oMwMfuFyS/GBkOnN6WZay3x
4qKD2RtHatE5mL5MGNHQN+IBYGsix5DyRFKOPM0XZZTmTj+Zwn0zfi+bx0/d4flMlPcO6+FfDzc6
31/a22wzbAlZ9TsCGdoSHGm841Ba2Yt1mJYD/Cm5QZgwANDnfreX9r93afoDVymZ5mT1zSilNIVe
lUospWIDH0S17oSR6vKntFe8yq94M2DMxE06C6MTHUwqmXoa4ngzwjzS9hTQYtWBxNMBlpo30sk2
JH++HI3jYQxhluYyXJ6y3KrGMRt/dD0Ha5J8/A+2eHUeKg2wMikKZZ2kUnP+IOXKSzxrkavKw7dw
XDZtLb1x9INpkFcCye9XMXm4pGq5CEQ/9sShZndpibK2/E+CCbMGJID2wNvKY4fKK5FEZVcilyq0
gNtPFMRX92ScQN5Ft9pflS94X4z8fiUqKbV0kiPYj6VPvCrBbESXH3tD5kGgMsOE1ZEoo5FrsiBK
mJt7DxP62xo+zXAK0Ipj7CpzeDvfnDdNz8pJQil3VtjrJyn+MS2nCCNB17WC/HevaSFlNMDFIc/C
jONYy202tbYefZGWfcWjgeSJoSxFY0Z6nzcQoxffag3ou0NkS9mvJOP2UFhVLGyViKiaoQwv0aVj
rYt1eQSGPRwl5CguKFf3+styw1+3eI8mPt7dWRSl3ZPcm4ju8IK7zeCKHuG+sbBp/UyafJ0NiqQ9
MLb9ZN5Lp+sfjVlIXh+SUvairMPaCuGczafRacDbkpX/0l02dvagg/nK4Uhkmnpcp4iSGVD06M5+
W3SlPBjIa0ZnQGMMMOlP3b49Ft645XFUMHVlJYoyjHGaNYkYwvY24ZceA9oJNiYb4KPHKm8NkGmC
LdVC1ccEJiFdH6/jATuTGg4llsF4FLNO8ZU5NPyoieNt3wSdXRRZzok6OEJpP1YF6b+lEbEEAEG5
N8fnYYID2EXZ66c+2p/z0V5sNK3ZHDCZ8G7xVYDIiDtlL8PYfzZdO9/lh2pdIabqOMO75N8qtwWq
PUHkEXfizwXxIh6fzzkb0w6v5FHebLIwqVbNOFvrGT8BbwnnYnjViFFtlJq8nIeRwg4/VvKox56p
2BoOBFS0Wi/B4Km3HAZbdZdf4hFQwNy5U6446oUnc9xiQh3ighQEhwToK/eDjQkg578Kv5nec3U6
yqslnSCbEWD7T5P+Bc0+e+g2o/b9+ifjySAPY+Whi0xYNDOFhkT6T0P5kQFUWY55LRO2nTqrPOXP
omBcJJEUzGT/N59VsQU6GnKy/weVp5xaN8uTES9QwcbCTJfotX7+Vrymu+K2sfVDdsMdr2JGcH++
kkWzrdXaOCiRDKVY7sZfiLjBdgYVfNDtGouh4paHu842xP+5S0skd736YNE8t5oRoVCd14ltaqNd
9ycN/+wjXuecXetfnYyy+ctsyEms4GQy0LZ7f9iGOzLuB+gNjiNjBlQrQZTZ6Lo5xUQOzpQInd2k
pVupPMQLzttF9+fy3uKy7pQBuP8n87v+jjYYuOZRfJndzAO7q3f9VbFjAQDaAtRSl1XsDl5Kwyey
1CZGeXN24ltS3rRuAbsmgF+QlMm4X4p9gWdx1APLQUht6hXETXchaAUxCkDwc7E0Ij8OXrRNvBgl
d94Z2cb+LJR6aVofxNglRMWzcwd3BHSzjikVyZkxgWpxay3vpY0Pcd35Ruku8myiwloLye+CcW7Y
4l4GBqsXe+Bi3SYbfRcDxNkyHBmNym26sbCawNHS/6JCfw5Mr1xZcdsZo/H+X2i/kSC2wry8BCAO
4rt5tRe2YT4Lox7fNBNkbA0La6C12tUGWvRDvYsjhXcotm0+y6HentaFYJ0PcCjSqKnusSW5TQne
7KZ64pkuohDXPiH9BLu8UKcJCkPGlQGSuY1hT/gcNCwx2IgzJc1UgGsrk5tdWci6zDTwqeHmsDeP
qWicZ0fmMrnBDiupWcuh3PMchuKcTbg5cd98JXRBpPQenjqfW+sn34C+uLUkypoUoLfROzXSsW4w
ejm2G/QEO5/dHrxPqMJtrV3IjaxY6rcWSVkUEA+3S6zgWymSTQbfdEdAD28DwfJXQuKm/ehCp/C5
loxlVGRM72r4fljvpvffAFqN1C4XtPeUprg3MI2N1rmG8twIgMcN702zj3kWR6lkIDcYJF5CpMDd
D2W4jWq/D14/4QvWR6L0UR31RhIayGg90Wm/tE6JSX2M7tr9V1jKHbcAyNQWbNNhiRBwX1iwu9T/
Mg3KXhyh/zomoD1Mornaa/qmH+XQE9GqF3Yzt8rJMiKY1FKBF2dYsknP9FVyKqSYKtEwv0Fm2vP9
dAiP2h5spXfcCQTmJ1vJoj9ZqGXzgnFosOkWmEFQwQ1GJu0ITQGZoXf/qtLPvNOVUOobYtkMSDIC
tm1JEjUB+2PbvRMjSEByQZEu3Cg2R2t4V0pZl0wP51wlEsn8fPITR/TkO4DiHeINF7ud+ehWp6Ps
i1JXQlaFpoals8AffRSo7Q7zWSRC5wd7rI1eslf7R1ko09IIizXUAB4EJu7gLsclsqvH+gmWRf2H
kARPfl/Y3ZtZujyXygxo15KpiCWTB0TrAYyLCn5UbfsOYwwi0YZvsZm+4XxGlRqmKgarFgITkrLd
dOx9wUPpyRX2OZ9cmhX6rc6kUq9dxNaboWqQ1Ljlj/pL6kWbdgO8tWAL3N09HkNh8ygIeSKJOq0c
rA428EbAIv9JTfdi1dsKKq0c7ee8N5X8fiViarQwyYDTjvsrbwOwarrANDHfx9CkN6yPBLc8T8As
i2PYVEHfFwAcGj0oXBmRUIk57AoJZ7td/b10LEfzy/vykTdrxzZhf0TRHd96ro0wIS8gLiI7w6Zu
nD2FGi/rZr/qsxRKMzqpUSO1VH8fiMAz9W/Cbe2WO/NQvX0CNBHwJefro+cflCiJyxzd+vc4kqAy
RRt5p6AVSobkDc6AMFsDz0ej1KM3kFuBpAbCEP+A5K9SecCkDG6Sy/NQbgZgEWrQa1CHYfO9/NGU
dvoFVU839a3vljcntuK3uylFlal95nlw3ukoZ9NZS563oaydwmyHLXI55iH/8nTdoJxL0qjpmGVQ
jd8hcnQnOIuv/gTO2rbi3iT7LZ8/FuVdYsGM5WzEccgiJshrUZEP7smaOFnFHF+5ISTz+jDgrAAh
CKSXNOyeLiYxwN3e0zRgSrU2AmaCI/dV2s8uuEMd0FU7180VqyaDdd8/EqnrrIQ5GjSSQy2KebSa
diOKnTfL/Rajkp8YZVqLoi5zafXGKklaOAW7Sv5RhM+asLt+Gmaeu5ZBOWhF0TMrInnu6LSmQyCW
yDZ1HQE2npRVuctfTHO4uj7KLbcZ2ONCktqjrCr1UJIaQXLtCF7sAHJVR7E684onrp5wvhpd89fH
cmpAc4mrxAoDBjBRLZlssv/Z7eWXDGjlMeaMGqe54VcpmSnq+cR0D6AN+yjUzPcUtb79TXzRgy7i
UymqgiIMmF0UAxB1lAvINRQNQIHyO5uKD9JW3WmYQU72PI/Gusu1IDokyIYZFFOB9j+kfdeS3Diw
7BcxAvTkK0278U6a1gtjJK3ovefXn0Tr3B02Greho33YfVFE1wAsFApVWZmYELbugqp9JEN2qLJx
o46zL3BPXjxZ22KC/5BLyrB0WJT80NwqbtafeCKpPDtmhbunWThCRP2dfX6vDTJXgbbUUBZP8fw2
JIi/K9KNmdeepdqHeck2fY5BaDIKcAjcM7i2ydwBZZkr5QS5HmQjwdPvNqb1OD5WH/UmfFker28p
t7i2tsYEMKOIi1TT8ETVpw09CjvDNTGdfGLg/F8xO/ASQ6ivdwH1A7Gb6DDyDsT6D2DCWkWCeYoy
LHfY0JpNCoKDU5t2e32hvEizNsNENkNPZi2EEhrGyivQRk6OWuPpNhGBGS44c22HiWh2Yy6lBaoD
fL351zI4qMe60n3+ntzL7rTt3jqUMoSvG969tzLKxjNTDfN2pKxTlTcDakRHFcs3+jDO9+QWPDDi
8MLLMNcWmfCi9rnS16BbxkVR7Ls9CM5v4i3IGw+gOdxFb9e/HW/0GkA0eqMblo5YxvhIWJs2eKCQ
NeeOsgWJFwYjKcNCuwH/MkT7+hvRtc7d0JVBxlu0Uo+yBCxNx9rcSAG4kKtOkDjw/FFXNNNGeDbs
CyYbKyVdLRGQW9XLt1bZxN37MO4E28YLzWsbzCog4a6QpB91AJNHP/iiLacMTEsceZvcq3DH+UWu
HXEpj3ek13aZMzCaZoin9gSCsn2zV3cWHgO02iu84+hnZ6Pzyg6LiVzksUH/khKEeVbuQ0p6QJJp
4LFj7Tsnqd3adiDNAAnVHR4KosjJdcq1deYImCpZgi4DC1qyVzeGmz30zxirgyITLZJqg4PiUP1V
8EV5x25tk7lsm5nEk1LCZnFLKQCzB7yNg91vnfrxu3oUmKNLuNxgC1RvUBGE4ghzFY0tkcO6bqk5
dVOhbE+rQ7QRKO7ycK89Xfm0xVxE0SgT8HP1OBA+akMgbcmBzTw9FcpNVgtVdvk++mmOCSmJOaZF
mnT0HRTu9N2wg49CrUjoo7yUZb0s5gx2SYuhMxVbiOGAfew0L9GmO4lA5Z72dyJhhrG2x5y9GAi/
JiBYF23qkC/jHdVkyPfTB+1UCQUSBatjL56xSlVbMht6AptbzbVvwAUgOeF28KWD9Z0IB/i4z9fV
8tj0uZyLIuxbGMz2qOMB4JqCQAUdTgC7hL0XgfezEBpVzSsjKvHptO1020LxiY4iL35xEL8K+JH6
X29kex9FosZk0mBqsIvcAR3GXZUsnt6Hb3Ha/rp+qvk3z6ctJqetiyxMwPasHw1dd/WwRO089TGR
4103w82E1p+KCR5TokxKUONTJfs5c3Bno4YS/KSdsvQxdNHpd8MH4YNS5JBMFImDSstlG4tT0QCp
IPNCYfLG7e9BxT+gUuMH5M/NZMJIM6Ij0lF7lEaIdt/Tb5I/uIOPcc9//mswsZlgYkIzV1ZnbKnu
FHtqLcQQZodqCvGIU21FFQdeFrT+gkws6QMtlUH2jAJzepsGkTOi+PWfnMRgITRKFkvaImNFduHo
jvmDsiJFkaPtUSOKACn4DRUSpXeCMAISgPMic5JOI4G4ID3aM2YUi4d0S5VrEiSvovfxKTn9/1+i
GFE/t1XoWtTbNEZCrU5xsp/0HIQaRGXqwW83i5s+GjfotnyX5Y3+U7C93BCGmW5KioRhWoU5600Q
VTPY1n7fcsND6FOx3NEjt9lBNGnHX+fKFnPe7anUjK6HrdYvv0xec4yfNQj00vvOcDRMcUE/p/om
eaK5RX4iputow8mQwsJKzze4XEg5TgYla/0GfdndHILFJHzTnOS+/jlsKze4F5Vp+f7zaZLlgio6
tTC7KKKJUbCl+Cja5LG3dIJR6D/cELOyxfiqYXVEq6tYB9hA3zTJxk5cpQfleegO3yq3B9Pod4HX
cIPoyiLjsRjJ1ws1yeiX7C03+EX71pJrvqlPcYdxv3k3CHueIpP031ddn7YPgXUOsEjtqbvV/PgJ
b9mdcSsfQEq5DSNHFRXCubFttUbmZKTBqPVVmcCg+VUq7/Plx/VN5N6yq99nToMsL9lsGNjDIniQ
tAelfLBFbAb8lHllg7nsurrtslaH49e/Bo9OkYd32oMBHhEA28QQWNEnYq46aW7srh7wicC975Ev
GgiR6ZM/+pC209v4VVQXEm0gc9eBaaBSWw0fyF5+jcNrB3qnJhV2G7mJF4BC6FGAyxoMKed+l+bZ
nBp5oJ3SZfkWz1XM79Z3A5BQI+g2NEzhvNlCWQH+l1uZZb6cli8R8j2YpcOtEMQGhKgCiKjelxvJ
k16vuyLX1VfGmA/XKFkVB9TYUmAeOf8u50KVQm6MWplgPlYTyuY4prYG39Df6SBripps/po4qSdO
lk+08xc36soaE/BHqbSGOsWClK2Ml3d+SBIMs2YvkUdlWcpbEyNv2UE6tgVIFYUpJtcxP61ftHAL
k/SkgfX+MLrIbIlPUkernel7ujXvoufWAOSs+Ed0Huii2EUDUKpRvk8LwybMohcDg/OqCbMxqQIn
bGbTqWNrO1rTJgjlh2Bqt4tR3fQaid3r/sO9YA0qQkno4LDJXrBdQKIsHmQN2RLF3VC2qWDfb9pb
AC7xhaEZL7LIizUri+z9apAiTMpC0TBsvng0iR9uGpQ5CDjtq+0f0FrzjsjaHnPHSkHQmEmra8cE
7OP7+Gasoa/mk5/LE671Q/vSy27mSrEn2FjesVmbZS5aTVLURq40GgbCZzoQogHvNnoUVip2XJ7f
ro3RPV9dsWk0Z71emdqxsDCuKSUvhV37AKoI2pRcAPTaDt3rlZ3eHOW6WPDt/qVY3KZusKP80ukm
c4ejYBP5vqITHRImskLYmby27tK+yZffIZw+iooX+54+wVAU+Ec8+s09h9qnOSbUdZWmjIsCc8l+
2AOPCRKcP8KYiuww591Iqj5PrZMdOn6tgtXnkWrbltt42wQ+Xphu7tl7qHt1kmNAJMAR7Cvv7QCy
TM0GXgvUUOzVSOxZqYH6o6de3dQmeveDYxWO8S6/tRiyFJ0F/mf8NMdciXHUpXKsW9px3hrb4hE5
J+bNldd4bzngqd2SULA+7pEHEZsCRgSMm7HUnN1sTHm2YHlStR8AKNeryRXsIA8KRqEkKqgOiQpl
n/OTYM6LrpQj0ZC5S7QRdKdB0Q4wRSHLOv/MGZBGAv8tJCQIm8bEKpCfyaihDkfHAekTs2tRGws2
5N3azDdd4gvWxvWOlUXmc1lF05ZjVmqnwsd0atyl+35PnD+YLePaggaNhnEKKEawkDAtasOKAM90
StLo6sq3YEchJOGDIVoXN0qaOlRNFMxuYGT1/Jtp0whODhWv9WETbLXJMU5NE0x7hfvEACpgfFkm
t7gTuj/3Kvi0yypNBaUBYABER/AFp03xmJ9od827+JFWQOrvgq/Hs2aC54Tyq2gyUt/zVVadFM9j
Dc/svAXaopSYD/NsO7JRICj9V2tbWWOrxJFRDYmW4EagRTIKA8oecrf2aJFMTAPIPQtra8xdbmSt
XYQdrP0ejW2drgJIOHYpkZ1ZA8UiHP8V7CZbKK6BV1TVChYb7Ga6ozyxxdd+Yx4oB5XyN4FrvT7m
Hh9CXUr6GtbSYoi9HhOx2ygOw5f/5iI2c403RaOZ0nzaRoK5ohbA599EdpjnPAgp33jRHzKpYFDE
7C8mAJgApttZF2DwHdH/QMVulTf9u/EIiY+97OY/mn+EB0BkjwlfVdxqdkeTBg1iOxOAP8RRn1uP
TnPO36c3+6g8C/aTF1jWK2Qug8pOFXMoT0eu/tBAHgYpHy+xQf9p4tFCvLlzE2iDvwrMcn3TAoeQ
CXArcPiMt6AoZ0qGPWlH84F2DCm/KRIWypns/cEIPt029pFirqwxTrNgatCOJ1iTdtGrvMn9fNzb
m9gfbkA0BKpm+zA+2MmNsDAuWiXjPlZay3NOBu04bZLHQnWAf3CT7xiSaZ7rwrFyoWwxtwK4Xinj
QGEqR3ZUtTTLtba0XRkcZ4D0S5TnhMZ4qcraFuM6RWe1ZB567ZjF01bvjX1n94JhYC7odW2DSWuT
euyX2sR6Rjf9oOQg9dbaB4WzoMEsORIyCeWd8pJUtRPi+ZB41/2Ut0SoI2iyLWOMBODN8wupDNsm
nI1MO1rBvRbfN83b9d/nnT5LgRofxKbANMoms7EO6aCqS3De418gwnXi6b7tRGLJ3KtnbYVxigFS
c7GsFAjNzg3Y7Sij8CF1ARqmT4Qb4b0qWhTjF4hfixTOWBQF4dCAQktXtJNhPUAMBC9zyRMS6PNO
GtpdIIDHkBbSTSaeQMx6NIHDU2GTuLQW0L5Rdo15M+6jJ+G55mXQa2tMPGmTKOtN5EUna5DoeDEx
d0n5jHQBDu7S/0wUmCGAZuK9Y1zAJZtCR7Kepepxsh762HSC+HjdAUUG6L6uXsVtkmXTXJfq0ZyC
yAd7Uur2gSWktL78PHQdwEoBnAXZPI05R3o5N1JjRvTzTJ5E+VZ8a0+lb0okdn+BO4M1pJG2jsYL
VEYYB0xiQHe1wlaOwNMBg9M43YkYodgtupN9KJsEuauwH3J5x5wbZSIVwIqTVdqaAg2wXfxM8XX2
s/Sl+/5jcivHgPYZpJjiF+HMM/3Z86uNmoUYIS7SU4w6/4AknLqkRsHmlMTi5e/WkJm6PamevUKS
w3Ybvx7wVO22SbUxzM119+FUjM/NM/4zRnGiLp2qImMPn6tNCfYJc4uAjFMubmtfBpZzY8whVyut
q7MEUoRReK8otVNFT2glOv9xSczhlswyXFq6o7QITjGL6Z11S/FFzXbcCeFalxnf+ZromtcHsKo6
pSgN9VhmTvHagpd2+qrsiY3uOYYVXzCaL5hUEW0icxnEVtXN2ohNrGbbGRew9KnbLvpxfRPpeb7m
lcwJlKKh07MRbvFbByrf0sHqRkwRfhmIz3ePOXR1a/aWEuNb0QIDFZrubuhkrrLrd/9tQUwAs5Kg
r0OUOLAgaibdqjAjBvdwP45CTCoLqxsK+wCWMqszlACil6R6HPVHYn0fNMGVwimbY88+bbDP3kCW
ZinUTkc2/0DZ4jUHkYuj7LMvkBD1TEAAPGG6z71mwLSJahOxUbNj/IEsSVpDG4LG/9GXPUSpuzD1
JRVTx5NfesV27DfDtL3+zeiPXjjhyijjHEU9tVOnwGidHiq7d/LsZ0RHKEbZqUpD4CDcL4cF0kzR
MjS23Fs1aZXpCr5cXTym1XOcfKsMwZfjbiI0Z3Ud30+7SBbrFtw7czAgGTAe4vSWmE/X94sfzFcG
mNCQJ2qYxTU2bNg0gxMvCEao/Y9O4y/+BM5SMVT2soQGX9SphAfSNvkC8BJXNcmTCOlHsi9ezV0A
1NAE5Il1Iy6Qc3dvZYq5qaLMSME0DlOkK5y8P2RhLLo5eCaQ3aggBUFVVWcLq0oU50tRqQpuDggx
fNELML4OHY7WNEP3sToYeOAWQsioyCrj5tFgl2ExIPHoGwi1z1/1rhQtjPeZ1gtjoh/ofQZpQGUS
n4nm1lCX9H/QhDfdCFEzvPtwZYqdU076cAE1Nvbw5IPqLdX+oWDKOHBAMbH9g+KAyCJTmDPrtG1s
yC0D4UtjE50GbL6mbkanAQ+xJ0Qvc7+XIetQyjaAsTWZWBhbyxBr9qgczc7tZwekxwqosjMo0Pmk
x9DXVtnML9KjiOuEe7pBcf6vXcZPltQoceVMCmIwBLpdJGv/hGD2h7X9vPuL4qMpA/JLoAWOIg8G
vs/zGikrSr1RZuVY+r2v99tqI3+1n2VERSfTnfBF2JvlBWAom6MFpsjoRZ8ewatESk46eQ4AQz+9
yWg1d0CznzhN5RvI3nIUrNGTUmRfWCMQGabfe2V4tudBDWsYXrTQyWpM7IWvMfkuiM3cI2iiwY42
Ox5Q7OBcMUNheKwqBZXI5Gf9lN+hcuVWrdP8yZHgLcmCIA+wJwbaUCwpt9E1aQtGBIVW/UtH+6W5
IHvT0bnZ6nd4TcBs+gM1l3/0V8EqaRBmr+yVYfb0a4stWcV8CjT2e//0myKzvLW38Xt0EL4TRdaY
k582A5mM4LTM3+2pOEVJKXPKvbEbhTO5/E0F4bgOQIQNKptzPwmVYtH6EnHa6D+K6XYGJKMWZDzc
Mw5oL53d0TVQrTCxJYIa1rhgfv+IqZPepxjAyKtuIjoBdSpP7AXfixfLKHU7RKPwP/C0n6+prvD+
C8EHhdcnZEMwbxVOENWAriYsAi0Q45iHX6/bpEu4cJGVSbrNq+MGbJlqBTFMWtE+bm8nFfSb2p1N
7tpM9a6b4m4neMbxuWxV0y7Kf+YkLS3g9go6pVTnr3kIcBdpjuwO98lBWFXiOIhCixYYE0e/2WKT
ZH3Mmg4tIhnpQ7U/qQqiYlBB96UFXWXnmr2XjH7myn/xEQGhoUBclSBzZVnEzK4zlnSsZcxFFa8d
ml+AX4DaIvsyekPsqv8ASvO4CDu1HNdRZBVNYcNA/8FkZwvkDGM8nWWS41y5OgDWePjuxmlb/hh+
BQ6U97bm8W8qoYDjrowy/hrLpCwlopOjddfs5YhC/6E1UHxUkBGdcSv9TYg5M8h4a7yoakFGGGwP
PUDA7TZ8032M4mM8sLgTYsD4e4r+MBCDePiwX5Kk4TINiUVoma10pHfJkXcYxZLv+x6gdUrIrwVC
ORie28rqp1EaZVcHEkzAxRwCAXPMIFJsxYkTy5MzliIv5aRp0GdUDGhB0IIo+8DS68gKjGEkEPoM
tq0DZuiowmkMdtE9gVKyax8nERiX91Q+s8mkTNOwhKRTZoL+Dcmc9jnzIigojmgSU3FI4JUMBJ+t
qELD/YqrlTLZ9mxEEyQxOnIMlQdleGoyIayZa8Gg5wCvFRkw/PNPFsQLiYneUz+h4yGta0NF4d5E
RkG8AV2ITXInzM+4329lk3lcTmDoaYIJNv9ftz0iAOEPSO1V1/4Sha5wUEq0SuYyNFsz75UF+zgj
emev9ma6cRYoRZwYId34QbhEkUHGXTRtsjIA8MmxR5WD6t+kk5OeWvyzN21jhFFRr4W6AnMZKuh2
KDZETOgIMuMqatgO8RJO5ATCTw/xtvNpWUpY3Oad8ZUdtmaUFFoKDCa189R5dOZS1fbWsfKpymA1
OeCR8qq3tHP+7/fvennsWF1hptkyVTh/2hZPs1tI+6bOcl9CCJY4+Uv5XWCOk1pASxR1CMpPIVsK
eyzKLmyWpkUke9eeKg8gFIA8E5TDcudHAihW42hoNhZ+5HdCTUre8VjbZo6HUQWAySqwTQUHrdpp
JFfCdPAWqe8x98A+Vvmiy4m644XzgDuFPphQfWFv4MHQR1sqSnJMmn0t546d3vXaWydZXp7dVqnu
C7aXdzzMlT3676uLQg7VVM4C2DOe+hrYjfJQUzBddygVDAfob2gMgnJNwKPOmfejqtCfq2Q+qrTI
SpktsLr8KF4lZ3hMn5DeJN81zKrIXxLdiT0o5B6vr/VEdH9tb9nPmUygja9glaIU+6flpn3GY+ZO
3o3fUNHY2G7ny/7wpE5u81Z8k/bC4EcNXPwBmI62oOmKxwbbEE3TKdCiqsAl0n0fovsWp7RFcp6p
o9OpX8zevplI46al5dTL4DQFxJ3q+0aj2I/HLm1Fehjco6Wbhq7iSWnheXL+7atSCgMUX8lR+YYA
EjuK3wOavrNQ08kdDULnwI4Dta2/DZozi9QrOKgI+MCndRYbP5Zz2Wt1hPDV/EMwAF/VD6b11CIB
jCLNl8ubvIRDGqUzKKIOGTdyrkwzr746Sso8nrBwqwZFcI0qamW5kpS61x2O7+YrO0wWBtCjbqEA
SQBxGbwGGGCKNbGOtI41b6A68hQ/iC4f7nmG9qZl4/Vn4lF7/k2DMB+iqsSuyvNNon5EYSuK/yIL
zIVqFkqVdrm94EVUfsieujP1rf08H1uv3tcPsb3RvgohWCKbjKeO+pTHiQ6b3XvyqrjhzQxZ9a+x
m+UexSf1lfcHBIbcTNP83Eu28FFFRjOXxFqOaoDa/o+pAFpCTbzZ/JJNg69VhTOaimPJga+a91aO
dHR2MHX78jdetPozGG81lxHgWbrhVNlxwV0HtV08IJrcyXBGVbd9UYgDKJHIlTgQFZzQlWHGfQtt
gY5SezL8u0GUNFvLa4EQ0N0S7zRcFII+KCciAdUHhhMdismAWrNLzVEqsbVCPkqZ+dQYYPhMXxo7
29RZf18F1e76znK86swas75GjS1dqag1hDwj+aYMguYQJ96fGaD5xepytQh6LGlBDaSbsn+wgp9N
6Rez6EnECWeqTPWY8Z+G3IzZtdkqC5TNSuhVWpqrQokz1LobWREMa3C/ja6YNrGBeblIa40oNvSl
k8gxaKsvvVoAtlFIG2CKvk2m3DuNLWKY436eT4Nsfjsk6iwHPWQ4dUm+zRoIrufd9i88YGWC2bla
b6UwIzBR5KUTTncgbheES9EiGB8rgjYuaiPGt8mJm5APKa+8v1mDjeEBC/OdFwmyHuS5NFv4Lo1p
7vVEuZE7S7BNvEigyvqnDSZzktsxDooolI9JXm6C0c7dLEme5giS5u34zWrT51KOiWuYw4PZ036J
dZ9n9aNuK4J8lefqimoZqGzqqDeyj4+qy8d2UVC6UcMvVvug5j9IKUiLeIcWXg5kIVSo0PWnf8Lq
0JKoTYrSxlqjGdKaA4o01kGrWq+NR8FieL6BZhM6MhgpwWORnriVpUa2Y9BeyuRYkuYFk+kvjTwW
f+F/CA5QKkVFD2JJzGrMerIqSUGFJu+jbdihWGJYAgpZ3oap+OtlZJLQ6mVhw31TWXaewYQW5A95
B7LaMQh3vVp/jFn9dN3ZuZ6oYkHomWkm5mWY9UyqbdYKxtwpehdgwj3FdE27+afdOLo73IUvwluQ
xgAmaUfx/tMi4/uFJOlhMdECwkE7aH54sG7pNOMfYaJ5MVZVUbinMl0aIO7nHpGSZTGMAA/O0YXY
d7o4SutAZBywbxu0aQfMl+xRe7ozj/ZeJN3Fc0ZgvtEHUdHqtQhjGprnkDZPYNpcwKc/OhG0bAXf
jm/CgoSLqloYB2OyuFgtxzSskA63frO3dOTCkpu/0xRG/yAocOVo87oCm/TPvvh6+r822VeGZWJm
ss6QD4+u/E7LP5ScJ/uOEjqaL4Q4woaByCBzpcxBNUxDD4Otn94nP9Cgi+8g1VtCNhfdTryn/lFE
r2neAaSVJiqFgM4g28Sqlw6HpdBmrFF6kX4AS4x2QQzIoW88WLA7PhRP2dvfbK1GTJMgsJhEucDB
dp2aGHWtIPP383vN1W+STfxm+uW+8DWCaWphKY+ztWcGmbu0HMfWgowXNdiB0rPYRC+WNz7O7w22
Nn5o/kK3FFNdqxXSP2gVoI3FSvUg0qnBGRqBsW/m2NTJpYKR/c0iqE9Q92dcVQNYWjfo9DTQo8zx
6MYitMdumf+Fs414I4qFljnkKyYuAgOTf8AsAXTGeGitFkU14/kNbEXvo4RO9dcMbzrQPhrtahUQ
f1Bu/gDUQWPzxQJXhpnvBx7mQMvyim5n+0X2Un+0blG6Pza+ssn8vnUDTH0kjoiaiEPof75g5jP2
VpgNQwa7ujP6AAIf6FyL4pG/mS05t0Qj4Mph0h5RU5OwtZ0XvU5UYAlIGYxFzBhGz76JKsCc2+Ls
QzJ3odY3lmqn9XwMp9mTraNd35bjsSp+tO3gX4+jnBBzZoq5BPsedNmzhS2cq/ukrt0slV1SvhNj
3Fw3xKuZoKtrgiResQjBdXS+hcsAas880ye6hfhOYO4E9gcqVX6yuOER7OMYZcbAuyjDpb7H+ibE
CGTABBHLLhVlQNIjaUk9IIaO0CZpXVAKQiUQNBvGLsgdUZmX18VGdQZIDmBHMGfClgITU69VZFQ9
9B0xVenXmHvHFOAWiDQoLgrnszk375k11i81Ix21OOiP8RfaWzJ3Ze+pzyfuMbfuUW217ifB25eX
qZ3ZZLyziaWOzsz2+JDFqXOO1mCzG9wZ7YkWEu+eKH4K95RxUlXO7US2YBFlVne2jvFE3MqYHKRb
nmJ+NOPstdm3YXjShsOYvV933Mvghsc3JIIwAa/iXcN+UB3iNqU96sPRtkGKrCZPrZZ60xIKLvvL
M493vox7gnrqJR5BtoJ6NLNlOIatsbVJf68p4DEw0l2K50lRtIJzz1vV2hxT7BumHhOr5TQch+i5
MBdHLmdnjm1BZsi1YmD/wP5tgIKc/vsqbEoSWJ17CR8OFKIbewT+Du3VxYoEsYV+//Mzjr1bmWH8
wwCPZzxXUn8EW4ibzo0zyKVLzNir806wb5cHDu86dHGR65q6prKprlb1VtmaSn/M81+gW3aGROAH
nON1ZoFNbBOiWFnYwgIoZd9/X+EZcPaLq+NpMt4IMaA8xzNUlKzQueC0p5e8ICa2rz8qdzPmhSix
i+InL8ON6cf75H4B+xbZ6cf06/VjxTnUdJ2fdpmPVptSF0PLqQf2NL+nvLLBjua0lF5cjEcWWqO7
sPLExswUQG/oKqF6DqVYWENHCk2QP2FZ4QxS0te/ZduEtl9w651bm0tzKUZloJeA+qP86D+UN/Nr
/JS7FUQ0sw/Y3Q13dgh9UOGIEuGcBSqeDJJsWwNbL2MapQdgRDOY7vJv5vhqYDC8BT1Su6+yu2na
W8tjbwghDpeXLHrimJsDnEq1LpWo52hMwj6tOvoYA5UVqER3Bah6pG2+CTe5oF7JOyFn1ph0M5rQ
Ne30osOE5bJp9j0Uq0xcsrStBWZ1T3sWeCrnzGOwTQd0SkFsvlDzjNtKCtMk6ZDeagfU6UvkLhAd
C7x+E0Be3q8mYLNF5QlO6NToNCKUOChDONvvqSNlKgJlao8l6KVQzXQM9VYKhexD3LWtzDD3QB+P
sWUWSwusQfJq/SoP5RsZXeUleIkfC8yxmYmXfxfsJ9dbVjaZ91Cryb0hdaSFtywbCogJ/e6mwvsS
4gYbUeeBdxbXG8k2e7rJlq1lgrX+ED6bm+KBWgyO1fdq10DljHgpyFi0G/SZhKJIlxUmHAsdcQCJ
iKIB2ngeBgjkBbIpH+hCCQVsPsTbEwMSpvWEgHPOHXhmi8kEdTRYOqns2xPiZ9prBwPP2vguuxmp
WBGNq91bhC6wiL2V70Cfa2Su+DBQ7DFXscase03kN4xHOtfdhX8QPg0w90TexWaYqR0OwgRlA0nx
oy5z8zH3rpu5fKSffysmbuaNqU+a1ba4djtI3sT/K0EhhAqI9os5cNBAVSRTxXeiZaT6Pr1JvMjr
0O8jMRisc4xri8ornA1EWEaygtq3RUuQ516IaBmnQZC1x2VBHaBQPEMp0El6u75/IivMunpJ0cd5
KVuowo3vXdq1TlwWg1MOuSgcc04VOhYAW2DAmZaomFNlml1t6Y3VncopChgoU1CEkNviScwyyHEK
A1RDdP4LTcuLlsGYNvbYN+NvU/KO6pLIfr4ROgVn887sMD5OWlkvFWXqEKOMreLLO4Cg9AbgZwt4
vdLLPToZ0wqRGpxAbBDkYKgL44Fss09yyUIT2FK6DgUjmHVl9J8jz3il/FR/MMfPXeTKGhOhZiUN
GyPoO7wb6QBA5ObfMJju1Z701CANK1wINAif/9QZmKfB2RLpH7XK+/qgDNrCwhKp+uqC0lTp/p43
UjZoeEFU0L1+DDjH+8we8yWrICzkeKAeY70kqewRtRRY4KAX4P2rfWTO86LUTa7JA3XKu5PyMMYo
hoOFNknpxZu/OwQq+nIU3ASz7HkLZD3sQB2Kk41pXPV0COjQ7199qrUdxj8Gm0ygDLRbPAjUjQwo
J50PoVTxgTM8AamUiSHcPO9AY0mmQClwarJEX50yq1PfqDD5Pvr0rUUBpM0JaEl14UWRWOGELmNl
jyX4MhNMaXetgoTgENYu2YJD188P4z1l9IPa5DeyH3/ke3pZV6EL9lIxcSnvyGtAf2g0U9cuItoQ
BItMKuR7v8thaBu+GHscQeh5QArpeP0wcCrSoBZbWWNOg93Gpd0VyL3odL/2pn5PDZfszbvkvrrP
X9Ez8ced/jNOxHBk+svsuUcfESypqD6rhHXaMUHaHFZIS6jWa+vIN9CZTSynA8EubbbJd8pNB9FZ
cV+Ku8EWavAYPcJ9y7qUlqmh3SZIV5J9/1GBMw71P6/7oAxuf/esRaXxX2usQ1lzRubZKOgGT/Cl
bEPHKduNtEXZHfI3otDD89+1Ofrvq2hKCVkTUiJJwojOrfQ1AdcuHdAZX8uHvwoHa1t0o1e2rBoo
uHbE0orb/P53cT+DiIl+0F1aIah3Al+lCcqFx6y2ksaKlb24kQIykKY9qg9UNrs64uWzjd/kZ3VA
D4VsCr/Y2pUTEsd4Fg0hcGM6KFtQgwGTCuDBTEwnoR7KUYrF0k4GfaCAnnmCskmL2YdT100sb8U9
nGubTMY2Tk0b5jXywmSfftT31UvxWHjpk/G4bNWnfG9spu3wBsiqJahwXeQB4MFEQxooaLSL9YsT
IrX9qIR1lR/nHApzQeGOVuxEsqBKILDCnoxFnkkLNGh+tLAc9cGU953yct1luCYAskVqiOVcpE92
N5CsqrMc8CxzGy3xc11VOzOtBNi5S0At3bCVHeZibKNEUaMWdkZXBX0hhM/mo0m2OqUW3FuFd31V
FzkvtQasmYWGM1CCLHvQsCxNVevYOEkl0aZCW28z9FXtxlIPdjo9ApoaYGuvxy8cMFkX/Lhu/iKB
OpmnvVLTNMBRwJwEuVD1WJ/hHUV/iINnrfl6/fe5H838/H3G6/uwULskpN4HwtJ+cCTybneCe0+0
BrrFq1Ay4lhBZ7yEDes+zCFMCRDL9VVcXG90lyy8SyA8D2QgC82REl2ZqkDKQGSzk6VdVWyC+lto
iwjhLi4zxgzjefAADNSlMGO9jW6wpYSkUecMLuVdlYTzNZdRkDFHv91q38xg0GcpCnNkgMmjgTIi
pltVh0qHnERgUifcjE/XN1Jok0lRgrjKeqOEzdaPHhVX9RrIi+8ph/xMmf+JA7j19rpNrnugPIuS
kG2hR8jcolmqg4GsTvNjmIdO3UO1Z379bxaYu7Oaqjg2F1iQzNRpgTWaM5FC6cV1efpWn4tgrstF
T6XIjOMcqQA0zXzMzd4XIBqjGzf5GeANgU8gnyvuefJc3zDRW4WeDbiHWRY/oON7xZbm7JjPu7a6
N9uveVVBW0YQJ2icOUsHsL61GcYviqnss7hZsqOkPy8ZOP53fXKfVL+IIfAGrgcaFrjTQDVgkYtp
DUhaxiUgfhk8sP1S/cy86St5nFzEDOCKnkDt5akC91Dox7lY3KdJtseESWutAkwtw0Grfoy+uonv
iZ/6VCI48KQvve3MCbhh9IOKOdYGSn/STWqJH+e8g7BauckchDgKgkCX8Gf8fozkQDdB90lym9BJ
93T58cNk+v/3o7G2yRwNKwuUOcmN7GjHQHAMD+OcCmIz74ZZW2BORtIWupKE+J4G2WdoRMra0zCK
oOG8W3pthG7tKlQuphXb6BRnx6bGgG5S3tW6lvvDhEHreHwpe/1HDQKcsixEyQjvSlgbZmI0SYfG
HFKszrqTfhi1sziBp7zQudJaduadqJ7CO+0UhAb8O1Jjm4XSxnk3T1KPYzibZNOA3MT4RgbV04b3
625x2VTCeV8bYvKCTLZDy5rk7BhG6EqkoNcrMKVAnPGx9brFz73IV0UfUWiUSRRArlBDV4PQo0/Q
o3OqTehDNNTGfaehPgUohaiazjtyq2VatH248hvJIBVQ0Fhm2T9PkFxXPq7vI+9aWP8+c6Slumrs
SsKKjCxwlsLwu/Zm6G6hODPZlrNkw+66vUtY0fl3s5jzbNpaM7cGDGrb8mOGmjqBlKcPntrNvAmc
3AOfctu6RuMK7Aoc02JO+SAXnZzWcExta8jb8csUgMALD2II/yXtxnpRTcBhFLAcqKJuq2iLmaMv
WdDJak1cgENTe1l2qw9gwkkX1wpfjMFyM12E4hD5DHPkqyb/H9KubDtuHMn+Sp96Zw+4k3Om+4Fr
btosWZb0wqO0Ze77zq+fC7mqnAmxE+XqR5+0MhJARCAQy71FpfYSNY3vI3mLBNW5vJm8vWTu2nwq
2lnroJTycitkd6a8oBfFqbOCd2hrrlnHhAvmc5DIRBfTufY3qh5UmjbRC6fYkldQLh2r0iH3GFP/
3nxKncyvwS49c5b3sfngXUd/imVOrKqnSphViI22Awa6M0DymdfylYksjfnMSzKun9ZPYexpyZOg
luB5eU6HYW8s2q3QEu/yef0Ho/spgzmw2ZQwUGOO2XOBVgrvB0pZsFVkpwSAkdf5gW3YfDYw7j7S
mO3EeQXm0CZ6QY/vjuy0HR4925LGKZgZ/Ct0DB9aKZhjY66EkERDEwzYSUqdDRzdTYeK8Xjgp755
aslcA10AkLtChqC4WOyiKjD+F7X7rAyDvxGanOg/S5YtRuirQJyYPU942oiDB1ikIuMkXv7Dpfan
crDPG6mahMwccUqdQzsuc1fsaIXiHXuivQGPH7f2zVF5ibkDSskkY0UlmljVk+pFX2uk02P1vYAG
kI3UqjEQwHMma5HQ6WYyzkRsokkwqRFQjA0KZZfWAKB4x9j0xiMvP7n2HjmVxviQWsjnRdchbZhr
O20fg+hrlZr2KF5H0shRE5ZcDVlB9DtSQlsTnXvahy63sg3qqTEm8rLcdE/Ays0eRFDi5VcqxoH1
69AXPs8Yq7O1/bzvv6THy96FuQ3ehaMNUtPR9qJ8ZMyJUpNkfduRl2q8H1VnUZ4kM7UFw3Quy2G9
2LsgWvVBe6dM52EZd0JmuapSzDe9AP1wi3EOt/UDR3Niv/fo8HFz1R+53SiM0nyQyfiUzqgzvQoh
M35cDL879H5a2rFfkCsK2Zu98QQypvFBHuNaEqNONNJCHsgRfCWVPFPj2MGaBNUE0iHe5KaJ/oJz
p5yNoZ4Cw4C8FKE/5oKlxCpPHTki2IHRdKqmVikhQr6ZbVTM3Pyz/qkCncTowMaP2RVvZorNjb9v
Gyp1Gt7jKrLyChvGjmE1B6BKfMmekP1HZ7W6AZ4Uev67fXTsQQqZPoMC3OexNLK+k8rFoAiazZDa
o4UrxqeA0pCYZZFQ3AaKu1TdpKFNeZBptVr6MncWr19wZWshEJleYBMRHegV56cnzHku62MsvWTg
Cci/CSVvTpHxW7+v6E8BbKqhWRAnJy0EoI7szlFmB+UNJj0tU90l2eNli+Yshs0nqPmU6/ESSS+1
olhy/EUWOa8N5qL+sBhq3ScByBK24FHJcDxBDEDbQK19PQaKBwjpec9setAnGZoPkhhFqFRFKOIO
SwFoFFwt6u4Z8PCE6R0YAGgMYMreXt48tszwLhI9NYAkBr2WCrqy88VhdFaLOgD2vND7rPykfjG2
dFBJ/AzNcDiyVk7KAAwxrhadEq6yI1GDmBJToxYN6p3uQIlGgHb5knYumGvt7joBZ5LMmVtYE4lr
hU4Ao9z/YToKExutYIbm8lIgXRjGxArSO86qVpy7gS539BMgAEaNgTGmKcwM0g368iLdLR7I7jeC
XYDzECBRduzx4nw2b0jP61Qaa1l6FE8RQLCWF1r7jffAYN1Ue1reRuoADUP6VuZpyIpSQqIBCgST
YI0yc2GmQ4yr1MQW/mCsjV01sDWHAuw1O2kTXQWcZMJKJHAmj70sK0meyzxYXsxmG0+z28uvjeqV
QNfhHBx154y1AfsAMQ+qbOgYYLNMZl5oQY7hvZcx9wHX69K+pCx3E4Dd8bu9VhQR3SZox0PsoUso
9p7b2dBU+lBkhLyAe9Bpy+cUY0iX17PipijwD1qVDeCF4mY+l9CpQSvTaeOXKo1ulFS3yTh59SR4
l8WsaSAFYNdRisLMIbKC53KWLsHAihBi22zV8BPKISfuAyf6EiN1O6BGRJPXvGTBWthmgiAM2i/B
SXzACSWqsMw5mMJeVNEKr5WdjHmFzIuc2DZf+tJqD8Qh/O4k5jFIrQ0zH3BaUHsJbUrMs7oLMJ0D
KszlhSw3A8h+QbVo52hun9HfUfkkeIjNyZZ5gFofdQXgw4TOqqJUBCQIRuoykioLhmV+ycybQjoS
/dvlI1z7fli0idMDdyqwWc5PsFOnUDArfD+pMMwYfqrEp8sCVk4LkcyJBGrjJ1fmhHAeUwqQoPjJ
7RJb8Z6OTmY6MvyirT/mzrf21xtVcFqQaoDFByw4iEtZTyxWbSQuCaRG4ILxUhdQdrktiZhIyNwg
sbn32UfPfyaP9cVpQgaNdJCnXY2uZhuYuAA5C6V8yjGS4PGy4u8v2nOHBVJW2ikC9FGUEdn4tAgw
Bbwow/wi95a+JQDsS24pKea00YmtfOu96lG8RjKGslXm3rgR7+cQkGQcP0P978mvAFoHZtMBcgFu
WAUXKouACoYEM1QnVTyOVWP3g+hG/WQFjboRu85SwXSR9Zn/a/r0LhM4QhRnQDE/+pxi7kokmDvx
GFR2+2jsWn8eMc6J4QGHst5LGwMMw7wombmIPgilx3+ixEMKFt50WcRjq6NXDaA4UnmojdmCi+Js
KeO6P0higjBQZaht2M3iMRXvDOVamrxq4eCg8ERQn3CyGFEe8bqeBCoC6D5yjkQQ2HDQCnH5pFbF
UPQAE+8YBZDH52KGeM6beinEYwyoFXO4RjncKpaH/0qIypQzRs2oWxEtt8ck8JcR8z9pa0m1xrno
OEtRmXsOHfvolVIzHH95m9b7qPGW/MvlhayZkvRzt1RGw5SCqCN6o8VjnabOEHye0YYwqL0lq89l
dFMHvLEN9qX5Q9FOBDKKpuYaaRYdaxo83bRizUKbJJgm4DkMW8ysxso93lg7Vyajefksd5WopuKx
MK0fYZbpTp9o9VDx6KSYubm8qbxzo5+faLqeSkaEqXNyLOQIIf9uwJBrFP0dczrZSOaCk8GR1WrR
Qo59JDa+KOX1ZhJSUKyMCW+gaNUNnYhi4jqlTKpQBwDtUahjv9W+SNO1AOOaeNisvH2jynqyb2PU
m3M0xOJxLm77EsxBV5XEeUvwlsJ4hzxux0qKGuqErgxhswS3Xea20n+nABrjHhY9bANDSsRjFtyk
ICesvgnxr3UzsnbE3oGFJAwZWOHEo9Yeivi5jz8RXq8NPVb2mj3xDRrjG8pkbHr0LIjHHNUOHfgF
jfR5NsGcINb2MLb2ZaMROUejMZ4hisZKiSd4BmTT20clA2t5vIscOiQeWioScBglw5il6ShXNe9R
K/GEMy6i1uqhSGoIV2ZNvh40ubPEpUzvhaXWDqNkLgdJmytitcD/ses4KpzFVMvCpma4E8besOei
VW8zMevQW0XS8bqoUuFBqABBMhlq/1aYne4C6SJHJ1tQb7rUyPwlkIndVmlwRcRJu8rIwPNEvGUx
niiK+qI1Sxyh2YPhidzF2q2iSdbU8tiDOKar0R9yYrqRLjcLZgFxIWaDVQuVVemjo0/Pl3WEJ4V1
RFqcNHGLU0I2yaqzY08ayxTeLgvh7RnjhaqUxGETY8/0NnHlJHLaMHMq+Yrw+EzpF12yL8YXlchq
iPB32DNg1MZ97MwiEsvKfo6jTWQoVtvzAmeqxR8kYtgew72g58T4yfkpScKozSCKxf7Vr0P/eVRj
nhHTb7gkgbGjTm8zBGA9biVMlMWb2h8VB6oXHgZX8+a9qtpcVKVVpThZFP38RPVIVS1dh57oY613
noHncdqOljByGg95UhgFF5RYyupEmI5zK1vj/BABT00dOOnX9fOhSVACQlNAtp0vJRbyXO9RhzpG
xlFT8bIgJu+AqNP+eEA/RTBOHRXfpBx1gxzpULmOngBjtCixbb1t78N73oDByq4hGQQIOPpqwhQ7
czZlBUCJRtRx3RIwpErHRRidiAd7yNbn6V14JoU5mx5t4qgwQK2LQ7jRgMhW2qn9dXCH687nzkyu
WO2ZMMYHGeMkT20PYdFWle14I26m3qZBbOwPs11vS48gTYnJfOFh3POKv9QlMKd3JpzxTTqykmGm
Qni2bUB3O2xkv93yI2besTGeCRQyVZ8P8OaV8lUHkXSyN5Tvv+xlT1fCZi6KBomsFs03R9KhDVRt
97oM1h0BgAOJxAstVjz6mSzGrEQtD2MpRqwUjIgsxagVrUWrDSuvitkSmnLxL6+Nc0o6Y2NGGGSR
GuIGmZTiU5Knm5xAReRqL+rDixZEfl3JXi7X3mWxPDvQGfcehHLUKQ3VjgMtLNf+sGmd2aN1ADxA
ft0hnm0q4+lbUUAaNhwhLKvsrNz2amQ3vEcOm+plTVtnHEifNEVE8NY+ijfVYX7sDhReQLAXv3qU
SjR/8g18XVkww0fzBx9LoVWjyTnawsgxNq6D/pBPT0l/iJXt5bNatTCksQAGSCGK2JKGMFZkzBtt
ORJtb7YoS07bkEf1ubqSExmMs2inxchNzCMdBc1wlfhpUHVbjTSrXAbn76zGALga7q2P05111Itj
Kw7zcRrvq6a2ixx4SBG3bZXJhf9QBmBU/SGGLvjkptebtq8FoZqP7Tz7SfOQdUiutjOSSMFGk2O/
ylPgci32EnLjmpW3EOYqf4pmvL5WNA1Y1MX5SHuylMf5Wi0tjKXsdbs+iHa2ERowV3aYHOYO765b
9Ylo5hi1Wh/zuRUWXDjt449h4dopXkPAMmF2nRcfrCvmz4Uyrt8AMC0APVK6UCHzZKTQYksHEifm
b7rv4nfBALpq3lvky692U7Gny07OzWZNhFEJlqOwmW0ZGHbjGx2aH4BSK9vKJuOTB62EW6eH+l6Z
PtEndON3/ZhirSpIHQvlRcx4Pfk8CcxNoJezPgZdMh97fW9I1139+bLhcdTyPfN1soLBIP2Uyvj+
pd5KybcE6yDhbAVL7SUVF/VvJbg/2y/G5QP8RA3jKKO6kX9KXeRpdDfY9A4dy49UVOv5UBHvTxI2
4kF1FBNndKz5A4KxogTCUqAz5bgsg9jZZSEPhzkwzKdRqnOn1pXmNgGZduKbqRns0CckbUKzSndy
OcieKuVA3WrD1JPmJT+oWSZtBKmdKqtbAv2l6LsktqO5EZ24q2ULGY/S6+du2mMwRrDbOgYwxZB9
QXhbuh3qtI+51nYo5Az559wcZo+EIQGx1RyXdx1oP3b4eLzJTaWzsrIN/bbWKyuNm9Zpol639SE2
93K76He1atZ2XpddblUGCKwtY5iVfZ9Gja8JuVJbgiY134Y4K5/bttO/LWRGJjbIysC0mqUGUlKg
CLotxEb9Nmu6eVc2ebcL6n70tRJzC7YYpPlXUw+IL7RTDHeRy0a4RagDyglBWIBhOIJoba8EcnkX
l2HpZyif3FYoRj9L6bAvpQXsIgi7D0lcT3exWEtbRRuEXYEOIsxmFtJLqNQyehkKITt2aRwDfRV4
B7qFPKth69WY2p0igCouXYY5sKKhLO6ESgHEu6gNtkEwjy/pgXGnRlPQWaPSVqYPBxuOVosQ140N
ubXwEGqtMOmnGzT9xhutLcSt2cpqYovphC6eLu+2FVDib+UuSG67Qeu3Oun0Q6CT0Y/HobeWLjzK
3Zw9NkETvxpyFh7qoMfrUJv6bpPJmfCpBh/ArhkXAMEVSO+UYS9czUWQWUoWdF6Ti1+DJO78UuhU
Z4yWK1AT1M4C1B7XICWxdVCB3VfpIEAV0ekh2UsRVqqlGnH2VLQAU5C1dELlpjVdWYjm2wqo6elW
aZ9zEqmP4O8pvgEaodqQRcDYtT7IbmcG+V3SDmB3aAv493ke7bIjqlM16uiM+hR4WiPL3y77kTWv
b+DqRkpAAV6pynh9szRbVegb3DHTvVEdgD1jgYjBuixkzRmeCGGzomUspVMZVstRE25zIQf7VcSR
8H5HsN7iVAQT6ctTLePF2S2oLnQHxUUxdKPvSu8vICDwFsN6dpUUbZNC0gJg6rsFbaqJAzavyYpe
JxdggogEuP53zdufro6J78VokJBlhMwZGK+m195lwIwa/WkfHqSn8WkGf+iAAT6Hh3y3ulZ0W4Cp
AywJGNA7j7viCDD9Yaz0x8porWJ+aapPlzVjNcyn/Rx/SGAiu1RBufldgqZayYN4qK/U6/kGo3+f
0gfRrfzMJhyRvDUxAV2BNqYmE+X+mNUb0l8pGq8Zhu1AeI9nTtfExG1TPZjp3GHXjAhk3AHuxxl8
vS3xJ1CeJgtqoBkQpMzPmri4FUk2vfh5Cp6qCnlhHvQdb7GMefcFAErB2tAfo8Gfh7t2euSc31pk
cLJWth6adVM5Egm7Kd4YqoXHJ56eSPw9BTeLC9Ixl9f4sGIJMihCTYXyEeMVxVhCmpE0K7R6OTaD
2nkFwMesokgFu5TL3GmrVtlq/cjjN1txkmdC6S6fBFtJFDQYFMwWtABk9hjJYNAF0pgwYUz38nau
PNzOBLH2Vs2Y3BGxuloHRg26PO1+Ur7EyB74RO85hkDVkHGZwMk1RAkMkwSPXmYroyWTVWFQpWPS
bUyl3dYpZa6pLJJiCFElh14N3cvLW7P2M5HMRqKaImHCuV+Oeo+2DdDEAeofkC7kZhid6pECxo+b
lEecI60YAZCO0TIOLgrJ+MCA3LfaIFZ6gKjV1vziYfCiQ7LVdsvDeBUVlvIt3o6OsNO+tFto7a7d
UpAgDGD7lxfP+xXMvVGFml6nhS4eyya1mg640q1mXRbBjlFQz3O2UuZIpVCchFykK90Zu86Z3crD
PZVb842oYxzGALvlvBE8NQLGynwsN5fFr5nJ6T4zp5ukWW0qgoLMnuoJ+nMpu03AEcH2IX1YIWMh
DapsPSW5Pqag67wz7mjaFyAA18qDvE+vlIcJLfp4IHuZ39ka0l+pV3PGjXirZG6sukgjcCPhF7Tz
Q2k8hv19kDxd3si1voWzc2TuqAEkA3msSSjXoC+/2eaohqqf4kO6XVxAsDi8Ja2rJqX9IugQRd/h
uX+Tq7IfCm3E885IUMQMyacu+lUKw99P7k8hMlMab3JZSXMwux/j70VpzY/xnqL2qq3VOmlgqcBF
RdOyI3GcHP3prJND9/AfS5OZuBAY3m09apF0pFhyrd9tRmRF+d2anB2UGePWtWSY+wKJZr24KVAI
VgXOOlZd5+lCGNMuUj0GcgCyk2hlqbb5pr4ChQgi9cVHBvYBva9+5qsPl/VwXdV/bh5j0Kkw1nnT
Ibs3z/KWhLGbBaar5bxxm7U7/XRpjE0Ds7YphQHqVyrAX1GqXRRs2yB6bMq9ykNj+A+m9XNNjPki
/a/j3Y+TIrt4E7vD0TjIdz9m6EJvSCyJky3nLY4x5VGrywV911D7UXLM5c1QjrPglMar2n6+fFpr
9/npNtLPT6KUMhyzpQYm6rEstZeiLG5iQuDoW3TpB5mPfoXaalP1y2WhPMVnXMdARwYwmwuhetJY
bZLXVqHG28tCVvQQFB5IyYOpC22oIrOHipEljaGjFpB2jSOFlaO1sr2gM+TviAFsMprlDQC9MnrY
59kyAj1QOkYYVu0Sr0GRKDCf/zshjP7JVQc8xlRF0VrInLy9KUhhpcrrZSFr3gI79nMpzI5JgdYZ
HS0ITV8XL9z3fugG31LBKr4bX0tH2MZg2OaVKNl5nh/vHpR7acc6ygHsYN4wIFWOB91y7DyKKZe6
3TE+0JlzweHOra34deCD/imLndDLyJIHc1SiYL6dblQrvdZo21B7lV5piSW+kK+SRx4aO7ozb3m3
5Wpe/lQ2e6cAx2wwR2M5qjdibJle6YvX5AmohFvwJWw09/JZrlgYVvozQ8Mc5YQcKe5tvP2jGA4f
q0tVDu3eqnmdSGAcB0mUSO3gpo7NdF/kd0Gc2/IvIpSxtz8Lil4a0QKecoUcJTnwVCH3uDq/sgrE
TH86drZDnTRRKgoh8sWhUVmy5JZYRt1ygr/1+FMCLq2IrgYJDC3nTrZppSjMdBPdd1fTU7RtPCVz
5u8UQDG7MRzyTb2OS2v6bnjgaaMzvXQghfcGXmuYw5jBzx/B3MuJ3Pa4jRFoh4/FlkKIvY+Cl0g2
xA6dUQXPA3BACtErCeeFsaKMZ5IZFxlLREUCA5ID80vTvUl/ozp69v2Md5w6zPzAuNCVnH2ty8oy
DTcyuNNXvFUwJtW1EXg0w/dnkraTN8K1+kldrAb0HDIADoMFr6PGu2zFq4qD6V5AbumUB44drAHU
8RCaRCDH/HtxoO4xeVDutMgOW0t2cBNckRvhTjqojSUAPaBxFrf0Cp87UbcWJJz+DGaDW2UsozzD
xdC6o1s996mDJ7BgGwfzioLUUnXNgZ5wm7mVrfFiWGocbDB+KpzZd12b+6HLIVy/Fz3di4GNDYol
u7IkR9oXduRf3vO1RJxMp9LoUDVAWEzGWE2pzecGYL1HEVNhN5pPXHXT1lbWWeQmeo2BF+SCfu/I
m6Fatc9TuYx9Fq0hF9GkDUfMO2QA4gVjSOg2mwkJssqWX3pQjdPD7TBHwiVVX3ODp7IZCx3FWkXi
Bo6WMqOgGO9Ox0JEV5R0Xx4ml77/e9EN3jg7Td83H0/2504zaiWNURqkA1ZMBzVlwPKpuRUf8q3k
AKHreuYpElWUS+IYRYox+gPgp2LEDUwJhFI3eEZfaHSP/pA78252MncU7a4GdSTvPcnbXuaulBNd
67RWHY5lutPbhwpzDFHK6fB+j2cvLY8JqrulkGRh1IejdldtVS/zmi94U8qGVdrGrYJMGfh8Qguo
N+Vu4ISnq+8jjRL5IAKWFACgnV9wQYS5Q6ktUKu5GhwBMVXiaLeiD7xueqnw8cHXfPGpPGZD86Vs
pFFGbnW0q235SXZicLPoL5ML67yq7H7Py8OtW+fJCpndDcsEXStqTiWWj5KNoBgg1sJ14LXOD0Yf
6cjHQV/Vmz+Fgl/1fFtTU5CFPicz+rFFkJI9leaNXhw5Vnh5L0V20Fc2YjHsVZydeG8iwepXGFId
rHArPWRWeKvayY43p7YWCwOt5Q91EQl1DCePThC3kn5oILJ2pR31r0Nrd+CcqrfLFRhufhXg/T2O
xGQq4CM09KsrbF8pHmhTEcUh7RVZvgZ+Dw7egc6E61cBEAr86b3ooIBmcbK4GB2rTu5ENuPkTLL0
Y9QEM439vHhDR4Dl6/ABI9vg11EdzmHSb/vgBE6kMYaIij31AsJ8VF6Ee/XpHQ9HQceufKdeBfc0
Vx65AgoE1mW5H8WCbQ55QNyZeF3pH9J0XaV3xGjxiIMhRiDGjga7jEtvBLHXZUkftfVcEvOM6haa
5lRQ7OjUtzDYSTon87Ji6OcCGN1UylFLNAXVhhEPRB0BlwDEPEoVPd2Rmxr4kbEFljIgxvKan3kr
Y+KOfJBHtKZgD8P4KZcfq57zYKNHf64a5wuj8k+MblKjrl4m7JyqAQ5Nj21Rf1ASzO9hAjbITc68
GfvU1nETUIZIA8A0qvEhcs0FHT0L+pS8jOJDjiSPasa2VD5UnSfE7tRmdoy2l8uq8eEGBCKIBtIR
SEPJ5mNtCsy3sVLFtf48K09hJdlj9t3sJoAXyFsp3cgz8uDKnSLfhgP67vrBqwfg3EmgVu58wfQG
kvCske1AZH8Qs+UNCIcFbaj0d+wtjDdcUWYt8H7vuR71w3bTpb+PkJvvQ86M3UtdgnY4pdHf8aF7
QOWmmtXcipvQbww4utkLAZH7mm/pU+VXiU9BqHcunL2NzcLIlRnCSZNhhrbylTawEym1dO2uHTt3
omWX5lMxP0vmF0PNOOfOKjbEI+hArxamrSn2ARO89ko0KFptys9KhmbOuLdCDfgK+gQ46RaoBzzY
MfZSZsUxDl0VUgGYS7HyDEjkYJdlZmAXZIo2IPFJt5c1+h3p7tRmIcsEi5QEKBgNdNksQMCkyaE2
SroMJMjR7a+lXfmdYIigAAArmKvR0K/bQN+rt8N1BZwnXmnuwz2tA4BGBtiOSAlKQBLJBD1TO8S5
0INSUCf9eL+oQbPVzBHjfEmZ2qWgKF8x1gafGBmBcT+UdfIyq7V4ozXamFm1KQ2cDOVHLT/7PWz+
bpRr2ejo71EwLJTuTJcSXUkb7tAG9fHn234uh7lk5ECT0rYIu2f1nuxoewLlPtPQIYZWnV+HGYL9
UHHgt9LhNYHZwRgvIBKSEKSVlFZjxulmnvAJvGSAlceT8wnt+P7E9UzrO/lTJGOyQpIEUZJqlJGl
iwHctGwpqVb71uzJdnDzB5mConjLrXj1N1qU2fUyatV3BbDsNbD7RAfNTzfLnnIcTi6GucErxwtN
Vm6Fs91l+8iSMiSLWmCpYNwd3TlwwS2XP8oexeVEn+J9GvoZ2QJID4VEHgLGh+w2s1R27lZWckOf
Ohwt8SnWUrwzDuKOJvj4jwV6ZKzSKhJI0uAETYo7f36/l1qpaDNlvZmqG6l/Q1HdbuVdPSIvm/Y3
aNK2LzunD48+urZTgYwjTFSjERWhbp8NsfObqrBTAz0gxQ2JtohfatLaZJYsg3ji8hpFgSuGvBab
j57//BcwhqPFwWiaCfhoNON+Lu/LfLEWgLcsIMAZotK/vN6Pfv9cGGMykQH6uwZtfM8ZBrdyIXJy
vbON5OGylA/dGOyuMsYhVII2xd0ISqg7DUzUntlZ82SVtWW6iw+Sk1fhKgDuAdpB0JDbAaX0lx/z
zC9gO+tBpdEFpomF0mKnCrB9ClpEyS1opi/zuZ38nFNk++oFNGX3bQR5ig8SWfJqPlXPNRrGA0dx
ouvmUZ8trYBiWRUQey/vNg3ALtjM+wV4EhMnRkQGCYMizwowFxbpZvjVQi67l0xQrw+qWptJDvYi
4ZXUvRXVuEHKTVJlVhxovHiTftul5TDxphLmiSwYkIb+j0N5nbvhrgOt6vQoWX9p+mPtnjzxAO+p
1JPtUwu5aJQI7L8Ui28GopC4F1zoK27l7I6Hy7F2ZZ0KY9yNGIRV1BYdVZMQY5RA4gNk3V+gpuZt
IuNUjLlt+jIARSh4f2VbstWDuDGc1lF15wdVCK8E+h6gXjo2xrOUWjoKsQADEERLPzQHyRWe9D0C
Aae8AgmwL1ipG8EY6kMfA3Ic9GLhN4y33BcTl+yC4+TevdPJieqCCp51CZfIXL5pYWKV+reJ1461
bnQmwh6Q7lHoXuaiUofCHJSqfa77xonm3hqXx8tmvRq4gorhTxHMXZjpuPY0A6Rh6ePoIsLYAGcZ
nGwyLt6Ym41cv3h/CmMUE4VWIZIUHJ+ZtrYSivZSXROMGMwvg1DZBW+IZ/2Ifopj9LPvhkFI6Nra
7iCoN0OBYaTxjrOBvDNiVDIDY3sEJDkaH85umVtQRbvadyh2mbvJj1xzy+Nb+w8X3891MRdfAmdi
yDJENk4TA97eSgKAosGnbCj547DT0N5Nctvwyu1fGeRcjRNPdIblnFj6RU5KArVE4qdHDwd4pErf
2GbEqlF6IU5/6D3JS1yy0Tipe4mjQQbz3kDvbj6W1CIGD+UXUNwIupXdd3sMedwFQHoGxqNnuuWB
eEjHugFyeOpjfROlbnKFK2X7O27G/3yd/jd8K29/uJ723/+Hf38tq7mJw6hj/vnvm+qtuO+at7fu
6rX6P/qnf/7X8z/891X8tSnb8nvH/q+zP8L3/y7fee1ez/7hFl3czXf9WzN/emv7rHsXgF9K/+df
/fAfb+/f8jBXb//67WvZFx39thDszb/9/tH2279+Q3h8Ygj0+3//8Po1x9+9xPnx9di/ffiTt9e2
+9dvsvxPPILRi2zKhAJxElwd4xv9RFL/KVGkTDzWKSI4cCZ/+0dRNl30r98EUf0nWs81E8hhQPrT
VR2n35b9+2eS9E/0pIvEUEETpYC9Vv7tj8WfHdPPY/tH0ee3ZYx7jko99w2qBnRrUwfHH5AMNUqF
y5htbRTGbA4jAat1asybIUimBB1cBUVrap2QlJFx2wdj17nIK6jdazm2oJIo5SStXVEQYgJMf3MS
k8MoG/myFRe5bO8UEnamo2vR3PnznBa1T1K0WwHZRypy8j0s1RbzUJimLSwJQIq9mxMta5x6NubU
AXbXRLZVJ6i3A5iGg6+q2Y25FSRdCM6HRlAqOxWjGJTvjVT3XmAaQFCVhVIZ3ArAwvGuCoesdoAS
siChF8xNb8UhUtCHLiqaDswzwSJcoX5uzn49pnmzl6J63GpJDyB2qSpqRI2g4dY2ZMhj4scGwFN8
RUp100nzUQBnb5Caja8OgDLeN0ZQN1shEiL1yRTGJncGkH7objUPfbkDMmlBXPwONIxYWTITYjWh
FH/u0y7SN1G6FCB8bzpsuyzKOzVOO5yCmaM7Xk33pSDu+iERAfaDgUK7RrvJN7OL1E+1IguVFTeT
RLZGXUr5LbBYx+nGFEp18KV0nhIvHMYo2QuA1M9zS1jaorrLtZQE+6ruBnBuT6Y63k/6UA1b9OKq
xJmHdJKcTq+R5FRITfAjWlQ+raUKzCL0agM4ThodaxOq2ykBDGowoVKgRW3v1GZtNl7VKF1w7JPS
BDQKelMqpdonE9yyrMhdr1gBydIAgUimR83NNOjm4qryoKgPKk6r2tcp6Ksmt1X7oXrI0YQ6PQvd
kqd+LweTupVr8Hm6tRSVla+HAtBLcOBmcU9qiRQxyNhJlHho6Vya/SQrwuSMYZGlaC3o5FojVlpD
OMCRmhZj3RmJES7VSQ5KokZrh+0YBWZvN7VuVL4RJmq10dBlmGznZJKrgxDOsviSy+MUj04XLGr0
INRKjzxwl6fRtVgRguJsKpt5ZVhxLFXKviBSCdC3TB87fymBFSk4aqu20mM+Gm35pGkC+TaJobyE
1gR61jxDpkhqRIu0SwBYT4LGmw0KFn2/rbWgRggpRmIRWXNftfX9AiDwxB6WehgfBiUkvQXqr772
8l6rkf0JALtvRqmQ7AtF6XJPM9KxfRoqWf+Wg9s3gyKO6KC7HpU8bfeFEfQ55A6pcTXPQzztkgQl
y61ULXGFSQ3drHddnY+jaMmASG5DZ1YwUumAtLPtv2AGMh8ttRKG6llWRjPchi1WvVfN/2fuy9Zc
xbUmn0inGcR0y2jwmM50DvuGb48gEIhBgOCN/ufoF+uwd52q2nX+v6r7rm+cttPGtkDSWrFiRSya
fZlru9FnqFy1g/HBu3Fwv+CCkT/oKCQNVW1L9F13rqnSdWKd8V7RtQRCp2w0/VatR2QoNVNHdd2u
hwWHVoMiV3SwbgtMZHt3vG610KHZANFc4F25HNBnxfG2BEL9mK9QgykYBl45W5O0qpXrnhGwtHd3
gyPv0s3LxCJncO+9qU5RDN8gNSEMFqDu16KjwLGKd9rm8rMENA3qipDubWNmP4ceZc2yy4f8Kret
2ULHNa3DUi+MZfZKPVTMh7rQYMKpdVYHErXs583xp2ZY0K3a9LV1cMXaeIlV5W3xBMuqrT1UesNM
KJMIdKNi6YOIXKg5G3t1BrYgjrcZhVr/OixCBEA0tcEGUG7JKR1RRfN2NgTV8x/lRsbuafF0UkEf
QTn9K2HdgOYP9A/poG23TWmGM0zBTX+kW6X5bgMl9p/I+v9TIPA/bu+/hAR/Gy78fxgI6HfJsf/1
7732PwKB4//+L8W+ij/HAY93/IwDiGv/C9azcFxw4T4CZ9N7LPszECCAyv9lOhZCANvSYbhLEZ7/
FgmYxr/ufiGwzQS3CKA9RSzyWyCg03/B6RxGm3ehbZjIQQv739/t/yIOePTP/ZFQ3hvcDFjxoi3D
1tEJCfrYrxnWYM46a9uyP4qmM6MColrwAJbXZlLyWuOKMQfnUjpUHanD1p839u/3THPrA0sWJFg2
9P/VpwoaYF9LYq8Bim7TGR1gWuaZRR9rUuOv0GC4FVxEtXRhyDgazDhaulPupYF9A6Il8tm12uXS
UCtUHTQ8Gz5rkXn/tLwbht3G+znYpvrE65F+r7hK53btPjlszOy232vYYJrQWp0ymZwF8pjeNp7t
WetioVgbsPtDyPle/3SyfxvQPwdSP0kPv4wgThwCPZQwLdczYQDw6wiyhfGylt18YDbbpnDloj+3
ZCjDqVTuToIjBlXBbvQX0+mxxsvmktf1dmoa5vozutBDbJZY/2y7sGCz9s3Iyy+lVraXfMUO79Fm
zmrqJnVR6ofOZmvoaQrexfeHaJzFfutU7X6ls7OvEZMFU96bb1rPSCChbygHwd8Jgyek0320RsvS
fnOHqGn6LsJ6ryeGtFwfsqL6E1JFdKVJC5tqWfZ72VfdYRRr6W+j3E2GRQ5bw9bLWprqonmsDXNl
oMhB0HG6CjQrmnX9BJ1flbi1mLPS7NqjifdHbPH2xWTADoYqFbZoAL8+7rHOXFDnS+Ymd0Glso1X
yWnto1vX+7oUaOzEhgJOEmuiwdiWLCeuE3TQRDw7WhNvFdn28FhDA/a87avaaV4eN8ukp4NZeWdB
p9qHc8GYMAz+ftwqGU4dQ55dFGnV30jeud+pOwViUAxm3WgWnIxF/7Hx8eKuRH7mwFX9fl7115nB
d0nZagn//sr5z6kHGXEIHaGIg5rof144yBksqS9cP5hbZ2jB0ECwYOrN8nm2ZXWWG49zVLAWPzc8
tici177ACQ084KKZMs8G2Q9KWvOLbhY64mUjeTyCNl8f0mpWYVGikOFrs2vf+Gx86JpTrb7GARBT
PjeDLxrW7+cIShT297nrBOSqdONFbmeNzSwYls68mfYwp2bu6cFMZ+NW9S5ipt4CEV1GC0SS5pJl
ut7DBrFDurFnFqxXHROdgBvBIVDOEKFN2xVSA5t2yN1GP+jOP8A3DweUP88+eF9YaBLXsddCOR9K
CL/Ovtrk1OhMq/tt9um5bV1bfSnCPs/pceNadzTKRoRSUONYVpKpRJr5Fi/M0a4TUUB7mN4kTt7o
18dzzhc1MnmVHGtYtaFE0Rc4QyCPOIM+PFnGIi56bWKqrm752YOQdmrMtnGrrdIJaCWgiNFWM1Yz
ab0MVHtncEHDIuDBCJYS77JQcKidARx43Awt2wJdbjjYPRnzOYMTOeQ1tg0Nx4teXWeTaZDMEDRC
7FZdtBpd8nNvq4tSkNEw1noITafo3qaKW4DHmLGrWztYoLL2CsqUP1mMfSG0ncINomEHw6G7Wivm
IydiTUklv8MQrr1493XmcU+483dhFGsqlu4fuDIPdvyfzhOIW6AageFhot4EVSrvL6ukLlYUgJQB
NwV96PfrsH7QRTY/HKfyXTLW36qlXH3XbaxnIiEiYhQSgvrU62Kc/e6N62iMrnK27nnlijc5kNTo
A2O2YHc7Fvbzti16KEfhxBYVZ7aCHxf0soTwBWlP0qXPUH4SqQVZZtfMP/pCuH7O+vVk2p3KygJt
YZ2+s10rP9n6sp0fN6UrqgNsQ3YODFDOdj3Zu79fAOivWI6lo5KrWyBCQpARBGLc+fXabWEXrDg+
a8/4t3Yy2dEutDngCNLC3hV2MEgL/uBmaT0vYgYVZtaHeKEWiXSxiQSrh3mDMeJbOYzNBTNw9T0+
dUe+Geab7UR11X6TyJF3ZOTiyIRVQA2mm8XRnRaaboa93bhtdbE3W2Omi6a/CFxzAdJF++vqfTgF
ZFAtm4C6ODIYpA2a8JnmLUcuMGnMVqxfmgmCr33RfOo624gGxLmZaQnviRDZ+ctoqS9Gs91M8k/9
CfTXYsJj4BxcQrbmwOPh7prxl4HbBLHbapV7nQp+VrmBxXBUHHbdHLp/K4cC3whqWyh6VT4PNZ0D
LP2QhTfJeF3RIBI4VBQJHOHk1XPo2+LVbWiaQ39aa9ZBCmXxbg2jrg+AH8i+ZS9YSEyB1KymIP7V
kN5xze2l6dcyLkldHAZsmRFo0VXMlVZHfSGRi7VSHbxGwz45VIf6flLmyfVLWcw3e5WrX9DRjDa6
QkLEsPMvf39tAQ36c33nPkRg98BhAwpCNhK0v66LTUvbeWyXfm+7bR130l2urmMfhKjIm7FAVU9K
Dlb8Yi9+r5om9AS2lnqb8q8sg/h9/W1QUxfkg8YudlF2WOcLKPfb/GYbY+IOZgFFdVqLbEU0sgWi
qP7JkpP+N78Ae6OOZR1wmO79lVFirh1HINI1e1dD3NdA5FhTc3+VjWHc8s2LCK36K7dkBm6ZPHHP
fam3Zf3kFl4R8smEhY+Ny3mo1PYEXSPu63zePtPCQd+MHNonr4XTLKxgunDr60CfWt+DcOLJYEUA
OZn28scNQhY3aNDhH5Wg9WL1D81BI6efAaUz3vTRy1Poi/fhWoMfVju5eQIijjb4BlVmq+/oqZDT
7e9PsPlrjQvjghwAGx4sQbB83NOBX+dAnxe2W1BDZS2SdAi0q/HJXM0y4QZXPhSWghGLRqhvthVY
FkRrx8nswrIYh9TVyOpLOTivAySkgklU8oW0eRsKYrnhtozNubaqneCV+c0w7OeK9+tnsrQIzppS
e28ZvE6Yx2XSWuYS6Tnm2VDR982ZVnReLU2qOtE86R5sBw3nABtq89Y22LTuj4xSw9lz7X+SQ/tL
YQzDQdH4goYpXOqgQOHPr8NBbMpNbx37zCZ6pRJsrcVppSGAO+valVB/ctdS9+2yrmPhLq6vO4M4
bdvwA24rrr9o3Aw4U+jWAAB95dDvujYjmhpmEjiu270JYdrfmm01gnkqv1Zr57r+RNYbCKZt/Pdn
9i/VhcdPQYsoTq/hIaAx/spCIdqKs2S2XZZPi/7Usc+LZm4fqh3O6MtiyaAG67lgiuxpK0tAXBLs
06Ipgk4t7RRsrtGlNpYrf2yco73mKEZOLSLdf/iWOnC+v6wxyGl1WCRCmQtTTNMfP+RPFcCRdSoX
pJsTC7JWXJlhZXm3BTKQg7oYK4ox8jiJZ5d1cc/03eDoIczzgpyB4lfz02zYWbmqrNdZLDURFrI7
Vg6M4VzuV5t8Hswuau/7iLHHWw/SgDGomk5syP1unD6J0rydS338XNP+bBR5WhryWC3usUEzziQP
EALxbWBIH0s3RaK2Txwsw7wv4qp13yVF+wZj0MMpEjnnSZn7hswPba8f9f4MBxhISJlZLZe4c0jM
pIiMeclK52bWTbBSrBn6/LIZPa78BoONqbF2bIdMDPKvWziYzpnPbVKb4EYNRbjU373qo3I/mvVm
wscs9ydzz/MUgGOhoh7N4c9OHVRfV3j62KHWnHJIT879mV8EfmxZYd99GawfCwSVSwTqZZ4U2GXK
8WkgZ0VfiZfoEDnzvmjkOR8qf3L35nxXMQvHcocworZCTnejHVRd6FiJi87BXM2+U3gxOHLo7WNi
3VUKJ6tEUqWMWG3kbe7rVIMTIMRa0o7iE8Z9aSy7ZtOebK1POsYjS5jX3BYvs2Ue9bVJOijrezQt
amfH1ilaKjb72PJ2bK6gLjM+jXzLjG1EnkpTwcAoZqU/b2jD6IDZ8cXn4xh3834sZWA5nwpCLqXR
xk7z3uXmketb4lXTU9GgP6Wi0QjnWH/i7rOm/G5WOxii7obaDCztTs4nxmliUP+t4Wm4jQjuQI8R
757oApVyqvxC/4Ttzd/Qv06Mi9rgT19AMa+4jMNrbbR+CYE4CclDp8TB2PJerHXkbmdelTs65Yfy
khfFa7GZh6Jk1AcG+INPQDo8+wsr5rSAxDopvIi7MjAiNeXwEBUOPm0L7SFHUICmkxWXS7HPX8fi
zQUObFqZojerA0IeIIwwbhQKb/TznTsEfDAg67cJBrWN7cReIfy6sqKa8UDo71PLgIk8zyYcuLnr
ryQykd/TFzl81OpWebuu+DQCk5Uvsxm6r0vB41FiZ3pipIxXlqG+g4OVXka8AVz8k2Hsi/5GN2QW
eROiXT0xnH3PaVB56ZbHE8scDCbKLG3+YX+IIgNJmusf2C8GVIc+zXUwimQZY9miD073AmscEDeJ
0qfWev8ueQN414EBA2GpyVusFUXIyi2E9S8OjjIKGhQHrYu0YfRtOV4IM5JuedXq/AQB88D9bpgy
UbW2q601rgwSPFIxyEZU0vMLE1xPaWX4i584hXOLJoapCjEMqyGSlsoImFY0bngVi9C4F4AJHVp8
ShEsBcBxknqmiUQguQDHNXH51zngqupJ9H3W9nMCmbugsluw0uH+3ANZ8iaImWqRM3shKUC+GKq9
A4R11Y+INtKx6k5uq1/s3E57A/XXYT6M0sjmQouppM+FEsna0OSetC8N9m6uBfepXZA2JBXsiO/G
2ctBp/GkWwi1I7dOOTk35dMwRUUXdCIT5a43k21KoNNZjcl2rzQdoDdYlJmBWbEdSu/TMqiAr69G
/ZXpembLyW+HLvJKCHqYJJwpvWN4R7X2YYmqVjAgwlmbGcUsTLq9ggXkDr/rtXHcORz1PP9orSZh
wMxDc1nHI13ld64UeUEYq8dYZvhimRE0NBF5l/YTamlwl0KFC1tUnXjNXMdbd67cXMUDR7yyEE7T
ftan0NqGL7VY+YXp9vLsqSXtgYsfqtLC+jDTPNU9wkLNbTIA4fTa1avtj7mWKrY5KWldcfdU0HbO
hpYdIFQ37tDp3DteanpOos9a/964vYrHvKqTQXh1CpDcDU0yfwCK0oHZnT1Nm2K6jl3AXJKUvZUY
sze8wwSAp57OvHDgw/iu2TPYt72DllroVb5yq/AfL+vc2clWEC4QNuBdhWq0ALYwQFkkAdQHgcVD
u+4ro5RvC0ojh0Yg1nSq5dVUdvMkIOsWInjzUmXQ+R1loGAZF/um3G07ioXqPq+15R39SW6ojEmk
wPROStPVdRwL+J5DuWKbZhWbDFfFOBe/3ZjV7MaqqY6P58XmofsX4qIlLqzRcBJ3hf2kO6pEW7uU
gmqTVUUFZjGBgYP1+5EGCy3DhoERG+tPubZqECjL9RBONMIfpkqL7KL+LAz122c+3vi4eTz3x8PH
1/rjudV2k7uAeiKpgCd3yTSgyY3dBQWBNmtkcrfNCuueZDQN8o1F1GILnMG8b5OtGz7+xe7/f9yU
bYNv8rjbynt+IkZ7CdQE34YK/bJAEDlJDGaebNIm/aTFfJKR4HkkqJlWw5ONgzflks02GnhskBih
YiV1FSPGRvZRRFsuw3pQ0dxVkT1g7hfytBgmNtYxrNo+mIw1aAXkhcWSaq2REuNj0hAT6cfFcZKJ
6KcmRwQyWb47JdNqJHn5qTIAREgaz5zHkC+IrZ7GtITuU2+mS4NT0EJQfuiwcHrXUWyZGCHx3paJ
OWPB8IxQW4dEjHUm6B2jHRIMJhqQEQuMyX25EtSJUEUO7+U4u3OCitVHYxDRSPfcLQ+rweLZrCJR
2VgEx5hImjikSsaZh2CZ+221HaGcvEORIwQAFYnSTijmL4dB3VCD495aiU7rpKnQv5nTpOu8aA02
WqdFZ3/qLLlvFhZ7Ux92swz0qjpuG0lFT7CvkrCEZQyEW8+2oufVHnwFu0nEvufVm7JZ9llD2iMc
A5/nbfjcI+0ahjc+YZ/Kt9fCQWsSv02OTBCdH5wRqoAuvoehn0sij4J1FwbR1kKcVA+hLoc/Tt40
uyHBwjc30OqtyGGBdmo1YrsxvGB1nNhYX2bF48YaoaMzosN4iRtpROtsgI+cR1CwDLqOBPlc7wZ3
yzD3z2DL3Iuu7161PotWosQ4JpqWlIWVeBDi9VBxWJqYf681mTmYs7WiSTnOCcu1uJ7MgzMYccmL
BB4WpSszgIsp413mYEGz6i5a3R7BpBuTsc2W0sKV6hMLgidtFzVEg6Ir89vmsGkIh0z0Rxof6Kvw
K2uLkdeHFJQ54eo+TBejaZ6TSRBIr2akNUPLIOG6uqGrpZ6YMqMoEzufE/RhgUMMQoLA2vy+6O6l
t0GPxhkGHSQhmAvcVLG2VM86vuCiYQrJMa5Eg1mWGIrFpKr3zgreOgS+oYIUeh2WBl0kAJv8+8+e
1Ba17quGCEMXVeRNbeRQG3s9XCUbFtqS+PM9WnXRrOGOe9uEXrJNwraGprGjdsN02dwubisvlKAR
mIi/LfAQDF5HrDSCfKNxh5xvIch7kc56BYnzGZd1NQDISAbU/Z1twejVqV2HOKWJhvgF4uAJMdaD
p3rEmtq1N9h+6MUBGsmhDcKcwbxEILhHhJrST3UPQfitO27Qwu6xUDqWfkNmlNqN3OeaHk8uRKxq
LYLPabYpFdvGE1hV2dKhcdSYw376BEKKjwQ5XO0y9nLntGrlMzKKd03IcyfKWyMCwK9nO2+TmQ6Y
7eImyiEE2LTTqDgWM77ybCTO8ix6tpvMNrR5kzSEJAOqZQVbdwYVCOH1eJXA8iWWVctfBnRZzQ7Y
AxtqTk9EwzI1Wmlz32NLLRGcZ9ZgBJB5jua1ziBecRWyO1jyjWz0UC2n0Wjie72Hbk7cFLjWTAuB
j5vpU5VBiBlBjx3AhHuHzT5Zq/UA6Omlp1vSbh1M6l5t1aZztV2LTX3l9pB6E9s3Xn/BGZqdJp6g
YQr97bSz8tRECQlnc18OztNQRnmy1PqlROcFNH5xWoeEmvWRGXbYbOBx6CDZeUAu2i/3ON8wuh0Q
39CgU5LX6OAFvK6xuMf6W3gkJi5WmG6OCIOAr86TBgFSo8BHaqPBHVOOJbBynlAKiPSefO69fOdt
fG8TNH/QMbY55r/AecTafG8X02I5bT7npW9wmikf5lufUTb56AeaiWk9TrmRrnmLvSTj9hZge4lU
E4z2unfhVdPNY+IMmr+p3Cf83cQF0rTBODrhskAZylkzsZjndj2Xm/V9WZ5pC7PZpoCgQ3tdSytl
boqWr2TcLj2tD92qpQNd4o1BDFb7Ap7Abh1V6qECI8wmAoAQWRJWPKKO0HsbEnfG2nS1neJct1PW
dEuKOnNo2dPVgrD4ahwqiqRgxwxUHigqB3GOkkk+LIiJ44HeBb+KpGhwAaNA4tLu05DH4AZFOOsB
tzuk23qsFhEOuenPpAxsDUwMsKNMYQVOLo+9p1Ca6pCq9vzoqfIgNS2DGM5BeWVAUfwA/P02z+Wt
VuYzxLK4n5vdji6oyJxWBB4UeINdkV3fVC+IB59oT681BUjPJ194V9S8zxb4aY06oe/XXbAfxob8
pBVmZHcHe4k8EuAbq/rsDjcP3i1PFdJQ3YJQ+Etu7AVPXG08asxGayQ7aEzc0KJ6HeHP1jroOuDb
HgsyJK7cDESbd64732an+KAKG6tWZeVQxpyLw33/U/2U3bEGLtag8+TOsfFlSnrULefaTstejc8d
Vg4StUUbdYIEOiRf0bWMXARKIs+UjCn8U0FdWxO6ydRa+NUZ0F8G3tpUOhFxyxd0K+nVFoLylRpS
pJq2AgGRMRvrcHMgKW/NmdXJtGkiLUduWY7BmrMzKHGvqzGfgK3HZEa9wXCTId8y1TwVEHRrFNQ1
vQOM6nYk5zvLAI1eQz+6Y0c157sewaZjvvIXSMaHnVWHLuRV+D10qcAfK8Rto/ZZLdW+s9hRQSqg
ca2kXmqwDNmx0t1TjY8eNnXSkeSwBip51g7BZDiX2D45EJLW2AGmObG2uKIEmw7lfO2IuoDml7la
uXOuWx7Qtj6S3Cl98GJircsjAL8Z2isRwDNceV7S9c3Rrmuk57DLI/mxJPoOjl47t4CHvYs2kTx/
Ibr7anjmBTWeq1T2mfX1iZoVAGTbn1kbVUQ+NY13bMxyt5kyE50dEr3YuVWVcKJfunu+PGhxbm0X
bshd76ynQm9va7491dV2gBktJ/LiVPQFHIADtxDDcTOlC7KgHhMMQJU7xpNnp4tTXKdlPTJXHNC4
mm7DwZ3tTBE30YW+0/L+5jXy1c2/3sXsC/jsNcV41u1wVkvSaGrPWwhQOmrf4ypYFEyTZyvQZxDp
xPpmbvmuhixN3rQfXWW9DeX61Gj5bdTFdXQRe91XSqYdG+SMq9A+sFK+eojqrD4PG1KHNgoJXo7m
KdhaFsWU6lLskOobYszqXjxpUt+75Q/eLp8ZWCBbN13GViRsRlxRdkfdqKIOJK2lDedigotC+Tyh
/NkLmtVoHNA6mum9cwVPBkcZXqUjTsaExnM+gjyZSmrvll6Lp6p4chs3rFd+GoiXjUx/Gio0PSgr
qsQKclXlc629Fm35qS2dzEaof7/Etar4xO05racp0hfnOvUUXMGUzKgcbGqPLtU95/ziOvZ+RFKo
1E3D1ji1fdziCEAJv0J6P+t6YBFGDh32wJpkqGN6eT2kaJw8ZsZwmCojRb2LT6+d4aQuLa6LNaLP
19kDQR4XdsAWgCi9X7DMGOiVIGboOR+Da8Zy7Q6oYWczNfbTyoHOS6iXVv7My7d5ZO+0Np+dwknI
Ai1Oup475wWU+70zsaNwjXQ0+QElniMseA4azbPcI7t8TVa01DkKjb8uvOP1ZDbtqNXtyOtV4nxV
wojXBY4Ajo3+3Coa6u08FdqlwjQuMEs3E/wI81iUKLeCAteBe8ntEeYC5vOkOfuitWLLzY81MSLW
ol/cfhO2k3WlSjyJFP9Np9s+V+D+IoI3XJ5BTC8jRncaPPUEbS8YaQOLrIDX2dXeW9XpLjzjVQnT
ELRuQD/Ytkc17pVgvi0TpJP7AvMKISAxEOfI1JYcVQU9qw/tssaOZUMQ3AKj1sQWyqxYX/JolT1m
TZki9yWOfnGgi96zCdvKdNTH9tzUuITHYr+CDCJgeTC3co/SzbUGTDFCH9rMDWhSaJfR087Qlr/B
nwfr9PJ9VrAm1zzwcPhuqiNLvXKNprzZzqiYHSc2A4fLO78v+53XQCOoEU9kc28Q7LqiJHjRFxKv
en3lqO7P5q7hJ6UKf5Z1RqoFiTvQ5kbfzau8I5kH2qIfpYMiR4NYe6SZban93GxX3avOyMVPvCgP
FKxBbfisWHmYc/qxNuuLNRlfHWnsbLruljk/1C3dmfOUCcCyM5v2ywqHC/2NTHDLaLCI4Qd0Juoe
Ewhc1YiVSu7Tzuv2Dm32jtGh3uGGDukTOsHTj4OxyLEnaKhLq3fLs56U235sLXlnU3EheREBW10T
cAsiwF1KId5SUfdjslTYrWcHoJupWVGPYAI8zpitiIFolUjDRu42ndDdHoKnFuY92Y1zGQvzO2l+
jLQPc007c0RuIy49u69jhjwIUAdxElX04ICOsW5MO8fNo1xzkxFBsE6Mff3UU/G5L4vUJQJXoQdu
khYK9oo5uMcCdTGmcceEfgWfNXFq96StLZLHE2hewCNJrOdW5LRQRijUzlDAkOATMqC3GzZXh8rT
d5b+WfX52ambYy7HQ70gWFnRVNoiqR8AoLTmFDdE2QEp0NOaW9CtL85kNoGK/g6tPNAQz5qAVzye
fDx+4CSPh4+bB3Tzx8Np7HgIO1jlOxDA+f1Ijzf1vwM/j4e1F+Zdjt5/DajxYpSAAsYSKISzNjoC
TVQCxMhawAq46dDI5pO2mcOKwHHm8dzjXtugQP7zhaymwCFZ4QJSn0FeqdetzfqCuLU/6S0yFldl
CMLBHWZln/UT8CRtHLA16w4uVJBxMl0Nv910lcNRlX08BmZwD6z+/f8cJXqQEhV4vXiKeqzLJqfD
q/94yePJx5t/O84fh9hGBQuEkY/hYwwe4M9jmJplNf2mrbAi34dJOPLNbD0Wa8TUs8dNJczcp9gh
A0dvAD5VeYP6qt78vMfB8MPQrWiw9ey36T5o8j5Uj3vTfSjIXHQpzxFq3hG2xyl7fNTazn2Eytw3
TvMKlXOugKDMhggBMmBsHwdojfuI/jzW/dCuVX3NHeDzZdHjlPVdAIKclw73T9wsq/n5sY97j+d6
GH8CX9pQCqs4Mgkc4nGwP177eK4CeWL9+TGP/1Rj5SB1q5/HGmMtF5yenN7HWg7dEJMVdL2ZeP5W
rae5GxM4CMDIqIsd4Ea5IZNFmkAcmL/8kMiTmrWPvHkOyGQhP9Ch7tFHjYWeJF0l0zJFmlRBrdaX
fvW+kO6Y65E+u35xHqoVAkAsbOYfYHpdTGNEVragm6wENAJcoV5P6w+ZowK4bak2jfummuKCSXRa
AgGqMx1Gus5cRWtn7VECS7fGedIHcUZ1FhKHDIVQNuo4Me1FbMa+08o9LJaPfNAg6NImxAx0M5j/
D13nseS2sqThJ0IECh5bEPSmvZE2COl0q+B9wT39fKDO3BuzmA2CQFPdIglWZf4uO4rq2TkyK3xX
YryVSp6Ytr1N1y0oy27VeazlIde4K/11U8Tm5RpnbDO3zG1egVP+2NpujKrzMCEmUG31goTgpGo+
N1XvEtM+tPs8TcJ+YJBsMm/iQQUa70eeVHuI+HPbLpeK4kEv0oPR+SdL+xENzpMZU8EOX+vbsEQO
6djYc1HlixyMbmm2UW+Eme7tEOftR09RGH93ervHBAK+dkitZWc28Vapiz1QNepJmONkiew8NAUp
nhQnc1fQdslDbWubmtIjQ4RZN1mICQOKY/tFEN4uW+gBquWiTOIcF281WYTD7O0bgb5dpHurz7bo
owLLNxk4Ve1qoMzenfcSDbvXvkZ0V1na7SpKmJg/MWj2cfach9SEm6+fTXd61YvlYGXJa28NQPVE
ni70trF4SpvksnaOfW7yJvGWD0QOdjg/DL1/lrEKRBVt3WktIKFOFigtqw+dYTxYVRv0PhPYS7HP
gNLqbtXe2GFKBZRBtOoNWX5uudGltclBKLOy3MW8PKJJNqtwEsrm4GgfnU58mwlipkhiiF+F98yQ
zz2u1HA0/W08DQRrpkdQ5EAvjCD3jM2MMV0rD4n2bI1WQM8QJsVXYn86+R+zxyTsUbhPbRgx0ywr
d06PH0o3DrXZb7RchQk6t6gBfK4HivVmq4/FNjGrc+OMIRqi0G2eKuYDS59oR+hTZ5H0zelmwvS/
uAhWGYnl8cp0cjcZiHQ2DPPoTs62wa6gZSosbWc7RjdYwtgFycz6xzJqfiSlv+/4Y2k0bBPf3VqZ
/WupID9WRbjX4K40AjfKQn3BE8uWIoH01PKrAW5y4b4cRAhCC8zeQ01b72T6CoagxQmDu2AuHQho
uXqDLECEHJy5DaU/BcqCF9cY2ozDa7CYxK563B0TgtX5hJ/0N80bUjRt38j63U3crfLkyR5gCWoD
fSfZQT0zkVisBTpATU2rVBb0uN80rhGm0g6zffo1pzF0wdWQHsHyjMKJFSTl1VvNkIx8z+0WTA71
j40MoLokknDlyGCLHvfl7O8WJ3qEj9uaPV8fj8Jm5EWkFxSZB0+T+9gHp0SYmaF+JTCDG/Mfk186
t3Ibg4CadXsyff8UpzpZF8XG7bu9D82Cyz+cFcBVxGCni8jSrZs2O781DtMcbwpyWe2Ruw2ZRLYg
yYWh6EZ7N87RBlwOj1kDQvCtq98FyZ8ef3rgbVP5kWF0ckpCMacQIHqYg4T2sj4kabZxM3VYkv7Y
1tQhriIE6M/cWkEhdJAzO0hKPtN8xruiLQ84ag5V1jMDLtu6MMqTiC+MGtp2YMWWTRnFepyCF+X5
HxXVzxPko9f0h5h+QkXdaegouM2zkSNAAcYkB/ZUl/5Nup/mFIeVpfGtqg9R9G4XNQS+u6sh9WIU
uTlbhj04QTTCeWrWDktxWLnl3nJJ9map7HwLnTuzTLUB80BxjGhemtzf02Gf5Iz1tv6nGFG7m36g
VLdqewI0pqrZziPASXHubf01ZtKZbeinpvF2FlSqmuRJdD217kOU2k/ChY1o6pfOyWZgqe48MrZv
9iCLzwXoVbb4exk122xBSpi8V+sEEr/f1inYN4tn5GcHoUg7qlGkN4/W1G7qotuQiQR1P2+En28M
f9wC0rDmErLJ/91ZKFIKbUsk2nlmdF1LZykABF3V7QsW3jzGgr54+3WkXgLlM476Zq5kWLoPij60
kc7GTNKnhpU+cWJgAz0cDO/WpObWXzA0krjk9vUhR/njd4wInKuNs6AZ70BjDAmCKZ60xN7HyjhO
PSai7hjPL2Y9LJvOXQko+6Ri8902+y3zmo8W73SST1sPI0NhXKUpj4IVRGvnz1olb1NfPppW9Smr
+KfZt6fULY9l5n1Cz26qYo3qoPtYO2Ink6B1Jqp/EWS8MMu4VTFcGlu609vnAbFTLR6XSTuKUl2T
4sXwh2uazC+xP/wwEvtraemCKvutlTTidQKAutiX2NCfO83BZ1EQFjdtWro78ykT+c1SKYUNBdMw
0eFpG3smtbISV+knL5GwH9pI/qg07dUT7C2leu3KlOQE92AkGEy5ESJ7V7hz6PYKgEpubNbQGQEC
yssXQnoi4xF34Jlo8xAAaFuVVWgm2S5qpi0tZxgBmFct22Ua773oUnts3ZYWthXgrvDPc6qf1rfB
mI+xDl4x8mM+/MRIoZ3Ri7dP3mIeB/coFRWCjJE81Jd4ZrMY0qtvWVeWw/Vrvytii+XhERxsY0Kp
yIkZPMp9sCEiZUL4RaQdM6M/NRWgiXMF63xrDeNS+u65rMVpHJNApd6NKVTnVocOqxmZpKJ9s/yc
Iv80V+kxMdTR8wAXJbud6W1b4PAR4DtLfSrJS6r9HE09mPAW5H0cRg7VBV2PypjpZv2DGygYmLoo
63/Umr3z6Ir3ggq9zJGobXULJVL76YhXsTwW6BJVgO5mXsIcgCU9R+5TNfxZrMfmoMWPSn0X9F/0
moHFKI1evZrjvjMOvsF9/1S676aGpOk4v4soYMNsX7H15fZR/y420UP1mUxojRjitfP1jf/b+uV/
sKYUG4F47Vbf7E1ztILpFU0ARUbDxwbR/oKDtbCC3tspuI8gVpvxzzAEJvh5xv5EE+0wLtitx/4x
c4cFoi2zzovnyVulqTpEFC9eVTa+JGMLq62XrDFV/wxU3JzsqUCK6gjyu6ThwOQgt+MPGYEzxzJI
ZldhtsANIpq4PPRxrjZ3c0iepPOhZQ4yPg79IpVyv7pKf7ELOd00d2j+YWYylVdkuiRYTS3zp0Sl
nSbHG/gy9NsR1+a5GeW18EfVs5safWhpNkVqmbi7NKO0zdqshJTw4miXDWa1mVbfTzlBqFvz9Gi7
lrYdyrzZpzIrWfW09J2xW5ecDMfTuMTe1hvICfNZ096ymSBFFmhx8WOsSpWOKTldnUvxfw7a7BwM
Rkod02hGpe74VZjYi7sOea6u92tZWXSHSC3tXjhLc9FiDCZVY8w/jaw+dgyfKvNJvFZMvXq662oM
X7zeL2WiDue+jPgaQVTrDErZtEqvCNAneNhV2tkAu7zdD1acJeBSSIXExalldcGnN9/aVC43Eu/m
2+JGoCiN9fN+CVaYPrZIbkM1mw+4L3f3T+b+adFP0rtmfPnlMu+a1UajU5uG2MDkYeq16SVlWF9X
wKclHpzL/V/eD3X6KxGG+RRlzCxSs+7vROO1DB3Nu8v9ka21F2fKb42TCcK6+M2IUEAZhGq3jl5/
a6luv6i+gQ2s4j7EWFpdrYQye7XvaXY2XeMBX47Bh4tJPaKvXtzziAlhp9VV+lTrWrSpR2h216yx
pHpUcINf8OzWyzEM6f2aRY3x9VcW/yI/TPvR6Muy00vfIqRojN5QO5zzqdjGRVE/62YbXVvLbAko
n8yPooAgH5Nv1CyBzLKc5C0eVWN7BZF3LJAq/0mfhH2gfeheaLLiIE2X4h+GyT5bhk0R5wkt7Kzh
pLWFeUkHMPsGY8xjZvLN0joYnm499efyWA+69Ri56YapE90tB/sJqAqzsLCs+TM2mSBrjM14cVWc
fmj5T7/NjGvZ5gO6mNw5FiofN3KU41ZiBj9jKRRCOV+qsQ0Y3wjp5zIWvCetVR4zkcTX3nmaFzu7
SF171PuOsHls0WeBkfxWRWMXMoU32fajjnommR4R5pt/TOUGFjTM1xTPYNwa360k1U5Cr+oidDsn
3Utb+wORcpV2Y35VY3YlbgQWVwFqFQe3j+OrV7bxdWn0oGaszM7AeVSEqcoetNa390mfjGfbadww
79rkd10/LPR6kPwGgSHrbdI4O39K8xf87HzLJ78NsrmMrwAM8poxxnWXPIP5V1sf4falBY2/ZHGb
basm/umQwXU03TYbA39kKHEMiJZVOX/e81OIeZE+OhMrWTSYb+OYzy8r492ZhdpPVg2hCxzlWJX1
JxbGHijJ/eX0TRSUc2GGC9hBeL+z5SFNPeTVnWG+gZGPxfgsGZVcLDk58+DEUxLZ7y0GtZv0fRlE
7mi/x4aBeGoYYKKtRuwXYXps1iU0t9Xia1FieJVlZD8YFeimH4+vPQxQIOay3jTpMrxSYT6iMbJv
/qwNr2SIjBuzciWAQDaETjJFZ/mcsYDEQZ2WV1fG469JED6jF6p5M0tYtLac2IDygV3RsthjJHdw
pzODV6Vf1XpHMldjfHQ6BGZ2TS5mZJQp4oJMvlo62uFsGpwvi24B5Dv+3bZsU0VXRpSGmQd7NyYA
uSI/abJMruXUkPLW6d0Lg2pQLyPQ6F0bzyURGw/YOOwrbllMMap7qGTWP6iCEIY+rxbGLZfT1kfx
BtbajvGmrVzUMqt1Vc0zAgwUxsoq4U5yrXh0hPRg7mY9SFdTxP2gS1EHndPPm9lDGGa2A9gJn1Pq
p9WLXL89i8uA1Tl3IQxzSc2MutlriviKCw3jYZTWTxKli6xVfknvf9k1BiusSE/4WfiIKoyRmchu
A18xetyP5iyv4zgh0l1mnKZ+V906YqMDzyjN195G+VH6GAzXg6WXq2dfq3dF4osgWi2Kc9qnT+Ni
fFTTSHxl2nXbYeVCdQV5l0z4Ao2OiuLu58BIm4VtT1vNav7ZjLb1YbmyCuvEFQ+27MaDl+/+rgBG
H+GTXGzMHiQIngF70C4o65YuyxQaLRDm3XiVC7nQdBQ7b/Ve3S/dD4MnDnmh6xfXjrJTaal/uiam
2oagpdJMTmXJOghywlzvgn4G1DE6zxpNYGQqtRm8fOgDd5mqEIaFqsSYMsSsSXOKnSg/t0uFXSYt
+488kaiUCia4K+vHoJxff33GhaERY2k58YtHiODVtO1Hx1SkJ60HFnLJKGxTO/TIDQ+x45SbOc8e
dZ0Iljr1IAQcu3sGrNoXc2bdzDxGSZiKdFcZM0NVKqQdVIGLtXWSgTYnmh2fCaDpBRM8C5zvjJBm
dyummHmviKKZb/eDGE1gIBvfWT3/e2lSAkPVSB1Oxbd187n9aRP3EQ6dU1xzJKBEKCBfwyPjQ8JG
gqHxtpYOP0Vbqz08TrMfZTUzEsNoEI8qS9e23GJGebIj0pxF2+9TFDV2O+VXHXb/Kscyv95P749g
TzSUlsbhv5cUVpMQk4+1OgjEZbIUo0x769+DZlbM54ndcqdZLoFlbrfqXyfRzKcuS8PW9cpLvR6E
1nl7W/Oe7pccnBF/r98f/XvN2Ht+VpxykbJPlrlEFOOFhWk3VxRKDHev7aGBmua81yrcLXmEMKxt
wp7Ak4dsgR++H0hojGkWWhCk/710f4a7Xq94/v262ZbdcawkovyoHF5qzP9ZYo9P9zMDu1lYVe6w
G1WePHvO76IwmgePDnI2KxRM64Hdz9r4rSb+XsvWZ0Q8Y8BWHuLLqg55TclRGwX13Zi7PxIDQAf1
QvnoMB/yofFz8m3WH0gGcGyKofh2Ws3aq1hvLsPcosmb4vxBuu0FYY57aA3gLkEp+dxlQn8e14La
q/vhtKzXzLgqV6e7zKAmJfAZwjjaJGKAAsdu8ouZreNZhflodcI7IpckMmBAZi4nYysJZHnqTWpH
5aXD0Y1hs+7XYi+vL7U/X+8VbCYacclaky+xPn9htVY+DgNpaLvSqadraqTvOAmsXWNFW+p7MBFk
7+E4WR7pb9b7ME3d67j0El6qF3hTs2zrg42cXcJhHm19mAIRWep3ki5PrdT7N3+xioP1D+Pd2oMz
5MZDO7slwHdrfeip9+myB528rq1Cq6/LHekq2Q5FkvnmR8l/TpPQqqbi5hZm0BfVcLv73Hzhb22C
af4aZvWk/E4FaPayRFip4uLVyOHqAi9jsiB2TLUOmWaJp5FGTe0xAqYzCAYSNtAJxc67tEb6Jd2I
9wM6PCrYIjrO3BerXqe7urlR7YDMOpBMCobcLJe3YgjIvOqD0S79f3qfHBOwtT+JbT5k1jj9QD+9
bPxqoUgdFSyzSodTXqvyGhHmFHQqfc4Kp/qoTGBILy+jc7KeZl20L4n9OiHGIFV+6Y03Y3ks63F5
vVu2OYkt49108+gpLyIUjmVRHRr0O+/JnF7zFQmKKuWekkRPn5E+dsFk0pFDXaN98F6goN3SnP/+
Mj96nGvh7ensml08lfbWKMv6pjVtfhgTJ8LeUUA463p2wCtf33LU6dvO95PnpQQ4jdUCPl35BFTV
9Ys2eMajqdnjW0146/21ZZV37Y3ZOCpFPdtOZf3RN6W2X0byuDSn4+VmP5HaGrtsBnZ1dZ3C3Skz
40EsVzRYyabx4XNco6huTe+Vt/sjKRcoHB+JY9oP5AsYCvWn0ZaHlP3u4Pf+dEZPZ6AZVM2ZWCgj
bCSSZN3PSIhYr7V+XddBOmA4atOXqpPN+b8H8rn+PRWNwmlTFEhY16fUas2HqqW1GwsxVvs6FUTd
F3hkyjEipqBKjJ0Xe+P5vivIShtPTUdM6bpR6E1fE4w6i4dxksXBjmz73IgR3qcC+ewsPLbuek3U
LT4V3cpe3ejlbqvvy1ZsJk+Mt6iYxDnTTjOV2MGwnXKv7Mz7UO4C59zFvz2LnCg9InmHaGDRluZb
bQxk/I08837r5NDAm1hDWu2QjoXwFOikGv49kCYZne222FqwBlq/cTs0fl0tZ1QNsm6wvCjgerv3
S3B5gLV3v+q19LU29OJoL1aJ+ylJb4Np70rcM0+LSLunRreSW/9/Li1+e3Rr7ojBqW7WMkZPqZZF
T6a7yIM1yXxzv3Y/8Ma/Ggu1l1Za+TZZm6dsPbhxMxz1DLWJVs7mox0t+rnx9WtemuM1mdEBtt5t
hIi90hxMfy/PGZpxpdAapuA7s1NF7Vbq9bTHhsxeXy0YX1Vi46kcy/Gw6P2wxVDSvMDcPXsexJLw
gHaqdX1sfRDssbbi69S533nc5B+wUEWYMVrvUTNX+4UbJYCDyfeCTuVARmjyRDYGriqRVL9q/1XP
MCBNfvbQjX7xGmmKDpZtFoGaWT4Zq9JRjNa1q8vD3/SG2u2QfJMGtcN05Z+R7lUwXZlZBxMzrTbx
qpXVV8MqzWF7jiy+fYpaxu0M56uDqSQJoPy99P5ZYCIFzV6aE+xN8ukOQKNls7yyHo+IyPQ/XZml
n/w7rMWatK2Dk8dpOMXmM7+BiDmnsNmRHKSGUVd+x+gFm2BkfT07jvk09Agj7mcUP8V+yZ1f9zCY
Au3Ko4mrZp90VrKJ1/SG+7XGxTdXtsmzkAxWkMVzHKvhJVXxGOrT4u3upwuzF5AJxU90AwzYND7q
Rs57COwBQb8pf2TrxIveVc9O7DUPqW2WQe56/Rm/BYOLGnJ0rBQY//5G3g/khpWEYnlzkHUA0PcW
MCIPBBOaxli9uSdz7G+p7JtATcY0uR/2FB3lFNeH+d5FgyCRDhNXeAuyaHm8P0qbWn+c4oRrjfyM
iX8/uHRXp6rBXlTFuXX12uQbOflrR7z2zyZz4nDpBV+5qKBNIR8h9KpyuLme7gd3SzibQAJ/3mjt
tqqfnV7oj12S0p3q3eV+NtkCrZuS7sYcRrElnYj8EHMoHw1M47hn8H+TytYevHloN2ip2MjtSF4M
xsVeiDbfFAxeeLQtEhOn1t1bc91d75fuB3JI0IrXpOhEUWlf2mZ5A13GghTP2SVeqvgkh9E7TGkz
Xl2vLXYxqX6A5Bk7dVak74oIXKCJKJSUtA9t1RGzWEAUlIXwMTTPUdjKLr5VVhFtbaLHnnLflGHX
RNobmfJzIPzR+FnS86ez436PxrBJJ7J0xFzHz3aKNpw4xj9yWLUr1fhzHAwRGE6p3ghmpIrvBjY2
zx6xKRgHSft7SlVd7qd+sKiVRyZJYA78+2hZr8XrT8kxtK7/7/PIMuu0RRywm5gfol2eQdzKp7mF
bJM1Vn+ZWQkNfr3gPF+SUNZieakK9e+j+D/X7j/97/MqxqadKgfn5v0py/oL/j6ah/TZGmbsgPGf
zh3YvHVDH7ZzC8pet1X2PJoRS0XS9DtVWr+SxrLP90AYWAP7An34MooaOhzNUqhyCu0Kr8/hvuTU
JoJSFXkmii6nfsETxryx9urbQKBE65hv91N3Pe3X4ALkDpSsWTIxVQrfREwH86kpXmXaIpIb2TE/
pf3SKs8mAhAsXKOIyMJpqMazNpH5F0aiQd52T2K6HybQ7BZor0q0/FQuyZ87lohFuHGzDq0jAHK2
Bus1up1vCRLY/YX0cgMO0Cz7a0tC0U8SaHzkrqn5UkzdwkTMwrxqhVIEwYwuUjZP3fJqxPGrRv21
bpQe6JUX/WqR5kZR/AJlU731Al9tndjRSyta6s4KslR5mX3u9Ap5FuviSzzFBj7Qfng3Zuc9f9AK
W/7Q+rI6LURZhffTseFVD20vbhM+zBdyTa/g1/FuqpLs0M/pshvEMO/rrG1+CIMJDa2Y38bZKS+t
DyovC7/+UbSxH6SOWiCEfBE2eozJNbedy+ROy24RIgusfnAuC2DpEFg6HgVd1juzJ+XHXg8NgWFB
X2VYBOrOvea1pnYqN+p4Z5Fn+CCzCVbQro6NcljYWKmRo9c6IxfBxvZ/Ac3WdQJpACqbQ46WYwWl
rQjPS9lq7OsrYm3Pkm7Vz+DA43zejwJG4V9kzyL1aTJh+RLbZ8Vd4b5xMcnv72aU1RuDCc9hNfbN
mayX5szL8L3N/WFbWfHe6DSjwfluJPgYQJDpiLoLmp23clT6/n7pfvgvsmyYsdqhD5ZBTb3dBImZ
6ed0dLGDR71+Hr5MP1VnwKOBgNj1yv0J9wPK4jkwlgyacCmsiwnBBsFoJoKNuCckLGcqTOAUq1W6
WB8yBsq83M9HSV/B5KfD4in7wHSbW0/Vz7d0zI0rq5wXANLbW5mZyWr6sAjocduXrHtnhKBirmkq
ykfO/oJYdtzcz7Kp6J5mr2BCNBOeQm0eAF5IaPuLxBMPUOza1Mt23doWqRgU/v7Tlgjft/tP/54a
cAx+Loe9v+Y04bfauG5fPxTrb79f6ojrtvK0frif3dM31melxoSytl2eKitLb7GAFRulin9kUZOH
UK8WHYOvPospJNOke5wy43cuDRt1sE5gpqvpUON9dqT2LcPZmPV3qxlwpPmj4Bu0/hTgO3AxFGAI
HU9pqSWf0eLQk2neK7F91QMju0HO79cd/hGKPoBruf37JmldlW/v5/f/sDcLF2k/OEKjY+dPpfa/
T7yfd3qyJeqPmWa17lzuB1tG/z7677XWjEOdxKXdgugNWYGFvqe1KBwF9qbuZ6OKnZDzZkomAzym
4+syAzFU8Fe6azD90QH89Mu9LsCTSz0JcAK/+9myZ9ZgvdWUvwTlcpxaym/J1HTVM+VedTTLgijM
zCAkCvx312n/UF/CfvZkv0TtubLSXdEte0RJ3XZpxaPSyMO3WmxQ/tQx5sprbqo2n/LaSwM7Li+m
kjZ+x+aDHDukZ9FhBdSR2NDioXFiuOIDWz+OU6p3FmGR17+wVnUX3TAglRrjTaWEt2m1gkSsAEqQ
7/pRBHkdPzF4O0N4NcBQYaHREeGuSb9umf3CKfMMkbwzoqWChKxxA6Yr/oHyHc3t5I+XwsAXWXjl
s+0jdZGJfbXRFPJxwc8kVU+/lQ6HyAGHiUHpC+9NJ76Lb5v3EhfTJU5BLRh7kgYd+uCEpSZoG/9H
VLXHpBdv61qy1yM/LPrqw5nIchqy8snm9rNNa1Nkvxlr9DhJ9Xv9SFPTpIqsMIfrqIpgAGXw2Tt8
n0cHLGNe3Fs6ang/lHGZPR+SFQNshmXPT6P3ZRCveekTQp5gG8kmCkQn/m00wyfrWRkIbXrCG13t
C1OECv66sYxvM3a+tOqzkvMcFI3Co9g8t1GK36rbAO99jZX6YsD9pW5pLP0FR4TX9zv+0s6RwCla
duyGlJspl7sM5CloKbUDwzbM0ITitpA3ZmsahoaTrWud05inm9XyHMGH5+2y17MRwXPb7Qonf64W
8yUqnRuYWbpxwK6aBuNXPyWvTWt8JP4kt8KaT4OLjLpfb263cB6NUgsamRc7k0jCdFS7ZNQfvHR6
YIrwQ151qKrGZuOB1c64CxDr4LXw3mHgvLn/1Q3+d23ZNkIcnOa4voSru5vYhD7FvKCk+dvT8ELK
cteYs4Y7mRFuShBDbETtTBHYH5qpegAy+mXHqCpRV7LNCUm+dP4lDeKOml4+go8pVDfNNk6Hz9r2
PgxfA2Gz8zNUchbEXnoUdX/SWFm3aTGjY6Jlm1Y9GtHQQa2UDGuwgKpGQ02AsmwcJpFLNspFF+eK
AYh13mytOd/7U0GOyORjb0mKfYzQPhjs6ol645JE4Hxt32NWyJYu6Fr7iidSQjkrZFwhpWi/alcG
Eqqb+rEX+atvJ2I7d6RLALFt7MryznIZSTJycHc65IqPgk+tNNBVOaT+2dzrVYOcb5Lftb2LkE0z
zy+uQcgKVjY4ETK9TnyXmZusaFq65ln3kmZXZxX1vY9b12fgeYFpG2UMtvc8JfrATUBG8wv/NZaf
lQHMEGTWvUSi38YnvOpPaev+kyddEiaLfxUTv7kEUiuXLx8NGwoLHMkxaQgdgPpOoRUOnHZrZrSU
M05GAwvzJA6zjdlsanSxmZG6N8VDVEtzU7ndhxa33x6E6xrzMKJnLIeq3JA1/q052meJCKUi29hz
2tMMWKbak5qcc2WXR+JSGM7QMwYO4RFD/0oG02WshrkxM9Q+MjEm6oxnKZCVipjW3LVM1Ii6xotb
2HB9uU/Arqh+ASaXbNibKfHmltOzqM7dS5P3HxRP3xgPn904+qLy3XsMiGcM37yxJqOnCWr90PmN
P+o569M3DTdXO/wBvqTH0myB1ARjScrQ0wqpjaGhWJIS62+Wwimb1Up3dD9Vq7LdWPOh6MzHaRPB
C4zXaY3Zb6vofs0+CSGYqm2lIVQS9U/MuNwLQ45axBJHQj33Vftlu4UgKjl5iqx417P6ug6Kziz2
5p3hNKFp9f0F6uqXcomp9eJz2cz5bs6QGg7l67BkX7LuYa+d7sPMTAVEYH4TDGFvSgy504xb0m8P
clnEdSiml3joMBKTCjOaB8Z+FMEcOeY2dVMygogW0N2WHRvrKXl32iaPppJxP/HZz5ABkl9hOuQ1
lva3Ns0fKNnBSwXP8Ai3a7rYC5YheihKdVwUxaqETh/Qc2jjso0AnjIrzG9+5f1QJqkqkH0PlJwn
07VRGZLYEAD8vYqI31n5grDRPNroRBN4qfElBKKsGLO7scLlTTq9RRWqpVHCj5cpLg6JwpM4r943
zI1nCrQTAznm5uL+YzsTopq2f9P8eOsRch/kVn+ePfWqnE2XwSROZv3WlLPEGpXuhdszDcjz9cAk
Znkdz7vV4oBkmGFjRf7BVcaX16HX9ViAsChPm5m8poD9+13z+odWeH9kEVmBKguSnWxzILHFFJhE
h8chH/+MAOWexbIZ58UnpcY7dw+jOcz2aUbvJxZdx6Ouvg1QzE0tRtx2Wb3x9BwpZo6SD7bphKD+
OibRrUR7mbcoTUV1YlInOW/tHGIK/zZyrQtHBp9otbaLqTfyEvNVZBIERT3wMMptMhFS1DQlTVn3
04KVDzIl3kkeLDYVX4xg6tVvIuAhVaP50o7pg1QYhkmlb5HukQq6Uz6Bimi12psoF3ytJaB/7jy7
WqxupYoYug4CGxDrhhcZyywJUBN6eA8RsE101/9wdR7LjStJFP0iRMAU3JbeiSLlpQ1CLXXDAwUU
/NfPATXz+sVsGBRFSjRgoTLz3nPZ96DWQfYBQiSEqTtlxdl0MKon6TDRtmufOgQRe8Ra/SR4Dn5x
J1WOE7ymTRDFiMvsyX/l8IQxau1M03SXjaS1lMT6a9rGyQo5JmNY0jNjSx/x50UT8mowEY0ZLYrC
ixaNGwwo55X3RLdm1dtmdCYx5iuakcyF5qN9U9M5uQGa5wuGOdMWQUazSNJanaEpeex5z/pQfPVq
qJ9C+wyaSk+A3OyahqZFkmtfgK7ysGxpvk0QhUpO5nFlUePqhG6CSU+oHFLi5eR34SfyYjZGjaeh
RFoDUUCVxYqBfMwMmTevi5HEgt9yovbTHwSTmtphSLmOm74/mxVHqOWMLLjSPyI6AoPBoppm7AOV
nxxUYF1yl/XYk9kuRegdW/lGSTvbOjb4/hj1MarC5qFG3YIBq0w3WH+DxVBmvzJWbtMGn1Q4/c4W
rr7V6+mXiqrf3ogBxKQqXkjfmBlJuD/TyKTxHoHJh/7K4QxUS0XueAw5OUdN/0k5h/E7gBDXKPtZ
eI2zlmaGQJb+eh9qTxXBQHTDK/YA7XeGxGER6Xd1FgFdswkGVNp3jWg8lFaxFB5EMTeJ77t97Guc
vYc5va+hn9x3w2sSe5wAfHNcWV18aZT1B5pa5nbvqT93BdW08dPYRCdYc5bvkSt3sUO/nQVCQMIh
FW1XUNkEY+5slMdGPdM3uYwfw0ojlAESRTkMNQQ0dxnreAe7rpgOI2JwVEWAGEtdLI2KKQiRCtHE
sQ6wjleMsp102YkZ4uR9gfby1pPWlNDoENFKPfDWaog+tLif1derIZgWrtZ35zyZzqOUaq1pCBDY
bEhhOhsp+dtAnD9JLl1306AfMre8DBLXclFdp9L81tmhNZP7aUvj2xH6vcSLhCV6Iwd2wfZIWV1r
JyRzc8c4RJRRiAhO94FBzi6ifbEqkxxxT1iQphl13s4PvBe3n7Ql27WL1bA1nRz5HY00uE2/hk1C
nyPaeF578FuwSUYefNq5Ni167c8YT8FaV8094O5yNi6wIw2Scll1bvcssKH2yfha0DYBpAzjuK0+
ZRR1q6C7E5FdbAYi4NB+bA0NYbI90AxPQ9Q6Oge3ZTI5MGn0L0RFj86U40ZzgnuhagYKfLUWZGME
a6dkP28DuIvKqy+b4ain+cmIQk7BXvcKL2Ezhg7MpRSwVW1nHjgE9JzF8NL7xThzPibaCAZiSMfI
F45IXiO7OoF+tNYiq20gVtWAewKjr8H/LhU7XtvaO72E8ynBnev+shgIFG4pF5dV5r3E66KhH4Ez
IkTncbQj/qVsGUm0IsPI5gJQ7gx6pG6Nz8NWur82Bec5uEZ4dJ0Jj2YMvCJVOCq6vV2iUC5tFlmW
SPwAkKAay2QMhE+86yjLwHPPLh7ktO4I5KMq4lOpWzXZmt1GJs4Rg2t+yEtesRar5DCrIcNyok/E
cr32wmemiaBlU1ylXil3Q2QvolCoI7I0yj2T6tdNi7VeJS41NDRjnfCPQAoLzI9+n0zx3eSa7q5w
ieagT7epWwzd9DKRI3ZUwh3bflev5N7Ez7ZobJp1aBNOPVJ1utx3Tl8ik1esYrkfr0bWtSvnahS6
sEcCi71qqGgeMvftF12FKdilZ733Ro5ku0E77kcw21CGusv60ukQCal2S+aSFHsceu2VFQd5ijp4
tYng1mR3lTc7OBZgmtvgAwDgYNq/DDpES70Z6ss0wed1HLjyTmm+U6AAc8/w85ZVsEElpC3atqbc
b4pPpU/DekzZ+Lc5nUNL7M3M9jGiwZJSPhOoLKkugy2/RQ9AilgOPRpwv+RMdjQ0X5njGGtQsBwW
Gl3zoRnkotFMHE6AGLR5f1b0TbbS4TIanvMpWMA2XSiO6ZAtDbtOt7rmnC2pVQcLIW9v8iiISg7P
qGNhBS6UuvouRs/LPptUstbVl9BCtkaOcaA3wreQQc6qyT16s3r+CiL6ye3E2W4phuDQ0Oe1tw7d
xoWfghTO/BLnmG68ZtmAN8JGgOcnZFeX864IehUhCWiJiRPpPYTxGlJ0TukvzBYfq9gr1vBZcBhM
qJeVhbI6/JOM7l0A0TVqfIsCRdA4Yl8HeVZiTjPQb0Paiyd1p1n5H29IMAjnbHLpObyhRL9HlVWv
2aa6C9NlzeQbiaEhjTAmhRHr8C7QOWDKTvyGu7Efa0YIciRsMuQr3HUwWzqYSCVf+3VTW+bC1sN+
qQ8M3Wg8M7YxAZTZ2dXGTaEGGwGh631nJifK0L1XUoBy8/Zl6OO1kigMSTRiCntfCO/BLbITXrUC
ADOaIzeCK+W9sNoLh8lUolrGkRZHpSH8uwBpRpCeW9989XrdYWAanxgh7tOxwtCoBJIw88sL3K/Y
hWIZacfYFXAhvQoZfXH2Cala0pjhy4RgHRsH3H3RLosg+OWiSQNIB2e6N37L+d+FuLoXTZy9pzpk
R12xhLaM79k7GJ+eO+LFDv7YRudzPPX7xKEu7RpwjpTxn1ncPPb1uFUo4hiqskmn1tgK5byo3GAP
0Qq+E+ABfRzLntVqO1MQak6Fs8AQ+iHdPF3W/rh33QGifY4lmRwbhC/DWx7RZXLzkilrAz+7kOad
l8UMR1QWsI3+E2r5bjSs/OF2kTBP2IYoDpe3HxWVFl4dDyHv6Fd7Npfb3AMlFKWY6sCChJsw74zD
xHM8VCPomcQe0byykmKenzk7A3yBLDpEeXpf6Xmzb7rovoxyfwfF7knO4tJU+0LrTqnEOYIeOROJ
INllk5yWTTP4FIFWj6bAz1c61nQQcdPKt/RX6UrtXIyccGM9POkj5j1Nx5juQ/3qRjtdKwNPVugz
4jfC+oRPWV9A8m33ne2+O/IEkob8nylYeTJfDHSV9kxSnrI4/xpoSHXN8Ah7W+7gGNfs9PuItNn4
0acLu/ZhUk293EIp4Vw2sBmhwfyei/wxs6qjrUw88eC224ipQOnm95rbnL1+eutcb+tkyVn4AGCS
Gu+k5WEmTAtkMux/WaeqtzgrL4C4ViJ7MdA43k1Y3y3NIhsKhSVnHh9JVn3IFDDZmNlFNoAGc11I
Ll7nqpURYVfo8Bq1rrWsoTNOXsEOu80PyA/OnlZQDOvhOuDDrxRmlaCYQVP06kwXVk726jBETwKM
H5E53Fdl+SHN9FOr7aOGPGqjpgGIP88EwWwowy2zsgCCr7BWeu8iE0m6peV2xbIpvdfKxNxIPl64
KxGFwl6kF5c/5kj1j+7ggtHg8IZ74FZHt56azfyiWje3NyYNs8DIr7mZBAzsk181YROI1LMaMmkf
vxHztGb2zF4W/KLAq29hdYupZIinYLjTnzwdO23SCFZLAiKQ0mUKZZJdxEzAo4/QMtcsAYckz2dQ
XRmtQg0mYmuyJpmYRBrZCKyEEb5DHah4J2k4+qL76LAhp1KhHDOczzYIPymOH2PV3qVle1Z9sSyt
GqdhAWJ6MrpXL8o+WgIQFrKgh9DX4d60w8cuVHsysL4mInhWVW+eQ06mLKWduXRhkpHd0XnhkwUe
Ui+0p9zmbKLN7sfeekjSewIEokUdUCKnfnuySsDK0T0O1qOK7XUcFIz7rV8o7iFb0Dtbd4zg0pTW
kGF+ctSDAfW7g6qyPXKnYQl0/TzG29Btww3dcrmKPRydqjG/qzjawFY8MIagM5qR8zhRCFSWsYZI
9ntMaEjoNRVByAfd5rW9ELmjMLqJI3LxRz+xV/hS6JmI7tpX9S80lAfkpPqiK0p/Z9L3KwJ1Z+g4
yWcvq4dMH8U2y3DV+y+MBjZhr76UZKce19WJ44eefHjSauaqqjHeoynIcMv5C48jtW7PhtntPVK7
AKnwbtdGj1gYA6rex8B5OTN3jf1Ll+Nb5Q273sqQrdev+XjIAH3STR7RZId3ASuLEzmPtm2+NDog
11a9hE7wKb/H0XociGRmO3USAfhHviN8ey34r253mqL4MiYi2wD+eaq8HGK1wjpQjW9QV6GI4euE
okBPN2yuYjJOLW9WJdbV7yAKr6DdLm3JelDM5aFgaOFxyhlqzk4BBAcmYKtIolScbTOhLZ5Ke+Jt
aLw5VI8DJMEoOVTGW0LBvXJb4wr0xSUHuAZpXmm8EdYLxPEP8V7XziYeItSxbN8WZtm92xVItRRH
qHFsAs4/Pu3bmRdHkYqdvQjbp7g3Xof0tY2+oV5cbTMNFpekFlsVDtAc/eEZPPK+mOgLYyNaKMQl
Qo5UnawHCGATikKtebF1zmJRPP6K0JRtbOana2PsT9MIl3S0sQTQd0MYyO6oFp/SqslfceVywp3K
93s4tqn9InFHouC8o+bsFm1dnANN/UHUtEnG9NMxQQX47Yd3UZG/a6zhXqfhX3lko3UhtffoaXBz
SnArY/vZjfE33UwbrqH8nvycYwbfGk6TXWiNHwML7XbiPTapiYfpmxmxSx1BI7Kwql1nzfW3Ynyb
5lAWiyA7RfF3SrbTStMgPYugZpgjQBM5NDMLGrxmQTrMOAbaQhKzONUbWvEcNk2xsDOLDWjmxuug
9HnrrL7cjEUPnqn6MiQ71Yh1Jhr9XdZPvyKtw7lkxxsVUgXmxbmiY45y8muQ3sEoEL3SGYBtDZqy
5NOlhQRBcqRaxlgWP9NbOCt3Cyc39XuE+x5UNTWadJroC/gevRMdiRy+vfbNTmAKAk2sVcqZEK4j
LYitgPWx7jK4gO24D7rW4oyBVdtXzA5b7VXPo++cVWHpW/6bWwr28wrAY4m5N+xif4k3cAldSdJp
3BEPeW90GN3pl7mUYGG2NdZVZWLerLEbV1/hLDUt6OPh90LdXbIiR4WJsSM5CG94y0zAAPQGxMyY
6SWrYCgR2u2TiKYkHrwc+8AYs9Nj/1zJyFpDYmQ5ZyvXmP6BDxaLwp2a48LqdmtH5GUH1qGwi1Ws
eRpHwW1tSY6cEoZliWaZ6D3NWrj+A2jnNxI6A4ASDEJ6++rrercKg+5Bb8ti0+b+cyD6Z2Sj+EmK
HilRdLRM+z42mAjo6OXYujSL1BYnYm3uDDdY4RLF2T6xdQ9Q1mzz+KHS9CfLkhF6e/897NikQHe4
m5L8LqaDuHBj+6pS89FrF0qpYpnj2d8Q2YLvjtiCMvIFWMjpg6StJWxVDtbmi672O0aHax/RaTRy
vG6j5nz55TeSs7eCBhylMLcF2kaoad6xAjvRS8KDaoyMfmQfioa3y8+f6xLtSJL59xY2aS2Xe+qc
N93P1aJki7Ts7JqyPOt3lk3j39eTLb0DBKV2s/JsE9hnyjAFqabBjnAZI1FaJabxABDXX5oQ5vum
IJMVjIZPMFVR6J8QreA8u7NSnCXKyWiYBsZ0jYkcWrLVhSDjgSy0699MIuBypNafNo5wYYF6ieA5
NTUzYamN/trBgsD+CijA6CKPRDOWoIIK1vnYPPKFgkASWb9EpN5NakGCSdNzMSG28bQNvjMWLnR0
WsUiLDCzMnjCbqA9usSfoPPYWOpYxs1bmTBhDodg2aT2q121d/UQchLCqbaIhvzO7sW5NRApB7IC
jOJSpQWVetZJ33SGDyZf204xjqNlnuEg9Mf4TyZiGluR7Akyyc8MpE7h0D/1UEzYGMx0pQT+nW5+
1jQxtAbfb+xCScTrvqwKvOMiOTLJihc1W2GvKZg9yOC5Ei5ZOKBGjZrpai00QPqd/NCt8kBz7WGs
E5aR6h0UOtzxLrzMJNoJDx6jvnGVDPA2cOD55iHI1W8td4ldse+CPuE1e0vdDmGV5sw/gojuayGp
OSs8MRGQQ8caCLpM9+1gfzJC82r/LjaqbOmkFam9squWbhT+Mr3imeKGc6+GDTjqtgjm+qWb+/cJ
eKat1/e/XDroJM5fwmGQe7e9MEuZltM80rIxG9Iy6Nfm0D8HNjxZp5y3W5k61muaWr9dKIVU2UR1
ORkLIvMZFp6JYSXgSnNOAHaq1zBKiNmyxbWn5YLh/dP0hpVPUmzmdcN5sgvSVs3hywmNaeE7FMuB
U7ywLXtJ2cY4PhWBj/0X8bfT46BE7hy4xV3uOZsKARlqCkQZkTvReSl+0RI/Z9Yztplw6TGlX1Dj
/elEfTLzfNu0JfhZs3FXUYW0M0WhMCXtva2V2zKJT06Cj7UY+bib9I7+07fkHLSgrY834rWYOm/f
5hAXdT1HShISGUj7uaYVtSx1bSfJel4pj4UjYgTuA/XooWbR83KOXYYkoW8/OCXHqJTrhcnpdOqR
/ihRP9Fvt3e2rZDwpe0p+A6m3rvmtDOd5ona2sFu+EAm0QxdhAGTcw4sHvukzzEGYm/uTCZqhUEP
G9zexPewj2ExWeBaQBP4oQtsJYXj36lXoaEryjD005rN4hNfqxaj3Epw0Hiqu3PzasMpyNxQkK3m
FpJQjI3KsDtOEVpOzxrocuv+g4r0fWK32a7222fTrPhWmewHqEF/o8d/8iYECE4bwh5JOEs0IQqa
zOOYaGjAdK8gq9kOOHxNI8jv+MqI5kAvAuppX4/NlnITcdWwrtlgspGNXonHcha6w+ZXoPls4AYu
ijjtqK4cQKhR8t75UYGEoAjnCfyH1+KuoQtv+c3F4UOfMvlK5Utgz9Qd+sT7HY56v2gIwcgh7yyy
snwc/ZOhRoeAE4TMnp/tOrwE8cjbOLhe/JF02rBglWqXacW2sumLDW22MiBXY9iJWIB0aelVhOeu
dU+sVSycaUdoiHY0xuwlkSmNEfnKzqwlzL5/03vUYzjK3fRYS5p+dtDS2MOtGwAyrLMWvjaYtTiO
Ny4kyYXRp3MKDXuO2KMFNxXUP4um0va272/NqbfXWThjWVt5bYP8VBc6iV10seDJUBEjdeialBdC
HinDWjXRjXN/lx4ZSrJwknXUttfGU/wxyiy0PZlhtSviiru1TXN/S07aI6hgaDKxhkwC2VGulw8T
ssVlJ/InvYv3fWjRBwWnUk2/RQXiNMmemzz9amPzvfH4snmZ9hwp2rJTM3yI0P7wTcCtSe9AOxhR
jqmyX1h2tvsStQZoW6tXmTQhk5O+l4/0O+m+U16zo6ck841JbXTKU+r4d7pEu1TvX2gTLVzJ9ybM
nuKp/hg/9bqnyaatEmerl67BzF3t2ea7BHLRPQRxhczbw6BYIWaDN8GIee2GGPZAhGx6ECDleEVD
9GqE5lc5tk/TRLeysLOX2k+eGqVwzXoLaoZ8SA49p+lRd89Tlb0TmJwvbCMDsjeAIpfyGaMAQwCx
9ZpcbG3SViYmba0Tu1t77I8ittYGFpgt0MuTZmlfoVMMZCeQY8YUknWixzc5dz6xk6Kg7qmXV20N
6N0DqN8HoGODBhKSweYfMi+CkSxfMfq8NLFc15XzWVju3vSrP1VWnj3lDguVM27y9wZF9VJWCfy5
1IGixZhVEt1ThcMeX+aFzTW8bxJydF3es52BB9XQl0G1TPOOs3JPqJlQYPL83GLKO53iHNBpUp2H
ke8SBjO6rDGshfDNR1a8IPGdZQhMPztnwqxAU287zmiMs8GWNXjtA0t8SS39Th3xPYK0ixvcPQ6t
5ua1H/A8uIl5bTR6NHNQgELHvSBxg7m8Ma3yAUG304yrrHOsZaPyV3YmcKyQGdLUbIGNZ0S1FvMT
JsXJHfCdT/4zBA72LNEEByi3gytykViVuLRc71SLCGbJNhZGtawGwgpCrIrE3RqsvR3p8WnyaXnk
ibexgHRV9yuzaNd1VxDvNmF10MBcA47BrMhUhq3+ymjGi9kWELus/oOI7aeYXJFfmPOiHUFsdG0I
a2XJJaMUkO1UsA664IaEzkdC4OYdtqFw2Wf+qcyGV0u3zq3uvJeZvnID809aMrscx9ZdqnDZoodZ
GU7nfwZgoud9kwHhSBVHv4qeMWlhquf8kEVfupn2VPVvSMO/TYvmAmKczzwbX4eePaSKOG14Rkh8
gQSWBxwsz6i6a4EoEHEDyN2XvjIeHKGRA+9G0BqpuoKwBNVlDDqLVWUs4dPwNaDltSwD21qSD/qi
j7DnBKN5s8FDgJo4YCrU1CwjTVo9dzVGFoPzXMXko9M/i3rch5Ov1o413Q8NY0M9Is8WKUcJca3Y
KKLEVk6CND9Gyg2362WKMrnRq6Fd6b7bbvB2f2UdZyRNMPfUqLRiAKOTAbg06p6QT630hj8YJPpV
8AJg/ljx3vNpHZvsZsQuqEYda8X0Jge4VqFJ35wtyDdYJ5YH6o7BsBATdasWychy6lAo6OFnldHs
1yvv12RQzAK5u3YVu9zWvusG+FtlM3W0npgD4QQRHxOt5KCI4bQ4tNvj1GQ/0bw6uVlznmQQTkQU
ZiORamCI842tFDHxDoVRSpi5RlPP1hNBxg9l/DgSqmv2M0CF3vSyBje8lGb71WpucK7FR6noojum
m7EtmX6zmjR3zK42agCmTns31v60/JLPucVnGjKE7kLDWojIpbCUG6NAoOABOxnn6YGvDP00xuxE
M+8aFf64s0RBNTz2cm03Gehyo99iS6s3leak3O7lu4bz89oL0o/ODAkDyQN6rIA5BQynhzLdgtge
YnNaBAGgRS++5I36biq9xLANdnp0xxd/gJg+CHpsiQAiF2Lxbc1o1uvIZseIFlAEOGedTViK+nqJ
+mmqo9fcQu9tdXpEWIh+ongfsCImdCMzVv8xTRg++idNS4yF3/nvjQvELOuGP4030ozloNLwJeiS
XiX00SXcFqDgjbUbKlFRE4h4YyD059g25hMtPocEfF5RpyUtgvZEtWVEZYn4aZZNhPhKZNOeHChR
JoP6tSSPZ1P31SFR4j0D7EEjvr4TItuTk/qsJYxqTGtD4Ofc4AQrZ5uGs4yM5F42ALRNmiEh6rnt
BC1jgW+LBSncDPMQBp0pE6a6wZfqvgqHHbbeUzZ6jrmjJ65fR50RKkLLvZ02wdXE+4KYHTKZUwBo
9yt7VRjoCIeR9hqWPTLRWDMT3phyktEJzzXTb2AViyjlVMkhNBkBL0Yv7EXeMwlz6TqY0gfVlA1P
haF/l6YebA2P+AxgaCPnS967tmQTOZHhBfqIBF0tYZyt3I7gEioApbF7O5ockmmcFGuhxupQC8in
t4vbj46s5ZyL9+DRR4Y3bTH0tueInZ+rOLdqVOolMp4OAwE2O1SpdTdyOYUefs3ApnhXTYk8UZ0Q
yGmbJDRxs8433S6QjlOyCfvotMj+xRyX8/cimoNxkls6DvnLO2yvy3ZGh+KABgx6uzYjQv/+WM6g
KwtOM2fAIT9IvqHpz1V9po2O80WQB0y/MV5SpYJGvV1o8f+u3X70ZnAqMaINELu9VnK+kTnwQDbP
XL1dEAZBvocoL2Jm16ZzNk/CyW1B05JM33mWertogqL+uZZ7fmesbzdislMIeec7ZYZZ8YTGj3z+
0tWR08MiH/57IURMUd2frDzSMPqYX34G4NDlGVJmGEuXphgbBB9oZKDpNU/C6fiosoG0KSYjIi/p
tipEj0HPEKt2QFKZ/URwwPzO3F7w7RpbHd6EJrnXNRusAZbQKcyAwh1SbNsHFK0bxx6O+fzpduK5
VojGohAl3ugsXauUMPxTCyxAKBjTEI4IHf/Ya7zrekzyxd9P5vZp3S7U/LkFDZEOiI+I8Pm4HQfx
KPx1a4iPRKHDL47abxHSixh4kxzjcUTKusrLivkctbhlfNMQ/U12nYbXHKNrw1+ZtFYdwE/h66pm
6nPyf++LYHxGqu7u9l79/Jr5Nict22cTWDUDs/gZ0lvrNvy429U+NQHdVnmviE50vn5u69Dp/Py6
vV0NK6c83C76fGY/Vw7CghtNOHYbL+VLNh+w82Fqm5NLxFv6aioKz5+D6f+Pq9vBFaR5sIFgd+Ic
GVRvt0Oy6QyQtyXEF2NIEgRX0T5E4LC9vaXejcB7e7OHf74aP9+Pf34sVI5UFRGGw8eagwo43K6V
4UTbrmbOiDCClmil6sPPhe7/99rtHWOawLi3ZoIfVc10yNg4HcYhRcc0X6S21iARZEtSoIuh4gZK
2FVVfG3mC8YK7dKDkLMRbkDdOAqiCKuC8yS4pujqjwkfrlklDLJp68YVrRExTC5WSt+5MEOyT308
HprcspatHzWomcC91LcL+vsR4+jz3/sb6NQWZpOo/e3ht1+YkUc8REGb4Pao2y/kGDe7ZCJx2ogN
62hb/iXQQ/9SuSZjWhrDecFNJKGhqnGBvlpu3t3f7hEFtX8RVvuBDHyOUPrfI/MWVngoWa1HM1tJ
2s5XW/PCq1P1+pqWUPNzW28M4VXzCmJeqtJE682PtwvicIejBX/m9qjb47EeqfuRk0T7z71+7orH
qJB5e47y+OLppXNMqlZcSLbEmIAtmjo5EZdovm3EB73OGXqvJpFFsHHYibMQ1u+3u/y9nxMfIUBq
97c/1E8UxxwA0xrNB/rd4RJL2/z5J7c74MIRpCROFHD4JFkF+Xe6Lb2tloWEpyKYRBcQoYnXy4Be
e+ysM528qkVmp/ZFaO2hmgLrNM6PZX23LxoZAMscM+72dtvtgtOvzRaHRsDf24wxyU7zfnCMq2A/
VMMfepHxVbrpeJFyPdD3unoQNx3kd2dwtubFccbHJNWLY9NE1uV2UzsyFXRJiVppSD1uN91+maBc
3zsmxcDtttuFb42KD/vft2gVNV9ISSVM4nH+3rXoFXQnOTDDn+9y+0Vik0XVOOL173+/3Q7TaJHW
LiEm/zwrn80XLWnm8rd7jPOTz5um3rSOBh5IutUF6nLh2cG9nC9qD16tIHmumzAAeWFvX4zStS86
K/KydMYK6SG3gX+yLzDOh5lUyiRsvu124UOKOM7Z4KAj/h5eiWZnZ0f4DNyOPY2pRVq17lqbgJRW
HemQyOWfBydJjgPqeabCiAdal/nwwE4Utnd/aapHEU2PdcN+fXKHFaa/T9Wk2qWaL4p6iDaRGURz
6zy43H6hl+Qtmy6yHRsdLY6GIUvvhqHb3+7yc1sdHCtq/svPT4lmXMm5OPamMLfEpUc7qRG0gd14
OiMLWEwl8TPzpCsu+1NY25+csV6UImIroMxKhhjlvWKcnp5ttBiLQTPila96Yt7r9RQbT0ln+ouy
YhY7GN6zNIOdApiqAp4wq8bCrp2F46IkUf5djz9pxOnWDOG39GE1xtKNV6p0FhUZOyoP/E2cNd9B
3+4TA8NYFQf1ojXTeuGX2deQEjKKq7cwh99OlemAwPdhYdH1cjrS1QP5KXzD2llhTPQH4m2+0Xcs
1fZhYrMu+TN3+TD9CjXySPnuH0c0HBUmXa7eLpzG09nf9a62vF0V88+339hZCVoI8nOT3k9qYNm4
3cHPkuC/9739LI3MAGrKo+p/rgXFNB6m/Jt8EuLGbr/8v/v+/Ob2CC9RhMfn+r7SNKjrf+/9809b
KNSoaea/zat5yWQTbG6P+9cfv/3254lNgBvcJiGueH5KNDatRT2aYjV6wf+e9u3e//qzPw9MrEau
ahnjfZof+ff5Gn9f+8+//PuK/Sipsez6X39v+tcL+/93ytZHbydIC0OrzWfw9zEDdLAl5jtAmuPw
WNl2sgXlbksxXEspuwctHvxdOAbugjSCmbErkKzCc0v2VmJ0D0Lv5bWjGzP/cLslcethK72IPPkY
IyWz6r2bdegSFCvI3di141GW/cUaty1hHS+Do9VnxPQEAieD+yCyjibE7JM92lM9MgVKR5thaEzX
1KIMH2sf6RH3X2li6h5u18IC/S7T5+SIvr2my+63G93S1INDhUd7C/AMhYZB2VU43aOPinSO964z
AxuWJMrY8Hp/OSEl3d4edbvQ8mKVKrH3KgipDvF3J1MwnfFd+2CnXXqy+S4vKsMjCca26W8X6MEi
QaBQ5w/TvgI6cfuJ9ISJAQJak0JhVAuBD9zHMLo3xVhgcp6vaWWY7HvmRQGzPc9nvNQ+ZIR1PYL3
NIh8mnGFeospDwsGp87xQwb9e5Tz4r2CAl/XkYtKWwVHJCFEAZq1+5IX7hb3Kml18UC4U2/dMXIN
l9B13HfPYk7MHDg/i9TRrlrhv/VMFt4r6Z1zM3sJvGD8EAkyIMYbjz5lwTGzTUmnUfpn9A8YlUrt
hZaue62msbrnwfhUMpo41AO02ezpzQxzbEBBZb26rECjJuIHXytIxC7aGWprgHbwZr+1xjD2rsyI
uiNApqJ90qTAK9ujfTsGspjRPYchzUQs7/c2u9KdpK0H1Cfa3J4lRJzlZJpE47TTThs0+vi0vFDL
KiwdhR48SVAF85CuvwsJJj04ox4uRW58p3YxXuj5Dj8XVUpnjsj0bT+oP9Cwagu9+uDuXJ0WTEFo
djCNLeBy3BeuNm4rfWCO77oJ+F7V4E9ACKSht/eJljr/vdDmH+teXfIyW7YzxqwBWIIbJWa0MP9Y
N7rgiPKHCxBMmgryOctD8Qe30zNMCvXGEBR+eyGbTRCTiFA6WygNrlpGg4eJnDDak4l9f9GMjGkJ
7sF2b1CJHQPHCo5N1wY/11LxKyl67RSlo7RWFTI2Io4M+WDPFDpk3s91oPnXihkLXyEkfVrrQPas
BgObQ8LeMgg8G2oNgtou8fKDmQf9HQ0IhZcu2KAZaPYoheQrbxjca4IUTcF5U6YC5hry717Lqquy
5Jc3ptErVMVhhSw6uW8DhHa2ZAxmyeErRuNAJAGAlcgxN6L/D11nstw4smzbL4JZoAemYt9LVJ8T
WEqZhSbQ98DX3xXQuafeHbwJjaBUWRIFRni47712WdE8B7g6RHQSjYb5gKVjhokb+iCT7PzbYHLO
kjNlm1CXy2tgT45+WRGVMQ/Tr5h9w2raz8EHcJ9S4G0lFRVrShTRNasJSsKENhA89Pj/PKT1LfRK
72T59Caz0YJoq5aRKuYTls/iMXWS8tJX4Z0IAYIhBWOu02QCFTdJg70RjOweGRLH2x6q05sWF08y
RowM7TEANdR96JbuvHdWma/LyjBvdWsTPhBK2A4GINoy6M51MnIKZgS0JdaZ2Ggzsp+9qAgvOHbw
3EyH3I8+zSBVlp50YphTWePyWifMi97CmNhSc3pPoYbY2MaAPOJtOPsmfSvL9oxj6BELnirETRT8
Ze7iXVuLEgVEUkQl5Lot/DGa9ZbW2s+BXdcbDyn+lrOdey6j+Butd3HEhAeaRYv4QING/O2NAXJM
Wh9PZo3ilkN9+EsMAB2KwKRR6WSnqGRXFI74TYIvzi8tap9667mcPW5bK5WITdxm4HTHXw3LCKZf
3TkkpmzVokhd2/avugwmCn/veyJdg0hTvUNcw6fXKUiUZ8uSh+UTPfVGvcd81j+MiqtpZPAKMni0
BbP69RSrAk709ZOneANF1tMm7QP0SOoS54d95VRw89PAvcRaWL6yTLPH9BSxbigOgKD5OXP7uZld
69kMqn8IKsotqZ8bxTWwbVjZetnnl0pduuoyEvG4wmBBLFHhxFcwSZi6Ypl92/lOtlP9NSk0aoTe
rtId/xP193Uh10KqXmlAYp813nxaVIIlrcuLf9CvKPEfQvyH2E7oIWBZOwd+F2+jvtGf/VmaxAWH
3SpoRsLHFC2wHM2YRr1fcJtyGaM5PAmy2MCY8/HW9JUu6pVn24oYKdx4F4jxj+k5GC/rhjmv5agU
WHZtiBwpkfKDJS/OJ1taVW8EP8JKd+viCmRi3LoxgmP49ePQP8ctSJdS+MDAuYoaxp9aiP954DaK
a/n8s74nwNgPMNZCQJ5O+1nZ5cW1JBR6yfw3z3t+a+78FZ9HtLbLCpwtj/5A9MRAZ/RnNcS0gVo7
NZ/mifmHSajapsHq+BSa7rnCovpGThnWqgxH7nKJs0d7QF0JFSvhk7ssg5UFpDP1jUMSF96VRN1s
H01RhreiP+NFE5/gMnz+L5Zzm1ObWYDZ2BI15Wy/5HgemFmrdq9yPzjGf55p4TSuMP+BYFUIKQ9m
0r52GE8kU8mQfnmRtKr3WEQ7SbreYDfdVhcRVe846qsoxGId5W6+acwue8mRCUMHdv4MHrlAeljq
GxQV7WOJXgklivG6XInKZ4a81UZdvA5ZnZ0dm45koTAurYaPZzBwPw9IAW+zM63QfE0fbY1SE5F0
eYgtET0nwiWAdUq2ySh2Vt8gA192VI0ja1/Qn1hes5oSsOAw1U+9jPxtPZEJooEpHKrsW++dl8Ia
0qNFNMU2FxhpqtqBYOk45uPyADmGKBGaTaimeC0aMTJ4ZDUvRZmwTHdv6FG9mpIOp7xOLl7Up0Rm
YMzejOpHHpwCiWFKIYW/UX80Q0z33DPOH2cCRdmH3618TTvABIXuRV+dSQSqPsfF3ZhH+wjxBW/g
smMGzB1IdPPrJ+il/nb5zZZLXcAQbV0fRCmiUsEZ8tmMzHfbwt2Tw17eaUBqn1zdo+GEXnkV81F5
IQu4bQfnOa7t/oX/6R+jrYPzoBG1HMvY6++DjMlECb3mUvq40PJSc198g6iHNs6rG2G2aHrd7p7n
/nAzOJW/6lZz7+1pvC1/4DYY7oU+16cqrR5B1saPXSgpdXo3/Q4iOqNWrn8aToS/zY/zUyj4jloD
QEvYOMinjkGCxmpGNl7fnUIz1b9al7N7pHk9kg4n/whKOPKjV8i9Vjf5R8Ou71pUBtLPxJOb6nfL
DLIPNhF/l1Xp1nRQhcVIHAm0azaFxTIb5+VptovtoAUELxb9d++gC2p7OFd5PpCSVoXWVWB/pCeD
DzGumvsk8l++T4MPMQM0yKCQVxjGb7Q+9BfAldEL6CVNXTh4r24QjeADpyfUhu1zX+XdDY1Pgg7h
cajr9G+VPgWYjv4a/DOU24b3CsV07ViDsizF5XsYC8JFMp+Jk7psqALAR7TMvCpssHZbgQqrfHl2
3JnYwxSf58+yE1u+w+wGVn6pk89dJpxFlsvlYeHnk3+J+dKrHVCfYKHbenQvWul7x5kqMUSsDstC
vUY2KLsLG+2lrw28SlJqUJNq8iPxoK+9CRLug6Y9w2Vxb/hfuTK76TW13PTk0lp47HB+HHV9/qKV
iZemrOFTq61u2e8YBmaQBEscKGx8ZZ00J7MKX4XIu3M2KIWu2pqM/3v571e16EKN808/JuO9mb36
oM9MeEo0dXTToestt6E7Cgb9iU64bxy7Z0ebSTKLjatRMrYqli29iUq2SmcqNqZFDyyrp+QtSEiH
hvmRtC6SUNFE9OGQQPR2UlzNuTSoXzuDmpS+94MswDr9oOtEgeS+9kRP54B1SmfQ9iH7qV+jtBUH
U132ob0nu3u+5/JGvJB7y21OIZwPp49skI9sfSWz2dF+tgzzfUSMhoMv/ItCv0IQCpasiesCSTLU
k3qhlrUSDkXDrLCf3PIzFhK+idm/27bhHbOIoXk25tVmdNue4rfQLrTPd0Ae6icnIfC+ybchCW7X
uHIhUDlzQ03BwRA9Krp1C/CnXoT6xRVM1LU8TF4ilikCebwtiFGxGhvCvBiHcN0kpVg5UL6etIz7
bnljiy5CJEvqxMrBIrsOi3q8uBrRJXSYvhAOoCd2f2lJ8Pe/TzRt/Krsyjov/9Kki/dcjMVpWb8a
1FfYflNxkdIKcdzjmSJYo4VNUA6/0CmzCt8lWMc1SmwAXl7Nup7UL3UpXzioE+GrXhpcWmWVbeI1
UV8cm7KDR4ONdPlq4nm/SVJIt2WITFUqAmImEFsMuu+eZ5gkr6R5bZbXbbXIQ7L2fy7D0H4XtA3o
PHdkSCI4Xb7Lm61iUwDKpK3ZVts6tol17q2PEMjqn2zm2K+rDZjkrjq3kWtg7t7HTmZ/F538TjJd
fjKxpnc41NE6TSbrMCY1+pHQx4Xe9dfU4K1gMrS1yJ3H1QZA3R87/6snrzSx3GfpRd53P/ibTHNz
pHCgkQMj6f76GhCMpLU/SHIoCQxD0Epbg4J4CHetoyVYGbvhrOBP0KIYXKdoE0AHVcR9wLsBmQZo
kQd3DUQ25BwZlC/DuxGbNN5cr7n5WocWvrY8Oo5FcylKcBuRXnkk0LrGVhHlUlCUkdT1F98ZPsmQ
1y8TiSAvE8SDFWf2YC/ccjtzb0PzxW3ljNyeshmdNyE1juFW8hxIDEbZLNHb2xbHW9skfmn5FnLI
r4w4QzSNjXFMqzF6xm1MCepMT8sV2BH8Kx7dzJ6smuUlq/KjZ2v8J1Tf5EkxPzazgSD6f4+n/Aqg
W3Ud+K86rc7In7eljaI4lSW5VKZDkVUEzm8aqEwlFONPuJ6z0WoHh6O6nCr0QB4sVJnl8jNyi5eO
HIjwIQROQ4H3j1+EH/hDznPgj+dMFvJ1XDosqdHU1Fudg4cfqO/PByvtvctYESjHKhx8NN1XFHf6
O6UgB2/+xL6s4q+20259lrevgWGKfVV2L0Pv4KircjSLcypueRaJVTuaa9mm9jOEAJu/CD9OKEaN
U0xmrGby7x7xTkH857YDx7L1whZHGJiF3071nVQcAgCC6duSLQ+HuozfrGhYaa1+mancUQkSa4Pw
37x4JrMJgnTJL0KWAGstUkgFMkxmIs/iPswRLYcwtEQY7/sMUTicUJconXK8BAWZV21X+tt01Nxr
qXn0cgzjtawdbAAWa73mKs1TVnePuJ8QHLoh41+c/cwDUDrJythR946PGrX64+j3cj/mpPaI0rQ2
QehRbNhdz/au7XG+KZLf3LdiP879d+k4HKTD2QAZvfyfyJPbWEFIqkXcBtHe5HYDF4VXfgwigqPN
vPiAf1L0JkLppt1mLAXconZx1dvBZGLcPgu9bA9QwOytVyTOkc6QhTiuaZ56oRgXtrKBzs/4WpsN
FDINBo3d3H8eAL5jqjXAAQ1WVW+LZG3FxE70bdzel4cxLQmQlO28i/L0K5RZfQ9lCnXJLP+Cifp5
ol4JJcTS2YgD5PTFtOWQWOwFTtL3YtgXns/5y4PPEZYMJ/SaZyP3VFG1t6Z2i1svsxYKVyC+Bn6P
PVmphKol4XkBzxKgAV3MMWYIB118BR1yIa8vUkl7NKQ03iqQ3rV+i5GXOX2gXX+6p20p0jUcF7QQ
PTQyzq3RsEUttyMSSoGtzYa+4ljg0RjCw8+fAu/ztIlD2COtpHTxMv3MfZseBqoRqIdUv2H3SK9g
emqyvLir3wznRTgI51s9KbzJ/Q7lQD8NUuHY9S+OI1T/sbV2Zun6b5E5HUST/+nnxHzU9TbbNT4k
oLTJvNUPLVML2X/cvLxVDUqGBdpplj7UsMw+Rd+IK8crSkCU/sov/nP75CK9VLGmkSpQXrtIl+R8
dvIEBdg/xSEuwyWNpgzAOXapH50gx6PjyNHfyKEHCKIXZGmOtSRkM5imR/E3ragIGFeRT1sJfb/c
BtMETAGBUbRBZEPfg87I8qDDvUHLjbPLzOEJM9/ZhuYo76aq3YOwxifcsrcZtkGA1LQOFTTTyGpv
F0NV2qaEnlxA9SHNRtvtp1XE/5e3ZkSUwhTkKZJ28Lcd/sGYFf3JNWRYZYMM6ydDJEG3W+MIztad
TIo9qUdPo85X//3hzIzmPQGvP8sA5EAhVkNMz0k2fXMCMcm53o7jL08/mRrKvFrCAW1FfMeDq9+Z
ka99e8iunje+dFnfv0Rm3L9IoofgLz8Hvlkfi4LTECEUKRWoaTQvtWDn0x0MKnHUoZFUHyPG5ToT
MeBNVqOE4daxL0aiACuMBl2TsVQI5L2h14nrzy9mdma0w93oovbyx12FzGWX+gj+Eolpo0gdb2ep
0p1uSEUCeGZdWgJ8kNsVjryIYV+7UFFB/tl7I7W1927ENMXR5TBVin7cpYBg/s8XZeH/NmfhXReM
bE35calQDC+Ay3Sgi4oi6ez2bb0qwHqBRErRck4iJY8gNB6Xv3QCgrUVMmLoVhvTKSqq4agnHE7H
ePi7fHJykxlTkuSHJvT8S2UlHgQaTyLI6j7arND2RG7hNQ+0xw40wGfKooSrNvIf8WAZO0szH8su
mtemOuZXgqhPP2AMbCiCdkXTdYHKU8RCXlmWLkimJBq4/rHR6Bj7o40XKu/m6kB7PG86xWSgY9EP
CifCK6F8ijKXOxZj+Vpzrek0hiHOQ4nrnIb8/NujU/XQzajWNS/FeNwa2slqy3nj+Ub1CNSSPyF+
ixhLDkDiotBZDz35998nchMFBpNGWX4kgQw3pTVjHPfFnzGPp02CTOBA/75iicu6PS2i5r6c3hMV
qjQbDQSijj4aREvkWkDWH1IMGl9GGG99c7D+4R47+k5a7BwgeRvbz6YLvqvwodFT7zfFNpE3+I5O
kVdaeyqKgmm0z4iRHU+30GX6bbf7WX9AARJskNndm0uyZyLk/CtwiESwRklXNRgDhvYCP75lmzQB
feIicgODk+k/tzXmiUE1Eui/dqgpp0OpmiMkZKzrCgyErGfAkwb3sRtnT8tiX8XhU9Ho9pXQLmUJ
rrPvZPwrhGh+l+jI13ChV/0YTBALqaQGnfu3JB4GRFKzXj5bAMna+5CSkqq7cYfwBh2eAh1z3DDW
6ZDM5B1qBEcShG7ZMd2ESUQM1+Fjuba+XVYKV61lwzxjcEd++xMWM4/jP4J18ckS43eVwv4GCjis
gmjagfmn3tGK9L3z3/rMm/fwMiB/GsF4LAxsbW0+GReAB7gPteE1c2b9HbGRvra8sLpC2OygWVWX
Ds0SvhHweTjWqxr4VRisxsGZsbcVLw6I+H9q/Yt+nb2FZ1psRhC4F5rqa1ulLo3llF3MHo3pQGrR
8tBMrn+i80umr70CURDfGjv7/nmXo8q4LPVAY6JfHVoAEXSA/lCXa6uiGxWLvNfPk5OSnhcSOAIX
/Rgb7EGqxuyZu18aZPFCAJApS0089uQpHGVvnZypp3tdlPHwDAffRqma1ZcMe+kDETrToytAAWYE
bhdu6v7xIhNxVjlCRs8CCBZh+RyQcog7CqTkhJYKRRdMXr3uV7ivQyJ3IN0Y2Gp2Y47JdR5Sgg1z
HMIehvluasWxjUYYvaCasNqNrJhVu1tW1SSEFGbY88WPGx08jov4OzTh7Hiz/zwTuIImfXjWHD/e
LXdRbXXjUboDckgmwNeffbVgpbyMkiEEYCn/OmvlH5+6nGJ5ABeZN7TvM/voEqD1LAvjecn+sQu8
jqkvn2o/fUpMhjWR2/iPP/9gHdMdCeN6qxNNuo4dumc0N8yN7dQ0ZduEAU75K4nDkxfq3SF3rfBC
58pEpUuxgknsQTpJc+s8Z3xouwCTEHlA7s3z55lm6VvZVSQSzIXjrkF4MEdTxZQ3sH5RwZAK6GRA
SYKo1OniutiCq+o96gsCbOJ4WoM6EZ+cVb8Ti1lqkUKKwup394LG59AGiTjt4uOo2wNiL7x2RRV3
eNd4lpj9f55F/302IzYZRWG9/v+/dwBFj3cMl1bNgjTOBbQAFW7AFEnDGky/eQk1oJUME9F7bnJz
N3aZccDLX2wNS8jPmBAxfLz9V94ZiOt7S7tUnkn+SAOCjb6MGejyV5vKQzJyMkU3/pSbafjhuOh5
I/yBF/Lwgi2NwkuAcf2AeI7ZadbNV7uFPi6bpH2xokIJQcBZTRpRpzQQtrnSSi11//IAeJFxCd1R
aCzfQVXwl01J+rET2A+WBnIY3QqH2wa/y2QJUr2UDicS6bChp1pvJNlBhEHzUM3lcHAq06t2UWJX
wJ3htGfqjJl18KHaesZ1n5XwYGMaLJNBk4g5sPEQcZYEkoprSAdZe0yzHEcXVpS3fkL9jHUl3C2X
MKAQMvF3jzm9EqIVQIx2GRsLc4q/ZEj562l/fmILMEHVe7cwBtr+eAgnjEone/CCUxmooT8a9YVv
JjyzuCzPloeAJinh5mSGRZUVbwwTKJ45W+JoYIldfsXlYcreGJsVH4k+n1y1b5kImnM4xl8WGKkp
BOSwzY3BWoveZAcN0oMguAxvfWicevWwvN5k/0mRyyPT2RJRPNNwZXDLHTRy+OC2WgLalvI9KLuP
sSH42YajYUsrfcS9ZYMz7nCvyRAHggE3ImKKVgQ++pzCKfY5zeLzWKEjlxpWAzBb5C6ojWZZLMbI
f/v5Sc2amCdyAj2IDYhzuzo5TXbGfjnSBa9TA0IXD7jr9FNTlmKTgtEHuivtJw0LHvN17S0KCQcF
3g2BXF3ipQzWjLPtzRgYIwau2MQWN6NM2/9MfYDkH2J05QBWGlhA7jKzIrgqJi45A5jUwvos6A78
q+Cw2BL4QX8tQgQDfDaGEqBZ0VhmT6MlkVFMlJ1kZyfSzV40z47W0ZSiUG9JeIt9q1nnjfekDen4
/X+fhJROsxYFZ4tMCwa+GC+X5pRh4D5Qiu6r6zAJCEV26mtHKfh1WGa2wFmiLXP1LmrinRnW00eN
t+D0s0hWRvpzW7nCRP+VCO6PPIjGn7sun4dx1dbYs8YsPY1Vmb3mvFGceC2X6ALviQgP1b9gWu1W
VbIPSywTUWRx+CAq9CHGg7nNvbG8LT1KrYj1q14wtJPNwULTsVmEJRR5G7P2tLeAI/QhAey+Ap1X
QKrSabPTDwwO4JU4R1W5s05c912fqemXKY5JMf4YNw6sN38YN7a6lJE4iqawj+lsNhvvO3ehCZuq
fHJ9zbgnxOFVuXmYNV6eIr1+Zly4H5PSfPebfDpGdBZRT30TWhKcjEYF9JF1xFP8huCYY7oaJEnS
QUoLMiU61H6L0qNSZgk+3sTSeyCJcuGFWyeP20tQ0qdu6CeFqk4CfdgdtIpRIocQICWGQqsaEa5/
kFpHpn/FVcT4N5jwDrRzY4MYXG3a0mOkQZ97G21gRIvplFbZT/6ZGbMMasxzyjk3bwaeJOottY6o
ufPPuTwqMxf3RpK/hJ0ct20nOAJVZkbETh6uUdfzN2obxvqTMKP96Phnu2qoRwiFLFVSis29dWHR
OOVNUkBoNuMA/zH8GhN8F0SKftoSemu8Lpd15BqbFIxBUFdlsALscc6Zy+9RFla7vGnEhe7gf55x
k//nWX4ZTWiUviaZ6wpUJ1glPi1bw7eoHnK/gjCVKolWXOVnYk3KW1rJFyGkQrO1E+73KBg2g9ox
seWCjROk4/68QxXftHJ19BFAV7S15UfROR9Ci9NIEdf8nIm8WKrIW7b7NKL3XpbYezsAKdLSu2cc
wIVSbiV8LO627u3osUn17vy8RXlkna1+OPVl+jElk3ZLPa15k/ZhGfegHuuuxmkOmj96FwfYBhAS
McEv9BVe1TVJlhA+tELAmMji314mn51+65Z69GXXHP4Rj2enYZTmE47kHfpxplEU7cK0riXYXo4f
8WzS3JLyRTOYrtlZi/+tc/ti5+qmdSBPO8CbGTurVp0Uqi739k2Q4blcKj7G/RcoFNWutQ2Kiz7R
XruyXWG3pLs71wycfId3mn3RGSPriDICudhIZwU22VDhRpXiS5GtonATuob4Srr8c1FxtOZgPhOt
4Nna5ecwWPgDDfkg184+tlgfp2wD6cjvI/Pu+067pxZP9pzrcho/DIB6jWDLoBvXer5aptYkO2aP
y7McQp6nb9rZod6W7CtlzRGb9p99DePyFUe9/WYIC3xRZqHP8umKgzToWMa3PVlTr6Gn/0WneghN
9oK0foQoSg/PzLm7llNt58XtMUyTZtNSdRwwxlTYDeVukYrodF1X9LF31BfpXSdyYBU76fSZzPLe
uiG94GSippDdhtG7f0DFIHejgRE38Zlx+oM6D9Dk2S6fk+Vjs1x6Hs31ycq39phrN3yb0a0bIqQo
UIuglNKOVEe7Wo28vSJIdz/z8XrCLBhatyCvjP3Seh/c0dpiYpKb5dKLKvfYAuEg3py9oZv+kN9E
RLbSzflJgqI7jK1bEhjNkxD+Z5ki1M1q7Tc7wGmoGWqqJ9PsTY+ELMjVLKxAzcAJN1GH/uVBrkHi
7hN02F9h7b06+aS/jbVjbMjvc07SLIdLm88G1lPI6GbJqErTXX+tGVp8CewhPwNzumcCd7ikC/2i
kQxIUyMnOzgoD2MTqe46KogazQ9hEzUar4FGppQuyWZJ3zwZRo9Qw6BZCb6LDiz/yg5EcHZsW+tp
2YRlgVKnMVudAyp2zLwoeiD6fKAbrTmhzU5vFiM26Nu2vzZUbnhMnMsVJSb8+rmKNnwy84MV1Ui8
BB9bAd/6pjfkkYlRtO9TTkfTEOeq17yDbRUuKYhKdor+g6aQ6EiVsqKTZ1bRddkn5wxpFGaV92aE
yrp8oOwKwmODveEtdE1ShrC6RjMwTbl8PNUHtVbtlJ8FkPZ/fLeNTt9xnBxXy9/AGw1/nStJ3wwU
cEM0YI7IyDFeEbHbZwrym96S1jx6o3kZbEpkbAvijZGmzx3mW4iz1eXM2TfUEV7xa8UEObfdmky5
mc6hS5dandoNlv1dbXY4vVWfrbXM90lY0SFVGj+9rrOjZ3bNWhosmZWrzTfSWNNbIrj/lg/P8gWg
2jBBJwiSBsOTS6tBi5gtn5YPN0M/JO5rq7FhZBl8Ea/mh3VDi26/0mAQEHfSO4iGkddh3HeR0ZnK
YlEiVuwwWF46ymKGY9nBJ5f0wdPrirhtBgbI/qZHu4NBM7spyRYGGDukBnxVqWSCmYcpZ0RedJ+h
LwVk8EF7bF1baTgQr47am64V9+U9yAvHfu4AzCdBUh0mJ4AOjsf1EAjLP4cuyto20Zt7V9Ieiemp
fjSJ/U54gtJpdS6YcIdmsjVV3gVZj1NXoEjUolqPmAsoU9NHzIHmvo8ncy/0OrqOUbEZkk482BEl
kkn83k71A6EpleG7afrNmm07Poikt9ZkyCSbmhzrqxbiG/O94fBTscKzxCSWyj9TZ7bYwXHcmvoQ
3f598Esm2pPW/fn3JUxW2yruq7OXgk5dSrViYIwpUiioIeXMOvfifhcvXl71LFyeTTmTlCTBy8bt
MRQ1SImugZw3dE8lHWkM01b/otNO93XDvTdeIw9x79VrzcHHO3jIpwkAv7g2dGF1RQYZAR49Zruu
vgDOm383NqZsF9TcMZc12fO59m4Tj3sJsBat7MEt+U1HY42cAssCTsvT0FEQ4V3XX6zB9yAL1MSY
ad5Dyel3NRLk+PBTv7g0/qFp/fOjs5oGPd5I/X9jYAdj9A692exNNV3KKfz3wK0LePZc6jaTw4q2
DwepcuLUxMP032ezNbPyd2KftD4KI1f/oAIkm4eoELCtZpLsEiTQH1PqYLMQ0VdDdwWFnrc2W797
1x39rYWP9xcx1mpMJ3JM9Ry9tsdszMQffaFHU757NB9nml+vjktj3bb9CnuEtvsR8bSh8RTW4T7j
br2kLWuPUtdV6iGYTIdclH63LF3SNsTaCAjKSaIa+UaNYcTzVXsgxPPMcA/tFzpHZi/WtVdXMQGX
j6kB8oH8LUY56nL5Qpj4D+T9DptIEju2/Bgeo+rtcqmrLrIietAlTW5ZrSAZ6jQEuSq9ZK3xa7my
WV85QKNfymlfb7Vw7m//PtMS1VcnG3ddNgmEwNIN8EzNHwX9wHvYR+9T2yYrPncVUjye0XtmG1fP
YvWaNoz/+Wrc86vlQ/nzvcvry3cs35vHUKrl6P5taF3sbW+WG91PrXczseghplBmh8J5XJQNyWAj
/pzeBhMsvU7093YpnCryareCaUQqvVllRAHKVQ3OwJ9unUbgo+vGxWH51rbpKprmneQzRWBhYPTR
KZ5KeXIN8Bepxmlo4gDw2reFts7wCl+BeLDvZXBlItF82XHTvI8mC7DS60+9CgovLXkgQDQmFXh+
9luAl1kfpY9RPfVnr8qJ8xFu9lYX+lFDd2yLtrqXVtK8MaJyU197TWMzfPZohyyvhj0oXm/qXh3d
qN/SQc5nJC/9w0QW+OtsXUNaENtiVupsp3fvuscKSpyc9wXz4bVJ4vQVeI22g+qk7ZbLsU1el29o
fSWpsl2XTB7+8+UfGqphRmSvYGy99zV6+M1Crw63vhchF9T14KyNJbIU8lZ+x77/OM5x+5JHRXMc
W2SUJfDS32gLALiE0YePBXHvargtyfSr3uyIblSCZqkdPk3o9gdiSxkLq0tNti9EqbT3vB27a0em
JMRLXo+CZoLWUGXnif7qq57RJEO6S+M1vFRq+tvNhnY44rqlIi6ZehmoNQ5dHnf7GiDZ2XKyXVoY
vDco8dbL8jh21IO1RmKihbyIs117n1IbyJAu5J+eiBBDtH95bxUJoG9fnHgkbSgq2tWYCFBVLf2N
tPODrX9E+MlYpQvr9hkgoTjnGaXaz7UW4nkI4IiX3fiqVSWtfKr/RxFNLicNrT7nMtAO/LL2niQA
5zLNFGPVGJ6W2iIt6uQxpPGyXOEgw/3V9u6J/FJ0IxTpg4FXwSmm+t64tb7nzvd2w8wKVnJu3FGO
ubvG672DYVn5dSxgXqWDpr/l5vjdQeT4JyHShcP73wlNywMMkigdotfB6hHZV2w+Bn/nU+2ORGXk
KYnMBXvRbHXir/85Cmve9LLSzlQB1LKdqJ86luNzTnrWujbN+nem64eBCJC3GAPanj4qjGgoF0hS
Qw733BY6acFKIBR7NrIco2QTbdPok+E8yVg8nkWcMCqzyRFrMIAgZkxe8DGqUCor+gOXFd563JBG
Yr6GNg1Pu8JSAt50fLBaJnwxc40WvVgHJ+bEZL+BPcIlrYBxHSByO5DU1aLdINi2C+C7YeoZ946q
tXSbHlflINtZyo7ltWp683yIDlFhp1tdeMl9GMV8sPCeEj3MEHl5ra6qX2WcovPL8cP3DFKiDfQN
naEX13BGlaRNafa7vPxYXEWd0UYHb9D2WqTjfaozJQczVGIORUwHyK1YtWV6qipnuhJEpDGd8qsj
2B4Md132VvYCEnpSmVsXkvynCTSoaMrxViS+Ei1TnMnKs3aLIhgO3AZsTfDqOCp7wWW6GwKuL5r8
KXOl9uRURndGWnKvFRRneeisGu94GlxHsFNv3ECXnOHwV+5xZI3DtMRma7mnyNZAkeR+dtayiciX
ofAfDIRRKotU3M0oKXBZws6rpH5niKzfpUR1hKgXD55f/ZLPS4VK/Uxm9SW9z2U4b41Mmu+5CYkx
kJ4gIattd+0YMfvAqjntCIeMdGQ4pXcmoxgFUJYTnZzESjG4Jx2xOnMrMQ9pa605ItZ+pQZBrjiV
01W21Hzh6Ll7Cy/FYyIN0IchW+tQGOmRrPriGpbmR9THwUNvSvdt+Q/QH7pvnMSCB0Zw3oNZjtYt
UhShMMm+TXpYK7c325snW3qsTbSt59A5A2kWG+Zm2crx/dfOTcYL0c79S6s919AqXxMqv2MR5/05
Da0ns/TqEz8ODhgYSf26RlWxzpbobiajK6rR4akyfmdmAO9qDLXjUv9YwDpaG2VybLAhSfLP1m4a
WfA3vJ0xmGhDXdHs9DC4xzXVueGRlJgUCIbmXmVxmwMIShSOa32Mq8+uBKQQ9EZ2S9VOGkr9UmbI
LJ6qOFX6k7QfcHOhrbSH8reMHfNsN+R9EMQY7fvBgbpZuK+SWnpfNKSSLc9ieiC4Gdxq1+Nq+x/O
zmw5biXLsr+Sdp8bWYDDHUNbZT3EPHIWKekFRkkk5nnG1/cCqKy8UpZldrfZNRqDpHiDEYD78XP2
Xnsf4Hr5iqAlb/u1O8kA+qb+81utxmpRIfCjSlzWN4B5MaQvs73rcj84acIQ4MLG+AkiXBCfVPaQ
imm8TbQkQ1UxgG2e9K82euKrRCJ5mFz1QHBmenDQD6+Q0Rifcqt888u4fVOCCZWqzW9TxviSYPbi
PobPeLCpRmoitfbc08W9nqO41knf/iGmTZ6b1o9BQ9Ym/NFBYIsePYawlcNj3urgS1+rNyBRxSuR
gv5OTH1/FO2MXu687BSacDHtIs1eWwlFeR4I5JHcocb8ypB5fEhlR9QaOBrCYNzxc4BKMq977Uko
xJTWOD2jr60vUW0gvJ9bCEVF7cxW1V5dSGmkeSnOgjaaSxvb4C7swRmviZz55Bj9gT6bfqML17kW
I8gGDEjhtzJBvZrr941ozcesbMMtdj95aOfRlOiaG8ni9SAdlOBpat2zbQZrrI/5aTm9Jxq9Ssxk
saTg7Uz8RLHqY2whNDJnd1aKBAMXACysjLBp4LjTs+b3PhmDlf6c+SgLtfyV1xytsDWRTmKiAu8M
PNaFq6IHQ81dLXFvTQnLqll5p2SgUVCGFJKZQ4s1EWv64jO30Eo+c47zz7FXPLt6oi4IA6iH5zlh
VhO0HCGmIEXE/1TSZbtWHknWQB82UrcvS0fAhXhGs7G6KYaqeSgmljVrEv2Gap2afnBZfek+gI9Q
I82cYtIPWeohdR0Md95KvY/Xq+JW1xADPri+VdwbhfmYa65+H/XxgyVqVl9CI3ZhG+JkSOw3fUj9
u8rJ1IPneVd8kF/8dK6KS0xcHD++xCVtgThW5l3LnH9VCsQkKdIinHwcO4uQtBKIvC5s3flQCkcC
V3amnevkvu0r87ZpHbRHvKufkNSBuXek/NYmNu3KKvu6dArBVt4bQU32BilPt17lmfsuTINzmiC7
7sek3rfeGNxJAXB/6EgmKoGo7UQ0pE/UFTQmfTyQy0NaajxVE2qMBchvOckJk5/9x0N9fiirOoWy
I919OzUaoHmPqFhMftvlYgrpEtNedcFhNcbx40U3BPXelI/afjHq1BO+NZ/Ix8W7U7GXFH4OhX5O
9SrmHBe704mO1lSLs2T+oo4rnlFCQYbk/FBoVnRLa/hamYX3s1MExZNsdXFajmKy6ONLTYJbQVjC
nVZGn3hhtWfSb8Sp88jFKxW+Ir8lcdJJum90u7CJTHr12BS1ftNMyUVShRbrTpBJVlt6dqINXD36
1FInUUGH1EmWFyinb0r6BDbEqTCFtR6Ph4/HZIQhjCGqal0oYn2iFjm6AOYhd1UGbwdIiXny2GQl
7iukHEWy1XJNPorC0W58QrRcoKLLAfDjQ6xxFLTTL5Zmz4MtDobL+dHJB2+XujgdpwGOAqFLyS7E
Fha2Dayx1nVtFFc092KbQFkzDJ0vDAYPdhhC4Z9VhMLmrnY7G+Njtw0ypvisoHQObKJA66S2jkGi
V5tlCfFzugxJEBbnel5RjE5n/Y2yBySe9Hq9Ek1TZLUHR9beZmnWDzZDtZ4k6mPn2sOd3Zg/8mBc
t1atXpjYOocIBffuoxPCzhGUgXP26ilDsYCmmAwgeVgk72H6NHJJbyCyqOdSkhaSWa5xXB7WTGLA
+M2dHRFaz1WgtpXengs1hCeDMv0qWBQHRKjbomI/CBuCqGTIUuFwgaOk1WSOPaPKktPS/3JH1CvQ
Qs/LI2PuhjnwjTceLlVgivK0lD/LB6C2p64oqpvlEcFxzWniVASGPmnYPSmVIsPMadTq+m2eegOZ
8FV5LGtDO1aV+Sj1eeA5y/f6rObucryX2KtThAIlgKp5NlNGGsRn5sP3FpS1E5MJfGfzw+UD8ixJ
HCDAODkSGOwK5nzLrZTU4zUi//vm4zbrXf7PlpV9fHP5iZaBvs1s5GZ55MccLsaWRIVwYiariwxr
3RAQu9FzKKqYTbZbJHZnb2BMIcqfF99yBebYnJjHThkKjL93L8jCxUhCcEesY3JTaeaug8bxHxKy
RS52AXwSge7D8iW/q9s94yne+vknlm9ILdNROE35fvna8gF1xJ3EOAvltkiAf4rGPaTA8IZSMMEE
TraZ8GaaRKml3g2ZYNmZy++kYZziyOYQH9KRNtMz4PkEaByjHHC3T5mOFWUZoHWjvC697llhJsao
Oit4wjgGy1flCuC2s4UE9VWyCavIO3VD0L5k7B9tSV5CmDkPi/A/zfqzVzE84FbqntxKUUaaZrOF
qfhodwCHqXmRBEKnyaHNoLwGz3xKPWs6lFaFZJ42NrTK+UPUtT8/q4GmHQHyY5z09pUneuTi7MSL
WdolsuM0qf45rNPy4JAusirzfrh+TE9ns/zymSjTB91nSqUoCD++FCaEzE4c1raNLMXN/Kyg4np3
2UIiUo13pxfdthFueLN8ffmgaUbICZQKtjA8gCAhIwjdCF2a++I5iHPtyKBS/6blQ7cnPB2ZYTQk
X5bPiKtIPz77+Jpg5aVRs9Kzqr5XIV3ummJvh3Mr/IwV+ViaRnVgxKOjdez22pi1X6bQ9WYp9HjJ
RNVdTdtpN7Gs9Y2KS5QL3vTVzHBYLAt6F6GBgd3NmS65DwsknL19Sg3POfWtMq/t/GH5DBNPerWK
/ceDIZJX8EAEEYVI3MTing1l4RLGgcty6eZVY/zVrvr8qpy82cPm7rakATKemQy1ofFXMK839efR
cu2VlzfqHA2OdkmLyqC1QIjEmLTPU9SbRzOsWSHmplKQKfo7Jir7nEa/hyrx0FlMt4I68HARfKs6
h0Y+Fhr8NL57lOEtC3PxohC8u0xPPmz6VmLdT1PiP/RVuyMOzzj3lGrlTozsCrX+ykmAqBCXA1IM
PWBlNDbi4fmD5AB9Xh4CM+UqG2yYF/O8dsjir34k453rlqjWBfZQsLOEFs+/XGdaeG67tj92THj+
8SXTJZRxOQjrpYXBbi77kJmbxz6kI7gUfsvX+tghIxVwBWIc8sYwDLV+bh7TsIhuuoTIVDpHOmA/
S548hVl+IE179TGgWx6zcNGp1XmrsiBQB8M1p4uy/YhmLjMNO2HPSce+Psk86W8UpOxqW3tNvPYV
6sOy6e9ggCVXhM53zpiYV9nJ9Z8KXKaM0W66qwaS1oLQhaEyz6CWBu/yWeaYIzYJVDdi/jCSXL1R
ujtrv4pZ/ZOWPocYL7Qf8dCKT449uxOV+6gy3fw0FT8f5fNISerdcLHyH0yuIC/Ytn9j+FMGmIiH
VCm36WjYD/p8hEtzdcYN4D2aeemf4gxhYebNwMgycvboUqp1XPVi6yUTFpJOzAFoeqh2RqJhpLBy
g0IvxZMmW+vnY4e6ZacK1a2NNnbunJQDX6p57Wagp3m3fA3eZ3/UaaUQCzZ/LfcHanrgkXqUo1ln
y+QlfZBTiaVZ6v4h1tyfn/W99uYwoDgwDao3tATdLwHDaCMjwIDCobv1o+Jc9DJ/HVPbYb8Mp8fQ
meDDjG2305DK0ofo9FsEr0gFSoF6VcJ7TlzrLk5j1JhovQlRsiJFaFCJKruNdsgH4dt0BWlIyEvO
7vxhebh8mMIaOv7k3QG17S9u43VwpfmM1EzITYU5nL0MuypfDvShv2iejahkYWdohGDENUHaeomm
P/dqMlH++0MTm9o1BIx2aZg2ESYJLXLG32XFAHgeOTPAb2PzsfJaQX6Z6LV9FFxYg9hjdWxiS8nV
kJ97GGdBIfW9sUZBZp0WCU1pUBAYnOYkwX73Nfl0y5fjLuO0xinDbcfXseRcotm5cV9wfa1zx8FE
qAb9fvmGNZPyZNnYx398bbCmO+n4LZ1KgtwQGIl1PtjVrQmZbhVGhndCAVGv45xIRfLlzJfAY8Ic
p/0Tm1FzZ6Wk2c5frkhDxuWDIxxh9c5kN32BwHsUIAK+NYqG0Wg6/h01lI3cJ7M3qH/ib3WNeogt
NIhQQA1wYZwZLuJwut2XeeucKmte5p25QUn666Nmlqym1ui8ysYnUhdXmMWw0kmJRgr6geG2koye
Y4LDh5IjoC9xgZtlfGfY8yDIzDQwPFT2NQ7YH3n8FDSNeGPAiMYzDSrUwYW1tRqa0JBzikvJEW1L
wlf/ienm7CF0xdvUfQGe4v8QhoNtpag/eymn7oRJJjaneLo3CS3eBpLj7MB0Zc9d5F68yRKHBhLj
ienscALOoh0IEx0QKVvlPvIIeuAo5jD8GJJ7u+N0F9TjvJsZ90yvAXwGtf6lMgVT7bh5cyOyM0Hk
BCsJKB49nXhLk/KZOADnix56dMSYBD+FTiM2mecGd3TPUElQvF5sCHonDNfiYHfXLNe8sxYhCRzH
Ql6WzyjDzYtPaNB++ewfXwt//ZofK+tEM5Mc3CE7dnSwDiqyhptxsImzmYz0U8CEGzGAF38Hvs6g
ZIACOQGX8ePB+Mahd1gJbchvS9O6jfDjbdCUdbdmxEDctHGzcNO4J/rl/gG8iEOGNJD4MXCD2xLD
8ahwxDt1M5xodQEYtqlTe8QtXP86biGcRk3h+g96yaULnSH9mPtx6um1ULv/4y//8V//+X343/5b
fpcnI6fMv2RtekePrqn/9ocy//hL8fHl4w8eKjiS2IQdWyopCEKRku9/f30IoT//7Q/jfykAyZXV
4cOSdgMWQEuGewieRBcQM/7VtOTVpTX/LgT5QK2ov1sOQRuu8osn1XM4cQrCp4KybzZpl/EwtLOn
rgogEam0/s5QYNMOZbIJWr+4WgygCbNq6XIkun2ba9MM427q17rEulnnJRusxAxFR6pfm/MBD2JP
85rnApqq770hS7wbwihiNOzXE8IzMNsO/vkPC3mEfA+t9t8fAqg3zwMSnY/vKrvGvLk4ltO8h0M/
K7QWmVYXguxHabdaXtf/+OWFrZcX+jvxJ6jFaVX8+vC/nvKU//5z/jf//TO//cg1JDCtzt+bf/lT
+7f85jV9q3//oV9+M//3n89u89q8/vKAsNuwGe/bt2p8eKvbpPn7BTL/5P/tN//ytvyWp7F4+9sf
eJOzZv5tfphnf/z81nxBWc6frr/51//83vz8//bHsUpesx+vv/+DN2CGf/tDs/6Kl8TCr2JLWyhT
Gvyu/m35lqH/VdomYC/pWFylpmn98ZcMdnwwX8J/BaykLMacui1ZtvhXdd4u3zL+yo/i20ZDIhkA
2uqPv//lP2+Nj7fsf75VDPfXW0VatgVVgfuE/weDKqn/equQDwBoom4KeJJa9kiD9W4IpoS8hLid
a2Uygl3owhMixLUhSo7O1szTdN03P03UjrKaQ/no7X2tTVa+hTa+NnOGlm7a78Nq/6fX9X+4r13j
n56sbZuWkIbiL3eF89t97aDURukTo16n6UxGZrVlsov01VHnTk9dDubxuOmj4a4PUKLDV3M2TrnW
XJcq1iuLL11z79mh3CCU+rr8Xa3Wkkuo6/lGM8SBgvbOL2AmMODGXOugLokRTXpQYSPEgBuXnuzK
NkWLB+SgZ4M625a5LbXUoM7LabNZBwcywbEQxq1rJjocuLDYeVr4XosOI7dokL5GLHgr0WOVgMVy
cHJI/X2UvllCi4+4rtuDOeuuSusqYIYdDaxg5xCFLmCu6sUvM8rBRs/nuDj3QVUaCaM6uQKEGn51
43Hcw0+579AywgQmMqq0cwLVtmXsu2RdcLCox966UHhwTp9KZzNSIIJhGndjy8ZpUm2eq0lh3SzT
q6jYzLBl0/71nfTYY/jNi9NEk0SLpf1cj9lXfYhPXeMqGmdsoyW9E16sYPOv33Tx22LOFWo7Urdc
ZSjTMA1l/3qFwgm1NTfmTTe6GiYesmfO9bm3wdlVn5cPYj4kNTkiptIq5nPPbZ9x9ih7V62dua71
wC0RxlN9ppxT54Y/JUXmduz16TYcRkFWjUWKke1dFH2Wf/305/v7z3vRx9O3DJcuHeoeXapfn34J
wZ5KLCKyyDDrY55k0w0qq/AGgNGqoT7OuCD3Y0S419jd13WEcN6Ji51NFDMRmijw4IrC7iKygjT5
LbzDZpPLbP3/8Sx5nXXTsnVlubr49Vl2okYBnhOsNJQTjdjs6scA3jyrF3jmRHgc9FcSKMUpRuJF
3MMxMwhM9QoruUH0d0Nl1GwSv3mSdn+TJDI9m+APDv/mOf7TUuVYILFYroSj60JXvz1HG+VLSRsC
piEi9p1Tt6+qxdNVmXp8QeYRrQlexWbMLakxP9rFGnFcsX2BFxFvl5dyjHXkFIG3Dgkj2NOOFyTX
WZlZbf/fn6lkQi4FpmOp6/bvi6qryTpLwnxNZFiD1VyQystijkIwvzhZx6o0ELkVOJi3iOAo4NHX
5XqiYllhyJfHzu/3krJwFWpluPFNznKdBZG5i/Am/eunKuan8qdSSVqOJVGfGryuHMN5yr++8UOt
jZE5eKzutf+jr1vsDovnW2RZwks4fG5oEGykSFyYMp3+rfYmZFGjpG02r1N5CV2hws5vxs7GjVAI
0U444fxWxF4nL37rJv9mE/i9uJufsbIkVSS3k0lrdr7h/lTc2Unom64xZCSK2u9lzzzXC67KaG+M
pN/kPhLOsfvcySh5boyCNa6O3/NxcFiiSUr2x25HcqFYF11O/pBjvYF6elfmkqpAuJK1MglylKJc
L1c4EjgW+Y64tAAnKlMstI+1TcAp/ZDwhmwnuQuIswVdtdc9s94rK3dWNZzgDfFXjKtngGDKaCOJ
SeCBW/ZpQtNz7xKLdZdW51Dl5oFQoJPhvNMFaR9qAAgrqCDYaOegDWTXWhz+uwWJquL3d1xZLKWu
a7hzQfLbeprnTTyBKsnWcszKPdJm6+yEErngvNHrzLJWE1dBS/jqDF88wDpdF7HlnODWpAddtWAt
DcgscldX2njzry9HY77cfrsclW0onWWTEhzJ+q9vLtxlDVhbStZW1gV79uAEHbJPQoVx22UGcfW6
6i5CFzs4CMxTpO2chBU31xG//b/beOaV+dfnwoBaotLWXWEa4Gp+fS4WwnLfw1y0dluNsSqivdtJ
xOOR+MXn5VHDzOVMauHBKsbxpsG3s9aQFRPyQd7GfIGkKnnvR0KeIy8xDwT6hFvA7PQh4I7vXE8D
EIZgFcMm4APLsHd9qR1kVgT/5pbhrvjnN92VOjuoEC43j2vOm+yfbhrlu7VjoR9ct0XuYx0LUKEn
6oRn8CgCk4wzoFe7cLIcrnE4kcTdnwXU0I3VkpY63wRmM31OfB8SSk5Wgtkr0rV1YDKdhw26Ar9Y
yvyUjNUZNR8BK37MBMoo7jCuHAuG8U7h4q/LO+tYuGWxW+qupGGfCwvaRVrsN9h+qDwYf33Cs9+w
I8rvDGgvEbNb/KTdXExlW8K16soLudlGZhaD/03gzUEwYR+l2z0wf3ZuZQMhLsmj10IG3zvCcw7C
yahwgvYicUEhNzHNYxg34U1N83dTe/P5tCc9VnGGp7VFjKeN4MZz0t1SiVm2VnzJ3exLBJdvSwQy
2dR1+FgyUliDzGhXldp6ts6Bi/DUM3ri8AaDaxeH4qrFDh4e7+qz8O58DfJ0H6bD1ujNfoPO4XEp
UGe//U3k1bc2C9/eyMOXYKzlwQ2NFzJ6NewREX4AV9M/XqBwSveV0+XX2DUOQsvSta7LC6CvYdcl
mbOyRIqhKEMeiBoXm5R2KwkGsxlnHkCJUgam9r3pjDjk3fI7f0NwnKZh7+qDT/RjHHxKm+xzavT5
KpFxul/eYpzuGpWug7eFPSzIs2/LW9UjPDFd65zyFvdEcW5Bf4y7UmXfpNQwOzLZ2zd9a4MKqvn/
WkS3R5N6qj3RMqgCoKwYTMF0PqchDr95MxkEZQSiliezSfVuVbiwv5rcEHto8Mkmn+Jq42RgXiKB
f9QnfclWOTxqg18fBJNBQmBX75a1PirHR70hKSpp0udZobMtwxKD/Mx/DFt3D2XbfGyn4UIv+lhj
/9/xx7ZtRZ6fYBzrdg2uDwKUtkPlWgfEJTtfVTvbCcMbz+8LeE2pv6IloF19ZGbrPCJOrZwn0cVQ
4oAhdrZII7q7lXNoTcigLY7AncYobRhyDiRF7X9ekCNgc7gz9v18eOl0SKbAHDcMfXWGBN4ZoRTT
PWtObsE0yW41IvSuIgkjlTDOwDN5bcvvdidJ1ei1kw71h3Gl8X2pIqMu3bK2mYiFcYz7Wd+s+l2Z
Euk7ovfZaZPzzajJ014ucs+r8kdrDoUtDXVGEnZa3vkRvVvhKdSM/RWvBCY9IYxDmPjc0Bwqz8rm
hrKmhujmnFDA5QipBdoBLrXaQ9B8EWWnH+PJuK2YXBxh4P/ounREg8b4qQoQ1ccBZ7TRzDrCDT43
Mv2Ug9rbm7XzYESjfQtCkv7sJZqqbL+8+lDENxNyntUEBmRfo1J5dMr8NZ66G6Kp5aqwIRGSNphz
O1Zi61R2g3BeHfzJNk/ovsA3mdzwWaVhsE+fzMIAqB6GH8UMhkIkTjp4pdFMaJSl3OF0THGQejsi
o1YTKMVT7+RnyzCKW3KD0qh9KWP7nbPDJTISmHR4r4DIbGuQcWvHUxboZZ8qtA6s08erAxmPuYtP
gsvIwhczmhNMT26TowqidBcH4c1ym+5MpJVrVZGc6+m2jZHY7dcdTpaz+72kH9TQNDoS3yXx6vSk
c5J5NRe/8KrUudXhnbXkYK0KggFNxyFiJTUfRuJZ0dQOd7CAhpU3jyOFx7UcVDi93GbOwEy/LS//
spJNnrXrcjLn7AL9DuLuuza12t3gdTOn28p5Dh6kFmFF/bUjXoFgr7l2iJJ2u1xElutd3KIudh83
s5FP6U1dhFAJuICVr+N03/d5qg7LlVbN51k8NMvqXHLfu7QAtlEdfa3LCuEDW2szn41qP71BQ0sw
PNPVPfxJeWTGK3W3W5s17NR5x7UVdnkhRkAnGV4t1BgrDpHtkZ6ks0E2s7INcuXAkB/x2GanshxJ
GJUd0xbAYciA21uXTZCAXDPZTYQYQoThDwsjUtcqBRamDMUBJyWryHwjKRykcArSbUtsFUR+e13Y
pLZ16xpu9JmYeYISjSpEhFuN2+WfcfiQ6DlyVMJGB96F6Pi8xpoesa60CST8MHkfI2Mr4z4mvem8
7L/LjokaQqw7Akec0SVychoQuNGY7hnRhFrTrNBeRhuALARvR96ud1QOxyR8JL5l+vk2tMODG4H/
HrwEuRKX+ZoT1XYBqzpNlT6m4/coq+Eow5IM1fQU11R+mNpbOm6uWPu1IVGvWvvO0i5tGtm4DVNO
pUxYGF126dnrg3qrOzYcb3mHlak7Tk7+MROPwmfh9y6pfATelXSg7+3PEif6eik8ja6nc4o9f13U
If5e3djYlcbe7uXeiYq13tsZcbCuXfL+Jc1wV4fy1Uf5QtFkRYxap+EaAkg7GjlNGgLbv4d60e8s
bhsBEMMKYAWa5gi6Yl5rfQj6ZGZn3YqnR5989A9V4uEUHnUUyYu0Y3mrOnPYIMTMkfMCdImScuMY
rImQk7DLuyzsQ48dtyx6IHs14eHJfAvZqTgMsON3pe2iD2IYf28NcjMUmreup4lyJi4og9q91vjR
i0IyLntUdoh4/GukB+FGg4uV5gCZxKsW6erRqpJ3M03xboerGFUE4w/u9eWEvlwRihsYEEBy4RWi
mHGxlFt6fAJCs45yk1OoRV5Mk9qo7M12PLaWcIherb6HpJjt2s6etlMbdseoGD8TMwQ/z8HHFsbW
fvntSxMgHwHUzbl3MdmSzFWZnum9sQe4VnJcYO6It9vGu0sCqj3pX3Lb7g7Siw/mNOC/aIeFUaVz
3dJVKFxrlYxJvpWsznvlMH2mAQ6KWGyXfbJIzPDced5jMqhjCfziIhVJ4k7UH4s4Ch4npOZJzYQZ
xb95hBD1Ve/n2UUcv7QJJWlSU13H5AmsA0EvMmime+UZ0NUT5QJjTjYEn+PXKvINjLtp60rcBajj
IfC31bFvInMXZ6GzagWkU4Vp2X+0R2UeefVLljvredmyNeNVuL27prm7m+gusKGW2aZHfAmBZSKm
EHfdaqk1lts3Ri+zleF4QMA3bKzAePg4hZrESiodyx/pY8GNKoS+tc2QTBwfcEGKgVMDs0rTlbuc
WYS+gw+NSNs0ymOu9dUtOQZnVOVrk05WPrGxBSnxfnmuWIrmYgWLOMQ+f+hWnulqcH/ndbucgneA
bIRJIEFY4evq1u44B3HN9bzuSm+PdeuGgDdnw4GCsT9r6nL2V4H7bgYd89WEGKwINdpHi9WNBgbb
xiy3LrqVskj7IsAwo2WwFGOW4by45LL7mUvkhCIxtDOzy5CD3J4HFZHXcVr2+rulBjRrkoKT1IzX
y+akxm4rHKyfU20fzYLBIaw3S1YVSat3XqKn1+UpdsSGcLxaMWwab+eGa5znZ+GRSunWMNyKpi6P
Axrq+d6vI8/dQdbN14Mhj5TKzVM/3gv6oTeO1a8GNPLLQrJ0D5bLPa9aRYYRQmGy+XLG9Jfelis7
YPVPY6+6ySaMvfOW0bT+bVrU9lX/tBQ2CivXyRP5D91lLpTF4Z1Nv/GoWsIcuwHRihGM7s5PBWqA
HOx2W1fXrkC16yTlcUrDFcibkw8QKwaxiXCBwXMj1XgtnBDwspEVu+UNgKG6KhEebhAmm5uUfIcV
5i1EmFFxWC7BvgJOiD16T0RsuwmykkY1zecG1VYISw6kFX1obgKVAAnkTTn2NdlgMwDTpkPh1Ul+
Ncrg+086rh9mu46uxsoekuyznNQtXdinsavO0i+9T4MXXo1RPsnB+6r5NqHMdE+MdZoDUfS7Tj5U
btcdRA1jEnx8taFF5+lmQQp6ddsoBGkakzBCQGziEXqXUF6nsbcAFFe29VWUVKwtrIJb5TyVZWas
OHjsBZAjornLd0Ui4SZjHgPxfALSMdOmc45maHWA9Qt7pvB/z2vYZpOF1dquQSlMgUNGjHM3ppO9
M9uuAnZL/HftjKt2Uyk0G5E+gNAyvrSNRaM/j9sNGFvjrGXVWgHR2IYlc2jG2MXGr9JVzMlxvfyT
xNA3Q2xNj0kTrifQ6Efd06jR9OFlaPwaXJf4nE+GXPemjLZo51zhUzp27cbUuzfFyWikucCN9pjV
sgMCng8rXX1TJWUlHEUiSScX+0GXbWOrROhpYZkbTKBLXhYge8QemXo2omXb3FPtJWvlVCcHjPI6
ii4ifMtnyuA4rmvBPyZWpVzjhkoiZ+dwTPRJVeM8RjJxSYyPPnZkjda4anRCJ4TS3+XAQJiJMU3X
HH0UsYPkPhBUWxnz/sx09sBlcBCZobH65xF5fxbhPiohA1StrCotto0PyUf6l1Qw3h4Ti/Ydx3Sk
a9AO1chQpKzkdpqg16Pg75v4gcbFe5Tn4YogNhAktH7hB4UoTklhJj93HVkWOPTUeEVd0cL2pbKS
nXaaCrQt0Ug9B4ZqjYj50JsVV10V7orYNCFUUrCafQuv0jHXQOutloN6RkrfClfgl1jvN8OQaWuQ
CvWK5McvVqc/wzMDl7YhIIjSWJfHJsMmLmaFCdTXQ+HFLhslZ/4G3381EaFSTcFLmY57XSAjIb9s
5yf9tzC8k1VnUmSWxgqkakvboB0OZm2t5m9nWeQdypyUqsA2cD8G5Z1ZQegb8ndOu/HZo0KvouzW
wvm9hSn5FpTaikGwu27jAv4aPq71kLoAHKEArLHTJwLyXmqMX7WOfKlyINNNwb01LWIXHcXP7nnC
UO+cM3m0pPLSgnSK/eCDVKRjyGHef+n5W8aIAUAudY61IRr9hoOGfJjAQsl2vFYkZ4b9uzfWe6uq
7ju8QSmFw6oRudyYXnwOrr4XXQxD0y+0Px8tN3vAlB9MrBJtOr3bw7xot/AWU1zntuthN4mTY0uA
poWB5BiV6PLs4EcDoRF9g/wujGpCYaLclcxpGlS6+61X8lNZ6yXeIOelMLS97kdblXyZUUZrN3Nf
28R7hoVB18rBxp5iFEpi+0it9MlqWIabaXiC4H7nsil5aXRPgYlR3v82urLfE2F1KvHHNHoBwszo
S2KxFThdW99NTlCvW484alQyPKlMPQ9GFO8o8DubY9MQJ7fw0d7Zum/jOSeD/pHFLlzDLrDDN9ny
XqGPT6uJHlOQ3wdTAMBWdzUQwsScuJCbrFhXL5Wonxs331WKv5H8RW8DjC/lJknMjQ8JOQn7EkU7
xX0mylehcmtLV9vasG08psQczVI0bSupUaGcoyEIpPNMrv2BaMFNTAzZ0eLKiTxn75TBpfLid+kC
55si47GKgh1r8LEpre5Kqs2P1oJ76EGW26NcePdj4vJGM+420GWqNSYXEgFqyyPRWNBj1LVHpm0k
QU/V2ZfeiMWuttaiqm56UxxJm7UOSU81U9iF2ipy2PczrmJK7U0jCcrV4s8mooatIqLiULk9mzhl
QpqPL+MATpOokU0xSetQZNk6GwwEeJLO4ns1L2WQFtgGrHztIhy+4d2mJcvhlRLFiLKVh7kwSlYj
oGaOisUcD+gUp7Q/RXQi8Ec4+sYEIODV3icm8sMWHSwNo8TY5k1SrIJuPGdehLi5LngDp+Kz1cr2
QPmOxOQRHGvEAgkeRI/2uV19zXtxckNQTFCgQPUSE4xUHqXkCNK4kcM+i/tuZ/qgnnH338bCBkzE
OtvazuewC3SGreGWkKS1WxnHGh4E9Ua/Hipo7BSSJ9cOko09mlf6zFtToNRu2rHfMhmvN0XCjDsv
75yWFb9JnWptjxhfxcCGTw7HWtZ0AcDCvMuuuc2cXVPQq/HqiMAMAn1nuugmTFvtkAzQdNTYPyY2
UlTwwvmmoGtYm92RM3h+AT6br1pOUbw0Bctbg4M5Jv+V3UvtO9WyDLrT0Xc9HTdc9y3S+37l292p
6xkupA3EIXVTmM1B1cj6rZgj9/9h78yW21a2Lfsv9Y4TABLtK0mwFylZtiXrBSFbNvou0SSAv6lv
qR+rAWif5tY9cSLue714SyKlLZFA5sq15hwzW9KqImSgSSJfTe7VbEmLdkn0OOquc9Rq2HvajH6x
/OMSPozh8H1K66+yS/6kfgHWNja7s6ktyDiflaQxdQPGjsFWlNt1IK3fdDaTp8q13W26RMPTK0uO
FtnHfXam18e4SGg4cFLnvfBY0bAsftETrSBd7Q/qgrcOOdd2MGS31R2mStbcBoWP1xqWaQeLoZnO
Y/nNT8L0EsZ3cgHBcGnsT7BeglbL3+auiDDhinnnhCO4yrE7lAYgIG4BmGOZCQ3ZCVk+cEzq03TJ
GmJZUAGQSUkgsW6rJ/bKCNOVDfoOjf3gDBRSkCMbzw8ohlldLOblU9Rda0+HTOnyW9seXXTFATma
L5k3/Vbzq6Y33snWvecpPM/oAAJb2Rr3KKV7VyTNzozzS09zQCEU2Ge5jh3o4k6gEooaPShtDJwa
lDWEmgNW0rB0sf4x8oCNHTUsoN18xRdybjTyb8mBx2gE5QQoe5lTss2B6+Q1L5i5NTTU2ErVrKIT
0lbpz/tROE+DdXeGoyyHn1nc/Y5M62kqB3PbVN5LP3OEwPPzTvxt6bC+VUnvMMoqxNGcgiqJzB1S
N31PwlHLGcVhuKXrm8LbZHfMhfXN1xSQmymPA6cNiRikZt6aXyqDlFQU7JzBNCPbeByogtSw0RLf
Y3Z/5scxS1Wo+w/IcDfo3+J9msDpyErcs2Pj6Oc6lh/9kMx7GsWPRVODDvTdJzfGoqkkYAClfclq
Qh7rxvrTo03Cf4CnriQzvXLnd8qme5iaOVkxzYulqnJbpJ2zA3LwW7qwNLxK1wOlEHFY2A97RfGi
5fYhHRDi+qlyTjl6f0idxIH14XzAk/QAZVczbWgMLHZpRXukyJr32juFRq+CsHNZuyMiUqIs6MR7
RKzwpvO6ZDPrA9FXlJybrPPaI5PpoyHUL3TFJLzi92xC6qGIJkCLrzYxWa/BQn0fWtp8JB2NDRFF
nFC8pN5x/pcbfhIRjrFhYeclA82uhnbB9+obDunG1vL1XcY0YcooWeF2DefeKe5jnha7nBuhmNIf
cZyc6ibaNnEcPTk+2ujsmxGPNZ5eiuI6J5DcnOXGA9q9QX1Mb1QPx12Ki+NAAiXZfIN0v861jQk4
TqxNu3zKFFy7xV7ztD7I9NN/7lIc8E07IBAqSdaM58f1mbIihpKE23aLC3bcNhQ2j+3yjwQvRJir
JY/p4MPpwWb7qPD87hujDcZRjSczz92vEDoVubB7lSSUiinCKnI22IeWo/aAISxZJO2+K/bYW7bS
S/szizPpUuDS9w5ZBBvSzMihpV+4nccwUHNeHAZvD0DDOplT/RpD3NizVPUcAkl8THMy2OMQXHxa
O9v1VN9P3iErakyIve1uQJ/Svxc1l8RYFicje5XdGBRLdp0/KKLH8kntrTUKT3j7z8E3Q+SDqV/c
kCVpGmcJghfrUZpVDeZjPSHQs7ED1hyUqLSsZuRHU0P+Z2X6VjAsh9EM5EWg86VPtVPxngA0OFDi
omUX83BQjVB7Y6YiFoxjCMXAftWhTlFjzNS3c/fM+7qN5mTWcS5+d7KT39iYVu3ZcvwvRkEpE+bN
3ifee+sVTnmAR/BjIHLlTmuOU9o7xyh7w8gnp/ugkGRU4yUbRnsvpmg8EIwcDIbDTt1+RDIxqZ3c
7jZDO9XxZ57mDrtS2VDkleGQXI8mMIUTKYo0nofw92wKdoxetkHUUYhXZJUveMPyGmtlT7JliJ/G
4de3Ch3enT41j6bUkDLHmDCm6YvM4UlEwGsPOcEtFG8QibRAKNNEdpPeYUIk373xhQMBE7BFmd/P
Kcrh6oPEJ7Ltc/mqeT0pgR3X9tpWqjnbg2D9jnNcPliTKXZ6QkThTBhF1vm3GozPwfHT392UjZjN
Q85Tbu+e5/HFC2lzr10Tr7UtvPCRTqucCQ1yc5CPcf+w9uEnJzJovMbuae1HrF2fMkEw4YaQAyyr
aXaI5HDKafqtagXHSzs5RbHFAHDpaBsFprrBDI17m4H+5+ywtZDVH2sjGvktVP152UYkmWLtzI6G
0gi+J+V7MjHV9778SpbCjXOk+zCziVOMJtTTex+r6VQIaMlRe4ACQsdX1GwJ4R+f1vqlZHQYMeeG
XRlLmNRD43EVaEO+H5yu28eo+K65yfk/UtOVkjw+19G4y5eLmcHciNK2e00ALgEvb0EnTgTgWN4f
Wt/7WY7ZZR3U1YKxAuiLU2OW6Z4KiX1yaYF6A7enIFmEloH4QNUkTpLKHDEJI/G0w0uSAHCmUeWe
cjgFm7zv412F7eSg4mcPcNCmE3G/M3rSAm2dNsb6V1M3b0AU03ecphwGtpMGQGa8jV2D5qW/tatt
r+fVmzfr/8dO05knZBwFV8yAoJuxJTqy2rbJcP0UKla0Xg9u7G8aK/RAWtI/q1X0PYRzc5ZMSruk
/0IR6R+7RUnp83qcyVva1GTP7gm6sTAStEidSzXu2plSYGonI/BYcEETyGqXYMHYpkVGPd/TvdTs
krcADH6Y51Q2BNBsEnxCWInksnszX0dcgHICbk0MkHuPX+93Z+iPsavDcrALmqdOadHzWy7xnm1o
0VpZfqJ2RDPuZTiRJkz+uQfEjgTVmmlCzNki1p8sZs2nvMfHb9XNY4cK8aJLDACI2L1Z+afO18Cc
VoJ5wZAQRDNkzpelLWrGMj3FGc3u3oT6krTij+w8eGVjPx2Tjj8kDnG+yDq+Ilf94c6TezP8iX7Y
K/Y8E1ocEYwt2vBPcRV9qGZTdbLktE8PO4RocCBXC0rvZCWHsjKOzjBl50qzC9xX+TGEGbtvNDbR
lHP/o504w61Od0ySWX39jHRBa7P2/pjo1vBS2dDnHLFUaD25JI1v2qXH677FjGovlQkxu/Lcq2wQ
Q2WofkjZs1jOy7O96CvdVkCYYQxPYvS2m1R66ZKT5nnFhaM9l4fv3cOkOidpXNz7uQ5Su+iDQRR2
MLXOs6lolnqN/GgdJ9o0jnb3hPxYL5p+xH8to+YbvfuXaCi++2pwd593gvS9Q1hrTSBlJLZ1XJ8B
kt/iRKLyam5l/NzmYJvQWLxY0q7POG+Nu7Y40wWC2+NIE2DbCOtF4CLa2EvuuFESodSJnqRw4Me0
Vf/qifstBWlSj3EQAz7aOpZFYWIxvay8wtt19k+TufbFd6KjHhbtKWc4mQMr5OjGmZvDNyCpgRTe
aEn0ntpkI+vwZwUDZrc2tcsM8YPZt9Fd1PMT0buAHS3oxUbSn+FNgudb9kSapsZBqIGwUEYh5TKt
tOb0q9EN5QNhKh+iTY6Jl/+AMCcPxME/w6ppTmKy530xGsAZcg8Dj2VGj0lXfXjGeZUq4FlCRIDQ
5+rFuGGHWR3dsQMfHmm/U6MJj7NnPqEzmTxBfzJRaEYKEJuK5kAk63Gfd2yTU9K7D+ufElletY+o
YCI940zm+V6A4dgkcyx1jg3N4KMtu9ece+0Jnk8wEdsE4AvpcYxR1hMM8xcz75i12sXVCI4onaf1
KkC/hRszK17Nyv6qqOcbK0NskRU/o0FlQdadK7tX9D2bX4UkZ2ZIIfYTbZNuRgR+utC/drxDvJqw
MWPXQmrTx0EfIsBQISrnJNbLnYZmvhpAbk8b/KnZt24Ir0CZPIakXWCYenYxwUota1CXQJwRhP/s
bLeaySTkYAr6+/essj+1Q7ATxm30MD1j5xhpRsCQCiL1UsGtG1pRdzJgOnTKi+a+FiVVq8mTXafw
niqyQc0IcXUBsJIgjLI7EsOIc5d1Q1+EVzIJH2CT/IlUGP3QuZVWKeJaKK3L/Lpd1H3zx/C84VFN
jErgQQxAxZ4Ky+hpTXLXQArdtThpycTAJ+YToUEDtwscj76CQarlzg5Tyvs8wuDSm8Umryso5lNB
UW1tbReWYm3HP3oHXyqvb9op1t+BTOllmS88Txyxv5ys2lPMhIkwX5areZGyxIIcu04zIOZlPc0P
pvqlXZwgYFibwQYxpcz0Zd1HPgX0KKO0NyNJtDNGrR8zAgUKOo0VdCkMXNur6bEr61765g9/oqem
+2SXFFoJ1z8hEl76V3r70TnVpmRD9Ll+CIf4I+l1fN+9eWWRuYW1l4GN8397DnE5qQU2WDEFs0xE
r1lNaKDf9FqgR73PFNDCJLDci24XMoaSrLgK8tZeUZlZ4TB9h1TN+GoRl66qPVvXvsS+geeKrsxB
5dN479NFHEq7vm+5sIaSEpSzc0o7YheGb7kW/l7nk/0ytK+V/BgTe6uUR98DLhn5oSBLXOdxMHgN
PlVDFBSVIcuL05a01k0DPPkgpx22OXWq9OjmRzFwAk0j08LT0ZwuYgX2mOgA3PFeqRdzagXaMRM/
AGgWVuSa4pnpf7k42ZFpMwJcxNxd3zHxGEid7LJJC9Y3oScLJ1C+9U1FCCBTJQNVm9CJnfawPr5s
gdWvto5ogPWWuV3fV4fSZC/dMAlQf6idJvL4ZqpLll7SyFxsE9VxKBaAe8xqu47y854yBw7b3RrB
vcCwAOwPcEPMKXyDZVqPGOpQmlxYfUh3JmHIg8m2D2acJ0enhd9aaJzE0U+MVVZwboq1XWwANkup
qgVNMMaiXJH0m/KbNk4HNTfaGRXHDZ35NxHl/jGqwBcQ/7CDnUp5hyoOSG58WN9oMuS6qzsymhHL
QjfG9dFspmprmMKlkSVPZHMMQaoGjSITDSQXwnrKWktv3puMxbR6x5Cudn435nR2SXZb8AJZg8WE
SrhD/uG/VlXx3OO5uJUuMrSmHfNL5mIT7kaa+jq3acpysMvtpt0iCZT7mni2LhTWDlZ1sFo35obS
EyoieSeNe9FYi295ypXIsazeq8I/E9sZbSWNv9367lWi40Go/xu6+zkuUaTn1vw80d14LPlFe08m
J5y0yS4cSQF07SzdrWVktGUWBGdtmrRbNsTnZDBOegJnct3GSs1uEMqgWqxnZjnV/LGK7xVKz6Cy
kmvLkkmV62EY0q0eU+ryqhp5Xm20cbi7qEszzdvCaFxqL0snMousq8awprNt1RiTQuOIlOKpZfc8
m3X9AgZ2n3TNW5yMD4Y1gCda7gBubwDHSGAChGDkAVgF2ZrTOq56Iyc5PqzP8jkrYiP+SzmT5jRx
7YlBLoUXWSjq2c9I/ViPOMUijEg1YaDsVff1FBz15aGxs57+jX+lj+PfvfTJzghtd7uahq3f+ruW
3uh6R05Vx51E8omww4d1xywA8qfOYV3No1T2nM/99kxwGengINCtJqYT6JfP6+l0ZAOjwwhNfVLA
VURevSuNP/NTSGsQa5t1hCCwcq37yFQ7NhQOptTUtPyPZ/fk6A1Hq5jcz7x8p28sTn2jJvYIeuwC
TyduyASRUK/263KwinNZvg56oweWYY9BM9i/vKgOBnj+DRSpLU7E7thbE4OFSlkb+uEWKo0WKGOs
Xue57dloSo9D82GcgEYIrGx4chiExwXapzSiCCkrb0nD8xgxJhHazyh6sX1B8LPHyVg6iHG51sVB
DfEtFc3TeiXrdXU0K34r2lhfkhk/+XrUikDl6HB6bkpePgfbGj343uwfVj/U+iZYDFvpWwd+5eKr
nOAt6FnDmZ1bDBWhFpiy8DekvzsHTdBpc8P6RDo6QQ/DDc4U7v2WWaSXjG+GEYv9qoJFim1+iUIv
wGnKQIFAnk2e+xdksLe6cwFSLmtrrmta0NUgaZflJXUzgPOeq22njtEPLmvu+RIpqaze9LYvj1qr
i4ciT3f1InCx8+rDXVS9VjJwefamF5RRXJ0hae3zUqgHfzqJgVb1ojjPl4rZXU7t653qZKRZ9GCW
9q4LVtzJQO/bFtrEZjltVouYTTbJEX2EuRmT8bsfIb3PewrNtBszlCOUI1OpPvKqQTBp0+eTBs24
yJkOOak9f+jL89ctH5WT/8gckkXSp/wN2/K3nWcAApntMQybYNb8rJa/pvXg1cO+uTmI7TYVJx5K
R3fXY5ldbzFnKbqXfQUK2TZR4r1evPwS0zLN4ab+AVYVvsUjNTHC4aaqj2WKjWZI4cNKd/Y3yssA
EYdL/gEQKBrHr7AdN60d/Uafy+x35KdaRXUtkC5DSDAhS3I40wwB5SySD4nv7evK+BVpOsrununO
uuPP9BM2o4fRL5loiIKk5bCqkeEQuvIiQLpudGPId6K2n5Dbfs2UYIQ7VtO2QAaDXBeBTwfoes7S
Xwxh8htptOG+KnICkGn9lX79TXLH7hV2fUbxxi5zxNkiSj7IPIOMAI6om0gYv1InpWGEDpqKz812
eeHlnIFxJgJ5sm8koyG+srByZs6fEjUSKcd50Do5u3kV0nNe5N+LIvNz0bD14Vi0o9w6ofFq5Yxs
aOc5O9Nl5NUS8rhTNMc5L9Ibi0fmUoVu+Nto7pgxcvkj8wkXWdy4UTRbd4PMWCZ8QWdn0WUtPqxF
oOmNct8OjCHiLFPHId5ljVORuYYENOoKxPhh7u0G61cxhv5dMzuaMShSu97YDD1CuHosgGc0XKZl
z/ns87hYyb8KjdpPPuxGsx6r9A0JyLgZ4qyGovPRxD3xG1ZMPloV0Uop+p0/t93T1M0/NKGxWft0
pEyoOrYAp9fBZ6oqb7fWZRphjiJnjJksCgLfIVatMoovedzp21501r6x8jdf4diY9fDZMm3CYhoi
Afsq6LOCP6tP441aAs8ivT50hSOD3lBXMU7eeW6m17aq4gdKkmyLUq9qCO89Y5byTkQmG8h3JTo2
le5bJOSXYnJI+saGLky6rYK9qRk5X8kZDMOUPU0xDp3cfZoMO0SePwwHEHpfTBbkW1vwRxjJaX3z
tBRoviERztB9bA9V2nFqRppqhg0naeaqUzZ3eNMx96fnuocj62MHZBFiYWV1vZL21zv9qY/t6BGv
p2M/lPUMJQsl2sZLNX9jAMoobDe+G5rtnz/lvqvmHzkVwsNh1P2T3YTJuWIooVnIFxPxQefRDCRb
KCdWRizMrJADTsQRINXb+GPWo2FyOyRF5nTWeRkPBLF45xB1zdmB86XhgTw3rldeTb/CkUOF04nx
WQ87/c7LWTOZM8HrIOPYMLTH1zF4b4kv8lM8ssVy+ZHomXgPfcWm7Y0R+Pv4oWtBmmqEHgWkFZ3C
Oq0CBvAKz8FifluKKAkP6WxzFt86APX8dDktx/b7SFPjoaEZvW8NJ5h8hSqbwBoI33yPT9fiBHWq
4EDIVTP2R31GQtkULvGXS4OsDT+8sD4kCJUuazncecMZeaa28yS6ilnBTQVJgZQpZlgb1tGHHz4i
FCxOq4Sw9CJ1gYKZXJsxfMr0aTzUujMecyN8JeIStwQCId8Mfxp6jdFrMo6Ta/9JvURc1tPmOJt3
WVfuI/TWPVw2PBYpAurIj+7dd4tI8sf1KhKtj7ISJidwIvSbblgSBubW23xpVpbfMde+IZVwn0k2
X9CbBUFqVntMWroKY/1bqy6qHBI08BkhlLQZYZvkW9eykGeiS9vLBE6DBTh0x7svy6mHZ03jXCPl
OSaI/PN6lQUTYZE+qDakgxqZH/1idJZD9VoMogHrDYy+79PDnFTpBXzPE+YfThEInta1iOjjnU6y
wp6EQDIfTcs75FRflK0hekI443So1kq1xwl8zNPoW2sRp2ib2W19oWNgJ3hFhh9+BraisJPmqvpo
my66+wYO0aWmRNlqYfJcNc7doUvqWYxTbA2J0NKHTEZbHpgYPa/W3gTnkA/s/ohu/7C2rnXD2TRZ
eYJcRT/X0cbtWs+VCcpfFLE0Btd+ko9UgWHSIYHeQB85ny+RzbzWIDdwrQC6Zk45D0xM7mOnB1bL
kEBvmSXkNauqjiQcoDMmDmMiki75I2rUETYu7lNoozxbl9j1z81IPxyZD5J+pOlHX7cD5F7ZDoMB
sDp/KB5o+31vNJ8EbGoQ1J9wZQlH3c+FSEmsq0niYC4f9keLX/eMUugFvAslPdU+KTNRfDfFh1MM
5jmp8l8qnzN0WYwpQuMnarbm8y0vAMTspRIMhVKrXGKVNinDviVKheZO/24WyOXX8i7rDRQRRkwq
Bk5mzEt+9GBH1XlSfnl1sJNu5za+Yi/0mH3UiFVm/R62X4i6DM/m0hNEiPeWGJjh6G8MVQfky5Pl
dj2b4FUE2WOTorYIrjLJQGppRYfoIrc5wrbjAP2ZfWWLCeLHurgQPcLjcQijWosQQi8Hkip7XcOu
+C82jq+Fgp9nAsEjiQGz8mrHNxPXPmVZtSNUQ5zr9NON0aIT3Oiy9HcMK8sduNUp8AXqDkcTjPDD
6/oCIChIbutHctDR7Gacd4bevztJ7hGpmD/7vZud+ym+uqGyLk5EVM1aB3AiqC412qOt63JmU9VQ
nFHsXoBFIwxfr4dmELu1AkXyuDPMfuKg38+7KHEAJlnVzcTrddDwxDB35h7x3flZ9qAHjPJsuCat
45RgmHVmsm6xoa4PtxFPPsOU1N7Ksfvglhy4+Qp1yuLhWnlIiWJeVc5wqOg7ShqA5tGxdpPd2h7w
c1aRdkFj2Th1TbTeOG9lxkrNfVbGdv5ZBiJ9uJLPGR7GWb+KLmOiuLToWpQ/9vxGQvLOxQP4o1IN
7g4dsHwcpUfSwVsSb05pZ0BRSBNGJ7QBCM0w8pNnj7+9KEIdyXVU+rrYhuPsPtUg35HRIk5TTXwp
K7aRELLoZbTEoc6TdjvPM/Bzn0g+JO+7tbxPYKEfhcusLnHn49orGKRt3LG/PTL19zfrKz+EJqPT
Id70OtDrQUuT/UDa06YZJgJHLSiEqBKS28yxDckIirKxJAIrVOL3WmORylke+jGU21qX0KLcLgOm
Xz6ubcTYV8nWnuvpzs29iejQfZ5omq7/zhCxPTJqeENQQmDC4szM8NMHNvM5BNsjeteK5cSEYLqP
Y/sSkZh3rCsERSbSzIG/x+kPq6/DqaJfazBPNuR0ikkZdmf0NOQPcNLS54n+u+KwPrfnJnRgCzB5
SbT0cW1QDD0oqzEa7vUINwmGbRIYRMWCo7L6iztTiK/ev8knLaBByt42vn1B0Zjs5rj7se6lBX2x
o0oT0gcm5g5JqYLKjBOkTfStsty6eVRR9tyZ3/ziYBRB07tsWMtBgyWM4NTlEbf440t2c53k8bLC
gEbWpXb2eqz5MXmxSvdoBz+JtIvQbNO2q8aGLzAPITqa6LGM4ZAx4gOhgVAmkQtxTE+/WJHy9u0y
f2kL+d3XWJf7Vv2MDA0fXcdqHyEkR1BdDMhntHxnKQeE1TLjl61BQ5JSi9Dx/GtM1jsjSXvTgeJ1
bf3UKd6YalQlpRaK97R6wf1PkFWp+dcy/glp/CBd7hr2Xf25koX+HHH2K2ho6XXrb3o/ouhq9fEW
Ov5XWxfqnHUUZ5WOUIGpClAUn3axEtjkKNHldSzT99U5ULe8AwtfpDFje7d+KcKajWy90S9SN6Nb
TCudYSpL8HKoGJroS4fdGzEbFuIJolTsuxzsFk06wGntTEwpZ7B2emvV/DUJ84fO8d8citUNYq0B
0lv+Onrwtieycigg+zcCcrsTQShqb8ftnQbreeaF2DiFEwXazMnPHAUNQU3DxK87RIrVo8NFg79M
zTXAcahpgRlJ70rKebe3C7GtHCq20iPLWqWcnaZ8B/VGXZLOcBENp0/xQuMtfgoAc5vMYFppMdsQ
FkEDvRNekq+FnPpTrZHu6WbIIqzcZBysitfYqqs9bpk/RNSRVpzrCKV4iyzvAqaKJF0/Kv/gfLGP
9Iu9K6ahnYrqZ1kqdWhca+uYrvss9KI5MXh/WPfVpq1d+gze4xqhRRsBkIArFwamz9DMMY/trJ9b
I7G/rBddqaYy4F14KZjZXqUbm2fbN+qdU7cGkfSQREuwDyziAoPQEj6G6D3O6S/kBHfm7nRD2Mtf
XOhnAeVvZ1DJBRa43UAynXmyH6zZoVYYsxeEm78QgLT3AY1+HXnT2S3qajv3WsJ5kNNnrAUo0zDl
GDWRjnpPE1ctUJ5lXWtzfnaeTmjsl1LaaFD5inJ+nxev3Ho8tR1GfGPFxA/yQ0MFgl/ASuuzh+rX
XniOVm68Edb1nOKeOODtSQLaVv4mTFV1iAT5gco2MZK2+XdjNK+G3TB0asxfemylx87sSHWlUdJq
Tg+KUppPcjCZURplYCn3LdK884p4SGvrUkpaITMrLApr9IxWlcqNMYjhMs/OuWqRXkVTWbKoYnXX
9ALD06S7WxOFAncCKvzlzsFCxtQmZSIFWQFQZHRPZ+OX0SmUjBniBjlxIUc265FD2ypmyr1WIqBu
saP0xwrs98nU/V+ZPSHktdSzN22FhVp7LUBl3L54jSvPoPAR/iHz4PvkUyYgLFrMcAGCQUAtCA3n
MgWS0rO/rehRDkhPxP2qg1MWBW23ZjwWIqYBiFHi6M6IyheMc4BJP7vYquu2xuh0QQty+ppOBCCc
rKXukm7RnHlXcZVDo8WzoJAnm96T27+jQKoO+FZEkGrGxfGYVWYdsIllGraCmMq8/laH2E9TNtdd
HZsth1SWpjB16fZkm9Dl72bIiHis+Jr73niaoU3S8JUb11NJMKU2rquh5X0bOn5TT8mjFmUoGBMr
ClD5YnSo6dTntTXAIq7DnbLd93UUKET620Xsec7s4ds6ENAUt2FvtPWVVXNXddx4Ot7undCg9buO
eVohxy2cko3fan1gNLz3IU5ePHoV92H00wL6d5wFMeRryV4mBk1Ie/hD/jjpAGyhMIijPcndBj5g
MklMiyxrRDq1PcNBECz9TVPcS8t0D6KG7r246A1s4uuB02nC+4pyTZnlL9uZFBB0l+mgSBicFhBV
93hJrjRn8RQt1C9WSvQOTFkNNpJjnRUV1aoqzx3KbQbWqFe79JXU4/yQOjiyy+7X+m2FOb2EhtLP
FeVtkbXhrRQQmobINPZOMwwPK28YaES86Trmz03JlYLPfowdjvOW7L8rnA/bJQAznJjWomFm4ci9
vZXrOabA/q9T92hSnzuh1Ww7393ptUAs22PLzqb2ORe2dXP6zAwU6ZhblKCXCg3/QxjTflajQT5g
vjuEzPQfsLfyhjS1fWlb75oxDHmQlrK2cc98rghb+wBZFL/msjtjcuufAHt6ZX9uydG52JUSF8aG
l0lU8XOjaddQ0MORBQ05q++7x8nmT5cE2pwiEgZauCXSlGLXpQPTGWdsaaQh05Ri4pZEbPDzc59D
YY3pv1EDswHkFRDfPvejcoaGOi4/kr27Z57fwxhg7KWQ/gRjOPv3eTK2YlE8Wdy1IiM/xGZROWrg
fHYQkeZgBUF4+tNK3gCW4pwQrNK1mjoLAkWa7pwRxWaZA8fFLe82GNFyHYE8E60MqCz2rtjHk+EP
aXPEckGm10uNNKh0Q/0Lb9un4mMY07Nh6TUc9+6rHDzsHGxaeJLFOScUeDe9Sq+b7p4uv6yVckjf
fjuEPmZALaoPWajcfQ+WL4hnVEtZ/AeA24BMXFRBhWNibxGCO2pvlkkiQ46tiREn06v/9R9pkf+G
OYOa08TQAVcPAvbKTvkXNgpACzVKNvit2WLpaAuy6+pGigd44RU+F6oX3/Xobpv0KlXnIO6Y9OSw
UpWrT8bV/ycsfv3PhEUBW+cfhM//RljcvpfvH//nf/8rYXH5hr8Ii7b5NweqDZQ+HfYeIEMe+jth
ceEH/YVU9MTfuBI9zxK+z5xHd0APtZ9IRcv4GxhEISCfOcsD/zOiomH8V9gOzCHLENDeHMtmiGDw
S/1X2E7BRlpTy0UvHD7UBsrz0CbJN1OWgn/+5ZO/P2IsGGo+yYQRf+OkL77J6a+nof4PWpe0bMal
1WOHlaE1kwK9FMZ5YORZeiiWrOKuc8r10fUzmwn4c2VU//oM9DWfz1gfXJ/GcIZ61jGTz5+x/h8q
mvJFv6+BJlzGYfIudVjnpG9k9d8/jJvokAhRnIrCHRFZe/S6By3ST9MQWsdh0RsOqdlj6w9p/trD
JI/d+vmg3dLGb59y+qAXgfdr5zZ6jSsY2ZdaklUmu5HBCk9PMC1C9bHz8/po3tpfJsYiQZmSQQIY
ynt2qQNg+1X5KSoM9xk1OAmofVt8PqrcJPyi9Q/rY+vz/QrRDykj6qxIKH32Ev5/ps1Ao+jc/I44
Yy+k1iwzNEkqQUNX/PNzw/03H64PSUPJ8/rRlNhM7NfPPz/kHCLP/vpT1g/Xn5p5OH2ylhb3oDjj
6Q2D0FU2vgrIQdMp8q0F9hOk4+s/BXMrnAFuwGi8Yr6c00WHXneqAMs9+NXU7jsRpk/MDaodpIvx
G3nTy3S64iAk+69o2ZC8AMnKOkkLsLaig9EP98SJ2idXGvKpbaP2qsvxvn4G0bV9Kl1Trl+K/vEs
OjPtFVvs/f/50j++0TI7cW3YVm4GVWagt4CaK9NLH1Cz+bQO1PAKrPzBaU3nI3O0LwwWi5d/PrVZ
nlrm+EexBQyvkUgeSjd3PyTKoZR28U2Y82M9FO2Dozz5YNqMAmTeva+f/fPrbVV2BB9oG+Vgxl4f
RDmloD4u37o+jxHXn7H05WFUPg8M9qSRs9NnUE60aotu1L85tUoeRO2nOzWbw8+uYQiRyO6N86AZ
2BPtVArgBIIGDPjYxorixDRwyrL6mgt6xl7VI0zvOv+F5shhfcI/fzaSUX4xMiX/889uCFvCO4XF
eoZiQ7KuW24B8uV3HJDzdbJJPogQs/yketYMK/9Z+NLZEVngXxC5+3fGbCHNItIvy3CaAmlH5pkp
DuDG5Z/1o/Vr6z/D1CAk/XfPGQHWnWap7l6xkKLd0n7O6V7eGmU/KZJRn9cvtZ3BgahIbiulQjdy
OruJZQbrp41Txjd/dJ9iLIvPmE3ms3LCm9eS70GLn57JlJtIWSMyCVbIzyikcXUTsh/Xh4tCmOfP
T9eHjVwAFf+/rJ1Xc9xIsKV/ESLgzWvTNNnNppMoavSCGEkz8N7j1++HBIdo8Wru7EbsSwUqTaEl
tkFV5jlnSRSP2Fb3usaAiMUNXNLBd61oEc9otW+Wp/aXfau1Jw/A2V1NgfSSg+Lhj1IDCg+7yE/F
HzIAKGP3KU4tf48U7UxTrd49o0nS7yTk19XURmlPTaDOdyg1+JdBZ/V/NB5PMlU/nCYjLPdp39yI
pq3iUbLsXNo9OLuj3m3p9LEPY/Q9dsMj5c3xS1RC6j1nFvxbs35nt552aoy2vZsM9b6iHyygAjBr
pwQktV8ExVPsqvlTO4MKNLOlwF2/mcCeN492chL/GLV8n3XDTZxZKNSEy4la6eX2Ua5kUDJwo2MQ
xpfTUoraHDK1POcHR2RUGJzWOSUd5wBxbkAusDxtyiNnGabIfcv8BLWpc5JIcW1BkugnbG+l0rbm
SKCV58emal8nZD9zsy+/xxaVcmA77kOYgqMYpijfK5NqfooU2vMCO7d/prRKSiz4+/PYyNY4bEmq
B0RQAdmF40kGvoDHUzxOyQSkifLe4hWbeKPFG4q3z+2AIkG25q6731X7Tzw+oCJJQQTlYKqDvrea
qTpUIQJPfmcCEJNLuu9K7UpcMqgL9+huDaWhfI3f3Gfha2SAHuNV0wF5E6oUUEDtM0/zaEBaaXuQ
aVJ08WNk8/S8OGWo0yYHohuw7akBufDuUy5QorQf9Ibf1dTV3T9SPQbDRr8JG+o8+tyn7WnUsuQP
0NyU3Ava75yIElHevMROeTQ0xf5mIkxz6YdDcZy1yPikt9UnsUMm4VCx7oa7Nujj57ZSf1hLvFoq
Oac1ig1l3jA9FkhjQME/2t+GIaK6N2f5wxi7aB7zDbsrR+eZ475bt68g22ULcKtO+jGGYOvOX0xO
gQLRNpUrsSUmCJWsWaMkW+Jl2KIqe3pOArW+EbvHvvRoZ1TxFXO8iBFz/O5zGlzVXfEKQHDaW1BU
7G1abb84oX+Isno/BMbeNrIu+xG/+pXng3e0UY/UafFNek27UhS6NALP7b7pxfXoWemfKI8hHR2Z
UDX3dvYFsd9bJNayP203/KS01clJhh85EKuj3Wrm8zgU6Z039jSZhtYzNIzWczCl1cVUdvRMlgp0
YZVd76TZXJlNtACWIQg9jHIZKk18lQEu3IEue3N/DIwk3K6mep+a1Y84tOcdKuLJDe2OiBzlCYx6
keNCeUy/or+r8il/7L1db9MNcCXRXeH8Ez33Gfx7MCzu6JMpOQ94sO6jKSzueREe/bM8xslUW1qv
IM1AHrRT4cX54JkXt8TQGc75blw/SASHganK8+cva+WlH2g7SSl7ntEkcjXytW/s+PmmXNm013bv
pD9UKig7a5zmx76GjjzL0R6EITP4g2/F63aosjXCh70fwUJUo0RzsAdVQfdCcEv3QvOsWq3yBPjQ
gGMnpYY7dDdZRXlEnL9LmJaEWLvgJwKV1NG7yUDt3uW0LNzNs9HQg2rEO5mKQ4bKTxAYf4+Tq3TJ
0FI74gEErr7NK45tOsCN3EKJwE00qzhq6DrdbOttcZIG7v5q6KfyVFvqI6DX4cjmib+84/M+NiCa
uew46nh0oTVCTo/vFPjB+is7ieMbL6vdV8unVgldyyPFiOgzFKXXPnz0r5mZqAe7BbIPVYvLUeIi
3AdNL/BRvFFI906YmM9IsOpPijc/mo2hfgEEkB2t5YAKroS3oezbn5rGETsQV3u1q+4ipyZxea44
/Acu0bxg6ziY1c8QyMK1Ovmf0BSr9iGAN3oQl4h5pj/s2guLtxBZxkCK+yauqIyjokHDsIE4cG4e
w06z78LZBB5p6rUN6zeSk+MQdvwWZlUPKKr7DoK33It3NJB5uxzKb0VNvVRy1+VWr2TQy/+glEa8
N7txOGiRHtz2qK7KTIbBi0YgKzjjzB7Wq9/ZwsUrITN7F8oTfAdRaQWOL8aCT322g5MF13qdFFA0
dhTdgPuCq45Tjky18IutB+ZeZptdX5wfbHVgQ9lM3+715kCBTb3b0uRKbPZEV5LlxPrV/0VwkSgI
ruoG7RzLfT/cfILxAUSCfg0squbHLo2/qX4I84w+p6esU9XnQfNeKjpdvk1QTFxy5ooyGGDvxzKd
6Ql20lsjNSGu5PmJx9K3aWnBFLarl0IOhZE1xKyGAb4zToofLHP+d5vUJtolNYE240Jh635tO+Dq
k4VpXT4nU11Nj5XOvwZytoMLxZe/azMoTmlv/+yoEPRLmAySWvfVW6rYUJBU70aeQiSpQBN1T5V7
hveOltPYtdt96fTG62xy+liUJjRUfld+6Zqv9WJ2lcy4iwxAOHYdGa9bkkx1HRqWX5LI071KOyTB
ImVVNEF1dLUcxHRfmT+R0gmvA60D+7Z6xqk6ypUMnQXLpU2XOsDdXxxb8JqsdLTdQu7wT7LpQeiT
IYViWODvSjOxboqhsVBDhjvPa/OldGlZn43In25Ng3q+TMsoNE5O4FKBJ5b6qAb2FcaTZbYGTHDr
Inz1tC42QOVkm/x3yPT/x6064yJwW40tJ/23MlQLqes6pem4SDwIJjfTexhdRYjKa218uaVu+fBQ
FYfMDY6b0+rQwNvJfFFRk4U375b6A2Kt8aLMAc/ZuaroO2PqzHvEFr07BzVqaBmMe6iPIDKVy3l2
R+goAENI3JqSJK53p3gB1P3kSpwMAXIW93bEwxAt9d3VBwegkrN7SKwfkfDhPuII2vZboLfxveFB
TtqU1kgNcXmz6n/7ahJ9UaowfoA3nZbj5U1bqy4wYPhqrySKn4vfJcESAaIlGP6CrVO5EE5KIHHm
yTHH16i2+s+i4ugsFK51vE7qofneZUZ6EhelqwKkDaBJmeocit3IWqu379a1ZCYLslYam/FnuRdU
A99p+gGXQs+FT+ejBS/7uOe8eDi4DuWqS4sWUV353DkmXxTh0NyWbZe8ADSDak0Brk1RLKFEVNvX
CBeXVwsb54vDHg+N7saku4Sp6nb9UYtDamzLVAmd8r7Lu1dJrUy9f+JU8VpmbkALGvi7JU5uZIMN
Gsu6ONV2dJidIXg0OwDjrao9hS7aYjGNZXcems7qYhK7j2rgQXcCoBbvYXwZqHv4TjjqX2zgFYZT
PvsHKB4pD4CIvSqXJyTay5vnSdePZZl5JzF1bVHeaUH8RXwySJIbFc6VTHmPN89hbQJfdt3T1EH3
GXVdNHj0bRXzRZ9r7OntIKLuFhsvMuWVcKy/TV2aHJtM11/8WPsPdnld/5Ve3uRk1gG0T++FCWQB
7ZwPJ7N10lp2Co7pSxTAxmpaqM/T1ve1NqPxpshpVhYtu5K9v2M43VdfsaHN1qr6OlaT+ZtNfPce
v9l/ja+WdfqgQBOP3+8P8bL++31lfZSB3uKX9Z2Sxm76CcbbIqthDIjLRZUgKL6WeUIXQOqNt0k2
519Hq9xTKE4/Z3Y0PtQeki5i9zVohUFUR1C0kqXP5Z/OoFePPUi3T2E7HsbFbAwcV5kTb1yZKhbE
R+DsPbaJRffq1TeSHIa0sQ0BRXpZupzG+pIHfPV6sujFlcZ8GaoS4pUEKPpmUtSarzuZA1AEYRw3
0KLRyX/m0BdA2ay1JXxlhnIStw6S9cLK2RMEKhAQg/6kmxnM2qsFnQv1NZrcOIzLX9nssgOax5fU
bha0XPksZr2Pm8PEccUFIs/5a5aW81UE9eZe1uD4F6KhLExgZsdbA79PzJ9J3WtHcyrYuVStm9/L
QD1dQQBTQ11H3dMhtEykBS4yssq4pPOawv+9M6fU+H6XUHacRlW1+Xfe9K2y4wdxuLQHtb2KvLRT
dpXBdqzwTX2XapHzGNI+zYO6H6C6Aw59McWdS1yAHnebZNr9Op06REGGWmXDPaEGOnmt8yjRsn7Z
U3XfbNs9ZHmJC/wxPEV9dbuZJGG5TzQP2v368tb7DMPba5Fgx6HvD/2s+5hDqLT0ACuac32HJlx9
B7tg3+5kjgZ51+5iSiA3QG6ftpgtRWxr8PsyHb3NN6pargln621xwEjTg9vTDk8fkUuxrh4uVcQi
drZWlsdANSHu7OegPMoAKc7bVd9neM7mS8waLpkSbi5rjLl67Sk9ktbLbLPL1cwW5L8qj+av4kB8
H1kOHxWaDi0XthHX+/B9FFkhIr7j6L80qmejEeoW8Xdrrp2VQUYqA9GkqFel6fPL9l4a8ErNO0AO
+WUzyVWp/+XxDkIn/J8igt0PbKtkRXrz4Ue+q8fa+hSDztqbRZJfBqVifsq6yn2MPO/SnmlBuKCv
c+lgdPsjFa7fB7feAk5fglMP0sstOM9vza5WbzlApHwxTPWTDHBkJgd+M99snMTWT7XZ0pGatnQ3
LtMPNpmKQ3IlTpb6nW3LlXsMRUivYl6El12u20cNSPO0nFMWcnAZL+eaMgcvm1/Q61XDJIJ7nlJz
Rl+1WVPOolOT9gKYOwn3chDtnKbB1gWRlnP69Q6y9pr44Q7rEmKUdm/JY5kLSel99Zvud98NiLOg
pMibu7anJyuhERj5ZwbVns37YraVa8dD3lZsKZQNEFgu7m6s1gx78i3nks7QgGaNYdrxoY7c/bJg
VlY0ecn63oCs6bbOulgN6e/Sq6rR+pku3EMCjpGB5r87q0JHXWYSoSv0Y8hUNMyRAfkYkXXNp7Oq
7+MqvXKu62g4/6OyavF/bGumbdoGv+L6B+2fmV6euCsb5wXGvL+gOGv7W7AOzhEGbiO8zOcC3nHN
Lq6UxHGO9VDQmbO4O881OD/YIum88uGwOJpeCN5UHNPiXeeSKEusc45QKGpwgrUwfXMfcYER6fvb
7R7QQfw9ubSvzZWqv8WIl26Bf+6xRash1Y0aGFXOYUi94xkpup0Kez+lPu14i6IVotRvVx9svjK1
u7Yu5itxSBzYiup67nkI4OBLPfrvg943CkQiy7xfAJ7jErO55cpU9Fm5CJUSQqeSvetOQQ8FqLlc
h0V1Ci3EzVejNxjzurzEh7BPHWCGuXSMBCqNsYRshm3gH3WW1RdaUat3yAcZn1s9uh3zRSU8Vq3r
1EgRwlimC9X8oLveSx0qBh10YFi04XFU5+xIv8ljYXTFvpsrKEamMDsqA1Vj6FlTRrEW02A6F05D
D/pqOPNJQLPkWqUOdiZAHECntSW+lrXkHlS8WWqbb7eSK4kRr0zPVmyoQln+DC/icoN/jdvSPtxD
HGJb/wmyghiDMqHg6zR/y2z1yuX6TzszrAEOfONZD4o6pkOzs1vnz7gvy8vep/dOnzn+Q7kL5sDe
df6kWvEngtj5pynLKwioUKJhe4iqLl3Me2VMvttd5t6GKv3hyrwMSlHcRoYJb+Zi2xxdmn+PQ1ru
xCREYa4TFLcIoKIYOOnZGiuOZV0PnfedPrn+ZQpz1xOUk84T/5zboIwVhJuYxXHZPlY+gqmWBR6H
08UeqJL3VeLjJcnjIG0/5HZzIQniKH2eAGxK8FfbukYPjV6H2gnA3ax9gNzzwij19OS2TXrS2s7Y
R9r8TVtMm50jnOxsWqlGeAG5dn61xUkwfXKoustSMXqEfMfQyLAstcWJs+hgU+8HgGDhZf13Au8w
NVyru5p6JE1ASLvPFVwwN1HNgVMmXrYjjzmkfSfU2tznqe2sW73zJo4kCZaBTuxgB7NgfZSpP6PJ
NPftD0kovMB91mnJhhzBbG4lgp4l5RQbdOG9r9HMSDi0SQS+GpDnczSZzSN1a/D4/9zFzAO6s1s1
vjZY7inQ7rKFOTM1/JY+OD64u20uV9vwHzHiluh1nW3+YYltKlf/GqcZ6VctRaLnd2Fl3b696lmJ
viu1Y14XimLeyUCnsXWHtlfa72Q+Ku1rF07G/kNIULcJp8I60c2sIKoAyHoL2Zb6YFOTqbowp069
3Bxyy2265ZrV10Fnvyx32czrrWXO59eFoAzqKZlugYnSNRc0nhf7XGnSq0lJAJJJJ5EJ+5dMK7PT
OC2opl2GAtlD3c3pg2kozl0H95bMxF5VSIH97z/Vmrmoo23qaTzaUjjTHPQuDRhYDaQlf22CorfG
5KSznF7yInbBIiQPNVi6PxxezUWf5cWTX2X9Xs2a6UCTagy7EHSWfGjGzy7FdKRrRuNHCCKsjJFq
NlPzQg1+APeCGMG4tGgMP/hRlh3DRXQkmQLqxHIpRgn7MFX6ju96MYp7yxYbdDmyMpji+aLpgv6i
WlqgZOiTzAsvHWmBUqywuw5cbb6uuvE7XWA8XotnCy8lZjNOJqR09EbvJWTOIDhutZpaYoH2o9Vm
h/X0eemRlyPsxY74akbLBiYZ5Bj7PX4zydW7XdaRJd7t2zq5nJFPbfspXu4pERIrWYudzu8M+q5+
vNBtxULnq8qPMihgyderD7Y4goV6l6QK45SFBJkGdcRZh3FTjIliu7jQVVrzfz9fY2VtWUXiXa/3
bk2edM6Xf39JErLecrF5GWSAPmQZKMgU0XEIlXAdOliVoRxa5og//XO5+XMv/7OFX+p6M7WRHh4/
LCPeD7ZOFo0gl/mPT463yEv/+tFxNB5IaWqkkZB+VN389aOT1ZrZhbMRvIBc6Sb/8zTrNLbZKT3m
TYH4ryDO+75/6fypvFG0PE32YktaOtOL2vsxN1X1FuwjmYLckzG+KPDQQd7KAqEDrg6YBBDBxrc4
BKXxECijBsJZ1/176eUul6tSi9KbkGINUuYQiu/EKG7HjPlLe9NJZh+Xkbg1xbPG9AbJ3XinmegF
VyCuYbIxTn4DyYWm5sG8U4wfSaJNd2cmCXEpS+4jSj1IlhTmSWxbrtiCJnEgTuErcnOsi8o8y38W
bjjdraaim+kCHG37bVWeQUvYD7Ly6LP73ruoCt56kP88DAoEYm2Vzl+BKT5W4+D/tRC90403/Zmr
1Kt0v2X/2kT+fq716dZOo7ekJJrnr7rvLhyCP5LUSG6NpdRI+4KvqcVdsJQgxTJIeVEu3XCG8C8A
2CZTiRmU0L6Dq4jyZQ/H3kWWh/Vlj2wsGIeFjc+PkwXusFzqyyBXSrpAxn610Th0ZQfgGcU5t05z
lKt1LZn/j8sPobKi01X3jTGp+7OU7VbVFAQ7kHroiappSSOjXXJkRQUiyiF/yPy+vOcRdKYfHvKj
Hbyn/XXlAs3ZSbj4+bchLIuu2b4PnKc2gC+NA6gE2RQOjO/1ANELzmZAXE5guvaRiyCin1QP6zRA
yesepovLKZuco8zWZAWmlbjKTusB/tCZLjQiXn1Z5yUSRhH0dDdhFFQVWm59cJuzpQuhiF8OBGo4
4td5MLLjj20fbowY8ZeLbT5oSc3bplEvg378Fo9p/RxBkIYco65Bx9dP34a2+Uazbf0MLbF+l2j8
kcGgT99yvzuLZ3dyFq/O1V9joIR1y/lWc2MbFY8mlkMzjxmdJqd7G3Ka6eGdXuaDMiC+VMBBJ9MP
gdtUh5josqkp0X2IS0qthLhmucHYpjz9cuh/tRrPbiN+dawRfkAg8Xp7KdsdNhvnnLT/mS/+rGbA
TOr6MVD0mqf8pLj1ygAcKO0mq028UZre+15kHjt7hm2vSdMWsDW1MIlTVK9FeNa5LdEKf1hDFurS
y2mC4ltW9n2Wb9UqOCnOvA80xMmsXNGuoJUE59OV0zevMb7CyqI++5nRU1MF/xOYxmpXVHd+DnLs
WzyUl19DDbvEd3xOL2inrEqzuc8V2/9SJDcejR6vczLwDotSpJWWIlhmoxfJuypGmKYyX2k+5XcJ
fqz3JImyA/stKbeAm5ewn9xQZN/NjQkM2zWth9KI3D9mFaLpAh2Mp6Sa7WtVrSd+7gJ6Iwz4F7tY
yZ4rTy0vWt93//Cr8dZSWtotC8QzArRaBr49aLTClGYcgVB6R8VomRoA4x+gcTqmoa1c2m3p7nO1
qE8ZtCCnvjX6azhHa2jwFbCzYrRiVIuMoUJ21A+/z24HackE2xTM6Gz+4mXzt20U190imz+J2zaF
EgtRxXmseJdNJQxsbxvQNd0w81uJlf3otvj7ZpXvQO6vvMf1KoSk6xb0fZMq29AP68kd68rtLgDg
IJ8DOuZOhkCzU65u6wWNJxbTLvgOhriHZpDGL6H94f/qcsvIS3gROYP7rxVkRRvmbhg+PR612Opm
P3xjeJmUYDzKmaacbm4mzea7aJk6ljEcQwskkUyHJWGbSj6UDm/edblfczXwPjsDRi/qcBDd3ERO
2p8GVWMTpEChtQCeNGpKiKh6GvTjTMVBK3JyYcLTdCM2GWLgWdlIVXg1/bPQlvSvC40l/VUAMP+i
wghkDNLcew61OSjzYqhZgCKpWmf/9Jr277wbgheDJi+YEGNtDQ3D5CxUif01tIFm7iw0nWCHBZwd
XKK58GFVCUXYc7yWFxChJHHDbwAicaJbuGwm5gyBvQzG/yvZIiS5hR6E7AzOdg9nm43fX8p6Rclb
fFtq3ZbINkXWy7bLpoFiwCj5ooNpxLz3i5kWzdH6JAPP5V86OvNPCeJ1nzIknK9ng9KyOLPcNu6t
UDuLn2Ow5GXUnOJb99Z0gvI1qSk6G2r7iHKr+xKZr1SDy1ebntB73+WYX4LcJs1uWgc5hnBBY8C4
sUDsehfNtLl4de38JVU5oQmtwoXW46vkzFBprUt0itbdNppf79tA3zvGYP7deu0NR43jnzR/wyYe
peZzU/TTtZ61BgXl2uVMfuyu1bxQnpWm8dEQdKw/a9K9f9J9NAM+phsu2s555yk7hROLBILUg6ZV
nkunnVvc1D54cVjF8sfV+B7TQRryaKe0OUpcA9f0Dvgy1Owg9I2XnHfv/eho9M0wy1Rjvh9K8yvc
l/rqW2ZrZNauPpkZOuVwiFwfUkQ/PjZBwheZ3S0OaXqUXsYtREeq+c7lWaDiCH9tp5QwiRCnCvY2
cgyT3nEOwoGPt/z40HxgGKB2B1ODrvYPd+xpE+I507YCWEVrQMteDFUbv0Pl2NefesOE+Kih27wz
leKEOnOOoJZ7llO239OqSX7GS07XF9Roq07ly2mIUDuogwTSIjPMr9Pl3TfYkL7w9f/qJpaJphkm
zkDpiWq9+2F5x0a5n9K0gsKwOJGHXePhxgdP68/6laHSIaxUyedheV+ByAsO8Hn7F4Ly8RYlM2ty
ohvxWrztdsK/KN5ugOsr11/elxCrxVb9wJOGD4UqK2q1A5RwhL6Od9anfnSV26GzDDZMvXHKKQUB
oKQhGkw8+wAxiluDXebUgHEAwOLciF1M4pQh0+CdqmiX+2DfYiN9sC9bHV2e7Y7rfWS+rA5gxLnp
zUm9Ccqp+qw2UN9xaBPulqugToqPV4qKnJh4Kbq/XakGaJNu6L7R3NAchV6F2kZzdPKWDYHM10ux
Dr2CVS6VEmXTQtUgYSZchm2J36dIENSFiDBFqDaCOa5uAn1oHvjHNg+VDUAXlnHU4BdxiJ6txYNc
bQ6Jk4zN0WfFW8a2FA3S3l4cW/CHe2zB21Jy8+2+hpYjaRybzRGOeX359EIsG78M55MeOUket14g
eBaPJh95s4tfyJmXSbFMyNk8Sw76FihD5eHME3c7GAdPSZCRmuFg9e1Mu53a6bEr+wIpmX/scjX2
3k+IRPpbVF0g9BfdQBmMvkR0zfRN9aooIYGkfKIdN/dZzHr5q3vq6mez0DQU7ovRhoG+aucDymhv
wzQm88EamgOEouOeLtc224lX4ta5jnj0miLRm/vDMhL3+yVGc+4y5D+4mSRJqEyTvoL9F9GCvWcF
2UVNEQrSiATS1szyn1wYtYpSjU8yC0eteYT1cicB+RJFE/zPAMBS+mesQ8cw6w2nsLzjRIQkXq6K
GMnFIRqhoV6mYhPv5igUSJggbeat6fjmW/Q4DHSKbsbSNw10aomRQdYxkOlUNZ0vsbraG7RnzrvW
m5xTvQwGRG63vj3TplU4J7HT+wAaRuYQryU7tUyqvQSfuRsYsyRPbGX7t+XmwzdN1a4taF+/Qhlh
XfVqZyxdg/qjWic2ava0rrsIX2Ul0l9bhBU1/xEha0ARa+/gHMt+1LCs0QgTHmIvdw+mNbiHXrfe
rmak9iDTfp+LWwI/2PyFMmQnbhn0ZR25CorFI/P1Uqwgi0xY+ELEMLfbhhHIubP5+23PbBIjS5zd
8uxlnt1OorZBXrFf9dU1ZGevYu8/3HE1Lrc9W1Gtr5SWztcEFkeAgUNSndoSMYCdp9j9ofKca7Eh
uVnSpNxVJ84CnF3v5BBhOZN2sjxXO5VWoeGNL6oe/lexd4tz4EBg2kWQNx94njyESUz5XoLXyyCD
o9jSNfDvv64lUxmyouDBnQrF1WaTFeTGEIFfVKqS3VpzV6HYmHb2QYZuRjwXCreQlkbD5m+eIaAm
l1tMQueQdiNGYwk6mxeuWy4CkCEcCZKwrt9H7A2n2q/TJ6e260OzcIhUy+Bn6GtoyLmKKUcB8An5
kbuu7Zw7mYl9iWr+p0kSZy0GhLokLlFb4vvyqwkk0m1f0KYALFO9T3y9v+DxqL8q50C7VwHm6zuA
mRpSGFemaqX3M4QS+i5fvG4y0gCN/NjFKEZJkWXcOnsOQsu8ldR1lRlWu1vNaz5L7rqMBKtsvAHA
JcX12e3Ag9knekxXk6TI8l3Xw80HG81FhaIR6niGdWNw9Hho4YGBGLafUPzSnb48qMuwzo3e/OdS
XDKXLJnKQK9ERr/GAMnL8rdz5O9f03uFTLcxm5fOpLbr336qA4yr6zzs/FrWkGGQ6DUH9cm3t9Pm
F9vZLWU+ehqk9CDuL8664cMwv3OM8k5MgcCNTLt70jOXRxBppM/hhrvKdEu9RJMNjIo2Gdkd4tR3
K2QFFEZ616c8rqnAm2mpdVBSg8jjqUsUHzmsoaWvFpsMZk9jrFbFf8sMbqvgSeHL85Ry3ChJW6hu
fsudynzYIts8eDasTIdNmjyxVwrUWL6blzcyFYfK5+FSXousL44Zevl/fS111Cu06tXz+joaHUKU
9TXzGkwUju78DDkFNW5zCJLcwD504JHNCzMwrYO9DLPt45JLz7ZK86JNe+twliCudQ6TTkl7ZvYq
tkkWXT0fl1p9Yt2Gs1vJ/deXIq9Kgs5uKi+irmt4mZ3ktfHD/FIbo+qPdgLZ4fNl8xCoBb/4rfci
9hRZmatu9oyFiQp6tfzvsSrn1wAy9gN0V/nlvGT3SzZcfm/Zmq68SPjQwC2lh8/ahGpDaysQpFE7
G461XKq+vpyQMC8TDkeyfiFQmxbj5vFSU99nk3p/ltJGiuZfbDEfs9eFUi/8i5/fFL1gOXnhNqtj
m9tThGCBLLTd9v2OZ6+0msLmyu+gSpxKg7rDgqOYet5iO71iM0+RDq1mbPmC29hCZLoNW0hZVeRu
8w8xVeyNcInGHGUvC8rgqd0ifSSj3GFzbetYMeqmMeoF+7qmb56uHopIIXKy+8xrkFco/dm/HOFG
gtRo8RsaymQ2Sks3Llmo+3GAD3iKHaPOA+Aik/Rgl0Hy0MT2QvveI4Ks88S7Jqf0OHsA+27zFF4+
ygPOIikMkgqWXKuD3BoYxGoEsUdA71ZpeF1K8JqyjqrVZeH1GtkOTXRUk+GnkUGYDtNudJRhXWGN
+Z9Z6wqrXVbo7cukR0rn/PbnyeuLWF+QvOKE7cXljJYJEKCWb7hrb5F6mBUnP0UzxYJoXN4ATYIU
nd/B6oRTBj8eTRiQ4BmEaZTvwTor8gXVsIenD1jmkuEMbcT/aQr680pNGuo6bZxdBQmw4Xkw6zsZ
XE7V7xYk511Vu3TiyuXqWaKVOgVkPERDe5Yjbq3t6eFd05fIsCHy9wstq0vOurjqpeurgHLEuPLi
oFc+RVCocipKZyJ9g+a9swwyDWH8salA0JhHQ6OYZNB1I7vuhhgGrfdYcUhcU9rX7PxNFILMvzx3
9sHu8vwN665zkivbRkK7dMfienPo8uyuV+Vw0OMQBcflOb1ZnuLXS8mZGj64YqwWDxzvN5USDcqn
ZozjUw37urCzzKqtPUG7T0kBUjloj7QnHeJ84XTxwdE9mcyEugW+5dW35b1Hvue5Gez1ZXqVKRCQ
XdDcZh1ksNzu7QrhbvPMVoYqdPlilBjIXLWrhiLVhe4gZL1TYU845T6ISPYP7MmYiame27erzcZ3
3quruZBF9WFzkogPYV0OlTJNwSN4I/LPbjEjE1QX4OMgu2rNZxNSqh20Ld7nSFMmDpuy+WDWMGmM
hot0bGoo3wy1XI92t9i0zmYqGd60xuYa2qWZc8yivnmsWrg1+7JTr3w/h+5/MICOzdkPx4IT9X+N
QErC28Ei8O9rbBFRa/MQ3gxG9X0AYcGWREEQIoio4HAq9SLTgD3qrjd7/aVLS+Ojt1U5MtuC62W6
BYt3m8rK9VAaL7YKombLTX7OXqZfbx8DebeDwmv46c/Wj8eHD5AVhf0uqgqUOX79BDVR2B6MLLmP
3TG+p+PSXkQjgiz+biRZe6MKlGGZZk7b3oS2B8jCmqDLWLw9dTEkGRY4wxJSLfCFDzZJswQnMWT9
iLyv0l4LqcLE6eQ1alnaLtTAVcEyDMpQRQNwt/IwoGQxuo33ifNI97IYE4TCljoZ3UOfPd1xH5s4
Dj7HFqDfxYzGeHg04Mq/kOm/JY0QIV5xEBbxVdDnnxwO0OXIptLj/FMTTEutBIx30dPDBQl3eDHY
Nj9pZqScssn0T1ViO/Ou0Mb2RlOHP8QmwxaSLsHj1F8nvZUc14Qtzio9ukArdME325arZpN/q47O
3Zo2G0p622TegwH46y4q7eCui9rwTqarLaWQCU1es+On9Nwh3i34d7n0kjwVSm7u/zVVsrabyXI0
irv70YBe7jcvZ7vr71ITy+EInW+eq827vUSltZGBVosG7YbGvDRsZG7UpTPNtEYTinbXWhvVxCtT
9K2Ml20qbWxb8P9TbppH9iFT0r9yw0mav3Jb1w/ZWLtQ+6c1nWMoKJzZGiCWtDfyU4AKUlcYh74H
n9rSbUNaGKEZOoFtuICCCe2IiXOCOYpPPlzJSKEZPEZldKpf52qvnmKb5rXdMKXqSeZuAluQyamL
mJzBmVe7TDMv5YzBWsM7D6aS9VKccwqLoFHYp99lykI1KiSLIDNfBG4aXYQGutCClT+D0Qs8fhs2
CH7ZTOFtpXVgohYpy9+FrMuE44jibMWpgz7OJzXIqb/Taoy4bx0+xM74TFNueMjnIePoZLHNCVwk
aCSiqK5o4YPYZCh6y967KQo9Z9GKwX9JiEg8bezoKiZm/xx0dYjeOkvJIKu4DbJBhZ6VEIoi7d5z
kEKzs5N9Lic4cKcyupcZmPEeCilamWVa2IV5y4cuuGiMLvtsjkb7lPX9peZ2Dl2TDQXwX1PLqYcG
dontO0iWt1Twjp2kivP9zlOthPfukOefOQfrLj+kq/zYrXc2lvR6BM3/fmevq5zrRMm+9S5aNTKY
Ufd2JdNCd8bjB5tM4aj9YSHxcv2vqYFfLm1d7ytvy9d+VP1Xr5puLr1ov7R5OjY8XqajqwBT6Vb7
0KsW2r4KPbHbftF6zt2GPnGPYNVf6bYM9mEKCsPXIZD4PkEJC216+Og2/4ez61qSVFe2X0QEIATi
lfKuq924/UKM2YM3wsPX36Wkp6mpPWefE/dFIaVSKaq7ClCatUCZgoNhtYksPXwBzljy4HTDhUaD
AtfswEu38vFivCeZUBrI15g1DCuIXhwXdThOHY57P9SL01vt1LgCSbgAeq/zE0S55afGQlpFVuMG
REO8WtagPgBjJiAVENRMeiTnJMbVSAT/KMWKpLbZiIfRNGYLiW6wvePgnkWTZEFMQF1OS1Qq10gW
mB9wnY93fhlnDnhd1fOPxoCzBUKuQiRqTZQWgiqCbSqktni18uvGUXrKmNZ/ArED4PVCMOCxOHae
kMH3ppEZyG5lZvTEav3YKrgBa5zYwSzlTxM8kvWmzOp1GaAGW/MVjAsfQ/DZgGsQ9MPAKxhUU+YV
O5Rxc7/CzPrt219taly503JDu3auVp518HNUAOW+UkPyBhAhAATSdBz1MDGWUptn/ZDjxboIzotc
wGF/zPPms6602q4zVyLOMmTMynTX8RhEPqYjn1mSyGc94UDyBiPFAc5x+SyjEXj/hfEwplr2iPQu
B1HMuN35uYGAbibzR0Q/tZNmh2fSWORNMoDmhMkWAO5QS9sB/JwhtzcN4nHruDZRvlyU6TlvQmBe
p679ueqbQwfu0B8jQG+8EUjyr8B7m3aNpYq1o9h9GiTD+5xSSQC8H/h2/ZWsmVntXmxzTM+oW8sB
nwprJawlgAL4AY4U1LeBU/415RoQmDL5w2D1X52Wp9dhmoyPEb4iIIvVXoqaBa8T2MiKNjM+Bu7Z
rIfNBDSb9RiN+AaqpldN3ivEmgj5aDQCFvmDNok3jcQEwX0btOl+nkVuEAOQP16JyggeMzJAM5EW
vsJ7LY5UGGjiaA+kW3FZygTLqBPgAaoYYKHsQPOAgoMMZ56OKwNE1BgDn/48Zv55Hr6bcWvLucwy
P62E19qc7RazVe7jJdnWdiawqp4CH3lKcDDrX6Mk3zoaCGinMH7KO0WL1McSbJlNcG1cNh0aX/Gk
2f39oqwY/L/tMH1qrBG5YJVtAEl4zH8Cqx8c9O3QPAcdaug197LAZA0OMliGGjeVCHQFinWm070k
CkHvyNOtm6fWFf8g61rneQo+zOkBdcnWVdY2m+UDUNe2jRk0q2WCZlG4DjSl1NdujNBE0/D9iKLl
82IcMQUOAGQEUZXdxVAvAf+hdYPpLbqkYhSWAUygAWQj71dIE77RPAPdfMJP79dl4n42PHDx9c62
HuL2FUdI3g3KRhF4qq3Dqh3AhoWf9LKePv4kxd8VqwAg/m6X5Hq8h6cmvrlm4NmnR6POPt5pytTu
NwGgcm/+UGSis1GX11nS3i0r5g8punWU9vKyfEZg4pmnIkaWqvrYi5xVgY7UD7AG3dlAYRAIzIt6
uv8vTJl+EmVmnBYjmavOxUW1Xv5SAHKKtzIVCQrgQvMifPer3oKPPKtCgA+TLOwNdKvPCJL3F5L0
YW1eZg1eIakaudGfSQbvnnkx8bI5rqdSL8Bm1UXreT0tpPn/uNFiwv9Am5FgvgZ1cdSjDSvmfF4M
DiWYkRNX0RK7ZXKRoAEHCaPxMXRRR0gihmhzBCIRAOGUdnNJ4Dho1rGCwM4Awg8+Yu5XG4O7rncz
RfPUOPide1XC9Q2ilYDFWWao1znBCak5w2He2bCQho4EG1hnRsbwFKvnUeq7YPgo/rZdK93RTZ8e
BNMgNgYOtFfQKcvnvCuKk/Uoq0keS/BwxAlIQGK3eGt0Pj3momzgCfolHzqWIBnVQSktqamJ1NXY
NQMKlJL0AfKfRtX4JSBi3Qihg2WCdip49WXZhBaonVrw3Z0WeeC6KBVQO5E1mgjBprENATTshShr
tN1iek4jd3xG1GfYMD8o8HfV32RBOBzcgfcPpJHb43REWSnIl9UCagag++P1qJV7WiVMv38qnadF
AR70YIf6Q1DBvi+Cj+KT0UbFmURahQzkrEheaUQXVEYARhFIgNkui2JQo425Cp0oOx3n5h6RYIQm
1JBW9RKZGm4eZkeSJb4TXAez3y02ls+4fG6nGw9R2t1+xkxDnsCyygdS+Yq5htzTKi2TwxNu2svG
pWEGOy0JQeD6/hmHWL/5jGZomWfZHYCpKZ32VBXfufNim3Dy+goWD0EkDq7zovPnsS1SH0oYVskw
ReuseDWYHZ6Q8AhgvVmbFrawtzdZzZMLN6bXGi6GserKxzBsu5cGvzPkNyFST0PXBodUChqLDAm/
L74Tdi94Gg6gwwMTPQ3dEHxO4E+3PLj53HKlZ87GKJPyUQtgTgdKJ5KTTUAcqbVkTpTJniZpBzLX
dm8XVPc4RFHdDug3OdKn02BHxTtzaU/0LuxHZLEDy797U5rhsZKWS6+Y07sM0AchPtoLK9zljhVc
nBxk5Y3e7OuwCwB/BBE1iRGFN0NSE0gTu5On7wtolQQCywHvlTdqgPSMexCGwBxtkbTw2yI5qQe+
EbDdcyHiIyETFLE+7S277MALBaACEMEYz/hCEkwBSYA0wTxf6uAqVAox2Kbu9aP8mVSpiSzwsyFN
+M/6vuyNZ+hbCuhgth8CApuuR9hhfBZx/NzGln/kMjX4yrZKpKUh/d1BRO6mD4+yf6SmV8oJb0dP
RiDJulX6Zz8PwVlPy27nFmPzRqHuYNOYWkAAfMNjEImOjo2SGl2aJ66Sg8w6NOdGf++RjGZJ727I
3EJ6MTOQ3aRW/EmPJv59D9S2P48yaXa0bc1HS3q07H+4DNIra5QkpKV5WD7Gn3b8k4y2aHQEepr4
+D98iEWlKlP8GuaPHLNpn4JE8j/uQMuoCYJia+qNPEwKLMBQTa1ABgJ10IV/9whC7nFPIpq8U6OJ
muAAlrWRL+QOpQuv8+y7ucUK9WiLRWUx78du44F8pt7Ms2T+3xeTLUtHfE3PrsuV3F3tsgX1LLc1
1uNUi21khDveCFSHKZwolGzIk2mUP25AocwOyfLAV9guMtYEuyTItT8tKiT42zUeO15ql8MlV43F
tf5SNEAiMixA76oRUtGHi9lPVr9m4JbszekDKsTix1gv4kegCZRZL58AAyOfEjfXHyME1dWAxOXY
p0/yVL2rkLQBZ2HB3EfSA9OJ3PIOzyaLtTbIrazJy9SNjZpE9QITpEzrP01L08b9rVJ3Tydm8Rbg
e8A+syOxFXU2fJrC+mA4hfGtASEOqN0mAQKPWDvVYcHXIIEuvzUpkjeh0OtACspd0QDxnVVXxFEQ
4tG4/m20y11hyOxzieclcBx4cxgyP3tBKulPWhkl2TcQ9/AXgRTvA+2dgwOI9rYZ+8fe+RCBpis1
l72BXPG2N0DbqmutODqNpo6ujoO0jqACWF4p2VdNgi05q5rumkqZHC0jRy1QnRevdm+C7D5Bbr7R
g0Nd6aLKhQGsKHrT1RxerTrdfyYPr98BTGOKEmdPwxQVNusiqFG3o2jXaHYZjjUIgRflZS2ib91D
M4BIzE6KYl27efDXoKNQTzAQblt2+lAbKSiNlZwBjMerc716EEJ0T52WfZdKjts5yBKAinfCuT/7
gJJFOCUgl24jNl0cgogLKdRfsg6hQogtANnvEsseQJSApGVUvMpVPFn8wUWdE8iEccQSUcsf6rzP
mYdQW3Up4CyehzSTKm2LITsu0XQNrk2lSDMtUppPuWscySDpzbO+BZgL3wA7OiBVSwFsSkfs4Vv6
OtuqwKW+Hu3qVTbmBF4wHPuG0ghOoMI14HJpm6h5NpqI77u6BM2bGlKDukQfnD2JCY5Paa3B4Wqu
Gzc0D3UXjiv6xxRALTu0akie+GVI/ycaNkF2qzz4gCVc1tLsokymaLZSG/0Pa2uw1IAE3noywZy9
77mId3Ap1Z+7wV9nwDL+irqOZM3DQT9PYQH3ETCzEC3EhMbLT85guy8DB1doiaLWjZkWzl/RiHgj
5sHrE238tA9Ojptnz/HANkUEqjpVF6Zz0CfoY82AUmEmT04OZvNCFZIVeZKD2iJ6mzBTxQCqJpog
yOcVIoAXiiHfC6DOrGQhkOV0BuhsH+iVqkeN2VTDumyKerVMpLr8h96snAw/I2m4syVS+5PNWdc9
Re4QnknLrwsNTKTvu1IPtZPaDsVrr1bkNgixgk7Dgr/fQa5rD6wg3wALISIonp6ARDQCS9mG91W5
riLuXqlJ8EO/Thp7Aneec1zktS+NU6d3ZxLRcuqluY5vl9GZYEKMr03V48bmSKl7WhgWB9PO3WTF
24tE9T+8oHH+jHx4UAaADdubh0pmBy1b2/HkbhZZj7dAp5ftmSdd/szLLLoiKWi7KARahLKUuGtX
fSr5oeVVsLK4HE64eh8R7tj80tghwNYDECjUhdk+2jW4JfXBML5EpQG+sb6JT7FhlB9zX1uTXJ+s
eDeGZb4r1foKB3AtyPuPWZRrx7RjgFdQcscOQX7VAwwZuHcW6vvBE1jESMxlFXAa0wkoOQVIxK5G
m7unwHCCDdww7C8OZHxzrLLv/z8NQ9lgv9lohqdGjs2M9Z/wCoGfFOkKIZ7oYACwgumLcDjfEjW1
LtKf/6Wm3XZ+DxMIHWd65uioZmfMBirEXZigzCyGSmCevLQ122aIrqzMIR8+2hr4mMO0CLfc0IeP
RV2CJxUgXHuaBRWk41WpgZdTNev78nOBOugrTRaTqTg9+xdQpPuvNri9ZnFf49gel4+0ZMLj9Jxr
AyglStE/C5x7ELIFO04iLXiaB+OIh2n4Qo20ZAd6bZ4A+hsy14pMpPNPswYtchBBWmm40+zHwB3W
nVGCT+L3E1JrIFVvyPJxu0zQgQeO8qJeL9MVvTDQcamfgmwzBTjW6G4iTw2IDE+damhYgvoWwHYj
f7SYUe4WFeoterSMZH1rR3ttNI+L7p1aRTZpGlRdj3iQvBle9N62VZdhOXIrnNbZA3EEIe9lI7rm
RLejbWlG0xXJmNM1NPAstOyw2Np61MabUCv+BkxcjFsvVBa9aUA1mFWNZzP1nVXT6/4GLBAVjoKa
kZ1HBBumtudbiWLJMzVWKJ5x8HkB0ljAV5HKKcfZWRw1l+s7luSnsWg10KmrtHR4nDIfUIvQ6Sm/
naS5gUCQd68wBuA82pOUFgzwrtddZr9UrI4usR6DnTBBBFFa6asL3NZBD8pnEhUtfmLMEhkCPlX6
GkgBeGLAiLBehI+GakoHhNSNWTWrfhjCR2qCPo8etUg8FVPko3bJyAVoHrrw6FjVlzs1xCQ1gOO1
13//ObJ7hAmhgwPLFbbr6qaL1PJ7hqopKk0eIWfxwyRDF5xwYAkMAx8AiL8INIzCeKPSIFmQI/Sk
NGaGjEWPEjxoFglAp5k5g2SkEimijc6R7KAq7KeuUCS2bYgAJU3fqJOmi3TojaoQXi0mFjskk3gn
3bAYzvy7idnWYuH+A6groSWkgvTGNwt/2olUlk1oWUOFiwEyXsbCfOqa0UeaO7u4sW4+OaoB+6N/
MMB64pVt/RpJW6GDJijO5iixRXJKAUTZK40Kw23PoMR4AVcSKmzbkCMax9NsvSxIsZ3HY+bvaQVN
/AcjpCArTeyRj9HvgP4A5kDQTnpc5VuaKi+TGhmk4oScmZ3zu5zUmMIhBCHvZdGPfJlcc0ANexO4
GvfLBC0AnHW+Dq3SWS/maGLZn5VAgo8t8LbSBOk5Bg7K6iK6CazaXk25oxlS4FK1OektGy2bA5c8
0pA5BCoa2nPRoZ5tTd0ONUYtMOvwmYEaEh8n5LfuTMFrHFWC1jyCLdbJvDnzQ41RmmkeaTgYfHRP
qKAwj4OY8gMAO0GmbNqAm6WWlBZ1A17bVTiCf2kcJbg5co3vKt14pFGGbFdUR6iJKMeLhkddaoCW
yfZguzrcTMTIoj0tKnEe+ieSJbS4j3zzMIKzoVcGF73UD+C2pPH9krjtrWPcRkgnwZLZzKyotkp7
3GTeFr5vXfWmc3Ju9siDfMRRywwGMF2PqDCg4ncQ17bewPIA2Wq/it0RzihcpJuP/WGMp0OoNV38
AgKA1guaMNh2SQquBVKn8ncUXqOcAtDGbLBZ+TCANU0ILThNDFwQTgp0d4QONLAAOyI/awxV8mvq
zlJD6x7q1i73djXlCEZ2OLLddHEwaLYo2vnNSKUskRIZot4iA+TjAwNS9/5GtJi1WBAgS/b92mhx
ZstHMdnBwQ1BZIIyZIDY5JEOdyk/3YgiQrjBAfiCOGO2TQNwcudDYI5rWkFNb9qpN0qwqvpK0cB5
chM0oHdxqpaBzSFh5xiJRnMPjFPPPtzo+0WU+IBVWZd53pyl+CIE2+haAjrdijtP/YhKiMxIM4+G
09QLeEaABDlObr4mGTVubw8rHx7u3SITef2XTMLqBP8sGPxGnG10MdaPpGGnIPop4dZe9NuGw3k2
IYq0yHjfmMggLq31ck2dVYIwNQmDPekFdp+c/cA6S1CgnLJJa/exLfY0KpSIDwMrPdYnLWKBeHWl
GWoYzVAX5NNWicgm9ElJFAxVw6h02tDCZWIZ3pugMTU32+Jb0exVrd/NXk4JAtJ/fxIb1h2iqTBM
bru6I5grXMfW7/NnEAzS2tKU5ksL+pENMlAfu270fyAvch/JIA+8bkItCDCCIyByHQITLyTe0D4g
BlWAgFvm68bv/J92rB8yUZk/ytx8Am1e/41V3TfDMssHkD/8XfRN/qCDMwVZtH6COvIu2BU+QJSF
OjKhxhEOc7+cwI4r5UHXs+KZJtphFwI3+WkewAFyNBFE8pZFtkBiU1SmxTYBypHH25Ltk9b0Ae0r
v6ZclCezB2bBCvHUAO8cT/OcadfnWBufDdwDQD4XgWMMS4xOB3ZVkbWr0p6ceIXYiQaq2MbcNlz6
T6gP0J5kVny1nVSe+qrKt3pfVutIrf2nfVQMPc97wxv2Ztc2X6Q5OY+0ZDFPu9Me6qrzXkSIpdqG
jLe5H3O8u/hcFRLZDFRJutUBd9kJPxStVa/rqPF3oVFEH0xwe28rhko+Gibp0O574eN4JY3oA5JJ
wPjm26DsVspBi9QxfdI+a7oaDWn3pI/GluaoEQ+NzsQr9X350lhFdmyHEi9f/bADZ5R1bFTDZQGK
sClFkhuv8M9sM9z7aaaoJp+tUEuE+aTvKn1Pc/CvIWMHeUNiQ2pzN5m6r4BOcjezvVnz127Lupst
hW5GOdK+1fYkdlqZ/rdfhsnujoyGicwyw+YGA7Er0svusX6ryuD9JPsXx/7gRKkTr31TPScA5OaV
iYjO1MC1A3rL+66NVLAzYkfFaXQfLRoMSA9BBc8f1rGgfBkL4Lw3WhvPVv+oN29lxRJnSNhekRIZ
723U2KzneVOTuCAQDYAU0B4+wg3u73sDbh/CeNFavTo3fLwS2AvBVru/RDOmCw1r0V95XdZPpEYi
8FVeF5iY3+2QqnDlbJpXhQX6DyOrI9Qvaw9Ngt8wsBPEETmS32hkT/X4FEc5EkFHDZCmVQxukYEn
9c6NGnijaEUxFIeqBux+negW8yaDI0lNy15sCwyUuwJxNwBr9KehBqINStvTYA0yVQ3Z0KH/EGv1
CGjmGI9oEejXkFX6VTJkreVhEMyyZaIwh2xVsrTbkiyKxgFf61G9ueEZkY7ZbbPIiib9GnR4w1hE
i+4iA6NIcq4DBS/WmrihgpGk3S6KYKvITv/lrs5AM3ybFYm7umtybuNLa3HL+sddPUEEFG8Ksnwp
qcYAL5encKytM84O1pl64AC8HdIEcF+/ti1o2+aR0o3iKQIG6fvaQgOdFrxYN6I7czHI40BdadjZ
Ru9tZHUpM3rQIRk7KCy8fKf+JZT556bW+Gurme4zj3pQbo/8Fa/Q/BUAlVs7qosnErkW/G+RIYcz
DQFp5qwq4GvtaYjk42YLuPd+U2uV/arngwWWcbgSyVLHWbRtfH3Qso1jRgheo5zrGKmGetTApWAd
AZXGj8DJRokLdZcZ6pGMFJd1ZAY3xjT3FhPLujszoIiTG1QLgbtbbbXYMskCrTMaByQ12VBfXBWP
T3NkjA94l5pHo9DXdtiaWxo2fZI9MFleaRRQdoDVxEgxD4dTqvIBGtzSAc0Iok2adUuJxFYbjnlV
K2507GudFcF+GDWkFomgS8d18snMQcVCCtSUQW5e8DKOxB+jL/ZWrX0m+dhUWKRTa/V5sY5yPLOW
ddSjddRDAcJ/uzf/w52HezIcG6YF0lLOrTkr+IYyHWDT4C60Wf0y8snx7BgJd01Z+pe8T6dT3jHU
B+rIk3yXU48afTBxQhY83y2yRc8tw3ana4hsL7NkeBk6ob6ZsrQ63clpxwmeLRVyx21H7b0Ypp5v
thMCtuY8uaxfLrY0eOYl9vgvVzcAsOrmEy9raQt1dXYJlOZl/+Uiumgq1xpv366Oli5XATz+6TQN
xppEg9TwboM3vjR0vx5Qjel8dRAX3QCpR+Lw6iQvXdF9m7pRfNXTDG4zW3MemW9FZ2GBI9iZ6m5t
O9WwcZygGbbAdrXWwB9AgpdVFNF3dwKBoIaUrZ6ei645RudZU6pHZFuGGxkEzsHWLSP9RDItqnvP
L0W9cXpXRt/HCHQmDrAbPZREV9oTysqqjT6WNg41XO7roPo2aKBNqYspe2hVQ8MR1IMoP4ieFhHJ
m8HNHpD36Rzrmu9JhNoKEF1S103d/Gz43YpGdybrGuenoN7Q3GJ20Qr6TyHqzMFiBCDovKr6bVBb
48WV7Xjx8WO6RKUGQttOpltZTFW5o5khaP7WBz7tfK0HhHIdZfBOJ+Z4FQ2A6UglbaIJ2JJlPqzT
dtxoPbBjkZ1e/tK2ELMF+MgF6d4VSBvM3Nn8t0fNHVisMPBDRKWUY+k4P+Bxc0chMo0FkIMAlvIC
oOT2jGx2lCGy+uDiXIDjVdGfbVT3tB6NnThHt7BAqxZaAMtalKiH/0x/nnWEWjkvZ/YeN836QKNF
vqydNyCrjY+z//2uZHZRp977dZY9it8DDjSeUIifTuG7r6lujNuMy+moa654YMhAXoP8yP+rTsHq
UYNHPIaqpQ+oOpRi3OII8aaqawVeQlji/2Vk1ab3M/sHfFARz3SVueCsFxzBpPPjR3cz4wIqtHvq
5Ty2Zk0aEnRg2iHF4E2zI3zBRcvX3Ie3NKYOBMcbLY9L8PCiiIEaboaXAgUDDzSy+dSh6tkuZo1Q
lT9ITTvfaRSaX6ziscyK1R9maQekoCUF4OL+YZ3WFpbC6bJFAljMDxZowpJVAFKoo8sCnOS1MHh2
9CZ4TrLA2cQVm7zQBS4YbiSndAISsh/lcPmpoVCI18UQTNU8vukirBdF6wpY/WB5LI6kPgDd0Hii
7txEQ71yE9Qs07D1/v2bz0znH29Z3EUWpOk6Jk7RBji98BZ28xTqU1HUwOYuXyyjEEefFxZQc0Zj
nYRNDs9sYl6paY1iOueuvQ3xOLvOakap+bsimxqPxV2RbAYn7tcdhz+Tlvh++7YYtYk5kFnqdr8Y
pFm1ETxj/9goSJDz8b6cFtFmoCpqPBpW9re4rboz+ZXJ/4zbbXFK8GAiETU3jnYjt3KaXXzVM7U1
jd9nb1awKQaPDTPjFVcAEgy0wzivqS785/axUA31hK3wJGgm0wHuq4fiZnYi+AiAcdjHhjApaOEs
peUjIVMsNpOp+BDEqPZDtUtxoWYcXEVAZDVbXw+1eJ7BC38Avjl3TyotKQ8ODiI0LvXg794qQM2s
dbs+4imiYahObVQz16SqwlY12cQRuEGU3Cx8ZAU1wJ7rc+BMOL477ajsh6WIKfVDXV9omIl4hdQv
93UAdPkTQ+IQuNZQK4TAyzHrgVBJWmRD62t9thHXya2NaUpWScPc19JBeegM1MsGcKRWireFGmJm
KdOw2oQ8R+64mljYWmzZjCDuU1QvC8uLwX1r5fs1MGlRlrcZJR4YQ2vj1EKry3fbd8ZoSEtitdWd
VWDwYyvSuWkqC8zfKHApbaAs0ycuR/9L1KXsGnDN/IhbJf1ZUMrPH4KqBjGHqqiadKQF6LXF10jS
z65aE9bIZRJ/BVOXf+F+imK7smxedfBdIampTx7DWNO2uhPXZ/hJ+SE0RHLoAW51SRET3YKkIXhi
XSHX6ZQ3H6yyNREXSqq/EsN5bUAN/HfQgBIrRWa7N7g+YOza6KcLVxkcD+cI6CInqvjI4gAJqRVc
RnN9B3g/LA8/sPhANSDckeKpzYCuBd50WhB1Xb1HckOMTKRfXOoAmf6OTByWgDXeKXZdMY5rYiEM
LREhCFOPa+IoLM3mdpiblbM13SjbdX5fv/ol4OSRh/Xdz8VnhPitV15If2cMItn/rtCXXwDRyE4V
MWbrDtix8XIWXVj87UYUKqLtAfgPntXCecvjb10QwFEx6nl8GcdvNB8DABx/G5BO0/0AlPduLYs5
2EVhtZCY7umu8mtyvlfcxN8wAXDbt1XLfYYWIXfZAhb3BASpRJu2ETJskF8OekgPuIn5mQP65GwD
cEUiifiY0ESidGg21/VgA4pkGy8bKMRAjk42gKgJ/iJaNzWd0C/UFQ0oKX3d2joWqgNDzdY/5PjT
elkh8p8b166zn91Qxih0y6cPccfgS2BZdkl5KUDKG2tbI7PgVMQfHBjKDCWkVS23hKhuVnB58u4c
TIr7ecFgr3BDWleG5CtjQFbnuiv7jZEBzBiRKx2ILAphcWkmBYRIQ+TJTV4EDoq1ZMP0pvjHNTfz
N10yYrfVz5o5PTCj058IHk5glwJLxklPa/B8Mi1MT5rfoexcCakhWR02lbOirqQuaISu4BEAd33r
AhRFtj+Jkm/U3Mjc5okGpA8BStZzk6+0om4yvEop2awU1ujWQxnAAd94COeoGZqf1wsRaYcMp4jR
zurz7YxblMjOyQHcopiCYyIbTqn9Z7+eBPIGAkUX7FbsqBlmBC56B25c1AoDnjJNZenRdBrnuzqO
uqMAwTm+1YXIkGFhJGt4wtlFqGgLKqac0aOx3oL2UY9C5OrVQ7XLC9ad0qBdp30rRsQCcSqYu2Hp
MKQD4PQzj2NSwJkcAdxSyz3fNnIPSR/hio1hf23h9bpST+cAoJ840ptp6OLRZMPfkP8MBNx6pAcs
AbBl5Hx87MbKOM4qpI2gxBYghgPYVn7ZI7k2PoIhaHxYxE2GR5gsv0e22d3sblY49KB8DcwhQ+AZ
TSI9SlGP07B8sKLikbLWKTW+DbMXI67sy5zz3hv2BkQF44aGhQOU2SqUj6RKi971SZQyx974ozOA
EhV58KSv7NvE8MfS4gWw0m+2k3fbpIvE4wJv2pYtv5labK5GY+xWoasNSC5D5JuaPuiOE7KgLvMI
NBQPdoVgqFKg0LZW5PYOAKUSBUy/Fv0nQ7LI3Autgvt/NoTXWXvNkOixaf1gbwwDRziurmYkOSXy
m5xfCESOIOiUqJSuddFG6wdudrg6BTwX69pOKE1SIgu/22Oj3LQMZ8b5YFAmeL9NkQRKhwVqZK0D
1N2Xs2iBPVdgCKsawP9brZsc4RmFn10ScGOTpWV9qmxKpTdDq5M9pDBuG5tpxQZsP29bLutIRZki
K/MJhczQpd3pKVOTH3zoC+vBjcvu5CTtRrY5sCmLEZxbqSlKj3eFC0wphBtPLPYBz0vdWUqLaKxW
DgNQLeeJm0VvVgxx0FEec+KKgx1fTRTa+KnY9VbXhzh4/BrrZo9qlhpO82ti4F0RFZ7ObhaGvD0P
mQXCuTL5kJq8PY6qrDhrdNQnj2Bt7cU0Fx+DZPmtZDkVeJHH71mbq5WXidio9kFtdOdFJDgwp1jr
fK3UcmtEcgJcxGazcjUht7SNmes4EoGozGt1PEEaVLGcqdfadY+Ly+ut6PTEowlu9jhe0/TctQrc
2KwYblAS1m0PIG9b31fKzGKLeney0Wrqra9MR0AoQ+5i3AOlxALMyYYhFnISuZs9Oo6BCwPI3veo
Tzbp7xp24Tf7aZThWQdGoMfMzPlRBi9+7NffWcJyoC7HDHeiEkHOILOAjSac5yrmPTDimf2uisho
jlTebeMied71wkY665pv47Fuvg3Sqdd+YwQXQHxHD25ZiBULxuz7bwpgYUBiiW1c36qP4s4xcbdI
ps9IsQeNbBX+KJBJsi2ZNrBPZZj8AAuTsxUcuZxr5rB6PRbwo5Ky71tAqXpfR4o0yhSVLPiQf812
S1dZzFJn3PbxZoqdEXgn2fRIvSz4AcDK8koDapC2C8wPp6p3gdKaVd0u2fdhjEeBWj61w/Q42m79
yJ8XU6RuRG2POsCp3i+aInKSXQ7PFg4eKaDOdeBkI5EB2B1qA9l2FfKv4UjyAI3QHbpoGBD0RgGC
o0hoqYFr5a03uSItvWXmbrqbjEf1pr67k9Pwfu1idbFHMt+FN9pMCmOl5c4F9xeE0vBO5nuWaeir
sJdAUwRyHrAah8kBwm9ue/MYkZDwAcVsOE0r9cFh7LEOcdtXJmhEzWJmNqsn9ZuZlmk2IBsAjKIr
KOYOKD6VgvMhuPXmt5FASpWtgH8Iph0u21mTRmqd09UvQ911+1B5+nB9wBpRPWDEj5e4Apy136FY
jyZIRrPUaMojmCCat24a2a4WA3d6eZBxJE07/XpZuxjoRAkexfyTndQIwvi5ua95kT3zXs+eUee+
QlpA+kgiMDayU9wCQjbkXhnbG9CpiGuFJMoXVZiyyyZ4tWzWhkhJjMIXvO9ubKsRVxItGrSAZO82
Fo28b95svGuQjT/tQhr/ukvZIj3NLPoSuW568eC04RcLFZl7GnVI7wc6mJpAltg8URkOgMdbU2yL
qdVXYMI21jfHkvk4UjepDh4TbqzngwkYL7xCRHEWPUxVLHZB2OxCE8lH4Gq34jUSl/2NlvHgC/L7
twmITz8AhhGP39zS1I8s/OKHkq2G3B9O3Wjnn4oY8OBK3gdxCT6kIJ6XG9OEuFDVu1eAptpPjmg/
kNms/z/Gvms7bpzp9omwFgNIkLedo4It27JvuDyeMZgTmJ/+3yjKYrs/z5xzgwVUQtuS2GChau80
2TkAl9+T1/suwuKgfMw9sBDo3Tu7tdfTb7uQnHbBy/PW8v0jmhK+TlmbfAi6KAHOrM+2LV5hN7Sc
FVOIsiljAK2RNgHExBPvQ//SeD/At+I8kXRoEwtUatnXEK2TyOu9x5nXg0zbVViVxtHtG3fLfHSI
JCp8ypgwX/KmjU6ul7VbPF3z77E54EESyK/jYHQooA2mfRvY/BWVsysyMJq+2gKbMD+lRdu+OH72
7MRB9h3gpNM6a8vyyqQ54He8VShVhGJk4I6dPIM/RT6w83iXbO0CWYZqUvn33z+GiYTaluT6Y+gc
9yXr+37HPXmK0356FPixfXT8vtnkKCHcz8veCM9R4qgVLcEnFeBc+jEUsfOBJHXMUWuSVc2Rlgp9
kQekePo1Lcsk4s94Y5xXJBo14Y5hgDPEdFZO3ycPth5oxtq/R18GF1rgfPsmxoVh8sAGwFmOPT8u
cjKjQXUGwEfdHvQ/2vbOnwHCZx2pzt8sisWOZTizj7jjXS+R0aA/oEvCBNq+cK2fy0aLCcPf42lU
wG6gTxe6ozH/c1hahQ/RfrGMABp1VcGM2pyPuToCIRdcv2CKDNfLmvMf4H1qUANclAynNZYKc9ex
tsZxS6NKOt0Akiiz5hsS0sBj5Zk7H+/cSRFvgQSEXnccWz8zGWx7WYzfAsHxIqnl4je59CAne2Uj
XT+MyOxoJ4AQjt+EOw64rFDD0cubORjJF6f3TXK8u51TZ6z2ke7653Z5VI5rXjrd+U+iIVDVFm+M
zSbSIAEk68OqehgknvPxBIhBkkXlaKJFw/LnSGQssh6n5DFKVonnmaA51FH1HmEymJfZTQdVUV5t
0U+GPfSnoMGvjeoB2KIoW4fIkdOEXx90/oW4oQfPSPcPyh5xBeF0/nPruh8LN3Jfy1BMO7sU5Z5N
sMqK9gokbhNdDhMYX6Lm6icgYKHnt8qy4dAOebE2RxP3BiiFvEaNSB7oSX6vDcfyXtuhZGSN+xRd
FP0rcqX8C8+L9OL3bbM1J9TedppHZdQEKzSL8q9NIMPHNhrexFWHK8HFlKxkOsptOgmxbv3GAMnY
GIF7F9gk/QrP+meOY9XB1ey8fpNN0X4wkYzwOHKC2u7GWETT16bN3V2K88KZiC4KKcCH1yGvcHSk
uXGIAoNIK26mHYv/BhOIuUNCqbuAe6i7GFVh7gy3lTjpIg9PimFsgmZee0HW5JvE5Z/jrBr35DJE
wDyVx1K0YFfP+A/UZ/eAznTsBxskyg+mGNW5T1M8LSwwYirfO+As1j81ehjwG7YPDRe8n3pJClxl
5ThcrhYJzXxkfFdmElr7RYGw/cE38e3g4uG6R20OIEWGdGPmApRbeRSv8NekYnCbbprIC5MVYB7M
SaWQoMcZ7TOoq62Rv/SKPpWrJBP72m2sf+qkvAy+X/ydlvy56pj3VzHkrzwHaU9Ri394X+ffXBMN
E01n+/htBMhoLUe1DlgS7Hq/iV881NpSUpRWEzqdFLoyP73rKH+6rN512vL/z6+OopWrcnXGdROg
OqcQfSEKKSkU24PWQPPrhXjRWleZK69TbgckTzr/TY5i8PBf5R4w7Jc4Dmf3cSi+KX0wMA7xnvHo
kVoWnbGN8acaPVIvpNCr33XSl4+EZ0iWerX4JWbySH2Q1ujET1qXDr19MVFHuZ5QRb4emZl8qZM+
XwHerP4Lj+tzkkaA8G/DLchMgVY1AUitKzLzR+YD94hP1Su+9co1Y07/EVf0SI2lYHXuow+22Xiv
ST34a5al5ZPN6xyw8+N4bFKvfehxtbaJm3j6XAT5Py6+d34CICkIu59Ok/3Em3r7uQt8sbHqNHuQ
z/h1x+FrcOwnA4WY66yw3C/KHb/rh/VPUPiiOxe3BGnSPk9OawOq2KnWAijdH6au7nYx97ML6IQC
nD/s2zgOj8UXP+/f45jdgDgVsjGmQLHNFDXTIWzRHA3aSfFV9n0KjkjMYi2T4Jv/umiX2X/b3Wn/
NR7ZoTEWQGKdW2897gHzsvBT9CMByVUG5u1y0dYaQbaunTctLRctq0ZgPSVesI4mkKkdkbevT1WN
Snd6+0V7MWCdE/za49p/T7zmNCDh/wk9wuy8UJ277VUOCcMDWfOpu1Z7Fc10nle6BjwDjvFRRSgV
uvGRprmVNcMtt/YiRWGIdE3budqNFF2XfmpRYH4TLhIX2o58ald2aNFHrRMHOXsDWPqjiRLKlT2Y
/NH4KvF79uiZwNcngeem3bHunb/quEOTP8naHL9/uMwfN1moWLKNvOLnCNzs49DUQbJ9iyGmOBKr
d//ZdHHtGbpB3ak54l+UnGngOnHuUjpdgr/uTOtFPUkXifYAONHmVNgHUix2eaO8k7JXJJ5N7yyW
SDRbolOQO1nX8xrpkaZ7csNqQwkY/FJHq7iWw0vUC2fnd3F1ktzLH3G3ItbpNDTfQ1ZtKAOTNQ5K
vMXUvxRJBIAncNlTLSOux4oEjfK/aiOrXOLmkNfurKbSRtKCRj650Kyl8sdlHUbmKccVBzDYzNe8
Qv0QzaRdvs0iPeuLwXyl2aIF+6r5eme3RMmj8gTKyb8FwD7XWWZZOI4zfPdSdiaghA6XIVu3PbPm
hM6c5cHlCRpjJS5chQmC4LEBfF6Roe3I0UuS8ZK7YB38RJIK3W2z2KhqFIBO4CwlRY9b+cox1ZV8
/BTpzNBjb3HIa3AjoePQIuryF1QCDC/smUjU+lSkq6oH/2BUMXfboQPhksUNOxuZGaKNg48vZY4r
i843zX/Yc6mZgRefekjFFriE6pT3oGLVdSBl3U0rEbniSMsJX8KXycMze9QFHoC/v9WieQGltyJ9
pLpgO+te8H1unsEZDHLHtsHvjF5SSTANuTHdiMhJwco0uHFeqoe1VdV0t6LfYwmVoO4pNE3UMAE4
ugYU75TK6qlCNodWOHDPK4I09/J6XjkaCv13y/cV6d4tcePjbWKrkA+qLp+MqY1eROPU5zAAhqUf
ZtM3LW+KKHrx8+hz6IXpfkAnx0PB1NswtriURjYWWLC9ZMZq0biOCyBGsMetF9nizFQEtEMnzmYt
KYBk4eONCvyqu1Ql/mqxxjPhbT90Xva70f9tpyKJ1RGQhh8zlL095Jap1tEQO9t52QxgztYKHvXO
IZDqx52cliW+j0PkvS7SkSUQGvzhoLFOn2Le4AwfsWZFSzzPxieapdGj3wFpiiShA/Fo49dBjcgM
LaYjS4cDmuSQG9UmNwqcUGWSbt94BMsm/RRryqyZCQuZv4fCyf1TqGUTsWM5kNUe+O5uGLTeZWDm
8IAoan5zLNRXgrbzLFxHfaCh8X2gFfYdegLfZTYvPntpXiBpjqv2351IZJn2m5PC78FZ5S5KFjYF
LqPXeYkqAfxwUL88T0XMgLOa5agCXIRoYwVCsQ+8JZxOUTD9PrApebbSXB3I2BTRm/JuaZodO8rS
35Gc3Ofd7sItm0dUYU2WN5+DNsD1z7OPt8BdWjoDel2l4XloIHecDbNdf8eRzHwpwOV3KlMFHjK9
tEwn+ZCAw3IockATV6p+bZnfXs24z19sZ3I2o5huXccAwF7kCr6q6Slp1d8dR1fBKFT34onR2iRD
mu1p2Rod6gG5GpHShtYGXu5DE1rPtKLByL8HLIg+osQJepxrAdT4K1he8bdgsZLdy5+CmS7qJgfG
8Ho3oSAHPQKoUsBvhtGGqCyrdBUwrVOOG0zHC8y9zytkhN8VNCuYz3ZjhYf+jfOEzhA8HRXSJUL6
5zki6VsTxTa9aLJdIGqJFA/IvsZRgfDJiYDVzfIMRXwesMXQGAoMQq/AlOspj/iHyAJJiepRg4NC
YcgaDZmIL2p+doIK6BdYyd60u5PboKFQhFa1KtEpfyXjMszqaM8NCyndWLbbeZt5B7SqaHbAlu/q
oahPU5ZY3alGb8Cxlc5x2WveG0ehbBu1ZrCKc2Dtm7XzaJW6HR5oRu3K9A3NpQXmehpIY2i1yP5u
ccV97kBg3oJqTnvogcyWJUo5wpWs8ZoL0mgYLqFaAZrrQhQnYFRk+7gv2YpLgVyjHmLZp09B611K
w3WACvFLxICftu/R+Loii8UhAA0r6t790yIqks44xKEHmpYwy27iCk9+K+M0OgWpa3vASwFsbm+N
Py29jcy0rB7bEBRzXn7s8p57qxRH3lMLOGEKT/HoA3hS1itvQD0lLUmRAVvgPHrj85QkCEUyrxHI
4+Ceer8EyKRiZz92zk3jRutpTLs9XfWWfY0nLVqR51xYACTjRwDCr/G4weOWtHpJtnRdjF6V2WG2
oOXo89mCzCjGEvI9htOPL4kVGJ97G7nTTvHws+gSwKDx1nhS+cB2SHfLS5Gr7hQZXX5wAMn6gOan
fNsrT3zEXTxyCQbjXzX9MajR+29JlhQr11PDzoxi/tTrq5ewjJy9KUdcatJ9TFvgCt7J221dhXaD
7pDyKsSYXWat6YG7lCKgSRi3N6yAd8lAjmEGeOuyx8He4eJVPd4MFk7zY5sGO+lPuL4dh1fXq3pQ
koUdKoSQWsFnaS+0pBnJate/FmiYA+ia9BqU98BunpLhoJ27IgoPRpV/WNxuTDJV9ucC9SEK97RI
FKG+zFBG8WQkDSgoWhH+ZdTOS4yu8Jc28bNjXDftrmuq7qspQ3DlFZuqivznrgrzl74NL8LD5TNH
1/9LlHEXKTCzOJAyGwEhPjYAPoqHAhgQYxg+2RkC0ko7vLuTvd1MAMCvkvIQIvWOJDyKcKtYnD3g
PXzADYH3FMf2Z2syk9ewic193cZsS8vIQi1dklf5Q2cNQH/t7BXXZgWqOM62QNaajusAEQHMmBVi
BxsoLhfB3XOHJ+1TV1cd6p4S7yoZuCVIVqAx+Qn9tshEKmT9aUmKkeH5BFDyb5m2GFgVHus0/sZ0
oScVc8oyAvWfQ2Wj1jS6Jzz+a76mSlCykmkP5gCGXFg+lYoDFAWupJ6dRtSC+Ns5DEVcDGhGQ0VB
/7xLPtrIW0jgbFwHKm5iDv669RDLITr378u0E0Ant/IOjyYoYhbF5youqmI1W0fur2mCrPO+Hsov
wou9QwECnU2ikeAt6bbgC0f2PNJL3OR8bybVPpaFL7/kn5mrii+yC4GCZsb/kAeThrgJkJes3Sgd
gLSjIeYAkjf1NgBi53rSuC4xuo68NRusdD/54hkYjtVZ6YG0NNzJZg/S4BcIrx2L5SzUsWoUdC/y
2UUk/ATMBG8f2mg6Wnt4GBYrfxzCs2Mj6zmVg7mdhVWBezN0w3Xpm8Gtxzwnv9nCGwCaaoAMYI++
2PObbAlO6lvpHB2VmuGZosxroT/I8mlUYyMnoW1u/ElNa9LMjiQk74A2nf8JrWsod50hERbGyH52
Giq/DY3hyRst9zwGw8NMJUiywAGGLfCcz7NMjYA/iYA1v2m0G/n+m1ufK34mC7IdmPCQh3UFgNiw
GQ2+x9wzOkYeFhHZ6l3JHTgvxhmUz/MzkR59lIKmJ18DIEjbYOjk1o/ERU5KSlLTjBRO6Uw7R0Th
nLJeFOS7LBffGM2FSBQm+ynPgRh5t8cSPsGT7IjyZtRE/XqKzx60751b4rYebkGRnFwCLB/8TsYB
pndu3cPdpwuUi8+zeNEWtajAboAbwvnLJCiHnUI51aXRVxCTjIZHzz3M9wuoFwKCjh+0GxQBJyAB
xZkbyMZ2j2/zo98W0NKdxWJCfiWP2dpRIKmlL68QcFSrDPSge1rSQN90AVhuVomfICWvv/0K4Yhz
l1diZbr9o+vLCSgibva4DB6LUaIRGsF+kdFsdNWAgjHQuC6KHkzwj+YU59shSgKALWBJWlKULV7y
fBe8MnceKapWUE6df7qTTwZ3LlM+bpYYrMf3OxrWnvkkywcKO0Vnu+zTRy7L+tqLYJMGbfAIHtrg
kWZB24xbXBSy9Wj0UwaWMuMj/sXTabErVTWd68q/hPYXnjbTIE6VQhbQDRsQBQZA278ug9k6gKo1
U4ZbepzO9qQBCI53kCiSCDLnzTgsHIlLafBoz87A8n/zIw9van+UPXhFTBOd9yAEtbdliB41AFCV
lw6PcefI3a640NrNGrZG+aK5Rn1vcVkUrcngvKxJ7SurOXHbWJdyQnseaqLyjeOWaGTtfOQQAzXi
VgfFWOd2AnrPgaY0+JFtHGOF60Bt2LAAhjRdTGiGArNfIewuqcR60S/mvGfQxGAhQ7EVP5LJbH3j
TtIJ3xuAuNOfiNxnK7CNJ2cSjpPxNIYuvmnIcNmCoZzUP9B6/ldJHGlM1MvtM4GDCjOqHi+vg+ue
aWBG7J1S6wsp0TddoxUIf5QAj9MmypK/prMuNYJiJ23rJ6mdbpwA4a0tJ49v+xw/IDtOqoujB/1i
Mg8tjoxeVPanO3mFmuwbs9lBywaU0a6k67X0dnO5i+l66bVtg+TgiYyfFWAPwQBg4t0uBPnoGaRo
eNOW/YkUNCx2tMxQr1ahIBF+d2qeFmhmGutqTQqKN4e+M1ycyWZZ1vh9TpE0AYLhb5/qJgp5kJ7c
MhQMbCYzvXCJYusu7cfXyALYQJQ3wylqo/HVqr4oVqRfYlA7XPy0TtEHATHSU29WAn+2lwlQsGvl
4bzs1Cr8CtbIHpwpQE4NMlF/FAXuZLWctwBzBbwlWNX0MsuKiyPK8WMi++ohRVJqJUHA9DUd02KT
JGD7E2FrvCbWLAYMVXTqnGDYkBWAv2owVPFyPQRdtTZ9R13Gsf80BTk6a7q4AYQ7BpLTkIbN7ZJk
RoATuX4fX8z+1dat0H9ZN6BQ01vRQDvQXn+SdfkQH9opfv7XkHcfqRgMc4ukYbdaFCB7yjdZiuPv
9LEENNMJoATxmYa6C/Csbfv4TDM0l9sHF9ylpAzaX2a0bIOqKVAGD+GdG8n+5LLYxYyrN+cByEEH
p4zmTe7iLct4RGErAxGr0Rj+qetr/0SzUS9pVuOpCI4AvZ6nd3ryEZV/620gjbSKzcre3CnI2LJx
Ukfn+q8NyeZuOW/17+Y3ejEAVNdAm/wW9f0AT8I18KrQPLcd9RWAyQZnZsDrVGeShigUmGez/o/r
XEdqKhvAO+SeUE+DNDVnLjlQPB+MZqfePaRMIIMt0NHcKkCYu8oBPjS4ceW18Xq8qb1rZkPSWIUP
wAULeFnkQzIawCoNRZoHyR4QGPEqboCRKPGtukLnZeTtTVYcK7Qenxu/s9HMyoP/UYsq/dCEAeqY
khG9mbXqdpF+NV/ONKgmiNYjKCLnd/ZFkRu9XKPN1pgVaaNQlh1xL8CTtrJ3hSwUmtrByQDKz1c0
eAfPyHehXiXN8IVeMXNNS1IIFLEASdP1dk7C/NkO3wDfgmqqz2RGcjVcgqaKnmkRJyO/WFXwONQM
nVlTHrN9Wk6gdtG7kIlh2M3GCvx4Dht1ZYGK7jEHyJzxGABFF2Be6F7AD6Hb9onrbStNEACwEsD0
2v5HVjD+kUTv9oU2cBS7tUcSG4ALI7jldLB3exEF9QOtyN6y8cNO+3mLQgwWbTEmJRBdhd8/xs6o
kGltA3SUNN6GD4mNKqt+Ms80APHTOiMR268blrnrRXFjqGo7lhtS3UgXJwN94We789G9FI2gA6lL
cD6ZaLq6NnVnXzvQba146pdoDHIAL/auoCVued1LUH6kBdkvVjQLwiHc4fcEhFJ28GOqJ7aj68MF
OGWGVFmuIQlxRQTDqfQZPyy3kLPd4ldoiAcxikNrNWhAqBju6FwUH6EYZki68810sIdqEyY+W+F4
1p2NaEydC3kZ5TSskfhPkHEFpjOOUxrODoycwRkJADB80NQMn0QCojVS8hTcjZvFjmboXUKBxbsv
HEqF/7YmT7IdMqxDsa8ApnVNjPIhy2sF3P8M8OzIKaE/c2y2vW2DVsxymwMr2ttZ1ETtLJPvszu7
8Xff3mzxSpF336vJAEhEZgc4gRvIPPotUN6M3v9tXbs6cZTmKNoj+6iz1+i4IzSSUiDFWuMWkVas
GnDLFYfZdl4KB9nBCRQ+QOxF1UgkUe1ZpO2RUEpysAydWlc2qxm0ROOggCoIBJl4Wwg0aUnEcO6k
cGTRG+0cjjBPimkAVqHA/06lYnZEUdFrja5uAeLw2Ae7T+2vs7QytqPGlDb0QIqhMnboW3GBeO+8
id79yWCRLzFI0Uw4ebzBivpD1Z2Wdto0lxNwoYrsc9g79Z6aX+96Y2lJisWNZNprNKTa38lv2nHJ
Tgjj2qHI6kBBfFF9tmqN3qMbe2dbmi5RLImjUaYGJP1vGubS1NK1PfJILXA03DTV0dq775abO+cW
Hc10oDyv5HHuqJtthO7PA68vct6amPu/m/DF/4B0eZZhgQYREHaG5fjWXQt+lVZmjyrB8MMMdIR6
wXErffNnWQ/8m54g9cm/xTb/iYyu85IYw7gB1FB+xLuD/SEceAZ4bPAhNnX9KIdw+Dw1brVjfb2v
qrJcL0w0M14yLgTfmGncqHY3TZiCUe53BOY73prFLgBy69bEU3vd+QIki43v7arGyx84cRrTVHCg
LXGze9OgbAJ9edpG6JbzqAbEaMQHVBiAbJSoQBM8Zi/u4PwINSXpTD1afal9wCrRwsrQzmHJSpxo
iQ6adofyunRbmID2LTpgAKWmyp+qUqhdM6J3DpUByF9IA5gUJYCVLIs3uC7z6ut//+Rc5x6iCoDe
AO/xgQTs+bhcuYNXqyJRxLjkBlleYXmXnuFiBoTJ5S4Dt9iXMmNoCkIjj50oMBp5FuDpjMIFK5Lw
UA6sxIcZrCwHHswZlawfWqpRsCbpnTtHPYeJJZ/8EKXnNLPqCR0Z1EoFPMwnTw+kcFD3xIEL7XfI
ya6CFPv0os7XpHSbMcH/RBV9cYBygvs4vQRtEztVbvsc6CCiVUgdAUt2hUL14Ql4Ic1edB1beQ7g
eFfAXxaPcXckZaCv1KW+HTcKBwhZqHQ9zGbkpnr8QIAZASrNMFLuo2Cz2+JraTcnr5qD6EpEr5vC
/3+AWviG/z8/Ft/lngH2c0/4jnP/B+UhfcXAry4/5k3cHSL9hi/aGoPiII+cp3q9aJxYv+clxZGU
i5yW3AeK22pxA9Uu1uDdwjjPF928RWEC3iC2DRSovW9+60X2jv4If45ie34a7cigRN35PmL1/C9A
WwI/eqBHzSYreFS4/3xOou57kibV17bvs61Vo5qaliFukgOwQva2zE9GzwCOpa2Ak5mgAzZkj7Lm
6eIdVxbAzrR3LVCrE/h4vceNvrmaQunviaptZnRrZH5ko4ejta7DXhTgrkSmMDcvi7ywOUrFG19t
SEYDqycQh7S4pDczVICTbN7HR3H+YpfiKv+YTThILCR1pM0NdfQc37gs8krvU2ZAk1xY6jorqGgf
4NxgH/qcA67DVyPQ7uZ9muojsIarB2kiE6nxVb5Hlviou0BevCRRxwy5ip1hetk3Ff8gfeOgA80M
xufWwe+VBp+RelB1Zq0tz3D2JEuklT5qCyLaJVGlLfAr+2bBDAnSoKY9DFMyrRLHA/4TAXba7T/Y
Ynya4TqRp7tKf3zgBADqpSPbo58H7eIax5MgN3kmwRKUs2I3Y3hqIM+GWT/jkdknsiD5r7CzxMbz
P46GhyUM6gjfQi84oUvoJc7voUmOd/PYBFCkF3UTqqtpZBwlvaBuBTd7Ex2bKDIvs2hWtw03LjTg
nBhe+upIi9IBuAveBa2t8KL00qMzKoxAi4GjdILrRS3SM+d9dicLkD44+wr4J7+sFgOS8bYDMzxN
aRjrsjllgGoE5JR/UFNvfKsBYRIFY/2tbLtpjYsK+ymtouygGKiCPLTJP0rQEG3Q/pC+4rblxRxL
NNrmQPADYW6679EIAdQFw/00qcLdoVfJ2GZeKD6NzGp3aJ0LZq1yQG/UsLHcsQDGuOhztnXJjR35
BgzX9qPTDxsHaDNWKrOrXVrptYk5Rw+qnpJwari3Vnh53Nhhlc0y0lZ1AkOyab1gD87p5GToMEus
eabdelE2BztzPi5KCtdMvf0WBKX4IBus1+2PEUio2wbJkUcjVgGom3PzSzHlDNe0nf1IQzJa7SMu
0mcDsm1REH+cBP9uK8t3V2Q2pTzdAi0m39wImxZXoixUyYFsEN2/pjaaJpLM2xS5HE6pyPNPdsdO
1A2TjdLboHRzABCOkX/KkEax8Up3RvtSsfGVmjajnfnnIgzcJ4VSkpXqh+gvOUyvxlSiBqA1jCOa
7uLd1LXZN79D9b02IM8J/+rZk434zkIdaYTa2+EVeI3e7BnifXAXWXg+aE8yIM+yjdsdB6uLp1Ck
vMoUQ8NRWR7bMQufaLBLVCEL0BzUKlX51kYrBxiPwHW5mNAM7yY6wWg+4MGKSEqF+X4EXDhAhifQ
Mc02hfFXPaXWsdP0CCRKq7Q/N25wJdH8KdLYcdZADxEoyPxlF0iR4NjAa2kd3AKkSPXkMrZ2G884
12ZqgrUCaagVKB/QjVVqAUlJ75bxNrH69riIZuv79exNUgqR5umHVpPdkWgCQPgWtSw4IAkghdh6
qNzSW48g314vMpS8qzMNf5IZGlYEJTTnWopgj76hsZzjkccSdBJIoS6y/45H2sWY9r1bJvH0muBb
6VKWMZ5+k5uagCjyjAtOsvEpy/wtrUhu96MxK0lmaDOatWacnADBtQ2cYRWFOy8FFWyJd5nzkCTh
PCOZqxU0s/wgKlZ36j+53MkEOuqKVel41ToaTXNNaopIsSZhxHjrB0I3LjmbMw2+hg0HA5ipm/Ah
pDXBhC/LxRr59QQFMHGyITt0jtmnEofob3j7+WGHYf9R2QH+EtAuCgq8KnsFljkqMDlSWj4HdHea
oigtGt0PLsrA9/GUpIDSDuwn7qFwOy767sfAnkyzdf8m0wbFAjemQpR8Nk3S8N7USoAAFAPSObPs
dIXcQISnuhkCowQlSDQrwVW5ZUPB1ncK4Jbyo1uJF7IFV04G2gXta/lf0OIcXGfRGPUPgDedTgMI
0252INNlh6zFrdoioxntkI7+yyJfPhd2sUAqdCWdcNKcr+7+DZkK5TrIgae9q0oQ+QJQ6qr7bU8E
bkTISKOGR6JZkIpZuYgWM3BgzEoyXeRk+3tYUpYpYFFo9q6csZcW1/eQi2hx1V7TGMhTZ6CCFveI
2QVfeujUZyi5KTQdWM/FI3rbkhclogpdbUBLIDlwjR7LoRmuuKPz16gurM4y1gUeNL1fE+FO7Wsa
IFLR2guEseUgmUIj4i+qoIWZh2QzhY/ntsmRO/FWJp1lfCK/Gl31K1DfxtGR2+FfqG4ZkmjdRMhO
0HFmQCHaRZpsnaJ6+jSff+gotGiFiox25fn+bDMfodT76YgiJF7D9nZXeivehWo3xKX9JQfEAABv
o+oaTZb9ZULqFdffXyJP4WeBssUVWXlRKfd/ciItrmD+5BRoJ0vvNHGc21uv71Ga/YvAUaGy8uQG
xXYgKlpSBKbmcySNg8abWGcSEgB7yr1Axh8wUOD9Uy4OWlHcnmhGg0oY/gyXNc1ibVjzBhoZT/vC
j8We/GbZzZTM70Jm1tCc7uPO63mcoyyuSnlWCmTuP3wSCp2EHvL8Ye5vskQFD7VtPbHSAlWRChx7
RTIwFKEFp7Sz2YRkswJAFeehGE6LaFAnloHYFvUFTbCehNWdi9IKkLMFyh26wWPA7krZnysSkn7Q
RmkZqGBNKjPMnY01ht2DnfX7PCxCubLMEi9ZLEDrWDmt8ZcCqDeOLnIrsESE6vgnLyzQou2AiT2x
gQpcSjc4BlGQnSbHuR3+JFNoxUUnhvlmR8vFjRR3Mh+nH9RgIEV0pyC3uz0Wk3mPwroEzGE78BLW
p9iK65ONFCQoTvR6nqpQVKcCB4h0RQaLKS0XmWBNYqxJbYRG/Dadg5DVfZAbK6vz933BHNQqCPkE
3MbiiDyZXLV0dtIyUiR2jG+CCqQLNZ3ttMJjJfqUI3Pl0pmt0YrMdoC01gC6jQKgGR2Zmn6aTjIE
2LBMGSo2cK38iLzVI97sza9ObY0oCGTZc9MM3b7O0uFkjEl6BTrptDWBrPcSCxfPjjx3foAkFF9q
aOjjRv/R6uRPheLdA1ryUE7aCtxAoQnqx5R28XFekgb42t/jfKxuZTHYs2onH46x30+4uNL9DL6n
vnh1wdFThngkivBm99ik6tPk1OzNn2R+135U0ZidyJYGkDwrEHzbz3UmmlleVPnpv/Nw3PofAF9k
30xLOD4H57nvWsbvKKaxm/UOOBjrD6LjutKIJQ8DTsEPSjBwzQLpatPppTOUjbVxqjzdiUEKVLDw
CeDIWkX6yonLA+vMvygCr4rW2viZyU+Ti3ouNA4Zc+w+57gfz3xgNGz73vmH6/5lw+JPQtXhydIr
FiUcWVHMmiIb9qk3ViirC6S9Ig3ZlJb7ZCGRd5oVJAu6Zti7E/5+C9GiNvQ9dFt8RgOvH2dXs542
vWsmX0e/dLdFXU+nGhAfz0UCyILJsOUPGcUnEUUWumAz4DTzwDyiyrX6IKUoZotilE94thSfa9fO
gW2QxngZsxpcF/LjKPC+SDgty0B4LqxMxiuzIlTyDu6ZlCQHMh3gE0FO2V39Lec10AlJThZd7OPC
TuzciamrGdmDv0GuF0iUo2p3uHcCjk9R4nEqYp/tO18C2VwLl8cmzfzom+pS90qL+t2AIuXZ1O7u
7KsJfCYUbd6S1K7xdQkCJthPhhm8eFXJH1IR2A8ifKz6wbu6WrKIAV6MIsUC2C83Mm1PdqOanSgC
DWjn4A8jkBg3sXYiGbeT12bM0yMpSQRHELB4V1qUsvFOSfR/lH1Zd6M41/UvYi2EGMStZztxnKRS
mW5YNTWTQCBmfv27OaRit7u6n++70ZKOjoTjYJCO9tlb3VCLrhhqMNaQe8MDw1pQj+bXV6PPRFfD
scHH1ciVOn5/xCgKOqRTZWkKSE+IGOinrFqai+9Z0yoswMEa54dN8ZCxuUEWsHGBTqQHBxc1qShq
JDUzNiJS8y/zxMiOOOkYm/CJesEDojqW7Z3D3OYOkZX2rtRmvbdq70sDkRa2oF4qmC7ydWoDRk9+
eAH/7mamj+dd5ETb81xRXSFCKYRcQ2tI3KRzOmTtJ3rFQrDAEavVTGhF2ZPUZgVSwStHgnNuos6a
Sa7URH01V8lKhSvzS8+LiZjZgkzDrrZnZ7oAzd02SCEAgkuCCY+/0yoOWyow4eg56kWWq6UgLQrJ
pvG8/nQl83lFqECMrFaZv+DyVzQmDAvOXtXmrSdBEyOLD4wCoRWgR+jcIlMEvIJW7yz8QjcbwbMU
2RroALPBui0LkMgNVYlM09G8IUBnaeb5QbneK7Vm4Cf3rTcFfBS2IXapkeYJDOGTXFLdmgyxil6Y
HMSRuUH3FFRgdHIqOezyMt0V2HGe7BIYSTPJ7i2wIoI7BmK6EIpO7Y2TdeyxSgR7xNkEh9bQA1kG
CBxsQQkyLqlZTg7SZm9WK+NbMlksr26tLHrxopFD98Ru7GVrjc2WepF8wNZ8hJxPJoxoy0H7M8Mp
/QkWecZGzkDL2sSj08id3TV0kgCT5xnO46iDinkG25QPLA6dXe7H37jA+W8K5s1Hr8uGFStAF0jN
eLJpZ1h2WVrc91k/PDYtZL/AQcIX1Em2rIRmep2ofg/mKwNMBH20kI2EYMFUdHHzUXOqXklsln+3
zz7Jp/d5SMMgMTXPc9V99jnPIBxRHMY+sdaDB5p+oQJg5AezXoaIP0fLqERu3EW70lW2bWRXI4N6
6j+3VTfoB3sS4TnPAUoE/VDxMt2YADOvDQlG98Ydv4JJFMGCVoxgpbLz93jMHqEXWn/JJNO3djYR
RE12fKy/DGjcP4S5n9xpH2k2ZK9dxDwlwkYnsKAbJ69sAEBE1uT7gP8D4Pt+dzSlC/0rK/xmR11+
+99rEIbA/9Wxk4UDJ4gp+AJKvdyzr6nUmTslPbuyeex1hXiu5xmHYip6yw4gykLtBjk7QO1uMn8w
DmSykbOXL67b85i5b64PTgqG2c9hVJOtwNi5ny7VMLs/z381ZJ6NLkqjr9vUQ2P+eXWavSuhreP2
9cYAOfomDHS4METDQC0JMsKPapYX4ZGsVDS+Mja+bT/H2kIo0Qad1A0D5Vx4pGrtKoyMssTfjlly
R0Nk0YT6YR5d4DxkcNvNjARoy73IeH9TZxmOVX+3CDiAnfy708TZqfUytkYWrdrxUA+vfaMPhVbm
F/C7qFMb4UdAdnLTn26DUR0sAKu/YDl06catdAlpIsQo6Cma2gBO+2Vxa08P22RChUVTYXRgTp7s
RsmqnQVoJjKsceerNMoOHGqsi5rOdqkNsttwMf9Qzm1yp18Gg6LYPIaa1EE2nP2HC/otneemuahJ
HWUGGfKh+2VZQwvFUBl9iXWjHqBOtmi5i2T5qKvNlQPqrA3pM6dTL8s6YINi9CZTL40NPYR90xIC
glYZfuE8jXdDX3fQS0AzsKwQx2TVjapdvNQnUz9Ezc7rrGJJnWTz2vguc7hxJBPA2M4Oby/Q6dOU
nb3sAZZmGcuXhZf3L8AEWOuwQUZXWLD+xZMtYmgyae5st9KPuHnWagz3HAfgr8jEkRsr6fODr2P9
AM6jEf9V3BL/bx4ydKPdUBnmbY7TvxTynK8JSMPWVtECi5+I6hYIf71GXlz7EivzwZ5YP4VUs2vM
qmid9/LSFc/s2bWYWD8n1wZslwNvXgDEYxvX1V20jPPBhu7T39tRr5CzFhUHA4uzJeh1rQdrCN1t
aHkjMqpFivzJLFuB0zl9Q4TsWLie/asFx2VpNeW7Ndj2snBUfJ8Y3N81ldPsWDwRzISiXVbITv0m
hdhoXWc7F6DpVagBRo4sJ4KMQs6KvSuzHdmcCfRPNT7VqGlSigAZqXDb8DsHp/WGXMgEEUnQyjig
iIS2MzICQBS1J4E1IlLoA/O3jW7/c5u6yZFsIJJL93UoxDH2Gux6161jgqWpC6ZboJYnkZb8C/iV
99b0mw4Tr9wpoxhxZub3rzjdAhy9iy/c7MktgF7VhRso14GTGeJ1iBfnbjDBghBzz/vq2crZuRb2
5qOpxNcY3JL4Svp+hRRz8bU2JNtibRisyoGJr2YN+YWmUNWaxpppam6cqnXXNDYPNfDAUMDYUG+m
sAypygwK3NNYx8XS1gdibEu9SCVxV0MH2k5qaojGrVwTwAjpt8WaF1BurJMa8X87nk7TpqMAi5m/
qwXkm5BtNp0IKIOtKhkYO3Inx3nM9XBqJ1OKRwJ4N2LwoA8mpVxJurZTEXOebxD4i2aBW+rgFdDt
F20yAiBeLUiNhTg5eN5tWsthJ2pBXrzZluBSX6Z9Dz60qbf+7O2nXgbd9wsNFxW3m7KH2Mh5PJ88
EBDBc+lzdslF+KVKu8vxf78+KcLEduxsCiSxCGVuAaBpXqI2x2kyEt8RRB/rl1IenTConrNyHE5Z
b3wja22Dc8JKXHtFTaSRJWAUStz9PCYeH/u2Ce7HvHKfbNCj0syp7y2jOqxUus8gc1ROEhN5oT8K
VSUIB3sQETl3YB8IQQpqG20NFhpy7y314Zl5UXp7dqcmuZxtYelAo0diSTRo+41SFTILJNpJFuRb
agrRPKpmYudyOud+8qK0Bx/kmBdekVvNXkMknHvoN8xzkZdIEBiIfX94/fT6nKufUijoiuRFzX96
0eBcRKd+6LbuhCs932ikp/wnW5sBFsZ1ComRz7uSbtL5fiVjRbfuuV/4XrMKGrxbaNrZM5ZcAnyb
uosOSNkvgDI+AmDJjyoyxy9IY8X2L8rcFXXWo+fct/m4ihokZSGBqTFBYoj3MPV2ESAn2G6Fyy6a
TiV5WgLcIKE+P03lgPt4NQLUuiXnMnWc28zt3uappstWRWofHTf/98vOnZNHg2jixaW9XEA0ajCM
+Y+gK0yXbxW4jp0ibQ409E+foS3GN/L3pnk//3zRFfGdCq19MwGF+8prbqhWTc3/tnURMu2xwESe
3TTs/2vsn65RVPgdFGmWr68u7hKemYaUogcCyKiRKOUlWDZ5dXyPOFn0iCDAl8wW7uto5ibixWOx
7ZUAb0SZp9ja+hya2XiEmticPlIBYFy6tOw42dVxglPKqowOHAzUx8Ieo0cdQSXLNuKNnlpkQhQI
e8I0sEGEi0lk3BrIOynilR/u8sQFjZzTlltoO3o/irb+pSK3fh2ySiFuK4Yvho/Pkcu8PPHagQYw
0N83HUO+UT8C6lzjAPdOuHhxNLLOHisHe+Ym095z0pugjWdh8n3s/VsNsvdw8b+upwI1fomzOF3X
cQk1X6cBReh0HhZUIx57VAWl+w8QxcmN73rFDRVkpxrPo99+526qeZ/e81wVj/t1geR4C5KdS6Yi
ee9akbODtDbbAXRS3Dc5t5ZNqap3SJDt8bbzf6lyvC213b9BS89YRpDwPuEvTPfm2EHc14zCre7y
DU6U/BMVbEI1t45hrSGR6GHd9LeOMY3fwVDlQQP+t113QXD79zmCKQgZ+XWx6vKoP0qksh6HqSYk
VI2Kxv6JIxy7W5GNXCKfjVtTej9lFyTQAPocVkEe/OBUEyIYQycP6mvaEm7n2X2AfWhiutbZHvcD
Mr7Os0+fhFxyjwEH//l5aERO1z7P8DksDTSIXbDtHQCyw4Wmj+EPXeEcPieY50tNkS81lhTLUEBK
xnTtl6IGw52ZOMG913bFKQRwl1pkx10b3FtOt/EZ1ClASOQZC+xYYoBNLGtPflS4eK4tuQmu/rrK
4QNpz3KDDYO3PPvE3TDu+9FIQOyCq1GH1SOvww/8zdyi+S0vX7Ckr090cfoYpYxenGQMb2Y3UQ07
24SSQdpB92rReoG8y+1Hhtwc3CPhZWH0+b4REKW8sosUORFFwrG+mgbkTmMihdeDrKVqfSSsf85C
kwJu4G50GLuLcweYpLptnQX2cWSA7425ndxJ0+6OkUqNZVKn/Ltp//RtHbxrl6m1p4PsBhnt1r1I
E2sxdMz6DizZbVK1zrPsebYNQN6za1SunkzevkXTDMrQoBbtJbZVfdLtkfwJBue6la+gcN4WQ/kX
NiWPHBQe93GJPIGkhdj8WFnjJpyaZOt7NmzliEBI2zv2PTkbrGyPZZJuqcUdIMpYx8GLKNvgAGz+
RzH43MknhH9woB77s5ualh7CbTzY91fDgET7l1nGGKmfSJnBVS6q82S5aYMJ9e9DqaenQVTN+vAh
Ab5rQ34mV7/EKPt1GAztAfj59uBNBaTYsDWgKnjeUaX+hKrkRW3qp9p5+Oxz7j57X/TMc15c6Xxl
Gnl9ofN0VHP5+AsCjW4AcsjYdtfn7LQ5oa2rpb1wlDXMPfmU6naR1Zbafng8+8ypbmSMWIHktn/v
P1+IajQH/7zOuZeNoBO0wfS9LGuggYsBd59l62gvFUu2PDGzZwhwgskoyX78p8dgjHL2GAr91cYr
aFemPrJah6p9Z57/aIm2/ZKEdXDjg6h1hTPL9p2P1XNlm+IxLLHV9hztLMlepPJ9qJLyEXJm4rZy
jX5J84xu9VM5Hn9IA3Ay51ClnO1MOaB0zXL5MLDxDdj7bAGqOX2gwvus/cnm5XaD+2fySdPix/+I
BDL3H4FA2xWWjdwx0JTik13JiSaAxfvB0PgPWA3Ut9BWT44Qw0iOVAPDykctA3hJQjpxR/Z/dbPU
Dzlo8C1NU0iTV9Aaz6wExKWYSEldHeoS5w1T62y/mo0hC3CrKvbX7AbVuG5BLudhzE3MVZ6DGO6q
49ykGpvu3iwazfXFZ4H6Sr4EWqNYid4qthy5n6uZC1uFzjrppxe6VfePEgJzJXNuqGCh0e0zo1gz
yBDMJunoHOnOk0uaORky5T+7VBzWNzFbcUjNI7JbhMONrPMOd8pUpSJSTbTNmfE0tsWHiexlYG8j
h8UHjXUJGCq4Ux5rA3riNtBw1KKiN5AusCqwqkOymv6Ft3yzlRCEOlJv1ZhgTKM2hxIG1D6hdDNP
2KtUb5MEGeLBUPwY6qw4tTJTLzvuhcVLitfdKQmsH103qhe7zsM9tMEHqLKgs+QWsplaiMhTU/P/
kVxke/+4Fz0TwWjXdjwXGRHmVXKRKt0xHACffRCJJ8fnthbGwbWQiEMqkNrAsgLbMLU928LMh/YE
xCM/ema5yBFilGkjrGOlLIbAOnijEezsFo4djKfezOTpTx0QpNe7ROsCmyZEfkMf0WIqqNlR9NeZ
eq66rRA7eDDnvZ7t0H4LkRNXRPsOpzh3zVQUOEpBCkFvbqkJPma9+e8fs3OdnGWZHncshoxVz7cd
07/6LTtF58adPdoPbug/pLgnjhpkmzeubnDINWUqy+lxTUXD8L2BgUQudcrjNcRW2XPnNRB7CI1f
AVYjgoU2VKPBSxXZRfTFqAKxsVrTPbRO3B+9DMxbwkbe5wWObcafERTN5iDpWxA+7QxXIzCb50X1
Ls757tpvtK0Q+GruLCOuesDXgAEIwiS/EVGBZ0dhQAvYkslz3sS/4toOfhnF1yixq581SNtBqpcO
kEspxo1IsLn47y8WG4LrO5Nxj/nTrelDCFO4V8lTMorzXgME8+CWz22SpHdYHpSHOAJbf1wg5Jvq
IVh4uhDfkWEPImx8iTIMnquyaF5Ej5ifZ6ZALAN1sEj7QNzasYk4d5CDbj515DvZqLjwmaul+dY4
45cAiRc4X4M2OHKMsZ0w2DPSNKKdct1qi4Mk8dK0GaDhkzw4MqqXWJYEtznImk8C8iWLPON/QShI
bdN0UNYycbzhIMJxOHBVDlj9FFa7c6c2GanAxlVAQbfGKQXPP4aAIq7MgOaDY5MFGk/LaSKvQi78
0u9CucbtxxeiaaqbXNd3JXeNE0MeIuDfNY+xf8jbNRC2QbbWGcMRWeAePcRhwbQlgVLyO7UDKLJa
zC7dUEIsMUQiCc1DPqwMdnltjLh8zcFNgfzVoxm07bpIhnjJBGdHKqhj9lGgy1vYZVBtzt1nH6rp
MsQnF+rmyk5Nv6+zg+7cPc1JJiqkjoBsNN3QXBdlbyBpDhe/8iEbFjXjAqk3oKCeXHTbsX3dpT+F
Z9pQvqkdJEvo8IaPkG3HIb56isJALZI+aX6BFMaLs+YnyGL5wjEifaPA0G/I5WgCvojjRLNfgB4S
OduqE1B+D3gLbSJgV4KyqI8T+eIaub9q6RdjfQxTbmZbH9/EDuycX4Ourq2DMbT8NmKHuTWm6mcc
R2+lH6fI5LE6HHsmw6kqQG0atH38EJtQA/O5YSKVs0oRx3KKJ+gstksJZZln220gGKb98Wg4rbsZ
jKDeNrnFbzVnw67Hse4NRIDdve31/r6QKrtJ3GTaZMhfodU2Cwi8qMO5wPk+2KWjrDeB3fjdg9s/
Ubtzm2pIYMEBPFVp0FX32WaDIhyLqWm23A4SuTh3XU904XpRvRg1V6+HnSe8+ORz9dx18XnPH/Xi
KhfVhP5eGnpxwQuHiyrNdb5Kqsf446s6Gy8ufTHy4s/64wc6zwyyW7H/78cr865zUy2cBlh45TMU
eL5eQ+LwUsyaGMjkBwmq6EVTNbULqGueHBzT/lqkiXmabXg0R9u+VGChjEEtv66j1Fx5ictWOYu7
vUiRnI00F1sOSwdE0PeQ/3VPMbZcecDwe2nxIzGMHpCPqZMKZfD4ngcdmERbEAp82nmAJ41MsOMg
2xjFJfKcTAQBsyEud2dHXWT8NuB8G2TTNVyk+C5UaoHCBiE83Kr5cxjGqCmhnkHKniwzMJg/R5EP
OIzXV8+IuPz0uV4Rwfd8EtVmxcrBcw9wGF8/UEc/2SATaawNQi0ADFSsbEtDVYpOqzodfYwhdyID
P9uu5kEypbEmP/wEnWXrZuXazbP+WCqg0xsvKFcAe3XHi0J1/dwkFxzKlSt7GkEuNHbsAOlb1DX7
mMH3Ure7mIcGdtPcFwNbE2EpPU0eVEa4NHyWVfG2RHARhCZgJsHpTrDouAJHGjDAJwMxQhS9v7OB
BCI7FWSPCoVVtjb30jKEvRBBHt8y5v+KmI2EJ6NIdnZqmaDb1OadQjT8TqiY3wTJuLmyUzOw8SeC
SL5d0QAq6mko1UKLYXlnBjdmh+RSyPfESLmNAhAgR4MBLVKFNyfAvIvcy9GcigzSW+Ok8WEcZytV
L7pwigdx7RjgQzJ2iTUsVIcUTgMY+8eqhDALGB77A7DU7LEVLVCgA2iBq3TMlrqGtkLlg6lhbruy
XNZ22N7T2K7HoWEJrYVFWaYAJ0lL/w9Mq/ePTaRlgSDY5FghCdcSztXCE+cAIJjJM+feGYYeBM4t
1JpuSYrWD+pqZQEKjpNy0LEobTlQAc4ThJFAxUK21g43OfDPSEXhAwYnfbtngKXsScuUNFVrzjk4
CvsfpHlKdqohUx/slmYQQb5wdDlOAqFiA7p18P4wkIluyqT7DmD/byqfmeGHuIHExJJANSpm1p9z
++yTI+YNBmOsHmIjuR8nmcLYMO6suEzv2dQK0aI+y6n5V8ONTlZsJnPf1Kps29kKLxmXRur6eEYZ
HTTVNSCZmU7W2rX7pzz3rAWegPU35ZS3Y4OTUhBjQzcqbv8CwcoLz6HIE5jALCEE0jwaLEg3Y18Y
tyzWye6/H8b2dUK6ZVmuEK7rTzsw0/Ou/pcg2EFCYh20D7nbAMaxiPoAuSstWwciaaABIr19Fvoa
mqa5PsmCjyvmZPLZdwy58P2q+MlEs2whJxQuONicVR8P3yKl3IWle/dLyHDOzAbzu+dBHssUCfJB
fJ+DyTZp8NgZOvcWP5+qXKV5hLsiVAfbVQVWzV7m3s5O0HhowR+Kc0ej87+p2F7LVKq3sOHY5id1
cPAto7oHhgprEQNn40Xat6s5CURPdBI4f+lvy2hzkRfCvef//ha59c9Xmu3ZHNtZ8EOaSOS82sv6
YR+OWtvxQ5WAOq0qwTjceP1joDJkBDhhffK7pr+p5PhjcOsfjmvzv0A5rsCbkSU/ahEmL0WAkHtg
V+mpK01/52ZmsOtFlZxMUfQrF1LFLx2G4uv2F55b8l1gih+GYzVvLPLBlVFH/r7UnvXa+pvGVc2b
7FS099uyWZNXKvuvdWdJBDosqANb2CBnvdvfhXaEM3xljkjIiYtV7hf5UwZt2buiaB6qzs+eeNJn
T6Uw13VvhA/UcqUpccDLm30zefh4JG89nOisaIAxKigQqeqBJqMBnjPlBoA8DMI+eG5PGGXTUfou
Q1YfaCX4jCEmTDGLinzVKWHO+GTypQ4DFGrTABFvhwGPO9dx0gesDNKHVJqrHm9/CP2JPlyWaXqf
SKQvUKdsmvQhCyHMYlo4m0F4Fi6GnwQLC9mc22TqJh/Xa5HrGvjphlfjEOKUYgSYIhCTcAZ86HKW
AFOS8HmznOcRiLXsgkiBMG7yoQsOpg4OIOB5nT9NNNbFsco0smCb/v6DTT9Nxc4uSsActMJKpLFA
dM+c4K6YWmQ6F3+yzWM/hyFPMbhxhQxueGyaG+Ua3iKRlv81Vu3SLgrQCPaC700QgK3qwetf4wFg
XgUahyO5FRGoqiZ7lJl8Dw0V3BJZfzhDfwkYPGN8bQ8bS8vovlEv+J1rd+MFcQrqheJFxdZPRHv4
Q95kSAewVbOkdOjJzoG8/5M9q8M/2gMPsiKs1VBNyX6T/po8hoBLmJ5mgl/QgCH5si2mtBysyBZD
qv3dGAmFtJypTXy+RgaMrQ1prtnmRZHCcbmOV8i7/glVNOM17/gtBD/VL8MY78A83r1miQR/tFMD
BF+JCME9p97kcWk+hb2VLsCpjUCxZb03ced99WWjFjpo/R+diFd9FU0SV1UE0brY/xb62MuN2ZA+
SRxCrnWgrGNtVmABboN+5/siPiVIQlkJRJz2madfsxwJDFCGd2+SiVqTamQToUJGeWdybBZ/d7iZ
VeAkahoyV8mT2hfzDCUUoAa3wFP201GXSMQAhnWZUDAzmuKaugoQ4qQqFXUOZcpUuUiDNnUerSrT
fgGBcb2Jx9E59I1wDnEp3QM1UwXlQMRHf7cTg6HdTk6z5+eYiHrIeO6mZu3UOH6r3iqW+zs2BSGD
0fmR6iw/UQzyZyyD7CXGUdnJ98FeM3lYHY+gg1X1Kwpi8lQMK+yfjTnCKTAeFFXZx/jBtXMc5vXF
KVApzsaPtguxrxZhxxhyPSFIF6iwTYdhs1iGH+10St/LCwUj9RdXnueRV93nDpqCmudpRxUMy/9+
EyHwdx274gIo4ml1Bt4e07qOCvpgsQfqLWkfojgsEekoXVAeSVl+B/vOqpwUjXqeP9WZ57+MZTqs
ktExoNhpbfECC8EhgcIW5bsC+dbek9aHiexOhRS/yury1VWHbIrwgMOixyu7gBrUCXpfq96HdgvN
UcfmmkfWDsBXbPMUEtcCsAy9Qpi+2XTAPm+pmXr9i88q/97mSfOYe+Zd5OvytY2AFhxlNq6pWUa6
Xgjseu+sJmy/4tG5JHsFyavD0KSg7Ryc8rXsQRCRFoV7Q71OsiywtH2pm6gBv3G0bRPcwPkqFv1D
EifJtrcGqAaBW8O8SbL2LgEl5H3mJx9FA6W9hcuable6SvqLjHX+HrzO38lltkWe/S50EYPJaHJJ
oZ26Q2ZdvZDTXOcJpdMcvVKlOybMp7h1Ac+OjMfYtfWxTgsJ1Kv03owYJ7aFB7IVnHEPD2nifONW
JN5CZBGuPKQuHroRjyMBip1yHL03sLk5GxHUG8BOu+U5eF6HYLuiiHkoEdZz2dhuqXnuIGfqbYEA
2VLH1QQIjWaLLIlx/Iwg8j62xrt6SgvGd8xum4lPhZpzrS1cZKWZan22UUc1+VGNil72/c6ClFC1
TsF6/dglY/mI1Z7aB1O8XzQDWG/7pmuX2sys7dx2snYpcsgzkjeSXdqdyu5BTQmxPeTjgBPa48CS
1lF+w0Lt7OZmW9vqViNyAILpyYnaVPMDiYCmKCEP55UT//TUPXtGrBl3ZRGNC58zYx1EsnvtHW9L
wN50ZBY2gm30UJZJexgTUy9aH2w9WFzgP5gY3h20GBhOahAmgFZT/F30chtJpMAB76S3FUC0O7/P
5bPS4y05jG2YgQUBwsXnkbEZJl+QbIn9Z4hNUMujv1hVveatDF4D2WqQfjr8UXvgxQRYsT3yWui9
KUK5x3mifbSzka9rkMN8aT1QajpdWb7FiEeULTYd3H/qRmvYqigReyQnrJxmzF91CKDrWOhhizTe
6jUFZMkRZvOtRQxzZSqW3ZiRZoA/45xVZ823Xo18YSJRBDGPsF3i/Yt12oTWrpMislbC7pM7X4MH
GnlUh7iVfn6DeHqtEQ6gvrgqQ2tV2/29J5DC5ETgQIGWnuEDvRBnwK8YpxGK399aKGMuO241d5UF
9v8qQ5YNIt/WN88Y7vPAMp4kMpf37ajyjWP45ruX3BpOZX1LBKCfQb3MkR4Aeiz8rmY9Ca9NwrW2
ZLWIwFHT3FOPbKF+/e4GOrlJowr+bZ67Oz4yxJ7x+l122Hl0UKLbYu86Tge2XnUY6tiofpoRKF0N
0CQvG5bWoIVppPuF+rERg2vjZvfVmIWLDIgot48BGEsc58nMx5+FFBLSdtJ9AuC/XxahSPdzJxBe
a6BL/TXUjtwnxkW2zyvdLf3J2YkNdRx7hjcdWp6t00cXPBc0kkzAhf73lYSPpz3NZf7blWi2GJS7
/3al2UECKvz5N0Fx7KeDfFTJXXNjFRDRtafCQIrCXAvACwsO36lNxdw+O43I0b1wV8OyGar4wkKj
LrzAXrucqewS7Ty5yKVYq0lnGlsbZBem4XNdeuHh73YZc+NrjxXbn+wVSHEPvIjyNdPhD9yixiJy
S0iiiACzBsarqrHP86u4v00mOyhLIYVdxW8gCRv+ZI+Gtn+sgPSe/RtsXxjAUoDVm5EdLjOsyRex
icSSBmrIYJ2yQrlhNkM8iNqsa5rbpsvxcqNqSBI8dS+R1K2KDdl4nsqPbjm6mMTRMajS48txcwe5
U6F5oNclVLZAbwBRH7LNPqTRM18xG6NvkJJPt/NnIU+NGCwuhizRbV4FjzNEGG+mKkS+sSZAMdmo
kBP8+Ny8sMl4G3ZGtc+gCgQS0vdKJRp7Nb96FdDpGrFJRDpsad/hyacWZLfrjK+FVSa7zNT1q689
7KgRLavrqr0HAu8bTsrrV2UBbxkwO9jQoLIdX2U/uBBntopHNrinoqli5P3V+UYlcryhQiTdsOvw
k6BWVALClTYZsrZ6qIIjnaiAgayg3EJbdPxjIBnz0gcRWmukq3kQGQWvILhA8+EtXmwdHIQN3SIX
8p2NrDg5VcdwbAjRLnBW8HDdgv54Kc08g5Ipus8FtnA+9mpVAZ2nyg7XoWrZKqmLFtwelROuOxxQ
LhWIilfBhEdKkb2xLUV+K4BPtdc+xIcPHJJA9pq6kYSOtGbj2trKInwiBxogeg/hnmys10HtO1vT
q9oH07P/gkxF/y5lqJfmYNRHIj9pcq1WHRCxKzcS+jT03nvpNMYzkPvxQVTQcqFmDVqINWCGyIGE
gudzw8FnESgbFBOTszPKU+vn2cMwxv5XaDM7kxNNmIfOO7VoQsfM3SU1LeD65gmpaRRgFYRo+oIm
JdM0qUKm7EPft/7X3L6jK//9U3Y+Vm006dWnpCZ0cZOLT2lyJJAi3WGe0MYJaFmEL3//lHE0Bss0
zlrId2F7nuT1jy6V44Z27LTHJzvV/oetL6+HnsfjmQsBJ8fBiYGvBpCZIKOtYSUyHJoeCblDaN/I
ssfB/mevIbtJjTJLjNXSztvirfNce19WgbcqU12+JU3xF2CweBvHw3CfFDiBB9v0W9FIf4WFId9T
c4dH48fQNkiwP52GYjvwl9PI/h68aN0eHMTFDl8AO5yLEblGh6JsHXdNRvwkIdxA1ag2lYZS129/
xgANDmqERc025mDuqJa+AUJHSB8DYZovFEK/N2LSHEor/Axu8fSHSAB4/MNNKJGGWg5+vu1zT59s
pCrtwEKLeyKCgvUC6LzqVJRZueskyFaiiVOiHyV6VO/UO2TJpR9GGk3eCZLV8TBOFrMjTdF33ghO
iwhqvh2CW0VqPci8KF+6pkP2C9AoscvcdWLacg/xoQt7MgJlDdim3LuTfcQeFpve4V1OdvJv3Lg8
AAIrFkSDWyMvKrYMviei3DMz7oDHHdB3E7/NpwsR5fIUigtc1lg5LJCtCwmCFRjV2TYRlbsSCRMr
rIXq+zri9T3oD6rjxNcY+LHlA7eIDlFDAQSH9+ZO8gpclTGTeuVVUFeN++K2zlSGN9RUbYsaREku
zujIZg85ukt8rasLzygYbnE2Pe6oW40ushKnwdferZDNEoHgfBXmgJ4sqP+iSoNoOFNAOwzWd9uo
HeDMh2Fpj0Ozo+boDf9H2ZcsR44ry/7LXT+aEQTHxd0w50lTaijVhlYldXOeJ4Bf/xxBtVit7tN9
7oaGCATAVCqTCSA83Cukly3dJ7MobWQg3O+2Y3UPX+Kxmrau+uB8xCMHHa9Q5FcjOzXZfXjIPDnd
hqmpgSo7ui25N92Siy6uieIaF3Wf/uKjkMmwAeYFO9yaOpZheDoGPj623nbx5WpSUbCnHly5x2Wm
TpT6rQE+FUjHhzfLRE1su+cYR+OLi1qhwzNIwPP3ZWryWzbONSfWdCsypxgIfyjN4XEshSXnWaiH
bsgHBVnszH5PPpqLXmEl44MD9t/zMr2r59pNhN3X59tCkZkN1qzYlL+8UzS1BrGnHTKRExhiwNWg
N6F3TPIMoGQUFv6wJ3YYxhhqoqAyW/VtOL3HlRb7XAMEhjnQznYA/L2LXBQijq0G1kXkHs6t0dXb
yECypHTHelXW8fSq9/yhbuUYIo/ro/I3BgmRDRhNUtnfwEwggZJg1v2QlMbWHh1IQFcDZMtE1e00
wFHvRJPG6wJbLVaZYpcPEFcyjTFhPjVbke9sLytPv/hSFSPBjq5XhXmisEZRkJEfx97VVodQCHaV
08pzQYWNBJL086rVXllmfQ9Ex96mpD2WjpxCHwcROH+qTaiJh793wHKATGmIjgEI6t+CofjuYeP2
vQPNI6rfIuOmAeeArsg9HK2ogKaMe78jag5ypnTczvQbLZ3qo1ODQ8RSl77UrX/LDbKvx08mKsxN
k+FrZBj8L4kQ24rCyXTS7t6ttSdi/CdG/1Yx/FMri8ME/NfSQjpBlfmA6uW0xP2dbxnrmWlzCnKU
rZXvDQCuT8JtgsunNShLS/P3God6c5+y8qaVEIjtcFuVlDSAtl8j/8+3c8qy0Psz0OlvE6k7gINi
X/aM35pQUFl1LNc3NkTm3HMoa2fTqhf/C8xzAXjOzpiFOhjLK22TBHYPXRwtvUSjY91PZvkOCQ52
DxXg1MdqpzpLnLFsOj5GT4OBn5+uxU9s9L1PNf23Ku8rP6lBpaSbTbxtEyM4hXnu/sthof2X5J+p
8lVQm7WY5THb/ZK1Ai9RnGjtUN23oA/wsIordP3aDux7lEz5W+Lqr1M/skcLf8duLIZkz/JofPyn
AOwdkhup8/pcjKhkAgysxxcTP6ykSk0/l9zsUE6cut128dVARx2qur/LbVTFFXkJ0pc44U8FWMn9
HGzWKKw3jNlcesEnZ/vAGqnjuO5O087C1JKHGPnYB9c1gkMeWRXoK2BSR2BO9ho5UL5ZfNpY/uRd
XZ/IFXRNiAqJFVIEOAj3CgvZaxHbYJZEK9AnOPtPe+lu2u4hKiJUEkLg6PTPB7om/wsY0QIK0bZB
vW46HsTdv/yTos5MEjbVw12q45TWULxNVQ98W1DWYFvt9dQF6ireRx3HF6nuoVi4dAfZFHHgDFp2
xtHFGkKzoL5vq3EtEn24RqOdPUj2ijOr4doHxXDt8E6urCYd9mQyJqyT0XpgF1O9NtRAriCaBvFw
5F1oVFpW7jZp9WckmhKfXGWR5w+G9Y0Muo9sxa+zRvhpXWcMLERRhg9K2XV157fYWJ2BQm3O1EpU
j5enD4mVBjuy5jgaQjbFOWP1vYyGBk9ZTW6rDNScFU5uXg1uAgGdtS/IJvbHNtcl8l4uew01+Wax
JrvndVTfygmHE+bYs9dEjHzVQPvlBF6O7CnlxZ7moWl11GPtguHJKY6jkWrTNpmgxiETszhrGnJh
TTYcWvDdsQv56FJgg4dfAkX8oYLncdRDg4uSa62vRhep10MoWU1bJYWznxwIOstMQMwWZ4Wy7Hof
x2vandb01qkM8V+kDjf/GU4oZTPiNtrywuIHz0z49W8GtoxbJ0t2OP2v+PjdG9+82POteopvqE6t
VrIcAO95+9FBcdVSu0YdYK4GL22Gb+uXjj9PQp221wdfJ2m4lZ5KN/3OsVETKFl/6SdUK2IxjQMt
tThW/kH5R+V3/+Rf4oGz/SXeGE39pZqQ5NGcTNtkgzfPs8TT/HZuRnjZOfLqllXl69AsdngmSBDm
4am4JWIl97MnMkd5INKktBtA9dxzHKWHZzNyq5dWRHIrMm4ciqiKHvKQt34srPztM8JzULZLEQEO
ch4KBnkSigCP4Bmniv8wR8mTdSiycxJ4zoEekahda2+plYviGdVazmFk2hBtlJmpMDGOoE76DPnF
Rw/Vz2GlloFlz8VOfBNgHQU9HcuK0vWsoglJ6GqdoMhsE5LKZqbV+W1tPhDDEolq9rHI7wIVFqmw
rBPWBbR7IWZMPAnobidvZOl12rUu7HAPzgsPu6up0o7uny+m61yA+m13i98sgGoFUWIILhrwShzt
OgPFbXuMGjBq+ETBTHj8QPG42ET3TE6yqeWWl1EO9gUibwFn6U0zWfwmwVoPTHZeaK4do0nX5KQL
MMzogdKWNTTpTZiABY/8yF2DFE8NyPiwH/oYd/9Mw9OenEluITEKnEXjz21y55aWA7gwOpt/3sPL
CsS9zQAyk4hlquJSNv164rqN1HVcW6DChV1rA6R8jUDzUVoE0nJIgoAMZBD+5GruxkhLiPCRTV2D
lM2FWngW9ifXE6uYeqkDrPwfvWSiHvShsQNA61PAJWP1xVeXgg+qojsY9RXqAYM1ObldxjdD5eGS
+COWiXj+W5kfJ1h6rQAUBs8sTs9IKYtNZgEWgrLbkakDtXYy8BX0I6hLPQT8EgRZ14AsEGQqywWH
8/W6CKx0FWqf3V3WgXClnrDbpEiy59ZkqjmK/FEbwmbngUj0KAFeYSXO2B2IO4X8rMvOwHojBkiS
mjjMK9dlzaaVARV4lJQu/U3JjXONmiO/CgZ980s/QN1/jC+z+MGJZLH/pZsG/mIjC+mPYOk/ZRZV
rapbgGLFmF8M3REqj/0x9ExkXT+nnl/lAErunTPar19GkFnRH4KEZrgxiiZcyRZIP85tw4eEArul
C9f74JI0pt+Jyphd5E8dIzzUOfY6S0ejQuyuLTdTCdoIV59MG3g8OJ3CQ1WIHADbVjOjWrT2/3n1
4vylxsd2dY9z0zJs29TZ13ozkdmp0QJJdAdCI1QuQ7z3lgPwtR8td8RG0oboWjF569Rsk+fcA7gj
Q9XEbyGkSlHE9rsc+hdsNcJvBguz9djjCRjyKF1lKVJDpuyyS6JYhgWHRELrPevC7W564eBLqdzW
aCYoEZXllkwaFP/2wYbcHmq1gZBOferizLlr1Jbh06K+aABzu+orXRZtsahChRcyFbd08VrjFcuC
4RDz0j4GXS5OOG6GzgKoeZCz6aF+YoNJNWVd8l6Wv6HWsfrJhOlBJ6eSN/HkSVQFc7kB/lZ7wef5
PHhu8q6FDUCPmv3Yc/ko7agQ9yjaHQ8WkyAyjgG1C9ycoZZr0s9e4ennLyb4N6d/QQgaXzcJpu24
2Bu43AbexjSI4PTtxwOKjdv//R/2/wIm8BHHuuJRgNwCggDsHI0j1Fr4KLa9N6HgW8T1q97xTVjo
7MnuZXaGbt240gaEOQqKlAFzdpGezsHXxM5WNR0ckRv1Tz1ssJYVqIN2BF8P5mA85eYZbNrtKzAO
R6RRqidPxOMxK2yo7E3M/ZfPJzO+7lexA0KZD2TRwI7GPK5/oWeF0rwdlkEfPjpVs+F9/Ni7PAbx
VNFdQ53vcUjqvPQgqDsavQnEEAR2X0LQa687CPgcqTd240PcyPoqWhR86iA8oKhm6qa9DMBm+NiD
4fCu5VN+Dq2iX+uxHv3kzuSXuWm+OmVYb1Eq2R5EiGoQLa6fKaDUcUTCIRl5ByWSfN1lUO2oRIoN
TF4+cNcuHtosCvdOqZerxYeDhWRl60O1pxDqkEOy8kyW3RlZ1Owip2UQmkVxCSRB3iigzAoJJqGS
+R60kc6eW8fGFoAHsQUffeTjgTR2PijkXkB4DlBV4dqvYCPdYNmLFJgOIRHHgMSc1Uj32dZBfaT8
xWBOG9fr+oPIrexYRwJUJOKYqi+mnMoEHwccppDpsKbYerLKdkT/XYctiFZt8HdBctB+Ru2GhR/o
F4nqopOBPzYQ6U8UxIXVJuLAegeKATm2g7fRSwtsw9q7mIHb0gLznl9Vqf7YTpq7HkrZ3DaofN5p
keMd+ymeTiGOCXZOHud3LNVOoQEcUNjUyXmU6163hnNvt+OZWqgh/WiRD+wFODo3DcgUeHkH1g0o
O/zzc9Mk3K2iQYV00Pv//o+JvZ6Lr5wq1tXx4PwLLrcVWSfLMo8eAfPIT0VmGReH9/uKRAPJlAl4
U6MAGoFBkfBL3nb7XOTtfYqKqdswLFeoRBjuytwVm7I0h7swxf+MWuT7pbe1IfvZDO6qM3LvmpXd
xlTIKkiTyPMkgV8zlNmCm2vXAoK8pd6+ldWqdkDPSr1S7095buYPKOcFgEACBR3k7NjGBrtpTDu6
ZumY7quyH1Y276Nr1BTybNfuz6Au/GzQ86egb+z7jIVnJFC051SvonOqWY5PZma1/c4A/+SGzAbp
IpQ+xdOBzCgef6sLzYTGAYaqGaEy5B7nutKxwnnufQX0aHcoA8WLWvUb+kUA/jVdudbknmz6hI3t
CmD1/GmUsXPbNfYPirJFi921GmSxzp+gaNkdWmc00wvAK9fCBPNyGIAOG5Ks9RH7KAgoMqP8xvD1
57IB85tuAOSE00yItDnVt3ICKEsPxnaruwPKiC3sTU4oV7VObIhxwNBOZQWCL5CUB8zLo/XSXxbs
zUgqgOmZNzSnLrR20H5DKbr6r3ux09w7qfuD5Q40uD5dgbB+oPgdy2tieis0YzZpEIV9uqQwUciA
M5UUfCQumMKrQR4qKMOiiBF3oOApLEDzIXMQfKkblkC7b3uQuUFOs4RCjTu8e5pV+7JNwycdaCcI
4WXNpQ+j/ogMmthBE6i4b4JIQtU1dl/TPrtx84r9DmoGALCi4i3NUTjh5FoAIRsco5nY5wBbJLJT
gcf0dgJw4sFyasBj8Pn9kdXWIU1M5yWyiyP+y+Yl6jLr0lcOWsoUeuH42Ed7G/LZIaDmoRgZFszu
xp44+2aLpMa5eMIVs/j4IH6vAuTSoVtlvYOdczXx0f7R1JYBLjtT3PIoj494cZC6R479kWKLKKn9
2jHAQziazVlXl6px+84ftB7HGXgYNYme7MiaQyagGsYiTMV94ELqF9TGxlbkvF/TN4W+H0aXr/Sm
du/Ac1Pfd/R5g0rX9LFVA/3GJpiy4bLs1TTuNVsQHYwr2rXV8iYZLb7pgSp4iWoINakPo5lib2V4
Wgmhm0octLZyUa9hlMXODetmO9/HsmL94AwpNMtCELp0oK9dh3U2PeTI7Zla/Ui/1Jn5Wrn5YoCx
rH6khRPCqAdiy+3ZznP1hYk957unPYBVDhoAbQSBJTHVv5smNtgTaIo8p3i28r7/YTUAagdpkr1m
wXNvnHk32SuvTqu9HYCwTORNsGU1YsY+mZ5LFvfr0mLG7ThJHE8WPD1CCDi+IBfgbuIh6K59iaIi
KMjFP1ocjatPVzVk6X2ljhejLAet6x+W1NNjmXs6VKAm/DqoU0sDbJ4bNwijdaxMrnKAS8fkZtEa
vyfIGA5qx75EUyANyUAkECe12IzIAh4hpQkSc9UK66FZT4rvmY4hckXyvDA2z6cSvX6yUygJk9/N
jGKFP9D0tRGP9KEfw8MYOvrr7547Tq9CH+ODUefjRosq9ppm9f3Ey/jaurF+AZM2aLpUcNaE0cqS
pbjgYCy74sEAHUfEQ8RcbNysSn0nDS0A3pECiYyoWk0TSB5a8axZhf0etRCqYnUYXgHBNnbDIMuD
jb1WUerdSUvMDBJQoXMJEyDcqEW+Ufli5aMW+WIXIqGo97j/L2L/eU5trH+9I82nJdpznkcoBlHM
4XYsx9sYorizpXjBzag29mkBTV7y0QU0htGaKXquxYdz4zuupKtRS4HKlyKuQA2O7ItAGU+AbeIe
QONwb6R8esw777UdoXX6rwEZAKvgvvHtwkjecWJ7iGrkpMAVCYwRc9KzUebBRQ/rYi2TpPuhQep7
0PLk3WmQy5ywyrovyhGEXyOKLkRexo9eDrqRlkfmbRfols+azsLGA9nKOC/KpyIKOR6XZnogU8+E
vc7AarhDsqJ6yrMgwcM7C7fUa+b2tLOgBLumXjuAONiAQ9xVEYMRq8ztANlU/BRWWFPjOyckEvKi
/Ak5AH8IcvsdmtgoHQhS+1oCq7sT4CM+UKyXQjbCAVb3S2wFSPq1VrGDivW82vkXngT76x4Ux+fc
gpKixVzX9iz9SzV/37FY96LeuM6/bchm7yrItW51q48ea8ANfMiRpL/J5A0FZM0b1GXwhhdmeS9S
QPQBFkEFVy3q+6TukpXTO92b23yfh6DkBVqkqXa18g6ECcJqjxw/HTemO6XruGuS7+7Q7ilWk8Wt
xJf2p4ghyeY2bnNlgll7UB3sU8ag1APKdB38+j+gLfU4MFY8BhVqejxsEzfkN6DbnLHix9jLCL+E
xXDoPecM9vroNAbC3IAyNrnTzOajhayVuRlDLb4rUtPcSNUKg9fS4IBjdEayITZGfHZ7vwGXAVKH
lvlo5C30GmP5LR5xukphU6T3/7K89f68p7SYh2opKGzp2FpyHVuwL1VnBtLIUCoqUQ4D8D5S9vYR
dTT2kVrss7X4OryEEGUA+7+LXcKW8f8nH8DVSBtAxyRUpYSzdrOnKgbJJoXlPskeZdEF2y9+iiDf
PIzsWZ+Zmks/TTNrNqvJhlQPoPTxx00yEoyexZz78KflJV0H9vBCD9cFkuPH6s+XFCuG49i6ANGo
jq6dLOyZPmOoB0w39kF0T4v7yyjqIB+1gGqGXPNi/8dxS4gLKhY/6YTc0kFq6qbtJgHl8aoUIc5Z
7Rr1hA54SYom/xdOc1Wl+KdMs4V9EZTfbYfjbMJgtv6VpMMUk+GWZuPcFYzjOFesi8HK35MiCLGm
D2uwqWfWHsrW6V4EVvlg2MBpgyYDzyg83PI6f5fTABJp80IA0bBLsGtoev0uR99NHEQRcARAjoIi
BSCjLPnoyDQIIlFHVKEjMoLxDqmCqUXCNk/1AzgEW9Ab5q2OdEvp3Flicu7MtnD3UQOui8VXN512
ieW0Afq913yKg7Lm1jQyfiGLLg7k4nxD1gzlBoFzR+MzEGJtpqh31xTC1S14rznzLchHcYMz3IeK
XH/K2DbVmHsNw0i785oIEGnBX4aUOftRA8cDmYkWTZDkFsGRzL8OQnVb5xeZ+7bQekOGVjqpdYdK
zOxcOsM3CAYB3gzKRxzP4vinxtpsXZvA0KJIwfmW1qsRVXyvEhxwoDUR8YYOj1B+/wbMkXdXBnmO
RG6JWj11qESjFVkdCDW4uW68Wl5KSwNQtaiSJ44Fp5/bgFyPUDgEZ5j5u9t493aXJq8T08BonTPz
DpLB5m6o8/zYu+HHcJx7fgyfnOYhSfNLVCBDA1a/e6Z74b2InewpSRmU7eGOu0FekH9q/Hnjy2Nr
V0/gNqHexglNKGigypp6u6C752qO4Y85gALyg3j0UK9s2eAE4r2+HtgAfKTiOsJaDCUOee2UN2Nd
4UNj1uHaArpiNwu6o1YKlK7QOVEC5NBuzB8FAJe+kLw7t7xHdSaKL1E2kRVbCslwVH7K8aiCODGC
wUHWXQ1sbpRB8XVY4nQYte2HgBTjW9Mdt30i0vkczxnA0+21wE7XmXM2tKJY0b/CscJsBTVM7TxO
4/SIv+RA/2BQpYQ7xZywo1NBNdzUB/MmKsWR6keoxKRJVKYJEIr1UnESBXEBQb8XehsogNduPb8r
cyEKsT25hfkxdGzAu2JP7XDQrFSAdAQXw4yKYz3lh97uP1zkH5WZRjHeb7sDNZGJs32UO007eiNY
kQ9IAqKqhN6SptGiexPUpGRRhBmIe90V3Q1ZNDyPPTkPz4d+ODTYTvieO2wm1zvmfTlcPaiV36Y1
BM3qiMtvlQakAdDg2d5SBZiQmDwVldtfS5Sl3EZ1AIk+M52+5RCi/I9hYR2BkkINb9Rs2G5kMgjw
SYp4mG9LlASerL6u3VUSVOCz0cewgu43ml/t1oyjyqcBcxNLi6e0l3yeZPbRyLQaoHFKzV8GkW0X
4E60QXsqLfsy2ZCNAsORu3U65OAsdaGWUUEMye5K9yhYulv8EICA6m0nw26Vt0GyoTjkrJGLoXGo
EhEXrhISmF04MfwUQrYJRqt1j5wOsBnYEq7jNCqh2SXELgjy90Xrp45xRASOdJCiq6U/dYy9Xvh1
a6RH8tGlFTueZ8P9bARBcvpP8/ThezcFzYtjTPieazo7pW7VPLdgIQD4oH5VELN96ol8aykT58y3
ZqfFV3DdFDdjAUayUTrV6zLcxSrxCrG2XdgXv+WpI4H0hyx0FY6Axss8hSC1gdTqYlOLYtQISIFO
W4ojf8ps2wevu1yPBrILqRYEV2p1VaPNreazVUVpdJgCG4S4YVqA/aytd1ih8Bd8cHakL2x7hrFC
1Yt+EdXk3vTTlIGoGOfVVm2eed+mwHG7+TwSwhP8JUofhQBRo3r1X/6OxaReQ9rxXoAtKJsq4wio
unH0YnDyrsqmwMIjS5E5nIYgxtkc+menFZjoolimIMOz/THgcxqXJ2BHFt078UgSaWWDrL1vJKLd
LtySxE75xeyj5M50oIetoUJF9GCSo0sL9ry5RWZvtOXBkcPli/9LrKnqiiIUNm5RafXreLdpzb1V
D93d2MpylVojh1hQGjzyNtjRY7Trg3znNn2wpaetVxjABNv9I8SokksOHdD5KbwMj50xeESx0y4K
fhQuEw+EeXOwLtCq7KlV2aw/DELKwUgBM3v6IwworG+icjeAjqCU33SfM0fm9wyolAccA0jo4IJs
iky6VJpsVm6XBSrX2z2QD4OEjeMNwKqRlxvNYDVUMU7+k+i51Mfoiqqk9ByT3zFwVJ7xbh1iFQ9V
CaBlzg1E7Fs8AwXOeYOwWodGWK00ZeoyVngz97aiEPJRnNlmGLLYufESYAN8Ig9NOk+npv/im+8G
Jk5UQYNe2p9QI79HnkSe6NKkE6gbF9sgKsfF1pj8iJSAcm5je/qNOhf/PIMXlCscS/9AbhZyvkXf
PQxd3D1IVHb4XmKVRzJ73SnvTJQck0UXCOTVuy+juN1+TyNg8HV/xA85oBppnO5sJMs2UmDHXRdx
at0wPm5jTYxHrWs6eUQGfgO+zOo+sQv3qopWkF7hT5+WMdjGbEFtBn/xr9bS938bV/a1jqyTBjIg
3Yi/OdAqjvjw0iUsv2QR2E7I3QJbv0H9ADTrVZQ1eQ9Qr+3vsXMaHuy0u1AUFq3uXrc6DUkYRIGT
MgZSIGqQiZmnNvVqeDG14GNqlDNmV0OT4iTtvLsZ1QWK9wE4LaBkn4W1zrAyV7/kg9velJDVq1lY
HpRQrbHzOqS3Gie5UMQcHIRZf5Kety0moMvX89h6cnDYzmLIG0e6AfyygCgL04xV1k8MN1Bz0/0L
kB7Nt57v8HlDCsnHBnjGmms7LPt2YRjaOKDL4/s6Gq8WaABQ9Ox6e48F1lqy1nwZ+aCvKqj8HaEg
y18qEJLTIKhjx/fFYICe/puNfcGedc7ecVGmj/+odE8DNt7zBd8YD5nmaUJVqnKG1LRr4wzAS/kx
Zgn/OsdsF0HkrcxYCLBHYQ6ak1o8ywGTXoYvPZ+var7hEkKteVpqzv3N4HQnHQWbXnbjBaa2W9hV
Y0VNQDysX3zU8cX3Ob5WDAoUQRfAvx9CNwHHvcP5nSuqagUilXBHpgF0y10Z2iWSo8Cmko8uLJHF
xfPiPbJ84LAmX+gaB8PI3bNw8CH0vTL7mIpmqRkqQCT4LCyv5Ns+Ak/dEEbJ/VDXMarLiarABYqU
MVDFqIuX2+YJSIE5gvxKxuvGzPBmq0F0IX8cv9VTaN0u7iHWzuboifPiqnRoPwNIiBoRNT11yL4A
KWASVbvlvnpVW2uIwpYbUFDU4Yqr12tNwMwsc9Hrxbeu9RdfOibWKYnt++XPGkoHpXodyieT7iWo
xuzV6FGaZ0QcCUpl2n210qNxemZVaZ464LtWrvJXXef6yAqJi4V9xmOFKcifTl26q0FduKXhUTVC
L6ByrigkcrARs02f/KjTtVdmaI6Hagh8jYvxVsNx4i1qsZsVCLnybTC68H12dGCS9tlQazvqcFUv
taqRP1kFRMmXWPLHNvIiEBI8f/FDNRUUhN7N4g6nuL/0plLGxcuY76teCx4p4cmruxtDGP3F4ODu
AbUENAfaXy/kc9z4w+fydV+M5unvQsu/GelKICp6t94u0y5hqNRm7de7jsiH7Jpoev1yiy+mpLE0
a46U2BqiwjbQqHjtYmrdY4TiG2GC2QaI3sTvI13c0YXoWibwF7RZKW8Wv96ghB+FthO+GIglcpYU
ad+v43MTmR4wDxYQPWH2OQLODKUyMg23I8t6P5QSFFGG0dhncOJ9XESY1wMw8+wgwM1woA4aPUfP
9lCjAKwbf5IwjzZ5/AHnFGREYOy8to3VbAxUDG3I14rKBH/aHECeop8gvmVo+obiTTyTH2qUkivt
n0oHi2EWpp1fdgIisW6Q7mMBvjhTbzI8z1DEUrMWq19AKCDqikuu4uqpQQJ/1Kot+VobGEbs0zA4
VIOhPggbp6kxdBoM7PL9FuhLM8jT03Ix/mxShxcM6alu7W99H7bbxbWMYoGHchQVtvio9R+noxFL
MI2NOmhZOj1wo61eYMUzQGQRLFbDrndAzYNdA/AJgwaqCYglFKvCapv7tjCbe7C6fvjIpA7ydc0W
FFr7JnYukz4FR6YuZcAhikVNunCRQqgh5nVwnJtL1xxaOKGNTZ90Pyb4JUpOfbNT09MYPMWNfa+3
29wyUayG31R8ai1+BtALB2/UrOIY3Dl1rN1jHV6BlyYGRskF4Z4/N1V4KEFwYiNRekwglmUNGXoT
7EG2xojjB6rFo0sXuRDg7d19Y9go2SMf1e1RRd+fQ8hPLgeqgTsW2w+eFmETJCeGbHrNwCcPk1ql
Mqn1d+Z/MYyLnOXgYhlf+qC8DgVn+w6btRvXHbV1w/TqCSg/PEegmvhm8Aa/GiDN84ckB0WEFD81
F7hWaQ3scbSccsN6CFJ4fV5BoLN191IrQMCoZkIxZvUE5VwQa2Yl5OkH/LhA4cw8V534uICqwtjE
rSN98lGvA7BbtSa7UIEdWG78RmbWVtcY/k924pjA69RutRa9UnMC/RpZ1EFTiLaKEfjnyWenpjvN
HmigmuvAVhj6uqtC/Rzl4XDS2t+LAhUCPrnoondlAkGOaMs0PLDjoNLP5J/jUmWDQwxDImTQPfDC
HclnQSs3PlJkimOUAL2HdGWbTX+Muwh7XxS2j0dsxsEhYhVdt2/DcDwCnRJwSLNJFaD6/uIlRz/1
DjtRwDLNEj9CepytKBJ6J+lKusho92bRgrvFa+bLMBo33YQqzi9+MjMcQxWQA78s8eS3rKQ7u2a/
+uInE6rnSFHF/GG2Wgg1l4MJbawVlvjFJdKmToBnGUiug1bK4YTKvFtgH8ddkFTDyVUXavEGdfBb
gC76X23qh3rYbdujoNDS4yoAASvGUCBNGCL9GayWiajHHkoPykN/DPQyUA/5FDM3aSRFuswB6ZeT
dfMvQNBhz4oy/hv6KZj6qNlP9gjiFV4CzqR+PyxTO7Vc5qsxsNpNEPYDKC/zdKfJugZILBquWVRN
DxKfz9zGeSF5MiwRY7MFB4wygzhIzkDDv5MF2AzCqhrpdiySZgsY3nlCMnH2L04ohPw2BBClBIwp
An8AyFytAnStXF3IpMsYgn3EVSECZYTjeu5RdKzUI1KshyXxui5TLAOXuZfe5QbLDEKoR8E8t3ol
FCPVrZcZUp19Ex1nO2INckUMqkOsshZGoC8EQUQfRLGRAFGvil1cNIpMalEYmZ+x5KcpU3ztjh9H
qHYPUZsybh9x6gMc4+RGAOIE3kmYQXV1nOqxIOKQT3/JZHVV8Y5hgRlGRKgPtZGQt6dy1VXmrmmx
hcFUHXjU0DLHtMdHWjMqf7GpNTupfxlD5iR5DZZzHdwOn5NRhy0E/5inUj3UPTsXm5wUnnLB9q5m
zK9p8X99OfRq52ksgW+F7nETZYAJqxnakOki1n7i9SeTLsDRrQK91g+Li1q/SAOQ3Sa8Ps3KAIu9
jFnUAtSEbT/aK03/puHB/uxJb5PrhfXqDAHf1lrOdmTG0PHMS5O/tFoeHq0OTATkl0b2PGEd+tDq
SXiD98f1yV8UJQhVIEJ5cR1mPERl+GhYif3quABItOq3YmTsxgWL0U01hewm7vT3yiqGfYjnoAO8
dcGOHLretoqYfb1tdqgcLiR2/7ZuQNzzjxmSFQui6SPMLAx9M9kazszUWBwdIodFzQ51Ak3CxDEf
cR7n032BtpMQQe3fJkU53OsdGD+RJ3POg2bFpxhCKCeZGhU4iD5tchZJidUnNelC3XMk2dhR1Ksk
lgr+8d/OsUzEQ5yscR3g+SIDtcekST/FqdgGwLdyBXRIAGGREVUetm28jgWWbEGr80uaelyCWiDS
TzEE6SiinkrzQi0KodYg84+pyKRLUd3/f9K+bEtOHNj2i1gLBAh4TXIeai6X7ReW3W0jEPMMX3+3
guoiO7v6nL73vmhJESGRdmUCUsTeO2JfCInZdPVdIcbkQsjNombiHtijDfmoKfH02mcjqDwXWz22
3G+EELvF9veFoCTTX4yM71DxBoYxidQVCphPfefJE++Qu/Gp22rBmK+oS363reRp8lA6Z4+ptx5T
W8dBXn/d/F/ZkJB4n0vTmuM4Bnj2f6z4HxYrIJuYouwMH4JWA1X6kVdZd2mcpt3mIgJkTAb8sQna
dhUpOG9ZS/Bd2f1bmmftlgc6A0eXgfMvBi138EyLY1SH3YsMgmwbQjJ9E1U2hnkYAXtcDivy6qAf
evS8eDOAA+aFGqhzHJB1iB8oXjcqlJox7KXJaeM1YV6tll5zCNMAzHNZA9InB8QIp0mDVjP1liEK
CFpoJkfRhmzMYfVJV03WgkOzjC71aCd31HBIuCKH/lS4DXJzZKriZIVdKz/Ptk5WB0BdzKNnFni7
czMAsRwjOpFcypU+yqDtFOfNkey5kr1anCJzodxQe4YfgR40bB3xs5YjtObDOrt3k6G8ZADR+bhf
Rj/BdLXJ6i752mYZntNcQmjDxfGrkOMdBTgRNkQ0M0Alb+Tp5aVQLAF5B6Xiuk9+4F00vxOjyO9G
1XPMfDy8p4JR/WNrq6YFaT74r8HrpP4aZ7z6g4AJ2ijt2UtGbzdZ8plGWgRTQ6xRV4H96BZ+aE7d
+soVNEO5j/P4KVeJaGriEIWaQ23zHSWnFwf1OqP65bqV3M8jRS04z9KT4s6snR+NJtvZGSuTDS5y
SDwjdV/zccRDM/aOme3UL51tOkrKgm/GsqtfUHIPRudIjCvyJhBnecStxh9FMjU+ajDv3ILF90GW
Ny8WLwffHBx3T7G6nXS7EjXHayQlceZSikOIstxyNdWCnUjT/XYsKic54OAfnPAQ+lniJnB7vyvC
k8fyCrBEcCnOQa5LPFebLn9hslSIkUz4CtJ2WZoUBDbzsMVh6wnconPEYr+N7cBq10lrl1r4OnwW
9h+uZTXISIJtCPrukz2srKmMNotE0afyRovc0Y27VCswtQI5tIL+G0EphfrCARrYkV69SaQzwCzK
He9c1x3UZzIbGf863UA5x4Ko+5QE57kLqpzgTGNpQPZUi7yj5+LNeU2T38Pd6ReU6+VuHtKKs1tN
pp7hCtMvwzJf04JOYBRnHdw9HuvzFZA78tRg25WDBw03a9ba8YmMhvKMFERGcif29MvIpaMQP7j9
f7rE1Wpzl2IjcN2vgWdOtpA5/0JQl1IwDxDpMj2LJtOeirr+IhUiuUuHT+2fxNM6+cc6iTlVhxIM
neDYHtYq4/AKqJGNXFK/Jk76jxFx0qfjNPuIk55Gf5+HyombVZZ5ypfstCqclmssV1TeJVZdfxl9
+OjTOCgU6VgGhn5RlGtTau0qrksnADSvTE+tagw7i+NtM0KkatCn9EQ9t01sQAc+gpxsGEGkMF04
OZwa1BmrJVwHpRFgskO+dpu+vuRm124lagpQ1Z3WF7JRb6h5faFePYbVSauwEVQTuGqo55TJOMzT
9HI6mdCgO8y2ZRXqVSEoY9MMAMobx3IN+hhO6iFtrz7G4qAZdM2Pj1F5oIzrihbQpUm3jkZtl/qe
uiZ1vdazIEHQFO9WcvFOi1BtZlfW0UkGlKpR1570CnyfoE7wh9wdfJrqVpoNST61yryg7hpyBUSt
DdoVkT10rkz3aTWCsnwsXMhMKSNQv6Du08CAAyKuBzLhdvweR0NqyCsq0DK4TJwWO63puS3WNOps
nk9eFZsiy3YKJlyFTNgf/nV9FRt0k+NCRug9bpnPCy/ZG7bRreiqi+MjdrEva0rcsDdMScJqKyZZ
tekJKQ/+bnwBMqfYdDOQPlAnA1fjUaVNhiRYo2xkg3/OeLKidjxRbx4OE6RVF49mgJXLKGvcjhTH
tSwV8bVqaPiZjUJ6a3ydObQ/Ym+m0pDm03Iy5O0OHGpeGx9kESYrDVRj2Hvxi5tVAiU34rq5svVe
eBCmO0dY8QQhQujk4t6MX6dt2s95musPYD7eEHqbGpflclVFGTvNtr6DYCJeUYBghnyHRmLjwGWW
rpYq/Hp1QWKRQYIWpeFMoUvkM4p9g5+LvyggufxOLjMGmrXuRZbfZ9At3vGhas8ui6tDJKvg4Haa
eTLixtqNBkiXOzAcb3Iv7x9Zx1AbkKXOi4hckHu6ffc1t2QElpi4/Tl28q4Ze/a7gRA5c4YBdYf9
F64pcWo9TI9Grw9/lNrwU3ed/lsU4jA9A68FKAUdzxf4DE+iGJvN8rFQ9afogJxy/lhgsAdzppW8
fywQpLsoPmTAMIGr6ZDKij9ZhsLS9+wMqUX+1EQmfyqVyKRRANGYpLht23HIHtP4hXwUFeN8ZCNB
WrehAHJY5bAGa2z8QBEhkFJ7zcprny5CNmH3r6wGKIbi8S7rHicHtQy0BkW0QMit+AB5ZBo2LRTV
I5yuLlexMzdcB3kEzU31cUejYo8ee0YyfATcYAQ3BkiDxRsbA+zDY/1RKJYLXYB3uAuQaMczHxQf
Wp3uPiKstkt8IM+8be8mHWrUoVaE43PgWaiXQ2UZZR2l5tMQ+fl6dixxLWB5/wu1kYF68tv6YAdF
/6gSNi04IXByU2OObx3oirFBeKjseD/qAJgzN+lXnUiSH1BMfJhGFIzyEoTKU+wK1AlOa+al0a/A
0b92ZaJ/Q7bRXZVea744VTet28mqHlIwFaFAHqA0KUbkmoYgPzDXl2Us9lQAiTrVVVwk0ZsTxekp
ETxck72qdOQLJLfuRsiSQLI9eaZKHz0PnI1RM6gk4jAp5SkHzjkdv3kAcDY4LvzZQtZrraGgGr/3
Mb8fYjvyK+VI2XRCudj0JQMjIPZK+tFIQPaDQhKOVGqT3TuaeR9rGX9xh7J56VI/UQOydJY44zg3
uM9rx37xovqp7adVX4rshethcpfkxTONWmViI1sjt1s94l6QvvQyQkUGF+xQmU32MiVJs9OBc1/T
BEdW4zYeq+iUTHZ+l1hmj5piO91wvPyba0+T+R2EDHo/UUYznX7kbva7lpZI21UKAq9VN3baSm8q
fc+oNsk+lIDCPhWq7sgKTL6Py8Jd6apSiRqKt7NJ3ze6QC1TeSqMNH9KJxyqjEgB2qnjA3UYo9RY
4lhOERBTQ8NQKgJiVE9gL1oxdLNu/N3mLZCHKnBSDvLezPvX4bwUTaP1gIX+7em/WkOxyUGSnNm5
czQ8jV81iw05cw6+x/8phOb+h7j/EOKCuWWHDez5P8Qul60nPLZX8/jvn/RmmbI/G81gHh0DrFig
Sm5O1KNGcgbJXNVQj2zFaHnbpE5fF9PN1MVxM5Xi8LjHYeuysh2C7sUx/uyiWCgyXEA7FH+cUA31
/n9sVeGtTQhLHEqn+cdyUEjioOuO+43h6L1ftcL73nV468mH4FfLBTRGqvybC+z5uhva4d4ajPSA
22uxT/SIP2Rje5f29Vna3RaKPqDfigpUPpeaomcSe2/SOLjsBL7vrbLAN0dB2G5blGCGNxN+Ah9Z
BnUT+ykJRfeztMcfI254371MQMSiDeQT3lqGbYAUPdTY/mocSNdeXBlGl+HbjXUZUq/VEs3vcRtb
u6IRw4pmCkgdDav3+SBDg90C460vm9rgSEz0gm9AXAmYHVjujoQz6rInjg3DG3gcy7OOV1GfzBTl
Wu5vvOHyGYtmOKHrByaQFFIB1wBWDtYd/uI7u26KV20AiYC0Um+DrGX+ajiOsWvBNjHPrXP+jmOj
uaDPjk/QuoTWuZpreDhVCiwH5x1qLogwItwY+fdsyrw/LMO+h5Z49CZtkWwngCiPOO1ycXe1CnCz
WO4fxrgdw0z+0XaD5RdNZ98VtQ6RZ5C3rnHW5ePBOeCxCjZZT8dzBwen3gPyg+mdcMVmMUH9zwOx
pdhUmUzvKIqcgd5K9fAdDotNa1EO6CV4iUggFvZAcWmJpzJnPPMpjpZTXPknL+cvy1Q35sWDiHe2
dCE8hRNPhuMWbFuG6dJ5loUXvqmvN3g/gkyGMlLTalk/rJvSBgEvREvWY5niHuV2PV74naTd3kaC
X/VFcM/Yz4GAR6wrYHJOFGeBL/fCCt3ad7bN1dF60+drW6wFkNpfIXiILy9rWoglVOPXlEEiOIla
eaIhT9cez8VX3RTOacyLFtWWBfQ/Kg6WkaiTx7oHQBjP8xz4zECCMgmwVQsfO2xG80cG3muf2157
v8SWRfseC9I/460WxmEmWYBmSryukx7cFArqzlANfxxQgCwv+licB7f/EUE/GyrtaJyseW+6ULse
kpfiKOSzITkohGvSPkTA4A4tSAdAAhfIc8exUXazL6liTk9w6IvMuepWJiTRKCLJBjCvo0x4cDww
Pa0014sfReDEa693wws1XIIrbm2YerG13A71Z/XYhLuilMFBdLWLiipIQ6JsUoJCkDXdCYDAMgAd
BLpuqSFBurjmcZG7bKM7+KzkmY0UfzUGOLtFanVCksxgVQdYhHTOrQA+zEyB9LgyelbjQKQNbq1j
EN3BEQnfuU7ADgbznqnaGFuQ5ql0gHyqgtbYtPSsRyX+pQX69kIhodePZzXBpBeHJZi8o4Y31Kwy
jksdeC9LHPRKkGzFRh5sltpw6lEcy0HBgoK6fFiVHepJK5f7yOfnp0KBL5aGbIwAGJ+5ge97jw6c
FgpO+QRwslphCUa249Tj9Xp3Y79dNFVXv5oW6ek26Xv5kDXg0O+gKVego/WQmLNAO4C//NwREFz8
/RGjXL3DjbcUvFpOuXU7y13NFZVd9TuWFliTFsV7ctyUVN5UXn7MDfUg39KIijavVkFyH+V32HIY
d9aklUccDAwnagpTDqckNt+HY46iMFmIzY2dhjSBYm+Gy0oVNEHKFbkhAu8PnQa9LXUx5CDeL0HD
z2xLCC9GP2Q8P9bqtxa3oByLHZTM0zBTP8Kxi8AwR+O5O5TGb1Y23ZZs+sD2bh31e9EBV3olR0lj
1M+UJ5BcvAtTfmZjPfJSzutnkcvEyvTazcDtBrcN4BcWiIKEyMSm6Rzn1kFxSzCIeDZ1HJo4ufjb
fE3GeIBHapUS8KN5lWUuUkYVFArTBmrRbp8YPkrZ6rMjjfo8FgHbmkHwi0xLA5qx+rwMqWerCXWh
iQ3gAqhpV4ssjmV4M3dCtQYIO0OA5dQCdNklmGw0XBwhdlIr0NO1mywrtXXcTs6xAq70YPSy2zJR
dngJqU525yR/VCl2I2BXdB/bDArWgeu1W2wEuzfmFKdaofwpAoX1/f79B2Rk0NX5KBimUuG5avhf
C4Y7KiC+qTumKmIqQ66lqDagO3VPQRd6Jw/nYScaOhBFAhvhhyfA+d+hB1vTEkIzqEFBc7bLPei0
47iW+8yAhkYTe3jvHiHNCUyO/YZ/ysW0WPRn7Q0/G8hkvAiAU3aWmfUHaCAnj4mVoE5XRVjarxZF
iD9x9BD4vMFBTdTXwZGFXbfOM5G+joWj7ZlnWD4NY9AynurYZqDz1pNXJqPhMhbhn+SE/GfyULvI
YKmZXthEz63JQd3YpK9kysHmnJhgEdDAoS558GLjvPISKSijVQx4C+mTdNcoEKSbetpBGBIM9crb
p6AS4lPn4zEI5SZVmQhN83DbIU29nmsU+659H1PpIRhgaiSf3e/vLJmei+IvQo8hmTjsR2QDcRTw
F6JMqwF10JzA2ZKNGj5Y9ygdCc40ikRa3ueudgVDu1mIwiCaF1wt1OPtz56FQcBCk6G4PJtWEZPZ
A0QCPGx6eXDfd3F1moc4RQpQZ1m+x1Ssw3GuirG9FDT+BfF9Vl33Nib9+LUH7h91pslLXun23SQH
VEEpe53r9UYb6wkyCBiOf4UJp7DvRDt8x2l2dypaHa9ZsszvIivAvj6NzWMy2AeyW0JGEI6R3lsN
/dNTyzPItRo5FFkVfja2HbZNu66ZiaN0JaIhQR8+E0dVsTwUIGl78gZZPmdGuiMcbQeIIMinam8G
3dIaImLNduin/M30ZOzHniWOBsBneMvN0/VCocKNut9lVfslCCwcSBF9ykz5Sl2jAJ/NiPp6kUD6
BQqDwwM1Q5aDgh9E0pYcH4SNhsyQhobIQYPThKtQoCl3APBEONn6K44hB31vWfMkMts2uG8rr79z
iqk91xAm06KxOYL/rj2TCX8SfPtd/ARi18MNnMY4kZh2epN9odFN3GIjBy0ltS7ys8bG6apazwoH
pIbJPXeXOV4r54/wj5jlMnR5LU6+0Nrz56KPuCwjnJcs9koRoNa5yHRoJWcPkV7KCyRYm6cmHsVl
tK2HTk8Af1JNEPblJo+qekNDzu36KRXFg22F75MY6t0ugrN5UhWDIZp7nbfq1Uk8NbY6jqdegXNe
CD47d2aPVCzZQ82MIU9GIYOZl/M8AfaSv3U/Ji0rBm6tdKQDvP2pZa+mUMwS2NO6dAkpOaqMUnN3
ZZu7FA6ALj7MMrNFIh0Z/wBJe9kcsJ0HGsuUpm9g8zkPoeZjQjkKXlPl+mi4eCn4/3EuKIkcYN3y
PUOpzmagXEisqIwAbQA9qjLOFMFEJZzUNfAfgK5tFgbixUHRQk0m2786CoWkqCeQokVI1VVAoPUo
xNwQjDS9MIBdQNzF602lSf1ot1n3ZOLoECDWKPoZulq8QrUzjidqPJ/tSnxMHBLD+RHlYTNPzAEW
fzBr90XXdnFeQ6s6BwSjj52wX9O4G8VubNLxOOkh0tmA4raoKFddVos/Ix7qwBgqW+Jp3VqoJSB0
DCxk1GWbOXA2fixuTGDJ7Wqn8ulay1WXuAzVrEDu45+TTzoupc54drz3frVQdDtRY3oBqv1j2RUb
GSNjWHGpI7EEiZGTTS7qMgHunW0DgvCoATX3PKT5ABxNmr+sx3sduz49L4oNRznuijyzcQnqUEN7
ulrEiyJMwpnULsdh0J4Cr65L4WTUy7jb9sP0fRDIDjJVE0a9NkICcLExlKBMDpMHMi32Zdip+cvw
sxCy/Yc4+hTqihAw/scV0yLMkTBWV7MhnuC3tog3wJHqF55+q4CmmEmfTcWjT0MDbClQGvGgAai8
i4MmedbXxcIzXWNQD6p9KLQByykaMDnE1oHo+6ghtj7ng9Jvsd2E0BAQlzUrHHOe36KsfCYCXGJl
YbfrxOq8PRDfUAg1pqcKCYOLruPBmJga+wYlOeGDLXJUQufaU91GT2SfUrvcyL6qDmMaaiDj35HZ
Lftu7zSge0pR4/INJGynCDuGFxk63RnfRJzL06pV269wohbeuzgjepxiE5VNuBoOV4HM4U4PJHYV
vQH0NMe7Q9DsamitbXO1rA6eOmS/4i9yChLg5etkPeX4OWt2AfpHWaXbsYi0tTs62XNgVagQt+bB
YGT5s9WIfl1ppbWlAIFXxHtA1Pa1NeXPZJIM2hJZq7l7Ghqx7M+Oyb/RiJpMyX24gOucaMlpMt1D
boNxlLz50JcPRY43yMT7lrmglJ6IhEXUIKOHGkuxncdOBCBayiowrLIMWYmmwFsLjp4eiWOlAf+y
HBxxT2QroSIhBsnqQtOiFuf6OB3JT3YpIbijCom3ZJsZXtRFGKp+/MVGF8LtcZ3gsNQugGiQwRSc
QBcUnGjYGJPSDqeWXLOfe3KjVfoEzoi/5txMpCEzm3Gn2+FL14zIJqoG+nM2DmtQxgI6jXrDQVj8
bgutGBzas99URdut1rzRRF14FuBY5If+ybjytNZb12lvHV08WeZmArr/mGIvkoG7DF3yUIyXgzZz
Nl75r7oR9GlMf1nKhVgXcAD8TeiWu+YCZalVem9VQ4KaTie5TKqh3jKEcLUFwjvULlFc0XGzX1FX
gOnM1YP0ODu0YN+VEA1ZllsWoR4K/aA30Mp7PU4gba6uFbnPLPSy803kzTUpflmWejEYdocMOvHM
5c20qr3RQdVIb+2R932lkW3lzqW3dQuZx3T4HXC86zhJ174Hk9sF/ybNmIMrOV7wFgiahuYJpSTF
ipK3iW5f2jJxv2TCtra6aNsDRRQhRGZoL/sRYWWjtXVydh1B+2G8Dlzi2HJu19A15E/tYUdn9onD
+Nqp9PpAQ+igrQ1rql/LMLYvXFF2kx36TxwYfBeEx2q/oUNo/SasU3bPwsH/v4VZajWaTqv9/aL9
EDbzRcEN+H7R5bPR4uqiFFZpSCqYLnQRZJ0Mq8DIx8d4NASIXAv8SO3SeXNs79BEMsVpOQ4Bh8SD
TPRHBE/A3VSmobumQuWKZWCi4DjcWyqQB4ZTcshpgwdSSdFQE4DpXM/M6YFmjQNkVno9/roEpPiv
+l8WGlgCbHgD6j+budMh1XXFzQcdNK6aVvqic+pnsnRDmvmaBoZIUkFb4kn4jEKMfI7vGuMkwmTa
y6ltlLyJua7xL/jR5T/ou8JRSeJHEPS9+5cALdVGX1jVewDHhjsHD4xX9igcQErgybRBnNOAnvWP
3J2OvK60NzectI20c+OoZ3n1MKUQQqUISA/4YyuDJygXPyRmHJ8LE+xH9Inpn6LF+a7DC/IDmVCB
C0FzVPhsRQBJpRD5/40jgaQNnNQ6iRb06qtlTEZqTLsPwIDcGqvFRj2tUVOo+9k8yILYeJuEsCQI
BaDdiQoU9tsb6mpPkluz7paS5fJSLT6kvP9KJtT7qkS9E5h3jmH/xk6h2pNQ16zZFRaZpGCWQAoG
rzjhlu7akK/APX+5s1+N8woy13F0Rw+I+RZfp84/HxA9g1yW3XvHwjB9MI+Lu6Wsi49SAITqmCBx
0P6qC1Nx4MgKgUpQtiqHkiFSbiWe/n6LJ6V+VwfQtYh5H22NShSg0HZaecm8YRv2XX2cbXED5H0N
RcZegmthtqEeO9lq2AqjZMx8+J/ps5ED/Qc7nGe6hq6bjucwXfdued0t0YDAamjC+65DYWLmaN1K
5qgJSxlPN40690/NUNO2HGymeHB4zHe0sVibkPvDcf/AtPPcJb9tWSiDFHbnz0aP4bV90NwsJ1jy
jsoEqCRgqRX419KBtrejNXK50l9m3CwwlyLcrOVVkMe1XHEJgd3Hk3pKv930LLPLvokaR98ZpANu
vXWZPQ9RlmyZJrSTNlkBykeKqtuWSuyEjIVWoPxAhivyLnYaUmMZw31dpuyBjVColNP3vvTEzmq4
ubM1z/3mWBuc/tirUdTYhlkFsMyqdIzqx0T2BFIX44ksJserIEiBcTynAlIXqodSpOaKatN6JTxi
te0vewwj0GYmBWhvB93xNSSAN2Qs0yq6B+dndI/0obETKJnFjRi2OTqpkuii161PtsHzcBiVSNAB
oYrmjhpgqi1/Ao3/BuUxBVvhuP/dA+Aljkyd9jSRg6J1rx4PMq+eZxv+dOMdzcAZWuADCOasb5dx
QYuQSIlKGFFCSVQr6j3olMO7zivemwobu6CtkXiFJQqxJUUGGl21L12pg711UYiDkKiVx4vxa9yU
/RFsGO4aufDxuzU4R73W81fwmvXHqAcfICkhKXvn4Q25Rvp/RyJ3rgWwMU5Q9SNyoVDK1HOwIvYg
tCJvEVbBY876lW4H2hMDYEPPenYIGmdcO6Ee+bwACmEbRyAM4XgBouyYMAokxsysMkGY0QCcq0AT
jdvjQkUUQAE91Op9MrWpryWpfRBK43xoox68EHWzpeFohNOeOfiz5n1tvzB97M/AAqMiSw1Bp5g9
Dpo+x2oR5idju6qR132igJ7FX7tCDy60GF0qLRrofunOhdTjqBm9cIrXLRK+3F5L4G/9GgwG96hU
aO5dhowTOFaOZNJZD60kDSyBJwjwzTZbMNA+qyaHHt8JqYYjmbIWd7ihidJ94Ok+yeWlEiVW+pgY
90VojEACTtkGDLIcYrCQbuCOpa+MPgF2CmV1b0FnTmeuiPCdDCTmUwYWeQOVj7nvmsOV11ZemqsP
0JsEd/7whv/u6UxM4ctct2c9nroWW2lGlsgdULYgHus8Z2MHDFmcRhFaUYPj3vyS52OOymOcnpE3
LKxoF3EbtBmxmHZOFoGWSov1L0FqHx2Fa9EB5vMFK/s7PRiAsYuqwSckzFgbez6M2VvbpCmq4Ltp
O+9NIrVhoUcRNVaioY6thuzLxmzU7ZO2LqY53jmQsd7bSKQdUGZ4WYA5I2fIWRMMR4dY0wGFiLN3
gecUvZQQWLO88FKqDO0k8OVpWxAx1ICF35vq5kG9ooyQSg+7rWMnmTV7ydECgRy4qPRaYskeGBWI
YDhwxzRcGpFnFgjbcAl16nwQOXj8gqlrWO5rDORlNUlFqKbP9S14i/ihA6jl3JGihLIXRtVnIPhA
N3XSbmOn2rRaYjwSl1jGqHuDYC7TGj/DAdh6gCTfs2lHOGpmOrguMKLGspufde1OZ1QK4xUwsKdt
FlV/ijZ9daIOT1leRzo2eNQSFhY2zUQ+Tq8lON7aLDi7Gr4BsZkNrwZgXDhV0IdX5JXee5OyNSha
PTaSudsFGLfg5JJwmECHoSB1i7szW3BSDxr+lspxha2zA7ChvYcvMwF2x1fBYpvJiKCUE0NibIpE
t4kzyN8kU10y4NmUUbnLSX4HFybfk0laJm7kQFMnZxFY6yWMegFQAkaMC6rvCzV1Wj0XfV7tY2Vq
6eZFjuVb+BEyf9eW7x7F9cC7VG0HFufMYUdIdrBjqnptq/EUqlXo1kuX/I2QJvKOzSf+KSLtIrXK
VXde62rZZZk8ze7DiGvb2ytdTadocHsfOyy0D/4uH0QaQpCB0s+tM76i9J/vFhP1qCG9IZo6e8f+
NlaMoAGxRQoRQw1UxBpo6+7qIUPyR36vQRD0yvq+fcD/2QtZkVD1oPeZhqDX4vlbOVnJJnLLZE9e
3YEYeA+AOk5zUVrueU8ManQrgdcF7G+xLaYN8rwZBnP5w+DEUBhQW2jyLnHMnrDzACgFKrqZ3Ii4
wi0opbPZ4D4jrpLy70PI0amT2+CexUBE+iq4cXiygnqqLS9FjCppHkS5e4CQi4XMEk827wqCkLkQ
k2Jo8/sRUsvE20GkHkTjQRrewhL1hsU5bmvkfucAAaMiVoKLjNQs1B+LTbd7d9UbWb2Z5b6Xxecx
IMfX68xGWgjvuYC42ch8j7YMUXExasfKcTQUYKBHtiqO3rTCalBvCDvyce8RA7OCDMQe/5xmjaWW
ofAQkVfdZe1lja6pBH7lJKeN5xKQU+qFE0V0m9gY+0OWNToqnNX76NLMRib5kx7KameKtl6ZYiw2
CyXfDf/e4lg4+T4L6WuUVkmcLUYtCAtrzX7RjC47D3JMocGLYRoL76GInF0BFajOT7pfqKAvnnV7
RKW0FX6JKvD3U2Q9WhHy3BqUz9VECO+UG5AVT3hmVPzFjGW9t604XCfxNN5LLg7RMIIbASV7/SXS
JYomo6jYjhl4T3vVoHorHpGoQLeSeJyRm6Kp4XUXAzZuvIaQuT05Oo5RQa5nvAaO+cOpGTgj7H6n
DXb8ncV1sUahfXHn5TgIKN3mrYRitgLBcqA30FuaK5s5en4v7dC3Q8u+Db6K+1gAfLLXS312jZEH
+Pktl/ssZlkamnh/vMNFqhx4Xfx/QAtb7TOQ4S/8uG/7S+o26WN0nLV1ihAUAJP4HrSs2AxgeDl1
eWPfWwbEm02zAiJSk4XftCBYTRS3KqAqbD/WKZRUFd2qaqhHzeTGY71axjSNGTbKGP+a8dm0G1sR
hw8SfFP3YdpnpxIChD7jpfUGnqNwEziZvtcgMvFWjekXs5cGjjW0/AUKa/j4tbhvIR+wk4rA0k0c
MGOqHjU1mJXWg8m6mSNzpsIkusuF6XKZN7tbbccGBzV8H0tdMWrqCY9wJgKcjOjHBzc6tSgZfSz6
sXr8y0IDuy7qxwZ5WBVDll4Fju+zaEBmL3WWmL+t48Xuq9dZVcjUrgNPdtl69yQZ23dTcRqd8c5Q
psUOAV62DrLCWrfYZQM9EHqXnIUNZHMmDqZ7yzx4eFtGCTkIFSlpSkMPCAfsIBvztRn1bPZSwpW8
PIG4NHlj4LwKD7Q1SlU6HorkwA3h+vOGARUuh7IeQVIXO8n0RQOB9xqEEPY9GwxrbiwmHoE0hmzB
h92D+uDFKoRPUYt9aDJvJ0cJxjI1fXHErbD9MarNTe1mfM9y7WsTmExsnaCKT26a2+nrwFnlg0oR
n4XGRZJk/ugEmZR7iAOUALvq7XFwLSdZGRFIDfskyDdDyFE2ZgfhCvRbIC0eNHEIKhsFxzYoxQI5
iLe+gdiuGZrd2lVDhlvNJs8YIEdOLN7iAvRFbi7SCw21AbdqlHs9m9COfu4hhVtBwiIyXoQBzD9o
4Dq2zmOUdVYp4Mdd5wjfU+f/1WB4075R+QB1JI43kCp2N9TFB+PmHEX+OZRcMZ36U9cKnXTlWla0
GdX8Fmdh7oaWJrcAWw0quop4E/AeL3ZlNoYnAVUZ7t92XQrwEic8zd0ShV0HB7n/zyOZpb15Y+Tk
5pMWDhl4HwRKl7IQh5+T3mk+XsVzuW4cZvqAapqnQn8aawFGrMnk9xxKXt97vFLj7LKccOihl1vo
sTRnBqWSI7DD0y7AfvRBTyEpmIZT/6bJ7g8dBV6/sA5PS5S4OusmgnRVBDlBQ1UMqFGP4sllNDIJ
+BsoSnQFhYmQtdnjM4IoWA0JLQOlEWsFLFp0IJuF6qlHF2KbdWHcTzh/SvBGiOy4wHM8r03tSM08
JtfVuLVQgb6afRbjzO8kvm0U1eAE7bTELzaavjhyyC8fXClAV7DNArBeJrqxrZVWIHPjdmMKqCtP
mt19+cTeB11w74Sy3EkqShWKE3ScAvsEdjj7RMMrD42nbNukoKChsCjInkcrBFLpI57sn878a3qL
g5GrC9hG/1RDxJg7UIEW+grM3/wcmjn9gCEr5el2AV4KGG172kE1xzuwIbagTCZ5eDS0bEso6KLo
2t3/Ie27luTGlW2/iBEEPV9Zrsu0kRvNzAtjLL0DLfj1ZyHRKlA1mn33jvsgBJCO7KoSCZO5lujs
F48F74XRALqrrtQ0a+s1EdmRmoQ0pB7J0gUUqvgu4EN10dSjJpjcdOcvXZ3u+VIDOTgKucj3+ZJn
V2q6uX/vPcjixUuvoI7D0XnXtGgfzElfWiayz90Y4OoyzsZQeYY8/7lBRawkHxBBCA6HCjN6lMc9
UIezYimPabDMSqEf/XOb/53lC/gckV/0ijrN8LWqVvYsY1TGeBlyjhmQRFvAbjt/7vuYL9jRxRhA
eHunxwttIyMb0tpz0OzWDIy6QwMy+miYOziSfjKC8sm3y69kKCxwDOMg4DedXrt4SdtG61gvAAd5
S9jY4FxN5vNqE8rPDbD3fqWebkimXPD/5TgMVXYGNvFDfhIJVOIRb+PgsoSPGU+US2TF/u8A1/kD
Ja/BlZrSG957j7LMcAHdgIpxbVd/b/zvvhTenC54gqOATo4ebF0Rlockbkb11KD/4erJoJ4S9P++
kg8URs8WMuDH2ZjCi34ckAGZbp8tqv/wSPET8FHxEuekQIDF3jcVYauu51ioRaydM8nCospR4UCF
2/SpBhPScWrP+gPcoOIUVGCf1OReuWl2O4ZNj5O3ghOMFGnpPdngw3shUbp64XMd8wt2HaZiR0FA
lrprbXCx2ZIUEwXQYE8vgvg0y7xEIM7LU1fmPZMW2GegjhmmL4ExOm+VbXxMZEIkc8BFIIoAdYlB
lx+a3E6S8dVwQQxCG5FTOv/Rddjyoo3HEJQsLtB3ho2MzGgjUsqHHptnWkS9u5ysSESNjK3ttVNt
YYMs4xfbm9wjnWc/HGrTsXUj/PUW+qeHk3bS6WPuzhvSI9Z2AJD//lhe25EiRI1zRBdMWJadnd7/
Cf/Y57xonAOmEtnRk8MEpduAiJ3bHWn71OlfmABesD+yzxNoCz8LULNIS5IsnvcGMtfwhZyrUWQ7
AVrOcxoM5lvPwCHVpXgDjeZ8oALWHOnBtyBPQCmINWu/G3rgLcbmJypn7cccp2hdB75GWQmLzbH8
6Fb8knuteVA5pYq/zwMufFSlrgCgIYrbcX/us85ITZ1ZKSgBNezc9lyatjzPj0HSlnbGYShnlOUE
Q7wnYWr6wC+l7pg7MUAfYNmBGE71VhwZGget2QQiIdDhl/PMA8XLoMkZNG/Eg6zxQr5vA0DSk6KW
CyPqUWPSwkiPidkBSRhbF9L6Y+ntAwA67P2c18HZiUekuiUW8PYlLWYtk/vbzKrcZ5zStkdMBoqo
I65M0nuuh62VCY9YpTIBcAakAek6NyJkR/JqDFFEauxJvmInwXGDKJDUi3VOcvVpqgeINkz19NgK
sW0TKR2JyWAB6d/V/BVpd94loYmj9vOks3IjB1C6/YUkjOyYxKCjPNIDZ6KnTJZ/YJXrXEJK/Nwo
HDNud7z1q2Me2tM1HRLAAS8j/0RNWGRfSneqnmnUiyA49Ty2dzS0pNmE3Shmr/4HEoEAOT30HaoQ
jSHDQRQYnl9BwHAk5co87GUitzAaU6s9k4wuamKb2JrEMcGOI3Z8U2e5iTj0nKM7eag3dbArNxSB
g61qaOq0Nup9MuSgeTAB6yVlG0U3jigWZqm41W08grgj5XuS8TLBaVkeRD7S1n8GR+1biLqpj8PC
pw+VM31C7UvzM94n3mkwgPdUVGuNmYKN/1rx1L0Yy2B+adIZUxd4N10oQN0LsA0aYoWHhUK6plc1
THmUZUH7U1EK9zleULtF0RJH4Kw/SeonGspbQKY8uHJ9sR4Tx0OVoWzqdkbx0YRSe3C+eUphYPMA
5yYlCqF7D2d50iT3HNuKlLWdt/umiRcsRXMIdZy1Z5FrLumzX5WWCk3KKqmnI2io/Ggc/Nzfo2id
vYxG9UmsM8PzQY4olNv39Xltsq90IVJQKAu8m8IaXxtnPHRxlj/bLb5rJpsYJaeXpTQ+kGgGtTg4
LAOkOA54l+y1HfWcsfl94kycMyCtvo7YQ34FjPf0YiGHggy03BjC9TSnPfJlpK0OlIO4cxfEKTtq
Y9Leby6Nl5cFlcBPdmzxK+AX3xvs4csMo/uYetqGLdj8C0AsoEXalmQ4nNrGe7Aj7YOMAiRdgK8O
JYDgTv4W4Ed2jutO54aDXVEWfxi96x6KSaZk0tavHquNYgAgumAcL0DSK/GryQc8Wf+Qkd2A2dbe
yKf+AxlTLO0r7tfTsv8cL0dO5A4nmCjzAje0Z21otIhQy3Pt9pos8ZGIswiwTRGLkSJ3jKMyk4xj
moFrAuev9tKu1PteSSFZkDwtPGwv+jSxqWcQh9Umtsm/P2HEjKkbgUcGPraWWU9aq04caYyC8K2z
1U4oOyKN9EP+kfWEYz0+7knmJf7fYLTtO4AV5uHznPkdCMqmGDg+EmAgl2AC1MtaE9yDeEgB9Hsr
JyU1VZADKeDBTaspFDmTLEYBUxTHA1KL7tfQxp68uB7aBEJA43+9PMqUjBlHYdpq46VDPdzGjy4+
BEuIymkLiebf34Y29teFgZvw+zt/GOo7ZWHxthbNeNLxyFZ/GqQgWUOf4r+qC/k1OPgayGMFAgaW
bn3kTIBfHOT60c4WwJfS2LAGB9CdUkrNZszIStkafDR3lbD7neXg0A8F6vG7gxp7MnacG4BKVW4k
8BevTY/U1RfHtK5bJOWodFHRlYtwOqxLxeIf4go/Xr9eX7p8nT7bLBA7AA36+E1iKAoUpllWB3ZD
OSxKq7+BoyUDWJUxfXayMP+EjXjSUSOD8WkAmRWgm4CxOwsJ2zA29gdqVi/+aiLp+KpFuWTddpP8
1RCG/WH2uu4tt/7Weh/zIMxbyzct4oPBz+sQAhkyMd8jW8CePWLZhYI1GYeMgQU27as5CHF4iTsg
hRMEXgTogemJZCA/6EDtSDuNIRhJBUpkOuz5ZeCaC/CqVuOxzpyrHTvYAAPCWhfpMQkza7KvYboY
0JT7tmn760ZEJtQwGYF6ypiMVpE4p/f9IhaGdpQ0P7l8DTHBazDvQD4FOFgWd0FyZTOzyAM32wHL
9+DmFF7TXgLgYhwBqZGgqspi1aeSKW9zBf6lAaKLPeDqACovQPJzS/FWvQWDFRyqUWIaGMa7TGvr
ucqniAyTZAWWg28jJQZpU1NERjlyG9q9E07NDZnrFEFpOcriI9tZvMNIc9gpwN9iJhOIxeXslWa3
AEDoZI6sZ0coVKwObEC5nJozkz4esvSMmcZLWzbxGxtw6sjbSo2ccY3fRI9HcGdaKMiTFtTYDJk1
LMQ8W8uK0EKdaOewHbkFfhC++cZSXKw5/4tEZOtM+Nm7lrFTI3kF6iVDcfCmyvr2KwbvUhDp91y1
AI93HDCRpdcevef8hSU7ZuBZoN+b7l2WCRAuTEXo4ljVdUFc2Xsg5MpqHtHYzhi6i2vcwlpOMGhI
mklWSxjcsqMQOYRHrxT12wTmVpRRDf4RR7jIVnTaCTD+xzq32C+uPXc7L2P9R29m/XEVTX8L3dG+
tG1rnkzem2dk4Iqdt5gnystRyTld5e7WyjZRDYtcHTBO9q+sWTcWGXbAd4u0IIe7RdJ7xW5YgWSt
Uzk8a06Q1yUzPygdJDTjDFk/xXwkm/fMD5kosrHM7RjAsI540XGwillArU2V1wCOsHYM1FTXYF7f
G3cpAF+qx8K3xisStcnMvttuvGycthsZcZQuyNY9jIMDVoMsY7fBBbmmWS0XElEDIgPkC8jGcHxk
ZJFdC0LBc8umy0amusDyrE5zi4TfD1i0/UYr4KoB2VmViLOP37H7TLLvFUmZZMPHRaKFSWOgeoDj
csR31psoTnPn9AASARC0+nw4k6dajDNkb04hGEM29Z5IzsEqMhuQAeqDD0RVi44h+D7rKlxQb7wa
KBL1zekWosbxOrP0O1nSzDfSxkM84SGBhnorKCpRXeTMexqC7hFfrjbs0i+i4c2tXfx23IeYHUV5
Bh5eQ4LtlFhMguJoBhEZS8znuHblZKk1j0BV80BFzbIXy7d9vOuC8o+Wn/B/g/+OMugBHJjCPTXW
kCEQ4LZbTDcF6JA6IG+z9pQjlwqZgEDlJm3SAMg6EigJfgLP1MeMhvgE39Vkg7psBoSuxNmTIgQB
xtN7IgOWLEg3ljBYPlIsztSdgwVbXNiYWqLUAha2GpOqQNJmhYX7AAK4fjwmU52DQRtNjJ88oKed
voloPI5d7OFspDLPo+lFpI7jEkdfXL7QVVd7itfYBTwIJRjWnT/fyvjwnmgocw693q2RUCEVosCD
16/6bTLiNwW5K0iPJS574Bd29ilFhooXlPGVAUDlaCVVHqVpiCxrEnKZp/A4jlckKpCmSLAZRD40
1Art/CBTsWbbEfvUtXi7fkLJlWSR4c2nMLWOrl9UlywT4c1lQ8dRRIAuUxC7kmqgtazDRgOSFmuK
RuatB9McLHAp2lmn/BMb062xR/WgDEFNhY3oyPfH5kCb+Wr3Xm3c02a/6v5DZ7A4PuHTufzDSM7W
WLkInLbJ7srti8wnftJZHKH8rPQQS1EHAOvYsiUFJvn4pCnx2G07dMmSxipDRHo3meeAdW61dg8K
bVz5QEZw3xPciOsBYJC/OwUWF4bFkPS2TYAjfWFmfywF0Ia3etLUoPXFXhKOHekJ7fs4MrIF+1k9
kNVT+yFBj57nndt/xQp6PumntH7OP8jCgu1mf8JhWIkT5N6agc3QsXY/84TXEQmp+V/HpkSV0+7/
rxhMYs2REd1CMbdP2P/D0iQ2xqtmQXngVCHtfyEbq17s2iJnipSFCFa0G/X+Jxne3+/xFDeLZHqp
ygr7voN7pu1PvVkqYsBVtoE7HLQCyFbfNlR/uHlKe6uPGmfpQDvFR3EM6qk8h0UbXH3ZdJ7hb5of
ybIMuYGowgNu0L8Z/+d4U5AdJ+73AIL+drEFxCRLZXW/z3XxsZNESI1sqOdbwPmkXhtaIBd3LH+n
ZSgpB/vRg6FZIvtzipMzyamheIw4lWgMmpPuDBbDiw5FvRJY9Ec+liMKzAHV3lv7TB7J1i7HfG2D
DBTg/TPzIj+UpCEj1SVwoKLCZvrWXgbJ7k460Caw8kGKPKovU+Ryedla4rUIHPYecCbfsYJlkiCs
LcP1nTuMxkQKNjVf66UCfIRkF1N+m+4P/UhPzu5aC3enycWAETVewLCEAnaxz0Jk8RPoOMGNK+hw
HkpkchJQMxPiOFIWJ9BMUJ/E5AbINuMwL94fJCLQcZIra22nIqN8MM2OWvqPmF6ZvwQNjpz1PVFM
7bLIl+6bIU+AsUTD2S91k86u37s0pgb5BSAkIU0M9NorjZPFNA71kv3xYFc3FhBntLAC1ujpHZWE
2c6bD4SQ13HIgpce7Kdy0DkhgPWoF1TxcZ6wdCAFCz3Tj/ISh39+CeIlElYxuIDYsLo9/p94TgvU
9wa4Pkk77enm8tZP0qP6k0KOLPyIblffkP6TqLf5i9WfSOZFtVhIH0VQMqqQtvg+9fYrbCAbU3Gd
wLEAKvisR9WyU+CdiCpspTGXfhluJCVLx0jLq8iAurojIQhrkEgOdrmVo+AZ9MjztXJiAdZkTOHC
lON/D03SvCQeT00J4ncl1FM8mvp11eIB/i4PD4+ONO6C34a+WW9GU3a7FSWO+wx1XtdFnu0WgTth
R/0+ph419sjBvRMCCFkqdUNuq/R9kOlh7S31AQShKJe824GLGydc/oDUXs+cpkOZm16FNN8OSad+
GXwFYEQ9vdEEEIVEA/IQWknSg3U5leXnneOAEA7c2pizAdeThEEWF9citwAgM7rYZ88KwOvi4EIZ
5mRIQmwbAolF2O+GI2i1D7EAQWEAgNgnMCi/bcpXZlkdpkHivjfRcvIwCR4ONcD9KS/2azdUv6z1
dGka2/sTuZk/WTWbf5pY4R4mx7OuADE3n9NJmCDCA8A1aklrtdZqcIbcoGBKYI+MV2e9/lqc0bwx
bK2YZc1vaWJZewdVcz+Vafm3hQSSv9sO2PRAdsPn+GtvzNPXaqz5vhiH6XVYaoaJP7BF+VqlIDpq
9skygXXvB+RgAKSenzucX++mlEliPiyGUd3zjUCMXDrLm5X6UXEn+morY97RRSjgD68kL6LvQ134
HoCGFIXug4aKlEzdgjSs5UW0WkWQPGY6lr4PulXtSyYk0yZa+/B30YUy+ZFpxePV7p+JjqzjKeP7
H0xDraWgMeoqzquHheL9r9IXU19DR3/b/UKb70bH0re6+bR0IP3HAhkaNEZcgp3eETkS5JagEg0Z
tFJUaAQNBaZBeBuqq3SqPwGP+h1pg/wewEGA1IITPQ8ZcoBNeV4nUJoi+xtFhxLEoJusbjrS2KXK
oO9t/qEmyyQMnpmMo1xIhvpPlDBSzO9tkE0XX30QGoHCJFTlIaoeZEbNUSk+LhYW3rpCZJXiPm6t
U+WNVfRYZ1LyCgB4hY+dI/K3wRNtmgIYFnYXLgANaEtMcYChre5n84dRlxoy6iqksdC9JXmOiijq
knqsio8m+GuOMUMBnyuhlS05o6feg8zI3QFJidIGwLLjaXAHJJ1hpO1oiESx91A0/P+ROaDk3HPs
PGGZubznJAOa1rik4neSqJRjQyq1BQeISr/xSEpkzhQ9KAWShFdIxL/nN+OMPb1tYtg5GCrmFp+r
LcmfeMa7U7ikH4IplrQqkj1KdUm9kc4TCnnxnoyNQwio4iibDg7Svl/TFlAdSVJVTuQ37S8t6s3P
JCMtNXFsNXsPxab7B0W+DstThT2pSBtTz7BljdL7FRjgjfPA69r0w1Jl64HwUI0EdG5R2YR/mNjN
OpJs6f3xOkq0Veo9yAD0DA/lF7SgQl6EgyOJUGD/nc/INBJIBT/Q2Hft+LT205ge1hJUR4/6x/HU
j/Vx7a3kS7z28cFnY/fkzG33CxCEQSEiABLRmO21RmHYrp7s7hcwhMyoY7LNFw6S6Y+ASf2Ig8Xg
xQ+6ZRZHY26QIY1dQP9Ul051zd1wb2Kj/EyjGthByLSRClGhQH12Lb+JlEoKZykkDclw2BFjXuSZ
y9OYjCc1JI1Rd/XVsIpv3uS4iW4AKtZHfRxirk4LXvPOB+DTQ/TSwBYPXU1FJn1G11SmdHdrg8fj
2ifVQV1ExtyEV676nslI3Zn6E+VF9V8oP48c0+uzCpHaGc7Xe0xQjGlA/rACESWw31LiiYZFmCGl
O22OpKGGFCC2w0qn8lPg6kkwUq3uKy+LWvBhHZUNaXge/9xx2z/qPWDq0Y4vkszxmIp7PLvuO8Z6
K3izd9xkAj8prSJz7f2g0Bf4UdgYfGVRaybL3gzBK6nJH4Ht/1dn28aB5I8cktqO1A++ekg9Iquk
ngy6ygfAg1wzWWpbkuFQG0meWq39SBaa+Sc+N8ktKFznExgOOqQW8PY0U/ll5bKrXdWAQuZFyWWu
ygH/TcPLFLMPDNniz2baHVAhbzSHfgTCUpikWLEQnoK3dkqdShIeaipJiqPtjAnZVBFylSdQivEd
E+nK+G8F8CdDgHRd1LMgD9ZPmyGIpD6BowKHWUb2RkjBkwPAwkiDBitMYRASQ/qIL6zG4Bc6B3VY
P2mIY+o5VfPrhAo31OWhHnVEhcG3JRtg0uJ9FuTz/mEt5zrmW2mtxkXLgQZiX+MU8wDp3mUdP1oT
smmSCkeEjHabbbnxbFXzcuH5J5KbRKiA0nUvB9wpsqurBJwWcyxrpqzC2Jdg49lRpVTa8OWZeqqk
KuUS8FWqqdhqU2eliq++96YCLPImbeqX1e592WrwqT0aNvhFu3V5AUDB8ObJxjKadj+1YjwwB0UP
UWKBeg9AV8iUyIc3asg4zoAF2LOpP2tF4U8O0tJLRx4SwpcMkywAxIMJ5BkPGyK0KyKbxXGAhp4D
pY9kxiJ6rIDt38OMdZcACNJPaYdcaSQlCSSoDeAnbas1wv4HIC69oXnLQM8igS0D16hjgLDkZjQB
FguUArAo4wmQl+NinbIcOKwkWxKWHGwTSeQ2EreeM3/wnwPwEBx8ia0ggIu6gvfDBSoRx9fX53l7
a9MSQ3Pwmt0MnJBnIy8iARTwLEIh/ntPymZwhb3hu86xSATM8UCcm8lclViYYqybcPG4DxBnCEm9
osglspKg2mvZD62DDI9TQMryiygtcI8LYz5ZwOz9QkPM3uYTmzzgLUotylaXzZC0tlj5l/YPHbyQ
Fcx0E5UfV7u1rwN1Yyk+SsyF5T2SzcOdVVTeTI4//DvnAcSqoL5Y1JJLT+tpxTAHeKMC4PntR+sH
ktUx2KHAfv72Y/blb/5q5eADB2idw/NYDf7LZNv+i0MYeaBW2A1ySDLShkHOn5FvEZFcO9AwBNKY
3HU3jqRI3H6yAVdTsSfXzf58MKaYc4JDiWIGQqy8tGiw9RMC6/s0iazDcwjEb06FFElsV6UvONst
zSiWXTNEdXbb/JRmZfri2qEzIwEZ2ZHtWpxJFqLu4d0B82Jn53TC3ZPQD9eB7XXoCtOzHWY39Y4+
Y1ogqU9lTlqgW0zh14cPXy2nSBtASx+3XldpY9anDeCwDWVBZq0EDU5b6waWIP8KjhxQtZmATE6R
gpfIhnoTG8xjbWX4zyq1bGjnF21nAjFnVw5tiJwAKMhDa8O0udiYcl5IrgOPRb8eWV5NKI+yUVwM
MsRBHtgSObY6IpFDhQlA47vdRrbpKu9vsShMvjaoxiDnvnu/SFPMOKESYumt3VD7xRNvDeDz5kH1
NsiGeoDn+iVO8vJCI1R2128OMq6frC4Dyf3djBTz0v1iCLzoxmyp3kjUhhkgpqXtytrPsfCSs3qK
6xLahSP3sm98+6DfBPRAp4ae72TChtSRDBqzelmQolYvlDlB9dVav6vfhfIKZK4vQEO6Ct7qr2sb
vBaGgQmWFQCEP57DJlLjFHQYz0VrW2vUGOCEahvvmpsclihLBYSJVAdWlwKmzh72NCSFcrHHubi6
9XDcBqPrZDaOq0XK19MmmvAn1C2Ef2ftrzST2UyrWprp0PTHsW3UsmzmP2RL48SP8cOa/tiYuDk2
oTrkgaI+qRxM7OQurRcVAfZ+G3ri5/LdkMpmXsCBkQ/NCaR6wI27y6lHMtNOXk0cl5tIDg1uYT5Y
u0wCyyayGSfgzBQOrwB9jaGN09qNgvtYnpOMmglUS6/cn5snraAo5KsVtYF8YeX3EJ+sAcn48xwX
IJAFLHyyH2buIBMNDbjpHeCy2vW1N/+hHAHPd+1lQ7ZYPSI7mcakMXEWEAHtpjiSWhvqod/4cNFj
6lFj+Hw8rE7Sq4BaoY2VcxKKP8GF4x5mP14v1OCzn7G1KscA/J4qQOKAcHr2LXTtzFrll/PN4F0F
U8fs+mjiKObcqJXTqEJLf4qqnSicHm4uTxrl/nj5B/uRboxcqfHjI9DO20ssOSx9xXyJRJxLKPky
N2PXKpcT6PuuShY8mJM7+VCP1NTTCqcASRpOoxEXkxpgTFBXSbUT8txRqehYn3VSW96Eya5ukA0s
KDHu39PYlJ4S4+bV5Ze6m/G7Rl4cueiEuR8m0M0UvHH9EeCi5RXAE19FixcmclSmmynZn4npmRqi
e6YeKWLAylx4J3YP8h/ZUrgptYI9KHCM6F9jPvjebwekEPUNVaSDMQKhrwiyG3a25+VIXWcp81tf
2TewJg1PXlbPmax1zXZmv4r9imRIsKZKH8HmHsd50tzHWUK+n1lSArArzAFMZa/GBx3ODfF7Bo9I
lFWsY2dntlmENNcY2C4z9teQxGfv/RaFA2r88AhK2efSsv3b5rlFTyVyQ5mavdMPLuqBYM9/Vr30
y8ZVm5Frb1Y20hRgqy5LD0N17fcr6htRFjh5xEYFXhwGHqa7LhXGc+3X22aec+firfxJy90xjdeI
xtydP2CV0J5/5MoHg+15tnpI7/kuJhkD0cTWgcu7hciQxxDZvvnBQInOWbuqyw4yaNaN26A3jvoH
bERawLQpPcu6oOLOuiwMhYKoHURXqapkBEaOa/f+QWCp8eR31cEK3N4GfBqMSE29jU+wjGZ41Spl
jwraKOn6NOzAQM1s1FkkICBPsGC6du50AHxMg+xFNN0Q1C80vCvJVMupR0ogeh0e5BSDlHiRKOWD
uwE2s2gJRo4sUz8q7DB7S4cg+ViDkf7mueLVzJr0oxKtzXASRg/eAWlBjZEtKxYQQFTEoeC7Xeax
N5EyG2zSMOuLon0L2Rxpp4KJ+DznBRb0Ni+KHXDa2oPViwrAMN+CWCPe1ijzcc/kRwqW+pFvNfnb
NE0mniVFPU+g7ZZJj0ihvE2SPMDAXtZTbdYfaCT6srWPpLWJVaBz+n43p3mPfetvLq4xTcGzHSxH
G4WKZ2WofIYgq/eCu92xjxOwVFSu/8ZQw//WDCinAYVWfyCZUnRz9WS4mAdrWeNYOUAV8rMWLeHg
A1/DRSHnsr6QnEQWIFpBPWfzcyIv4wPxis3A2ZO/DHNeSjwUhuWUVCBPiXSpgyU1OCxbTmS4UbvC
/M7HNNYE5T536SADP1RVkFZHo8uokKRhFZaYm/ILGYFsdNRv1g3uku7aZeYCVrfv6zak4zZiO0SB
kfTIVLoDnmGLBqTeeCYTdJlWAPnafq4t7EJ8j5BGQxRVf0LhUXymUbPO2CsHhB3yEIHgfyBhYdTr
U69y2K1ydAEDm2De6zQv4eAFF0dC5SGDfgbZ9NopWe2CKCRCPpuyc7o8vJAXNT+Qk+gel+xJpOOS
TA3pioBLBIrSFbtjzRW8i+YrNSGyyV/HI/VZPLxLbXBgXYNwedGGpLSmdDwBbxvbGPcIq/Ty5nHF
24RZ+wdFj0o1PIdycdLRycPApl8L4NErTri7Zz4Ee2E36afVaJHv1ozzhYa9Cdjfapr/TB0z/UQi
oFEiDc6wthZltf5JShD+JJ96CwkzFIO8Ut6417sFmfEmfRtQLdoCBGQCBtzZLfEsoqaLrfeelmUT
T4HZgRQdkvV3kwfjpovrY5s1QKC9x9NB18GRRN0ZEK195HaSrw6l7bQvjso3t7cuy9f3XP8yS8Yz
gObxrqAXhmxy2YARAtBiJAQPNt41cYskR/DKqxEpXKSx4a1/d9RxGvmOIgXJNsF6HRfniJ29ezAl
p42RulDlv2YclHKg5rUvJsooLmn7radlDBAje85G8PJIE63g3hhWSkiaB/X/JNNRya2Ykvi/Cs3A
JDAbKZKIW4BwZMiHTrP4J6fyhnMzmeahcvuXoe3aG3hTboSN4wfz8nYfAcxRjQhGJ03wnC4r5MlZ
2dw0Z1UHC9ygqzdZ2TkEyRyJNuWzbW//VoAisiuuGVbGSDLDcy4xAT7VGs2ZRvqNTC9j5kwuUtE7
pKx9e7PrF/1dSaIH938Na8brGf9PjeEcJ2F/claBqiDZsAn1QatsaJgny19LWrIDjUxsMSg5DcmM
HGj4X8gSp+yAqCLDv1/IxpgcdRx9dcvF9GQFMhAInhbk7oAyJCzLGLg+Dkv3QsoG0wY/Es4p/Cs1
whubU9hXX7QI+YxWulcRqKtVRY2CpDUZxV7LNuYzF2w40nWQtr7v7AB70yYg3osMiTkKtoQwSDR2
yQan5AHqRNtoF+pNYfxU237zRBYkenAlGcGedA9QKdrlhzb30KR9uAM+eqjYtZ3fCL7FtydMLKlL
TQ3sKV9kNxo0bdBOqJ71vJvqjjbn+6VGdZj2oN5jmAw0lQ3WOdrs0YIt4Cn4USi6XOeunxpJuteH
bfEsxgmHrmvyS4tinexkO2sB+EM0VirSvTWZyb7Bhs5zWLIFyL5BI2bQDMCx8pdfuIVUPLLWfqTU
sp+zGnMvEm7i0DheRwEGL8wkdo3vdJeZZ4b3tQSdblOE6y1L8ewQ7jB+WW0cTuKgOP4LqH9YiZR/
lVnQR24alp/bNWiOPQCckWFvDqdkyVZgJxolSngADnUAT08JpOvKAuzRAK5xYOD+5jUOoMCQLg9G
h4T7BzWW1rGbI0/XafJ9VfTxC/Lk4xfqZUaOYisksB1J1jetC/bNFvOwugGkoDZUmhFAVxUfX7gM
oEQUwcB5zFGNKayYMWOkCEqo42TiAGY98DfL+6ALZQJg6fuWhyfP7LMbqNJ6UJijWI0BceS2ZF8f
l6G0gixQWohTp8UBAu6MJa1ego6WqLFmTEXk8wRlFHJmQXOBselPBSYxryTCZtZ6Kkzf3enpRQp0
m7LuQX8rpxJkoWOQl4yRSwsa8aAGGrC8CrMlv+CKE7SHBLh8zNjFAooJySl1jhLjqNG235tpC6yY
C4AhoYBjDCdga4HV+YjUjRHVzpm7orJ3CY6mYXcAq3KX+akEbsipbt0nT6zsQk2/rOGixqbdIrtw
6AMGANYsA5LC3Urbk3pjqbqkJ5W2pF5oz21w1UK7w3sFGEmJf0os74lc7NXxIq8Dqq8++wlELYab
HuuDLQAaIf2TNOrUqBdtcSgZ0jvUMdFUged64vEeIILY0fCr+EU3LY4SnnPxM0lEXaP+VyzIg7eG
zjiRsPdAYxSNOSgrgR4XR3FSvYxxffEkqCM1OMj1NsMH2VDiFfufTchD5AOQHXXUhzA0dO7XnOKS
n43WVw7/Gr5MUFjElwYsQ3LHD3wyzoXLG6KhhZlZHWkN9UhNhjSkJpPOekhaJLXAWRs++JkTdrIn
1/xVWzyE4sLEDqG+G7f/zbWxBUcZurqqymNWVApkc6jqK1V01S+dd7L87k/K11Uype85kpz5OoIx
iWq5BsAmgCII58ktAaNMxsix1dekgBlqsMUwo/BzT0Inxy/9iPMpsIhL6tTcKH129GVRqbIiL+DU
+dHGXsUbO3EsLEyn5xa4D0CkrlAmhtOnsumml1SeTdGQWSaoszFHPJCMtNrONoePWW+tYAn95ko9
UQHUZGSJCqmVFENfcORegkzEpjqBCdS7TUVZh0ee+wEYWcVpLfKx26MSx7uprtcWa9SJzD6wxbPb
l1kCrJkgv45TsSA/A8+qiA2gpSYfCsmzASXoYvq4+erGfGXBQX/Jm9/URuWG2S/euiJ7qcN7bUdf
ugry8KPY+KgfWOMCgpolItxziZbilDVgVzzB/3IDzz+qIWk8r1hu1IslzAoNy6TCy6wpQURyl5EJ
r7D8UhGTDFAyXfYrWTDg6Y6oI8eVtEc3oM5qiM3FqPA6M+uzKRF0Ujx1htwYLup3Qr8DwGGjNDKH
pkcS2mXzMxHShcYFbueQgmg7Bm8jChnNIdkhFyY7CRH3O5wBY2zgOOEMzCOwj9PYyjiTJ/gfZxb2
yW5i8/hSx+4+se38g837/MOcpPkHnuNPatnbnPExARqkeQIYuvlMOjI1g/nneDHji7IYJ1PgnW2K
J4pBDZLaceAb9stRXYtjDXHgSJZQFzPwTbzEaRhZrQWGKNQ6YOfU50iXS8BFKGX+0EMhh9QjWdth
40PY4vpgRkpTeg2ls5zmwvz9X2OQopjXOMpM88XNqxGfg4HMPXvJmr1RLOASfBiLsvgzyMb1tnjd
+Nav7bMlsUxXOVo4x9QO7JB9zJTO46l5K/CJgrqSjaeixH/nMcQP9uQHKw9fy54hlS0BWYAhVlnO
69yQMB48YZ4L7PdYon5TgzQf87bGeXmMZ/AEgxKCR3bX2k8hZYkAGro82YCz2Rk0Bmz38FrZX/1s
AWa152Hvc0qdz1UT8IOmw1265f84+7LutnWly7/yrfvcXE1wAtGrv34QNViyJMt2Ejt54cp0OM8z
fn1vFB1TRzcnt1e/IEShACmWRAJVu/ZGDdLYP5DJNiLnmCKwST3S1c2N0dqaXYuzhNLVpcaxbY47
ggMEgcGw6ZjSctsBV3dpFWQqGvQWe2x0yQZgVHDJev6chQMe+MpOps6C5mPgsA/kOpvUYAG8gmdq
PR6LjUjclXRt/yHxyKEfx/CiaVF6iqN605pGceBdedJLfG9NkV43fhzU2x6ksKubAab8mABBbwQu
r80ySgPUhfzNi2ka/h0t7I68vVq9tU61reunW7N6M5B+OZkOJBxTFJ9PScShydzyR7AkbXvU/p6p
p2dSPvjQtQUrTRt7kR8gC9tpP8jfqW3+2LE+2OGgp/IimE4DbQtR2DIZum2O0H+MnzaUk6ZUjw80
BXoJODc43N74cY/np2VW9oGa0Q3B/SqlDf5ZXJGtLt2/gPIaN8bihjolcLcrv2UaXd3MvemSy7LM
Mvcfl3L11MUZPktAjisqUC1Sic3SDEPvQTSh20dJgfppGhC5bYk7KstxENksVmS16LJoAMY2uvxT
MACvnDcRiplU8fZcrU2X1NQIMcY+8ltUxU0mHBGLEw741bpDFcqqQvGRmHZmgMJlPL2i6jPvRjBB
6eAhbqRefhZZ+ROMMOwicae8DJn/F5mZbjvroBucvV2Y6ed+I1w92wPNAuwERGXWRZ0rmRbLfAEx
/cnuZfIkqok9mW1x3/qV+ZIkdQSJVdDM2ryoPgqIIkonZccpdfUjKir1+YpsPDGGe118X8YMv642
QjAGiaYmvxjlC2DR0NtRWEVfojFMu9mMErczslGD881PUw72rgQZ1z6ceqhcWAFOnWhQQAJ5mKU/
5sPsAl0iDCTvjr9xWUx0FbMoPNVh/7YyrTSgzFyWIDEBwUKrmk5xKdjEukD9+dIZ6r/qWslLUiVv
p+Q5yHOZQ7YcuUql+XyZ5wYgngakpNiYRg3eV2lht9IIlDcY+MWA431yynMiwFcABmZyYcrPQf5l
g5OisdEUZhFkGRl7zqtW7zdZcaANO2hhRgRVZbbL2vF6rx9CaHAnB31czRv9q+09XZJ7X+YrXYyP
GhgqoE0J7l+NC+gTG8OOSIDJFKFqfFvGsllTlwaaNPneIfC1mZop3PRm0Wy7JGcv4Lg7GFOdfU+H
Huk1yc3HLIz9/X/2AMlM4Vk6kzsrsdg9NbIJjfnqz7ZORs9I+ldXU5mvfbc0VwcdbvRWNfX3Aisc
4z8ZfT9+mnrf2kBL2rwPXPZzLpEVvh0dhkpVIRsgKsRZyjkuDcq+8BlOE0I5I6oKjrKB1DlMNx5g
zr62mUMEvE7Q5Lsu1EfwjWjjZQIdyq4JbGfVqi4NQG4jv4CdgjqBVhU+EBjIquahiO/ANv4BWcFn
451NvLcLB1APDTXu7za6CgcLiT9Ds0Hj/ot6nK66vPUKSDmdoJ0FYmheCfBIptGlp670w5VZA7ge
ybA4jqAgPuZ2WyAjEK4TZSI7YEh5ur66xDGLr3SIUq5FKzBErnGZaCBtclgNtYYeQMAQRIedovSe
r9St/6qrBqrUD9e8sdzZuaglSA3J266KGCiBvy9Rqy7ZXN0AZW2nluwdS0CITl1eWStaapmgZ2DV
eCMpcnxwd1Jsb447/iN98hInvAktLjFBrcAGOtH8yvud81Abntul1WsTIzMhGvYiUssZ1kUUhdss
8AcwC5XT/Y0MRZ1IVK/mkCxGzZAtVnOfPGWFSvAtcj8S2rr6dDCc9IfIJv8ZAPz2Tp8stmvcMPvY
+8WnOIiz76ir/xGN/j87oMQAbMOpvcv9ftfbHWpwLBaHx6Y3UGSjroLATQAteu+TUa+h55pws9vc
DIxRG4IeFg35jbQi9fsE5wsgh3d903R3fege3EFHbK6CUvKc0p/7lNifs/eUzdcqvTU9ukSyAHwL
dDmjA+ZLlQFqdYUpmKf1LfAdA9N9bFHeJ8yXHWvZXZf52P4EXf8MPkTwckCUHqLy4J5sZA+R88Ta
0KAzVuaDMO0dDQYh/PPEgnYtvvMHsuWC8X3RuCZCJxh1sOUyynBzdab2Y5zEpQPEyRE3XAbhGzf8
GPZb0hagTldsSXfg14iuONx/dWjEkeBayCNoLvK8RcES0H1oS85M0IQjCxMIkKlQmRMVOKUIHcf7
vm+STSFNf8VQAwQhOIj4gpyaP/cSeTAbZTMrW/FzU3dSDOHdFCLPpkapad+vlgHyE10KUvE/T6H1
Iyvc13nRA+EZTK+xmyAgWxfnCKnXc+MCuACakty6VwMgCUXKvILc5Tw84FB5n2IggbLDrhRBsuJg
mr03059U5rpUvc7MQQvb0C+3K3IhGqRpxD9EXQQHerWayb0SW6fTLVijk9NJm/a/Sw9paqziV0mn
ZXKA/NiJxwfKOUEc8LtsYxCmKp6MhdIij9uNrZvZfjEtLBciNVRJVzH10L352zSy1cLWPV2YFojh
qmEMFaNC/SgVTaTZlV+HDghfjjh36DlBc92NZfeVTdKB6hS+D967c5WDohKCI/UyvzSS6NFPUeUV
GftegFx5arvii2H+DDsefpsk1KaNqOL3HQAvl04Hdrgwm/Db4AefQ3AuPFuI1e/FY1X3HZBZ0B3L
2ji+GAgYp7jTPJNJk+wvu2ggtqJMLcqytgOSBQAUoquBTHnxJ4+os678G033t7YPVJgLHaX7oZqa
DR+Dl6Hn9bFJmP4keZMfoyx5LWwxZV5nlrbnA5SyY0HInkLwLzwhJ0FjgxWBNkpV2tNMakCJ/mI6
YvQKt7rjqvoJQtLsnq6Wrj4FqBq0mL25GVi6i/MQpcUhhIITIcERB5mQKf0QGxzCGL96dV6OBaAn
6mcRlB5xaRKkY8F1xIG1ckyQay+IksUtqM1V36S6EhuYIPIABm8pxUOvGgNECqA+1g6Ook0g+4j4
771vaPdkWuxVoPvQYOuGNdnE5Og7CaHQ8THRhXFAvRjfRCzVDy742C6j4VurVjrZd98Jd7VeNCe3
wy17llmAznG79h2owJJYAmkp/E5agUYXlyln0msToMcWVqCAaICo31r4pBFcV7RLhsbXXWNAX/dd
rnRhBVpsM3PQ0ndj523eQhBEV+DIVTjCXt/btR1fAtFuZaz3zwiN988SdEyKmdnfj8rmuECc24kj
V/OoskVju7MgJPtApswA0B37oXFD3bStbdyG6/KuDRGgbnz9iZpe1O0WmnHDug0LPfNyVp1LVDie
+qJiT51lgmHaqqOrGZUwMo+B0eqOFsBBKnxUa062ZF7j6p8DdzDWPDS1+8gfkos9Zs5qQJnEN80P
ka6zmk9aFmPDIMvoDpT07GNctBdygAygXIV6ZV1yS3T3TSqDTa674bcGhbZqBVp6GiOxHptO4u/0
TUuj6DLfWwLx9R97kfhapW10mboQ9yjMY2b7zQVbw7YpoaYJCtcCkSi1KaI+Nc7kj+4RpCpnmdnm
jmxV1xKEs940vpW/pMMH0vgOzFAeQseMQK4iplfOeep1OW+OIxTlXyz3yiuyXXh10fRqhKgOW7za
8iOZgbqdDqUVxrOXzJM3r0xAvYjr2XZksocEcoRy9WoMn33DNM5lNx10HqThulLM9jh60iF0Prb2
ejbt9C79uhxRbw+65CKD4sqFzq4Q08b+TguOoRK8QH4GMYz0gTqlUr9gJYRakWIFP51yWAb0skGV
GWIdu4SnjK/8uFrFKHucCkBnWL9ZsME38F+JOl6UuI+fbyDENCFBlSZeKkbxGvV5lgkQUo4B2KXB
aLy6WevKXZOhhyCbc6B5y9pIxORrFMNhO5qWw8oOuugCMjEX6euu8ibHir9C7uilkVn57GdQ2cqZ
wwBngD2Zil3cu/YnF1CLOwOcPNsUythfZee5ste/gHnP3rY6L+8gQ2S+IEqypnEoAkYbDUHiQ5/X
yYfBbZ9oPSvIQB7bZ9kpry3nog0a9jvqhQy9QY1zYEcXFM8e8qwHyZNE4touy+k1axtnA8bR6E5Y
iXzllX5vSL98rlprfEBdNPLbofnmNtVDdEfdv7vpqf1o1dkae4AtgpL2h24MyzMCBt2sYR/5yJ8G
Qx7s6StqwQ2yogwg3L5YW5GpPTt5/SnMpf215BBXFlZqPgzNkJ0mgVspDdhhetfWbfziVlLsMnCa
7yYQzb4Eo7Uhh7iMEtRAlvIIYpXmYhVIIE9TYn8FyvdrhALrZ8OMm0PjIJ1OdgeliADnfA0yzdmU
dsn3rVVpz/bYfvKRaA9zPM1HKNE9tZYcvdIFLD16F7ifkuReH6CBQKY2D7tziRtSHBvQ0chrJMN7
fL5eAvnjBIl7LJBBwPhqAUTJ/l8WoOX9tm3OkZVuG8VBHbXYV2fudA9UenHqlIns1KUmrlAO2vKx
8BYbXS1+k0zr46hDu7deu74/HJZNJqTWebGm/SY17y6ctFUdUltddqfvPojjjYfCCv8KEgdh2/eN
OG3JI9L0oT057cFpeOnS1eyz7OCD1I+8no/henGkeZbjQ3Zrzv8YGigNeI564cBtqk2oKmosVVET
qytbDXANilM0QDYaXQYGVWBDtmUAII63GUHEFdQzTnAqa6wCwD8qEDLMhHsx5A4PiVa7l7pJUN2q
YkrGiAjPoLHXpAjF5nceoVPvShTCvpqagwrmSKvXvm8ZO2jA7IcmkRAZ7n1tnbgh34Tg0cywJy7X
GXfDS10l7Kkv8mg/NRVwI+QNKGQFLE9XHILO0p8CLR7Paq1gypHHKvNm66pg7RLOnWO6sWFu2YjI
tf8+ysMWjEaL42TnZ6cD3o1MrjXEXj4iIOpYSNFHSqyUrix8eVpkjBYzhBuA6GiybFp32G17IyqI
JLIlv6ZhBirokGNSkqaQVEY5LQ32Y/02o1YjNEwDTiZf344P2LezNT4P60wMScDcmOvQ1pI1jse/
aJOIEgnZlzoChzC5zZxKiXJ27SRdk/FqBpwn209nZzZE8fmtIDqr9m1jdDucwLFxi+XFzSzxVzt8
5W5gK5Bxv0G19fgDbE9fbZdprzUKn72sHYIPAbZ5kBd35IOdRjhEdKWNeu+kOeiQcriTRokyiKx2
N31S9Fu7ypA8TRjkQ5SGCIis3H2p+ZvFRHZqRouP7eqq3/YSD9HstJiIeZnmhjrKwoB4G1FSDpR9
kOrRGe88/dhpCdSi7OF11OJmz63aWXdjPbzqYHsGDXQsTzp0hz66I1Ktyi3jNlSIYhcyEVo2vhau
QAmiZtWI36HSbe87he8VYF04xQVAsnqEm13XMLBSAfvrpnmy9/UaZR3kQo0WBwj+V4npNU5j9Tua
B35NdXN39HU4GOfCEp+qEPd7t8NT01C1zKnEvZW6TFU6L10aLZSzr5x15Xwzl0bDJFmDswWZ3JKD
/mFuQ6Befl0PTvF+nUG9w9ENYGFEx+6pMVXod+kutut5ZH2fPL/Gv42TU1zjyDOFyX2YB+aJjT3i
h3oQ7gQDAQp2RTBS4yoK3BTgyJbNhsVKkIukhKhJiuQ9pHx/M7MdOGKfqDTHw/LXkgTpyHD4noCu
h2y7DcozepnFBdXE0SawUPYz2H7hcbDnIasA5Y60DPuHWDVDh2y+CMBhTAPUoOKnf8gTsIiHpdvd
3cyIpvg1xmN/fzMhQGrczXEwXtagK22ot340DUfqNTESm6uIJysHIYHz4psbDAghIHDaSLHmqwYx
MlD0Yj87d8nmp5ni6VVGGr7yxgau5ZCjf1fLCnSRQ0ASuUMSz6KBzhDPXR/WRzKh+jpeiygAP03t
8I1pIZkEUp7ihLwIbqZ0uTSs03cs1YrDYqIrru7Bsy3Wr1ehAaFGk/wuQgznSfg9fvtajYywOtjh
/NLvswx7GchpQoxHiH7NUM55obOfjuD9xgk51AEg4vpssSB/yKTYh30HtdmbpfSy6vd9YYhVO+Ln
kSWGs8sa/w4YoPAZIovhs9U6CONAr2dXWQ7g/k0WPaSaO3tMwWdUwjkpuKd8H0R+JTTDIH7jg7dJ
dwCdL3T/SP08xefXiaDfUNeAQqq2peEJm+A1QruVR103DzGRq4nLbF6M3y1Lq+8WSCKBGYVh4NNL
imKHhynAKVmrx7uBoypnKkJthis2AVSziiF9jdoUz4o+Na0zznzW2RbZXwCUNXfUW+xZP0Z7/Bo+
66yxzoZqfOjCnoKKZ58K3n1KkPQCDGg1kjZm4Zofa+wMXv1Wk55hRNMjiDME/nO+vO9ie4BWQK5t
a8x8RJkxzrtTYb7mY/NpDMNKrdPXo/NZasYzhRSAR3iprMHfUm9pFmVHspUid2aJyBuXqhW38x2g
UztQqtJRzkHiaVjNx7061lZ5DWgJjSxHQATpuOdDCEbJcDQPhgU4pI242KKshuJUdoQ08S4zQFmh
1Zm7m2UhJtTHB1BpXYNivf/gTAk7xdn0qheR33p4gqRO/oHUJIDuAONLUZ5onpDm75fpXaUlVYt0
z5NmuItYKHfIPdUfja6GfmiCvIEW/2SJ5TzPDk6Px4iDEJ9uxjsm6u+k884JHkKi8KT2Tg2NvPuR
qQE4bC2z2sbToCqqEJIbsXUxVZOz6acFAp79wE3zQna/K9x1GUltvdimAo9MYeKTRfBA81d65usX
F3XMmDRwCxarZVcLuTZ4NkfsIKAMbUi+aWUkDoNhuwe6qn/TXVzIDxSUbzOWaUXcrOrQ1PeLLx/q
F+Rtqy2O4zrAtn9/icWPXnHp0tXNu6C5N34jBOBWZl8XnqMIFtsGWawsd52tpbrQTRvmhkbJtrjg
MwPfTa0YARfHaAJfJq1AU5pWNnt8sBAjGV15N2nltNdrG/gS0fabRugQsrOwizHNNPzGY+Ou4wGk
ay0BvJ3L7O+QToZu08jNjxXe6VqkQjvTSqAOnfZpH0OqQuT9xgD47SzCNLujO7/jixjgb/mR7vzU
FNZUbu3Cr9ezgiJXUGbIlAOSZodD4o2huTK1qLiQt9nkybIAi0G3poFn2NZAcOW0kL/DfzrMp+G0
JnoNaq4IT4KSfzG6lJ8TLWBPkG7vKjN8pqbEMXBjx5axiQFnesYetHko869FnjrYjWLfs259sMrP
/ckGKfsIuqYDdEMxDu7E1ZQ4/oMbRdrjxPEu3Fai7r/yH+PO8B/dAtq7uYmsDHVpQMhMrtPGFhua
ZdU8fkCNpA5IHvKu4dEXPL3HcfhoFnbz0IzdW1O4droRWbINuoIdeeVO617E7tdxeGyGKvsuQPSO
d5x3Z2H5kGEw8N6zENhAxtNqO3IXt3lH4IDq89rxFvga6MWQSyZMGjU5gBlCTvW+koP5NgBt22xG
whnDxLb4OD7plYF9hMHvUe+hgF5py+8dvKl+nztgpaa+Be2R9dSxxisaIJH7HmWd3P9SmgliHlLh
CEmmj65qyKzuwWN2CtL4B4SV649V79dbTU4uwuUluPSGKl07PBi+5Gm/1WLf+aFcbcupZteoLyQw
YrF9QGarPw8xOAkcEL++lKOe7EQy5dtUGuaLFIigSFnEJxrFp5nlwvm0TEp0u7hIWYYoRFaEe+Cd
E+WqM9r+HnGgYwZGTSD2322touub+9f+8/UIBoP7MIMmnunW9nHAb8yLYpl9r5KPfHKNr4bElr2I
8vE4xGw8p+DE8irQ1G/1JARdscoJCUVpbvcF3gT1fZUtoivIi0IAfGSjtwy4lFFa+nR1u0RZBdOW
yeo7/iohitJBo7M0ZBOKBDdoUneNZ/DbKA3EevQY9m14x9x4Qtq/s5HUASPJsZtKSE5VQB2QDfum
twG6kuRNl8WEp0pmJ1Ac7yMQhVU58pdKOR45kvpRIVFnm6X05RcbtsbxvmUO0lmLDw0Xbqad7TwA
qskfn8HZNG3LwUdiM0nik1a5FRSbtOhT7MQ/a1VzohkfektrfpSoQVsBizU9Q5Bn2hpjnt8nCfLK
wPZ/NLShOU1I/C1vLQ3z2bS8MzKVjrsX2Lad//Vf//P//O/v4/8KfhaXIp2CIv+vvMsu+Hjb5r//
xXT3X/9Vzvb9j//+F6CM0OWxBHfxrwkJcEuNf//6FOWBcv8fYVrXed4W5jkD8nVHVDtEq8PMdKsz
1DguJmLeWboz+04EnRbcy7c8aaOZkIc8bsh+eiFA8MosA+g+PznaDngOImQWPTxOkyNizPiY6RIi
DglwYfChLjWQuki8LtEfo8myvAL5yq/QKPfw53d+TNAPWmWlVn7QkIPa6o2dHoxsah9MK8E9wQD9
G0n/aDai+zjrBXezoh71cbIM7lLKXi79WYEPOxl/FThReEfieJO/kWI9P//iIIm3pabr0IwoAUik
fq36k5PZwxpgae2Y4OaGosvH3HWNxyiEFHo98QfqmVk0PvRt5/EACQOvB6XbPcrGPyz+5pDYd9BZ
RMk3uWRNmG0zxy/WtAA10BiK18Y4Ntvm/XV0CJqvjJAH+3npKLeeQHKWHmlpnVnReRARGKpE+Ez5
hb4qzil2sifqxaXOoPaD1AX3h8L78zeN6//2RQO61AVewBEWZ4bp/P2LVqd2MCWBkGedG8E96Sg5
9ViGs/jSrK5UoLovihBemYehPHMPJt28m/thz4pw/XcfXZZ+s0VNJu5uRGGo4/G6b6c2WPmTkV2I
0ZAGknb8Duowc490AeSapohtJnyptlqwyuKJf8vVg8xorfIUQrr+JJiJ9wLgJeCN9nbm+LbDLjo7
1b4YUZK1C0ww0wWNa61bsIdvTfAaodqrijWPsk1gBQUknVJLtZVCUXTKHpwUaZa5Bz5huauDtDpC
OLQ6twbAgnSYU6e3wswrDyKj7Xx8e/fQJ5YVXho2GLWit9HA/vLnjwo//dvPCgI/uBmYAHwIMI9y
NX51U+h7bSwyyx3PgGX63ijdIxeG9mxUjXuUrlV6ZR+wzziEmiuU7pbnzkzKJ8fQPpLdD7V4IwtT
7hElNF5D7WANHfuMkr7hbooMf0NeDo6fTpXyTdA17Z2Vls1DDtzJRiVaPerGQjYPoWq6xLweKFGZ
d+okMsg1i71YPXF9KN9t8qAM7qa4NF+GCLyEAmCbvHHKj3oHrkblNdWjBq0YTPI7+cqCpkVpcAL4
lI77zloza+HRlrcQLiKwocjWDXOPPtOHz12n+V7DB/MhcutwD8U5/Plxmr0wVqF2rJLySxFG+1Ld
/IvcPlpTvom1EOOD2zwJJ0xWhduyA3WZmKyHMesRGAUe3avdLNihmMWHpFOp7bWYI2IeGa9T6cff
1AX4eJNvES4GZVEXZHkfynW5+GBox/K0uqfT4tLQuRGRCL6Gck/h0YCJW832z98ei1u33x7TcYBQ
gIyCaeCpQo+cq2/PZCQ8CUI7PmtA3HmV41on25jwkxLQXm5N9mNUBUlkokGyUzeP9ezeDPXNjZ26
1IRD3655V2jzur/za1myH3VUlBTqlZep9ArTCJEgnrCXGzu9B567/SEug53dxe7BVI2eITeGyh+H
H0ZtxCUNzZdkpT5dgWPCPSy2Wx9abhmmKxQb3gWo7r1Lh/AZPydj+/Z6/7jU1ZtY1rpZ+vaVyZHe
3bw6uS/vOwPBbKZee7Ff+S2vsiyz2EYt+uj0bbP18dEdRJJAEI4uqYmhnXTA8U4/LDa6urEhuz6C
UUEtQc1Vn5aY+7yKwNDUIgz1uzV+Z6OXARgQu/Sb4RAkdatKq/MtE8A3sML/Ccwd0pFCfmrTGnwU
VjmcnFHyA+CY0PTjWvSMNAB4EoEY+K6kU9LW8n+ykn0Fb6r85LjDr0lqk1KVY79tS37CHj4FFylL
c4/njUT9CwJ2Wq6F52SwT4zu55MaLbrkbTTry4hGkSkOn2mC7MLr+eQRYb6OhNx2cJNoOwJWceSG
mXpFD+rsOsJTfDQSyG+xzvjQdSYgR2X1GfvDaJeYqNkeJl5+NnLnzhkZ+0DTJxfYBlu5LdMF/s80
HVmsECLLONfNQDum6WINUXH8X98xdjPmjkZcZmwrnnfr3irSV73pz7wxnB9ItD4yLRleLBDzbIbc
asEpnbvHzDTDTdYY6asY28W1iiFZ0YbuR7cqrbNoOAh5WvB+ql7KfRNESxLBQmdiugdQfLUhPxqh
BuVjqEnHjBu7hNa4p0+13BgDsPjaFLRzlmvJnC0JrsGxsSPNsClRSbI5f0Z+vQkkXufHb3Npxk1y
TM3FEwYCHFq4I6nAJNNQOEmXPdJr7YrZwaZpo/hAtqIUKH2jgZJLbY/nhgNtFilKAG9URXFlV+xA
V7bq0tUy0Kn6457qj+mSvC0qGyYnlFKjgniZ2VVpuZpEA4C1kP2WZ+13W+26Kja8NbKPoKpEfR0x
vnrVKfHLZXwsUiAbMuBjclVBQU2jSiNqqreg/gjI2srwdWeTKPjK4ogKQm0fIPA+/4/pPx+52Nw4
uHHMWomZ+oPMfzQWv43QXwp4FObFrUKF9V1xn7fpW1P5AszSS5+GJ0OBVclIfYi7GBtsBKPVPPL/
s8a8mtPU21jTzeTkZmWKsDGIaDUhxAWx0uHAsD/dTAxgDiA1dgSgJo8Kv5WL4YKOhzx0EGiuyjrP
1kAG2EdQru4H0Xd76lEjlH3popiwO1RBDZwrKgVLKyhQH6KPm8nsqmpFXCdO1E33c58uw8rOyy1d
UpMhz61XhbkFeWxX7MlGq9FV5JcKMq5Wt0HuizCr0x7zBofyuAFW5pFGltehOQhT1wD4DVrs1QMr
9gSznEAhsK84NMQJpUm2YdvYvv5M17aO0x25u4rgHDVQ1+5B0zee46elB9po4Rirru9/SGbilbBf
31GJYiRBP0ZdppDOZmNlm1aNStWlUSNOix1VME6Zn4Gb3PjD3MWZ5rq2cSiC1F3VKPO9T9T3zEJE
HurRyOKj4kdZ9VLmSI2hDtGjforqStRzqSFqYiPrN0NgI0moPMk25FGQbKlPiy7e8xR/6Nd/3pox
nd1uzSwXVYCG4UC3kQnTUVu3q60Z10PNQVjCOAG+Fbd797Mev5q88hZ06Q0odQGb/qMLcsPaXi0S
GvjVtj60g/3+AbGl4tTraYv6Z1ccEzE8Zt3YPpGpM8piY3dNt6EuDfxmUu5Pj+RATaMmcTVpWeh9
0mD11Qob9nQ+9pUW2OeK1P1G578MShKgTZdhuMJ9uNqTkRm46cdj36M4LnO1YPNvMh542gjcLw8D
iXoQHD4nJDxdGtBV23IrLvFAy5GvS9wfVsmxIyimlyIAjYIBTpBHEyTf2yTogmMDTkLoY7bWLpam
/dDj7A4QK3M+BuNUIwU3uN86B+TSCCIHQNi7KzHsBE4Y9ygThEDrkotM40SsrQYnxLCwg3G1JCjn
fmsg56smRhDf/vMXSPzbwdByHctxdUdnHLUvxk20KPaLtsJPtz8FAqQ/gYkK31UlK9S8FqlnmgG6
WpVBhZq7OWi/UHECpu8SQmppZq3JSI2GX6aO8JL01xBubTy/YOaG26bEJgk8fitKYMUdOJS7XEqP
upB9BWZINeS9DOCP0D6QyzJAfjRjWSpU0l16aedf/KZA0hOVKM9DpEFe2Y0gNOY4KKBCUZbn6zbq
z7JXMCKUdzbSdl6jwq/du2QKXZENdSbJztGKZ5JSWey/871ySX1j2w+9XMXTFHlTk+nH0rHcT435
01G4vxTapIecI2PXTnx8Ja86HPQjCnHEJzv/aSmvagJkLrCRkCMvHMUUrSnWIi+sRebFiybRWgxc
W8c/fzOYZd/eWpAqdpjJuMVd6NGzm5iBAcLILhRWd7Jk43pSMWtTE8YMkoIOOHIWG11l0+iBgiU+
h6MPmQnyY3jKXfnhBJZdeD0hINXE586Ngv3QWc2qKNPsGb91SrNT+tzFSdqLjNjZkQ3YfP3I+/jL
nHmXTv2i1aZ2JN+WgYInxce/Jt86r6rn/Dh7DmEgvK6uzXmdDlu8YxO3n90EAEpvirJXl4M1mtbR
O0PuKqPVwHLD63UxWc2+AV06gM1M7CeuJZ8QZ9kVlTF9Gbrw2l6iPIrsosyv7co/1hP5xU+nz5rd
PLe2dUbpefuEc6h/cVnxEiFc9Oo0vNgp9sFtytrq1Qys0xsoKjYtwMaCHwVIG06Eu1E9GQT+iUA5
72O2bI2P7z2C5Lz33ueBQvBqFVrzfR7YFvwT9fIgnl8hSwDsDAKAWNVS/zQ5hfuf3h692fe3QJ7v
b0+6jTfmHQrCUm4r2Xmj5BCMdbUHrR8yKDHb5XOAUxVCd235nOvOm20ZXa7IT+sb8z/8FsRtqFMF
1V2bc4ZbJcIf9s1PoRsAzg+yIT2VHBVjrO2xzacM1JyWAnXZzrBaCSGEX/kpU1TIktvjUZM1MhCo
PvFAmuV80LQgOeGX9TOIbfuDNbn+Y+uMa85S54NQDcq6ockxZU/kIHj1Pdad6jT3RhSd911b7MkV
qU9gGkMWbKnLjGTaGNbwGTwl6QpshuZjl3fmY9002W4MNcBqlY2aNqzEOql5t1lsWucn3hRyvrNt
+80PEN8fRifsQ2dyBJoBad2lflCeaVbW5NljgW2QehWyIBJXnQDavF9WMPs0OCzvKLHtEBCFID9I
HaWgRdPYF5TaDSpWGiMansuvUwf8XuOnLyKOoru6j4pdVerGa+rrHjlAJdtYjzaqDkaEWp5MF18b
GqAluetpWohA9Cr3U77/D3dF8/auaDDD0XXDMi3LQm2Arr4qVxuuqo+CESJM2jG0waa+FJHYyPLZ
yPXMgtX/l7Era5ITZ7a/iAiBEIhXaq/qqup9eyHs8Qz7vvPr71HSY9o983nuC4GklLrtrgIp8yxL
/0Im+dIHe+5mLaUPCgtYbG6Q+tMnOdeFzBPkMCdgjjnOo8sAacYaKSwRaO4ywAHC0V0aEWHSgAZa
3zaEXM4ZkE9xBKxUrW5NoFu3jumPLg1rSDLGO7qF3fTBM3z/iN+tOzIH+4E014rXAhpQqzwU2TZv
u0uOR/cPX1RfbtTQEBX1j2lqvgwN6JnU0C8xqIkkLhdDua82llMWV5JrlbRzKNfUMzeov9ro2KZf
f+kBYi1ya6aAC7nTrDJFfU+V1hVdssnSbyIoHTWkZoW8LJRJYtv4Xuaavf8Up6bZADlvOj1oV5ME
GlmvKn3ThyBB8fGw6NiERdE2Lskjka7NclHszqkvtp3CC3hFFTyIHn562N4B5qpacKzYe8jz4Jvc
WqCjwpk5SWBl2APDX7l0S5dMddKdlBNEL6LW2nwd6MaH33/ALf7lrW/oNh5wwgJzTedcfK0UWPUE
NT8bYIDMz5EhAqH9qc/N1yIyrHp1Dxeq5DGEJtJjm+ng0opInBrepo9xVADtGJUCeidoMg2OFMBg
pgA8WSBWtI5SxGyQVIgS5gAOEpc7KuLQBbbs8U1QRifax1OZh/pZkR9AZIiHO5ZE3k6ErdYUSkpn
E2g/hgaPJTz9vvkiQnkX6GMQF382aRQH9m/NzyJx/HfEXA+mCKgQ34U48811GOgC6UBnoqRElRvJ
M/2md5KXgXJ+HW91uI51H6NRM+g3LUZLB5Sb3/8VkFn/x5/BwXfaMXTd0aF//I/imsWFxJYfmZIu
NifQEKFMPq38uKsD6CKyEgwdXwx/lCOLLhWO1A9Gkm6g1QpbH0CQHrQi4DiKtR2qLyW2LqE+bXLH
l/dRBs78kNkcFgW1vI8LrbuJsZmC/GWXrSanjOCG6Bh7Cs4YZAeh9LPv4nLIVlU3pusi873t5DH7
vki42AKqbbNvU5ixO3Pqmi0E8Nr9FHrYzUI8o0b98j0Iigap6AGZ8aofX8ElcxOc0eb+JT5Bjmfp
/zWe1sna+EcvYaBBfFYGr+GdiczQShCXdWnTcJZCsU90hgcf36G48SNcxJjBUGqycIm0/pDnyY66
aHAJMxI8NIH4RpwRgrwtWxmf8l4woBlx4SDTXNqcPRZV3h36JCp2IuM4pvr+1LhOwuobSbdDk0S7
dqy+zU14PN3lU+lvxwTS/q6GjMIxmxx2xHEBd6aDTmp/uv0UOt9+CpinqQWWpeapNBLULQxeSqAm
i1I/hWH71o0B3zZRAx0nY9RwpRGAIfXTp/YcrubQXcUh09DjwbWZmzR9XgQGpZDlKtzff/Stry9Y
KNqZQqI8YWPLZTLjywsW0IZOFwn4DtWQBRMQk+DgwTWtgMuvbj5FP+/yMfjoW+7+Z1xumvjbhF53
l3mPODckb1MKTp4TdsY2nvrxXZZPuTUkb7rqDlHu3moBL89dnEHRPfc9+KxJnDYKs3k2OwZoFkiB
XheERx2HhHWkmIRGJb/LUBjxOWHleBUTHp8r34Plpa351dlPYVDt6C2/9aBBf+mgKYBKJ360kxcQ
ooY4/W0LotanAZoBL66PGaMJSVOaAVR16vodBiao/swzPPjcvydRhKVQ3vj938RxVC3/M6jEMrju
MGkjTyB0S1pf0gSNYF3PrXw8jwnQPQaMuJEnC2V+ossYJwUcqXBJGqCGXLod9XYzZPBTohAtbYuT
BY+nj3mf2nO0mk2RS7P2vGZrelrgpkp/M0Rdd5PbZX6NBj2/0l1jw6ovD7xk/WVggvbdNihwgqaB
WO0Y6A4ChgDK4iiO9OrfSyVqvWD0wmPEh4dldYpw4HN7k/Fp+2kNNdPC4fnSprslnJahOVWfrVJI
p8MhO9ZPUTYMl7JIQ1SdcryprBSYLdWXGHViuDi1lABwA5KW6ihD5enIfwwidKvINGG6lD2wvrNe
CwGEDOxJhtuhB+2ihhXgRve9E+q9NV9XVf4e9T343BaeQLt/aaLCMu7htoqdIYAnK22E+1SQFvpu
cAyG/aXFoKapWN9W00O0HhaLu5YbEPTBJw2gs+scAeUQfdcWE3PTwUMsTfg5a5LttGsgR3aZZvkB
zv+wicEGwwakgkY9WxOYCPrTyKIR3ojay/AMVUp4a201nMpaF5qYEwRMIYcKiRknX0vixc2zpF2e
ChRH3+q0c1YGML5n2wB8CxWoat2F0/C9NdaEVW5VAFMBcOz1DnrkyxMhPmEzaW/B1MBLcVDIrgUL
OgNEJ/ieAsiOirEC0tLlU2Dwc3gxcYNOJtaJzAT0eJimrTJV7/D94EULJlgCUMuc0KUuLRWG5hCQ
MfeGn1ydgdv3SZWFsKgBqWHM8GIexqTcDGU/bcY+kvcUYkwvHK9vNxTmngsuHjxpaus6B4GihJLP
Q4Bi501f1O8Q0IKTaNah9JmF7ToqLQuZFRD2wgTie5BkmI6D1d1SV+DAV8gtUrs5mo5+h0ffhDqe
DdW4qHXul1l0N7YygnZY/Pilv63hKQL639OnJSE2ALJHI5/phxZkoFXhgXNok+yV+uZF1O8Fo6Lu
wGLzTQQ+1KTqGhAdUy+/dYo9uIQBSZwcpOl9d0rH3yUwLnCFqujVis8GNwXw5jQPgCPNWn3ppwjq
i8MxW3UONBxtosZRZ6Dodp0Oi0w1l4I/jc6TreZjHgXTNECl7BUE9jJwhUNIKNTZd+4LmEmkLXtq
gm5Yo6yjXfuhHXZDF8HHOMcZFtJi5S5CBfR28Id6bTae/1zKHtZfWaF/TyxjDxGgMHDbMnLjpNf+
dDL+Gveh8zpmQ7Wy4rS8gAgJ2UaoTOeeUR3akb+QYjRdFurG6KRbhjLBDfV3tQdl3wqiYysta6rN
wtyYh822OtieeJnjlvXUKlnbfawi4m1R7qimzfAGAoPU9uamLaRzmYDtpUGTyuSl9TnCqjLv4sft
YamLaz8jqO/XNSpFiymM4oeAkwhyF/EJ+F+k4YF2ZjEH8y61k7mPYNB2N8AtHgYvrtmNEiKZSrey
58YGjJnkqMlUv3GaBOKV87CnhCvVcDpAOyuBQjiz07NeKzvsODXCE4+Q/yH3kbSC/2dUWzdEZ809
OBn2WhhhOwoqLF1oIDIgYh74KNBPfY8k+Acr9u/OnL4DRgaNfCWkOqunLufInnkvvB7BX12Ue/8W
6UWWycnkSziIavdp3qzFOmKiribO0YD2pi6M5yD30oXBfRNDlbEMssdWXexSfwkiYzhzbD8fGxNJ
fY31YM3wJnus9CQ9Mr2BJISKbZI2uC+bEBBPDNKEX6drIagUoQ94vtEnGw+iQ/tWDuMr1JK2STuw
R69l9QVvgQayXOjXVZhUYb1q1pXYhk7MHsGoXqU86W+gvQkBAaaNr8gBJEpVztkHSTyvGKkVC8v7
WJH66QdTmJYCbZVAAxbpse4xCgNFMS9edE345xjZAte0/eLF8L1qZ7edtaGmXfJu5UXAiFBTxs4Z
qjnGHa2Rp/6aukcRQbFBrWH8XCPMcfytNGtdJrkGvg8yD5SDaHModuClP3ct/UjE8ZXugSpNfXNe
YkgBXxMieZmbEwzgS6uH/jIyj9eCH1JPdJesshnsh/3hIuPJOPqsRX5Ys6zkOjb4LIPcOeyMGkiD
dZL3Ecjanb/BvgKuLEELTb7O9q90McBx3he1lrhlGuTeWqYj/ieNfSf7jwinTkG0zmLrG9Tf/MPc
pLmwVtPXwAbhJauiuzAN5kUjre0PHR7yFLb0U3Nq/orNyARGBj6WFbgbOxgvYTviw4j8AC7rYwfq
3cXT4vwyDzhRV6w6Q6JoDQzxJ+tyAZCK1xZQPCRw8Rc789m6nIZo4s9oahl1eaqkJ4/OhkMR9hN9
nb6eH714edXXgb61DiSU++I6c9Ppe22t4ToHbddQPPl1rq2rxgLYHdD1MXDD2mwBoBn4Xuphex4z
VRHVUKykhAaP2m5lgfq9jamCmen1HLMkPiA8OO2QgIGdgMLQxwpm/0UIP5f9CWJI1WFRvqe7BpAl
xdc4Qi73Diyy8TEH//A+amOYd6HVtWJ87EV09pK4v1KX1Rj+ig2VD4wJBj2gQzfYqlkbGp2iCnXK
JvtRiDiH3E3cvdXdiL22YP4pz1vnuRP5qhFj9xblmrNrUDneUlgk/Rs8k/3H2GqTMwrj8RymOXW4
GpquwOnOsx7iDJqWGT7ABbPtY5xE7b1f6k/dyCDRBG7WPUOC6mwz+ybBQ+c+UxetLNkm70S4WfoM
o743fCFuKCKRYI9k8D8G9vPUG0w8DTZrHqX+Ro0OkoIPAQgD1BL4mzwAUwrV9MB6CgPduweuaz1H
yrq7xxMJ32zPesQpsIyh7RGCg1BoIY6mMs8gcm6A6U1nyJihUOvjEXZtbG26jilMMrycyyecKp4W
iYfcj/E2IrGx3oZqt7cnOQg4EjTY9Ool3wEYMblQobxFzT17jnI9QnkBGFUYEWv3omlil3AnsWfd
cgAsn32ouc0RxZj4D2VT/r8j1E/xBFzxjJgVmxHUNRfKzwym3TVshroGMkDB0G9FPPhgK+IlvkYB
adx0wRDdmkEKamIgo9v2MNSNdqVeuuSZwzfMwKb7YyEVP0ZwRA1LiLOr1hwXeWKnQYvYbfHtyTdj
ZL0lbRIcadk5zoryY69bL3NEESbcTXsNVhJg4378in3VQW5ULQBpkY9fcW5rx7wNteuyHHALfFMN
DEVBmqBZzS5Xv5SRDP7a7+xyp+Xdu63jVVXAuvxJtVhZfmrFgVZf6tQwnkwxzGO11/Gn3Kz/bd7P
Mag25W4YaYdW2PjMNf33yOlwBlAtGNb7e+mB+03NQeTPqUSpqBo3mYdE3ahUo7o6h766VxW7TtGR
RzHie+Rojw7VMqtg+h7XaXXTqMHITz4WnEd7cxM6JhYqWL/KIAq5swo8R2JrnFVGF71RWUfYOBfh
DSmSUn/JoeXAchZsSISU+qYuGU6a1d9S2NL/c3riaSAhpkW/lUMfw4l+0t76yfi4W/q+3BVT4L9P
UJCbZ8iqvtppfWqmwoQX8Gg8g6sDbwptuAenFVmb4cWuEuNZvfpvi4A9tCoGAkP8lEDzw7WsKDsn
gV5vgO2u7nNjuIGEtvkCOzr7MAY+TqRK21ibZLLWPcC0qInWjRUN7X1adaDhQp/bZGHhrYgTNeBf
7j35XQNoQSC91cyeqngW70cboppIUYEdwpqzpX6xnjmAYlnBvWUW2lPU7qg3CioBJRPtSq0aGt83
AQe3n5oJ69i+wAN5Tc3GT/UN/vPzeWomClQ4woIdbVHJvWbhkAktHYO7IDBgQ1FD5GGAkLcDdvc0
QKAH5ojUrPjgXALD+TOMnWGPZx64VzA1OXYOZLX6qu6vHHzrawT65q5gsKxuVd8yMOJPCNNxqJku
fXSXlH291iECuv4yIFlfrUbZJFsaWEa52SmFZiQT6EfSAP00VO6+O3FbHqg/tOzpLJ1p2ojxzQNQ
C59tO7uhuxoOb41Lt36LkcBBYcU1vTRe6ZMzQukanTRMl4iG6bZLBRJzWaetOcsBJ4VIdi1LsaeW
348xNJ3Us5vafLCdkz/5bqgGaDSBetp/ALkM2/maYeMOTruSCeEIB7ypLxk2WzqB2RdjeGZVPrgz
iqqHryU2eNl2wUw1OST3S9ZfCDI1gm6pnLrel4D0f0wClMjaNiiOw0DAT9deAvLuorONXAkqX8Ef
Sw/dLaEelO2lS2FO8IddF6tIQINqNIKr39j+YyEhRTsNUASAu3XwiFoVg2z+CPCAGp1Mx3sA6EMN
UQfEX5Ha0GrzSOFM1gmeaRH+uSocThvOpWysM7VoFryAz50zJUBxcN3t/ciHkQE+8qLPvGMFJfqn
Gh6maxyQw32jmrAiBePahLAeBevwtd/zbBQrag4MKIPQGsBFVMFFbZTXKYtu59ga+BGYVLp4gPj9
qk3wFkMN9Z5+zKSnT0Lz+guFdjq+s3jtxydaxwost4ZiC2A7EyzolWYKXqn+evy1SaPAkRnzqFbZ
n4NBSf/c/Le5ZQ71griDTbnHsLWH/c+D35fi5IR2dYeEWH2nukQaiFOMU8Ud9RfMmLucpl5nRQwu
k2FD7Q2yHc6192GaLtXuPG6d66QuQZjDhmOQf1HA0o+zWgeZci/d0sC8yM/5S3BQQ11jmFi7nmGh
EjCbuI/eSb6TusAsO2p1lV8JKBrXI4DTiWi2SzzgEu/UKqtIv+MNSIUqD2cRb52YPcRR9zrgxRPI
xYIhrLJvFJQ1urPtcPZZtXmQXkVbqA9OPr7X0DrEf187XqGomF6bJNTdTGF6GiRF5wGaEULc/tMM
eLePgKqlFnJwAduR7i7SG9hsOY+guBhPTfap8fcIhZXansL+njPU4T0wBg78dQAFH0XPX/RozI9l
jAQQGfHgQJDvDV6L+BxN7JVe/7QzABt4q1nMu1IrA91oQxdq0oCKoC0AbRLATNCR5WHBkZp0B4I9
EIW0afi5HP0EyAh+LEfBIT7oV+nhuSHwTbaCDt/KQJeHtrGSFd4c8tGOyumc8uEbtXiXQkPSZBNU
e23vEGpj+NhpHcMGSwF4VNOM0+IaYHORFS1wgvEUnhMOGwCOesyj5hvFekzTfteVWvg4VfCNiECu
dWkqj9PsZhyHNaTo8pMfADJUFj0cULSooOboGciyaFmW7n5f/9Cp6v1L/cO2bN1BVRySMgbwtl+K
UryICh3ZC7ykfa04cgNHF1loPxxP22p9BwEWaKYOLXCHiscMQrkJtYGJg7GFA/EfeDx8MzXHfzdN
fL5Q2xLPNYuQacg08TB22rTOgLO6K8rO3xaybi/R4E2Q77civLzL9uCXk3/UHbM7wRki2ncDM3H6
zNrtqGn5LQCw/oZXQbMCJBnIAmw3V3Y1dC8S8GXgYoziu0j8M3RRR9/N23vWFCF0Bnt/Uzop3BUs
cDe42nLpniL/2fUTSt75OvbG/G5sumwblsV01nJN3weDXqNc2UNfZRr0nelHGiSBUIgwYuy6k4b7
B0sI4wSOt+PqXmU8m4Md7m3eaNhboTkwALvjdhDwuEUTlvegyyJpdqKm4/BnsyiNK7Ui2bpQGzUf
raqLH6og2lK3z6viMoF7Ov+APteP8Bg1y+9CmJA/cRsDmoYoOaPO1MaQaVCguNaJhJtbU3kiEFr9
s9kHSLsiyfjgeeldO6TDSzL0oLG0E2gsdihvDFgTbYDIjF9RHLjoemv9QILrDrCH/sXDqWDTQfr1
BhoW9o0VJvqaK/hnX/U7Iy2z2zFm6S0HHQb0ihGW2BbyAGABp7eaA51VDp+UHTUp+GdcxMt2xzQv
hPFXNGy0DPU8Q8C5h5ompDTAcQIOfhklWLxkFfR7tDC+ofdOYGor7hfBA7VabFOXljX56wIuOicZ
MxPozHiW5o1NvO1wAJaQ3u6zm6Hm1noY0uwb0//fEVEhOxBjC+ff1ojYZP4HUoLrX7F5lgM8AkrG
3NJBwpC2Kl1+AmQxDyRprcTCFe+hKrkIK5D4Qhjr8SaSUTtrMdQGBBlmlQUaniUYaJKuc5ZB8wLa
C9SmmTjht1Bo+inWABJ5uGqAD1973GcnqS44UE4nagIDBtA63VInDcfAE6ytzILmlwq0uIMYul0m
fllnmeyYWglNk8QHVR3pnAkkcZewtm3IgTEP425PTWgLZrdDPPKjiispzkrG7JbiemSQ93MnxUBr
53HG6IaAh69kr44I3vgXAVUHXlcrQ/ebM9RjgbyJ+7l/DFFtoP5JF/2diifAq97on/tVPBC07wE2
4nuryPSzVg36me6UDNA5aDfOMKafuuFQOyGZGjrdIUirC4X6mgfDQ27fAl52N1jhYAMr2Mhrimrp
2oYCwpqadCnaOt372niCv3v2iFLWtEZyKkFmvEfTQL0vcjzHDUqePnIc9iAXIVaWiqUJwPg9IQVq
nZfpcSmTHcWPSaAdoFn6MV0PkPyQoE0d2qqDYUYL1wyIva3TpK1PDIyAEcVx7KLCSjQQcTFfKKwb
HG10tVj3RpfjFIqNMJT3aTJdPgVhmzovRn201hJHq8rSeKF+ndn1QfPNG9blegFla60+LRceFc2n
pqAmG0okDY31EkZ3FDtHqEW+TKWQrz+DYoLalxuRxYHbZQYr3GViQ+1ai9BLC9PQGAbY1MBKAafX
9j6OJQelg3VuKVl7X6sL7IvyFbOneE9NGshbuGc0wT1NUm4O+4ILz50Mv5v74FBiAvUwxQeK1wSU
7kU9j8kSyPDI5heO3Sj8Z+r6W2zwoyfMynclw1kxc9ofPgMCs4V9xrNviAF06rC7hqWT7ydsgnf4
tfe+hSMJcFoKGp5r7wxk8Em9DfLC+8sxPPmYVum0zbCHxbEHoT2X2soqLe8dqjEbenFI2JE0KJhW
fcGfoHAxXlglXzuzM56sGMrV2Ee8LmODI15LJo0nzSggsfB35L/MU5F4PYOfVgc73zZRzLHD8RxB
IhVkRsjsUd8yINQoNSUknmFw6EEsC2w0nNXU5NbX5Kasqmqj6ancAhNnH8us7EG7BI2WQdnluW70
b01deH+2YeEGsWn+4UBhEESRPHzwuHXNuv4pkFALdUetxY5BXQKd18dwQCHb/XpL4yDc1ceYxudJ
pd/MM5fpn2LoNoQEyO93euLr28RmpmkZoMQ4lm6D9f6FT9WNloC4kqxvGtjDcUMGx0xvQ3fWGKF2
Pg1/t8sU2+pCjY+oE92RsAhPwmEPaqxbGdyf2cFSG+1LV9lwokzAHTbhew3ZfqdcaWHvYO+ogQa7
akyxXU5GELoJ3DjWNLyiwaFLvSiEzlvcz0cpQAfyW2iF4qBknXlUoXqinMS+KCHC7GDcjikvZkKR
XDQSF4KRBxs/ONXVhzoy2en3/5f/SGnYyM4DeMB1y2ZwOdG/vJkNqOToEOJLbz503fQY+k/zO0z6
+OplTuptobbgSHecoDoju/HjLUWvLtRXjlZvQ17jSqJLngy8mxgvNJekH3wjjrdjUSMrpgSbaodD
NwZHwMvodNPzPyelEOdZ9cGQ73sFCfUMkM97zc8PhVIQoj5Ra9XcJ2rICNGAz3+Ja9Xcpa8pjApS
YAG800CMls3WtpGPdPz0HthO/5KVg3R9/P+8pVkMDBmXEpXWprzvy+mZ+ts0EWtkJ7OjqNP8xWmL
Vd961pteq38Ycpo7ajI24RQrwhcnYOUxBCZsTdPVj2Opntx3cRDMP47iqwQuUfTjUg/429//YfEi
+ZKsspkFWUtH6oKDwPIPjaG4Ky3TBrH8xql6d3LM1YfmTmSE1wFNUuihr4PzP7rwwVvNwjwUodag
7xDNxDcnuqoIavUlcOH4O5+wnc6P0CKPtwYQX6+Qc99bOAf9wRm8FSzpl3fRUCEir5WmV/ZqBexu
Csr6ri9CWC4YwZ4+OGBeM3xrJ/zEqIDUO2wkYKBpxgdqQkXt0yTdj/Y51zQXbPlmG3kKkf3rpdbB
RXKpE+bR6V40/fnf4pa+kmVngDNN6x1FqN4NlddNZJl8X2bTK7UWAr5uww0nUIPYc73CEyK/UNcS
RjMnDM79Hr8bABJxZXshuw05tQoHq1UXVNf4DSv4sC6hiPF9iueAGnDnVWCV1SWwQZz5XYDllcVh
cpx1CGoES/e//1T9A2Nocx1yQoJ0RkyTiy+Piwz5m2aUenCC8Q7qaW4fdse0jfXnxrRdGbH20Y7z
6cGLjHVQcPbcjzBjNcrsuxeV7LmpBgdghQw6KGqOk4IFKu24gtksYscy9db4CdF+XlGA2czENMBy
B3PVwZN5Hrv+/HHMs9d8gNnpAlIP82FaO9BR3ix9iWNYV6izUc+CW0+Y8TmUBii07ldU6e16iDQK
EzRUfH0KWKNkJtwdu4LV4N0Cl2CV5lvT4RkW9fi3oDBHvVCZMC9+h1x0Dy+OF0C59f2kQ9eZRpNf
lyhsfV6i1QdaQlcLhyb7WILmsNpm8xK+Qkcsv0Usq78m5vmHBQ8FutytIS2AgggotUCoAsdI8HIy
YWSuMFfLgBHE/5GIkeoz8DkPY+O9LIGG545uGQxQ4V8Pe1YZmNZUTPUR+SbwQFQKtVUHfuj74HCv
8q31r03gUT9GRcb4p+C6Mr87DGJAUWFmm4axZOt7jnhwNA8S/2b8Agq3eIBMnniAssrZFg2kIFUX
bDY/4mkwBnz3HDXhC7V+xmfYZlzmBcuqh0XQCL3u3Gp1+BN44Z6ILEaiAaw18PcGWi7XSl2on1dZ
Tf3U6kVSXJwuXPFGZlu7N+KHcsJxJo4McKWA2AAo2fsrHaEbwmC74nXKfCaN7QdDi+UmtjqkJlqb
HVGgbXcpnBDU4xCiLtYYvfF0vM9gKPhXnbwHeZT+OeAh7ApeR88J+LPrxIG8F6zd/ENg2dotrC5e
m0KzoTLgRVsWMnuXd4P9moCRpmVD/OhHlvYff3L+lZAidTBQTdsUhmU4/8SDx0Nv6lOGCpXsJNJA
o3ZudbAUkqBhmzGTGnw70bdcvFZpvJnhj6WL7jSk/NcGiBPrPh+fe/ga/dk5Hnx3Ufh3naJeN5Hl
/Rgr/d3zm+DNGLBDAX7ZfJhCmIzVbR1fK02KXdcOySloiug0BjxF8h+Qyfw/noVIK375oINuy5mN
DyAH/Rabpy8f9FjwDinRvDqZYA3egKph71ugWg+Nn/uXQQq1O9ebR81BJhcaPdF3BtO6sixa5MWK
aI2amfZHloI2ZNTAExpcY2vW1uU1s4pqP45SwpDHLs/g1JlAN7TTw4AnphumBlKVE/JVtFLQ4vAA
d+4/pzwNoNQj5PPoi2LN8V98y4ze3hld1B2RjDPAfQvTrVW34t6LYQzmARD7Lm39KlIB6TZDu+2k
F/zlJOn3IGDiBTZj3oqWCKHLX13xTexg7zCMuxxs59ViOaYZ5W/6auVKRsEUV4QpALcCdmeg+ctV
WQVAVAx9dQ+Mopgq484z4+rewqP8EDP4pNJYMIzykgzIguFPWTwHqHQAIj123/B/cC074L5c3Xny
9NDG52REGb2W3Q+oDX/zSnxOcJwOVxJ1ogu08qNVkIbvy+YxrzsAEIz4nbaStHf8tSuLgT3LIee/
84NqlZcMn8Vf7yIeg9445CXIPzruPo1ucG4DFsao+vqejpGqBcHvTy0ao0Nllk8bU0XSofLnvFod
MdUYzaOxAq3/37yfq/ycR6uAyuAcnJYPmyocx5Ota8OpyFjiTm1hzH0+yLCwV/37QnFLk+6or0sg
6I287r6HwU4JygHWy5MhgVRHZ2zmuLH8IZk9Hpg9ZPc2iGe7MAhqZBHQ7CYnu4+hMrgK5NTsqa9R
ffgKuI6RFrfUhfxQcQrN+g9qtX4EJgDT2Q4Kd0iH+LDTUJkruhiUrKLbGiXGXYs8MQ5YKs+VTOzM
aJjarR4Arj7WIbwUVIJrWYPu/BjsOAg0hTsTtLMDUutIJwILfLZAcjpB41wcRRXMfMC8i/3x0LQF
2xYj9Atih8OlyW6Kw8hzCI35Mjm3WfEQmPB/SLj0H5YI6ktVBADFDxRPFzx3/nWNyM4vyHo9tSIM
v3Ner+1oMF9h/y22vTTFvqj0+KnwsjsKCOCQ5g46kvZZZENLUGvCNQx2g++l3qxBUzNf09CwcKaB
egw2H2BE+q23Rcotxy4STd30w4cU2AtZpYCgqy48FT8iaJD6fo2gNUZT5GuAz6tLxawHYEahrqGH
SCFGTXUbAU+zMgcuv8OdCykKCP/KGnxj8HQKmK8NH7HFGIiboUn3YVINq9HGntxMmr2W+9qfhWkC
KeqVb43TBOshE+O1BjflgCpguTecAk55alKvJjUgt8EHsrm3AHjGHyaOH3MtPbDMEq+dlXi7WAzB
tkKSEeKJ0/s4aTa0za3iTmrmC3WDGqcB0wjrBxhLXZ2kXyW8tO+MSLPumlzYxyIXPyooD0YQr6iA
14eWqCcjeQjAQHuL4ZRiQP0rNaeDrgOdnMCc4o1Vxo88KfitVnQ18gUdMl4qDPLrYs0h/XgAszDE
5GyKu5ff7+Z182smRUKURuC76djCgDTNV9FAT3jwKTT06NQ4HYe0g94rJ4og2cDcDIIoKFttZDDI
P6zYi93KrI1n1oDw7+vxcMudAKw6btYnb+pwQRJjp4y4bxszgW3AhDKbkdZPZosCIZTjsxVIJvWT
3U3dCfVn5saqWdqA4laij1wn85unhrXDBfvuF5oqsya7zaV/ppmaKbQ7r3HAoMTElgXyIet/NKjm
rOsgsNfFwHMwTXBpJ784dWGPxNfSNtIQvKalrYnmhllxX0HQIuj0VadUL9pwSG8by0h3YAJoLvUt
FyOujryJCtSSEEuXT7EwXb+UifYG9yzHjaoQFJ+0MYJtEEeei6olG7GtHLX1bCEHYXB+KvG8JVc4
koVcLAaoSZcJlZWTBnL50kUTvsRSmIC76loMCdNcr9Ll7ajzc53r+Y3E3kGDWRwckkBHkNBOUW0L
EIMNnhvjxxzba7V9qcXwr2nxe7p+Xuhn5OS3tNg8B4fDlW/z8eIw37mlAag8hy4LMw5Q1r3ZgE/A
CJ3QI4PbWP397FZHfRnYNGuRQrPvU2fb96AEWxoyBwrPoHAOgO7Pc5cu6i89Zesd2cZ/qOTSieTz
iUViH4cNLFSBDZSQ/yHQ1IMR5/NmjE52moIDXSKZjBRyinNqUEILNQvvW0UUzzVl95xBOi5wpvX/
UXZeS27j0Lp+IlYxh1vl3C11sueG5TBmzplPfz5AHsvjM7Vr7xsWsQBS3QogsNYf7qRn7NS54n/+
XZp/7qBgVmrov6oeFW0VD9g/FpZxZFklCTKUixw1PU1AHPiqcpBnj2ZWVMLoqiTFJnqZabqN55Y1
5fUJPwVI5Jcai2zZehxcu7tmUYhdtRglDzGU1WUdU76NMoNM86DY5S6Hc7SIepxTksqjgJsKHbq6
HfWdl0DULCFqbiTXSvqgyrMHwco01X+GCA1/2fvbQcSG0Lj9z++beHP+WJJ7DgpJNhlNzbVYjv75
zjWNP8IzaqtDbrP+tZhLrbVvq8O5ETBRdifBQjbbDGSoUSNDbNikzVsBDc2xVl4kcEFXNQz7BeJp
4bmIWwr1RnZ08zo8yxAFOBDcsm1nyk1NRvcalr63nfQ+X9dWp7zr6oSiA1bye9lUHDVZJOYEC1z0
pviclJ5bv1ZNOd/Q097ZoauQDVXhthTMjLLpRt9UrPx2Zliny7iBIGEjFf1UAMuYnAa6RG31r/zI
llHYKVc5IOjLBnOXqj/KTmjAqOGm7biRvbOWaDC0MnQlcmUBQbH4gJfnb2qK+xtJmnB8O192MZO5
7GXvcIjKtL4FSW6+mLmzllwKpjPMIkVCBDdg4xhCkFyiV6GY3yh8fo+HEqcLD1O0SRLy6484re2b
5BcZiIisex+R36ozVnabhgJH/B7Yhg4WKg+fw2JgMTUZwecih0syAYLbA0wMPyvQ//U+iz+aPtKO
Za1rS3k5mYNwWWR1xIKsS9/AoG7wOxQbQyXY9YPPz3UAkGIOOCHMSubvumhIURBHi/ouT6Y1yWd3
KrPDHeuP5Ge0iG03XtSKV24hp0yACsyrimXrTZ0C/Vlpx79kGMuyfmNGKbwwwTPuM/tqREHEopVR
YTf+NYiLnczsN/JeXThtfZLO7LEE+6pJzaUizMZD4UeutyvT5MskG6hkpytz6OutbCrNlJ+Bub4l
qo1H0dgpX4bBaE++sDrvNHVt2ahqz1PM7ljIOlRlVFzsWLshdMiv33eVVU+59poIRQjVK+T+Z957
Qw5dqCn77TTgeBK500WxlBy99mg0UfEd3v3ZGp/lQcEW8rlI7B2+Su7pPiyLDADybTit0xH/o8KI
rChg8V+9O+x3N7mPURT2uvbnoY7+Lrw4uWKsgqsI3JeFOTbOZ1NFWTIwYWy3Rtq+uFHzjJOg8zny
NcSZar/bZ2PUI8f8Jm8TxYW3VQx73MhmYPDue5r71gImOyaOiR/GBHMtZKJckDzwNDLBlbcZvPzb
vRm0ZYjnJNIxxaINWm2vdSGMvDSceERr2qvR9d4u8v15iaeq9uo2oXrWC++zbJmj176E5ZsSM1JG
+NmdcMTQn+TFlplaizSv5sN9eGbVWOr1S5Mi61rFMv5WCqqEBgmlRrX+LEOqHYynXC1eSYepCFIn
WrCWF3h2hd2kY74Hk9UvyBrwKkEePZX6TM0qRa9BdjhFYDxN0H2f1Mb4vUMXVygKZlR/XPHoqMWt
EiHx0MTlWvfqsNtjBLUNE8fdBGVcXIpC/f/O4l+9o532vNmFnZwnYNdLlvDk+P3mHeYBDluVjhxS
UgdHcvaUwEhr8gEnGjulMvzuKH9D5vb/DqkL9H3y8xqjgIBPZS5gEVeb+KE2XGO5KpZh5uOapE2+
9VPjHwaf9HDrUs6BVe/sFbe24YBhsNoI05TWDRFMsMePxwizDOyrGvl/jqituV+Dj/9Rj/gShfqA
iYdlOu2ma0iKONr0AmJPe0ogvZw7u8YZprPUz03QMPN05XCe2BW9GP78rPQ5eut+Pq1tvGR24UDT
W+GsM37WFSPeuxpwXnkxm68rOunBy6CMzwNIjE3aGB18I89+CTQ+8sqxjO92epZvU9oAVGOtYL1l
XohH2DCyhwvV9kgxajWN067m28P+jixoLw4NFmcYt1rPMuR1VbEChttsZaYTENp0nBy0MKxB++Z4
Trw2QQ8u7vzjwtiNtjA3G+EmqxrpDofc5O5OVfbR2UBiYGd5qAEC1EcZ6pcVyL3dBaNA6wrnENws
YTQZQ7pp27nh7xni+R2uJfAHAZNS/JuGyeqrVAfNjRe9m342ovrFH2rhjKbq1deyGYwKxyInnd+j
rijf8wz+jtUZ4RlmnfFRF0jIBeZ7n1vjxe6R+pRhB6UVRLCSbDMYw8hfHeItYjDF2eU0XbJc01fQ
3OKVbJoiJs/koTWn5yHxvL2aRsILR/SGbuYf6iA63GM1lLa9BUd4p/mWxuqXvXQU6q8ttYLXThky
KgRet1HbGNKVjUCgGNBgBb5yYEefCtgyzz2c3nGMeRorVfcyZEO3hqfGRrnzx52mO5FQdxxOkE9U
vOra4lo1CnYG+CK9Ix+c8ZzHqH0WBL24yTGXA/7lmln8I0iVdwXR7s9mGqfLLC1YfU2jD2iKRUOU
lAPrQUXZAVPpX9UG3uugJNZK9qIXmeM4HyUL2ZsolXcLehJb4tJeHELHeO4DKhxoRA34y5LF7Zi2
zklqHdO+Tm6TsAc2FYitVYOagGzeO1xczuUFMiYP+oxeFjWgi2yNKS6ErjZEC+qWqOkCYCCZH1Sv
qWaiQwTB1C9nfefkBU60gmBqau3fhfWhhZb/4ua2t85QCDqRiPIPbBzwya416wresl6aRdH8Fefd
Cf8X84cGT6ars/DbAEh/oZiBedAi+5ultNaL87Vgifsiz71gSJdA/rO9I7r6aBz2UVugqyma5aB2
S7VTRpRl8PAaHL1fliX70MciWC54zbrDmc1FyTbI4TcHJTRxvJd/nkXEBiCnAAxiYLXy7DHu372R
WZsLM+ybrVM15q5NlaeHt488kz4+0tYHNUNjXzvWLsiwTYvqGgznWMMZS4zsX+3eb5x1Y/DaHnar
s3d2oZqevYFdN3Tt4Gwnc9GsIhRo9rXtnPES+ab5cf0xWvOr0arFS8H7fUxYuK3uwkB8S9SB6X5u
NeqwmRausISN9wMwhCWglsDja1CEf5kdhNm3sdK/zI7fti8IZePq5HUZQjZU741gandz6RoLLA1A
z3cGWC2caAzUJ+m+p2ofMWkeJK+RY+Qt3AgTtEAYkVexDRRfoMq9iiq0YUEkMFwr3Nm40K1qPzOP
WbvKhNdRKWa0TkxgfzRlxyNWjsBYc63fN3i5owc+KG8eYHCpgWQ1iB33kREcBjBlj7g/IZH8iLth
vpNv2WO8ZyGF0jA1ozH5JIVUAx/hDLca9jIkZVV/xUcKsHsZ0hFD2qgip4RyWEzyoQ0w4NGTq2bp
X/p4qj5j2peu6zSo94nMOjWbIcW+gjVxdnAVdV6NYhSb5Hgxwvqpa3T3rVorSXdryXOXxl/IhCHk
WrO5UCWwdWyNhZaF/VHi5WWvbPKhIP8sBj96UzF4EtcaAoMvm4Nft0ufz2MpF6Zx0yBGm4RUw8Q6
dabecpQLU9ksVJDn9v4ucIZwbLoo8sw7pgHJuLpAACWqEIJA2dY6zuIgm/JQ5lW5aCdvXqfADerF
o0cOlJekAY/cOCtMVoZGqdbsuTCc/bBA/pwVT1k4oEFXdsaSUWITYHiezSiOocEGxs22KYYLjEIf
NfFBgIBWchTqKdWqjKtn3Hay8XpfKiWqK+y55vxckiZfw13UXwFwtQtV6b1vXZgubZ5mPwzwWWpp
jp/bDtvMsbHiK2X3cQttpcMouviCV7JFohzPAwBkWMRNJ1udoq9VNA0rqhVCszwq8fz5Z0BTnqJ4
iL/OZvOvAXpyG2ebWcXzckQuivw1TPon+a1UDXwE/iOu9ciT8L0pjo3OByXGy2+9pjTdKnR50hS+
Ozc6lDI3Og3KcCT7jPy8KPjISpAIGWkBPV96QP1qzgKelViNd7kr0XVZl59HP2MLQy31K7LfC1Wg
+SAmt6ACu+KlU5RhC5O823tlkO+mILNhz1u1jeVeq5nWoXTz35/sejps8kbVj4+HvXz2J2yAkKcu
3mXcCIx/HvtQafUlj/J0Le+UO2nFBGxOCzn/uHPP8g7H0vWjcvRHTE5E9q9xsikH/xljiYmuDHzn
AvDTfq6ULyxEm6e7JkUmYpPh/mdsEHorD1GLuCrUrW+89DnfnN714q8tC1WwbvZ3axqRyBln7yWw
22RrJoJIaevmEx4B89Jyy73VW8ZzBo5nlU9V+wwHmqeonSCxgtbtAQiPwpZ0Sp6UFGZCATfkFREg
B+Xxqf2rLfRrHYkltGb9XJPkTXDszD7+2k38Z2E4OG/jnL6Pvok415h2WwmRD1tcKBqcfbZyZSib
sleuDR9NCaBvYu/n4P/TtY87yxd6XBv++8+Qr8tb6F7uC8+GpCHgvwa1HgGbAFqBm6Wpj/kZ6tgf
SIo75GIks7MEhT2uJCrDA/tynMx21zSK9TprpMyqrrzO1mS9NjZqMbnrjadOdMYzkj99O6s72UTL
m0l6LMe1HOz1gbk3/RL9P3GtNmTeOW2ZwUWrjXP3lvrjQl4pX0pYNA/wc396D9vOqye284HFTl6e
uan9pezN9OD0Jbt+S62VdVIp3tKXWQDbSKYz5nqbpletA7gla5lZDdw/sfLKHMOGtJsXZ8VuoveB
v6p3UQchJWfv08Re3d89HvbXZhpsOEABk6HhOPYh9HmFRJ/jl7xog+XgOtG6KN2yJ5HJyNQ7mzay
CmUwbrG7SJ4xP2lWWIfm71TpCqF0UX1D7XkzAEKBSNJFKwcQ6vfCG9FcDPXkI66UYGXhV/s8On24
FUWL46AZ0VHe0+3x9W4UzznlfgLH2ibrNLqdvtcqMjlU2ucXyAgVEh38YDRsMkO9GK6ZN/tLq9WO
DlIdF7PCyU3XyxINOnJf0sVNHjQTg1XBBlPCsnrzEntf90F+lSz0QUWkEIbVVTLNB8289yGgXW2i
Fk4HSpXBOrWt7DgHpn61bSNfyCJd7bnf4S/5N6MJyoPjDFST3bb8omj4OVD+UxsIOqjqXI2i1e4/
KRQlWIeKpvziy+Y0qTTF4/fRlD8pFBDdlRq21aaIMc0WQEvpjFhF9tU3kM18+CTybIKBM4Wnuzuj
GCpCGswiSL/ezwtFSF5IyrB8qrXorVMg+Nl2PYRLvSniLXuyf7UjZomF0lM9U+Jt3kzk3/Lp58mv
yO8nSqF6MUtmZADM+UwKFicaHSSYogYX+efKv0aGyANfArmG9DVGiObjf0TLj4SXG3jU/VAhmyv0
gclkOisMLO11GyBMPw8atnN6Oq9IyVjD/WJTQE+buF7PQT/cX1HeVIRqOOn3Ub9C8sLHGxRG1VqG
QvExVYoK2rUal2y3jA8eEVgekh3cySYiVW9k8exnH6dHCLzpRoaxm4iOqxTKzFNra+KvTW4zwLjb
xNy6AwzkCgvO5CYPKcKuyw52zuYRA3L/HIW5A+yXq/IwLp60kTQIPwPAz6GuLEcKCdusGsMXD3vc
J/RTRZoMioXM+XRFeoVhzRd+LptdJvirksTaOePP2IPmasQ1yalRCkU2LHUMBfOfmQQtJY76cxs/
yzRUPWbWPZyNaf0ZvrcMy9Ek81yZAlChM0ea9r0RPOeuxMJYrZujEijZF+gzHqmyaURireGzYxd+
Lj0vPHhFlO3MyJ6fKkftVybqsO+NgFD1imVfdDX5AR/LvEyI8pEQ852tbPaZj3FBoCjqXh/cF3Oi
uic75GH2zXSVJuqrW3jz1auTJQr2CRtN9KJho1be4b6D1AZv21uWe98yIjsZrO6ZEPYzGwmc1RLH
29lY8i5kUx7sdP4Ze0DWw7z+GZOQXXLeaNwnXbirVdMCn0jRv/Ks+CYPvhqvEAdUn+4tBdGsJjSv
soX1XXJrB1K044Bq5yNm5OjHVPwMUqqimyhuseYVB+jrP896SPdBZJ0jE+QOIhl06pDmtq6HEc5j
bOpFdPclhYBc3Moy43GZDqlYyQo5szxPx1MMRagUamhTYwyY0zfll9isgr3UMGuKknFZmKtrJwKZ
J4NJMtmb3qq0nedE8c4sWbRos1q/uH1Rv4z4thslmjop26UXI2IL5pOsW8vOyvFRNlGVteyUFwFA
jpZWY0R7OQLRRgMtZLF6+XXLzPXf9RE8uy1eQBEvysdzKqocTrAeqQsHsYBVFba1s6xIkR+dJuja
k6GE6dHN8X+lmkpUHmRQXmQUJeQ7x8+TZAeSRN2n6MVnsCDTaFNHWbuOTIxUZ5PaY2L5f5eZ9WGZ
KkhSa7RXShkHlzZQUSLrHTJcrtLf3CwEaNiSz7CHctkJyoc5OR96mxcfVQU9UF6Umzub5OhkwMpq
cEZ7jkdqEfKgdvzuChXFTiKyz2RXuc5SFHBckga/DdWQkvWLWrs8bhGmgbcOnQGKmhjrBxYgaS3D
Mwgw80vRI4gpEKBjOv7W+tUn4aCTbn5nGcSqvuPn0yS9/gqXeUZmfIrPI3aHh1kpkEozleFqFVG3
1LI6/yvT9FOhBtoPFZQCxEzrqwobbAHvGKBclKabuYoL7Cj67hh0g7GJO4CUY+2GS8/Uhy+NVe58
x57fcKT5cHq3WxY1ay9yz9aLWcTxAdVepPdEUx7a5Op6in6Tjcf4oFTMF12MjzSyE7J3NryXRlez
M2jq9dwk/pMplPWsAsCEloaYr4qmFM+rqN8MGGI/yZCfAjJr4iykliE8R/+jtxK9d387cfdm7qnk
F82XlLTtpk4AhWb19MnLZv07XjuHkmz25wJgy8IFQrMwKHvuaqdHezCv35LMN54DpUpe6wB/UBFu
sD8/Kn4/LO06Mj7c0PZX5PosHgdwnak1VSxVgCB/QCwgq6DVAzNt7u6ksZ2VfirKwfmolVw78GMC
xSn87qoBc/msdZsnZkvzCgb6w7bKT3iwf3hmMn8qbAgJ+I3cOh9YBbTs7xW2XZ+80cnwiYVl3Rdh
s0gzo93M/SXTQ/smZ1eKvWismLW+k83MCUIMC2ZzMRih9VIUtvXC+HzYUNOuzonOGvbQ9Gm2Spom
XugpGFz5T6olbAUFINhWvgUlCdFF1eXqxbIG9T2aLzJMFdNHf4iLoPBsHB6gw7Tx5hM76udK7+F8
IkyXP5tmNS0ctkG7FOYNpBkX4rsYIzgRSwxVrLuAeqTENmQsddg+IOm8Ge6xC38C2gN9LPf3wkxt
13wjwFmgqBV9nWMFMlOgFLfSo1SXmZSxZIY5WCh+HnxNFX696I/rB1KZ9U1eGOjUG508j/ZN7da3
Gxl9qlGiLgWQxthBzwdlK6tQZjV4i5Z11c62ZutqhRtL8mzMkmSa35/v+biSZmFOw1nuZme7M1fl
PE+wPrMCf0AO8ozNcrKMjMhYP2IVEOnfei2nIPEjrnh0yMHyWkf0yg55oMDwc9yj93Fn1Q73Rk8S
JSqGT67e8QvyY0zwAhMYVVzH0UvjV8MpKc2lWWvdQsnM+g5Iz2bTXCC2SHVC4NOd2kWvT/TKuUs2
H71y8P/iWuQ3wZc9qqghk3uXglhz5Y4rRLlkOQCT3sjyqhzXua6yH/BMli1ckxJc5pprnAsXpTLP
UGue3XF5t0J2VVRFEmy+6tkyLnlB2SftFByhmsz5h+0iiS9jR4nPLaj8K6Plj/uxcGpoO0VPlmaM
k3eJZGqyucW8HcyibHpdwbe3bN2jhr7sHfHU6BnGv2k77XStRne7LT+Xeo43DP5GC9vVypssKiMx
byzA6kAVFKk89PDtjTew1JW9/Gz2UUMpRUp9OoberXJsY5ZS61PGfCHyKQ+uOItsM941jnGdpson
deOhp1zaT52feWzYIPs84lWvV/1GBn11LDaJryXz+6gXT11e+UgxY1BgBMyPpa+ddLYCL26NJzC2
bagumCYlhUCx4LT40VmyRWB1ZltHgKUkI+TBICmb6iB+nyfLqfKd6fbR4o8Escwhy1jhup+obsXb
R275MXZsLSCFJC9XYLv7pyF0fia8fZbjTzWfxv335rBEsjZ23DnkBBD3t0q8qOpSfZuSsru2tVpe
m6F9l+GShPYKLsQu7ibk8tTWyF4aN+ifvSLd2FJnOA7Rri4mxxa1Vp53zIrb2o7aldaxS0Qk1rGc
/acMgaC3uohZ4zAfR5k34pKcGWh502wzpsIRhvlZo+yBsi16fklRRedSLZalNkL3VcssePJ0R7mU
/vTmAufZP0IIIQZPvuP0K36ow0oOk72ywxhmFt7a8GYC2QFpIgbLIQOqRvJl5FiQGwGZUg5sGqxF
Z6cWdEOa98sa0S5Ez2/BX3+kvGnOV69DYMdOSvdY2opznNPWOV7l6SMom/8V+2OIadk6P0rUvR4d
7q9bP2J/3I8V+rhjV3+KesdfoCxs/pQ6vmecUtXMUETw1jKndI/d001yfBgZ5r3rHpTsHnkN9fp1
KISS79c8MlaP1yHVPW0Q8FYXTT9qrGKGYAvhwL4xRcLKKevuG2g1MkusK20kSNRqxjPNR7u0LXLj
HDVaBnaSdWFdlcEH1LCdos0WsL8yfc30eCUhT3OW+meTKWghm/VkeLs4Ixctm2PVJuuq99jMCHxU
3mcTiZ7YPiV16BwC/IzXAeJoR3lwVQTFAydLENenY7ADZERk8H56H5SmpP3lqTNO1RExg5+X37vd
TtvoYxGsePiaUKL+2Tg5bZesIArNG7lNkh2d3twauNcnGQqTwAT6ay8fF7UDCyB5o9kMrxFQlJN8
KgYxSQxU07KlYooa1qPdyXqVbJdpQUEMs5sLm5eVTBCHdTdtZfyRL5ZjUZ/MlvLWf9xf1sTcOiYH
Trl+S2ZWY/dQ1ZsQujcJjsTS9rPi/Rjranq+xxoHKb1QSVHHB4MgD5M1X0JhuRvXJVIIqTxa1pgs
k8xr14PQUbgHmdyQVBAHPWuXISnoo2zdL7wP1DEt7TX3i2wFEaAQI+uDZZuTHjk3WOsu6sC11pnt
ROE66u3RtlamiiLxv4EFEkyQ8wQ/DGqNfBQ1ut+G5LpS7ApL+wHMedpiS+Zvaybtd1RIDkHnhF9V
hFqWoV4NF9Ufg4sx9ePSS6roK3XxHfT//KPIipicjfdsa37IGgihKGxcvGdDiaiwDN6rDE39ri28
5FVGnCS7ABCYnmQXYPBu0Q+ZepSdlsquOktwMZS9jWXXG4wO5rXs1Rrscip0EJeyt2KCOmF1HS7u
Nzb2QCZK37nO46isRztrTrBcMDEKzOeyL8cjoi3oG4GjPY2u8DGW7b7idrUoXPI43CZKAmwFV1x1
K9uuyq7WKozSQA6Y3J2B0s+iJrW/n9zOes/RJl8ofMkBstCM+26XB+p4U/hg3viwWMESrqN4enLG
4hPJQus98Rrv0MWg0WRnGGbptqxaay2bUdeVqyBSk70bIiWXxDHbRTXZJLjHrCUmpUUb5IKeNvgW
8CqBoPT54fRet52w4Ki6oxk1+EXCl/+NBS+a7BKXACnr4yNuh1KmTvRWWZisZ5DXrLP/uTbrrXJv
qOOxBxlO9Sbqpp+nvZtMFArHdgeMbC9bLUzlYn8fwyr1eE9jG3M3bgI7aK6+m8TbtuzZwDcBycxH
G3SEcfE9Y6mIyrksn8tDZqTxAaP17aOsLuNdavnLsg/81UzC4akF02wO7L2WEa6lh8DE6yDpdP8q
D67uG+uiKc1V9CsWpqTg+6ZWd3KI7Gir8BD3M1V6MSyOC3vXZe3faFatg85Ub/KgBOysMerNAFG4
c7acFH87Ura7yF6/sry9oyX94nFFmwIuQ/8ALeMq0W7DBAl3KLp1HOjxMYq1N7kme1Cuf2NbyyDz
0snJ4mb3xzirs9w1eI9qoRYe6RvdHatVraT68qGqDACPnk53Pt2B1gVmp/vK9NwnRzha1FHIPn82
h6UlmjIme103/AFFsNg/4iTu4P/E3lIO4GFLeUMdLyiZaexT8/KSK016GGq1ZQveJjc7QXZ5LLv5
qzqFq7wY/b+9bHrztNx6GvrJWMqNm1wY6kDLVrHZoxKgAi19dOxDyrPPU+WdNAAnJKg8a2e2g3nB
dc1bTW7ev6UUnBcjum3fNHTSAO6ieYJ+4pYqe/O1U3Q8vLtsfFW6CNvpGmKhGVsNZoXhjIYiy64Y
5UKJtLVK3k30sO6pBPQskPxHtm0JgmekQgDKfNjrfqnmB1c1uqWrsfTq0GLOD1hY8awdqKCr4yfZ
CHlCnYYmchZVRioH9Uq9BWSO+2xe9i2bi9zvllkbA0gSwbGCYblSH6f1UDhHeZBBeBY7v4qUnQzd
7yZP7xfeTwMSYno0n22EJuvFbzezMuxJuzGsV7rIwiLg1i8DnmRrmYqVMXkWZdiG6uO4bGXu9p6y
rdNveqyjFW11w9oZm+mz2wUo5Ib5N54PwbJM3fQZ9F9y/I8Ro5MGSz0Z02dBujz6+mwv9arNLyOC
C891nSo81IwA9BRNeVBHNIa0xLjpUWzeQzI+9/5C1zzyzb/iJN3HBQyJbidHVEVy0RNhlyaE6cfk
bKlDcheolxF5cNPZXlRKrW1svoveCgFZY0vpplzMeT56qzYb/7pvemJEwmHFlKywTM5kAUQJ/qNt
95O/vi9IOrZwq6T13yYeB/dHC7b0Zba6P2UyD2Xjsfseqphx9wgeLDSV9SVQoz0/XePA+qg2VnKf
zpy2V0VMU+ZAWzyyAjqDmbmMw2OzP8sh4gp5l8jIKuOeR/h158e2/993ur+EocAi1Xnposzwteep
r4PMQWkvTC/GgPMh8kXN/akPx+mgVr31HuKvslX7Tt96fRp99E6y7yYXdSi9uhq+rV+iJPt0T072
g36Jjfi3Vs5zcKKqtzO8oIfjW6FFHpths1Yx+1zUug0/ICmN6jTlT3fcw+hYSz+aWVZKH7SU+eLe
xn4KA6ruV/8dE2FZ+s/xEjEB4al49vWLa5gz7gHyKPfHcrtshrm3Rcr7VYa6rp7XlEdy3hKkVyNA
p2hWQMCVf8gjJpsSciFj+EaghfULo2G1trGQMfkHPK51mg6tNekUOONwdWhxkNsmaTRs5B4RZPxf
2ewCgOcfuwWld82mFIzyHZlR6Gyza6AHko9QkfbcQQQUnD5AY9qs6RdQxddBtGRoUr4Hrq/cZINJ
HmzSXJR3+kMaJuYqrLNkqwhdllrrT+4ck75HN/O3BwQii9Y5xvNYPgceD47AQ0fOHpjF/uhom1uM
pOrAc+dWmKl9HV3zOXT66BMt3PH8iVRK60Wf7MLiAZw37kko4X5kWNVF0adKabRT1OrUycQ1fdRC
Y4gCdSd7Kenz5OTOfvl6r6O1zmAmZ6f5hKWsssV5WXu1jP4zULbsGz+TvwaAIq8zFNcdRmYzjhvd
l1yswDQ/LRZjy+5bLsg6qjCJo5k3QGDOazeR6BerNsuHtZ1E7md5DfpsxmFw5ua+atOrMNwarefe
V21k1pD/LPVyz/QbsPzr4Fqh/suXGoRBN7AuGANSmK3AKmRRnlzQ737vRctPEX/UkxRtKiUXa6Nq
G5lFeJWdKdKwi6Ko65NsJqTDlwM2qzt5I8NRBmEfBhMtL7DfTUGFyOlQZ7m9CEYH76tfkyvkNXWj
uFSTHrOoUYX1KeLTB5FlPj/iTuFSY22sswzJWbrpDWfFM744h3P1JYtzYwvuoDizDEoS9rx4bYy6
+SFH+KLDlx7wIxvFFasqZxn26RefzcH23iEHykOfsO0NYucDqVjUQ+93kBcHYfEldNKGlHAGnDnI
IPvr5pTvKx+wOnhXsWnzzfw6QJPErlbsE0czvdYgd1jOU1J3PYrSXuUeUTnHd74RHrH3UwAD5VoZ
R67oggKdOw6dtJB9jJl0rJidiGeX26fH2lXnJ3xivK2XZdmuaNL61XOmL8jdZd9CY/5UTy3uxqDu
BXDgtwFSpqYqx09+mua3wcuSde6YGGqIgzyb4HQy62lReIZRGE9Zf4JcFeA+8J36AZnofPyk5Uq1
dn3woqbG96dwymSlaKn+xYMZUJZa/B1ndhCeXqldSQ4ke7tQkWLPlZJMgvJD9zr/OfJBFnpO8B6g
ZPoC5Dg9WS2i72qso0LMrjXBDrNBMpP5a7DGA4XAi4whO4XT7K+D0w2nqKuwI/0VksNaT2lWXoGo
t+wwkOmBTLG1za7CZCpPvqXRlx6nie9aJX5lox+/KBo1igBbjb1G+eMZ1wlUw1xw1pXdn3HZKl9g
3O89MWnkGLzsdRQEVrJJ2r1G2dHXj7JZ9V/iuJ/eczQOzj6ncNC4CJIBjieY5WzlKKTgPmyj157D
xGYB4cwfflz2FG2UDqUczqg49PczhB8+BtU1NjJuSXX8xxAP16FyoRRTf8zCITl2Ed6HQVbuKilY
jXqbtYAh/q92TlphFfVAj7vBhObfe9pCYjpDI5yPliXQ8AIe+mhKeKgcLHurLDBY50Rvkt8eY4wQ
s1xjSwupPBmmfu8X5N5lpzyE/4yQLRM1tr1tqD9HhGnb7ZIxBn4UzF/dpBqOjm01NyXszYsaWdtO
TdubDAEFqDdVaberR0xcVHb2qm8+dGE30JvdZ1I46TPEfvs1a3Ks6rEdSJUcAVEMcZZKaxofJsy5
tR6OMCRDzdnGxdhs+GUWKMm04UZT0bu7W/gF0DXwGhFRkZkAgcwgaQgtz2J4BjZWINs6xs1tRLD0
HfmfeYuj77CWzUJMyVVmtXvZtCvwDqi4TZf7YHdahGTDX2E9RLepUw6a3wcfNTuQE9OXtfD8eadV
/TffSBQ8PeA/dpOnrpTC87eS8NgrEapasinokLI5zpqxmHUVJ7hjWaW3x4JLniFojuvJYM0buYAz
pVfhoycidUBtnGJOWof5pity7Vhlq3kOhv9H2Xktx40s6/qJEAFvbtuyHb1ISTcIaTQD7z2efn/I
5qi5tE2cc4NAVWWBbBINVGX+5oft++OWp0p7LGIUSLw0+kcWa6aBBLIaBe4TZrXRCTOweJv3LNRr
HEdcsg5qrL51VqbdK5i8UjPzjHebkvx+cHPqdgKaKRME56bBP0uTSXZfurvIb6AKLDsyJVSM+xj1
I2ndNmn+4nZcWCyZrn1LYS3WRlgjVBB95JQPdmDxLhdwx5BsTMwbruQA21PytW4H4aGrfpToxe1L
7JEuilr7M65AnJIvb9d93afbLjGUi/TphYFrTEnd7w6NgfeP5hJ9i1GcZGtn3XDCMjPYuU7QQ1fr
METySjKdcqqSwgKGzaFfRv6nvqGj4pCa0/MfsaVcRTr97FxWtQs0H79wjCYoi0wq2fUsTs62jnNh
rB+xKIYBaVU4rvWOdY71JH8s82FV5cN0L61UupRC39pWGWykr/WmJYvU8yrsyNsWTVCdRknU3trS
mQQzn0lOr0FRbax5urTA4JkTaFB+ViALP64hnVWyq7JpfCg7R1mVRZN9qqDqelKdKckcZVsu+3AS
aQNi7I63kpc9pp85XpHn28tbum/NLujyTYBW1fo2cH3fhwgv/Qtu9sw82naVOv4JKI8WIPrtcAWd
X1Hmgj9P6pIbYpkI1tfMqZv1YbxN2WA7xcoZrAmpviTafl6wyqq1T8BB1qkbbaV5OzhokChO759U
FAecVZbk1lEt4+c5TOoLhkTsddVx2eGOj57W/tImxz3cfGRaBd+P1EFrV8LA6E+PSWM62KJ8zJwH
uz+YwLy8vVa4ybfALkgYzlGxTQKWMY4fvueZq+2BENh7f3DMN8VPj4JczFiArQE9YMRjj8n9NGKs
JYIkapIcWPjOWyWMk70b9+2pM2Z13U7O+DVsWOhCyhtOg6L3XzFrsJTiFU+OfalHw6M3wn9dqLWJ
QmY1H8ANCx939rTHociL58WXi1d1OvM8RPT1TfHanwiStXtUD+q9mAucTbsbvttLp1419V6MBb5J
ZzZivVP58Gu1wWovMKIVmHJgHZBGalj8AvAJx7b+Yrfq7gp6QAx+P6iRcW1WeXFyujp+gX9zrSFk
7HrQ3DKPUjGI7cp/cu5v5YWxMfsjS4wY3DRv4TXMA/xcC7feSnxjmCOe9GJlFVEBwszCPs4kfG8F
Ujm77QelkCrNaknxhGiaCkbs9iN1brkN4CIVVDOVDxlY8GH+AhSTLtL82oMVhJvbJIGYyYV6nBU2
ugBdE5c9URUOTfKGtXbwDOXj+u4O52kXgxd8kNd2XRnd3gkCb319py8v+/h/iZCVQDUW6ZlFw/kK
N87x5y696bGb9PR5SrIn6bapIO1bTOp2Q4HmxcJe34iAx7QIbUN1MTqscfoYUIn0zIuwidLgdSF9
GS/v3NXUSxKMb8FC1nT9KNrmVaYfVKCbX7v+MndQPWsl7O5KtIh30iys/lwlefSqT5iZeZkFi3mZ
3YEGhvOi1vcdq6jn5apl+C2v2wxLdB7Ru1Kpy7s2cFhfwvbbi19j5/Qq4qbIU0nTHIvySW/x6Ckd
uNvAjJ5dTDzuxc2xtdrTIGQS9EINLF3wMLE9dzwUMZtES+fVm+pTuq2WJvoc00nv4nolo1qlxs8l
mzMZlEMdI6vDzv1BWtwI4GkRztJnQzt3bTqdUsc37t2qJOUWVrCvivgf6bL0GTSCLQNW9g330/Aw
4euDv4PyGgRRUX2Bx12t/X3ZldN3wNfVfujMbm8kRvfd3we8Rb9Ty6r2s4rcnfSS0Ar6v2eEre3S
8Zpd0UbOE2xexGD9OniM06K8s6ICWKHKn79jr3FG2Ykl/JgEu6ZR4QsuA73dDGc5A3AA50Da19PK
ro+po8cHWx8ClOaX2bc5qFoY2eJQMISx86R2xi9B1DiJn69cN0CUzK3zE8/ZYCsYHMvdGe5Q/AA8
rW1jyyiODQDSY2+hs41uOHK+C4AcCdhVG1X1z7HVR4hKqf8wmaN58LH+2MOaMV4ktuzu/Q4PSV+1
cDNIMvesZTYWndmwxrpjPFvoVpyN5WDPaDvvGtdvV0D7gOa0Vtjcpx7ub1rI8qa3+rFHwwJimurh
WafMqX5mzW4juaCABHCaEwt8jLpkwCin5mQtB782jhH5yX3kk/1au34dnwpl1lzszji1/LBFC7NO
6rumR6EVH9UTOWrEbeTU8tKOl9dctwdKoZ+y94bmdKdJ01fXNH6y+CSGWklGX05/D988EqnJs42U
dgpnMQtmJMg8M7wDDvE1M6wKI5N/D+xym3El7cmjbJv2VGys/nMI5s71dUbVTtnajVlbfpp2uxYc
rGyXUUfonBT9thhAMCJwAMGNCkNSMykOArLpJLOcell+J4HS6S/w4StEZ4lWVTc/GEumWkblMAxd
flcjH7OSAT20DjVA7+Okqv39sBzcwIjJqJfeNkXA4/42IGd+WByTht2qDIahgqXhEtaqin2yFDQY
lpb0S7w0O4131BwgQiVNGXCrkK9lCM2vBvH2AMf/DX8JlPaaOnyQg/TnFuToEv8gsHL/OaCqxZ2V
lNgcLwMSLGdGXGb3Vn6f49lmXgel35nyO/iemBOmxt0feVzZQqSd+jWlInEnLTnc9hxdMH3FBs/d
jyUZhFfTi7L1NZOCP+yT2zjJJpit6F5JyuCcuH65JSU2f+VrfnQbP/qldWyZAIsWrxRRMTaMmxhT
gEl/6rxRX0kIIqBkYbT5h1yNRGy9bme/2BeBo21QX1K+aHOM83jTxb+q0FpDjaZC0wKjwu/W+GFm
gOAr21Be0JzAdqCoJxIiqnFQRo9XY2lkD6lazAt88RCErPfiXHNPQglpJ4EKRp+bnVsDQ1n2ahIM
je9zc661cVWlVn9EGktbBxY8MWzj1sJWAXjI/sbqwlfbD6J9AAzmyOMhOuoB1cVpzCgHdd3JsjGo
NZaDnLlan53SmU1+ngz3Vdd/9Mtg3RnprlapXUjzNirzAw3dgIZa9O42ervK7x9Ys93sWJe/2DYW
M43Tdgc8MIJvdY2KRTK8Z7zGT37X2GvptnhWsIbw6guMYOsVuMneWiRgvBFHGoDgoLqW2W4avSqt
Gj43FVoXpoN/qrOEWQViCe4UPkg+RJIbt8zI/0OfhOT6rByc0kbRmFTKNU8ydE/hHGtU0qCRWA03
dDEeqeiw5rZj1oysAdLdH8lkvXDXSdppl1t/niKyt1QnZQUfWMqO4l11nJO4qzZuUjt3Rehe+iQF
ZA4fFV5UvfCi8g49RSstx901UrdsNOxGJDBQy5weK7t9IpnTnoTaJYc8z5Otjnfv5sb5ooacnU1M
O2TSlehVMNVcpkrfbaqGucMmTngGsD/7mCajt7jlp7ZqeVciOXMSTl3ph0jTxkl5kWb9uynEo8RL
Pkal+Wl04QyLm85trgSrmV1chKV0C060stvO6sSnW7yBXZbESh9uvcUA2Np8aoR7fJswBndjSnQk
Hti+J6Z2uh3mJtQ/N/ktQAj8jskKUkbYv/81y4A699EmbyoHQqBKjeIp1Ef/aMJg3qADMn2Pg+Gi
dghNN3Fd72Wr+sfOVTa/4YJkklE52E2WbtvWQ3Xt90AvW+VbWwJlclsbSMSAtkWoEtGBevFZw7bO
v2MT8SQt6RfTNWneInqjfZpGMA+r24DEKbPu3/XW+PTJsE1CqgnD1jB1DmSDXgWtbi+4dV53fDGa
pCURR5OMLfazTvUqLTkgzUhpZMYoW2a1RRtelmvcIuQa6IJ8XEMilmvcfsrtGrefslwDcopzmkrz
bzXXglcvdb/YgCAuuMKFr1EFwX7q52ongxFY2RM2IfgiLaPSp4DULKhtPEuXxy53PafRfOiXiBr1
OzJmwHJltAqL5rFaTA9/T4cbsm8s6IELSzuttr6Vh/8gE0HdCQvzNzXWTIrUrXpfKFPJtsubABmV
8wNfRiqxXqa9x/P8zSNleDSRAql+NgEkw5Rqt+G8u4VJesv1p++VQRV/nhJc1tE8becYNbF5QKqH
fkfx6U+b8qQiC8ItjWaAZvj5TjBhaQzv09A0nHMFY0Ye7D/aMu7ag7cWbJmZB8+h6cQb0CyjtfKr
bDxOZfBk+gVfnD7qecSV/iOfQf0yOCk75do21mlTRz9tz+K539vvClaq+3ToirsstsI3drIXCWgB
96/ZCWM/huUOxj3BwWlhqLj8my5diEEZ4ljONnW9+s2N5/dhap1fnWEfYrNovjlKN238JVSzs/k0
df6nUNEK/c9QXpnRsSP3UXBTnt2iLbeqX2pfB0gQidbGv1zHCGAdd/kr4nPD3vXn6ADLyHwCoYMS
0hJSJu4qDZ3xRz5bKcufIbxnIRiSK/ramHm+po4DWM/qi+9KE3onxLrH50x1y0tYKQ8Wb/5n6VKw
Y9iUjh3t/p2Qb4HgqQ8yCnIRaZkC+HnRqzk7uNFSVlRfjTsZNg07Z//x4zpV8bQQZBU2NTIYtGiq
NNSod6jsR3fdrGegCrT4oal7nglJ2qvntkFBe+nD/KE3r8Oqhw9k5eXYGDeRwrOQWzg0enPfIyr6
ERNlqspqr+KWuk2UH6P0SHMoGO2ECNOdXVWFLkyG6WBPCbLlg8a+fMkuJa1ZbqrcHraKv6AOc5X1
qgu83K+C/MEvMRCMvaJ9RPEp5OvidTg+0ZxgMz0ikqPvUXUFfC3N3wMJXtcKXBqcPJewpT9QI3Rp
M5gnsetCSFS5gc65Yx3lSte4vgHd2OQu4Pq+89JdNbn+UVNn/9ihCgULfmmjm34Z0rphdfK7LzKq
j0CJlrhPwxWVQ2UrQ7dD4RuqtfaaJF++QCmcnIiVfZk4Ks7XuuUe7UDvk3MIk8znJt/zsMd6nhQG
iQhe9OtJjwHoKoZzkbNIs31UmOaXW39qDvDOQ54YlxaX4lWWZuPeTnJj3sRLp6ZN1ynS+jQwKG64
sjx/2MuIXHHo2AnZBXVskmcxwijrrBg7/N/D8XLtSXNjuLaBeOROd5mWsVSiZUwOPRBGxmTerded
u5L9ordt3RTBU8WiyIpV/HOrVAHCQDujgJEEcA75YD9QIljKS1tR+5eyHu3FXkZ9VlEYOhWj86MJ
Ef5Ys9GYwI027T4eNpLJkfwNfqHu3sCVaSVJn1L81FAEeZjarj1JSLvkfqyudfdZHqqf5FzlKkts
W6YfsZDYT3wW7zK2SYMDmJ0c5ZfRrUG7p5JziBtffZauwYJxxlvHhF3IrzugkfJsYkmV2CVWnEtX
4AAocYG0rm6zKMP+1Zi/8namgKOn/lPdhF+9dlK/kdzwN9Zgo2I2dcXXLP5S9IH2rW80nqkN5CRM
J7VvJDkQW0yr13ws57MWGe1aZvtGQZ0Ertx9nnYPo4saw7C6ouXI1XJjBo57ZAutrLSF2wKN8qMp
Pou3pozegsWU0YnwQEzrGTJmORv7LG1VStMdiG+4Yz8Us9nyJvT/VuIJcfM5/1oGAaIhQ0r1Lemt
w4hKyrqYAUrM7FWO/WjVlyiBZxz0lvNqp0WzSnQv/oVkwMoxC/OfONYenUGpvuWap60rbK4gVDnq
3vHQxnesBj6+E3RH3nzKIUjN9s+zBLzesa8D5fB/x7FcKnYDMlO4dWv1EyrIsPt+jgLqbP10aYRl
OV5Y7xus+IPGMhCvQqkYzNfxWvS6HpvWPXdYHn/CM1m/2U9a4p/LZcZtQ3vFQy0DKW+cnZd6y3/L
L8Mv8BZ3oR5Y/6QhhqpUuH9YaBOve6urntsisndqaDUnyLL5Oa+UbKeR23qZfddaqSYZpmW6A/Z5
S8Up36k2pI9fuKo/2/hRFLNnHezcnyD00UwRuFylFALuWd3VyGov+OKlSnY7aEP3ErQO4Pulv0xN
f5d5prt2AlAeFlC+66L81pTlvjSrJIwuIjtwa34apQh9kdW/jPaF+s8HF7ZxFOrdTub529w1vaOT
QmO5k9N0aQ/TiAaFnPpZ7H5EBejmHJOSzVJszE8DZiQ5pG36Biv0j4A27F0xDC/OMCPesBzMMWGR
L6eq6X503oalb1CMb3rZ6hh5/DuttSNY+maA2WLNquSIDgi+pd7cnsaktR8qJYUCPlrZX5HDJkGt
zHvP0X8Cw9UeXFNBAtKFdGZDTrQBs9I5DGzdgsR2d/VY6g/SJwdrDu5dmz25VZV8b+pR0e9t+0mi
2t+hKBFDHDbn77fZMthaDuXFyn4uupoE6b+wr6TFQyVP2vMVbibNJSLD1rktEL+BpwUCdDnIbvO6
8fTTnEJaH++k7xaSl1TGVrc20tDwvWDybCWwQgSbEvHkIQnmg4t008I86ipMQzcvsu2Q+DWy8km8
vblVgx3xHvp5PuZlrpzQFYKQE+PYd2dqgQnNksfv3xkOToNguEO/LKvVsMC35fCp/elUhpxCL47j
Ivs0AtvxhmFTmH78c/GR6BWgKZYLnhLrgwpWatIcMETO96Oma69m3/+SCMeBEYRY/NccRMo2Lwud
zGfe3Tuapqw1naW+YikA05w0X8NxK8+Q2+t3O1kcnmBoGYN2jDP+EtL871ERNIKvSKV+REWLlKxE
UZerzmCO5VrS7Q+WdsRtJERQn0vfoqruMYXGdkiiIX5WAFhhdaCFP90cAI5NdZ01ajQfURBpt33S
Wj/qL2qQRD8NI0EeWDfcozlv6ojdPvRbaHFO3MHXW5h3coiUFmJ2qnjbWx85Nhh6S7T0IdELLlEC
4z71t36ROPux8L/8r9rmea8C9fbhH950zeUMIdfgclVIjyo0YyQmXlBF3RDUJwPZdMSdUmMAJkR+
Otw5S34amDn5aVOy1NIRSho7KsGxYzTpbDCgReNeMtbJkry+TnB0DUptrOvAqKtcPyMiuFf6Tr3T
an0CUrukyxGIIkfegTpDK6lGo7G27DvYZaxvxukrL6L4MKMuuQ1UBAq9KsErrM3Te/Rgx/ux8chR
GP0+HJC/F80QkQS59d20SlrL/4iTEAm+xUmfBEvfxCaB7N8CFrvF3K5/u1Y8YGNYZq1OMRH9IiGG
CYdsTrR40+ZQtKUpA1fyWKWr6iX6eQs1Kz9bjVaQ7bqJ7S60r9g+uRhxrHzFarc2EOGT9MmZHFT8
spqdnBqRxtfvFh7oeVGvZEjzwrRbJNX+ZplS7cKlci6HRCrlcooIHdOnRdMNxOcrL40Kz1cCP8XU
jU/MbbqcyRQ5+z3vOoVNwMePcbLxr2Lk1cEukPtXbmVEsZzjgj+QW1y6rqPOFXW73PgwKJxjBvHp
et9fx/liNWTh8atxjLY59T0JgM+no208lZGX73U0g04SY4RZoZ/lVAvt7BiM0cxiY3Jqj79KmDWr
utfD8xC1qOv8PnNZBytQ6Q5/9Mcy4xZ3mxt73LfVsKQSf1/lFqcE5ByRY/kPsYp8RgpkEa9Q06aL
drHieDu9UZ6L34IWn7Qu0IsinI3guO7lDRnyjdj8ydDpMIg6kfu+cnOEoJMI8LLT8MsYALxupdPF
jmL7od4Odb1cNwo0gzbo8zspVKJWaO1DA28SaQ7FlF5IRP605qx/DUo/fmVPKENyUCrt3Rtm8yIt
uVbkK6+qqxnbro+Vd7sq1jFI8++wpuPdOFn4d4LHxIhC30M2tVbRsukM4xlMb8xulIeWei99/bIl
VUBCbHBEHraR7EbnZTeasRtNEOzFpXzZ7Jad1gGeJVrmTb8v7fEGx5LAOuijZj7IgQ9gr8q+50ZZ
+hytMh/mNrAePN/cml6FBsHv2BSZjVNrjqdbl5wZKSkwp++wfF5igciUGGdZ/QYWHhBJEF/6Gh24
aYMmz3iRQxsH1jkvtZ4dsR6tRA6eKnV/ZwBMJiOALV2fadkmtsfpIM3Y9N7HLgseIydu3pTiGC7u
dLWbdSDvnCr6brsRucYMbeYpoZjbGz2Ydq9jpWa2Du9bDlMd/zNEqXGUlvSXk7dOcpdd3DIJNUDn
nozDtrGsFj8xHfZKqBXImi3TZQI143EX6cguygy37SlaJqHF1j/tw+pQ5+iDrfB7xix9OVzbBnxy
S4FBDqQyTzcycj1N5rBghV2ZO6sKfyUYS7JJWfoignZmmeu8tdCWAASwZF9F7TXQrWrTxIin3fpu
bgeiDysh1RIy2xn3mDs+h2TPjrELC1UkvcElfgGnkr4ExRyeM0wMkXJEn/t3f+ogs/U/9KOyFZ7D
NrkvxwBVNQeybufqWxGDvQnENlJZlbbp+Rpuarz3FBDwwf4WKbN9FuEbyAMuuSCVvbRwMj1wk3q7
NnO+N8wEYysaPbANqFik5k/pE52eXkR+ah9srznpZ7uu9E1cTuYRG4G/isArf4RWeT2J/z35PbSc
4AVW/ZAe3cq/W8730h8u7YJQTOu6fVxagmbM/6P1eyyDnrn2+TsdrkAFIx//UVDHx4d0UfYqYtRo
p9j8KliGyLXx2MzvRG0x1pFcBFrT1QuD3E8B6/8WV/y3W2IkWgJI90v0OAzkT//7BSSyGcEnOEX+
T53MrFxNKIiuWaZ3al/iwqFN00nOTCNg9BqD20SqrKW7yRPzrhgU6CqE60wmU5Litord3scFP02U
oNvhdnXpg2CHGGn2dfLb+hihBrqRYlob6YAMKyS0OzwaX3S1vEh/OGYKGKEk5Bah5mYazrnxEcJn
99/f1/ZIHX/pT4K+3hhz1R4RSla+/pJOI+Q3psi9Rxk+hrjIwpa1NFYWFvuQBdTyXuhfpDufoIQk
0J+vn1d+0esHk9Prn+X2Qa5/Gg3h/rVj8IEkqEeZaatVTb7KhmhoV/Ng1mcjblxtZ3jVF2Wq1b0b
Rs05Ldmd2Cjns87foYJiveCOjNa54Tkr0DPWAZdu82WqIajnjl2uZbSNIDh05ZaEvu3VawSpEAA/
TwiMnzXLN9e+31jr2lBRDf49cGumeTA3K5xV5jsn0I4Bfsb2usyn4PR/nbqI5oNmHuJiBc5/Ps7d
VrrspV/O5BJyVukIn6LRiTTQjCb3B/+liXYg6JSzVBqlAhkZvX1AS/y7aQ5ssWSgN1xkJ4PS2F47
iyR+NMsWQ1vQuNUGhd5VHm/yDJ+mGSkMcxUi3PwQz+NPPnpwaMY0faiWg8VX6UFTa/QUrMVyfmk6
rQVWu8DHZJsA5qNQ4VADnmIDV2DT/+uPyZQVbDA56D0mAPhXMiqXqUZvLb+BdJGyOaBnoZ4NTw9P
RmEvNhbaYz8Wmr9yfXPTKX5430ozzed0XSZlui8yX300EUF8RELKAsvIzq9f5snkNHf9e+R0Prpk
blm2P1JnKI8SJgeX/McWHom2ufVRT73+FqBkFs6U9zY2NVq9npHv46VqU6ObkJbfpRfDld+9hq0X
3xMVXV/p7cpoiZ31XnnCyrxeNQUCL8046N/Lvr60TgCWoUC4HzfZ7O8+AoUACtV/yzu93MSxqzxE
du/hddfVx7BWnbOj1+AucB54kSuZDSvKtE+rJgIxC5I6XEomCTY1O1Nx01e2N+liDWP9aot5nXez
9WNQWCl4WTw+NIvobhT3P9uRjWJt6yiimjYoPiMqn9KiQ/woQuFqKQjiuoK02xIhzd8R0pJJQ2Ko
myaPHhtMUa6PhlLx38x2zp74+g1PURJeHw16izdCHanWTjbKY2m/mVmVP0XAQ/+IQrnKwv0I94Us
TlmNLc/yMAuetSRv0GqhJV3G8linePLc9X79qT/rUcBqBswGhsVUcJoCe9gMdjde0BceL16Ghmse
2SQ8UZzc4jI0hhjsOU9dYBTX/cltA/JpQxJnFq5Jshm5nmbJYtZCWXvl4Ry/muC+P9YueTsVAt1W
ZETNpCeDzLt20Rk16y5BJCGc9ziojtvc0Ky7YdHqjscf2jga75E7G0e71woAUPjJhTbvEDdpSwqI
mvMUmQB8Fj+5NrFACQzKq2GDrzDIEz0l+qLk45IC1LLAf1L5yFfd0xSFIn/+hejCR2TspR+RKAsB
XzXJOgrmBIcKt1V/NfNGJ91wufIerhQH7W2wm/yClxrMCGFCXPkP2lvoRzkuKDjkIbp3EUyBan6P
C6d6cNlL+KvSrXhPsN7aXyEKShdY4K2WvN1VqzaOlT1yn6AwPDs9C3sJPD7uVCQvniMz1Q6ZPcw7
GGXZO8mas11a7DnFqQtVA/KCRfGeQSg+Q+hQn7kRinNfOO+BEOIxY7HWyCM0exm1LXV+/iWnciBh
W4GgSpx13ySULhK1eidNAxOyVs6xCeBilQxzvsa1Z956SlLc917nrAe1X4Q1qPXmJHIeYTuG95ph
RmtZ+yXt/DGgU+24H1g7r83ajDCFXfRkiwr1/dzXXqjUlCtkqJ1f7UDSv0jbnwoMunUfZVQgg9A8
FNpc7CPWehtYmfNGy4fhZKpjuZHHi5lUT3pgOC/S37K/IelDwfl3PxjLC8pi9V+umebvZdEr+aF1
KFI5aptfAEsjnLbI+ZGJyy9jDQ5Mygb9tLIQjrkHKOKfFJa3guP6E+61DAYurPOFCHNDekWDVx5R
lMhQuNoOC7dKbSjJGrlXYoSax3djmdp3jdHAC0Z6Dg0Zaj0vtV8i7zWM2r3j2valNCiNKi3kX4wY
91ZXdO/YWfT7Gg2k5d5p3hwDSGsx54/gDoZVP6XFBm67CVTd1t616q9mVtGq8xrrLgvGiSoeTQNN
JRLG7lOxiEjVfl+ttDECDL7MbiKEiSyoMB+k3QgSChSV7u6aZVWt/KN9Jf3y+P5of4rXDbW707PB
WI9tOSEIGYPFAJK+6XW055yuCHaJU9u7CcPNNyPWKEPwJj7IKDmGBOX23LrIqBObd0aflM/Z4NgI
bd9JEKQr51GrqgdpGXY0gakOqfot18/6mhxrivZuDi+is5wO2wYve1H/AqDav/TLwcyRt9TRqdpL
s6/dGWR28V1aMsVtonfHVANc1IgHwtTvY2QWN1HhGXe4f1EFXepwlVFAn0jCai31OumTOtzg2UAW
0Ii/9StKqO2WFOjVllFiZTRPAN4usdKVpz6Y22pi88/ffA1y/kuVjxPGrOAZ8BiOr007whOKysEI
Ij/3762yeZMSBBVK/95VyjcpV7ih58mYVCusJdIhUtBH/8O85SoS6RcQVy3qY7tIzfayfJRFo6+g
WO/YYXyWZWboh8Hey8dxI6OsStPH2XgfdCyFFyFlOZTIWl98bdjfEn42enzSdc334QXhYWXe7/3a
Q8EmKdK7VC/e/YWZlobmcNe3YwwKEt6aFQIhb0KtJvNJE4Ls1myi/jU3o/7RwlKiir6x+PH/doe/
E6AbvzIFt6VwtsoX7PCMXQSO/cQGCKW3wFqcK9LmzbfLv7x4mjduYDdrZMEL4Ku4t8a6Zu8dEZ0B
P/4fbRlPl/Eu1fkKV9BF/qW/znVfrISQV4Vd84yHCk+fcrpIV60UyCvG+osQ+OQQLJVX0pDowi48
v+vh/3NSGVJsHIWNq4YPXjHz62Sxs42bzj24onegd267+WDo9oC4d07ssbsr2grgyqR8seBQS/7X
dm3zgKrOtGkm1iyYMUTzWx2CDkxJDG1E/kTk6a7Ce/20oUaL27JtWHuY9C+2WTiXaBHokjN4U86l
rXj4h2U7bf8YkJCBOgv+Tc5GWnmGS106IhKSTqa9DZFn2wqBQvyFPXOH4EgDwge+hVZqdw3lwqOG
Ydq0ukHExtw/eEEZHQX0NcuonAqUjDQA4P7xP0avV1hGZJ5canBidWti+8pq3+ElpSpg+Z2qz/Sz
0f818nJHRJ7MJysLFvOGnC6J0lYrkAJkk9EA2tRWTQA9POsnfXO9maQ9eoa+KQBwq/vb+PVmGpL+
/ip4kY0e3BMNIY+gb5VTPGvqrkvM4FnFexQurtF8Gwz3ORbVaP5+SWGp//hO/01FmvhrGubwu+so
eEqxz9uPgzPcjZb+1zx2L60gqRq7wVyE5vV7aMW6der04SUqlfXc6lcdgSsedOTvteJ/ybNV9lmu
Ekf3ONdeN1zXvjTBsoXVTo3AuAH4Mmheh3FU37sNz0/jnWKdjmdG3gEp8Yx3THDVXWQ0xk5Gaxeb
LTO0gI1YHRhts0RTofMilONM7AYWu2lTm8KT3eIcK/996evrOF4ZNjB5aRqq8xEiTTnIVfZAiYc7
bVYTdV+H9vfZG4sP1CufRCP/layrJBs3VYqQFRrVbbAXErgcbiO3PjkbhCIup1qHQQJix9CYIu2o
D84hDuFiOa7xt66o56Syg195AgQGBidIs+Rnnyr6d7vK0Rjo8+RbHUCFn1tQY1oD1AjGWPwW+Ej5
jSS2X4dS99Z2l0LV1FlupCk7qjnksZiV473mWdk9BTDKr3Vg/kh7d59mC5oPIn7U1eqP3mNdrmeN
/QxwadxV/MKnYuIZb9eUhMXyrFW65KDo453okUmXHLLFPehminaNXcyEJG4wjezQp8mdaJpJV6VM
b+Hg9lBnuv5lgirbJdhOe4u1I4SnZOuHPiiBpQmjPH5Iw/7oU0ZAeAvUNKVkhdxpZvcv6PnVB19b
isrLlUqyIOwTjcXlA8ir9hvoeoO8BpWjV6sYDN7OdPNvN9irnH2KS7ivWsQ35jcyJsayw/NCBxCp
Ej7Jli7pkcuDr8btsOwIpU9HuFJ35/BJurhRkRjMePXJ4ISg+hmC7RuSqvlr5OQzaSd4833E+8rV
cbOdWLMIHyrHmWUNRqI6GJ6avUbgX/fjbGQbRR2UnV7ZxbpQAq+A9xVpZyR2d/4cBMdrn5/WL3k/
GA/OqjTMAuGfzMJCw6YcuKzhbEP7J6+KAXSjMT8OlvW3dFMt83hKO/rByIvwta+q/R82xFakwbQJ
Zji8S91aDsjh9PdjmGCLa310SX9WBvquq410zT+/B6K2WNQ45IzOIgN2dddy1RqHGdJsa1EJC6yI
p7id56sOcQfq5zDry6K+dLMTPPIUDB/r5WAWkbc2LcAFMiB9MhqBrVcXdMcSL5ewA5UHhAGO/49r
JIX6cyw87SATZdDQhy9I8hl3Wg8Tp3Bx8JO6zPWQWchiLBIackjsxgFY4hxuXXJ2q/1Ic7D0f2r/
Gcpwfnfd4WlhMu/zYHRXV4S5Nk7RY25ubIzGmi0aMQhALtH9f1F2Zktu69iafpWKum5Gcx5O9OkL
zUqllFLO9g3DO21znieQT98fIZeV211dEX1DEwsAJackEljrH5xm+8uy02ADA+46t56GJrCfovC9
bfzhUUbSfBCgK5phJ/uCcszvlNIlER6AsLzuocA+T5sb5COPRr7+t7aEenwCh7RN/krRKdjehugC
u2Wsb9K9NMRDB9ICiv6EmC16NUERYMkXqveyL/cdsRrLqdnK3shFtT4KR+R2AY4/K5ZancZIu06t
R61eZM2MhRaBuURHIqd4M3uy2OQ09pmb/AjRxWjWpHIA5MfK8fo3xDhznU5om9aFZlN/BqiTgnk8
l0FZn2JY6zc4j4yr/E/goDHWQxXk01gyIZ/G+rM57m3sWIqfQLyBHyMxZRQnuNhiq4xKwfKQlK7m
Zx9NIKpzbcbdIzjKBxmO6vjXKIl70Kfy8yhDf5DhkCqFj+jdKqwaA1kf4d3pPh6kLG8N8BNlsyTj
XX4NGvM+SzDua/thZehK/BEW7sSPIwqfs6Rz13gRFst6RF0SNdv20Ua1cR92XjNbTTSP8iB4uLLq
6NUtnBG8VmMXYiTK1+d4RrN3tm1e6212zEY8NqdpJ4tusn4ma3AdwFWBftctPJl+gD9y/yYH3eJF
5KRrDfOq1a2jx2r7X0XNqvEhxJWFu/JBVSxRQMIAccBj4XqmReMJh9jH1EIu9xaXnTr7kIPP1zw0
ZwcGGZOH2IUz2jn6T/a23UPugFQsbVhd5JnehNpPB9IzyRIPjvKtEuiC2kqE2YbdFG8w5NyFk5rZ
vewNJnPjaWN86VI0Oa1VWvjJWqZopiH8boWVv5f8D8kpmWBfbizHs5bXb6QbKPYR3sZ1ghySCpyX
FWSLMTvGTCq3fecozyKlcI9DoKHfFE/ucZzPSDy4n3tj85V8U7DEpN58R4lkJf1ufNaqq6AW7r3Q
Kv3B9cncS7q5UDAGrLXkZXBxw/Cb1toEQLSXdt86e3B05jJQGn/rBzwgeSy09wNWyvLZKp+ZUTS9
oESXH2XLmP2XNQGvUD5fjdmdmXcg++TBxfAKeJZ0NRkS0u+1FW77vDMu7XywXS/HIFu198HEE3TZ
ZOZ9A9z3eG16yp4yoH+WY62Ch4dvDRs5vQDaeZnKMDhYmvjr1/Bo9rMmbbnUupbtATmpca3VyEb7
43z1VPHVpXwHcrZd9W+joWNAMZcoMxJkS6ctg/WtOilrkrfmbYjrJCQ+ZQ9QGyoBst7pao22GqdK
n5NsvVG9helwYY1ARroe7zDRLn9OWvutLQUaSJXpI8ufmIiAlTNWAT/OyK4yyq8QSvLcKB+h+FbL
snNASXnFvTYNNU6DpHltFlXWdhqdPyva41BEqyTgJih/U7cD3JVntonVnQzJX6oT8Nc0/O8yQoEH
EcOgxtRPn7xiIYO1o6wGz0cMyxCwrvLJ93Z9Wh+NWQcROdeqX1xPr90GppQ93wdUQebhMMip0sUo
ZgelEz4YU1gvFKXUtwYCjg8DOn3mYhpRtIoNBfe4OXgdOJ8ZVH/vFD2/fBosTxsLoccpaY+3sY6r
WLvGdV4kpElCmOIscJcDNedlLiFPCHzFB9ktD1dYk0Q43eZ8gkXdhl+D8ppyeNYg381/7BsOwt9t
uY+PyPqi4Cu+q/MuP0bjEpEmcg0ngX2I7LiOS/41zq2maGeo4vvwWx645cty1CicH5XI+G4CadzK
zlhqC8vTMdLT+7ZVF7exf8x3QiyvrDLHLez3hcc43Gvo7N03Tq884GAi71E3floXVmJRWn65u3U0
rC62JbiFhYx1jjc9VMlRftcL2CTYeY2PPhVa686oFZpa91jj3lxs7TDX7v/5j//5v//Xh/iv4Edx
LlIe+Pk/8i47F4jXN//9T9v65z/Ka3j//b//aemey3bGsXQdNS3XNHWV/o9vjyjkMFr7H4CiRREF
eXoHtjtbW1EChc7lRz7nRmUGXWbODRi6pKv1J4HTS6On4lnn6b3HNcxdY7M+fZMHypXumhSFto/z
enz2rBp5nZnSqmkpCv/leNJ88OH1IJDGNWP1G+qnj0J0+k5PJhs+2wCt4Q79PPMOQbtD6ZDXw758
dhXAJ3yBNb2/sXNV0bH6y4N71CE3lLQpI+GOe83QBcLHLqCCAa7lUQ9WYm5GKXJLKk4RTmHFS1IR
MY4VHJIRfXRgZekWuENyjUVjdLQVvv9yRFFN9kngfHybBII028kLpSnO8//503D1v38ahqp6SLOT
rbFcy9D4PP7+aaSJQdoF3MVdmoDzGa2gPqduXVMw1JoVbrvlWsbkAf8I7Vg28TWEjhysrQ74tW42
8YqKK/ouaTU8wKfprwcMOXKwogXPXYDViLuk4QBKudO2YzQ00bptqu/o9q5+yXyUbuOelFYEy1Al
u4woFvTGW5tCAxWsKWge6vlMdugV+QEZc3MHIELX4q0ng9fZpdXqKAZsU8vwoSKzYbxuMXMUM6bi
14ZTaXnWp5rxa8OJXGAM6qi+k0PlpNFs2HSGnXEnH4FwKpr97ZLXGJdMa88+y5a8ZFeIeCOb6PnF
DygWXfes8rrykmCljevLyEt6uuKj8camV+cHtPvPH7WhGn981prnOPzkSBMbFshx9Y9fnqK4BmZj
ebiLSlW7E6lL3r7BHUJP0QDGwcBdteEInscvSNfJ9tilNtyYJ32MrVNnlhjmNfjnLpG0qtfXthcp
zb2HsJsTdf8aUzd8CiJGL9fIS+cUgv7e1Vo2kElPvOfRS75ikzd9GFP2jImS9zIiUrYxlK7fT1Vg
X7jXcw9zO/UjaFu4AWHzxQ+pFE5kJA9Y6fgIPzQYd07D9IHcXDuM0Yft294yq7v8pPsCp3G+71Bs
rBpKISQ/k1dLgsZeeNagnKckTxGlR9rD9NInpFGDOwMy3IM8qDXphjBPGsRJJxcOLfQtGZO9Qo+6
TdcZwbLu+3a2PWReWJCNwNfueI3lYmZe9rq+DwbRr5IhiXj6p2hc+3pLHoqvPvx01HDkQSen0Nhs
a2VrcgZxtC1xuAleW0jn4a/M3ft6EeFSZm5YRKxvF7EKNDCAIMTXC6dVVe3JgWW4CcYayUGcDri9
a5SRYq08ZSm+REOil9ieVOWpnGMtbHQec679I2yjeHcdLXvMNn7znQ5YiJw7z5DTZBNG7oMyAOST
oetF5KlWOHutbw2IKgYXljF5FU83Xgs72lp9HB/6CcCC+H3Q7QJJAxTlwRJTRv+jQzbDoIVFUwEr
lk054zbOtBVjn6Fb+0f81uxQOnM83Mz+3fTBHmGNZQAg5QSn06dVGCJZe6N5qbWzcpUwOwTI0VIo
lwSxmTY2d/hzxy10JZVZx8xlC6l+VYpMfOuiylo0TSkeNDM1j3Xl9kvZMWXTCXH6/MWxpmoft2mC
nlyZfUM4U/ZjEN8ttNLYqYiOnEhCtidHOBwAv69NUPlLa266ACJMROgpaasAJzZWALJ8JeeoVf5g
4JW9N11X1xZyuBWxIwflNF9OBq59flXbe9Nuz9dB8hp4EeQb2JzuQo7u4W/v2BiT/SejGz+V/c7R
Md4rO/2+IceMkr9rXhIDASEtujZisvZHo0v3squbB9k9Pz4KfRnuZzRlzGT/RWkRNrJsyg5zVnTG
SyMltc04GdPJfuBiP+TX68mLllrAMm2G7MyvLscOMUi1oL3UxmSBRDamYxkgPGUDARnJWoaKjppD
B9UOv9kJC9u4Mh56XzUe5FmVmdPC1t1xGyFLZwMFodtTi00zOub9NeYocXufsoCXndfY0FCggHQL
bEi+gOxqLKFDIsb9QTY/vUpKckQk9Z2YX1jGs2mAN9rPvmwegJ05XhYj+cA+/H6NAe88/udHhO56
fzwidNV1PfzaHMvj1LTm5cKnxRn3e90hiWVsMf6YEV+praUb0Zhd+e7vY1ENd8hw+WdTQYy0Hars
w1TVbYW10Xtt8iipiunzCFI94r3MMDHLa83jfkABveoFGuxuAxd4ZuVNYdstZa8UnZa9UwdT2MpV
49Ngz0HRl5/W2Z2UdtNEQ8STyIUCnozlfI910Y+phH6J54MwAETFeHXvZCyM6tdoqPWDcO2/Euic
d0ga65frQVW2OLDHJ9mSw+WZvI6WtHQwAsEd+8wqtzxos9a74YVdvZhitKIrRZufiai+N6NK8Ho6
t4MUBs2/7UGl0Zv0zwPm8fLK03x5OUk25ZmMyWbH2nPt+wGWNb9fAaUMnrOfXuz/dS1LHy6UENTt
7XrXdzdP+Pzmb/+PIsybXWtoh9vbuk65DZHvK83ivZ4B8Ys92z+yTTIWQnOyLy5edEvYNsMBRKLz
OnogyVnYoy4zio02U1OkytIn7aWr6hJ3OBSC5y3e7YCsn7EcLbdizw+RRXbcLiE81Ck2f/RYfYP/
Zhc4yw5+/9nujQ9ULfz9qJe4vkGCqTHK0tWlo8wucJOZko/K2gWyf33Ruu/kRMrdGKtig2IVwl39
j6RTnGvYHZJ8ZVe2v820wegXU5bg5BsKxbuPhqrY9DP5QzbjOSbPriPtsvTvW416YWfX5kE+WRqn
Qlw+1LbX54zkG1udDow80vUf/qiKXz3zg0aOiSyjWdadhWQf666t0Tr4rRpx+ma7zrYbC/Ob7Tnu
EtvD4IiVbnCuYrLCJS6k33xYpgPqN0+tJbBEwCpvLeP8SoNuqL9ZmGCtwyq39qlhJs+JkuGXOAXr
qaY8xDZ4JqYnWOWpQdeA0UAq7Rp0+WUdejRvZAxndfPUGj5bpzFSvQW3wgZ2JkHZXcUeGBMPWP7C
vP4joi7ZlrXiH1yjie+SqiA30as1lb683gAxTS7c8MsVuI/mpegyA3sIPflqZ9UrmCXMPkS6wuZP
HESIP2qnKNrJznXq5aJgKeep+ukay9iSLqKh38fc/Q9tV/3qqOczM8dEHnIj3z45TgblPCpJH0GE
60jVhcEpju+lQ22AkrjqW+FJj+G6gZlVNrIJjBGKUl1E24n79Uk614Y8qfd+HPTK0zUxr3lmC6Sn
OUuwpEiUepXEeXMwmPI8xyVyScbjpjj/51u95nrz1u7TRpw0mGarDqA+zWIzYNl/bP3UoUjZpPf6
RnQUin3gfnutbQIqQiCKbIrW3xCyWjV9nP6wrfhHYrbdS2yGsLKrDEG+ItWOLmj5leKOw/uU5iee
iN+nieUIeoLtaqSc84YvR7RGXTXbyabpsI8KKW6Q96TXCM1VjvPfU6kN2qMJol6Gw8as7s3BNpGx
41MtRTbtm/FroHX2i+aK/txFBmLdavmG8aq/NwZkIuI54xsqJW5LqZrsZG/ZR2+68tQhGPckXRA1
5aEVQ/goI21Volos+GYjIJcXlFGunaqosl0YgPH29DQBTPqvgyjFW8UPe+smqBoEpRtfOw202/jt
/G7LbjkN1xGEa43AWVdWYS1MzZtOudeYy8YNi5dhzLJlNlnuKzkFHe3kdMKEBFxIieXOV6UdPlSA
hH8VmfrUYab6nRvHIVT96CfotY2uihg9BAcwHOuyeBEDyBNq9tqqab3Ar2N4c5Ggg5LawckvlEcE
rfYyjKVCCHhZeVWt5r7v+6HYWvaEyoGfafs5lk89iVAdAaiFlRQJu52tUmr+B/rl5F/TKb5ALPN2
MQrOO9UlVeRWhoquRYc0uIYcePZ/DXVFFi9szQTnPo+HnfDHeCeELi8vrUMm2ulh++vSfxuKmpH1
HHTuRzTV6n2YdeNaBeD2ouTGz8Kr7B/W8IrjRf696MjYxamaPkGZ6hflFL2I0CD75ejenqVg8lxY
qDJGkwHczEzT5x4vmhOI8QfVxIQLu9Bw1yhBeS6B0y11kHfbRnSQIpThfk5dHWTL0cLRWpRlf29n
rbGltvklTRX1FXDqNwtn7h82Vl9uHZofeV2w0a676MmMK3fTqZlzFxa4gVk20KR8noTt1TdnngS0
cFGK4dekIejtVdqiJyxBCgmymMjA58drC1bd3gsnvFZn4MPfR+gJxlaRUp1HQ9FYnPbHK/jud/OK
zQvbEqYKOF8VYW/w56Wu9Kci0sqLSTFK23ZKn8EHqhx+G6r94CMde+id7F6GUqOvKUGkzbgGI+It
o06xyXJwkINzh29omqWIZA5p4ywGpQ7u9A4GNYTvi9zgDm5xp1oBxZM5pCgQxENuPrfNrxmg49a4
lIRvk7TRM9d10BkrGVPbdJUIAwn3pjuqpm896PNBnlV6a/Pba4wleSptJzQYEvJOELUBm2jh4ABd
1uGTq4fVxYhQx5zvFfKQ2qm28jwyrHJC4FblxUe85jZCXiMrCmvdZ7DZPO3ZRbvurhI2ljey2bbZ
Qy+ah4avaLf0wnVXWcmz7DPt5KVDW+YkW06NdD5OYPvW16pzF5f+Wg0qbZUPLcq46AzxoCDTvr+2
2/yLNSXueTSVGFyPOR3i3vpy7bvNlb0pRgGPt/kyBkBrfEDfZ6FC4hlH1sRDwVuO4Rk/tklUbVtM
3O6myZhdeKhN51iVvk2V9Sq/oCipL9XfkzJDrR79FPQ9mmAPlZ5lJ7tUUOf2zUd5yNy4WE1KzvLc
6uqT1qXJa+iyJcOC4KkRVfgK9robk9csVNSnQWuXbBCT1zwY28uE+Z2coIITeLB5TkDgQ2AYES28
7kskBSdEjmSzJNd8qMvku2yJecRgFRkqJFVwiC3qZngpb1oXlKlANf5C1jFeYqjofFjxXt67RI7q
ulFb/WM+6cpWDrU7O7wOLYrS/fCmXdfCoDd956mZpQph7YdQ491uK1laOdAjQPhadxWdl723ZoZ2
0ufB81z0pY4pe/VD3bNhz6ibfDEMP1lyC8bzLSrrJ/bMZxlXNDGsazeHjg1W9wvGreilxmu1KJDk
RG1qWY1h/U0Uyg5jbv1nhS0gbhDWtyaplEUuKudRePW4sUSsH5wZKNYJ/P+iIN1FvpXu5HbLdP1+
RbUm28nNGASjYSXq8VdvSi16lVMSgFWuJ6sxx7cRdq3xIvIs2Smi/9z05matuvpLYbW/em9NObfE
V+apKHk4DqHLqiejYmKHMAQxpvgS9dU2qIbxO/j0H6OfOs++F9qbqCgoHNQ12JaOCmeGWMJf8fBD
jtRTZCWngnpBjjLR1mtY/ddmWd2RtMNSvIvaZTk3ZSwAj3s9+8+xkrL4FLBlZZVh478OAldFLzbY
TvOpa9nVcsgF1vKNCCmgptFRnslDBmxn7YytvlKHWQZCR9FCzYv3ocIkEa/Qft2WWvHugDVZxBUl
4Cyro1fDQGN4Hhagi3aXNr277MfkCzuXVnkaqlLbWGjLs32xxNc2otqggAk66aVaoPhDhxT6VsFB
olWn/OqAAlAtpNi37LjNkB2eRU5nMrNLSAL+EQLpnsWZe5ItH67Rzg/6eCmb8qA07StLx9eR2/yi
DrOfUhKZG6R5ktxCeRjcEFB5F+1v8SZKzoUDgkJVTGWtqI7+jFJVsUhVm7TjatQK/4dl+dki6k33
WVV6sTaijZkV9tnrPRMppFB5x4/nUesG56cnvldYq323bTdd1PytXhTh4HDmkgMuDEvsdWzsoBt2
d1aWZ8coCF3WpNn0Djfu/oq2H0rQZUXyhkNVtdQi+84IS0QkijL/mPpi146gcniCHUtzAOViJsN5
LFP/a69p6sLHTvelwAF5NbIeOWcChoPe6m8Nej5neaj7Ck+ItKqXt5g8mzBUmDLgzLe4sDptnQNX
XVW/58teMzrgMDM8YHIdewvYE97MI1+w2teXmlKiSOR56V+ZOhgHtECnRz+CFq6YZNwMe3qUIVWg
/G3pQb+RTdlRRfqiw8vvrM3D6rixd5ZJ0qQxwh65YO5DWQfksIzVs8r+7OD5wC1jIGt/hc+hlfd/
RSKyVorhOodQVOV5MFGTHaBw/aUO9lH4tnpXp021MWMfjxqpLXo9hd8W7+oRqaw/TFmkPctNsfTa
LWVMrzKkRhoku0DJDx0ykOscKN5RCStnOaZoMUxJOZeKfrdBnwIbcsD8V0A8FplHjaIr7PgNbWXs
SVPvMfdG9anB3oFnX/yGWmZwdHosjGTTSTTqtU3arPMxT97wFacID50XdywG64bxFcPM/kF2OhY1
cqGwuonDSw7Da6FihPqSN6qAB6wU54TF2XYUOv6tuZbeIcah7tK+xPkitq21po7tYzaFKu6MmXjr
VZCq6tiUH4qZ72LhkJBOU0pE5TBLLWYP+qiV3+wsFQsRRuZL1CjFaih65zxZHsyBYVDvpwkV3iFw
wz2fXHeMCxbxUOHtSxzazlIY3r7qqgZ59LC5DzKVYsl8djs4vlNt0GysFo3X4y6HwVtLdSfOVz37
LXXbs969tstOLYAwzoNksEqLfFXPQXYM7X1Tp8+BWvK38VXnUQ09+7FH3CzKBjYylPsfJ8foD4mV
/JQteWib2oKlBfBRjo/zqD35RnodryiF8zhgrArNTkRbSNtoUbiluGvialyplVrc5arZv1vNLpk5
YY2lF3tPtPm6l8yxIvqGBGV+ceKsWLbCGjc+fkwL9g7FF02w3utsmIEC1uV7hHPVHJ4QwscvFp2y
a1Ntfwa935/7STG4K9XfyXGVX+wuo7rZxP0+aJviS2+tAWWr77lRI18NC2klw7XfZguzdzTq9up4
KZLhPelU3MOFO9y7CGSvp7DXdhlb8XffxwuHIvwLPy8MOxNywHY1We+D42Yr3UGCF4EF+31EtMEN
iveqV4uDC5ENgTLCjQ9zqTNhrEQJ9CKRK+nax2TjVfCwfy3RF7vYU4ULOSFS6/G9zt5qIZvu5Me7
PCyC64SoiVB+59G/k71ynE11aEvOqgWjPb1HYSgOsdD5fs2HpMoXedAVZ8pezsXuMI0M0Ve/DShr
UElOCXvwFvPJYW5Gt89WaUIVa6nBPULIExSivIocCLv9Z4Hy451syXho1qtcx6+tNc10ZYT2kK/8
oBjgvdlI3cNl1tZjmg4L09ZFjvWU399rOVmHDSrKO82aBO5UxCbNH5XrqZzjxxClZI+8mjwbAJ3G
GTuYyBXdOcigJ49KOHw1rIwkdJWHp2DQ/HOumTgHzx1OxJfM0RRIHU3YX8gq/TSQ5PrqZmW31H0l
OdZuqVzqSP/reqFZQlfNnnDpTEN3OvU5xAYnxusgmwS1IRB3+kKexmX7OgOE959igZJZd7oboBbD
XPRqhL3CAzpcWY5uruS0wOjdjVfDbZQSqBrGblqThQ9SP/V3SLWc4MFqyuYi4yrZUzlKhiar0Siv
Q3RC/KZgOd5oC72Z4EO4aflUq1Z6MHQEm11HiwE2WcWrplioP8rBDslkWPzt0gm7pERqVkeqMuvP
sjcrnQCNxCpZh0ZbPGVhnD6a5uN1KHj5v6JxeEObsLy+cmbU3cmMsKGYX1heoS7KX2/mekEtyq5v
RjbloYjrT2+oToNmByEDI+/5JeWV/v6mOqe7D9rgOIVeckaKPj3HqsnigXQW2G9oTL/jXaNRiM78
cnPrcCmmn6KC4t88TMbTVI3hy7sznoRbYqXrWDXAQWYTQxN0TnYk6/1YwFYCOFGz7CQfFO1kL0wz
/wHrWejq7aHIh/qOOi6WVXiRri20xcx9VtViHcYhGWCwrCu/CKON1EKTB0H1bFVhh/Eplnoa/gH4
hW6K0AZSiIlGbYp60xp182q3+lPlBNF3M9LA+UY52RXcPDKWO3eeG0dnwNKsq+cRA/+hslA/tIaM
tKW33YOnk+SgnBttIltXXovYONfxgDC95b5ZZCVfeqx/NnZW1xs9Ms4VUsmQYEv8s/Hjec8j64wK
rf+jNuqNkrfi22DDn9NZUly0tPK3Y5qNezkp9jHdTvVpek+ZJN2K+7bcwN4aP03KjMjfDvOkHE2t
hyFSoY7Pk36/kjOiGrBqRzP9ggSUttaVBC0+nd96BX0GN4sk+xgC5D3/44iREUiS/ftrwA9PP5Dw
vV4D/vlqsoP06FdfRKpkZ3nQYXmfK4jCqwKa8jrTEtflmdGFDwyLp471vhyXhZm3dBCYSmIqt51w
V2bRpq9KmkWLXNG0H3F6l+Wm8dPS3LfWKvw3a1LRezFBKmuA9HaaUvV7Odv5PdubZ6tqqv+e7bnQ
6UbSHtz+8F3ubGchebN5GYHdnoz0rAXWdJIdMo1dCpXvLK4mEkqndLG1Dh1KsK2kwOmPTYSiZqJv
QqtJdqrWJl9c90VuWWrBAqbIZ5rI6CRf7M/hv42W+xg5Oh40ezE01ZcuaC1zz/00v2/ng1nMQqWe
w5q0KWaat8eGKeD2wfouSR+1uDG2VD+sbTXvUCet+HBU7uC92esviEp+aum0EviAYMjY6c4jZSus
O/GRK08eWxFwI1r54qE6NLGHeAuCRMfMbSyuzW5IkzXFArGTvehIUS8fQB6h2fykd/m21z37LTK0
8Q4xNmreaUzeUtjacpjfryTwS+6+PKht1O5azUDGT5vF30vDpkI3t29Mf73MGzR6WL1aQReTPkwt
ElxeDNG9QGnfMp9kyB7HYlEXWXkAbGA9qVmP4cDfJ8B+XA3Sqd4KayTzmmRVFci+m6E63Qd+2MPk
Rq5Ufq/b7GkwUusb4Nlp1WKPi5ZQ05/4AvDECLMvOHzN8G0IeaQtoA0antjIlKWOzsIFF6ZFPJY8
MW+9rqpHaxvy11aj/MNOqhPbrjXK96obnoG11ReRqcrFdfyzMMvyHcwxRTBFsdZylM72aNHDujs1
ZgJPEC2JwzAaK9lp55ayVx0XtNN8xSRVKABQ6DnIXuficbG7SpuHkyW8K6mRXg8Vi6d8cWtrhf2r
p4Y5voDnma3Z/Dt3t3l5E7pkhMRJzxEcRVnZ3qMQXj/27IAuXvboo/vzKCMpbKJd7hTxUjZlxxQG
CAPkkb6TMXnIiw1kfIxpEvjnmduNyyGrimA5oXK6xxClXIAqjy7yMLiItQx59RC7QRmQJWqGB11n
8SWbqFEXG6B/xVI1G2tlRBZaJXpkikVceu1RHqoi747TXIQEq/Vdhvxyao+fxjl+HB2KCqD1PFYO
Scnl7GPI0XGhuXfsFCdUohPfvZMH9/fZnz1yeGiP6RKVUYSz5oEyJs+uo8eoM7YB6r5GUEQHKHHR
QZ79u+b/V8yLe6QpHCte3a4HQxyqKcQCJRuHozyQkhiOxQwxL8FUcp9117dO7/cwGRtVbEZTwCxy
vJwJuwb5aXmqDlV8nyEMKMfKqYMV/MbXU1M31sKoNYDCpnofGJO/AqqCcXYE7ctuIrVbOFGPiJ+i
a5zLAeQHg+sAs6I0/UvQKvfbIxub7DFSleRiNo8BKuIJUn5qtvdVW13oJqrmMc/9EhPAbTQ2xtrt
nPAdsWpq1bWHMjaJ1DdMbBt+mO91oMX3hT4nK8Myeu8LsIEqAI29bPqduE8VNCY6IKGXIdGerKzN
XhsT5J8AIppTl7FrgFayaWGBay/8TnlHjVPby5gzuMMDXDEGG+VeocxxkC0Zh3CWnQx8QKXtZRRV
4WESiGXLZle77qpUXWvHQtWgBKk+e0CSzwUeB4WjrrQxdU9dXyClifGRj8BE81jjWEJ6CGrNKkL8
VZ8Vcj+RojLbUA+XpO7ful6xYJEOweOk+lABWmDxbvCYR2nwiL1niAR49l32D/OgqkvSTe/CqpYj
ZEcYnzztUsbOCxnL8uzqQ/BaiCfJWdGx2j01apGS3aWgOaptsRuxxVnLpjcnIsBBWFeCy3wJx1bh
FkD8WeO9WKzMztTelURcV0/oPQCrHPtvojGqpRVNxcUXgUKZvRX7SDeih+T3JLysr5MKsBlykkFa
J2flNT8A5BMjQ91Q98LsIltGCganhaRGPZRniuVCr1XNFGThPEHG8jr6NGEEW9zifpgcOzN7aYP4
I5vlB+vE75c2yMhjYHbWhVTW97LSx69IX2MjqqC+0TemeulC44ccr7davQwMylsTTpuXysX8XHaE
KiaepWjEUYvKcjZRC+HH+OYxzF1vo0l7sfmQiwCR4o464+wsdovLZmMVQ49IRt6u8CLDcPvvYyIQ
umhDDbC67cxFyZfrZThU7n9RxYSr/TVO7asqzOy9G+w5b8RKudJQNHf7Qd1nkZKdAidkk6fF/kvW
QZ10J7f50aoskE3z599nO7UZXmeHtvl5dt8G9YJdx7iSSRhshopThHvFCVadvlQwi1z1XQ+xXKZj
qja01wB5Plp0CJdj5TsPyOdA086ge7NgoqRuhDyn9aZ89oR1GjHXA9VFOnaq79PQ077U88SpnSgE
Os6viWE39mcvZtsqXK84FPhIL2vJZg/HkHeC1M5ACnp/XftJNsUc6+bYdX3IX/jalJ34DXv7wIyH
tZ2vgSM7Z9uugVXEeH/eWp27AlbunhORNRc03ZoLkdHo3pohKh+A4sYP7C2yhRHU4zupORRN7IGN
3tzsfEwHybw/yWF+QdWwME2EiHETWQYIYkqImpXxtw2NcbiXZRDj703Ziz/ScC+SPFjrRscTIDNf
R7VMXqj3srIELb5L8jh8LnPjQ1qIZ2J6NSr91wBdsSHvRcZasYLmUlHLOo/tk12jyH6L9OHTVc5D
9tOSXY3W+VtjGJWFGzkMt0kMRX2Y79L5L2Gp/a9YGZX5Tjb93+NkTI9UslfVCSFu9zHq0ruhpPgt
W5jkKLtaRDwCW+TWl9bgfpn8LLv/P3yd13bcuLaun4hjMIdbFiurqpQt+YbDdtuMYM5Pfz5C6qVe
vc/eF+YgQJAqySwAc84/yKu601bIZOmkc+1hhjPDznlQZ+0om3IjLZuxw9Wvprxa2LsPzIth6PdW
rIPj58ecnQZk84rll13yLPYa5Syi7kCmtlvlWWqm6jQ+VCwyh8QOp2dPK7/3cYykYu6+F523PMsB
6hgnKMjAAiHM+xiQa+F77Y6fA+QT4lHP/NWF8O5/jpqUOj4QdX4+xuHnGKiz/vrPY74GyA/Siua7
bojqicjK3jWtYjXkapfwjDcDkZlugdew2X6dZWc26buqsOrjv/rlRdn3cZtsh66+XwoUUve90LQH
TQAuh2it+MbUOu+VB7VL6DjLegNGYGwt30ZS8v83QEhXPfdfVB3T8TzNgaFjWJBEVFt3/xsNCm6r
sG2tso6sdcshxpxh2XiaKE4t0cf8cZrz30DNZO0lcTocK1g1mt5HOxNzh6021d5zG4drbWQBIaDa
Jsk9+uKuKO/aqSp8KlLes8AdkYyhdeodLDE2wgfb5T7LkcmSnB0NY1N9Hdh2boHSBrRNeRFxPYvK
lGseZJPaibIlKaVs5eBkwtrFjdx3B03fDbQG+9myZ0KXjiy7bBoWZS84T7t6aCgxriM0PmxXxjk2
2LSSInvFI6q8yhb26PEm0c301PcznERS5Scz8qbjRGIriJHTPfQjKCUvLeuAPxFaGh2aRKJh3S6X
1Pu4qkeeDeuvr45y8FIZG83FdK1Er+zYd0v3MiC6HthJJSg40/RUrLH5XDkkXtG9gM+IdvHYI0y9
XtXzPtyVYqyJe2gqhhLupyibglRTExh5aGaS9Usvznpgr5xeFlv1TrPXB7KFTNpnvxz21UdwCMwv
I5xwnfJ3X6rlRR7spKw+zr76NE2/nxLHOXx1kXDCw2w9yD6kIuH0MAeRwPivC/KqMocJyhZJcyKN
YR0/+kLER70IeOtiZU8JHO9LkUchoG+YxDsjBRovO/9x5as9QpT3HDuCzcZ9X4ePJxhiFX82+3tt
0j+vLqWLnFGE64i+CPVxRkepNstH2ciY7PZzbM4b2VTXAbld/9Iw/zjLLll3K63swVptUGRXgVJF
AEmSovva13VxfF8OVVDxgpHtvNnQJe6ieBwfSUcBihfwSWRTHjJTB13UOMkR9dDx0bYJ6ITAUXm9
QR6Q1UJ2ibUc/Sf6IP+Mj0lS/bamBQfxtUvHFvpa45ooW/I5E8IPW8dJy63sQ1yGFHFleTtRLhcH
gaOLSKr+MW6s5g7xiBfZqlwVmBf22PBjEeaSffKAWNRxQAbgKlsd5NyzlzU/5XjZhZ0JuP3GeTWy
kaKR6rbfB/MvZeyNt0mJFjz/ANwK2NW87To859pVX3JnMoJJ0+Ogd8V3qymVE16yxd4ps2lTiL5C
gC7uN9qi3ScjOwXFWMiWdY36PmjJRXOF95TgeYW7z/IDDHi7b2DA8UPGZYuSyXCYpjZGuKHA/nHq
TuQQcL6Z0oNaRPYlssJ0P7GpxmNpcK6NZ7yUDVoMbkeI4fEhPK3Njy3eVVtvhDE4NmJf22Z7pxQX
XEvEGm55A6YHGp9otA9anu4yo8oOaW2lwMhz1Dii2a/mBRpKEdsPaojrtaEq06mIEyqSrvZaO1P3
A4lm5pfKVK+VUluAaiL2QW4V7U2n0bbdlJs3ULmbatajR3lAJEE9LoAcePjffSAts21TWQ0QzL/7
Rg9n+VjJwyNO7vHHvVFrkGLI83s5TAXKdkd1+/Z1k1orI3NP2KOD/PdNGeTLjaY56V72zaiO3YWx
dx5MMBq+0c71iZIo5jeyXa7IC9mWB1sBKhvNuG6jKJf7H0cds7iThgTEKVMGTd3Ktj6Y1UmeQTln
6LJeb+VdsvfzVrWa/FBQ/5ErkVykojREW349yL6v5lffv8alci2Tlz9Ov65/PYIvq/O54H2cCjEg
TAehBvfU09R2n4ckwoIjWw+pY8W5L9vysuyUZ199XxeypEG86Ovyvx/xdffnSPTO9zXMvk1YJ/4Y
We6DgnzoU5IPR1Qi/gI+uNzUAX8Yc4j0oAXkAzxdhE9LLipfIYvz2zJ/V9EE6GHEZpZZPH5gHjQP
lddWMMFi82EYBW6YSZf9VbiH1NDS37WYBrSuQvGkdFW7L7XcPBpKrkPQRKvPBej7I52dYFGxT7M8
IOoRggaBhTbk2Viq/AV3oaOFu8R7nA/Jzo0aUH8jFmrcQL04SqMXreeb2bfpz4464Is+iK1jCoNy
Z969Z0u2nXpTeRnbpT4kiuV3kzOebXxYzojw5+fG3Oqim49eXqwlVzIeJCqLwLAb72DpxTFZUuPY
Rwg9gCGrz5VtvK2gBzmxp2ve0SUQDMIXVs95L+wO5TRFS97ThoIdf9DHNKkOMcpjV9KmmKCYOY5M
y7wvqjHdu2IJZqVrt7VYC+NVh7gR4LK9EUUqBTAQ07w32XFWEORxoMUiauDmeKGnj0qj9QdzZocT
piT6wWDbPxHbP6Qlxfh4ise7PgOKybqyEQqWYNrs/F6i9MH0FJMaQroxx+wlR7DiByHWNo3c1ict
nV/LKhqvIbKSG7TzlB+lq5zDpC9ebbSFDwU6fvvFIYQfALJ5DXV1N+l/VWAS/Mlthgeomu4xn9Np
l4aa8gri4Ar+v76DlF0EIizMDY4lzRkAfP6mzltmQW2zCF4YdOO8wIoh+NZ6uW/rqTjnLsVspy5v
xIpYMXdRvml1www0Skm3QTO9YEKD1LOrYGxtY98npne1dfUN3B8aFB2SijVmJceUctkmjvS/HHvK
TgiMQUEzn1ymMScri9OQgqdWKnXF1EXVsTQMFy3QpCbFVKkHWxEnc6y1TWtXvpfkXeDpRR2USCZf
HTvJTzYbOmgfvtLVvqfa4MYmN/zW14h+dsJzntJjwr4SmTDy/I3H5sQSpHsToJ+qa+zndH4x+rp4
Ko7WmDwMnY3BNrI2eAuAz4nJO+3srGErvyjuthHswmb9hkGxcgqNluqOmID2rcQ/gXhS6qWkP9Xm
rk+nB91OYVI/KLhi+bOYE6b7rL+DwBKF6TH83aeztmtxEz3JQ+01eTBjnzeXbuojjtOd6gqN91p4
yHcV2cFSzF1j5rq9tbO631SD/a4ywNGxAhrjJ3ZC3a7Wp/IkD7qXVB9nsqlUdnny1oNsRjjcMo3/
Z/S/Ludk6Kj5j75BTHlqVp9AQru5+Gi3Rfkztn46tcV7EDsb/On0Uyly/bSYsUWIzv42h2bYVaEP
YPk7blJYvTOLAArGQhgykbds5Cmo5xdbj6tdXE3GaUxt4+TM0DQhjUzg345hlnh+GQ9kSEYMwFKh
7BOLErvvuTyhbKpNmvas+g0Y4tpFiBoHjtlBNsdDFnrDHA/QiOndSClTT+LBHlXeb9VX9Tk7No1d
aJspF6+OcLA0Wz8BrDTbU6vj3L3UVTGdvGicTsp68NQgr2N0F8uhOIXrQa418gwVnBgSDylM344U
LRhH1M/UdOxPJIEwgVvPBmv4VTXlMw4ctl+rGX+Bel1iycpZ+5kVAeO4htd8DHdLkl2RLldOzWr+
KA9hgqyIkpuk/TPU/dr5aCX8YvL/TzPrVws077YjzXIa56U4sQHqlXw4tXphHk0LgIetCWI0h2re
YPTF1lR71FCQFT2VnvhulK21LdR0pphRdrio1MVrpHnNiW8pPDv+sOaknO0UI89+hi7kOXv5i8Uo
k22KSoD/SPTllNTdcrI6FKNIn6Md5lYn8hX1ib28u3fShA1JoZ6y1UdONFX/8Wf6fBB/JnmWF/Xw
cZah93zsDOK+EBkP4Pi62ESlC4ZUbZZda1sPRinQzIs8RPSVuD3Jg6vW7anPoGZh2QG2EpKGX5Wl
DzG9PYkk/I7b00NTgwesorrbpLoWgEI7u03vq6F71qzpFCXiMa1BoRngQI5D1JzqgrS85ljvja2E
l3Qalk2XFg9lKiZcTbSfqMYjdt6OZ0G5FjX4CFlMu3BheyAuawNJyNTusc7aKLBtdkRNlbe7BFnp
DTxdKq+1iZgWuEnAi6+zHoodEi9pgDhAs40sPCmUZIyI/GAJKxVfODPfFaH7I1NIgFt29zSX1RRM
VeRyixduGl2PfXvp8l1MZA+Ba3yKHaqr0zyAQl8TYGtxNbNsDNMdxKXA1eGD6qy8/dTx51UforP0
rYZ1wg65HNBWhFUBXyq4gG5jHcAiq7vW69gcWG6zjb2YRUI8APrEI1MdYUdHk3WAgHTzokBpqgh2
C98JLSymPXpDBj960lGN4/dJ44V856T5ETM+xsE6v2XPXoYskwjv8yxCnjX3lH2U5PdTanUH1+7u
7FCxz1lcHVPWrFMSJvtepB1/ysFB5gAL1RwrMR87LrFtlnLZQhPB60yJrlkiqk3WNOqWudXeYksN
zMvJX/GFVLd2CrkoVWpcjSYUDZI4346ejmE9kovbzI1ehQl7bqTwEznddGWxu/Edas5FjPW0M9yt
y6oP6f5dRQkvSCjpbArXADvCrjtwVYdqpaZ9H1yo8l3XxCeA2xursWdskVs0aoYk2zp91wdeVF+b
ODkWsQFCwDNvGMRCFio9E5ZNrm/cFih5n7d7vp/oE7flg15WMBSadst/1nKwXWHtc3vYTqPewoIx
G58iEi+1sM9WnPD/qqTp42LwyunGcSF5uCOYuK67/7s2QTstn6fyqBkDocGgUqtkN54tM9D9noWe
ysZmrJA2tFDLOudq8iedewFWf1VOGlCoJi+LqaCJs5qKfBBQXTxPMxY/b7xF2ez4lrKgFAH6/S7v
79sFay+14vfv5uwvq6qLreYqxkWxcP0lA/PHM1O0s/LmhWDqvLQ62t0WpOXRVW9pilhC5S17XfEu
Zh6Xm0zrvJOlAXmvNHRkstTdZaiaXzvvMkVahI50nDw5xRQS/uTWwVUGJyCHZEH56e5T00XTj/hM
tz3vpCWoncdrItsLwwuUaow4SJFd67pRbouFXxbQXr2s55OS98secvX3stR032VbfD+OL2We4+Uw
4jbNhk/bso8aN01j3dl5bB0QtEflVWt+TTPbFcQ4wjOr0TXNrfowTzdk8yzfgqq9bywnPdu5Snk8
vjje0AYFleFmqNxbPOE6YTRduu9GEEkGOXg/DTPnUi8qs/7S2zCsTQ2bL3ZU4yDcIPKEvul6o/I1
AHC7qfJ8NNKcRxhHGij5Mhg84awLtwWJ36k39YD/UlRjZElqC4lbMHsQr5Ab7a31Q6XXeCjuKbig
MxiFLZIkKL5mHu+JsClNKlkSUepz7G2/nNBK49eHWLzUbrxRFvj5CEUWvu6SltPMIVgq73XOdJZo
BOD20VLtsMf8rkP3CsKFcm2igQotqyS/lRNYQ/DQm0idOn5eAcy/sKrNGANHQPoz24ykbjbz6Eyn
UWj3etQ3O8HyfBNeAavCgjHEIhDfR1H5gqnlHXJ315708hXl2BlzMQp91bgL3cF7MK1hn8+sP7Wo
ja2tqkiJ1om4zcps+N7Ur78PW9Gituddo5ZPAP/brWvUfVAq/Y+sEN3OdiscnwSICyPC2y+LkYgz
zAlUIJET/xEE++GijmCVSjTvqmSEJg7XMHNfltJUnr1UuQcnfdZRlb+Q+hh2upoSANnteNXibudm
lXaO11bfJePVFsZ4VZXIOtm4sMB3ZkQSg3ZmhtjkMD4XoUBQ8vRrEi/6VcBeC1rkhjayyaR9mua0
xXSkncCtL/VbZIKv7qq6fauqcfR7o+/fJpj8vmcbwxs53QHgZDS9RazZPjxG2JBEJH6CEMybVsw9
cAeKm96S9QBaB+Ot7W3I2rzQbyamdEiGNM4bcKnWR0DQfWP7QfQDszmYOg0BdJPcTAXa/414hzeq
6bRvabsAejXM+NtqI+AboRheqzhG8x89gZcmUQB2Yn7a9PWLDbN406md9Rz3hYHURlQ9J4JZebap
mzleWBymtkUBCC2URyhwRICmGYHAuMAMTlCsA6FtacDKlsbRb5491rtIhw0KGxFDnqSZL16amPs0
7+a70mnGg4k99Jkse33snFY79cDyUfbEWtgFPAC/yg0Pypzjj2en+WEea+PUAabcCmFv6tRyjvAI
nQCfBT4S7GN0Stp82yUqYWzSP+Szui+jVtyD0G4OHZJwK//DQnupeG4yTB3TpfpWQncOAAmpm9LE
d6wwz3Zi3uEsphEFab+G1ngFtfunsBUSL2z+Vb0+ZuwfAAGLYKphU0wE4n3MF3yJx8/DkCmngs/i
G7PrBVRO7ywvnvaNM7+iWDgGVmiv895k7pIRoZcqF/WZ6MRPC+gVmqNNhwKBsc2EDqDvGvq0mbH9
3ThrKJFaxng0R/Foeu+uo+ovhTL/jgcic5P3NVYOvRKltyYvCCY85y2EnuhXltW/uBHML1jxgIea
epdGpHSVRgd2rhgE4213HZLR3UVeofuOPWObSv520O+g1qNBtIoxpG72poEfD2pPHC2P3LoxMKEm
Io53AulQJDmTx5lyu6/l8WvltBAPfGNcwNv0pypRtEOsJA8sXMFoptNGm1EJ0tXmD9LLmt2UYEO6
PyRkR1bzDpSbmiS+FZnWSSzasF2KvsCDvTnHupPty1B7o/ce1niLdFb3ZCnKXe7kO6sCP6mwCfyo
2oxr1JiXLyQACCmRhCQh6JICLXbNkCd73XzXS2HsmB+f66EoNrpIx0vPC0/Z0YgChMr3Tt9kZ2EA
VB2rEZakPb5MeW3vozDssK4ZvqttSUrBFNvFjpn7pnC4JKQG7LBFcQ/W65Yq/buwOvhARv8ShXMC
wsPPF3h+fYNKg5KwMilVtS07zdnmDgt/3aPBEOMLA2FnC6Ejfm7dXZ1jHlmqg4e9DcJOnnldqp66
Lgovaewt9yU7aTsdfik6EmSam6FMGSKlYztPQv85OSTNqIWz45z69wcnzt2/PDhpKSYGIFkhThTR
KWy1DKLThKf3uHgPaDrap06ffzdzYeyzcf2DJG5zmx3U/jZtQtITXd9b5CX6biyW9tTiVQhoDrnb
cc0ViLodSRWRohDNpsvsqbmpusoLnnjEHdVMyFFUuIIDqO6PbISH/SwvyysNpCd8W9uU8bLj4wH/
uCafogv1ZCZi3tvOn6wOm+PQK9RNGnejQkM5GTjb484DNU2rVPuAQc6mgp2+qZB21eLU3hvzNqOI
9YjmzTVHQ3STdD0wrgJt2ony4wvUVTxyBjhLRbYdO6jhSlYwWYIWIn+zVwrb+RWl1P6xKGUhKJfA
Xkpy+CFOGwkyzypJKD9rDeL8ajxXcRf0Q39Pea3yMbWEg6oBMLWN/qFfhAE8pDIhknXbODrGETo5
Ro5r7JyZNTIUqz+kyMR2BhOEjFr8WOasV2iaKXgDz57dIUFkGejxNWEQhvFzL1Cf1Z1TNwzaS58/
q6ByUF6Immtfjr9Nar77YanTQ63GlM801rcFaBP+ZluomsamnIA5KMp8DT0kfqqmfUnChspc+Ccc
i+JZDYcfxHc9AuTtbo7CVdGa72JVZVcbK5cjJrnRxrPtLZI+78ThaF+Lftn2Tkiw27rfcQvND4uC
t42RDpSOjHDxRe1EPtY7vFfNa2baEfFT+7sZsZ9y0uXZqrJdVrzVZWz+COvuYjc1dhbo3or5WyRE
6aM5jrXlXD7imNXvnMR5NKb8W1ngAp+079mkvYR997vI2af20Q81mf+4SVOwo/B6KgdRRF0uUc+u
hvKRlRzbut+rdr/8qBN02UIMfvV8wAG19suOVIpSaPVOq41um1oFPPzkrw6XNQpXZXcZB9QphZqn
gAVrtDy9caslbRso+ok6gshwahZW+KddsVmWA5EA2Wf1fujJvPHmJg5myDkYVFR/4SCz+xiAbHiL
4xBbh9/VbjSCyppdvxfL95w/DHbzxCP9fVkb3m4SVXwfTqYFYu5aenaQEDi/Oe10tOwx9E2Ic3v0
j18UVyS3lUa6T0OFJarzDqSjvT0L7w8FUZtSNaJjEYblY9Rkv9B7nHxXw+teN5TzT4cJgu2DU54i
Sn0+0vzYKXtDvnEnJvgDu+7smGXmdXTZeZWk1DYllpWkFArAsarBVwKTiNqoiiBBB43pn4AqAX+z
W0i5BKpuIuFWmtNVnhkd6VYHRpo6lvBKwmaAwtMkD/iXH6O2cg62bSubMq2Uq1Hyqzr4zVjY0vAK
58a1TmbrQlmq8NkgKa/eDGDOyrNl3S8pr8aiQleP7PygW218r6RlCtE0tpEp9nLtBiy6Ja/ikdaO
0qXZ2nPHT8KqvHsCSYCWd97fdVFIjSdbOqQtSpBInzZYIgPaPsQXdWAWNpc8v3NTGwoPVNZN6Szh
Bc5+0Nkxmrf1mP5WIYqxW4/J/WlIj+J0lpgQCmvcD+KZghT5CwXPidTyJViniURznjPYTJLRXHpu
fe5xtvIlskdNSVR/DZZXZZMN5cZKsX/LSeSuheEB66GoEUGixuNOTKF3s7Xy8zCG6B2AWvnq1g0N
08cF5Fi3LNLR/XNoo2B8n87QVlBMR5e71ykVkilkgoSPDt9hfmuR46e05t7mBl5iMyMLsXbLUbbL
FgJ/tI9RLmHWbWkt91G3hovsRkjq6nhU/jI4clhBNg9Sa6Yf0XfNs+zM7pO402lUvLRAycqLUrlG
dq0jSBfhICSb6zOMTD9C2Y9Zqi3nXh508bvGlOyG4jhriMr/CYiB5PQ1QDhoLC6EXVu2XIBUzNyd
9vGkRQg5rLdQWMVnDJEJeUtRLVVgpxmFJDt9Y1c1P1Xd3JxU0i4f0q5aeGlQNf/uxHO7q9EZPmpW
NOMRO1x495Yf8ayOpIVU81JobXdzutHx5QVIJG9u1V76CUDH7OEqkbcZ9UkAznvFS78Ngxfvl1Sl
SDSBmAyLuHg1kuZNmv+lCSi+xRzeS52tFgzi/i4PvzHxwcdBVWBj2z2MzFQfMsoB3S7PTecqr0Zl
31ysvL1kethnkInCbK95Ks5Wqz6DieT/FRTP86DagQI887FekVMlEtayJXkFa2tuMv1RMhD+M/IT
Y2UHppvNQdoZN9SlUeNaXS0+bCwWq8MdTiDRNetacfjsXK//y/oinezkuPoJSgdy0Lr2+cOhHD+z
dk8K/UlegH9YkmOELXX+MCwvlwQ6+IdBdz26zt2HTrbmFJu4bYzzp2zw3030qvHYsZ1d2xwcx/Xu
QxwKdoa+aBtvbcoDNLXsNJfi91dXlCDTC298gxKHqaDUwlicfbdOUwnAmn/fObVq7LtFbx2ppIf3
Kpn/+8UlU4e/dLWT4+QFlP1cYmHSMD9SAxJIFYvpIROJfhmXoQsEGdRAj5v0pmlaepNnU2Ighe/O
tf+vC7O9FHeZle9k/7hkg/kxpCUGrwvgRPIhXTP0ph8OC6KbapSQXuPxXwfFVruggj/i9/30WyrQ
F9NibSt3aJFfXOXqZ33yaxg4F3m1jsON7SjDc7m06oPbp9dkHZWR7z9FQwMwBsQuUZw3b0v4+bt6
RN5empt1BanTxFLY861eZxhF4FhvWslFNvn73Om92j/I1szyaI+vWj5oDzWwEdnZdk15SVu0BKS/
GgHReDTaOAr6KVVf47kYSPJRYTNd+5fuYU8i2qHmPxT8CkJT4jmLZwF+BjVwvcIsa4yNt7IEryvH
qu5CNqlP3J0caxni89ZhNUWRtxJaft46DNbHrelUimens2xKyI6z+xhL1gQifEMRci0a106vPWNN
kN08d7qVa8urEu15EVsU55OPhijUF6ao/CovcWg3COg1R3mz3gOpmsdO3cqrSRFnJziNih/3MPEi
UoQ3x2ivYz3mb0JoMfDfzuULEXV3wBmb7bxMw7eKN81F0uOv/x5qu/rn0EF1638NHef+igZrnR2S
uAI+10f1PTg6G7hQ+Ze6erZYyxxtiYHn49hDBOv/ICYXvVcD8lcFe5pADpI3h5hI38Nxte8tM//H
zfBM56Mc1hCHWnilfN0tn6nDAPfl3VZDxm6oM2UTToDUWlRND1oSevdurPSbMaS+XC/63ibT/XvS
jau3lMl7g7rDyq1pbypmez7e8dRRVtcSdRhJjiyjvpHNWSjJo4UNqGwxj1hPQzZOGGAt8LgjhRJu
6uTLa5bfoJy1SCUa9cGM1BzWqo7Cs+yEZgKrC8sM38At42Pg3JhYt40dazgkRz/qi+SuGT3xrIy5
uu3STtnKZtFq8JUjUDB6OolnxGjcJxf6w9qQA8yKLB31vru5aNuTpeLEA+tmeesiNt5tY+onuUDb
UJzbrvvGSlIDxOv0e5XovtAW5Qpg33hJh/SV1UqBuUtrvYZprXJN8LU81hiGB1Fm+fwLf9fL8q5P
WsjW3gjJ7g8mK1iunuZ2ifd405mP1oxZR6707S+DSUYr2vuqlZat6XRvOkHErJv5hR7EI6VJCs2k
a8XHiYIqIOY8lEL+xxgV67Jd1Xk4OjmjehhaUu/tynLDHFI9qHUlgtkrqvPHjzLtVRcRPxuDJJH0
KFrM6CesuegiuwpUcbekS8D4rV9k3ZYS0/YCC5sbVgLTI2o9mJHGq2h49z3RVlq8aIs7L+uie9Rk
cU4q4/bn1LsIqcT5a2n17p4Cu7W3O696LURxIafZ/mwdYACFqbi3Nm/qu44AOahNrz8XA1QASZTB
Qms4tFr+OPSCDLlT/Rmt4lDqTf1HJV/23yfrGNkzcTI60MWVCBk8B4faQCAgfkTycEZ3ZA7qCgm8
TqWmkAER8+VrMA+pHaRj3B9l87+HQT/7HDa1b3rifRs7a4y36pRhUKUsqIJNI7kShQh4VU2QKH55
5nSRE5iaiuQMkg4B1YPmiHC8h7lpoT/864yP99lnFGN1dr04v4+UaLcQdz22Qtdf1lZrqOUj1BId
ermOt2oPwCZmn6Ng1mw6z2x6LOTJQdiUK/sibuY7EYO7MXhfL50bKgdppqPp+FwnCEDuWOrAqPSQ
bS+khHbSdCdRUdTNFNXILoUaY5WDwOPsd/DL9u3MvIPyA8ynouoSQBZg+oBrdOpBGSdCndilxI4q
s7hDOCr1KUvb1TyjIenOwN84kwfimmlnV6iNmP/p+7o6tXAaVUKyveyrcEX+eIAxDfbFSO6wsNZR
JhlRhUii5FEs1Xzu7INZd2SLm5FiNXjnwefriSu2roc4EhTWCXgNLA+65GFokdEEXpJeG3OZT19j
5Zm6LFMwr6u9bAJl8g69U2I1ULrhQ2G0O20kAOzXVkLF+4rlIoVAWvIAYaU6GjaJsK8+sFUFsoYc
5F3ygkvKxlcLUaNJwr1IP+Q3Zyi27liS4xqMGx9XfVyQ2Tp26PmSvSpVsWn7npirGRUUTmvtMTeR
+UGQ59DJqzEM8a3QFfwMCWPFZn1epsfDLQO+nSsOUli9cwem9qZMiwNvoXAeck2BF5wlgBDWprww
YVHLjWG6tfK+SzdKHHq49sG2j7AJp4hphsiVmNOdHO2tz7IfcgLcj0cmRWJsYE1kOyiiStk519Ec
+NZY2f/eYu8DeIFcilw7EmVO7soS9759pjhx0JaIZrTsCQNnQqkhcBCpoa6ItZjQw/rjMIluwyo7
nL/6RyoAQ1BVqy2lZ5T8aRjclTMFja/7QrNx9pXQv391ybOPx6Rb29zFTRPdd/rvr/hM9mBm/hGe
9W0U3QvxJ5eqoUuBnYVlR5g8g95Quq2uofVjxaMSSGcM1BOP5BzDA6Z+C3l7HYfTrKt3rTkj5L02
syTEgifR6mul6dG32d1hhWF8M2DN3CHo3eznDlEPKd3Fgv38MRF82EpH1tShD+++iFK37z587Sxr
Pg75hNbxanUO4oDvPtmqQDOj5GkhdR2k0Sj2ycrtTRozucfJY5tIMq+9arXASvq8atRpeh/yhsqx
eY7qzeAZ/T8YjsCthp0WQdKQDMd2pTnKM3mQc3sj3kU0O1uFXPdp0gz90uWuAs8KIU0h4u+St9SB
1WGfNvzKxoHMQBLajyl5sz0SceeuTcMgYnZ/MhGKPE4RULVspUBPK3GtMzYFMMEn2UMev9jYRL9H
FHBPSRkZryT0xmiefqbGhDgqv9+lLRDzaSjWU5Zb6SLsC51o/seAoVuUixlRLVKbuXts0Z3YFJZJ
3jSKhuworj105NvimgSPoBB+ZSSU4X7E31FVrLbknIYzZIo4UCaMekPEgtidaM1TzKb+4C02pd1Z
s1/m3nqslim7czti8FQf25vu9MOqLKbuzdX9XR7+fxdkn7BQWaRCbu/cwkNf01A7P1bnNUymKfvk
mTwo86Le5ZGpAjQvmO0pZr2mKx7dsf+2p81UbaNUSXIvPW2noe/+H2fn1eU2zq3pX8S1mMOtci5V
rvINl91uM+fMXz8PoPosd58zM2fmhiY2AFlSiSSw9xsOkQOaS46QMQezh6UlYOWK438GpjF98/v0
Ujfh8KIEWXSEtTauIBzO39AjvsVdARBJGuUr7jK+FeNtEc9EPEY9dZ85LVIWXhAvAIE5lxJx3Tcz
fYc0Y7yHQ2ShEIAgq5Mq8EP1Hq9p1Pm2lmiqo/eolkE+v5HzsFfYc0NHk+aPehU8Y5XopWgH1WTO
2w6G4h40jQcwRhnbgKqua58gxc1k9UoEay39e4GH+FPdZM4f8TZTb/FIZf7Qg0u3cxtDE89b4g2l
froK1u1ida0PLVjHYPiWGRXiMHoxXM1O7XeTXSs7DO0xHXMs/ncDlZjEjpsHEF72IXOtCyrHAw55
I7KlBsIHMkbhjQW00ZQoXagJFgxmqfw0+GW1L47RWk/6wCKt69obuxRghnqcVCVeyu1pmvn1pp47
k++KfSilP5Tn8jQ7yaaTuRvNqr0zVvHPGtfiqSm9eCV9yZF0YOVESTZPKCkhoEihqRiCV7VwHt2k
in6o+ijcCkbrQUuL6IspBsNr2gV6a6zZBGHK4+AhtlRTs1ygCaPsNdWNn+Sh9k6WagCfqovkqfP8
8mhr/Q/ZJUOW04pSB5QTaZ0d6gjn4HQacocZs6uMSTduSDU/NK1y4Z4gueIlCPFG40Q2A5WV4exS
iihVnG1vsbmAKxBG0aFQ4T0HiWY93s/mrHRX4VhajwFL2BW2AvMhnrJLpFkZoikegtu6E68gZ+fX
WE++Dh6UgFIJ7IuMC0nape7VPoJdrEijONEepx7RgjA1qo1vesa7J4Dx4o5zH5EG49cIo6jN96Qo
biN0iiyLolGPfZaDtpaMcfuPIzvpYaN5WQKUuVNPmP40jkrWyse5fTamYB90/Wc9W8YFZU3zEucl
HTg9/410TLerohabB7f/G32Y/txgz9jahlKsU0Xply67KNQKdGQshUljq2FIomVoH8Y1jDHHMK74
c5tXXRwmH/PEuOSx3EY44aBXBHCm02sYGYyTh6it/E3umojBiBky5iujCXM9P6SmDwwSOQq2lz6p
3q0rNAnJPvFuFUdZZJPqn2RMShRK2cKyGds1qelpKWM6PitmZpvVj6Rvv7sRrnpKxPeRYnEQoB2G
wFfmr2RToWJNMsrk3m6FCNTOSnFodMzOa4ThlhAccLJssMt5iHz80KXBJwULigJV7+5u3fWIxDtS
fBn8bLjUureWawQl7pvHe+yetS3EuKYXsFKZtsXl4qt9X1vIeX1Z4+ajau5V3rs0T7lY0+ycTXEn
K7zBhEtZcj3Ju9lkhQ+yV44Nw9LctX6L7iwwBfApFGBLrz6FJlxgechEMwGBt0QIc1jdO0Y7a25D
tH6c132HOsCgDx3SWNO68736MUwUSgi3W2ZYRdSOG9bSBqZOB+Dp+ctcGPYGDqWzMsR+nLJCdZ7q
5rMTG/lGHLJqXlhNU6Lgx/hQw2sAVNI21jsF9g64/xBhgus8p19nMhaL2Chi8WAVmxEI4l9VAya4
8cbwYFVe+IyNaHUCgP6ZVWP47FjtZbBUHK6HgXsmjsTTWaXQ0A9KwE/NBwEKq3hTia295rg2Uish
PgH/bEpRWCj+znoaqWt6LXyLXkkWVCf6x04oDbObQmwJkZ2VbMZwxZ+RDKDSkSKwJqjyX87qJqgL
r03nDkdfLioLzNuKQhXWv+JBLB/J+NHQTd3/b5aezoI82/dIm92HSgmTVwBON3EEyy4xGZywR/OE
v3ZH4W9tKRrVTqGVgP/FbVKrdf9Pk6Yg1459LT5gheCLXFsGQIn2simFX/E3+WrK3nD6RzPBCOc2
ONEVkFFB/JbVZrUqXTQT0eKfPuyiWaRRPb+piuXATwJ3ooxRtjG1OdhnCrtLrzTqp2IkQaN5KK+a
OCL/KNhi8ojBf7OEE6qYyOZZxZM3sTLwRIcHeVXBE0e+xRm95ws+DB/yHRb9rF6cGRI5FIVX9MD/
3TcxMqxH/BAjh2Km1VB9KSElmmUOVV8u5ocwAOQ+9+peanDJMT2O2/9tzBWFHDkk7O122w/gHMPV
HGmoMWfVAzkO98ESVSh5lkQksfMYbN6/OnBYP3eIkxzv8QKk2dGc4l2GZobMpcoMqmU0BxR3KSuI
tG2cgCxD5XvYyURtrLvdDhyPsZQTJqXTHrLJOMx5Uh5Q9B6WWpogj24H4d5SWus593Vtz74FfTkK
zs9FYVvPKJ2WalYhDUSE5/aPGOBegC7Bj8jGuAsDmXBAIFSNcu9MgTs9p/FQrZycOkorf/+tzncs
1rJ2WUVnKpvIdtGSS1kZbxP1FpehUV6u/4zJYXLW79eQYweQVbcXQkZnDQ7nCroW5G6U/zWwDV+M
VltT+ByCI7/NeZ2ZGGeIEb1rPNxyYrXWrmGljWd5iIp6PAfiIJvkvrexBfx8BAO6MAGRI4J4KJsM
RMow1Y+9uB/6oOTCYbqaQnBPhom4mTNdW9H9n4hRuVvEGUgTQ3NihYSh0fKWf1HL0tg50DIXMj0j
szDyMFo+VJ24O/iT964NU3gsTRJ6eeTd7ChkFVB30pVPcfwiHx/yEEGTSq3mKyQfPb8n3rarotno
zaHVa4BpmTJex7qarnpTQA8EU7GRMXvQpiu0A+g3Sct2Toy7lW0dkDUGEnAXvf4xTnhHRCEL9krV
8BmJigP7qmgtc1AirnX5Vzxx0mgNw3r+9s/xMp6xyr+CkYsXSaie2jQ0n8eg187KBG5eZr1txUSh
z3PSEwJw+qvKwvKWNK+pYSN2M25kFnyuyHspWNy1OXDKtkLxbNU3B8Ba4eXWslqRF7TRFFfEWsit
0qfbrbpR21dUj9VHJDPxWb2fkQlH2Lxaj7hSkpGchuU8aupHlOafWqzHv+z+U+1SAfEAJpensfF9
0EFwpKNlvzRdoawKbFUuigJWb5y9WCANDOqpQQU2vQdI4sJ0/cWHSdivFXZybuYZqFqvWW+hF/sb
bCwgxcsmLiorr3Obvew1Bwet5czVz1VZWG8C+15mtffUu6H+0mOcKCeBVM0essD6JufAf5oPatl3
SwvexsUL0Wp0Mv/CVrZa9QNuuY3uA5iXQbVFwT1O6gfZkge0/EijiRmuMR6ruFcO97g5ZjoFaXAS
NVh5C9j4JhJO81VkeQ/yLMB9JprY9N3jVms4O7xB44WMAQ/1HjRxkC9SuTW1jCC6kp6eKpaBAnui
pOnuLjWcqcdkctXj6GrVFj3/j7p2EeqaBrM+xUoKpaJXuvrUBd6tOxkoSq5kzIwh7G4C0ByraepL
5ENWg66ah07xSUTGvZocb6epOB16LznKM3mwBiDNy1s7GGeuYDHoFsWdQHNq8+DPNm939o6VqO3L
ZwgwOMyUosf/Grk9cspffTTFjxN2leGSwbIlnyr/l+kKxfpdlLQYNDR1+OClCNLGM5Vb2awVLSSp
SAckmvIQm+ByzNkKdpRFFnOGkH0+DzgA3+YWSQNoSJ+392myI1XRpbTDbImd6ggQXR2v8mCEZJ8H
FKJacZ+4x60u2FP8cE6BIhAfQYBC5H2qHCynOnHyJmdN4lYkz35PdajgIKGWoBMpp7qtNu0LrjiW
dZ5BSlxxqBrE8f7WVLTiwce5R7asVjOfeOcISnlqQJG1NJ8KccA1oStZpctRLtA5HBBCfSn75CgQ
fM9QBNyTbKlo0B9VvQPCKGbLWYk1/cpgSJJ6MPeDlNmrHbh5LTJGUj6JlGT6jH6U7JMRzCqgAf3/
jE/7wYdhG407B8DO2h4Ga6MLPzbbdydILeWfzXuvHCx7VTHYFYPvvfe5mvByU1wdPFJlWBtrbvXX
f829N+//bxiAlK50ZxuLbHWVquwBW23RyHS0Mzn5pm2hWhaDOWVA8/1T4zXu2RVyCmZsWQesxZKF
IZPVpVfFS+R3pt2A+u6j6fwwjDzfaS4VKakYqU3f0DhSProk+DMchd87zAY/7qOlGmUQfv/XaBke
++8wL/zbaDN0jTUahvyihc5z7BbvcHSeqtIT6kRR9RrAD5Bhu0v0M7Kv1aLtyvIdbLiznXyvwXqo
K96VLLSXt9fIvjk1Ds8molYxUhr82lsTpoXVmvEFuw4cIwbNejVnVq2I3Rd/W+mzVPnMNf21D8L6
o4oS8t3lkFwVMrC7moTw3vk9W/s92y7H/G93fM7TwvwlZseIkX3EAWnGuXSSawZtbTf0ztfsQIPm
6Lfls2YN+OX4IRhGxx8/HQ0TJlNX/25g7XGrRS9/xDRq1mrvJ3eybwq6oR/tiNHRoAL0GSyKGA2J
rotm5soWFXTv0JpgspzYmLehabQPKtusVdMm6UsyvXvAzBax1sY/URFYAHpVvjuREqxE1vOS97p5
xMSwWydlWHyYbnt0Gx+4IWZVaFSNL0jalNsKL2zYy9iJxKAJgEIm8d4GZk3NrgyPcYIdiUA6pVrk
XMEE69fxEOE/hwaS1xLWy5fQmYvjLYYsb7+cGy4W2XubaaJrUgyIhyRyXjXCLrID9CyVs6tE5rfA
037JE/zUbidgUn5pqmp8Eyf/4zFi+ixm/eN1/uv032PUKVv3Rhg8Wb7To64WfmjxwJ4ZjcqXhl0W
Et7xk2zZCSyh2LHzg6nH+QsZZJYN0MVWrj/2ZwDnycpIsGgSnoyF23fPvgNJU9wRYsp2z7/7KDbf
+iQWT/ZpzJOt3/OQ3wCfMkbF0cqqZJv7pJBAU5iv9txc5KZsLv1wWeIs8ZBQXjkXyJQtA7QIf6io
j5Cbad6QLFvMgn2YFiN4i4LkayzOQM9+ncmY7JXjkD34P/TeX4WkDuSlcGr3E6RxNDm0z95zSJjq
Ub0zo0H7bIzHKlbbjzBUzL0/8T/LUdXUvePVHpGX0PtLkEJDlHEKNw0qlrV+0nHMfmnhZw2eF6EU
VWtP3oDptl10zdXSawXZwVzF2kAtP4NSQxUEf6em6JU1Mr3z2uvKeidrzNQ79kNNorXHVeCh6qvs
VooOgdbdhsmKtRjGMtt4nm3sc2oET27DZg9x6MTNlqoSGgKGWWwLtJ7/92f/53FuqqlH0/eXTmMU
W3IZ//NXalTs20NEipANbB4afEWWDWprm6JtsNZKYSgumgk/CwmxCMKs38rPr4ftVemV6ikd0u6K
uOIPV3Pbk1FR5zTURjvB1f0hCzyyiBOo9j7UDCiDouZTCmarAcJkI8s9iDd2ixCw1RaqAlBNU803
sswm0aryDPR1cYHmY+OH0f3ZK93q5TitMddTj7qwsNLyNIussWIl41m2HYUcgApPbJM6BQlR/Kt2
2DkHZ3ko/Dk4kypZqoGHIs3v+ECCe6cZNZWNqDnNYjFayXVpEe96RbOPMiQPWtv3LdbnarByCuwc
HQeoKSZt9bOp8Z2RxkBvr9LLq9aFLfSS2vmhQH7pFd/+2U/Peq4/ye8V9jC5MS+ebl9zZGkPbOe6
p6IHUgRZ4K9K1+dFbneCBgZe2tvca/BNrAsfIu2XLLzLor0K619f+GqdLCu7ADNb/qeIfx+DqTAe
1YV3kqV6jPyala8m9tby+1e9c4y3ua71NRhH/FRLbkVD1BgU1nXlAxjaEWfL7LvmIh1awtxB5jFb
WoXVPLhD5Ewv7YtVDaiihD4LYdNWg22D5OhSSgZK8UAZS6t8XPZTuIHm353UaS6sc9JXkEhleQdV
BChv7Ah2xpzVLOk94yoPg193D7P5VzbC0b/F0UV9y/XRhUdfmLdRqlh1GgWQsnusaWN3V1DsLqpf
UvNO1Qd+7kZihbswbEqYlAjkGeIgu2VHJODkKhyrZYlU5lb6ejWdru10A/j7JJCmMlZ6PY/HSKNM
I6Gq4I+vmeNZJzkkwrLtYXCQDhETcBQCei6BRKjTtQ+37f0010A2zCGe36poX7eJ12zwjZ32c5Ov
cRnqkWyc2ai02imDFHGqEWc+TSlcUq3zXnDMGrawGcdmIWNyiC3hFVntR7uxc54nmaTRFUc/uMaE
7IdQsvasxDhY9vDQi7RMpWOFE2sJMjHL0fHCpfwmxDfmIzR7Ew2UIfldibhXIT52D/0e/+94BHrR
Jh28xBODb93vm/mS+IJqx5v43RLvYRyVeIEP0IAaFFAc7SozNnFEfXbErl2zsfj8T4sqQLOOCpGd
Z8nyYNvoEShdhi+UaGZZ2h4Blhxvn1z1JwgXob+Xmt2Yo11vsIVM788yB9NpcAJCUmG7m5Go5+NZ
mrVOv/sCDIj+VgPjJPMz/KmQ0u/rUFgDFWc7bCFaytMxnpOVa/Qg+USPU/bFWZ7dDzIG8Fj1SKOJ
QSqc583XRd6E3qcM3l4TRRXUrV08DGTwXy8nm574L9TOXIYkTI/3YVNX1fsI+kO01YQnbKyph8HW
R30vDCrWeaFT6b7maF+Rj/3978CDQLSnr39/97vovyGOw/vRd6Sq3RtSvc9ASUZZ7q1uQHSSAs6u
D7SGLAdrPDkQ2X3v7LXm+gZnD0RHAARnouxxjuUKzptNIaWsYXyFuu4SF0x7BaRGH77bevot0p1h
0+ltf2zHpD/C1qx8pOKyEnpQiWvMMGvo4KIfLM/uB8WnsGo70+4e+u+GyRgAoB5c2BTfkEgSSaQX
Prd2ALJL2bwf8nxqeTZE63tIQpdQbvAvaVNAhaljpKDAL3WBae+RtADl4PNXiE3PWpoVhDp78i1n
pbfU71rv183QN5zrcO1mirrKuhGTIqTrVGO0H3o1bZ9mo1APaj4nC9kpY15iQl5x3XArm9WkfuBh
5VKfnr1uuGFU9cBfWz40G8tQc0yH0C2QabguBEyWoRJ+zg2cAQO3PIXDUJEYU8AoG7jZ+cHkLyzb
sbbygRygCL2r5uT9/qC+P4//2XmPV0O98Sl8HXrImTeGiIFo21nHK+OLP0JK7Sx7pT05ae4/ezvR
vM+VvWgYPc9B2X7XsciAPgnnXC6/WH2TNgump1FBvDKI4p/xhFFt3Q/jMRjZOpz6IU4uFm6CS1aK
e6/A/lNtfIil0fjZCfitqzsGvocQIILGb3dq3M5XzLdm0qeh+k1M8of+qGlkoGV+dfCd+TyGCixj
kQX5nZoN3fTH6KOUJEPyEMRiKZ3NmNoY5XBJvGEVlfirUqH8oqUMlFUsC78RuTYYdQUTiMYtLobT
3IbJTxkMcYBU8PxfhinlqF0qAbj00aV0xkf5yInHRBia+T9lSx4SUq7rrhSKyMKsUsZqXFYXjqpn
hy/HS3NdmtjH+FDUb6lk+SHiMH/P4kw/hDI7lCGwtJ5dEtj3zxlHhnIqTFT/xFdi1pO38hXHXcln
OAy4ByASmA9yyd8e2LkHvcgl/7qRI+RTuzCjcAcKx7g95mVs0FgU1gg83lcEeuuWaCNqOtXnWkvm
bY9cyQV8BvUsYSDux8Cykqn3tmnl/i0fDF0/7WrK7EfZuq0D2nj8IyaXAbA/6+Vgsql4rCEWQoBY
GGbt4ik02PvJ5onGs7Z/dwvMowUg4L8bgYdd/w5x5Y8RTSN0RK0WpS6xrIlixT0Vmro3ooQljfyY
+RzvmhQN7vvHLDNwSl4HpPMegxsTbi3Hxw5GLH0SnnX72Y3hDSvtj2HI61d9IsMO05xySNfUD9Ru
wfhh/UAWbVrAzxp/To3LL8xuYTdh4Er6zbV3fKXjY8sf7DZEOGaqufeXfOlB10XRwYWbYNjBokii
j0xH0BEvu/ZQc0Ee7CpoNg4OokjzZf1LH/bjMcOTa1HFc/9So739NAdYoBaR3y79tD01Wjs9NFbi
Qc5Xp5Vt8msLYjN9rOG4HToNcEoeqxVMy3Yn60TI0H+NaMWI5n82IumyCh2D7o/X8OayXas4xS3B
XCRbV4vTZW7DcQEs69cPSvzZTQ6MuGSCFuuHsbm79XawqVdmlWwyvSCN15rGu4JS6DIO7Oike6n5
blJ8yqaie52Apj+QTftLjiqC0ttaRsckPgIfbTrikMiSrgjwEZCndq/ws8fmCY6L8BZAO2PTR4Kb
LsTG1ULxVl1QIvwimnf8slQhTzXLQ+AqMZf3jroD4myRNFv5jpetvAGGcJoae8caPADdoEggO+cB
60bMcCApC0EQzHCwXERyMDdfDa3r92hkoHLvBOX7kIO8KaZ02oV5V76rMbg4LTLUi+wNLeib8/AG
b9F96E37o3MjfGowP1ioFT6hthJ63y1fP5hWhpdqNnxOXpr+arT5A5M562Nuo46Vp9k+hWxgNgBp
w7Oba/bezVV1F/XDAIXESFcqLIMYn8uNdMuSJll6mnNXFTG0D1gj5kHz1R5ETU8OlDEbu4nbPBnz
7QE9CV3vNhIq0aZgUvTWYiHtuP5pjmb/NFV6sIJOqywRirB7druZcpLdmY6aONKjy0l1v6EE5zzc
D7VVJyt7wMJFxtyOnRX4hfCEMbx2vI9DxXw+5nGL2Bzz09QOF4Xvzo2+9GNUSQK1j8+dXa4rsjIP
iB5ZD/JsGOpkyy7WFSJzXzGv1PtDHVs/p8ha6khIv5LNwEVkjkz0qrzxo5uQSDV7S92bQpjdQ0UQ
4a/nL/COqBTL+rEsLBuxvuVSCK6yZWmRusIrxtvIonI9ghjPlPiXLElj4fid6phz1sRBnqmt+uFn
XrsLyf+1W3bo4U5tvB+R036NaNVq2iDVxd7Ta4ZdwhaSBeMAycIuJqrZg7aNwGSeb0205cnbFkW9
kmPy0mmudt3irJNhnZ37Dk9gBOrG0M4+8ymzEDyYx2OdDPZbOaKimTTZJyTaaTcPiPmYOoYalJ/G
BXSdZjcbTJ2aANImMqT1rU2mkp+RrxvPpq99Tqalv435/Oo0OpbrfXzkAgw+k8TXVwngkLM1ps5x
9nOd6g0qW6pnmB4epHalgCUbu2o1hlgyF61x6PLaAIQFrffEbSJZB51B2VuOMfXaPsGcGbbcCmdo
AipySLoZQfQuXlg3fmUv7vkKUs4J+n6ApU+++jJZKIc58RqFrX5vp1xH29lRI5ASCbY1ZuGcb0Ho
EJiKM2aTQBFalFj7nKWJx8Alahr1O7CD6JJ0ZM5luFQhjmm9029kU04KtaZeWv3oLuXmKXcqxfUW
I3+TDdm2bj+n2nPKLf45rfliChM5FAHQ/WZXxvOEO+Qf8UY8p/85fmYnvEp77xafUCuK862e+JD7
5S43FXvg/PcB9W+x9ZVHmBsQXjDb2MBPQ27X7l87KCsHH82xlfyvtNbfD848vKJQWf0RF+NDaiIC
O92c85pNu+Gbj5bjhs+lOe3lnb01PahznQNolBr+O/rRPXtOdhl2mSaPXyArtOJBEWlWCjcLB5k2
AlCtmA5qOmlDQWsALHvD/MluebDT3AIon+nVD790/H2F9sHKybJh6wmBgznEp3yqLXChiQN/qnTT
xwR/ydbooP6JUKpVFMlY+8jxKlrNel0eUhIFp38/Y2QbYTaNBFCN2qavxBtVb5TlENX6Bf1QJBe1
mLS0ZQAwUbphB50WW+extp5Tqx2ffJerisYMcf6QqPpfuWMG56grmuVU4zAom/dDQvH/LJv426Lp
AbZxi7LTAFHA5Zuw2JpvKipJe2oy784YpVwoVby1BWwuV8L8qnoOGxmBAS4U/Udndyq6+EA+JEj0
fqjTFsRG7Xy/h+QZBjnjGe2N8WwbKSqGpnkbgRLIc2ja+LmV2b7VmulzhBW3AlrsnpuuZ5upoaYf
5Wr25pvqByZy9k8qVhQ2wpOuNO+aoTRP1Vi3lBaDX0UQp0cZKrB0e2jHfDOLATJkW766iRMlW+Vh
ZyBZNzTrYCwTXCWsYCnxsOWs4joXT/Yej6rmFCFy4C6M/KeCWLhWa84jWw9nX0VOt5nHBl/GtDxK
5Dpwsm5hi+IAEm7cYYPwkuQNJNHAeK1VHdE8WgYV+1sLeae/jBCpntGfENySgJ+G3exiVONjGOr6
0xQB83VzXeCKQauhhrmvEdACWEwzGrtopaVudJAXgJhkTRZqFaaL3vAQAtybPbs4sqE63RyCyXrx
TsPwhCxP9tDJDN+gbZCKFLp2fHvyG9Idf1oanjJu71+rVY5AlN35KkOI/QSHIEHucGriitQtqJ0c
5xGQ01a1Hian/FSa+dNTjPYxrDX9weFJsJBxtBPRB/fD9tDGdv7R9GdnKKtPx33pdTyuwzSZPlKD
t65AEjlD9/Vfkce6xa2kMvfUGNBoiJ3VWKj1JR/Bx77J20qAOIVEPyhR4bBNQ/4CFISMSGRErGne
Zp7icPmvjrxEYamv1XonO3TPD3a+5ZsHHX21MaheZf3GSpfhREPui+lB77J6RZJyvmgacBeR+bbN
Ry1w8ani0iu2g4FLSaNV2rWpqlSo6WZ/11g9ZIH5S1WGV5tf3seI3gqyk3p69dBq2rWGaezxCIgv
Q4rtCyYdysOYo0lloYxxprDanMqhemV7iCirYob+am5qa91ji/ckDxpZBTuJ7XOWd4hkun64cyNL
T84gObStmbmP0DXUB/mLjFP7kZ+fSq6V36Doky0gb97TrM3rYMg2tcWdf3IULIdH1pZaktuHHHWo
jW6G+SukpZ+Dn9k/xdDBbLJlESZ29QODn2Tfkwq7FFr8ZlVlcGvh+lpcZHwUnVYdvvnUC/cyngAj
1hZ28rM2zPfamxxSMRwMnqGwKMXpAGhxClS+Zx6gstNN+24G4KRWKx3P1FWBVs3mBke60fCcpH7D
Tb1aRR5LIPmHdNrpz+a9Vxb0DOz4lv0YnPQ84eP+4xeESrexAryLatA/O3K9vPReUB/v8SZ366N4
DW+qi001Y2rXd5ZxHsUhq0sFZdOYgkUKh+SP2G1M42S7YFI+ZYc8JHKGPEUWIl/msVOuu7r/esFo
izk5qKDQsOYfTmeZO18oHIV9g8KkuByj0MEcylNhrTRu+KqG01bGSd9TtMLDayObKHUd4jypX/Ag
SM9yeu0EbzcBAa8Mzuqgh87nFHrPHhClEu/lY+KXxZEteoB0kasC9O07oAis1CPQq/S3pA/KhTz9
o32b8Eef56r6wjDKYoekpvvgKO1V/i6TsHMfgLxdNUwYT2M8ZIj3IWaXZWV5bsacnVBdL93Ksl5w
1mweS2dGIRyKxlQF6sEmpbY0XLV891EEXrdYPGzlpO6X3gEumI8SwxzrnnWtEsiQfk+Jt5us6+++
wC/sW4tXYEeihZehhDra1kpyQD7dIPGgHUCBW+jcjsFTnGWXVPLQKmfeGz5QZa+bm6tboexgznja
fShonjYoCl782RqvsZ313MLDT8VMpqsM3eJJt23YEp5DCmq3OB81XnG3Jx+EAMj5VqMJh/yg9f4O
Yy/lw5qTdB3ncXHyEEQ9o1BfrkyKzd8tE4HcMANK0MKb8wzeKbsRd8fjUNsaloJrROairGbq0U/X
VXasrvz9bRnUOoa3ZjHnH9o8fG4n1P/Weo/6kmG25e6PrWpEbnY0j3PLxuhQjjpMUCu3TkaMGLWm
xhd5i6JGF5/UYnqXtygZKlQNEhS51tudTLPj6jx0zamO9R0JNuOznaOOxFUTXNzCq4/MxmAHwuMb
5oefciPwe2gFehYV9ehraOP7wWY0kvANrfn7UK+vnNNsJH/LFREG1cFtWeSYygUWvrO7r5Tkcmmy
NegpUwK7/jdjpVReqsBPHiSHRbJWaseo187kFaB04bWUuXZRlNbd1b4OZM4JKqSaMWRah40Dbq4c
lP6A9NG3aeCvGoZd/zz5evzsAh/M7B6QQdg/i2frMp0jdyubXqLiLDgF32VLzmmK5m2Kp/gsJ3mZ
3yI2l8Urypkq9jGzuiYvHZzbGY4LWQvcO0XJVR5khzwjbRee7CyD0TV508K3Yv1nvw7EOsuMK0T/
esN9LE04rK4HiGpWsaRLU5ZF5pCn66QGpY6r0AsMoeCvf5xg5hHKCDuN24lbVs67lWbbssObnbuN
9Zi4LfBAvNbXg9+GP2p4vF2Lg4JF3d9iSXHQLcRVO3P8W/bLiTb6WMuy0dMHhHr3DmvDJycYumdN
SKfK63/mWVhiC7NQ7KZ472YB+eoQK5C9RYq8qd1m3ADGKHotVHPd5uCRIOHBPAu3dY9HrjG03qce
3sIqMqxbNUm/woyeFR+jNl8bkEF7bcSdg71C90JDKiDIRmSipAlLoo912SP56P9pBH6NNCVeRY83
nrnVFQDpbAg52KR+c1MEFxJ2OBdH51YGABCQLlqbL27T/kIgefpuaT4ZmPG9wUxpN1M9PBcDaPXt
RKzjcZSQPH+ZwCbBmAyLs0SpySa6zcVZotTmGnEx2cveVN90cZKtTAv7pkFXu6ODp+xzFivXiv9T
eYnq7tbUEmf8JocV3g91BgMzl2jMiuQrf6pPKrzaSxT1WC3qXbwLaxXxRr8dd7apjY8DfCC5o5CH
1EuslV5Z5aYW/FqEoyeyvF8jatNm4yFG5PZUotTIPiR0qhf0nvNHw0SbpDGi5sx6K36xXaSGhVgI
DivmpunSdtvMYElC29q4rHogqvTdKc5q5Ot6u0FrSCSUC127gGELnxOTPYDvI891M+KdGmUV1JjC
yN5I9AYKvdLDNzXc4HlugvVc2cl1spt8n/jkvN+o1Ce7MEUsxlBxK7hBUgvE/qhZ0HYkbUm2kU/9
T3vuzVU3o9IMF9wFAAkXNygVtE4zlJ1kU0IgLeyO8Bl4lpHMKxG0FONjMd7SsIW4j5dD3Pa/HW9k
ebKIQuxAa2Hh2juGvlLyZiZh4U395oahLpIhIi0qarxapJzmNJ9OuAXK/W2ueumupLK1jMR212id
HF6Gc5I7YLnndfIZV5IqvcrxFmaBLFhMe2cjbXukoPyJwJLAEKvVS1zhZesVIGiRaGzwYJySep2r
2ry0G9Zyt7egZ/YMDYNViswwouMEYw4BAO54q4At/COmQPWjiwjJpU8dAW3jfSt+dGvKTjlMjlAy
63+xdl7LbStbu30iVCGHW2aKpHL0DcqyZeSc8fRnoCkLspb32v+uOjcodPdsgJZJoHvOL6xKmNLb
Uivh7k8Ly77EkMJJdG0dBA65mY/1pTjjV5QeXEeHy86687zkPE8bqr0ajSYVvipAfoy/Zj140IbH
qt/oKKJTzqbv0yHrUAFLneocMg8MPQpXC77/2lGP9Vc3odYtaiKZ4dVnGEQTKIj3TwOi5m+lEEbh
cNJpuUF3jhbVEjHsTMVTMeAomGy9ZXZc4HSM5c0VCiD6tjOgPoj/sBp73cswC67hu1ioW1r5BiVB
4/xfJ4HsXCb+kO+7qPeuBx8TkW4YfvqyhMz6tIYPUPTXVmqaINb8FIRgpV7BJA4wLdjk+3xBVqFM
EflLHuDMIhXDFTXF8/CcHBDRRTLKSxuZsfP2YPCl8tDy2hS3/bRjwJWFFUGA+I34KLa+wDolxFYe
UWA7LaSNbiIsh67qtMW2+h/gntjsYu6pGHCUvcJ8RHHGW/dxFe47RAjX4aS7IyBZcWx7JzC3q67I
UWAQTUkqVyIiBuxv28mkHRvol+LQFe2vlPTFbu6SwUZdeoMf7qFWPov+NFHgEJjlZOjrnewi8U/i
DHGvca0nCEfNfWJAV41gmef5sIlTLzmoQfs8f6erBNk6hOCeg+mHEKBTDklVcLIhzPDrlVr7gLJl
RD09owjkor3bs5t/MxEXz3r3LTCg5MmdHT10Wmqs1UyrjrICVLTSnRGbdTQBFG1A0MI2wzNmzEE2
6jSG5aMAlAkYmYt7WpKi5gFRtl/ETW5u0jsE8H2wvllzlXTBq64H01Ldj/coZbQr0axB6qxSL7d3
omm50k/LHoIr0UrvRsfAi1CkRcYWYajaRJgn0VTMzybdpDHLNPTlrjWti8plMWknJUobXAhlJcqI
6bLx1Y08QccEW0EwGsTZ+VAYuGhLwb3on8Mk1S3XWlqUELyy6hJP+/W5kPGlGXvlrtOdZNkmlXfH
AyVcUjIYviGddxoqv4L02vkLC9jU26j1v2J+Gk8Yp2cQXaWAAk9tbRE3rS+0yNHxT8MpTc2lZGN2
5VvcpE68NxNSp5FRfm/Voe++jwDjUYiCHTmhK1hGvh/mZhYMJIpFO3UHXEXYYfwtTvSpzRoFBe8k
nlPm9LCCcq7yAMzthXgwzQ8wMSqanuOpa8wg3kPmgcpAPUTRr7xiyNYuVNkVSrTpmfMszsLgSgqs
/Gru5jH0OVQaif8d2hhx8Sm0joNrMKCXmKION1EryZvONtKjNHbDhS/XLu9tLBGaOlNXlHjbh7bt
msXIiuy15hF/Jhe5hrLQzDRH4bb/YeMv91R2hb5sShu3AJKCeDoU5tIHX/AqIcwRdyQhS8CHGzdo
3b2aqfotm2L21FMEfKYfqOR3d5GTN3vHHRGAVhvtudGpjUwBQwjjFI+O/BIdPPVkmTzLgJNLR5uH
5kmagEbzoalfmmpIjnOPOPsUCqtrhe9Yv5z7yFKtLGqC10FZ5ZvGAaximOl41+LteO2g0Qmcebzr
ZGu4yyujZeep9BeiaeaSv1dZ24AK9OtiqbWPitqVt2JQn/YifUy2WzRZtfGAG43Xc6hbo9MpwT8S
g6XFmqxOvAOAXswrSXhdIuGFsHMQ1ugD418NN5Wk99QalYDDFBKOXbMbo+in6D8fxCwMc7LlOEY6
qyo5vcjATC3MjC2grTrNVcMvcgXDpn1CzBoUkmf8iqOlIcnpL1TIEY9xx0fH0VUSQaV+CUwPX/dQ
btfn9NdIOjJ1V9HkZOV0hY0wO2jb0HGGZwryiMbjzHkIm2B4tsN1MkUNFpbr56ipWydT8meUFBTS
52t9RI0tUt7iWr/vWAb+yk3gOUrDyk6Qzh37UL9tsjDcopcM5WBqjoCFbluY6jjCjqegbWlZA8Zq
ipkv8KyBLS7hYY4HrqruvWnY97r2UmnrCzH/PCOrMPGBY7eJUbJkxrDqWjxwzjzqPgP1kreY5kR9
Tw4/JN8zSb9nWLqLJTDQffRpUOIWw/E07Lv++zAZH1iU02x7wOgmVIubFitXBaG7GlplR0nySy0A
vO/BNGtj/+XVPtcCsBk55Klq7MV6QYQVodRd9Cjq/K1sESna9dia8q7EDaxbiBBgL7goiA37x7AY
UMMsw+ZjqoiIUYQqz5MHEsK/Z+C7ihI7O3O0aqPD6KHTfT4V7XzqFGfNC66T0oU41yU/PveaUkr8
HCWGv8SIpie1kNvi6CVJnPL8T+va9E0LUQWnPviefvjbP3nKUshxm54niX/InK8QE7okRQfaGlCC
zL3JnUm2QSV42b4JVP8AIOr9gD0Ho8g+eP5m7i3tQsG3dgo9B4ihSTEmsTD81HJjW01AqGUzpo+y
npmgtGvrZogCDi5q4ywWz42A721oGxfncLf30j0y1WjaT/HhdJArjdRVHagrMUMMeJ6ULq3pNm0h
tTs3lybjHHALk+OBWh2stMYixm5dpKFtrQbjM/UmZuTh1CI5668jhoiHZEENqFu5UZVf1ZFWgAkJ
kx8lpf80zNVvHZCr9RgmNnQESqcO0OJ9pqmLQnbCGyxNNUBG2Ett3tf3Uvcd+YLoyY3afN9OFiZC
4kbGZ97y+mRRUObYpJ3lgqkpE2unDvHFmLfUQhXbWA9BhPtcj61ZXmJvl5kmX1hLLPzqhm9iZyP7
wAtdW0wmIlMigYVrhEkktGxyB6Grsjor1iJ3IEZozCO/w37PgQNICiRKNcpX7cQNrfuFwO4KOnUx
wBftAoTIXX2CZ/QfMWJYMLFNNf3HPCRIsA7XqjuXlN696VnP6lAmP5whQ++9qO6TlvoFGCpnm1WZ
tzAyEHvUvYILMHrYwdWD/TSkBu8dcgQp+hgL2zS6m/8e0RjJQ1WGNRaXTXV11vDp4S+1LagQW/EB
MQvpn6kPUV3p+CVOnvpSjNq3vlyxuQe9v0mV3Dv6Up8dWVRb6zYqpXtNg0eC/bn7ZuDkrWhvWm+j
0qkU8n08zRn80TuixZMd3U63gEq77j1sifc5zfHLHHEfp8NzMrSDR4UH/AmMqrJGvwODz6kI0PQO
RQB0czVynbTHLn3z+4i92dRyERgZFmIem/n0OGSYx3zEiv5ziO52l6iA7h273SlKY/6MVOMlQwgI
zU3F31SFXBwarfPxBgClQa1Wf5lCi3QcF26c/KIy51Q4L1ttvUXZdVjztsZuQkFJh6dieReWxvdU
sf3XHHf5Rdcr+Q1Wu93BQ51xJdJxgXJNacD4FlbaSxC2OrglZdjJLsIywfRSxPUsJ42BkwISTeF9
6pA/lMJq78mWDiWV8htvLKTgK8UqVqZfsBQ1B/2xbsBCg/xGmTDz0FWMhwRxRXCH0SpSyZqPgYT+
LwN1Y0THybFtOdq5cfAV/a7S3OC2g+53RRof9xZU/F86H8Oewh2avWia+YurkifzihRN9BipSZ4o
/ovfkdS0Da06BaGt3eOTsxX9aNTxHIwcNtHTxaab2KCgFoimm7sya92DOJh27CIKrb83iyGE4dOo
mGt9hJSgNoKV3feLjk++HnK3uat4dFzUPU5yoqmOastCDq8YL5Iuway0d0qWJ1jQYaYjBrELIiln
mEsxKCZFrephKSZle1dv2MHoRc9XacQgz2qtW6nooj30Cn/rF1H1aJZsQYq0emhttbuoJve6Sb8w
nw626QYXPDBiXhW2eSMGUlkCI+6gZ6G4ahUu/UmkENEXf3tuJ7byM8oa68IVcobTPMSbl3odylfi
KiieqZddmG06qck2LTTZC9ykftZBlPzAceDRd7P0QW8LZVubPDnCcHTvSi37W0DRJ80ubclMKla0
iXVsYaH5vQWuC37SAQupty5M/lh7DTqw740XqA9dhQ2rl/CFCHlvbfM6VZH+6MMj8upwRbSuuhkh
mwNWU9UndFJ+IlbQXeZTxUc8j/22WWuh05z1RI2hQz2ha27C/gFN/QCrHzUDWR3bT61p7sU/CiYK
O+EYOeQ2xVmE1Vl6lCcUgg07KZN97Vq00sJw9nZgIo4/DQLmqG8RaOiXfe7L27kPs8CvswxNrRZi
gggzehM/INYv/3FWm1LSgRBcTXBSCsjzjHN7ukc5NAeeFu4RcKR/12XOuDEcGDNyF7NgxPOKH5PF
V4/9AIiQUN745FJYwE6QkJ5RMnneTaWsOxKST0bLvsOXO5ySGufo24hatZOS1BjLFMW0OMLRkgeE
RpgW+/2nMNEvwpoEyQeqt8NzAUBWhHlK9H61/uNq1nQ10ZzCcvDmixF48cnV2cPHogLJC+PJpGC0
6S1EtMDjsRWQ/MmG1/auFOwLHlw1Xop+I2qrw4Cg0DLyWeXX9aCs1CHP9mK05x9ToFZ5aw69fmO6
PbAYLqaG1F0hfXlr0cxH6uGSXboH0fTaX3jWFuBX+ECuZ6wQQTMXZYga8+gl4TNqakg76OXjgLDa
JaLcNVKBRfBc9ojXpm02bJGTCJ5VO3pRJL29tlKbelEe7UV3rRTDPulxchGTCq+HS5i7/UGM/nlt
OcxYsk/3rBLj87WR2X9prLq9juqs+9u11ekTtOPEU/y4dpM+yx05Nk07jpbmo9DCQZbr9zMt5zli
aZIQMfMvkz7Fs1EEIoLhrmItQthvikZglRExu7fjah80zQ3M2+BSV+pGWYkpcIIWUufrx04vjB1C
ro8Bqp/IfEox5UPkklq5NPAWqvN0J2U5u3+3VlYixnAM+6QeG4zYk4Om2C94ZiH3ME0Xh+jjTB/N
eEXmJU30fpNO0ku+zdqltfwbS++UGz2W7tg9o4vkV8gk5LgkCUgntbUvUWKyiJJRt0cH1dKXMc+s
C7sof6adEX6fTvLfJzqpAtEjTka/+SlOlN8nU/D/FPPfbiEuCLr0xN+UJaKEFpbU5cOOBUD/nKX9
Lk7r4L5JpgqUEuQL0S/CXA2hAZPF0zMvl53vxuE9OLV/hDnT1USY3DafwopWYtPkIys9X+3jpsOA
Wn3/59VsR67X4qYGZa5VLmFf7AcYkUUD/AZRyBJNQ6+loyhzxTxezqNCbmEeFUIOg2T+f50rPoa4
kbgydXHpON93/pDzfcVo9/ExhqBut/AKrWVk2GAmHOdkhJ1+JUumfiXOwgovFDfSe4xapoG2CaxF
4ajyIh3rfisCVdFZlcUqNsvqNE/+v150upuXxfrVfOE6jTCyFff8uPC573+5qJgfA6w7f9pPF1VA
EsuW//nT+hqKA54mnf8E59iv//yPv4u4qG3K/VZ88Pnf/G8X/nT/1DWTtdashAB+60dPTR7K2BYi
vyfZeOiS7fS3ogkZDsBHUuJc2U1yfHnt3uQB9ZFJiU9EZKr/aTp2n/+Ybhfp5+mVmS3FxT6m40Ay
LvKwkk9eQxLTnEDOkfY9GYfgB1VStrEoUqMZaUMnxMBxm7ttdOdRdv5LaGRW76G9CR9HhA5K8RZ1
3VK3gvhBy3R9HY9QP/BitQ8A/4Cf4lZ3P065t7IcOnYki5qH/VuGHhQ9SbKtWR4tlKmsMU4HLW/d
pdrpmItNdRCjbNEoQg1Qx+n1ToSJfsszsNmRVEqmLXYtDaqsB3E2HzQ8EKg52u8h88CXYNF0bS1f
JhZYQKrA3SlySxgPnvOKwnCFMMrvZgicOwO/auH310rjOqOigIZIDGIoSIfJDrK7YPFo3LkoiQGV
w4Fbn8TcEJCMb0nKQ0b+hUZieA8FuL4vpUex7RaNXHoUG/IMldo/R6LhU9jXOQINwPfvn3PEQlPX
teperp7Epc3UszeOZKF7Pzz+LxP/+pnwB1OXfo+Tpyw32VK8nTAskJbI+usX4h2GmCcLsvYJGFpy
dOyBb+fEVvBz/XOUopzg1LZPbF/eo+SxfI3rMQUFJwcIWPbK3pFd4y7s3GcKSv5rIwPZGrXORukU
MvswIt4nxG/D7K2X7exbP02Ej6nsK8QP7mzffhbjIFk+Twy9Aj2c6Ypt+ktM7EDBbgLtsRqN9qKK
XMzM0VYCN6NArDJ4Zfbuo/gGS4Hzs8696JESQbFW7S46sVvCovMvc4r+UVhTfMxppzm1n0anvsiS
g1Vr40bNdpUuqRsWHQVuQrZxaJNWn+QTkHMv+Y35VNVeYhkpFygo3sIpF3meudP36TlHT+AZm3l9
2cpNcqONYbQdI3yQtWQSXwXL699h8umsR33yhez76KqyeoUieBf+yPW9QHJJQRwug7Afrln2O/sG
XdlNgr3Tg5k7zyJCMdSrTAOpmTffpXTQrqOJ6TbmGLJhBUDxlpboz/wMY4KR12ou1yzTJXwmN3qs
uEsxLA6mrFG9T6SbUoSE4VNvYuwNKCI8aVVm7ovWk3eUOoZLw9HjtW2F1X01YIvjg9r7jvDQKSun
/VnEPl7X5V95NjxabRS+DINSLmOQ/beexv9mndiYlTRtuRG/bXFIzbxHaJafupW9GkFaH3MU2PYy
C4iFR1KivhsGVP+dK6kllfeKPGmGSj0czYXQtQ3DZhso9niwBNMXNbx8YzWhhA/mqF9SVlZQag28
Q1gCjhya+qH0gEhGltrvQhTN7jRbeUMgI7v2omhYZmq7hNpKee/Ps0wfUADyogbP2Onsz1GWi/Sx
iXwf/TMukyseTzZ+qdOsr7E+s0Ix/89rfr3jf4rz8mNieXLxCsA6huiiy7e8zRHZq7oedWOappE0
V32Gz32MHejSLcZ2HbCmXndVRBuvtG3FJvBKBHeFh2aXTGKxLCLlFqGuZKshtLrOqbEgjPid5J6z
ziKt3fuJnz+oo3GCYVN9N+wIgXlkq04mfMRr/J6ahRiIEx62Q282Nym+qMfcxPpcXEmy8j0o8Ao9
8tzY1YXebqrY0r7p+qouAPGhGVNse5N3DiS+BzKwSCjExU8BiU99xdpmiTGuBWPErDx/2t/FR4Gf
nyZVIKYyn6oeslEjq7HzmZeX8KND+nrR54Fl/TQaWRV1G1sBZ6f2a7m0KyA/4NZxJNiPo2veGQZF
bNjIKM5UbnGHNxnGOMVbakbmD8WTTkVR8YQvdH5irQZKYQDiGsYOSwlPxlMqPPRaDgrENZ0lfpDl
pTF6YPZJYK0bUytect3fpklo/RhVCcqElY+31ohqMfsoZRsqZXGPl/ebMYbuteUnyByHsDpU1Xit
vJK8s1Pa966nxuuuqPJLVfbivWpL3r4z+4adqRmsjVQNHoxcw0aWP8kPaXSx6+yoaE9XquJ0fBd/
DzDgQFWtipaq1pokqnr/MvMHdDD13vxusPW1eWQ+UiVvdsbYY4foVdazTzlK3znJSUBvuz7X7h3z
JNSCRQMYmxgZEVSbRj6FJScB0O3fR/6Yo0LGhCHGEzHq0UbJjWZNqUV9Ia2+EuyMriz8ZYGF5/V/
jxiDLD2ArC/9GuGoBf6wmIWkGEZ7WGV2/E0QxNjYXPp5gAuxiTp4TUqq10AZk/4cERfdQS78/KnA
zH5Diq1hxdYrt5Imxe8RmXlTp7n9gP14s41qsqZKqbt3tpf+ON+kGV9qf+zuFYq5uwqQ4hZhdGtp
TOxBQH7XiWb5t54VVze11t1Tu82fZQUpMZITvE2npgJfb9GlkXOZ2L5xX5LgFf2ZWlj7TlJqGCRG
/oxqASUk1mhHMeo8Z+j5PTcKYJBCxiXet53suTGEXF3d78Uc6GQbtZOKe7aJ+ZVkoymMrXXykCm9
DmkyQzb7hrfoOsPDEv9Tzka148xPzU99YVRhx54jFTcX6vC9zldJNvCo+CiNicKXaJp95h+b5l6B
mnQs1JEkXprcN30OYWXqAsxcU3eZTueQuSnObAkn6wZe2+rLQCxnHdrqmGxjdAsvJC3y/oCIdX+o
Iq8/GDZsw3NnUCbLQlHtvRiYQ8SMc5wYscSUeXwOBzlqI+ngdatP1xanThw5CxQXh1VQKMaBh4px
EGfzYe6L/PCBxC11RKNMy8XfQua+qnJ/x9SGd5439P3PGv7mc4klV4Gv4bcsTuSrXL8JpR58Ta7p
+xQpzDNMa2wSDOijBH8wIF5zKVecib4pwgR1dRT1XNEvDu/eAb9H54GvZWPn+p21abhavCcnpJ2V
7nG5xJKntuXV3NfAH4L0Ln1XPwTxxWClbJxeis7K+qIHvlDEA7mq92M7CQiTud1UNirW0KTaeEtJ
q1ic28HgZ5eKVWaX/ceI6ION7im4FKrZpZgT6thPnjt9WL7rsEFjHXeZK7dq/Gfb6sK1XCN10TdN
hxtbBHkYDNOT4RrXArUO3/cKAaX30DrqcObwSWhbcET/EloqkrlkrwtvdjI0CdWuujJ8w1haIW7x
s9DzWd+ZlBe5Agbm4C8D4gJxFo7Lqh0ixPdBKwqcTwc0bDl24G7hBoJMFJ0zXNFQq35pegVAyr8A
HEXffIX5qgIu1FlDf2CPuNLzuNmmPcBTxTbTW3g+6W0E7Rb/NsnkXZZkt3bUprfl+FqZnnMtGkXn
GBdFgqWFZajI66sU14HO+/a6yxspWlLJvzMTrTuKywWAOy+hw21ES1xgvmsM3H1dtJDOZwV/Ie0/
N51swvg5ericpf3FaIUKZZK4zYXvlA5sW8FYL1vjB94b8b72NHPhpLGyEdq+DfYuZ81fw6v0LbJK
+WIW/RVn57jmZMhddA6du3WwrQvKU+Jl1wNSXUaDgpH2ZGwmmk5ZV3vxktS78X10bgZTcJXKxt5S
p6WfW2KB4vdv4J5eY62OnoPEUpbDmOg3jlJPuFXSAW5p1xeqixewj9UgmlSmji9akz/gctgtxqHP
XocSg00FJvEiLykbxAF+PgLK3gILsKr2Ph7zZq02CVIildcCWqf4AE2fGtU0qsCDu26kkp8ug+cJ
JMUbtxrO05XC6yhQwuRMfD+5ViW4NEVaoORs9tD4Mpwty9TdgcsZl6IJPE45qYbyIloNVt93tU0m
g0gvUpT7TGvRM5bVq3N0BHw2ddvhIpgG1cYv1mXV6+uAioCQUDBwSVjmVl1eiCaWEDea7Hg3GAUl
D6E18h5Dd6Fow/HUZFRO+m7MnlIcpbfO6LfrlvfHUevKX6kPhEoctMyu933CtrFFZWDujz8iRJ8Y
RbgUW03ZddflWPBc+pghBr4052mA6EjOw+hffYkTIfONLBPkzSLplRcXKsB2/izzzeeLikudmxXo
krRCpnv6yP9+C2P61zYw2ZA0bfCzAw1SSaV5nwypuWy0Qdm1lWSQWJHLjYr9zVqGvXrvBZK6T3kW
LEUTrr59klTzWbRwZzRvo1ZeiJn1NF32QNF7dnEjAiTXBbGkm8MxGA30A3P+GoU0lCcg62sM+zBa
HBL/upkOEYCr1aj7yko0xYAIUcd2o9tg9eYJvgL1mlIr5LbpIudDjwxaWac1JihhuhN94krZ7xuq
lr9uzy4GfVQfEZkKludyqWNjxkZVqV+f27nDW4h1tbOb66eVrBxBhCNoNlVTySwkN8gInONTCb25
IlTvRHFWBHgV+nmk6ZEpNVTpEorRkr1xeRTAVnSTJ0lvsh8XdWGfxbvFqFq3aCeK03OMOP0IFNDY
Ukw+D0xgWi/CX8MaPX3V9nqYb0AdoNxQexea5mGaW+XecGj0Mcg34hTo7nDwJQUSPeJjJNQQJN1A
9dxmtg29a5B4JqC4YphYzGcImRThIoNWGyBUAoS9rdHHnPt6hBvn0fns/xLX/mXudL3OA4EhLJK9
SEVtlW2bl2fKy5ezrIrUl17Wk8VYqP8Y7ae+cRr99zgxSsLiPe7LPeb7fo0L0GDLEOKfcpVCB6Q3
6hW2BgF1dvKVeK9HK1jdaFdOzSqtYP80Fub2fpOUyynYSlX/RqiKzMHiclCU34PFqFp/Y8HVXOeK
vlfx9X4My66/hLnxI7eH6jHA++4gmwOaRNNggAveXlbsGLIno7EZWZTkFWstRlPHwLYvMREDmIKb
fpwwAX5+wZKyfExDCYSn3Hs8tqfRsL7V0eS9Fq2uSqF4G/2d71j1A3gd0ZultXnjoprTDLYDjxYp
G0krg42UBs2RAm1ywNgMhyQKlbdykLGn0WrtGzo7B0vr9F9a065TtGlfIdFj7UTe6U43mmBdebeT
WB4W5l56TBU0SKaWKiGiAr4A/rFoh4NaU9EdwvW5OSmoiLOul6yLKtC25+ySJ3XDqh46BOM6BeYe
2tF46jWXejAi0zmi6xgsbV+7c6zIBKGmFP6G9AHLULHWcqXxVyIrzgVrnXrBPjM6CAcSQ86yTdmN
5Vo0vVpqsQrtfo04bUBpMg5K4uZ3wrtkHK5MCNrfTYelQ1Dk5kOYaP2qcjTjys9rHb6nYlxIWeMd
DR+sfq3qGbSswl7WmdU/FbH71iGf+7PysqXtTNYMitVt3bw277uOJbVtD/Buhmwv8ihOrF4jYNvf
oFya342puvMb5AlG2+6gOQCbFbkYMSnFmTgqgd2WS7+IcW7PKxjetWqdmsGzT3Mzs4uFG5n1cSwk
fQTXSFwRet46MrRuWfppt44y2V5gWFYeXU/+qQUezn39iOm9y374aIrTwVRzjJPjYh1bfI6yt04A
fLjbdJaVXjtOf2DeNY5XQaem05RjXjh+Ba3c4YuLeIK1dG3zm1kX/YVfje5NRuXksqt00FaFdCO6
/NaxdiPUiYXuSe6NGLDixlmpXsV+e+oTh7wwi0XkAoPrqeuEk2HiKinC8spDenuZyHzLy4FEppe/
VXjULhqzNR+UCKvtoqijSw2tyH1YGWzgfPKzK98ei2c7tx4M205/tSXg970UQtlEZXBEv0Luyaei
JZYb2OUpRujfVG6IJRXZBKSnABaDFptDrdiT+JmG0i6JWh8v0t+hXFWT7Pg+0MdhEWVutwky/Jja
vkxkKHbBEiWSOxOLNgxM5HKtFspwqqmxIHXWGFtAsxpv3chYui6pXkivN/Co9F8SwsNuINU/44mS
EqV5sa0KpVnhT1awj8eV1irtEhIslvcifZMo5q1s8a+dIzxkVj5FGLp9W/Of9ZB2Kks3fEG2n3hC
VAXge7BLRPcR3wbSwk+pYmlIEBXSqvZjPKH6xLhv2oDf1aTxiEyqduLrcUwm/UfRVWmSskJCfekr
jreGEtnfalk53PqSRNrBMk6iC3Rlc7C1+idfxCxB0wp1J9N2qq2IFSGosCs1r3XR8MKh2GkqGv+i
KQ4SuFUUGjGWF5OctgyvLGwZ5oi0hLOqF6F//hxqYz+FE0ACWGkLGtiMLw1FKi4r2InL1giCV8+V
9jLaEI/QIMxt1hrqllef9xTbQFqnADGzcwEH13K/cPjF/6tqKrpFxnI03WIl4sThk/gqaVXtqOZb
tzalDbhNnInT4JPTaI6XDUKBWXMhZKorBLp2ECDlpWAUVfjp3IbwLRKPAlALjA8lJ2RUkHYBoI8z
+VadmjnupGuX5wmPNGRV5lGhHSBGUbEhXfsRLJpRUmVbkqFY8trZyZZH9ed0koK2FSeel3h3aWSS
e1sEbDhMY5U1o/2o6Sa1dcweTqMdlEdQOuG6DarwpQIP0Umw6/sQ93RLofZZq662BYVi7vIyjW7N
FrM7EcKuFI/20bpPVdY2mqbaq4Daw5PmWNpq8IxhJ5pDDZmngYh5Ek1Hr9c8d+W7TFWLO0ev+F9S
pMcR78dTiO/7QjRdva124pKlxp/3Xcc20OzuaEJYAAsoNzdmnNSHpLNxbmxQlZdUsLCq9M1AZmQd
dlJAJrNI73TNec0RZHiO8WtA27p5DnG1p9Qk19fddGiMEglGOz/M/XpapqydQxVqBbHi0PaBfRVl
m7lHnPVxiFxiAcdzHogpiVyoY/6cNuqw4o9dL1VPscZ0EZcK9ielB5wfj3asPHw92GZIeXfDBlyq
sRBKwAilDAfPyh5Ea1DC6ubPrnKykZG68RwlWn9OVEPS7MuPSdLkRDjkvXyZhO+O1sjq3aaD6u6F
yOysOWs7o7sqEiSCxECV5Tj7xSZwutjyvwbnialeJuP30CfhrsmHsyCAeJkBkCuTFUvSCKmaTWR3
v/BUMw+q7RiHcjqrShCri0+nYijoOvPgUh3cZXp1El2eBGTU6FjN+JGMvW/QJHvUARCOCWl6Jq8a
+ZGsvnknOsa68dCkxJau6xMWHni39f5KL/NsoWOzeojYvKMK8ccZ1tbvfQBs/jE6z/DcGMlGeQCd
+5e4Lr9uSz2g9EjAv4eKG85xXz6OuKGnGc8IG/QXmVtJJ3EoHOSLFKkesF8FVjIPnJt+z4oxygBY
fsz4EsfrFI9L9TR3YzRuLUucznhCFGUoAS/ICwq1Q3EQZ6E35ngeTu3z6TyOGUK91EJDO88RA3ZM
gnghTsVhUAN7F2TKrh5H5ypv9fISJsPCh6OZrGNcDzdD0OHNPNnhiRBx5veIfSLBqu3mgSpqznPb
6Upzv7hIbpXp8stA0pZgo6aLiAFx9aKNyVqgaG2N8kthYZUYJlW+i0o/XwsjxTGSsmUVBvJBCNM5
RrLypdi813QY9H+ZJKJcC/gLv97/OMkzSv0mN+036ijYFNgO6iVUc3osyL+FsCtWjmkVJ1XutWOJ
rg2/PF950XpnI49N+NMveXC0AT4ACuLgu0i2EBSHz3GbaxFIUsWq0AlJxn3TYdnSTY/Iskr0qxQd
90WvjpOMUXtqPDN+lNXcBQbuqFujbodHwzEPIqD2En8ZJ0FzVfiDeZTVLGGRHRWvyBUtUm76jTK7
tB6guOyVrvfueFy+iZnGRCU0ilG+rdsM59a+NtCvjtpvOrI9IoJkV4nWJYMwvdEJyvz7sDfODhip
EvQ7RcX6pZhAdKOK25Zqw8EyO9m/byJ9J/pF2KDhY2VMUD3ZVkDdNbjPuKbliat9CROSxsp0tT/D
1Dh5ZnGKKTS7l6toQFhOLvp2hZMY9AuRVJ47RVJZ5KLnAQ1AO2J+5KznJLUTYiKdFJDhdRnVW34q
wzYzSm1bxL75FDTamnT/+F1yUW9qIGwdZUnKbww/yRZ+NcjfqQIhSJChkNuoOhrGIOJWYsbQ4O7O
b/KZ4mSBus1FYBkuCiam+gCpwjk3hYzX3DwrQ2n/j7LzWnJbWdL1EyEC3tzSm2ZbdcvcILQkLXjv
8fTzIdlb7K1RxJlzg0BVZYFsCQSqMn/DrsuzPP+qhT02cXPqh5cGd69VF7vZo51O+eOcoGcNpvs1
SevpdOs3cEk8SCz/rejHjf8Vd+3rdOM9ZsiqCQqZEW390QJ3r0LFKXj33N2aMaZ70vQihzftckjG
rHni5l6baZ09QKR2nliwW8dygiJlpR0srZTM8c7y8moTtGkXr+cCyCDOD+X+2lYq/bsy4IeJeITz
xILLecqw4B2rMHyUC8I2r+6RTdrLmMaTaFsElb8vtHavFuX873Iyptb1pP/Pyf8ekh61N7bzOEQf
3NezcCyO7Ou+yw0xixvC7z65ezAUxb2bz/gQJ8FD63ALecX/oR9oCpAPz6mvxQupPUS6v7yKtUep
SVy331LaSCFWHH19frR7StyretFpmJVx2AV9oa37IZtWqoOhUWqF6WsYlyizAWMXQ+QauZirIbKt
q9sx9E/2SfYrFVaVm9521Ivfae0FQxK2plEX/qiPyN+1q/eXRwEL4RAD4ClWXpRlZ6A/S2UyatEh
WTqDpM/OcsDS+f1Mmh+GP0y/hdtaOO/MBkhcOCkXFKp5iWEHqVxmj7RLkJfKTkZcG0uDjbOIwAYZ
nAWJuYbLeOEb2oXKuTSuPYa7ChBEefRRqEJSx7kXAkIIEPVsW92PGyehRr15w79Vt5OIORjLk9tl
93qJRhJ6+ehWLGUMVND+01zIb1k0vzcFbXdrCkLuQ/DvufliOKXmZo7aaZSS6YQ6lFYwGstintKN
FvkFFgH8Bnd44emrpKL004JJs4/mlJd3FIITIPFz4O2QsPjn2tSXEfSdUvuI7huaA36+d9zK2UVB
ZL06s08FCAxGpnevfe06r7EX2jvQRMYR7nf6FPG/t4oXPEcOv9EDRfA9aBt0cFotu2jQF1FkGsdN
gK7xt3Zs1vTYP8qpxbXe1/Knasj0o2uMzm4urfE4tFBCqi7/ZpM4+Gm3xWGwfftrrSBO4UB2QmtU
Lc9NRyoM4Uzv9XcoQKdraGeafw81/PJ61dB6D22W0G5Q369a2uOHq6akqtiDgHQo5vHOQcznwArg
GVFVL99ES58MyGFUy/EO1dbxLrONrdaMMGWWLj1IoFf+eToli+tllI0bmfy3a10nuuxaD9jhrFG3
w3a+X01ukC5Gg8Zrir8JW8YuuesX1+LbqBgcy2jZGckdm4j34NEv403voHa3/NAUkI8Ax1IzO/vL
r1E6c3MYV07JJvDWl8iPU4blICN/zPsQA16+X+FnH3ZHt9SNfbnAphIINHs3q1k8dqb6fD2YgPXs
dr6TFl4Qyrkxkm9XUNbUAwHsdG3ayyjK+cUzIpNyMelJ8wwh0ypT1oh3qBkIxPS1/u+rVVztCum6
XU0uUHYTxPR4HQv+q2BjvWvdJzcZ6n1dVO1jWqNdEUXu+DYZcHO9sDJ+xFW7baUIaIf2xraq4Kfm
Y8Ral7r1poZFiji7qj7muZPtrUTtz6XhlWfKBPW+dWyYH2OBgSFbjQc5VOnk4Dzb59tbX1A64UPh
Ke7ejhFP/mOAu0nn+co2+vdFZII0NS99CW3bP0pL+tspPBRAak5ZYj+F0FKadVcFBz0C3DNWiIHM
bWqyC/KqA2zk6JOnK/FxduxyLaOd71RP+tyyYa/jT5EyRZ/8SfmSRXYBMJT4eOLLY3RW72Sws9zx
rJd876QzG4zQQgCaXf9yHQS9DMfHV+GbMrUz9WCv21Scpen0KAij0PckrTqMviaLcHtExWrnp+n8
NJF32CCOi7Y4KeOVjUjCN9bKn9DgmX85mrcGpgSnKAujlZYO/r9pVz+UZaZ/nyuzWhUI4rzhmKaD
P/enZ9ae49ZTa+MeCw4bOXNU9mp3nk8D6+zD4PnOJVg+OTbgOPVJyP5Qochp9KVzj2S6ua8Ms8PQ
jpSv2QOaNFvLvGSFGe+wfe+f+jBON27Taa9tkqC373bVN6eYX4Nm7n75ZY4Mb8B3bcefiadEwUpR
zftJK+3v6KOysNGT8HMM7mFdxpr+LJ9cZCBeFS3TNx25MWNTsjJHwoMXpNp057r1wkerp3isDIlP
wdwIvppRYZOZgaOel20PfH8+WDglf82UQkUHpkBrZQnLkQZTVat67uu8e4AezCJz6Qej5WwyPVaP
zjJrtLirNftzu5DaDC0Er5R2xlp4a1OB4NWkDfq5CO38i43L8EJzc7y+OGt9aayFBCdRPURE6Eh5
8cXCwPd3FDUzYy1stluUXMvNrgw6sIUF+Hmi0KNU92E3ptyTwEHySrXWRWzxf7Mst+XQL6smeyJb
dxuQ4GCZcRuYZCkmneVfLhPDDj7D53+U3YRtJc5qcPDGAEqYvBXIiUi/39nOsbH9AdVwLEMQdWwx
7A36T6bHftUzsmcYxf2nIQshu6qqdpZBRwc8GriWthMoAEpt/RGtSyQqlqm1mbUPpp1fZDAoFOWA
Qo62ZnnnXPNeuel3e7925q2kwcaUh3rqa9NRmrWi/6r6xLqXlpEWK6UJMxZyqvM0Q9iVBNtQdeFd
GZpIrhU21f3KsVh+5W1YvWrxq0/1LVgN4fTQolj3TcM7et02tfasQRzYNWY53GlIAZ5Q5lX3/IHt
o9HO8aZmefDZ6IOfTpblXxzSWzjkkElCw31NMmdu+pWrq+2mj2FE2cEUrZTC61DBi7Id5aXizkEA
6EzC1tnVeFE8z7jvUEErFUR5y5Onm+a/jh4jaei2/3BRa+V1pbJ1ZluFG126u6wkrS07FooS2EyM
RXaomti8k92JDEicg+LONa6Qzcs054dQt+D0LbsY2ffUI8bfeege2x5DElEZc0SErOalsPtrZ1fH
7uoaJPG3yKHmBvGUvD3lEAIfOjQL/9v2Qi8Qb0A8lezuYoVhICl3iuPha4R96sHt2dp1lYFcYB1H
L/M83fWRV95LV60Z7xGhuQhjRJV615jT+6gResGh123z7ISRhXtTor1lXdEfassgtV8a6ls+Veo2
wq1mL6NdSD7dMcz+JKNZVP6LOkR7L4MlnjdBbAQvRoKsbqT8ul6haDL2GMXLtaXxEkdLgk9Tqcc5
NRbtyIH0J8XL0rWksW9NSWM7Gp8mo5LG/tCUJPdf5mYxvz9Jcn8IDlWW1sulkmVUPijHxnsf8lWc
LLTPuUJ5QqpzGS4CW/C7yUFKelqcfU8ax3tQ1Sp6dWpWHYvGvuuVbP3CONgBKjI/97FzBhA7UHQZ
y2d1XLybRuOzH5W4bAVuvrGo/Xx2XCdBmN/0j20dnbA1hWqoGkfHtppnWOHtc5qH8c6fEw3uKn1y
sM3gqxqp3llaqmUjsMykNOdHmBfdo+L607dPrZ6O30JlQOjQMOr9lKXn2S7wT8cxBHWr1vpk4wW0
qqzR+8XbCLWzKR3ylVUGzqcIjt02yef0DnXr5G5RM3Sn+WFKnW6blUBUBrHEk3YZIhF03ZSWsZ/u
kzQs17adP+FE3t2LyOFQYIQ8tTyLpWnFXnvMPSVdi8hejq3nk2/r2zLmDY/SYvmUeAv12MR00/3t
cHnzupwXoIUm4IxgNrStazkoWt065ZQ8FqliOc1ZGV6DbtdwVHwETAy0Ee8stmNcGp91Hoxrv1Dn
szSjtNggKWR9GkoUyNW+/GpFifnZVY3y4AXeYZrcF6qSp3jhiYi1kZxF87QP466+3PozFeCJZ9T1
B1ek0lT9nV8rcNaW+XKAUWHe9XFxcjOs2MJ4SeEs+pVUdMyNE9rGTkTlzA6pzmbyfmSuC1cL7Tms
QKAlSmnoFitT1ZmC3RIrg9IVoigXuLbx4BnV9HjFdiRT691JEsHMPHs/z02zuv4Xh7b23pbhzgDC
hyrTT1GNh2aWbqnOVFfN79SBwLuq7fil5vV/anSHZpil0Z2GrZrMqCLLe6iLGsJdY9aH/kvt5QoM
n8F/osCinXnzfBkK138CNeY/9chr7uC+Wmvpk1jAQahxFna+lz45oLf3GnhtiGABF5pC1Xjyv4UB
4rtXyXU0ZZJ12FX8p9TawIKAs2Jyh328nKFO834mfbdRsDwxYpSJc/ZbNl7NXLdbMv7OY42NwaOD
SwR17V5nQU8fNXUGKjW6BFVxlC5EQFqFFxce3Z2u3l8jllijhGnnWnNzvPWVZj1iFs7TGGM/nFUh
Q8f1JTOsCpMHtUYuYWlTPNNPPRvZD30SU0lMFcSfXB3FS+mrq6IZV9fIoHDNze26loHrdoUUktqx
NTaVVHnwRnaM7VBlP3wM+ZJOtb6WeYbz1F8ilAE7kSGyrxGNyh0Qsuh86rr4qxfpyltl49nmxTky
3LCaTpMeAIfXu+KlMqC5egWGER7yItnk/KoqnX3acFxppeleLQlEKd6oWXoqtQsPR+4r6fTUWFtZ
ljVDCEN+Xu4pGbjOvt5yt5kyLpG32Y3u9ggP+fWbHmSbClmlz6nmRsfGx3C48+JFHkpkS9nGlND1
QkRtWgCrmyk28zvw1WSM0YhcNXmFnKl0fhiXeOymSKlUwd609eEoIdfoxgISn1ghaEqnPcvBHOGz
rGY7NsuVdGQqosq2sZhYS6ctAdew63lQTO3ZHJLu/HFMJkdsQ8pCD44f46OiQ+UMlEh7Hmo2vovK
0UYg2wmwHBTSkfZywHMLqFv6BcTd9Oo+A9Jy/qNfIjQTzaBlpgzeprcj1hiK5f0MvE47GwkmUnL2
t6b0KaVDKVdOy8TzNnHIDSLzlHTAYWjyH3nz9ueRt8m5BZJ3PZO+Zhm4jf6tT9MdrDaKcfdHrIrO
iU4Oa6xsMsRqe0hmUNWsLfOHzhyMg86q8c5ye/cOdcLC35UtiKUMl6+11Vohypf2MB1x3LTIBORT
9Ctz1RjxPf2L0Cl5162xsst+WPOCBePH9AygGxajOQ+nup7dC1w0d4OtRc7vyMw3pWfFz3OL/ZA/
V+publiRr8sieFYaY+YrpJgfYnDyUJVwTZdYOWjBYB/AK1sraeLA7G7CHnA/Cpc8g8f6ASSG8VpZ
wwub8/pBXxY9y5i0ZAyG5YfW7zGJXOaZlXPp+zEFgGkMlxtn4cZvQBTmVzCrI7waIuRw06uT5hLR
1vDwSSr6u0R3g2PqNPc8fvTXWlUxzgnq+3pJOkVzmT/+HisTJ77DHgDaBUlaS8eRuFOdgupei/qq
dOZOrlz0Oin3I3lLWDI0bwOW5HVVXNisJkfDnsFrl5w2UcCO+ij6TYO+KSOr/d7N47QNbac+eVh3
PCuD+kvGvWwReA5y+ymAuXnGkzDalgNkH1wszLWDCuF5dF00xePmQQ5YRzYP0s/25HxV5pKB330S
cZtQKXCykDjBIAXB1hzj0y+Vhi6PV9ktNyhNx7GPSaQCYwsy7bFEd2MIMTZs1UDfO/HooQxNFGrf
y7ap4xbTY4jR6jcyaQiT5K1+lkvbyHMfurGbN9ZSIC164wwIxDxXpoezxNLlod91cnUfIRu65NAt
9dE6UHs8jxRK+b9jySCra5Nt9goUa7GNAwUIZhQtlmSt9XXOjE9Zak3/1tUbGzrKd9VsHVinWv8M
YUZNt53at3EIllSY6z4aJq+Joeizu6IJ61PpAP2hCKvdy7XLPorWkx3m49PohO0DMpv+IcBgZjvw
RPxGxnxNVVX7zD3iH0rFYaunW+M3hf64qJML0mxfuhajq2Y5yJkcnF5ZdamrnMQAS7pGs1NRHKUy
NtVqupO/PkSI3GMVd5E/Xv7tSr8ajlE0/JAu/IRUVCesVFuXSaRspVMOpjWNKzvKXg2ggA91E2xc
J00v0aKlLF1YJQBEm/wDCpWms+mt4RHiJxsCtp4O0OBo2CsaqD9StjXuirtoHCxMilWyNFk7fPWo
VeEv+QVdkOjUmD6a05nSf22M8Kc2DsqjqtaoVtQdq/slHKXMdONMQXRGkd18s+1pjXb28JX8jbmf
0W/ayfQibE56rXafzEox7iBRVWuZjowtzzTsvy5Fp0Qvuo/x7HJZ+VJK7s5op9s6txjWYIvW8hpX
NLy5FgUnOcAsnbGPfBZTpTHOlUMSJbgo/A7426TZuU6SKD9WcPRw8/dJciHHmSk396zodS/+rODo
eG7ivnpmEfcrLbLme9c5OJp3mvqAY4d78bjp1w07o+9x0j+nalN9giOenMoq6rcywZp/KD7AZSBg
wT7qtewAeL75nHfpTuZZYTRuVHQmzmEL13xGw/EgrpRoWNuUCGKL0td/2VVWKwddlscpbqq7a8kY
P058HZeXr7ocYsc/ewBhT9IKVNe5a1DECvOYtY6XO9tpCPCBWpq1rK6z1P7eeap2lD4eYd6Dq+vp
xUzbrXRNyzKJ7Syb7NnA0UtBAEq+pBwkfWB307OTKMpJvu31LwiC4pAgGmggFJCG5qtQZorADx5+
t+q5CB+iyn4Vso208Ba4toZsDiVyBv2BX1yVo/GqNwqV30Kf0BMpzC+SrurqCgQ7BaY7yWX5sadt
PBPZTxm1qOEeWizMr5muEluHe7sEjryQZORA7rHNnOQl6+bgbBdhv2pBBZF6U9hF9QUKfSVpJRmQ
JkCI6iVxuotpTLzEZ7V+scc6pBYKK0QGJSzZlwhlI2LHFeygaDezhz+WhDtFPN17zXh3u558ZBFT
vlPQmx2iMHs0ErLcQ27OiGUn3ictsfJjHONOJ81FjvsOHWsy88uoOVbuY6OXB2nJwTP3joVnnjSo
ld4jSz0/SMuynRbDrJrV1TLZ0qdo47cdIMmlKR88jXvL/NK7OTLds5qo+77AN2PBvQOirGN170At
35pjXK+x/jVZbhU2gjiNcuKnTfUCYlKBAFqG403XIN/QwhJTqgZmal9lGIN4xXlY8HW8wB991XEf
Ha3N32o432mhvBWTBT9ytL5Iq8/m4mRYvb6WZteFi2Mq2bdr7HLBaKzvkNXr7/twLu9zBVtMxL2a
bWvHQBzjHEvB0BgR2OfglWG3s7CyQm4tmh6tNpouOkU+6kesdCAAkNsAvMJDgCb0v/empIq6Wvlf
TTPS3oP/mCvBMtrnsYWhm1lv2dpmF/R000vjW+nFrWvzblI30i09t7FuCZA+7vtkp2HavpLRP65x
iwPglqE33Ou7P+IGtQGNrwz7LFScnrWyHc9Q+KZm32oUSaTsf82/3Do/gE/00G72VPjn5QHahWyJ
kS0QRkfZOT7eIdvB8sPLMGctRnXvrXxUa2lVqpcgrDFuS6RbLxC63I3jWPOXIZ/vrKXcmubaS1c1
0efc9YatW2vxXaFk06ZxzV/9Yr3m6uawxd4cjtHSFGOjOK6fm9yx7qTLgOp2CULjXsY8N8QOSNx2
mqL73ChgXTt80GbHU98KqPwXCs7pqtMH9a2sMjJnimauZbRrDGu5r8KdHdTaW6UaGJo2jnKQ0TKc
eQvP7nw3LpeateQh8DLvUQaz5OClvfv6++N6WIU80k+Z6wXoIg7l5+6Xpw/KWzr5/QMZpe/mIto/
W5gyxmrbbaSpTKYGa7oE8d5qxWenG345luIcKWcr23JM7Y1TDJQeZzNHELrTbJZ7U9mvQuRt2XTi
R4izItnYILA3enc0yOsB9c8gEg2YYJytqIMuFMQje5Pl1PFaTFdaMmmep1EgK/XPYs56NW8F01pv
YbvbJDGWz5OhESl3FohKif+qvahjd9bdXnIL7oTbo12kwfpD9kBO5TCRPTiz8l5Jy1DRu9jLaaJU
/0ygC69Xka4P2QmKW8B4rrrFNg+fTYuH7pM6uuZTl2GGnOmqvivTBty43eTk+b3EOV7bmZOeunbW
LhLdd2UDo2Ad1KCc1045IWZWOJdraN4Chylb6sgSKwckr4qdZ+UFppx8mp25/6Be8n30WhI1Ib7o
KPdcYi/tWP6FvBbVINMPWpe4jxISuEawjfiKePlazmOwHBZCy2GoTXxRl6vIQOfO/mJBub11Sb8W
sjDd+lSmPrdTXO3gDIT8OdX8hEPnsNICtH7DPD1JRBZX1Y7fY3AC4DA/JSoGLuTW8/+fiDCDnRBl
bLgtV+PeVZ1N6mgAW67HyYyio6VoLx/QLtdTfgn7IjeC8xXtIjCW1O6RkDLhkynFjsd++sk2QKNZ
SD/9aiNS3IX/qy0sFNKbvHtlbQq8xyd3j1iZdq5rq9gFRZx94pn9PslGHLY1/V9eDXutzFRMx9ld
bYPKnO+GUnufpCtWdrZgklyZ+shplbuMBPWNo/8nj19b6P/C98dfM6tXCfL8/AKVO55q9cYPS+ut
66FEm4YS/NKRSuYfmTw5AIq7qqzdb66nKKvJC8qXvOdtAQgHdbrUR2LfHYIDNqjOg1wJPhDeI0Gr
nmIAyqcy1L6Xw1Q/Cbs5XboQVLl2iZW3RC1d0pJQ6dI7rKkabmXpmrL8n3zEfRKGyE4SVbkku3pL
0bc59zd1JxZw1845ib7Faescb7mvoeQvbfN0F3j1qbB9fQAAaEdAPq/aHHirJQfMjPda2s/fee9G
OK/3812UmfqjM0BzlYEoiUKI/n7y7DYRuaVaNZC+YEbq43QOsfRLNqBulkNkPtSTHX1u2SloaFCt
2qaIMT83+sd67o/COu0X6mmBMw9p7BfpsavqJaWUdy881ClBJwQ6dX2SwWpACKDKTGcnE6POiQ74
rQMWXQixPH3ds5mhuCZzkePIt44XY6sWuz+aSImO17T1b8p/2lof+q/vwcbQr31XPJ3ALHli/Gin
+VOuQGRy2jC8yCGKlC9VVVj7WxfLqPAyJRqCJ3kBcgY9ADAVauGhU36ziysMZWd1bXZKFkM56e+d
4pft8zgbZlfdzoXmbVBYiZ/lkLU87JIkjk/Okt2RvtQ4WE3QPkljCrT0HA7Wj9ucyRxeHegd4b8J
KgmrQUy6lFL7rEE0fIn0lAoB9BoE0UoWcKZVAnjseEyZavgCD9XAzDbpyPwto+lUQSYxbNQkKHu2
YnfLWi4Dclm4qKyMqNM6vfUzNe6qxRBorPpg1Vqd+ao60bAFJeDcqS5cHr0Iul0WtoAtI/8ezTh9
k8b1tNPHDv5RVycP9gyUbGnJoUgTY9V1VDik6Rixd4LhWK6kKbM0W39UmsS5SFdvhd3erVzw9stF
lDaqsV07Tn43P8+aXb+4akX6ptS3XaBPe3GdzF3r0c+U4Smdk4pK43wQ10m/TcaT1lKwkmaVwtWr
F+na/+ckN4WrNy1lotuknKozrypdW1fo7OOSC/5B3KdRQIuOg57mgOBrvKm9pnmBtG3PKOH8GTs0
fXScUUlcBzglvHShJbFxbJIG8myehIi3KhsV1F6VPwJRdLcx+os72BQ9D1+8UhIXw5C9s3inpAZe
4mltH//kG0mb+mO2U6B5ruywpdL4ZxDf+lQ05EP9zPrPZW+fpdaYdRruqCrZtlaACTjs0w9XvLuR
vfZzaD+WA/KkvpHspNtyi/ic+eG4Fhh8OsX+xm4gO/yepNY6ZqI5BnXaHP85SaLcFNUsmRSZlbZO
1X48hw4Aem1E8BXbE1L5ZfJSL/y8LM+Mg0Gp9amHccyaihBkF1Yahc1/PHUw1g1mwg+FHvH81ot8
Z8Cweut773VQguYn72Zyd9302Rsx+E3qRj+XkYFJLfinTYxf0fflg6nKdQen5IXuZAkcJq/Mtpam
jm9Tn2A8UAHU1scciTwbi5esUfuTjM49CkBmFPgXGa3U4NR4uvskg/a+nMYWme86eWYtfpQQs2qS
+zBGa8tZLj9njXbKfbZsMkU+POxUfV2Z+cF0U+Nb6SOnvphSulb3K6Gw/Fq4OSouvmOcOgX/qRjC
7eZ36DC1zk+fUIesyV9DnVz9cNXfofHQvV9V6YdFJ8/+cNUc7V9dT8pnjCyKnd7myp6sJB7WoFb1
MCrfwFIZZ2zVDYwGh+prlnRkdcMwvUcTJ3vhJn6Q+Nv0cCAMNfq/Tq/t8X26YVqpTJfL+p4D1yqB
Et4Um7wd3zVGRDjEMzoXI8/0RVqN7psGSBZCosqAtdENZxlo7RmS0li0eFBP/AJ7ab8H4siHasLL
h8ky5/cV/vhIHVfSTQAa7vpdzAzq30zFfxWPM9X0yGxR1/vzNBmLYYUVrbmR8UxTgrOczbr+fnbr
+zBbhj0XTYH39xW42U3l5tN94gceNszaVlq3gwVE/h42brlNbWPiCUUsWGF+Q3LqVLAnrSk8cj9N
9x+mxT7CHu5AphmolLyH/RGNGg+liZ00ZUBQ6xjSfxy4vpfzhr2Jl8Iw+rBflU43Mv3d7bJyCXe5
9v9hQIIjnnKjlynnTPeri5KyQipD/SQtOeRqQXl1GZRDMwU9NmmqufljIDfV6iJ9CRc+IKn8gkwU
9di2gGmzksl9gdXK5MaoLS5Vr9vhVv8a7IIy1619i4F5irR0GNfXyUpdNTuY2kjHLFa0sppAPmkx
8VkWFlnO/1JthCQ8ZAEinbniZPB16gbbay31rzN7v0hO5tDvINs2lOnwhRFzmKsFjA81K1Sz8ORU
fabfyfDVTOY6XpfRfQfFGvewVA+B+ucxG88I0wyDzOYZoJZnr/2OXhmqkCgpY9weuq7ygYMs4RKo
k6s8FmO9ssahtXeSXTeVBrVPpA52knEHHT11K6eJVGDPS+L9FpT2NkFh7hQ49tbf00pJkKkxMCuL
PXbDc6u/3poibS3NzIPEqC+cltuoSFvfmld/1ygEtZ6TR0FSs8jdZ6it6Zv7bNtD86ZlTvcct9W+
NOPmjTx8jHW29+U6ptrLFzFV/gwGZ/QTjik1ERJXzGwCA3TCOLJKWkbLkYyLog/9XkbLxOXZ50ws
HZbR3MAEKAz97k5GYZO8IZ/YIzDG4CJBL18sNgrvONfK8C7KJTXYqGuQ24z8ZHttLsJc7xpdy4hT
mu8jZaSBAuUvfe/8U8jrNiKFX7naXy8kIzNZzvXVM0uJYd7jam3q3z3VfZpsGyhM7ZYbY0JXUppw
kszHrLHcQ4wSzcpYmjKgpmoHt/+HNG6hWKG+AV91TtI1zhbmiTYeMxYZvgPQXv9sD65/1q0SAUUj
HoBHkASDmD5ihLz0ofp5VK3yJ+ovawHyqEqunNncIf6yAHjSGfFOp2dzh0SP8Tm3x39KSzMeWrUt
X5dJQ9U2a3tsyxerVDe+OxbfK7DKaw1ht2XxACyPCvFOZ0/6SY3dcIVtj7socBAy2R05U9xc8P9t
nmHqsKtElDKCWb4tqqE/9BOG8w0CSV1Ypp/rXonPcWyHG+mX6QkMmtyJdcSbm0VxORwDZKgt5Naw
vUXMzEnnN9+z7fu+0k+xWmicAPbzBy05aFECvV3St79HfVBlL2j1Jod5GZXgwBoblh4jLV7IYRxD
cXpT6gH+PyfXHobCZun5GDMAlN72qYITSaaMjyRrUkogvgY8GvII+3pYX8kcf+lCdXx0Kz/zVzXo
9NjQ44v0WRWlC+Av55683NbxDZUFzH+qjNdimYnKJ4vb460/5olxgSiJETBlyFu/43ebCSzRjCV7
0CHXlSVmsmsDdu9pPlaov6jzqlkgLX+JWGwUn3x8LG4RmokSuJ6GGsK+WXXpa7QPfhNDhfCZ+IW/
RdtIv7JLb+xQKw5+qFE7HYVEKv1U7idgMXl4H5vFz6jX5+9sXCFQlVXxaAS9chfEirOmjjV/94fh
OCbliP4yBi+GkXq72nLqr64+riRACbGzLqM6PJNqUZ+1IH7oZM8G0gaEdlV1L5pffRepAsjsDUt8
JXsqY8pgvokWXbtoGAzKc+KE+jfdDLxt2Y/eESnz/dXHPjWon1N2GtZITqRfsw4Ivygzky00S9P7
16qzL31mNl+aFgGJjOzOExIbCZg2C5a73tnnWMUupvM8+6rwXI4JGq/FjPYiJeeXfNTrjWIl9i5c
9qMm0mKPlSqqzdUljYd221nWAQ5zF6690Z8vDjIiUBTh/kG3+WvTbfXdwGvmNQEsiiCxP+8BwCTf
cqSkEky4SY+mLK3R/JRubsaQus+3P6KXe5QK64sCAXU9ZPWDaoX4n49+5wHt4KF+bZsmezHMsPrD
DYARB8VWxwnuQbqa0QouywUyNVZWiaKre2/Ss8dgcfsEsvbJ7fjJplqTX7sSve8P7oBCnD/mVCT5
dSZAJ1DVWV70MSlAnGiUrTRvA9KMUIBDI8vTdkPZhA8xi5sVtkVQj3UKBUYGlEmaboVLtpLo0x1e
FMbnzPw5k21483Jta9uB1SAGFGnIvUOfHKcEyAn2OntpWmr/3pcvff4SEjXqVifXtxkW59t2UHy4
V+gLuIllvkgfsqK10rjP0lMPLg/Sgl2iVYSPWt+Hd3DB6pMN3AzJiHL6ZtnxqY2HcN+YVPnemgEF
CV3F9xUQw7RHyDZCA1ZX17MR91/DOnlMs8D8d4yjtR56/g9/7NDnakLzU6WU49a3YZoYjhmt86bF
o9Ms72PVxmWM0kSyCnyjOXtO2L8ErWkdhkot1n4JMno9AB8dQNs/pZndv0D9NDae5cD4C2GjDCE6
IculfLzEV4MPF/JGHojswN3iRjOshRggA1emwWQ728AZ+TXxDr9k3rhGSZ3XVpNBuoT47p8/tGvV
p6xgJ3vpk4NVenhlJdwgeuk/eLPF47SzylNozd8CK5kenb7kgesO2i4k7XSRiGtYzY4lTnMXq1ni
BjvS97Gp4lmsB/3Z6VGpXu5HuQ3l9oxN1jGJnjgk8P9za4I5685Zkz9IxK3fjTV1FYPsvd7ZMjCY
VnKe9IMXaSfy6sGl0hf7yWxRpx1B4FGO1bvhSJ7/JH1y+B/Gzms5bhxa10/EKuZw27nVQcGyHG5Y
Hs8Mc858+vMBlE2Nz96nTrmKRQALaMnqbgJr/SERo/9TyECt8Aoina1iTLleLe4Lh0VDPuoKTm/T
d+FfEHS0QxnppVDECT4jO+/hb0SCNkas+bWfBDsot99C0aIamb640JLkmIzXx58mWtifmnBQXp0p
fczR9X+UQ06D1EGuo84sw1WTers95B6Af9ZSNWisthDlk6OTnYUnN3PKnTKSiXwXFJmnOkQ5Kcew
QcGLZRerfbCroBrfUPw3lguCKfjbKW52x4diOssBv1GN2xrnhoBmjUp9WGLXuUFbHNvcusgCqlqq
pIEcny8eUZF1xvhYZy2oDNVx+Mo1gV3TPUatfpv7vtjI5ow28ynqsBmQzXQErKmMeQ5II9Pulg22
xq/aYiP392xzkadJyQNONsTnpblu8D+0P5wPllu4QbgG69YFy6jkKi9mGk3Nxh0rCkFti+CZbMuh
mScSlc7eNfdV7JhHT0shy+H6d5F2W2EEYwm0T7yRzcGBB4houXPuH9x5nDH2Tsx7nJeBsSlwVAGo
xPNGdgYxIzWn+TvQiuK2mGaPpHY4A5W+g4mb8xwKKeFJ1BLkXSxrCbK93MreWuoDg9sfj2KOTqlu
985UjsMQhAXfdzkmn281yiFHxy+9fSqauDCnO3/KqvPEh/gNg/hc1Knmm2z2DV50oKVeShdRCK/B
E1RMmuy6egyi8LsMgmaPFrp4gRBRuHMB0vngAQfCdqTKb3qDcuw2amoLJkD3RSLrlMEqd33kd6ce
1hmqL/57cx0tar07AQ4NtnlS8TCYvNo+yY1dpF/RVNEfl23dMGjBlg9gfZR7uPeNnNOfrLrrNnJC
L7aDcoCpsZUYfJzE7g8cQLAt56SGRVYVyNSw+z75JHI3jtwxunwrPU7TJbdrvsj6hmos7uU4BXY7
K5uSozQzN/XBJT8CHsGQdubUP/BfKIK9o6YBU/voJPjLGISKl5A/Rf5vDYX2aXkRoyBb7lhYmssf
U/7A66zlB8UYlC/Ln3wuy+X3kFFBb1sUYENz+c3ldEpj0cmzmufU7M4xRCQe2EIGTyriSck7/Bg2
CZS3awHP/pc+ngjkcK/sIsUdtgZYllPkdAbZ1FJBFCxKAyhohlKeG4GLXJvyz5V3jrmMSpzk2pSj
a7DNI/SL67vfO69y0OhoDr5lYq9hWMmhHGb/L3CM7OeAEUEkhz9U22ZzR5k2OuuVG5+Lbqjueuji
VRCb3mvQOkClca87634KFtqGOW4mbnyT0FHfVhO+4dLkJtGiclQ2Z4G9CBxG12ArUJ8hTmL73ViP
CLbXzxwTv8tTT0umAtBGkJ3toay+DfYDdTyebSiADjvZVeK9uTHs2D7rSurutc7piyP8LkxwM8re
HNon5vhwB6ca3xr5xpLvgnTYIVkbv78NcLZxKTzl84e3sQIKmEMZ07Q62IdqAfcc9H0W7qzKSU7J
BBaex7iOrBb7F6TD5oEvzUoHTYNaEoJ43bU29Rtoh/YQgdBfTjNqlAIFJJcOxdSv/NPSjvMuuoMV
J6ELynLpkxPhJl2i6UcmBCyklMVkdF+mDlCpbAGpbp6zoPqSj3F1WeQwnBokmmj6ipaeEYdTAewg
NAO4u3V3mVKqG4kY+BM8APIIPR63M+a9O6BCGtXVqQ0LUOF+jS1JpivqvkfB7iVpfPXFgbCruT3e
IaI1lHyDKYaOkl8BXGTbhnW34ZtaOQcUQV6i3HTuYr0cK/qdMww4euzwTgDgljjqE4cDOGNa/yov
UGAPfax6T7LlmJa+UWJXfZDNYFKtvdlW/l4287rqHmZj5jPshcOr3jTNIR4a80HHFO6R/W+wHUMy
3UDDEjDO9MkLgEV9X0TqsNU0LX5sYhu3FbaZw7mPui+ybw0OFKW7ZzVPc8vmmT4kj8Cqx4dlEvkB
7ZpgeydRRf04mg+FpQQLa0zCg2RzARk19sfR5r/NTjRLNJO3ueGU18TXkvmNeqa2R+GOZ73ik1tB
d0eoGfnOoRSaS+ulEwJNCRibA4CynmcXo4paU+KXt+ag2jfr/qFHdstZck11gq+jDRQ3IDODB8oS
/xaFtnfDokrHwaSiLi5HZGeqKATVCVIYkMIuRjm3Kh8nwtsoHHZAiBRgN713W9eRo6bK1pUnMjpk
xH5YSt5WflttQocMsWzKuVPZnGzFaI7m5MGocxpkIakj2GabnRvL9ne1MFryB/A7AwoLD7rZcmab
xmj5rl++wNO22/KH6u7yky8vauINfCzK8bA8xyIv6Ph6pXobhfmXdxl9jkHWrTS1bAsmNz91AqQk
L5AqSf7Mz2netS9J5RSI7evws0VAQsXuWnW9S0l0Ds/VZCkvVtsmIheU/QwU/WkG3/dmFXl8LBDO
TnPPPSpR29xizsH7KbVNcBiWLZRT+h920z0s39N6jCdyFjZ/NzixwN5ljbBVhU+90Tx2KR+uIVGp
PdgKtvcOqlhVEmNVrGIdnHod+FDLhUJWp+5DRkHi2A2++gwXr8W71cu+D0Z0kyeoFg2LwiQvYung
wsAMflOHttkrScDv5mTTzdW94RSYc32dgefMXX2Y2sxgTwxaXBRMljvZlAN/9JW+raB9xR9oHaiU
2ucvL1aQ8ygq016XXdceSl7WN9PTOiiX0dRBfXCaf8sAY+NMOB53wt147r32mE0DOrj/6e+Dkf2k
DCn8TMgNZq9OHEQ3s0/780yGmi0hJRbZJy8F58GbvEtjz8BycPgmWx/i1hBloJqaqBXaKH8ss65l
BZ6zs/W+IG/HC68DfzS1qTW2naOUu3VADYZoayaZuaMq4YMEiNBRx0cIzQsd1QLdMx/kgLyosBQQ
wpdX2WGJQHnHN0xxqZDLdid7C0+731oqB+gC+3GAAkJFZ9XokHf/u1CHHEb27136Y523TiH1HW3L
EEyqXZVbs+C9HjRohgo6X0Dy99l0zrGSoPk6Q9WLLDO/aLH/Q7Zkf6ir6kFH3m8n++RlztJ2C0xk
AsjKOrIvgzcol8aSL9g4LiCF6WBZvvsAi6C++CWlYH3mMMCxzrxLnysPMA+WIslwsOQIafvoOusq
gNVLZ2F3UsV3syQFsOCLc/XfcezYzQqWfarrAwxov12QyZrvzKdMx4RFjlLKLe66pywzY8Hhj/qb
FlnGri8Ld4dfV3+3bau/o3Y53M3Y/Mdxrfwku0zRvwyKsLTcl7YWLJHrxJ4Nzkkdy69yBc3n30ZO
8in97exsTnbrGkr3hnUKO3pxhtpOSolAiIFlcW6hF5I3/kmbNDAghdqQfjXcrWE8y41kX5hbDsDJ
J3lk8HlTypbfK+7G1AKT/+JRb6ttgOYwZJdh9JZb6vhobMne5baJdX2vejWKxmsUZcbmwtZzOhm9
UWxXGHqX6/0hx1Zha2SAHNYBPcdcKSyrWxt2n3oNvp0sKw6tA81mgrOqhvoinbb2a5XhXZVIW/pl
MVAWEn/3y662HlF4LYG0raXann2vA1UHN7DMv6/9U081BajOuF/7ZIiORg3gHuXb2u+5JIhwLtH4
XAl8LDrzOrJpefLN9vBJzmp3vJWaY17MWTH2fjrOqJSmbyZZxL9FqAD7fAgd/MS6ANF8D0WD7K0s
DFuGBiCrD3wyyv4Nw7240oqrxJpJRBp8muPoVPbtv12mwhZBIs9kv6V6S9Ta9XviClITXXLinGKn
EtZ9uZ9G4KibSRmr86iq99UCBaDxeJMKYrLPS+zq3FkT72bqxMsseSsvVRXV59Ef7rXQFFv7E+wx
LvAAd0qtp+rGL/rwPnPq2rVG2X3sdMWIq5jhKerTv5dohHaEi7IQ5vJb+NxEeECI7mGUIigqJ4hL
66VfNbbBp7U/9rP+UIqswNgFxW1uS9BNSrGdGtLrO9nnJbEw/QSqsG2sKkIVgMClM6t54GyKCVFT
lUmBnqfJUY7LyxCAdId4g546vNzbOvA+26y8Uz74UG+CbRIFyY18c3Ir+3Ck8vu7HbuYjEGQKDat
VyY3OTBaIQwFedt3uZDTgqG1TKxF0JQnebvTxacI6YKzn8IJWpZ05a3SiN/zPy+L7kOdFfVDTyH6
MqlzdummMLvIpryTfWxR0IP6n2LwziB/brTgnlkgGg3i5O26gu5qLvLuZk6xy0awfB60i9o33b1I
4TgOWZr81QAvdRs/+tvKPRsNH7V8pk7SnEnk5kdbL/TXyEn/lhF27l9KPUu+IkWOEg17IJnzGIVe
FbI4+HRxptb/21RFExTG+6hnuO/Bhl33Z5RCdT7DkavHew3U+YOLGNaxzMsBeF5KlS0ygu/q4Nws
i5R01CpbG72xn22ijfiH5+VrhWH5fupS76pPFUCBZb3GqMttrwJUdVNxmorR0JVSu7KPA1WFjoM4
aY4iRqloL7q8IrCpQQnIvlzGyDmkj7BKX8RWLcqT29RrQmVHTVLfgAhUDro4/UR+xdlI3E3oH+4T
P3LfAw3kRk+qPv1kk/8eIuPUotFvUZ8BA7R6cyP75CXmtJq1fX6RrWjWoZ82qb1vW2h1I5iqaxdF
7DeK9owdDKYuv7tkhBzEmCSjLP6Ssec5ZJ5l7uaRPMPW7FD+NLXxuRSsm7HphGECmEqo49+hH+nb
yAmqp6rFS3NQET7wuwbbkihytkEaud9IoSKyF/j/gNbbBcl0zWelxqkbYmpY1OOt6ysUDCWLNUar
KyrzRnzofvXJQHlRBv1Nzl0Zr8vcZZkMIRSxsjqXvNtgl20lDkMiNoakesd/yj5ODA67d/hzoDlW
SMfalHfqx6gPyI41DO27dR35GlGCTGo06PPek0WzETz/mROLzWmDX7hTw21CEvAiW+vvAcp2foDT
/DMyr5GuF29N1UdPZt58yWK3+JKQLz8HAGZ2IGyLL3YzKiBxcwjSotlZTbzROZfcZdMJb2yOYspr
jrJBkxUpPCuyjlKrSZssLCNq+4XvcOXRL7N/ZXcPm/Ew/o5CluhDlDbEH6Lslixw5HnTVx6ANzDJ
72t1RvCv1H9a1tJH9VAaPmZFlZG9Fhiz7swsjI+tV2UokPnhQ5QVLoByRvuucp49TBjlYCC6Urd9
cx1yOGX1TwvM4lgk+XDsYIK/NuYcbHqhXD6NIZozsfYVsnq5n+cqvBZaEAEZa/mPssfpB7SFJRSp
ABRDk9x8nnoTGGjX+GzUxGbMjft0U4m6F2xNwNQh4rlTik+rm6MUXPwboLOIs2r/XCRhuB8H7/1u
/n23jq53SBQNzyOo9v3/R1wxgYLgMXz0M7PUv7hjvKUqNIFlBPutIgGxjdEz+tZr2cuCk/eq4+yM
/b/50HyvFczY9NB3wVUE7lOJ3ju+2dBIsQaI0C1knUJRq42ZCZveFnOOTd0D433s7E9LkbnnhGyZ
XYtqaNJcO69rPiMvdGBnj3HnYHbH3qz1gws87psALbWVF7xGaFPf7Nqn2CX61XTmqT5VFXDaYjgb
2KY8z1N+1YvKejPcSL2iyC4Ehg3y7lMxnNA1BR0smth8wnpRCuMog6dqoEpr49giR4NyfMn7sHuS
g6Z+6PjDvzV9gV2VG74iK61ezX5yC3YC/XnsHR5EuadebcOcO0rkoH3nulaqdldAXpr+DpKx3geq
eirqXD+0Bmy+1MNSCwKYtokSJ3u1NWt8qfJsIwelNA40mB9WQIZVdmkeuMN6DjiBm8GhL5vqa8bR
za376Ts4XLYSvm5dyI00j804cdxy/eBgQDTZLwScMSXJTDL106olIuk5pdVTcv+tL0Ji7JAjhPjw
UTBEBlp9NmyTPjWwz7FAyomLnOenPnsYCqsWp3RsTHfF0Fivhq0pl8FKS0wpLOs1r5v5CbnAk2wp
EV2YTxdRN3+SPWoWv6o4gQIaZ0jXEEtx7LB4kGtpPenIGt/Ag2zKV2rDCLoTVnZUFOPcVvcT5eLV
pCnB0zPjwAV2rsjS+QDdrb4Co3IRThPqQHjninqxGB/dGpVw0SmDYgWOzEEVbdmpd/F7zDJnjcxT
m0TPnBzx1ksuaa/3LRVvbueA9yOgQO2s92V8MpWcphyRFy+3TO+kmbpzUinOh1U3X+B4YDAub6Ek
w+zTeny046w+/zn8IXK5HSJH4fE4TZul7Q/GfEGrYVK28tavsL/AxOucW79tL40hL8JdkdaA3Rod
RT1R8qLKWoaLkaZsy8sSKW/rHuKa2czxRhJtZB+ap25zQLrgFyEigMW9YNA6JZ5P7pR8l0ixP4RD
9Ead5OCCLVtHfw+s8LN1MMzc6ZTG+ffFSlIuLOM8RcfUJWt5H6BmBT6Ibb/aof9J/kxJ9m6T8tlp
upsxauaj2gbWI0y1nORTeV8idCcJDli+T9s1xNUq83FdCrWDLTCLnTVnHOlHPXowyTFsvEnpX53B
SZ/iYj7LQdnVjcXe9ezmuYrn/tULbGRiPIhVcnAasnFfoF9w6EZ1uPc6xDPTFvJhXhLuZakb/9Ti
DvSVZIK4s9JrMEbQfrbBmDuP0mWl94DFDOXkIRSGPpi0Xwm8Ep1F3dNPS4gc2HhZNzy820BMTqid
e8yMpepYnJBQL4LE3cqmYSfjLi6CehlV+/TJtwftuYgU/dksBffG+aXv7IeIPAgpRrMPkTkS+s6y
2c/thBEfxNABsj8620hBh/leSkEvoRP0F4D401c3RKrT0CyfXCRhf6wowvBAmr6uwtKlhgiQEdt8
3lBZzwalupmWYX3C1iuBZE31SNIs+g5hTFRilsFAsClsd3gru7K+yQAZDwYQAK2gZSBhYN69ebgh
yWx9kl3aROLE08JNU7B0KHAWfLanJ6iEJpp6qOj4AokhL6aqOecuif5Zu+Qdeke7xuz8m2zJNUpe
aWs5gn0hVpMDuO85Z6tR/pZdMuz3dGMiMb+8MKLIhVbWC4wZ4Scb/UI4oRKQvOCQVzSzWibVddK/
fEAmrwDnRECdEbRBQd+vs+Myd8U6JxkF2JI3BhApsr5Jfo20WbsUpYciSSrSwpp3SUSXHJdeoF4x
g4OXbQZVtzpY9V88MrTLUizz3fr1j2ZnQCJdRqshf+0MJzmno6E/Nx0snFKA4WVtsax4dzVO9J9m
DW9HlhplsByVpcZaBMu5qBH6L6qGBTLgNgAWFNRQbYii7yKFAvMiNm9qM2rTbrLbnN1xUHGCZ0RB
7H7aLHOyxt+igqvJtMsyJ2NntQ2zGhHgcxkVn2QGKek7CDppEh8WXvXalrkoGSPvcnuqt5y6ovdA
2ZYT5fCauYJGDeBNpo7slOxs6VIMWuSHpByRr1ru1dfc/AGxqEMiBYsGT30RlN6TIWWJTAt3tWUe
WmxngHsPMrUjkzlp0xrwI8vutKZ7qnh87wutmGOnZot3Vxd2J8UU7eb3eKfZtNc1/mwvPMcMETE7
9IxDabFBKlv3ze/wmZWXkGz4XVFc5z7p4WNjavUD1nTooGbA3+4TRit7VyM/LYNln7xrCpKr0Xhc
p8u7Zd0G8RaOivUhqUgqgljhxeRLo0721nvdYzao5hDumrI0MKqzgpKEX1pc+GsVF3m3XirfC9+H
/4ip7ZqRoNeSh16ILIoV1hAjwiRNb9KrfDatD6iudT6palCcPzgjy1ExYJDEOb+DrAVw+/cAznC/
ZqxLKYAi5Az5XER3oDjVOsDBodB8XMmTCN/lLv08V2hEkUe7Ox1a/HOq6i9Y0W21PtQwhsvPIkP7
KiOrhvxgMmfPsgUS50s2lvUyD0MRdMKRkbnIQQygBpR10GyUq3ZW6OzcHlEBOapUCNh7Ahclm7qJ
OnRiorhbyB8oqhC80mtOh6Ipf9x6RnU5dGc0n6L8Ct8JpBFybPGl8w2oBpk//+pwm/EvH1rh4UOQ
5qvxZWkvkZ7PE3eLFVpMjkutto6em9eqHc2rmWLMF1HEKURLUzR+LfDTv25ljA7+Ht3oNtrL5jp5
asqo36ydXlxtARsEF9m1jK7RigrUT/E03v5HZyJJ6WG/dg0dtUc8zu+Xu7XPbGr4TE6KUXSc4/X2
vwbKyWZ/ocCHg5FYaUBo5DwpzYRaf4ewlGWdQ5L8E7IQCb4Mlj0sl9+jvsZjjBoVA7EMBAl6gZF+
5QvCaA6IhTawWorwk2v/pRex9izhuaXW5QcV5uZOjsmLV/5URYBsoA37HiDjA63/bIdke9ud4Ihv
1t+6xYtlZ3YZvnDivwOULaLH63+FDHTFbybvZt3d6OgbPKz9y4y1rQ3Brg6y5GWwXW06eVNfndt8
fu4VwX0zmns61dnXNMMZMNIC7+o4QXt126LeFzNeliVCZD3aOFsD3/Fb6VrWSz/ZnxBwdr5Rag3A
xMzueYDv/wWDqk0zz863rOjGY0alBNwBYTa4Oi/H7KbLNO0BjjQm9SIsKrTvhYX6JHq3JDJ1lI5k
PFTOGKXFZLhhn7ObLDDgvR9dFmrNh9tu9MJtqSCWIzsXaB345vhj6NLLBmjcJ4OqnAwTI8EBHsLB
EEVzRW3/dVXdf9TC2nkhR3Rzva5+bhzUTm+BG/kwaTL7OmegG4B7wZCfxvhTE+XuxvDUYo8x4pw/
qHgLHxZ0Qu9PVL9G44uqbyaIlV9iJ4lRKsLNloSr8cVoK/fQgVQldU0zGIxhY2u4Aw2xRUmNh/t+
ig3BuyelG3Yu1lMxQmDYy7kYuQebpOT/a/JILyDotWmquublzGDfd0b86DlpcIop3TxooWtdwO8l
Rx+suGCZ1DvEN53PCHS0KC7bCtyw3NpBjLbYi/RkTyuN7BcSLjiCyVt5iRu94ozkR7u1T86JHM/Y
VJXbbX2Mop+GRNPvPd9EK1pW3g2qH+4GPCQ52/+C0fZapd8HRKpl1wqZVaY4+hCLNrB5rsAfnKT+
XFDgmOyF03UVrJsioWxndrjsTEjN41rf2+pOjkeVDyQydP79Q+NONtM5zvbZVOPAusJBJPjDQ1Fv
C8a728umvCwxUxcWAhr4o7UbsyeRA5gktPWtL+AbaQVYOuYMLQVK5SX/kua++rR2WEBXpqpXyGgg
hyoVTxF4mLehr07LPFNoogJ0tA962HdwamjKvsxMq0viKJ9kl5wK3/B7ZsbIEmUBqPHQVd4GZOgP
89Q1B9nsdHDWVY8Cg2y6jfbZyPzoSba8FwSXzbfEr7qnTOs+1VanvMXN6D3I9RBLQa0sRFQ/GZ7n
pld/ipuiCJab8f/q+X/EBEPTfo3Ioc1ugAZ/XL3ZAAD3BnT5a2oN+dVNIvBhgLE+N274c/CQ8Tfg
LqMEXv3V5ZTFZ8MPsDXqoRMGs37ymw4F4EJptibazD9K3tlhlXT/RLX/vXbz7m50oK4nl0N47OrZ
Dx/GN+ZOhvWo2Jyi1MgBNIIR4A81sD/74OdRuOrRo3CF+U6d5j+myNyNQMm+2FQXTxYY2WOF2sM3
03qSC9aK6uzNOR/OqHWPn+MQcpt4oVI1AtRP6g4PxGp8tj0g2R4SUa9JMJ5b27BPYWg3mykdOco2
HWifTjH38s8p3xPyr8uh+5DHnXlb/tbivWJFQ4dQ3qif1r46TIK9OVGFV+Vy9e/lrXmm0ONH58V/
aK01xgMsL3fWjrJyuPYvZUYxOkwkWuVo0JmPwK6KXROo5W1Kw3Efp4X56hTY+al6HPydkWHkC8n8
d27Sp6D0um+GbqrbnM3TM7UKkM98RB4620y2iaHpj6blZ5uwN93XAHTPPvbm7JpVWXRF7EbZu6qj
vxZuRRW4qpx/gh0yRtln1E7unkga+iKbOLfoVkUkF/dum5JD9N1MW0ZQVKftyMhOiKGIoHUieaIe
LmVlHoWsz1qamzw7ObejCmuJsttaayvnklLWGidH1hjZxAD2VzFvrfDJkZyC3AbAw7dhbIOtBF9I
GEbGR2g3uXnIZ9SCXZcXJX7hKM89yBiJ5qgSFYymnTzJrjFqmttEUg7HPAczFZ43Jx4/AX4QZXJU
TK2654Wa938rsaJ/NzK932OpGMLGmowneSnhbd70LD/WSMgtXbI/daaHih3eNRJq2rLLNjFSxnsC
6TIxXQ5UXtIe5ZJ8lWEeAg8tGH3H3ZTusCcj3t4QuMqeJqHrP0x+c+jJtW67aMye1oH/xspB1QAc
6GPOspVhWp9DV1SS+YrIouCM2H8XQj1nUMwSUTmlP+Zh35+NZqyeEpeke4ry4IvqaJ/6ofYeaq/R
841TeZAamtHx92qr/rqVAUuvDFhiW5KhFEjjfic7ZVDl+7W1xQq8OKfIvrRhAnxPqyz/Wrqf4FV5
N9zRvNsY4JW7M4S46qTx0M+dEreIeqyG02xUX2WgR3EaCIZYYKzdS1C3EcZ7Ii6dhmhvGfwnyZgZ
IiXPr3x8UKxcPdRQWsUmZfiW9xHaoHH2c0QOC03wPHty0IPAjzSQ25glQoLnbEf7GFGCCd4YwOBD
p4++Ro7ZCUVt74Z17/Dmemgy0M2DHu1wDX07t/Wir35vTbvKG7uzHLV048x7q/rUpZ361Jnx16KI
oq+4dGnH0nGhblsYMb4LMmrRZXCa4LGu9OTq1qO7MzkJ/+jB2klBJgWqG6fiEJ4n3x976Y1XdxFw
3di580vjqxQHX7oBLKwmGMiqlfwx1iqtc/9/zcObYzho7MVxAHSKe2gGj20QueTvxuJu61lxl/3y
7r+DQeaFwIJEiBhANsc9t2LWOnVoMu00juk3J0eJZtBK5NxBR3gCExEaMbZW4g7RVJh5Tejt/hiQ
wdFQdEeskJLNOmNdRfx+1yT7Z+3hDdFrJJnTl7luyzMKasWurP3ijHMjIplJMj+GTa4f56aML+XU
t5dELbvjiC84moeI4Kr8Jp/VGIttd+qHH2Wc37AhEXKybxXmGsGmtpLHMleDHxjT6RsbBPxrb8Jv
AZvMmbje9LqvPS6XRtUf8ZWbdorembs/BhIQ4FAqyKdEimfYkMtEtBvvjQH83tIX9L5xdVFhReFU
f3TUGZuCRKmjk3wl2TkZ2U/wOOUW8DQQNCVKurvPz9Xm5n3pSn0XQY4mLXdxFMzYsdBEEH5CLBod
OLbH6QQ8TIBpNN3/CRRc57tetIaC09z6wMNK4qeRgGWSXXLC+iCMzfSLGyTVUabtQ0P/N9IwG5Yt
EoDsi+XtevlTXCvOm/fKndO+1EIGyMJ6skgj+0dmq2Q9FGt4Nl3XOk6oq57tuXPuAGAbzoBu/XVo
lWfcoXyssn3zHACGypuh/6mgnS0OQNWr7mGA2GNCdVW9Xn/AXgqGSeq3zyTZUWNANPFbkOXIAprG
vzEuAIhvv6T1qN8GaT/RR9rmj2ZThfnRU/WMjAKC6jHp+VMrvtLl93IsTCkbzfwsv+DXr/U1Vg6s
sag9fZattV/GJhE+km6E99JN85FPQh0AX5osnLdOBY1KNh1tjq6NE/wjWxMssE+w11/aWJ1uvZ/3
nwwri48O9HCU5Rns7Xx8iYNlzIULtZ2BfB6V1LAfMQbbrfq4fmPBmJxsb0uNX03hhQhHvzpRH6qx
bl/m/m2ywvaezAFiw6YfnUjb4lMc6oDmRN86YLPh2dRV/d7XirsqN6JTiOP3Zg3mYeH6yXiV0KWu
sGxcfILvC+LpDziTBDY1c8BfLvQX/NMk8VMkIPbsJ/ONrLordqLAxpyTzVTkDkq8ryXAhE8Wdb3X
YMDG1Jtj9SJDRzPxICsomqD76HusYq29/KPYav/m2HP/IFvyAgBGO/k2v9X6J56Ug9dMAQoCFk+P
8wdAIjhUWLQaYK4FtRgmKGdtDAFTlFhGzRmd+EyG0sGIY5gfKjNTty5ikEd0IfAOclAUzrR6fILR
3b6opRk9tE7ApypRaXqT+Vj6qGFELYCrFRgnP6mz/BxbbVMdqG4M2Jf8/lwv21c5JGdaGpLViQVV
UBSN1bn7d7Ta4SorxMjW1vvYNYulwFwnRXKBXgspS9Sb6wLxK82/FKmdPFMC2nW4oYEKclJ/l+Uh
kKXf2NgVJZtOL2OhWzcJmSWxFB57qTPGVtbQIHOlwpJEkn2zq+638yfZoaRqsu3cBplbMe5HEfsb
Ea6j7gTlXRSixWPJEZeqdXM0LvdpMlo3cyp4ZskueUnxcBb9shHg47xAB2qPT1MZTJf1MvclxLHY
GC9F3RUV1EHa9lAj2l0WDzJOdq0z5J03qlSSyvvQGNGlc8IKHCji4x2IKSxh8vBrmGffAYcN/D+/
06dMp34ZzWz4FrqCgecHyctYT9Oh10LE5dsuurRef2or09xgco7YkLikkGbuSu/4hzoqtWVA9snR
wnKne4fzUIQn8052tZ5FZoxK/LEwvfwENQiLLaupnwvfxOl4oG69lE5kO6nLX+24HvIH2XYqEFTb
TMTLdiNYSpXZ4zTSBNVhUimhmFbvf2vcEjFP9BjjtH/wqCB8HxuhS4Jc9tNYzBo+dhgqK+YcPf13
0iiUH8WkjJze91lM8v6HSSPq3FglxC3KpGTAa13R72TqtlWJ/4mq56TtYw6RiDAEN4hLnAnFpfNS
ANt2kJzWvgB4IoJF9bCTfXIBC4rWubdgdVfiPCn7tFxYjDoUERosFCDScpF38hJkBpaNdsUTQ1Pf
B7QxUIEz/GqSUxTKw4NwemGuHJAh6yqllaWb1gTYufb9sUrZDAiLlC08/18Lr4s4weBCo72uPXKd
9WetaiU5R8b89Ed/MnD4n8s4PlfiL2raApQC12X5e7v++LFpcJgZhrq7y9hO/2cyhvQZUGL/UEKA
3Sx+mb6NZl1k9g7cSfw2bX2snwxl3C7+lwOcwsNgNs5uNdCEyvWAUGJ55zCtvnCWORtFap0XiIQE
TywIjGpXIEW0ICvqoSZV4GmnWYvQmMo8bRNrrY6VbDvd18s8GNO9cPaVV0R3GSrHZPcMVugYV5BF
1vgI60MdwDnLRV4GPkbMX4flCmN4kMut3fKu0OqPy/3xYuuSoPKf+EzED0tlKXY956xExssf1SlZ
iwIM+pLKAFHdWstTXWIq+yD0su1azlpHl2rV2palsUhEG52v7OULyVGn3iL67T8ptv+XnQ7aw1Jr
E/KjlMB/yi5Z0pMX0dU2GDAtFToENJbmCuiGNqw42lMW5MHjrDjhZ3PgdEql3/k/pJ3XkttK0q2f
CBHw5pae7GY322/pBiGzBY+Cd0//fyhqhN490sScMzeI8gRhClWZK9e6iTQRvSQVws4GETJHWevE
U7kN4srcySzK7Ph+Bs3ayMbahCNbcSqxlrU9AWRAsHhcg3moruoVcBcW7mRyZZhqT4X1WVZdB0NR
xZv45shcadaP8qxSDTQ7Bsq3gaeLIJ4y/G4avQpaY86iYRvdXpPIM5GEufBWpuCijG4hA2mwYwOY
FNZXLTTsE+HEPw/GnLWmtswB4FKoeooN1atb/Mz3VVD9e1I2vfaSA/w2v/ySbKMBTVlD+9xhhPjX
KTjyh2XecUYVKchq1Sh+cJvU+Kw9cwhvl2w0lxXTmBAMqA+XTuvd/YcmOB3TenVtI4eQfZzBiFFj
QRpkHlp2kZUfhpZlS4Vsh6Xoa2K4xm4pLzDW1tezLLJu2rlaBocoSJpTjBDiSaZ+l/1fyj6M/J+H
Cv90Gmkd+slqOcH/PEyS9XxPftfmj2fj6QVRp+N4kb2uP3cdhjCAf/z0+7rfDffxVN+3f1cnu15/
4V2p/PXrL6IiRmSvLPi3c/rvf/f9r8thZNc6adEzWMZeapayj2f1fqT/4fezFNDDxxv0Lv/uZ98l
5Wn9Pl/pE/OV45dsSaP8VMwHmeotK/uY/V0T2W7Gk51k6o99lyZLuw+/9seh/ou+H4ZaznT5tT8O
/6Hvf/Fr/+9D/fG6tIryAEE3pOfzpf/j2S4V//PZKqipJEQq/ONO/xd/+o/XFHU/LGD/7TVZhlmu
ye/6/n9ejz8O9cdf++31WM5yufJ/HPqPTZaKD5d7GcqGkyxKAkhdWmTv3NXIAuJuZPe8tvoa7VFw
5RqwQwrDGR3TtYTbJyLztrKhLFtq+y4m1mGuXSquI4BkpcawQNzOw0DW/HNAmQ1g6llDtYeaxFSg
WFFXm9IY1LMS5MNtIgIF+gln/OTi4G7ySH/xEBgGPqca99188CLbvY1TB+Z7cvIQEcbOpj8b93kQ
z6xKtWJfewQjYLbEbLVra9lQdsEGgVdSFKdlAFvpg3uonD+M6xkTDGopOqD+4AWvda3Zq7yf2puy
N8JXXMAl/uTcvo2HMny13fEbbM1oCs25PIbMgbDDe5kDBw9zIAFFMlcYExYoOIPkqEH6pPZetBLw
E+yKqpyFpiDDOr1Lmn5Q6esB+NDP0m5JyraYP2rI5GIIYyJwhYDDLXiaYZnYuLav7P2/Arc1XjPE
nPELFU+dmgRvQ+O6pzCM0YGvDIiMfLbXxpA1O1lbF0O3jhJFO8lafYheBhxqF9u3wV/g1NRmd6iA
4nWVgW7/QmDbN8iXtMdQjWFRD6NZCyHvvzj5sMY1Ee2zCg0s3xj6ewcG23tEGE5Rl5s3nlro0dZQ
oBaAauZuaVFADHNXa19kiU0DGzrnzrtpGgRR53GKbuYRxtR9QNLDO2OYfPWBQaAqpfbPPsRAioie
HSwPiNzdYmxwdiai5/e2Z4Lda+DRmzDIOKGwXxA60yFr7DMEAsnaNuZoaKIAFc3ZMnT9PbBzfQO1
vPViW8hkItDi/6yFV3I/BUlOUBCNjQEe3QwU7lY2zkdiZaBQsn7WjlO5i7sh2snG+UT4gAZDy042
Nk3T2MJioF9rgaG2W83rAihhVUZWtXSbQgGyl42FKL2NOaraXv4FA6MWekpKcJAjp7pXb9g21wfZ
1zTAZovOMg62gmqXVYZY/DlddJu6/LbAnvDm2ai2uGwzpzxRnjzFQiJxLg7N4hybAz7baYrfjL6O
DlZSpltZG6pIzSuwzx9lLRR634m28e9MUfRnr/Hv1G6IN46r+QiAK9VzS7DmwTV6iHfmrDAa7S7P
3IsyjNWz0Vb1czdm6yAWyWNcKa8mULMbwtSmvSkSse4ac0CJrkeWvMv7U+LZOZJj2Te4AJPHBpj4
PpvB86leELUXjX28A+MPz4pnaW9dAjfSpGfVrcy2holsA59Ec9bQ8UfxLIglLRwA3kWtiGdLTWAM
hQThlCZEZvG++LtSDDbQP+NuTCsTLiLdfDDA+B47G3IlWRYSYvzgqEG3KwM4umWZPIgMPqom8TAI
zX1lO73EKo9zPIXIlqFkhV5593XXqbeRF4ezwtnjZPRQW2hEXSTOSW8jHmffHjAue4KjA9v/jTzI
qohX95pt1OzLWCNLFgJMiibEE624DJ+AaLP7c+r2NR0Erg9ELz+LVnyCZgmintFCgacWzbYJzHGH
Z6Ekaua0HPSkrtGvngsbv/5Z42OnXiUt/HGDIaq7oPvehl1yRtX901B52d6uYE6bIt8EAapvQmh4
NFe/RfBxusTWsIlaOz2kY13tHdEED2z9rbWuFOZFpOpdTtzpJgSXve9S+1SZNWG24CTWRlJPh9YV
p9RsnAe7spwHJQHOrE/YfWWZJkyoMJlyVnU4xg+a5uxjeAbPGRd46FP/CIekAh0eh8oMyr3iBNkK
FgXl7Fh2txvitl6Bumoa+LaJUbkmhcDLXHRdsm1gBrlt52gXmZJtXGzE20bNk3UXYk/SAD3kvXmf
5ZF6kSWYGGZBk9ABDUcDWVF56gAJIezSssx0tAT3XI54xewRH8xvObKQd4vsvd2gKxaBednIMnnI
cy+/GM4LuurJvYsb65Ib6xyR8Gc3MZ9j6BDuyrSpXvoZBmoRkHZW6qB6gUuPSG9igKAMYnPui0A8
eFolHth27MdYsc8ulAZgAaBT5KV7nAkgHwtn0jdOoSqbcPYGTsWQH5MADIYZRu1M97sCSlht/cq1
124Q9DduE5/ScnAfWtcbiJYI9a1fR+mnTkn+akqlfwjHiksJcSle0CpbaYqCxyg3Rhgpxy9m77d7
C7DMIz7g0FQ3XTDZf7uKfUG+B/qNbPYYVgY09ro5HFMXE4TZxPmTLAPbde70EjbEgm9gmoj8YETl
dKuOirnHLRJ7IViOzDIubSXEBm7E6NWp+3qFUl0Ncqc+d05vrCpX73GEjM6tPKg1GoFLVqZM4WQH
rNJPedlCgy7LOmt2/NnGsEkNy9mNqJKtCageb0cXre/A01GEdLT0LzSZ1l6i5GsIbZ1DUtraC9pj
8aY3INQITMV68FNljUjUdOrs+QpVqMFtSyXNVkobv4zhbKXGvatXw/DDGpsvht3qbyLwwNs1aXSA
tiXf2QCG7eEeKdThPmT9dTSbZkBQPdQ2okiMtQ17/dnIKv801hDWT/otRL6QobjFU6Sa206pwS2M
9mezM9Jba8JS6QfIDjmiyM8DQYrbvuunN6VBzkHb8yXRlVWeG97F2STWYF9kmqhY71Ja2kUogw2O
llzgV7SJTW8FotjcL2Vj5RTbQKu1jewlK7R4Ug+DBrvlUgZDXrEh7PFTobJTLgBmvfhp+ncatdrf
lletJtHWuD97b0UoSv7YRpCcDp6K1ruOJU50CiF8iYeSap5/yhHvLLzYvHR4Qy5u6vw9ulr+qWm1
YKubXX80qw7vQdEwnfmCgN4uf2wcy3yuWhdsFeg3p3Obu4ZlBaTboOmsPiLePGnERtbmPmrm4VTq
e6Vv0rNeDtaqA7pZm1Bs2t1J05r6kkIg9DwJojbtyBrAJjnuIezLYOuCCNkMamPfD/BI7tUpFqgU
ezYqbQQZNUN90Ppa7J1SZA8hoYWQueXBtyywT2XetW9JWmHLy8z+qObZ+Oj2TI+yhRqND1bQey9q
2CD6QlDRIdKK4Blq4K+pB62ek3XjHZLz8Tat2/hGs2r7oXEdVpuQ2H3N6v5vz+ydxw5NGFaTkJBX
ql1+yYudg0LaSkPJ8Nnox3Pg9dpfmpVrm3EyrDNPvbiBOinfuXkEcD6EMi8QSF0VYlhntZN8zQnp
mZkV6osbw8bhDNVNkTYCY37c7opOqx/t0Cggm2qcT2NoX6Y6JFAgs8+ancU/Jqv+SuSX/jY5brDp
cf1cYh39eadW1D2MbRBoRPA0hjhflDYhmN3QgJ8Z1R2s5cWPzpjp6VUo1EYLlqoie9LUyv7bSqyt
4xjaF+H15RrFqOxBteP4oFpOeSyEnm7bok3Wjc+DqreWeZgjkC5R1RrrRstrpKQGwBGA01jywVCb
Vp+4l9EmCrwGDeyqOrYdo4E1JEigskpe+ocEirFnoh8d6A8iCOHKRmw1uCDudTH6sPkL9zbIiXPM
uHOnnMB4JtwSlGkfXOCuBq6usVuKUbe+LxNr3HkR9PGBb1f70q+Cs6MX2QGBd+/GE0l8tMPQPZVF
9MO2oY1RB+V2xrrCpqBD/F6UR5mT5fLQzy2WZm1of0kSo9svRUuzMOjarZcMfGRrx3rO9HxdTln/
mM85tCe/GKE+nnurRcgq1Ku1AQzsKLPuqN7gzvs66WZ2h7ZbcUEDJVi3os72MpsqbXFJdfCttomJ
fW4hi2QlHn0wg0rrA0pISzDGEBLlUdBtyrFvVkltuLd91PUvnfk0tHH9gwC8NR8kwCTRJ024koUL
+gg8eJcpbr7mvQY2yjO+t7BnO1kD13Vs3Wf1eBF96J2C/s4iMH+txvajcAPEBfELuusOcfkZ9gZe
OZtLr0k+FeM6C6Zih9Zpe7QM4AVicMtX3fHgvTBA5sqsN+TddqjZM4e6M6wcVhUPOkEWDy6BdatO
s8bjUiam5Gs7OM5pGv3+QZYnZvhg2ZUgOoOP9LofnEMKw+BZVqK9+x263gxobQ7xfF93rynEIKcB
psM1Csc1O/j4pe9SVNr98cV3RL5xw/qzhEbCcKZB1qQgIyHz8gBAjcIiDPZFaCBKTxNZLrGWyDa6
R81rz6XahjeGAlpb8Zl7WdUMK0vv+junyJVHf7TveaezT6KF+Re5G+Auc9Zrva3PqlSYt4qdRaym
4mE8TlHwiJRFfht6f4ssjm+62MxvB6u6aHFRn/NAc9A41YhV19QXtfLS+1ZUz4UNZUjvFpepL/7q
nFE7C0toZ4JfrW2sKNW6DcL4wU+Mx6JUtZt+zslDPKb8P7c7SbiVi5wZUtwzjqtI25Ol6QjSWoK4
hdThfiJJ7Fi88U3SXypk679qhRutAoQ/7nO//auNDHs35u3AM5Cab2Nao6c4eje+FeXbsvRPppkM
h4Sdw42wLGdfNwjIDQm2AAf/UZG5zibosoPXeA+xEN4PID6dahFyGPTEXBBc+W1wDXbWwIDebCIB
1x0+pr3N74AMgRNX8832q5nbb0oFRRdU+6u8EFDlBuiF6Fo7fXF89b5mgnx0PR9qKYsv7Ap2XyCe
YxmsOzERuyswKs5ME1vFtWsgGiNKdIZa3QTCxy0ald5fk4Eirr7LRdT9ULp+m7P/DFaK+GKm98Rp
Wzfy0A+RfYNONRNRXD4MPRTmU9OHa53okm9JZmwSf9Q/BXZxtuGZZ+8F0T0x//5+Sl37DRgMAdhd
9cUuHHbqGpK5ZTsaj2NZfSVw1D+wltMOoahXqd9F31G46FddVAS7SI+4nm3ZPQ1D9TmNKkCkIC2f
/ElX4J9C+pe55khMjH9Aa0rcIcRabMHFQCFWxxdDLeEH0MPxzciAKHpG7X1qy+p7A+7naxZ3D9Hk
EMdUZvqdGiFf45WRctfZTQYVW/pdJI31yYiiis22750SdAQuThg+u3ASo9CnvVahrd0D73uVubIv
axYfabMqdDF7FKv7BUsUqZChRnUe78aMVbM6ok6VhepzYQ7uSo285qZFvGPT5L6FSo3wd3lNCIdA
yG4D49ewm920RzG7OL3vA9LJD7Be+pbh3InA9lYJtqydlzssWpiq6/ul0JqzftjaG9yixcqG0g/5
MVj0CJxCfbqFurcDvqaW/WeQo/YXMBfXxFzyq0o4k/XPNmoy2F8cGsNHM6zRbMjvBn0IV7xvAuyI
7Vyy0vzWt375SVXjcBvo9XCUUlYE6dsVTGYrswvNDX8BC48BOgqh684/hkgT3FcDAUKQ94VfQ3aF
Yiy9F9uzS8LezWxfRq73lnlE3NdV9BUDmrlGV6s7V0RuVNVGMg5LGmKZkizEitHbt7l4/VC8NGXx
tIYjDYr7Llp54aznoQeYaLqx3g6zaLmbORGPZpoex0TNLnpW5pckslDbTcovsgU73Dn0PXRBKxKe
mO8CIyA+A+Ggi1/qGsbLqdyHuTc++WWFdP1MWzagKqhno/jKQpMgUazn/STeRg8Dl+dE2N2coHhL
9Cze+EFhHmWtqbavSt2w/YzS+DXtH2Spr5flXeLCMey3AtwHlBvN0WtArRFFm2+6zCA4ZebQJAzD
/Aaqk4Ugt3RU+HApvpLuOVHxKA+VYe7HLtbuZC7Xo3qHhPQhDZED8yybRxHxvc96cFCUsPkyWTrw
M0PTjlboe89F0t1Ddt58Ab02rAlu6c/uGDi305hFm8Btkk+OCHYS2KxrxFhpAIVQ8TMc3i7oaf/Z
YrJ4RPtIWCeCD190JdJviJ00NsKow6+p8kZAQP/ZMCNlSwCqfYTeMd9WUWutKsIn2azl1rpDxvpJ
QIP4MEILayqN9dQ6DUt6o/5iCAtAoF6V20zJCXLmX65Gg0CfIlUL1gIufF0yyLdO6l1ZhycNhoS7
yfPq18IOb4CkDA9s1ZvXzLzPg7x8cTByPvGGEVRBqa0n/v3kj09FzlUI7LTb6MFQIjqvZsWq0RSx
79zSukGbOSf+EwkoolEe5UHzoKqoY2iyWBt2ydolVHMTlEO6syfEMWWbsnfBNarwfM3d+lFrL/Mg
YYd8OxqWSDD8iseyVACRk9sGXCJitOQBVF188hPv01WSo7XvFRELwpFDLrliRW9R4iOVAWHrmyzL
dTStP6RkbS7s9+0UQZyPcPOVPip/RVK10ajMG8Xr43vgmBa2yyTehkRS7IyZtGDq4/A8twWhEa8L
vU92loz2WNYsMjjESVmARbXprmWFouqYCljKKcMGdF73KFMOlt1ryvuV+l0tjMlnR74iXaCydHRW
NtyE37Mco53qJ/YTvN3ZfizYwBW2ieLtBCmGM0Xi69yWiHOTfeGs0KEQAmO0JhhzwwBx3drTPfTD
PfMqrEa9BY2VOVdU/6yQPfRIvY+7+DV0GkBFUWy8RHCH7WW2znT9hf2Ovi8F3nTiBTcT6tUnBQzt
RWnCYi0KLf6e/m0VhvnNInoCNXm2Hc0U6acIZN7OdQz11U+mRyWArsnw+5d8YrqoG7OD16Wtt37m
vkSl6hRESIZImiuqkZzzPA7vjLSo77k37VGpgs+d6pOTRfMhYKtwjNzosyzKwrI4hCbqAjyXvJhB
8Q25guicaJF5o+eixVZ56e12OEcy1JaQtOGM5g150CMniHztjJdtHyKcBZEbtvSKiNq11rBB3DF5
TKcRtGQ3B4xEOiTQZuGVT44WdXs9QCEoI3j/Es+gOnckvKhXxhzSAiZvwgT1l0LvnE2fm9peKqGN
UBZvVAddbql1JmuHubE6N67mxnUNRF5PhujeE359qQP9MDg1RCcz42k2+GjBpulDVEFnyhM7a1aV
zklWgnoGjlvjOZC1Te/lp6kuYNmau3odXhwYate13xkvWaekuyatUxQ7uOsQL2a7KaiKrbDSFSqZ
zFdea90Qa4lC5pyVc5iqBDu4uPuLLMqCrt4koctD6szcM4LQIFWL6we1Mzd87PS7hUlvLgqC1Lgr
HK+/JEGyVm0iSzHV5M8Da7WH2ED6VqKOjdR/VRpXPZsz7tjkAdwUtRHuZXawo+QkuyoDzHM50bWr
kAgirMVTcqsaJuzCSz4zmmkDHgf6g7l6qYiMrCBgBBpt1UGro47j8cbCgPZiaUzCcCJjuzAyBFBx
eBZOEX6fgh+aI5S/U4IHjVxBIq5pwMQaQXU2xii4SR2QWFYdFk+ZSHCSTnbwve5/NHUB792/+pjZ
lG3R9K7OaiWMY5Q8dL5XPbCtK9bowtT760wv85oHIq6Zqz3TGViWTMPGqMdso5p2tJMIVHnAaQe9
Uq3+LJPYUtmuB3W1m+bbIdv5gq2lbtQWLxi+07WigAXN/UY8Byb4U5mKfqWWWqXHK2HGKqZVYuma
vnXvC0t4rJ6C7mtqOhgTav01boifmtpIsIS2q5e28jG502BwENKDIzB4GJJeYBlCF2+0IoPP3k42
MH19hBkuV06m8zzOstpEgePgMI5oGWbXjCzGNxEfDGHiZJpbLU0b03RXcVSke1kBTz6qfSm6mIXh
IB6iPMr1qrzQ3E73xugIS52vqyyXRVHtPF4vvcxatJCV5iwJ7vmNc+MT1ZAYzq1cC0WeGZ58T/PW
Mqs7tdjWEBkc5CLIGNCQNkdiQGWt2/7IzEB70Upvuoyt9ZSlSnfMvYjI77SHdYyoAoG1Hc1g/1cq
a1QcL5VxI8vlYWkms1mcQIBU5+V6qYASMt0b0ZSuJBFu0PrdGQfn6iqIKsskJy7fygj/N1THsmyp
cEOMbTaI+fVShtFWPfZx/EXA66l5K7Vx780G64qEokuEugSsRwTqndCLvJNFslKWy1RPaAX0PYSB
vKN//tVDNsl0ERqrpXU5t5ZjGV2+q+bwNcm7OPhpeTKgi14oHWV5IvW54F4D/000G7hPgLIYd7/D
LzDtBzRa960ZDG9mO+2vZkkg5+sgSqxz3lbmnWO0oNoLDR0jJ7idQJG9quEUH7yJwECz83YskNSb
qBXuIR979Ubpgn9LsYV2D79rF1jBbSO/1SNUU8MDi284e8StIuBDkgsSZ/ZL+NboH+WCxI4K8xD4
Wr2Wtb3iwD7nDfeIb7lwmfGtYDlJUPyclZ8OQghb9phk5YdlyONuXdfILBhpGM0hKMD/FWSX4XKL
b+VPWJGq7FKPuUXWGl6ZXiI125tFYN5bOMOuDKijeQ6bWrv9SYBKVgHjcCsr9RQK8BGOtT2Wgvqx
9RqCq1IvhE2NLAxOzaNIHnDsVQ+yJGma+XsOu72sU7IMolrPhmouRRU4NT/V+PDFttPnTYibBUcZ
9J/bk7LTorwlIhUHiZP4MIk3pvEmohAWtKh7LlWDAHOre2v80nhz+plgMDXibdDSqqqaFotib5Rf
r590TOsqFAdR6z9ci3PDuM9Kffxcsk3d+JlX3kwt8tdhGV9UYd2UP3lc05m/wJq8/E7zW2VfOqO9
i3ECf3bRgezRmLaHwthl4+1V3TDuUIdpITaLq8y69YhQ3Yg49l6ECetRywmgEP4siZVQisIXYsbX
3Fwnc7rVGC+/WkqSpSX3rzpds0wkYiARkgpMxmgP6yFDSLM0bQQoW+HctRWkVjPTuDz0rFZ/tiCC
E4lK+H/a2ry2kJ2WMWQHR4G+59cYY2Ial0HHe6gRLkDAUHJSYk17rqJ62vrKkO8wgGiwRYzlEWhI
vZa1djEkd13nv4QJbVX0EZ81ZyurZPOmKu7Vzknvr601uGkMuJpPqr8OwpmXCL3FVeMM6cGR9oXS
IjRWa9V6Z80BeMZ8KGc26z50hxsWVGuZK2cK62tqrpTNsOMNNwTR/2wxlydl1K6iHCncMSrcdRmW
sNGrSO11DoCB0a2+QCs3na0gVw9j7z23Y6qeZZFDtMKwscLYg2ovtphvRkJXym42GBQPqMOMhCoW
qpqd5QswjUK5ZYX1IJ9/WQTjG9ylOn6f5aX5TSfcItd3SLbykLzc+urQbPUc0+z6P3UI/al+XH5l
+eVfnZxEdIe6ZALqsrw4mUSCnmq7K04ya6g6ktN5VK9xJ5iINQ8sEOsx39o8eRsL9bRtEcIkgqF2
LQivzLY9b+DKqY3uoA+D7mCMjKY7xfv7mjPMMbt1++6oYoTbBXrG6c9fdPn1lh9/K9KyVZlVXOxf
FUPft3cdE4ZsYaYQKEW2F+9afFuXYRiCHQ+btp5UvBrVmIUXWTEa1gWV1uhGG73oTmT43bsxurh1
rBw9FULEyGB5PMxlNd58zcu8dQcDz7rUa+Ge4FbA95aJZheo8MluYsNXz9kcQhKJ+MZhEQGVg5Gv
rIC9+iZVS+O2VqH9JVrN7xDj6z8JpqZbk+DjjR2k+I8LCHzwIThYcJPyTh4UBCivqabR905AjKE+
usOaSOzqbswtLCqhT4hMVEAU6bCd2xC8Vd01AZo5BCNBYt0p0yYcqvJJr0tknn21eFF0I14Hplm9
CYudIAvd5pykUbgOG4QZYmBvQD9aHmRzRPLdhd4TwxHOJP/ziGDQpje14lUpUFMo62++5U8XozHV
vQtRxg5Im7tyJ7M9J57zlNgEENdDUexzTESbvE7WYSBGYiY5JJk27NQI0XNZhvDU8Jj5w3MqYhWf
FDKrJYG4kRKDNVSbqr5nbV8EsZNvkX9ot5GrJJtSMdht+lF8PYSVtxuczr8dfbTPLQ99LhUW9ZM8
pACI4evMxDkg7m+jttkAE4/lvZaYQlZaUmVnPcj911jL9hCtBkQ2MgX7XriRrQITy0pHtOPKEIg/
Btogjp0YxbXWJGAHFaZ4YPnAGFWiuSunH8pVpqf62tGy/BRAVn+Cb+pnaimTFbGYg7NltaMDpQPD
RHN5kC2XjkvZ0kSmoNbPgSQ647bVu8+jMdiY2iJGEaX9zyReKE7FjUDXTjN6WuZlU5mSZcrYEOj7
Qshxs9e9qDh55dAd7aZ4NnxP3y2nHyXhsK5GeKkaAQhxUG5MfZb4Ar5w6megvzFDwe3J+i40uwC8
EVorzwqUNZNFM88YzamsXYx8Sz6ubSgp8jw79kAdMPOiIFip+LBleIActJ/0uP5Lm4fGE4fXuAGD
ciq08a7Gow+8tNxWZthCutbGBydmXRcLsB9ra8qJGbCDgshfpAXy6x2Rl05eYnm4NvIbnVtyTcti
2X5pyr7QPgwKqmFJl2eHesYpj5qVZQd5AQVTa0NYJTegb3H6Imo6X3Y4InJUrXKjvIzGuY9afARz
+XL55c2UZddbtFQvNUuZTC0HeV+W7Id2baRyz5vQ9g8mtAxoWODO5wYvzRT5VMh8C6povJ50CvJz
XOPZKWGlSTswrJzxcljOXZYFbev+7Cjz8sosrWXqQ5cP2Xd/fOmndRUnjxwhO9dkeI5Nw5228glo
HD2d1h1x/RtoNbBCNdaQbuXtwtidn5YbvWRl2XJHl6yiFADSlhsuaz7281xvkxeETEWBLsDVqIWK
i7UR0H9wqPDR8TxnSj2tZQEzUfMzaWZAm1FmeR47zIKDOFnM3acK9z0P55yUB5Rny/f5LIISum2g
I5X3Z7lc717za/J6dfPK3naev3X0b6PLYr8L+GrPh3i+Hsb8O7/L/q5M9pAVstuSlWVYxH4OpfY4
h1Wl/9El3u31TZXvpDy080QgU44M2pF5+SL/rs3vyqCS4LYsNR9/QdbIYa+/MGZgA6syXoO0wwo0
/+3lnsqXWN7YD2VLVqY+dPtd2R+HWob/0C30nBKTTdCtonmOjFQ0J38m53w3P0FyznxXU7CpTuG2
oGrMMpKyq8xfB5Ej/eo+ArdAze1XoUzpXTnt6zY9yMFLGEM3k7FVoLu8vs/yNZVT1/JR+FC2vMlL
u9+VCW2O3JCPomy4DCPLluwyjHykl6xMXd/4pfDDTy3D/O6XOk2HMTB4SY0GNub5a3qd/T4mZd93
hdcv8cdS2eBdK5lcGoVR2U3XibyXc+y735KtPo7Kyis/dv63ZdKwZlDYkk3miUXOLrJMZmXqv20n
+8puiZluplivD9dpdTn167Quz+/fkvJ+RHIml8kAqBMAni/LhZCfGvlstxrKP0ZH8LsaBDzMcgpL
cag1N3KSkPkM2OIMoPw1xZUojbTNyzK1yrF+O93OH+rlRZNNPrRb3jFZEQeegn97VK8f+Q/v8Ye+
fqZgxVJP15O3829joYrjvHif1pCHwGjX47jQp3RnYmghjYr9vxZr75YHoVxgyBNZDvKsnSBGVdzY
2jg3dvJiLDO/zH4o0+VVBL0mF2d1GKpb+c7mMukCjz6YWL/2ymB+HgG2T2u52kJFSCHcb37rZXPf
a5/7EFbVqHbfrUGvZy/vY91pys+lZioXoNd7KhegMnl9mJc7XSPLq/itfZAPDWR96UaZ8hHy0F9X
RP7j662Uhe/yv24jeD6jmobj8jBdn7Ffa145vPzZ5WmVKVkma3+XlWW/GyrVaxPalI057+3lycmm
TSL+CkDDsmcoN9fp1ijZ4UEs4IHiZQuXdOMK+pS/23l1J2cimUI14n1WhFm2tTPtR2Do5SlpsUKC
zCtPPoyaBz/C0nDuShf2nRAfjKZMcCZ05eHdJ41VMV+35SspP42DiJNp3QtBkCt+hBXog2/LhZEp
eagt0P9G3uxq/b6Nid5fvtEKQOYdSMU72VAZLG2Dbi/7IMKpGXr+KqegCg81oU4wcoE1RighiuzH
svYIJR/KvZxzpiplKSOIIN92XDL59Mo327NaPkaTbbPPb4NPCqx1SHAW2aqta2sjm2g13P7QIPIB
vh7Mit9vBm0jr6Q8sBaCO8M5yrOUd+Y6VY0I5MKa5z7JsjKOvBUmlottjd9DomqO9PtwY9JeyfCJ
f5eveCrCrRZ3DSfirdVBP8nXpPLaQ9JiIpqm4YaFUoZVTkd9U3zli5FsMTfCJj/f7uX8FHDPW0gu
vqCH9AK4Q9nWSEZM6wYZimOsYq5DEyxdQWX7afA8Y2vVY3lioWdueQD+kif/bld3XVi/K72+anK5
vTzffe2WM1QCy8KvNdtyFTUnwTPSNAf5el0v2by3lM+2HOTDHHR9v2Xhhy6Fgts2LKBHZC8+IvaE
5I1cmPr5TpiwQ6OOhe8QcSkmeaK/VlnvtrtxKB7MzsQOBEqUsP2D1WcPOM5WGlw2WeDf2nGyzqbm
wc4uIvKcrfzVBErP2eO4gi59FxTsu3mCeFjmlwtaqZVlFf/H2JklSYpk6XorKfncVIMCClzp6gfA
Rp+nmF6QCI8I5nlmN3ctd2P3A8vK8IzMzmoRF8QUcAMDRTl6zj9g3CeOStkyPcmMkxE1+mWSepnF
XiKL7UHcnvMfwcFP6/RttrDtc/n40/at+T8HGJf/2boB5du9mpbBoY3HPSwy6zJd+h+jD6k36G4X
7eEy0OpcxuxD00Xm4UdfLaThgRkaj9sqKuq8T7Yx5fJxW7u1t0/bQoYKO4U4WBA/jntDLIhv4Odj
tObux8BxCYO33vt7yC1K2ZzSZirxpyX78XseYusmUyJDt8faG9ZM9uYB/DGKbg/lJZ5xFjU5MqaQ
XjQ9J4+m49YjAcDMUA2Eh9BEcNC0bL89ftsdp9LmiiG2j1vX65bhssN27Iykm1+UzXIJFbcz++m4
f7Uu6p21NBtfdwNvZq+apLoHxXV3Gc6acdijXXm/nfb2bbINy0Pe/ZZO2b7RmlqVFFL0SUSFtuws
ZaGanx0WdJK37W/e8Nt5X16Ul6dne6tdHqftF5paG5+XJ9kYftco5fFH5iMfdOH3i1a4bwJiVeCA
WRlGcenWb7rgm4/byRtpUfphp/fSbVGBO5a5xUsCzME+S+iF2zt+m/+2gpyaQjU7rOI9vMvulAxP
9RLLQ9Yae72wiE233mS1WQTxpkM6vfsSNKsHSV0L1ObXmfX2RGwHxqZyofADGO9H99s61s9dtB37
x7wMfOxpj0sTrcy7f2Wt3lzByxVdX/7bp+0qqgC93Xbq8M/9fdgy+nL2yzpm2Ps9UgCNdB6M/D0j
PbkgFNbWkMgsZHycABTgH8kovM1BLx+3QG8yIkm5Yf2ONx+XoCJJUAcxRn7x0UDR0t/23npwFNZc
2q3dISK/st4uIc52vDeDzo+nviHc8/MpFJeLtF2aNoo7vyoE8tbbrN4kkTDX6WmALbd4RiKmvaCA
vT2uet49mUYCEOby7h9JIeBN8elNyDUDX9ulPepf5Jxn6TkUgkn1ipaLIXEEW3/hb5eq/9wtDQq5
Wwy6dcvtMnNW5wjt/dVRwOkPP66/o1FIStb33Y91l1i2W38X4ojikgMptPqriZ73LiPPdiryu61L
bL1BceaFx3r0xgWS0BH/FtBAjEjbkeVkxbvIQunxzVOzfbwsStPNRG0d87XHkJFzdjXuN6cK+eI1
gFUa9aBrkIGmmbQ7tvPGZe5vWjlsykglKlsHue12bJ9EgyojgvW/j6SXk9q2XTqNlqrLbvu4rdwW
213bPunUsr3gm93l1kPVlz4V8I+4JInLpM6OjQK4mlKNgEKNAPet8V85O6vvlENrVb3wRqQotytz
iey28cioAa4ft4+XROV28y8fJ7sNz6bxpQuy8fRjrofjAYGYIWv3p0ng3AWIsi4ZKpra8gT/M9+F
2exmMgd2R0opUr8b0fNEwfM4H8z1PiLtA4hg6yfbsHW5xRY4XDe96o01/bDFgGseNVsXxbpYEMHb
xWH2blu1LYz6asAN4LTtXkT3jsMpZ2sUPK1PpOwazCbyF3X5PETXU3MnoID6SbEfKuNu6HSQLQpl
VcsCG9Fqk6dJaC4EC2FWHw3w4MhuRq7R0Hkkhb4dk63eVRoN70zQhHe6LdO7ftH1Ezqr9+HqxBUn
xXIIlPgrYDbpF8qg+E6NGnAIMIlkvtVSag/LZ7RTTa8zmt+aVUUxCy0i3YtD04eXn52T3o6Ouq4r
BxnEOfRaChXlYusPfdVUvC9jCqhrE6ed97Ewm71YYheT0OB+mZ8XHa+8AtzffZ4Bd1Kd3MKNh/Lb
oMx8IcA8Zx9DWXxK5+8tuOn7aqjkvdnRV5Ss6aFuxyg127HzroXC6oO6VRnhFPfiB1qHAV1qhoeq
hFAxu/kan+qrgslDqyKuIlABiBXVAKdg3trJ4nCifuxM0W7p9aMSNsmnyni/6JF6wPZX+umoPGpp
iEacAm9Gb/2iqPT3Mvo4wBxq13gYByWsAtaiJra2FP6/t2N+QP4SrvfQfNexlVO8RCO0BWnpA/hc
fCTNQq/Oktpf5r2WiuWs2sm7uJ8gNeVYIqHnrrpNUo57aRjJ9aDhXL16+hSK5Fkt5W0Rhm41Mzj2
0kbM30y6g4Y1op8llY5xcVicikV75nz08wSs4OwElB55/spggIGZb0ugcAq8INPBYK3heBsZcVuM
GcDkehGDJ9dv2L7G2va2u69LAVMBy/bsxSk/TxXEnNkZrZe4rd+ZooM/2iX5XTdOICSjxb6V41x4
Rmy2ux8v+Ms0ChH81F9gP3g94qpWXxW3aLl5Y8hFwPn3Sqy3VF8FK0Iryvztvd0bgePlUp892TvT
bRZpgRcgF+nba1PV1XvYCRUQH3FScrzgcT2k3BWLeYfJj/DaFFoW1IUeNHGl7UWBhuSCbUN9KJzM
zexewy8z7Y95NSBBH0+pH/ap9K2lgWaqxi4OvuHtj0UP9+rsFDkgNe5ubVAzY366cs5u5sDUsOFB
y21QmgeMIODxNZOOTZmHenfsCceM3M6WD05fJFdUVwIXWC5IamWAj2C1Kbnth6DTEtgdU4Ic4m03
gra9LGZD4hZb3ieZMHHait91Q4ZxdleZbm3np9RKMQEILXxRcSgBVq9Et3YVdg+L0XQPbdLshgFR
uq2lF5N2nY/6Ka+a9DpdF5mFLH4z3y8ldB7DmcDiht/AhhQPy5Iem9KazlOq7b6ZaIoCKLNPiRj0
KwTx6yNi++401aUHJTjCgNnkHUTlZj/bdCgbcQzfCKrJVerFvDWb4SCtvD01YwmojBff1fbpx6IK
YphCerqTPd6p4zS5NmKV9wGtLlANv7HMEj1e+7nELAgkQ3brmGXjNTbquuaSOketVlsfCUKojWYe
niN98MLKVl7T0jnbOI/OSHZ0ahe8InCfAkFo4MyUc2cckiQ56GUJS9fs7Q9JGj9pJR6ayhIOuNa1
FPUstAZGLCwQWK5Ut6sjpMRXEXylqMwjHnyUqlDy87qyCCnWzQgQxhVulVIJz1kfekWxfGo6LXCz
DHJBNCJdWhtPhtlUz/BhIaU7kFArbmPey3BnBYHuVn3/aQhK3Iyy9JPSJDtVTjUSHDFpgbSP+dnO
dZX0n424jFHMCHCWCehLUlJzjwt5mmqEhemi5SnNRYtNkfMY5d3d3M/dsYfk541YHFzDcnusB4rQ
iuK4CXX+W6mpipv3oGJh9a6yAIzTZE1Uz8QItksVy0slq2OdwmcDI7f71mm5pzHhg50GXCwJ7EO3
xgEtUsKUFlaKBCCIo11DgXPAu6CKh5mn0WEJmaq6X4WR6yRIfmq9BWlo7YzgQHtXINrrAb133KUO
H2vRzwcn7xpXlmBZBF64aWGZFMW5fFqRv4Cpz5GWx/nO9Ls87XCFmh5ItU6GJW9aI0CpsIXQg6Z2
7AphTp5pAD5r8xtLT6p3kdK9atDZrgLaxgvhL+eKB1/Nz60DBrOmU9CebZURlDhcqVCEwS4tXMoC
bqEY5m7zgl70f3lEDzAVezGhoNC03pAazALTyu/HgYRpXjJkp6Xl9Qq0bwVCwJDVwjVUzbzXQvne
cQzzrLS1eY/b+PdBTdq9JQ18DVNPr2Pj2ORkE5L464giM/YY+XtZj83RnO9zw9b2Bg4kHuUvHlMQ
zy6MI/1ciUV4nXqfVVXnMRza11mvfYmHGTWIPgG8FrTZrmzK5EUuAfMNyv/kMTQKYppeXWsS/+pM
s0/AWMlZ6HN4tmBjXauaUmMhj9KxNkBXWqC15KSFhPY4r3I2fd/cTmWtPRZT2JyB5n5PEYgoTW+C
fnXopXKr5Z/rRqovCOvOpygva19qynhINZKPZjfIG2tdFEb/0PT1VRlE4tQ2EayOVMxg+tQvVRVa
0Hg0fdcXFNsR7XTVJqVQDkjuymyRgTCVBOhmE3s1nvdepiPUqpeF4/Esw8g15efIlF/KIMz2qVNo
O0ezx72edMdFVqVnDkYEF2+cAHt0tW/nk3PKm+rQNkRlDSQ+ZmJHBVn3a4LVwEvEfJ/JqcMRO+3x
C9ecnZqgkALNuru2eBKPtSJfuqGuH2SkkBaahJ9Bs9kpI+5eSyfep5i38mabwU4aIN30Jm139IPm
PHYyPYaFvhNkRpXQFDsnE0/lNCxXAlMoNzMn9SELqbMGpbguGgwezEUZ6WGY3mXVGJ0t8RU5YuW2
M7OAeaOK9kaqTrwFhvfQZuH0xvYZaDkeCL8vErtaGkJPVs4Omkl8D6Ty5bmI3wXjPLh6m6j7PAj1
a3PGlbWdx9yz0xs1ap37ZXioDDC5LTQHwLVkbTCd8IeaO7RMer8npMiKuUPQXscjDW/hPdQranYm
rlNDZD/ZxK6lQkI0bpGXEfpLNmDY3g+jfVptL33wBAqdODuVunqrNFbjZ7VSuSZOOdyd8Bir3tTw
2C0YoPlapV+ZamTugPV48Pux/Wys+FBS9erbcoKaoH0fndHYZ32vnDGHmn0ttpESbddhNhG5mzuf
AEh4rVFQKcHv3s8H/IPVmhFxKpsTXiGwm/DoIjo6pjiJeZlZPmltMvs5mVnLqb8kmoGMECQV16mG
GwW/sEYP4ArL+n1mqBShi+y6qVr7Bss7G2ertNtHLdo4+HYBp1THCtzTrg6Buc1hfmNPDQTrxhir
8zzqL2YTDZyJMUH1l9XtAsb4FM0WEHozb580TTZPKXGvmovkbls1EK8hz4398bZxqNLxMTAR+YkG
lBqcRPHC1p5IUfGfZj4vN4rWPBpT3zyBfdJ3zhwSUTmQNEKtSPdlpeBpgg1FPfXBiRGNA4OUX/H4
ylU/TuptmwSA+u0aeSpun7/tvK3TNV9OugMYFBYaQskPeqc0J9usqPp2GZfcbDsEOOok8ruw+TLJ
An3tyclvZT1YqjupIVYYZfL4Zt320cqy5axH5Xlrbf/GQ45Hk5yvsdWidDGMwwGig/oo1W56tPzt
87YwwxYd3ZHU3Y91tSY/9GGQXDtguB7rWJ2QHx1ffuwwDl3oZw0CXD/WyX7/Fat0wOMDGHhbVYOz
cNJvCDGEjwChwsceV+x9Ch/b/7FOb2rIay3AvUJkMUiwxj6Mgd3ebv+xlPpyS6x12FrbomtHssqz
MOivdvgobdsXVhHfDw1yHELq6UnAcXksg0y/6eV8t7W2RWuibVvDOjhuTbVI5ttp4STX/YWow6eu
h7SAA7N12NbBJujvoDAciOLXPdhtrnFSgoNbXvaotby5bw0czC7fwR4AsHvfGPH63tZlhVL7Ra4E
u7r/Xim99Qgh1Hp0+mHa2XncYvaO3wyI/Al/HSV62HaJc5R5C17YntoJMObgb6/bgjBXgnR7FO1I
MQf/M3fb+bIYx1VEvAiOVQjnuuz1p1Hgt0wQMHjW2pysPH6qkoM6Sv0pJZ55Upcm9LDC6E/bDiOT
qFOyKJh3r/tvu6CekgYOE95wMk65FPGjUjnFWZuRP8jSJn5M1kW1QksbIy/JVNHcFnbEDLUGVnkm
I1al2MogpQHhflCN0gNQaDxXmLd4uS6IGJtCfyaYG3emhgPotpUL5BxXar1XOov+HKayvCmn6nXb
F4uj6TGoo8u2dPyqclnmJaqx9JbpddEl31MUGyBIN9G5Caz2jhKXeJqSKN9FEFkzjE+8ZK76p9Yc
0zvFYsK/traFU66umUE1XtYFoaFDYGXuEQj8yOx10YlyD/c7ub/8F+ZIOwboebdtVLHlva/xef/x
lb1TSBc8qXba1uHqNZ+jVd1/+4dtXTBA8I9gcF32sCkPFNhU7rbmZMTVwxTAdlvPssA68y5X4qPo
ncSTyOedes1Qn6oOSLyqMzFr7FR7IuWlPU0OfWvQu4dtlYwlRuuLzA/bPwSTHK4HffpCUKQ9bauy
xLkxKh6MrWULSwJgUobd1owlF0uth11dJsdaNNqNY7TjozFOKH1U4iMvx/FxWyx2gjOM2WnrC/O3
dZVje0upxfeXPebSpq4Azl6nFnBILATooh6Lak0Lom/6cLMpppSz+gVitv6OC2D7ilGkt0ZtIvEX
adoBGnb3oHS4zJWdcD7NdXQylqX6jnP1eSqU+GZ0ktdg1WJ2CLOvrXUhaytwa1jFd7pO3aSuy/ap
r5KPc6Vw2UJ9oZcXSHHU0lecOPILqMm3qbulCKIGFY9Jy+u9qhiNa5i5crQbr5jEbT1oiMk1sXO0
nvo+3znKJ3CKxh12iw0FWojmk9TKd63hnHg2w70VKLVrIewwFNqjZSNQ0b22GZZOIypdiENbpD8i
+6EYEH8xHL1CGjp0jur7ogU4HKr+jGnyEz9932gyvi8ZH5dUPALwnH3Itw5TR2e6MZda26WziVLI
knh2pKefhnSU+7FJSDeUBeVX09rhqqxh4kjOtZsi40qHK6o38bexF+o5rKxXu02vltKJd2JZYNCI
OnsfyoNqC2I7zLJKssCek9TqOzWzlH2UxBY13zy962LlK4xH1GTqGKU/C4xl9MqzId6VwXRv9PWL
oeXzc9lmCl6K9ZdqytVTuppAMJ/EZRMXyZNmdUiWIY1GMNoLN0nT5L6AMgZmWw0+O+M5kBKphyHL
LwsN4+BamdAVi6vF3cLpTG8K7DEoF8bT8jwa6BpamL+mU5Hc4rmTECHKYqd1Wrs/IjIaf7UQ9/DU
KpZ3BSIZawFYErZVX/U5mt61s/WYmmb4VcuTd4VpYy+Vo/8FtYTKg1FHV1o9BWdraLJjY0zVLVLt
JRUUZDiJQ8MnLTcLLwYA/NGxlBdrqJbvGsIz1up8VAQZZWe0CXB3n90xqbIXu54Nf4mj9oiSgOaa
TA0wZK3b5oz0IKFZqGJKklZ4CkbBcN8PfffcBbJ7nleKmMyHx62ViYIpaaQuV1tzElq1q0TV77fm
iHnYKYMh4PZd0T+ncn2hwR/98W11oexTYZn32/5abEksas0KrT4OZRppvo/GZNptTQf+6BX+Gswd
161Rw6vfNGe0i2htC3zGbm1jJIW2rmL/Do4AAvVbU3YjlDww7f7WxApnuQ7J4P/2bVZurG+wbdt2
fmZlvV9kIW62cw9GmfgDxffLHnPeMAt3ZrIU66FK3he3mVm8bK1umEM/MtLMDecguhtwVrsDtJC6
edIVZB1Yty2SIdB8bQ6BfDRS8WfY9PgaquEd5sBo7qOgeqeoSnG2auP+p/VbM4KJag7LfD10JAnc
bV04dEQqANv32/+P1H7A2DvJrh9q53aeavXQTOQdW92iQ28rtwXecu6g8mD/WEWC0LktAdR73ZRY
ly/Ytm4bdIjxpywbPuBKf6s21cDESpQ6FfRI3nbR/Dzb6nJ6s26Go7RnRovgwLpLIRp5q7UR/2IB
brCIu68vTWYnOBXlY3RcXz8UgVrTA9ZRM/ta/0dvy+GWfP7W2BaI/7ARSRIM5uaOgsvW3jaJec6v
YhhJIhfy1lgXl68CXJy7o9Csw7ayR58Pfno77JM6W25RuhVn2GpYnNLaVolGHMPBXO6naD5BsazR
2RmNFyj7xEG9emlh53cg6gseusgxXlIz2deLLB+3PRst3y3ZtFxa8Vz7bbw4l1YFEhe3qvJp2xMn
cLdZmvkpDirzpRdMHI3euWzLmq8iYHK6OKZ9hRxQ9VLl2t6KJu0hG+3yRYGL3adJe7dtQ4IUjTK8
s2+arMr3Rkq5wbCbxxKv38F0YwFOUZc22E4lbSkDUKDOQsuPh+opWXC1a6NFfwTTzowhUdfU59wc
kaooPPT+6f90vYzJ3VEM5FXmQQtd3cboSK/K+uT0M69AXZX3MJC0a3Nqb/SVP53OdngeJ7Q7t6ZW
lgJZGUmwZgLzSDAXnBCq8VBWtP0I6OghRcbsoMyfmqSJX0PiPw+dsvbeQVnQhc+fIkJoVQceoHd2
i6ZgqSTFrtKW3ivyldxSFFcVfHHUltAGSZ5qrTdf6R8nJlXmy2CQUwjhx0ZZqrwH4A/PD6/SZeqL
mJzy7Ca3trCN0B1wiGxsoX5LFeXGCfTmNXeSD/UmQzbjm9Xm2PWRWNWPGGO9Yl7yaIYiRnW4TsEI
aOldqAf6jVPRsddVybrYPtlqoh8ggiRuANMLVaXgCQaXq0ytc8DNenmeyu5+cOryc0ItEUZMrrk6
4kqelSkdanpady1EY/mLbiFabNUzqEElJjvfvLekc5cHB5mnDYgYFjGmUnCT/LJQFEy39MKLhvwp
myG7lBX245nR73vNrnY5Y58XDuN4VIvQ8iqZCIRDymbfTJjWjkUQvRRDqh2lgL4v5yHFLKM+ZHkf
76R+qqqxeUZYindMj2glEqsPW6tzgne9MnW30pLZyxwjCwUbCcL22kyVqPcMbZpP00wGsgsZPcdM
fR+kg34olrx/EYh57FpdmmAjR/mUIqlLsmOdMTdg1IeHPBbZs5jC+BBaQ7aTWbv/9Zf//O//ep3+
T/itRJt1Dsvil6JfsUFF1/7zV9349Zfqsvr09Z+/mkTxBkxUS8dc0tJUS6zbXz8/xkXI3tp/UGeG
a5FE8bG35veZKs+blGm9qDZXUEyBy8ulxDR3bU9hVFyv+4i4/BiaC++1qtYeQgZ+v8wX9fJpW1ca
eQCMgq0RfnvcSVxHt/0QK0QTGK7zRW1nXjV2KvRvmZqZ+XHT19kWBA8EHXn7uO3R2tLdfvh//uGX
t9uVeC2rmXceDNo/Nv/7ucz5+6/1f37f56ddbuLXpmzL793f7nX4Vt5+zr+1P+/0h2/m6L+dnf+5
+/yHBvJVcTc/9N+a+fEbz3/3rzu47vm/3fjLt+1bnufq2z9/fSX13q3fFsZl8etvm9Y7rjnyTQ9Z
v/+3jesP+Oevhz4uvn1WSJv9v//b/+n/vn1uu3/+qmj6P6SOuaGqStPRLEc6v/4yfrtskv+gIwmp
6ihLaBYqjL/+AvKoiziy+Ie0pdAdYQiTLqdpv/7SQppdN6n/sClcYsIsbM2x2eHXf12B3/rw5db9
dZ/mB73p0rbqCClNXUhgDbZtCZ1TeNul7QHiVBKXNyTTD/UIy0Z9sLEUtXm43lyav3h4/vjs/HYg
jqQLVUd2y+AHvT0QXLeQ2k15U5Sk53uneTWlcv77Q1h/9VtMSVFGVU2TQ/7xEHNSdzkR8w2I5y+I
hTzLzHiMS+V9mBR+Z7eHvz+aof/V8aSwbQEZD27ptv3NcJDWnWX3Snkz1wOB+FwNYbjrg1b9oBno
eLSmqSDa040vTKudj0k19UdhGTrSH1oL1LfBvc0XlZq+b/Eue4A2Tk+be9IKDiJmVi3Qf7Ux34rU
eNqDfmzOCBvPvRuSdd5lyzA/GbzbngHpFI+MSckTyOxaPBjYChdHdcZv6Qta0Gp6LmqUNf3csYjU
lyAiI5M7IZDboA1t/aU1siq7RlQze8z62BRgCSrAHppRIxGIWsj8ZYRIPbu56bRfVBQrTwRv1M8A
SnZeH5QVdRmsOqEeUYtpXSlKEwvCwPzYO3VNeao3Trgi5HjX6QoSNsWyy4Oi2hE/i0NF7vxWo+uR
Ho4t3nfI87+zWjN+zRF2vjXV0jjHeVt5sAYVwvSqjEHmtkoLzJ7/hNSsfZgMJe5h4hmopg15W4yU
1kq0RWemHkQAIbqCcxwJ3N/6hFqWOr92Y1cUftopGNMRHqveAHbD15Hnk3iH5Q71CoFQvwnUxdXi
mMRClebFDYKO9XVMwWqXi8C5YQol39XLUJICmQf1Ea2W8TqRmtgnuRHfYB+tfgcwMJ+dpls+tKKT
voM8Rr6HYC929KfuuQdO8JCg7/uqNCbFviws8o9pLPXbXLGMj1GulJFrtkH8iWc08OLaanQvj4cl
9KbE6RHuI/t/HKy+7hovo3IrSWAMSzw2rmVqZnvs0fW0rsQoYuMsg2iZ9pZhq8NTbITgjTFZ1KJ9
JG0MoUnGA5rRhzACta/ovX0cFz1DOsYOp2M0mCREZ2eiI8pyzqsjwOMFWcBisA865S5QXeMUjWTe
0H7B63JCGbvoFtTkw86QcIh4TyLuS7KmdqvCiDz0v9THPFVJ0aWNcrCtornPTLs+Wi0iMBW5pXe1
k8EfXqicpk0Uem2Me20wTOW463Pg5VSov5pT3aAO3+FoWi22m6ax8xKiUTG8KAm6tNQXZyYFXXxQ
mvJqrrPRR/YoQzwZan+t3a7WFAfEyYi6EkBUc6w3pFHRtw9wgHWbuCfHYY2+IK/tW3JNHjVZ8xgs
M0KCczPe9Jm1HBxHwRRsHAXiU7o+PE+VVd/XwYx37TzlexT90MNIABhHAomSAEARWYzBuKbnBe8L
hLL2qhnhuyB1QHnqNL9kBcrU0H3Jy1aY4s6xLV+bzEl8MSNIpJrd+9gqB9svs6R4GK2quqkUW3zv
jMLYjyWKx2MXlu+zmTpeMw81iRXhAIPotcQtokI8aGrlfJetJUJ3LIfxprbHBkENFWVvLZBfGt0O
UQZNxZOC2sOVZrRfQWPkKIGoZ8oeAlAkBdpmbL/IRQhfdrXypJCCAh62mKOnjQHnV8doNC1kfmRm
UUYzp35XGPYRER7hM3LfYRWno0apfVnKZHATesqxDsU1s9R4lzlq7oqgBefTtNea0O8ULS28ybB5
K+Wj4ZYjxd+iAXxVG6O2Q91ER/amDL2lt3O/E1QylEB/jxXq6xCNCKNJwvd67KfnuUDtoyELskLn
5RGNKP0dot2U9sa0+Y6OTHqjAaA5a0GLF2XYLJ+CLo+8ZIiND0B7IjcphL6D2D6fshY75kkLsrPT
B+YXhZkD2No0/O40GamkeBk8pOFwmumaL2OND7IKbEYi8buLcD6+r9Iu5v+DkJpvn0kAU6K/y3Or
fXHiRT+L0JrfzWFNeR+W/45JHshbxwHaYOTOu27p82sF4TLcffEg5Xpoz7GVOMdUFQCFOn28N0SA
RiAHHyYXkBi439rBhICpHsOLh6hw0XokDwWPYxzhW1vHcmFrqID+KlJgZGnZMXtrO3t51AazfMlk
yRRuHnTuCNONncgH8SThaDsuShj5CJ7KGB5hwGZ3ejZDek8mY5Z+XGjiU5hLbdotod6+B60wflBI
60owAKW8MXjXkLtDdtAtWuICTaqgHwwzPrTkPM+RNqig9Su0z9AgQxhUo9bElMuvRHFGCyc4hMbS
MTm278i5p64CFKcTeu41facfJApVHtCwJzKPwi2IXPGODiKPIeEQTKPtc40AHyRa75YqSLQWKIRm
O0jPpq0Z0LGG0WvqVj6nwwhQFwduJE8R5lMOTdnZo5dr1oc2nM0d6dIM1r1dmb5eTQ+WhuUMCPns
BP7kKkgZPlCHkAcsie0zAmDzvWK17Zm5i3lowNvdpUmYfu1CCEqmneuHsGOiVUjrQ6WJ/FMV8+gh
8dY7zxIjyys7bUBRijBZ3NbSxCMCRTI89whuPhvznN7JLBifqkDL7/Ayhf6CJuc9D1hWucKs2oH+
R9V9Z+IZzIykQVJ+HajKKxvjmp2hxgseyl36Ds2lYPf38ZJm/zk8Qz5dOKqpSlzRfw41jRoZD4Pc
uzPYiLx3zUGhpuu1qqqco9ghJQ7bdtc6PMRhiY5mFlcU7A2ZfJ47BEx1owi/VJDsgysLKURXnwKN
t2Nk1B9lHwW/TXn+MON5O9cTazz6Y663xqu2pUqCb8eWxOc/ny2Ks3GTzdbN1IPyDL9JRfWIcMBG
kjUaYR0ErzyBTwRxR8r4fmrDPxh45GI0VlqG0hcLsyILyIji+KMWHOco+Tez0T9H7qgVUsJRTUNX
mSWs0emb6BPgYyQSy0FCczTuJsqEj0h8OR/1Sg1vm8Ue/H9z+9bo+ecLopNUoiLAwSzxU3RNgTo0
lES5Ka6BbWogFAv1iYLXHhyJz3T3s9EdM1y1nYNoT8Yefr8XeP/mFP7cg0gFMF8yHdMStm6bf/zJ
sWYbIs6sm2GvfwCPOO3aT3ghhzvHw5DWt96hb256qT9+wRpE//j3B/+ry/322Ov2N5e7IhDMyskC
/dS/10SAE0feGV5fYwdtNaDA//5of54t/fGX/nRzJ5Qy5ZJbINheQ16hevXy99+v/bsDrJf6zc8p
Mf4u246fs5t38CgI+G03PDueeYiOc+cNL8XBPP39Mf+qA0ldOBh6C5Vcyk8zQIP5maMs9g1jwPdZ
ilWNE+Ng6UzBMW65j30VA4WjWvFcWta/O/jaNX7uvW8PLv74e5XGaA3R2zcxMOgCzds4RxjNrv7N
M6mpf3kYx0bXUdqa/fNDOfIqq0VGlTM9aeVwV6eAP9DbprLGvAX89Wc1rK9C+/nvr+xf3UxL1aSp
Og5ZKfunK1uOxsDEV7lZIjEcEy6z71Rgvv/+IH+e7dqWo5uCI2i2Zv5/0s5rx3EsWddPRIDe3Iqk
TBqmz8qqG6Isvfd8+v2xDrBbSelI6N6DwWCAbmRoLS4TK+I34mrzNV0mC0ORer2fbgHgHjKh28OC
ohiZI3TvX4l2ZruZokShjFqHrOniakiItaDK1Gae7wd2K/wo2oJbGQydcaVmcOYRT23mKNBqYahm
GoHHzjyt6oWdEE76jzwXhZfJUDHJGnlW6EIF7UWgGabRg3PDAulkIw4N2w8HAfM+BItmtbTTUmeb
9tLeyhGb0XOYopqSfa1nObI7Se53Jh36nYmy11eg/RaUqbwpbOqidGMByPFvm512I7ag8Ut1cvAW
Aw0ZV7KyM8V03uBqoD7l+ZR9mask2YUSJn+Xv+/JIjItkRWLSqQC7fWkeiIiP1VHUuN16rTPtcQu
J/n5coSlaPV5E/4NwSJCwtjUqXh93oRDGuiqIIqeeKNtIZqG28Seb/QtSargdFfqTScLaIllUYCm
BUAiKq0KW4M6IShLo02NJbdVyG0EaZsoPzpdvhLob9V3dbRYoipRdWJ/6OJ6qdK+03Styrw20frb
uQfJjUkNp5tQz89KbcQ0RYw2tXV42lsDOX2n0cf6FvXS8CmNWz3azKhUgn1O54cmo+7uR1Z0RxIY
WHDCm7CCgiW2j4PVyzeWogo7S2yq+9FUABOFGiqjlz/SyTKQTUvSSNEYjCiTa3/+RpIIZicYGi8y
l/ZlJL4ZSTL9+9vtU4zVXdrQmBVTpfQKs/hBN+1dl7orB/GZ496SFRJBiUFwZK1WmiwgyNYHtVea
3Z2xIAeD8oX22NPluZLEc7Mlq6oqKrLK2bteZY0yiEKPXJogD427GIpbcvIAxEd6nPLpOUp1ykH5
9Kin+SEcWxxyxn2mxcjPF/39lCEUU1RPYienWxOooiM1JSxwfYEZ3ApkWYqvPUSL156E/pGq5Y1L
a4XSCqgtSlmdYQ9m/pFM0W0V4+oZcSADBnSMKn+whPQ16zWvlNChk+UvWGiw3wAV0TcEpS1DkMVH
5iCgLeYqsrx4QFQ4o/nDryGYnxND20qKafOUPMyLonyg7qkS3ohD7/iCmQFZQIaowNMlGsK7WkWM
czK+dJrgIbz2lEL/2QAHjXJr0/nQidLhGwSmzI27YaLSIZoPU6+3ezR8F27kqOx92Pq3Qg3kNVEG
44YHO89nVeRRZpjhM7ASgGsivPDOS83Ji7tpjz9ejCBtC2MoqDe+js6+QV9ZrveJhAdoIeMyQxLy
s5PGA6w6G1/F21rIbH3hnLTJt7BWP/DEoJAoxm9qFV1Jdc4fPhYSBDKXC3X6z5sIMySaW8nsZTrs
tflrweAxUwHobrpXVuDJrfz3mPsn0ur6knS4SfkkevODiHlqZ49g3+3UMQ/6i+QB+dUfssPsWu/Z
Q/XlSujlT38691ahVydsOKuo0M6iN9ijI91Jt9EOxtU2dSMHJP2VE0M62dCrYMtGPMpXg3ZuNaDd
Xnjo3qNb5YuFf9xru5lvZCIiyZ89IM57ZXJPNvcq5vKbjmKmliRNAnKHffK1FDzBuLs8gdf+/OoU
BMRWaxwelGzv2vJnQqH68t8/fXDz++m2kBTKmkKZa0nIj34/ZYgC7efZU+meb1s0BbflY+7Ejq5s
9K+R3bukpdxO5h6GjXrb7S+HP9kDXCQyaT6lZsugYbWK3nZiOMGl8HxezCbY7lR4LMNFWa++Ms6T
pfE5kLbk5EfDLCpUTgqx9rAeciRT2Q7Gc9TcXh7MufeSpaoUVDSqAgop6ecgsCwSUeJCKbRAwZMa
tN8OosXiUyLnB8WMFZxnIuRVtEG5TwrdghRpdDdpYk23eDwXTj1ZIYzG6NpD7rRO8fkjr0ePX3Gn
RKDCg/foO3iF9jW6Nfblg/mIFOoOo5Nhi3Yp1XtHdszZaR6GveH827lZ/YTVaSeLodp0jcRBMLiq
rbraF8H+uZwF/X2yjZyrZ8G5jSPLIpZilH8l1VytLGBvaZBxFnR25ybP46Gyccmxdci7G3mDuMP1
0+fkWbeM8J+I1mqJmYOQ5gYRhTnejrhgARhJ5Y8IToSJZjdkl12Z32ZjfOUAOl11q7irmdUMEJtR
q3qw3UruqhQNDsFvJwx50u9jCbVGCOJhFxWIvigjafRQzcoGEg08ez0MOtFugzK4FXPrWuZz8gnY
cypvQPrGXHCkip+3A2YI9DjnBOF1QYQJh7H11FTqlQPy3MZWObk4PjQIW/pq9EKexGNmdp5WPNSa
shGlx5rGwuXFey3GcskdHR5dgWiv0bag0cz7vkltJc+3lR5du76WJfnprlzmiy4+hYulA75+I4wq
eByRu1LdhfV9au6N5E7u7kSc2Z3A1Z1pW6ZQFHZYeNS5S2lihCuzi6+k9udOZJX6HVk9Dz11gRsc
jzXNojnzQ8lTeHP0JGd+k9EhrTdJWl9buGen9SjUsn6OpjURyqSW2DCNi2uhBwHuvr3V78jhtkCT
9qVNCf/aKXSyR5liTQU6tMy0LlqrlL8vlb4H3enFi0Zvqh8UsfwWKlFuy2l9M6biB+Iibxp2V3jS
XYl9bmKpUXDZUYDE7Gl1IJVC2JhWnj9EXYiQ1YtV/k6h42fR9t+v1aMwxuoUgpGYZ7LYejUY2zH6
mk+wSufvl2OcHYopMRKdWgCYlM8fTs7pwwD39xTru6K0IAJRwI2zTRR+/S9xwE2owGLMk2cmLXLE
rMziQYto7tQpVoLxQQt8JLmUK2vxb2F6vfe0BYDDxQ06bP1GSwwZu0NuSONFv9ELe/rWeGNmUz/e
Ybt+222tJ8X2TMEhCdqYdz2VZMUuttM+tuV75RB+u7ZaTvMyVipwG7A9CkM317kEpSWpDsLK83ER
q2xlCOljNdIjAJTaqYv5KTWjcRMGLXxx1PVcOMA/FLpr5tKy0Q2jxw9K02k1RdIN/HWssKG7dQtl
6vInWvboet6Of+ayVI72cICeNIxxpMBnHg/qU1ZHb/+3AOu1VgtWVpSVV0ltCakhDBGuLb3/W4xV
nXsuQ7xAq9YzxAZTne9y8nr575876OgSgesCBIS3+OqO6mNc3du09Qb1a1Zsg/lLWVy5BZdZOPkM
RxFWNxRWsi3NwNbDXOIb+iKwONUY9q0k7uZ42BcWXITLQzp9ay3r8yji6p6oG70QAdc/DDftHY4K
9vQ7dhK7dps7foUj7iEfXbkfzy61o4jLPz9aapER5DplLU9alBxAEUf+0+Uxnbt/j4e0fMajAEmm
LUJW4cOkAQaHMY70mBq++/WbX9NhbhHLarIrT4ZzJ+lxyNX2abiPGjWDaggJPMBMPei+yP53zCN2
/2VoVLvIhUEXrvtyiJ0MZTTjeYuevw2b0y2ZSjufynIzR0hvTJKLbOA+N80vlwOf/2j/G1hZXUc1
hcIK6xIvm77KCoSjMLlycp/fW/8EWO2tLIXyJLAOA22r0mHrtF9lLVxb7MsfOdleCjoMqqyD7NVX
K2Pq1CqvtMZL9MHYaXr3y6fpugHSjYuCqLlVpbtybf4uxvkgBv17JAJc/w/zSN5Aa5O2Conu57Up
ClrMFzQ8y7yBXuUYob+9HEA+0zddKkSaRcnLxItslZ8A9CrKIW+9Vjf7XZwm6ibrJGMfhrJoYwJa
HsK4q12RdsZNUGn3gMGjwyRjQ1ZZdewMPlaZbZi0+FlBVxVFqPbU3YHFWTBX2mASDiNtvy2KJTio
RKDKuwwDObr25SavhsgdFmFF1iNkpWbq3i8P7vSNtJxWdEtVxTRUNAVWH7DE3icSeH2qO2WbuPED
/ZT4R+n2LuYp+wD20u//cloZcNDIj5anz/rxE+HDFxi4f0zRtEmyr2FgOlfGdG7lH0dYnYcAN1pN
ShtwgFXzEEsmskONalQPSlf1j2W2uN+aVehglqagIiLLhxGih5vhSneYg3HwzKH6qfv+fFOE5rWO
2bltf/zbVvM9GqMgGmGHf0r8MUvyvWVdq55eG/3q5PRp/c9FBGsx6Hdl0aKfVt7ItX+4PMnLX1lv
fF5k4Kh1cNnG+uZmOYpxDhnB7yAFt/0j98Mbyj7CBtDole95dkASmafE+QIEdLX/JENo41IYvTaL
vsdZvB/C8CVV+ysXwdkotIEXYoLBE3NJJI7uOFOG3hjKmFFkkDfpOwc/Cr3+Dxc1OHUgJ5RDThEY
49i1epf1XgMdp32UlP80hH/+/OrLTwLkZcSvvLbHzy/8U9Wy240/L3/3s9O0/HRJUkFur6tHRisH
mt5MXiv4G0FqN43+y+jUK2e6dC7hWBqCIu9Bjt31tVKlqjBLnbpglM0buYz9R2WSDacDrnpj6n3k
tlUPHPSPEAkPaWwmD1KshE5TheoG85/wo5v7/AGZJQQIFCVHuJXb3+46WXGE3KzfLk/Jua1w/GNX
027EI+8Iqix++ic0HoC67zoDUbnu2k1nnZ0VSTU4qEW0E/62046WaL348oAb98AwhDspjT6yFBwl
XTRzj/aT7rQ0RPdBkujU02YVzYIutKWZZqqVROPeqIrCDaemRUJk0fNLtT8zDlw3fSjhlAfGDRUv
/XfVmvJNPWeqjfiA5dFXw5lKSlMbG6J+N/ll70yq8ltGlhAubSBAzLZSlFsN/8kfJRFsK6CNWaiQ
5JOl6JuEagOdsT7Q3KTuI+RWLWlTGGbgJpjF3qsDWDS4y7mjZVyuBkIhe9S4EObRg+iZKtm0S8nZ
HF2LtDcLudttnAyW49MWPhSiDgdR781f5thoOxkbnW1WZr+yOk1elbZbLlew/mITZDCg5sktgT+j
fAflS+kRB5mnWL5fsIhO1ebjvpC61m6HwHT9Oh0PcpoFnokqxV7Xg8Itjd5ylSCxPJ0dbE9Cr2+Q
T9M3ojjIgj0gSr2tBJjMWRObzpxaKGPhRb+R5QRKgl+qj6B1TCgBrYjP74CkB8R1EL0H1Oq7n0i6
t5tI8dHzgcF4Vw1ydW/E4Myv7KvTy8dSKbKQKy31iZNKi4FsjmiYo1eO4w007EcL9MXlvXAGwkMI
8gg4OxIMnDXOJUuy3ozVnr7FfSdisITEcLN40vDeag0XR92NWplOnXRXAp8bGgUBsG3cR/LJJREF
CO9MncTQKidNGjR3xSuTd7rNaWH8E2GdsI9KL8i9P3pqrP2SdAPinr7pUyzZ1elKpCtjUVYpbTFG
ejkZo9fLuq3jFo2a0OWvdJrRMhRwj39vVJH18PmuK6KqrLFL91rA3wMYTDbLDXJ9G30KXblBY69X
rkRc/uLndGGJSLnK0JUFlbRcK0dHlxAEQLaRSaxH1aXXthXNP2o/YSilAQ+91ro7k7F/jrY6kcUJ
qoioTV7PJxJkuDrJh1A/mli9s3YwOcT2dKqQaItzDOjUhQI7I+mJEmar79AOf02GFFWcaF+jf2DE
P2rdstVZd1tOSaS1pD+GzmRNPtwMMzV+jD5Zuoiu6uWPdKaQ8HkUq68UCbOOEpTi9dv2oO2TW9ih
TrpB/2YruZkz7a3DtdT8/xPSsuDU0Xo85bPVY19ky+3e2dpH/YoXovx96Q/pTu8m2TfNxhLLvlrR
O73XloH+E3XZD0eLYwoXH2GiRu994y6e9a0rOanjO5Etga+snUixZxvDsF13C6XVFbZXZlo5uzr/
+QGr1amkJmQwzsXB7h0j2BlbRJLtDmUvF8aDHbpXR3z2LDka8WqBVklcclCzHT6K7zpeIBk1js0i
7ub0e+W+uVPnl+EhfQoc6euVoZ7mb5/nerWoamRpequePBS5pj8pWhnb/9dDaeFJ3EbIgdu1LVxt
Op490Y7Gu6ojiimQkpoTrRvRyCwezUy7cr5cC7AssaMl1CdVGSux5kVCAehROiiIZF6euSsR1FW9
Rh00fLc5/jELR2OG97H4fDnAtc235nhqGM9bEcwq/757L38B5t2iEQl1ayPcjy4C9Dvz+drKP7sa
AOir8OlIYde3NU68k1BVwYM1fImzHHZZvRmM4srVfD4Ij16eC5IlrhtnskB6pc/Top6xlyRhp/V3
mvzlyuSd21GUfwDZSpZKA2Z1Z4qQGkiLRy8+dBkySof2oNxaz2Qabmt5+fvsAoR9859193Lc82FN
QNlc+dbJcyhVEMoZSs3ThcccHo8IMQvZoWvJjXzugKKVKysQaBjGusilde08hl300DrwLQ8zNh3J
ptghv2w+Jk8oKec/EDIDpaC40g26Qk4MJjSmwo0muXN5wGeeZpZKXwPis6LwVl7f5IWcCW02qaBQ
m3w5rCe3sWOnnB1/G9z5L9bkzu8tR0jwo/qR/752cp7bhcfRVwcn2n/tkOSCp8dZhCxt0m/EEXXv
y2M8CQJ3BS6xqmH9KkLOXB0meEBUIVAUz0pBFuXKwq8Lg3p3Ochp5e1zlDX0ZKwAz83q4CHn9t7e
aft+j8fcvKld46ZwwGHcF/vLEU/24RLQknRFNOnKi+uney8NVLcYll502ZPRowHfIskb2GXX4+9z
Oda5KfybvWimRdh1zdQfowwx5cprrEn/HWhh9GGh43HlYJGXy+pTVkkqCT4ZOjzCfDSQl21zdOqP
Ql2nIIa92tS/IHhSfqBJZX6gKpZ9qzhNF8RQ/wBks3AjlMw+Uqyua1Sqt7MRF3c5mqEvlT5GrhIr
xTv0Kdg4bRpNzqCr/h/dV4S3uomkW1Wa1Z0aDNnvPCmFP8ngh386dqQ9Z337PTOm6ee/nTyGxXmi
0uc0qHit7mgV8bJGlipP03uoZMU9NjDXnhina4EQ8oJYB7JOH3X550czlw9xIOAT5AkaYjiVkb83
bfoC0fn+8kjOhVFFtBZE0H7gotcfCOJBq+sYrPexh4rvQ+GL6aYblWtX58mDhoVwHGdZjkfDGSZ0
BqQhB0hs54fpu7Zv7tHcudVflXkjP0h29jjuspfhVnuMrlw8JxfAKvJqIqsM+e2mzb1p0O8Cv8+3
cSmKjjhg14Awcn5lW/1d0esVTydbFNlUPLLXL7esNPVGK8olVXa0LYZFHLuozjizG7uBc432c5qS
LKM7CrfK25KmMaOecGIZ/8LCOYfcrWq2bNZYP2TVbWao99NQ32XpfDfP7Tv2NF5fty8W/ZC4rn/w
6Audyyvq7E+idQSDTTJMesarzZHEtSRUYemlo/WWVblTZf53tA0csZne9E7+NujWvlfGP7GMml2X
fEjF9C505Y2E2U+nzFceaedOIHhDkq5Cy1IR6/688GIZakPWl55kAgbN0KumxdaWNDYMyW6Ut8tj
P7ebgIOqhkwSRSKwupdUfQikEOTDWD2N3YuVAQdtXi6HODsemW68CntBPym8anTzatVALTv92lpT
6jZm+zYhzYCSbnJjWcX2crizI1rEWKCJqjpkk8/TJ1l5hm9341U6yh3tFPwBoX4b9t216+hanNX5
UHRzil9e7TXVz3QkTUPkTSyka5vz3CkE92OheUICYkl8Hk2SWWOFNosnTD5qi3Op7rU07/Byz9EK
zUzrR9KkEQIM+Kwgp67v5jKttr7RV06sifPdYJrIZlnqWO/pVCehHaVj7NRqoTmw0oQrwIhzBxdw
KAOJKA2M4Jqpgpl0WE8toIG4sbPhR9gu4iD7Lv24/IXPLShqCYB10H3STtJFvLR13U9rNEtTJCvg
iJX+qzTrz8htfjXM5Mp6Ons+6oplKNw2Jk2W1RYZxNG3JrXxlrTuLgHVuamyttoZfYrpgT7Ij2js
aeamjXux3AyLpaHZCDy4UnjpkamlL0I0yf/hsqWTAVoLFCyPhPUhgaSaMkza6AG9k9xBkcjVq1G1
oxIi2+XZPk27oB9Rt0EQiVTvJHNFWHdCoEryxJH65PhVzSb3coAzn5MAy3/hobNrl412dNH26iB0
OgGEvrqNzUU6J0D2NEKZRC+ThyTrdpfjndm4POhovjMuyzgBe0Wajyl7Knsawn2BJGE1ZYzytlOS
f3+OUxXnSFX5SKA7V+NCvL9pEhw2AOzOg+0PxvB70W6mhZA1sBTHIPjj901zuDy6c7N5HHXZo0ez
mdVSr8ddjxRpuC2gwPmUH8VXLXHn+BrA88x2Z/5ElWcN18cJ+bs2/Bm94d7ryke1+A7CwJZRUari
6soheO6DmbQgNV5OPLnXJzp9MJL1ijjZhKiRGA8ArqaPPBX/XJ66lZocBEvThJkhKRDq8ec8gePy
SOyiCVyikvZKuTVDybyttLR5LltNf8rFSoRKGquuVOfpQTQwjWnKSn/rJ2v2OiyzFk+p+gMBhP67
n7Q4zXQhWr8bpS6xJCr61KsR4N3yEGxt8nHTRmo33VamWX8HK2i5nUIVOAnQiFV7ye3wsznIcM3c
2ceMSxFz2RtFXuBRr9d/snhs7cujPzfL3AHAu5FWWHQWPi8cxJYxBzJnb8ZWcRRJABtrC3D9yqY4
d5pYvESIRNfoBBOcSYipJr3k4a807aMqzF1FKL5fHslpDGtpttOM4j8AZpctcrQFBES4sP6TvBDJ
aSn1nzCrffq/RVjlsNrcmj1kJK9VfittuEFa9fLfP+02QDOAKcRq1FVRPwHjdoXFqc8XF5+QR6o/
onqTH2Q3cn3HfxUf1UfhGSmoe/N1ydOtnWbnbnqDgBR11l1tR/8eDfj356jUj/kt1DBWORUmN3NS
aLLXSzq6ksVNwnP4X2/yZcQGORvI4OVp9fmjTWKB9YMoeyrCTzoqW2rNypevIABP1zhBFgYqPAka
eusqTFiZiH72ipehBy+NP6VR2YzlNZ7z6QlMEFAlSJSINMLWKXWuiJCRJNnDD6J9EPMQ6kdRIbSb
sCfsMOzHncAuvJJkcyMzQZ+fcYS1dORACE5qsJrAQPWjQuJaK0V63Y1URbZYS8izz3hJVdG3JLU8
AVfDpgyeBMN6FqCa+aaIlDmOhUDrmqJ12gbqTNKT5GS2oBqbXNEPiPgjsIS5TzcAmPya02zzK0R0
o/FJCFI7nNCeRscoxlxPbqqHrsruuxibaqRktlEu21OKk0w5APNWhx52jj+99DKmOkjT/xRbOLGV
9RIU/pYV4eYznkb59DAZym6Kg1sU8oRNigxwVjf3AhXYICxthZpojI5Lr2G3JoW3s/m1jEs7EwJ8
7XIUflg/rf4lHeRvfp0/CEp+myyS1BgKNuD1N9po3bQyLDt0Z53Asm6rSaC3nz6LGQy8OaW1XjwL
AqXrOEdCJuyoCQ57q9Pf8J/U0Rep7iu1u+0Bik/h8D70dJWq+HEY03utRla/EhBbr7H8lKN7Jn8f
zmm8NaeQdmBYvbSDKm8xsOruurTzfNO6GcXY7vNkT0ZdbRRBeIFi82KhvwQcxhYTeRcH+V5L+ifL
Qty/AYaxmcksMQ9wU2O4GwTqYJV2A/tnXw6KY6XGRgwGNy0VRzRR/ZTG+94vP0xdd4pMtGUt3yS5
tpFjprAcf0ZzN9By7F+jhv+T+f6XJpLvUgG97L/qcLlvfhmnyoU7HCFTyyNZXgjyunJbzCoubs2W
yxKJX9GOuNywC7yrukWCG5emNtszUzZ+Y1uErGyjClyp9LfcoZsh62/4924DDZ0yQUT9Q5BvjEFx
abPyBDWjaw2Dc7kKySvPe9RiqXKsdgd95MAojdIbAmY5KMRDqxZvuRbv8iy9csgof8ln6614RPPU
lq16dAFV2PqGchQ/aGPu5rm5MSTzTi7MmxokZjOle3Q/E7tD+8mhcugGoluwaEO0v6zwB5JaQBhf
p+g18Rs70Wpbgtsmpz9TadgoEzJ40qMh5JsRv3ZNN++wurkp0bhucZ5MWz5lOT1nRfcLz5yNUJQb
XaVilAct7HAl2PWGseuGmN6nwVJptYMeVV90pJWAHpQS4r+l4xf4F/USr6o+tifF+FMO0XeEWYot
CMsbiBDOZCBwD1kKJ0t0ETTOhv4tFLVXxFuKZI9yyG5saZALuY3M5H3fJdjFj5uW11Gev4ux4OD2
pUmxnSYY2M2ACgW7mnBKRAN9bKBfNIfOFF0je1OSYTNj9idHIFmcusSUQIBPziGA24szRId6ummR
v05fpfxNTJ+F4EXJ8II3IVJhcoTksAbCqwg6ZyrpdSNkHXTlDm46ssbSnT80GyVt3uL+o+kb1DK/
dx2i7j5ukNZGS54m/0ckoz3Yo1kQbnWrQmrKcKpBOlT9vEdefZO1rzhM2YU28cTO+XrIpaOWiUmi
KvIT3mT/3h8eFdQY02hfSu/m8IhTXCrda8ZN2fqbIvg+ai8xNrZItzh68Ornv0qrRah+xDcOYX38
W0EL1fBbp8546VvfyeLCxWXsNq1Ryld3qL7tcCu4i/xuAyt/00jKrRj+lpVoW5gAgLN2U8q0GvJp
I0zSbeoXX32VLlaMUncwIWloli3KppJtaPNbGaFJPy8GWyNqiOVNGQz3mOtt635C81R4jvOItjnr
pizvGuXO75RfiVnCAowPWTk5E3BzUygQZBO2ivYzFcfXQbZ2mZXh26Jxhqc2Hkgb6g6waBCCnHUA
AMGXrntXtDsrRm+ypbifh18SS75F48IdrcRL64kViTA6uXS8weIJQ3jF+uiwMcUWDGHwoW7gTxvC
nvIegeKc00Nx5jjQ7aFOsMHKkVgAUvFz0MaXNJywkZ3vGkzmKHQldrqYTrx2ScFOy+50mTWK4eYO
7Xmua2j71pii+SBuEYzd+3r0nsl30jj/7Gv9Tm3yQ1FYhZ0XysFQHiskIMu24GEwfVFkbFzbzFEi
EUjwsnTFe/bgVx9XDzN500bNDou7DEtwJQYMwMdTq9chQp09Rlku1DeDch+buhPW7S0qsa0tYVCS
S/p9kCk3KlqgIgLxsjKgGBrsw2R2Mu2XVY6HUZMdo+xvAdvd6krvRLO5nzus14MWN9kRpVpEzcfM
bfSAS3/eYArtmGGPrPI7NSxkTQo3yBNHTJ4jM7CxdXLxcbQ1hAxibC9bcMVSMKAGUdt+1T5GObKP
2rvVfwla/7Do62TVH+wnbpoEjExZOb4lbMIiuImjR01qbb3DXDsO3cICrpaUXi1Ld8KQPVpdnGz8
WdzFcnmAM+GKPiNsSEpG1GCp7adfuWPwAU1f1Dp/lfPO7bl7ElzeejN7kXvpC1eVG1f4noPPvtGw
m3Rryay3RmouLc3qZmKlxJlnFrqbzCNbFWj8XYKdaRZ2lJkrkYJDd2jBdW6GQP9e+YMzVx9aiYdi
ESUztknmqyXwnfmJm6lQN4Fh8NptNlaaO3rxqwcLxO/cX34GnEtXj++RVdptjYh7a2P2UBTDH4zN
vgcitGq0j/5LlEUrheYNUKrVw28uNRO/3+jBxPGuwnw3zA6iWqnPZiNXV67GMw3KRQDhn1ir6oQJ
y87A1NuTNdRTNm20WUA5IaAcHPaGj+rQ7pLtNdEI+YSHyutFAt1KuQeUGKywz9fxPKhDJ1oK7WXj
A2SMptrK3fRG7dnT7ueb6qBvjXflDRc//BDbe8H51w3mJT6qC+AgwR6fdKzol0Uy7zx4sPe1X25D
81rJ+0yJ8nOE5UV8lHAIOESZ/qh62oaU4hm/7T0egxvR4S3oBFvNubxgloLnOr2RFAPJMZQkeGys
3tc4GkSxJqjwO9oDFNtd6EmuuL+2Vs50YhnUUZjVIxuN6rKkYsIbeA7c9k61G9s/TA+CF77QiNuo
D5GtPmb3P0dbJ0FCZgCHl/tub93F35orG/Hck+5v21RSKeidYFrCRC61qISzaEg/mr7fdOmLOX7N
ZhX7Te3h8uxK5x5yMimhhJoktfR1vTlresUqB8mbbvxduR334gFLegYITm53DZ13dm8cBfuLvT1a
OVZUC9KcQFFwkYxpXg08UCxlxJ1oozjBTekmr2b9FOLqxtltlX+ictN7Vb6tr0q7nJvi4x+yStCH
PixlUYD2/zNoxqe0hNaIShDI+1t9Gq/0Kc7KnskodS5S+7IsresZ1NODWhZEr7Sm+mZKqcXphVpt
p6od3jUlig+Slo6c65oEU7CZhDdyYKz2UGkfr5Q9ztSq6GIvumiLPuEJCqcbwbXHgeiNukCJGJex
6Rpyddkmq90KdslQFjIb3beTl09R56YOG9EvU3HTj+Gt0cS/lMo/BBLHXoHcbCmSYF9ZxGfHBSoE
1BQ11ZNFrHWYUvXq7AV1G91KQjjv9SkvXxu554kShQNvkz67HabU2gVik7+nCtLffjXgbT0oBvLR
5AYpsntXftfZVbZUeaHSU+1dF4DwAUFSm4OySbJb1biLeE+143cfKrIAhffyHJy7vZdaExCyBXix
Lqj6ZZzEoSV6dPA2yLtv4vp5CL5ejnFmmhG2hJ6OezL0mTXYrhypivi96pVh8dz21UOrX8Mo/v2Z
q/XzKcTqyk5w1k4CGEDA03tHdMEHxA5vWsvN/2hudu/fVYhlqNvmoXwrvkw7A5xR5ggO9s5Xkodr
Y11dO3JlJnk0MFas5kXxI6aQcXkypdMiASjlo9lc3Tid3goD7y+vdQYXrT/1vX0IbjIbS/BD/Y4Y
AXLfFK621/KDM/gD4mpUV2VabMZJcULQ80rOag1Utnoj2ybkbsHm6D0UB9S17fy+3v1rKShSkuOI
8ueEwayUKk19xaOVUTtV1A27QO8tB3uCbKsnkv72X2Z2UQ5dSi/AGlanuy4ETam1IgnKvE1Vu/y1
QLEpxhV3k4N3wn1zaLndih+Xw55bMaoGhxienwHsZBW1qSIzqpvOS6Zv0bT3u3+NEGYWj//+ahYn
idqdJIYPmYbslCxtyur75QGcO0LoOpmAnSiKw4n8/JnUMdGTela8QW88M/W3cOL3Sjk8/YcopqEZ
EuIf1olrioCQclImplcjqrDPLApLRpbLZOeW6FyOdC5zBGWDGK8MwoVQn8eDiqIYBY0Oojbad/ft
fpGkkq/qnJ2bNT4MKARANDo3xecodZBhEceDZs60V6PW7ipsEAKruXZcnLtLaGWRACN5dYbmXKlx
QW3zAWve6JB0YmOb6Ga4KGGZTjAU2xipycvTd2Y9c9ADrQPxDBJyjdQCpZXqFEYeWjK2nVhYUm0n
rTk1Vy6uc+cROdH/Xt7rpDAQUEnEKILzCK8yu3xA0R+1PfQmelfdVg9ltYnfrsHGz8wmMWGRqfwv
RubLRz1KRE2EpKijiV5UpXaPJKwvPMGW8QdEy/89aBVKztJOXpSZRUQuPodSzMgaSj9+6ETsPm80
6xbS3uUPdW4wsg60AEarQq6y7IPjwZRpVCsNYks6YJH/4ezLmirHsa3/yo16V1/PQ8TtfrB9RoYD
JCTDiwMySXmSZFuyJfvXf8tZdbvhQHC+ug/dkRRwhC1pa2vvNeR+0td7u3t2x7tenYqsnw4F9fUF
xo3Oz4fmeN1wWwfFYdF8RM+n3rJtlc0vUTamZgWbjuEcJWNgp+MTOfQnWxmMuP+Mu6zVN4+IFrJi
OQjxubiE3mEawhHG9D9cb0hsqVdtd5YHzol1+cm+xqoMLCTKuEV/6OsagHbB6ETxwBvA/jNI2hSv
7YOfN6dSt882Gt7m0kkDFAAh/v3DwXulgaqgvHTRBcIRsg7a+G/3wYGRRT3AArAG9N3jxI03Yo5j
dIAEKnKSnxsIF3y9BD99hDcDHKVtU8Ai0+Ts0Ac/IDMG+6Grrz//s8kA388DXhJC1B9ikVt5zDPQ
E+tVvBbOtJ1RVo1g6PT1KJ9kZGg4/2eUo4ysVXqGA9dwCe+hDJXJlS5bKMfCH6h4/XqgT25JkGtx
YR6GTAGYquVx3yxnxqCuAc2PQ4/aNTfPwHtBhjNEXdLMfSoFfLSivj6RvH86JvrdC/7yt6fc+zGJ
rrxWBdVh8ioVLqrEw863YI7Uhg5sN+whfrAi3ueJnoOHr5/2k8UB5hQqfkuJAevwaH3nkC2HlQlo
gH6ZyO4pILdff/4ni+Pd5x9NG6UQcHcLfWnnB0Uf+2Z3Wv5zSRWOriW4WEFiBNA8oD2OxSJsFeXa
BXfK/KDwXUn5oX1xDt15/hBt63W+mk8s98/uBj6WxhJmQQz4AIGIpVOC30pwJk6r8YqvawMO4wiN
Szf1n/m+3ZD1dHaqPPNZLQirAw+IlBlqOMepDNwmc9hXk8tpg5o37Nj29jbKwovgRzuvvO2pMtcn
uw1uAov0BtTGgas8WhboUoRUaxD5TJhRGCvldNopMuxEXt18vUA+WfrImhY3RYCtgCo52m5u77et
g7ITmWE9xiL0v14dAP7KVmdt832smhPR8NPpg0IGymn435+ej2/3d+eQUc9dj1RdtkEih7i85pXO
rzt/EJk9tQxxZUS772KEw/meq0Y8LxipEshrMnrI7C3rLDRR/cOhNtsFcx9fcVmbE6sMy/eTZf12
mS07900cUibnOrDJpWt42szdepwg9+aPFxJkYMiF15tQj4/wtIB735wCTXPle7B9M2o/6Q4GPS9o
3qeqr3Zd624KYcGuKt/Its58Uewc0YIpWe2qOYe3+o1QwAzDIHFsulVY3+d5k86dSRHEN20Moz3b
JBD/3rA2BmAAtdcSkhDNvcXlOrCmzQS0KQA7aCnJjW33l5YuLgfYVjJrSGHMcqFr9Dc53YdudwE3
4Gsy2t9Y+cMV7nVXB0A88E2QRzA5aTc2f6HoscVoGJfDPpxVVprovIN6qk3EeUeGxAnHm8ERGY1A
X7SRbcARdyjcpEVlmCj0NcMphUtSBkuMzPNeYKiwKRyxm20va4o6U6LY56TdMdesjEPgIejsWexl
pT/uFVUQNlFXhvxifnGLYJ003LqxRrorg+gMnutI682auE1K8wdTjee4DZyjqNWrH9yhm3rqYar7
a5iBI7WfgZpZD1ENUBsMnCNr0xUPkOdZR3V+ARO/BIZVzzHkv7g7bmJSpS5afQN8LDqLbZ26/DVR
1Ja7YF05aJhLna9YQArUXYGRQM/Jq9rX3A8TY/+MxuCGS5oS8YCbRzo7XVoq2PPCELG1fjlOtSFO
saai34QQwRs7iAOR/n4kL01X772QQpO2J3u4UyHzAHZ9blMKSI0lnZTUzyI3iaORMoIiBAPIzQw6
u+A/rRrT1Q27qiy2uYnTLgxSkzN8+s0UQq++gv6S5e7cSbaQQIr3sagPxPy0dXFlV9He9NX5DEoy
qaYrE2+kTx5G2L8Y5e5HolZ9Do18x0+Vpbd10CfCWDj4wsTn+aaCK6JTqgRiV9uAPgups6ZsVkZe
mzJMBnLV5y++eYmBODJTwssHz3vVaDFV1gopShqHceaM8qyLvtWmTFzJNvACTr3KoIXHYfH53Qnr
VdvzjNUwUiJmE5A+036ZThXgA7NzPRi9t0W8kuAFks5aI6cDMKHdFuRFQm2kHOxVqdFOFhHkcDn3
d10IOXQ7mu5wqD+iRNjDCn6+bWWZihq5BFns6wroSCIz9+mhqKO0FGyxfttEHaDkuXvR2OEKWJ9s
gkkhC/UaKv1JUVxZ3E7mxsrssrhwMD8G+seuagGgiFZyKYzNgECFv4bikcLZWqnKSUB8SQHIWDdR
cFH147YWc1rpaNWoa9XJ7dgMWTjht0roMXrPMvrRevB3psO6qIeNieH53rTbuBZ3fgA3BRsNNHIX
crb1xbBqems1xDKb6uHgAyLC9KUEkblCvRkU3ax0zLpAl5XW+BM6dz3YKvNBZ+k8nRU1jNVot0MH
eCfz8XuoftTRY27goinhnRrnO7g7ryaId7cQPQzpT3i21JkD+c02R4Ognh7V+BNsx50Pn8UynIAY
VBAL/qbde9v+PizzjoKP3x8Wm1QoIydAMeJVLgZ5kGiGsChQbkkEa64WUjJJyBok4jY/m+AiCvqi
l5mKXIaqvdfo+cQh1O5KA9dat+f7nE3nxsYtuEZ+n8SL7goM2b+NRbgN8yHrgNWy2ZxOcf5oN9V5
McJ80xvDn4bZ1w6VW1W6571q78BdgNKQ2qqmvRY22u+9Oo8m0AdilmknerKQODkFSyF4D6OvNQGu
bwLDBLcTpPNmJ+BWAc1rsfgKBsFWmB1F28bGZV0p8lQqP1sY8gssK3PYw9giKVLNxtFPrNlxsECC
ts847TbwEgdAsdhWOXmEa9Bsdm4Mz2vynS3+5CCJjyYzvb3lwG8BoTHk8G+Fxgb64gcxiq1dhCcO
699Obke5HUp2YJYuXBL7g4Ac7NPCKQqdy9KbyUMBCcozaw7yc+14+ZrUEIZVNUjI9The5ArRH4hl
wAQo72f4OUEFD2aw3TmATf25o1q2cUsWIDyUgDR5VbHOu7DOXBaRayV7RANTTxlx2JAC3xGs59r3
drwpumvmyvrML2o4CHM93mC+2SWoa94G7iDTSo/ddMq35vNs702OeZQVhb60K12Q341V6w56RqnM
6tsC6sxlxu6/zsA+6xn/tpnGnQfoN1Qp3mcaE50juwfpWv7VWxUpWcE5MVskoUlW3J0Ybim6Hc3p
u+GOrgQtIEeCuOR3bR1YrH2EFm64qbbt3SlR7c9zPZQJFgoYILjHXFeAQ6fJzfNLn/FLV2LdEP0I
yWQoSnWIRk4GW5Znx9dwmoTkCiugBgrL0EPtVBNQRg2MOpDHrIIwP1EU+iy7XsR+cM1EW+yDJ5jf
BzYt5vnAqwG+qd9tW21bDFlAO/Drd/3J7ct/O5DzfmYtTxRey+PLSkKKp7YAzHoZ3FPqO589je+B
OOj5C7Hv+K5QENhTojF0qMi+9+5ay01E9TgCw/j3n+XtMEfLhjqauegeHIJqO1R95seXuR+fqCt9
lnO/GSNY8CNvcu4CSK3W5fTAoghYMR0YdT9Upn1Ct9C51541X9tIme/qgeoTI3+648FTQO8XFeQA
pJP3Q+fAUtg0pgfg21bkoQVwY96UtyAXQ5ojOCG8/NmyeDvW0dVidse+a6FcUZmO3Rt40iGzrGi4
mY1vr7+etY+KDoteMYRTcW9F8+JDOQUcgaEiU3EICm3OvYDI6yYw3UbJENcDH1JKr3FOapgj5f5t
bo3cSuHN7KR1S3G4BYBMB2mMwNwCw2dVDzF8bg8+D/y9z7zxCSas847PoTjVz1lC3lGMwl8NIQPQ
3X4rgr+fDUuWaupdcwgotVfRnDvJmE90RUX1bFfMuWrjYPf1i/pkThbGA27AUE+IP3DRXCDuvHBQ
h0r1L9KzvyML/Al89YmA8MlzQYl/sdSDdR+qmUehvoTpPHTv1KFx50PMAb20XWRZfGy2zWyfheNf
gqT//c6rVf7rf/D1DwHyX0kLdfTlvw7tK/+m+tdXdfHc/s/yq//+0X+9/xK/+dcnZ8/q+d0XK67w
yq+H1366eZVDo36PSV/F8pP/v9/8r9ffn3I7ta///OOHGLhaPo2Wgv/x17d2P//5x28yyH+//fy/
vnn5zPB731/56zy8Nmjg/flx//6d12ep/vkH8eN/AL0BxVtculHPQF3jj//Sr7+/Fbr/QJXDRwcS
fQ0HNTesAi56VfzzD9v5B6AfIXYKilnQe0GUlWJYvmP9Y1HQcdAkw/cxb1Bu/N8/7urPNfvnG8fL
+Ovrt+a5y97+z8rGrl/KOVCTQXMZNTNIPb5f2RXsUQHt7wE7NSp/IDUFHqEZx1MCJO+X8++avI+S
IpjkUPZ3gGl5P8zY2npoZriwegTdikw3kX7sPAPAJq6f89PXe+d92F4GA6kSaHJ0BPBkQXQ0GBal
RKcqdMGJcLtrCsWcllkbAxc+00GEUJHfkn3mRNH24yNCU36xLoAlJLw33eX7bw6LkcPYHrB2Py1D
t9+FMgcdsRl89a0oOHv5+gnfn7F/PuEiq7iYl9rgqh41Mp0O9FBvgKeNcQp5GPxK4rIaFlcQMp3S
Tkzj9uvxPn02AAOAAsV6xKH0/tkceNxCSCP00iCmLXDJfgiClHBIEa3qcmp+fj3aZ0+HehwirgMT
CJDL3o9GB68pJCy3U7+OcnCk5rh/jvOovkGu6PwmT26+HvB9y+rP14k+mYeCKkSdcOC+H5CPYRwN
TuWlnDQvuUWzyCHVSsy4Nrs8mOAnLoH2th0Bc2//xNifvVqkSouMJbQIUYh8P7aapRFVoXCD4/YA
sxfQt7+1pqR7dx5Oda+Wz3q72cMQtEFMH3QrQ6gj+ksweLNEVc+DsavgzG4POSvO/CZvIO0Uh6hm
6m6IhhXYizmqeLopEe7+HRM/CTMfnhJsYHDewK5DCEQdeZmBNyODT0fbjkABkrcOtO8RlcCpQgve
frVVgRrR16N9eM4I4umgksZIQ0HnPn7OOZ9k5VSINp2q5DUIY3YW9nNxXsS+RFWgDjOLg0r+9aAf
HxEhHKENOc0y+HEk1VOkioFg/+M8h4gCNJ8AHa8kKAXT3+t3Yr0uuA/cf2GaGaOPfOwuExiiS2Jj
+0OsiLpnFRuoALWm002i/Lw4peT68cmW4SDEZWM74u8+SoOHNur8LsKyiRVr7gAKEXDZVbaj78rW
Rwnw6/d4PHnoGeIehPMSrZvFrONoM47K9qcyFCgiV72bgb3Ufkc0YDcy98D+YLz6pklt3X096HHI
OR70KOS0urBaSDaDrggm6LoZGpkKDwEhnttoDbXOePX1eMevFOMtyT0amGCeAXV4tBP9cETQHrFC
R+VodPiGpRhvdedjpPTm/zAUEkjcLdEpAk75/dYTcydDFjngrBRxuI2kheJxFA1XUSH69f9lKAhL
IHhD2SA6eoujZ5bNWELO2WlKnIOBKPd1rud5a4zDTmTIn0wZmDugpMPkYdH6W9bRm5DCyrhoibDc
lJUFXEyF55tN68xF5mvPeyaRPnUbPE6VljlbHIo9G8ETSczRjbMXDe0YSqCotRVed6U6EsLJPupy
++8vjkVyAA2pEMQE7PX3T2b1nWl6wdA/DIYGIomQ7roSyp+evamnJ7CTnyxE7FzIl7jQiYdM29FD
5X3IqBkCNw3aMrooePHM7HBY+SywT1Q5PtnX0YJ4WRjWQMDER08107I2DVgmaYXXuHJshQ5NJegT
Hxr61DIbQrlOpE5xPI4u0lAcQ7kHRvaYsgVNgXD5/mVyyKtBxQMEYx+NsXMVu+SpKwPrukWAXbsR
hctU0KNnYTtFxoe2uigRTrf13BQiLSPnVAnzk1WLPwf9dQdsdvzrKLp1NLJmOVCkGpU7HTQRcpfX
JIdLx+S8uNEUnEDjfDK/CKFoEIOU8ZuV8f7xsQdxhgjLS3szh1B0tGDZkOquzO1syqvqVF/6w3A4
lKBPBaggVhWqP0dve8At3BnUiG5NLth92cXqXPet/hmGRXkiJ11W5ptkBgEG+tvIlwDEgfZHHB0P
lctKBF0D7Rmb1/sKAucCnTYy1sO9sguan9fNYOC7pk2LyvVQwlvqxEl19LAf/oKjpMYfI2n3wgFn
1h9wbZJh0w1JQAu+lcq1Vn8rtmIw8JQQfCCngrUD/Yf3EwlN+qnxBC41ooSHwUrpVtmrsNX6Rx8O
0+vXg70PdYugFFrh6Icv10/kbb/NAd7E1lYxDV14J087xxTyMtQ5EWk3Vn19Ioi/n8RlIOgVAMWA
qwy8F6LjIE7AqfQLBefpotB3gDs/FNR7kiEvUrkY23uqUAmPwhPd9Peh6H9HdXGzjlyk7ccgA+qz
boLcdg4acsvFurb7GOYSU0irFBKS5hpuAgqM1oj4p7TBliXxn0X758iAiUAPAIVRH/jj97MoC7ej
jVsQoNSYdSEdR+5cGpQboinPJAByGwFZg4MXMNjSzr44sYg+e3CgNxB+Fj2lD4I5VDfCa2ATnlpq
EoDiN6J+RPnZpTig41KmYW0ENGisyfv29YL6ODAuxHB3X9yNwbY/plc0rC71pENoTMe4nOOeZQZ3
JUhYVnfGQM5wFUIaS6PXqeLg9uuh30fc5ZUvQ0N3GI2jBbq6/Glv1vI0NyICsJNmnduYayBJ3X4t
LGkA2FdTCR6Ka52IuR93DyqcEJFaBAWWWsTRiPXo0iKKTZG1xp/RMJvsoE5GV0enAtDvcPp+OeGG
g+sEXi2KDx9y5ZYNsVvOFcvirqvdHTZZX2zgTMABWpkrF31WxcdHq6tqmsJyJhBjwtu4iLcFeE5g
3rcQFD7QmTGI/MI6S6xBPivGHaOt++RAxmz+Cbo3g73EWIHwPuTwP4QZKjRd15RVHE1PMbjVWceZ
6DM6RO6JqXsfYJepQ2qDswslB+QnHxz7qnFSZe+1LDNxPLtZZA+NnQlks080d/mJUPRxnfiodQK2
iGAEcaDf2Oe368Ro2AzBwyyLvBFIIN0Sn2Rt6yp09AGUuSdgBZ9SdPz4gGCdAnSCJht6YOBAvF+b
TVU5WJUFy+xQ8i7hbBK30CyRKbWh/P31PvhsLBQawMwEXgyluKOxLGeq527usVZEqIGWCRtYIQsD
nj5EZpvHrwf7uAWQAmDXoVyOEwTWTe8fDDWULq4rm2WQemU3YcCKZ6vrT7ms/tUveL8DcLGBONWS
kfsRMsv3AymHzExLB9LlEKMrL2SV487RtlNuJROAtt9r/N+0znkwxNAXyTnwqMCdPHhW1RnQP4Lz
oQzIo9s73N1N9QhNbWd2m+deSVTDrcZAgmGW2hP7XqJTv/NjNlWAosDk+GD7YrIuHJ8WIIgXPtNX
wxREPIPLn0uygDPZ7HrX4+UGHDaBPrSUlvdtGOrOXy+tDZNMkg5NBofcSTepRoew2Jf4BW/fwuxY
7XVfNC6wOFETbYYQiuYrFxS1ItGyBSTO7hr1g0kqocATVahMedJbE0tK6BsIu+2TEfHfhtQb9dRa
kxE9qshHLEqdYDR+gmAAyAsEl3yTmNxjcDQmrIjOGKeMbqIpMvHSSOdba8yr17GdWbmqiY6rzAXb
nNyOuO1Ze+g4VLAum7Bx1qotvbu6pFpnteq8/mLGU8QAgXM/3qJBbnVnrVMMXkK4bbWrjoGNn0F9
VDpJEfd+dRNrSFZuIr8EFwQyQWZZpUb47KBzSCVDKS2wotemdeIZU5Oj2mqnJe2G4R6XBxbvOjnW
KPP20dgn8VTl6jvwWqW+qZuxrMp0nuI4WHuRtuuUg0Uxrnv8M84qLhroWETEkHpdQ/S72/Cgqttn
awy9O1Fz/Hw8W4BhEGK7d1VPUGCZjZHmDMZHcQ3JmgC2QxxeB/nGC8nybx2CNAjt8DHGuvT9dhUJ
bkE5vcUy2XqACUB6Ww+kORc9Yf05KcXonLk6tOgOYuh0kakIhXnypqmASMtcj7UDwSiAIs6QXfb1
gYogGPbQTcoPopwFXcne7vhZ71QFwuTk+Qp6kzX+O521eYFObHRJzQifJV307iPIle4jiwvgR1Nk
WdZP2XjenZcTOJKLPtKvgM8uz+X7hZW1QWjDmrKNmEnAXPS8ZCRkJyc7PucavQ0Ai7z+QVL0fa+1
1NGFsFlr3XgO6or4sbzXK+FOBtCBYKzVZV01lbvyeoCYUy8uza0VcxlsgC0MrX085zkkgZRoh01U
KmXOBEVrMhW2q19BqsHrdJsG82FJV4hfgDy1HlvANphG3dYD24jFRHbvTWUAgFgUMOB6vLmjYDvQ
UYF+k2usbmdrmQLQmyGsIWfXMSHmG4QefuXVVnXNe2E95U5VHWgFtRQoNTYanQRYvEAaSYx3PO6b
V3uSVrWyBKVnEHCavE1PHeaeq7kjdRJiHn/U8dzwtNCLug3IrPNFgAtKmHRwp7gaZDOv4hpHaBJC
LOlCcMwV9KysViYQ4WlVUsABwkpFkA8/uedP0XlBhm7IvNaS0HSz7PbaMkHYrQdskxzIwM52d6QB
7eg8d0g3v6ixaYpdG4JrmzWhxAsAsKcLkolGulhbtuFh2vgj6BLgL89xIgkYiElnY99kNs4ELy16
7XWbCVdq60bKHJLDimKbZgPHboLza2289VAA+5LaumvveoivxquSdUGxIsClPrJAuNsJ+Js9G3vI
t8A97XFmTgO4kqTzDxotCs+dwE6ExMkgmqSe5jLYkrqNth7vB5iBjwx+Vg0Acx5kjjiKm5x4zWtg
DV17G+B7ClXd2HH2Alowv3jttd2a5SXRUOZuzFNRlxFEZnxJyJ5GstKZwZjQu7RFMQ1JxOfqymdV
Z+HPaEJ/fHE56PVIdaj1A3K61hXq/WC04oyYupuBKd/71s1w6lpBF9kN913g5/E+cJXXbJaSiUrM
NIWQS8stAyt100LZ1a+96V7FSg+b3kwc9s+tgd4I9zpQjOkop2eAygrYeZYtOnC2kfSW9x37UZDO
iZO5i+I+bVzlXEH/Tuqd8Em+eMY4Ev4tARxA3WqkAgKlEV7lCKrj1UyiNkjdsrXHnSk0QFhh6zUX
cJAHFr7GGbBzZqewuiQK8hF+ZqFb3tX4TzRTfSA96LvMxtsZ1ldkO5Rdt82ryYYix1yONZCVUT2s
Cts14Rl0bosJng8lTqYCqk3TIJFbyqayqjO3dKDZZc89cZKOuoDSCMB0y3sApWLnUGg5fpNuK15F
y134jHIlr6YxaCMMELJL47TqNuzkPPzyHaSmOMZH97vJo5mlDf4YZiWO8nJ/30e+sNdhPQBQ6Yuy
p4D0DCI4RJWe5h1DI6TZD3FsSDIRSIu4mBmXyr1PB+qs29xWYi2ZHehLUDzC9qJQOJ9XrcGZkTIm
YEbf6RCrJUAPEaqUmlYMZIJJCnlOcT6VaU6iiAFp3FQjz7RX9c91P5EDSmzI81Vps9SDJcCdBE/6
pvRG/7ptSQ8lIlVgLfjrkQ0VoICMunabhKaz4YgTtCG5nB05TImkFu/3RJRDv/Vkj0PdzVECTBo9
ePSKEQOmWsJqUU/rEk5xdeZBLKfaNbWu7evey2O6a3ELyW/KaQrGtMa58RBaY6tRc6IshIeGpcub
SYOlVbWudVOU4fBKXWGNVTIBBQn9ulyYJmv6IZqegBpyxl8RrRv6YFVDz4EVRcjYar+Bg4GQMACE
yrFXYzY9p0ClmcoasuQNFrsOS6dMEZp4tEJ5VXZ74s5zuLFKOQZp3w2ef8kn2yIJxA89gP4hEgiR
R66sexD+obZqkOqHaYxii7iPfeHO58TKmSP2uhxyIlM1W04fpMyiOL+tQEYktat+aBPXGemwkrD+
A2ZYjv5l746sOFhBPMe3DGqBQAoTiC7SpiR8Y1rQ8e+moW98ALrjUQGkHlwKxKRkcqdXp3DqhJi6
zoZYidT1iitJAPtEQ2g9FhDGaI2s0qCCdyHyoKS1BTYmVFoT6Qf7qinuTODthOvsUMahGylgzc2c
nae1tS4dhHdfwRmsQ0SJZe8lxZD3K+Y1K+Dt155FsDP9wl2jlLZ1IugzNrzma+PIiyAY78hceUkt
vXtmBSytWnPV2V6bIIRtA8kvBaGvYRPrVQ7byqTn040WQZ2O4fhk8grIogrQ0TL3YJUDyQd0zs+k
RPYocxzcVnRpqnBOWAmqw2jRbe57F140rv2u25suRspsX1hzd63h6jBP45njt9CYFP1NPFK1FVF3
Xtf8e2wsUAaK+gINsrtQ5bCvcUBdd/PnbqS3Eu3VzDX+vW9BdWEiwS7k1avvNzfhXB5ayp6Hqtww
FkAGb/R+am4eJw7Rf9X0VYIL635Ed98JoIEyzT9RUN94fVmulQ0rr8HJEx5wmky6wOyYcudr+TwT
6wVLRGV1A2GzmZd+wotxTEMxDmdSs29UQkkdth2vXin2y71pE+eL+h4ZoTcX22i2F+RJCfvZkzbY
Nx6cfan4Rfvoe9jGgJ7a+DHqDJAKkHmi7HEvm04ms2arwkd+NlZ3KD9gg+C2nujI2to5e25Gsx2p
WY9Ov+65eerQW0dkvSBht4Omb41UQk5JQNCZqqMBGVNFbjWd9H0OaAnUQew+QY+lzBpkyWmAY+Tb
VEOKh1bOjyZUB81oCIE810lzx12rJr9onDqFnNV3bdTW67s17gPZhBtyUjUUoQX47sR1KztxkYnc
TQ0HML7PHZrDjd22BTJsJGWJw4IpSoiqs3Yo9yYKRJwGjLTPrW8D/NwhtbBl320jj1zVfQRUbcnV
qgjxTY0zADVTJVH7Mzv0MxNSOzs7l+e5UJu2wr3GpSssvMuWsIupIZtG+BvkIxv480K0axhv4Z1y
BRDvNdczFO48EK+KaO20wbnpwj1ryQY10iQPnYPkOaxAOgvkV+C6GQcn1ic/+2h+spv5jNjRi2XR
X+igAvvfXIh2vpWEQx54OIArmS0ahH3UZZ4NaQJWXwM6+QteseeTqYesctEBtRXMdGhRoXMPsV3p
qLNGFNsepxR1QIzunFtf9NDcF6uoIy8Qmr1weQmxzLwE/ddOtMD2iBBEYw1yQ4sGa1YztZqsemXN
zXq2INmIW0M2UJwMquqgjuX3kPjLH3pL71zTb5RTwzFQ3I0SeNWcQK/TaRxoyPH7zu5umnFokrxn
CQnNWZ6zTQkOAboGF1EIqKljXzA/+GYp77In/ZkWyFZq97Gp4gs5d9tR9ZseMqRa22cuk1u/H+fU
saoDp87eh75eNE8b6o2ZcMPVKM1lXDVnU9fueAs1ymZgO645+AdtmYXllAoalqli0E3U0c6J9aEL
5TrMoebjhalwg8QIJ4OHAoTfTEezAFdvp9ffuMO/g1V9CEV+X8AEtaimzDTeI5nkGZLOEvLf+bMr
XIRuaM8Ksfes5lxbULmyovWgnO2c07Pa4RqED35d0QZcA+ntwZTf0mneADCwiwZxNgQNYmSPvASt
Ko44TfeQ7Xtt+uDKGQcn8WcNzT3jvyBzvUKqWqSCBVcVsatEseCyt+Nd5MseEnz0JirQjwAuHpz9
8VoW2P4A+0uVgmLSrEr0ysDLgJ3WyJrzSmtkup53bonpSdR0bzfDmIianGlF12pqbBA1OHATUHpd
MVnejApVTBR4zw3kDCnQVIkPdZx1T9t1Y0NGtbTAZkLiD74J3xEPEYyPEU2M27s4T+SFxUWcwLsO
7gCedaeYC7pCOUjoGhJvLXwLZLEOJ9E5awMBjj9z1X1Lmg2C2h5XXvBtcXdA2It19zJhDWIlm2+T
193SOZzvaqtuL6pF3ZOXjw0tb0wzwyctaFDhwqXusp8DvgW0s7zl81DvB8HFfRuH07k9wM54xBw1
i+2XguoIOr9bd6mYPHZ8hvFuI20SPdCalPQAApPHblqvnPS+xCo2eLOyG78D45OD9WHHvYFJcmkc
88MXgYtUCIbe1Q8+kL7OyGB37plmZR4/RpFQ530XRGZFojh3t3Kk9JHaIwxkQwrpxg1VcgLLzgKc
BPeSwQ+eq7ytnatCMLs9h1drXl8yr+pAaDIOnNCoPzCQrspgtEHO4tBk5CTvHgOLswuBJdtulZvP
M+gSHDIrQuFFXca47bMVmlXIB1nR+n5WerqF0ZqNahboejMcej1WhEje4Q7LNih2izsbzsr/j73z
WI4c2dL0q8wL4JpDA9sAAqEY1DI3MCYzE1prPH1/yLo2TQY5DLu9a7Mxq1VlZXkAcD9+xC9yV66W
8gZOYTWt464YpZ+m1TYBAbSGFSP8uopJHKMphw81LQUaHjoP+ZwRbBKbaWzu2CKXdmohaftZLsb4
BWhXVjzpYyCJjaQpxg9La7Utr69PV3PXo6w89cTcrPZjb24JCHGk1jctSoiwNkMfOVIamhxhiy+J
LqecXNZ8tMRTs2w8KLKNwnJozVbpyGGl72QcdR07Fc8oN8rPudqgfp9V1r1F93DXDbL52tujcsX/
oNmWaaC8xm0bXJp+PN+RXlIRROBI3DjEMbWSRfE49lW2HbtY3UJGL3dhWdcXAGibV4xB/Mkt0Zuu
V5adw62vFTV5VaCryG4+k927tGPr0NVyKZzcCC9lhx9Pata9KGZtIbCs1KuUXWu7ZRgai+yyVuGd
2GcyfBQjR+M4Kzd1Fgqnq1RjE0R6el+R0f9otHKhV0VpGu3m0YSTJ2SpPASqvoSAPnFMlM5ekoyK
Z65DWFG1maqeIWvRH+rnzgkio76ZgOnc+JNpUlz0drUr8h6NT6PArIJZVmvvuropLsNcVR8brXoW
s8hSp2rC5Gdv9SibV4rs+kavXJA6Rw9RAGTomPbW5K/lGtnFqZb+vjLTdpImQ1YVYqEGlUtrj3EK
35zwAuFOy/wQn2nJCuPjmOC3spWbVN4lXBrHYSjCOwij0q1v4YtUdgpSpkwYxVrhMG+UVkcLNYnk
h9Zo3ybTItUptg0tmzoxixXAh8t0kNcVqWtp9VszkK6BcD1iNZKtsp4GjRbeppRNatsQuKzcSSY8
CP18DfTpqTHsN7nXld0cGOuOLGgMw4sokS+VLtjNahev6hkeS2+8ae38wADnDhNPFPTwTXAbS71o
kAIKpuBJhPRYBnbuXSIJt48khMj6tdyW6xxop6NF5aGjT0Sjc1sBbPO4VIpVn5s/a53Rlj5Jt4aZ
PfqlwSmwsuuiQo+qy+N1VdYyjQzVhJGESK05oXRcKmp5KfkBMdbI5QPd5d0Ui2uttNcizbZJ1/6R
Gu1Sk7AGr5MnozMp3eL6oNe6mw6Z7PSxPd6ZTSE57RhYNFRaPpiqVw6N4T9oLq3DPvsVB+MBL6un
0I+vw+UynvMO87KwDNx6Wlig9aPhS9uqWqT1E99RzepRNehvzeOFMi9O53p4qOLy15wlKWLh0VVq
mrB0BlR7cbYgH+7h8Q48Yp7vkVv6EwStN8azN0lTuVLCcUTWNXmINSyQITFXP+hZIoo+QzcuQ7zt
JJBuq7SFW54AKEV6+QZzaMcCaXbgPCibWin57Zax8nWBljqiSuWomHfy8DbSOI/7ZG9kMe1VFUJy
ZvmrRgz2dja1BP3ftHbNrhxXYVoco7EBZKLXlWMEpLBtaHiqWt1WgXZA7/1YxOmFmU1OQ5NWdNPD
lIw3vSjuiqh8ANe0NUXxa2kJ4ZvOVM/vPSVO81VbBNtUhPvU0PYIDD3qtn9vyUGwnJajKKyr3Gwu
mTReRCXlcFL7NNqNcoW8PnIsXWs4Miljb9j+Ouk0Hj+Ngw0lBRttVBnAt8k2toRj+nKHCLt5q3Bo
GmN+TWHwjdB4s1E7ooZ5oSq5J+sx/hmU4VZZH0Fa26sIR3ta0MjlBX35Ax3XDr7odBOOSbWSUm0j
D/BiybYY8emkfiL/EVTs0kCSbxVt/F34cOBz5boW2T332lNNJVFktPB1X3nMTHuT2zhKqigoWY1+
7I3isjPk+zbs33zLevIHHacT37GrxtjXeQmZ0mJaWNS7JLad1FJjp0qnR1oM2aqKemkd50q7T/P4
AUTCk1VnyNzDi9rVthmtCO6zk9CI2uRUXSgnhzpVamFiZ1yi50e4tTncBvmVMcQPeVNu+kbeVqI4
1LBC/YJHbCcQvH4Cra9PKZIrypw4oI3SgIA9to30IOkMkuhpL0RwSOoaNXHKD02THby/F2UaImc0
s1st5YqOZukBEQbcnCJ1pfnk5HQO3CH4pY0/mgrlCcV0IsBiYStWpjbcp6n1LM3MVISxnXUUq0UG
OztxpFA54k7OlOmNlu7KD18ViiNfy3fzQlFsmxsm84egD7mjQWBiRMfo3Olra21x+nqbZHqunFin
wU6yGgzg/Az6pVAZmxrfyTjyqiQ7ZhBpV5DfLiI12o7D5MwCHxv1oYWzCQ0W2fPKtYrqYVRnVCwE
CsuYsegIlxuhmwz6Fd3L8tI2zN+tRaFma9FWH4p1YmgbwO1oJWRr3+4wPK8fJ3LnvHzNReOC1qZI
SegQSp5RvlV0t6Hl3QhJeEZFK0sQyHHOdMJ0cKWxBwF5Nw9YUWc3MhJB3QiDW4/c5YyV07A19fFP
mtwF0eQJ/0qNjaM9+igKiEdfwIdMpwuEIo7E8YVHLKaYMi7eSuI45tclDVgtMNwovM8h5lYSNPYq
vqjzYCPl7fXQPJvDtTU8VeN0odqxkyc3ddbcD4MFLbA9mDkdqRBNei77eynqwfXeEk6BcHF1q+Fe
H4ZDIvx90HdrCP3bitJLxtnY6knW1DnYzvnoiRHfjd7a2Hlyp1kJ7aWwdBMkoKSETydXu7q7S2PN
o0aH5iy4loSb025SzPgW1Mia/t5eGRE/VYor5L4u0yLfSwJqmDHv5aalzbOxq2GjojeiV7shDbaZ
3l6p4k2qDspi0TFuEC2/sCP64M3ERAuirnGXNKRgUvgYoloyhzhb2PnOsLDVHV/LOYatYWwyXyNL
m7a9THMk7G67uroaGbTRqLkEcOCROR4CPzhWabmv/WobJY1LCbMJSRVxqFjHPUWypF/GukxI1FHo
D52q06HV+24vo/DRQ6HX9U3ckG5XbJcQD5ZcxYPOwKTcLCKdKJDvkZ/Ppvo+NdfcRmweWZo9fWyv
YCEya01uugbri6yS16pSmo7WSeix0NW66etE3zeavxez/az3+YUhaKn5WaducAaxBd3yRKV1qzC3
68xIbLKASgKGeeKaVansslS+TnztGcV2bq82RgXYFVywFZ+7mXUvpL/2kulWtu8SBa+BqfOoLLJ9
2ieBa5pj5hVxVgiI9VMNkgDk9kYuohGAE8SHfVKm9cyNXg7XphgFKI2xsJuDaAf/0IUj4u71GMU/
5BnvR5dRT1UwwpOnYjW1armPxNTfGGwmLwXHhKIYHap25auhvyN/n/Q1hhf5RGuz8GH1W43VOarB
kMSqXSlSD0yRk+sB0fKdP2G6lCS0QZVxUAe3Gcp5RwaguklSS7sFHL3RcpJeWOkVjdHqCo/DB7v1
rau2K8Kbtrak7ViP2W0wd4ROPgTJQhRNR92Ok+3cqjYODVV9DPD6IIFY+qUlKo+xERRPkBC2pDGy
elkmWuXvW9tUpCtFjgTtn4l+6aOYFe6bkrkUWsThxKhuW9lGNt0RhEfDEYM/aK4usuzSnKU0Uxli
TzInYJQpem5t1S/VdWiJfB/R5GeU76ep11NSoJtgAvPUmPtdJWM8RQwS+EMmL7qGQ1+fXM922W6G
2m9vw7ZQO8eg0cLwmTr+F6dfPhY1mrTZOKsvM4btJRMKezrU+uQf+i4bX1gje6lCMR91VG7RESio
Ww0yGGybIlLCvq3mrRmPeb8y/UDa9XQe1qXwjXxlJKN5gSVYejWzA+4ZjaauIhXzQS+l9leTlNVb
NM0zc4jcUu9icyl5Q7nt7mog+Vs6vIQWvwvQqugCkwySefB1giMzbz4eox/p4LM9RZlvJfA3Bvql
Sf4LCA9t9dm0vSqOkbCeB7puBrOSpTNVZXumIuVGwIrdDgxBr7JKme9xq048Q8oXlH7/J9KDl3aU
r62W214xKHGlSIvdUDcGpot+gDSH5XugNMI9/UPrwhoQTlXjuEA5O6jWhiJpKBfKb2owMOPCWori
ZvzpZxy9zO5CN7YSZW10ggCWxxzYMaNd03RvQHrrbUcm5fRBNe5Lv0u9qA2lTSgQJNFDc5c2vUmc
1Z9RYcHdwhrAouWgCvxGbzjz4BsbLVDWShYi+MxJmjpDXxVpF93AdB66rWU0SXQMYirFleJbo2Oq
6ZU6yi92ON2F0IScmuKNrSMOuY3IA8IM9DijdslXOfdm8EfOkiu76ONNm9X7sscAZ5Kay7y178eQ
uUE5kg9FMghAWVCuG/5d2OOBOsyc85oidqZ7alLq6EocgUxRKZEyKkrmkzGFSWWupGB8MVJfc0uR
VZ6qdJKThUmz9vPgGDeM4YxW/lVTvbvQbxJkcSxglzODEp8m4ypTgbew9IR1hIK9UE+dXDbjdlTN
F03409EI2l2ZNQ9SWMrrtIq7J/LGmgkWI3jSrYuSYnllyqSauk9ZZdjjj1GVXixYJVgM2r+1QLpI
E0oWa0YzQ+8FKA1MEpBBnK1VlNmveVz6B7yOtDXFpnTQFDyyYSwZTgi0oQijY9cv5kHyTHKiM8OL
2/KPHWUXs0lqrPcxmh6m8nPsQ/qHZvfiW4tZGCGdAmG4V8sQ3fsEYSG1Koh3hrqKZynyRK14rUlz
P6iCI4pBe0Pvf+DTxRfo4zeSGVOgntiP1sayUnKgmiG9EVBNjNphUiRjFTdgD7Tsjq7SUe6VfoWy
B4VzNG7mPrnqUFJwgV+3dBdowsTdhPYKHQe1Hn7GZXWHGVMAE6nygeutOhBMGN/kirJLjCbk004V
XLvAf5JBkTxGFeOJfCqoSbXqR0eH4gqlKfsZg45+M6uidGLMYEIH46KUD4gfV1ihzRxnVUSSZxUj
zejafgZ3bmzsKJhdwZSa+ao00p9CRQpdlU5LPKWv0HuIJqxau6lv79TeF2vQBN0+iBDYa4ZW34Ll
4SLvFeuOsV79aGmZcaNooYr1OUGQ6aH9qiNYsgGv5eNhY2jxQ6cMI4tBFxxXNLx8mwgYllQ5Bqr2
tKvlgi9i2oTjQtjdQ6kl1t6y0+Ep0iR9csgHjC27AVwuotoatxzi2hXpQUAyUFV6eRCRml3E9Od/
hMpsaB6WLpK1AslIQ9IuwdQUNHhR3A5aWfxAO8rPXAY+yr61VEAPbSlsRNvsID+k+lzR249D3bGw
U31VbUnemVoZrGl3JY8SDWTSWi5VSkkLponmB7zfOpzXvZ7qW0kZze2caNkv2nH21si1NHDmFNmJ
mva+25kBN0jZm5FX6wweYZLTx8NDKwp3aUQjOy/QZRk1bL6J5PN1Mrcgh4JylAn1dSa8DnLkvslE
fcGYLNmUjGbohOf+pRIhB7QKlFY6+naY/o5L0z9kxeAznsjCC8GM/UrqGuU1MgcafJm2mUhUNiXo
A5AiNrs6Zkcv+zNVN7DnKsfsM4kjVFheomrRxVBWkxsLv7/IqsE+IkJUvU7zYD7n+kyF5g88vUgb
9SrO9epXQ7ghezXEr2AuEpJapfbXkVJQcFl9h4SSNSoQckGRdlYgM04fmn2RKNkfq1TVX6Oc+4eR
WpULhOST4nOmZNYVJ8pmCpBykm+bRFG22chErWBMeswYD70sl1XilLLFsF6WkBdzZ1BANW1VnNn8
3hp3JjBYy7pTjNgaZS9WC4s5lWiGi4rE1VgZvKVdZnVt6wRj0GJeVPo+vE9TmnZWhimSEzZhfVep
Nc3TaQYwvRrA310qjcp21Ock89qoTy+UJLauRmhQP2x/0eNqR1u6rZjC/WjyXjBKG1XrflLL5ldg
sUXow3a4eUEvtX9nbU3bN2k4kl7JYaTo7OPuTmhq8+LnphS5Ovrxxx70tLRCzoMGSlLiCkWWFYPR
q1L9qiXh1VD4atrYCa0BTyO/rLSfuWI113Uv428lFczo15GocTk0C7hMaHXGDf3gmRbacjMyf1gA
7PkmnwvCuRZYTDW1Po0NGs06zUQ01/2DYQz8VbUdp/SnKsV1dotTmK3/1ketsV9iIB8PaoGm/jrV
1aL0UOEJ6tvZCtX2tz3p6rAXSdFlnuj7CI/flIPrwFYJKUaZjyVXmjZMzZ9S9IyvrTKOqJRQyxi3
oTkWvoNJg6E52A+n1aHVVFBAK9sqK/JKKyMieKIDvLVtJfStLrSEqbbLQHlM7tJE1PWaVLEG7KTo
M3bzccv1wfSyDPeZEcHw3PWtlYxuQi/2bcIujVzAzjLNDaq5D7dKKeRdP4QRJ5OwFj3D3Wgsp69M
kxm4KdLgVkWAS9vXYaDO26np69QDQCp1e/B7mnDDJk2rrWpYVeKM3UR/BA1CUse+sYf0UqnCEJ8/
GbwLt3zYqu0WV76CLC2KZOR4SvxkGYjbgbTGfiPrynUTAZ6gyKN5VF/6xmD7G4CEWuoUg2L8RqZ/
8HexRUK1+IZJbBg6jXep0CJxTCOfrqZqJNUM+EIAbmQKlzswmPgJSW4QLfsyzcp9JhrbuOKHhfIZ
6PVndgAYYeDCmon0KFjoE8C85WdagpBUCiFhUm+7sHmEDjKBDY0HSsaKfRoZ+Rmd3c/Mk49rnsCh
Lc1vRJKrqQtU0GRcr8ZMjufI09MAsxxNL7aDCMODDUpuXn0Pjv5y6UWpWIf0bX3S+/Hh3pidzNLy
kBo3MEQpc5m0umk1lR4SW/OqbZgnY/elb79f+QsMuEaDkBoVqrLGO/+Ilp5rdJ1CS0tdQYzyWvpR
a+JxQY3fqOvvl/oEpwfZjqEoTN6FaYI97MelMrlV4YpNpaso0dRuA3WE9afrQ2IelLBu5J1osiy9
+X7RT/QaiO1o5po4GMiYVp1ysFF+1XLcTEwXcq3szEznSHxKfW0XU7SO7ehHrqsbodovit69fb/0
qXUM9ljL2vBLqFsgLBjLb3vHH+iiEvwWs14mBqCdQAhXVKsSzTOwLRInu7c0NzY7kz5L47+NYE/v
61kiEidiPuMUpKis9R4Vj5eWDRha0Cdm92r6yctvmRphNUoPkFbsBsjnFSy6Bb6KagPaV2x3Lbyr
E/hdmC5v2S3IHtY7Utu7JpYDWvqkyWICrWrmxaEfBfgSuXgMR+0ZDPFBn4p6FaCC7RRlVZ45G59e
I/xQy8QDmusMHhuutR9fIyDQLIrSKHNFPBoXtVHJB3AQpZsZrcDAbRR3KHapDnaE0bptSuNtBJG6
Nqq4PfNLTs8KP4SeA/QMdBJwijgNSjnnHrxbiu1RpPYFOb4JOgfIUaF5M7i31v1+/3y5nLVoh8gK
QjD68knfbR+ZJrRaAlBz7TFPHMbkyYXdJfnGp2H48P1Sp+GWK5J9gX6AgYqMyjv+uNRstgnzF6wk
U1urLxIceQ7liFQk/TLUHlOLTGuRGP1+0dN48M+iBuhHwjy5+Ql/MezlOYtb8Ku+lcTuVOvdIQOR
EAjd341mcY6I+nkfLTRUmEOayj/EopP3CVIBdA49HBhn6QhgrW+y60lRp+dwULNDhRrSH1FF+h+e
dLpWMHwFCs1UJIOb1si/v3/25YV+OI78FlOoRAaDBvengM/XlkOQsYObh7KyNtUh9jStqNBObbsz
V+mpKw+CEKy1MLmh2itoyJ+E+ALM+KCr+sKsyLwQJ8RKGy7zIr41tOQ1rqZHc07+tLbsNhKC0ZpO
81HDoEIjFQsn9CN8+1c+oDKmxheRHl+rWfDTgvi1Ah9+ZeK/u1LG/FXCW1a0yn8Yvf/56YvI9KIR
znv6uC/RdDRmNBFGV5XoaWi2b67zUI32gflgUI86uFXFyBsDnEqaXDpzNZ4ylv4uDh904S3DUzSX
P393/jqpLQExtwPNESZRSEVPPypwwOduiUUr49NWMKEeLLEFrZCTZfRAa/owRc3a1Gjgh1hBrZJS
xyLECBTiW2ZXrpE0xTOJP2msZNRuEkb9mVjz5eEg8YCfTYUK/+wkAoSwTTGHmHjYwjBdSzDMzSf8
+ijW2lJB8SKPmaNF14A4L8LCuG/Aqp/7DcuBP3kTBB84v5qC0Cy6Ox9fuARIx6zjCl1vuM101sOA
pqiNC5gi0pKCS6YwNEL/p6pHxQUfbV+Y5U+qH5oI+fyfSZxYf704sFlCRQJ66uJccPJjTK0BcBRY
LltwPrZl578ODAxuY2Uez1zOJ4FwETdZTNghdOONgJjKSZ4Q2GXeVUpsuUrYyi/FPAZ0r/w53NuU
pK7la8EZ4YVPCyLuBT8UJKyMagXZzcdnE35SY0ZUzG4fJMprTathwzgxcksab16u2VBPvg93yx5+
92WREVsEuNDKM8Cj0T0+yT6EnOemGEAq4FeTHn0IGC45W3SGxH26Cm+ON8klbcrkmRB7Pz5WpJhR
Q+cPycxEtrZDEgyvYe0HZ8LCSehGwdKGBM8+ZYfCXT49r5EBrl3MdeciaC2B3MBs7GWW6XJs4rqc
/u118x/p4x2jN9xbiz/tRzG8j6J6/+tU9AyO//8VjFpE+j6I6L1EP7s2eq+gt/z3/wjoaeq/uMht
kkKuF5ujyrXwj36eJv8Lni6cbv61DZ9+2QL/LZ/Hn3COYb3oXILL/+7f+nmy+BcqIIs0FKm6jL+G
9Z/o50Fn/bDbuWpJaWzNYEiC/Qy160kc45cNaj7SqJrldNxUErglK4DY7DEiiR6onJUn2RzENmty
qEZTYmpu3izo6joN4h3wwrh3UY5vmZdQLv6OZmFBtxt6yCYACNdpUlSuPKt6fOh9vBf2illAvyD/
v51A5lEmKi2K0zZiO8DQLbl0J6uYL6O84NrQtXS8lWiS09oWNhRKXel2Wiz70Xaex24jm7MW4rim
JakJkKZJc8PFFAYVUClWr/sGmFyzdIU6IePPXav+g1kj4g7OOzVAFNYmsAv0c1ulrDaQs3tqK9Dl
WLPUa3sB86cSM/9Apr+VwWla9anJlHVW6vYY0kBFPNoGZR2p6bUCp3RFvgbZwreLNaotk9MPekZn
q1e82c7VN8mOs4tUxtK1C7EnAZGNfuDa12odJJGGAXV8M3Z2sq1UNdnmJnMi2CLycYzxcRxlv3iY
wrjwclUSCrCrudm0fddexkURuSFTWTdtmv44qaMCqG3wPVQz8U/Q284DS49ttUCXdB9jyXkH6hcY
NQzRZGdaA90d+DxoCZSd2yL4dWNxkzgJAd2DVhS4SQ7JGJCm9LOjuccUjO7ffQVENXSiNBhvAL4l
v5mU4XwA1O0wT+GIHlRT3cBGD9Z5EIfg8K1QkVdNJenMJgeMH+QWWhhCOn4DSjhkULuiHIy3A4XF
Af4soBAjnHxvnFHoFrNao0pdGBLge1X80TWmQ4Ff6LgO9EYDOE0SKVi/ZkaFzs0KHZyYriOWYhlj
et/7chmuwTUb3apmr0cXqR8Y3bqIMnh19Vz0V5WeJF6g2N1tNMq4YHM3jKiJp5pn2aCkK/qChzpq
x1UNk4uWZacWaQyKVum9ltcUP0N04a+1pirfdkaUo/xfljdlbYsbBfjtkbtLP4y5WFhMSNJHdhlf
zbE8Q0qu5iNK5sad7mfVq5mEmPBC43lgJlH+oR87/yyq8Td0JxgREw2+EQP769Y3w0cBIeM5aeRo
nc1hFK6nVmv02yUBtS/kqh8cOReKtYWBhiA9bcZ4gBc+97g/jmYVb+lHQmfSmMWQMWAXwKikx5OG
HrcyODqw5HRH+QpelC3cQiq0o5CN1GXt9BznMwjcqsmh36f0tRiWl2F6CzmZqd8cdOC1sD2d261g
UwaYbBSwdE2lBwGpdKbdvqbwFC/Tahx+F6M9wXrr4N+8C77X/1zV70VBl4zgvy9wekOLBgKKSbSe
hAHW6qR2gqQVdUY9UPZvgu1iGq1uml29Oecqcxo5T5dZbvh3KXfelzGjBkPBMz0IHCYk0ypJhv6m
nTT19vsnWkRWPz8SGkgoqaJMwFb6uNao8hnUTldWA2alzSWmUevFN3rcph6+AevsQb+cn7pj7CVO
50UbbBVW1TXAYi/dlC7QvKv4GOtYZtv3xRkFrhNJ5H+/7Xc/javq/WuwCjNNrJyfZh3hv9FlDw5o
6j+l8Va+SXbWSncgnT1xNFFfN++Dp+/fzFJUnX5rJIYt3IRom6nayUcw0yKozIhvDXGq65ptVf6E
BAm/3jNlIDTncsOT+vSfp32/3knp4Q92mGE2gYukV+4Mpzn6buL8xrsblv2tvM2OttOu/RUTk6M4
6Nfi0P3MZvfXmZf+12jvu8dekuZ3e88PfOwGAZWvmrVwgkP4MtlOtO2vwY5smA0nR6jx29GZ3HRb
bqqt5IpDc0UICW+MrXGQ3LP9iuUrf/eDTtIInVBgWTHvxbxSnBCNOcdHCD+8NLzyIb0xd99/9b+y
Z5+XW/SsbVrBQj054rrEXhBGx2fA0hbMoIuERHFkGOEsG664G7b2rzNLLk9wsiScBGEKxHnlxZ3r
4yvvMsuOTbhQvHLZa1bFvsK86nd17LcVU8aVsdJwDw+1la88nGs+nSj//91179fWTuq7RlEtoDWs
rWyMDa1Ot3eDLbvNGbj4PHVPT+84bcMzlden3JAIh94KzVjbwjBQmCdvecAeTh86Pioke4zoJfW6
ldC5y7FoGksuUSiM2MWQW7XTVRXjlqwBRs53vgHe5wIE0PP3n+DLIEjFpCxSTCrWDh+/gEKgUYyO
JvCQPkIxJ3kzvO9X+Ku3cvKRDUtWmGDIyBx86oLrMqhtk/EDzgmrcIcbFO6TgrAqrUH/XTdO7Fo7
qPLkmqvCBS/lPOTbYle9RJ7vfP9T/g4zPv0UfXncRWnv07ADUROgfikvHxgvsmmXhlP88Hf9T21Y
+RfmRl3He6sFeYAH5jnj5r/XyXdrL1H3XXiB2Zm2SsTaABEM3Ytvmi3y9nDdDhGeWq5+Jb1BSXkk
8w/X1gaqljtu5U2XXzXFanDfxhosN5w/T2yBcpy5C7++djn0CHIrSPScRGDg6KqQKoOzYOQuyGQ1
Yi7fnvUsWTbTySv4sPdPLpa67MvaCpbXf+zWHZB7ggyIT3QY16rDifDOvfS/akmfVsRTFNlYKkU6
Hh9fepbFIxkZMQ1rLO0mvJ/dxsmO4qV+Qvq7etY3iqeuy2PyE6hD8vP73faxyfJPgFm6zCQYFqAG
/STAaJakIiTE09pNeGHl9q9qbu8QoHDatj5zd30VR98vdfKYYvbpJhccsTmw9a1uQcnttFJZJ1OW
rRPS5suMDvPq++f7elHUzHg2g9nByfVkaXOto5KhYGJVwC7MwGGIXahDvBMwnM9ptp2odv77dTIk
QAB86d9bJ3s07aWZFJfXOexnz/SqjY3vebYLcD0/f/d+ke7SgreQVqTvjGTVyWIiVsLCtFUMsaDj
OeBIf9HZcSDCPbZz56GGcGvn3e82ODciVZYvdbphodmS+3Enfh4ED9MYIStAEuKWz8qmd2d3vle3
kpM+4SC5Mq6Ci85FBfax3gQeU5nvv+hXlxNcHJoWdLgQWz9tXPRxJBhHTdqq2/NNjX3u+ddytkLp
fLMudvU+3J814D7xFvr7XT+seRIX27GGYC1xAzVr6Qow1GbmDu68+BKevFNuzqU5X4Q62jwqarMM
X+j4nGR5qCr46D3Bh0gW7rwB5TVpHKDe6zOvUvn8IWljsxJilqQ4p6e/skYj7BvWaerBSxmPLp4m
OcxuICOOMmyM9ocdKQcpwoiMcyP56blf8EX84co1ZJvSjdHCqbE0Vo0TW4xfgCXVVe+jN5jCL+9w
DNQTaJqYz3UVkvLqDvyWK8OQ6LWFGk/ZpcDbqM211FibM2/lq7fPSNxQZcFIBSOTj/FYtjvIjhJl
ce3KXrvL1sAaHUQ9V+M6X0euwtBhcy6P/iJO0XIm/pJzoZZ6muLAn5/7clkT4zUP+Ykq8Rpx4YO4
GupzSuVfPh+DCEAczHLQhf74fKge5gZ7WQMPnsN+F14lm7C9zpm7f/VI7GA0mv8OSk6TyLgBS2iE
Cq/RHJw8IPwuSGnif2mgmZBmZ+LC5yQRzJPO2NRmOMRGOvlqHeMxEBugnNNFJjJ1ZPWcd/Pn98YK
dEtlVAhp6IqT91ZaDKDzdERQA8ERdZAAcuFU10j/kwd5t8xyaN/lYNpoQF8OWQYE3F6zZlDSb9/v
8C9fFYGFYSs6xPSSP64Ad2nukR+UUfxikg2wFSqJ+/0SX74rSjSBa4Lg1l/+/N1DKK086a3Wyas+
iF36nJcIht2pZ920vsidkIVc5lJ8d7AXpwKteRJ3gKJZp1nDsXBBy4CdRW5kFd3Ya30zuZkbBw5C
vfEm3ZzzaziZRy7XwofVT+On6BDcUcBErcReWkGN+Q2/eTV5kId+nDWB++qNvntS/WT3oVjiQ0pk
LWBebrRVD1Hi9nc+eJPVm7FSPAg7/fW5Vb9cFHkjy0JTa5k2fvyMgGLtFAg+Ibei4Rf4ADtHR4qD
M7vli4yCF2kjUM9YF5Hf0zQtk2KpKwQMzummfzY2sidhgd3QeV/5XLSqvsmfyrV0M100v7BxGXbN
NjuTnX75LblpBUHfBHCvL4fm3Y6l3+7T7ayXsqvdiSMq73+bCgBPN932+8OxZAsf8yfu9kXKGEAD
IqqfDscALzpCxxSy4n40+hf0627nQtv4QbTz9dzTovnh+xW/SGA+LnmSUYxTAPLfTjDbdM3VUmBE
yEKxWQWbNbwJzlaxX2wcHpHUFLgAasJ/f8+7t2kga1rAsZdXpZ3seOE0pwxw8ecki5WlPvn0KplH
k8Iz/5ZPE+5+qPGBGon61XpYi3WyDml7u3p4ZQgPJRqOf+ShuZUdVHk1Xpv3+jWKgH/f7f8ffmIh
xiH4f08/1037+qto/s9DHv0XZee1HTeyZNEvwl3w5rW8ZZFF0YgvWC3T8N7j62cjS01Q7J7bMy8p
RGQAJFUFIDMizjn887EKKk78pSNmmv8hb0ptndKlqlDJ+asMCoP6f1jb0qHPh+dMC633Mqil/IdW
SLrXUK3jnTvXQO3/8MqaBORJ1ZD4Va3/Tw2UauRv3x62EFwdTnPWnbTusdz+tKyPYdOinyQyfhZa
doYvSnvqAcFCkTE6W6U11Se4JNVVMpbOVszKoIhvs2qZardZYNa/Zv/pXHEpEfxP5yrOH4GX+StA
7gVYaQabzr18Ar3/sp1+KNBpZ/jkC70x/ytQqk5mWvc7j93uaR7i3PloBnoiHbNo5xSO9uJR4D2R
BkNxezKLIZXXXedbW9Us9BfVqn9EaQ3HNlhtxffXGS0vm4ga3puRF8u0VpyXifQLlGRduwuZcuwq
dkf3CPLHPYojM0flNqXmRjV1mhF25CqIY0PVFw0UCXWLykldarxOqEcqxx6J6GLDskU5Cts3m4uU
ufI3mDfC3QANwykc/ewUT4Pv9lCByhCdfJoQphjMACQ55U6aVcUhos9eF53EXNz30trz+3DteUO7
AT9uIy9athsvd+07fzqCK3eq/Rnk+5RtVmnVsyMX0n0N+fw2kvxs0edtdtdOA9KPDBbgcCNPu0Vd
dx74NJa/NKQVnrPV6vpO8erxzmON/wiOtlqrVMU3ZV8aj76Xd2cvr57o2+J17sNCeo2isDoAtiWr
UV0bOa6v/B3tDnAB8lOTTwzTvUKNLvT2wjQhxLz+t5PEhWgM32lllu27nswymPBmOHZ29HEQvlyl
WjxPCF+rwyhx+8xt7W4I251OL/il1IKJPUUythWr52Wpm/4jYG0Wf13VIynV1dsiqrUjvc/NIYcw
ZmcrRXBn9KG5Tu0xu6q9Tb5AivwXCvrpouud9pinhYzgc099v6vCZ3EUvx9VnRTcfPPRlDbcwVlo
rpW4DJaKlRpbhyUTxanJ7tLW2HqgD4CED82qHX24JKrOf7T6KN2NZVvsvF62rzmoB8iCk/CH33cI
RPvJW+2iYu3rUnA2atU9eVqkr9yaSnUGDeQiyV0Pvjn217zt3GyTxypkNoOf3clWmd0N01BYAEN7
p8w3YqK0B7B7YlqifL2wi/y71fTnwo3f1DBByjd3CukwmWnaQqKQAfs4aE32xu3JH/RulqlePlTj
XtHG5DgatVYs9EhXjmEag+OGS7lea91Y3py3+bBSvpl54u+sxAjWmS+ZVIGl0N4a0nepTvpzZLna
HUR6Szu04vG5jaGwpefUmwAqHgRAipHDy2FEwz1o/P42pPqKM4KPHq+HwLIoxy1tGsN9H8NzpavD
Nra84AGCDnWhDmXyHYbSXR82/Qv0Y3dWWmxpQXCPYuCp5wIb5jkizEQ8TGabD/DiwoK4sEolPNWt
kpz9UrfgTjHGV8+VT2almj/8YHzURyN4oYzDCsFww1MGm/w5oAXsFtqm4wm+pezlw7vw/rYG+ViM
pkvt09sFuQx65dgxIgbAC0v+tKK0lCRoIKKwf0ZmEO8DiOVjemWC/CDBTnao0WeOF+Lws/059IP9
t8PP51bDCDlHDYpS10b5qSm8a2EM/YXu9PAp65ZuUiVLN4M6KZ4+ZjEoJhs0V0qiUxrXNz9Epb4G
ExshYNKSZS+BghNx82nvZ8x+Qx09DRjT/+lnFGl5LiDZexzsEhmaNuseAhXKK9f02TOadf4HZB4H
Dw2+58SRgj3NJ8kGtsr8j/ZYwx77R5VkFbC1zN6ZcVQ9S1KyT2hM7Uhh996Y3ktmbVwTvzl7g9W8
Dobh70byIWvFqpvXFLItMkyVf4Fr2duVnqUslZJEolMO/ht6gsMykeX+1Kb28Ahr8701+Su799dy
MgI6DYz0BeARcoD4G2qEm6GGOcRNIv9Ngbly6K1XF/bkXduU+lq4vVbf12EePHmOXYP9GqOJ2Tt4
0+DU+Zdvnz1t4ueVsRD9RchDJQmtscLhq8j8hxU4Mhp2Zcpm8CNUIi0Klry6QniS35B/hml/UFkz
5K52bUabVzn0fXLsmEsJxrjTWIFm8j3pZeCG3ShdRt977EanUpMjmPXKX0fCJ8EUFdHXuvvkF7F9
Y8J4KeLm6dAs7kut5H/8Hy4nfHIVbnO/eQDgkK37pulOcp0Yp6i0wzXQce+1NsOLNd3cILbvC1OX
X0So6uu/QttR/RBKo4L1A632+xC5rheQvdlagRAMKp7aQ5ZA0qUxT+/tpttzS246GASos3Akx3o0
oUogHhdHv89+jpP6YNNDbHw7d57NUFuCCrLRl5RX5JM0jB8HJ1f2oWaW+0/+OTZyc3mqzPA8M7JT
3ScuVCWDYAL/++VEnJGlF/qY+p04VVxY+D+fljjyFe5SiFWyaOOO8fCFl2cIgk4pX00kTGgOs7tv
dPqdR3iYgdlG9SJAax7SyoC+J8Mpr0qQUNkw0icl7MMLFN0qZES/rNHxNFQXiye1TcKLMlnTnLBU
3lRz5P/pvHH6Ce9XmX+ex08Q1vvc/POmudl6/82MNLb2UR40i1AJ/LOdo2tGi2EG+x9dzMInjuaB
7kcmvBglWQUym3niU7Dfu+6/JAtEPePDjczeiRQBjfcoASHxyqbn9xu59wMJ5Jkm/QhC+bEeS/vB
tsLwXEVuuxR3NEuC702q2Q8sfYJz8e638Vfv/nYMuiWtBMO0hADHFTgf4oVf86zvsftHUDpXp4Ys
cMHNrZzc92/t7WjyoQVXrMOAtD2ySDKB05daTItBfNvEkQjk7UibhKZzReG8XdyG/25ZjEg1SPA3
PhZxlC8QnkiPxbQoTshLQ4KhBSthynBRPtRKeLOyKUJz4cEK+iQ7BsbbWMdL2x2MY1zU1aVTuxwq
8yj5Xhj+MnTN/i1hmbyeI0zjByS3VWtD2kzf5VQKZJE127n2L6sB4/dCxwSjoUoHwgVoD03BFFx+
/xTzBlwazyD7h+TFiiEtDEgN12JjmNFQ16jSF2FEENbClPIFUF72GAx/tIl1RDHOgzG7ZFX4buYo
sfCnQbcjZp3AKh8cb0AgVtrBA6CeNOD7MBTK6olmWsByk08cCd88m+WuBIPVX3HiqEN9RElHkPMQ
Gyzhae43dVFWl2j0fg1iImucnk3hXz4RMvKSXYqJ3IiRaymn86BJ+nUZES0CnWhwFv/9nWdO2cgs
HrwsncTLBVSJzaFO0YESgMqe/vf/Y8+A9BCJDO2HkdbesgJ0jEzOX4NZBXxThV3XOk9TiBG0OqgO
s6tI+WDioIX4IzD0OymI9LsICWUIyKuzPjT6nToNwh+E0JxDJo2Y7e8TYrZ3gCSVE9SvcaR6Dx27
Fd/JkKisAjV5LfpA2RuZUV2qvqku2nQ0+TPdHHa32CjUgZE30bHVW/VpRJXk3rKCY9nl2pMWDfb9
NAcx9Ie5arJAU3/J+D9bo3Jd7KsuD4/iCBqnX0fx+9E8Ox95SMDAN1z9m5A60IO/fTj2JPsOMhLp
DY3a7e8fDoxFbhwOcvkjqqHE1dEAdDYlXBfn2C7uocZu98K6uSwFNHGZNsPK02hGiG/2FC3mQ+g4
Dp1V7ofUls5a4hvtdnCyD5cREyI2QK97VWcd1BvwDS7DbJS+Gmp6zfISzCgJkqGmClJ62n2vpsVb
5+YUF+tUfoTDj4JfJrnnIpfDvRqkxd42fe0Mn6u6VrqwfNSQ9V0Ole+9TVf0IwRUuCLEGtHV1vxy
q0s5ze1QEH2nlL2l93V4DdrEXY9IsB4UuHLuRQQ0zd0d9CuQMYuv6/T17PVGPlniO9uBr14Ymhdv
mveZOTBT0WLSvBaplE6rHpweDuii9x/1wvEf1Q767cCxq43wvUfUPTxhSu9ei2n/aEChtlHRsFlV
kyl8QWwlm8Jh7WeJHaf3bqfs1B5EoPDR3w4hpIJgtZiYr5WIjWtKAVCppPoA3+y6qO30rvF69sPT
kaUm2V1upMZRKbz1J7+IEJPTmSJ0PsmYziynM98vKyKEX4SpQX+7rHB9Ov33y1ZO9i/vbPtvX3Y0
xADegJdDNVY1tE9P+9oM5HCIUvd7NEBzrAByWNDuzA5dZptOl2FyFGZhuNRzynBcZSN7woWY/hQY
0rYPXmE6uxBBlIp/XWgOF5cUprgk2PFLrGrJJgjr4S7QtZyGSTdu7hDrmDxjpw13kXBbeehuvA7Q
QMxLnf6m93mytnBs0Hu3HZVguLtN/7oK9M0tfOOJsUasiX6pBskrqSlPSpgVyUociqGSYrhcvLUw
5A7Y7ofgOWyYZnyao44SFON5zuWE63boNgEvIEtzN24FG2qVpsMmZ82+sMi9gdPCJwaDzAJiT5Nt
d9YpB8mxN/3a/+WbA32n/nUF4XMAOPwLSwNq5p8fd5OCL9sv9v88oUB8/f6485wxNCBhk75FFRT3
5C60hTSR8StZA7x+erPM7xIbvrU7+004oCojVLxThkQrYPIYf8ULnzhzDMb+rv3Ok2S66nyt369/
+6FBaP1p8ZFHfVI9JNPQWldfRgj6tmaYFg5swWePBxXRfR6eIO5f9nwuD1EdG48OIjyrSqdI5bmO
8QgYIDyaBfVcMdtDLf84naC7PAeEi4wrJ3TjAnwKvENTulxy0B3gnsl2woR0tlmpsZLt5GnWd/+a
FZn3eVZk3sWsPAV/OleJ5PQpS7oE3tH+T3dQk3sf3sXbIHntjzGPFJgAcYnJxo7bPWzYfyZKld7H
sjquegc5wGJBWwQdPZoHEQIrx7CtouWgDjQ/DnJztCrU0KDKgwfHkhCU8LVXaIBXnldkW7eH4Y2X
i//YFpr/iMTU2vFq6SJcfdBnLGRzf9VB7gBbZgfAp27SjQ8j59JQMudS6I59saaj3IB/l2xKvJ8n
+sjRzwXcJyJs9ouLNOhkfpggVzgu6JJksQGH5HiEgZvsRsRqLsyze1kyv9eD1b8ObZbSJm8MkOTl
w6vbZBezsbtr5Pv/8iC0fu9Rm5pM6IPTZagcaDRgC/MpB9Z0rl3Kxdh/60sy/fIi7aGOMvXeOLNO
e0AkD94tq9b/1FrfOY6h3D6Stq12kZV0S2GKoUU4C9amqzDUYFIUsyx3I0xfSQ347YwHYTVu2j62
gftnhKjxUW2l/I7cqn7Lcw2DBG9IJx1FDuuWq4ptx9/A+Qmx3HucJrJYTuOuIeddSfFBLMISkFRb
iC8hVptWWtnvpjM4yaq28g1lL+OsxdmjSO6LIY+Se68tYWGbNi7woPdwXVvm+lYNCEtzjs+UAZZc
FqgH4DnaShwlZm9/Qfn31E15GuHXhwgRCLrEvtR2/tmvdTLLoTAol50ie+72v6+yFUFl8XGZDQED
IBva7CdUI/Kmnz5TG174Guqf7Fs1dPYqdd1yXyfNHV2sMIT1qd+fvazsIbDlCB3Cam+W1R37uco4
iODJTDokuhaOdo0BcZ0dYFm73HH8Qy11ydkKR5R106R/5M3iLJDFSf6wIOCPmrxigRXbC6uN1B/W
MNAfJht3KjlB0G9pSoYLElid7fGqAI9oL8wY8QBAdeAMx22TuEg2tmoU/FRhnV9BjwuX8fTqmQfT
D6qTPQ2zr01zSO97aKBBOq4dlnf1NWvNfeqWu0TttRct9DMIt3Rjb8SS9lKbNnJ2Tn5t4qG70ldw
5BEYPefWxYLE4MSvEp3EkRjssRyQhWnrYwYd/U74QJxRIQJcSNl82jZTePoS55W7nTfaYm8+m2Jj
Lfbd77HCJSJMKV+7Rlvvq9wbjvNAy9lwTOJklyQojWiaByBznr3Zlk/BynTHvRF2+mU0O5T0kuKs
TZZwwaFaQPzan4XFM+aXv83kgCZUuVvOPhFCDedNgTtq25HjLb+FCG2uu7o395BRsv3KB3hpwYot
yV0Ox2xI0heFPkDhz+A024OHhGWBjNRXKLrIRdFceNGT1HxQ9PrJnPwwtVCthGZ5m0oWLW4qWoc0
zxe9Ap9N35mPCLgFTwipicQTtNzCEPkjaIb8aUYY8RTmwZc+5bVEmActdej46/9+S2ny7+0S02OS
ZyP9fyDeaZcyzU+F6F7r0DdOR+1b4nO/gL63T2KQ7DHcFEMMaf27T/froV1ASPYrJo1j+cSdZ7xH
iNhPpog3ZORA4oQ/ySrqR6Qvh0PYOiRGp2EwZChlWYnMLjOoYIsrJt5aNdNvYcA2IU6VoQ0TPg3h
tpVROMUGwHG/RE4s2St94XwpUPpbmxrihsLMR73cRbXts+1gNhxS6oFZXi+E2dDbcQGKeBZW5I/Z
F8+4nSg8idmi6Rda954TfA/lJD0mJknnRkdFUpTAECVgefO7T5580f/mk2iyhVpoqrV9Oq/R7OFo
dAinjXAkQ1QWPVct5BoKKrBHdfDcsznK6FMakfxVHr29rDTmj99DI4u3jz6FGkVLu1bfd1t7ksdw
s9a/s6ehkEnnyjR4+kEMXMoo0AMRs8Lu7P6OzZ6+l0o1lhfC57SGD5FnRDOuP9C2M59XSHAhxTZ9
ADCwQe861m+w4crPockyTU9IjgmzzDvY9SI/XQuzguZvrdmdu70Fx2B71bgtj8L0pOLVMvzmYnql
AtE2ZCua8bNxG4qJ9DU9DkYRnGnlfBVvMeGiNndkfxugduQgFBnpV6Cm1DnFhkxJRjSiFHJJ805t
3paJWbUgofRpvyZBM7mHRNKeVFZ5+tTQ/hyKQN9DqZQsQhXYV46WkjYNXpJXFAw5grkx42nnrGaX
OBJhIkKYYpBrq0JdSqm2VN0DuL8be6vCLbcGYg1DXpaBkh6H8RzR//bsDBcfUchX2TXc4+jSdy9M
1YFjD87IZC/MrE6Pbaq417AMv7qV+UekDKhEmG5/gCk0ear9+Fii3vsm/IBp+4Oqy//ot3j2HAK0
BxeiHNqbTrQWpqiJimqomJjLprOvAY6bj/RtV7J2ppcYyQw1kil6Y86D8266MoQmRqEHWzHrkfuA
x3KaLmH+OI90p+WFdg6dsABQrKdrGrPtc882HDrBrkDrSB+XgW/CIk1m8gk2Em72oPiqR5K+DdW4
3lTw93+FxOgc8GZ/tHXfuZ0OV/TfTk8aaSX8LJV0mF0h9ikQSZzbHzSY8hdhYmkH4WMloFyqUeFz
oEFiSK16Cb+nu7EbL7pYzVPQu5YNkQHLBCifs1UfSOW6hXn1XviQcaeCYT05TfZbWGq8Rh07n4Wf
S86DPlxHknto0jjookYqSruG1viPslO402Qx9T64rfkv5CuKMWUMPi66VLbwtEjRn6gZYPJEfvlD
Oc9KpLRogR6/5a7eLhPWX0e5DdIScLzCeDs2XcM4tlYuL1UfiklDTN0CxNRtKI18G6IiCQO1X2zb
JI1vieh8Mm2+m2ux5XIzM99mUhWvxYbMbLNfs2GbZA8olG5E/4LoZxBHTdU8lVYT7Gf/3ArR/TUp
4kVPxBzmyN1TOFbXjMbqMY0Qdw37NSyu46uqxNxTgPZJcZXDq9ONsBuQ472LnO4WJo1We056CYXA
qVLB6kLeuAZw5LkKMa+EPlU05uBPy6lP5nxl3lMwxk4/aL6o2rcnOEzti9PXd6IumQTdgwKH3gss
D0gghHF9cgBQniRvQMVKCpPXSiuRPCHB34gEcerV3tXlXbpQ8rpAHIC1bwexEm/t4VWbhF2qoaRe
MJkiTKWV6ZQrbbrIIMEnrd0n9/N32RuSpzZH5/z2ZdbMvN9pCXtcESKGevri+2b21HSZfJj9c6y4
5u2mkQwk+qbrhRASLmFcKJdsUqMrmWgFWQbDWUOeGl7FgJjj25jow1FYbqfY9270Kgxxjm+56l6r
nYpmGc75p+vAJPdvUBco1P52A00sQnDjKYBmSct92rVEPdJQrp/lb7WvJgfycv451h3vTKPSRNfh
OCsDUolqJZz/NC0m6tz4WlU6UkrTRrN2Lo3ptVdhRGVZraBY97fClPpGOctuf71tcqNI/lkg+3Jq
S9vYIQgMLXLfG90qdBpvpRU5VH3lYO4mgvKArQ9MFejw1ePoXAy9U9AUGbUXO9XDg/CZU7ogHCRq
cW6xFRZy3s3Ua0dvU9fmPAFB8YKrcR39wYbkWfxSiUrmQY5gchC7ZTdr/AdK1Usz87pHEVHq6Fxk
aZzthVlYpn3opkSPMGH/1BdFFHTbWB/TUw7pWc1q6c7MB7KKRU2eUfFl6CbgJYPBt4GXRUxVkvzm
5La+G1B0Xnqe5++yIQXM3PfK1bcqMGQkd65QTLerfjoKJx/yD+pZEst2K1Ic3pEBpfTYvzd8lbLJ
NFQF9SXhZ9N3L6wxgPfbD52jbUYW0tLtV/HoQBNx3ICxSbZK2XnHpg7NvZ+6D3XcV2fRslarabRH
K9ylWMkjXQxS4j5EkVWdhTVHiJY3cdb7NURE4EGqonHHL+bnonjYqUrln2v3xye3MK1W9c+kqoQx
PzLF81HMIac+PyzFUaGf28ouUfrlZZXbYXQCswIXF86dGRrdWVYymmXsuCffB2lWLxvhM5LX7QIJ
7OyPIqnvnVh3/zTrby1ML3RBKPk6o4PwR1Urb6nppF+9yESdjYLHIUdVHhEHzToPamidQ6u2zoFR
ZftUiR6QJdDGlT/5xERqP5o+a8BWRmgaQJmHLk2rets5Nden8SZz2jPfggfb8/Xv7wcwC9084V8H
01QNPEny2+iINLZ9lvyqGRddSWqxMaSSrQhOB0GzcVXUbr5JkdZ7CELDOORo1yBJXMsxGgmGt5Lk
yNmIxQFPn/IhHC6xZG8LmthO8/MP0Rxzw3oPpKhYL7TVtfZtmPUU2iy7IIqBuBuviqs336D9QUhH
odgDMWB1sORcWxclNSQIrBciImuUYFWXZXROmsa6M109X0aFpe4lO+OlazvGMWfneiynQZjzUBby
tkPVbz+7GjNCKWcog/FZKatmS8J7TfLNh0I91O97Ktn3thSabKkQqm4tXUIMCm6GDXz6qMpN0/oU
iIpLyM7Do5BZhFsbra2F1mrOFvkCNHmSNEXvoFY2aADw5dF1+EYM13opLON7PxrpzxxSdMuhjQ8g
77BDHaX/hq5lA81L5aLEq9P/1WblYwaa2QHH/RBXdvGYhU2wlhsYd8SkFtTWxZWcjZgULuiWpEVN
QnIvTEmOu6OBDsgi6SJIPtH0eIrhXTmPRZ7CvUc/7qao5GQNsXpy9GPKI7JuUkMRh8IphkmZ8Hg7
klUjg3ic4sscI0wetwgT6710iFxftRY9SswHPwhfe6hqLm6ROJd2OirUQEKhIB/WYgJa6n7nlh6y
W8lowZ0U8Fix++FVVamc9dYLHFDu0etzIcCORpAejs9jKsNLhRjGVQye9NSArblHojm61kbaH5Wh
fJvntRJttQ7ZuJXwqXL1B4oIIQsFiwazbYz2y9B5+R+1kZgrQMLZKehk605Rhm7JNyX5/g8RuScr
my5HG4jt2dUj/6lNCQ5hhYb3wZrmWGlQcp4iM0Vaz9Y0N5hm9DMhiYtucBPeN/TM3e63Iibp35MJ
vS3XReNxWrVHV6dhz82Tu6FWpGfDBtVaju0XV6raK/x7+zjOpGc9NfpToQEe6aaoMO+sLRqlOWoO
zMahX8FDntNdnNNCIC6tZnF8j4jMh81BC3XUFpnPX79B6CEZUHsRtBkRWlv9qF6bxBpj2MqQU29N
Sr1KZ1dXMVAvvUMnwVjXbnUxRAaurKiQ+dANrJ1p8XdzxoORbVuVUqqLwMpqNCX2ZmqEcJeG6KOD
aNIl9PfCM7vnUF8xknsxESdKP4XKluRs2xxsxC7IZHVNjryCIsuMf1Y0lymZ+9NKoDJVzLp+QuKN
ln2lGU99rihHS1r0KLOUqrS6NfPEAcyMY/ske1Z5aD37gx+FPmTGxuxb4iXalZfPEl0W54vItGSo
qyC2lV+FFbrWq9K67i0vo5IEXbZNkR3EZOvVzopCXLwVZqCZ9TaERWMlrmYO5XBAEcmCytqtNq2S
haQ0HWrFbmmcZJ3KSgkyeNG5tf+Ne++hVSLvSdd4geVqom3kICvOw1ThYje9rUop+IGyaAJWMW4e
3dGTto0/DDu6kNprPNoNGGZCwohsC10gCAVJfCKtT/OamrT/kgMXCK3sQ6eJampQqVqKrem8MDTB
2/JhN6bR1+kpTh6/wfa/MNuiuVc0qbpGyCwd8gqRQrqW6qvw5Val8NCPYa2bQsTEiJjmp7N6SdkN
mVNLj4bZLtJxafdOgsRDMx/QW5E8aDJqP2SjaAmwUNk7isFNjGKSP0YiXqqOqWf1yFdaKoJc0yBC
hKmnNeeJw/nkD+eI6/RD+fW/5zcV0dzx2/+XxXsI9A990HSm/u3/qyrlyu+gd/iKCEmyQaosXGjT
ekKZBnEEmRiv9UCur2VghXvhC6ZFRVcYTFAHqLaWpCERPTmbKLDPiapZp6i12AJlHptRU7l8OmpR
E7/5kLT4dfT/j+uQtq8Nb9yKOiVabKB+dRJrYlssTE8Po6MoTAoz0vvwgylm5+D53Dpr7cWn4Nn0
KojY/FhCTbJXrJOdZdnFHqJdMnV3iIF8vbZMQBhuScD6jzF8gxdwnEuYa4tvZTSAgqUT6gGchrrL
IzaRcOhH7As0JGv61vwRITnKp/3DjBppkcR9eECBBErfvIIND22WV2/gkT9hkbfCTHvri5RZ6UOq
UoyjO+8OWvDkNYizaudLDVADYYbIZ5nQU5+7sB2etfRnmIzpaxen6VEDz8wXmkuDNAhWmS1XBzE7
6NLSQWOChlG5ZzvBbyAuJieBtxG/wc3UITKz2/ShcdLiWrXGXeL5Bvz8YbBvaKxDdg4qwSTO3fsA
VaGFHRXBN26Or4GdaY+aHGp7M0ALuDLC8s22vkloKH37dCIY239p/gOR/GnzSYoKpgp6QQwVsLIt
mqM+PC9GjaemhPTbs9mzFnnWUbjdVH5oDkhfrJq2cY8SSt9Hvy0efM/Tt8ISfiprVonKLrPCBk1D
5p02MITt9WQPxR97PF/PEsj2AAdb7ljttdbor0Vh5veZiQJzGQ9X4UozGMVbpCNXwhQTuuo8mmVD
w+B0kgU454Tm+5OwxNC7cHPGLlmVlpbfdaiCW7LGytpmjTuu+5BWSRaZKMPIdXwyaEZ46VEWJYEy
PNFJ5+2L0ELMpW2NemqHGpeqbtkrcRPfbnlxKweIlet6efQaSPsNXkvb0Bmri07R6zYgsQcyNzbi
DxP+FCLOsKYzRHCam98UzTXBz+Tg41qvoTjlRAitvB+VYkbYFHpte2nb1vc+d2j4ngKlXr6rZfP+
Ux5AmLMPCe6RLraT8GS8js5zyqBWvYIqm6uD4E/9AwgQ6dkL3TedZ/9FWE19ifXMfkpUN3mQLf9C
2Ul6VlFOPKKUDUeo0UjPgJSCrUmqtYIKpL0CwElhepTgZOID8SPZeJRChgLdSYSFwuIofEnubDNU
6LdumLdHyZWao5QNLYIgqp0vZlsczTH2FC1Mtn13PklmtVX63W0T55O8OPhu/iTaKETjhDiCq6JY
IPxIp/mQs9nzSCXPcUYGAqySwpHlgaJflMAwlmbJCkqbTDHItWdcUj1/mDp6D5DrB9aibiP3XLbu
4lNYWNQoGAp0HFRC+jGqSv8ihrQvozt7uBcG2UDSzmSWn7NGHffp2CUTjQqxVjAVn3SFtO1kopAS
H+06PPPECa99ZS3irIvvhZWbUUL9AqnxaU4MSUyJawRfxfLiL5+e+6zlc3uZRK1/TsvhB3K12lNk
5raw8iDUnkJp/GBRc7tZVaKqTxHCbnNkCyhqReo1WXmTOqoB9/5BHNUIVt+OhA8cpraQO4hSgiYu
DrC25wctU5A7M60mhQdHHCs6OMVkUqG1qHnvEfUa9n3SxCfVdsHjSYN713TJuJYodV6zJEegLPXr
JySwLCSxqFv0bfAzZD/53UDhu0JpAQRAgERcG7DpqMpyYUVe4gHvaNDVkuxvpl/96Zq1/Zo6mYMk
lJI8oXLG2tgGjPTfFxR/Q+5CXGLLbB55qPIwZfpTe1Vkun7aFZX15NeuvBCv3i6HrSvuwvgg0te9
BFI1l+X4IF69YjYJql+zshL/mp3PFbOq0e8bNcsf/ul8cTlxgq/SYWyUpToc0wJJrbRGhVbAAmZE
gNnQcs9mGDqoWxLLDp3upKtBtWS/3D2hJFsuPcfsnnQ27Q3NrpKkoh0V5C+IJo4H5CWmiiwmmUJ5
bXvawEMS0/QsWumLujiPtZK9GEa2LIYCfgujdtYe8uA7sD/F1mhV86kZjavYCA716C9sGp4fw84w
dpUnF1uvDq0nqdWuSHujdWP4+g69m4NcZelXQ6I1P2CZe9a1VD36sPOhR2O2z0llPoss93voRBF9
C7Xg3b2F2k7/gkaPtAIxaZ11qKXHlRKDnQqz5lg7Pmu6ZvDss0oJ9qzVnf1NTcaryU35TdaKn5bf
m1+1PKH3IXHHF1BrQCJNs31CNUtnzaM2qA6nw6poSFLIUt2u7cLXL2mKfi6Nwf6dW+bytm/0Gjle
3dqpUu8cIOtODpqU9Xur6+SjXRTZbjABAzpBFmybPrfu8tCQ1igJj/cqbcGUALvmmoZZvAoDu/5S
lSp7eTXtnnlwaQukUpXXwJJiuiY66c0ax1f+kvI7C4CzNRbWT6NDsxeh2QO0ndBFdvw5rZ7GlyEb
ioc0L771oaZ8VTyUtSpPKQ5RBRBSibuF8Cd9bW1Lets2vWfJX33P2Pmx7X/pmkvPzb0fnSHc5UCl
QUpVAQJvbfRdL+AvLKLm51CgUtKYTf4UuLG3UQ1JO9YFkpq2B5NdLBfeS9SZz50zNj+lKNw0jQHl
XxaqO4QqomWmRc3/sPZlza3iate/iCpm0K3xPDtxdpJ9Q2VPIMQoCQT8+nchp7fTOaf7dNf33VBo
xHEMSM+zhoeiip2l05rdLgCaFQ/EpF62PK0fRZHhcZk6xTevGZdWzeWOVTSPAlaHOyT+g9tBFyFs
K7AG8dK5boBWhOIzfWoWGU51p9spmYY7cix3jH6YRncOqVQRnOzzjW0QMe+VCcMwk9rb1i/tZQLU
4hWAxxIvHLf86aSvakzH7yVezFHPSygyNyMsYzM3XLtGYp+NNMSt1wTNN5HwSI8pw/BXa8PTsIar
17LFT2/nOWBmG1YZAMKb9ghHcxOvxazY4mn4SPXqYzo40ypF1/N2fATy873qXo+s5KMuqdgGKSKn
4jbHX9bpSfQV+i5/KRzABHwaenPQTJJr2zXiKIvwbBtZetVVvie3AsnkkzlVhYQXIFDCFFo3Zh5c
nt0MyQBdJPaAeJy/cgMTXpmi7xag1x2dfJQnXxryUabwbc8ZwlhWl68b6NQvYEA4vIA6nc06m4hT
4zjto90mH7rBcvPHWJBnhwXDukaYriAKKF7YDvB97wG7pg+6WLAB/z/PK+cIHznn2KqSc0a3oOYi
XqmrDOV9hd6PfK8bfdzogAE0C92KVUb9P8RfEGf48wI9BGEkBMoTqVXcnJZlfgLgNE5ZjFVW2k/I
fyIZs8SztoalcLjyEXe7NNOLfCRkBdrme2lqu5emNt1TTq/1/k89/3Oc7immOX9f4fc4ygy+gqrJ
OIu7GOmUuFVIr5C9KTpgJkN/OOoafRgAiloZWQ4pgj83CD/HLkAHisOwMOeEw7OFeWAyTCk33ODV
0eMwfJ9K+uAK6q3woOCR5aWKAYEIz+2OhMMqLWFIBtwSOIAtOQXwWtpSJ7vABZqcdJU+MyjSNW0y
GngN/NGA6BZflkUyHDMiFm4x2udkWrUORVPDLMZoADspvcfUyswd1g9sNhT2N44475XCT2CUdvrE
rU4thzK2tlbMvKPrOikQw4nY1JUiC0SjwN6S3kNQF/Ujq8sVK/zq2S9VtvdaxAZ1sQdeEU8tTy55
X9bPAwy4YMa7hWdiezTyspgjJgXn3XFylLGUVx0TvhgtAcgoDEA2WErIRVeABLuCa/WbZ1dqNrBO
LhCZDp/a2n5wkGz9XnRIofQVKCGABvnr3EEm/b/0QPyymsvYslcg8ljLsZZIathFccAeGDqRMED+
gnfZDxBF4p+2/drKVpxzMIvddRzwBFsn+DlCDdc7q7yythkiJQuQLrwXszaWae8V3y0jf++BT29u
J9LZAgYV4iBquCWlBcMSfIL8IqTeRjnHXtmuAXIB5pQaodrdIHJx2iZ7+N3uYezeJAgR0Jk0BPig
AkLSbFD2r8Ryjwgzs28cvOBZByjsMwwsywiLUnYdOmrNY/wx55wSuSwBHT94sHVf9xJQFlgFp7u4
h09hFVbhAeHGfJlxSALgPwZRBgcJ5SEpfLHEGnw8OM0AboRdOZvENIYX1uMdUPcEMfOYH3rwD2DE
hXqYIo6QpO3RbXpw9Q1srn93M1njwWECTzADDjzzSnrv3RgDxZuRX3i1s2cXXyFEFPhrArmDRe6H
6V5mDT/mFosj6Pfb3ywojySm/52aZhWNkhEgo4i9FZJTfFi7eWZVcSx85n+HkfHP0lD8GjRN/b+W
vtpR7UMsDY8qCCW6UL+GUBb8Aj/bTcFhzQrythqegNYhD9z9EjotHryQy9h6HXyYWM6a14Jm9cw3
ZHvqVONcetuCtAbq2cgWHQyUUvAwIqfu2UZvRHSRCu9jUbf6ldw1tL6QMcz3sUXVMuV9/ZBzxqMe
0Y5XpxgvVONySbipvaD5Jfz6zRny8NkAxTOCzFyxQfLnl5TC3BnwCJjXbT18TYPyQUAx6JFP9SnA
+PPEdYav3b7J4uqkTITe9Y6+YqMJa44qifR+X8cFkODqD9SuvY2fB65ceRUsShrPyVZB3mFlCeI4
cpVhyd+D6YGy5kBLd/sgKxMskMxe7XU5Tiq1T3qvRVaizz436C4+fLOx2p46SsL7RRH2T9L1zxpd
qLGHYLnn+6nKAGngktZBDomJEAZRpm0eIBoI5WRz2gyZJixICO1/SArmqp14v4Kwecji0HiBoADk
8jNunUeQ1fH8txCL+z2cxsCM6eH45m7DfThy/eK0exidITm1bqzWAe2hwwxawaxK/PKFw7tiCVnc
YmVwUb6kgf/axq4602akjwS0WV09kDJcQzwBEj/ToHLA7s+F4/HeTU35TKu168TFC6lqf4csMY90
Eb6Qj+DfnLJJEKjk8THIvOaaKJnvlOV0c12flMkJoLrm6sCNuCRwP4Y/1tKVEktwrOT3AI9/PNzr
zEBC2r3iEFudutwbdBFIUbUAZymYlwrmXr0NM07SlGSB5YaJFyXtVhTW4fukGaoNw7JwWwC5sINd
A3xrs7aFRkhhLc2kCwFfHovFAPXlhzwnsOUNS/HEZBXPestqX8xUQIE0G5w3O55ywHX1k9diObA4
hheMtwo9YFFnzhDPWpbQZGZWSMLEgfzeJvTR6cYy+9UBTLHRGbNeIC8Qt+xiTtm0KqTbGM+3i25D
RufW5kyk+N9tOif3n+MI4xDZVaV9Yw8Ql/oAlZJ0rRGY4MY6W7gBg5w1UQ1kEhhLV+U1oK74RbaP
xEw2WMYnv8BU3KRxRV8RC7HwoOjZMSe5szUhbbMsMjt4DDmy2BTSLD8zP8LdH/zgVmPORrs0HkJr
rFYSi4Ftn0AuKWmw3mzsfHitmmRHSS4PMKl1VgEieTMEPpNfgJwWpev8Mmr5WiG5/By08MZswnY8
OUE9rEfHrjdO3LpLZuTpDkopcLBIhbVzuEUPpmzyBUBf7NmBAjx0ANqfQLksW+ambzAmsrAzHNIz
iBF40jRluk5451yClKXYFtvet0B9xZIZdIO8dNSBapqC39dqN+Un1cRS0A1ABL2fuRY0MaVXjTNz
8Pxzp+Qrhz/LSxcOwzIoXcQaJyCWtNy52RrkOuSq2YPXRCNTuvSlrTLA1fDzWOsiGfmhFYl64LGU
F1WxR3vqRSonX8NZBaI0UxHBO0Q+jfR76an2iHwCvooaZKQ7SGqkQ4BMM0Us/zfYami7uQHJqZOu
CsqArnmerpArcHY560G4SAKycmuBJ4OZG3MB47Er83v4AvFOfZVJfcnw60hmtbFgjFXprMzq3eB0
yTc5WiD2J9R9MsfjbWFgsO94UH+JYVr9XEtrXLdFmS50kZCujQwDd9qtFX+WKhP/+PdxH/8Tqy4E
7cRBgBjmV4FFzP9geFtqBEXab4yrIqUFbJPjREMzdidTFWwrFI+XoEtW17jCssS1i+BHDVwg7NCd
t3vfAbzGzcCOWBagO63La92k+ayGffS9ewGN6dvUOQiu21vfaWpvYpOIWNrRjahdji0g9Xm+g6lr
/JNLa9u3FfsqRedGVGbl2WXcXlfYd6yTysrOCVijkW9UydcCjOwEi3I9qFMBQxQUOI0RuAl7ehLU
XkGvQZLN7Ck7n0Lw6soUkr/TE0S3/S4NbPzcNo0DyuV/adXfBJn/tPoA48SBhoHpTz63QKBjI/Uh
k4HwDfwJaiSCHKR25zBhZfVz7sUzQMzYCkAxsQtNBW6mPuUt0pFyOtxaShd2JbpS5VCInI1DGCWF
BySpD0ek33AYffYJE/OpqJQ3QD1C+u4aZCloA7VdhwV4Fz4Glo1FZ9i1O8togr1kfrcQkNZ4glRJ
Mpt2QT+Leg8xBu+HHlQYFIOCrF2aDvb8epCAK9/CTEPnKchrLPXzk23X6Y9Wwc7dFrhLmqSCNRPA
MGD3vQXSH1+IJeESAebHgzkw0GIZ9Q8yc401+IfmhpksPXiACyzdURlbkrpf0hgBtRwgmz1CdGQH
fCjcJopRXSFoCb4RaPo/Y8CbpYsfCPB4wHt02ZNixFtQwt8HIRBOb4OwbW1+Dxo0UoBDqovnNr0N
yqYrTdum25Vi21BXM/aRIgEAaNW5pFiUAHbSL6NM3sAJs/bKYdl2rDOCxS6ijCLGWlb0fbJ2pxhk
45jVzGsGcotBQl5qNu03YRznzZUJ/KZhWP5L3f0SE85dtrJfcsRT1qGXBVN142TVOXHZSxEUMeTR
wNUVwn6GjGF81FX6oIukgOe302T7T/UubKuitlB8UQ4PrHWGXToJICIDAjLxdHY/6DqWdPWalXs8
ocIO+zbzsZyUnMc89vbWREENfOBp7bD093bn20+6dWhNb8/JY8J7sbEL5jyzkSyRpPMfzT5ILzxV
j/lEAqtcQdZWwfy5MdrOwmihB1TVvFwrxN/n+q61wqFckyFsb0XdWvj1JraGlVfLX960NesB1F8i
jOOjCkUjsw4N8J8PcfXDGQJjL8gQHPQCN7WWNDCbw23NCy9zCVe9zu7mCE5jOcOg7qbMDOppIgW6
Gks17DKTOeQK0n2dpcWjN2Yf60fs+vrSKx6n/l5bkFfX3sPYHol2CY4ta9OFqz8RLeoNlv7hXDmd
ufZHD/+AIh1nhZThQbK0ejJkstD7zKFs602B+HCkmN0+Dn1ar+oQnvU6URizwpkVzCV7hq/suczO
tWkNX4A+u95AMMB6OfPRMcwl1sbBtohb4xB2EtvLTMIYQ7JzMsU6u6ze+kXpvSrWZwCKE3pqYhpv
iCHEiibEfcjLHD5VwKr8kPbSZeJXCa7Da1k9IBhcgUT4x4lhfK752FQCvZDNPvYpGxm8miD36ZQD
sC9TjihAuHX6OZUCKSObWslSt3agSTbV8C0MYKSDvXqMf2cEKoE85jRg+9arKLTXRPDaFnwhcml9
L6rWnBGLjZcciyQAAf1wmVNFngrZXXUPXlBsWGn+JOu8WbVhCT/BvG0e2in4pnsEEJ6ovW441Him
zeWkN8KngzJBpjHTwpqHVjpgX+9nqAx8J8rbIHsqenp07Lw565dPhRIG1Gf9M57a7iXpJB9Kv8fF
MX6If//2JzfjoT+/fSa4DTI/cMAEZ+6zio7jGcJIzH64jmTLDUu1G1oAk0SI2827KvN3mhihz+AG
jw2QC47TPBOxASxZFy/bErI/IKeAh4/YxK5x+xDZc/PKAkYWPh5Vq8GV2dKPS0SFJ2ixBhlnk8aN
rKBP1ICwRiFqtPPxZP0SuORLGTL7pEtm0s+cMrsyiqiN5ZfxFs9tPk/KwHsF4/pHAKDcpSbCOLKx
62cFGGbHgRgNYhD9JZWdAPmv/eFBqfaVI7IG7EI3PGdOSyPK8zMbEnWsMrDQaRhWR06CeJ1ZCv52
2J0W2EMuhrbpHnvbHPc5bb9ao909Dk1pR5nskqVPkFWo8a77QXwxc/DdrZmVGesmlt8GDh24wi1q
fB+JM1cW4W8W7vbSroNnd3DjFejA5cpv6vaS+vUhB5T3NS+cuc4rmRIMukFV6TnImosy0mzT99Tf
xSW4KPqA1ycQilUDubWJJzTxqrpfysb7Fhka2pCXtIohtOmYfBcGgzwhJYZXaUuHBfzAmyVnsXvi
eDpFKm7g8ayAKJiBtQ3VppYFD2FsnhzA4N4sAGZmVV2V8Ieoa2x4hiV8DmEKWXbfwpBWs0ZxscjG
Nlv53LQiPAHUM/F9OuNu2n1PQIfnSaPSWetcu9Ilv7zOuGBTvJbIzs+HAIyFgdmRlJacqSINV8yV
ZFf1ol/7obGNx6pcWANY7DncLU2gq5/Hsu2X8An1l1XcYgdeypNdA78nADr81jJ1DpFs/YmUE2I2
AYmSOA2XkAuS2xywGM32Q4c/aIEw3+pAW8j3fZJmF31oGtPaGQwQvqmKGQaHvU3oLWqvsg4qGMA/
UPVLH9bnxi/rK1C5V4uT/AQRJfOpMqwvVWIFRzurxWHw+BlEAED6iyzDFu5nZrbl3qTJAwGve5ME
BYWRA63cvYEANFmMqV+8Kh9R47o1+VIXjcE/hTW2h77dqWPrwzozMcry1TUyOudmm+5gtnkATDME
/hkqYvGEpEwJzhpoNrE6hW3koN7rdSNDEBPhmqmLLkNt7KsBH9l5Fw9PyIyUpybPnrA6Ecehh/Un
lk/WVinRfTFhBT4DNLxYIUjyA+9ddSnCzjn0fbD2cjeF06gPdWCcXXSjOcTq0vVBsK1H9g05RvRQ
UEjYEApdslsZ1s39bABrchb3ZbeoEVn+gmVMuwD0Hq+1qQiVcxLB6andlNBnXsLzc4iUFAbkX3yn
3N1OA7fFNgkrrjBSUy1L8IIKbQPC9sdapWRbiuHcwPjzFBZyhd0nPOWdH5WysMLL5Dflet15lEUd
2VXIl5y+jhxA3ww7naHNxC/lPsJQVT0JlpJ9E4/gDjc5aBWsBYkkwyMdEn7x2lRwJK9xO58Lo63P
5XQWuNa5wEN/p6t0Y1eJYqWUk0S6CHBTcTQs/o0hJVyJwLtyZnYbJXwe6WJAEzjShewtM0r/Cm1h
9VC0VZRPJTjDAr6ZdO2iN3tjP04HoMnez3LmdKsu9d/uVfdu974EjGKkNnD13yMDX+yA4v3VxHW4
7RuRbcI2JqCE9sWaulZyUJSKVcoddkQqcVg6tdOcxhDmMaSAtIdSyZngzbyuiqrYQY9YblPc/uuW
VuHegVLq0h7M8dQ3slrEAH88tCOD9LSrzGudXzj3gDoIx+ICXWs4rLqcb7KEyNNAW4q4V85f7bg8
mA3udJYDW2CV4mvGWycCUq84w9vTXQNIZa67umVRU9mg2yGKurF8zKY8Y3plKJjaBo715mNjYZvc
/xnWxSMMNopIICp4Vo6xgLhI/csFqSzFs/A16fAJVcqqs1fSds0HeQxxK62YHapV7wErYwYhYguw
Z3k2PfHN9ovsV+kfgNKEwAJu5rOP3PNrkDp11HSWeIDcS7tsclntw57vSIacYJwY4gyGURuVApmA
puqjtOL5TzPFNouUWJP4oQsT1qKsduPoeAcbOJJ5SpT14qrhgBhIiEQlsfDIXgrTb95o6o0LFZrN
FmHK4KEU6ie4FXhQImuPHbHwL4Vos51DEyj5Fd1wLMi0ffG8b5lVJ6BlyGFtwa925SdYIkGy6NIC
pfudACY3s8pieBgKVwFhzs0lL7v2GeEJJEjQA2bpAJg2VXGxlaiAAxBrM0jyTTASf2ONWbXH/5Kt
BlP6J+I2ZE7VJFfVZ2Q9wHJmX9aA4/eUxFfPdcU54P2WgZmqHDVzGqR7k17mBwoBvhUyyHKhwV0J
vsu5r2iz0dCvFsLmQIqEEqJWgH6JNpy10DS9mmZXPphxhZCp9HYe7/LIcTu1aVsrWYyhVb6CiPET
WZf+3BBQOyon/UGnZ64Hu8a6M+qI2ojDDvAc2nS0G1Z9x8qHxFYE8cpWfPcJh5hna/00kLJoTBo8
NaY7LiyLvYYDr+dV6ZBzMR1AsFczO8MPNfYNG24nlrDmIw/qRRpzctYd4VLmrsLMJbN7HZTdwG/x
8GCZZtHdcq/3z+Ft7ttkuW+tEqAaOjU+D0YCb8GqLg9GggAg+IFYP3dOvicZ+Rowhxyog/11Kh5H
x6GRPdoQrCVgufN4G5DQOtQgqETwo4YsgYQoPgxM7E3Z5cOpng50XQ5FucTmmK5r7BTmrt/az5A7
fXN43/9Cfm4EUhkLFey2+eRSJCSMvRVi33hc5sm4NXI8qF3Du/R4jqzNwcjmeeNbT36WBOuYGSVE
Gkvcr1b+AsxMPh9DgQWXWQ/7MQZ6pHC8YJn5Tg89IFYtQ3MI9lXTth2UlNpHrwqKta67HywR/tFF
hDbiagHgX1iNQJFQiOdQKDErA5d+6SDqPu8KzzkzkmKLCiwE8NyrzBlBEQAhAfgeCEEqu1GzkcqD
4g62gIhQPRbIM81Ayu43us4qHH/WjRKkYiM8Zw4NfiIXBReESMZJ+JA4WCVT23wzDWPYAnk6bl0D
TJNZDO1kOkyhicZQWAiyF0PQ/FWZKQDrgANNwOUQAfB0C1R6BwE0B65afcgXPjD0XkqRkEwKujfr
vtzQscT9UJvGvAlGG6k9Ej8MgXpI/OQAbnSSQhzIQICFtavY4tUF8TRQko0GpuCWBG3cx6oJlFr+
5FdDdugR10AoRPInVlfhkTD3it+Pfx0HsHlAB/+DIR5MajF3KliDXdy86ZAA1gRx3ZA1Ij7K+rsu
+GlqLqpAsXkQ8PHMII01cyzZg5ngjOdbHdQ+VnYeAnsxddEN2C1AI8WABgxqapWxyPRKLIAnAbWe
BM2+bfP3s9yp2QKykR5kvpSQyMOiz+0UTyL8rnKzW0IyH7qIHiQnDRPU7sIi8UEf8DMgmxZMKwfa
IgeP+3gBFNlFNgbD7Y/HIlawwcUae4ij4JvZeNwLLrpOhtXWZmJcV1loQ2AKzK4295GF76EGZ5bQ
VGmGI7JOztkcBi9y4jS5pPjUqyEY8rWBrWVjJyPYaMMUQjgBwTrvPNPFaxrITVLb4OJk7msHUt8h
7X4MToVEazvUSxIicFtTFmxFLLAWm84sBvmcW6Uu64MMjsjyDsuupXKBsClSFDWYkMrIX2OWsq8w
E5gUUQz5Bc97K5JZnDwCi0IXbsZjmMPgR0HZGzZXSMC3HOD91sOrZSrqgyI2ULUeQXQAvDY02X0A
p0E1N1Runx3xQF0BYqPpQ3olxhcMSQQoJ5uE5zDBtRX4G5ZBo3pEPMBlXj6no+Fc9KFJQQnEaqtd
Won5XsdlC5f63m42fc7dWz9lWUck9Pw9qzyyrKE9PG8Dy91KikgLgYb11Up98aCEmpkQwb26Qbcg
zDQu00I9boX17ACxukeAIL4VvbooomxQ2bKw64xDaxcOGDXk/1eQYMqRi62+h3FWwTlAqS3uNYod
s9tfPChpRAPJx5VH4nDHuPEFLp7sQYEh6bZcXJNh4NcKaKTakdaxTgx+JY7yog4a1XjCoggXlnhl
dQjNxDI+ehVAVaBuxccy839Y45g9J3DW3lAzRUaIJOzZB1tm4SpB17oVjAhod6ZuDfQKWmEzAZVb
ZjyaoWs+4P0BGAuq+6ADbzGt/JmPjeYuMEYABjvPWXuOyOdQEfHBmGLwjQKAaQ4euP9UIJQA/4rQ
nCOuj9bBtFZ1hde7wQIPIZYU+p2AiS70WJt0yaq2YH58G9sCdIa3PeJ8U2es8MSyGoGM162sQ+zP
HcbmVgRMCy+soTeXunOpcuQ3exdyhtN1zYSVC94iMHYb2/fxPEBCe6U7O5205zwN41tr7osW+hZF
s76NpQqJtw4pIf0nsDGFp5OUbAUznrUXEFgqQvp+WdCx3odsB/QJvRoi6ixTXQ0r6K4F77+ARUUO
lVv266YDedNwenVqJSToaEfAHTKof6uT1lszQk/tVtVBrODoItkcmzV0bjPsmAE0T7ehCtVJz1Fy
Crt6v6SrsOyjIigVlng0mAM+ne+SBMRvsN6+lwhOvdV1as+A8vBORexla9qHWynH4tx67Kk1WfIM
PrK9ha8FFK9JnzxzJuUSsfZhqVsBHhARcoRkq1srlz8WAm5oCQ2dL+2baIpkDa9Uc14rj0MxxOdz
Ad7qSmRIcsLTAjJIpIY7yCLzgj9O8+nUtQrYTX/o8OHULax6yQaEDxLvIQYJ84uPP++RuIDx9iT5
4uDXdonzaqtLhqfcU5YMD7qUjSUkUEv1XZc4/mjQt2mDdGuTfhk5tIPCHjk6PWsmR2cZA5kyz3zD
OQ2x+X5wjU1gqOR0r8aCv97mcfKkO93rcxjxLdIBmeJPDVWSmbMmBlvg3ll3QTwCex3omKnfl4s7
bBg9bllP4MMvqZLDazj68XyUADUPVmkeTBvhLmCn4cmOPXI68DSikwuKPsBX6f0sd7wQt3eJd3gA
ZxTdav0+y6uCLPoOhJJPDbqzblWtkXxoBdknQQpbCUQlEHu9zSpEOMvFCOBeC1IxAizDWG4hF/Z+
yLBU2ObTQZ/dG+797g2f+v2DLvfpRwDi2UzPfx+ni/c+9yv9gy6fprqP/ctP+ZdXu3+Ce5dP04tk
AuZ9av50pfs09w/zaZp7l3/3ffzlNH9/JT1Mf0qrG5plm9KH+5+g6+/Fv7zEX3a5N3z6Iv79VPc/
49NU9y/sX13t0yf4V2P//nv5y6n+/pNC3oFjdehUEQRCsLSj022oD39T/tCEVBRGlXn4PupWbl1W
3Wa5lW8DPgz7r1fQlXqqj6P++hPdr3rvYyLvDEPWT5/n/8/1sZnB1lu5GVbn9yve5v78PXys/X/9
u29X/I/vRIID4TWqW97/2vun+lR3L37+oH85RDd8+Oj3KXRLPn3Fn+p0wz+o+wdd/v1UwNS38wEO
PzM3G8Sx7dNgwYGIj3Qx7SbJALcUQO6gFRgtLzKbMJ4boajsVS5g6ic4wYpyatYd+yEBJg7glT1I
6nxrV/BsmuvmpFu4bk4OwPyCQaerupHku4ZgFVjbtb2yByeYu0gqReD9RUgzAHo52bXdzNy0r5t2
bgNnD5Ke+tTrR2ZEdz83O3gfeK+6W8HFsZNB5VjkbzEVxsaF5HNUFgVbISeFeJRZVA9AZa7dppRH
iC2VDwaiL3uPyLNu070a3LlL4nPY8k49dDebwUosRbBlq7vYsYklUomlKWbVHfK6AobLzQAWnC6i
G/7h1e2wOweeHSOI+l+uTAYoL9nxt6R0EIErQ3UYgcSCuTq0Pw66DLPJNOpz8t58b3B/d/FdA12q
Hl0q9T5Mj9UH3Y/8nsVrWLqsXJB3rRqMFodnyALoU31AlBAipffyh04sDA9AXw6rD2OAPP2j+4da
iCvmYdQ7poJMHzT8Yf3mHzuLBkd9lsO7ouvK9vCpHgsiOsf6FL+hTwN6me47lkCt4Y85dA99qLG9
hQqU363udfoszYNuDRrkz0/1epJahDtej/5WN+qqIFfLwhzUpgHeHphJ5Alh5OThKwqi0ufkVq8b
db0+ux8Ar/N3ujhqATx9GiKZEvPsfaweJlwaz6nDJTzPin4JCEAX0Wy0yQz6euI8aywESWBqZOBX
Cwg1wnZ+v8xIJc8qMeWZW3WwDbrwqqvu9ZDfunqFDLHXQFd9KABHXvpu0kXDNFLX3a6hZ7pX6uuE
QTLcrqMbzHp8KSouVpqmq8+gA3V55+t+ou5ChI/Us1vb7VxzdjV7F7KwQDvIOYEuZ4oc7taUjpND
17wpxNZoDB/nsWHyP51Ly+FmpLvHknf9TsKoeZaIrpiLzHnnTjOjJSGiG2BH3w9OLSDWiWi+rvrQ
5TPzWrcnWQg69oeujhErPVwTsSFfMKPQ+YdxGmLWrgOitMhDf5dOoAg4RJpfiwrqQJOTxr1H6lsW
RINVEdmbT6AfVgB8vtSVweQWCv6rhwDIvPqNDYKm0a70E2SOpggg7pQHiiwqhCshi6cPEGQv4Csn
u5toXq31pKd+EtmwWz9ALdQCqicC0nG1uEwKBUsqeTZPIfWeRkAKloCDFNlcxYRfajXwi66zproW
pG5YDiFGu9Rl3fxpnt7MTqKNk03nC7XvTK/bE4UM8UyXM6jQ70L7WLVVX85vDQg+AQ/QB+23FOY2
SNzbHfSXk3p+n6Ets/e5PtWl03yxffxU7ZvUWBl2f2l/u4R+eK+8u4jyeIwQQ7A+vGFurx2kAHe3
Prr8YeTtJaNiakYJQE8RGH7QxzWQMS1y+qzAC1uVk9mcPuS/zwZtKncv6+ZOsduIT/W6iB10twLy
/0WoNhxnCHyCNUVAYi5cahzuhzIW70U3kbMWMJG9btT1t7Ed2DhRMvJxcR+GqHo87+rGim5qty4I
h6BBKYgBug6lAAFbzcIIxKsztEWylWWg9mVWYmNKRbPJxrzZMCcPzQflIXZg9mEZ6T586sg0VWEg
QEa3yLohDnnUVWFqVxEWowryIMIyi4jYPvSK+2Bc4zVnnUBmtU/6rIAPqD3S9nCvt2Hdti9sD9pF
6EpMgGpnVl97qwAfGxQ/VN4PCOvhLwHqe04NiFjfmim8xDHkj6vp3mK6ZF8ZSMngavcPkPJS7Dvh
3q72ob7MG6Bj4IunRnsz5rRZIU5tPpK2gFClEfs/bNh5pG2hvoWyVBEHqf8c/+5LnWD81FcFLxyX
yRvoKScWUgCtgDhaTgTCSWWydqDXpG7NjU8RkQTS4b2uArGq6hs47EwjboP1PCqdgnpNGs7E1MKh
Y2bN9Yx+n651l89DprlBraVQfccI3Vp5zTy3g6D3T8Csl4tQQGgY/zr/h5+CJ2Kx5i31M+h6eCI/
NZzB+xdmhksPPJer7qvlWv7c1+xGD2kaQB8MmxuzwPo/2s5suW1k6dZPhAjMwy1HUSIlUbIt2zeI
drsb8zzj6c+HpFqU1d77/0/EOTcIVGZWgZZJAJW5ci0eSdIz0KB6QDNMwnCBEasGvGrilW4D8Tou
QAfxytyiow6peobp1WufddYmdfJVvagckK8nA1+Bn7oOxVstSlTizQpUZWoTQFOjwfLrdSvTT5sH
iEro4FnOro6rLVy8IDi0vR3TrSBxchhgY7446N34OVPhm4eBIup1glziw0pyiQm2ExihWViCr9dO
lw8F+qo5VcCaDMcst/YEHC+yx/gbfVDIwajfAv4AFAsjqIaHTvtWWRogq3J6noqB/jwlSamEB9o3
J1cdip+qfwrSWUUAkS/sMl1Wzdu8Pozke/93q/qjDjeGoqDvw8vjwRpca6/5PZ3Z4LNW8If1x0iP
gpewnA9BRba/deP5U1EV63EhRqN/rrjXO2SjgiWKpkXenW00ZsTrJXrFP4UlxStL0pU3HMUbmeq7
JfMpp1DMGm5b/KSkkFJh8AoQ9E73pEI4fujc0N4hdmV/UeboXp7D14gU4OehjBxrFzYWpMsm7FTD
qp6tai/vyXMcGXemk68/vCvTVMkb+Kyqxp0Vv3pfbeKJmvqdZxp5/Kwur+oUfG6MonlOFvlGI01h
0TGb21YdlOH+bUhRNDjJYc6dA83R5clW0LNjoeKm0dzoSQ4eAI8yAYsnI7gt9FNltndGbyIAk03Z
uM+6oecmy4SZ3/+Tk6XtetHf2hdQ0SES06q3Zds5JwmZdH+4t915f52g23Nywx2UrnqZQCuztW6h
T7/EXK47Jw9lUYSXRQzoHR/CicKnfAoHGD6y7b61klg5gJpON2Cbhp25LD8rbrkeUUV4VtKNGqOj
UnTN8DwFtb6OBoRvxTaCuD2CivrpLXyvYqoKE6qgTD05i2kAnb5Lapu3yGVYsul7Mqyv4pNwM6aP
1Mto2WlV37ydMv8b3CHDnRcEw93kj6DQ5VQO3N4VBV2Lt4CPUdWbR2Jk6BdtUK1kDNVZtNWtub+s
eY3Jinjy19fZsq5VT6+f47KEjMvM+aQOdbD/EGI3Kk/UwPscWjVKKp1n3rq9EoEdnFVO5XAdi18i
xe1AlfUaKWP7GnlxSSgFiWmtBfCMSJCsIWfXS6JNoBjr315NItmjhrAOgkxU9WZ8cCAY3MSjlmxl
2Hshtt4YH3p3dlYDHBS7Dw5/SH+G1FsOH+3FeBuWmXZX53VqI6fCIqP7rE/lcB/oQQs4KXN2HjvL
M6T29cqv5+EgQzkknfukmn18lFEVx9q5s8ZNjoDQQ7GMPDMIzjRmXqdUsHCcus668admjtZe18Iy
4GV/aLR/R2s4XmZ+IjpkfzJ9ufBohsOuiTJwSlW9Bt4znGtHDZ9pBABX6T/LwYjtFgSR5d+mi81t
AKrOs4K4yzKkWt895IF+W5ne6wS9B8JgISQoJlrRsq0z99DGLvFgb/NjXzh/X+NpDQTeZaNutwRU
fTWtgz6cbmQ4t2UHGM2O1jJU3NR4yssvWZK+Xg1WpIr0pe0cjLRNQN0UBkkbd9Etg0s05l8WBxso
1lEsW2xRYQEivo7Ng0GjHFz9BPhLgETJUA5GZMfgaIpg88FxHaLdYu5CywYj+MXQXHRyJiNAKsWl
2DTCY28BfNy0QzPvqMJDXe9G4VmN3FU8ldm/vDLXRJJHYlPDDZ5lPs39H+dLRAg57SXieoW364vz
ugagYLh8AaF7UP3vrBAOr6RGQm9l07xzcpV2S2dGAJGANfxZt3FwGy8Y65VEd3bkrKfQGB/l0MKa
eir9Blr7dnrMbZo8stjP9vKZoJhGksGqj5eRSxmtUaxxlcif480rny77jTclJfZubrfMHZY/Xa4m
1g216oAOp5TWm6Ssb4ELwi0FAPZpDNdptBT8F0uhxt6tPeZ/i+sSVPvdNq3caHudEwxFupr64HUd
cUBm/P9xneu1x//583T9rK4NC4ayKrWMY9Ho+z7WrUPrG7xvpX1vHKeKZXj1So1jahvx7UgLMLKQ
xlFMg3gvMRJe0ZSz1VqPXpJlikTK2jJURtQjNlUA4VObVNNWjOK+XFHCR5qQtjRf1avIjZLXu3Q5
gfNZlaYx3aCJsUX9LjLXJDXM26jKLKDb3PPbgEceEhOMPbm/i59czuRuy6ptb17fa/wxOpDlU+75
gQQPbpe6u7FoDbiO/7GpiwP9Ozpzav1iz2HeQSx5CUHB/GuvW+VB5otJJmh8fTZ8U6BFWeaLY+gz
92jrk7KLs5F+jqE8gpWojrNmlcffDcUhIROs1nY901r7P8fKSmkU/OHYMKLV9nOpGMpazkxAK5ez
fLGVqYL435v3v8ehB6uACiaZ6abbD9xYMtSB8Sp5BGB2eY8TkxzqsA/eyXCnQAtS34C2LQtOmhPQ
fEZ92TQzMM6jaQBgjp+NxexnXXI7sZdey9CqaL2HI0kBwDwXL7pGEp4sEISjSzBv9Jc1Zt5pHmMn
fA5oVnrhkPCzNXmPQeHCztB72xel89T4NmqS1yHNIYc+gNBkrzTexRtAVnaObdM6QhE+Ps7QpFiT
0d1BgjY9+iaHJlJgwa4ifeP0JTevMbaT4+y+TpBZcnCN9DJVRjJ/tJJ46wCl2ZRulZLr7KZ9oUXG
uaTRatuV5MlMy0JSb7H5itmuy8JuLiHimFhgBTNbflvq019dYGm3pIaNM6Smt2ocqieta91oXbxM
9Iqd28U1da1y0uzxpjUcL0JIO5tuE0X/+xJp0qwFOt0s1nLN64dJA7i+Y2AxJRj2O7GnrdeuKyQ+
9pelrh9G3PIBYye9fJDrcsWL5iXOIY/1AMIENnbGsp90I6W/AepP35bCln51NWrTDO5W9osSDuab
SEjrLzHXJa6Oq+26DGo/8Wrmd4rW/fiFFNoLDZXKp7aYrH3RmeVNm9XpJ2WGswzg45+/BowRghd1
QFpGqIAmlT4ZAyIvIQNUQ9vY2FX2fmguQwkWrwRfh+L9MLewgae3YKzXQ2cZpywBDzT67lfwrZp/
G2jQpdPEA8tXXSoTaZrYPJHbNU4S3YztJqmN4a5o/04Ly7wNoXi6o5OU/6pKQaeSztCihkQMKzrm
4x0pIfFOS4icyaFuaJK6eD6O7ag1bu3+TyTNbPqilzhZTsYkkTpaoavbeAqgaw+SPqMNmoMxa6Fy
M1Yk7GeeI+veqnL37zQ1szvQwCWpzyjL7hoQUevE8bW1TGrc1NtGXRfxbpU7inlCq5mu9WGiA3BR
SF+GsEZND17od4iQe69eS+3r84w0wIkGvBd2ncXXLovnlVZE/kvXAUfS+mJ68avIWnltk7/4DrKD
RRF4qCg0ykqx6NntDDqaKBt4txrqtJc+bTOO/ctQE6oHaGjeDa9e6av7385N0yBaOwNb8nbp/jQ6
4DFGHWm8K3jOyV7YTiifgWKfqBneDUG1FdsI5HLeXNzLlKwvtG29rGDS0LX1NL3eurVS3kCf4m4T
2na/6Un8paHF4Kz2lf4wZFW6Enue9eYmU4GRewuol/ZnXs20r/5ctbf8ARqUSrLkG91tzaoJPP8e
LOD8VCrtWeyBnlW71DctEmNcJGraXWcCJ2rh2XyJvhthPP4c5gC5Am5r575s5xvUT6ob1cyCJ7aD
YOjt3P4Zfddb+E8kEnqz6WzH0MK8vlnDN0nnE5qOGygsUnqg3uTnxUirQbqdJic9gcZzHvJKUdZK
YPE0ezsLclKlYovezq7ey1k8FqcuhxwrCuxzyNvrge+icS8HmtjNeyv2UW1EOXD1wSHDKfbPZZm5
B4m9RsDzTibMAnPap8ET5H75s1an8dZXgf0XDY1jsVKWa6t30j/bMV7P5jR+D1AX28518j6iWUok
/zVCeKLSOFpnUYiaaKDQ8JFDtbmH3SbjV6So4YO/bDia0HM2lgon2EVEOZTNibNsQ8TvB/Q3KJF1
58EZ2m28xSFeL3X50aT1aVLKmqaQZU/zbtqyNjXg8a6pT+0itav3JHyNyiufJoCJh8FV9N04l8oX
MliXCIOmn1U2QTxkx7RE5dSHtYVMHRXwPyg9a3cw67ZP8ChO93Cf3xg5H3utFlOxsyZ92EisHAw1
/QMKO+1ORlUXzfRU9jfwuTePbC7X/VxTlvQRcxOh3LYhD1cYZEfmpp0+O3q+kRZo6FHZDiOnspEu
Z1d3tJVr2+qJBsV1Gmq98hz507SFdb+w6ZSBFlcOoa2qt4q1HMCaZ9xFOAVba+q0FHQ/Mu6NVAoW
j4QvPe3/6TQPEIGsaYel77WaxnO03K8h+7Ko4aQW23oaF/K/Zr/Nd1dJzxncLep+FVqBk3Mj9o+q
nxKSx8Z4l06huZph4dhIoDiuS8lZkDT7+G2pD2GJ+6B4WtZEeyhX9HjTZtambe380SpTNppmEu9r
vU03jR6x01RTGuc7FZ1Rs/4xlJm303t1RooAfWrRrhZb6/XzelTG5iyO/2hTl7l0+NGaeo2RKWnd
DOtuGrWNFB6vBNGXsuW7OmaIetHOH4bPUrW8uC/c0f8+v5Q3TQNJugvndFd09q4vus9utIH8cmXp
Y3oapr4Pt4lCq6eT/2uYLF3G+UCGLu3bvYzeQtulF7leDm92WVFGYpeIt3ixm4tA0lu8XFJCve92
BQFTubBWy6EofXvb9PW8utrkbOHPPOmFB42txFguvIT067/Oa92BpiCJHJIKKa0hcbZFlbyPua7Y
Qry2pxr1E+UD+7aqrPvL30OGsF7RFs0f4Povosp2CROTmztUAd6mXobi+WAj4/uHH9TVStMHddu0
3NmEXaBsjJ8A6vuHAGgxGFZtJRwETVBlR9OEJ1SiZJIT9LAvLFTm/57UNsnptVSiRRpK32ZOu1uZ
TGhIIc+8Skp7PMk4QB5n10+UEsWmLDHvA+m63nK3ci6zxU1OWKOySP4N7LUB8VD8l0nl7aDkk/Eo
h7ntnY0zNMH2aqtpr6OEqAarLFdNtsVItQ+LcJgcyFbDt1qT885HHwbHRTgstBMDMervEvDO3PXa
DjrbbC226xrk5MA9NY5zWUMcdq55Jz3gVXO5VPd2PVBA6W6ezeGjg3eOPym99ofr4pXHz6A0O758
nn4DgxKUMItoK6SG9dnQC/qsHfOhyVGhR1uyPi8BYpIAOcTOe5OELhMBK1uXib+udV3+17Wmov3q
RbF26+rhyrGt5kkOsVageK/53auuTVtAiqTPnnno1LR96vvMe+yzcMlRoSUzBOir+irRlzGJK2rx
ufYa7dCO81iwlfkYfb2ezFCX9cU2maP3OLK+jLpSe4my8GVMIuc8DrzuVYkRHmQorTve7NzRhdac
pIcni73gHGt3MpCgEGZ6ehnNT9HS9yN2ov190oOaqi2awdYd0nkbreGXIzMkhg7k10tdl1ou5ZDE
RXabD6O1RXj2a/r8ljVUOq+OA5fJvKWypfr5LlBDQBbg9B/DrL+v53S6E5McSlid9ohi65A5Ekbm
ES75mDjVAjyQKE51W41m7KAkjOz2jWwlEnnEyakc4HD0N62maSvZpohNtiVydrVdZ3ywyQImVb+V
6hbdNqQBFMgQfGHvSMNoFnUOtZqixLDQidHu+koYVkz11rJ0KDJ7xAV3Cv2Tu3opkM5Jme1oM0h2
1VJNvXqnQP9z1EDQUNKL1vQpOdsPMHkZirek5HjxXmHyAqenShte5n5wXJZavMnMNxltQ7JbdBGh
afRlLmHq8jUY/d1es774nf4dQab8QZxdq68gydM/VVntPU16uBdzmCHEZwz04Y56ZH8ZC7U55GqZ
bMRrBY2yDbyYOtpyAR/t48sFLkuOzocLUEx8d4HIbdwdVKagXmlzaY9WmKwZknaRYWYB6Js0fZ0m
/S0Enu6x86do01hR9KOikWPW4T9FCM7cDXphQ2pRJJ9HpT5LAABKB7KLwHi4zkQeMPxRaWyCPd/8
ms6ZtUPcha+VBWt9OmbwwyyYlX4Bu1wPYssRXoHeNt9f7V5UD7sKoCR5LsTBPkyVoSJgymUufbro
Rb0tPD3FEV8mqwvqctUt+hRysIuORJWc1jEQrHY5XN1im+Yg3MwDiSBxfFzisk5ZUygmC70x9Boe
xbfD0PXNbV8CXXozBaCRjsYI0d7mn1NaDvu5eRdTtNG4T1rvRx+MxT1cyfqpVnYygBoamWeb1/GL
vcr2YheLnLXLnCFp9BPvNldzgKAknHYUWX9Z9N16V/sviwYIYvV5E7nOWqdzatlTyAbE8l17P47J
98sWRQony+HD/oNG4a+IfoGnXZzgy/RdFI9ki3+NdZbVqjD6ftkBifeyn+mrYQOgyb2LjawipZPX
z01KA5+qzDSjZJUDj3DlfJpsOtMhrPkbCTv3s8b9kxye5h/nuK7vdAMgJPpFxjN/82EVKq36U2kf
ROdrmWNV+uscX1P8YxNESHMnxbTVhmk9ZQW7YjLa31vuz6seEpeHuumh81ADdl9hNn9vHLgf4Iuc
1mkDl6MzTMWGikr8APR4PNjupOx1pynOruZV7HzowzI86JYX8rApGh7HvtG/fpiktbUC26pZnNsa
3gN30p2DOXhThuoEL5D0B9XOLrFy40tSj/fp5KZ/JkZCJyVvb0/wa9b0mBIRKqrxpR76e8mf/S7i
bY3/GEETm7vO6QLeuF3yGV6K7FGADt1Wpbr1xZqamgaw8JMAKopQtW9HOLYuMIesNIB6ooaxM0bY
qzr4dvelkffrojBR216QEHEeXRaV+e1GFp1AS8qigqGgsdO5LNppU7eNES0BWsxriuoMj4Fa5Ue0
DdiBIE52GYpIvfDGapjIncCwsrzuiH0x1bGaH2WJt3XEhKDn2okVjT8z9P02oEcaryD5CI6zrScP
zSKk14Vh/mcXgphqPe/7NKv+JmWjdYmwWrVfhYB0PJB2O7uJaaB6y6dCB9A8FGWq4UBGbpL86dVo
wYONzKXC1kVmU7SpVjqcD8sDObA3xTiTXpuy7CEr4RIVXfOuikcAVf921LbCXmJxBGTULjOS3uNb
vDiCuDSPugEP8WkkVZUVjdo8v+Z3BsPJdiMFatG72/j9pP7RJi8ohWZ/kulT15E3zfca+KYjDexQ
hL0G5H20rVMFPJ8Su/up7XaW2jp39uRbzoZ0SbLLIVIEZYTGvLgjRXfuIv490A+hV5nSendIdZrY
5V8GzHprgP5/6UaYPq52uHG2ZpqEL7+Jtxe7HnkFyMYGLrICeo80qfmVLjlJGatuUK8oG1sI2pG7
8EptXJl21iIZWxkvDZWXuiUJSXLgPqy7ciUsm/CsQGmlwHcoQ9M2//ukSjMB5+XTiSRVAf3tclDg
qQReiH5GO/9jWxwxMmUowgzAnlR7O8FuXGpudYybaTqHyyEfrW1TFrC7LyM5APg3o4aXzsXiZZ36
0FErlhGUjvBxgOxDEjm4u5risc7uhl79JiY52J1XHFxVby8zm6gOD3lt/YVET3cH9ycyRt2Y9IiD
Ft0aInSLGtNQkm9fjOKRSDm7hMvYDLK/8lRVwcsk45Etk7at5n5YCdZSG+i+4b0cj4wlRs7kAEsa
vAXJ8WqGvhcAZ9l1rxPqBontalYfEt1BykhpPYd7sqLzl+tqfztVgbuJE2P61PQheVTLO+sqWK5w
LGEPtTXlTpzzoKo0VCK0Ll4X+qcbRKv9tXhdHjUne3L+oLN4+mTBBf2MHEBR13W3LmrloRrgFpPI
wqI7u5py9SDr6DU/ncYapq149aYbbjX6XWHD5BOB44gfY728lWUlAiQkhH1K9SSjKIeIki1ndZTV
yFl1kNhXEzRaNnqjJnp4ltazDZtD/bNPMysFjwiaKJRIbwa+yAcDGt0TXdncmuug/FRBjrFSB5TZ
Cv5oPgmfALmgZqMG8XjTBTmAiyWnynZaW0dRWMGKxzDTi9BYgWZITjyU4GspTZptFNPZxG2srVM/
+yUwdBAB8Ktsp+YVKsBLCU5ZSnD+UppLyQF5/djei0mcdgOBjeqZw04ixGF3EDnJfLFdF9GsDoxu
1t2LXW2UAUkaNLPo19eOdVflN2Xon/1ZMaH+EkqrINMhstLgSJ39+M+MZznkKosnbDxO0YJJdjba
wSsxwt1MuJxeQqGuzLddR1kKeeqN572ERTs9XFMAk2LSFuBHyo0kDsQRNeaIEHZTb7jBGo/iSPWG
mnehvUCQkd46RZFz4/P0vZl13n3ZomuQWRGCCv48r9XaiV/awS1Wzpz5f1RudT8MJORX4/y9ZMPH
X7Vo6SDpq78SM/tiDUn+vVP4r6V/efrMfiDbhHnanLu+ICFgWtrJDcf5Zgqc7rZSvQFVXv1fVy5G
8/2VreXKSljel1NBnqVIv1O0f3/lvku+xGWmruPc7B/mKN9BYgYb92wqe7OYlD+Mge+51yU6ZNi1
u4Xi3zvS89/fUkfX9sYQq48JhGZrp6nKr1bTvSygbeb/DbURlc45+UPRFPUl6J1ko/OjfwxSX9nT
vx3fRkncnMY2nreWNxefnNCHMDo0tR8Iabx+DI2PofhB8KMzSAJ++BjT7P3rY0SmW/zyMWpebE4G
78nrbuT3XA3IV1CEyD5BBVucjZbbyjIyPZUDWL7cmfJ7MfG21Wy8xuj2MpTp4QxWSYatMV6m09ft
NOtlKo0B9JhDiuzMZrTpjdB69gstO7PVApjQWs/oCVjPfbAkYRBBuhNbHQQL6nfhuoLk+BmEUXa2
/dfpSIJRT4wssglmpx671nw9NMtZAvzdVnrQpcvIjvqZ3EpqkDhdPJDzoNqjqQcVlsqN6DqYGtkF
SiDzETZYNPXUP8WMuihSMUuU6NRIVD5P07Gs1DPvLf46Kkv4MKfBrI/9wqAiB73te96PIYOOoH88
XB1IIxCtvkVPY70tWv8Guc5ubZA/O0jxLk3gvoJhwoUMFZy1eOG89g5S+Mv0GTleF3pZ2/e3F+DA
PIThyvcHd19EWm1sRO9dW4xoKrh7EXYXsXg5E68Oi9uqXbxVC3amG1pU1yEJe5hD45MuLLXLaLLV
T0JhK75ldPUtkepb5K/zEBi+RJZGbdBIBizMH6xpm7RwKMkr4OVtUIxjVKITsrwsSqlcDpdoszXo
8qU0fz14kzJtp5K33yG0b2JTMQApRNN3gF2bMvWSlymqS1r9sAs3bRJ5MFlU6cXuTgvDmOtP3xf7
NV7Tzb94fRu4h5F7GRfGdjm0iU63yNBFpNuwXb3BEpc57QzYQXaLeZqF94HGg6ttBzotJmf86nl+
sBmNTL+V6o5TPM7z1Lx8iBqceKkt3qbs4M8K/2mdYVO4cCPH3Lh5SIFzEWYdjGY8VxP/pVLW6HX2
bFJeGw3FOaemajzDsrNVeN6gmWJ1RyVlvyZKNXqq8TqnhzQRLTo2yL7kQNPD5k68bWrdTtBWPAVB
aMoaYu6RFj2GGWvIkgZ5MPBISbbKwiJBwaoLn8upqqDfAahUGVH4XEDcD1mLu55H2GfXldGjaej7
zq4y7VdvwrZaporpd/OXCHE6NNhtLTRp6B2onbZc/inNhcDcKczqyD+luXCWq1ZYH8U7L5Vx8VId
JziE3/zqlV+TDENHfz/3d8HyW+OulhyHuzxyxnVue8onJZj+dTaN+qtteDv7EKfEaLmPTT3umzwx
7sLRhXRn+dKCg3iaynF6tvrWuCu7KUXVkC9nDd23we7lnV2+zP4/8UMMF+jcF4OtbkvbIUEEicnd
3IT63aS39gZJeGMltqvjd0NyCXq1knlXt5HP9qYNUcj+4NCW9VOeuJvWNZD4UrTwQQ5ZkX6if9UB
8fiPSc7gdfPWcMqn20L0MsVYxg20KbYLBdqv0VEI2D21f1zNxhRE1ytkTvF6BccCu7WwxnlrPQjT
rcy4BttK9hwM2UFRYNmkeyleVdkY71pUPtGSc/VDO6vVvbpUepUw8+7UDojBUunlSds8NeSckFmo
0G1dIsSRNeZBo4fsMon24m7TIG42abN/jxxpu1JSr/zWlpQjLT0L7zK/L1/QI7vY6wmVIgSJzG2V
1NW3kndVTSuKJyP3YSvKJpDGi71fptMBFVynV0iuPgd29wWRi2KD9l7yPKikW+RMbMNimxabnP2/
iVMK0gu5Ctf0OIba2jNm6PaXO5q1n/up/Wrq4XQ3qWCWxZqkmbYeB+4oZWigX7HtZkiwPUR4FAjy
dnUTa3sRupgd497SCvUpycbkMWr0n2KWKDdy1X1umtPXJUr1nL2RgYcpFPOZd838TrO4CVCPt57F
VoThZqTJ8WxYhvUcI9S8cUBd7yVCJpgT6c5FAPZZbMuE3oa99ZIHcPUgAsSXbGHtDl+AS9cHv6/1
bbikvhzsVmu9txdsi74v8b+zD3OK+mzlr8Ix7O6TfHB3id4X2yIPs8/QGBo36FJ669Bvs89DWNO0
7ATOSvEYxrNPUqKEHlOCNQM+nz4b7sWZlPH8lEBCFvDqNKCztcmCQv+kd0N0Hpx2uOkT21VJw9nt
bcnDMl0NWuAfTGOvWU3T/xSHUkB3dZfpY3t7CUe2D70ZRKhAT1WwsMzleG9GRffSbuzRHF5UpWkR
nBrTlQyDslsYJhVkYBcvqqQl4gq0ssgwG1EwC6zhmcq0d3Y7+yRm/rowFAWA3MukZkkXFbQMIZgb
8Tra9N03p3aXpOzvro9bsiPptIrIkKAF8O4xLE/b68PXH7dLU++7APGFosCCc0bm5fKslok6OegI
MqSjCbs7e0ht2PVLlS3rxvYpmv1d24XBg5g61UXvOKx/ik9M10lX26+T2nGu7rRu+Cnx/7eTog60
GGwPfLSuccmTOuODFwdAPcpmMKofUx3cKTFvm8+53xaf8sT/W1veuiqnjlYuL5Mn6ASNy9D+dSje
azAZq+Z0HQ4JHWdaGlQbTzn45tJZPBru/MgokD7j/rcjw8nz1ZDa1ROQEH1tZaF+dnVt2iErXR8h
gutvhwaxHM9xmwfyy8ZGATDxea4Q0piKqv7hVuGh0cDbrgrg3PATIBSaGT9Q3gm/2rqjrxPKbZcl
e2WhfXTy1yWHGcBSN1ivS9JSfgz47kZtM3xVCr2HmpGziR68FToHw9e84ZpyNiy238YVxgxNrAdh
6Xpss3An2mA+aZWT7UBxUUGcvJVh3dUIhaPIKUphohlWZrpzerOLtJhNAoOHcRLzLnhyc2SDV5yY
Ps+fFVIdl5P3rv8SowL4ue3nyNgFndFtwtnxD5HnTV8d5Ky7oSi/NFoRn1IYolcjuh5fJSyKEuUA
RzA6m6azKvXeu4kT3d+HNCtuaEw2t9FQ8n9dpnO3MYoU3Q8ZT63ZQStimtsRUSF0Qe15a6jOHizT
T9+agoPw1gO6ah/k7M1+NYl9trRLvFDci8laACMjdp6qwUHsYhLn/2j/sD7f8Xef59f15XN6guh4
W3vQrZ1HV9tOU2yTL+Q/hx4i20nvHro8gfe9GlxKF3n8ozYcP9mCbSf/U3eQjCwTLjHGHCP0Ejuo
wsTcpf+91NXyttxlegylrz1mKIQvaghmYS3foqZce5qb7sQm2gkdzKf3Q6qujF6HF5tHqWEG2oHS
qHrBjQ1uaq6sxu1ODizzn6PKeH0Ax+Vr2AVGtoR5bdGdYA2xPyf/hM3t+K/Vfg2T6YUf8F9s8+03
ZjbGKDA9tKWFJr1ROeeoicwzaM+B/mG+6IV6TFuYLSSyMY32xrYNF65EnU3JEl/PEVSHYQ3XrcRM
imWv6gY0nU6N5RKzXAH2ZevdFdTNJTwd/PkIbcSjRMuyo8d9y7gUh9RmvB0dUCumr2Q3KTqYX9SS
koTv+MFJhlD97eusjZ4VFOmes8nYTEuPa5IaOl1PTbGS4Txrxg1kzOrFm44hQJgxz2/EK0uGCG6c
ZLgsOaVw8smSOfQ6aRe0JyvwoUVRPJIV4VqXvMlyaOoMmDhycEfJpXRBOaOJFwU7GWpJONzpKppF
fRXmnwLqRs9mekmlSEBdQfl8nd40lbr2nG6rtQYqhUHsnceKVjV9UQsthx7aCacFaNz1sD/8O2Jw
27t65FH/IQLkFGnxpeTxmzUc9u+bMTLQh+edJdO3IHFIqdiGyXFeaPf7WNkJkf7FdvFDqg/JflXD
Amvlira3KpOqhA6rKXWw6ujIkJLJZSgIG8HUhIN1MV0xNW+TBK0jUW8mGUno20SddoRjGNBKHevF
Q5cmd8gPOs9Ag51nR9e/0MZVnyCJdZAsr9wt+e1xK87WUbzTRMqqXZxiyvP0vnBSHVZaZieRFW9p
qa93Mt1VG42daP3jMnuZhJTGHnh/9Cgm1e15qYL4eS+fYOzd7i5ED3glXllDpwaXq3p/FtNQKnQQ
DU5yIx8Bde3q1tJtFQDIP58I0h9Uv5QnsbRqhurT/MOPo/4gCbgGgtz9XHXlJYE3REZ7z4P2LE75
klGNRfQ9Ds/yBQuTlraPX6c3WVluQluHvjlP3EPEcwDsrntovSr7ZOlx/injPckYk/EhqAy+45Zu
ri09bG7ECUJ6vjEgSljLhLfp3K8ySFwnZ+vaRXxvGM8CmtB5CG2A9M6w78B3n1QUlethjH5Ag/uH
3aHvA9GId8hC1BidNNW+M1H8MnEqFXdjxYBm8o2ixvrBWiD4mlJNN5TFtQV60ZypC1srv6zTnQtr
wYAM0tcuiQzYTlMqGOmiJLVIuSx2kLX6O/uv8dQMT7pXh92B1uURCGsCUmHJ/H3IAZZOVK6NiILG
1fEuWVhLJtAZYNXMI+7hfV/ApTH4Z1S8/LOtUWXh9djb98jYnuEIIOdv0/o1uN5RInQ/1h7H7o95
sqx4nXqhvdCH/+U7gx2vrYUduF6WlFhZQ5a0qhrNvuUKVa+TvO1Q7/Z7mt6WnR33JRsZv6A9yLDW
1U0IK+zniJ0Hry3/DpNHRW+hoO1l7W/DqmU1ATK/hS37mMtqYpeLKp3ZXC8qq3U9jMp9MgCcQJhs
385JcocuWHqXaYq5n0AhPIRDAYy90Nznzid1XelW8U2Pwm9ROJR/VTF6d4kzhv+HtetqslRnkr+I
CLx5PRxv2/dMvxBj8VYICX79poq+Td/Z+XZjI/ZFgUolcdockKqyMleWBAS6S+pfPGi/jlpSfS3b
KoM0Tu49jia+zI2WFDcIVLzfpTXk57u4dpptkAfrQH/81lr6O2sMlKbFCZgt4oj5ZIY25Ewr8zcb
TVIUHH5sQGIj8DcFYm+PEImpjw5SNhDmcexHssXsSy/s4UEYeB0EDmSHuwlcWIs/pK8AaWQ6dqmd
0d3PzevQTxAtre07Z5Tu0VKbVRfYja2RjxnS2BO7IdkugXb9t3EWjyejpTyzjX2UzPd/1rl+1sFy
slx4rjFbgn8u/uVTZ8H4kvbtG+2RabdMG+VxgNg8i/QD2UXg3xLLB/ahmL7yGLIDS3iXwsDKbpsQ
O7fdeEuVB6N4aWIoVUAqwlinyDNCci6brlbE9JAcnOAl71s7TCoUq3csLkI26fF2Sh37qgFxOzdG
YCbngNmboYwQ3qIBchGQWworfMm2ZBtQ/7fWnTSGMB1nt0GALqR3crmtK4bfX1trCECy8YhN4/gF
7LkeJCod7chV1zS3bSC91wbkNSfHh3pforSjjXLyQs5A4T95WgUmrOZXM1ram7rw8+b9wgA/bs4g
COIYyC5WRmG8tH7frxPO7JswoC2Qd2l5RMIAjA7RFGwaE6oImRFVYdGAfCdW8nSVuuI+0N4A8qCv
G0j6ZVI3Nv/ZhxypyTKwnSTKe1mMrpLyW1X1AY5b1pmOnEOdTHemNp1JhizPzPFOjdEJk8Y6E/8t
6nD6MfY/zQMfCljupf3WQZZhBeKj5DGxIn87+sDYCNAYXswsSDe8ZcZLrfFvZS2hZp6CBw+7uh+g
e7ZWUk3SzH8mAXwrLyjoycCsqekvk5TzJMiqzpO6GgEtwE20aMhPaetoYTGJLETMKT/FkQRJO430
UTa+X9LQlOsIoDjldLQkEmiVKqusNRSCpwaE16EFlp6DCAwaWsm6B83OmrBuWPI2luLmOaj1Wg3i
28D8/hdKpn4nvuO/eIUFHmZf2rfc03PoPrHkiN9sc8lHy9ww2/cezYy9plG8m1T+iBpRjwGwNQnq
xqlfWEgX5448GpSB+uTzMZz4yXikXq9Dcb4fg2lHkKBaQqd86BDRmxFCCj4ESpa/25gLBgoSpSZn
8pMfcwl1ROuR339cz+mwR/fz/gz+DZSn6J62XiIsg60/gSUdmBsVpKlsgAJrxwVVmUJHq4YmRdB2
2iy2KQuuhvbW4th9TP2gwSlZ1yR+h/F67kpRurdRlBkqd9MA4QIQJ6WqoQEw2UUry6mS3Sdv7JbX
3VgMl8XZ8RSxd948fnKDkHu6kU7ZgQv8FQQxwYXVjWOtesQDDoEVvTamGV1HhnPLGvD7rWuBgWx2
Qc3VtMrSSMPTZSzXwBNB1GB5PkmzaEBmvaEHU092e+T2tSr6ci2UM41EBTJwK50BIJix2fmPhx+t
XpqWAbJFlKUrtkNX0SPGZoW6TLrUifhwGSKjMDIbqD5gM9QU0sD75JcMRp2sydFJDZQHWY1nHUxb
zLZ5BWts9h1k2uxkVTYl5CYMw75L86ndO2lfHCrLGW8ThCChEZe1XyXkHj0t1n75ot27tem99V4p
Q5pUulm7F4UB5pGAjzcLS86TSt290BPBrvo9YkTuPCkCru0uyMaNCYW+VakqFVxVqUBNI9sQQavg
YtnCAK5GHe3BtZGA/gqlByBkfPfDqQnMJaxpgTdHyGf1MVmvU7GDPhrkjZHOuQEzLG9lLtqL6UKh
npmlC/EdUKDoaTce60C/p56rTHQF3pJiz11VnqCm0iI0UGlxvtUbwO+8qKveVwmKol+bHJHU1PCj
dFPZOGjK3AQh4XIr5JbwaYCg2dNqcsz2UZaxKwOpwsb3Rbqhb1StvlZ6Wj1Cyc08U6+Lgv5StRy8
fxijJmh1sXGBuNhkdfBuQ+XqfVRr/vxdRFVtdWkm60b+9FUEeTzbxIloN8tCImJ3FmSLL7QOgsOg
3xi9DEEmUKo0iv/KyNPfTGTenTNAvJtFYK0nO3MdLzQ6wzx1cSWfzSzZ9aNvfC2EASXrqht35JYj
hV4YONh302Ae/9Oyk6k1K1eAhouWLSNRHS2CBXYat/aoGow2pTP1W2Iho26G2PqnbqK6RFmmd220
WUYjgaCEXv2O8Vp4HqApdGQ5fkrq2gmi5bXroxBBjWaO4ohMGuASVVfPgD1kiqafukgZpJe86fO5
G49Cv8SN9mteCRmPaxZX36gXM8e5Dr3+4k3T9NxXrL9p0BGjscSwkruuCK40JoFcvOtGC5wBuCMY
Ndp7bLD2EQhWnlNt0oApGrc0Vg6m8eCCMJDmcYd3j2OfhjTWTHH65Ja/G/zn7UQGrDuPquFRlFUO
Wq5iOLmK3AmwYWufmXYDLR3wRc0uqKZpLce5p15WFSYwgKmxpe5gAMNd5cGVejSpwgZ9hQDBcKIu
Len5/N7Ls6dR0Z4UQ5c/aCpqWzWJvcMGY4DcTdIcJGr3r+SCpExyhQbFYZnQl0zfoRAACAq1CDW8
TNm8SFy2w8ECdHkFhokAqezGXWVtADRzY9vaytScBCJbLFjbfIrumqKO7lAtWexTyButdPJpTZTZ
VQ2/0ig15DweqyB272anvMPDpcP/wLxuHoApSXfyeL9MWu5VqdsYGShsg7xy1ii4AoYkiHXz5OCX
87EXKEUKtDb1P739ZToWG+4hCN70+i7jxbB3US30GCfOzySbyh+VHiBz4NXPJejS/uaQd95zMNbN
7IAX77BvRhy61AoFDksPHnhkVqkLTfvKiJuLV2jWq8m2U1Smr00r26tMY+C0lZlXItnlAI5vkYyy
XpdJ713s1jNEsqapPs1vRmkG+I6kSY3yPsgjfWp4BMBbMoxQ+cVAp96tdAWZd++KA09qyWBNlsA0
sc/J63oXFRXU8Bw7gKxrwTYOM7NnVmIrmPZx/7NGrEozbfs3Qxqr8cbsq9MjqFEAn42TNsfxENvv
o9F0KLZT0yOI3czTJ1/vnpHyGDZZgd1+p7AQrsJHsM7G69LjV+p5OtgUpj5noTEawHeoUe6L99E4
Rrl869RATKmpH/MDX1ZbPQCDaQoKa8QCUAg/qBqVwgKtCr4gj8jb++CKwllg8Ez9jYsnGo/A7bY2
rWA60cRCTeypuGWST22RjkdPlVW0vV9dHXVF3diN8D2NhrMxQWsbLBzgZ2xrcSY38pi0uN71HGSx
B4CPeOg7ZYuM56jNtQFRkdWr1NDFnTH4zRXYFw1oVqROXdHU+P9slDjpPzOsOA/uQQgIDvPC/uEx
n53o5cS7NLhCBm3XJ3jTh50ZD1sw6XXrZaunJrii6E9kEqDp2+q+BZA0wqMsc+VbVDQHEO9ovwzH
OEO4dPrKwCwQeqj3v4E3S9s7XB/2KC8FalNN8hzULWZ6e5hkUt+myK5W+Vgll0JVpeYp4NECkkBz
78PuMKdi61KUx8oCl+JCMgNYKHR9NO6BXVWvjjRQ4N9rUxc2cvxmBCVXro+XFgxpr/x3Iwz+Gpsy
BkcuWNGCNrBeGfi/tpkh5JacwNr6Psd0W/vV+GHHxV60VXrPWyt5NEsLwPhCB31Vl6WPBau7M544
X2lwSpLmAorqSyXd4myNebGGMi4EFlU34HgDruiSmkjL8AhTI6PMMeJBuFMJ9bgbMg7Od0Diint7
9NprAfzoqh8C/UvSSW1dt2Z1oG6OjAXUMcVzbqgjGHC2qwTMMF+irJXAVuj+wUv87ISqUzfEdmjF
c8ZepjJOLro2BiDQBQwAQrL9Wqv9+FirrnJjyk2P2+SCeCU00eIOyTCgsNagskmO1P1wM9RqAIuB
G41ABVP3HZUdYNhq6m+Bi5i6iphneieAtOL+VQZVfUZFnLv+8EBKAiUAmRChqzyiHpTy5AFNovpb
3L6vQR4aFOfARQSOZDyQ9IceybTN1KIGRNat8YBSeuOhYMG2Q5TyRh5lmllAHARyhegUeHa9zJ1W
eNqMB3K2LdRks7ED5gpTaUan1kQ4stvYtZjKsHG1rRycryY0tQ456JhWvWKGcaaoOVEXIjXWs8PZ
ezeWY7pNUaq8li1z900FwTA6q7v4qfesFumaDvI0Sl06rS/Odi+iE4I62YqyWr3dgyo4q4Zt2vka
QMolPzLb8k86UFtzdiyPQMklkWGlCWSn1Fk3ynQ3AgM0r7RM+HNNRIqgSrjOE2x7zAJAt6Qc8rsg
xxtNTt59G1UwAUNwkqb/tpiGzIUkgl2KMO4LnoVeUrJ1pvX5du438aQ4y1PrMPeNCC/ftq6utERd
uvndKDnOh2oy8Hbz+gVKbEFSJ49FeipjkZ+x23lvJj8D2OfPflI3w6nsTmSnGX0UWKBR1Ylqxrp6
Cmw+DREEgz3UUlqRZq7I5qgB/PnrsAIoarPQgNAVwuhIowJpl6Tl4+SMzpNkgMmM6Y0zzXkii6VN
B9BH8DumTIOlt6us4d6JPCpkJNYdgxJap3UudlQolWQtOKRoagIp2SOKsYIVdVESa1z/lzt5Vsvv
UkBcOmThA144qJSe2vLUqyaVFvp8TEpghqbyRFc0XNtcgpzYkuBt/JgTkzuNk2czNeDz+fOSxrVu
aDeQ0kp3dhHna9INP5SqOqzB/8na7HRx4QDgX5yiyNeFblon6da/WJTzsyH4exNnNj+TzfXBr+fY
xYkGJ+XBwdaAONqHC41IVNCB0hm8aqV2v6SppsFLTvrYfmUfleU20gxkojQVNVoPikrlRT1ypYlT
0s8T54zWP2sty/97LbJ/3HFZy/znjrSyWVXWCbXYeHziYdTmqLwlBK//0cVxx3zOejxWllFsJz53
aRQJ8aQwu4vtaOIiTRYd8Go79mYGxA7Z5ksfAJVDZhhHslFTuQ3qmVWDMgOQlL4mPU4Q4O1i3vis
AX7vZ9pr07f198ryX338I3wHFfR8ATzpfPGvIT2S3gukMo5quFIz/5cl/t99IAGGKi/wd28c7jjn
Vrr2iogeyqRIth10amd2CMuDskvT6M61x4/8YvpP6WRar3+bFPlmN7ND/PdJMmus19iy07OoUHzJ
S03eUdOnXgGtzHCxTAjE3bmp2pDniRJ91RWbZdUYOyPFGdUVxvhpasFDLWrraF5yMMDVoUsVlFB3
UDG9uzZKjF0egQiWbDYylKuu9ypQg1bNZkBN/SHyWPEyatOuak2AWpVdt/JgsYu4frd7YGw7tMDX
vTg1zpAf9sX/3/a6Rf0aZa/mxJfKXoHyEprM45wsa0Fbe+ZB97Tkz4rBbHeD48twyZ8JpDARhU39
7ZIU43b8tYhteSLTbE/COkJFGeXcJi3Kz4nVPC235njg7No2GcNlmS4aPi9NA6NRzEvTQjqonO+4
a4aTgQpB5k4IDBaApFyLxnVDrWMl6gBkdJ1H8IQaD6hreS6Vjfw6M4KCIhAkO1phnksLfKwiwO6D
gia16EeD7em80mJa1mzTfIf3jXeiQeDAHjKn4OcBZfxrWXrYcauNzLzzwIuvGW2kZpXJB8/0vi5G
UHWpLm1XnCpGrk1E+Ylsrg+CA4DCbzQ4u6l1XaTCt4utMn8vy2qj/3lZmhRoCGZlguU4R2EbRMsO
YLSmQWr6j2UjhqPC2GBXJXvNOTQ9dna0n/Fj4CCoS/sZ6rr+IFCIhNTE0qVR1LLh+5Kf/RinngEV
xLtITt+CHkei2NOHMwjFscejvqeMdEVNGlWQiM27HU2NwLKO14aaQv1lhagGwb81dA9/2OeVP91k
LIJ05fmV2CLEMRykFz+a9qC/eRBiDSIn/VHybAg7mflXCP72Z9B4oJxwrINvRnshBweqxGHtgVO+
lU1zqaAjsqYBd2dBY+o7lJ3btduK9BIkcXlNJmAPkNpKf7jm09AY0zcLRelr6NhWatsc7ZAiRuyB
QbgT79zxrdRttkpzK76rKte+0gCOAKitUAMaSuzmgUYD/3Jkoo5CtkfPSECt6CgIlGTigWyid4Cy
G4fxoUVkcGvFmrhFRWLejE6/Z2pTmyGVRD3Ra8lWA2M+FIEh8hh7nnlEVOVARS1LoQt1oe7sHEF+
Pg+SP9mpGZFaOjqpu//TrpYFO7R2rI1+/8lf2ekG+aQlJxTkzIN/TEf1LvLHupg/3lJvQ26ARFan
qSl2y7ImMPWXzBdhqzF5cV0kdCQw+bchwusahWbpA8sDwH5rKDbILqhCwzaaV491KOMTXfHm+0AB
CFH9CHKQJ1Uu/83tap3npQf90AckgzKcUgoWNoEV/UbqDDDuIv8u05+o0Wufbc7HTYJH47nVq/pk
ILu6nXwbm0qQD6zi0u9/WGYcalNR/gYH9wt3Rvs10CSC+4i8X11N1w+1jdJ9D2ey+6zyh1D0uvE2
2sNBuEbxW/emIx+D9g2gTQh0gf3Q42yViGF61M0q20V2mx9bj+U320/itREM4g1I+t3Y5MUvfUy+
8CIbXwYhR5w+jeocGNw+45tdb7zBq189jnCgcrX66ZB6fnJqu9QJmzjjoMB22Cn1jemxZ8YjeDqc
N2g0Q80psvsz9MOaB9C0fSc7fhhEZYZWXCrQ1t13LAGQOvXXWoDiOhBgxletrNJLayQ47FvW8L1z
Nm6WVj8AroFMlnIwmTvuUEOZbDIzr+5Q/FLd1REKvBBwaBCvd8o7A9pr/qop8Ymn4kYm1HBpyEyL
wEpWUqv3sdZnW6FAH/hTa/emX6QrhI3F0VLvvXkgQrXAFNV31EvcqL6UZnJZJhU13vpjkoLE82Oh
CgnjNb5M2VYjiAg21O8Lk4+XGGxV+t0PInubFB9nk/Px1JerylGUbzPx29ySDzWf+o2MpxMD1pUb
/hESNivHBYtHXVjXGbMwQRoDwYFsSxiHuDLZBQUaLzRIJjcxLqY1vPszINyRJoudk9b5Tkh0FHbd
falT23gwETQ7/8U+tNVne2b2X5yCvfu3AACFxF6B/5svQZSZDzJGNdUcyaqigb3zuyIJcvZccIMS
JoFK1UrwL/RdD+6JyL7DL6Z+HiDJtO9Rwr3tR8v4MuHBG3Mv+Y5XGOhTWK6dR+5MN6hU+yDKQEGy
momcbv0s1UxWIzAUu808kxycCEVgNNMCouLGM4iOe//MpHvqHiCKNNNJfP0LA/iIHLDTQ+1FvCnj
zn4AQjzb4o8RnEWegm8Y4tV7i1kN8gKJBbVwrkOP2gK9qmXmPyBdtB0bb4pRk5hswNFl/MhsVBYC
MZu9OJMu1oEpzFstYm03TEN/dNt+PCPPDvFxr24fWjzmUZ43VF+xjXiKcoB7V8nDxDswhjVeo1RF
7K9M06vwb59t4tZ/+2xxo3/6bKmmQWRX1X5R6VYiWRkyK+mPc3GW6gI13x+p7IuZ2gPqSNihEXku
VoisgkKOwnV+57UbKwVjwGx0kbbd+DLRVkhjVzi19t5WQswsTGSE3zoZWZ3iHR0750mpeEnVVFz3
tiyG2LnXyJ0lveqoARJyES6XF7qihmc1GMoi110vA20bfU+ZHq3KzpNbK4utg+81yYM/qpK2EVS/
QJ6cUeLZvJLHaFsm8pvWM6p/RAg99vgo8SixlrT+pxj/fElOE5woBeBlqbMVMsGxH2x0I4K7juej
BiUqNq2CFTOL9SujBzJwACzoyXUAkbbz6Qu5RTpoTp2mQQRuwFkjTfv+2iu3IUYtn5r+NzeJb/6u
AhQRMlYef+7KcodSbuT18M3bmk4y7UrVFUUTZtANec2rVj/mpgvZcW3Sv+qO/DVmgX+HRLO8gU0b
FevK3zICN2TcQ+ZKLVvyakf+Y+a9L1sjbryfSlS2g1obDLtbH5ixENnF9EBHW+o2epYd5oOvGkXF
Rvqpi1hmeshaHZnoFtWlPgFX49QZVoYxOJugCvSzQ2hXvCQGd4vyjLv3O0Kd5hT3iNMUk9mfUWQC
eokSRNVnCHRG5jZuUFRee1JsaZwazUu/ZW5j7mRlctSwoEmreLjUrK1Ryl84YJDxXbkiY1qzdx/L
5TxsGEP2V3nTAPdiCf5LKC3kDZK30FrnFy4igAmhLxX2NSQaRQ40P1L3uMTOq9+C8a1f+QhNyhUZ
OzVCVz6QMoe69W6LvTFMUH/Mo9xaGw2AhhI7Awev8ROjLxq+Qsmlz2185+gy8R8bq8igcIa4OTXI
URUCId1/+j34hSrw+pPl00zqT3lqQLM8pLWWORASQiheNWbpWRtbFm5xBT1Yv9XBBX5tjMi66PzZ
UHAvashMV1MirNDNxmqTYqfi4QwS+ecpLkNyyck2BlUH/Z7E3iwrdKn+jNNJApo+n1crDapkx0A1
dBXnTl+BScGFEee5YEPWfupswHeVl+PZUDpn4558yGQ79T+zacmlTz7UrevSscNlxDW8em24EJTs
BBJGokrfmwzRyA718ugX0m9BOBT/mm0FjZC703n1dii13xSB/BSkzNMUKj8JyNN7oNnPODt+jmb+
Edykyb4TP2up9gIUtHUxNfADCisZoRQ/Zpd2LCpwL3HtHkVoZtj2iYkYTxGvwBhZ/ZRxvgFIsQL2
I4VwjRMlv3jWfq9jt//Sjcjba26iP2DD44N7kun4O9b5AS+tASw4Har5vXzj4uWK74NT4XeRifE8
X2oW145Ghz1VlbeoJFIj1LgCyKwRtHgSp8E+NVG0BzqMrwBe3kOss3v0pyY4o1iwC8mucZAv1l3S
3vLImu4CR2L/oiYk4ApAxqh2Tjbqi5/8GnK6Qq+e43rqVhKMfGdqRqGVZ101i426XHAWOoW5rScA
wkXFLsyN6+cAKNgH5kehbnYJcC3rzq2KZ0f29TMir4A3NvyBHOO6uAIl5d+o12XdT1m147wI9OpA
q1ok+B6qNWt1oMWDSByoW0zOtAYWyN5Rt/cbpAcR4N5Sd0wjhtNY568tdVNwhaYHZDeskEaRideO
bQ16Cxr13SG99D12qDSqS7O7IWRwT4PYuqarxhn1falp1gS25bxDQUZ37LE5QCipzKML/reiC11p
ovkCvmyxN43amVZmGw0IwI9ggjdKHAxLKDOrK2piqAIcoxTN0v2b3zKNZpALTVu6//elllv+sdQf
n2C5xx9+NOAxwQ+D8RglEFnWoBJSr+hyaUD84axrq5ErCCUUp2XAS0FJ39blP1Oovwz7asWlS1d/
3qDokZE0PLAc/s/LJO3HB6O70CeZjctdyeh2rV2vXNu4n3iKs5v6EMsU6s4udElTmiZ7hfJme9Cs
tL7rIQ3pIBV0rhRjJzXN6AAFokVNOJrWu03QVZZvNYgaXUb1DQA2mrNtx3PUSnzMpRl1BrSc9MzL
Yp901G5PBZ5EdNdlYAS9jnBFfq38BDtzngzuJm/SIJzv+LEwolQo3AaHt6B7F7zCKbk1svW8FE1O
+NfCE8ltXqrgRrNJUq2dXQItuFogIdqBYYIfXa7z43zlFcP71V9s5CJ92yvwxcY8aqqPq8XmqmWW
VWlgsbVgCQ0zG9940LsFD83ggZsqAZM6dSMnDx64CQltkZu3RHm0kFfbJ70zhDTY2n7wUCPeUrZC
v8yTBIdSIIp4EPkCRLTirLr5lnUFTUr7s5mcq+bqzU+be9fEw0UFix9l7OylBbiZAj06eJ18JkA6
wdBjhUVHJGC2LybyIHvZTjdUma/0EQeCwsnuQKBn32dp5l3xQNpQjxptAptzYfU/hzHOkenrgchr
gpaFvhuBxcAr41NX2Oo837pf+4+rPDPebXQ1FLb7NUnGYqXXpfd1Ho13uhE85pzn947j5PfgvXbP
rJ9OZII4RH7fA4h/i/Asg2qejENyG4b7BGRMd+RFTd+xfW7V4kI9mWb5fVfVr7VXgUlDrUwmycBZ
4WpmfFhsQ211oZ/p+Y5caKDgJYouahTxkI3WTFrIica9na+Xu8Yet3a5BAP1sl5sFebBMyTwWoaP
D5zVk3+y3f6eptGPBFxEC6XS5tPqRgsa3mz+CMuPkONEKcD+dV1MVdTdycBLzssn416UrgzQJKIm
Fb8w8mVuF600zfU+/VStGQFGaoKuilyoCSZwgDCDGfNPRYt6QwDRvbLk4XJbva/8vdYCt778pEM3
aEfdF1+WXxwCpOD958Vh+XSycoJbHX+ltea/YSAbFXUdb3N3auwjGDaEKqYRB8+ESIJWl/Jbxvon
syjzpwySjUdP14HQVXbo2Vla3V8n7MMB/vTZtgeV0cEvG/uZg+iOnHTXNMLe1btLajnaWnPqcsUh
wPc4SONF9GN1EarnNsG0BVYEzMltYDx2ruzufJBe9X5uPJJpMEDtFZdxeiKbHOJmX6a1Hs4THDN+
lMY24twAEycgethXD9mBFgcnbn5EVMRYUZcmBPhn0VxD3pNpmBBKLOTQ7WhxVJuU58yqftEgfVwt
NU5I4ca3+e69JYA2S90NLeZ7ubjqdnMlf2qCLPtW555xpp7E9nAXeeYAOhH8QJMm43sgVdY0SKYa
Epkru4vkkbr51Fh7L0WwjlzoIwhUxunTIxk0DxovQTvpe/oAoPXQjzGXOEriTCXSVz21hvvJ9vhd
M4mfkQiCL5B2HzdQBBz3sUQ34doapFvAaGZBcG66Egp8qKD+Ap5CG5S4ZX9qhhTQNfN+Ng9Q4ONt
C74QxGjC9xM3KNT2M05vwebnSH2chqpZfQLqWRmDmLhhPWj42E0cvVL+Otar75zx+qlBkm3PGSR+
EKUNnpQDpbaxB/xuszcNQc7vmQMAZC7s37lV3PpiNL/yrB+hB2pW966VDju/NeUxat0ccYpcB2ug
LZ/yEcq4FQQ6f6jp0Ci1f6eY7pUIBuNfNNpGVoF/jUJHSYKqI099DcwWRo7isyKRL9CoAJcz7Iub
UNXnReAhjYiA2uzmovae3FAd8b7aqNyW1dLsR0REB5A8HkHzjfIObVWOP0svAbo0MF8hO9wClGiU
eyb7/KUd7LPXGMl31PMUYQN49JV7pn6pjRGpNWtMv3/MFAXEKGhm7caAbVuWvtayDAmiuCpe6KqK
3Xy+En+x/c0v1g0dz82m+JRn01xrPIEZbP8pqzfn2JzxUXMm90DptXnUQ5Zs42gtykw+cnTkTKsU
LduTXWbFqpqQ2L02Q9PsXNAPvJplM/NZuYVvbHLL7w5AIUGct6hnPivspWHPehBom4H2ovx9xMlQ
pQaYgjPW4FE2G2FuFHY+TNwAPNhtkv+HvggzvopSHp2CHLIjgMrk9bWcHCRcDLGmAeQJ62sKDUFr
nU1yDQxVdFrcotFJtmNceKG0Uc0pANQ48XIYnhJhVhuwlMnt3J1AxGa7HT6S6Q1PXBgTCFyLMw1S
IzwQhqGo6556tJrMjffVbEO8rxZbWrwdeNUj4uWb+Yo4syA/dBa+0V2px/SC7bOg7ELqUoMgL4g5
Y3a12wCATeXBQCAW2kpKhGx/WWP2UBP+vcbf7mK10H5tBnBPJqPdPGq5cSJuhgjqpPsctVYbqb4U
0OhLVSxa3FqIdj/aYjrpEH/d4OHonRIWJ2HvT/aZ5bX1ooMufaat41V9BAtls46BmvtCblHR2mdD
j3e+WQ8oqne/0zeGMQhXtIhZ3Pe63p/6ePDXepyn33l5qVsreBty0K5O/ZQe9bKoHtVEGu/yGho6
JuBCVpq7h7zAOi4z3Z8xAj5J0ovvyJaKcLCD5C73DQNirhNYRq16gohy/u7rQJGFQ46xWhtIng5g
6AX3h62vJV1ZOKqKivsIF+BqHlVXVvLN6SVU3H2UCakGpJg83jEAendObyMpy/Ek6rGNAL+/N+0C
PGfuWw+pdcWXNv8xkn5cMxdBV/pbFsmQ3UNZTmlw3TmB7rwV4NqFmKJ4MyephzzPBLT0YrHv3UHb
68h03gRKwkPk5aavrZRn4tAOKrB3prV409sCcpCov9BEVj5VKL1H6Tau4q6BbCgeyU9axt9tyyhd
VbrONqLqwAxk40GJEo3ySB85covi7Lbdt/kTqx/FbUD2RR5lwvdQLMieg7I517UWPGUgfDriiaK+
hWJ8U/ZCx9vCTBL76HqgSvm3fUIiY1UbrN3j8Scv2PDLy+S4AvrQdr3LzSZdtbqECAGNeEk6rfrW
SXa1GKFrpkEHwQ9UUEt1F5uXF+Me2LbuflANA7E+shewUZcGFlvNPLZtI3MICeVGeDecge89240O
hG9b7JqXTTsd2OFVQTSti7JVYHX3yK2xTcXx9Ig1w7xVuaNtUnUVu+P7Fdn+NgpgKehzgJXcZfjv
OfpIHWzZ5DXPXVf9tBBl/Jm2bItAnHgzyihfAz81XrnvI7Jn1GxbFZ4bmtWkrSK/NM4+MSJQoJj6
DiJy2OfERzJR46koMl0hTQEt12aCEC3Aq9vM46hWVgV3BOIiGwgAoH9juRcEcuproB6/FTe/mlOv
7zPbwSO50WR+sHUNb4k2hwb6wGIbYjpG9jPCt8I3XedbEyTZ2nCc8hrkun9KppptJK84ar1RLw41
z582K3+P9dD/F2PntRw3sq3pV9mxrwcxMAl3Ys5clC+WIVkkRVE3CEpqwXuPp58PWexNSurTPR0d
iEqLElgAMtf6zaMThM3W8/J076cmTmnzZLLHZOC4HtbmK6H9aOXZU7ayVWfcISEoMery4GZZufZs
U1/LYg9572K9dRCGubXSFLj42DxMmQe1Pw7TPTkNCIY4PNzjDPJWV9onxYv2WWCt/8qzwjN41c6N
05yKt7NAXQFZ7JUHomtchT70i5Xk/sekrnbkenVeYbg8IaRY3QcEY651sigbQLc3O2Op2AggdKLT
n6CBdzdCL2ZtaofwYYU1xHvRQkCR62qcIsMHIe1Y7jKeFcaxav1k1ZX/YJtNcuzG2FtKRW/rz/o2
N5Jjbsz2TETg12j5JpgSFgtuW+0rehstmH89ubNba0TrhT9EYobdg+pUCA7Nj9oxeOvbBSgaG3ob
XAIN8erWI5HF3nD6IlSceYZ2fMYu5q1eAjHQyLzWy/5TFnlrX5ngGDRNvBN9GGxIcpDXcyaei+TK
UbeBFBInyU6L0+az7BE0odhGmPMtWGyly6v0fKOow/Yvy1J4nnwZLBnTcXe6hTRcYNW4n8lL2lYf
i7KViH+/l9e/DPvfWn8Z+965m6cqHaXdTv50048kXbFCLw8DEYBNVmnGQwYkDJvjbPqee7fF0Ht/
GFP5wzAd56lNNHaW/uAdQYFX1zFtWijrbISpJO83dRTVNlKCnNjTvAZq5wVPPx8SdzKWqvr6zpl+
51UXiEns0xJzHwHzurfSGoPisX1jYr/3w5OBtXmXPgm1Vvmd9hXaNKmxSUzAxWFcFidI8Nka2FP5
qbK1b5LaqFjfeGzF39/HqOEUrBTPfGkt/piStQbCuNy8F916KDfYIwebxPb9ozlCvTKHZ4l+z/MO
a7rAG8+OcPqj3rKRCUtPe63jawdjeFAHbUG2oAQhwi2Rs8IkLCyKo7ShSeeiORdlq9HB7ZSt7BX1
J9n6V2NjKyBzkWYIqCrZmWUC60oMaPVycA5lq7LUnOv7ykIwYGxeytbJjR9tbDsX/GhXKNz66X3g
zwSGNjyi1G2Kbxkc4hWyGuJWKXD9GxU7fvKTvFrjJDWdoHwlN1YRW9upyI07IyrMZWdawUunZ5c0
ycUPiP3gG932e1D+OdwOWuAbXawj5M+7An0El1CMmx7NpvNADwyf5O0v63WRWVu7qK7uQ+6op3dw
uw9ZhjHSuyFRWgTN1mwDxHAnDIneG7RCYPih3KFggxJVAWqf4MqiNMP+IIvNmL8VJfWQt8PH1vHn
omyNVOhh/+PYfAKjU2bpCmnbo1nb2d6dF1igEXFkc8o0OMmyPMxdvHzK9lFsh0eNxafUM4ja/g/P
zIM7qx/ERZ3isxRDMLLe2AIbjTay15hOf8DS8+9Y2157yWp9NOg1JPSaV67/mQv9imuvrC6sTevU
xpoIJQDhoVKfQwNtOO5r7z4LavS4efif4MiQg/K6gKBLb5wmoOKYI9bGpcnrZplr2fA5co3XzrXj
P/SyYfichzKTkq2SGn+3XIxWB99UMWTzuaf9Gm2UfiRN0mnhydOU10TxxHVB2cVaesyj4FUu0+QG
wYHlunCMLr6RizVX8BuEDF+spZqX1PVqBy85KRWviln5S9Y3Qwu1Y64XvbN87yrrselMeDG45QLB
3mkLaSZ9trEXzzQn+Jp60KBttNjOURL0ZwcCNVCDJvgaYQ1gqmhv6HbobX8eGWvhdJelxnPGyuaE
BFN2YtWbndiBRDtzUD45RhgejCjc+HpaPiRJ1N1ZsQ2gpccZdCDmsqw8Vd3JVqUzm6PvO1+urepo
fa8hfxxYHLFrsYSC5SURMtlXHhCu25h9ptzKUli61urf//rf//f/fBv+y/8jvwNG6ufZv7I2vcvD
rKn/+9+W+u9/Fdfq/ff//rdwHcMxTYGGhemiPmJZDu3fXi8kwemt/a+gQW8MNyL9QdR5/dDoKwwI
0u9R5vlw0/yS0K0rdoY7qyrApL808QgNt23t76TOSZ9n3zpldd3H+n0QH2CsbGO5wupNs9sBNTOT
szUF6daRunLYpYpFMJbh9uoyGIfNT2V4xOcAIMz7MiOKzWhFNibFIARlInnwY+9jnexcpslK5Td+
gz0x6Nn5YGbpcDLmwxA11SbnoYci05+tSdV+Rkw/3ZmdyordTK0KPJLTXbvIsbKznAA3BXXx95de
6L9fessSFr8s0yQHbYmfLz3yeLnS17b10PThuCMJ7IOa0qZ1KpTypYpJmszLiX6CB106orqTPSw4
T1C1VWBif92ryjzlJg2cD/P06iyzYQwtZsXKjWnWwUsSVvoqMuL+ZGOJeSgLdDJGclOfJkSfubzW
97kr+tNgvOeuqofTiJ+MR3mbadV42waRcSOEzjMXSoP9D79L1/j14giVqC9XRwANsUzL/Pni9E5c
OkDns4frIt0qTHj5ufhEhiK/x1G2u4eq/yQfh2GdKRv5yJPFuRdwrex+LPAq1gP3lRhwu7bMNEM1
jQdTkNWYNZhm81lvq5M9rxF5KV6ySM2fTaXAMqjo6Trm4lDbd4GSV3cA7Tck7M2HfFbTL9G2Re4g
9g6yDsmweNsU6D/KVjmgCoeNOevyEzXDtbYKBbw9I10SnIr2k52h2u9lUB4HD80Mo4+rZe3BIgya
B7zrzYdf+grtrrb0vYNzxy9Le+kwp7emezM3Svu5qfNhJ/UEPVj+qkdNhH9UvZs+NvOBSGFRmREC
YBTS0OoWHdTDm9Qtske91aqNok35WrbK0X2fXEfniPfeXuONotDVtS6a+IO4fNfY81NZazayodTV
4B9+EcL96Rdhqqqj8b+JY7YNDdk25tvpw5OKJ4s+IiXjP5i8orCPU4dzryGvLHmGYflJc2v9VS7C
hNINR9/0hrMSuCzRlAoryCg+SVfZq0usNI+92sPKj5VbFMWimd3eQkCAeO+UEeYycXmQg2SDLP6P
ddfJfDX2tnXtgLIZDSfZ2f2kHVThaAf5SQyxUS6ycARtRaJI3Qkn2r83/9bnWiGqdvsPz56fH/vz
xUQAyhKq5bg6QnSu9fPFjINK1ZJU9S72UI+kYlN3ocFfuNNDxQX0nWrrLnGzl1w113KtK3tUVQBL
rxc9CrcIz5JGLBy4x12xq8kzzM/Zan66fjhAMjp1LV5udJDVeHwQdNICwmn+lC2rWEPeVVfTe82N
w4UMtsgGNVXeGsjOhEQJkHVXRJsto6JAy8Zzk3sLnMvfXxXX/u0nZghbNW1NR3JXFcYvV4UVlfCz
JrEuKna5J2M2zEDaJAbCNrvcSk1U34qi1VDch9aUrD5IL+cYGki5ZFmHfh7EWAcpeSmt7NkjOLjB
alZ1FSlocaf1UkIBcxN5DqyQ/YM5IwYjf2u3hf383qu2QKfZKtaN/RwaKrwIUYxQ8Xey2M51vQND
KRiN3+pkv2IONV07z/1k3Vg7LLWF8lLN8t4L25/EA49hfEV0P0Kpyyr3siUs8djyKmy4ZOuH3q6o
awxyhXsMWn3+CYxf+DkVm0ivp11mAlSZ69V8sHhGEFRENYUdP4L9DmB801l0tTs86DOBpICITOqW
ndJcmtv6EQelpCEsh0VY4GfIO/eat8fcuzi3TYjM/NR4Bye1PydZ21xkVc6ra5WQw9jIomzQEihU
qvb6978R3fzt1nHx23A1zAVcU7ALn9s/PIdGV+V1NxrlJQi0OeqcPUd1FX7NekCH3mCpd2R+QuB5
AIDR1wu+FihikN/3XgrSSht8U1HJsK3w8eeRbtWpbGDGo5sqIRxXtFisPqqISSFXK4tOOK2Dop0e
usBGVcTPNuHsiFfkSn5CJhao6Vxkh9HsHHtWuZmLaYX4aOmYw04WIRq9TSmLWCGvQ6Bma8fgVy4Z
QaGn1+twspoP1GvY4qyMqupKHCJQNe0TAdXtSr02U4QkcALTrtRr3ObyW88wP1CvC3+o122fttdT
yPOMEHPAfeux/aLrdntv6a5/G3fwXwdIPC9Gq+MUrqrpEYSC/aj55d4LCu0FVZFmwzPV28puUYT+
eUGuq28c8E4dOwhZb4nm9X1aw5+IAM/D5bRFm/uE4otj3YoJ3CjWjWPZBY9orgvwOUTrKrvejzUZ
AWgF9hL1i/A7y6dskU6l9xR3k77ylCG5zcCG7tq80/dyJrMhA/g+U6+m/sUtBsjJ+GR13rDUMY0j
OA032ZkPst6smnFdm0a71KzprU42yH4DowxVNa5zOOEWE6v61vGJoGSiTb8gAH8jnSGbqDmYw+S+
AGK0lpE9BvAnsE+1m0rbDSEBe003DL6Bk35xwvqm9rInyAzxrcrj8H5kY4TnBQbXZt49kufysbPz
88c8nWpsAopuK4tWmbT7ugM4LouYMBt3da1uotbI74mwa6tcTeyLXubJrVraW20c7IusGkKvWXm6
N22MuU4XZY1zx7W71yfZWS+yvQzWYhqEumFi7WXAKJAZsrmuGWyw0Z0KIZzFkoN024uSafdhZRLU
y+u94VXlj06PX41ocuC81t6Sbbq4KzWj3oqkVsADTcg1wOLcFGGbX/5qniTeD2lRbglYdOuywxIv
C4tLMbNRgEHikjwTUTIlx7SxTjJuKerkwcQ4QPa1Jp5STliSkx/Gz06er6YxH5+iGIKGU1oauRZ2
7KxuBQSNnBfpLG5oJsUKYtFw01dNRQau7/r4VEd5uaw11b1HnzTYGk4R4jiTj8dYJzoPJNF+sHQS
BVYeOF/hVK2T1Bc//NY9dA0ZGTkcOIB7L/wg3AJomjZ//yQ0fn1bsmoQqqHyYrA0TeOZ8vODkDBU
2eiD0mEYrxFi7T3SS5IygNzUnRu02g6pMCIisq7DOypousepsUoMb1DJt+xCu4+6jPVAX6bfcn6V
gMvE83sPMPw+iWov3NmzxIrUWWkRWWX/07lrKarSzga28hMWjhjjLv26Tq/rCAP08bIVY3xug0a/
kw0qGZC7v78M2q/r0vkymCrrhvk/y5I77A/vA3sYwHk7ant+w7Tb7swk5ZZXcT5GxIswgKFP6GW+
3/SJb6zEYJS/PgzkiCIB5C/v/qBAz45MWbT8+68stF/WObbmaI7DX87h4SF+23nCNNUwGgyj83VB
P3l2hRK6H34hJpzMQXnUduJt6Xrq9s9q+Y6vNKBUv1f76DZeq1WjDb9gtfHeu44ae2WGZYZG01qG
OVPbDZ90Ey2XPFmPQY1wMCmPVRZrwUXxy7dPGCGIVd9C88h8TazG+dN7vwyLvH/Yjsv9w3skxOSd
zjZYsLEwLFeolH/+OffjNITVZMa70YPqZS4NTFm6Cattm4UmAST70k89hroz4aRv4ztAb9Wn9x6e
IibyQ/qw6H0P10YdKkM4DFg5BQhMJ7xzYIHmwYOppuVNP7fKojz4JIJHa/CPgVDxqvrP+Kw3Y3jC
mvZV7Q9//xvQ5+jCz/9cbl7HRiVE6LYNJ+vnfy5Ui3Qkk+Xvrhwuo1heIzLE9t2T7mckLtFQqeZD
PPk1OuDUd2MGpw2B6kVsoeLotx3CfKpN2NrXje2IlnPAfgHq7ofye7vkhDnVP/ya+SMZczTgwz/G
VHX+Ja5r6ER4hOP8GsVScfXN7TCot0kbi5sWu/AlSCEQbL3pfw5TFwk8gOeOXcGUFEO4kPUggOwN
WowkoMMs+OyqeYLZkWmdNXIOTyl5Udkty83s4AeEXWQxN5GlrqNeRdQxZLU8NMUNGbOvgK2iH2lx
ZtHIGynzDTJSnvMySw0viQy2F+ElzSZVy/LYJJ19QxK53zaVmO7gZvsrHuX68zxP13jhj2l6m0dX
UHq0SCYWxVnzA14gKEh2Z4D2J8eP8xudu1ubw0MtClR+e5qUpwrdjbPsJatlcWzLaQf7+VXWyyrZ
KA9jV3orjWX/8noGWVnPU9ba0C3aLPO3su7DyRy72bZjVB8+1KVdlh4btVyZfYnfpBwiT2VC/trq
SZV+rJN9FLPKZw+0joDF798aK2r2hI7qbllplXtfRQUxgTmGi6MGP9NJshVsP908RoVOuD7WPGTy
WqU7yHLu5P6y8bWQ1e24TrzawlVtisclAsq8UawmfbDbwD5Nwru1REBprmoTT1vUjWriFWKm5G98
cVBE+uO9R2+qPxDBtnm0i5j1IiNJxNn7xsZmWc7hzhMhnI5oQWueZA+RlPGO2DgB6LlR1hmxWBO6
Cu6uZ0rdcZOO47S6zhGy4o2m6NautmEdoxQ3j9NrJ1trrmavrzPkXnlv4G/5PqmtTeEKomexlbOK
qfDOYeLfOKZq5kvogDhSFN64S9TreRrfE0esW55ldznPQFp/0SCkeSOLXuCImbUDrnP+CvJQ+uhp
JJZ+lKN8x1d2VcHfRH4rWWfo0BHIdZ9l/1CEiHN4WrCS12YcvC9GXodHB204njHdRg+EuCD0KC7G
hBQWfhLuurHMIFsOSrzAsSW9l13AGBhQ2HAjDXU9X+uRaLZuh5pwnbwmfZJshkmEe6Hoxadk8liA
2MkrCMh6ZTW5fsB1dLgoXfdVK734FVwUS4ms0c6O78a3rE6thWzIrOFHV9rKfejl8XGqm2QlT0Bk
/ODMcMa8G89I9SFjP/CnkCdJvMe8cA3UV4dkmxS9u62FUnzGens5qpW30ZMaaqlLGkdpDn1Uknto
CQYuebpEey22VTjWXDIij+qiGEK1XHo8xDzNz+5lq2aF3cpi57+VxUBxwTNhvHqdquI3XBKjOTtu
qz5giBFuPJ1AniyWWaXeQmncXfs2A/xsrALyjVcb3+RsdmErW0x2zSW7cO1BVwZxSY2DbLvWZDAh
UhBv16/qKE12w54Fq5X5mxsJ+ytERKAN1bw0ice+fec5JhqRrNvK79HmqjgaInv7zr3l3AInzq7f
ef45bNA2yNfyrIkJgn2ybTLp8wnmg/zexJv76/f6u+8sBw218tt39uMKwX7ybrdNNmx6JTa3beXu
C3JzcNDaAmCH0rG0kB/HpK2ArZITKULb3LmyxVFy2IpZgq3btWcDqSMyHR/XthkXMs/Rg6jeeKHz
HBsBRtKyTkVeNDjKj9faotPVBVA7L1PiVRDyAjDih6gu4XNUqLyxBEke4F0mD2WKI2Xv3ssOgAaM
tQqVai2LhRrrFwbLjnIIDmDOqg/6bCPraodkcRsusUId93mXLN+GMW8dNOBy2hLdbb1LHlTfbG5H
zdq+90jLseWf2eY7OVc7Ne6JK5J1y7IoDrKfHFr5A3Zs6lDvZV02qP1xFNHLVE7t3jHKZEVkN9qK
ZjBv1DhLT/5QsVIfVl5W7J04x95KzdJFEhTjH8G0STK7/jEm0zd20PonJye5EFVeBiYc4bupFmws
9ca/Hzx0ZLJOT7/omkOumEEAZtnpNPprZBoI8TdTepFnHsbcvImiwdojDbgtHAt5IX2yD00U/GH0
ekmaVEHc0nLMU8hbYyMKX4NNh2X2GJfuUvXAPCj1uhQIcySgLF4dXz0joT2nP4naOAMXOQIoEIR6
/l1p/W8lzq6frUGNl6IfvYcafcoVNgwqtI/p7dyw+IubX84btr5zDx8C2lwQ9J9ACUNw1kAU/HQ+
LLrh8+V1sXHHAgVz1M83FRogKy/BQifrNBbcY6e9QsxbeJ1ev7g1VPsA1bidSizjkyusmzKdZ61c
belMGB0ZQ6fdZmFMLkeOJBbpBeX44LlacWNjJr2WA9JsO+mR8wVqSYJBTl/vgek7j5Nr3cn2yYqI
6Wplfw4KwvOwG/E7n8+Uuj5CX8J+5LZr9oMaxJtSr7wvXrW5DjScbq23U36jqUS4MPn7fP0ioGYX
SsaFi9kQnHTyN8t8nhDg0k0ettmnyQnGnQ4VfJM2bfsSF+NCdlAM+Hl496UHxJfKi+tgPiVPVZuQ
t2tWDXc+GIijhQLmSjYoZr1xeWo+t44htg5SpdsgHpTnXPCXn8+JxF25mgInIYUL4geP5PJ6uXKM
1RfgXfyLpeBQ480mwnJEFYH4IZD00kyWvx2motrhQjJ+mnJ8VuYLHafoKiCAmZ6sSXGB4EX6YuKV
9ESy6qkccfAIwRPscj/GNuya+Cb7baKdQDzLInU5C8HIBs23H5QBc875bVopkXkp5oOTsLYrjUhZ
y9dn6HY0ON8Ca6ivL9QiDadtju7PUg6SvTrQuyPLyZMsWUPr4rrR8xrOc33LMle7gUG1sEHFPCVC
Ue5jvzhoXuc/D3bOxYHseY1FVpUGzElNh7VstVI/WSmk7vYy+AiS9EdSOOpZluYZdVAUT9k8I/J0
CKsTvzRLzvsnWTwJ8JuEFHIEe+ocW7NjddqVg77r7fZWnxvgukEi+9CsDMWOh761n4oIDztwWc7R
M/U/P46BhcvONHz3tS+98BH7bruUIJhrxMvADpqlwztyWxqqiJfYMW71zjHONXyTy1SpwclI1du3
zplCwm9o09W1rBMvhKFZNjjdzJPVGT6kanSfhG5yITVOwD9w/2ithDa9ddK13tT8zOSJapF/a4tG
W4NEV9fgnQ2UuKzoOfEVa50qbo6xDcWyR5LdC+LiKIuDoe/AoLGKyj3zIZuKdT5m8bMfVGQyZlMv
FtLxM24JzrZSvbfWKBniFYpN4162dqr9KvKgupVDFX89GSqMhaQs7gi+PMnzpJkob+SXSuf5oYz/
9ZeSrSnRR/mlFBQ+WSzE5dYbJ/UoUZ5XvOdczEiALzx2MlexANnlKiPwARnqKx4B9rmTLcUE3ie6
dpJzhnMnM02nVdn4a7b0S2BJ0QM4kOnJAO0eN7CDZUntc5ZoqLHLkqMZe2NS42spKcaj4ef9nWzz
GvcWvS7nVpZ0X30okZa8lkBVPreDrZ1lW+anX7XADK+q4SoO8+RGRH+6nkKtkgX3hneU2uAIrFaL
zB0BhMxfzmtzNAu0xDnI1oz3/EJLBXka2Yr/O/dUAtK29dUny3aTZaqeGquK96TG8sfJsqNtrKja
Shb9RG1OTuV9tlUr5FeMT6k/ojYmG9WGU+VG7d5ktZI/DnGXb7KIEL1s7T0jPdYjT7Tr2AadFCd5
lF3TDKlyAvUs3OeTBm3frXF8SMi+M5GLAsMN6P+k6utzYmAtkMSptiK/Xp/NEp9fQDl8jAIwFiOO
DZtrZRm4NJW1dhelndgTehixhJvnUAGCpEb6ueqD/TCBUUccMXvQ3D49l2FwVhVNyQGLTmzYNAM7
obnVDOvm4I0gzry0zB9kHUZXX8xUB4g1V4Vuj2n8vBEa5QSjBmtBz2uevowfNKBTXoC5oyzKEXqx
CeJOvcgaLWCtN5pJvJFtwRj3d4RBrt1lj37A8LotiCTJokPYE+H+7jLZwxekcpqjrG4UYI38QLsb
WfTrUsA0gi4gi/LQV/qj0STJSZ7JnaBXhLy9oCzxReVBNVd4b6z4oSR3vRjUtaG23ZonTbnJmtxe
yYFdrimX/o/rv7Yu3Wk1QjYHlscsU2Tot3ESbfVgzB5kdzMjMaurk/729R1fsAcyn90Yv6klfFH4
+P4SZyeUvW3DuIvtGZmtODfvVfJTPNgbkHzDSZauVRhukDYchi2E2rfh6PwbQMfHbonSwT4oBnud
CHgOIyjYuy5y0uvBq53ZcMG7cdscmZm0Ru5uGLK3fobb9pvWxtjPDYpw1ce+diKf3ZxAAqareEiC
b95ehpnf21XR/W27HM+rOWXzl+Qbslz2qiRFdGgbuPnSHf29KEV03otQh5CfmTtDU6Qzy++n91Y5
tgaWuapcddg7ZLBua0P7IVPClhMg0VZV1lamhFm1nUaMCC4Nq1DZy4vsp7FHr9hPe3dz9VDStaeu
DZt7V7jlfWIknyQSpoh8Z2MXhbtpeXWSkl2MFrRKSMb59l1nK1Gq9BiwbYnjMChAAf3ZRWpsxUNQ
rpDCGdZjn8fjwnazO3QPo70ESF3rJEzKGpp6dTV3w/MbgEgxoIBuqQ4XDSHlYBJAdjOIM+j+GU+y
FYsxDI7xdUji3t8MPnG6QulR09T0XD0FsbvWyI7dGfNhRP3izk+Lr6NexTeyJOudVn8bKuvkQbWU
YTWyabs1DbSOQ8SpD6Ndd49m3NbrpgzqTT8XhaLZeyvyw6VszUXk3paVuJGNsqroupVrqNq9LOGX
gzzvmOYHPNg/zqZqm9CvrHucspuLEp9aPevvtdn+vE9Jobteoy5km6yzfAUbq7AnIDT3l3VufGqq
Vj92UXp+H2iNg7qQxV8GGplJWpxB8MF6whTT25nkgCjNvF2uO05yzlgnILqgEcLy7Z2iZPoh83rr
t0+s8Dea7YH+aogeEUkjSjGzEIAH9GVnHmWpHRTzgDHGqyzJA5D/cRnhdL410h6h7s7xLx3x1Hmw
nMYLG2W+u8NVV8eobs8zNoFpHvteCS5WAEgqyfCAnD7p8p8UIWu9EoHlIIHK5ZOHqKoOiWEoJ1ka
e3i0Q699kqXK7rtjlTvTNiFzdgz9AEfJ+RD/55MZuu22icsX2SPRyrcesjgmydIURYQtoWiQoIUE
NGFZu3BRyz73ZeLeqnNDOjfkAjArgrDQ9PPevYVs/DYCtuuPqdCh65jJvpshCoY2iXuB+uWk15d0
hinYPNp3dUEYRXaQdf0sBqSAhb0OqnNF3NvuJrNPljksrVgPAUtn4iwPvTtgw4aH7qbDUIkNPQ2B
MwOdx7lFwF8cDEJqsp9sBVz42OHKtpPKWplrYYliOQcprOVqaOwvZIMsz62K538D8wn/PsBLKHN7
/eH9k6+MwaqY6xSfVhG7H1vf+w25ecTs5mvQ9+ULwVnSIfz5z+Rd9UtJNlLWV3jQEzari506hOVL
wDYpHQrrU9ey4EGCky33XP8+PMOl5lABzb5rdBRrJnycntlIIIA+f6rmOvlJ1slW2a/vquDXVsft
38bmlVct3T7Qt8pkQJJrAkSSUOK/AYCyllXv9fJTbjX+qXVEvXXNeHoUiXdSMOn4Pn8AMtnLD5jC
X2vsCiffqxW5x1+ijdrgRqm0u8RjDxHKv5z8WLsTZj3O2BMg4W9qzQfZYEx6cOP+OcLhX3q+UoFs
jFvAeBjTSs+HZts7pfbIn1LZ9omfrWQxqUEam4RtFrJYDzHbNFYKfhXq7dJQ9E3fRxHYIYa6IBwX
JXfeQWkM7VFOXEUlgdW5GFhM7GbE2j0ivOgEj84dAmPrItCHszuTg+IBi1DV9FcdrCdS2V4jjGcU
w5A0jNNiqbmJeFasjGitkpXw3ErjuSrql9E0kjuf+OfjXwxStFFdZblunTJstRUlilkrrXwf1CV3
zCqUH/ppxRvL2lmGZW5SRc+2Ixhv4uO8fGXRqAU7q/nlK4sNfqrLKQ3K+3FMxI2euMoSGajxs4po
0rJrzfRIyKV7BpOWCTwTZK+gEAp0M3f47DqI9iL4lB6NTpG95OC/6mUocEEyzQqIhsTds1BOcoai
ad9OK4u/nJZeddLnm1LptRX5w/T8fogM9OAK9fRek2q8xxdgspZVZRZH2YC7SHaG/N4eVYR9P2cp
9zLvmSdcwqxdOpbmJibz+bmr6lUyY5YiGxMDv2icY4QS7O3QYXl+BTMx0qui+Ckpm7eRmpdeR8oO
yX9GlnpqXEdKtBMWk/dj3uxCvCpe62w7IFj1o8KJclEWnfVkotKxzrs+PFWlEh8qZdA3rmnlD0Ra
yG3ZnfjWTu1Cjorz8aUNpvC5IRi/AlUWnANBalUzid9Bgo0vUe0FSz9Nyq9h76DyQOYs9nijKkX9
eQrdEs2WOrhFLrLbO1X+wqI/XZWDIBaF8RJ6T6PzhQUnmNo2/DEbncSw3l6yVLOXXm6Gd1rj6TvH
ia1dbmgkicDfY9PbDy/CyrGx4d2qKd5Lywuh1Uz37JVa/thBIVgWeITsNDfPH1VSVdA93WlZiKB4
7MdevW1wS+S+yx9lD3Nwdv40Jneyyqrcehk5TrCX/Se/M7dlqiUr2UoQvzkjj3YvTyWrnGBYYbXT
3stSExgufCN8TOTcYVgpGwtPZaRh+TKWb+SAYIsvsu+Qp9U5DU0Y36FiYKYTpo+Ers5dkuVfjBCM
tEDS56ZyHLC1E6SOWsu/jN6Immcr+FHg5fG5UL/K7ooGNmlwWNjLIroMdt70L7nRljuc9eqNrMbH
dNWIKIVLker7XA/KtZy0U8ybnJvx0coaKHmG2IMhiy9xLvDtEYC7a7vDnyrvPF6FJe9qosmXogFl
FIwdJK+sj5eWX7U7VLwUEqRz+f9z8HWq+Wx/OYHm4wIaNTnqK7NiQwOzHz2Lp0hDjKzVCnMh6zNt
mFaF3xvXblU2fOjWOMnHbhaLpb3KOvk0htISnCTi9zBu3EVta/glNJN4VnHezdCD/qSqbnBrWWWw
mOaHKOuDbuvCzVjLolWa5OEJFBxl0TOeOt9qPgVGJc5D6sekMZmss0zIxC0Sh1G3sMj5f4PNvlL1
jOAEwKZDpLnuF2HgJod1onpBrKXbDHGjHDy3bA+Qu52NERbKfTQi+BbA8f5idu1Zl+OnGBmoPqy+
FxkWFYPd9Ci04j1ceG52toux3SNjPe4ir25u/x9l57XjuNG16ysiwBxOqSy11LmnxyfEjD1mMYdi
vvr9sNq2DOPDD+yTAiuQUkutCmu9oZg1VIWxIvkgQfSrSAfxZ6wfHdPifTSG+e7n/oQbDb89bSWZ
pWljHGAG9OdOLLi1DqWzS9D+fNPXiYLT+/RTcyVa1sTE8IscjpmlR8dZa+NtJ03rvUw6/1g3BCFU
dQZSdsy0LP2qYnJqHc1AZl/VMeZXWmB9ttWr1H7P9YlsuVWWrK9UOyedqLrV12CPdPWxwUjxq9dt
4+7oERH6uldUHvu8XGA1uN5bu2RP5Gxg/7i+K+g9BbZx2vDVWzgQSXtfR4Vy7Q2COjnGhjZ/9eZB
pB3iwdC/epc8jQ6k2CFjrE9uPRIhWIJbX72OgdOzYyI4rh4lEt066B06qqrK2mYcll4iW7DeW07j
cjCdCNOU9XWNwZwO2LdB1ZrlSfp1d4zm8h3voWkKYVnKqyr4ev+6Sq1HTy7Tw39HqGECymtIIi8/
qKqsMRkuhYNp0mofWdimfw2WDpxRHT2y+Foe4ihusm9ixE9VoxqnirhKf3oJyFJVU52uhv5kX4z7
dL3/PjTNiUXlKbmwe5u66kz9zSyxNL0/W+LMevGFc5ZJxIqnhkUpnNsGrZyterBRMPmECezxApb1
5f5iUYX9SKNVTxkH8n+9PhQOichRme7U2PuLeWZ2cnxZP9zb+1grzmhXf6hXvj87KU1/Q2DM+HqG
9xp5BlTR1W5FFVqC04oIcMmeV1bZ3815LpwuVHUTq4x/Lh1Saei3IDlgacVWB2Dx8HWphnZ1roWi
w49P9fwfj+vy5GBGMamF9SXn9Tlu3HMqUnV71nwkRgJzZ6Q+ezN0cIPRCE5NzH+5qrpO5nFuEtVV
d4L4o8XDTbUbk2+dmlZnGwv46tOQUMFcCdwZlLP9XhANUO1ZEUynRUyQA9XDseUhRwKukBgIG1qD
VIAq6i4NHtq1UNWuc5q9HkEUV21j05CkJsdfh7qp20SmUu+aep13zXK57QNrubAI28TG1g438oYd
gS/Wlaxkn60Gqh4jwbZxHS3We+/t6iqIjL9uU9Wve9vYOdsVmqs/m1we5tnUHoA05L5dXFUx2wmC
VWuhrlRbQsJoCw663fynA6lxCIjrvWpwqg2HWa+r83/a1Qh1K2nyaN+yXf56xf/1Yupeow1+EkBc
I3OEfvMxmvf6ao84rwW4rr+KWhko5tBKTm6s71pVvY8ZrVjf6IE2HkzppaFjOAmG0m188uoiP4wi
zj+SKHtWlJJFRin/Ft2/RwSA0f/vEZHWdNt56ZCHDVAQDfqO4FUXlw+m7u1sC6/de5OXp4gj3Ov3
O1oz649W1VyhxxQPqv1rsDfr3nYocLRz+r57QmseZouNY8dE7CQg3dd6R2ypqrCZne7pq7Eu5QFA
3yrkSlu1FrLNkx1nbH2rHvPVYXj4x2SoaS/6auO0ejtN2qxv8jzqN/e21Bee91WvlHfTvcswkFMN
1Z2q8V/9qi4lWhj/edz/HDit70D1qEI90TX8v9ruVX51LOxqjF82OMLsMwho24CMyxTW8VxfJ9wY
yexUjX5p4KbolqCqevpImv027lq4lXzLe9Xotu5qCjJb6TZr0T61RvnSJDpziZl4Jz/ICJeMbfZs
+p+qT7WAOE2PHpHHzb3NdfDxSErYdEbmtC8CrMBL9aKGqyK3Arbtuu99vYZqs4WeIhoi5NGs/PFo
FDoYmKLIrwTj8qsk9nEUqEA0UWWM/O/6lKpHjQHL2YHHHtBxXkerDriTxr4aLCTDitw8V042yLeo
wPDXabDCC/z4tXCS6btRgFlvnaIjD91gSpfHACRKOZ/nBlI9G8f4CSFNDBo1GJgZR+dwLOz5D4j2
G0goYxzm/QjWyArALNkICuRJ/6ZFJPEGq0W6w0N6W8+z9KSt+y64S9XOmubprZaAyRMXZX3Dz05f
T8LolOBKhOBjz88vL8pbtBSIqHb1xXJM8rjenNdkh/6uqytVyERWR1taiD3F8dX9pyC0Bvd9Ylor
Et886L78rjrv7f8Zu0yNWLFt//MZ91tF5g9nPPl26tn3dnV1b1tqP3lIkM1e38F/Xunept5MtiC9
7ONC+M9Qv7STQ+OWCG3FjrwiDItRvRdb+8kv5K5NF/D7xXPgQeTUqs5/q0vzqcZ+6VEnkfome2MJ
F6/LL8NYBG9L1MstcRePz4BeW47u3mL7vzPXarB66S4aEBz1pHRoDXxjxA/V6SAV9BLxc2HP/dBm
To0NW8xPHe91ymiVsyUDBZZB1dUlMunjGUTryvuYgvciwuc7n8abqkHlfC1KfXz8qgmbwJY/PX3V
XO9YLJX+rGpBRoTERTegtLxv4M+hDY/d8qgKEyDsrowsHYgCbWVj/9XRgqjEcsX3d53u9C4M/7UH
UZUwZoY63p/QoBPwmMbiUOYJZvT/PBlyfLArLdCXASac0J0Ke4f2mPvUAbp5sisvPc62B7NsqIGW
rIVFVORaYD1vRpxG2JXS1lvxwWqXie0pNTU2TWwzbN0Eujr2Pk89pkmpNj3oyTxuCyJbP1HhaQz3
Z4vS3lbPCvPB0mrvNg+k1VRHA9sc3079+zA6cDiX7heELP8wy646F5g1IAJ4v0yBZ59J68plk8Zm
de4MF++uSYtOWDoQc4ZQ6Tpt/SYGYOCs8O2J4F79VrDBObRYYW9VbwG58NqOxQfB6Lzb9OMS+n0i
X+o1qYrKzBI6Hi6OQxxgCgBDCluRvtTP0oiWryIrx39Xf2qLWyD0q8UXokLwUtaraKnEv6qq4z9t
+Tqu9kssaNUtxtLtmFucYwscaBKCjMdciJ0n9BZWbJI+G04LE6aRzU85uG/BpFtvWT/Zx8yzo31e
D9E3DRrBBJTmZ7MgOVoOc3dL9cK6TmQ7N007lY9TInR5iGOYaCUoL/QwxuhkyAyvSGlGT+ZacGpq
buNKZEsJ9+/AwLJJlyOuMXSqYSzRvwhfp2f1DFUINwEEHu+hpYJLE/aCtzlShrY1/2bVNUqbJNJx
herTQzKACI8GR9xSdBxuVSPQfJWRSySC6r1DrNXC7oA+WZgw3Ts012muGsBNrylRzi2l92nFEVrL
ovUuLsTib2P/012bIzygTv0aHCRL0IQgmOOjAdcVBaxRwx3V1R4gD9u7MS5I/Kwdqk31OgbHXMTa
GQMcttmgQRhqxeI9Bh0Icd+zk5/6nL/IptHeaqBdR7nY5j5vSu2zdLSNGjDjsL3tm8x+UHdGJVAd
Zb2CzchLYejkd/+yguicnNUusx5T1zEfiUiO+7jQcBD5p01dtaloNms4Yz8H8wCHkJPRME8+/5jc
qwqnzc1bUL2pilUxQYQFoL/TVHl/eO3cZzv23fnOhsG3vd/VrPfHVj2Eco68g+pQbyUC+4CFT4zI
/OqK7UHF13opPmY83x+H2ohDEvoEnNtlPniN9HZqmB+RInDtgHV37f3/vssZkua9x3xJs8zhCXGi
4Qk2AlIfFj7JZJIe7u19UpIoXhaf4yDDVEeW6/oDIdaTukm18/ci+tCNa4jLsx7JdhNhH333m+7o
n0pUJw0O6A54v7RYIt9v+PWHJzV3OwTg66xYdCeJY9QRZJb16NTyr7v5RD9BD/9pxf0vHhdfv3T+
lAKgt0rTCAcXpyTC0PMuDag6umF6LPNM35q5ARhY+tfZQFVNKVKlg3mI9cS/qppqX5vUqGAR0eEr
8WuWFYA/2xWv9WxGz1rxAkgYystaLFgybdNmSvaqClx0tVFu5kOTLghb+v2DNLr50VkKhCzJum+g
VC0n1Zl407zHhbncqV78bqdLUeLDo3rbAkWvGRyX6lRNMC2A2trzo6o5ETGGSD5EHG9Kc7v6Teer
ncYAoHSbA0jfqOrdr/rL6EbVp3WMbLRuozytdc+f4EYb86vvI9tpahiZsuVdXjVYPRwmpvd5rakm
3TQ/kInNr2q85F/2gE08q846wgdG9DwImwA+DwsgUyCyAVLMxEbHTG7YY7EFnJh96vx51l12j3Zy
JS+lb3lD4zOydiYb25B583lqhxpwpZlt5mLGb08bcAnoP+POCZ6ys8tk8+zB7c7nmWxrXngHm+j6
3vcCd29X+Wed1hogfVfbCNKTR9KxJ4SAk+cgYnI34Cj+5hPotjsUmg3TttC4sKebutIc4EZNjYCj
6fK1ptpYYN9er6LHwYb4E6s0oVgiZyzJox7hdiwje+tXJlHcbEWSH73peQ7WHVGAtG/M6yOBMVdn
y2yXzbuZwPJGPuPM738KgbH9XiGx91LrVnyK/eJ7MMQ/RBoHhygxgmMWacS2OA6zSib8Fy3vTjLn
B3dFM/hyOqVtzd+Kfo6fYFNsO+GMnNRTDRNxL5A9yCLQ543x1lvGb4Fh+qEOImxr9xHRTs0LW4sE
kT4D/BnjfjOM/HqIEpR4TnXYdqEZoj8FgY78OXnC0FwEBCASETtAzx7E03qSWzIdu3HsWZf1PL1M
wBZDUXXXnnB8TMT+j8wpkZhtrG4XV0azrzutCEcbgKmZDxt0JQE6Jd8Nt19+dE1/wL/wJBfn0apb
/RJIsK0sTsMuSNoyNJL5z6j/0ZaoL3P2/YUUNp+F/I7K4CENym9DAZjErHuouNWLCVotHFvM5U3t
W1xmG6dtWFaaDvsxYf/Iy090v/YWn0wZYJo3efKXzjZh69gfsAGaM5BjTieYvYR2OhAy0LRxYy5l
DsDK+c1MzAXAN3vKIKnEhgHfIZPu6pIFdi4wm2rq7Ja4IKuXmLydk+FRMFX9AbToD20sy7c++rNB
QvcACe1dIzrKPmG51RMBpCJZBaemnMVj8ba6Yd7AY/KXLA2qTIQXgEiOv/I0bm/GbGGGlr/1w2C8
W955AEG50SLxZsAL2VYoG2wn5gAinvYJe/GbvUznSug4cWXFbezwfDKgyOyWjC+DRO9wSMCTnpP4
FDTdzjMxT4yqFosce3zujaRl89k1h8RFdHAY+iegH1u7nUdQyPbZqHwt1JOkAGnXv3pLRcJyrpZt
H5XtWaTjqe3B5iK1RGoW+LrW68dxhGNW2SXAV3BdyNaT7U88LFRq0kRdj1vcgCtDErk33wPmjGuO
6Bv30PUJ2pmJvnFBQAqkF47LAo/BxgIoNKLSOHMs9zdjr7F1j9oTMezQbroZFId+TgMBP7xpEnPX
zI089xnC6Y/qsoH3lof/6ltMnYaycoeD1PtTVRPoAh3JXeophur+ekCMR1AamWExLeMBskcJ29lu
Q6zeJ3Q0FnkWQWLunV5/1M26OQMkX/iFJT52KZyPt3IGZNKb8y/WKheazBI8S7GqybMzCFn94rNr
Iq5Qxpuo9vCgyv0/XvBz+p76HOBmr0nC0vxput6riPrQJKd3iuGq7rx0+L2WfD0iWJ5q20XAt0a7
mQx8Va4i2UPw2OZZgn4wxquueCuTpdnlPUDktv9VeGiWANT1kE2t692iJf7j0EanYvG11wiB32hO
LobVv5dOV+1RLvnelbm28yLJl4ewI+o/w1V3xUAKn0S1IatXmQy/xa3doWSYuIfMJaFSj/0+Gtpy
w/vNLkUxHYKED6So0WwxC2e4NhUflpGLt2Ikr282HF0iccjSYr8QUD66Qj4URYW0T1a9j7W+Eas3
DD6V2EThmUZGM9t3VfTQ1qhKZPwYdWN4qiPjMzE9QjWyveicNzb9Mgw7mIvOWTM1Qcw+s0+5QOSi
7Zo/hVFVIZ7Ult7+iUpPGk52ijW5zDFMjZ+70jKOKPS2ce9sUUCuPPmq5+KjsfUkDKyJo69f3BLP
jfetNaIvHINNbYPiZBpsEjI/++zaYAn7zJ83nnyouzz03dkNRVBi+F7U/r4i3XPrgSy2sexupdMT
zUWOBDE1eFid0NGklP07Mf00FIPzaVUxjCxCTo9CD45jjuaJL8+VNv8KPPSvnOC7MxbYf1rjqSTz
FCaCdDGL87SZHeB8lRn4G8LQ05GTV052DTWbvGgu6dgxB/uTvcc8wwz71enTyo0PCN0T2NX2wZ79
YJvWA94ZGeRUMaYXVQzCSS9kRy950bpQh90CGO/w6mcQLIgshYWrhX3X/plazoczzr+3ZkcOLLEf
AGNfaliI3kwc0Xb9ZosOwjeJ2ejOK/M3ZMWd28RyH3Zt3h7rWBZPxQwOT0v6Z9Evod0X+a5gU7c1
IWYhipXi8GWMYGkLd9MbOCs3prAQBPKzY1v48QO2NBFqP1ZyWYLCOUXs1M4iyYxzOlowNJNyuVRp
Nh5LRJAfgIZbB0OI+TokRcxmFlor8JhmP4wYI5JrMnZ1mnlPRRcnu7i9Nj20Hlu4JFMxgEQ7gy1x
2eBzmCD+u1lRkJsu08mb20DiHSGcN9cKsAtcRPMu5XHQXPwGytR/70jab1rP6VHbT9AY7oEBWTOW
TEjk69+WhpOT0QzVp9aQEw2ybjrVju1sobzKsGO6/JwcmD4JvJZPaMUd4GSwD+BUcf3rhfXJAoaz
IlStz8ntezx8hY63poN/BnGRzxhBlJBpffwkns6BLWuGTyOIhrAAJfUZOEghOYvffsYVUwQ6hs0n
FLIJUW0k3mLNOmM4aN7QnwwISHjRVlVTsZi3UoNFNCWfS5fVG3hJNpjuuNs39sQia9vnxOVMHMX2
cOsQcb1J/tbL5Ld7AGeclVmAtnVQQLXMPefKXpuIUvCkLa321mV8ZKO9GVzeJRJDGVLe04hGMqIw
fWytUVDUfIBGAfuNcdBzJ9vYuEDG97quSYxT5A9/yEkxow0Cx796Jacz7wf0RLYghdwNblhWOBhW
/tg4oxfOIrN2GSHg0HKGg1llAZ7k6bhf6tuQNfOxl2l0W/hbtNR9ALP4nieReCKQ2odoUrFktZr+
iBQ6in7l8uTaMwt21c4bAgmg61DuJjHFSVYf0n4DmaHbW6sJal+mGxjx2aM79tUpWHBaRdoRD5Z6
+a3qK3xGquXQ4Mq3m+vgA3Dwtm/HFOILv/9oAfE7N77gT3HBhmA43C2gtT13F2VJHEY5gVbZooMj
uNynKZQhEaHxZYz5k6tlN3OduuOcwJVb9O22RztUQ4eNhVtAfCAggBZr5Gz6oPBCvahIRLI8dGnk
vox1QFDdKfayt+pwrAhqVEHsbzMM4EJJZnknk9rdzn47nBHqcK+pMFL+6RZwC5JwmWEzoZZsoR+9
Kn0orQaQrvUwI023G5w5vcDtaA5s/B3e2SO6ac3RQDFDaDK6dPxUEYeqf7e9pceITTjHASmaJEkJ
Ic+eseu6qDpUscg3dvouXaN5iufJDImo/cbsTYZ5FPO5dMJhHuowkbH26Nayv03upIUl6fqrFKPY
oNnMH64H5wTrjbIizJN17RPRbsANPcCfqkWBsnQw0PYMA2V6NC9DRGl93chu0Bv3/EtMt06SbcRG
MTjHkY9jauFfEXI/DLGWh4OvP9oEdHaWO8+h0WnnLqjehXC9h7LTfrUTX9TkGNbVrptyJ+fsD2mB
32kRFcc556nq2/QhH8Yp1NLZCydcBjrWfVQhWFZ0tzhj5B3t5gj3IDHAlO6jCNM1pDuEp/2yJ3u8
2BHwralONkk/ORsp+D/pa7M4a2KAAmoRGJ2n6uTPA84gftU8oDl201uOVBZQEQtLRBPLDcCy7MhE
4V7aKcDRZWLzZLSDPECy3SWTBmWtEcuxcHIJtLJ+62T1rOkA3hDYlgdPyu+GyM2N1Ro2v7CcH19g
Py79BEtuiU9+jGvRGhPthyTbIQfNDj425q3O6aMOEnGGo6STvVp+k9ICK8e2YMuPAg4FPuubZZpw
H+qD73lU2mHnDcQ6kGmacrShpftIqnS6TYAM0SyS+9yPPzzEanZTYOJmKvLdMsUuh+GBD2gYxN6N
I30nvPwDQ6Bp2xAy2yG5qu/yBDRhpcUIrZj1QzmhhyUjlqjCta3QQxJur6WDt+mKtNuIKDkQg8vP
GdK7rm66F/b4D5hddsiYp0+WYWiHmh9SGM1POQCOsUjFs+Q8Gzskmi2fvImAV9I1khOr3prs9DnZ
1VY8HYraNbYpAJtQ+MjJpo+xmBy2N3LYFCAkt46XPSeBuLiO3+46JHLJWxf6foCOd1w8PYDxi8gJ
czhUmiEr9j3C70vvVsh5pXgxoKe+j2Z9Jz2/DaEr5/socJhJIhHvUHn6bqC7s2t6Ob4aBWGhAvZN
Y5pYfQUBnqUWwl9NlE5bzB9f+ap8Yiz+D8Kf+V5oOF3M1tbLwcjEBOVA63stjiYtgnZmVADzmcRH
QnwGnutGAxsIqL1rNwNbin3joGDeoAQBOrzqXpocCpdFIjAg599OIOjzyZ5DnZ203WMNxvzzE5mF
8SLS/FmLmmUz6EZ0FdL67trk4ZehPqd9Jk7lzHRta8C5KrIZtXfxOGVCPb3gvbs1cKHbNI2BIlIV
QZ2LwCll8tyZJSCvKUfTMW7CCIHVg65xZhkap/0qnAUUhF0VWCO5znMUZMsejiZmGBmE1H7ROKlP
RQoQIGhOWF7252kUw1ld3YvYtftzkQKdglPDSu0RbgfffpjL3D/w5dZnK9frs0u8a98t1W1G7PeM
JNJyTgsObQG8pI16mt+RDOjz6dCQYESG5kL0wg8J9d+EEbTnrCk/Wr8ggFLaY3tckoIjcgCr2c9n
ZIn7+TxaPVrmnsQL1zWKInQc1FnM0j4N2mqIVx+meSnPrCIlh6Ap2jl99eEmoAK6Ia54PqEWic9u
YVcbLakSzlJ+dFYF21f2oUl2cwi77yNNb89L36KXNTqHlunw3OoZ2MWEbWnYtNVbmnW/y67svz4r
daU+pmRx0D6fo8VH+aUXh2h1o1TnDHXlr9XVmo/ve9vW5cSbpnCnaDy78TukppqJbmcg9c/pgqxs
4KUfVhmXxkbqTXbquoWE+7I1xuzZ0IIUN3v+MJJvDjKUKEGwg5cyijZMUusbaB6HSt4yjekCCd1N
ks1RESZ6FB2WvDmOskFYocQVMU1OYwcvUWOzBgx2ss7qHSDmQV7YW95J29X4VVj+slGX0khqjr+R
FSYdIEqkQqB/v1VlwNFqtInXYEh1BuhgngUc803twWNrfvpL/pO4i88nG6EhN5iOz+mYOh5Y2KAm
4qS+q9qcqnO7FqqqChsxD/7N16/yf3VHGNH/a/ToBXI/j4LgYnkw6nGD2fJ3Dif9Rtqowu1czUZg
pMyOQ1MEJHUYENf4f1d+ilj6HLZBCz5TeA2QO4oBxN9+/kPgKUEGcDK07iHK++SUawVy7o89NoH7
Phmey6h+yJgHzqhk45BWFz+Qk4sJlEtoWj0es4v5KNGGJxyu+Tsva7UQYDTphDhdXqKmKJm7l2Jv
jPGzR1YsKl7xXX9vdd86DGuYQHec4jzFyES2rXmZDaxtDhARvNe+5TccDD54yaJ6CxQNEvuBMoZI
OYwnrXIzfjr+fBMzgmyOp0l2TcQZA8QbmiE/R7pAl7vT2FZBxrrw0ZzQgtGccCHrHGoTIC3fMsMs
iO1XFI/Kus7OQbX8wZeNPw2g1ZM9lnhrmmm3TUiRmWMX3EaxWAeCyjWssU3KEWLrtLJ61AtIjQPH
qI3I6zTs87h6dFIyzghZIdpfHiDaL1uyMAGjEHy2JpRt8bgx/SX7BPXfXqIytTdYIpdbqS3NQ4Zw
hmVU2kfNNLv3ptY/5fgSPeOdSU7aWbrfp0wcvKXDe76zXz1PVAd+AuUxIo7+UZURigmp9qOP7HqD
PO0AYlTkN03n3CODYVfnifgR18k7kaQNDtz29yEWzwiier8KQTyNdcEsNfcxj9i+lHHahK2ObZst
3Z9E5n1iAcxRnt71R4IlL6QG4bj0DUQroiXbKpbZyURxfusV9nJExXQ5LKQOtqA0re2idXLH9nFb
1WN60Js13hEQkSqJtHaid28A/bErFMNLCZ/ESqvke6TVLkxwkgnma1br1UpeSXa65S4vctS/d9L4
LMeuQZ0cwiTZfvIweLWkfhqgAzSWWzSXs2eRZgXk1mxmktp1c5FfmqIeL84avZuB+o5W2xyDodXe
sb7eicAipApjbxv1+W6K0/gdpOBPgdHU1W5N7c3SHQ37DH3c+X0BstGpkn3eTv73lvh1G/hg62U0
Xwh8xtvcRk5pIIN8RJF/66Pk/kMGo7XxMs945ARgndo6kQcJ9+w1sTtY72TCf7XIBztB+keLITH7
acN6Dqq8Xr1H7GNgDeLZaiJCG5oof8/rX8gKJORIkzpcWjd4BW0c7ePEgzDcLHhsLdnySIjhj9ns
TsssutdRdv5zj7BFUoJnxmi6PaAEznSk8t85b/asct4ZubQ8vNe/utVI1ajqqlDD73ff2/7nI1S3
u0RqnkesTDvFRD5hf6ymxl+X1YjdsaqrK7XeDInOIFX/1+W9/z5ctaniP23qOaptNrpya+n1FHK2
y9F+K8uaRXW91D22MIRT/261BpsNwdqfa0B2d/ix/VX/uvWrFDNpQM3R9nEmmrMq6nWZHe0K8TFV
t+X8dx31anaRQ/pQzWb84hg6Pwe/sDaAiOIX1VYXLrN7ao8H1aYKHW66nozRw1dT4WZPMdPY/aYO
58aTjZr/V5vqKOXSkt9ZtY7Xh3+1pZoMDWPQT/c2TpwbxOytx8rOjV3i1/HBqZEar7TGuem1rd+i
IkhY+qbuR+sbHwVA5FdT16bzEoli52JA9FzNC8eneA6ReKu+JyAuDikGkEcSI7CWYSdisrc1zGDY
Dm1OLCUqr241yAc7zQ8+a+wFJ0+2SEuWn2COHTKO/JcSydYD4i7vZZt7N+iH+k7j2MW0ErvXsZtS
dvj6NZu6M2IoxQX3XoGlDkBuUFTLzgoMF9OTAv24avkhPGQn+aCDVwL617Jr9e/orZVbMbrlTl+M
J9LNPUfMHpnGKps2EnXDg91WZHp0BJkME6IcW+9tNgz6e+ONAEa7bGVTEEnK8YfCgiq2PtP6D0v2
kpMygMY+dj6W0a63Bdy5lzxBpKCeqp/E8ueLampjs78FeXFSNVVAFI73Eur3Vo1XbV1vvgfO0D6o
2pBUCxmm6dp1cwBOrRPbqsjGl1JEJTTYZNxp8Ti+qLakYrMLOOqmagGunJekKX4hQ/PXgGVCqpqo
JBiU9RmqKMw/k9ERz+oxQb0kJx3rwvA+YOixe7C1Nj+ptobf7UOnRbdAksOfqy16ifGTsRQ6Jp7Z
vPf8eA1PMG2rtthJnouSDKpqcqoB1G1e/a7mddWUjMu80WvDPKhqOsvqZSYq/vWEEgtsE6CSwrwq
kCtw0Ke0Tr1jKplfkWz5G3T7NUQu7M+N6Nu9/b/jCPGXwCEtc6+edx84GMnrRDaOk00xblBwqq5I
Btona1r1c5pkClWbKoZKr67dWsSpBpzTnJdV8wlqzj8d98FGtnjH2tSf7k3qas6j6npv89Pilx60
7H7aJAj9VqbXyiRlLDDr/bq6t7laB4igDc5qhEaG6WtYGTf5UTMBw3QmquNpbWOGohfde0wgaBex
Z9irqiGqAjeEHt6158h3EUUryGeNFa6Dk1EUx1QIQNVrdRR9jWMwOBOkmjh7CffdCnLwbZVNhHmt
2iTVj6YEud+Nvfs+le14FBo7NtWbTzI7dm09b2MbrvzQud45atmUuBnROV0zBCJpufvmDSVHsEB8
qJpTGNnrmidQtcSP3DfLdlBJ6opn1VT1MbuJol4eVBXElL3Bw/F7g87D1pya4M1JBg1JsETbOUHg
vxlsjY56yaZOVSukXtBfY5OjBltMF08wGC6qMwLR8fbN5N962Iyzxe+qrp/09aFZx3a3C4LyQQ3E
lpg93dzjjIRxYajaRlaenZCoUAWc74OkHiDRsORNamFTa5NvehHhzjWN0w3QRTaWay5HL5d74Q05
2M84OZSohbzF43Ndt8U+0DCGzsdV93J0XwkSOCR/jX5Xgcp617KB6FSuf+vjjNV9Lot3x5hm9vnM
cpjG5OzFLe+yJNCd0RHN3wdtItkSRB/IQWPBMSH+HPT2QdWaemzfPOvE7JjsXLwsPVBBZ880A+hb
GVLUZSTe5UQkK29ISUGjMY9GGXsbQU5gjfJ5mwGkyy7J7X5PGGuNjfls54vXubfKjW0W8TEwt4iP
+k/u6gejCjM/Wrb2aJXtt97UsOLxm/mRN40MRzURr845u2gWtMiU5PEmdmuohiYagqhmVT+6cniK
okZ/w8lQIW7C1g6i14K4VtawV9e1hs9nNkAXrYW6Eusew63sa1zG+VeTMUXJWbOGl//H2HktSYpD
6/qJiMCb2/SZ5W1P9w3RFu89T78/Vs4eKurMnNg3CiQElYUR0lq/iZv0Z2m7xqnBxuI+tNCHm5ji
3mRV9hdz7+ana4b3/Zhpv7HZOCReY7FYemimecOEPCeH3bbAJaxk4yGu/CVY8NdhXm8CvDHezLg5
RwB5f2oZwnDKY4qNybNuFzco8+aHQiNOmytxvneHuCTpHX1h0lcdexciQ9h6Ifr0Sfto9kVNIMCO
ftbhdzWY7aPXaAs6P3d3k0qMMI/DAuNsl6CtCjLWnvWnOR7y16GLF3ZhGl6kmlbojQKauIV5bz/6
3UQeqhsquBrG+BjV5sIvi5sDqOD41FRohFhKfsLuCROH1K5PBP3qvbnQylmZG89M/fnzMzlIEhQ7
QFD7WCHRT1Ir3cR6GxG8sTem/oTr4HMwMwIZDLWHwNcL3L5zUF+KVr7pTotmbZY/WazW3vrZ1Z7a
Rj/IPqRPvZsOD+3NaP/qGJzfzNDxXrISeX4sMt56y5hw0caEedk3IgRHrBlX06Wmorf4XPVE7pda
T7L4OceJV2roAZfPjZccQr+03tqiwmw3z46yr/Ms9cnx69O1VprVUzvMZ1NNVGQt9FNSpfN9thSt
OtzMcasTrqFWdk1/6F3FRstIt+9HXXNY807ZhogOmgHSaCx7YotvzDRlN5le2/fqoLHXn9p5b0ZR
j2DtUpddUpDAxOapv5fK9VRZ1VgkVQvCqNkQnoY+IyzZhBimuVYdQhhCOUyqxfIHSALYHL3Ansla
ACeiOrY6vWdXnc9dOL1eq7JHq8v+ElnJfZb2f5lFXJwzIl73fV/9XaCA6ezxlau2n3YMqjfe6fyU
tW9rOJqxaUat2gAgR1pkOUvUEgwa9RjBANMPHozEHQ9hD5lSS9XggTcJkoDdz9Pt4mEkbdLPxRro
QapuZT7CuCPKsBy/ts9Vg3xRbSvoMgY1Uzlf24WTH8I4pcjjNgdgDMVySEuSyEtbZDJ6IgQUAOew
29fMyt9KvwrvpeZ5k79AK3EkX3YObawclcGOWUjn3atq5/qdje8HiJEW0As9KmCpLI5fpBLW5JjQ
q59vpaq1QDkg46VHqZZTHp/9wQM5vByJjGf2MA/R9Q9Lk21N26hOg2epWdlAiHVAE0WqEd7ve9tc
AtHL4aFtlRe4GPZGqqnuWI81FFypye9rA/2U2ln9KL89W3BeoxUr+Gkuv3sBFk26Vu6lWmIuz6OZ
43Yjv83OkEGKEYJaanK2yO8f05IQL4llUmuWlqtbpWrqi02ygEDyVDFWm0VzUm0yQwHmn2/OWEyb
OAic7wCIb2q28KTjfWqs+Q9xi/eJSOjXsoMuQlI+fMHnm089U8MNHp3lPQiO9FQWtn9pjTm88X0l
OpGHzE8FIp4Peha/p8iz/Won59mc8Gt33PJXnhU2lsvJeNFKTI3dGPQNsZ/o15lEfEMEn4WBFrjx
fTrmMUicILghRXqMx/nVnnNjgxwn8I0yte/auSvmTVZpPN68qX2aPUih2Hb6QDQUiWz/u4PC47ZP
YKC7Q0U+Lah6AFdAz+HQqWhsdrBYvHa8ASw/n+um+oFtpnK2tGx6tbqKx2581PCDf8d37Wc+u1sS
9Ch3l/4htMPfVZclD1EcoVubOsoBmr76XlqxxqS1PWiubr+F9pGUWPrFmOfhYChRvHeV9CZQvJ9M
19WLWUe/zaj40Y2hSXqnck4aiFGybC7GWQiNjXWcosAE+cELjeTbQJIonSwXKFJFstLhxU6q0dvp
IemlCiDAc1EcicjHpPwwPW/zGPMX1InJEmhfqjnwTpZH5hPge7qvQuQxTQew0gAWvml6/9b65sL6
vh9y7dlQmwtE9GpDFio4qAURMQu5SwIvI/Felbl57RgP4/hNx/HEeCpa2z1NWYf84QhAud4SZ1RO
mkJeDU5TdYA7ryMP4huXn0A91PuUCNgOfSV7l9v54iM7n/k8IrFpB1+rzK1fZp2PNk36g0PiHnC3
ExIxpVDMMbwdvfjnlGO6OA5o52K1+GeGBlO2uocbYNBsrT5sn0jeakerssJLYOVE5aPS3QW5aryD
/PwxWHH5x0QFk1zQ76jrKsjfIcH6okQcYmi7jYpI3RnnvuFZLbTosQKlIjUpKqvVDhDnCY4tPaTw
Sx2ky+jd+JBVnpFR0YD9xSewEfsYL4aHXjPVl4nU6t7TyXVL1UJI8T6L0YJfdvagC18GAzL2aPe3
0mTAPjg6kV3tGjfRXrzeaEF5AiBaatKkGRaCb22aXOSA5etzNvgyM3eJToXmL2qfZfcy+UBazah8
khqeVME+dX0sdJadIysb8tXtRWqernUvkZKCEHCQpJc2HY+Qc+/lNiwaDpCCScmBVwN70eWAwFWm
fVIlKmgEejCrjh87nezDslNZinEg8KdAGjhLD0Ldw8UvUIFaTxm46QXx1eT6m7NoKLaRN71MMeGO
ydL0l8bHGi2vw0uahXzpijb+Y7c2utLMnZ6d0H5Oh18lnrivxDS3k2GNWJPkxms5lj/DBKEJ2UeI
Vt0iTumdQIyar7aGn6HSe8Ne+uaGHlwqbGq2sndQyfRgv24dffOR730JGKaesosXMoOAihY9S4E4
SrGvEr/YJ/+06VOUbYLKQ7zb1qPnKRhBefke2t/mMQ0j48UtOuMlmRUGfTAtZ6nGitedtRl4iHTR
Btt44QM2OVl07Z83pJFHVFpP9nJ4FdQH4O4+guhw2yqlc56lSOKG0a4ZxrMTxM5zizb6/Rgr0Mx1
AGiFGcCOxpHmKJ2JCIZPaMmxpvHbfAvqt9lzgcY9wOa/z1d3f4pM8fcw+wFGYZvyDJdOx+Ku6a5V
aWvNeldrfM+kholpcZwrAHbXqu5z1JwdfYAbD9I0GjPpvC5WsfWoghdpm2b/ouW8GFKrW6U/tVZd
0IM/KkVvTw8l4JC7axMsSBytBm9jOHn06Li85i3aWfakmxtyu2SKjSF4lsJTw6NaGPO91Ebfbe6j
2j0Wehol27lZosB15WxkbxHxlU8tndBZk8SHtc3wkt+eqvLR68vmSYtglf128BYdG/VZCp4jFDx6
stVrm28Ob3Wkjrco+qjPfeDHt7Vm/7V2SFinoLzRNMe1zcWurB2vJ236AcEKZIS21mhPt3oUP7aj
l93zDczuSaFfekgQF6lhlGmrG9n00vBZa832/KFNDrOa4kfd+sFOK6sMkE/uPEnh1kQJHQgBMNRp
K1UFkC65mHrYJXBUX+rYL1/8pCS85sXRUdqyKCdWGQMxD/Oi3E6Vr2549v2zdDYNPFoLVIoNE/hP
qWKHlTLM7oMuql/quXxuCRTeofdavxQJIrdmqPhbFTooXg/DjdOZPReAnSHwqR2JVJBSml2/qFMd
PzSxe5ad0oTPmEbwvvHO2jSU95M53th12HM/B+OtMYfy4o11BypoCrK7Oij3eblX1KHcNY1T7zQr
mAEe+c3BVAznrk+gaMS9nyz2Y3t83L40hl/Ah+9v/bK/s/oAxfaQnBS8hB9+Fx+sEMGDxGKlUzAD
8EqtOo2R/Wt2cxBs9VntA5gTSgimW+31XcscZNsw+8g9/IX0bDODEt6OkQKR1OdrLtk+8DGw600w
6KoyXEBMvGm1Ex0DPggEuFUg6YCU+16/UWe05lpNMUguwE5ylWM66u+suxhsQC/sSkO9z7r0jBm1
clt1JfTYfnDPWQ8BzjDe4maIWf65rJNBe2Z96L7MmaVdJjLaxDtagolGscnyqYUztVFHnHRRJyZ9
O+EG4JV9smlnvpEshu/U/kkLG+9xEeGbIDHYU2XCewyMW7OJ1YOCMcqmiN7neX4lI7SLWq08FHbr
3vQZbjAEAthci2lAAd42qhtEy76AsBhxoWv7Q+mE+Ljqun/f5784TXhBbsXYoPs8bB3TIHNbKNpt
xlw1s0b1yUg581Bl842F4GwQAhLJFCwXEx1O3pScGm2oL3Xn13vsI4dd4zjBberW805t9S/BiH8A
iKluH8xQNNS5fLKAfzxVuvmmxFF1ylBrvEUmEVwJ35R92jjtbVkUREn0Af7W7G+DaupvARKcuhpB
xrZOtnldHr1s9M65MVW7lHkDSysz3Bi4aW3rvjtZ1YIIDDptbw52cgAg/AOppu+LmejJJEu+5Wr1
W+Bw3RZ1NiJ4PDd2owDXS9r2RqNEJwG4FloSrNg7g6+9YcO2UX9UiT7BqzPrmwGgwVlZAh5G8yQz
am2ZVjNF4THqyIOkIcIseYJkRDS06puefe9t5T5N4fkijrJN4yfQy39m16gu5N9UvoRJjeaaepmK
Sns2YXiYPPake+16SMDfONXWyMPotsur4BKMzDAyjfd3CvHlSbsSub1heXrLjJCV06NJ4URvGPUy
wUyIodpVXR9De/rhmqp7O7pJuyUU2IaEQq9gB7zVyC3ZzjnoQxwhAsg0Wo5pWVEvkZIvEAHy7RBH
v5qsxCU7Mk98y/sExAryVvWBC/qnTrGIGQnDk33AlKOtrEcCI/omBl228+PmxXMbOGZug/ubahTn
sGYcjBVzOw99sy07YgJ1/oimqXrbR5F22y6FY2JY6UDCTPNNqAf+3uxA6oWazgpFcTrGXqvZB0ni
bgFlHaIi+KWQeUCJIUJRiFDGz94ayvcWWXM+2qcux8bOceE06QE5EHWEnuoxPb4LGoA88xMrknZL
3rMqzXtszbMNbgBvaayG/HnHWiDUuwly8cPoEWCv9W4iKxw8I6zC57OtQCj5agcO34xvR5CXG2yz
mFWwKOwSFQ6P2RK8ntPgYHuL+mzV/wpcP0OgzADe6OopIAYzB3joH8MZq0Ydwvym06Aytb8HSIMR
sN994wHnq22HqLOzMfNW3SI0XezVogOh3CkYsGiqgnwkejFB4JNYKN2XqZqex9Bubgk1Ztu5mxBF
y9oH2MvPRJqbjYWe/NmbdFCgum+dHdu9KH7vXZTEdy/WgtOp4u5743q3ZcQwazYKw1haVacZhSUs
VL8NAFGPVdd9w/vAgBNsB3ulTKa7Aa+iW4fgcbEQiINUf0kd9wb8w8Qse/S5gsO3kVU70Y0A+FIc
73Wj8zdNAYkiiysCFW1gknUrrVPlVsXGSuz2CHS9ABTnWYBu+BgcIDNfnJyklF6guYV07EtpdS5R
nkLbJXF8LKfWPPZ15f2Veq9wmTq19X/Odr2D88631FsgMsrPyOi3uZUFF30M8Ees1GbHSt079QDP
jhY4UHAnpKQUn8VbB+HesQqCHqq5Y854543W8JgOaBQ51BCTSfatGbzmmWLfrEU1FM61ajPzP9s1
FDFsvu4tn7mjN1jgGN0MoGfleQc/8L1t6KG+pjH0bVkyb3Q14FX0TeNmrmPSpsw+fqW5vs+DZLqo
M/JNCEU9aXHw21ocoqDq3KJbLA8jqzM+xEuxiOeY+ajdqmbdPg19O9238TJyU/PKoH2qI6a6VZ0e
y8BRw23qcBvBhJ2VlvVH16fMPKzoPUl1dA7N4tEyRvsw5hHr76Xw3bvZ6+ChtVq8b7qn1GmSS8jy
4JL6TrQzCggAsLGjG8s2n/TAgL3hjTxR2D0OIK6I78X7QamfZgwqCeyxOOsWgTMtOwkGzF4y0lCF
gSWa1uJ1BQLzn0LpyBf1aJsWHnYZRoikll+C1BgzryXMgl+Dg+z5kghQZn2v+9i6YrgFRwIzUA+O
ddCDxpqCYWLF6XMsoZFbBKXPPKjFTWNOj2o4j1A7fHs3okqznZYqMgXTtje5WWbqAjRzwhReSYf0
5KyBLvLM4gZExmmYYKQAV7rvzO5JafF/ys042emYaM5bwcyFC4HfAn+2d4Yph1Mwu/djqmlMBbvs
wSM1d4mb6n0GbvSG1wZow+J7OETpm5rjEuO1v9zC5+GWKIGzhArqWWelk/JAOZ6r3Ukx8QkDYOUp
O196owGOvVoppQLY0wcpMNW5eZHT4Fr5GtVBfs7ikiF77Jwdht3AQ0gpAIIr5m2BYlrkFDbvhb01
GfLuBg1Kbw1QAP+14ZA0/D0kR/y7mADrKZnD9xApOMRHDxPWcjvHGSG4L3gjANq7ROPuov+bKtu0
r/+wrmlv2iE71mPNZxJUYOJgaa0mkIRaeJx1fXbCr0VeGl+QkEeRc3zWk8A6pYPyPBMEWOit6rEy
F+OB+JvaGafYG0Oy9Tsvnr1zGFn3Mam0baojq9SqOcJ/Bohx+8Y19elWS+PXUWWVGlYBMoohlOHF
pKny0bVJGv4eUKD3qwJEkNXdwSbhDZartK/CEen0pxsc7QXYros0tjKxEDAZp7UFV5+nfbMrUtt7
hAXgPKjT6wyC79EAjGDnQXOo4uRLycQA+coIaGVJMlWqc6pnzPnKDICmohyTzg2ZPxkp8Bdrlwed
sa3Koj/BjiheO7NuTiNska1U9cRpwBvXFn6hSnPHdJn/p+3snV4GvyZbmY5FnM43CH889jNgb9O1
k4cAKZeHoNFqMsNIYTq9k+6t2q6OJTRwI4CdoSRIzGX8vIWp4Q5IBTshScYi2DjzmO1ZRT8YxDkY
xXdZ9tCFgMW+5/YrpmXtOVswM+WCqwtBWJxN5yFacKO1MalngBHhgiSVYtKjd0Ux/H38T5O0S/ds
ee3qSxlwXb0WOt0mK1JKAXo2Oshpra6CnX+YcIQ8WeFr3IAU8F/GJkgPAXReuzXgFg3jC0LlqBvi
eXfV1RCMkOCGMpMFgxs7KHkvghuyo/NTSJLjj8ltggu4LGveM1nll8imvNFWBZfsJJvJTAQJFhb/
3lAXoH3dVkdBqFSO0wIpZC6bXYoeuHXQ4PXgbxJFW+IItAZgsfZkVb46Sr5L1ACH3F9mP4BiXi5c
s5xRtlZ8oq0l6rwXqKI0jnM2ZSfpGTktVwZZxODv49vlJNJLC9VpYztZupNfmaA1TQIW4bPF1e8Y
NOpRFEYcbwvJfTiD4fzZLfdvNCPnlKNGLTlgKRK5/rIZs0QmpYXxnVSzrDqGpaLjP7P8phzcZ4B3
xkn+pPwMnJfDqBoQJ+mrvVeWv+S4dAzgmC+38XqHpVHwUrlP1sVaSKNr21jq3RGpFTyZAH1csb/y
NEC7JUM9Tum4V/X6u+CBpRiAUXc1/DriqUiOZNVgY0ZUOSljvNvsJel9xXmFavCth7m495qQO2oj
IXpok+ZF7r2duA8DcZ/DXBsM69YQobfH1J30VnFJHZZ/bYhm23rTwA7rQKibYCe3S+6GbJV4fCYb
2ZSnwAp1n7xyt/GKPr/g6+iBPpPNpYCIwLOhHCu83hlbhmQGiADMGathjEA/bMrRDo4UIJFdI79c
N+e0Bw1lRyf5e2PTEKNudnGbfJlH/SJX7nqVoJZuCiuddnKt5aokbcH6v9UQX1kwAHJP5AjZkrbr
4yB1KYwUx5CmC4FoIvo4dM9y46+Pplya9WmQPTWRz00Fhn0nl0J+pN7XXJ82KPQtEXRmuVb1o11s
Q5C7vF5fM3f6GeCVcciYDfDUvWhV3sK0DQ/5DNG51adnfRk65LOdxbZznIMZJDB2fBsVOidKuA16
QlaSF//PH/7wG2QT2yvI7nqoX3te7x5qMjiU9oa+kyFAvu8dcuMnG0DW+JzC5b1e3Cuc4sNb8wFU
8fkKGqTxigjW5NwcjDDX5n3sht+ULlP36xVmELzojgulex1c1P4xw8TyIL+l96uH1J7VAxqN/bxt
svC2HXQFmMcyDi2vtRwpW//Z5nXljHBAmOzkSejj9MAUhqXL8iDoI9JOJhzr9fFZOtjVTAdT3w5I
sJ3kCR47azhNucWypNrnzoDxkbuAK//z79pFevZDsMJebgBXWAAp67M3x3euvgAYjcKuF3kbhrdl
WJYnSaprW0H0ZxmRLH129r5TDWBW0kcnUBgjpb8U69v64RG9bsr+ufKGk9eYW3kSrodgK3BU3tuG
BIGMhSzYmyMK3ef1DV+fZWmTarA8hWrfHxpAesfQiQ6yz5SHXXqsx39+BKUud022rsdI/br5ab9U
P7VdH9uysu2/hx5s5Ujwp+Y5gCu3SYHHFCkgt94G4bx8OHQPommgs1Cd9AM+FOTpmRfIHR9sHWNQ
5yGf2yeHuQHrw1udiMWsFnhsJ085oJSh7m6sBas6j+VTPrjdwTRnphKNru7UoCB20yMwsyHBexDe
wZQvdpHmPNS7ICofHMyL1xsvf1Wq19dprUvj+ph8OqQY0vbUYz8oD6MU9TJcy5aeQF8yYzhPcvXl
JAV4xgnMCo9d70Or38pbAqudVtn80Dq4xl+5hYiSrFsmXIP3kOq+2sKlCLlgXaykZ+LgUEPiBd8w
Jvpb1AN3R8ZkL9dYCrnt8TI9QSiXNfKU/sgn/eLFRnZQ5/EmMUsEyrzuJIOMxqjdwtktUc/dhUVw
/QIY7S9I+dlZTih3XrYY6duFDWNHw6958B4xi3OvmGU/sV98PM8OuTwR62Cgaqpz5rj19+ntqO36
CeL9ehXLzGEkTZbPTOZm1s63oAsJqQRewF/gkg1m4h7yo9KF3BqUEwNdlFGz9lcdM5lsgdetjpPr
nCeAOeRzj9Aj0SiO7G2GY9h1dnVdRUVaUJBz07XrIAyX+r42EuMg55ff5dvReG71h9nI24NqGk9y
V9dbK1t51/2MjSnajEWB0j8U8r8XaOvAoci3X+rXiR3L0xJHGpYPYPz3WmbnsPPbfLhDkN08AU2r
LsLaGaKuuvAs/CnDLLveX7kT6xiz3hg+0L9T6Jnm5NU7C4I0shiOgcNJwUvgMoLvUAjcl1wyuTPy
WAcqsUcLeLBf4Bvyz2AuHdYRfb2T1wd6Ge/Xi7DulS3p8v8/FXO1EfbS3TrUy4+R6nUuvtZl69o4
R9h+MKFFmEEmukpnn1Q8FqWL/NnrlEs2cdjkVbtuktf+G1Z//VDK7/wwy7geW+buFljALQlB7DH4
0Mv8leQIoWt5TeYCOZhtMJnf0Fohnhz2yalowlDdS/frpr98QSPAIF2QXudx8qTKjG4t1rZpzkg5
aChFasDElkmY/DtrcUVJSv3DXPb668t5hIlzNxbouvVsN8DTDzZZqnmLXm9BEuqHKz/ErC+6q6tn
mZbJpE62pLieepkWSpVEEJrXAQSQtbN0WauytRbrbVzb1r/x6dgof+sQ6mAMY8yUgbMDCJCfpC5v
Hlc8YRm/7L/++LnUik2kDOqHaaTcwuuTN38PINqf5XGNUNIFNL3cg7DrkNyQJ+XfN+Xo61AFKKc5
uWW6+0wFCWCKrEu4T5wQIXjI3nXHugaUHVKs/aQ6+D8Hrc7P11+/PMlXssf6zlznM9eHWVo9Pe/I
n/zz3snWtZdsfq7LQdezfuj1+Q98PkrRSGy09qs2IzUr48o6e5Bj/61t7SJ7r/Ns2VwLuR9rVbbk
uP8864fljPSWjp/+1L+1fTrrp78ULAM+RnN1F8LoW15xPJzJVVTzda0qL7wUhFIgZ0IjYvG+hNnW
Ym2bMzxBod/Rp2oNNq+dZLiVk69dP+yRTd8MQAiRgr8+0fKyyHuyvizrS/Wfbeth8t5Jv39r+7+e
yp/zhdxfxKD9xp2LQxvT2mUuLB+utbiuZNf6h1jFv3X/1HZdTyynvf4FOc+nPte/MCTeraYMf9TO
C7cyNMgaVLbWb7SMIWtVttYJ2dr5U9unqvTzewQD+p9ajSRCUtgQ+Xg5yb0zvZVH+LoprVKfCWWz
rM6q7KB7xcs6vAOmgja+1pV5oZFLXUZ+5kIBESUrs9xr6MgPrHbeyvBA9B9J1gZl4L/patdBw1aJ
IcjoUpQzJEzE33b/Ntyuj4Iji/61z/oYrG2fHhepyt4xaFJCFi5Mr0GdzV3n6Om8lfVvAsCAcFEy
vgbtEB2ub7xclLW4DqtrXS7Xf1Zlx/rqSjUgkPL38C31T2eQtjlLwE5oCa/ROthfJ9bX/XJ/1iMb
vEpYvGVni8CIsURIPqwc125yrBQyMVirsvWpnwyia9uHf1z2fDpk8CplPxt3oAIfa6gUuAZIDyLl
hgaSY/lwlTjitS8ydPlZkmUnuTJl0ufZaVadTZM51kle9vWOXt/9D8HMD1OFtatsye2Nip6I3rXT
NciVO4ieGHGETIqOVvYweyXpGNRctOleXtFrnFKegHHW4+YveZH/jmrVarDHOpvUSUNyMM+zc4JE
MCxxSGtS1A3Zys1a961AQf8stDblojvszBYGZAzIa+TD0rXgaOr+jXC2LRIAkYp2jVxVuS91BpVJ
r4rXMoZnInxyfbnBc4voTnuNZ366/HJRP9yi69L1etVlzSKb19c8Ijk5e+a0l6ssf3Yt5AesVbmw
n9quqzrZ85nMufaU3eu/pIehvrWx1ttgY4hVXJD7710Rj0cDIcC9DmOWKtQzBEiLMz6T7LV0cmeG
g0zPstfzgHnqSYJ3Ux28RFp21JZzqEmd3ZVB3W6k19xl40mZS3On9hkgvWEoNk3Eqy6Fl7nm1vYA
eGpgim7TxD2oUWjleySDMFxmZb8nKglqeHLOjR40D3CyyDUjGgvxPHNwL4rV29QfXxdE+3OADOwz
/Jt6h2rciCoHVWnLEDzKEtIT9YgKRGxX6XPsOSgLmt3dFKOF4ABbOOjk9o+e5c+PadX8hO946k2t
fB9zE1et1P+Wl0zJa3zgL36gghTPmtfem63vHtF6Mrt+QMJBa1HHGYZN0NT1l3oG08uSvHzT1dTe
oqgDvCpCtkstFlsAk1DynFsV+k2ququQCEYZqgTHjRFjdT8uewglYSYw4CgQJtqxKezyfp6S6l62
pMiKwkH3LM8RFiYIbxVxsCsr5If8afhqkjw7tuoi5ZeplYEdCUocuyUAvHF9Vm5xEaN6rUL4NHyM
RFUUDHdtVoAJ8tqB9XBTuBeQGqTXPILtLapfUz9Fj8NSQHSJHn01+YaspnKWpjLDpBvdRVS5CoTP
DItsjRM8NqhhP6pkQh9TRdO20zgGrCDYEdse0KrU5lrmWIriIbuZhqG715LOe5iXos6A7dk8W7Cr
6bHuCPUs3WqlgyvaQHbGnDCbG0cdXRj/95RE8/21BpoD5V+HZ249voos7wGVmWhbhe0G3VNj72iW
uZumJkfjDTB9YWjmxXaAOgNr1Xa6rSftBit4ZDBwAC+9sLytoNrdNkuxVnk+j0lBDHVA2siGm1bq
l3w2U2OrmYZ2kaKYgv9tLPpK2U4eLHcvTAk2I2rw2vsARl177L8mQ/6XQSodXDh0f94tEz4zyETQ
CkWFSkw//ybd+SXME/3r1CSgFRDEeQ3GDNg1OlgPs0Yu2ZoS66Zy8/6i93F7StO4uOcWaFD+W/W5
GRUeriw171Sjf61RDbpzo+RhsKsG6qtSP8c9iSMHsce9VGUHqdA35NfzfT1ueow7NtPSPdZSTPli
sFzLcWSwaXIUaLeMGbsPB1v5NyedzRs5Vd2Y2r3jhSfIYTh1ZsiiHfjgVLv1F7RB8icM5+R63tqY
24ema/e5iqzN1sdiuQ+yF4wKZ4L2RcNa2TZvIFo0z3DP+3tCx2epYbTbPmNaBxkqGxFrWnpIm2OU
nw9K3FfVRY8L10CA2tB+iFgsmwoMulv00/rbeiCsXKaoncgOByWLMzKYCWg2LoVuKu0RsU1tK1W5
PFmqLp8qB0zYcn3scQToUi0Tvfhoj3+u/06a5P7RLmo4Z8v1Q3UaRF42efjT88yMg4lyimxKUQUz
DPe1Lk/b2CIh+aFRdsueDnLHbngAOAMCLxg24LqwVCgrBiW9/quug/DU20OAxntYfSvLg+yPh7A+
pDqqTdWsOASsFRe3cOKB5yaIgttuKYYE3RPX8I8fdvR9ip3Me+Db8R4KQ3xTjhkehkshW9JmssrG
ssFGUS3Woga/wf/oKIdce69HdyPmgP+XQ1J3AF+hasfPp2m7ApHbp/G+VIkGbj/9Ouktf2QqSr25
TduFR0Ha0bRaGLAoUt5FS5EjMHEn1cn3USyM/AHyuhoTXF92lyrK5Zu1k2zhoHfDh68jj8zBsUtU
JSwrD0+MSVEuzrsFFB9lKdn76VCpyh9uUR09OQiBXw+Vv/bhiEw3910JQOPzjuVXTWUM2fFpLuy/
UuxJQS7NbnrTTlV6444RgBMN5c0uI8+okq3YJ0WovahlONy6ev0jDzX1ZbAL9UUP6/uOAfae3DRM
F0QH+fr1BvpfTt3qNzbQknc341Qkc8q7FDWD96hSvsBHDh5kp1kGd34R24+yD6TwPoVQ95wvPcf6
PRk081Xzo+JNS87ShW9O9qI2DfTL+7BOp9s+0NK7cSkQ99OHjZnUbNrNvGHMBo23VKUPRFMSOb77
W00G3EtdYpcwl9L3zKvR0daMditVo2+Gk4Fr6q40LRTxN7bV9c/YWCFdZI36PoJQ+d702CKo8PWO
C7/yHShYubMz3zyNWGY+lvb4CoSm+2qV32e3cb9YittesjJCOsnWu6/NDJBCdaz8EREdtHTD/k/g
2O1XIFv6bo5xEbcb/1UDfIaGbTuA92QrDtv9jDUsfOH/bYIW+ffOT2265YCKzebbcvDqPX5tJQpz
TvGaKZZ9adJuQnO7L151GNPPWL9vZKcCjO0VBMYXmLzqnTTZfkN+wR3Ko1RH1CTOmjclW6nWsWs+
zmTppCZn7Ab1TkXrTYcRfRNMM7iEwgqNmxqtGGjRtY8Km53fEXSPux1YPGQ9kZbdV/7gXGRP3/re
3tQGi+cOt5PZZ+RBMCZ679Wq38LxiS5SdSLVBqYQ9TdStTEiwgdS92+lOivTd5dv/r3Upj57ZLzO
H40YfI8/BqcwGpSnNGvVu8iHRhz62FUNefUI0GeP7ET/VHrtWxK36g1gheFJ11telRhV+Spxb6WD
tKOLeCiVOruXJilMVI4iGwJD3ekYrha4x2Z28CTdY+hoj7n51DTFwe3cCsPCeo+MeXljT05xE3WQ
5Rax4PJGUSmarnKRmVWnXez1iI7bUfMQag5W4JP1ikJY+lW1Km+PbmZ5kiocHSD1evFemiOSlEYP
lmDppvWTv0HTD1RNPuKurLYAxav0Kyjq/2HsvJYbZ7Jm+0SIgCm4WxJ0opHY8rpBqKUWvEfBPf2/
AH0z6pmYE3FuEIShEUSAVXtnrsx22PHtrU7v49UyjWPuKOa9CDP7XCYmAov5sHZU/4yoJQ/8tGln
hnUaaUQ8cubFpKX+mgpeg373X9t+DlkemUr7p+p0bfe/nq+3CGCkFd/Ww9RcBqVCLl04oO9QdQl+
if7kqv8oht56auwBPlCuF6csNCzIxlWKIq6fnrvKuS6HDkZ6qiPDfambXPWcOjbPaekSwFLX0FLg
wj5iR/pQgF9t4mLtIBs6qSUXlTPE71JDIGYaTnPrChncKJad7KI0VO+hqtSr5eXt6UUt3eZD0jdC
RiRiOIyjsadmW0LdLc2ra8Ec53K3AVtq+SrJ6gIyLoyqU8k99WSVodf5enxTAyf/Z8f3Mcvu8mcr
PhLEz2D8PXUK1Nhb9ofoHk/Lq8W2w0arwk5Y2eLwvbrs1l0tGbZc2tH3kYGmX02RmDvV6vFu/7yE
aYujhbz8xg5NZZNqhU4sVW/vTfS+B7JumpNmCHtrJdl4N5Lj4nWt2jxyNapIfxz7jbHzFTaP8tW4
D06fMCQdCnN7vbfaQnzgSQQWKbjP8+3jos0SG5NKMG3qqqovsd7We2FU/U3ktCbpvn5JLIG04WMh
VuXGhzNTL8Fi+Z3/GgfDYxIJ5Y+C0vL7jbJcAxVXmJ9j2r+HimK/aFaTQTvWpvvQgg3OECW4xULt
7LIZKq4qfnrs0tjcUQ5Ibx2sQGicG5P6GTcyy5/CV27Ab5gPlU89IAcZdRIjbAbhSeCIPxlkZF12
DwHRHE37q5NoluEUNw9uy5xQdpV2i25DIs8hYQnfle1RXPP9va4bZFAN9ow0UFPS4jSZHZdHtl3T
AgSBcJYJWBfya35pdu8+5Kn7oo2xchad63IOwPfWYVrfLKvSgDyX27E86HEHmEpjXHaQJVK3onHc
xwBD+qrqQ/XcVaX/GNXTq24G+mVZm2YFuK2bt8uhrmYfI83075a1sAt2bVqmv0Sh+4/+RC+xMJv7
0rDtR383+Jn9GvNTuWsHtd3ZbR+8Ffqu7mvrrUSRRWROVe/7oC9eiLlbd2bk/GIeeSLkobjUvgI8
P8C8IbtQW31vm3dEBR1nknVnJ8uwA3Y0chEBXjMi488Sd2gCUwvtQD7+HNAYteFVljS3PZGCFzkv
+GKMXkM2sresLjto2BaXZiJti8jqI2In3jmQFeoGAkdX1O6KizEvLFC8R0cxzrldTb+oArzIMhrf
xmgWerT4OeBAgdxL9Zd46se3oY7M9TBvj+bt/3m8A3Lp53jf8Xkd5GnrJnAAvv3r9X+2/79e/z+P
X95Xr3qc267YiNyM1z0T9mvZj/VVt4W+s+Zt4DLq67IjZ/L7vW05BFBkcy3nbf/1XH45wVkp7i7W
+U1cFubstnSrRt3yzcj+2aYSH+3mYvtz2LJziF13Vdf4DYLyVslaE8Mknq9Bq/tgY3Otex0cGy8b
tOJ2WQyC/1fRPekrrak2epiop6DCiMdNalmB0K6e2nmxrFqGgun+ez2rvI7pGqzHf+1dtv+sLs9Y
tsG2O+YRgrafTd+v9LOectObBue25HS9d8R/QCRzXxP8THypyvzg+nhJ9cH+NVqd+24AoKNa6Pa3
puMQOJrAWylSNaL7ipsY4/GhKZWtobvTM0SGfid51QV4+oQt67C8R5gh5+uq1jyThO1efKnR6Jpf
m/CKW52z9ohuxCR1wDC2etMON3odwuyeA3eWRJ3vcB0zLDDnMvladiyLDlb3xkFkhRO9sw8iFSVw
nda/ZnaiXAFES0/fu8SIJdME08WAHQOE3BYrhiD4YuKh3ilV1u2Y/IHFN74q0b6BGOmfo5gk+ES2
3W3UdNpejdvs4A+puISBTiaGUk5PaZh+ITrMvnhySBz8jSIEdCyif6/kyeyMQQaXqmiaazEvDJXh
YViAS5wPMPTZitQg2TDb8qKl+OJBJqub3i3kZTl+OYyApw2hkSMBaMBpkjmTHck8WbJdcg2AdZCr
1qR3QIcIiDAJRjOkOmzJQasvZiCTXYW15pxkmCqMQUwn20FZjDveOtpZHx0KUMZHV0TmgbJHceOO
U3+TVcNwUNSoPGZGQbCP30WnpPFBPPW2c0rKkazXmiJJJBN/G7etSgKDWm8dtxgwugJdBgDV3dGf
KDdpbMurD+0JbjDaQe44qIGqrrufJFE/hDsPD5EJHlmKVSdDilJBoT429KDX4aAaT4PjwPKGe/pM
9ky3qqJxOPvkUIGgzlOvGsMIEhb8OH6bMHz46fQ7aZyNTx7ZC93rBq5NNHvtp+geLelXZKnTbyUx
flP4xV5uBhTKA0ffZi0/zn4vdt38Ck5Mfgc6sJKIh4EJlTUC6URi8rtAl6hL8e6iNWAKmPVH2KjD
XU2Q+kzjn4Cu1WfXHCUoZK4AZkblPms0QDLA+4ZLDK2FQfmwz4USPfiKa19sDTftEgQfig7Lnen3
+y7txxdhMXfStODBKbhStDEvwAaow0uEAHATlH23X56lx8mhNnrtJre13qOWWNzgCIqZqs7KYNMl
kMNvV9+bxAgQcTlkefTXRmves2z87z0/hw/ZwifkDX5eZ9lWVQ4+NBp464zEwItZtkQ5top8kgRY
3gy+moGv4JRk8LapW/Y4PeZViHbuZmwLci7nVV2MmJaEWRyWVT+ttRXuxHhFyAMmOctmUjAv9Dwk
76kUY3kc3KQiwYJHy+LnmOXRso2kcY5udCRKfY4a6//jeRPAqBKD+n+89rL611vb5AgcGAmt/tr2
85Tl/YeonG6y9KUZw/CBe66/KmLbPOg+3oouN+5V1/Z3Rh8q6ynn32y7RXxnVcV+WVueJAz3vpWZ
ezZNZQ+6aLq4ssFS2ObtczfY1cro7eC9DZQHDEXup9C0be5wO4ADvg60XI84ACivzOIvihm30EHi
31VUx/zsNO3LHHe/TkxZnqlzH1Ug7meMAtU516pwC850WiVCrc4/O5a9DLD+OU4QyVO09lqVT0hk
SG6eX2F5ynLgz2pnDfbK7mt6lv9+k/96aWVI8Avp/lOKRhVg5vwmPy+wrKa9uqf5Fd94Tq/YJzkE
BBARHUrii9KFWEh0+05AcrxLrfnuqxUoDETofG/D6UukUursbUoFZ1sluCRWQf1/r87bSOruz9G8
WLYhwdQ25KLRBZn3/uxYjlu2VbWabUVPKsCy2lpGvonAwngyHinvV/XvCOOCW6j1qxaM2N+6cnyy
Sybt9dj49/mUdx5Sse6qyxgapj1kt44BVCUG4nYeza7fF6hqIThGaPaJrTqYqQsTZL6L97YaXfJU
rbYZc907FdYuFQOq16lZKxTWi+yRTxeuqXk7z4kFAcWchHgjU/TFb1LrozT9G5VCZgAJB19TUicM
pR+LsrXA91FkoKEhv4bRPfl5XnwYTfyuCKrU3C0R0KMaMs2ONCwBasEE6ZlNWf/o130D05wJxLJ3
sMPyGGZYAZe9ORGeJ7+bmtWyN07DjMxLmHLL3rG10kutiLdkfiU6HvltWlf3y75YONScAC0xJo9u
y1ZVLjFJQjwOzCm6XR4tCzULXiddrQ4/m5ZHpKGGXkyOz/ezfvaqdmbvYhpRq2Wb3YTgJp0G3ylw
0PXPcT/vo/bZuRGFdeNPOsdOMalUOJHuh8QtaRH5NE+0VDu6jtSOKj4qPOuRtksnUDHLjmUxOFCD
1sp8TK0oY7X9eY7mKx/lVEK2+/fL/HWIacd4yJYX/3m1jpiOdWePpff9ustuP415i7+OnCxFWROH
JTzDcjGCzS+v9DUWQRysfz1x2fH9lssHDDPV37pCPH1vM5ZP8PPmo5vwFfRtqR6asPX+59/0c/Q/
r6t9ZgHchu/PMJ+F5dFfH3b+cN+fadnz/aayzG5jwK5YxXdm66jHYj5sOcAXNWWe5eGyZ1mMy+lf
HgpHgm7of7t0hM6K7LeMNohTG5pzk0TVuibAIoiwmgVN/m4WzQhDD01jpx6s0J92tiv/IMsdvRSw
ohp9dHpCdKSwyKNw4YO5vTyEaftZZ767Zcx0dECYRpUeeZo1zihb98NSiMiO5UqpuZEDmhXg8B2X
GmNDupVTJ0/MM/eY8B5F07mrjssOrsf4UPsV4mL5qAUDL4bNDyJ2cunU5mTH+C8rVE8UdDYp1a1C
6O9h0Z8Uup5jQSTiCIKhnBt+hULTIcHvu8dHzDTVTY6Rol3rNlHu1Jgpb0me0V3lHwVjEeLl5k39
0GGTSpPz9zaNEJfVVPTZ4edZAZU8L6tBLpGbqtwtO/CgvbcTjquq7bByTvdNdd+kor/rGQi1dg0L
PWdK3k9IRoCXxXyQ4FEpCVkhIYfYg0rakB3aYTVgNRUuekMzvXTaQALYvBhT/1r3+Piz4mgHvYnq
n0VBtXiNx2zY6gWssWVbDoFhN5GyRsH0X9vkxEACpKm+q0jRKxzTv83mBTgKt7Sru9YC15S2cHEG
xjB307yIUqPcO6M9rpZV7iDGXQyNAsNQ873pZ3tjiefIbI2bZZOjVDpcsmEiLrQpNsu2ZWHovk6b
CGbjcshfOyDmGWPz/cbLZlMv6O+ORX5Y3njZ5of9ynJbw2vHmo71/CGXnVGi5kfTAkA4bzIpq19s
W/H6IIyvRbkpMATftZoWXemZfw1R5R96zTgDIk9PA2FVd8vCmWD9g7Uytz/b0rHLCXGDzJ+oSqxg
afQNMq/lTWIm5h3FfvP7uTKyNlPhk34Utg0pWg6TNj8lY2gyS2f3vU5CUrWti1Ss0fmyPyxN/TgP
nuPGuZ1cRgfdVNErqqS4c91EuTWjYzCvGFH8z2Iw61dJ1fJmFOk8LcTvQ/ofwoyf44YEylE6cetd
XshWC4vsiuiOwDt5KYvR+/5GTWUUoDVuV1CRm9uizoKroEh21ePivvSD4bgctiwYkukrYoHK/bK6
HKtBWffMCuX48qxlG46KFEtCcmYON6xdNXDv0txw7+ByTzeGId8Cv4YSMm/X7awjSSpe+bGD8385
DALmgc59eF6OYOR3p0aacYwmvn/FGLV7JXCtO8yi9h0JYtVGCx2yDIbJvlt2aC1wT7WkObOsLjsA
pohLlTJgJHlDgRwbtrSSDWPdRdx/k848/RwbUjslzKyxd6lexVtnRDEBzjK8lrghPOJZko1hQ0Zb
223lbw3XgBwOv+UK6jm6irbBG2ok1A8G6qGOkRIqNGeZLAvGLhNpWaR56tPAaKMMiMNTCAvxZ1Kf
D3j4n0fzKny957wly49sDRf93Ryt4hMOfbM8Iq45o399084uITlLGJdHy6JfhJLzgkktwsllI+ha
uXN1Ot5DDPClGB/Cb+HVrPNWGXbXL6o+UWZpmcXOxoefBWNkrA7Lera4HjqRPYvZeCRnJ009fwSy
iXAeWYv/yKwAu0GDpCgAd/dmWehVO0wEHNUzf+PfD/XU/YgSHQZGk4N9XHZ33YRDdHkYg50B+Z/E
tDkA59O0g7L3fcackQiSBM5I7Fi0EJez+L0b2MtxrsrsYJ8Qd4DDDPuC2CijoWCxk39GKT59aBFp
Ue0G4r88U7sPyHW8KWT3YnNajxFxYNtWE2/hKNzNMKtqE16mcI/ccbLN8vf+nO3l0fIfoIcVbkTA
uVJISTuqUvfqJBD7lqC2G8soyoPFJCGp4nqlqHLXC+sx5a82zQGHPqYOlf8wXwGtZkzuAKSfFNOL
a0zMsyktnxXX9vzPWh5lQBs2FVgQfnc77aaBbBFUFo0uo4TEl6TD6a8Tg0WZ82a5DQhFW1srSuZT
76fgVoXmh8hCZWOYp6Kvh5smtPrvhSGi4cbX5zOXjW+Zplc3WH6rGzevgI4vD3PH7bTN8nCJXl0e
LYvE9ivUTi40jFk7X8xxLKVRYdBh0PE/v1ila+eHKAMEMHtE5z9zWSx/8M+qzAzIMhq5mf7sYZpm
jeJyOorFc7o8bCcKXnlmj97Pf2b5nv6sLo9crSfeCgMvN+8CTiALY5b9/SxMKcKdFOYxmbX3y/dg
WUTzak+LYztFzWnZVPom4Q6Bw2hkiTXolkQDS+n4/3ZF8SvVmpr0USPHAza7xr4f2lLvDwmQL0zy
nNOZD1EJYgyWxbIaR1CItUj5qhlS9keCIdvV1NgdqShKPBxtp/AMYrraYhhXQUa0bkg+tac6FbMY
XfV31H4+3XR40MoZrMt4hNzYgsA5rPQjrfONnnX4RpNzVlThCkYZjdKpDE8WWphz4Ms1/fZm1Y/Z
JdP4icjdyvRcKKtHtWrX3DJKWuhUFstKHsANzFPbSb3ivtf3U0+CkOWQSWs/t3WbbwVNGFTssiOL
pQm2UUsQpchXSpfRH0Em6PGDy00jvhW6Zq1HbVQ2vtISC9PpW9j/4OmmR0Okh7wsqd8RSRQ14rXq
KzILx3QLfinamBj9ilaewqBWV/w44kwOi8JrMGSE8gT4FT1JTEtXUWm9BjFFFbxUa6Bs0bav5ozo
1kCFS4mC5vR6KvWefGOn8UoQFY1DrbEbvhqbE+N0LlEpPH/q3FMwJvE6ImDLz2MVrikRpZFGubpT
Ad8aMXR8QjOr7iv2cWSrKKnWw2Q6Ox/WjVK2+1YPOQlw6CJhcaZFiFe86QW6mP7JdebSJUGQjMea
T5uf7vneommwY2zrkCc7QxkxAivo/WWv7BhRTGv6j28MnsONM+LfLxUrgU2ETMeZGHsKvDkOeDTk
m/zhQe6O+8S5DiCQ9nQ81RNiWtIzHBIY1Jx/dIlLF8+8DAAGO4GjkrUlBcwpXE+h8tX6ZMvUw3n+
Bumx1Z7TcPpjsnOdN/xQVkyyFdu/FLr8qDLoSDqX6FrrO8Kaxp5+Y2iTmKPGwqMgeiqShgRcC58Y
Dm4vpZxgCEzhU6Kma6udkSKwlleD3j77/F54UF5X5DKTD5rRwnF4L6tyI5gQU7dGlTNC9DLPslK2
WdD41xHi+lQ5v8uUVL1ADd7HTtm2DhPBXuu8eQDYWUZ4RCu3Nd3wU4HDuioGsom1YXpxKwoWFCA1
5Y9NRCJcIyM6GBqVPDdWrxAXnLUxpp4fdg+j5mwJwkU+EiLFUoRKt5UZkpJ8JJUmt1M1SG8M03Kr
OE+hkucrM878TZ3m1Ge6fGtaSnGaQl6wb6kMRpp2GwxxC5pyPEj1nZl/uHZHu9vI+r5JiGqtyeui
nr+x3PJVazvwLACSHIPQ47Z7QpFrADuKwzUpntmK0aC2nuCvrlwCU1ftOGSr2A73plDUVQeyy4rF
EyCxSiCSBPOVMj6qVC+PSV9xIIaqmtxrRmCyb3wO3O7dD6oaqFPxGU8vk54AX0vDD8S5mdfoj0Qo
PnboJem6QEvtjy7I1Lm30Q7S8ai1DaO0KZkhArZ8/YvyDQgT6zXuzUsx0LRP3ZPQOSzT+rOhMvrn
nh5vOlKH27I5+ZMkQDYfd8TzWqTL5uF+/E1yNvXqhySXb5okUF5txzsRM/KX04zrLSgEEo1Oo09w
h86BTEo0w4ANA74T67qQAMHi946TtKpLQoEVQzmUA4OsUGjVut1x7lUvtSn4EylwNMptnZn+lWzD
dkNrJ14Plf1oDZln5JIbgQKGNk1fyLhPPc2l4d3UbbRqmuwZvSgmx5Y59JBE5CWh3rRqgoTnnFiU
0cOmUdInYP5X0GnOqnnuLAh0VZTgu+8PTqR/FkrymUX6R1MZhAXWkPlV5lBUuHd5L8etk9EsiDS0
7E6KjigcgxeNKuiQAfvrx+JejatLNReq8nFuxP4xGpvohZ4PHCKVbTqxgntXbwbFmu3O5W0Xxquo
sKiWzELdKhgOhcaPQoZGyALeB+uFu6YVrGPtUGfRrY0QY1WmxSVLiq/MsA9VZb03EROvQdyFTpp5
Qk33CFWoB/kteS29j6/e6W9a0swCUNVehQJ9I40YIk/fJZ6lkEavK+24Usx88HxD+XAgG4V+hxA9
MjaCUCm9ta3dONQPxLzRhs7EjirAzpyoZIb5Yz6oW0Gq99YJLfTDaFYik6+ZUry4ahHfdOsgdGaG
2K/OCKGNp0/j1KYe/JmHsJ4+isF61ovx2llrPbOqrRUM5wk0Z2JBnmvIn9Qs61yAsXaKBs5godNR
E80h8X1k2taujxTPici6fx2j8s0N0gerlKfBQtOo9k9hm+4bNDjJwHcibpstSDbQNN0pBByIoA0w
Wp2aXlIyA1dqz6i5PqHKm+m+aoqeIu4IMw4+NNAAsisC821shzeyqbOVnSqPjQPIpo301yZLPnpw
ekY1vOIv+4NsF12ssZu66CBF9jBiI1+navGrlMDLIzhMXYKimvNxLwgR2xW0AdD8GdSOmmlHAxKY
WnMIpLySaUSGoEN9vG/tP41oQFPwC0vGNlHvuQD5C0B5pYieyEs1B9uUnvQ2vyageVba1Jsb4bq7
wXIPr1kDoA/a0KEYzBbefoJYfkQeEZKjSRr7kVCM4oJvGAmfDTZd54osfSo7VIVb80PN2lOi9i+S
D8XU7zlChAHpM31ya+XIne8ecVm5ktLm1AcXjWT6wtR3bdzvh8LfNvumz7cNp4WbBDN/eofDit5e
xPi/BwVsl5eIKtW+JU9NbQgWG9xTUsD6lEZCPyXf9hFXb+/4f9KUCOUEfVo+1M+WbE+6295JJ12T
53At2+DNzJg3YiEjuqFPX2089fBJi25Na4aUB0H058R3g44A2PicYUOt9Yxoho1jqAiM5U4wzzi4
zJaL7EL0aM04IFKpVXG5yGerpag8pc6wgsNzm8ZDs6psiICqQHBkZMFDYaV/ynaoV1mb9l7lShIj
MR3WoXroVPeXbTCIHEPI2XnQHY2GUXYp/TfZct1NUt9awLztpjsbVO8gpyQeiDtLSemGVj4oUbRT
IHefYRAidAoooRnUDuvO4CTbnEYiTyZu6FrmSd12Mfw7zqqL+8zL7psMRlSXKOpWN2A2NHX0iwD4
1odtzw8cI8mr+6kOUp40QGTMxsy947cPihjBbrryTbSQxkclQvci3+rG3QYdSNEmIqPYTVwvpURQ
0+BIEcZ7uapw8TAIq0S8rgIqAlJVMyrWyT6bOudAyOSzHQHv4RdcduWn1jI2HnsuzwK+ThydhFKQ
MNfDUIz5ulTRL43bj4c7CVUT+T1TVJ2CqPgiZDRcCU3SVjIe/cYhqCT/rUGuc6Yal4RGIpgfOeRz
5mcZVEeLwWLQ5pfOpWlIvgioqzMGoifG2k8OTYu1GcxZEfrwMZrMABKnGy6Oy0+NNXqJI+eEQX7N
LQKk4gaOavWc6BVXR7+26km9NbtsYDCeJivhMAazUnQbQfTVUc9uj2YxE7LMAd7b0D+aRb/RdHNg
YEVoRmTDdrDkndIP5SFSkjsjYEBOJm2um/nOoDJVVVPPgDbsdpi0jcbKPApCj1YY/IZvBTs1QbMX
ahVXAF8a5Yui33tUJAffMgaSgVu6lZesBGMG4l6sUtS2+8kMaq+BiOn28TqezHMtXbSp8o+p3BC1
fIoIZs0pQgN8RHuXlBusjHdxJ8RWzatXIAs3Mp8gPhczovmtEgRXD66GWb8IH0thMxJCA+VQJFhV
asC4s4jATCJBz50doiWTaEi7X8cW5h5rxBVivscSBGTXj2S2W/pWGOODrlqnKuYKDDnDiSBUgq7k
H9P2Oy9tIQ5nm1CzdpE1vE3DDcqZxxRF6opckGqTaZwnosQvODGQjUzM1y28Su04l+DNZwUy36xt
W0MPedGbo6JtLQKPVq6p3ItCbDsAt/NNqljBQcUKNSKg3s10OdI/Em5sinEEHfjahcZv3VLGra93
wJKxkEI0ZHqapuDtGBGaLt/+QsE7wMCE2MQQ/wpj/DYKYSQlxpdhtfnKGij3m1CTuG9SQjTBC+rq
NXJUHaqc7SWknK4Ul2+JbervFFz+kKFcHruErrVO434kqijRtV8A+zIPqQwGSkPz1KQw5ydsImrE
nq7T2HeSnTDh0mrDsLe1zmEcEJdrUHMN9JT2JdYqcNTtUYn4thW1WDVp+RinOXYk6wYwpjcVjJ/7
1iXVlyLFykrDXU/iONTO6WIhYS/F56i5H2U2xR5CtpKvqbzaef9qN/0HJNH9NI5rS9feiiEyoSX3
IHoxX/hDbcIn6fM1fRC1FPddYl9l42DLiLNz50gaKJVKI9t9jc2WRPvMePDbX1KooLphiJIgRuKO
avveEObn1BQnoVlcukFLnhN9jFq1b0tmHV2R914YqXcEjjzqHamYrsy3QTj+Cn2zQwtoX2moEOAS
+zCbpxfH/eVYCiIRfWbxZe2wbtuYATYDTPB1gRfrhTdCsSXmfNXVkn5DuFPK/Jynj2DzXJqd/p7v
5LouQ2MzxBozsU7jUD3KN4puGWvnpgkAdlL0Q7tANrgr0Zzk9qav1BclTWm1SH3nDzD3Bp8wvBQM
WmXLddC1H2GF9N40DowvmjxlgNHbK5NRJbOv/lZNDoykTajDKSlVkbvWis7ibchDSF1l7aPNzStD
WztO/Dna4UtIn3IcZbZWOtiAsauPB3t8LkSUbnx9lwoa0jk+VDyowcYiB6YQ8iXJg7lCzczfj/mv
uVa95geBXkmtUWklr07ZxZhIRyt5HAZ+vU1Svbdlz5Cjs1rahA3t4ZCQaNd2YSh/lj4ZGUlYXtog
3BoEiWzdcTiWif47VTDshjHk95k3VLUfKJIeaYgXWwWNyqriit+4is3c0OVS6vvmko9bFwrwOFJu
R89VeX4SQGcrsAVWOBFSulpxg/cv9amFRNFn4acn1VaAmsclyUK+SespavYhgI0VoiV7VRf6Z2+A
nUofNcvOd0GhvdmasrengfqJi5rHKD+LAtQpvO5PeDPvjKj7baWHlwnkMGTfJFmTBguFYLqtQyJc
7wZ+TbkUMRzm70hikH53X+RbXnyXiOWIe5RG0HnW2U+uNhzHGhgJnDmy5I36tqvFe84/CyTKNUpc
fafMkcthOZ5SU4X6HuVyG0XM01TG/mXZP3GNIgNBVD/fDq1NHYw7nkcXXAaAb8MDsUKPiaYrHglY
uyeMpP6qr3zUQ5/u8Fw5xjO17Qc7k4w2EaaaE4ozoquxThzTxGWayi3KNxjwcm0isqXWW9XIa15V
S3+rNLRUGZoJCra/Ck7eKu+Nq5ImlAyF8dLRt9SCvvNI/5l5Km5wCk3xEEzWXksZoIuAUD7uTowA
IO0xh3V02K2VNBAaQxKmYHXnhsG1/MON16fz0+OsHMLumgpmalaNnybuiUUR6ktYE9Qw6gV5UP0D
ANJ0i4brLra7E20FjH5KehFp0HpMAk/9TG4djXvtPcidd1s2T43KFzMxn8i+uNet3BMBOYVEAEMB
J0h2vGlqrhZsXSjE942hvsjW/K3YHXVllG6NQXZdrFKMifn9t6fIwDHRHSp5SSo44NwAkMHN8Gbt
1Z8nr44SnCZIhSC1T4luTRTumo+yGraVrTylRBKv7NDo133BwFs1UTP4fFsYxci8cLGKC3VlivSm
8NvfucBCEcoJKCXyp1re26k4GpnVrHVFMqbKkd+rAKqHWFE8MefzSlfbYAUnij4uPsIs3AOuuKmj
cKsm5mfo1NSparqAJKkSpRjt9LG8JBaBonWVHsqOyFSplhtU4e+J1iAX1UnoNqNNnNB4jlv0b34O
ONjc8BGOMry1oxyRcH/KFQ2+k6WFK0yPfm/88lssFL7/NeXKg06U0GAV4YOSvMFMzM1JXyuBihqr
1y8j7DHPaLUPW7YH3Y3ui57OOg7Az9afT3aYvo1a95zk+KpJW4B+VfA3R/1lTPpzESPP84N3hhDv
BKuGK7votmY5vsly9uWp/JArmYsicCpgj+uo7Ribz5XKYUcXL/SMkdKsGukEwOtUE8I31ySRImny
U5YSp1SYvzKnF3TQldcp6E9qBULazc86t3BhO7u2KJx11gO5y9tN1EcvUVqL9Vdllh+mkf72yxKt
pV5cM2iNrZ1xc7Fq0pbMFjzeccr7jU9+PConvNpaecRndK8rHeJ0nL+4LPZjD5YwJBs0jlWKejLv
+DaiOZ+E4an0VGFwBXhB8n6trttpiElKjJLtFNhHHJTvlqje0mm67eB80Vazzlwhz1YCrU2RnpsX
aDCdYKfX8druJYJjhbSoeLpgXrqBWjvtKtPYmOAN+P3RyKNM147O1dVNarcn0wGKPjLwwZFA1vmj
SsP9NdgUb2zqKSuDER3f4vxspE9SJB4Bqnd12L6EHS3w+Ss4jURMISxRt4HFFwX/xGVK/R0V8Rff
bi9Ubm99QPnMEvChpZW2IYXomIrsvg3112ywBBO9kGEtfirHhfIkWn4Y8+h+kQoEKkUZisflntnY
PaHaL2UbfzD7fcAF2h7A5pOpPPkevpcXszzVpf/K8AA9RsgQxadQf1Jo5NQaYStyNJONk+l7VEaU
9eLR+D+6zmy5VWRt07eyYx830cxDR/99oHm05FHL64Swl72YE5IZrr4fcFW5dv3dJ4RIEiRbKMn8
3okpgwzIh1ROuVMod6w1b31GbXdsnA152WKVW3bHmr73NtmIFc1opslOlGeRKwAEXGDtJsov1r2L
AS2EGfnurh8VdJMZlpWEZAW9GxzaqGPRiHMC2L6yLGKL2OLB2g5Vph2UFARLokQAiXBYqLmhijxD
2w6DJ/fI46JFOZDB1GtG9qAMFabxTlJt592vNmzoY36XVeqvHCQcGPEXOs+qmrBxJ8vJMpjSn/of
rhlhxk2Ahe30w1J6wz53kKQjcvppU0fWTPinjtEoO/6ezagxUW1Mn0ofJvYsbV7GtKy2LTP0suMZ
1pYUIKP6kXzht6ZOJ2UXT59R6fam1npbx//tkNm5HFLtDR4Zz5oKulusmgE5x+mr0mComhtM7e1O
+/SFy4+GGXbm++9GbDZLSkTuCtsA0zMwcVYFf5PNsOTKQ9RNU7ZQOYYOHD7f+RV6+q+2gr49MAj7
jb/HiRmDdCpWtaffvATTb2tTDMpZTm8XTQiMYUOf6nC+99wX/POwPRQkS4xi2Q7xaVTth6y4FLHZ
LuK0exQB6HPquvuyMClpOpdER03uuB9lb2HiH8jrYKX38QQdeEpG2bAvj6YadMuqNPhFeKTAoyo7
kI8hVjKQPRh+vWJy3fGzNvaiNQnUsVi97YwgNDGbgNmh2jgSaE6BJ2piODg0BuU6topLGbc/+mwK
Wuzjdusb2e8uGqtzjdNGQHlbtVgpG4HHA3YwwAcMY+2F6o9ocM5e8FuvDDDZkjw0lwVnEbmC4TF+
zLoX34hwF3JZo4WBESyQWC/6Gi+HPu+XrhezdnasbgGmuo0jVbslHqM13rGsbimx9Bn5UFp0NBuq
L3Zr3rHGfrLV7FZlbrpWSjOCaBH8wGMECburb1EzqUuIHgyDE+nQIXaIyiFFqmY5lT3XrY5YXec7
1ie0dVQIhrSSZEuQKWfpRwMsbKO69tuIkj/rKFX6LeAKFipI3EHcu7pnDaeQu+SK1F0mtq2haGqf
tBRDQNXA8qXNC2hVFKys4iOJJd4votulA3VmLbW8vW7u66xuFkMAMFWNFJ8cJ3lrKPLxtMmVhYD0
UKV5uA/idppA668WEpcF1coAu5O+vKpZBrCiW+/5BD35PyUVlqWWKMxd61NFzRKabHkIkAY2TEbu
fZu7UuQUOxsV3Ul716KvW8JRKdaesHBJH4A97CmxppFU/KKx6cDLuGFwRki2ZYhLBdO7RV8mzb0k
M31VEW80GfIfqcufA0su04a6TY+jhtZR1mQuVezjVuL4wRMhlKa/lE2knutO3WTMKReDg3I6Gkks
N9WLV5jG1lQbucEhcj/K2FnYiViHOoEtY8DDIQjM6thRb09cCO5x0r/YApKpWj+DmvH9ixHqDxVZ
P6riQ5pTVmfdik9tbBO90m7wYsBFQoroVDvgp7KkaF8YvYIoFj/I1MvWY23wMO6qH1j0rIU1zT9z
pHFju7cSRtI0yl+EPRo7R89hM5v5cDCrCRMqodMQvwGHz0lK5rUpeeJoN9ZmyG2hdCYC7IpCID80
llm29ZKlZbZ0NOEvsVwRcDlRvRbxksg2gQHU9JO8pD1vkQz8hI20tJamaU55CvJkmfGttvnf+lpt
7+IogcDEzx6Zz0tp8xdLi7dET0QlJrAZ1oBkbLe9WZ4FsTjJTlh99scgv1cpoXBHiYXPt7IOkwq7
76pkucd7a8WwIWikBXVmluWA9axtt8iXcdDuTBbuxAtnRKw2ptgCFht4xGy89pyHhLeglX1TbbN+
yHR/3cbDzehQXbZO+1z5aD2hAZVbQRANQ3R96aORTspvk5QgyjrBe2HYzcpxm0MAhkrh0NMxRgkG
yuZ28YF/M/+iIb62aqMQPu2igGldYjcEwgRZwKfVqdDphI00JGwK7mTLx26NHxKq/+JsDjXDTS/0
PUYl+ci0wuKeMwvtow+sN1X/3fbjB9YzhFtgFG7J61jZKs44PnVo/w3zLc42dXujpigogAxxr6kQ
mVD3ULr2rgNjtknxicN2XYXKq1ea7rrRSgLXoiQ/g/w563R0ScczwXSAvZaqxkyHdQ7iXmasrGu3
GPuYSzwxkhWP7X1s+MPB9lWwDZY+poCS4wR5v1HwgoeH/Fgrqbop3SseF0wM1eGl7bXdWKlUhfvy
uW5BROyuXuqBqJZ952lMFNORTx+cw6p+TW0gMuO33kZXl9U+i2Ceim3bQzViOdD0ANChpzBn35Xo
xi8BeSRKTpg14U6rrlI+yrx9NQJyvVL/nDRwK83mo3Mp6BcxJXjYlU81RQHy3jx8f4VN8cN4bn2W
hzHuDWsEOm/KpF4LneHYO0QXZHF8r5gF7vnWwC03Fvkih4qy0lrWfM7kiV8V4lM1uve6VZmx2N1O
Y+zZTqbbXZ6+w90gvRL3U/BeVsa6Uz7wF8XcVWFM+cVKtyEWuJANV4kS7zKVQOfSN66y8uJDXnFv
G3IV8E9eDIUHPRAQXJOetQ7rrrsr3LUBe3bl9iZpG83bMOQXnrAxs2BjYRbI58pcwAMpNkM8CXZr
1h2EtkGQH4uPGJEVS4X4UVc9fxlKSq9hbkW8onCSBnlzETbKXOUXtfbupxLsQF9VrJ3Mu7YCZht7
8ctxJm8Wk6VRWUGsa/lWNHXcBt5YXaJpY1F9y2DSHuYmO5VEGVF5KBKbv7aaImj8fpdBf4STqzOW
EqzuKh4u/mU7rArJOOwX2lPcRDH3gXqrsJdYabruLANj59q2tTJH7xZEoYnKjZp2XmXduvRZyGQd
Ooh4Ufa53Mu+emqdYtzqsRGt2zK966GMgR2DzhllKrf8eAg2dpsEH+EerBYkjikcYywqfWwqqA6v
jbJq7trCfUgF/1Axpous0Mq72qsLMrw3Lg99t8CTpQbewHXsUvoDRX7KjHXYv3eNhou4AywfN9qL
YcMsLKqfhcTJBUUXU6Fs7ZXOJQMRWxWjWS2ZtK59pIMtECueOVPQRvcZl8PKt9ua+MJDUjb9BuNv
mIv+nTcG58BmrcKybJPoRbjslIR6jNYdNPIHmOT0nwy5mEc57lUzynvZJJRh7OAlHcA/TZ5LAQ7S
pTL87skPjn1Du4sso13VIgs2SkoygtTc344FRzOrX/q69RcmNshLZ1CXTjUwPhvjh9m7u9IgJjv+
7djcoGOW/pI92lrVqZn7KYQYiSE4dkbxXCaQKWpuLr16Qsdx9EoYPoEfrv2oxMWj0ReOZ/6aFCdM
xHEnqTzdWPq6c9JhXqfgL+s2sPcelJ8DQsVnbYoZDwoFtD3nH+CYH1WK2BIdUU7xddP7LqY2cfrk
2eDUukNGEV4gBzsfLq0BemCZ/mt4hYHCqLL0u3Hd6FD32/I8NEm6hZaxH1r/QlwI0hdqEYnWQ9Vx
uGYwDLdMWJ/l2J9Ns7kwS8W2ODwmPj24OxUIQdUmMRvu7ml2Bo5ysePQZDpbZVROjJ206r3Wk4Oe
9Y/KMGrnBi6QDg94k0e7rGSKW3vGp54YzULY1U3J65E6V8LDgP+bjjJTQnoq3fBYg6VRc3vTzbo+
aYTFxqE7bJS69lbVmC89M+Ruie5TnBmWAWN9Xm6xVdrDmeRRnqg6+v7iZ2oTJ+b3BonTymdgNW+J
mbzXZThy9+vbTvK9mBHhheStb+yx+hkYFCHjeJLTxyBoBhlPeu4GSxOLMioMILYW/+a2bDcQnxhh
D3EdP/P9PzjvZVF6q4B6AWVaiv6Vpy6UjmWVFXz2Vf9Q6c5nkdY3d6geQSH8pR4r+OQ7BGd5OEpJ
n+WAqU3sHXBUhdRg24SSTeSBu2iyUbLkV0GdHd84YpT2rvmdu5QCntiEZokaeT4rtXRF7M6+7W3M
Hw6DMWwdfkEiyLcZA7dvKz+MJvqNuZmg8iz7ba5Ca0P+Hpafwqlu5ExRjRb5RZobzefJyZiOu7K3
y8wW92Pxricu3PR+3bgRlDrVLMhlQHdaTPEzygDBztc+HP0TQNNdh6N37qGkrYSGNQLU60iqcHq9
8NBbo7aIo/Bc5AqplUZ2slGrJUJm23qw1DW0OYvZRbdshL3Vuj7AbayQRLDIB50L47DGzz8xDyWL
0gBFJ+mOIcJrT9aM8NuhiD/DXE6mU/XeEAp/N6mcpk0Vh+kti7ApA23oXrQx9I5UNpZ9Rfa4a0Xa
unfEU1iUV6MhCAKbaj5GtOoyuK4u1XL03tbZTlgKSeDyZTSoBFcZyQlPvXvo35j+9QWIVQ+I0RPu
BHNqK2ulWHfFpR5V7SiydtMJJVjJhElZUe1yoTFvpSYciYhvrxdrNxzPUcYA5IdSrNWiPgQuwe2B
SuwCjCPNU6q1lyrIldsfaV+uy7ZiClAHV0Vj0t+J/CMA0JMxYZReoEQrZdDf7FpeTLXeZV46rGuN
+W5aJzb1IAOxUIoji99d68B4L8xjYDBqkhPoAIf99uA45KaFzL31PslIeaP4ZUr3BQRl2xMDh6bl
aLAoDQOmEX2gXxCsXMJOvURdA9tD2xdBmm00ygN2Zl973ZuoPExHC0mQ4gDXtSj1W9VHTzAsmY7i
Q2XVLUINYd+J0Xj0jfjBZEzZuE6zTcpx6xXawedJjlh02eQAZERTruOYaiSJnXFULnTZGytolOy5
AZOdAl5MlVE1R8sd5eF2aLWNU9fMSig2emQWLAolPZl9+eHH7UdSgVXE40KTD6lsGn40SP78/Ice
2h9Rb302bY5fv74y1LTYYn4PXjZgrCBZtdvhOyVZAPtClBTPlIuRj0+h5bzETr9TdWMvQ6aqSq2f
sN9B7mHC0Wl4IFqV2yxOvzVTWUu14IGBNUTrmRtL8oRVu/dSYBuYvJuGSQ5bsqeoe287VOLSOr+N
vrcqh9HchrX27JHDKqX3GjYTIz4KT0oHkQKiHSkQWX+yMnJPc50Cd+Y+q7i4NX5+wfCohXnVPsqW
WkwdIIbNHfuMcIxAO794yBAyLLxxOInGW0WjRYoSXUBMTgY+KcCs7sZyywfDyt7KiqwyRXXw2oeQ
prZPnkl52fCQFVjuY1drTNisFUMuCDQeCdBwzeeEgE7kJtiLWUb5JtRmpcBSlaSG9pF+sTWHzFB8
A2Nq7k3h76ZHHrjAbRSJtTBDgTYdqY8vrXtpVHdW2btLsEaW3YTWLRRpXNPGrtYCTk/nwnzs66Pe
gAYHwCml8gsnB6Ieqa0uuhIHSXipusNX24GXp6nGutTZU4JnbIy0gufauG205iVTKYHhijQp0rcK
wu7Ks5mUMFHsUKtMMCB+UhG2E2owUBxg9utXP6WrbZrSPDWOgx9KQTJkwpiNoYWTU9Bs6nNXmPVZ
y6PmTAFiBNbrlB30kW5RKUW/zyqzeIhNJXlgWT29nhvyCv0jPkU8Nm0fL0g/DLRlaanV9o/DdFT6
dk2sobzMTdABwCEs8/X7InEXxIzjbr+2xqp4oA4jH6CLPRYq5h1zk0G865301N1Xh6lXSoDphk8b
rr4vRCEdlX6nK/u5H2Tr/r6XxNdPV503aEt2IYJKYGs+2dxW2VW9hGFnYePyZ1sauUsNU5/L3APv
rgG2S0xB20q6i9m3f2xY2927pugO/2g3mRtgpdMBaP3ZX5M2LhbmCZxUv/tuTolWuwtgGM0XndvT
fCB6KrSurEU2hS79a0ym55P0IU7lRVcf5l3by5MpA25cR33cPHllkB51SS1RBF3Dk6N278lAWKbI
b+qlcPpzpzL4zqcOpVctA8h6+3k3Tr14i7DBXH1dOPC7E1mFFM2mty1TXOcS7avr/FauV9xAXczz
/E5dRGTj6LsBBQm6d43MdiynleW8G6E8PXee/pxJhc+hqhdDatXjfB2NMylllPI0X8gSkPqk8PzN
fLSOreUApxdVTZrfzxsrleUmKflpYZUVhsvGzvG66LJqOR+G0Zzf84bRriSDmVF86pNFYwjrClDr
+zpJNfSsB8SWIoW+qWsjulBiDzd516dXIPiJOVAU91jUOas8iNqHBEvNVYWrwuNQSnvpo755Yu5V
LoPOTl9qqm/87qzuFo742Tmp5fwQvSUWqdLkP82y+CRUFrlkKW5uG2e/+kIgG4yNDzFCZE/d/Hfd
M6PIwFRAOPJlqxYMHKN69XtmNIvyRLUKSm6GC41px9APiCZmutPSe8y3IVjIJ0DE0ahH+ZGWzr0D
w/896uJXV4Tlm8qagNlb5b3qYLeLJE6HTVQERKN4mrwnTB5fzdRhCJoCl+e2ICmQVI4Kk59Wyvv5
gBZoDoOEX6zn3flAGVEcioNUYbrDpb76FUG/tqGYrebderpA7ujuuu1dHPX+eg+ynnPo0+BoVifz
cDmWjrpRDA0X4qnPfH0PTHDbS6v9+qjzAVH5zVZUYFpzl/n6vaLC829D8P5cwmdDkb4b24S4SCDQ
C2lB2a6RVkwkaBGe+Zkp61rp40dMDKJlqVn1zyxV7nSr6AIw4vvR9cPfMrPeIHh7t87WXSKQa2Sz
nZNSVfHkURG5cXT0zt2weG35/Wc6uLjR/uj89oeVY+USWmvUA3xBYzLeC6ewX3tbz5dB0I0Pnhbl
G8/OsNvJqvYAu9/dktrsX4g1rVaGTNQXGIUxhknhVarJgxh1/c4oMowWDLsDmgALbJJQ3nHjABQF
eXKXsHTaGngtnJPETLeNxCUlFQBcWdIN58Qy6q0hYBUIE/C/MbXsrDWDvsXZJjhrnm5v+aE4pyRB
CJAz4PIrOwhIJ9sCaf/OsOLwntkIUzrNsX8F6QFfCfujZh2+qOpgeJi7RtaoUJX5s2vfVv/oaiBz
flDJ+N62tcXo2ySPsKfiE9ln287H2xS3ZcoZcxsFz20riy5cd8SFropSBfXzu/tMr0hWjv1xrUdj
dz9viJd1lgZ2Ept5V5v6aS1K3MAorG3B0EZwd0wtG1efYK9Hsv86L4wpKru6Xx4AwT9G0vwwqqLS
D9f/WhcetjfolFgNurucFBU4lh1iYHQJ9wauwitIO/16buty179ndg9HH8dNMCH6zW1OZ6y6AXum
ea8L/ewOi7LdvDdfCH2at4tJz4POzDXmjWVaPsHN/Ia+2+BzlkC5tr5v/uoH/rHSsba7zE2F5wos
3cpdXhKh3qdpvVL1DnYFBZR6o8Qm3x1xkOEaNSJ6TGVMqGXp1cXhsQARYGqkNpksv/YrWWLARx33
q+e8i3E+paZp832J+UBuBfXFBlLHc9rFBqarLpo/qLu5cC+UlA/Bjfn/aQwsW90pGiX++cS547yZ
D6BDBQ6eTh7HAvp44tn7YFqAyrA07lrqP5cgk9BacA38SdWwAuSx8qteYFRhjehx8gbA0XDEp9Bz
7z4KEN54knr63J453iN2H+qjN013pUQWo4QN/UV+zAtcoayBtGl/EHI9tzchK6KuKW6gOA7mRD3x
qjHQZWYROauFnXKsHO6mxfyyHkguFX2LlbmlHOemMk44Ou9/vZxbv4+3HsK1NFN+/6N93v1Hm6W7
2j6TybpzqaGSezUcQ334Y6Oq1X3U8LeOJnzxLHSsH1qM+EAtkuInoN2HZRb2m+KIl1rT6r1pG+bW
1eJw7WUGrh94wL+YuQZ8hsJD6C7jaaDhy1Sm0Y3ES0KNGTBhZSjryhiOLi5b/hAbK1jhjH+ivxuk
zD6HAlPPptJ/BFalwiDNXVbsnXLobjtda7EVVYHuF2pnBDs/Eyyta6Rdrp69FZ72Sj658oBhdn4U
OjaDkTNCSOibjcyK9NaqgGiDkmobBQnXT9tfcoFs3dzaMigOmizTjYpAbJ83QfbiDsOeYqR40zoj
R/Xk+8csbOMH3wx+z2836i7foOzzi5Nn7Z0fgDL00wnT54BBCaYVww0UdmBusZN8j7EkPc8bQ/TN
WZoN9FrLxeJAYZUuIUieDT0y+8XcBy3n9BKaNho48/jH7l+XmLtnRXHLsjTffV86NaAFm0pbrxuJ
NKDvxz2+Ld7dvCcSBGhOi+39vBuXsFigp+47t7pzAATrfUUFBHaYGi1zqZS3oQVXjYUpX50R3Drq
0+otT7MbNI/uFxHN54b56GfV2kiyRECCfT4ucheZwEJhIT+Vo70AfUvWw5BxA3OS22foxGt0ypO5
XO5IHOZ0rVhEREtv593vA0mqZOQgw7NsKXdfohelJUbcwJD65Nqh9DZVAcW36+1qHxrNYd6bN3MX
a+o378pJXWR2AfWy2rmPelXZCxddV4ZKnVV6i4mCjvhqFU2H5z6l4qvLNKUmWloWfXis/mJJrxy+
TtG1dFnqgXX56sz3dKeRLGGVlnOPYIiL/PUeX+d3flZyZ/EeFZSCY1/U3WZZw8N+CJJMPPjTkiNS
S7g6f7W5VVOvEkpgUHewhEO5ol9L1XVPUo/LE1qWG2ti60lFVoXfmH0tKgdL2Rg+ucONeJoPWrja
r+CBFDu1gCdYt0axFQ5817Q2gufIz5110WKOoMc9OirknYTntEjd+sx+GlNYNl4eKJ8b8DX/U7RM
SY2ytp4yrrWGIJucessIV0WcIiCCKfBINXPdc62rYRnW41j6FE4dnRUmIjvW5pi6G2YdL+ajjgHS
OdSOfwKex2A0itK7orLLOwfGGhB6Gb1LJzuUIrZeSqNw0FQE2IGMWXQrFAoIUwfnP88ES60oqrvh
O3yRrzNtRqxlMVT6FWyJirsj06cuRaGEgWd0H/s+vlFanQORpM62G2z9GPOMgA6TNSDacX5ifKu3
Q6Y6dyb/n7WTJMZ9nhJ/F6mK89RPlkX48S6kNN1t1fjjsMimDIbGGbQzUGdK4RLXralJwOA/F9Pm
q19dmjnZFsofZ8xH6mEgIbkzfSIIEbeDca9hJDYPttGEj4WNZ0WE0dt63p03dDAdu3lgZj+pgDAe
+u4wt9FBMykHUgHp9r7XmCTTtsHRFml57sIuWydZWr/oUfxr/qo143dkdeFHzL1KMX0g6GI6x8Wq
6GhO56QONYUyNquX0Zjgg87/NMXXOcJLtYXuZn+cI214KUkqjkiqvKNWD94RyBN8q9MBJGQsgk3C
s6EkDZtDYj70z5dMgo2V0kSbtJdZQ0iBiY6PVN1FxV+PyzM56kOACcPCUl22Ymr43tRpRAAwrNen
ESHtuulJXK+i3jjlQk/WkRUrN0Tyl4678MOK2qtZdcYN3YIAFq/+W1c/ay7z1NUM+2vhRX90/cdV
zVElYz2XCWXEN70UxrPql8VT0P5tJ2rftNbWv45o3t+O/POcwiu6bVX6kFBG2ZIsXqk9z1gU/wCi
qrmeXyYahgDRtCm8GIdJ96Li23Usk2m9Nr8UeNAqZKr+Z+u8jzN8eRgNStbeoByEFRyRjJjbFKj4
ACqvHOZ2hO8UT+dGLetdfJGn3oB+nljMvRpba6zd3KGaW+eX80a6FliZ08SLAueMP/rPRwYt+Nl4
ZXgcGOevAT+NXdpTmNMyKa6+0MR1fsUs9KUGTD18t/d+oO1cA+B+PvU/+8I2/aNvjXfvAo+DBtth
NzjPGwujT+6jzFw7MsO7pG7Qfs8vv/tUA3DHP/vMh23VwqylJVgmgmYYPCmYvx+FqFXq09NLXYHx
Nb+aN1XAswt6Urj4bmt1d5Dn7/3EHpNNnOFjNp+MxBGnpn9ch3IlIE1V2QxXLhjZ367BxMlZiqFX
4dcUaLWw62u96IqRgbgGaiiuMh0cNOK+sfIGPfv7gV3dYuD33VoYhrMCaTVW84nzBmtlca125dRz
bqg6+GE2U44tOo2MpJnbCNx4JgxBLuZdpEz5tjJwWpp3dRPJqIJW8zTvRna04gGpPxWerl+TzHya
m7sI79baJEMuHsRwqzSgXpYQzn4+qljqhSTN8Z6gbPOxEuPXpb3UbI5d3BT4KXESiMewxleI9ej0
sbQUN8HcUoy7jlylm+6TTPLfP605fVqmYeEGJKm/fX/a+ZIJnzarMGiWqPS3sxN6xuNiU+cBvOjJ
LP3LHX3yU//elVWIEs2DQjMfnQ+MfcrIPu+nqnhNtVTs5r0hk0eGSiQ+qbb2Yua6yAKj6Iq3W7+q
qGev+8oZoDKF2dLHqOAuZypEdJJvAT+U2GfNvb9OdIwQ7rR0p1yP6GopVXSFbxawtOjuE/IvThjI
Hxuld2+qztsPXo/qyPOusk2eq6lZeOhsygQ4vW4S99bXRrykEB+d5qO1HZOJMSQvgQZ7ujaJ2Ok7
xb2ViMY2ooz7zXyWrneUI5s4vvOU1HsZ49P8lq7SqiecXkEAp7fy4xggtxTKdt4dkuF1JHcWD6uq
eKoCfz2/pVeDjWkjyddNm+ovJqqxJHLPdWqAeKgq4mKCrM4kZTvnTlpgL7Fm+/BCzcdhSE3shv46
3CtwGL5PGcdxYBDFYt/i0WpYqE7C9jEIm/aRoCVKhynkUD9gF8sbAmS64e27h9b4z11spOe5P6kn
1dZoEVrOu+V0wQnFna41n9OVmbXEU8Tbeoa1rZuhvPQCvT0TAKj2pcKvVcUkszHs4CO8b8I2/yDD
KYMnGExZAyZq27F2Efp38bNlV++eoYiPxNehv9jyh6Fbcl3jTHiiGmmfi1GTZCB5zs9Ykau5q3TB
+fROdR/GlGy4QY14klhl9zAWXruY389GpJi2tnzzC6iKiuyZjCmJdawQVa7zyHZvEAfOc9c61l9b
V0WDqNsaH4qKzvw35H4nlw7rqD//hoQ11NffkGfMqea/oUQ19BwJ+Q59t934MjE3qZqMO8gB2UrH
2ON53m3LRKz0UNWfzbr64+joBcbfdtVElztAo2yD2hmcxFDiF5Wc9JU6qOUdZPhuL7Wk2mGbjI+o
EqUrB9+8H8PQ3qBAm7/d6lilyvhZS4YJTMhjBOWcPXp+eVdRz8wbDBc6Q7x1mQy3+GVl2N+lXXGi
Mkdk1PTqH7sNJs/EDJv1knUAvaXsBtQRxED7dWbfpZqx9nslOgEbucuUuut6bpeuDhcIobM4GVa+
zuuOyIig4QzDiwh+8Xr36wLd3nBMUrW0KV7PcdSTacIFnfZkHMDiycvh62Bbhtq6LFscCaYDc5f5
qNfq+REAARf9GIAKJ7BNWgbW2aS+ebanzbwbpp19HAmXnPfm9rmHloEfAfo4OFOLGOn7dG6Xk3EU
WtkmJPVmORuwo3R9LjD6f4wCCJOVBs9iNkJ3xurZ9tzkETg9/GovUmfZaHr1E7cN1ObtB27jPMOg
v9wHhenvAqyDtm6YisekA+SoFbX9MDp1iQF086bi2rTCxlG7wzqVBLQmjTa9VKqXUtWegzLpsNQh
KGsQ3s2KyVCJNSc5NYXsyAAxBlz7h+DKGgMxtgjukZV3J0Ov7Xtr2pg6vEUrvx/iyJ4cxZozFMwj
+j+4lqWZlHt9ZFrx3b+pqmij1izZ5rb5tDaEhT9ETbadd+cDalR+YltvHb67OTCpnCrPLog37ftU
+tXFbZXldwecZZiaxcOv78tUhiO39Yiobz5pPtA0Ub9K0tBHcsGF5jatFj1h11G2n3fb3Lc3Iipg
Q6hk43iBdXNZ0h07DxLAvFsNQ7jGqUbdzbtOkj/XwF1XxFT+Iwr1TVU31q0YAgRs3oPWx+YZ6AIL
/kD9DQ1L3cZlwZJmbps3USSqE5orZMv0Vcfc2PhjWezrVrzCBUZ67vn6SlPd+KEbhHU19feG2gLC
GeIq9tiYIXmdDuZlnjyoZqSuVNCh9dz2dcAvXo1B147zHlaK1tUT73P3uSWyNHXPpPXv14nTXIUV
USvr0mlbhKR19Rqgofq6BosL6NpyfEX84i5LD2Q6BvrXpgEowu/18XvP97/25rGqx+Xi+1j7H3t/
nTcPcn/1nM8Dc+oe9Q6sehoA/+r59X7Tsclw5/9xntcHsB+Dbh90Q3JG2ZicrcR/aLKh3WHHkpy/
2+dXX22yBzDrYDbQ/btZlIz0i3m/GttfaQAxn3yGs59Z+Xl+NW8qOeCpoqcNAWJ/HvA1Ner/tm86
0S5Xg+wQd+RQfl3m+wptpQxrLZ68+6brz5v5WkwK2sW///U//8///tX/r+Azv+bpEOTiX6gVrzl+
WtV//dvW/v2v4qt5//Ff/3ZgN3q2Z7q6oaqISC3N5vivt4dIBPTW/odQ69CP+8L7pca6Zf/s/R69
wrT0alelrNVnC17384AAjdfzYo26mNdfdDtBKQ714tWfpszhNI3Opgk1MrMnj9LfIZnn2kJvWx4w
0GvnLvPGzaS7FCV8X7lQos5jokJIQLoJ4sS8K0fL+Npko3ZnMrQewIb5X+OWZN7Byi+2ihY0i+9+
8wEwNwI08wjL5CKiKGqJnRRud7ZE1p/nV8Zfr6YeOKcIpnH/l73zao4byfb8V7kx7+iFNxE79wGm
DD0piZT0gqBMF7z3n35/oDStIoQleuY+bcRGdCiaLFadykSakyf/BtxpwNHk2pelYxO2+X0RAqX1
1fHsJysTj1pgjbu3e16zlj1vqIquq6alKaYhK6b5uudDbQTHdwqNbxU2rte6nOY3fSsmN7hbzP8P
e7vmfmP+TelpI85kwDYGpEPmf37+OqosZAPL2r8WuNx0U1XUELwZ6nsrNCokFPjd4OsacFKxC2D1
/evnoq2+lknV4j4TPJbA9W9DbsMfRfkxiZv2gwJp6iEGy/3yW7NtomvJh2L48mMicakyKALi+fN7
NLgH3impK8j7rfYI1iJxJiNLLl9ezfL47POH4uzzBUU89m0F0dKXcD31/Qaxjrq7pvr8dkdbym8d
rUsi49xQTQnKl6q+7ujWzEwS1lP2nYpIj14M/ffSw6fUolM1pCwg9qGW99LHv17uc2RR6yy7+PF3
Qd3CFEZH9CJQp+qKsg582JgBl+pji2nm/MvOnPHDL//r++r8v4b8868KTf/eleRd5amwjmhWKV5n
NtNz09hjTT18wiBmJ6Zye2xT1Xyv+dLdy+sppxwq5nIBk9PXbyrkjZ26M6dnv47fD9SY37MGLD4w
AX7wIFoKQENnSNAtnbThrjOM4Krti+uXnxAJHO9+/r67w+cZBb6uyHy7U1B+BOaiuL766094a6Nm
P94qC2rlTuQnhzwC5REgHYKEfTg8iH75fhwkCYO3jlqS2cxtOQkfDcMbW038JKL+fwAspP/4UR/D
mwwO6zvFxCQozLUUw1Tevfap89srBS2El6Hxv14tf/XLcvg1L8YqPAXN4sf/fp+n/Pe/5/f89Tev
3/Hf1+HXKq8BCbz5V/vv+c1z+r1e/tGrTyb6z2/nPjfPr37wsiZsxvv2ezU+fK/bpPnXMj7/5d99
8b++v3zK+7H4/s9/fM1brkX5NHRasn/8fGle9k1W+b92ifnjf742f/9//mP/nH4Jn5d///25bv75
D0FS/jBAJLFd4GKC/qHCbOu//3hJ/4N9xFDZSTQVCQydiZahfBawkSi8pMnsNYZkKbqoaP/4rxqS
zo+XRB25EwvpUktnVJr/+FfDf+5fP57Y+n6miPKr2W6KliWhvyeb8MoVE1wakc43tKCbGr0qkvta
VN73fTDZVa+ltoVYgMM5BmceaUCg8iR8EqvqGFfNEZg+2ifKiBNWl3+BUfA0iPKNiOqgfdKaD7Ja
w5OgyuejOtMZEMIFqfHMUj4EGpj1l6vrGCaMJsAKskK4FBrWmLaZUp3HC81WR7wq8mZGtgnhOywU
v8GkQev0JIv4CylO1ptfBin5AjgAzkwPM7j5Fpu4Wgh9ewBUAabiVpWw1XifUmxwYCmZKVbLXHfB
fxL3qGqq72Md9s2gWdKXVhmtp0BN2tu+bkV4fXH2pAcDF6OqAOpDKCLrCAzD/+Q3in7b+77llPh6
TxijYJHLGoYaZeNjdBllE+hIq0OB1ArHaXI1o4jcrtKG1pGDvu2dCXDRLjSrk+QWaRB6sWWcPgSd
pdxZlRzbhQmI9NRr/jspGlEYAsoSdm4pRM3pQPatfcxJIb4A7udbhiJIRgWa/L5UynAndadqj3ey
dZkm8Qcsx/KrqquGvWHMzmZImqB4I1vQnHph0h6NsZSeQqNQkC/AgEki04jEL6dGCG5CWcjuMR86
vTtNvdjaFkovkc0lQPzcZHxpGwgjpcRQp+wLISeAMqTL4rzFNrenGukoncqkO5qaBIJaE8KnnOAH
iUop0r9wMUO58Y/omgDeFrlhtDRdcrtR/RBJfoDGXWt+6uUYWHs79BIQISWdrqG0cRCsesE10IyC
tju71WtcEVL8pVK0g/7Tfyq0saS8Veuuboja+8wSumOX80950kCVVGOL/VrfhoxYVXjqT71yHFWj
d5FxaG4hGgTHKBh0txWnhIJ1irBFLQbF0axQN4IdTjIWT9leP+UIHRdBUUJ5aqejXE/xdZTEih1x
5+60QR1fToi6f8KeR3gqaklyWy2KITNG9OqYJwEMRe0JbInwpElh57tRO1meUOj5UZU5OQ7Ipz5B
AvXhlcd5edcj6/o0kti+8zmDfUqVUfsEvBI9EC3Su6MFXxeafGlIOeIZ1HfxiGJTdpOuH/40zMog
J4J0Zje8h6JMpA6fQHt1xtwauDC5pXU3yHxOh1EXJy9G8/rOHwfFq63C3I9iU7e7XoGTqyp4LdlG
isQMmuQGDLHIv0llPQBrCon3azy0FHD7OhYe+yobYLBw4K6w4rmK4AkCIEqHh6FWmnesRPWnQOGm
XqsoRaqRMX4wue9CBCvSdmEFCg24u3zbFmRocT5gY4LsuYdc+udqNCD/m/gvH+qwCS/6akSvxvAj
X70CNwMgv0eWJWsM6QI6cuacRCO2M8kvD0UL2Jq8BPR8ZYwHH0jXzh/T6SNIbrABBbpC2gk4ucAF
/XfBCD+iU/jYB+al1qR/5qXE4sd1C3IYs6xzg8jNAOIny4I9LqMXMsJqF1BPyVxKUXmnAGG9Ucwy
4oq5yPHJs3rwoKfmkI+K+LX25fhWTTPxph009EDNwr+Iha5HviL9cpJO3wOkj2zCa0SBq512Ug6+
K5EfVPySXbTh7lsRmkmSidiMYxqNnNg4X1nrzXinqLCwUX6jeyDnFk0duRxEQ+RXRmlOanxbPBnG
nwFXPyyEUe2d7Xgr5yJpZRtRMRnnbEQ1XxONOak8Oxf5mOBVvj/e114DlWc3HWIH5XLUqnaNw9z9
kYi8ykPOj2HS68PAy671KtwiR2WiqCgFTveVG4NZ/jg+KF+nKx0xTg8inNd4qCChXFJjtW4rTrWP
9m83dyv8YtMcBSVXdVo7dJZbNFz8AFtRAhbcY9cax0JX9oWYb8Scm/Tr5Pl7kxcnzypP22CQxnvF
uPUpMOjmaesZzp/wVgRj8QwtwEUdreqdzmWNggz8qXToT6d2429UWYODbMN72wi71a7FuS4IocKq
wXQPxcu0SkefLOffz1r/Xkp6W3zP3jXV9+/N9XPx/0BeKot05v89MX1on7NvrxLTlzf8yEwV8Q8T
MStyU9EyJVXV/kpMZfMPEwrBnJaSuiqKxRP5mZcK0h+iaqiSCB8Y11hNVJgZPxNTQf6DJNIghZR1
XRclTZf/ncxU1ucl49dw1HTT0FWNI6gmSrII6nMxx/MOjfbGMqh/5dO3pg0MF3vT+CLK30/omXyQ
MQdlr8I1KdDN/D6bRvO6l7Thi5g1XI5AaXSNIOUKpYUDEfvISePJLF6J4Sl/j56d/F41pv7O6AGZ
gY9oj6X1vs6+USyZPki4huCMUZ/u/aSdLtWGOgHF6KGzle407sZQq67ZdUfo8GFgXpBBhMjGpaAD
AbrWRzS6tPaYBoV2a0xARePplD7FZjlCTw2CwoDRZGifwfH3CKiNs4FGYgBiMaIgf5Kr3LyMSq3C
6R0Hg0czU5t7pNazCGr+gIROJIFmguiWwfA4CeW09yG+oe9IIuRSQw0PBY6xBe4yeSLbILy672Fq
RMquEdv2EZ167bK1onQug8Ynu4oU4Vt/avzrKsoVMiW/xFw4mI76gPUMOaiC6KnWYZGJ1Gjw0ddk
lNW7ameVXYg5fGcMwPa5Hrn2jQkn6AQfjCo6YYqWt+jHwfOrv5bcKB7RKTL26BILX/ATxNZPJn81
TzD+UGbHU6A22lnRs6wQDORDRdxf82qnxrlKeo29uJOO1pQilyGm04FbObG5gZ7S+Rd9GqF+0SWJ
3n4DQoMmJNdL2PSOZk21nWuWqyIPEGmGwmdMttLWHMAhDZv0D5WkywFXqltZGLjfI/souZPrWpRX
6kC6wr1A98S8zS+mINE/KUFO1gqxPfikB0jo90CRkFVJ8gdTgLcpAOe7aBEwhjOGOq5szgJPQWw0
j1HCE7azmktGZK8N8+IEx40PDuWHLp+CcF8LaTfrFVlu38snj5OBeeTyXX4vwRO8o2IRfGp1LYFx
JE/3iago12ORodjb1OGlhG90ZReV0XuxOVTXYaOj35HH3Og7BdJTc0VdqqnZSCYU+0Gsnqk8wbEC
Xu7fqmEcIJ9aDgZscUW+P6WafilCUXVMqVUelbgowSH42k0g9cLnU6Vkn8dUjy4FhH65cUc2GMiW
DywPLY8B7Y+Ae3S8AnZoVEMvA2EGd00OFd/roedyxuJWWGzqQXZxPucD1AlYlT3DTY8DFaB3KciU
6IHSJ4oRKThWzSn1OdsxYnQwvJrzRwtl53RCJUgekHtuZkuVI9RyTgUTOp4Nvpei/CQBnTgmopCN
nGHhtuFhlvSdnSeWgdwGE3EvaWF4iIErQexsrB0sUrECyVLNAvuCpaPC3w3VoWo1tF6aEhZhWFeX
GmS4Y4Dww85s+miXizh+cn0UXxctGlu5JiK55Z98f5e0wfhBMgUDwUCz2xV8bfDMYb8bB4p1qABN
d1zHSc+acDLeJ8hFgAwyZje5SPpMcTc44llvYU2EYlYf5cFFLFvCTTL2wq4oJORvCvzLymwQPmio
ScF/HYakdNuau5tMREBYMo3ivqmE7AqBq/GzEXbmU1saE7wi9NcbNVBcRCSCXSFk0rs0rEYn1Ir0
WEvj9PX/77rNOFeD2Pne2nUvv2evq0Evf/9j01WlPyxRn2ursqaokmGRYv2oBinKH5YE1Mc0NGSC
gEuTYP/cdLU/ROqwVJAsikHmXEP6teeqf7Abz7utZEoixR3y7n+jGvQ6AdR06IsStpxzecmkXiXO
lx9nSbyYcYbzRab0AA5K6qYjuBM3UINrTg3Hsz5ZOTDMGfL55v4SyoDTT/1rrjIvMmg5Eo2o7iA2
662OFnfg4EGFXVv0+D8Ls0ia215T+nQkDLpUbsAd6JjX+9I0d2+HkcWN5ixTZ1XuB2OO438eXMGu
PTQk3eIO2KnbHEq3vDI/+ofOgy7s9F82T0NbnblIoU8tdw7xHJ1LhpvBRW3LoTaDHYBj7BVPvJQv
kR133m7y4sT3c7CcPcH5jHQ2WDTQNiqiIJE9K/bJTubOTVXd/IhY0T6/fDva/GG/DRdTUpgHBqGX
x8ug07ucWhcSKuRRuxH8O4okyIELEsrxUywNB32SH/veR7E8qZON6Gv9ayky+DHyYZmK7OumkiqZ
VY+xEzRzKoo9G0WClzcag2838vVJ6KVHZZhEc7WY2q4oLwarimGEJeBbieNBjBBcEtzpVf/p7Rhr
j+1VkMVITcyxGEuZILXXJ7bsnS7QgnWlP9Erd//GKFl5cK/CLYam7IfDSbEIN3wd3BNq/jZY2/Ay
/oyF2A7VeXROd9Wz5MHnt/9GnWB+Motx8yr8YpDGzTDqmUn4bpc/D1cy5YGT1+DRAoHKiezxMAkb
N8Ty60rIy1M0QV2piqHr4JWWg6WLhDGiVBgyL/z76K5+GK+Np0TxlKfhXb5HY80DMf25gC7oxp/S
CGq0DeZkY8RKvy9IEN/ZRRQJf2hDNOfXz2anAhh9xIZl/hai0x3rfbxPr9BAvgiuNwbU712scUkI
ykaW2YK0+Rx5HknwFXSEMFe3C4XauI3UiuokO9/tgNTcGhfkU/vNBe/3mfI65uJoiHu0jE0MMaWv
SFTInuphAe8ZTnhMbpIH2CqBtxVzHqivRxIhNfAonEiZifJibxRMOca7BkcVTXguo48Bgpp1EyO9
23s1LZcmZWMgvUAJ3oo4D7SzR1hNktp03ezh8hXGg/rYYYHg+G7hZc/W5Aij07v5XeLV6HxuLES/
r3ev27p4pBpidYYOOMDGJM9GjNcO6m9STqXhr1rE3Y+GnNfw1juUOydV0pCONxdTE81gVIZ8niFG
bKWBmBpWL0H5XYIwnqNSYaXhRquk1VEDeuBnRGsxJ/oAuCmA59BW96OnHaZD7uhH43ryEJF0de9v
jNO5o5aPELqaxq6l6Kzsi0GTURGlSkFEhElukYSlLqp548fJkV2kvt2tUtq8QbwVbjFipCpqUuAh
aLr3iYeMdUNfFqYTNY9vP7q1jjxv1mJ8jEOmG1ZPnDKc3GyC3BJ5b0dYWUU15TzEYoZHlg6KSiIE
UOARbRpBslU5/8Kl6E7lig9BTQRTkqeyAWIEe9c/BV5pdQ9ibSR2icqZryKU3sXZO4Q2bii6PyZ1
8BQm0pXvK7sev923v+9Wj8wz6myuhvKgStjYg/uM/qzVh8C0NgL8vo++7o9FbmAhOT8K8yobHU8H
2GuHyrMuYHzu326HtDYrz/t9kR5wF9Z39RwH8kvg24Zsn25Gr7rLdpFrsqbLCP8+yh8Ly8k+n9x2
o5Ur29brZi7SBUTt2NHmhT278vftntP6vjyenMIxjhsN/X2DfB1psfxYoVwiKUMkiJQf0dDZt7v4
rrjARmFr2dlYBJbLDvds48l/6VK07vfaTjqkzldNsy2ISl66E9z/ZPk+e4bWYtUR8k6VO4OmNfnH
FHdA6QAMZ+NJbYxHS3494MfWn7nKxPjXeEQsdYeJ1GHjMc3j7Y0lbZlNSRM3zt28Dqj79ln+U61s
0UNFzuu+VAf0P+3JOYWuxQjZTDJWznSvRoi1WIJiaKKwuQldewq2OW7/gdTR7hzxYzLZ4d2c4cwn
uniH1pA7SyZsrIHS1sBZLCon08wnGV8Au3L9vezFF6mDzcpF56GDuUdL7entvp4/7reuViVAbzoZ
jiwvpj44K8HKLMIBZLGF+HnMI7c2P78dZOX8oWk6Eg6mjPKqbr00+myljFHoLtLRD+jV0aPMMGem
qp0eqXchk7Q5F9Y2fZpjSMQ02PqXW3AM8ryILUqN2Nm7shM4Iu6Cn4Md9l7u5EWJh3edu9HGeYIt
evJVzMXk0AK1sqKInhQv5ojZreAA3r+ClnZQNtaxlY3nVajFVqx0mRFCgeDmQcT2Kf0mdndvN2Y1
APpOJPeWaEjKYlTk3PhQvEYRAWWmuylLDnG9tRavhjBNgFAWBTDLWIQAaacBPLYIYX4s8q8pbn3/
QRssykxUncjE1MVEMtGKzaqKNtQjngASPkzmtHHgWm2DpcmGTC9pZHuv18OK6xEjVwgR5VgD9XjP
mvLWRrKS3unAX/+KsegncQgDpZrFKbCa7Kgy6Q6qSdOl4KDauyuQMLmTXQ4+d/rGQvRytvltPJ8F
XuzKUp4mWSoS2ISG7HZYC11ZCObvQg9tNje5adE2TC5Ox1By5W+4IbvFRX+JPMi//xSpinBXaWpg
49TFji0Z+Ultyd/tcjAvBx/fhzDY6OK5B5cNPQuhLU4IVj1YllrTUFVqcDoyULeS0dxD5x7zUGQP
3m7Q2g7DsmTpChRIzQKB93rQJEKAjESH12jvSDuwRcZ7vEm92okvutvoXYy8vdMdsA32zGmH6l24
21yp5gi/NVhlUugcimRTX8wMhFEwhLCYelj2NFC9c884ADpxDbioj3+vJLQ6moCJUJzQJI0KxaLV
uRqFudiKSO1+lnaS22BtobnlPrxo3p0uKAu5oqt81w8t8i+ofH8evgvbeebaCg2QnKVT1TEd1Bdj
qVdPCN5VE5CpY/Ct2A30cut2z/NBcDOnnT/rtz7+FctYDCq/r5Ou4xhCdbZzFWuvU7GQjrEX7FAv
vvJP++QApaZL3f6qvGvf4WD1n4zqsy+wyAejWFFQKUFr2fD9IwrE4OcMQM4w15Hk5Ub37VEtrU4i
EM9AXsWX+/vXo9qfSphFnHqpuXVA7P6UvemAXvUtNCAs0Pqvg4drrGdEtvi0NZ5XUhgd3PpfoRer
sBH7o2mmLBHt1CJ/hOUxZxilSzb2k7XM7FWcxUqMIACkDJWJ2+2iO3hmXoodioNnhK1442HEhvVq
o1NXB6wpSYY83xxZL2nOWdo0akjhVzkRa8+/h6Z/kI+ceu3qItw8sMiriwIhsBQyNJEV9/UDDESp
U30FQXhUm5z2JoGUbSdIyOLMmuJV7OZsPDR28GTcspzmOwpxeu4WiFldbk+f1dkD3FnS+UImGdzr
LzOepgBwPwkO5r43aDjuwVbdbCO6VvNEFve/4iyGDrTuetIlJglpW0IFE/FcztnGjXgnfo0AK+5w
Etq8RFk5bYOzkYwZhAOZaAlxwecYf4sY5KahpJWdlM1XDGXkWQXzi3YaUb2PtduqrrcOVXP+uViR
XoVd9CnamVz7B8M8mBQUoXbKId7X7uAFyr5y4Kc/bQze1XgWkCHuPKmJL0/AfSvlFoyVHzm4sWv3
E0dgiBw7lIeftlq3kokZIvK784YqcqW6SFagqk51LbAGUF98wFrT0cpiYzaujMlXIRa7B5bCg3EK
5zRhfzrMB5h+xy3GJspwZTUj4QaEBR2H0f/bpVeB07c2QvcyrXRXCkg9is4oK1vr9VoYWeJuTWay
a9pyfwrxBJx6nQ6bW4OWctHfyME76RIayk5zgsTLOlfXnrezj5WNwiCdmwvqrNnW8mihJEVgch0d
2AyP91I+2DjDjFnigT1HzDz33h6Fa+NiZjpo8xUb/L3FoM8spNbGnmZWWQUuFJBj2d28HWJtEaFF
v2IsFpGhkqY2EuexR0InudFuUFBiB48quqkbDQ6OukN0ubXrbbVssRtZqG6zaRA1jYpdUqPFiYnC
2y1bf1S/GracVDlPsUp4VCcW+yZDME0bYTOajqGIUAKf/2fRFvNLL4VCiVsaFJ5uIW/ZPSYcyUXS
HVMcG98OtZatnD+yl4rk2cbaDrXcQzabt3L4LVyHGhD+xc5R3bm4E3mxcImQD9eEU4FQvl1unBu3
hoy02GwpSaN0g0g2Q2ZwE/VKcadDYyc2ag3Yb58cnT11KyFcOUi+avO8Xp+1GUJ4qRUGMduu+lj3
J+wWmmQ/KuqNjkv1Rva53sPk+jK4Es0S1UW+nxjxCX03og27mFpy9qk3XZT4942t2+Iuec5u+vcT
qrrXW3WFBUp8vorV5nzpr8jzxDlrZysrrcBGMe9z2sfWY3U7OSLOFnu5tqvarfewtb3uUZmc2Zum
vcSJZGPRWe1pNPt0mdoDUJfFSO56ZLxSn50ikRpXM/tk343IfDYZTm/GaXMwr64EigSqVwGFbywr
KVaF2Vg8b0y9WTyNxGg7SExwT3Mfl2QBl2PUh69qn8y474qTLaviBaoydxLULKQhLt6eW6uNP/s2
i0VDSwxBVya+TRtUn9NB/NMsJdQtlRsQffu3Q602nLsBTFx1lLmWVT5E1Hqz5Txtp+gIVz1W2V29
ezvEWuXSgJJHtiZLMhvyYpkFZ6s3aviSiaY3KSl4u2td2AU2GOPtU+NaznQebdF5qi+PItLT89ht
js0tzLgAJD6wAmGvXhr4TDxsNG/lhAEqDbkpUdKZpMt7fDmv00bDSdY2MoxDL3AngjWEXT06OGpj
lnYO/+q5EIc6caEJxviAN3HxRcV0T7RbOPEfNr7PyilkdnoRZQ2Imymr8+g6m7woYimWP3AKqb3B
bd73N3m5K/emO+daIyade39jrq7dfb2KuHjA4anSfNrLQoUOR+L0noZ/kw0F4l32ZHxARL93cWe5
xqhuH+62EBtrk+W8uYvnHUoSJZGWZC/I2ksUD28jQ39v5p5ZbWkYzInOMvs/j7RYk7DblnwJujk2
nECaJeGqlrmaTsON+bIehvqKZMAFgKn6+vmNqLbFWBVyisxvU312y3gcMT7YGCUbUZbbN3zBsdFl
GjMnr4m/8+PLdD/X9rFZ/Z42DtYxUwuwaWsLfdmXf+/Fv5q33LcDFc32Tn4ZntyPzpeVc6nO2qvd
vtlv7mRbzVzs2FoCF0PwaeacpUQf0dFsBzu7nb50NldSHiA/6eFvXJ6sLULAiFjwVPznfsNoxGC0
oUr8LFDO4Kmq4+JE26d38oECTr+1ga0281e85UFRsMJKquYSr65dSjoO7Cp+0tqHt8fM6kzTyAsM
VTYoeS5mWmpAZUQrgvFvfBmAf5gCkgKYd0Rbd/Zr9V1DOYu0mAJ6GskdiqrMaWwqXdFrr6UnSXKS
J8iJwjPuUHe+XXJwzBzEnRDFT0VbOr7d2LWNEVAWFx/gbA0W09ezsAiyLuL2C0iILLlWB0u2996O
sFYMMyggKyIUHRVljkV+p9aF5kcGY7P21AuT0vVwwO6nc4KH/ihStMY7ZiPi2mnkPOIir+OmSjZa
cGczSAGUS+oIuV3sihh01Dz1fTu4LAMP/83GCXfat7ejbwVf9KiQNYhRVAQ3ouoxHVVXMB+MVP06
qCoqK+/fDjZ/2G+rzFnfLjbB1BdL9mz6NkQLBDBGfDp01ui+HWR1QpwFWex7IsVhLQnnCVH272Wx
2fXqdFSC6GvVq7dvh9pqz2Lu6VPaRpVAqBJPxyHTXMasm6Rb68jmmFzMvKkB596h6MyYlHbDNwuC
rovG/F7yEEDTD+Fuaz/YaJi6KPIP6Aa39Vz0Jo+6PAXHMqqdWpM2ntRWlMVhscMRFq4kKWhemvJw
idZ2R56SBejJVVLeFVsTTV0ZfhQnZxyrqIEMWLQq14MekeZ59dgpO93J98qDpO5Lt+dgGrtw8Afu
UqeNPX1tOBoW8ABZNLgNfpFgOkv8xKgekwmlGBufy4OS5ztEE93WF3ZC+fD2aJxH23J2nUda7Kr+
BHUqQyeadUSpbiczRftzOBRFBKUP2RhTynZi3W9MgdUT/3nUxXqJTrGGix5R08QujnHpjKjCONFO
wMnENu4z05Wv5MMmkmb1WZ516/z6WbdaPQTwdoazqHuo4vD6ExfLkcOcTjMnwk9/B6i7FXMez2cx
C7m35FqeY2bV3kCEEprW249wtTdlDcKKLsFx57j/OoQvpA3G7qwocPMd/4IzdbKbgWq924JABmZp
ueZWzLVpCJpkFgHj9vY3iHceRm0rSy9pkX/v31PT2CV4F7vzxJDdE/5ke2H7Wmb1gHYWdfEAm3yI
Rn+uFCXH5M58FD9kbAu6c4cl7b5x1EvhLuPqPebCywsuEsd0cCh9u7PXHicn35neK4KiWM7MylB/
3ldn/mnXTZ9kdXPhnhfm5ZQ8D7F4nNQYO7MIfy7cOnq1OCkhs+vGHwzQVrIrHk5f+6fCcAA6HNXL
Lfzj2tpzHn4xNxW1CKcqmzM2f8QrDlzDeBVUjTsNn97uyvWqmElRSCFtsqC0vB63PQzbJgs5bIoX
+eThO9U/toM7V/+w+tujW1A9nvAYKSjq2tX2WXduyG/9fBZ+sRHj6zeUL7UZ7hP3nGLgJs/1hcnR
LkS3cczJ3TrDrD7Zs4iLLdnKB9mP5vr7lNvlZGIdYKH3dQt5G97XBV5mbp5v3m2sPc/zs+5iw9Ri
qTGKOVmb0WZqeD3eGKYtcd01d3L13B+zFP2xy2304Oq6dB55MZCjJBnFcnbVxur96P8Z9fvYS9k6
uWVLjuoVJKbDVrFxdUydx1yMXmuMJ0x/X06JzdWo7/J8Lz+mh8QNdiXl7OBk+/6H4DID6r65Jq6m
xWflmsXqFBl1JfcNPV2BcsgfsOdF8C0GIFR56rjrHoWLYV9dt1+CD1sQuNXC3HmzF7tMaeFzFA00
G3E8j6tbtxPtzkbHbZ94Lauj+/bUXR1TUDdVjaseCmaLMSVrUZphmspeLepoZOlugpOsiURpkm/c
M67tM8pZpMUYKnU/QPKTSEmPTfgEZMNKagzZ+6D13m7TGtmEQ9yvRi2GzmTW6ArNQ8e8ro61k7zT
dgkZiXItfJicwsbe9dpEYPP9Rti1Zeg87GLUxIJ8OhUTLcRf68ro7NCwo918n8oCSJ0cANDfqGrM
Wety7TsPuhgvdeKXo58RVNaR+7dA1FoVUgzpnQUNpcFE065aYF9xc98nW8nf6jQ56+d5cJ1lRM1o
gI1JOSfMV+8N5tPV4ATvYiB8uIUcsbwq+7v2TuqROfC2seirAwobakpykNMQfHsdPcXasenngzPa
WYVd4b8JljAxPB8bs40nuzZLdOx6UNySRRS/FgOqM4QENSWy3OTKkNxM80SPAQUltfgTuKD5lTxl
rpxvYyrWehjZPChFwDn0364CGlVLMpzuOLPkn9QhtzvRchrx/lSinjqMW/NmnoLLsXQebTFF/Wyq
9Ww+rIwXpwfZC2FTqu+im/nm0HKF3Uanrj2/82iLTs1xzAz1gWsO+Tq5mnaTK37Pbk9eeI0+x1ed
ItM+xgLFfjvqPAffauJijqZsK102ErRJCydGuUPt796OsLpZQm6HG6/L4ICXJaSomMzCQpLDDo6Y
2r2fadOx87VmnEDTnJPprTV8rU1oiRqGqRk66IplMuL7kzQl88lPQCdjn5oNMiQ+JgxbnN7VSoRh
IfBoirML2qwdcD7hZU0bJm0+As2QgDC1lYPgIU4hOYx/J7jwU3uTcLLauF8hlcWpfWYXS+0L/4Ot
GDK6o+THGfBOndiZvpuSE9xv9efawDxrpbLYE7XKl3RjPtNKMS5XxqceF56IG/O3x8lWwxaTTU7i
ZOa1QGyJWrtFw05NN9isW+1YTLCTgchiUROhMz+U8jFSc1sY92+3Yn20nz2fxYSqtCA9WfPSKO7N
veTCB4KLWD2FZN+T17M4X5tbwJStds2vn207EQZt+HsRsv6zYa3y0pMt2XlOwbTG488tsYvlMOly
atyq5mxFXmx4nKWySMA8hEu1Eu2dzyY452CrTLo1y5ZQIsBDg8y6OBc3sG5o7sAsstWMOyzL/94u
szUUFztpkcRDFM8davmml5qAYZqvG8NkbQc9n1OLlcNqBrXtXsbiDj3SoHPix84dn+fFEaHLEtvx
XfaQutUHZWM5Xmsb26cyS4DBHl+CwlP8ycWooG2mX2D5/Sf+hRsTeXUKsBiyAMOktn7DXytJjaFe
RIhmlz7nNyrMZuScPw2O5NScjraxdOsjRFFAB2i0jH9fz4CyR/HmNI/DsbL9vanakBfIuqJHLOgc
NbODi/Kw8QBXh/5ZyMXQVwN/CoeUkLVXP8qO6vXfrZsOrhOYaBvikXvaaRuPbvXKyTiLOWdHZxNd
SEdBZCOlY93smB/mTQcH49wZuFp6yu8Dt+FglN2MV+bBzI/bVarNfl5MjDzWBb+ed1bNnhQnPEiX
M79ruhip5zqpux1xs8mLedKWmSKeXnYFt/X8iwEL7wvxOr2v75u704V2MyOVsasxMdG+lA/WcfPY
vTZfODyJpo6wj2YucZpZZESaPOeA8/lTsDOX09MX68ZgPT853efxi/Dt7ZG1PrB+BZy/0NlDVoWx
9Jt5gmIhewwnTAPRu0yljUm6FWUxY1pOmX41NwtUtONPF2kr2ZK6gRFaXQnOO28xSQYROog+XzGg
G3HhXxiHMGbtVu35Gq95KG9D7oo2Jubqwnr2vBZzpGq7pqvnxUf37+g9OGM2qn0yPupvP6a1k8h5
0xZTQTlhpFTP/M3yRJG/tbCA0S8aAZ+Y6M+w/I+yCsibMlVXSZXVRQqG/mFhIro2rzaF7MrPQOyc
zlbtWLbrK8pt99sA3tWBfxZykY8FtRmL4xxySo1dPWC7HmxUQNYI4Xhu/GrVIiErGkNL43kQ4lp5
ZVmyndcS7monT1cfUtSsC005mn7EfeLu7YcnrQ7/s8iLSSaiOCQGP2b1LBaMVM50hUvJdDnjFvOO
u15beeZWw92IO7doedw6b/Fi2gVgcxTxR9zBrb61H4IdB1gvu2nvCmc8qBup4Rodix4GmgkXajbY
WrSzR4hOg4IAsOww7cAo7JXLiAvGe6OxpycBFd/JYYO8qm+jSxJFwdFv8o35uN7Tv77BosXRaFRl
Wc7zUZoVMns7rg+tevxP+hVMJImNKuqUJF4vmlaTNT18//kuc3CpbrnlNU6z6CiUxwwf6K2q5Gqj
zsIt1rUK+yKDpY25oR+l7LobPrTSl7ebtLqOnYVYrGNZOLbwITk1h5V1f9JJnkp5lwjcWnAftjUs
5+Xjt2F5FmyxmJXU6aN0YJio+/9D2nX1Rs4j218kQDm8KnRyO7U9DvMizHhsBSpHSr/+Hnp21zKt
2/zW+2agAZeKLBaLFc6p9rqn7ex9BictH7utaIJDtHTchZ7MityoDBmGyle23bi5dhOat+fXTiCD
7zSy9RTkGawaqk2PWnXQSnSptoLebnZyziwZj8OgmoB5fT9Zk9QHBXKNaLQT3NFrs1oYj/6PVTuc
Cy6BzZn07PSOnnQ9WZ6Elrfj7CsFHJW5T/byk/yi/OxfrUdWfBjRFteCtuxWiALFtv+crpyfNuOC
ZJR1jyYPydXsJxfaLt8SMEAACJwcCxPBX3NQL4B5c6KCmHe1zXu5BpwHI45cqvF7aI+x6Pg5u0Hx
AVR47/gMoOJDs9q1tWVejIWfgwiqZj2CWWwB51giiqmakqElyYeqY5cE4hfb16/zewyqnRoARIju
CJHxcr4lk7J/ubKw/6Eb902FWUpT4C9XZZhsLEjDxPWXaes+t+QyZ0gsseNUfmOmdwnwc12NCGHH
V4/JhyR+6LqlYQcCAeb+f/YBiDFRfkh99jarY7RX50gRi9ZvVeJ/2lq+zF03SgdCjQYS0ft4Ijq5
bg3RiKhIBGeT2Wgp48CUAmcIGMSPJRoEznuw9QBloQVnd3Kr/uuZ3vn2rQZ2j5mBMG5yr/bjX8l9
eY8Cyj94SK8axkIsZ3wRoJCBxwLN0L6CKuObjATLCfid2DI036E7Fc33nroTVeZFYrnLzpwqfUI7
PGDmjJ5sZDAjM7BqNEknvmBdWXr0iytbKMjddPGQAV+S3XTkwT602+5RR4etesw3ontOZCPcPSd1
pIgsptIMFpa5vcrzHwJV1iQs0iz8aF9UGRkp2Avk7zxaEij11kGHJOvfUi/Ck4me08fzMkUiuWdI
WyOWT1ncU6iobiWHdCLBeQmr9d6lVtydN85aUipMxNjO3RO4OsAnS5/bPLlVwcMCmL5DjL79CmN+
kmqcEqDfbwY77QSfwQyON5PlV3A3Xgha3KwYsbYhev9QRhsfwTGDIkKIh2yujW4jf6vYtBTJ1n7x
7o/Map41FrT8TeskgZliO3HnAMHOAVHDn/MLzcD8z6rIzuRC3hD9O0s3eqWxKe7BC4uxj/KN9QL2
XrHvEw90QKHp5w8ziHk9BZBMlhfe2b1nYEoE4HP4Orgj3QGe0M4AVHkM46uNgGCyxAOVy3V6EGVj
2Dfx24LJX1DBAN8Bjxrum1FJGtClBOMATYyvm3cdii2j8p1OqKUUzglmnVXE6cikAAl2VO9k6mzO
L75ID87fdaYTkQms2y4oZl3D3Pb0yREhPq0m65ZqcK5ONzFd39cYMtK3Ct5+2o7urEuMZWPXUAzY
Gv55ndiqnNsb3uGBOjKMJqxa25igR2x1F73+HkbTbnX57rwowfLx8X2t0gLgI9AMBD2l1jwn8wvQ
UE/nhax2TSzWj4/wwyYEK5XOPBG4rl36FJ1muAIkXiRPvmlhHbpH/xmoyJqbdXSNweCoSKLz01qm
SuUUs++xqwFXUvHLQ+mx3G7vY2ICnZxe5glxTFaXdCGS8z6g6VUcPWateW/tQ3vFcK3ia4S6qEa/
tPfVIb9uL4jgNlkNcpZ6csfZTFUDnMRY4XSf7KKTDiwRaLlRPHNDgwYlVHFCedVKF3pyZ7s3LaBF
McSJvH5oHM3NpKdmYqiSVBTBraV60KNgAv0BQ3dAlv7sXwtDT0yQNL03D0jowwPgoUfAOoDE8eTX
f/7BiBu7Gr+cQEyD2JjpQVzPj4PIWRoOIUsZ/EVDa4GlhL7VztUO6UUKTo7g/AFZNRlMEyIliRqP
xQMcTUNSg/kZrQNmdZWDSSK8y/On/00EZ5VUY3CgNg56Ht3K5KHsR7xRfp+XsVpiANnif/TgrDAE
8vhIQmwUg/CJIrfF+xJXnYw/ALWOvsn8mNxrXngRByB8qy5FD5bVJ65jgVZLRWcLOHC52yCrAC9G
Zixk43c+ad3uT/mz/dGEPuo6+l53y317I7vqb5grOtgTYb/E6mzk8gO4m0LqikEl6fsHRKcKQN6t
62wYhlGHetZgoKSLKkuCOX2AM/rGKIQkXk0Eoz1NMdFCqgIwi9sCEJPoRAthuQCcvGCYGxmicoa6
IcrarF+KC0nc+a9CqYwSJonB36A8DxQW+HOKjvLIo6/Z1hHkuFdd+UIet7fzIFHilFhaefjRYJJp
DJ8F5sv+w5dTD4II5D0xwwHAmc9+pg+RNC9VmK9+qb3E982ePrHmIfUgv1nX+sG4ngFjxAYYpV92
7xYPtgYCu129nwEBVglhTVb1BfAjYNxM3MF8JVadeqnumFNAhHNNpHljS6I9XPU7CxHcFobDbOuN
DIWroWoUD968Nd1inOBaM+KYkSdYYJE8bgvbWAfhOAs67UvjKUXP9onsyqA4xsfBp741eNoFOFd2
yu3sWYe4QTp9tr3pmKH5WAhUvm6/C+W5owpOmSyMQXKDoGQMhvvYi26BlepJt9kOWC5b6/688qLt
5IK6MM67GcRGMdAxQF/YVVWJYbV+e17I+gLrlg0sbeBf8SXWOSlNowb7I0C9JIAl7aTsbm5FEc7q
MWE49piBB1okX0GzwEZbO1g7d6LPfZxvhyboS8mXLYBDNCKowf9nmz6ksat68bjS1LHJSxbZ5A9j
YG1K3P3g2dsrqBkT5ClFyq2v4Ic47rkK+kDDNlOs4ICqZwimor4EofmYiAoFK3JseBjTAFU7CGn4
se+2kYywZ/BLpmq89k35atfhW5HmgkbaFatjHZ5ITWIQBwPmnDq1KjlUSgGqp6mAqFYp0DTa/Xmb
ew+/OLcJGhxASaFF5X2K9/MO1ZWkVeEAR5UenZ25ZVCu2qNzBco1TPi4M0bagR7PMtsAW985xyby
JcHVsJZbthF2IFwDgC28N2ckbYva55y8x2vlQ3dPghZsEehd8aYXQIxP93KHmxZofuc1X7tsP4nl
VjcCDF0B7nbMalijV2vXWT5s+lwCZHXpRelFNNSujNGVWNTwvrqrC3XZ78sz0UaxkVLIdQo0i1Vv
jfoo0Ix9+Zc9XUhg5ruQEEd62dMOElgKpT8p4ACwfctTn1g7pnyhpK5AINuhcwK5q2isNAN3HQSa
lybAv40LMCC3mI6WMJwwYhpCII79uy/iDICuAHAB/I18u6lMu7EibAX/zkIgJwP8ovCBYVApnuqq
j6G9GUxPbYUoVGsODT2u/xHNt52GltqZ5gzRf1GPo3jPkEQZnKcsszk8kCMFAm1XPPYnkXxgI1e0
alI4G81NlK150APttwT83a29rwwXOAX38pG8ZAccE1Hydu1N8Ek2dzSHYa6chkXE0oV6mO+1i+Rg
XRm/59/6DUsYgyiod/Pn/jrxw6B5EYpf3WjM4eHxCOQ2nZ8fa00CyOYZ/pyxtTb3pPGG/Ieie+pr
zqhQThSPyGyX5Ejm0Fcd8/i3qePZG5A2aw9k0yH1sju/GaIP4sIOgigOLHb4IDx08QI45sqfmTVV
V3fn5az6CEtGDx/QpEAGxcUbcW1ZRdTD8xfx1aBbu2xKBF5XIIHPmo8SmDudDv7NosW2nbVfxJAa
gV8QyeAs14ytKkdiAI0WLfYGXJtt87+tk8XZJ8kpWDMYdkfSJ/6oweeYAgnrJ/5jK/iorGqGvqQM
fDx6067tLai6WRIK+GmotyoYQm2Fre2r3nQhkbsgTHmoElyWf903WDoxO5Nd6K66KYIRfPYi/yIS
x90WZAKBHChV2LObgtAtY+RRF1XABsskX4TAxA7IF9e90I27KdpIA3snAwMd5qJ4HNvCPNpKGHlx
bgHgO6/iR70u1UBOzFoEo7N6dheimZ9d3IrUNHrQ2sPiKzq6iZx6JpyXhiJGKML/Z6fzi5I2vJaG
kAb9v+x+XkiawG9ma2yIWY3moCcPhRa5o/lYAK+3YeXl/vdA9e+ctYVMzmhyYGYazQCj0Z3BnTCZ
0KmCTg9mB+e04uxklgCpZeeQ0Fm/7fFymC8rEVaBSARnHaMx5nmjYYsG63em/xiNUyxEJmCLf04N
zgwcw2ySIYQMNsPJWqTQIPXIwAjbfb7JtvrpvCdfS+6iTvNhDNyVUUzhYFgUx0u9NbegbX1Rdt1F
E8xefjNcYdb7e4xwYJtayOSuDwIQt7pUoCMm/k5oFnlmhWuCspQMSrh/AHK6/orAYxLcnQayHfyr
ssnmbmoSKDnfSfl1ne5NZattNNAlEi/aO1NgGa7aA+AyYKNVL+ReRSQqHotbSyFC8Y/vYL5ucfJG
oH2ZKhs417fhQSVoUq5/xOiRYTDSgDXbFleMuFHbFz+yw7dig4Vs7tSbcUdjmSGUqo4VgNzaQzkf
gIuAfU9FuZhVV7YQxR32OsMGjzNEFaRwiwYD9Wq4SdH+VNTeefNdjwAXorhT79i4+zoGozlsxocY
jJQ3KU6MfNf78c5+TP4ob84lAztH7PvcbIWX0/pp/dhQziN0jhRJUv9+FzICTiAG4EWGfCyA7B8Y
BISwFrMasyz05dxDX0R2Og6wZPZ2GvZgXy7cKHBgQTQY/8zA6Rfe96s6OrKDdAzIbb8AWoJj1KkM
FmSrl53f7BkjlISCsnQ5AaQg2Yim2FffEwtxnEMC1HYjUfaeUJDHBsO1TzH6ktbjJuoVf2oEt8aq
qS6kca7IVqKxjSJ2KoqXWqLA5/xTgc+b9K/nDXXdzzrAOmODL/qXWVwqtXofM4IVfau/pZpbzltq
7ExyYwNH0tcORTCrF1OlgA/zG732LPEMGDQUnQBwzukYaRTI54z8Kiz1fGcTJ9oOtdRckq7uD2Uv
y4K80FpzyFIg301G0/Ffz7J2AoI7KxRol8qJkW7iCrsUJT/XYraFegYXxitpbRtDwd6887TN6+5R
VQYa6CVwLTSkXTWCGnCC3ofzG7p2EFnxDhU8UG7CZ3525TrI5Hsd3ImYtnxGTU2L/5z//2t1bXTF
fAjgzgHYQsJIySGgn/C6lL2525U/gaoA5/LkbG3bNX7NGQMFEBYH1vdPd9gQMC7qL6PAoKadkgnd
nO4o68AilxF6mM4ReNCpN47xoxOb15nUgKCqwRE1NPKzkVB66+j+/BKseQJl8RncNZLTYZRKhZ3N
xjxhaH4rR+ZOIsU+NfrAasr6GzEqJjcwsg54WVCxcOeEqjNAy1mUkCQNRsSUhriYIE0357Va8zgL
KXyKRm9UaxxY8BMmr0QzMAv3LBc3tBIlm9fl2CDiwAMdWvEGSu1Brhjgf6dpp65EoANE8igGQYYs
Il5atVUVfEAAJwd6KwR+PgzAxwdiqopr0BhHJLSJTl0S9vE2jOq7sJWvaCpt9FzegurG0+dyFxvm
TkOfYlyap2Y0XkYnuULFQdSUvHJzYbQR6NL4NBT33t/Oi3CrK2VFzVg2rPHJVfqs7OI7x5ueiiuQ
n9w6N6LWmpXnwSdxnL2O41ROhOU1lbbwTOktm3/G87A9bz5roKefpHBrHRYo84+s1sMiAEbDR171
PwxVT97Nnf8/CmNGtlhBU9LruG4hDDRPzdHZRAfASo4vjDUCN79gDIatD/f0+aQZZ7FOZY5mWCFb
UvaWa8eRj8qhIF4Urh7nVbuQDcmznh1DAoprscm35v0MxLBNx7pYBHu1bhAWIifkAXEEmX0uVq/t
5sxumLC2qG56q38aEvmqNvL787skEsPZXevk5mAywCyD/Czje2rYbgycofNC1sog2J0PZTi7k/qy
mAp2zaL94cjqMKlPf0vei7VVfcr4s0UJkVW1VBsQIrgGsSecOzaqOQXjOxMYt35lHCrwzzrAihLo
xazqi9V9iOG71LrS6GjXYZM6/+950p9PduoS9HSCnvyCsTxqLvkdC2xj1dgXYrmoJerVidps07Lq
WZeB7iPsj1xLDTrqQgT32swmrZTzCJqBYOCBTQGzhv7kXroM3RzMx6IGGZFGnLXr6tBHrYH9KhkK
ivI7ot9p1vqkEWfp4wQmk5hhb7JcYFResOAy9rNHo9k4E4qA6cH8jk9arCFn9aEEbExNgkQjRDQg
PaWWKOpYNXPNABwQqkVoeeN2KYpUp0IhEBJk7RSl0ZOikKs6kl4Edi6Sw2+P3Brl8L525m5U9/o2
AShZ6Oepb4F3IvLL49/3nAiVddUsFvpxe6aUVgj2ccQ7UlK4CJg9NTFEZ5it0ZczvJDB7xKytmXD
LJ1BzeIRfs26P807dVNu0lfRg3gt54D2p48d4y7FaIxHuZHePaHsaRtUpHfzRfOoXQ3FoX1iHVFF
QDZAjtrmFwPco5DNg23VOXW5i7JqaiUtpvf8mTy5BiD5GZWT9JN1RwHTYCPSWLSF3KVJlSg0pB4m
Sqr2srOtfefYIlyZte62T6vKuXuSql07YeQQD+SI+sTcZPcV1NpjqhkVDe0qvFOsixl1RND4ZJei
rMP69faxqXxYnlpOl0o51nTYGE9y7FlP9ZWJO87eA00q81JzowvnaUQ685A9g5mD7ozAbhnxDLtT
8+Qu3bBC8RxM4Ua+dw64iUBt4Ry/FZss9OXczhzlei3VEC1pxT4v6L6WyHGK9c15t8NM44yp8qhS
cjeibsqQwMB5NWjoBNc74o+GNWa7yAZc8mGSZ80BqZ1hPmtpoQqwhNaeso5qo2UTqOjgVeZrHWY+
RECJeV/hMVAAZRpFnhXg6YryUQR2S/+8uqtOFj2agLZGIzbaVrAci4gPBMBSPOCOctXpeU7u8fQh
uQjOavU0LmRw7mfsVEknbGDAyIGbov6IHc07r4VIAudfrLQaSjXFeacV3sHjpdFP3/LYCyU4l1LU
TV9PBDmp6UASz9owq++fGBg/vRSHJmsPVJC8fuwL51yUugYNBoVG6b680gavPrBeAQndXnqL4XPm
NosxaC9EY/Vrs8FLwXwqrCelHAGgnkWXJfwWOTb9AWlNoPDpLm1cq/Kiwa33nYfOb7i+TZf75hOS
Op6YcUpgm3yezJ71Vokb5HFjihlZvYqjnTlbrT+1oyg5tpbt/KQ2512UySwSha03g7adj93N9KN/
pTvsMQi/5XuzBvKO0IWvRgEfm8z3o5Vkdvqc2ZR+KYMEAXnHy5fujUU1YgBLwREx2O+Lgx6OoKo0
GJ21nd0N41so/zl/BNfavxxgW4PzAySKmsbnLsAHUKs54/zuphToIblqoYE/vFLm0lclzfJ7zYhc
ms+XWeccCy30z8tfM5aleE4/I8Zc5MCS/oUsXxjqr8jEFDI1BLcDc1X87YD5GQNddQp8Jv9AthsJ
7faMGN4hSuRGc6G4thYBCKopD1o6v57Xae2lh5vAAUcVAA6Rqvq8Z8aURlPMlrRvo2CojJ0zHaVx
3HbUCGYiSj6t6oZ9s2ywgAG+n7sK1FlNKkXFA0+7Hnz70OOhgiE94A+Xqcvu93yDxpYWEOHnlWQb
82VJF2K526FAP0uYTywZMNR+PtdeHgo2ba2KCZP80IxbR3Ry03icIWLYyB5YoWQ0fYyH+UnZFIDO
HoHU/Rhh1p/cDBiS2IpA9JmrPqcgd3OMsaFbUw3pGELYMQgMhp6fHUTxkWgduRvDcbS27UaI0ecx
ILaKBiEi2Kq12GixjnzISekc057xCYdq+jIZUQB7CeYk3xe1U7tDlW9SlQjes+raIUCiFjkV1MIx
tcZtnjUM45Az9o/GnwLZ0w957qf3ihFoR2Vn++kbG2Wp9/31HBiHVnWdS/RGgTszDQokD3xRBXVt
mVXGTIVJBECw8/Fhp9B2blnO3bK3VAsDQxZx46xKQBMmG/EC/SHfSdbXTlTrQHEGlvHkt0nvhb2Q
lm7trIP34D8yuGROguEkw6zhWcIfFliGGnA5ANkuAXAPuYmvWNMn8ZM7UbAp0oy7ZNN4Km1SwHvO
muba1X0of++laYHK0EbVEpl9zolJWtvk8gjFGLWXCQoQ07P3A9oa2Ru3vFZL4ZtoXakPiZz/ygrc
CWhZQhJdyk8D7e+7Mdmfd5Hrj4KFVtwZ0BKzn0O2cGygcUBAhOkxEzi35Dk99DtNEOuuabQ85pxx
EDNtkZ3AyxLt+gPAo8aOACPYHOdY4E9WE35LSZxB0DJX9RjzoXhOyl6BaSIp0O8YtqIM+8suRWmB
1ah6KU/7fKEqWi7pisQ6A9D3K+2qvQRCk/w1PDIMyeFq8htXFiPsrx22pVS23ovQq9V0NHqxRJZ+
WWG66Igxn9t0011MN/mxROMOGKfyu8gXdUqti0WFS9bA0Kx9Id7AEzOeLXhryTg1HZjmSY1AIvbj
7Bu4JbhfPyRx25gljtkbNo6A3YX+LP+iqTCRymzu6yX6IYLbOcl08lpnLzzn7u/gS7Nj7fcp8M6z
71nlhyxuv7q40vOeEaIqER4DeRAFmeymj1VQ/VICFf0O8/itE/chkfNaw2jHqWRgAUmRYoIY9f+5
CgQ+ZPVUo49DBYkdpoZ5WiYpkqMSlSSYA26WEig2wJL/O3WOgjWZNvYLQ80WNXGtH7mFWM6ZVMD2
LDGYyd6T6pt5ayOLC+xiPCbll/HFvlaQeDQjVxRUsgX7Yi4GQGJ1VQazq8ZtIeb4Bs1i3dgDActb
M/txYgK5UTTzsrqmwMSXUS1Tv5KR17qUREUMvg40b3gEi2jl7a1g39jh+aLKQgYXPtb1kBpKDxnM
R85ICOXUG3a1z/qJO9MTbdh7mH9OHhdHKhRYLMC8Z/EWa9iqt71HNw5g/nSPBL2NXmZ6iHeYYiYs
SthYgemyNG53+a2A9kNxnUHuLNzmEE5TNhoz3iPKiSHJ6zLxBWu7vn9oAcAwPZPEnbu8y0JDmbG2
bTAGMfRL4oOFeUTA3eK943e1G0eeISxSr1qnCVJgXQZc8pd+ZrVosqKW3sUioAUAU4cXJFgIp42n
+uhz/C2mHl3fVqDX4+ADt/FLR2mpDtGUAYTpPYTIMCoY74gdzDAoULQNft/7zmP+8y/eGwBoqevA
zKL9eKEmz33rDaVHKmG9efWKWnwUd3HQTNLkbFDhkKTwLrIAiYOUz4n0mEifFEOUsV99iC2kcXeI
bhRDllqw7Gzf7dstUOb2Jhq8RJxFIqU43wMi5MHuBqx0JoOGCVmlh3DE8GkqoxWKDE/nTXjVghc6
cRZs9o7dxqy5opOija2ehqgUXYcifdjvi3M4F3mKbIfMPLjMaOfQQXVhSieWEJw9cGneTnWACz9M
xb5o9dYH1wICJIUhunK+KKHV2LYlXAArk83HNEZmB6kXz3ostxEQoq1tfY83e1x5oeojvr/r0fgh
pGlcLbWAOvTfn/Ge+lqsQEW0AjcYPoN1sNSz2ybA5aa7DngYGJDrbjXQsQSih+Z6cLyQyt2cPU1T
s3BgrmhiPVroCALgv+13AW03LN/6Dxpn143pQ0/uOLYajVVpeHf9UzAiaPQAmevbdzZ6vU1mveit
F8bkq85woSZ3KsOCZoliQCgbPizBNtW4+gMr9Go/06vxOJySHnsqeor+P/7wQ1fulFZJ1ldGiz2V
D8lJ98pbcqvcz10A0vK/QIKzhwp9Bgjw3sufZg8DicgmJMkG2aPvdTA6SxPjzjHtTBQYBnwO651k
t7zSoiKMvP/e3CGPIbpbRYvOnemGqn0zyxCHicTdPN1G2sOYmcF537TuOD6WmHu1NmFTTRPrJqrG
+GIM0YxF1Y08ThtDFuLvrWWJdOBO6pgyRtTHp0rbgoJcu2brdyCn9hTWbumVnnYZ3lievGmuwIdn
gsfkH7wW1g7NUjIXnxVyOuGugv0aLpATcDz3M3ufg8KMMXP0GM/ffGf3liI5t6hoNbin2ISZMwEh
EmPP15YaekYll4J3yWriYSHJ5GIw2ti9nlH4/nemdF97xBw5AaxJuwfdKWrN37CYpTjO5elzZLZl
j3jAIslBTlBoMl+L9NYigib61WLFUhDn6SaTpj14ZP9uWnRBDskWKApBdivaqrUzsBTEeTfMXjG2
WESvkn6aZMtrdVTO9WejFLWFrZuhxeYdMOaKp+TnWzrv5GJybJhhJ9dekWOi1tmdP86r1yA7X/8W
wTmNdNbHiKbvgYCCWSTj4p2/lEUBoTuc5MdUnLARacW5kBKxjVON0KpRj/LsmQ8s5QuW8DkYbE99
mfxhKy6+rgplxXfHBH/xF8bSsewaKhM8HlkqcQ8+FZQ4jUaUqlyLRkGqBkQtW0ftnS/+2fKU2Bj0
R8BSXMigt7StatdbbyBrBu8GcWvjQTUbX7CFX/2+ZWgM4RCxDHopNG4948xo68ZBd4O+Rce44bgK
kujsnolCPMi1A4OlCK9EHVUrbuSzWM5H6sC800sbYifDpUAn9P8CYDUjmC3ZSI5wxl+kJ+chE322
w4Hpme7JVX/FhhIZAr92QN8xcApj8KxVorVlPuPzw/mTkvx71VZDW8mZzPAyAavbDBBrgJ0nbOLh
HxTHV8LDz+I4XwmQD4cmTNx4kK7rE1MR2JmB8qYELDgU7aFgRXlQEavq22lm4jLzROWTNOXuVIg8
jEgI5y2t3GrLigkB35N1zVhoao8+kgMjIkNd55fx4x9AH3097p8Xkv2+iO5Tu+4chxln54e3sQ76
mXpr+9o2vQp74Oo0wCYTpafWRDq6Dv5RG9QvjswdwxxjlWXORiqm9rcU1y5xns8f9FUBDMhUAVIg
KK7ZQi90khNq5zNjjLTK+wSDL70IQU8kgLsL7MSopoS1vtfhMS7JNjHG/57kBWgNCx24RSJyOfeY
zEDsgeGo2+SKvX+KR0B0xA/qC0DcMO8qIrFaaQP5LJNzVNJYGUX8XgO39tl0yozSy2LLq6IXU4q2
VLmhMHrNubDpXd1XXj9dUbBFgpVZEHitHYSl7rz/SmYZ/dbQPcJkQUeqICvfDJr537EStJtZuo4H
Nt/NUMZR3ZIaV1DbS26d5G7R/Twv4b0ZmHeKDihW/i2C2dHCEKs6r/uOMa2z6Fi1fdvy2ytMZL4a
j+UlAE/3+ZGB7I93NtBWelf5lTxNu1IQ7q2v5sdHcKdBrbs6qWN8BE1/RqCt06cisJvteVW/RnrM
dD6EcCdijqe61CTErhRjE7EMAMBdilHJWBN0CIrkcMciiRpn1MCu5GK+yddyxy3BIpzIr9L83+fL
8CwH4SvIxtHsCMCsz3s3TkYyRhoSWfrQ3dtxdjsW8FVaSXxFq56jLPqdTXnQyHYvsMv39DxnNZAM
ojfQrsngxuJ0lBSJaJmKSJM1bCB57807A9wM5W0N4CWEf63b+t2jtjNfs2t2sxtbzbMeEIUG2NwL
DVTVll9XHhx6UIiytyue79O3cS5CnsBykERY/wI0nBXiqLwXZNxWJYCODZRMoBrV+eE04JIbGkJP
7DCYJImGKygUNqCzr+RXGN2lsoZLyFDA7ft5b+WwNsaZQIs2kK5tHEHwqz/kV3kw/zafa5/c26Wb
/zEosh7TN0rmGEJYCOeWUIWbnVUmvJiMXZwWe2T6BbfHypH/JIJzoAB/a9KkhYhcqXfI8+/tofWb
Ttv914cecJQYVZYBt4YogfMsNskdvZ1wRPrM3lBZ93pZ8Rz9mZKH/00Q510stW5bs2JJZROwot19
PL9UGKlVWhH15op7gUaoEJgqaHWBm/jZMIaEAjWmwMI1wKoLncYdy3oTEXVHE1VwzFdtcCGKnYPF
3RC2tOtDFTqNHZXcSJougIHPMADtDEOmatCm6EFLrdP5lWSW/cXyF1K5LYulWm5iVrOT0vC+MqvL
MBwIstdOEMvOQWZDGecFrrybYe6M+R1VV4RkfCE+U5Rh0FmyrQzS/RgkO73azDvHa4L2ON4TGaNN
oqzq6tIuRLK3ymJpnWoYTB2o/+6QHGl/0dvPwP/xcwnYodZjE+YCj7UWN31SkbOaylYyw5ohT9r1
ASadLsar+ja9Y7AL9K38094Vr6IM7pqXRFGAvWUZTrTGqVjK6J4teiayczZ5Zh7D2P7O6V6I4LSi
U0rTim0c7lxPmutDJDuuPZkARBM1X65v2Ic23FkwWrWUQybKuGZMWfmh/gHyBEBHOd68ZcBw+jF5
qTzHF1G5rTrKhY7cceiQmMCwMwRr6S8d2LJSuaXDIDgCIiGc99Kdhszle7p5LDw5BWuP0W5MKoBg
E0nh7jQylVlIWQ696g+TcTOCE5z8l8GXBRRpjGVrGLbH9YLk0Odzpcx5X2d6k7pUyn6rcaN4KPa9
FUBJ9ey6FIHF8Cb+Lk1HQg9YJkDi4F9xFLQomknRfiurvXSExXcHxKCNIDpelYKubSTOMXT+xT3J
Y9nksYrGE6rVslfSvL+OErsX9HHym8N0UWUwNoG83EBPBhdMdkmthu2YpK5ljZf9nPtRc4V+8uC8
r+VvL14K5xT0Og9tuYCUsEx2DgI0qVN9XYn9Iro7L4kFEMtrhJfE+Qag6ODp3UFSq0qukmSA1ThG
lrQLkVTOqLmzq63y57xI0RJyPgJtzHVHW4iUq9Y1rcZVqycyPpwXsmYNy33iLNzRptysKwhJk9zT
DDR/JKLJ7NVNUoBLi7gJGVY+aEIpVeu0GCKi+LLrnINFQtexC39Usv/Sgb9v0kIS53dSacgTLYek
sDK3lFiHTpkjd2iNX0Shgqfu6u4sZHHeJ6+s3i6YrCw39nqa/XQk4wldfwILX90fHSunqui5Q2Dx
2QPlea9VbU9SoA1ZJGhmJfmRGrN8e94KMGCwZt+WogET1mAZKs6+E7tMDF2NYQdqKk2eOin5oTKN
7FRVcvqol01936RR+ibNkvRTbpPwGt1l6DI09JBGQTyaxR9FH+Onxpm8LJcCOpPy1SFtofhNPqI4
lgD71QVWIqm8ooknIPoZbdy9dkYK3owCq9mDPUMzEswc5X0oAXEsi51IA2ZAm8qZC8LxcOjdqCyk
vnLTqUkRptazmj0r5TwYmzQMx19tYc+qS4tElTxLcWbrZDTdPF/PZVnlTxEZU+NXlDoJOPcKS2pG
Ly+T9nfmyHbkTeqYtL4dGkZQZDoGyuaKRro3N/1EN1OjJ5PbVihIeslEKSYXzHi6JqAIfnDaCKmh
AtRS5sXcSxGsr480LbD00riqW4YkP0p25E4DxShVZarkMkzxdKCtMzt7NTTHBLOUitVD1txXftIA
0tQbVdIl+zkjGQloBSzyjWzOI3jbLER1gZpHHRgm8CxtLtqclPdWFFuvDW361Muj3JTcyZRqdEqE
Gm6CLc2suPeSos5pGIEQuookJK3LSLG7k077OnUir04bACDuaTm2QIhF9giEoW5DJBrn3hRZ2E5Q
1IVmtiMkbKVrIDASuFopp8rVOLU9oGU1jOJcA3eoBtbXTGmzc3oJuHVVi/fYTaiMLa38Kddb/Sfr
0MoekLPvw+iC9lVkmB5GPRsDa0zThgah4mRN64ZaVM17yZnD66Yf52Rra22i72WJmEheSZHyZxg6
RQPcYTKWO4BTkeJWN3K73/QFGkl8VjR1/M7KprB0I7kBZ0FWVuqb1cZZYGaGXm7lyskHXzLLuLi0
kFpBYaSxVRvTRHQeJ/pE6iHP1UCRnMapgX9F6/lGku0BaUHZsubbgei5FF2aKbXVP3bZtgVuBqr3
SueSsc9031QVACUdQMI63E8qOCOOcTUmf/AIqZHQ6CVD8vK2am81KxzzzdyUmX4Zg4fevERkUmdA
CLakaSMrFP4z0V8k0G0DBxDYvKB2TX9l4YyEedxSJyiBqG5e2JLT2YFVTtJwDG1pMryU9pa+scxU
rwJZsgkgWYBnMbp2omUW0ppjQnaVk8aGr+lla7ntrJTpHV6gJeZ80ZtV77SEWMNGl3udBB3IoKZd
J9Xh/zH3ZctxI1uSv9JW73EbCOxjfa9ZY8k9uUuU9AIjKQoIxAIgIrB+/XiqqrsklqbY/TZmVTIm
k5nYYjnHjx93PGtejiYLu8nTKSwTounB79Zl3K1kNvXXtfIm+7r6hK852DS+4pkbSDFsW90G3qFS
EahSjvVhATaWVrgbRApxnOlwYHOK2GIcrsJ5XZdTH/EwSGVHVuiGdN1CjkZME30YF9+oXd2Va9Zc
HKB3kxlWtE/Es/KwCCyKpVg4e3ZFpI66tO9cp9/zspx51vVEyIyWpY9Nz5YOQf9vWy/DxymZ0MWt
hO2Xe65lsLrFoGwSDbnh2tFFJMMY+38ChmhGIwY4py2qsSV23pDGi3s/yJK21uODO2q3Ru/7oisD
WfR4HG4atCVFuS1FEqWuq7t203sxcfYhxvd8FMtYOWFaswkLwFYubtdAGbBfOlvu/36x/+V+HLsA
g+C2gwLvm52rjuH1ATdYjCdIOS4nikJk0IhNYLx3Api/kIG/78c/HOmy6fyQlkYS2wZgPUQwB9jA
6eXehwHcugP//uB8il9cVWCST9fvU7h+uWv+cOA3cFDrEtRVL7uZYzgA2o1dPvz9Pfz1AdCgFMBa
C0YQl/d/uLK5pfMwJ1jrHfZpBHMRxkbZ3x/hl/FF/OcRLu//cISYjoZ7Po4whs9+fAzMq5Ivf3+I
Xw+EPw/xJlzyXK1XFeMQxsAKzEArQn+M5ElG72RRbyGY78MgoQ7kTZHaQKzk50vBDgqnugHHWSXY
2QnKwg16tkaeN4kLsDnc/P1l/fLOQfgMKmnoqg+Dt4fzaF3zGVNacWej+nZbqzGfHPpOHvXzYSJQ
wCHwGAYQoUNfFSC0N9OIVlHblXz4Oteh2xYeuawltnFFmTVrLd/rEntT/70c7mJrEiQIOX24G70V
SSxrwhap3OdgVqVLP81uM2OTEmPcPnbrEDW3HDzj4C4p7UT2tWlDOMjgV+p29MJlyYNqGYNyq+fW
kCntsD8kf9gY/PvL/H+q1/bm92zI/Os/8Pql7aBHW9X2zct/ndmLbk37zf7H5WP//Wc/f+hf192r
urf69dWen7q3f/nTB/H9fxw/f7JPP70AlM/scju86uXu1QzCfj8IzvTyl//TN//t9fu3PCzd6z9/
e2mxll++rWKt+u2Pt/Zf//nb98T/33/8/j/evHqS+NyJvb4gVFXGvrK/fu71ydh//pb84+LdBlMu
9BIjzI4vWvzT6+/vIOWPocYAESkfG8elOqJabet//uZH/4BzCYYYqCkxEIiLPjsIUX+8hS4flJNB
KYFTPcoGv/3X+f30pP58cv+mBnnTMmUNzuaSRvyZ3kJ3IIT6NJR/YfpGMcDewsCDMyEx0IjcOio1
uugWcxwib+NTFOJbjCF4ocNzyg6bpfNM4TtVLgNJ0zqAP4z1+7kwc+vmDc3itYhqCRW7JM6aCYwh
p4uSvdflEfdszhq3T9t2cTZra/wtX8eM2uqZCYVgcSxiWemM+uxUedB1lGFwnYR8yjm8VBrLTxes
h8D9Z1clq5fPLDwoKR/ngPK0GXkACHs+8A5b/RpMZ9Ir5whCT7SrglwJYzbMRa4OaJvfNoDSQxG5
ObF+vFHjGN9Vsv0Wl/7Gddck9UZz4yvRo38d09msZM1s6U/7YSTPEA9+CCLL7jiN9l0DCA1dNmHK
A9VliP9yj08QvxT+9dKbBlXBsM3ddr5JDoS0Yxo7EwRTYPsM5fSGbVsCG7RkcECDXYG9A6J20o7s
AtKemJrn8yJJJqrZ/X1v+V/N1IdW4r+3k++nSfs/m8zb1/YyDczbr/r/cB4nmFr/72n8n+JVPin2
9OPMv3zi9wnsBv9AwAT2BvoyUfu5xDq/z9/gH3EIAcsEfR3otbhUh/57/gb4DDhf+Hv0C11mK+KQ
P+cvNOOwQ6HkErj4fPC/mb/0560c8xflU6ix+jgvKNHB/ernLXaNStl5doW5tm83SSlovRlDWAKQ
bhhzs8aYjV5jcjEs3RkqFOu2ETGYfFypm8p19p70Nn1DDdskIjx7fYmihdvUJ5dgvjpJR4vvLyNW
8u2gp698rcz12vtdbqfQFmT13olRv8P5Py1IkHK+xApY5ILvlJafLyiaDJwEq5plgAaeyAor7+Ty
T9AleZwMn2KKybQuYIoulJg8sSXSnaqdTuXKHeSDDRYTwXYM2hONqcYHB4vOddmbk60Vqk2i9Led
G7DcriOMfdo6PnmVjk+wxotP/Yvsdn0dths3rKazZAB6Syq39ajWd+oA3w02fr5MwKQeGsrAP4QZ
1tvm7xaLvT/qts1AewyOPfISXaBN9qs2Y7NlzI6Z8HmGHAIOPdLztwESgswFLvJhKCN9bUdx8pSc
z3aud26XLFfMd+r7apAnoETXcUfdHTyZ5psmwrIedqEooZKh5B55I25mWSZZ30MyOy5hYcac+rkL
tsrfh7SsrkcZkB1vy+CYLDpI+9Z57cbK/Wwb9Fl7HTLgaa7yIFTqylzBY93LxilpQ/T2NCA2enMx
UjsiVVPHbtJ859QqyP3BD48zzHzTQFTVJzOGkNEyjbv5/hI5m0i7UsAElKn4GE/STwUyOup1ZM+9
8HFgTkdTaktvj+l4RRa2ZgQ2gVm5+PwU8PGPf5hrtj+sBH9smD9ukPRnfOwyweAniX0R5IgILltv
tRCsjxy9C5s2mz0rN9pz+El0Aodno9jFZOcMIoJRekPPOoRMvwtV8qND4KnDWePt6mV+kosD1VDa
tlf9MqB5Z1ycO9TlvfNowjNpCFoPLmOAEZJklWjZXtEByBDqDEjVjXvEBrpuIhG/xwp6Yz7w/dIw
rn2UAxDNeuFbgb9u6ib4S8KHRTie3vnAXLDxhfJqYlG5rXs3OEazjrazH8kyjcslzisp59StPTRV
G9tl3SUF933WA4RIoIdOMVkQz3ySS11eOVPgnWZqxCkhyzsVoDdqqd9PHZExxEugQ+Nd/EJ+XiVG
pxV9v5AmA4qTk34O9yOg2I9T23qwcoyPnV0SaCS7YBguMCQNZnhVSlh1vjM43qQCl8EBfBb6EBS8
KqipvFl9zTyhtO00PJt0n2wtgnJwjoQ9upP/obGVOpUJlaf68tMC3Zwt5FYfa9ZFeOTRfRLc1mRM
Di2iM5jS46c5qMvff6pCIA/uGMZQ9xj0ydWsz8cQz2cw07qViGbfu5S/BIK4FHAIcUkQYwfi/Cbt
hKFMtFAAadlAuqWwMx+P1rsz6Nk5fH8xXCb1958AquodkoFlxy5j5M9/1hVrxtLAwaxnLN583yuE
rgoy6aPyuzhV5l0xm1+cNmY89j0U3nHewZuB0A3WixfuySwavRzIoEll4PJ8bGYOfMZ1clE1X6V2
k70sib8N/W8AEd/Zs950GXwfjYgO6GUhxxgASeTn0TiDxBcKr5fZ3JXBZu2rlyDmbk7RTZZinXdO
SUV7dJOBbVH27Caq+/Gdx/dGsO9yCjBvRb83YhSsUv5fJsTC5DBzLTIuRHCsXevlxIj2zBpUrIRT
HhGiPoeNx7cLrCGOzEDHxZtu/f4CmbHuflb1fIaye0b7ajyiVsiXVCbDe3XVX9wq9MJC6yRACk0D
ZEQ/3yrlGcAE3SyymqAVFXBNdNYuXQ/UXMbI0AP0G1H8toN/quW9RiPrO4ShNwWPy53COMGhA6RX
CNHeLugRAVjcU9oCdd+5fsXuZ7QV1r7zEYh7/zmE1F9m+gnZymA+LGFNi3AhdB8EA1IQ6Z4iw9WG
xyDylypxTjY2mPNAHgqnnNsC3ccUWUhgkLeEd47RkPQDFrengbGbINiEXdJ+isZwSEtAysX3DV2O
S5QT3j5S7q8p0H7/iuqIpGw28FC+TLE5tOYdEOONVujlNoDLhDALYPLFI+4tkMVjyATYcoHDYXOA
bRrKJ04yOVe1iZwrtNSf0ZA47oNBHIbRmGIJnQdXK++D6y7QutTiEI1um6IcMW6wCVRnx3rQy5uh
wGmFkzFWJ+9sxBfk7ueACbglylRY8SEZj5L8zwNnXaBEO2N7/D1gsr3DtuFEq5P2+gHXkHya0CSf
4DZeCT1++/t1/oLo/OXYOKQD9X3MrUs0/yMkF8rSbxp/aLOJDcnWayZgTKtHqsx4g3zAKWMyOXx6
b07/4pIBL3loIEeWjoD4zSXb0p2R1qPRd2LEy8yTGpp4U3UsyucEzZJAepyTVrLP/SUpxOAteeWH
zZFBxSLWdZ950sgDD9iaz8bbXfKRe3Mchdbv7Ma/CCTAYMT5IZvAbgxZ+5/vj1WmsnOH+1NH1Hme
ukvFV6c9HcIPjVfLDaSk7vgMyYSG2CGbPMdkmozbYeybJXVQFcioDOxGsPW5A3/pPA9aXg/ckNSU
pb131nlN5/o9/Y9fPFVIbwJ8wQYCttbbpah34ypUZYhCgHTEpmJjk4ZMnI3tg1xTWe9WMcX534+k
71SOn4YS2iSRSyLmwnINuavLSf2A7gKvW5sVtzDlvYvF2v08gDd94HS+TaArz+IoymTUutCwiLNY
VDz3mTyA69ClUEJaUhWLG+s094upnlFkheWGrfNVlp88XtnU9mQ7lADcGw6nmBLkZBIE78xDSNZc
cNSfrwEEt8RD0BjAu8CJ3kwH1JW0TXQdp42PuHGJ/Vs9824bM7IZ1gb7PZTesrKut8Jj9Ax5snzx
SXOHStJcmbxae5pbv3A8qQo/WEUeEoD1a5lctO/qOO8XtBrAiCGrXblumBI3nfVQcA7jPp9QgNu4
lb5dYeINJblk47VuckZcvR9dJTbGJ69Bl4/Khc4VTAKyteVHntg7RYP4zvgxbiONUekLxlzt24Yc
uMuCvSlrwFkLtQUVpc3W8aNGsbVXqz0OARVp6Jh6i40j9UhzJUtmji7I32GJM259WrAxiXNwXb2s
9wCX+XZNRd2lJpk+KO3DOqyrX1FD3rRmclOFmDt3qqgvLBm+hROikqhRcNGFJgIMv5KEHKeOnFT/
IS6Nub9FKtcV7dSpArPeZpMRaNWu3NyZV7n3YMWLzmU0WInkqXLQc4VwI8xHJwwOTsl3tT95OUrn
PDVT+IkyQQpjMfqaqJCQat4LHFbzaj76K3oeiN/dq0ycJ2BUt1HZRBnq2SYn1Dx6zlihDSI0Bddk
U88SFtHspm0iiqpi26YuiMbofSRsa9zuMLYQL2mGWxNOQ9a5fpcKXQ7bUrk0nagzFKoZwQTtugFb
oETWaMcCns2PjVye5xryEBOoADlRzYRHi1U2etKLV+hZ0GIG4JYv43qIa9T5BCjUG3NYE94fKSVX
s+AUwqVzGnpxicYlWCIuirzwaT6Vtp2vK1cs57iF63u/PBtFWU7cKYNSUpRGQ5MOIZSOkd2lVnKW
Dw0Bt1w92RKB20LWMu8kWI+Qgt6bmV0PMJJDAxMic8SEAFsQ1qRGm/jQDftVO/6G9wrjuq6PjMGg
JtKfeO3NG0OSr0PYy2uIncrUkx3fYvwPeRMDSBzoQVfuYSg5Sp6J95qI+E4uiUCZVR2HY2whczPx
5bbVo3uuEnyBVfMttQHK3GP/DG/SNJhLaB46r2GwqJxRLuBqX0P1e8YQl8J/7CsFxBT2BZmvEtQy
MQqmIMi4zOdZQPpBgbIXrFKn0gsuyarZwS4+q1CuQY8DUnmpupeqwb1PMJNTKsSYqTgM08ZJ+MbF
3T6wAApDQ6ULf8DXoAEfqPBMYKk3qxe59DuUz2zauZJug2E4AHheN6ghORuy8jUlYoSHtl3REqag
v9Br7hfWymnHhttJs6MxWE8SsFSKoQCRhO56Y7f96q7bLuL3g1ydoq6ll4s9NMc6xFVgBA2z3Gs+
23yh8bhjM6BZp5vaXNQeK6opUek4QPjEgIa/utNXGTVuCspJU7eFi+Q/XdaoAM7sbWZafxRDGadR
2OoccZ48YLFfcuEEMzCADg38qEVneiSFDiEcuiTOPdgRAQIU4marS9tc1sLdEjk91P5LaSGnqMOv
wArBJo+dhx4rUiYurfRccnDLQJgizC2zUeDJlK2+B3eg2TY8cvbx+hncgHADbernEJdGO78qgsSf
c2lp1uhyyWLflAWCzYdaLfWRNzYPmQtBH+3yolz2XluXp4b0mwRQDkiB3rKZHBQEqd90BfP7PpVO
Weela78mQCA6KascRBuVhupGJxyVXfFA2z2rq8/SK6dUjVGLYUbSGHyQXAP2TpMOgky+yBukvEWT
TD1ILovJrC8+ltymTd15n7SHHwgGrkzGk5PEbNe29sVeVooW03Ot7J7PmqVknniOKCQo2NI9LV0z
pqybhpNvwy+BGeQG0p9f6vpb3fAeGk1syXoDtgiXI7tZDLmReorT3ulV1icNgX0v+RyD4xC3nX8T
dkOfNQIbCE2c5aRruu/o2hyQ3M8pmEoD9gV2Z1znBHW+pAh18Mk2S3SN54t1cJ3zuQYsGQX8kzMp
d9NMn4U14W0nWpGDAZdsSOunemZeOsQxDHdH53GlS5RSVyB7GNFYHZAxFeKOhHW5bWrgLSvh947V
I1yRxBfJFIS7AGf29XX9gGj0VUaxuZ1NcLKl3pmAgUUx9rSgA0TfWrDFskRYFD1kK7NWaZ2CxBgg
o0gqaIJFNA/XiqbVjMplbClkKHzxOAa3XjJvZeDI3Bf+fqojs9ftgLkBGqKf1HPOeIzILeD3cyvC
LOrRuN+UnBZyqF5qT08peHigeURfAqKyuDbwCQ1PclhJWlOqD6YNyqJqrp1AXfuwqAYqKL76Sefd
At8DqEjCfFnYE4qrNu0HCJu6qk2DwQk+1+CD9R5l+8QdTkPT6A1Ehq+wVe7RcJx21od601R9ql3d
5KL1JkiC1teBr84ynIITKLdPSFcCiB9xnffzdADHKDyZwLnCMiXvzFQiWMV56U5lLtWnTpLHOi4f
kGzvO2Di+LNoA1mw3PLE3/HZ3XGmoYmDHn/LJ5J7MK1NO4aYtx39neo6tgdieAZXXm7CSKmck/DE
wb7YumC55Gsbbb3KeVFaRmmCeG32YF4kWeSldds82qUnmY7xe6wVT27rXFM3mYt6hKUIpJVXrZ6U
v4x725IhE/0K4lE66c7mjeoKbswEFtWgN1K6ceGvrMmpE23caDbXVd3CHUcsdAuJfdhBhOishz5I
Os0JzeQSRTsKqBgTmX4I5DjufEylExNtkkaXMeosdNcO7ROFg5RFX74EfSAFfcUrJiLifNbCAPuN
7xCgnle3xL5qbeZDTDZNLmcphkDekqEuPO/UMep9xo4HdfOxQRjRo1AfNZgLIZIYhIK5bSVJB4XP
AukrOm86VILArxzNVMeHqZHqWY/tPYSeoOQYDzEKHBFQ5r6viurQduKT8tx7zp0JRcdtVW0QjlSr
t9NjuA9o88p8ugsEearMh9kJqk3tgUQGqxGzxG6OVp9CiirOAqzaKQ1uGCtzC5Ia9gAJV1LAxEVd
YZl3+BEdZE42Ni2WuzkLqqi8gy7XkqJouiyh3fUzRvCikvqG9vxBNRj/vavGQgUQdzZxksIi+zqp
QbEbXLrsqPY1ot7qxULlMfcauauq/loJR6dLXJ4Qp31pJukVoenOXjV9HvXgAlsS+0r3MPZsEZvq
ALICI54pNII3cING3Glz2a+Pg7/spg7qPu5svw3++gzmFzhfiDaDCc0401MpOQd3dgLt0LcFtrGw
GLzpRhHin0hXg4wYXSe9IzHT6ns9QD+zE1nYOHBqCTqSkj7xHpElPtCFwKVy9o6dF1b54oTbaS2a
SHwGJw/RlfJUSqbm7M10K51oOEem/BxcpoSg7hUWU7XljKxpF1QUeZG9GQdZFUaHdyqp4jsetx98
Rvu9QtwBstjN1KxxDlXKXOsYAgvdijgp7TUC7aljOyyypGi5t9y5FFDFwpwpX9obGZtk31APuZMf
lIfIR/TZ1tvG9XK5ePaezCozjJhdJQKK0hqahryGfOZ8dq5bF+w96SDKXMUp1GGZciwmEihk1jjy
24B8fRYSs6Petf1VY8SY18G4pEih23sYsG1b2230DUBfmlpGqmJx7WbC/7OjZR6R9WHy/efZJdde
A36Rq4+9HfYQ8o0zM0nEd1jmXWO/VT20mppXg9XaMVeKw1xLIx6kg78VWqYtdU6oN++Qldz4MEXp
+oegqdB15U9QO2Jb5ZRp2CzHSbpfgIldIrQn0J2GlH/0xuh24Yh9RrWnFHDOYDtE8B65W1h99kJU
Mxwt8iXsVlBD16suoMk2QTU99Tnflyq8RaTDbnvEVYOj3IMp7SOSEj62fEOQSkHweEDAMZWH0UvW
4yjdg0oa5GvwOEZA326n2nwBzxfuVsMSbbjXZoDCH6bgIALhFZ4IZe6ZhjwYNR1LE2BUldDBXsrV
Sy9n2rYrvJMxp6E4l08Dd7I4KHG+ZfvIdLkJF3pXU/ekmi1aCG6ET920Q3Wttc7XuvVuW+PCMyyO
Ya8CFvlOuW4+ALHDHv0ZxVaoIw4tOlCD+sM05jRkXepXXZkPfQRvH//V4cGz48w6rZ3SS90GmmEt
7FvLRJ2R+ag0hoT2hcRyKwN2aqB9U8DcEX2u6lHw8gNmBkjRofOZRfGzDw9kTuknH3cWfpt5LYnJ
eNl8CKvyaiKWwe79BuZJ6B2VsC5U/rQNF/iIPCK3XHT/ZViXz6zrbq0NIVChdR6DsXHgcWVzJEZs
z6VMV7Z+FIn/KDk99x2Y2opqhoUUot++d4hg6HNeSlhLrb67dyFX4nUDz6SDnFi5EIl36TVjETY/
QWqAm0xv1567qVYdmNt0SBEoOAdCS5oSF8zYgXw0qMQEG7bqCqwK56FU/qF1J8gcV9CycWj9TbFy
yUm7flwoHNlj2WzhxHbXeXK7uJWE/V53ksjuDthzQVMx9IoqjgydVGEOZmwWttDwGpMEOKF46g35
7K5lU0jrvzbEK6SHsYN1DoazjzypXyK4JeXYr6+WqEfgOwhUSUH+7iFjkhKeZGJuO5w1AQKasK30
7iG2bXZIwe/hObofpGyzsAaLY/DwaKKKzZkjOpDCVwQ60jj7mrG7xdgnNp6xdYfj1GZ+WVb7rp2/
0MYFDNQ00EhpkwPkpU9cQ6ee1F8Ikf2upmFTjF5JkPDZAYUfvW/98K4H+wa7UxF0u4tdaIGsEzeP
T7uoOpa1QVGuqjftYqNsjVw3E4rdxRyAUkWj+wU15V3IUH1YInGh3TOeBVhk5AIr2pLP9aPv6xpW
taLaXKCYIiyVRsV2PUMeqsvgiwJdOHRyI1MKIHoVpd7A4u3SQKm97jkmXjne8pBOO8o5mOwKvlo1
XbEXxSuHJAxyWqFA6enKC2ZOxht/hOFm7eSzZOux3LPINwdvhKaXGQswxROkwDHNCB33ZvQPBPAy
6sXsS0/ta6kRLfngIg+Tj2FaP4IDjygOvbMpKiRdmvilygMRvba8L8jdClR320HOPu2Bagxx4KSJ
x2BwHI+pTTqbxlMEfQcx3HJY/8D9c9j2tt1Py5DzYGkRKrni6PRSQx0Tw4ioKgRpxyt3w9p+E66G
VGoY5lWMdGGBllEBlbLPkDG2yCdxn0X5sQcEn0UgZBcTR6NXLc6+i4ESVr7KEcPtLJwo0mEUwyZW
NjqUi4HG7AQC1TCd+WBe5gkmcl0TIotwJ9x3Gm57Zm7QhIGG2sjdlHg4KSP0kfHJ2ZKu8fJhIksR
fo11L9J+8usNeKUE2UZj91qSzUKi+oSS4icy6yR3fNblcVDdgcocP/SdyssARTWpn5cAa6tibZOV
aBUqQHTPkzHC5jbPSGc0ZSkn+/6CISk7nWspgWfEAwev2kVZNEaCOp4EazajT+6McvIeK/tBTLCu
Epe0M9Ffk0sbwBCVXzyv3o6CQoVUhF+VAWdhUrisoalu4QX/UcwxyyB4hMUMRPtURtwB/Wz4QqDf
AtLmfgmX7ToTLAPlx3q156EV23iMjqhlPSOmqTLW8Y+d6o9WCjydAY/Qqx9jF5XJOuhP0xcUlJH+
BgrMUdIWneZQYA8h0Cf6jmYzFqkInLjcRPG+ibtnYAb7yirgKJGcc/BMsIkSEFt7TdCw08cl2qpw
Q8pp2LAAFQIxxIj3sCgutLk0rgEmB+cBiV43SESnoNMI/sGssvA4MuGgQ7t8f8kdNCBSWHZsXEmi
jE3rYUZXZbZOLjDe1dBNj5wjcaKtcrFgwUKHFLXfIfAtQZt3dS49oH8iIHLnLODrd4hIx9JBAaPC
2OeB7vN1mFPHI0Wk3HuRuNWB0VCheoreDsdBwIdey49TVH+zof8IfGRrA/olofDTBXvRgjOH6TO6
kAkFDQr7ifwqqnEbhwDuommB2GNfK6CPgENpDSKm/4o1tQeUiIcGtg69dpCxigUNt14A0qHsPw5T
e6tg/VVieCSJA6HsdUCnrAruKMOV1MbsVTlu+9q/Y6p8JcvUphDajdKAVhsN0/uspvagFohyiApR
Dqwmc+FJAZmvGbwSHaFtCW5GmOzAA/wBddIoLOZ5uJvcvt4mbv/gwRHwgFSvOo6LKHQXXNB0W2aL
PxxHppocEDaaGoQHCIKR6xDOUDQCiCSkLJqSFdOgLsRFAqeKBQHMtEQJhhoGpp3MviWAJyf0xsA+
FFMnuZvVmvdLe0egDLaf2Wet6vpUKVOEtt/SWZZYICZ4KbjLQXLymPDHsH8YFrCdxOrfRu4EkMVJ
1zZo93KaH0HwgaywXtp925Ncz94e/R74TaU/IadssnCsW1QK9IdeeymbakTrtT2vJXn2DBxu9NQU
q3UgQj01Om0MGmhYFemNmtudiCAfYeodMPEe+bj90CMb64LJHKIW4mnJOG4ixbHgUQf4SU+zZHyE
GZlzQCNtUlVt3kVA/poBajCQYkqjpNwKJ+yw8YLPEJfNGeUYnqEjp85ERK9sB+0PXX+lAR2z0CMB
RocX7pkI8mCe2MlbBtyVGm0e5r4tw4wk4Dc16wcvaM8JFXj8pbdegXDaZ1U715tpcjex8a8MGlAK
T5Yr0LowgQEcGAtt2L2oZal38UXrugzALEGfULqk7oiG+sDpbSp6X52GGaGeA1xXuSOIMwGKBWpk
G+GsZuuOwymkn2cf7bWLu9pU4QFthFqvrbogkgl5sYgVeglCHhjxcSoHMWXdeAmYepWkIhHYi/vx
k3MuBeRRgwplFMmBCjggsPJuRqdY2RyJ5tcw8K2yesJChKQcBf7EQV+376RIS+/QJHXJEkSB1QWp
t1QERSTURrnBNEekAA9eMafCHz8Ay5qgwxosW8dxo3Rc5Qupcahe2Vvio/zW0g6ZhIQ6ash9JyPX
mIqIk/4vV+fV1DgTretfpCqlVri1nAM2YYCZGxUDjHJohW5Jv34/5jun9qlzo7KAYYwlda/1pjUD
r3P/BnoIdp6XVxvSnMMo+ztXy1fDFYikNc8rGYDUZm4WrlwxHexF7xq9vOC1Ag5Sw8GNbYGMnbvC
TuJkvdg5LRx9wTDE+a4xP+y4XsAErZjHKT8BY1Ij1WzArUVu61zDRjjgrQyCe0pafFLaavaqmILN
3IQtCKzVQUFpHtm+3BUlaKKvl3KXe0PKTD/ascDvL8AWzc439V8DL98uS5ejY3NPzb5LHFnjGhvL
C75orFitXefSlbmxy8PpC5q6ep5RFycpe1Xf5mwBLktTVwj7lZD7WdmRHkpSdYt42oDmBgdcPU+j
JFi3K8tjF3rPYvA/2URAElQ6n3w7+Qp190vhCzlgYjyiDFyBpVWwSt9e4ANLNm9uQF2cxq99l3/1
mDGdWZMdG8fN1utP8+SPu4Q/gw8S1ZM7iGWbBshh2OckSzOtd1sD/OHAQnNsAXQlMyVcu82ZQ7ge
k7rYNrgthXKrk8UAkMmevA0CkA+8gzSVyWXyuOM0bp44a9wXZ455fufqYbSQAQVtxIb+5NGLRC13
KjFCS662uDFQPwf+zsjSfwwnfSrlnUOvaQMD8kBgPPrvzrAuPdPYt9pwfmVyOMrFPLc1F6i0pY4C
ZFBxunyV84PfVZI7nYzypbIUrj4GNnjtGw8S9UD5ndwbtsmW1AXJ3S+G7HCNkZrda1uKdogU8Zwr
TKre2urcXwPmR3ouViS26kHFlzqsv5c+HxjC433NoBFxm9/BUOeyjMWtdbp266TGrl7ILLFyQMfO
Ae4bGnFup2lrdkl4dlUdri3JW6+nNzVICMSBWHl7RB9W8ahEDvN9TOVvunn4Ko32tYrbfRHmyYs3
JUfnatqHKfzyZcvfEb8A7TxD+DfbWFtP8ei+jzErc8tnANp4nLlvBdcrnx1GVtSmHc3aeTCnP77f
OJFnGe5Kh/FaqU1YCt759FFDFFsdVp/QMEFXh11mzZ/uPNAPg923gfs62OLBjhfvCJFxiHkaorxB
6Fjk+8nPk3PWVf1qvpequFXR6A8sGFV/LVL9L3BYpBrD6texHp6EsymNmlHOuXobOp5vog02Ok1f
MKDxcHCMamsI1stsAdIEtEx+3kfZwqpYTUWxZm0J11ClXdRUHRNGe3MzeUCdQYorQIqIq5rDSuit
5ZbGyhS9u5Z58NySopmKkHx/vxsj/DjlOotluFKpb67Jt3oy58E+a/azNmW/lLo2N6Lq3+Kd3ad/
esvQOzcbqP8Kpbd5ls5RH1fPcnKWtQvcFWl6PWsq4sgT7atT+FUUehVbQGNgMTR8vSr+2l1IUdSy
2Bgz+otynHa0iqR2kY52kDlkPson7k9v3IpwsjYx2BUFTXer7b7eDI4Z44Ks3kBc3Z3tJ4CjAu+3
RQMexc1XCWa87wGNV5oGjVAA0mUGSBZjXNkZkHjecOsNhrr6nuGvZx/wskL0TNtgcvvX9odPSbd2
q44NN6RcYXGTgCHqXWjWfOUbYm0a+Ze3wB6IVutV31YnsCBKxS5gQ6Y5XhLYUmi5gzfYp7aCpyoH
YgNsrZghMMoTnikXurFI4KpxxFvSVBHW6SMX/XPuywNK7mZV57RCY75OmSm9Es6wEWWcr5oFsHjQ
SC/K+gYbTQJYJWCfevefdm17U5aSf+Xt7SY8jBPG8i4FtcoZEkk7O9LTruxjpYkdmZXmn+kSEiNe
CdfwMT31EDj9vJWFcUziDuxiTtdzmR8DCzDLd4ory8G6CAUZ0g2RFbPPXdkjDfBHhBgus6RccOAk
3HXCeHP74VOANgMShAsUp/Ge0JZUQfA6GvE1qOMRDZS5rXBLbZBBUlHZobWRU8J0zXaELwpROzT+
cE7ZbjOjbfb0laesdh8AE+dVSIUf8ZkuXpuvs3n8nGCTMbRFev6yBlaRzqZxmCb8IzWtbec4dy77
YpeJXmkTc6tc5DuJiq9x7pyCLvuXh/abP89gcXbz6oVSH2RTWBE2mbWerGotF/Gs466J/JRJ4iLz
I9mkB1MZJM7db6HRPyDcvkyuqCPbM488dFk0qJzHpSmJqM/7NyDoR6ezrxPY+MrUr7HLoOSYxTgy
O3SEcqJOqOJwAwwa7oJewxI2n57IjwgCeNR9n8R/Hrwum3djMDwrCs+6ZBdfVMFgzr77/WEGRjTT
9e1I4mqwFim0/Gb+kjXx4+zJj6yrqSvjWuHJCX3UR4QKGK79CHXnrRD50zfhquFV4a7TdHkXM06l
tAk+VU0zLhLs7yr8kmpYC6t/6/qYiOjMfW9ZRTb2wJoUy/gqmT3AZKJtYj2WZUc+HY14bjW0h2pP
XZxk5VvcV+0xaP519P7RIl/MakE6mNe/TCUR9AXijCHrxWJcOzK5Y6tsnPaChbnuAdjV5FF+VtPj
3PQXuzO9fTEC1alyulTcMkq+qJLqBI4X7XyBWYGPM2qA0wv3EZDLO8ZJhcUy6Rmzo7p1bM8pkM2y
KoLxe5g1UoY8fLLv86KdsjpYI2lYuhp2S8ITro3qObe77yBJzDUMwabzXeyTgA59b8ptVXC7NcC9
6N32Ye91u2QSHoBkzhZtL6twWR59fMwr7lRvY+sPUdjVxjSak1VaPZMcqE+bOf/dFMOjiptm3XOt
tjgn97oJyqiff1qbZO008T1twY18pyOLwCapIZm7Z8t8kkX5R9TdfujrXwQfrOk6HJbj+DSjnI7C
js8vyKg9ugZU585JrUaiDA5tpV59OAGgompio9Qsh7QDE5LFVR6oAz6Y7KUxzZ1Zzcgg68f4PioA
//2H1wIkNjUCNSG6SGROt6kba15pe/m00y8F1bEvoDmTyo3SsX3OPbVpc2QeFY1ATAdgWE9d7O9z
sF4qDY+yb4IuDMyzos0TM7vGaGRfRW2rFagC20KRAQ7O5W3pH9uJDsjzL6KubujgUPXYtKrdvKIH
2KWjvwtTU27GwdsvJlzJTMFVx9l73vZ0jOBWoVuCv/l+vSkdhjb6f0aL/qyzlg/hb6u4+wxCkKrW
GnLs7fMZecy0putMIisHzy6N+VfS4dUrIA6lCs9jPLTs1GheXaN6KCb/5CTNc97D54eADqshLi4C
uGTvetmxcjPahdYptw2sbe60iKEYpODw1hpSG6K+QNnD/9fWyclVya5wwdeIq35VmddtUoPtzIyK
hQ1C+JigE+Uf+/Yrc+d1Q4UFdyFeqQrTTe2bc5TO4jCNuA371gyQ0/GeCyLfRFxXK4uVZp0phZKj
73YFMv5tE3ePnjuZKxDprYEMnw/52jcd0OwIatc3HzNOXlgf1rEyT3+NnjKO7MHFusMcQyrDSoF8
d33lXGaD50yAjLRlgK4/eLGzz76wnizdkDvdMOnHtYE/m8nZwR5/pylzUwxPvw8111qxt/f0k1uv
zj+eqiqgVPOdJyIOIi92OpCx/l2Z469F58ggXtGXNlVIE6Hw2xhbcymzTdPX9WZsaYfH+EzkEjEc
sEdd4O7LcKbGcRjzKHt/lZJjtslCk45z/FM5bY2ahQJFDsPfRCNHQhbG7frlKyChbvDdh4V2J+vz
s5fqI4U4UzDsQWzSMnstcvMjCYtqJQzrW5PbuxLaZoJSkPwbjHbB+4Igzg1rFjG2U8YlxFt/at5n
K/82R1QxPuEViazRKJbdP7AeT5VP0syPzEHvaVHYx0kr3DYBIgUi3wBYYD9X5lj/Hn3iPSy19VSe
bUYJfVCUPI5E0GyU9WsJgrUnnfHkteVOKBQVVhJC19hI8EY6dbvSJQ4K+9uM5+G9IF1+3vSx2wOc
us/ZzPpDIspaifF1zMt3WVA+wBu8tMVCrF2NQnrCBgceA2JLeZF6frIT+W/Hn8tt4BV//AlJSQai
B8bwagYtpA+L99r2WTarjkneed1EtbA6fgewQgMTT7FVkkVhl/vOyT5FfftuUG+OuZTrQSCFG538
TTnlfBs3iJmnUzxYzGlK/XytQvnWLaJkPatL0ksq9IQICezKucuPnHVLG3V/RP61WftuFZimlny8
JQqU3i+WXSHV8yS1tZ4cpdboiHrSVHquY/9oTu12ru4LmFGU66AZv+MQR62HoOfQB87OzHpWSKRk
a3uef4eLeTJL/xzwZi5TVtnrJPd/j47d7sZ2PpoB+esTsSiuOKEy+isXd9zVYSPX5uI8JJXDXF7l
Byujp65XXfVkzx3V3/zJxA8HTJ0LpwAlp8ChtlbD1qeGj6ZUupFu427deOEQTaNRQkROf600vjMe
84c2PWZ/IK+MgNW27JtzlNvUV9hdNkbeq9usHhuzGzZO7McrXBif1iBfzfJv5k195HhqZMWbkTDo
AfwGXqpq0NjlSAawOHvZuKyyO4MHEJedLD8udzhykGFLZzcLLmoumvpOoHub0GkPSWj/NayhOPZm
sNxqrzZvykkfG8t6DcwgPTPzrH6exPIyVqKEAjNdVJv6WPWdcSDBqNunOr8yTqAHCUahk+TQPFXV
H2UHYjvFznVM9XNh5junXozfZjo8NmW6W8TSrp2lgOnC7RSLVD4sRXfObPZvJcLfQeylGP5aZHk0
NVuiSg64v1OQcWdbSTEebPAncF2UxcIHIw3ECDOl5C4x6xoIvPKuk+v4TLt6tAywUTeZCXRqZf/a
cGGxHfbnJZ8f0CsXj32TbCGsT/cUjVMa9gSsmzn16/JmSCAzkywoLjkSrdgDl42n5ZuZXespN54J
Gj+rIaVeD0B1g8w5miJH1OP7l3rRRtRkSDAKIZ7KKQ+jBrHzPILmqznpDgyObxHNLVUEcOOxeSuA
Kne6Tv78pxyty2RjWBzz5a3XoTwHUPmRTvLDkNl/O39Zt11s773AODUShNXJS5KDuuRDmNjkfIRt
kdTJ0wgo3Bl6w42PHLA+y6XJIhbQ9OQWn0qxwEu/vJK2RWiUzE3GKM/MdgLwtW8oP+MNAOFhcYo0
6q4TJfHRCrLhKFqlImjnK1aDO+aaOetcgHEK/sKclVTHV8vI0YFLIrStMl03Szle6mm4oPRG7+KS
jOSHO9JsGgT3NVY+d98X6mIGdXEdF7kX2n8cxpaqr3CKo9l1W2tYrp3RmScSJsaVDyJPXRkfq3by
13EGr97KjQPsBaDgsUiIKnzO4z/TTD5hta+67mBmyQup+k8OW9KqGULwVWiPblz2cklQC5DOWDvV
qbWHg4X+as7na+CqbRz38w5PnjyEBrjZUIi3CvB/hWcezZ1RFnsZ3mkH9j4ynTZVmzm/LFuiUvHr
9F/Rbl1vfAe2rFYlloSTnijVlK7+6TBL1maOcdJGd7JyK+ax1IO8dZO095aRbWsfNWmmJboUSqt1
RVgiM0bcbWuIBL4MYXIo4k/Ch47jXKW3Jp0KHovU24/zzueT/Q466ykgZz+Ll/7JgvR9Gp0h5waz
nePPqcMeH00VUnFB2M7JTkzE3k3CpS5wh7ZVbN6ILukvrZnudN9at/F++O/rjn9r/XE+dU6ALcdV
AtK5Hc95k++TpamBhqf0WcgwfQ6ZAgcEY2c76ftiTwWVWivfrpqHtqH1IYAo3Ir7qT+ZydZQoH8s
QIbNozazqobFhXXbefg5DD5gUeAmwN4QQed2/FXrmLI3SfvrlGUTWkGnfUKD3rrEkDlTkJyMOFhe
saJ9NHYdP/yclYj3VFwlj3pg9PrdFlPE+soG7j4QIlW9MAKlYN0evd3PNzM3qQ+5uNi1G1LUduJ5
8BbGurkQFpwkLVtzJYuHIs/WNb7SJ8eJrSezLU9uIpoH00rLQ9w3zGOriJOo0WcgVhXTrXsm8sna
akLb0sGnsp7T+jcw+IvS0l+PLcOpRgPeErY1jWyW/wP7PvD2j8sduVq+XcRMgIxsp1N/5zR/DgWB
YCe+Jg55b0c/jkxTu915vh9+Tn8O1eheTH+B8jJHsMG8jrxKhMdwwMu8+jGPSWlAQ/vxZ6vn7tH+
TcxM8TiSvvwoSJ3e5Rrbl/17ts3rMgCloud/n1rXYL2S41GnRfaemVSOjB1Ep9Gnt5nKccPfTciq
0OVJOPCFTtr+1bVbPEicHb96q/s73s/8eQnXkxeqiLnxdM1++lrBK5xUE8TIyQPvEb32/Ts/B9n3
7qksxzfUuV8mKraXeQSksQLPeZVlxiRLqL9bydi+ndebv+JkKSNFxgWlftdsSS/q76DFK7Ng0Jhh
ooumScl51W30soTXGkDhCnrgXt2rbzXhFbPcsKEJqsEyTOeEu8s5eWnn4Hwbv4LUAUIWABe+LV+y
OW0eLL9rHnoy7+pwDE9Vdxj6BHXmnKbknYn+6efQF82xnlowarMcnqY+xtUTZJsqHoiRzw33d1nv
cALOfzAJGuQFWf/nywX1nY9iTBjmY2eV9i2bAaPCaakjhSJ6vYQ8U+izhshhVPF2wYgRGYCOv4LG
ryOjEMNrW6SIFwrkMksRoR5PzrKuivcwPpKnkh/MRpaveVt3B4Vx5slYshMmQQ2wbUCo+FN7KD29
laHInww/9rfp6ExQhC3VIyQpewJSGjShOiIA7s0SdfgPnLbTGJi0WbEFWL463cuCFeahBZjI01fC
+b4BK9w1OeZEb1m1gZKAJ416SzwDnpSuNT77edVem3baUj9bJwM5kFz9vPw5OIWLGX0uMT3kRbib
4jcjDexnuvz0lz0F2LxNwiEbq95Wg1abMsC9rHXnHNz6mqb6y5V2cgqYnL7x+4GQyWb4NE24nqKn
OiRmwLHP8/hSMWP67lGhlPcHubW7Zj66WuRnexp2le/eenbUWzF5zo7f1+/dUY/PKAMZd2xvSzdM
Lj+HYq7T/17Vjf5qTGwHXm+RSlvI7C/eLHSlrK1PlZNbR0XaKsW5k9xKEETY8Q+NfubLJHaaViIr
nz1kiTvPMtUOR2y+/1mHbT+ojgmusVVnlgydx/y9YUrwQ9Ip8YTbM7mh4P+eEK886HQIN0mYbg0E
fCe/Z4U2Q+XRT/g7KtVqZ8z0b9mkULySDr37WRyYo4fLSXMRod63FoocYQKw487oHn3RFYxuDfsj
cQHoS/Pu1a4FIqaQgr5psuw9NtNsK1Opd4ansncC636Lsqm2ordp39q5PyVV25+c+6tUksOGJ+CW
0O7DVbe/fT8ddsjt3W3ooz3s75k+RQCPOA7aRK/oVE8/B8d33wzUsaefM3xEPM5Jus5Z+v77AVwM
yy4wPvvYgUll134w2p0e/P7qxmV/9TIj2MeF+93K+mhUzWfVpiO0dZb9GtLpnoGgnjojIRWQf3Iy
sOCvgy6fqA4AhnRrOn9NF0bBL60vkSCgr7MCEbt0p5tbtMuDIsCTXLLmj0jnbh2Wk9rI3P1X2iFD
lBSEYiQm1B1kEFLp+swNxAuWXrqWOGENabft2d/Bcp2H1lTmpb4f7AKsavVz7jIlY4tFz/nvNKzG
eguvSSLQPSNFLW0KpV2XRyXupiu/fcKUlqPBkfHOcOhu647hRz+pHRNOjGcbIfQqcELot7spWREZ
efr5ETX65TnzUKlwOzTeG9jpWxPY/d8maF4a65RDAlw8Z0yfHVdae8c3yij0Y4ZgITTaLAJU52eV
QzOBnqLbhi065jZ9soe63DvIafZZF97jGhzyJfubTsv5BFCuB2AT3Z//e6kntSVK18ETmaI/Gwvr
tfJna7+k/UTMETW5FVvGhnl0wO2lsF5LI2ClZd0sHEqs2ix2Ye8/QUzkuMDgDknQLd/60IcrKqGO
M5FvqPe85xmY5gH13yVkquSO9dqNErsYb2LKj9pkR1CD3pdKNJuCLMONY/428258uA08GA8ee846
aLu/+WAbO2Ppp0gGwXhOmXm5Jq2aCSO0OH44vTqhrPdFicHasstfCEIMbdzIvyVds54ZOjeNqP1o
ODdOjU075PG7jaP1avQCfHeAwZ79EYlMn8pjBaWvLUriRtvfLublTeo55gk1vHkqoTt6y60elDFV
q3yhMiny7mBP6O08w7N2TTJm55+DbdQnlWbTLr+H/tpo5Lazyt+tsmOXQwsHegvuT/1oneoWYN2E
qzRSd1NifYpYmr47nDW7RWfXXBRsIEJcF0fCPtvGqVVmsOrLMt50Jup0m0SSxzkgBNIkLsvT087x
9CZHm3wpfGayYs0NHdS5erTyX10x7DWy+N9lInRkmD46PGhef0KLqLMh3mABby94BMxDQ17tPlja
/kEq3ULrzMVLqu9QWmmJh3pEZ2sY01sNNPK3du3/Xty/YjC1mo4HqwbGPgYAowHco+4KX8p0ehqx
nyFWRys5LLokHAVnnq/I1e0r2/5Fepm+yCJ+RiS/nd870bbvbVZbp55umojSdn6fXPOgsIsyAwUl
uqwDfely/21MgAboAqYL9e20W7JuXOWyICjCuj/EQymeJ2tih7SOruiNp6L3X11sY3SQ/rPjMUVp
zOEimDvS3rDp/e5zsM9MJS+DZw/XdsAHx134/HPArfKoC8M9kdcUoC9MEGT/f8XjTwX58zUkkz6C
g2+prPYRNyduxKyoPgsV7L0iK7ZDp4etM9G3eiJ7Te/K4tDiU2YTic/ZYBHfltqETnj3BkCxXDwU
5vDXthou6z2y4OcQz/DsM7O/HeXo6zR33jZ3aYLCWYqbQQLPJmzsk8XsslM3+2qfeDmDuMD14Jeq
YT/flyzLqMcL65/AwHBMzeGsR0UfAo/2kCapdQnR6MTkxvzJl36fdlyWDZxLvy/7el5nCND/SMs6
eCTI/qr6fDnUY/a3Fs3FztmFTaWsqx0YkNcpAEY+zA94YMPdPC3QX7VtbkpvnAl9zdgBfckE83tl
2RrpdM0JPeBh0/zHIxighz7+RsjD8BDoPl4lFpVghezoMJhArTYhlTRCmHzmrqUEu4chFdx/DPZ2
95WBcrZvzOYydLK5CCm3pivn48+ZVYzH0CyLyyyfgWj8Wz7a8aPhG88T4m07IxnUsBaIRJFbt65K
mfFQjN5a3k9/vhYqtgyt7qbk+Z63VbbSOo35wEvalY/WnuudC6F1/jk0ntccNe8gTQN57ocrA+Uo
7lBjnOZxsFA9CQstazCdwhYCVpKdRar16BzQDHHvt/HUMzBhrt/4eODDm/lPRvYvT2lZH2KlIUM9
yGTt3d1hXiMQwQ7+S+7pcwOi94fGx0ZPocBWSqRCBH8ll8wscuKEhzS9+CSQVcT+/6473BWmVSPW
NKvdYOlg39le/9yaNk9sMdpr0SIQMpqgOmete5zw3MFJBudh8Qp/BTzIDMB+wkxT6+q69KcY5+Sr
I7F2l2r+0zuYu5LWmw+pmNxHrw1/ZdhWSR4gUpt+xXt4q8IQ0YQlIB4X4ekLmPHDPGTY1UdPk2Id
+98oEuvt6CT2CUPbO0IkJBulyreI2GhXFVPemBjNQCQ3lod+xCreBSVOVsuxmSMvHog0Xb7dkqF4
5ZRkD3wqA/S4NPdYYG+17yYXS8b1donJuW3QZWxTMgdPEocJUE24gP7z4TsDbH04O+O1gJG6+ip/
cvU4fpAt+mDNRftHWIqNPAjcp8ktiRwp5/lcx0ATcSDsXTIjYEmH1twl5JZsGx0yzeH+inQedU3D
5QUbmj42EriTCGgyAe7rXr/Y+lx173FWuA8SCHAvPPUvyTn7wQJ+vq60KXZp6uF5nmsJJ4ecyWzg
pbmHSPpA5VP3GPX+77cMrcKNSWQKznbfProI8eL7MmPcV5ifV07mqB1JDK99m8yn/z0sqv1/T/tC
0ESOpPf89yMZ6qg2lD3xjmAVP2/t5516d5okTRHb/HxjzCgGLWvOT1rGJ0ko/B/LYZ0qMFhB9hTZ
LvGW9BR3w3wevQ6KHzcPCqj5cWGMyGO1yHUjx/QaD6rNouWjkYN8TGy+PzmCj9Koop8fFKkW3ME2
OS6+XRwDQugiJ71JiPpzcz9ktY8o7n/PKxSAoVdeDczwH1bg412QXf84hKCbk+pblLkosBZm3BLH
92Va7kuaYb9VbKPbzNaHwHV/o5PBrO+iTQlM049yF2u8k2+5nVmlQ8H4WJtR5YAHB8NznvPpUSTJ
I4OV1UtvTH8yKIqhi1EJkpnPhnYh1fgdut3YpcxjbX33Enp5siPUKIhcez1CV0etWxj7qpwsQssV
vjcIZFm5KOOm0tvqtjnT39xLsZy2rKiXg6X55AO3+aPridwo+o59MgwIyr3OWk3J8LeJS/1U56OI
8LYcTLsMNlFlIKhGuZPh4zHGk9lQLYYBYmgzW+KzQ67YOZxIlkdMTvIfZwip9hhuX2MfqQn5IWKt
MwpXrdtj0SW3tscqztQsY22D+6VyXE4txrrKzLbMcWlX5kQKQ+enJJi2wVV6C2k3jbEK/eUtENCB
woEfzLsjMNs/x4TQdsthWokheW0rAspNXNXzMKKh9Idi7SQTs+PR/NNSeNvBnUIMOD65pMhWB/A4
xtbxxJRocbot1Q1S9BRvuQGhnZfHMs0aIDDMXGnd3EarOqU9KGVlV/2mteW+Toq//tjfKlzSRh5e
E0e+ZTiEH82+ugyhugRC+pHywKzYwvBDGM1BAj4QJIBWaSTEfsaxjyxdodoy9a/xTqG4PTIgmzpq
TYB6e84XcYQ9XVYJAsF7sx6ZctYvNI63hGS9O3oGom7qZ7eBR+msDDOPEZrDfqL6SKazyFExYUEN
TtnCjiUMoLSuHDZL5yLvG0vnUmRvXVO9yoWJc5ScdiRNsekz81x7SfIkJcRuDXsDnHQCh76OMX6B
xgr0MajYznHJkO44uxuW7vvd6azidFDr2BuqPV2MuZGN9S3FzhNIyaZ+cM5NVR8WWUNpk3e18c32
1ldIoo1kuMR999n02YeBvTEaE13vRSpcGvAkQLA8ZVHfeX+nPMOsoLpuo2bd4T/L7XWRbVEASxqb
6jNZwtPYZij60UWihoyxNRCBG1UFd+NiB/sg+Oep+ZsNHsjAFt/th6yC9wmUDC8U2Hs3e5fS1BmR
tsioML+yG7kLZi2Z0xJ7vEvzd5KQnoFT4DZCmKCdr/4Q/Tmj8NSbyVoo8pNuihAUxQcEKxtDjl9y
NNtHyFN+4TyfUH5ElEkBZgAJTySX/ni/g2ojPxqy8w9jiXqzVuLU8fijtk0EcQt6rtSqCVK82yN0
iSVJ0iysGc04opC7U/lXoO3HqTDr3ZzJ36qe88ixCB1xh3hco9Ft1vG4rZma90B2Itzj6OHpssOt
3Zqf4QCkATV8nxNSkqpZqD3We4YdJMVm7KyHlAu5Mao0jwJCRXBbkKcwiv6jkMQRImNH87K8dXaz
66u79/FV1aLcozMMERm17iYc62ehRX+o8uShUJJEFdVO696FIvcZd7CAp67b0mVdVM+WHTuRob11
E0/v7jCeQlXtdNccVF+x/Q+VhQZEdYwOxZgaoyHIQ9RfZqAZU4pk+TE5uENa7TIjZ9FV00JYWvov
xi51RDJVr8cew3Cg6w0jQZ1DYSLvoGnbANA520QP5EkM2HpL5yWdFgN+1NvaTYeCJrXHjTcpzK8m
TX4mtq0bXpQydt5UwdQNOgMYim/MMIjvrh+B7A3GhG71YQ5ejJiq+JmkDRzrYY/zL3yd9ViR74/X
K9BeRPr6n9CkPevDk+u5/8PYeS05zp1Z9lUU/z3U58Cjo6ULEiCZNOld5Q0iLbw/sG8zrzG3/WKz
UK2ZkYnomQipIkqZlWKSwMFn9l5bHaIOA3DFDpw7m4d4oil0ova2zqPlKKP4Kh+RFkgJd2JyKD+m
thQAA2IUSjMKb8uzTi5xK4hmYLi75l1t1NtojDx2TQoXgs7ODldJuAmVe5O3WhLkRUfnii2gR341
TzoyKaNJD7lu5DjPOBBReSEAxLecIhvgGOPEoLq0SWTJCy4IcqwibpIZ/8AcqZNS1oUMyfCi98Mu
nWUQ6f3z4BnMAzV+W7MGE9FU12E2mr50rGmnlzrpwUWC43Ed6Q8Vu6G8M3B6j2xybeIeAovF3Zbj
Ao8H9QTaSrxyPQolOyKPeqibM8u7VzUPp7kMtZ2m6neXXUxTctatz0Q/Y8St4TZlj91GSPxGmudf
RQaXPcaH1i/ERjTLhzJtFji1W/kkbH+EI8rrYi5PbM3389g9GG5yNLWo8AfLbHazOuI0RVE6M3mG
EeKdvLZ/zArntZpjUKLDY901MVIXCyVR7rAmUvWduyyEkWtso4ai/snDPEhTLQwyOegcdH5DJAi/
IUYLRkKHooQ4wLKYmm5elyO0OVXi3KjRGXBPNmLnZquOIrWBOuhS3lrIYzcmRpUlGVmaptOOSFdc
DGa69yqJD5ZjmeZe46mE0zOKaAbKJtCbMD/J5Gs2UOJoODqGUnPvoZ2zgcf2US2Cv9m3BSevn4zS
OHlQjJGIYOrHl7mbrRkhHAVz6dHjtIhaC8VK1URRjzy/NYLajl7yGA1t5D4lGlXpxOyM2yScrsqI
D4VyrJvYllax9tbmlJOphzPYzIzvxGLudF3HU3hJT5S69lbEMeJvqLc8/u67pqWjBYGO4T8AHoYI
DFarYCDDIgC9eeI2DYLguA8SSbRINUbci5LBeA7CRxtfKqtpXzq9fMx78yHuNdbZA4DfUjPwjEY3
cSGJuA7nU1+iYCYICcXerC6lWdQX6lELH6PXXWnYqTRsi2h112XphzGmlBwQdgB39CElf/VBaGF9
10gMeiodYH5EhHuMJYPMvCyCYe2PjVDBV7DdQEn08ZY+fXiJvM+Uuh6sTl5FxvTWwjruM884OLF8
sx90sGi3zuSherBhGdGT8uSRdwtyc99prDstI2mpWCzWsiAqkrNeL9mxibimujYJDEZn2zy0Vkc9
9sq4F7ewWQ71u7Jb7YaHMe5LCxZAvGzY6NEW1K29R3WO8u0WpKvuI1vmpAifazWe5sYxj3Cim20h
u09upa8he81c1Qa5BuA4GgEowLy+zhFxYpXbpiRFcTN0OIB1hr2kkLC1zoLFc3Jfom32TbcX3IWT
hWutZDnh/eil9lJ0eP9b8l23kxmu2CfWQYPFiBavo+f3eo+dpuvOSZ/0fmv3A2a54WfgNDjlaJlq
YwAgINi+jxF6do0goLk3jpXS90spHkaLY8oOQ3eFATlBgikePz/1muG2eG/k1siQlaHMNvZE/Hx6
9oQiGcIYirRyV2WlearN9F1qPD7B9iwzLYopXpUO5iI1b8I0fsYRne6sFc4jzM6Pu+zA0Y+QzGYp
ZGJW0yyMXvPOLDxwkpV7ZIgpMQaOWzOP2l0ykyYRafFx9niuKowRW5rfz3pxkV60bJgTV39HLig3
Q9nfiDl2MGDBOrQhgOdj4KbsIjWBNnga7secO9MmwmZDdQRpXybek2dteVLVFMeIAuP3IbeQMqfD
8xjmh7Kopqu8Gt7cTm1baL4RK50t7VXDC0FzHhbmFdKfYsMoFuJ0Hv6q+18gLVfjJL+zs4RMRAb9
VHbwiVq9RpiGuBNs2sI5XBn7YljCqyFZHtC/ILpLvNfU1X5UuVS7NHHBz0C9DlMEH3Xq/prtjJar
uLfDeFXRJpi/svyqNfKbwet+GO4+xZyemBHDcNecSPHRzo0NeiKvfwHLPgwWUa+DB7/D6uW2qKk8
xHQ/1IvadUV1zJNixvSY7GFJyx0WgAL7HkKRDD2QE9vvCSpDPw9jBh/DU7+AJ60jg0AG6iaq1tg6
L4hYo7rFAtPmMI7n6j03MHCO2P1HGCh1DEH7aUGWX84IE2ft6JZXWuPKvelUOj6R6mV25F2DZ2RA
W3lSS/YKe0/SebDI9Oal3eiNxUcpKzxyeOeY0i++/rZA7uNZiCjZzfiMYvfSDeVNo9lYWez6iRpm
F2qKzZvjctvyyQXl9AQ5a1x5fe/oBPR7Mxk+Ig0Hr3CQUSZEnFqckFf5QFKJZoadL9aaWLdq484p
3V9uV6BM7G6SQjG+L1S4rzSHHUYu3uzpSzBXTqX9kkrsr4bnfrRV7YPd/c22ehybftXKRo+uHNUV
bkOWByOWsMVeb4Uu6AZaVK0wrlwxPwBQ2AC7vQ151m7TVXU4KmOb2NGDhYMYORcgQZkhoqZTqRUS
xTksUn80RmtXUTTnDtQTM0Ln2g7tvs+5AZcZvwPSUzyFKU4ShXFpiGKk28r5kYt7nPv8oa91rCyd
dd2jLpBMFbFAR2DigHwD3rHP9on3a9ezbdqkPORAYNAdahY1vofSV696rPOVuRskTUyfVU0QWXWA
l/xBc3HYYS9j+46ir2U2S+Um4BNIJEy6AbWkSpBgMTu002H03QLJP4bfwoM6ooVYWcfphHXF59P/
lXjwZ6Y+fdf6Zh9G0AUdDGksFp5YCpKFRUM3JCio6+WDDldtwnDh37f50WbQ2/sRHwiZGBuh4b61
kvdR4TvJkmPctW+qoV9xtA5Rap59QvhxNzXEubqJrz115ubeO331S+9xbrFFvU3c/N3LJb2iQi3b
LwSlIXJnV/FRTOT0Zv25M3u1mbrhAgWDGllvHhbNDEytQjsuh5cINwq5Q+FPskyHLOZscnUuFnzG
0MU3jlO/jJ55CXUK9liaHJTTuR/MaGeO3Xo2fzpxEgz1edEeRMuoSNdLinpE5VN2X4/eOTfC4zIA
67T66rGznOeiQ+yzTJSu66tucvVkA0QoGCcln4zHbaRJOtQnrXquJ9qaxnzSeoXnsGJcootxL72h
Y9Mx7EGHsDKKVIUAZqMm9h+uXt7H8zz6PB+O8MKDxrzyqJMiPl1fIGI4zGp5lkVb7gTPSbx7RnE3
s6/jzg/qZig283qAQIZJKRXMjdGKEnYfGoYaZz1MOxhsIsdaV1pPWozzkxHaxlM6PG9O7HMP1tIo
4Ro6giptbphMFqsnLMfaeTE1pTaUtu1WRTWDZ6e+nTy0qE3Tv9ex9sJUoNmF1STYuRpftvOIYh/g
QM+nhPFCButpUcIeAx1OFEyPd261UZWodGOzOzBOvUFP9LXqbSKIErvSsEDjaUgcnSEKqDd0xBMY
GdvJfl76/hF9B8A0p3x0ZHHO4/AmangeOeLDiH+cqEv9vmV4HhfxdcYaGAjJK9trYiHT61Hvz3As
ngyhbZZxsre6w+2E4Widz3ifWouJM23xu7W4i+HW6iwoXehz7OQcaXPZy+TOwAPEbGHcu7P4MG31
OOF2WOhNUmbGmlndxxHslCyOUe2WEDZEW3y4WucdxtIi5sCSH1rCaiZj4+xbM7+pN5pfjGFqghFx
EYVpu+kLGkeHPQ2XksfbUI08b6hAS+0+LnkIotEhm4p2YCPlAso7wYw4bAulJWiEw1dd4FCIWgwz
tWMFZNCUN9SNx7wcLkNjHrSC1Ivcu3IdZuf1+KtoxY2OTNJHLnkNzuLW6GefydKjSYbNNoEjQrtc
BrU1YHW0NWpDCQdQdwvOPtAh285mSWmXSLWUoe++dFiMgWtAhWlylMv9bDV7ykx9QX7iyPY6sUGK
OVF/mHOqd2rIGS9z7W3l/LYiZgyb2bQ9oWSkeHxcovILowrD0XTAfJZLChz2+wpAlwnri2Is/7YW
613m6pGmDhbDmPpwS89h22Ew1nDy2DR/eHVbCCFc9Rpj2k1RcJsJcEtzF1rXOU1Rxf4CwFotDd59
R2Nm5uxx53l4O25zof0s5X0GwXI/moiL3TFhnqro8motvUuREMyuYkhgD5vGmk2/K41bpy4/WRbU
vjXEDxHyxQgwOYdQsmYtRiTlRsZVB2cl7ZyXts/eavR7MwtNv3D0i5xZNpOclI+XBMvuOAISgq/k
BW0F+sZFpiQm9MAJdmwQcxAh5zqk4okfOwLUtqLkRqwGh2rGvtd1Kw7aHkpD7CbPSVhmJ1VZ9c5L
4IOKkRwl1dwkXkh0UVTMQbZwQebEeYwhjo4ZAEnZaJ9sQGt+/EGLrUPpqfjSWAUfScjzOAlHH5oe
G5s535pjSEQs9xwFw9XiReyTNJedYda/iKKKzqipQFhRvUAalCvvx5p0c9OwKm8d7dZGeXBEZr2i
KTtO8T7xtob3nDCRCsCZlJtq5fU03q+4RXZL48Aoe7K+UfEvG4enq8/dvkNhtBWLqHdaXZNiuTDs
XDyM5QPbJIATkm9tvXdToI5IqlvY6w1mcRTTwG0hWmLfCzjj4eUgOs3DIoGDxrMeH9ZBl8OhwYW0
zRzSVkNxXlz9vgSasIlsbx+jqeBlOyOaImNY4wg2JXQGCBIUzYh9OPps17xY3fhSGBTyfYHmHTMI
puyMWcCcMNpqXO8L0RNYmKY90Y2Wx6KaHxn81cxE9TPo3V91ObPebq9qOQ+3VasdR3lpuHfyzrW2
ahGw7dbbtes9shh7I7Bkz/Omj58jcQxN9TROXP1t3qxX73WsF8+kOMe+6pwWObKAXZkl7gWPz7CR
OJMCiq/nSo0CDu28s+zlNTJ1Jgt2uBt6696REdo+0i+GAhSoK4bjoomT5rbXpTZYG0+wP05nWi7B
lDoZsWTMlNgz1mYCeuLbwhYf4UBPzXF15BZAC2r2F9lX97rQq3MxRAd682LDCOBGNum7ZTRsxjS1
YnHusCfU66tVDDqPGVKFQHmR4GJ1/IqF3DX84xhzs/bRltQ2nhsgRvJ44BIA20rAWLBMrflpdFx1
hR8hRKW2TaHB+J1OkdfnEQc10aq+1VsXG3cBcM2KObL92D5pabn6edwJeHVxFj1KIK1fA1OjKWg9
i+3uBPI8cgCfFFl+SHO1W//bdtl12rj6JcOk7y9ZhvYYmQrmdv0OcZiL0H16IybBYv+4AwEWlLE5
UUpyb+sWi8qJoSUjE87TzMqDUbWMXDTIXU1HcxJmO3q3PXraW2vRfsq0CiodpCcPmxT/nbMuEeJT
4f5SpZZctR3IL1A+G12LoIM6KOyN2Lugho9ZLPNJMxLd6TY+CWGXWD4LwTtHIPvdYg7xVrjuQgWL
n7uOGUY4UUPT3aNnx1Bh7AbylcJFXc/4pKxSENpmdi8VbPkgTFZpkXZUyjnp0xRELb+kEFgQUqkt
x6Yz0Jfqe9dR0Z3r0i42CSVWyrP+3bSMmynqaXKHO3DU7VVsuCdtrXoBoy+7AYs5EfHjrTclebB0
5gEvUn+dcGmlDZP1QUHyjkR8JU35My/Ia6Q1bCdNKJ6q9TkSiiGRDU3YY9Kgq21WRV92Z4cw8ECm
mNzvfqXaD+QgDOdSFljLyTRd69hjpXaj8lZ6xssKlCbgyZQ8dQzTmbbqOiZiamvxx35R8jB02XPn
RuKVCjDCgxHetrZOFm6+jOfSozLP2+yZpa64ZO7kHr0VIGSOD4ZVvxcj9s+p/YJUYyEN6G5gCLPt
EGAvCXOMzmb/qudSO5txcwEYbe/TLmarUNcc3noWiIwj2JtxYTgLlrEsQTqTwl2fX6uB5U3cEc+U
ouz1Zc2WvTSqS3kvlMquymzwFTsdOluwQ6hml/0061UgCOriXNnGEcE73QSUAYrnqcrbb6McSmwl
Y7yylHBMQvQLXOE9JrBOuqbgGWRq7UGscduoSgJvpLIbTPOhTsx9YjrerpmSvcfYsZ4r6yaH1PHA
vQU4tnttNZTMOQNTGegoJb3qe+LY1wWjC0tKNoEj/UGv9Qgjy4nzNWSN3EQWm1BQAyB3P7K+ea4H
72IMH04trjvMztHcFK826DbasZH+1awG9tzN8m5ETBbMZAdSidB0NUyMQ4ajDkP4lFnPsbLToxVV
pFuDXdkq/GVTykQEvGuOQxSQxwwjasYaoxg1ubUMkq4NppljRJC57cs4vrPS9AEMub1vbYSeE4aI
XDHQdCK81U3bvthjF/u8ndSdWX3SmlXbWp+6NDYfxgguwuqsMUUaEHL2o1HL2TR1gb6cO7ZD+0p3
bqrWux4jBsJymI1TMpjLFUAT5sOgbaAuRKDKVPs4KZP6U2XpfrzxFqO8Gqrq15iLQMpRv8bCrPvi
N+rSorYbwLNgVPI5rkDB4mna1x3OkqhobjOvr56hVL5FvjQAZ9IGIYBlyBzVC0+G/il2PGyGXFH0
2R92BHdKrc11zFEZS9J0bD2+SADnW+WMW/1IHhbNxQwizMbEodjxo8JLbhKLwsFqZbTl4f2d2c5b
2KS3mazK3cwyAo5q8yiZvCFyyLdwD64iwY6NGoC2x9DBu3iBRsXOXGY6siCx20fiuYEKzNgUIABA
l+mQ5BOrqmYT1zpgC03PdpPZPtr5t9uM5g1ztR6ZZbLkPAcRAF5G4d4inD1bRtLsuvKrFp616/pV
SsNRUlDmYeTjNLMIqycArGYOHN6mo3qbIvlUWjYjSFrfPHPOGn60CKBp07EvnSJG1dRDICLZUXA2
+lb3hmQFhzhqfH8ch68emE+gF/kzQtsJ7A+3lz5kTwspUFDytmGOy3Oq80NTjQNeVirmaM4Pqs9v
UtsVQVuvUitkJSCe+4wDxeh4hxJ0K1TH9U6U6dUIXqqwuhB3jP1Yj73Pfv+NRuQz6ilhl85WO6HP
+7ZrQN9M8CYM9haOsq6nLgEnMb2Yq76xa7zP0K6+zVVs4ZjQa1tmIKIVA6Md2BTUPz/V0j4MC8HR
DuOVOoc/DQ8ngRD4g04fq2DvLhvJ09ER2q5i40jY6S2RaZVokr1lUqK79VuBtmoLyanmppmL+h2d
/CeS1V07gyIV/LKile5GL0c0kpr7OJnyVzFoX7Ixj4lnqcsw7cs6unec6cB332h0HX4ZpjDQ9GQK
0OleavjvXDWWBjeCxUUktUeQM9520aad22JSGQey3Gqxw6JzRoOC0ZkFFxr3glEYROYBJYKhyp9i
XMc+CqmAa/yEg/E1iKcW3tzA8mNnt6C9484z/XLE7N1q8svLENAKF21+YyyTny9ivEoRA3jfaXGP
L+EtM/KO8c6pGlnSuvmcHhqMgkyRQIFNNAcmNd4k7Avg2wGxa9MuR0gWgjUPORxl9hrmNqMmjuwN
gJyfSUPCaxRjtkXS/ugk4tVk9YLgwbyx85SHN1vyNAZlii0lJj9invYgYTZVtEU/cxMb2bapfyrn
ABc72ck2+ySvkZVy0yOlWJw28JTVsACkwXah6DMcj7dzZwBFz+iBe0Ahmm2iryjnJ5GJ04CGeWEw
v489LGk6UJYIeTeiuuSLpdcJeygWeU1o21FzPxvyqQBo4jOLFP8LpSbYlwcJp6OeoA+1/TrSNZ1d
WhDQKuKX1nbviYfYLbMbX+mqvilRmAx839YJ2ZJGAAvsquEOTOM3nvsTF+GCPIQeHRrgyGGQAkZz
vWcgwt05jDnBZSvDXeiZt7KhyNDb4aR7hDC4SXOzYBXZJSNCOA9rva3Vvhhijl8SaYzceRfWHarW
Y+FML3OCnK/CerFJWK2wN29aENloP/ax0/hRlAIdtKFSIKcGRplB+lsXYb2zeuNIS9Td9ITlWJXp
D8fpwDo4sBTXQNqPxj42sZqWCXCtLqexN3A/9/HiWyPk6pBGCBr/qoMbPjrAtSUOGR7j4VtW4rFw
0AjrRCEdh8in/fcCpXiJ9oAVJjR+chGRBdDMz1rPm9ggHQcw9OTJCX9r1ZbsgCp+oDsf1JjdOjll
44DiZBpnJIkRS1sU3X6ELeU8T/nB6Q+19EgLpofq6gy8UtaLgE4vQg4hf6EhxUKYKOVnOYlJMVE8
pyo0b22UQsmIK0gZxldYM+HCz3sxZKgdxgX/meEUwnfmcrxjjKXa6uSiIbRT/Stjj9tH0YGpzbRx
mEBezQbkQvY7Ry+S1tZwYou+oOJ3kg9hml/3NYrZmtdeyhkxUW+8GWZzN/ejHpR4Sm8XYv9gZlzF
pbEc88USgTlDncN9raR4rMOop1yPx908Ne9N1BWHBHmh3XCdU1Z/GCE5BWLV6nflDSvb5rgk1bsH
yBh3erl3Y+8b2/zrAu40TY3PWRjzwZlhKUmug3HIXFYAiy/t+a7VB9BhjAiqxspOnVVchdedyN07
fVxOY2tFFwtrV4DRNffbOu9PdW3dw4fu7s0V8jM7LY9DAp21fLTXlhlxAUXnubI8WD/SNHeuLPVA
SFGe2oqsNQ3jYFlykuA9KPaVZVr7iTKlJvJ4idCwLODgdnW8euUpnvZTg+Pbc8fFH7vB8mtd8+in
u5Oll85+wMUcaFzuG0NbKybzuCLtyHXQT4B8gU1gdtyqBE2+EvUeqL63QXhcXo8dPsDuyPvmbTVN
5+vMwrYUdUjsjeFQFNYDpz4beHYcltmKqxL18sa1JfQ8cF5ZyJ6qKpNjY9CCCQRfGxMGaB/rby0v
MhgEQ1xNJvIkNXRW+pJZ1zVa5jCpB3+hbuQzuY6zLjzZSfacdtMxLci7dgqQsIAdiNZIHnOXxeGU
Fh+QzHbTMOyzubhPkKy7sXbwcmYRvTVVN24DXcmLt6PNrQ1jCie1N847IGtggSdm2KUJ38Wefrrc
vKQtnO0B2WAblsk+DPO7sQJhJ7gPfJm43zKqz6MZGzCp8yvLqN4r8OBbl0k17jyW3w7qB13JTyfU
R5BZGeMQRbx27SANH/Rg6h3wjXX042blQ76wJWvXpbpBqWNN3rMXJx+hRRSOIVHXeRN3RSlS8n36
BKUL5w3xDQDLUj5NiOvsxDkaM01ioKRX0dDXYCQ8EFgAbGpILQ4KcekMjjaKbZAurWAobRPqhAPz
PEbzw2gmuITidy9Cs7tkBUzNOIgJTNo7FPCkpNl+iOpW2RIx/uzaxzHDNd7J6SKq5gQpEXUO+tSe
lfF/HwJm/kuwGxGNjuPaxhpESAjYGur8dyFgTGUG7feivKSaevS4jmfTW95nlNYbbPGniqSja5Ha
3oldVRvIxX6nTBgOMzf/HW3Ig6pl9ao0lEqZ7rKUXmVWJN+cTPgyPE0wo2iK8b1WC+7y5MFqNXEP
ltbmTG6riyFMgFREiWD2L5GRFoyN58y8LSPmtWUFMQh6y7OVGhWbHKTZNQLGTVxON5rZl9tKyObA
Rqu7qZ3gv7JhE4UpKtIJt9+Yc3Y3hijiGm92LiHeyOC/f/OMf4ltcwQ1rwPi29BN2zDXdLK/e/MM
LmzUOBraObOx12AdJwir3jt2Lst6UD/g/gXEnKX157pD8lAb3q5ESkuBOR/bDESJwUIPLVy0y7SY
ToxQv63eJIe2zQjMiCAaicS8SmvCOdKJoanRIVTb9lVd+w3ApDurbzBMy2nvFaZ5MqqcEODRYa9a
RN6jO2s+ml73rumnZucCyP5/5K9J718ivx0GKEIYur4GWdrmP109aBZBtBhIdUnzwlFT2fK2CuNT
qrT4xWLtzbwwYq9XsJOvscy8tnn8PXYT4qCEdl3kScPoqqRN0gAjB6ipZ86mcr7OQLfgAopwVfUW
2lRmh78jpBf4YihVjzGRMweM8t1dbPOH3oF/MysQIxnpNmcqi3ejLT+6dnwFyryCATvdn9qxwbvL
JqfX06fRk2j6FDluhbJ9T3T9fpkr+ag0ae9WeWIQoWHfmAYPV6PWq4c8jR7o2mn+GPKcjVgAlOLo
2yROHR1hW+X0MMD4NYiK1/a4cRpCOuT6D/sRllmd5uIK0f+aYIOJp846mHfgaQoF5GgOlbhhnrxc
TYNFMVKV47ahT16jmQe2D5ADlz5iRl1T/BWu/gH317uxkLl6ZCJcwng+FoQ/HBpJdrNlTB5K4Oit
MuMffRjc3eRCy+pyRHbRSngvdfLLfwey5pmZQVweQL1omsR2J+V1K6jFWghN8FVWv9Lhd85kYwBI
nR0iCMK+TwD+u7dTCMwH5EF1HVsscIC5fsxEgs07e2XQxzBw8BvI8+8/ptKW58IT93PuxL94cSDK
e05VY3wKu9r2xxwW0O+A9aYawlOl3onkudZRQB0I/Ur2rHG8d2CrlOQzctW6RY6wdDu95uYMIkcX
Hz3okq3ZOBeDmNZrtkDo4fXuhg2564+xdUROZ51kvaDItrvyNh50ND69+eFUo0Nhzy5mXhd6jNW/
jHmSezWIyR+gk90t7SfE1DPXZ0FoQblcdD2qA69BLABOENRb1cR3xSBekirJYLuAN4pX0UK7ls7s
96BbQsq8uDa6NzGxwOyM9jFbmhU6WXfMIaGPgw1pfgmOkCydrpvVC73MSKEzjRBFRi4bPRb6k93B
nJ/RXPtLDHPRMpbuCqJZedsNQKNrHMV+66SCJnewUO5jGAzNkdVKNGb4AZps9/vw+7fP6d+j7+r2
v0IWu7/+B3//rOq5pU5S//TXvz5WBf/5j/Xf/J/v+cd/8ddL8tmCF/xR/+137b+r6/fiu/vnb/qH
n8z/+99enf+u3v/hL2tKhZrv+u92vv/u+lz9fhX8Hut3/v9+8U/fv3/K41x//+WPz6ov1frToqQq
//jbl66+/vKHSfTpv/39j//b19bX/5c/7r/r//yfH3ny+f4n/xuXcPuf/0Otf/n6zv9EFRZV//yj
vt879Zc/DPlnQ6Ae86TFo8SCpfPHn8bv9StS/7MO+dHDfmoLnaxOHuA8vFT8lz+sPxvooHRyfDl4
Tddc44W7ql+/pEnjz6ZFRLxnu+6aqmvpf/zv1/wPH+3//aj/PnmeZ9k/5GxaayqpYztr6DxPZH7q
P+VsDm45oK5g/qEzGKn3lElzXf0Qj9g4pyVtNO3oaEPyGaupqT5NusnyWCWF9z5TK/SHwRmtJN5M
A/tDtbFtycpsw/oJzgFUmjAxTXJquro+u8rEoW+JqMvOS0L1+NYaVZu+TyphBc/cstN+wLJlDDpl
PorhPLcUtIduSiHGAW8hh5I7Q1cZbNrCxX5E+HGkOeI27IzKRR05uEyfMIPq7O2GTlIxW01UG9W+
GF0L2q0JiAP9SRV1SRIwIBib28lp+vKFenq0NF9LBmanaqicevxmLTK0gAXMrIHtWA+dW0Rs3kub
aYMQWtlSeFuNIamIm8gGcqlpAqsnAM5eANqW5dJP7YZXYTKASgmuZXVRYgmP3vvJKnAxaY2dpKs2
uBh1Zgyegz89Hnlg3pbjlOEc8fCZYNErU3tlu8IVhsSGw2Qax2seNPH0ZVUDu6SNYvIf3cd0beUZ
40xbmlvWKXjSK4165AvnFcE2sD7q5XNobBylgeqzwn1zBqHqzwk9T9+BUC2gnClgJtWzWU0Aewj0
BcmXRXY1vmDbi0nwRAsgsi9YeMn8GSahY312HRoGZgN2pXWnhRJX3YWAEiA0hqzP0OKlti4XPJ6F
lL+cRS2oEOZibp1n1MFeR6lsZuo1aTuA0llTFash2JW3XlU5I16BEvmleR70eO7PNYe0s4cOmOC1
jBKdeAbBqm4+wIWrjJMJ/GQ5WCO9+usYagjeNyZhLlSaWpKKfG8uxJPkQUZxsVp8YsGV1afglh1M
1Q7KJtt1DrI3XI1EjsiDXDKyyT8R5FnjT7WXFqgYS1mjCFwKw/JWMf+aD+SWjPk+Xnp+f3/w6i5+
yuohsm40gOTIJLSmqSrG3aRRWWzIGiN7m1LRkiRa5M3w0xI74LwW3JUMzYwxl3StnSk8fdNLVEDn
uEtMPnTwD1b5WAmTwB2pg88h86joUwYJdlsQNbC68PUuFLzDWIj2rDyH9ghN0LPe4H+yHywSdwRG
MJWGjSbagDv1orBKOKu3y4keKhfpMMi5Hmaiyb6eVtIqJiewcS37DbuuzTCYobyx5pHQ96iIvnSB
dONE7miXXk1wxiyfjFMLmVCxdHEQulwDaiV2lgyQhdI87wYfk6ruBgaY6ZMgxnHc4kBsq3OT9JF9
K9lhRCjRIl2F0N/GZDraZuiUaCvCwsW8b7YNBNdwUOU5sRQFZDJHK5nEiDotRD0w0wnOCXGmkOhX
sQx7QiA4eJfz1hDVXmdB5OzjgaBJBe4ZsdiN6PSQ2KrSQt2g5xoeflOBy/thH22vxGY9RWYL0a51
PrpxGEh4Tbk50RmMtaiQr0tNM1ziMdMOfR/hHoWdMfrWuOy3da879WfBqKEKnNymOsdgAF+BJims
s/vJw6KDPDFC+/S4xCUaSdrBuQEwrSVidgMuvBjHF1kr43vaz62BIb7i8AaAiuovRycwWkt77S1d
zkQAPH5tdHgh5sH+aJli9KCrqiZ7A/+gsXueZJ5k1Z5xn5c8dXnsQAJAcLwGAUgrsjrfRtYqXppu
sbH91aoyJVD44X9Rdx7LkSPpln4iXIMWW4hAaGqR3MDIJBNaazz9fKgrhhlNI+1Or2bXXVWZHnA4
XPx+znd02mVz0pLlh/k8l/W3SJFwPfIoFXUR+MdRCUAsl2PdiCjANHoLOGvOJa5Ag4XKfermvU44
MDckTBXNVgqThjA1s1gsypdVWAHuJkeL0YbihqgQGNyhFM/zY5IqegKajGUIfRvC1yI1/YYoJVw5
0riMnLpIceomUl1kq2kekyU1h1+F2HB/ZQHW5+qsySTV9PvGmBMRakFV66ggpH5q6Q4GxJqOkFQQ
0TiViJDGJ6jlTyr/W/MFsWqtjxylhgY9lvrVNbHEXcZ1FUjAm1jPYQXbCBEmA/NFJ1KKxJyS3oQR
oTs3PdhY1evxosse+bjxVhdVagmtPEOlmsqQs4nZJaF500kDSwr3bwLmTcAoMPLaeOooo+jBIAmZ
25uNIjA/cHV021p4slWMyfyoDKunRQ0R0Go9gztic9+7hblgKYtEAfubE3EA5wp1VgU5GahJiaZh
7Mfc6kzS3Uy1WjGSSdRRlTL7SZcOHNNYzakidUMMMbLtyY7qyY1O/1ijEHHtnCrKlP6GuRwpGxlX
aLXH4xKLvpZxBtsjRCm6lo+Z8i6s+KHSncmA42NtJlGJ+YTmLlTD7Swv5nS1SGmhk97bxg1KERaS
zo80QAKl08yaVKI0SAQMYVYcS/gnCjZUjU8qjNi8ztyqy8dQF9PohGI9H686Ix2EawzDgbrYOslk
eBLmDJDucphksSUnPMsRnqCCEQKw3guxZyvu0QD0pnDRY/a/eW9Scp2Vvdb9VohGQMlah4myYp4r
WdS49IaTBKyEVbR/iWMSW4glSlNAmLMF/Pu9A4dOzE7QEaPM/bomW/w/S5gQiDqmoOQsYPypOjo1
GnhISNKZmcjQK6JQP1UQz/K7gnEKsGMQ6qVz7AFwlmdW4vzAvqd6b6IoqX2zZjlmwNci+sGaANJJ
iLAuVZqWclXL5WwZc7gjUIisaUivqFTyJq7Fl0bkGIg6lGCLmyZJcBvO6MuNrUhqDrUsVSwa5UGT
iX/lr0QQVBzVxuS+TtRIC8V2mUVp8sboasjnLap+GV+QjlYlFgWlSU76MHFhksSarDhYKTX1dWFK
Irmmh3npgOdVxudp0hchRiUipKuRachyLKRzLTYvfEpTtNNkvZWeSorl7OuaioDr3sk5qZnnoWpH
jKnTKA27qBGr4qkMtdEgVmQaZtxacLclE2VTg6YknzCWcifdmeVukjMLO4EkJygvE9IEMnDQgRoM
dzBZJJnCOtIgFadvEYKLjITUODSjPJXc4yTrLq3Q6uga5QOMFzeJ4tq6mQi6LM6GACDirDVztVyz
cDdkuI1q0Y/XgZnLlL6KSeG6AkcnE+GcT3FxF1qVQnw0w7KnGp70fN+1kjc1JW48z7/bUuDW/X9/
ZruqPoq7rvn46E6v1f8H5y02Vd8duE7l8pq/8d4/Pp+s/vlD/3m0UsX/AFUkg+uVTNNaz0n/fbRS
RI5W/AtR0iWDQo7Ov/mvo5Ugif+hUtsS4bHqDNC/zlay/h/wwiRZRCqjmuzOtf/N2ervEppG7RCT
GS5aaq+KZFrGWmP8VEOUCg166AjGRwuWbYaQtG0pP5TAwTt1+6ln/utY99cx7uIQd9kUHfu5KVmW
BWDfNIVdkftQHbWdOS2H7xuR/i6K/ucDKSIzsmxoiiqa0t+tBFFflF0FPbBK5jtsje9rkr3CxbMh
TzfCPO7URABj1v0aQP4BAnOFkstzAS5gKnRbmfjoqodpHQyv3/8w3iYz5hyWxXps/+/fpa2bdNkA
8XBxhA1avRLiAKmjmXXHrJOvYNH9VBBdC77ftKGJfz87WohI4txKCdwVncXlhnHTbdsNHLxNuFGu
/60H0i46WjWLTssInkZRPcB2qptTGRjP37chrb/4X5/IZBNicC1mShe9hsmzmayOJwJW65ApwjyI
xzTbt8SAqUnhopbbYC/LhPfvG/76bf1Pu/JFTxLjMM89N6G2rAgPbHEQYOY/jFRqKt89mnzRf5ou
CWRD0YSBLgrtu5dysQlv9j8LZX/VyT5/ddJP7VzcEjRy33KuoZ30cfbI7KttCoXIt4lqHpzRRXOB
wYJcLCyJP9zuSOsX/S9vD/uNwebPNDRtLet8mlxSswbXmWH7nVBq2PjR7dZhJZW2gSvhuuSmxk53
7ArQtXGPbPeV9/1b/PrZP/2A9TV/+gHa2HAFEvEDxpviqPvTsbpCj2qbV+L1uDH2nQMj7KeP8KeH
Xt/Hpza7oemEsqDN1oOVceaw6CBFuCuukHHZk0OpprmNgCzaGNAT54cH/nLcfnrgixuRUeL+P0pp
XPQR2T+qDrHXCBc2UOn8didTVNoEP3XyT21eLCGkumlhajHjAp/ZhAcMKw7EfR/til9vKh/d8w9P
+c+n8d24ulhJ6iUhBiTmKaMd2GlOhNWV7KU3KKacYZt6gQuDmnqRI3ZeyF22h7vONdwfuvrLqUmx
NNlUdT5W+WJq6tDygNzi1DbN0pMkCeh8B2J9DMoGeDCNhhDkXLWeuHZ3J00/fd/6l32uscbJ1GUh
u11MHmnBS+Zukh4IIYGEKB+n4Ide/qmJy3kj0tALRjQh5eVGRj7cS9vvH+KrpVrl8o7qsmbJon7x
pYCLnvJsgOu5BK8GuR5Sd9TNG7PfLpgGvm9q/asuR4zGVaGqc0+67sT+/igHCWEqDju2OeYElfOO
kySagB9WRGmdz75pxbpYNXKBBBkroxWCxwOba8YtZ8g/hi+70T7fkBj8wyuS1tf8XYMXw8CysAoH
pDOw4EOnfkxc4lOPhq9489uP89raRd+1dTEe5qIdWmjybKz6f3IjPBhlj/ULRacNl1ybXgY54xSP
qFlmF3fl5qeH/eEVWmvnf5pXmcen2WpoX1I+lkpwjOKuZx/5vx8nuijquqwaXNxZF3NZVZpSJJod
k7dwHYd/6g5x3E9j8asP63MbF7MX1Qgc5VbPWY+SS6A/aBg/v3+Krz6szy1cjHajw1Vg6LSwcjhQ
MgWSP+S1axADRP3o+7a+fBrJWLnu3NtY/4gUPr0WyEtNlHQkZML2HPWHwbB+eJivTiickP6ngYvu
ihIFiUjGK0HD8VDC2GOeqA4LkGFxjB6+f5gvdyyfG7vouUE2gzSEWGnrD9ChKA0AJOCuyFsXlRBe
qw0r3NiWO3NTnJTr8On75n/oS/Vi/lgQF5olHDC7qm/IMLaL6N9s4GK+0Bfs/93aAKI9W7YedK7/
/71HkP/+SoMZBsfc00IKXpkJnazbH1r4cpb99I7Ui4mAfFq5mbiKs7NdvGVD+QKx7mi8lEcwKL5C
KuKv7x9pHWCXE9/n9ta39mmEU1Usc6BCQNIgJ5r57A/kSS54vYcWWxq+Upm57/smv9y4cu8EOlvB
wMXl7N9tSkRuVLFJm8PG3EMlulveKtI77htv8XLEzl7mCEf9/H2r8vpy/uVJP7V6sXtMJRwsFPkZ
HrvZY9vqaHD7NsohJDCu2hSEOLBJ30weMHKKU3aK1Zqyso2SDjHvD7/lq6Xtcw+sc9ynXtd05GbW
OpDWXSWJgh94Gs09m8ua/nbxL+4EB83whqNteBxOqKfDn9fXr9a8dSmgPmLBlzUuhlqhhnJjLQ3T
AX6Ebe8HLlgLKbf1exgF5HH3oYdnysk8TCWQCyq7LFDs/rDKf7Xwff4RF+MvVbUmTCd+BBAjrAPv
I85nA2Xg9x3+UysXI46qRWTm0toKTD8hqNwBQmyg//AtfTnDyaakiTKqAtR1f79V/FStOg+0IrBP
MPU3sf1hhvv6Mf5vA+sQ/zRsglUBK0oMG6kn90XcrDfyi7r/vq/Wsfev38n/beRiWAi9snB7RSNm
8ztRHsjUYSdyTOYT2dU/NPVTh128fE2k0pGvTfUAYiaYekb/00b/py67ePOCCq12RBhpj+NDUj73
xkNI3vf3PfZlWU7/9OIvppZRwq0Hn48XD/zrrKM5wunsDVtsXOv22Buf6jvYKd7Pm+SfevBiIklU
Re3adcgZWF5iaNll/8O8+VUHWtRqKeXiEJf/efZPYw7IO/IHg2dbLx9qgbgdc7ZX8fIPffjVk3xu
52InVKN3nAm2XqdE0ZEdZoG3wE0dEN33+qbxURD8mw92sRsK+z5Tk4AG9QaEcK6g4szsCErODw/2
QwdeVtsGDJniakKxkZ44CDMftWwje7EneCp0jVN9j1vmx0LNVx/xp968rL/1xJa0ELDZ6svl2TS4
B9czv8YWEEU4brrW+/4hf3h5/6y9nwZJAq4hGGWai1NcB/MZhcBP3fhVRcKSFNQRlAQUzbz4kM1o
0kazWKfwXeCjlN9Kfr3r/NDtf/iav3yWTw1dfMxgEMusbGgIp/BGVWW7VH5ajr54O5ZJ/V6leihR
XLn4arMoigNtRtFahs+DntuifNd0+ByxvMXdn+9fzRfD76+2Lr4rTe9V4IhrW/mTXLyqFU7HH1/O
2icXa8ZfjVx8SxS45QkiY8BRfdmU3rKBBeJkV5OdOhlD0A6dxAvd/4e5/VOryAb+Xg5JqkcYEtGq
YZAuhjEwZ1kc8Dh+34NfDIi/mrlY1qWlBkxd0cwkXxvpc0U99/sGvu89RZT/fo4Q0GyuGDQQT4Zj
ZZBtQavoZuOkoex/39T3owFS699NmWD1uxjRGIfnGzEGg2RuR0AO3zfy1UHTMtFJcfVHOQpd49+t
cG+R11VBNrx5Gr3FtTaZm5PrN2xCX9o3r6VbkZ1lczMwb7MX4fh961+caP5qfH2dn+Yi9Aaa1Fg0
PimPeXgnaWwrpKtA8Yn27BEPf9/alx2qS5oCFB4A4+WebwjVSi9xlSN7khxCjsmhfxb63feNSF+O
kE+tXIwQrDwlhGpaKY4RuZaYOK/ZYwB/odJPZB/UneWx2dd3P58S/lme/uXThvJpGJJmSMY/B9ZP
3RmaASYdIl8BDJFh7wZ+7YFfrZqT5KZe7it+rN8qFP9H+EyvE+c3Yjvc7x9fNv5xe3z+FVjMLFwQ
hiKtWl5wsH+/VI3g1QWla8jngSbmFcXEag9TanO8y8o2YA4lEAdTN75vSals1HW4qYj5CAPfGgzV
QJyBxgAdaYFARiOXUPZkdA+LnaRplTlkgQSt38iaAgysR728zwRDX+5JmAieSSxqOQfPVZTfC3w8
itfNBPp4pdQCQ7drI2ll3DtRH+j1NuKaHItTZVZDo7gD6efyKxfj+CpEZem0W2uZ88XEYdLkhJtr
eIPL3wEiJUCQjdD6rT6OI0CnkEBbEhkF63qqDHyMaHKiKtoMi46plpxFwyBdK5d5K4A8uHlBt7UX
gsJS/FEzjR0a5iJ0iHu+WQTpuRaoalpwFCRFHfxZIh1PKDKSvArYwUOevsMr67w+T8VNWffzRugo
USNuBM0zDc8dmQd22AhPVmO5Ul2iR5Hlj1QbdrhwHjJJ9jlg7jgUXTdxexWRWQUWb3wxTMONgX6m
5vyg4K+c+8jNS2KBAuNGFCyHcMpDRcoZDjYSGJ4aEh5wnkk5ZgYIhKEw4M5Ez5xar32FwVAofDlP
NyT02W3kt9od8hi9Fm4kqHBV8hiB/kTC5I76UBNuP7jFNEx2zJvD3iEcGpmcBPmU691ujKGJtrkX
9/UO8/VcnCUy29sIT2ZqEXjihtAyBkm1o+k1sFB63pqAIoH5WcKjBAWpaTeKdiaBuuuRGUs7ST6Q
AKKsKMvrsiYX5FiPvwdyMgkODYnHM+677kWVSa2a/Cl11eZU5P7Uv8VZDwrHSec/HdkHQSW584Km
OcO6EDgZzPB5QEwppeiwTllDPk/k5ExlI+AEWQRcJT0GKed24yFVt7p8jAHPtOpxNF/VmGjxDvzv
PpgOy+ILyU4yCOEIuYVsgHUeLHWrQZmc83ZL8BhQv9s6Wewl/CVCfAL5AK50P2Pa7qNNYh4C61Tp
xVaRrroelhLh4IlW4xXBDnmwJl+jNJBZAPk6VxCvyjHape2vIbhNxMqZsGA3QX+YAgKEe1+sO0cf
noPpj15xpnTqEsxuve1Aypo71MpAVcAYopkzj73xlvcnQvGwmmD6VzZT+yZ0pReXgF+nsx4ACNAN
YEkHWaZ0c20KNVyF3xVomzUU5FRIbwa2T25DMNlkpNraabaf2Z9Crg5A7iZX7bQRgGhi+kvl6yaH
BXcb54DhCA9+GfI/ieq38mZJJJcQ+DF5CZdnfbib5nepcUaztsfgkYgy26xmBtOrpgI5WC+hl8XT
2nuD4kmTnQyl40L0QSp35bBbSTtzKtphgLUeJVyEwnxAm5GjhkYuSCYF6ijqK5JHGrtTCTcKAiY+
azihlMaAqSzI9GwRPi1w0bhwrOpBjpEnZE5bvE2BpyeuQvA8czgcl7uw+zUqZCeohPbADWS6ORvt
S9F8iNo+n028t3aeRHadXovyWUVgbZKfA9MSsG80OEvlG/LDZMWMzn1XgxqFAhVIuPyRJhbA++8F
DY8S7Nm0ws90i2XJrYjbbZWZq/ZXubjph3OjPgE7atuWnBcZ6sRpDRwOAp8MaeSZeA9xP12V2VUm
vyfLVUfGMHHDdEpHioLcnQWiGieIwfeL+GcSgYP3bwbb8fZtbE9C9CA09/J0zJPNKG4V7VhBHyjJ
znCkGsBhvZWjUxz7QneMynvFTBwKNjZxHOsG20KtVigvU3EgwdXsfKPdGHBiC78D9dTF9+yNygQa
D1nfMtKam6hTbomHdBZiCZm3+20Xnsl0dCwpPgfipg9UxbZaCCu7WH3S61umlYxwZlihdfc2ycB/
8zfkJB+V7hlc7CzmGYcDVn9SNplKcpBdVfjS41YSgmUfTghA8ms9BHyjz17TvmU6PgNoe0C/iW30
tWo7WCLO9xdlhnguPqQoglFvO2GuOkVUo+08GY1MdOOjGN1Ewd0IfYpIKy+UThWZ9mNwAlvhF5i8
lAB8d1Pxi0qHOAtSezO3tZg009xp9Nwr9OM4ncgT4p+MboGA0mTT1ta72cxddQIDm50Fy8vYs2YR
xYdsuSKI5xyK56TN73IF6XmnpNdF8Ijy+ICv1yXVbA1G8xZddihkIfon0Ed/5gLkplHHvTDP8Hks
pimjcQxFux2XR4VFUu2yTTIG5wlmcZCT+DI99yK+UKbLgRlNBfM6PTWIMmc5e1yE24TsMcu0V6Kn
bpzl4BWrmaOX8rMVvrcBISndk1Eepiy8IdLCbiKA3/BLpWuwnYTtUnjIfkUmKCtL6Z/MpAm2zC6T
p06WvBL5pwxan0BhWKjb2TYDRX1URo1TfU/6jAnqBVDUnN72Ao7GfI8U9EYvV8Ty8LvvhlMpy04L
QjPS9Al0XFHv9bTek4Z2l4rj2QzMq2aoH1bSrjnUW5wQqMjD9w78Ig6fOHeXOoO7LSy8ZwlznUDy
QZxVZ81SDvxBwbGG5lUZFz8awys9KvZJgP25Bq25TOWeEsAAxxLBut0oxXVOBChz0BJ6mIGZmqfk
SJqE3fSECFjt+9gTkEoCRE9IxtCWHsr214V+HQlIFSblaZErspATgnH3g1L49XIlS4c0Dx6kjn4x
si0mRi55VN7QFL6nRL0mesXmYQn3TXts4zNEEjtIziJssLR+bQvZaQiWkh+6ykuFTVbnLnre3twi
73HkYV9ib8K64TSGVyD06D9wbNhV/sasZ2nXi/JUfAgRaGeQU8WHLB0D/bFCgEuoHPwA+XEC761C
jdK9tgSM+LoMG6vfRBpnoN6EigU/+0Z9NtoEBNbozNqtYALx3VSEdUP5Hh/aGyG+Eao74EPp7Mu/
i5cRg5WwAYTA23xgYVmwz+iHyNhYs5/nm+xxdTUy71DajF3ZuM6gpfHqV1eTBov0VtKuI9VN70xK
0elLYRxICINQ38DnJR2834OVSreqj/FZ1exGdhl+RNfLSF4qCCtNwLdpR81eR0/tYx+Zn+XCNvA8
QUAFuWbehfUpoNoN6tGG47Qwh+Jz4oQcE21a7vE1Lmi98RqwhK8uSbtSK2jutqR5hXyrZfCDOLKR
GY/di6pYJN0E6nvUo/X2MpfvTxb5qXeytJ8nb2hyJ9FAYsyOiqdK/yBremydWvoVVTeF8Vo2B6xg
djL+qpqHccqhib1VjPPgVs13SeslBAMNIzM2a9yCx4OcNltjTpTH7ldbaxsB/CJ3bVXK+OGX8k87
elKSHxIwtQkaEch9jScSGuHAUDSCj7B/HQNwZceUOOKSq9X5NSm4swPn0t6R7TT011NOcJEBGP1O
Xl6sfjvCeW+f6050CuOjJBUg0wun5w4R0jlzUuiWECHqhG8Zdy35p55OgJAQcvOM25nciNYADnwj
q/uxAGEyUAyGd8BmmK1fm/iT5GjSpsY/cFizB076y9Cih8ftVG6AOxF0OT7qJYhWeKvQMCUyWuA5
dDOEuImq7srt5bje9ZprWLktmLItY1xfadKqeo/bHzpt7aaY41rSCkrt1sxFZnd1BZ7ZCskt/ZvI
TpklNcJOlLO7aRaPMttONCApnqJR2tZX4bBRGx9oQGIdJhBvT3NKxvi5QlW2HFNopmu2YmJS/fVC
DCIrDK2jHOzLg+JE5nUnvJvJnvMpkJaAYG4fxnWz1QFKjm7OmQzTCWvAytGzk1vlJbpTs+tuccFf
RoZrVY8YwOp3EZdchh/F5u/kxBnV2AA22QNbTozb6DHHBrr3BsI+8UgshD1GpQxROHuqE5o7IwSd
7ZTTjZH/qQDVRjdjdZVb2/SK9xHwNYxgloVHLDwDCrJhE+Gc5IIt4+aJPGAibuhZJxpcqBvicsb9
Ljiq4AFkbZRHUTgDixVNRyieO5YKoq2EnE/Rl14klIaKnd6Vf8A08z6Jxl7O/a8IJE5Ns9sZNKF+
0I+DdsugJhpALLYhLPQ/oYbTB27IDtPcOX0IpA9oUrqBx81TTTB8V117CqUd6mXtWECPCz1NvicT
qgEM9QTeE5hMiQuhJHJ4r8Q+mTUjqkP9OcpfNTbyenAuLQ/HBYkSqpvfMA7j6tiMfp1tQxJZDNBs
B1nZYTQc52NWuBlkAEC/UNtHm/hlPpSxJpfOwQeUVW78J+qeTSYsgw/Hp9tZb5DLnPTIU+k88b5M
njQMWvm5CK/j2CEPbI1uOAe/5O6lYMp5iRI7ustaUt4O+FhI5Wmxvlu/VNXv5Ss12y+Zp3DKixTa
W87iwThy584xiihrgvqqSN1k2b0kAJ5zZiir6aau7uvOb8UeNM2J2bF5V8ZDeWukJ7ncxE+J7oTl
PgmdpbweblaQYnGIWSDSg9g4WU8M5r4+5MmTzMp2PwJ1inwAjI24acNdU2x7/vip/Zj/9OVOEnYD
83rjze19ilMlP0WqnWr7djqq6V0k3ykhxHRHjj/4y+V9rTJlO5HikpzC1QLJNnzxVCpVMlG2qbhl
oeWSWVtISN6K4rV0Dsoj+aVkExTPhr4Z8DnKZ2Py2uO6qIWz06b3yaDakPgd6Cx67RMIU1BvgsFq
K6T9tH/yqucju1oseInH9s8q9MnxbCjwndgpeDKCWPyxtdcCREwkoC07nUIFRbhxmzLGYFtP9ohR
InIGIfMIzpVUdyaiajFASoCaz3MbybJvCcBzXk3Ie+CERiCrpzVDsEp6Fq/dUr7I0x57bQiJH/A8
x2QON+9JtYME1XQHWXWDR0FyQYhk14N47NSHjqoxuzViJyWy0O5lduWZK6QPpvDRR7sFJFz30Pe/
1f6KeVZ6aWGOafNVU/l46EildETjFuDeXF1nk29qL4LotsPrIJ4z9UNtNk3I2HSWh5DZtIzdTuMe
pnMIpu38LmeG2YCTCcX3mr+LnIJU54DtTbftB8y8FiTqfnwEnxCemWC77krJbs1sL/RXSq745cJC
DNpdwYMWAEQCRxY89cT51rddc4qYD+Z7Kaw3xfy40oXGj7h9SPtfQ3QvjLCTkkOWnxThV627SQsX
8ykRfCt7ScytXM7cIN9Lg5fWdwYzKA7AwnxvT9X4PgmHMr9VOzcI9520miFhXWJEmllCar+ngoKT
0s4BO4rXFh9Ga0/mhzXetMEZxGySbdU7YyZ9yBdKT2UAA3YCTAehv825a6ufCijJ8rZhiunN37ry
SBQv8OiDkLqzBVLbJ9iUISxZb5Wx1aOrRjxCAdU4UHuTPNrl42pdTc9y/qCwGEt3xJbrzS+dU9Bc
btP2ICJwyheAtaiNDvpC7ODVYBByuwvnm2R4NCFhqBQ3ZvnYjneF1QM9xLkE3DQhiRKqo77XQkLs
WcXXTIddUm6TESTUh8adpN4cAGNaiwf8SdWPWvU4nBOTM9RVDjRSN25MjqkzVYO42jXw60nlCFPS
jk7Wcw0q7jVPz4FPpaMrb3Omdzoih797CxZzGLdDf7NwwE1PwRqWrqId8UMCAFhrY3jBIF85cngc
ugHRSO8cDmCckFUngdK4S1hO3jq2WccgJyCNmEdCqhydlF/FUZItiSX94kLws+DJFaJL8MAyHqrw
d92SRyHCe1lXAK1i+iOlfPCV94a/sHaS/Ir7JQ8+TBFupeEKkUoU+ulw1DUYPQiE7SZxB9HhIKqd
1ezY9z5mVBbsTLhfd9z5S69/BL3TJ5upPhevY7sv2/uM7ds4XQ/UpsB7pmy2z6bmTc1mlYRQJptY
rYglEWAzkWrdQWfju4HEBrnsvs1O+XRNOapUtjL0SFF4nk3Tj+Qna76GagBNOKHMBE1K35WkJI0O
0uZ+Ifv2IHTPUXqrJZu1chVDkeNA4w3qTkOUZhZv2XRNNKO6FkzV9wSELG5nO68R56hOLUMnpz5H
1Mv7OHtzcFY6smi9PuFjZ6H7DfBLLd00d5nZi5fpcVmol9mttUm1DcUrdRs91UjWaYktcqTuBeEp
G9142NJzIvSfnti4GmwzParXTkiyHGAXsHfWjVpdkSbOzIg0NCVC3BGafVzsKspFd7nMXglOOGU9
YZfKB3NwNJDJXNQr933hhi+zKe/07tRTClWqxzjyTQ7w1lGlWJlJh3yCO9s8tHsZhopQ78yDhuGF
lASZbn4JpTtTme0mvKohmUVUiFrhpEQAzoOzBoJz7klP2QoNJM/b2fKT7Bq6aEIcRA9PSyhY4cJ9
2t6tdeBV+GU3mqs3fhn4YMtwZgLbWJ+pRCJVOmyINHkzPQawbaNttXjx76FXbbYvgXzThieyMfNg
pzC0YEHKmwTGnXZTpNcUvxAXsuelVKcdhsyTeo+cH7JAA34HpktjVyb3w6t6DaRFz/Hf2oPoL9Gu
zQ4llVeH077OdjbezokLQ1LjGwbVaKGIchTy2yidRn5PTb9Oz3ghG/m8FM8UQa3hfRF9q34cVw6D
K5euHq/fJQ8U196kA7BxZ/KgcyeQHkdOVRTrZgIA8nfBkrCrPMJWBIiXNye40h5xPHc9dTbyvO2F
WimTUDP/0ijiUZ1nmvnTDcReb6P6uudgyWcX/EF8SOxY96ERHC++C2yoVY8Q9vV4G51HNnz3Kfu0
oINaSD+oXmQkbsB+qyWGkIW0z+8lSmBmf+BAJeWLHWOekbfjE8OHxNi+Lo6mxonpeSi3fcjJnJmM
Y9+pJCKi9oF6DIAOcDbb+u0aJHWVmL+F4D4We5vqu53+KUVb+W1VAAHcPvUBwDOhas1pgC08ulNK
sIknDv6AOuFOTTzYw03mcjsQNjcSZ61xR+CmwWnwBiUIaF1mr9razCWo4p3KGDS8Ub6aNR/u9Rzy
FjYcQkEv1Nq7Pt3O0u+0pugEUCwFWZAw+0YRBOgudUiB5DgKNSot3ITyZpVcyZzeW86GYfg4lTLD
N4f+GlHtkor7foi3SsXmUcZwS57gZhE6r1CTs5RMb2oDC76frkf+uSkuuVvH9Wu4Xvk0AF+2aqvt
rdR44w5ndPqOvtXGPvC1dHiIzcTwZEPUN1rZJ86gxbLoinq+QJBPF2kXp03uz0mT3JZhxqlgEEmS
YBNuAtxICjG/imdh3hddwp+yuD4peo4omaCK+6YZo9OiJeFVi99WdNRUXaHVc1yAwBLXINk2CcaN
piXpXh3LnQaIWpfCO3x+5jnNhq0c5tcdbn2/lHT5APCZwUgUOBO6cK+R0VxaA7HBpQCfGnpCOXti
Vm9SwCWSZZ0bbTZgeJkPBt+LMUT7KY/vBEPeEXftpgrLgUw1v80Zl00qngShQOxHab4N9W2WDvKG
nMP7XEq7I0ESV5g3f/WK+pC07b5Qgh1RFDf9QpESasq+TsZdpBMZKxofnbLuJtJG2+TRVJDUiPiu
U4TffTj8ickqZcKNKdFb4t6aRf59QPDrNDW/4SpnmxzAY9NY4ZXR9u2TYdXZs1rrxVGKOFGOQ2Fu
sJQlt23OQtQkAaeucda3Cf/hQyQwKnRSg6+UjqR4t+rr/t6MVWldJ7g+dPNZLMFHtqRm/C5HIQ4B
CS6jsc8BH6iPuCnK4XaaIOk4EnV7JiY54NfO2ShLd0XaT4EPQyKEwgWtQHpAYpb1hC+ppAlep83M
+SQY0xlczWQOb1wR9Cz6pCXSYjSl+8YIGpEAk7RZIwiEnPANcI5vQ5YAm1yklsXKEiTtrTQUMpND
sST5OW8jKquDoVVckixxe+ziIXuOc9IdtksnFvNu0CwrsxUNxAjLnZaKfxrM+NynNEvIeUkkvHDf
6rLQexZ3kgBp6rIfr8ZwauGxpus8Wkgjxa5MSiuJlWXoK65CgtH0Y4t+Ys8VGBT7Y8Ky96s5NTuM
YbOouQcfo6Ew2ZewuSdngfaxntWDapSvFTkqxkdC2EndhAM/5dZVk01DsDMWhso2Nebg1qwjOX7D
TDdl3NmNhm53XNcCrrG4zkSQPPUqAO2qiMg9jOa4mbzMUsp1GxIEvAkWqSqlyBJVENb4D+tJyWuK
G9mSSzsjsAoh9FaKAOcpiABa9EsC8DndEtsSNE+hoQaQJUyBXGnTK0gtfC+bVAp8wpsprBYxiKIt
lIz29zJk7eSD9ok/Bun/kHYey24jy9Z+oYsIeDMlCLrttJ1a0gQhC+89nv7/sM+J2ySIIP7uO+ke
SKFkFbKysjJXrhW2f6o2oEMItmdAsV3vxZSnVhtk4VGxBEbLNzUaExnFRqVuq1/S6CME4taSq/xC
UhymI6vPBX2Xi34e7r3GEnZ1rxiBDcuT2tidrHYmuilwOJFxl0awU3shzGEg1JBJilsh044lZJYH
FOK8pzZgBGmHegWoRh0qpDexA16Ntlut++g6BBYFhQGPTncwchijPWR568KHzwZRpx4gRoxVPMGB
2LP30SfoUCu16lEO37TesNRdmYQy11oVysEOwiT3WxJI0GEXyBV9g85d+lV0Gjd/EqRyv5tkYBFz
l0zF3Pe+G+YHBYoO+SlNK/Ok1Nzf/ZBBQMuMPpyDgRXeIfcuJI5cxLBe+EldI3sotPAfaIhENE6O
oCKgka4jgQ97dcjRvpHdLcX04EuRKt6PXBnifmOJLgILrRfr8q8uNevie57DeQnBo565NtpawGTF
lv87FtTi8bPVhEP801JG0mukTYnpviEJ3zNUOqcCAySaVRgFiAyVihYckiD2tS2UUQmCQF4HzYWU
FMVfFYJD7V2q91RUIWDth33GgiBQxQFhVVTSMWRrm8jbQkWVgFj40AmTasq3Hj+D8fBY4gnSuLDN
oFmRo6WueTGFljIU6n4HKYn+022USt0kVadJhy6DPIcKa0ZcVGqj/SL6ZZKjexy6J72HnmYTleVI
r9PXJlWnMmOGhMZdfYz0tnzoUUR7pMOFYG6ZKXnj9MVIYRcmLPw6C0Ed7KtkGMptUkpjbsdtMCj7
crSo40kEEOVTrFahdzDkChJnlI2CN02AcYfeeUtVWWhKZGA1GGKSTVCJUPq6YlIKqMP6cOjLVTK1
vHMr+BIL9LAprgM9f5OFNm/2tRSdkC5oj0oDy8Uh6kFifIZ7SaYkhB4FHX2jHt7SFm7IKBKerdAd
vqE7OD4Co6rd3ybkLMkWbmhF2hte5E+6Y5qaQ7/SSvXOSrnaDypqMvKzXvVp+qxlZl8UWz3WxiI5
qeOgCV+9chDhzfW4DZ7qSJmor2mucZ6iBF5zeosWyuGKmfX3TPoV02PcQ8djUxQQI24ytTQLsG4o
ffAU1fhb+icr8YvkwIhS0HzTmNfXXvRCCdD4Qj9FcALOTvsF2asquGshYyt3laW4GZ47dgikNYaU
bWM9DN8g8DYol7Cd0EupNTnCmFsJlzVqA7yoE7hye0eUrR5EpNw3CCqAwPtd14OVHVJdHCS7hZQN
bhdkMBK7ccXYsuWwpxmBnngHDLQNYmNTKBqc7HFdJ70jSHI8OGEaWdSbYBJRDgrEVcDNhRGqNDYC
oZUMKpQerShXMamGJ91z5KlVdBogmwmcHlbebAf8AyatwEwIi4NiBcAawgGQLZQdiTfcmWakmdTD
kgmnAY2UJP+qPTOpUZEb+HuULBrF4Arw5GIQ7plWn5yYQevgF9vq1d/RJfbaXwgEUIOArFNGjiVp
kNn93bm0tTrbGIwofc40txfHXSIEpnrMipH76V6GK177CWUY5eg0kQsDtdGoDL2CJo1vVl8hIGkH
QBcggLpvcPFlv7xIF8fncKxbOj9RH+aOV9else2VFHp6q8sC8bOKNE3/7LkBZa+oMJVwl0HuMmwL
Q26srzQmYZPWoAdFeAA9nYRifIwWMDwxrj5sKw8aNN5GiTLsaknVQ7APbdV90VHl+kuEIUglvMEk
5lS4mUj/ETqm1860cjpHYgSiSQGAAkV1P9i6UeXeLmV6mLERfoG/1Q1JFNEAhJDcljoldu2+MPXU
aTQj/5GPhogQT9ePMR0ItPW2IlpSCNGrGtp3CDRZ0RESuLbaq+5INboeijDcpqlS1XeKbA7pS10o
EUIxSuaZmzDk3N+nZjjUDvKmMjpwSANZdjZELXScyAVA/pYhlke9zBR8B1CROZ78SuwsR+h9FB+h
Rqbp0vpJ396Djk01ZPUQhXUA7/ciLGZ1j0rmUFD2GQNQXIiTZmFx6MysEF7RJlbRZU870wTYgKwK
7fvakhoe6np5gmgMzwdkaaBR2/o0pcJUeG9Mv2UNYms1P9JKyLwdHEXaKff8kq67OHHQhzL4DpSV
pwSAmPcUlKXi/amkxu3IhQyAwVsXQqJuB+2YkDpy5BvZdjS1LtiVVlZ5zb2hdI1AKSSNRK9zJo4p
SXYqL6y6X4Y4Clr1jCar20v3zPD2FF7HvAu2ED7r3lMge7CUSbAgds96mIvue1b3pkljuNMlPAa1
otdm4r55gQHNyBHj0X1acZEX8pYzdR1yM1NXxNYhJ0msl0iNO/MveayM5zDXhEcjQdWenGGQwofR
D/P8Z44CeUljlfnKLdNSG4Rnk/QlN2Wmmzfoylmpt4O/XzOcps7VyGl6QeGxKKrod4SjnKpHkwNW
nTwPcokjbjy4d4OgqbCu+54ZQMWaDm58RGu1D3cRl0C1H/MQXrtcjGrhqTH6VjrmqoJEZ95J6kvu
mfmvgTfZALhA/RPKHdStIQxbQQ3qW6bqQeK1ixtN1A7MUkkoIRXophyaMGverDjrEASCRaj+gySb
i8jy0Db0wCO30B2kdn0emn4vqF86Ikx0YAJ4zB54bRnlfmxE5MQyr8RtNMWva4exAH88ZqZW6gd0
jykJN3pQp7zyDOXTANEbgiSwogz7fsxJl9BKldQ7NE114x4e/gg4UGeoEHp4LQ9ui1wXgXAxopNq
WWY/OIzKwVCE33Il49xqblvIqemU4dTyZ2fkIe1mFH8gRK40Ge2LBsp/bmorQqoJ1YeGj15pX6u2
UOW93Ama+Q01mImUboSXj7JwXcUwfWWuaG1Ls+pz0gEpTk+kUFZwsJJQ5zpLlTAqnCEJIHjqo3jQ
fpD9s3RBa8DKjBw/nuYRiuMDihQDwoDDoYEMnwTWrYWg3ufa0FixHRWjTHkfbuzyZx5XYfKtB3VT
vlTo/zQT7VsW1G+RLhWUo3kj6MKXphXq9hUacP4ZOyo7oX1PLT2nqiiVSkO5c9IeO4ZGAc7BLzoV
3GFrUVQMQysbnwZBFptdFjfQfGTBELYvQ5WH2Ssulxd7MRPz6A2+wLDnYeH6cr6ttGYgydbNCuCH
LPa8ef4nJyFzo6mfMIXywWG1g3s00T5Fe4G/ujcFdZCf/4fb3S1LChAb3BnmaL/UOa5Jl8S13aqJ
YtlBkOvtJiCqCisg2A+g7SUEFgysDCEtwVWStTkENuiUpoti5p7bL+ae+ndle840JRjIm+BN3iL8
lqxgm5dNQtJkQMgkG/qc1ifuB0Z2p/msGIzxTrfTci/Y7m60YRd5plfxe20Mfg61V/H3iRXqvwbn
HD+EUt4oOQZBk3qRgfyw8E/nSD5MaIqhSaIhWejNXSKJJUmqFH2CAoaGQRVfZY6PqnQaNwPpTCC8
Mu3UCBS9VOlRLlOP+mIql18bLYnG3W1Y8xzUDbGFqvIDYNiwRA1ek8tfUoOGiZOWBB/RAltwh69F
jX41EgXKBkbPVb6a+d5+mIP/V9ZhL4ZSfgbKH3KRYz6ZA5k5lR4YTLPB5e9R9ECa1twPW0rvu7UZ
jUWrBrRv8CRrMFTMgNsdfI1t3WdYpTzdSXeu/uv2LkprFqZtPgOoV6SOWifmyNhoTpDkPyTRZ+7O
B9PlhcYWJkxiath8L13/0ZOr+7FSjopwrMESd8HagZnP9c6ca86R0cRjZXU+ziWegkP2DZz+Rttb
J9gj9vrL7XXPxxwwZYmGCnGUpOkQpcz8OMxEJUUMiPp9vc/y/NRI8aPlp3toUY9d4Z5kc419bD61
9B+L3GNIiYuiocymliANDKFcBkghxzVKLcFmEB9GcGHKZ30sVs7GUuhheX8bm40tgYJXxF7CGF2i
e3cv90wbuIAYmm0BQJP+1c7Y3t7QuR/Nlzfb0FEFmkt1CtxO3t6naL3CdOr8MxMaQ5SKqjETY06f
TJrtYBAiZmgFIUDhyjCOSoRYCdd1uTJKOf9OkxVoe0xVElUmFuYXBVptfROnDRwto/TNHb4j2+VP
6o9gYFGwPNxe0nz+ZW5sdvrkTKL0YGEMOuP7gKq1R7WzoyV828wVV9rczmzr6tqk4DJgp5UFG+pg
sK+UaTrtmAJZoQsh6i/w7e39ulvzxLUVzj0xz6TBoEOw8StHeKJQb4fbiXEKWI35KtmeTSv4CUbb
2wu+oitgwTICztyE8Pzpxnze0U3zsmgKICMT3d1kFZDHeABZ7JdOtkd6fQMQC9jbW2uLO4Sz1OOE
OjuunYrp+51nHfOfMfu+ihH5IUJfLg181ErH1HR/iUaNmFqKVqPnSsb+9rqvyCEwCMOhSdOEpMM0
ldk1JfIs1ISYdVeO8kX3GdnaGDvERRgkZESy0pxQ35HxgKu5bXh+aqbrUUZqxhRlBYaaeTylDhWU
/A0wPWby2sfum9iWvw3o5ev0WCnvt41drfLDGiNVqoGMh069/PLSQq9DQ5dcVDfhveno+wD6hcBx
f7WnYecfSlu8W5/kmse3ucnpz8/uSUFFjdULMOnCtY0I8UbOpZXkatGEyXSWZtIEQtbg0sRgqbkW
h6MKswyAIfisAR1mr7e3bn7vfaQxZ1nTbOdUbVQRPKpRIeSIkHXH1qmTk13U0s4n4ettdDxfEs1a
Wdr8HHyYPctjZktra3SSzCmPYaAa1Oenov5qacwlmSvTi8o8hfgwhEvgjOTcbOPlHlY50gxNQ5rm
JdvOSR4RJ3Afkjvj1d0zQnMq30Ak0QTdUt4+Cg91YefVJqHiZPvfhy2UUajoIKlsUypanbeVF/Ye
mQoLzYtJskKfDztGEOQzge0qm+SP8tM8Dd/0P8aXyhkc2Rl++z+lA702p/8DFjJ+AWieP1KAcQAI
w8OY711nWDmy88jMViESBeWZamiMmc7HqOtx6P0aKc1NWpU/XDPcNh2vRtSaVpgCri6fuaHZFZC5
rikZEYbqgsn9KDxlivUUpsqr6Zd3iW4daPkCfCosfWNK5pr1hVN1scxZYuJNDcSMEeTNcOocSIH2
YIG831C8bSa6HHBb1tZ4u33IbpukSHjphC6vJHpGmCzlT4H2VyWMK9fbdbSVefTAfm0paB6o8yg/
BMgLCLwYYMmkpggmoWUu0wfqkElwvTFSc3s9154iw7JKWFd5PsMEPjtUo+dLockwJkKe4gGh24NW
hxuNqvg/N8PhQMvFpNrDAPTltiVlyYuR/iqYmr2RVDtX/iH6/va2kYUHz1QDUHQDMg5RtfTZYnhQ
+o0ltwhalAxTgTP42qCTWNC3FJIxvVMjOd5KDD1ZrfxX0FnU+eOfYxZ8yoPwT2b132//nOvAePlr
5Ms117UaRYrJcEUPAjKCJBxcxk5uGe1g7Ou2qasxaFR6LlY+i/19oOklVTz2F9TZHnitPbFxKgdQ
2tvsGH4Xt6Xt7cyVr3p9GGRdp93K4LEMBfucC7OIhLQptJwVtpHH9Ej5ZsjmGsnAwjaCKyHX06ns
kPHNPiqjyPRZaw5EFGl3cmswGgDsv/efhGGN4GfJlGxaErogEhXgeaaj9rqllBpQy0wVmR7sbSX7
Wbf3UvDp9ue6PuOTcp+oyJQ5uMuuTkOdulrsabCcMCmEkmDA3STTFG0A0gckzGMCNvm2ySvOyMkc
s+ISg+p8LXmegdQarXWvVbCpfhmEz7n5OUyBVgn3veKYtM8HpIyiKtsp3dfblq+dRCFdp5YjqZLC
+272/UJ9UOs0UtWN4tKKZRgODW4NPaTbVuSFPf1IC6YKGUQoc180hFrNKmtQN9t6C8z+CM0Bw7fe
QduVgF025lHZayfzC03q5l6zh6N6V3xKtly+kMT+WuF4nqLZ+dOAvYZAQsRboAfiP7PTWIZi140y
v6XPKxBEKTOLDYBYuuiZjRDJDp1wNHIMZAhRMfqnVHyTcRnRREPS2QfqeZdhp/I8xc8RZ9hEDGwK
9Xe3fr291VckFh8WVFGG21lUwPROd8pZvtzXWp4wIoe+T2NDEcDstezbIITtiRKU2bBiW3wpyq24
U+B4Xk+2PooB8+0lHvyv/ekYn9nvAiWN5IgVIl/DuDVNgfSIXjWk56m/i2Jb/mntQdE7wdY6FoeV
xS/4GYEIvh0+MM4897NaGggdfkzOQV+x3ASHeOvv6juz2/d30QOTEVvJZgzgVRAOjCjdNn59WXO3
SYaKS8loAczvN3qgneqFmrxRBvhWnozm3VxjGL4OgYQ9gHy8VVgfDjTbWwTR0PuC2TBVAehauLB+
kqvyVKvhym29aAnOCnmi+0EyceandRP6hSRiCQV4O7TyIwAkuDK+oQS2wpq8kBco07bB7fpBKyTO
HFY23LwtvZF9exXtfguMK9z6sEUzfQVnwAaygO0aV9LCp4KkWYZyWOLZTEXrch8LziWSxVz0oseY
pyQcAt7NSKHcdoiFPbywIl9aMTvSbD3HCtCJr4Y47ArmmVo93lo0w26bWlvQLKZBMdInpocpbbCY
tiw3mvxdFpL9bSvXkRMMG6eKNNrieM2L4jCRqAl6vDIzfKchPfnifRf1R63n9RY+KfnDUP7zLZws
cuNDoGJqvGcut5DitxwlYyxzF8NIrRsPpRGiyfYCVGLF4a8IY3Sq0iT2CC3ySLiWM0zlKA4bklAq
t/4bglMwPrxbT/URkSJbaj6Z24nmE/ncttrQRnqs92uVnOur+OIHGLPHS5xq+tSSA9swKvsYWngR
zpLbH3Ahz7i0MdtPNMkHMZ4WWTktkNrdRIZNr8jY0552VvnCrt/dqEjDpaRbnGyKgrNwVVLoDXSJ
gb4o+aOXn4gddpS+A//cSsCBaJ+uLe/6xE1f0OSFb2oIu8xf1qkgViYYp0nS3HgDjnaooH8QOxKb
4C6FzSOYkrpHXU9/G9qzETMk3ARvBhQELWjNxpJWzstVNwCfIlzThIQFiOLSvPAAfKit0IVj2HWv
7KzINqFn2Vn2VF7QAeZDUbDK/L+0BQrKDpRhiW7GPHDjOy0kcNN8rZH9GCk1eU35a2wBItKHX/Gm
66jDVwUqYNAVIHn8SAXOr3qrrYZIA6npvqsn+LIEm4KnIz8JD+bG+9rvIyaGNqt3/JrVWVXDSNEu
kwysyvt+S8v1oEEywFtq+KTtp7q2+lfI9O1qU/l6Y02e4irfE7jcdV5VaXGXVx5m1b1+stqNyKQJ
c7RP7aF0egcYbA0ntb8R79e/6XXcvTQ9/bSzfY5T00w9JCwxXR+lg36cqq0orq5lT9MtcZm6mSIk
sHSYdeSHrrgKoUKUAkmafGfvHcjMw61l60+Ysu30YS3cLS3q3NhsUZBbqClVsv8u6i7Y146+Ew9r
Zhby4WlRuCmalGgmzmsoiI14ld9iZ7DHXXov/8m/Zs/+Tt/CVb6t9w34nmNtA12BOda5fUCWl/i3
6VkCUNHISjr4sz72MzoF+24HT87OON42c31xXK5wdvk3OrQWqYoZE7KeNruLqnLtpK+ZmP78zAPz
MuoYK8BEu1N2vj28k9/rRy5JR7HNXfvQ/ZDX0umFC/lyWVMcOLPJYEOsNAM2US/dtZ8ixvWG4xRg
gOvb8jZ+jOk4RK/9Oz2u6lPyusa8vbhmhW61QqlW0ee1vj7vkiAcpzUzdDFIn6L+z+3vdh3IWOCZ
gdmmxkYl9YiXjww6C89lnx7KGqYYIP23zSwk2Jd2Zhupp4rfhTp2os/9lgnDvXeCGoFNpAdoqzvG
bVcCydrOzY52GJWMB34sTCGHp/XNVOTKmq4fepdrmr1PCqQcq1FhTVOoEh+CZ62EmIvZhM1/nDJ0
hK8u47GV3Rkbiqa3zS8e7LMvN7uCdCQ5k9jFejOgJjr490n6WeZJljEVKSnPSo23frttcmFPTcTA
VV2fEE3XMCpA06hG92i5Gg8BbB4y4zG3LSy444WF2VeLeoQkwGUyuRd57TYGob8rQ9W8S+VOf71t
avqnZhcNr1dKMDQsqXvN318SJHqiIVTjBo3PbWsGdlI81MwTtNLatb20beeWZiE4Lscu1MKaKeD8
V6S8WuZKsXChI8pD6Gwp8+DbkSKZPgbKrfDqHdItegTiMdwldrHttgy69RvorfUV/1/eQMIS34TI
NK9zaIPpQu3JBrrFLzmmrgO9YqP8loJ8xSkWPN3UUYsX6VSpLHMWO+h6I/BaTfRKvc6Es/Lei+6z
wXgp89Tau9y0lO/8eqt3ydttF1GmL3PlI5JhGsgtINA3f/qJrtqAX89xeNgDmayxUPwY3ttjepx0
dWgkchOAnHqgULDrtspn804+CHv1Kb3zP/PAmES1XoyteLcWThcij2kgLiWrFL45jbMdicdg0OER
HzddGAkHMTXz1wSGsJ+o0qZPvg+4FDKWdLRvb8fSB4emVaTrNIlWzuu0HgU1YJ0+d4Wl18+WJBSP
I/rSD7kpMu7coey8EuKmEDbffrieFZW3FF42x3G0tZV3ngjTaKBZ8Ggw8mpBIWQwVKHvwBk/MpGx
u73EpY3l2cbTW+TxgnrX5X2PSC8StyI+nYQDoPTRR/i6F+vHKlXFP76idvelTL/4XxilI8UKLeoL
80u+TRR6o3ozbqQWQip4EEv1roHXR2XmM6L8ddvaYrQwz8xN4eosp4FeTBDbDHMTW/y4RfRY/lBG
g/thKseG3+J3hIpXgsXkkVefkp01FdQdLGDll0YZVNQKicEpGA86aPwKY+N1TbtXWygCbq9v0UvP
LE1/fra8etTkLpexNJFA5XLvjPT0mvhb3D3fNvSRtc/XhH4r4DfCn3VF74t2sJYj8U3O+1B8Dg6F
Ez1mAY21cGc5Uy9BOFnUNAJbYSiKjWV6f8Vxli6W8x8w+5IliPlAn8JTCF2cZx6CTl/ZzIVKOgXK
szXOvpuqdJy/BBPGKzwcypfoBWoyW3DgYFS3UCc79TMvXqdcrUQtuum55dl3RMHMdz92dwJJALfd
tXfy13qzgRyHJ5qwZSByLaVactJzk7OEzo/GJhNyFhtDJiDAIVdrKcTiv277zerKZpmblSveGBeY
6dA0gCjHjk5gVgQHgfmNuwkP+Sl/WAWkL12ikwYAzT36ArTYL49FlDL3FE9rK+Xia0NV2zOqz4WR
/GQib+fCdBybCYSla/zsSyHcmhrunHmFvuIsNfEawOHd5KK5Lzhe9t4G4bOWfg4T+c4DGR+sSd1e
Yf90isLnBmdnIk/HMWlQu+aVWIAi8G39pJu29VMDCOdvi23zxX2y/tQ6BdTui/Cc/KK9sIqHXYpB
5z9idmqUYBzqqOdHoBN/0Gt/6w9HeLsKY6VvsfhRz3Z3dkZaD0RFNy2WUup9ukv2zSReuvqWWnq9
sanMZFNDBf4+r1+0YxhUcfphR4KizSmAZ0c2Ay575bv27kKOZ//TcYb/fMe/TcqX/ho0Ze4OAgSR
lgrv43AII3klei6fw7NVzXwT+fraVCpWNV2Eiu+Ub+0n5Y5e3QbBe+4OqKUTwFdrsNDV3Zy5KOOm
0JFO98aEdBczO361Xrw9A3a7/DG88x1IwopsezvoyMuu8vd+zlzSa7SgDEuMqvsBXirLrl5Up4VR
8LcGcwFtWdjZsk39CNPjVFCZrqvYHvb5g34n3wvPxVv/7f+jUTst9eoKPfsEMweWq8G1KBBPv6p4
nBrgHz5cf84flc+QBqDusoaGXj6af+/DLMbTiwv7yMCvGuGv1HiQjfY+alonDMqVHV8ovE+R6G9L
szDfDMwvd5MHuw/6KboLTpYjH5Vn+Uu5qe34gVLq7U8srX3iWYg39S5TYga70Ch0v8GwvI8O4xFU
LuR6Djys98pDdi/9EU6QP3lb69dt64vGadZqkkqlk9Lt5XkF4AF/S4Lxts38Xapo8oFhwzevG1+C
tvzRWUyCVdVT4dcrMVCejumVD03PA3CflCbmuBVf6Sk8At8iCEI/YedP/hP8jwcYE6AnSr74j+I2
2gpbJoPgejoAgHrS3qDrWys4LSAd+d5nv2P2vUeEFWTZ4Heoeyg/kbCi0bODBWLvr6x46ZFybmj2
nSF8kJtIxNDod7DOeONL34AJiiQ0ikZROMjFmi7Icqj8e236rC+IIHnjJ9Met1+y7/WveAtzhF06
2jfppJ3Cu2gXP4hr2M0pwt/4rldvMVNOm0DGZslbexKt9xz9WO2Efex0B+V4232XT+vZCmf3zShn
skkKNHV0PGpBpLmZrR4hhe227kZ7D1ZzhGWLqINMzV4Qcsbs+tHHxO2CGIvwWm2nKYXCzh4SsPqT
Tm/+vlYzWOi7ksnz9qKXzWTeFW6+jZRAN/J4ZCpC2uWflAPUX+LTeNJ3lCmGtei3ENktkURTo/1I
/3U+KziEFdg/uGo4lf3WPcHpMAUiwe6RRezeEhgvT/9YcJycgUq5yGgiCBVYomYxKG+kKqqnekG7
i16kzY8eFbkeKUhHo7fC2MNKArHwXLgwN3MZjXHoNEmph+RJ+Wx53aFxf4/CmsyttHAOLszM/EQF
TeyjOMCDtpE2iQujqI4ESPbQmztRfPT7r4bxJUZFQcJ0ZK2JTC7cl1P3gWl3Qqt1VeVz/SpmVhqv
kZAwSRFY0orS1iUgK5BlrpzBxZVO0yu0JDSJlv3lHZJnkWSkk7KMvKe440gHw0nu4QcmG/nnClgf
zvK3sTnUoZJCrmeC54aj4rJxVAvCCsC9pn29vazFk3BmaOaVstwFBthmwnUVOqhCQAe1ctgWHfHM
wswRx7Y0uirCAtxMUH90UDvfjd7r/20ZMzfsPHVIYWgaNh1E47oEE/hKCF6qpzC7M13irOUal2gF
caZ4McsI/siId3gORLhxdD8In/Q/2iHZM/5P6mRsY95z0D4PdiifxAxV8fjUHG4v9qPmNrt8Ln7L
7DIfetXXtGlLDaBg8jaHiXerdtt2B0XbyQBBGuZPqrabBKCnHzb+yZBhQcDKbv/Unz3G2BGJgOP0
Mf7etKR70S6116o/y1/97+2anRa9HbyhnD6IX6CJQpGpov/JqPLKqVx23/81o86ufli9InT92IkC
on8/+20N32/v9aIBg5SRxji1iY/c46xg58sGuOQkGGF4YfA4SIK//D5bSSYWo9iZjdk7Y2L3C/MI
G4PU3cMy5tRS8kHiW5trRes1U7MHhpFBPmZWmBK05C9dZxQvifae+cctu5//t42b+WjYFENsyliC
Te4hC6LHul9Laqd/4uoYnO3bzMdgpx/0psBER1tYFSunhjFIi6pdC39iIUPTJq2cvKXXMYhIS4Ya
hYuHKdzLS8CMjRq+MNxaQy9i04M1Sez0Tn7SN9oJdqdn49MaEnMpu70wOfMOwMq9ylNtIG+QmW/Z
xTvGpTf6U/woA3MRt8q776xWAZb85HydMz9Ja6sNxMkowwSfAcK50QGoMD07CsbPTWIzsQm5gGIn
q1iNpaLuxXpnjtPWcVNa7bRe1SmP6a49BPew2jxOknj5Y/4ZVDwJU/hers4YTMFi7k/ni575E4+4
IJFiLEdB8o1ROaivQ8jiaL86WRXD/FP+hsL7i6DTVRv/Rf9qwlXqGuR1Kuis2Q2mVIEFKyHGvaq0
G9q8wYjQk/AkrHUGFlPtc0tTyDsLaYYEWY8ZQACnIcfjN+l9OQKB9+5FeHw75MCh9oYBvZXGbSIZ
awdo6V44Nz47QGOB2FhiYtyNNqK2U/8UL0hgHdK/5J+yt0+/Sw78Ov9i0geo39nmzs6QP6bdYE3H
tg8mguLnFkbg2+Fu6cFkYQHeBkuzNL7j5a6aPcIbgYcJXe6+CVm9U6rkqIsw58e0W2t1C4HMKY/M
fRhEr3HIGqHIsiF0+OcDFKxVA21oMd8wxanLH5KaZQe5G7zpo6d9TYP2OIrh+79ZLJMTVFTIunHX
SxucE1FsVBYLX7PT37fHCZLO+5eGvvFZPqwF+mWXPbM3iwn6KFfM/mAvPDbf8x0U2oBzxs/QHq+O
iy/Mon3AQi0V+g0evvO+bqLATWQZ2Jrehs1L9tw+RU4IHA4Jga30WXqIv+XvawF3Md4ajDH+1+jM
QXvRH0FiYLSPMsQY4m2RPrneD7Nbg6ROO3UV484Mzb4c3FluWHokTBBwnmRQmm7Qbcf8FMpviZza
2rDCWbH4QARl+78rm306KzJLRrswKBjpWwmF7gCzvCWdRhRUtHhfwqFlNd8LaYCV2TpY1dOKqy4l
cOf2Z8chKcUglqfP2T+RkNOrC55RE/1EVmyHh9BJ92uouOUL++8Vz7li/LBm8ij8cCB3j8DJu/e8
Eex68zVletrcpQ+rgzXL58OEn5UJEca4tVnwyVXBjKFzGj7AXtlp6n9MjU/1sD4ZslRJZMRQxRrV
1KlCdHn2Ddj1WpQ1oVzewyvP9VztiuNkKfpXIfXM0uzlWJSS5cG5g+jYA7oIyq7ZR+/oB9nGs/cp
+/TvuroXS5vdwULBkOEwfTl13zmqHX6ZakJoaWzyxynTipDAlV9W/HPxQJ4tcnYbd6YaiGGOzWDY
GM0mP+Y7zzF/1af+5N73NryFzkQDMhBU9bUwvhh1zmzP3EYSa61Ipk8p8hr85fuUqJWDu+2++o/6
F7jRebw69WO0W632TRt5FYXODM/CHct16yrAcD29XO0UjUTmfXsmmjS7/V395e9v7/IU1W7Zm0W9
oVZry58W2gANaIy/0gQWJyPZlDB7Ju0a4m06AbeszUJe6isSoCeshcfkJXHc489mG7/AJrM6prXm
PLPgBlrG1+IUS1X5osY1LOkIRRmFE6rDvoOjvXOj4+2dXI5uJkgrKNamGZLZ8U+lzApjjQRORHFC
dZDSvCfCOTLjKqh74DPBRvsMndzXbg3vvGgaSgGmfwFGMnE3+4pxNKYtBCXoY2zRDkVEjqerww3G
0GKhMjhDJa7OIE2wDrfXvLTLKm89Xv9MTzPddRnxgPdJCARAuW+W3JsoZSiptu0t/7EHdRKgxqG7
KxO408Gbe5ABwRMjuDLDOnNonylEcR+2GvlVnaYIkyX00Tdh0TAx2ciGub29vqUrEl4XmKWohV/P
kCVeK1k5RLObURbQ1vDcOz9Co+a2kcUE2VSg/qJSy9jPHGTlylUc6AFfTzyhV4rIBrw4HyBr7U9z
dP9a798ubSKILkZ9NFVhfHL22VDFaIxcRhvALFxHHUlzYkQbgzVil6UgykmYbkJozciHL72j9StZ
QHCT024hlq6+tebbEFWQFa9kUkvLAWWoMComgZCbPzAqIVY93YK3Nk9RRdfM5Jjk+asyrCX31+uh
ESMySchrhqnTeecH+F0ODSx2QldHQq3J39zUaz/1Sqd+N7J0t+IW18ESc/Aw0IsWwW/McZuD6zKx
6CJHCvG5DU5trzxazxQWtr7zz/keMAV9GO0Cxu5g2Lj8UpKnRBJcoJjyxcMQK6gaCj9uL+f6KFky
1Ugwx6Yq43ezG7XKtNbtR8R2/XI8+sN4qst2JRotfB9M4Niwheo6qKnLVcgMXOhtCwOBK1Nx9gy4
qUXUfyodgms4qWP7n69InxrnDFUDrpmHohDNjsRMUGcPiuZodvonuDTrldhwfT0DRSAA0aG3WNX8
CJVRUqcNpD/wL/0Q2+coRqlHN7di+z6m/+IDTfN4OJsu4w2z3WsgpbX0AhYTRf1jDX+Kfs3JFkqE
LObMwiyhy+VykJIUC9P7MQ22zJCiikysq6B2E5GVs5z1AbiFrPzS6szxMk1q8nRiZ6Hz9ZzJh6TJ
7yY5oriGSyhyT2IKhKh8RWHwtnusLndy17NqUmQktcuTAJlNBp9MZeea22of7adcDlk+tJq03zCR
rFYErqPh5XpnuYCs1E2lhP/d5YGhEhmc0H/MAo1SPiOZCxHxesa16KpnX3fKFc6Wm+aDhuYKipKZ
l9y3bYtgboKs5eBkSBooub7CGrbwfGadE+GjrirMx86PXykYvgd/DAKOH3hoOArNTQQ5sAXQYBBX
B/IWqh+X9uTL9enj2BuF1/Rw8tnqSZ4ES0f9VJrgzlCuZSAK2Lef3ecGlLJrRZCP6vn/Y+/LluPI
kWx/pa3eoyb25dp0m91YM5NM7tTClzCKImNH7OvX3wOqppSJiCGker7W3Q/VKtEJhMPhcD9+znna
c26cOZxtlpiZpcM46K/90byA/t6A+vp3ESJ2EKXyIMBCO1p0nNTKdxOwzZgFhxJni7vXadFnMjCk
zfuttj385BMwB1rNzVaYDHwC6uENRLvMm0bfS+8DmZK3mDeJ/vwLZuliP9oM5kQT0JmDeBubQSHG
EmTkMyfxcLjAAgeicwOYXC5ke6OOcP4BmMNMmqoKOxNLzffJDvJjkQe0yb72p1c+beHWPQb0BS1R
SoaMWexzT0tVqZPlpsTHzuTEzaAp1duW2cpBV/f5ZTRAA4gTqqjvMjuqgFkL2aAEDpTVWaoTUBVJ
BaRTG5+y7hHUEePPkGEIhoDvzFsnF9ZwdvFuUPBfNkKN8gJ6NKjYpGb0OkTmbZI2jkQUqDWa0OyF
1OZQZd8jpN6uLFSamwniwwx1wI8XvREnMZ2p4bGEIaE1aqEswQSjTSkQUQLU26smFt2qAOsM9Hs6
zv5umcIEFLA7KmjMRRbqpvTa3CrQacMgfWlCS6V41KX4EYgfXoV7IwaDdOWnISYGt8h/zTCEIQ3s
LkYbOa3ZXw5Q4m210ZENwslONt6dFp3yQfIt4n/rjFgaxnYeIsypPVmWDa3I5ia7WHbiTXiPDj9E
VrLveDId1LuPP91W4FGQSmrvg1SgYmLCYZX3pCrTBLkKquyCDZKi7Cb2aeUSoK/X2Tjwr7eNQ6kA
FAV6HjwA1BWr97BkmJCThdEehOFazsDQnJnQANfmx6qdVE4mu5Es08WBKp1OisEPzyMAKROBKpch
gSUiGBchWZm2Y/IPvBIPTkwuARkurxK+RpHqhkjQVtKI9qD0xUEZFLstOKjHLd+HCcpXqZuYfmOC
GUkkMwffxGhXXWPLA2Z6RkjB6vntxy7BMcPCghY0mfKkwWL6DOL2ot2Ik1ND4vxjK/T8sHHyZDEG
83CekgqcqAmsTM2XrP0ktOqVlXTA7txFyeeRW9fZ8jldQXxC6cGAOzB7B9nGMCp7bbSFGESDjWBP
0CIc8jLA5cBxhi2PQ5cO01B40GBKkDGlFW2uNA2yxtA0wdED7UTFcj/evK1PdGKCrf5DQUofdREm
LAEKtNkRrw0bLD3+x1Y4C2GrcCNEz3qjQ3IQm4CJS1XQawIvs1+3wy3ldCX0Oj1JdSM8QfNmwEqg
3BWo/fC0iOQaE4ZB1eq+mSHu6l37YozVvqtKjvEtnzi1zYS+pdeb3oJACZgFDxkcXVAap0FOT5SB
s5Ob0d0CGdl7QRNjlcw93dSkqTtQJ4OjRcsdyVedYiddCM6ISvGL/tI+1NeRbz38k+/30yhzhemN
RoS0QKIVThYkincgiuEE161MHsU8UFFhUvT9/jr/fP2oTYUBWUZbvO1c5Ut+00Kny25isEPa5vfs
cvIwoqtD8URyuFwwG+55ZptxnR48QstEqG0o2ZDpuZx5yM+tz3ZmgvEQGSxbzVDCBIVjTi6EnKmO
gOWE99ObCbDbLWCZ978/n2GdGaXrPjkSUh8Lkl7QnA6iRLGKjk17p7cQaBM5d//mBiIYoigCIrFV
HUlOQogCmkhxoDfojvol8K+cIL+9gScm6BE8WQskaoFX0GCic0H7cpNcxC8UWkR2oz+7xYv0Ol78
k6cUctGfy2LOWqaBBLuNM1QptC8QxHvuouZ1EuTjvJQXsw4gChpAMaQAlPZqKklQ6o+j3ED0W/B+
+/jh9wB/j4539bqGlgpGU8wl1i5ZLxby03z4+rEBepEwV+iZAcZRhG6pBn2mBiCABUJkOxuA9S6S
fSm2rtJB6LZ7M1UeVmzLayDFRTGq4BJb0RSHWZdnXQ9VujEGLSCEoMPfn0LFk8ZA504B6TKt1zI3
aBW3mTlU4CguQ4gUjGgdoJ8WfVs0EnMcdLUYWEK5W8NzTcVA+PvM2Il/9tACRGurg8Z0X0AhUa6g
8x2aDx9/p3XdDAQKqG7itQLmALDoMWHEsFB61s0SOJZMvU81wZHrt0GUK0eHDvY0Kt44j2hW4JEf
Ky7HNv3ZZ04C22i5oIoLNilRZ7MRqTII9EohUT6qvnpQPfR93WZ2xxfTbmxyiPzy88cWV4kdcGXA
rYGoWqH4RdagGEEXLEprzY7T50R7MoRjHb/OkUGFEe3a5CSrqzMAG6YGNjCkxJgIYgvVqtqAIajM
wC0HFTo/iUYVpGOtS/TwsY+MAxkgPTknFWaDNGCEP17petwMEE1wkIGny0BledVtWhao+BXVbIIi
eLyRINo1LTHUdPtdkUcHYZCxXMwy6oZnZF1AQFID4j9XCe86owyMCrrjbeMm3eAV0YUU8lx79YB9
/+VQ6MZUGGVLZ5xOmE0taovJtOtYiQ9iVUHhQ4Bwcq02oW9O0RBIutFzYt4qpZKhgQEaOto0AEcG
+/EzJV0iVctQPuzK77IYHiBHd5giCNZOuVU7H+//KgumxvBS1k0NxY9Vs6pqlGpAm8Swm14ivtqK
IWRBM2VXQAqVc4Q3NpOSrGAvFQXFhBUk1yyiDFQYEDyt4yk+oEs6e4ma57FtVUPfOb2O4SnMlKom
D1oks+cXE3MqhFwgnSBj+Ji1PKQQZ65ApAiq4nSxHq2ssso9Grf1nQVeLjAnW8ICRYeiGCpIWBaA
OLUTxEicRBeyytEWrQRXPVRRRE5KK68ydyrUDUJzGs/kNTct8LNUaq5Q7MECoaoqDDutkB7COJ2c
pEpEW9FaUAigLVGrwPZiruUa6IjDmGLOqyoPJLZcqTb0IM6MpyERnDiPvhhZ5kbDMnGy1LVTnv+m
TB7c6VaaaAt+01Z+SHMVCoUa3hcQw+n0hLMr26Zw36PNhADItuag3QnBhRSmIlmYvCldAi2EZgCV
jJ21mtOsXcc+fALMeNGCAPJvtlmr5nMhgCEYbO9ygvw6ztEkmOeDUoeqTYTBT2MRyJNJCMqx5Gzp
2jQIYdGN1jUECdxpzOsdLdY2liegM6Qivh71GDJwWn1JZM0fxPRzXdYXc91cA8Zx//GRXz84UKfC
ZAyod6BdpqzITHtdk+Fhs2aTOkVNvn+SdOVOG6erPGxcsxedJrUu+hatSuM7MduHAR16jKLU0GCd
bnoEJsngdE/Wn5wS1oIDBWEIFUMWpgpNwlw0MeoMap6nAYNBigoSyih3AKfg3DerZIXqC9FHJGYY
MebLBtdlQqmOjA1kV7PPlfAlIV8+3tz1z6ekrci4FEww087vebKuKHE2KGEB3H+oSIhmtdL3e0lK
/8EtcW6IxryTrGsB7CSUZjwRkZbHrtXPV/00PsqllnrKJHKupPUtAWMQD8RHAmoa3+nc2JjN+UAg
i2oXkpZfLJIe3nSg6AkMovIoBtbFVChsQrQAOQGaaaiHMzvYx401JyMIi9L9+EnCwC74Nh5D90XD
PKtGmym8Acz1vQRFElT4QQymU34u5pJvtKGCuG8l24KuOnVXxbY6xaWNCudeFUChoIYTjzSCRsuz
hPI97oMMGqVGqJWwGVehFyQpe2RcVWJdadVwUwEOASR/dakR/TWGpl/RNjy02/qQIYQDGiWB6Qvv
VXadQ2LqgC8jrhpzNdpqV3sqadw4Ag10tcj7uM7ARx3fpZnqVSqUm/OCeCpSgYEQZxDxFBos/VpQ
O06uu/YtQwOjMPJqBccGH/zct+YkbCaqvg3ZoBQwCVHwyyKsfEkOW06sX7+kse1UqhHKToCJoUJw
bsrslWiGKrNiuwi6MHNQ3GmXgTEj+i7GXueIdvXKZW3dXN+JUfpZTg5qncy4unIYDZ+kL/Ih2tHy
R+KIlp1eSQ54KwWX+3xfJzznC2X2VFvyMplk2OxcwxY/oQYSeRnY5VS/7X6h87rlWXS+ANqm4M1Z
VeYMbYLqB/UssZXv1IjUTk0gcm8Wk+LMlT77H8fY9Ygn/Y4n9phkZJyjGiocsNd68Q0Q69Pil5UT
Tjsl8XJf8EC/6KWRPZWelbkaSHoWR1o8cstvw2xEK/qrYP4AB4qCoxiXkhJTqroEMg2UNqKj1COU
scG0h+f+pr7JbwWuHuD6hjm3yPiTPhRyN+awKFaY1ka0qpvfTxDOTTDuk6dtJHQFTEiCb16h0buv
UBjxKLcUUHra7HRvi1f78YGLN972pJ/byXzZRK76pqlhmZJaxWHQdLfUbuJIB+VNUfxKOXTObJNH
3iXA21XmhpNVbR7kEBFZLaCljtYJCibux267ZQKEgKD/F+kVynYJw7YaU4EGgj4ZYpvEU2bHkth4
H1tZt7NxOE7N0F/jJN7kdSYqJT2MgP3fQiztoLvTYXSpMhMwTpw1UU9gLzJKN4hcBtNwgL6cG4tR
aG2XBdsW9ZjXGjVoYx6rJba18FJfNM747VYkPTXGrEysB03NZhgrh+dsvsmSV6r09fH2rRwQJXhU
mFDwoUzJq3KE0ecahCjRHxzxKr7q0ix8CbVJ2WtgwD5EixGaHIOrRb0bRORUIXqJji6zgxGelcpM
YNA0hp0JmHva5o74228NxgqzdVJcWEVbwYoaNHsK+1ICyinDvezob3vmD4wdJhwWojYnNTg8KaYu
sRUMDGYO6qgH2Y8ccOg7PBAf/b0/sscEw14dM0gww55kdhcCdC/riMtBskrW6JpkpLMoHFAcJ7Mm
JIzRMMSwEX3qvfIuLhzJpZBo4ZNWOfP38lJ05V3oSN8bbvKw6RyUMwMQSBVaCExUQnd3tkowMtmm
IiyPiRUXF5HaV6mjVHkUOx+7/uZeGhLGEZGMURm087Mc9eE8zIkK1yeJDfnVGPi8jy2sR4axlRDm
AzEHXnmgTGacXQfPAEmhWoU7y04Hu35eIEoyXOTfVOLrkPIFvvyiyoAGVL6Gzx/b3jrYKG5i3BIQ
Azy3mWcFIdk0ijpqxHOvysle65rIEUyjaf2sQHXUBt9oUv7+juKdicK4CkQPZI6Yz9eHIOfJZJzp
UW0iV9ZyNbCgy7X/eGUbToLiFtIPgGVpXs+srBWJsGQJ+DrESjgApnSnJ8t+scjjx2Y23ENFjYTS
GIP8cQVnXhY5EaYEWm7AaTwPY3GNtwaPnX/jqMEGojZwIEAZsP4OEQ58vxKvE9LqVe9EUlrYyjiA
xrIC5jIBSTngDY1ZDtcSqQCa/XiFWxuJtydl/sH/ViQ1GNBJJiHKR7usMWKxdM1Du3SQftWylFeG
WNdgoCSDFw8lQkYFcCW/mUR5HAGkPWAwF3Pci6t6dLq6+YxrDVw11hv4JN3wauKV2zeWiPEHCU0U
4LfXPfTBAgdjA+ZAOxlKT6xrbzI0Rxl4WPRVWoDVyZg9BPwdycgq1SmJNCtyDTOmhClZ0P7EwrdU
VmxYdxeeyuHmXp5aYy431EgHlENhbfCbS9nJdv1tcZB2gtd/kSCvIB3JbXH911X3Xy/T/4ley5sf
l0z7n//GP7+U1dwkUdwx//ifY/LSlG351v03/Wt//2vnf+k/19Urue+a19fu+Fyx/+bZX8TP/8u+
+9w9n/2DR7qkm2/712a+e237vHs3gt+U/pu/+of/en3/KQ9z9frvP17KnnT0p0VJSf7464/23//9
B52/+a/TH//Xn109F/hrUDH+zv7br89t9+8/ZOVPqBCCIx7PefSsAOH641/jK/0TSfmTNniAH4VQ
IW4yGCBl08Xvf0cFwodyiaFPiYMAT2rLnv6R8SfCJubHADyl0QAicX/8zy919nV+fq1/kb64KRPS
tTBpyGepAkpx+LVQwKL4QPwHtc/z661c9F6tJf1QCuUMLIeZDvNs2HpvqeGxbpM+dfAHyfipMyVB
8cByVhXEXnoyiRcpJr9aX0WfWLqKI6SCCFCxHiXBApIRJbOrMDKsIsBPEgWIwSO0LcouBdHW+Ekh
dSVnnil0gmwBpyUQ8QpFEClEimQmVvYwirOILq2w5MIgXlehHiuQHMoEJaf/pyYJn1Oll9THYhEr
/dj2cik9NY0eQoFKmo1uhjYEkY1rQRlKIkD2UlP7KxEjk5jwq1v0RD8VGB5f3oolJMMrSaJGKd0C
OpmTG+M1P0EfbJza26g25FiyFbwtgkqZxu946EM+x21IicYDXptxlDpEmWoJkThN5IcRtDHLFTKF
TIPGXTeKw1PSKmgS2LE6kcmfS0Mi90Jmqt1D2mg10HaSCKYMv+nrvPmqhYYJsaqs1BvxLknHrPoq
1HMPiOE0GEUK3JyqTmoGtSuBjJ9DpRDlyAmV0mqBL9eUuJRsDcrjJaSaekMSVHsR58w6CoYejoFK
4lx/iqCVPX5Jk9mIAuiyVdpByjUjw0y7IIrNrh7lcfRj2RrBq2GUVr3HkyAedCef5ip/KkM9hwpC
adTGNchxCyBvJEWNDNnuMLSUvcltnemh1wxyHbbdvqmLhIg50AMAiuJ2modlwfBXJABbMzyJvdCT
7Fud1CmBdi7owpYivp8XBeU1u4iisSpHeBwgpCWxRzGzcjlARytUpmCGDmQqeLE0RssTmu/tKF9A
pi7vXuIEGaPiVJGQyosXTs1SFvtcSCxzessKBZ0N9EqXpgJbR7/g2MZvIKiZmvoIV6yK1JmUOB+a
Q7tkdV86pl5PRW2P0tThYUAasY7spm5UVI0aIUXXOS0jUnizLoWidKWMQPDCtQB9mRVHA+y0AcB/
lEY9qGqFJKNXRnkH3AGR9TF+7k3UxA107PE1rpSlt+K7zIil+EiEKjfBUg2URDA05hR+K8ee9Dd6
lkIrQUsmvbwWMnVZruopXMgXOZMraKDlvdFXsVNIbRNRqDbO/ORi/8YR2hHpMNTfI1EkkeRJ0KGJ
OyfN8CvKdj7VNTYlxct0SJ2GgM3a16ZBzSyn0M0ahLmGVk9k32TaVKIKMC2FFPnwRqKorgnINGTl
oEUmdN3R1GchfDZGORk+m3Jkzsd2IU0L7+96BKn3APv/r5o/cFP/7zfN/22i1zx5Prts8A/vd40k
4a5BHxlDfGhMYCoB98aPu0Yw/0RbB9ql6GvR1hoe8X/fNorxJ+36IIcEelWnqnJ/3zaS+SeaT8AW
Qm+P1jJ09XduG/k8WTbQSQcMHOV2Oi2HlgIr3xfqrZ6p1fjdPOrQy8u8aUf88tjtxgC0/nflUQUx
ihV0gQHt9av6Oj5IN5HPo3ZjipOYS6YK01CEwNArGl6YdTu/8nBWihHdLlBA7cxAcqHwBnBwMB3q
/YAZ9xwDQsHJB/rr1j27ZekD7ud7fG2Rqd9FpkCUFOVJFJ5HDzIr3nSh49DsRz/dNUdLsWvOADa7
0ewSmSdWN5RpsUwwGA8XSfcVg8ucNxwzarNaEstcJyVDQZoEyqD5Hm13u3ao4trs634V8FCLvA/G
TkJPuPuNuhny9zIN5mqGbwC3AjFR7Tov3pFbaCGXrdNyHYXz2VSaO53UDCujK5WMrpGOQoJJy8Xw
mvq18do9lGhu2s7mlVv/l12lvQKUvtbDy6bckrKLwE4GInFPsnMXPZHACGTI3PCcctNFNA0IHpUO
MbDNZRJZeWWgqmZb8k1bfIW4Mefd+N6uY7weukJgi8XYPDA0LJNT3KCrFUoKpH3AwUvnP8baptxv
vTteKl5yL/FaeefPuHefRCoNeKYsguZg1XBpR9Ll1gKD6N/dyM91ZpdBBgKU0Z33cgLeNdTajgXn
qDGV5bVV5nCHgOnEMAsyY4eyrki2gJqvrdqiX/rZtcqp9tKTy27qyRp16rMnPpkauTg2CxhpqS6a
skPsRPvqFyirNnxfQusKGCjA39bAQqJH09gQ+H5lBpTUZdiJ38ln8bq/7K6APLvhlcyZ7hW2Ucb7
CJEZVJVop8MtzxcGtQwQ/k4NPWxh0D+Re/CbLMHYetUNQfNKujPvzS/mTtj3QGWhZqpflb3PidM0
8p9tLv0dUMEWIYmExxdbM7JCEQwBfYGwuW8/yWiaqTf5veCpbu8OB6qN0gRyYYeRzVv9ynNRQ1VR
HMA2gEMatYHzxYvmlBVN1mf20uzn8bZsd3LOGfFZ+ymt0wI8hBcoeMGgK3ZuAwOKyBYLEwwr736a
u8VrtwMLCdyUHHlQzXUkA90oFY3FAxfX7IrsREyQAodWiQnuy/wGJDI3HcRl6geAFblqFhubB+kj
TQKSDVhN2DpfWJr3qtkn2LxYi+xUwWXeHDUlcn7fOc7MMOe8LUKztCKYoSKtM+BknlKB/B9SZOhW
L6/zTt0JX5X9uONGmNVZxF6eLpDxjljshnCIYbn1Fp/GGOLXjnaHd9quvf9d6u33k3hqzmRKAqGh
CWlNnZGATiU2j5Q9wYi5VW/6Y5jDdmYGWedpJCubQlmMEkFa6genn/NAlXs0K0Q3Fa9JV/t60l3M
ieUOocL5lOtjjloDDhugFRqdpGUsY9o/7ysRvtmVojMAS1hqeBMBzat9x8P1t69BGdZMQEkpxcqa
Gl6HVI3WR4SeO1jb59fNNUU6GAG5gyztI3fscn0cYA/8ylRLEhk/W14Xx0GFDn1B/RRiem4HYqpv
4tfmsxLEuwJ8nE6LeaSvv9mjpl6jK+jISJReGmJELO+gkIxhnghhinJj+8kX7MKbMHN/kwSU61D1
h6DInOIz50yukhjGKNPoyudKw6MVa6W0+wNaeEjlY3VPFbjpqWwBUR78kOe6zKD/eq1MxKm0JOyT
MAdhFDIbbPJ9A+B9RgPqwQIe/J2Hv7HLa/FihgDVvfIuWw2djP2Mx/eeswdMBY9uPLI3cDvjbQXQ
MpvIdUqXlI2JjTfuJV/2lp28lwIIJjqph6n3gGNt4+ycWWOiYKQVlUIKFAUUPWiMy2h+FMXHEkwu
knKT9ztjDK+HuLFBnu0U8WVtPE8CcC/mtdb5qThwDvLGnYa1495EYRXFxlXG10XD1JaghAQpEz6D
nxxA7QthkHYfOeKFwskvN5wNxih3EUYHzRWopWjTWgKFUWrn0tWoprbJnTvbOLpnFhh3jok6Iixh
c8X4mCWGg3KmLcs7zifcsKIpyOtopiVC8pwJf3kB9h2rMVM7vsRknQ8CCggDmQ9SUIIqgTgG9Fx4
0WHLJLpHABAgmYSUDP3zk6w1h5qvppZ482oQ0B3zvTIfw4rnDRuuCfrIn0aY3SM5RgeAGYCRWPTq
/rLEi1Bqeqeq7wz5M2cT13cybg5Ue9GWk3Ho2MZpC9EuEoMnE3cyvZFbJ3ZN5Di5TckkIYjD8b31
YwpVG4wt4ZyLmrwGkwELWHXCQO01iDmq6XQP0i5v8brpXcF0gOtC2YQXWjZ39MQoc9jD2CJ99m7U
C2+bwZ6fjZ1kl0d9T3bhvREIh/LrcMyuuRykGzHtbLVMxhPNAGjXOc7YO23MJYVmqJBuEQLRTlxe
sUShP+08E8HeAmmJliPOw6ovl6fxVIw1LWPeGm7rRXf0e6Z+eKl+pVIuUDqir7kXaQdOp2v64pK8
wscheVdHl23wTjrSfvnS76y95tY+UkOXJ/HJdPPerxzMeeEZjXcJWAdYWHxlANw3Z3JqA4VQe7Mz
e9kFii5us8uO8k3vzq4c28V1y3vdbrkAeho6Bg7Qrl9d60mO6bVRxBYA6Nq43ZdmDzQw5HtMF6/5
MoAGzKHcC3JQ+NyrZitooF+GhjA6YdAvYOJUuiRK1hKYxpBe8TyBmQ6ELhbq5WCQKB8MEMRWAfS/
eUWYjTCPp8tPs9Q3T2IVGC0EMaoXfHQVdaWQOFPGawQzkNsfX/PUBo0uJzY0MxGVscLSjNhOPgEP
ir6T02XQ/iQ76U1r6AirWx15z8xNLzq1S9d+YrdRcnURZtglX/RgUJ0+KILKMzsXMt0UjATpLstV
FLsJeKIf72kIe8hOTTNXQAM1DS2a6LaicDEekwvts+WhNhSAelMD7Gp4NCMbSLma+7he1w8ROxGj
URLC+BhG+phoArjJLMZqQWN1/EBlzFCjuXpRbeUN4iMOXzxkM1ifGFSYF1QbtgYRqAuFj/SGLbzY
TR7Hr61rHHJPcCWetup7l3a1uXhkvLMRYRKUWWGTJb0aVtGPeCldKjsKZWv35TX3Stg6lBgMUtAU
eJ8XYSx10PbQ2xxxiIKM06/Ej13QRr6E/gK6XcVrjv1Oefj4rt06kCcm2RZ1Kkl9WsrYNK0onEht
bRlglI9NbJQrKLrm72W9//nJwShTrYGsMQ6GsKv2GGU9hLv2sgHahA+O5i2HiS+TLJaCSSN5CpUG
+VVUeXN9WyH7dC1McCFto0sJgQFa6BFs1cueNB8Jip85ZWInNxpeBvNn807glc9oQD73QjC8WZAl
o5VD4KEYw2C4j3O5DxNk45oP9bzYFZxsr/sjpvW48ykbsezcGhPL5s6cNbzCEptc6qCvA1oodtBb
d3RXvcYgwRcaQuNbLi8Fb5FMHLMWTN52IszSOCYuh+RWd7Ug31X5Lwg/bDxw6IsO4BBADCRUR5nj
RvRklnrDSvCqBmbIAuUXXpe4cfGUR5r+D67cM3PsUStRHoytGIubbxe/vpN2aukbpRu/1Zeqn3qV
I3XXecC7cdcxBWyj73gWDRisFUHxIhdpXdBFqgWABOMnC/D9Ln79+IjT7J91ToyP0zYm7Y6xIDpN
GjJa+k1sSDE3NFca4iBPez8jmvOxpa3lnFjSmOiv960BKUBY6sfHpbvqkzsuwfJGwMd48s/VaExu
1FlWulQybIyHai8+hnv5mlzh4bH/PSgxzVTODTHRqgDNVqwlZgIZ9IsyvZnVx483ax0N6c+nrMAi
tCNW1QuMOE+WLuDnN+nd3B3H5OvHP38rTID3DFB8KiIPdB+zU4PR4VktwUDrCddxZesOcHeuXkFi
ffabq/E68bW9sOc2Dze84Mwus3GaNkpL0r5/IYzA3BTvqgbmvYUX24yxA3nXf+b1hngmmfibQ4VC
bVOYnBcCXNFd3EE8OuaVDzYC4NnCmLhLtB5olAIbmu/rq+Y+BWnNBHH19uZvNOEZmPCscb7hHWe2
6IpPrmW51BdrRrZsi8HsjIvT3Uj4eN3uxcwdkgDFWAVcPq+tmHtmlKkjjOmk1qFMF3hpfSFufj3s
UDu9U5zhMcKj72P/5H0zepmfrFASgGrUodxkt6iadSABNM1vJY+OZyMhBX5DxogNZimg/sI210Ds
GkrTpOOUoU4q2NouAQ8pJmCcHp3Y6sjtxG75yKk9ZgsbSa5UKL4iPKHm3UFmLESWWOwlr+GiA2Qa
TpnAjoRD1AFixBDnqpw11RrY5iOsbXQaOIrhhrMnPlPFVzRiowCIPyO3RTu+nW6VxhYvuzu+7LhM
T/Pql0DyA7QmYC6rZ/IQojibhBqEzV+Q8fcOdM7Quzc83W4+QRzCfKDaQjL0KAQXQoIaqP75GdGW
KwHQ8vfvwGy6KmXDDPRNYgvhkYhIGYrILshvSqa+3wjApv40w3jsotWzpdOlDj7EzgUAyFwq6w5f
AnTHIYH28PEJ2YoBp/aYIpQup105CLAnRw9gizd4UXPzcMgimFZEdCvBpMMsqMXDceqpAxn3IirX
nwARddAZ/SLMzuKl+GK8gtO2RUzbYrCJgi/Ykr3ex7qYyQp1WTPI7mTH+lYeM4dOH2ngxONyANMs
kfVOPH7/tsdsYQgOD2REsKcGmq/sLI+CBpqAmxtv5FgUSwKcGBqWGFhnwrUaGynQzLDTfRFeVAc0
DeBN6XEQ9P38srzV3/XWTb0cnD32xz6ytaNIHjRg39CD0jFWch5GrTazUlFbIN4BrlGq9zzqUGRJ
gCYjHgH79AUvZ93Y0jODzC1YZ6laDRpEFPP0qYmfRGPXj7dThUcqMj4cPhOAkH+yRhlAGo1OtAAb
fr7GFBBby4ixRqrZrTqKmzwJzkt4jQjujJ+5tSK6ZYzT6IDS/I85No0lnWJVZIA55X6ARDitiOpf
lVshAAfBIefOrG2ltLAHXQOETxOPAOYYmrMVD2EPe/RhpV3E7mBn+3T3T7AtVJTkxBJzHIYhbWt0
ZamzDG4T2v1T6RROjQgtIMX4BYTCRr0PFkEGJmNmDotjuwUpZGdG6AXRtYGh8THxkiC9zxxUTiDA
DKLwQwhYCSezkOgy2A8ITjDMEaBcTDnIzv1F64oYOHUYzT4ZX9RP1rfYDx+GHYiAfzCwL89GbWf3
6l38xI1wG5cyjqEJtkFU3Sz0K85t6zHuiDp+X/CE8j1V9KL9Z/mCG3M2Uo0zS8ytV5oZySE1Q2Pp
7EQXdRC+q4fpfnrg2to6EqerYly0TsMUFKxTAjG2AWeQkvYjuMkPGKR3ml+hlN90nFOLjKvmpjKa
Gv2GVGkK0cbMwWyCkSgTODoMRC0OxN7FB3QgPE6w4W0rG2yqYmmWCUs1j+ahdZLDj4qifsEviG0E
b4yPoo0G0i3Qm0AF7txZOgtcIyCmiZFRjB5KVe+fUDlOgA0UvuX+A9SAhZoKuM1BqYyaKYv/ICH8
VbBAi9YfjoNLDb7SM0GgzfpLvBNrtzm3xzwFYwGz0l0Fez+QVy3aJ4JjeOA+3ndB5M/Bb3+7c3v0
9zl5Uwhlm4yLCXukhQRtBfScdpXEIN4H3iTg3hNrTzm3xtyEEVExQyPlP6IpuYHKXQDBsObqF/qR
6yz73BQTVSapKDEUgoXRwC07tJAfu6GvBTpYF/5BORPW0HMFxQ8qw6gNnW+j3FkkL0YcAet+cXVH
2qFscEnBuOkTrz++znExWEm5vTDkibo6C4yfNMxg6JgJsRP5K6StoS77leMTG1tHqx+oIGI6AO1/
5ozVKTSJmyGiPji5oHUDPGdnACYjD3ZqVw63T7Dh82f2mMDVm0rZ40WEtw4+FRXs/paiGjw4k4f5
l19KPrcs0ulYEVeebq1o7mMjT8AHjSbSeAgDVHl2xB12843+DsSNTJv3ct8KW6Ds+2mQcXxrMKau
DmFQDdpnup8JOHOAEPepris/TMq8BTLeP869nMUq7A1fZszF1k+xn4Dczq5bPMGWi9BtUie38Uhy
U1v+Zhhe6aWHWrS53UveL8JcuVbcNSYxgXRSg+Kuiy8AVI/ByTyhA9Qjtan2fO2rjaIMxtRPNpvx
X5Q1QDYpYPHkcvaQ+h4sz3rsXdUXd+DG/845LZsr1OmcCvTXwDLAHP0ygfZSPb9/2mhnZUh9gSO/
/3FavPlb7gi8Pjv9eOfJGtZnGBiLQSOKztycBxulK+oMZKPUe5UHDFonVypUe5NjflG/jCVKhiUQ
BzzC3e1dxdMPdHvA6q6K4iBKm3OhBGy2c7Nnw68Bl28Km3ySPHEn3VgcPrutKEet/GWNfVFMiokx
ctmA38yFbY2LXfNAzpu7iBoMiGmQ94Ia93wX27gGslNQAdBupqArBccUyX5aWpfjH6uHLniWoE5N
5fKgsryup6nZJGvDFKGo3F0WYL5tdsKV4CjHZD+6eHEG6VHYccmLV/sHc6A+BVeniqR+hVOxtFa0
ogz1I7PqHqIy9fpB8jkrW+3guw1ogANhg41kXypN2E1iYcFG8tbjIS3Y7bFwMmjWJo4OL/wVXbtN
kyq2kQL41hJtEXo/otZKEdisj3J1p0FffOD1RLc+GO5xWuYBCG0FsEfXOMenxAej1F/JLjnk1zFq
8cYxvB/dcU9JWETR4c3YbK7sp1VW7yKfQ1Ug1QLapPC+jneV/NXUOext67kJyLVr4GUAXyfwfCC7
OHd5teoFXV9QBQ+fcgfklLmd3Gk7CuugdOjalRZMXnwxeKI7BJXD10FiqIpRD8QvgEl0SK4ATbh+
t4vVtAyA3r21nuTX2kN3SS6p1rHgVcSm3FgT3imAB82frfhWxswUL9tdPTXf7aNtCFYF9JHYM19C
infoYu1NDZJdBnFsLaAXYBXEvAGKja+Jhf40xFx70TSAT1JV33601YkbAdGLjEYIwPkFKe48iC+1
/cfHkd5qZ7cCszbm1hOsXADvkv5mNIeufCjDASxZvY2qjc1xo/VDE5ZoqQC5J0ILwDLnbtSoAymy
1ngb5E9uAgAcMmv/NZCv6+mevhv4AlPruj1jkX0VFUqvi/+PvS9ZjhxHtv2VZ7VnXU7gYHa7F5xi
UGhWKhXa0CSlRIIzQXD8p/cV78fugbK6KoIRV8zq3r5NlaVJCg8ADsDhfvycxPyQt1pQeMp3/Deg
3xBJxOUG6LJg8HNPIVd4AW7G7cidxSfuuck9HLIIAg6eSVYil3GnmB/aNRCc6Ec13Cq/vbO8dGe6
2VXhl+l1BXKwpczhKRwJAwdrErCGJsJxHHrHdvWCUrSI/9wwn5f8ivt8LYAS8tryk83fh17NDM4c
F/wN0HQsDTgu+vDWIj/arjoQLuar6bbeCADjsFoO2c5NLwDpwEsLlomTg2lSYrtl8N0BDDVGvqXR
ttkz2q+6cIkcVURj810C2iSosQGchxaL2UKGnJdsouQj2aAF4JuJE6DfLO//k9sX9HFoC0OkhC5q
0a52vGyJnRkZMhgfUvZctGhyv/16q5/uQPH54noCHSkAnvNCdYF2eaI2E87R+EF6Ek0+06uETL0E
Odn6frqki3p5Jys0szjbgVldgiugnD4A/xSoiKwNwe/XA4FxqeULod8n5O1ojaDIJJ7RousaVch5
MpJLY6KCd+VDXslM5JRWZqC9XnZBdFfciIRPuYIEImiW8YKR3HIluW0gB1BTvyRuv9PX6b30sDDf
JzH+5zdCI7jAhGA5Z2frZDdTFDHjXb8cgmjd4jtoV+jQ9qVV7tFlzXhxgB5PgAoGJTTbQkIa+36e
Tcip3RLG9fcu6HbtagAdpvGZ/eWLZZhTRwU/P8aF1jsBaJvXQtC2WWdlM71P9XWDvdcr3xZm7uTG
hZeaKmDoBE22QHrN9hu3+aA2Nn8X+y27pqtyF6/x4g0WMzAnSQskBcEEjJwICGpPK3NZU1WxRKwf
2SZaj2A7Fvh6GT3mopVmMY44s0CC/hs9mMjRAysy84dEi8EIU9Y/MKrOaVaiIIebYNvex9ulnBnk
BE+94cjYLD0CWqWQ5SnC0Kyr2GMLubJquJvyUpU7w0kh65HELpukMnrKo9FI2NoYWFcbHkvTMM+R
xVFbKYm8dEwylb2PWCqu565ZS1DeuVEwbeNwIWV1Fhkr04xkBXinFjQ+6jMZ7Lor9jHL7DgVLNkD
xGBrPnRxtGkItG123SRN9Vopk9pANw1pLO1xtHM6xS4i6Fw3nWkEcUrv5qMVm/yJ92UNkLSVjaST
Hb1Ua7nxDUrwXvcgc1vTVzWr4yZ3ajPs2r3a8AHd+3msaZHHGq0p/Emv1eLCyKUS+Ms0YS06fIck
bWPwZ1Zg8GFepCcKQT8iwha6b/VYSmV/4gmI1zYx0yaIso/TZDYXKEtWbAN6dxxt1G3QemcTbyJ2
ZOtgR8mSglxGqp5kzLWoYsaS0w+aMl5PvY4+MpcmDfpiQK5TZY3iMMng8o+ksNYNFqJa9x0J8+9x
GJvxqiKVnOZOhlqPtRkh6hC3TkaKHiT1ZjSmUepAqMSUgmrK5OkWdOilejV0BdNsp9G7GHWmJFLI
w4g10Nd6m/bs3mqH0LhmxqSARomUTTqAtJdIOqkgeKHrYH1PE7WluQuqQNl4lFHDGjZ6OTIU+bWk
l7RAYnUUAZVvl91K45Otlk5a11aFp3bcEoP5Wt0P+RYylwrfxK0ttbVDtIxluZNKoZH8MJkVKzdj
MxDrbsQfKLUjF2k9XmvFmJqIzEy7uO66KFUe28JMJtWxIbQ+uSYzImul03HMp/WU8Ya3DjUrG8Q5
QwsifYAyZCVHSsGQo3TDpYRltWtK6cipW5JRTUkQGSRS2MooCYnf8qxNsQxxr1XXcl91ydVUMkm9
0nmoTIavhhqX7kaKT9uQHKsluUxS7AJFNKycZvjRIPepR7OQxvVF3oeg3/SImkhS4zRNGWnbOEx6
w9ding87G5iJ7sIKNbX7VqMyoHtFHoksYlFEE5o27SYLq8TPa8nqAquqp/7DakCp1a2ssOVa7zUM
s4yvCw0aPF9NDWcTj3t62zVtBzmqseGSI9VKrH2P5TDL7jOzjABmSAxrMpxuMgoUwyHsrsZPij5l
beMxFiWj7WQa5My9KjbZU1cnaVc6spHLBq7HptTzXWsZGc73nip9iDw/Z3STjhCqvyqSNplKJEDg
5qg05H1h/mhrroDJnfdDga56NICFjW/FRsPvC9KU5tZIQ1aQ61qWJJ3eZpCglS/SGMxrkjNZLBmH
hyJVSYp0hzVp0VWUWBrb0QpqjtsqoYZ9KcdGYVyBQc9MAlJndvRRJHbOCjhtYpkb1QC95QejWIyr
njKNgRZpsMwidtEx2qiaY1s8SeKrtpiKSAcBJbYNlGT0bgBVWCxD6obHZmj4w1TYnWuZVjj5LdEj
O1/3iUybztMUVhaj15jYUbITgiYrJg5P8AlBMQD5ZDpwg7EmPo5Es078Uu8iyImQBAcxRXWNKh26
ZoPRUsexsIPYYlU5tHDIlo4NC2xJa/ErDpdjCH6gfDpFWrPjyA0ZP7QwHqIAkOCBXHHLZs01qfs4
Kp0JusvFpZ6qdnWZlHIb157Mc0kNdLXvqrsK5KXpfQnOHLA5xEpFK8TIDVW2LfZWeCtHvZ08JnLU
FNeUoa3tqqwbszI3FUWXQ4Y111X9W5h02oS2UrPQcseUzLoI0H1AieL0lGKzfH3zn4kskIECMz96
B4WQw+zin+ikV3qMK7KMLu142iqLeZqTUB5SUocWxDc4eJPFtO4sZUxxCZNAuYaqlKu+gy7HgfCF
j+g0cZSVHKCMhUTG38/nz2zPAnxpHDSpGtIfKJqBL7G+o2jbELLhEnOq7TJc60zAL+AAJvLLiuDY
MGbh90gY2iJhT19VuStfgUjH77+BRHdru4BZxO4IJrjlrqrToB9W0UMGGiTQ/aOf8HiGi6rWtVqN
f9S+sWodEPMVsEu38j5/EjDO6kI048jrxfDqTCx3ZHc22pq2qlJk0Q9BuqT7gpgF7Amrn/zHi0/s
k3SfWMqDQc4cVTZZq2VagqVEKehFNpwCLa4U/XrSCqBEY20IH1otpftOERdCBdgGKzJItIQ02szs
ZIR6lKTRD5Ehsh6NLRp/AnB+tyi9qoAgilyCVq/D78vFodN9IxCQiPp1DdYhRnu8qixvB7WWALpC
HkOQ7WvolVwGeIkdcPyGAYsfsHgIxlFHRNLx2EpmFyH6hq03W08it0Ngg2ZbG8fu16fMkpXZGTAo
AxV0u296eFOgFiprO8ru/zMTs62epqCbQernDcx34GWI1NZpatJCYNTunK8tnfa9wSfQwAFheqRJ
cWXPTA21ZFQmMd+MZ5FP1x9xJ/drdLaabk+d8kZfoyLqgX9xAGXCUlHp9LwGJAxvmk8NF5yrs72e
SSwapBaCfM/KcEHX5kUSKKYjzjQLkWgeWN/Dq79fU8KAD43ONrqU2pB+oN1bset2Oqqi4tHWPQr/
X3b70xosgP2omel47YJpCs0jxx45xrRAvcd8Ezhj2VegeYGcrP2SAmocb23iotC0sJ5n5hQZA6Tu
oC8OJrv5O37MlaGl3HxLNnzT6051bV5138lVH6hB5ndoooTu3oLNM5tbNC9iAcWbEXmu40GW+QAZ
Kou8yVvBUi8akAHCWz6hT9+k4KYGfhIocWgXnwhZWyGZdK0ZYEZAK7Jr0x/R6cwuF6+Cc1N4YGhe
B7QRghmT3CPQBzZAAnE8+nqBfDcv0UPYOeo6Xhmvi9itJaMzT9HkXo5Q3HoTZQr2I8Xdjna4J4Yb
ga+sK7CpuguOIvx8dlgqOCsVsBKh8mTN8YwtmeRJGQccybYjGsqBgfDpBscycsqLozvrIgfGZvmE
sEeahpIe4PP6UX9Ub42VMBnehDvB8NStphVHUZeBFWPR9GlAAbc5MD3zTkrTtrEKBVvQWk278hmy
W67evome/T6YfAI1Y2gZQzHFXv9nM/xZYTgIFkvS2YUdqW/sqRmdbleh3tVDwt5HwBavfwF+dOZi
OhzpPIcJghtk3boeLmStMuqlfgmIs8ByiTmmT5DUWe6bPrWJdCFK2TjhcAIgB3a895NuMKZWZi86
C8LyxaJ3k7bAKHe6MYQF+CeKEcYpNwepaRbzib3k0iNFnohYsbewTqcWQFWN1mTUlME9ZpNZ2KDw
pkZqLXsJwQb2MHnDPd1aXgcGJAp4ePArAiznLUI7DwlKBTRIM5/MbTbZpZS+TMaKlg+hVC6cyGfu
HQwJCq1i0nQUzGbLErcKnm80fZFjXDx03VyCGuLecMhWQ2tHer1YqxL79/gwObY32991B0IrKUlf
ar/Dw0e9FUdKdY22clTlyZaumD+hSrfcObA40NlMTqYyGLmWvojAMow+qR+AW2Y70B167Q3UX82H
r73l1OGFbhTSvqDkQLpkHrNEOvo0gYR7GRTjBpyU0cj8flEO6IyRn4IbiFXQMqTNPJK3KAeEWfOs
sQ2NRydn+3RcqHicPu8gmINKEZ4C6ExCnnw+cyAm6lmp7PXVAPQg+MIBTgZhh+4luPaYM/gET5B2
qRZ2Wl2EWWw01OVFRHSy2ew8KXJkCvZdoAVmkAR8jYLYZecLSE/oSuvFsvjJPTczKPbiwSksIwAb
u6LZm9cKmA7KFcGzTnEFBm6Z6k/M2dE2EFp4GvY0IhTEKPNtl2qxiWRbJuYURRRIGQT97hcOerH8
X5mZ7bamIAC4NdleRJXxPve7NfPrneLmHhRX/w0U1mxUM09p8nQsCcyB9PVRVGYFVWJ1JbQulmfw
nFtCRxLNeZ9gCbBEHy+XBaJ+herS009O28a1Bswjd7Rb0YqAi/pe6d12KWo+s27oWQEnHXinoSk7
vzl5OjRJFnUILcXz1ALxcbP5BZ2lk2MfLn9oRrjqgStOeQSZgjZ5I0NAX1H5gPvH1wB2ry1Q7yOW
lddLlZzT9uJPkxqgNzhH0LgyWzttNBH8FPQNwnOuCJvBjQNO6U/iXpd2TuhAyX41LiY4TmL1Y7O2
+PnBSMNGKWIOs/EG6m/IbTTg3wgdfb0Y3Z3Z3ZjSP8cnuMEPDaVlqQ0KT96iF/IkAIKmz0BAhdNE
xU5YPEvObDz0yaCD65NA4gSlzIYxHYeMImYeoFtygxZOtOWQrf4TpPwLu+HcPB4anO30om+bOo7C
V3GgiLxJt+13KhI10tJtcMY1keqDh9igYNWwCY7nkcVTBdo8+1VeWSv5MQN7KNQnN5bT70QKLFqs
7S/Zmw0MzUYlmjS111JH+M3uxmrz9TV9Ch1FGf9wQDPHByNfMyBD9KqulCfkatGRAkXqlQkhwn+n
eC6MQYcWXcyiUj9PPA2mkclqIYwhJYycQhjkG9FEuzxvJ5EBLFm4XQA1RuyBXt7jdYKYRhQrkvxK
wPEa3pl0q+sLOLJzKwPwpino+XGLzevMY2JXIWkmrAxYxTTI16d/O+0jZK+g6Y5YG3x7J8RZzJSh
pGH3r/Z9C8RPfqeAnl3d042G6HTc/AKUSzjv7L6EQZCJA3+H5s/5IQgZrqyesv51eNICZA684bty
IfjSwxvBhUnBi4eiNjL4oHCP3GI7rhMX6ecr86H2lzrPTlHyn4P/87vMT0Y+jWqZ1/1r7xa71h2C
cPtquK1P74pPebrqovVqABLhqpmzHZAkXUxviK31xWzMj8xQiziRyv7VeE5cY2Uh6APjv+UB3eJk
d3HwRm4BBd0uL8NprI6hIwGNXJgQ8zkJne2kBxFUU7+KJABdZ17pjvvBje8+0RmefPf1CXDqx+i6
B7jVxlWEtZ9zTuljU9nalL4qJpLA1ncS3X/9+WeGgwqFDUAiACC2UMY73oo1+BvDdDBfeDAFsi+O
TGMTraB1vUIb/WbxhBY7+3jZFA0wNdSi8comwJIem4tJB2BEbL1Yl1Ogg0bV2iVXIiISRH8LIzu+
VAHJgTQogM5ozkRvH/4jDqGD2xvSXFM4NfxJAPKQp8H2HNYibC58Giwx+B0faJ+2dLy7QQeMtyq6
UGcHGg+JRHp1eCLyEMjqRRJ1fpXd/P0BgZUQeuHokwJ4bf6eGliotiyTn+x7A82CyoWAN00Q1EDA
fLHYWnRm9o6MCcc8mL0kqXKmwxh9ZBsIE10j+nmqN5mfXmfuYjb7OCL5OX2HI5stFbcSJdVz+SnZ
lHcaUGq9fmNfkm3h9xfSQ+uqZAmIuzS6GVhT52OfjKn8pF0bW/B0bEFodS8mMt7+QvizNLpZVIIu
LZukGJ15L/oEIYKElmTpUiDgfsnc0thmQUkLuE/HCvkpRW1Mw9gsT73uwVQMwN2/lOj+d+6YpbHN
jg9aqpIUYiKFsXZFtyDd3o2BBlro9PoXpnJhbHNBlCYJm1bCVNJHIZeQXAsm4nxnr8CetV3cAgtj
m2/qcqi4OsBY9MJAe/zTGFkBy4sHKhTG3YXtfVxO/WMTiM58hOW4WeZH/VCrpZ3lylNuocdazGYh
uYLDPMkFtN/Lnm1vHYM7dcHs2VH+ZXbePsHHmneJJT/pK+kpfKzRo6//yJxyw0EB6EgbvkSjeBzG
/GuYqBuDCAxBujZzz4SUUzHAniYFqn6fADe3U4YCoKHGSeo4XHoSnJ1VhJtQnrQRIs0vHKBkSRH1
iJ6dNPcs0FLWbhphkKZbMswrd3PkEYtlEtDji+7nMMWbBxEbqj3IsR2fn3yqKVBXOjIAImGTBFob
dG7viYpZagULa3gcJZwamx3WANkD5iDrT+0InuQJD+OkACkPHMdyVI9d/goPzixwOLU5O7NLK0kG
OuhPUeZYIDxpXADywHJ6HTrSVqDd/y1HPZzR2ZltGWVMJV1/GldWet95si+6QeUb3n0bfHGnLwW5
ZybVQFnJRNIXboNu3uMVtMqGFAane9a13UZw2slG268XVu6MewrmATyFNBSw8JY4NpKmTRlDl2Rv
3uuX0YsIVISzoCBvm67xBNIR8ABGwdKFeyZcQQESEmZ4R0DQY54pgtZgV/CcPE3mekA/dCS9dPXz
wsjO7PMjG+IoPwggpGxIdd6Szw0g7nSibcZuY+3yDXOmZ/GqHKAtnTpWG2hLUrPnnPPI+Gz3KX3M
amqQp8proSr1yfobbgQ5FgH43B3X8iI3zpmbCXwqQsIXbSfQ7515y6BntBmGeD+GPkSlkDfla5Tn
YlBG/wrbwekCQkUXAEGRfgbvyDx/H46K1cppvTes75Xm6eYLjZbuhdMBwQRorj5JTZBQme3vJEVr
DXSIkS9Nr8D0LohGOwciC/70/Aub+/S4PLY229z5CJGsuGVIBlsgpmlW6MlFfrb/hfzlqV+aiqDB
xA0kCGrmqVkaR1S3OaaO70plZ6Z3VT46OvSsZL7kFGdWCelzoYuto/aH59XxFui7eEzirN9b5Soc
bqrBN+OFsuIsQSROYbTKHZiYnfzTGHVVlPZYpWid504SiJqflPsg9UCvgDo5X+/qcyOCzhgYDoQi
xIlMdcrNLhwMmEu/p+WdgQJSsvTKOY1H0BYg6HR08d8TKsnEGBSWdOhiAvdLBHqByI/ehb4Y4mW0
N5Ilc8e5yZ8TCCQZMUSPCpJFszXKOmu0gEraZ/Z1ml5FOcjlABm65hVzavR1MMtFPdr/ehbPrRpe
cBp2rmilOnGMChZ1FrZ77hnMEQlfG2nK5Cp0OrSILV6cZxbtyNrMR2KelGkmtXsD6vYmYiBk7D1U
dfZAz5alIxjJmdsjW/T1ID8vkb+e+p8ziyQJemNQ+YaIw7zVypAyedR5t0ejAk58cHjdAJGIyAvg
mp3q59t8hRhso7nhhW25toEM/uLIz5wqkKkT3wDEjKggz57lLAU/DV4M+Ar2m8ho2m4HxZhNidaj
bv/1cM9NMkCmSOIjvQHw7syPiJKVNUQv9yQPouStTHG4LCGUlkzM1lGxm7xQeL8fk02YQCsg30T2
ouSk+JD5qh2OQ3yJg2t7bPq4gorm54HSYcWSQCAvJOIkV2IH2t7imXLmsjZBy/LX1M3O/rKDEnNW
gLkdPDoNg3+kK8AdRbE9LVy2Cv3c9r5erEWTs9talU1uDTVW6w+KG1nIpLbBkK5H0Ef2a14E/6HF
2bOnterIDpv+s9pJ1/mwEeDcwe2tjeJqsKgUCy+fswuJtlCgWpCUgobK8UIy4KHbHga15C4KUVW1
rYVJPOeOIElAb61QREL32LGBGDLKkEwb9tJ4AeY1d6jvGJrRF6ZNfMu5Ox4amflG1KEDQ47GvWJD
nYI9oMvje+l2F4JbDerP+r0ciApueKfKyz3v52bw0PbMSQqz5xU41vYN4kevfSTQ0hX9avJ1eI96
D6SflrnPzs4pVNNwwwJWgE7b4zm1NLA88QLC6t+slTgjkVwetnHskpXmyg5E1N3Q9uqlo1pM4skk
/2V1DhUkGkUvVj7uLX30pHpbVWB5A4xoypfCh5k28c87AURyUHcCWvYUaFXIpBgmScUuUJ4mUNZJ
fgn9BrCD0a0GqT00H7jZc+czpB4q10aOpf2Ib8ul0s258R5+i9nWKHKKNKqq7vlTgjLk2lwnIDHS
rkSzqKjd1LsJhdfFIu+ZwEY9tDpb2zSZkPbpxdiHT6HW4VWENdYn6wwNlKXA5pz3HpgzROBzcJBL
lkobqFfjVJVdTLWrQZDOnVaigt09V27ybYle6+yhemhxdttSsBTmqYFpBcGc7Kd+V22jS4ZQVF/H
g0OAyVkIMc7tlkOD4glzMMSq0CejxRCpcitBpzH8nmgLx/bnI3++NQ5NzK51BuBRCdznXlakVWXw
ewrc8ZR8T+tdWTNvnCovKgdwRazQPOaUaEO0P6L+iuRgMmvHQM2e0TXvZGPtF8wNG/CHWNuKr6bq
QrdvMkX3aLSTI5BaDUGTPEJRy0wvNfU27vbylAaSSfzeVBdmbQZO+dcmBI0zREpxP8zB8hLvSJlw
FTkHhmiwmUBsJQrlmQPmZvqQrRkeyEveL5z7dB7/sjk7x9Os66oJ85igyViBcAqDpvRyVXBGd/HH
0NAIgNSGeKLM38WK0bGpHVU8HtIr/UX9aFeRr990rhy0QXTLgDCSViDwR20rJYsKC4vWZ/7Y5+aA
lmB1H/Wevq0CtKW0Afohc3SpuXg7X5YbsBZdak6ym5DSiQqn6BfW9uymPxj/zF0lJWoqVBP3fao6
hL/QeCGoOLuMB58v7B/suDFvG6K0gj5vfB61O10N7Cbyq4r6Mh7SiuZa4/tCBHB2kx+YFD8/MNnF
am2UmFT+9kmQC2ell9QXnA14pwkgKPXUu69tLs3i3FlR41VUjFIB/29loL+2WVimWb/KTz/9JDEH
uAONhHOwblJkWRnhqBT4QZHwk7Tr+NVwFJegOwzpaWBVKjwObW+JHWyGXDy1PFvBVDeSMCo1bH4b
Yi7m+hMtuRHJluYhQRZ1sVAvnP5452OEIAkDlzIBdGse0hDUNFhrWwi1ex+ZHVTp01W4loPCH9eL
r/lTZ7EEXwKA1jiYhez6sbMMLcoA6ZQ/Q8M3CwwDNd/EM+86twI7p5sHZKuiULREcnHqLjAK7ZhP
7QuwwMw2Xd5pEGHm5XNton2YrYlx/7U7nrlYjw3M1kwZJoY+5/KZlU6bgTtdcJuKPI8M8ilH8Ggs
XayzHjvhJTZorhGhCYFpNNnNdoBS8rbQ2bQH7ihASnqb/PiJwcd5tqp3movW4uvuF8hSTtfv2O4s
5EZLupaSftpP8d3YUCfU3ln88PVsnr4oYOJTNRtwCnQRzlZr1PRoHFJ5X5q9n9SVy7N210+aj4Lc
jWEld00MjcKvTZ65cY9tzhawaEmllbG8JwDFXI9+tteg1WA85Dsw2l1mVxKSj2tj4RA74zW2IoPE
zgICgmADzuYSWWpbZ5GMt4SxClfCov5Ad+i0xTM+CpYOljMrB1Ig1Es0C2yOJ9kemxVs7Dpl3/Ft
UYNe3wxSa2HlxCwdnyQ2qG0AXAczEMAj8mxzl10qRWiZ3qv5vRJiq7XqwjoJrz4xgEwgUBygjtH0
mdcXCY8FTca+h+pJ3d2GxiqJLsHu4f19dwAK5i87s5WBB2YQj1H3mgKmPJuhPiG6oN/GyMs+rJ/r
k7pL4fnp1Y3ZOzA6e/SUJpdiE5damX5X6E1MQzdUwT8mXek1/pdvVYDnP8f5X0fogOaf/41/v5XV
yMCnwmf//OclfWNlU37w/xZ/9uevHf/RP6+r9+Kes/d3fvlSzX/z6A/x+X/Y9174y9E//IKDLOG2
fWfj3TsEXfinkei9FL/5qz/8P++fn/IwVu//+O2tbAvQJd29R7QsfvvjR5sf//hN0PP91+HH//Gz
q5ccf+aUvGlfipf5X7y/NPwfv6n271Aqh8IogDyf3NhYiP5d/ESxf7dtPIrh4UjqQ2kZR1NRMh7/
4zdJMX8HNlMBty5wwtgAove4KdvPn6nG76K0LYt+QpSz4b6//eu73fx075+rgqn449+HckBgajza
BjgUQXKIsg8IjMGCaUPR4vgS7S0eyYznlTOaoTW5A0PzDzgdKcm/hXXS6BB2HOXSsB1wZVrtTQ92
CuqRWhoVr1SiBK8J9K7KULRXS2uT120veXKbp+FFG1em+aBGNA6fFKOvoevWKkOzruomKXYl6a0f
IyQvzO9hLznhYOkvMDyC9QXisaVLiTGBP4Zn2iNoU2R2GYM7p3ErDfAF5Ontciv3qOOurJ7GlasW
aFu6CLkZEVdlWchQVJ3aOrA1QAcdHRw8mgOIqt16oOAp0aBvk5H4kZJrnaNMrQGct5xK39qoMsxN
p0D7JlDQFbG3+2Z8V8ws3g8EEEiHt7XVu7bJ5eKpEU+cq0RuB8k3B7AD+JhkeVwVKSJYKCQX6Rjk
09gxt62SCTVeBUP2Gq0t0aSsFDLYygEEB2+OPnFcCUmt3DdRO5Sb3kxKyO+lDOlrVoK+1DEKW3sw
pbjqvqtNba176EUVfmbWMIFWEvmjCRP+3VT6hjjWCOSYBwlzy16nvJWtd8arDDXDLCfFziR9371M
ZUfkrdXZaowrN2+L0U06ycaX5KnUt6+NksZQl2/6CJXAXLISKLnU6H/oNnElyI1CCIR39Yag2MCC
KC+G+DaDPme7B/jQIdWoq3sbOhcEHEKSQvy2kpVqrYLmZlpDRdFSr8MhbDIInhdkakDIoU5vISNY
i1BqQbph8CqFErCe0kfQHAHaanKTOCBzG0BZWE41Oiz6SAF1cM6LzDGLkauXuU0nCZORNEE8hBxE
QF2WOYmW4enC1eJjUM3xLY3ihq45TXqE4VNjNNdRW6ixGw2FXTjIe6Y3nTkOxJWUGMmigas68jem
AvLgDNjv2MkaEu6zLJXD73XB09qn1mSmV5qZN5OXaqVqBYocj98Umdu9S/q2AkuoXhvsPbGlGIxJ
g1VVj4UcV2rpgsovHKE2oCKnENragNuh6Eskh/Cwy9fFlOXltm8Z7x7zjtnI60Aj1NpSTuogkmXu
kWF4TZJ2sn5USjYVu6xrsvSa9iUpNlYS52RXYLc0oGkZzc4E1ROF0KKjRQl8PJxyLfrIa8rIpcIV
GQqP9QgqobQwCa4ovZC+DXIYFg4pQv6i8SJ+on2kSS5IfyCL6pIoNtofvO7DdAVpTBuPiaKm+o3C
h7pb6w2IYS/qnjQFMMF9o7hSP3UUvbKjHPIVM/REDio+ZgbeQqyLryszLZuHLGZT78YDG6Q7dLew
ao26pJ42TlrYEvdQixxNX+0GpdoMRsnps15Z2rAZU4NPLlay1b02LprnYaisxjFzZP68tAMfzcbU
p0m94YoEXTDHSiIwepWAJRUXNMTX2hqV1FX7ustD9Yqa2JRI7rRk2E2R2jDfSmlqbHhF8/GpGXKz
URwA4XA9uW0c69KFBXah7kKlcaluB62SnqcC+2eLxVDQncl7S/ZKS51Kr7IivlVapQCXTBo38hQ7
I+rW0SYmbASWWdHCaqXKE+kg25iDXqpMirTfKqMN8qIkblKUru08Ln25IVZ9L8lqHTojn9T7PglD
+2bCGQKq6UyBuEXCpXR6SyI50wM7tYm06lQzSS5pmmu2C96ybPTzFjvBpTKM4amRpigqF3VdXpZd
FWZ+i/MG8iJ9Vg4B6WJperFbqhv9Fr1ktKB+0WHT1Lsqp2UI3bPGrCPFWlt5hFLgfd7Eeab4klUN
YwuvKSJQhuEmaTrrUYWKiXkxGBlOr7ElNL8NJ0N51/MuG1wwQprqt0Gr886xRxAZO3JeTpY/EUv6
oAU373pIWz7gQtPBzpNkbe3WECKuXK2rRd4xbiP5Mo76RgJzEdWe7XjUcZvQhGj3XEujB53V1Teu
NfboDmBz6C4yuTKox824Am7SgEcHqZHR3NEzVlpuCMYja43avloFzDYBXXB4OVB0yo3oRQdlGhun
ldnYZr8qyaBaFxTv1ZcyRWbfUapY+wM4+P/DrN9UhEZfhFnvxf/7v0dhmfj9n0GW9js6T/FiA34F
hRTAchDj/AyyZMRRaH1ChIMnGYpW4JD5M8pS1N8BgFc+ox/0UqNJ6s8gy/hd1SCAZ1voc5bBbW1a
fyfGmr3NhDyXKeQhNHROo4vEFl/8MKml5XpdVhCOZJ7MHJERzd03dKwKeefMRxu/ezAxZ2K6E9kn
2DMIQkMEdBpwFZ+AhIMkGs4LjrMSCEukX8ka9TNQJGTbX+iyFK/nv55QnwM7MiR+fmCorKMk5jAk
3xabydMgoiNIRrsPGaTmkUeWXlLHL7ZTc7NQ1SxriXCc7BKoBHcVqJzW6ntpoykmDkwkfWP+9rPx
awlAN4uRTw3P3qKjxbCopHH0yxhBj6NuNU+5EPxHQN/cdm4L8kUhq7WMy1+a4NkbtQZh31SgoSnZ
AJdPn0QJjflqoNAnAbpcXlGw6p0sKa4ZvC5Ah49SL5KVx0sat4hJLAmS8gz0Z5AVQZ5PlkCHWEtg
RQRj5CgFSPsVgZ3I0+j0Mk29cezV3s0iye4f44pmNmIro/1Ie21cgUUNb85u0JqVqlY0ceqx1QpH
zqwqcks0pGuQIG/GRxrb+jeQbCrbPu7Ky0ErEBMr+C12ZQ242J1R6k3qKjTRttZYWvdSo/fXyH5H
13g1gI0q7aMpc6vMqtULNjADSkQUb5513ubNXdrrk+4MTWuOjp3WTHbGhowbdHsBDda0WlK4sW0l
l53ejRw5Id6+cXzp4SIppvgKNMXg1cTzZkXTvlwhbVB6CcCOlZeXtCdOSVqoNpbF/7D3JUuS41iS
v9Iyd6QQBAmSVy62uvkeHpFxgXhs3ImFIEjin+YH+lo/NuqVWSOVLdPdUscWmUtIHNzd3M1AvPdU
9amG4UHAfvtsFxFVSbrT125a2ks3sXbOLRwIYbDXbEc9ghgsXMzm+BB3gSrntQsfySiXLd9DkR75
ovbPG3JaQRstKhftHJQcnQNjK716tbpzG3fjzzjdQYOREa70xvavIx/oi4fza5vTnkLyiNLUtoXZ
3HBZ2hSzS03di1xWdwychb8giZezGog78UTHv2gT0K+IodxuaDP7m1pFjHAssFpqd0G5kQAjwuaX
QtMFNRnehNlJJjI5r/Cve9ySeXwObG9uHu4aD2KAt+WejvQKf8XkDOEw6rdLowKo2JrrduOXGr6w
SGhzDVYCSfOOROSlUFkg0S4O0ZtsxwmHOzGu6ve9e4rUTAQGC7m+z3A97uD9F8Flqh02lOBlivln
mHrGv1gXIaXXpUvNyth3gz7i7YlkpcIQZ7UbnQTZS2Z0caNEksSCG/QZdunRM/5YxFbPKtHf6Apn
ycJhJv62xA6j2jbsfYSv9T0CAJyrpyKqfTpU2uvmcYrQkhejopHNsYmxsiog3fCTmxha1xDmnawM
+2wdyqxZIUSnc6vDghHEVx6yTSRfmeiG1zqwzbG1Cz27YAqHq28izR72LfI4Nus8qZJrtFUX1YcN
mGvEmjwFEu3yqJP+yYfxPJaTCGD0mtElOsIOkRycT9WlW5oEucjJELBqiybobNJF/ML7vYVHJnt6
lm03XvtQ6+T3XoWs/wkPDusPKtDJ9klCqx8d+qSOVG5DC3eyZZZrVGVBm51pGyJbjGJT+3eN6fCs
RrdXbR+6Y6QSNh0CskWvzq0GoRfQjbSFsiP3ucDywXkOYOsJV+yAPgRbsFTc8mEvHIr71Sqrv0zB
oq/ZzuFQrRTpSt7QVhWcWdwY3OvssmbbDKFe0KTfFk5YQdADYDeKB9uQZ4h8SYpmsj753LXB9BZF
a/OGXnoBWWXLWXUqB7P7mcFApcDcMzx26TK+x9MY9EW46rba9drebc7a+zWjih5qWctSQ/9SQSqo
3yz1cN/ppDTfoCzY4KC77uZ+AMhzMFwkebzuzR3T9ZwbFSt4SgbE/QzoQu75xpI35zAZ1Ksa3pWw
zR0SfbvCab8V46z6HCaX/oKsFYjoXGJKkYqpDFPZX5G43RYrJooTN7xt8s2NgBL0SCpsUiU3rJuv
12Tbk1Nd46ujYYouGHuikyWyPwzwgT0rO6SHtHPLTSXG3BMf91dY0LK7NUsAOYTGFnC5Do9iarJq
jjZcv/hRC07xMJj7EX6p9942kP9vi5d3zIv2sM56v6V1Ep3aRckynlf+k4yZL+HRYb5HxtZnNMTh
Ec/nxy+rfGVstr2ZJUC4XyQgE29BjVUqCqYVvfW0XQKOx7suYh4Da1lCwTHpC7nfQ25tbnGi5Dlk
eCVuVnLSKlCfu4WQKrWrqLYg6V/7nfX3g4pI6eA0Wy2+U7dgl4gcIG4u53mEJTlMos8rjdoSx7uG
TyyMkM8DbaHMMLa7LaEbj8vE1lMMo90SWVTRCZrO5hWJ2cORxgM00Z7YY6Z5A2uyqL3Wta9LJ5Op
DDDMVWSPg5d1X9fLZENsEWkjvg2ZavLeTz932MjeddHSVPuaZScxG4BJ45jdmXlExsY0g7+CNS6o
+Z7DjnZCRVA8HU5kb0w5Yb56TnuwJG2UyMsCp/myj614hEXD+LnrYg6vXKzD+x6Jhi6i6nvY96Zq
lxSVdtgQnxwM6oDLDFmue7ifMZjxagrp9u6ybDiMa+/LkFt2jkyw3dlO919929B3GzNBkS/Uxu+w
h7KHaGgA6QQCKxkiae5StSyvo6tVQcSIfLBulQUMqXnemnX8kfmGf9sapa/1PMjjFipRWbSsT4zy
5ib3LvkpYSgDG9yM7E87HxBSkfZDSaF0LljYui9xOowVrLKDMtNpcmjYWt+ShSbXVTp9pxkCPOqQ
2jvt+xb6jH1Bda+TBgle3UCbh6klUy7dsj10suF3DbTiNpf4ncsOVUXnDZi+sklrkRTUkOY4L76B
PgKdDh64BH/aEDv8F7hmUL9osrTmjAz6BsA9NjmaHIVD1Fcuwu0+tRsb/cHjJlt50U9enKfUhOJh
lnELgt6lWL5IhnnXh7WZzbcYS5dbTlPYAFdWNGSvOG7Yz4GpI3ZIpwyHHwu0riuVhO/ZWyZD6UoZ
U9efxnTGuZwT7KtBbwAmvhrTGObgmbAtrutlkP0GaArAxGGqWf+NbG6Tuagp/7SOOkymgtQrj76P
H8EMBV23bb9zsAcPy1rXfDm3NB3d9zCtd/YCU9DhujA8PwyNk6r8PAcPxMbxBmS83S5hHegKhk7y
kfBwrStm1/Gc8sZ9J9z7B4xn6w05Xf6uG7LtuNtV36VW8wsgF3tpI5PlYb/9jFXYPrJtVq/J1oVF
LYivPEe2DSO1vg8JMGdsKLB8j1Zx7NfJ/YgzZ9/DubV9vssdziR2M4c9dOoJcEF0QHgFouoQ4F1h
g6Mro1r4Q6scqutMQbTPVB/mcIBdtI1hhAtopQwD7bCLuvFruO7hQc+7u5q1EYeZWDi7yKk+9lOn
0RqntX5Mh2nPm6UZC8MaePNM034KRYNj1TbJm4oGXFNK2h8oXvN1IR7xT7sb9a0f8NFE0GdWVkV1
0ZqIF7vGrv+93IK4wFoCPf19HPz/iMH/+tgm/C8Qg8Us04+//e9/JmY+vuNPzCAAaIABH+Tfh5Eo
vJ3+gRmAssFRApAA0hFmD0hR/b+QAQl/A5kBSjJL4yDCUgkH0jD/ScxEv0X8w8EVtg1Y1YFnQPKv
gAZwYPrLJIaaiB2ZEDhWin8hcvi7tuOfhmuY9rckYOptx2bQU2Z6GNG3kXjYBFV7rpljJO/6Nvki
4Ld+TJNdAnCdxhLLn1B5YIvtAbMalMBp0Jl8DsX0HQrX5mvMFPzKk35hVazjtMyUYk81qWXldbCc
3UbASGxrfR4lbCTDyfV3VInkmnYevvQaj+hnt/as2j/unmYZU7RNgYf3Kbbg92dmTXMCq9o/Z50x
3/FPfG5GN1fxUMfX1W09coCkgf30Bul5PqSj+hTzuiNgRLJ2wFT0PWhpjpjLo1qjEnWju9ZCqqfe
D+aUfaQNYE4S79s4T4U23ryFYGRQdYaJLXnTB+ERzrMTvPBN0pWtTtwp80S8yCwb81ZYnc/O9Jd+
aIc8bASEvm6fYLofugwW51LTm1M6wKA/qL4/Q3UG81PkMa/4PrmKU6hsdkcDknxOvWvQTk2e5GjS
+FDapa2/Dz6R1TjWsG9oQ8fZOfNBcMdUs33mpp2PdTaYTy6xEIUJgp7Id/Q9Zvv8ZgefngLbBk8p
urUmt2LA+sQCpWHAhcR6Z4BeYoUDMzLVNku/ih2QqNinHW8K42tabDKc4Pw3LMt7ivnzOoF6DPOQ
jvPNdC3B7h1faDGLrPOFpIHPw5FzZAq4CNNh5MUXQqf+zNJszacMr81iYgvg2tPV0EU81UmyVB3F
XJWRuD40egPw3Ab+a5vO5FPbEnvyKOLOLwiMWOSvOdWQM9uwPgTSTm8Kf+1h38VW6nhmFdsZvyq9
2zPw9eVhsgF7ztioS3jAN0eSZNJWEaz0nyxhquxXIq4BqBs0BU20Vg7PBWKsNp29TJFsqqhr66+a
Jm1SsJGtQa6aaIdi2+LBB7nX+LNYO1POnWTHTQT+xoJNw8FnSMjTSi12BNXWLG8agw07hGaee1R1
JgEMsA49+e4YQtBQZ3BXZxoNA9HQ1UriEPRtkBqYT63AAi6bWc8PoEibt17HhiOOgyRXgoH0szWJ
+aEAGDQH28u10MkcfwUHJJMyGLwGkmPI9oV7ExzGQUQPLpmj5ZzJTpzICBvj2AytxgJIlFwQe7Ej
W6R35ga3/f0Qg2rUeZr2+3EE3n+1rK6fUIWbYpuMfcOz8ChF/NG1Q+DzmFGTvNK2lq8OrvdfotbO
97wZ+xL0ASv3to4rtm7kxeBk3RQL1CM+Gn+NHQsOkVHD72kk22+rEf7V0t1/rxE8cJx0QL/YVjSH
ZppYCWvNtFzGKXhOW5d+Ruzh/rVJpLwL00Q9oaRjCQNUwZFu26CR64At+AIqEPtpyywvne0pLhnb
HQkyOe5BresLb6L4VywTeiKb0u+8VfQcihnWxHPAX+dV03e3WP+IK8XdIp+4g5zUkseCQm83WnpQ
i5nfFk+nrxnHboTWK+nxdkp1BtIF2WY87d/WIWmfFo6wy9wiYuDIo6X9vQ32+UnUonmoGwc57w54
+Qk21+TkiN6O4MDme5k2iDXbFH1ojA1zFqAtkOmSXuB1zL5ygQxz7Doi8RiDNCJm4SqS08STq222
6ZKCP//knUovZtEMfZtu8xnC6jvwE/PFrdNWJmG2nEIo7Iu1W6IrD9D0br7fHpDAgDOKS1PgZK4R
/+JnaNHGNgrPGDwbyDWzLaJVNmLkPNeK1rhvFq2we7YqoY+uBpN3mBqWAGTwva1fZYTr8phaLx8s
dHVuzBXB2toBb6EyN8TZYBrxiKmoRterqklAzzHSjH9YOf1L3cr/NIFIBNj2P+9Dnn+qv/37Nzis
vf/bj5/DvxVoFOU/9yQf3/1HT0LT32BiE6GtgLAJ8bsfNkd/ikXobxTiPFgCoyvAms8HbPunWIT9
hvUzyEhwn8OiCDJvfNM/WpL4NzQiIEY+ll8ZMnHQY/wLWhEAwH9tSRLkU8ANCQIz7GpiD/k/muyY
zkxyMBgioeEomPcIWwCRiTiSO9ki36QJElclbNgOMq3lsRknJAzFYu/ql2gzJq5aque5MFKnhd/X
vSut2LUsmaJYPvFki7OS9Iyxu5TbeT4glWn9FHRY47xvVPapJn59D1c7XjTolujg2m3GaJPCer7I
0qbvX7pdtj1IxwQh2bNs8dNzgWib+raOPdKLRjXH0WlKhwEpaPHGES5d76SrugaL+WUD4AzW6vMA
Ice2zhEa9BaaSLFgPQzFTbU5vKdR79faKMh2NalVReE4kZVs6br+OVwiqk+yBq187LjokI5Qb20E
mCyMfADt/ww3HUbFXbewDXlJsWQhAVbijSx9x+MVLKsSWII244r2p5UAjPmc4i2dBj1GT2av4/2k
18RnFyQFEeSTNnRSLXSvKcJgnjfjLH8OB9fquhCBYeMj6jcjn2q/G3aA9Xo/XPfFqwh7DSQJf3Zd
oqXOOZv79Uc6NwQKsZlMTRDl4ZYgV4YF2psywWUH5H0J2Q6LEpw/6CpitD+ig+jcjOSLo16pq4WP
GeTvTbIauhc4Gg4KioazuEEyOqx9IRvBMJz2lRa4WzsEQ2JMm3IOhQ0UhKxdRN9UE2YwTNWp3z7S
eYbI4E7PrcMKw31sxiR9AOad9F8CbvruNAXTtFZs0bV/7dpR2u89oxBYgTHuh4zmeIVaPdV9CkEF
+h+oXQotbCC/R1yb8XsKVNC+Z1sQIGIK/IP+Hjk2j7d+BVT1wv3Q9hKw7C7YsYeJS3qJcVsvB+BO
xPzuOB86tB4L6nM2pGR86VXcDUdj9igoop2H5yWs6xOwezSPSdK75KIRyNOehN9mWFimgzenRk7T
VCAHR8x33jQckAoDqHreN6mXymZLxy8acUbybiR+Zj9UPIbN9xVwRX+MHRmnwjYguJ/Z0C/jlbC4
629bQ0hfcAy3zXmYHbR+AVuQqQWhlJqOuxINhZpSmnStRJdScTRzwOB1qebVHEJGEo8moEEZpksC
adijntDxoCbr9kvDNhAdkFSl7piBrMeHSFqC0mbTyZQsWoJkzdck3j8wpJp2xT7QOi7bMQb8mmDp
fzz0gxLha5tOkKxA5ABwn+RNOvDum1fQeT2OKRs8TiEZHXAiLLwDC7M2rKAXmu5W5Kg5NGAr5AaK
Y5fMALN6M0CzpsolyRpUyGFJS3xkSI8iwtu+ENh9CfJVyv7HGCZ4ZLAArpCxvjj/RUyUfmuXwL3W
RIOUstoLdBva0iPwihApgvFEEHO1hvM7Kr/ujuC1LDbVkgaDUzLYWk2v9TJwdqyX1I3XqA61fcsQ
+OyriQdAgwO9T+6RL9GYnpBiNuDGocpGh8T0k3ntOkxKhwzscFQE/YqDD5ezDlu4xEEeBCCEqzPL
emAMA+3AMKSTYA9BFPUrugTw2icpxEAB/iM77EZXO6XnednQK0reJQzNxgioemyCiX+ZDKBCPI51
Jwtk4nW2CC34msPCdwHZ3tYEn6VY4l864eN2aABxbXdpYFxUYV8QSnTfppJ+pmMW+5MEvBkBz0xT
BHNDQ1JXSxPr8caQmQx3RK61RjZea5m44VUZPPJJ0NgckFEW5m5UffMI0DoJ2nzsKAQ/7bBuLeAp
0DnrCz6kfTyTbIcnKvrkaD42HXBLxEqFuGpGtbXDtYnqFPF4ddQYaERcM+dIEbUXCMNCcUIsVK0v
e2bidco7qN3GN5HuE0wSFimzPIEQsTu3SCJLD3ic1/mN2BEDmV0SSSpqdK8PnkwuOw31qPitdoCh
y0UEYXRtQIy+RhvKRLU2C37z3SMY6gwbuBnui20s9yM6scH9jPsNapfZ8L6+tp2M7WmKUrwgI2uv
3lHykvVh7EK+30UMh7rgaNvScsOnTHM0zCFF2t+OP5qE0WCLVE38V4RdcF5x32ZrqcIaYVo4FFsU
XTfLkwEwPRgL+cbZEqZFs0T78uYM6YJHgoCGEYlqaK9vUP83/TEAZmrRKIeKXekw1V8giPlABwex
jtcOFxM9Nx3cNC+M0B57bEsYZa9LNvewn7QSbx6DZMcUBv0jQjd3zKuXeNYBEm/TbgjKFdeSvUoq
DU6QF02fYd2/r/fLBu8ped9tCqUxT4lawNxHFBnlAURCeF4j5XxOM4yrmM+jDBwr6wFTa5cZdRMS
srB7t4PIvC1wMwXd0CbLfKNDpAzyV1iXfFpG287lDjLv10o2oLgA3wGN1gwvg2GBqPZVUIJUtxVR
GUu+CdY155m28fyTLizAjgXg87paI4oLd90XnLewoVbd8J6LGp1Bb+QRcWJwVgAuYNeLqftkLmE0
IehbNnekregWwwgnj+mq9I2RMd0LHQiKBOZscOFQQsdc17rcA6X7pgQ7HACWyFAVy3VXEb/tfsTX
1kHmbhAZNooWaAYkK/51RPB/XI/9X4qwC0ixzd/+/S/6oI/doz/7av4b3M2xqwDcDoZrwPb+0Ven
vwEDhD6Iw48ghF7mYz/kz76ast9g/QnTE+QGJxEcC/Dj/uyr6W88pli0zyDqx9gaJfxfaasRr/OX
tvojYipmMUY49Nd4GQCPf9VcoMENVboCclZBE5fs76VT9fvEAF4lI1Rt2xZ1HIQFBx4RsxSFN/a1
cEezDvyhF/CRgxROBcDreMIDnU+1hvai37oYgr8l9c0vAiYrLkBdGlDaQAyRSdxHEPk+w/0bOr01
klLcz6jZQwieH5mOqkgQd7cDOjQNC5F0D3ugX0lDlL3DvdJsV8gEqKt4x7bkRObJMYD5XQ9NBJrn
/bUHLs+nXHgqk69hDBVCnkBz2jQ5GIe6O/A1wc+mYdfO54TwhX9Ds+/8ExIox+HZC2RbXEQj63cN
wIl+CXdO5G3nfYNotdZvzac2HIw7GCjI0UTibiJ4bqyck/EeoYrILgGZF00sl1i96F7E1is4laUy
oKVQs1uwTBUw0eYu6BWYpDCh9QF8iWIV9BHi+yq2GWAE1d20foCcUwpbp9Yny+ddp70+uaTTHkvr
Vip4qgxmtOHP9WOUwCcAItNe6wXD+wOuPefyVkFlfhykVy+LxxWfi6XmUHQIiDSQ1aOh6ghKMYVk
Oo/Bukc3Ek0QHH9c7qLAYMKZKVTdMXenBUaPdxCGI2wCRmd3aJbHSNwSTEA1Qt5HnkpYFe403n+H
7n7Y79LEhMPdqiFNONrOOf0jalc9DYVNFO+gN6lTqp+QfjisYLKNjBDdI8XMTl20zvxpa3yNHqoz
449Bce+mHALrTR/ivRX89z0EpJErsSVjaaI5Xe9xfdUsdyaQ8yNLVVx/b1wdfUY5NR6SGQCl96BH
xFCMBpEDmAEbJKP0ayfN8+zbjRbonSALTzIy16XG+NFVyWgdGK2t17xEwKVcq5FL3txRTB3Qoaw1
f0L7R8TXTQyJPaTQ2n0KVBC1d6DjpQdTT0dkc6kkFBUZJKTLwGhpVni798CmQet83vm+tkVQR2I6
GGR/0hMTs+uvk4G2/1m3DA1tkcTQ9kzI8xXcggPLUhBsLQjssltctoJSZABKnzD3dm9sSow9wMAl
RXjvJADYjfDUgDM5+PYxDz2+BtG26w6CESaQ+HeJmLyJLBwQdMo38dAvyN69IBTW0cdUDLBjiYPW
x2dcE+BskVYKJT08FeZsCXLj4fv2i+5xaysNX0RYMUugBXUxbyvE6zsZZ4bPBWup192aIDtuEJxj
2I4w4V0icMj8GLfpgNTfmdq+RFM4MyDhW7C/yjm1CT6qSEhobUzY+Lxp0wDG8Ujk+5451pN8MeQD
E2XxiDOA4uyLhVI9VFFNpxEsNA75lIPG3GVBqR/8jyz6kBXny7zPc0WaKRUneNBM6yOGfw6FVItY
2/OOVDz+RIJAdUDBdMYqbRM8uwqas/CxV6DOrqsC5HsWiTVhiXzO9cvCZRKU0MgQVagm3KIrGEby
irF5Q0hhmAFQzdNhqV8y/ODpSmpa27NLJhoW01pPuEaU30jyO98yPlXomEJIPqB+QARpokaw/eh3
2+/TXAs4OQx9TZB4TJb9ShsKVoMgdjYpOqYw544+4d3JDpFGLLFDgGgZTci/KK3fxm/BNHAcxT5O
EhxfPKQYaDak5eHMJ2Cu5dBtlyhDMCyGMzSwWuCcsIXsQ2m6ySwl4mPk64wM3fRIkSL8qxtAhhQ1
CJ6HGcoyTNTjCFEJGFzcuUMrN4LJLJgNoHcOfTWUUJZ9dDRs/6SJNOJAayEwKrKtz97AZGzqbcZ2
x1bUERZcADF0QfCw44SGh271IqlAKKXNmstawMyvH4ZmKFb0nQj962JxHYhfWl31mfc8jzT6w6Mf
eo0OdVPokE4DwhY3tOpdtxeTX11YRQA/bMkg13JAZTDVnpLFJEgj36GOuuqeJuPFJZEbb+E6wR0b
p02sUB8F+4g0iG5Zm+ZoKYQlUBuZu9nIdSkHbpzEz9dZe1/3A8Y4sbql3EkfslzJBFRTBvT7Y+oN
YUrY+fpt4xvoIfC2c4hRZO/TUuLu9IWVEhubELPT7iToCh5pRprOXZPM842MdL9fhwz5s65ps3JH
xah6Ey1ljbjsiwbZm3N45l4X5F+XGD1ouThwAzHfzcvSxuZXP0eQODTWXlbade+RjfRNS8KxJLjT
lyUetpsCSfMSeJDzCp0K6kLcVomZ1M3tDXmLbd2eiIm7V2mhrUSrUIdP876pK9aDQAFBJuLDsm8S
dps0BARjjE2XqV9+gingFVY2grIzoQKMn4FOaLrh3gykfpvFKMdLw2XLcqypTNBwtkj8XQI1NfmE
R0HlzQB4oQBHr2+Z79i7nzDV5Tsm4Yd5waCamllDzezad25rcZgC9qNV9ZeRjcMRyeQaCyBYJojE
Ln5PQ9E/EydTBPIiu/rUxfZJMxj24WP032NWowx3VoIxHJWj2WHRCXs2TcrPaKiBMaIpj7+1g9th
E7RjgUgIriG2jPYTEIw5d4kQJZmRdty7uC/hxNFdJsLbaqZO3RFqIF81dgt+DqETR9LY+tRPE/0m
O6kvji7TqTNOkRySPH4ioYjOANJ1ydIV+zRx0i0APQPEA6Nun5o62WnR6kXdBrQK8JVbxu4Vm2L7
MZAwwgUu0D1NKcFHBXnPfgMiGEMV6zp/iAPMvI2kfZkxpbM8WGuA8IKO0XPtJkwd68LdK8aupEQ/
aPFszgunBRai2ke+j7hVB83M7xP6oxdnoG7HL9xluJm6vaQEivDKTgkW+SCiGxDWZ8zymILLzJck
6x50l0GaNyUhntAJlID2zQFPHWwDGEdZwPbdJ24XrKBDiXpCT+XLKfATgN5geCXcJC+JyNBvaZ31
exGyDi0pJ402VReF+sRUt1ycwXBZ+DZyv7zP/GOHDbpzq7LoALFLAHZyiOkFae3AfLQjYLcnDLM5
Gbe4nEnLj5naklwugbnazQtc9QtISQJv07sA/p940mqOBPlJj8HrhDnvkzENeCCg8fDhSBL5IFzN
DmZq1ixn0gRzGfdUHnrcdkmZdNF2nUZoI8t4a10Ikob208+PWEpgDBixQQqSMT4oTyFNq8PWtG/7
RiZgPKbrJARSiC4TwAz2/twGzqHy+/VjrW9zFJzO6LDrs2UGs3Y4Ya73UJ5R9REksq5Rz3IGjhhp
VoCyfjioTR5ttLNbz1vmnzlwYzSREOOcut26vmprEp2JNhkcE9dGf10nOn7HEl/ngNJB2ZqPIcfy
C2bIYnRJ9oboJX/sRCwfF7zrhdTDfPVr3UIIuekvGfy8X9aWDXetJfsJK5X0VxLV21C0Hopgk7L6
wQOl+LLXyr34BvaG63OLzSrM5/gDfgDDjm9KTXY6i8j5RwA6F6ssNEHoN9ufA9PLz1QiLu6Xn5M4
LhEjbrobXHAS6IFXIH/989IljavijsruTTtvsSjvV7l836MmDE59jLh3bPeM1lQ4ISR9xVqqmM9T
q6Queeh8ks8T6beCgQhpAEk2+yv/A5xrXAPpIUK7gdphzRYI3rSNfEZ0K5sLN1iC0Iq/4328pepu
bPbe5jtMuV7Hvg+/DR8gYT+iATou3Gygtz9gRD83kNpOjtKloF5sCr0ciUuxaP6htppqWF5gXegr
ZILkZ+pmyOZRuJvuoA1ifsMWieI51yP2FNsF3/iMmYSZd/YHFLrBQASduJcJFLiuI3o8YI8P6Ok/
EVD/jw2R8K9EDjhDGAF/2FUjRDfACvB/dB9vhFBBK4YyOur7obmCnghRCwr+BkkSsTksKiskqx+A
B/6wQ9WtdwAtumtw+u/W1P+qcfnj9/g/7J1Hc+TMuaX/y+xxA94sZgNTjqwiWXRNbhA0TXjv8evn
QX/SFVnN26VPs5uYCIUWanVnAUgkMt/3nOfQUcKdY9K7Qkj59eRbjUI4zvSB9elqBFDppxAqx+Yv
Z/oXY/pnj/OJpeHXxX4e5MREEeW1MhUMEtXXuX/hjz//fDPPXcPJ6V0KlVmtk8oloH6Va9Bdsuq6
CYzb/7tRTjxE4ag1nK4qF9eD0D6Ew5XYPfx5BOm0DMGkkJlftOCpeVC1OnkYfLkCpIeYlHbailr0
Qokyr8JNhfzkbEAbxZPPzqHlmVDwoFa9BFhqtOtOHnyn1OUAU6tfmcQWJGtl/e8Qor558iqmK11X
sSkpfEO+jtKgmegKMXVLbp471sGzbJ3F/i6z55MHarkSojNQiS6KLUX+5R36JNPCoJyPhcGuYlDo
4C8W2AkHoWbc0E+8O/OElof821i0XcGOmtDlrOV6P42FqRcrQ5m6jRff8Sm77Y7JTvDK2uaEawdP
4ZHch1W6z39Uj38e+duLRCMHKgY3Gz72rwMXlDCUfEzcsmF9SK0j7KuXMXycozOwvu8eGEgRSdMY
Q7dOH5iS+qHJrtn129a21NROw+rM0ndqjvvreX0aYlkaP93DJAIb1oItIBnQUx3CqLbamoyHi7+J
Qvq1ttHK/9e1UFr8PBDQViNOuJYl8TC4YHcWuguTvFrlz//R+/RlsJOZMTeYWCnecVXsXXd0B9fq
Kt6dW65/OQd/m4CfrulkHoCJGOOMYQZn8CQiOGM3IwpwSdkJvb+Jd/p1A/kuGMv3SUEsswgbPt9A
NZWnBAzMrxuYpZvFXqi7g7kuL4wlAsTj2Ctcn6UIfzMFv4x6Mj9Gq8RVPvA+b5PRnV0JyraMR8pd
LrLWHZmMubPJct/dV0sV6SEh0UDUdJrLVKCctlAcutYtFbUl+k0AES2EzkI8+zcY0b+vIyDeIY7o
EhJTTTylRY4zTaNZy90FiBttup/UTgXSaA+Viyf1snX6+7SyK/ZCR+Va2v7dpYSx5UWSAtZEFk9f
cb3jOBv3pevPPldXKTs2Ox8UfWeUImfJv8tn5Ot8BQxG8q2ho36hiH8yXzu1ksJZyX5d6Ax5J10J
h/IKP/p17Wl8csq1hKDj9RxR65v91ddxT7YcFDNTI2bcJQ8kdLq9OGxa006eJfk+ekaI5Y5efJF6
xVUke43g5D8FeOCGfe53fPecYWEr6Ic1OhWn9Cs5N5varAkGKRKf3pqqBBezoWTPYFHadzngmMD3
kZIgp4cziXy/f9+5AcjS2EgY6KVPv+9BjHJDxarD1r9Nf0Sco6hlT1V/N81Bh+VD1Q9DnDcqP2qa
9ihmU+VM6tPv7zG/QNEVXUUwhZl1+YWf1vkmzQk1MAsXrCa0cTGT6JZY7ZlBvvma8JHiY4zBm+AX
LvZkFL0SBwAFLvLK2c6N3NjUeobPLCvGfR12H3ncySsKtakdSQbd1BzYx5kv2jKHv85xUEAi81tS
MJf/9s30BynC2RK5qHAoEs762BApag7dCLDUsJLVn1/f70ZbXqUlKIKz3mnKAVXlJBRyvgAWGAdn
xtV6iKwRMWw3GOpwZuf++7bDWpIUMM0TU7mA3b/e3SBuQh2JkVuRzbRXBT/aD1gGAdlHYfzc9ZN6
8x9cHPtfCVyTpWuniaIqE4r6HxcXlz5lsXG6qLQkx+Mm1Wdu4++zkyvDLrBsf9k1nrLqQyQJ/ihn
GK5Qi1WWFbHjzoYz/M5vn9XSXlxWP0nXTj5lyLdjq0UrrXSUc9sky1dGojRekGjnNjvfj7QoDWUA
gggYTx5U3ZQGvh8Xbo9yMYSCeCf49fSRZ5O2/vMj+n1F58aZCjGGzHngVScbHYQPPTLc2C3wdKzq
Waxap2gTC9qAZcDZlZU2cpVQK8+sZ99cIOORYkg5DjelcTJsGFRWaJU5h7xqV8Vv8Uw4fVF6f762
bybFl0GWH/FpycI6LHVWkbtJ4rum+YbM4+8vFV8GOHlMI/Lw0QxyN8UT4oCA0ze46dD0UzU985i+
eXMZiS3NEim+dN2/XkpqiuFs1uSDQlrqwsRBA7aNgtfWP/75ln3/XP41zskULzpB0zmBuX2EDq+n
Bf2e1Vd/HuLbp4JowETMiR3IPEFrJwjmZNqEblsVCFcC1Cg7ji7nPlff3rBPo5zcsKGmz98xiiXj
3kb/mcoaolb9sq7/imr6WwLr/zc5fQvJ/n+WYTtFVtQvzWfl9fIX/lKIqOp/4aIi+ou9EmZELIH/
VIioyn+xpBlkKiw0PtL62GP9N6ZP+i9yVPlbwKfxfS1pMv9UXi9wGbY//K9k+/GnMGH+hvL6hOOL
39lCpwJ4T1UJN/m9yGDKQSoNLLu2ujZ3gl2ukAcC6bMbd3A7cjqjFZXLT3fn+q8NxOeq2cmZ5J9j
EnCKLgU5unmyGgmqFWsC0mK78dpLQkHddiPdkH0Lydt3snMH/1+Q2X9tY/4x3C8ZDBFpC7bm64oR
gTe10BTqRGvvNJhss5V7APsuF26UOZWulWQbPy13CUpNU2hueh3VcNbfiNnRKrcy6AUOFjtptlxJ
Uy/14jCaN9FooHMcHV3DvdGF2CWsGCzDJraew/ZHJVSbLt3ldbhV5WmF8Nxpu3tM7bssVN2+EV41
Ob5OGhKV+8Ar1AsL4pn1jK7Q6brUGcHY8SFCLvqjl4NNP8qQyOR9F3Yv4dzdaP6wr/zlG0WbPG77
S8rha3GQvMYQ7utUeaHtdou6ywutvYCdKoTHHioflHgw+WaOoMUerEHkbHSwu2PdZe6MbSOkOtrr
EhzRq6xbNOS1hxMbWcZ1E/n2qMPB0ZJrE3nAbIz2oBCEKNFvLHWnsfRDGAUTskHLDYxkZSA9UKPm
xqitXWrS7hys/Vg8FaIZ0DeeHMx3tD3zK5a/dYjifexr9JHw7Cx/N+OgabMrHXXIMPbrKe6BkOS0
r/XmUklu2vIjksAyIinGH6WNXHN3oSih1xqITtB03yRC6FaG+cpOc6VhJymml1Q90ul3onZJMEFf
n7txEq7ksbugiO7myE4SXMAx1YdWMjZ5qTh6cJeNvtP1pddOPXY6unEFqjyaADQ5e6l/7QcNWENG
S6m2dM9KpYfRF45qUEC28eMbOWkzJ8hGR1DTh4wWUpaA90HL8GEN9drsUgkN+rSqVfPaV433rrWi
yyjmUIdPZ4qaO/yWkdNphRvUm3wEWBGNa4xqH8hPHDhqpXrt68YlM8iRguFm8NGBTvLdPFmehD2g
HF8RDPNpFDbw8FDOK1sDEoRVV1dFIdrVmO1HJEdMeqftMy8dN032ngmG00agw8vxZq5fxIWLAgSx
haFspXSSDA3dY6BvBeUHfGN+5WWvKnbavSoykyr391P8hBKbbtREHsEkHQp646bl9XFk61ZqJ/GT
FRAqqUeWnZi/VDsvZRQ+Z2q+bbUJ8+cLJmva/367xbT0QSt4jZl0s1CCKunnLL6KaJ15P7Z64a9j
JiV6SluYheeMFriQ1etWHJ0cQ1Q7W1u9nNitIWmxdDeib6NirB8twUtzn+vt7KRaDOiUBqxpM4bN
diH9yGJ3oXUc2xPMnUIAlKVFAu27cO28SVhLE7WaDEc2AstS6JwZ2E45zy7Qzg0sCJuYaDQU/S4b
KcuptF67wUaT4qQzkH7hHRQEEtz3WIwQfEBbMqmpYWf1+X8WKW9WmV7V2fxQiPlND5JYHB7HPDr6
vrFFV++gkHiI8ZqQqBKCUJocDPwAajLKK747N4mHMPdWoZ6UCTqLDU6E+7EuNhPGCfx/donFqkVs
M0udLcIpUCoQXiLiI9Hnz0K7zj/84BnnhxMAToK/tx4LAjm7wMZhOFftKlKVPW+II8sIVmK9X4WF
sgnj/Eky55upaqDaocdOmnSlliBOa6GHYEfDB0X1ARLicw3jvyySY5M3K1NI90qcrCJB+hFNMhiD
SLOziQJ6OZqaXYnqAd79NmOR5o7FXqiGF7IIZwc4Ecaa8K5FkA9PiZw6S/Yw2zqLJlfVELXg8O+C
CE4icmEpcoh2b5xRmB2orE42HOaKpN/G+pH246MgmC80Tx0jlt2unjf1ONyERfPWJ+MRJd9Orud7
PwhfhE4D/Kk/kMyFVy1258XAxhEupNmm9M44WN5QFpg135Ixeq4C7L49QWRSvcd3YLcIdbNOByX4
AlPV0Y1jHr5BkWFmABAYt6H8iMnHVugXDyGQDwBZlJxWw2htqiDdNHLkTon/qAj+ukXGNsw8+blc
0AOMnyipi1h9P2a4beRpfEb0vI46jJuy3BO5Wzj+aD0pxXxoMtWuQoDrc4+qLeItk/gI5fHLIMZQ
SoF4oBZOPM7K9hz8TBOYkdqZJM+vJaPlM0y9VeWQQ2KouMTVff0Mt9zzQW9xKSLrc6QEVWD0IvFW
Tgsj0k/cZLbObTS+brD/MSS+Ic6NBuauX/i8T8eePmWFqjposUtVmex2qnQjmU9vgCJW0co/nquK
nRtv+fNP4zVGIkXhwHhmr9iWeRCNMyeGRRr8qSTz+xWd3MQ6o+yjN4wQbv217uSkL2hv6h6V02rc
Bjswpavucput08f+VXWLrbmBk7rNnfGgPya356r2JC98+3to9VKpktitntTC+FqXM/Z8DYP4WzFn
nhX/MLHsd8nPtEQ2CJlnMAdUipqTdM86aSIm/CKqR4fWmuy8BcglKauifNMx+/TkZBSjypLxkcuW
U2o/KmaJhZhoztlYxA9tR5g1p8opKAB+4WGu8kv64Be6+qgKvav417IvuDOFbrNrVyP8LKkmI6lU
7EClx24EHuWud+hO9NQbyhbBFWzfdd8C92T3YvkZ0rMQAmtk5/ldKb4owm2Y7IPxaVKPs/JadEA7
mye9vFeGwZ7158JqHsdpcBKldRQMFnFFNCc5O7ERXMblI7xfpw8fp0Fz2zTcwYC6lTlMFkg4EOW6
FSpTK78uZWklqD+yGnad0rlJbNij8WFFV+10K4JZmNhc9pALBt51saBJVpmeKrFB3Kn8Ck4VdqCw
xE7JHnGAx0LM8oqFRdLvTH+CBTZ6rfYwRltVkFepioxKPoRsXQy5dSF7uQEsa1+T9o01eqwVXUIY
iuY7cZp6tRb90Nqx26h6tGWDYkdRxJKVPjThuFm2ANDnLiAYXKYIOwUFl2H3oTf3gNG9CWSrbfnV
ZipHB0nZs85fBaO3jRX2L1J62Urjschw1M0gDyvs5Qk7z+xdypgtxuKi7oL5cuLDFU/7KLzno3eV
1/m+R4I1d0jH02nV6Me+YJcIU3xW4p1CMpLKPt1gNyIZAjYy2VXl14E7LiOmTUAe6+MhTRcqTINW
dbGhdXxNcydH2jij/gu0d7HcFBDtjUhwKHkeB92iqx977TCscYy5YvXU95lTDeiwesNN48QuSIBQ
H7SC34V/Bmy5bdUiRjEOUjGogDHyqN+uSklba2Jy1xSo1SEuFepz0dRsiQjfiH801fBTlyBY9xnN
i4yDQe+YMyxd0DjphKUlsGyTjXzfWJu617zCgsOBtFtTIR43KvFQ7WVU/9TN3mF7jYqwejB9dG1m
s5qGYwzaTcRSiRgUEfBDaz2Y5VPLK+SnH4NSOMFcIWu79pX019+eDdXOfKpeBkeSxOkM4txnUjt0
rxTv27zwxpyZU+1mit8m+w45gDrkG8csQiLY/bSCfQUXScn506Jy1GmwZS1dxVG/lQyCCZRbJXvA
S4lO+DkqNU+SprUxdGgbC6dluo+w2acRlw+PrEV31CNvUR8j40pDfJmPxlqdtZ+DENwM3CAAHk7Z
cBpokS9ovlfB57BwHKUaaaTwBwN/8ko0lgYanlxHuja4IZ6uBnt7Zvo7HKR2HZQbXwdPbpibeqJJ
hhrWZy3R73tBW8/EPImGE1j6fU7AlW6WF4E+XEIAcAJlWEc96bKoGEJ0UE17CHLNlePhQW9bJx2f
x+Q9scxVi9GHGG5lp8cPfg7gKxTXpbaFr+XqubAeAzajimlnTbDxrWCdlfllXlek81luiSq3mp5r
K3SHMttbSf4e1tbLJN0YJrDSTvRCGV+kNawF0PMIizHsXiTMRURcnpkLdquLdp7FmyB9VRHgiHPE
8+oux0J0pLY7aEPhZuI6F007DyFfxNGqYw8tmtkqkieOKH7pKWFlD/MRNv992j5LqfHks8BGLKxo
1L1yfpk65KQ5kHImTp9ad9TvH0feYLPT10WUO2lKYtzQr8Qs34KW4QWRs/eu5HwyN/Jjqr0JHGP9
4CnjMAN+7RDlG+xwDnp1hICPfuO7gwgsr3rvrGpT5kfcUqux0JEr5pdWPK0xlDttkDmIyW2QfA7I
rusFcNgI2RbsGzaz104YbG2IgbU9doJxqKr+PRVFNu2NLdEpUiVxW4qde6bM8c23WgTOzzdFXMos
p8EppT4McVhzSJZu/ZvZzXb+R36VOZaTc4z88Fedi0LWC58J8PKd9unM6N98mb+MvmzHPu1FCpwU
Mb05nfXGxrVSbpfg2vSxe+s9aQcoanNeKvBNMUkTkXxBbtVEcp1P++qY35JulAfdTi+FN7qT6/Gi
tZHP7Qj0Ikia8+CZsrP0tbj5az9EhAttWItuJOykkz6OX5oldDENH4OlXk4dZGxrR5EDZjyr/wxH
XX9HUG/H4i4K363pAX2kW/fPbKdR8ovbv3/PF8nbP3dDSxXw8z1vevAzfcduiESWHFMF+k6a/ER9
IllFR6Ni4gGuaz2dkxZ8cxe+jHtS4ao7DD+mxR6+GjHSdLfTCC1MU1nUpjM3/CR5858b0H9d4klZ
3O/rivQGLpFuz5FFqHa1H7KTUchT7jgOb8tVdk8282rcDSRlYQd6iC8k7d949N/M7y/XTIn0871W
er1UCERYdp6Ps4ioJ92G4ft/8EBNnXaaJSJppNv7dRCfKoIwaJVGvo5/U73wEnt4SMnb7anc2fqq
dgT33MP8pjxKGDvKL2YSzPHfwgejMOz4LeVyi5VV85wmjkBMrbZTvNpJTPucAuubQ8uX4U6eqCAD
9AkSrnH2a7axxLEU45kX41dT5msJlkvChsjhT4E1cirNyFXQnrg+eDGC2R7Smg2ihnkbCYqY7wz9
YeybdRaXR8t60moR3italXn0eitb19MIlbpfGcADp49GrCHH3g2UVMzozrKwiRRbXc0fkA8/hvO0
mRRiNDXyGbNyJ+NyVTDxYPGBI8uCW5oc/0GnyoVIXRAnXNVtlz0YP/vce7LMjD9d8cldHenoV+Iy
c4b2MpzDLdowTwo6r48Ch+WT7VixVPYA5fT+TZ/Ay/S7C06yG3MAP56GXtnFTkZlqWmqA0ShdZpE
blE+npng3xzKvzyYk7eIqCcjqnV+ZrptDtlFdFhOyfEtNbOtttOWYGlXc4jgOD/Lv512BvkfqgFi
5rdygFWnM7uBXGMFGV34Cl5yE98KTstKiaJyr54PYj434rKKfvoi6rnWqUx2jZo2xbBcxJiXnpno
3yxKBv5d+jbUG7DvntzOElKHKUjczlj8aVKLEkAGZ/PrmYe2/Cu/zS1g6ghdad2gtP56IVMlj20g
8DYZBvNK8sIUi9nY+xu92UHmxtMAlovWKMBgW1bSexgMnkb1/88/47vbSd+aOAw6SDLBcF9/hRBP
Qy0M3M42uZxgqnRtbf95hF/iz9MLXfzTNHyJoPtNZZRAcW3S5YlV8WOThLw4N5P2VDcERIXTRoXG
oAkRfqv5ygLYN2rTJQ/mY8BhpUstVDnh3syVH7Rendonuk5uLouWJQCDAxX7+XbE4GTF+urPv/q7
XRAKFhpOPCJCIE4VSi0mhwblAIudMu4pQXmTnzmJ+NwpjZsJz7IA+iLHQwbqQBaLKz0C3AUTT9HO
iVyWOLHfJsrnX3KyB2z7RofGkvKIomib9cMqy3x2vJxLO/UmzoqVuDCBra6nJ5bdAyj18hw/cp6v
1Crdkcelchh/Acrh6BNAIe3+zJ36biIbBtFgMps3ZOEn+6WOaC9haLhTKubZleyETvNzWQJaKE5e
61C6OjNnf4UMnM4oAjvgbKLzQFJysl+M2pntJMouvq2j215HXuya7tvoSI7o8nVdAVg6o1f4djpY
IK1Y60yAFqdZwqnkKyW2MiKaIju8izbNOrqfj1XqsEfbxDfxvvKM9z/fWKQQvz15AzKuzjvDTuL3
tNQ01P1sTg2wtn5pm60KZ16IfzaxT1Ug9iQittC4rXDqrmke2qM4bDWhvkY4vzIpDoei4Iww2vUy
B+nsozo3yo00iXT3VLdV8q1iVCh++sXGbff0zUKaGBYFAHiQXlEPl9J8Kws/M/qH8riY2h9IWbL7
UtwAieZsTb0FT0Yj6w42UUfGAFfidxMRMqrhba1/1P1jkt/Ofb2BGA2tn0R1v9gpEaZrTd7xy12h
BUSYNqRdN+6iw89AiqZgJ8Wh3xAoRApDsjeH1z4HaKDez2LqFBom0Fz3GjEETlK/LIU7WFV0637m
PgENZG+5MoRpuPlO0qeY9QR0o8N6ADBjynT1QoMrKEhMu88lWKL3RSRDzsPt085rpZucwX8Qh3tJ
d2VivipojIV6yLrXSLocw0tr4HQS23p00EFkDvHr4ngzZdMFpeAkkenl5XStjQ3FDsxV2e08+V7E
tVNIszXtGHFwzJFsQLqfqE3Jhrgh92VlBrcKe/B0SYAqO6xmDTT78Do03+qguFKzkNSE+LnA3Fb5
ll3SRuqGyZ1MjVSKrr4azPpisPLXvOScACv5CNHBhufv1OAinHCeV2hNaf0+N1helUb3VBy52ZQX
9OP8g6mygIWTdYgBqvU4KMmlg4ck05MD+Cm1wUFUR6dK840fXqgdvX7zrlbDm9nEa0fZwuejBRTT
UwvqZTMvXyu6qK5281h4Uk7xOBtdNcKh29ESlbbahG2Lf6/GuDgajyymTuqT6ZdbHqiEFeHAEJ0t
p6uOc3AU/IYC0OSoSUrtgcZwLrl4hVdJSaIvQuvQeo9H/QYwxNI3+RFC7Ux704vH5KI053UpWA8B
EV9+QHbEpNst/0RJ0MOCsEqzjE3l8BSN6T7GcCo2rT0wP2J9dmsq2KWPVXhio0dWsDiP20wXYD9f
jOKrGWeuSOYCwbCHxLoOhle8kG6rv0FM9EyJ4lj8FLRESiUXi01XsZqtJo+rTGrIdeee+fmevAtw
b5jc843ZHaf8NYTbCiPObqttULz2/IZZncHRkeeLSTunWpIcrQntdc5MHl8tIdoDfCsDkd+Jy0yT
XEyTTgVtPtWKzeyX+7a6TXzhw+gKL9AeZ4riNQEGbXujUHATwo4e8FI/B4XwMmtHOUKkWdpBeS+L
S6xWReFyp1HxUelfVxC0xRL0t3ocqQul1m2P2xEc0nqMxE0X74eiXA31IZ6vxYGcv2itDtTth3HX
SkdZfvLLl8C8rTosdspxkHyKg5bdqgRI9PRoa6f193i3lweCf9Ye6/wA3M9LceNmMCBq80HFiJb7
9/yLrhn+SISeNmqwmVt25XS2h+K6ap8BN8TgZTHL0y0etH4VkJzY8S1Wuzet62/Axm2VMriassey
aD7MPIHFs+gcwIRqNHb7Yitpm7l/CwJkEjkOfmOw++m2h5A/jtdjdjcqV7Ly0QxU6lvIVDxhrI/r
IQHRLrcOxwTHz2oqpNNV3oxuEwX4TY1tnF9rC0SM58ZsUosAjKoJk6536/kWPhhA+q1GeQ02Gvsi
4TafHoZOvpTyQ0CjuQSRHLSXpGKA7MLwO/W2SGMY7tJKDBkM9BT5GdGqVeOrOhhtfax/ZrF21EkU
aUF51pK/SvU7AjY2Vrfgb+fVoGFAVSdHONYMK9fFjvwKL5TG7aw1HOJ0V8u7qwCHt+R7RTR5Qo6p
IQZPXjVsT4thFRNHWGbkMc8a+ALWMfABBGcEb3BSAzzHkTtS5VZFfOA+4RIzkFdfWy2XU2i0sAmv
8xt5RfuL9kVDEoGEQXiYrvoioGIdH0XIzb7sb9MZzgRF4p6q6VDsUMtjyxyvNN93VOFNYQtkVNZa
Neq1InH2awTEKD9odV9EmrrmN3qGUP5QCwlmmnHoyujGEkE/ao/WROfe6OAgUCoPKYSaVeeOwjYS
1lolXS8ADVEsbrHb0/vLoSJcGdNGiLqHlqSYdgl8aR/8K2EM6N6SgiCTYbODdLzNYh3QRW1dkyJ0
0xotOZ/l3UjSqNB2r+ZAjLRRDJskUfcK4aQNIY2VcFl2z4GG8SAWnFkLnGo0f7XnYZqszOSmKaU9
+mYYHzfY8gjie9ACJgXe2zySOAfnnlC+hU3MTT1YOUEUvQSbj48fCX7SrKxa7Vpq7iuNj+xkrnzj
qRfSy5CimYxIxOpex/jBmKLVLDM15LsxUzjO0mFTK1zUP0Q2dL64hofnyNlFSX88bi7HlLxL8n1G
KdrM6bWY7GMNZkRCkVubVkNAPoV2M2dvCT0foBWukt3GYWATRgPQgJBVp270TaOETs3ViuNtmNHe
tKKNIFwD4MfyfG2U0wVVfUiyrRMg/BmidpuIlttAF2h12Z38lxzpSdlHHqovJPUMktKmjN+S4TZt
3kumlCRi5O0kr+WKao3EVdpYZdY5UFUvrVHyNMB2xUTPtX3GlsvOo3eBdtpRdtcjY/BZdTnmg/ZH
GpC4Y4HSJ81slLBeC1vOjykEhjQMJrudtj2O9uFqkmn7aOBpuvs0PYQ9kB1TWFXhQQvli4kkBNNs
KoiDwPySiLjTfhVpRGQhbukKFGz9a0RobS/F2xnZU2YZSyPLQ3u0p2N2mQylO6n4y5VVVOmOOV4p
meYN+eyY/c+IPWFE40OYircu6dcya1wyWBey9Tpye8B8goOh90R+ScjnbTQOujm6nXCnxNNKb29m
PhVWbWuItNBnsAHwnSlJnLJ/bhoUBeG+TQ8dfv+GOKW+GI9JOdh6X+2k4QL1H+UNksQT/7rJ6RZL
1X3jy7s6Jf+XSB+jA4vdubA2PaT0jqViPqTdqPoqspxDK8Ck970SSZKkvFU6VvjoquNWFdHVWHyo
5XoytwHUiGzXKdG+JgojpRrciOui3yXFhWhtWvlWIDwspKuFyIX2CNuDirUaPvqkk5XE4p9eWaDj
0sKwiYZ0WuVGAfsyzi+SBW9Ex9wP+pjYMPAkTopCsrLiSz1cp0LuTdRx/Ou5BCNQdU96/KSMF0Pe
rftmw6HTHgm2rQoCMq5o04mDfCFQ6IGYYEfDdFG3pJfSGV9CpMa020V+4NRiwHsyrFR1a1Q3pszx
qBYfoJoQXjqs5uSQKOtJ/WHqz768Z5P5c2ZPXU53eb8rrezQZ81lTh/dLC5qeO9a0l7NUXdINPkq
oAnakOipxwWRluuMxHLao0XI46twqCXtejZxMg0aRarCbpUFifo6K+bV0G6l4JgOxxbodsdE4/4t
maO1JK67dmsKl5lFoFeOIK1f+82+ZqscIgMT501QtrwG4WUd0vneymlF//FitHZGdfTjnbDsbYJD
oF90cX3XygfY3GY3kghKYnNxoVdXgvRYpvXqR2eUBzAgi7jRaxYyKzhxYAkrtvAbs95b5PqwBTKR
iEc3Mbc8UYZbLPusTNFWZKUeikOlb2t/L5j5Xo9ISyReLd0AciNJ5RD36kUWoICEZTqNhKOYP3Jr
OuCa35hg3QM98P58YvvmlMiBzTBUkfYBovbTU6JYDDPMF4y+7arzmgfZW5x6qp0/GGtWFernZ4/C
vzcNlqaJRm0FLxX/OakizaLelT68AntcwSs/RJ6PDre1n2YHwSuVbeyRm7N5h7+f+H9FXFjof7CD
Y4j5WjQarb5e8MgoMl44i5bX/fWSscj+krOFt4Ajzh75l3/x64kfobFukrdBJw5b4EkhFmtFqJqd
JNMbuapkAmOeo/Fw5uEtdYqTMRb4n4G9EkMptvOvVwV8Zoa3BKBM3Pm7fNVvxp2wrh26qZszI/1e
r6Wo9GmkkxrmNKZoKBcUWvFRb2lGPAcXCQ+OFsFzcKnboyfb7U86ttPm/8fDkqM8bd//9//SeFz/
s7r/E2Td+Zm3dfHyUUNcz1++6P35J/7S+8sGYS18laBO4N//nP4iEePCBKSlY2A9E4kA/G+9vyQt
wTA4/VVZ1ygbi5Sl/qH3lzEJ4AuiZcI/Rj0HW9zfkPurxteSIJYt1VJkKtSYV3Gc8C9/napmKxK2
2KRrckviCOaDWfT53phRrjnKL0RzVtZsBkUl65I1WFWwrqgrZqiNkLlrcd30vmVuS1PgZK79QkG3
Ix4Cdo4LIjouwalclHGQTMdRkWrfNWDoBatazhLznWyL1HqNRoussrSAC76DGcheoKtTETT1L0x1
qmRDcIBw0E5XJPtRxYasnUQbODmArpOxbj7EVtBXFMaLLWFyMx5Uiu7RytKqPvqQxkgY90ll9uV7
G09UffUSqPq1n0SxUXA+07Pm1iR3iz2eSGD5upq5vFWajoG1maROLQ9x11TWFYJxYLR0itJOeCnV
OdLZpELX9foeP1rs6Diqckh5pk8bv4pi5JmJFqFhN3q/v21lIj44TOkycfNRX+TKdcISEe7TNLBi
mpVCnWPKHckadYqOZt8bIpGpeC+yOhR3SUh2CGd6YxhzL5uaMDgqldTSRAJ6GewnJdailVCj2L/w
OWdPx6CcstCVqwGfZIeNziDwtO+bfSb6uXg9gwJLf85xTbjr5IMwX/dsS9EFV0LX2MjSkJmHQUGk
ltiZEYdphQiSVW+hR9+AiJXDQxYqjXXXAuUvvMbXTI6/US6I9tyXXc1eC0seylZUUs7ctV2+bpVa
ifm1dak8J1TbzR1k8oDI0MmKS2ckLDLa+3nsd5ALQ/GXR3xMcOGrat7vq7ESC/j9/LdnNgFWSamv
6xZ/PhDjHRBvHQ1FkftgjRM0OpeZWleW26mxGa46grT7La8TnLqorzi1kj8xmFRbO/NulJYzN3og
fon1f9g7s+W2sS3b/sqNekcG+uaVBHtSpHpLLwg1Nvoe2BvA198BZ9UpS86y7on7WpEZikw7bEok
drPWmnPMeDT0PSiuJMYXYKCxk3DqGt6NCS58FGixXFUxOM1LVBcWhQXgsRRRb0s2uCpK7eR4k1WB
Gw/QJpsVknw7rnnRcGxp0RRBo9pLCILdm1pEEarH1qKe1MvYFVvXVi2MJ5PWOvSmwgZ5hmrUw8GZ
FPQLUkqtWjI7qhFrNykSnxEQKve8aqxoLRZ18Ga1Eb8J2pHejNJqwKjjHjkOOlpdLIwmp3fXKG1G
NyiLuRZOFE11UerM8rpOhvsUWJQ+qcI7pmnH96YOhfIsg7Q+hfoUvCZUfagX+nADSl34rtIZvtFy
pcRKLbjeqS628q5VwmKFwDG4jhhjtxdrcop3InvwQ9A0La4iRH2RP0nTqsmSMuvvMlPd515Jo/JK
RqXqUEm3keNbEKu5oHVG2xM0OBjGilsSWiekjhrBOCbwtGTF36KEbyLuHfo2teOXSjGESIjqiqyz
WtgQAmlCEdfnEj56wueW9xQEjtXvQ8JQ4A85BUN0z+E3tmy/ATqj3DCTdc7Dna08ewD0BkesfXJb
gTYZfmn2iHzsTFBhhkjPcmilwfUyltoYZunRaUGW7Gouk82OIjEKaHJhAFmHzpQjuUoCs1vwHFCZ
N1rqdSu6PUWwCYY+9u4gfGfq2k2kO0Ah043oHLPfdiuZy0ac8sQQng/VmQQuii5T+tIu4gH5KjJL
ru8pE/MpagiPz2thsnZjl60IHHyvrdO+QAWRgokaNlVZFc1apgFcVU3SDXwMIt5v9owscbj0msRD
FJNT95s+TUmpys2KFN6sislDkpYTWLRsqyTb5VWV3FiJ1ZQXz+q64YSdX6c/JdMxdjY9KD9QcFac
Rs19WDD43+gcO8ZFlk5eb4vJ88SRQ9jVDhm5n9REvQkANoPOg6ZLa2iQWnXrOM+jkg2XMmPatySP
UlKya6Vp7m07yMhq9Ar6IjiZS5w+CtmC8TFhMbVbOzQq5y6QHT0hoWjZCT0cEkziRTxjg4LOsV87
PgB3Y2VEZ55dbWqbPd4Cz7zOtaJOX0erMrr3NudB667y1kt6JJeQzbHgsB0G003jqDJ/IDUnb2li
Kqp2Z6okL3gFCX1rl0Dq4LnS2WevbQeszKGD8QfkuwfetlJqa9KR6peWCg4htNoNtSi9qpoPctr3
EQ2KbTW0YXRvtyrHFFlfrRNurLY2lbUlqgHHkSby5EnUeh5QyEqp7BqZgJqEju9EtPVq1Ua9J5VM
LLsijV76lp1mD80c+1oxqRDmCUihX5FoWa74ABebH9PojNFmCkKj3OTcWZ3HwjaTfB0UA+pKIihF
cwRkZCcLWY9meGvBQDO3Q1ll+V3OrcU4lqKDVjlfjrNtPwAEXptd0xkraKKu+6QkFrhjS69VFlQz
UvF1pRldwRiNurPuSZS76YCe2gqqgnCHusGAkzKNZ8Pp0mzKjn2ZKRpZVjRcl25JdtwdWUN6crBL
i/qVcEfFeGCH1oqXUJNqJ8m5kKp3ChUnoP2sd+zES9JbjfEAudqktMB8ZPjwIhEAlnmUx0D/zPBk
p07czgGtRXAcBzVF7+zmUb9QREOPHvJgQjsygy1FMWyH8abnnHtvIxqlvhvrETT/EZT1sqt7+0c5
5sHZUwHyLIIoVu7IF45q6IX5kK1Dg9jtQ5IbY3oYakJv130fWtdOm4bGyoEoXO2rrIwFoyKXKFCh
e3l2Zdc8HIxERdDUV7Blub0MVploz0Cmp36Tx2VIQ2sqGhqpZV1V46sZpMpA01lz9GSdNHFIxy0a
0vwsU1kn61izh+y9VKYOGGVRTxrHSF/yyMVOkl9DhFWQIud94Bh+lYxWjm0hi51oAWk3FY9G0zgg
dtsJriZJOAqdfmZXxQ48axWedG2sk6eyU/PbVtTBsIdCGI/7JiimH4ppxTGLCKnEaxEGQ7ernRI2
d+HW2MIszneMR9I0c8kGN8T2sxoYHCMY42bON5xTWT/xc9X2FlfmJFf1Tzq4opRld0zdxBH4VBNC
HzKaXiUJOhvDiy17wu8zDNX99BM/nvxEkZN0AdSyGRtLPem1kNPWKmx6X0JaerkiLQHuXgRRnAyS
DgF+TAvV0tTqbznD//qj/2PmP/zPFdSuzV7a/3N6aWKqpvZnVNVV2XTfPxRQ/A1/F1B4kf9CFOTB
AaErQV31nzlVGKldsqaoqTy0JtiI/lU96epfM+eNosqmzjfJ/fhX9UTNBfvPQGKgzZJF7d/j6SOd
+FDowwlRNXI9+QfqC7wy91PPJM0UFwg8ljVBVx46M9z7ZGvWYtc3b0ZXriv5Q6iRT6q0T7bLVao6
9LLSS4vVo1LLYxmVp7GOVqS8rC2yO8Ror7usWHKebkXWX8edfZ9Ja+PajGnkHeP5ZW8oe4+oEhTb
MU7kyeu4n8eH1APJVuu7RtCrzayZO8rsN0XdoTdkKkoitOO7pMEfrNt+5v0wbTBXgbJLW53p9h5T
wyKAQu2pu17SsDASNHa0yEN9AWlmBX53YVvhhb3dr0RBO/Bi4TBLSZPpanPtmrrfdClJeJ6x1iQo
5eQ1jpNNle4T854JlFlp+4rmLhKFjU3I4TzWaSmX0Oc/t3CZArluKwqQ/FWz2wXs9WWTkhDV4Rzu
VlQ3G67LG7N9A46wpIz0be4ccdQsQzq4zWwCysktYlxhZ5A+873JXuwQq5KqfsVlN7R6UPUlWpbr
jM3B4pfS5hig/O0xCym4E5jvLtFPbfShXbAxPfSo/xf2PKnUmCMqZ6ZsC6yu8IkNhv8RiiptJqUH
4I1fBDsJh+YO2u7GQEJjTcG2cYNVfoyxtARk5NCwPPZOtnFluygq6XNJW02qVS1GLu/zGN2xabXR
JG8cYfpKon8jnW8V1UCdMpx62IM62rlxdMjI4lyEuP1E2r+TU4jjpo02jqZsFAmAfhqyC/v4IW2K
63xA1ZNTtmk55mpb6qssRe08mnLpIqSvFJXE9JXe1fqixZLBatk5nnZoRLIfJ3OpyAlfUs8bMx7K
Ofu9flHyA2xglELTwnXC29y7Hsb8KHN9a8qecze768x+TUQOg/tXD5SN3mwxSK/dOr4Gj86n+oiy
a21pVwGxWtouqXf0RJaxoe/aqj8R3b6Jwbai+lBWRd2sqa2WmdT3JKYNWzIobDybTNKGaN6hreY8
2NzvM8eXGfFSMc6lYnZdlrq56m0eHk/33izg+LWrXVdpvcpEeiNEAAYqH7Ee4IrqKyKSzduBuqRz
m7c+UctlJPHCD9q3oBtWYVFtCIe+43iitU4+zC97HrdTTGfFB+qBM3ca/7tL+HPzsDRQjsj2LNsw
fnr7ftEfRoU5hQXYVBr/jKAIZwCEZofLjOezUG9Tt8TVz+ed5khouNt7BDJYePIlD46rnWGELCr4
5zXEJxyiK8151eRljEA0ynPs1H6Ai0NkJegGxQN+XPkDgpzJeNGG5E7vjbWwh3VbVEenIPgMu5Oi
6BenyJcRYTtFFKQ7xQ7fHZn4mYXqlhAtL+23Q5ie07J71KN6BXOd3avdkrE2N0bsHR3yZZIoPnet
YzByMzVS6kX9WDjlHESzsOdgPmBwWvrE2lyY8TbkOUOad19q4X4sKatK+EF9jKCgTHD0UphV2Wtn
utsypzA3ZXWdVchETJ1gjcjzNmM0PA2ueYkbFz2a6Peqgs6Pq9CCC52xsMv0QNVzcHOLOHLrSMtD
PRRD44IXf69KGuuIORx5M2DL8rR8F9nKPrGZ+HjTVZVNW8N+Fh4hEqDmKeH4aXK9YWGqV0z+r4Po
SeNKL6b2QZ3dtC2SZVVcCGdltG6eRH1PPgDhr5VvDPTJsj2q3za3l1oG0ccI1wGSVtFSVGnW2agD
zFa0QuCD95pxT5DKjrA2pFA7XnJZuMZS4PPu7GqbOeUTHt0V6eFdHq/KiKGYqV6pRJANSAoChDZ4
EX+k1SOVyHEq2KfHNFmFyitzcb9GK0nYhVxG8eS72blm43dcbWEm96IelkHUbgEz32iuYEgXL0PU
G+N0W0jvaAhn/ecVMGvrPj//MPihnZgOqWafD09TlVNTl5F27lFcWOotXTu4+dck2i0ifDx/fjEu
Cr+9mGXCgvUgrBi/cQ/tlPCPIs2Mc4IawSDoYgjRlNtfcQD/6WXo12gmoxnDpqXKt/HLmi6sCsp4
7hnnMN1PmPnT11J8KYP9qCX/e+PgBqOTGs7WgVzy44vQPbAbzU2NMzFO+2kdbCoahYt5cMIAcpG/
F1eM0RDhvg/L0e822SaOvvjoPnaNf/8OZi3wLz9mRUtjKnXeTXVvrBllbo1Nu9O3X2olP443/ut1
zNlxgZmYgPKPr+NYRZO1QWWcxXrEaLgorxAvrNwdqqfluM6uxm9Y2BfdvTwMxfLPD4z2T4+nh2Z3
hvL87MN/fG27hTZHuWCcB147X0W4GrfxKSoW6cY+GvuZC1rSJH/CkIme488v/o+vDQAMJ5MJDerz
WAyoiJmLvEAopCkLzbxHBbju1Oue6s00m69EsHM2/efFwatA+wXuZzu4TD7+qKPacrOZRHeOp+5G
ot4JwVeQhuFX87FL/HpicSZoxqVDENj15v0wgO0Ww8oo1IP0BIc7D5w7YrEqr+uAS1XesG+Ig1CT
tarlC3tEbuLCwnCju36iB6Emz4YKCNQItlopjiMpPDrKVEa5+7KtLnZVrYlThVrR7sdBwk6vlk0U
kt2h3iioV2q3RZjGmDcz3oxY2Slo4MkHgnKvKFCtvPqQ4kxNxb2FkqFwp0MfOTtXWOS5KiR0JvpZ
1atzSPuU4ETtoQ4s0t+aKzJx7+Hy3UrYW5sWb6HtKUdGElemyo29zwlg7vUG+H6W/XCnLlx604sX
ZldTl7ySJqetq7T0Y0EvgbioS1sPW0+XRLIw3hi1fC2c7GCVqd8P1sPY7jPkN2HmESWRqzckNCBJ
rTFba36jV/salYGBDkiHUr8gCW5Ju/Ourc9M//0wmkWbaOmiAWVL5g8qqla72/RuD6rjNnMfiirb
J6ja5WDfUNK6XPrYY2u9egRze0/PfzN62WVoSfhzdRzPYC8sJXiQUfMCk25p1+CeLOeGDulC2vTy
XRQspoUTFmWtAS0JuZnm5V8MM+dN49N5MMMD2Z118tBU59PeqaOX6Qiw786zKSiervrp4c+r6pMK
+ud2AiVLBwpLSDE+l0/PuSsKMreqpju7J3E0/HBPuvRVsKAL5RfLL+EP/3AWzPBZDhEVx4Jlfvp5
rEaUDgmm01kjx6NhGFwG0KKa21AblrG1lUl3FPSepxKQlFuWGyWPtroOVmbvymOAJnFP9XvO7Z6K
YfRJjFglhtwmdfbAXStJbhNl3HPRYw51QaZwcGAgLZoqXOMyRWSkDrtB+nY7fI+AO01R+BBQqZim
uWrKyq9GYztkIZ8i3ZJoZ3O/+fN7/Q8f5ocfnvL81xMCBEepQv6dzoVO+zG59aLbP7/AT1jHx8dF
h+zL5UHnfsO/nyaXfWGSgETa0pl3ajXjk6dXb/lW7tiY997uq0/T+P0HQqyPU4BsbCRy9md5RGlq
0xBzvTjXFlZH2z1MAs5TRycVazpzgDVN2CVOHMxaD4nzbsVHtXsoUnHBZDaHOPyUQ7vZLenIJ+Id
lrlas11oqBOhjIWjD3L9UNgwp7VyIyz8D3MpUE37VFkbEq5SeNeEXyw4FtdvS47UQVPHmQt4zWXW
/PFTSislUO289M4dLWc7AA3Dvh+/q8wA9OCYZt02NnJ8Q2gF8dFh9lyHSOay6HsoUcrPds/hzoOl
QRlhkQVdTsGinMBilnKXj86x1TqfQcHSaTV0TnqGAFl7y0jg7t1kaWAmH8d+0cofsQNYrElhLVRP
zHvf2qA7p9BuDONRttrGjbf5IK/qgRGYjSewRypnXSrroY4yjo9TMln+EBYbk8JhlMCXgu9QlEi6
O0f2RqOPmzntstJQyiYVCctiOQKN6iKmJqSUiGrW1torSRe19RzAFulW79obq9fIs4JOTSYZQYbu
i161r7IMN5HbohtVb0ynv3SVcyPgCFlej2LKOnY9wm6GdtlZVoBL6vZgtYT/SNoC6ERj29skurro
x3YjhmHHINS3cACAZo4JO+ri586JtrMQdQoeC9K4LOelC9jM43PZb7LY/FYl1V70zKSxOWCP/POK
mnUOnzZgbscq+D9gu2wtn2UregpKw9Cy8FImJ61yN7Cl/biI51vBUZXjw6iEy0QJ/Gg6xOPVFFEW
Y0lQnfaYETcXMDLQ6N1W8LkqwCIlDKYuh0WddQviZfyI8HSDvsoQfrfb67Q4m8q4gNNs6z8avFxE
RDMBmzX1a4fPOgWDCUYOcayjbEHo+JrocTAYfkRqSTBAJ5zzat1nUnHV+Mk28gMAKnozIwFl8uSo
zbUBuuGLN+i3PUBDO8QCtQA0etzOPl28rVYWJNEk6WXSb4r8JoHzQhLzD0M2+1R0hEkR6BU9OsFd
QRgYyV/99CqUu2Qe7wbFIUktP4e5FZQEAiuHMLuN3JuC3lw5XQ/9vTVMh4gGWkvX2W3PBcUjms4t
YzdPfwnIbXZ/6O6N4x1M5zRW1nGOQpel5FRHsMW0oCijRRqf5wdtHCJf4Kxpot1QApTzlm2BgjVM
J7TWafLFVm/9w9tiWCbBpzM6eYYMfNxFeGpsJpR6dqm8ez1X3y1uHkrRvLl2rRHuqfjq2L+SLo7k
dhYccH14GpsRlVKAZDbvSX0hZmgqQLaQ2pM8jPoxMl4BByIy7Zckz7EXIfsQ3iIvXhxoMsBw8gRj
e2utpgbl5CUtnlX3Je8Pjmr6jIHmDLZVN2KsmW6AiCwaWX3Hp74rPEytpcN2PT5HrbekOXEQuQ6W
TvvWDOKqGbV9bhpfXTt+22U1d7aAzuEdLhaKz+vKDWElJblaXsyNVFbMnzeA2EdalDOe/YcO9MG+
Ukw/WZrTFx/N7zeeTy/96Rh2e4/lKabyItYCVy3U7i1kjFtvU67DtfmV7m3+oD8cybwagbVgNRGl
0dD6dJzQ/tCrCQkRk91F/DKAwc+fu239jXJ7WiFa3H1lq/4bzP35JYEXWaZJlfa7my5pGFcpmllc
lDSWS91Kr6fwXQoDFWubcGudbL9N9uWs2Ndp4JZHbYyOBCYuMntbdg9SESdduRArieo1XsgQeF51
HevnRgF8iuZZzUmncfhTnIhxQ6iVC3SzyLy9K4L3rknu7I6ncLRve56vhPTURTVzdQ0aQ667y/Nv
nrqFRrLSVefZKoZdNqJXAAdRV4c24VGm7Uum7TKybzrS2vXgtmJkKTVi7bHjJLA8syfSPRb44hb0
t4B1ksLen8z04nin0rqMNJ6TqzLbO7SxiRq7nb0zzTMNrU1Qd0erLdfmoD/VmvWiGldx+Zo016kp
53dn4myhIzjm2yS330N3p+rEPSa0aGOew2qGz4lpFZIWhrbnGlHH2SHlcBHkTraonAps0yGW0bqq
bppkWpUJDny5t+r7hmjOdvghG0bEclvqPwr00A5knKoHwRg/tC7CX76DxIpWVAPLyKRDEnWgy6px
jbgeg1Oxmzxt5SAEoknKQXfPEaO3j6XJvPzUFfeT4zLjFn6ADcQWm3R0sUXZ6l5tIXIFT0PkbDul
2dlZ/jpK5r1mt1SdB1Opr+1CnoNS30mYPonuEqHk7l3oQHp5nnDvNEXKcEFFVlIeg52bcisyMuOE
zqUUa0OQE1O5CRL/6FYBDlukr0oT+m3f79G7LFpSCNpY8NbJrS7MG1tgmEvMLw4h7bfuDyQVAqbR
yxrOPywyNyV6dWzN5jKnJzmPc9aLtdFW9W3IDvLnA++3Ns/8Ut6MxTc4+dTPG7voMqcigK9h42p2
s47V2KBj3XypYv1p7P24ij++0HzC/NJPUrR2VKiAm4vHE1XiyJHjGyoSGnRMYJtvAwTDTgw+WetH
y36wUuWRb5eRWrn0YG+Ndr8zIo8At3GbNZyGaPI9hkgI1/adjYMolGuVEU5mcyRXIde8g1eJxegx
VTfqRVVhx67cp1h1L3WEiM+570m4Hl0iFRmLj3ABo2Mv67tYF8uqSZaFyVBJeSiSZw8v4iQvJk8t
k662fi/pSU1chF33TD7wVqDdd4N3NafEHL8JqFu285JAbCNCgydVXxly3PZidEBGOTdm82ANHSp9
hGDmN5OVN+l3ZvMcwgEeRoGxyIH0ikozdZb1SE3gPUl73TKcS5vR11N1pbT9ujGCtVBBx3ZvnXwu
sodK+aaOQCfsU9smW6rEfWy9CeA0WHu+GeWhHt/h1Kzs0nsYDHo9xNSaYJG5dtLt8pbE1CxVM/XN
/DsGeT9jnBdsSqNYW1Qorgs6q4HIN4arMTTvi17sJdI9Dc1xEw8rFTZUV0xHEoz9iDCFRRixurpg
iyflitsOXZ1iT3jjyWMcmFfTVuseRHm0q6tJeTDpgUROuY7tdwZAEEC4BThr1EcAUp2NN+b/n4/7
p4K9N5UpR8AwP+7htt/8v2aF/V51sawoWUG56KwuuA0fn/bCtgil1dL2Ytyim6gWoPBWTMF8xhI7
nLJ0NJMVyaWrf38xUzDP/T3CtX5r8vUdHb7Sc5tLtgu32tZbobFfN1/6239fy7rKNJyuNDce2/77
xP5lLQ/OSKa1qolLHeMbtG+C8agGt7n7VKXWEdPeSidGdNkzw1hMzO7caTpSZmHVDtNrxQkf4tFZ
t7pxmZL20DPsirvmPhir1YA/LJ1bGO1tGLyT1+An2nUtf4QSE4b3XGDXQhvLYn8Q2Wsy3Ms63YTw
gwvxHP1kAU5Q0R6G5sLk/W4Kz5VrXEr7+2Q9tu3bpOvrNPkqBeETcIGGE++FgUJRR3KAvPpzH5cA
yql30VZy/RqO6Kd8yAl7Zzts1V23Un3lZmYH6Wuwzuev/ByfkoF+f+1PV786V2A9IIO6kH3nM/e4
C7fjCa8h0oODWCon3o7rYJFts32/7dblQfny+NB+6yvTWyBkisLAQWTnfm4vlEMTJcTMykubR5yc
3coJbPybmo3bzvAxNd2z5597/VZMWLXksg3FUaoEQEp7mxEXpIAaKPCM2eyIf14Mv1+M528NhpNh
kqCg/wZ+CDXme0FgyAtKUfbB/pgxmHbkLg6i27inaWxPL/1orhC/XetdhEE7/mI9/hzTfDj0QJkQ
5kOOjuNgHf1Mo83cyBEW2IFLXYEjIC9eE+2iNk6e05DLy+5v1ecUraRqw1CWp0kNfiQOTjzwWb0n
4BuX/oAWwc1A/8a14ecTqgP077WoTqE2fbE56r9VMTphJBhaXMYRpMj/nJf8sq6jkTwntq7hwmyY
z67cqHQotEbSvSLNOn8vY9R0sj0HWbDoIvCG+rXSXezsEYLCXs+0vVYxsoxAC/WPSMSXrbqug+Y7
63+XhrRYhIiPQ/clsusfnsEP3/b8+79826GbY9FB8XZJduV2WHuQmf05TA612LAEMEEQmblmSHaK
1/+5BP9X4PUf+kz0+p8VXvdvDd7Zl18FXT//xN+KLlP9i20RhxmpcPBomWP+l6hL1//iNOTSz9iL
VB2y+P4l6rL0vwxILA62GMQSJvbxf4m6UIKxt7CE+RsNm4aw9u9YYj4+5jS9+Ft4zMmSQXQGrfHT
4cwYKPDydsRPH5ToP/S3umwuiTGuGkN/++VNufy91D9IQOirfbzNwwVSWUnoWmgo2dqcU/rx8STQ
o84yjCKwP0lIyGL6A53uXjuEvF+7Udhui9kf4qpjSIcxm5yNaykP3mQGh8IZ+/XgIq1pyAS7box3
K6M3pjgeMIiojS4M86NLZgS2jyt1J2dBfDV1zcnIlDPIb/Vc0JpeI+rXtz3Jzg9qsg8IrERpho8X
cAcAxX998dxuodvUc0al6g9V0SINUJNdIR3A/aXm7oN8LDdRCqS0tYKXLlGesO8kF8iuP5wJTsck
G+amtsYhFBIqYEj13nTyciuDaIK8q1anPnWMBVCBaJ/0ybBGoXbAwqPdRY1hHwIPCEE0otSsSS7w
0Xd322G0sqUoa+0mbQP1BqO8qJiKNaZod6qW0GPMslPolNORi4+KeCuR29os02vVNC9aGuuHgY/H
J0E3XxWT1C+tDSvYs0aDu7Q37Cc3G/fa/CUCVb7vfOR+1bWh7Iwga8+mWmSEgQBTiKd5QtlU/T5d
jFmAIWBS9Q2zs1tbL8xjQdTStrGK+6EXMXg5IjcyvEp5M2YbTep3pJ2qt0Q/A7G5Beyj3Ldlo932
KxhQ5UHL74VTtuB+ZX+0g2DcJVbrbMfch9xir4U2WLfFZIP+Cqduo6jqHSYrlFXIgrzwqA2Oemwp
7JaUeZDtU4Bzeh5vRRlN2G0xcVimLrfuoLV3SXnsKlvccuYeqp7COpENyrGa9N+2LZ4SzxCHlAnj
QVPpTNaevZVCyptWptUNOnTi6s09+UjVvq8DQCsstJ3qqN9KKzWPbUz22IgF46qumMGqU7UdB3IF
ymQSd1Ud2RfNTDd6wSy5zs9t6DlnzFrOmaDKHuEhNaHEEgZq11APHhHf27QxUZmaXCzmLxi09n1c
jMf//qVYIBO0RGHiTcA6penFeI8NDYSPU8XfeAXfqY2SmJcUUWF8NPSxvXLJ1nC7bpeT1o4MDxEl
OPrbNi7fzNSNfEIvxMrWGJZYs+Y9Ez1LL006vzcMuBCWhfptcp8tRzmhAhm/BbXyPanjjA7uaPkO
SnYwvAgVRUqbkyWG/ak0raPIsMlNgbd121nS09+FUxofZWfER7M31DVyrfvIDW6xKcmHOKHDbNad
b44q1GXi+DJfH0djzfpASF1a2k7qGjwv1xuv43YcQdrQm3FmbdnQ6aeZI1xgGAXOJtV9wTB4pYRK
v4hcMeyRx11sWQ/7oIgnKq1m7U5DvsBetrOG7JY4+2FpZfbTGJsMREJzw4UXZuJE3y2yAESNxGRQ
KP5oOhDhGVo9LIPdJYSWQbS4egPPF2AUTcFBS9F2WjCG8TTEZbcEQ0WoRq8fmqh9rZVZ1QSCQdVs
YnT0UMGeNq3LdLwv7Xh40hTchULgeBrwVFyMuqXPZNRrrnrWEsPNcDvVyjam+/cN7hu3cwjwddjt
Y81of/ny89eSxqqZpnfhJlVMdYdhZlyphCyCpxmuFaMbaaj3Gfq1IDmWffydn/c6E2p6EMIiIKaW
a7gOk1+nZYbowEvQ+47NdZWFh6Yw4t2Qagxpo+iui/INO0+7MdJW+AMC+EtjqkfdLlAZEBwRsTnS
v0fHju+yPUo9aI9IKZxDhXAM98yhIMXj7y9GQndtaofVhGFupQtbv8/Z9IbeRO8VJdvBs76FpZsc
Uv7IShWu81K447CqMzx5rpySheJW9Q6y141rDskVViGoW10QrqMmG28sK4BwUQtSNIR3QDhc32og
YXC7xVTkEPOzpj/K0fGWSTu8mFNubQqhgz2vPXXl1AX9RGk2xyzvHnq3lKskBCBqGbU4dE5s+TWu
wGXckswRJXp0j3uExk3rPaUh5h99QkqcOuW2bItHJN/9VppGvpeiQK1b4WrBAInhZJhOippeB5od
7Tx6C6cwtu7GqJd7xXL0CxNc9L2T3m7KeU+PkIRdplGmm8Sw1jngATFZb5lqiQerl/lBDCq3WGeS
D3k3lFt9ZIKAlaFceWmm7QCfvWS6nt3FYdNtTRbNxgjV/l63yrtMjPGbm4M5QHpc3oKkYQxdePs+
CIZjrXfeiiFkfocShJoVusYbl9ulFQzDj3ioN3ViYIRTh7dGDs+ca9YdRsZpY2aTtqUBGt+qYUX+
gHDB5iPocBNw3fhulNtxhOjhCMAXyWRymhaOua/aVjsUkMyWJtCG3InTRxAbiGVZc1di0JLH+icF
HaqWCfXyELhRsVO6LEFtPpYvDO7SPteeRWeMvhbUx0jnt0qr7O9zzIDrWKIz/fm/asmEWiZ2skxG
WApKll7//CIx2q2k6thLx83QnevVsEj7vj7l85fJTKeljcPLj41Q21RdTubISZ95L5URngazKf2y
8aqTzfaWa/2cXpuVbAuhvbS18c2xEuek2VtLH82T5+XW6ed/xQLkls78jw2GqW5w0MfevKoNYFdp
iXJS2na5xNjKTKfm2Zs8lBS11ip41xBBOoV1a4CKagcNvgGQodtJ9hrQnOLSls7VUHvxjZ2p6c7y
mkcnj9L3Kpj2gZbaDzkgmrRVvs3yg1XQkgNjJrSqkjhVt+EQtyvOyeVotcZuMLtsFaQiXs/YyrVb
2EA4nFZfhOyc8ZCLfVkyZAVOmG0cq2r8bGirM8Dq/USipx+2VkN3M1nqw0DATufHSjojowCBxXpN
flTS7uzaZmYMeA+4OjgRRbTarfp/iTqTJkeRdIv+IszAGRy2EkKzFHNE5gaLnHBmcGZ+fR/VW7xF
h1Vld2V2CeH+DfeeOy5d1HSIXW3NFkBMjtxpYyVOzS/A34J4eQDx3L81JKt1a+qkvA/KnJ/++0GW
+MdoQ6JKLUuBiE+C64iJmKwb3V3z+ZzGXI/aajSGvLH9LJjWolazfxTl9LOW1Vda2UCvuEQjvpCM
FeI0ewoeP9Kh0jvHmSqurNyLhmwgrUq2xTNOieGkPO/3f39XOuxwsjm+zCuiLgLx5E+Rzk+42R7U
MvdjqGwCE5ayvWVBHrBxsOpwxMpXNMHw6gwz/PaxEr8Ks9rFZWP9GxzUNA76e9UP7r4mCwwtf9m+
GVZF1lqgUAn4ebBvwTmcArIyuBvJuK2npHhuBeIVPiL7V9dMLN0zNjqa4dVqkCqMePvb1uO6N8dx
2mKJd64xzt2rLMZ6R7rnDX2ribrBVmQs4IFihwVJb8kn1LX5w5MMRoQU0LtjQ/03zLJHMOqZF1wm
dWR0zXLzVPk1dGg8qWhZN/MPZktX7erZ6ENNKJnFd/TN62x5WpuY08RT9Wunf6VVUtyLVkBVI9d8
Y/MJ3x8f7J1kApzEdpNTHGJJMJQzX1a9/OQtbvasVPDPr/JSJGvH1n+edtPjnpoy8yodCDpzpebr
fz8We06oCrwVKXR+KKf+ZKhguluGtz5DjmbximOyctz8w8HcskEfcUpqa4iC1QOtZSUcaYurrzjS
1S6ucHibgVLnoEDYTyTETwICg61QOkMX7978oETsVgfO3bVdMgyG5sTDhF467MmEoKD3mT4via2P
jtX/Gn17uSMFeUpXN3gV/UtVUZbrzpH7WefnwW2Wf/xPokDp9Bd+Skxvo5AvxajMCNjSclYuST3K
KrvQ9CrN60HwU5AiyYqTsj4WQ4AUNAnmbeeCnVJFCwQOa3+UlOC5sqJMr7bq/zmjVd1piBjVcD35
eHDvjddW9+rxo3Tnu8Apefr/X1JBoTlz5zBxtXOq4tQ5rVqzrib/whYatenjRyPMZGdg2glT7Uzn
0uTIqeEHfFVYRrdF9idRQ/miSot1uJF+obx2t73i6WDdNpSwrzrDCoxlD69OnSD9F0201I3HJUN9
0GvlvpRlEi3QGwiZdqzXpkWd0yzt9Pcr7dZfWvXFM35zdSrtrA0xKOovSIsN6Mg1uZSF0e29ply2
nWPya2aXvyQ8sihtWpJK4oIxy9x2H9pwtkNtFz/qZZ02s92LQwX4uoF2R0jSfOeuCTZTGWSgBlgk
zkuy7qfHCwDdYHzRzRsFrb8xgAhEqpPmLR8aWJTMx7AfN2uYiDcPauUegql3bSalHuAqeGB527Jl
Hweb+pdSwJzzt8VnKNktKPJTwODHyvGG7bjEwbnJh1+jXN7GR+scc5CByD3h+jX/loXaYyOdfjk1
SEN3JM6IuaAVVe5jDhf3xgurYStsWrE+g9ltdkbqgMDLkfofBt9MozEW6V0KKFL1MmKk8Ss2Hpke
btlixbTuuBqhGcONimEc+csz75RzL3F6OFkjL3ac4Ul4yICmXGzShTfZHa2URTIWoCJA9jZU2XkQ
+HjkAsJsGvcmKlUMIY1NDs7jvjCdJ3Pq6hfGAs7eyG0F/9UhBSxRe2NtydoZF9xefXVLhyF/rrXL
FSGR1ZKqK5+G1D0Nve+fM08oatP4h5vF5TcAhpDD7Q+XFb+nP5xW7JtHMVSRSFaLuqqCoIq0C+WU
IuXLau2dmaRHK7UpdYAq7CEsFjedkKorE699d3zvQHebPeMPxoLaFAvUpsUgPEEt7+2Uu1goqpX4
mLLYOT2QIM9pWTTPImRmi1x1xT7jfnTSea00Xid6dNzzxXDOVgvy4ajZEdfQF2KWSITDGV+j2+Ne
Nc2tXHxB44f/pjcsoFv/Zlt/+q0HaDKnk6xhe2WDidqtTv4Yw/BMC+PkeF5wp90e4Imu809kb7Ha
2qSdqrdTIEkGKFPc7VNrbEQ2sLyyrmkDg82ZG2vXCOfTciD5MwLaO4rGRnuw7iQn9YFRynsD2fRc
OHeyu/HJFB/iYcU2GhZ0bQzUMOEvvF6+w09CY9l0em/21nOMetRaY/ZyeVls4nza1x75UJxVhLy9
rZbHsUFkjRUAPc5G6jS1/Bhudjy91W1xLQHxl35wD/LlL9bdOAqKpOFENMLE7P3jMiRTqNtEbrXz
Df2RjZzJNnTuHW+TFbgBbBXvYpHfZq9hz1TnGkDtY1nJ1qFETsGSRtbjGCpdNiwOVwCcM3vrCZCt
3Wdc9DkSAWM9LPpX55p8guzVFZ7icPFKrFmF+dWsxWvKno5lARwLG8eeL3Hqdd2tJ8zpLAZx9+Ya
XBkzfRtrJiIorIWWsJeNUwUEjk4xlmKquy3GG5/lLz4y8/EsWBo3XaNxmwtYakbj1af/fjhB2pzq
SQdHYgTk6s4ERuE0MxpR7jrZXOYueF/MgiN4lN9T4734gfhhDDzMZlRR6cDVWJN5W5j6VDbJsuvd
+CmdxYcYg6OVG/mxrMZdHpvDKaa/3TiiHaMGc3Va+dimGrAR9W5w+j+6T7/NxRnJbNTvWTrd/Vm+
4ckCMOlipgra19kwoWCGtD3fnrswUQRIR33Pgb+6x3kGje4gHIQVYR+zxMwOdg+eY5oPC/3RRrvd
TDCS/yUZp2yS4l/f+hW1tcsE4hVGQ8SI7NjM08vUtj/X1L9XWfasluY1oLi76N65AG3keDDOed+E
id9f6haybhMbr2BT93Mnv91m+iNW8eEUsCG1+jv3yd+Kb8xmyKbbY/G6DYQ6DA9oAg3K1nfLfJP9
J8Ek3FNaK9JlXb95NSeWwne7FbGZnc26myMs/u8K2u0pmKTeQW0seF18/FMOiVRGImjphgaySXZO
bHEHbCE3PqeCuUAPNkqsab4H9Hzq69d8+SUrCyF1AQuHu4gXeFHtfnb4aEt7fZ3caedlTbzVM1Fh
cadJMK3gmTrtr8w3422n5b/aUNcAYDqupzdmFCZ+MFjPysyG7dRoRI8tqpAVxflifwfQGEKrUL/X
hdX5UCX/0Ow7wOAVlEEEAABqw65FR6dyJjS6+FEoh5NFKRQQxbPMEBYPZu4gieytMAmeRxV853Ew
IAuQxHcYzn5Z8n/mmrNiWvEAZKn/ta7eK8y/qzJqbJOL83MaonZUYzg0BudBZn2DY4DLUjlvhumI
i5gJsYOSw/xKLqGCOLoxCDNDtgBrGpMC969+gtsAAIhDfefkzqsUMZbnFFuhSJE7MGPptjpAuycK
58foiC+nKqtwzVIeFP76rDLiDTQH0h+a7lA0YrhyItRrUES29tINrCfiU9NDURHINpjYe7XNhF4P
L7HVXVu0spvRqAtcEO8urrJN7bl/cxvRn/1U5LyA+FUOdnJ2F/GnkZLQj97wN3JxDwMeVrvsYfEM
7fBsdnBn3cUjfkKySrY0yoqHBjEbV1L9HIZxaYoGy7f2JtPATVUY/b60uykyZkIVUXRzIJTLwSuT
52JmwVSogWVTgVnCL+p768chhJz4KMxWnDHndjvRBqSWLYguGIQOI7yOlfXEpq4yY59neypdOiAg
HsF4rTu5vqbVgN1pCjAlt83PwFkJNsApUBmD4krng8Kw3m1q/A9Mdif/6E0UpLLaG4ClNk0P4hn9
HoOEWZM+cGUiRRPnAt14wEO2mLr2ftmKMBjdB4rowctl0Mauz2eWF2M8SU0Iu1bv8DwAvc8Eh5Kj
9zEmbRDF2n82FP5d8o6caFUTWXNWYR4M9s1uMv42i1Vc/AXdtk4/H945xHL4qQKk7Z0drOcgVWHR
1XE4u6CIfYq2U+1MP2IbJU7HvzUu7mZGGkSIY09bYA+uTcprN2KIIZV3dAtrB/Zc7o1gjazErXYF
XtZdn+Q3E2Jt46MAHwhXQMFeso5Mu4dpe4yGcQLyaut/vRjf8t64JZKbhSr/ryqmv35OcBuXi0fI
bPo6qPLU6A7arCSuLoHCBUVdRVbRlwfLnSLp8VbrGZyW06FsXsW3jvv40k4vS2D+DXrnn+eD2p6X
fyJt1MbwJDkWdn/RsrEurgG3PIbyHgIBW3f+rL0wWMTZ02VNQTY8d0Z6bN1i2EywTW4lg6+tb0Kg
7V3ney5UFbFaRxAF3HReq3WvECZVFQPl2QOgwraneOT9bX3dNPvOy/wQTjzkqmoS2zgv94PVXJiz
Y41i8UGEdCJJZySPLkBlRD4zIXs5zuPcLqGlVxonFPLbWmRN1BTVzsmc7zgzNQIf9R1TD5Ns0B2c
bghOfYDyqWE4rLKBqqplmAvoGL7HOD2PEtjZpAmLYvp18HpG2QPtXkOesuA0J64zqqDU0ETJN76K
nsWjr5NSQhY1OHIAlm4qXR74UuMhgycDI5rAADjl2ZM9NbQgRF1H//eLSZmIm5gyTnVs8gHlh6iK
aKpER5R3OZ/Xwe72ZIVi7kDZH0LPOdPKs8+JRbJLEB/2s4cFQJcnKwvkNp5An3pi+hyTyXpq7fGH
6ed7s3Wdz6bMsu0iGFsm1qA/DRqZ+woRQHkAbHGyWSdSyJZrsOC/H5L6Sg2bnDFTkx3e6Xvhi2Zb
iu4Xm5oYKksfma5HCm+sfmVF/OzNGaHHZvrRL9V5SaaTP5v6x1Tav+uilMfg8dAZf23I0QuiKn9V
waKODwAZE6NGPXsxwT2m9eFmrbw4VEU7d/pnmZ+5SHeawWzoJXTYI7mW4+x9l/myX3um4n0fF9iM
ycMDH9EPrbilzJI2wIFeUrcJQsBlCBE6l4jIkQknUyhzbz7+rG4JgtCABmvH/QkASH9yChKFUxS5
0mQEVggfKgGXryfLI/QhzkSNjL8lDCmuY7kDhMeyvs9C+laxGYTAKIMy1y6TqxIi/dvitKagWg69
VeQHmxkvmO/UPBdy5LKxcddN69S9dZNlb6fqSZb9dE2zoDyjwz24oBD2RmUW+57Wa+sNoPwoia99
rCS+C1Vd1oyhiuFoSjJn/kDHIh/5h/XZKVGZKtNHEJosxCSXLIowmVcnH+5+W5KxYJH7Ksqg3Q31
407EMOdJGfG/I7HSHeW9Y8qNl4HmkrSHXQpM7Thb70OzPrRRE+do7E0kxdqsdSz52rH++JYWY+ps
GewTIYUfWhQqArb1jcyUNAGZwb3tW2uvbfnH6dY+Gh0epVu55t0Sci9cIIcyWLpXe2FVuKSzdfzv
b2vLJgsvm35Iqqamlzj8WgCi/eyjonYiuRjfKcvM5850vnKGQXPMyBZ42vVh/Wg8cfM9VkOxtbdH
++oXg3eyzAn8/IqChfbPNYflBIuJ/OOusMPO5xY1hFkc3bIPm9rarbmoXmuxrNdJsh5jdMyCQt9K
BCZ93U5HTweapOwmDzvQbJffq5LDrQVM0vtMXk3XRsKWzOqjGkGNjWCGi7S8Jn5Tnjye4wZdknV1
GdSqAqYF+19inuymeiaMdIu6Nj3WOsOD7xJ1aWT9ilFz2edBK1+VPTehsK3s5Dsmh1/PZnId2J/S
RJQVQACSb2+OM9Jfj63DAUgEBjNX/2y2Jhy3DJ56zXJ97wbT1+B6w8uqTWqGiYUhSpe9MXvuuRHE
FI351Nx8qnCWes9VUxXnbJjoHgMY8r5ZA4KucD0D9WKFQE38NM+zerKS7isYa7kD0Z1uWYftLHse
f0i1PKU0xhzDWp4sg7QpXoTIlE+qmkJ+34+ewLMtmId7WhY/R8mh47axvLltbhxLE7LgxPWR9RC1
WUibvAfe76wmbnmY9PKmOqgKg2dWJHFm632SOdtv86OrPZtmUiXbvoFo3SvGmvOJ5JICdhqC+u4e
8Owhisa05XZjRKauzuuEkNyA/hfaisuqadzXIFFzWGJ4lWsdH8y8YFHj/xQsxQNpnTp2KCV/1NY0
mXU1CXGio0WObjrHb62zNGeAvtORN5lTlRwX8ivEaazju07RG2oLPQPgimPv9l1Y+Qbe4vo9tzVr
yJRdDbg/6wW+zxHsyEZhh7umptkynq/wnPfjPQkGUuVXsPStl2e3jmTcyKkIsGmH6gi79LYGS5TD
3xgTg2DLaXbAGETzytran4Z/SVuVSDmI46rth5x5BsJt+7DttO2k+4KKLcQN44YFcwbi3Psz31Zw
GZrlIh38dobgdllhEBGI0P2sF242Jm+SnOB6uT3wWT2lj8vccmOYKHW9xwqOpM/nFmn6bcx65kGr
t3H9QzDHNJXjryWWJ28Zfz6y1krT8G9AY+v74Jg721vklgEWOHpjipQPOqLfxEHl35vG9/eSVNqm
zL+Dhq9oi+pjN3TiVjED2vguzZB+PGPhL3mYZcG5rAboQ3E5UxOT3gLZi3XnLdF1sFvJnd6yPLBP
KSnwm4Xw2ihPvU9uPqI38ANavl4AJNIZjrnxxyU1FUhR4IYeUShy8d4lNBNbgtivOMRhQGHKW9D4
44Q6tBM6BfmYJI6Bmu8g2YjTHbYpqeRRL1w6NgepaZ1/rsW9ZvAdTh6LhTwzTp1ZmWGpguPIdfMv
CURUTuwWR2ebWeYSjQJV3uzYTw68+zIny4Xfc+M2JVIS1BIm/tzX2iOXMCZXA8yaH2rXkiTZT3lk
VaXEF+I1YZ0nTxMwW/q1pnhbCqsjR4W9Dry6k80qabOmi3/z3NjcZo0uQ2UyRjaQivypGTStBUfV
wuIOayaMdt9dSHkY7OLSTHG5I9zIAvTGOn9txL5kHHnkUPwdN8mXEiY9A5dWmAsogY21kJagWdIR
9fdtIcy0JuEQNANYVLpLR1xHRXyAhcsjG6tTELQ8dPrDQqR/yCNEuROrI+KId6ZKqPdYGS+z6zw5
0qPuE2SZTcqzov9+1CiqN0ulx/OSTsZmKbJuo4YRxwVrM7tyrEi26q/Hq8PgR1WHB/FpNrEN+vn8
oxiWs/AbnPHMR3dGYC1PGbkhLu1APM3DdRqqnXiEj2YDXz2/e0zJ0rWNXDJ+5Zj3EaHBSI077VF2
IjZKVE24TYc9Gsv8Pm2C/tmFH4S5lhKt5yEGHLyoTVfnySCZrU3s/gQI9Oh61XzqfsMOleeE4m6n
EBVu7DgFTBMQz7zEmj2gDXa0HK3Tfz8A3FVEQww/WxmwrqLBBW2nB/AyjB2YZRxb/sHVwRvp0nPs
lqCXT1wh/5W75KoEYIZpL0ZSawd2PnruPWaYxrRnk2LcY0mb7Q/S3bIXRbKC3GYgQXpunCeE+f9G
2bw5Zel+ZaQPTK5+9nqPnriOTWaCVrubRTHsYBoSIt94+YXGihrMW2F98Rng3R3Zpcw/mr7Z2V1d
RbYxPGWJb6ATSnapR874SpzyNHUweKATXVwI7tHvPdMcjLz5ue2c5eySMTEwsH0L+hwATeWAK+Vb
+Wr9TF1jOdS1SYb7sHzYlbXnVppe4Bz8NLUsLkGrZjKBvCivVRBmq3AjZSfFpl2bnxlxzqvn2U/E
q9lPLG301rXGPFxERg4NJddOL6t3yztmYWWBo37Ao12u+6rBnCUG86dmgBRWJZEDpJRxwD7agSqH
Az2MEuM2q13n8RSNUZ1UXZrPhWn3ITiC94Qn8KBFWw8HPzwsCYWIAgw/bGtYGIxM/1KzS9jWlikp
dMYSYZv16o6sUUfe9HCC3XZmMUr0w+OvBvanURkYvxzZeKdhOKT1ShJVDHLLhya8i4uHZ7Ofo3Wg
Ui4pjMRi/HJtHUHOVI8pW9jjw4rofdIPn0y33RjY2Eb7xKZAISAs6MtLDjz6ZPjrX1t6IppkvM9L
kVzA/3RHx0jfB92qyMzAc3T+zveYksbCtWFu+NvB6F5sPmmEhAEm6nTdZ/1nMA8iTLOFFiWhn8we
qukB7QCtG+HsQ55GrTlld4MLIC0XgjkeKUMwQKba/lrc9FhYLAIWkOB7FsveW5UkmORQmXi0HFGV
oF7IJIHthKA6kaMr5BZ4bWAME17JXX2W+QVUSJQUfb8ZXOQQE+kSde2vm7aY9RvcNpzVbXAwJd8S
sycEDjnWRYphPjsmMLQuM7m2/KXfsANnazlExTCXW7MzamBgpMYqKEQlsTUQq5ejNaofS+2VB503
5jVIrI+RMjpqZEZUyORulHx8J1FKbc26zG+O+CwtIV41eJgSqEOTqu/axvHMN687zJP8W5SNTdnm
Majyyc+bjENVTx+L1xenMeWPnsq6PeqysLe97I7ZvcjW6dkdTc1zTJkeptUxLc4SFF8E1lRu4iYu
Q5aaYGB56zaTV//20PjwnaYW48N0Q9ckWmrE0nOEK3cdfwc01g8uEZKlamc3DGZ6n3/dARN+GDAI
QyKGQRErAwCpPGj26HA5AHCce+z83IbAvvpU+Ul+WOHVNbBJaRk8JFwnNx/mfdFt8r6tbgxmsUzp
e5YOy2Zuluwg5ixMl+q5GsiEMR0JxjtTciPUzKiBCCPGv6OzWetquKVt/pQsRRJJk3C/NuDRiabY
u836UDgSfsIAI2I3/c11dSorluAKdPrGG/jnlzHbz6X65zbcTS4Fv+pMfbMd+VdOa3433z2OeZh7
XLIVdsNtz35941rIIbP6sGR4RYihiEkpimavmy6rz7AjnfuDVR7iNPUvjm6vFcwuCTPbf2S4dA30
Fa3PnYONd0WfuJqzceGEphvB8/hjcSzzjY9oD14FZrNK1ss4lxenQvblWeV37fX+mfH3tGPRexYm
Z7Q2p4Sl2vQPPvp47NOVMDSjhquu56upQPrlo8NQIB4stANU+AV79V2VODkTSNsApUyQu00Kcl9t
MhIMdwOa6a2RZ4h03RHjqIKTkaiXZq3dqF29p6p3skvL3k/UHDjE1YFkmEaeCihLgBFq18YEM8Zl
PEYee/tiHO3LoN7hEO3GhKUj2QFy46m5CJtCvvhxTd/nTx9Fx5yJ5Uz30tScwK7NIgoC2NXvix/p
ajrY3/xds1T559DzyXZDtqvBDpjiM1e2j89NU/EjniuD6aXsURtmtSTvzDYJBFPyOK9E3BR11fPY
HnPovoPmXGsYf0azQ4E4fs7W/J3Wdc1IbdI7nwdk8D5tdMYfiHZOzwCypmDel63DgNblIptr/5Bk
5lMMfvhkZ2UWOqNNpNzUvZKn9+GBDAzZVo/7BtxF4CZ1mMXsYMZg/Eji8culkA1pfkFDgBrb8x8s
3kMQjcvNQoVKVdiiUjHWO3s7RnSE0nb9sAmsqQ0rbybxrfXKmz96H3WWfxrTJJ8fS7SG6yGMG+C4
Dj69ho1Ema7+GTHXZ2a/J20SHLK8paudEW5l3r4AZnzLS/mYySWMc9rd1DjsxNyJvtXRKBwD9ImF
YUc06+luah19XHqKa7IRI2qsmsUnWDTW+BmDVHRW//3gRXWvqvb/2nNfRoWLgVDLo7sRnc5vPWgP
SJQuEQ2ehc7H+ZCE3e6qwr2JIU/2cdLeEYzZJ9Qk5G8Jlm2s/0911r/HXpbdml6fhqy5NYqoa3MU
O68iFSFDFkNP2FQuh1r3I4DP0XQtqGqBzidY+p2XN/0+yIJ6Sw3LycEllApmo/UpNdx/aVv6x86e
g5uouz+Dr5/cVowM1NjiJlnOcZchDeuEmaLqHTDEVzPd+bO7AGFaWgKqpEOJULT5fe6yyIvZMecW
hE1YT2o7CWbJKiOftkhKIh/HT8jMVJSpYpim0jP6QrCWlB1djWsaxKrUHQeT+LkGzggjf7q2PbQP
1micJX46XiXLrXSwNuMasBNtKdoMToZoTDCMJUMbYSIj+qec9nqec4ZsIj6lIPvc6ssqhHOHtPNS
Z/UtZnOcZMMfAKnbgXdDuxhxFk3idG7Gv0iK6HeoUn8uXLIbSoa/bqcPYKmhyLlxBPW53GVBWz06
jr2s0ifT7tyrWVTsn+VDBpIZHGEDpe/SGZtC40jtCmCB3QpwwQgOBnle27ziuyq503cpoTjIpyGL
lsI+q1ejmz/nNIMsbhjhsYhBHfE2pLt0puzISn956hZ5Gjp84UqWBN1TAGy8hUxAM2sfSNGaqbPs
odOU9evsJoLChTV7Yz4zF073HWTEDT0EepnVsXetOlQ24/+1TGFBkGt3aHKxXxr6MTZxMwWekW06
/OXhSBACo3pJTe4mp9G2i934iDFLOFegWmSXKuPSKnI/5jzEjKgXjxkmauogwVIRmyzenLY+sYF7
WX3zWQwkFyfrzCquVxznCAp2Q4F8gjnlO5qVu5uh868GkGqpXf4QFJTb0YLcr90IX/cWHcCOMqIJ
zZJppqs8XBfGUjIl6M65OZo7LpDznCTBUYBQg1FtvDgoxU+0591uclfgmXZ6Vw6LGZ8wkZ1WcbEX
DTIYEBwjMqzs07L6NnQky4D+8f+uL0n+5b/CRLb35xIQrYDVMhrJd7CSo6At0O1ZPMaofOo/JZv4
bQeu/CxhSpktDUiaG9M2rgLz4qPn2q4WaXmtgjg+kTGx1URO3UpCIrOp49z2s2NZM0GqZuveCdZY
gdeyezUf89pgtKKixrDB1EVJg4xZIdmb9ZyjSn3JOH/yfOt1NFCRivin6YFEjq3RCqdW2W8NGXZU
RsRiPHr8Mk0Nsg2C34aprD0ZFyIUutkI+8JH1zylVOXo0zLrStDuNUNtYpLtdkqK2n6Va2UebL6H
nLQATIukR67dMUBf1i+P4D4qzA2xuhyDFfVTx9xli6Q1pMSVIbf0XvrrZ6Udf8u+a9muzZOYzyOC
eeaUIGUzIX54LY5fx9AliBTy+FwX3yNbqO/e60c+heq3QZVsxgqqIqB2wLOCkQhlseRtCrGwPKUK
7VuQd1/zg9Sb9Il+9wI++l7PinvGQoMvs52aG3o8q6pfs4D9i176ULSkK/arTJ5kqnerBda165wH
u97YlrLEYcuYcbb8htTM7DmNq0d+afUzZ5m3WTKfUbfjkI0nqnctp+66BiwKMBOcEM0jiOyJHGzi
nTDJufF/NZ2wSOtlI1r81MuCsNqbKBz5VUQoCv/7xLXTy/mYTfKDrwTg0lrF+7ZFezAgpzoYwYJO
sIZpP6fi3yrqBAIqQxVBfRvVrUckSYsM0UqayEQEHi2z/1WRziFSnNMLsdYZo/Ws8Lo98SEs6/Mb
ffSTBWPPe8VzAGaHJLiobBFuGW5VhpnztXozjwiB+WZ23uY+TUg5dy+CkwSDBhv+tTqKNkPgPZvD
ocXZsTFYUG+5HYgjStanTHZoBU0KH41avSPpsUUsTlhA+WEl8p1ylKwIVD7bfHH+JRUz8kKMDzcM
oNwl2WcrAB8zE98ri/BoDVa2Og3ZPKq4kpnkXu21cSPsb1UYp/qdCbWxGUZgITMk0IP0s9c5ADCU
xmYXURopPPJrdlNKn0G1PLtuV90HY3oCjf+zbnJmzAXjmHI+TX2imMjVAm26RPvIAHXfn63OfVU4
l06YfcQ+rjEpoMZMwoAoIub7rPBq8p1gDFBRL1lyUVUTjR7mHeZERKxmwbNFmWwFBGUAKM6RCYCt
9Hq0nGuGepja69QxnLwgVjoO9uAfhJqMM7ZASIau3YUImNwzIxLvXIjpy3EMF5BYvsvW1T25tftr
7cFjy8p/X9GuvBE/tUmSNaEmH86YhU38XM5nPBPYuDrubZUrNaYVEALztxpofpYHhzhhRimXTTKP
9t3fTKb3mqXSYa6np32rrTeLMWo09rRWFStPX9vPs+HPWzREUCdS8sUnu+oer9iz08/WpamsrTuC
S+40rPHBS+snV0WVKRnsKzt00LdswXeZe6sm87KlwFnXsLSdIEoHEz9NWYib7sudFMyaWsImLu2X
ayEUSAspz9ivfk+5SdrtAF0SJbWKHMP4pS1+E10zI8hFvGJWJtEiYO5BquvGEI2zN90JudfyYfng
0TUjkq1v6QPOsuG5wT5EO6QiN4kZS8dcHsbocn+Trc4nhElI+96lo5Mnn7HH5lalb/b4oKk5yfui
EyZpfvKn7I9d9luYbED8rPquoFEvw0R3t1D1OLH/lSv3BzwCrFK+Mndq+JiNnOneQouSO8U2CBRI
0f9xdF5LjiJREP0iIvDmVQiEvNqbF6LNNJ7CU/D1e7SPO7sb0y1h6ubNPAmCzm8cthmzYBUx9Lsh
5farsH2chi4JcrdNtmnL43JsHYk3m82Ind5gELDW1vJv3eQ/jKuJQ3CqXOJxprJUAqy2nUAdkh87
s5ydhuF1sw5euhV2Do/o4kjH3TFFncFW3yx81qJJ0CuoGD6Ud4sE0C5bzfg+WhEouXdjtwTcbOwn
XzeGI8UYHMG69kDh+BC5jv7l5TQFG6R3OBtVivE8LzOzCSLYpqpWDkry2VDXezdLDO+RU/xo1o+4
CN/ae+EVLGEN+rIctl+LBP2Tqd4zZn983l3v10w4wW1oG3lk0bvBBoABpzHaHQTrtG1B71VxMFFp
EZbdbWLzeTcD3nBPXlVJ2lAfhz9VloHDVVzBAu0rBhJsB/NfPL0SjVeDma7MdvxUUqy6o5kdZklO
yCJgyoLI+dPyOJoa8WajWUC357PDV0w+UK1NfyGSwr7c/ldADhxXXl4au/mcxg9VawLyRncaSMmS
ijUvW0QKdJ2Agw51xXc3bFm8OssSynI+UMCzXfhwcbcYUTdJMg8zXpteeIfE0AK5erAKZBNQN9oH
ecanmvA72/djc/1NMgEcYP5i5x21LE27lTo+vjkLJIbNJt7RJrJj36ZHXS/2i8k6oXkonOlXH236
y9lF6ckn1thruyw4uECvYlofWhy42G+qznpNeQoYXs4+R+vfCO3zPGPpYrsZroAc09dMTJGsDWQY
3YixZaLqLq1b4bsb9GCVzhMcJlq+2bwAgMMzNK8Mi6N2UKpvqtEG7jblm+kWoXyosNrghsd4gMh1
36AY7uQ73mPB5nYLF/HmuMrT/RtZ09U5rsb0NPyNFaB7BnXkiwVPrt34jNX6scw5PsIf1HaFRd8M
izVfzTh01TPfU1w/OOqKrjgTIipWFm+xxMNfuNwH1iMrSRl82OuEtb2laAdM7aaZfhDY0RwWmuGr
ZZekXRySObjMbgOxZMiO8YKqYhV60JH94VVGqMObJjy+E0UKUO2MlfmFbdSfYff7YQRGh2R9QtDG
ieKwOmF3ePbWmpscROacvIqVA7+HiCHnt8pa3bBMzMAx0z6MJ/wMGjuDVrINN8yLyyYnsYbd0Cv7
uueFbNB4E7R00PhNkf4x+KGI4KGhEmyA/9blX2pdPY0DbGX2KUAV9oaiWM/kJm8Fm4mw9NqOt01G
cdkArS4/UgSMUa+T+opjDv7BkDlXt8ValrI0NizwXJ5n/RpOx9lMgthDvTP5I4g3DmburUYO3q+1
7EkI50oKXPJC4BplxPxuDBSp0VMMSH5PBEbDqiM9PPKoNhvX3KbpStguNzUu1HSJOhsLsDFSsmFS
0LDLp/SMB7COMDGDwJLDKXMIPiVPdby6kc1iNkyVBmWGC3iZcBy0mMRGGuv8apG/jH9z5OVosFQH
71ebI1drMHiUFUUblTG/Gopu+FmnLVGrcMu73JGU4BlXUWUf9Qj7R1fTEnosLsTkDlkRlUDFrc7G
QB1f5kCLTtSBuW6hT9n03KtqyKfB4sfFdftJDnbvCA4AkzsGLMXis65CZ8oSHsOUXKGt2xhI5Biz
mEDh3+Acagl2Zju2py+orB8UVHoHwUyvVpjhEkwTeu/QMaX37WngemsRnAklpubWMfRX8MLI/goM
L1aTf5NlZ4ducA0WACYwXtwH2VGoCl0j9fybtTEcNNXbp9WAuUeFXFKYXKrd88JDeTKtETMwzvqi
8PStVVmcbRx3j95r+uBgkkO8PEhWcqc6Sz7cdao269xkNyKVzFdinxPRuc2ekmObGairtpM5KJLQ
GwsXDHX6iRjne6WJ+lAYR6PU1U3bF3xECm6oNlH3xMj4vZWUF1ScPXUqb4CafB9u7EdEHpxtxbCG
ia28cA7dpCniqCInnJiq8mFbeKRdlxIqmZ3TuM1PurCfdRsXg41Ey93RH22VHierMu72H3/FfXIu
1/XXqLYwTO7Jo9qmtvJN7+SXspTGZ5q4DrKFwyq41uhmGSHnKSNmAUKBRGf786wha9lOv6N9Ehak
XfdhC+NnpjsKw07fBR07Y/iwxcviKiOuGucCtVC7TCqlEAb2d6Uxn0SvvqbeoFN1UrUHdeTR69xz
WkxGBFTlh1t+tnwS76C8GX6cjgQ3TYpt25gvaglM1q7CrGTq53CZbTRSYlezC7K51X1Hxt5uplqU
Li/aWsphpHhEabKgdrS9NdTO1tA4vVB9uqss7USV2oSa2Coo7eocKLJVtu6IVGhmidhlOYcqTksH
kJVjIJNhP3BnPmJnILtDv4EcRzfILVQG24KROGBNMhLCfROKQGvP9FLLJUomZgLNI2Co999GY17U
YkUfaJg40rVLeE3Zfj3bZZi7Oexy1H+MYUNkqXqya5Uh9ou0mE+4UB+p+jOOQ65F5opH00i9h+Ee
5eNwA66OoM6+MrVvs5lEiJxPc+A9Tmxm2lmw8lMwm288XkH0nuIpzXcDAKdzVujP84j4lhUzWB+t
vYyIA2vh7DLOGj8xu4INpZtNwEdoEn7AUKzLxAKZjjlPTxPIFu0vryHBK9RhLZtmrZ/BCfFnkFUs
QbCvu9DFG6ifUppLZLh8oDrxiM5bOCprhhM4Gn/uxQqXNW57Wa7zsbPeF9dGaCq47WPVyyE46O4u
jtHr7vs0AgtvmmH/M1074bjR4DIjZT46uRH0eGBRLDlqrJeksShSAea80es+0tbFA1pIg92wtn9G
0n0asyAjpK1f9M0sQEa5ejwHKV2fkg9EFuVgK7ayFSaeVZdk+9Z0kZc7l2eX4jSXuEP/swQM+cYx
z+Nn5Zn9Ab2ZDHTStFyUk7MjUpb6vck8nHWx2EvCU4HNSrxOHIZw/ocdAsdDWQs3sKR5cIT35hH9
zKhprea0PS6VM7HkmtkULVePxQrqv1KcvSHxUNIYhOFwTbSUnkx3V6vFEt6FnE4xmEwfcYnFFLkq
0911WAeJZReXjBREXvBXu3QqmQV4+4W497bJ0ygtPXapie2FlXT8QajTJmnV6SBBc11aTxs34A2C
QYfdO+Z972OBZmSyhkBpWlriW3HxNAK1YDTwillq0FjLgZM118RYcbiQyrEzGM69Lg4KXPdbAzEB
Owl7cAl7cZrZ+6iJbd7WRI/i9rOQpfngKMtjiQUaRJ45kdoBOmw9lXH6qQ6Ivr3d7GEBckKjj8pV
zZ9WW389U/NXee+t/MYZQGVOYqw7lzaVBNPkPq6Xp8V078/3/bJUbD9agy5BvGm0yvlzDpIzRwSI
VgODjvBGGrkodgKXkJ9IQm11WbBvW53b2LQ2erVwD3X597/zEyxnfUZR/+UKcHyjBWcMuB1cYIcn
0RvHL8cWx1p06B64l+HkZWwJTEGAjqvOZMYlps+0nMfnFbBA7eFT5Nwhz0ah7rC/vphisAM9Y0Ky
VfmreDMrKEWj0qVUX2THvTRp3EGiyLdJwla4OKDFSVzJMFjchi5xfXUCu1TeS9CrB066BKhb3kQq
Nch+o88WS/dWIYml/MZurZD5MUY813QqW96aYdSepo2GkckswFWx8WLROkbFpEYdTUyRYY6/cG/s
AKT664rFxZpS6beK8YgxF02VjR0tZfwJlJUXXbOiPhnajWApFPQTqn1H1H9LNkWC2uZsDyrxX4vY
xOj3TL5P5UmX24EmlPnNdtKr97/1N2WdbjFqETbKQ6MoXvsif8aYhz1H5Knvsk/3q5zIiSxV0Oup
Br4lcY+xcH84TWOoXRsGPHpBCUyTVujc8pYrWX50s+8aiW9b48rctkmtn3Hws6HN97He/uT4Zq6I
HyOCJ0O7g2Vg1Aq5cfRKXLiIOWsBYc1Rcvgs2s7XWNxiCs7AqcTdWydWcKyz5S+aFuMzwSOntwnw
WhOwq4ptwxmTL/Z/qr+aNXGUVSL+jAh3aYLLTbrqF1ssZ9ve/UTVqC5Rk5jnThDwaIagKXEApm45
7RzJydmtSCXXL+gP5ilpJHhNpRz9omquRNHTkMXpC4F1Y2crLRS5tX3m8WJuRgbQbe18uDor1ZRh
IdLMK36p+IK1ZxUSkizc98oju2qubu3rngS5waXkG/JOTMn247CFN8bafcaea9SY87uSQnEhg7JW
1m3Moh0JeN4VZhpj3jGOGrHCDZEmmg+EeRxpV2UhGkc9oJBx8QIOfZS8WWLZYqfBrG1AUGeLHM1O
7WcT1u5MdVbuhaIIx6I5zYI5gCB+Tgx6R+4d2YNNPQISVICiFIGtKISFYg5cHlFLnC+HpCNxkGTg
MOeckO5CUbiZ1efVKj8zEzO9lzbzQWeBtKiNhCsX/4zDivHx1sSLc1YdBzOm7kZmnDjbwSLyla3K
bdLSFVh388HKaEHe/ZMpbuTKKrGAkBuXTCf+1IvdkmXdXsMKBkXjqI4PWgsAB2ib6VtJ1vlOHtdb
kRKSzibg8zWOwbWowtVGAxYJynbb7vt4RXTXqFNOs5G6NBcDFR2boIFGKz8yJCCJN0zor/a8wvjN
LpWqpwhorLXZMVEFUOP+b4vEPXTCmK7trO+4tMf9ovD9lhyFbmM375dYWscFXMjGqF8LV7OPHCi2
aVnbUTUsOmClfgmyERNmnibyVANGYWMH7FObHqBGKIe6B98K14YFs4jFljqsAg9R3nLtoe3E3eLr
+Hf3q+A5oSuWF8oJJk6KJHpECb0tpFgiuaSjv+prH/WNi2SRejLqFxS0+3gWTPe27wHWK7Y8A0O1
GP84gq9H4qjqkZTJd6HlRditWIk2JSE+30WI2qpdpxzZN7HBpmR6AxHn0x4a54ix8yeLF4vBjPqG
ZVjdnWELbcvkWuPlWQFr5WQMNTO2rn3mHL4Isxd7GLsPQ8nUbWhNu5uggvKIBaYKCNnGI2zKKyFM
8rNpnPy09D92PPcGt3yWVWU8ZmYX5RQwvy11op8KQWbq/3+MO83deV4j2Djwby1GTU5UBaUHPHaw
WSvinDbTHXltTsfMsA8pzjhaiN2zoqQ4HgRzQSXi5CBiYzsRKj6vtfKlpMYf/IssHKy9ocVr2MTi
XWIc25RL/5UpkGkRBnn5TvayXBctuQwIKAe9Y2zR13EItWbXDoP64rDp9KvVOMQ9D1KMcuT6fc8w
xbFMrH47aDiylmUBtssBiuCbptLgkHlBZWJAGzOx4CC0t9OUqA/1RLheHdOtITWFTt3yuRCsQAZI
4f7o8KyWI+NaoZwJeTlMSLR2lMOrS7WRZNVmswIRM8ajyourc+tNNI+lRPXGpdMPPTP2ImuP4TPz
3eaeN7Pq5KKrHUaBz6Ht+qsqlBhnof1StG+Z+7GkSVi5zwm6xIo24tScEAQBPAZF035Iuuo0Oe65
77LI1LKwER9SVJE6rdh1qiPnkV2CJbd1n+c4xvJwxylSDtSSpOo5Dzp8m1kBTubG5mxXydmvaJ2b
MUfMvUeZcf7SYAJYqZSwUzwh+mHg2atq3rPGiq8foQbIdi87ElsGUR7Zkf5mRyDfQC9vxv7epXBv
iDlaE5apBBy/g1M7O2jlRYOnP7BwdVpikVTKH+RgHPuJRAFWAQSoU02GTdCmWfEb6bntu+2bhwLW
AuDAaH5oMXFLuUVdMmD7Q/ads293MINWV6K2ZgRk/amAtNKWD8VFZkpc1kp9JC3qsm0Roh9Hs7oi
FHYfqcWduKRNIKrnipo4e2EvMTJCYZ5T4aiM8C4o/zs1nndk9CCW8aW09iPf/dYaqJg331S5HtR2
oFlyJD+13FjYA7EbXjRaAgYz4Xe+Kq9Jrj+NyYtl1Tu4WAHFwLHy3UDdi4ge1Nmbvrwn4H2cZEYf
ZYxQmBdadv3MVEZ7ki1rQtEE8fBXEdXE5QwGwV+6GVeV3BZFgztYYNb8dtynsgXWQDAn3vYT/C5P
eXE03FvFGdBBmRPFzz9ddhtm0WySAW/D6vqM9wmeKrzHHtBcRTThihxSuowX44Hv2B/Af86aPOZd
twVJ47OBeAMcuJmwbytqtxsMnAT1jW0Oie0L9tqwIBvPCUiqH+TcfPNuB+Ok53lPDfGJpjpqSGnw
JdgnIb2n+D6A6tr0LxsnQl+jhenbFKggLGSHIBOAr6uzXD/HOcSFCLEek7vUfJWPcbUBrjf73LEO
Ei3MofHLIpiKAHbGYLlbATJQSe6vbenn/U+M1OLxGr5XWpl8PdgCK9x+0KedovvEwRGQKgtTGb/Q
ur6bQHlBB1ZiBk7TDoGWrdqXyeq5QQ8t1n+ZsI86LZaJdWajTwM8Jolqq0+ES7uU+56fZZmfRjZA
bkKjW3OX7Og0gxJ6x3RTDJ7CQssNqB9oyIVthk16aLIjKbPINjh/yXdc51HC6R94BmcdYy+wbEz2
d9I+FdrXYK27oXpUEXkL71kf/vVW9mtwzdb5j0WQSW0OwN4sRjR7+GpUmu1L/ERdNPJR2U8Mv1tQ
GH55ljhKBIAZiF0bjeAIG0Z2C/uOC06NL3ULFuGUcS0VtsPyPt/NBNuSPFDImOrew9iPH2XNZIRI
wDo7WuZlD5J/KH9wfG9I+KoshLPmqlbnZph48hGIAAWODlrcgQgTN7r12dfPFZ4VhcJi0V/L7hV8
WITr46JaBxWLalzfXNHstHJh1XJulQM3iF8UJyIQ/kRBUvVsNuzWly6YMuHHpeb39p4uyjqJ6rsw
Ss1PMb7f1+BJcVLYUOLeVK1zH+/YJGN5PRSyODg44anvQdRFBuNnSwlLt0QsKU9f8i9sqFk2nMH4
MxaHEyvtaVV9TTnh/tvdicL6iHkWra9900vFL2nuJM5LrpJ2hTxysX3mPBYVgsajTmy9j/KOwrvl
574OHKaPdhhfBxJI3rxAOu84hW/JPUYKHmHMm1sCnSHLze2QrpGVv5FFbs1hY6CZy7HdzfoUyJFJ
qgbr0f3L2EZ4iLKJdxldnDkCCOFcbFXrqBCvbmDqSfoTTPM8d87GYHLu2VmgPCAZEwa1g3ImzInx
ubgALzk447WLuenK9Oy0e6U4DaRp9eUKl4eswrihXAqfZNBBQ7K6w1AiJuqZLwbdF14WjhUbYWqR
UehGIJqkKnnAh/1kIluAvSiC+h8nIGqW4WjAcef1zoqH77sPS9U5csaBvHV32EDdiiFKABzBstjO
w2OdiocM7B9van/OcBIY2K+K6yh5ksT9gWOu75GISYwOqZKhhMXqUqb7B7nkD6SZdyrDDRYEjPod
xLNrg7EVM8nWwq+UAGamSXcb2x+LNHzCr1QkU4FDJl+kDxW9a3S+BSY20xxrts75isAE+4bB77J/
mny+oydyfNks19iAhDUwvb7j9OcEXGmSJVODpbTUftSYv6d+a7U8pF0PCjmpkYHAb8sOlNx6HkvG
iQegPhvbgGjKc6tOH2AYMJRsodeH9FhSFgS0sb57YNAvFjR7SPZ4y3pTg5uigMX6vWcTCIafhdHv
XdzOAw1hLvaRWXtTScms+nFKnhQn95WuIYlvnz33qcqGO3h593gPh9vLrat5NxjKCyQJtlK8RNwN
ljCqiyhhwZd1SCsryM303N23Wneb1ThHEq8Plr0Z6J7IcIFUVQSEZINEv+sAdhWFSYlZ9ZSU44EZ
2c/1c0XsgJGYr/hq0AZ+Vu+re8pktZBNBiO49TDxGJfc1FQdsrQdq55MVLlVdIFLZeLcyoCm4zej
doUt9JuqvGPWcohCj/WuXfZlzX4McCz7fxSw52S4jO1P3P8Y81vWod+9OFJ9wqwWplQDeIztQxpv
R0EYPl2+zcXjn6PO+7MmzOTcptSwEqWanzv7e1axOAq0D/Wx5Hc0uVPTHj39qK/iSbNu9XyYexRn
qzr2xhXP3J1GFVTxrWvyB7fONnRsZ24WQPza1mlzKmJnx9H+UGdRY6nvtBVkNsXofuw+uP3FxpBU
Ox7uNQnrk/ptvT3kGncNK5ZiaflxOeyPbWQMCNSFD8ju0IgXfTjiqowSt8RUj2QGY9P9MeuzVo97
B/qKXZahRmUC4DfOAfkGlEFnXvqGCGqWQ4QdgoTbrXDim87jPq2cC8Swj1SHzlF4xFe+xxId+k41
XTDdnCsEZ6LoipuGRbE89KZ+UBBwLHno5D5GGW4MvFXxpTepYBN/ymr47JaOZfeu9/9M0D4J+uaU
Kpg33ku9DqUxP9wq8lRAYR29QAi/531JCIuLlWMvJyS68BrvH8Hm0+zl7A0rCRwXQQQLAE91d053
i7VT9YLx573tODdhP0BgG669ia4hMczJt6TgOYUf7L6dhB5yZtgMNJeHcNVXQZsTRuxCMXQa7zFq
AXMKbUz543XgGBJjz/wTqssfo/ixHsWD3mbMIN4Q1vM9VOJxh5jHgpvTiv9c9SVDeWpz49Ct77P9
XJq/c4xJEYC+C/cO3JuAoeqsD3XtPsxeTR+qEiSx8msm7bFa2a0qL3jUn2ekEBYrv4qCscuisrfC
BDwjqAFOeLEJNnrEgU22EUSwmHN4Ry7nSnEGhE4ztDPt1KbKGSJU6cpj6pifK9MYJyb4RDzXbfUk
hE7ScL43dXMe5ojPuYvQH00qVzdPjnIp3nFTcTqF2Gly5jedZ/NxwbK4LJx3QPthH1HyV+6Kre62
J4EfyrC7hzVNED9LbN0oCbG29Rzm77Z/itcCWUg8gcLFFkr7WoVZT1doj09PrrkeWrvbkci0rFNn
pXshlz2xn8EgArEq3PsnBpXdIrRIgViYX7u0DMuoha56bzeDYxokFQfC2E2+s1y90g/Iw63eAx/d
deb74F28tN9AMts4TPuCI4bXKLwDWeFMrhWWg9iN/JdWEXkDJj6vjQYWlG3vbdPkvp3uAdwpP+vd
KJWjGY8s5o5aE2+pX9/RI7PS8tjoqML3g4XSs28XrzadMrlAA9LCGB8GF4tRReVkQOL8VkhBN6b+
XNb1E6jTQGX4q0wSllzuKlQjewJdph+kuVeFh9+TnyUvsshZIteCiaSMgQfiynCe82l6pnydmlWI
S9Bfe1+oNnI5lBMT0xpq8h0EOu6paLki5HMInLdzfZ0cI7TobRowVg/le37/UYcbODPWyin0vhbY
W5P41vhiqMQrOjqlRvu6jo93R4g2fdmOcbTuu8Xkc6E8Kx/ltnEerJWs9kJWDZ/ze13lPMsX30XB
y2xMIIxL/bkhahvn9sHIOJCu+3W4lGAeC/s2LZBqWe17ylsDK4N4TcjjZxVHTxE73e3eehZRJkm+
HlgTUYO6qfZI7kGsWhF9aZuc5/BCTYUyPc2yfsyKmDkDFPpahya43JTmeUF53piQmULFzuLPjhiJ
U40bXcc9T0VOD3zjt4MCDCFnO4P17tvsIHvQUTPdhl2oEf9xsw+AlacEfa9f9+PMWtG89f1j1z3c
8S8QhhXz5hiXlQEJ10IJhV1yTE7tIJeQ4xKSQCz6W1W52gLGuhtQzs1bX8XcxPeks4jCha3m6yst
IViYsWSVYI1VXLqqKUASYaDLHTfiCR1IThMc42pO0k08+MudFMcuL+N307V9tWiblHug4dmAGBTq
erKd81ehWbvEwIyfvsQWh3INwsgDk7pPs4v9NlGemdRnZwDKSmrfPRUcVbzmgQjrPH7xHs3v2QIS
j2Q7E3yoLU85Ps8Bt04y/usai4MSa8HUJuD5qyqSYBcIUGZ1DSF6lEFShPT8VfidpzHdaEUT9M0D
9ts99UYsAHG10U9IGS3ZixJqAsasOT8wMQYeguwortnQAGvDAb9sLVlhyqv9pOtumhqxroRKfyDW
cmx5k/VZFXLEAUrns4V558CPX1kz8JqFEEr3dnzK7rlXdb5gMQAa4dLqtcss2txYLQIE2Pbmh404
rCoX7V5GmgiOhN6NzS4rYU1gzToainqcHJ1DHufU9THRDgbEKZVNToawgkwYDumNxZu56fqgB2us
p8rW4TfDvcaiuQ4php6hASeAK5fhkTFBb23AXvtFtzeZuvhdUzzryQ1IRNGxbbkIMBGx/Ul2A5sg
pIuyeRslDpDHUSRHmw0Uqx6/bo+9S/SQVH1ZhG1GFuKNZmyGdcc3rT6s7gcZE5BvEnbYX6uh+gIR
+ynNo81EV9ZxpJP8cVozmhPI3kifjXC+Vka9qa4jjz2sI6CIobOIgyA51aClwd4Z7JsHVY3rLfVS
gjXcKEvNu/viqH+NkkRKBSh0jwemrrSwp+++45nr2o9J/1RUJLEbxGUnZAeZV/9sBRjKT5F+Cm8/
d+IKTGUbI/h3KwLVjMozXieNh37QuF+Jpu6BC20qoJ5lT9ZiK5JtodCF193Xba6POAVyaV90p2GI
nOykcZycwAoKIXG8AoNjnwllJbWjlCUBq6nQonpu7TUQ89OuHV0wrt5XmS3Pqz6EI5m7pojHc1FP
J1PhDGZb3UkA8fRncwKiNKpPRvdrTVMeQgY4xDrcKGOWbeCp2hRODeQNb7b6C6iFDVv7ISzuMot1
yIBKUJjgvRSWOYKfZV0MTQ9xJi6SvdXM0TTwBduLYTLIpGAVe/ISI/Xm2+YeyaqctDjBs0Ldv0xe
j08xNYqdTMynommzfUskOsOAESx5Ra1s4ZpRn+pPsuvnK77LOsDPlaBBwrbKzYQnKh5OjDwzPo6N
Vws16KvqF67CxLO8+spagTJkILEYbNBytrcxdoVr0uYX18gvyUTbqjai0FWTix5p4NGZtw0M0GjE
sLpfWTeZleFuPW95K/kFz8h2r/3dT1B126pQskPBIoYl/n0WJFHdeu3PKLDxZKSuzWRJzxCwXuuZ
8OLgtuNRyRGNYbvuTbsPnZWxzykz9yVHpdyNZg4KSPRb22Zm8AYjIFZ+lZktI3AyZNanqY4yrhyr
9wg3eG/sGx6nGqiPqqkvyPmvFE5ghaINArLWKDCJDtWzZjOO83WL1SXMIPG+1c7w3bQz6lvcwMl3
XpgSxgBIddgggQZZNml+08dy52CjMdVppw/ZeL2nGZpSJYUBWR0ugv3Ig/yxkBOwZwE8eFR5Jlaz
+adhSqe1MTTsGDY+z/4YWMTgrMuFRb6Wr6BjZ/kP//d4wL9IF1tsjDspCWhppWY8IHF/x2n3MNhO
80NJNLufaW+NWrWfSs42U56yT6JeceEdLn4FQN1o9hhsqyW/ucC8Zs3QN3380VkAi3ZLy0/Vzajc
4r6useMkskHGb/rtkqX/NEdhMbUSp9XTtQkgUniz8k+LST3U/KagcrED6NXBQ34VEBLNa25BTV6V
muk1h+DTjTR9jbTM21mSb79Sg8PLbDKeOxOAVxpOVlvcqgLP7QrW4kcUvRdpk/IPqzfzKduajRPH
782c806COwNw3X5XrYUXJEEuHg0PtpXw0DEo05wxk826OvvNynajL/p/aerdDz4TrxW5BI2qK1tW
POx/liwsXIXv0Ji4hBRQkuuTi5ftfl20k2dGqwmgrtK8dtfZ8ctMUyx/T3lwU/uYJQqoamQJzcpe
8YQ7B5NM75ixXF7b7MfR3zXKsjkL8xJSurO22HJnrKW+WbBRTfg5wVIDxeyKvSmQoOP7iVgC5jIs
+9n05uqyaM65bPqD7hU8/cjjikZDN4RCvpkyXDmgEDHqDgWtg422ksfnvSlTW0NyKKaNXRP8w4kw
D+kXOHAeWHIWJ314nyCIx8b8XRpt5Ga8+Vo94c2uHPGeboyi26+Iil7vhONqnJW23RnARAyrPCzj
ikcYwpqNBda4GpT7Fd1DVfRboncHkb0MuXvQ9DEoML0mUxl2jgG/4ruzDUiTGqamPNCwbcEOcHSF
v/afBXC205uDWxMrZXTLLzV8GT8VIAp5QUfEjgLO66GJ4JsnT0g3pKSpB+W91pYL/nte2+KF4EiI
gRwULgUzrMUVtX60skeRed/MxxWYElsV5LG+pflD+wMq6md9Vy+4sLx8JlezK/Bprw3xhS/HvWod
1lXvQMMDS4lqk9Tjm53SAiiBs7P4c6a3ZF0ivQeZHP+gpj0XsYjazDl2GsUhwdK1PkGiMOvpeWzZ
bMEELQryV7ZxzFJ15/VFOFESYHs3exh2uv7Srn+F/iXxe85gqRqGyBj9OEaw1lr6gZP4on1UDaeH
i+K5gaG9moRmJLj3+8dUo7M07muvcigbz93OIgRp7NTxq0B3gcaIDM6+lVJIp5h82CC3FZHBSJks
QA7mXZDy8FsJ/6vGH2gI7Oi8nSRWLuaLjMEv6/AdF/1BM5+LFBAOdqqZj5vYHQk/73FCtikoepww
iY+13EDbPBj5Rnc/nWpX00prBaXnZ/GD0b1K92RzUaV37PZv7a77BpIYXTYMK/mpRK1SGNyyKkg4
NdTQG91M3krttI5XkCx+0tR+M7e0eQKpHx9007rNxovrbTP3+X/V14lgZaDFsGKm5Pke3Nq4o+17
8eNETsUqDBwdmEkXeS6qdZslse/YT6646FWLKWI9mAPUm6I+1+DuFw3+C1eUNJ7GqEZiLNIWOBTG
OwPjdK3vW8wdjGZlPBNDYwfHbaDmZwZtRp7/ODqPJceRbIl+EcygxZYgQVCrZKoNLEUltEZAfX0f
9OLNmxmrnsokgYgr3I8Dhue9ZIiChoy8oShmyGG5VSQRZ4v6BhmYrlk87cjPpR0wj8tUzj72GDZP
+TrVaU0o8fOfRH8jWoReEMxZB//EMwcHicSGl0kYrdunnwk6pUx7wy2/1WgxWkTKq0aSWf1oUNaB
jDJf7LttyfZinvB1GoxZKQNymhvlOIpyRZG9CfWjmJho2Mp9Tm3PGcS/iia+QMyU4QzYC5i9PfMk
KJzuyK45RSA5Htr8A8bCPKBIsvdILjDVLQo9ZPAusylMIm5ZIqiD/ukIht+enuHorL6A1SyjI3FX
xKVE7Tl0wEmIdxlQeCXV2mZxl2cnVE+2gb8g4h0J13rpz8E1ikl7SHiQm1XQDuyKtmSuQPFlyHMu
7VtskhGBC4tIgRWfVhxuqaGt8aRITF3mx5n9wL2s36zqriKzBELpStpHA96r0bA/ITCzA0TUOylp
j4Dv2fy+JmzqAFVtWFVDDP5NOEDHFoJ0zBuF2FX+kqjwMtFxUX5K6J26jIsT+ebY48xnmeGgZC+V
s6l81dlnzisiB1tkRq5KWm3cKgSZY6dlNj/ws59EtmQzew71y1iCFGEolKioumqgMxkVl/0jh3hd
mEnIabRhfbsKsgYaMa+TgREGWkSTLCEWyiO1Zb6cki6kOdRRe5knnXbAOXWJde7ol2Y5POr5A+6f
xz3D3BmEUYxfrpLRtz57tf9V6voKLDhq031sjS9NpmwT2E50F6umC977pHCNdDybVfTbq9GblSxp
M8x3+BAHh5Iq0tATTZb4G8ERxzmJRWBJgoM1AuINrJpbjNxrc2zXZAfdAgy28nztW20jCv0Tsvmt
W6iYVHTR2Qptz1I2LM7vtsBBFzhu0aqIVHDbEaHLfL6vx+PkkDndD8X/q6K+kfAjcQ3aFbUpPoKs
ewrEjYBe3lKEOYr61Svldw8XOeuyc7HkPnOn5qFYGPPsl+J9pH2qyptZhVfzS+luDeazoP3NpEOg
Rd96K+9bNcZybH8M0uip83JUph/JSNgPnwwH+EcrGDZR01o8zYvNl3VID1Q+yBvEb+m1wMXN/pah
f0ND00c2NqFyH8bxWoQIdhyG6VXl8Aibu9DRtwLYpyNXu5qIaTIsWJR8yEqGwnh6G7L0RbTlXRos
X+atK7SvFhqFoQo6Fvswj1+KANWjQY0qibSEu12AJzDtmYplJa/K3+HYmnB63WxDpLEIcoS31Uqx
bHbL8W6OQFkvqd4khzQo+EV0yZ2If6LbVRGoqPogLd45vLdqMr6gyds7lXDr48ug0zvS5Mi9dDWV
Gb+c5lbyho9AsogNu+QsDNlpYbg4lJXxEkzsiKZvCkOF/njdgRyyGarDl2MFrs+U5mxY7ebcSD1R
STEFa7fiGYI7Fy1kxgrlEP+nc56b6OEVbnsZd0uo/0NFUGClR4GnzJfIcbVgE9YnLdnL7Ufm2Dc5
3jrTHQk49WysHObGhKer+Akw/pKcZOYrHLNz+XPlffOm6Enu0Bol8UGY1lbK/7pC8ZeXoo/fouph
4NgpgFqFucZxf0GoCt/CmDaAjQwoiqc8vzS1xwIEGZul+FYK+XmNedys8TrBiRTcnSTpdTJWmzVs
XqxEFheJ5nE0gkRlnYWbldwCDQDNLXnl8MaxLgFZxwpjMLtEAckt5lrylsq1QC1MVsGDxbB55BFo
jJX0qv46tQfcYEMQhCxclTovfTiIQFfxEcEJG2ny0IXb/CWa+sxUA9AWQ38V7oiDEd4GSyIU9srV
NTEL3+S2sxpAeU3OkrK1bl2uuz8Zm8DIlneqwjeD6XaDb12ud3ZUuaQH7LISM5UYGIJy14tsl6fI
KSG9Gkq4VhiVOCx+uFEYFAyVT7xf1sXrGD+6z+ehnGgV0ISOzxT1/Bo1adYQnb3Kr9pf8TWhx78Q
0t0AGJH28W7atS/jE8PpnK5tSuFqXX8wFXCQM/fuR/hevvC6LYrjq7Orr6B3V1haJkyKd+TEeLL1
7IWwcGfgJud7vGRwBvocCVE/kfpG+nuJZ4ltIrXkxOJsVL7joGR0bvV/EiG7nwPL25pEUWePUEC8
6EeFW0jF8kzQmev8o+FwILQjMWXywXIECMlvfkVSh3mOxq+Q3mCfs9pVpo1en8xHiRHG3vK1del+
rLhZV82mwiKKsxx1wHwakQNPQNtXxd/0DpUAnTK+C8rQGTt8sXG0j3xxrvjMfdEOE3yOfMW2Eb/x
7FIEragVeO750fqZYB5+QH4UPOdi9mpWhNmejLqO/NYQ1SHGOy+o1lL5wFODPAAP5xAeM3njKD4t
6Wbo93p4kOxDHh24/appR1EcdsyNfak6oBJCByPgG+1LaHV8gZDhuTbfS687YZJQg1Vr/WLytf6R
B4ditoQyNvhsThijsN+DhFfPZ4V1eniqre/GZnI6HkwBj2hdw8PZoXZVjPOkPdkqh9mL3D60yjPq
Z8PdRTMaPqrPUvcN+yiMS1ruwvTS1vwII5p1mDniErTcHqenEfImvMmJlxt+hyoAMAZVW8Avaj4E
/65U79J4yqHVm8iAlZ8g86S/qvNUGRjfpg1X0Z2TCIE0YzYMfBSDsYtiHRUb25b0R0GpCATI3jxR
FrT6k2agYzJtnSj8UJy0BgfW1oCqvGV7YOcnHT0+HmRoTbOL/0ZnDIZUU9kGKYGIdKhemnm4t2v1
aLDljJ9KsElSH02n3m3rzFPbHVSboX7hoODxDjBE8JyRFMTigolZ+A0mO4hQ8PDYk6biFdqLLdwu
2VnKdnoMuTvNh+FNZSQfoUw5G9Jm0Els6hFir53PlLMWrwEeNO2FR6SoDny7bcc/fAr6bVPCsWTZ
xUnrm9Vp5nUJg5OBgnqbNzseYlRojMNv2VuEOiHZNc3yK2kkIL7NRN3ZrrGtDU7V6MuQT+Z4sMpD
2/qytLeJRM32nOqK7ZLjyw+5aBuXuURBGsv04BeSI9q480xuVg5kX9/W4c9suUrJZVHdZmttV7iz
1uaE6WWrEg+U7oryL9P2mroHsxNAMZ0vdbfRQZb88VHwHXJP1hubsG5jrZlnuC18Pd1uPKP9rVAk
RVvdoTIDBxttmSEW6mVQr+PZlcEaNGvaL9a4UrFV5k3V/DLJtiDIdbsmBAy5SUBhcAolrAI2PUZv
lHInSk4WsgG2/sLV+L7YHLRvBH4klKEgUBDrlWwj3ap/tJQzzi/loN6ydmOlvQaW69QrmWooxRm1
qi8YD8NLBh+7P2HfYuHNExD89J8z+R8pFCyXxCxRrCpUeiqkNBYXCHRxxbkL44iQ9YS5yr5HqE6Y
muKBemtohxAzGAURXtiwL+kDX5XaHvjnAsSWFPSrxmSeskZ9Y75JfzE3yrwDFUEBv+l6gCzbjBux
fPDW8KuTS9NvmesXcEMzvsHXSvOSzwXj965BknP2yPVkqpTORW+X82+gXyYr4mD5mgEP8umSc9Pg
hWVjhVLhpRvMXccIj8OOlC+jRt30GEf6Qpm2m6kQAH31tghKeuluEQiBfggfC2yBrdX7anOqER1h
PpJRMD8LdcvKLRZ7mzOYFySDU0DsJsmV60Y5TYzSYvncccjo00NnmWlsRkbyOqYbPym3TcvxsQZ8
kF6H9YdGV7hKw0PIh/Wejx4HsRrs8nCdITEcr2DO2KbUMjiA28xWhq1Vs2ee6NQu8wHiSx11a5rw
taEcRLzdR4JmeQ8nZLjj2po3dY5DjMHEajgunq15QwJ4QZxTKUNn5cT28M5l0S2ihQCIg8RmraKY
6rfxx+i4k3MaYio8HylnQEqnvkap0smuVuH+XIeWD5KnAj9CgEXqqWIVvjBfq38UouuevGMUcHyy
IBRrm5N0rTVHLbq0PDgMtvO781VMrqiQyOCWu5AplS7ngWs2jPhJt/NRq0mJHyGLd84dyGUMgZUL
UqwOv4hyNAk6U/eV7POrldEm1TclLAJ2+f8GZc3PN8GAY1XzGSKTfEjNWb8a2MfAobCoJGbS4G5f
N19pzGpiRwuFmBUXj/5O9Az1EncmuKBOfy/KH3Ln++ZO1EzPH2k2w29L5g31yYbXideCr63d8fAQ
RZJ9RWdy1nM2EWT9tctpC9dEHg4pX/V8hRYx6QyhSCFciaOUPkx+TeGyWGEdVza7NNizyDDpIXj0
A/uiO3ug8sxtu01u+RzUBsEF0hsD+zFHeeslbPCrVYdfdsWubjxzGowMXQS27jtwQZagWLuOKpKB
bm9AlpKCt8nyEeLpk9dq/2bSCmIs3Zf+D18e9ICfslnb3XZyvmxr14Jm1yE8NH5bE4w0PLTiEHVH
xliJzOQShBLSMj9FUNBYDyZv2pPjYrhwM+f4PmK/vGivpfGTW99T4w84gtuKETf/owL0F/IPIC4Q
Ue1diaLLQnvvNbBxGt8M9rW97VlwU6uj1JhP2DFZeg5cC3nm6sjHsW+sVMYZG94hrljsZS00BuxM
6MLnFb1AybuCAsZYqkR1PuDH4khDn1oDX+GIxPpKfay66TsltbhUZ+u2YCB35ru274hVSgY3mxFG
wmi4SxYP/AYSGB0UdYkFwOsa2tQf6P/WmXyhQBU98x8s4StmxUX1j6Iktn6wVnDr8OZL+Zqss9TZ
pdVlbkHf0jB4lknmFFiVzcAOMfjCeusKMjkuRF2wPef6Shm0kzHucW9T0SNu7JxHmjxhQEWu+g4J
zhyYCh7AezTcd8oJu0LIwKRfN9naKPYN4oViOOpkaSDkIE5t6E5VdFHGu5Sg+60414kRwTVqUSOp
xwRNysuMDH6G2RtaHo8ZdVVJCwmEuRwPWHuIseW94LjjpavOPH7WQGfpgw4DUINODO7VNmxOkUxG
5cKT4KGznjxZ+3IsWAVAk1rKVx6rqNhS0FIBxFeT6f+77qz6fXokOZKDg39l3EIpw0uuaqzSnsOw
J0uDhczOxCyIc9vaaMv6kPmyq+HhCaEwkbfL6XOEKQrUR0k3JQuB+McRa/ACpCKFv+OZ26G+zvlj
GmDOylepIi4BWQ0cWppbVsyytIrJZGqCcRc58i6s4r2YhR9Cpx0rQpVpTtEGIrFFN1JvTNaqZiff
lzSPyfjHpT0kA1IFQmHEOynhVGUWceEvsY0Ga7hIAzK8bKczdmFKoim+u0y0wXTSSsYnaCsLKI3B
lsRIlAw8xmHICUdyd3nmSrlezbqErPqlrYjHMHAEO8VatgjtltBo0yGI/grjc11fp/oyjYI+41SU
3wTScLyjs4tuDSd7WXxqzbwppq8M+zZaz+Kz5eSdyJ9KSHmQFBv1CwIZ5dNoO3DWlWeXfM69spGR
Fww7g6FYBSohFQlffUadAXsN+1FqcazwstTnmdNf7987q4NMpO9a4qOMml3WoJzGbMLOgnDDuIXE
AiYzkyYN12NjXO0MahAPgjUyc86s1SAIMJyPGRMfVrxNzyRbAogeekJHAbfW60ss2GX98iF3KWf5
/IzVn6IhdSIk3Lr+0iG4tFXq5v3A7AsaH3Uc313L7DO8tvKbpmLF+n4W2VU3gBWwYPxp9RMT+6D/
7Ctj1TmM9q4jsKmsfpe1T7Kx0Lvf5+gV0YdHIOI9Q3UMcdL0x/4t02vGnaEBDGSJCddpdyIqVNER
PjaRpWCUs7ETNQlShk2Egj7chTKaWxZujYLjx9Yd6n289H0kvFCnMVATTmfFLvzQYeMijW3O7mso
yDcbqQNtzsROIGUZcbPLzlpKR44ZbH2IrkiqZ9eyqWs2dw0DWnaPf23BbqjrVd/KOZXMGcwVtQcq
t1RiOwXnQ6shBdSsKGs3VBrKuMBmLIb6nUDuWUq4rgKJZnxiOUqAtpsa28jM0r0EEZXVf3UcTR69
8Bjb4jWG6hI6RoAKxLgFE34FI3iQcBEiBJbYzptw1mrU3aZjo69Srbf2fwbPfUKSJP0LdO1Umqkf
2HwHoTxgcqSFiNu3EilFKXJWsrYCS0u56kWH0VDbBCPjrc7sN3lcPQ1OJeKT8DHvRKl/4Hrr6YZ6
z9CcXTY150roP40U3kiC3ThmsFU6BgbxTPezGKzmSYs2gFCweryWHW70oOwOsh2+5EqauPqdQluv
oeDOEjm8rcVgbJKdq3DyP7O1vnsyTZNC8/opO2DG3il1968LDMzktBEVq6+isNxhirAnqLSa6r7N
ko9KDjVWL0uoYHkMeg2VTWUT5DseVQWSQPM7cmYaVTmjFEqhTqrOb51L30nF4L4kxQv9Bv4epyvB
dYWoXWyTsL+y2wdk17JfWGLa7qM1HQ0cu+vsVIzpXQ6GhAV4cgCzgeezpWjoSBhQKwZ+INN1r7ck
T0jAwxRDN5m3MrAhCBpt/FILjZzOmSYaIFL4w+to0Xhvm7Q5pJDTCmpXvPasIfHrrpE4yujPJ+LM
dFKu+n4EEsTnqKgvsh7dstJ6S0coggIfAciHg8jzuyaLw6IOpkiubYUE9STE4t4cHJl1RK34Yxj9
okmHVQ4gkBEhhLWGyBucNUc2gGeySTBbc7iAFSUd2db6XTScDIZsNTFURsCnX1omT39+kArzrDri
n9nw/lvS+xjc62mpc7urmoAVDxn1wzmfjWRPSv0+s5Fuj4LfL9sYjEGLxPwbG+PQwfmVrOHWQnFe
2SOnStEfFBI3UuTEKV+eYHVbMNqd50vFcihRtG3bWN8ABbGwEFgDqQuFU5lip2GsnwbZt7CCt5RT
dxUh4OJH9KC4vgDOPymzxHtjFjuIAOwPy73Whp6hxLvKIaUlAknLYDC8GwIZq/hj5HkK9PEkJvuB
j1TruhvgdLIuJBBvAb2lSo/PY+RvNBo6Sg/fZrspA7/VGDNr2Zr2Y3Yu0GwftsL4utG3TccVu0zH
YvINKuaM3V1U+7pkq2nlpyYytml/aKbeT/P2omk4KQ3nGSvBqU7etQUFuaz9NdTGmL/yLvZj7aXR
sGF3TChy2rWeQVlyTJFN2tDiJooxk0DyJeQ2QX8mSHwkK6qknLn1ec7MMUMh9D4m3+nwOSc9vPFj
of3A3YQTNa9aVr5QnvyhIyhpZq7FhhCfForUgnV6PhqbigIkbhGNUon32KXUaiScyMZfErgJhrR6
kSVwpej1V4V2rOVzUWJpXY0RniW2OxlrRkBoxGSi00qYj8+t6Qo5cQOpcOVpr5DmFv9a4UfTYnui
U+Yw8ySkZlAH2cq0gEyQVyulKzhmw7TcjMN7Y39q9ifoM6LGN3b0qNIPQg8Y9Qz0WSgy+/zYtjFC
Q33divDYxBwwXbbLwGuH3UVdYi114ERBu01ywytAkJWCWaVMklljQoyFDECyg9I7rIJJaSO4lVA0
T4VirQPt4QXoKjgo0w9MrpXxbEV3LrXQi43PokCN3DqMfv/AYJK5E23hGm6IOkHDqW3UoOJVQ8gO
GmsEENROx2p8l23npGQslzMX5/AxmYN9qs17deyJRRGkvRV0dezk1L0+BF8KcGlWEMeym9mdFsSF
Teg2ZBBz0sieEpB5FBCnrBxZp2wTYmRDvISDYBE/DIyRwBoKzXjXqcUwEpDIoo/NQ+YEZje8HsIJ
BwXYgcLa0EQyaAGB4oZO66rUuyX+QDfJmK4a8rrmnybyq8qncx/oYHKsq8qiveuwZg+MQYaWXkMg
Qw/EjlPzigjJD9NoWxUFGwk6WVBTV53hZmzzv85seSrGa1yfDQBzKyeWt6HA/hHI54Ywbc7oqzqT
Q2lIh5r1h5Hb/2okQdJs3ylAAoz7smoB+QK7dsIRTVBf6SM4zqrgTzKHN8KIDsqsPsxo3mNBPVoo
LYk7gepOSosEAN5SrgUMUrWELGyPfih/t9EpqENvCKRzsXV6buHSh1h6U8f87OTaNp2by2wy0mZn
4yjOfYob+KfwvnvzGGH2H0cgPZA8nwXGlRBpToxMWSPpBrDazoKmXdD0jg5m//KozSnol+IshgYN
8sOZoUp0wzdWP6YYCp8t1gYchWkX7bTBZq78K5jqmoPHfvisRt1OKvS1EZR/codsOA5fpi7zqEov
9HgdnUgnodNnTmda8lMzFfAuus/fyUBK/pNb+zzFk9vVGhA12TcAlBig1pJWfWuG6l2I9mwM9YE8
TEKC38cUDbOqHqFdEqg+cEWKF9OwiLMCmRWhrEb+1cz9O4siSvOtad3bSPPjUSJ9Ij3NbKAh+4Ch
sx45y8m6D+4Nc1kjR7Vk4T52qveq/+j66TSn9aPo53dZjU+CNCb897A20x8xXjsSTsPxVaKNS2qm
SHj5wTHnJ3XmCUoeCR/uGFKl5/Haiqo7PDPWOGHP/qg9wr0CokuefJduMiBkrXLjffVQQ50EboeM
19CItB97DBg5VvBi4m+5a1d13HphGN861SGXlqRHwxwuGeJ11sg0QwO2N/KEnypRDCgFz6OUPbrZ
eS3k8GEwBlcY1EH72eWK9ScLPKRWSlVVABFmhASdu8KiLEMMch650F5U0EqwhKFodOe2ZNGfkIXI
Xr7MTCD58alHVpwH4seKeeThuK5Z8Vj0E/yty1AI0IAx3sdFyDw/oC3fh8Z6dZr4rbFrrwq136ZF
mZOU5XuEZIBwcm9smhOES/KJTedsOM11MlQ3ZgcvV2irrPlQL0sEizs8aD4QQciy5RuG8hF19oUm
jBPdPjZlebT0RWfRhJjwuoutex2W5DwznZUh8NcgJtlFrC8I80pxF3Rl+wpd9pXLa5th2NDHJwyo
t4pYulJkT+k4Ds3ZrtNnWyl+Xg48pajJGuWnytwoGv201BGDdO2jCu5BIH4pkFA09ht9+bpJUcc8
PaJtKx8om74n/YQo8TqU9d5Q0neVDwlMK0LCbb10bNCp/GAODunEwzbJv+BjfSmM0fefB1JHasBO
ac8OLYkP6pISYaCUrXqFtiB61JlyLoXipoPYDs14jtru3ySKi55JXmHW/0spkY4xHw07Zs/ZqJGm
tDYD2v/G+oLgctWW2YJDGLUxfihWeymU4qRPiDfh+E0TyvXyg6i5iwrSwZtTvFN2fqSuCFXtzZwr
Yq9sZpZSv7XLpeoIDmUojvCR4EBkbuccSVf0Siabg8QBBJEhzBS/QfnSsE+t4nSxEfHmLfam9DNP
4AKpfyV2Pyg88LB+Re+10mGgimirN3DzQCNf04xJDa64EClGi2CAV1bJvglfIKwbAsS24xZcWMs5
GHIawNVQtV6DvUZmnJqjYmhjNlT2a81kSsJON2k9VhsYJjBLzGwdLviWDkpj+0cwLKXClz0yg6UI
m4IePBjMgw4lhAHasoKgid2RuYQExCWdRvLFkJHJkT+AWIoI7xsxmOOt8SuYkaqCHqFEovsWp0gW
+OHs8AOqIPmy0zZPKpKMQl/0v1UzrQem5RUgsg59Vu8QO1+zDWTbpDm2O08ZBH2SIfVregkSqsah
OYD12A1tSE8WwHarsZiwbrYK9G36ZkYcU6OgUxA8WOTBpaW1k8qbwIqV9s+xvEhQeZoEoK30aTHV
a9DHGq2BMgov6RISMmLZnrptwvUy4fztdMTgrJWRmAUaGGIYAtgm+1FGnkoo/JJbCuHKjvGa0SDK
xaveWq7EcqxWuzVZFWwDR5Sc9sYMw0uS9L5UM0Ibuj1l7yY4C7SeKcfK8gYEsJBbOKkyRkqukfVs
5r9a+GROhTRvQ3U+Tuy/mesm1c3qH1U17skH8brG54yjr+JD6JkyLhJFggUaLP4JubZVy3hY7TZm
jagMbkTMXsOC5an8m3DnzoRccSTqxg25hOaY7EuMbcUOBwNZQ5nL/xvEq1bvYtU8hnq/R9etfuBs
8/Tyd/lrhmVciq2kQcCfX0aYQCoYxIABLgHcq4g5VIEsB95h88OVuBraI/rGVY6tufmeEDzJIcNj
40cUFHp9xgbkFuQ8IG+p80CtMVcn0AcQHsfdgnZV031v/rTStRNb/qSWPCH/O/2bXvhq/w+7SK18
449N4w+BDS5NLuTlqi2grztwJs5Er6zIqeOGy9v4RFjZKcJUgZ2z2Tkhq8hanFN7fAJwQsZSnRge
M10MLeVAXjKqHSQKd1lqfbDm1LBfbfnbIk7K9xZzMUO82eIy2/P/ZXeWffGO6yJ/n5DQKvq9jnuA
6w6SLwtXwsYSrjlfTF5JB52nifyACSTF9ICAoointYxkv5neWvZP1Aosi57lQvPO/kCnsxR6VkCi
ENaSKstsnF4VyTIEBUimFDcKs1Cj9gGmMH5VEGVrZ/h3KZw0dVFECWctkJLh7kRU6fcZStnq1cFg
FxvvEqp9bM+s3yHWcJU0aJLS+RjhMJlx8gsIbi2W6zZSQGPw0OAJgOvCHzXWYWR7y4FCzOpGQ+dR
y8PWRlzCfFVAGtDkSxQ4TEfZ+nGgRQ2e8sHyacPJImroR48BIsV+CPY9aHbBBLvE4jdDUxDAfQwU
oVI0UW6hNFePdD66bO7amgEC4+4WEJ49jq7MpEmgwZtLtj4hVMsa9xUyz0n1M5gwJuocnb+vIECr
ZN8x1OnehoVmC4AX2GFDJqOgstwywoyDKTmQXmtkoSNL6psJ8zWeaCBx0XI+MgYD1JZ6s8xSFFGu
goDC4a6OGBMit0XO6UURMIWYsSCmCKK9SngGE5isHleKmaDLTQHLVawHwqee4v8NoKC3MZM2x49b
pgap37ZERg1EnMQoCAblY7KzEzfGhqZxW2AsCfTCUw8M0FiT0Yx4FcuYOZzXgN6JEa7g4+pnidxa
mBUavptpgtYHqGaI0l2WatuKXyE12I0hXuLSupECeiKlq2YLEUTQybJhvWhK4yo5QGvyDGf57xaC
JxytStsO2KacQT8sjl3Sr/edghkxJMqizMkNGaCgyGRnIY9FUgwTk5hadm3wJDG1bGaQ04pfoHEV
Sr8m53yto21AH+ETnoLXul7xh4xJ3nRRDWNUWtNObsGH3iGDeFGHvoibPhriHazsZdWbWK+t+Jel
7Az6m7VIgTlDdfOzZcbMm19mLy2WriZf8M8u8z9E/dNaz/G/x38CTOZQC0+S/9Up3Zf1MjE2Agzo
FT8NjBxeso40A6P46OsbKMP/nUeoY0xAl7JOH04tSgw58nxsMvCd8b9IBbvY94RhHTrprv2U6LGi
+SWUbvKM2JcbGMHSYcIwFKa3wn5Nu6sh/YYBEFMkMIZFPtmryPlzwEckduUdu70Zt6l6y9vXOL4N
0bva/CMyPGs+rO690l5nBrYaa9dGIkopfgMFacsfJT15j6ZqZKWSI/8exNUQJyXejtRTTvw9odEG
3qhbeDi28ngJgyvYcQzkqxg9tInaUF0Beh8eCKu07CqLx6y+Z8k/U4cansPOg1F6E3R+40sUkS7r
kVQ8KU+FMNkBNomF9LSC/KCwse3tfzRteu6HeYkVrnOdhCcIYWzc/+vCPaecr5OIRxwbt/B7ouS/
BtV+jgO4Y2lkw/uw+pe4hyIz1Z42qQgAAOBl+TYgl2Ni3zAhLMhnrjysYREoGCvFPKJVJ+c6kuti
SAB9HIjSPEphaSIiTinBBvcpB42LhdCTHVa2KZtEJh100oKvwWHEqKY3ff5eFMIAw8E48F6pxqqJ
X/vpvW8B2sFkyenmLCycRc+kO3vJbRrZy8wsTHlimLOlg1N6Zr2ph7/Y/GSg3Lcsapf6zmJ6YyPs
RTQDMhspJupyRIezqNCdCjcvqT56A+mrsV7M1kl6nkEXDeoGQKQ9e6nMvJ3iJCeEiCsjIFJ1OAHV
5Ic5FuHLWH1z5UrmGwluPOqfWQgE4q7Ev7P2kFHE6/0/Q4MMrz/4OrX5JW9vfflXTRDFL7a9y+x1
y/gleI596KUGZmKu3tbnF8mmm2iO4RKfGjlgZgD1M6uQ3ktWaK38kkSv5SZMHnb3lSOOAVA0YN7s
hhQkFNXF3rJ0vqhTZfqV8mqwuO/KW0FNklGCOuKtpB6INLeUJrQr3zZLbBMpNgFGK9O48ToO7ZWo
T3QUIHGSRwqMZJZfy5JSGwUT7p9wQM3tXMvhc1DYY+cHp7kY5W1G0WaH8D+Yhbc5JafKFheHAtiQ
sFykjLwl19RkVV0jtDE/DMThpdOTS4tM0vgmkt4FFtHx7mYZ88joxW6/+IEwhpvBeyFtnfyrRoXW
aG+j8xuDoihZiUTxDxOpdZdc9e7cLN1jeRTiKqxbqO8c7RwlV/41jbyw3Kf6BW3+KCHAkQCFIyvU
6dIxXPPwoIm3FluUXrHYo2pMkHom4w4jEDO+edPK004XwcUWtKLd4CdoTa0B12QpnReT39zuRit/
Lv9REulhjmp23Kgn6UTp1f0hajh1pxMQBiDpZE9E96HiJZ2xvEJaUpLpqMb2Xk3QZujmfkyP4Ujs
3PRpqsq2BglBMJYnBlotRSNmVCE5UTmCeAb+JxNOoIABA9MCUN1QQCim+tYOBJtiup3SRp6ZXKHm
nwGF/4RoQIOISbfV3eNYubHr+dKzZjsuliz8sKIzPW7YKhO7mNmmzMDJFsDenPIQn9tGh7wUX6yB
FI6oRTE6fqiNckeqjwtifJNDlcySyYP/6/fpM9ZU1pQQhcqEAWex1YbkTlTnfhqkvbaEi4bjIaWs
Kux+ky6A9qY8TtnSrHHcLHkxo/1RcqmZMaY7MR0tUZOrhF1jSN5bPXwh3fTWk189YDNrTXRiarAl
49PPGV9l6o+EkG0gjRcuwjJfU2bDt4IBt5W5LwBmBUm+nVNjF1DimDAnAWSgR7f2gO+lyN4lTbfT
mFpaauSHASkuYAcjSj6VqJGSoTaIHK3DYSnprJ6G2U/s4GGYOPG0/Kmqo7RSjd7C+rwLOxakxTA8
55rNZMjWnxSxW6/xV6qF+jQXHmxUMbgLeAIQHrHvZIe7iLk4HMfN4E6DQCrSILMlsom6TPmtSOI0
1KVHqd/bAUqWeiu1rj8sua55wFQlC+uHJulHU3RbJa7ZwkmQUbQzP+QuQSlTsjJ0exkG+1ye9Lz6
auXen8GmL47LfFkYLXytwaAdnpxvAVFvIkpqFbZEFWvmNaXWtch44BKYL41GYRHAa6QFB6q/Bpl+
xN54G5QBNtVfn/bnVGPNOEbyXw+ljpK3ApspS/nnXPCQ6vaX9B9H59XVOBIG0V+kc6RW6NYrzsaA
MQbMvOgQlXMr/vq92ofZMDs7MLbVob6qWxzdjB8PnMdMf1QN6GMUNBEvUSICjsP4per79C1XxtXF
nBfgXmua6oks02dObKTMae+m/4pRIGMBkhJua32PPqQur+ebrmMGC2gRwfjYWNajw/cO1+dxkMO5
9cxzxJywT6CLVC+im7/qLjoT+PisbjKeOIsy7i8WlwRITy/QV6j7p5F1zM6hi3KzZt5z76jp0kLZ
l+7roOJ9oH9TaGGVMt5bU52dOru43ANxCmw8L7t3fSKW3s6d0enL/nn27Ce4kifPTk4Tw78WDmzb
0RVqHmtU/iKeT0Ez78o+v0Dl8SjDzSk4N40QscYaX+IkugWKsWnXEbIXaMYFuPacq5wsxIY0yqYa
m41N7YUvdzaM6QwTTZaoB42XNzbC3UibLpXDQMYDqicgUg8lY1FSBizsIDbOpqYKlF76jo2HTi1g
4fquMv+sdOujb5LQnu3vIgD8VKBMdQwMSkvvk5CDsLx24Eaa9Cvup8OMSydxwHLG3sYu9Xa5G0ZA
X9T86qGyukxz+ULuZJ3MqDrbhfWu0nk1J69ebxwTpusKstUUYsa379ap+WzLzwRIGBhwegNiUk7M
Q8F0gqDYe7n/hIlJvlS+Q7IZAZzCb4JHazeGKuKgLgAY8vKHwV7mcXcdzAfV8gEf/gXedAS2iw/S
2kS6288tLkLHQj38dOanEf8opUTYsyMYp60/PLtB/Awn9BGsyp6KSxMzUj8HeFgxQOuYOsiISEbe
bZXBMYqDxNjfkszHGkLnX5IRoAHqaXPSSkCzY3guckQmeCgepMVmz64t9gVk0IiHvlLinPDD9rxz
4KpzpnHvg94SqYGBnQHyzZPhc8gRF/bkEWjdv4SeO13Fh5wJQ9c5e2FUpwmagFjQr0ZxyGyuZ3Ka
D0EsT2X9o7HytpVLXCM7tr5PFoEouek9qNE+ubfo7IXVo+AHSLZn2hKgt9vPKiIpUYnPGldzCe5v
zNy3ebLeY9P4F47ZOWznDQg5eSun9NFt013W4YCklcv1EOgIludWeCzc5p2LpBPBLDrE2L249PcQ
weRVlBtuQ/ws/wBIBUAZXTOkhDAsFedZHmb1GbAgFeHO0RcagEvxQPbkq6RhsD61w95qjnEMMI2P
48kZrnPBor0HYRqny6koYEkBTRBcwvo9Sb4jQGouP3S+qPEx9jEcLtMpOpZcEXznLPJDg9WV62u+
KdsLqKiZWj/nuyP+WF0t+2+q4ru4OSfJZzO+IL2ON6t4mvMPRiAjh3vnouUe7Y07X9XfpL/LrUNn
HQx1NPShBNVT+ysZPJjTv4H8JuNVWXy0yA1Kv9nivWvAHHLAIyeijR8wTSxnPwSusL3+pFQeDMu3
O1G54/xm9beuMJ99CEBPpfhRzsXiY4sDfYmWbbGt19g18uc5AWZ1bboPTtlOfKWtm3QZhyvShdL8
xYLAuLRvs828SBY4B1OyiEPGsbJ64w/fxydIdOxmeJKOjnEvi4snyV8+aBrzinNaE60ldNNwWyr9
gJjTH1mJzdwcYMg/Uii3sqGEpy1PLj9wY3PshYKnby60SKN4EsYJxkY7f3XtfdN/yOEYcvBrWSIQ
/gxG2MN9FhzH6RF0Ro2Ri0lk+qCJwpJJFX9jx0s1v4jsHdT0jJUwPkn9UOpHyw+JxsZ3tvqNlTpm
pJk4/wYgeALHZbK6sFxXdBgynqe9B1t6DRN1jC6QXpa3l493KQ5RiJ8UdGSKF6vKod+fON+ZBFed
b1cx7363mgPf2eDT5H1fAZ6WoEnewuJHq88ZMnE/vJtoebqgcuzmGKemYzZwxhKd/HK3gKWpxwc5
7HN/a9BDT2d2d4jsS6geOdBnRLhdCezhW5b/LK594Cyc9iuFMGydg/rRmTfENquIZhNW8GtZIXnr
X1f92d21yi90OkXlK4K9Ffxk4kVzima8yDOgUF5lcMkMhkriM3cfQq7NTQDOb/oqnYdRP6ENZy7M
lhUM0sYllPnKQzMnpDeuVvfQCij3hHoX9t1lmLC4H4P5X+SecnWP8arQqKr05jx5yLbqndtLaH0m
RJobnrgRgb3IMOg8+aCv0LmQeZ6c7nNiNp+P6UYRKtAgiRib3FljunLy3+W+vawTfPNANhEpprNf
Pkys9VDd4x48/lfefsWQYpbN7dFg+QvefFzENAfhlok3ff6QjdvI+xnHd1/8JuLPky8dH68RyV0o
+muIZ1d0bsZckb/6AXBXtfYaTF7VuwhOBrQZbx3jwybxbiyOaKKM0Vk5oFv2Onjq9aFrHrP5XrbP
2npU3qPXvObZWbbvCYYs37XvJNETy7+26Rngu+E+BemOf8hYGC2SGcVfEIIdUDcFdSSGPmwhpcNw
AvzzEHm/dXako93EQmqeU+M8iSuQZ64ITKtHknGvvPUmgRP4BxZviajeanF1woeGmLWVbQltTS2+
oAdvwHj0FoV/vv2CgOIRHOzoMSq+BGqTQ6DSQXMzmVGiKsHN/W3b8xgSPyjfcoRSNgHlv0z+Y5X8
a+cHG26N9Z7V/5YHjIypuWTfLOCp1h+K4kDAYvKuKWJ3WNx12UtoHx3xUNfbuX9k0jYSMhcvMaEB
FVz88pinZ3/C2LNuuneqQMCDY4y7txh0OuJecmi3DlbwxOAjQK/tSBmMj/0CLiBEqTvM3+NcgUOB
1pMFpbdOjdCjxtl9o9H+FipcyhgZztNMrG4KbhEXglDEeC6pNlp6l7mmUjrdyktueK9FEX0Zaf09
Zemm47BjTe2v5KS59vtbSvrvrhJoGIrhYkvv70yBHEN68zx6HI/Hrn3r8wHffWhCHAnBjCup1pSI
0KOdU3rle3RpV4nc5JR01jp/sEQFisoC1G6FmGABavOO1EbKAKFK1pDvHdy6C3rNGH7TusJEBK9b
2pG7KZ0WQ3pAjIIpyx+UD6ZhUbagDuiNJ4Hk4c0f7b0lkXw6p0TGdchgJE7CVS5xjTUPX77zdHng
oB/cZyjI+NV3RlefPbtbJ4O9/n/gSd0GLsCmZvQZbeccA67UUYTC4fFBm+HjkWaFLD5326Y3jxk1
Kki73tlUFeOoCujMPHG3qsaddtX0CMfVMSH2uwmCsZ5w52cG/nW847wY7jroIrGlonk9lrHe6o4F
UcRcoKrZ/80tLbYpVLNSMMRNjIOarBgcS7vu4hwKhOkRmXSiiWf4Mvb2fW5GFDRmLXq1YZwcDlEM
S3NOg9zS6ctkY2CSIbmH0a9WPwWRv1OFoqekpclSIer2db2QfcKPjoi3nqbP0iDP0ixsXLcoRk4b
5b1K8UqWIUvI8n5D6T8oyrkxLrFfDDVN4/6PRCw3CwByLmi5GgAur3t8GBKgS0bLdzswv15Jrmyj
hrwsx4n9AXoFjSbG3WQRgmFqfx/XzrTXjfPXKFVQ+fTj5NlC6aiMVdeb0WGm+nybDRWu7waJncY2
wLVxI7YonYX55lhgO2d8CJ0r7iOrvNRDU10sPuCMlcHFku4a3OrbhW1DlU97z5SkPfYlW7zDpbMv
U9gGBuhenKyrSJOKqL3sWuAKapvbTCAosl1rRzciq6ZlryP8paupLesdtUabqZCUeg3JlmGkwnCy
qH7Lvk5HNDq8LMxt61l/lUBh6GRNHhFZgK+sWnLBE0Fl0RsvruE/gWEpCCzSu1b4xaPK65qGzH4X
VO96xlQpFcjROHeKQ0cf19Qr4yGGKRCYYjgmMUefiAQwZP9Ta5MVy2SCkTxiq826e6uZHtLF+2D2
AX7Tqtk5Bjd4v6LlPUfyJvvCbAYiPVVQdSQ2QZvAwxkJZY8xT6yDulPWeCbsBsgdvzHng8g7TblK
nrpu/lBtVmxnFe9Mw7HXGkAhuXg7O/iF7+2ijmKqXIW0u+DlvJtKfonXjpyJZhvUMjA4Z+LMLvL8
vI+pjtxUgUkuWoa3MScHBcxI4qpJzOe+nbHSz5cR1W6XVQyT3c74cNLgiYNXcD+WAxAWTXokjw3G
GNpC4QNzNsinSQIgmEvQWsKXknOVPEo6sTiDhGc4bBjz2/KeT7W5MuIUOn+6ZKs955l+GbIBafbQ
5x6zjIQYQdRfrCJZZw4jJtdLxDZuCKGnWMmFQ2ilChwCsya1LiXXJx3cVeOg14MFDwM/7rrxkbsG
Z+5W9uhhNhblZ2MP2V1RUirhGA3pGVz+kPPDFY0tmI16ujgKpDBFRS52UwRek5lznhn7pOaa5PY+
FBemRmmCo97rGrBqdbAVyHVYpXkbnKxgnMBEuas8ZmRRP65ayjioQYw3Te+SovCfxg6LfKsmMPlY
qwBp94d+KvDRJvMtjujoMsCkb1FWXpLce+WTtuPI9ofyDHB1dpBH++EN+L5NBKF8Anh1c5OW8bHq
OAlYPwGEGbckl0EHzwFv1XMa8B4nydTyAEWHTBgDKlH4VwsCXO3EVHLEggB6qls53HzNTj9nORHi
JB+gx/nPfg7TzQiIYKFbsLhjUMzolN50tXxLdHQKbOMe3c2QrNJ+Wd36wbmCFLp0hOjaNFgPwhKA
82t6RXlxvQ58Xmv63xls353TJcfSZvBloE3gFgqf2pxdxBLnWPTHidEnYIvXhDV75RECCj17U2om
AmoKT2KIEJMmvC2UyPOSNcQbGaVlOr1C8aeNxJu/lW1+0lLxmVvfAzJSMnlU10N2oGW42Yhm/Fue
06Gfav6lhsKsHlovtg+xDVGgo8SlootupaR7liG7usx6yqMz+PAecNsGEiSJD8YRLCd3toM5uE1s
c9fMxdsCnYewjNfbNMdNalDNEfZi7cfLeAq/2RyhjLszk1IsGi8utGl/dDnuuuInhvuMwQdK+sLO
S3Lnls1NdtZYMUfncZizo59O31HZCepa0Pf6YJmmZj69C3nobqGmsvQSFkonSRPRkdM7Jzk+iqxV
AZv0q03VWeUsnVQ88dvGr8nXcVes6t+8R6cNo8rbDu09E1xc3K1iIo/10auD50nIfI+RXbJD0m2Z
b6ZWahZDxt59VsPvK85ebTKFpLnUj2FKJV77FOPqhc31oB0X8Lypr4GGjRRB+8Ju2518RjDaJgqy
cDhBPwcD08f21hM9YdCO1vmAgelJc+OScuaey/Nls8kMHAv9Zh/03NxporPXRQ7edMbuOiV/XMjY
O++DmelnYPNqGsJ+iaUZnaxho8m1C0kqSWo6xSqHbBpDSUiSLXm5+uyMvI5Ca/vOHYM3Y7ZWvc1i
2kUUAXYeJuuyJPPnTuxTExlqyXMc2M6HMufn0nAEd2N9mkR5q+n/SMYez0hEGtd4Vn4XboHN85Ix
1Z2Yg6tOfoeWvy3Bzx6qxMzwg177IDu6mijTEOWKh4c9Adcu707QwA3D72LkHsdSwlthQj4V4g1j
f0VwgGo6/FM8XYXxkhfAC5y2+anbBbLTN+d88oa1xbExMTxsRlDNSrq+0tzdZaoZEG+gz44E9jN5
i6UAdUQcBrvs1Z8T0rrIDAE667r1k2ucK3q24urW4htft/+jRRrSxNbaLPPviRhXOCSg0yOmMIOy
fjvDv5p+uhMlZ04hORw43i5h3QXoEn22XXJxTD6Wvo+/u3PXWnQJ4amXwBjUqpavfgIclJ6X30nW
4WHSYOQYjy985oBcVIo06jIF4UUykicv9ZcWPEDzo6QcgDlI4rpkMPqMYlZf+PSw2Keibz973T1m
ySva7m8U9vvY6A+0v+1dXDXKfLFqAjOjHhgeuzW54+7XTf781Eb46hgplWS000U18GkF7WR2yz3v
FQsFnwzei8Qm6ZiVJY9qQl48BT4rcvqzemBbPRkesAzmsTMY1qamDdt72hJKANDMqKiPpmPI8bft
uJDXgnfDVs3D6OJWSUL96lIHTwUB0g3Bur3mkAdRZrDInTAOYAZ56JcW4gyaylRBKZSGjZrsf8vl
fysGLgFzytV+cNbl5LmkaIjEKhxm6zxLn9wA5TLJTZv/qI1V7oqH2enx7JiU/DkpLqOKjTxJuOQz
7qX1hl5dZ/oFO0VEIrRjym24cWIjCZy6ocUltHac9sEr2TbN8z6zURvCVt2S5DDpURQOkXo1vTlO
fcmqHdv+xmyGX5nB1Q4f9QyIpffwYeq+24vCvXdnmsLrVK///xXl8tvMZXIOkulNDiW3Jl2zedtk
53MsB2MAbh/EOFMb8zbM/mco2GdrVPE7dNrZL9gqaoK509AesL/wgXX7hwxwsUV7jarwOSQBMWrD
EC9tQYzGngrOX+fOwHsXtl27sszqNao42sWVoLE0q651CybIIp1TdZQPekZCO48gAWWk0DMktZ95
Tqis1MnV49qKD+crn7huR3++K4dtYwM8jLhNtnQ7LQEsWDWFd/RkPUKJKtSWHvBDa3Tj0akious9
ru7GQ8v0sWHEwwlCNxGDariaMx+FWXvgYOcBa7oDhMQjvVdOPdBdc95y+Zy5VAzfAfJ8GOFaqlkK
IgO7H8zhguRXF14Cr1coqMm2VXmClz1lMh33mGABakjvVafmmz+SuCnoaGpl/jQsxTZB1r23rFH8
sfG8dII30pneMU1zwmEuCgDgPJjmtxMuDvbWO6Vm9JpEaINjWGOcLgnzQ/phxjsYW5vb593UY8YJ
whcnNd6NgIR4HDoY4iymxLUjv92Q0xQmDKxIGrDmGMA+QaRYtVmY7BQBTEO79yH0RwQI3JWN8v27
KV0SOaLYm+0MO6260rK8Mu35s2y5jNJZg6bjHVXR7dQ4AC1MO2vdQYnGoY7TVOG8wd9YQAJIDWJx
0L+vVkkNJ7MIzV50sxZEGvViGJQFzQmBfDaNhLcy9YnHh9E2gQSM20v6m76c7qu2K455VbMIs1aM
7QlEJXwFEZPHnqL8nhwKBbDNweFDPCUoEE0KnpV2qo4QhRvt+zn7GW1OxKFH/GAqjnE2/BbUVq78
WtAmnT6lVfZiicZep/YbXqsPHVdX/Zo/cSpZaDWw96cIW5OkcQqxcjtIrNW2T4EgN7wLZqy/dIxC
8v3Nq64RbjNnLVoJbDpJFwY0uwCaMny7r8It7kQjt1Pivlb4t+bE+JEN9mm3K3eFwGkxm+z4FZUD
ecwKXQ0fVonaSvk72IjGGPat9qgp6TBkmRMnC4fmdWXQeZFzmu7h0yJ1G4zXbL/ehOLRK6DBDpZz
ctpRr45JE125roM/DePoPrSdrawSATeYGEFoMxWJtwQFIWbRHoaSUdbn3rFI0gyu2sBfm3h5aIex
8ze/Qy1XkCWMmiLLToWYXfo1BNab6ZXdNliKEhsShnPGmcPuXjs7OrHJmyFWhV4ybHQaR2OkBU2U
TYtRzUWa6QpFrQNc4dFs93GPzc2HXN/kgdhbWQTHStP4FIAZXsxxZEkJ9uhD62FwNaCYaG4tQxmT
1HH1ZTbapwpbn2FTesDJDXEr/0lUj+Zbn/ou/B20+ZXTtWRpj0gA/JMkm6+Wsq7AY7kyFBGRIgvP
l9s81j2oMy8mGJ+RqGpH2IKGO1MdK+bnLuNUTUUpw6jI39t8TjgqGweDomxzhCWccp4r6virC6N3
bnP8GWLNDYN9VJvloXZwxxgWBclRyt43LDSXchtatJxMIV9rwNHGAIIPPZKfocaXTNePiTGfFyNe
G458D1wGki6NDrHxVFd05hWFe0zC7tr4PO+16vITTdmrUtlMsaXEMDOO5l1RYbvN0piThg8k0i0w
NdTWyB+Tjqk6lXt2xnefrjttOM/zUu+qRPRCwpDoANt6bTceS0JBhk3QiiCFbjnZ82BxrKWZLMPw
8SLyKMbTH53jxWtA1CidrGEll6/kk21Letr8AmUcfmkrg4mU634z+Jdas0bo2qHEwXyXIVuQa3/S
SkTqub53wuQ+H7svlhgSaymhDLSDPWnIPYa67yDoT2Uow5Vs+zPvRdQZ7z5F4C7BYYakkBiJTwK6
yRfhkCN8mIzcksIMZ0b7FFZiOy21Gnn1OvXFs24JmMSmTXTVugWRydVL8c3otNrW9XiVlBmha7O6
THxYqrL9R+CzXtOB+Y3z8tpo2L1TQcQhFlSbzYJTTqJQtrNBboy+Ctf6tyrLs22ogysNzDsltS/Q
+p4VXpslHdCuzMDBPUcnxpBJbptD8+7EYj5qQUy4GEAygHWFCmHGyNDDs5bZ3q1qgoU1J/IuXzKx
I5FsSh1cHNdrww6+fAeByB/Di2Hvp1hccVL8UXyhNtMAr1629AQ6+LAjuk3uXIQTI+SKG/gjdKbq
tSOzf53Hb6lCZnYm0nC6FIeMTGZ7Hd0SJybYVOUzAjNSt7ZG+pupEwN6kqLK9OGZvQrsRS6hc5jY
t+pKTKui8z+iSXMSi2HeZqbahhubpmDMgxwlKmpU7AkY6gAKC0WY1o0EuoCTfPe259wJbX0NfdJg
J1uCgkjvtee+WWH4jKr1QGnwfR477NesMYjMaw1GabTZltyu/mt6sUJ9/te6OQURrPAWE++sgdW1
3CFxa+P0+OQSgtjtHIeCsj4COPGdp/rDVGETalvGI5bHGswJddEQVwAeIE0qsJMBjp+VaQSQB2mC
oriNbAG3mSxLniLDGY5NtrBv+tXsTl9GUtxcdCLluAelsAvOZF973OiIptabiLuv1JRvXhyt4AeO
eJ54AFUN1CfGU02/Q7+8xAJwBvzoT5PaXLLF4wm70RpN9TPD5tBieNJEHIWTUjtb+xylObnMXVis
A8UybFbey2DMTy4lAlygQVJ7y15n7zjI9TBNYmdb4MlpXeoQGmoHQOEfA538E1z8sbJaFEwNTKd8
T6iNoiysz7G45kGa03IW/44ifZWt96cCnkFu7W1BoL8oX7tOETXn9C16wDOdhgtRZz5dGstfaDOB
X1EsM1Gyf0z3IY1aHgEOV+ysKss3fmVfycOSScAXVswwD8huJYIip3iwjwnv9Hb0wElGRBRVsrAK
aVacYsJv2oWnuXhkaHP7G2eSZpgf/Bk2uxlga6t8s9zSa7oIz0pshPk35t2bF+SXgmZ50YtnUMTJ
oz1Qe2JI+K7lBBI1beaLHQXoPeGivsOfjY7zxBYFWNZf13nw7oz5e5BgJJ0CJMAFtJeHKZTMqLnV
FDplEvgHaWeWX8NvyVVwwkwSLB/zmHwCfLeD7t88Zw0+f+YxNMMuFDJQNTZlz089DyUdI+/J8r75
KqDTBTKifczbQr/azGfcEip4r0tMrBXNPzU60sZp0mntV8xPCoczT+XCdG+6slm+wa9p8t5bSj1I
fYVMfkhaUHPd7FIJUtueZybE6YdbIwpKJc99WeGxMEKxjqx930HuzP0yfKxb1d5xChf70savlSak
6QtsyfgnMV7TSxbvewrGeCv5fAZ2bR/aAolywmENe5P5pDcpQJcOEXrsr3CQaCSeOKoaxZ2ZwqjK
xsnG2nrsMfwiWuJdTogqIpzy0jbrXoEKL3vh3wWVbpiYpezo8bYumS77vQ/BTjATtnP+d9uBUkEb
yWjC9KipyMUbb1pbApJjlHXQo6afCsNnUU5fYunmGgzQfrP3wrPy00+eiZM3E+uMMWlOeeA+qaZr
KUhfdiMONT+DOVc4EgWkQoHc14rfwSmLaINHaG5+B2UeXYCrVsjwxJJAvROgNUahpqOEpCRFqrdB
rm+Bl2ebzGGAUBgUyM98QJuo/IBRcCvLHkxVh07Aq1IZEQfYLlyydGdFRQEKG9GovAHl0gjSzzPz
hlVOqW/oqr3f2wApFcDCzr3YbeZtHclw1AD6nrGHrqyMfJ35ODS2ta0UFTweJ0yvad4w8VNEo69G
SpKhnvdIyB+Z9MCFkTeTYwUPzmIkahU/QTAcbbcwOFQyEe/n7rHlijCkXB21MdLrJ0FAZTBVIGUQ
BonXlMzVq8ToCFBqsUyWe5q5n53Oe69DNDDLAGwXTB4dwFZ9bPrx0HmggOG7FuvxLw9jucLUH3Cg
swhtMWI0Xo1q1g8tndhERcddaxt7hLmzMel21aAhErunH5DKspVjAO22CZ3zJFobIYeL9G0oXQF+
YDlZWzue9dHOsU6WjLa2ajFtFB1pkdlBt3CThpmeoskc5LDE+LUAMO2shddECKrtaRpt/JJ+S682
UbhHY90wPr63NNJOiSuhro/tRGNmNvbL9ZanM8f3EScD5wc3p6x6gIThUzWV1yUqBNQs22KIMsrH
zLQJyTt0gIeRec0LHtOKQ2QmVU9ENn1uysB59vR454b0j3opTmm0UMpyJI5firtoJOU2w3yvgJfk
SW9T5Wmxtpsg3QwZmYUBkIthi/7skjif4vMwuWLvCloWXURGtCTP3FvUFHPW9XFtatd4Tqxqr6Cg
DUTVj9FUvFk67w+ZV568APCMbbg09Vg2VRWjuaFAg7KRibFWWBufKHl/bQ61UHnVlxH5YKTq4FUB
nUER4MVOG7pwNR+FeJxglgoJqT3+6RzwLpHpfffSpPwaX2c1EKTBYjDJAGB9F08bN5n3AxdhyprE
sCoIIMS+iYMa3qi9BH0yMLeYvol8sFSvsTQbFORljrhxI/9XJfMIphN/+lwz5ckHqmU/25F9Qtwc
THDUbaGxcUFU43xLXaB1kfs5JqdxYpu0o+EJji/jgfCpax0Yrr5JgqwPAVv1zDXnmzvVklqo+o0C
Zm+FK+9SOtnzYNAlY0bWv9arnumtQqXgBWPLRo9lRhugOEAeAhbsp8uQO1henrn6it3pErVY17VT
XKbReXGnuUf+gkUzeNZr52YHDvDMrXsSlTXOYr5sEjxwM4ewj2+EghRSXfNz3fkvTf9u0GnpefOJ
ZhJxh3QH0wLAWadQd7Wc+33OsDVyqfBsPOInFcRIYU1HlKaQKT29waiL3Ebp4uk8mkRCVLElUDcK
IBTziGW42vUzPD1xp5m22UHPjknlNl253TjtSgBpCfZtep95QwDCNAQksuHQ8lDOIBmt/CNieBRk
v6HfHIoueaxZitu/1Gf/lh1aR89sqjGOou80wlsGV6op1ynD8h2ntpZjEo6N0tiYqfscx/m/IA/f
mQLC/eiZ7fp4nYJtyIW+VzPzMlQy7GEhX8J7CKjQK/2zbwjWTyJ1tth4+DQbzqljcZrL17EiC2nC
nG7K13bwHFzKcFR9qklsqqMDRW0JY3Jtl/8ysjslZyBXD/gVx4cE5n6OXcnCeRSiw6QAWgvB3xU4
4qS+c/PPJj5nXY9AR5iVAEzHmZ2e1nVM5IdOPXTbb0vbeyrrIx5wbEBzBxE6jqyVWBamWqFd4gDi
95/LaY3YcmeC4l+0QBvyeculbuBq2nCzDmNnRYjV3sRIxbnvgxpgIFzF+4JaW5i8SOVex7US2YoZ
FLNvmKg4CZ0BUiTnQueLhphVzyjQ5AJN2Gldl9bKweuSpyu3ZkpUzdG3dpGBC383znN3N2VIefQ0
9CvONOchIfaV0ljOCRDWZESJLGaFzKhd+ptcAGTGkrnfNb7Ppu3ta+NWEZJte0nEI95WlJJlgO3S
jgt6lT4ujew+RtnR5PKksmNHTo617cSFRfMehw8h9oO++DTl1UUdzZbOVJVTTBSzz+GTNkmMWL9h
YcI7VvW70p3N8aX0t55dEheF5xn0FvfrAJeMH6abpVd1KffzSP2agFsmA5MuPOAEARNoQM7NPusn
UjPFCe2ZZHV9Uu4/DGi5qzxaYfFGhixtCUUkdkse3k+ppibNuyzZ5ByAPmCTnNqbVekPEbAspq58
Etq+lYkPNd/iZgTcpBLCXEU20mpWxcy6jey1c+ytZxRrXegXbXKHsSewgE6wOOd3rgA1SYywph/X
X1dJ6b4KytBE00YfTklI1OtAIjDMNS5tjm1nzPr5NLs4hXvP63AtOfqY0yEK7gUeD23fXCF9tuHe
Nj7DpOuvdg9oph2444zvbDZmN716cxI+//8XnOHTfc9JLpDGa5aN0aMpB2I0WPufQgXOss/HE1OS
+n62oDHJIihO5cCsa1J9emZ67N+1MjR3ymhcagegcMyS9LJK3pyqGS6GVva6tyd5CPueJs/RfYzd
SuFGqioKHngXEGOyY1Xh/eFBOZL+mf75UijeWns4yrArX5efp6xisDHjesGSF47Sn2CazRPT/v4g
qfm0E1XenDa6GK3tPJc6J+LGr/7/p+fU82g6qdUm7jumX7qquXgm0T53MZS3yAevCyqlLXL6Ie1O
HkOTJ8T25vTmOSV9S7V8dBpj2jLvLt+jubjYllRnpl316wDP8/+fRrFB569I/RStrFe2iNTH/7p+
MgbFfigJ6I6SA3o7YpAnFO7DV13OY1PhbrhXw7PqDbGtcDe9lCV88daWmk/+Jhoj50eMFWKt0uoS
+5hMihGFTbdx+CQ1QPWhs5s70x+ak56x+zSUxb3GQ+quFEmMF6lxHHit9W9oneQRuY2SAmfyfgUa
nT6bvms+q7Txn5K2ObsCRBpf+b2JgV2bgdInTV6ryQYuamEz3eJq/q7cqD6j/vWXOp+efHZcRzKe
nsNdCxcEctdkn2ZDwRqzuktG/9VaGe6tqjH85gXRuLlq0p2y8evYuBe4CBntPXSZuxgExX7CVP5i
0JUo4ZFFVlUeWqFHPjtwj8pUV7vEC1+WAcdeOpH/MEXdh7R1e18TbYXHNB6BtEVuyH/RwnjsWMlT
xMWH6T/Gzms5dmPLtr+i2M+N04mE72idh/KeRRb9C4IskvDe4+vvAHVut7R1QuoIRQUpbpqqAjJz
rTXnmFFcE2/Z74YqlqiiAhxCifIajx2fmewZsMFQz3jxTenAlysbolga4Ak3UQKovOL8S7ICwO/v
h8RCIjRGib2m9j2agkteuLLbm2E7rrzRBo3PFXTudXn1gLW99Uj+gATqJy0kuJAuKkM6y9VOAR6r
nruVflTVLk03j7lOpH7I8hwZiClWtiCoMC6Ll94lM0D2UNFHGKADe5WfAeYtg54wACHhl3TjChAG
PGO1ezfVtZ5yOpyNgbUaGXEvhW7W667l7ewtB3xauPaHDjNUUL/pQcPtb0fD3jdhIMNHCecjVDcx
M/Oy2mpw3qxp2O7Twhq97OSo6NQ5agPDUaAElMzKV6o+JXZLjqr0jDa54yMSatrAQsmGzrUTKgKZ
UZZLzuV3dZd6x94Ei23HHIGTctixa5g7KwLA5lv18ILKD79cHkD+rqQDYmx8E7Us79McE1JVA/w1
7ZiWo5Dzjl71YRjYx7OuLvYa3Eg7cUeOhYJSRSoIxDKwFexn26KXFFyDurfgrOGNunH4uLUlAjsz
grdEclOdWfYOiET6RHOMU0BUvzRg6BHo0o8G6qmU/t3QwH6qGitb+swtGQmLeh4KFXI5Mt+8T9SL
1BAOelwPVyHTm9gIF8qAXFo3lO4YQlthDItYuxqUnnZWgYiGImfFjw13hb7SctM8UN5jwlWktSx4
O7axHmxru6uepQZ7Q2CyMFghYAgZ8dGeADXmZG2HXZBa1NNeW3M+MYJiQ1MFmYkmwrU5hPam6HWm
ta0o89Pgg09SgZyB+yiZ7H4/4KaACDWmKO9emdcg7Gc2fYMFii01HiCM1TGSremhqpmoKyPKcpQv
9k4bAFoT4nfMYiSdQdPumZlRR+ZhSbBjK466CG6bvNM3odVER1if9cwvymz1/amuRNFxNuoQoTRu
ktkIcHLSadKwqOkOppYktlCp7rEQFmfbwPan2jH+Ma7Ws6WrZ6K68S9ZdbmvpwdRxJCghNwERWLs
bFt1t0hQwg9IAVi5yni4k2gO1l2lfdTCuEZlUuwdx6wxkjiClJ004kxSbX1OsgtgRPU9Ie/dWuZ1
zZAPSreemd7RRKkwq0xFvXGkBm8qJgylccLhlPQSzIW9qnrD/kxdRKORHJRl6UBB9WqX5KpRG1fy
ETVTQBP8KikjO6Uy96ZMslPXUM86vcZZu8PFBXDDONSwMYOSYqdR0clFfUp/yqkIITbFg9NN0kAT
inRGob0rzaBZBn6GeUdBjpgqiAEV4HxN6ewzw9Mfc/Kc2pQrMHUH6DAhPo3RpbvlS+BVTYczNiuR
NXmVuG3cSTNC2K1QVpmZ0GEyQhVtHOlQvhrta5xQ+6hwVk3qdtOyNkuFZTKx1qO9p7TRXrQxPzeh
7JHIfR57g5idMVGzDZfTew0L5tRLuqtmlYDYj9j4bD0jfN5ptlFmNxcnV/Oza9oUgj7n+MjbUQT4
ezNm0JStvbwSp5yy7JLkKd9KeBWqxWFmd5bc19Lt97ZCklwN0ev7gRECqSp0a23a8QePXmwOJGMH
jRPANSlf6rPsa/e2btS9oYftZYIeNb7WoPDS3E0d7hsW2WNOr4T5YJte7II0kzToziy4+xHz5FHV
C4nbjk4OuVyxY5r70VXASU0PPB90Kn46LIiX1tiEQko5Fhm5CDSGb1khtEMyPdRB+DDgS1o3wncb
+NL8v++vhl0CsCt0b6ny0snhek/DDWg/NIDT98P3///+qJbj69Bw+v7p/39/qokphEg2BGw7pcvg
tyhCkh452ifRYJ8qCLS4W8NNJtVl33YtrGFWgCyloCF5V2JBkSgoXG4f287Po+lh6R9d/9SnCnL0
MVLjpR1PCQqV8E8q3MHT90e8AM5erSrwPyweIUewfak5Ysdc2KCfHqDqK5lHrVpdgWLntydF0DIz
qunu+YY7TQ+MlceV7eGRCNq0Ocb0YwuPY0/ZlBBU09C5GaPGuUkNFNOhY7FGyuJex8W28dqn0lS7
nVJG3Y6+uQD5FBsvrbA5BTaOC9MjtI5W7D6bKq9zl4sa3IR/i2qMo/D0Dn5/VE+ffn9USlo5TGtA
FfI888kOmTXeVsh8BFXNQxxF+IZH/HoB+gvPiAp+Ti1uvh9AhuKxrfT9IMRW89x8g3HUAPLv1TtI
g3lsaIdyegiLslwLyWjLMNIvJ9T7bWXkIcgc+aWHeb3/34ccl+vGDlVSnEu7FRPjFKkd9AGCT1jW
KGMYIzeVc3VERY4FGwo20a8+8OSjRYOMTWCaLzqk1TqYXf0c/4Zf2Q2SHAePkFooD8GI7TLwAR0n
XXmZFDYNhWyvuM2+HYRx/H5gvBIs9bGAqjJ6yTu8YpOwhIYptoRwmBKky760QFUyYCYb6HYgk8hG
s/6KqbnKCkOQabvpykI1sUMFYx8Y3u7shPpXltlNXranEDMB9zSradTjexq6gSaNcYPKGB6bgrpC
j333MqDinMua7oAWcx4XihFPt499HzkpoyBSECF3vBX0V+88ExRRolcgiRq2NGAbSkZIyIir9US/
hFAvYUA8VbTnsR3sfRnHDgp4KjUcluDPXJPUNcvLn0Kh5dw3nHNKCIYJEoQVY/tdbcO377GEKxRZ
CzWF9muB8FoQEUSpqNnqVpyEk5HXq0fivotQeLQ0mtzhtUANM8fXEZxMEBn7oBR3fONT2NrDVg6Q
9F0GOShSlrGVQH6qaEuVkFqXLszMZVodmI0S2u3T9MhhViaBCUjREjgufPWOTslCza2P0CmoaVpH
O/cRuU1uVMWEbngGYXwa3RZfc27DjKiHpC8pq4R2pPdJBtB0UUD2SZmAephIW94yV5VXPaSh1DHD
Ddve3Wh9IY9pbF/C4BJ8uqOuLJ207ldgmoJHwZ+xTEdBOjd5acu8Dh1WDgMdk7vLjA/h2FNq3mR6
S/17L5LPrZEy3Y7lfWZDn/KJRt31U2ywKbNd3WAuSqS4sQKqNj0lR4RTnb8OI0qGZMSAOzBSk0hY
lm1VAPSwyYgMHb082g6C7CqwBeSshmI4ae+FxEUvSvISAUimWMBoh/i6qZ7cJJanQiLKG113FU5L
kqRp56AIR9SKMQgPEewlmb7GvubjFHPsRWs2/REtSsaZFD3p6G9wB4hl5yv5tgcBpATaFJhQD8+x
IlaKUqgXz20nOlRGoYIj+YSw8BYkZrLJ1AYyTOMF911rocQogk3n2rS727hedaoVPGjqizBbeUnL
LHwAA7wvoA7P8pqUawSdw70/6EjRve5r1KD2o1qTOyZxSGwc8P2885zyGrdZO40/LLQYtpnjZPQu
Al+7H6mmATYxFso7Ie8TH5VoWtCqNjLm68pXlx91X1Y3dazgnYunxYTT2ToIRHhndxmNS1/E2ESg
xKBw73d+0PRrZFgh3QDHe5Qu7Acgz96q6qybnvHGHbSLF1dV2qsUU1FLvW5M7YLRlU9O1dAO5Ry4
rJXYWLVocMDGE5Pq5EqGa78l3aXtPwkQbX/bW7+30FzBTtd1eG9j28xuqjSqSEhwleX3p8kQ5zfJ
kwoScOkRjcfJT6VrqZzJlkhBORjec0rakD26eEEbc13pSbXNbWzceK8IKOAEQoEBw1B6dngS0wOa
kGGllpR6WBiB7urQOUqmj3dhohh3mXVrI3Oj993jyNALJiWykBsnIaEQQiQiFNSQCMqq7FaU42Pc
Kd0969an6MGAtIbvbVKheRdLmY2ETXPn6+mnkz9YGr6uTq+1XdQrHPymQ2c/cSid2ajA74IorZzd
zEMl2eOetHz1KclcJrppfbYK2FFZKpSNkqFMKTWBHjhBw6nWubpu3eE2HBrrYNvPvod0WQ5k/1hV
RMap2ROhQkFMX5AcH214L8LuDR2idRnbZOXAel2plu6u4sqPnljS92QZGu99SZiIZQCmGJiWoGMp
EH4hDXzKTCvBRU1Asdelw52nVFuk4+kioIRcl+QM3vslSi6v66oVjmZW57HCatX11GfB7M0WwB91
GMwnWrzMWgOLEE4/wJGktmJTmwbGuoDoV6ig6BCw59mQT5Wqw14MsmFuNWJ4BlMUDFp5SEO/AjGH
4LIIQzQsAUxboLgSgIl0rqKq9a1d9tXSiu1iqXjgSCZg/dFJ8P8kwStZY2tHB4aADYgaHbZ4oIdH
hLPkUveyXxjZY4ZkD24IEQ5FVUEQsrVuaSmts/FMqo5xwK/Vm1HJfQ5tSecDmnH680fVFckVAWhO
myig1e9kZ8E1sHXsyVZYmnciR66APrPa+Iovj30Cdd/0fP0GzYhcGIaOUKUOHyh9FWBxenFUMu52
WRoEHlWZf+ic8JomDPT7HBwunV8wQhUFqWXHF17g7GTpVbH88ct//vO///Pa/5f3mZ0pEnEhVP/8
bz6/8tqXgefXP336z/ss4b/v7/mff/PH7/jnMbiWWZV91X/5r9af2ekt+ax+/kfTX/M/P5nf/q+/
bvFWv/3hk2VK82O4bT7L4e6zauL6+6/geUz/8v/6xV8+v3/K/ZB//vrjSkJBPf00L8jSH//60vbj
1x+G9f06/fYyTT/+X1+b/v5ff8zf3rNfHj/Lj8+fv+fzrap//aFI+Q/TsKXp2GxrQsIS+fFL9/nb
l4x/0CZyOExLA9MlfsAfv6QZsSi//lCtf0hhSNuxdcG3Sl3++KXKmu8v6f+whSaRommqwwBPNX78
/yf/hzfxf9/UX9ImOeMCrKtffzAH/fFL/tubPT07WzWkqjmGYQldMx3HUjW+fn27o5vGP1f/g7Ip
Li0p3hJ42FGIws5iCjbv++6jYUZBb2KtOfA7Of+WHHeJoCVZML6txKtkyNHGyLF9LN95h1H7UUH/
VSfvuUbADa72+Nlv97b6gokG105GG8edqdhzs1sc47ELE8q4MYtrTLYRCwR4pMeIjI52gHCOgLy/
Kz0EFMVpcPemru9yjbEB+qT7MCsf0grGCJ3xgDHc2BAMo5rQG+TKSBmeMA3IkQRqjQLRL5pXHt7V
wV6i2ZgHw4NawYWDBOgYeCOKHPF6sJNkfzfRNe0ijL7LIkdoRlxcQEvAoGum+i/Y0ai/H0KsjYZ3
VmGk5DQeDGp012YFIafeIlaG9Yeo1hXg3jl/7EeOErAI+mDuFzY90s2oElydEPc5CdZGRE/ae+gC
d2rTa1+dZX+rgRLCl7NVrQ+v6rdOQGpUSSoTU4t4fDIi+1iKa5NxoqOR6ypnC+eGTmIrkVVhYy/T
NnaQdhQcBEDe1evn2v6oR2c/4I3uz0NkLIfMXZnETguaYCFVbO1es0QuTFpDAHTmnZkyyCgWhi/X
FhtONY6EPCCCIy4bZlcA+33ig1a8y2TJFTFBWIikItVZ6J1BRox3U3h3uXhTx6tFUJHvOQulwp+W
Y0h02pXVc5bzvecmIwQp9ftVjea48L+gvTBEK1d9b28Fb9KI7iWB2K9yqNJN4qhRlodiEw8DDkzl
JVa0lY5ltYGtERMk6dufrW2tx3xbN+E+BFuASI1Yur2SF0uNWaqoieMGjlsyZxoZ1XvNTaCd25Ad
LnaXPWNekcMGz5EYoBeo8mRuKJ+h/VSmCpDHr9Ax1gVuwzYf38002QRONLd9RLRi33Cpxc2HEzBj
HwlExh4Vue8EcAjapVoytTJnbMhrBvpL+CcAZzC+1My5VHr6ZMt1C66FSyKhN0ExhjbQQfbE6D8E
DloJBHjAajwLRjnmjh5jdRNYZ2QKNG37Z68NdkUIFHPIlgrRFYjCK7CrE0PNZvBp5M02w83Xm2gJ
2q+iVS9pLziugZHX04LeX7UpK3EwtU8KoqWTPHl2caJJDyjW59ajWYxuxCxC8PXhK0U/U/M4WWm1
/mSiSVsmTb7pFMg1AmlDCZzBzE0c38hIs0p/UDAMck28N211mQhkmjjLoIQRRIFGDjMN2PnkeSsJ
1dSN4JkYh8XEN1OwBpLq/DrSbaeDYIB/CBAW9sK950x4DXNOr79brv+1IP5+AWS5/Hn906HRCkND
+slHxk/rXyk5bPcBP/ug74JNtAsv1mk4k6A4o/Fyg9Zzb/+2k/62Q/ybXylZ8n9acqdfaf22tGu6
7fxxyW3iBPetHK+4UmbDG3iwi7qIF9maSewM1tjCXRDwMAO2u6vXQH9Xxv0GEercfYKqsfjrp2+x
kfzV3+KIP/4tFAU0XpLxipZqalYCkLyW4aMG4bL3G9wb5TlSb2KMjIbB6DlGB4FhLLnUxqvqPrQW
Y3MgNG4/K3UAn/Dxc0IjY4A1tvecYJy2PhKw6nWHzh0YYUk2vRfHzN6RPvmLAmg147BZhmEnYOpf
JvdBe99CQC5wLagt+AYILwrReDkSk6HY+WgONLkX/SR9uQ8oHp0hQ+gQLLScvBYC/xIb5191oyjx
AjA38jsO69itN0mIz69+pBhXs4esufj9q9rfxvbDWMIASd7++lXlPDm9bj9tq45QBfuzbbPD69O2
+7ttVdpkVui6+dZouxTnjB6aD6HybsaffYUg1se/XqHKM/p5IuKFKZFMMMkztWPlXdK0mjsKuyPR
EQ14AaVgAFswfVK0o6ahEaIGl94hLAVc+73XWRhG9HPfokP7zgZAd8NgP+fAGWCjoLOyYfMIgwNp
OqeaRc60Jl/tSyuZnrgRVJC9mu5G3CFOhrY0E5vGAM5hobXywZiL+NMIPHoYOQZxuWkwTYW5sbax
9LYoDSu6FRaAHg3PdGsfWn+t8gfF7rHvvgz/xtI+7cRejfqXgMbEilaKBL1ZtRSkhHg2g+hgXCbd
l4scAJHrVuLkYUZYGt4sqgG3rCf/rwqPMZRs+OA0Qw3LeuAvc1lu+grUc9WzbzwSy4PiAjlMFdNx
JthhsJnLAySkJVIlDtYJnG6sm+awDsAMF8NdZPbb3mvJplVue8pHE62GnzfgMQisLw+J9RZH7zJi
51Bwq2oF3SJciDGZxE68ysKvqqYsjhE9Q2a3tAfLv9PSW09ePCdlxH6rBMlMFcaMZDV85gzPSUhE
Z63D2065OJGnQGGEQdUdEKIQWMoLjQszP3vGOcLoVIPi1Et/IXHMaExZLeVxYObrAFmSRbLVhq88
erY8D/3PbmoI5vZJTzEsYkUXpF/w409Zla90TjN11W0nB1vHDVh36lxBej6ony4COL2n9i1vIsL6
1PtydJdGm69BjLW+s/AggClue1RJqzQYSIURmG18bLSbFkPyOJIFrdYqoRbBWoqtU+/b/FIhqVVJ
v+xKl9kXLXXzSai4oWnjeu1rSRgrf4vHiKxQtkK8Dqm99sSlIgxz7L1lGUL808U+gBvXjM0Cmsly
ujsGlBw1DlRjmsmpU6Nbw3xWrjVT2UjSLRFoLERyHfHDhf1X3b2mub8VzjbE9ZUX18wmy5BlNMbi
XQOkoiwTeKebvljjdF+C2JhHI2qe6GyHANcxMVY47ULUL90LEsZZbKFGa651S0GaPJXlu16g2G84
Z8JQh63HHYLNLF9o9bY1Rpor0UYFvhjE78jO5iq8MHzuFs+NV2WeY2/TbXTxCkmhVrQKSJsx4dwq
yb0CG19NFc4eMFnhRyrIOWou38IbUUjvAnAC8D62DcwxgN1dRiNVYK3iJOeTCO4oL1BQllR/8OQc
/K/owMzHAiogsrO5lWirPEcBhf0R6ZTr4C/V9pb2OlofjeLu6E0vJEo3B5UYOQlrixQQ2DH9AVgm
74HzWSjhLfyvc0ySgUoGNM3XLRbOs25ueA1RLe3CUJkhy1y27a1OnmiCJmbSwuf09ERXzXM3XljZ
s1q9Y9ta+8nWI9BJBTfZ128Sk2+RVwc7PzLK2TRdsA65UDOuvgCStEf+pTLFT47AIjqaqJHEn0WV
ALVEue8kcRa7rkOTwdrf9cXJzy6mhv4oaDflWCExxg2C644SaF61L0PChK0BSI4l1c0rriB5gAhH
VLB3rxtkSOKNpvKaMcHH7Q96UDsQLoB8u0ZWhRxK3FfmUwjoqUEj3YgQ/8lZpF8BsC26qFzus9Kz
Jy0d0Zp06Pxbc0CkI+xFNEHFUpDV2axrWxw5by2hoE0wngBnkMaKJZuYJsunrvRnPRI2PNbL3r7k
HgYGIiTR9yxaFIC1Kbnk2ddSUDr0KtBupqEx9yfLoWhmkqkj9eZWsu+O5lcmOvgI52p6KY89Eymk
HCipNjQSIQS68wCtqi3zyVmUZy/RIFalvWVKMaVCMK6gAPm2jWhI+h56lsYexWaHajcwJiY2Lp+Q
lO7iM+YebFrgORbMISxMKOK3vfKe9GQHpmCaIBZENlcp8RUdglOdHXlK5HgqIFIU7I+mHy8i/4Jz
mEV46bvvOVEFNkUX5Bj4RJg1yeVxVAOtmruK/KcihAPKzUnnnrCKhAqIAk451txDUfWWEUsBJI2q
fJOgQPSKez96qwxIKZaD6Oi1KqAaIxZsUfI5frPOxSVFYm77wRR4jWEeISBcIIukp7JbafpeB3+F
v5yzCNKJ4am37mOBYuxDFNmSbtZcddxFSATwFNPlcvDOLcoXcAYKda4H+CN8UrV6kTd8lTopcu/S
6gwrAcfVSPbQyeeaVFuGOf4HE2vyH2+xBS8tz9hE0/nbPGAmmUvOMyoew8yiknIANMLral7KiCmS
ikQ5uMEMD8eg22TxpXSvnYsajMUHnMWixJniosKSU978jeK+q81XxQrq4U7SU5CWDbCJKlxUDKt1
nn1kYQQom3XgGQTLmXjK6zt9uAdIsraak0kYacPdjptyYYIsjxR7llv1UrUjBCqwlYr05IyfOnS1
1EHVZZ9Va60YzBJ90H9sH35o7qAcYy5I14r22Ou4J+i1+1kJYODGHp9HPMggqrhUDgb1p4oEeQBQ
mJMBXJiXUIw7AjSIsUJWmTqHyH6P5FNkAVK334b4VHonwim1kDIOtCqGSEjekJyw0GrqSXJuAWo9
z7Nn1Mf7ApZ0Z1/LiCxdDqkudmjslnML57uLubUEyN3ZI8AdjczxGjoRsHBgGqnx0Y/Ouo5pnpZ4
vMk6QK/ZfUG1xU7I3NNyAFux1Ovm0uYop6Lc7+GtwekLAqCFxT7XbqjJIdmQHP2a682ycx3MquwE
IpmFfT6PG34VPWLKeZNrAhYF1tlXB4Vpqm81i1cD+WFY7qA0T5otiuYaDSS8Z2trFAr99i8n2TK/
LJvwIanuB/WrUlhXMF162oUEQXCPFPfFR6u2ZMbd6Fa70LB3IZgpuohM3Z1Gn6QjVQSuFnsIYQaZ
svMyUJSktyvSm2chfXEyahPpb1OtO4zoZA1e6BZRugUOHZRnHr+XDVM6yNZ+/YjAda6Rn2Bya2PQ
zOiG5/ZTE3hrRhVz0qjAKcAU7Y4p9XpM7a0AqLFejI4+bXMdDKIgMZLq7m3CKayOsLZSMBJNHyk3
pXY3CfzcAd2jcfBwyKvvDq47O2UrIfSO5jShmZ9hnc/hEuEyBX0CWNHFPhAG+rqzq9eK6WPfFMt+
mLK9BVXvwSarCcTUhrb2XVBMbpWwvZsSylwOoSwlawUcQkvvR6ETkSofQIW4x+uXyerWD0fCp2ih
VzsPx5T9LII9uIddCMBQr5/EeBrgGggBL51dZQRWo5qScdNVLT+01kUny8ZLw8v07yBfMBoC2JO8
Oqx+cZYz22GqBqWzKycbOlMF9iKa51y7x4Z93pNPKaVWBL0iGUPgiZPmpaZkt/m5ZLgiKc4dE4h/
tIizS4euJ4WJPg4m+afvimvNa4nWnjnyd75dYOL6wyGknRINuaWPShdcFi4BXmj0TUnG6TEEWJBu
nCEn1qa8YzA4w/q2sJJkoyucC2zY9/5X5tJVD64RUMYSffnVdsDdc+Xg4phZojpUNO0U+Zgqd0no
EoVUrgBc7BI/vQ0E0BOkbz6gzIpKxfKGWeaxC7FQREjulZBweBqPxrOKo1Ul+LlM24U1EsCu092J
X/3xTrHhCXdPRnytnPJQarcCwE19EmxoSo3Fr8tXvY+VBYG9Dnmwsq+ZT3ZX1tHLM18nWIiOqwWR
Es2vVzNMt7rPqYGJod53BBhy00fZbQF3L+Ea+fB4Tiox1BFAAcdivtHKkzK8Gh1ZGJhSMTUzQh0P
agPBw7i62VYhuwSEztC2UN7vwuGrg1oKLmhmx88p7JJwsuqO3qGJP6W4qzpssylhpfINHdMyTXok
5aQX1+ZGoDCL2/euv4b6B34UuCZLm3Byfzj6IbSpcNcO7aaJvlQspWiMKakGaiduMIpGv9jBeR5V
3l9zmJsuWiuGR771bGHGD8xbWzsY8uJ49z0Dq5pzp1do8Nh4J1ALOBmbPqaDrjhDdDk7PD8wlrNg
ANGUvlMxYJjsF3rXkXRJOxXmUpV8qgjQ9QY3SvPoppwDCQnBMsKkm+yK+E6kCL/HBBtzCR/KPbjq
tcmVVUEUpo8StEluG/OjY+VGyDpL2VMM5wlgC/UEJuSbysbkE9C3IOOswIrVjvA1daaiRbQSVUZh
Ga81pPU651CNg4IrLgb5g2gFTc7FgTkT1mtLuFS+cZt05eEaMMCIK5i1Rhp5tTi6nMMagMOc+v0T
zsnfcmFEi5ayx843HhQrXfbZW4/YNU3nI3KxnBW4KhVU/1+ghFiBH7r0MyKsqGVC3RbPDTsJAtcl
VtQwedMIrzXoh9EBDhC92pLwDIRMznBfR6/WyGltkAfSbFn2UAuCeyuwpdq8wmpyyUtBIXhsDEEv
x6K+xAJFpZ56qDbTiHqWwzdRFwZzucEJlk0dzRXt3CUbiyIiwGkYeBRdwVcU+Q+1/pVzBUS1NVPG
ybT0qvEqFfgJUxxAeXvxAHpz3i3NU0CmhipRtr6Br0GhwfY0no36tmE/LKcGDsz3gXuWAe+yjWG2
5Mu4enWbZ0d76tkru+Q2aOUyoWsYhACXmk3UPouse4MUs454w4KHyKZ/jNOlaO8gH4B1OlbldLk8
9CEgDM7kidLxNrGLNP0KXANhB0SjdLQixWWg1LFqZdFQsincwQadyiQB6JtEK2ThcxNYGgJ+p5VE
PGfEfqVEqKHoNYJdPUA91mG8yReA2xh+KCwxi9eDuVTwciiMjHPdWzSwVDmaaDh0HJMJbAkqfzcS
5NOYt6E8qHQGGvwkafnKfVR7n6lxnXJu+tJde8j83CSdchN4JzEEsb0BdFWB8XaMOSm0k6aamYTU
5hnXju/unOxBK84WRV3u8s6VnxoxeII1t8cuoqvqTY7Roa9eFfc1gDvTkPHW5pzZ6PQ7nAfMauuB
ES7Mt0rSjOOQpqHLYGC0aDxOnqly+OvO2J9bn+of2mJTO/J3bTG/CZtJi/gW2+8xZIRR2zgcnSGu
rIboaHT16q9/nfrn3zfN0ZikmRqjXE3+1GqVgVejr8jfqyU2VmI7iYSMV9qi35C2jHtlTsLTnHND
sZPcYKu/667qf2oCSmGTqm4ZNg1/xnx/fLaVjy5Lzcv3cXL7q3tVvP7N0/vz8I5fYDu64xiWNDWN
WeXvX05hlkbmy+YdaOHSOBRzf+GuoOwvo0u4/utf9ec2ueQJmI5mGxyRxTQV/f1vMgKhOkmVvSfZ
0yBOXgfARvm7Vjzzzp96pkwzdanRhxecdsyfeqb5OOYs5fKduKCTnGNyYZKxnVrh+rO/QfG0xJm+
Vv7mEvk375Em+eMFOmI6L+KnX9qgfx84Fb9zjJqnqs4G3PzNb/h3FyG/wvi+ArkQzZ8uQq1HWlKF
Fc+rXehz2N43/gIbghvs9YVYoWteBuD8GZig2Tv/9dv2b58dT45Jsoao6ec2dKSaRaOa1XtCFLBl
0PeNnL951xhZ//lt03RhC5NGN7AL+6dXUEutktyC4p04X7SKmOYC49iN3VeSOxgo2/7N62zOL9iA
MOC9hXnwYIb1wTQt3DPVOgqrbQeN4xgN9SPMH3cZqTqt4glsv6mtM0oyygu4PhG2e4wQ2PjlmqEK
ykIWbse5kXG1NWttmZAdQWjI3HSudfHaGM+d325RWyymcXRgliu4Z/RL/XJvk7utKfc1LOdyQqSN
/bpLP0jpAKKJeA8k4IhVt8lAkVXq2i3uPMQwSIZ2IHJmRKTwF5rbmuQJJyj3I/2vEpyEE74RZkMs
2F6rvZuYQlHRP5vmBdn4Rqd1A89sKzvvbky5rEeVTIaofu9dKOmmtzXMYp/QHW9Dg3ormUl15ww+
xJbhQAcbMg6+nqzb49ay2KyY3qGm2w86RB/f3GcJACG6GUEULa38SQn1FYYmCx158Unr9cZkQIhb
DZd5slVaIh5ce2HayrJltR9z56TTY5MASUVN8J9xHf0ELjex0oBuFINrtdCIxBCbQG1eW3eVdoeA
k3RFeQ7od1aWPsyRfhd1IXPtl5KTM4E7yJLMmQSK5mPPwydb37q+sQpD8ivx9rpGCmbahYgHSgTR
XOs455LGf6vexyOFc9WBocDVUXz0HfsnTfkhqtdtZhwG0pWmsTDCr5lwAV9hU2HcQfWfDJcewZXU
L7WnbYARzHySZ6TUIQg8dVWyUClE3STajADKK/+9DhTSfyv0iw9eSUGfXhsiwz3gu0O2zsqIxFu9
vUlqAd5qsBjgdnf4YKBw9uQjFyq0XmZ4/brPt2n9lRblTTcMR+5zCg5E2Fg3bJLeIuwkOacqVWwV
TyOb28Il2ylfivbgu+ldTO8Mms6ha5F7yxqRv3YbaPq8ox3DiHaeq9kZieeKJvPO9UhZc/09fbA7
wJTbFJq1QWaX74ZzDaGG3jjICQ8F0anyg9M24RIE5C3odAMh/uiiQxdC0UVsABrf3lX91Yee7sVE
cA0FHnt1hvuHAF7t0dC4DEW7rio6DpLzInpXWsy6f6qHdUonP9RJwWayrlvvMGe3BbOCGIkYZSmO
GQ6N3VvtfrIpAYcTHMfLkzmAuoL2MA/DirZpSK0SdFlOcyFZjGF261Pw9bxxpk6GKoJXuYzd9kIk
F0FjfvCImvAAqGxF0lMdHU1lFxhXVThUxv+PsvNYblxbtu0XIQLedAmCoKdEeXUQsvDe4+vvQMW7
satYiuJ9rdM4OwoCCKyVK3POMY8yW3qdtGRACmu9ol5BltdFw40gAVO2DsF4q2KDGXwSdh8sqKoS
picd1FuqwjGZM1SfCsPYtjFgSyFEv2idAsKfCLW+9T3SsoTHMsX6GZp71bf2UeAVtjiQ8pUIiFzf
qLjvpZmFSJlMvFIq3BON/ZKYNKrqUnzqdTp+uRQqtyXSedq0+GpSIhkNKXrqK/22iphaoq/Qp+JF
ifRNVuaHslT3aYtO1+y+zDh6CWMwLqUqyEt4u5WjFiGoAIGl3EpEGD7wO8jLGJNpXXJmlzX6TUZz
++8N5Id9X9UkCY8U+6Muixd71wBf1zKj6T0fUYt0w7KeiF6ATffvq8hz+fDnuFRWTTYQyhhDYx++
2EMEMEutVWk0JoWlgmSYQ609aPjcB1QSRy988OMdHo2+tACGyhurncdAE58fD03QEbBwBMNnMtIf
HdL84KkIrltC6OMPA1lFG5/bip7rtfLyh4eDckvSdUlXeD6X5Rc/Hae6sQcysDOVXUCGaLb994NR
ZvnBxYPhX5YgIyHCkk3pou6KMX9VYi2/0xijd7KobazTjrYTHRhtd0yQ7WbN+XVT2xy/HXXROejj
gzXf2qt89u/aDQk+NjLDbb2+8ofpP5TW1LQmNZMuKkhBL4pb0Qh0Ux/qj5E8WDXo+MSrZ61Xz2nu
P0nJsM7IT2nDFytXd3pfOk1aHcQovkvyaiOZAwAlE/x57NCYFMPP2KThFKZOMJNP03e/uOuD6Y7U
curAAr6UnMZPuUDrPyIVSkt7bKVIibH/kvLUEjIT2oL5kPnFUoZ7l3Haawp9Z2XJpyJrL3W4rlAM
YxE49MlxllJq4TGUqfdlfTvR+ESUdRiKZ/CZqJUt7U6vTuCiWKrfxVBZpMyT8ntoMKpcrieZwXzh
CvmzOT6YNTOkXLVbGk1h9ZkxrasGhj/JdBQy6a40WCpLL39D8nLUjQLMOeSgmL0oZ0AJgyifpxYg
bwvGFpk+0FA5i3KI/4YOK8vZNGIh9opNUhjkewjLKBtpT6au375qZusa+jcq8rUilAeF/bmTSIIw
3+X2RjVhuSXdyWKOGYQycbmAvjh1duzVBakKYzPc5Cxmee3tJfAMzRieexM78x3OJrsd5paF9NmE
JofRQsdgQEaq+BRHO3+QzhVsq4S5EBjRqYSgEJ4TTV0b6G+liWmDZ+x1BFU4qJlBCm6RSoewpWuQ
MAuvmFrPFQDDhvC16L7ThM54fezw1SnWber36yp8Mdgjg6pwewhGoPwWGj7OERwi3nyeX8Cw+UuE
SxJE69Ei0M/ovpokJr1jgm88K5zpShgPQQr1kuOurzIPfin8l9B6kLTwYDAIKSTrCICUmBPkDh3h
HSHu2ox6JWDbjROTpVwhySe4pUG+HkmwU4AH6CajA2vgnK8AW6HLuC1TyCekh6AAf46ZkeEsWQwR
oTU65hpYmG4jqZ8xCWG5zzVGyXq1cCSaYb4Nh4EmG5anjKoQCEfX31ras2i9VjFss6DBINsTmm2x
6JVUJj1Qts+kGgG2V1szqZ4mo13K6K4rqd4N/hyvokPzgGkTCwJOeLZj6aBqsHFqF8QewhIRl4l/
27cC5Dww00ZJD2kd8Yhyy4f18aYzsDTzXaEDW1WYoebNgUb+usqHdSe3uzhi7KKJ52BIHbViMiii
eM6hanv6S2p8DgRes4HRt5EOtdQ8Z0Nll+StNoDXhFKFOJWq95b/QQzsm2omjACYIlbhQZ1ntF4M
nlYn1WJcSx06EUk7iQmyP2YOPIwV29LKNIZbSUte5rg80RyXZvEt8rb1hfDJVUEGiTSh2/SMN2Jt
spU3jXryLbztvrUZrG9GkN/hB+DiO910RcrhZiSoQuXnDwgV9e9jCVXQsDf6LR5LlDk0ZxgfqAPY
6ekGzzun0HbVi+qqgOlIhB8/IaMnAHsm6A8GaM7ARCmJEIyJFJiIeOrmrmK2UNWMARVs+ugnEtSA
M7dPMJ57T11XSX4jCEtiBp600T+TXzGXph2FMYqQAMfAUJ5bZaPqQJXlaaMXqBTSG8DDEFQwTWdM
MVLylHv4eVkqXdlxpLkF8+eOo6JYFtmHOc0ppnEhiJu6LunqavyINslN6gxrQjGW/R4V5YLW1pV9
/5e6+PJiuqppEMs0hS7NxSYS6hq4GG38GDDtLFSHEZA9bP171pUF5sfDtYbMXK38eTm2UFnTdVE1
UFCrF5fz5HRSu6Hh3rSVso7dfoWmZ32tV/JDMTMrvmcxNSI/LIv8Fb81udJKqLw6lD7U7CYrqFCD
CuNCsuhasmLra0/wh58L+ZklcbZH1SBfNmaUwgj7MjLfxe3cMqEm/F/1IDCgrX7+967/9/NTJYXL
4cOc21qX7TTMCwhzNPO9W8EXWiHTXQluumqv1RY/dEy4jqmJFISiJamXNxVCFlQj2WL7Bf9LK9bE
jTvc0sl+lmJWmaK60zy6GSMSdLwbnncsR/wf4aHP1qF/l4YPXdmBsYeOTezpe9Dg9dQq2ptQem4y
Qmvio0iISw6eGExgo63VIdqIlbQucoLaM2JcUUt7yBb9zw5NnV2q5g7njKkQ3Rw+mcMbbjuiP26L
MV9ajWIPWc1Kjheq3Ug0mY1wV0ffqg7rtUROi0Z4EFwjuffxxJMyFX/NzKRaOyoa3AoGlEiBU5WJ
5EgxP57q4EkemZBWN5ChY8XACJbvQcKfuqh15OJNLx5HH8uV6e+B8dlhc7Kq24wxlyyInJ3vSIsT
Wujb/XQsgHLR7FiKIqE2WrGsEo4zzIlpGpAtm9P/7aXojT1pDbHUNpUbJeyfpNhaoRDZyZ6vLaM0
WQ7SvkOKCAl8FWL31Abc9eim1RHgkDhPabFtpXBymBdWnMvouZKBEdlyzkQkXxCakk3pgRd3lec0
BdCdWOQteYK2kYmcjl813KfgCtENQvYIkpPAnptGwbaiFmGUw1AGP6e0r7yZEMDspDhqHoOTmKiN
yDf3wMeXkpLhSGYSEJvQ12InIeQ82NRxB14oXYsBOcbkr5I3tFCF/hRzrGZn3WUTuZO4UgcYohE8
NC1AcDucirRtAItqT6D6HxBiH8KYabZ1YxbVFlrgq4fUgbEzAGdQkkGRNCQmGbY+FxR07RMVCZyp
Zowl9W1XdwyYUdXbMUhdq3loyLs3iLDvxncibZaTcjvEd6V509V7Lw3YluG0qWLKLJE2SSDuMxFp
BdY7H2gulqhFjyoTJRLDwBuxfCaH9UR1ct+ZwQGoqIo0BNdDdI+gQfO3YodWBT1gFH1F6MExMC1k
E1NWq94R7Tr3THRezFA/dbjRFmEgbFSxZqTN7tjgLqjpH5wCERne9AjQc5OP4g6DM1VSjTpGRHip
bYpG3plW+oDD+d4vjXc1tRzRTzYSdxB62nEoNQfUzS5pT7HRbCZvdHtDgP59MzJfm55n0xUCtrXO
7F3MiBxBgIyibdEqMJFFSCBkg83u0RO6/AcQQi8xsCbQsFuvmx4hX6XbKO5vwsjCoJ3egKjcIJbL
KGLGg0WQAcCCO1p0KwAKnJLFgzj5j0Lb0T2sNDKNy204exDISCTIgh5If1MxVAkrpuYY8M6c6rcA
fo9kqSEvjo9xKN6XuF8igtxF5jsD1LnAindDWKG2F1IQTZW586wG/yd02UK7Gwg7+ff6+9PmLKmi
xuaiYNzRL/fLIha7YoiF93FLE+eV0bJNJuYy2GW3mR3Z/77YT4v979ea2/W/bWNG43NnicDO4q9r
t9n1q2Adba9tlldv6eKEK2C77EFovJOevWlvfQfQ7gpElj3fknflln5wO9Fr/e35zYfa3+6pCv/f
87PupFXvdrsPfRHfAw1dXnt4fzfeVQ7thqUbnI3pmV/UAMkYlnqdlVS9kJrTs1zf//vH+cm38McF
5rrgtzsZDUnOvJQLMFQgsZKKmLGnnT156xF/hR0t0LJYS+vK1iz9eF8Kz5ApDW2Jy1mGKTZjb1rF
R7UsNoSrFytvY9l0tQipWoCIczilXvvN5oLzz6KNR/nfJY0LiwJHHjyPZsGdNtArNqxRNrImNHo2
rLhVeHetSLx2j8bFbwf5yIhRW3/UxC0sECzQcwlOvktm42RrduHSQNz9+9f8u5FEzW3MAxTLwON6
2Uspx5rJlEVTlpi/PPJRIRLb1Sbuv68iG39P2NTfnSfWxZ1B5ooiq6o/cmTVSnqq0lcGwnTJdpDI
8A/5KUICou4HA+2HibsrMuGYQNNM3C4gkBhBfVqwKTWbURIhOqdL37rRIgStHBWkt7Z4y4gxLEXB
zcS9zyHTQMYoRvda+dnG97i4FelpbjxkXuj0xGlXNWCSZmta5UmTonU68a2oMNGD58xnOqSV+1DE
RhbeTBHKW9wiOFjJAInIVQOWEDHOnqEJVfyhMTNHn4boKH7Uo8HpiGgWBvHAp3mopsGJOioeuTkW
wV6R9/0EVCPuFmlTwYZB/oMOdiZbKP2mBM0Mj3STafJWNXJkyfSDMcpJheiM4RM4ZNRs8ON8ZN/T
6NT5PSQTx8zfg5I0czXZULGStoRdR+ztIkGorPeA1N4LOd1qagpdoL8ZE3Q38ZuAWiMM3ruGWL0o
sxO/cRSiLwoc7BkakYQHIVkCLXBG+90bAv6WblKgG/BRhLXS62TwRTf04PBjIuPEPI6z3tXxF4Ai
ItGQc4f8KDLTEvE5BvpBLdbUGpEYO7k2LnxEjk2314ejD+VbzMyNFCAvycWdSgDR7FqPcOOnGuXc
iCkoOFYyOgsZVqB5I8eGi8JeEg+6/23Wtw3PbGjmirTiT0B+MopnQctATZaQ18LFbHCQ/FNENFr8
hXGa2S+H53doSfY8KCnlO8Rui4ahnJxvVPoZNTtxvc/Uoyd/Q9dI+TdS/WAUAcL9g6h+B4Wy0MGC
+zXiJho+qnQ3JIji6r1BKpHZPqjK2zh9DV6B8pPXzm0FjJfZSrR2xJwgynW75rXxhhX6c/7zDkuF
6AS+gsz2e44oyZSHuN9NSAKEJnB1nwgX+WvIzgggiwBEqgISneaFJ9M/Ss6N9lKAEauHyWm7nkMG
hskGvyfo7QRhtwgYS4ig9Pkd0czVl2zcyUz/9LK3S9IDFf52KM/YXwdZXyb0iwgbW6fZp1k/JfVJ
I/UqzIiwsdbJ8FyakwMUnLd/0WchlKP6UHQh2VY1do0UMUfMr2258owVNp/C6SskWyqbwyStK0uJ
dG0ludh+wqzowyEdPsxDtvdcaZmtAnOBTstGI4PL9y1e+kvlPjhcWcF+OO3qhkw2qm7S+PtLz2HE
nAgELls71geqWH9NKLa0Gt+SZUCnZSGfGDlSFKkLnCmPaIL8ZxK+rvW+rb9b3yyj//0VysWOlGIR
rbQ+/zZVgmEAyDhy2q/i4k4KiyVOj3Pja47QaqhoA1CMOtZP0iMrn3actunq2h3IGCcz61wqjWuN
nRPTQ9bpheO6ZFB0YkYKjtKb9nJsfvWU4eIYLHOV/+0YcMkVQj6NobQHvhlZEFxOaeUTs6Sgdpar
DkNGsDIRiUZTsbPEc1gpn6XZL9pKfyCzye5ZfsxE3Ayd7khisAxzeSmTTp1g8CnEWw+9XyXckCu8
Enm3fF1z1folHdMV82E3jzq+H5qEofyIZh91oPAwErgoVE+m9C725UKEMdMHHhZCtkqxWkXxoR93
sCfP0qg/kjNykM303OU2kCgG4YZ1bDQtWBI2ABE3okmudMWJB2PiwLC2RdjtWo24aP2jwhJaE4wS
6BZD8K76hhy3+Pfr9VMtigVU0ySRkQ7hYRf7I4hRI5ab8kN1YXgsY4dhhD3YiBf+L4XvT5v+7xe7
+IQMcj1KxEkf3ap36BjY0V335O0He6KjuwCCt9PP0xU5yI/9tt+vOddav1WNSgcWseIGe1veTtzg
sJbOHV5XiEw7f5VfKWt+Krf/eJ5zNfnb5cKyDtqiLX/1207SOnQ1V3LEqw23n383HcIivT2Fivvi
DAGtJlcKoee2RJsY7IXyTnDOgrH9Bm7jlZv6oQLWjd+udXGEKMiu6eDkfNQhzRWyscorErmrN3Mx
clWLvBAgF/HQhBOE0LW3IvZxqTh0uFZXi+v5yVwU17/fjXmxlCVmN3SRNz85aYU2yYXOd4OlhGQ0
c4mlA3EcwsWI+KtyoR7//bWp87/9r2tffG2RTJxYLxlfpj85atttvNYjW36OL8E+IdTFYqapK2Qk
5GO0iVIJi0G770mLSAbGOA0ZKFF3kvNbVLwtKgbQVYGCwx+3UBGPj7LRHErm5JORuFWxqTilG4aJ
kYhSdUmIHBxG4aGNKtjL4bCyxsaGS70Vfet2BhFVsnDl6KT/cI7RDZNe7Qz1QBJ40XyOg7asB3/4
ADFkR+ZIM4fOYTf79G7KusL5lTAXWZulage5j0bBt6VyHTKxYWwK0WmbQMItxGbZkBrbkK1Ezl4f
f6uYPeT6XJKpoGGsKJmuWRoc5rnmQouV5uwPz8THr0ziDbTiJqo5NWkPA82rBNj2GL2C9+5RWxdV
Yhsj487qqZoRZHWIaorjMfGT5RwEwAIBtqEJ5hwv+qn0WqSvjGxdoESOMQDYQxCkbInBsKX25d9v
yo/77W9P7qITAdG3NrRh+BBMt45DR4D83hvnrngL5C+ZHue/r/bzB/jb5S5WkzrVKoFIbb6JWa+X
UVpYx8IhBHRlba6tJj8dNv94Ky6Wk7IvYMBy9JsVqsMmdnx8XwtUbLR1CJx5mkEfVw7UP/R1/rji
xfoSKRITpWj8MAQyEHBy9FEPT42DGpIYUewXUu3h9tOuPNUrV7UuFpqyFWLVLEa21vkIHzJ6IVdk
fY2t8OPi/N9Pd3nAHby+NGpl+LDKQ4dEG4HGlduQfyx8f7vCxa6t1JIsdZb/PakB7vIdKbZ8R/Au
K0xqEScMkYF7NSjnxiyQEuLOzUMSUidBxeX/1SXJU0xEoNGRqjDG+o1QKndmwGw5U++B+OFnhJQg
KUB1ypsR4sGVN/vHkuO3P/5i+5fBU0WkHf2qb2jprQGoLL3NdDu/29mDyQ9yrVb++QfRVUVVmBlZ
2sUVTbIWMk0Dr2Fh/v6CE3LlZf6lof5rEzH/u8BFiVGrST7E08j3gwR6la7RASy4qaXwGL2Q7bVE
I+PCi/bdwR6c8gZdIfNfTAkQJq7NrX6urpDaGqKiqcyvLza0qmIn1dTxVxlCc8AOX2P7w3DxdS2F
zbXGqf7DlEyj3Jk3E1HiipfPtu+mhuyO/CubjuHQkbDTkZ5Fw7zTtxbjiDR6KsJpH9bRJpY/K3g+
qDGBwyou4DsnbFuHvLNl3ngHXxZRbwyuYAoHvFuORaw1JraZwHOeMIOQKWUT8/AGc4zYqWRH/t2D
JlsP7UDeIqlfg4TEQWpkDjLsYWay0rvXknF4qb0MrWCXIkMUaOQzRoCl9WaOx4iHl1g95NWjEHh0
WT5j8bkK3pLwc6ybdRxH+4C9JyRn12cTFPrh4GfKgBef4VMiBnZGh4oUtkDKe9AjFUYunCi6ugrl
6L2tj2kTrody2IrpGovttsmDVZpCOE+bJQfXz6gV1yZnrVxIV9LkkSIDn0ds9ZMZkcPBuTLzI0ZF
kV2WylEhE8lS4s3k76IxvDW7R1UHuA5BkQGVEOAkoz1YN7Mi4UPANFVaHJGwdRlVvA4yop8L8UOS
atwf9LAm14RUUgfdWYzTI1MvTDNQtNxGkGxPdzn7LCYPP6TB41zndQRBpeeHtaDQs2x04asV8Zpn
/rKYwiWwDZEtH6GCowrlOsAnFYCmHGkTDWQ1NQ85qS65NmEz5p8lYzjQ5Q1lwxqVC/wRRp/dHkr1
PpSPGqfUGocls7FFEIxrjbKgArcLPGhE9tGqhu0Hpt0WbpNuC6tcEW3HqOdB1O8Lkf4IYtKGTlqk
cizFJqSRRTUwjpVCzM4vdFMdv2AgNS1LMFWY9XA80rM228TGwiS2T2IqgOhQiYAhYsCwo95VpvC2
rvKPFPf+FIigZ0L0sGAbarTaaAMntyV10kPfkvfhTjfNpQy+1SMMjJQS4mbrVRNXS2WEmhXvQk37
9A1xzz+feD1c+Y8o52VV4IdFyUr1mM6qb5IKsokk6Fp0a5SrXn2WpwelRULqOzFAfXn0+U8jSrcJ
SMhu6GhFivuhe5TxgpEluJkC/27qKato/TU10IjEzcnj1uiFhhCh9BvZ4rAuVbsCa2SdVdsu7lcN
ko8OzZ7UpzM8YB8kqhOwRwqc2MPitQneFfEFqnYTZE4UZEAxuruoRIEr7i16gnXi+kJi0+c5Fc2m
wUjVMnqFqL8XyRnpBha9ZgSfKx/1Fwg/VWTZHJuZihvMfpn/eR4trftJOfT5u0QRaCC+CZqnXLqz
chp14CZBfgjs1bSJu9rNhKEiywyGbUZqe2aeY9RZKgSxlERCw9RI0IaZqiT7INCd2BI2vTzHlbeo
r3/hwyAjLuOxdwRVs8vEcCiD3V5EfmsNy1y0VqaqHkotWTW6cm96hzYFVOHpw4oe85Kq3KbjTepc
QPbLhFdQFKTHrhqKRd4gHdHx08ZyfLYIbVsI46dWncndJd2CphirxjBtrG52MkcPCoTMLrd2M3dh
yJHo0X7shzctjlYTIO2e5Fi/gEeX+mfSMxk0lP03RRrtcXEHCWiHCWKJVmtdG6ZTNNYuziE0NIPj
9c9tPK7ChqAiK3hE6gq0iEUkposuG8c2JS1NSpc1fBcZ1XIRjFAp0AYuEmlad9ghLaFzxImZeVDs
ffVDSOdFocXBrNt+YTk1iqZCms56AA8OgZdHPl9Y2bl5oieEVCh2dQ2NF33SJrmnO7eI0EXKTLMz
cBVJ8zTEz2JyFOXcMZuDND7G82xUeiSLkZCmDrL0Z5nIIOaAwXH4KPBNRw3t8DD+AJazNMonsXgf
p7s5e6vSXjPWAzKPt6OJsp1VjBasK0g1v+Vezu6Fzu2RY7aRdN/HxnuCgsIqiSGhIOq8XcLZOefl
Stt7S9OXWUz6WX1XdA81tu+eqUui3HShvO6Ep8C6jxAngIpfdAbMAP9bLUQIb+K6BNmrAMOxYHyG
1UlRgfeIoSviAZyAupp5tDToxI/m2QBAUo0qyYToq5STgc3eGhBbeO5EalOlJKhIvtP2VSAMNu5d
CzgUNGvytDXjvii/Tes81cI2gAqiW0gYac41ZBJ7twXS13iAr0yrFyhN6PvLtDjJ0uf/fjHjZyo9
hTTgAY8usISHWCykfuJXz9Z5RUxD4k6MMPoqstNsXZJP5RegbSftaaye+ty48YKZYqAQSMHwH1UM
Bof+oFapU/af0GxOZQPsx3DBeJN6FTiFj1wTuXgTzZ9IbThySKa0pvsgJo4y4xWhh6Ew1sKqlnwQ
Xwq8UFldW9hOQB6vcvGAtuK2yxBFJInMxfhjgDyVxRtIuaM3gmUgiUObUGJXKP4S0VVRfWQGBBnK
XrMdGOs8MzucvS+wu9Zmnjk4mp2k46lq3rZTpLXEcqBIBaYBgKXjSuvv/fSVbuhyIDGPe91oSacu
wmki+TYZXOZQ4dL0y09JQ+jsZy6pZyuB+OruvajyW7AH67pDfZK8hyI1z+zsz4WnkIfsFQPomZsY
kSPBHQ9Dl16pPX+yPlF/mXO9h4UMUdRFdasHRqXJkfJNhLRbVYCFSoykIsRadOiZhHCo0jfQA1aZ
6T1hGZ6JV7fE7boKORjDeCchP9KK2m1JSkFKAt6G/mcqBZhVjdDRBm09ivGKyaEtoSNLrWnfeYlT
CYU76+QbsDOdmnxQiPJGJfKGuK6lydioN1SCxRqoVT0Yg8ANaqIiPLIaBfGYk5mp0KZNw+QIjdlp
2sTRUNlMxb2EDTKI2p2lKl8WVItBFx/btMXlxDY1qOQSf80ymswXlxosl4RU1DjwzoaaQRYg1zx7
1aFB1oCsSyl1fEVy2yIDyYSivzLcVt/XzYehxe8QGrGxpJiNxy1uMJaybC1UN3oVOJHFFwT+AGJK
AaaDDcKbTHZxKGhjWm/zUSXOSsN53IrKSs4rRpIfA90ppfQPQk/cZN6te+lbiO5FHYqc6BadYicM
mmB/LgPGfmmsA114ZQJoW3m7HEkGkMCDw2F+CavuVZu3v+GxUvdNB7iX+FLz5Gsi5OhzYLhebWw7
ni3IzA2cdVap9iOjex5652mQXCWl2uEDr30WIIJMBR3COTrlojuHQnmrFsAQIIuZRYtg2CIn1eBn
K2R3jN8nMs5neqisMDWBWq9rtZNLc+YkcZurcE1GWrQyEBfLQ7TyPeRh1SzOJlHIbz13tOJlTnp9
FJZnAzKz5eNKmvtp+I9KvsvMpPqMaSOabAWw/JVbKWGSnvXbWod2ZbwVI0jRqN5LCGVkUz5lSrjL
QOchb1221YdOnHKyz6xhJwLqkKPsIek+xWB0zP7Zh1NR9x8FKa8Jg5iQ7I3cd4YSlqGAkah7HUEf
lYg7E9Zgz0hsjw2nbrGOR0voq7T6jjWu65AvQWQgLW7TnpA1zCb1uPWgqdSS8joawr4th8PY+0ff
AH3iNcVJJQ7Oml6Mql7FZA2VrXobggeJVBOp021Ve6diYPpC7J7MoxpVCb4cW2FaFLBRmDEjrjXj
bOdltVNawd043ZS9v069dEF6UAnrfyCaR+MdF6pjV3HbHXGD7OYyfAhlSDg/QhkYmxWfuaPBvVIm
f0tuDPoohIasPLUf38o91SowxALo60wjyxnfGNT2hic8pPNiO69/KfoC49AHn5IUbRn4WMm0FWQM
BSM/syHkq8ZXQXmANhDlVYmBSQntjLRxn1p16KjSxi/V0lGR+Xcesbqh+iZ2DEj6xxRDiqm1SIvv
jEpYlkwcC+Mj9m9MA/u47ISJUSyHqL9t+/EmkQ2ymMs7UxSeU6ALofiZ+Hwz0qvkn5nAojNENS/c
CqnJQ+IPkuVTaxQHjWw0uOg2JmwqcRYqCyUKite16UVwyRPWgRRICmPpRGscrzPW8mBs8txfA9pz
JQbezcD0Hc5pUuHpbOtXYbrRG31VofETCQzMfJNUu3PYCpxk1WtjzPlE/mf3gCM0R3VDRWGC/Pii
1Td0Vm6kXf5VO8zQ52a7umFENjgoW/jcr/SOfpl1Lq6mKyKS4NmRqym/+ge/jUPMcdL1Ph6++MpB
ds/Qz9RlU7Oh6xi7aFWtc8XWP2rPja4qd3/oTdArQPIsGTKfMNFKf45imGjIeWGKX9VSWnWf8kwa
nTv84c14D3QgPF1V0fzdawL2JAKqNiUJb9eljjyru7SI63nUNNrDEucJLQLumGaqbZ6i9fAwvnvO
v/tb8t8TBV3SDEnloswZ/9IN9/6oCHkwoE7yz9Jds5cf+Aid8hjT5xp2s5W8eKzeCGIq/g96uR8e
MT0aJlCIsXVV1i+5roWYkfTRzFzXWe29Aelqa8RWMotm6Vj266vDm797kVwQNbukkYzzt3fdA1CD
amj4AJgvQ/Zbeo/oZMovsi1sceU/EyENd2hR2PX/9wjsz7Ln4l1KmkkdyGP/0IzvJvsKBvHah/LX
jSH/1mcboISHbH6D/nxZlXokGkwePkrHOOVHGQGisky3uSs4pHscVUpO7M5XcQ1/jysvLnvRSxxA
MGeBbH4TZTfr281N3/LKDA7T+qsGur+nDPPFTBMggCYq0l/dO78cS63HiDs3/vVygdnlpXBMpHvl
iS6DeaVW/etrvLja/P//tvQoUp1opel9942/9M1TUvtLMhX//fn98KupIisb0ghVxhV4MVjI0i4r
8ZZ9DJSVyIVSBWv1Jh4+/n2Vvz+zWcL532Wki0nCGGkR9gr6JvOT01Q7Wg5P4h30vMV4j3o5e7g2
MPlb7MIVkXsgeJR1Fb/nxY2BPk2DXii/a2d0Yoqx2XX5ayVzOvYK305ezfTqmIaR8uXm9OdlL3WI
VQgaQFexGqm0erEzCNs6D3ESTZQ+dV2utRp5Yt/YeVXgTpqtbXK9rLSveZYpopSIcCqJPo0ayEG+
X7nkqSJf9qRDC4Au9in8kdKlMegZILolltqmf6fKW5mDandDaVco6rE22CloXKNaDrTkgDgehx5v
t/Yy90j7/FnJDzXjRMNaYYlx8RMwYpW1tWBNJyUdvpDC2AL27I5OmtIyxo7pvpd0oSYdK3i3tKBB
Fin9L0BaU5elHNeFB098aTzwhkK2HtJoyW8CuDAPXX1SXsoyu8tiomA7Wkle+KFl7bE0tFvd629T
HBAEvq3kInBhBN2FogHRICVLTnJ0HHd5BQk/j4NlkxgJ4KbQhkxIJAmA9ObFA5618HrguEDGVFx4
hQcAk5Yl509NnRjhEDbUuEL6Knb+dhr3Vfjm4b0BlaQwPjZWRtDt5SF3dDKerXZm2goIdQj0RDFv
9bqdi3g06K/2hNZa9JmU9tT1Pjx//VBRHE/0WJLuVtkISb5C0bCQsgNOQV+Pn8w6twHjtuXnmNyQ
9An3cZCxm8iPs+8lIFEoP1SNuVY5IeSptpsmcIblTrAeB9KJ+u5zMjvH0mX6FrQw0FCW6Y05vmtZ
sk0Q7c2kKx21G6ymdV5Ur7gGT5bGgLxq1+2AwFxOF34qHIk1ygTwrK2tk8XX9gufOn2gR1XciLwi
PW2almioGHfKyFwR/XyhSXsV7mGYbAz/wUSQp2go73B4Rg+FlrqjcJdJ8AfoEnazZ4IsTy/66qkj
+0Te1XpKb26jhbfEHqcUafk5AsWE08MNLUhmxVshwKpQ+30FG64e7qUJVll26LtipYxoIpEIVLj0
RDM4+tLL7G/0i0OrvMR49GP/y8ueyh7zeMephCaqrNJeAkiP9uh5ksEDFP4yUz5hJzumT/sneU6J
uWhE1ZVbEZqQhRUjZrrOyEX1pptpoImXA1WQo9cQ64mu1MtpeCfZyU2aCgcfJXvUYdR4HZQHPX71
C+YXcbuezIcY3zFW9qVSIzvKQSiiLBTKnQS+LPOS22Ho7osAYqLK/F0tPhJt4rQo2EbGsHAO0AFp
McYATDw4HqY7jQzwn0LzaZQbNwYOogTK0hheVYwLHvlzoZYttE5GeNkvoh5UJHQMzXNj7X+oO5Mt
PZGsyz4RuTDADJjU4Ot77xv5hOXukuj7nqf/N4qoVZK7llRZsxpmZGbgHxjGtXvP2ecbNfsaYdQS
YwVvVqBd92LXOg8NLXwKRnv4aiAdlYJGAno3xeOYiEEvWkAhdYL4TJuY+Yxu8CVNmiupkmWFzykQ
tKcL/7ot7XVf0dsEHtKzsdjE6cXdYQDMHmDAYaWsZVydrJZQz/RFkXuKK4Bt7Kj5w2o0vlmSEko8
Ebt554I1pzGxLpN+JTo02fTzCtKrHf6R2T+R17yrW4vZ9r2NUiGvn3oxLNxW4/B77nR/pYFZtMe3
Bv7dQHD1AF5I3o/mdZsVywhgTOo96v7joF3HVUlzL9qVLnJ64H8QVoDHIHUvK1iLmf1iVFBP0Gxj
BKTNTUKjYh36x0m7xb+2GPMXEq8Wpl6swhYjD83soICyIb+Mwa0BujEsnRmxwn2Sx9Ipj7nnGRvb
yB8M2Z34zM2OEk7vGN2kA+KF2wHY1s6Ci4mjRmqki6DIFcR+9j6tENpGeQIjWEJqp+rUg2ajjd2i
Ap2nSlizEszcuSKKj+jtdRHJm2wIn7sOiV6SXqWhfshVg3sL2XdHHgQfGoPQDT2fcNEm27IFlYb7
K5bWWeNgOWo3hUQWpA1fXKO57uS5Nc75eOcab5nXYebFFMyLUdrpKueQ11vJ2uNF9ioEk/FTgnrV
y40N7dqeDIEZ1RlxiAxj8yY2nVurE+2yqHlNCs6trb+N4LlBV7TTGHlgcD1VGDi1cuFzn6PbUHLa
HphbsfdUWbnLLKR7GaBxJc4qhitceFs8xGXjcA6t9pPRb1PTPBZxsPQjba+GCOTEWzXkx2SEG2K9
TlpwtrycqC21GarLLAB2AXLbkHxs2NoZ6yatHDI8+CrRP25C82wzzMPE7xcdlrpTMbzG7VkjO1xy
GgYJsmHYsUrMbRLuqxCyO9O+kVI94GthYDksrOPkm4usIPnDfXPFpkZOTWKy7sMNUxMR4rDXG+aP
JLZG2Z1Eh6/DftfK96K4VaZYEuDg8X7UEdiiSX/zg0seXCUV2a8v/oANDGhBb7/3frkxwn3KDRz9
66nP90RTzWdy7CKDhMJmLWqb6RG6frzf+7ypXwqJoznInvSSjbbmT54sot9x8ZeTBv6zYrrTUSbX
1B2MFWXwENBPiO1prWUPpZqW/uDtddLR4/jGPjEawt+1jVmMvgBpYMWH3qW/mJt7G2tlkI/UEfQy
wzHdkfa882tr4/YpoJi7xCO80QuuBNR6dpNzOPP3tOAujM/h6O1qI71E3rDzffMq16J917hnu/Sv
f1Se/4ZMXf9zUv+QefXhP/6v/7t8q6viW3bXVN++NefX4v+DkCtF34MwsH8iTD6FXK39sGjynwOu
5v/9PwFXpvqPgx2Ykz4mHdcQDvql/ke+lWH9R7nSsh2LtoMJMo4jx7/xVqb4j7KFber8nzj8/Ei+
+jfeyhD/caF94TsXOGE4Idn/TbzV3L75Pw0XziH8OzhGWhTtDqSPj7pQuEqAc03l08vG3TCYO8bJ
ZGnQR5XF0nXr7U+35d/18XOYzK9il38vRyOJfodFd0d9OLZySnCCauJ1agvjGBjRdm6c/fkS4lcd
1f++xmwScjiIfLJgK6Y4neeigEPgvQd2khDf9N0juiZcXA2Lbxa5MS1i6cWBH7j/y7Xnv//D7XRs
7qkrJRpGns6vh8jAL9pxyDx/aRdfgvoq8UycJcXR8x9KOrOgHuL6JtGo5/js/OXSv3Z2+NmIHMDN
kDjI9e1PmTkwSCHtaFxay666BmaUeaBBfhGdtRs674TlYeuol8SYbv584V/PzfN1LforaIpR/PNA
PzreVemp3umNmG906gCBC8y1pyGhbI3W/Muj/VXl+M+l5pg4bi7vkfFRfB520kn9lkvVBbU5QScn
AXk11Iebwk8e0OC4t3WK6enPP/A3V3W5JKpUcgUF4rVfnym5TqWdhxFCkcmH69QL4y3mxLL2hnjf
xxzY3IOFaff9z1f99KY4TDiAPtCjwyT56XGWwoHBO/rRUremPKOpLvJ3EZe+tfnzdX5tSfy4pywb
Qxl8BSVPcN4gfmp7TBysgHpnhASQPYc7bD0YYE/07Aju9S838vNPkrowpdLROYDi/LRSosCyi9Jg
QoD4Rw9fg+D7n3/L7y/gEtTnmHik3A+/JTbsyvSYLC4jo9hmCb3itErr9Z8v8nm98ytoJxrmD4/x
xxvW6k6Y6LOGZEqUi0EqbxaJYlZuG6P1l/X+aXMG8GBZ9KKFZUt6fR9+j/CAPk3tGHH6buk1bCbM
74YL3Q79AqXTn3/X724enBE8Q7jUPnfbbHhMQhZ5tOx9ecfLfotT7b9ea/we3iNAqTygTzBWUtbb
Qh94PqbfE0VhanW867HLv9JWHJINkqP69s8/6jcPi4YUC8KwwXt+MhmT22b6NXm26B3ChYQbaeZz
bFD1l5X9eYuYZxX0tJE24vj9+FlrKOCaOgQPjUTcVeABWlGxKjQ0U25ORqNF9QimDr6VY+Xh6s+/
8TerxJyNHfQATN3lxfr1DVa2byVAl/mN450W32vqmZP6zWg+/PkynzcK3GSWFHh+bFqyH1t8wp06
Nx4YqRl2Ac0+jswiP2h53b3XtqDM9aM4CP+yYD59ypkBmbYrqIXY8u2PW29a1IY+tjWASJWScpS/
CjKv91i6XsWyzgFiJfVO2VH9lzv6m1UDC9ZlyeiIFtyPG5Wd6LXXRagTki5Zl4KeYMik3HC8vxhZ
fvPKsb3zboNAZhry8f0ewqKedL2MlzHaQ59gUK/fpLnj/eUl+HgZRSHCvx/0jXQFtJgPCyQSGn7K
lAVSjL525bfQTl2jqP9S+3xcHx+vMv8VP39I4twz0yzgx+SlsQpMqPVJPqmj0ZnlOqFD+pe18fEh
fbze/N//dD2/6Wuzo7mz9DiLiuNUPhrl3Z+X/G8vQWCciwvasZU1L8+fLlG0hRW2LpcYq8uI6y91
woWLmu7PV/m4yPkhFhJl3ivXMgBxf6gvjDhu4ygj50ISb36iiuvXxB0ziEhjDD1pb2DOTqx9N5n4
yAMy1P9SwP3mwVmW0HV7ftHMT79ySEaR1c6IUqImm671tQ1wQrSnWYo+zs3/orD/uFX++LVUAWyX
ro4m6MM3zZE9056si5c9wHfklUwqloORBU9Z2/brwhsGwMcqORfROL78+Ub/5nFaloLHyG4IrfMj
Q0BOFqcNq+dGY+N/CwzU4MVAXOmUtu3rny/1m1ful0vN9/ynlRPh/DdUzGY55cazGt0NAIO/LM7f
3siffs2HG6nTrg/6iWK4913nFBYg0vKuvakBL6MnXRQZ2RZpqC3/H37Yj/Mn9Q+18IerTmHcSM2k
M2d4vSA1wbGZGYzuXxbJp1diHsK7uuBIMf/CH5SGn26fS6R6p0VGhWiCMDDyzp9orYCAs5ydnwVX
RRTfd22AMlD+ZRP7MRr7+QBHBUyUsdIN13YxuzkfdrGoJJ3FD0BhUac89J19HAfiMAfjW5KU99zk
BwZMgGVBOrvJ059v7afl+eHSHzY0x/Qqva075Krukzu7FLL3EIrCny/ywU0Fr/PDVT6sTCiyMZ5s
gGtxRiSSF2400uwY6b66Ct50zv49pmJrFdbKVeFBq719EAu+7jKG7uH5f3E4zsvl0+22HWb08/lV
fqzYVT90RtPwoE2iMcugO9TdeKjC7GSG8aHV47c///rf3eL51Xeok3T6Hh9ucUnQdWuOPF1HFaew
9LclsmqBMOfPl/ntKppVJFg8dMegffPr6++amuV1IY+SUce3Xg7XUYxTm/mcM4F9Fn1jouByDODP
NBE5U/758r+7qWD1kFzatm0ZH6umOLT7tm+YGk1BZsGdcmsr35hpVE7XDS0e7zaxzLzcDElXyNs/
X/rTvscBErUnGwP9D7bZD6WGmtAr5Q38Dzk4J2Gk3y0r/csz/LTvzZdg8yYzYg6F/9gEyFEd58ZA
mmnUIXwGp6aPMcLvZlVX4tHXwpvGG//bTe/DJY1fH2fKcNOTJP0umxSB4BSXhyn9W63x6Sv84Rof
7tzgWAHn9Gm+RvPS55LYnuBYqhi8M2nzf3lKwv60w3KqNCk2aBXhj5If3wR+jhMkaTBTaskqVKVB
lHUZ6qPHmAF13NWg/xBD69xgpK3TpK+TQs35ekZPihJER3K4q7oxJawzUSIr7HyFE3NQKp5uZam9
taV1KBMQS7iM/a+5GWNW4u3bVamwSdU1bSIfbawRWQQoneHvorFUfDSdFicaPIZUA1Cfq/GVyCJc
VMNdPBPVdPFFdc62sL56031KXOGIVWK0snMyalg8OO8Tqq4Vxk3cnzSNOMo3VRNYRh4Wg8MjFLe1
BXuQpFY0P0z7ZbFCYQKHr13blbudop1vPpQGxqk03nayXAd2fqy7epdVyBGtO9Flu96rDhZgVCne
c+aTRrJH4LcUenbITHETVOhBLW3jQGeAsXmONXtF632lVEA0eb7JB+j1edvkyyDoj1apLrkT7Dz7
kXC30yjzU0/YDuAQkPB4nxOZEpAGbnghYTnmnVkvaUTde026SxgpEmCOTw/kNcgb1Blbn+HuWHeX
jMxONzxI775R78RX4gWIHjTNVvscNY07yHdJv8IawpvUwdKGQSq0jJ2c+Nj4VUWYZ0yEEJJ5Fd3F
YfMkFCBCmESWqtF4fjHJR8vCcG03+cJi+7T7mSRUIgwwtwosvivDGfGxVLp38FDqDkyfzeJ7pGnr
0C04RWUYitz0pjfRXytryRSOE3m2KKcHL2gOpUGwjxORRjieRQu9scc3sZ/1HEyBEJE04driHXQf
Agkk+bavF2m/lOXZVYfW3M3YoYiJv0CmW/B5Q0IQb8fognrcKF+DiDjlnpyvE8ORcNwC1KiJp9d2
Itq05M3WFnGdTKGrfEvGEEZ4uW78pyz8OiQQarBCMIdaCfxmrYjux1Q/WDDt9AwSgB1vA+TjU/ik
xd2TjS2lKJEN5P7KSYOl4wJnXEJbTqLtnPQbLGyLaOXDVN/PmvgI27o+kLBwmqx7zEpwhvGA1M+5
fjNIseK+Cut772Heckm4rQ8Wa8EBnXNKWm9vRsFD2niw4M8TxkF31xS3sOFXhrqR2ERkdW1D+p2u
WoxWQwQcN3SXgR8QPdwVQHXOppIHQ2mgyh7IBp4wnkUJ41rxNoHVhhk9iq0RNKtyymfFbCHvyJrq
EOWqte2CwQ4foo5sx/hsGQ+T9ZD3+3oY7sm1xk1EcaFshpzrabzHMI96Isbie079fc/Rwq2e6pbi
rnMWhtcSsNtdCTuZY9UI4kA5ExEg16Ub3HiLdNwn4ZfZyqZP+6zb4zSCkBiiIaw8fPrHwHmzjbve
fNUEcDDgLYjwncw6Ms6gb1C7T3m74fqGg/XyShBr21Yn1XargC685D/pp6CQm5YnQ14VlOFY7mW6
idptGm0i6x7tgbxPDDjHr51cSfecNpfBOHBwMRnflwNNuXQ1yJOFbUnrvul9S2TrrOQm9PRduO1V
KcdvGRYlW3ceZ9JkozM3Tax+2iQtZgPsH9Kpu+uR0npd1UUGv2ggfNZsRuCP09rkhR6q9jJGzbY2
yaVExJRM8dcOVjQI2p0M0WUM3Thsy1QxLg7IrpOP7WThBvEOMiBJxxm8G5e0yDQpiYPhjct1dTPN
+YGBe+k8DS5OCBtp/oNVoLZlY8+Jhgdzsk5xoB5Ui9ZFZ4o4GoCHB8Ep2N8ioILtrm2qrnq1CjTK
iST/Zdgj5V9E4qU1JHknw77O3F1UX3JPvwI/mTjTwYw2Bk8+nw5he0VODanV9K1o7Piuyfq+r8St
7WwcSBbBzobKPnsKzWqtd5vEfSjwL/VHD7tqspGvsdxUqD9CeOzrLNhl3o2Rsk0jzG/eRc1iio9F
ds6A6EOQkTdO9YgMR8M/+5pHmzF9IMFT0HmhwzSqGGXUgfpsEfCtSlImvjtCZcsagfVl6o8sNYeJ
N8hu+1ihP4KDPZAvWOtk7DJ/T8etbzYwJL6oMHnz/eZO9t3FB77On1FQQXf+CIaivBFjfza8dNu7
45XZ5MWymvyF7A2XEb3caBBK6RKGz0Vab7pEv2vIPBpVSAcKfXs5iyjgqz208cloxjVxmzsnnV01
57x/NuPHOP7iiZvaOqvha5FvY7V1u10Tbrt5s7vupnXI5qh1yKoeyKeWaDsycKwe38TeearlDimd
m3xN6UCA0NDir617Y3XvXkB4YnSPXGlw16F/jMMXwrqSjME3Kcxa+MV3nk3E/saiRXYfz06H6XsA
fdD5ruLtZK35ohFF14D6R5f6xLhhEQe3+rSxzIuGqw0pkUQWJMH9LzxnmfTfGUZ6Kl/lVXnt+k8F
fP3ZmwJotRcXy0W8bPhHTrcryOunLEeMYfGR1OruPsuGZllIlnxnx28JHLG6z1ZVKNFqmPRVDBx3
DDbKEkNnFK5F9wifYNWG9Rfl38rZNNDaZ9uZs5mp1ksCZJO16CFGI5OOxp2tV/O6zftym+RX5M7H
mB5dhCDYmuuGwMf8TqYQ5WhlMPN98Art0ZD+pScWAEWY7r7qAhveGQsvqn65Ey5ytOKhdBhJAmbD
HH3l9kRRlNFD1oTXkeEeI0Jqx/GmadjHwWeNPJUH124uVQ5jbhR3lm6DgxUvfYqGppnWY0VIOaaq
YbLZadXSKV9TY2fCVx+8S0YGkOUubfOqxG9tESfR5QcXS1VP3z/xeX6js0qTrx2CETQerCsT7Oy5
9r8k+s7W8FBtChKKtXJFyt4uS+9IXsF3jdC4fKmniygeevOssldY7aBRplVoqE3ROytdYx+J8ksl
wp0C6DLKN1uf1r3m8uAJ3uyPTfrsITFB1cOAeJuUp8nZRNpd731xaWyMUGVbcpHzHJsTdK5Rt67S
CQVtN/jIw8R+RPuiRtxSgjhD9DJB2q/ymk1oMrd9cI6JMtQ7qMxmfZWTvBETVSWKYhcFPfs5SXdx
vA2tHLetvEOhviHBEYrd7OAF5klR5L1UCmOulpbA9VFZpWLf6mrVz7UKdyynRKitQ2NAfTxYjb6K
+1ezB34UhsfRk9ugxP5BHJE/irWw8JCN8Z05Ue223bpKk306ZF/UhHcTp8WJLu5tYD065Z02CVSf
8Ub00UpvQzzS/m3l9NtekZsVPOOCyYvjlJD+oLmnJrUwFxlnzeu3baDv/fY9D9Veemdt6Ff4+9Gw
1i+ECfm9/ZQEx3Yq7xLGfO04fwSadV2tW9IqKCeIW302Qe0ELVoiiJyEpBc3Q+2shR2yrzwE3bTJ
tfph9HGY6TAP+m8T3E+H1J0GYoLxapibwC5vA8dfh5SjuNGO9IAPiX6xivtZV2q2AapnH9uxO7WL
lF3UKLOV52IDtZLuBX7xtPA7cTv2r13V7lvrpHtrk68d5GtAepKTmB5PAzUNB4pJ4y8zCndTdN64
pjWj7tuer7pUk7ep6tmDZ+Uuj7mhvCVT5Y7ZU7fJwyo7y9jXF0qPSmIWEveqs0nqFTEM5rSxj1lk
HokgMdaT6/brKZb4niQ6QOzenqKscCvjTp/0sxM1amUF4SocrXWo0nTLqWFjVP5jQVh45CSw77LH
mJthB/oV2eT7DKFcGmvXdZNcTGE069xVzqMTuv0uZsxsoIYlzXOZGadBsEBs7YplyIvYGAd7cM4d
jrgIJDjKsusSG3LlRKcKA5uf3fvtV7ewmM1gD403TfjY14dsOEeDwSFnEyKza6Z9yuexsM7oik8a
1qwhY1wU5UdrcBZxAU9HBPcOhFw60hh/r4fWA/RIjETwMOUolceWSHGxmApyxvz8ViTZXVW/Svkt
JwM26U7+4BMJusPCjciBkHlBXAQijM5+GNpkVcRAoNN6qZp+pdd8O5xrR0MvxSorIp25YLFsRo4f
LkhN1tPo7kzV8cnhtFgYz36O7dYflulo3PPKPqVJtQkiHf2t6964bnaVID0tKUtcP3+rgm6t8hmb
PSwJDm2jZJF7DnfNX1dOftUCZi/48mrqBbzypo4Ie+6WXeyRlzNnNTurqj05/Uta01dFO5dr1yYS
b9stzpF8jNhFu46OGFpUhWhXn+XtnA9C9y7XD17RnIiy3kH9XqWlOojsNMZ89q6GGKB4dW2mGiPB
+EpiRNdoxWnVe9VXR5dAjDCkodv46yDn7BL4e3zmOFHjbeR7HGdoXSt1p3VhtiwiMu66hAChuHod
Ju1NuAJYjkK1DR8rtcrtbHMfJOGsclinePEML98kw3TtKZ6JSqf7Khu/+2gyrQcXQkB8NJxrFxe1
zjdSyhMOOoqfrwV1rEEpxopw1CwvkwsbDLxbrHO2ijiuNoV9Hn3OEOF2/syP/l2W3OaWvuM59LG5
iFpyoYm7Zp9Eww3gvkiulP9sGc9TD3vkuvNvDObaUdhtp9Z/9xKMK5R/qR+sE7RsiGWC6jxIamUO
wxAjbNTmWbb3py3C2DFKdnTgzhZHlMxBqdoiZICwK/vzkAN/9C9xtR/URi9vOItZ6S4EYoaYvp7F
Tk8Y7rZlcHLgM8M4E0vKrKw+SbE3knsU1p27FxSo0EtGijzZ7juvWzdih+UWjMzwmk6BWE8pZmOW
9DrWDKTvz5wacm0lm0NnbWsHzLteEEmVneG5D6ysBU7U2UAeoER2uE2Y5UlYrYkAVAW32wIDIpfV
rKccOpLED0F7HWlrRJgdDhjBsTXjnye62rjVsrWPXshvJfa6X02EtI4PkyfWQfCVtOZSMOm7eN7z
pH0VQODGhRNscVOS71SlxCnkr+AVFzXouvCrli/t8GJyNNWmJyBnNedPm9J2OMZZuHeDg1Nd696l
Qd1YQ2SwutumfdIoghnUHPUkPSLEuo1QdmZYaTmxZnR4iGDJysde6QcN7aqHT14Lv2npXU8zJnHH
Q9zsqvYV0tBsZfW0pWncVzr7JyQAj4gY72VU2q6skNeATZP8NUE9fx/lPzF84wbuv5/gmUMc2iCj
DKcHGinT5C4LiAahNhKyqM6ZwLlMHh7AyKm8r332LQK5mccHd62znOJX0CMI92s6QmBYIrTk9UZD
lxxxQnI5mVuCj+3K9/Hg30Tjdc970jvHQdGjHzCGUw9R/axGAv5qeRhSA3UG9XzUL9LUvOhVfsw6
qtH8NnciIqZrnaKQrkDMqfShd3WuWt1Perny5LgmT2ipWcQPmveFfpC5vsTiBRqlWdtWszL9bBU6
kkaHtUlwVCThafCrJZ5q3wDezKqOWr7GNQcdU6zR1ln5VeUefLM4G+I99s5miYGzoDCCn9PFBGyq
rt0Xg7WOM++90Jrvgyv2+UT+pY70vEW9XUxfBmiAYDyOVkvgsjLYudWKhtNFQyqk6+0/bgQx0sBQ
Mz0HJRSBe86+019jyKtefWmr9NCVT41x45rAjnx/n9B4jsJvlk8gdX1NucZPJLOLzDwz9u+qHKyS
Iukz8WlvJZgU5rdFLmsHFAoJHwNZ3BonOc8hhUtQ/7tuFaLrBmbdOio6NUCg+NHhtE7DGsd9qk/B
wkobemO9xxif5rd8a11qr7UxqrEmpNNvbhI1ml9kYdEfqMNwcmCQdN69cLDiRr4BethzypfeoJGm
8Q83fffaG4F4a6oUf0w2DRYbROnrt0WmSYhqY97ibu9K0D3epL1UGcFuyz6ev0v85ux69MOer/cQ
agCze1ZjYnb6vjYDMDwECSL9zTQYFEk552TWILY1ybzAhsNCs5aB5cKuRJLv6tCgE0mo44t0o+lI
dKZ9RGQ6IIjW/XJnCpU8aOGgsn0dWMVdOqj8mu5sPpsLgIHUcFN2nSuNW90fC6KdarAqHXqMdV7W
/Vbzq3Jdtsb4aBnxSDfLMB/qtDXue0e072lqZ99a1xPtXdiznSw9X4zOVoM58+aglT1UQRHcounx
vJWvVcmryNpwxhS11DWlrCDntpjfRc6oqQl5rsALqFZX3RCLtVnyFFcM54iGSdyq/KLssN5ONX3H
ftRShB9N9qy6Tr/Ukt/kZyANPNNx7pCaU/dIWq1VHjv0ACopaO/JGedjkq+ey9BYZJpWl+xuofoS
0USFomXQfGzCNLtIt65cOn4wUOAJ8+lSuq7Iy8wi/L+4pDnXZSCCTMvq37Nq5FDctybgR1hadMa7
pM8fw84CGaETnYFmP6rag+54IRVbYt4kY1mSwpMO16lp5C8O7s165cy2/oYs3G+pNF2aqA1673NX
TzLaFFMfsfSzGO34YPAZRekwtGsAHlRGhi+GFH9Y1l3G3GFjs5tGwLgU5rkVdmHAFwGvZwwc+Ytq
jG8UtdOhVcSeC82Mr3Qttnn1xwl0aC8ALNU9xmqbr+ikGfWL3wgd7klfvjq1F5yCKrLnTJPcpV8A
vOmxLqdqG4QSCmc3OPp2oodFm9Wiskx7vb337CFZ93pVvdg9s+KoT9gx+tgZbos6+/ERDKqLVsTW
10ECpHKx/Z/NDKACQp/cYstsdxEwMyFzpi2oEOwsIflwRF0IbQFk6aXMjJJcoNKieCxDRnFbywg4
6LeNsBo4zMWUwXpKBHHfYdQS7Cd9cpOTuGvjOeTPLvYlaiNi82z8I91Uzde0IxdXOcD14gvhYXl9
JzstBfmPq+8QGwWhiHTszHMe63T+iD2MAI8Usk44wnIgGxSfCQ7s6clu7e59agdgK12SSW0xGU7f
bTrTIm4qiNTZifPwWY9xoJBXmIEzcVOaEqa11vWUylBFHYGdOhq6pWw5RMvYU5CiOY8/On1Zbp2x
wIqW8eUDEiLYOUWV1S7t47LcT26WU24UhOwsmSUTV9PqHl0sl0Vy04Zp+RWQQHpXeZp5Dv2IDoyk
C8IKyPBodnj4dFb7U9mNtN0ikDP0nfzBvItrYe8sk411Gbg0y0XoTZvRjBlADH5oeuTx+dP3CjFF
CQ7fFpsKF8RVOviyXkHQsJkIVEnxbsQqDTe14GjcdOEpqatbcPzdg2jUs9FCDUJJUHHwyKqTlxR4
/y3oGDUIoWgY2o2fiwINdWCsldPGhPR6gTq3ZK47nCNTTjHtxJCOXEeGG67vFxx+Ggp7kEylM5Tv
HLCTTdXGfN6kPrzpDV3aoTFx5zVIom6ayQA3EeGfNGq66CoI2+2QgdEt08wYT5IQp3vqM6YD5ZTx
6Y9EWQSruhX0KKXqn51eJ2/THev6UefZQ4ntaCCWzdQstbChxIi70majmRLKKTTVl6nTqy9JlSAS
GfUm2NB+YYgQjHJXqkZbVi5FUWjYI+ubs1bhZgPhezICdVPWZXHoERzCmnKji12G2Y0/ZHwTq6YT
D6aZYCbE6XqrEqJHlwQgm4cgSCodGlXqvzCnG56CPIionsnSW+XtoF3FaDq2hq0Ft6UTczytouI6
I6dgFRXZ+IYYo2R+PenXXVlnACQVLE8gIc6LVrnhq/BMEmlGRRXlC2186c2O9MO6zCOO7D1s/UM7
eHBmPKPJ1lPtp6vGVBldQSQ+RoNJhg+bp2XcKN856wVWFibjxZRs4jSvvmWw05u9EfHkVlVm44CM
minrGL215q0xlsT+Rmq4Sy3Lu5PAoogsH4olGQwOhVEK/HYsSv8xs+k7FSXZwSLy2eVT13iWMcFe
eHKAkrqJdRuRY00HwjcqggbTvCeTFQy8Mo6lZsEd7krf7bj2IJ99GSYz9yu0xSJ0FFadth3MOVhT
6TD1EJCAos5Vqi6GjJPyaBaESi2cqhuJkZatnIOVgolWbFOZ4aVGuJ5fp6Pt4ZuKO8srX7nrdrZu
OpQqdKW7MVlFBrbui1sFnr4fAZtVV8KqC2/voB4rloDKmvJsR3wCF8oPZwen6Ud4pASwrwyoC2Gc
zOKy0kTv1GhZ19EXdfANtlQ02A8ZKcY7D61ibK7CpKgCiIZ+oWY/qDRtBBJynOyXMcjN167WD/HI
OUtMrw34QtVXGRa0vEqXju8Pb50VdMGSexK/12UiHs3caK+T2q2f0SXZ5wggBqjq9HpQbruvAsEG
HLOVPHrCra+HJvjW2IRemdg0zYrPVRoCXxPeSHhnY1m72PbMC3mZ1YtvltGak5K5QEZUb8eZFcdX
7ElUFE/EXLBh6KraRm52qU36HPRpHqKm/z5FmMK9nqVKqYUDb5Uo+1nXs01Yy1NlpWe3bTZGSfdT
9cVrrhXD2tR7zJIjR46iA9KR98425uBPIOVVOOoXpVHEpUZFRaiMrRzbbGPyBcJI7g1bV6dzNoKC
I92kfui9aenWaj3W1rdcobIz0uZgw+NbGxPBBZLiTRoLmz55SfILw51NMn3JSrYxF/sZVDOcenDI
To31MEiNcWy07OoQhpXJxCO/ytJi7VUT8QRwjaBF5W53O2BSq817NN/btD01lOhGX+xaqGB2HN7g
el82ib9RfA21Hs8hqXp+sKsFiS799zZ0bvRSrOE8Ybx8RhRLQ0tthRsu7S7dSqY2xuPUtkdDmNvY
0l/d6Gps9f/h7jyyK8eyLDuVXNGHL2jRyGp8iK+pyU+yg0UaSWitMacaRU2sNswiI4zfLI3lVb1a
7o3wMAECeHjvinP3WRt0UAva82WhuDT23ppxYypUmUUwLpNwg6kpqMB+g4ZzpbZERVhDRxlUbGZH
B7hA8Vosx53V1rdRWO8G4jGjYsxRaD0Vo1IxuGTcwiuY72UHcJm4WQ+9somkxtHigZIpKRsid7Jn
AxCbvtPlpdtO/CFoT7puuknbPZp+4pQdE/uBtNHLE72nsQQ+WEbfgob6shHwXCPAobCS/DHCXht5
idziZuoSGC5jvE4ADQfRiT6G7oADYdbt9KIi1/V3omG5iXnM/QvT7zxpIuQwFHrDlnnLRrURFsJZ
GVO6czCCpnVsubXEtzv0R0NOTjLyzyR6U5hVTamoNbnbRMqrkteuRFvH5LJW7NEUuu+b06hX12J/
YItFuEVHf0jcOCF4NYW7dMQ6or1fWEpJjSI9PYaWtq+j9glnUwCDomeWynVAr1GXMacyykPX5bbC
sGHfdl4IDtEqJYhDEdrk0u0sGtoqqJbwNDdQCyR8g+FIYIYkdKcAEKeYz9iOY3eZiFgP6fz37UzP
sFzKXpPo5qif6By2IWaPQe7mQbfWauUQzZ6V3dThZZ87rfiQgHBLxDsiVSfvrgoSZJUp8pkPPGX2
oddcg5FbfTiWUwt4i1neNqEu+1KnJFZYuCwugNpoI4K0M/3UgmVQlRQM37cJ6JpYkcViQGhSpOZ8
M63CmYY7rQHVNB9VgRJhdBtHfEXJDClrsEMNf4m033QRUYk0eGUqMdFLg3c21YnSLOYxTXQqNMMR
GQlPm9kWpVNknLr5VOSnNL2e88Eb5u4Zw17br/wnZRiw/NPCDznCe9un10UFZ5ywuE/csH2yDCiQ
hEUTyNtt37/0ZuIoc+qK3bH029V3mBSLSJLV4zwyXlY4ED2FSeQza676HIi/WtgRvwO7v7B76pMH
QZ5Rmh27dJfQQlA+xqClyem7VnsIyuo6JE+p8A6VcX+XB8mhuoKlD6DzEhUPLW0UMNZ0mulPzhAZ
Sh+7cZVvgd/lA2rIQImYPUFKSt0WLyAB2NahoEVOD4wttTAee0W8kjrdq5TKMabiAWOqdap2UA5o
0YMz005meDKC2ya7WFLBhg++EeiU0uHqVFgNJ2M8jOJOatuHuGhWRPHHxvJvxzZ+TXT5XY8YU1JG
QK7AYhntILNT2mOYObOI1ORq+ZmxD5f4JTOPwIpFBDc8RQw6dXqM1t5In0NhkxYfSvteNBVDw2BS
5CcJH6/5KNS3lvGIXM+3tuKwk81Dn+0n65AkzTpAkNp1qod5uxOIV8N828Yn4FlvESBKIbTh/E4N
zlyYsrgFgI3yRNVWrY59Vy0ikD44RKSMU3FUzCccTuukdpXIKQ2qxEAElfC6perIbicFwbFDdp6k
H3JDODPC+mQaoQSRgZRni7Elo5tr4umN3L9Ow9aCq9vrg2cQdeqpRSCGBdZOJz8qAspQpyEjaWA8
6rUjAPb1kQYhcicG1PNAcC3lI0SGGBaSQ+/zKFW7oaCuBYVaw0sTT08abRBPZHae6LLtdyKGEiZA
7YocZ/a3LbuSWN3nI26b4aWv3keTcddDayzDV5GlIgeb3pyps+pom9aK7tsZMi+xpd5qWZ1TjU+x
epQHazuAQtAbK8CoiaYU4VGcQilV3tpYtyXd7fF20K1kp2ilJ+mXM9QGK9hnU7RFbXNpzNULiQ8R
Wk7ExoYdyLYRkE1jV6lKnK4UGvHsUcZ5VxnRLic+VAeVhihdX/jhS1nMM2CTy1q9S5XCmTtsi1Cv
RJFFDemjSq8SCf5Jc8/Qnsupfoh09UOwAFpAg9OV9Sye5Ghx1Si2goIBlgAYieAmNsGF6ziiCsGm
EhRP67qdZaYX2tRiN5vjXlqu0gp/qmUPg/5uyPAomRdn+6dOoaqnVKpvUmKWRqEC0ITbyaDLRgsm
DY1dWiXbAHNVBO+gmUtXQZk85zioh9mxEub3hPJ5XLOfZo+NcoPs05X992mkcMYyZsTQ0VvpRc6W
9piw9/GozceLub71Dc1TOzoOZEdZSHlLv5tb9RoN10OivsQcXk3kKliH9KLkKBiJJgIhokq0MjQP
c/bSgwCUiKL7jspoWzlRLB6EBZHeYfHNptUPMimLBtNaDmn4R9Go8XL7O2VCMlea17oE6FVKwS/n
UQIxQb1QNQtGamirPhzfRtkEKcyHKsEH7FbsXroIRUFEnxw/jxwsNowSqZo9aur7fg5POKV6lRSs
TTnclOZNjOWtP7OxjcPGktrdrDG5RYnB1lpwO2O4y8SMpl2ITchr36Fa2fTYTU3zRCHjXudsBk1X
y8iTIdBUXJGb1HVh3XcclMRa4tWMJ94gvBsSFQb5JVBJS67Eht5BM+OAAMg7Ki4UsD/Mkxya9HbS
hn3UtF49ILJbaDFQzxuZL1PYm+J9PzxMuQZZPQ3WQg2rOeDLa1dKQq4iKhO01JnDtdnhVYJEixy3
A25kSNkuNIT7NJJ3Ypg0V0w+6CsyTLKWOqqduYox07NIb6kmVO4k4htsqq8RTCMIjXPD+W735lLt
XhsQZ7b5FU5/ozeETnfb7YEQ6YwrWSvpyuCYCnftdZMcrZhswg3UTUB80GAfCrEgPtDVtMXYNQFR
DKxzF2aHIPDN7nDVkxAhLyHtRdGtiWKnfWwc0nvaEgnk4xOOtvKH/6RPjngS0YSdVHwWHxoMVyAj
lBxYTuVBrJBXk8tXP1yPDoqye+633Am45bUOUDIquimIlGPXYhC3agRgET7FLpQN/XWobvzepnNF
qNtfzB5ex8faw4HwKsHyCynLat7IO9rHB/9bVm3TO2AyBPkdsi9PYcu/mh+1bWv3O3Kmit+JNqHC
T9ARoSDdR5uisDsqhJvmgo4BwdkBPqyIQtDOr4XH5paoBk1Vspo98yGT99m4qvaM3Veb/jJXt0F8
QV0szlyaGUG7k2PMumN4oPFrXK+0ewNGjRfuQ85F5cPIbllLTJFR6g1QHWIseVdeRbtgGVS4MXb5
rnsdcB1FGEJIJscHKrUTHUb2Mi+XaRTzQO143bzkDpnZFjeXE1Ecn0S4Bgpdue0J6kZwzzKh3bUc
iiMsra1MRbDBeaijh1rXH9b4UmjvtX9rTM+Sdds0j9Z8zLnEQmX2ZGvbRQ5k74rGa72RJeQunjHe
0KaxdGfUdo3/Dqp3kXl5BAcIeWfajN0D7gkUl7RmRZOMzkrJ6ahQZEMySR8w3IqqTelsREszb+gi
iHgVD4e4QxJaeJXD1U1qRV5DIGjd5RRyDVek3AEqFOcH28KwW7SlBDNiOporJJvoXjV5T8xuxHQZ
+QTWwb52/TsBsaTrk3zcZNyJw0wNM7/9nXaj7GfAJa8KbgvLXr8K7rUPwyVuXdi9PuKHlb7GhMAb
D/R4ItsyvgvNbsNkq/IWyrscFfvcLu8E2JINAgmLIolvB10L+pndmG/624rzPnszmkO1nM32wkIf
2UQ2C0q3vMxpHPB4kgBezYVeXEbo/lD/9h4/8mgr0NPrV99Y04wfxnVDJIqtBwT1xexgQ5S+z9DV
kkUTvQY3CHHE3h1vtI0yX9WS00drJL7BScXjLrK7W21d7sYdIm8ilIa1jqBTW8sc1vyrRJ74oN8H
nv/Ighn331FrtnQaTQLfAz0JnQO8XQ1kz+Vti7y83cbfQkwaSeKWwRJpVd8JgQM2IH0TY4yTdqp0
XZsvtWJj9hokdvFKEW56lyJPecqyx+LJvEX2L14POIVmR6U/pgNmHLRO1u0C1LLlzDXH1Qzerdmn
sRtzn+pKfQ+v2OZhLA2hh76c0sv0bN4H+D8Awz6WrTsHDn+SPzDjJ1g4zUm7tJSVcim72ppRjQP7
CCE3hQbBVSHd4acOVZJ+47VfEdJ6cKK4C1nf68mt37zq6HaU1cJ0igSPyvRKbzkpoW6tlmbaWyws
O0R3E92QUsBSzawLtfL0wfH9g4KySLpr660oPoX4IjZuxT5I9zMFe+NY5tpqbbDd0UjkLeMBdjX1
Xiit1AduBuVzhSaCaWPWFYYuOKI3nnw0nkgckJe3mmO+1hcEYTfTvAuoLRKgArNGrqVcGNlVigaY
FenrrobNeRZ+I/Fl/rAbtsDTUiwGtQ9tfram57a40MwLrC7k9inEMEXNXopgDWF4PyMfm1b9BrbP
8E7bXuHfy/E4vCDz465LN93Nr3PLWKhNW0PYiOIqeRKuxX1ylT001xEqr3f/in2o3YFph4K9VCxA
u58iLLQ4UPlTAOJgYNvUixsidwZOOBReQU9TAUG/XDebwboty2sRX9PeI7bJbe1WYvQFsxBEZ0cZ
y3W75/8sYC7zimyaIOxKDwKcoY28V55gNNPT3ujGNqQNR9ulc3okruNlm32InkpB7qbdAcpj8ffz
do7v2pKC1Q1Wl9yj8FIc+TaeZP3e2quGM7BDsEU3NjrQYXIhCBqH4JZapPBmHHTiq92sHBBa1HhI
7tiu+us2voZlLzABl6IthS6wvE1a13TidobP8XucqafqAI22anQaLmfNYx9DhaRO5OQr5QJ7WI9f
LzHM0umn74LLKCDaWzWv82l6ScRtdwRRrr9h9TbG2zF7L3mAMiuS7N1ihfrdqWT/6JPcFot7kSO/
6CHV47jrKMWuNWV7QGcRd3jNuv4G73iGfmMkHnfCtvYUR9wZm85m8D6O1/7whqREEVwJnlS71tb1
mpnWg/WEqo9Ms38r0SPId+qx2TaPwZv/kqD2OwjPtPQZeF2pz7FLzlJKtvAgQv22VmyCkwAla4+g
iamQb5jzWTtN3iZ38Q5DYdDTbnBSHjjYu/GiJbgVbcQe0wpzGGFXETt9o6vbPOWOSWTtUFXd8zgf
e2rMNm0s5kNcSGPJJjhFNwZE1fJKp3Z2yS/Az1oSyz3mDChCwnk7dS6hwrhBg9Q/zuvJxW1h/qZf
1G/Rc3MQrtBuUsvmtDhYHK3x4GFCc8W5eo0e94KMVDlZN9mDeK8/WhdxZvP380+04ix+lJ8oifXi
JfHYhO+YzBlfa57lX5nKjS56Ve8aCmnVHYmIbD1gvNG39zkSTqt/7rWdllyX1TrOLxa7XsG47cja
05bSInkF6DzzIh9KR3+U8MPT1mj7sYsZcDfEiImiWH5FolAFnZOreMrICPSTNT3G6zE60AKGPWEX
IYMalxIBbtAdDH0/W5tCeV7Kxn241yDBCwzFkLC8d0OPe0PLxxJ0l0VGHR+DiGbR0RkMNIQBB5Ap
KBasdf/NlMFmRcoUIGdTrxSxfxRDbZsJ8d6yaL7qxARqLCEoKDZBda+wZze5fhEJ7xJG0bPJStIU
z7d0b7D8E422VXPKNZQiCHV1T0M81+NXilqQwdaPgL9QpYRS+JatTyFS5dHF6HAO3ca6muq9MdxG
ZBlgxKx1G4wrTqH6dRFGzqQgLEYVCyJgavfCeMEsDJ2fGklEzze6lxlq7pkrwiF7FxZX+SkSOcHR
iX8EVAhEqILDidwiwY4KwHS5wt0JpZ+SeyMLQDZ8LJUwoYh3eYfAtN02FZR32nIcs/5lXVwG5kWM
erLbJY07t99fpu/It/hDsXxGN8zXSH1IK7tuPWckBGXnhnjuIkYI3J70GZRb2jjiIi9LbhRE5WSO
0n3Lffe2YG7bjqrDqrou1RtFYd9y68f6uu12HEAdvpKMztoL5C5jWsq/wiXpUuZBkeaojvjaPJLC
TfVjL18S34BML6urDuk0VYvmWcPZStrr92AVRflYmug8Dtb7pNjNCY0nPXR8qcunmj6xqniJwPas
HypKj6UR7s38aejSrdTUqyRVXitEXwqNCOmFrbWLYP59KOzxVLCX0YX8RhUuYDpOiNGa8lS8qJ07
DNs53xWI1fDbADaPGCqqjyrEvl4gz7mfyaXa7D7idSRlTTLMWBP2NhToNLstnypkD/p1Ql4Mt/NJ
t9zpna9emJhjcmbGQ5z5mSPLZDs0t7jHowbHgyfKtiGzDs2qs+4n7rVac2gp5Ghg8vGebDRAo7It
WKnLLajpe6NsIdBaNM8Lkk38xSPqEjUkuCqGtz46arNX2++zSyG8ypVier5whWNGJa2t6gbxxmA9
FvN66RoD+JzuyfApdomoNU9zTnvTEUrBztR8XbGqWyaEqs4JDFY2RWeho2dgUgStbo3FoIyCqZbB
mYsLH7preTlid5AUAzNBVHFLJW0dLTdovijQEdV93UsYXLZduZ/CSPJCIpU5TMKDYHbWoybESPiZ
u0pF2netv0sshYIRF0E4FKkWgSTNeYbL0Ep2hjntZfTs/dgIe6Pp2pjzrzJe68WtJTail6SNW5yd
IhqlDL2BxjSv/baKtE2bouh1GGigLFiZEkVMRRRY5LoG/6oa2/mp6QP/aYxlNOcBWknWvX/d9xEW
VLU2bBEGtY9+Fpa71JfTqwHx+FtYmrLXzUV0n809SUc/9NdSOaRraB4oOkVt3mkT4pI00vPjrPsj
ThnidRxQLkuw53hUo8Q/iAkdIGTcBl1OsFjjtNczKYfM2LAJZBrIBQgn0nSpVRmljaETlIOA48FI
OhBoax/i0104UGGwQmafGggfJBTBMBGCJThoRDnyEHekZ4HmAv+EQWDwsNHznp6yhGJQNlPWdNRH
07UccJ7MPcjWREyNu8oQ0sc0kQMniGKUorGed8U9ZhF0p0JK+TpDPu0Qzm9dgrmEiCZpqzPR4ghS
ISDQjTVCzLxBTobCE7Jc9ZGNEMmpo+ZIUJMyZ6KhEqtdO4jqJtay7DgajGXQ6ojbYiN14B65G5XP
RjfmpySikBzPg7IvID/6qOuCcoNCm08qlIOS/6ZFVYQ0zwodQ6/Z9CVymqE/dfrCHDNZBlTDCERi
CpK6VlO8wPoDHSl9slnQ52WVh/ngRM3YOSCLSeLK0MDkCQufrktJCpt8eg8GRiLBn+LDEpUyqEqp
2cljyKRlLLX+ulQorrR+tmixEGRFaWuiUJ/Em2bQCIoi1azYcOraWnINgQqmIpUTEVqkd+Njg4yh
vQxkpZK9Wc6wUJCh2xgo5hWYuihx7KEn+wt1pTkVvaTeS4KG0q0vjJHuVBRUTlr7iGWrUl/rSVYt
NW21fjNrRgoFXx1eCykX2AXGlGn+vikuul5rDwlTXQ9KG5sk7Qoda/jRSDvldi4PQlSSn3ZFz6dY
GmZgYQ+XZmTGqsygxaTq5Nuhbwkv6ThZzXMpj1ly1VUsE7puUy3ugyLrrK2fa521H2sD6WtodZL+
oFPCF24qUcu1VW9RQXxQeOyEjFXY9Ee5mkprV1VWF30zppGqT2YZvUxAnPpTBWkhp2frm6kgEgrn
pdlnbBIS83VZqEupN6OQCw+xZXJkhJm5LPQiVsTwze8qpgJmv4P8TMuNVvqKH81awtZQjRkfQmQl
nHLIJibbUS1qF5Pf02gcUiqgu9TK+2Kjwv8tHixhGdbNfDymnmfOOs7QpMCWUEkrDvswkBAIMYnV
FWl1NHPs7JbyEQoQ1luSqtpiPRPMo0xUXwA5FNunIVJUJf+Wsr4lvL07Wlem5OWtMcij5fXMmuCs
UUhDo6/VNBkYKzPG6U7HSA6yqAQkKEhzh2GriNlob67SafPnafBzXIChAJ8EXqUD54KQZZzBCvqs
EpDPLCnQcBoL9LCI2XwEDPl8Z6k/AKE/sJi/4T+ej50v16JpCiIZzjJYuzP6hDxWraWit2LsrAFg
O4FX16r8OUm0u1nqMydkxhM9Lt7kNTndn+/znE3w/doaLE6VbVgRtQUs8BNUJNRMheHaqQa2nJKB
tEFyIQhq8wW65HyOf7kKth4SAgd0P788zaAVOFtTnmYnx+xwQeDOqNmLwCq2UTh+xQ763T1pC9EC
0IOFPOOMHVQqipj7A6CJDnmaRSbcZfoXj+13N6SLGNPClMSc+7vH6k+PrVezHHgajw0wLh51PRlz
yt5gjF+adSw/7M8wkOXRITi1YGaoGv/zjL1SprKayWgwiaJFVzWA1crUb8RiHaiG6mn9sCXyWxmG
3lwnnKBxM7l/XiG/uVWN4B92hiSZKpnI5xWCERcaYFDkJOAinemZCQA3aMgBKF39+Uq/+Q40+COq
DnJVhTRzthZFI54CYJ613T8uMwJz8VSluCau0a55prbVpeLvv0WcNLg5VgT01fNbi2oUcSI2fHba
4JEJ+t84obtlRFPOAWj3wleYp98sTFh4EGV12j58cGc3iHY16ueZVcNZxVS52JHERl9sXL+/hq7D
yWQ/0c7dNDSfoZgR/bFt6OTMBWIDRD7MR//5VZ0zY1iVFrMC4kIQRPB7TsjtGESDLMGTE8ArMKcc
yR8hl/vzRc6cig35x1XYEDGBtsDxnpFpWrEWzTJe2i/YiqLPf/RD7VQhZ5CGfmtaqTOTfQkN84PI
yRFRIIQIG/qMw9pvOVQa7SbOMJrCSBYsf5Vc/vnH+82HwUcJWhDoigFM7mybCdEvogXvKnDrUrZB
mzY6/VTm27xE2ikUffXFm5XOYbYLlESWdIMWGdR23u3nLxE0Ku3Aiu+DXRshMRUILPEM7CXViT44
I456LVzGhsRQN/2HP9/sr8tKFYkY9QUwy/eune0C8xyqk25QDFA0QOtGd52l8hf39+ua4hKqpmkq
X6QF5fXz7dVDMXf6xJpSiJPL7qrh1eWD+cWNLN/Y5/2Uc0HWZc46S5N4c5+vQqAxl1PJflohlpHN
WwKzXZsVWI6Otl7T/lC/2tYk5fySRBA4aC04Jw2qk7X8SD8dFuagI9ozON87iWzECpWNoVTvxhxt
OqRolaZ9a4pmU1FNwQrNQcL1mHQWg6rMZv75Jf4S1KhYlYH9FIk3YGKeP+GEodN6RIFOZ3xCw/gE
F3alJiWScqYI5y9e5y+7+XIxPG0NUL0GsdTZatVSv2TYhzklQIdX7Z6U1kHUe2rXf/+eli11AY1a
imWcfYW5bvWJjtLBFge82VGRh47hTzcQ6O/aVCRwooT/5yv++h1yZz9fUv78PvNcMTPYL0zHRejK
ig/KYn3KHHgyrNryljCPysU9/NEv3t75deGZqgtICuoiwSL7+9k6KuZZn/BWBdRFmlkWTGvr/oWU
lIxuHnO0AbjjybPlieE/v8y/RbC/KzL+PYfSE+NC9JnqKAjb/7F+Ly5esvfm/Dct1/nX74KM/8/r
LsD4T//hMr7fTtfdez3dvDdd2v6Mlv8//cX/eP/+t9xN5ft//uNb0eXt8rcFUZF/ItGzWv97cj0m
4Pn7y3+437qXtsCPJz3/oz8g9pL0lypBbSRS0S0TLj072g+IvfYXbxkgF/RSAhaias6O/4LY/8Ur
lInnAApDCuTT+Md/NMCNwv/8h8Dfx7sFsmqBuAc6KUp/h2L/+Xzi26MAzHU4OpfzyVLOdrqeQbWY
scdYOfg5g6DdW2XKK9hCPz2ZL5OXH1chc2Br4yNXvz+Dnzc3puz9EptdvMe3zTpZD56wljfN39pL
fr3Icqs/7aAc8zCY6zd2ai7SbpaL1Ovui4uc2QD+epWzB2aacxAl5ZtyiR9NdCPbDfaKgWu56mXs
mc5oI3tFZoDL46q4NbZ/foxnCMJfL372cQdhbej4o04IgvN1UKyZ0avWyk1vy+1OQ1mwyp8j58vs
4vOx/utVz4710q9EozC+qc/Zi2zjKPqcvNOHXdUP6Y10LzhfWqItW+O/T1+NiFHUDAbEFkNJTQR5
/vlF9nmgCxQm4m27VRfzOrxI7cnR7kV8+eIvToZf3uf5xc5WTdunVpc2lIOsZjdXXX+N0pht0jK6
+1KqbqcGj1wr8epR2AkhUwEJ0+/CEGKWotHBGvDhHfRIeIy6+l2loykVosLc6l1ZD8YXS+8sROC5
cB6TE3BYkgCZv1gkBAy2aELDc/Gpx23mDf66zvgRvOEYbwdfv4ZlJX96Dcvl8GdeYi1VVLQlYvnp
ewp11Hqp+g2Fx8QE6gXinX1xj6xkjbHQWl1RUXmgqbr+0mjzl9e/RF2Ej+xwECAJ8z5f12gmvZ7L
t8Huucv0jnbpEcFP4PrfrSeZp7XrlbwpPJqqDg2SLz9xuNyf7tyQiSt1aO7EJTqbrCyfLUBmEGHB
QDUainFCOBAxCpS34nAo2lK9jQBaXIuCNCUKALsm7/dGq1XJtUDcfa1rcobUeq4x13anRB5qvkcm
WhE+THU50JQVg/igzNqUUmMlKUlizKfpFesLem1ktl0QEvlN7erhummaYZNG0GkYg8WXMjJyXNvq
UD4ZA0p9IAetdUekVtEkaoSXFo/hgw9LDuAgvp3hnIzHFl+oLQMk74pYWw70oGHXtUOrIWHvqZnJ
goZosFDZUNKqcOgZWspwMxlmd8vRMzz2ZRtcxrMoPZv4gCEg0EvpI26FaTNGSnooVXW+Zb0+Z2NE
5R7cN9ZtEXPbia8VV1KKFbwgd8kj9pA9wm8dzSRIG7h2xtxuoIi1sBOKJP8WDmH1nI6ZuQ9gtTPp
ZRSTZVt48tCUtwIMnvskElVHjdAy75iVbHuvzsrsLtbS4C4p5UBxlEbojnWco8kYGtgHDQP/YlPg
iTwZM/bR8F7SOIFEE+eydCMs9RQ+UzWeXU3vaTxZecAcQFXNg8b4XlskO733wSX4kfKYz3UdUUqJ
po2SWAXUL7iMKRrIb/OMmQDg2RkbYeCWTMUVb50YYAvbtvm20POYXhGp6ACvzR60JLueZjqMiTFh
yjXTCmkiQ1uJfk4bNdPpRlrGtz5XsCmSaTcWZdQdEil7bRgKdoAZHnKFYaiqTg9JrezjscBZI0eJ
HvVQ6cJI6J79SQiRvEwBczgFwkqtb6EQUIMVEwRrM42gbZ0ENOJTGkuzUFXHqNJDBh5D8WiU9H6S
hQxstXg4iUmVf+t8VlYdMIwSZtV0KQyMNK2GQJSQNZnYvyNpRy3VM9TsDgwARDZVGzBwVV9YlwbT
YnsB5mXYwiKzVcbFYsb8w+YrXwnpvPy1fK36sjsyxroMVZ0fULkut0ONfwvTbjFDT9whDvCdN+vp
SxmVnokkf0Z41SAOa/Qv2Ni/bBbfL06ipEOIl0Xr7OJTSJW8h/AUicwcy7EEsI1S/xf2p+dp7487
XMpCJNgUm892pNhKGjVMA3vmaMoI7FUxt6fi8c/hxRI9/HvD57ERj1qMhzGGjTuudk6/rUlOo1Yz
aaEiBJUyJb0LfIUB98kMD4WuB95girSoxGwwvrjy56Pmv65sGCLexotLzVlQBaG6CgomcaVwvow7
eIwFVm6GcNFmw6af/b9ZaOY+jSWsMFktlPXOK0YwbOgFMvsqFU+CcJnq16lyzL8qsf1mUcow4ZfS
MgvDJJT5fIyJ1AilHK2ZiH8S00VeZn/T1vEmvP7qwPx1bRg6NyKKEg4/OtZNny8kaV3WiCi7sNNz
pXavlrTix6/o5dqvy5wsBO78UgRVmLI9W+ZR0FSM56G2Y2AEvJARcyKFjV9BCRP16Y0WDaJ7pSxz
T0qMBMF2oOIP6OOQWDcsawh0OnJ+ncFonOaHZUwqkOL6JddNAZIJ6YmjcBKDYU2y8IOuyjIKxWZ0
NYmKQTPXlx6zCsv2MdEqdI8zgyuwL1+ZmMrXUzcJe6XVRlczmKiLCGqeRL1rX/MyjuvjkPehvikw
skcArwb6HR00ZOAjZ92Ro6ffS3Wq3lWGxYSyarb149iaPY6lXQCaqMG2BPpgana6q2RXmlptmPro
TV/YlqWSDxdlYQUfldyIX9WBz4L95aMg8cNfQKE5YerGefyVpkliFNmIGdfojQ4Tl6/WhWXjHbsa
18Vt/qWN8+8uyHePUz3/6Cyls00mTNQhBtpk107vyDbjvptxTz+JUH9yTK8+Cl+YePy635DlLtVK
SaTYJp1/h30xliNT0LY5weiJPU4ox0xuoNRrXbvqgtH78/b26wo2qbDxhVB9xGnmnJje0wwtlU6y
CyCVanGXT1/s0b/eDn8/JZfFjGLJzs8eXw7GltVDdCrz97eN2yPk1I13iWEt9a6ev2q5nKUDy/rA
GI+bWcwnTO7p7HpBqFp9pcmUzuoD/o04wotbVIa2ZmMc+nUW+Dks53KsQEm2qDfgliYCv/68zVR5
gw0GCLFhx3yxM29At62UHRmA/a+U82/Vkv7/dEOURJ7bf19U2rxE7f/6nz9Xkr7/gR+lJMGQ/mKa
2GCZWXj0UTXiHf2oJQmG9pfIipApbzIMxv7M6v9nMUkW/xIx7sBzS7R03WDl/6uYJJn8KcmkQSHT
tKMCZP6dWtJy+Z8CCK7JWUorgSPIkmmKn2duUND1HmK26OJEgMjzCpHgGgokemPRI704fZW8fz9D
/x2xLBfUZEIuzlk68Aq2jp/XZMEMYDI1sCF7j2kQFKypx3ggkhzHdPDQGxxAbOEiL+vvv6o2yb/e
rAaIVFUtIk68xs4PRKk2LHqDi8fMNtpMIwazq+S7czs04X61jBCAt1qVNv62cFBtZTXZzFotUrcv
imuf97XvD8HA5oziOd02Uzs/J6zaNIQyr5gZlxmi+QaT+acVePXjcf7sPPk97jt7yjTKqTkSmlkK
vazPTxm51FjMeE244ro94Ihuh456VT22G3SKbnEQPYL/vbDRb9Q19t03whf79m+WFatKp1NIC9FY
ttjP16cHM5sZg29u+dg7ZLfeLK7ajbamh/WN6ZwvHqf0OZ765/M0iNqWgq32ixPDLEZpHCed7Dau
8W3m6O0vU893yHgcZmaWDS9wutWfn/FZ2f7HRZdiAy+SJrpunt1jp+qxn2aS7I6P8dV0bE89J33I
xMj6qyLi727vpytZZy2XViikZhy5UqMrTFE8how7KP7H/9v9WGdB6SyD5B9qriJsUL6turV/1XnJ
lbz5v9kDEC4Q/9IPNDHwPHtyaMfacArk5XUxA+RAQ90qG/8JzPuK4Rynfs7XmiPuTfeLO/zdc/zp
uufin0kZugo3BtnFlPgCATjlsZBtp3ESeQXq24k837Y2f77o7z51gxSNHpZpSXzyn78EPWyDHscZ
2VWmvcmoJoiiL27rtx/7z5dYfoSfqn6iVi21Hi5hbTpXYqjPZE5mLawaO771uTtrjV/D0behAdrl
bvqyiv+7fZVA4t/3uDz3n36AsRYzsa35AQZ7cOUXyIkV0/23LbM49xgY7aV1sVXc2p42SD2M9+py
Ym7yyw/yf7N33lqyW02Wfpfx0QtaGOMkgFSlxa0rHKwrobXG0/eHYk8zE5l/ofm3OwZJoxYzcFSc
OBE79p53zdLnnX7FIi0chVk/KvM0zDULaT/XLNTtes1i/pmPzCwuMOD9oplTigbJ7H+GLwTe9QQC
zDF2BEt4/HjzLALGv3zM6ZjmAPZkZktDy0txHlPlmLtwT0f+Md6JB5V0brpt0ctwPjZ4ZXAWhS8q
XBS3qPAuVjIDbYlqT6a60JCawR/BnxsJ+cf6/bGdax77/V6a09RUPJfOc6ygk+6gNGOx5ncLLI/5
nWBP9zCK7RSb5PiD8EtZA5Atnkvv03lqdelI4R+KgDDmqpscxjdrywFxgMRTAIJWcl8//OOM/KXF
hVMNUNMyhKFQ3caBV9mB/gI0fLlJf8c74nKuJv1HcWd99eBbXlnKK44HnyO+iwcr6N8sHM+YYHtm
g3RFJT1CV+f4Un/4d1bRwoEr3PKWtnTkAklwpTQ71dVeEkIqifpGQntRdgMzCSd+3EO5t+ZQ5y14
fv50Weaql+a8CUKCiy2aayh9jFWmuILxyyKNLBt3o2euTJ50eRDea6xUNVDvs6hpLA4eVTvkfaK/
1i1/Vr/nx4C9ArncU7ExCZ/MH+tltCtGydXwHOVfIByXAMd4yFWsYhQGE0K7XdUaZLZNB67CleDl
yiSeWZoj5RO/4k2JpCU1llBa2Gq0mgSZZYf5Sp71ShioK/O7E0gcovCUIs7NTKMIzdJspnbpFqO/
8lvgwO9y0Lcw+AqH1Tjw/D0/nzbsEVrw4tKA/C/zBUVB38OEeBunzXvyn+kjcWM3t6Fktwt6Obet
o9iQH+5owv+8chSurR2yxVSgkAgiJ7MY6qAMQwBCVXHb43iUj8KGAsdnWPF/lcqGTpZ98tT/QLtz
RVLuyjqifWbOaVhgAbynzid49IopTIcWdpxu2FQqDHTa1jet3ceDu3QlYBZOrCxuoVnnyioirKjF
o6WmVGnWNIWvWqAiwJMW+CEYi/NxJLGgmH7Xq27fZS9q1e20XPpHsL73vUEi5G8Ti0EkkVBmk4wJ
T78ZahggOmiTYU3uXz+erAW68S9DZF1425MKnPFo52Nhe6b+SPmPq02Zr5gtLPT01u7ov3dqO90p
xnZEDmubboVu/8+9vj6nH5GT1C2e9UsXAtfV2MgqxudmFxSuafhdScVfHx9PShIU5P15by3Gl8K1
npfw/9Pk4z/T4jbcVr+yh+4GDhRlB/HVPYDN8dXaIQ2xWvy/tuFJ0hM0GDLQsGXZQZHlEKAo96nQ
0epKwnejCOOOJN7KblGuGjJJtTBEyjdLV1L3mhFWAROZTC1MkLHe3CHmBksXVPFvaFbREhbXOeQC
0GQm+7aEe7YVRrnfN3EoKEgB1NOurAVfhTRdhj5J7sVJ2UdGng3wREBk6AxQVd7RZ5GQBaw0Hb0x
AXaHsBdggzMT5TFPo8BzCgi5qK9CDH0X9+rIe6lIe3p9qd2JKDHA+EofZ00TsVj49HmbxWjLFk3R
FthEe2VnX/i4Oc884zvQVSbxtHTnVMANK6cbijh/cPo3IXCmQ+IEW+s+PHg/Tbi1br3P/Y22chlf
LMVsFsHvOX/GQixrhaqVkd1vC80V4L3okcYLLHWm0XVXhneRHsKOLuJFcaYqnmLxLIW0rwj70ddc
8442VeCTMvzqNuzoxpNQbWBXHmFG0FYm9drg2M8UCBnajBs7P021GJD/NhPNlXzvpkbdL4YQMpfi
f3rhz2MzNeoxc8IJGPm5GUUZYc0MoOkSxpcQ9jHkSYaVpNOifIbjwwaJSUYhKVhYXoEUA+Cr9Fmn
8UgD2XbYc+He0sXqrL/15lk5CwIxxR4Eajej7kGpnQ+nCWsOS9ZrrjJ81v1xo9Bs1M+UNXRiJ+V2
ZWNc2/fvoBpRJmmHbvW5tQztRNqrJvb9UT0axWvxmrreAUYX7ab4TmfnHFSEWyTQVuLra3vDAlVD
QEPKlHfguV11GJPWUsArGCr8M+qLkt5o9aeVwV3segCJlDtFtj7VVTz6uREqCNoElzmgCHIHmRNt
u736OidiEJLYm9M/3YcLa/NUnwSejYbYfDyy3YOm3QMldiSQUX1zszKoc3jBX3fwe2kcD05ZZ5nW
BsBbqfSsQbS1hYRsj/aVscFnPOnbYlevot/WrM1TfDIoP1ZpX8ywBvuT3R0iJ3CKfX7InWK31ixw
LVA6HdhiS4Bx030EnnAX1UHrJ1sxsxWHtGZhcbTqGnpTocaCCfYj1MKdlVUrZTdp9jZnx/d9F/Bs
/K/lWew5U6BMnDdMWOnqx/fk7DE7qG7kNPsWDOg8gapDYcytdqtJwHmGFrYJWmg6YVew75f7fSxA
5WQgBt/3u+nb4V7ZW26/jZ7Tr+aP8WYtIruSw+H2OjG42PIBrUhFaGCQFlEn+BpT90vtkMc/nKvN
LrPXXkFXFvDM3uJGkZRMnzITe2LYf6kU81PD5bpyjNdsLILpKW5KCrPYaBBebJMHy/rz8Qm+cLnU
h3jQzDAJhQfB8s5PMpXmbCOnPbsdfiFoB3f8F0lT4ZyF2fpjU1eyQme2lh0NeVvFQtsUOruxd0s4
QxzfTX6QEy5ffTugMCvf5SsOSr64wLgh6ZzHuQKaNQDPnrsMvUizDCHZ2SYsR+Yx+QnXvZNty3se
y58s96f/Gr76t8n3wVVv1X3o1DfGbfSpuRv35sqBv5brmFuPSE/zyFO5aM6/JSqF0EsG4S/3VR1U
CBM2ngNVGRDeaEOrrFvY481a2vricqOpA6SooVOzYYnBxJ85TTlucwQbCCY1GUIZI7FcmsDfkqpY
eSJf7qRzOwvn3JKYLvR8tiM0/iH38uGQlhYcTJmpuAMqB28r2+nSuc0G+WqV0i2w1EWoJZBiFOMx
1twC3ocvJoC/+9SNHtK7pLbNW/XBfIAA5zgeypd5b61lBN6bDc/922yerhmQWQD3lykBtCF7o2sZ
7422qW5bKiyoLByH18RhTY/RQbThchlgvoMoelvsAScepmP8qG8HUsrhL43MXbKXN9FTv1r2vNz0
55+28Bp5pysDROZstCjdFdJbq6vQcMHlhw6AUP3+eB3WjC2WwYgDqeViIK4RLOtYD8g5NCasVI0P
ay3ITXh/6MlZOUuXfvFshOqiUicKfqoLZUp4o1UoAZduBlHix+O6em4MwngdFKOM6zg/Nw3eXa9h
ZHc9uJ97uA3gpvPbz/87I/OhOolojKluCynAiKrEW7BOSIB5tkcT5MdmrtyNzNfJYBaup+uLbugN
7FSOB0QlPiJHF9vJBh6iXYVWykF3P7Z4dYFODC624FDHpVpmLFCcvSGsgBbjsLI+axYW+67rzBDy
XSzo+Z8QpRhlWMMxrOyA98L0yeKITWGGasWkWeWrBgjdqN7G6uXjeVqzsfDOZpgkA/Iq81G1PkdN
+Tls2icj8P4d5/z3crwnkE+GUslwt4I857y0O3V47f09p2ezcijnNb3wiCdGlMVmDqrRHwaMTNBM
N2N4Z1aTO1XWTYIwryI0w0aZ5JXH8LzKH9mcd8nJwLqSs1tUvKpo1fjUicJTbqEQZnjHTiJD6yNV
48NY06j1it2rt93JWBfeQamUAiFc7JIr2qaRAdfl6FbQACXJ/9IRvYcVJ0OcKhMZ+YmNjjSObSnw
2WUe75Fg5cRe3YlESjNNAr13y8b3jgd5nRiMaIDZRivRMgQtNGjlyrG9ktbEFf1tZ3mqBiTC0kLC
Dk771qCEcJsUm/ap/pZsIT6081vde5Bcc4/C6HHtUXLFZ8ywFQmkl26oF8/V0hSFSO3nzEmi7sIq
+RlpqxXXK/fhmY1FHBQlfaOKOTZg9bQnQBcAjhsqWp+bfXib3zbfG8h6YZpA0Gz1gbw2vsUJNLsh
qfoY29CtDY4FtiSKbfhX0TIga/IHWVcb/GgyrKSq18wuDmGVd7lOH+3MTT/YBleLVzYru3PNxOK8
SUhzqVPBS7bIs0dAAE9KJa2M4soBACUGyJ4nAzD/Jca316pcTSeeCqhubRQooc0c2txwJeF9zYpE
zZ9eBQmM6tKKoWaGVCeT7qZ+cYBxfSsrcNEV/orDv4L/s4DBzGgY5PVUqCDOHWPuZ+JoEMK42oN8
RPeXjkFp/xdk2doJn9BWdFMnW332vxdsFw75zO5iLwgFtOGijN05R5PfIzx4VJw50VCBqih/Q3H7
YrmD7e+Arm+SPdTKm8BFVOnWuo3s4BsShbeQa69nBy5yRwAgTMo1M38AYfvyGZR2aTX1pamjvLxR
toCunLKnjCLSJzeuoi8vduvC2MIHiPAA0f2m6W4ODGFMbqdwDbAy/8LZNKsi/otWUB63M73NIqCD
/KrKkcIy3ZRn9UuE0lXq6pM4BG9eAHm72xtJke9ov4xuh8A3X5AMhJlVTKWqsRFfbM37XBNgd/w4
mrmIAOZ0MZ3cFErJpVLNOd90gZjSqyVO3CEoqAEJnNxG8T9FCsynDd24OpocZiKvFdkvQS40Y8pU
hOkmp6B/gYKkNlgNYkndtHblo2y39xRLHMMO7iVe1lBDbrLdmqu9xGLNNsltMWAQwtqynqB2lYww
EmXO6FY+dqgS/xkcKPm+zOF14nQ/FJG3fWeXt3GwQ6DAx+n3+7UU1LVSgAYZh0byGjAD9f/FhHst
ePtsAhgC53t5T2veAZJmJ7hBo2r38dpe7Ol5wCemFgd7HARfSipMtdJdQL7ahzP3YwsXsdy7BV7y
Kj4YCP8iFqbYCX9HJwKNRoxi6D5HCXot6M53ziDCew91bDIoKzYvw5GF0cVRHUcyYGWL0eqnAZnJ
Jv2u/iE31d7XkPRWro9UbmCjRF8ekEvcrSYtr8/q32NeLGCttGM3FJinVfVW2c4gTRDaBxj+HMmG
bXgfrOWE51888xyLAS/WUSyqCC+ARfOufYsnsnDRNrRJTai0R0BItIoavgiIMEgVW5ppU2j5WgaW
Ye03sQ4NF3nSxoOSr5Ef5dwM0VUCqhm1SBqUjdRsP95L1+Z17sUC8Qn+9aIhXM8EWD0zjb3UCPdl
hRJCFqPP/b8zsphKKe+jmHZj1VXyh8l7NYMfH//+Vcd2OopF1AP/Wus34L/fU9rdAZ7X8B10ele5
MzBxhATTaX+sbcqLEGVesJO5WyQl6rH0Uo0ksDvQkr3pvewBvlykzmlcWBnfnKZZ7sVTS4tbTMgq
SU9LLKnQ7Hcdwm35dBv7b0GPKtX41RtqRIB3cdWtBGGX+ZB5iHBOAYSRiZCW2AoTFWEKrExs8aX8
bmyzhwCZChjRO1ezYyd+WXOeqwYXcxr5ld7E0Ce8h0VafEub0A2s/UK1nQHR0GYnu2ElRrhyGZ+N
cTG5aJ1SjE7n3UmolX4e269Jdgybb632p6IjY2Uprx64GRAmS5y2C7QKEruZ19ATAqpd3yFasOs+
G/eIMahUOOf6EhlB49fHNq+aNGB+hCSJ6uMS29pLVh40YLLRDxFfatGCwljL/3xsY16Xix1KdhkU
pDo/GReT2PvU+H0KKC7qVAjSNlveWJvB6KA/X8koXIL45j15YmqRMouaPgyL1JtBs8hecvr2ZGxR
1tkENxQIt2un/FrswDtH1WiZojX7oimvl8vAo4bF1SOHMeoYsnATlTKEYZqVFE5Fizo9nnkrITxp
IBiAE1cf8yk2PsOOhnThx/N85ZJg+DMgE6Y66yKQUVNPrAzo6ci2KskmibqdLgpfe01/6GQxRtLD
X6kMXTuRWJzrk+weqiPLaGMASihbJMlRUXZUG7FAiZTojPhudsG36G6tj+WKVwXUI0HdYqnQsy1b
yOF0TjV9rhf0DcGMN1VOo7c3XdipK0eR0t3FpqXkSj8SLaS8DDiT/P0kY5RI0WhoyH27nlkFYMxL
T7VNQxZ2nqw0415H0fKotjk8yVFflt1tM0XxrVE38FNqofpUm4OOSovHoeVQHPTRG49Q3OsO5Gzy
PaQQpe2rOXKlhooGUWL10X2pdv1zK0jasSrRDqjhwTsInmbeFgjQondo0X1mmfVtlE6KM3QebShl
3/2gpXI8ClOqoGjaeD+8RFNvrCb1Dlrph6DNDOWhn5rq2BT+b0VoCbSNgXYjI4TkPtZqBxKP1xBl
Z5QGhMqBzj170GrL2o9hy/lp9MgO+wR5rqSpd4UxoHcm9cr0K02T8Rj2PBZ3dRLoT0qNjDjCinX/
tazT6rEPi8JyxKyf2cSlILwzYsVInaLV2mIL+Ut+iIbeehWMMnlrm6R49qVx/JTA38CBEeUjgsDG
zZSNUb4xhxCJy9zzlXHnS114L3dZ+SD6mnRvylGwZxfqtMUm1lel8s3fk+chPpr3Or0HiKHWUGki
XChJpflkRQOCmUjvxsO9kQvZW6rSor1RixheXzkIdkLdDJ8UtdA1p5TEeldZoyfa0dhWjQN7HpIK
PrQUrZp56k4Mkuyb5Q3igHhVlL761IZR6BMRPq/RazdTFMCBsTQ/vLSvnSiptIMyJN6PrBrMG+Zl
2EkKea14MGu6rwtVfxPMFEGgOu31F/L9vbwL6hFJn7GWPul9ABO3qKaB6HbpNH7XxqH8kXQhNP5t
IZQ3clLTy81I800mNw2i22GE/qaMBvpz5okQWOZD5L/Wip+2mzCNgyMybsqnQJqmp1AWRaeph1KC
/SH1bn3IzbeRmSQQfCdZjLJTa+moUvjmyFtZzF2rLo1kU9ZVjzKCqPnHyWd05sQ6tFHT8Fw30Hg0
ctEO0z53lULuEG4GHS7nAwqKsiY4ltjJbh5D9h3AmWLTdQqbR95QPC6M7llou9bVCkM6mAVMWFAH
C7dBOPgoyxfhj3IK6UmGtWRrek20V42mRwGuLW71UFPQuETNtOWZe6yMBjW8KhC/YXLT18ZXLvQH
1Ekje5xEdOp8H8ISiOh3U9mbh3j+EFnJ80MrJtVWlgXegHLEk7PMm70cRNouLftqj5tFKq4Vyq2k
jIUjjJ5x6LQgf2kbNAqEvoX7ofTNI0QvcLqnXAG8rntEboYUgv9RL6qNLkzTTvYy7xDTUnusggHN
k7hJ2eUDap5iUdhZ3ANKbSoPCQtz0Kxt0maxM0yj/xRoXhJsjCiAYrWMRtT4TKUU/oyimdpZW1N8
jyphI9M88qSMKfVjY0p8hASSabrzc9S0FACXX4HVA/E1gi8wpKeb2GTwfW8a3swbCgVkp+sPWYCQ
bAMlZH1UoFb1Usumy2dv9EH+1iiNvIGmebSl0KxRqqZAOpKuQO7GkrdR07VPnSkV0qYZxvGgWNPo
WG2eHYNqiPajj+7vqN6MyDl/E8143DazfkkppPu886Qtf+5upm4c0h305HDkl55wI4ojMqr+LCGB
K32EWis6GnmuQ5Vg1vd+C+N8OFTNNorFHKaHYKpvtIqOfO4T/eCPHqD+LoyVl7RKgj+NH/o3XQ5n
khrl03NaAbrPyyDfmsNk3TcKfkOQNf85hl2us414yhEbhP1GL5p02xlT+6XqlOjeNCbzJoU667kN
VKS0ELrd6X3YbOQ6Hx9NDxJfzc+Ut9or2k/K2AOPoO/rx1hUTQvfdRDfeGIWPQUGMjDwB7bIMqCK
zBMQzTfI/m2rD7JtNyLqpCog2dFr7F0vD4ebSRgsV4oTONq0QqdNQG1Eu4ffa5MFY2JtVS1H37hG
neC5pit0ep6MJKZ5aJDjm7qKjUM0duZXXexGlObAAfxIJDNg8Hn1NOJavlRQFn1OR3VCqy7o7rpw
6hrX7IFTb4aS0RwtBMOHW7PPtDeahiQEeAWledClVt4Ochj9Ai1sPqRsYt/u47j/0RrSuOuENKqh
mZGlzPEJ5VGLssQIfRAI7LlaQRx/I01tHWFl0fapH6quHmlBtwElbCC4UdezZFUMb5UuT8e20Bth
Y/U+4sitKA32oPfqLkkRAJNy3XpomhSelwl5Q0nO60e4vxvpIVL6htLPGAidGxp591kQauvFajV5
JybKp7AJuesKyEb8ABWS3gvLx86yhE89J3YzAfZ+mrjudzUqB7bZ1OHe943SHYbC+8PdiAZM7Lcb
P4m0Z09BQSZuuVD8bPA/4aQnRzVQm9QmdOCEEnDH1HURV0rX7iWly3Z9Q7GvlarRDlRf3IoeygkB
4FGniAKkvyS5PZiZlD+Cf/Ges0itNmk6/Swzeig1rUG2MoZkyhzG/ltAimArx4G8zarJehysqTqY
vqG4XRg0d2YhPJu9gOSXBe9IUMmgtoPYSqhZaZn3loYa4mOJ3um3Hg33dJVPqgioeNBbEvpWYBzK
2JKICELzBrGgcrDVsoQs2zJzlkrIxF6iRhoCHtc8FaFfo6uCJxhO6On0uAU2hSogGGoKif5DUDPE
BQsDAd5M0bpP0qjgqGjGjU2EDmXIvgJBa14JvIu7Xi0SHb/bodnXAyrZ0LGr7vB0w8aQ2gx2n0h3
or6qH030hG/JOaIGKwriLoun4WeWchGiYtAorjwm+asqjFBl9XkMP2szil3ijIo3jNtJb/MXfWqR
Nq76vv7D0a4+pVojfCFN0n3zPL1Erhe8/XaSWtxpgugltJzWxijToNvDXoRaiDl40n5qMmKREHqx
VEGOsYykJ5+0Mr0vQKc09CBztbzRPA/wdtSoo9P4UF45qdZlKqLNWYSclpibwv2QlcM+C8ocsuVG
bLe9V9b7GBadPwFXXWDHdZAfIJOJIF8PyNfGzfAt5lJDORUF9rEaOjeqKoSx/EJ3GqP70RlRcaS8
AnA8kLmZo4hSVxSK1V7SstJpPT/8oaijvvWLOD9kUwvwMOHoo8lIjKsGefyFQDJCIm4yUujBeh/Z
rbjXkhfB96MtJLhJ67aJAqoPjag3jfS67Ztm+LXILPhlUtTFjLEuPQJJf0TozSohajPHbasVKIQD
at8bcomGIFC3lybPrG3fzpdMfPDGjMaDP5mm7yWZEEUw5K/09L2O1i7x1R5XS9As2a0g63de3U/S
Vg8NFe1WsfS2hOpwChmKV3224PU5Rr1U3Kc967vx/D65b6ewfNCUVkXro5JeUESod9xFybbTR+jP
/ElHHjxORrtWa6iAZEnddaFsQZdjVI1bID+zRXmkI5QDueYGyOrYoWzUh75TjZsQN64hLZXpNFB0
SuuCU2kOdHSkn1KzKC1b0mJNdyrJYhJ7xdoFmlK/aFHcfGuGULOnskDBj0Uw98TV0gMP+eYB5qHh
cdSbtt3EKfIjRMDRLa6mQ4jO731UQEf/d2p11p+wbLiikyCoV572Vx7Ac6Z5RtDr4Hsg9zp/JuVe
lE3WBFbfu6ODDU4f+tc2M3dCc7fGLLDg0gSVOithWDzGCEcxuqzXZORN8ooHhCvvitv2bW7lQfEL
n0TYtAM9YG0QPC7qrQFtjLhJPhmH+PPHL+zLbAk8cDSP0nHBP8Tz56MViqDtvC6hvCmH33yoz9G1
9JXdx0beUb3n+RKsACNFp0KmyLbEk0Y+OExkVqh8/ZH/QN9YHjXYPYSf1ADfOWDr2xGFXZSEUGN9
1u7KW9GJXEPYJLa/kjy98gg+/ZIl2jRFWib3Nb6EF9bGH79bzae8WCvArBlZTGoldc0kdhgJ0z9t
dxvXEppHKwt3iRvVz+ZUkc9XzpuamqsMI/JO+qn/4a31OXSt+3rbf/EfrT/dN/kGkpHtxyt5dbv8
vZDvdd6THEKk+GbVBYiQZyKioPqrn6w1rV6m1s6HNX/BiQVtUnI8PcMyPyGC/er9yRy8tXAf243b
vPX8C/qk+vNaHuYShryYznlNT+yiM5D0Yz5vjK23gz6V23gmRZ6O1Vv92t1VAzWQtXLhlTLTPNj3
nkERGZDl+U+DqSorEZy19NA5HWDJ1JmoF/a/EdDblNGG80Cwj+IoQYKzXoNZtb9ILqpllBX+xHJ6
EFRUDoKTBcSj1JqqmzlDGz2rToOscUbkcLeGurl+SP4e+6IqbChykxC20AngvUjp64wrCocVZ37V
Bnl86GGQCbjgpVXCkghOZHy6+NWSH6PWdKq1ovvVDXtiY/77ycYpB6mJ8xEblH5dsX8K/ACMLzpV
a4iv61v0xNIigSd5ZJmlEkvdT/kPHIlPNI0j5eqIW9kZ954t79b6qudfvPDbJxYX+8NXg1bWUb50
dfRbiuBGRYknyx8NGFZR9/zYtVx3aCfGFhtiTOVuStv34SlbajDZJv8WPOhO6xgcQt9GTdvJfhOe
rNi9LH1yCP+2u7wSEkMVoFrF7txX6QPy2ac7dYP4pzu5kRs8rQFIr+SYzw0urodJLzQRHmTdTW7L
79lBdqFLgQcjJfmwm/vj107aZcnn3N7iphAqSRxrD9dmDaad939iorf0Zw7ndu65XrWWQl85EMs7
woJhrIfQlW1qbeqbmTrF2JLcGW4sBkkGhnv3lAPvXwp+XSmVME4YZUGYzJCEZcOekMtKgcCgTuu3
eeTKdeKd+lDQH8i+sdd6SK4eDeImKteiCKPaYhERw6pSLcbYUHHkmde0s+P4q1gpm3RYxbLMv3Zx
EE+sLZYQwohUlEWsZbcpPSr5TkWLeG7uzOy1S+naFa/PmlQyY4M5fRH/xkqlisjF6W5UK/KdIETj
tvfr1fv20jVDkYY6FLTsEDYwtIXbFIKpN+vecJUX40X/RGfnlubHzZhttbv+59y+1++LtXbfKz7m
3OrilmfRckEVOwRFHeppt8YXwweZU+7m8+fLjhDY4dd8Gz+sltWuDpciKLUewFkXdGX0S1dplY0I
QUI5baMpGUKKesi2gjv+Cuu9X90FeySI3DXDV0JvRizPJR+Rui//OZ/nxM9GKYRi2g0O4lE/MkCX
VwWYqDC06/vYnfYmgKTBtf4YOxjbvpCkcfyfMxfXx272cgIIsE621WK9Tc+TEMQdeUFbqV35t3oL
Ufz49rGRq3sXfkYN+mCVvrrFoexUseEbgBkacXJQWx89cOnl3zDBs22mylDViwaQIJYMBJzJBFRB
/CXVwwMZgu8fm7galjFb/21jEVIUXawGY4ONHreCboIb6puWInPqgFA8oGDtZoMTcmPkG8W0C2m/
juu65sRPP2ERawhjTZos5BOk6Ftpfsn0O72VNon/eWWoV1eMpnWKn4jhXXStp4JWlMGk84r55j1J
jvE5sN+ZUh+McQO0yg6Oa6CLa3VQXvczLStoXoLvxYkoVW+SIzw6s2vuwOglvzq0Au5noN6MEAx3
0o34lnM6JnugfoYO+waR4u7GP/S3mr8VU2D2dvd9AA720Ka2cDT3wc2/w9PH/J9851KYTBFEMwIx
TJfnFr680E68Tf6cbWd5j/qL+NJ/sXb6Ppp2wmHNaVy9SU9NL85RUkhi3MVM0VAottpQ71QbuxsQ
Bi+GTV491KOGCi2qvMlrZezzfK0L+voJ+HuNtMV9h1ix0LNdiCG29ZuJ2L2eHtXfATd6Z0tHQoj3
xNf2GDre/drVdNVTndheXIBjGlgdpQgeRWnwpIW6Wwzer8DX9ytbf83OwiMiTRNUyCNz0R76ZIOw
ueaYfygJ3JkQBaP9Tt1Dd9Y1cdbMzn8/ea9AKFcJPtVPKuFQy9H8GZcPUbQWBM6HaBmwnO6ghQvj
PtKarmRwM/MaEjhPxWvnwB8CGSr13Q0e7E3ehpld3fn/3lVzsoAL36XUqholpNPdVn3VB49qOS/o
oF250K5F1acjXLyNtCaeUm9iHkGrTRtRS45NFB3awTjSfnRT9OVtpWYr99u1tQMLRCJtBqvzdj5f
u6IIBoPOQIO+Ji5yIbYL9XUKqpWRXfP9p1YWh69I0srr1dBws58V4hCe+DbFhzhZ6/xeG8zinBXF
0E/WgBmzHDdR96ZlPqWWdPPxMbu2TBDxgwKHuGgWFjufMkRdCmmcp0yksg36Wo7r50KFE5+gXU/J
T4/NtCnkyH+U+kAunI+ty/PPL8/BqfnFIZeUqqlBZxiwg8q78H50qebvart9Nm7mk5Dtg94ZtyNU
hLFDiY6rxEUx/MfHX3Htkp05sEk2yyghL2PAPIkjc6pyYu0YrnNd3CB/sjLN1xYTXTaDND2kMBeZ
7EqnONFVFYsJuHLbsP1txIhLtxOVtejocnsSLkCuLs749llc4XxFkRhPFCTFDe5v0U5UWz92D6Wd
2rTMH+vbmB7qOX5dy+leuZIIpHnpzRuJeHqJDKP+KiaWzgh1itDH5ODfUEfU7eZQwmNpoZWyDQ/6
F9kRBTKF/5yE6fzdshhzJtfQHXtE8dJw70c0tVvPhWWurOG1iT15KiwTISnMzrkpDYYrS0+efJNT
6GyCg9U+fbwbrz/CYJag1YlaADQg5ws46DHyELWInd20lbbFY/MrPQqu+Kt1Rqf7pm/1m/FmNesi
X5xEpvDE6vz3k3vPqLPGKpTJgDAamlzePbHtbVPw+4m7ntm9PA7nxhbrNckeJEkaxjJ52HS+D4w5
sQGHrczkmpmFd4F4TS6nhpkMDjPv9kyrvsl34a5G66t4HnblS7YLdh8bXbM5//1kHkOzQ2e5Zmje
qDrD+EvrPEcp1g75mpV5r55YsUBiC3qIld6GF0lx1Mn2Kzt1h5vS6R1r+FRuh7vwZW1wV4/AySZZ
hA5V23VKOmJWRwc5DFGzQ8GuIv6NV5ZubXyL6KELhslTRs5aMLzk8e8EbrtoXDloazYWDx2tGqPK
KtgdjfdNaZ6kqASg9OPj3XB1wlSaKfD7kAIuGxfzUfKEfsJGr+e7VkE/UgC+2AjAmMTDPzc1KwMB
jaN740LzKEcnOY481saSQBr0T51he2YNku4fN0nCmWqgRWvwxFcuDaVA4oauCi38U0TpdxsfYSnf
xru5/aZ4m2Hria0c/gflmCsuCqZPdAtJUtAwt4SVN3KjTZZRWO6IlF/xKO19N7bn0vP/iBx5zdpi
C4J6iQCIlha5sMGpfrV3zR7E7W74Posjrrqq+eScB0LoIeDu4RWiD4BOyPMDHSle3lo91mrX2xlk
ht9yFBLJ0ULGpBT29NRRaFL3ALrW0t9XUmDEPDO5KY2vvPcvbu66m4j1JM9tyvxB7Z5bUTkoXnln
yJ0TSdmjCM4UdMyjILyao3EcB+9NpCa+MdXnapq8Ta9IjlcAXEIwytYF4UvvFTd5ITlNehwkcWe2
8reqtP5C/v9/SZf/M6tJ/2tFF7cKm+o398VfksOHX//3/X/4S9FFVf5Dmgmb6N+CI52ObH7qL0EX
Rf8P6HZ4FgEiZzGJQf9bz+VdtGXGVxj0NECOaHAS/kscWJL/g6ToLL8CNoEMKUxR/08e+fGv3Yuy
8r+sQODyznb5e5cLORvUiSkKECwuczZDmqUdWERlk9RS6NaGUn+pPSN467NC3CazGNzoR6UTpAYs
AHpupIDyitrfePAPfDIhzQEALZXfW5J/L9OYRI+ZXgY/Ivh/H+K8JD7KRNJ+WQDNZyZOd4avdI+m
lqA0INfZHcJ68rPsq3Kx8QajMV7zPNU2WoiamKh6oguO7mha8QCQFkDxoJavvJXpb6JmYu57Sah2
npYASxPSu75F9KlD2mPrxVnu9ujNkTBoy20ek4xRWu1TZvbtJh//k7Tz2o0bW9r2FRFgDqckO6ol
WbJl2T4hHJlz5tX/D7Vnwy2KEP8938EMMDDG1WuxVqp6Q/snDnMIijqPK2giIVjthHChZh5wEQRr
aVWNbQ3WY1UO4WkahOGukhL5ogzTHVaN07lrLa5Ik/az8hXp0RRRGU2jECEGMwc1GKbG2RpG7Ouj
KnBrPMfsSbME8NgA2oVRwQJPM9iwcqpRYi+WTtsjsFR0KtfxhhpDUCsXuB5WY2NBS317KgYnznpe
WWX4Sa+i2zivMa81YS9koVbsVHPqd02uoH6jNJSZst7CylRTZ+zb/HYq6rsRze1TlJY/VKPoP4lG
kABjC4zCAef4XFRVZitVL9qCqdHOGCTtgCuo7hRl7u+MNvxTmdGzooTfWpDcfQNW39LB+5V10e2l
Cevzqk3hFU0ZaOK0bPfpJE/73FTD2ynN0I/qsWZLYuVbm7X30WAiq6Slh6qqfoAUA5LfjsfYH5SP
yTCl0DO04c5SQuVj2PqfpkSNDoZnKkx3JQaHMTMPahDdRhpALm2kxgnDNnOKGa6bZzIPKrE41SH7
nNdqnzStzQ+KlI7Um63HFiC7W6TtsyJX33o5vNPa5us0ZN5XDbQkN93MuhQt/Fy1kn7Wvubtmdj0
WDXxTwOvS1cxQKxLZvjRR0IHGV4As0pUiieMbPWPUT0pIIOgJEQ2XiWyW/m0o5q8Hw+pniuHxvMM
txkT1CyM3HTjyADZ3CkYF0A3fQwKtbwNxEI8DaPfg7b0830tG/2XdpCT5yTSG6oAepRziSyVI1Wq
wonCtniWVGqbUpnErpxqI+IcCryNMvyR9MltORb6x7wWW8cDOnwfxMYnSAIgROLmK3MeuHrga6Bb
AdoXQ94dlS7eJ16808sp22dyVZ1RJfJ3/AX5eRQ6wQaPjtmoKoEjHMcUkkIISwS8+cRH12+VWvma
Dd1BTQSAhXLeXYARH0I5vvNCS+I88pU/kVTqtiwO6alT0c2jso6EW5iLfyZdKoEbGuZ9KWXguVrM
bt06AEhpl4WJ4FJoYoet6yjcp40QfhWl1LpntxJuyyyJ90HQWvuwMLMbGizmTgWA7dQo5O6roi5u
vLCST56EmWqaNOIHz4q8X8XYlpcmo+RnTwDaLtPUyofSy6dPKPqipi9m1jHJk+hoWFP4bWxCr96n
ilb8HpuIFR6MHVk5VahpRt3QuqHU1JAKkqwYDlkiRJNrRaViHmNdBrjf8Pww3FoHSMmcZwDEOqUr
2N7EgC/qB5Qc6rjtYicrzO6TlOVNdtSx09XdMTepAXZDFV3CTNGfhWryjjAp0oc4yZuD1ev+r0YY
LdesauPQsZEfBslqUzsX9G5X14O8V5q0uEerDx/rsvX3WiiJJ2m2qxUbqJOFIt4HOToGShdYBzWX
689xacaIAHhqu1cCyduXfIyPGlYpv3IviewoDrlTGlSnTh1WcT/yLkT9A0jtZ6sXOhxb9Kh6kot0
sr2kiU+V2kSPMu3L4yhZv8sy1A0IDE1/iosmRqS6njkcluLCM2JTzsYfvUBKwhUswo91NvX3tTUw
xKFyGintPmRljTq6UPhY5o75SU2KyK2tFAegXBju1RpNCGyswL2mgQaMNItAnaYWvDGNnQfd7HNW
BrqjCZL5ECJ5eYApJT6ORdo8eOVknOpy0k9sY6OTUHM7dmUi3weK4h8rib9qHAMgxH0YVw+FnGmu
qpnJZWioZeJwDLK3MxDEaab8kImF5EQdpVXkMwxKuoZwHiWyz/bVyAM4rVSVtpezJtj7tRbdZWam
fUItmDXW55B3WhV8az5pDyKOMeBzOv/ECWi4kyYHcDjYSeJAx2/Jx0pGMmPoLbXMNy+7/mJEyHt5
Wanf8e38OyuM2NpTznV5TH8KRYW+fKYhoTOqmfCbPncBVroTMasORU6PyFTt1MwrfH4jJJjF6rMX
V5xDQddWH8qh4/NUffsU5YqCBZMWjbusS5ofcEuGn2Oj/tDDQPjjqdWATVkb3Hb+ECY7eTDjuzEX
sbVEoR3N96Zwo86kgRzlya1v4ocNuNmnX2MmJ1hjydEoaSuo3oNoxbdlcaNFAg2kaMT7SUySL8qQ
F8chKq09TRzxEnpS8dGwZLJeCDrhZwzt5iL70BfM2geROY7ibRKkau50Ym7RPMtDW7CgI2S5+DUQ
WizWRyM+Ca0aOLUgCY+R1GVIq/uh9Lu3Brx4qyg27pC70e7gk2d/Wl+0TqY6lXYV1IHT6P5zNOjB
XpAK7kqsS+D//M+JYYdtp1XHMowqCA9B0/ODG+WD3EvpUYgSuBNJ09MPDeltTE6Nu4YzBj4WxnSy
0scySc1q1iAyP3eoIaUHX5kyKFKe7LJbXcwgSNxWbqFVaLDREKhT3T5RcadS2KFkARQ+MzO4ytgh
jWf2+YmtCEpPXemHBGtVVy/DgtKcXu1R1KMqn8sZ3thKyZbY4NfqIRwUxedUtkbubTjnAo4P1EOp
+L24V6BCPA86MDVXaw3ti+WXyqlnruaHxVA3dymUm5RloVX3gtnIX9ReGXQ7aU3pCcvv9HMpw2Pk
kmnccKWAJIERaHhXNgIMMrU2T6mg9pdpCDI7SRuPeQ6bQySw7pS0yy9lIAcfIzMt3XwIKl6b4hSz
i6XgvBQx+D5mcqHaelP1qqP6mnrwe/hIbpVYnmQXquLfxWUiSMc6DE3pxuyN8cavDEH6JEPpkx3O
yPIX1z3oHIpQsDXpcYhfeSxkWYzoKBw+GfoTggZIh2swqSXMclk0hqZzjxTkBIaSkMIHwtFTOAlN
mH7Rp9oobRkHP1Boif4tK8PxGf/uMqcbGSN98633FGuPb3eqXVShrdR9R5Lstcbn7xSCuvvayFJ+
ipnEuwA5zK9SWYvPQlBWf/xBSG5jreAolo0SEE/WFPLHotZ9FZU/vfgAbTb5nJu1EJ4xhcvzXSH1
Y2OnRaLim65ItIQr9vpPaatXf3Spr75MUc+u1/vZjRdH1m0a1PQZcPTwHkm0VDpy88jm40h5tlCV
dLsmMj53XNS+aSTEl6iW4o8+tpY+xIkh4V4slhcEeqKDhofjKanS5gYwM+Yu09j1bllN8Vd9MPMH
juk2ZMp13tudOgSaM1gGUvq+1Tf3Ag2m1EkV3zPsXvXxC4PaPXwOTLO84xbVIYyThMYxkobc3w9a
3MGcUdnEAPs3yo8I2H5ox/Bxb8dojJ9obpTeLgsx2d6pNeedLfPCuYzyGN9bOJNRUojT6bbUefWd
jX7QHoeyJabqN3mFh0RQ/FLy0P8gYCoEQ0bL5OMQ4ONa20VLR6HFIr5o5VMnF03/LLJC9AurVfxk
SlX94Est56sSi3XBBhFN1W1Geyzbe+ANvlVt3HTnVtIG5btoxLPGUR0pWUeXpQgM4T5K8/AXdfUf
XVOVjlhb4k7QSfy2sYx7Rc941ASS5Ltm3SCt1ypWUrkpVs1oS6aa7BpNJ30yrCjd+91gigeZY/K2
xdoZEG2rKqHdJjn8vLGM+7sUoSW8mKhqCVBz6vJcpolQ4clTROfMz9TPCRr392E+cCamg+Zdesja
d5U1dZOrg0s+xD6ERUsq2yOMJdNWIkoWtJYiKErQrpw4CfsPqjKaZy/wBCftRvMxz0zvnIjddNbk
svb3cJuqvaAK9UmdtPC3p+kpZlhKHB2TSJ12leKNl3gcqjB/9j1oO8XkpU6ZCTyPxNY37wy/QtDW
YJuqwqBiCwhvdX24lLEYXkqYKH+CLEOJMGkNlzMT7xGKbI5VlgOa/T0coVDAQMIOkrz+Jgqh+ii2
Wn0jYSod216bcg9S0+wUYWD+XYiicp+pafrD9GK6HJqSRHfUd4wb3yvSU8JKye0yk80TF0NBI8+H
7JDwCtmlWs9FPjZHd0yNnheIIJzGIMggXrbyrzoq+7PWBaHT9XH+rPJR9lMiDwg1BdUuGiaNu3QO
Cm2QcKgZpbz+U8LYvaSlnhyjUe25xBlZs+NeLHwTkJl46swI6qtSxOZzHID8y8wK/b4m0Y4+3C/N
FhLVp7aVquldZhTFN2scuXP50DDvSrONvzWTJ7iCIvSVLQxadGxryb9t8cM6FUoaf++HRDpkHCO3
sZj4d6zV0dpRFSl+RIo023g30mAXmRl/ziYFQaQm9oPSUUopOkqNPDwagWaAVinTurE7NcCjm5QC
214mo7iDs2bZgZGGl75NE0g9EPLERjBdrzaKQ2N1qMkoeb/T+5i8xpi9cAZNj06Flw573YNUWNay
eK/UggyQ1NBsLw5bAmj4Gw++h984rNXbKRLHQ9jn7XM3BvppNKXgfgwlD1ST0H3n1ZS55aRA6huz
3jU8w/rG28z74I8+t+VejbmrpKGbTYLUOIbJUeOoHosob6xnHVmoTw3ULFfm59nsmgXmtWn5kceG
fJf1YJZdL63j0O0xSvuo9p0JtSk1uF3mqfUoxmV5Z8T++LHkEXroBrSlhKSHG63VcuuUea1/SMRS
Z0VKeXHOqALkPyUlCDwetVzr79TcKE4BrODqXA9x7t3LUhu0qCfgRGhd2qEwxXvJh8+/gzNaxZqd
aGkpFI6sBxHWrJMe6I+hWk908nW9hadXBL66b/K4Tw61HA/jTm2FtjzIFeJI9hi1QWjYltVr8kGI
vUA+RYmQt6cAGmyxrzs9sT4IVtJ/7xWvqe8RSDFy1xS9SYgZNT4n3BEV/ZhOapXeqIoXebdjX6Rb
blULdaK5BIY6MocdxTYDeOyS0xAnXFc6sF62ihEkKquzuaATPqmnGONbfU8R5Sx0m5Cl1y3ut1EX
vQ6T54k0CrIKkAD65Vg2qVs38gY55XVD5b9BZpcaDOJmS7VFDdtoA7PHXIGW0ClF0TWZhQA2YqwP
5G+MRQdqJCHGKlcYSOk7NTTa+udVNfWfouW1O/FCA/I/ozDxqDIUBTMJqpWvRzGVJiUoZFts9UH7
WX8u7wQ7PXM9JNO9T9JB/ykktv6sclvY7AKsDe5vaNh1r0NrWSdXAgIh9sRN0YkGic09Ka2NRtFa
Cs6WKqYsSlBi34iqeGgtWE3ICMezAaPMBeHrlAcBNot5z+VOvYh2cav9m6joX2noLxrSLGr2enBd
j2ysD2jHDi6N25xmC2TvYt1pu/TSu8oOtcHdtEleWJlR6Trook9a55bV8s5V7dn8VXViXpvH6YeF
ngUaS70rY4Kiml/fz6CVZfAq5iJFY0Ov27qYB5pcZOQG0HhzuqTdmM+tKMs0LcRMLH2ihM1FDM6a
/pW3sP2/j4TOEJJf8owNWuKFwTpAPs/Jx6wv0PVrPcMZI21060iPdu+Hsvj6f/tfL6tOkskLOhDg
ZMw3vT1T9qI+QAojN2WXZtQThUnqIfr3sTTvrdHS7CEKkTUKNpB4awlyHXcxjWbKPYMrAtPYJyKu
uVF7KwR+7m/M5Os+8D/Dm7kXOi5NQNMWyZ8EUxkZBfsvpHs3rjI31bOcq0e4iyvuFO/P5eoCf2F6
/BNtkfVWjMCA7I9z1puH2dc1w345chAxJucbR9Od/ofxQdqQTntJh+U3VERsQxRL1Wklzt/4CpTg
JaI6+QEpOR4ad+Yolbcl/5FjK1i6s3d299m8H3azg27heI/CL30Lmrf2Na9+wdJDGwhL3kVArOxe
DxVbLNAcUv3y30wvvTQZX1n67dhqvh6nHJs88uFF2UjMYJsr2UKBHpObAr6dHO1PcmxuLfQWNlbI
wpfoPzl0HXYe/NX0FpMkcBsirPk0K+S0Do/z42yhLf3hlVcdkVsYvxq4yut7xBGC3Om3QF6vm9T/
/AKQ4aC/NVOT5UVehblfCxlyU7bAl+WZ7Y8G4gQy7y2UYAzDeT+NVz8mDrccGcy1Zi6ileC7ZXme
ZrHCnJXGVBLnh/dDrG2iylWIxVY9qjECMPOB2088S5nVqPodlNlWwmyNZLHJiH5rss1aql259WcR
jCOH30l5HGb26m20K263QPzruaLOrVakM6APLVK0NfxEDEYWQuN2rlk6PNgqygn7EvST8MRrJMJE
7bFhLUKpDY7/K03qv6ny9wcskrVLfKONEK21W/lBShG0plL4/rdbT8a/ERZbahtjK4+GFqsQ40lo
iZ0l0sxRx3OkwhjC7nLYjYJO5eP9sGs7uXI1s4us1MPMk9KUlNGzcqdilaNeouSb12wu9/Wk+Tu+
RW7maQF3dr5NN+BPpstt7QDKdcd745C71e9/lzGzGjTQHhEHU5AD17uL1vZibjTkaPOz/xP8MmET
IEb0hMmnfy52xovAg/Ik34hH46u0cWOawQdvTn9gZYiuQ6h7S//ypkEfw5rg4lmSbfVzlzrTRa5t
44ZCDv3Cg3FO3eAhdtuTdy+6qTv+eNLOKJkoZ8VpA3sbbLQ6+39/0dKMPa0jimcTv6jUIieqZCc3
9+8n0urecxVhMeEIu1FnomZsl+WNKbA+ldt48Dayde01A5FHRVpcgV0GoPT1Z82TWsvrWclkfm4K
ot1OB8X7lCY/c0huAcdH6Q47blzGuTEDnLy2uDKr82hpIseFgra+uFguDc22oBB5r5Vtf8cV6Aym
4P15XF2QVxEW68QflSCf5teMH8cuGs32gDJKkVROtWX7tvrFriIttnFNzYUGXAVLv0aR7uwlud2Z
/5ug6T8b51WQxSWK5gp9+YrEq1HUsf9Dfi525s+Zpiu4ycYmurrw/kZb+op4dLKLYCSa0H3E4pbm
I27ugWXZqebv1LjaDcl4eP97LfDNb0b4ojBzdY8J5Akh3IKYakI3ztYPIRaYaPMJB987DlgP5tD1
+9RWvobPG6HnY+/NDfVquPLr1dAXyT+rena/phMV3XfHjpcgckJoINjF0xaseiP9l2D8OujVidc2
X3MQ92N4yYpNntRG/r/IIlxNJ216ySt6QiBQsdedxG1+WBksyJqFjZ6gi/crV8aUBszG3rI1tsUB
XHqx7ilz4EJtXAkADa2R97/X2oJDecfgxolhwxt922lEkzCb3zEJJOsIzTdYIt0WeXxt/gA/Ql0Q
RZR9X3bQq/nrxIaNK+VpNhV+/dMaBXPvFX5I40EswG3E1dYNYkEf/M8CgGVCMMswQZosJq4D+d6D
BJ2fZ6JDN5rW5wFhoU/SLnvYZiuuLfHraIsd2K8VelmtqgK70k6RWTT7JO7dpEIcTYjZy7r6i1TF
j//iy10NcbEpG7rZxKbOl6voNdnCGJY/5SxCPRAEyoYDzfr3+zubi11ZmRpBEKyJ7aQ092rb7tKy
c5SJ59/08/1BbUVabM2h30RNRVHXrpQ/fgEoYjKdiQLPaG3xolb3SFV5eUQDCX5ToousDjndhHLI
/MTMOkf83n2oRHfsd//FPPv6SUkO2x72L1vSco9U5+I09CHycykQXvRNjrceX202yk6Psx9ssYvu
PFu2ZzPcLYPPFzfsd+Itb1qaKSgAAIlX75Q9hZeYs0D/FdyHt/5Ou/F3ljNbfXZ3/T1e3fvpV3us
f+SbWvOr3/bvqK3FPSkyrbbS5wlXu9TWWu3jYEYnjOwOSGP+m7WBtBmFINVQAdC/PoQqOe7xXGdB
ttKt7iHTG323sJR4P1fXN5mrKItlnzVCbOJdR8Xps7Q39hPnHPDNL7Oblb/pVrFgf/2zpWl4pc6i
4Ai2LZbGmGZhH3rzQ5o6a3vWD/o5+zo+Ra5wp7tWzD0daMV5+t383jphX/bnN/nzN/SSlhWiiY2w
5JyvD9kpPLYP8zNptmkMHkc4Z+J+drr2nHpj21ktslGa+O+QlUXGdPVE63ykcjgPeZr27cNwQ+t0
lz1KNAj25r5y/j+EMua/9b3Ryq+TB7Sj0IoDUQse9oM7O0VJd+Me/etNN++FoNI/H9UArgvRXlXo
FryOlcpFqFURiWoKmXRryoK1SxAG3aEaAOywUcz4XhMm0TWNIDuZGH/tm77ODbQdB+HUtlF9DIH7
7jLD7DaqtqurFXK/pmOSMj9aX/8yc2oBf88XA3pBThNm8BWeJzNyB2+rBD4fVMv5RoIFDwZFRoRh
uRtq0+DJFnRfdLLbT51gtG7ZmshA1+Zer9PJ8RJ1//7KXblWoThozfBRg9r7sk8CVlLRpokvjOtE
lP8Mg8B9P8DK5L0KsNgZhKZpunRkq5Nx6BH9PdLs58pqd3G6JYe3FWlxC6gSxWrNlqFI1qGKi11S
ho6hBy44+I0xreWqzOtS4ZXLd5KXJJZ4eJGVIVfDIkeLFlFS9Gk1q3kwfPFceB6i8Jr3wei8O5mC
dI9pbB9lu672v0kTULD3Z3glaeDx8Dvom8z8icVuiFhv5GFJihZx/WAF8rFrEtBwKFRq0XPqb5Ff
1y4L1+GWJ6iqVWpr5YSTDxWSWcWn6p4xmqdZtwY5jvpXvg92yWGrGrySqK/CLhZhovtZbbWEFYfx
jGnGN3gA4cZMbo5tsd8h0xz0eUUQsHXH8bZ9wpDNjHaQmbkUNI7+I/5YNzZQrfTH//wNOTRECQ0U
ihdv3h6IVGpDXHfUwyQERXTfGdLGtQT9oIjo5oCMfD/cylOHcApO4zx1oOksJlMaQVmJGuEC65TJ
T754N4Wf/28hFlM5ikBcwnkri5BqRrUjTXf1CBZ3KIJ0936ohXLry9HBcAxxJiMhoLok+gRZW0xG
znDkg//o3YpnZZ+54QPCzZ4TVAfJgA8+7HI39S8Drp4f2+OWANlKdmJBLULKFtHfffOs0/2hryZz
/n6FZmCVVCmnUIrbjVvA6mcDW0WzS6aWt1x62hCl2A1wEBm4CNopVNVeNgWH59bh/Rld2Uqxoyc5
ZpqW+ObSqIqRJ5ci66A2NTsrRaoWqKHbkNIRRhm3nJ5W3oyvoi2OiGhKRnhaRAMuu0s+yY7w3E03
+UN3VO1uJ0FJxJ/o1uvsfC/ebJGMV+fUwG2WlTAzTBdLoa1zqZLTGleESJP3dSKUT43eZW6WCfnG
53upNS2Od9KTqw3qF2h6KIsTKlByKQLex1080HBBLHAoQKfZOzYUTV1BtaIjitD4r8VpdVvQEwNz
1HWuGFjT8f3vOx8Jb38IXxckP8JWS+dRwUvGkeYfb+WiaHaCl+0sw3LVMLyPA+s7KqiyM/ryDw8c
lv1+5Jeu3ZvQErIUooZl05vLFByD0KpFjSqLP/3B38iywVS6sdR+yCafQnyrUyXoq6+aZCQ7Kwtu
aFs/hKPqHRpV+qomCdswQEQ7FFGFEn3vLgzy9gw4s7BlvffdPAx6O63b27Dwdxk61xBtwnoneWW1
VTxdOXh1EFYAoDWF6sPSNY/+hWkKE7WcmbNrgQq7pfnsNDaOUKNdXhSneZGp7R19ixS9tmKuIi8L
qXItst0M/0QGRy65+UOIjPpBt7EkdKIbfR/c6XsUCW/Zct//gutZ/HfYy4qqXMtDR4rz1qNa4J3b
Q3PszrSiHfmoP74fa3WGqZZxnoNe05YFTc2MZpFAkZ0hLJwkFGwUuFwNC8i2uav1LYOrta0Arzmo
orMnobk8FT2OZUGfuKpOiXYq2uGmSHrcQ9KNzXU1DAlDNw0FdnkpeVbAipDShl3ckiNhD4hZcmCl
1fdIxasbibK6zue3BP9Q31k2ZkmTXENBfe50zc6j1bHfA8G/3XwVrw7pKs58PF5VNUvDLIYQMKMt
3AyIiMxK4t6n+LcKDiP+kO9DN3hSTu+nxlrliKLG37HNv+k6ZpQb4TCPrd6JDkrJLYoU37yeRdBQ
iRaDS3TWt/SLVvPxKubipLJSfGaSgpiTN1xCTf2ty4C+QftHVnVby83GgbE+rTrqUjCiVe45r4co
aLJfBAnFht5D4sZSPijCeK4tbUv8aX1Ja8j36DM6CVWH14EmrOqrEPtuO8GD2oNxSoW4xd20Luzq
aQubt3ZX4vqiAelgSdMzfx0syFgZ3kgwsLH0Aov6F5D0cis91q4w11EW6aHN8vlIbgDx2rU72elO
0qf4XP5W7rRbzzikJyoFB+xdsi2j9dVvdjW6RYrglGD5gsToykF282g8TyKPB73Yv5/+W5M4Z+pV
9o9jp8mRThhD+K76VDG7ZCPC2kB435qKZoAho3vwOkKbDAOPEbap3kpoDbbqA+SiU1GDfnh/KKuB
ZARLZmNKdt3FUCBqp37Zs8kXkWmX4rGVPweQkN4PsjZfylWQRd0+84xJ7rnAY+f5Fby5vKmSuJZv
1wEW09UbPtdLbd4CYRQGMitnLLtjAAXF1sxy68osM/nLW9RVtJcX0dXnT0xl6Li502axZyU//LGw
SHHg9gPXiOJN1Y61+i6wKHpjhm6hmrtsIqVdM8AN5jXXzfKX+F4WuxFb1Mie67tbmo9r9d1X0RZr
qC7rJsEybY4Wjc+ymNmeZvtHqERu6PRfCtOpxQ8IynbF3VxhDjcrzOvZ8ne4i5RU8Fg0atye7Kz1
eruSwo+WsSXnvlZEejXKRUoqYi5lukaQuZU6e+ra2kU55gfB6ffCQQWsuW0oup43fwe2yNJZfXgQ
UmJGJzW/mfv9lsN/ZLvw13jZFq5dnce5zKDxwJNp8bzeQ7gB4QWU8Sz2glJHY4P2I/ZrG4thNQgQ
UFB7uNorb5TG+y7SvI4guSQcYmXaB8nh/c1j9a6BKShvNo1W6RtjFq4aHiBsQhS57T/6R+kYPlF2
t00Umj27OWxeqFa/01XA+c+v1nedBlIGt5yOnO9WKFOntw3l/vSCFPeH7c+0hqUFoG8ocxVYw6d+
nuKrcIoeG7mfU89E+PfWfJjcwEkfzK/epbnJn/4j+t/8URykRG7Ce6Gwt8onq/vLbCvLu1A1uOss
TmtTpnOLYCI1TAw/sHSb+44QiCVeFc1v67S59tbm9zreYodR0pDKhkE8LEl3GtWi4ehdaHzu873w
YevCs3I0GIhk0T/A5vytrLJfQceMJ46GvE7vMUO8pEN7E47+r2CstyqYK4vBwNUHq2U040nZxZUx
TbxmiDIW+OyfgFiEUwy/O3Zr4ZDv0/rZcov/0TvkpfpmIAImSzSnZufcxWbZCLVXSiHPJg2nSL/5
5rXqHlbuRslibWDXURa7JT5TVYqvKk2YujbtTvGSQ58Z/ga8a+3oeTWYxY5VaJ2F1SthkpPswCDO
bOtZ9R2WRnkbHmZNRDGw20+4GGID9W/Onevoy0KmWQetmWZE7zvvNwV/380Af/+rmYQwpc3StW+w
l56hT+hdEARtjV0/281VW+t55UrHOP6GWGxfgddXHfK47JdYv5meeVIwkq11abexL2/FUV7vWwNk
QPQxyPYXelvrxj5m9Of4ULvInnLeOB0cHJg/m7LUa0uaKzF3Vqr2b0lNIx6Z+HIzwKF8wH/QnsSf
tfxYt93Gel4bIHUyLq4Ulmerp9cDVI0Gi5kp0Khk40UE0F6TH6D87d+fx9UoFsAn7MBocS533ybs
EkXuGE3Z1ghcPI1NYfeYir8fZe0U5QT9G2ae1KtTRoz9UGnm8rV4nnkMEYVeeG10V/JTctTLXfG0
hTNe+0zXERfTh0h67/UUD+0mqx71oID9rBxwALUHzdy4hWyFWuxPpVU3mo+qhi1EdQvDf5w+mDhk
3/mCWdt4ED5uTObWN1tsVArUREFL5qFxgmVf5acZvSI4+cU/SY7vKPFuPP4LeO3cBofSYqG6+6Zt
BPou1au6YYxp4poSvsDdFhD97bDonyjsTRaooLdwlbwucwvOPVWd6qnURluCpWf0X96fvLdnCUFm
qgKXOe6NS6jBkEzQh4VCQxWg/NQm5pE76sZBMmfW6wfa6xCLHRBC9aj3ZaXZFd4igYA1Z7vLjRMF
HAwwM/v98axOmiFaErYNhqmI859fLSzEUSKkZEJYa+LkGpFk6yFo+m73v0dByg98BigNhD8XGSd4
jeWNSq2h2PDLGC8+qgFI5r0fY+Umqkjc/1SV9IIFuGQ7NYkvGurIXal3kCOeqaIIKkBZfii/QT86
WbuWTh4+7wcaeXrDLuXQY9/6FStPszkrLOph8HVkkv31hI5lz6kicD2cCS0VmhhAo8OznzvWiwJo
p+zDzbfZSlK+irk4y9iZOqNLJeALiAneTYWnP0Z4fm0cKCt5KQNcMGZ0PrTw5VZfD2Aaao/2i2xM
VI1U7YTZ9TExjedBHe7iGLvY97/oSm5S+ICDyNtphb5m1WmstZgA4BuNjawefWkMihWbRPc5+V6t
N+RhOR95IswQXv71+osBYJyZZMxecCpOo27P1jrCHV5eyr48+zsT47IRAQKnv0+sHVobWy2ZN9v/
Iv4iY6oEg5t8LmJNU7SfD2rkb5xmLh4gmvT+jL6lWy1iLTKltARawzWxtFYGf9ocJvnPiA45Fr0J
6kN++JCFwU5Cv65DmAZViV0DmMrHP1z3qt0UwfmPU1vUsz3q7RvH4Fug2vzjXtphNKg18+WCfbUX
qWnS5/XcWqx3VIogmlxkJwAn7v82L9phdOGfApDb2JpWZ/8q6GJrSkNTi7ORoHHy0cflV58k10p+
Tma1MferaabP/SHuSrKxbKiYnmCFLXZHLwCR+hAf5oaKfNw6Bd+s0nkSacvOkux4BCzrJn2r5b1i
sAsiV+WI0cd0+j7o3yI53k++sn8/nd4sUGIZijpzHiWJhtQim/oKMaMaSJ5ttJYbiNjBU0tswy0e
61aYefu7yotR1hFb7eYwIvS5cJc1HzLx2/9tKPNvuIqhDlKWYHPNrRyR1TCXnQhbYm1K3PfDvL3I
MmUUSpguQzFJu8W1Msrkrm7pItrTz/Z7/ZC/uKhoDxJk3Orgu1utrjcnw4xNQFFnVmvGDHnZrR+C
Vk9aQIM2ULr+Gz6d8mcjGH++P6jVIAZ8cQM87Vyuez13sljis+CT2W2R9Weeh/6NWLbxxvGzkgUA
DlQ0XpF/Vs3lA7dKgiKJW2auj47a+NlXPuvRxg40X7QXJ4E1L575cUaE5QlnVk0aSvl8MS6QotSF
M8QKJZncgjMIOuW5j+LD+1P3dveZ1w3HDiAAamj/j7Tz2pHcWLr1ExGgN7dk2fYzPT1m3xBjJHrv
+fTnyxHOVheLKG7pB4S5aUBRmcyMDLNiLW2xdZkeVqUcNdRRFQqpXXIIjB5Eg7Yb441+7vVHAsNt
gDSAW1lnzGJB2aH0dkVCytpq0WTowq9wI20sZs0EOHHkAMlsUchbuINYNqIiKqk8RtYE0V5+ZNhv
w+OI/bj8QhyydybET3h3TZViaOTUxISQHte777rExDWEJxXMXmqxv/1xrjF9FJnfW1s4BWjOJ2Zx
sDbc1d0x/yQiA8gEP8VfkofqwXeTEoKVf6p7RFVsYVYcmneLHOE2LiZhNiHYsoPUUybVS+ytXsn1
5yKwsumb8SaBXrIWq+uq2OlGv2R1ST7uo6YO72rb2uLLuLbCdeLUASGA5Zt6x+ViyrRErQM2U0aj
tB3ESYTk2YZnWAkcEC6g1U35F7nhKz6frteMJO2ZHivQJw0h2Bvgcq0kEs1IoVCQHoYi3+lyHRJa
FQddip/t4ddA18R2oIKDJvn2ubleMj+HZApYNLcahPTlkvMZZivLjOhByQ/glXeKnW6dTHFbL+/B
pYnFtwuGOi8rIO+uLgFj4phM0nRqVPRJEuszXHZHxYmhb2sf7e7z/21xi8NZ1mAz4RDl1JTIPEF7
7atbs8DXbpjF4esNxu55VJbgqL5E0mEcQpyiLR3gA/Y033mEfJCEeGL+E5SrtjUiKPbraj95IMXz
xUyLvfCO8Vh0dSD2M5IfpwZWQ/85rL/f3rnVZTk4DOHnbXXZeB1zJCcd2ABAgHTaPgvKnxZYRbMt
XCl4jH1owpyu3/CX10EnEpokpAQaIiQ0Fu9LTbYT9WMlWsuVG0AcN4zlc1AKcmT7keLhOYLEWh6V
DbO/UWSL/cSuoZskVCb9hMUpySVrjKCy5xNqxtMMrK6fAoh+P5btawvkuyKTynN1Nyj1xhsk/sdX
hnWD1YJ9wdss7h79cr9x6ozyMezYx8opcpcymrGrtb7dh5bSb0T11wBiGEbAl/3X4OImzmNgt7gc
kbRo0yF1jkp3FPQVzj55SM6QSKa2N/5pfk0/Zr+0ff0/qM+vnN2LX7DY63lumgp9N7CPM0PJ6mtn
vprD1vTbdZttsc7FSYK8fG56hkioriB5gMZmcOfsBWpA3eXHrbbXNapIWEMEGjQMcNcraG0bN0HU
GwUevXuTrJ+pntxRFvVGzXZniJtzpXSr/pc8PPlzu/FFr08QFSoKVaph0HXTliGZAre/kTqa4Uap
nO990pqzOZrjxwxVhEMcZOFGuU+79gtiEg0APwV0YODycmdlwTrY61CdnMW+UrcyPcW8k/Wdru+K
u/A1h/PQFcrbJ2mvn4NHaK6Bu/gv0X8AcB8m2sjZTmZuJP2gwscIU1/jzQVFJmoVwSHWXidrY4tW
Po+JHxPzBr8xj8uIP4s0OfLResCdTC2EzI6Te3ncyj9bRZI5FLHqOsQt8K+H8qOqfR9i1dl4ZFcy
qcvAYhFtVlnItMpMYKEfRxjroaTWPcHVVu2aB3iVp2a3PXN6fTawKfJqDibBxrKOmQY2wkUtwOBx
erHj2A0M0MQtQuhb2kXXIcSFoeWsILtekkbqmstYyUclaF+qPt/AIF+7DWHCJHknXhdt38sopSwm
zSpxa+6sR/KzDUrnOFl6+mp0ebS//fJdr+byuIgb8C6g1RPIMLOB42K01k7PAthlN+CO14ItyLXI
9KwZA4Y0GtLKSxP5aJtxXphoUe+Vg/IpL10dLXLdyw/2OXXRBTpnO6SAGP7HB4d3E3OXx60psuvH
lt8gIlGZyA+CuMVTUM+tXrUjF9kvzPZY1ASgVTfBVSEFKvWzyD4nMndSyn3aH6oSnm7v8vXhxDzx
L2rvOtnXMns16rZBa4OpCwSxwnMYjN2hM0FkKoHS7bpSGv/5DWSYhHCG7bZw0ssTJHdKW4eQd3MD
m++9c9Z28wnivUNe/cZW/YseNx+ZijDQXbwzU3SLI9uQngvGcZMSgIlKRM6kGtf0fHsbrw8rZQyF
eolOVZgWzyJh4VmII2smFJS1+ixr2nPeTRsuf813gWnibSFrMZl9XpScwYq3s12KIPqufRAahoIF
wz9NB3UX731P2VjS9cFkSapQmgVGQhgo/v7u/rXlWHeSQlCE6CzzOIUy03VutOMo6Qc9V+/kJDmX
SfsQT2Oy8VSIx+syHsM0JwQZd+qeVyKf0FW0kZrnBKA+Y7dNouSnGbUVvEw3HMexLo5TFW4BaVfX
6wBSQD+K0a7lwYz1zsqgDxdVr+oA+fCeE/wxMskcpATgbq8mL3Ya/VFE2ZfbZ+e6+2Oy3HeWFx+W
MuIINxI7rT8iOOANx+jDX2Md9lfBSpB7W7ONKzWKS4uL4+pbcU3DFYv+m9O55bk8hDsNYhp0pvB2
ggwhBq5c/Ih+bCz1OmwRhgmVqF/h8JZxkhU0ak1jhjMcZEcjhl2ecYv4S25rKezGCqlFFyJ9XQ0/
ZsMfYIiv7oaJ5oHEnLSrmeOj40uAQMNs9Oqx+xrW9gtV6nrjYVipDYjMBxVASlKU9JaTGZB7MP6q
cRZy6aAMx/RsHGjtvPXqaej2NFknuIyn04Qc1bBx9NccyXvLiy9jRDKCWj2W7bHztBCVofzr7W+w
knxcLm7x6k190jeVjAm417OjfwTtd7S8sHXrPVTc+9JtefpKN/BkN9p1py32j5UQ4mJvxQ688yuK
WZaIh3L2+q4pSXSyyu2VSjo0kbOxlyvpByt1bFBwAjLDgPulqS5xRkmuxDF/RGn2EB5Q9gBFjOzE
7n+4VGte6521Zare5UoU2AXW2q+WKyCNCIEfxk+UVAgvrdpFUbegd+O8VBtv+NqZIXhgwg3dWVzm
IpeDtrKJUpsaQQD0H7Se28wbYd+ab3xvYZFt+MgrlE1GHhczryHaUN0hPGUH63z7aG6ZEd7j3dGA
A71DJOy3GYF5/avbtQ0//Z1pLN+X98tZnIsxTcaurbBT7eeDuk8PkQQcsyXyihGn17wCLjLjpR+A
8RzafCsC2ljl8qEpzFAPgw7rzV23D07NMW48+GutJ52msX5IMze+C+GYHXftofpifbq9x1uLXyI2
lVYr/d/fUnntQk/4fv+MfNb4sfzSurMnQt3yUTrLUJRtfN6VDBC4yN8H1Vk4tzqNhRonK9eP+p/D
0T4rx+Kseeb9NqJ+zcu8N7VwcmkUOg16blz96rOS/JmmRznfeiXEz71xjJYl27kO6DBG2Gh3jSCz
E/Sj1mPPAeqP0m4LDHUNFSVMeL+kRaZgFgi4h83v3YtO6W7+ke9QUD0ax+CcFZ6gxnXusgMQ36nY
mW+3T811miBsU1pVfiNxfpcj3t3MLlaDtuyJPUcVEfS26YoDaiffCgNtvsa0kt1tc6sPMKNAdIqp
pjAhtgjaHSQkUl/GXvS5Ru6j8pCUV3ZALPa9JwmhKchl4czcb27yqi99Z3gRi+W5o7a5gmGhHGYc
jK8CSyDGQODozpVj/FHZT/dbOeDqYaXHZhuigKUvaSSlTosqK+fLItji0iLbd9LbhDDo7U1ds+Lw
CWkUQX11BVkZefi7JqBCbg/KsSuknY6maOxstRlWjgrNIVhWdXJKsExih98dlYYZ6lwaeY2sEZm8
yBhIuhRpeEh6yX+so0z9p2w5pmVTU8KgAhXwVZ4yjZORFj3Lmkz9parkXVCNRzR53CoMNlz32tIQ
hkFziZQI7uHF4bBnJtc1iObcvqrvYpSW9OSsVSGsWn/c/lQrYTLVWergRMgM0hqLPYS0mXalEhuu
3jCyGOTSiU5G6NqxccTfPCLp1jBzbmz2xFYW6FBSpIniUFUEYH/57aQum/LJ6ei7PTAFcpb3yT48
5PeGxbDXcLC/xqQjXeNtsZGsnEyKMIoQvQYZAnDq0qyvO3bbWZjt0VdxHCQVm09h/HJ7T1duNnUA
xp9ZIJdgmc/K1SSFNShQt1blz500IKul4ltuG1kLOUFPayA1oDgicVhESuWIdn0HCt41P8zMJeOq
qLY2D2JsbJvGd+1zcTxQFxQ8PKSQl/sWx01TW62puYWafYWA38V9H4pU9sZyk3FNfPrFY0eRTHcY
KLEFymGxsG6y5azrsQVDzQf/2LjpznlqDj2zz+jjeP7GVVvdSA1uSpIhk3+XVdNe6to46QbNtaLS
eeiRGLgLpAJNRiZDux9moNE0IYk/abIvfxjsKfwYwgQMh6yKaHAlpKI2vuzaBjCbSt4KUpji52Kz
exTbJMDkonQcnUawPjuE4WEhHc7Tq/4j9f55px3ICjUylUwclNQSmerAX9UYERueOmgCSsrUHKAk
Mn/cXtba1dMosZgqNSpehUUoXEaTnyGcqrmGPttfK7O273ABJOjBUBUbW3h9A21KXyBxAOoJOMny
Ue9tJ44zFVvDZO4zGDJ2EmipjVzlOg3DCuUxWsC4MNojl5dCLbR6MkWJX9bzPoD73gkfGb8dvo9K
Vz91VAsPjT0lG1bX9hHHRZTEVBmV/sXpsCSn6lOfIr8WzB/kvrmb1JRyspF8++ffi6IE2SyPK1gw
EZO+e13NyWmnDroTd2rRk8yUst61XZs8TGa9USdYWxE6wGTPUEfglhcrsis4UNS8gc9kzoHF/4zA
eCfyVqlvy4pwce/WM+K5ZnTnuObIckcxT4Cc7S1paxx71QwTahSewKwAGL00gy57EUZlS2tEz1EO
j91pejGRDfjnHwf0wX+tLJ7tWbPaQXPYMiaaH5jY+aml+lOKsuG/MGPCXiqqUypRwuVi7CK1rAqn
4DJf6eW2fqIAcB6CLQmCtdeFSjMiSkDbGD5aZOM2qoUNdNZcV81/aQvfk+z+O2rBD0nZHW+vaNWU
Q9EVpAP0dksBGS7lPJoOppBp+1Jp6IMmZtB6ij88DM24v21sLbmgdQpqljr/SrOWevKIBBVvNIJ0
dcLMdaPuc60vATqgEujOcVCiOKSPjxp1xgfYk8Nd3FXf5zzQ30rEJxzkSRq/dWk3BDt5VLUNX7JS
6SeCpgZtAmaBtEJeXPJgCFJbZub+d9u8P09vgvLTJDmP79WTtNt6a6+jTRGw6wifMINq0CG8PE+x
Xs9MoONTQOh4bW+6sWPvIl2lYsVoh/rR0L5sfAFx3S6DiUuLC98SKIGslA0W5bs68/7qZYx3A6MW
5iH/ENLN2DAoduzKoBjApWlJhX8Z/HU1ApZpKGsQxrS74NQdzbN8boDop/vtTP3a2bC6v40t2ZIk
a8psreQ0F0P7rc5MKKda7SlR+t3Gqq6vDasRF4auMsWBpVcDcDq3fsmj85f+F7pLCSG0mx2p4Noe
nLReuG/ujWEzOls3DEMMM8uicyn+/s5r+2OdZShBa/Sx/cdMaj7U4/Qk7rXbtP7r7VVe26JpDpWF
wOmJW7E4KxISR9pIQ9GtE+sXI1b/0brp5xAVf47g826buv5wGCELF2ArMsll8D4G0jzmBh+uG4b/
RLP/VlWd786OsjVScR2jEATxhKMkSJZw1eDKa7kMq2lkTYpCl/VJLT729UOTFwDwNwK8VVM0XGze
cg3KuUWAF8dKNGdTwJhPJL1I7fCNHt5PUw6eTPzaISxaw729iWsGUVBSRSjEfP3ye0UW/GqdInHV
tGyXFiTLoULJAZ4m7d7cBN6sNc8oatC9F/A42HyFq3l3FKW4TtoSmDR3YPozM12rcBsvPti7dt+m
dzUol2iT1XvtnHDlFEGYgJaivvDPWaEVk5SxxDC3kTmbaBUah2xo97d38toMRQ2R3wkgrJAWvFya
mk5KkqEVjoJn/dRCNkx+5xMhSSgW37YkPPzSPTKZzTsvCxiCvXjqtcgwO8ngPttS+yPKEMfohy2I
1NpqBOMo9SfqXDy/l6tRBiQ5/YbLlTnBDBZG+wMdaXSpoG3auMbXJxD/i2NkiAHSwyuevNwnatV0
cY2D0IujY2Q8RX3lpXOGvPNGVWHVlig8iWoX815i1e+OXzX63aAowte3wVvn1He1oYQ7NL6P2YAy
VeTUw8bqVlArLA+SE3gyVeDCS5YuUsYCkeReo+ysHELP+TKl6Ki7097+gHz9LjxIe8tLjqib7Ito
F/HIImZ+NP/F4RQjs7CDCse8HBnSnUaqdQRRXb10TnZTMOIc7LJ52Ciyr54acc9EdU9QPlzuL52K
oZIr4SmDXvEmeawfzHpm3q7Mx0+3L4HwhMtLoMOFS8bzu+qwOKB11GiRGk+aIBqGAsU/R2em+o9b
Ta7VE/POzMJ5VFWTB3bCe5aFsrxXY5vB0slCuzAeqVnq6iuiylt3b9WmwME4FG90Ts/lLuZ1FsEE
TMQbQTp4As4ce34UVG5Smz0zbHbjjkrx8fZ2rvmU90HsYjuTFOI4/CMHpJraA46r8EZ1UDemb1ag
DJS/dJCXzApAjb0sYFTF1EuJyVcTGK4M4fjDSJOeWFmwRaGp8BruZXdrzn/lVL43aiwqGXMi9SD+
OJXRmLlZ3zOJ82zrG0tbOY8XRhYbKJU0SKKBldUZusn2XSiPyGWnZzOof8xadaQC/wQz5obVFRT2
xYYuZy9iqfLjyWZt6bl66uj1/pw9np9tzqGtTVwcysEZ88zWMQSo/KePkvpO/gN8sBAZmDmogFD+
F7Kv63CS5RHeOTR5gM5flfESKiW+gt/y+xquI6l4NVAe97RBLVGaTX/evgTrxxPaW5D7pJpXo3uh
6gw6lRpOyp/5A0p3OwMqJ632etlTLXhDaDYf0iPlfH3rZqxuLz07OiPi2V3m1LZftbHe42embAwg
M23jc13P0RkJ8a2+yMpV5+4xDg3ymdLXck+dpB/myOeqR9HwlBrp51orNjZy7TJwyXVoSUCeoqN3
6cHUxhnxnJmovoqW+f8KDVDFzV08AgRaf9sRS333nreRP8OXgB3BTBnt+9aV/7ABohmnpt+plRsf
Ik/wfXbtY5uiIQbfEc1719xwnmunVNAgqlQUQZQvvRrtBVg/lURz46Bj+C7excq0o1e050B7G0d0
7eu9s7V0ZlM4mHrSYEtI1MTqU+Kg4Gnv6EYe5sirhmOh7bfpB1ba2VQb/l6isXBvCVIftAUx2x+0
gwTFUvaW07zb1/ejl/Hy6tmhlj0fUb8vmfgBmyA4YWD5qd//gMVDrCqlNmU1P4AUZdefhatjzMYb
ztuIk7Uthi2DBIWXivd3kYQVYauBxy7JiQLjce7qXRAEu43PuLYcBz4zUVrnHVwmr346J3aQUBX8
aznNsT+hggqGWT1t0cWtuRZmXkUMSseA/szlJfHD0G+MSjg133xsovmp0OR7YKIbl2DVeQoRMTGL
xPu+TCWdUU1CLRMxJpcePv8E+MG+/FES2Y7H2t6Zp+GUf5Vjb6vCutJ9QqmeoJ4+j+hMLsP6ycmz
KBeV3DQl0C6IngB4QEsqaWPyJW6b9j88GpBfW5W1a5ibdcc6/iNpA/9VhSl1o8O9UrC8/DWLcotR
yHajANxx8weBK4vuxPBqvFfP4Ch3xAb7SnabYqd92jhSK9+ZXUcZnTFMRiQdEVa+c4ZOYdKkIUWF
tW7aq+MuHtwIagu4jx9qt3ktHa96ljbpOFcuiyD9pCLJKM11oy2wuJO2jPByb/zS8mo3RPbx9sJW
vKsAn6uQOIra9vK9aoJZUaehN9wyGqUvjWQpP6UBKKekzfpZCestLoKVFWGELIlLw635/X3f7WNV
R13XNBOcojH0Ms1Ym/dZU5kbkduqFfDaCnMEjDMsb8vEcIYlMXXmhm1Tf6pmvT4lXTicbu/dSrFY
4IAoS4uhRLKyyzORp6E0muEINCEaCy9QUC2I/V57aJvKdlUnrE8MD9IB8a0tEtq1rwYGWADsKa5e
qT7PVj34nSrh3rrhZ6j02UGJGR7SZsBP9iRtXLqVsy/SbGr44JUNCkiX67TGJtJTlFfp4cWeTiFB
srNDam9YWSv1X5gRH/Xd0ciQJ62lFjPjz34HrOsgkN/1Xnqc0AH+Hx69lUNyYU8s+509GbWZ2u+w
1/t30efyLLh1/UNgneLvKOX+1sDbamSvhG5/lamZy6VksaxADk0Kd7QfmC7PbfuGlkAGi91U7+Sy
T59C37TfYJjJdmPQaid5aLaC05VjQ3+bIoUIpWiZLj4kHEEOInyUpm1rTF2ltL4ia1a6ceP/CA1l
Y0hj7dQAn6HeR//5+sVSlayLeq6mW6Wj4lZD/GYU01tmJj9v38K1zwi8gfoWYhDUXxYvME1taS4B
xbsZGeJbpfnFufel5HDbyupqKBsIlgkx3Li863pZW73GlzOV3NhTd9EeO53+duxMykYUurYg3kkx
u42yDvWey3NppUZbyk5uuEC5Xpyhf6Xyfr69mrVwApDM3zbESXl/9p0+DOwMGrbwof+pPyaxl58F
JbH1ZPuH6ZtyVA/lnXTeEkVYO4Bifoa2AnVchq0uzZaMrpRWUeG3GG7YdXV1NI1ccx29+RyE2u72
Itc+mZAJs2jnyRT8F/vY+Y496irIscaPIQ6t4i92bv5geGbjoK8uigeaFNoxMbcIDey5gRpEKIgb
wz3NvDvNpOYiR57fhBufbW1FhMygEJg5vO6VhOMYlzoKGdzYIt1bUfbSSeyjozUbW7e2JBJ1ymCA
e3hkFlsnqX5WFT4Dh5NS/RlY+te8qXymNfV9VG6dxbVF0dFSOe8KxdPlgMlgB31qj3Db1T20UZrR
0Xp23kwQvu4/Pw9EsjadBPCKV2Vac4jLii624apN7uwybe49p5iL+6wstl7M3xnGIqGidsr2iX/w
TYszkTplmcf+8Nc4pbYrjnN4kAfXHxkvmQ4GEt8TKnGmpzLV37rZ5oDx2kPDaCpSyvQw6OwvPmAW
dM00xNgfvH6nfy7ZVPgL0MhzTWiWPSEYV+z0xoNlKLPdKPGi50388EoWxnDQ379h4WPQHEZwKeI3
CI0e87MYYjCO0l3zvE1bv3Ze35tabLdfhUUlieX2ySdZql805tstOwXfWG7EfCtNNnBAgrNLgLeg
t1nUOxOQd3Mlvqz1LB0G7y/FlehNCdyUWSht31Zut2FzdXXvTC7eniaPi7w2MdnOheaSqhc7cNnK
AzQcxVkyhv/cvidrZc+LJS6qAVWa11prYC8+Fx87kmdRCyhetuueKy8d4SsANTwaSITl1bcndUpi
yMfdcpLa5zHLswctc/x/7sxQu6LQ+Rs/coVDnet4bmubYFkJtObk59W8c/Sw2Fe+3J7qBAKY2/u3
8rkcaPh4ESg725QCLx85Y5ALo02xVzj15NqIJrqVmT3C//9QSEQQt62tuE+wvIqCHLXNyNOy+VT2
KM9HDKm7sPCZD7Gk94euaY2TmsHzcNvUCvshcEVQyRThAAxRD7hcWQI/dgowQYj9MST+oJxU80FC
AQgRqvCp/C54FKJDnXvho/Et+lPpNuyvLRVSCY41WlNMsy2iB5h8M4uqDqdxfplLcy8zpwnA/l9s
6Hsr4tC+C40yfdK6YMZKX38tx8ady9j1h1+3t3Lt5L83Ipb6zkhdDW0NMJOYoYJ0otyDWdg49Vub
tfC+A6isgoiVEQca8kH6VLTfOmPeMLLyzBB10/KFAEuU2hYHooeqKYOgjb1i4NvrzUR69us6/Y70
rP5YTn7v6VUaP2RKK++Dut8iIV9bI3QBjPvxxqpcustdtPrSHAoZ8t1KzZ5nLTsyiOPZ2laEsnah
hWogKzRsiIcWH6tMRrEehY9FycfaG4PjIThwMJr4y+1TsboemvQULjSCruUBz20lBdTKdkpV+drU
ZNupVHpxDsv5bUPK7wrIIkBxBJicEQCGOEj8LreurZ28LTqDqtk4TLEnFfjGHRgLWdkFcTt5TjSp
50kpgqcqVKXXpm1lL8is7j6ux/DJbi0Z1V2Z92d0CqALcPAp6h7s7Pirbkf7BeS4+tWefKlwQ2Mo
n2NbRUOyaMyTXcrp18gpqWDypKExberSuE/iSfmozoodu0VVZd8rPVHp52eptVe6qrsrkyh4smNJ
2Y/tKO0DBfJ3M5vsL77ZWH/Y8ag9VkoWWZ4UaekL9IcRQc6Q0FEL43n8bCdm0rlaMfovca3mpwzB
4q+pIVOH8kfbf5nKft5LEIymbpaGcwPPWa5rez02o4/gspODVqTx3VAW0WOrhtLHcSyds5HGrauk
nXUs/Tgnw0jS9ldh5/knvGTUuoM8wqpHjch+0VvZ+e6knXKOVb3J3S4egjdERqxHpZl5hFjFQzVG
0f0UGAV/reA9gow7ulPRPDtLfmf/6Vfm7E7dVPzw03C6i7sBQU4Ll192muoVJp/PqGRpl3dOfq8n
cnMf1jlDlKU/ZF7ZOARETFvtzcJ+1aYBwbYOQRUYO/uvEsMon2VzgKxHpd3YFWLUgCJFVu2UvN2c
FVw75NQ0ib/BzFGgX5w8u4/HMopIb7W50x9iS57/6Jw+9YKgHTcCpzVTQHgoeQiszVW5Zc7N1Jl6
TOllc5/r4UNrWXu1V19v36bfDmB5mYgFmUxAA/eanL2dplqZU+BjQeoW0748Z/v4MJb78FXETnDp
7NJTv0cZAdIbN/LEZGl7VOnKvyU/io01rzmr979lEbxxkKNorvgtpIiPVI/3afilC36V4xZz16oh
CDHxLfxHjn3pQajfKlEh8rYwQwU0LCzpPpjl4QzBMSSCzvDnxiYLZ361ye/sLaJgwnoT8krsDRAb
twCPn+278nl0zbP0VkI/8AFtOQjDdqKJHMcMDKvH5i4+bonWrpVORBX0v+tebDDUa70qafwOgbII
Pe2eqz9+sc/1vt9HvwJaEEFOo9ndIgtYCxlonAm1U2VlMgzQH+RQNcl/1Uh3tSD00qSNyP/aBIVs
ynU05yl10ey4/KRxNODOFIgzkUqHsbtwB/3H7a8oErHLjwiqXaOLJQaH0D9ZJGpmEkPt3GJBlb50
yU8eAwijI1eH5t1Xt6A+K31VYQ3RKIEf5+1ePNyhAsupKg88ciILhgt76HbVCLOR+od/tpAcCu8l
5mo7N0121rctpPW198E61H0sF1zyldiLkoS+lU+s1U9dRhjpGv3qwy3ixfU1vrOyOI6yb1kDrDSC
Pw+g3R4hitlV88PQPwo1XMUzD86jirZSeqygfY62ivbXIAGH5A1PTjeH7GOZwkVj1BRFSMhC+hHF
XqbK4Zc4s4O7vtLmj406WOdAUcOjPNXqawYlveb5frBVV1zJyhmZQCybaSeB7bUX5ypP0DbTc0uM
0wcnLXfVP/Jv6cHB56ZP/eyakhc8b3bNr6PfS6P25XWJSkOZsx6j1mv/4PxQQnf4OD2GB+3Jdj47
HjQuKD/FwWsmedawj7bH4NdOGEgH+CEFEy2178sfkKdJT5bGDwjRjuHR8b9FKCWJTqiyt5+nnWhi
bGH2VjqwrPqd0cWqdbVqqrHCqDhwsCa8Zt0u1U96zGT46AlK9kBJ3OB56zpdvzeXdhdxQwVEYsyY
znEbp6iO4WgxkhtVGlM/VvUl9OU6dW/7qjVvSJIJi4iouF5NOWby1Ep9jcHZ9pmMOanhFn51y4JY
8rssMA3DGPpPEy6RxshpQwWwboTf/m+rWJwRIx2HtLKw4egB9bDEVZlovG1i9cu826jFiciiDJU1
sVFh3j06xnQuy7NiohuppMk/rq1wCN6ZWhyCSGnTjCAM8U09e5sd+S5S7uupsTgU8r8yBeKcUgeD
ckuYlR6qUxYCYXELv3/UzO9cQteeHNjFx93t/VuBWIhV/W1KnJN35yBpTRUQOKZEPZHOQXnoT71X
nLNfytv2qPTaqRMSJAI/JsNRu3jlS22oG7NlD8kMnucgfJms4HB7RVsmFo9SNZnabIeYaEplX0X1
3RxV+39hgq/CCpCtYdT0cs9QlPX7caBImZvR/KmkQXG205jQ87aZlXCPbpUKqYJFywDClsW3mepA
84N5EO5OgyCnV73pO63pY3AnJN+HnfZWRqdtTNgK+g7BS0WI8cA6Tw6zuLfKqBbz5PSUVsaD6M0Z
P4pjuLP2VrrPHqxj6+y6r9WZPvxR+RU+GN+SrZnH1ZXzqFO/EezH8rLs4dhJahWC3zx8GMGlZfvi
jfw7uhPtA/HCNC3sOOgq/drY8bVXDQLG//9ll4mFnzbBoDV8WfmuPwelJz9WRzHDkj7VT/H9+Cif
gudqI45ZswkXAnAOFqqB31ycJtk3HTunHGAZTvDYdR0kWXmi72lDNRvtwrW7QW8IGD+8FlBaLA6u
XhVmnea0XlUnsVyzkZ7tdNjAv6z0n5Ch/NuIvkjOilkqaOsxcTSmnvRqPvqTN2X74U8IclEY13dZ
9SGxTuIrlsfNxs/GCpfjLXWTApaJWSHubPxSw5LFuLQXfrdTr8zRoWm96LAFU1t7g4h0hAYmvu0K
8ZNClRXnFc1eMDBfsyJ+npE81GQJy+P8L55UW+SAKCsxSLCMef2MzydJZGJKUJnHMnbCMwBjdeMe
rB1JEgiQklwFHujFOVGzSE2SgjxzrJLx7LRdsivKqTvPY7MFS1k1RUMLfCFlVMapL09/XlRpOkvU
SWo97k7pXPZfmjLJ76PczjdqJaumiGkYYhHwgyUEZYyGcI5FqUSRAyi/RvNbnFXJvrasrcHCVUsg
NeguATaArulyUaDdMlMdAq40Bb1DZ1Boc52+TA7tWBX/IlYEZGCgawfZCRWgxcdy7NDJ5ZxkMg5a
45yFhrWXs23ZgpU1KTJALJCmZLSMeVyuqfGBkmkmH0qQiCO00zefKEYbp+xY7eRDXP/R9FD6QUyz
UVTSxGYt8naKPGwlDwKdyOVrWw9hJHVzBsgmSPoHKXLUOx2GaM2GFn9EXdQNC7OK3GzSGTusQvnZ
KBvpVMDm+UPNIzgH5TIoyYIZydWdGMF0a2i+ZnMFbDK0Kq8IGvtFi7vguTOS8JM81/lJjVA6lJpK
2c1RZtpiOo52mjQPgTeOidx7Qa9H57LQJq9jr7fkfFccyvsVL1+hPvOjUbHZasq8gzsh0rxT7eC7
Uo8vzWgN3u1HT5yP5f5SE6d5hgy0wEVefthCD+xpnrgWFcCP73VlqzsQWTk0iamTHeNEBthq0e5q
zdy6M/Re2kQMXJfXYHIRYlS091ZG6Qoj69NgJMbtD8GJMdXij/q+95qH4hAkXn2EJPJ4e8lrbxRY
NLAYeAEe+6s1W02kDHMn2szS87wzo8fqCeZ1DnNEaSaI9g4635TSPiWHLZGvtSRW4OB0Ajq6iVez
KKUN2tbQfhcThz2857vxIT8k3CLj2JxrL/2wHXavRfkXNhdpUlRakVRGrHe6Sz/9NehvviLMBxhk
OG29h5vWFh5JUSM5VAKsMYsYvoRe5YWH1s0HBv0N3t/NR3/NNf29o1c0dePo6DSRsMfc/a49Sz/1
fXF0qAhYR+MOKqbDNkOdKnZseWuI1mwhcw+QwFq8W6lmFNrYE7UJdxidsg/OU7lPPik/jCe6IXfx
j4xgR4IaujzNcAAQd+xU+Lt8D0K5kch5EyW+EvlAOPP3D1p8Yj/0Z1qF/CChDCtI+hJ7D/asvteO
cMl67Zuj7+athvUKcJZaLXcW/R6giVR8Lp1HnqphMaQEzHU7aT+KeA4eEzMKjnGeJE9NXVB/VHIr
pDiDmNHXqpXq56Hsyj9MGmoH1D6mzzaQj40UUOz94tugSE6jh+6RaIwsvo3Vk6anCXCHyTQ7T82k
N0YThacnGZSjc99qzUaqtmYRdTPgObz6jPkvfKgsBVYopVgspyJ4VPJy+mD5aebValvsE2IE3pBc
Tz7fdmMrnxxEqKjz4klI1xZWNd+M+9CAUz3R2XS30DS4RG15S2d27SNf2FlkKPIQtbMsY6c/RPNe
KKQIzq2G2nnhitH+bYe18gJysejtgzSHLU0TK39XlWgKJ1fHXqCF08o4SH1xsKP0vijrzz26OLvb
27jiPqAahyNBgaAehgvxY94Ziwl1pWiyDSgmrO+W5FduUzef4i6KN07J2veCjQHewv/H3pdsx40k
2f5KndwjG/PQp6sWGGIiGZwHaYPDFCkAjsnhjsnxT2/1PqF/rK9TVZkkAk201NvOWpR0qKCFT+bm
ZtfuRcYFoe5sXypKU5IkbW2fgdLHj53x6BbW7ucHA4SKDqELCxWbeZCrZn0XWyAs883cei55dqmY
9Dllaw3hS1lv5LplKwUqfiAsmIWD4JN0cnegNpCEtnscFCRI0YSnujcj1JgOJkFDHrSLOtSnMtsN
mmpUA1bb9c6uvKT3HV1oh3Eyze0EqpKVB/XSYcQTFKhsICfQJDG7fuo8zlEPBwkFgVxYUDko8kw8
e7K4fUHSBn3eEOlbWdmFLQQ6BUOKFqE38gTSUKSmolErg4xi3I57PoK8HpTqwGEJhbLhV4whWSD7
PKVC1OzY962WtgVHKpU4F0yVUi1fB2vtXbZ0iSMB9JeV2aEfDA1gsgJWpLSupFB0z6fA9S2Q2VTB
6hUuf9vMZX+wJkPEd2dQz4rCdiismdt2P1zUQe8XDy68CwPxvnL3+RlZcmgfrM3cC4lb1x0qWBs3
yU1zwwNIBd9JZid7o72ue7PF3fFuKmdnBaSJY20MMJe05xWjXwQEtA2nWkkaL6XtUAXDJYyrFL1y
c0QUZMLSSSMwcwYsgHOpA0gDQWQSgtppL7sQMcDIPM8go6LvyPbnnSgAgMgaAtOF/o75Oz4e7YqI
HMaL7kmkLzFUOEsrW3mqLE7kOyOzaKOW+pGVNEK5fQbR4692Cl4R3q693xcc9YfBzDyIo8UdHpuw
08f3qY5iGnKhn2/Bz0eC0vfH/d6brRYzFRZqiFp0FQ878pSoYsXK8kb/c8KQ0vloxkZ/W8Kl0EMX
ZEeGMh3I96/iDSjX90WUgMo2+t8Na+Y02rEgEIuAvbLGBafhodxBXID8fNyD5UFbNoAQb93uH0fF
aJWWmQXpBBR/N54wLb+onTVw68Itgt462AGhP3qI5t21TdVB+nViMCKOgLTvtEFgH5R+qqQhMF6b
zyducaXAr4oLCxRwAO/PHCC4kxkbIQKEjvfyxtjhCm3D+M4Aj7m96S9AnsRWbsmlHQgApYk+ASnv
Mk8bcbNUIBnqAW5FzG1le49pUu96/edxhWDXwkWFEjloElEm/7hW4H9nDF05YOJ1+UGLrSs6tPd9
bK7AR5bmDzALtHxJQi+ktmfz1yadUtZOI1nggQq+GlO/uMy2I/hHmi/mWXq9pj2+anB2h2hlM1bU
g8FiP567z/qrFDBz7p0taN/Zdr3ivuCTPgxwNpHMyLxU1bEfGTa+ViUg9ForOC1sCUu2raJtBDKd
gJx+XCtXgQZVkaDqgvdG8Zi6jfdkxZNJoAkzTdvPN/zicNBhBiCoZDucZ/WMQtCp6jB9qsIDo9xZ
6Ar8BQvAvrxV6dCIP4u2dZ1NVuLJyYpRsXL0ON9ZRe/8/DGy8Oj+08rsSqpoRzQu7/YyJfq+QyZy
D5G50k8ytV65/ZYueNiS+WQIlCETO9sCZtZ2ptlgfeiTculdplfFHjCIL1La2A1ZxHU/PRYP+R3f
40/R6o5feJR9MD97J01dAnIBdIH5+QOF2BUoaRFc2FDLICM0D9pIBof5JtusoS8WBCvwlnk37tlK
1sBXjJkJw8wwztpsuHTRT41P3PBK2zSgAG1FekV4rgSxIvx6TFZ20kLzwccvMFvkbHLH2vTwBdRr
/aJkYJQMkyPaEKD8kIbgHhpvum+2swfbUZRvvHC1pUs6r1l0jMccaktS/QHP4plzI2jqyEa3A/Qg
CdtzSNr48b5N/Pi2+A6di0jsmnJlyEvHU5cybUCvAtw0d6eacHJGtBZ0/iILCjxZueijz8/nQt4Z
Xd1/mZg50DbtuDYoMNFvfqjZDBuJ4FkLSRYX772d2anRqsJpEwN2yN7YZICXA1t4bAI464Ac+0cH
eUI1VBq/HX30sCervK6LU4kkBsozcg/Pp3I0c2oWFiJIM8unqDbNPiyM3l7xp0sPcrw+/zIzm864
ROXGLN/AAmMYH5qDwbbpxkEO1NyUoZVvUTAPP1/BpfsCvUbQdQKRPzhkZveFofdu7AoQn4KxloN6
AFLn6ZjwXZ/EP9/YJBs9QNIpARfuSaqrFSOoghUQ/E0D886dwfvSuWoGPKqm+ZWbkZWRLbk6Q3N0
IMXBNH/ylEosTYmtEtGYGJqdO3WBZ4DST2DPiOvP53DREhqLQEkjWWPmt1THazcTBQZGS/VSU54U
G9pveRfG+qqws1yOuRcxJIslTjSY5udp0YzYMSWA7CNiwUIhK4/hRLJvMNvwlVtxcTeizIl+VyRF
MLTZobMZorHYAJifRyLS7vi2DrwbB/Dz2O8uy1vvahURueQjAZcCs48kpTihm/RcSk3wwf1ga9YD
DtE4kDB62P96CHFl9WzNschbZz6d7wzOq3SD17LCHGDQMP+Ycuu+c197yJQiV36wzefPd8litAlt
CZRAUfg/JWAUeo36b4xgBgSuGxMaR/JRzyIN5Y300PnZ4+f23nJIJ4N7Z2/mTRxzSnWnRFgDEgXu
oKKgB3mUN359QKrkfLoWGoq+P7IzcQSfiZaTs7UlXXIv78c820O5omVmnOA7FPGhnc5BWBCU8Vqv
2lKeS6p2/Dmzs6hG7RLZMIKZ/YGpz6I41G7yvblRd144Xn0+r3LaPpvWWSTTxI46crmMbUlCZtNw
5CsPoaVJkxE8MKPo1j9hHnDsqc9dIkWMai8NU6c9cEvZkX6VpXlp+9sg0kH5Ac7k5FpzGGnRrCgf
rJr6YDH90TOrG6fwvvE8+97wfPv5zC2uE1JbwMQC9S0lUDC17zKEXok2roGgqXA4ON+yXYPiGk6D
8A1ouqxjehYPHPhDIDIE5B0yarOVQs/r0HbohXirSScj4CI76U3KfQVexINTw+av7Pf3JmdRZg7Q
ATfxH1jDiR0A28MDtXK+NoKseOelyAsYMFlZkSi/ea5O0RgDcy0QI4o+Dk/Etusz5A6NQ5nzNGLT
qG3TGKyMwqyA8euKNX7vpSsPoD5UWkBOAIzf7MRNHspJWg3zA2GbmiIx2X7xBA0mb60Ja8kSuEY0
MBVB+fsE2pAoKTq+YsREded2PvLxW+oA+DbG46YR6crzbOnkuWgGxZNWQhnmvAcp9wbEDGhHcDu9
DLQs8/al1jMQs4tfyB4CFIrzrQIaKBm+P54FpIBjzxocwGhzwna60bENlMSq4+SxVf+45LJwkaOZ
HC9OeZ1/tKVL+jFDAZxPPfCjQsPmrbI+hC4K3CEUPLfFdhVAsHSXIxmmwy+DFwxNRx9tllRHz6sK
RJ3st8JdjlilDDJAJGR2hV78PJEe+N+xbLLFVtawZxeNYo8g7ctRxDaA/jyOMSnvRUWQcxNxvtYY
tHD2ZG8+XDME007blsGcXJatCrRNRjyKt0iehqWWR0VmhKRUb2P0TPq5Vz73qbdy6hcOA7AKSI/h
4AFWPp9UwYZK8DpDslSjrZ+V3gswXRNgGcoYUj1eW0R94YIAuQLKcBIydloh9KhKxkZy4IDxtAyG
9Km5QSpdNhuYiCXSzbds72zJbjivov5Z3KW7ug/yL8VN+TLsK1QLt2sJjIUDimcKgie0Hku03Myl
Iz3Z93rnSlFB13cSHROtgMhdrbO1hMHiVIP7BHgqFy8Wfebh8maw7aIDZG2qAJisi/irp5E/qNd+
4YKvYQ8WhwWNZKl2BnDjvHMbbz5WkwoHNC4B1UJPVB5RrS43HFHA5vNLeMEXSJkJWRZEdIG07uxc
5pal8LIBLhQ7+MqBsOeOWEO2IryytHEQVsieLhANIdX10QrwIIrSg8gC8AK8GgoV3CPpvh4sEElr
Q+fzNZm/pVHhLkQrE0QuT/vRxQTOPKdWkel32gBgMd8eHz6ft6X9gMqYg6ocyvInzYDaxCeLyGug
0/MN12yB4nD85Bb8pqmc7S/YAr8DZD505MHn1eG8Utqqy5HusCrltnfSR0cfat9RkgxMjka8kida
HBmK7Oh8g087CSVi4FuJ1GaAVgc5WEn5xaXihVkMRLJNseLAljY60oCyKwD8gwhyP+6LprfIpI6w
1bbJUcTuvnDYrcX4/ecTKMOsWYyOpzgAiRJBgVzrzE0UfCpBYqLBDGUv5VjCV1Z9WENwcUwAqBJD
Sf1KrR8/t7oECwSoFnTYqGyhVjIfXQfyZtfOY8TTtZ8dxYN8oCuReptth411QCvL7a9I5GDl3tmU
J+NdTE3TFjyPiYeEfzGAsd1Qb2wrffAMokSfj25pm6BxD5kUMD6gqWV2pPvebcySS0YQPTlMuhmV
ResrbhEOg1gpgy+d5vem5Fd5N6Yx01XeyCg61cvez3rljFar2l/LRmTTqYtT5s7J5FjXUeQbLOQU
heYr5lcLVP6fz9jSZgeUBHw3poE9OEeU1YpOkylLgKG0+j5UEhOyWLQHkgWtgStneNGUpHqVSocI
y2fnCotjcR7jXBkduWAEPGGddQl6+xW3vmQGBTpwJQKDD1jeLKirxwFCXvgh3Hq6Bb4L94fx0Mc/
L6ICnSIpLIbEk4uK2Ww0dj5qvZYV4LO3xkslT889lq6BYxa28xvjMoBcoDfCLfVxjympMVTAkqOM
npnlzlYbqvqmUvEsELk17piST398vh2WLKLPFoy8liEx/rOI306V1hAqtG68ZtiXXLzUsbdH67ob
8CpbSVIsLBT2G1rb5CJJsoyPo6uB29B6Aulg25nSSxWM1hJsr+21elBXLqtFU4D4ASOGcP+k0yzr
a8GNApcVmGPB04ksEtFvqaZvPp+9heOK8B6kowjvkR2cy0JOvBBJTTlKgaBL8YXhHhy3mX7+xMqn
mGSLR2f/SeYl0Uvwi7+BU5KjDvl43T1YzsPPDwRFU0lhDmWLEzoglylJ3HcYSNmLL+XkPfFKX4sn
lyYLcFLA2RDAnmJZHTVhei0xI1bd+5ZRgGSjWJmqRRMgR8B/kADCy/zjDiMZy0tTxig2619zq7rR
NLbS6raUwHHcdzbkd3h3DyiVWZgpkTauJ913NtMuD7St2NBjt5ddYL9QDAG7NJCdkvThFIzbj6QB
OAn2QLQL8bdJXKiDco0IY2ULyPBjFp6gDoK+SPxPqlLNfI8+FpOuSGEvQxtvLcJvCMXQvOIPdxru
uCXW2vkW1gpvRmTCQP4BQMw8k6+oVvNDrxwcpM6LWwh2ZIbZuVFpCO1RZJK3ZyKjvbMBHgkLMOH6
NuHlhBZfJdnrIulGtOWw4qvu2En0+XFYcB/IEOB7QeYM53uO0fF4b/Mxw1zUnrtF6+ZFldSTPzTV
ytW11I/qykZc9ErLppH5pCP0bKt2Qt5WgM0DT2X9Ia2C7gLtIufW1sx85fvwojX+ekPjgt9HNChR
dQ6CgZPyEPjXidA7tDaAoAqdYyUyWnii6FBm7ShqlkVT7D6f0qVyKWIaG8E82hmR2J3tL8/pszYv
YJFAeqOtfO9sGo5ZVAbTDapSaIlJd/xS6FGb+1CFqLargc/CBv/wBfSPB7cYYvQkV/gCeddcMi3L
dzwlSqAmUmCrokbE1faFePmTgP4W3gIgGKUleyK9h42YmjqKEcW3gpB9lwC6ksf1IwMnRqbqxOeD
nUadnlZ+0Rcs7EQKSQ/TrcBP6plHTfQPmVeFRWs8q113T0QSwYE958Z0NPLkcQQczbcozEAyTQG5
nX6Ie/IFT/Ln1lXDqqjPVF7feF2xrxwr6EwoSSWN/k3XigezUrVtNRUZxDxMz086PMfaXLs3Spwc
fTQfZPTgV1p62U1rJMEnpwRycpKXBEplKKCetFh2tISGgoNXO4/7JzUbb8x6uDRIefh855ysG8xI
sXUbeHDUxZxZ+jrT68RuwNOLuD4rCOjvibozk9rdTxZnpV8YpQ4ceL7WgrI0OnhdUGwCDA1Wr9l+
bXUTjI0S9TpRHsSiCAFCDFr1p3vyMDrpAiDPCmgtGrc+7kpr7PrUjfE8E7nue8Nh9LivIWgBB/hK
OL70EkQWArQ2LoQU0QUxM5XQekxpjAMggmlT8DB9MSMSgsOORMaFt+2Pnh0Mj6W6ZvdkAeFCQb4K
9CE4S09Z0+PMokKXqUnZQSQb09LNlPjcwqoFOcDfsS+pfIQatFVgrinbnyzjm3E0lsryPoq4s5Cg
9jKb1sDQ+yo4rZDX8Hua+sr49PkeXXTkOAnYqfDm8Kiz3aK3aWMyE813xmUa+1ro7LJDcmECKpjv
h7A9tl+HXROtEXctefH3VmcuLbeIVngFrDajdunlKoiSbomO0Io7K9f14jRK8B642w0pJvdxm7Jm
GNuswLOxmpq9YpZ3nd7siWWtRFdLQQGCENSPkK+QNM8fzQjRkqKSRQGIaLjPWmaLIEOj7s3nq7U0
GGTm8f7VEFjjJHy0wtzKK4kKMm7QQOIiYpq6N9UsPyiiKMPPTS0OCGyeMluL9PgcWpcmTVeQBKYs
i/sMPFa8GFZMLG0CNLijH0XKZqDT9uNoWgFWw1xF674nOO6lCtWUmrymhnad1+n9LwzHQQZQNvai
J2U2c10qWR8tDKdJr4vuNUYW/n9lYK5WlRd4IA6SJ70wzxkffRBgBp9bWFh8ZPkAiAaqF9fKPO60
u8wy9QnwAzP3RapfsqTd6bm+/dzKQrIPLDRAuaFZH2GuO1sUIbdX4aBXyLXiDeIhAMS+KCIPaVtc
ZKTYYleu5Kfk1L+P33Vg6vDUdQ0wJstwUo773bvENsGo3UHU1veU67Lu91MNKvbqfqqFrw76JiWv
nK5h2U8QlNIoBF+BmMfrBG1uM7cHWVmF2iCSfUNHJ2eynEZ3EvqTRu7K+OYzOjc193UGri6awFTn
qQFYAwPLyA/FgMYTozl0rL+ZkjUk4XyrzE3OFhHhhUozBa9iy058FZEV7W80uhZonETGczPSh7xb
OdY0VZvVGJk4dEPIIUNVbMAiIL5qOxscMYCjkcTPr8o7HfEiUAnrEvFvSeD55nm/jrPNM6mk79Me
X0FKQckmXyXqg2pTXphf3JfMDNU9NHmewa0C82lUBGyjnnkhwPfXjuarN3FUPJlHPCZWtciWdvX7
Lyad37u5EdRhei9f20ox7iZD3zXCBTwvBexK1JdZHQdeMt5MTKw41TW7s1hpzB0NTGywK18rAAfv
ho0Wmbs15rn59TBf+llsa0I1Pp5SmOGI0u0491cFnd7KCp8t7cxlpxqPsYeliUO/GSIojGkgQpAy
XwAbB/aO3CRY1CrQfjLbJ4eGzBjYY6EifKqLwlIIU9YpagBK3gO8rHR2lIPu0ydekkafO9uTnMyb
Ldx8sjiF4GRem/IayZ8oaxxDMIb5DWidAiUozngItsIwTvyfzcnAHnIkb10hkgRz3hFHzCb3PLls
oLH+VtbJE1fKBplasl8Z2PxufzOESgDaJyzQKs3jIcwc5HUpCnzkPLtRg2HyJTLcDNObNEGv1eGe
YuXWXspLDgkpwD+tzvUgUCVriJnDquQYVTI/fwaXaYKQHf2MOTggLfBkT4A302dJ9CDO1qZ3wdV/
sD+7VXhDepdUsK9+VeL7quq3DmsDRs9cPoWV167c1YuTjIQhGPGkJuC8ft+rNnBDzogT4pEgq9H2
Pn5x4/vMJZuV5ZQXxuwsIsEGZmHc+IA2z0uAYKUeUa7CwIBAiVTbr0CKh03kCymGyy5+cSmRcEdB
QRIunSR2UXVv1EaTG2if7AbEU5XvPKao/FnbBLyJit8emr2561Xq5xslD5vU9/ZrkI2l8ykrn39+
i5kXHwhwz5mKGS721sbsQo0HstPf2aa77qo4DI9Gu+K/36AQ86l+b3LmwFVtYGMdY+BNhPyWvY23
RuicTbt42+8L9A5u0rCFvAm54S+HGs0l0Dws/DHqoHi41mdyIukuT/H77zLz8oClFaUyyg0mouYB
YJWU+taTjfaaOEQe2Y/98bviBNm5fe5dx756Z585g7+GEV0K1j58jdlNEMdUZ20+yb2Q7fTXH2cZ
gKvMV89W2WuXzvC7MRuzwlJNmxbQaRgbN/aBfy90vz7yN33JaieeSujgRVpgBaq/3tF2Aumczfcb
89O7oMHu0pbSArbB/APpV1x4kifG2urn4Klfb8Nem1hjFpriMetNNIU9c1tcVeG4o5G60cBaBX6Y
lRthbVpnIWnOHSfVpQdpK6jLcwcEVDYYd0T/3Wu9676AIPTYrzIDnKSO5jM6D1FZUVuNA7PmVkRV
EmZnUqR5DMhzukNEeNBGn12ssinJDfnJGZ5Tg7Fe0eK3dcy+E93noAjR/eTsstnGcB76k4FWlI32
3fquh9n/5JY/aTaYj3rmtjqW2jyrsa719/TORBe/7OeHadcIpsKXYdP6Zlob88xvtQlahg3pt8yt
ZBnMt+i/+wXJ4h9DA+ZZcv3h/2b7yKb5xAoNQ6s4DEwNpO7X6n0Lrye4m79MzPZMLfK8SYiE1Yy3
HUmiMXlKJzX4/ErVpR/5sEdwqeBmA6MtSkn2SSGj6R3HpAM4ZFiobdBThgAzHNH4hcfLG+eWu8k3
5b6YsFz5Zv2CPQngZ+Znrr1MGXEVD+ad9jGtqqDv27WgYckE+rvQZYViNuDVs7eZx1t7KoZCjnAM
NYh3x3vv2J/lAZQwNvqZNgRrMITT445RvTc52/giN1k79W8mO3Ro2OjHjL8k2ykA/zbkkGIwdaxd
kqcxwszmbOPTnA/cbmDTvsifQa3y9goNWl9lOxtrGAer9+HaxM7WTrGyWLM0rN0Q2GmQ6r576OBa
oAA/hNgyRzXMN2s+Tc7cfLu+n9nZHaw0YKBFHQn0NgbxndyAtgmUNBoCvby1VVw0BRwREONSHXBe
W7SAgBd1j3C29vJd3kA9xkks4WdZv7GSNeri0xgHy4eiggPWMnD8nvRdl06m6UzBwKrzdDsECG8j
FtpbPUDC/1LGWgkLjWOdIcbSQ2UPeZ7dGofpqb/++B3mnVMmyNOK1H3bttXe/m6EshVN0DcNO7qt
vq6L9C1tIVTlIVTh6Wh8mD8dOjDf6l6BOYZQX2gWXypUL98c3L99G/89ea2vfuwN/o//wN+/geuU
ZSBqmv31HxfZN1bz+nv7H/Jjf/6zjx/6xyV9rW5b9vraXjzT+b/88EH8/n/aD5/b5w9/iZBqasV1
98rEzSvvivbNCL6p/Jf/0x/+7fXtt9wJ+vr3377VXdXK35ZkdfXbP3+0f/n7b4AVv/P18vf/84fH
5xKf2/Pi+W87kLw9Vy8nH3t95u3ff1OAX/sdTTSoX+OxKsHXiLyG179+BBwDstRAnACvheNR1axN
//6b+rtsvjGQLFeRLkDt3cUX4XX342cSdIoDI3uB0JyAIvlv/5qCD4v11+L9rerKqzqrWv7337yP
1zlA6hL8hvQHnnvImnvzMBjEqoLxeHBveg2SlAewXyaQeqJXivk6evsWBH5IuA3afkBvLT1rbVRw
NjVA6vE2sa7L7HqyIxPqHmOQDj4ETPoYaMo/6j4U0yFF+bzqgjJD5brsgrE/GvFdaz5rj9147eR3
GT3P7SvRX6QmqAMuhO1BEP3SqyPRhD3bOALiV0HO90m5UbvDNIZ9FPvDnfsHOMSyJsytnaM91cOm
BHi5vNb1SBnfdJw2Blj3mkgMm8kK7Zz6WRsYyWNt3YtbbP8xu6UG3tEo8YksCVRz11q3wtsg1hjA
EJmHxArpEA1TWP5RGpcjQf7QvYfQzuP/HZxWyIMja5j/9q9NeXJuIuSK6X/+v+f3Z0Z+4seRMZ3f
AfKCu4JUDVICUB3814kx9N89SZcMuKZEknsGfvLPA6OZv6O9FzAY9OlA+Q6ycH+eF+N3cCwjNgEw
EscQiBLjZ44LKnDz+xE4eLCdwZFDxO206k4KgRYAGywrNp453p2XiKYVfjvo3L5NqTrE5wZys4IF
ejNOmYLsFJB9TeRVtdZ+MRIjz0O1YG4ekSKJPaAFdFep7kdFBQ3fMI0j2yWZ3dh+Z1Sqemmi3sQC
QylH7cioUYB9Io/BXj70ekMuQM/ArWOvNHryKLrOVIygLBPbncKkp0UGJrZO57qGbY2HWLZFgBqP
7MxqgKIxL51KM0co8xCL+mqNp5N6S7zeSO88EFOS6VDlQGiAacWycgK6umpUWrW77h2eFnHQ9EpK
vKNVmgqjt0YOiRD+UgG+Xhi5T9vO5TRy67izxbHLKmQiD3Fc1OIJYlUO35R2Y9CzgTW83jnpwBKU
Sore6/wWesHtlcd0Ckk0m9Vsp6BoXV6lil7jF5dt0aPQAUVmQlDDTqbaCie8bNuv3ujhTRLUQ+Nl
Oy+FHBby8MAv7xixdNT0EzY6GzS8xgrDw7QGEV+BsnUSUZ0XoRWTTNmq6LntzwytT8uNMHX64vQQ
3NupSVKpj0BXoemMan3JHwdKyRTo6J3yLm11JOM+BWO4eyh1ixW3fTc5KUTsMiMFiZZb6dHAuwFK
cMPAVRuFCU1J60SimgbI03iZp1ylltGPdaQwopZbPYV6L9gmnYJu8kKpu31MahXkbDo0JL62gzbZ
NHBbaCizoJns1L4xbBCwRHnd2lRslXaMxXGqmgZJhaGRfTNoAu8H4wKtCXl/TJsyiYPKEqlUzrGA
rA1UBsW2I0jFKN/lQCnkr7pSumNgTF4fXyo2ia9K0tZfnck2X+2x7OtzHaAaDJKZvffF7DERAfcm
/MLOTPvKNxv0EfgGTWu66/IkbYI8d22kHQqr+tKM0I4MWiURaLEEGXERjV5agtSM9Lbjm1ajgUnF
Kkq6T83MtKtIIwnroi4dgM0MbKIJureYw5MorhQsOaO2FZ93NSQRzzKPm/2tOpVxWj/WdYE3MK7G
HACSnJJXhULLaz9ixSsfKMyp2NF4LPSN5ZKJvLgt4OBXncaAk21Zq8Q+BaWhHtUZSTLQVTZN8h2J
bu5uJ50O9kaIJDZJkFA0Vl2C1GzISj+Ls4kGCdOQjZ5s7rV10PaiGb+ivW6oc7+B37O2alGaTpgZ
BlUf8r4Srzj2LpRHXC3jIYH2xdgj3FfQxGyRpBx8l4iM49XRZ6mu+sgDe0NoxtA9zPzBc0v0hmcs
rnZMWFl9J/N8NCyHVudbij0KCq+0dEBXariljQKhk9MpHHJhM4hx49EWNnqV5gKaIWbdR0pjv/WF
dYxfcDBq0i2etSihZ/A3buBBBR0fiJMESWGIzyTPWZFZOnTKY9Yi8WB7/bVr1zrJgirpwU/BUedO
ti3UHeqvGFZrP9vdwMsD4SpJoV/ZVSyNStMcBYQgbXvCwGLL/lbkzoWj1kb8zTPoqAVJRpV+U+e1
TTa8h4AP9n/qbkjRoVBD0g4za6lCJm9r8J4HVu+leWQR6g6+M4mpP0/TVNeOYDk37aupVZzmwhFF
DeS6ztl9X9pau5m4OWmbCk+IOHDVZuSbLMlyI3LdRJ98SWRIfV6KGDzoWtYWwQQ86EM2pjoLhsqd
0M/RC+yuhldgpEmTQr3rwbBhhV2Hhqet8ExGL6zCbPNLynToVI4in5qgdYFnDSrReGKr27x0Ntzp
MGKt6VUfUEB0KeZMn8o7oTCWbMqaFeql1yJLcUn7vIeW5MR4f2BiSuKbiaeDG7W9p8V7c6yFeY5e
M284BzCjTh4GiigwUEhaxVu9pMpLKkC/0eD+qfPq4A7WQAEGtLlThDlRvldT0o5PVkKp2KHTL7Ei
CC7qaii4M4470oGbfcvHOC0yPBQb6JRykK9Wjl+CJwn5+rqZwJzQ5j07WGpqtGdg+hDZWduSp1Go
yKyWOruwO1x62xLqmORbjgIKND29CULRJOkQtBlNnpOtsHoISkgeLq/ofd46Xr6tucrJrcJrKGKd
O2Zsj1dFVbjxTu0bACyDqqedV9+VZjfEX8Hq7oIi2K4VHFjfMRNSXUzUK4FmtSvw3KdUS+4Hu6qY
jyNKnvVixB9x3+B4+Eh4ZF7YVpxDuL3kXgeBSS2vrgHm09IoaVndbUhNk2d10u3SdwyemfvaoMO4
cUdj+FGw/L+X1m/yffPfB4zb5z/+8/9/eJnJf/8jXETkZ0nQF3Ay6HBAcexf0aL7u4Sko+MY7y7Z
b/xXsKj/DiodEHUCRY6+RDA8/RUsKsbvAIpC8NFFlzIaQcC38zPRIvAlH7N/aPpBIAtiFsD60NCJ
F+AsjVkJNF27eR61TaW+xOo4NdsEUF0agF5urLZM8+pHPXGq1p9YZr8mMXDoPoRlFZxkZtROiLJx
PwB2YWlnZtLklx1kah8d0juAYYMcK9+iZu2NRxXsF5c95ylHeGR3/UWS8vyytlSl2sVcdXnIutKt
AgsYOcCvnPrRs2JRBp6dWPlhcnp8UMtFw8C3aLWXk6XVj4XSWPtG8WwGKd7e+p4hnnUCA2Jg4MFl
cd5vALZyGDr+Fe1F2BJrVbawaheK+5A49Rgqw2DhsjdIciQWJBO3MXEQviS85t2NSQE53XRQrXpk
eTqGdV2250VvkteSxmVoZLiej5SD5/uQIjA+ssEGkHZoex2sb12HP9e4rV8bKCTfJyzttQCtXHmJ
RFWOwbTVaN3FJqRZQZ7mTI+E6+wpQey+A7elsaeqZX33csqf2lQfHzJO6heuMtf2jba0nz0ThHZB
A5DFi9pbKtsqiPtB7IlcFsITrXdpEypOZewLON09nAHXgCBox2tR6gkHr0NdVFvwwjYQz8C0Hstq
GkCxNQj9EpVcDVSNLuu+Fb1bP1Z6HKPqVnlkAwEhwdARxIobtYL2athy10j82lER/DqKMzyXQwmO
eVGCWT4S9ZAc7bYDI2KX1PldYmONLH3scHVA0fpMV5yy8KlJsaOY09WPAxPxV2Ko5ZdeQccCjeWQ
sqJTdzrImx8G3mJnMXW8BGkXa0O9LtQjSU3jm+VUMMIaYb/YNAZOFhHsFEAqBxuYGF0ODWO1QSBX
J8kuriz0ik5TI8oQOQnjiQ1deaG7PX4Dda0BvCJgxtQ3ikOdb1bmTY+6ljnHqXDHB9UjzlHQGAsF
BfI0apNi2He8HBtkr4sMj3t1il8NJbftGzMxvPtS5c59rI9U3eBJhnaISgCs4pvJBLEQJ0kVO5ho
FidQtXDSZ2vKEGFMua6FpaJb36lt0Kv4v9j7ri1LcS3bL9IZWAGvmO13eJfxwoh0AoGEEUigr++5
s6r7ZEbmrejTz/etxqiqYAukpWWmYfUypnr14XMSVRQpGHFnbNqW0PZsAvSMYMs8VGOqZNc9TQE0
gXivpp1sW3Hw147kNOL1XnKF5toiB5hfT7OADfcUImu1Fn+8YkadHMDbr1uc66dEJv2NCWqA3cq2
Vd8xB1anNZ6x95yhlK8hx+kkY8i+dKMuvyVy8vf1BaOyc5CevozTvJpsgM/7I1JW7PTQ8VHIeasd
gyxuhuQmqk331MxcDRmN1LqNRI+MQ8wcQ2zl9Op72eK3jOhWvSUISCyNmYE2nHAa99SBLfZ9mWKE
BgXp5m+NRAo5rS0F9rtW7CbsGniCM3yimnLnGfr7y7XvLS+JMjhFjcBv4ElQ7VHssKs+aZDrB1Gz
oi2vKgf5h1wvv7hhHj+ipFOnZJ7sFgKqqFKX0K/iVPLA4XsF6vZzX0fd3sxT8uT3pOlyZ2JYqAjh
QA8HcYVfXzdm78qg3ziLT57RN0BSjzrC/eqG/XQdD9hTko8qLhZ/dJ4BAA/QOyfGuw4EhX+UWqMv
ekKy6PNK9DCtatT3zjY8RJInWr3x2pA8g06V3ICIommG3dC/uKVxIVLDKLa574npWkJW4gZmrexo
lgCZ9oo6bkctXrEYVs0P0EeRoqi5cE/U7ZzPCRrRt3HXDgdoUpDnsrc4puUSMbhVVAJvG/sUpiF1
4yBSzvAoTKOudnYLYJUKOZdrQI9mCps96iV4sVGkYltUemSggwRzCYOiYLU3C03sDqSI+MkfFsBV
G3HZxMA8rbghPJfIPOhaF8RAorB7+5U8R3UJj/OAWjND+JDAZd4Ga1gsJFqvuZ3nrwE6199XMUR9
FvKR7RwQt58mS8fvMuDkG3wux/LCax7lAQHdrnkSmKFLB7xQlTMo+owZUsjwwW26ts7GiIplc4H7
f2+XClvJLav96IcGKpNg4kCedx2wsCXS6tDQBXXl3IGAFM9VeNXX3D+SzinzyR9W6IeIYT+S3hy8
cUD91iTDCiDSKpLv1p8hmyIEPFr9wT/RFlmm4hM9BH3TolQYMYoj07blc8odZHz91D9CwaaBtnxv
jsHA5Bn4ZZonEAs5W19POwZh102ZeHU+TxDe1LZSm7jX2k/DoDFNKoXXHJdSgzAArm5aW9tuFrvS
q3kwTo6iT+6ljxZKLBK4kijF9KXqrD7XtVvCWwrFpicHUgAe3h6FbZysXDoF7NaarBCuTkQx+3N4
ZZqwy+wa0ldeBvalnVZeCJgpZqSjqFH8BT7LZbeAtD+Zown9uoAadnc/qsm9UWHEchcl8Mln9XDH
63ndw7VGF04ZjDuj8EyYyoAP1EBWrsuQzAfnntV1sQSlzI1jQGpZY8/Nulp4B+rzctOSUh8Qk5x8
mIx6GEvSHSOfVVsee01Ghi48jFHQ7N3YOm8iccimi4nJOYyhrX7royD3qW7OU8TliZVRd63dYdy5
4WjyZJTt1tqSFA0Fow5ZQ7VlMgg3M6+f+zgatw5phy3lLLwaQ7IUmDUBJmT8/g4kMZztSZhMofmU
Dyx2U+pAwY0I4CxoMkfblfrVpgY4fe9NxmxmWdKtk4yAwk8JdH5ChZZQt74yx1Wbsa5ampEghtf4
xCMoYo0ODIxojXqhg93ySt24oAsCaolYfKa9P+cJdBS3C1oRT0qy8rpTmmTdVNefZie8+GLjl/MR
nB3VDOLWioBdQ/7K5uhOsN2ElOVxrvjwVg8JhcDeUAKAOaphygYWefDQdsXeadAkH9qSZlT69FBR
F7YBcix3rpEUigNY3lip/qaT3WsPPZGiNo5+Q7OMpahiRIFKnGaxjd1t7TvVAXnfepL1JS/hejit
lW3ffDWG+8rMEOwZiC5MghSB2wE+3sLCX6ehzdHaGO2xkpd3qCadPconOMSHiSnYClIS4iDNVmqn
bS/7uqARsoCSuEOm5hhzzMoLrj02+jpbRNDuyt6Z9jWDnlQAg+nCGfsEOjqcPUTjbI/B7PdFtM5e
OpHe39HVAfbYwWfcWEiwq0w0E/zhIQ91Lxyf31t3dc6sa/08rCL/ljql2HlkFAe6dv7RTkrseOD2
iKgwJKkA7IMcKtLK+2iugc7pa6D7vSFq905J5FsQVPSMluG8KxMVvixO4r51UMImqcWFoVKUxc2E
6zZkXdGK6tJzq5JTh2NzdDRA4aVoqk/Tasgr5wpzhaC3+pEz28DCBhLo1+h42mIloMGj+oWOfNey
6XvSr/KlGqeyoKHCz5Eu7WHvraJdPxJkJ3jouLHlIuEDXsdpW0dwJ43j6WiDaCoQQulztRK1E1x0
J1l6OguXoSr0YKAodTHOGyvPblfG+g3Qyl1eBX19k/Sl+xyVEuYXwLfk4RySY6UCfjVjOPUKqH17
6AWvb5Dk9JsWSP6d14G8he6UoAfkmd4hxIWZo9oOt1rP7q0RgfOGzGb6ZiCKjVPix2heDHEWLG2b
y8EkaR3L8ZT04SdFO5VGQjlomA2saH1cYt608E3QifGqs+Z+WTA4xffclBhVH/Hhu7PnjEk+Jupb
JXAq3JWas1iWL0LPnlOowbBTAPfae9bUyx6yuMkDNa7BZB2rf66Q3+KSGMFnhRZdjySpMTtoi5nb
aHXdr83swgrWn1ug8XCpKPDoBZzlbQheZu0wflqxd7sU8zfZidQNxTzWuQyhrVUANCtqN2U4c7ey
RfJ06w5Bq4/KHYbG319Yg7dy6oN7TgdzQoDBCwmjBSytpFKqAJGl4qlZ2vgwWkF246j9bbDgB6XM
9jOwa7bVXT5E0DfFuYxhY4w2C0JD1/s0a1HP7BspFKDGcxdu5ewPz0GF4nizjBfZi8En1ZpHDt7w
UVE6na2ibZ8h92EPaIc7+y5AAE3mxTxcNJGv5DqzW9G3PvxNI2c8iVWQ84BECOOKhcl9L8u4LibY
zExpVJYzSZu2Q+u7WgJ24yZ1UEgo1UPMLBrEAU0ee83XgBde3FdNqjQu0XzwcdA2xuWBOVqovX2B
wPGlsHXllmnZZ2C2wXS4NP6gb7rBD2W+thpgDG3Q3CQ+nQr/0uaksenGvK96EAQCNp9h0NFnY2yS
25jMSy5rSb2MkPJuEsTHnIQI8gwzJvI0gSN3UmgTXUeQVN35EUJv1vheclBDIqA9bV7LoK1OvtPL
xxKc8M+zb+yOR823Wgg/Vyw+9W7NLtfkV6Rky770/GPSxE+hgqBTv+6TFu8BGoRr1tI6PvdYBOoa
BHGfj6/wQah2FcJCxh2A5PyEimMo28uAKfxS8/V+DpJHXNhwNCm7q2hEC3gYTKpHN5cB7kUl7ksK
lq9vyV1cKq8QJVreEYXHHo0IGqTOmJUqeJEesRkqi0deLkHmX5LM0VuKwK+aPKlsnPG2LaJpCQ6i
JTtSAVsNmv+B+/rc8e5GVf4zi0aozBh2wMWb7CJdmqyu54yVw7hJRovKq+lmFEP4i1AmG7aYzdmN
EeKT0jNIGfWXyNN96nk9Ooj2YmPJx09LsH6d5ymbtb6BD+TXkk33sKX8MlRNAkNGxbIVaG+7vsqw
vYIBJaCo823tImgvEEFPEyiUh00PG6JPS1PeYnx+dmZ+18Ys01TugL7IuuhL3JlMmuYQh+FplnYP
dsD91Ie3LljPMHnEcFjtVr/K27b/LpsxzFyOa1e1rX+56zAwjpIcSj5kq8vwWCUeWAq63ZsK9HCZ
vLojW4vVl0eH6jVF8Dy2arkL0WmHSpCTVmX/0BH9OKzGQTN+uNP+tEE750zmCn9wyJPYbBY13UCZ
64za6DFgYb6S5FaNdWbca9Q9aWyhhlKGNm3boMvWccTEpcp1VadJBYk5stYbObYbcC8xkudw7dAe
cnE+xZlb9Tda9M8lQ7ZW2W9ydarMlvTaK8luqcJitc4trxfcJ+HnwedvjLEHUc1nXfEt1cN2CB4E
Q8aFTi9Gj3dE+n42x4veRI1736z3lUIRou6kWLezAgRykF/b1rmTI45ogGlK2AxZQC41YZWqGZVI
FWalN7+QWX8m1N2UzWef89eug2A4b7q91/TfY7cbU18Gm4rAZGvQj4Z/Gc34BQ2itOxePUwSpxtH
txl4OJmd6meBiVPNvVyAjN2AXaaBZqYYo8oEnngRSmV0MlIeY/4fhtUphvOHaxuWU/41rJHZgRSP
HUaTEWmcATZbXavljbnJLmmWTQLbdoLb1Jc6Hde+kI5BRUnv0e29NyDWzp18Qb2dNeGz710lM6YG
UbOhymJkGumMjOXeTnITo0qJzXPrNTxtpdxB/nUzTeUpWMSjP9V5MKl8WS/blWYVEdtmmnNg55EW
kI0Iq00V3ycGRtYj3yWgoDb9rZ08CE/ow8yAhqDNDvo8GOrYTahAinBdnuraeUyogtQ7QMdBtCsr
fwt1mDwarhLP2XUWP8rbr4qk3lq90ibJHBJjTtkUzlz3GVL/DJnGra+jHYS8vnJUkMz1cyrjc+J0
aee6UCq4XqW/Gdr5ekJ2V6ITBtmWmwkEMTsafHRxRlzPo3C6Kac1IxfvlUk/A/BzZJQUNpQva1Pn
ifUwd4HEQvydkG5XR2su+RZ/vA8qWDuteWflVyqcHHb3W2LKlJpntPVvQYR71mEPQrwqz14gghQt
BnxySA7gCEH/UTM5b9d2HNGSFCLH76yB2kvAzsltAPp1PjKevHVRPR1wuYob34WAoWPRzqiDNpuT
Z1PBCH6s6yMl6ME45dxkA3WOZLL3qkm6nEfOigRbPE9NxxBfBbAlvb0v0V5SqYlZ016xuEQhZyvI
OIg1VK/aILhYDZsdMcEejtbeQVXxy+gAw1vCjil1MNKHg5zfFhgJYmNBq7ZYOcXpd6ES6NfetGcM
GJtc6svhb2eDmeEQG2QBpcubZVsGZfhW99xzNgGQGVdo0FlYF9YLFLxqCYeuB0oWZnANrLhnC0WG
0haqcQeDE+fHAFPLya3fqO5ak3HMoaDws1bdQ9113vitnHHVtBJd5DV3PfR77p0Q9Rzs7yhkN+Hw
JMuXBtls+dBbB/fWqvUTQci4GvxGJqm8iDvZDCmF1o9hU+vqxrRLdIIsG/ZkCXmH1Gk9Pjz9NED4
Gwb1M+zpV+gv2vIAVUEMEzpPUFGBcu27tvzMQ6e3dZmSCK321LShewWrwHirY9Gs2T8/61eY4+/P
ukD0fgL7a7QkFLY6BMVbOBr5mhVuuHg5BW9qOyVl/Tcg7xc83odrg6wrRGsvk4f3sEqRKMvdOEm1
hA3nEN5fxMzHwP9rGPX/fMoFe/pvnOjfqwJfHJpMoO78pjYGXFkQkT4BdrO7w5FA5xWQGPQpgJpI
J/Rk3E598MTLe3r3RCjegK0HfpLv/UaK54AxNhiBww17/hzySaXCE/+Z+8ePVXkwHIHQJ94QTFTf
7Qu8UNEvCD1zmaCKh+FzMJP7f94Of3hxvzzi3XaIK9geLImTlnWF9p7ZThfqGvk8xfd+j9ll//jP
j3sHlf6xJHh4YZ+jh4pt/x4B6iGjpwbjZOcQblZThG4mx+2087cYtqf0OHmbFT7QKvuICOJeSCXv
vhf6iyGYgRSo99/0k0IX+t1NBWhBUW6jnd3Z/nksTD4e+sykpnn5YJ2/ArN+rPOXx12O4U/HbEyW
Rg/s8jhY4xxQLM7nOtMFP1aHpP6A6v3HtUHiNoImCnb6bzpeAfo7vWQ2XbewiDxdKI9yN+d96p4/
Jly8A57/tbIEFALceYBp/iZtQYjEtApzLH5yAFbmZHsx3JoOmHelUb37GAL+5weGl/koBJic3xQ5
YzoNi7Z4YJstG3/jYTS4uxDBwGZZ8/n6Y1Ppd+okfy/xpye+OxQwGIkYZjcpOWK4NBVVFvWwGFrS
BF+wQzH9BAvt+4+F573LeX6/R9FJ/Z+VvqMuBIz5S7BcnjvlTNwHGQWUCSSam33Fs9NznPIjkP2F
ue39BwAE7v8XXLBfAbi/L/3dvi11ie41foKztRub65uNvadbdAALd0cyhhJ6D9TFvb79X3znP4Qi
KFT/e/WYqv98ZDBiJLr8+9FBZu4mIPBgIofsCyr/h7DA98Z5TacIzJSPTER+UEn/6dVfftxP59Wl
fz8clQKcUjDYqZpTkIWn+qBTZ4+BAZBt6EPnGBoXH4SKj776O44DnaK5uew2VmVhSg8OXFd/vGok
jJt1/7GW2R/DxU8vOrigBH5aay3cUfc4UJdw0UCEooJewYVV+X8PF//+qu+VfiKDhikwef+9uuR4
MULFdsZ4cRMjXHxEhv7z4aUeBS4WIre/idYnbKxnc4lPkJ/K4YiW7NqcFZcVullQF96Df7gs9D8k
5Px9cn567jtWo6qGniH1TucD9myG6qrdxHn5w3Xegc9P8eFC/3Cjgd0UQpc2BifN99+dF8vChQro
7Dnb4NDgtS7YqJdF2vPHoelPQfiXh707H7PHIUkAHOzfm/TyGZtLPIB+ynbZ/t82KZKrEIMb2CSF
v5kBcHcMoDK9gGzkbszVZdP8tUnHA9mTzX90BCOYl7pwtXKgAun9yFLfHcHGk46KOYHJiL+Rm2rD
pzQ+ha8x3mZbmJ2VHzzw14T/r+clF3Xri3/q76amcwyQpUyiFHopKeHXfBHpKD7/86J+TVB/e8Z7
VQI4YCgZt3iGu473LUFNV5Ym+iCf+8NCLkr+2IDQjcULfLctaIVGLbK8lGuIpFWoGOM+JZhX/vNS
ftA+/h2df6zl4iUF6bcf2sjvBSSaEBpANijT6nThf/g5a46QJyNoA5YABmSYLHZZeOffYoKWT9n6
rK7rHMJsAjckmsO7WKQTg/KDcLPoI8vxyyl799OAWr5oAkODELn6u60TzrHEGBsjEkArqG1uGDpR
qTdAWsqRLYCIdfD0zy/jD9+VRsCCgT/1QwHvXZzpHK8N5iBGq/VIHHaCrckH2mUfPeByX/10PdAG
vux6QrOlQZ9mjropTaaPrD7eRekfX/SXVbxLscoGwskLj6GtBz/f8KU//ZVj6B09BfcQd+lu5nv5
+GHM/MN+/eWxl3//89oIID6LitPmaXgCXxi6BvqHhZFGZhd9n27l9u974f/DJEFIQ+LwDzhJUCm+
/UKr+fE//AWUJNG/AF4GtBFKtjAsRBWBc/XfVLTwXz6lwC3APz3CB/pvVo33LxqFCNDoaMNyB3or
/8Oqif51sadIQNIB/wwUsjj8T3CSv+4RSErC1IrSCGp3+GsXvveve0REpW58vzuPy/0Kb+5yeimD
D44YbJd/vb1/f8q7U2aboAKmBnS1xB+yRFu9R9cKGT/w/eeKxzXbuNrxNuNo1X0cAzpmagC7xNT7
j4AHknSRHN1cIPMx7XfnXMajxFDbrNdN66M6Crvw2FCFqY30nGaXcJ08Vj1fdoEVXgF4sn2g5ehd
ixFgz5q2bbYCB7p1a6F30Oj2zkAi9UuxMjRsoS/n5AsYQOkwYdLhlhdXcYxQy6x3RrILYshFxkzA
haQNbXUCEmK6ZwN6gvHa02LgqxMDWdL0Tx4l45UXNKMFWrSNz22ULOUeCi/dV9304XeHo2sIYARo
QhuwFnyLjtHs72w7gWwBVJ9zagGEOkwVeLlOZPhTMAv/U7SwIU1mDOYiTBTeyirGfcB8ZxmKIK5C
U3BONaAIIWS3nLJ8EFTwYgwpnI6h48XuYMYIZ8nVtn6dIaGqjoM3mt3YttUTIau+GhcRFklgCcs6
zF2++Iq0Z9kLyKLweAmvpn4dPknw2jM7l/Sk/Dl6mxfs7rQCQhXdyS7YasvtlRfVvGjhDLLpOnUh
Mzjjiwv+U+rrJDq4KwzNDKvYsewjzEo6Bs1mkCDj5TBgwniMu44/VUsIrIELQb595a/02wLr3a2t
5YRPQYdi8uolJbMbvrkjUXcmAjAVECAybdBsHt8gL4Wp1hzKK2fs4jtvQGIKe8218Fjbj3DJkfy1
YklyWic3OYXTPHwGuK7Bb4H2OE0TGXYAdfktZopkOapwVQ+xCcK8pUJmdJhINvqNxbCQxM+8GsIz
0LTOSRIGiL2RFXA5GF+iyK+3nC9flqAl12vn+bmtQ2i6IFBcYT/355bR/nZg47JTkzSvzaCCA9AT
5cE1Hj7UyurjuvZzzlRAc6EDWvTT0G4NDQ2MQtxxU8Mn+oqC5wrhVPFNhG79UIK8VDR61teVP7Jt
FJd0M2HOWWDw+8kQIM1Me2SLNBs9Uj9bMCj8qiEUvJs6LTb+eBlngR2Vd6Uqj1MJeikDFf4wdQHG
LB5bsTkWHbkKU46Zf4tVba9hxeJVaTNpe6wjDegIxPGOYwNkIsyllr1eACPEfN7ztnQGhNOrmnEz
BEzew+cLPrGcdmhQT6UfnwJ3BAWh88yKjjWwPnU2+3rde9VirsRcht8JUFi3UrPpIL2qf6qoWTLR
LuP16nY9oFcrRk+W+VeOR+s9kSQq5jZwrgEyaN9qPSEAmUGjvSBaCBqNAF7l7sSwI3wtxus5MEmZ
zaOIN0wAdpo2g+vvQ47pKaYIBkioKiq71Asl3orjSbEvlQVwUFXVbQ8fRPQvjSs2wGlhIABx/iWP
BEl4kQwuvQmHsEQQAtMvhcroUESq674pFUPdWQYuukuybGBVJVr3phcx3EoSugQQbiVLfHTrfp1x
ZE1ZKMXV8+w0wSEgdr3nrgQXaybDNaSqAnZ5AwGGjiVRL+CZAKUOnNEZsUM9LmuLXks02RekO2sO
zGB7AI7RHlVnY9gRU9AvlKdKaKeE0P0dk/5ahQxttaoW2wX+rjfgi/Bt3DnqOGK4vsEMIznSZvSf
NW6zFCSZNQfPsd04hsZgSlFvwxOtr2kAupALVhewJa7ed2LlW9/G4WcN9Gce1avdEFo60OjoytuA
JONW4likUBRdr10+DQ9NH0zHIerIqUFYSpni4BReYifS0KraQwXQO1e+qHZJ3zuZVeF4G3iwr8eJ
ie157hx9lnKGI3vEoTfnNeYzSSyEV4MquaWyLes0rIbgDluRPk7MQsalN+Jgq4WeK00uw2vcjgzM
Q0bb3HGq8jQM4CACIoqhC9L4I9PhOmFNWt+trvV2ms9OITHhPwD8NG+UmpsuXVBY5P3cr28L6SRI
azH3Ni34Xf7WDdsQVrU4gEcIak6fZWKSItScvYAFN0EMqiHNbT1Xc+4AeXTUdhz31pG2gNxcreDQ
IepTx0l7B8C/xBwM/MW0j6xgaTVC+7UIpgizHkKMRDeidPRdEhIDIQ2AeNpc+x7bL13MXvsBdDsM
FAQMgao5gS5p5AOvDD4VsEQkuiAJcE59VzoJgO3OcmonTg61E4lDFU8oWoRjzXnynZmBpZvwsYjD
gX73AO2FgRFr9GdueltEGKC9OZhEv/olH79oQ6dXb0D4hF21cSFE5jsnC+WAfd+U0VHAuvqaJdF0
pHMCKAXwRvLNNi6gLtVAIRs4cLae2qqPP/sjZksYNmpAAzDCWx+RPnW7EnS3e+IyiQZJ7B8AdwES
c2Z+kEXl6t5PxHp7IIdgJz1U/Ahcdaky07ji5OmoFVkbgOBQgcOEwF5BWNIk4x2qoOaMYL88Mh6h
oq1iow4MrFpABoAc+cKFH+7hTWVEvnbDdFfGMZ+uWcfk7dgHww1U7MrHLuEJiuFejg+l3xCVIYzY
HQhX7obodd1NTlhXKVDZzTYK8OG8tjIMM3X4d+neOCcP07kUSf6YG+Q935Z2We9dIqKrQbSJn87W
lEfL5vkzJ7w5Ads2XEOvMMincnB3Du70fOLzmCtq8GcsME1dS+mGmEjsSDzoq7jydB719ZwjyE55
AK5kCmbZlCkV6a2ZXHwb3rjRaRTgDAJBixlOQYBZBJaL+nf9iqqusOuclHtNlhVXK0JVk3lNYI/r
4s6369ChIuKtK6/4wP39usTgToZRfK7IijtrVhoGwDGUrIZ2CI4ItfhvxsY5O6uXbFTrgb2R0DCT
FS6qSlKzL21D2qwZI3YYMHaHvhDEjwW0R67KLnYyv6/HTx67DLK1kuDzySjHGLQ7uIqA5McGEDRA
475tcZdvhYEMHiuFv5VAcENUNOkZKHdAV3ez2x7WcIICYtvB95Y7MtwOzOmewDP0D7Z3J731ZEig
hzrMqN4hmYMBnTQmeIpd/NOQlJMD6GJlAXUI+gSIGCneACeP975avO2kRXzP+RAdJlCbOIalgByA
URjtJPBrtxOJyRUIDO0BbI2hy+t2pFsg2vkXsD/RfZMB2TVzUuF1sGbr63kA8Qdjfx4O0L0EdHQP
5j7iusOSgx8jnnCu3ZcWJXg2WoYYbsMEIAHmY/tNc79cIRW054RW7CzLCKI/3pBsoIrt5Y0h9cFc
AFOGJs1z5eq2CIVxsjbu7LU3W4TO2XWuAaeqcxro4dYk65DpgchDJIL4aDymH/1h8DbKAYgLCGTn
3onX4Nz2g37RpByTbOhce0XA+CwW+H1sxzicM+0k3gtg8NU5WBnYvn4ykM+JqDxwypFsgn6K/D21
CdjKzRhDwQ++LVsvmQGmETFYVGglrKJI7AypCsCPnr2pxPi0HuMIGAcfmlBI++yDT+RF7cK1TqpD
Rl9xVmmZ1oTDcWStVPzN46zLjJJyA/OqJg/hI/ipRJayGclMHhZYZ9xZaSoBTrYi26FhcQ58v75x
bCeRe8frKQCqOAuoIXkSdeEpUhdSLdovFHjjJopvwW9sD8hG7blqegDPHADEgYmvzI0PFN6hhIIg
4BSV2PrJBJcZyCQdGRTL38IOQh2d4nJJeTTQs66ZrvOqStavtl1qNIvqqYczINB6+xkXPLBqrD8T
o9ZPctQs43r00lYkLsJ9ok8A3IY3Bq73QNIBFfQGagPJWQvV8pas6jZhIsjbEi5bticrjrgT5nyC
1h4e3reZgc9oKttZFbMaRBGCIbODX3v9be5hdEEUnTcaICdQ18eZfYEsJe/zWFUAnXRAtWVgRi2F
imzspx4QW3vXzN41yGO3CTw32hwo63pDwRs9EPjGAvnl2kzo4QuEHoHCJ9foK4NcJyjdVoEqiyqu
pscmUc7BOs7wHbvXmQE7YyNmMDYY/XxUfudm/iDYPXQI1LGceVzAVlehynN6vuLaSZDTDl5YlLAc
1Sg7K/vJhfqw2fSw4jgCtFvPBfDh0aP0avMVzBrYhki3u3hhSLgQO0hJrzF11EAux9O0aZPK3YBt
HgEZugJ9F80AtewqrUCpihs1PdKydE5xvSwPM+6nm55WdoNsnD4DIIjNiooU6nulqAvrl9HGd0cA
RRkx7lFUlt2ViiZvY2SD3Qh1je0QLdGXhMTgQkaRvFz9rL+NGOFXEqXAWYimFBmPZ3YaqQbjnVB9
BX1/ms2g+ecsnodvoF62F+YYitu++S7AtoPYMmCM1IKetxotAVCrqy1wJmVOnUluySoneKmsA5hI
6zQ9j6p19yEaVJlyQ2BQEwtyQj9k4cyaPGhq51Nfe2MRUYoupxNcLbX/CexeiGE5Ue3jEh5r8y2k
et4BlD3PcEf8L87ObLdxZOvSr9IvQIDzcCuSmiXL8uwbIm1ncp6CDE5P35/yb3RX+RSycPqmgINT
ZUkcInbsvda31EruUVtFDDAj1Ihs8pSC6jwYZ6PQrNdWl3S6kcPJz54D4r1eOAbacFHuulSdY3aT
2g5w0y+vYxEhsDWH+nMQMj3l9NPXNSC5ozcP6rU1DFhueVPYz/qoeqecYzUlpdocvMotT81tefH7
wrLowzpKeddhi9nRkO8BQVWtw8XRMyA+Qk4PnYd5IehKdf4cW4UB52B6FzRHZDkVM+GdvpnX3tZE
7dmhD85HwVEgogfQR8u5bzuFA9iceTtDyVTeR9e71q2qBMTJMOZH7rZHmFlzS9v0U6kN61lMKQb0
cagRvo38iakU+ka3eoiUPZWkTrTILdmtDJK6NHeD17YrLJbWm6PXFgLkEmm4EM1YrKQc6smXBfmR
vtraPCGJ42wFe+1HXBktY6GumT8q8m0w+i9UTqtm7E0YanpTICNcXAVdwJj3L2VtTflGjRIP1sbY
IP/LpmVAwYvVxN1OStoIZE9JpV2Ksk5/VhUHZrHA8frhtFa3il3zV1wUHPKm+KQMZrGW2MlWxNH0
9GDMbC8K57PKEVBGDg+jZsVZYLXpj9FWX0er+jkP5nZRlvep1nmjjLDv27t4GX8pavSGIn2jWP2m
1aojtckjzsBTj6xauBPn0jnCoa7H1zHSNkLiLfLMjVVRXkmrfLmFHvtFuYxbLKkIExw1qPOI2jhl
hVGG5cu0h8VP3CUJZFdwitOcH9aUiMCxh5M9yX0T2Y9FGWenSIpmJTIHBRNOSySiSXJMCc/jrMrM
eu60lTmON/jFTCY9585DZXkNT5j6E4Rcuuma4kWTmNuQTSdhPicCrgkOh2WxJ9yn4r1S+NWL1FPf
c5dfqckRxxyqQOTMMI1l2eG1YnGLGBDH1rrJ1TsnqZ+cyQjG2PN1M1oPWrWXU7stk2FjNdOuYG7t
9ISZSBZk27vGVKBRTlNHDoafygn5pDmdZT8dG3ACQa8X/ZEobO+Mj3QfyZ7GBmecx17a6boc2/fB
tKYPUllGv26aOFCn+szazw7cDeIBLAKgQ0kYyKwgFHRc8A28g/gJlOgWhSeAJwuLelNrKzpMQKb6
ZKronziGH89F7ueD+6RNDsfqttAPTjzaG4+Omq9FN704hpQAQ2NGJGEFDhk0Q2iphRnUttUeUg40
a6wTSkgg80M+sGH2aUMp0N+ylap0eZys5DSXwwC9Ieso3SdkpcaS7LN0BjfpinqPdnM5c3d/6UUu
9lRT47pP1WojIwPxheeaa5oGwHC95pHwGtTuAiMBWypqQYGFyBEPnVQ+6qQddqrZymC4DWLKvETQ
XZaPtLImNH6UK7LFCqi6+peGbVSjdFulsanvWs+ZUSuqDFX1qdyxqhqBqkncTCZeq0nNPnunRyus
Gq9G2r1hmnuv5/KgCMZKQm3dVTnbAuIUHiwyrRq/jdTXWzL1Cksdfkp9fqDkb9deCwqMlgGUscyt
giVxoft1bCb02by1kaCBLdJXKgkyfvTWCkcsgCHKt3zj5nUV4oL16FRIuW08jARdMWmc74x7TTSc
XJL4DTsHatHeCOoKXXdeeoIDm5JvEDkUa2EN7qawZ/Gsa6o8UDUxjy8d+zDFdbbNJuXCsa7wB1n2
Yera77lt8qiZtjwpSdLvirHE6hdPdTC3y1uu93h3nNNN/JlSb66TVn+KMNCslNv0qy6bB2LgLk4X
0c7xrrNlANS2h/tocYApRU+J7LdJxVmrMtJ1UfYxhvf5aej161Amr2Ymdqk3fU2yuTkU65dZNWl6
z1NObHv2a6zZOGW6vf23yzj8cHHZrQzbvJvqbD/08tOo6nDIlU2nbykrcbnjx3d6JF+RPJZDv1lU
1KZ1fxLRNOCpj69Vz9IeqxvDQU/daVsry5+LTFlXSbaelSbfcpbGeIfOsKFhhQHLx5N1FXO61bXp
lPVA/aIzmj3fMUUWUhPeFcCZ4pyQD+Bag2kWdMxuo8EsRrLuVC/zTB2c1kBhXC8omg8nQZU/aPGG
6JiDaPstGwHknJnmptPfzLkIFyxnQ8xLTjehKbWrLfv9FFk7o5g5QJYJ6Bq8kVk0HvoUTB3MBJOD
6eBkIIfr4dm0OqrB0hs2sG04ydg9extq5RSz5Nxo28r9WhLnoGH+X+FVyn1VKu/UkSfEfEW4IClm
Oeqf4wVFokULC+dHH28iMT9HVfwSRcoj4cwcETkdAhCTeaDoLLZSaL/yjt1kts41Hi0l9+jKq0vY
6ulHPnuhyzLXKoYSVm7zpbnAaQ33Sc3lT61d3ptm8Hh/lbObL1xk+TD1HmLq/rikyVuN1BfHgbFW
jHQzeXiROqHShnAL3rcsqFF4F5yglzLD6a1gkJf68OKNsbuq6+jkeUMolYlGvxYQBPWjoKfZOeDW
lZxKQrZ3t3NLn7s/4IutndTJke5HK3oFP+YWppjbv3aGvkE99KT13NwhrlExu9TYWu0QKyX7J56t
jsiwRsVUh41dKz1fayjnIPQ3Q4/3Y+o+tN5+jpQWX0BkXjqT/wA5rb2uDeNM4OFFmuz12MYG441A
St+wiwcdm3TJSmS4cdCb2goCjK8nrCcYImNnLyFzjHuh64EexXdmnd8WgOznMEXmXpMJvvn5LtIj
ZClclo3ppFwR+9wLBG+jsR2FucGXte9vcw21AYnVni29OixTum/MeKVlw20XeaiAeN4cDK4zwF7E
TZKqN0NodtQW53HSk9O4pPcpR+kxRbvR6G8YEBljlb7SYBCDKTavkzRduRQOIkoPNQiFXKW74ZTB
hEjeHdItWrSVTn9IftnLeYzv0+KXOXb+HDWbMnNoznCE4F8XIvcRyKhPzTg6qM4dJrxjEjhK5oOm
otegDZh7enWt5hMYx/ou792jxDjvMNbIONQfmvKC22zrzRBQnV01aaGmMVUyH5Cfr+vycYomSrjX
lMRFTd04jji5DbMVzqSsA7k4a/a0g6IQ9KkbiEaiYpXb3jlXY/1YA4VklVmZQvG1iR6z/jRZZTC6
xSM9I85n3YbA3IcIDXHO3kYx72eGfg8W93Mu8BQx+xLzZs7ASCqomTX9msEIwSiwlRrp5BoZN0Z/
7isbO1oXxmwtS6sfJtoXLJUzuuHBl0r62eERpwkSitylSjxkkfRhA61i2JRCxaOHEW3CIrUkl7Qt
cEc4oZfzeLvzneJYG7bie/X2YLraaxt7u7oTByAyz1Iz12WW+WrHM+FO21JSoXGmRKUxXg1DPNh5
EiYJKgxvuXdhsnhZ7WetelTyOeLoaIauZslVrsUHhkU+zIN9F0v+TLeeKc5XnKd2pYqf8ZYI6SB5
VChcHLp6IAn41KVhOJCLl6X0gs6LOKe0L/lcvE+x9YI7LrDy/KDowx0RtfukBDnVOM1hcrgZkwqe
wgbv+5DMG1Fu+ynFMUIZklxUHZjADwnULzbfJKYI86WgEaLJZTXJaxaf4lKDJqCGbVxzV1kUmvpH
zjWMe2Wn9+1ZxuIygh7V0l0LZqCtvUcMHx9W4r30HKxXbVRv4JLgfqm6p3jUHqThnsGfPM36TWzR
hForUQvn6iFSTMgn+THqtceayt3wyiMFdthM2YvDFoM/ANenhgdjbu71eMRsTfKiYd/HCwuFhbto
KrY44U+9rtyJ5dcgx0Mi2vssxgeO5YgJCoudfYiMmT6XWx4LCCRstdX9YBWXplp8NdNoqLBCl9p5
cb3drVJoZ2YJObSHcaGUtNJnaGP8WiZ/PYSalsONV4FJb0GY0TrnRzIFLdxtrLkYorv97OCSAQi5
MzHUs/lQzMjqgH2Qxmi+ng19ParOi9p1H6PWnpqOWDBHiAdCyNZ9M0nfgroQTsAsVgoDkm6C/Zd0
jLCMNehmhLPquu2Wnajnx1LDEW6/eMtuIR63Ef0qbzQ/t7+sqrmFaQeaU7ONxv7C/54sTnclbbtU
vuhoi9I884fmPOCHN7qvsZLQWOMXzH/nxPEuEf+iK/hHwahqTp/QOQQyeu+r5DHvp/XkVtvYyC45
oA7QNR9KH3Fej9ZxGzHc4UnKRqYGbj+HpRK9pU1yXLz5YC71mZHzRk5qAKlzDUtx06nes6rLYDGm
tdZdeOm2ualwYMcvIu1r63ItluxYxWko4dRc1Emj9WckFwydd/Ui8GT33acxAu2zOobUaUdqbaZ0
bkDR/sgJJlST9JKpastSU3/McUMnMabEYkxR8Q/lLumjr97RHkdFBiXLO2df6Jeu/ZxZtDtHPi5J
s3ut1A5Wp+8Wh0YDbqeIwbZUi2ec558Gfjipg41o6Nsp1r4uq5Mmx4cYTyjOxM+obu9j1aGxTlkx
gkpyRfLFhNEJ+NpI5NoU3MmNt2fbP+Q8QUvI3DOoTW1j3lwf4Ny0dTZpT5A2caTVqf1GxCDiBtsq
d1mVpSE3Kt0ZkcV5vVcG77NtRRlkun1G2bZZzDRbWcViP0SU45RrJofW5aOLIO7lNNNWYNZC0Dne
quCU3NyGg6NSbIYufUC/8JXG3EhgBd44/tJu3tEc7/NKh9hrNZ+11t1ZjXYgn+fZdOtn+BtcMeKj
DHF1Hejp7vRUcAZ2WWByrV5hhEe3pnSB5U2ws/pXxfxwc+ZHc3ZWYNnlg3GMUmzR7TC8TOqzZ7Pc
GMp+SpdfncuaEy1bS7YHGZmHIRvWOMY5r8RUf5waKMj7BtRKLg2f1mLIQHRHtcFR2lsyjIpekA1M
ep13nUW70K12pdNEzzvI5FmC01QGYhwhumQWJNNpz9pz0ihIzfPsKoHF2mXAZU51Rj/Kml4rp1sF
luqD1zWcbGCOZv32d6d/ws3Hxk5Tequyc2NFWnl1vO+hR3ZGuRGaSsPcPOg8o06knOJ5oVob7iyb
9MmuO6duHgh4XqWShRagO0nabCL2lZvQ54TTMDa0ax6rvl6J2D6q00c9ydVU8DZD/0j7bBVRD1Xz
Zzm9Aihae8aGfggDi8+BCZHe9IG0rR3hgJQNVxBYfokPeUUDLJicn13UE2r8VJnHJmP5dSARKhCn
8otjf43qD7254MVdVTyUQ/nU9oGnxUEnG39q9018KB2aiOOMrh8O2bDuaTu1Kk+TSssTpH48PBPd
u4oGOs/TtEEBQ2f8o0heaq6SqR77Md0Swr3x3HpVNJj76w94pwGF94AERqXQHif0QMZDgz2vjsgO
0+4IRPf1ueFCrkVzHOp+M1rIJfOnsqaP0sGpiIPaohoM6565uuhCOBqhlsy7ziWvvdWDoWOkNoww
4dgraqwQllTRKb0tFooK88ls2q3NciFSx/d4xBbUPpVarqAa+pFFGgGdp4TiG6qczzSey/1ux9dE
O5XW0cKQs7g4RhnQzkL3i0K5Nw3yo7HCx4WfyY1sMqQFQmfT6MKqvx+poakB/LJx7ogY9NWh9HHN
rTLs3wXaBDuyt6rLibbZzSruDYMNwV5XhE731ftt3ju2VBnVYx+lAb3/kUqxjI5qvHWzvbM8dsWT
uvBEnwA+bB31rBfPaUN54mFyTPxKDqyhoWOylR0qcRq8da2ca8g4ArLaXPJg3fXtpXdp6QcmGJE0
ZInCMrlCQYtEiZtffgrlDEPOa9Jzatf+tABDVZtAk26QTVVQiadoebKMF3c5qtFH0iUQM3FAxwTD
6XVQqW2gZbej7KtHwKDLZl9HB2E/LVESNO0pwXoNBI76xTo0ykmZDKqAn45DHFis+iUzmd5Z1klz
GqJflonOYMxD1jnfgbSuWsmqbU8RHYzJavwhvZewXzjIrFwzO82xue9wYhi3pWS54AxlxnPXml90
9VBTNX4Z3Xnyw4BBaRhlGI1eIHN1pXTZ3uMKO0a1TaEll0u0Mm+cknxbD1ijXImpDVdNjL6gnc86
eFE/19v91E870NFUeQbt7UePBttkGnsIoywu71qJl7/IL1YsfDd6BAThW4BYdeMrTdTQ7l677jSM
b7MuKAuIAY/2KLWARxfdSwyrp1o4GHpp2HL47ZM0aAaVlzQPU2PZI8u5IQRvNc8KSRPDAzVc0nyd
p/02KvVVa7v3luD2Wk5IX4Gu7j1aEB9AE6Xgr3bpjiMvQD9MW6YDwVJNh0WRK4RwvqGQozWkYQJf
yBTJwZyNq4CRIVEBQvwMpKIQOdbSp4a8JOsz55nAVZIdCKOd7TTvo3nNXTaq8tOLG+byxcYpeGpE
JO7l7H3UynSXGwWwMragQYXYmJbrzBmei9FhbGw/FwlB8UyTafhr56riwcOwUK1Sq9qi42aUVvp0
If0WoeW6SxkRMOGmcUBinWldNeqYyhLHXIjMzy3kMpm5USnGDBq7la7/UG2Lw6LKkYMjNqMsQnaB
2i8hgrnGbSL4fgU27P5uNvlLwupQ/QoV5Ye5hxh5al1Ov201fDpZ82jQnW+ceEeTCkGi2mzJVvFZ
ZlYQiXK65yQLFdnR0bXTqKanPo7vvYbALCgdU5h25Svqr6dhRuw9WR9TdiOwWlt9gU0wjFuFk6eM
yhC0xdq8HRo02nE69UwFqzcCPLlSrAoUY31kp9rFEjcxzZVBS8qLrTXTKqk4ITqCrVGJvVcsxJaP
hbu/yKFlj5DJr0qp6lMzMbDU4mg3LuWzwqHSH133nI3iRs6K5pUYF81XJggvoo0fnbLdNEXSszrQ
HtE1J4xEWm+yQjyXMj2LkqZC53FuHkptD5CH2spAV0In1IGqEt1nEUL3QrThlJZEhRl0kSQbpsv4
cTGB3Wgm4zmkkOSiFqE+syZkHSNxyzbbtTCrYt9x2lvNklxYYB6h4dUXNUb1p5jzxnOiL0UteRE1
qfs6EMytpUIdwPKNHMYbjF1M05LBR+k8al5W7PKx+7DkEvkYnX+lYoa45kJCMEfrZcq1azZH50Ik
l2SWb5na3ZpYXuAKpw2irh3Wkd5fG49XkmQb+wMw8HCtyoMXt3uOB1/azIZZMqLZZuaAy9+YCxT9
cf2MA7Ldp7YFp40RbcWiVWshw9Q3e8i2Fu253kbZk6NvrDYdHee3DKzQU6tHOa1ZXXpHozIYM6lu
cyoJYuNbsepfPbQt5wEMHQCXHECfgTzApHvXdMOapueHnLN6Y+TiLWsV6SdjdSl19BTjiJvVst6n
pLsy2DmArBYh/Jldp9HQ6FDbTfXSrFx7XDMufSzqid4p57tIppvCbR4lTMGgt/L1UOkHJW+3VhHv
qyYeQyz1h1rnumcle3pxiq3xaJT62ovk2irUoC/o23c5/dn6Nm3XfFkDaY+hYMDL2qqeHWjQJ/yq
dD845l1iOXwQ83jpGTUNpcIos9lrqNdk3aHwkaCFUmfaatIIx2R6dExmRpaByNbYTBa8OSF3S+Ex
eIGw1wBLbQYagKgiV2o+kx/flUE1003MineyOsPO1PyuzMGOcwYZM+cm+npnRL4vODg5cxX5hR6H
QIsCl5vamu0vp5FnRAUX24nONKuYoBhYfwYS42czZHD52ZrqtjKjj85NHqqWEMDc2FZWdY1nb0dg
+h34NDhIHGK0JaNJbOwn1wZynRmciuuwlu7ZTOSGxtg6o5OlTm8jHV4b8cLsJmc1vY3/9B9d3fJq
LPCmypXrUaCBsFeT/B62k+KBpGY2VHU1Bwz9WsLWdoQbAlL5avrqjuIi7BNnaxft6YbA49UPjSr7
JZLpboyN97lyDoNu3SVK96aVqrbpZzWIUlO5GKmLdz3T2cGcYzsmxJWo8pV0ogdofHCajB+xB59B
0RqEnfbYHGiEuQ4AT7jmCGS72WVeaOK0L0bLUf10Vml5VBXk8aDWbG+rgn1dI7qUazEDRTp6nY2c
y1Grp57yK5wiJG6bqJDeL+Q4WhKQ2sKb0oPLu5jJhD1DbRyFRMyE2o0NgbI5Gc1q2zcjiEYoWIgS
Zt0GP+VaWRcK05t36Da0J5HHKt3vOnY38GK5csVQPBURklUVel3pQz+RQS+kfqISdI9e0dpI2ZgJ
h8PceIBIrArMSqXN2lmRzIAiVBoMkprcO0bdoJWrzIjB7NeVFl/InHXW0Io6iE5lxmm/6+9Upo9E
IGRl8pNjdX5eMr36BdZrAua9GNodpZPDBtobfq56yLDGPlZ2cVM7vlk1ejD3RE+UBuMGx+iYmlUy
O7hJbnwsbjnvvd50Xm/CYeChUzqde9tSQDhmLvjjnvuJME/S6QQl4VdMtx5odc87AkTavS0NSgIJ
BGTIqV874N7KyjFNE0pXr754KSgyBf0TIJbK2MfpwpjbFRDNcvSEe2ti9ju3MFNvs7EHYzCnzTjG
KichHVLyKm6ZkyIfbIOscqcPG4H3xVmcdD+3edP4KkrAH3VLLZvWcU4plyDOAlgE5ikauohhiNDp
yztJa5wKaYDTGfWJhqAdfZUQpC+VmtkIasq6MjcuYOhoZYEUglaVDSU1l2IN9bVZxPAIBMc4iLoS
hIp4M1JQb2y2mjMMxxw5Uph3enFVjV01czyJmKABG8uetHxhMGQu876YJG18pYPHJQZapLUF1iM1
vfheFbo4VH01b0rVU9eMtcY2GO3B+3IMdGx2i1pPqaw4XPgeL9ow0WQq1ZHXmHUT5QFJHbJqf5qR
Ph/gOTbbaG4EfXyncC+GQeEgit4kG8XsppOdOhbyuBgqvrt018ioq8eCexiMZaLc5Uj6Dz2NtWNd
3TQujhNvS7dPN/aNnRLFCL4gQy8PiZaRf4Xybl83/bxW284g4WFQlc08gmkERml+uqNEGbZ4w109
duWLyasAH9VKl33b4YOWtX7ftyDrRkIXDqLShnU+xl0axsaY4FwunDH1pyazkLu6ZrK2Sgr52UhJ
I8qJDwHNDPMrK9ThZ5mOxscMrY3UB7ssKZPNag5bbQhsRVUDiHHoEaNIf+8BsI500CyUScVtFAvX
ZS/Hadm4wKaf1Xp2w0aZdM7aY71vUQdfGwQ86Od4oFcJiqbHvgIAlRmKffC63HlmEHqCN00OiWGa
qyRR5+PYWvZagAI4mYxgr1xWk86IQiPHrG0SKYrU9XMPaH8jdfsnAr9mZ0qGuQuszEOXDLnv1qLd
DoChnxUopteGYzSYDks130yjQxoic/OhKfWXXkcyvLIr+D+GN4mwyXrwj9qg7yxjhogEDLW4Mr1h
AFKNMQ1sh9FtChrzi31sDJ0G/xAN1JyuBYI9YrObFBMpx3DF25i9pqEhnvNQymlx0LY3A5J8T83X
aKqWXzVLbFhJjXYJwp5jJiuC4cusdu6NEsXPZHXDRyIGfYtHQv0pSbx/lAktXddoMz/LZHtNVKZb
wzh67+OsetderbUgYuRHB99W07dYmwfio5YIOipCyu5KSZh+6d6y7BuOZPHQBcS7LF6+XJkEsMfV
kT0TOjdCd6ZPRjBkNCSRj9sQ8R8DgK2m1G9psTBlx21ivYy6k2z7KPbeb4AUKnuDdAgIctndPCb9
0VLs6qQYjFVTRl9o9Ht51qAwJbQ8KwYqE8PAhDaPOgwSMWplO8esjvnjcippWNG3petKDA0s4jIj
PNsSPTWkhkXARyyXv01j1FzTflLutCTmSDPTB1yPMcNBLhHxXFXaIVIE7PMYx671qxNNvW1zvb4Q
ghOTw8LDDwh21hJMUx2pOPpvTt0k8akFIkvz50bUEJHr0bn3UjE9E5cUQWLU23bn6rPyoMli3o2D
IUIbXhM9eoJVJLKlhSFHTpxS56bte41xBdqqXb7SE82p58ppKBgFOUtGpwwzdWk58iluVec5Kqr0
pUfWy2bZcggx48IJtckOY+KPI2tAIjZnavTFziUDA7HWY04OAWIoMe/1RG+23NCY0a+iX812dkJQ
957vjLTTpwrev0HZfSUZol9H3W+iqpegqtPRQK8q8MYGvT236tYZB7cXEJTZzkEpTK2VjOFv6C7P
47KzsZ7cEdTTBn+xBV7+xyv7v/4S+vbdb+dpuO2Ioie+AkyP9dt6/hdPptZbrmarYj/JxdhbcWet
sR8I38kBrf35k4zvpjs+CrkFT6RLXeua9jf7Z9pj8nAzmKD+so63OWYsn30oGIKb+/TGTemZCvvi
wwwGn/0hOCoh2d97vMOMtNfS9+pju51f/tWW+o/fCwu/aRqaCu7nm5V/qAFwOente3HBVwn5odMB
k9LGCJW3f/sw+4bw+H+OZRdV6i0Y1UDhaVkO8WXfnIcR7pbCcRT2xTF6aE1DfOYGb2xkPidlWt5R
ldyOKzB4YDIP22Ee5g1tpX2RKnTGHNcOwb/hdy5M+nuewLfTDSRIqTrNzmic6dqiWRNZzrqRMj+a
evPLtoy9vkwoIJr+ZSZMT1aktijUGbJT79ji7I1hRK+tOew6KZCkGM99jLJnUsxrbVptiNZbZbEr
fpbL9MnhWX/J7d7cAfPL6dtiJVskw6C4+hAEI63cSdkbXbGRogqtEZukoizYwboX2x4Tv9CiE8L+
9F1Xzd3UldWqYwyz8mbeSjdp+0uCTTLsrP53Pf2uMvf681P4T9ffVDUatZAbTJRs3/ylqijjZEI8
r7ty2w5tc893NAM5CPO1QQD1Lw+9/k8Pl6nDPnLJEjFt/dtDHxEAxTafHFI0MAccUwpvvpVsIntA
erbgJM/o+PqJHHr490b/qHYJHNPWTunvVDJgeUGQKVrtPq6s8jEWaXs3CTafUmTml6Na1QaIdc2I
wMzXZmVMuz9frm/oif95Xk3iQslCscmE9L49rzR+EDOrfH9UdWG9KAwH6CZgjBCQSzUOjAnZSJsx
q5gUdYBInQDIoYl9AMx4LHv1l5IXVfjnL/VP99DRHA06F/F++vd3yNZnEgBza4+OLHuyb3lPfjZB
Q0wRu3G0J77qv3L9/89FcAzHsR3syabpfjMlR8vUWF1r7Scjve+i+sPSEs3/82/6h3XY/etH3J6j
v6zDljUyOAaNju1qZw4nqsyVqMx/+ZBvxv//80OsG+WOt942fjOQ/vopup2jv7b35S86Bpf8MD6V
m34lyWauzvFju0OOtG9f/vzLfifZfl/ykMz83w/9RhuYLSsaBDxy0eNg1WT+zoDyvWzrXSWy4Rak
8OCO2ZYZXItnI37686f/43X9y4ff/v+//GLKei3NFHuvOCkAwutcPOniX37gbcn4/vtcllhDI7jV
Mr5voaauKhOzX3jpz3l7zTvJ9O6+18hnY4r43/8al6gilZ2Kv2t+413obTRQKjj7OX50oy+r3pTM
/f78Ef/4xrNF4cCH08ZL9u2Nn6WWTWbj7PX75GI+t2yHnm9sPAS9fk52ffb/8Ux6JHgaQOlg02nf
L181GrEmo+SgPdjv7uZWCSh+dQBSxK7SBWNQhRUpN1D2/+2H/h159ftl+NsHf3susShpXeQlWKlX
uetH99GG+Oeg3qQb+MDE8cHUXYGcDIRP6/FffvU/PDOerTsUXSph1xgy//5YmpxmFM3ICBQYKtVv
ylw5Tla8HPGmmbhvxGx8gLGN/its4u0Xs4DplgfQh6fI/Y6DKnA5xRwKD5ZXjxfFw5QVQzj8+PMD
9J+XlfAtqDQsMK4JnPHbG2ckndCU3tmzOQ3QbnEZksgI+b+vlXxb2B3IGHzzCIvmMb//80d/g2vx
A3ULqA/nBItLa9AM/ftlHae+12ZDO+iMykOrs5edlKTIzTg9X/Sq19+wMUhCgCsPJZ2wW8uXXdWs
m5Hid6wq7+Ffvs9/rD6/v4+r08KniiZ69u/fJ+F+UJb1B5RhHGZpg2HUDtIQsFyg+WO5ZgqcDYH8
WP7lRv/HPeBzOfmRMwaJCzjht3vg3gLqInJRhqmPaMipmT/KMj5ZaqxuhTvbTdCKodyOzD3+7Rbc
9sK/rYa6TWAaVCyddg8hZ7cn/y8Lbik8RRsb/ViYJBagUrece5iq1r5lqHBQnH68qAj8SE0RKqQe
2iJkCSGTR/Oz/fPF128ktb9/k9u675ESzEZn/QccqMbN9Hux7AMN2XCwjha/YzWLGNS/xsxQVyAz
Tvm62S8/6Sn+t+eq2x2w6Ed7LNc6z/rfL0PmlP+bvTPrjRvbsvRfadQ7C5yHRlU/kEHGHAopNNkv
hCTLnOfhkPz1/UXeRlVaFixkPXfiwsBNpBwKDuecvfda3yJjjSexKoAbVIwZc5yXD198w9+vtfHX
+sEA2+KCfzxcxkbVW+ok7x0KL6yCk8XOY+oYKp3QZzrWb4bcaohNUiioGA6Ama57BBVhtBprqV6L
ampXsxxZXq106m2aGdMeZ14VNDFHT9LitYcunpAh1zjOv3o1Pv3dyeVjk1FUcvk+PCdKbjJdtoz9
3DYYvh0jva0QCF0yS819didi5YhNZWpT0Orqk9Ybc8YhQuqWLy7iJ6+KIZuaQkfXlNXfth9Vqee5
H7Q9bUVgrxHM6JU6SDqZEp2876OG3uPMMHejF8RZ/Pn+ab8dZFWDVZKWqK5cWXkfyVpSTXiJRgMR
5XS5wa/+vHRTd3SabHKNRj/pDkU4Azfm953J8ILDLUFQNLhn+2eMLxBYsUYxHU+kZZoF9iQtoc/d
b+MwfXA0oBgduXSeNpZYJsuYeYv+FNIKTmk6ID7RvkcAqd1CZ0pIIBBD/FAqXOojJB9LiShKZ7xr
NTisaXsGf/7mH4iPfy3UfHOqYPBDV+TPh7tf5GUnJaOxx1yMBtyOOz/W5eGWS2QFsTWGa3pWBTaC
hN+/zcmSJ5JYoB631M3ckjM/XAec6JMRnIWtdVJibdnO8fCPT+V/3aD//jWvD8/fFjOjVOTEHK19
1sBj1xntS2RCNY79xeUwrqvBh6Xql8vxYZ8QBIwSfqXtLYkMgzw5Cayea/ZXDAULlbaT/NRw7uOr
Up/mGMz8UhfPIUyZphl6tzXKyjVCTLiT/ISW4ZXG4qtK3IRkt3djouAqVrtHjsH3CaIa5jeovoF7
IILUH8LZHn9YY2KuYGS/kEneeTjnMWSqLNF2uFWvo2hnik9THq8H1dk7/B3MgKKfUg1ZoFyezKEI
HEyoZOWUz3jhzqhKDolDZ4GGmFfhhfDmGpehDfMygxHyHJMFfgD1031R2f9+cOVmAWqmiYUQnwPy
hyWXTGiaXDS3YzjjlybNwfJnxJKsRB2hoSP7t2sNt3dIgFCqePbNuZwCmPbI9eRCXRGrl5r/fBP4
5Te6vv9/e3xI4W2zVLP2Ju3BFmd/VktbU/r253fpk2cHohv/aJTC15X+1w9RydedSsXZdxmEF1Q6
Btrq2flildQ+Wa4tFkmFvdShKFA/fMpAJ9kmwu+g3dDl1Z6R9xlo/I2OLsakQ3Uug2Jd+7AU/dFk
G2q8fI9oyhih/bvmM1oLJACHOMi8CdibuuqP9dr2/nwhPlnJf/kV1V8vRBGOixRrDq0KndTr6SmX
USma6sph6oJjco0v/PDnT/zs0qNnMTl3gn+27Q+v7dCaIdPL7ACib61OGpoNc9uT4PTnT/m9aqcO
gwNiQSMCyMnx9tcvVoJQKscr22S0uz0aQG1Va31/EztGFSBpR99YOObFjO1h1wviiSPSS129YPAy
iRH5tt6R6EhUzWqQF4cmX/3Vq/dbNcOZj3oCsvh1Lkob49dfMOnlKYmy7KCo8SHOUU4PxQYDuA9U
eK9I8vbP1+P3q/7rp31YlNWlb1J1UQ4TGRAHUP1iJ09x+MhLJn3xRP3eurh+MdsBrnk9yf1WMDVM
IbkzbMBdr20srcm/SaTffUcpryBIZXb+IvVxfjT0dDoto6gf8o60nC/u/6fflyfsStXlw+QPT1lf
jrkuNO1Ae8reIExPWdTndlOqo7T551dW41GGioog4LfnuUSfkhDNd0A+5tr5PrN8oX3VwvjsWeFv
pxNKiWjpH78NSeyZJpvcPRXfH/7tBVQdiCfn4OhDjgWps4kUj6wv3tRPNgfqL4pfmIJ8QWruXx9R
rYsRMkzTAVfvWqEEw820Bqq2nk4Evq2qLy7kJ+cbgko18KvMbtiMPr4RyOz1UERsOX7z+B3aCfqA
zrsWfq0fnb0wD/Tg2lb4ioP82aNCz0a+EhpZlj52t6O0SUpmkQdsHCPzx95C9lkMOChjdf3nR+XT
b2jR0LbAA/PnbyVmimrFGBVewBARmaTIxfdO1aKjwyQfPHpeS4e4UKftZOtIj9lQDqaZ2Vs8p8vZ
avXold6B7s0Vw2RBRvthbAjHdvuOyf4X78+1j/Pr4cpk7MRd4O5bv9eBZRNXw1LHx8SAeRFV5V09
Rc9/vhrWJxde0Sll9GtYhCJ/bEmXemeXaJsOdhQviNr0Eo2jWro1RzjU5Qr8uqINgzAZb0ayEwlO
JaZKDOcwH48aQBuPIOQL6bJ4nNJp9JgOiEC1BhIxa/W1yzBoD3pcrXModqvS6c9lM6w1OFwucZdB
nji7ctKecE1ip69Z/ifG4Qo4vEjnD7PLX8kF3RmleI3j7oz0bVOl+EQ0W7nnggENW7BMxlXuWsqw
KePxzBjvvomlU10WkwtRizreCemHYWByr+FCKmo/H7jKvh+hBmGGsMj8m3bWZE7vA2dXf9aVVyZZ
9Tq7+rfjaPgxTWLxBwvLYKWIrR6TJGipahSEdXQsrPZOt1MQYEUgtxIEDs7CPvOrr47ZnzwIvBms
oaCmSWv4uAYsRmQz3z2S/Mr2dI05M7dRY36xaXz+KPz3p3w4hhB6oi9kkR50UCyPSFC5p/Aq701A
RV8sal990odzgWlPapcZ0REuzRsagBbiZlj7CJ+cf/6VqNTYDxhegmQ1P1y4Pgs12JbxETyc2+Mw
kaLbPvnnx3fT0BWV/ce89k0+FsMsMZYiQHjaJG0ZiXomSstPSYSOCqRWtr6LnBii3PCQqBwshHo2
I+1mIPbpf/BdaUsY1A8yNNuPB93MsHneq/g4tab0XZNnzJ0kGd7qU4jH8M+rxif3zwCTb5h8af73
sQimIVkR9V4dRbJ41iw2BJuidvrquHQtMj4sf9RFMiS5K2mdK/vrzlcn/EsQfZgOsoOsVmvGsH6Y
k8WpDf+D78NeoLMQqpxXPm56xEyFXWfA7sW/juC+983oqotN3/582RR27N+/E11G2ZZ5jS0emA9H
ItKTlELt4mMTgsMbsRJn4TWmfbwjn/0gKW8OGV1ld+8s9kHQGlNNBP71W2d2p0UnL7HKL8OAtSVO
zUvUWgyhl9pZ9/A+tjaUKjePUYSlM7A4/S+nApnnEAgwiDnW+yxNWH8IqFXkficDrDLyuAmqpt32
huKHFWQi8CViQVI0RMY27ZA/xYW/lO0mrjZWjaHDOVbOzzbbRNJNghPBXIPpaQFxNc0uxt5sBKEU
3dCq3wtpXI3LsVCCyPbhZJEk7VbJs4ypBjYQyBvGQa4GODg8SzEKe8NF6IZFYAlXSOgg5cgZ3ksX
aaZhYJQmEbbZtc3aqbH5rob3+F2gR453sbRpzHVRkgE0+aAGwWfVy4O5rKo2gNDqWva2XhDjreSQ
sE8Ma9bRlqH4Os+aQ4znWof/hG6uBUe5wtFnp5tK8qehOV5Jc6nxQ5pPA0HiNNVMOpFEybp28l5U
FxlLiYQ55CHChKxzeTWx7h6n5XHufzhjttYbaa2Hjz07TlTc5aBfouxVIsj1mmOYzJ6VfFOlrVH+
6OKXFHtbCBKiN5/Z8/iqcXxHzmNi3IjSNSxkDVhsbqQDhas+eMVwE7/0IHp3pUZzB/bMeun3Wuw7
EoeznfOUyne2gWSMe+eT18YmYYF2YfPCg1K7jrBdrDEYWOb6GGO/IoCxSclV9iYLg1ayAQtHjllB
p84FJZrIPlLdQnqGojs7GFqdaaVokUvwYWh/i5eYgt3DQkXwuCz4/Ry/rXGraAdJO1Tf0+w2TCP4
FL2bWpa3jLhl1lH6YuDMjZVtifki61Zmu5mx+G8wda90AYCx/rl0vtwEeBFXInnCLdNmMtzEDQGR
51J9HOKbadzSnIR08NKm+7qXvaHMYSQgydEuhhNvhFrRbdNWxNG5kmiPRSV58agHGpJW1Z62mnPT
XQHWDmHOaumr1jNryknrn8vlhL0TR3biWZLmQvN0ITh5qm34Cjm0GPBRT5NaeLTRRxfKt0bdDW2g
I20X2PzwITymy1aCyZrW8NtIF0wAdcRl547WNX2045ZmtrHpgL0Ng+HL5ZWGtjxH2XwjTGL88EQU
xaa1ciyXGA1vjegwlTgzt0K562rgdQdUqMmMWm8mVEc/y/pjeoXEYfmBy4brC8tbFe1TFIRTFPQM
asrY3LZaDa6SpzBpGmwtuGwy5KjoDNVzVgjVg+fo1ipMmMSKvKYYvBIyQDwAlC3T4TzI6GBTPChD
djVVIZzm5cMjdUrzpwmO46TmJzEnmBcOU7SVhmObrEkU3injU66fIZitnOYhm39apCLmjNPq5qdd
f4ukYwyNVVLx1F3GIfeSlmDUNLCNtZFA1K62Mb7B9rtTn0bn0BWGF4cXGyjLBB8jcyW+WXUsIYRj
KB2fJDxTGS75c5XRDm5/ABGKDUxs2SqeduP4bbC/jc2lSt9kaMbxTvANzMY1ZNSF2xSfi6xslvYo
+jugFyif15C8lwnv4dPS/oiNFQutKNfKEtTWT83m5iQ/RHxppPcwehzEPfHJLGaeDH+kvMzDtpZf
HX3rhHtiZw2B+W84djgXpIfiwW79wliZzSFn/m2IIFmoJNc1Qv4RPiSyRdyVtl9xLs5fkwgqOA56
t13Oi3W3zEHr/Kydo1nucdX4w3LT64RjS0+T+aPODQ8u6yaMLlmiQ3s5zPWtgrsMjbSXiZ3TXBBn
FNYZBAxfxjD8JNs6TwWxskDP4x9pYqwkDDqFMfMYQFTuUwIY1cekR0VVwWjoPWBhvsUPZkm0rnhY
agxrzNxXkpMxdyncscceKw2+qrOrEdsnyDjvEvTL5nsFYTXiYVVWPa5gpz738E+X+tQqa3JDxyvm
lIBewBiCyyBOTX1y0oNpX+LI1yB8oAwDm1LY6OkeiutP5t8Roa1Eeg2NPY0JEtn+bbLSzUIUKm5t
F+OJPy5OoDQ3dTLtOmgHWndvsKhUg3SyiKZG8cSI9zGNWb9CzUeasO1j6YC5pJ9uWs0AIVgFDuxq
w+rYeWDFYAKWqSLwxhYisDDdNbWy0gYDtfTgoltzR7Yg+U6vKZexEbZv1vQ9RzLfnc0p2bIsOM4l
yx6y9A7CssCZG44/WUgq6ziQwCnsu4XQU3AlOAl3bBwY3w+6TUb6OTF9p2Jxf8hNYBWBgn9Yeg4t
buIDprJkOpTVNz31ImJM63ssC2mxKn7Y7brYSvpmKqAprRZ8yWc4Im0JjWOd6Odw3MxMs+MnEuab
23kKcOy6Bs6W/rm/09igrFXS3esEWVUmYPbaNZyfKVygtx51jw4Z5L6nOzq647s5nKng4piinbv+
UrdPTOpmdW03kDrJwYlRmx6ScSM12OSB+Va8qJ7VM09/B/HGtrQrSOutHszpRq8JgwYjd4M1AAkK
OlXMCED33ES+VeZgsjoXNbZgjepgpScFhpN7lVC36NaBbBWNLyCORuj7keXmerOSy30Rnoz2Vm7O
Oqt9bq5Hfc35oXZOWbJvzIth3WXVXZjjDizy57HakYu0zeV5HcXpPcIYUEwwTTMOBmCbzPQh7olQ
1r0KRkYIiQD7vxlBBu0vRrJp8HGFpul26Qu4NcIQdzaEjzzbsgb3hEppAokvRaj0Dh2QDeZeJaJN
v+lQ07PwOKCTwMPsw+JWM4+KdQceP1GCpL1lrZ+ib8BosHdGzZ4oBFDTMHePmNL8pe+9BRvnPovu
DR7OsD7YNYEB53q+X/Ld+C4gtZZnqSZWqq6YAT23bNWc1D1ciMmMttmP8jPmE3ztBrHcK1vIu0rB
NT5hV0rGYMgRfGMaHFPnlnd7KxLtPLf3Y4w5elmnw83yoFWh38RQZmIQQBnTN+Ws5kEE/qk+Om0d
pPbzbPo2mKO2CaCl5NJ5qvZ1HTJ3AQo0ov/G8Es54eX4M5LF2BTQxsKGLTRxU2V75RBm3bcJheao
cNq60u/nl671qbZUxS/J0sZ9Xnabid5Fmtss7EyCzsV8J7CP1/FD3W4VjswLE8UU8Eamkv4O+2dA
xfW9aXcOMPgm/55rN6gz3LA4kEMcwhZy2rdcB6DYAKIvb2vAlcXWbvcJ2tESOZHMSvDY1U891Jnm
1A++U/sVMXvSmr5B+w2ahCvCcwScIlljxJJzzpMHs9mJblPpfjGtWRHYnzn3ejZcmf59RMPb8D6c
tdAvMCo3NqAxX2BU1/hhznThdNtqZ402jbbk/tAgMgJKHqWXXL00zrd5CExG9c62r0fXxFHJa2ID
J1yeW2dVz9875bHIggqauUOS9hIraJO8hbCEhNcYPa4yvegGv7R55KoicBHiIPe84NN4qKlELJoq
HOJZclVYAc69lQsQSzQ8oI6+O+1+loKI+D2u1lheLBKhIS4TO96njxxp7TRwAFxapHHsONtM/Vq/
C5fVQpKOeICQWurutZU0+2njw/xvm3tH9aOHvlh38yXLPauhuNhOyx12SOQP81PDy5CuzOqAk1vG
VCv76eL3vIW9n1qeoRyrS4Yd8FpAwc3iwL9tZYT0nC5wba/FvA0Vzq2rPtr0qClIl7AM1+ZYkZYM
JUkmuK+lXWSDaTsb48VUdpQIgEj98s287i4wBcP7XJwIXoFSnhq7JD2b6cmed5ycGzF68Im0jdMc
e+UpEjcLZ1PevqTYIfEHr0RLFRkSRoq36JrWreAAuW9ScY8bi/mTsU9HIBI0yu6janqxbLwZer8A
+R0J/s49w9g7dw7nZeKzG0jsbt5hchF74eyG8Ocyv3WCt+tnLYmVylYvI5dYoAXOWLpkvNqLfdYj
RtXCchV8N+mqQSe2fFfCp0E5gS2NOm+Rdlnt9+1Js/1OO7f6vVjuSKp2cF/HaIHimzQ86fnOHlf2
EDTlunU6V4deMK3JfwqH10bemcDlxT5qfTVeSf1DLj12HaAyBtFt95SCf3HOMk50XNvRGW8sbwVB
G7EIyn4jeEeVrejuTOkcJZxc1mBFpAXEepd7S76N0ru2/A77as3keGkvEK6daDW1t3a8v74p1VnY
QUpp3WXbKtnYHbSLuznbF93N1D1zJDKMFYCU6+8QjIOPdTAePe0+4+hW3qHe0zhaTwl+WcYarsE6
BcOnBX1x5W+P3vVA/hwlrqmccqyIBjg1mKjLHmTRs1OMlj/CVvcLeGU7tY7BgqlqRe1Wj5tMJc0c
HeYaZuir1Tq9J0Sb7+kd8ZnYwL5oB12HSR+6J9RApoZcH4OA+bFnWFZMJRaRH4Hv5XeORU/Iiica
3mYeOd8cJxIPMA6cZxsH5Vdq3U/61nw0+iXFwDIhf5yUqKWezfOSHaF5g9WOpnwfizH8IgzpE8mc
aTKkYMJlIMsgGOfX9hDo8KpdZuug3tJ2C5QN4AAvvGgeseBfqh4/u5h0+Bj7qLQTfxNFlbZsOsjv
j4PiSBReM3iWRUhxUClJdosID6jYNBr9y1BLUKv+3DX6pNnGGAANHh36q9Xlw/csQnDSuZ0clZq+
YjuUYg9fUtvqmp7+8/nkL5/0oQGclJYqRJ4eFbORiPSw7eFFRnmJ1I8Akq+Gw3/NmD8+oCR5oc6/
Nk1t+cP3iprIykTO94L+ZFg9Bu50J2rLG3Aemdmb4E0BCx04uIAdqQvCdqBmadlG86vPnoPYRFU9
e4Y4MnYLhCU2GuUi3St1EnQT7maHGJ4cVn4PjkMnRUCjvJmBF3cwNtlFYSzBUpQu8I8yUC2LtJal
gYN1/BbpJmXLbByLsDqMI5axuniM4lmF/ybupLo6ankbLKl5yKW0QcfEg3dthFrH+MrN6kYPG+cd
46V1wg7vTLYXpbcjBNbkUFh4uiE+VoeyGFbWwiJQ8J9zsLFnlkEiqCSZHBUyJeVbUb7oy1noeuCU
72IYdhFM6mycXBPTTLPQGDIM5iuN9q5k6Y1Dh0crl4MUUdJl2JC/WE9M5XpDPt4wOh28b7KiqPLH
GwavemhCE44dvMC0LTjKJfImVnsvqk5EuIyAZnoaPPKxlXbccy9xKLGxCqsaCPrkIpjTILdZy9mP
XJzFY/kcOjjgHhw0Fn17XKSHqca+bmwabraN3OdnSfwN7uXppeUO6dlTZxEZk2arQTqH00OcvTji
VJknMlZcCajFLGbs+YaXgF5wdNrtKZCNddY9SqgKwi6IUs8g4F1rw/M4tsROS+6Qj1vaWP7ImSkb
3uQkcqUaymtW+ZFNkCATEdhaEh7ZPlCy20m70WI2ypXoyR/zhzXtDEZktvC1ir3wfqn8OkEUvcrW
Rrtqbs1hk2ebWX+fSJSlprRij4wlP6Pwu8pKKCnb7LEtX9EbxdrRbI5yLHviLR7OYoAXEZQOXbMb
I6UzeRtCizVc6Dz8aSkBSHl+g5ltRfHt29AEz7I2jnr6oI57SXq2YT+IU5z4EJoLmqHGmp5dBSFY
vUYReKUcVJ22JvKAMpzeLfRRv1VuKxifydbKd0sGY5zzcn9o9LO0HOmVdubWyPaUMSK8T8tdOdN8
5vA3utO4CsFppbKPHi9/cegZJm8AOuce1NdeT8jQCQyOA+HBLrcDVPXmxrCeiLztKKrMHZti0507
G0e5H0L9oVkLiJVex73KqXCvTF6cXyxSc6rV3O2qniSGjVJfWjQ7xs2MNRHgoOlXcJAikORrIBiG
FTTY8UzYvAS77PQMjyAN4tTVv0ck5mReKX7S/Sn77SAfjW5nxuhQPJzEU+dhVpuc+1B9BvcwZ1ub
8Buiycw2gCMlW89hGzhP9Ezn5aatgixalROnq5ukIRAIsrXQXBrIlePhNuZHFY7N4pKaXkENbi9Q
RojQwAmbaEEcveHrw0CK6RLRYC2j84X4/k1Jcwq+ehzhMxNm2fNITNUlb/PWleJldhFU2tvKMDak
mTwPS0MXLDx2eb2BX0J3/+dsofqEczjWcDKzUAowqR06pcVffIq1XV72h97xSqtxQ0XftoagdXGt
QMxrRAYnUx73/FG2yyAcTnBxsvzyV2xAJvkdIJdlPhMOsGKp7CzFl4ZvVZUHDtFrOafGZoO3vBle
Q87VGW/kQlO/O4+MF9pjmx8i+aaWz7Oxn6aTPt8p9aGdfF6KSPMc4Gwg5cqbIto7BsXxVkivWo0n
EMW7s0nKe3BlYfRUNHuhbIFRI9Qr2p9ivMOBzupRjqDH0m1UBKF80nWKIMllgVabe6mlhEGLGsop
cXEUzOE+c45SCbG4zdyBkUq/EO+0fC+mp1i5j2NeuWAeD5xrfHtE9a8CnGazQd3hhdRL5kzWjPGd
WB+nPJv2gyAkoRqeY+N+YOUfRO8ZCfR5sJAyKiJlCU9IXSpGGNPBqR9a/VIQ29scFnWEDX6jS88F
C0xfvLR093FYYitv/QRk3NA/TdD7hq1dcih/UotLmj0M83ernXazTZ90dvt6U5RPoF3l6AYfGWzI
MF/pFL/mEmgVOnnVJ7/HUU4DdkYHLMKxl3eDulpYUzQy8by0PICclnB6p8WmWg5pEsCLJGinYdYt
xAYsKEBvEJmlRE19WtgtqRlVD3q7cgJrkVAI08ElDwMq20hh2E177FLMoCjfv0EXpXH0lmaln4OT
nam8wvgUw0PPc4cUWsrQJVvB+mQ11cjZAlo3yGYAiTMbdyaIs26SgIO1awXHuLCZt+vbOrmMmL0r
kIqVhQ2ivEzHqFVduVqlAzWtEowSmAdIBRI4dCTF9NwTDOaQ1brsLh5XwJDI1sNzz3vcf7u2pVOP
EXQ7BwR+0A5mL0fKEYXY9Affkt6ZcDVyYIBp43vPoJznZ8vaWgvDuEfCGgAqIPIeh20R+nUedAoa
Er97bev3NsUPD9futS38VGGwod/hgLXKTTbfqskmzu6kiM7MKpl3zbQTDbh/nYZe5zKsaNHXKOvM
hIm0RqI6S7sOXKl+oDswxheJKOO13B9mAl0sd6g24HSgDnP3FXdmE3szxLax75LoJFs3qtnTR9g1
Ekh5CeBru44qOhqvupIqX5xSPxtsoom2IV9eTaOK9utpvBEz2geZhyzVWFOa+BWEFuzwscUoOvPc
oBT/4hM/GQ+bf//EaxXyN42qdsV70vQl3uiKWo/U5BKRRuKns1H7EazL7//8GI5iyOLoo6lXh9mv
Hzd1splChWaACLSJkn4ZX0vaFX/+EOWTQsO6eo8YECOb+00xmTulOjdMVbsdHQPGuNkp2jhBviLv
1EOfeS3iaSa9XascUNdfHPE+qdv4cMe4yjWvVpgPw2ktK7UwHsqjQehD6+wBYn/xAZ/csr9/gHE1
vvztlkV4A1D2V8fOmAOFUIVG2XPW3TTK8C/BzP+PT/43BhN/e6RWL/3L/3pnme3n00vx/p//dnjv
qr76t//377Y//vNfP/Cv+GTV+Xe6ASY1uflXiPLV8/2v9GTV+ndZ0ZDKIDRDXwTm4L8ClCXV/ndo
T9dDvyyjsESC+F8JypImk66MjsG+aumQcZLk/n/+423639F7df5X6dB9+P9/RzrwoPMA/HeJQfND
Naks+OvQlTgmn/rrA9IsYUPYhhW6qlpbD2qR2jZzP2wLgx3S8SX3hVVdqruNOrXTunDK4XvY1vMu
qcoe+Xxlw5ypKrp1XQOM1dFL6RaOTknDSmv2UWbk6xpBEAqL+XpijpXiQRro+ZdzvIC9AbdyYPjI
EFapmvB5Ku2Fhv8S0aLrUyda506jPpEs1DCnr9t+LactgjWABFR/rYU3X6oKINvtmG+r1gRlWTvE
nXJUMcUPlTiG1SRr8k+ld2BCpZG6HuCNEO3QyBwYe1livoXaL6Czi1QhxgTNpAtFHnMqpdl0PZTl
KevzW0nP87M0FUMeWEJdto1ErK/ZS9qzIJZB4qyjT3unGizCHcr2JBHEcjLTNl85c6KsTHKlRmQM
it4SikpgViPJ0T4SQ/rIR/SrLKvFwdCzcK9G5NN1fcPYXk7rvUDKexCgDS9px0ZZ96m9NWrK376E
Irhq7aYm3VazZ9xaQ6TvDUIt7vsijHdRnirPAEEJpVyyklC4pj1FDs3TegGsbNNbeMzxGjIp0dJt
Y6TVKhYqeHmhQNcGTrdS55A+vSK629xaRnKtmRepbaHukkIOmU9OL7YSVeuqG5dXHavGXUN017oq
tZT+cBYf89AGGThWQ/UolQgAndbW3wtCw6AUQNasVTt97e0k2SbKUK40WVgPitqL09SSvExzodnJ
Thwzx1GT7kWbOJySFEanu1JThMZgBYJ+Soe9bLXtwRK5IMBIIS3WJM20KqZybart9LTQKlwT6EIj
XMEHtYnmVDDHLYv3UrOiHzBUiMStjfzq52DoMmYW51Qr9EJw4QyzexhbEdC+vsHs2YDrY36fzWe9
j4YdbAptXalkfhBaaCeuxfX/0Ul5djSKLqIiT16droTTWoAEA23aoa2UevGQJhY1JolpDyA7pKdG
rUxOvr1EEkDXfJMR8jwJvII+YDahriYxyZciGdNXLZeKrdKrzaZdppz5giI/W+gKfJv0a2xXUSTu
Rzy2nsrzf5PKhFtZsZHuqrDRiS3idUpCOz5LhbBWTo5icmlJRG0q2htaXA9PLBm1H0sm/DE9IaJI
reAvKUWz00cCMRQhaP0n0fyazUu3rQjEgx7OqL/vEso+MLLP0Vg4nGcdJVDbxDiQga0GmBGuuZd5
SSgrBqTMGrNAzZn9K7bcHyslB5EWhpVnXqkMY9xxipaZOmZpCe1LXghVW0bptoSw7DN3MTZLN5DX
YMkd6T0ZSXeZOvikASSHKAFWN7R5fIiKjmFVKccbCzLUveNUxdmaesmzhutEUMksVBaNc6S8A0vc
a7TRR5jIQT05ZP4WJoorAhSCVqSm30WM142xT73CFB1pkWTjhGpDbuekziZisY6hNk/TuheqfKs1
9MxZItO1tXTVN2sKi13T5spjPsqCXNwo26oWM2RV6aR9qkYd/OZer3FudfhgdGU+JgqTRm60WLca
MVlSP5PSXKJA6rsuuanVhiA1i8FbDcLTZX8Cfl4TEF13JeKqCkLVKEhNMdS03nE2j65PSv9ASltP
SBGv9JiV9rYhLNNP+Kv28dTPG7tlaVbHyt4QMFzeE86MQqbXOGETz/uU501+xwuf+2IerAPnzHgL
AKU72OGgJm7EFnlnxLVzIwHrp54w8CrLteOhjbNuwrTINrAvi92kIlcJ9TbbZ1qU07ZfRKAVJcCm
YlDf+6pLJqbMk81YgaajNWHbFF0B6QWcWuKDxDL3PLGkMQo5mp9ytOQvVVza31onUl6SgkUu1NXk
aCVqvNXBtMNrg/kXSgvVlA6ZWqenHQhJS+9rvUkTFxO0ttKqmTHmqIFxxt9q7mtdnc+0vGe6CLCy
TBDaByoEGNaqgmgrJRfZt4cqua8SpNPpoKsXO4ljdD8d2S3DHBPqkzOpmrJJ30jmDFyK9JRSC+y5
sgOrVJIXhfgnf8rGfK13I7NVpW7hXwothsIsX8m5spNnK14I+0YeJoYltTxxri/6LUxcZp5Iq3xa
mANR2VokoUeqOl+fkPDJozNvZlnqj1hP7E1jRQOSF2jPY7E4GwQkbGiEQwIB6mHswJgDL0ya2Mi8
twufCoWfaTV6DTWErJU959IWEFt0q8Vl+jQ0156iVUrEoczJRLGaibceYSOdo5g1XFHEfmhbwFRl
rewG4I99AP9k2joE0t2JsiEYJZTjrqZWTPrQj+R+gOebhbetgdQxId/CTzVg5wbg10NsJW3nqvP/
Ze88liRHsiz7KyO9Rw6Ygix6YxRmzrl7bCDhQcA5x9fPgWdXlzvMxmwiZ9uLkpTKyEw1VSh9775z
o3LbtLnuDE3lyUs/gjGsuw0xlY+L2v/cWf9DnV6D//tfF8GDO+tD8Kssv/+vy19Z+v3zzfXjX/v7
5koVxl88iFDNWtwyZQq2eLv8fXWFNvEXOSburRSOWCBudF5maVbW/n/+h/3XVF5o2DogA5W3G39S
Zc30J8ZfJIwwn+LiqgGxsPmX/vX7/h8uroqiT+/bf99cSUDJ/DAYOyoTGDn4vI7CNJva08t4m+pj
8FaiN/9p26m+DxGUIQ/tca+L2CkdubcJaldmsLJNLX/1CqFfumYm1o3vE/LV2/ehqjjPGjjJbpQR
twyxyTHDqkQVSOJZ0bEoUbA1lqpk04+UkbXu7ZijGvZiwiJ50SENUFFWIjqPKD3HqZuNsyYG3yKw
r+V4Jfw4WGpB++5lCbM5AeUeF8mLktnC0bP2u23K75Lm2osh4bIgZ0JdKg22Lxb+LJA5sWh2xVPT
kbRVrOrOC4M7uVG5pbe6tRonUq8k5AulaLKlHeKI4xKDoQAFMGmhPAeV+xA1+i5zXbHu5YzbtCy7
WwT8YYrgaSSAIdkymuNClZ4xHEQCYSZJsNGasAmIXxC3RCc44LtoYUZd2Kp/UwtJcUzfo0LGErn9
Hadlqj4qX9Xh5ZtlcwudWf89ZuBVhQJutZD9DEmU7V8LAHgvWE8jofOAxA71UL/JFNoTErRIq1sR
ZOW1ohqofhW/JviTqd0NFH31BwiahL1LRK3/HcysryEYGrttGvYaKkmk44gLzCp7HIxe3Bsk79+L
ANNg/JMwWlzpMgl27DpjKJVGgSe7zX1IIuyAnZWUPepFj7uU7aGGStjBDBIFLYcD1mLSsm46G1/N
Ot5jLAZRT1YlPM26CRiZeR3qOu4VW9xisTpJMG+GaWaOJIJi4mcSahGX0zZQ8p+hp7XFZpjwlI2a
kOqfkJXGB70ymUCWsRcjKZjglkXU1ODy7aFcFLAvTbyQHsAd29weAvGGdp9SzVKqAXTHpnjuAsCc
ktzlV2JiawY4+u1sQJe/WDv1GkKhuyx1Pm+he5ixFjKITnxEpHsJTtdVFiNLKKjwvykTS16K2t1H
InNfUj83L6oJAFqbSYs/R4mctpgAoYNSeXCRgIbGUD0XNn6/a0sS41Mi9HFbTpjREAOlDde4ZtN8
UEgDU9IRj4zWUtfiH3Cqk40eknxnQk0gU9J22nsUQzetM2y74eliK1cQ1FwqU3g8mIiowwcc1fgA
perAp3nGNDJiLjN1NSyaJt62abY4+YBHgPNlQUfl2hdjjBy0kXGpxYkKkWjCoZXwf5GgDyQeXVHc
VRgD/xg7QK7FhHRVigotvych+xQT8jWOqVsPJgys6ytM18HziQhFwaYs8aHIJ3CsHxce+BJgsq7L
K06XZW1tVp56Y/hm/oK7N9jzCURLGXpP0mCi06oTqNYIewsVBhjeBWAH83c+cW0T+O9LZWLdGlbT
cWCOKVKX3KNI3/XW5kTHbUs72/cTMZei9q6A7R0hyp6IukoJWzecKLvRB3C3GwrYu5Fq4t9niq3v
lZB5VdFy4Wz6+zYMHts0fIvIzcQTzxcWpoUqG8ZvNtF+PaOS19UHAjicaMDFxAXG4jm793OXNKhC
SQTk4CoKwQjHE1HYHZCa4DihK8HdEFg/kY6P5jZpG+Nu1LNMuxr9TlonaWjL2zosgBZrLS6I5Lww
1ynwUtt6thq9+GFEuM34oB5rvX0bTCTkbGIi+xMduWNvR6+KEzLQ5ImfnE8k5QJdBVnfsf3tyxEh
9whSMD+QdLX2wWFuIDL7g11cJhOlOU1q/c5KuxKsQaoajjbxnAMg/6tRhvGcwVXcgfXobqUC34Es
bcF81kYH/sJQstvKmGDRw8SNtkVFUFeMhfkqT1zpKlbU92JiTeP+BYpq4k8HQa9vtZTgvT/RqTtX
c3caEjOkzrLsr/ypDLyciNZFwt9eZBwD77FdkY4cVY9VHCoqErugvtEmNnZdSGQrcpX7bFZ4txCD
ADSYeHRQt5D7yZ55MmBj2ULcHjEjuAbchZ2Pi69stVKtwiZTOhrhvjAS/b7N0xQbn5iECyeU72G+
MXrXpVUa/dbXYnFXqzonUaClFoZVll/CJSjzrl231oh7DK9S+bZHJ/LuRbZEej4JLtIwj78XWY4j
TMehvJJzTD2xyIjriyAozZVXK8GFGqcYAYcy8gYc7fNd4ZbVLo/D3w2uHji69HcS7gktrwfgytiK
pA5vgZ0h9zdtRVVim5KR6vYkJjK52GMOukfZvMq8+HcDF9Lvrxrc5MIsvxCjceUiDU6zyTMRNVGw
bdXifuRiSQAJKzgt+GWkAJ+qegm5/bm0Kri8eDAVbx2C8W6oV1JMoUWK+YXWUAA0xCRAFO27EfX1
enBfvBRFcdcvs4p6mjRcBbUHWaEKHRwgKPOIND4+WjXOTgs1aFOXlzUCSlPC4BrmrUra1fRrcsZk
R3NQjwZyYKTwufLNxb4rJxKMaxdmO9m+EUh28aDnAo4zyotLXB8U9GLgUjIqqNcbMjs6NU0YBMKJ
XipVtQ3GSS2ONxTGQSqdVQBclH60i8anKEA9iodz6bXLlqxt5/3qbGaeVWFoAit9wrmjMEj0fMO9
aKWmJsUy5K+TflkGT2GZYSGtaYBA2l3sRhsJx68anEQWI4L2wi0oTWpPumUShE6sQMnhbT80vyPZ
xU/x0Rprx0rDvaLkP9paPLR+gSOlh7YEeWeof29MKjpBEETkyXQ7uKl4rkaEPwB+ByX3hOEWcOOi
UuRd5dsL3fwGVwpxNtZTBepyY1zjKIwQ0op3hTyi4K0Gc2PanGRjb+5AylPP1dwYPMup8OGsnipu
hXlpNc1vCeZ/CrbHBMxv8v0JG7EfiHe8Xa/pzxV8+l1jMPvTKlhmXrpUuToJu/zdaKR21YBrFRxj
OQCQiu956wbFey9lAS5beb22izy8smFZ4+htV9TMI7ZUmjK5pYKwoUgqoJax9R/xRUW3Ijs5YUAU
bhuNSOgk1EviYclut2PXTEGx5BtduLel/2hqzQVLcp0p9rKhmEUzVQdxygJ0A8pwHpdjgw+HpyoP
KtVAuSs5ZcOnlqXYSYZhKWv3HqpejFDuemYmvk6oA7zvpfmdRz62diTb5ZSzgZjNupQepj0CHwOE
v8PKr4TTMQ/T6lWgB/Hzam202iLyURImxVOT1BcuBaAiMJ7bpnq26moDDhp5JyuTcDIGvlUBecOk
Eoh7kVT/Sttu1fndKmIxyS5FcYTl1MTeDxaxjvx32sc7NZJWHYQwUiUFtTel9VKEwJEpEPJQEuAZ
vtSbHG8oc2NgbmsOG+KNLDNrwV6+Vlz8mDxpHSZ47LQ5NdL5EonSLT4MJP/y7KeESjMBFtTJV4Wu
3esEH6V03wl/6VGIM6Y/ccjmPszxeKlk1y4FBAo8HSPhAPARJ/OhWvd+QnEOyr2FFEWG+pAxQrWL
YqBT9mqHKLgJygue2heqZdxgPaDvRGU/5Cjyc+WuzTA8xxEtsUGT19FlIwgdQxbkSFsnqusYlf7U
UvyVJi4mavlzIaRl6F2qiNA9bZcP5kLHP3DRWD2Xtf49GslQ28MqwM28stqr0kjuPJUHj0btr/fi
RwKNfb/kkXWjdt5eoCX3JP229p5b8vuNhpr3KtYeBsQ//lR3r8R3kUYPxZukVdsobx4xXrow3WSl
8ExpjfC1S7utjOzEl3v6U6413HI0AyWPTmjB1FaCt1WvS6u4fvQpNYg8ip1GDSuJyCFQ9iJn1cVk
UNFzwLMj3LYAf3OdOFgQPwQGvSlDI8NrI8SP51lTjAvZyJ8jO0YETBY6rFZSUXPDdl+pnn3O7Gyd
+tmlafk/u4Z4WRbbF2ODWSeAsWRVGRJKEKmqN7FU6utaVihq0TPxM3CTCwgaSyZtB3OXyCZ6Y+uJ
gAbeRsSftUpQuKVkOzx7vtUG6nR9lLnTl6ayEr1fO70VhURufCwgc+WVanb1WgzivrAQhyNJjdCx
ZNRWArHYjEoNNjzIWBVoc0eVFB3VgvbD2DX6Ru15TGame2vGMRHpTENO34fmTcehTKTQkJekRu7G
UcHNNYykXWUXYgt0PHcCYu0XbVdQcYph74Z4+2NPZoRFwsU54D2DJbCq4QJabJtQZ9spcTuLVUBR
um09qAW1EsQoSQHUzHsenAnP6OBbjqzBijOscocrDf7qZuzVfF10oUpNAnBCq3DSfLIkQkpRKe2j
0kWPclQswdv/sGC2o90LKAnCmz5AXa6gXmkQ/hIrs6hbq3kIAJ5ZVdQkCeGvuB0sG+VeUjH25flr
InlitiPEnqogRr+81TKZYF0gPajy4DuWKd2XIq6XrY6OmuJZMKHDK3W9soUlVuDfB6UwCKK5k14b
axZBiGvVtjUiVubjEuoYlzWRIL7CLR2YvYxtpe9ywin87BjBYJmKX56kIjeywEKpcvpb0YCLR8b3
1i6+d0L6HY8whtmifwnRMGxNZxCOLVhuXYnGJOY9KmpewbLH2ca8RFAo2ns23Q4LV+1mKDnwkxH5
T4Mf45i9dKwlgvroyGMDp3VPx/+U0jXJSq/qMVvlkf9WdZQRBhivA+XXSpY99wyKb7DSXjRj9ESp
8jWBBMoBMvFYq+Wlm2rPPDB51qbpmqW0kYiNwM3bamLg4pZR6as7oJBWWii2xJtHLNl7rPN0tNnV
kF0gKr5yWTp1DmRMfu/xthVeuom9twxJt43QLKQkKdfGFiW/iB01735EQ7+XXDRUJeY7oa1uCDRR
A9oPu8bC9MjUrBtBXIN3pCSW1fRIKP1QWqrKe5aHF4rbPZdx57RBtyywQhWdsZGlHz3qj7ZEI17T
MfuVcCkVpwUHAI7YBOnHpQvCH8EiGzPK+tAyYl4KCEDVoDTutVTqlqLvH9NBxwun9S9jGz/lKqFG
WQ7MnRj7q1yNtnKcPKqjuZPI+Cwyij9U5LlG+7vLiwsYGkS2e/spUYULba7HEUT/zjMX/9h76uHu
CKVsMHh4HKXxUhmMmIdx82yWmWP10asiG7u+bOCcZPW4UYdmG7jFMpL4mX3kw2cHikpNTFgSiBeX
mFvegyq70oqX0nYXVfk6hCOy+DZ/qKQMMxMELPBysVUInSIkVVNHcrfIdDbtSqO2pzZ/jcKaQgl5
um0afZvlOjvd0DN8I0bgLJRFUWQ/Ayu+jUP5aRiL74IZsgAR8B0LpBfszloO0BZxIhrQzC9fvLzZ
ljVmjqjsdVViA/Sp3pE3nvemc9uEELIimbTMFJNig4HrgHKJIelz4gIV7UsTNaCOGLJcCS80bBRU
2D2NbWhupmw3qAgP0xU95mnplmwGnskjLTcpprDLleq5cOdj0h2hx5HPxbax8p0liyBr0BeX6MCZ
nXqKlXmIixOGCmqyT3JD2tq45vzQEhFuPDNBPsqDSrfuPkVQ/ytC+TmVrkxylK/xSDKoBDgnewAU
HWKKV36SWhiZ0qagSRyxmGwKcMXInLj7ZS+9XbvO71W0UVO2eaGegWEc6Ffkr83ORDmE+xIQX6Gj
E44PFfxbVMR4BTdo40ecNOFTk0MzWpQdmanTHZ6UAaf6O43Hp/7yvqxxvQ6dKIhlNL9Nvakmg4Cw
N0fQUwlC19PtHWhlpo7CvyB4rGpAembqdWtEbCRlkSNUSvMn08DB/VPBES0I4taIgfgLH/NrjwhF
gbSCjpnJxr1RdPvSbH5FdnDmgx2bJ59bmSkudLNtmsJLoYReCISwqX2BE82ZsTr2bcCLT6A5WVbg
sHztiUu8fMzsxJEneaNrD48SN0hcVbFozIeL09/lkDk3DRufxZRNsFkHJKmQGCUvpciZTDGUVbzq
VdhV7Wa8r1b+PUxhZVHmyQI7EzJy5+jFxzv677an1fFpEoZI2dNOj5ygbHgA4yvcYfsHdtCQVqd7
efSrferkTKkViKggicDs03mDKa5fb+06kBwrsP7RRvJpPD9gxZ/6VPbAVUtuxfkP/M1U5PhLzYmu
4ou4W4lyw/PaGRycmLp/NGf+eyjn66uIVV8etcgZCcUHPnY6XMiafK2V5ZkJc2YoJ03U528m+iBq
wzqiihPvxQa3YdDU2cKrcGk6/c0OFJLTxMSDQUfXR4JoviP7eaTrXhY7rvoYcs0Yhf5iI1sfrOFG
GsMz+/+x7elzY7N9uGxdm7L52BFUrhjCS/D3soIzar6jI/epQ9Off5oZvkeNturHToSfMPFdBNPB
VCCYZv+f7cy2KMGZkvLwcJRK4bWeUcZwZbZnSp+UowPGRiTQnoH1NWZ7FFoGDeJVTPx1UV+Oq/yh
h+29bpcWr8lFuaDgAcOHMzPiXJuzqUe2jBj8EDu96N4V9KuUup3Z3c+1MLsFlKPfmKYSOx4Wp7m2
07Lfp+f00Q3v06jNplkykrlXGDUS8RcBxQMeqxUDCQoAznDhzzU0m2uBUZEgaLnIVzbShKC+bXM/
QlqdA5VW/tHiMTnWZd2CMTXHW5Hk0LMSDovUxbyTdQiZsfzw5wNnoLikThJa3AG8u1OVzG1xFwOL
vadM9DbR7N9S4O2C0no+3dKxVWrAtJIBFqCumOMOKWpUZYXbnxrl15Ov5XIoEmNZmPmZL3S0Hc2k
U/ZUkzlHymbccot6yIjlSeKyrONqO9S8bJvKDs9Ufh6b1HA+/9WSPVMRWxHyRLI4TkMlRaaU13Zf
v/yDMdMVbErwusCOYNrKP+1sQxZ4Qi1yB9U6QHNfSCujAi6fYyt6uqGjXTEplSUYijJ6jgMbMM30
OOGwj+2RYxbm4+AVV3/eBIz9CbAMvRR5/te+NHmiFMC/kQ9Yl4QBo4WLr9WZbhz79p/bmG1kRDpj
5kTu9JNnZSTfjYPYm6a/Ot2Tc63MNrOoIAbSmLlDJMREncBrKvaQsor09XQ7x/aaz72ZbWpS6AV5
1+SO71UvdVbea1KLjrN50Ikj/4OWKLnTuBOzD8wF9ziCGFqZFRTyjO9m2r/gn9siQIp/u9Ot9XRb
R0fv323NtffsQ2knlYUTDPlv6r2QlwCdL+SoPPOVjk1pTB0UiiTwMjlwDhlrjEpKP3XKor0PxuEX
1g3nYLFnmph3pap4PwzUYEVaQMKr9tNd6vndmXVzbLw+9UPM1o2bIdzUkxQuVLbvGveb5rXArdKf
p7/Kua7MVk4EhxuPmdRhb6FuSSIVZGrtmafxuZ7M1k2gaFThiMRBjPCGSOoyleofiAk2/6AnVPxP
VokKMqzZnokbTdGrXsb11rgy3WxnKMUZ14mj/bDQWFGHYCsHIQ3MAgo0KZDdhtTJDNQtjUqGx87j
M+v/kBDMTR1pmKnzXJUNY779x43XN9QWOGl/jQ/nOnfS8U5OrnK0Fmlw10nh0p7KmnPKtXjkFaZC
+iBdIJq+s4gKmv2Z73f0Sfv598yelXruW0JqU6datytCKp78zUq3kuWo1gU2dhsqn3EmNjdTneLm
XFxFm2bHPLDyufHZU5Ngm9sjYsf8u0rueh3+mhwUwYPuar9w9rQWdqXipJr3lHWADIpk6IC6CyW4
Bf8NyrEi0zSR40bQyikO9iSEx+S9UOq2WHA0DSBSIx/veWTL9X2jhQS+CwyA1oVMWh9oXvjYtiJ9
KnmiUqKc4G8aNDl28IWuR9dkqVrjN/knE/rkUBuU3yZatVcL4t+nZ/c0xF9GAYs0nQOUEIYpI/Kb
zW4t6lsDwYDj6+QOe0KF/F9IjdDcsJBdRD0WXNSonm7zkHBBo5jxyBZhJg2o9GzoRxfTu9CSHRFx
ux7i+3aiCBn1qvf0TSWgLafe0rbjC4outlS4LONRPjf1pl1u3m9hIKGc0MOwRGb9jq1KCm1FdSj2
GO1HC2qMO6ir1sIOody3YBJMqSSZoa8LijxPd/9guU+9xxdB0xVbVnD/+npxwQtDyIOrOEYzmBci
tRBQd5H94kFQfTrd0sGB/9ES61xWporCuaeZNpJ8E4XqwP/YwuuJsJSpa3Iv5x4xk+z1cDRxlsL7
iO/J/752ydIr0WU64eR1ZCzaHXCbZXBpbkOADRtrfbpTh7vY1Ct4F5bBfglYfXaAtbI+2qOvO+3G
fB3h7jzWSNV+6uveMXGysKNdn649nPEAqp75csp0Az+YNZ+anp1qYw5nPDY1Bw/wcKmY+ZqMK+RW
71HJ4L8NOy3F5zrMEUAI3znd7WlCzpqeytB4yDNfOb9nsyZGLNCOROx7RChgRNy3wmczyhSNKvfI
ffIIDZ4b6IMzXFHIBsBmgetL8GD+8ikG7O49vqqFKssXpIcywtyP+LPBRHjQ6htSJEP+nBawS9qf
0kiV0XhmmR6ZwAZleCqXbGy7DnYn/LSR7FmaM6IGrXBRCW5TcWHFf75MUFmzC0DAmYoIZ7O37PMB
IalwhB0OO8tOTErTq/AlzAxVXrZyX5+5gakHmy7nsI3i1tJszHEOSm61qBuyIslYLu5WhUxaXsPA
im/TjUUWcOH1KzT9V/GD/6CRbroq1WvEz/AI1vFiXHY7TvALEJXnYUCHRbqz3zV9jk/Pw1STx7Qu
SD+v5KVW7Yrn/FV79Rys2PfJFbmoJ1i4tf6oOxD5lqen9+EWMmt7tiELKBA1CpGP8LZlXkzLOWA5
S8MCjox4ClZ/7Ac3NagRvTdNDf3SnI3d5nVt4uflhKX0ho/zsMp90nyl2mlnLpDTyvyycmcNzW45
LjWZJqlEiDJQBIuuue/68WbQ3XMOlsfbIWhFaY16yHLqEakiMM6xEkge9UF+rqwRxdw5I40jrbBG
WJTgjYDPz2NIqaA4ajQKx63fjW5Xme9t93Z6KhxsO7KNf48lQ/eyOEzm+7vi8gTzaEEk3rA3QtjY
KkKgczHKY/1QWOwT+Eo3D7ypXDvJzYiC2zKO955SvVuau8UQcX26L+dama2oEOKSa0GC9svesUf3
DrbYS2Lmf/7cpryYpBpcdorW5hm1tGwRDZeV47p1vfVB8keL3uWEcgcPb82OQokzN7iDfZlPRJDP
0rhUUFx9cIGr8YbL8WwIKOEM0+LOT9Cu5DrAmu7pHwwgiGwGhv4d7M2J3IrR9hunN1J/U2mJ4aid
b/0yAkn600/FaYefEGXgQsOTZP7Os8Ik1o3ccBDjZ6BSpDepKauVsNsz8cTDnW7W0Gw/kCzkfXpt
OPLW2pqbbJtmq/4OMOwyXXcOGlX5TKz8MAVADMb+MKDh6kBEbra1eprqSnFnsLUi4b2PLpptiO1X
tcJKF6j+IlgVfzofFWpLWVNAJUgJafOcg5K41N6mrqPp7VveKJdqqXcLUaOQNWT/7vQEOZiKs7Zm
VzIfOf+IW7ETh9/K8cGsfwMMWoXwGk83c7CQaYZwNmFTpj5P9dmThb/TS4NuO1XyK4jrxQBIVXj+
mUaOXW1pxWJXAosHemD6FZ8O4KCuKZJvXccD9brsL+ufxV28ktZg9sEDJCuggwvYb1donPozm+6x
SfKl6dlOBfawUJTSdaxio+/HnXIRbcmXQ/8GALdXmSQIX3+eHtPD9z8DqoL/4y40pQvmS64xej9s
NL4dFZ3ZorgmlHMV7PXbdt+8ditzn93qL/GvczSQI89PCu7wqkckPYWm58+isTOo7BZEcu6kZkmd
fLxJrlynfHbhkTqyU51ZDco0N75cAEA/fG5vOvA+f1Xf1YOe9qLn8NH/iUpdc8KN/AZYy6fsy97i
ebC2dyhv/KV6DRP8j286U/s4qBDxwdJEn2Mr4yJCXqfmu4Dit7wwFvH4aFnGmSNh6sS8kxpxJYPq
Q8zE5g9qIaVClHG9q1AJ+xP9wTvjrXNk31RlXeEcIOczvfxmi6Pn3YdnZLkzH4wtwm5HwtGwWhF4
WZdbKrLP9Odsc7MFUcUtDxKam3ZNHZ/iAbXPN3dHcdqm35bdujrzwDvcYVQMbnhDG4YubB48X2eJ
6jVD2ffZztUrF21aSG3QQpP7txHQ6R9ftpkRpMdsDaCRwGh31lZh9oNZ+fmu/+Hdm5vhydu7G/Dq
wOW3yMyYhacX+rG58bm52VDqky1Z5OU7004h13mccbZUu8+nG5n+I/MJ+LmR2SmXZoZRB/TJbCqs
OpLiXRWAcVGLwfyyX063dexbUb/+tyeRrM0lD0nmZmGVVjvQ3MtuuHWl7x5YutNtHOsP5ycmS7LK
g38uFOGa0hY8UmD5JYvRSBcNBDzT3xeA1U43dLwz/25I/TrxCoxFOPGqnaE+QlZYTCSJRD/z5D1y
shEnVfHkxAaYWMI86CUjjB1qnJDbjbEd1pDEYSQui2WydTfValihgt/H39AGn5vpR0fxU7vTn3/e
ewuu39MoulfFtfQS3QGuSJ5K50dyOUrrYQd1ZlVxd1ifHtKPjzOfjNhy6Zhps8SY4F+blaXWILPa
7+Std50YC+v3eFm+odlagKB/cB8haW/y+6pduK/hhexY18H76R9w+E0xKDW4xNrEbaY7y9f2gz6F
fRF2u96Wm29Fo8gO6BT7xk2xWzjd0uEA0xI7MscpxtmYP31tCQBFakdjt3PRECfRAM8UNAq1rG9K
Vp6bREd6xbMQUhQBIWVK739tS9UxKrPjnqMS4uli3OhLgbneOuEu262gPSN7X4ndH/eP5weNsUAM
1LGz4NDgchwVab8TSaMvYtf9YQ3du+iq216iKuB0W0f7hzQD22BoGRx2X/uXun3VF3m/qwdtVZe4
tpaY+WrJ5nQrR74YPfp3K7P1DgWlE2nQ73xJMVes9r0lDTkUCwxZmuyPzdu4DkxHDdsYUfaDu0eq
9nGZjf2uNYjLSu5NK4xLWYzPp7t0dOAm4YQsmIfAD74O3Jj3XRq3w26kkkcNf/kpVFFINKcbObKH
EX+dMIBTcIVg4ayVOAAiIhkaixrMCPah19meSPd9/DLBhhZUJlyW39Ir61o688EOj0+Cn4hyeUuZ
gLrniznvtToRjbXz5fIenLMC2xIDhNOdOzKCtGERB2EECbTOlnFWlzyiRmunSTroL0VLa/w0KO54
cyNj+Hsd/w8QBCYdj/n/OxDkMngPvn8mgXz88//FsBN/sbFZOP0ijSbSb/Jf+hsEYv+lAZoyuRKq
BsoJvtJ/c0A07S/8AydIh0XWhe/23xwQBSQeiBCC9+RKPv70jzgg4uscRMLByS2z8QJPJGl1oBxi
P4lDq64DsMqD6inrODdcX37IbU3S4MfKkdvaxka1kzrTIBrAklMoVJOUKE61VyUxgJGvyiBQS+x1
6iaHskf5gfFOqUwMSyHFlH7TR5ZFJb+RtLLCDa6TO6nDEDBJJGLiUpVj1xRL/Iof/dhW4EJ1cpfK
VUg0XRnhG7sAARblACpKABHX1lIWjtFNJFHb3W7T2Mj4V/AloBpbGinCXoZGWQZrLcyUm7xLFDxs
FGzp0/WUKv0WgQVQF5WFTF3EgSF/t+o8r/QLT4qpB5H1tgqUZZ6LRtlijhBjjFN1BmVy+L+144cL
SxTm+arRM9OMNq1Vk3nf6BQlKiT2x1GHAxRPCKhnCFNWfSc3umZfe4pCThgoB3wJ5JmhabgvouuD
0Vg2VhGVGJqZlM+pa0NtzQ5Cm+yl0jcpVAvK0bUsMjwsPiDiFeO6B6MXahduLXxFuRu7XA+kPW7y
jZFukCCXXbCqqXAeHwi01jG1YLGfZL/UNhLtD1F10XCtFEWs4z5UNSmGeWrj2/JzSeGPRVEbk678
lUaaSZlbXWZe+4OUrtDxryqQHq7VUo7Snk9nRhV8bHNoKKtWMjUtNJCwdS+9pLI52K8UoRWEKoe+
q8ZbtNiD9Tp2eoKFSV8pvakvAj2PPSrp2rrxbsoqbar7qsYD7t01+8K+lFy1RvVhBI3200PURPhe
G2sMU+LKl/oRNq4O1AJ3nTbQKHCJmgbzDAOgi2FcupFm178L35z8pzi/vHFftEOLuRx6rwQcPxY/
VuZuyqQXlLYpUMRw1JLxAm7IxavCXtUxIJwV5TAiDalDz33vTQqkBkRCmBhN+iO2Ol375bciNN46
UkkV2MQ2GjFGg/3XFv5S01NRhG+SGoCrg7KvpBDQNQXVTLxUmSP+pelTlE8NpzVo/p7exP1lXvct
FcKdhBlAD2VK4D6+0GzY++K1FVozKAYuAja5hlUcCLuS7vxAKKn3NtpFo4PsqTJS8gPoKoyeARaj
NrUHjBKNiHg/ZG2/K6uKYKRvpnKLYV7OakADkgxaZZ4NTE53p3/fkkkhWOQpcJg1QQyh45w/Cmo7
00Tl4UZSrtwrEOaeU23LCyj3Zbzwfqbr4SI783D7UPXPmqTYFl0qQVhuCmJ2hlsGpXsWRJYF2PPl
VEYRP8Q4rnXLhkK1eBFfT/dxDwKt7Rjf2jfKJVmxn/b8278b+1LCNF2wvv4GtmqLQL3FX7kyz36D
kdi9nQkZAg6lHEOwhEzn1It+2V2GySLfngv/zCIZ0zBP7fFZdSqe6fnsCivn0MJ7xn+hbqfHl4/t
Ocao2DJ4O8jVFxhmemdUJV9vEx8twmNlGyB9PNGjZhfZsLbhyekBoaYUJkNx2ak/++rn6WE80gZl
SkSDOBDRtc8fA43ulZlaepha4rcX3+nlzojvTjfx8UybfSmAxYSxKTVjEWkzRW441kYBwhzg+5Pw
1t1aXnfbZDveK2IBt8nch4toBRX6zEXza7zwY/RIfHHR457JLJnfxRqvdMdMpGIR7spdtE+22tbe
J5tzAadZHHRqBxkFOU46RknogZCitkIqpztKf0uqCXlwPdaB8h6k9Y3b+niTQcjBNAQzLPfBbcat
Qon2ImmqM9VgXF5mi8EgBjw9IVFsywedTYHX5b07GWVhImBZRIJx7JO9h4GgsGr5K4qq305/1cMW
SfgazE9Kt3ifzydnmgQWVZkRLQLGwWfR9Ix9q8sLw3I6M6AI9pyQ4nCm0iCSV4W8LNvlPMxdyglA
mjLW4S9uEu21pbRJtc5FceYXNIOdFHU6wlTSZCz32ZKTogj3Hp+PmcFhKNpwo6TnmpgFsqcJw/MD
S/AJFs7gzcNeIgo1C6s5OrIX+EX4K3vpb96b53zj7QNcOupnZQ09ONjYt2f1AYebpjnNUR55jOTh
ch+F1hcpqfxFs3fvAifAHfUK4v9S35R4Mm7P1rAcWR1UkHB/npLdU8HPNI0+RY7ckewBYFCNk8Ld
Jutkm2OySIg023g3eG6U58qozjY4i9lUfD03iGlQ39a7eNNe9NrOvMp2/TZ9ki6BmJ5eBse+JlFF
Qs2c7CrZgVl77VhJbQykYNHjogD15VXf42r4MGKSDPz5OdgNG+hj3SWWs2v8Au/0P4oKf8wmalEI
UvG4YDHOtzmcfGzT7mlfU6CRxPe9+3Cmh7M1AZ6CNU4dKx9R4RCaJ3q60JMGis7hAyzJL8W3VL60
m/JFuc8ulaX43l/FUF3ezzQ6vZQ/nRk0yiuaLAUvafJ4BxUwdW6WqVvRraRciId+pXK+pxvc4pbN
W3/HKb+CT7rFo/JMmumwswQcTb4jSQRF/qBFfp6vQ6ukklUwLYGK9uabocV/eG+ZeqaBNlcIsyH9
OBjOaPw/7J3Xctxm1q6vCH8hh1PE7mZqUhQp6QQlUxZyzrj6/UCe+U2C3Gp7H++aqpkqa6zVAL6w
whtauZkFlTVB3rI9VnJqD7pdHHU/Pl1aHfu791207Xlf7T+hVfSKNgyOgS/tteRaz4rLpndmR38J
bemp/X/IlN7F3GVmo1jPQ9YQE8djH6MnT5yc3h7c7ZDBcvV8ccj0thcHCHT3Src/f/WQSanNVTj9
eqVmoH3aWprjWTpYTm7XW0upvZX/wXPuLqT/RKWO5xy1ZP7zNmrRtlTAiyzbfYRlYx4kSmajAHZh
I+yy+y2KuS0UuhDk+LRs30YZ6jSfLQCRvMzNyA6Fk3vBa9zFR0Pqjy3F/n28D9Y/uSZ4IaoJYDD7
zR5lRVzlITKXqf6khjdVcSEZ/PDvB7G8MQEADe2BT/rY9kZJGmoXaF/11rmrj79/gJ0P2a/FYAFq
BeMJdgJV2N0VrtWTQCkLuFw8Abt20L506ivplDOTNi7F+mDhvYm1XbevFt7chFUy1ROmcgHVvSOj
YmmvtnAbBZ2/OvWteUiAwB8vXuMfvEXibvAxTnxKn12fceo1vS66AQC9I/n94xDo5+Wr6qJD5vdO
7XR/WPWlY+vDkBumQgaezFBkt6mFLETNv4ZjO9KBsQEog2g8CJ7mSacesZyfipOeLk0NPjq9trya
VhkqQe/xIosBwaKxIOVr9uJE0BkQ+sYY+Ua6765lt3XAjpCy4HRzYQ199LCv4u4pRCqfFR1O4uIs
N3/Jz5Ir8mGf2yvpXoid7rFl4PWvc6Vtq79+2j2nSFCnXG4EoopBV16pJ9WL7+qD1F1jx+b+Awj4
tjp3dyxpy4YKsxhgv9vrTVkZs4DmCavIDDBzYJIYukgYHkuPCemlg2zbd2+j0XoFIsogjzz+3b4U
i3SV0yRi56MLEKgedYrbht7oyf/g2d59QGak2xhtg/IxatifzTWeClnbM/vvxG8YxC3qpad5t/PJ
4cGByaSvG3RvX41kS9yZRYWGWe+Xx9Ud71Bj1CQn/KF8y202xPi9uUvcrnPE2P+XixMAFZ1kzjbk
pOlaK9uN8erQKYZK1eZiQYfQk3yzClQ0gQLhNjw016ihISbRyeSal/ofv17Z6+9HWCpdakzIiORl
+zbTuo5GJa75FjYMwnv5yXwynlFgOOCj6GzVy8YcMILlOnNL5wUhRfy5H6of+qH9nEOPv1Te72/f
LefekKdb2r1hynZvQQxFqaiMorYrhN4FPLRC/I+W6UILZt/12WiKFmUaFBsN3gAtkrcvW43SbJJr
wmzZWnnGktotHBNWhuSNn/OLT7UbeVO+v423P3n6Rku0EAUk4m03CqJQrjl6w21GkmhRqQW9h7LU
oQmdPAidJvGXw6Xb5f2b5axl+rcNS6jd1N0FyhxymBYU5uwOi8W8R6IQl0oTc7QL63if4rN/KEN1
rmke+z2vZlzVdolMlApHXyFNBCt30wTYh6MPSapYnlhHgekZTBQuXdv704HIGyAEeDTkpG3m/vaj
IoAnCL0R84TsIN1JsU1pbXC4Ds1EV3brQGxm+xLt5YOgQLog9yAHxEPvC0W5Yj48msiFtxIW98+C
cAmLvQMfbmtnyxU50g0aJBg57T5cU24WEYmFIsrP4ad+kmwc5JDFowz9rH+pXNnO7i5fWtu7enss
EJSptKiQa9ER2m0QqHrWlGAJaU+n4afmdwE6762DUqcdHzLfOK9fLyyb/cn76yn/DmjsuonMNxYl
gb2BlLPdfZ8fgZP9kH8g2pNcDxSFhR9ndv6nAiL3+ULkC49q7N5vGa8mTlA8qhqM1FKpn9ygc48z
H2GBnzxcRHa+C8gRv0k7oQDANQ0c8O06rVejTCp1Zcn47bV5yk702A1SrtFbros71OZ6998+IhE5
8CC4Asziv3cRtytHngW4SZq9FaexEzO1cFTbpIpC+/QoPlwIuM9BZJCrtIVVkzOc/9lnshre2MyD
hIKtqFMKH+jYHMgpDVdxekcALvv7eO/OnF24XTuqTGULCTLCrSUOOQNmla28ksqNLxXG0QITjd/H
27ejMCp7+3y77ZFBP9eqLaBxhwaw0wXroT9o3B7z58t34rt8GSzlBiAykA/aJtb7zVhWSW3Oi1LY
C04OiYsM9uAtDIQYVwb6seEo2EK3wSUa8LuzjbgMniBiwepHRWK3bMZeDKdUadiDNaKN1f24/ut7
eIvAtGdDwzN12l9KdU2nP2on5HQ9/f6vY0YERbrt+JS+2sVsdVsIb461Xbxt3b5KssSsF3GKIN50
Mh30wXzRy9nxhgH2bPIRFX5QIEeS4V1dqsDfpxy70Nup8Cq0Uc/qYlrjtiVEZ3VL12TaTcfGtJn6
XwnnS9fhpUfdPu6reBgzgSFA5t3OkP9Y6ZyOKMnWMmO84qcFdTiSLvTY3l9U2xNuKjDQ539hmt5G
BOC2IKNIxI0it8kP4haQeILzor5gkBesqatcoou8S2pkGvqk6crW+N767m9DWlXaa6LAZBAtZYDB
OpyRxkHTvrdfkoEG+F/HzaWk+YPtryH/p1p0aFm874ZDCGRW1QLjlPO0vgbW7UQn/ajakgPK6eIu
/GDlUFbRiGaYR8+dMdDbh9TnyFBVYas+UC91DX8F3d165h2peOToh8tcx3d38dZfeRVwd5yqidaN
UznkdiHdqXqLZDLaaOudmTcXzu0daozcZhdpd45KlaA0Sk2k0a9uBdRgOdGoHz2k2dqfaOD6Nelw
609UI//6BN+qSLIOviMp1r4jlmlkbpnCS11OA6NL/HBQh2c7CgGpxmxbjxfi7evkLdjreLvtuOgM
aUKNeFvF0d1Kh/YKFXtfOIkH4RIZ4P2ueBtrd26H05pbrbotGCDs8L95qeNhtAvBH71tLiva+Q0K
6hee8OOoWysARrJpKbs8qjEKRahn2A1RbmffUS2IndwXnMTBazzBJ9ulwrlKb4xLb/aj1Sobf8fd
nekD8r5qvRK3WGzzfvJUJ3ergDy8PmTXSrAQd/1cBnFw4Xm3s+XtXUKjjia7Rpb8AQM8XtLBKBBB
YhJt5M42lYpd1JBO1r0VbE3/i9z+90nVm4B7CawCH722lwgobeP27buOV6GPlg+eA37iX+y/X3hA
a/dBW6mY1dogXuMtzojVwMF6SDh5Ut0O7d7BoenHhVf6Po+DbqEAotM31TJxP6cd1siw0tDMOA5C
FH6PlI+HtnMsp/dWSgDrHKMXHGSucLyU6nxweb0NvV9FulxrIzYmXF6rH39lpnmDjufoSNwh6Um/
KgP54cLTvt8wJqRUimUGUnTN9+8X04Za2xBbW+HhJjDJN8g/xky26OcHvMKOlzUa3p9Cb0PunnIt
NAWQFQa3m0Lw1odITvXBCLbi+GKX9/3yeRtr+/NXCUi1DTDBHZN8vNRHgQ6LcItbgR2+MB92/oH+
xPvtQTy6ygDSyAXedbKyuFKFuJ631xkd1M9bI1J+mdzIAd//fPH++PDpXkXbTqXXT0crUmobok2w
EdtH7RC7o72Nw5rHlgHmpXjvs7nt4YC4klzRTX53XY0yppQ1Hw67OfCCGqfPQcL66Tqr6WEPSWo8
47hrPYyCLF9Ksj58sTRGNyk5Bpz7JL3CnHddhQlXZG9GwMMegPmo9ujhk9gHlz/kh9viVbjdGg0F
Y8QemHB5exBn9Fm+aJcgWFta8fbo/qWuY8F9kT8YQ0d5VVAF9H8tFYXSDaeFra1xvLDDt6bFuzhs
bdS4YcW+43DimdFuyMvMLq+3MnG79LFE8+X/jqz+P2oc1Dgf7/+OGr/5/uN79L17+d6+hY7zL/0F
HddEsN4KSDGmBWjD0ET7L3RcBR9O51dGu4VWP3/Kv/MfC0mM9/7H2vR6GMeRzsA5YXv/x0RSkLX/
QVUT+0KJkhy4z78ykSTGqxWCHMXWAwJmBvcUauM7PYeo0gSlsCLTSY+Kj8ZygMVC8A9qCGjD7yOx
fUEJqcgQb0Qz/vzVgdXJjaix5A0nH+eKZlcq1mjUTFKR6IWrK0qekrlJrTbkbp1Om/lfFWGlfjuF
cmQG5hxpjEXiSY1kR0Mx/1tb6sZ31cQ4R5i7lBo6AbzMpHyMyiBj59Xoa0TGFT4j/eDmbdGHCPNb
U2kLfZvgHSIPa/95LOd4Lu1sXLCxspusHmfJVvuFdoc9FkuT4I5UY/FGWzBe1RX1MEtSi8JW8ICl
J1GXqVidIXTl2XOUtUl/FcldvymTAQ3vZzsHri2OtpG1Kf8wHUuNw7LX+SOeFWvudLBjM5Xwr2zw
GAfiiiVlIyBjpsqLtfneiF0m26EaY8XX4Ho9H4BbZ1hkacWkdgDwQ7TZaY+o4jBaftFEs/7nmjQm
hs14WjfMwlfsrnG9rNsl95Ve7zVkIaQSumzUY7p+g9tGa56swqzi0yijMXNcU2QOHVmuFetF0Ia+
muwG1Yr2hO1YRYFUT3n2ra6UbDMmMcMeU/lqGt1wWcIRrxRFvccz3jpWk64HmjksT9YwZnh5VTUe
yoOswauW2gXf7EzdZCdlGUhTGM/RjZJBUlsBPJ9qo29PYdPR3sotub6tGmMTiJ+GyZHjIX1epl58
jNpRc/QoNANw1K0zpaMYOtMsRX+ANUj8uo/la6EUgX9HC77p9qi35bcSkxeyjknHprlKk69qtZgy
MEPFDK9LuV9JuWrxi0J/9NaYWuqIsinK0zjNMvM4fJUROmJ2/k1qNBNQ1Do9CFwUN3ii00EtLM2X
Fv6PYRMrsj10Hap0gqBFS8D1Fcau2KK9bAuwmL7DJZgjx5hiDet57FclnBPcVEqlJ7BY8y3+bOrT
Iuf0iYpys0DF7j17bqttw1RLi9SxrESwjLoG9Lg9Umx9zTGxNNwEbPvnrk0YYCtFXeHy0PbjbdQO
sttguu1retqchEKR7/M5kxlCS5jB4N08rbdwB2KskLrhU9q0yxlpP4YXw9Jkp2rELBoGmnS9YNRo
2WuKrZYyWoXMDpVKT+v19LzGmnxj6ilCRNUUgcwHS4B2dTLadE+w9JCHCHe4ajwMi9Z8Cw1BwkxZ
q03Pkjr07MpyXq5EacFetE50/VBE9XrgXfMbaDwOjgZ9wrHytb4hYRVQIlyx8cwTwbrF0z2BFL2k
SDQn/ZR8LvJus7Eda+VrlojTSRdM6jLe97ksagbvWK4KOHOJtXUwFS0jQUvM9GsvwbhwslievuFI
0J2wBZdknKCxDw0EHFMf4kWZ+yAchwahDOyibsRKjW+TeQ7vMNTAc67FY0LHqBlBQPzwtPXP1Ip0
BaunHLe9NmPDYlOUIuohmyh6nvslnpxqGlBTWgycvoU2jrLvC30By56TWvGjqkl+0OOm8ME2ET+w
rEm0A7QO3FuNXM+d7VpBiqLtQxB6upTNdj+0mPl0CDc8Wlo1fqp1rKc1zOXot1fqNZ45yZM8z9pZ
N5GY5euGyU0St03lI+Kj+8hLyf29DnXnxeh7rBjrIUxxEpyz5Rr47OL2lZQFqS6uZ0tZrQAunurM
iKMflshIH1ZhVn5kYdQGM0qvqrNa2uCpYaweUy3Xb/W4Fv5YIdPZRogeaIW1yp/xlOSehXm3V2kS
5rh5tpwMJdJ8zawbrFy7FcPF1DjQfqbZlSP64lelVd7m4zrc9qtAbRgncrKZk0vybI8G2ClHmCzB
wENYCPHTLDGlUvr+tpSwrCySMA7WHo9FUa0gQCWdJTkydJYfFo7nx6HUi+u4jyQ8TQ3VZ3rbBUqy
TD9bqAo3ltjKx1A3kit86RjSMr+9bWr+iLDreGeZEUNjuaGlWvfrVcR6uTJrCcsVk58UrTO2ehA/
nHiztjKgwLvxKlbHkV7JXZyWWLXFA4L58SrfG5usoZlnxkmf5fbLaCaCDas985VlVd1JQuteSyzh
oFSp8knEG+clUWs8q/K+qN1RjvrURoMOR0mhFY96nI4HscXLc+xwr7fnWUi+yGMR+UWFv58amaY9
DyzOQZbRGYgqzkNJzu7VRS0/GxjinLVQix/DyQAdif7p53FpRV9N+I5lV6fOKpZYo2HC5LMl89QO
u0J61pYKfZK1QCpy7rLKzwYFsFwsDCeoauNjEReFl2e/5tELiO46VjpPJlawWpQ1Nltac4dwEX5W
zRI6RjyzkIQI3UJtUN0RD9evuh6D8y2WFtalGZlXuClP+Fa3xXhf5BpDJnVuCq9HwPILN0PvpfXU
JI5lhprbr9FwPeal6lpqbB0jimM3HDXBzqQ6uZs1fbwWcxNUqNXKn8gFKn8QjcTX50pyUoxzHZkM
IMi4Sq57vFjhUfRl+tjUCV5ETSkfRkvLPVMPoXSYcfctXszsjwReCy7ThkVfqBOwlVWwlyw4UPq1
k28mq6ICXpCVXyY4YOD4ywezUttDMVe9o+t5dBWFC9OlUFd8vOdw0OacuStErbpSps3AUhDTwDSn
xikXMw/wlv8OUjJ1cBG7zeu+wkPXDH0J+XonrlvjHKfa8kWfTPWxg1DlJaOMedGCeVRPmhWIQkfO
UqaDW2Wx6eqYPzlyXot+27XzeRFX2evVhAFlnbYPqq6lz9M0iQcrT6Vvs1SafyhYiZ1HFRcnnKA1
ZmFmfKP2c+NUitK+qKIsnY12Ht2oTacnujC6W+lrBDFxzs/gxLQrOJUd+kfpaYgG3LZ1YbrnnmCH
D52AIhKOz0fBkMMrZIzrhwqevc8bTPxm7uBkNEb1nSw09aZcTdxo4pOr1Ww5yDqN56qo1j+tPu78
VBAxTNZmcprczP1aUXsnpiHr5vqg/ajVwkJplzP4lMj6FDRiqVyXSm1Knmwt/bU81q0bZzNDdyla
4bsPQKbJHOvR54JjsesidG12eHsaeln7I5vE4V6EeHmd9siv262K5Aa1tP6yQBf7hKHa4qzJHH+R
BdXA1GKePMFSWjdLp+Ysrh2HS7KILU5oXIpOsg6N21SK+WKK3crdPk9BuujDlSj2yfe+yyZvjSyU
gcdwwG2uxBtqmhWUKpLkEKMTc2XVhuQPFZCefopW/l1L+mKWWXNTMSTzG30VrqdVqcHHZUPxLdVQ
KnWmfOkeJKGgo2JiQj4cENyVm7OqpYsUMK+caWDDJHPrSkIDqdGjNApUYFQtEx8zFl2lbxTsWdUq
/IYYTbrZqiGmFCrKH3Gxrt/WrFavammGSZlBwnqqob0hQJvGLiBZ7UzKVV7l7MvAUMvEw++h9SZM
hf061Mx7axnqmHQbwpa1lti7QZWrXTmMl0MXR0qQM1DwpqSYniVSIOSu5sYuTT1zmqiWfLGfygBY
lxgoapseJkiuwYKz5ucMZXyWRxS6eCFl9322YMwo1pozdtgZTI1uuXllAZJXRu1hkRed5+lx6zMT
ipg4yc5cOBjxGGED8QLH9UJPjVOXVJE7d+J41S9D8qNhF+qK0LkF9tme2GPyF6VKi0X4gNt8KmEB
0klwers5fOiLRTqgJtoF2B4oHh4r5U2sN8Vdl0SGJ2pj6+GsZ7hqU0SeUEymjqnuGF/hib1eW7mM
N1kOghZW54DFk9KbHr7t0rEoCumIuX3JURCV4xHzMiPIWmk+jHPfj0wKE6xi62rgWJCbnIa6mR9W
Trggb8X6pivN4ZtlwVu1VWXtvrerJL8IYtf4XTIPXzH8wxdZy+erUF+ig4Yt7QPevj2minMBVSMe
sR7Uk6MhjOHPFEnhT6My9qstpppYQxA12s/FHNY4ZWrFcayk/FY0xjoQ8mJCyAhPr6KdUzeEZOMv
6yoHw1x1vH0gwIrUR3cpzZZNOnKVnHzoyCIteXSnfChcOJWTDVlZPBljMhzLMl0fIVVxbmrkxSVJ
lTH7aVPW37Mok45hnDaBlq+Ci9FdH+AU3rijMeC1PiXZM/Z5SHOZVfRcTBOW8Fa1FscC+8ETb5S7
JkXzIH+QKszT7bC14udJj7XSXpiegyRWStkel2p9zjKxdBVcNw8MxMXnZZW/Tk0sXXGVMhlqrELF
MhpvbIB8XA2NOK62qi0/sKhO70xeHt5j3Lh2q7XC51hEQrxh10GIEwpeQo50PsxohurfjK5Tz2Yd
j08NPD57RrXXL2k2BFpqGt+MNeyvyjLqmqP8q0rV0Mz2iqLMv4VqXfTQpPOZWY4l1SAU+8KDpFPh
jKuJh3BqFmcerORPLoX6WcGM9pa+up75c6IYz1bfy2djjWlcNnSkf4aJyYfhOgF321CLxXwKLxur
2scRNH9uwCRjetkqZh3UiZqgKMIZDyVmzU1/Fi2IwVq8HuIq0oMm4QQ2Etko7FKuF5KSGoHFfFnQ
gWjWIcYA1VxvwwZP31VposIRLDUNHTWZ1GMyG8lLriySK+tJdtcsG6LKWrIMeRhow7gykCaV1po8
5xxuEKUnKFVmTLbXV2n9NdbC9GCGlnKW4kQ/lDAxfEi/sSOYQ3JVdVTAY9R2P4tUxSI51nN3FMzq
RZ/H5NqKW9RGo37NZYoAlgTGmvnjnKfZlVzFoEm0SLtC3MWMaARkvadMxnKtwPPHWLA3TEyu5cy6
mbK6va/72TjDiZSXez1qasFPdNy/BSx576TeYJ/T7wfdxNI5lSM1oSZLNBuGOYwiO0qt7Dar+iXo
k04tfdiPmnBXd6bUn9DooZCr86a7GiUztAUtBhVeC7UnhMPsxbpaHtsqh1+mW6G7divwkIUTP1zH
LTdUo+sxbMMvK5raKiasGIMiOyJ+EixROHC4UXc2Od0ZE2tfyOULdtfqcqXWtXmHN0V/AFRX9jYW
8MvZjNaicUAPdgEXwOxzDOMlK5rZrPiFFSOBAJ5sjU9WnWhnHGy1J1L06YtgVcZjqxvFMRk186XN
o9aN5Gj2OjLEIG0gw07Yh9rqkhifokmTD41l5OdIWqz70VrR2p9Sc7CVbMiC2YiMI0tZpfRE20Dr
6l9EfOzVkUtwJKqSyE6ohF3k9Ua3N/LpvExZqNmVPqay06pq+11d18ijnutPgt6xspHhuzUQoJid
WW8x/MVfMcp8tRzRmkHnbLrXxgS57hGyK6IN4aOOVeshpf/yUGrCEuRSs8T2olvrTWhO8Y8wUaXr
PjQbuxrHhzYBuWPlVet0zXKYl9Wk2ySUTrZyLHXYxgN502/EQby2qgIuGZb0btnjH41JrK2uUe1L
k96DFuvm1GdkFNvRiOsyeXLkkcww5ZUa3caxMr/OOggrXTeXjlZZqmtonfB90dTEk5poLAO6oHHt
0msaMCKP25Mm9bXo0u2oaNap5O6uXKlQn3t9Ar/ZjubsreVq4u4jlSj0J216FPvaNE+GYOEAhvz/
fRpl6eqIYjWqwcQFJRwi+mmU3aqaB8qghidDHTNmJHQeBwf9AelzPmjSd6sVBNEercW4XugCXUtZ
p6e2XPcGU/FSHltaBmPoamM0tE61tmXmZr2l8Q9y65GSMbwPa2P+nAjTRHcj1TG17DOZGsdIjpFq
9YAiDGP5shTJUjl5YuAhnafpEjvSaMzXQ9pLZxmdyi+CMvNlJzGPGTMiO90cZHxZ1rtIN5bPVhWZ
DFqpf/5o02R4XApxzVxVnvon7lkc6RNFzx+WVJuf5GGpVxvmelHhhLqSESd1Jq1nSW2oUMZFy3TW
Vp2f+jRO76xu7h57ZQpZE3ozqmRl+fgtBqd9LrpmukJJp31R4knwDEFOj6ZUlMFkRGSCaRsdxiLN
bySDH21zwAjDUatjBBiEhUbCMnSh1wy58UJGnx2Eds4wC4/S51VgryH8o08/hlWXnlIxDldy2iR5
FBEQdudisxnuzQrnVaOKaX0ko36d0QB3hL4Sr6nGMsXRUx2HBlkv6Fj3q141npLLyxeB9dDfhF21
NKdh1DoTsvCkidwGi8n3aEI5CeqoimOaKD1G7AJ6KE1uiwoOtFRpZjx+qTIQN09GL7CWTUtQF9pi
iIcEIrV5+tCpDKM/zYO+qM9FlJOA2GKzVBzBdZRyHy1JMZo3WRw3t1OUiOohn5txPg59tGSnrC3U
wbZ4VuHFqAcxjxAksYToK5pFjWTQpKPMoAM0Yz91h/2LPN6Hyjwo9+oomuF9MXCJfFqbTpSuQ5Eq
2o2jFspkGptgjLLQ6PGYFrS+OKfMtHu3MGeq5EpmaZ7g18jArizJ6ELVRsMqrz7nzTjGt6ZAzXEO
+9bUvUqu4zbo1inhrzXTTuaWkJXQXB7TIlvpGYQltxruxaV5iiYzjNFyyjglujCbpOdayEik10IJ
vwhq3BSP/dhhjmtFfRE95yMFADoKrX7oGpljvMeJGyhxnXXqUzL1LGI5E43BG4d2pAc6anEcbEl0
4RZ5U1Di5x1yThJNlf6ZanhOTmVqtgq/do74i8QMRg3WKHGlZZ8i/A/Su6GCO35Pv0RAG7VVxPLI
2ukWb1HV5jERMyF0K7XR22CQJKk7lXo45jdhWeJQ3ZR0jL6OVr99o0ibkfdzRUaPzdFI2y50yiHU
ZH/ib46vTZoE+o08UyneKTVsdleuW9HCaNhkoOKF8pSsdCwkso7FDrVVEj9ZfViUDw1dncgHedR/
eTV5Ov8113utXSG/nQlvwxz460yGmOToOmIuO8CEnpOgaPGIWfqN5Icn8XOuuCpiOucWNqE7A92K
ThyvI8C06jGs7wwYVpmtNP9Erv7tFPX9b9lNUZfSyuMMuVxnYxxIyYPsgIi/yxwpiDRPmNzqnHr1
zSUB9A3F9PfA833U3cyfCVxdkJOHzgqjf2Z/juKll/wWI/I+xPYTXs2xJmrZesWbyWl5oxsIpnbz
Ix2HQPE3oFMMiquJAFLQUXPjQwqL5li48X1xp4KUu4T+38FG3v+a3VRNTeVqMBJec+d1T9R3srdC
UMVLnU8cAs9LPeEimfPjT4tFDLhtkTnkNlN89QaGBCBp3PMGVIBqpnBYgZKbFwFrb2FV/32y/43y
y+7jVRQV8ejE3D7lxqaIFdA/6V3yuT4UXzagbOVqjS0fcHsvnd/voh31/n3g3S4qyt5shpXA2ifx
RCfxaQBdrf2xPic3k28F7UP/JLuA9E5wSC7BLC682l/Az1cPnVj04+SG2IqY0ctj4GlpTnNJ5fxS
lN0uMaoNOhYSJcpa2xh/WN0LrvP279/j+8nydhj9/f12+8SIRpMEgiB0ewPoluc4ocFphvVVy3UB
qtuh4+n3Vuz+Pu5OuPr999ttiYHb25K3k0cMwpvlZ3vU/MxLPOM2jO3eI7GAzCpeXaLEK9uB9v7o
MRn1q3AcDGOHkq2FJVTMiuft3e4pDuCmX2/kteyweIafu7EbBWTJD6unukUgH2eHXvBpAyLpnvJS
uc2xcpfLUMy3uJ3/voy/f9X2568WFPNjJlgZv2qDfY5HIHubMft9iuIBVZknXuMXcl0Av1Iffv8Z
Pj6J/w68OyQq7A3UvuPOpDmOCc5T3aiXNuq2TH/zxs0NcfDq2ajpVmnpCZEeowPN4dSnWW3DLDmX
9zOq0xch9Bde5h4eGCuJVuDHuB1JK3hhzWeaH3mj3SE7HTmto50U/ptM/zIG++PT8H9fp7m7TtVm
4WJT+I7pUd2AUO1xvANm6piuMNt0/W4RZHfD6OKBtAN/v1tA5u6sSEidlcXkJXdeTRbx2AFv36g7
IxNwV+ZKu8SlUS695f3BQQOLkQePGn7TT2LQu/EZJC+QfqzY3PY6ZGsZ0MRLP3QThwmgcC842g2u
CV6FPDu2NBKY2+7cOlShf2Y+Gg1O8/z7xb0z4/nPW4FhiH0q7DtEN94uvbCvaFluK0G9jx+Rml1o
VyaOcZWgdxv64SdmJbewAuTYThT7H8BpPjxsXsXfbeuMKq6OY+Jv21p/2oA7G5uqeyxgPV/Uovow
5XkVbbeX62GWB5XCzkGjLCadlD04Y4LdXw1fm+vyVoMXbE02+qoXiasfniJ/R97zVsES0XmbeM6R
LruQnXAYt3//KeVLIXbX/YzR38SMjFd5is/UShtxczsk5x85K0wFMdo9joEMIJYWD2UNfgAAgC8e
Lh/eyagYq0CdNt7a7mfk2dCM0nZeCjUt65ulvdeSpwuP+uGBCf1O1sFhgUTbxYC9KiqtBclXs1s6
ZbTryRb1o3g3BOHX3paC5loItoMs4fEmusaPOqjESzjyD5/01a/YHWULQxz6rvyKtUrJcZ7kYnAV
4c8Lz/rhgfkqyu7cWtPYMJuFKJuWhdBybmnP5gnqqmexT5ubAr2o7FEJ6ofW0UG03kjf1T/6p/ah
+nQRhvnRb0GqDj/DjfL9jo04W2vbr2NF/YhEa2LP+Ac3KIhE/BQm04mDAGQBQXhTcrrIEti+6f6S
fB17d1KkGn1AKSd2B2UvO2Qes6zH5IjYmS9eyl53NPO/jsXXwXYHhdiIQDRqgo1+lDgb0ZPX7aUu
/eZP5lk+Zsf0QXbFZ/1hekw963zpB/zS/PvN0+q7lCAUe5gSHT9gw5evLofVnX7M0SYyHpGZcmHa
gzgXnL61qcp8w2u97JGM7FAGzUE8VV51p18Q0tqRJ//7TnQMTaQNa78XOJiFWFCA020fQHRwphH/
/OsClU6yrzhjkIPOdS5doh8daujB4Zako47xzqumq3UVy7btPXSmM5s3hdj4v99gH1aer0Nsi/5V
9hU1s55O7a9XnXyfvPqHRC5Ew+NIZr+dIZF76aE+qiheR9xfuvkmfGWUXLrDA+BNmo/0OuuHErnW
3ryyCtqL7ez8/jE/SkZex9xtH2sEdFkoxBzK1QvVT7pwJ0mfDaSN+ydduyC3eOmr7bZPGyaLIm+r
V0nkF4AKDGykC9ysjw5fMhYEn5D/hOOyOxY71I7zJOV5yv/D2XntuK1s3fqJCDCHW1Gh1cHtbmff
EI7MScx8+vOV18FeUokQfy9sYK8LAz1VxapZM40x3A9oFzrzk9J8vL1li97uzIRY5dnBqENUCtHi
DvzJQSSlpFxrbOug3blKsfZ2X88Uu6YIwahfCmUWGcle6npuww/t+ep9eAeQ9l37TqhnBXu32ni7
/DF8a/g1mToPTf3d+bL2ki2lmhYj3SbqZyq0jjI1gjONtMfCUdzt9I2D3OlzWx4V334c7weKP8aH
4msGwhYuoRWs68JJEWLRACKAScKcIn3GTO+NKQVr7rv2QzX9nNSft7+hhDD947UsaFUJRSC80q/m
wvPJ89KkPHHXqGtNT6WP04RdWeCg0OU9MMmy9i3FT5ZcN9o6sDEBioA+Q0aZqiVtUjMk7FcP5sH6
Yd/Pj8XW+q6mm5KUQyB3Mloz25ws+eQHP4BmvmSH1XqaCD6ufgWREawI7CwixJeHN6wYhfI8vPVg
/qETqll4+WPKSCv+L4RCkmjtn32GteN/9mTaidIpPGtICVPaIveNFCD6+D1iIgWNT4unyyiNR20q
j7e/7oITwCgMN2gJqGB5JEdqw9c+9xWLjI2XKfrlzd0mZXjjtpEFNwDpqcERgi3ZAF9wuZPFpAZd
nUcBfUZ1G/avWXHye5C2UfqXdwGEBF8KDjH+jydP5kzSGH7zWq+Z/bDZT7RgM3jNby9F3i/ZgvQI
uGNrMTNYZv7ERHZpdFtL43UL9JW35sqdCDuQUwqBTUAZEPlfbhk55Uh9DJnremfeG1uSrGTrwTr9
vYdCRkDJ9XZTPEE/xQTG7RVe3fd/THuIqbhCCkRWUrGtqbAnZ56pXqm+WuyExKsnFJsntO020W4V
7yhfd9mg9EoMjHZ3caXOlNHbx/5oPaQvAgA97eFa0f4PDYmlb4i3/N8Cpb110q5i/MxLxSnpGe6o
wpc2WvGaazakkMgqtClm0m32i+wb1U7IPh9GZ7UKJWfj8s5JF8ssxl6xM6yIlg5l25byw7ewBEKe
H3qosuAWVec9DazuOd2vfjf55REcphA48eSRlvM/6eUZiw5oSH/KRD3oOMbbYfTLQ+pbh6Dzu2O6
nV2EMtfc8vXGwulk8sjC3Q+VleywZtXIRiY/RkRTIZJTEr+tg62Tzbvbt+B6Z+FohgqEtBHt4SuQ
Y5PyKuQ9ksaa2tJYJU2rGLea6l03fwxzbeW6X2VLbCWU78AqQeDa4K+kdDztbHA+Xtb77tf49fPp
Mf4G5xg4VcLoXXmf7EV2GE8PRNPp1lstOCx4G8yTksJ7AokFkNVLbxOTIiNIwcD84HvP+WsH2Zt9
nMPN+CD47hnKonK/CZxN+en2Luty1CbW7cC7iLIzxBGqLV2TII2LquxzKuRb92C812EkjF++q7+D
++5QPjm7Goo3exP/1B/1B2jnVp6Lq4om5uGyQotX/JdqvXR/Tl1SmHYV816w35Eflh30GeHBetHY
aWYk/eoQrYhjmde3Rqi0WOgEeTpxokyup7SNM/Z9SU8nnT4HSvU+6iw4LXSL1I8Y3PKei6F8VAC9
oWKxG6yXVv/QGw7qGkz8hMZeBf5iuMqmmjpf47+1jvxD9vtUhXez8q7pnhXlsVR/BhHZ9inem+pj
FedokFD8OPV3VZgCuNMfZ3VAUwpcWRf5fUus0agPrv6a99Heo06Z6929F6/RsshxAKq2kOiQmqGb
RelJprpjeDfPq5kRN+YlmZ/Xd2U8PU7qu6hoVq7v4ib/a+mqWBieVHtIPNVnABtUyfGUrOloXt8Z
GGbgG+fC/pEdk4OaKonNhI5oz6uVfxtBHL3xQFpR56Chsmu2ofE4fjQh0gtWlnblACW7UgQytpGA
9mjEAXO+M3JrkyrjDt7Pw+2refWtMEMmA3cdU7BEVJJzZ96tNauA5UWdt2kVcCQTPAs2JavWXIs4
FpbkAOnmGjpwd0Itdel+UGbpUOebez97zN94zdF6TJDgg4vwXp/2FUM40DoXT84a46xcROBvXpgV
h+gsO1XCukNuY+opUbXHYi+g1wIQvZYaXp1FyYxY/ZmZwgpnwEWYaXPOY/lWY+z39re6DtkkE5Ib
DUGzVkbKBvb7boeUh7krD/Y2epO/5+1fL9teTZfIOyf5zaLrp1aFr9PPjmmzyXfdh4KCWrGF3/9j
88t+T1v+MaEZcDqAvPtZbg00goDPrhzRte8n3YS8VcY0svgV5iG4L6B1S4/6Prtfq9leP87S7kqJ
YAwEezSMsed1DF5OqBp2EJ6NVM2h63K34VHQuoRHhZK5IOFf3+61zyuXMgetgwKaPO1PKZNob3it
n5Rdt9dRm3b+D7zjEhcST9PliuV4IB0ZoTolf86T/lsMI/8IfguiUMp51Mrrx/Gb+aOFf2W9uXkV
EEiW9cvLMhXloKaxW/p5CeYmO22rCsRpFDEie+ysGHzzeKircmuf5pXTtHJNbckJ5XUAGkGc6RmN
ZhSb7BDwhr69fVMXvCr6PpoJn6WLZ5XTuhNAnrotTeK8PNyonbtngBKSQKbgMmXF1JJTpdBMBItk
kKAivdzJbJiYA/RYT1r97tWYQfgv47xGsaqLm35eJBEnBeQOAi22Lmo20vdSTsjeKeIO9nvr8+Ru
6SR5D4w6+M1nWDnewEGyRRkD3l6k3w7jG5GFZI8hncnhQRSPbu/u0ic8/zHSJwzsdMjaGk+bua0P
AgZs3ApL4KIvODchfsKZM9fsoXX1CRMgdjflxnDv0jfErLtoa26VFxqvj4hy+aAVt6ADh83dqril
WMOtDZdek7YH3OUKV58c09d89xwcBRMyk2XtYb3nejUAJX9e6WGpWzua8068XdvqEdxi8mTAk57R
Oyn90/fUV75Gb9Rtsev5smuBztrXFEfvbKsZ0k6cVqx0zr420703fbt9Wq7aFvLipPej621wViOL
Ex2i+A6p44DiovIELhu9KG87Payy9S1dyvPjI13KVj9BnAU1IfsZHOB5P/THIoL/VLD1BD/0x9OT
9WWNaXJhHykkkWMJpWEq5NKJyaKkSmZvKP20f+2oGJ2UNe68Ba9G2R2mRVElpgAupY8mAMy6Yqrf
r+vhRSni92Hnbe1KPQzxuirbwgUgcTLJGj0yqCuh3ywwSJzGih4eebK++4ekzziMO8PPacavdZqu
mnackgt70o1XTnmmGUkmcuP/LzBvbhpzIxTmh+30CCS48WncrUWNS3vKOIngWjXQBZVVORyTGfoc
9JBf1E+j+lhaBPojHI/hWvC4ZAi2fBOGfqiqruSFYIvIXKuqRj9P0+3kQEoSBIQV1aNyKra3b9zC
6Udk5H+m5Ap3mIEegDig90cv2BjO/clL/M5eSbDFrZUcJIKqKqR/9Fl5Z2W3gRypZ+Rd4XfBo5Ez
hUXR0nJeqF/dz9nbQlnTEL9eFGkSVP0UiUQZQRYC8AgcUD3tR79OlPJQ61V16Conf3Hmak16asWU
LHNnwL6rInzT+401+g6Km2bP4AYoiduf6fpEcL/g2GV6kYWhb3DpeINORNZGxXMCj0g7zvsAmgTQ
uz5jfCumFm7XpS3pdpVhOeW6yeSu/SR4BKen/Gu0ZZLtadxpfrE7+agefri9vAW/T7dDKNx7dD5Z
qdjms4dlcErVIJ4emNjK3whtSRQO3pqb+rE+im61sl0bYF74bhcGxYafGezCYcoBFLZ+mE1HjZTM
qMQVa/76elFQQjoBwQIxNnTVAtW8GahpiKey3ylAnNSsAImW/r0VBOR1GsYm1aurqm9qVbU+pRQD
dLvflPEvY/gWdp9uf6KFE4gNyitUeoW+ovSgAKcCuOH1rd+PTnKoW4gM6JQ0z21rxYcs05S/ncyw
GcYBJ4FzQjKA6QzpXe7LrNM9ZSBqhJW8ewObtc98l688MbZ/H91n/l+Xsf8YdOBjo0ZEJUzyUqUV
27028KrojafvxiCmXJTm5nGO0Ve9vZlXE4r/LO5fW1KcM2jlEBROJGLWAmovcAHwSgqm8PwQv7ho
+gzI427Cz+nzWrwjtu3SF4tt/deytK2RZU31aQDMlUFNNTv9UbXVnem9zuXvgHqnZWePAyCr2+u9
fgAEF7JpqwZJD/BIaWtTkHta5bG1WkBd00ZWJ/rUM9jmKdvRSLahuUodLpyUtEzam/D38j/E3+Ws
DszkCU2rtmWD6ZjtkLbaAratPmmq/4e1c6fQHnl7e5ULRQHKyGdGJadiB8Hs8Zy2cBLPe2svJhT1
nynTXCeUaecVa2srlPY0DKgyA7tqfdP76M0m/L3lyik11kxIp3SesilTK9BijksXQp0QrOuUA5jP
N5Nav3PNaZeZPdQE4QECga3mRG/KEIZ08ymaKFCU6oaIwD95pm+0AG677jjF9lutT0mzvW1QZTFz
Ow8IIPEfkuH5AC/dq5ceA9fbxzDUaInjN0DoId5YOY9LbxyHkXq30KjEu0grMwoldCeH3sI/CpXa
Q9VumE8mR95qfvlTZSo53OprKj4LPvTCqnT3mNGdBw3dAT/pjGGDTjqtlGb+0vUOVB6A+fyV83gd
lzNLaiESLcpHeDcpaoCiwLFmoB7++KOH6mrHw0p1jC4kdIJE5vF+bcJvaYHnBsWBOntVsyzqeviQ
Oxi/YAVO80NnN/tcCXYKGmm3F7fwgJPd0KHDl9HulC+4AZZ2zEzSti58cYvXLPuU6h/+1gT9fs/S
HYJIKuAyq2o7J4zpWQzMjQUHInutpq+dsxZuXd8xmyQQVmPnz3CNXGjXo7H0sjQCLVzWr84EYLjQ
X26vQ3iCS18I6b6J7g08D0juyCbo+0D178LAZoUJpCGFqkNWAEv9U5IF3lNzCrQHUwvW3rjrD4SS
IDfWpr2EfpRc7KrSnKyjckq6wVAaleVrHgJnLMb5L2fmYL4/tyMj0VKnTzuEyUs/ALcI4wBcHoFf
Qm1wexMXlwO9m0pooDHGIrnbCFohNR1ZjqEHILbB1M0fKDutnOrr08BiqAwyrKZpzHVJVtJ2SviG
Q+cr814wtrTp3ycslxYkz5dGTF3HKuuIEwizynbXNE/ASNbauGsLkVwdsGvz1OaYoWmKRkAA99WW
N+AVlJdxYArvHn6UeHV4fcEq3FH07JkNQ5TEFB/xzP+oE7Q3WpSW/tx9Kuz7dhWPsGQAn6ox2kdc
ejU2ZQRB5pQxZZU+tn+kbvYxMt7dPmfXDXB+97kJ6QOFsZ3qqpFQzENIVd/lOwTFEcAF21js1E/d
w1rYK2lniqeBgrQH+St0NxSl5DFJJR3rISvJztX7+E75LlBLYsCgeZu8dHe3F7ewfcLXmSTllMGv
GI8LWHG4WXQwu3L6YoWwCNqp+f62jT8j25fu7o9D/Z8RaQPtOkpPiquL6tBJ32RHId8ATdUXOFEn
wqQn+z2sPft5x3D3r9Ov/Eu+hzNoO75181V8ljB19VPIJEx0nAwdIYnL82iYIw1dlJXA33f9vRfk
FbRwfbzXGm3eNCfD2ii5860bvGbFKf75y1eWERpHO8dwVHrNl5ZPHcTBdQHVhwB4D0ji5lSnIcvc
NAf4UkZkz7qt8nvQN2HA2Ga5rZ6GT2v1soV+POL0OiLggsfeZHbu8keUpz6v+5A6zMnJvPi5QVPO
/GpnowUDaqGMebSL3aKLtpqVOdmDGegbV69RgrG+pd7PDDpN+3ObaL9yO/XmNxr/rq8UphacukdC
K7o/fCFGpy5/ILaVwGzIS6omfhtFZAlltFGj/vvtI7lsBoEmqoZUHWSQgVUbtjakOqnsqfdrByFf
9WdVrc1BLiSViPdR9WLmmVt2Fa9MvROPUzy2BLXxK+JFh+DQPh/JJ4/mO+/lW/tN1NDDZ/f19uqu
LzWgEuFyyZkXoLV2qNhQbAc5LC6gwJroHpK8Fb9xvYECt8LmqYyXUTmX7lGFgEfQqZiAZthvOyps
KBPm+trbeDXvSyh0YUe/PA9eHxeBfoL1Quvb+DGG8XSfJw7HstG6F9Ma6fAqUXNnZZN1x6T0T6Xz
guPt3VxbqhSz93XfpdmJpZ6S1xBPadClz7UP/8HIn5MP+gSMpGTEgVa96TQ996e23dK+tcNhO0dr
8zhLSzGQsbPE9Jx5VTKykj5W2kQcDJiAcoaoGRfpTupKyLRmRfpmRlDCR5WzlrF66gx4vz4l1tqb
fB1BU1dDHBMtINo1qrxfVhec6mrChhIRzezN31BO+kbi2z+11/7OOLif7efuyEiFg6qu//ff6ty2
uH5nMU3dx5pmF+xiDbcfNbivRkfDQalX6m2L23i2RPHvZ2bUqOKkDJQTotNRc6ZXW/ul6daH22sR
/vTyVSIRoSIKJoRxMzR6L414ZuaOlprlAEZBtyvuJpkHPxlMv9WjNw3s1Rnkm5HWr7yGSx7q3Kx0
RMZI81IvSKljnLJ0R88gOkbl/NeT7sRRQrMKJ2/w8sppVlqPsRdntAKi6ENZhtCtZ9vb27fgnzAB
cTTjvZzDKxaDWNHtINMmSvPuAM8brE6q9i7s8900p3dxYn5Ou/57VWQvqRGvnI+FEv2lbSmsgsFz
mjqX0Hf+0T62771PHSnX9nSnPLk82xsoO6d2s9Zwvj6Vl0alB7pPFDcC9UHfI24h21Pmt0ZRf4oC
11rxIgvzNReWZLoCczKyumixBFvsPn/TvIkfGiQ5xPQ09ZPd8Dwj7rzezr++ESI3RrfaIZ24VqWN
ysIz4fKkfwSd28l7N2gqGAxtY6jVNk6TfTA9j8NKPWBpU89tSh5FKavRm+Zw8Kfyl6L+yJVpY661
/JbSGEr3olOrGWC/5PQfLmJTUXK6SOq9UW6UjfMQvVN8czP73u/263pTeHFRDCwKfWgoPuTUzzHL
LIBLjuKu/qoqx6k/BKugmcVDch4vSun5YNV6ANc56R80sGinCeKQGRjnm+R313FKRIAV/XJ34w9K
LLfv/nVpjeDuLFSVrl8/W6HbQ+joQxi697r7NEYJJDH9QtH3ty1dH0mwa1TqmfqkJXc1+B4pUTh2
U8PcLK2mbZ7qk58X6V0QBAzXBKPfVNDkK4mb75TMdA+3jS8EsZfWJV+dFm08h9CU/6nM0m4yvufD
sX2ot81jme/np+S+opiewiX6nvH/VTKF62N0aV6KjJSxqpHYwLzr+O5L860R6q3qJv6VWj4QVsFz
D8AtZlQ8WXHuC4/UxbZLtxLB+bqJY4rtefHDHR+c4cvtnV1bmfj3swfeSaw6TjXx94PKJyndOoZy
SJ3s70N1loEUlUE+4F617cKmM2q9ZANPxmOqfdbt19p6vr2ShWgME9wGyotQMsiNuqhmYkfRWYml
pOa9YmrhfaUpzn6YPw3Zl7acjG+3DS5/mn8NSncPEZhx1CsKwVRN36TpvAm9ZGXbFtcEgkan+KNq
VzLeWVk3kWV2mJgQKzj2yIrk5q/OfYIE/PZixI+VYjCKPaK1SoaIbrj0pJ5GGB1UgWfMnO4xmz52
De45Gg5u9Phu6Nbc1vJ9FvAgHLOYXpdcJr3UYjBiFjYdzBflmTLwrnkq6K8+eIgFOgckMPwUoD/K
1mvdiMUTf2Za+mydYVe5pZa5P7vfIeiBlvirR+Xh9nYutJLwGJx3mow8qlezXGagtTGlFlFf6T4q
m+jz9EHI2sJ/jgLRa/VVfQgpL902en1amKaBroKBAjTl0X2/vMuV5SCvxBiUX8zau7iEWpTJkymc
fK8q7lzIE2+b04XTvTwzl/bE43TmOxgwCKq05lILQpt5q20cdVOmWy3Y5tbbsX0QwlQC/DtDll3t
w631E/7pKD2U6+PI13fx8qdI56lvxnDUZ/ihOVTvhlKDobKb1/b3+uRcGpFOTmrnwHl6dDutru+3
iu5Wj1MLPXDmhcaKW15cj4iUbBMe4SsCClhQXJg36f/Aea6OGyeJmheEkpTj7U+40JtmSWd2pE9o
KBqpiUXqFQRte2+RnPloOI32Y6acesHuLogN6oCZ4EjtX4apaB4Zm7afkrpzPkxZXa2M7S5ssRht
A+bMMb4uQZiVW6huxOUss09xa96rje3X+mnF2S1bYaqIsT3UNGXOTaXV9AxlLA5J9KSTvI/Zndn/
WtlaERNItwNQDpzS+G8H4KUUMzQKfH1J9+d2aPs/QeFz+oSG1VaoBQ8P5qpPvY4FcaZnBsWZOruO
uZa7VBG5/v/MP2qb7JnitmkBZ9kgIQxZzXQ3J5u6OK41C64fD+HG0Sui0Mf7LsPF0i6081qjlajO
2nOmTn5CsWqrFXG8aTLvcwj17a5vhmDFyS59RvJq6FKoUFyPv7ngx+NwQFVJjY5pAS9GC2Y9X3Gq
C+VqZAA1xvOpNAJ8lA/LUJQG7NhYaRDQhYx4x4hz3/jpod0ph+YdQunJC2wREPOszQMvbSv3gA6B
SEKvgAFD6jWl04ltzR7qzryPjSfdQfEOEYrU3Hbdmvr70gHiOmjE+AIqLCdLqjEkYYvmkj9CjLwZ
hn7vhfGjTb+Cyqe5ctPXjEmeh34m2ihQYfsdTKTBeBzQUOjU7p1xqv66zsMHPFuW9DYgg6DGRapn
/qxpvtfZmxSek5XLvrwaJu2gAKCJdXXZ7bw8qc6fQ+JRr3qv75oDYBHPgfF54+wE1MBFiMPcJIyf
rnRVF94K1vevbeneu4oRxWGL7TB6Kstv2rjyFi3Ul9hApsMYwRTS1fLMnT57iuUy9uMjA4P7L+9a
C9ZCxZkf8rR4gMon3LRwRbfm/BpWlLhu7+3SLaczCAqHQJFWpBSZNtDEZ+nJm3ynNt7aZfPixPav
1v1rHgBCUb4eHBsQTpPeSqekad2ULgAY+Uh58mJrEzDZelob2F2of1xakUOIwDVCDwkhf9zDkK18
Vp8Y/azDe3StDsY3fMlQ3a9mr2KH5JfIJNZmPJ5CK1XIy4dhKCyjyMdKeDCIGAmwvxgP+dMESO4O
MAOq3ObdaG2rD+pdcR/u1yrVCyVC1izgTXSSaX/I5V1bsWoGQzFvv2j7AtVBRrieFX8+qPv0C5Fw
++Bt85U7seQ6z22K0PXsLczKkPEpD/aP/HemvQ2zENWIZ7Mq9xoI5jXa1KUo6mKF0gYnMB7TIoDN
hCrhZ20/Hue78ID2hGAYTffez7++EJD7CIYWwf1Hpnu5tpSArY/6HDFBYLEbBlMOMLbc58H41wVB
79zOFTS7gdTeSdhDFfr+3kTLffgSqKvdtQXXeWFGqv4j7MpsWMZyBNmbusu28/cgIXdo79FN8aEv
fTr9asP7Na95xSFJX/fCrnREumqsE+9UZExUOJvhWz37pi8aOIh+vo2etU/M3NINZxoR7si9/igY
YnNaE09rwdOC++Z3IPwoBvKuU+EyK92yDFi/HdlPfWu/5pry+faJWbqCFzYkt9MirDHpaQYj0n4i
hmkO4YsD3tgfwfrle7Jf58vashbc9oVJ6ZQKzU2rC1NMGgUiiK+oZG6mwFl5eFc27w9txdk9t5IW
wZaOhXUZUpIaUypat7+9eYsLwXWK+0YYL7uvOEYxLrcVGMo8XFcdd8mmbJAYJ7Ld3ra05Ed0eJdE
95XG+RXotG4q1CSSAGYWhtvRvAW7l8OtUR4LBpNX+S2uXwUiS0YkYbcUktSS03LM1m6sAnKdQL+n
+8Yw1mnl5V76OOcWxL+ffZwZTIfDsH7q5713iLPp3qrt37e3bNEELxqMiYIYxZFOGQ1r2Awb2Jca
WKry8Y03Hm8bEH9Aejvp2/FwodzNdJccFoRziSpo06ZA18M7ofpuHcz9uur7khM0kGqh2+MCzJOf
6Lq2EM8e+PLIKyL+B+m59QRAaYPyye72ghZ37MyS9FFgNRmZucZSN31Qg7so/Xn77y8e4vOliPt0
9tXHLusRYhKsVBRKNu79CeSr8YTw8LhDU2G3VpRZXI9t667gLaOJLJ2AIk4ro44EO72aoNdydNZZ
L5ZNMLOkqipTU5YUGuqarfRuxk05QdoQQsd6glD7WXjPcQd1QrrJnsaVMf5Fj03U+z+bksfOTlT4
FIWD7b1zPo/vBKI/uDOf3U38Fn7frXdcS/6W3Ny5QWkfKZxnLbqCM3A1xMmLEVFYfW+6K850ZStl
goTKVTKNuggeboiOaq7+bkTf+vYJXLyy/26dPBZUdMmopCdO+ORCxpdWe8urj2pJQduw609djupx
DIomyNLDbcOLW+jQ42duErVTeaALmi2XfgpHsRxV7c5CUOrRUiwNldjBWNnHaz4mohfjzJZwKGe3
zDanLEQ0IfXtr1CKAWrntUi2JtqIH8qn8NBWAiv0hpkoAZQLXk/Kah19YUJU/ATCKIbHyZrkQXiY
/eowa6d/XKPSIEzx1oNPR0QUffN1jTJgoaLuUakT3O022B2qopcrLutK7SoLOISIE0/v0ztR4Grv
BIV6+tbYud8pMG9vf9Cl00olBHgbTwAZqHTxy6hplUk1+aA5I3I1Er7AfG+bWHL85yakex6hJzmn
3Qx9IISOtvfZRKh0LuAvr8f/8BqbFLEsCqwcTvm971JEa+1YgwogRgZ4fOOsYfMWz+S5BbGdZ2fS
iNu0au2U0Yi9YO2uD90rhGhv/hAt+e3GmCBwLvfVQc834fb0tHZClq6fBdBR51Mt8Ghw1YaT0XJA
jCZ9KNGPRV85mP8eYUIoCG7GYSyDNouMnknmcWqZviLidIq7opqRQEwfp5O3ksAubiYFVXAsjN1d
T8nWVNyaPjuJ4z7srH2xHR+ENEnz9Ip2BWPfJYxV3pdsd1etcrssHftz05JvmbvQ6Ge94TuWHvrD
L1rT7W6f+qU6CNPswDh1XlTPlV9txTYikH+sTjA6KZpvwY/5odrBLAm8say2w/e1OGHZpAASGyDo
sSyOz9npROCtaVWbZ+G0paQa32l3il+DX07fixLIOupJF1dXDh3/LI7agO2R4V0apKneZCeN8ziS
dE0w2EMC9D68i/DRX5Nt+9Ae813Pj2i2E8Qc1QE1hoYgaf5YVpsih0KOH7U2OSU81o3f5AlWn7NN
0LW6PaFuxiYAXnKbaGO2+z7VyD2/5atUz4tb7tBU1hl8o0Ipu+zGiKzT1LEDgrdDOW2N7Z9KF4qh
O8GPGKMauOKxl3zAuUUpqZ+i0k20EIv97EHl+avNTbp11YrTXrgg5E1Mhms8fCbI1ctdVCN9qNST
zt0svHeIEL7tM2vlhiwsxFKpuEIqAf/pVdfBcCFYQlaUxIbZ88qkQoEmd9r/vH0PrxbCSAGwEvyL
yiQuLu1yIaOtGAWT91gRTw7CpXMUr+zVnwzp4shhQ9RuxXQBvX753YFuXqu6sCZMgBaRu+cdo2Jf
voT3LRo8/cec/wPW3xyFloK3VVYCpav3Feu0T6EhpWTGZIP0qYrBNmd1JOCsE/XR6u8zDkRwKjcV
Kr239/LqapGDghDnSYCdA2oVKVgoOs/KYx4DP5m4vXquujstHrdz73yaB/WxyfK12Uvx26WdvbAo
xQ6IMmpU4xUy+En3g0bdOmX2mNnGBnnSx6w77Yd+IKYg+YJVyjI/KkJL3FujRL06qaybBJyojIqF
dlWfLyYzaOuiIK7IlDutL/aT85MRsZXdXfiOcIwz5A/tKUSHchcgzOsx0xXipKYmfIEEINqktvsZ
6Ky66exV/OWSOUpymoq6C+UYuemX1K4btxF6bqlR7p2pfOl72jfq9LbQh5WVLe0fxT9ajDQxXU8+
obE5OYQS3PS4hlZZQVqUUkZoVbvbx3PhquugVmkCmEICUB6P8oIhKAMHMxF0sahJb9pVLs/rEF0I
V5D9UL/gZb+i9p9RCIUjBBuCdX5r7HsUXOL04KhEf/aPeaeNPGkqugwrW7j0tQCrUTgj+qMhLF3y
DMVUzQt42pFo/mHYxeekdmBrC9t3hAHH2/u4aIt6A5GfADHIB7EcmLecc4oBzF7eaROPtm0f+y6n
H+b9l2XBdwt8hwTkivLdVVstqEsOYZUg1dSG+kuEdIY9nb7NtbKGE1pe17/GJGfinqxOqXUcZRwU
kbthnjzsOPmBFdzXZRO7fpRbuXq4vZmLh5L5KJWuEHmJfM10Lx4aBtKocqTV3TQjPaPqK5u4eL3O
TOiXT1zdhEWTq5ioPOO+RC86c9TtiBDl7ZUsmuETWQKhS6tNOoKgkHQjiziCSgMf2WnYWt2rsaZj
el1bE1wZogNLm1mMlUlWKi8IA2PC46v37eM/Kb/zBoHL+/o53K4x2C2cCAN2JgHMhDvwSo+mgKRf
GaBh8lM10PaxEr1zs3ze6I1Zbkykmrd/vYMAE0HuW9ATEi9K+T2zJaWehmHm13a305TkzZgZ70+F
sXJ/F55pIYAqwBjMOVKnuTwPoT1NY+MlaIaZ47PpNDs0t4418cecJkd9XiN3vB6Sswmt4FxjAEgz
rhHillOZsHQyYWUeEri0UKKBl2/Y1a/evtif+r3jm88oO392GUjc9XS87E/reILrZpf0K6TbbQxu
0g4KWJdm5x7mbbE1SLjgev0alnSDkp/VPh7QDkB/d1duc2VrU875MRRH5W36brUfvRC3XGyJ9AmM
iLkyN2ZLTlsxNyjaHAqTn6IHXuzid3/d6Lhcu4zhiJIkjmzxBbS424yUa/vw3e2ju+DGzhd0xYI0
D+OoeOyup0b+aZg2nXd328Kf0y/FehcmJDfGlH2ZxC4mBr/+6N11O2Of3zUfwq9EQwxlHOaPHZS2
5RacyH3+KblfQ+0uOAOyWEuQHMA3dqUtE2mIN02awXiEd/qpOUq2sQzkOwlqjm5fr5Vwl6wRKAgK
D7KSq0CiI1dvlJrxR6Vq6k1VeB9nRXvpapANZQa57O3NXXIJOnM76J4AnrrSRjaDLCRHDDK/0j/2
arJr+3Fbj5+c1N5ryUpdZ+mo0Oil0o5Tta6wWoNppE6QYMvO+29DTEO0NU+t/18WxGfiG/DJ5EGu
sW+b4VQII+VboKObHAzWlP4gOns4xWuawQsvH63rf42Jb3lWUkjqxqn6iZJK4h4DlIH76Sn+D3mq
SQJJ/VcnGLp6Xbs+Hq1iZPJ20l5C74HEZ+UILC7izID4bGeLCMLUapmfpFud93tKX9au92BYtEvI
eG5/mzVL4t/PLA2eMYUayHffLmZEx81NlN2Vf91mweWd75f0TSpPOTlGzjfRp8pvo/fN6T94vHMD
UrJbB72uThOrSAQH5Qy1eDytxAOLPuDsk0hP1sg8ZNuKaWulO+hJvtO7cqNmk8+7vnJd1ixJ71FR
u2VmwDWA6/40Ni9ZBY5Hf3HytVLIkp8xLHiDaHuDtJBDj1Os5Ek9WAx/kb3WbboZo3JbgLjLxmMM
hOrvDxqliH/64sBh5E/Uw/bsnhgLtHKSh6zczuIsrNbCls7zuRnpMxnWyVBPHWYygXK23wZKu9HV
lRHONSPSF0KWygUBj5HAVdHQQKFXe5smKwCiJdd8thI5TojTph8KHSNKMD6qbfCABMb+9jcRv1N+
xc9NSDEuAJtK0xVOABRk6SYwlM+xk3zxivBHkDWPYV4Ee0+DAEdbEz9eOuLnhqXwwbMzrYjE0fOo
+/bBS9uVd7rLNHO6BllatiQKiiLkvUJcnsosHOaKXWyU/hDG4+6UG4/wcM3ZGkfWmiXx72eeNCzK
uhwa1tRO5mPr9IjjvssyA22PtfrC8vH7d03SVdJn2z1V4rM55s4wY18p33Zq+Z/uK7rUzJiLfMu4
XE6O3KhWlHih0ItKX7XzGDjsYOiRDxVm4/4H70oVjg4W3U3Gz6STaBqVA9cDnynK1HzDwdsF2Q8Y
lKdNqtcrtq7JyXmOzo1Jp09X4qEre2Hs0XwxfkBg5OdogSMHqidMR4su029zb99lL8MnAwGT3e1b
t3ixz9Yq7axtKTFQM3bWMX5P7VMc/RfvdPb3hf2zg+iFuTcqBX8fxTnwFX31uy7z0O9ifSULWFuI
OKdnhvQmoS0upsznIdnWYbF1i+PtrVp8omCkgcSBYeErJEdYndwhzLBQoKXYJsUv3hB30wXZXmuL
H+GpWVFPXbxZ/9qTZ0zzHAK1zsQe05ibGok8cKJw4axYWd63/63Kkg67V0XMI4l9MwoAcbrhm0G1
snHXMJE/Z/xfG9IZ90Ztinj18UYQdM2P87F6Z2l+tGd+dKP52i54YDqRwa61rvfa2qTDDeo6pxqO
XRwyRadmMxVrh2LRhMj74Pil6y13TmvVSN06Eo5WPb0NYkYTK3N/+9wtmyBd4e9TbpLn35Q50K0g
FSaU2Nfqn324xqG3+FpANw6gjuL31XCOPlpNYTXkROP4aYjv0yTb9Kc3Sfnt9kJEuCO/8Lx8BHnw
Ol9z+BtDFDUoAHOgB2vaJ7nCwIUXzcq3sFKm50Y36w9JFUcnoFJBEK08IYuOFowe7wcEblDOSnGS
EvVpbpVAXQY/fNM/1h/t++SL+1G7C754jKvFgtXL7jfqe/Nhvch03e7lClD5F1022MWuQDCDERVe
kLB2wa4bHOK78p7RP8b8DR+xs1XC/yXf8f9IO6/muJFkC/8iRMCbV6AdnSiKEkXpBSEL7z1+/f1K
G3enicZtrPa+TczEMLsKWVlZmSfPQYyVmqsm2B2WVxiDp1zC1QQSw+zj2Z2qKm49KWscGqV5pVgb
D7eV0MjUMNVdeMFAucjChc+Cr5VL+mx2AU9EpTtWdf48OEPg9jO8bZl+P6H6s2FwrdqLUIvgxsFh
aQUvwn0fc43YWifmNsZdcsr21S+aKZ5zrFCK9LYCyep2nllbpFNW6LeWWWJN5Y5uf9fxQ5l8v344
1j3kzMYikQJVIjeFgY3+4B8FQsjfaR8iJGcEGXL1/a8H6IRDnplbvE36jPm1Yuw5jFJy0zGY1UjD
jVW9i81qZ2qfAnlrWHBrDxfnz2xz8Oc6BmvSNtu+600mJ6qNdGP1qgHBy1SNaE3SBnjriYURD4YR
/vGL9KM+e0V7SBU3eaKIioQ1DW5Gzfp0Xz1va9Sv+yRcSIy1I7ZBGeutbTnri9gaG557990LAkLM
60+H4qO2L71ta2vbCYO96KqDp3SWdayhmgcJvSUOwNC8K/34kHXDx6AKd9fdcu1qODez8PwmSWor
U7kaNKf+qCb+KY/Vr0Zdvuugrbtuam1FMJ/RUKaFKBAkb7cvmBmozjtCZMSc3JDqu3FGMDJ7/f9Z
WS4oU3p7qLFSt8YuGL53jr7vui0i6dXWhu2gxinYfC8nV6o5jiYlZJjNLGc4I9Oir4ZjnZqCWFKa
/FfZgLjYlmvAHrKgttaNoa3dwlRyDQh1Z34zfK3kf8uSVzkL62xXFUE5HPWZ+OvSjuyLU9UpcN3W
hRPcNDYlmsOcSeWeyQVnS2Nw5cvQXKNerdC6vpy418K0GCKJSZJZe0lkyujT97m19tc/zEp2IKi+
ZZBvAk+6BESlTqGE1ogRIy9PckhPIps6yVV5hTMkjXyadCNH0fG60ZXcCjQfDz0h/atc8H13rZFL
sk/T0KqeuuyHNW6NcF1iFcXs99nVuMivkzqZU1URV+Ohvsn6nQaizncD1IyPggev+jjshkN03+0Y
0jb597ssd1EVuL7MtQ94/iMWCThz/AVezzKdWN/HyidDzjzoBDasXKKeF2tdBF+m7MfMblir3CY4
c9E8FpDyVFbxOan1Pae+8wobTkCzjd5blf4DAcb/wlWBMDKTS7GArvmyjqjmxqDVDQOVCOI+RcH4
KamHR1nJD9c39HIGgevzzM6SQzsYEq33a+xYj+at7mX7+BDueK7fCzGlCH7cLWqW1S7XucWFIynj
3FbK8GdSdbK9tnDrCoigSH+KD9Ypuw2eyjvzfnh1QlgpUP4VGjBbP2L1ej3/EQtHsrrOsrOQHyFU
OOL7fqci05mj8BwdzWfrONxXDABt9dfWNpvHI4gjICyCN2aRGo0tb5amiDlDDg3irHEbr4JJ74fZ
QY5m/RaDpP9FxgeMUQFzxEMFEODiMuqtEZHhBGgEwya3kwEXmx3farG/4Ufitlk8iQxB7wxtGNPV
F4Nm5RSVWdaLJ1GtBd1+GkNYdzSllb+bVkN3akpQ8N44pmsxDwYDWTN4GGgXcDE5rbM+0nh7JXUD
wW6Zfi2LcqNeLFKdxbqYBbLE8Bz0ArxD3t7laqgl7dBPIIFMJfRmnX6OqSX5yZja45g1N/aQuMZU
vNPjeoutaWVL6R+Iw0mBn0LN4pwwj2YYAc9yj/E3NBR/zgyTN3mDhNZ/0d17Y2lxGJQ46eJJQF39
LvIQtW4idOlG270easRWLbcSFg8N5BjQ/YuRZqeW9DTPWc8cdq91OR8lnxdCZT7PZnGKjOzjdXMr
VwWjM9AJUPuE1XY511HW1L9mCbBO0vg7Ezr4IdTdad5qKq444Rszi+dHkc913oTcSLljfevT6X2h
gLi+vpRLcgYT4lkuAiIGOKqLit1UyFWSiPm3KJu/h2p2GufyZwxJQxBKR60rD2Gv32WS+XMalY2D
vbaNwIZpLekAki6wtcwmqrVv8dWycEQl65uddIj2fNpY4Nou0vcV7I0Uxi+IB/ug0eGAxQqcDIYr
9J8rey99G2/VA2r3tsuWBoetabiVA8bgBcFDhEbRdX57tjPU6sYWZQpv0urBDYYw8VSl/yJH4atS
NJs37Yr/I86qgZ6ERhhi5MV5bkuzB1zMKZNOM3S+dy3AmNBzvkPyb2RueTKeiJPaS/GcPmxdd6vb
q8HFKYC1lyJMBhMTCH4ArG2N4YSfuGZlPl3/hKt+ArhVFtqTcBYsNjOPe0DKOjjGyakPtG3cpv1S
Z9Lx761wiSHuBDATMMciHFNYkIKhNhih5W1AI3KyJzcmB/3/WVmcabOQzD6YsWIVhUt33U1Jp+fw
x99boYLG9QXvChFxkWSacdX6YwWQVg5CT54+BkjShQhkXbey5uT06bjAeGLzDwuvCwsLQI3wOg3h
pSZo3BRZpaIrCfB/H3CZnhPYXMDBl/iNOOmDsRk5Tk2SRYLRdox3YaP7r5o16xsIm5VMSoHHBZpJ
QTmik3q8PbuTHE+qNEZickr2lHvQNc2xOIr6J5IGX7pHtd0swl96uIB9Ch4qQIUMbS12MnFavyvt
ELqRkEqdI90AQPa0qdtd/2CXYYL3G7MgIME0KNKWE0V9VVQVGtRkHHALBc5nmg6oStpeJYEs7DbS
m8vAQAUXYSCRQlHOXp6nKdcyvw+ZDenaaNfmKC/8tVNgQAWOjhqbLaLP2+9U5TQbEpPvNDvzri1e
m6bZhbCqXt+zlQcbZsBpC4lMSlbLqdxE8wM9h+TUq5x3dVAFrjNEIDDH4BgH5V5TygMK3BKo++RJ
TmNvKLZS+9WNPPsB4hieFY5L5FmdXGIAZk6HHZcA/YCtTH5lyObtIhfBr4HJPAmjHpTz6zTt6xtt
B5HJQb+JIC17n39m4HMXnuTTqO/UDxv7q/Lz3+ZumBaoOW5JqpHLklbN9aw0Kabb1xIRV4baUJMK
XHU8WEd1J58ogV63eBm2MChGlkjd+KbL4EjxposVSwwtZb96h6dE86vQa7ff5DYXgWK5MtooDEhB
wSjulbcfLpDHJjErjpt+lKV9zTBDuDN3yq1kHGAn3W13UNZWxiQ1E4q0UYj6i6845fakQ2ZBquNM
boTe9ZidyundZP4XR1uHWlzMsAJDXI59zXNPuxV9Wk/OTlOgosW1NeC5FhBJCilRkyCK0P9261p1
yBWTxyVQCV7pgbEzk3uj07fO9uoXEvh0odp3+YIl+R2NtC3IsCM3gnmbGfhH7UP8oniwQ3/a5o5V
V78QCS/CPYwigeh+uy6pjh01bFlXu+t3/Uf5OINi2Ce36FfEjz2sT+Nt9D5DR08/Kfv6SNFzcmXX
uFV3yfPWoV+LK6LfLN6e8EAt42fWa71UhvwWy6RSoMCpPm6BFVcailREYUQDqEredgGNtdI5DNuc
w13tnWciy0zS40WBK6R4IR3YGQ+zlyc3tNz+s2LMmh+d2V+WoCwpG2vH5qyPKdP3OrJxOjeftVXB
XDfDFtJM5GAs3TXK4nDQo5hXbpu7jfMojac0+3Y9bK3GaKE6ClklNYkLgE8QyfYk+YSTydN+mLVb
fcgfdcktP5vP06vzMO1Ul2n15DH81G694ldqWsiBoE8OuSP+cgH36eKI/jPTEMJvI1ewQCm75Db7
ZO3z04ysV/KqM0i+NY270i0SZnm2McNEvWJJVRaOfVkZpk8T7LW+McH5Wx9mdN4ErVfubcpFr31F
ISpIbR2+wAuuHhqpvtYUbLBmUX2W7OdiLvYhAq9d+aG34FNqJ7h6nVNY97sq60kEUuQ44l09x55T
b9U0Vn8NeRNpmgA/LVETFrn9bNPb8BL1JkPgLo8fzP7Hhk+tBUBmy/8wbXEpLodm6L/ocoEgkadM
d37e306T4RkxzAt1ca8FvwIdnwoQpQktcEkf5u7U+OVGvq1u/QaRIJzlN76mZUCzWejgmUdpgvuB
osOuPTWvnKcvyTG4t/b9XQ1bqvKAEMKnDtgXBPqn61uxut1nO7GIzCVYwCSX2AmV2mlo/ZJ0Bmo2
e/JbVkRMPlvrXBILM6HJmjL5VzU2sSiC1izZ//8WI37GmZkuaGoz8kWXNUueB2ayu870WjN+um5m
7akESOQf91mkpn2STjQk2TT5KfrG7ZF+UT477+an/nf9Un4Yj9Mp+7xhUmT1y6QKch7wDJT7LsmU
IHBJSKz8GFCD80MnV2whD3WLmwLh2f7LdWOrrklZjGa10By4AP3IZembYcXnag9d7WaVN/yGH9k6
dA+SFxyjG/3Rv6/3896807wY8ol3rVf+By2Fy7afQq71z89YbLM9SoNdhjxBUDo6WGXhBnnqatCg
VLLpNfrkDs4WZHX15j63ucjAGNguQitn6fG9XXpj5+m/+xskDw8QT5RefTd6yXuldqVj9CO+7U5b
Y3YrUA/WDBJJzPwjF7LUj3Sy0tZqh2Bc7bMXg7Gz2/RAgnSTK0fpaJ7yY3i8/rHXUjNqdrxEhKit
vqxmIDVXUA0QC9ZR65u+DJVzKOC71pStusnqkxKia65xCBsBxS2O55D1fhx0gkWDulmdV15jv++i
o1JCpFiOiB6xxZ9S9RfiSBsZ71r8Obe88CR1nqdxUkh4/QauWKP3YKDxoCjyru/lihmqdSQKID0o
Si7zoXSQ+tbKqQyVhvbaVOa7sRu+znaz5aUrKSwZCRACMXcMgmvhpL3dmzTAxez7NNyPyvA8ydbN
9aWsDKUL+m6GVQwSICZMFx8rtWdp1kqqj9pjYrr607Cf9o0H7S7acB+02o0/IPa5mZz/H2aZE1do
ekEJtriP0llNgyrHLKnPffxThZZL8syddsy/obB7Mu+yx78fdBQr/cfk4nKKB7kJQhMicj0cbgtd
uzWKw/XNXDljKvgIC9pIGDEvVC26nIFwzWY+prKnnZQ+5U56nMPnOVJ31w2JkvDiloDQnbANahWW
/uU7a6hVM6IJy2G+Cej7tqfhEJ7U09YTas3PKTwBbRVluwvODqNpdDv1CcxKpXwElvocxmnjUnn7
eH05W3YWVePYj6JmyCoYtKvmxhmb1wByPbsct/L8tfPEyB/IEl72JIWLklqqVXKL1jHAnxHKHQnG
u1re+DJrwU/VSTXRR7UtgUB4m5vEURUFksiy45v+vjtmxx/iKondcjOlW0tP3phaRLteHZqqSPEC
wR8kBoUnMSkceclHphjDvZgn+C/SSCFggNKFiEtol75d3YzshQTKk0f1nL3kVnZXKMqP2Ew3MHwi
sC39m7uR2ic8QoyhLzYxgvctM0VLpAuH+UNWpvFtXmvRV6RECgqVsum2MzX/v/dCFHeowcMiAIRv
EZJCP06NVGNtkf1ahL/a6du0NUO1dm7PTQgHPUtcNThMchQcY89ikNK1qrZyu9SCcjwpP4dW8VDl
CBhI+fiJw7hxxtZiE8UzQUFC0L2QTCmgg1HmlrNct/qHbsyegZPv/WJ69ZXhr1F8CjO8dJnQxYaf
Y1kYVPSibR2bHHbKfFcOftdcxur08vdfy2L8GUlxAeZeIi2NQbETHs+xZxjpYXDUQ1pGJzpsh+tm
1kKG5fzROqb5SO709osBZQe0XQqCJAM4cy1lB79jnvO6kbX4d2ZkOeahB72t5Wkfe6hkfsq06bkA
5ZbV+capWjGj0dMH/A5HhpiyfrsWrTDDsBdUU3UBqVrFsAXAEtU2N1azVk3RaIxRKjJIWi5y25p5
n8DR+DTq0XlUf9cfrX8pQt4Wmuc/Gp56Sn91d1tE+pcOLuhFSG5pBeMWyzaqHdSGL6WsCGllsAo9
b4rZa7oekmhzdG4sqwyDjUf1qkmkuum+k1BftGh6uXSGXigfy5IMPLby09PUJu/IDKSvDGQO88bO
btlT337AytB7fZ5Z4lTCS0Fn2h37aD5Q+EO8OjW2EPar5og0fEH0CS5gJ4U6650Cp6iXlM74MrSB
7qpd6h8QFmeGpwi3Hg7r9iBIYvYX/pZlusuLzLHLSoPKVwvN36NstA+V4SnjtIMIwOk2wv2qNcie
CFKiXbI8DbIfWV2qAkWEgsx5iaBEAkht5QE87KmfPRS1uUXhsmpRaGULR8XsIv2Q2n4ioQd3meal
q2fOyZe0BIykLe8Gtd+iyLw87cyaCD0SSow87pfd0GkwrXA24ty762LtBZLzl41U5/LZ/sbAkixR
kmqmkpA48UofGFeHvOCuA1P2zUrHdhdrE7yOACp+I7oRVxvfbuX5TJMX8TiItDh74FDengQ/cToo
p9nKwQtB8+/kF+MupqGXIlblprMrn7aKtZerBWIDOo/ASYJ78aitpqEaEYzLvA41Hh2uGin8KSWf
dKu47ePmxsi2QGwr1WGWxiCDBeCaLtuykVcoud0qaFd7yvxe8Z8c67GJR9fOo70s/8qR05j9kzV8
SIkFtbrVS7/0HoxTmqCHSHy7IFhMc8Px9YrlVuNXtXi2fZ3p3i2GvsvL9a2RRTyLE95SUYER67m+
938np+GhOEYP/a0EEhthifqBAsX1q3bNc94sbHEJTpWdx53aAy3/rf/Wvfo5+zS/G72up0XTf5J2
W0M2l6ns2zWKPThL+TKnaylBYy8Cd9ZrniPp3pyVhzzPUVv5trG6y/LhW2vis55ZU40xLZIBayaY
sybLPUeDxhVOkE5/bmSY7QhyljEypOUfMvPXdevrn9Oh+4e/gjBalCuqAQbC2kJiVG+lWydTvJQZ
v+sm1g8FBdL/tbF8KkZm3OkGNuyHYW8dqmNw1I7DTrTXcm/rzG9aW4SZQg+1MZ6xhkzlN0EzL3kt
WAGLCY7bbWj1Sj1WfL1/L25JsYBCY2mnE+aMx+5lPECedwwOMcbD9wS4Q/oHZI3Ahr6LbihODvfT
TfrU/XVSw4+AVJX4agERWr69spLJQbXmRzRF5DrTax/IruXsoSveuD9W3eXMkLguz3w18e1SK20U
AKcxc+30fWRuvehWzh71GDqWIBTAVy+xLY1JOaZVuCWCOf4yg4WIItUrlWbfm84NNLUbqgQrV4Ro
HlL5BMvNnbTw/7oxg1AfR/KlyHhqsls6IftgnPaDke0aytp9MR2vH4eVKM2sDKgSmOgsmtwL/5Qy
qYn0vMRhUttVfRiUxw9pf3PdyAo7GmnSH4oCyGLJ6hchMzPrwZxKxFql03iwjyo8tFCTWTtmFA/B
Xv2iHI3bvHFVF6ny3Xg7wtL2n0werPgL2DiLRx/1QuVCgqxWhgR6cRoUgTIdRqnbzcrfu76KQCO7
SR/4sgLgGH2uBQFXT1untzMi702+NzTfG/tNRbzVxYDW5bSDY7xA/UM5ESPahik0QJ6Kb8kJEJ4H
ZgeEsMeA7i7aHtwQzvC2qMKb7Myk+Eln5437fC71EpPOSb3t79P3+b1/BN712H83Psg3yU3/rXpf
3haP22I6K0/Ct7YX95JOGPX7GtvxfX5DBxLVibvil7TvDurrcG8e+q9CQMrZePCuXfagk9ACI1Nk
emTZ9OjyRilnBw1q/QmmKnFdOHsDEQYxUevfbfOHr31VAKlCpkZA25dpKfS0vFALzmMgUYShtZ2o
ygH0lVlt3IOXTwnqi0DKhI4GQKVllZERqm6OIh6d5ZAMHyo11E9VI6t3RRWbbjeYf8+YRaoO/YCY
QdCBZyxCAAhox49GGLOSabZOQ6vOB7Qwh420fiWAitcfjU8wt84FOc7QG+WU8qbwitK46zW+UiCf
yrhxtfk4N707b2k3XsZPcKI8NyluA/Glk/P2SJjJEKCIwIsz8CW4oFPI7sf5CxXvrZm0S8cAaEtM
QV4CnogLZlInHRurM9FdlhtF7r25koNXybeDD9dD9dp6KPHwZqfPwZIWL0w/i4dhznjTKk0JJD4Z
LAgNClv/1Y5BuwFsWF/SP7YWyXuvakGqxyypMXyz2KH3XfykjubIG0F51Y6YB+YNy8N5icbL/GAo
pnbiVkWLud1lSYwyMddqtb++d5dHik+kMX2KKPmK85X61A/tPIvRxHmfT9KIYFbu3E3+MNzMQRhu
mFtd1pm5RfYDcWxU2znLAsGmvO9ySfoQ+UaxNb+w6hFnZhYeno8knLWMmb4zJca9hvA2j6fkUOXV
VrdodUXkIpTeZAH2XjifMjGRbFm85oq8La1d30vy7EIcV22kWet2LEjrGV6j6LZYUpD0pZNlfKhp
aObXNrDr0M1iOR531x1C/J239yUOQWHof+2IaHV2X6aj3A9Bw9YV2a0aQBGflMdsZk1NPtDJ1uyN
x9vquoiuqk7aTYtlEWMrI66NqGT/Br7YA7Mm4yHRNqnbV1cFyx5zUeQeF5Ao6ulROujcxEMPFR3i
FrJb0sPfK412NK0AJWyziv+6IcBOwksPbZKNZPsyzNbtWPeKeLTN9RTutYxkVU+lwA3o7mxcjCv+
Lga9yKhsBiouMMJFZwxzIbhmTXM6OXH7kAzV3RAyKHvdOVbskIbaTMTj6pe1dIQxs7hoB9hVgsE6
KpLVuWELQ/fod7+vW1rJnUTG+48p4TdnfljHChICkmDN2DmPQQq5bXSqjiSpLjAZmOrhm87eq255
3ELmr1omt7DhYgDRewGh5SzXsW4hVNcW+dGqxtBNteyzNtr7OU5Lt3C65yocH/vgqZ6qYwOhk2Tn
nxK9/5mPxTvBzrKr/I1rZ8V/bQpiuCRJ+iUW1QL55WQp2K8+f0zLdBdFP3hyuZree12yAQRf6bAa
tpjdY24FNooLoAfyVmmBFg/Eig927Zbvs1sUm5A9Vao/Gi3/CamHcpkEYZOlQR1B9/MiCQrTKTLM
OoI2Yo6PthHsHLnhyS+3j61dn+yshqig2TmSvOv93I3VxzBSDo2Oqv047AMDb7esm8osUZ2Wmo38
YgXgbfPLdAFygNz/Io+ZYLA1Geti+FvX3XmC0CCVXUcdH4LRuKta7SDZJPfD+FBX9d5po6cgam55
BX10nB9y7pzs4GfZxIAimog0NTxYVfXR12Gdd2gNJcOuy4odb2zJ7cNyIwiteLOYUiBhIQ8T+eXi
3sgBghpmDyQpjVztpxHsqRwzsesFe8mT9DvpE1jtdyDRH42NC2vT8uImkSK1tp0Iy/7X4iWA2i+j
y7tH9MGt38mHdj/t0tvoeat6tQhRLBQEigAhAHSA5vjP4+gsbmhKJNVaDR3spM3vEmr5SLTG400d
48rXQ9Ti5hKWoB0mg8YzGM5fzrhAiZgN6NKpXqo7u3Co9qNeb9SKF6cCE7ziHHESOfO8mReX4ziZ
c11n4+Q1anGHxsnnLsj2ejZ+K9T8xZ8psNTGFjn9IiP8YxPIEHNWVOHJNBbVFTWFqzPIy8lLlOFd
2oyzW8o8I2kyI22pm8XGLl5+L2FHtKIEJvpC6aTt9UizK3304r5y7YJdDEOvhwTn7z4WOC9OkIFQ
AjglsPaLNM0fwixnsq32Qq0PXGj97xWt3/hay6Usbahvryx45Ox+rLABAcCdypR13EUfld7ZuoWX
jvfHDp9IsLdolIYWRzoqNKnTJ6X26sy6C9AvR8x946ssHU+YIBaDZFT5+xfN7B4aGuSh59qrovSh
tpQbw5KOUjE1+yxvj0pNmoEAzobRtXWdG13s32yHE3OpGIVu6UNkxCctHT9cd4MlUAkdibcLW5wo
BfHGrJqxYSfKTTW1L5YWPMm9vEtyqAyYHE+bg+bcFdP8pEbJ83XrWwsU//0sNvV+UxSqI3Y1Oen2
5NXRFl/sqgUHhVihhwRWTrjomYUorkNQWFMN/DPKYy8s/OKo+HWzNfG8qKr92UZRFIWYBLQLMjRv
7UBuWqXpWNZeV6RuET74VXtbtvpNazJboE+7rm52yrA15Ld2wIizojHP0AqZyVurOnyqCZKttddH
UKTnr9yn+8zeakGu7eG5lcW95RtKN7UDVlpZvk0hs3J7+Az+C18/N7KIspNuTLkSYiRuulOZ9j+s
JNvI41bOsOBAdExmdUlnl32AKorVOpONCkKL4r1uBzdj19bHcCjkQ6FqT+rI6KJGT/66jy8x5sI1
dOoWNPypm4vc4+1HsqBm0zojhXeEaTgzvTUnt/Rd1XQdso7x9AOWvR+Z8j6c3eRL9xze/iVYT9hn
UBIENi9KigjL6BhmWtrGil17+mwztN7vivBdkNWn68tc3pLCCm1qyLO4JJGOXLjiNKSZVBeMEZW9
8S7K29vOCt4NtgYLuVU+XLe1ctiAFAkpNfg0yDQWd1dZyIWmwhrioVqie5Vfu20WHJDo22u99ZCY
2TvJlD7Vbb+V4aycN+5KjfInhQ0Y6heGkzYH8lZFQCzVoHPBnb30Yx25RZZ+ub7Ctd0U87Qg9Lmj
LwCW9TwFUx85BEY9u42C4qVsp4805I51rr/+vSmH7wbAADTWxRAquDmqG75aexTydiOb2kTSyZaf
LenmuiHhAWeFFPxQlIQU4SaCX3ZZFdf1UbHSsum8YOq8tAlPufqtNbWbQAr2SrI1A3C5gzYju2Bs
qFfzjlriwEKDAnxjpZ03FyZvwlipbquhaFEB1MKdIWnp8frqLl3jjb3lDCbkSfOkt0nn5dn9FL+b
1WMY/bxuYvmAEDt4vqY/d/nZZYbAmaTUITZ2xmP0oX6v7VI6bxYi1qHjxbSLgt1fzh78yyTQD/qK
eMeFxyuzk9cm2sse3FR3aTycAjvYbyxLBMCFYwAj5n1NzZpQuUywg2gIrKCIOmhpKUClypHxjUPe
jSd9zO86ddxFATp5PAcIJfGDbJVPdSK9xEWzsb+X9xzbK7hRCJakvkvCIynWJEmW4s6LYS1x5tBl
vHl3fa2rXnJmYnGV1oE/+9B6dJ5i9l/UzP4utdXJUvMtwqPLCPl2KeK/n3nKqM8DlS+2lBGfeNJB
JiKb1T825rBLki+Aefpki/l3bfeoVwiCA2Q7qJ2/NRkPXH+5IrWeknxFq+FkOc3GEduwoC1kec2u
sCKlDfDF2gp3mWE99rPde9e/0GWSwKTDP8vQFiG+HtOushqMaGO7t/1wF8K1b6npQyd/HaabLIo3
3H/tU8GLonFrool3QWnX1VHnT5nTemOj8N6b3Sr/3Eaf28H26HTDeokSZGtulM+WJa0/5/rc6sIR
G00ymjT1W5IS5YBYg4PYK5NnvWcdGfX5WXTuttbzmvNT+2VkCs0l+wKmUPljnUsmKzWarHCnmPGE
Pp1vc3QjNnKuteB/ZslaeIofJmPSS3brJbP2eUyMUxo4t9y1d0U33Fz3l41FLUmpCj80aEWwqChX
3ar+lJima4xbGNz17/XP3lnq29OllMlsI7DRAqam9hDcQS0ATsB4qO5tV9sDpX7Yivz/h0nBOUOp
hYf1IqML80KbeomVBcpRh9RghxD3Z2jMXu0O6bajCmXDNvhp9Y5DBFCQIBorrBuTaY7GhKiRp391
Hsfd+LF6infjyb5Hz/Zb8j7wxk/R418Kfv/rNJwZFf50Fi4nYzJaS3zE1nFeFDXyQqt751eqj/p3
cJuq9eHvnYZIKbhmASRcsLXFvh1abdO1XjcUn0D973O7h8bTyn5et7N2DhwFHTUIxZhRXCZBRjJm
4SC1LZxihuS2RrLLhiZ323h47Rt743m1Fp6FAiscI1B+XIyJjXLV6QxjEMi65zZ8kOKN+unW31+E
rA7i9W4CX+xl/ju7e0yCl+ubtXaSYeUH6Srmwi4Qb52JtBE+0Hqz8sMcwNtRno3TLQXZ9VX8Y2Xh
aoMD3UHeYCUsp31mEDNwg+sLWUm0IaT6x8Ti4KrS0OrxzJ/tmzbPDl0XxjKhSULYoMy18ClU2vCL
bUzaFrH71toWXyiUR91RJ9bmNPWnSLWf4rodNkL7Eszz56zyvgTZYIhh8WWWZtth3OZDydmZXOUw
3iRfoVgpXWvyoPciEjqxO/+8vqFLxt0Lm4uFKQpaFIqKzXan38oMxk4AIY/FU+E5XuT5z8F73x1+
tr/ao/8o2Jy20MPLbtC/fgAhGIoxeHwuRA4yc26rsMT3+0P2Lv3R6l6y92/aP1DU/CQ424xvVe9R
c3d2WznrahBhvEpQ6DBmtbwHChpLEVOZ2B5QzoyeakfbF3XpStpW7rV65dBT+repxT6rct+aOeUK
L/g27sDjTA8QdO2CB92VntrZDX5Iu79tj4g31bnJRdqK5ldVUrxAE8NoPbprtfw1J+267kDr3++f
hemLhGQ2e1/yEffyzId+17z4tpeVx7jby5WbPbRwFzu2N6Ppoh0l2xuP6sn8cP0XbHzEZbk/6Afm
NBJ+gKJn37s6qTyljls3M50cfHZuHK6bWxKuCodlalMMZ9gGsy7LWls0pPNQNtyojVIYLlB0ZoaG
nIhU/sz6OvKauQp22jSXh9IPzdDV43Kr07cSz1XqfdRrBICZKsDbSx0NYyvLA9DEcfU0t6ObU5VV
v19f50rEwwakroica2S0i1DLXIYy1EwowYvBiyT/5OtbddG1VdB2oHJH3fKyTzPpEiy/jNJ4Viu6
Dqb52OYOrNd9p+z+fi0O0lj0nVnQBYvVOMV9kOR9S23GDo5qWua3VVJugfvWdgxcC4BFQplJPfTt
V6nLcZZCEFxwMijuqEiu5G9E6xVXV88tqG8tyHlqt7mw4ETxx8Cn26Qq6nsaHa0balva7Kuf52w5
i+JuqE5BrWvctXlt7eRJB4wRuJz0/fVvsxxB+HOeqMHAA0HDnYAlfsdZhorCR9JmGVdrf6B+bB1m
dKirHQR4UJ7/B2WflbaQLWo+/7YnNvnMXjJPjan32BtSOPxSMPMFykhQko9l744ypLHzVx8kSJnW
LoKNGxnMqpOcWV8cq0qJwBUaWO/ML7P20U4+Xt/O1a8G3wr7KOpNy9Bgl8pcVgGcpyNzXgc1euH4
0va30nrju60YQqSdjNgAPwa75sI9iryQ5lbJyVmHbIKaTfs0KNVDptTfri9oZcMANKCBRKVTu5zT
yooxHc2MuADU+Darykdr3mrmrtQpABszVUsfXHSMFx6YlPIkFTMmnPZz3r+Y9YvU0jjOf9RBv6Py
7yZ+trF7K6vCpJDjINUDyLqIFYM9JZEUY5LqyYM+WUcz2Eo5Vj6QroGKQIWMHtoFitBO2iTK9IC6
cIEoYeV4ctghN7PVyV03w4gpvCMCS7jwA0OzU7lvJPo9cpfd9/TDj1FV2o+QkkW7v3YFUkRF9HoA
flwg+3ImroyYziokbt9L9eNYblztq0s5+/uL8JpOSWqawg8ghCVrqpMQxbRChuI5fb2+kpVAzpQJ
k+dcrfS5l2MtTT1Y+VDQlStt1b9hSuimTNP2kJvJ77Ry/j5B0pnFFUoI+BtFzLcBT5+cYDZz0QLs
j1l+n9MmtCx55ysbJ3Vt+87sLIuYge2XRg7PsxfApXvqBv3Z9EdYGJTkdH33Lh9KjJRQYUCuB9CK
WNvbFcnQj9izP1QAf/zdlFq8iwp58vKgmV01U78Vad7twb1bvKbleyeIn/SwPA2QHe1sv9uAglwc
ZX4IDTMyewoE9IEWEd2v6okif4MciVV1D1rZfW/DWj9eX/KFwxAqSOcFcyNc7RfQGaUf4hxUbumZ
EVru4WifJjhCwg6KUXmzr3sRD/8YAyfOkA6EWkuHyQytbpG6K70udY61Ot6pVg+nXjz9HivjvVNS
QRgjnSdjkKru9XVe+BAc4TocHnC5MpRLz+7tl421Xu5MLc29SCrdEUIKSftobbJoib/ypi1jiZl/
C7IQ5qwYmxG/4iwFmM3ZcIaGyfEoQ0+mm9+BEf2OfOE+TMoSxGE8/e2tLwzqBEeVChITe4sgWZi+
LmeVz3RED88kQC9wrUqxcSxW9g4jgAB4nwAHWZKQx3LBVEmDkXmwE1fJx4e8NV6bvv58/RtdOjwV
MAYdKFRAY3Ah+5D7wDbs0WLUSfkf5r5tSW4cyfJXyupp9wE1vIGXtel+YJBxj8i7pMwXWqokASQB
3kEQ/Jv5gP2K+bE9DKm7pVBN5dTDmK1ZKSojmBkkQQDuftz9HGczFMVHt3Af/vopkOZB1t1C8gz8
wT8+IBnSpucMFfBNL5Fmb6KHqiHiDXPy85padL4CFG6jdA8sPFcn6aWY3Y4jFidytlMl1d4ZuycR
iXuh7DdqM//g2YClF747siAoz7heUqHPJRuaHBNA9oeWoH+wLHjsDNVfPs/yYNDXvnDvOQCSfhy4
kGD7qwmk7JTwHnhlpXPw7IXoc/2rz8dFxeWyPwBRxOhdmRQtg3Bg1AWfhF3F1hSlEB55wxj/PMuA
BoG//9KtuNRd/ngnteqFcSow3fHGegomsB4E41shzs8FLCgeXYJ4sCgjG/BTLF+iYbAnIYhcusl6
1lruKO8/exQ7ny3fmbE4lOBTLWb7vWfmLhUVuw3sYm0Cto7oFFO3Pc6yvSkqkd85RfWKQqw35uhP
owARA3QqL88T/Dk/1Z44tilHaYZiJYECVsPRsLfED3/aC3EGZHuXIhpAjxiJH8dZzQEdLA6OrcrN
5cYlaHRSQ2IV9n6y3RxEitNfdkxhJZexRuZlac+4XgukKHxfN22BlATb5n0Gdlq9elOc5pqAD6VQ
KFfDaliao+nPfSCyCVQ5s7xYhU/NsTsaCKqIZDw0B5AG5Du+lTfiKfj05+vip2W+rAcbvF4o4UEm
8LogaSybfnaiIl9NURbnoxf7qk0srJPLaf7t9+n/sM/17VdT1f/93/H+97oxXc74cPX276f8d7AY
1V+Gf1/+7J+/9uMf/f2m+Vw9DN3nz8Pptbn+zR/+EN//7fzJ6/D6w5u0GvLB3KnPnbn/3CsxXE6C
K11+87978JfPl295NM3nv/36e62qYfk26K9Wv347tPv0t1+xNX434sv3fzt4fpX4u10vXvtf3v3n
/+3Y5+pz/8v/StNfnp7+90/f8Pm1H/72K/G93/AssGqQfcbui9q4X3/Rn78eor+hkR2NSHAC4Igj
Dvv1l6ruBv63X+3wNxRJQEIGfaDYFVBh9usvfa0uh4LfUMeBptSFtQShr+/8+o+x+OGp/esp/lIp
eVujKqz/269Xi3vBD2FBQSuISB2EbNdWjkBWDOXXTpZE5YhQ3WxM+BfTfz+d4gp2hoGAM6Jxiol7
p7Dma58leUPSsa7inOs3cu/Lt33nV307G/jsUCfqgz70ai9BD0/JUEmZJZ3xV1V1U3vyWNcmKYF0
18UjqdXuu6f/bUS/H8Fr9PlyRlS1oMcP8BFKy68MUUTrrrVmkyXhOB5oXFviUIdVjKYvNOaYzSLe
kLsjanzZxuPlPpfmPBgPogfudhlsM1arrilji/hveDB/NBRIf6IuEqACrvDK47MLzxb1PGUoSST3
jSu2XLO0tNUBKfU1uiWemJjeCESukbSvg/HdOZf59p1b6znM+JalM4z3mM7UX3XiNQDdU2WSppo3
zYB9qUIZlypWpGDI5b/Vjv5HE/r7m77yPoYQSn5di5sGn+GqsPiee3819rvcJNAtxM7oxgDocDXH
igCM1SEb8MSz+na2qpcq9LYE5yqLczSanS+90+irQw+jGQ31LbNXc1Bt3ph3Vxv95SoW9YzFeUCX
0PXS7TyqHMgGQz1ufBn0nJTg8AKNSmJ6sS2r6Ni0fIf+P8PyfUEjTACVKPOuleET74c3stOXwp3r
ZYfqMrDoousHYQ220O+fe5SZkLmjhJa2PlTgMRKQDYkQFKOAOoZcVdq1Om4CcONY4RP4gpMaAg6W
0qljvH0UIGneTsnMpnPo5HuIGCXKztKqRTUjxVPEmrUKiD03w6GMqtiM89ojq7HRMS3ydFQmeWNo
/2gSYSnDS/YB8oCe6ce7abum8j1UsyeDNyfYvVdDX6zQTJl6kFaV7bhpeI1SryqeM5VCdfLkYHWZ
6Jn39KuZ/cHKfr+7LJvH9bgCXECUuLRLQwbxxyuRWYAFrKssCWDEJ7POtdlEnbxt6jF1C5m4Tg5W
2j+/fW95WD+fdAnhgArCDF1FJS4LUcQ/FFjE1mPhy4SGWMs637eVH7ezXsvZTUuo0MF/sgq6L0Zv
3zK2tkpyXHa0ouZpZMjRMdFR5TLJFVsvix+sejHJ52QK2B1YAdIsuqnncwdRR+P6D64xG3h6m7Bg
a1KLbdS0Nw2bE382ica0dlowsEYiobNKcV2GvkXe/ZU6+Kf7RmcrxKYAjwOe/3GwZx6GJRmCCHqM
5RapvKSJ9rOQ29B9cabxIOSwG+dbH4KNIvMTRc1qGLKUGYJWdrXOJ7Uba+ha2PI4lK+qZ2kki33h
Ir9a58/TpGPhZWmDfJaebtCJvJqIt2rQ3+dlFGwF0TGwoThZgHKpk9sqGNeic7Fn+9t5Lu5NV27H
rkYvEUkDVIyKBnRMCtmXQGwnZ0wnd05YzzaVpPHyvJYBt+B59iiHNANd4VisSQtZgjLurWIf9DoF
lLLtBorm1nUdki2P9Nnl5OzHzhjXLVpO9RlR9tZ/Zo8dbw6QNFv7gbWzkOuJOEk90GBMBhTP0M4q
C+fku+pQgmCzZPIYBWOaYTXUOW7DNZsJha3LpflTgbIcttER1rNhK1UdYcT3xbB09SaDL57RJXNw
u3lTOP1Ou2Td99Omzf2V4cV+npw95EviLARDlLkFWL9dRn6AEELtisQwvXa8fD91LAUtVuK447od
vD3BV2FTQg8lmgTKE2iLTyEzm9Hnm3AYY/CoJnUvNlqyR9PVrzBg6dSjAotAWKHpprOjcWNe+E7a
+X1QDjeoYLzPzqz2HtumB8VXEMsZnQXNuJ4Lfoe25VuGAtCgh3yih8ZHxlPFhpswJDsf+5U/lds2
uA3RWAzzvKlZnopmxJx2wVUYJZHzhIbVLZz7d8ViISmu24AaCv6TgS9fpHRD3VMJDAf8YumyX9b+
F46nuxih5Ym34gauZOJWqde+GJo9Ct5tm4jES4vOMkV4yfcT87auj4vr1NoW2I/naVsgYT0nNMcK
th6tHEsRG3EcuRK+jDoQrQ8iJ2tUGR6X09XjvGFzfwPRr33As9TqROIhJS3Ch5KRVAbV7XKygJrN
LMZU+MMaMUY6MowUjEGZ5SuweKxaVe3yaJnGR58Ou4nMOz6e7E7tllpUUlsJSBxW4MbcVE50LCp/
2yBdC93gzbInk9zalBk9dHoVCr5xcEdtQbesZLGn+L3oQe9Vya1F2GbWNFFfZK/XmpR3vEidYkgz
G46YJOsiHNfluKnIw/IJHfG88UimXu3cKFuHIYaF+k+94Ok0dBNorYOD1GIdCh1zuLIFKi6doI6X
S2oUjWWgU2n3u771VxasIaoukPbIV2TABB3nbV+ufPTGtnJvs/nyV249gk/EJBaexYyHKEYK9S2T
BE2Uwi6sQMWLWB/3D8JfNqVo58WJ0JiNEQ0xx2o0QbkG3GWtTCoNX4uNaShgLsHvIvEP4p5rzzeb
qgZhSanBZZilGizttqPWtaVjQnBx+Kd6mGN8H8eN5b5JCphuQaGFOw477enURiuZhTQRK8h6GuHQ
smk98gAKqBHaDBzMLWszWcG+Y18QDe1BZJPoHqea+GaZzIOf7yk2Iy3lbWc5a8VilAGmgsPKOuwB
1LmphwwvVHy2vvMY2tAxt4s9tdFzjae7+BAlqKPtLn8GiSjYPXGRjoi97JBhUxil3GrAtUNpNg6+
mRC66ujzn9vGP3K6ooWbEvgwiuKvna65a30kwJ0occPuBgjUilXTRlHnDRN8SVRcmyLkAkDbj0AG
bU1XbmyReaJpoZoNkSAKjjO+4bjDzgedg6hvl72tdmB8RwrVArkdHZPYXZbWWZm0mBX1kIRwPTMs
v7mfN9GUpaOFB0ez9+5YvjD7cbChZNt0Nxk2lnB4H0zimFmAmeBC/vl4XcNbFy81grI3POWlde+a
1GhwC17JLIwSwCDPmb6hLU97ujDORo/wI06lJxJNvW3huPsJ/yclgz7rs+2rj7PrnDyKhV9429Ae
Dojf3vCurkuivl4d+hcvTjSQ6yu31aFCC1f4UWI0dgsy7HpUgUFF++M0zBuUBCRzpFIkXlZB2K8q
3b7mwbBqA29beST985H6w5n13aVcRWvTKInsAXMm1J3OQcvALl83r0UfPP75ea4JEJd7hq4r6PPR
VIbU7k8AkWhz4gxulMxaPDeWd/IDgpIzbwv9tgSwPcYaAdqYpQGIjRR2NDkrsGyNB9PdeBFZL2Yj
yrodscBMEEVHVt/ULSrnFLYIrt4I568htK9XC4QOEl5YCiBp/dEn85npRNDZUaJqLGkzprwDCz+B
gXnCk4sNhFZq1Hku038UMgkU5spc3i2booS/8edjdwVUfr0YwM7IMS+dY9esOKQIXN5OVpRI+2Xq
eVpb6rBEMTk8XuT73kAW/iB+R9Ic7CfIByMTdl0aSBrw3pbIxSZOsZPKTf3CSVDcnDSO2bgN3Jrh
5c9vD2RZP3v+OCXEANCQhLu8ZiEUfjfJIccpGw8eCYyiwlINO7bOyxT45qoQ3kln8EBbki6/soAa
+czWypFH1tB9ppF1xZTpS+jQ7r2W7o0LsRMP02N2ttQI+DXiqCOegJc2dvmwKys4h1aWzvm0Ruvh
RskxbfWY6rZeze5qwp/LaUzhcm06xk6hjwS/H23mj6yFmZPkYSp5WrT9jW2K1RhGx7x0TyGn+6Eb
oRJI92Wf73sJb7Ur7kDdBQifbp3aSq2s3HWBOiglsVvye+w/lmiPHbSvI5WUbRpieg0T/PmCp0Pj
bgfYxhDldm6oUo2TLvjFYtCXNbF44AqfVb06LDtcIxAqVOxEXEh5NCtbDTeewQxFDGBmb29b8yZE
JLesPBXBDPfdDYFPBS3FlR+Vq0iAag4+L+xeX68Wn9maxZF5JCE14uKh2DNefhmxVl3AOJ6a7slH
IIs3LdwkiB6kNJ83ZYFipgZBQ97vbHtMF//ZbvUqAxnGOKbVKLYZnHhukfuwZBtqs82g2Z7oLB0C
Z+85w8HPtrQpDou5MZ23z5yXvM3uhcdTFiNSOkDyNREWhruOjv0AEzKGR7dgOzGdpl4kYh7XQ1HH
tmKbDM6FACQEGuuN1SMm7B9NUGwBp60MrNjiKWYz6hnhQ/PxlZQPvhjXDDFKi3ApqFnaD9HRBGhT
6Pheu8NqeRLj0N5Ykt1HZkLCf900iBbwBfms1pU8LDiTGz1QBYhgck+6f3Gp2FIEnjJgm0gilCj5
ZsLj4OPHQjdrGT52IyxrTldehKjCylc5/B6nBHVI0O+l/7tfveC/Ao4WndlGIesNEsu4G8xGCZHY
SqQk2PXwqbzhYLeoQsF+habN3zvF4cC7p55MScSCpwzRcRYhkKjMebnMCLbXK+EEFZhGeH4sgjLg
DAe0g/SCP52pRHPZo6vqY9EhxOtfUGe4AnH07YKjoo1q41AN6Sd3D1moXWP43jWQqQd2AcGvu9mA
aqAGLAPIpablXQUYZkF76bBHYHmqRp6iyHJLOjwGfJVqZxHnBDynnkHL9IF407onJlnAwmXe+pPZ
MOzBKLNZL2tucUBQG7UzQXk08DaQZd62vgYsMux8WJAhw/IJwWqPmC4P4WNokXREpb4EPsuCg9WX
cVBjmAkeV44HhPAIfZjppB8NP8/W8Eajw3XlxgJ4o3MVOWO05KLs87p9CX1ihcL4INJi5GGJWqQ3
JY6nDjMCgWWqLf5GXrKHIMAVe2bTZzTu3L9YEnO5DGD+yF0uLcgQGfrRsNUWqDssd4LqucDsRqwD
jeg4www18q2WBdf5yXAtSCW6jFC8EaIs9Pqe7SoiVUVYmHi02JMZlY3cQPIu7/m9NLEAVK6c9nVB
1HqvvCOUpy2MDHfNmZNPGoGnosNN2/J7U4ePJeqrkNDYW9EjBHy3I9frVgDamfRHH81uJlI77ssO
upb6MM3tqsDppHpy6+LFjOjEQfv4sSjzvTagdKcQ3jPDdggtGPPlAQA4aBosrpxubYOAMK/j0NEb
7avVghajTWuMUbu2Ccy80drL0B9ebrNMHUD1tK8D91SXgCQARfRBfo8Y5b7H8pSdPkf+vHEqIO21
nhKO1gmnt16iMkh0+UA42daCVUnOfVB6BzNEcdj7IlzaVP35XNnmrAds0LlE9s4/TmV5tmj04MwA
Xyrs7bM8goAUPGjisadrpDHvSFnfDp2s4hDeNx3Q9OLSVVNgvZByDd7ioceUrwBrONn95MhkieCm
5sWCPlilwVuEJrewJvuZJQu6IRCZ5nb4MIz1iyM5dmy+94t562NDN5bYet7wkXT8s5l8Ny5DwEbm
YSDRPvSBSWEDIYDoekbu6dC/SrhyYMDbkjF7qH144m6rYtaSoyzZ+8Ed0zwCkFBuC97zWLfZp6wd
U+xOe/1ON4ie82KfhdXtQDMZU1j4BU5AlvxWA/tycR0LcNczdt8O1ho2yC3hJgzhkTjRQ4nLAGZ9
Z2fDerForYUYsWvXxoBzH2iRIFG6rEI0UKZu5W0nGxEwZpoB6OX68Ewh8jWxZ0VhWBq+bwq9Ljt2
v1iQoAmebF3FwYD2X1EdeTSthtJeeQ1JLqeKii14GXZ55e0FIMcA5ZW0FdvFlkRcJiWdEnCFxn4v
ylghQF+cAEPuFgwEgq/vMlQciRK334tjoD9ZHGS+S49lAXtJIJ+k0W2MxSuq8aNi5F0cteAv1J7/
WBNxXGoIWPgl03VcRXoDluBt32BueRmwk0AnJn8aXLbKRLF2oWq2hMgdfRSh91BYRzTl3uSdOrtC
3F2wo0jueZ8ssFIB87QEfLTrbhpr+OgBuOBaPXl+m4xV/sHP4ffwHtx1kXzNSwuyYs0G9K93wxC8
a11IY0/5tnfCe4+yZz0Uaa6zZ4PSRwxj8OiH8tYbRFL5ej2G5wVfWrABjUmc9eGnKQBmsMBHMOfO
xFbEL2HeWeqDFkDVFDCfTkOQx8ka+GgDu+gHm9p295F6Ab0cauOQqqhvOjJ8zBtUx5XZ3pUOKqHh
VuO3kDHcL1E9cM9j3zs85n53Yr8vbgoEnl5Du7vpFHkXehNcF3vP5a0bFoAFekACDiRg7XG14OOs
ql5ndBgW0qWxReG9eiDnRPBWzPqNAO4P9ljwtiGggpIR3OfrPOAAAFua3gqSMNJwjOlqcY8WTLT3
quMCJ/25s37dBAIDgroUpLqwry26ONcFMFYO+QEX7QrJWGD9OmW6OJwcD8jyF8eKrJd169dbQ96i
rLluI8WpUaqxyBsjskea5LrMy4CHFhSUYCdvQgOGuhZStIAQAZovKE45WxugpKscrequ9cppcURU
ecy5RKWFwqiwlGHuXkbjf6Ac4bGW+O+6DuGH+oX/sq7h/8dqhaXt9N/+UQHwU7XCg/r0n//xpct/
f/2hQGH5o68FCm74G4raoa6+VI0gf+0gJPxan2D7v6FccCG3Q6EMphjC02/VCcRxfgMVCwhUQPWH
RiRvmXvfyhOI5/+G8BHRIxhCsTcvX/iPq/uWTf9aRvJf1CcslRI/BqXLDMNUgyzX0tz+c5+tl/cI
zEcHe4M9qT0SJJtKZNnDIHO2NlH3UDNg8jUb6JFGyHFMN17Iq8dJd/UBFJoqqeHLvCh87kNeZmtn
jgVoX9nI3E7dnpX+y+Wd5kW29QQ6W/JKkG3blJ8V97ONBjEMAkgkUlEBiwrbmTNQ8OlhV4Hu6GEI
fbY3onRjfTncMkRYHtY+s4PnsUbUI2UG7ZMs0sCV8GtWV7lPRDhrQlR4CN3mMfcs/iB6EKdMYw3+
LI/lD5VlE0RziP+67MNAtBjPZW2gcB/xbBeGNXtElUO2sTUnyCCF5EE5Xpk6nraOyGRYsVZl+4oC
yRXtIKzcytifuX9vsQKiFxEF7/0Myl1fmOp2LqvqNgTR6lEg01VUs9l343vpltPB74w+jFOgDwCM
WoR/Mh4ULY810yVKuE27jrCbxjNxmzJxwOJ5oBmL+55QpIuG9+1A4L+j+fsRLMygEmVOsOtI5z+G
w/RlzEZ5AvQpnypQNkpiZfdhV1VPmszHrKX03HUQfe36G5c7/Y2FNEY8YIzWYwRzZyvqr6Fmqe8D
06SU1gGYewTEc/IR7JegoIRH24QgV7P76lbO/gew7VZ71dYU0bDzGoHX+hAsL9pnKLbFrt4eOGc0
9e3xgQMRk2rKHi4vYEm9cZpmOncBc/ee1wNUGMUt0Z13n6khv0EN76dm/sQpWnUw5fK9mdtmJXDL
ace8fJsNI9+MPAuflXiQ0ShTETALaZCSzkmIuqvY4blG0ZsbnFQd3ZCClzdBPkRJ1pB860zV9A64
yFM41fc9okNtxvvO8/lDqWyaePxUW/14nhuJFhG/Lz70Vg6VvraMJXPad7ltonUwWV5aLm8lUvS4
SR9Bd5cjyVINVexg+Pbe8tIHMtiSyivItrF1fld1c49R8De4YgMuyF4eHAZ3yXHVqxY5OHjqtjpc
XkwzVwcjeXWwkFpI2OwokDc7XhpRoZCoIggyAw2VB6XHJv3ufb+8d3XZ7alWD2gk7G4vL0hNrvJA
l+ewld0t8kesF/6pI364HWx9D0olfbD++cLpoA9NyabD5afLgX99pppC7Un4WY0y3wnNtzl4Yg7l
8tKAojs2QTivada7TiL8fiMKAXrIiuZrj0vvtiO2joF5lSd4VK/KtbNTIZwoDj10KOctuZXLC0XB
w22X7S+fjF6W3Ra9TW6NO+2gEGSlqOeqUK1QtnBm3Cebw21pZ785Xj66vEA2tf36FrNQbEBM+DyH
henj0ETgcC1DESs2Tf3XNUgbtzZri/CX3DDQ+wldJA4EzpKg9+Q5K5Q8F0Hx7SeQUCGenmxr1fYV
teLL4XD5HeXju6umjr5+JobMTbtiFhCwdhsH2oWZtQKjTpUWhAgoB4+je/LahxqqsdSr9B3iLEjv
DnO7Fqrx0KJnyxo1+eB0+edRIOnfjpqahPta1p/8xphzWZHo5OQ7nUd3goQfAFdXKTe8Pkt4kTZ6
3xz8GBDQSxGrSq2gw9tpfpzzMDgAVjq2tuDn1g/a1Ckr7OuB3hSUhx89Zg7jzO3nukF3oms0e8Ro
2WsUwfh7ZRl2VnkVrFr7RYOOOYytORRrjtavFRFTu/Hrsd8OSCKlGXWLxLbbKIxVAV+4RRMTh/bD
Ocw5S+YgKxKeuZm/CrIOKBnwK4SqerY3DSObKCrSKejHx7yj4yM6icDE1ZS3l48apyIxc+GJsqDM
t5HE+M9zlJ+UqooTGdE6Z0W9k1ze/usA6B/sbZ2N52zy+aGYivxgywBsSt/9KOvZXlGGYBoJpP6m
4LWzU2HwPsxElOTCds/AIs9+PVS3pbUE5RRKlaaMmgQUn8HBtyZET5wipKn752qMEi3n7KNlEXDo
uygbGsM2P7Ye9ZOhb4ZXyLrXJrVDePDw92xz5IG5lYWPt3pw7G2HVou45dacGOIFsDhjth8WXe94
LLwMALEAkHX50SbufaD9ftugHPG0CDKf+ITSpdp29rweJDQWls/8fHJOdQboGbtmDrB0+Wx5AY4M
sdcIRqnQBNwSDfe8NbGrKubEaU4l5fWxrwBqwWzfuEWNfMU03I+WGO5z+Bzrwe+qZOACwsUj4V+0
rsThcrSPoCVh7EwnGe9eAlv4j1YxzvdTiWx6Qenj5SO7BKIc5OVGtHUQXywXXSyX1wbV2nUHSEku
1ixUaoBNV8GaBqAKydVsPegIKXKgvnIH9V155wGLiLN+PiFPa53soBV3HvSiYi6Gend5e3mRUwHl
Xgcg4+VtPiMoHKR1HGX3rpkE/SDtClBo06jN5e3MqpM0dvnAfCsGKZw4S8/7hO4E8YGhPQtSaY29
JnwUH4oS/Q6IuIabXPX60Rrzr5/bsmUoASqb5PJX0Yike1sB6Wz7uYxBaErOfVfGU9G076AJVWCW
kT5mwZh/QLUmX2uhpk00RPmHwR6fZydQtxBknR7skiA12Zk9a2SYoEy1TRpLOmdE76BzJLze1OEQ
3oea2OB1DMZPytlDflftWThPSUX66KwcROOmwd5j69msauYQIHdwq8yQR2eNo5Nb8wfa+nbCGKVJ
ThsU8Xi1e5CslrdW2Afx5I4hJLJ8cWARjCguWe2Qa88e/Xy4RcLdWgpDGoDREGLsJi8856Xhq3A5
UDbqEbqFFlhCrfnswg1K+zFHxtrvo8eunm8Dx32hleU+CQxKatOpX9ujDx1aECmluur69cUv/Ndb
EDB+++XL0XYe6D32iXXVknplUFMLik34q20AWCPLgIFYFm5BqH785GGmyk5sR2OHGyfwmoRRnR0K
IAz3yoUjC56v5tUI5cTlQOcbknUuoKjiWI7gKMzDmUI1xb9V9lB+mdwu5X4uPvYuUOQ8ZOV9B+7p
jajtHnJU20762V4vhRuAtzWwnazfu8qedmicQf5gqK0tinH00dGNt/HbaD7NYQVx00ZQKLgGYl3L
+X0WkMUBcsA8lIGNOa9m+ooGr/t5YnWCIrNwB/xZJoXS/V1OlVhPFqqN0JllbU1pFBgc6XSgfQXO
EHi8hRXWe5fT8TA2kMajoczv4cGXBtpqrO37/SAH9x3Kv+BGtvKDQHGF27tujOVgPlhQ9kUNxmTt
XNaZD3IOUIEYek+1EmjUGpoUWxF9Dpt3tMjkqzVkVTr0u65q3bvB8mekIY37uzPLNJCavbQ1I4mR
U3cMZFGec2Oj8lnngHmdet7W/qwPKqu81TS1wwnOYpmgDROZL+BwlZx6JP3mj03DMTUzVT81pgRS
Thj5jN6dcnTaF1CGvNjup7mwxgd80fjQoCoVFafcbC9vQdrsHLiMOBYlfiUXEapzgDXqwIegbbTz
FU5QOqpIkBkBtWfY0WMoxJfSokvzVj/eYUYgD+jWwU3pYZKiVLA5R7LpNyoQwbEqxbitkHM4oIKc
rvNsqldNF9zYBeCqy8u8/GSVWE6YiF48+gaQwNh8Hq12pV0b8shM52k+590nbIOfDSnIezaMZpWr
or9Hj1cGaNw2JzT/lbsQvQ1JVVAVo/OH7LD8gwNVfN6MmQrOjinmdKpneV83Vbaycjd6ipi0YyDK
7AUN7x+kFalPblhuPDqiHQn0V7RYKPJds/Yzy/6UE/e9QM/hrnexO8Ba86SMjHUuKSsOrq6LNQC6
5h0SCO/60p8+9Rk/jUVefyg7LZFUKsbjGNrliY8ZTULsYc8VZG06r50+tU7xkU6qfxqtbFrzuR/3
jgDU2o/tiDxZp+LCA7SrNXaUonIjKOOO+q7P6ad64oB8hQI46tU1Umy+frA7964kUf0yIr2QWB1F
KouP1lPP9PbyeVuGc4pyvk+aY7Mrhix70oHc14VbvtKoaZIxzCNsfXZ7L2z26evnPQi5cs+nZ6/w
+A30S4IYmS7x6ljks9EBv0fD8Jb3LmK/rHjxusp5N9QyP5gGUpiV9O133TxYmwHl8Ei24miVIYrx
CLaiy9FedvCafeIcLm+5RR8zuyc3l3f+UMaDFfA7YXfHEZ0bWzhW7qFrBolpKoO9oLA+3Kdkhxq7
EGC2LXYtdbxDwL1+a1mtc1RZbm9atBucaqqy9YgU37l/18+jioVV5QetJjhLY9u1KyoqO+3Gor4H
kmHteMvGuO2z4agAoMXGCRCPZMpaT8auntBc+7vuAfq6SBlTZ2qfa9TqJnVVyVM2ReiIygKZluP/
4+o8lhtXljT8RIiAN1t4eiOvDaJlGt57PP187BsTd2IWh0dqORIsVGX+LsXqXZCy02oNmtsZZnFc
LAbQx3FPjxAP8iGOBxU4Oyu4qS+z1Uefat4qXrTG1Z51a92XRvn993XVKqj2iZi864lE0brKMJJg
uURNAfBWmXwQaqawi8Yk3dpJJTxf16J3jW46Mmtoiu5YJjU7fbelb3q+be9Ec8h4r7Xulsh1AqPV
jod06pllxhvqyE381glad15mMwv0uJhPZc6omkEcpKMqxH1oTK1xqJHT74RFSQ9W1yu7yFDbfVqz
AZO8sO0EtaoOZp1bIbOD4qO6lnXYd9lkoz/rnTofiiesjmqw1Khe/33676FfZTfZ1P6alVrxZBqQ
SVRcHNN/HtNxn1Kj2s6jNV87oM5ngpjLZ0hHn2Ru8zq2wDzKhrJxNR1GwUWXqovaYI516bAIk7xn
dEweChuRyWPP3o3ibH0C9GHqRxPnH5I2feRcid9yhoE16om8jal9CKn0n6osv+Kqld7T3qLE7cvy
ifAtlAkbO2MO8vlQ0gmBuNATa02t7VNzbUORVOHzNmWRZ/WlfovmLna1xjqnrUQHaCRN75q014hV
F6hiwyoThxxuJdga9rRqMC22/eSrWBThQmTG/CxZA2Q//zzmCBmiRfHjhVNbH4rps7HED61XuzvB
quZxnSncB+wln/29SZmlpPZWIMkRY0CSVJ5C+rybtZhWb6/6+MwgT6iwbYPa6Lmsx38PsVpcGYqU
73lzExjYobXFKZ8ug6KNF/nxkS5DD8OsQi0//u2/X2A/RQtJVovz/77QdlbrtYPBdqwINmV7fFVm
sbxXyGwhPWTYocen/x7WZr3oBVtqXcfVXbZAzRJNDnqtZkd//FNOTlgwNwfecc6Hvl3uRSUv94wW
FlYlEvb//q0ShvFcCsru32djmq53ReYQm4StQaPDD/x7qLMSRauan/99JsidHZG2dIBFjY6MwhM6
mMZ0i/7zwBivtcNQAis1zF156HstzIuidtINuF9DLQ1QOuyKKvuVRl3yLMauIqRoNnsZ1M7ljw77
kmyFoeFOUEfIrsnsiqCP16ORpeEkpRg5yQhVBgZfbC+9AWcK25RcUvGQTJkd1Z9G5Vrqfqr2xvaS
RiM5bIU/ZVvAABJH1QHUc3vmx6zhZ9QSt2qehD/6DCejaoemo2InCsvkc027pdniCPInWQ84Tu/m
sdcZLt7/JXxmpPLWTIJoklfMSLYmTLZezV5uvMYmCMC8Ocn4uqSVU5t/Z/N3yeNQM7JdtVwYQsPO
7qnU+ymZAM0qXQd7mb55/hO6a7W76NKbvABRoGA3msUThldjLZxC/PN4Okr0vsmNjzTIw3ynbB9N
+fOvalkqTGN0/K2j1wU7zF5RAnUktYw5A0Rj2MJIpEh96qcD6YveaOTObPzp2pFv/2RUHiNSekfs
P2JjsZX+T9IZTpoWmOvDeoae1j8kQ3Xj4SMeRrfgOk9D7nKtZ55oJD3eio7YsMoRQEKueiLaWhGF
/C2mB9kU/SOvVmI0VCwdG37PuCrOBmPaM0OxBKwRzVPT3XXlKs5BwxEkS29wNcam0hK1zmhaD0aQ
UseWxd9SubdF7FgzZZcGTlR9r+mX3kq2mn6VZRt0WFEy8SXXmAe7XBXeGA0jSkLvzMiKSMhs1kYx
f84or8YMoTfjVIYGGb9BJGX0KaaTPT4WAKjVqFyF6luhd7Ra+lsn55qtZPC21k+v2LUQVPzSbZP/
xm31S+KKZfMGTMNmRwlqKKH15joO4uS1m75j4XEJszZ15OoZhsrLG6Tq8P6IpTDGvGOZw4BHJ14e
cm21BQTrkeQ+ltuEaGbIWwsNuZ33oZodp/Z76/yRK7g61gpl7ZaCbf7Ig7t8Za0nrrzdziA4hmir
hJrNfiG6euPn6H7spdK4Htuc2ZIq/9Wf0miv408RbEV0unq/Mewoc7EsAIomdter0t4aFm+T49ex
6U5gOim5gz9rZo/Tzk+oxKzmVZF3Eq+5AkZw2m4nlYEqEctqa9HEfANP7fddGSSqv9VeitL6WcFc
MYWa6SP4wZFVyF4DMA/K0e6FNzl38/I1Ky5j7Gwwv7+Chg/EwhtxAF9UGjp4vzde9TE0mHAxQ6i5
UoIZ80Bf1spPqn4kgbHi5Bx9Muu7NtiqXZ+fa9nPVXtoOYUCNGQig4NxEERhvjR2q7r97OjjyRxP
s468HnG3bcDc2r3+E9VzFXqP8GNHI+cW5YTppZGvLKEouODI6N4200HFJq++kO/F9tZ3OywnSEJR
pXMhtNY3y0um0eCBDnrZ6lnWmyU9t5271VdF2k9/Zez/3Y5bogT47XyZIkP1xvrSCntZ2Ef1pWK6
1/Sn6Qc7b284ykX1HrendrtuLQM3snDj2G3fZba25FXRbgNCIhh7vb+MqluZH61Aw+Yq58kgi4SE
WbD/9FmIIjd63iRWl/RiJH6aBUjnLG3fpAwe/YEXGZTdEjnE8GfFSaNwUEyfmllf9oN2WuM98iS6
MzFzrfTSC39F5UkV7oOY27HJHIlRtPMgPzUM8xMOafNnaLiAAAWSY1n+AJku0JmwgxjXTrJjTN9A
X7FNEJumX6wvPQnZiGFpHiu5C9jydcHeWnSANgBIQc9qHaK8tKf5yG1FoYQeojG43C1K/HG/sGuC
WAHMnvTqRQGwW1rOEYoJnCBZj44NJiH3KsGpxPvI0TMsyL1SDCx60Ld2lV/UmobK1pP9I/JJC0b4
onmnq086qgRNvKv95yi+I0oExBqmazKde9mPcrwX6h9p/quPl6oJaZajPGC4x6gcLP2SFu4go9py
t752hdzZqhtdHjv+1ITJcu20AeS0OIDhuO1SyeBrkeJQRtqxuCYHhr3pPoNnexh+66UU9lriiDOE
wlnP/VUPtc8JsVLl9kSxFd6DUWgcRkQuicPiKBm5pYftQ4Dxzb27gW0rtpXt2yEQFJ+ugf1Ab2wN
xXwcZrXbwUxFoVwdRZDgyTcrp2WSUe0XCemmwNmD5LS4JePWhjU3IeuWvRU5cew81kf2nT1xonzV
OXcWC9ZmBW3ZYx1tA1PxQq13xsUeF/YKkeGpJKb+2dZjtCuDZbBlEgZI9q8d9WNonxijh8ie5y1Z
B6bMZ5LHgDT050vAs816CLvDukiOSfk1CKrsAE1d5sgWCV4tzBXZSBcaUnyXFMxTtEulQaUyraJ2
4lzUTsbM8zHdod32DNmuvRZTS2SVmwOkxXCZHMfkNrtq6Q9tb0eYH51aMSQXlLKzK10GHHtVxbPY
1481Ze26lr5WIBlRzSAyynECr6n0wwai7KZwdvZyUrZNOVQGN/WSPvVIxPYI/h0ZfO1Q9M2XFQ+Z
bwiM3F5GI1x6jCDo7S/tYmUHNZvAIhREnUiRiwB4kQakZn0s37GJMIZWmSKiskkjOizL84DKJ5nR
Ja79UO/7ys/jHvEW51G6LQcFcbFNaBBma2fRpNAYXjWO06JUd6OQ+ZM0XOFOUbxBf1DIRzrF0h+8
V9meGKd6r+Wmx1HAsTuU9VcjtJfN6j7rLT49DlS9VsAWqNDGtcy9WcetrVVXoe27/b8H8LWvpTRf
a6Ik7bmxi0MCHq7RVA7k7LFEmzNTd1W7Gbd9yVmHfsxp6LGRR2x1wkgESqliPjKBV0Ab2XrbJB/M
4TlRHzedbrPoI4NtR5qsoOHuEnrml1eJEwniHo7M1jxNHcEvN9vELsGVkaL36IG32sx3xiwHysJ2
WU8BauQhTnaKXO4iCqopFRM7H/XYby3lXRPHda+axtdSIxG8ScnzIDpUBPXik6CAfhN2g1JjET3F
sK37FMZelGR/0m1ykq0MYuNopgdx6L/YipneqIq8ngjAaYIlGP4oQIAu1ko5IsLdXIlXkiLtZwNZ
FXYrwFvHyzJQhgg/TdNRLM342RBDCZgZBdsqkp24iWE0j5RMr/JH+0BYarTmhYyMa0zP6pXfLW6M
PSGLvtOlQND2xBtxg46/ciIdtrk8ZEpzmLs+3Kow1uMTX1n16NUw0afIMrUc3xI9//uwXYsjMPxx
sisOsjWnlOgZ97hdJ+lFadJ71jUfqd59FPx/GvXLuL6rtfRi/nRa+8zEtz+tzl28EOGePsvLXNwm
oYx39crqECDUJu27axNnKGD0pYQttuIl9zV8RttFIjcISi9t3ZDKEg/AhbGIOCwG5A8y6JMp/sxy
amDvWpu9kmku23ST93AGWmfSwV1zrHd2rllMny25uFqiekJpDnaR6fueMl81LTvBleVmGfVDMc6C
A5mAOkFN/Gzo9R373pwsr5M+Lq/DyES+uRs9E73vvoue6z5iE2zHxrbiRtprI9+tytWXVAk4JmVS
txfiZ3Mvr4NcOCs5Syhb7F44gzsK+TGe2aX7sBYvZpfZ8DYW9MNzrKtUp0Fj7fgxmHxbqeiGAGv6
9neL54+2ImSskJ6tpUWtOYdaWtpV9YkwyhMxR6AOORjk3lSA6VofZAim9dd0LOHynnrRkyKsyXgn
s7+d9PaYUhuzFraZQyjIKNYHxdW7v23yPKebs5qr14/Lxzqv+6hZ/TXVA275+pQ84UewFxvtNMvd
VejHU3Yw5KFAHe9JHQ51OCkh54pR7UQGhTZ7FXlgK76nmispocDFHa/ybE/cXZhDV9f8MQ3PagND
8mKUcoZXz6FRu1PvCMZGRX8RTD8TnLa1C79f7K1xmbTA9GBq5Nw1t7UhW+F31pyo8k3pgOVX1h1T
4ybghKS8fpSfHFxF6+Uz1ZsbU1Dx5m/cmmehOyfKBeZdcKiNydsZRzeSDy11YO4NtRsT/V270bSr
2IuWV8pZzLm55hJlwRxoHXAqzjqfF2Li6dxJzV7aVrvawEy9Oscc5PBz8S+nP19lMLa9oESX7HTP
qNLZM5SQ+8CU/MK8We2bLB1W1S0aN5qdqg7b0WVMHVdDqvhRC//ya2nidzz3c7jOoSqEvXDvVTcj
0YZqb7gYlEDtcEHYPgtEDtwsyrq+PorTyTD9xfTr2h9Mfyvek4ixmb4kuNzrlY790RuVABGIiUNO
21U9MAwuz2BqgzTeq1wBHF+UNNpOSX0zA4cO42mnPk9hHijnIUQt8rMdloNxV69QEo83KRALGOKZ
j5dsOc7DaCOxLAtPWlsxmNR83wCxdgqC6wqBtSTecLcl9kRED4gpCsfNXpcD7LVS/T2LzWl51NLP
Vf0z6OJOMFxA/Iy3AwSqqtuFFxZlzDqbQV10xkojzbDnYZJchHunQTJ9mE+MxttVQ/04fEXmn9wM
UEqi8ZBjVy4v3XqJMzjRC/V7zSSnMlgFn04noj5jYKUo+MyULIvXIfuwsgslq647KWlT/VuWFx44
cftA0s9laThKeRL0k5i/DupAz5oCPB7NdV9XX4LkjOlvYpwYwqPOuyG/ZNnHJE5sPj6lqAI00drR
o13pXx5XLzPoz+Mq6MandHse5V0pS3tdxtvd3lMEDGVDAINxXriQQ7eX23s5vDCg0M4L1xBIkODu
tz6nyLDF9k6UatxfOZIJIgnV3zGlDlRZ4b/diIkUEDENFj2IFVKgaiTW4q8gPAtdFibmacNpE936
4kcXRG/dnkugBGTByW5k3Gayi0TS0/XYmeRvMcl2yabb40YtKIcSt2ujeEp0i7imkfwurx/LE74I
UMMioFK2fGuCIjsoom10ipvJ98b6THjVebUX9GArOfW/2lrBY+yqXJCeD2HMGBlZi/u4+jYe1203
Tm5cXiuWWrQ9y7wCVUzdUr4QJk+OcPCf34UswB0zNBa3nGKBVc9Br7YHidak+2hrz5RCvBqzRcf6
Xa47kVI7K+48PaF84anw8UoDMiVn8rO4X0NT9zuF+5LlN7sQ8lXl05A0jeiYfyTdWwt8K243cc/o
tHpMVj33o8C9f8hyX+kDZX7v5LMirc4cW4SBBK3+gQDKKbALGIEQYQVm48ztqdtDG3Oal+EmSrbU
vJvLzupdBe5Rhr9PeSMkAJVJqs5wsRoGrTQ0EsXwDSqdwVhXL+YyCFHQmOO5GTKLdAL2w26cHJPo
dL/UVvyliRB0psZpPSp+9YGKKbaTXtucpSQhbxM7T0qFlgXyCOzsRgtbD6JwvGzJqANa1DhCiYcc
NzPy9frXXJTjmlLVDWq2nJpWZC4zszrKIm28rahudQMGVgnih9zMwVp5lrH5raLvtEm4lGbe36rd
5scWfiLxWoEYz5P6JMOpYTCD+BKM7H2eOvUNx9dursaftIACrNR1AXeGvetlyrOosWdNYsJzNX5l
2t9uZ67ZjnnIr6Ne/1hZCcIx+n067/HseWue3Fa0L83cvepyQj2rSKBIUDvVfO87QKk4N518VfyC
ccCMaLFx0Cfs0LPCOAT+e/z/fz+vFRxUTq4+P/4B0XMDvd756kxQB5B7gvmIjlNeoqOglyxo8TKh
qfKy+BBxN9UKA28yohbtfkwiWPfxnMzWWe2E80ytsJSGL0RGIInrezNrdrwp/uNrj+9pK/kwFmF7
pjBHwm836pGiaWA4dskCCi2COxMAin43UTSE0CH5ndEA4/IiFQ9w4SrjJFGVDwitcflDDDxw1J15
QzYKz2BCTJIfh9LnnXKj3p+E1c6Rp+vxDQYXlvx9pmZRpROuZ7vlQyV/adurEr1osFGFzbK37N0Q
vRikxHTPWXzu2+vMhV2pfDavHY/KQCt83qRrVOyT4kVL7axsnJzXrMrBJJ4TPqNMSqwwbc98Tyww
d/G+eorfCng7LrUSLO0lesxFsvvYV+LDZHARKw7hyS7iayL6DHfL8X1Y77N0Md7JMxmLHVDTnW9i
64HaoVtMu2uiHYdhJzYHq3+uuFt1nLRHkzwXZT/GBNxaxN/c6hpS4zZw5HRxwY60m+jWxLc1PYm6
X89fsnBWF8Ue7xOePGlXMSq12IkmJ/R3Pn9JGHn6m9j/mOlJn77k9qwsmj2eK8WdCTJMMSYEsBa1
RFUa7fQ6GEwOEfm6TZiC9qb0mUz7sftluPnK7+YJ8nylXd8TR2PXAOvCi1T6fNDe+9rLD2LynpkJ
e/xoY+J7rXZ1Id0SvfprmGMgl81VTLbvPl28ah7DpDR3xkId3dffzcTFNEHz/j0UlblTremd8DJf
bprfWWEXHrlRhgbKXFie6s08ZP38bUElYg+X3hC/hBMyFzV+EMsCUhtTXENxI2h1Is7RMI0pMNPu
fYIK6oXhh7ysPfIf7IyFMQT1SvWlmveuS0u/oM5OIwMh1arpOynRiAWd+AkhvSA+wcVUWkGi5OtO
08N0tZYzrincedXU8CVv4c9d4rU1d9h49omC77DHawOSC27YcQ2W6SMjnAkS4ZonmYmZsfcjOZ6e
W3UOhNgKK5FUGvURxZicifvM3VUfBEgQupRCqu/DFDmSVeGjXDqvyeRxVy+0KpLFeMYFZOEowo7i
Hv7uET6aaAbcvirvmik1Xkt8lL9he/MFTDVDN+sfapRiMVr619Qq9X3amC/itIHGWF373qfFLxVA
OG3TelqrnJM/FRffoJJFEYPjJztoejM+AXOwg/Nba4pRhHQ6EjEWbYPLXcVsDCMNZtZHklchc5mW
p7ZHmcvkpqc5VuhADuIDZZapzQs65n3fA5bKqWiAAqtU1Yg8n1KysRfcwG0/2nXeEFHZwMmJ+E7v
XZTWNxQidkQ0iIUW7awWa30yHxo9uzJ+8jmJLoXwUs1qfenR0iwGaUgmR6gwrQhxxuIv6WxaUG+U
FUZl+JlFhSBIC+aoLRWg4jKkGbCGQzqbwNA1vouqWL0cLZXTM5CQ+AsVvC+RXSB9dHgrUGWic9jF
zZ9I35AmiJyp0jia9iBb0B+xJH62yPGatpdcCxcmXNy/EzQdmNAyKpAcxjpCD3Hnk7JxFVWOExGR
mmoRJaJTORMMI7E1SmMVLJEc5nQeeTE7VNXm69amOxVfXaWy4YezVrnQ6UerBcSo+jfs0zd1/JJN
WFm9pmtnv8vq+Z5kOohipnEvzeBY7W5QzFO6/cnHydpHxsML11b7FKL72MeGeUCVqCkZf5KRo04y
nITVeIRxZ1QNhXXv8yjyGctbHBicmO5yRIuryC/696AM03EQNTFQ85lA+knxlia/yN3EgEwEhEfk
CUI4NjEts+wUEcm8S6Kd+3RtwjVaZ4IhltJpB3wu6CZLt0zkl6bzCK5UfVlAKmdbzbAc/j1M45ua
x3WAl/skT4p0EKrx/z4Yc9zDttWF1z1gsf8+yCmDoe1/n/+fD5NtRqLCC/5CuuYpdbrsDJZQXMod
p1GvMoryAakxFtkzGc6aN1+yWv1sIhtqMkjhaBn7RZqb0yA3jIcdhmcpb9fXLFYQnc79B9M9HrFM
mA7LVSh9Zm83H1u+XUjpVq9JkbgpTjXF3DMGhFTFoutcw8SjLtbTLgfLXotV2ZlVHQhZUdIAyRGG
z2LLfGmwpqMYV/OxyzhXxYm8nEhJP1AqoU+KICOmKbpGmDURzFm71gIbidgMzA+hrNXDiGvcsQiQ
M6XqY8GhsuMTCGkvjRnNpMri8s7gr9RmMkOZPKXECtnFg3sXs0jCO4aWURl3saWVT0WZM/i0B9Ux
a92gH2n9mCC4+4BkwSbgRsHVtCx2nhJaQkJX7EaQ5QaTH9KiBTgomwQYXN3rOMrcYRmPG7pcYBzp
rM7ddJBb6T6n+kubgYuJMPOVrLnb2FbkBcjvw7A0XDSLLCShea8lc9ubkdGHcy6k52EYJFfaVEeP
a0IRGM/giAuwljlbgzupeOAa/YEYqcauHev1UFSFR85LcoZexEpJy2cgoc7LpjkIrfQhTfXoZxkC
97FGL6sONYH00SOpaAToa8+T1nhNS9lD6kjracduQyNTIjQEdllNf170LSSCrHro3Vu3RKtMb1Rm
0BLTkwS85xbxDOEj69UVhgsjTrmPRuVbkDTR72uIP6PXD0JEr9UTWIbKUdmNrRW7ZqaS36eb34vw
xU40Yg6c7mka07VqM2dl9QNyKu3VyRxvy8qB3TMcdCulI36b9DBZ8udoTW04iGBe9TTCdKyZgHG3
uRtjodzmJZPOESMVDczVh0jpTkpbJgTQmY1bput3s+hIBZZW3c/Z+t0OycLMrX65pZzdOzxs0EmD
utzqsvQai8JKzIEu5qWmr9MHd22k3msuXZz4yF7NG0I0BrH1fUdzmKe0VBzcY8/MzyYNiqbrnNKy
SGjUyIxI07o9KMr2Knw95seRuKr6kaL8WDyLxLyuKtESGuwAeZ1APkAfevXHeJyCssC0BPiyynrO
NBxE8V9tI6sLn2ocQ+5kpiuISGq0c1U8K2rtaOw+SXlb413eLs6yHdv5hN7JFnWY2ipk4vAB8fWu
7IgtmEAXF9KpNEqBlFHf6AMPTXpBbW8bLUz+WPktLOta3ots80tL9XjX7UQJ+/Y9Wdkvw74vPLXd
rc1JQDU3c173e1F+YIqqn1Jbd03nKgiZu3tXMTHA71XoZxRhGIdm2VVZ0OZTor2vkFSquTktHlyB
zi+5cEEBSySuG5AhcCnzke1RPuiM02qzw5yIO3bRaj1a2+bIHbkNp0zmmbyk8G+D/sfMyYOqSdEg
M/F5ymXLV+rO3ji0jOZtZSiqKB6s7L1hph1dSbV8ViRNiS9sapO4x+4qA4zkT+j1CSH7Lg2kl7Fs
83ccwTwngATafqleOwM3Uv43nd9SGh3+t1CejKnokbSarr6ZvhT5m9l7U7YT0l2sf2XSbcyO6RDI
8lHKGFRvnRYBksl8ycbRQYiklqgkkPPWzyITvfSIzHFYO0N+nrK3skES9JaaAbi1redsrFDXjXSr
29OSP3XW2YA4z3vtEUvp5rteHbyFTB8t3ZUU/wyItY3E9KdudDoZSddMTwE9+ScBpcfir0IYR7lT
cKn7mu70DHNuuiWV7aiYD8J0lJAodAeZGmOO7gNgpwVsCkVZk3noDzR0I/SUW0BXsXgWt3nEXPdj
bbP7aMKCJPM1Otb8QDvfcJA7ON/jCZ3foZM8Icq7kNAn/BqEwAzk4pEJfoln+MayCpSViDgR6Yan
jAaE7uw26W4tPkwRQCNE4kwfd+2FIM4IbdoB343Q3Um8OuJ4IsXPHbQOsuQ+xmj78gO4E3Mkegwf
RXUq0rp2S4Pkxs7t1Pcl20MrOQrCkrllVZdLoBiIhB6kgTX+4nsO2qr3DPlF4XcWGKMfBqKh2/Um
+n/5LHJg90mH3glal7iBEoEr4pLmTVxqGqrMrhFcFDXj0pNrAXnIvfZYi21K5diqXAne7+SyAjJy
nEqMfhLnp9gMs5GYke1SiKcyuvRU/5H8G41oIUxGfjDCW7yS5CDRtq++RJK5hJjCTInj8FgskfxN
ST+PJ3wddleQ3jee49FttA4B7Kmg/Wa6W0AoCCwe0H1/J5L61Dain/JWiVFYLfNeZa0gvcwN70G8
Q85gRVPT+gC/MAHK6KplY9ByDXAXGTwIXT+7UBoua7iQ5zZ1vOfSX138207KHtwzwdUzA553GgqU
SqbuAeFK39YYPYOCI4d5RzGrXygPcUK4vzYzOAg6ozkZPSkRZvD4JuQHsfwr1agF2q8Zki5uWvfh
vnyIX5YHOuFxlDSlFwMe8bRQVBkzoDXoptowZsOaAGL8AUpXZmsE0cpVlsZIPAoCu9MsHcd+P207
btVc+YEAZNQEiRiafhyqH6v6TltgZ+lXKBjxbF1R2aSV6ej6i9Cmvpi8WJXimZSaik1CZL/oDoMx
SLs2GcgWO9X6KY2yY0m3heEYpbwbYGi3jtqJkujRlj9ErWHXH7NY50xo7O0RimfhVSWdL31sw4tN
BDxyRQzmzWfOGFUtOvTKWVEu+fCRQX1rtWdIzZey5GyzmR2Pp34Me/0ok6AgaTTNTRFMWAHQH6ld
CaSKe1Hd2G8/RelICoOw5X4iJycyI12u+xZHJB8qdiJ2vp4dLbXG1eO1YgUX8timgZLkmOqpSVlM
shspr0vF5tY982wlQwPzNICy7lnxJm07eUncB1NTn9tdEhGuAcNCpED3npHvZLxM8G509hmQZec9
nkp2QgFOpEYa080F9XQj5IYNKNNOEe1qdU/Mm7zsV+sV1cbWPWnMbVbfUMcwbzJXFe62XT3vrFyy
2yzHK5UiOAhS/WrWfpc/d3ye5oeK0NFmn2A+Vd1mu1fdU/oLD7Fl5nkaOEIkXxZJFEEmOIbCzBU6
1NFPHN3zEVtgaCbXZCZTJT/16SEfSEy4dZwPsKwJ8q991wQyTbSt5X+38jCibDB8SwlqZGlb9kQc
h8noSmvfr+fVOvVd2Lanqgr0IVAf9SSr41BgNLH2bb83iE6R9rn0O1RneQEk+k2it9QIkdaA7csR
MUce2vYxe1man7O5vinROVletO5bUz6yhmFEAePOu1GxpTqxx+gU48zv36cJXvO10nBFhqx4EAnw
6COCo7i8t9NNHnunT6/p9Jw0XkU8BLtJpZ1S6SDxpk8/+VA65vJOHCtU7IRmqjJuWXTgAvBKI+Fb
mlK7bD/RMFVscI9tPkbvgM2SIte2OJYtPDROpCDjGV+TB4Vw4ArD8k8Klqnnpdov+vNo3YXpW5TP
s0Lu0el/ODqP5UixLAw/ERF4syXJJL130oaQKeG95+n7ozc90zUTJSkF957z20hdZSLzZ4H46SCL
K7IdOmQ+ZQnexgAzM1izrW8Bdeaby1FhJupWveijoDkp/keSvGXcyiaePfQYQrqJewJtrkoGyYkR
0GUzNNJ1ZazSPuZMuwSpix9GoVxTL/gdbVpj05ebOu14s0+pvB/VJSA7S1QMuuDJf2XL97XO5aen
XrUch9EjYwao9/WELIaSv2kj5qe2POy1bKfXW6l7DCSeeWoN7ggAD6vtvSRY5GrjVVR8yn8dZQTD
C/VF0EAWbBqN5BZxflqi/CioIlPHY4i3TQYTSn8tuQzKuEbROhqPvn/JKvPbRta/y+Kg6sxsy47J
JcMjWW/NYaXOPx/4nu5kIxPB3TNPmXTp6n1araf8mQpIC7diTEKWaxquhnwPi58dItbKzmO91Y4K
J3yF7TmDWF0nIoqMs8QHSEiy8UAhRoinEm11ifiq74KHTFgVS5w6w2eZnVLrYEr7wDsbKnDjspb3
Q/gquQnCiMCvzYAakAwsxyK4hyHH54Ij7tV6xYQJwVDp34q3TEPWwhufdTQSs3YspnVkHYkRS3Eo
gLjKfxw6Q82v6JoYTjYBlhd3kd+Dd07LTZl+JNquLrgeFwSNl+GxReOjRG8KtGJZwwNxNSpS/tat
7+QIyoITF3QSniLlJFU7RApjv/X26LespraT+BBCDmpbZfgO+k+UuShW+VuRV4zD0UK/4y+VYakZ
R1F/WIiKjA0fmCj/1uEnnwJSQ1+g24UE+VMofLbFIW1ckdZcN1WXo/5A/zuhzxT0j9b6lXgr1Fnp
BPZWh0eSUdlZj56+nOpjKt+qYB6XX02w8qVdHz7hBuwyvfJHkn6xlmmUAJqfKv0SGk9hhrlY6Lzz
lJDMd4u5WLleGEy16eCFpq23EpDoxpP3MctTqSzM8iITBWOdKvnO4sin9KlkO42gfxhGec9PGhLe
OiHgqUk62yrhK6mvKLvq4NEZizG/VPFfMJy6gNy+70HIcVgjzuyemCkXeuw7iLBi/I5VdUPXqOd7
PXqqkWtmTIz5ZojvQ3JJ60+5v8PYKiqIsY9M7JEoD872erjX/SGG763Ea149suFf6d845KEpS7wA
2i2Tv/vqUagptFOpLTOvRa3Dps3XEmfFvKt5zh2hYE62Q/mptwe1alY416gTT5G7nUxoZ3osoqMJ
SuFF0BT5RhzJlXnEVA1X0aoCH2nhvJkiEdkSVIkyfkyXKBhnOa+X80ZLaNbuGdfLcMrNE7/nYjok
0VoYlsweQ3QjQRG5lgVrUq5UcsiJNJ6CF1NNgXTA+BIl5M/WEnFOQXJTuembQ8Es02ersPmY03d0
5gkWaJ4F4xlmj1kPG/9xZEV8vbeARNcL9gUEU7oTcfSO5yE7sigU0Tpm/FB31pDZaXGZkHeaxzr9
8M0vLh4ORsN85YxuXEeobJHAyt1tSP4p1pmjpFS442xAlSZgvyXrSXy2fJ91uSETZgQD6F5T/zkf
JwbZ0WfNOvPlufJb9ZpztEjPploZHbrO/Mz4csk46Qrh3EeferIIfAYClcta+YuR0xNaJ985VVUJ
ike6ePVb5X8MtJWJIojYw0hiWJuJkMPEIVjcY/Ty4QYYEIGgAX3NE0h0O3vYRs9W5A+NxScARQRV
EP50aB/Sa1Pv+mhXWB+WtDQApYeLMPyiX5j6f368SypX9AGuEMsq7NtDvrYyyVn1ESJFxcONX3SM
ySKnoJoOFmV15I1xX1qJ+TBUVy39ayHDuHvBKa/C74wvjJ8G0JPIEFsKV8ZI5zkBq90YcdhMhMJh
RirMnYZcgp9AbMhRCsgeR87Ue7Ub1p9GGrwiAbWiSUSSB8WD2eAtNR15ZsbXbGOTrORAIeGi5/WK
EeSagbGYTBNHncVbqyAYvVbzNJyaixABq54oxEHPieE5kAPyIRFy6avTDLrjEHXX2AesaVa0kWFf
ehdKrlBIC/lWUkMRXraoeaVDN+4+1CYKnWargeLHtTOJH1K46Xni621eL00xIE93s4/qazUdEMyx
EKvGo6rsauQilz466c4hL/qOlD87Huncc1G9dSSbrYvUDfsblH5VsYDaaJMj0DFxCdYibtDJZs0/
9NIBvWrKLHfp2W/DndH+Q+DrMhgAWGaIAduPJF+3zUk/W+MVyQt25wp9sHlB0NOzY0dmcRSsstkl
yax8VgeGnw1UedcQfxZeSuVnxECBB4ReDKJW1rq3MiBuSxIkg+xYv/MEPtzRb313y1lNFBzEtLoG
JwWhfy3u8n6hkRRTIYrL9sV4ncqbgleaobpG1JOR+D05LfN+YlwAy/knM36IMC88xHCnL6m8WbIx
j//8S5UchOasGbBexj5tTm10LOpdgblVDc/GeNXGKz3gIzJXHlePDa54IBYWhJ1h4U8Y9RhzipDv
m3xE/wpRkJHDuMgprWZBnqk0hYUmR/RcK+ETfxoOYOnO3YU03Ii2LK7FYtaxlY6BmFP7VoOd2m6U
amekG4C7MjpqKqzBp97dETzL8m1MplmoHg/bSdkkGLfgzT4sFXnxb6eiiiQ2AHSl6vcdFt90wXhs
cGJOBxp+oHZZrld4GNQQbsYd5HWCxTlcMTdAhFvmynO6l9IWH1EyPUQDuWGXCQP+bKzL1DqzQTPv
WvkZU6uqECFMHGDuESxwAv/n5DHHIzPSwHPVvzIRkotU11WU/I3W1hpOTFZ943LqZeZtBrCi7F9W
wArOQE1+7mLiI/Z9dbGyvzEBP/ysZlYUpuIuVT/ddGroPtJWScKw5k7KJRnAfvZGcZTKhSIigILv
POvGT6nurT8c7vwZLsluWnLUFIOB1wnBz8prXbPexOkqSFFfnUTfxeesCVzgt54ZX77L/QuNqlei
61iB1MX9LZAI6r+XwODyq2MGiEnT3TfSskDFJfzyLlietvQQw5KsQ5BSzxzcx79i1/CIlsYCSWtm
C90jkdyMmWW2MWs/av32aiQON2n8TKOH0CMxKw9W/hsFQOjB0p7NGaL1ha67ki4T84q2Y13hEySV
kDI9ZsL2YxbU4sVdFBprxrD6GSTFLXrWBZze2yQ7Zl7JobOvu1cLcZVFayIVqdkh0amW/kTTpRTP
ZiQX+FP5IxXPVvflT69heBTafRY1x1cpd71mM1nL+EfXNk2wIV3SjFaE9CCdyMJ1zlUWrqsS5fxG
K/dRwaHkJvTplCAES/a02tuQURp7bnhuxHU4vVLvAeoeqR9yvLfaq2q5cvFB4lQgu7qxToRz0ztV
cTYYebxD0TtGuuPaYYyTDEL9vrAC6RrGO3jElUh2MgcsChG5IKnvKumOMFxH+cVQORRuKq3yoYCG
hBJezI1C4tIPz8DwansYVJebw1APQs3ehRdlgxR1DJ/woM2SSMPfzAvXMQqUuT6Dw8cwHqmnpwuv
I4+gpCSpqqjojFkofe6azBHrg1FcyZJgV84g0VDFMndnIgUuajHrOhfV1NrF0whkVj8PUaKJsw1P
F4e1V3A2gaLe4/YijxL+BONpaOliicBkIZMDWmq/rYLU3zYrp62Km2cCC4OBkXbrpFa+NkiNZQhS
opdMYuiEiMNOpk2WsjYdtXzrNaY9VxCiQ/SVlaW7qMZVDmMkHQGfr0R6jwd7SASFNLa23u9AXEWM
WIH4EH9T0m1hkauLKTQs2A+zFv88QXXBQ+YvhcSvqcJj3nREHx7IneAbiNOFQQnDBoAskO4l+DRl
G3aKudcPP5nqIMC7xr5PLTICNIdqBS7FNWrxfYt57TCDmP6XlCIX/y6y3x7iA6c7hy5HEc4NrwO9
WPqxWzwFAymIQryBbYjGtFZlzBmk6yC5WXF5U2HRsZXxInP3OEn+I3C7wBLZAuIs4Z9PyCCRX8sy
UxYzGFZbpxYnRXEUq0PVJ3aKmbU4Tx7ms2OkupV1Zh7qTbcSDwPKWT+zezy6MqDxSESZr19LcJwR
Nk7vx4XEhSmb9UpXdGShDCa8aElM0Bb/6Q3DKkzJ3BYZWxGhlBy7fO69Lixqjg+cI9tS4NNvPUfE
CVSjkWU+K54l+ZzeGRf1XNiOBOtoGbMedUJWnvPhrGTer0h4a5K/miSi3rpn213K8T1hqC3UZaS9
jeInDu28f5XgeGOcOcH4ncWH0vhqy7eYXGMkrcB/PIBurjSHymdHu+npYySLit6Bfu/FwgbX2C7j
nOAmQGppAcVXIHNG+e2JXI+isUQBRe/JrlMPlIBSaDvirUICMEqF04efJTyrzOMAJpUby8S8W8ek
QZ0WcNcyOqpugbDMBnEP1V+zWuupuExTaqkZUjL1jkaggBEP3AxLQkIkZ4mLeNeU5zL80jgU8L8w
9TNNNwYGrxtntIesM0BUn/LrIpu3tN35FWeRQphnOBHmOmybdICQbKu4IYhSLDiN8o5R29VRsErC
ch1G0TEHnDW0Dx8n2oJUJZvY1NlX0q1RtUHsVmv++5zXs6JG2w4M4JRq2VjYwPxmGX506atD/uG1
njsO0RJCZhFkjQNg0ek7uddveh3sS4DOFvwDHBzo1DftvuIJTjy7a/ZGvM7K40Bors4D8tDLO4v2
Bt8X52VRnqEeMOAAjngdcz/GH+Jza/NHSG/97FUzrLUE6lFoxnIUo1XSEPFRr3odFzUiIqP/NlPB
yZu7QT1V16UbtaxRpXmwvmvRCaVXZY4o5btla31OselIOkFK0EqsQiNeRC3/7gbvYOTeqk1hFErE
zWWF2XXAUpXwfxejkTmBx3a0flVDv3V1z9zv10QUY8jMO4x7pJ+0XfgIggEfnbhM6uBTU2UnRTkr
o5zKvR8ZrrzQLtR7LAspXPqoxBLoDwlpWScdUt41Qhk2aYH83dyJ2d2ovFWOaoL830azNvzFSqdU
rAblpkONNGi4YdXgq8eJMlnaSpdxO6JYm7+1KSaF5VZT6aMzM5oZkDv9IOxJINcxwxEM7RDepUxa
dEy2jG3JTDKil8wXlRCRwtejl2ZHEhRn9mHUluBInWcLqndg3FLI2q1bdVUyv2UbhfM/FfwddINg
suojEBelRWJIdOCJ21EVOK971rpnAtLdsqhVaeME1Y8oFphISCHMjxK1NgSeLcZeW7fkheY1akiE
DCGKbTWfLQGIZtKQqZAhQXkUlOUEsJdi/jZrEk2ic9f+tLRzEHJEohsCQIVbh/ndKk3HJs70ny4S
yg7LEyo/TcHnWLhMdnWs3SthXDaNQk6JvFFlTimPhXVAQD4jbXVn2WX9BkqqZG1VN5INxCbNePxw
rEXZpoMmr+dXEkNRz8YE3pz9I5fCNoZvs64XpeidrbYAZavRrH9q5H1pbcFyPBs6rHaPBgvFtdHB
6FBph6WyU5d7nyMZkb3CiVSZt9kP1ieRM7OqYSAuGs28EYo2LfJNQz2JFzgBarOMVqD4Y0S3UdcX
HCRrC0+tAtsf4JpTkg8yyw5ktNulg3Rf8E9Tv9cIeoMmtY0EmBTeVcMgbXYvUoXd7E+jkjjVB6cz
ODJCTP9tiMdVuNBTsBK1f4amkB53jfJBhQCkvMi6FV1yrWAgxTbY9xAmMhwmHBWkl8elL1cnU7oV
O26wMDf5NVU88VuZfl8ZPUCu6Oehzt0a7bDnfUY+EYW4R2MjgEw4CzXOrZ4awyp2rCiSFg1SW2La
Zcfo0b9rqc7mxrfm1QtD58f1moM+HhOkyklPikmvu+DjREug3RbdEmpAATPN42fRIHOWgoOB4CSa
7zTrEFuJ3cnptkYSKdNOIEefCXN9EFsULy1TzjKGBVvTCLhnJk65SDxpzVQ+ZPGmSw/RLEb3DSQy
RWqRLi3qmW1Zyjfhmc5Ma804DyqhLw/UNeq5UTH6+tFXG3Hkk8Thg8Nc5l9FORvIQEart0iMv6bt
BPGuNA/QPc5FA4OPmdV79TeoCeVk62VGF7cKhXsgv0g2cwW2yPQ6B6Xrv7rgtFeaCsUyqSi47ICx
Akcw8ZZEXyY+XUKY+3iZCMtKeClMLxEXgwodRT4aJLhR7TVxW3CHKKdKMex/GJ4cUSPiT5PGM2o2
gUyzRQYUQEYBGmObgTlrnlY9EpFY2Wp9b7lbu+/e+DGmU4u+tkemnQY70/+mwIjn/JVWh0jL2RmF
CBVXdUsMKARf6GmeeYmyAzYHVSEPnDAH2dsuVG5H8qPzYDESU2BwzyoHlS6GZMq/4ykrFgKCaHKJ
tFOZ4XzHWZGV6II1oiiM73knB6OySJ9mhdJ6DnYWKvQB3Mvptqe8K2GqDAnuMYdb3L7RIwrYPYF7
UItXi6H7rHvBKfmO2I+Z/1SGctRIyFiPufot0lYhq2Rm8XFb/WTLJt0ghNp4s1nHnaKJztC4dFqx
IugzpEWCPyc4jnQzTvyQfGz1m8pHnljScHKdjRLMkO1EhFeL8XPaFWypTflt4TRi318JY9tYJoLP
KJG4+KPYJQSNTvcxQsQ9KIhvIblEBuBBl1WHy7LBfkrpKopr8DErw5KFHlgq3KkpnCneqq38RXMO
hLhAmFWVmfcxZXlZdjzP0kRzHjJOymMWEaPn5Je2gUmetHjMKulP2h8Zf79Ttirpe+o+zPRCcDgq
i73Q7nUR0UEitq/Gx3tYhm21HIBputwCRNHimXkb7xNNeptx7oOsYm3b+Z11ycbxTu7rLpWkvdcT
ZK31KB7ylzWXZSifvHemaC7GUl4qoXIPU/k7k40ZbubV94TKHbDdIVuyi6j7iuZcKaM17E5kz4rG
4YOEIVtqiOkiiUBvYMtyjIEnn+FEHf5ZKMhoYm+YfAwNpko2nTkNc6Ioib10xA7B5hEHBiCIbizE
kVfI6zxKbcgoQAYU4gADmAMG8leVHOAh1csfnk6VVpMmcGqzuvuRrh7BaFULoZZMBUc9EGVifYxz
q1z0z9PWoj7w7D2j8jwIRwzgmn6U9dPU7kM/+RVM8Z1XB4NHTZ2fSUPEv0Xs5o/nD2syJjQ8GuK6
mAHFZPqJhu6QluONASFpsewRAsyyDlraOJPqoIsy+2csfOBfcIZwOlpUQfdesao7xKmg5drXkJwz
7MZfVnLMBiDBQbaNqoavufbj9NSUcF+JqFVkNX2YiBxWgyK+pVDOD36doUFARvJFWJVCn88Q/mkE
z5L7n2MJ4YrH/Pkwxx3JtwuxRrFRE1RW6hYxfXHzprUMxSqG9n5sZeQHRcEcM6zJxSUUIYmR84rA
A9o0viLuyn4QP4ZJ0jnEiCfX/ZD6ls/YV3m1vIG2NoXtpqtCjowWZXgc43gt1BHGcHiPGnsrjE1Y
Vb/1ED5rxq42f0dltm5LDEMyj53/57e3YtxIfWN3x6D+AbHsVAQeJSNPXeRblUaVAnWV2xqUtSmq
tSEZFvWBWL9yX2K2jgq4ND1atho5RLEhfoyqv04THR25tM09eTFhGzXbly8dQ+FUlL8eKGvdlZdG
2vSVPx0yxXwNPUdu2WhIunqU0DXxY4VWphhF003TslKbJpdTLYivQCG5eQzbcht7zHUqDBvNGmQ8
qKaNiXZy0uQqFLQlEks5oX33kgVdRDRLOgpOP6M8C9qHjuLda/yFjiOBxFSWTwEXo2tJa7l9ZRxV
6axXLmfFTGcvOpZOT/lrEsDxhEcvurWNG4bEKLg9SIGvxW6phl+mjsN9MAWcjgGbYye80qFcKw1Y
JO7VlvU2OSkKiN3UrmsWjVRtHgFtKR7hV63pdAn7sTSsdIvwmvQ+CsKPGbG0S/NIH1GYx4ItvDJi
wvAAgoVH5VUT4y+/p7cp7ww3jKxDIsmnTqxv6AudnEwh3/fscSmGFUwxWHZJZonvRiP6yfLcdVuD
lQbZKOSCtpCb7zra5H+9FJ/bDvvXOJaho5QrUSXWs07rf0Xr1MOTXGOvczXlonm3mL8pUvCyklYS
6nbOh9FSqTkfW4umvbbVhxBccP6PrzwYvqfRIvhBWJj+XvFfeu324pEXf8EuDSbEdKAKJxoP+P4u
WfwjGOTrZyjbN2Xl1u3O19dJeRatQ8hXEF1qx8uW9owfKQK2z66DQu2OG5g7FdyTBt5p0ctQGflv
Ghjfo/5bsWcYDMLkKYAttfhGZ6NZ8iNN2PF9Jk9oJNIsV6qv/OsZdAj2k8Jtopo3a5Qfser/KB0X
FbfhrSZokvOH7qEi8AxHqv0vNWpU8syCLzHwqoVkqj8eYFUQ7Ee5sYloDuP3AMsvn0Yylwfmte1i
in+KhFSWVZVfOyy1J/oGatNzVNx5yC9MNlpA3PhdxhdE9EKw1iSu7ia9tUaKiVtovzKeBbZZCCmt
5RerGXwpvX2zUbthIt9Jt/6aKvy/JL0T5NF8BKG0T1S3mfb6tOzjs0H6TPjWgjWHZpBsTeU6Dm+S
dvaTsEs94N5/oeUIDaHZW1JF8UWKWCPpDiJGIr5Y0zUaAL9eZkK812/QnT3vGcgESCBy0N6mJ96n
2E27XW+tq+AAww3jTRbgKpQRJ/ccMGVnIF/1QMVbiVqz6VTVwo7MvOkLz9pgyz0YWzBqp1Ee1hBt
RECFUN//S1HMFX4SUmvemEmhzBP6vQKSczYEeBcae7h4iIsjHNOVuQgctc9Mns0VuVvvohP/iWV/
5afOeVF1IkaImlgEyU6leEWh1gXN57lgz/Sfhn/S9a9KXxXFnyCc5eiRhXxLyVZUfmEClOgAHzh8
+efC4xt/9AWH3T1R3FQ4MSPJ4V4fVlSAxAOyCb7HVdvPLmE1iY4k0Z2GsNIXU1KQrlaSb2yQi1AG
wEmGfzZT2a2lhghz2xmzZ+AT+3bQNXgYtxpQPZsQdmiAe3cioEB+UJJT664Qu2T6NdhMJgWssCaf
WJe+kgCzVhGMKITuonTO2j27LhEQ0JGIcQqFQIynHLh+sk+huOY1PNjV7XIqdkF1DqVjI4JzrYVi
EaIU9a/8zL56DMqXIrzb1q4spEaNVlD1vBi9B/IPC+LcAhmZSPGL5ywhQOIwP0Xey+xvGkK9eE3r
MwodUbuGxjfUu5rRt/uCkROkS41NifgteTw2MLTyvwbRCCQ76VZoYtre1Qo3go7TtjAjQral+BiE
WOmV4zhONzEnxh9GOfzwmO1ion8KVNxozrjisYG2F0V86XjRMvTiPSehmmxj+YD9VxH3pkAC9kF9
CvK1Mw+B/6zHL9z3cJ1LvaAZFSmddZiqK792GfgNxqsP8bIQ8pqqRKdIaN34JerDZVUZ1144B/Kf
7AOs0NfyMlWnBL8zrHBPbKBoE0Z+p1l+TUsAFw+vIS/cwYtW0fRQyZgpV8D6hr4zDPCnoxGue+HA
R9akbhESo9SPCEDYp+YGY5vYQCXZAI8pNEmO8zia2/Go36IySdEXPChr404UKNDV+g7+O8eMiUjN
NWSShiEoFj5IG1PcIaJBYtWEyoECQnik5jOny7hWzoCuw0QGB7+miFtAi4+q+hhGUi6vdCUH1T42
15b+5vUyrF0Y5Z9Vqv1qoQQ+AIbVNyF6w+QIQpeZyOTuff6e2AEArsrg6PFW+gQjGOWvVf7ScLmL
w+xaGPpTLbEUSG19iQQufvRCmawazA7yujPfZZSuwQyh19A5UQAGe064k3IryDYxLgEsY2ntVJHf
7dof9mN5K/q7OoY3P6yJQEMHhzd2PHTBplB2Y4BDpD8W4bb1LpGImAEh4ncy8x34DApgy2okHCqe
AnQwFnSxvF+2fYKoOvgUwo49lBA97JJbrSy++6QJV0hEaQc0M3wJmf/SZE+h9ij6FvR+H5ZWsBC0
8IPGZ6eVLA6wJn7nRQrr3O+V1GgX2PTCZS9XNcGabNl0LNlygpa5LgCzPaUEDv8jA0WwDRU80edB
34NTjPp1EOlmdIt8R+0hCyiR94gupfQPpVZsbiiv5qNW4OMRf2WCige4F2+B2XKf4fa1e7U4Iq9S
7SnH0JAz5hg14UKSxAYX+ZW0iAJ0PXD3vNYmR1TDNl9k+bElWCJYqJ9G6MASdP1dgOlBOlIg/bXU
88y2l4tJvuIFKiuC9xwNf6jpYK0gpcgv6NHi6N+ME3mhFOjaWnvIE/ajbZ5vdNYflX0fjG6dYiwm
lzleAwlpyGF7ZW/W645Mw4epPJRwW/BT0StSIoFw+CYZ+CDbNZEuqadF3MIqLiRnoRCGPkkhwtga
locQHTx/1GftB9kdwyWwG+2QKV774DIYWCv40LhO+93YvOHhUIcEsbhPa+9OLQVgDUyjGBtfSeSj
A7fFfmV/iKZ+MmrAopbxRMwYptAkIlvSz0b3GWtE7SIcgxLNc4LIHEXdcc16Dabv5OJhTxtGhNAr
SUH6Tv+TvLELmlySIy4u4dtIj/x0ZFuqDfpCQg7XU9w53B5vIgkyqIfoTKw1Lj9HSW72tKuJApiX
hUxlzs01DlcKYBDvqAMnc5DdpvwrtYhN0O1A3vbeafBecrAUg3yW9nYjqnXq61AD1RyPuGKZPMuD
2l0SJOuI2Rqksj57EcI1m/wI1zBW4tvPEL3XNuYQ8NThYcCbzGujrTV/bb5YKYyM3WqD4C4/9FE7
EeAtwbHnSI8OC/MU0qAcr9rwqRySgrRJZVMARrF6kZlq4dM7D90T4nmkc0z+IoZtWdKVUX7iupCH
GxT4v8QDyqfk5KMHns+1H3961/6tq2569U+WPzD0jvNveeS4EMTdGP3m9SnIDrAmnLPzp2QWJxAM
cTOZFSkvP57wqZ45EO9Z1X8OjaMRbCVP57iFn10NuNoD5SUggW7WhXcu+3vwFxArxl7cnuJ2k4yP
HM0ObeWMT5ImuLo5/hnLQSbtdCUBWPAVspVGq0s0bWL9z5qBlA+6RGQ6N/s2WhFNqkokLhFH769l
611VBz3eWTiu5V+uurgjLNCzhlsIiZiCk0guyTJS9M/QjxJZFUBRAhkd8B/FI2n/xPQb7T2KD1u1
/jE5UIUGZFWsEp+qmIE69R+j+yistyf9+dWB+06gnVOKuFCEFAZr4Kbvu3ifyTECuya7RRWiQ7X4
oKpnjTyHu18ediPvi+Cra11FHmKSONB4SMUjHglJumMnm1X4CCDRTK/+tRXpco8kX/p0+pW3oQYs
JVLlKeRLuadDZwkw0AUcQ+0V+Wk1II6gQi6Z6VQbCP7e6zjlv3XMSZiB1XvbnyfuwGq3CopNaYAn
HgXsRHlwpQpTmtaTsJQ/ig4OEZG+BzoV4WJW8CEnfMGycWriQlRE6uFXigS86r8WnVxAaU4OimEj
hzFm+jH6PWB6pPy2Fp0ee0VFBKDekmpV6sG+JdZVGsJghSv44WnxBkTuqSdfKZIC5QC0o9gyvYaG
ds1M16n6Q9+8S1KCO7ItTMFR2j7gNULCCNuFDgwUx9Eod9L0hUS1fc9yT0ZVBjBvNX9GJG0EUKoM
f34zJchcd3HULwVQ4tr6S5noKEISOyKW0TTNmiuMJUpEsEUQsgfUOoTUZClrv7wbGjHN4WStQHE9
LXcWMYyn6Q8TUVMhZ5NVIvtlTTKNzBVjrbqKY1Os01RM7aplzpfdMFfr52glP6BTy6r9Tgfz3+zW
sdN4YhUknitqLtAtSP7pD/EjJBlfrLexvqjqb1GVFggGJeVLGoRs6TGK66R3eSKRgGKOKFBZLZLZ
zMeG2xbmgc3O6SVqJZeSPMwG1gVLQC5yo1koeXSjI9guwWaR0l+l0PvbZph7sI9uS+p9Ufy3csYt
lRHuopG4qETmqsEDbesK8XZjML5DBRRRmoCfy8ZPZkw2LQnvlGuBnD7D/2xgS/gQCbRrC2shRFvc
FiX4m2FKC5n09hYnCAAYhkfZ5HlvH65lcmlV+TsxwCpb0CHRVDlzRRAHsoW/dTaFwuo+M+QaFYv5
nvkE75gkHKQYP3UQQ4oa/bhKVeMt1fURT1prjCX5JTpCWkzpwEIQ2qNp1xEFYA2aTyOfEV0sxyT3
ohxLCeapCYoydS71StuZevAnJKRrt00DKRlUbq5Zz1JtBMbJ7qMZ2QnMhrCWwh6Vul2UFrThlAhf
2DQfXo56VuyUGM0OscUWmIKMOYMcIIPE1FLicRCDp1CI7wRZIuVVXW/dRu9TC+cDREjtUJOjhcDS
RAqDqLdORqBXoBcBdDXzSbBH5q07OIOEBHG1gNWppr50LATLTYuOJZBkIQWOoGwavnYr36so71xL
nY2RFbqOoMyHXUwQhueNdIvkLc5Zip9Clma7NIobkPdlqgdj0YxwP2VKzxqpuxa356w7l/tiodXj
Q8iKi5So0jqR/ocDGsaGIhIvPMyaaBCy4U9ISE1z61vIrugT+UfLZAnWRXrzULDcJcCjSolhISiT
R2W+IXcZ0+XilUuFtIonSNGGcK04zv7xqGbYQOL8oM3/oNQK1pUcfmhFDhxApzy6yASDRdpH0oWE
crLfTnXtHIVY5LQd1YTRXL+Vw38cnddu5MgWBL+IAFn0r+29ldQtvRAtM7RF779+gwvcxcWa0Wha
ZNUxmZH6VW9vtTjahYsMwtkJn+CGaYDnpAPNHDdOY1ILSWrvpteR3BS3/GawjkjjBngM2VqEQ1CQ
WvyRWGVqIR+nV0ZQhxHVYzuTRG6BRzGDsgF55jnvniCSsh9G7orpb5PYCteVqU1w7+hQkC6wVrSd
qpXfAM8JX7ayo1F8oZdsRnwD34UlZgO8OfUCeKbHUXup//VEkGDJcY3s6PEtFMafaT/rV9K+LF3M
HHK9Y7SGbfWPL5GXPzEdqziYA3IbpNUF/u4CJwdbWOa0xKOZNKU1Oi3hWPuiFEsrPrTtt872k7Rg
nznVULxJl5UEtUxbMLjAkbEPPYipXFJMIfGVZPB72B4sifTN3BYkrFiMLbN9QlxpnkBj1wtMbtMh
1M/CYeBd+Q4IhYvVi5O/8ZtJFioc8+64rQIGMdyx42zECGQtDDrQyiJimtkpVGXj1lBNdQlwrqbG
5spuKTuZ+rbQ9hBEOxp4pUQ6h7s0R6D7L6mhVV3Tzoa4HHO7OjRTl7hjEaeQOP2vh/xpBL8wdfmd
2bFnjDhZxwm0LboJdMtJ2DfeU7RpIkdQoSGTXzHvEst6+Kob9gmprNy1MiLJUVT2Yrad7VOiVCKd
vxkm1YziT2VbCcdE/OosQX74SNl7BpipbG2HYICyrMlJwOIrgNVFU4mXw/D5gYxbkwdsclbE8VdT
+nOHZz3hh5Iho0sgEBUYekPzRyFPG71z+YOAcfrYQvFX2HgzGWssXR8yFQxn01whS/QzVroqPz/A
xHm+6tpgYUab1sBap7HQzt4C9sWkfs9DvcbKzCmjYrywCHE+4hSKtKOhH4z+UfHEubwuInwHzDgL
3DtVFLocU3uzUwQzq1ZsinarJ8tx3AbmHrWCPyOzvkkPXr9Tmn9mxYcEGEyfJdlHkWFr3KT5HuVl
1t67YqvH986GQngpjFvX7VFyIWG08U4EF+zItf5FIi6VEbMqpiuKTXzKbyLQRlb7xIbw3TA1sK5S
uzu4OXCuElE26zDjj7JA8/JyPdTv31p5GPKjcM5W+uapyDzXGuJ69SqjbxwYeX/mVA2tgy023ejP
B4xfDehhvqC1gWM6iENmISqEsOuus3CScs9AjGhfan+f5InqG4Jlp/r0RrgF0GgQ89J7Z/69wOWQ
JHcvP/IyFj+zIX2X4Um6/yiYbPUaWrdlm/7z/Jct/6UezFvq0mvQGXO9/e3jYxScI+PZ1u84ynAn
FZyQ2GuFMq1H4Rn2XC5vXTt5WH6EtfX6k2/cCvbvAAJmENjRfzWCTxirSYdtAUyyfo6Vtc6LWriv
YTjp6ht397LFhFGS7iTdP6msWYm4xhONq4YJOaCTO0RiHXtHUX515sMLL7p48ZAH3Qf/xPb2k297
Itpa/Hcbp9gwxRq1Ha7wvFlBZMY9J/STwJv3F2XWmefDcjwERa2979O/iQyO0B+5WF3dJAaj5r3K
35hDy/bKOWkEJz+/WuofDRoBPCXCR9SQOlutl2t9ZflL5j7dIu6oozAvEiRxgzwiHlgV2VfBJuET
XDwiZYd1MeY6vkfTfoMM/sBVyG5d90jq2RT1rvSfLGEIiz7raFTlQaavobu6HW8JJnlbsuZCH60R
QMrMOHbXYcmFuw9LRlOH0c5pxM8s0XBtT8djmoBvqOxZQDPr6xi8skfgvPXWDkIOS4lZBO4Rr7+f
jTPfeJC5qOYHHUNJs9DlavDvwuxmUYbeZ2uLbY6Elmlxw3IpPJsD6Pmd7LYm6JbsPFZ0/btaX1bK
Izw5yP4CCCRn1JJmtpXZwYj2ljixpXKXRbEIgXpXuxVIq12NntffZTbX/7ooGauty+gtzx94ZkJn
X/hbAssJR3HC7VheBa+qzum+7p0tOKE6OWjd3ksvbzZ81QQ1JnIu/6hG7zpxxOW+thEkHyFO1M5V
Zb8Z+EdL/ymUlWLv8D7l4YYh49KYYTbsGEr2WDs25sjDuxvs9Qi7G8XGsJ40Ky6DnmVesN84a2Sf
cua3KFmzw0q6kE6mcn8feVewU5JkUuuYymsAi0OeVBfjyaIjejE+mcsaWd3PJQiBQ9r7iB6qf9BA
/S8JN9wz8l2OunDY+6ROlVuZPqkZ9wDfnq32CVA+efQI9LNd1r2V7EzDPQZHoUNlXAbmkyIYE1Tc
rBvtwKMVe1w/J75nbNZOdPKcA4y6tl2A6tniG7PSm93+g/1OmxDzs0BvBH0yXOrWUe5S+6g7b12y
xPAjvA2qO7ZkZraR1sMfth2DIKix+sFyFl2/xU2jiKXabpDLkrOFiLIJ14zneDCZLelrziAZsTVb
RxG2shUaFDAQ0OBQMnnpAa+r0O+42DqDqm8TLhHWibk1FFsNcVvTYp9H3zlZEnlM8KaVBkZ2PBd7
RsmajsGiu8S7ALyMPnI7XCdsSePvpmC/xhWXhGzYoWe7BhuZCpIRuM6gBXhRejYCb9cTAeE3ALCs
sfjMfYmSJJHPrnfBhdpbR4FrA/0CI8PIUjwBcBL+9nCpTIS/5Q7fZMJCrk3GZZi8LbD1navwvfWP
NakUJbMZgJq+k2/sKUAIkkq6yMpkOW05gkp9eamN/B/5UihpHZVyyvOr+QnFhvtVivav90cgxLHC
SFOW7a6vnDeLFlkKVB+ZD82i4Ff17neDZxMpMhWHqa3DN+aKGvclVon22hqA+i854b1jo80iJbVW
vTCnEyAEgNatIe35C3rRLX2IUv9TGQUa9XlVsM2rz7SBx977TBwUpdHL7bAL9d0A2ioOpulPsBHI
a12bZLQur+/I99vyoDcfJIt6/q7Nd2G3NFU9nWWs+6VTlpt8pMxKr0owWHst3aA/xHyAL8npWncV
OS5jioiHDR/Ztiw2qEKMdqO5Kw2VtDXv3gfjhP67y8x+HbhAc7EBF6OjbW3o/bqxHrN2vApVZjej
EvHOFFD5vN9M6T5AJHKYHkWTrDGVmVp3zEd+TY3Lpo2BGTvf5KWukQKi5tCUu4tdboHkzfUoPn1g
+8m6prEi76mH0aiCDnK3nfnnwqnxkdQazD0HjLGsVOvsFIsD/vF82LTayy8ZC8NG/cgw+upafesw
r1reMKtL/eiV6zrZi3zL0I7gY1SkcOtRgPEU5NkviDYGJvoEra0xDr0Nyc2yAodJ6BalOijOikuV
d48FtTc83BFHcc+Pbu20ex/DW0Koqn42cWDi5cmUlapEct4AbJ6H+CpV5yP2dyQb8ogzI2RxVXSf
LqJvliMuDD/X0y6KoVhfo/Zd1SGSpacl+ysqh65gIwj62P9I62tcEz1wMWAK6lhG9zqBP5AMk13D
2NRAzaIw1jVhbg1bV64bRO/TnjBetU25cl1KMyCAmgnE3ONow7JfYIbo8M1G2LHl8ECR24XvSNCw
aKbpNjHXZvCps7fpnGUaB4ipL+HgrxNEVAmjFiBUKZshzhyF/nB8CB/r4aZQNwa3Oewlsj+QiTvs
c/AU1zMTf0DYvCKbbx6MOKl1WRg/eiFvSt/cEtrOohO0s+i78qWgwQYXSMjNK0Y1SGPPsM4GIYu1
9ciHGaYHyppVNLksJRnBTIn7f01/jCX5GlQXl6BZVtWH3eScYiBLt4Fg17W1R55bRd5caC6Zi0MS
b3jrfLInY4GaDreogtaz7etLofyWrJBya5sH+7ZljrMe/KdlMzsF2Cccep3MZ3bXeDhkDeQPWd1s
LchgWLf0aq9xcstYZ6r83Uaf/fCX+u+QWMlMJCuUFkwjSvY3Ryo3jCi/+lWLWlGBS21xNUzlF7um
cm9i823ZUu8CPIg5k9GZ6VzzYpmCH+mCnSzfvW5bMiOFqJtbISTooUr3BaxUEcer8oFCSV9a5ZK5
K8uFyvL27phfXW0H8Lcr2RF9cjF4/keQbropWUAmK09DD4Lpvz5PiRe8SlHLQpeFhLUokrWT3V2m
6Eg2pbYNqquGsCZNvoRhwG1E8oim3T+WVXMolI7vLbDhGOpfNRqDhiDS9Bo5FzP6S4y95zKz3eSk
jaH+ZInaSdZwjuS81FqEBp7d7auYrCW78tHp1YdETs5PF0s09m/tDndnxl580aU3xU/x+SMLtGt0
v/hnTbnvlOtA9wE5QfVqRlU7CWhTNX9ZMtK3qsu+O4LAJ9Ld7T9TzqeMcRnpcrSRJPmxBmHk6MmF
T00zmIDgaQQt36l3PSsa07SeSpLCmhGbMqSlNDPJk8n2WDLO9vrhC8fZfJwb0ZddflvWhhtVehtK
mkgH73JUwRKpNzHJBK5+wYl+R/tqe+hh1gxJ0PxA5NqH+hqdkuEurZetAjNHAPxInWNmQyV6pmhd
THaW7WIsdzE5MhIx39EZv+oxnTf5LzRYHzuMhyQQU6dWr93B4o5jcrZrqm82gl3+hyYpjV10YMm5
drHCIuNnsxZBginth+jBRvWFMs9cf99bLpPxYU7NZPrPtPhFVYHEXykPSXR1KPo1b48jAw06TTmc
NyKtls64L9S7AqIVEd7MtywII5+hN4OsNa/RRyZ8a7VyaPwfvkYMumFw0YDJl+I9CX3RA3cWhgTV
PSpST7VRXaQ6P4Xwy8QftnFitJLpPIzyxdBhtiLLxktQOeaQhSKa3HeHGMMJVlQP3ypHfGWbHCj1
PObPh1vUCpljlnOdsZCafBQohrrw2fDB2/6JqdIc0xnLfYjJ6bKrYUvpWBDiChYVaV9Mp0P/d4L1
6BRAghVU5pzo8ESLw4wOxCEcJLYeMDvz1kKyc8man4RQysTjY5E4wIyQSTUGfgaWsygwjW2RKOue
ot7HE6s0rE4ocGjhgWXnvNTN+KYB6FnJCRxZoouHNqGYtyhv5/rTtotdpSdr3/9HLqY30xV34nmN
c5W7zKXnUGl2kF7TaMbYU3IX8oJvrBrfOoxWOB/Qm2mT8RzkeUhpaLJrJUKOlCyXkeDTab4HxVxJ
vl+JmrtkY5VxpPeMmUosBbIqqdgqOmSTF9xawCSft+NJjAgeQ55LMvlU7GXAACot40M1kZ76/r4j
LJKQTaa76ULw3umQ4J07ctY1mMkF6b8LGAzhMOEioSqkJugt2zxit4xRBfLSbVe+n5LiqP0mieOj
NPeRv4Lp08l06YmaQuysLnIDeOZHytjN/391EH6aJf4rJ71a/kDnBqa3Fgpzeoo6Xz+RjacOSwH9
kxWy3GhOwLsLpzUyrG1kE1Q0pJ9ZuS1jsimh4+i6vUlbfhatusxyhBE5zI1qCH4ilefY5+bqm+w3
jbp9a9VsNetTXPJ804CNxQB+yDmEWvyuDhlQPuMfyLubgIpaimuqM3EgvWA1E2cxcdKitFmB8OPB
nHvjh91qGF3VE66zWXUol6WTw9VsOUflg5BXoIDQEJGpHlpw2jVwYqjKCQz+kb+CEpaJhPU+/Bnh
n9pUy0CejaWaM3QULT9JlYd8xPRBOFXX8tPaFeq+r99D3m6n7BZDde4Y7lX7iJlKnHyX3R8KKKXn
ddBXrGC9ZGvtMuZycf5HfPV84DZoekIv2ezU/BXgF1OwptQ2T0+PJKP8QOGagTwdavcpEJHTWjch
deDg7dhrjhbLBAoxEQ2nIAOJl2I9jLGAUgjaylIlJYJ5WKf19Nb7jmJCRR8zbOGL+CGO8eDNREIF
N3KM3soYU/80JEEvp057XtqJ7FmN12Z8qcgsyuRlOr+Da1CDTeOtN6V5NvBcdYU89zClZvD/DSRW
gtZxriN2b4nDwXeCrQkTwQNl07L6F/wCgx9THD5jdK1KHGyqXDlFNbhgwoJMBYsin9Pds7VP0yan
Rz9bgLYst2f0BQT1FbTEnhXDlxNlM2jaqB9Jj8Gz30dnAFYzPWK0cBzUCvuNs8R/v7NhD6jUYQWj
DjtKp3dwOQn/h+IYZNpSZ6obZ9Gi6Ex8OjbEEogIPexXZAoOAN/2Pc8JWC3lRqWyIsmvjXewJ2oC
vVtr1wW/TfNVWsusuPUBNuYZzuW6gfSg64syKE9Z8hsk5wKx89Cch4Az2rZnBX4cib/KcJo97F5C
HTTWOeFBwx9nhT+B5yz65NkCogtBq7cbFUaTSn3EMeab7dwqPHbG9jQl5oC+y68aCVfjxXh3sHqX
rKC8XcDVEeuoONl+2YwvpXEbiD1E7js3R3eu668I3UTJYesFIKasWVH+SqpvAwVyxPfuTtlfKbdR
jl4/M4fNMTOuffTpKdDOpv0pyS+xDxCd9D+NHBEpHlT24LMSoV00i9wJ/6fENNNWl2y4qFhDO5oD
v+0Rsr3XLLwHn7wyEX/oqGJbNV9kdjjzBZUXOQV+vQlc8xlgdjCGBraAcw/y+kLA8oHY0bVGXzMy
WcR1Qom8q6JkMZlnJXamFK1YSkBjAdvDDkBn40LViXcJQBsYuPkrhIrDqjM1zGNvecMqtmFb+fWj
ayoZqh6O9XGRAKMgJK7FlOE5/0oRzm1MqJrEDIKKoPojbVWcdGGitzEXxEl25BLqkI369jcsSL6z
nbmp/rQxgRgi2wZ+vx4yY3Gus2dW1W+U9kqMmJMLtqP5AbZYAB4RytbAzBMOQPVBROH2NsF22pUg
lorLrWM5OkyWNcgpD+a8io5rAyIfnKv0M6ZdbmucytCRcmvP3N3120UO8ocZG/lgavtwB3tjM0Oj
OLbDuY+UzizXhZbzaceMs3k8wGCK+KJyvnTU+fB6uNvM+hVJThTTW3H+JkE91/B/EMAU9e+9/0wm
he5XbanMGtB5TT0LW5Jc6fhQR8y+u4xnAuyVdD86F6/Mtxf8Zj5+/Q9JoKUJKXQyc0d/ZUCYJDSO
Kh2I3C4Xklu9arHJxcMVrv5cx506JW7ggmNb8tcjBQHaTxrPJ2v0pjEXBRwgCDzksq873lGwQBrl
RxKPq86VlM6MN3lNrQfyjWjkyd5BDIW0aQX7DN+pW+PAYAqKICH7+3+Gw5dNih+VQtMbiGXr7p32
p4TE1/wkCf+hC8qACEfsH+QZMKkC1cr8oCKKK+b/2+ntMo3NNFHl35H7dnJTTMfe17TIVoaz69MT
RM2iRA6mJH9cQ4V278vDqO5k+p5AlYQ1BKEItQV/4CQYlybpsILW1x2+VNPajQOgZEocQppz1k0m
7jOdH71itRuTLU7mTspkKi12TYbyiiYiyjEWCrvuR1DsZfLuOz8Oy5KqiADtfuXTm8QG2fa7tVNM
tM+uJ0HHZO1yVRnGi5QbBoVcD/vQ6Z9au0ipNbpCwVR8Lljb+twxOYMkvfUWDTRurxsYUsL0Lk5O
/M4OHv4nak8WTnIbELOSvY24tTEq4oTekGbqU3Lp+rlFsIaOQFADFeh/eE2D6mHn6FFs9iIEvaAN
Y3xeozKbyMemw4oGJnrMkL5gR6D9BVPli2Re9RgsBYAJqHaBzfcOOTc5RWT8cKMH66SkkyzJyPli
SOw89OGI+6esMHW9GouZRfkzAeFoEnV8/yxLRu5x65VU5rLyMAJWv23wbPx2rTSEHIzp0kcy54gP
1KdKqVNF/mO6EhZPnSwSFD1SQyaorOspa1JiTTYug3KFvOJTwUifEE+aDmumqd8urEHhk2JNKBHo
Q0zkKCBQnTg54V50TDnHtYHHQ7UvrvXXBdeQsZsgnk76pILuHP+qEc089i4CWj4onaq42LMcAV5X
0m/JjWeuuL4rdafqe8KKVw7+eWd8Rc0jyAt+yqyHCDT0MbzfWwQQVFNW/s64obE/cuva0G5LPlzm
1mHwCpWdYBSk8LFOa8nYBZ/KDGldeN+D8VHKR07mQ+tihphsmyUkf9muKO+hE0BaJNneYTCnTFsM
pj4RhiMb/BgJnQm1sZ9/DgJpYrRVnw4HoddSXxHNaa9IkXqDQD5MAU/uG6OS1MKI33aLBH1elrFt
AqkA8zPOUaIGf3aIBrCAcAfAxUdhVWKPow128NnE2cqGCdPKPbJDdAm5ar4SvMc1gkW/JnVxyrPc
CQUfIL1F3Xw5NotTd5Ei3FTivVI1rFqdeaATFfMgvrE3kcKMtIzUhvq+JWxFoLxn016O9txYVT4r
HzCACNjQWAACeKv47k2W4uA/odLl/0T51AoKGQavxAUssPHPGh4GDT5iuG50GKLugqxnPhUgEdzw
E5CX6lUZNkJfxCQatXc5qW7Eb8Ly3RB/jgGlR+Hlz+O6RuLIf0U63dhv6uGI1mPeKx5LVx4U7+yF
r8Qe1mK4y9+MWIXQe2FgK1DqTG92LJGppp8jp4ttDgtZXA2V0QqjJyccTiXK2gFTSTdd7P2d1HD6
nWLGsJ79e1R8KKwy4J+gOR3qnYI1vcSZMlDnTh1Y4GGHJ3ltWbECKmmJY2fbjacE2an+z+MTyplY
KvlHDUF9WvRa+i/np9/Yi0SnWnaABfyfUxCtm9p806zoD92q0wCJiMXZ8httNzg/VJcPOyldVOvX
rBMsrL4a773i6e05rwqqmzDvW6pzczMOeD+wo0HsBOERBe3dz7tbpiRMBHIecmw8WJ3ZvGT9Xa8O
FibJeI4LYpYADmKeybIdEIwq1OWoGLRo1odPn2NqtFqQ8oRKaW1Xa2FcjJ5EzSzbiNw5G8rPiCqj
3Ruo+1lEmykzI0VyNTr0rhn80FZYH3rHM1riqE0Q5rmh952q1E22xyCqT8pnB5wl2hkGcSwebS80
OhiFrEgmq2r88PgwJDP6gjIrz8t1G6QoYtt0r1oZsJyi/uyRWQvTD9eGDWfW0oN2meTtV4OsGcaN
4VxT9sEDbT13xSurjv3IfYBpS+UaWdqht4xSNrHQ2FzWrP9UhFJah0bH+8okJ0lar9LKwkIboGNd
BQIvIyExeeCz7RxMWAiEGiAFnvAK04Ax+XY8nIIYJRz/M41GXmLKtaxgfoF+likis0M9fWUQvVF8
KX07cyZHU97NRyWn7F/2KtpMO0jes8E9kfqjAO3A3hYgzRtNcEZ1p8y6jBn9GP02GiY0Q1LsTgQa
R64M9U8bjhZZUAifQzisEonXzI8nmYuahgshGrgJqfne1CPCspLFpcB1XF47j8FULyelNHhsFCqx
88/yiWmNeK7bsxpUBIf06yhHJe2VBstV0P214mzy4Cfo1zaM3UwNSK8kKgmQTad8OpX8Z5PXaOTn
wXjXVFJOK0Iaiu4HbgOjbXgzDjQUbTSXKvkDvCqQOnyG1C2gsqBWuSjDhMOEtBytNu7oJ1RvfI+m
Y0dYBxY4rBnJ32OOmNrJjc2LJhqMnY216sA6UGRpK6kB2+6YMM5E5x/kZFKyxg/x6Oq7TSaEJy4I
pMv8OzGY2zIFGHrUvSJlO2iNCB11ly6h6eJdWjdLYzTWutDACwQEdEhLIzsF5UpjQwzPFXaYSPy9
4JvQjI3Fq4j+CvaP1pn7oOHi1BNnFffx03GgqQ3DPo3piVkV7UWFtbQiqcBYRV5yML6HyGfwqm+i
AWg2cIjGIylb8smJpp/ZIdamVO4K+icL/yhwe9YnxjylkuoTskCF/dMTEMW3RSuRayjiymmxZnms
JWXQfJHvKTJir0u/W1VVecEKumtxF+JYJPIP0yzsX4jqaBKblaXi1C3cjqUSp/Iw4SHb+p4RIs+h
H+t3cmveRec+6QRLqPg6t13slUuLQBl2P8QIqsm9jWJmYN9+o1zSKn4Y+njLfKTsjViFrOPtp1/7
p7xzg6NhavQhyzrnsBNF0x0H6FHQFCh2dfIChwChM0lyOj6V4VkywvCao5e9e/Qnqb/oogvyvZSZ
r+t+yj+NX8Ifa59IqPdtfKsiegetnqWKtlGGb3QVKdz5Tn+lAw4gUwHhkXufIBcwj9Y/rMAofTr+
0HjU91UeED1UYUstSyxJjaocjUExyEIWs1P1Zud7DjvjgJCNDJEEcKuRLiyVveivV25gvlu4AcUs
B46MvKKnWZJNBOWm/thJxIOZtS78g+3/g3gAoe8tBmNAwmL4Ww67rk5WRWLCuZGMnDlaiKk493gR
1P4yhItCriyLNeVSA5Zme6fQ48upFwgYgVxYKNM1vlBH7L3umn9NlBIIIRvMueYVB8VUZyTbvPU5
7T+SMd5AEOSZPRhUyEq3NQrk4WiF8kWhLyPv4FbvVMKpfdJbaHL2wybwbkRJgY1ETFUfAmHieaP6
Q7MYPH4PPSGckCoi3qIMR3JTbsfmlkMgoKx1oq+R20/jDoLxl56Kzj63GYCUMq0pk/IO2IKNEMiS
lFUtlSzmvn/gHbW1OpxQPAJzr3c2TXUZrhrQ8wQ7uFtlihwIzUVnSQayGCDSJJNM1RjPJla0jj8V
EihH0ny0ABq7km6x5VJA0gbxC5qdjgu/wi1rSe3o2WzJM4uY5YG5kJptLDw1oYUmOSmRbrHXKVjm
WKuqKakt3Q22peTyiPtm0xvEbnkmLV6KhTjcxIxZGxltPMu+MYfzaZZSFgGSmENP3wdefvMlGorq
G4mVMA5NHhTzlooY+s0m4n6PA14jXXN2SpsSz159lR3cZ1Y+LZY8fZoVPOO+ZNlIqHtM5x310llQ
Y3UciolFVRe2qJXKarz7Y7LT00cThC+SanY1vId6jk6M+y0kbNjOJkOtfuAPdhjDYtck/jrFOKeg
5uuU4Ssu8jvg0jTJ8T9ibHCEf7QshhIoDIYEBXTodb9BioIyteAdaatciV+hTA6IsLcqJ3ik7xAd
xoO7sIWDfpsCmzEK41IbOaprtz3dKEIcV17DkZyq1kac5hWEEAGtmk5PfwGMJEasEC07m2ak/oxH
C+Cdyqqq+xlxFR1sjxKSsKpwUbWMmSBnA18iRNzufUKJEYhEOZ9IC3pOsSXbwaLsF6XPANNybYOU
SsaIiebivEsxKGpmTeIKBovc5B56yjR8eIlyLlFrNMSJ+W5YcWL18aIN/EOU3QdiqHBeYJFK5T1X
elIs6mPvD0QZWkdvCMiWsXbqJHGof8OQhrLWMFZGBJ+SxO073r8GPiI7A2gdQuKAgK1rdBsbFE5L
wlSWqRs9vZOwzrjlHa3lRWODClyB5D5BZBe1U74M0OOqtXmIZfQMK/Ng8bCaxtWvs5WFKIO0J/ae
3PFIWpNZH9kbVddISEJxa75UW/tt0YuibdAp8XMVg4V2bJzx3Kfj3ITgjunRhuNuaWgNyoKxCGiW
iICZMhz6e29R8UfKpcUKT/Qd/Dzxb4zvBSEm0SI86jfmV0pOiJJRXpSvlCApzGeMR+wY26DrHrUs
EdvKY+AlnK+hFCc80QjFVPPbYrVRIFZnfc5H2G48F03S8EN/3FWw1SEXuZ+TkBRNkY9Dmyl3cvaX
SVLh78mAO9Pn8LLB7vSPcYwJ8OCUG8EYLVlZSEkQNbLNOgzPCHYRhjeb3vXXb5fMxUtaOdxMoHHk
1mFZFy0QII3dhwCJpewNhd7nh7RThHmKkSwc82bZdrsKR/mXWeMWXzbz3X/Rg5ADZtKMytAS+IzF
Su8swx8Lqsxwk/1Oy3asfcB/acax8+iesIYIhk7e8Pw/Oesd/HrprKZ/TPw2N54gA63KDjM7lWfb
y/corr/H0fnnjXYyzzg1l+ZSd2A0Vz2wBacn+AEhm8kS48du1GbXm+PDrXkI/G74Zw7n/F+Rv4XE
ClPmoVmaeyxWS7wgvNfRiMdz7yg0x4uAkJThG6EIvZfv3pLGXGp4/8F3jgMBdPPR2A+0IQGJwWIL
PgvGB564jUbygfKEyKWmB+aUTvhB5IiLALFxwP7Un7Jx3wLubdoCQm65KxtSz8Eb5huvmfowBXBr
34PnG8OjMzztRLEvECHBKjGcsfBNGJ4j5nqnEEJW8lTXqSjgV4V3QhjSc1/zGyHdANa7qjL1XdfG
fm707GCTyQllMsQKwrfCQx++sMfwTLg8kG1uvI7uPN9a07Y/+shDwDOGT+y755bXMoqbnRFRUZhd
vrUjptWNzfPfvljj7fXhjCJ+nQ7NTy/ADdWJPNmoXghrmNSSvAFo7rClAjRBtmNe7P5Aygo6GZ6A
rt2UPNOaue7zHU8c/xsZUxtbKXEg3AjUNIxqwfiwRgvvzgzjEQXFVXbmjX5o4e/GENNIxw/EuU7e
Rh8aAPaicIWhpTNPmsQcvFAd9s8LtdsEEf1I/9dZCmxsbTmQHl28XO1bBhQX3dEIdqOx4RyoFLzY
ODhXwjjZCY6paQcanTCO6kF4USWHd5dFJ+TJGh1uJ6KNLpdMa1GPqoSQciDj5iAWQ87zmjlFMAdI
zc1e7kn6Fd5vwmAOJalkhNazyjSOZv6o+wPD6cY3YA0hnJhZeLeSDv7IthUvMpoltX2n/IbdVedA
2mYN7g6oZUXxBc9bo8YzxasV70OL55SbkPjF8RufD8PQJ1/Djo8VmPHsfdLTNg5iExPe5lxiHTfn
POVYYQa2veEZcgy/C1HZIT2xss0UxPHHCbUy3gh8YNqlfsLwLLwN5VjmbQiqSR4o7gyOUfi2P1Ms
QjvvVew2skPH4OHvM7L6X+veex9z+lCbrIOOfrAcvYsCow9hscTv3WRgOJxxMxuQ+NsUwOjamZVG
V73ol7n67ud4bFyMZaqkfxO5OsxldjW8VWDjaeVPs6wtvG+0yqkDWGvuyiVI3FihEy63JnJ2JtmE
16Tqyoc0alBadnNoQguPDkp7x8dEC8b6eJoQxxxdfMmovnRVfheO9uvmv6Ec2bYhJMCLVDLAfVMw
y7rrPn5QxUGZAVLFwpNVJMFiDB4IWdWA9WxxBXNdfruUv42UPkIV94NrzJwTwfujlNomtVgv+xmX
l+gveu8wnSX3sBFGNR8begb2ir5PgPdHiSlHM1v84lQeSKPU4tQA9jcHc6bn7oxR8sKcgA5dtpei
uGtpexuV6l4KeXGqYRUB+HUAkvAgbo3gqQ/VOi0aLMTpp6qUW/aEOnMfKdJrKvp6kw7o60uR//xH
1Hktta5tafiJVKUcbq3giA0GjPGNystg5Zz19P2J092nahcbFsYIhTnH+Mcf5DK4DaSLCMrJEq01
siOhsBZ4s15PuBb0qXnFduRV7ciVTUUAPzFaYrsgS2DgB/Byjq32Feu9fZMp2xAIcUgTZ6TAyPxx
K8rTRhX6qz9vA7UkBcaIiL2/zinElqBvvcCYic/6lKmtwgSlvTJ/Rbn2qiAX71EBtZM/QF+oobFU
Q2e3rfTRa/h7lqrDnOk9J+A4J3eeOHHXIqsOARKjFeRxJhIfrd4MlBs9bwywn5r0eRQsWfreMFgU
0ffYGPrqaPIyulzMJ/BVkqX7jBn9ZOrgzK85tg5ymjntYhCQsx3LLGGXHFgiIf+vQGMjIACu++uA
fUxCX7JMz5ZbYBR/NNkgwAi4xu7EXgWCtFAs6RI839YVVeMr1WVq/o7BriwLu6KWcSrpXxo7zdhE
sXJqEq71b1uH34MGWz9Rbyr1c7BX1ANR1mRHhhh3Q3SUm490zF+WKXCuHcjKLWhx9QELRGVXyqgn
cssNumRA7iw6DT8kEZ4WY5HRTHut+6ohlUMbSfqz0q1DlaSWokPbHH1CvnRoamvld0IW0UJjLt5A
ORuVsBs8hOSpwGBP8QQKMQWTFI1Mu8WVXTzIvr4RB/8nCobNVHQ/mSL8YlZzz3yMOl/DhsFwhQdg
I26EGPqwKjkN9JrM2E9PEGcz2TkBE4XiLRGuMUvZeG6pyFLyOSjz8UDHilM5+8zULKtMbUugWY4J
etVU1fYjaaNahCv5sPpu/hpnEp5/JgoAquaYuAm3IiHUWPU3SH6EvVgbnymEPIR0noZCqsNis0Zt
pIu33sS4HDsE30/3yOd6WlH1148A6NR6U/TZIVQFW5fMrxItXJAgH5Pw12JKyq1kCJmOH5EriowI
O3PnNYR45kxBZ/m3aQ5aPN4tzHCDpkKegZU0Mw8d6roahriF+ftQha+Mo9HgdpxBs0Sr0pCcEYPS
pJAbyUJVL7MSe/iZWBhn+bX/IyGqU8MIA4lWPJqXPDZJaYU338C5144sC6tY6o7qnBr8Qeq/pLXY
lwtnQHHfaRDiEpi+S8F4DSNX6nDkhkmb1Ehkhk2VGnR4uGXTNIfTT+fPOnceW8SEgquFLD/LlitW
qJpSmd5WEARvMFgFeA5HYKQcSvkYkBY3AjgImg4OM21Dg+7LSMDvMAYAdlRGQB4wnMkAPiZ4BQN2
NtdO999lY1FjUDY2kE9hVrS9TMsIFSQJt3MqW7hIU0T6jYDWXcBcKvemCsOeEgMkVhb5Nk2fXfms
C0JSZs+n0teXnCTcHVRJWJcZIm2h31lAozy9azSKTjEunu1nXKi8KYvXeM98iArW70a7qv+pgnYI
Sx4T3zjk6cggRDoH9X1qLw22I0I/rDx9jGDRxyyRFHwpTvGp4cOfOvjBMs8oVnr1a4gSqsrWVZvg
TUyifR7DE1cIHXblELf9wHD6ifQ+mF0G5lltfh3bfT0fam1TTFs9wHeq+iZwDikKpqfac2GqtPjZ
1lhbRBj9BcpOAu5UUPyoPFcVPaNdSsJJmLio9TFiP8nKfV0QiNCWnlkXtvzUESXMITP6YhAIxUJm
jpnsSugtXCRN9M5YZDEig9+Jmp+Mc4xEi30pqzbrTkZb2MTPZjhJOdFlIkRS1tHQsGy5uudGv5VD
WLI+QpjmrtEqhNrvAOsqltWXkEeCVUWFWTJ7ghJi3UbvWPVMrbJy+srrCSDCEebAw5mCNaw5W8jz
B0RRJgNcJPQziJiPLXqdzafcZIyeD/i4VKdSV3Zh5OO4+as+OwW2nvpL4/9QhcsMFZaIJ6driK+g
c283EVwrf0yPIje65s9u2xGuMO+SWaajwjNa/kw1rEGjmkJE651ChszFj5klunYcR8lR3crxv6Z/
6/yzkbyhMu6oIw2fYiCRiUR6N9p3YXhtrVs8aysUEhlF1UCP1YYA2/FZ1/JNy6XUy1dxTFeeApBU
4v8xWlt9mdzmBefmqZL6oBqTY1VvZiF5gtYdkyhSnSJJXFNWIdYFNLFT8Vm3GRcPg2m8wzM4sAVw
Nhlmr8DJEOQBQblCQ/mvb2nNVLdU2ZGmBLHb8BIxxpNTEZS5aV4zjPnVfgg/c7T4lkCzWzQB7CID
Vl6lEgA2jc+5yRwTzmKtkhkWrjSyYWnGoC7rGtRkfKbf5U+LEW2BJlgKD8EEOFZtqlu9nW5CmJyz
5mJV82s1yXaClIDKf0Yh04bf+Ii/9MRYCJRYkdKvMfJ9i6TwJ6AOjMNsW8xkq+eBBskw2Uq9uR+z
wYuZahTwJQvhPDN7nkNu94KKsUQzoXRMrvq3JnxJFeOk+otlGyVVI3u6IMLuYDMxxEuAhduCCsck
BMX8ncKs7zNEXtN56h2/8A2X8VZvVIuNonVr0MCNYzM6fUHSpYgN/kB0e0H2mNQScGegtiIeCL+U
0sJGNszcqPoUSrf4NSFJWhiLhM17JsYifM6g9jphOJNRSC0gnjIDEzBj1WiNkw/UYaxNZ4FZIqUX
QVDbXII2GrBci4WGlw4Srq5R1sTlvs1BzHCeh4uTOci3CMCFEgUvLIAbKJF0pTS/HUS4icixYpWp
bIv5o6AHh3q5TDibg2xi/WbkEV5Na32YX1oaBvT2R+xzDopPoxoWa1Wle81x0evVo6qb4CFYQk5w
CBi9HNDHsNfyrBfDOsAjHqLVWmnwYygUZgATjxdS2wBIOmLPqsjR9IZa/h7mmeIhj1z8tWwW8xFD
SDXfNuUf83xdJsYjb5ovdbG1s+Z00/R956AoXc9jvNZII/QJk5pQvAQ6BgIybJ0MjFdVj77UbGib
YUPn0T9J4mA15WDl4beZEsEwYGpBWii6YjwzVxX8txKvxBrasM/PozRHiSXDDkoAeCjD850k7hqI
eiG5pFIw2FZ3Fxjv9rnw2/T73FIaR/2ZGo0kjd6zGgmHM41FjNr2MMAl66C+k60OHrUiBycL3qqe
VHVaciamTLbFecA4tocYIEe3pCWLwyKLgRZSEdgyLJZF+dLQWKfUhLrSHwfzoutdTWtwaaLgRSoZ
ZrLLLtlqRcMV8W/Z8NX6g1Mhim0k/N2zUzwXDMZMF+nT2hxTR8eZQyIgxIiwUULslPcm9sQo5XKB
hLjkXtD0l4Spd2Yxk2TVoHO1ffr7CA+U2l9SUQHGp+gU0kbz93uSTiuPz6qRv1n+m8bEOv/SuUWh
BFIhX6SvoAWTLCaHALLBuPiY0JdmsTcZotYLX7rrrgOpxtjZDutC1D9g5pkdvh6Epq+ZR371s+BJ
9NBcyaYeL43yJRvT+6AyImr4zpuhXnHFQl29+OWx8q9Cnj4p0v+lOdq4DHp9ZPk7sbVegjaBf0SP
HOzUkIn9Px65LgZWGPsZfQj+h986Xk6waejkxvwUhjr3kQH8W3e4XAQkV8+i8pyEHCgRdXXfeaMv
viqarsL70C5kZc94wYNzl+ab3kus/Trkm3b+wY7XkYzZpRSiM2bljEcUjOO3QP2oeEWKGdsmwwXF
Z2CD2KPPm3sNl9hnMtFn19SsvvKOFKRCCS/k69B+48cZZ6diwL5mzJgUCO/kZmu82Z5jYEahRTx+
SeJUI6FWfvfUWVmSRt3HBHCQY3gOqZ1JxfGKsfvAwvpFYT/ufWDM6J2IMJwGOkdSQEOz2EVww/ns
1XWBVymDAMnzRRFuEx5akTfqAoJK40zBzfIfY14LWSCsmMiJEt4zo1x+1iPLAfdJPSWOF0N6J2gh
LLO3FmvZHLOf/o9k5u9ahuLi8J2yisYSYdIZQqclRyQmbC2rEQAJOiEr8X4sEjzNuyMWE1RQdgt4
lGNyVxD06lm+wY6Q7FIEKnq70y0IlnSse1nToMbgYaSXx4m9TAuB4bsaL898etXj9l8W0aISDmtF
0h0+hJFkAD5ofrJkYdsxYIDXahSP5T8FwuVkWjeYDcWho76rY5Q+eLxjRINXbrJRk2w3Di2jZx+j
f/MIPo1rZvKT4ofcJM2/eIKFHVA1Z4hCtclbojPn8UXMsbL02y0J0aaEv30h7XBwfhAEDaFcmt20
J3pKZim0Z0oylDpL4LNuArdjrjlotYoFPOYdz6FT3aEQnM6M1lWbrgfsMEpCr8Y2O6pWR3zZ12yh
NSkxpDcjRsLzULzXOYP4Dn5/XrzjiPIyy25gim6N40rDDGEgOD1awBhZwzv8rASYRyxK9gBoDW8S
wo4Qsgv4pg5GQTZNtM6pqosYlRakqnnPGNylmGTgmNsAlBltwLCxJMg8RtrM0CQJpTAvFj46ZapD
TGY2Kmx6/RbEmYuquMxLN5DStcrUk4H9poBYUPaCN4faJtMIaiM7I4+/mTYsRN0wR/xXjvCRerKG
SDLN50PXC5XT6vLeg+vueAHGXqw4UoM1U95E+W7QNK5Zw7gwSwUa1ATjpRHHy4wkzr/vsdjRl/x9
+vfB+o0YC+8mvQViSGVcas0JUwFZyvIdxp2YWeXGezjNOPAIVU58M5/990ujqs4yo+NBYjCSLC/4
O4q/l8KMT6HMb/1CL2gBrROzXnrU5ZDUui12SWoS+bl8ifctiQdqxnEVL0Q3MC79e4ciIZdtwj4X
fnFX7fom/d8PQSsdFEkiba0cFt26oPMNUQYjkhm//P3s33H8ffjvYWVGgI63sBwCeboeErIgTv/o
FF7FGR7+ZNK+/Oc8/PfnRkWwyCcO9llkIsElpDRBS+r0kX8qW3BY5gzCRF6LMEykHKuC4okxqaQD
LJlyuR7tmDtj+BUVTLeWp0Uz5wKv3cvc4mjRZiZwXQUdfQbpkpXxuLwfJR1naPmQCowhUggocVLP
rI3gCLUaGRumakhorOg11EghrBd5jlUHWFpIh0j1qd0FbSMvp9iHWZi3cryNY0qYQeiOf+f770Oi
gIYk+BGgSaE90pZjmc2o3KHVRHWYPKd4RMoSar0MbCh/q/9/CXDcNZ3AWtW7jsE7LOK63P395N+V
Nls4W1N4a5Sa6Vc07pKKGOuc+OBUULb/PTNZmOpup2hfQ5Gkkvt3cXMJz+RMwWuwcOJB7on5rsdd
pWdkY3ZIQk0z4ub9e4+/D3lPdqZksXb9fUkujwnsupz8vw96j2V/bGrDSo19naue4VUzRuC1qnUf
8rnZCabR7P4+y5Y/BW2+VKWhG5T6zM7KtmUhzjeB2SS66f88NabOcHwkBQjZLdcXdV06mf/5uyBQ
/e9v/vv1xdwhzrNqr4zE/ztszTSA2hKq7L8nacjrQ+bPZHB3S/5nEG5Fq3iH+ZTtIoX4gaxk3fp7
s1Hdh2m1UaFbgClhPQdr5SgO2RtNE5R0/SxyKhORpe2/f78QvSOG+CjjTnLbmqWix/InCxjZ8+RB
CL2Ik+yRi0KowLhmFXg3C4DoqscVKkqAWwwf2lu/KKMlsGSFT0ir3uQ13Ly/5SLWssmzV/W+3vsb
fCOY3zNW94I1IlEIPZT6/bbeBOvR/tZXD2Z9o/Q6Ke5YYj8S6LGX96BscXsSB9QR2uBPTkrg+9o/
zZBpsrUueBgB4GtgBi4Cf+wBiTWbDccgCRtCW+3BEDElwlOc6kq6axG4TMIJ113y42hZaqcy1xil
EQyC+ZPZ2qAHGBOSlScD+TEaJAectDEVkwAYsgQ2OIphI4AOoT4RqBvaSM4J2GtQidKtNd/FQ7n1
tgh0klGI2Bo+Vq4cYXBIgq4pTB10kfjSBzD/6Gb7ye2f4YW/a+GuMWHB/BNEIIUyaacMbqmYlcVf
USDZRgZ2xXTGLjIbLpzar3Ak0dj9neXf2NWotOiAdOi6cAcgA9igItnPhEAfnANE5AdLMiTkGkJD
nL9sg8ZnRbpEqAO44Rpkj3cyqQ756Mitq/BEQyTPgbEdMSSzxy0xOLBYDokJcXAwg/6Dqhsog3Xk
gAfEbNMz1PcAvdtSXW8hAXD8eO7Fsy1xjgaHcx1EK4FuG7MGEtuY4VKR2USL1dSNcHUZXdQuaEMC
rxM3ZScuWme8+NhvQeqEObD8OiTT/B7jOV7IABiAKYgK/G7vMAG0aZXj6wXebsPRi36sJwS09r4o
CjIPHSB9MDZJ6BbIh2WMF9l4gtd3Th1+ToLhCM/hg5IIHkbzg3bIF5z+ZqETQFaFrTTeW4FNng50
QusXDLQyXkgyWYbHdB2sB6A5jgYt9hcVpEL63y24qpCVdlXpEG0LW+utv0kv45FRZLwftuN9wLNz
AysYZrXstUQP2tFHfsnvtLy0NfwB/qO+m4/igxdwoPlZe8Z0I8TGLWdBXshiqxrnoMwOXsPz/Cw+
+KpAMWCt0spO71xU7gTuh/q+jJNmu78wx5mQda/Uh3aTH2O9mp9EzVfy8mO8Zr6Ux+iVG64F/MfI
cfk3LCNMDKVobTqb4paZb3nm1Rwex7EMMyBD4pt1p67h2yEmfghGZ6a9K+uZg5K1Lu74KMDu/IR5
5Q35gfpOqErZHXhvwSTxhCPDI+Wen+EF0inFEGPvFlmkq+iVi8NfyuXn4LnoE0fFOMA+mg9+OPnQ
YRSlK/UKuae/K0/+p175BcEPjVK2fJebJfiJftrLwN/JCR/hgds0dZwE0dzWLQPdV27ShOEJKSWT
yyd42sJ/RbKGMSHdsAajanlMwezSi5wud7KBexLLzg39gC/hQEkLZrP2sFCMO+0WUh9YK/M9vShv
vKJ8RgdGcc01veiILGAZu/rJfI+200N/54lnScHEfTnp/L3Q5A+wMOUPE2P+c2atJkBUNNDw0veR
gN2cXTOtRf7Kmf1mo4ifCWz7fCe+xv9wIkHi/2mczVeV8RRDPxxj7elb0NAn4fLA1wDIFjl4sLwK
lL8KblP5YD5FH7d7lOB7Q6SnrhoDSzDM2KZIIAMSKx55ZODfduY6UVt1U+QdabA0w2vC5aCzWI/a
ZbiCBPlMltEbfwSCEMozPDN+0W4w/BSgLS4iEUBEqIirKrX5m+kLtBf2jy229syYOABurhWZMvAj
oZWtpo8cp8tf4AS+8FnAenuYPQVnXUAVhk2NY4ysenAgVgpXrrKtCljA5upiYMZd48adQkqh8Ru2
Y3KUMZAxi+Qo1RFg+hBytjnAeki+kgZoMWuHH6sDQphdbhy6Ze6crsMUmZmJK2XIhOgEbNoFSMaY
B2GRvEjIiCBgqcY6CO1ZflrsDkh3YrBN19yD8NgqMuQJIYwbNEuAdqjvNObiwHfB3KK8jyUv+Gmm
FmOIBjWekjZI6Gbz7DYwnnkWo1cW5G5rPM1rf2HxRml3wPlni5v6Vb+2rIrGM/hhYefGWZaIZ3wW
a8d/SM/F19NJXtUHKMFreeSpgGC4cG4bb1npkm3J53ceIMipGLOQrQkeY7MBVTXaJNz9l52IncG4
Ddf4Yt2iEIqUrbyRLR1rV+KwB1wqEB/Mb/ElvSRb6mq2pTneMuTS6yt2UO3kADjDY5oAGiOx3kXE
zKzf8QfdtB3SuhVmEgE5RyQYc9ETB38AIDAN5ou4aXM3k1556omyuBUduub3+hMp6wQbVXBgQhuw
MZlG2MbIKtvTAFCKjQRnA8fjrLkW8PlGR0QWLc5uyGWhJ1ykC6s60sRiWYuw5g4d1cu+h5MP8gpg
dfK/mtP8KX1i1g+Ynq+6E+y7ho0Mv0Fig3pmfyzA9T1HI78sifp1vpAEi8cayx1/EMTQPdTb7oPV
vQ/gLKRWgVQc2bnTnvkGjpQ/ykXYSZfmQ+PnZMzr87P+GDSXNQ1Pt3PywVlcvPcuPA7ZVoMM6rLq
yA/1EXywHlG4sjGE93FayQ8Tp7ATozOPzZ+cbVaVloLlPX8KiFVQ9T10iNpECzF2ONWW2mxDOIRr
y2daXBPt1Xc6hMwp3JhqgW1A31dHDF88Iy/x76DJGlXzVcm6EhHITHyOSXCfPMMuKtrmn17TaLWm
GNuK0g3kYWMeT6gUE5ZtpzOng+QIUbYPOuKItY3UqPPaDHkkNM1Q3dbA1ETSzH3Bb2fz0kuPvgXD
ipduY0CoLWzC2KBDA1Tg9pAw4hxXKH5I/d6Zm2ErQ9js1/0nEiwgudLpE4fEExNXawSish098Frt
mztu/zC0LX11F9PqyHSOClz9p0Dz+UrfADkjKIv/2JtlpNHuWNAEMsJCwbWaIcewbr71v+Mnlgzp
m4jvHlk/NNfzb/PO7yrHlU5ty+6f2P0n79F+6v8gUmBYyo0I/oihiPZLrVC992/zL3Fvde+0t/k3
M1d+5Pn/gmt7I7NI/8q4qeOb+gXt8F9EEQE2D21FXA1fwTvvP3wpr/UnJ6kP7PYXQSNZavhdQDTE
tJ5TwlGUL8K3TxTJ7CA2KvBWBxP9BdtsOfUmzGAowAj0YP5jJbIcIMyH+je8oTOgaOEVjMQG/gAV
kBvhIpQ1xrHYcXNZbBF3vt+J/GEucsn01vqCJ09tB+dMJPYUeiWsYGghq/4q7gDabtCVeV4plBCK
s2HyPR5WMmkRRHxbHz0dK+Y+iA0/alh0op184Tmbc2rJtfwtyN/7Ej6UhSLjxL9MrvwzEPcCPpK8
MKzIfSAjEmkSd2Cs4jrCz6SfkuThTPLLS6A0FUidStcM/l7yMjN0+pWR2uEfza/UYodpRYdUR7DF
r/aXa11/jiAs5D3+42ZrdZrmFQ+CjrMX+tXBjXEEmdYNUpXEibRtoK+VYYvAm7PJ3VQJdoIx+3RI
B5erIjP9TfbInxcHZk5dYsdMikunAyy9EeoAmpqSlrdasnxwKkL93SNBx4Z0ZeHWTr9pnPBKV+7i
RzTv45rR/wpCdoSwn8pKX8pViqZY91iB4jOlWPITvabHhCWDvEsUS1RalEB5uqHWnTFDoHrcztb8
E6Q3q6xYOGR4fHGioacZAhXx98jkLK7fB7LzLBooeh70a9TaVDoanin2cJ0oBWuYezs2A9YW4dZX
o+yaqfLbEDicPcBRWU6hmbGncHxh7lQdWlwPHSoVqmxuTcUejE3RgW2/sjDEjSd2KHWcZbu5cITZ
a03a/VIKUsNSpPKJQj/ypEzon+LEVr18gyJxBmCzSm/u6PbC4ZnVJq72nvbsqfyj5TWUe0A5tE5X
KjIOmk9R4oR3xDmkc2JhSonJ3xXamJvRXmfdmh4JLG5q3BoIR10+zhNG1A59CGmOeB3DoCyfrLBB
7bDFlxPnzWF8SOUC8UqtHPERySskn1g0GKQ18+4wkRaT2UPtu0sX6Pi9tklrgeTPBLIUGrCHeOqg
+72HFzJxa0pSTgHEfGn5aKkebwAx8q2kBaGznE4U9d1CeOVQOXL6Mw5+wQ9rqINQcRxAdnZfjpNL
JtzCO42sMC5iIUpHPsFHBz3LtKiVKBAH/EC05XfxTexmrcXNn24GSgEknxUtK4mJ7B5UbWLlyO/F
g3IyksifpMJkMC9Da8N+9YcvMKMGzVxK0oZnEyUTN+tP/C87mJUIp+sUWDq7OqoK4swfOrWgD2XM
9oGNLKV8rcZQ20oJCi9MxyDXRK+dAt81Loz+EI3MB2OWwbjG/y0y+CWdgbhWYiyTH/rEIKFdtG5t
0/9UqvDM9FJ2zEHYV8YkOpox6njOYJ6g+NJanVHyJXUvbBJN9qoepLYLsq1UAVy1IezLTi+4OztK
QInpoAvb+SHmcbwr4484YnogGKjKNC2ghE1YqQeJSqAyRkKE0bLIWXcchbJ3lVj910ewM0T0phoD
wFINvCFk+FZoOA3FgmVLEdz4oexguZLIOHdW7uIiIIQmNOJaJRJ0XkJyIHtFKeqfaqa2rH3i6qaK
mySdMVOvWgCbJJ8xdFxx0LG+p5GgR4DeRK+y3BUq/Lz5ldldZ8Iyt7D0j1NL3gsJv7qNmS1rM5WZ
1MHWEBLoStkFct5XC3a4NfwvfJuI1cCjeeWTjNiU3Ee5r9aOKChv0Z/1wYx7jIiVOYM+jCI0Ct2Q
wqsYe9rnNrYOEMLP1kCwggjuTZIG9Xh9U0Y4YD48Kybi0knDDVBtNBgIxLq5qT5bsAb8wZsnqFUh
VyCcKXF0IGVjMD4CaVFBVfO+jReb24zYx1FLr9xzM6a95NutKMZY6ZQn/wfBEoN9fQxJ/ZuA6/Yh
DXaxL9rrArE0GxWJyeQSnkGSiDVvBjwfuzVceOXJkpqEa2pM5oAdjxXup7gqj/vDKKnIWOvLaECN
1h/8E90TSzUNXOhIk6urGKG54EuIlQe8GmkZ4k2y+F2RU9uBsOL7mHtD58JBetUwzjXqR87qMihR
vp6EjWKGHJFPdYrmDN1dKOx67MNnpYJHM/mY1OiZIwTS9CVvk2zucHXWNDfS8cPrJobCPQoVRJSr
KKFUGwP1KZkt8wAsWIREzvfcjlwq8iL9BiOAtIXoDFU2NqRrp860TPAKHSuYMYWG4pL5gNvpAKo7
w72V1WHbWMi9hTr7SOfTsUZxTqPp0cLT4evjnowdwBUuAbDP0kKbdrCU02xMKPDo+XWwmCdDUAAI
1i/AM7pUDLk0bELYarGLD3bYCihmv5NGcKhCJYDdiHDjAqnJg3uWUFTF+FPWjdg6tQwlfWLsqiUm
Kk8TTjd6t1WPvfU2a2MDfh+Ptjjug+JbhhjecU3aClBRnDukIjNenZGwDsOA9Irwp6+RquuVdcxe
eQzzYl0Ex5nxEuoRSEJ3CSF1gl54X/knRd/TPbFXmP7O1x6suKia2FYIwGK1HgTTnZDgTtXEwqhr
nzMkOKRvlZsmIbWT2Z0quf5qGqsh89fwajrK0F2mgnRg5tJIkvWizafkY4o//cYFe7DAxTQGYi53
bEMDFx9kaL7WcdT3AcXbyK5AWirSqOAF52m/5OI1X4KqM+GWP8ZaIuMbTG9Z2Gm00wn63VYuXnrD
wxyy7jwcaav2ZDAdoEiKHdjQrTaML9o40c+7lAQ+AWAogqxdD71EQHK0njvMvdq0OMCV+tR17dwN
0HLLFLAtQNZGvxmMLOFagDO92SQjvAPtrSetQSXHRQnxnhtEPDpUQ8ENNmKnHRhra5rKbnoXA3+n
lWg4orJ0mgNvCQIlvHHPEPBM3VBf2gvPZXk3duoVkg/bO3M4YJlS3s2Dw35YP5GfgPSFmLbA5NoB
ERLOrX4L5zF9iT515CpKMUfbQYg+6nLwRkHQ3HIsAk/v8c5IOeWoInEYAM7xmYjBtSS/jsJdz9po
PYjGZ++Tx63qyM+Hrr9HlRxsRqn+zFM4k4hzOw1J0DwOd9V4jXUZAKNFlYsj0x5/BYAooibQoKhb
KLUkF/wlh3c8JCVRHawjveCajUvbzm0Fqgt6JGXcQTRIlMuwrz2qFhbi4cFCD1ig3DQm054uE2do
Z0ixxzNu0A2mp625D0X429WwqQUQlUZEMJeL01bLRq+qUaZU7BCsntJW1fCal1Rz3efDryHpJyI1
g8mCW4LpOfKu5lJKdcHtYRLtTVZHBzBt1oaL5RWII0j6lQCynWRiH4EEr9mnUscVU195/kC9VOG9
FrsNLAjuTABOHX3gjCcmndl4niQRu0lqpU6CWFWZCrk4VaJvC1VwBWYqdDWXVP8MEcbCD8S/tlZc
Jhrhm7kYLRKuo2H7HcJLJFEZY4dcHgiXr5lQW+wfWMXFb6OuaRu/5hEKMYFRhamFdQGiL5n96lzL
Yr4XAoKQ8uQMboB6YSmWYbAy1aeOsVk5sVdn8eBfKOokFYNFp39CyZKv+gMGD8Aqq9uxZ3e+xEf5
CsIERtlfKELBVS4iqqH/w+lp0Hk2ln++S0AzIPDsVCyWXHWKXIpfPtIdBz8VSRUXHJVo9UGa1Gtx
0N+pw4U3/mF8wrgAlUfKspKey4aHAyaF4F9ta5prXvmgtvXfC3kppjnwn4o0Ad6Mw6aMD4fP8EjZ
S+2+zEOwkOY3hi5jEI6TxwxQCbyHcCSgoP7SHeZLvLF2QAS6x7wJNILqi8OI79M11Tywh2W6wcyP
fRodlWslOxB9YIHiI/imKgc8J0YUPzBAZSpVtjoKcaDaaClfXc43+yZvh1MM/8iBMmXh3PIa8CV6
i+QQbK3WE37nNbhg+qTi/mKZBYICFOU68as55gWUe/PfQU3R7j6Mm/WJcEG4j9YeLZOIZII+ksYd
8SsmmNmqeEw/QJDCL5Fgz/HsH8xXdqAlHYeuU9loZyyPSFBCliaYC+zYqzN+fmQpXzjnFK47fivQ
L2R8iPgotlialjqf5YcLB29RHvdQvQL9vJx4CycMl/KDj0t0nOYt1koaqcn7hcz/95jzrpwzsBru
sf5JScJVla9/XUzic7NwQrh1WAm4N/lcuDEnYVTVU4JblK8rqgtGTqa0dBq8BeMqzhwdAA89N2vI
5gXjF0EAd8VputIHYITM2DpT3ix1eE1pQbW6RBvhf9T/sB/SEoDXTe/vB2g/wko71l9o07KKhIoV
k00MHQT6ZTAPTilx9+2yfcdQLljn/zUvvELZN4QA9Z6EmQjiP2QCtOUCczgoo0xWli8TaruT31Kl
g/Ta41d6yj6Fc4ZygaIXCg72coDUJbDq8uoQMX7iqlWN/Dql7OUB08PxE5/ddQ9V5iRJ+RWu7A+f
G445Aj7B+RQYhyFqhhN16oPY2JZTcMpRcBIdz3aAM9cqzQUmYwiKZb075ORsBhnHyzvaJrZDfbD1
/Rj3sYU3BieIaNgh1N/acqdoyucgAygPcFm3Uctw0CwhxU4lUF5hbocGrMGhLeRUA8LjmPWFHxCh
L1awiT4SeXkahBtAnIVvfvmyLOu4YuOuDeY92aL+TyguSIYYPkqT3Swmxp14mUWXvaXxDHz49jlj
blEUNkMv80C2EBwT0W6P3ba/j/eKYTeN2QEDFhLgLHaWI0RalhfjSVPN2IbumOHWMj/5CVporS7j
G2aBfFN7it2aenYZhllrXlF9WLNbn/9TxvGY0XWqD5Hd6I1lg3vpKV55/vTOlp76NfhpGbKwmsnN
ZsElohW+XcCZJCVF3ywnJsDksjgyKqx4AvgH+MrLZsYbspb479ZLfmEr52nhm4NJNJnNcwbQwDmj
6aEfXaF2eMUe8dzFzUNHHWPr4c/Y5z4yddGlVNCe5T34ro/xsfoAlPmw3qoDvzJ3k5P6ADelahic
Izp0hkdMLYkof6oPlrR4dhkIebUNtG6DdS4/5gHo2awYpMSzRBk7JJy26PnLbE29qtcU80KvPmrM
JQif+JtcER2zCs+Y1G+TD5bGN2WnseLm3G421/xvWNt2bD5J1HxMEotsu6kn09wb/fCiW0LJ3L55
YXWPNJdpQh9vcf5hZQkHh+48UbAvQT666q7+iXlVmi/ONKzXjDP8GjcpjLUYSICkMVeOz0a6m8MX
i7aCJQGj/9ztcdpgumWsMgX8bzU5vdt5aEnPzNV3885/nx7QswE5HixAXIH/tDHyFTGL8+nvOY3T
VbjJ7xYhdI3L8sOsiyWJjWagBOaWAdk1Ha4xS1wXAIo5pQlcxNtMV59qmUaLapnzgEvhcoNhB8p6
RzW94NqzzbQwQw/wN6DmbgFqKrP3EfUi+yQXn58gJoPulgHtH+jFkJuxBD+45MfgesSNXtv9GfCM
x5AhYX7mpcJTNjfMQDvrH9YNWKsM3U5M9G+GAwls89j7H6rOa7dxNUjCL7QEmMOtKCpnWcG+IWzZ
Zs6ZT78fPediFxhoZFuiRPIP3dXVVUK3UpO9hxYMsOsEijrSDyCdCFuPtY4MHU2xbtFVpLY7NzrS
99FtQRqbr5h8aMXHw1+7GMVMuUHjUwhhaNbqZ+MPiwZatRmkEs8urgVSQfT0P+SvHJAQZOxmhDPt
3bwUX/H+u1thk/7QS2YKCjEz9WARxPygCk27cHgjiuwctT152OBUt2j4sXSUDA8o8/pQRnCiDOxJ
JqS+WwRG/QH5izJjrfjWtzHLa4CGACgtzUYrI4aXiLoySNGRnqOKJ/7BktGKl7GZTG2PEiLEpllK
6mRSxIwShL6MLUPIAOICnhf3xpm4oem3cr2RmyWlmEo69cUp8k6UaOqPii5c6cL5Z3O68ufGxn3p
T2ujOAYQe7jI3d04nEXpEnFDKZSHePsCRdOmgiqVhzfrjHYiC9z3not21QDWz9Cqa2MHGy5aYYRf
ViScBBDaEd9UAVUpSjpA7z14fHsjO0RoI5BZcWZ8mX/1HoigABKkg5PwrzinFYGXgeNzPwD35S9J
Z3mZd9ZC1o56trK6PbcQa53oBQBEZ2T15j4ZRfoz/wypoWvaIuec29k7IVfyJnN2BEWMfpZUhikp
CosoT5iUUD5pbqIS6cMymUKZ0aepjdkxjXpQHRoV2cunuQ6VQALbXiOgQSDBWsiLmVyyOuEI7CVs
9WCNTBfwR/5KHY5JR7zGwsCOAevE7RfkiGdtDwhECFC7DngjNWaKclBpEHv+HScarE2oUDzJGf6h
ldBSPLqUOqCPqRasnlQa+NmcKQnQas1Azmw2+ZLiBxpjKN7ZvtmmO4V7QgJARUmRNxrCixgDSfbw
SlzV9tLhOgTcarTLv8YgICVHRofAQ14Z39Y3Sj7wxIS3qJ71jEvYoV8I8oLB8wsR1vEKwBUgDCEf
gjaEcaSFKjmg/167GMM5CiMQWYMAK4O51a4qlySSDRQZp1n3Ra2EhmsCKiv7jLRjk0N0F58liCpF
Bg/cfxoThCvUJ8Y5+jj+R/0DWk+hhLEwGJtCdsDyETRJP6IXKH3HIOEKcOJ0lBHgUICBqYSqP5/C
4w8jhKhpuKK5cgpejFRUJ+qDdR8/rV+IDPGhv4PQt6NDCyxmZgir3Sk+w/k3flmcCfzrTyyAYNlI
S5kGVYdED8SZ4TEmDql8NSdiIxQg5CO/JUJmyLj1kuRPLFdugcyAU3Vb8+rS5TgVmfUrt52QDgw6
dx2PETHZF9hsFWTBKfPQgHT17Um7vNshlF+DuqJuDMGKYjO25qNM3Q9CLFstrYXKPAQKZeGhpTMg
fpRN7lrs0wzlEKX3vyQsZN9EwNUCQgmBBCswWA+bEEwN9wUoRArE9CDBY/izK0E5r5olRJO/8/aq
ObEB9fkWawB8SnQ+gN4YFAkQwlrULRJbOLHskYjmJmiR0wg2ZP0IVqY2554EFJX2VSDMxV7+0NH/
Di3/WiJUTYu2CGvIBlKuKfDUc6xxhRqoZ0vro0cRBjNKGoXGuQTIgVpBRk2D3oh5367DyNH+/oRX
NWVGiZgXsg124hKlnqnqJVDN+GEtTlHtOxprbT2gnISSAy6pZBbAo9ScUG+gnb6Z05FRE9HK2zha
jjL9kPOE1loVTcFdI85jy5nKgWw7YMeVSPXf1rDNOYyOv2WzyWhDorqMjClK7J6Ngq/SU3Cbm4tx
vLFxU7SU3HTuKRcV5bV8Fq4IslgRU9FBRVfoYdM5rf6uuigbzCgbwcgfK0btktlJICiC1qo22zTM
MPwnEd0t3ijTGPTOIHyG4j8dDtWKqhLwGyGfNHEAKDNRjkY6LXljCyYfobBCPSb4pqTEFu19W2f/
whtJlBj59Z3choCDUc1+/SSnIzueyAnyxMwhmAtqhxgyFteEdDSoEBCwsbS/UAhYBONwzUoHMkiN
hslAnEEGTk6HYH3zFCm9GFQ4bCKUAoUPBLBQAUno+7J9sJ7S7t6J5TcwsLWSjCRWqV0kGlmzIESb
TJUdMBIOxJyiCCP8WPkS2+HwK4/njYY9XuhTdUk/+a6cQfAmnacv+EJ5yFxNEQUwiGoTznK9ufQV
gmS0q7I9BjZXkUvbAxXChqPARnGsADJ1CLjCy5Tv34sdOXiy4LrSWkkEwxQhWKm4lKTe1byOV4g+
sjgo9K+NU3AGu4wXtyZYrK1ZNtQHbkiQLiLiTXrhJOrm8A5mdATw4nCYQ2ngKyAXxfhAaj2jSepS
fwbf8SV7q94itH9+2Y64aYSywax4Z0wM1+A1wbu5zVn4oIJ4zuUzzrSWVjyv/o5ltsuhmpvqrqIX
3IJRQdo2Iqom0ymEAivyj0m4SETwNJsZzEaLGjATtOgWXG71q/ypIwcmhyk7RBIhUh6V3cmAWQv1
S8/Wnb6EH8rampv0p0Fxm8rRLM4UTVN/U2jHRJ4KqGW01dSr1BxpKsVEcB8kZ9bq6UXylpo4PfZW
tkijO5quzEZPdlL46TXWaEgnOIpEFL3MNJQeUKF7hlZ6K7OdYDhGPYcCy9jHlGbSSZ5FIgpsxAgw
4uYJxjWEyBVuxzPl1GyNb+p0KGMLJ+tbP9CVn9rKqcid9NY9hG//Fv+wGrAIdA8d2LOz2en4Kfvy
rtXWPCjv1KQ5XnhrtsKb9Q2JmHhMdm39onFYau7Fw78ZSDHAo0K7jRa0Pf9zBFhWGWkjKUgxCz8a
cbpY1KLFbZwv2KzYmQicep2uxzWro9+zNzgZwkY9VKcprMrqB0Yd5bhs9GUUTjcFTG+6Wdym+DgG
KwaOdu92xMs0rno2xAKIAKxJBGPmo/yAzsAiXJlT4bpn+cVhAwdoCbHdmfeiqxLixc8k00vbQEOb
vg2/Q6G/5vqPhsDN5QBo3yO5KQEIgB58oDfL+0RzxlJOMAZ7gY3VRL9zy2bL0odIFOuhWc8IyJXI
6fI5G/WN48FRKH905cbVMU7eUXxwXAJkrg1lfcFbhR/RdbLtJrRGyPuLi2ec4AY86KgSTvW+2abT
NfX7id3RfaW3TLJZ7fFFeBRfEbUO2izfICEg00VwyF2HYUJlXpnpBnWniV2QPKIrb+LA3GAVJtFX
wMsYSIhrhKiezglEYsTMLbCorJ/iEV1ZSeHJCqlVLFSNWhCaQ1ANknl6y6kzfNBcSpEWaSIKfcAN
vT0gOiHPqxFzuFVjLX1x5Y3A0w5cWqpzLo52yjuBNwCROi3HsLSolUO2zNAbpF/1ZSIngar1HFnp
qZFAHx4q6sZwluIDsPFS2zS7CXNkgfrlW7jDgpVYpCOI2jtJ9y8inKx3FMV6il7eksA1n5Yu8Ezo
vL2K6NPyX+2eZRxvnjg9+CU6elMBHSLmBHdOeF4KZYJYFUyL3xO3EOFSIyHUTe/yyzrnd8DTt/gz
2/2hkYSx2RvOHYjeCgtSC1C/4DT+EgFDM6AOTevhB7KLwwfcXLpuopnjPqPvCZg4IQwMJJfOE4X9
kKYZ0oPKXfroT0gVnYDQOZcy/GM0JyD/gekjvIilCZkh+LmPVIpj3Hu4pjU8AfBzzOon2XOHeLAn
V+F5M1e3+RkLAndi8PikPTIL4Jy0hXjP+NHYmLEnIqSmjRGgAE1bChaIqf6MewUxfTITXqcL01RM
UtoSF3IxBZkSqoXRnHnLKol/FfMLmrAhL8L4xMiHGBL2KyNylGgpFo7GyviDeDvVWxg9DJH0o2SC
EToQV+dThESaaeLCCWsJPgnf/SdikTGdkc49Upze7iCKMrEJuZmBLBmI/UTL/qeE18Lcw+8MaxF/
muV8UzhNfrycTrZYMDlNUjNWdajJnOrN/ZokluopPSN39impYytMZqZjAm83J6TziCR0gGuLzspp
pyRqYFhVEMUZmwAz3jm2JlY6v5xu3CGXl7CsBzJ7wGJEOE9gRFMBUfmlpvJN5KE+AYIQvQBUpUgN
QwQIRX8BAhBwkmARUpD4d7wTsjt/YSAac8iYHJyCIU2lE6d5UjFzZyF571SStH7dJ0EMs2TaECek
gc1yHXyTBSdLWPTMh39Q+oRUQ8N7EYdoZ3AjDu/NIW4Uc4A9vZhHO+kMsx/oiqZQMGnMXLtgZ/3x
OzOLnNumokF8fvWpCHAwdKKnTgTI2YQGf2WGdCohEPLwCe61HvDcdfhEgHiIfHxZ3hNOuC8KFmBr
0YbUm3qAC7yPWvToANWzBFTCHok2gnJgZAI03k+eTgADehTkR1QkJpFOUBHKFuf6F8iF2jZXA9wk
OYHqgENCzrkoG2CbC+YqtAlwwTk0F5EsF5J+amCDZ2sVvFqkmBH+m8eAC9KaG1nrC0zfYSK5+THw
DmCOUeCg6UPZXLfoAFlmMPFA0hJExaZbzqfp/tz6HSCSkiBVcHwosPKKKSTiTp4a8QB7F4ong6JA
cZKShExzFAwdh0INLHeqxxMeqb7yzx4ziDfMGF+Us9tPscJU7i8MIwNHuPvJ2PG+GV7cToAsjsdJ
U2LlbCEOMS4yER3NKWVnWHE3TITiyL8CNHdYjwGEEUgG6JwWRZ6AjZDMvTEuIjoM/sYcsAfBnfFL
6m96S8Y5VGNqzxBB8gvIq/DL6Zkv4C5WN/MlPjPt0gOgvKiQ0LPBignan4N34ibIyT8Z1uBkU1r3
opILkWca59KcWjWpPuWVAVcGh0Sv/sXPDYRAnioQIKOUXAAXSSuBHjltktBgzcuq2H7Qw+IzMH9j
aqbEydGChJCol3X5IdysvX+Xp3FlsFDBkECljVLcG2sJfp6NMtGAwCpqAnglQVHGBWQqSD39PhVg
v5GOdQbO8PJ7kbXv0Q5mINrXNN2w9H9yYow5vg1bBBBGtqODknM4jwcq0JNubDEF8MAUU4B/Z0ZA
2tnwI1+MtwIWKQQTDgR+Drhj/2DocqRU/EOC4R9DIqEqB1rFQXH4gdFWEqRTh/ueukc4ZoGFuqO/
KDuRXRdPumTIJri6XEa+DzcAuIRfii/mMX8pOdpUEAEf4W7wO1ATrvsExJ+RUIUFdSXt4NvxHgml
QRal4/CCP/sHojTP8leGXJws+WjeCT4Tf06fxLLFKvW3MkCd0j4m4eYPUNtr/Akfekcpjz9ywTgN
npPpcOzamOMpMHVXJLvwzj5IkYmeh7v46p5g31yJnkp/OeVo7d1Dr84DgApOjC+qkH/A7InCmPYB
UYvMntIPbwIaAKKlMMTX4Su2bPVUXmacwTP+dK/BKQKjBl7iAjHUaGxAV3a6otYspLjho0g0FdTz
O2umdeYdR/ZzBtV9/OWAHRHBsOAJ7+BbEyfgvnNm00az825eu4X44gvJx+YFOMEH80raI4I3jqi+
smmkcp3ox5q+28S3pzFuBsWNEuZ069gWuDcVKrVT2XAMS2yR2QVLuPwChPlpljLV2NGnTPmHYJh4
kFDUR+biFsCXvHesSCTIl0DYs0JOBTgwMRaETxlpJjqCvO/wL19jC5jWJu4s2DMrBOT2XYY7zpy9
DJ+KPHPI1WBxa0zeXfEGfNPfWdLcp05r4TfRANBS8DQ+SZoEliU0E1SIBw4JG+/LMNdyWQPU11Qt
Zl5TcqDpmfqq5rAnkuT18OP9Q31nByRBIzn0L+6LhJrBzoznui+rXXxAjKLpcS/UJgpiPmg45sak
oMIjR0RG7yFHifGQnAqLjhatrJHq7s+1wQQyeQdKQhHyv95cg6EwU0eWPKUJY4IRgjQvT/d6jH+5
jJxor1TtIcAygtvdkvs0VIhHV3aXyPzALfpKvSq0S09fJ/GgbnS9tVCeMItjRHM/mtmN+jaKmKvV
HGvT+JbPBS1+fKnSd21lTl3tlCY1Fd952aU4hTIWhRXoeYsI6ViM4+ihc2naBlqstU0pYZGYNria
4i82OQ577rkpLXPbZjBFTSuqPmOhWlqmL9wTrVvmNUle0HfttULE8Qg1bJ3LJl5ascQsUYK9BAqc
uQH4XdYi8OmK1U8+jk8pVIt3T6roIBM8rraMlIukYEvw90DzubiSDTpodGo4VpjgXJzI8o1uVNJh
tRbWeRAqtyzP/vuR3tJ2W1Y+6Gs2QMv2QnEv6Gr7AEkMBh2lrL739iiq0bgYMfA8UcS0vkJ01/Qt
i8zfEGi/5scB8ckzyqw5fvcIbv39Lp/+YFUEorkZKou/3/091GIRzc2iiv7P78bEGuZjBCnt721/
ryuTAkgd1q1UxiLUH1+7VlE4IVPtl0TndWmr2rDuy2JA9b/WrooeGCAW/mcptWDUcdEdE1fsjn/P
rD5951aJ9Hf8v983ub6x2qTGytKgHz0N700DkxZZK/Y8Xw/uZQOGm2Ifu5Kmv1ZBB6VWE0tknYwJ
3Gxo7DQU/5CpLrYUQrn8+6nHL7E3XeEmB7DTRyQPEIo2oMXGxUeuBu57FzR0A2qKuYFVh7tqVy+Q
A3Lfe0GqFl4Jie/vZSigdUEJCJL4xsryCt0BLwKScD3X1uoi2mFtcUsL6gSDVuRrS6KTz8vknnUg
U6+NCgQ/hKn2YXTRAYmA4J4WkMgNmc7t6aZoriWc/h6COlHpkoRX2WDH13ZGddVS37sS7//9oItp
fc1zi53IIoZVanqkq8xQt+j0x9vOQ3ewiXK0NATsh/D1OGtSoK4KQypuXqHeqyweDtX0U4A4NF2W
prT7++MYiqySJfpKo96rqzrxgrWBTwC2o6K5jcu+XaaiGR0LBAAco1X1SxkDCQeV5N6DBnG1JkDr
NArkk2Hp/SWNGTO1SVdN5uY6/V14H0BH/SYryIqeXE03tnmddi8FSrkRtsWH5A01/opK8QA6BjFH
kYZqJ3Scscitcx2adLsaVntsishYsABle03R6xUoXLJV9ILGZ8ko1q7QR7sxgucrFOAebtcZ59qK
jHOH/qOq5fmqTZnyRWm09yxAHiZojHerLY2FYcrD8u/HFAMpNKPjTdLgrWaNcnVpogFcIpbDzd+P
keVby2ZovzO/fHgxuvOiotCTkQnwJuNeeot9RMUFr6Pr0+0pDDFepFRkBUmOMh39byJWp3zh6tcz
FHc7euqwpLn/4ur8FJQNqqt1Dhc3qsqDMT0kOp5rowkIlhoyW8z0O70DrJz9/SWJla3ql+EnfiXL
VssHJEqqElKp0u/aVgl3ce/UNQKqiTRCO2jTsxyb+EXlSQGyOz0NOv9Y5qCGSLNhBFzkZ99vfzLN
jz4MC1aIFisCuuRouiAXkGF0Id8oSWMtVBS43cKe2CO+oK2zMjzFDWpP8LJz1Knz4YCKlYfwmQvX
JLBSNNGw1SgyvDW9JiivfuBpkL/zgZUtcBtkt0QfUc+Wfo3Oyr9gOX/KgVSfZIUEaYgHIsqihDeJ
re7JtM5JmaGFNT30SqitXZPEvApb8E+EBP4e5B51AHF6MCsGH3MW0rS+GKBWHND5S5eo8bR7V1BE
Ss+GuQu94GpEnrseYlPcVZzQ1pyQpNQS9wg8uZskRpgng2iMS1gKsRVqNxGWN95cer9RPNPl3nfa
NgiOPQbeYqGIP65ev3TsYQmJwM4odi0DBI7mYlijW2J5FIHbVGJ0asT2ngrFrq/HpZBBFu7CXsZa
PX9GqpIDtVfm3ezxNc+sQT4ljO1Yx+o1aZABU9BYXUSVLNKqYvkr2rHkbaeKIvT4EmR/SKqtS/Og
6hfqSm+qcSl5rIOpgbEtNzL7QiUTcwZsOjj5axr4qIj57kpxR//49xBKwTszHi5sowvnpCJYbN1E
/+4e+dD3321FPokf4HAeMuOn9htkyEXZWKuWVu9V1YAGUfb6VTQEsOg+kpastMU2nx54+7bu5YdZ
5N4tt0wLQUnslSu/E97QTj0YlA5pWWJRtvxgkStifC+tXN34pbQth/RVtUJ4CNNhInJIQ0+wQNji
jRS1xbw7s0DKq6ioFQeV9+49iYtzr0jk5DWtO9B5AVtpCh01vdtjnygu5MzvNmMre4faCq9iKnlv
VRUvB12ho88AqyFa0O5DkK0hfcJv8CkbymMNqi+EUI111JvSpMuWliYKGyTQyh1rQbbItVq4EAUB
+gQh9spt9B4OeYM3K7LFcYjZkpoG3al0Sf9qoRTecKTQVoOf4NsrqsJbjqR3XHlXqec6e53MvGSk
4us2dS7sR1OjP8OCDJCMorY1BGhAacKkqvM0Oej0AkBjk7p5dS0ztT/4YY2t5vQgdspw0C3xmspp
v7byjwSibYJtQpzkylPDGH1VdboFwYLp5RcSZROG7oXrCS+5bdqlhmai4jWE3YZrIu8hJmetb7+7
jAa4gPLIyhwTKFSegaVfNF7/HjIE6U1RDM9Dl3xEPo2DlSAxzAYvOCIBD9leaTd/v/p76EcJ0Z0E
O6hq6PTd30M8svYFEoK+fz/6XmktkhKE3IsiHMrc/BZLVXryRP+/B8VvgHgxkVuVaeluNVEbnavL
JD+OJb0ZcHJB/DGoXepenVJriykqkQkpSiXum0av90pjxvNApLanhrK8VNFYoyNQ99EDdv97Bvec
iNcLVmZnevu+mNj+lmIthLqBEqY3iDIocTQJiOnjxagsmKaGdpTHRLwkRd6sm74DFpz+iKygOtf7
VrArZE+2sjyaZK7T03FajbImhAWXq9LcU0X90BlqtK76QlnppX6WYng9VWqY0PwGv0VYEH9HqfXa
UzzSpjZ4nrjRlJwSvguRKg13RI9M3ciVtiL9yg+pBWNqZPdmtBH9xh20iNEr8RiUgLVbI+vWgZtH
22HQe2BzI4FeR5GRzaNHbVOjR40GiNFTnizkaZI1jz6Uhe3YxPgvq8XBG9JV2LnKPmupG0cFjQCK
PKj7asz+e4gqMSGwwhgy8Md0L9SAG5XSmuvUJR0QSCQCTS5WpQLzaRhdbUswhBxCQ4A/ttXNsszw
R4Am2tAADaZjzmKVrDargmzXR4Fx7tUiXARKUEMA149K4+fXKKrwusy96NQVGEPJuYrGpDp00hID
CtolQcV0YlaaoMpswXak7kfWowEOR1buxWHeq4q6dxnbazUiFRm93ILpogtLtPnMgxfJK8Kkr85L
wJEw1e5m/1OMbhF1vYGyQm9dEJ2185FmOoAzXwzwBa+Pg+6/ZAOLIDemA4eNeB12ya4usW2xZFjS
ebNCOTGl4KFfFJApF/ndap1hd41Gj9008lIQI41NdykL8jVXUvpt37ghaA50oD+yQl0ROWDaNsux
/G3RpoGzMQL5Ejulsf4Zeu1X3qjU4qT+a8wp3pngosSjEsqfBzp36AROdZqAGzSBmd3ZiCdx322l
Rp8BZEvvMZB2dULpui6WifeTdKyjx8C85dXLr14hCg79g16TJrqF0hk/1Vi6BcnFa89ycFfYXmPl
WJYXM9lZxhsRQA6dh5yChqYJGlWgLSyJf/9aFUH+PukXBDaUWxx5CREmaROM7IEuvWZJTAtOR6ES
hCbZTREu0epESq52/H4ikCkTDMfRagoDa8ucc3jxKfxaSxC17BkE06ERYK52ooKWNXm47U+WQQDT
axRoAGGAzIZvbqJ+VJtJzMW6NXggI0CDnB7aZXS5CRt0SDTgfSo7K97NHwUWi31UPXkzK0PSrM1v
XkPGSIbdX5BXQDMh6WfDt/nqL0SwJxDlfKuEtJXYuBQ15pGvkwLoVTtLPtKdR58QPH+hPECXhbrc
nfhsJM2ASHQEw6v8nIWO9Qlarg2OJyCP+gPCyBdGni3YwS5Cq17WnYB2GpQgYnv4RnuBLjdGFKW1
vWD3l3bDRwo/kGaR1wvtfNvBn9Rt69LgjYE59kzV7IryFo1qIhz/RfcEFqKSg0Jdd+KTYIuY8Kh5
xkegQUbP8Cr70U/9pfMQc6ZOaY/UQIOJTjpy/eOL+UpOxlLb9yvr4nl2+ZDf+0v2g34ApFIIIJOQ
zZzr2eP3vMyQcSBU5IuifEZDAupdSA6mq8AWYK+AzsCEvGRLMH2U12aQfb0NX+utPw/fyrgmwlb2
LeCSGc4Nul5SEHMYWgNyWjM/h2KD+MK8v+Sf1L5GHaPl+RAvsidWiO6o2Km11f0LitCcfMHN53za
FaPAoJtCWwD3dfKhlY8yfeSMNfgNIGTWVXIfJb0YSGWBj9RL+jQ5Jtxdom2BMR+u8HBhIUfvQ1rE
xtlTTxDP4UFBDwznELnZDeyg2KfhOv5tEOOE8fMmp2/cm9CYwwRj1DeBMyQLigRuhKwftpnrvHjp
46ndAEPilIQJsOdtjNhBV0oqSIEWFh7REFn4ABzFWRbu7UgkchMF+lxtnzZrQM1y3eLxmC2wNm3i
u6udYF7D37sQ3mEUhZ4kvOO8vyi4MxSsiBgIyiZoYbSnW8uqDzGKh+k6qo9uumAeMOEwIpWvMywX
It3W7wNejbPsx1CXvfzZq8dpJeuXDDVNcnJYACzDux7WWmEzbekPKA9wGZgC/RdjHxtMpO1R1sXT
AnY40nNYcDOGk9axklOXcvtpOQYmHPKbFu8FyC6i45dbEbUAWnfu5TcKiwwQnLkbsOcKuwaQwg1m
G152Q3Iiz5dS/rCUp6+uw8LhBQwsXq9Rz8sMHFxsFFW5F0z3ol6m6WGgkz6kv8fKH1l9bAIYOvQ5
0HeZ8VTnW1Evbg4GPmeF08Eno7wXbhWNBqKZ3K9UrAmpI8zk3zbAxWzWQ5CCqmXsc8H2qNpLzphv
AvEp8f4viYpct9CjO5rmM10/obAVNceYah3T1H3T9KMgf8GXR7+X2E5AAxD5FzBzGob9hwqBQ3QG
+AXhEbHvoKdGtebbiC1CyOMuNSHrZ3v/Gt2w7lVAtTxkn7eVjDVyhSeErTTbINgYDLrU2LT6Xvpq
QKPxCpD9bzH7zOMzRFGOWshATg9qQdzXWTO8VaLTKo5sOojhl5ha6R8L0dp18WtQtvgq6z7wG7NV
Q+TzXD9wwhDDeawes2YtF4iJGAxK8arvRsza2x8+gq60LEOh71ZrH9z0vIfkcUZmMuL2xZccN470
00surrgQojORY5YvYm1tbJUdtL/YP7Qhgof7svltJYVTec+iL6P9abJPq7xyT1Rl20nYhq6RVCxi
RGG4RQoFALgylIGoQuNBV+0EqFYGMRCdaNbMvQuP5salxPkXh3L0alDHsOkMxsVXzlB/Mt7j6BzH
Tx25BHWGQllZnyPzqeXv5H1FfnIpU7Yzb5t9FMOmLa8wLumdwHEa6+YoPiTBD/3a6orZ22armihn
uPjDV2m8NRraAW8jnqD6CTDJdKmgoMCP/eJaLxCGvI/FA636LqQ+se8x+GG3bFCGnNrIJWGXW9s6
2jPoC5gKA0Qyxzy6/gWUmGpS+GnQIPjBXqLjM7ZXBSSCH4a6Nsa5DF6SrzXpogw/qb7soURGeLV8
9tkaJWekOSeNTdP7CYJvYXipDcLKS+SOLcIMbJP9Rc4Gh2QDLkeT0DJMoXlNAQnx+dPoLwxrO00n
d2KFSAtmpxTZkoD4loPN2UiJktsgrTIA7v2X9hjbBQEfvOhT+PBC2lxs940DR7cOBmuMOKZyxTgr
Fc+9+N7mL3rhdWMtSO+ute/bW15f4mhltjbLBObBDbaIxm/FXEbY8yM89qv4C5sd1okCuR74ZOEs
fTCDBONN1LjbPvPzs0GDwp3TBJJSu+/WBnUd7cDt42wT/HMuPqGleirlVdE6mf8ddwhhxWdtQqzs
sif6614abKCLZS6IDHU4JKaxY3uplEUHOs/nF9kOdRS8cZm5ZkvPjnxVhImYvcCPT3hIslMCJRP1
6EhQUQfCGTbfhrTGXGSKRpP+GSQcmwbvhYXxZXticL7J/qYhaGSMe3AYEDJoaGuxowOLI1fdTe3I
28hXiYR/hjCDmNMiSTwaCo5ebTAaDGLyCH0t6tBmdoCsHo1u/WboN127Ri+4ILLsMYF1+i9M93x9
X6ur4YarAQ0+2rALcUeDS1M7A+w4Ahhk7mB/4+JoIu5ArbkaMUkI25McnK3+V5GcClYPE7MKnmEb
zjXtHsuHsMX9yBGJn4WOYglgBFsROzppQb5I9ANX0fRoWtw0HV5sy6z6aLpVgJsia6U1z6AD0Q0o
PwdlEyDr2R4XnmsCw9615qQGpZ3RXqnzteTxzfDrtdevMG2BEIbegntK652fvbjbBImYHc2K2wLb
2gjf+ZblUu/sDOEcWXhEmNymSHm0OwOiYWytMm89pTyiOskgslngQdFDFdLpDMbqIz9Cn3UfkQIT
saYJiZaVfmMk7AS403rCyqPiH7GrIMKDIsdTEG9lmyxz9HCEfJlAN0qjZymfPXrQY7iuVjqjULGn
ro32S3KTtaucXWl6mtHejfTAryr8yPpJpkOR1LN5ZvXFjK5uPsyUp0pB34Pw0ifHVNgb0UWMPay9
0d/LxbkJETlAGEGg99vwtv6wzRCYVClwZbLgjMBdI8WkDNJHqn6JP8AnzUeFFtSsvQ778Su5JT/+
lSYw9mn1vRzm8rrcWo4+r1c0+MwQ13KGQ782Ft2h2IRPawvT4UZVy1XJbwk8Z8oD0S+N6U0UgRMq
bMVwYTy0r+6HW6E9anp29+NqfITHUJibPy2qTESca23RrkfycNozUN5d55SaYHZFsx4V83bRa8uo
c2LZ8a/9o8cWmbQTu8JqCvNp9zWlraGs2BZ1YWUS/qnzZJ8SX5mOzm5uLhikPDfblRc5xF1o7frN
QWzXhL7EOZqKUMw8hbbHVoq2TUd31SyGJd/j0rRiwlkOPlYEhVgyWyyBw5wIUKUfKXT0iPw7fM/1
pYBjmGD7CCG0B1fehpy07Agw5Vi44OfHhyzYoJPd5awT02MRnViNLVjyOGvR2CMtTGFZtCvcEVBB
9hcMkRFl9GpqgIQ23XRLol1ACnTOyN4zGpQID8c9tHGxWI3GgmVSExG63vIyLLDYcqvshvoGlQKa
yOkqQIBKKhewd+kthe6qktWL+0x1ksohGhXwN0EBCd8/aSOquC8vdXeDpjFUF4Nmb0pxgBGlfEQy
/l28gkCKyL6hcfyEvzvgmoP3CYXxPVmEz32HLAjaBn8KBqNGc/5aIKLq9txC9l3+RLwUNgg02F4M
EDlFvYhHtMQ40CP5GH9WIeZg08zNUwYRQQjNi9ID5xNMBCtuubnzjaOP6B2VZHYdM11qtNWykubv
KMJp+CmY8xjfQxRpvjmise1uyQcZHYO6/yL7xlnbpEIQIrxkC3fTn1HpTNDy9+bkZYDhyDfwG4R0
aOZG/AB8k7yhqlZQ+2iTgl3g//FBYA3Ba4ZBVGs0PM3Jtaa80EIUYEY0zj1IvJVE31buqKnd0zPR
TUkWn0zaRJqoXcDyuCK4uOvaXMRpbid/IvsaYGX2qYwLE5rIr4f3KM5J3tYVDmaNVQvuHrRF0Os6
/VMtR9sR1Zi0HEEURTnKg/w/TTtRZ9+0Xf1EgEi01IBmavMWefQ5mxEukSL6g6Chnc3YzoC8AmIv
Wt/nAd6U6QKt9ILhLeDka9chKzAt8zSubFgYWEDBaHi8lJKNjysa6wTSQkZA5dAcisNJIVwQrmau
WS6dC7ZHrKDMzO/0q5C2+rumLdnPjC+WHCaH9cWOzh43QqOg4eRT/2Q5KE/u70ABC+k3EshmaaDv
gQo6ivvdPIa/TcsaI5gmSRgfE+tyVr/lp3HdUeBbWNvqYwwXTYS4hM12Cgf8M05tk8PlYG6TZUK0
RXW7hVgKcrRMcIMqnCh2qn7NXfhfls5ruW102cJPhCrkcCsSkWAUFW9QSkYkcn7682H2mZpR2Rpb
Egmg/+7VK9AEa8ALMQqkfY/pwWbLsCMeUKSreha+OY0Av5iQSBGYiV6jvcxiRARQ/0AfeJL39NXZ
u3jUBNTFe8JQOUvzKRzPSroX3gChNXE/4aapYlUJA+ip/EWy34Pmmt62SSP/R9yhZKbLRT9fKE94
DkwIXCs3znb87ZTje9yXSOE2fqBdffKQyLndvDR/TKasvhRqG5lHCGQqqF+7mPMUIoLJMtJOzGuN
EV3jUniYQDBK7FHvts+D8M8kfVlz23UvohrpKCxgiU6iuTIF6Y/PCZiJZ4dVog3f1dW+Bo4kYJaO
sHYjMqPLwCJOUWTy3OoQ+ziKkFZurRlSoZlbL2KH1PlLH0CSVQdXLRw52cMLBBGB3iZGX4Pp87TB
qLkLkd0Vm7MTFDsobpH1hVgdLg3ulhhPoaDEHBiACeHBNme3HkYZlDAOcHF2cGzshVDJAipjS7TG
DAPSLYVwE+DkDnYLsug8QB8zu4L1DYrI7Y6kZMCkAdnHE2UUG7lB+xBlzrSRscKX5ABijUYWab49
/GzPkZFiMSNEb6UcbDLvH35IwOsIwc0GJbna6mdysFhn4pFVvu/m/0Fn4zDOR9MBW3WjC+lyeRUx
LDbrjNlojrG3FKzSlUDAfHFAC3A/ftDYUWNxdNlDGEpyDzXQvoKwpezAxmABKXmgxl9N4VCyIAIp
kQ1brcy9CudkekDeH6DNxU5JKX5g2ve0nJk2G+Wpyp00s7l+0wWoCDUZ7TX1iE5Y/cBt9Ffk6IAe
zSWOoCyCSnL7fKgf8R8Vi8/CkqDJ5rRsYm9St2JCGYG3/E2VYxYRWiLkbRMONhpL2P/X9DN7bv6G
v2nylO/mSORBe6ZN4bm/9sKd9+tgHMazcdDCB22KLQAuEVtHv3aY79NNClWCWHfdLTd2pVM/G9+l
Q9qXN3tI2IFjTL/KbZou6S39pOgVjvJGQPcxOzdHbNE5yf3xLTnrl81IlYXxH8ANDDfervSu5+Z+
kK/YXEJZG1zrXD0w23PVPBAll0C3matieC2czBY45kk466CFTPb/0pnpgJbSWXuc17/TZtd2dg8z
GhYeLlwlUWr4iW+UYCUhZmY3iTCe7d5FT9QWF0Pf9UjkP9HSPZDxYSkiIREBuL/0rW9qB818SfA6
wsYacQhSXZvUeEHZGZCeCoCjUnUTHowc9jFq4/2qf/bKVzQeeaZzhgzAsi1F3UPp3/w9PunuKFwD
lQFwFJbjSkakK8h0jjsRYrtmC9DHB3dG7CXvZRh3WDJjDYq0h5egur1ht+peYeNhocOyJekQIc7C
X5Cml2an2mQXE40KQZGJs4I9cJp8sMSBfPKgUYV5QQAl9Nd/xPuQsC21AWQUcSO4Tmwadwrikpgs
6meKFpv3QsA1bHMoUzkgo0MlHsTuQxI3+zJVgc7uCbhNrk+L7mHORuYkVD9QMey9gXo2yzMYaiAA
P5FTvAE5RTA8qdkckeQ0jA4Iynb4b7ctibq2mEPWQI9NrvITzT3IBTglPR9nVcfNWl2rK6yhl+o2
Q9YTbG0+zDHH0Hk2/ToBZX1SfsSFle5u4fF80Gs86Z+oktofhpItCtbYxf/a9+iYYKWILR8kSgYn
E8MY31xspr4cejyiU5RNMBiR3POQQjXDfQOgvL6t1o9xw9qHE7knDYQDl+QwGgdg7b/I53ljJtU/
mGH5t//mTKY9QvlpQePon5rrxNn3/KDLAbfe8W2qPuz+pTL+R09oGBo5UPUDNjC1EBgcoEgVGJW5
fbk5IhQ7T9wcrd+c8lt2GcPWLy/jpX+mbwdb4D3r0CmBkn0wU5vAuGABH+33pmI/DR8LGhZrk7//
z/CDy8H+GNgTX/Dsn/JZwPr4NF6EV/WXBqz+rv60b7Zb7xyRhBcBvojxbvqUgKatQ0urK9rmyjP0
xKGLzccb3fSggSRj7nVkBaBgfUEPhQcIMQUdFCsgMy95JtrjVP00P5TK5T29Gy4kYBiFLCe6cHz9
n30L7D0tqO5GgJT0Pr/GH+uruO935HxWR+OPlGAIQIpd4Ef0K73CDob6DF99tfN7/6r/sGfibKIO
Q0OlE84gTJ/Xqw7Qx0N2p9WJ3fTIFLsaICon+YN+r/gG8NB/e08C28TAUgLzc3jT0hc+6Jf+O3lm
ZNr6QAQ/nqZ6VkVZYptJfjCsgt1CxdDdDoH6/DS8SPV+K6PP8p8Wmq/yf10SXm0V+xSdoXJPzcrg
2RO8CWmYpYb1NPEz/vd0/z+OCZUeBhMqjiBLSeyha3wi0C5UwuKjvWCfAqBW/mqJS9eEkQqNNvVj
QtTNhAfKWe9BrkeGJXqE4cSwlNLH0SQiB0MQ/M2V6DgSkAZxbbiYoC2sRF6Y5BjpaPSp07xYXonW
PTMD8FJ0min8Wkn6HPfKiOZvRy/2pbGyG+FV7tSV2epstfvyQse0vPJaE3RggHL4ZjAM7B43fkPi
sJDYzYmQQoVzGUfHlMi9p4gMVardvwZCKNspfLlW/Md2oIYtRviiv0EDSBC8AZEdgofeKT949SJ8
1fqp/11O6svQvUzgsZt4Y+sHt6dMto3GtlSPNTHFdXgR/7aWFkQFqhXYF4oUQC9wwiiEx8QdnDSw
ObcXqJQQTp/kP/rNlGad7rLes1SiNDHkRJy2vDHNfwPPd3EeXurzCn7R7vJDfCgv/R2zLUipmOhA
AsZQUH+KmHwst76L6P7b44IX9PpWkCRkbXjGisN2b68PJ1H29MEqdP/4qb4ULJKelH3usQO1HPNV
ugNqZz/RK9P4Zb2rL3AlBe65P+Obi7ToO0rm9McvFfGpi/06DofY515MaHHRupghHKomd7VoTxnq
GORUX4WUiS6PVwLaj4s+xrTPNN7Ze/vBrdZepnlf4BuNBCEc76u/HB8eMaCv6r8a8QjsP0TruR+X
+5rtKlTgdz6BeRXnLvsGqgkyzCdTcjkedWAlp/CX+MjRVfraDwVUQxLxDlpPmQW/orRyqnPC8YsG
fvpP9SX8xLfVGV6FMzeHhDuZP4bZ5XGiApZ3+d/0Ony1OP2geuFN+yfDRQBi3t72bT8fLAQNQATh
ZdxlZC3sqX5Bxhg1yfxjnectp+JDf2WKkXFCFZ3+lyufKQyi/cX8wk6T24G3wnxta/RghG5tN+42
CyBmIUg2WL7ay+jXH8tKJW9eQC8zsHzE7VwGHIWd6kc7ZtuaUuMZ9bLvbT38q+Oe89cBwXAlWHy2
LpM3RmJEYHGubpUFJxSgG+RQ+DCDylDMgTvQDr6BFnPrgggPV04MWKbE2UnMTAhwPsTX8m69p7f/
1h+A4bSEkMIhnAfSDxniMQ9eZLfUu2/tDgFGB+DDUnTCIRw7oH3z1iDne+oUL+FQfUO+hx5PB/0d
HT4qhHxjIw0+qO22PojT7YQq01DoDTZ1eM5oktlYA22BmeCNe6SeHRuo0UZ5KSD0Y4tIutjjCQMO
/hISTpkv3R1++eZTesyE4jebLae5RlD6ICq/xrg09DtAuQ827NP2axNd1M8qE7PJ05rPiFm2Ykfr
CT2TqzGc6o/2g7N0eAHBefyB8mbdgbrOjlGBfznaTb+vwCBQpRlPLKeb8Q5i9s0WTTRDE0dinCy4
ZAQSFz7JuQZGUuAx0NC/VFzZXydyaTRIqwHhW485zIxQSw8PPYAOgxuyji4+s+mliNlOxEP+QLl4
gIrRreeCK0KbL5BK6FLAkvUAL1OxPKP36nQfV/YDIEiFTs/9fhBnCB4uBqFiGvCjbLX+ZmFbiD1Y
540dQdfBALK62bO7unboWxJuLkr6Eq3HPMfdfacDanQ3E7ukgpeAgQz7wicY7A9UhbnDZ+j0UpwQ
FJbn+7G3Jcj+kEXKa7W68szcjfRpzzCts+wc9+YXN9eUgu3YDbm1ORF5Xr76hfEyie7MvEingOam
xeDjIEn74cFtzJtMoMuOJipu8A8C+doe2havd8qEgRODY8WuTPdCamXvR3zZ23oHE6FiNwz0654x
hTN4hV4xPb4UpI8jQ062o9H7bG5dfF0VbobNNXjXiHh6OHHxxvtRuhs039slDguYXEw2izuaaw46
FT+C7BXEg0sdb57S+60FGSI7RQBYLBpZdMigkpx+K60tYgVXUfWbeDlIVuuy6ZP0j073oIju5WJ2
y54stAmlEpBszn9Z3R+q/NdANfnApwKODtll1nGU2nMSTUFbHgkG/1ut9KST5kfeb9CyLzAbpOj8
cUTQZEqMuXocl9GWH2zR1PW1zXCc4T9cJtOSWPrsbzDw00AkwZtkas9qLaBfLA6P1RW5VJO9/e8U
HGpuDWitX6Vw5++sHYcZoiJLPW1lI0p3+fDZpiZNcPbS4QCIHbBDClqMvqfGZ2WwsP4XPVE39htr
grFwk3RKkHbcVWX17fFRbNWDWtyW5EdCCjvSXhg8zjG7PYVobCLjFyU/TiaNbgeokFKwBe1ocdw3
c7NxOkTfWMCBNYmCZI3/xmpssTEZRApc0IjyxWK8KlTr3j1U1G3KqTYpVAzzuty9sh0dSVEdeigR
eZ+iZEC9g12AUi2XBKIss1wL8pSl9rRmGEdivJIBRaNRjxVpNwoMhG1Ht2+2xejUNRBfrgdT0V3b
wnLaFPShKWdgQ8XVmaQiKb41EaHDxU8yZpHf5wiE0IJGTB6iIDt1h+Fsws8fLASRM8pOUXtqHvl1
gHSOiQ9yx7Og4881dV10t8Q80Of8oixlvZcsR6Jr/IrhgIK9BsCmDDgJgWNGMjuzKlHp44VU+3qw
K1Pw5Rb/A73dfLlrNP9N0d8XTNCzdLgsVQgH0CkXrNGk4rxkqEcJ3FlUyGfAt61002XRrRSd+wZx
4JMs/LXqV5p4SQSR6thzDgzKW0+EHgHP4i3GCoJTB1EXrkEadyz5DvIBfKEpbkZ0MMePVfyWsnsh
PU/H2gyi6gs23ABbLhMO3fKeU2mK6k9VIbfvrTbsyl1xUVGgSj5FjvGYroQRD+MOdskIZwHqcHMu
vfEBId2HAbLA/EZZCMCCruLQjUc9vaT0KBwvipdvNgY2wDOiBTn1IqBWEFawaVjUJ1P0aAGZXMlH
NRh4C7oqcCZA6ZUNs5/0eKiE8XJvhNeWNWvHoOF3DzLFXBFus+gtIEbisTV9HaPyaT/A/JEDHTR5
sZ5T4ZKY+HiO1GR405htV5cehD1CRUZFhMyFPd6K5HEgz96UIigbCJeAKKHTsCHZV8WPPN+Vx1XZ
Vnc1WmLdXfXzAyFww8KVOE6btE2iiEMW6hP1SfMf5bdA4oh5TYxg4TIYzEUkDLP57SZoMMCB7iN6
1Vrg0YQx/dhJ7zgfz7tMcOOWHddzafkYchNYnsWutZw2Wvlsp2gYF+hwLJacWjzECa6GxnmFN8Tb
Y10t8Tbm4fTI6IV7NvjCdDLKBMBTRlCTn1OpW/aaLHwUreaZoHbObLEq84qYmkCYoa8r96z3aG5F
8Vw+GIJ6X1HD6kF821OCijyxaXbzyuXRjGEjeuu9vyhiOONaVNiEnDMpicsVn1i5JoAezjzSQV8R
kQjuksHjnDdpJpl355CvM+/TG7+1+iBr70V7B5LNezY+8FDu+iNYLW9SXHElAuomT77WH0YU5PKB
na1U+SsmdFg5dPvmJtFbSliU3YbVG2zSoaV+lz5IaTl3+RV3pFF5HhjgjYYBhn5f74wXoi9JNB/Y
pc0ZJk7WENBxasBKK8+xUvU+60EI3kV+pt02+ebs8ltX4bYbDkoSPhRXkffOaLlp7o8xqyKIY0Gu
HxSCquOjVt/V/FnX3s0upIvgaCcZtuHGk9fjkAejdRYDbkd0FzJQBq5H6ZeghIQsaoMbyUEtHKsC
m2pPIEanc2rLX6JTU3iVzE3imeAKrVMsjkT+qem20yFLw0Lamw9PM9wuI5XEiSUGBOi/NFUN+JJo
pj/zO5Ihnk1RfslRkykBj9vUnBLLa8if4iSg1cFUSQ5bzIWle4e9uXQ10rA0vATSugNWEitMkpHO
OiQf6Gtg9Q66FJ9yc7kJMDH655G7nsUlhCRzj7ptnw3cN35ZfRiGH8v3ByEJHXmLOzKmK0n3++aq
RYG8YPl8TSr2v7u2Fd5KyXqtrotpKzDgsMFUbJHUKaz5mLOBEaEfrr6pY03npXlQW2fI+dNhMJ9r
KawGxypZHnjxto84bzZt2XKT1eUuEj4s8Q+MSnwuzO8o1q4P0plH18KcjMU56wgwon2jsPDxIRvk
szejEx2Rac4elRz+Z1ewmrvPHBcWRBi2eY5OUUT5DR5deDAMViHoRN+CHkVQa0fYQYFT6YcyEB6P
c4f5j/hRuQvrCOzwCOFWkMEvoyDOfIlAc2ieEOcCLh6fp/7bGDVwHxkjR1FX/VjETro6rKs8S1by
l+FXW14NhXEBGn8C60sNR9efx+GZor62LpXW0APoBhu3avKMJez1Y6y/icYFKvCEJkLz19rj48we
g9GZcOM1emGxt+JrYXpG61vNcZzfrPyzexXX8ygcUyWQxFNm3NJHIAqnTLdb0Ukwv9VPwniSmkBD
l0IDiFU4o+dPelBtw+FhT3snS9ytxiCFaU4LK4nqEOmHUgia5jUWPSt9qWKKD7ZSk0VgNXZCePbF
xz57Eej21/m5nJ/T+ndGdlpJjX1Uy7+6D8qtK46TXTYfFvGomL4oXB6QZlGmki9AlMOBsMbFOo2d
DU+p7l3iMhP4grJyHBJHVXzIS4kTYS+unJsJO5amYfCUxPViiMNRy5RrE0jGMcWTiuwv+ujHdCZy
p1SRbkDo9/rumdLNwtV6QGaf/8iTtf47IcDLOKBBa9biqJR+T8GiLkIGq+xG8qIAGfmu0vGb4W86
CCgWEIm08Nt0bxBkxTa/YUVMvgm7COyUn0vhQ+qhm3ncfotCy3J9LFjQhoLlZiPZWS5RkRJWJ2b0
9hCPEqvqPJgQyDKBDdo7IdbV6hvjmwXQZzUsTe1qPapZUMmekByiP11avMQUjiYOmNmtXg5icuRt
jFjMWs+CHCrTm7BA8nBfVTGgF1k7m3txba+S9quxiPDNAjvTMLcQ1bjUZMO8EaoppvDeQ4pMrYKm
wk9BZut0pStjwVDikWmsIPotB2tA9LFFyIJmZ70N4ktRlf87i/ja6xBQmiE75YtH0mrTgH/R/b2w
jOuMNymCkGNLKecFlmUuAEfEVpKimfGDlI9PzfBNBv8aBcMTlB3mWOZgRj0j5g+i7POX5KN4qbKz
9qBsdF0FLyHKSYiud59AYh2D3erCDFHYs8MnhCeKD39u0/HdERRAtEnYmzPXD4qjQEFBlclqrrtO
eCQ8wqr7ygA38aAHkduM7DW2j3ZjEcCGR+I7XsFGdm6zsyF+P/SLyYYM3zYWa0Tbs5u4NWW814Xf
WgcYbdwoe10mUk7gJqTBeohkxNs8WGVxn2kupuM8nATjU0OXaZxR8ID7d8iXcvk86jg5+Q/1OqFR
M7c1Snyb8ACJ3Zj1XnW3eKMEX8+u2eg1aIfepowpq3jvsFbrCZRlgS5qhVvH67VMMF0dEVxoo/DR
+2ZQsWVSAvbBC0QqTXiRhrfh2gLJgjWvxTkb3raBJhMA6uAbyIcBb/+/JX4uam8Gf5nXX9qlMnIQ
zdHMlTqxonf0JVIRKpuNy01TQ7M+xGrAhajSdyb6pUBbeAQXZWbaxrVaw+/IwcCTxT07+7j727ZZ
LUteeOVttKFyK5lpKhJ/l7NDxAeaMsupMewsw28Nb6a6mAaj6hZvd1p0VnL4GLN/mK0zWx/lnFlP
5Ux20G1Ubqn1Nk6u3DiIcCMuBtX1I8tCTQoNsDYl1NER2WWcsgchCV0PdHxoCuVLL2/Jihtmxe5a
eWswmWH5AbeN1TCsGs65yKRRfYf92u0ebah1bgzTnG3hbY1fhcxRWhpdZ7BetfS+VrYun+rhtYu8
QnXVwYfwMDYu4480OmIS6DVcYY/NOlpDkNBYcXsEL6C2X/UH2Ej7TIZ6vS9z9AYQBF9ZKGjfbO4r
fc8afLwP/z32BoSj3s3gu7B2oV4aGZaAulcAwEtMUDSCKl4z0fdgYREqBWqKF+sAjWgQ878qGOUd
SART82JemEMARhb2nXgtX8CQIYtwOUq0DCB9MORbnJ82cIM4hJHHUz0mx0S7gNFo3QelZowZFlxh
eh4A4Nh8TnL09YinTzPG+hJktlM/KsjqCYlhqnHYGGdYkurcnYPkZwU8wdsgf1jqbQXHxTtgGl+0
x4cysxv+x6e4E4ApaWyARabqZErXAg8pNsTSdWZvYIFqD1GJaCA5FstbYfk8OXAJ5epQU4ZKLKQE
5dXCfZmmrHfgPGytj4j9IB4VIFpYR7MaZXtt7gR0HHIQQ5cHfTyrSUCAgKYdCxxV6Uu7A+q6fLrC
i5rmwCQy8PH+mH2mDECtUtxXiTcZtqyH5fhabrsBRF1T2E6hKp8S495bF8VwNAJEfgn+oOF2BRjq
0b2ar1jUfmebxVFtjwND0eZ4EbO0RhCigocfrIypLVBEH7+WaHAfXY0v3AuBwFbqI3QvtSADOqjd
YUTs+11o5Ad7Ofnn0CGYZ1nTVWdVf1eUP11ntPxKsJsQcDY4AktpC7qpl+7BbLHvIaVadqt6s3ml
5InKs1i/6EYIVRe16iPnLb1VC3HYdlIHSXYXRAxkPLjMOr3THIiRNyYOPP2VwREHeQADoD2d09Xh
+j1Ef4wCNfPn+Y1Wc+lDfgYmQmmmwTguMlPOicFAlIJp9dP4OD1AaWyyNy1ov2Xsop5Bc8TzuZcV
hoxzNvk9xVfUjpG173ChK/fgpoTfVIuJ5Tu+rBOxYlCZ5AZW5UEeQqvz2PJ2Q5hsp7HNNluXYPI5
D0JIWq9tvY6JmIYNIEZhrA1U+WrWl5FUjZGYnQ2OTiJXa49m/202ALTd6itzAuHRL+YDYNalbY6D
tJ275rWS7x1fqgsMw52Fa8ZW1jDZZWnpaWUrpDTXjpXq9PC6xhmMN206pdaBejqg3hNe0jEcmhOt
B6OeGp3EHMlsOOJtme4yWjlyLyTPmYfgIdgd6cHToYhgWLsoOyuAlTZZ/RFYmTYeOCbX15+8NF97
mTWuVKTBp4gPqMKqlQkaeoF4msd3Afewla0w5ISlcUbzt2tCdjOQdCX8upZQMbDcIn/j8IAWHb3W
2jnmMKxuMBkm2bFqGxbMMl4fs8sv4uxSkybYPc8TZZuSYuV3Sz0P8XMKUS35has6jcf58T5OLAsY
1AkEhdFjtO6SerrmbBNV6/XWGeQQ+sBYX7OIBo/azF6zlNe9od6q4WtCIKDYo+CaMjbi3pqeJvVT
N65i6c/SoYw9nA0XxmidWsxUaEOQS/+aeXFFi/E177/lr0h2e6zXh/DR/yyFJwlnlkLwAappYwoZ
pjP150KhpQn0yNMt1rvVS8PdnzkOyK0SMW7g2+nOKjQtKofbFZ4Wu91/GEeW2BqMHOYgIWzhUa7l
Cy1Onx7k+MNQ90hhMDs85e1bQqOhXRQ93NgEWQW9GSolz5q4ec30l9xYQ6QW0oqbDZx3/ZQgezCO
Vhy2yWHtjmN3rTMey8dTzxpRS280hAzwqC5Ejr7kI0cgHI2Ay8nfyPIPxENWDkvhZs05Jtej/9Y0
4qHjbbakJSsidxX2+uJmy+8wfWj5XeIibQCJcGBWWYvrEgcaxCDg/jJcxIP1AC2/xJE3z+cyIm1j
X7ZOw2ZVIrEMkH7f6sexCTYCWO2ySMzTo46bEoV5Xd5W60Xr7AS3MLvk2Xn869MXOX82IA5H0yfm
CeV02OiGIO1RGIs1sbJYuai453T6074wvRaeDDwhwU7xLIKopPKHgY/cR2NfOyE/DqZ4WWFpK0Ek
2IZ4GnIOKK4W3r+cF/OmVsjJ92ZVl7lQ1fktxW0DFAi10zy+uEC1CfQiYJ9YJceqtAfYCRiAgRH9
x8JEvx3xpZqG7qmB1O4N80nK/0ls1HrrkCYwENODZn3oFRuUNLcTAG2DxY1VyF4cvRr51ZBeKmFj
NZXrZ9ZXFJ6IRYDGTGHAwAhl3VP639K4mv05yR153pf6Fj/Hmjr6D8FaQqN5NqC7Pdi2KcW/aGKF
mYZJehbjQJ8+ZjJkxOes8ba0vvU3xc0PexJkaLghiyEUexqX6Q/shP2lQueLUlM/1GGDB+oqIfDH
1Gj6DxLxHmR/Tiz7RX8YXmT1sdurBmFRHmJhHWMj2VywG+xEvGUx/EklmZmKRXeBCgSs+THdMiYl
Sf+KYRh2acAaf8jdvqXDPQxV2ErsINkBJAZ4PZgu1OoUSlzOlcaL/WjURwN9Zw/JpoQGJtlsy3a1
+pwt6L0DCyEW8rTu3PSnHjjpwZnmW4ZbPWyNWxE/I2s33cD/0vkYWyHCg26yITg+Cp8VSdc5DzJM
FnuNGAb34haZJl61hlsc2+QaMz8OfwXl+ncFaSzClq7i4Ike3/SCpXnT29+ElRtjGTDFOropzdwj
LAh7av+i7pX+1hggE72DDyVqWNfnqjr0fXAU0LrTOjlV6ndtWJRhgzdd5+UDBs3IVoz3um2Datmm
wbi/dxZ4D4RILDy1HgXsOSq8ziIP4D0Rn6HASsKLGSM8CTVY4c1b2Z/U0Rczt1B9UTkgOyiEc5+/
6NHJwOttCAGplvhumN6qQMs9LOTmyp4+Izy6L10grcep8dBZckfTwKKKow2yKjbnYY3hjsaIe2zW
QLJgTnpm4mn4Tupvg7ItSgDgep6dBP038mdckNCeQUULUvNZlb05RTfrLVXQvI3RrePFmtbBGjyi
L0zAnQVP4utoUFO82IOC0PasEva96UWi15hwiEFMLhJy2XY9qVg2RED/PyN9QTqEOiTE1RkXstLc
PHbYTwHrg2jyoMANhSjXJD5sUxCYRvLXzXTQjaJTxexSkGZnwx0GI1in10k9NUaIArIsfUPxpfTM
Z+DYs3+SdDeDxsVtmn+NEQ3/cbB2AptiuEJ+vCCq9mhm2hj8cwN/54kOJ6ggPmdexlgtBxwSeYOQ
DrAOQyinq7hXnP5xhVBajXY+u3oZitkBuUlSHrvPCES+cxnZWUpGi59W+8l0BvG7y8i2CiUjjE0n
TRzQ4habfQ78wU3Zq877fiJZ2Yceq8QHVoAGXAiWm+hIfcXwltUr5DBZnLYDXnQfrSNidAZiECG6
dNblMKlXERxzhIo3I4A5KMJx3oAHNyI7bnu/vJIxDX8i0heftMrpt+hxu5yvZYlrBxj1VWWBw+Vr
VsXP9oL2iaSLBQRhOEP0+vhk586jhVzNSly6ssyiaWNK5CRmcXpuiC82r5P+aWUukY7TcCLDBldm
zBl7sTyWJZG6PNPiELKBGoptW7sUQbk66+DCvGKrtARmv6/Xm9AeFMyH9eEolZ40hyq03QEdyxMq
O6JAbWNw4XvF65lzJK5/FSacZnoZky9dvkbNK/mOs0adCMb4QKuU6o40vENba+qTrDnQrpP4wLsD
xJOk3PNhTaQVvk4PINnztLykHPdYSysQUZ20sKGFRGi9+HGEJ4fdKBvSTD922ltWe+n0YeLEHRFM
UHpiyoh2kNpQxENu+cznZ6FxGA2YLzS8DRKmgKu1bTvPSPcU6j8iO/xWm32VMil7Qu2pyXNdvU/t
F3YeNbNw7ziRejVnH/SfnQx3MWiptB60PHRWk9WBXcPQEN18gKU33EugjbHEM1O+ELgJe1KDwJrM
xEKkcvwVt9Po1dM9zyIUBgvTAumZY2keU9l9rDblJVsdRiomKX3ZPf7JSv6i5GdL851ZvuXUZoxS
UlcYtwG6+B1e9+1PzuUnVgVLZiMchpOinvZ4Q0cKp2ZGxWxAOx65zCMzSS/qiHqrMqADLaX0rzB9
+CSE5jTZcbKAZRxYOpa6gzQPWgVL0UT7Cja7AGba1bJXsOWP95V16ptjX3FU7CPxOJGKuD7T+8Fh
GWGrxIc2PuElJHBn6Q64qBafysHj6y+JDxN+AJednElxYEnovdMoLjcTtBzGi7zw1D6couehPrWW
2wOtwyB9RcKVKg6ajtQKF+2UWbQYN3mEw+uSVICqGsbmNB1gOedyWGsHNrreuKCDOK0yJIr0Mmd3
MSOg5B+iSVPevnFNyCs/t4AW96fQfxflPq2QXgFqfaU5tjN7HxdekGJSW10etBHfyi8WxKgHymS/
n1FS44hDlC7JjrWbIV14USDuJMIQZNOuyBitgkbxTZVnn/QA4Ce4/ZoInRT2g/Iw6UmnKpTMH3QV
7PkVYIN5hZAQigu7qve5pcCDp1uOBQNTAEHZI9cqCQLItH/VEKrQE7Q/CcdCYz5g79KQ88NulySJ
zckebSYm/btBPYrKOefJbQ/GcHys+2LeiUZQFgziPBNkTFe/gM5Gt1MXgAIXRkpR3NG90bkxfbLd
sAzYH6x9A331uOYcvrUSAqDA5rO6awR1nmEPX2Uku3TY2R7eLp7mZCZUIMIonUzHSF122KKKcink
dgOUU1WnarmagdDtc54KqBXgf2QTxPyBgP4RcEjh5bF2eGIGgo63dRgQOCwdvq4jqhuTZeMJEwWy
FTnVX2OvjjkTV8NmBaLPP4Pp9Ma3akZhqTIpEtxlMNgp3F1Zc1U766MYGrofiLsiOds2IEyX+uvg
GZN7TVdMnzhwwdx6umsXVF+C1spZHEL2yhDnoBTc+EN2dIJpNP0bSwu6YizDxAOVWrG1fuhf68y6
7koLBfiYCc7IykkIVCJmUflg/Lq89xmVMFj1SwFyRQ7E2jR+TRQWkzKdoS2ZDlIKHUMDsNgNC3xq
f+Gt5V/xg4UU4wM/K6apfgsIowg/A5kG2JdCHf0FR5tRE9coofVAZJDDbX1jDmrdcRm+demo1jAR
IeBXlT1j5Lru22yHa7Ecw1QZfCQ7aNVQc+Jj5MAFhO05x7eigEkAKuLRPqnysZ/JJI+dYr6gZhGg
zBbXQXqHWDp/o+vB5hXVIgEIBbNybHlS+zMQFQQysHjo0fWSuIvznJ03IVcKjo37gguUB2GS/Z79
fxydV6+jWBpFfxESObzaJIOzfeMLuqlIJmPSr+9Fa1ojTY+q6pYN53xh77UN+ZXvA4mE9R4TFy57
jXRQxLMQIVC7pA8flFW6kBjMIJf+E0UkfvceTS8pmvtU8gtknuj7kNb/6A9ba4Bz2IVlm6WdyAgN
DwonbL4utFlw4ZzV/yH5EcghJ9SydhasVFJImIwelFJo3Udo2Aq4bN5+dYHyRU6iXxd7Q2bBAMM3
ZO3Yoh0Q/Gxin01BcqxByysyQ5+DUp3osSRgN5CCKV1/6XUJP9owKatmrCL7RSRDyoEIbzYO2HAw
+Po39NL2Bfb7jFKCRYransXeFXEssFpibAWgI3afD4eeMM+xAyYwdfyswfLqKY9DP+8rEvmg2Hch
YjxyNxk24ODrdpQJLKRMBFWY2GRvUPZcMXze8ld34aXXKn9gY5+zH2WFR/I4EcQbSr5Y9Fg8ZKWb
KWeqUjP9q/WTqbhtv6MIxhxXvXYJtkF2KNtxYoXJWcguE/AISQO7ajmJPTjR17lEBHBkDJoQStij
W9+lhdO+gyi1aooH9V80K/DE0KQyDTHvJinA5p7GCoU2g0DefyV2EIZBMOSXYGZg1qW1uxRYNatu
u1kc3BCkn60TLqqwDTssrF0s2AbVQQWWm9uJAXZGuN9eQzgvna35ZhKwijFDtnWQwe8PEiLBG5QZ
w5t1tKto+6d2sR4vxWxzPjPFgVZIW94i/M0xUcLa2o1Y+mG2S1vjzfzjvtSRVWAPhBhN+6bjI94q
5G4TJFLzwJPLG2RZ+NSDnr4f3MQTEia6fVhJ6jWtHmem/yAUbMSo+XLC+4GYw9y29EvJtunchsUw
DzTNC3t+2CjYELaKzoZN2rI1PKNHhZOXL75ehDXuSlAvD7vLA3rNNg7HazXtsmWvIyqAtCG7Ctxd
FPACDm6SDNhn7egFFmpc7m7kbwUrP6+RdyodnkG5fGKnObR3qr1MOMmEHlnWrl1csT5aM3GqjsHp
Zvi65LGrYUshmjaCVhbtum4/oIQcKeBjXH7I7kUn416e3DR9XMZYcvvVsRltKLvR3Iqdm3xwe5oi
mbj+EB8ZMjsmTg+dO4nSYocWpGRZU+7ExO1XXyESnhO8V8SgnsGQA5GZ4vIP51KVHobi0+575slu
wsgdBRsGcd5lto2CPVHvZe5S7XIGT7iMqfiN2eVaEgwPJUDEIBMbDjKm96XhZwcojeza28rdTZFD
I0fJSuhiy9YebbYc6XZNBRiBEdtpuct3xrMBu7jiyiU+4ZAyXoG3iBawBd4TLqDjOodbE7lR0vFL
4fvYjA0owMuZJ9s16acZuIq7SvQTkZRXF60i5viy3EoE0dQ2asDq9pizo+gwqke/aBKACBUgfeDR
C4zBTeGopA4VJO2Qp3OgAq9GLUG2ObFQuV/2QSywHV3/eKKWPPq9NH7Xm9dW3ReEx/WuyU3HjsDA
2Owz/zdf9En96dtm90g/k4kEvD2kALbuI4gHEI94vWbXWs4aCZR6CE8VeQaBvqw1HqjmWKJygxQa
Yx5m0BQ0aGV0EqBRiWMmsyCv3J+820wL80OrHO1RwjMlzBkGDAFKNT5OTEjwpkTtjDaSqRMfWTfa
CIRzyVlHlfDHNczdcOHzKOZyZe5lZYw6G+u3q8a/ldT17Of7GMhf2ZP7iymFp8MAR9NAUprgTil/
2+0M9VZEBbxBk8odrxZeQ3iGSNNlEyWjqzup3s8CmGXmciIFE+gmfTcrXl3gHr42/Tc9MCXjvI68
f3ilGGUjZBof2D3R5pNIcTSBZQ5//JYqktf6nqmc7tuYc37q4wfhWWi+RdF5pn04JvNWWmjY1Ckv
XTCWE5Sxxw/leIFODx0m34GE00PxyxsjqKxgmu1xu/E+JMWqwHVjzDLQ46b9IvhANK9QML9Y+jKY
Y4oECuVpOoiYp53LeomvB4/R8MOYSaaJf25Ypul/LGUSbccarb1ZIXZR9bU6rg8lae+4uVZfK8mp
m+ENPIxf+DSUbvyl3Ca2jFQcBHBhSx7cXD9QncmpO4PUoSZkgiUQBkFVt6WxnGCXYQhYbAXTcLdt
/OlsiYhzN+iz2e61LhjLUIx1gpK62JtxyNKhc87ashiIRRih5jR2T55sTGH4evDPgBI/AFwIq2/B
1278T4S5WDsWfmbMeKumr//NPthD8Bnx/mFiYlWqtLvVeXWTPlhiTy+xtLmBpGaWyD+EdEgYWkFb
oLdl+BupKOsrBRmg3uc2hgv21EvYbZ+fI73wpr1Rp6Vhf3++YnP7afyMWoOTdo2oo9dXB/ymmOVz
tzmWZwYYDwAQ7Mr20UWLndHRA2QernCMJOqTTe6lnvIJFAlpbf0NaAm1m0G5sSHuc4+5wC1/5qsC
NeNntYYhTP5YJJcyhkkuXA3u2by/5twa9BemFx2KVxXPAz4q9GE+sXCyE9Uu05FD6T+ZuHzMH8lp
fDH5Q0J4U2RJXORDCXhpWznWyfixbmh90n+JZ5xTl2VH9H/0HvF8sulSlGwWstI31avN/BxBBLNU
emG6JaId3mGWHLo/hCL07JPqozWs3dzvvpiBPIPlnKPTB1P1Yc52Z2AE2Eq750AOnFTs8If7KVb0
5spzp772SEf8/JKdgL9ntH2kRWOl39RvRDZHOyoeQAkFcpZpN38hZrL5Ct/UM5JRy0kdK0T/g7bz
6bS2VbrMDsDMI6vC1I9iwpH/MRQfnkFpNwe4Q8hfjfBxzl8ZeUcHsnawOWwoTFrtoPj1LxveGLJQ
vRnO8ovLG+BQOvj5ITpz3Lq1GzvqGfzvOYVTvBn/kh/xBY8AlcT38w/zEgbKlSyJbfCCw8ZNfdkh
4dDBtTV+VNmGkeS+DStP8jtvPDB++c5OpLftyEY+VC9P/k1zUK6QM93oRDbPOd2lHmMsb7jxcP9q
P828Yal+vzTfkbjVeCX/z5HSztNpvhbfIN3xuyHjZ2rwbjoI5Gg+/qK3h9+TkKR8JC+8TXwy/MLK
x4KovfdnlTRUfljxkIZMSfZ2vUPAZz9D+U3YCXvrrh+f4ch/8tvsR0eqfhqjJYX7csNCd+JL8+td
fM2PkkscW5BeQPm5iv08xuGCFxCVxTX7aI7t7iCceBejC8KE8/S/J6k5NsfuyFvy5BcLNxbzCOyi
z+glenkVdQs7z1omR/kl9/mG4Ls0f5greAAXSl5ucc1B8xDRNsNMcXk19BVgdmd2MsnbrPOSEUAa
sDnmSTtMZDj3TYCz0nb8ir9oZ6t5/Zig21LmEn1W8bxILj2o2XiDQM/JhVOkXGtQKTSLxU9gciVi
XohelXjPgZUVJ8ROnzOacKzkgBcqbLzuwK6lBuaJ+4idJOZ7AAKM+6jm+Xcxi4vRwSklvKHTQmmo
hQinikt5Q6aCqFs9m4yTeJQqUIYzYT6vDJCwFE2dM7U7/BtT5pBfaHzEb1gq2LKOUtAnV9bCBpEA
XNHkcsh7NKp4DPfccSWwoGrjLu+YOZFsvNLu07suVpDAIzI22h26DcZ6U361ZrTxZbxApTBWw0yh
7EeKTJ2JvZG0iLnIAc2/B0Ud3bwtCM4T8HFONeYHJXvrpC2wZRwBOXgN0lOvoBZ9K8xDBEdOuXsi
/NhE/3DGorVFXXRAGetjCvTBlvi428P5KL+Kr4/f6jp+cZce5kvxxmaBqLVxves3jz8N33a8+nzW
EDVWeMxWAWa4hOpq1aHfP+5i0L+P/TUOO8Be1+Se7PVreciR2nVCBXSAQZ6Z3qtRKXxZGm/98/mu
5JXuJCnrybQRbnVMjlfKYfvR34Cgcb619zxEG8WRNtks0DnHRMU3EWiiVF1QEYc9Jd5O+Vl+LcNJ
vHo/HleZwJqCHt3ZgnN6QbRBBtdcbY7n/ocymVFFF5A5ccJjBM3C+C4CjodXITohL8ssjA+bHj+b
Y35gSfWQyV2nd4mkcRxnKSPjrXXq36PPeXYwgqzgE+R1Cx3s7nGv9yU2f7y1s/38RpLzOf+b9k9G
6hvMIvUJ2/5mkchDJQrXZjqNXCx5Yf/LlUpGXlwHAuL7P7h5b43fvyf7RpNhwZjgZIYPYrZYpcsb
3suvcHUSb2mvuq/o0AU4IfBn+tVN3UPD2s1NZGOKPMp/w05yyS/6Ht/Kg/iGsvsnVk0s3DxGhb7c
UiYi4A9Jkh4xbszLxHgm5UuOJsgakgToV1QDqyXzIHn8DHUCA0fHcljpeXyMmoaVWpeTAfpiFsKh
1jvJjVPxjSlVLr30zWdjfnQViZCcANtMIp/ZQY068sLQdvFnwFVB6e3xhTLqKbXt1Dopmak/pbXB
LpTNDGMBpATaOtM4Zg2ObJTYSOOAigZG8gITnUWbkqLkPz05Z0G8YwAybZbbOQLEhDS3LWsXnlcx
HHH5aGv6MFhl02GANpD9CL+w3DNeBKwriWFNHaECmAvRa0ysyh7sxOYiqY+8zr3w3jDkrKrS8jMp
BMUERdXiKpE666vF6YHHV1Fsq5ZRa9A+VImCkQrhaiSNQa1pb1RBY3XGFjXwcBhbyi115obcDlPQ
PM9Y44hP7LEW/4orDW17UWWoT0lbfs8Izqjk5kUfj5RtACVw+5yxXyIiAv1NvtPFKD7ZfrTzTVTu
sXovB2/ir71gEBP9ah0hUl87BVmxDiMd/Fk65rBsH+uhVOOT1a580PhZ1llC/ZrmkClv6E7q2BNw
BtETWdNtWo6MhaLq3C0HmiwNZoq2HTI+Ka/i2CTxCMQ1D/h68TMDYNNdR35OHVm8WWMwlC4pFIjj
h/zYj46o0zJtutMCDqfadpY7o9lYrjwltU0TOBAoyvHFmf+DlSZS9rXu4qbQ1X1e7IVkh7V7SH1E
hUyMFGOvMk96Hlh9ClhDmQpopdthsGy4N5wIrOYaHOtEW+u3eaveEuLJVDuObBAIrGn1ji3nKdZo
DIcdw74nj4XAccG5Ifui7MuA6J4qdeyJFkgHa6AdQIHhiwsehFnDqV91HjZRlWdVfomtu2h9mFRO
c5CnKEQ2wHc3TEyT4UNR3pTs+MSOWlZ7WlRWuJTvluAv+NK04/wMrekQiXuJsK51Uw8uy+1U/+V5
iomuGTHLX9BrAo+ameqBmdX3zFvBOarsADUcIMwhoL5gaONY3hXamWXWv2e3a7pDqQbDY/dQkIh7
pMY1987EfniylI+sOQt6OJXeBMuucErogfkhxx5HIDr0QBZ/PwABMnx6byluPB5Bps7GjU82zyCh
7ZfhwqWV/LbKjYUvmEj5RcvOqXlpBtYOvpZ/T8PdSBlKnp/90aQEjn9J1zCed/Ji2I7TZ+eqD+V6
yEOR/T7BfVSuNEQzwc/7Rj4KBWtJX+EgPsa/yD7XZtlWY9tkHggay5pOirBP63tXnnLgI92VUJs1
wJvZcwzm639bZ3Zmj8jjiZF0g9+9roMIkCDvsRtPwMNCYFl9FU7CuYEXQ7Lgjnnqgn6BBR2YIaZ+
5MXjaX3rD4xzjYN6KjDbmX9djDP3Va4OApwg9G2FBwnXKCEfeDnZKtJeE5lB2yOZNkCngrT0uxkR
nttpIa2+JgOm6KhcCMrZx8eO2JJ8PbFw+nOM0aRR01Xbxm3qE18PmX2DESKW7U1C5EN9cdXFbY/m
sMahzVwBLkg4uz0kf9JZzA9ZenyWr890Z/YvOvQzHtcq4OMma8ec9pF+ebw8BgcNj3lsMC2tQW3g
ddfAPwIWCjdivORMB+GDt2YcXvvyi86hBXIGdWoNXN30B3bnR5AKDZ71KSSo/V9eb0g0qnUQN4hW
yVniocnrU/1lmjvQQeb7uCtusGWOMycxJ9a7fqgceIEbmrsNrIYjKXKJ/j9KmkHj73ybXjo61co2
SHvY1t7E6Qo5OXYHyjcaV95dxcHEZjDUlR1hdIwciLFTo5XJkYJu1kynBdnVnB+KTq9claSZbiYS
C54HPuNtd59RESEiYbTKHV+Om8bX7IlvlrOXwvCKcC5Q6FwpfNH8gt0FuS6fRSFhSGiNmb2Myu/j
oDeC4EgVSE1FPPacxgTqdQ5DgQdmBeU6te9LfXmiURXoJunUCTEEc4QyZPFLZgjaTypfMPw0dFwb
Rn8Mhlp6WSTC2PMIroZHvWVdiZiHypHh04pESLbDe0s4kryVI8pCXkumUOOqSKfUZTz8QByquoWK
Twn9jQN4q0gPRXO0LA/VNtNH6m6BqF9ecoieHtxRtYJaFqjQYRiStx5WPJavhY8oYv4HcxBhA5IF
QzpLM2al1bVnfq3EgdNCX4Y80QW6p1LBB1ysoazBVXcrYEXRahpg5GBT9mWM9lC5UTEC5valFRar
UQgXMciDILooMgZQKpr2Zx5sBtuCz+whUl0WVshp+W/+HlTP1Ozdl17YasCG8Wjchnf+6qy8ShCZ
ROmicUZluzd+lQ9kYyBjN4R0j+pWekku+S07KDsSZ1Fnc7zTR9HoYobd4EMvx4tYIyg6cbp3BoE5
R5rtdvISQA8AXKDLnEfJYWehoiCNwgYptmVLZ+V/ezvtV818EoH5Jn5PCQlTQ93cRAiK6I2YvHyi
Pxp3y4v8nd9k3iKvORGLKXDCkZu6xoGq39yCh+lYnR9X4R+PWbPLaecx6/FY9D4vPL/DgiBtcq0K
XdKWxGFLdslhNiqmUZAh7Sm+zW95icJ+++RCeqMg5wLxc9Zb1+pNAxvNYLYK+NuuezyodgPLxNV1
b4wo6v4UcrnpTvnhqvUa92UkmVAMoy0DWfX/8h6RJjelkIX8IcJHOzqozssAvD9NUb+5ZZ+0BcIO
VLP63f+tOcSf+BcdzIw3LnnldbhMX1T2MxGh/0j/vII9lUyb17nCKQxkiBkAfxZzJRQkbteHQgwh
CJyqU2JkBveY2+Pg8qOXn/z+l/6PeCIOIf6W6VsEmIioBVSvzS5dfNrP0WCnvp/ZVFN5ZLipmaXw
X/V7+aPdxEv5Q43J6G1tb//hFmToTaXSBdou8To2fevvnIy75LkCC7IXPqoR+wF8PcsWfnnBEAJJ
pNluUcpykFDAojOnf6cNWh8uMBGQDtBKRbZhgGZkWsy34+sNGF8no5zh39DE/BZhsh8v+av0k+FU
v/Bgo2HXNEQPTmwAItlYm/rOxEwH8gzch/oLGSArkA0PPATQrEaE+Et1Sd3KD8QCmmaZ7bcNdJl0
ZUKY1xzl4YB1B57Qd2O6FFZUa0yrWBRw/IoYvDhafxtGeNw1JohcihqIg3cTezzNqZe+acDgEIue
5Joh/RF3tfJ0JJ4rohT5YVA2/YifbXzl1eRjNA/xq3xczvwuDk4sZ949jo9rcu0ZFM5ubRMQiYSb
5CJSBiBmgXvc5q0N5wxfyeNaBuWfhRpgo72oiW0k9PBHbs9aW3GZCTcimk9QTXQrP4wydbRv69rN
mbn2oFK2XmsSYrmJvtfnCLgmdSj6EayvCfK0QOlPUnacJk84j7csBG0Ec616fwouHnfjHyGqLaDO
P15FHrRK2E4HzoxiDjFJcDMkzRnjvyUTCeunwD8Ij+SJ4bl9juGU/FGudz7rdyVFduqMhpsz2xMw
TRw4AtX6R15pchuceQwBlJ+kvSxuHeNpEc4svldNNMBhHMrcxI1XqqxaMPhcnlHISCDqXfZXMoF0
xJqZXmMwUcZ2DWfJRbhlsW0sAYpuiStGZm/9SyqPtg+yzsZ8q9gsIkHoH96jKm0yfoh9o11eCGpp
8WQiCdppoA+Qm3DzPiBpQSkOBSYyhHzlv2QgkW5M/AePsMoYpPBn2R+M1xQ0O+8UpK6nmyu74vkn
dRTOjEs9MlcGFugRf5Yn8fCIdvNBg/+TMPHjYlM3zKT1cteMr21OebDVTTdG/arueoKpOcbguA4O
b/iDGCmAJx9MGnSUWSmeXMQw+6gK+H/4vWPuLZnuwpEBH4+7Vn3rkg892v5D3qliQbFcys/IvFfL
1YzCGVp+5qkolZ5upQexHswdAXehkYVNcVD1Q17tmDPwtU8yn+mu6rfR4D7iXfTE+LchybuB7fYK
+hg9pZAFJF0ZpQ0KAXo7RFt4qQilWJUwWxAl+DK0A1Ah7AqnEKGUDW8q0QV7ylQKUSvflK/Vx/Ky
/P9hsHUByzYDVBHWK2qCtsBtncCoYHaN1IWd/hrInguUe8iX97K4zyxnfUbBhyMfAtE4wBvZLsbR
+CNij2YjrwLj6aPdbqjLi6ulHKO63dglj/zjUNPU9qeR7IA8jEz8k74BdwURd+3ECmIzl/4PdQnt
M/wF5MMTg6gLlqW2wWjIDMBG4C6jq6MQAYCi2xaDgX5DJc9I6BcPHsuBznDTKMSeytOSLkhg/YeX
zEGC8nUKenKrafWAUqxBlLYK7yx3IsXvB98SkP/ssuGA71dKf0yunKhgl4zr2OHrYzxgVnZSubhx
G9XjIeGC4TdiVTMOLCw3nA9j7xF1yz6qih2T7QOtJ7wJcDCVz6ybhdPSYvnascrg/ITMQmX5lMHs
IDB60wUbsJ+0eI/FiyzXqK4yiideEDgaApMne7KcJ3zg/Ehnh+YLvZcKpB0GvBDynPPZixMyCqAz
F3IjZbSnWVjjL6iQnyOFO7WCR5hhhUVAsin8hvRFiK9SS0fC70yLC3CFNh6/xg7NTqXimggUGtHn
0aBLRBkOuZPKCsZ/4TE/Z8XOC7jWH2Cw/2/HqH901kKQEmTaFI/d7YODnk8s89LB5WVvD5Qi0hx0
dUBnTdP7QAmTh3z+OmO9JMFGf9Fgk+uHQj/V8wUwNVnnnbkZayYH+x6MY+V3Gj3SPjXvjwFa9z6m
sllrCiflFaNVXsp9nZ4r0+XGbXBgAbcTeOargzz7TMyGhGVP0IOyKF8KwjbSMEPIEQcL4Q+93XGE
mPfcumcyj+qletKfvzUCJ3wowgWMYK/04WwEgn4WZsIRtuT9yFWQPw4tnkuWBAbo2XNB65mC9lpp
0rB0bT5E68w1nmh29jiW810B3Dhk/xpB/I14BfoYdcyTcdwk8jTwQfBeMj6zLiOIiBkDnOyO5bus
H9QY7p+516aLCA0h4TJ3RNFeECn+5NjfnSVl+mlmz4tcId00VXJodSfjLXn4aJpY1avM+5lIgtiX
fP3/mRQygnG0y9nFaYvuQEW+MTtW7MxlyEY0kgIh2zN+oUya3bkKMQE9noGCZYgyuHMyZjm634LL
7wh/QCSF3YEEeI+nC3ESHz/bZxmDsuFnTOYLPgH4ekyq9wBylsRJyDBHt0HfY9q4DfLqHxaQZxla
OeKTLWIJpu7JE6a3fLNEIvwcgjqF1JGB/2AFBfETO9U/BfMfbCG2p+r6a8XVHkjV47B1M0r3tyI5
hkatZFPThaV21lV0KVsDJ/+Do2qnmOQiMN9p6YqPU3WICfpo09Bk6i1VB/K8+g++Y/VxMECeOBWU
wMypY5/Ciik0X1SdMYbxWG/CZKV0sZUPY8cCJjk0b2xA/f6Fw6FgnesMLyIN5jQxM9lQg7N+QDky
TvCgF3xkFSrOqcPI19dq7y1L/Km0cVB6DAsJQeQPRKxP1RQdR7843Qq0XawtOVuWLRU609LmLrum
OxzVcHqZkBNxxr0kMb1nvHuyJyOlhYaE8ZicfHSp231zXVkEo8x7wUZKYd3j4vDArAnnwx70c4EQ
iA3iJwQPeoi3/lNFpr0h7PbpMAKDpPvTs1BgVv85QQwK+CksfQN6yqX1AKJc+zLkON4q4BwuPkMQ
peKA/tJVaUf4DVSSIBjibvCUe1xnJgjb1fzCnVP1wbo6EM4zDweCNbQn5mJLj6DBCdvaBv55EWcc
KInz0rtjy5Z2w9+SjiBr/u8liIvhY3scqRrqFCOibf09SrsFcJX7Suv2zERGpIwv0dOx+GL44AiV
egZrjGoOOa8UqN6oL6sZZ22rHhfUzxHiC+tPJ4hrU8xNsCxqqA1VCLFg38XCT5T16Ds6R5MMN6qG
XwS49U7V0880s15/U4Vj4SSrJEG+PIdX63mgCsCZT7ASe1sTJAhU6ooFd3paiDbAaDNIYQPbwFhl
aXR5RYq7ioKOmHlCMwKZHBvANJXPXSZryCC/luy3WZCAeQadmHZr1Xg7Tfcyp2Q9qhwn+bY9ztTw
oifLR6MlBv1MuBM5SvzMIMmpKyVSSciQW9h5cCC7OjQDvqHixUKq3yDk38cG/RXgcMZd1ATJZh3U
IMBTbeu5Q40oSl/QSIYI8GN/Fp47hclFsZnpcZUdf2GMC9KwK9lrJJSnTDkIiEKu6kFtR4LKjiHf
VgKTFTfVd7nG4OmgQflCRyDwRq9tBIXfKgLFSLoCB3aq6ZK9PPpPIxDn36jymxiH/uVh7WXAPZ3X
skdN/SENOBoTOE9twMp1ZMp8GgG24Jrj45rW5AgGOaSt4CgEg+TLCYkhfdBXR7G+m4zxy9fZCqQ2
xNFQxT720wZa8X75axX3ySZUFmwjPaTjOjtup/siynv4I0TSQqSnLKDWcer02KX3sbmZw2sKjR2F
1KPaM/uSi12vnkfYp4K+R68hpD+NSmYUk9O9AsIWP5Z47R73R/mdIpVjlLqjtK5ZoKOisS5N/9YD
8xjPA+EJS1C3W431ZXTMoxeRISvmCOz9P1XrjM83U06vuTkepLZ/mwQoiG3MiJrmMcFLnvHh/z7E
OrEZvoE5ISxC8QvybQQpxMXFsSbAdN0+WQ9NdhGBr9McYswnr7tx65L3t1jXpPiawGFgDad560m/
48clpoZclWUvqjhdd0Xji8srO55hOiRwn9DzFKG6RtYxpGWTZ2zyW/pOlSQnjq45nCR5h/Bjhd7D
M2Dkcsoyjc4OZPRSakCzbnFevOrkZT3EW71MI3j54kNIkcI2qukrFvAY7YEDnlawK9/iIqFqjFoO
BEWgOkzQjlUtqQMqLY2gohBpWTzyLBXvtbnHBZfVjBw5TSd3bt5FfWaT7j9e6b1+UHnOz7MVB5PX
HtPfSkDo4gx0U9AKQwMFjUZljfiiJf4kaKFTirm6yRDPTfXvc7o1wCTRwhKF9nAsJAh4UsGzd7Gz
WqQISjDCpPBFjdSUDwvh+xpjZyyz3UORYV2Ogo4LVnLxhCDxRSlcku1ECSD4iLJImZHvWf6GnZAC
Hyy3Xpw0pKFstvxlemnUV7EWeOl9A/jRcC0ROOT1Sm4NBMbNSM1QJ/WvGjCWMrUX8N+85bF+TaNT
1dyJ5zakoMr3j/RggtEgEb6tPKK+LLZ9XP2oeTFiC/ykzJUFz5iceiFGbiff5dRLo6tQ7Bou8PFH
7daYd1zXdK7D72RcUupTjXSg5dpqnw396xSshIV4o+/znf7/R9DZFqNSBcofTfdjTZ+or1N2yFmX
7bv9VCBT8nP5H3McDSRrBJA+nLAX8AKyxH7stXkzw8zlB0s9EOU8VeUTYSCBfYQptk6tH+fx3EPE
eYQagivn8c9UnBi5Kg1/LnyCB0zfMgakUKALwPPsSilCMqdpCGSiO3im56Q/EuNhtaGmnNQKyZEy
34devEnKqHtNyjs2S2SqpMur/mRL2AeWWZwaCMMUjxC5mSGQ94ZmGU1a65cQRj+yw4XhD2OnlZGX
H5nSLDe2Vam8NXQ2nU5nQapHsoaHzy+KU22+9SuOx3u2wcMCcueIqS1ZMLPIgmRYRL8QcLXOD1gR
GzY3HZwMHenmRrlowbibbzNqsocXR27/2f3Gv9COR0B3CQONPU7G6MnQlq0Ck5nPBxgL07ew71ae
AMWKPBCbHZUXg5pBcqS/MPSqmVanLIAOTXYfBg7Krz4OWKmmlK+s/L951chuY9lCw4nVuNynis9F
KA2XlAfpSce3mVAKoje2QGtvy5qEsSMHEZIsKlyGjikzdmZLNWWYrVQHDFkl6r8fpqmcQMYaycOw
zaVb0mE5/DatE2PwQT4JuQvDL6nWyjGbAramOOCZvhfYKSFv9DcLFpfuydwGCyq7i46HRpe8tF9e
Z5XwhBFyiUx6cY5VP9ZqECUW+quxBzsnm/R3+vLYzPLItuoB39xsyxepoZyXxB76GqJ75pgMcw/T
4rBCYnBTfVjL1sQAMdnZ7GvNvqppp0mhwX4Ripandz6f+3zr0QtaRCd582P/FTcnDVfVHDa4+B4I
XR3iW1IG4fXZKr2RHSlSJO48pG3cggmGPmYjH0r+/uiPo3zrdSqdNX7hqdq8ZbwZOqP7mp7n0IMN
4pnWCBZH3Iu75LJ8d6ZDuE5xyKcLZwzebgJvAFZ27BiX9UVAoyapYWoCCGDMFeQyZflWqdeExR7/
HawP+JuoHPPARNNhYqpijIzje8tRE0wIYwxfq86xvDdJ6hbRG7Pz3vLLSFcoyzMBkqVC0ECwdGcl
uRddkBNJBd/nNBUegY4CKxudM82T5F1Npb0cIhMaWTDg7tBQ9DuVvGbAcD5rLwIyLz7nEjAnHeW6
ihMUX0FBajD6hJ5rmBkiQhUTjYJlW9oW0rlZ3KQ5susENwS8M9ulOYv9W1W4z18DKR9OvYFy2paQ
20aHHgpfdFTWePFdNIVmAjADI8iWU9egCc32UUfleBCjgJRHTQwqqBcgoYZDw21SYkQ4EiBEoBo0
pNoIFg2DPN+cbZE08Pwg7VT8SSBMdVD/g9pgcMigwJVZFhVuiYeexRAPD7oQhCeS39ZhDSZ2cdnG
FWcLyTGT/M5XuMl4nnlGJMWtcu1D72k8hhQw9hCtLFrTCmIJj/YUmanTJfyW00vSsIbdYA8fmV7O
pKv72uwNnxIsSnLOHw7Zig7+cfbDLCq43SnwgFVSE8F6FGavJ7URLQ4yD2hFKerQLdNWwoLguncW
kE2ASRx58vyAKP7kRS7O5kOTvCZmMZINWAwHoTuWsYjMygAwtKzYUFWKf6wGAG0S4VzT6JB0Gfd0
y0ea1WO1fbYR3zuMx6UT/xnV7GYPC6HgoP9TcqEM2klFKYZbpSL+2m3rYy/Xb/Ax8UV0GkZCCp60
nzuwtt1fPQ4LGzRQ1/kwC24q9zCZurCVGYVGzHzY+wa6RkbGa4U4V+eYQn7eYy9A2szfWJbwmvDm
VfpegbbA3oxnT1/wateiYxHLN6OEqFWeL+j8VcP0SFjE/jBiuFw63AV9IeQ039I+KZbxnM4mJrk+
tAZykx/in0naEiywNL1SNWVkNsvaa66ci+qz7V9YN5mY3e4VMQhacijbn6f8qo7sG5tDEx2M2SH5
g4BPUkphkGj6PVduggUkm1G2GBpksXS2xKiSw7y/CnREcv0h6tdxvFXYHqn+xudutK51/cp7Ius8
nV6+V+OrLDHwW40TT0w6ONWz7ywFPMwrNgsB372qX/WSBVn0pVbsKXeJclehynUKQ01/NF8sLZyW
HTlUfQm79JU8XfkJZCJUGVJMhpCGLEhoQhIajGZ8z2rPJEnlX52Rer6NqOos6a50+wEHVvlbgfGL
cTdHlsP8mQHGto015HRywNGJ0OlvIrwqNePvvrYsfvWISSBSv9Sa1UhUwJI3ATjSYI7M7IsWnt+T
zjUu5I7J3zc9LxlY8Grk+HcUIC7OyuoapRlNiaPQc355lmQI+aiTcgvVtCzCISF8QRBqkyUx3aec
hMbyWRXw9VEjkmPM1EP/hKI5t75sUEXni6XZ83ibCFogGtn6j7QzW25cObP1qzj29YEbmRgSONHb
F+IgiiIlkprrBiGpJMzzjKc/H8vubhW3QurTHeEouywVk5gSmf+/1rfCgmqK/WL5TEJFgiQlcEl+
lNj8X2r3jhXLdNXptwUCCt17D1nki/6njBZBemEED3200917QY5rTVpZsOMCJ/VBc3dWhUvkqqhu
mN2JEsuDdQ3IB31jW7ZH6Dp7XLtk37F2FC/U7rJCtufTrXOeNJY+4Hdkv4xKh12DRUyYSy5fKFFw
XHbQXxrueZZ/b26mMa4OI0g7WidojyrILFd6fkfBuhlZkO4jxCz9vpJAoXVyGm1oXDSbimaXYhoa
flSAMpj7O6wY4Iseewy/nMLQh5TU7+voPDauwuA18HYOLxaR/yw1zBxXmrHk3RwGP0PrykBP2+f8
+m1b/SAjt9Bf5DHuxaAXroHVRAVhOy8d6/cRq/UyQ2ec6bclLaq0eaKIURa3VrmUPZdwamDpLWJr
lxl3Oo9tGLxjpcqdtDqjQx/m2UMgmnZVOXQDg4AuuAZ4xRsfPEvb+vUAd7W+fprem/K+iJASMZsW
WB4s+VRChxXgjrRXnAY0OD2iIqpLzb4dFZX+Ocg2G4BjoN+lwt4NVczcuq2f+vGqK66m4o1NkcEz
AB2BygyN7iA9b/vzpuA1uIyi2767LacOt8R7kpFPEl1m1aVEGujWz256lUEaMLc9i4IqJfddnXl0
I7FUF2RCM5lG28Zai/BW7uLsUBjNquVzj6Hx3fQCitK12zNLPNvttQG3RiFweAzksytXcb/O6k0L
x6+6hKwQoJSiZ9GKS4d/n5QD6SMN7Rhgfcl0VqinFDERME4THH1Pw+LOi8M7khgHLbyxSZW1btP4
MIitSG9qSen5OfTuYuRljf+Y0esDCdbcBlwHpCnTj+zKRwwYrUjNnq7i2wLTcc+A5gb10RGrnWLg
qS7EWrR3PA6cNwlXGWrO6D/Dj1LtoTLWQ3iDqqMoCGCdZVe03mznroO4hNo4LVg8UEddHmFO7iGN
X1hvIdhl5dIwc0bxTZK/xl4YAAtO1irrCUPTAAwbPMm0emk5cz+CdHTELshuJrFN/Us20in8N4Pe
SHIsydH/GT05a3gevfpSs3Ytqywm0kG7EcVlgnJ7oNGGwBSfY7EN0EzbxdYM78yeRciZsNYWYV9I
6o1Vkl044QvRpma6IZDdOlJtL4YZ+50kPZc/w36b1A+ZdZ3hjbfog9eXOmjsCezP4yhQ07SSdn/b
gQLw4NSRfGG8F8jaW/CMXCJpHLQ331/grdYvz2wggJFzq7jYfb/2e+CcI6IZ3qPZUxr9sIFix1SW
6fxsIrbp3cNoHGS2tMpLC5mbtZMtRuboXAuvHXljZdjqymWdPg3jRcOqp2nvDOchaZ9tfRmHcKbv
eMuFdXkhyH8oPCpGXXVInfM86Y+G3AIVqAj0mQM7s/QWrmTFowcOYRtoL8KRFm1GdavOwIM4mbgJ
DPcQC5BwusYVkpm71kIUZ51eonp9EtXAJJbhFpPNhY8Li+UpnstQbx4be9n7l6zeDci56U0cPifG
fhieZbKJMYcp9s09ZFOQMKncsVMU4498hJq8tH4wb1X5axvS5IcrDLHM3OjFRaN2tr3VKosi6p53
CTqLYOVWdzEKJ8G04+mHqLrrMBaYyW0VADybG8nKNzcJi/GNX9OgRAyRzbkXqABWxaySt3QBc+PV
1PZjsKteSrX0aQKByKebd04WYm7NQZI0NpS7RzEhVjcFJuUHd3wR5U1cgeHqXy31FPcoYJbUCFt3
lclt2Nya3rHKkEeHxt9O9mUBaE4/t2mv0abnbVncKxCEVvpgehdpd2mUmxaGffHWJz/G6UqV93EN
mPcly9ZqOmfRpRKKGyAWoN3AKHxvaU63CTUxtA3sh1saPvaqxRsYLImOVOoqopfuDDtmOCLYkP0a
7366aXmmY+YdRPZoeWhqFv4s4mvk6CNYOLILIy1806AtR9Qt19JckLnoeSs4/+S9xkdTLNtkr/xh
yWtyDR1w9PauMJ5RNLrZmkdfZW8BFD5v16SIJVZl+MODPZNE/K/NdF566+AlLghKlDqLojpcmNpW
Vqy/SAQPnrvqtVasr9Rjl87TahuaG8u78cyfTfqusMpHD7pzF6HTrVhfH1l7Fz6FaoK40rWV2eAF
9h6QcyzClCE0VBvthmOg9qTVmxzjaIKRoJyQKlOT71O5qnLXXrY2ZE6tC1Fgys2vW7lP6bwlrGZ8
BL6q2rFnCfTtMLRniYXAw/YOgPaT4pLycM2OQlsLouwolNloXrSKMGHviQb2VN31+bb3zpsSfDpK
ETKQWOCQHAI3Y9rE8bU2z9IXYd7o6R55acTbk/wRl4sMJfu9h1cT7Kk0O3UJ3XJnbwbJJLROon1X
A6C3XniFhOX2wa0p+rQB23lHeqyTQJrT1RvXaFWls6o3vH0RZTqs4a3KB1363pLA2RcXTvEk8emR
4LBw46P7Z+Xl12K4s8Er1vW5MTxV0zmt1dq6q7VbyuY5q1pmiWouxmtLw2QQdDSo9zrGXePNN2f8
sBdXOnK8bM7BlP6lDkUYxG1HKR7+Ccr8RdlDCNtVPQFi+CHheFJJqQgHZJb4tUce8vtkgjH1mMNw
zHfphawfmevO3Gml3CuFaMhHEC+upnLJbWz3N7712uEj6x2CMmeDPQ/7tWnscuMqoA2K2i1qAW7r
cN9mZnlMHNWwdGq7JHkgSNBBxuLtfCB2kZp3ORrYNWLTTNu1IZIB+B/Guk+XkVixQXSf+ZKVrQHR
uEQ8qjugwoOz4wxuRU922+3qSK3ja7raDfgIzM+IgqnX9Vd5cAVk1I3wHB8wABbxfVfwArauEsx1
4dRRRH4q2uvx2BKiqdRcpDpBpNAjLzIfmRvwVnzWC261pAKYPdOzW7Nc2MPO9PaskTLjUdIXs686
QBHvXBtOaCLXnbGPKAm+TePTVPGYtaw0s63EU4f3J1j7MR3NTcpcRiBKbP0o4l3poA8B/cGqO1wP
0zqaqP7uR/21I/NgNZYEbKJbPBbQpLtK1KzZp9NmRGlPohEO+2ZmEhvFNpfvGhf4dWEqbbjxKeB0
GJLIlpoWQ0cL4ywpDzJlCXlfla3EqfFI3UUgAOUi9M/scwPjif4f1U2Halo545A0a8m/ztVhxFTx
WJtATc4nophCEhEWZ1B3w4YwMBriwEb++Nu//ePfX4f/67/luzwZ/Tz7W9am1E2ypv7zD1P+8bfi
n//3xc8//7BsSyrTNUxbmaZuClMZ/Pz1+RBmPr8t/o+jGscYqpHQtnhZOOACZuM7nhMH2VRCDg5R
gyD7ljBJ4gyzvADdVo3gbs8o+guykk1kCjt6UFOwMq3rmiCH7LEYz+tfoA49vO6QveszI4Md+c03
l9Zv39wRjqHrjoRxrpu2a0pl//7Nvd7qY+XR74+DsgSvdwwNt9q9ax0ZKZ1G2wFhiRf4sOQ6a+Np
8NzkJIxHnXSK3Ki8l941aDT0E7v+ytWQIik6V3pzUBxgG1XXXeyoXWObKPMgz88dw3fP6867/voK
SPX7cXDabXYbwrQMoVvKtp2T43AIPylSUpOqAEe3XkD0Ck10MDJIu12vMBH5NXICmeTmvqTar1f9
rjXSeutKpV2VjueyziteynjQrgJnadGC2CR2eBM5zrh2a5+FqqGXuE26Hs2Hu3JEr90oO/OuxJjR
DQga9c2lsdy/HpJ0XUMaUlm2Mmzz90PqKSp5ue2CubaR27SGfahSu0MYbIaXvpfoD7pvnvfG0N6U
NdFimd9OV05Q74uxSt7CvgROoBCCpvFVoJ8ZgzCv/+uPLE6g9IbRXamSGztp3M2vP6ZW2JvgkNWw
H5PB7K49OEzzuul9Vhgk3JV5QXlQIXPvOgChfRpi/KmHepUXNfGbabOrdJThJs62+ZS38CCaCAef
otVmaWNyXyjun85E2kTtjPVoW1xGxlHmLqgdJ4E/kDfDX1WW6xTykrXbJTRjUiDuKW6YX39LLGLP
ft08//bb81v/ep5fc44+9IPm5K//uM1T/vPvx3/zn7/z+7/4xzZ8rfI6f2++/K3zt/zqOX2rT3/p
t09m9H99u/lz8/zbXxZZQ41s375V4+GtbpPmP+ah42/+d3/4t7dfn3I7Fm9//kHGYtYcP81n9/zH
v350nLek0D88ZcfP/9cPjwfw5x83b9mb/5z85V+8PdfNn39oQvzdMC3X0oW0bVO5JvcvdIBfP1J/
t0zTkI7tuJayWLX88bcsr5qAydD+u+0Klx8I5Zi/ntM6b3/9RP7dEKYpXenw31J3//iPI//XDPzP
S/b5jMwt9PvTo7ssik3Dtl3HMZVtiuPPP0zJIrIsPW1DOCYh7KbEYq3YMHJPaUbSfhuTkea7G40A
OkHr4hKitJSnR3B1Efu3trQKfTYY5PXMTW1o6SmVhkAUp+vle+TWxKGWjnFjV1W8HMeyu6hLSldh
Q5hY7fzUKgLh66GhNSVJSSkDdCNTE2GD0FmZGX0d7tKIUlLsF6SvdcIYUFMiynNKE/x1qWdoFqjZ
+q+tfSQwTj4rqKYwjhQXLXwzWwRBsnRo99mWp912pRY+xCHvWQO3/dzzO3vTSLLuulHCE0x8THqS
UAgxDuad5Tkk9Wn0wdqoUZe2Dco5F1Cd+9yLr1u+5FJQe5sNfeRudTvUwMaU1tJys27rSRaexdAj
Qgu88kEFHRC7DkFcZlndxZCmR4WrqV+wYfVXWktC01S2A7zY2qW/KGNxb5RTeK4KQ//hxo5x0YRY
Bm3pB2uti+utkaTRZhK4/t3UsReGO9AjD0btWlOTj0E5EdnaN1gppk3qzAcxuLMilwN6Y6fCudmN
JFQGLoBkpxtxrxvmsNALHyBZWQxs5EqYD02ILGQI68NoauZNULXWinIzoJg4auSTb2nOQROFfEwy
bViFYUZOSZdwOhu2z2kK3WGU8KrGxILj5/nj6+SgAWSbUF5quUQj61Q6Lpm6yElMcBRbwgYTe1kX
ztFvXPgUNvTWvdId1GdmkJXYX1roI2xxtetBy8urznTLjdvW3rIIvfxVRcF4OzZS/mDpqN+VupHv
iqyK8BB5TrQsm85Z9UMXccJ0mByWU/uXdpnnKdr2nlZQmtvjZVrK8s0sIYM2g1ecuxp6Ddq9CYUU
u7FhUPHwVDVmj8ZeWEziHe2Ma81p1a5yBmp6sal7SNRqH+uhR9NhgyeZfnvYDgsjsvxXri4tybZ0
152gt9s5lEVyJ0lIuGnx4Jd99Bb1I0KxIkwh8jUx5skmNfW1Z9eURbK4689slwyUfAi8TWsiBG5s
9OkD7+qFQ6DXVpsIBPCNyFj5zYS6W9U6JCsRbi2nIeQppBk6KqfZkjvj7athqgheloQZTHpAGkpH
59DL8h9YWvtdZJf6Q6gCOj+R1259AQy2i3RSQBLyETq9P6IhJ9+6iAKQnE2UVldJ0DUXjScDJGHx
UP+M2iItZk5mQH/o0vwQ8Gjex25cEPKmp66/5HlG7NaVkyTPvC6lpKXR2ZSn8ppddZuFzyouzZdQ
UsJbun3RY46q01ZjyziqreD7//DaOqJMm1QhVHGzN1jklwWU9szK3rTWYUvvJxNRzlNfvKS1B2Kk
zxFoWQr6mSUHSDJdTP3ZrfwekzDYnZhXYogcQ2HA4eKww8zqKSJ7KBvtu3yUzmUidZAwkV5l95Nd
Nzs/Stnrp6byEJONwKPt1PFu+FjTpVVsNnTqUwqgaeJHW98kJEnERkYyoNLbCH2jri8N2+124wQj
rhiaCJFhX+uLqsHEGoxhvus5IY9OUdv69WgoqJhh0l1VtcS+Y9Y59dNYiwDaJSbQgFLk1HZzLUhs
fBVDSTxPnXeXzeR2e9D/UBfitDLksrDK7C00/WptZ/bwntUoNuxEq855sCyIIy4FZNVmCduUwOej
3NgkjZKptKdgkk43NQ/cXe0acT2vSx9hCW0iEpwTyvmmhjizGNSIZ8LqaOsMkz9damYKBcAxLBzq
5VQ40JD9jI15bsYogHMZXSdRWl+Gll0+KadI5sJywnPXE2hV/RLtV92U/XuWSO3F4tVxF8TM9Vpd
GhsvKcq7KYsoctJ3M/ZOW8i70UdjhJvhCFmVIYo20Stv11d69Wj5Sb2roinctE5jPVaxgZ1ME2O0
7oM8e/Kaqd5zlw0/ehkgAdG7sruxi0Gs0wpP5ZSSJNOyrHxJJa1hPrukwZEShKbHHVZ1Uffa/SS0
ih7k4PY3BWqXJ06UYLYYp+qn0LKYFyo7/KA4CuhAVs2LIUiuczuTl649kj+kvPbCVD4KL8fJ4C/6
bMgklVGMMJANpyRRl43Ch65FGUDS2GRaDqvBwguuB9btZE79MwBQ87Xt6TIZQYKruLBccvNKwlwm
Bwt3BAz6uYxltE/q1iWRqg6zTayrY9ptHRJm0QejpMetD921kTSaeyaGkexj5eGSi9uuv6vLJGSz
3rEemIX+BF4xaEg4T+KeTnJcD1qApbk5Skuj2gQQ7uPhnVw7Xmm2HdxMWUkbvxcKa3qRRrhPp9xC
PmLqV2Kivy6KVL2nfajMhesW+aKOpmmf9OyqcPHHOMlkV1uSJlBN5SmiA4TCMxbuTRNF4pDUE0+F
l0gDT31mekebZe1jvUw1VDZGQWpso8XBbSxFNK9DT3txoppSRz9GZHI2Q5W+84QBZRcGdouRtTzC
OPIRr10ZUJnu9SjHdVL09UEPjix9aVUWKpo21p8TYWIVbFU17vwq7K7aqESA6HjmgFHdQtDt6yT5
UK2P6b8U9a5TI8Urw4aupxcS+UA5mur47i7CQyiDxliPsWlwT1e8A1+dMbbNVZr7glSYYqyJBxDe
qA/trDJ0t1j5mq80WHfCxNZk9EberydE2jdVlrcPVtbKa1a+7P99K1oFlh/dDEx5S55f994NabRV
hYWBl33qqnNCtLx5iOuoK0eJVRjkcRKz/mINadBjN7Gw6B3K2zJGYtDS0m3M/JhNSOLjWR61U4NT
ZwK/OKVTJ9FR2v1wnoxe9OZF5REoaSQUHtrMjABwRp0idjW0K2eufDXIeVI5tovAuGXPX43o1tJ2
9J70Qe+XRWO4CN59H9ZlmLnbUfi6BM4fIluPS+XmyJ+jEq9Ip18O3NWIsSb0RKGRZXeZk+LsaHIK
RHGebmJbtE9lFI3zoYN/n9S6T7bC5BWwqbKpum58jyDd1uDyM4+P770lYUrVTua+J4ZLLGXEgpmn
zaU42nXqScXwOH0ryFaD1mcHb6wxGbrZoNOzEOVL6LmkRpmqvWmHIjg3Ot8jlTMSOZmQoYGjQXd4
FOZGk+eYhGPUB2d1ZQv2kYEG+38KRHbpRIZQROSWeQyMapz0+2jqWR05g47Ur6s8y4SdGbU3XVkU
tGZaQ3vQgmpEGVFVHmo/3XHSZdm140UeJ7R+hO6EwUUu/PhuzGVwrUKHQAKVEDpTqLH1l7XBihbI
hDHAvq8HKtAe1RwygupGEgCiCy3HtDUFEGpVkPI9Y0/yKDm2fPD0I3reV0WWLmw1DpBptSq0LkJ7
QCVjWEHnkFjVBCCqA8lyIdJUgX7KSdZ96cIzjzpTe3D9Hp92mx7fx7oTOXIWjiHtV50ooGZGUBkZ
hnTei5vE5AU5M9vWdqExBQofv8zy+1F0qPUDtBc4GauwbJaspQQmGyMGB1LAxEePkwRguD23ApsV
TL3eojqJep50+DK3mWL6Q2UkJYKE0CeU3YkHk7SJ0e8hyzAhkshSG2SoFwUrmMlTxEupcWwHIB5A
9S+dNAIAZAz9m8er2EaXRg7kMBaqXFqtcgjBS30aDAb3FU5T4WnAJdtMFNjHfI/sPxtHOW1xIsht
CcN68vSXsdUyaGUdC8W5ArwdzjPNq9zbWPd4cV3HTeDQNFDFvtD4Yr0hKawPWGuVkY4rpnaxGjP2
S6GiljaELKsKGZaQ+1zvbmrcgNKVT2ztOOo+rKS69uE9G24cYCtNMpdWdqypiyAhzmAwjqG8RqZn
152EW+H7ctpMFLlALFkmyRxN2PILIpwwKYlRYZLgeYbkOtTctwRRmzygWm2S3x0NnQrntqXR1Wwj
FvDzImkVbgYhiWkcPVTPBZcru/c7S5p0avJwWCGbSG9szWidVaQr7Hf1UE00z1hejhlxxiLTeSxE
zyK3ao3y2uv7wIFHUFFK9SziYvqzuHISO74yxyxAkpLoKjSu/Qn9nOS9S0KB8dJ1tOlZF6JKS8zq
qW7Ig231UsBPe+6CirVdlFPO132LZPekrX9UtoXgxnIwS4/s/8/VlIOKnSJOh5dCf+y77GCbLTlY
Wabnx+mzfGtCt0apqNu4tO3uyuiBM7qjctdVrAc0hkcj2to+3sa485xdl9NQ6/Me8VsWmeZL54fm
uWGAHJcIOJ6zYPIPZmqLy2gQUAPKkLVUmENQUX5qnlOmPPbBI7IBEt2DE88abFeEvrxLexApLpuQ
O1q+Gny81kpoJ45O9tP1O961UqBVtyr3aCungnlWlz2AiJHrhbQgI3XKybI3aZpYHqbYV3fI3UJ8
YW6bXH4osXxSSv5L2cIVQrq2ZduUVYTzq177oWwRa9LoM8PcdWAdjtHRAcAtFrm0jCfiAQuybr8e
71jf/a/KtaO7LrUWm0KNwQJYp376e5lE55ib3LT3dkod3hkvqkERPFS65+2IyuzrsY4Fy9OxbEc5
Sho6ZVpT/D5WTWmwGVt9PziGjfnPgkBexq7zzRkUnw2jJGfQ0YVl6M6xrvrhFIq6ixPd0vfANCGP
hwcqKrNgWdInnAPZqjf6HG3V+deHJo715dNjU9IVuuFS2jKtk3JTXQnL6yqxH9fgIXXQJaDoMKfO
zbPhPcDVO3cXxCot2Ijkm28H/+wifhz8pPgt3cC0LdrGuMMfqfv02+ky3GJWuIYetXFWwToC338W
bP8nx2xIy3BdW7p/uVdto08Ui+09kOIcJtes2ISr8pwyyhaE7xmv+QvxXK2nu2wWzb4e+tMDNixX
Wa5hO8I96bcMQSC6dpL7UcGFLd/dfO0MGOYi67sa/GdX9cM4JyV4QGg6mzkstELxao7SF20gbs8r
3r8+nE/v2A/DnDyEPnNhlfRyrzramW2uYa4WVvTN5fp0ENOmxulYjiHdkzu0EZPbZ76xT7uX1H5x
/bevj+H4Hf/yAHz4+JN7MLat1hSEoxbKWCd1yQDOvTOof5bqf6vUf+y0id87bf+cr2iHWJSPlUsx
8WQOGfsirMqUncNWLM3FsCLLeJlfsIY6wwD8zXz1q0b8l2P6MNjxy3yYSVRQlO6UGXuqvavkmthh
qgf2cSl75s7QoMysmblk42LcYdS4/fp0fnqHfxj65A7XWAvWXmHsp4mqTrsgvjeKvAWN7W+eJHH8
oK+O8eQWz6lBq54TOhL2Ceg0W3pzVlD1op3by3hJNMHhf3dgJ/e6NlEqsWNj32Y7H34M5UAy05By
Qdb/eqDPj4y3gOsqXRiWfjJSkfIkBJqxb+YU1f0VpPuZvEguxyUvgD1Mgvn/crzjJf1wt4Qpr06D
8fBavjr741SI0O/pOOs3P4LFd8N9+jh/OLqTx1mvVThoroEPaIDbCOOn/+aBFp/egh9GOHmi2X8H
Seab+/A+uYASvqjPiYZcqNn42M/1OTqlGd7b717enz7fSjeoGtA4ck476f1Uuo05mfuUOmyJVsjF
1kvGgZd022gAbo5G01GvWoINW6W3Ann+11fxuDj4y+PwYfyTx0Fm2ZDErrmPnXoX+KhjEn8ZmC0e
WKIBEVdZ0CF7Wj1fj/rpqf4w6smt2tvUdGOOuvDVMorTlZYTPA+WQOubu69HOt4WJ8dnSVYoNnsg
k0X6yfzZjjEVwdTey8rTH+g7ZNj1CxzsNEuofpv4mfQe+9zXgx6//umgBoNZQiKUoLDz+5Nh22Xk
ma3aGx4xMC1QxcWkJVRjJMqUr0f6ZBlmfRzp5PLpme0kubJpAmjJi2MYXchGPT5GMujizQy97KkK
4OGmPsXCr0f+5BJahrJ06tsKMcLpiQW7XXRG5ezdYgLPk/o1OGd5Z5Is5/TIFv//B2PZbuu2rVjl
2idXsQsN3xwtdx+XBt7H18Cij++uLfvq62E+O5soD1je0d6V9umidjJcii6Zu9c7oglSaHWQ4Gn4
2nNbyYfMH2+DngSJr8eU9idTgGUcF3WuLhxEHSczG9WoehgSZx/A6U3celkTc5ZiwZMOLpdpOi88
eV5IehUljhkuBFkO7mU3OLdaMqLrA9Ht+dcj2gfmRX/jjvcVds0+B94NjdMdf1bCuNRtC8aXAak3
n2X5WwE3yXTDdZ9Zixr6ooa43Xcfw+Qp117d6r5IG3CP41oBrHMEwE4Y/tS9YEdBsOzwvxc16WZk
25AGJTsU1IV5azfhYwBpywVFmA7PXkdsi4UyNnFndtuv3AGTXBDcjRWUavybzcAKlkuASh5QHtJ2
XSeGmWjYICGLDo9mFPwkQgKYorBpKYOljzP0/JPwCZBCh5uC1nPitEeImD1QysHHkD+oybsoox+m
/+hZ0TOMhMVQ+FsiGHAqUR63SM+lkY5gA0fLQH5JT33Aqu4F9a00SDYdauqydl5ydyCPsEF6Zh7z
YSSBAglGhFbcmNFd0o2IOfudiMEjCXup0/vS2hL2Gxo1X12r1D4rNMpLmYJ+pHa+7s0sj8uX4hTL
vZ8evZWMjFxLE5DCwN8NLsnf0SKufqox5srJ+ODFOdUGXDHEKOkdZiWv3La9ey3Zj/vDbSnfFV7Y
MWVkTO+NZa0kbB+xrdRTHnB4FF1zAENqGUwkDuvYzquN6p6N4N0VN4CCy5ouKVlEkH2DCcxi8OQU
r2wkCXnmguvFrjRIpQAGjMQJcgQdmok0nQmxnLNPsxGek3mgiXjW5dZ1mpvrBpO5O2EritofSS5w
RdtQGHzsfqJB1wWHwwcqpD9q3oWeFZvWABRZ4FYXNWvLIjvI6knl01Xoe+e+wF3ZQ90Fp0HuriOO
QnJ7xkV4NGCASLprmaJTwv10Ic1ym4oXEzCzT3nKrqN9Pdw48XNLvUs6hIegOq0sc041aFZBPTJ1
+BENJSleqwU2rqPLSfDuCXCxGdRKy3YjKbLWNG9z557e6SJowdKE9So4tn80qjyZQAI0DNSQbLCW
OOiydkfvDdMDoRY2knEa2spSF7QB8CLD0OkKsMxjqPuz0QAJFBvAzRD65ssgjBroDoTAoHxN7Pyb
Ssdnbz5mZlfqluUo1z4pC0SBhkmRnMxMZ8De6tq7Nk6Ih6nKBEV2bAflogkD+3/w6vswqkJx83FR
GAhqfkXn7b3IfVal2GjNsE8m5qavZ83P9kUWRQ8Lmdhx1jydNKMkL7XK9w/N/EixThflNjx/JZ1l
oT98W2749Ex+GOtkYej1wsyHUdvH7yBsjnt+VP0vwwrE/y3zVHIFs/JA9+y6/GZx+Nky4uMxnlxB
u0tMGof+odWAQEUrF3AWir/9N2fym1Gckys2dlVFg9Q/6Gs5A81kngmILuvj+QSoOw9JJ1uP35/T
z5YPH47NOXmjW5o2hRSJKeGMC4rml/46vsOKifECCNsyWpPRs6i/OZ/i00M1LOeo1TKQa50MqhAt
BYZOWNlFeoDjtfO33pIu7hJ8wDk4xm2y/a5w8+2Qx5f/h01S4TnlhAv1oG5ivGYtnu0lk+I8WTYr
sU4AsjPHzr7fLX16ej8c6ckK1EsDDIjREXPoo821wUaGIxyucKRVL4v85ut76LvRTlahUo5jNvT+
YeyJz9IEBQO2n1H8w0/QAX091Ge7XIslmnR0SjrCPqrwPp5Q8BFlLYfggM96CdjwElHECij5mXaO
Yxz25Xfj/fWeYY4RyjxOoqhuT++Zps6bpPPbwzEJBHEzC2y1PJZh6IOAw5oXB/syXjqLr4/ysxmH
Y5RolA3X/sugRoL8wwB6Eck8WNI8vIiNbtcFwy7LysfO1X58PZz8dAnqWrZDRdcwndOTGjRTUie6
syfdzpjBG64u0F6fT1febfZCW1TfJZdkUc7was7CpRstcLDvv5tmjzfJ6abJpAlkS+Ww1D8tYztm
4zp97ewTEetPlVL5rY8QcPzmxfHNKO7JbGc1ZezklrNvj4ZrwKZAhtHbeN+c0M9HORaJj7U7BNq/
36SeOnbfPHdPtenODIxleZQefX3NjtrVk/P1+415MrNovk1/RzSHZNrpAvkL3DJx5fc3caHd6xWe
WUxyrevNvxn2r7cK18ahn8G7x9Td062YITPbT8b4lqTWC5LOHnoyH87sM9DNOJYX3z1+JzOL0Olr
OC5/6rbO4Z7upNPRHcUIESZoxDYbwkOs6XPZACm0SMT85siOs/+HG/A4lhKUCjg4HgM8Dr9fNNTl
3hj5xk3EkR1vf1ZNS+2cVvKiXH0z1Mn98WsoFL+syoSSwjm9PwJ/SlTamTfmOU7rxf+j7sy2FEe2
Lfsr5wfIoQbUPF5TLyEheocXBuA4nQAhJAR8fU1F5rnl4REVXqfq6Y7MiPDMcEeSyWzbtt2sCS/C
bqddzxCoKfeJGHzzZN9d7Yv/oneq++1YtYemvtrig5tvf36aLyGkvx9G1pgWsmwaZCh+HrfH60mt
h0K7FlHjc6/waSF3DuHtmzH77UN8ukrz95820rv2PCiS1B7K2blf7eSx9kJa7M8P8ktzSDMDlE/X
aPaCT9eodoacPWk8K9/y4OFufUQlFEu2j0ibHOmgt0E/957MCVjSbf8+OGISUfzona3FN7vOl03n
lyFtlsWnG1H25SEvuJHmrHo8d0uI4HRF/flpv+6kf19EIXokEcTpMOd/vkinVV7ztqYObw6d7+1+
5aHFOEZMlTby9GTvbbrZ//+uqH4xvpQ0nnfbjsq0fzr6LW6uWKdnIaM/ETdXPE7/Hy5IJFzTZRK/
7R8l+5/HkbALxeyKOeSo/nJPA2X8QPZnevQK52lrOzyG7zaxr/7ej0H9dMXOl0csjaIuVJ0KNrA+
nZ4W3oewX2yCyC5xkAOqjg075s9PqTTr96vh+nzNL26t+mqXN10yh+awCMwpQ0lbJodvoY3ITTot
Sxnq3gut8TiPSZZakgU8ZnRHTmyKWLVdr/7DUP0/Y6B32qrUxkUzvhgEszKk8/20GF4OZGHRpvQP
HXP152f+7eSlDkJXGlOtdpQvz7yXntLRkBdDmZrdaznRyOR3Shp+Ne+JpiBgJYI+62PWRpUCEOEd
XTC65b+5h9+ZpM/3oPy8gB67KzwP7oGqzhA6VZFeLdBFMNdq+zlCMfTblMtvdkMyzzL+mSF1tF/S
wOZBeV2PZ3NIEprqE1TxitVeH5Qoaf14sv+oQej/rvunl2/OyEptNmW8zP8HtABphOTpkDHpk2kc
GE5IuGb/3fr4S0tQcMuW/0ouxcclO37uC/rtx/zdJ0Sm4S+T96MSpeZdSSaz5u82oR9/Q3yX44vS
5i3qWP1/uoRaisEPtWXK/pnLCoaKufRPn1BLMf+SVSpkyOtR4kHvkfyfdAopzer739binzs3NJWH
Z8tuG19m7fPxULb54ryf3gGrZfa2n9n76MbuRj+PhbpMPbuie69aCBfGyOWWNnr6tG5+Gsb078v9
lNf+2dn6ZfyajqnPlrnM9dxctE408iT09ZxitCYWruoZDdvFzw7ON5f72Uf59XJfNtTtrrouzBOX
O3exeW7hvzztHQbOspVsw4ULmjWmj89IsriDZov756t/OV79evUvx4GDctyzDe2QBwzezkEBVNoz
1xyR7bNLnLdR/cqd3QS0aa/zQUB9+nH+bov42VT9egdfXMC8daru5oWXjph1F4a0ncUL6+Yswrud
2a3ktFnYh5UUEJFFrCrzq+Hehs4w+/M4fKkv+PUuvngcmrk7ttoFb6HsLsL8nahtWEb0YavzW7f0
JD+Lt6iYKtF3vuOX3eLrhTXpy67c3m1bT0M77Kf7yW4mbeggQJFgs+3WWwDgkErEUUL44Js5rjYr
6etK4zxt6GTj2Q1/9PB+8uKyZ649jFa9n3aGV657nFxXUqL1Jes0OM13QwWwSWAmA9NRk7PfieV+
5bbtMkSnOb0gj+zlGz0FbfHNWjCVn7eRv0fDVOhyotfX5Fj1ZTQu8n7L2uO+kNdx1PXlErXW14QO
PrFFe5DFeHD1qG3hTDTItcVcRjPneHORNy0DaO7h1kH+WI46vumiNUDKBIU/+wgzlg6cA4C9sPZO
/m0AOi2CNX+K6Woj4EWUzwWx1tsOKL7mSlAXLKRSQh5ZmAkSkjaRfRvi5rAD9FN/K4KqL9vV8pyW
CDhbVJkvpQ/Fo5PDUu1thALAXuR2aZfrTg/dmkGFp07bnQfZXGTM6ltSO0gt2wevtOX01ZPdp7Mf
wDGrEtUFv/hR8JGT5kpwM5wqRuPH1S3uKdYtRI9TUD42WjH1BuKipXj34JJko9JGKgO8i9OgPfCl
mi+URE216dY1bQr47bsLJQvpqKQ5NVQxqiqUCr+dBrWz6N+cS7SwdmhgKgOar+Jj79BH3PbooqBL
WAXPsBWpQu3tBydH7bUiJKennRBuVB5KfrHJxq20aItOkCOU2MuD5+QGrSpCf3+AwH/KQPVQ+Q0e
PTJOJcm0FPkT+HtojTfE5bZLuwPcA+fgsLih7zrKaj9Ey28qB2itTKWu2W+F+izrAxtNifG8131z
WFvnNWKlKJ7bl+VuhCzCgCoWJaYzg26SvHtangZF9zRBK40WuQYaqvY6skCrYYAEdHxfQwOf15MT
SZX4uYReM1ZSNSn9e9iCWuwvXDPZh60EbnvMDJpRJume/GpZ2IjgpKbdgLa2duUDok/OjFur2451
G/QAJb0T5lOSu+fhdXwZP6ZaykYCtm7vVMmjsbDD4/ISIRp9iOsVOcEB4lXDClDmM2bVa9YteaJV
wLrUAGUMynf1LFBz1u3qyvp8BfC9daf0j2MTX9pRZtVaCQ4YbMkBqw63j9lWOzy1XfILHZGbAFez
sBpQTULp9uThNjRbyUE6j0mJBqpDPXNVCQoOwGbK6CNQVHVZtwi791DMkHqvsHTIwNUgfAbnNHfz
HpX/D3Ec3y4uAvuwma32bE+DSdqeSfGijxgizOXJIzC6iAtSgRmgndFb2FpKXXYWqf3tCCU77U3p
IkXlqDH9PErP7BsNVruys+Ru1fZCQBywZhBGBfVP7+YAEeKK4yDkPO9lFwGts+mZtducIs4RzsHd
QVqou+hVdn7lU9CCeTnyx8E9LGx1kEVal0rILpwNbFof4ZnF0JxzHbRk6WSd6bE2eunCSBfpdXNw
dz0j1Qen8TZE8k6eHnpXb4soMlmAadbdBfTGZCj/AyJw2nQrMuPZu2xgPxRag/sQvCBGJxxxtlN7
lw/gdKhwBkaf2To34hypetiIs3qwnZ8jpWz0zZD3VD2933paaOcMwcskKGCkncmSCHzUirOe0aUG
uOPspp2BPNiP2gIl4cOHMdynyBc/uzq/oR3c33avtj64Wo8RtqOfBfVEXV36yNLZrYGUokAlpcYI
rSRg6QQKUvrZ/L1ndNuMHgiIMxmOfVo6WbT1FqNGjap/2ezHcqKtDV/xy7aAsOafRrRLnEavCe08
YWFl/eeoFe58qUvx9mGA/ktv25VSLbiMz716cImxmivJOY/y0S25WdmQs/ygM1Dh3nFL6GL1yXgf
EsAf8bkvRfthtQIleexRwPveZlYgGiI/nbVBKKP7CLW36/CB84flOA6XxYQZai9m6uBhWCyZM79p
veNI6oJMAu0SXoe8XXpao0sPNd+pnKLsT6SOBQzIC5lMoQ0BnhBAceDAEkBmSdN2wEBWNkKjiis7
i7vIB0/7MKjfCkcNX0C41I1kG8Nrt+3SH2bffDQXWIjuLuRYtem0ATdEJ/syzPvlGDX53WY7BBRG
PfuNyQ/B1jnHpr0YoPaP4Ayy9udJNnnECDrdBwjGMMLjwpV70H9Tiv4ihGny8NRTU1Ry+pflwjun
gEZH5E+kAPOA3bCU5OLLDe1ATsHUG4MybnfbUT7Px+fxAcO8mF74eS7uFzGa8/EzuAVADXCjEd5e
I5u9lPkvmHB0SCEezbJ52LsBHTALcYjakRIZq1qxCCvRTrGp0QHSMVytLpJWlSjdS2S+V/6W49j9
YjWFAZTwi4xWmLjwmtZbsaPBtQ0TjqTzzTrafJ1Z2Tde5Jek678dB51mJYWiKgoNf3ba95RqGPQi
wi/bSKAuXxZ58qJsNM1v66ZbF7049vLvztnq784KuCr/XNb86r1Jx9u9pql+P1XfDO80UBfsrk8M
ObSSbHRJQI6L/fw0zolDdwG2aW+nlKEpQhSh4pZ3GrU+kBYc7l1t8Gd/FlmF33l4NIA0pTs6Z7rG
A/zk4eVadpKudMRO34KeLvbibRivJu4+uYqj4yvU4T+ii1gF8UoX0Q06mozP4yjCGaaInIp0gOdh
9RQiMh3/JKJzML+JC0GxkZDFzh04R8vvtqweco98XjAVOqe0u+idhGXaw5PoLYLMlqyIUxo+jypi
OILiJuIobjvQ4ef9owB2SFmQcHWhYUUl0af9qPtw4x4iZw6ugW21hZ+q1nrjprPBmm0CkwXj0N0L
e8VtCcW6iAh97LDHh85RX8XpodmGZ40nMVcdTYAjiTUCS1aP62sBzsZFjDLhRm8LnLU3dxEcKaRc
ncSb7FLHYfdo4+ZjX2LTm+Nsiv7FnvjhU7zH8xePYEd72wlcsexS2oOvY7vv4QSfS8Q8zsfy6Yf+
+9bFrjHBc+GPc9u0J2/8miNgIC5WirSpu7X9Ce3TVk9crW2/8UFX4mbBTGRDpVfZaomgI/rx0L7b
cVCKkXey5qY/j6z3B+THOJg/eB660KzSnpfRkbuW/d4c6r3NEFvuyfJgGrqkHsUAXp6F7Q7IzVtt
G5FEl88vhXNnZFvNF6nTcRxi+9YjnB3E0AkTGlm9YO0+xMwfL6yhanlXO7iJlNQivDlvmgyjWiQi
7b74+a4fmux5uWOF3dAZdA0RmvbbVUR+JYaFE3ScLt9kQXvA6G2tjyWIQmsAYovR8WAki5sthmvc
bd8QdCbElUjOwvEpK+XNKlZlJUNF+M74HSVzhlMN1zvbK51nVw0xzUuRjJ+NnRJz3HtXY9ycjUeB
kxhueW0HMTHxWoGhWHA+hLfRLSfMvVfshLLFfTmbi+UyRVsMRytOukkoiJXnVswbcj4c3/I2KXg8
13knMhnCWRHjZOHg9gzYAbyHQPXcvTpxFfafVnzH74NZ69aWfRR+fBQRguThJDasJ0eXmCl7t3G+
n7jk40nMV2++znwlbeuVbsJJQReTOOrnItw59kE4SNaBnYsqpzc52rjDH6oYvvXjvaAggZnJSdzx
xxPLSZmcmZV4s/HWPomPyH+rBcPLdpUsu4Xghcy21gziN69Wjp9IAb/Y5wlC8iAoVwhQm/zjsROJ
zPMZbDpUxNZG2r75vIrfOzYzWjhjZ8zdlU6YWcP+26oWEyoyGBNdNGcnWu6CXiTxxjQP59ju4/IN
kUX18wT8nv19wuV3gSLzk3FrjN8n49ZuGdq+fcW4IcFrvSnx28texZl9YRRzm9VKo5EtU3xDQ7hY
jZgzp2DdhXYWTA3RXXDUuDfbOPP7m3O1/LtgDoo6yOmYqoFg1JfYr/R8vs5tebGbIrPWfYYyRm9y
DyrPgMtn40sfkC5HqbVIdmF70IJD980+qDbBqV8O9p9u4IvZP++uSPXvWgglcwDkaGhXMYPABIRz
+MTjrwctCCTRtq9hXK5P98Umr9jAVjYP9ubd/IAzdEAxHWl2MFDftThovz3ff7q95sV+enG7a37f
68W+eXHPZrI8BUeKy6C9LJGShX5n2JsH6g1jY7YP8dtjbYaEj/NaGcGrHQPGLSI5UYZ0DeB4Pae4
gQ7xP5ysKro4xlhKVBRvxGJzsFqzSpAlAlZ3lB2fcohR9X4YoBchUBEVS8Qdt+myxtL8ed/t/Hbb
/fSAX2bmsyjk1mPBA062STvczfbO1dvZWvAY3MXoEh7sbYj0HG6qERVsothqoUfUzYa3eOdu40f/
vJqGa2mYOXs3o1mL02vlXKe7K28DR4rnnOojPaglse/V0Xfp2N+7UYSBZcMwqGn+miPK5R1d1JKy
m24nlJPQY3MoBf6sKJa7+WmFvPt3qdOfE0T/+G30q5kSbY+UV3yJP5aX+q6VV3k3RWZp3QBjdwF8
Zdjq3ZfLyCHR1+24MKvI5/vZj6Bk7e6YubbkKmtIIK+wcnX88rOj2GjkT56u9pYPtuQ30EqpfQPX
gqCtB+D2CpMz+PPb/tKX8evdf4ldtlsIqm/RY5hqXo3aMVrwbsH5+OQc3MLRvXJSLnPkF23zmwJK
+bd+J1H3psIdscMfcbRP60jaHfaVVjTDRpFW9xXBKVlrw1s3C1FX/iZG/CVx+OMp8WxVpSlx1xEp
/GLU9jskQvRDuZvKaxr1Zfoh5pytpjolzwNaqc0YkRnDuZWi8/7n8W1Uyn61Zz9d+4s9e26Lw0nS
zd002iJQviy2SKSPXrsG23p/pUcEYvP+fU3pcDlTDmE2uqr9FhJhaK4XSFcUNiGS18UnRV5xxoWJ
QO4r2kEX9J44eE0LGbIt1jUi5XgSGiBwmOkn+iIE2ttE3cuDzWldHj4BLTWsJfeJ5ogCO846Dg7Q
pxAYwaaenDxdWI0LjVym9QyR++K8x4FrN87GKLNGlN/W4vV+bdRMxJax4xvrQsAnGZ/ZiakMxeVu
+zkbNgEuF+VuTg+HtzyFwBdIwgwuhOE07BZAVFzmcwDJizsAu5m03i4kCNhYflTr3b18fnQb9X5+
oIrAC0gCg2hw6p2rMG0ZmLxhehcED1HNoVEcpSqB6FPh1iC86/D+htnEZeo0d0/J4dZGrxB3jbSh
zSmRf/NlwaCLC+4kLfiPp9DSG4ljHzVunLKtBYfUa9mH+OqbaAhTyw8rFBWRHWRX1p/2gy7dcrPA
JLbZbM9ldKWNLyECla8yW4EIFAJktMzRC0y4/ajEI5UGoDHvGELu9comsXPRkgORCferBk1NK1kB
nA1NZeaiVadI2xvvRLQbT0nXHMJeUFT190cTa+1kg71BiFPfJbvaeszaCaITMk7RxZUP0MIwsbsQ
QI80PceHGKDgyvTV3rnL6m6KeRFK7EEemZ4iCQ546x34G/SVsTQlNML5kga60jOia/pYml4eLUa6
sw9PxFxoxN9y8JBm3DYt+jiPgAA5BFNpzZmCTawF/thCBMXOJhcCi29mWvnYrQ7B4wfwPjQugKVj
hsHkfFzOia5Y/B1MUuUJUQzGn3upEc12F+i1Iel0sDUCypzj74imOyVhQKLNN6c+N//zhTlCj0Tn
+4fA81CLppnf65BkeysAgygCQdkr0tUEzveDitJ1gqVPXFWTV8khrrSzu9BAv7cAoEGrIg6av3Ho
OlAb9LTaHg1++vqAnpyAUMmgZYHi6b2SaBQ6a16NaUfaH1EwBHwdtE5RmhcHNHKQrXQKVbxIcY1o
+q/EC3nACMSSvYsNJ3vbIxYVLF7Q1Zvwa6A3EW6kN1iUlhLDxsH2QFUkcUiU7I3jpAU9y1EFwVqH
A0Bc+YwcmSUEGxItRNE6bQ5RebeE2GydCUgH6Jfj8fSeIW0DQvJMn5U2I7oTAcx1rwC0B6ymQ/xk
OcOpQYGHsE/LL/tmwJ2e18/wEezDO5w2IcXmNEOKOLmzhy1i+IdzU7U5m1KhbfZuIVuTs3XzGD6Z
BXWYIGzbavWKcROiN36cQZocGHKhpWYtWAqoj0dVLyeWazbP3hxSiX22VCujzrSiM2DwSrW4Do3+
60K4uFq2Od1vnZ0NiCiiuWBytAwSaaTzokcAq4Xue6H0laSwF32olF1+uXpvN+KnOfsSxgS4HhdR
PQNs6967wEKcY0zyhNZ90igWHXc7q16yDG2U+1EpXt9sbS2lYATHKG9tHbAHu9w20gxDMqxQ/Tb7
+/6jFV0v1uloX4k8IQ4dtcfo6MNlrzMfDxBd3o6D8El+F+3wMGKmweO80GQyULe2itaMvT8M7w+3
HZ/HBkmNkmjd1t33IJUibp9sbcAtdstuJwB0k+2QoLcFvcZtJ60ulG+iieX4HIKPdbZ2bleO9tG2
ULy2CfTX8T2V7QuZmF3AFoMSYoxY185p+z6aXXyO2S0ISDQjA7vNwQJ06WIlRbkgYlaIs9/UnsLd
YKLB+HXM3sF7DXFK+7z4+qO2fmSocwx+U0xeUOxM+gphdvI0NxhS4uFSihPTz4Vt0bwL2X6iJdq4
CvnJPqhk0km1s01afnPAfDooKfe3W6s12MZt8VyXoTQjS+E0+a4iBUAeMf3dssv6czEX29XVQREX
8KQw3WaiQYKywL1YxlYMgVV6KMAkilPHLebNlRf86JdTBAss2YPtKMCZpifLGNVxGaxuG1lsI+Im
XdywnVjdiMJnAciLpMmMqfaeJFs+RM8DG1EnW7/sksLjTPiM6CJJmoAFvD3/4l3hMI2BKjII7Ar8
wN4/Rtvm56C1Kfa9y0cJdKqZ7mDXh+2+EratenMJX3yD6Z76l1Al/M9SEpCCBb0Ozp4SppwdkCxJ
r/Y6q4v1HGc9nomEi+q3rR2bI1XRNqMvk2LbNunA9Pmhi2dYhzgAM4RqDOdhT46DdgbcGs0eZPbQ
MxInNIreq7nqn8/ijjKl7EJfOYo7ggqKe4JmPt+SWnLIMtbzesPsJ89Dv5QSKM7TUSaYwpvVWdWQ
0bn1a/+wzmxoL3N1+vDpYxiXfqGwmLZRRqklamBtR+6yJy5wIy8mni/YGUYmC7YDpIn2g7xrePvk
jGXtt2PFg2vS6SErw0y+ktnUR/cOGubWlf6tjqVQeG4Mi1tw0OMXrLqbdS4bgHLrgu19a+u+Qa1i
D+9ttyIHYhDLO0f41cqMjZjkj8V2Cvk7BkROkFneC6Tf6jnJkH18bInL+tQlonrs1iTlL5zcyMg/
ckLgp24LFfPK1i2k8EW1bpO3Qc8sHzJFIz3Z2ebgR4LUfaQPl0VFkcfFM2yMlFOGD9r4Lz1ET62S
zGtT8qEFuBbb7qY91HoZDc+YoSFqQbAlVnLzx7UtaBPT0hfROCKCzUmgsXqtRGoJ0GVi2xZ6oqRs
ujyOERRRGe1RAYnKIc1SoHA2i1lml5Io/VOs0XIhH6y7oB1Vw+F5eJ1bsluZzjMlPVWs7tFL4jOu
6xtGlpn7QdqrKMSd1BX5nKvg2FrN7rpovw+K3Lk140j8uf3OdW5r8yWeB3HdTxqxOft493muc0FM
GCUvjrP4XPQHYUqhTpNaauoOzlO82HWGexW9+hIAY9uEWsG4zvQzcn3NuewuI8kp9B8Ppz28O89x
9W5Pr0Xw9MlM19rJdqwg4Qw3SoAV28MWvgp4m1uqe2vBc8tYaIaBFXkVz6vIDBreEJlqbpyuxbJl
nzKHac9VFrX13BBSlzl6cRh70OPumCsVfCpb/w0KNHPERV/18KbvmShHkmzdq7X3tfAc3CZl0Jzt
UaAHvuBUg6zHfaCLtmaopYsrsXKj23rRu52s/Xh94R0QL9+yuEloWvKa2Q/gJmTpeldPLXwFq5sa
6LfiRyXUEuKPPrvXmTkmhQnHJlVSpjVHa6/yshHVlUgp1M4R5wTnG+f+3q1ZnI8uVAfm+d3Pfd5v
w1cADk6zxjlJXpTOHkHw0MMxyZwFKZBTKoc5pBIX8s/Ky6fmAOs4Yyk713FGLn52YsX4R4fdf/d+
J+fZJLuWP6rugjXthS69Q6ql95Xe2Uekllg0+ymbX/6++FCpFeCcskbfivUXPHALZmRgry1x52hA
Cp4IAqqyAwNv4WXDwrOYPLAXCRGqlum17dXRuo0pkbC0Zf0Qdx/vz55mQvd2g+sIfqD9FJcZ61hI
wXlVCgoI3HZ6sYxgN7xaKv49VhkGwqRmOT/Cmg8fNsO/WoRSy9mlFW05eOrMB0E7Yk5sNsgnt+6B
w8rxXRNr+MyiHRioN2FwT/O730mMQJrpSTtAaVfwMom+mR44gKDqQph0s8jo0hhDQISUMRKbJ3KN
LFFykkcSroh/0YLJw2po8vtUEY5b1oLbDdTpcdyedRKWm1azV8GDt4zZiwvs4Uc9GvfEvo0x8T4T
LzRXZ5utyCW/G13HGAJEU9O1zD7E1GD95o48yEmiAyoEtNl/+Ezs4DnSN5kDN9sFHJuzdT28h1Pb
x2DfPXwoplgrvdwvyZgW0V1MiU8l5liP0X3sxBQReIceY6AnxQEPP19hSRzVW2Mjzn72sVttg21L
qIMyRPRKI0HaIobcV5ObLc0299VhaIBUFcrDalaRfR2TMrgiSyrI9ALpxJHHGhaIZTu7wTEw56RZ
FdG83KaYs1hqHHbHJDu5kvH2Cgnjd8+ROpc9eXBzN50b97JgKhGrr1SeHeEyOoiloPCloC022SqH
JT+Qac9l20czCPVacdmwPlAKHsrR0ak9dXpBdEUgM1blfBB7j0PfMH9CsSGHfbVNSx5sx1g6CC8e
SeXgLvTB2ghg/L6mi5Senak+pcbZvVn14EwgUptc2F5fbn5ypQnnGCd3Ry0WORtmUylDomqDxqYt
D2Qvr3zFsIt3+CfjzhRwOjhADoCcL7CUqJ9xbc0+fwDMq+iYbTnZkkgQp8GkpjiiFb8w1R+y13GU
XKyhmtmw+tZagNVxiWdwjNyQU4+xSMQIiGIQTpyRFVbogFuencemZHs13SbxeWrSuIQVCQ0c2XME
h2a/8j8WJd4HbdRYdL8JnO4Jmo+vgQHRSrbwfheigEdhWuZEZXsWBx+Ij3jO7o6ZNdlRYtFmmE8O
A8PNCAUYrsSrJe+vh+iVLOFBhVifCbxHdpBm2D+aVuvZft3Iz465m10XWrmzQE2Y6jnDR57DP9J6
ndAyfhuBRCKwj2pbtKPgSNiLCIFlT8OoVb1zeAiP6zuwJfaRvaWajtQFlHtBJ+U+qW3dO6XkhIn/
c1oVypuMn6WGagFy95Vsnu9Mp6lJNz6LesZOlX00JZpth9XV5si5VDj0pPcnnehCRfecYMNHnhCP
mDKMJMyJS2wlwQFfHXK8Or81D8IGw3ntKhQ2tXf4QjhiW8VT4iriICA6o4tzIMfgVCHy7+gMkEjV
3Kt7TwjpuwDAnJtfWQfPcLS4cM2uQSIGaN3Wzy/us00UMWwv0v0rPpYDCpkSmhdI1rHlrm7Te784
28UAi8zwL5qIzEIsos7GiJbmRuOzVRSGeMONq6+5wEjhPhaJYuchyzss+/v1j1fmkxUSOF8YD/hM
7v49e9hV8JpT4BQYb1QN0EajhyAiuw2AfFIFe+CnaE9egJPAZLSuCihzEjMDwjQchdXRU7N1kjSk
0i89jezNUiVyvO54bXYA5lJ6wAbQ8qF0iz7OX/dpI1zqXkZ5co9vwzN1GxWBUmh3pjDeFj0eji8E
RSWgaTlFM/gIk3M+wibUArH2mEZT/kZiFp9syhv2YnxwKmYMraHi0p01mbuD+NASOSDFaSl+3bvM
HstcXN61t1twDdpUTBgCa/RoOUZvN1DW1NjgGODSdZzcAQzcNYYVJ91lIWaXYCHG7UgP1HfTPlhn
j6/agt6ZfGMkzVn/+uN1KD5i/UIdA9MhOPbwliSrSCcWrA4CGvZ+CAaEQzLBrdasiIv+hbNy2zem
8DXDivIlv5g/BT0qR/ferwIiX0Fuyc4yH5wH+D8bCPdUb12G15a9fLF0ri67f4ry6GV07DinEbNh
WSwRO+hWqeq0u5p7X8q4HDANn1RL7EedkK/h/0hvz7fCv/GSyU68YZ71sPVBzAzK2aQG0yRA0FJC
ujpzWMzHVIz0wF2RdMEV2/nURVgF+D4LU0U1ignANDqEvPj4bJUxDDHkvXcwzIQCAHrHCz871+ES
LPqE6wCf8tQQZ3dH+ZAaFtz1fcJ/bNNrwPx0KPsYHafFWpqb3dfQILp1Gj4jooQGnReycw3KyQuZ
uN1UnR+thYsb+iCLeOtiehycM2aElkiDG/GUZ1i4hH1qH8RdcCRMk1vLR8wbkS39Q8IpIOuHVfLx
GHvHtOmXlkQ2l6h+CxaJYRUvq/NxeVeX27fH5um3DkLDbYZh7Fx7uac218q8dkJ0R/GefcUzxgpN
Z8ehevRAqm3uscL2BCvr1AOOcFxDg+52wmtwSYkohB2LaPuyvUZWsAikt2PwmOwGt6DtM+j+uPCw
zPTDcovgkFsxc7Yr8ao7YbM4yCMYRDUNcQumsrVmS0euJL6HlH0LMGMfZ8xCudEXzhOl4L1oQUdB
fGJSsOs+ruJe2U/cZAKLPO3Ra7aJUWXd1zUlRJwjPVy8M9Dj9DLg4OqepjcfZhVJ3ivJ9EOf+R4b
gwvllVtSHOz4DhiF7jZqokEEjxiPR08Ndt0DiGyL0jqjr3lEuDxkWKaobAQHPGzkJ2pndZtwJGUx
FFSbFcS/dOK6BL9Fo3Fsqeluk20tE41vbOSWaImR6LNHL1/jr6wvvNHr6rh6pZeVuvfQs/UIWBOl
uLso3Nd9+d18J4j9nBab0pOJk0BnxfUOn6sW4e4ZFW5svOmV0E/fnHWI3RF1tiq/tvSunDYRLzNA
F5Z4nEL5KPHUEE8s3k+IuDT1Gbvuk0S4mt58UjYcVa1DeCBVvbXYjZa3YPyc6nZGdSqRNL9g7w8g
bPFd5WbvnoYUMsWgqLC99ejssJA8JtVuTqhpCAZLYAJ2jsZOs8Uuy1eBXSS4syQvEJfzVti0UR4R
wBccWQinT65vT1f+MD8ObPFrdXMZaiVgMVFRPfSuDinuJP4vEQA7k3wr3WYPgVWX5lb9LnUfWVPG
YQEOmL/Ch9Ps33BU11RfzeWiMd4byqHOY26vQzKdyT+nUHiniKb0CpKi5uLwe53Zzc/GFDRjlcqx
nu6czDqtasy4q7y+y1f/Jl35U3rlSz62UM2XmWn1blq8yWsTxYgZDl5zpOQwOqrTx/i4uq1Yl3/O
68hN1uZLlvqny37Jkr6MOjvp6p28GahZvM4lbgTHQNYUF262Vixly7p/l55XfpM2o+pdQqaWpjNF
k7887qJTGNUje+6mVQgbUrE5rN76Z1sa37zLxnQqt3Rwc4jKLW+pEhVe7h0e32SIf/vsn+/hy7M/
HgVQcrQCphBFBzj9LiiN+cLVJ9cRwrjfZSh/U5Dw0xN/aWbR5EI66TpPDL3T3/vF6OS/qEQTt/l5
eIzlENgTlabuwsCNQdriGxbY78oRfrp8Uw/wKU+Z325P6aw+dtOWf0q25DLElbpwfxE+wQM/UCrl
xKGGnZCIT9AaXLqUOr4reJtoX+T+Nb5HVcDOh5ioFNXRBVfBTI/f3OPvkrim3JFM1MpocELt6ud7
vGal2qk6193UmL9MWuXa9jVBR2Vh1+x3KY7tCQKs9WRPopngmwznF7Hav3Orny6ufGl4UDJk5xWT
iz/72rzuS4McwzfS15cPDjjVGyUju0lr3n6X3h9LbNCPdfgfNdP9V3Uri2W2X57/Japis6z+dfn4
17BclvtbuV//ws76Cco13R/3+eZ9v/wf0F6HKfg/N9P9V1Gtlp+76Pjuv3vmWpr5F0SBTtN6TZWC
TrPbv5vmWrr0l/SjWQ1WlgQtq9Ex+jdbS/lLQ8cFhQx6WOQOrXX/3TQnK3+1ZeSkaaoz2hSrmup/
0jOHxu5PthTBGKSiEd+VVKpeJZr7vtq0l340skZJL/9f3J3HctxYtq6fCB3wZppAeiZ90k0QFEXB
e4+nPx+o7mgSzMOMumd2B6qoKkncMBtrL/Mb91BRdw+cbOrotAajmiBwui6+ETp/OVjZscFpviSH
9DxMcBFPjOC1mbduAM+lEyhtevNSxE3FLLQl9kWORgNKpTlcQwviOKxwLi+fNYGhK24T4VKiZExG
xjl4KDRoYiXtRqhTWzFWhVc7UTVeKlFxk+vNEfsQOx1psanWolAAxvjeDcL1Njx5O50Exnt4HlOL
O/CWYkJ1OFAKoYVDW3Fg85ukZdFeF/+I8osq9vd8rzaf88IK7xptcsdUbUOpnVD/LZWYu5I2AhaX
mkcU5p0q+l2H/Be9F7FZhtlBD5R1Xj8WNF39tnfwRF4UmI0WqyQHhBlRltXuXsFztE7Be5PGhGCq
K7TplMlaiXa8bwATBF5EPzDPnkJPutArSp4Ep1SFThBQA0MDFd88FAFBRAk3bSAtVIS/0lWfHrq2
2LreQ4UBX3EdZPdVcBdYf3ILdC0lijQ8Rlh4D6iwJtT3OjKp+dEYrnLvpc8euv5Yy5BbsusowZ0Z
+4H4UVfvVaa4ESgImSk/CmG1etEP7lIbZMcDrB+S4rrPVSI6cUF/kfeI68u6lrqDS19DJQvxmNYh
4MK5+yJ4/hG7gUtDyB0B/fdoGJYmxs0Y/tR/rehH2Nr+8Gsc3iMqv/YpxD84knTcYSA7pzT/GAQa
nCcq2j75IVaue4Sn620byCisZXSdqKGzQ+zRbg7NcRELPLMurHaKluyzgjQsQ9K/aRhjdVBE6qxe
qg2zbJEunYqFnCzkG0ORloLKOEgBaaCHFzlTmhBzi7wgK3SfTFzDG8UWWsaMXhDcDKmyE0fjoFga
fqZYTHgSOMtCGGk+e9W6pfBPdOVWs8bfoefRN1XuU8xLWze74UXyzjYDnDI3bdeWfKPQ7TVSd5l7
pLp1oNJ87IN1ikNo7NGvMIruBvOYW0ULHVd7T3taZQkgJY44U9h4lvWoME7vqA1LbxtpFVPPR1UH
79EEL551jT/EYqgyLJaSdZTr5IQhY6Fy45uwYRJaQgruCVJ0GcnQ20IQ0OZl2B2TwLTzIb7yOgZ1
7Dmc4sdIRGcTQIKMfZxLx7yhV2P4V6nFDM2Ddo8xuZjzZ4zmaaiaZ0WKXoaIERV9v8C4UvFKksXt
CLCui1sMeiGNVbemF20LYaK9WKo9mPdqgnhopDb4SiivanI0xchR0YtcqH26UgGN+bR9BLgkNb0U
XDXkqLyPrXip1S/iyBzS6I7jaDwWbvtqxHloFz4dsu7KsB5GNd7J+iEyCUxW4VRWd2kxQtOG+EKK
Nxr7FTHwvZviZScXCbOOls/CLIXV0CYQdbR9EBm3YkSLEy8kXEM6PgFahPWqdm9lHndNC9astuQC
S3ztl+NIPq/ml3XNJKfj645xOCFTkTeCtpV6+TErMhq7YrvIehAaWb/1m+dPx80J0vFX2Oa/g7gu
q4Zq6iiWirMcxNe9tJSUlL1RrQwJ1ed2XwbXP68xy37/s8hkjmtKMio5s1wwMNLQ94JsIqmh2H1M
bkK85H+5jVOsBZs4AspHwzCHmja5SiI7fTenKffPF/G14Ph+DbOE0CgKy7XSHBcrcTAcPyiX0K2b
c4i16cz7b33xfZUZqjCJm9HrclYRNv2bC6vadbx1AnhlOen+x7Z4+/NdSdMP/GnBGRAwbrQkswwe
7QTzkDTm9DnMNCRSzAtt3TmI59CEkd5zGII/r/yRIM5XNkVRNpBygjP/gbj9lGFD5G1Fs4dkJxXo
esBbnoaCFlQ35nvxo9Ss8l/YQK9AR26o1CETT45U+fLMVXwtrP4+cFM0MLDAGUX7cBn9nOeL5thL
ddkYQNkxMQR/oqtO/9gcfezGmXYIR2M9XYGYLwH8bGJIQQdOnjMXceqtf76I2d5qklAfA5GLmATR
JrhDdRyOTFEkOv4GxLN609v9NCGQlui4Piajk793e/rOP1/HrML7/jBmuy93MVAK0haDcoR6oDzd
qFgxMlqc9h69IXq7/8cFZ7vPwtoJJ00WnIgE3PiE5NhA3l8r9DarfyhV+JFwktdKFmIRkijNi+g8
EczA8DCiozm1q/74vyckjXbrr+juenSKoxVo5eTcqvL3L0zD2ILdxT5HxnPagZ/2uVuZKnR2YGsT
aCq/TkEHT+9TsvtLGYzWz0/0RJRiMfS9JKxptW+Otb04Zl3mi+wkEcLf8McSizPv7NwKs1eWqXEj
hCUrWP1jNLarzg/PBMGTK1iTNiiaLPK3aO+qbRZqsUSQ7Xun4yhXjWr782Oalc4fO12zPq0x++K0
0q0jH19KR5IW+XaCPQeAWvxJoG+NjwFtrfqdOuL/ZcN/WXf2hXWDNZauz7pTj7MDWAX0DtgS4ynC
7LnNIE01+CzEfllt9q6SNq8LK1DAQa7rLSiopbXU2Oci6PKfn+f0uH5aaJYFSINSYRDJQgbQiwro
iZ9fhJ5/SMRz0t6nYtTne9JmfYckGEwt8VhqipUTCGncm84EGtDs8yFjekA/3Jc2+3a1UuuEYWAr
ytbSM8WrWtauc1XeWya0VL27lQLhTLg4sfnRuBERYEI0Tf6mwZvEWVyhewEOMMIeunqIre7487uS
zi0x2xVRGAuJVGnswTT9HegQ1F1YKm78mlAaDHEIqRIuqDYu01E7xGGJOnmrMvIUEidu2jPh5CPo
zh4xN2wYJrreMI/mQbnPLIw7RTQCQF3D2+eFonF6nJDG3m/RiVbN5ufbP5HwfFlvejqfwvGQDgke
P6zXSTusfb24R118n1i7cTTPNejOrTXLW9sEvXGUlg0n3Cb7CqCealOq2OAgpb3rgDhQr2Qm53K+
c898kNKJvAYdRLwSVFo4cB9mO9dMhHTsOtdwoixb+tK413FkcPUei8JoKavNHaIxtqfepv6wp6Dx
zjzl6YP/9lY/LT8dip+est8Need1luFMAobBrtwYa2k60s8sc3ovf1pn1kPKarXJ2ML0kN709YT2
SVfjRr4OgDCA2YGK9O+09R91Hv//lPGSRQLB/95pvHsf3pizxe/V53bjx1/623DU9H8hsqUi3iZy
vhrIzf6n36jyO7T3sIDQTP5FkvkO/iPSpfwLHUEcWKcMaZL4UvmG/iPSJYn/mrw+CPciWoqSoZj/
qOH4Ne5p5F80OjUSP1MXZfWbymodhIGqJNhuS+KjKiVXqYsdRdL791JivehYAhwk1TqKI14D2KTq
jt9YLxgnAnhJkZ/v6aB1mbxthG5vxsqNaCbqZVq5h5LZt5TfGriHLzIhCRexkrwE2OC5Rbbqe/Fu
VIUXqW8eo5DxspFc+TI/E/2qh3LI7U+v5PrvB/aDBJg2FchICFhYY8J64nXMIs4Qlh75GXofZoPt
rBheN329GbB4LGRjT5Noq07MTk19RgXaKWi8/by+8jURmNZXMR+0NESQDDq+855uOJZ6jjexZ2t1
DU/Hze5SLdpmQnYZWeDIYnlXd+Gq1bQLNQCtq4Q7BYVbs9PXeaY9FzFHazOhlGgZJdW95+V7Od76
KYDIJHoNUx//yACJnKY6uMbwp6ri5TB4dm8VTxBbV4XbX3qFz5RSVJa6P7wULXMR/8+Zm/xark03
aeI/yLY00SjA1HeW7QSYHQ4tvri2XBabrtNe+wIsVqXnrlN0hvfk+9BDK2BrXj9iis1Aus+WTXuf
6aIzdhr9zHWjCjZSthu5H/RFKTA7iU0QNSMAXF+FRKSJNCVzOwoj4C7IMSgYJhnlusgNJl43efEU
B79l+oQ/39nXqP1xY+gCI5SH6uzEaZztnqiUQmxBubG4Cw/5YB11K1hHpuZkChJqMagIz7pQ4nb3
87LEmU+Hxd9llY+CzGLVb6Kpeh6HzCTqCOTkrtUeZEgqfQiL0jw2Fn6Llur8vN5Hjvjf0+nbgt/E
ulLPE/WSBctGg7lVv6Vys1bMX3Xhvw9Ju5UjHJ17KHWSp23U5tAmhWEXKb3/XsDhwaXtjFuypnX0
SoGOimgqERWKwN/ERvabwgLJFEaVdQOXp6O0jZj8SxB3C5hcJqjSITqKFuPjUmmux+EpzPKdaXWr
vOiuC8GwyW+XYy8yEIB/JsQ4Mrbaaxw2v/zWusqlbC2Cf1GLytHwy3CFc4Pe798wBPD/vg5lljoY
Vl9ppsnT6eMLuX2Wm3irD1QQzTkh6mk7/fQaZklC6rlupA4sJCa/ZNrLuJ2AN/TPvO152OdrRe6d
WGQpsHT559dUxIjNrA7VGHyQBCcPXHJm3fy8n2Y57N/9hCS5zCmFiguiKl+XGLwMu1mTzuPUn8zb
nZU7/Wa8hejimPUyM3fwCs9F+pO3Bd9ZnYitfLOzShLrrXi0ItacxGfdFFILECwsyTf0r8FM18sA
KCOgtzPrfk1p/94qsQ+OtUHgM7XZsiPqvxWGB0CRW+yLEuXZI72txXJVJ9a6jM6YR82qvWm5yXnP
UPhlTOo4s+WiHPO2bhDhWcAo0laThDj+e6DGIJZuz3mDzEQQvq82BapPWetYtrnXZqwm9Y8mI5DS
yJdde6Prl0HpHnTjKFh019XfZQzeVm5WoWYcEhWCiDVsigRxqUBHhKwU9in0iJ/32Pdv5euDmJ05
Fi6Eg9JwaUJ+ILWxGwlQYnb78yLfv/zPiwB0+Xr/XlsLRddPT7vi8MbgSULzR5NfUlk7c9KcebFI
/cyWYiBJKsFSjPuiRV25gCBT46jo47Lvfhv9y+DtDbdAegLAdlfe1UG8+vlmz17CLPyorljWozzd
bQy1ehSPKrzgemRbC1uUsBQre8j9G1HfDYxXyvzMs55VaP/ebBItQVMnbf5GTo+qBuOUkeXjbbDR
9uGHaebUCGrfz5VJs17797Vmt+qZU1fBGAIby9O36BLV7qULbQYmpHJQDFDxvd058kXNIPBd3Ygb
bfvzs/4eNdhYn+51FoOLoOz0SGP90IR+VVflcmT2mZryEbtauO3Sue118nORJdIY9HhlZZ6itW6t
FsbIgvCEd0hH4r4FyyLdKGtx5W+aLXD3/5SG/7uv7LeQzBeD36SM/ASpIYXL1z2dp5WRymoQMAwE
9pn0v/RavY7T/Kn2JAZ1SngcMmHRB0ifmSO8vIFjnNYI+iVCd4jzs5oY3x4CyRy1lTjBKyY38Nn1
dL4k967BjNDN4lsmpowagXXjuLwaO38nlNlGN8G5SvnaD/J9mibrKhM3SU7dHGmOn7RnovlU5309
8C28SGhOqzIH8mQX9PUBVUmnB1mVwS4Up/F4XoCvlxwEXcEm5HbrKptqVJeuAsYwQbs+SFeleCvI
BNtY27SCwPDWsg3UDzQwd0qL3Gdcro1A2rp9dxU3IBIkOF6itf6Hu5fLpqqhtKIcpdkwi1WDid+l
p/m0GlMYQ+1ziCwU6qLeUUn/cVBAQ5ZimM63qFIyz3OvQtD0ojJoELV9czkG8boeBLtsi2vNerZK
/7o3JpZ8BsVPvRaTcvnzjWrfX9Bkj8PCOg4GuCrOdkxQYFQtFR2Qk1Lb10GCpyf1SZwEN4FVo38K
TTnXVkElOoaZtcBLsxV5tC0VMrJ16pIa3q5d4VgoppMqr3H8XPVA0SiQO0iAUYy4RchAok4N4JKb
SvOuzVFz9EY4VGnjqGq1SOKnUHxxjaMEljO2HuXwLZB6O/Pw/oO/V+N9rkFUsLRVqyyN+ijAd/Ki
degZm6K/6jL13u8PgtEuqgEG/8CfRb7ljAn2rOlENOUlkXiBW0KDWJLnZ1fpuWKQiQ1Sw+7gqOno
mNqT3OT7CORK1seO2V83cgbxu9wb6EwYur6MUu2iSc9Zi39PPGdXMovrkVfKTdJwJUhCOFCFfbuB
cocCMONCQweJ+89PktmKs0/Y6lvZqypWnBKyNHAqbGogCKi2/pCv0HHYpvh5CDf9Q7hvyp0HTWB1
dqzxrUydrmHaqJOtka6Is106enKcxm4t4OIbkojKgSOhURsJsWOhBqGI1254JQE4gUIaJuq9JULL
qlD/LdS7RHwHBrWqQURWZrLWBfNMtXHi2mhVEePouhLqxNkbUQrwNiJuUovaE7bj2FyGBoTX0D/i
VbwU8+5Ky9HLqPszX+63zI1ZFlr3NNdwciUrn+XJvhl6LUessDAy3D7BPSf1YGeghC3vTLF+IkTg
kjCh/8DsYRw7S0SrNk4xomAlf7gLus5RxW4RKd2ZVU7tbMT5ZXVSgWQaMm9FDFnmZWppYfCYibAq
I/fVHfG2f8oC0zGGMLPdqn6NLHMplfk+6cYrpY6fykQ8Bz35fqZzbnIVCoUNR9a83vE1c0hyYcrS
eus+SCECI9lk+etMHxwBXdShKW1BRf0+YsoGzbQdb4v8faiOTYB0U9r4uySIqOQlpFp1dTGOqD4o
yX3cQBfpEcwXvOPPMfzEk/t6xbMiJhqkvuqJUB+F4aSCERg2qk6baOtvOgFHmHNIjhkUeIqHX1ec
bYlWK8egqKW/K7LnugeGqlftXl3Ib8IadORq4mEh/IXrwf/tZvVZxZJojeqVA0ur6wDEAgCkBl3o
ctPaxTZe6jBdz2yI0zerk1kqxjRjN2YBEPdZPwsGkrzaA5JHntTmiT30I/Sve0/ZhgiAR+nKaPu9
VjXXmB9f1kH76gbFGizsU2qVlyqUubZSz6S8yvfIw1vAZJmooysYbs3ewpDnfh0YKDy1bs/WpM07
KBe9HjlD3zipiAhHWABBG64joV258G5iCwhlh7BDMOnQmzeacqUbiOpZD5mKOCKMJbW6H4W1Vmdo
6ay7cHBiw1g2nvsYGgg8yNLK1bpN6Yvb2EcjWxmuSsUDcXvb+/5CTzOnKm+D7s/Pr/x7/MFNmgko
qEfcRrDo+ZpDGqMo5HkyMjM3m62gxXgOAf1zgzNx/NRnNB0uimoY0+BinswrkUovu1AQqw4gQklO
foVdL3VSriM0yOgMtuzPNyZ9xJIv/TA8sskpLB0DVvpd2mxrCWmqK+7IkgNUnV4uN3EvrpMSsp7U
X2iyss8rON3CsHQ9lPlaCKgF7CBDWPXI97YxUD83R/dKARwMCtBPE4cxxm6EBOQLz7KkLLPsskXy
23jAQsEu9RtDDQ9hBXFZwj4iR+A7jHdxHV9VnbFNNZjXItJlvPYMwmCr7qkYtlkyrgM3RAUREnNZ
S8T+YN8GAuJKiP/IoBjBY2dB9ayK1VuXmSs9+ANOU691iNCYoMiD0wJ91b3qdwY4NEU4HNeEVQWB
IaiVfeiX6DoE4k2pSu91CMODHmrpujAzkQFKUriE4k0mtBw7b7pqoUujOiXnu2whDzLFVoSg1VG6
T+Tsto40Ww1VxyjHjatxklRXeSJfj6bwlNDg9Rtz6XsP0CpuDV1ZycK4bSmKwUBtxvxar7BfkMND
oEPonyRD4mxhpVAd27eYP9VrPJUc2boSZYM8v0q031arLUfAxKKv2REY9qKXl5lvccuI/Ei/eglK
TmK72lPf4ltQlq+dJV8No/BL9aLL3CQBjvXBTqyusY0U6URZuKx14VqHyt4FCfBq814cD8IQbaxI
3slehsJIVB/aanAaDCOMBJpjWewHlZZ5riy1CM3tpnda1Tv4OsOIUtDWXq+ux0lcDarQz7v3RPQh
8NCk48ieoAvTOfqpdSYbURG1KtEH0ZcNihJIR/ib8mz+eeqz/LLOFB4+rWMwSlLL0kI1At79lO5G
MIodSuj7ibvc/eqff76vU/GefEqScLiVRKY9s+JPN4048wU4qdP8XkMDAKURRuiIofk2jxpA9Lrb
KAz9bHjhAnoyP6//bTaCKKtGmgX3i6wOZ8Ov95szqu8aQWMthGx6Wb3IXB2BB05ZJdIdmrAIlFTl
mQpHniLNLBJ9WXUWiQytzYvG4qb7J1QTo8vhoVm3+0njoH4knV1ORPOJi61sXXQr7OGiuUtx+/35
1uVvXaPZvc/2VMBpNoYjVyGv8TAvUdZCW47XPik2FTaSOLv2sUDJEBuBBJt1JOxSzOeiVfGLnMw5
pyZ5IhP88kxmOy/ryyTzXK5GNxnMlYKTnz3DpROH25c1pjT/0+4Wc8moRGbO5G4qWJhmHSzBraP0
QscBw5LyGK/PHTsfXaBv79qcGmW0GzR17hFb6OXQdwJfbqJrdsdsK26qtR4jUl5ZttbexV7oDOm+
rO98F7OGqN6EyS8fkS4hM7eWZx5Ea1lPKHkQ8amFjs8vc1z6LeqB8CETr0M/AikozdhkBSBtWVyj
PWo5reA6vtE+RkUlLOXqSVH8ddTfKQlZh1/dDsqbOiDF34EFFrtVSI5vPWg0inI0CZgPSuFvjaFD
HqprRbqXE3RlL7rSLGyxke78rLEjXceU2dqBV9zIPvzQIDu0MTq03R+l6e/N0bj9ebeefnf/fY5z
F1y1CVvJCgQUAxzlrd4qG/cZt5M32OnEQRpHya98fTb1nqLPDy/PmkUnmA1VW6ofG0a0w9/5CvUV
2O/tzfk0X55CzXwtCloRTCa9TcYxXzdnZ7lDJ5ukhu1KWQmPzXKEf9pvdJS4V+Fqajpo0Mqhyi+U
dyQLoUlb9+fC8aljhvYqXVaSPxXDvq/XUNVdW2ga1zAkm6z04cwgvxnTQ5T0nW/eF6bkGJ1yZvZy
8gzAKWHq7E5F6Ufq/emzFNTUlARoKHYvYj2jI+yXjUfSmUVpyhtfi35r8hbYw8JXcRqqGrvX3ZXk
yshQMADEcyXxkpvOQOQkSh7P7LpTUenTpamzdLhOhrxKa/Pv8TS2k5jTwZra+VCWSFQnXjuEpTOR
eQaf/aj4zM+rzrZdNJq9WMXsdf9CX48XFTJEiCeFDiKIAPc0e3wPe+hZ6KCeud2Te5DJo6HQYgcu
NOtzFL5k9plMiozP2lr0bO9FRQfIWjf3Jfkdkodn1jt1ENKvnsBDBEj945v49ObZhq7cN1P3ninr
BFAHmOEi0IbLiu295evsDPzzZBQhp7AAcMsi7qqzk7cy9K7taxYUJ51PESU+9McweLHLP5P2avSG
LQzSCGdu89S583nV2Umb1L2Yhz1iluEWyQcB0lbkoDQX2uA+75FUfUWLIGDXI3/388ryyf0LoRSw
N9glfU4jTlK1jI2YGYV+k14XSEVOapXK3lBRIuTwW077yUVnbzJFgnNT3eM6BEFrzTnx85V8HweS
bcBFwWISGCqZ7OzJS1qfVU3M1hJNja52u4mBcMTp1ajtksRdDTR+YnQSJDo3etCvTSHZ/nwFp2Lb
5wuYvQQhUMS20FO4qdUveg8ONLslYLZ1jKRLUBLYMzRfM+vMJ3Xq1X9edZbW+K1r1eUoc/yrO9e/
rIx1UJ7Z1Nqpl2zw2CZMGBW7OQsXtREJnuf1vp0xqqGeMWHyCe5bWx2s9j13s3VYYtIk1045bb3B
QAUqv0+aP3WvOaM62JEPLVTUHENOt63yVslbpfIws6rg4d+3SmAH2oXBzxUH4ToWUMoYH80a9RLp
bZSUhaAL96NLSxzMjp/dWNGTVmGPCYVfxNzdg2RUQsn12+2Yy4sh8JdpqC0bHToZuNiFkZZ7N2+X
VYaqWFXvSkrrn9/76Z3HHIF5j2Io6pwhUqhGCgOo+RvUqkVzmJQEpRt5lWHpoZwpaE6+C1qZ9G8n
ufz5MIsBVyXJDR/cOP6Ri0PA9P3M7ZyKmTQv5AkRQ9vUmO3jovWzEFAHY8cXqhOLqYDvNEx90VeC
TsTHuzx3LJwokhha0VBh0onh63zQCeA074Oc/aW71zH6S2mnLcpqL+XJlslq7+Vnvpnvs3uQpBRk
ENhNajNe3Nc0ROhrS5b1llRIfR9Sz5GV69EdtkWCiinK0m6HlJOV3pSDuGqD5kycOPEGvyw+e756
2+tBrrBd9OjO7zjlGZWdeYUy1z9L9TCxlCULXieWCvNYKKpBiFMJFe4EaKoweigQM3xDoGlXvp8b
55wIQOB7oZDSvVRFVZ3C4qcjtk4TN+hQsbBNVPX07jlsAjuDiH7mlk4uM2FjRQDFijXf95UZC6WX
YCSntyRuYYqtYDRlbLRkAljcQwoTvsTw2oBrXe8A7i8lEfnASZHHRBRXKu5/vqDv12P8dQpVQVsy
aZ1lMlUeiK6r0cgQywevvmrGO6s5V8ZPyd/X1/h1jVnG3udgLTGIJcIhBR5dxgh44aykYlR43e4N
fJE6DHZaTGKF++RKO3O0f/8op8UVvnSoXDg9zA6WrJczuSnoXEjopbR5hEpWvRwtaJ5a71hRd+OL
6fHnZ3oiL53WBIFOpmaBJ599l6nnu+owJGRLTCf7++JSt9M78xm9bDth7IYrHYoHkrCQznySp14m
MzHulATCgrn2dQ+nVWJlbcS9DiB5Te9P66JT6cXLn2/v+4dvTO9ryguBtnwj90VD3TaDxt3ltH88
6R1U7rkP//sc8esSsx2TW00n+ya78oMOLBywOgA3gxLm1PpGaCzfY5SwqYLVuWbPicYeK08W2ir+
uWBDZpWd37VhXcrTyjtzHW20xxrRh7tJLhYwxDsM4HONjxk7bipiJuikCCSFFhvMzNkGzd3GzSWP
qq5G5LzfSpt8jwnLyr85R8Y58VAh4HASgptkPmvMIhzeQYYS5RStMvq+WXJZId0h5DD5tTMf/PeG
2cT04ZfJF2fCEvu6DfURLPPYsVAQ18gK4qGKSIBE+RCiMhr21bmYOl34LL58WW+2W/SMo7gq2fZC
Ha7SvN8IBrRWAQZ5gPZeNR61oLAt4B/JcO3n5VLQu5XK0DSM1MexSxcaophhpt1GSvsom8qZz+X0
Y//v05g9dr1qoyyXubpuEBg03BfArWThajBufv4sSW2+PwcZhR1OMbbSRL34+tz7xgv8IZs+zAHp
BQmlWc9CFiV6TQCHJLq0692ChPcgxenvuq63NRLZcX1XjPUqUoWFKv4he9laCNwoxuhYZoqOWLxs
UowG0ReTW3NhjNjGxM21h2xNhRFLX124g4kmfXIRdgg0G+tcO1iI4UpWsTdTzFxCgBh+chWb4RWn
4kUrZXbVtLtcS9aBpO1S7YrNsk4SxkhBgnV2r+NAjY61MSGIjzVw7LLA0NePVrrWrnJXuKpaRjFR
hrmTVVxoon+08vQmdu8L2mpG4f+SZXRd5RRpfgVL3PYtaOI7NbkfOHZGy1hH/riumA/2THEiK15n
gGZHIliu9rsCpYsc0fiEkVCIuPLQJJs4uokiVJ9FxUmzLXnrWlADBMdRuPLQBYYGam1lPb0Ng3wt
KAMY9XzRZt1KCPulO45L+jMrQZJfRCve5TCJy25d+9ejl+/GrH8YPd0x1fu2Zt4UI/louM6Yik6H
VmUFE6NENSsHpZGCL7IwLFUEhFC8h5QUReJvaO5lhsRGKl3HYEO1yFgPiAV2rVOqNSw76UKssUkI
u13OJK8KsmWaIt9oGuQb6sYLhaUueZtm0kkGWJ8KuIKLyX6QXbu17travfHM1wbFU19e6271K2jL
Q1/favJ13b35pvlQKhddCiYsfh4VpJUtRMBV8FlxQjoPMEPQNykzr9zyD/wvHbwYl6jbI+qHtSVe
RjrqcKgjQ3HCpcjW4qOsLwGeLUz0iCaGZ0NF1eMoIpqOhOKBUKElRCUkRpcQccxXGf1yJUNxPkBs
0b0LEu1Qe8G67gjVeneRK69uq+CkgZiptLdq0/a7+uNB1sq1qd+0SPonybbJXwUQxiK+KGLsrqLs
wgX+n7q/wOozVEwXWaxvxVHGeuPJKxHKGY8IQSlokrowi4ZgQKXlXePTMKP8Wk3o+IeB78Sh/JTJ
K71GIE4e0QZmX6HF6xqWU9bCRePR0CDwZMJLp78GsbxKvW7vCe467oCxDS74X8BUzV7oEYXl+20S
W4vYS8griQXbwjTtSv/toyhdlRmyZI+imu6yDpOKyLuxQCI2xY1VCuu2xWtIeUlcpDXdCMpBs0k6
a9FpgR0N/p/EzK68MLqlOLjV6vEQ+95jH6UviuLeum6DbhMOOL6ho2Nf2SK9dKtAD0Op15np78bq
tWbubQzaVVZjf1AgynRvSggfBsfET5bdxADops469ZDiGBr654l2nN73x2VN1kTMKTMdHWNBdjRM
eGo3PYgiIg9oC8FzOXRedikP+rI1/HXO/DhiC+V9sm8Nb2vWB4NI34t/ehcsPizovCi3IRMYuW63
JRI7ARlWbBRITWLJkB6aFmcoNH3KEeFhKQAw0dueNi58L1oKOPYKiGa1KAn4kriqC+RbFZBrob40
1V9dWTmy2NqoJG1bGT+G7jleaxnyyHSskGA2dppXvIQSnUaGy13+4NcI4dMf8AfgxdExGaytYqXL
RE53qSfszbrbJK63THqseQpUQaN7b7yQ0+c4yS9GXBQ8MT56mntIcZnQ2lulvnIHnDFSOg1gkbIC
MUw1XLQKUw2TugjR6FIJKpg+nRMo6Uo2/qTAFP1MRPuH0aDlkfmKiyS6G4huwIEvclXdRYWCuBFq
u7SV4qZYJ2ZwSFW414a88/VngQ2TRNbO4wf64q7K8etqg/dRQhfYC7aFd+/R3VWMK2I3DDF21XgV
9Wj+Z8FzG5nXputfBIPvjIq1HkacE803qeZjjOp9JSLFa7l2gTxf4ha3Ukq32Igv6LU6Ir/vUi4j
aIUgWL+oBP26NVw6QvLST38rZv2r63Q4b69dzTSjuJFKHDnJd2sgAQPvTK74fgfNtgScmYVqUyvK
Kgif1VbajlqyamtpPSmyWUbFtzphEtxda9Fj6wUDr/M/tQlZzme+2nULVZCXZus6aVytB+TPqMga
hTsTqgM37FT9sLU0Js1avLQqbxFn0jIRfmVybLul9Jq0WFGFqep0I0rn6kMyICwsQ9Ia+mVSTFCu
ewNZJc8bsO2JLvsSxs7AxtYZJvj+fSdMG2PcdLl4UEo0HUGymHl3EeWjYygryIe2BxevilzGWeOZ
pOVEa4GMRYZDpMMsRFRrVkqMohZn4Gex3PFeFfFOTx9kaAkVnkMiwuCG5ghmaOsZGy88U7B9ZwlM
CTH9J1xAQSGTr35NY3RdzYekmfAniMr54Z2RoiwXRoSytsA7R9DulFzdAt8gpVJRtSJ0y326VVvx
KBTidSYHx9i6VPXI/h/SzmM5ciRL16/SVnv0QAuz6V4EEJIMar2BMZMktNZ4+vuBXbcrCIYxZnpq
UVZZmUmHO+DuR/zCSvDAyL1lKD39HGsdqZVNz2h8IgMnzYBZyIlEm6IAFKFaEG4mfSQftGsHEmZN
aVaxTwNej2cJBwPOokhfAmwQuESR5h6LqrVw06zaB3WDS92p3OtoNA1dX2d+UPeVWV1nzFKhgCCN
+nUJ/RBPbjTwlUtB3hm+BhMRa6ZKe8yru0bqFkn2Wx7giTbWmd5flHKw8kDTpxFqgWasnwhwP/lr
3+L8gyebZUrZUEWhOiUwVfoIdB8FtvMaFL+WF0gG3qhc2L0s4QvTLEBNO3mTLHJj31v3LXtT6/VV
oP325adJ6wwk5cJH4ElyddoMV0N2E5aoPjUXRoZkonVT8f8lYBUg7OwWFfcacw2tG9YW3jBVYzoK
lkiJACKqG22/vDFcZOKC3nHr1ypkO/pw0QDqZNpLIL5U/lvuneke4gDNWqfOiQxeYUgLlnghEx/F
wlXYXA7Jiwyd7cRneqTyolDLMsBy0Tr61jdKrKjOKkxJsXBqz5u+XfsF6nBJdF4Pv6ywuDHd7q6P
GptW+POJoY9UCb4MPTtABpUqCEh0BCqH2wTxhy4iP2v6p9q4DtQPQe0WkI7tFl0P30gds0DDuS1Z
6JNrcPRBaNWiMEp2TWr09TgJjVHB2p5Kc52JZ1IoXJldvtWtK1/ZaIG1gs+xGMpu0WoYBZit4Gig
6eMawk54yu3+SOuaU+PgUWYnW2GOmYSkELUoaHwpNaAqypZil90EBjIyNOdhjm8atVqragT6rriu
lWoPwx9Sd2mrvrXW5FU4YPTWTB6aWHgh+GwM9bk63vz89o5m8JOrrCwC99GU2YM2A/vcczne6vRZ
xGnSLRdiCpuYYAMEmvPzYDPxtz8rIJMaAvgiiaro7DAdBUtT45ZlqZ26dBAEaVfDEtd7/DrselNF
K449jDNvMgccxqmqyJHWH4KXlHpwQQXT8o0uZQ6gJfqK0XP/ZkB83/LQUQfeXeSwSVQwdsNjkI+Y
+G4z/74A0Gea3M9cwi0M+Qj301QUl6UqOgNuJV10l4yWTUp9EeBIjDz7z2s1HXHzI1DCR3bS6lKB
/852VTQGvlWLU1NDQAC+FBaChjqNYp06OKaf820cCdoTaAM0nefVcDMdfH3MB0o4/mM/oGaSQpRJ
h11mdM9dhz+DWG8jD4PBor5UxDpfqEj3d4F04tM4tnenjpRJrx3q3vwuUoI80ZKUdxM320zClUc+
WZA/OtMJU6fo0KuoFH89HpqKM7xU6aH0K7/agqxbV5hsoon5MTg4ZpAjrE5BuI4VGZGP/GvMadoH
vYZG9gMtDWkUTSU/yYmdVqK1jriijSEaVvRAI3/+bI7VoKBoE5fBBUFSeTbJnGdpwmIasFWXMQjb
yYZHEuwCZ+ifRzqCHPhaQJ1d0uhmasA7KaBOro/ayn/r1uFtjjsUcYPTo+fPkloaztz/+3FBfKLc
hPIIzbD5F1tLYxhLHW1r7GpH29qY66lojGcmFkdkbukS4xkMz623E+NOh9N8pwBC0jjWIYkY84aO
ZwTJ4ArN9C7/pR0oUxZYRsvgOkI58YLkG5eW9qK0dZxdTjAZ9SPnNBtLNiYmDI8wrx2XgllKJACe
HeM9p4RnctLchSFnWPGUGcJZkoBDFvMCnLN/LRjUger0wsr0R8t9rwZp5/Xk3piBhfF9q+hbQcdm
L1PtpgJVMuwCC89Un4Rqwj4rKGGkcY/kRPyuFLWdYAElJDWZqrHSZWuHMupZovb7Ku5tMUIo0zPB
cFQ5dYH4wwiEG19K4HOD1hK7ZZFYy6S9ogad189m6t/H2fAotHqDE0gGcGfgjzXGohVEx4IlEJKm
Jdm+k7ACzN1t0t8nwEHlyr1Mh8ypSeb6+OHn13qsljplHxyA/JttM9sxZjSm7qDL8Ah6EfCpsRqi
nSEU4F8x0o1jR9Mnz0veOcIbw7WWm04F8AesBuUkBXsmGOV+SJ8pXRh5sfNIzEUkvxtFWkXmq4qs
qJmR2lu4kIjmbxfYeVZIdmeYJw7QY60oWhnoFoifWJ65coHRjU0iFqVnA6w50yw8L0N5ONfDq9Yb
twiwLZQyXglE0WKFw5vYPQ6h4rjk5KFMbbQTbrsg/Q9yS0QwiMfoHVk81yy60CNzrOScI7dSd32G
SE+unfcoLFOGdfxIIs3vXribFrEa417gnVqS6dV93bGmCpyelvknBfhbRzAodC+oY4FCSHyXWSM8
3uReMYiGY/MMCtvlKN+VTQcO1LoQQuyoFbgX7PNTJ5Y8ew5eCsiqiRVNdxJEyuwTi+PSGsecUnPr
3wMvXmQmDpXmtWmNTi8us9LuiEY8/UbwPuimnDin58cWg4OLIJT47HRx9329giIvlUtzZHBBelNx
zSsS/Ny7W218dQf1EhWtm5831Pykmo83LcbBldfLeaygtUBd3aq2CXDpIsFUgeydoiub/sTspgv0
8BXPR5stbSYJEG9bRjPCG9eH3ntKK/fb+TAfYXqCg/m4eWrWtcQIXqRwsGnhTTdYTyLEJeo0V75u
3WpJuzSV/Cm3xJXXX4WozJe0t0NMMLTmZZDUC9dHX1i0W6FcyTUq6LgVxu2r1v/uRFTXo4WrJ9j4
NY6FM/lQSnaMBUBq3OX4T//8cubhwXwysztbL3Wd8gqTUaTz0LwZOpyw36mZ/QejTBw9ZLlk8tHZ
trcgw7Th1FpR6BaQrC508x6uiZPLJwQPj37bBwPN8gkP2lFv0W+kEIEdcXRX5B7mChgxBB2FN0DY
7onbYl4y+Vy/gwGn3z/4GMxa7QYm7eLlSJTj5rai5cvWxyyKumQoN3AyxpWUnXIfOjZPgkh4qaBW
UAWYvTbBTdo+rnUg+eWlIYjnIjytQnqwkGpKU4tmmbn5+Q1+qwpOE+XMoJwgkaZp304NLAiSLFdB
xyEaVui4UWdvqoQeuOlvMush0KmIZx+hNdheU/4+MfixVT4cfHaEVFmXdp4Ax0xdh6ot7zrsGfFq
j53wMsGYc11QUN8qdjMFevn6VKz1LWj/nDvaShMuAIjmXMtDKf1BLjXMdco8vCGymSx/yye1fsiD
cFn3rYNc/64US2WRhOP1kPvPQVCfhXp2gpN8bBlM1l+bqrJEf7OPTR8z15WL0KWxg3oFng1eqUIw
wx0sau0sCK/LTsL/Llr9vPxHzghGpR48LcGkj/b1G4/bOsRaAwMSY5CXIc4funiltxTh5OjEBW1O
L/LL6U3h6JN+aBHZ8qHNDoq0zesKFWvM9fRk3ybhHqDkkxQq716Io4rUUAUoPfMN8boFHaPLsXFv
s77poHwmKJvSAbfrMd/L8euoUlnywgtFqhQ8T/2pZ6wBu8mSlx4ph0zuacFR5eNManPtpcZCJRkS
XO3lC0mZ+mT4SBT5uO5wle+G+yxqd8kY3gdDeD6C31qYHSg/Ix6oxhjiMsbZgf4JOmtYW/iKHcnj
vlMDDAq1dGMlra3Eol24+BIL3bKyjE3dUPEqyxdXbpZNTnks5PQY3WVqYT0iWY6RPyDotk/K8k33
0ceVHzCkWeQepWZr3AxlRjcFWcOyLXa1QZPFhIYeWWeAczYJhFtL6NcBQkbugLQ4IPWfv4dv8hNU
TVRZhouufv7zWdU5OPRKHeIuBGAyCLBNNZ3w0bs3dYqlmYiNvPuupz2f5p1ayEAGQLRI3P1NhfEj
fMmfH2U6575+L1+fZHbe66nl1gAF4d/m73GEdqGl0Ig7ccZ/P/tm853tO0AcaCLS/8fnM9gIv1Cx
tvVLfYW55O6UvMXxsRSFSxAJFHK7WXTmjW3lSymd0alA0F1A+V2j4japc9+fwj1+P9emeR2MNTtW
1SYqJROgBVIa40q2FSdaJrDsAttYx5v63j8BDjr6sg6Gm50jZgy4PEwYTo1xW05oJb+J2SlRrc+r
b/5JkPYAowfnDY95/rJEMx8iCgWLEDdjrek8R3WzX8nghZtB15YI+eCXVy21kvr+tGV17aoXqKd+
8MGfIRA0qSNINJ2Uh9jPtAUl9vWo6JsmgdxRV3uPEpifYtBonVI9/BYn8zagFCHqolKq4Y79esxq
ilmFUB558IZWhvm7j6mB4uEbdPVePXWVyMdGo2oAoRSUInJR85chqp1Zt7yMMajLpdrX6w4b2GS4
bxNl1Y/eDgFZGpTIPAKBd9P0bPDZWvJdV8Xrvpz6BncS8Pc8gl6GIGoh+MtEegh7HK6El8DCB7FW
Nqne7Eap/d9yYqbzBwwUIESUpb7XqM0wAE4AaH2BexO+um+TjJiO13izgonJLY2N8c/HzLcbkAHh
DYBW536CHzm7logiEWGvRgMjrFcL/04wy4tGBVRKuPPzSOqpoWYnmuV3PfYRgwEH3Tg3YnxWKcmo
2CGHLyK8L9R7VYWkIUz2nQC7KuRFeQBvdGGFksJCDa8MX7gqEmVBcZVe8gt2UlscemwP5IBoJPaI
J1RabwRXO5Oyq9CszjA6WHqIwnpxejYWqj39d5He+Nmvokc2UlUXDXDBjOoLBIS8CX9DEXkcR+tV
rEqgOc8nFuDbia4Cawetq5CpY5Ux+y6bodPVusnVRdaeA+0gC+pOLPGxY+jwZc4OiNao8cLQWeHe
f036axP4Tfb08yS+lUKnL/RgDHPqzh3ckGll6UWiMUa4bUCTIkx1NvWJVQyRe7xZ8Z49qcd5fFpT
I2PSJPomvDwmfZwiZmoscumqyWiExohivJ2Y17fs+nNefw0yfb0H81IAm1WNwiDoyK4yy06W/kps
twjnYsCG7WxoLbuN0ZzYft/oj/9azr+Gne2/QUh6JY7Yf/3v+jf1Eu8R/YFlsKPeBoQNlYUW727v
ClDL/XDSWuIbKuFzdBVF/olSQQIwu5IpZinKkHxO2lxXSwppyStdKptdEd2PF1RQtsGdYmcrxQaL
sje2Py/6sTUnA0HPnGKk+k1syqvEri88uP1dcW4NcJcG9T/YEYcjzN5qatRVLKosr9ZhaN7Ja8CA
69RK/rfJOR+PwclN/W2SiZqzjFyp9UxFnjaFKm+iUrkLitTpfJyyMtGWx+4uMu5+XrrPfOFrMEB8
Q72BMGBSlJ4XHsImk93YH1A+9sjHW6AlOHeLsaPUFiWa8jUVkocqVO4Dg96jqlFPLnt89kgEzyP5
TU77TZWMgPvQBGwp0fQujslVvAEOiD1zW1yaxkPgg+01bxMFfJXkJWtJt/aRET7p5VPQhVeDUJxJ
GBNOjVv8f+5N2V+3gro0XeNES+CbZgLC1TS6ydTgmHzeVV83p1pYVqxHaDxpt/rakBfKJlwB3Cvt
Ct2EFXIhyBRMGhXCVr0BeWAXyzMA2s7PS/6tqfr5FAZxBdwdHmgef8ljmo+ewa2Re+oiUK+znujV
h8yv4q0dxksfkGU4Xskga6sB1Gh0E9NN9ILc6aJ0rZZoYqeGLYvveltesnA9bBxL7W25N5ypHPvz
4x45qVm0vx53ruYzIk9fTkh2TrTpI7TLZ/F+3AgYGqevzXl+09yqlX1qS3/qe8++S+Iu+nFotOnw
1GYHmqJGY1XVLJIKsM/1w7XUVY+1mjle6kS6xpHmrfvmKtfatSpcymmCleiubDTbi+9FpN4BiemA
cAwRocT+QU5pRbRP3fBbRozEVGJ7jB8TwrrUihbtpB0zvP+8bEeibE491NcU4mPSwHlzIdTNAWgm
EzCafq8I5YKUT8zfIRYAtN0PCOGE4k3Q35bGm54MK9NEY1uH2BvEywjkFnowK8OTFkEGIzKk5Yr7
ptpeJCA9u4LvFGDvzw989D0fPvAsrgKrjtR3oKjEjD2N12Dp3buc1vCoJRucpD2cVY/yiR15ZNCv
wcx0tB9clwRJZWiaGfaAtrSaBq035lW1QmlyFe5cO9t4J8OA77fF1yGnMOFgyFKpO7dChnIR6aJd
a4CgTvZb59Aiak9fQrTZdWFloz+qPiGav50AcDi6bIDHLyLnlF/aqbnMdkkgBJ4iBAwk07Qehtgp
9ebUcfUJJJhvRZLSz2qGTgY2u92LYWxNKRRB4NAulvqnrPiQZH+hCfepQT/XfCkq6vEIh44NegJa
4L40g/KskO+YXg82xlq4yXsKbDnDbLcDKBcFuPgh3mRV/jk/eI2klm2N2kZSrrIJWAsOrPOLHVLa
W7kWN5GUrZqhuO5aV1wp7rAc0/QcFLG4cf3yvo7rpZaTc+pFtwW2u6mLYNMAO87L5j70MscwOscI
79SqPE/jgExIrVduly51D8ISV3lk4QDeS+ddH2wFDFLj/g2JKzxaH8tJJL7s4JTzbaJ+HUVXXpTB
U6n2la+Xi65tyef8CzcJbanSKeV0eByDbbO2lXYmio5biMsmGuy+BwVMPaur0pXmuWC+u0XTvrvi
RlRyW69gPkTnescecC8N912M7zBsrcHRefpZneVOUf6WmgZE/R02GguFzutAmYxO3VJwrVUm7iPv
pdaocAFJl7P3LP/VNYDy/MwWxscwPCvzTYClcKvdmvk+TR+62N0XuuYozVaWPKct2PSaZmtFD4JP
tr0WvG715MvU7bSr0V+7akIWvKwBiiEnr1TJqqT9Aih8JTW6nVB0szB81TJAg76LPSuAeFR+PRPi
Jm3wJL2V2486fC26cZG3IW7H19YYAtWOFpU62oZ4JgQvmK0ogm67OhMMWRRQCZ+sCO1C0OSFVL60
8GwSYw+NeNWNuL7SIIJVm4AHUaGoTJ9iH2a7si7PVMhEbveWjZciGA5duirG356b7UGOkY4DtTfu
YhXaOP/Zqpy+L4kqLVOJivGAl6eIkWMV42MJlDh7FocbCdiiidYPxslWCo41KZaiG9pphwFv+x5E
z3XzpPgfvSpslZbriK98jC41POUVY2Ggs9fwDdVxCGAABhFYZ1PamCD8O/LPpHqkQb0Q2suWxZG6
U5HxJ3Ht6+bFNpMSAGEPjijfepmt2RagtXs0GqSu2UtpeCEE7SpFNZEoQquutDHW7wK58cHVlUj0
5DvJNC9KM0+Wet/eikF95crmVRtKe+xy3wRfexB6/6wW9aWlNeYiUIJ+gdZItGjyDmvOOoJ1kutg
G0RUVjyC6htVHF+lbRRjxh0qkK+S6nV6qIWplvLK1NGKELxsCzVkZWioYAoY/FEMjr0Xo9310r0Z
oVMSKEu5HHagKnpoom1+BfWwToOrPM2hcfYSm6hZBoppB6m5pnW8dMMmJWEP3hEFTRedIhB/ynBX
TDtFJk/jZ6bmfUoki7ZcX92P0b0f/RopfAcRLsdFQn+Mt+5dNDoMiATgcv3UTOARn0/OQMSOrEp1
Vb5vC++hlyxYB+lOKRWECbK1K153wSvU9sVoNOe9QJ8rGtZdky1braJ6raGDQpgMng/oyKLXUOWR
dyXlB62PJgnchVFbGz0rN6UlLnNjsJsQ053wrYAq6GcfDSITiblX0Lim8LrszBsiab2CwKPtDMVz
Ku9cMXv0ry8rVNsNpXFqJd/UrnVWS0ig9WCxW2VftsKT1Hg7pCF7JM/9ms8vZ58rGcFGJrArw62K
Ya8lJbgS7UJpYxSjkxrPYozXtXhnRCBke85yug5leSmbxj6emFWscpOFm3CADePvIzWzowQlRosz
LgcbZyp2jlq0J5sYvRtohMA061ghHNLXVSzfNgraCgpK8PmwVnSyRxo2cRG+pZ2+LlrlrDZwlg59
x4SC4JXjogT6TnbjiDCzdGwNQzW6htbUa/rdWI2cr6HjGdGTFRO4GsFqRNQ90vFAlp5EBPdUyndi
CFWCJS0Ac3BXYB6hLNoSOxhes5E+KC7pgXyBdSL6fUSRY3SXovOWiaYtd+bS0AMnNG+hqXJsYW8/
JTIelknoAA6VfO3Kj5WR3chJ5aQ+LDm3Wcp1aAfsBdAnTmIM6LhcyKh21chQZ/oeIxRHT/WlHpwP
2keM6wq9lir4KMW7LJIXdT2uTES71GJw3GotxWddv9aSfSl/eLq4lhN567Zbyb/JTZ7Xdxd97q+t
4UZrgqWaFnYz6TL6WMhXHxSXk9pcRClURrRRJe4ptXySIokm3oMUX6n94+i+peJyqC/BQbIHBT79
Z9e7mUS6EuPcFytgThcqUuejC5+UVq6Guld5WVH5hIYWFm9K9pjoD+l4w1wsKmkDuPC6VhdxeC10
9wqSZCOBi5KWnJH5QnZh0FxJ5WPJAd41yM2bzTKvR7uldSwHsi2Sk7qC4cQ+soJi6PT85Tqmc5Vf
tHiFtxqaw2Cv1In+F4NMhyWIdfpCjqpVH5urvsB82+XQrWGP8LL0TkSeLDkDdMNhdNvgxVJ1z0FB
OSp9TonQDQq+Zfmu8Dh+dInqCYTDYKXJy5w0uVaSm06EEngzeAkQ2NEmvSSaWJfWo2uYALqxF8L5
R0yuy7R2EnXtYakVct2K5kIwn3O+3KC77FQJmH3LbfmrpPJumRdFeam7D3KxTcf3Qj03/TOlSZzE
pImnAHpIbgbjMSf6UiXUdAl20j5xtADGnno7KLwM/ZfY3+nlmydljmXsTHPd5I1jGmhheZGTt09l
JBMPQIYrfkuYV3niBbwrvX0aWWaRu7fEl6Y1go0UKY6se2dqg257fg8D1K5qKHW6iW41SiHpdSII
jq9L6zbwnktNkGDOJXaGXZKqr2vx2QBVaUj+WlE/UutZ85plhqUSPDxU4pFnStzNMEabIBhv1YGO
ZguHAikujbqxV6SbpMJUXWnZV6KtDA9ZSKEQyWzNtGh41m+t0FsQDNwV9w6I8EL/NfTKjZgkr3LT
ENo1yBXV4KM72m5lxGHcx9FVULucT5jK5WN04wnhOWffKSj7VB6dXbnQu7ltRfhBCmK/XxMMKUmV
ICmIl0N0Nqt1i6PFpC93qjl1LPbnLqYAzFggR2axP90JZSyaltCt0Ilsve1onGojTE86n8nhELOU
sK99+sc5Q6j7BjGvaJmtlZvo/re6kGzRQW0Wh4VTaeix3OlwzFnxOSwwb1dKxvS39bZa+05iT7LY
p9fvSM1UpQf77wXUZyVoX5ALWSkYqXaGD3mZXkZr/0ML7d+TcljmtPvcDqlmWgQ//8kkoQ/o9O/p
1X8rDiSDmSMPXVGIqv1VXYm73O2vJa9wPDld10ZIKQA2euCussw6ofR0NOU+HHv2UgVdKsdCYux4
vM1bODal79TZsMrgQQPKsw0V9vLones+wP605OTsHwQ672pPyKyIy5/LDt+7OdTApkIYZRKAG3Pk
iKEWXecnJStBrqQG29Jvgd3VRNHxiRruN5rYlJVPgH2iYOpZ6Dh93ZehXo6DMTBUes7ZtnFpN2hY
ntLT3Pw8pyNt468jzZZYkmPDG2VGqqwnXVz2I9zo+rw09obfLXx0iXPho6hftS63Zf2M4P/E+PKR
fXs409keEr0kjDP6f5RylCeCNoTikn34Ia7SZVqcVPw7+gr/Wte5vqHWyGSD0yvEUmthqfdhp9pt
+8v3Tr3BT/nK+Xl0MK95JcIMxtEoCkaSr8O79E5YlefFBgU2O9gkS5Jdm+zcdH4PK0hmwbqlS588
hRcgslYdVFG7Mk7s42Pn4+HzTO/hoJTk56lVqwbrrEdQcqq7Usbhmoj2//Y654KDcoFId2AybXXd
vDZroFwwIkY7eJY36WmywNQ//LbIKjZJONwcsbcOzQCviIDRjEvsQyjJAd/eTyNaa2UZv5g3P8/u
SPNoqoLTzETJilHnKu5gCOjYgdNidmp+sR/BGS29pe5oayVZFI64aujWAY21zZW/tJ6FE5eceuwe
PRx/VqyrDKMIVI+XmMQWrnLvI9x8XbonkoFbf+kD2xvj3DaV0tFg7BXDg2W8xtHvKv6wojU0pCWx
t9i4TiO2izqhcFC4dtrcDCSNKRFKS9E5hSlUFewOtydlabJ93tJHiXp7cNOFguhFfa1XyqLPjKUR
CutBMDYN9bQY6t1IFUglRHEN48R5eGres+PQy1DeSTRqh3gOhN5zr56qKB/dHQcvdnYKkhCIA5qs
7A5lFzXVptJ/afVwAjJz/Kyd/H4osh8xJ28l6B1myihkvgalxo/YKfbCkhpyf4ZWhH1ayu4IAmn6
Yv8aclrZg22vm6LrFRYV5KnHWyG91p6NSAHGy+DylJfF8Zf011DTGh8MFQbRgLo5s0NR2c61nMDg
BGRyes3z7Y5KHmA0aj5I9s5HiKKQ743tl1qXASj7OkEEl8yCDp6dy+36591+LDY+BC/MvolujDU9
LKaP7jM2rjeoDa1Ox3bHJ/UXRmJ2AcqKF4r19FEU2YNIMWcU9iX5dZG3C41ix89zOvoJHkzq84Q7
eElCV4Sph+MwyfY+3yqOt5NuPEaaGlcL+Ymi0Jpy18+DHttch2POivLd0IxmoTJmLuH+5Z1lCHZb
0urnQb5R+WeNjE/S7sHMSr+HeAyoedGuWsfbGKvk2r1Trl1UIjNy7KufhzsWSBzOabqZDkZrddkf
Apc5KcK1N+SOjH5LaKJYof8f206fLdqDkcReHpJ0Gsm6De/G827db4xqke21ZbHFHnzSzTe22tvP
0zsagB7Ob7bV/EFoTXmcNvM6QqfA3PY7ZGj2/wOfkpNDzS41Xa7/BAnF7osmPla5ttNS6oxIQctY
xcjmq6SvK/mudokjMOBwKV8gimO35bMge6sha3cZwjqW9RoEt1J6b5i/A0Gl1YzJdEndUaSVX3SA
SmtESi/UVEJDzNz00PaxNnIsf3AiIIxiqKxi+rd9cGmMKYo5I3Wz7DZXHjOqOrV6q8jZ0vJuNfde
DO6CgZqR8Br14YKO6HJi/8RCvUzEazCKQAOUpUR/SciupOzcUJ+VIVv00Sorcd17EYTgMY86FFEU
WGnQQkZEa+riStKKG8DA2zaPqSF0ez1/o2C97dLRHoJ6OfVcQgt6EZ0ERIBWdD/2YaMvct1bqnn8
huwx5SKUwxauRWUjkoTMcftq3UnFVRN572gJrpoM/CNMLM8EA5kpz5HyOKLhorGawXifFbcDrZeS
/sigyDsE7TZpnp0lQ/F+4uuSjx7k/z7z5Nl9nouV4fZT0xG6vFPfYbuxLpfKDvu7s3h9qsV5BMTw
pcU5V5pvjaaQrJEdhHA/WArUIOgEXliXsl0txg1FuNq3o7X1it5LRzqdbOuNLuF6nDm0BZc/T/3Y
JalJkgoVHs8zUI9fz43crJVAankWYajtJqLJ1JwIEo9eW3+NMMdAGCaWD6rGCOq6xDYAocz/UUnn
aCx8MBNtdqor3iAjHsg4E7Y5vFKcyRK1uA6WrqMttfXgpMt8r66mVnJ6Utj8xDJq0wd2cCjKtNyQ
7WTwCE+gyM0cDcbwz2/q6L18sI6zEz4vhVqVp5uyqc79UlzonoxD4a3XfACm/Hmo47fyxKO0jvJx
UM9JqggrmkX9u3XMnbLJgxXNR2ktrMudWgMwTEPnxJhH9+DBmLMl1MFBS33GmJMor46nWzg6hAW2
Toyj4fx34rM8AjJhFx6MN1vPxLU0DxehKZyK75DIffZ+6WsNTT37Uw0Yyg8+MOZ5vSwcdds4mI6v
kst0f1IZ9NS8p0/r4NNpksAr8+ns0a/ddepMctK6I2HkqyyD2z8Ln//1xcW3+ud/8+vfWT6UgefX
s1/+cx/8LrGh/aj/e/pr//5jX//SPy/z9/S2Lt/f6/1rPv+TX/4iP//P8Z3X+vXLLwD7BvVw3byX
w8078vL15yDeezb9yf/pb/7t/fOn3A35+z/++J01aT39NC/I0j/+/K3t2z/+kCYq9X8d/vw/f/Pi
NeHvbav49W/71yGray6Hf/3Ef/+199eq/scfqvZ30raJh2WAHwT/zZvq3v/8HZToSbMpOsJ6Rsn5
j7+lWVn7//gDicW/I/CAqS0F60lSeiIwVdh2ff6e8ncRAQgw8GC7UTwC2v3/H/DqX3nEv94NC/Ln
r/+WNph+YbRY/eMPZYpx/ko38HkGpIl8P0L+YOpJO2aBiWQIWZH5urmw0ADUikctJQ3uC2NrZtGm
bqN2kdOuarv4IVR7rL40u46KEX9bxP/k5y5BjGxBM6oT9F1TVCv6pxyaaJvVK7kd1rph7vwE2JRU
jFg73lsSG12Pkg9/CK8lmf5LFZ4FZn6dobSjN78P3saxyU3Zy9fJYbnBGlr8Cz02dZbd1G4smaHb
mYtGGjateCWqLi5oybkP88xNlRVFQRwqwphmoBfaXYmD+njrC8VdEuU7tQzvhc7Y9NQSEh/vSVU6
n9zO3Suplx2T9o8UhetSu7XkM4MdXserwE8n5KCjiPGlkldXVZPhhG45BcGskX0EmW7/PMOv9+D0
9pggiSLwSXCqyI9/3edFiUnAaI0INPflMpSDK38wtrrR7AfF2qWBus7j7KrvU3/x87izi/FfA2sI
4ktoRyPQOydXuq0q5VWfWwtJeci8ci3V2B1VLt1Poov2YZx0s4EhZtSxIdCDAhDPxMTbJ4K/9k1t
IXflTo4l22wuOrV1ouL25+f77BXM37wGVx1xDTaf+VlkOjgAe4y4vDGqkSoA261V/VORDutE3HW1
v9eG4bw3lLMeGTCxTyil+Suy8b1RRWuxfJNbaT203jLr613YPEEF3wQDJlKZvu2U5imqiyfNC66Z
1egCI/RFd5PX3iJUtlPn2siVu2KwLmSC9VEC1I5qhNykWEo2aLb6wqPUhmdVGK7lilZdEqMzoe5a
2Tjr5W5pnI8GqEQco5UbWiXxIvP8FSIprzJudmWSXIYavoqusaKuNVWhLiw9vhSD558XD8H6I/uG
0oPEqcWhwLHw9bNCxUkY04hGN/q6FxoqWMipYd5m7ISo2ctSdlarvxpRvRba4F620t+h775Yg/rk
de0lrq1KhhUFYreauNK0cTuKBiqF0nkdyb9qz9/AH7dLF5CX4oFbUl+iSlrjp2nG6sbNRzv2J8vr
fOnhKVIPoAr04Uztg2Vct8ta9+/wEwK6jPBHCKXHc3JrvPP19jWM/PsWbISqoXVo4HrYVRtZsBwP
GuWii8c7PQu3aczRJQrPZmOuvOyX1SVOKRn7zG/3oDiXooCmDs3rPol3lR7cRnyqmCavtXPRMzY6
Gm6Wml6Lsb9NvGcBGwwNJML/o+7MduRGsmz7RUxwMiP56rN7eHjM4wuhUEicjINxJr++lyur+0qR
KgXq4QLdQKGASpWS7nTSzM45e6+dhdU1+/7i1irlu6jlUpyhCBUg4FRs0Jev2tA6mUO312W/D9Bn
BYphubjyzXLrZ9lBpv1etv4hldZbOyj+N5q3iQK4QN5rGtuquRyG7ipp5C6uk41+9ur+oonLTZnG
l71F8YPJq5mZyaZyiXh31TIz88PySObqRWEE2zZy1+5cbjZpkKB2qRZS6UNsUQaaejV6zCISDNJl
fuEn01WKz9RXMxSQEveYtf82DxXSlvqUuOl2iO2F22ZoBnR3aSRwbXX4JUAvUFy2XnJjxPZxtPMn
uJMXqb0yG7+jHCkRDUkSK61jqf0LNRprJ8y2fYG/PaoP4TCslWqw95RXyRA96BozqDqOfXfI42yV
0wwdomgduc7mW97h/zHFZm5pBgzzYyqj70Xn7UJ165KxjlzLv7f78joU9V1KbCN03DsPvVDsuFuv
P+OghXkTetkya8qFYaTvXi/3MeuPF2TghYN7ivSn2nqIKvcmF+Y2msGqj/G77DjqT9aG5I5l4eXH
WfugUlzvXmtxSmtQzv14ZID9bnj6eR7D9Wz799N51YXb6c3evm+eOlee3LC7FFbx2tjVdTnlx2CM
TrbJkCTap8/V2rJ4RgwKX/JXAnGRBgNCpZbhe8cb72l+UMtY17q8kwytagCiuTylNKzdOT9axkPl
Qx5r/Xu3Tt6wGoPK9jdeLbZZMT2qxm4QN0QbtyNkrczXhjGuGuJI49l8bCeXoLn8zUD4BkyfF1Hf
ZY5aRx2Aalff5LGxs7MQrWPyliLXKJx8HbTpm5nKk7YZYJE0HRG1WckOEioWxsm6qTWe80A0pyjO
N50kXRjpiMCUvawUSUR+eVf7zmmIwsOMqKj/MnQ8jyj4QPCQJhFkq07RWpj0yVQIFILvUutvMBnu
dDE8FgZNANz1PLjsqz6oGtO4r4zsdkA5YryNKD6N2r0ZR3Xs1IA01DuJWt81uftYf5PSM2AQ2NS+
F5F/ggH95CfBTZa2qyRu1QL5Yj9DXVQFWKIkhlvM6aYIs4dU1N3Gy/td6FUXg/BJLk6+j9oh9Qnv
ICmHO8L7rlUzrOvEIt5VvZaxOspSnFApNZnY10V553QpXiDbfMym8D4P7K2pCMTyqr3hQmr03DNC
+3yUcDlnpTNCid42v/tZncH7Kt7CWlBnQoidsaGEcrKXMRQYEl56YOK+sdZFESG4WUGyKRa9527N
tNMLc56zVWytTV/d1U29g3gApM92b6DMnUo7/S5MkqYreT826Jkq8WY0/X7I7L3R4mqYC4TxmXEw
lXGwR1YY3w/KJfHxTfqIH3jb+cOuLMzFOVvVcG5nOS2gGALhzZYlAUJOXd0pF80Vyo4ZJHdlXGBQ
X4GFP4Q0p/qkfXStfCeiHuVr8lQa81XfgQB2ETRnbrOIR/9pKsLvbqJXradv6sC6bKARp5ejVd5W
kV7bJmm/+ReZYADujStrKu8RgcDNry8MB6XARCzU4Cen2snWyNthOdkbU6S7ZNAsY9M2iZMbMyHq
SL1gmt6NLe+YbR6CYVo6JvAE0YNc1ysp1I3dBxcW0OHe6tBLW0eRx5dV4u/6MNsnBG6qYCsD/HO4
8I1wvLeVvA67/NCyD/x5h7Z+rdv/Pn5ROJDbwwHwbMD9dYPOq3RIC9UHCLdMYt0f/cFfhf1VgdNz
Jl7XHlGfpybKIBC4vbP02/XQ3rjm22Cgu2ZwEf3d7Pr/UALelzn/+Vj7/VIz/tta8n9lhUjB9O8r
xMsv6kuX/Fob8hf+rg0d8VdgnWM00AoxakUC8d+1oUP9h3uOQyfmOc73Hr/vf9eGwV8Y+hxO/DAV
4VJZJmf+/6kNvb/gAmJXOxcFAiSu9Z/Uhh+b1miYgF7Rl2FmaJKPcf4UP3cRqqCfw6w4Y8FgbAKh
naLSXmeTo1+NgTavHgdPcrSfvCNdZP/N18yNN4Ny8s9SXD72js6fxIai5QLd/GGh/vBJkmRqZN7C
VBODcI5Sd0qBnQ8Hesm5eld5Qf8+EiRmWWlZ3aiubO5Cu8VH7BTEnudl39/lsdb7n37L39SX3g/a
5/8rM87hzdxmygtBohVtrY9MuzxMU5bpeVwEo49KCGFRPh9dcNS7aZjzJ5EMOI7BkYy7GHX1JpvD
4qD9ob4Z0iBfFb6Nlhdr+BW+4o7GdTYemqiV66nDPFW5CmKT2ZAuK1wsnFOJXncSQbku7TnZd5EF
/iDsWYotRQB2HBnzwHimbEkhiMU1rkHrcpAFIhPbFdvYnKM7RxnhJtbJmGAGj4qHNhTj3ZAZyQGP
eHachoQpd16malNhGlgpy4hXse2ic8RulhR8zak0TqnTuEtRxmQGVFaxN5smfjEjiby7zceLWWqm
5Vo5IPWGNlumZk6iiXRi75gn539atyCi4jBhXGEGmccRtJy61yGZRs7FdmjeWmboe8tssPA5VcaQ
L4Z0mp+7qFeHonS7Cxx440VvW8U2c9puX5eZD6k9kUcFIY+6QIyvpg4HIAiedUO2mHespi4iqgEb
ZUhu4rGfwZ6DIonlZmgw6Am78J6Kpme6X89sGQwZgoMY6uKurCRURjUE6t2cgbG7MrWvSdqyqmtn
bHRLGENUNsUle7thLRBk9mfX2JiFHCBK0SGlD6u4ca76Gs0CLClsYl85HAamXuOmCbCdFByj3X0Q
jmb8aqaFHPKlP0FluTFl4xZXHqp1/cKbVxMnGdTayjE9VHPob0VWDGrVtRymL2iBaIEJ1Natc+nK
yQMjM+c9NRt2GHw+ZZvn6xbLDBRoaVviKTIjqH91Qf47mRt9P1zA+uIvL2TNJH05yKGJrtrcaOpl
yyNtbdrOUOkmLhsvQrOcSAIMqigMsP0J4+TGg+MsRWQNbC0j8yZfNw6spSK5af2hrV5iUyQrNHbm
M1mN5YNZeih4PcaLm3zM6u8iDs9qIGmRfScqNaW7oYvIudG9UXGALPxDl0DLBEY9ku0AyIWDq0D1
/92uPfegBomIlQ5NsCq0nV26jWzfwyDKxKLti9BD8SqqZ8fJOCwqx1DEIhIVtZijwj1pc4TfaDZO
ZxHDMkbewvcifwfs3UbgmwUraIpqazl5/x7x0j1ntm4QyY4erx1hEOMhRVJRYztJq+kwCjP7FptN
8FCOQYsfaATJ086jmXcL3bY1xkF7GKj4PcgMQMfzvkiumiLsNw1+Zg+EIJK+XT94IkAuPc3vSejQ
PZZZum6SMXrAGRJuZG5k3wFL9ehnq9pce0ROH0yZGo/EMumzXUifkDPq1Vw1giJFQ+YovWatMmHv
1DkBYJRx1yzcPJjXThZQohmRa+8hQAbHpnSrG7fpOTCbDh4CL4JdT3LWDXYTY9+6/BJzQ8HNrM7T
l3rOph0hXu2TEonqsSyEwTYmQGAt3YzhUm6l88nqwnQTxGm3T0s7IBWgpQUf2FWF0YEkDrsfJ3Pl
SCy3Ye6miBvRjy88Yx4ZNcvSPxQssHAdneJrAgXwfSRq4y2NTHlRjUXUr9NohvOJINdG/6xm4ooc
fbZWVc00gWcuHZY62IHh2k9kdT1FIt6nhc7jlSvd+S1LDXWZTnnziuyc4Xbu0zBIEAGBASK04iWr
mYeoTJFjUeDH3o/+bD6EjT2vOrsg08u16605aOc14l9J/RI4rb9OkkDpq7zMm3QRWzQHEj+vvjIE
9Z89Wo3zorUdIokMZku3eH+IW/HKpJ1XFIzOnmGT+cz8TBI1l6LOYe0h1Gf08vytthsv43At6I+Y
rIjXjau9U62VxsU0wfncxJMTYdPLVOUtCvoy+CZUZm+c2akOgaAczGezv7a9LvzmRQKgYRVxyk0k
zgf09IZOVgVz0W0UZt1qtAPVnsIsb3dV1PQvNQzW99wpwn2N4/kK2Vh1zYCaBNBJObs5maoBecoE
zQMphL0M+8Z5HLEWbEntrbclty9e8PL3u76tsvskqdsLWPjhN9VXBW86u7+/Zg/AeFGUiRBsZPnw
aNaC0+pgVYy3k1Hnz1Mg53ZHjki3SdzYeswCLpPEWX7Af2x8naLJX4oiTFiji+R7jFmQd24MD66u
x6uAaK9TEhnWupvD+Yo0JLI5ZAtqmAfOll8rkfrLyBhsvRSjEwDWro0nk6WqWI80hEfKshlfY+O4
PJy5Bqu4CspwQPKRRwUB33QUBnbDGjb7rFMcWG1VK2dRtAV0XeAE4XYqZtw8NUfz6KZMLIfxu4cJ
c2mRPbTnJcbN1sqIijeVqkpW2Zh3ybkMMknD8rvLqM3aG1+P/ribbEx/6ZSwnGQW/XQVBN1j2HCK
w2I9zutWl427MqNsxjBcOeheEpe9yWgFcSBNZj3OYgrWMaeF7w473e3km9FbxlEVJ1zAe+XlRaWf
a9V0d/00+W8M1N3bdordfTSVGO2gIvCQgQ0UN6JT+T7IZZsvlT/XWxuhWYjx0B9JYMJJnRpl9jSp
XB67hHuP8hiL0kh40hoHGOTIpG/1IZOjvpJ1MGZLBw/Zuxs75EUNg97WtWNVlwAXpq19FrauiyjL
Xpwh9LnNnZq38xzie3OIANpkdR68RcnkrM2yqNYJI5kltXL9YDSaRcHjAocwqtN1YpDgMntuv+ss
P3sf7Mpfd0E/nhAgtLAXFOVmOfs9DUPTfbCMtHxpGiM5tpyYJ7LY6MmNoYumDf3WUcBIQ0rY08Z0
hoJbLazZujIDUsvKugnwWFnO3hhtLCFTlOHhttmOzQWELo4rwwiQBv4T4T7QRstXmdT28xg6ZoOV
MoQWmNbe2YwyZjvbjvszz6aMDhyQLFyNdd3fiCTNT2kGzLev/VQtp7aGfN/N5/mMMpsXzfxmXGhN
Uqeapgi3Uo+YJvWLVzGU+Zue1PzqcNDbWbaR3zVJZ7srp0IG3yf5cFRTNR+8RgTkXnnqoUytYOuZ
VcheS3lPC3FouwMNn+o1go/wzagmte+mjGXFltW4Uzoz7vtO9jaWOpnubbszHi0rrtPlnHjyZbaJ
vMhBJp2cNk0P3Rimq4zm9jLKqmnlTDTxlABZ5yglU4z2OedTI/GiLSu9eSGiNL4RXhU+dK3pvwcE
Bt1llnI3fpxFd4FXYq+TDa96ZBntyjA7d2tZGvGm1HW+USWBBYOSsL9JWzCvkrQwHgzDiKNDm1fu
KZpa4PlBNqlHt5aNXJYGD65h+f2qS0y5iyJb7AOv9Qkikrhd/Tyex7fi3PwXqrfXo2cNNFviMVzm
g+U9D03vHMJqoJE1+91dRd3FklfAHVnGvtnfjoWnT0bTekBXp3L+EnnSuEjGymqxSNKiM8JovEj6
Kt6UQg2boJ9Mtcw1W+2Cl8fbBSALVkWPk9ryNFFPcdyJy9mcvHUz2kaymFiZLjKdnFFYpQGu145z
/2moh/hUj3G6p0idtuXIbIsVRF9R2USXgRnOq1AYgJtETYRVmHtQldyK8La0NddmwSoHg9f+KnrT
ZXVO/VPk1cSe9475MLkSN2bNQZYFtg3ldWuY9Yqmb3EFtDnb2lqBOCkTN7/hbGpcOqbR0x70xakq
8oQ5OcvlrSvOSnYcyPE3p+uaazLk8k1o1tVV1aIcjCi7LpTbeS9pOcuNmONynzMY2gsOo/cqoi3u
Bl11SXZkc5LuVN2XDoTVlNy2607GZGSi5abVyCmuZC/V3Z1fDmRI21O7w2I/irXbGRoGiVEn4N/K
eG9lfk3+oCbu3bGTAMtX6LeX2EyT+1xxwKPhMsqK5C45PrKTVTuz9VM8BTZrhJGp7n6uZveixcf6
5KKfv7ZCYC9zZzan2tMdbvu5kjPyZm2fJVAxHjgWUGORhJk5LqbI8C/tEPtpxRTlXEVh+GH9G78Z
fdN97VRDC7PsC+cZc2j97EeOq5dhWmR732vkOhFufjl3NhppFlHC4Tv7sWsxt9bKnY91NORP4dR3
+4Twy3dvLJJLZr4Y0rxJwvuQ+FLMTpziwiuvMleZuG9tcsRKfIObNJ5QX7dzdpgJJr4xONdi0jOJ
j/JMGpVmoxgnA2L4kkEbIAqinGlhTkn3tZ9rRfaeLy8kNuXnKg7np2gK+mU/inbdi4SmJBP2U1ZJ
mPHelF97OsKx9qOU/48aWP/X1AlnDdi/bz0tvqnk6y+yhPP//+/OE3zJv1zQsLQQaSBCdTkLWf6W
JRh+8Jdt49Al9JlmPy2o/2k9WT5/ib8WnHuOIPjOOJ9/dZ4s8Rf+OhRfzIKZtpvICP4DUQKX+Gls
LwT/cga3aCXQj5+VEx+6PZ2dRJZkB9y2BsAOBkSy6g6Rnj/pov46PP/XZSxpBoIGDjGzfJ2f21vT
jD/Unqdm2xnGRceC6LvxprByojV3pMjQ+15MuftJz8j+7VVRnRLCwHza/YgxzPhqVmjPzZYyj8y/
Pl3HTfccNBDvp2lpBDDCJOPk6Azc8FdR5WxxNJ6iHjI4DkfOndMySLsHm1437uIvSa9WVpC8dp1B
7p5521dfLSt7CtqIlU7vDcAIntcc2sZ4/Olp+k3zy/l1SPyv23em00MisR0ahb/ePmtwQnbvs/jS
T79RVKxEwBdq7XHTAozKW9jZivdU+vxXOYFk7JwbK2PFj4PkiJN9WeEnnTt5z45xq6c7bbubymOq
6V7MJQRB9uk+ueiqaV2P4sZOb2kbnW+DXZ9VGHMKW6XcyoyBTQsx5JMvd/7tf2rs/XgEaejRRjWZ
r9P7/PXLxYgL50zqZiuVd2rL4SosL6yu3jgyvYcOf+OX6Xvmc2zhHpdKrfN0uOxbb9vjZe/dap/7
SMy8gINmtbMVCQqZXPFoHd2iu5yraj/4B5r7p15y2FdCvyScdAArXMDmPiXjcBUH6Ys5FJ/prOk1
//NrQfDnJSYxzfwo2zDw0HvK4zezKXGnNCRrrMHsncmZasXqQHtUa5t22MKhYeYp59LOnevWOaRh
fKJJzGTKySD62v36z/f7d89SIE3XlOeutv3RdWh2fiWZozdbxTZbyHDvx8bLny9xXjR+/kUBh9Ir
P791EtEfXqpff1FzSoMyc9IGMAQSZh/yMPqA6r7RPoEk0yYzrU80Mh+kVVzpfEXkr/Twfcc3/Q8v
iGytnEjhuNkKzmS5fT/POLBFdlfn6e0QA1mfzJfIuula5nhkZs3pjaOCC6r1vVGqB4nQO6zbXdnA
QYvyW78vr9pEkWBrLb0yJ/civQ1yTqDlMSMRV+juMPjRJoiYURnTY4YKYAFxedWL7plm69c/303L
//gonb8dJhXCa/jV6Jac//wnhQ1RR7QcMqPe9r4RLZrcxxdgz6+T4z4VFiqkoQuPSYhAI/dbtR7c
YK+YUm2Qmhmrti6PQ35njBdlYjrXjOAjOvfBmvMO8W+z3k/mHK/6zH0N5yQ5pioFEpPWAPLPUNyC
DNzYLJxlQXMJ5/q522HV70hLULvzPhZgtOk1dLf+6L/IHoxzUYf+uq6L0+xZx1jVPM/BfRyIYQU6
GzRkHJ1Gr70oZU3kCOyQ2fJf+8n/psJyF6JoWNRCb2LHf6hEsAz65LYsYA+GRRUCjPlCE5WWF9h8
IDmork0gHaYvH0WsV5WV0WnKj4PcoEf83hHSFHu0uZkbLPtcvmaGbFak+xorTkrbOe2/ZHncLp32
dvBAVCiEBQuSLWH3UDBvijp/RRCS5dllIUmhLUllI6aOkDi6JE3icQr3V5zY54VNXwKmgZuu5jUF
y5nzN650yp/ETUN/1kve0y59bpOj2Q8Y25KYYzLgcIj8Y2q8lmlw2QCDLwLXhejBmkaazsMQr205
vI/jQlbhnaydTYNDTzvqoROdWKeQXrNrGYNAIYOMctbDsZRVZLmamaBjAKsgBTZo3LlaosI1Rx6G
bLjUYwpOqI+cpZ10F3lH+e32NBMnAONOQ7K8Kh6lwXizzP2lHJtFBP5iyMeVa6TFchy0Wsxmu03T
6oL+I71rr9yPldbLjDnapq8eCuMpSCHb2Dxgska3Yhe4NINiN/VgNnIze4sietbAznnQFroTu2nC
WFOWX8Y++JrlwWVJgBiB0WvLzjakNuJBpH/ne2sneaJzeQvkvl5YCbk058drqnv4NjZBsYb1ibcu
OOuuPq5hwuXAApWSkdDHNazMO5DUeVNvlQ7jNRkD37JBHpxEADJXvCLKvY6q22o096Y+Z/9MyW2h
YgUFJc04BlRrHUdM6+1m1WXusp7KZ/SftEhiKCxGsCjS4jJXLPAFWbljIVadb97NUP1CtE5MjHya
IED12y49RpzPFmXh4yVUL2PabQQqzxXtRYCAPb+LmYQXRWs/DJ0DLsWNv9jx0Cyahm3F7MMK9gPl
vFPuvCR9KYx2Iw391TashGb1cOlF2bfuHJ/dVf6yNeyXeuCe0qi4s5J5l2TJd+hkV9Mw7jIKLfe2
k3JXITjMwiuLmOUI5HkQkNndX9ZD+CLygPoOHV3H7GKsacBVDDkWgVJf5yS9zRJevCS67QTJMlMF
o4xuoAXEStnbgW0aao2/rEB3L/K6e/hkFf11jv/3FiGY8kJxYz21f1AXf1pEJ+BWYm5UvdVu9ZQP
0y0d6SUqKasp+rPsgrifAbZj5x8a7rUdXA44qsk+pkU+iEOUkqOsfbFjHvrtz5/sx5X/8agxSnZM
LBwmTblfl/eB5LIaRXKNwKO9P3eUSgr55V50MEi8QNQLtwk3grNATxdiJGh56QX7pI55NAvW/LpA
PjGnh8JVlyP05t7Jr4JMPocO0quC2tkq/Go5R8pYmv1z5wbhusmkZOHMDmZaO/DOqCz//J0+khZ+
bMhnTDMoBzCQbMm/fifTKRnc0ZTd2nMqVnFl7srUH5fdkBHmqdTWmKdNG9Hw4JBEGndZEBqcvRrB
sw6JLesQfU3xZ2yA3zwB5GIw1vZdTiX/+Ezh3IhWmWG1nQvvWnQaAZBy7xj7bt3ZvU7C6v2Tm/CB
53G+CZKUQvTCsMgtbLq/3gQrQGLWBvRpI7P8WroO4iTHO5iNcdPZ8qCc7AF20qWb4SBziu2fL/6b
L8u1cZXTnSQK7mPtY5RNqsZk4KEypl0r+weD3yCQ6dEdsHTZ7vipVf/8bT48xtLGc8JBRVgMET6c
wcRAvaszzU/uwfqMwR828XWdDmDYmbMHolumo3fiwKAW1TifZrVtHDK1HfGttfgLefbJuem3d8DB
CIAUwCZZ6PznP73wUvu9B8aQU1NzMIuTkXMyBB7rNsGJDsrmz7f7o130798aRL9JkU9uwkcVdNAp
2YZhUW8rYb5kQbdOh/LosJLMvvE+i/zWs9TTQNeH3uVbOyaMegCy/flD/IgG+8dPgIbFRsVBFI34
+MBZup7H2tDbrKYFFtEHX/Rd/57FO7esrKUjW2CMyt5r6d6lntoh7H300gLScZ+tfFszZmAGuCCS
bulN5r6yKgT1vYU4Vz25qAZtEaQHtx9g/5eErUyXcq57GAHttZNM3naM1KZNHBZKZYw4WdlWfH72
P3/J3y0tJAf+AOSiiP9HVS87o/IJEeatqtw7L2YjGwvrTjty1fTHgZHcomS6tXCr+KtrdtecDe7l
xCOPlA2oz6m0aLP9+SN97DP8eM/PWco2+u0zs/fXJ80LHRSLQ6CpPtLbNhi2ImiudWjv06x8GVqy
YukJjxK01J+v+7GUO1/XIWacooclFnPLr9edpBGZlhB6q+bgYOvySaf9J5f4TSkn0QFx/qFNZUOP
/vUSkUw7Fc7MhszMOPklxEyXSf9Sx167amSx7xJeZ5U7+0++2e+Wzp+u633YP6IgLkY2Nr2NiuxL
BE6f9nP55PcwtsV8bPsJoCx5t4tEWkwTuq+1FKcmsRjJCRJTHdvZyHLo1kOcXPVOEwCYZoJSalWv
hZ9t8soBqNkZNzU9qUUaatBiQCrZQck+jF6RUH5NIkJ6XbdtVjK86kT+aLcc/YBhlNNNZvkRuIzm
UufsayHGCzdWL3++A79bTck05+iJPYnu3AdfwNRYhVn0Ha+ywTuqxsvBwR/AEObPl/ndo/vzZT48
ulnXxVJ2vd7SmrnNi1QzJLgb58euB+kwQoqdADODJ//sgPC75+rn6354dEtCDhOOu7wyfX9d0HhC
yt1PcJ+rdB+Ci479+pMb+tt148f+j5AsIA/2wyM1eKYdu6rR27JkICOaQ9nG98NEhYvR46KIOqrd
AoAfrnRZPo+Ds82yCjE1qaWeiG7/fN/t39QXkpxJalXm91DoP9wAiLsJxFEe8Nyrll0fAeJiakqs
E4NZZor+tO3y8MKAJkrSi4Zf50FSMn1O05MzjsvzytZmlL/tXHyrUvRu6NvOrz/Dl4c/f9TfrTI/
f9IP+3rZJqMdR6YmSKpf0i5eT5H6zMz5u8cQFhg3gu2TKLnzn/+0VxMFY49z5VXb3hWYxPtF05p0
DDJ9Um1xIw1529bhzkvDC2dwvsWCsmYagFPij6j8S4JO1pUeV5jrctIRh2UwMlh19Z2o57up4UWu
Y/dEfMlTrvsFO9XX84ukTejA7vWfb9bHYNUf5wBOQBY7AdRo3t9fv0k6TnQxxpzftbJeWXCehFFt
KrvYxJF1zGe964z4a9GEazHXy0xMrxNSs0Xk0NjRnnl0YCvHjf3J/f27Q/zhZEAPEtaYlHw0+cPE
9dMNLlG+yYxpP5whbtaQy6s4ol89Do23NBrvqs6no++VBIwF87XhVKwBDe6UsxYV+933tE4IM5+D
jUC5Z7v12TzQE20XOzNz0U3Wm5TAfRMuYpd2gFXSKR6JKYsaCc8t1ei4awgMYflqdM1dkdZEttf8
08g1UXObK7OnbzK2TFIDJ8L16H7xquQLtqmvqV2sHTvcIRuAQ3vQtfUqBJiKouT/XOERgJCRkBkh
8G+pNWrUvZdh2ELNttCTASFBtsvSHJBsir1EY0sIX3WSKS2vrN7kar5UaIM2uYGLhiFrzzawahBR
bATqGM8qLookt1dDGJTboO03cC1fwq7dVl1xH6fzGcU/IH2T3EldpsMO9OE1IqlLU9Kd69F/9cPO
7vVd5TLUn2oOR268Ukg1qDzwa8FiDe2jY/jb2uOWYgyhN+DYS1U13yOB670scZ/odxjjGfRiu8tO
yBbfECpuzLjnt+p2yohviyGmgjhnSCTdcz7LHkUIXzCR/OvAkTP/h87Nzer2rEMk+PCFFSPnRT+g
SDMHVBJzCPlUB3uZ8GdO19NAvx1U+T2cnSs2BSDc9psnjGg16X4Tqko8+B16yubRmgOYVZ5+iRJY
qpHMHxHonwzTuyALpoKnF5P5MtoL9KEXTkPmg6v9U850oQmJSuvl2zgw2wwhUiO7LFel370g+Pie
1cX3qMGxk4tl0mQnp2dY67fL1H5W2oO6QIN8nWf9ixZ9gKqqXDUEv3jxu+WmeunH6ckyAKB+8mr/
ZiFEFM3rw1TuHFT8Ya8cg1CHjXaqbeL6iwp99pQaHPfyRTDOt5g0rs28v3S6R/rCd75Ir7+0GXTS
gFfokw9yvtCHlxmzpeVbHkm9HP8+rMgMmZ0gNyfsLFaC5NrzAK57YHBuqlpchF18sPqXskQCgye2
wp9gjM+ffILfHM94++CWSc6853r611XO8z3QzrGutvYgbshGfi3hRVete2/1mpzmcJMl/q2TVO9D
W3xSabm/qeuQGBLdguqeJCP54dpuHaspo2W6LWdtr8aM8pkmExjd3rw2u/ElcqrvuDoXiPi+J5Bz
LR1cKEkTrPkymVlOPOfSfbGblhl6nwVrFYM07l3UZqUb3U69/J6aKluNor4tRW4vaGVswsZ6ULY+
WpMdrITqvvtGdWfOyrkIpXMbmj1UhQZ1S5HKMzX2WGtaq5Yh9jxI28SE2G6H67aH66xT99I50+MF
RG3/3BX95Jf53d1xIGWgZTl7Vn7UqT8t9JOfZ1MQRNW2qfIjjJb32gRt45w1T2fJk66fSUe7swWz
QJTecyQPRoR/LMZnViGBcZJlouI3xU37pJL43QdD7ksdTn+AecZ/kXYm240jSbp+lXt6jzqYh8Xt
BQkQnDVLqdzgSAoJ8zzj6e8HZd2KEIMtdlZtIlMhhZxwuJubm/3DyXVcBbtpNK2Ruyl8XS3hVlS0
x6gHnyZe9T5smu8n4kz+bOoI+XFlYTZoPX9doUpdFG2fD7kr4Dg/SYlTlfrKsJRLbb45Tzvdixyp
uqyaKiaop3e/JrDKNqq63EVzY+m34S6X4oc4iu5imFxpDZR46g6toqG9Pal4dm6MSt6p8cUT/tyO
REaUBBeaxExa+fq8WRwlljLAcy0qKVl4obmqhuo6VLdanV6PQXY95qPTVcg/Z1F3oVh+yl6Zkx6T
iwoEG+yMofWdvFtgOqB1Gyl3o1pMFgHgKRwDjqWGjKAkXeWQyxQr+cBP6U71+guDn0kd4cHRTEWV
jrdwWuZpRzpHg2kVoNf0ayHCL15FvYmOxK4w8p2gGndKqd9Fgfjn9wvs7EODmNBNGQoQWfzJCgPR
GuQC3HzXQNAAxYDHMPGcCO6AHiqumufIOZQSDE0YjlUcP30/+mfL/2Td0Q1E8Bm8NW2KUzpMTKpS
a1lQuFavPVIE0xGkGq8of153Ff0CtdZegXU86PWd5f/hy+26LjowWwq0Fjp5A3Ry+lnYEQ8GtIO3
WodEWEJdtTsleey9MnGGcrq29F5boh4TWPKqVuA+RpK2KQsZ74KufjZUEjI1AHCrGa8BFfcFBSbo
AnhGTLq8DAvpKR0yMpMfRTU9Dp41k/dXSty9SHV1Z8TaqxU3zwUMwWVjjh93siEQnK6UuNUg0AKp
L9Iot+3JIpPIRwK43GUYVMXmtmsfcJHaYDNSDMD+wYCVHa63dIehuo98INQnbTBsT13j/QBf74Sj
PthdeEn7QDmz+OZqH7gZqi+yoc4n9S/RVktUvbAGj6CGYRGlteaxLlUBBmlQLTogjQhpFbYQpasp
9ty8r2S7SLRNVOD6ixf9c0PBDuquuROLploCdttoTUFnVdReqylzJ6HJDzKdXL/hPBHblrtBj1Sh
Vq11I77ivvQyFHMqC0JtZdLiCdVXMMMossOsQWxhTMBodxlLQoJf2hrVJR3Nc7cdGHCyaWKkBjfy
VEGxAdoexFWBNnaYvrahvI3VqFuU1QOdp9gGXHMcyvAoquOfhRmL1MD020L00D+it6scwRiPyzpN
hQtHzZmOigSWBMAM5uu6xW3s62tJkkGTq0kjHqUGGW+tHNuBhY4nzfVYUwj1JfW17P1sKcErXcis
xqzPu6VJg8hJR+9jipWDluaPHYami/E+4Menob6LVJSNTOxf8papFGPTlRHNn0Q12XZd8yzplAqG
x3JEvl9NWsv+fsufKWDM2Z4CIQHsCPItJwEHDI9fGq0KF6tq3FRrEVnL82qZTjC4qjBaxX30pCd5
ueiYcynhFh0AYZ3BJk9NAnZfTaclRYULk30mDqJqRRaK6gs0WeAuXyc7b/Wyscw+c1vqbInsuVJI
QiFpBJZAYvGLGyxOMgxjSdYvlZF+L7srHD3izJykEszpO9eZftmAYLkCTetC5B22SVvQYBlHR0J7
RATlgILC1OibutT2qaY8NHNhwOwvCE7/Vsg6+QAnT19SdAxSMcndKm63oQThHc5IPRD8U2+hB9om
Vr2/m9p8HfK0k2l2chIYZUwCbHWHWXwhzjhw8/pCoi39FtzmcTCBNjhlCG/6yTXDF1O9xVQvdxuv
3IBlp+QZMa0iKHRhcFJVt3FBeTJ77T5qxsc0jF6aTl2rpmFHpWvh0jQl+QNmFMtMuO3U9PnCdjg7
8zLUSjBWSHDLJ/cAGWQ3dpx4zsx8eVPQ93UFp6Mi8w2gR3iCI4aC01nW9YT3ihStCQWYzszNbX8X
xPlKrfdpVq+s+vXCB/st9ZznjRxMNpCNIqWcv//LmiwgoYK28HM84oVt1io3RWOsplC3g6HcqEpB
U3w7Zhq+WeF92ZQbq46e8/pmQJ2hoiJ64dP8dms9+TQn0xQhDxkE9GtcuCIrzSIR1ocDBXQn8Lb5
qNuKrjxQKbgGtrhFkWwVhPkaXpdbXhDfP7uaIDkDCaM1Ra/766z4mTFMfWxlgJhegxEnihq/MglX
jGMiFQtToKsN4OH7h5+f7UuSND/7L2POyfsvbwIWcwpP1MjccgY5m/JC71CC02S0Mtv/cKiTzeKJ
XkntyszcWsxoQHEX8BqwNrfyxQbYjP0981SahGYZnnRUkb8+laK2RakDgnGngdNrMBs7qoZt1QBv
LV+Qg7xS8+ngcQalcNiCvZCWb2E57mIBOy4PFbwkfRY7/8dgaPDVnkmu4aj490KHy2GD3tj3r+BT
e/O3dzDDLwgjsoXM8tdPm1YkeoAOM6yptPUgF+6ASouALU1Ri7s5iPQlFr26uAsElGOMDah0Z8QN
RkrlWVD+c9smgXcdZd2T30JZErajBpJsYtcnPRLhmhCtBM9zlJZCW9teOHXPRplfPv7JsjX6uGvl
lCWka/QOZ7bjUo8RHemydSbGjt9MF/bJmQHn+xRwL4o7inKauwRRKGZ1ztuFZbAFzuXU8iqGjRhy
Yx6HeoWG5oVX9HtiMSfGAE+IpfMl9tNI7ZdtouZ6HyEqlLu9366sAcV1D0salOcFv3QD6DgFfI9O
Tq/NALxV19+Gubk34sGputdJGZ3vV8zZQMGRoyoaV8rfcATRSB8yQWzHzUdhOwOyC1M9Vl69LRRl
D0TaTmmQ5HF06bj7rSMzBwv65nRMkQ80T7dVDVgNUBtvOhy5sOrQ34LJlvx2P3niMldyO5nvG9of
VPiXYRtsvn/qc5nMry/hFDGTp5WXhQ3HGVn7rsDMsSipwsfZsfGKTSsb0sKaqwwIfHWWuDC5+BWX
zDvOL71/rYPTrVoLg1ClfcA66MsrxbsKomcTs0IE71alTP0ZlbbvH/pMfOaZiQlUUJB1OL27DxNm
dEXG2SRkI6JjnuOxjyEtLSkEX8jTzg4loXMIMoVVfnpf9uVc0qeIZytrHNPQ/JnlmYI6dmLhkjTp
+f1EZfITtIu25Mmxo1JyExuPkDdiTxygvUPCjgazrCFDgUh6SUZVpk4rTMssGxeCmu7LoAyhQo5O
1hh3SVddqFKdyUggEfz8QCeHU6sWai9iBuiWISoiiU6SVq/ACN9+/zrPr2GNUhj9anAJ8skNJQFt
qocowrldDCPbQrBSzLXIDsX4GBrahp46JiX0UEw5/2NKj3KZOTWtsAuf4sxGntk2CswWw+S5T04c
cJZ66o1cSv3O21choHMTfznzuRoD5DabbQzXYAR976v9OrOiS8NT+/v9gKaXaXIF5VYsURz8euR1
FFUyIaIqMNRoSJgyUOcsvxqg9i0aDZpxDYAKGDcc1nQ2p+SPzpDXNclYUWprXy3vBeXO61Cg68fu
SSo0067QyFsUkrKDzqLOVJXJFiQdC8dy0+vyVVOaV/Lk2SKyXwt+BCu/hMZ2OoLXaJUNbswPQoL9
2qAdVKvM1zHSbrkFo24GRDbjXRYbjqgk2SpHqBsW+RWotYcgGMitTTtRomPRyq7RqLtQ8W6QHaLO
zsFbSNu6THFLbpMDDsomxpHqlvIj7aqKPKMK79UUTHJQBMdUFV9SWX4cgjxwZUml+uQrG30QX4to
B32zcMd85nu35kYs6mMOW87DKBqCq3k3AgZ2CjHb9/04LHtDUVx/OCRRNsKvDg7Qb4sdjjuLFiGz
LTP+o+rRQfADbC9zfJxGJVwnrS4ekml4h1wnR38qghbcdOVNosWYO5fvht5YK2J6jtpC5QZC8mZq
uFxKGjaJKpD6KutroIpwhTrVybz0xYh7pxEopBlDjm9npVwXgWraSlK9loMk22WAj2NbmlutajZa
LQlXqZA/hd7Alsfi16wB0qBZkXEVQJPF01Zj/FT26ivEjTtF8pN1qUTPw9AvAWZJy5rbNXow9QfC
rk2dLQXJhhyMqW2C9bnHN5eA2/H/EJwmUktnaK33ptU+yvbWECBbx3OJbmi6hd4OuT0NqtPlOmB3
KJMIJg7rdhrWnaq/NtKjV/K5mzhxvYG7emtax9ADExJO3biETruoE0CMrIHXrF+CffzwhGE41Ir4
Cin9IeL+lY3qthXy9yL2jk0XvSRe+SqspbG7rhrBRpX1TyMMn4P+PqAdiI0ew/kh55lhjMyBsTU8
adMaMWuFYVGsLRfRUN9HunYf5nwhxtCCs+YuFLyjFqaqXRTdM96dyM6G1YjwJ4hqCN5bAjCwcuAQ
SkH7q+AdWR6wR0XB9rxRY7AVIy3HGIxBOiEgA+qAWkFPB9JXg9uxVO9ib9/oItBzX+rtxpI2Qz/T
xPNG3YpU4QDo4qbRXCMX98YNOVqlEuulTIF+iZ1EiA2fPU3ai3UISLfCFSBOwF7D4TaaWesPy8kA
1LFoBm/FzCHoEm0plOqVnoJB8dF56iubr5WFRtcZEV/lrvWCGIcCR7GAkgGeAX8kZE+6EFXY+vaP
TdZej9LoiCMWnTCmndlzYBxY/r1VNwstTfpNGXr7vDHvemW4hQp9N6r6s3Vsu8FfoJcSaVawjHIY
SoiiXPVF9pYZVJAEw3u1xGbRmPFbluVbvURoZ6S8Yk9Z/ZDrittocGFTR6HLJZUpff+2P3wiDxWP
JryPtgFXvZnBEb8F1aw/oYH4lZr+D+C/AILLFAPb6qbz/ygA2S/8ckChztxSd38I61sUMCGR4CgZ
ZCPMjIQlgD7EnWB1EGBBN1JwOXKnATeQJO2yioOrXDK3hmGsi07MDkqY7STyCVsesTbGgfS6rY4I
G/joZ2QRFVHRJoqvi3RkWQIpM1PFXE1Jz1RH+HWL/ngoBYp6cLOpZwM4EU1jVUuQavvqWo5UvCLv
lbXelqj8tzUih7VjxPs2TV6SofftwUxRbEQ2ofJFOBqptDKS9MbXoPJLpk1RTVrk8iYw4z3yCxQj
re5ajGQdnrRw7DWWUPk+dNKB3ZcthpIDAB5l91fwkP34JSeAev5oi1PxxH+fBMLnQpArNAwG5ZUW
4VoKicVK9dzZGYqn9N6v9FFAMqawNrInPSrNEB96yzFKHFbNGikqChSGpb9VlnmbUtjitqMQYUZe
DLwtI4QnE+sW13cV89e2s+XaTO0CQOiirrvrIqytVTyG66GQkcUwoHKHzRytrAXyTM+xgb9doVX4
qWCAXrQ6FznT2ndxCHBhjjLDoJYLPUf7irUIQIYmexBiCWg+1OXY26aEsKbcIfLaaP4SGpNQRsHS
z/m5EluJyWjHddEPx1BKlzKGF+z2+M33fc2O6soBytK7fSrl/HK1tYVWRUlbSStHzsuIFcp9OW+Q
wZJqS9wKodovoDqGOF6TvtVjEx/GNBacOMFnaYx986q1Sm/RT2xwD5TEwosDeWbTlSu0IpNlEoWD
Uyq9THMlOkicKlvTwwO6HD8mqerdOgU3ko7atDZlcBuNYvyohITjx2BnUWungYO/uqf+iXrAE1pl
sAS1cRbapb0s107D8vOZv8DP3lK/fSh0fiIhFskpm08p3g3LNoeZAiUOVznSK4o1HIpM0he1Xz0U
ngi+N8MP3hxDa1Wr83az20E/xFF9XUvjIcqjvYyZhChlN5aGG5hnEa4q2SCfGw+GpJuOPnvczybJ
iJ6jdIuGLisWTGUN5ap+yS01cDKab7S+boVYfSxoDKwjJXDirngXLU6kTiIgS5jcYu++bGR5k3A4
dZ58E7Yscp+zktQ5/ECfSFsECp7cSu5x0KX06Zv4BXIO4h+Tgju9Eh10NLKxj42TNbSIRV8IyFpZ
0p+DMpi7sKlZ02+g9APYRhb2WHUCwM6qRxcMzWtnDN2yT6rORuoLFbtw2sG8Gff6aHI4ilT3TXFF
VxskdVXdREGD7jqE5STlw5ixse/5R1zPH8axoaJXme9BGm4UJSDt6RewXucT1vEF7Cu0x9wUrvW+
RtezRNd3ZOBY1tlRtEwqRXzGlmeCC4NcLEq6V3rJlmiT4kasIyStcVVeTn39VDXVY6Om69DP9p2X
PqJpRi6JorDU1/d+TXIVD6Uz4uae9No6TbEo16YuXFWegI2dEd0bbf7Rs1mWojZW+46OKWLdBaI/
uNxnE4EVINPeE5K9oSHiPbU7KQvGbYVyWka/E8kf611PgqXJi4DMhCdMAzCnGrv7wE8t4JwYMSsc
1GqK0ilmyRKp8AyaVZdqVgAKV7AFNnDyttLhLkFOgV2QhsuB81wt0jVXbWUZcFVbxu2wqqcCuWpo
sE5lFPtJmo8RffQdb6reUy7oy15pTHv4MIqmOULiA37mxfFaDdl3Rom881aZAt51G26EkUPMkCbU
ket2qU/Jc1W8JXUsLL0Qe2tZHnZS0gEPo5mSdzhAI1ttE3P/kPukIcuIKTj59U5Dbs2xAlLrQO7I
MvQbPUzRBpySH1bZFdTXsFHFbWjViuhOlARHf7zWoprdaSSyHcN+B3oRLlV9aLeeFn0MtdovPfFD
K/TgmGTpocGdHoEfrJNROJrakNYmhZ8oKVDRbfQWNJ5ld9Fn11O1wXjA/O4a0q72SHOx1RNMiYCK
LqYskfCIfjDYc0CnsDSKhuIYpiC+prpiyKTAWtBr1iYJL1ISFsEr24Xg35BhyQ469tloYH0olodR
agAOOPoh9rW+gPlJaTMYRnB3W6uKt33abWUN/XLfFx4At0TQzoBzUj7CAuK6WovqddF9CMaNF+3S
2J4mW/MXCoG8xfPvuizuM+9pJKYqPxS2pWc1CyV/HK2rtL/zdbSQUPNP0bkt3uShQnUP0UEai8Xg
20jsLXyEV5X+Ty/cw6bUFTwbJ3jjk+FIfnow22wzZs0mNIKNrxtuIm6iuj5ADrUV2rNZbe445Y9D
D6OPm0xuGbtalvfCkF0N8kM8FVeJ3Gx1T9gEYewmOvKHg3blJ4S6BrQMKJbhZoh7mrPBKlIjmiLy
QVKCg5RI6zrK94IkuAqLDTAIvUJ5IwnXbRcgOBm6BrcuKotcjI1tIo+bDI28CCdcydrV+bjNVQFG
7gfHKddWYaVWhi1woppNT1Y4YBUbr4ostwVtcqocfqfn71IlWpPQgWHS78IOcvdsu02eQ0lp7ZkD
lxd11XZz2FvJkraOx2Dv+fV9Y90ZbfkhdB7EMOXK1/y7ppsOUm5x8/OWitHtzClB0yu4i1E6NES0
DYXWGb1+OdJgjlPtYI3jLc2QfSMTvYS0X06C/KAo3a6t5B8IMz1nVndHanOAJVx09UEJvM3s8RCq
8dIK21tVL3fgGFaBKh9DXMyRjGnYZFrs33RavTYVbsS6eRsr5SGStT+yJt0YZrH1Ve95qtI/Ejar
lPoPgqk8iVCe5YcU2S2Flg/Mo3wctui6rBPOTA8paDhYW1Hs74EhGQQe1UFCOJmMD8sTN5WmuGU8
3Xi5sG5qrLg5d/QxJxqZy9ik8ExfBA2Yt0I07SJSnFY2jyPy82PoH8Y22E1hcEPdmqMMESL8Q3Ou
27241AVhpaTDIpoFzgNl6amF06XQhFAkK4mFgw6oOjF2ZUqzqmkQRTSAEmXLCoqkbHSOiIR9pREz
y2Qpqu+avMXddgkIZwOcgd5vtE4mwZUqforsU23UlaUKD2K7VM3CgRcC/Gzm0xGsTcXpJRkoWrmL
C85eK8nukEq9RnXwOKVOCTypDYRN3xcAG41VgjI9wiX2MI73qkXDanA9q3DSFuVyA7QdZFPPGBem
/ophuSsOWC7w0dNWdmoB12o4vA3oudmgxwshKBp4DlEYorVtawIfsveXaqcTRttlxqGRoLRVGcbK
M+tNw4FQ0YhQA4HE0bbCbCVVxlGSoq2OloWsZLPA4a6KN5Amt1aAEaVQren4uZ6R3SqKcT9xs640
a9PXwhqJTyziB6fxfU47sPZq5PTQpZUMLRxU+PWCVJLDFpyJtkgkkXo7ZBOimMcZWeItgFnaRo/b
tY6SFiKsa61WViO06mKk8iEFdtttW2vdYg9nQvfyaP+awos4vbcpJQAuFdAallWvrQAOO9GEpqiB
XwXST2BJ7Z6SlFnJa4whVyLikyKW9/M1VrCVXrXpIropyKalFkzbquJio6IuqOsQnwUb5iy28W8B
yUHMuEy0EyLOIQI/aQTutcVz3VMrNn1nanxHC5Gg1M1rfstKVlp38GRbjyIbzdd9pD7XbHaPlx6K
Mik2bocGStYUKmJvcnI+URraQnAIkn7JjX0h+8+jiTWEgXOg7lZFvypInz0FHSl0JlMpWebybTIL
B7e1sDFDwxnl9NHrPLf1kmXXgKboxm2ajGBacC1TiRs0FtRYW8qmsBTMAa1teNMkqFOprOLSXEQ+
Hg+EMz8MbdQPguhey/3VhA/DtO0gcgpYTZf4tMMVajI3mtVEUWLvQlS6CplLLG46qewIHpWjUX4B
yuZkiORXacmcGS7wvWdcnK9FZP5o6YhHAg01n8au0gkYkea0mbzhFyNLgmNCKZDuoLiS11zUSNEC
KuR+6kJcUWbRMhOEnQeKHO8MGIh2a2U7EzKNxVgFh55Q6rRx4mWVN6SGSKzm0jos8pUpJKuWRTGV
NkwuNK3kpQr2NLVb721Umnk9cNxR14Nj7o23UvZiDhLSNXbnQxBGAEqKdh1i7G1m2eKnEMYtjPKE
q2rXI2/4I22DVThq6wpPwjan6oKavhimqwBNzzhVlqLBBZRHA1uLmXUP3F21S0QPkrhwWAWuWGQz
0c8xgLRPamMjyb+SS3FpDuq2qAUnF9vZ4vc2qVGP7ToVboaI6QqyAcBvkULbx/50E5ayK6Oi06od
orrhvZTilydLm0bn1lAMz5OpX/XAZsMmXxRYMrAMVvivw2ontQ3B+opuKYkrUSzoZENcxq4wp+3p
NaGLt8iiH00wEZktjeRIPJ+eT/tkSta6gmAwQhUGUsBTupQA+SdqTGKFWIPlLecASpa5lzphqeKp
0loxgg8IQs9gfWDkXowNhe9k47jCywbJnVU39lvRex/M9pbVSWZhrkZPstWhcEgVbTToyH9CuzM0
xyeu4+cYOkKn32jCM2S0rZRG60I2NnU17es43KW03vyWeK/O+hDjssWrDbFiO1vpEZWMqVzJ6M1G
crzFkfSuH7h1xbEI5SVZTqP5kRgUjKPhSBF5V+YiGkXcFIVhraghgP0/i8A8xi3qnFTafc/bRGK2
TjJz5YXgk3vVSeSbABU0KtAI8ThWnxxKMdgVk7zjjnMd1dLGNFO0RD9SoEdFl14JsXZDorsJKUd3
XegUMbuizdZebTdJsfLIMdCa3iXxuCki8ai/RWV/FJk2n7OwL8CF0FDyjOCKS7ZoDSRLuJZfIciC
sCMqswdq+6912d9PDTqgkPiyundbNXGUunRUc3JRUANH3S1RMnakCJlF5VYY20XPjR7ZOrdTQgej
vVXTFEilVa6S98do5N4e9e1tXRXVqu6rYvvzjyoWi60pxnedlJcrSIf1NrQC+o3z//38MgjSgUL+
//Ttz2+c/JPPX4O03j9/4SiLPXiyf339+e2f/+7Ctz9/0EBYIVdHfUOBrNuhvNzvPv/v5x8nf1d4
IZyxz29XDUUHKcK04OfPILNKle7n1//j7zn5EVWeNiYkuvXJ3/8y3Mmv+mukz7/8/DdhUoob9E6J
PF+e5K+fow7e5H4DhCbhtNODfalqj1Kvta6GMepebqubWoFrXhbxsCi85h2D2Xu5p0L/fTPpXOds
lt0xZAornAvz939tjYtBibgQXdle0zem1KGWiaqUoF1AGZzrnJmz7D8CcWDp6J99HUdEMUMukiZ3
vSp1QOAvdLFDtip5irR+ZWTTI0KvGlc78HyBAbmhNtnkunGJxH+m987oECtMVcHnzJw7W788bkYe
lGXosbgieotcOLnxlaX1IlbJPmqzuxblc8Wc/khErE+/n+jfCZGKaMJYABgkw23BdOHr0GNRd+FQ
0RtNhsRptcaVBcxJ/ECKl3gw+AQMO0Y7lPuutq7jGeHdiwsUIumhzDfkbizupqkhq+I6j7z1dZuh
FpxkoGjTOMJaKriA05h7pie4ll8+rySe9DoLIQO/YTBVRm1uZsi5Z6oXsFtnetYzDIJVYVmzH8PJ
ovAnvURnm8Wnjc0uQy9YOSo4EWtU3b+ffOPcs8y0QAk0MzaHJ/3hVLcqdOE5hfC/oQ6PhlSs3uT0
jsra35HjXcA6nB0OMUAd7DBqHKc4g4kMr0LUkqnLuUQnhzFH3nl8IIv2QTN+/2hn5tCSYZKjQqKq
gPVPNnAVJtMoB/T984mje/K44yULDcdLTb35fqQzC8KSQUuCR0TCC0TN1wU8JNkkFmwMdwgRRkgp
/ctYRP1nY5x0ln15QJHLAjARwYxLqAhDMXO+H2L+mCfrmscAkKHBnAGEdBICIHxxRHdC5jaW+Gjm
4Y+uUNeoi4oXNvzZF0ObfGYp6Qg5nExXR3NkEHXGyYzpsUujV0BFx1nfDyGRf+uRfg51MmuG6nel
VgB/QPFWWExxh0uReV+m/t8PCUzZz3Hmdf9L9BT6URmMkkcSVe1GNJQbIQ0uQRrPrjINDTgFDRtL
k0+mrR31Sre8GTJjeE7ryWu4mf/Om4HVh9Ml1Qaojl8fozBHkzY9j1H2qKaro+1luOuNb2T16+/X
2pnjBtA2fCGELTUe6SSGip2VJQQIoF5Tgk9pZ08QuNVgh0pnauh3ZY0BnHWJtHF24RnAmRVwKtJv
sGap8hKd9ZChQVR8OrdNMzkLE7ao6y5wk84NBSVLQa+E+TQ+ncR/WRBjIiPCE+ssvMk6Wti/LnwJ
hCPqTlGuX8D4nAFv4W4L8dxE1VE0jNN92zeJZuVi5vbJY9pKu4Xp3xqTfx37F8jk5wIEJkWcEtrM
hf0NqIZ8s+5r3YzPS/fZILzlXJBSI7zArzo3DOwmxG9hufKuTtYG9fLU9CnOu4qBumI+LMvKX+pK
tfx+CZ5DuaMGAYVL1Ei+INV+Xe1lNhDssEpxaxxYzIoaE2Pp3l2e9EeYIUiEJTscXBDCZvi6pCai
v3N361TFldt0bZYQ1iVj12udjQ7Kha34yV84jcYWjlWfaEhEf09CylQ3k+klLNaW8uKE1qJfOALK
mgYmjAL1GwCLSDxqYEx0it7IqNXPMY1iIdLo0AIlwbOgMRdqmS4m2XLjvLABGm5b3FMHxcfjZ3IE
I15XNI7nspepFqsL0zu/pu8e4CSHqYNaM+tZ3srvoKqQ2NK9kl1V/jEoEIUUeVYTcGZzj+/Hnefl
t2E1+J+ogrKKTvN2QU5bPS/ZeUpgLkxMNwTkNQTajkP+YYDO/n60c2vV+mW0kwMmHRF3KiJGU/Hj
iNjmQWtggXD3/Sjnnwn/6DlJhgB9slKzIG5qc2AqB23EBdFcYmTk+uoeXYclDjkXlt652IUgx79G
O4knHbiQqMgZTdM+Rhp+hjK6mvAYyBee6vzcweCRZ+ooMjNf95/XUdnGAyBzTWF0BMyYcK6JkcT4
fu7OP83PUU72UdJNYm3ocgb27BkG5EIdO4Q2NUdS/8PHOVnvBXT/bsRsgzIEDjzpWyI/a6V8Yb2d
XQkQ3FB710S4nSd3JQ5tsyPGzwlN7Qr9h6KjaiPQJZIGcETWhYB/du5+jnaqxQR5JGzrntF8tXYG
3wL6g/aqKbPKzQuv6fyDkQ/A6gFCeroY9FIsFFEfCXfKcxugsfEUPM57KcWl7PsFcXbZzZnHP0c6
WRCoY2IEQa/PHQ3ZDvutmbc2oL0Lz3N26hAQJZ/mUEaA5evirjMl9LKW1dDkN/P5ghaKo5SPQZ3+
WwNhjsdZicb6KZLaV0cj0w1O/8Tv7SLHY96nRReQTaUXriC/vyK0nfFSJKkB4ftbRaSOuNCh7pC5
nmCsZk3uGm3xBqqkZ1dG9rcTRAZDfUwk3H0KZH6dv04uAqmVCazzYKAmHjtMXAMpOAox1rbKXq53
GYLFf3dpMChFHx2vAxkpi5OIFE9WAiEK/m0eT45oPKHWe0zr/sICPFPyYRiN00kXyYG5an19NksC
B2ikvDJjMdsv4GLleAhQh3+Ke7r+nrUZSDEwr0UcvL6Au/998c9D6wpCEaLI2pS/Do1TTKT5Jdus
EWZ5ULjzsPXSfnD+jYnUGQRypgmR4yQW9mou+D5teGyuwNjQ/JjoBwioK38/zNmZ1JAisRQKRyio
nsxkHMue5XUJh73cgOeg4SNAcZ9u8+qQKa7YBTi0IQ/zIT7l5d9/RJyNkORnIi3YuSdDR3KexAG2
ZiTDSIvnwp43jbBxdiEEfyLnv+Yz4MhpjqoaZzJ8x/mN/nKTECdMIsPYTN3ST0XgMuoSNy/ad0N+
JYh0oyE/HdRpKtYwODpkiaiIqSFmMHkBRFiOZFCf8MibcHoLFTj6sXmlYMec1MxLrV6iMP0e9fiw
ZJ4WQEsRud6TRAWHriRsLDV120i+VW/wL7Mp3V7LeIJ9/+bn2T2dFUD2Mj1ddabsnIRXenyJkhhK
iiQ1QG5T44FDQbtwov9+SZU0CZgBrBGkFkgnv049ljIA+pspdWVrZJc+jaVGB//PVAS7OGKKTEM/
U7PX759s/qUnT/Zl0JMno9wCsAy4BXdwBPPRPlC0Hqwg7XuuIRb2cVVeP38/5JnADqeQvcp6Rk3/
VDEFdJcod3rHkEW1xC7E9bTJDXC2S7D6i6b6UvybV8HpI2KHiiIZ+ixUTU5WyWjVQV+Jaer2eEzW
krECaYCDNvZHU+lAWl0a+DOM47odDYSmL937zj3tr6OfhMBWL2KsnzJU0hXc9EIQ2d3ghDTvfYD1
car/FSf+lunN/X/gx/zFtdl9z48v6Xt9au08f5q3HJJu6AdN/d+f3/bfc/ulefnyBRj3sBlvKHKO
t+91mzT/30Bm/sn/7Tf/z/vnb7kfi/f/+19veZs182/DQjf71YNZIVB9Y5zTJv5LFb6c/ou/rHNk
8x9knXASccZBA1PkFf5lnCPL/5gNlzWTIEMiokkEoH96NqvqP2Q4xqqhQUOafXMIGf80zlGlf1Ce
JQfjqEWqgsvG/+PsPJrjRqIu+4sQAW+2BaB80Yl+g6BIKuFNImF//XfQs5iY2UzELLpbUousIgrI
fPnevef+/wfn0Moxg82wxnrM+mN7/7fJqJpgwJnj4IS1a30CRwBuDlPU99T/Y+Wn3bWt7f/7QeGl
2F7IoWZjc1jpAFr8nwtQtziw0qeJeg4BpKXt62H6EZk2MOi1W1b476ya/w0LYoJSr3+39FYmHmOY
504ZqaB70GR+SzMcH3lqeEy/jTfBxJvExgpPwEkhuVvkTEomIo7YuEfaskZNjlBj0XGtSfeJrkew
I18MTBMRh45H7u5kvLMdVRt8T8FPrc/ot8NulGlYeDMMRmm9zc0jak7yHBof+HvH0FdtEQDPhaU/
opW9tJpxV6KsPrkWio6qGH6yQcFx8YmmQQhJKmX23LvWtzXOGx+7tEHlz6HTasTBGfaxN8l7rFp0
IWbivpQeoaQ1DP2wdI3nyRTLCfX1O5DCA/pYlAGJgwjBqUJVzifVusdmKDbyzL8ice77gFCBvFD7
zknea5/0YIfcxdCdxRrOhLHWud2EbqNfh3x5avr2yxLVedIuiN/RYlRMqWi53OtwnzLvwlz/Z2rv
xnX6awaBBZOmRPKDFsRu0ohoRvW/vmIGnlxOxmu1vSlp2XWUGdln2uybFW9YBasDkwmpZLq8Xxd5
coX1NXmrHYLcrTS6N5i1PtuSECBE2445HDLsUDujqX4Du0fsoukPaiQRbs5gm7nz+1Q1AgDA+iFT
14iasvmWY/Xa+0sE1qaOsJp5ocPpK4QDcWB4gcnDK2wk7LgYNFKrI61wi5AFe9flfh+SlJcTuHEN
3GEhYwhZsNKSN4mO2YK0EQKzV2FVNSEvQtSBU0zQD1+0QL0jqEHcM5KHWlXBtEfjkrX5uZVMMroE
dxPD33+G0k5rzwpMqsBuyNs1kkg+Lda83aCpv1KiiqzosViNNUWelLwmKn4DCSrdChujAhYH1K+Y
8BMSNUrvEPTrS0doxU5prQrVeudmbhp2iTgz3cXcNHhAz3pLRl3QnnNjRfFhBLAOs7PpFl6Yy+Kn
13H/PNhVLcKU34J9wUfgvLQtO3FgKJDDXn3lU5xhAJGb2BKZsPTIvwARRYsGqlLM2Yk6ftoh3wFe
90eT9fsYiJeeD8dUYId181LmS4jE4OCkxrLrC0X/YND/edK/M7r+n+P1f+asc3akwNYIYpnqGyOd
vRaCECKemEiWs80f4s7kDdjNH5tsZjIGRYg8DOg8vwCnSF2cHVpzysOkVsWuYfg/ApBSHbgldHuP
3dDd94uOmktXP6bq7+qxu8xdmd2qEVFvTnBJ7lgMUQzMnQSlRL1APqBaiP6i507e0NC+H5F5eZ6m
JwdmJnVnWAdgeMZxJFRdTl8SBg9Ny3ZBle1k8eS1L1au/zP8OiyDojrqmB52RZ6SCZAkv+jZCSWc
WmbBID2W7M+gspuwh3CaXRu0YYcoHC1+UBnRZPR//dEgOjMLl3xj33v1I2veYzNiu7X1ixV8Yyxr
thEQot80Obaudc9k/2CsfxJ9+gwGIsqtfn0kO/phHA6DDB4529xI3KUqCmjfa4QcL3gTsD30ENAb
4JqtcxDCPvRzFicVjdYea8RuqoNvN5VWODRuTV5398eYPEUwSrl3u4W7NCcY2s1I5qqgpJeGnLFL
KKRZ9WBH00zAyuZx8oLhmNSTH7lDaqHlSW66casaV9t1s0RDHZg1kvkbqrrYF0GYJ5+OBYWmdB5y
DFLp/DjM3RsG0CsenRdk/JHZqsOET4w2VayPwwV04R4IR+/5J7nOMcCmaAKk7uCUKprkK/PacxnY
+4WgUrhNdLL0eEa/XeuI+/X5b6fqMWIUeYQMc9Hz4Eg//61Ls0jZRx+pS+5rOFfEsDOJe46VoxM6
LgI99LwZgR5R9YGrDpwjRAw29r5m7WfpTS9DWl0mnw0vH2kxuLLYpSuiP688a7n1t9YmlGW4NwLt
aA01gggidBaSLvsGeatKsIAi9rQOoyFu0GcOLvJwtJyMeNbnBnJS0ySRqTfsnAo9T1fq3/OWk1QY
Wpj2tOqsn15bShJQtR9/3dxuwHIVj0mXAzZFZc1QTO8txBiOcdfo2P60Vv6Yo39Oi+CzUl/6Ul7S
FinjdLSK+X6oKz6pemXqXH8p1R9B/Y5488DQJvXPAABR14KHvmk/XGm+Igl+6ib5bo5EM27hZWA8
LO9jVIF1/G8j2fA2oWzNN/MO58UQth7NuCF7MwltJmFs+plWIG74MpgSvUiSnoGrjN56UlN+ywrt
aVXNfd0afw1jeCzTl1laiJ2Gexk417rxH9NAnlXKP5jr9KokL6q79YSUJWVKVLKpbykjP2CWUWbW
t8JNnuSKjbu8I6zmqazxHS7OayrXh26IGmKce8YUmZdd3H/Z1J4dl17NlAUfxqD+jOZd7oEOhsxO
Krd6N1fnMs7SRA4cY4K8pFl/WMnhlA7Q4iG7tp746jzni44oHztp7NZ8gFdyXNJ83xM/JPvguTa7
G/HJcufY0+vgj4z4zC9afdfcV59+ykJCfMprvb4TzPNJ8+/XmjFpVpinOmSASj45EnpLni3vJKHi
umgL8m3t2M6LFzAYz2o6BtJ4sob+QUu154kEd3LpGks8iyn46+eIWQ0Sn3dF+ejVekRgLCzz9WLj
Nt7ptfHIdnkoe3svbO9qJu23U0PEdZvgL7TN6w8H5sfU0twdsKtjnu8zbf1Upn5zTRRzlIDsm3ns
yOUz8ZefNEmvuqP94g1ltFPkEeqTRyhJ6GAEUYbFUm369kOTlvHiey9Z7eq7rMcPKvJTitGmrMej
KMm37Z8bLNpOgdJb3+K3ROveakO8B8L+srX2cZXjYdkygVZNi0qtfhGV+Eh0lsEZZSvonj2MinPX
uZdM9DfPT+/7lDQj3X2T6SMs/bHGA8bHhwr6T+AJLCaE0eTu0dEJICUzAljkx1QM1wz8RUS9926r
4eBt5Yhl3oGtPrpbfpEgxNFljSmCreqTA+Lv4tG3XkQ3vfQTbjTDQpmknAil6Se3ueCJ09+MqqHt
U5HbavTQxHFEjANwZf+GiuPDWC1inokNNoyLrY+nyV5fG9nwldKKBerrxvOjehie5mG5NY4Rj1l2
xjtIiI4427jDKms65G12DUhjKw4q156F6d9EIqN8FewqfkZ14j+Znoi16ssekhOpK/eO1e8n39rj
Jjpvj2eN16euTMpxHNbaeO8Ra4sK/YhLP5al+1Ix3JEiuRvr+QNz4AFz23eCKIq9x36wp/awabK2
f2Amv/vBVo4st6VrIpIFDrrIo16D0Nsvt3Ytbh0rrZzfF7i9XEzTWc91EbwbQBpH03qYLLjSwtgT
GxMVS/Ew2FNsY1KjHfUMVIGjB84pP8dO2VzrXDsJ3YsbY3rULqtJkIvxvS7gYwzSmDHLmstdI5oY
vU1J06K0PsqKvcxrHn3sSnaa7YPVivxPW+/jMljupGXGzdq8Di0/fjKeJ8uKyqKPMwTmJOzcy5mv
LvMrlpzQE/LOnCrI4RWS6quj9HPjZvGKGUo6d+tEWhhknlxgj2jwmDhpPAQ42FgAEzM4DfqtR1ef
6U6sy+RqewSaAzbZ/mu6y/001zgBya12wO4M1T5jQRwb/VatQ7gsFnHGzdWX3m17c5L7d1Oq1UYd
DkDJtb46b3++tOHSIFeuyjMu2ge/cS7SGun6LzfCLCFYpodg8653E0yZnmNHcPTsH7NKn/vW2vuA
1ZMmQUM/H2SOC6Bs9pO1HBPbu0tSLBNz9jijFtcxmpiCKqJ9Ik441tzi0L1mvTiPtrq5nfdaatoD
t+S+ozLBLcpO0CJjxDFhysh3Gs5aNi7R7Ifl6RhEAAtjoyTuIs2v23fpy/5zmcQ/bimzJRu8AyE6
SnTV3jGlXeL6xHonTViKjrlx0P71Agh/drm3pHsrKfdk91UQ7jztl/Wkr8mTT+pC26YxZV5sivF+
SqfLpMsQckEkuegmd1dfr1Fvd3tbZXeonQ21cCPh/BxdjEzVf6+5ejhRt88YBwm8dpclkgNYj8G6
n7ldsuCxJ6g+3Yz+YEqLaT30rb9buG2sudrXowXMfLcwyGrs5rFr1VFbXdDzkAvr7ColwfZNcoIa
Ctjh5Fjppe4mit1dwzW0MkwRD4qvT2BCFwsDIwAmyzztB/CaCTv8sJ2CkTElBJmn3nwJBv2YpsuV
PkHUZOV+6kH5ILYu9fmqqLc4G5LAZkRFmr3qoo81rT3ps33PyONGtxGLuL2vy+xkuMzIJyAH1nzZ
APHzitgAvGiqnIPUzdjR0gM7w1XHY9x3+7Yz9ylECzPvb80mcAeuVi5dpPHgp1lFuB4WJY0i3gI4
mr3SN4bx866AvBrYtSCB4J6a2shMvLiayYV16qNdNAh1tQfHptQ2uO2Jz1TpdN3uZ2+oYp13GAx9
3DfiaBHrmGdBvEqANyWaCrFfBIaJPMBn6eAvWW7B7J8qU+IER2KvkTULkgQycCEIlG+9J39xby4L
psKobEoMUYhgGQPe48pBaBN1WXHqteCxrmt2xSyJSAtgDZRxl1WPJLadEHKfaox0S1kc6h5fbklK
OQ90IrwD2bgnV0o4sVnUM64PWpf7aEtCnONVJ3eRe2tbz7AbRUgid32Cx5iAjUT+zYFJLEZ/Ljwv
3i4E3Zq9WaqjqVdRFfj7Oqg7qAHlW9sYt2X9pJl6rtP0iMM/3L5V6i3HjcmwpGAHuYgWfoYW2EDq
CjwK7ROQzjLVD9ta2NnZRRrqvCiwtw7AKTu70Ul5tNr1HQEQR+H+khTqJVH4HabKe5m9Mu6Fj2QF
Jr2GwsJC+F76MTlgV+VTKNJmGk9pGXC6oJ+7LO3RreWllPZnWwdPSeu+1jRydvrS/MoAy5KTGVdn
cH9ssAdD2z03tk02ZWUi0lq2ijbBtMgwEIvl+Pnf//Ogo4eLZmdhg++tmJ95uswQ2eUQ4kwIu6nI
9m6lAVIR/ptjkG3gT9ar0P61JlSP0rdpDxk6B1irhtNT1dMuk9pTPa2vJdaonTlz5uuDJxo0/1b3
oBn1FfAGofbomXfG6hGmwFEKt5bR7VbeqSSFaX1F4YJg3lAHo8uAM3A8yR1NIivWLlbhYlYK6Np1
CtdasfB95nG8l+heyVDNdp4u66M7jQcIT59rocv90BvrTup/jL75ZyO/2TVrwkFywZVmleavoTie
LxnOvgF9/E7j0Qy7nqVNF08iZWXqjX/tUv2u9OnCNtAq2C8z24pnnTpNfWHqWmgJZQZfm9WlyUZK
CoUvRoF/bKRXUkO7c0fjjvn/oXHNkbWkxQO1Xquyw4rGQkYWUXnvVOqyfaaembKXWeVvavL5w8x7
QlD+2+Qaz+BKz4gp5z9r1PYy5SdZJReqbNKTHOd/XTfcEwmL+k8jkBQDybCtFxkvHrwMpGFTA6LJ
4vKCVwhi1WXvXrcmYafxVidlvdrgG2aP89tkfQbLeK97vBubpMlgvu9QNeLTwIbkLXUk0vxA5ueX
CriQRLQJGkPJs7BNIjZZ48UwhrqluBuN7K4q7pj+tZe5MMVea77qpH9qHYXJMBffiiiyPeOEpzq/
dymYsPDpOCy52r2mjrpefJNAroiNzXA1WvVxdrH3LRPvRS5+dpgHdYCpnISEQmZmjvebE0I7c9bz
+OHoEsK900k/HV4zGmZcKFvsDfimSIlbvD0TmZd47nfO9C5HPnXDJdfTbBcRPibA1zmwlX1MTM2/
SdhWRKa7xNBZP47ay1JowYkwglepOfVZ624wxbNDYy1bbAfDl4I4GXjF7jssPpLNqqC7rNgD8/QL
rlELOIOfoK1gYCRee9GG7jAr+ddnzkegK6pq2QH1E1acYxEl9G4qcJjDCMatvRhbhfHcuA+2wIKr
Qw/KSsu4SBd1YqHqaMHuubeW7N+ytpGlPNSs1Dh9YJ9sL+BZIFIgAXh/0DcA0dTkP13GsXkUzkuV
EBEmZ9pvuK5iWsN/F0f7BDnmG/zVFW8o6AQuqQ4YNktXky4dpb3ikinqpCjzgJCqLPaYONA6AdKS
kKocjdv5V+LPcvUUgMe+77wn5fD7UldmvA58OUhnk9p9OdYph8DVNTCeVmZAW757d83WOxv39WyA
CZinJVrLmgeu1dZda+XsqT4KvrGmkOroq1WaOP330fbJRIiH7p3clHNN17W/Wlv/tuZ432Kf3wHn
WncqFx+ZNRgnS2rVbgTCdek7uXdXRNPuvKk+8+lsyvxbL05eRZ0zC9bSbVWqzLbf8zD9WrZk0fft
98IxvLvKpJfPyjyT/q1JUor1vryVqoefAvy8lOt9UuXe2RxmMiryr6o2ugNJZmkkfIWifjRBbeuG
GeIap2p6TFOb1ByartIvLhbPsbBBPxUlPsPtVQbFigAK9jOX7bHo2jtt4j3am0XXGpZwzeABBO21
TS3KBmhGcfIvyWE5YOMYo77J/zgBx/ZWBUOYBeN9Wbn1sftWTGfB+xiXCgS6mfHNcoelb2LcUG9b
SSC9MVrsYSA/Wn62xM2AG2EhMgU3l21st0dDiCQIdFKHaxYW5ZV0INGCVD69zFINx3Esv4VkhTKK
8YBg7TL6sFvWtgzxB0UqrX4Hvf1NbHAQ2jA0IXKOsuYpXmyJo85vQtXo4ZDZ9bFRcg7LrSuI8pM2
BxuZ4lQ0D8VhCvx7YkOcOw/41cFR1mOzEvPh+wp9AW8EB6+cyBSBoWBHXsNV9oLtTu2bcz4Ed8lI
7WDV82/qe3ak6fpxCEaWLEv0+6WkH6bykc3fPY4BqJ3/Fg/Xz64MmX+NjsvUGS42ZJUf7HH8M5Y+
Kx6Pj73qd3NZ3JSY7r3Gf3KIld9lOo+d6/Kvypof+TwKqMMedlNbvHK2p+7AVIh5NDdwoIr2zoSP
ECzpYVCmARt9fMvo7Z9kT5duCsGlWHu9clQ4Fd5vkJjUakuxdyUcda2Y/25jr7WlXermenCUzhAQ
g5PVUW27ccK0niAjziqCfX7nQxXWmUr1GU7jYJye+yV9nyw/2RPNRfFqp4DM0+dA6G00pmN2rjyd
AsfReroZ/Rdh9TOE22egcXXkTe6mEp9vfrd+K5PNO3Hr376VGWu9dViIN2dUo+hILN7bStzXAXlv
vm+hg8AM1diFIPIVmv/WCHe/pRkME4v0dpvY83LvmC6G94ob2SSUOVSKYbuAXjdoxbO7bMFDOpb0
wJyht8gsHuf+IArzfmaKeazy6mnV/jok36MqJH/Ase35DP6S9OWsasimsjsGZ6OIlLFE9lrCqBme
NfBUeL6bN0hX9kGuxru2cTDSLcWMWTi5UuPwXsLZBpKFZFzI/m9izhj+GZkeB7AaqhX6lUuEaCjz
3mxh/ZkmuqtFUJGtjguURK0KR9mSelEmaOrlae+T13VaaI7ETtXTSp2ohNvFIvQq6+bHYKoCGDmL
irKtLdoa5t1gZsOjMVZEGeCfsEijj83UoCOCUCrShLPrZDWEYmVYoi3FT5kOmMOt4tYM5bu+jtZD
XT1761zQcdIIycmCqLY4LaFZBReofzteNlyRo3Db2Qs1fNqHnUiJ4IFszKSy2ndTknFGGDjz9Cpi
6jpF9C13larzRztLLwqKSiQ8gEWmM5BWPkzPgeZOR+qxL+JwbnbGkAArBUOfrupDTmavc8PmmSo5
Hg1dPcGj9vcaRCJ2BtKU2cigQSXpnnuHBHYxPeY1lul09Unk9pxv3+Lcsa4ZZwb3KEe6TUnjQSHo
5rCZsT4XleClHNhf2jzuV9d2j/okHtC5QfWx3+dCM3Z5kKbwgqznqW5aoIZTKFd9pH+VeGGG6XdJ
sstoMzhzVXNmGejz9dqW5qcwrWRfDsZ+Wtv1NBYrHxFHsal8USO9saVVp6qE+eIHizpY6itfDeNq
DYwSbW3F8zverXPOtCgJcF7WHDnBLlH81darDPYpHUivzI5jgednxvwnTUe7IPql3ROKl4Z4oOhJ
rLURDdQcJIvD9jE5KzTJAjJNwLjU/RiT0gd10DJ1n1qZPSztSCHXpiI2ZszojXpxgsk4peOL38wG
+FX9zepJh+P0yCpUrO/BbLh7a7APST9lnF1nFU90UzWn/DJMJkNp4lQH2/tCnmLi1W7pEaTq3ZKT
Gae05oAiFSzxPiixEqiqJBeQ/Oxqr3eDDMeAxlMhOTFOBLVMkvh0SGoNMHtsxVwxZtkUpSt91Emy
dWZacabA7MIF9NhICzxUm6/fZw0adeAX6WwOUQYfCLYBRC3TirDXczeYerrXSd1K1taLJk0lO3vI
bxqz9KaxeubX3YeeuhYGawafTs3dqxEHvPc5mK2FDG55fx0V5nUap7vChqFmDYUTGcNP4VpFWLV5
GvncgtxM8ti76ZfDlXVt0Edwt1wyd6uvMVf+oZPzja0nBXB3gtdBxepCzWL5sE5WNcazDj5gynu8
+pmJK2UlLsenPek1zP8wze0W11BH15vfWyenMyx4dtZcMScQDKNaqoGWNuomaS2l1aBY/CVniS22
aLlOHfFu5bpHVkuHSmgnC6t5OADR5hBxMVtqtF5XF8Asj0xemtNc/TNy9cF0utg+DD00a/NPO+D7
ZIbIIV01f5eAjHkmNnNgWHHX5Q9GPg5XcSp6Pz1nyXLtM0rXGZwkmowsVq2OaVRz3pTfgjc0z5Mc
9L1lE6cphry4upJslLhqoR1hAJexlwOrWqy4oe6BvEGtYNbZCY7Zk+zsnEYdVUJaqce5zf/WK8GT
2tIZdLKtQyMKkF2rNZ0Tn3PH7MqdtOi3exN/QTRmwHQaQkeLRnHnlOtbtvxJkDFEXUMgR915djiN
AAza5UnDjQJZqHT3WnE0M7oaWENsaF6zRaaCzoySsL7aFmfPAYzEz6L2/OAVJxYVmmkSumXrXQZ3
jD12vpilniqoz1B2dDqAxxoKkLBvyZo/Cc+6D7wlC4deAZWcgpPTec9pStN5KuYyTAINESqQnMzm
WcCuienEbqOk1LsQ5cVZn0sZrvi/d7r4zotVj3N3TsOgeWUbdWPTP8x659OQIA3Sy98WZZBYr03e
a6dPb6aojNjKodF1NRx4AVGctXxZ965ZfYxDpR2XlUXdL7ooYE0Mi57lcmw6WjcCCM5s32BtXQZB
8TH7suAn12Pyi648gM6JM/MdYSX5sdfGnrQdqXGO51hZmt56RAFxTVwA5+jJxxB/URcpFycgpsrI
GbHWF6m6T9xqOnaiSTnzgmrK5Hzp8yE0jA6enscMkYHC1YD5FFT91Z57Wu3wHSLZwivp81hYlR5N
Xn0X0MOIa3qsdq6/mBu/N1McMXTJr7pUvmhWIQ7ehgGapzlixML181MNMiLfrejYsmxZ3FK0nsBL
QaD5lXsmlTOg089Eg34SCOecALnSYYNXuoP6SBDSqUm4qkxycDrQnl16B1JNwI4++0vsy46xkg3r
tMnTWLpkFiklYFyxV/Ccb32uJEo9lLqcnnftWNsX7IWHsaph8NGgi5L5gbHaEgtvOtVedkw0dcrn
TkQJTCPoL3BJJTlgu7loPxxjfigd8Uw3EkFRD9K/SswUW1INGg+lkFwJ46CEu00OlEEonbvC0+EO
mi0kiW5lLGkVO5LI1VYdN7mOJlph5inTYNhPjc88Vbkabdj2s9CSLeI1/5vQS67BK2xxEj8NIJYF
6QHnLyp2Dl1Bz6EHyGBhNg5tisWJZtqroB5vGOdegt66ToYY75yuCZEuW3+cNudkIfZiO/c2CXML
fYXOtrS3zFznpzHQnoEfJnSOGKfa+xlbCdZcPyI+8OjkNVLg/pmi2do7n550WYLWOz9deUt68QZd
Ceez2V5to8k4qSI+qlcX0NzwmwktD6t8/hqRGgE27PbC4WRXaR5oNiRA8IH3kNfAtwQZyL7lSY5j
CxzD+U4t4yEH+URl7pTvntfPe2cwEckYtdrOMh9z1w47r4UQ6nkKBg38KZ6NJwJWEeTYndq5Ls8c
qq2om1NG+OO4mynWseT7Ge3f5Y8ZUOwYI1Kz0e7DxKjqc5m1Gn0PvqZu6vtWaEQ7iQINFVV71Xhl
2HPQDpeV9oJNEeTJSyHmU6U7wb0gKKkpRhCUI8TLwM+/bVCxWMHN+6wqnodVavGi6TNQREKSXTpr
u4wIcBAEzqW2W7i5wUWvLS+yCAULibKuQuAKd3Pe3Y+5RrVN6GtXej9N3nWAb5jqpGMhD6uVfXfm
FCKg1kKPq8nySYepMZERkWPPlQjgcwU0TTReI/UAltnKQ5DVSwZQSfK3L4N3saLZMr3xMc/87qyX
6lf4LZif1IaCopYT3ZO7Ye2fBKrlqBtPvTfU8Wosb/oAT9rYzG+9M0SuO11c7FwW2aH71Qc8iK83
slh8uonWb+VC2VSttzd0pFoIO05uySNWyajZfHNU4S/rlB7oOySRVgYz5+Pmtw/S8aT81D0by0LP
PA4sUjlHqaFlENZjWYmd59COpgS0jkljswj0FE/rGhyR8+WxS/rqZAbnxu+++zl/H8HdGZuyhdWr
TnRYRaWLGIDE1iMawGOqiWkv69c2k0wvh+nU1vZpDZiNTcBCNT32UaMfbaRS1MxY73xZJoex0+D+
apUfL7Z/Wlad6UTgTTs5XyeXVOyE0QZn/7KggYP3x1q0p7ZTcdHg3rd8f1/OS71HaQE6lmgIol+t
z7nKx8huxWs5ppdSmc51qopfL6tFVC6JA3xavFgqM6G55e0ez+Afs/tFeVmfWTyP/dQd23x6QhHP
qpkmdUxXFAIptLDKQzLEoTAqWZ93BiKzuGTQ1RYChFQRvOBsfsBpiShPsiEXgTzVlRq51tV4kEp/
Uf7fufb0swAiETtMQ13v35CnHJ1rwmHKNT3pZMuHeQnA1jLWi8N0zHKZKknSvxOfis9rapvWiwBl
v6aPaemCFpWlH05dmtNC3QwkK+S8IILrj2qMZ2ovxUelpR86ZWCZtvbVJfhju9bufunUPje/6A8u
cDV1a6dKaVyWPHhvJ7NlD1okrwo0uObiJwjkTHeSMTJ/FabBR8H59OBm0I2SYIZknsFvY8fbGQmi
q8xy/jEwfXAdhlVo/bRdEc65VZxogsSdakNnzm5aYdACMnipNcuMndenNk8MTR46F1sPA79CzT6e
+cVxbVCdOB7SBbrlYaGXsT74DtEN9YPFcKpzzR98TlXYDw7znvaR/m+2M/Cj7K2Og4f2kZRlj8aQ
rNU6mJ9dNIAcV+8NWnFk9bzmIrt3+uQXy8ZqNh+zhjJIF+0fzQXk1a0MQ43BvzSWFgaSIpTKgw6A
aPa6tz6xIo2n0oTNkY0ni2+SkLEsNiKjvrAbcPZavTuoB1SIVJyWznlWH6ClDsQejV2xjexggRpG
gHmA518DJcgyN2R7KFRMaTc+bH5e9O5OD5J5j35q3E0+s/U0+O/VltH7riShhiUDiSGjjhTq2/Fz
1JDK2q2UBSoxb7YSTHQCksg00EY7ky3RCtqBsxZiPsHwsnJspk+1x5mYwFcv4SW5U2Ndw+ec18Z7
7S57rVuexho9vgSkzrRhS5LlY8n6GZqhjryDEcOhzmfUpk0GT5XSEOa0euNMtAFRn0UOFbwXBbSy
llM/RNQj8YyxCIwvXBe03fLxsiwDO7jo+tAsYIgpHekE4ZlzkVtod9GPAYhG+9r4R1vLECUYmBC1
lsQ+LfnL1B2yIefcfdvre7JIOVdn35Xm2FFiek/0KK6cO2h1GmjApvqN5eqIFuwfhWZHWeje9anP
yErF88jHrqfMgGvAJ1pNvJnFbHu9WgIRVTDZnPFakrJVeZjnGfCfb6CcyURBHxwl32StLPCoDrm1
LqrjxGRlnRuXCSuZt5QHTDEhhwS6jrnow6ku21BnUUC7tFsCuk00OY76WL5QaP4pAu8z7RFQeXn3
rlyEoSALzozQolWlZGLXbOEJ9dXYUTZbw6nwmVSUY2NA00NBJHoCs408idw1ORnV/KIr7Ttn6IIz
qOcaD+VRFAnybYef8n/YO4/dyLE0bd/KYPZs0JvFbIIMq5BNucwNIZOi955XPw9V83dKVLQ4Xf92
0ChUoxOdJ87hMZ95TUEqWA/pNdWh2hHzkdcBzLP3WurUX/JaFda+F/yskG1fDyNHl2Rx2+edT8Jv
XlWxZKyNrEBOMhTuNfCWiRa1NE0rjQ7BcIlC/H3eIMadXg8JZdHEFfnQXabbZNPrplbe6tF6bELL
gfHC1WhSJ6xTRGgVqVwJHeg+cVRkMlFj13YmV2beHOW85GV0I6DFYfqqDgASwercqmjVyK7TVUoM
ACrJAU1YoNAjiic6tV6qD8LKB1iu+Op1qw6SY0TDExbQdwCMbLnFYqIszlPTaBytHh/lCKRd74F3
180nXyA2ckdp76I4p1DgS3TjPIr7V006R6BbT6xfgg/cDv02cHWvQ0zPkyLRAzgmH0Q6+LmQLWTX
yYPRUm4kb+pJBpCiK6znDnm3Ad15x2otfZXWHT2otxyI6VrM3Z9DR9PBB5fdhDdymdEPgkuz7szi
rACm6o2xZdNFvjABgCRYkK8UBQkpQTriSoPur24eSQnrlVxID1GXPSKK/9iJZgEW6lnLtWtcLla5
TowxTP9jTmY7lvW9h2YLIp7WmVuAOpNzToeZY6s+UhjmGPPaimjii0r5ijDT3iqiaxdYqp8jNZ1N
v0EM/bMhxROzd4F1IeGnBjS1Rcr1WKGPJpW7ugC3UaKm1Te01AF/YGcgNjx65IRJlj7QbbpFcuZM
CzVSAEHZkaYSUfr+jSgQhkNIAMCiX5ntiLITbUED6d1GTfcYyb8oJjgd71VvYCYgO3+bVIgED/S+
kkB5NoYCOKTo3XcifvXofF8Eff+QYixgVxo1Hryn9qoMYbCScKTurvQJYBO1TKpIZHL7Qv6hi7jN
t9LK19Fx1pXgoRSKR+wW9NWeB/E5kRvVHjyw7G6hOVDhfsqdP9gWbrQrYTQzHqLExhrlPu20s6Jr
seQMDJgS1REFcRw744OUWvJKG4ddrIl7l2n6gUFCoJCUkAhLef2z1IeXPMufUP42LBD+gTjuq6G5
SitlLxfdU9oQP1aI7OMoRcJ55tZgRum/gmRp3V+YtqKYX51lIh1qqkiyGQBBF14iMyC2x5uWLCB/
ln5qBMV56d1ksfzoeUR8kUg23xUadjLDbS3q56aGpnWJBNFKjiV0XuMj2kT7IM5ukjE668hKLPFW
BWVI7+u8M0qyanerS/mLoGLtAJgD0VjN766pzD5kLc0+ve+3JD7SUFzCcj6Wpnynp92lX4fPFIgK
tFMgR/4opPoildptQWndi6qbMQwxsqlaBMtwf04knwi0fdPddu8ZPcgCGNhTzvxjAI4tSMkliBKC
yFR/pG16AQbz2gi6Y2UJF0GHpH9lhiTSGgAmoKJ6oT+1TQOy1qPPavEqSQmdCfdc1s45M8rq/Q9D
uAl0t0gddoRH94BYMSfAUZb+NySAyovXQe3txjj4PQrqrzLQj23w1qTSRSuhhB2EbGmsAH4KUbhF
55AmLw8m7WkMtGtg4+E+KIkaq44+ZtU/5QqST+9T7jpEa8n2myrYJzWu30Ys3CWBvMsQ3FaHc9Gr
N0kqbmvxfMB+w0ZNHPh/BnUhyOMfybiRR+MpIC3hS08+QYFqTx2CGDVsYg02o4Qciq0cih4lWDlM
nv0yR/MTUrmRA3rsa2unYHtDfEihyiObIWTgr1V+AagFtsy9Ycrs2CklGyYDY3AJ1ENccLWq/EYr
izqAGB4yXqNVnrKJgIr8cikeYnPhP5maR33VrF8RjjxzA+nC7O+NWCRryemnDy1y9I12g10bHNcE
uQgoRzTd+uymjaH0bRLf/KWF3tooGypm/vhbqVVw0up4qILkYfD110qV6DWM9KgNisojKgfUs3kp
83IdJjRuERRbBdmAv4rQP9MZMVcVqMqOUgHZCHmH6lm3caDvO9zoEJ+7RGTmdpDz56CMOK0UOcTa
e3PV8DIx1Z81fSD8tp0qReYzgrjDJaSd+413pXg/qsa33TIo7ToteSgbwYV3k2LAFj0OYZFT4GzX
sSS067yJZFuXi5tELo61J7EjCbJAqoeAJVXTFgwSBoJd7DT1+M1F1khOqBcV2rkcBPA7RkQvmN9l
0/u9U1XoSMdN+IZcPiCH+66IXnNAuWjn/Wis8YW23KYTc6o2ek8WW7/mvCZpnmysVCRjHoGeg95a
ZwoEJnknSI8GZVxTGrc5JvcmvruqhYLh6APZFBM8EyliR8i/CmX2YCUlFjEW5Up9knsPyAmNAkiR
TOQa1pchlHGnglO3MnpOkoJIegWQq0X5CrYb/frUpPMePLi+cUeudK3w18aqARDH8G/xVR3d2pl6
RKhoHQx/vG195R6zmZ003nVgooHfn6NoeoPhXoiNgfy7bvt7+CzwpwRIVFlvXHfCpW+O51rhHeGL
6BgWjLeeZufJeGZq/S98YyCEVRSMQYleimW9LjIcGlXRr9HIpWVuWBmyhBVIvVij0KASl2G3cQaG
VqJ+Iljmq0XHdt9bOXuHFnlQ1Xaud75T4zKC6YN6bigmKspeFW06Vb2wJK4dTW03UlbfBioWsh6c
JljiT76prXWLL04/j/2tdzm6M+mF2hoGdDCX0BLj7zEDPKTwmzXUYTWKQHZqVK9NFdF49Rtc8Pp7
s5zuHOCaq9qP7zo/26sRHPJQheWiC9FR8Pu14hXHBBlXxaIcKE1SlEhGswfT8NVU09sADe2a7nBZ
WJZN0sFSVj5x43hfVT+tMDxLs+aWKtRDruRgxLLsl5qEhHxDuEZR9gpO2WPqXSpi8JuyTShXL5XR
P6WpcSSIOlaKSlUZdHZSREeldS8iRAxWpe7eab1qOGUTE67zvluGbrsEnDDcx0sK05NkNvW/Nv5B
OFyhFArinux81abICov1Y9wgTVBpFFVy4arL/J+GhpCvUgi3TcOK9G5S2r3mZuvG2ii6DzDE6g4J
9aEaF5eexwmMxXXh8XbVPWLxpOHQLKv+DiF2pId1HH/k6t7XAQlo9JNY5YzCDumoNFQy1etgr4/t
6/Tz+ty7G5r+t5QrXIB5cxFMgVvTEHqAKyoVmMl9VOWbsvgFCik7U2UeoRLhY10UOb8U5kG3j6ht
J/vMoHkMeMDd6Og/eQX0Bm9iKQlxe5HgxrhVcbo4iBTn9iEtz1ZX0jMPEeG12yPqEuj9nYexHssJ
HYCSrbkRm1BCr/ku7RsYFE0CrkOHGuJHF62i4qiBZYdocr7LBjxIfykLvWpnASL15o0Ho8+hln5T
tdlza1A+1SuqBS15FY1Pp5iyNEvVVgGHdSX8jOAt47lJN031yyehjK5Kyv2h3lyDptXcsN+ArrLW
GHxTwN73VUt273eTFzsrrBToPA1WN9iSUKG8rJpYyIDEwhXtuVD7ZN117nPfQlijeiQ4vpxPRlTi
uDboIZoFnQIK0BbHht+OcxFXZXcWsrhWi9i557tHK4JgOkZ6BuhQPOYu1kBuKmCa16A7G05PRR7e
gGC6RJACuANEqFUjdrozIg5mS6pxjXVMvlL0/ihbR0CAoi2l7lkrEx+KQz9saINSJKBMAnkAIIwR
v2lpQx1X0W3E0R/1jAmRhJt2gQw1pvTyNkmTo84f9aB1CHTqN18xLqd/Ronbf7RoNXiTJpw5kB2S
RqQTZqSUj9gYReD2zBvelXNyEjJUk9ZcBRpR7vVfsURwiIFA47SJv5EwFdBrNK1TbwpsZOgWSnVQ
rHEbyjT65WEDWgs0scwdj2D+vgyHC7o/h64SH1WyNF9rjyBmxSZ6HXK6zU3uJ06deCCIyLzJlfBP
oZWTSP2qk/kKWo9PkM5jEHX5S+JCWJG9Z9NVX71EPpBSveiUzNHbuk3w71gFPgAZT3vM+7NMoKee
SeOxwZgn9NuN7MbX07DgtJ+zmtQtqS8hmYGOqrp1l/B9OjofWmHalYQMASKuY5hGDm41L15KpSqP
n7PgAA4vttVyMi2JRWzL1LMpai7lN2H074ygeLE8OmpYo7vgRaffWAry7yDHW6aSr3MK2Ls6vDNU
+qxUmHaB1tK+a2O4veCvZCWCIRfUlwLVdXgJKFPhJ2WreLJ54l1IBdbLB3SQqhe5aLZhKjtxZlKB
kWANFj7E06Ku6RjKx7FXrgoQd5WUPXOEbT+O91YnntM+vfQM7yBU+Q85maKsErx804/nPRWlTLXD
vL12E9Iwn+3QwQfheW0dRS6hXpnFRe5hF5R1xwZLhQ7IfUrTYSUZ8WaU0hYA1fALgsUznch13Uj3
REcItqs/LAoCZU35IOdpTSTYUw2Gn9JdKZcXnO5dlVE3xHlv3zaek7kj+28cYFYq1WOXWytcJ93V
KAk/PLqtQL6NbVap1cqDCogJRsA2wneMrtVNaiQ9aPzSSSgJS97FNIeyPEeS5CHKysfKABc0xM1l
bbT3SIcTEwQ0jvLghcgTsm2swpUrY0KVpFsRdjQUYbUbMpTnItFv5IzHj9AO91/TczyhXeF+cykm
5iEk/sh47nEU0naGGQKfE7lJS0txshG06bTOFoZaKNTDxu6QsXR9+UYZpGNgyrcgdu4UKKuCVF40
RXkZ9z2JhBteTzNq9XaDB+9Z648vjTwiwnEXpvmR9s9zFeo/QP3vs0Q4b9trtRn2rSn8rIaXQiwv
a0F9rEy67VqhXmW+iVoIaE0K/atqMIExWWCwG/enasVTKAHH3NUjfl90o3NlUvtof4WVhWOtdx7r
4PFA568GajWDBOilwoCg0MmJvIbHxMz08wAJ/kbRt4r7ZBiwCrLhqNETNKc97QvpQ18mO6v216Oh
X0kSbPCw2mujdWit5rwjnXAJo3SxuqTfss/rGOQefR+jv6CvLsGDwz4Wl0WpvO3oKdUU72s/u/L0
gNcz4IWdUvVA8fE70Qm2R3iVPnFTUghHqQeXkiH+T/CkXCb8UxWyQYwvHlOTDmtEnukgEXSV19Ih
HsOHtiq2uqDBkwzEq6ADhERni7w9OddMAgALPDzPdojAdJo/cqPt++hmrDr63OHPDvSOyqduC5UK
jwa/7NoEHglY6FZ21xluQXgnYTtg9qj3Cx2IBxw90em6D4vsKSdgjwP2SCfH3P+KtZPpKK9y2p0b
E4QjDPA3WFfPYkrfuSjLxBmeA0AleGC0LyIooxgCuhVTwsJoVnZrcZVZvugEcvGQULZsNIXq5uT/
GVKf3QiTHDZ9dupdeIQ0970kSZQtKUhLFVVGRehsYNW3aaIVZ/lwUFEBX+fQFlKZuBo9cmFlirDX
FeV3SILuck/jG5CNtgXmq4k8OCaRowoq9ky9KeLAhmm4EIDVUaAXdLAiUiW9Httouk5yIC0jJRJs
Af2sFOzQO+BeRAeziek96eU2ujSFxDsEGTcNohoAHel8Gsrz5LE3cVZ2Yh3hpTclAb5C9zeI1A1J
111mSX/Jj/2fasvt96ot8qSo8q9lW35kyVP8WbXl/f/xl2yLJv1DRRgWI3Uk20zkv9A2+ku3RRX/
AQFcliydu0I2lEmoK4Vy7f/Xf0oSf4QROK6U1AMM3UIEpSJu4o8E6R+IZon6pNKKwReyL8a/I9wi
fZZT0XSdvx+1LhOhI1OSUA37LKcit1Kpt/UU+D6C9zXfBgqau+qCovEaMEpiY9NDYFffVX9tJjR3
0Ni5+kuw5T/SJrnKgrSu/us/Z6pYf407qfPJJCEI2sz0jvRU7n1XZVyx7sWRyIosTgYEWkbYaiaN
sKCv9P73/ZGN+Z95ygyoWrIqYS7weZ4ZsGdNGt/nObwBogaWpJWOktjKTli7G8yZ3FUNLQ/2+CoC
GHqjbmo72BjOh61xYtozja6/pv3hZ0xKVx+Uy9BKKTEh5GdYAWXsBE5RtKDXN/0NXyaKCtCkJI86
mjz7oHpoUjsceI09qPB+KAARIb3gcsoFDzzY1H35n4vhX35LaWFMZaZOrAQBzCKJMWunoym3BXsK
KT5HsORJvQcq6hD1271BYRjmnZNsljaTNOlTfTNpZbab4sIczQb7qVX7Yl2ah2YbbanvJkd/J5/h
LX3z/Uc8fWj+rLEyk8vy+MAVDQDU4tZpYodH/Rqe367dVZvwXvFt7F6vQSqsF0ZVFiY5/fmHvYPh
bAQl9H3U+Da/ih3KLq90Ze3oKtsMO2lBAe3kVv0wyenPPwxXS3QzcegAe16ohbQRYslVVmEoa+HC
jl0aaLqiPgzkE9PLNT3hVV0/esYDwgl/awAuX6g4SEbNZaPlLJVqL2N3VAZbMruRsZz+/tucvM2U
PyPMjnVT1g1RNlPQgjsD2Rx4FYN5FYrF7vtx/sVG/zPQ7HSDvaJfUzGV2hk3EvIsDhjfVXtQDtEj
aDLn++FOnWtLQ1MQXXOD9vxsxylp4vqJP3UNCFoj+nWgZqOK/ggNu74AQHn5/XgnLxI4q6qB2wru
J/NXQROrMYw0VEDSY32kAaPeGc8a5mfX0hnckw2sQACCP4nE5MgOD0sn7P3czq8RC3l6CcKABph0
dq7zFJtD3WO+0A1sFCxtQAkHgILb6lA7wxozv7feGR2KBc+ARZ30Yrjqgc3qG+taPyrX8ibHUHEV
bhdW5dTB//izZp9hQE5prGicrfqNu00Lx9+UZ91LdVTIQFaUbtRVaH8/pHziTJqazNvMeylCoZ0N
6XZ6UWo4x3LDJRfwtsUDBYiHeA+29Dd1x/K2sjMbgBmVT5DlePJsMeUBg72DjLf0W2bihNOb+em3
zC4ig+pn3U+bAgvKrfAYXlmX5dF/jeihwjjclD/Gs+mX1G/tfXUVX7RvCmTOFVmGYkeP+XZpl0gn
1sYSZVMEaYnMJtHZ5/sqQsUAhSh6mmBBHfUNVShH2rn7aUfIGyia5fKQJ+6Xj0MasweWJqKgWtBW
Vr3kyIfeKW6msCXEgTq2EXTay06+dW008ZZ0z6UTi/9p5NnLSvOHnSCx+HXhgLyxOZTJLr0UkhUy
ZytjCwQ9Q/t6V5OoLG38hYWemziMbSfpsE+gb+Rpsw6AbtiBVu+/3+onAuBPE5ztdKgVUChEJqhS
00HupVPfkmjhXjs5EQVZT0uXTENSZsFn6UrSkLRMBAt6pwbUEUU3389iaYTZA4TkKoyGmhEyuT0T
W/HMUBfUZU89PXCB/0xitu3RnsZptmGIepNyD6Sb0OHY3Wb7zPF/LR6yadlnVzGjIWKsaXRucGP6
fMhi0XChV3EVwzVe51e96KAV5nSb4LV6ja8F6gjO9ys4JXXfjjj7SH1rlcNUOV+Fe7ht2He2lE2g
SW7pR2+UdQ+k8BechXq7/M5KS7OdfT4zNvpKAFu8EnbutXsA4e8ItngZP4GYWxPA/o1Q8tPqzr5l
F2WxgMDeX1dYYjrGBhUfJ7+HBsVD72DmvjDiyWvkz+eU5hdYJoTmOO1PsRvPm/gePE2GdInmDo4G
zXXhU54cjSxP5PkSZfK9z5un7/y8KjNG62xPX7XaGu/xQl/pdrC21sWj+FKPAP1W1Z7bWt4tzfX0
Sfkw/CyMcLPJJw8z25V+nV0ozrhD42elvJWraWWXnkdpmsyXk/JhtNkFNoyalcjTaJ3dret9s213
pLer5EreLV3IpxIfCyLzPxd2uoY+hOqiKTcKeG7eIWgzIrKcGKrTfylIZ2PHjN68rnRyVQSPRNla
Di90zH1Ed2+gijM12Bc+88lToyJtS5aiiro428Vy38Fpk/k17aZ4Cs5izgy4DhivK2BXK4DOCwMq
J6+IPwN+2cVBaoXQ6Hkrtrpp416sINPwgn6YTDNkJR7EdXyM99FNsjN+dGuQz1f5baStEOEjWoIT
CFbdqfaQlLEfzm0jWfvxLpKv6u1iQnwicudD/XNp3jfNhw/lW1XXi9r7L8W8HlMHX7XzW5RdgzMq
neTjyGDhS907ii3Dd926C+f99I0GgNqwCJFMy5jdaGrbVRXNR3blQT1MoTSQuSttHa/KJ3FFQ2vh
/Vscb7YXvN71xiKe9sIjtzcJUnHuOq2tg7K31WNpx+fuwm44+eT+maE5v9JK5COEnhEtEFFe9+zL
2dIiTj/669H+5yKas3tsSIugD6chase6jC7Ma2tnXov302Ji+YgB5gqW9jYNbNGpt83u++O1NL/Z
LWaoyiCPIoNrkw5oAxWi7ZqFwOhUwsc+/TPD6Yh/2Kdp1slpNc2wWo+bdh/cZIkTtyv9reKuDrZI
VowDeOcVnQFl/TfnqAEsh5UgUYLVPg+PzeOIFMI0RzcCyvqjtRYEq6e/4MsX/DDALIzR0Lwauvdj
gISUK58jXegIyYKBxelr+cMos9Al8ENIGVN8GR7To3AZX2kbvLS5DtVVJK8Aqrqr5cfg5P74MOjs
hGuupRfJNDV3jO4ETT9CVFh6yE9euB/GmJ3qFBWUOkin7+M5VUx5mm4wkLlxJ9g9qnKr9ILtoaXr
6qpc3P8nD9+fsbXZ+c7FMuHbMba69Xbppt11m2pfbhff1Onv+WaLaLNDrsTgn5OScSiCwRMjpQVx
i+gIzagfStCvdXXcqODnrfDq+wN++vB9mOHshCd+HITptG3Urf+qXfqv6Wv4mjrhRt2/gItElAiU
QHmDpN9i1LKweeaVJR2oIWELQ5fq70g/FuLCuTv592OXR+POQJN47hCCxWlbYobM84Og6iA/dOrC
ACcfHEkEAiNNjieyMru5Khw/pADBkJV6Xrzx1JMOQU26QxTloNnRZmmbnJqQJGFAhk46AlHzooOM
2mKGqCBPgTeuIutS156+3w0LA8xLDCl0Y7Oakm1VDg+xjrgMUsjfD3GyciLJBjYoJmB4TAc+X7cm
aqfA4RgjPmYX8vo9zVk3m+rortJ1aXuOufBGzx0Dp9oR2nF038SpI4Jp0ucRVa32yq6mVgMI0kFy
RAUhZZtvwUW0S0snuAl2JbfmxrLR6tRQAgK45hA/4p3uRLfjvbxCJdFeSjVPPQoff9T0KT48erKf
SVE2/aimBHQANLBRYR7QNf9+uU/1vCzJlHWMWnTjaytINkeE1KasEpn0jfEolTv10B/hYDjCmjMH
MfltfBvk1QV4P9uO+c/3P+DUDSpj6KTzj8rnni1+0EIb0t+PyJa85LzeaVtprZ4tBbunHglOBU1W
jSK1Oc/2BDQ9SmsqTEi6vPPAYI4YOyQieN5o+/2ETp0RBUgdHV2NhZ0nHJGLYJI1XZiJ5E6C9bdR
lO6/H+LUZD4MMU8x6lZxe2VKMcQIVlkoXeW6CHsGhhBou++Hmpt9vh+Oj2PNXh6vSxukq9iHnR09
AYq1+/Q82wbbyunXmt2f1/fKU3wB0nerdavoeWH00zPVFcNAbEbn030+BX6RtzJim9PR7NbZG2ov
CJW9VxXdH+qqIzPpfiw3YE+dPUVSZBzNDEXhv30e1esQBsKqnLPnog90C5UW5deFUtnJbfJhjNn5
rgZBSfBLYYwm+wnD6Jio0cK3O3W0Pk5jmuaHK6Sm6gFng8UzACZ36Nv49VoMRvEhzsHPjD4sH9Oq
m3UG2WWjuVW/8PzJ746zn8IW2kEgEUAhAFEAUzcLj5DbHDu3RNy/BvUzgv6F5hNMaiwyxGXFGwnM
xrESDopmDnvNbdvqQVMkCUnbpEtBrjRlqZM7CZb4FIGB2idG6+cbzyiBn+J131J687y+JwhR9ca6
rAPRCm3MEMZ4A0RL/omqEHJ7JfSMyNpqsR8r8FnUSvBkG5W6MQR06zd021FbCzyUdKHhI2MFrMqv
0O4IRQFiLKIBFCoGqd1rfo5O5zocTWM4lzlzRQWpPBxrEXWBDkW5jd9FYzeJWI+9pCFkiRNWj0yG
nOboZhK6gTJWBFkBfqtC9+ZftaSGZN2jNBqlZE/3JBqhniinzW+5Aq722CH/E1irsFbNGlOWZsA2
+NC1VVadjcXYT3yeRHeJ/ECNCHVpZ2EpVWiWoxvd4v/gBxYgBuTPrRCsu+z6JPqKpmR8BWhJYLVt
BIo8QGsm6jHFBE+PZN/uBrxaeBQG9KdaWUxvpErIkKRIZASEznTQ6OalQT7RPJcR3BxIp4VIj8dA
byO/MMNxMEAejYW4LxB0bm6SIYgm2raHeNxGN/Mx2TTdlCs2AoR5jrNqhcgtpbIf17/QP+zEfZOp
MqiH3pCi8mfeFKDetTIvLuNM77Qd5hoKoj0DHgVw493RghKBO8qaDVWUD4rfIvAcGnoQvgZDqEkr
JdfTEA1c7henreo4W8M0L96seASSmuBRov7M8dqof3adPirrGF3T2gYzbmHgAquiu0N6qNN3Sq9n
2nXT9IV6rMwCbeoq60HdDTm6hRH6R0mKfGsdRbH+Sn2/9/de2rsa/gdiXtx3g2GAYZU8MalVMMa+
W58Fmmw9ZV5nvNWWgMhq3TciDtFZMA4XoaIK/YUXaQkKv2hEFFdmEvXDAbpjBYQ8S/PI2HNAzBSZ
OkPzJkSkqRbISUtjokPwawX3etCUAQFJDHDK4RAhNxFDFAWTHZwJlU8MhmZhLldUB9DUbzeCEo7a
sxKqHcygwEV0Hdxy17a3ap6I8q1fG0N2TehZZ9vQMBVcUUQNZLsV6RLFvtF113gK9ihz0IWJ5Isi
l8FeKoDQEcROAEc/og3iB+cZMO9bdBKtKywroDyNOmrwbtORaaygUUfpRWb0Xn8oUZTaFZiDmM7Q
58rQrDFAU03NUXQ0YgGjWuzEBnJxIstIr1ghOAdwqSiQJ/jVoKJRjZKtho1h7upBUr3LtFAGFJVD
VOE3qjkkUOgbzeob70xNhgJIbRf7mbbJpVwvf8JUCNBsjRIjSQgVLLbndViqkvAbrncWNni5xtEv
xCTRjpUKLqaX2urxExkk18MyQEDAMbeOClRIsdpKHddVdN2MMYn+decasdYd1UQVyvzHYNVKYF1w
ZyDxSb2mC8SGVRbA2Tu5JvuVvE7G2ijU29ogwsGYwhC18rbJM1UYfhRZr0LQDBTuLb2QBV+9pOiE
XOR2jL0hzA9uClCe4vaoZq9RohhmQ9U18yNEu1RVREBQVEdkVxrVqKVzN8YghSxzMDnjWze1oOoA
i21K9cdY5YIQr1UvQvYnsVs9kLP6sghC2XXP/bRIqK6xgIbfLDxjJysXH9+xWUYAatMv2vcKFzr+
drmvtuUDaCwamuIltbt1vHZvlgp3SyHALPAQzf/3PMN4JGZc+/wL7eqF8GYKJD69j7yKuOgYioFM
Iv6is1F8kF0gaQnkSpADQLCmhm0Lf9BF4NUOqE3nzvcjnow6Pgw4q8coSLNFFEFJroZiZaSoVN5/
P8DJvsbHKU1ByYegI8nNNk2yKV485HvQw+t+l6/r+5AJeYtt/y/TIb5QVdTL8LYjxRZnQZTflOCd
IotAOOxsHWcTJO//3flMQ4A2UTVc6+gxzoKoZqC8403y4Qj5ZytkZXb5WbCHJXbkbliE/n3NfmfD
zfa6aeZaokzDVWs8TBI08lnCZNvaSDHWpsM9Z6e/F5tR02f/tA9no872YWxUlRxVjJoeu/sgXeOU
rjjRdXJdP0Mb3OeFvYY4UXHPYNWyjMz7cgym4SdzZORcdMWc54Bingp5V5rTGqdH7wbpn63puDvx
cVyjvrW8yEvjzbaNOEBVlwvGQ5LBI73vzqc6qDtBWdMb8tzFVsuX2+R9groi6YCkvvYadd1IiNZY
3whVYN4FpDFgi40L8fbJ0wByjaCBluaXVpdQ56g5p5yGXOtXSMbxdl0vnIaTG+XPEPPMMxkyQoTp
wBVvw1ssnEMFQ8aq3Us79L9hTKJb72gpevyH6Qb7GyXB94X85xTnLSvkHLQCowSyJowW3fLQ+QsZ
56k11LC1100Jfqf4DnX5cH114yhVeTDZkWn+hZ6XB5xVFtZQPnHYPg4xu4ORs1BqpD/Ia37ke3U9
7twjSKR1uINJuFksbi1NaHYfS0NsRo3HaBNGYjR33kV/pW/rW+tRxCQsXE0gbsOOjr3toha39m/C
EQVderW2eLZUn/z6OPD5Pkx9ng9SZkuQ2J9+zKV/Ne69Q3w2PeAST3iwWXrCp6tyfql9HGxWuZDI
GqUcRSeCo2Bfus9R+KpUR6tf8hv9Cn+azWr64B/2DPrtcIxcdyqRN/dejxnOpnz9C9E8bDQDaz8n
velun/4XfYHpYv4yR5PCCAU09StCvqvcOuks5litm3t8f9aIbIG76bbmTyT/YHI5xn1+PeG+vt/E
J3fVh3FnU0Zvo5Y6l3FlJILM4Sptfn0/wNLEpiv8w5rquZfnXupBxuyflOpnLtDCgTVb4LxVymff
j/Ve6P9uFafZfhgsa/JQTz0Gg+r+0l5B88tu4K6pmoNKe4BW2A71cnBFqDmuFIQTkA91ul17J4+b
Hu+Yu6Vz8qVwM20oij+T7haCTvOYoyqmpG5aXSzUHsTimJVw9UYUalDg8SiOIA5T//sA6PdBCafw
D5alL87glpgIaEEzaKGjRtCIFxQyy9X3K/1129BB1Qwwu6ZqqvK846LWriF2Ed5ume5f9OKwK4PH
70f42nIBPvdxiFkA5RlBUCXTEDGSIWSFhE/eWnekQwe/2cY86W8EoZ9HnAVPzcjuMSZms1fjbT8Z
KxnXcT+Km4WZnVw8HbiSYcos3Zc2Ra0TBE9C1emwgRtoYbTD7Z3YuFjeCzqxEhDL9RJG41TkYkjG
9BgibEeH5PPRKBDDrf2Gu02A75qVMDSUyefieWFupyKyj8PMvlogwKn1a4YxpJWZrId1c9Fsk3N3
gz2Ul2yyTbD42U4+RgYVCgNwwYnOg2KobQuuc3oZm7X/Sl0R1fDKae/H8//FaF+/HkI7H0ab3TGh
2MqZITJatZZh+iKhYE8tpd7mvQXuc0u0tF1kApy6RT8OOv96EfIuesWgtVMeXUo/zz2xtXGWnROu
HaAPlyLYwfh3eb7UbzlxDj/Pd/ZFLRIzcA3v80WtBqcOQvr+QGyxL1eJg/ztwot06s7E+FuERyed
aPAoDYpyscV4VMj2ybol64yulkFTX0HvXJMfx5m/fE2DdpvJOCScW+PRUjHxwj9kBZ3JxaIVCQEe
C4RnAru9cR/HdGug53yvPmZX6cFzmoUL9esHRuCL++A9P0V5cxbjIJZf+pi3kwB7j6kIzL5HaS0a
r1PUyd3d94f06w5mLBPreF0BqqXOGTKahcggFwX3HIWqHU6f6LsiGbXwHU9snM/DzMJjFeKUl2kM
Y8JPfhLX0Zl0Zq2hMtAPWCcO9/f2/29eswhZDXsLdMC0hnGyhSONY2Ow8Jmmzf45wPg4J02c9UHa
TpggFNPSUdROES8KKsxdznqseL6fy1eAMs/fn4/EWfh8X5te6SOFy0gYHGsK/ezoItgF19AXdZwn
nWFT7KdGbr4IUXmP3b+b4+xgSAK+FUPAwzvYLY5pTobvYsZp7NbyfYVw3Aq1zDv4/ROqduOuEMWT
H5Y+5cnpQ8mZqgk679Ucj0MZPqLUyxupXdZ742UynFgHB8F+sc4Rz8Wq7r0M9XdOITXX6V1WRaiy
s2s2VANqvjmjlnK4MYefPpXq9q5F+s0IF6KAr+8xwcaHoWbXqvzf1J1Xc93YkqX/Ske9owbeTPTt
BwDH0XtRekFQDt57/Pr5QFWPDsHTRN2ap4kbNyoUFJXYLnPvzJVrpVGpDDKmBLqbSNw6kDEr2ePH
u2jNyOJGk9QRCuMKRqLoMTMuw+Bu0u4/NnHKmYCL4SJIHyQkNsrbfSplRV/HqEXaRiulXzKI97eh
mMpr0MH5n1luSkMiFYJAmKxAgPXWjNdaQUohZc4sFQfqA/3V3JBgOMauYivSo7R6Dk7O3W+LywxJ
1SuwK88WE17RpvAjhb48LFdm75Q/MZg2sD6ybr1rjC6yFFXfhLMWxcFnCToxIYEzK4IVzF/JKb1+
77sZ1LghUdcRKeMuZjCE2kTT69kUSOV6l+6knbArztav0e/T/K83d6ioaVen53uZDG+rUZAzg5kT
d9M2u+nuExftBuvKcJCTIvM5ta5/vYqMP7lDtN9WF+EGjZ6wJLzOOyR/iU23RrSNEhlqATbUsN9N
iJd3+UokXR3qYlIjqWw5FRjtHUhDzJ/yIwnIzTdYYG6rl/E+dhG4W0s7nTxxvweqL2KQnJb1jILj
UXngQmaEdrrBWblwdL/43xU8o+CuYZhOmjx6scw/P3pXp8jWTL7IIaelHa3JbwLcxR+7kZMH4cjC
fBqPLCQgdodydiMckpdBOxiCeAM7qzMma5nPOXy9OwdHlhaOt+5qipoTlmYkCvqzvCrRBLi0dsmm
3yuH/7dhLRwwBfQSHhCMZVxHwgIiueqTHvYb+vZXJvB0xDwa12L/V36uk1TBVKVuUGyKbvrLYd9R
n7Z5eoWkBaefioNSwQ56r48HedJTQqJuKUAVRQ7/27WbosLw5IQNGUq0HrTnjbjTu7X85+kt+NvI
4lYiholnySFGEkjOet55VrcyjBMlG0Ly0ThmD3O0B3Vkm/Iifj3M1cUA5p4momxjnE/7kOedMUsM
7dfjzMmdD5RNobcUUWNlcbZGKeEG8Hq2VNQZ4xeh/64j/iwnKyH01CqBjTVpY1U0/V0CAJAKzHUm
0kaimMAfX0Dq7sPr286A64/3w6mlQmyJrLsqct/WF2d5IF/UKSGWTEWGh/c6pYrxsQX5lLM/NrE4
xA1CLHJDBto2L4tDvVeutWQ7n+XAtRwffvBrJbG9Q3IvIInpQHHq6Nvqsv+a5u7HH7I21MX57npD
kquS7wiTPoO0W9924KRWRnt65X7P5+Jk935u5Mq8ciUIUn3YD/HkmJCafjyUkw7E4jWoULmDuWaJ
cRbhgBslUEN28zxtAwfE7n7uYuo21SY/nM39bL6rrczfqtF5go/OXCpAeOqByLApBY0O726Ev+xk
i8oZb2+rdPKH2fB6Guf0wv0e7GKPSkILvVaA3QCEdd+RCy5W4vS89Ms4czydiy3aCkqr6x69SdGk
GDsZWvpkpyn9gw7xjah30nkOhaCxXVnE2dd+ZHWxISWlQJ0sYlwwnM1FKe+AuAJF5zP0mHbC2p3y
lO86HuNiZ7Yl7TRg8Bgj1PWu8SwkTnAzdwtXn4QnIMcjHNlXkR262lo3g3xqnBD9wGWkgNtbIuSL
zu/gZ2R21VtE7gA5T1/DHaAsJ/0srkbxkwcQCgBd5DJHPXGxWeQkqtE1JLR6hnQuiX5lq710kakQ
CK0s30m/dmRpsWnACgVSE2DJvIRu09Vovg/oNKg2wT6E8mMtqJ7M0UA+BVycSQTauQjdoVTXelSx
gDUtz7baXIxPcy9RuNNuZWOvy+4/6CTignBscl7ZoxOPiBE0A7NJKtAzP3WDKk+34lZO5jCOjSxC
udCizWvMfhlR3HaHOFL9UjF9l51bPAAV2HgunO3CdhIP4XiO9tnfyGOuzu3CtUlB09XpPNDgUD/l
d8BBN5YDBuOF/j3IplbX8qRLO1rLxS5FXgsFjl9rSU+RTMxjoDNXRvKST9t/XjKh9wXeUN7lFj0X
bxfTAIU0RCn7VUCvt5auUJT7+EScHNSRgcWBKGpzQJkHAwQtuHzH0TXRAlo5dmtGFk7TRwYmsGKM
wH2Rb5RZIKqS8h8fj+R96zbtPHMp0NB4gVMNXOxJdYq1sZqtxIE6fe9QcTSnzgURm58PPZTbXpFD
ztzru27sDgGqfl/HuK03K18xr8giQLz5inkujo6fhIBX3M5foe5GkrDoRf/kZfJ6IEYeDuk2mpFJ
qy1gp17K2FXBd1mIvoK6X9jNZZ6QBaehPQPw+QKb0XjV00q7Ma5KV32uQuhbsh9rD9f/YdLx2Vyw
TU1cZj0SFHi0IcGsuitfkPU4QFOOKpI9469Wk5YnvDelW1j6FF6pgM0W+8hCM60F5Pbradk0+xZh
mq3ggMDYdvmO6/3fIItZs7kIwZ2m1Lk6XzNmnJkP2FB0sAn4sHflVzY/cb9WSjy9lkfjXGQ98ioD
uSS82rSuwcWT5XGHPTL1m+GpMlE0mSGCa3WhNavLvEcZj1pWzVZhMb0tr8zYFQDabH6NVROvu924
95xh5dn0P5g1VU0z4RPnkft243p1IqPyxQ6KfxbwVJVX6T4+G/ZQ+N/LldsfoHB3tZW0warRxSlt
NDmHghyj0UH5Zn1Ts41OldHYCJfDTzoRhLN5sGuH5YQblEUSubSRKRyW5Ts+FfxST2ejqS7s0M1s
an/lerpmYRH7kQTRERGkV6Y0s72W3Uii537s307cSN+MYbFaUYRKnjY/YgQaBbpZvnzYjNY+k1ag
JqdX6GiyFiukjVIJBQGGZiKO+C76XJ5FYEtK0CUSHfolsPJVhrZTGQqQJLCIApybG3IW4RaF5gi8
GUfAuif1B1fXFSU1J/Y32k7h0KFLCRX9ylX75Jod2VxEYF2J8J8hNpUU9DkKXLXw8PGancBdERkt
UL+GbKqkKBb+REjVUenm1rToID7NNCpQc0N1F18WGzozb/zP5paq+uXqjenUZuFA65Y4N6W9S1z5
be8lESKSvDwlhcenf97v6h/hY+gEV+VDeS1fdLt4uwbSPTWhMtSEChkfjC7f2RL00gilzPeAEsRc
LdE9s7I5T1kAXSJBdTWz8LzeTI9ifJ7UtW8VNFyhgXaRoGcuj/7KlenU7VYmWSbSFEbTqbikkkWz
flZCBAmbPoW8wDb1bib+DK5E+dX/r5cVTg7qt8FlRZCXLW1vs8HO+6qgaixF/2TWaHCzTAnFBXWJ
GDWDfPDbDANRAhm+Gtu1PKz4v/9h1n7bWEZrQe9wG9gYz2jnSgkiTgB4pNl4Ld2y6OSshs1T9z36
f+hOkBRRRsrgbfiyaBKAZReLQJcdcXjQEJ/XX1YO8JqRhY8QGsPI4nnqDKQ6gg3hStXt9nY6p6nI
RSw+MZ+Dc8Ai29X80cldcTS8xZWLq6yapTPgvf4pbcnZ8tjbdnaxQSZhdIur6TK4XQuTJ13/8ZQu
FrEd5V4wq9nmhi48f9/HNgrOyifzoOyyF7+31a8oCITr/e1zeFze3Y8NL/wk+gaou89rqd6WL/UV
4PrIRuMpICmewfODxiLyk0432e11sIHAP4dAZrgxbtZqbSvLbS0qUFIUiJTb+I5kuNfLC5Sxx3+S
RIY7QFWojdJOLi1fS0h9IO8g4MOE0ncyUlntqvs/vXd+m5h/fuQmJTUxk8KfpxN9mG0AOftr/ti8
T+ptdqVs4nvPkf/dbmEegcfDWhxHqCoQjERX2W5y+fvY9Icuq3Yfn8bTq/N7WIvDGHiy0PsGM9fo
1T6o6gc60b5Ecrr52MzJy8jxUBZHrzAjoZ3m6RvPRhTJ4XeDRWQ77I05aHe7/AYY49na4ZNPn4Hf
o1scPoECTQqKGsDyLRXXzm0OwwPPnsKzETkzS0e6QJ+QSDQ+VzSdoOogI5rsTo/rKeTVCVgcx8rK
4MTx+BTlHmWFXt7N1KCWgzb9i1G80iz8DaPz+N75AAsKI+6A8H0vnyNCbKjpMFLG17+AUeUZ3T1o
z3DV7uZqt6PcIvQhOcoTja3XdPKvvEtObq0j44sTE6fBJCU0VNiqYh1axXeQfdxo6JB8vLVOmTEB
qpqWZooA1RaX+EQ0WxO1JhxsBeu1eivK39F1WTGyWL4ZcyGBYIabhJobCYnlZVq2piKhGVXjPVkc
yqvpAEMJXLvIPG3EB/N8/QaziP7vLS5OZoHqWlX4ukiu3LxFXTPcT5RYoD8IXIjSQcStvZlfsyq/
d8tsUcZ7mmSuKUSBCF9kXbqimoKyh6YYyXcYQDigCK2BxTddyQ3xdgiKAkV3vIfwgJTRDY93sDTF
bu3Unhj52++YT/WRq83r1kpCUYOn78XwrgsIhSPX2kxnE+wPUO8DrnT/nS00D3y+FMDXI4Pjkun5
e2tQrKsmyifDhOsLZT0hRDwKCVBlDTC2wB6/2pEkE9oh/g/FxHKrVujyDLnY6sQQZSuZNvv1s7bp
XapWLV1AaEV+PK4FjOfVIMwJ8DiBGqLC+krzcTSTQZ2jd6KiwqRCs6KcBy66bAd9G52tZrPensJf
lng9AONRoFR6F4GntDX1QKzh1/vW89gkl+WyaE6U7tIL63Zucgd/GDwi7L4yxHkzvN20MxH1b8ML
LzNGagGECcXkHgc/nDc0pTV75VYRL0VOSfZv9sD8GighA/UNUK+zbsfbvRJPRdYHA/baXkZ1+rJh
uP9gSHS3grsC1vz+tVQbuYgWPApov0An6SbcxDt/N9Ppil/XVm5R/Xgd0HzLkGnAZFNi7+2AVElu
KPWLBdWP6Pss7nmYKSmtK8RkErxb8CT9hGljbkw23AmutWaVUvz9gQdnxiKqM6B5ZoBaxEYDjULA
hy2KZsRoOl3YPMM+3LWzNMQuOFvD2bx35rqMOXYqoEpihjJv5qNjUWWQAyg1js68NHf/zUDZbpMr
Luhs03WyqXkTvtmkGORQIMDFf7iiLgxOTZlUA+HfVpGwlWAr8eLLlU0zL9NbEwopEYN+ZYONqS4T
BdT9zRhluVkObHLFHCltKgiW3YiWGyicjbRMSzsQRMdrZu1gdWXTvg8eSHgaqgx3l6ygGLOEdjZK
0g3WWJa8c+jAmdzMjQcerKUTP4qP4ca40+8nx3fGzA7vvU03QF2yyp613Eg0WsAoyodACw8+niTs
24X10TxDpVEjX/8sfatoCEh3PHmMR+FS2CUA8cW1zMaCRWzusnhrcbF1NVmvRB3NUmKmd1sFkL6L
lW19i++Ae3euFLjhBLEqCtaO4CSfxEN8oJsmDHZw0DfxvrrrXkiAr8JRF/xN82exBLrJ/+YCEnrg
bycigPNGjuqIZqENCrabzu2IojS0HVQ3/qG6wBwrjnR8bd3o6DSv7IVFHQXrQDkRB6DFZlY2Ytu/
tT7OdCBqg3B4/NRvjO2093fi85xzXL+0zPN7tO1lPCQoFGjMOFgGZHsLU8ilUccsVWSGoWKsEXfp
t4hcrU7o7NU/MrPw+lqKZprWKTwPChPFMo1SmGCqgDgt9VAlTbL5+DQvT9O7YS2eS0MWCUkWsa0S
ZOnOm+24If2DX95l937LgwU15osg5Oqe7Alyl+Un4bC6im+LRRTdFlO7OExajDKjUTO19Yb0k7Et
dxbYghE3Odds/kbGYt6U7yYZcQ8KcLAzEtTfbhslhssfnw1a3zXo8wa+dJYCuEwkJ6kd/xLNyIfp
CnjKaBMI96jUGopdNvaaTNIiZfPXwI++Y3GlyLSoARDAd9QbaYsL23kcbjc713ajW24Vp9lZbrwG
Dlu0o763utjJRVwNCCrIIHL37c/m0N1bz+qZ9g1+Fyquxl33qbGbjf954MGs3peHaA9I2X8GGrCy
95bR8de685CSDBXRL3DZb5dh8LkPTw17vdvS0pHsFYJxjLivDauq+dzdxq53FX5d2fDz6N6tPcJU
uqQgKvNOmypMqhgs/+uco7tL+6Z11W4ndzoA1nnl3ujd+e4fb+cbXX3WbkS3ctYzBm8fzK+LQPcM
KWpy/JoOa8PbsatpPmqlbMo2Ip3k27Mwv85zYaca3Y2i5NFZm4wwtavNt4+Hf2L0mIV3Dt+pUOxf
TPkEbxfyTRw1rbDCiy7v1HMz78qt6ind/cemlo+QeXnf2FpErEBFPZdkxOwxg+8qRC0862Yi4L/H
1XJ6Qv/vyF654o6uWo1mwdcVE5GHel8PCTQR3UY1vkykXEvVtCOrXklovbsDLManLkJf7dMv23FT
YXyRDs1HskWnYRPXhxAha3eGB67mBuddsdi8NMgZcx8QF0dFX+6aJqxhb2GQPJyhxYBKKXUae0Bl
pr0e98HKCE/EojfWFm5ybDvVCzoGmOWmE3oKt7norEdXKjFXIHuntuXxuBaOEL4ruYxbxiVnwjnI
vWdDJ18s9/pa2XwOZx9N4PwhR7tEMGG17SoMSXCZ9y+ZG8wCIoAvJrxdseno4Z7FLtZm8t01ad4r
xwNchPUOEZki87CLGKl3PXM5z1mOHhXrZNt5m8mBnW/f7mEdaSv7Vl6nxlg8DF4P4/EHLOJ8G1H0
g9dlDnnBg0QzCh0Tt/6mILE0bscLE4TNZu3Fd9IDHBtdeBsjrOuyR1eJ7Tq4BkS2AD/H64ntOg1/
ox9EXtuwC48TxiE8Xj4eJzSdWNhUz0XrSDW8ffb0EF9ZiWNCYZFt55pEy6jdynI0ahPTJYrZwctA
++ffqI6vbLklqbEXa0PulUxC485BPtz0PfiiZq/C70txbW8cFDtzgsvVx+d8PD/Y68bCP8UI4UbK
xPHtnWmbXs0euN6WF8NGfgVNr5Vf1lZ7KZVkTr6ASPs8UHnYTMgcN8WhCneZ9EkznhSlcQZV2emJ
sBHqxyoY9x+Hm5PTTAceag9gxd/hxD0lgskvwro4XcveD63U7NgD9xBpqEpL9sfGTp0mlToznRky
ClzLBKY31kOpC5NsR8KXLIQqPVvLzZzyiLw3kLwDTgxL7mIr8/ldqvpcU+D/vs2i7rrP609TGD19
PJATrxpIx/BNCpRO+KjFCQ3VFtkWlStYGP+c5O9DBtdlTQ9x/zP2pC955T0x12tO+NQxJX0ARBvN
lDmL99YJt7UUatCjzhszvPIzt2rPxKdfaTxoghTHEDbpAxSi67i0U+umkTIwX1HFgO/eWlZ7v5ks
+E9toyrhjIzdptNX8iNrJuafH0WYrk0TLY25Xetx8iJI8l1MO8vHi3YymhwPYzGBtCPFk2G8TqCX
8nQIo0Ma771dsQ22oESse0i1wdpp42Z+C8/5tJUPOOVajj9gEc7MJkRfXuID1N1EYR2SKdjLXTm3
vWffmfECa87l1Ok+NrgIX4kUhKNcs3BAIUwy5tJVrQmXaj0doAjdJflqwF4b4eJgdJXSF2GFwe6Z
PEv8NIsazfp6ZrWXnJyiyNqcngxemoR8kUR3+dxP/HbjtK3cw/DJxpmhW21JA6X4ZWg2SXld1XBp
XshAqkgzqW56kMitbaTuKwclbPYdeZ4aIUxI2XDs/3Dujz5scWisOpCjHvZlu5rqHVLLZG61ZCOa
5WVnyI/asEbRf3Ktj+wtTpA1pXAHS7g+KOV3Q40SQJp4VITw6JmE0mFSf/94O89ruQyUeCL4MelB
4zqy8LV9GSfov7PWTVzc+3p+EQSklJpI3veasUsGiEysvN18bPSUg/+lPE01SIOo8+1yd17cql1O
HTgIunA7tnA1mP5446nV139iCE563ryiTH74raHAzyLw/j23+Fa59aX8YBndbsi6w8dmTjp187eZ
hUsI6wkK24nxjPJtOvJ07is7gAp5SO8+NnRq4mbIq0bida5uLcoIkVZEwqhhKPXR/FIvJViPi2m1
ojXvsuWmODazuD3pcSN05YCZ+TjOrTzxlyB2TPScZiBlvm3XiSPXTC48gNFHsRSO88jqzFVF77Hp
xdVenlPrdDyuxWkuGqr0HfyU80vkQXWq64kXMznjxhZRGIx8B4YX+k7WHPipZM/c30mmhwrh+z6+
asqqEPby2a63a27UH4m+m6kBO2JUL7qizLNr1ejJwR4ZXbgSerdLyBhfjUpbWJlTf1vJV7Boh5t5
JWWYr3kWHKIRje7V188pP3Y84sXBG2lDhYsd43N1rbgZr8TkPPk2y/9pu/RGehlI2z/m9zJ1rt0/
OCJHw16cRcFr+lqFx8PO82QvBZGb1/UOsv6VXsKT+/XIzCIo6xF54yZjK/karFOqsNXUtYv26rZZ
xOHG60phKJnE3slfmtZpDrRhXhbn0k63I8gk0cJc45Y66WCOhrXwzLVOKasaMRlU/qVcT0QdAHv5
Wvb35N6UueDjk+c+kMXsQXgvGUOHmSxtv9SmZmt9dg8Bld1Zo/Pxfji5UEemFpPY63GYhHQs2VEv
bAVgUZb8FzPQ//o2/G//R37zyzPW//Wf/PlbXoxV6AfN4o//dRl+q/I6/9n85/xr//evvf2l/7ou
fmT3TfXjR3P5Uiz/5ptf5N//y7770ry8+cMma8JmvG1/VOPdj7pNmlcjfOn8N//uD//jx+u/8jAW
P/71x7e8zZr5X/PDPPvjrx8dvv/rD3K0R7M9//t//fDqJeX3NnX/gv5X+O5XfrzUzb/+UOQ/JdDO
FgI0soQ6+/wq7n+8/kT805gbcijrsfwi76E//gMVhSb41x8wIf5poNJLQYt0HtJOOita5+2vnxl/
KlAQckVU4YEhDMp//Pfg3yzT72X7j6xNb7iYNfW//pDEtzddVE9E0ZphBnyMJFtQ2by9Hyg+1aZi
8ARYBcDJljI3rv0kU4O16fbIDkLV9TZiBDEaJWkr26b/SguUtb7dCpL31WtK66eoRd1OE/ooPVMy
S3fDfooPfTrV/HU52zSaFgHFU2K7nZqvcduNjl4EA9okpnxR+zFqap7VOHrVWOhnjP7N2NX3MI/J
zigGuX4oIUWznqRcLOKHKJW971UoEbRCFa2Fez0PQvkih1ryUksmVDcFzaeXqxdL3pagi4ewam7E
agKVOvmRll13fpGavSP4qZheyuBJwu80suf52bzp6VQQ0EqwIVwQNGhaOsuDPL3ppcs8kMqLRveE
1hVjJVQ+j40f+bswlucLSOGL2SaNYjNA5lLrLyfkKxS7KpTecxVtyoX9JFlleyWHU61surrPbqyq
7u9SVY+2XguxTlXrGrBSj6su9F222BkkCEWh3qOK0J5l07TNh6Rwy6y4EfLKOqhlUJFDMmTy6XJ6
P6C1eduXhnquKMJh0hu8ZSBvjG6adlDXgeeGwHkb8sdbJbfIP6pKGtmDFVvE3VSXM7chYhUOONBK
+mRWgpU+IgoiRhBpCUzplZCpSvmXhsy/5Tb+f3MIwCs+cgiXL1XV/viW18ce4fV3fnkEQfpThIec
ajkgBuiVwE39t0sQJOPPOfDMnTRzPUyx8NR/+QRF+5M3FrAVIGvafM/+7RJkPAnM33P53YRJQwKS
8e94hPma+fvmC0m6hGwc9qnLibiHJXisF4dI9BXx66+ipLSPYke/kXYT2pc+G8o9mpy/HNIbB/Q2
OP1lDmoH8mmzUOsyl1ZCBgYKcvoqQ8ukbQE7b1XX+zzLFQu7dEtX7Vrd0Xzlw3szQhUoDhgZXCxz
9k4XYdIEoSFR/BInozWex5UnB5eJx7Gg+yUXfP/J6nhmoAotBp6nHAo9HZLxmdpc1B7MONX0XaJE
hfCtzXyzeYh6XAaVmMKKBevQaKlPX0uq4E1VGyURq/zky4hdKyrtV4TW/jzKBXGouYAi6pMLd7FS
qVDjlFEbzlIbRVNJ6VZvs6nstlWcBdV1W2Vh/VClyLwU5jCEn3Opjpr73ErqZDOmWed9KS3ezGeq
Fhgj0Bepk3dDTAYKop0cusEm1hVQXVYhIBskld4Ih7vVD9tckeqLUK/pWhw7tQaCaYRCujU6QTlY
TRxpNt/qX5ZqkAyXolz0rIZutsE+7efJqsRsVPdxVWdEB9FKP4l6AMC/r0bvS2VO1Utm6v5LlPZt
6dC2klyqopCWrlgl/WcKAzo3/6JUztRGQOpIq7NymyRq5duammU0HUdaL9m1OQ3c8jovO0saWpPi
JAj3MT0H3lncFZGxtdQxFvZBBs2/DZdMeRWPnRnu0q5RTKqrVoDv1NsBEk1/nHayPmb+phob76yi
V+hxlKTsTiFa7BHv0wCGqQPYQk8pGssVRl/qgp1YWbl/HfKQiEChCuMArCprclRh+Jgp0O+NMUlq
ZE67oVKhlZAaMfjE1biqbHmi7yQLYoUik2r6kh0bma744F1T5GaCSkAGSqlNK3OqIFIyGy458U71
yyl88iKPCmbhB0Nsy7Ts1wdIjdPbMpCBLAw1SDbXVNv6+0Qb6L0Kj9oP3QCZ5SaJXugQQbZkLQYE
or5SXxYeOmEMvqWI0H7LmtT3NgPpw8bVU1EKnahgG9udKAqe2/eScNYOTIptFH0rnYWos11WRm8i
BddkQmKp90nXpGlhp3JYC26jkFy48HKCMBr1gyBpmwwlrJlcsyy977JBm89NKxm+dZP20yCHWzlH
OYiCkGDW3b5sJE/eCUEap3tdCUbVrUup8i4aI0fWzvJTlXIc0T773nqF9FkNYqm8T/u0lxCQtmqB
TpfCTAWQ9sgv1bZfd6nsQtAIHaVIgjS/rgfF164HqbGU7ZjFTfbT88l3u2HsZRkxdwCI2+Z0Ctll
qITNpo7qhhx4WPmw2OcxalF2rCh1eaHQD1izlcqRzhUh0ILnqp7oO1SnTDRvmlRP2TxpFlH36MtQ
Cu9DeFy1T/lYN4I9jW3ruVM+9vod21yTD5XkScxRH2TRIahLwbtWpaGBWaNCOueqVsHwXw9KE2kP
Yo4CcZqZFWcmFCekodRwvLFoJ512QtXqnxro8zRnrERygSLeQD0vNZraUekUh29tSyZ+H40FBDZt
m06fe3WmLFArOUw/B1NEWi/v2qTe0yauiRdGYYAAH8XBkw78G81WNuLpe9UMFsw+ipx12qdqjBFm
jUUEI90U/SGSjmbt1TPwj4IP4Cl9MxV9wkmwiqZpWKApteJPuagAbHckT+Cag8gV6vCNMHMLKILQ
BxshtVACR+PKq7ck8MsaSd1Ij86yhoixDU2zh+gKWaR2K6Sh1Z+XQqdARy1Ytbal+6JLSSKISu6o
Xu8hwDh2QDiEqYA0oBDMtLHbhLYaKJimqRWgC80D2r8yZNwqL0tRd6bRs32e8ixGS6rxkq6nmXVQ
hzZ0Gl8WvseVmuW2Pg655nodHUCTLURZfJ2Mo3clpaqauroZ50BWW8vI+E+d6EJyjqIXOnQTzO/K
ZLb7bM6dekag2x1bESZvHRoQusH04dHzsqvWN+6LBho2wZNuCyXNNn4hKlf1oIcOj8U7REYvEPgW
bU0WHrJu8HbiKJsXvW/WbtFL0W6Q1b0wNRdmWwT3mhTsvDr9yuX/51SpHa09ef4kzWT+XPlyV8/G
eNgVuphv69po4KeyLiwO6p1QlY+G1G/EWtsDlNpOY7qje/lsGLRrQ2sfCwHYQavqsRNJ+kXP9udl
ABWrNQdRs7hCKgpsbVq1zmQ127zNCYal5wSpmjjNlO9SLqNcW5WXYWw+15L63LWIEwWCi0oYkKdY
tK5h78nvVF0obK8XOWKe/8P0spu2QDV0yL9ygi6LkA05yHWAlbQ4JKE3HlS1vqv6DmoTq4jPCAi5
U0jprk6k8axVguSrVDbeVaQG033cx5Jr6v1Tq0U3Qkl8shqr2goxizNYZWT3SqNtUlVMz/uplBE+
jssNXHZPUUvwby3IbturotUPYphOjmERtNox0R3BM6of3PMbp4oFaScaJfy0ZaMIrqmM8XPdi8lZ
Z2SfPa/2y12gIaAlmLHp5HDwUwcrz1Kr6r7nUyRcNGopn4dSrOPW4lo9wEiLMJDVotUqorV4preF
mDpjaCUPXR95qW14UqjbciMKN7kx4v5LOfYtkIPxcJgjnAODiEo9vCmcfrRSsgEBuN3JTNSczdGP
X7JhqJxGpXFPq4xi42le7kCa3p8LmT9djEkHJUaSPdYiuh7IwiMEE1H3rAKflxxXGRsuVMPu/Fh1
hUrJXctESDqqMvNZU4b2LMiKO0ubgcGlUPFm6Tz/Mcp99lGpCZq61cusEQ6Z1WRkJkGlJyxCnfW2
nqJTJJbWnRIPXxspqZLzLhzR6bOzrqyust4IXKWNozM5MI0zMUiCT61i+YdItEqT3+69bkNXRu0Y
eh5faYWfbGQ97e40P3qUkUqjmiG4Q2veNkAFskFn3MZl5YX7QHwo9X5bxspZl9SpPdX8Zcuf7lrD
IqS1MbcXYNAjMPrP8tT7XyoDvd7KBJar+Qe9N7L9pEKcWhRSj6BvzlB0Kb3q9XSXCJz/oE969Aq1
yUWCLnXNJjCpqkT7Lo4+JwNeKTPVHLo/wbuU4SfadHD3V7akJaXTZTVXuHAEJ6lNkWMW0kVbN9lm
bArRyaD4shEDrK7QeLvVJ6k8Vws/ttwBL2M6adhRl5crVBnDNGwPoWTu08oof/ZipjjmmFgDqQAz
Re3VH1Hwy1HVtCfVOJOC+tBG+V1ihdV3PZ9KZ8qL4NLslOfJj9HapJneeI7YxU5Tio0Ni9pTPnYQ
wGuhvwkjoT7UvfBN5JZsD1wLyABnKZomfZJw7e3B0gr5ZVYgV0P6u6mSyxA9JxxCfdem/abyu4sM
P28DMfgUmjReGYqvuE0fqtuoULUD2Uj/xpCE7NugxgbphqTaSQK9E37dqvupbg9RrBgotlugtcMY
vSs4s841EHG7kqvoQfeK793YJl/4qD2h7utYGXMQbEDTBw3raJbV6HhheR4GCrStNWe+6uSfmqBn
dub3qa1KtX42pSxN3JXzWB3NaLZJquyUistJ3xWJI0oxGs/iJNmW13qOOsjmzjJ5ZJPucqy6+YTj
BI8KWsgNx4Y2ZbWINo1lDU5f14MtjSLtvWXu9DmhU6WGhPpm8a1o6DHQsyy8SOcbSzHK2YEbie/m
cLKeyfgBt5nEvRSF+i43xfQm1Jv4SUFXEB0ZTgh6PMlLplMQzwUzd6nQ57ui96zILuPG3yue7G+D
sCg+oY/a3Uw5PNH2EEERaQ9JbTympdld4y2KmzLOoqscedAr9iMShFwbETH1JP1K0jJrF0V15Yhh
3251sjmPgjrMxJ8VjL9pIVOIaBJUIgW92qpV3jjGRBejVUmlkwL6d8JBDbapUUjcM2vgb9n4ZM5V
JquHusOvhOdAMm+jsYYsvzctRxWMeFPBxug2xXBv5cl5VvUPgcm1QSX+7wNPspLn2pRosZFaASEy
0iSOWtR+fVaokSQ7cdIp7dUge9VL6CW9WwcIpji+NpSwVXry/2HvvJYrx441/S5zDw28uQWwLW2R
rCKrbhAsFgnvPZ5+PrBbR9zYHOL0uZyYUKil6JI691pYJlfmb5wcbfeeB19SBa9wFeLm1gjL+JvV
yb7qFlozvmRTkf7Rck0rHLnNK9WN9CmLN01dQXMbAn109TBvxk0MGvNPFDRRc+xrqMWXRUG53hb8
SFJZohbBMlPySQSqQpClyhYaPwm+C0GFBV4YCPFG8Puo5tXhY6TGsyUzH2fkaXqpeYHWf8dm1Ay5
84tB5kz2+dLyIRGFEIeZOFWVPnM7j4zz2EuTFlzyofN434NAjS5brxW1i8qiLXUssPdETzJLRq4B
mzeB1DyrQzA0jZ2XtTBcCqUSJoM9BvlIIc3j9aRiWBJQbbb1ShVIPcSyseJ9oAimtp8Iqe4Lrc3S
i8I0sY6xIypQONebZUT5IWxI2m2zohSH15iaGN2fTurKIbHJo6J6LyRRnt3Jgib8Kj3di93WbyLj
xTc6NUt2clJoqudUldj5r2TWovDGO0GrUlsW02m4ImNI64tUq0eMqgTqdL8b3ifXExSH3s5DlVJX
msg+1TjN8hrHG0zTyB0K6J56X5U+jwTqO2lwID/Oh6uKXNu4lzGf8n6T6YQh7+QCRkgyZLHglsIo
SFelWGMSIxhdrGKLUU2F/FCPTVfu84xi47ciTdPosh8jP92QC9f1j0BuhVRkogdkLNKoVWvyV4DD
qBFbOXI7Onn+QepiI3kbujY2acxXsdX/FmX8Mp9KTFv/dKKUqZuVis1ZgYjyiQUmiZI1f6EVe1ox
bvH7MiYve+ZI3JGoF7CrsaNAZam7Q81uJdrcbTmt1Vjo7EuY2ynUoqh6nwZLuqmKtEB9jg7+HunP
/ybtYgHmpQoFCwCqljHX6llrS2K/6iEWHIXGs3ITXneXMzGt2Ru/xu1s/5nt1gb1WTgIsFQU+CuO
SEuWbyi1Iu/08PffPDQnBriBqiks6U31Lbsy/vzjT8YHw75VRK3+vW1wOoveSP8n0ytqeiPq0tE2
4fJAGGvGH0Y7bS3aKaDifTJPoi0a2UMTy2NpVr/bGT4P4BKWn1OXtnDtPVQbCXIWsp+/ku9cCoeV
cZ727ihZqjKIvHfHEqi2ytIqQRmrvkhC6VXeSVsZAfJMPeT9NxkaMYI2PAw0ty93quVW25XAyz2x
DLxouYqBmKltIb1Gh+bQay4Vgb1xZRzV/Vg75Oarne1P483QPejE0BWWRD/PbClEyNJrfQwO1SHb
mofhbnDGdw3HtRLtp5P6IdZibEJTClKjSK+q/mS00Dfj2inz0l6ZwWUd+H0GP0RZ9EO1hiu8NqRX
6WY03Hder39E8eZabm3rm/HW32c7KVoL+unQdIkagjxr1y+Lz0qM7XlgSa/GPToNXFaYGM3aN/53
qHy/4tuysNFM+ac88PdlSiwTBiUNXeQE5p/1ASSoWUBky1p+FaerqX7Iqt/G+O3r6ZTnc/HjuQmK
bGZogoYFZsDmX4TQg2DShtR/U3dJswGphyI/Ha7bGE1FwwkfrGN3V9hFYueH8kG9VPfixVofXfrk
J3Bqcz/Q+aTHTVviZJSy5yf6pCtval9uJD+4CUR/H1PQAJLbq/U2Gv5Yeb+L43lJPX09/AUYeZ5h
mhcoNUh0Q/Ay0xfXRlmI5siOfJmbGJJb7mSKSEAUOV53wWss/aMG+3s0mIgQqQ0ZIvUZxirqpz7y
h/FFj3Q7jn4F49q5dr45jJMAiy04aEErit34Iu7Q9DCPAXRXlMhgLrRA+W9nZ8+1TX8WkUt3RlIj
BabDU1rSbDUBR/Cx8N8KybL14sHzprW9d3aELSIsVmhaNyQR1fgq7HmWY3ysu/L9uIVMj1XnqlXZ
2UbXkJlCUAMzNtw/1OVwFKs1B98s/xSudS+nF9nB2EaIYGYo3+Izda04lDFv1oRJFgQ/1gVR0e3S
RIzTpXPQUxyXY2Rl/pt248rHcF/usAry7jEawfJgvy5n+tkgP4abv+mHY8VsqTOnfLMu+pU3P1rr
mKxqQc+n8MmxshjR4qP5FEbQvBVe1aHErLIvHr1SdtskP5p6TIlHWoEYLYR1zmdwsfB5lI+oE/lv
JC5vWBJiwD2fY9IFfGuKt66jP/VoF3t2vp1lvNQrb1WN+vwkXQx5cTEF7QixgFkVjzFE2G2GkV/4
7beKr95uVvkEUPlWbpno4lh9r3CuWZNLkZbp1HIVzX/+4bNWvJnKPvbf5nx71O3qdvxF9+qm/h7v
Snd6K2q7xIrrKjgmjvXw9Tm69rnn7PxD6KYP8kL2/bcJ0gqPjcRq7Sk8iNMbT4+18+AUiHL2qZcM
vjHn1Th/6uQyevhrr5AQbyP2ZrRZ59KtfdYlfW+IynKksPlGBcG/Tmq3vitu9B/dDbZA3JDiVntm
hdeFLXwbsJefWWFrxOfl02bxXdX5gPwwuaJYhurEgOecMT3GO2VnHaudsXZ3fP4NIYhrFoIpMPZP
w6gTrgwjmUC9yZ+jzhFNNz8qF7HvwJDayFs54BHnqhfWYZ1vcfbO+WuI/4m92L5GgtaRlMyxm8tE
sRvBmYXjacYizfWsT2jvrXEkFzIj/15G/wm52K5SFjWZwm7pttHtXJRWoJ3lOwuoaXpZHsxt8135
IcK1w1kXAY61b3qe9LyfFv8Jv9isXdrwqLfEl94RHdmh1fTd2EjHaF/s9BXRts9P+/9EWuzNcRDT
2Iv8t2a8L8KfIQleEa2EWOj6nE3m+59/WKIddRAr5+wbj7PIRbefdv0lMBB3DQz5f9mN/zWY92n9
EMgTu7Ap2Y3RpUoozbP7Xbbt9uqtf/BvrSMGUo/X0nHmYgtufZGviGxKK3vkPZ38EH6MgEX3bMX4
h+Zq9kwMx6vIlW/Db9YmsU27fdAf/xuyaZ8kWeQH/xn1IkOWqGMXc5L+frJvAqe9GhCnVG3YoJfZ
t3VA9Lzdzm5v2AYS2aR8jjkdvA7GGdtRTUPbiO86WtBenDpK9vvra+OTpWnNTzk0vgxgiu950Yfp
TIe6EoVIfZMzbkntnj6vE2rPX8f4ZCw4bIAlpwAnA65cLP++TP2qTtW3wtgPw49WpascGe63r4Oc
D0QSZXI4TFln36DlEyY2WsSnZflNUp1B7O8LhVbrEOy/DnL+WIH38zHKIm+r5KSVR9V4nR8rCo+V
6jG+nIsz8TZxVoszZ6+y92AWLxWIi7xYFmvO8rXACjT5rcG900JnZN/t261xLHw7Xn1EfJIAo/aL
wsWMdhPRtFs8w7JU7ruuk39xHL8Ul+GdirYIHLUdBVJFs42duo23a+j3T84S9GBEzQDApvEie9/s
H1afVaj1IKrKr+rJv1a26ia6rzzXup4uUkpsw6a5NsBxOJojooZKC+bKzDf/+IOe/oLFJaCm5TB1
/ALNnrkjKPihwQ2uYTvb3ay5/Z3vA3wbEJiCiAoE6eztCZArNdI4es6Cuz549eQ/QjK51uStZOKf
XGzE0ZlQyqTo3ywLsbEnlHjLxM/JQdyM32d94NKieiC7wiFeS3nPth0iBpBETBN6KJrUxmL+RK8Q
wzgrn3Ov3URVZ+dRckwzY/f1ZzpfKHMYhMnAUVPxPaeDVhG9zKalkD177iVuId5hCWn8nhOjYROJ
cz1tt+9t60/RguJ1Vq+dT8f54QcsNn4Uy7T3q/ZZyq+Sg7ZNts2jcmc950+ShiaBBnlznc63YI9y
pzNqFRsIZN80FI2WzDMjj6YinNrndyGjwe4u1D/WHXJhcN4sJ3kLnfQgQoQXVBc8HHCT0XK/nvfz
U2H+BewQg/LMXJdepGi9X8d61vXP6lUSuOCNpkvdSW7elW8KR79BzYItc2zXjtmznbIIu1hVaVSk
tUxYVBZMlI0oolznR+yzU1u5iy/H8iq8nd8aGCf8Twasz8KPHEistWW9j1JcFAydykJDhAD+hbad
3459YZfIO11Nm3wrPqKPNd3+DyaaHoOMNKMJxn/Z1fDjpsiCxCDunIwGTnbzl8mQgaz37DWSXK12
NuYle5JicApxT5JkzAhmMo3T10YSTqD4JuO521Ls22Q3+ffuQrub7QcqO7+Pcid//HqQ5wHhT4iy
jFY/BuVcNqcBq9iwulzKXtr+TsiOtZCtvEvP9yiNPLyhQGKQAejLV1qYILxeyvVLHVUwgZD2LUdb
iFd1i+fH3um8nYZZXMuyIOc0wusX7WbkyiD73KoH/QalUAfnsLV1MX+Er4LNc/rxhpxoEJdV9RL/
CC7VXXdpbcEBuMWjdKfsUHy6zm9n76nh59df6jzPoSUzbwDYI9iII8B4GpYHvlr0akZRFgrgDbyH
WXLlTScHMA7i2tPlrJxgIDOLQhzbDfUTtL5Og7VSPhYNE9o8ZcAULqFvI/sRXxqaXaJvGW5Xi31n
X5CAKjGp65NanflF+EAEVD0fX9O3zp17le8vXeRFnIZTfO2GPFv1NPJklbRRRZLuXIjcotEfjFny
ltSHMYltEWOAlY+1FmGxRsxc9kH5ya+gZ12IOK8Yl2DZV14Wd3PelOzWWlrL0xkfJj4UxhMG8sqc
IMvvJZppUsrRW54JRz39M7R/cDG+zNdcKM6qae9x5HdrOdRIRX2x0UolVaxCql9nVuYsx2JC9nFq
BtfT+XG161kYJnUBdgAe0JyVSZ0H8XHjvQenJYLyHKkH6ffpohSTJAfsW73G9aW5m0vQJkCRi7k7
GW9X+y+fzSiS19x68BxUGjCnwQaprsyubF6bp/JH/yPdh5vuEfnVettv/dvmOjuCFt/B7loZ43If
zGP8GHaxcMoy76BL1K/ZZXfgHDPRqNJd8WlWS6x/W39Woi2X6Xs0trcGex+C+3Kbj4MeAOtuXvNq
W1vXBVUK8IuCA8vA/K78yg/ZJjiuqUN8GlNXeELTHuHGWXzFVikqCJXt6xDTTUcvEXjT16NaC7DI
VJqSpSPIzWtaR7+tDLB9JxurN855ENSTkaTmcOTfSFOfLo9eAYOiFskbELWDcANNz9pGN96lcJUl
ex85quTqn29xuvPwUEWwMsRbCi2E2dDqLfOWoLctXqrgsS1xH67pRywvbF7SRJlPEQAWsKnmP/9w
uQUoaIZh3b2aFDlC8SEu5U3Xrl1la0EWV5lUVmk8De17v19Lv5k6Nyjo80PrerapbYZdoj8CgVo5
P9aiLj6ZoDQy+v7dK9ixreELbuChVSlNK1HO8vP3GaTxJ4pIggGmWMygUFdBEYUDR6TX3PnFtUe9
2DsYG+MqSY5x/N17L4evrY6zYvEy7GJOR0swhzAYKIMAbUezS8U3Za6K5w9j7c56vtvVkJ9O6IeR
LiZUyidrMLT+dc5WfQ05aM9tKITsVLvb1AckVUCV7f1gZYLXoi62dwQpMFW67rUZ7lX5ojPvm35t
fc5n++lFwyb4MLBFdSzJJCGp9P5VvzLuvV27A0jsKL/QX9zK7rqS/sqAlpocmZzFALL717Rq7Mo8
+r5qq97KkD6Lwa2NqDI8ZRyXFvlBhgyxGBjEyCDyeg8W0GtjWClyfBaDDIQElbbE+dPYNOGqZKRw
kQUd56btLwr/4euT/fxOJumYmzDvyIizF1kwGrmhAVDyjHtN24/lL0CdtjfefR3ls3F8jDIf/R+O
QECNvjQq4muH5aoGVVi+Vpu1RstZNo9wqUbhidcX8mRkbosPEgRinkaj8WcW98vvlH3KVkVDxJkL
12ttlbNpW8Sac44PAxKVVuPpbvwZ5Evolk7f1K6VCk5fpO7XM7c6qnljfYikS54aqsM8qn5T3mWz
pqetUacs79dHdX7iLYa1+E6i1LRhpBh/okN8LbnKRfhqqTfFBQ6ZyDGG3s9yrc9xlpstAs4L58Po
ZF4oXc3oZtxh9zCPDgiJWx/Km/Vmw0K7Y4ZUnS6QxXlet5VatCwQzRadnKm8m1VmMvunsOuu/hvh
znLr93BosmNBSPl3mV2UkjcZOuHEo+yUtsS/5stD2M3Cml8vkvmznByukIclIFXQrcmbWPuns9gM
Zu5nJiWBNHR8+VrpVo66tX/+YrVLozWJcJVe4q6+iIdyO8GG/XoE8w3z1QgWq3xK+iQow+Ylqm5y
hQaXeTtkW5SyHUEskPF/+jra2ngWyzwD3d9IcfNSwXkSB2urxw9fB5iv6eVw8C3kSaxrmgpo6fSD
+PhJ9XU5vSTg9wZVPIpWt08G7dJvERqlvLy2jT4bkGIqIhY9ooLPwmIbWemgaU0uvow+6vZqdZl3
uRMoo+1F48YCNsCTHeb0iAEbOPmm33ooYZRZ5VrJWipx1u6WZ5GQDz9lsckaKyz7sqLfLABFUXAe
6I9+hCZE2fyKxl8TPJcIzEiOJeik3WND6obQSbP0oU62ieAfiuGhRqhimplf1o+vv8onx9vpb1tm
V+oQ6kIrvmBRII82lh/aI50QqMNPHv4+b9P37Lu5BiP55NNgnQQzCBgeZpZLYKysF1YEu//F8q4s
Y3J6r9p8PapPts7sw6iAuYWzjf3A6VozO1grjdC/RHGhuygAuELZ/Kw0+SYIp6Og5cc2Hu+/Dimd
X3/YU/8nprbQaJEqJS6bcqBwNlKzwBUuqzZ1E16OPd8TSHx9EPeQJjcl5FfP6rfCP9Jnnk9yi41l
8mbjP0grFwdeJOoQbTLpxegkO+Rl+DhjOFfGOM/bYg+fxFgceqqM4Q108Bf/2dzNzRjIfvfmq/UY
bXV3cJofVmKP9y3VhPv+Yq2Hdj7Bs8MminIUJgGNIut6+lEz3Rf8oDVeGrf8oTropGzQl4Ezy3Ul
OSUAS/23ebfaFji7jRdR56X24TZORS+axniOilcpnVH/OMsCW7tsk3xfw3Oeb8Y5GHQvSvPUg85s
wM3IiKRY1FlDf9W9Cm1ngMSZ70f0brSffze3/pG0y/+bilDv2pz/+98SK2eKUFfPbRU2z1n4fKIA
Mwt6/q0Ao/4LfWKsB+h8/YXFYD/9JQo1K8CILEPDQhkGgbi5evm3AIw86z7RDUU217Qo2+is0b81
oST1X8jC8Lcpe2BtxH/8EwEYRZu384etyD9pdg8DJAtwFQSHdrYboOSLZXCtR4hm2kKlWtWmUUYu
LwUmWfcmQDDCo0KN8VYUGxjEdj7h9sYJDzcD6qY3Bm5ban0wy0UFZfTQxa1Rb2OjzswfddibP5um
pfqTqZEeuIM1VOkOvLZhbb1Saps/edWbsBgLXCl7ShB5a9xB8pMQl5LSEfIbUh2Ci8+UHF5LpZLX
jjJKNNOqLA+bb2IsCeWmRGKpfBmrItVvfYm7MVHa1h04n6fLPod784230bBRYLoOx9S0pqZ3Z+0C
71mqTNH/3eq6d5dNrRjt5bwVu90UjvjZ+wfBMr3yWDayEoj3qhkFiujCBW19uk9Whc6ViS07Mh78
yor5uOHvyloPj82ALC3/KlqZhvalJkxCpm3V0My1J7ijljLdThKyxcXTqJtpoXyThgCRhsssgLLX
uKlYanF3LfqNgOyUo8VCZaGxUcEgN8wODQU/V7FcG1H1MB+UrPTLoHH6UBEncVv9pTojSH+J0GiI
GYAVq6S+jXNospU1cDHnfhe8iXVk+fVGLcWseWk5R5oHtR1NtMGgxpmJ/iIigiXlPyxNDLpI3ARN
ioBJacAKQXebPqRgW2U9xE7RZXD0sZooissWmA4KJqL5DbGLNnKbXoOD2CpDgQF0lv8pY/VnmVu9
I2X1T70qoyehNAba8MmYXEgTHFgLhYXKbrtaRXemRmfYyqsLzez8yyCyVCcvI8vGREbfw/geXaWW
hI1cxOVLGcXxRecH+oH9BFpZM9BarM1SfRQQuEG8GCu5R92HxV9EsBdsr0DfwmmyKd5MfuI91oGe
/myYa3rgTel/K4Sw8+3cS9rrsPDRaUCjbgt9Mf+Ze0X+atZx+92DY6s6acU/dgZhgM1ttGyEwB4O
BRJ/LRF2PvWSYO+LozTsPBPeJPMEwzMyynabKpP+FBoxSXmLFEqPwO9YMmwEs9H1GZG0CcTeym4j
SbT2RtbJlVOaMZI1kNNDmk1qJG6lWEg0xwpD+U70BmMbtI2HeobZxfxQL75oKzneI4DSgK9F9EfC
ld5kEaPUdl1XTXuYwXi3SgPV1u7jQbuGyhrRHC8S+YpMXj0i+yZX9lAENJ7q2ORiNjHecJUowWkL
7i+YmgYvbCcTxOYiFiuxdEIEBnAjVMtmH/eqem9kQ476Z2XiMo6oe+hYoHZ+tOlQbac2Gm0pi4Pc
0Qp1vFQGeM2OicPo4zBlUeLC3lePiCZO3XHUVc/thsJ4jdEcuvBiof1WK0L5UMUTXaparN2GtOo3
hFS1dv2pEw9WFsbWAe0NUd8g+4KmK2xWKKBWr2WuADzA38UCqDxXlkuJ69FDUWDrySVknUKWt1OT
xZfUYKPDoOo418lKnmK5FcEtv0x8zSyfTb1RFSAxkujxFqm16WVIpAllhgblceUoTyJicpMB9fm5
VILeCm3dT/LR1eAYb4aqJFcucmsb5OWUgkEp9ZiJizTN6hBp73K/vqhaapYiCruDoL95YdELqMNX
WbyVFK+LLuVQVB7GPgitDfzkHI2BpJOsPWI/ivCzaIE5PkIsjsONENdeehgGRdMuQw8Bw8ee0BW6
QUaM0ArLanhrTDHN96UQD29I+cSDKwlyLB+mqi3QmbEi2duOuuLVP/RwDJ8CX05z/J6xLuHamNCP
CU1t6Jy6bSzAsNHURftcr3UOHA7yRyOKRbT/wrQyD10Xe50NTSionLFuzT8QoYEqN2IrJXYs0I3c
hKE4/GZI1uSmg54ae0PKrV+c5r3s8r+uS9sX2v6PEbLbnQHZHJXHmNSj66KYd2YMs32yA1NDbnlS
OXFcQxGke30K5D9dNGX3KCAVaHfkgemQcM9WHLLi/aBnaYSO2mY6OkxaUshugmp+8tMY/Fq0K0uJ
WWNmbab8ce1Nllskkf5jQHkSN1FD88LLMh0mFHxSqQl6W/bSqYPYrQ/qtVeNhuRofQMhUdQFLlAI
nJHEPSS0WGS0ZMPbWLXAHsVhPig7LoGscaZSlJ4Rm0kzB72aoHLbom70KyurDey9pY7XnhSgT7Sn
xSrZfqcIKhezInU2QhVa+y2XJkm3J8us/JY/FuQCSaE6HvEuziE6HAvUvpN9WMeBtlJdXaagsGB0
6GgmMApmjffTIq+AJpINvS4/dFtz14O3PyguyGwW8qOxM7fiqoHN8i1IloQtsE5Sj8cSXLvFM12e
2PV4NTz5aeOOGOF1a/ZpyxGhlUdCjSUcDgoSXLslsKfyg64UsvFJhN1TX6maG/BamcCNqRlHo2Md
VjsWc2XmQ252FnHx3s+DlCOpGJ/e29dEmjYKxlWGA1wsdQt/K0Po/fpltnyYvY9RI3OjWQ5zalnt
SipE5WJlelLUYhcalZH8THO5ll1tinPFUdDUecaIr6kv0OWurRurHvxVbMXy0T3/BhWoGI1s3DCY
6tOXkjrmmtfUyhMJEPIXD5YV7CR8s4ReQj15+m3K7S5Dna1pYptXzl5orUufHMK33FEw3bjYyd1r
L691AeXPFtjHn7V4wJVVzLlvyk9KbGzjxPtNG/5aLtPd1Fc3fRNf6/mjWrYw+MPrJESjSsL9u5ji
fZfi2TRdG71oW43ogk2kYOkrthbK17mC/gBKrIKaH2rM0L7+mJ/9YiiK8NFmtusZWmpSzRx9T/Vp
EFon5BYv9X9agJk/1ccIi3e8JvdUvCb1qVdojjd/WnKur4ewLIYsAyxqlznG8Sp6tk/owm2bAG/V
+F5Xp70edisliU/nCmUABRg7OMVlpcebGjGpM+1pogCYbLwhqe6mKvMm95+Ox6BWhRAwmrrIYC5r
D75XxwbaTU9NnHZ2aaASWBWgJjyNsfE2q1am73wr0a8R+cka6sPYxC6mT7NCsSFfexqN9kKN/Y3s
hXarVc7kdxdD+H2y1gKeTyMBOfhnwAub+P0M/VDl4MYbVLkRnkZZmUhQSf7NKV65WnjhLo/F0yDz
j/gQxBwx+fF172lGXEMee+ZNGr1Mtue+6HZ4m2E6dDW6ySa+Nx34ZY6wejCvjXJx14h6p/et4T1F
bFlT+jGuE+QXr3JOfuAm+KbzXpfxnF2a14xiX3beJD41qWwh4GeNod2lnMAmslPlVBq2ImXZRve9
nzKF9oOi1N11LJprRd3PBjprWVOL4DI/Y3WnVihoY6g89Xq0C9E+QesOM16F3d4VfeFYk0TFrpyN
BKz+z6AiWWWgu7wtslixkQ4zjzwxhe3XW+jT32Sik/2OLAT6f/r1xT4x0GQ2nkYpaXgmaQ/+IN9/
HeL81OH+A0M1ozTRW1jSJkKUQ0oz05+CTkLW1eq/8Wze942Q2yy9NfDdvFhOL/nTYIvVHFpF38qJ
/mQJ1DDM5HLstAfE21Yq2Z/M2smQFkt2xsaVOlECGHNoY1dPfNiVEGsDmWf1w7YUUlQXy1B/MoIJ
k150hmgD/exRHPv645whVtgb9Lsh6JDkAcJcZnqKGRXY2JpP70h+6bbYerfid+8ww/iHX4Y+Q3LW
E6OzXvEy6mJ0ZhUGox7PUYEF003tsLg07eK6wAF6rQN+xr9YBluscan0s4zpJJi05dHYY0fUobrT
UGFYtUCY/1nL9fdxOhd5TSajCZYRi0oeQpcvaCWziX9aRWhrwt3Xn+6zRfgx1KKdEtDM62JC+ZLu
xua0Lby3rwN8tgRlBK3BJNIa5gVyugSzgDpFUEc/U7+5TS1xgy7EYZKb7ddRPhsGS4/KrMUNfnY8
KBHMukIWnmQRE66g2+Sczl9H+HSNkwCTDM59Tmr5pwMR25oCVlb87BKgCf4e+TQPCm9q2fIDVRU4
Gxg0y1s0xb6Oez5/wFQ1mUov3W7+2zJf6IvJCzvr5xhK1WOZTMlNE6FXT2XXyqqVjOuMmwJj8N3Z
lGYMVpxnukimJMSGjJSip4lUlse7Ii3hZufbptUdcUgpjga3fmKg3fcIBmDj10GCONxtWtSUKxQk
X0mhkA18KQ2ES4WVlXQGaHj/dYiJaDNxBR7NYilNeqhnUR7+KpH5yIPySDJ351nGrSeLKG33ENv0
fp9XnDk6H6JFvz/s6QOHTq4nayfe3PI73aKgGzEHpJ1DqY/e9+lq4BYei1yOfkWHcJ/dpMC7xq2+
ra7WXn+fLLs5EAYWCFXhdLiEVYzBmFdVHv9Sdz3GIbkdOP0VCggcPdlkV8/Itbn/HOjITFNXIVmc
Ve0Z4LwoP9wb+eTrlJaaX0h82lV7EUaqrcn/tIsvomOm01clh5lhZXND5WOQPsNnCVOLZ+Ne2rbJ
QdkPF4hwHcWt2BxmdowFBPzrvXQ+mYScDyFqBdTTzvik9A60qhQLuFfWU3efO6kTOgYoldkFiec7
8hV/p0b/vw33v2B3fpj9szbcdei/Vose3Pz/+KsHR8uMjzBDJGegwAxj+3cLTuYPZi9cHrHv3OX5
vfJ3C05S/mWabDn09WjS8bDn//R3C079l0wupVEB4qqBVIs9w78bhLd/bdu/3HI+d2U5PXPnX0UI
8Av8N0vh4lqcuQhoFtQSscSMJC+wuy6hO5FkPeetb2hot32Yl7+jf7Rg+CQadE5GhdXN/HhfRAuk
qEzTKncNU/8tZ7n1rQ59dNpmlfavA8350H/OrPdhseZVIFpsOmToFmeWn4ednpiZy0NF3RaqFe46
VZDwQcDXpNOqtSx6kTIRD0sJHGHnOgePA06T0w0+lr6PK7jv1mNofqcnju2MwhMlNArrqqtKpK/M
QDnWUdS7omeamzGU9WvRQHHs63HLp/nUXz9EmReIgh4Wr4d5Yj4cZ2DF9GAyYrcPRuEwTl60ydvk
MZXEdheJtHqEFI5SWnZvTatGu6xAUjXV/xS+jyJZnN0GSYV6Hv0Ad2zLaWf0Qb3PBSSJI0nx74PO
Rz8kGK4LBFTssAo1J9IGTCEDZpRG3XWsWPlKUvDpgDiXOaIh353VBP2m8rNAj9zaQEI6jXtjE0tF
HKAUVRku9ibylebn8oq16kKN4u9p5O7lqGYT8nlPp1ESlKkbEfrEJQIdni6zjtgDVheNH+c3AzUp
Wxni4GjWabCLmhgHojAsV9LVs73CkiI0onvghBEXW2TGyA0j4T3FdJKbbodFr3LrlyNSRLhGbL5e
NJ9FmiGGFIfmxq+52JXiiBdHN0ZuEcj9tkCSf7CHvGi/B1bar3zN0wrvX/MKCxk8E4UFEr3FvFpR
FPRyE+GHrba22OKSl0Nfil0e1ZiBIGKVou5e0v2bELS2q3Hq1kiWp+nzv38BxzCFMJ0+wWKwiI57
aT5AOlSS6CD5ZXj0WyP69c9nlPbDfwWZf8SHXdhaXm4GXewGpvxHa6kcN133ViSrlZrPvhzYCWo1
6JZ+orKBHBx1E5BucmHhxFS9TSN8bra9tfsfDOhDoOViTOo6wT8K88QiAXbmI7VvFn6HjjQ5xsoa
+fQLfYi1yH3pmqaSQCy/ljGNb4f4QhGaVXmxz6cOyr81W6ad6XfKWHr4SRRjERPTK+MZ6pa8ujCn
qdaqkp+uedY7JmukgGf6dqof1LnM9hob+aLIJaeDGTcYT4roOXp9nIRdVq1Vxs+uP84OA8okpPcZ
sbkUwxDYZy2+GK5O4+Q2kJLYkXuY300RXQmtnK1ctp99MJJo+K+IL850q8Vqj3vNR03YxTMEp8ta
lpAsD/PD1yvwPAjnBuQ7Eh6AZWdG6EXVAjExIjeY4slOMYF9Ghulvf86yOJVOJ8ORHkXLVDBRJ0J
euSxLCPdDHQEyZIZJycBZtiUeIXTHna0HSbXR3EvU9XtNt/KtavufEnOweduCXUl8Frzn384Napo
EH2VIebjJsdwWRRejThdKV/P3+IkMeI5QHqiUd/l3wz4NIbXaFgrFRGLEPmhUMW6O8RlVhzmFyTe
GRhk/fx6Ss+X4hyQNAygLJasS45cKXetV8YREut0LmkT94Hh6LlpqzTVvo5E8rscHN0GcKPzFBKU
0/10cFocKKA1PLurpEy/YHhxbHeK6Tf3spoX4tYy8ibeW5mZPOiZhVD+pGTiVeplLZCXNEvvejOj
uq1Wk4TZVO8rB0HMm+9NGOjJdhiS/Bs0CusyiZTpsW2MpnFVeeh+BFh+uHpVfBezYfpVlmpoj511
E3fC90zIOnvs28fSa/ZB2T8AEAucoFQ8ql3xN6UNutt0HJQbLRvuylJ+rIfwiC0gNrWqqG6kWBZ3
WuBTcREE+gxecm+Y45MOsMU21FKSnKLIou2QVoHi1J4up65nxdd5n3S/ShRP9gDB2itpiqZLs0jo
VxQ+wPsw09wxlpLEKbtEBttgDIobe72KE5ZAL7Pz03tI+1tunN9tM9bY9CDc7qhy/kNREm8DY6C6
s7qywBhqiI6C8n/YO48muZXmiv4X7aGAL2AL077HW24QM0MSKHhTsL9ep/VpoXhaKLTXii+C5Jvh
NFCVmffmPc39pCSqgDlXTy7sxOVu3WYYX8OIuiSwRe0ab9bv9Hqq9NAjkl3uh8pfjMgYZEJyfkMm
tdTznWTC4YES9KoE+8t8Z9pFLOs1MnvrsdLgGPpDvJhkD2q4SUyn2ZWDH7tT598Tm8gwrH4BhKcA
k1TeORUGvB6hQ9Q23ClY4JxHzWI216RrLynLV5e2xijU9fVOpukc2jWqejaWIIWa5VcmWotRUPmC
befD6t3fVVs+mWPrxXZrlFGW5n6I5BU3k5ieCW4gacMqu/oHsElxXxMrf7rdOVWYONUWNY217Yy+
3U0+v9rm+OFpY73G3pS34Uj9efAXfnzQOGLDXKtdN7U1dMhk5q3JYBL4mQQkIZQV93QZwZIaxAxM
gJs9g07eMx9KynhnHcw7PBbjbvE9dWcu7q+CYK5QWon2gokDME1pGvcbPMn9bNl/GPwXwZY1xM3o
/nzfITvs29I/k7dMOotwnocap5hcDRyE5aOb5Cfhjg9yXphrpgaZ8M70ymYq7ptyvG5adqdEMQWp
tx1YJW52wN2cUMzmSS/cdzuxXqAiGcE2i31q4sbPk+983e6parW7ea6hr9Wwlp56KDilLd2oHQaf
blRO8VjJt8w1vybQcKjsaQt6y8vxITZMpmXbxHK2SHmqpX0sW4OnYXlJ2vbJdTv/uPqZF8i8PVRb
fywFCtKaJUtQ1YMeurwawQQNISAO8n3V3VNVOVE1JXARgFgYNI+mXjexUTp/MTJ+t7WPW2dbgRgl
1Yccq2OZsAjeMTJsRBnVc7sr8Q3uRpxREafEo2cT6NyuaX63rJNBrH7RRiZIotAeqgMarQYS2vNj
OhrQE7k+BpMcnqWheffC8IkFSC2zjxuz/84m92/n2e4944Al3rwWY4JXfxli1HaiK8aQLGs6T30s
w3YExNe6mhl6efoncfw0mH08hkLtbat6mZruVa7ObklmvK1rUgeWEhpvqP+++Vkajujd0WhvaZga
FQjywrwTycwXIAQ8KmxQHHphPlDQEGFri6uqq7eWyND9SL05C303TWRejEl+ZN7wtJTmbim3Jti0
8adK3T9iUdjALZhOqScfhtFsg9pxKiBm63rccu99U5MZqiH7xXKkFncqfdOk8wo57H5yXeyuaZXH
y4xRdyuLKuhSwwv1CugH1AKIMzKN1ixNnlOz9MLcV9c+W5eoFdiRrLof72bN+GtOk/swTGKO50L7
aOfZiB2tlQ8CCgqMmXXZY0IFTbsaLsfd7RF09PLNEay6eJk2BstM08Bcw/7YzI5wnVx+y9SAtZL2
IgDhdubHdta0XsXdZu9KnypWrPa35WQ/yuvPpfJJ45kd44qjZQ1xnJrxgu0tNE3eAMafAJecTj9s
PhGBQdN2bhuwP9X9mjmvdrUHO64wBv2dDwYS7KwN8lR7dfrld7L92GbVvqFMUTiXpgJEN1iYX4HS
WWGabTNzW5U2txdHB2XlwHy6Lkaef7le5h26GVzd6DfDXyNJ+udW67IjDJkhKtKuepkxxZwE8427
RSUGUw2ppZhDRz5swzGHqzt6ZMjUOgGY0M5qJAJVzH/tAixvyFpU6RGFD90Ri6fIvjzQt2+QbFAy
a1FvrAaNqXXKirLWuPO0JLnWWBVbMHsZ92vXKOxlYIoyOtcPrO4SSqLmSIK6GuzJgCENf+Hwze15
qa6NHMatCJgu9elpncnyera23FXR1sKDj63Ey9dwRDBfT3WildWhTGAaFoHV8f/Y+02FWX6XFX2B
UXWpHRXWKU/+blhXDUNd2UGWu0DYXZPPHHs0rDScmXnoN8IkzXHUM/nOD9rPjoWysVwTOW7yCAMr
Nq55b7qAgDnbvDutlOoltTb141RVmfPwTGYdZGZS38M0qYYQ+wYEgSKfW2PPMde+4AjEjCxuWxxR
a3Aq3ECUYTt01XDq56V1n+wSksluYVbynSQeHk9/aWoSr4SXDJFlYp8/SKudl4B1v4bM2cwoREjc
RJ2frRk+Ftz2NClCtth8gvLWAeRWsTpKRP0wqyZWOTb8O4vqp4w2AC7Dfl62TXvvZq8DqVTgpTfD
PhX1SHCvlWnX5Mbb+tU5FpCVaYAkGkMtrh8Xz/Szj8SaMz1ajdRDxBrwd00tzsdjNjVmd57VWoqH
FHuoiLD89myorIW+fJVz1uvvbYX/Pm5hkhoPqay95NAVhSJJa7CY+QXuOBfjTwPNEX47R4oAdFl5
APVGzF55PEiv20KyX+qKYw4HbKAPKbLWKOzxt88pPQXu0skNb7m5tM8TcHbjaLXAsS7uZvvPfE+O
FXAj8LYmPQ7KqFxagr1L3UinwIMgSFlX5P58UovEgpKWHjeCW1vzxaycqbofAXbiu2rUQDBtNkwL
3gUYnEvklCK/HRqWr/8dJxYZiFvv0ydeLJ8D3qaqLfFjL2bPPWbWSgTgKSfjQeeX7WRpyXQPKaUv
OQtnp7nak/DYoCB+DWKX35NOwZ9L6wACYZIenTpZmfD4XOPBYpm5An2r8rfW6o3x0U17r4YRNVZJ
H079LNP9MPH7cW7bYw+kHgc+w9QS/sv6YnXABm0ItFM1fW0mDB0hetAJaarZX6k/55gxWh3e19pw
yAGx6X6PgBiTWPhyA2rWVxXIucZNjVjytp+5r3SsG0mx8n3j2H2u68L5BETjz1zjtv2p9D6B18ho
FdN6bZAkSXHp3ncqr/8KVS76Kd+cVQWdp1OMFGnfINq5SzYGbgZPNShYp3k0rNbmOfWS7NiQ84KH
tXe6iFVG42va8BgCh5qUF8kMrM3V6/BP7wdnBBInWtwREYMDncGgm0/FH9TZrvnSUm+GWo5orYkz
XdDSP1LBddbXkIDckwdf5DJvQLQOK98Jd5cz/gJYYFhjlOMMFkuYYeg3WpLNxxWTXj/O4NDccpP2
LyXhAe431ydrMXCVznfA8sU2EVU4OspJ0tCr+6Qqb4PYuf/ItgFE7wif0Ir1ufbtA1hEcELB5JeT
7UFPKv2u3vWOM+l/lkYZ2T0Mo8J2TtvWruJCSGGy/rXMNq/Cik2HLR6cAUrWphFgwQOk83QfM5+n
DmYhZ+PCZazXOnjLnKZuwIrtl9DKVkdLtdulPNokW1TUMvbvceH0OKXFtBYPQhs9L+xHVy37euiU
fiJ9fepCfV02cSg7rSPlRN+KMixzPNU4GF1pvA36Zsq90uxx+kvtXHu3+oG2NcjNrhOf2N70j4F1
AGMv3A0dDxO4m3/YWN/HvZ3mrYjNmRjGA543Gx++ntmdda9wQhrnUnNa9yEDQTsf+60ZtyiBOGxF
ppysMu6w0/WXGutPvzMGZZJ6mff5xgqzm7E2CGjLZehWTlnc6Locdw5HHnWq7jV9VFQbiHQCJPrB
esHq0GRHd7MW/2wmPDt0CHiNUky8Kq3Ddc7JSR0ZyNqH0RztH0uoZf6a2VtSu0SIlc1pdkaccATC
+V7aW2Ht8cAutLNlk2fk1Sdiq+/nXM3peZhzkXziS2ZXotYWvT2VtevyDtT5xiq+4WaXFdariazj
wX8s/GYtw9TqtSwendIga19WKv2w0pVccg+a584RedqGA/zO6VBhvmUno0fPCey0NYc93ZFbBkIz
ewq8VpY+LYvebn7IrkwloFuJ8jHnxCjChI/hTqf6YHck7+1y2ELd5cX7McwZQmbgTuuqlsPUVb4N
b5eIGO57Ndg6VDpjrTi1xc3z7rK8NO9p9tb6nc9T2jx3iyip32Z309o/Xd+tFBJV2aQkcKOHQJHt
Os4hAhIPTTU57rdQfv5HalbWfMz5NO5LVLc4TZSf7Bg51le4aeX/Mt38p1SEKsO4FnYC7aEgEvSf
A+hiscXisrNyw0xRVXR7j6XTJZ624H/3Df2Podktk+62rIdwQmjJP9U9yenRMPAP+oVJCAjKT2ku
/5q6/L/q+29M4f7bAOp/qL4XSV7rP1cvb3/lX7Kv6bJ6SVSYh7PgFoF6S5n71+alqf879PmbidTA
RsPGACOz/5J9HfffmRDjRGAACGyJAeB/ib4OerBP7BhB17dFSfxF/xfRl7r4JnP8tzmgzjwOdwmb
cnz8WGb/aQVmLVOZigokIhfWDou3PBu+4J+S0p3Zz+iLgLaXIGUYpjfF15p4QN61nIIXxdKS9CaD
05+gV05l+mJDdaW43JnadtHYJ1qA5sXC/XO7dpSV7/q2ZfC0PDQW2D8l3jx7ZdWyitnqpGIVP1vt
HZtG3EF8qLL5rpLGbhq7K9EonP7icbKMcGA/x5jtuOzsJ2d7GOvz6C9Pm8mhbNUv2ewdGrr2aLDb
09SuF8B8J2aOeaA4dzrrc605J1yjpXSzPrpFvZr5o6bZ+0YmX9083PX9sM/L5LQmbNK0dJSrduPT
4zX17idj2HWLHxaEwCj/t7g3R7lLc+fc8M/Xk4c8e5oa/0m146la9WPhVqGg4HS69M7nRFK86d7U
vGE3YxKYYChyt+FS9UXUDRYsyfw4rnU0T5JRUhJptndIhiV23RsVuaCArB46kzVt2hlDPdaquJ/I
Wx5qd5fL+dua9JdsYNnPL47dm8HpFuZUwGDAbjjdcde01oVcPoxo7ePKWRrItnro83VX1JQzZqnu
snIPxzMaq9sdRGRDmVm7Bg5qy7YVj++nmd3AygH7bENUlSBsJsMK21t3QPRzbfuBSuwX9jQKnhoo
hGEj/aBMfFpbZ4yanPguz4W0wxFE1Rzaiblz/PKRGiBKyh5Q7txdnXL2dg3oU2sWvxtHAOiWrxb/
io36OmX7bNWex/w9scnu9fJjR4gVUMtQgiaV/fiiXC/OtCwU4/DdZPYSZKK+Y6UvGpiixj5rUolX
npe8OVFWP/QZ7ps+j6mvPLG9Sye5cwYjAMxZGP696NvY9KjeUjtmCyQeWuek5xn38hxVfnLOra/e
qfYdiNZi/GqH4le+1BYrp9WpN7SDBpmTHLiGsaoWmGm/l41zyvInZ15DNjrDodTOupXeCUO/NHrK
kqLDTqG92yaKqUG1wSbAffu5uirlPOcz97mZvFDqRXXfhW5O+BExMBv1IHEXkdOtz2t3yZJ5540k
XrSOsavNLVZbSimant3me1xg9A7UMhvJw5qW32fWqz94r3a5njrhD3CNq6fMHF9ZZH2Y5blLDz2B
4kFTscgq63gYmztZlOex83Z52X9lDoGmYngQGVMwEFGl+9uRzHTIsgqkltx1Q/JRuUi2N/ThSy60
HYEhx0zizFYm5cnqoD1Zaf+69AoEQWIdfbB93vraKBlbYrpYA+X3wCfLGkRkr8PJUOJ+cJZHvAlx
IVghYIeYqsP5YBfy4M0sSYv0YBpU8Ur+Mts3RoNhT6dXVeqtg0wWtv6yz9tlr+lvFAVnxVjeFKG2
Pche+5NV66WzrGtj6tGYG7FmucGcH7wyA4HONoleWTvNSr/1cftURhpmbvoncxW46InKbcER2Mvp
6iTuq3K7OWDqa9gbLpraN6K+sGtMFL9lmzx2fXro/OSndp2B+unWwOtNbJvpi29BfC2VxHPh3qFR
sEl8bIV71jWtoNix4yJXh7Vs62Aa6YTGAYjtcC4tPYsny5lIXBkPsEFfmiqqcsCz/lyXMTjlZ5XU
p677bSXF0SyGq24rFeonpzfeh6J4ZHf6CW+HH9VierKnnjXvZmcvTUwRi41Q321F+1zk7SuU4qe1
ZvMrv+V3+lHTZ0+FtfDiMsNkCVtX/qG3Ypv+z9aaXS6MCHEDGUmibYjImlbEpfVNJNnFasoIyBJb
6zlTwD5c5KRH8k1ZfR25rtQiViF/1x6vQcHiYbRKrMA6vPcdM6EgXb5qQ3EAE3rSfdfpb3/Sw7Q5
ZgMvwvpSzy+qkPtkWmKgvuHYbDtyWc+dUZ90Jowup5JpZo9zx8pJ1flbkOvnYktNtn97svjcOjSd
9VT2H7rnhHX+a+Jkc1YjzJhRrjii+mykdhz3I+rIbZlx3obTsjl712kvatE/TWDAgd06H0JoFyrZ
WAz9aVHmcz9tGG9uLKnN/27d9W/hgKVruBhom7xwms29IMonsnmUReY6XL9u2C67whPDbTn1albJ
qc6a90onH2Q1D2CSYCmscTozwWhDJpV7SEahMZszitCTldVBWsk7mL38GL2dleCkpvegOWr+am35
JxXVRz7XfxKgv3PhlIEqumd9HbZAy8pfiBSnvuTnaD0lsuyCEgHGZnc0JM6HDSj1RSn97bPrFYl0
OthS5Hhg61PryeM2Z7fJ+qeFH8hs6rOuwCHn2n6u+Ib97HUWxn4xSft0rCdyD674zv6OnQoZfz4O
yUshU+hoWUVmctIuMRrSX7geV7lSG3TZzzisjEL7fZWt39X82So3Wp1pZ6fmDgQD2TsZKq1nc3bk
L4ULLcCo32awKp0dTu5t/tifmvx+E/iyJGN5fdC+bBDrajhk5XbckmQ/18Vzagg0keGndsBBp06H
bKVdWITm68yxac+hkBmjsrY/OSLdwrQ/iGUbQnvKviq9jNtuferWNi4HtpGRLIQyLqY9vW9mcadN
zL1ZLn7TSuMMe/28OrAQqyoaDBmppt5xmDo7YVnAg4xvi3A4enXnjNAVEEZWkQXeMONnjZyZpHtw
7eWUWilB2sRDE5tf7ufOeZYyOzDsOtVO8+JP5X2vg9wwq/tE9DN9qLikiFFT3/iM5NXZTrx3T412
7D1Grtj+pJp3qqfHgn1zU+zd1byWXX92K2jpEnM+Hd0STtowBoVevtwOcjE/06NWrI8R9JgzC86z
P146HMmBj8Qsjvb8RAjAm1xMPG8T+RllDK2diZzdEECPZ4sF78Cv/EtuVp/a2L52yERWMf5ivmCH
st5kfDsmM02+uhplAI80Tz31LHUE8dCmHSaGDGv/dbbhTIIKXUpJs3n0qz+uxwKpxzK1+mMQymrb
13r9Emgj64Zmw4AxKJKVLeftfiiNe7vtL2aWHHwN+1FS52+LA4Tcc9DVtiNZR6X/2q3Fq7N4oZuZ
ZzDhu3FKeMq1vc/DVHVFpPhhbCxHuebdWOWvNsiRDRsxybqP7S0KQkt2Self66o4ydOaPmtqjyB5
sF3/qbPNi8aofUzX9NTMTiibhzRTn5CvqV+SdOdSSom+utet7HNg5G172e9MDcPRz9vYG9H4bE+L
yf7ybwxnFqW+W9PPwy4XgNqn0OUadiqimJNhX1oibpz2F68GO/avWIu+q2EpQ8ubI41WXbO3F6Pd
uhhgtknu4fif3xa3aKnH+qidPLm8+m336ip3eZo2xdzeimyrdsNksvPYGtqoNqhdN2sdYzuVQTdq
dcgafF1JFjva7qDrXbiBWw9bEcjSvav4wI8MW2FgYzfcsjKodUDumSW1w2AlSIdbaBtjtDaGEw5e
+lJW3PCeuOhJ8zSW0HKSxtonZXatrSUuNwRDMhwUkfJAu4OBkK7YxWrWm4OMx5Kqe8l/kjr5LlLn
VBjrSnSDdkIu387LahMhPf3OEb6ycQkS0T2PpZPGg6VDqpB1OBjGvnbM44LubrXSj0YN0cwU4022
TWMGnnXYFskDgezCe21GTYsqJVgXGP90QmcOHqIzXLWW6uTGhDD985ykj6szBh7df2797bhukpKy
b/bjYUP8aTtxdDhzAnc2fxx8BIHBRDxkTh6Lbtkb2cAgd/jws+KsIObWT6vKT2XlPElqXgYxL8LL
L45rBtmW7zbxM5HDIpJXbWxOJXzxcBlAqpioD1xoVkQeJS9RmpzYql8+FArWRvJLu1qnCll9X8zu
fk3KyFMM56yJMb7RBLRZ2tnij1DRxXKSZ3RhZJuWotRwuAS6g6pqbDOTOmmtqgJ9g+Se2xTlaDBy
2KeCxsIhu26ZwzbxYMRp+8SeA0V4n+l/GEpDNf9ZtuxSoH0SURHbnnorJBXTolHsP0tbj7eih3bO
ZZaBQB+q9DXTt8NWd8GaPOnYOHkMt/LRdLdmR/d2qZLpY8ya57oxd4ZXfBaPKbEdUZMUj+1E7kpu
5C+2v2FdaG4SvJe/iF6cs9R2d9LkWSYRVI0nnAMUKEninBzje6udQ6YMsV8W55ivb+bWHPNcjTEG
7KduuZX5GbYXcWda3V9b14LSO6B5BUgsp+EgxSZDV72WqXlU6Ed28aw88BKUeC+E0cQ9WPaZmAhl
FfceVp2pavdl3selvgY8roOudpnPeHZrnUvhpo9ltR0Hw7y6i3vUDY3UlVAI4ucvigmdQzW8CePO
7glICg3/z+rwAgRF83ee8pPVFeeEB24zs8hKq7C3L910bQZcFZyEZtIFYshi3XnvSz40ytmRAaBf
Ef5qia9b1TGhmq7uvHPWOpynl06Ewv1mcnpCpA6yMX1eEXk1HTvJuB5ag+KgnHaCuXqWxrDrgzbL
nhtHD2YD/aFY71JLPSVe/8z4Mx5nSZeK68Q8Cx4qhIHIUW800UHZ9nEhf+Mq3CeivXSL80hy9cV1
0EnTEpZGkjpnCoMy6joKMENyHE9RT/tZa+Oe3y1+S/TpQ470nxXfc/Fs1RMUwUl7TBHLmN0fW0cv
qPUTkvgm4mrq38JRXA3zuerc+8WyflWtf48KeRKqfqmc9txvRBE6TfdpDOLiZAjMqXGelka/X62N
p6GauQZxjvMRLuBhez7EjbymXI+mKdkDCnswi8SGJG7d656618cGXOT2uy3Xi9uJF+ZEDqnm8pcc
8iNRV9eRlbPBXJ7GxS7P1aS+U6/n467KJVBZymVQeif+LZGeurE71jtXWS2SgvWqGVS2yv7JGWyP
WXss7f6lB5loO5tOxY/3ZO3ep1b/dGUedcqOSHymTS3OnmYR30HIydQhdm97w90OTWk/u8ZyVA9r
5W+xnoDfGK2zUVLULqTrTeqjYtqBbZxTp+WLWs7N3/PJ4P5gbtMSdDpz2rZ76ipFKdED7uEQkot6
JOQJ30ujzokvzw6Y0EHZoZ+sD2Qx4POatQd22zkXKAYDJy0+CAV7SdeWkkdzq72d01ChTDq1QURW
Jk/MB+zIG5JXf7L37TITvq0jj7tU/eq0LSTHuJ6VnvuqWW960sPkueIgWze93ETQbB0D3Bb31rSr
lnI/5DWpYFkXERtEJmgJY9g+D03+TUbB80qtYRZFPJT+gQ3/lIuvutqjg/NCprHjVQ/63krhQcnN
uhPbeJhkBjDYhx5d7OytbHdFVWCwsF7T5rdblnd4WgNvaA9ZlvDX21/GsEatdN6sfNi7MzdWxhC8
6UioWH+nuh61jbdv9EuvvrSBlT5Xe/J7ZdP3vOWbx3PMNCyzxxDZCMnbMr7zQjvKYcAGgs1fn9wI
e1l1WpyfYVF9tNCfBWY1vvgDlgbLPI4WJwQm1Guha18GPRPFiOoPdf9o4hRxLNK77OswysjI3tp+
ZdeEw8j+UEOrgoo+R8rk0jkQd7N9M19yP9tR/sdIK4FXfrTJr1Z/bwp0r0LWz0th7vq5iRp/CUcT
3SuzdUpPnahRTmtnh3/Hs4iqaVIUN1nhlLLH136qixhR5il1aAA7Z4yV012N0rw4Q/c4wRA85KZ7
MiQSAVFEIRr5cU4wfhEy0ifvGhUOzbj2WuBM2Ml2uJRJ8nc5dkwstDHhhNNN5nfF9mSZ2Y+nj3+8
Fs21y+00drEYJ5Jzqx3qUBM5kx/hBWu7Jpivtr9FnzLosy5j+8C5fFDrQ+Xdcj61yIMW0gy000xX
Nw9/3kzguegeRnlzuK1fzG9j42YE44mkmhWv+Zp+w/wIiRuzKnkqPGKxip0ltHs1EpI3ZdfC8V7s
vLyrChF4uf47lzS/HlXNpUQQnnIMWuTPnRdHMp7LUbpTQrRaGpu+yU6yo1dSbJAgsN73/Tsf8VVj
+lBOUyQ9f7cWzZmazmsIs86tvczMHSb40HSp+usCm9saO841xcPDdfSwbVevmCgjOkw71Jbyp+D8
z7P+XtaKYw1vGh1mF5UjOp5uPDOtEcHGuWGnejzN7R32wV3XPi1iYwSZMufjKiwku0sMNRpJ0jkK
7KXKJ2Y495W2nMzS/mPWy8lfqH3dAsGuKoornsfYXJeTNTDsxc8OJquaworlYFKQ/nRI7uscLd6H
VyT7DfdloJlHwZcssiqeRRfSeTwrdZwHFfmeoHAZ4iHF/3InIW0VceZecVjeq6J9EDn2j5bussqP
zWAdEGfDDg+H50Rae5nG14nkvgmf30jEXDfGUxOvZLAW/dEXuwRz2HagBgubOaPkb+OaWDVZB8uG
MRkN1h/MsJ1AmUqMAyO2ZcZoWseJk5Fgn3e4cLLD4hKYbpLJaWu7JR33Wx8aqRPNzorPgnuCwZXV
PhvNyKoU8a5Z4IGA1+u4n986JhLcaHtLujRZ6JQkHCU6DuXstWz2PJAHJ9HOqe6GxrISvTDs+mre
r/rDoj/ibwyr5AM+WMjiTEjZjnVQ57NbQsf/TnLS6Gq4yLN3307nxHsoy2G3yoES41tJTHZusoTk
dl07SeDyYL5mJaRbIv+ozolxjdtp3etTjuFr5b/xplpLVBcFUAyTZ4/XyF9iY0zuDevvUA+xJl+G
3DuktYhpMSLWpTBHveqGeParoCViAZPD02wNeF8xrXKYVJl/KIuPbjwuoqXlU7uVOba85A1c7jtN
vXZjcWXUdZDlgxzKfbfpoXK3F6Wz9MEdhcXU0r3QsTmZi4M5wfXWy8/aa07m8qvqV3dvpMWZ+kfE
dWnhuLAJM2Sms9UvS+88sf/3MGvFXULoWzInUdJrREkahR+i9pnkL4s7w7RckgmHT8OVdwQqmtEy
chy1a/Fjo4ae0hbrFcrONanTFxLMwo5RV08xZq3p3UwwW5yOaXsaVgYUGgJQaxvYTpO3NRm/pmyO
3Gr1cbu4cBH7hWf01uwl1c/sSnofl+K7NP0wSVeihojM6/zVvdCmK7tMAttVO+Ut+x7ZY0M1Yjsl
ylsd2X57qptkDpbEjpefqsIBuUzxBkw+3/ZVUiHXmrtUEYq7Dbtl+tTU1Zv7XesVe2el0kMqscTB
Uu8N3uKtPfnVQfOZ9FSBIZkUeCH3ZzW3HORXVz15v6TzQRlxxEdKfbrs8FS1gehzZgoIXFq637Ym
Mpks5eWjnlZ73+gi1383+jUs8JSmxGI6qGSTIXb6vB4lpi+dc6XG9IPb8OLV8Yw+5RBLWrCngrk1
jzZIr2EtshV3jOziXiPWUA7qkk9adnI0681zh6dpnmkyeuOF8Gwy04R22pwiPVOyz/GUol8ZxX+Q
dl5JdhxZmt7KWL9HWWhhNv0S6urUSCTwEpYQDK117KbXMhubL8CuYubFnbzNGmMZjWAR8HQP9+PH
z/lFRh7JFpeklmJeg7g3Ros8HXVB22RBZR6UJnumnyxRSkA8MshpAjTDmNjkV5Ej1KLkrkKnjtWN
ldvpMuWAsAKRnkjL1kzuNHDG2jKV30okS824KY/ILVP6Eyh1BQUqcSvKp/zUa0bhDVM83+ep/DTK
xbdhIlGe0fffmn2kb2CPIQ9dj3dzvKbOKQErD/O9KQBkEAFN3kdQnuVSPQoc6xkByScAYu1doDwi
+bnTckP7WSnxKQE88sUYs+dI1b6bqhsNrXSTVErIiiWCDXLvSemX5K6p+NqSzJJYWv06RWm7Fczu
aCV9fhMMgeBMCfENFCSV247MQgjurVIhLMp5B9JI/Jq3JQyPcTAdk1L+PppaW6+bk5VpjRt3CwIz
ejkCoCIhXh7mJsHFW+I5rsTDN00cdmTSo4vkKu09PWzQHf0Z0gDdaIr1JUDghGrE4huR/LlvF49c
v3WbASxmV3V05rLcLhBNj5WGR645RMin9xictuOTCrjJSXdWi6JADFitj8Dm9xl8hUTcg/W3m7w3
d/kwfZ6leC8t4WijvCgd23CfntJ66J06FVpvGb6roOycplUhOHQ/ArM4tGKCbGpRbMIO2QLkOGs/
jT7FOiQQo6BGOolk9JLOXS2Pym3fiJE/zhqnuHmMrKo5KToVa02UvGlJ430ShJvBsH6ISkUiVuWp
mwKsckV9eMgBPlKmLARbXypQ9HO0kWsu26kdnhYhMfwZ4VhWDSSialikRmCP7Sau2YbJk7DC4pRa
8QpwqgMWv4dGLE+sD+aoaig5ZT+R1nYljpKxkLijtKBz38XBHrbTpst37RILG1OlVljLUg5OnmpS
H7Q/JPA2bj3qqFQ2gCRhQdrG6FN1BO+tBD+DgR9Qasv2qGinnOdsCwPAafug2RgFq0Tfkyh2Dyi3
dk1ETYMRViZYnNmnK2U5SSbgM5/x+yoKl36x6oQ1s0hZnmZHEP4ckrw7lb0k++bwZV6i6Y9oOcZx
uZHnMj+AThvsCjRXmMyx10kA4vKxWZU0wwc5moddVWwqsYVcQbWMrJtXzGw1lLFGZzGLH/GaLDUC
xhrsY6gL9D/EJt9WXXIAvwpboWtru1dJVQi9vARfw1xEuUbuSHfUCpZCah0nfa62OgsJXdkIyA++
CwsP5Hyx/FYBkmVIiNqUqCRHPZk5RgUUfUyqKCS3cxPvqIt/A+HztdGDY2h1h7xV2tuklh+afq2Z
DtOxjATTTrB5Qp2iQ0aEohU0Eos8XnZKeDd2amXZZh7z50Zppl0KHWmDlLETaeO9ZCrSSZ587asW
95z8wYRunC6LbxVuXPRUonSEPXszeILZAEwzFDaLSqww5gZmSd4+GkqVc3VyIcxiZvo9SqFKMZmb
io71lMQSta1jTIXRUXM2/DBFN/FgKXezBA6KsmTtjfyjrZaGtY3DMfVG6kpuEET5oa5mJxtH1ZYB
eTYAEx0QV5OXKrxFylHgUa5RyArRrmgpjgGd5/bsF/ABylLekMbrDvjhkVvs0WAeijwIfwAYoSv8
eaqC6HmwDAJWjeA+7G3HkKTUWYOAlZXlTgy+ZzrfeUE8VbeKaRd3JuDX+maYRKg0UrXrwBi5sGJC
enGYUYtWQpElTsEO0r5UGqzQ6ibz+ljJXUupdCr7nwtxV7G0t5LVJ7RGPqWV8gMAruDIjfhag0am
sx+XPtyR1KJQ08+KB5Dyi571HvU2XNae5t7U9maFAyyv7J0ZqLtIbc1NCJnXGwVA432rC9slHW+A
jQPSHyrNVzLBuA/nxbjvguGP2cobt7OAEMo4oW4jqTqMSQEfuNiiugX0oLU6z0haddOOHWhmkGK3
Qc1xncX0IVGDBHxB7nXpiyjJy6nva/lmyqveo3a64ib7ZjMq5bHQlac6tCrkGrVttwBJoxMUemYy
Tr4+Dtgw8z7bakPgN30/Hav1b7qeTsdBgcart5+CSdH9QRRicHCyBCdbc0X2xUMazTdmMSd2IOXJ
thAn5O6NuHSaboHNLDmTgIUabJ3RgYPc2agBtwcxpiGjF2rmp9a8sghau5LAPFixxAOY7qPXihOF
5aHWNoIOoNAMK6eIzE89uSoVBNHiZBosCGlGbxLTrJ5qchT3NFdk42aWVr1psOyTqoFuGKaf5mTc
RmZ1TKaSRlZTgJ5utMAO6rw8mlMEfsWc6EshGH4YgSzHnbxLEyPxwonmj5LIGo0h6WcpxzPgiK8D
MJJDKeSvU7wzu0V3KYHRzxzug3DYV2KR7xYxrDZRSOnRHC1gq8WxzuRyfcFtim7GVBT4Zx7F5NOz
6YeT0XhY+YT2IOqtn1XCKwDQ4iaRXvWyUY5pqvlslgMIbdPT1flGh1RxTDLJGZnKroyBc5N/B64K
2pRaZ5BugummpzB0O2vhrZ7JlLAMcBpa2FeOFPWinXe14dVUgzwJVLJd9Fw6VvSURib5dkGnOkI3
w03BlXhDAYkuXYQG+EkrbZRIebDob52kItjhBWgnlsVdpZRrEMQRZM6pfJsRv2WkP5ZrmXKcEkpc
ZkJwidUuPKQJkBixGyjiTp/FyiJMJMcRzBgSd+jcVQDBQXTyLxfi/OxIsL28TIsTZK6RYgDxNdqz
nBgntbL8sQvz7Sw/DtMU3aUp2Qnxsdl3xWEWBp4WsDHqtcIxgU2dB7N/zBT9CFWNnV51zxKkNwQd
7sXxsxWJ6c5sm9HR4c3kmbaTrGjcZPGc83TuG4535ALw1Q5kmU5tlEdtsLoN8ybS9iql/x6aGj1G
8PEaH6CTmvwQWeNqwrigHrvC3k0BUl7fZWis5qEttCMN3RqQeLsEupu1xwiAlw0sRd2gOo8rZRl+
mk31lCycomwAOgQ77UkoKIDkY7bspRBnlDyA6jKQu+TgOqiTVzt1KKklZoI9ZLqBMK/ugZyx7qXA
rNcMzPDicuxcaQJoXYP7alD3+DTW/Q2BPuV2WzCSHqWj0oAvGaqaGn0yPhv9/EUKylds3T6Xcaze
Fs1821NxSM0khis6vmh5FPhTTxsa7kBlJzr1qGkITJrmBk/3KrVA3y+fq0m7KxrqGwbsqlqLuN5b
yJxCJD9kokaQ7VAvHhUX4BpdI92NyuhBig3MflfQHpvbjACVazqo3T4F9BDyt4ySbpcYFe3l2sE0
qnNqHk1uqcbNfkikFwha7U4LoCyFwfep0CvWGvhf/zmLpD9GwZHm3nC0EpWUWc8fljmFNBlTVILC
xnuBK5+OeubE+k7uDfGQZY2TcrmfqBaEqfFCkRug0ACjJlDK8jRKJDOaSZ7QRJMblotbL5nf856h
3CY99CD8T0HMTw0gW3dSiiqHSEBye6YrDQYJCi/JfoSu+yPo/epGV9v5FNWHueZ9ZYZy5wlTKd9D
m5LvCQu8+dJXtKnrQy2a8iddSW4sKSAKT9gkIV8f3I4YNduNMOavqU5NuYgEXBiHUvWtOg22/IzG
pixA1OOll2+yucIm3shlJ+jlwM1CGkdWZkRwR9P//qe//h0PpAlJ003Agh0NWtp8yHarzLUkEhR5
jqVGPR8mibsCtVSHYhwbP0RtY1BGfHbiSdpJIHEQFt+V4iCe9FYtEPJvJJiLKJBPqterUnO0tPkV
sYDAK2Mt2YGQgSWQnzoxSR5EGtFtUbwIy5CSCE8zibQ27VodJ+qwBH+mSZULWAFWq/nJgu8LQU0i
TB3VoR93cqQgsiyrdpVmoR0MbeZKpQT1bq6pXBtf1zf+Ro2BQCL6qWzCNuQHQxLaCodTbjbk2v0w
n+og7Gy4rvuqnqR9ZxQQartpD134CBHzvgH1ftOPRe1osHtcRHmqvaRPniUn/X2lD8c2Luh7inS1
kZQ3N50MwjwIlumIWeNtSKtJMKXTkCrCaehEu9RILeiIbZpCbe6bod4NOd3xBVdnSFKmvglvF9wP
kIAFEKeqZuhX+bBbms7V5RKwBqVXuwK5Ap807unNIYdTmznNDkWDmjf3wz5Rm72+IuFNjcmGBqrx
ykJVXYgD0xOwlLB5DnS+kAo8DTVD3cZLsa3N7GuKYto2mhsd34mt2YzHJQ7Uw5QnUCU741h14nYq
g2STCTtFq8nFW/FV7n/IViZQtxVH6jA1qXYU3KdLqfmk9pFdjVG4gRqn0RavngVRDAFKAsktzUDa
pCQR9jDU9X1AbYJ08xk3BpgMUfM84YK9bYeKhlM71ZRe+q9mSzYQRjeF2G7FujWe80wsTr3IKbZ6
itNFGD8U031dhJoPj1Q4ygLcJ9pP9BO0BwT1CAr9az6r7GTKXvB9TYrZWeqHs0SGmSwnTRZ8PQc5
2Wf6vSYtPdKtwBCEIQscrCpeljH+qSeRW0q8i2WL5mmi8K5slO8KMHa7HuPPkoKzpyJ8E1r9eaTm
VzdBeoL29t0SlLvFqtJtpIUVibn2qJLviOboaV0/0d2im0ZVxrHqUaKdKfxRd92eLhY6x2nb2OT/
WRqwyTuZplENuBVtDphjuoJLgbUaqItx1u/pdNaOoeZ+1EXcruHWKqfYtxagr1EYvoZq7aNTIblq
kytunKK4RL7yZGXVUbQgzCfAke2+JGC2Apkw9vAU02UvXsbBmV+qHBFkIFdDq+zIuhNYFy4uDaqn
UrxvCxBBalwJiO63r9ogu0HfWm5eAEAsQGWiAjDWXtms7R1eK0VQZSg5ZHeNaiwey3gQanXyB0Hc
KYU0gs4w7pNoegClPToioO4KaMPc3E5gcpX1w+iLY7SqPcoGbS7u3roInERmB2XibUOdu036u1mN
qOkuJdIFcv7CG/l7iwCSK0/j57AdOW9L+SNKRoPOJU+PqLiV4l681R+nyXQTffUnUIBn44ATbBql
BW5k87ya/QilBQcBYJfS5eiTyE0bORrsSJfErVBX+xTPEj9QeUcP8iDZ5dCbPnyvZzOIe1ftc9eM
UKWfB/x71ZGoSGXp2Mg1QNMFVfR8NB+tbt6nrVhu4C+9Fol0a2QWhatcFHcjbb+B548O/ekYhhO8
Zou+lrQS3dNdkTZf+EwVEESgTlWkI9mlrYSjcVtnxWOhoEJixOgRAAMHW9NMvdM0o0DhEkTFtHbZ
igFu/EpKbilWmY1RIPuA4UNpYbEYRdsGFp9rRcixJ528kUfsjyq5qpxMIwxHQrnXegC6+O2hixpG
oMCmxM/6CP4qj29XQWk61lBrQgC6ZQfKvYbcghpzW5XFTE1zsaGC/2xQVLIDnEE2Zo+SlCZO+yb5
BokMtEqUfh34+WlOJB7ohNKxhPg2BGNZohdguabRUt8esp1pZtLGlGWZHZx+szA62lZBSd3PrE4l
BxOMuuyIhTy52J8jS+ln9QgEOucHCjr9thiZT0Gz35YLHkGAe0Y3yjpjU43hAyL2M9DUB0PpJZs3
0pHJjbbUN5FnVEN5SufwOR2p2JIMO5KZpD5lFzbCHNQ3QKMA1CVH7IGMu3GhrdPKNYoMXU5/t5bI
latphzEMr0Sj1ty0Gzx5SfVHDoU9mYJlR4PBFizA5gmWeKSwEqeCtRGI2sbSmBu1VwB7MpnbVgCA
PX9Op6Ta4KWkHWI9j/y+o/zbjSoyoCIa2Ko83yWNozYZri10hDEBkX7g/2a3SLI5S59uaSh2hXEb
Nwqhvf7UlQ9wyLxC/1IJpNO014JZcHD41JtHKSE9IpYKWuhQC66Ninp06oXza4NtFD/1Ivtja7om
73/B+iPIAFZNnmENd4m5kN7u01x3OxmFBL6HYvwRNA+mUjlj+XOCBprm/cYKfpZ09SIWw7TK3WTV
IMXbfYt+dpSrB72FHjyk+1zqPRMgXR21u/u+5P7PDB8GmD0EdFBKkKI+8AIdZHY2P3WlCpHrlBuK
Z4HwH2X5VgX3EX+R1drTeF2CMvKCUP5qyJFTryjvlEeSWn1qQzAdiXBjauKdPsnPoU7boVNi8KTa
d2mmmtil3wSl2Yfm8KKDIlioxidD9KNI+r0Z3A1deRv2dKImERWswsnT8hHhbLvTmp9Ds82b5zTD
UeoY0wmx1OdmOAyVQatCea4MvbZHuutZEd5JqeJbEX3wygkQQBxg+GcJsGcQyQpNMvNz2YfbtA98
MBC7RkyP4pwipBLaU21CsbMFxY16wW6H3o7DFwMgTJuCl8E5sVEE3zJ/wlVEU7bn0RXblShtlbjd
UwfYw7k5dREtT2GTjyU0dlTX6WXECLxzXiCGWVAbQB3pAnqv4U1LOjol90X7UhjfFrHz5B5MckPB
f4nlwI4oGUp68Ij7ForNInA2M9xRjbxrs2qvqoMfPWYTSX+trU1rjYrhABmyi7eQTzeLpFHzS/Sv
ndkdiD3yfsyFGxT4QiBbJBG9gD6JMmwnvJiidjFplkr3gUz/ohYFoBO6+UPJZBZOdXnw+SQPIo3o
jlbmgqaLAt9Slr7pNSFjthAjpcWrK8OhakQbyulrAPBb6F40UqiKzE2OTrpanqZKgrqy9kxyPwN3
kXOmG93Xen6pq1+nAqCz3KLfSpVjpp3s9mLxEgrZ61jMd8ooOuOalvBUltvsm9Ane3NGmb+1trnE
wRrAvMb6/UCGGjbzVm6jCUcrAEixuh0Fw6RRSsShF3gAPtSTrC+jDWgI2geQADfQuCJC676rK93O
FlDYnTI6jTbu2oBb2gz3E6D9bi5vqdL6GSgw/Iju2iD6KlozSpE4xdGIskdNdqamOUVqzUYj3ZOp
g8XASBq60/IU7qqxdipV+CxYaDTkAEZxwVZSqp+AJVd0S1NvrVr1dBBYcoxBSp94uiaAW6XHkarb
tiXG9EOHlox8KBthh6ah2wW8b6EmCOWnXN9Tvz10qC3nfbgrtJhkmJZtn3Z3MRlwPhjPSkGeayGK
CHv42DXqSzp/T4rArbNsp8m0FxXXCqSnoBkPogowdxa+pFNOUdA4CcR63qAvCGGgGxlE0kaMkiNw
x5Wd6cbz4E2CcChAWutm5ktzQFu6cNJE36NuFzlDhyEdtyNc521Sla/dRNegq+b1Jpccs41f3hD5
4LPOYVm8lSk9k182YMchWYW3n66ZigJ9ZOVVvlHiKrNEnqtCXVy6UtM2Sz6FEYybOgCsVQoPaRp/
6VQ+PqVfKzBhrfUnpTJSp7HY8eIc/0kZ/VsUSxgc/O9/r7/ne1lRVwcC/Ev29a9f/c8sMDc/y5vX
/Gd7/ke9+5NRkP3vn26lPb77hVd0cTff9z+b+eFn22d//hSIza7/5f/0//xfP3/9KU9z9fM//+N7
2Rfd+qeFcVm8NbKUJQS8/t/ul4/9j//zX7//hj/pl4r5D1PVNbR1DYR0DVWW/0W/lP5hSqa5mrAC
B4RLCTXyn8aX8j9kdGkVdNFWOUXd/Et11/oHPMlVVmx1ZVCAev0t48szdWZYn5KumCKaeZKlwuk8
JwGHS9bqaVFCN0JhffWgjffWjeFNjuQAUHrMNqVnXCEe/3JPekP5/G3Ms02tQO8EoMKYq6ETAmT1
JjzVTupVd+TnmElJe9VH43/x4ifdn7eoOdAqePOBLh2sczW483mfSdzNPJrlWOdnSJ8BQYfbws83
yqnzEIDY0YZ3spvSD33riqnwKqRM7XM95rsf//kf/1xuJO9gQxur5PL789yg8zBkJsNGu2yHA66X
3FJ9t5c/wl+a4lets9ZpfDCecuaiHAiNMqQVN0JxDPbdEZDDdr67o8voSKfcH7f3Pz5e1/Xn/2i8
M/lhIwSmkkXMT910u3aTbpSNij9Xu/14GIlD8/s4eCiYnBsY7OeyuFk3khzWjNN6GapFXrwH0o0S
kUslAPSIe1XF/OKAKj4bKEvqon6u6DcnhQGOnwHppr3i6+cUt8MWM0mquphRXFWgX2VMf1tHCNgE
BxiK1rn5lyYVVgf1Vbf7vXJbsFPSbfs13UNn9pR7pbHlx9Uyef5m3qTfPl7a9fD9NrImggrRUAX4
zUw8kNp0GPsatFBmnsxsPuA++DdFaTl7a6xZpyfLuDGdyXSGeABPNHk4BBK4PzlMdkmlIxMjVFe2
yYXd/26gdZXf3J7LEmcZoo+sop7dtFP5IObWk97WV6QsLywZw6ioKSBzjzDOWSzJ00VfmpZhAutR
SBYXqSr344/ymwz0n0v21xBrOHszk1ARWrWLm3W/5zcVsaqz4T7uyaeuLJm0ntCz7w/nX0OtXwGv
9ZssMaicCkgzI1Gkcfqb2olcHi47xZO30RVx6wubXOXw6pr0S6z1PBguVWugowmaYMqiW6vEMtXc
ROZdETxKZu1Rwfp4Ec9FOdc1fDPceSxsh7TIBeqA9swrr4xeoLuCZ269BDaOXnc3H492aVOAtBKx
ZFY1GbuK918MsRzMawYCxpyB5dUfQEg6H49wnhyu9ygT+muIs+0NL6iHuMeEVkOMmWKND5tBBiLm
wXSnOYMbR19voIB/PO6lU/V22LM7bC7wQ5RVg0tECW3amHaPRk8n/F214vezQ7T1/QK2zSSjysTs
QknZtbPojmv/ev6uN4MT1NM+Ce+Rf/l4apeXFM1iESykieT52VGmOi2W4FXX3W/ez964oQ3mWE7v
Ls/gluzrHkcXLkxAULqFRLKBrcm51G5hxpkcJxy3sAxo2ETfik75o6AyEybqaUQqtJhCX2uvheBL
R08RRcUyCcOog6x5ypt4AtZ2NMADEYJLylV65Vvy0QpVv+1QqypFD4XoKyt7Ka68HXE9L29GbJMJ
YrRBJrImfdMTT9Ht6JPn3cf+tazn0tF7O9TZR7S6bMT+maHCBEtkBagyLC5sMq/M6L0dza9cTsVF
xSQpIFkHXvF+RlHZziAgACcCebgp/HSj2igx7Zur1lSXDtzbgdbc5M3SCY0cpbwkdJtLxhnBbqEl
OwCdvzKfC7npu/mc7YlAknIFGT18frzF13xpOxziE9oDLyo+tcBDrgRI+fJ46AGJGEiRcJzFEZpQ
EwwlDrh8D9oltc2viFrdxjf4it6Xn5rO1neqm+8Asip7cJzaHgwDXZFru+Xy6v7rx7DO4oxeSBow
RD6jbIBI7CnytGhweFcW99Llo0iiQeqoI/uonV0HC0m/hf4MQbNPqIhkGlUiBNBwzS50ejBTXvtx
PSPRFoOgweEeP/CmmrcwANRN38jBM8Ws8ERnAtB3NrVP8ZQo98hGzD8//kEvxSOVVydvToU3oXZ2
p0xRiL75msCL+3DbbsxdukPixTN2Hw/zS9bnPM14O87Zx58z7jW1Y9XXNCNZ1b+ppjmVrx2g89uI
vOKg/QSJAJZGd7qW5MiXjq66ygPIq1PKb64sRVOOZV4xy5y/qp32UtwVtLft0Bts77tp9zvoerOb
+8lXYWde2wvref1t7m9GPzvPQBhTIB/MnWIkb+7YAwnZETuIhk4MGtj5eK0vhcO3kz0711GlGTm4
aTb4oG97qst54388wqUjhCcwzzFcp0WeY+8D1JCmbKQ11wmgXM+UqkdpeJhy6eHjYS5PhJ2JocBa
Ajk7Q6KOPqnSr3tzrm/1YgwAB87tldWSLlQGVA0/DoCdmrg+H95PxqRPJAzrZNaLajlGTvYY7BIX
0SUb2yqArHayL5x/Jwq9HfVsTxhWNJXGzKjmAlw9MEHOdrZK6/fjJbz0cH43u7PNkEzaQrNn/VQn
fT+fpkPvB7cIm//y/ro2qUsfTKM/zmMSMz1eE++XckH9dBEJcNArMpropvCtLqUrWf2lkgrdaIh1
JDMWXfmz79XOUzSnFanMvIcbtasdDM0IINMzYBcXL7p/ZwXxfaAwy2NP/t0cri56WUPB0Nbvu50F
zgQfOoQ/3PwHMO27az5Ka6Xxt2DxZrjzV4tayFVeDlwc8sbc08vvCIwo9UkbdLEIUfShH9Z7MX8U
7rJTfS1ru3ht4eDEhSCREevryX+TeqBlmMZYpf55GIATFC6IThe1h91qvw7E0Ok2+aN1d61GeGnn
KIqKMiEFUkP+pRr3ZtwikEZjTskNCr19xOEQAkB8beNczIHXSw49TizOzg/6sswa8p9r/rFBOMHv
nqofdDY9s7DX+ljnVJvcre/YRX60uXIKLybDb4Y+O+0CfFAztnhmJLu1TDYclhntxdEt3Xk7R1ei
88V5cujpISDlh3DL+28oVIYgFTPzzITm55xXP5Ywehki7U6VgHHX4Ifcoqhur0zx4r59M+pZIqFU
hQi1kGPZufMfaP/op+l2doJN5Yd7QFOpA7Iu3Bj76obSp3+1gHZt+LPQM0oSTJI1q2tcc9PfpAeQ
rfF9d4thpWPdT8/WhKq+jYLL5hlk1JUYcfE+lGAgWAq1LOX8PkzzRqiEhBWP0CUiW7PT/sUYv3y8
wpeOCF4m/xzkPDAMi5QmYCCoYKfxoxkOgMgm8Zp/z8VBZLYOZ1DUf3PlG6ZOS/EiIU0r0AHqAOfJ
rfvxPKSLq/VmjPVneHPWaYMYC+Ly6zksdmPEHuk3SDZtlZP11bxFS8UDHnCl9HTxlue1Q2ONkhCt
5LNDYTQyEPqYexAgwAYQAOq/Di6D1VbbhITT8FbeopPwBSXhf2e2On0f9Dj1tcD7fralAv5MkVlR
pIb3hW98gzOMq52/HghrozkTIrmlc+08XPyOOi0H0eQr/uboQwPIKgNhTWo0E00wUGcIUn48s0tX
BSXdfw1xVqKcqrArWokhhqqyYwNNsfmrWDMhjdKNmu8+Hu1ipebtcOcfMJolIDMMJ9Ruc1y/Yfo1
/QQd1RZ9aQ/PCLmozcdjXgqkb98sZ7kTdjGLmKsMKYU8UUaufLBISn3AFt3J1Yfh2niXT8abx9jZ
ycAVLFgQzl2DWLBpH6Rtd5AeEvi8PBZmt3HmbwGMgivB6+qoZ3f+oA5dqoJT//U0Q+uytiEHJr7l
dd7i0WUuKHEAy/I+XtyLhee3q3u2f6BlsH9QcOLCGCDn2suh+IzRFVo79t812/2zdvN2sLPdk4w6
Kldrkh9qgPrD0epv07oPHgAEKdGVBb34oPgrCzbOCgzBkpuZtV72cltRRh/j1CmzCK+IJsN2cLCQ
Jfx4Ka8NeJYRC5aqSbPKSi4zVtJdegglgHDWoH9VM0g9Hw92KbK8yfFpR7+L3mVdV3DnuecDJdnP
xYQWyJWjvkbE8+fy2xHOjt0CQiQyRb7VKlStbNe6IajFq6dbvjaTs9O2oL6PlwTjDN+rHTybe+GF
frSrok1ztBB53IVP8mDDwvHADt8i4gtJRvdFG4ig+/GaXnzTvJ3y2REM5aYXk7UMLWyrXbqtaaSK
d/IjkY27EDz/j//P8c7O3hCGdZVNTN24Te6QX8WkOfqM2Zwtu+q3f+v0abqhGlwWJjWx8+qzXiYw
uGY2aIgyc1m8VtF9AFftyqQu7BtNtzRVxOha5aY/OwaTyIMUhgZ57w4nje7Yv2rfQRfdSQfdhcE2
e8JJcmjfypRd5q1yd2X4Czn+qqrNNY8PL2biZ99QKwU09qX12AuA4kiuvuG3guoqvAA8poSvDcJ5
YmU8F0H/gjr1Dujxlb7kpZCqGaQZrDFOezTa3p9NBUnJYWaJ8LpTHXMpv4AjPxSFhACIYoMkBamP
QVOI4ukwbKPpmsL8pTIbbw6ejiZmjOtyvx8/jyCMGmGABOHtvNe+I+7V7MKDcVhLy9qDdj9+0TZt
YOdfhpO4BTZ95fV6IQ5q4IE1mtg872hpvh++FJtx/OUHp41VsGeDm5sM/hH0WVgU+mhM/sef/EJ+
8G68sydPa0oFXNDIQKISMJ5gRscCEb6lIkhMyydd5u4Mw+b140Ev7HITh1dDk3kr00g6n6QioFyX
AmTP0q+TCD+5jbZxijIPMrQtimYwYG87SbySCl2Ile9GPfuypaI040IXmWSP8NDtTDSiP57XxRFk
bbXYXE0KzhP0VJQjiO4mPFR5V2TILEtXBriwO4g/xtpDpYPzmwW4VAmqNteQDaQxQxYewAMqL3Ul
2TraCx/PZf0GZzfYu6HOziF+b/MgljH2B5Hho5gB8xagq/mtggo1Z08fD7b+Yb8NZhBdZRhcBtv+
/a4vWnQxMdc07botV+YdB5zmiXStDnZx+SyTnQcGx/gttgSJEmqmxTA5OxBen4Gci6saILk6obqy
fhcOFl6kK8PeoFMELOX9lLqm6NGCSiH39JZvWUxJaPY1lEpVSZ2ElAbQ67X6xYUWAfUu3VyH0yg4
n30zkuAGtXIIRSEasIaQbuK03peIrMeF+CmSUM0egMSnsCE78e/HEUvVkcsReR6uN8j76WZNNSAO
pbAzF93reJnbWSZuCn2xNUilNu7ZsEDb4cqRvlQaXmvr3JkShXwgC++H1U05KfhjCV+94I558mhF
zX1Q/xShL8joEQ9lcFLU6nWpkXbJ0PS5Vuv8feei88qR/7WlwCWeJXpjFGWTjLSmnSD3UGnotEt1
tdPL+Ar+SPp9PxmKKeOKAe5yvaDO9lMFPzdv+19PjfJZ3Y+TO9/In8ZTvkG31zcjr31q76aT4qHO
6P3d08nQ7GMT1Cf14/N+f5h2rZS1RBsT4Q1Twaj+zhLaa5/y9+BpqEBDSDrobpnk++8/5ZzmYwDJ
dIWPLd+b3QpuLAun+JzZgzfuxO1o2MKVTXvhsjco90kmmGU6nECI3o+ZtmGMchtjUtiAXaTbMUJI
u8KN/MGGz1k7wzMdm9mfb0VfA+2I9sC1vPnCtDUMZiSaAABQfqsaV3VRdeOaV4qUkvoFE8DxyqVx
aeswxGqcw0DAvc4OSTqWcMibX1tn9FQalpPblgfke9eGebghp5qjB/rzipd442H5uw7XzO3t8Odv
yUUUpmbRSSqNosLzHAXWIrsyxcuL+K8ZGmdpM909NdVLZoiWzkbFUQMhyo/PwLUR5Pc7BZtwQ1xq
CgxDWTlG9SODt/vxCBeqQ4YmUbak1KX/qsG+HwJZKgMvOtZpbeLJ/CXZYCa2OMu+/okikK6k+xdi
FwNalsEtBa7XPFu1eAkSJImYk/5/qTuPJrmNLM5/lY25YwLebOzsASjf3WQbtmguCJKi4L3Hp99f
tmZ3qlAVDWlue9CEJhjiq0xkvsx8728m52jZhZdO+SHNopX0cX3qinH9J8xi6vQq6nRJ1XnTONNT
1Kh/+N2wKRHI8NEBW5lEkQUvLxLEAgZKl8sURdhFlgwbC3mpVDxCo/DOMGJPU3BX1e7DBg5pGG7e
/2Ri47wXbXF5nsy+C2LxVkkR1cxMHXSZg9y3uU3DnvfJc1RCUJS7lai35lO3dIYpmyB7l0etBFE7
xjoCs1gd4FOK342KcOIjFokra/5WejSYTjqh5A328OJwq5saSZsap9LphDZW+OjjGQhLuIf/dAhO
AmJmyUfIRFBDJdsDTfcn3uzvX9usi58h9uZZsd2MlaK2e/J/gywegBRPdmC+YvbWwPN6/4vemlsD
OibXKAcgsXCkOg8FeQid61KhXIqLrmcjXIagb4oodKCqJ3wqquf3491YryZvXc1ybLY89fXLeFOM
uGosvGAzLOlgrFl2hscc2uylp+VrV9Ibg3tLLCpYQZTu3io4Z/OIsp6kDTNvvcmSH/VWuQuLFLaq
dpelweH9cd24rZgahzlQdwN9s2XHQEVUp04Dm52hapt2ApkYPc6jvikx5MysPxr59f14t4bGY5m+
lWlSOVnejuwKr12EZHnbGcYhKlAClTvo+eCV1j3oRL5a7Hp69jxSHI1bylUPtpkn9Kowo3LHnzil
bPOPNegf+ydKnRukwlc2+3WOFiQcrseYWsOqWVZk6KMXIe438Jtx4GzsexRmzEFdWfW3gnB46rah
w965mj0pguk/1dgugHvzkNh01fKrKq1UNm60ryAGnEVZZMs4nh10p3RsWl6tjwoibW5IqTKXXWtr
vrAFNC929R/pQ/b5/bVxozlwGXixyexyyMISvyhX+Si6LtUp2s53/d00uD1XZ1T4KG6/rKHFRFK6
XCUXQd9y69lms7K5q7qKoHl3krpfwkPw/WGtfLQllNNqUM+audK6bbSBd43z0LOmrUzdWgyxFc4G
oZtyENcpMWz83kssU3L9qce06v2RXCfBy6laHDPqrLZaLxZGJ1H2K/YaBEgLSfHpEWW690O9zcp7
n2VxlkwqXjOYM5CYsJlLPYFl01/Tj/Zj+Rn2cX6XH8RNv3jB0elu+lzlbrpfS8PXufFyuGLSzyYV
X6whKRt2m5m8FEjFRkdrugfe5yFpkxgr9dQbiNXLaCJznkVTNPw4s5FogizH1m4/ZQd5m1We82X4
AIfZw5D4hIrFvniMfueNp3yPviS7/6JTdvkzxBo4+xm5VqlBVop5v4dC5olqquNNO5NpNo7vf+O1
RIPd40WsDPECv+6I1Wz1U338lm2DxE0e9Mfec/bFrnwNt+rntahvxZX3VtYiy0CZcCDuM9GG2zNC
bKC3/gbXEs9+jB6QlGhP3QajmD/wzzugqPDdf1Afms8prZH3h38z8YjqPRVCUWJdXGEs1dbTlMuj
OyN3UgBbyfS159aNiyFfEyIUQFRw0FBFL2d4DgyOKzHD8f38ZdqOxwmnAXcEnEKNXtniagcwNNtB
ee7oNaFxgMLc3dq18MaD6fJXLJZ2WwOSUEReb7Y9irLusG9eEYPw2u206V76D/8Vh+8y5GIZwytO
B647YjcpO20TbxSceLgHK9t6bzyunVy319TZPC9WsoKiYK43Yp6P433GVQPrma/dw3wXvRpU8zYC
9KW67Wv/HG9xM6DlvU/3SCJN65vqZtY6+ymL5W0WvRoYqBa9tbpnsbBfEdnXMld9LLe0JnbhyXlE
wsr6Gn38Ly5BFgUMg5eIzrJbvkNiP/LrBGkp10LsXzrkyBhINDLf3zc3zrqLIIuTIUnw9Io0lbnW
fm/NbeL86s2X90PcykwXMRb7BrNwhG0CBpLelyhMfkGv9Snc4N6a0Fh3w2dEou7ku+KHtXLs3Thh
L+Iudoo6IVpaigm0x9xF4WU8+AhJmtCg1tLg2iwuNkhhJrXZl8xigyRuVn3PEZIc6xUaxo0UdzGc
xbZoAh9qvThBE3X0TFz70unvJ9GLCIvVHk+y3dcREdqUGkL0qTB/vb8UbqXQ8wj2AmFB6mqQP2Ci
9Kf4cd6Zr0gpcsfaQV4EV4U6bvw9/tB+H46AOj20Gp7fj3/9YHIuwi9OCbWW+roSKzFqSNnId5lP
mvq16lYu/TeXA/AtiBE8OCHNXB4UWthMiTljMlLrz7X/JGcovJe794eyEuONh3p2tdCdrhlz5tOt
DaTbk49N8amcn96PcXPF/Wccb13rsxgDKsUBOivoiCr2g4qYXBRrK7fgG70MpogKkU6ZHyrrEmEg
50OAV/2E4jpGlV59zLZiJfgVtwZ1E+3WkuoNwAaPPZKpZuj0K6/YnpWcImBcEU/UG3UPOcfYtR8d
zm6UdHY+Jngri+FWFjoPuNi2iYIMCYQhXCoRxLE0vBPMR71BczcNtoVmrWGlxeNkcSGjbGUJBKhu
ONDdLtdeZCYOqpaEG5LPaoLgpZrsacxS8/wkRfSG2u6Vv29X4BYpmyWiZQinv79qboAZoMFrSCYY
IBnkK+kEpAA6059YmmP5qTwKDrR/QPkLNfZHgPeblWi3BnwWbYmubZs2s8eaaA3QcNAS8SbcqC/W
HhE8xVunf9xcsOfxFhMstQkPXLHx5HonUE7hJvLKPzjIBMb+LyCM1sYn/vxsE1Z51YbYgrLR66PY
Hjzh0VR+bjbqjsLkOiD71qZH/MQCCyOoNUuYguRkkp9mbHoNOWAZCEzXrFwIbqQuGmtw7KiVCfKa
+POzESlOH6AqQCkpj4YNj/nfrBkZPRMzxZWlcSPdU9KE0wIDiSbQ8sLeWx2WeDaBOGV2YF0xD0UC
Mdz0brMZt93HGIeC1/z0F7LM1aZXhWwCWB6NN4d5RYBCa0ku6UvxLHqRvXkDTxex/4BzZyt59fbt
y01Yjo2b8ftf0KTQljlgEX2RcrKkCpWWZjl4KppeWLlBlxN4W8WbPiW77m6tHXydVBcBFwceZhyN
2ZsEFElVu8dyhwcJhgj3+s5GNcVL176sGMFFlrsI6Cwp532XoRMFKeXt2el8me9xcc8wa9jZm2Yz
bebZLZ/7ff7N+rX+cd//ts4ywxamhNwpb1DwBube6X/N3C6lATPIAe0zU1vLplf7XwwVihsADoGO
WvarfF31GxAOIr/hhbTNBdxxKxhuAvHXrdwAb35J2rE8cQ0ND/Tl7k/CbpKGOIAIFmwEthIxMoT1
8VoGyGzu8JD0/O8ru/TWaj0PuVitsD8kjHoJWW8aY9ceUTD2Ijodbvwhh3JS71fLMre+4HnExXJN
sKo17IiIiFqHjyCYW8WNfwYnTGq8cUvLG93fk5DdQVxsuzLaW5+TljdfUldpki3b0nlkojSMKxYr
19yHX+uvgrAYEbbpvfWn+1WqZfHQYgFZSahr0Si5ADStxRQYS72+51L6IYxKzv5g5TJ6zX1bxBGH
yllKz+3YDkeFRao/oT7sBNv6HmcvN9uHn51v6gty1sp+wjt9S22x3/8X1PBF/MWRUjr6gLmAiB81
RyXkCmliV105K3XFm9vjfD7FiXM2zrgzs7IPmc/8nqqivi32iZe61b0qgM6c/mv8pOtqz2JgYimf
BbSx1WqqmYEpH3GYw8fMC7YZBBTsU3EUZqUGm1Xpq1vJ9XyQiw1ZmkOaDmIyxbGp3ePTgyn4AfIG
8ldP9199ZJT+SH/RP1jrHlyd1wyWUgeQKgOiKKCAy8FiaIppgQ5CXVxBsAxLMk/uJmRcG/VZkeOV
xHN10SEaeDEQVApd3iumjaqNgV3WgJhQ+jqNMeiXof36/m5fC7FYLkoMSAsZRsANQfoCmKp28ZiW
V06IW7NGhQj8GVgaYFIiv54vkVJHhUQiCDLaJ6UP/3Dm9DdYBQgA51jmvT+it57i4uQF78aTjVsN
WMxltCTzC2vg23EciZJ2ceqLo3BF+tWjczRup6NabhDOnhR05mHtrUS/MdaL6Is8E5paSH2C6EK1
DHubEu3Z6tQLlqJATGme/zlsv2ENHKyqT9za+6Zs2TpUc9WWr1anTgeylmeF9fJQH4UA33wQVHPM
hX5XXaQeV96Nyo3cDQlMISAXAPxCFt/V95uiyOijv1FP7fCEH7V5FEJmynZ+7XI3/BarO3Qv14Bv
1y8cPh/PNnF/5ZS8AvSqiW3ldaOKT1x8R/huh3PakwXjDZb23eonFcNYLKiLaItsM1qh09Qz0Vqo
U+EXTIc+6JvqmG/zh/SUesZmZQmJw30ZT+ETQicEdMsqvtwuzeTrUkYKcv1vY+Smv08P+UvxGj2o
jxTwT7mNnmILSbvdh09DC8l/ZbfenF0SjkErwUJmcqnjqGjjVKWJ9Cfgqe89AfkTOhrZ79XX9cvq
jQ1DesPd10DbSr/SzzDjxsavEUUaufkpDacw/zRI4Q5Y/eH9ab21WM/jiGvPWRLCZjtKupk4RfiU
SL8X2mOsrdQ/r29tQrENhU3B1AU3uPhwZa7i8gHgAfQPgvS5an6krcm4mr3lCLMs3IveH9P1SmHT
UcOwaSmBilnehTO1Vmdk4x130LKPie9/H3XE0vHcHfAwGyvJrfsfNbji96NefzGigkdAeY/yyRUJ
nGQe+IibO1hnlQ9YQbmT7jw3qnXUh/7H+6GuP5quQRg2Ua6F3cM/lx9NwQ3EiSXLwTTyW5P/GHGS
S7O1ttn1GUgQiC2Cug9IegmKaSc8dLvOcNyia10lx/QmWKt5Xa8MQlhUEB0wl6C2FuMY/cSXq9Ym
BB5+OBLtesM/lGNxULHjDILfMeTeVMkvgEhuoCGxPY2blH9X7edm0PFf/ZX3yQrK8Eb25jfZiiUr
YKpAzCwubgWQbMzo8FBvtvYed8ijhS6kIA9r++zRAL3MkbFGo7muvKmXQRe5NG0cHQgQQeuN9dPa
FfvpMTviAXGK1o/DK9j9ItZiOw5ppujdSCx9b06uhViAfZ9/71EJW+W5iu93mbKxnEDiBXlsCybx
Euc0mXrXJA1W0ajjbPt5xjyywcmKL9nFnprF+xygRoX3sp4F3qymK9/yGj7BUB0FdhTSuwCn324G
Z8nN91ERaUFZvl2IQeDRct1XvyglYXz2gbebZ5yme0t3ky/9Q7RJvfg++fz3dypnEuqLFMzAzS3u
ArXNpUvrWssN5q1a5yC2EdtdiaHcyDxCHZMIAnbFTfwyHfhtyxFiQSvAZRvPrV26aw+i7niIfgFf
5nLFCydxC9ldfXHcyBHnkY1FW6jImt4YC7CO2W+Ip9/nG+VHAkhD8oTwnBTwsPr7jG1R/f/PYI1F
zvAdOQN4w2BrSlbWDrmUBnkYDnwQWeNDspOOznGtTnZ7mPBjuFwRfrmOOz8fZwmbHXxV0VzHnEWz
1mDvN1I6w/pPiEUGyEqoWAaOeJDMMg8HAKCAyMSvATjXoixWCq+31tJSrAcjLd7LNW4d6lfS+/b9
RX/jxi2+0f8bzBJNhjcv/m4ag2m2xpf5i7WrhJ7Ok/kzPAgi6GorYWVYy3OkHqNeLgfiaS8xFmT7
6CCaCRU+hp/8w8RS5J6/2pG6tSjo8YOFBejItlvMJaYn4VRZM7tutjYJ99Iu+fr+PF53XVlsPAwB
wEJpESTLy42taLmuJwkhEF56Qp3oufPazbyxv3cP2S8t9pR9n23kL+ou25QPzjqL+Na5dPEDROY5
S6BTij1Eb7NeBq/fNB+yk1BkVryKftDqxr5xWFzEWhy8Nr6Jo1YTayIWziOvSJ664QecR/fVWsa8
+e3OJnax2/xYx0tDTKzQxhNa090vfyOehOYX4tHA1j69/ylvXSsuRrdYLdqk2oGhMbr0iA+W7uWb
+KW+a74IEXjS81P/8F+9fEE7cQRb/KNyg1tMaSU7UsrFWxwMys7Z7eZD4uW1mx1VVJAgu70/xlu7
ULAVOWgF5XPJBndyJ/RbR4LdZvLAx7e+UD/UmM28H+Ut2S4uFTpBDOo/uiGeYpdrMtMCyU5nqIr4
Hc275KC+AsAMv6iVy02GLBN8qnQPQ2c5d8vVEvSNhSMgxwJQDQWF/70MrqOhgZmpcE6Lq/tpao+Y
kq+M78ZpTgjYT6Zhvu38yxBdWFmmNuEWL9YmFpD57ykML/rqmldhLrnNt7jdPWJFv/JMu8ZeCkaX
qQCCF/o1vNUuA0s+ZvSNPtlvD3oFFuSx8+y9unUUnB/fSib9VsYEx0u/4Rl7VN3kpXz6LzDk/Iy3
9YqAlOgzLg74qrekYophcsv+B10udq3yxbHXVtGNtQp/DxgBVCjeNssTve56DTMwh7FOracEmStl
ymHQ1yiu1zUSxnIWZpFn4qg1Q/hMfMvSS+pdflS34iiM/W0HmhetCXn9MLy1RNn1MNZtSotXtNps
iHJd7YgJzvC++u2tDrSlXPFBO6ko2kSb1UrQjRcFPCYBrxTcUstapJm2KItoyplMnZO3ezCP007l
yCVvr5XWbs3neaTFfPqYYZZ4bkIZ/iC8NKqTf/yzkCc05NYxAze2Is1eR7xQZbgAy/yp4I+GayA2
w2nH5X2jT8AtEVE1kidq3MiTVDNclO3K/r8xRsJRt4AdYvFuWqSYrLYkyRpjx80ra8elEw1CR94r
RXOMhl+lmhzM6q6TFQy8X6wA6WzcMnV17fF/o9ql2/SeKHThXYK+xyIZTFoRyHXAcMOjeRL9kvaU
4xciKFPr8ywOv0VKp1bDmoV8Q4VteXIEjU0dMcFEK30T6xP6M8q23a+1KW5sehtrF1N1ZM7+Kypa
H6IEPtNs4/abH6TuSxOMdxlqo+9/wBv7T5DKSd8yDjJXOsRgClCsVgYcgdP5mFqq1ynl2hq5tTAx
ruBNiyOCRk30MlWjuatVwzhS4fKGP8p7jCOjwK2ein15aAo3TE81ypw4pJqf165pt+aQT8Q579CB
uSrmSVMTO0U9YWOu8G7Gf7EMlU3mrEllX4eBH8XcGfTORZVrcV0a6thCdM/B+ikatrYkbcZs8CSc
xt7/ViIzXS48wqCuoFB9olS/bFwNWYliGy4yrhmfyuLBwLBWmZTvYzXtEzP79H6wG3uKaEJuAx1f
DrZlY4AZi42uomznqI8pIli9+Utp/afG8l+VHgM/BPJM3IK1xvHgz79qfbZ7/xeI9LgcLusfOj6V
ZZVxXS6beG5NKezZ1G0b3s+GtZFKZ/ACzXyUlekJ8+Kj1vUrOfvWl6QdYUN2A95+VQPShtAABOWT
N8vvTkXrvsHjPKpWNt2tD8lZbgonL4R4lulKS+owlGfWy+iYT02RHQF77UvZfxiwnYuT1SSt3phJ
0QcQm5wPuazrBFiXN1LLpxTdNNFTCjfBq7IXUMTm85qY6a3P5iBWJXb7G/X+8rNlhZ+lE+g8Fw2Q
rZ35r4H2mOHpGnUfGvxp/WL7/jK5zmC0N87iicGfvfqaxjQ7+Fp8Mqe4y1PEjHp/ZePdqFldxlic
L8xs1XU0R7lsTsmh7zyhhS5t1U9T6tkfI99tPolKa/y6isu5vq1cRhajPxud0lYpRr8syCiKf+QS
XBvNuDeq2lXH1I2yr1KCc3dXulmyooh5nbQvA4udch5Y6+oZWBuBB1oQbLxiOmF8gL+m4b3/AW/u
BoO9piLYzGG0uJAN+GJL/cTqLCx22tSGG3OSttOUe9Ic7Ybuj/fD3dziZ+EWt7KI4pVPKYR2RBtu
IzpkdolcY7sS5UZVSczff0a1yF5BJVWynr7tublFOx9pzw/znqUyFK5zUv+CStyNjcARB6RCsKtp
CCyeIumgakElE8HuDS9wggdrbNeee+LvWORkciN/PcedwN0uVgVa4eEcTsQQd5/6Y7EXkGbF8+/i
Va7VW6ftvVhihZ6tQCQRUSxqidXvkmecaikHzB+iV0xmsvvimwNs9DF1RUUiBQ9QI76z6Siz2t+k
F+OYP8wvwW6tsnqjxMUXPRv+YqkaAQZYfsVPqncZ9se7lCeSXHjByXrOXu2j+igmo3S89BBu01++
tyaqcmPtXsRfrN0w9atZE/G75Dj5ziZUP8rpmqbItaYJMEBaEbwiNGHGsXxuJpMSvCUd7msqorQ2
bpIYPvMSlD8OO6E5iPn4iYNRqUTOW8kGbwzC5WeHWYeRIW5TQvHo8rOXrelnQ5L4rv6t29bH4UEz
9oZCzatN4EUl9lYo40It3pmYriVu/mB9rffAQYzvteccpUMg3EkO7+eMGwApHhf/+VHL1kHsS5Ey
Ys8urrDbmRM0AsnP78Ay+mAe8r3/QTuuhLyRFmlmIoAkCy4gr43LeRjUCrX1KmAe9vURQ9Ty3thN
D/EOxNnvBTKJrWiVEHgI3FU15FvbHKk1yBLAs7nYLta5nVVO7Tch4P1T9gGI3cF5FsYvCNd91tba
XrfS1nmsxZruS0lrkERkak/Fwdxjrqxv7RRlefA2IPoA2Xs2gJTiWOykjfGY7tVD8mJ8j3arlQER
abHyuGfKloCk81pZzrjeOF1eRIX4yD2/YW/C20Dwy0fbXv1ZbuVHgW2mAKO76au00l1+IxBcBRdK
V6JSiOTW4nO3keH7el1ylUAMpI3IZCiSb5PTDydyd+km88zfAXXnbvYgUq4gYUZfv6OwivTXvqJE
mn1cXfQ3ro0g88l3soDPsxYuV6BmZyOzxU8S9fT0Ednyk/4oGhTNS0D/8f31fmO5XwRbXOPGZNTl
WCVYJX1ODQztxtALQ5Sj+xra65qc241MTuvRFPwV2+GLLyXkQnuYQsUhnOZ2nvExC0l1kptsfcnt
cBtKvP5kbKk9x3dIR5s/1ub2etHj+4OfgYM2G2KYy7fNFMuhFapoXY7Bdzn4w6r+/vVDyJHw3d5u
VFdv7n5UHAtTAR8/U7/e1ZgKCF+KEGylBXIdgcPVDhPd6sX+oaFLqUKUg8EC2zSBLteLjlJIy6Pt
C0CrzvwUVn2F6ndQxbFc39t5Fli/Apm3Mlru+dyU9Te9HTAb2I5yMVkP2RCYarytMny78aJGmbSv
jn6paa36QeOJm2Msn+pNr+2L0OqKbVD7mpK8xCNcpHLTSVE+cBj4Md613mhrKcJ4wdjY5o/AD+MJ
1n0x5U27G8i4iXVQ0zmMvMKRYv27L/vB4IIPB/qyz8I40racrR1yc5YxFVW8Qb7DN17nYORYcqUk
tk6JiYZrum39Sa03UiJEjzcjBnIBnuZlYMkPUjqa3c4Zxs6oPdtKxvylTUvu8G6ctNmIvTUiJ9Eh
a+Kk/EMDgVdsuq7sQgdrSlQ7kffNyibzYJaYZecBpPNljhrLL/M/Mrm2y69Si6P6byNcK+fHVPEz
PzZW1Gp3rZLIHeAl0w6qI7aJE6WWpB1sGRNyNbe171k6akW3aTqzh19da/Y4T26CAwU2ekZVJPG2
bsY6woooGR1Uvxqm+VM6S6oxbko/qh3Tc2Y76gtsEwel+xRJgTbCHGZaWzcBkd59YltNs3FQatuQ
vrVOrxmP+aAVyc8kmjPzrq+kMoj5W/RePQZlpLXVDkOYJrwPW13LNK8HXWLj1NLlsf/NsJBY2I3a
PI74/qb6YD+HleTnr7nipMnr0OhREXtTrOTSXurlObuzUy0nUdrUfro7hMtGY0sVVvPvuxIE5G9G
rfbM6dAQLXXtzk79p8yKTYqTg6WMH6qx1rlpFomvbxIr1oVjg93kpwSDoW6fh1QPvHSMlPhOHSTT
/qY3ZVLurLrEu8yLm0T2i02ugVRH6TWvWIZJGOjN0Zpj8yNO6u0mkGRf+2zO3UDbwghyCfnGKlRr
+wAVO9Uekilx5sLtg6Zuj2EVpmngBQO9/pdkBrum8ydWGj1odZ93yGJFQ53v0dwsWfeFr2CP5stc
oB5yNQ/hrtOpze8hLomazQx2bgDk3efj6MVm4Kueog7VsJ8aI5XccUw08+BbaV6rXqyXZft9mlWu
PhPmm3XUC+nicRoaN9StUvnhUNibk2MeS4HQ+06jsEburlKmMvKGQg5oCs1S0Udm9sVQyqY9SnU+
jDLmClao1+EnM4hDLqJ3WoOyNQz71tKTP1RNDywVg6B+HL9UdRVXP3pzVuWnYagAwiWhlemGh1/C
QOuuiXNZeQgjRU8gx+RVph+bwWzsvaTpWvC5tdNmPlXYzUvkDrkbvEzKJezUFFg9Xtn3EwJGqdQq
VezZvjyrk6snmsw6HvjRDbPuq3nxheJFqv8qKi2SNQpCqGUxSt/Pyq9N57TycznMkQ9phi0l/Yww
fQ92WkoNqYbTNkj9pzimylnNkpa/qEmtqdtwqn0Qai2ksfRbpRWGmYnaltQ+1GOcpr9ZTdcgbjam
ttECUten6dB2XTg9Y7VpJukmT0fiulrf5GF6V1mJ3Xaug4R99thbbZ/4XjNZ0ty5sTXmwUPvzBUQ
YiUZogMWTJK5DfJYlX4UyRwNyLQrodG48BpU5cQys8LHoeyj+D5DJD75AyulJm23ZpYefPaSuima
uWk+FloZanea3QMt0dpsqN1WVoPiaz/3jdZ5XdelTef6djyXIeqslTT/G7bxt7zn/5qx/MfyF9m1
/vWrffhe/n/gLg/s9OzqJNzr/+1K/+F7hiv9XTd8j9pzO/q3/+BPd3nd/icdrT/bEuiE6OIMHn41
7b/+oZv/FA92dLzA6OITI2pc/3aX1+R/wpKk/IJhm8AqWTw7G4A04b/+odr/BI1Fg9XCu+atiP6P
//2/fo7/M/hVPP55e20W//9/5CyzIsrb5l//EC/2szuuLHoMYPqBt/GX3qBk9k6nZN3QbiKMTJsQ
6FXz2KJKzEJ2z6bk35HPIy2xIG+hQERSGNRp1lD/v7yLKI6s+fakN5uo3ekBjSGt2IxGfp8asldp
ihfPSCjkYvGi0qOslUkWNyGiWxjeqjavCWCvV1CYJK27qlHMeoNrYncvEEWYkHl1tukonH/q939B
BOhWSF4v1MoFcvlKDcD2Q7k0pLDZ9Dttl2WHhhwMi4dcxoO99u/LdU704hL7NsqzkEtxgKm3syFW
CKnvSwNNzehkIvy87eAMi6IMg3w2Pq1817WYizcJIvnBrBjETI+F8qB+F37UDqo03bGpH96cela9
3tdCLl4mMCeGMIqjZlNOKE9q7aFM4t9WhnXz6/HlTMWiL3CF/dRDvbQ6NWk2RudGz0IwoP/Rw2az
9tHX2l3vuy/fP39+O/YgosPUNRDFv9wfLW0UEBTMYwH70dhlSLPUR0HE2lTe6B71T9wNtNqzig+O
fBq3f0UkQWzBy2wgVMlJPGAO6EoskfZRZUe1rLcQMhzzMFbUf4eHaZK3fjxtA/CvUf4lllpvZaYX
j1oxcMr1PLNR+RRl0kVpI01x4or9vNkgr7Sz3kBGwlVW3lDAX3UeXjYOrqItnkTzPKIRkRbNxn8Q
HOnkZN0JYnjqwuZrjgVvlNWYN5YroobCrZJCpYPe8+WXVdtIk6WYkAU3AD3I3TpYK03dCGHLvJyZ
QpqeV6CXunQsWv1ts5n9k/RRR4crhL0TCSPA+eQ8yRv1sNbJXULSxExexFzsQi3PzagoO3aIG30X
nLC+pI0lpKR1gJqyK6qBqy6cyyr+VVSxb89q0D0AJNPvGGl4HL/MKDE0worMtSYqMNlmnYm5qIJc
xRMzfxaPRnxtGBWjVDReQLPSUwcJjt3s77L8GIz134T8XMVbpIHBN6j2Toyv3f3f8QlooZ7C+sR8
dnVxLrvKVwHFFeFsgGVPD3nSCMiVMX3z7xHsNuKJ+ZRWc/dqvMV2b5W5a+KACQ2PhY3wS77zUdLI
RRGk+AvxFgX6t+FppkzVjPo1Z/9i81n0skxlSrpNXXYfdF1yW99+CqtxZQe+lacWudMGLSlcOPFA
4IZzOY1qVdhhZYa84yHRgt1QHtp5gI7RtMkXOaOu68ahE3uIMepHS21oFUpxtAmDTtlozfyjRQmM
Z7byMZ1ZZVNw3+FEk/OCthI0QjPzWFST8kGO++FFSacTiJddERt0W9RYP41m3W6xe8gO06CVbt7k
kBOxdwSenTgb1afiIKX5CAEc2eso09KHolNXFu6teRZUH5KC4Eou1RGSZJDGonfaTSfriat3yTet
bT+3U16sXSRv7EiwkwIBQb0OE4LFDtH7DHlRSxaXnK5CGSE7dcOx/EzjhRbE5IbqLj1huSpwv4e/
f1RdhF7sFSUdNKuqFQ6Pb2jwHZSD+Xu97bf0XzbDYU2u4EZOp/3K/YPCIHf0pcz72MpmH80652Kc
eXge8zBeU4G7vv6zVM9CLFJ4blHaK8SdPLEzzzBjz++fAl6jq9jeZQdLbEN6R0C0REcZ/Mpie2hG
EQ2jaZDWoF2EmquPXm3u6wrVyD81LRR7Wz6F3xxK+SVp7u+SW69+wGKoiU6hColmhgpheGPsQAsg
v1AVrvwGalzlFNya2vMBL86pCsCd4evES5EAxTLTfFM6y46+Gz3Km9LL9/FTsIqlFA/T5RXujfNJ
0ZTiL1TCyzRkG7Mvd7NFNveMn8D6quc4dnvbTcHDSq656bfifq5rrvXN2aNHeqDsfKx3IwDvZltt
u224RVdM+tr/QmRo/C16FC2t1auDmOxFsuRXCuMpHqDKFeJzSnLKoLKDZMupaHbCmEHykOahnfaX
zpwlkevPj38Wb3Hpq/BqSYPJbzbai/lU4/2wq77DsMy2yqE+SA/ztn/Sd/0fzU+BUK7pW6+xj2/c
rC8GLP787JBV8rRUQTmInDXe57v+0O3Kv6LYKbbR1cQCrMMghmfnFXIjU7LMT7oYg0benCamqU6H
na7IUPJhHPcr6fBWhsKQhp40ulF/VinOR6Uh36RHdtBumu2wNVGpj7y23qaI8Qito2Tcpe2u3a9p
1VxHhYWPipsonXCyL/Niq+K6mZvMZT0/qhYkndlZeZKI5XA5i4BWeYHxJuHaAHzj8mtFodLjaUgE
IQSt4BUSGSgOFbWrKIdcV1w8RrcrU3l9qJ2HpFpwGVJOdZ8HLSFbIAwgZvEtQTWY1cn22IudKjr8
3WENvnBzpDQUBRwTrvOSraqkeQl5u2w3taKdmorqa5FXAR60xmtEB1/Lq20qt2vr5tZg6V4KbiU9
MTB3l4Mt9HKs/JIkRY9mp5+mrRAORiIZKd1pBwx8x0UXJYe1Ft/1JrSh31M5w9oHUssSdBc70djP
FaedMaSKW7cIqYAZnvJ4q4Tyzmn9DMNIf1ua+sv7X/fWLAtNe0dX2CjABy7H2yWmOlrBwJVXa/QD
9JPffCD8RmI+q234lW+gbUdb2rwfFKg+f+1iGQu0ApVEsZKvmC5aaA2dnMYIMbdGd3T0oHrtZgQk
T13U26pbaF38Wakr+8fQTcYpos/+rVAndCamGTdwtVOPSmTkxyqxNegHiVWfUrpu3Zh+Cuz+OXeG
lzopD3UkP3EvpuydpydsaXaOrpX3cF+cF4g++V2fJUVwrAwj7ADJWNLHaZzt7Wya6Xag9reZ+jD4
GjnUIJ26eB0tp96Yswm8RUVIJLOzAqtgZfK6ANj+pEk/9VSLD35kcXyPwvzLmJ5TPUk9tYlObVtX
m6lV+20cBcWmNNqTj7Mx8FwDhErf/yzC9gPAkXs/avKd1Di7pBgepSD+LdWzxJOi4pESSMoGl5Ud
c5vudGt4UZV2F0nyPd/RtSt0kOvx0NTJi+lrH5HM+JgM6nOnyM9xE6aemRqnOqOWiTTRhzifv4VN
/OhX9dfUlz/lobbNWuavRQhKtao7Kc4QRuqKicq8La7N/tGu09+7Rn0sjPyJI+0xqLLfVatG9t6X
NmFCd1bK92HiOPSLbAe3yuC72YcfjQTCUj42hz7MPkz6+JAW2YMWpQ+WYd3rlP4Ls90Cs/tRSS1P
iO5Lbmc/lYL6mVw8G8F8CuJkcKOxe5J741kdnV1LT9Wj0yJv48D+ZdjTqdLGGjSsXblpFWzTtrgb
y3n/f7j7ki07cTXdVzkvwLl0opnS7X5H3zgmrIhwGEkgQCBA8EY1uE9RL3Y/nFl32TtyZdQ5s6pB
rvRy2NbeQkj6/69Ti/Huz53YLKx/nlRw8hV8am1EEnu8sGPVQADRdsihQ5LLG51MgHiWXqIRwZNx
77r3Rt3SZHaGBzUOGV+KNFDejGcB20zgimNEG5m2lXnHRlfCZoLs5mU49ssC+1OaX5fKfTJIgEuO
k4vU1OIZYOYzxJDHqmzhziIcGlUmnJwtB5iyH04CK8t3kopTN5t0NyY2n55KTZyNJUsfQGJ57Dv4
+AKyu0Kr7hhqdpzgbGPL4pZ09V2AAy/q8bsxncKTXK0HlD25UT8Vt3ntW5FjTEY8mPUtq3k2eu0D
d0sQfUXzkRfmGPlSHQ0fUbxC2jQeXPrUK/vV9VSQSm/4rsvwTEFUPOWOvC84e1JOb6V4OFVqdqo7
W/4AxR8hz3YFB9MJvF4kzaEzAXAShm2iarIKBkeQAC9m3AzDnqv2zbKaNgOsjLsnt3tMreSbosYk
6Gqq4VEUbjHl3WZGZZvUy/gwyuZAeQ+JHB/HFMB6C8h0Xna2snTq5+C3haoWCcpVtpFFhwftNGor
YemausQA+ymYnbSAj/XOn7AqxRz2Ara7ZZ34loHJI+2cjYvbnAvYTWWD3wRJ5Q7tFzwmL7yg6iJb
DbsfqBxA41eyzGU/cy79wRUdzjGLj5XYIqBQu1AwDYhaBxQ4BM6D7/birqzY3Ryqb3qpX+iEjaXK
y7fGLEkq2nY3kvqNg+8Qo4TYI13s2mm8aeMr+yjJ6CSerrPCc3Yra/5MRp2n1uDfuPCZ21pBCY4S
rjBR2eZn4YnvzaLuZycfTpYaH3RoIfKBXo9zeQomUcXSrrfW4KW6olPC/fqdBpQ/cd/ps7zPm8xW
vZ/YbUuPyrVKuI/2Yc8isAz8JJSm3i6lHB9bOtCrefa8eJZds+k7LbJwUUbCWsvOuCabcvCGCCuR
HXtFxqdKyPGps7kzxmwW7Q/ZqW3YVN9RzMsor5cfo64Oi92mbr0kWGopEdZLKeHP3oqt5Vdn2Y6w
2fan1973XxRIGkzmWT4EN6wjfuQ3ThkFtfvW1OqOtjUiysdiit3J21KkGLZsuHZlyUGDGXoaG7nw
N6UpnjlBXkCurxolD5SIHx1nu8a0s8LtDjl2BrcpMNH8EC7lhvj9nZ03Z8XX3U5Femqem0CcV44B
xE/63l4oItIVLyNvcrcaXKZJbjnz3qWN3a1zwsTsVdSwIan0splCZLPSYqdy3PoghkvaHgHkqgHx
ydkQ8wkHGW4QfWTMNxzIt2WAGMZe7RbHm1luZ1InoFwcafFGg0pFoQtVMFviUnm3wtV3DLv3QsKD
KhHETY5Bx8+5Eegk5PTIejhMiIPfLVtmBAxUhGGr6hCfnxwIOnJj298WlEZ5/6MAmO37ddaIeccp
Qtp8A77g5UZUoBMESqbzNMRWvffmJvIr/ZTjJtvUUzb6751uNgY2Ea0QBwrSLrXMpOhx0cs3Vk1i
vfRXvJbYsGhsUqYjs+SRSdihtFQEZmIqdJu2oR3XPdm0DXhv+V01vaDsvCduntaLsVmEjEoAGHlh
RaM1QpnCE1N60Blt2+Le78TRDo+We6jheJMSPeFPNCf8wZMHBi08yGKFFdID5ydT7GEz6yloYC3b
u4t98JeNEcoNGcDUQH6PYXQHjWRqLFxutNmytPGM3pgh/VNjDiCPwfLFcFKrPxFNcVThfRHdKa9o
bIlyn5tFTPI3Qy97AeYGMa468YFLT1ICoGQmVFB1kahweFzTZyncW5jHN0MbpOt+AHZQ2qo2NfIC
fQQeN2YQL3W7cecHxyk/BuYmUw0JOpr+Mv8edv7JtoYk1G9D2cSdVKl03aiZ0QpoH5sWVgcG9toG
eaI6iLFFhCb6BlRE/vShqHkVBkXWDPcO2CRknrMaX4rUbBuW4r7F9+eleAb8F9H2lk1WFI4vo0Ig
RqjvIIaNB6G2jNINQ/+TaXkeZYf2XLcDE2WrcwYyAeQS/JFomTlqTEMbDDxpfvSz/aYY4sf6RcCw
t32qS7jKaistiTqYxLnybATLNIWfEcir5DB+40EbkwDvOHGMLG/llSPe+lF/uHYbdbaZrAvL0XU6
0b0boNgGs6MeKBbNsYFewuw+oL1JZuMMK1LE/KiY56/ThAXfvo6kz2RwY3bXIxNpWe39kiaL82GZ
c0qDNwebIC9fbE6SyuZbBV5Y2FwN7WvFhgMz2LbprvMeYr15UJnDCxaBKdYj9BJvpRmg+zDjUsNL
cpjs8NGDYd/QPNt2dwu64qFjeRLwbh9W+Gye/zysVxNm0aSpyK7VVzXuhjX0vwCfwXafyYM9ymxs
wYF2b5uhTZlppIYl9nzynpEwl/qjg81e1gdamG8hXmI9DdFcWYeB8C3tiq0y1Vl3Euc20EZ4+7l5
XHHyw1f+9WzCocX+mDy8Ych5gYtGHXGPZ8s835QuSLmMb8rFvLfg5G/Uq9eRws+/LSy4nTwnXbox
a3MP3GX9w1HwWuvLWE8Sjt3mIy6oEAF2wcEGihzXtk4UqfeObLLOhD8Ke1bysZmN09Tp29B8aK0X
NeRnGACnozfv+gbXxw5X9tq6kgUuexNI91jVUiGpPr8THH45wXMxFseGwQeZqU3t1JvCU2dbTu+T
wlxPoCNBJFsdRdVNSeWDeIy2+LathtOs5WlADHvYdglYf/CM5WCaD5b7aHskcUL2AkLirQxg4xZI
UNnqSi7REsLJegzYkBGQGitI0ybVp+HsJnY47pQstkFR74zAT21elVtLWBnj5YnremPYzqkwPZRB
7TKnyJz297qZX7sS5DPXbkjKCfpjBpmXaNIwx6EEGvCOjDedrV6HWu6YX10TXAQGW41bbrB7ppYg
wm7/7jnMee+kxu3eLexjPVh5PMocHB1sxjgspGEjXlCDsACmgL346B3yHtfUbhQcmCgTRqpzPWIl
Kuj9WptGXc6DI19GE5kKrYeXYnYhuvdQKfgIrZf19YDU89PsqgbLNL/H5911Nhkz4qkbQ5ECqY0+
+B5zwdoEtKJ+N8ggTErQUSIdGjpy5ThtXO3KzKegoTRNleCEWedmMBPkbKB11huJXZqwKcw7I/K5
DR5HENDhpZ/88mSRqfmelxwVG5wxo6qwTtAzgBtKlysdTrdIM5YbCT7l3RiabTKZ2t/Solab0PdM
NIvnpYVT2YRpKpsPr5qP4FqBCuYXOxrULFMjzv3FskWwCZRCUoGLrAfvrsAUT99xJiKhchJ+mTE1
qOtBLKJOx4mI00haZ8QGTAcAzYPMr5p8Kp7msAsgz2bhCXV1eagpm14Q38lTyA3kvl5cfkURWs6x
AheA9fnAYQlbTtbJH2RxrKeqvA6pPZ1rt8lpxKhTngzPwAsUWlV7nMpmvsGhIWGslDv0yhV0OXoh
LbNFF0jjBb60HaCdPrdT4TjJPFnYpBw1g/9YjChVOzDlz1islo6WurA3wixsmOwPs68i0g/dDep3
+NjYozkfjNpT19aooIQQM07jru/EueqMD9vW9fzhjOXSZKStc7oJe6/LGuR44mFzdPH3HuiFC6yK
aiQrTbITfhwK8DbfuCQn2JC8gvDCjIhbrldHQKjyEdSEYODw1FDTEg/cniLtFf2ZkpbDk9ucc5gC
h21xU0+GAH3CYrkNbnBBnsa+kFtd9izc8EZ3X6hH/4J1FMAhddXNgt7tf6I0SOmE3ArqIVlqVFsj
en3HDk73iZ6beqfUsKRGBbYrV8VNSAznEHAx7GVTfyVIvlQToAWND4K7/hpSFYDAdYEHdB0R4+jI
IaFWqY+e5z36ZMH7NhBwFzU4yR54NHFQDuk06T0e8RWb5vBcWbLfu1qlpVEmjrBV5jHbSh1jCVPL
L26apoZTv7c8CsQ7x3QBkXlhfI4GOu1K2KVtmQ30CDfYBnbwiNopWndPF+/bF72mzz3Zn1mHyAWG
Oh4007Xj90t/Ww0BeJmNPSReuHhgXDtBqksjfBEG1q+hKYmoVxtnMbqvmvEbh1eQZVvGD0WLOQq9
0XstNe+vwSYYMnDojm47X/fCnW4d2iCgbnTLxNU13Q00eGmdhWe13xlf9GD/AiWAz6RPEP0N38Lg
ky1i3RoTadsFbClmMXR+yLTtg6Jv44E2FJIriVJicJt3MJtRLVDTiixf2jdT0/sbaTjtjd/11aZZ
im4vuHGnwHaP0Im0tqZTlW9O0c2J3dGHxaof/n76P2Pqq6cpuCWrnthGaPnF4loa1puT0wFPgS7E
TKvEgJdqFRmbKi2yr4QxnykY62gIt1xj0sPA/vnzXx62qQNwaono0fbPN+MOVsC4dyYlerczytb4
a+Hhp9V1MeD6818GDMfccGzw0RMbfQTP/U7lVzrCz/vExRAXuFkRcFqNNb4TfCFfIcjOQPgf4GwM
768t+VJDvD6P3zqzF6Nd4MjSGobGVxhtzGB9v6aJrFE0PzkeTVJ8E9lXiNun1vfFgJfvJ3E7HYzr
1yN9WugSZcgUUVNsHHgC1ewu1Dpy5vKLN+ovR/UIKBHYEWDvfTGp3ijAD2rw3NzNytMpN87GzbrN
V339v16Qv4xzMZ3WTEcc/BhnQgDi8LI66zsbDdBLwSh9FaH+O6/bL+NdzCZUBzkY4hhv3nt7BMxv
WbyCNLCsgfXXV/LLdZI+rZVfBrvALgmAQ8daMJhXH1j3OlrfvPxLcu4nRGZdHx54sSs07yCk5fc3
zF2Qc4p9aX2lERJ6T53EOYxvy9ZLQClLnQcGpceNfeif/vx2/xJp/H8aHdx2gLT8n/9iWX+ig983
RfMrGfznH/+DDG79E8YnOCBxFQBNCNcSzPMfZHADjG8XDheI3lntqS0Qgv4/G9yy/mnBSwd/A35l
eD7rwfUnG9z7p7X6ooNu44JAjQtO8K+wwS93QZhZwRozgHMKjLNwSwkvgDni5BVa6ciWjP1oOZJD
sFuNOJf/jrfcBVL9aagLTAyGduO8YKjV0D08FMjHWZXa6sz3X+19X36ri8VNDWOyy59DraJ/sZlZ
Fa0AtUJ8ZFt9Fap+sel9+mIXhxWscXtVlCBPINJk3fPIf2vP+yOc/Zd94ec4EAODbAb+7GqO8vsr
KwO/C3z+w0RzEAcI7cx0BrSQQC4LYoNpIAxHML2cZgqnZ/BcmwbYtTZJzLqiX85LGJix1xU0Zrkg
qTP16FEYTXgcMXARWW7XH/y2Ud9xxWmSklH/0cnR+GQjKbehPw6JDNBu8KoG2EBlBleQtKAOlmNn
ZMU856nRN3nmSbj0q9DyM+1q78ChF8wMMGRXRJLFfUDhxt5bMpt7K0x4O1YHUuRLhreEJ7KYytRk
ZNy6xMIihEbsZjScLmOB9Db1EjofbDasH4Awxu+ydtG9RCZKJCDkSVyjQJNrWNB9y40lDTS3485w
23vUy+xahMuH56E5Ulmu2pvt4u0XNcmj0ZfzJnccGNFCH3iyc5seJq1s4HJqEjv8wmaY5IpdOYUp
U7fsNMQEhKBF2vfmlS07s03hnzZ/qzp4WtwAFQLE4AqNHresTd4kgaUqhVoVZDwAmn0oXjlu5ujk
jSFzcVEuLO+h5WH3I3QqdBqQIqyKbKyaUqNL3TVFBefjSkxp3bSWkzq4Ljdrb91vdi2xRlh7kcLw
42EBRPiMmRt5EqoGfslWC8nYxuNG/TTk1JhTxyTdkAKJMJxI0757MxAUJzM3l/YPl5fom2P6C3Zj
DMZc5GnI5i6ck7JGD7UfLDkchW2HU9LlMh+PkOGbzvUMxmEeu9If7iuLAJ4AD4kVqZaCbRY5m+gw
2I0Y++9WscpsK1oFV1U4rxq5sczmUDYxoT7A90wWPkF/ziJDMrLTwuu8ujFchaZ3ifKgYAMC3ty+
bq5dVReHwRPhDzIwuXeoNadLXrQGwE4I4GICiePJnizkMMradh44wOJHj7qonqlX1veNMTfYgcaK
PXqA94IY6FgzRbLpyHVQIuduU0EOunrNd/Qc1lPnRm1NyJ3QxnhVDlbT7CrbRlAJpGIgEXBzehhG
4h0kFF/oluXgzy4d2XqNpbPeCWH4hno0VTMpH32T13E7DP6hXSrro+bD9NaIKn9ooYo7VCOjReSU
Q4h1L6vNUBcKwkxHpnApahn0an4fLxY10LkLavuwcJs+MNmbwFv8CU3aKSQ2B0rJ5jdI+mBCXmPn
jxYT+jzwsgNDwEQmgMiOM6G/QePpJEhzrr4JAKK3Xo9+Z7MEwMhmG6zTpGA1rF9YTXRaoZWxCVGd
bVmYu+gbD0DLJ7jAfeuMCpAEtxbYBrpGcJ5k624neJg1kSc1TxbmT9D6EvQYJ6cIDqYNbXlkhqJ9
MA3aPncBN2866BcfZsvQa2+B9XfSWntwjHIZF4sBiWgxo5OC21d1rOEuT6OQB813VHUt+oUmmiuR
MQ7zdqoa/6oQofdttkLjSdiF+1x5lW9GTVmwM1SSJAPDaEhhg+bCyLRsdvM82xu43bDHdq6MO3vy
YRzm5nT56JndxdoojdSEw0+RmrmaZULNyXRiHxAVbMGLxtRokCokjxk2vTPbsX3XYI6/c5izZA0O
7xEgkt29amVN1wIRUWEEokp3gupQJ9PIQFXwa3FdeY17A++k5tBAbr2traqKWWGaN4sR8Lhv+3w7
DTYFegUcVjuuPnSC9Iecafrmz15xsJ22eyOVdG/G2qiGH74g4zVknNOB8Z6cp7ZCleYDZ9O2KM5d
sDhoZM7qo1S5vCmCzk2GEYhsT+n0fcEVAQTbst8M8LvdlFZn33mjE+7sfmKZ1BMAeN/qrcyWLaCq
mQV3EJDRp6Xxh1tRzAUQkzx39lQN3d3QmfLZcIT7AmkoS/US9vt+hMGrObr5fma2fWh0GJwgkA0T
UYly2wp7vBXwMDvNjm6/AQZ7d/Eix41vKI0pF3rHg7wzo5b3FVp+o5OGhg0SB6TrQ5AqKFyaaCGj
d9+Z+NXMQz9xOtc5M1o39w53IRANRypPnDUDNgkZvs9kFEskQPVoEsut1GEJ4QPb1844JW7pMxqN
HQfEhgGSiWqsDzNgT0Ud1ED1c7gtunhFtnoMHBANcgDOVSGOLlzk01zX+QleEghwkzmknxr3kR0p
C8TzmbyMyaK6dmPAS/IA5hUgEZuFR2KhUTmFfEJZMarhNad9aUPsHkpQN2DO0UnPeSWdshe8pmRu
I7gA6RtDkO5hWhBW3Su67OtZgvxdwJj1qZuot0UyQQ9vdzHcuKPJYA9bD0jq86qztsxlk0tqJqxx
WDwX/nfSW8bWRMvsWxd0LVTTrcWhSzbaKsK6X45o/NKs9XV1G3Sq34W0sJHy3IIzFhWi92IOhgl+
btLb3sxp7OJV3oOa4D30RVccVuecq6UJtBe7BDLWSEAvfnBhZvUxscnpI6sYvWNjYWOP5KAZOhlm
j8fTQgvdb8sJMQtRuQwusDfwJx5lvwAM66CNB+Lo9d8pE6GxNQoKv6efl/l/qWL53ylzRejP39U1
d6+1av5x34j//I9/zP+47v7z/9bvrP34vdTBv/BHqeP/E54p4E/COBp+mSa4fv9V6nj4iQk3afwu
zLjgtYGf/Kl7tf7pwwEWBRJcCUwYRK705j8rHRRIJiQ2YJGjQkIuS+i6/r9U6/xeV6PaNdEqM5Er
sY6IDsVFc2LAdcUX/jeVwMdh+W7OIAXPfST2ILIkhn3PwNL+mvns/s7P/nNUCwcq+Lmg9V9agpWC
Kkt739Bl3OYrQ4oE0ImPkeF8NP09uoS41+2pW8GCw4vLFSqus74e4tzpzp1qo7nv0Ty/8otbg786
Pg4mouLR2UpbvcB4Ao6aYyQJvMw4rCBB0TCmZJg0dmvQQZTeUPd+lK/urDNhQq+1AAnLReaE9U0N
CgtIgmiD6+IDIEncul+2TdY665eKBSkt8K+yTB/cWrBe0A3/vWJRU2jkS9fBrKCIqvEmmMG/17eE
O0lrQIgrII+HUUaleOSFezCKsJn46S8r9vqPwX5VIV/0Of74CLBDwQrE+vtk2OnZ2CZGG9p4ViUF
7qgVMjwpAJMxPIX6q87Npdbw02gXfanaXirDtzrUuFY2g3yC8MefYkMXVLjUBpAf91comsq3r/LO
LztiGHl1/nUAekAOB0PLi6kWKEU6cPmicaRp2arbAR1TZbFEFOO1Entv7KMaLkWwAeb0PaQ/LD0k
fz/T9kXT9tNHuKiDp1E4uBENP/25hn29m1HlxNOJbYeNlbB9nkiIETq4Ex/5QYF2X22XD3b3lYjm
8wPHRKyuvZgLC4/94i0HOScMO1BzLNTAHcIclgl38j0vVn+H17//xvgXPy3w3we7eN7dQKtFgmqp
DX0HMujWrM0zTs0DqVy8is/Q9p362gQnUac5imAPsEjvtqC4PDhyAe32yVxjipHEJAClNQF8JQRM
cp17OsK+Zk7h3ZB2MOLqx7fAYMfao/CN8FJJKERtPBEN3fnNtwmuO7k65z4MPkGAtOXBRk8FqcNO
/uohe8RSN3UOTbMiMS6GYLQ5cK20NrKD+WgH25TaAYNGJuYy4koLnylLJn5FNhokzcVB/IZlwp8R
ZCPnKGi5dywrg0VHmod665X6AVfk2F1K3MWs1PfbtFZObK+8NspSsPYj6aNfEN772Kc6m+H+HqaG
+70fPmbg+XZt34bNGIUmTKdKfV37FOzjEFAnlNfE2I4Gkh06vZuHHjpadVO1I/hd14wuB+a8GIxu
y+4QFngA3qsLQxWQzCNYEWxKgRJpRtMbfjDtiLZt9aby97lcIneBd68Bgg5KwsAA3AYDmjIP3ypL
bJHAeRzDICOzf7acKZHSTwv7pdDgjRves1d28WyAblS+aVbEpmVFZQBPcRSbHXNjXHajOX/FvEQ5
SJmz/QQf5mReQCEGlW2ovUf45SbFAKIwE5nV2DuGm5zUfjx2bUxNfm1SBEgPcmu01skFOWoZ7CNA
5aRrmozmP4q2iX0Lxg/VQYcYq1gS0NqzTgqKkhZ54Yu5tZvpgy0JyMaOHRN4P83SjoIqjP38m+VK
Ck60k1LjZWmbTDd13BVFYqI4FL4+WF4buw25hRh1X1f0seJF1gewQ+I06mFe1DfGSu5KwmmJqoad
LOHcL2OzEQHoU4pkesEDFTwukBKF2IAkbGGdUgAjYs9WX2XIyE1c9hAaLvAHN2WDGU/+mJYl5MPW
XV/sccA1U7FZymeq7ViC7NC4sBiU4amkclPj90QPsZL/jRSgcRsUBxyJq2kF2p07UKpxxLwLx7+y
W723GjcOHWT9gC3reWHi6zwL5/FEKcr21sng6p3V0AO4AvrQXuxA7onygUS+2WZ2yBJd0ngBoVZY
PKu6s2f9CPvHWYR76rRXiPe51freC0WiQ/wdcAK1dy2CncREr6Q5w2M7w2zjvFSHHJ6JbV7s2TTi
QdNr4ot944rtyv4e6i0NDoY2o265ClorasXtCP5eAAsC0y6TdlC3HfotPYLUIzL5j4PDwb8Zshxp
heWot4UFr90au2qusrkeTkad79py2nRt/Tzy5hv4RQ8MHHWHDHFNXnPLvMpt8QAqNRoEYJ5M6FbS
k4Q4oldL1DOeORMYjSDKFWhyGeS5qNwrA4ts6sTryPWVnAQ0MjVg//roke7RDdVW+8jFAo1jMaHg
CETEJd20Yrljntz3ABZK3WVQC+K8Z9Csondmg7svz3wgZ+TGP4wgnKj8qCqcCNZ41vS9wFYiWyPr
wnY7Nx8Ic0h6c+9hm1up/U0IIjbIiWEe08aKAlgB9Qaoz4UbT8OyWfQZhr3R5OG6kV+h3xX74KEI
+2gGL/DbTG0srRzOVc+dlV9DgHMMA2ScEC9qHbbRJlo2qkxB5zs1oIC7GoT4sQDHs00HwdOFf0UT
+BSojIMbbuU4tWG2uXqzXEBLJkW7rUYPaophNhijkYOuuBkJeRwPBMVPqtMm6R643tZYrDB03n6l
rrrEknFuw10c8Ye4pWGp4gLx+y2NLz04LO1bnxpX+h7n9D00klZcxDydtyj5//7M/Hw82y6UMUCs
YbIBsvbF13Xp0pjO9K45TkG0A+t7CY1r0UD6PPXx3w9lfzXWBZCmR85rf3rnSFZMQwR8w9kymlI7
pnGfOhn0VgcBRajCFMOH7ih2MxhOmb+BhcnpS8RyncTfr8LIWQdej0BZYDYog36fZNzcRmcav9uV
Gwf9dV2Ymc9G0Hb4UbbLzoOTOxNjbEqyk4p+NRGfryk2omFCB+o52Aabl1rcXmDfGLwXAh1scchf
FjACIw7tRwoycNck3nFI2nP+hhQjuI12z90D+24+T0dcIb72xrgEZ9bl9tuHucCBvJxIdyF/fhgZ
84RtpszLQPTd/f3zv5Qgfxrp4k7ci8pfGHlBK+uM2gdGayyykvrKSKE6YTHqq5juwbcFs+v0lX2r
/dWUX1yGESgKZhd5UYnGrR9anMMwR+QZkeybblvPaX70z/JBxKt5xpzBL/pAU/9abebd166Qf1Eb
/D7jF1diIvy6mL2XHla+fSxubEx57IErIrLKi4fDv1EFYTwgnquR6hpwugJmv7A3qomVHslf8lOY
rJl7FjhPuJVGBWyDnQ3fhjoG8edLL6RLP52fjxvAKP6/BqpiQ/t9WAvCA+BXr2sK0pL0cXvXlvEO
dxuIU+fYv/lzSzv0ZqR56uy+9ApYl9PlK+7DsRnBBch/+RRKMnkq9/0G4web8dgCdoQHX1afkTQD
l4svJ/kvR4O0cRVyoq79lCaXV1paDR7qGieAli1IWMlqylynHmikT1/K2z9Xd0Cv4TgOayt0cdDN
+H12aaPNyf1jD2FbyKY4RL9rDnh/nR/ctzr+ygp4/fc+zeYv412UVnIqOssgL5wc5YjuicBDe/ti
f/hqiIs9uaw7d/G9F1iEAdaM3EfALPAm8O74eT6quLqZIu+LyKxLC50/1ugv3+riSLKMQZmN97Ia
ZtzIRze2IpRx8UDiZVOsLgE3X2+49rqh/j6TvxepF19zaSuYMTVDRCLESb32febG/WY6r7YA7/Zd
fufDRr2MrD2C3LdKRu1LnkKN+cVcf14+64dY+WMhFKrwmvp9+ciejbxAhwla1HR6XHZw0jCiECya
4JnEyDifIvf274f8qxE98C89mCOBjkQuvjapeylKiVPOvZ/6q05/+zf+eRyqK4NwNRG+2OSE5J4l
3SkaKpW4EKFCI/L3A/zFvczycViDnLgGx5mXVwZPDbwsYS0D503qF5CvvUKKHjdlsxU2fKhx4wbz
IBrmMJlRwFRfde/ggvVp4eCVh4YBknsQDqzL4DzAZOZi+d9mOsXzAMProIC4EHEzi5G2NgSVnd6U
tYptyD2VBd38YkWVy6IhxLlmP3H2VtY7t3wPWpG2KJINGHF4I/7TwDJ4mE35SygVdAeoCxsYgJRL
anVjOvk88XrzwzAJxGzlDjfJWLozjGeXYxF+D3yxAaCdCBCcW35boo/Cve8lREfae2/QAZtHBGW4
xV5x66ptgqi04Tfi58ARrvWwHSG/DQTf26O3KaR1yGn4BGQyzomzazn6svigTojoANfa2eG5DnAH
6qCBRbHPHbGpgnnntuqG/D/2zmS7bSDN0u/Se/TBPNSSAAlOEqnBlqwNjmzZmMfA/Gi97RfrD3ae
TJnyMTOrt7WqrHTaQQCBQMT/3/vdRF1XdJ0SjaxgrjlT4HcO0Usj7YrReKRfubPnxQvX0wbpn/UC
QJ7yTP9kx1bbm7MnR4ReKd8Ifhz6dE6CVKu6x2l+q3LhRu3gxeAq+pyimRV7Bfu0VKi7yCpu8mRc
KUm14pyjFcbKmTHVSxT3sHHLMcwRHGB0aHtnkzsPQ6HRsS82RvdZnk85oNDEbNbd1PqaLVYjUwa0
6XZQ9g6E86BsMR48DTnt0tyv8fXMaefW/Wulkl8LjThHUdNO1r2YMZphxMbD4MYc2HTk3Xp+TANz
21n1uo3ZyDh3U3Wbx5Or6wdTmVdd/Y2EV5xKpxRtfyYzejJ4E3UKyifUAYZNVeG3ofOdSZ9sU1rb
IeAS06aEp97R2XTNblxHibqrKs6jpKHMI02y5yL+POgYkkxpr3TNGvzKikCFlT2+WiMhp9XC5m3F
ygKj7xTFzjJSFzf2Tacb51HP7+zsATm8W44wvuxkMySYo+PzxCleMyMPf55uotMX/Yqm9xkK0d6U
+ud5llw1+6YIinAYnOzhuawglbc4eQZ7K7oAmJ60qsX9EOFQCrEO5o9B3G/jDB2/g00vOMbNuGoA
gyNdWQXSWUnIv7NV13FOFWHzshmeW4jbyWuk30BSXgntizZCrawemb3rGJNiJYRXtCO/rVuXnbMz
JhJJ1X0e05d1ujO2VsLe/XkyT6XVbOraOGh4aySJ8MX4a+tQa8SPXesmyqhqlxeoJ+fvNLVdcyqo
xd0m/egZYvg2KZlPdcgNBhuPFsPKqSvwflbZF3yCByU+Lp4z2XqssthHLeOayY/COBt67rWD5cVF
Q2GoWQXDqajjV5bjNcxDL5sQ4o+PUTW5qJy8tPrU5Mo6se9KDr5ArWgEgrE2wDZT4lp3ko0hUVuZ
VnCfogZWIIcG2vQoWnrX0V0L7UDJmk0WvNAE15jwbRuuHIuHQz2uNRU3bw4oAVZq6Phh9kxAizc2
LNtV6okELAzGhUC+lUrksIG9GZ0ILmmKieimwn8WR51bcSzE13vbBuEmKt+yfiZkL/AcDBjKrG+0
aHQR2uLkAGZWowFbesPIaTTl3tHbbViMnyhLuGNT3NZO/6wQdTrTxoHosptrartt+iL1t3ny1LXD
JsxI2+H/miN3APM7UIONWRibxNZWpSGvrWl2EfLcSGnlO3SwSmta9720jerhFfEWS/GrEZvnSEYc
EovErZt8BVR9lTh3PRwDPstHrG6HcCoPcnwu2+eeZU7k8lZi5pA2QevJWKE8w13a7bTefrSq4VA7
hFgDgz7lefIwjdpR1KpnKO0+lkrP0IZjI9r9gCIMjPG+0+MjruJdQiWX5KmV1YZupprruc43DQvd
XIWHMpB9spxu4hrC7ajcNiywdvZNjKGfER6V2PJKZItkx6k8nHHY8HjHu8R+sOzGw/gS8w5EySpW
uxu+K16NaGIaMa2J8SWTjVNmGG8A7rwMQxr9p9eKrF4HnmcGlaBAT4BxizLpSqNsmhvGsTM014if
8gKtsiLuZwvZE18zR9J8wVqSGEgpkFiV0SbLeCJS/6LPzz38Aae9ldFwWRC3k3JhuUWPbH58FDN7
uNa+EiAHKb+NTel2DamkUMPzfEKHN+0do3zDLLGvq+Fb0Dk1Im3tFBpB5+YOeFr2SS9Fn+grW0ND
FSZhhS073mHz+qbNwf1AnbKh4tWKe7BK0boZtE1qlj/65c9T9dRSfiQ9Q0X5N9b8SsJ6sJdHLf2n
YO4wyGH9cTrBa9Vbd2osfcE654bl8zK/5pimA986J+ru1Sbb5aH9LMyWn1LgsevlW5lLqVq6HLX6
po5HZfgE+c3vaTtWsbIq0JgN+DQmU3WDiGBBtp16Qx4PZvd8eihDda1kSAXHylMndaVrzTEqgNQu
VVmTugtFXCX7XObEVwoMMjq543yowhKoJe+QPJqbKEmwubyAVeHriAWq0jFgUq0/yNSRFfnVGuqT
E+5VPkZFLO7CxlxPWrZOJOGObbHF2p6AChFcT7Pt6TaqybhJm/nO0QgZmMxVOURISWRgBvptgsyu
LR2i92xXWAgWrBmnNf2D/Bn6PJYcNhfNU9+ysa4RxfAlh3AzGqwegsncrSKUGHX5pVrmagJG5YTh
BWvjOHxSBgBdibweK20XJgYNlITyKHZBXCdN362L0HJHvadE/7VRznGCL7+7hymywk0iOYUvKPMW
I3sJeIBxuDVDSDpM0np8EIG8b9NsK5TEa4avhfiq9bsO/VI6HTWqrvY07838JSC4MJ/wbDmpJ6vF
OgobN+8gM6YPRjsg57DXajj4RTJ+0Uv12YybYxLI3igNa6MRu0YafYPKhj6woenaYx10n3tQF5pl
uFZ7ylhUOmaDaOjE5O7UZGuj2xb5bQxXhpVglYTltjEhjWXBqqSlEJt3HJ0wYYp1a2AYLkwaJdgp
Wy81FNaAkM9Rus+AdCgK/XOFdWRqN3NPFc9KXWsQxziv7wZRv81BsU3Iaqsm1dWTx6bBYmSvrJnD
xvSYDgbNFCBsDsk95nYSj4r0WvVMJYINDPu1CPKtzE6unZ7j+amVtld29H88cNoUfkxMR4px2aTt
YzWL2VCLtbLBNHnAtnBrrS1/qUTFm8j/N4wLyyHn97PfsoX/14gXZagu1xsCmhkx8MdnZRNBNZ4f
l5Mfs5SiH72PVbGWv15TYH88ezEsrBQKE5S1P5y92GdlmgpTbsQxpXyxqv/4aKcSy7TAwBYsOgXV
3w+TY5k3TSdezApBWvbd1K8UDv9Qu6N1DE8P2u0izF8e47v6VWcMSTO1/PPKepgIp2kLfxi2JkeB
v8+HP0wHxqHmv4jw6QBcXAb+ynbuhhcZY7Gi7o36qTCGK0N8SM1a2grvx7iYACnS6XEeX/Qb3c9v
yX1w2VofoUKsJ4+jlx+4f7+kq+Nd3LuhdZo5GV+SXX5oPdhNTDhzWLUrzdd+SPt/A0r854f1r5t4
USci44VFc6ScPKyDfeSaPzQQ2vo62JXP+vPkBXiQr+bs/OFo/vtdvagtSGpVZOr40u21519gSXnn
ABQEmH19rD+8wrgzYPsZyKBMtFK/z8aqKpxmGqkkx7fW87zTNgKmvHnmk/zAXmE66lv5KXDzKz7a
P7zB70f96W599w7gpC8tu38ZVbpPTbxu+uraTPnj7P/XdWkXbaeMdGVVGV/AxWrn8dvMM4vX/ZaC
DYci9dtiGytc4+3K9FQ/roe/Xdby5+8uK8uE6I3xZYmQE7c59b5+ZbyoYGTDh6v14D+PZcEhWkjg
fL9+H0vplEqW5Jd+k99KK44VFPqGMxlq3nS1Ovun2jdgPVp49oJK/EAcn63O6hz9Rd4X3R6tdXxY
nFzmQ30MthE1ot6t9voxBbNX70zu7H9jvV+4fkuKvKVrnF1+v1THnLUqM1/sCM5E/00Uz1ce259m
47t/37mAJRZRXg1F8JIcgX6vEZp6kLD6Fc1emNXNXjqXv2b//0g+/xeI2Hf3/qOV7f/+n+L7/LvC
k7/wDzOb8r8NlJoEjJHmIWuqygfrl5nNIqKEDjYWIuafRZ/xnwJPjT9a/hKKLP4W2FDekn8IPMk8
WZSiixhz8clTFv6P5J0Xc4SfszSbGAihKbCLy6i8wEF4FaoVIgGA+PU9YEviIeXTL19ovhkO/2HK
8ocBL9cS6ia1ojNgre7LdFrJJZSvtxQlpqUe1H6+smBerJe/hmPPCHz1J1H54kPXmmoYmVKeIo4i
Qy5onedIDs/E0U+rd0/8/Gt3+F4y+YeBdPYjaG4xxWt8cn5/mXsjyQJzBtfRZbs4J2pKI8v2qgP1
4ru9XI6OvANNnaESiqNcvNIydn6HJKUUzYtMnRTpEDoVVTkrQA//fj2XDZBfQ7EhlRcZKGRtZuf7
RT/CIWNYEUP1m+hRvjUzr9oBddy02+jJQjv3kK6jjXIrvO4IpMa1PJwz11bIS9bArx9BPcsyFyUz
B/rff8RMHp8SwDFH8uoOd9BcqB/TqUTycYcq7NN0snzjM1Q0uSXCYfkikYpzVYVw8Un68COWd+jd
508CAzopCypp2Me303rwM4/OguY7++kh9q71DP/4iN9d8sVecOqxvUTLaCSQuUbxHEg3mvbsoML9
+wP+04Tltfjnrb14M+TEIP9NZpzUxOKB1MkuH8urHv4/rC+ouP81ysXnvDBpMuUKoxSa6fYDpank
Cr/wYqf34elcNAedeG7V1lxGoAfQTTd9+TRHIw2NvZiuveTXrubiJe9EQy5aw1hGbbspkgB1Vq+s
I8s/8e7seXk55sUbPgSq1c4WQ0jKeZQzdwTVNaYPsqhWlfQSUXzpxq9/nwkfZhxSKvbJfJ7QGIEm
ubgq4nJx4BCFt4pR2+LPQfAF2vhpbr/9fZwPM+73cayLS2NFM0l6BARKrtpK1/etFbhd+vjfGAQO
wBJJhBNcvpjWOWF6s94xiD6CmpLIAwQQ1VCl//swl4cZjT2jg076n+NcTOxAwkiXV4yjnToipHAN
P0WfqapDEA9c+VoHfFnnfpsVF6NdTPKpywynTxlN9ZXnZTTMorc6Kc6Gm3rx6dpH+lJu9PPqDATh
pGnb7FguE1HrAGSXU6IfKGLZVzMkyEUEZ9bpX22J/yfp47UqlE9yq/qtUDgTy8Wwu3KHL8RfH37D
xbSEH0pXr5vQMNC1vRtaLfALpa8Bm5nonYsJt2H8xVKmbW50m2KOnmVqbn//DX+ase9ug345Yyfc
nKbJT6igA+lNu6nJ2M3U7d9H+fip5emiEaG8BS3G+uVhf/eBSUWJ1NFY7vaxfeyIniUyw7mlZTQe
4rsG2f/k2RtOCeluOFLv9eFL3IkrR9fLGsSv2/3uRyxfwXc/Ip8CuQ9GfsR8gr5PTlFNY3MVbMpd
yHnh3zmkLzvfD7P6/XUvf/5uyJ7XdBYaQ1oI7W/z25mbvJ+9fF3eOMjNFHfYWfv8iM9uA1T+xtqj
H7+aH3KpLvlw4RefdzNGeWLM/IrG0/f9LvCXDDoQvV9Gd3atz+j5/g0h0odl/uKRX3zlidkNS4wv
LFN+vbbvCA47VCda+DtrPW6rA+S+z9prCoJxdV3zpX/4jC3SWV21oc2gXEX89ft9h8CZTI1Cp0/B
a9NnygOwJ/pyneq1dDpISt2qNW/7kN9Peb83UbIbOE87CJep3ewNzJCjI2OKbv0Qoq9Z0pcLPNX8
LlmfDVqbYVjfgXBfdQL48RB5QRB6eWutQsvCL9W7woYtWbNqtqZnzyQGzywo9apJUQUoDyYgXKyp
K4RhnoT6vXbmK5/Yj281l29xdDIWVe0H3o4R5WEU1CymSRTj06fBQy0/N9srrzX5kMuNfL9sI/gC
ukCqNOpNC/3qxbI9YrGkUG98y7OQUhB50kX+qEEYnm/7Sg6fRDhm8tbJs+y+H4CFrgZ5Rh6weJUg
RmNDHlADRNp8Z0SzdbKqtO83RQ1AjE5+VmsbgL3pfaDU2EZt1PGAzYq6TdxWbxeT/ti0sauOIqbh
YvTxATFafqq0rrAwc9VDox0cCJaTrzcF7YYB+LF0iCJZftImWZndXgRJR5OkmyQwiUp6xAWrnzQ8
ujurCaTtnFVyDtgvSrZhin3Ir4uYezlWIj3nsjMfspzWsJlMves0Y/hgSuI1sZRoU+ctYU7A8/EW
Ta1LADD84LEovDibezeApLE2CZhdBaNOF18dAM6m5jfg9tEzSGOgbbA3YrilJt8HXK0gAE9VH2pb
QbpsgI2ewyDNpTGL7fYTFPDI8Juyqg1PNjqE6s4oSeGmrVrHdoe2BIIKoUHLAC2E2Vkpw4ZekhPl
e0eoOY201tQLj/9ZJXlNL6Z8U1eGHfqTPjdPciX1GPJI4W43eVAZp5GuFoTzAgrqpkxbKb5BLUf7
sxRxZSHdt7Qvdctco/2CNkOZafLGaXCntaP4wXMS96pqhC1lc6fA/t8MqRdoenWnzzrk1GF8syBi
rYY2JeQCkgHoyFHZF9yhdT3b6GHjAalFcyvgnLmILc1NoiSEp/eOOBF1TQdNWeaGouFpC77MQ+0H
TvUoxQbXkHF4U8PppNUjYtfBKrzGCAGCCyNe6+p4X04gSsiAGOHQtWEGdXimGWcWZgFbWBmzTWL0
NV11EejswbFRtmVTvBhjkeyASEqrpFX3hGvTfVJr4Qo4JBzZHNe2oaU3tI7gA8d4RUozcI1e/54v
L72kFj+EI0Nqo529IruPs5ZMVxASIQKHYqg2RGfdBO0oHRgXjSyOFKCh6zCFqy1iEtFb0y0FMNye
3PAEujPgiOa+szBDt4uFxVTjcB9mAYbP0NyGhvwt1ZxXgh1ZdGSrhvhc7ewqPvSW2NhdcCr0zl/w
CtBRdukU3i+DQu7bA4vcIReuaGp37Q5l2L0DfRzWSK5wPk/Vl9m07Zw0dSvj0GDmHo/RVVPFVxx0
NFplTjfGnCSe1hTooyI93ZjCVJ9rZEJd0K+DrngpCdKTYV+jTejOcld7UBtQYpTHaXGkaEF5ztt4
T3zGDl7zFtswjJMAGyMIW2CiN00f3cwpZFUz4c6PxGruTDx/rh3Lk5uW4mvngIQtyEoeGuuhyUd+
R57Q0C4g1Af28KD0o7m1lO4hqzIou0iqVmNXw9zMaScHU3fGv9ywuFvz2pIkv5omX4SBb2r9ZzMs
fEea1adBoL8YMeAcs0Q313YefwqS+YW6zJZKZber1E749ZyeqkqCTtpS2o5sNzLSp5IjT6mTCT5O
XkwOdxU6Dxl4yC6EOEyD1ShJqVSQ9EqZ5ap0tpNOf5OlALxjvtaK3hu0gK63bnxV5nEHw+As5EZf
q0QQEO+RNW5dYUcE6b+PM05eLK33UaHwHyAo1r38kONOKgJwzUU2e44qPTFPMafG4ymK8co1bX7i
ip5VcuiIgzk31bh0yf25teg9Y7Z3ozyxF1Sxsw4n9fOsqRsTzs1NJ6nUlkOlWZcRJHWlbiW/Bp3d
5OZTb2KX0qNiqxd4nMF+1Pf0mCPEAVG5rrThGc8shrwR4tkY2RYmuqpei8AIDhK0e5XPGxHyERpd
lvh1rtnQasdtbYwPfS6RUvJWIhSGiLlIlhzX1KYcNW+27lg5lXS2tgPHjXVglS+S0fulWb6MUb1V
5vTesuxtlofPdpUCLZ59Gz7JzlbSPTLWA+Qc3TXhp3DrYKEMrbzXS/SrFalSq6rp3dlm6ks4uiMH
uJJhvYLeQNQGX7bBZpYW8yYm5WBsqqdJd9wxnJ8gYuA7CcPopKXsWKIZBmhONXMzZ3KDV1J+nFOg
7UldVXs513hIxI5zeHbWspn6aevcyDE+sEDImMSgJAfWYbKLV2FG1YpK3tuUlFup1Hd6kB+MXnkW
tY29I5UO+RR+Rp3uB3Z81Ovxtor1Bf7qnOxUegYyw/fQIu+lmQDoA8AdMSaY8nOpONFGMopNWvOi
q72GRhr5n0D+YZxyB+gDWXLHQoImHksR2oVcg1gysteforxY/rl7BKRHsw7PtWX5ehzJ9zHh9R1S
r/61yMvwLuOWNECL8yi5SYYSg5eTwl6JBJrWyplo1ufUP5yi5/MROhOcIKNwpUQG25+EX7ssLfw2
V+XPYTSE2rqVp0jZJza2NBsILkLULlROYGpi30KO4UUq+QZGAQ0agMi0AfHDZi4pFJfki+F2KtrJ
VwsRUAosQX/4QdMw8eQee2uZZJAz0tjX89x28UmiCGv0EiWlMtduaVfjF0VKUXxApEEvA7znVUug
lQ8tfCLd+ql2UUrKU3j7clKGb3NNJJ9gJimeLmf52moHeZeruAbZND0pchfAJtea2p2bYVx1OXRu
Ocqy5BCHrM1jrb1101RkqyI0FVjuSQ1CRZrjl9kBfgOjIcu8WOvqT1MeaFsp71Cwjbml3gI9JiSn
CeB9WOMg8fclvMf40lCWxBQG0QRKSUh6Q2/rvjSHizBFC7yitimXinDymzBN132QN27StMHJcUT3
lrZJ8xbEbAiRys3NfcxK8qgAGPZ1sx0Dt8y7mFawXhUh+jaVvaEMbKtatGs54mEI/ZIHvyR1B5W9
QgMPAqWw/a2IqBMNSGxsC2MvYPS3zsCNbMWltsoG5ahN1i6UxG0/2UCazPm+TJ2zPfOkqsr6lsem
X5XqsMkmZx/Pso7cBLKxk1hf1QxQTZYhPyoTVPANWXiaeCTCZkBrqIQIa+vxkHem/hjOob6rJSlY
W7XTYg6zweGgxxrs00L0e7AnO/MxfT2yh+DW5G8BQIVQtrYFwP8j8IN6G01tsK3GQnmTM7m8I5n0
NtGTu1i3fbmYdzB6/LgN1h3WYqJHNoXAYqvT4Kr7XSWNyJF6RJ/R/KNTWP/CofP1aiA1HQ/3Roxy
55tto9wJyEabcbJk0MZWsY8QOq0tQBKYYyX0lYU4KNBrdrKRTIwSVZ5lqY9zbr1KpoXQGLATx55x
XNnzkEAZ6g3PMSCdWXP3mWQo32Y77Hdq+Kw3Ay9VmQ+7KZu/4+07OXrsSvlwj9gFEVcANi64GSpC
ZTBfx6Wbz8kTYq61kxYvBG6TCCDUU4zhEVWIQeDTCNjF6lNINvJ0ChUr2KGSa9iJwL3RwngXDAU7
I+smkTAk5EkmuaSr35l8QVZWD63KCiNMwVwfEOptFhVUTIeNQE/Hp/aUFtkm1DJ/qtA2WdyhuQFO
NrQuWHmme2LeOIG9r5GFsngSB1V9C4PqexrqLw2bqbqTTooGhd3sEvRYaSD8fAjOalm+Rg4gspjb
G0g0fwQLszdMMMetrMCIXuYV4Sy9IMET9FcWcVrkLZGgm439MUOQfqNgJnezHOFpGVU3WRCjo+pF
CqKigfqfY11V8HFX/gAQY4ar3DuAxLiAxcCNn3hKWtcJZMB0qlV8YhEL/MAYD4Farh3QSha2fT0A
M6a2TfcQ61PoZWXLKaOsO3gixVDcmWkQvIbkc20kuz3jc+Urm3FOD4mrJWyP4NoxHLbJNIKMHRKn
y92kxXXuAokavQ6fIs3XBV/FUw4iVrl6kr6mdXauRqJcxNvc1HunbXe1JlykWltKEi4e8YM51Puh
mX8UqL9WZtr6TaKLbQdKfaOi5sfCBHUA3tLtOBbqhhYKksLx3opN7aAp0w/NnhCKz2IRwO5sasnE
+mRuJnfli9IJ6ZDIQelFuTKv1WFA4RjMhBEBE5M7I4buhF5+zMUbRERrk3fEwOG+R/aYcjybxfRM
xBQ2hrG3MIyRFYbg2Ij6KSI0JLH61yxsTfnAupfMPvtUcyubDUkzybSsT4INFSbzsQxcEtjYV/G9
lL+ycy2/jHYLqEz0INKtIFEQ/Alz3PAVVypu+WBs5UBMN3NktMc8adhYgzKC1juCaxmMhngnxkop
KvU2n1s1zXt254EecVwhq62F2OCafZW81ki6/WyoAl+Xi4Bsc8nuvgurqj/Pcg7aJZmy4FUDf0Mw
iCJV+UoKTOIi4i6B9RB1ob2T9EDCcx31aw6YaOUq0/TL2nB2jRxkD5a8wGJmqhux6M3bJfjSjQ0d
bZQawSxfka4w3ckUsdGY5zHbHeC8APt1Ljxe5/JUnceRSOYVAcnZI33BZpdFtWasMqENn23Jjg45
oLpTYunZc0YL90a3m2D59pItV2LjEEYhfS/zmmipZsh7yzXULltbkVZ6OukPBUE4dntvw6lGb9x1
UO6ktvk0qRoQx0pt1RcrtPmajHHfDZ7Z6uMrOTek+DRBiXdDF2X1Celh8hQmY3CcSgt1vlKdS6kO
N7YxccoV4pNtxfrBsfLxpsuKgoJTNmY7icMpHhCJk4tSOELCUT+1B7bB8hv0Rts346hnKROjuu/k
JUAsyih5k3t0G6cp75kzksSjpcqhMTJW0An6oQrAHmWiBR26iNJPzeCo2zwsJi9k+q3jMspOZcIS
0DUcK8wcfkDVx13ltpqZblltKq9TzICaQ1pGx37oi6NR9+qGprHiJT2Y0CW5qf6hpqZd7SU9zACA
lP3RJKNJP1hcC7aEOJTuKaCmn+044Jw+xXqK/aB0gOTLaPKfrN4p7gnSazOU9q3JCd/kkLGhIMCi
HMlZMOHAkbUXQcYBks2yXnaGJJi4c6SX0U1Y86VxzXKoVA9UhnCHZlLcZgjedI0tQSCyHlJEKW66
JA4+GQPJHokzpfImN0X92hBMdxB9NK4JZWDLUshz+6Zy3HmEfZN9rto4xkjNaXk7lLbiB6E58Kp2
zngUWobjptdjr2on1kIOQ8oSO+Qg4BbD5IZVSt/NGeRbJ5BAx2QAxVrE7th3866vwBLO9TEmvdlN
YHJCLRjqyBPtkB70oYy3IMu1GyNMFbHhS8D8LPkvqEVa4Vc9sKQt51ojgBQxpEeeMbvQUbS3SjWX
61rOOk+r7fYRSWNwqq2peix5Ub91BHHAl1Oks64m3R6WxEzQm0i9wigpWcbx4PesQnvH6qJnx4xp
5pJhRR+Fneexyar4NIkpNXBViOaYGo51QJYpn/qxbeWVElXAMEsnCcla0qenDN4l9TghCX+MG+AR
I2lnQRpFykJt7LDsVJbxks5kj5RNKPOgdQJDBrBdDyPbMhVSH5Fb7Os4BoeJYrllN3yuwN1BgRTt
95IJd+gqXa8BHEzyTey0wEznfBTfEnW2DzrhjpFrjFb3wpJQf+54iU9NoVcy+8EanXugVfgUpViI
Ldtk2VMH/qjVNDYmRW6fhTMML6XQ5V1o0lJhgVM8umastFmcVF/mohxJHrTyb6lTVgRQVAkuHcQO
aLone3ruw8D+XmlpvwQ2ZI/kEgyf2iobT2kexOxcGmzNnqmT9nUIAo7KuV13mKgzDvZEXtSPUaLD
eKUAmhwMQ9fbo8Eh73POzuQ5trshW4V1pnpjgljEZGHj9R7M7tyaneXbVoacfciqyC+p27DIGSmE
wqoFKNTY5bOTq2wTHSM4N2ygLU6OAMJMiSTc2EqCndHI0V4tZUTWTlHddWPR36SBon+ZNSu6NwiC
/1SmAuvgFJQk54apbb/FAXL5hGAB9uExO2xIPGjxk3pyOjdT1EDcSh01ImcEOAI1Wm/XUpoAyAy0
FCzEMMEO0iE23BY4ZNRVLw/NWs6gwlKjG3sOcFhdwFy21TaibP7DMEj8IQqCgHrSd+uUGiNfITdK
647vcF30RPfM+uDmYaI9BqUyQx1KDdpEmNdk9Nx6KLHidnbJFyeQLGxprVqbj9UMe5XVyoSvE6d1
4esQzXlITsoGYqV2JZ/CpJHSEpYR2ZNnLeQRPUiKnlAoKQCTmfssxMd9NKsmV09pQx7fgIBtiqLW
s+paBYdSKTEfLrsahrmmjlerykMG7Vmp/awtLHL4WqWOs92gJUr44+/NNOWyqaRR2aQUjzQYlQzE
jIvGLD+DGIlFcTAqKFZIjdrKkg8P92xuKj8Qq2l7rVu6VPF/r/L/PuJFlb8qBVV3bWnZy7wXGsym
MUxde8zPuh5RrFgKFq135TIvmxiXl3nRHa05ddB9ZVDV773gh3AzrpS4nLX2mfzCn4j9a97Wy7bR
MqRpLV1vzPoo2S60p1VuhmlZIDoayc4+DkMX7vUKZ+1/2J65HOaiO5Xg6CFKDM5VSzk0G/K7wsk3
HLbv/34HL1UPyzB0XE1VNmwO65e8Bb0swOws8VjNUmBoyZtZAbLBWhik32O20X8f7UN79ddwhmzQ
TTRp8V5My7FoEsEbhoXdz84RFT8fnp7lxudsCzm5xQO8SvbXKDV/emJsmf856MXMxIpjVZLFoIhf
OYgfCCO+cl1/mobvR7iYhok0pna7QMnMNPxUBQdljg/Ujdy/371Ljc/Fzfsp5H3XKNY6XFWkLCGu
C7Pt8v2MSTk2upLqlbFu8u3fR7tyTZfzvAziaRY2o9nOmVNlIx2l6kq3/doQF3Oc1MomDweGYPV8
GMbhPCWUx4SY7v7/LuWiwz6r5gC9mHF+Wo/FI4Y0j7PI3wf5oBb59XhsHcW2JiO0XK723eNhTRBx
viyAS0pBcQJu5coEIpA575VXns0H3c3Psejh8Q5ZFnjui0VIE/NEVxUc5EIsUV3TnQnVKQ7yRltL
u2sr+yWaUrsc7eI5JYHaOjg8KVis89thb0mb4UezA1ns5b5OpNdDvWvus/01yeHPCX35SbEsAx+Q
RuUR9urvd3QIO41TDvUHGCyrcNuc8jX5cxBoxDONK+dmXL/uKzf7nlDjW1n/afDOr8t+N/yliIo9
8kikHtNzI+9jMmliP/QVn4riOllLnrL7+wT64zKFYwi5kY7Q1Lx4pv2UmzU9URaRSpxVZwe04MoU
vTbCxXNkQ6nGuPb4WjrdswZDqw2+//0a/jwx313ExavWV72ZimXfIe8XWBbNh2hjesu8NFL0sdc8
Q39cQRzVRnlBBZVv8u8zZGxAghkhH+OO/AfFwS3EbtmQrjyZD+KYny/Au2EuZgImNSLElm++/VK/
podsU3jRJnbJQd8twiClXhX+VUrPH5/Wu0EvvpV6P6KMMJcF+GZYQ6roVuk22RA4vTJPYkcpu/D/
4V34Nv4XUYvnX6/W3+Tbl9d58aUcxrqt/h9757EcOZZk7Vdpqz16oIXZzCyA0BRJJjOTmbWBpYTW
Gk//f5fVPcVAhBFVvf6XNJLhcZVfv+7Hz7HFdDal8xiQg8sT42tQJf/JRfZqZIvrsrVNn4eemE4T
Sd+BXp3ykNH/PsvFfhoTd2VPXr03/zRnLfBrPoQVNtojHKzfUbYrfsme7k0fizua3d+h0nuEDjKf
3XYvHdfWcGUJrcWRZpyB3YvIw0rkrUK+0y/XmOrWTCzONK8Wv+iECaepXDPYWXW9slprFhZHWmkQ
j1FDpk9NakhKrPsuU/crSyQ+Y+npbaJpuhkNhKWWjFSFJgeSRh7m31SGXhT9KvaWZ+21rTn+WseX
Xz3SrywuewhSiprxIID9/yJPBGL8ZTxAqLrlpQ1hjeS1f4l7S6zH5UgtVVFl6PSUCy4s2HByg+cu
dtEE8FDmkN9L22bjIL8XOY+rRHZic79lb+G6UBQfqrjGnohKtJsEwjx9l55yb22vX43tYfz5v5Et
/FUTTa3V5i8jEyxqoaclOgE+/AcbzSt/txNr035c6424GnW9trpwWUoHwqmqsCqfjJ0oqW8cgJLK
Fr2PYF3M7fo+/XOMC881WLKPPOqr1QN8m+3Bdu0LuG2/rM/qlcMnerB18ZBXbPjhzi+4hmKQ48cy
PIOO6SKYDQpsLc65ZsIxdFUBDClgvosxBVHWFniR2FVojT7oVd5CTAOVz9tHfMWKsXDCWiwX9eRD
H4M0zsYgSyvFa47euGoDwDtcJHBOGcsIvEmbvO9BA7pqNgcIcORD/1zkNdnXxEHhVEn0I0AUKvm2
hRR932XVF0A1oqA0QrwyFtLeinsoYedBeYAO0CTN1FfQ/cC/PbizTi2q0CZoJ5wv4r3fkZl6F9c2
lMVSHtf+ndoNXU9OyUdYatIQebe7XDkajQQfEjI+432oD1SIygBm6rpW3mk2YjVe3ZB3klBncqcK
lfXIUGF6LDojxTPYUAknGurLkROBzkOAp3dLv6gfncg2T+3gRzt5iMEGBxrPwbqroq0f2Vm6m6Q5
2zqw439WE8M/1KXcrMVEVxwZ5GjgWZBnQFps6bLDxs9CGcKtlydI9T7f2Uco6/fSXlBjrj0FxB5c
eLHXxpbe2rJQdqVqj542XixBdqG4Vbb1vlp5kF7JhthkzRTNpnVNJHjOT5vhD01ZqRyFrpCQR0fX
eINk881odL9Pfad5bx+Jax4TdV/BaAd97qW+Q2kbmgWai1GlW6gfKSi7jdcfJtJ1yNvVLoTHEJxs
37Z65ZCcGV0EDJNazUqiYnQotugAQxS9xuZ/zQKQX1sw6JHosRYXQVrECcUajrqqwnsVUxg6Nmpl
r6zVy5qf7wlYaVUScMhYQ6O3fANP5iAFcKrHKNrYbkBlMo6ByAxfdPjQjJYrKN7Vlgo/s7biyq4k
V88tL6ZQ7VOY9/KKdXtUdqZnDkfxGhCPnFF3o+8ww/7d+AhxIOhBSTxyEZi46YWPDou8rOO+I4S9
m3ei84Xe8229hddmI6KUNQLN5TlYmFu2X83WnBjGgLnY+DFav8rmE7iVyv797Z24PNQvVgSVCVQc
+I8lhwVSarMSR1gRiq/aQYQmzVE+rIUIy+2IGd4R6EwTciEutnxXD9NoZ62GWEKVHhXCWKrC7tsD
Wb5ClxaW+wHFVSWcsBAVk4uI+sYIT2bx/LaRtWEsfFMnp0nTqxgxjZukSTdKu0qrIL7n6xP1Mg6i
DY3Lkx64JeuAP1t5b7eYiG/NE50Le//4HfXLr4KGdi0wvTZndB+gHouaDs2RCyeha53v2AMtyYb+
q+/KPYRqMCyd3p6zyx1Gj7hoRqa/gYLU0kUMfaEFUBcCmNTyW0pFKEF0YHZoOLGR2svl7GZypLuo
Tq0V53S5WMKwyAM6dM1DaLy4SJwuRnCgR4Ba+tUjHBqtfP7l7J19/pLUoDbieFLKLkNFIt5Qh/DU
+QaQ1Eqa8SUoO98QmKEl3qI6QDpsSZZjyT08fDUoEvA4RX6ETKQHMN5EmxjxMjBfX1HRpOTIffOr
hDfv1pgqyoFdCag+mWbdC4aQTnoV7kA7sZ2t3YSCBa7W9lGmOjuptn9PO15DXtKZxgHpIn9wE6n5
JVvTfds03/lyHphZ4DoNbGrQpgaoXpaDlwYTsFhY6bwIfMKmnPN8mwhhvKFRi8/2aDs/9MlshZID
V4+skK90eodsg19/UJVQ38tmE3hWVVa7IOkgnNOU/lZue8CE1Ev3Omu3MpMXKVT8G62YmkUkTzx/
0W1jgmYInIBKpEjYRofgvbxt9hKO3KYJhA4rUA5P4VbJV0KMawcALLKpA2ZX7QumZ6fLbbUfnZTm
C+j8/HY2omMVTABKoTqBASySTPoYVJhwPhIsA2uUwrleOYQXOUHGrlAoo6uPrwDJwiILIgWUzCbd
AgIMo7fu5Tsphl6h2QjFeUj11gKcVXsLdzxD3mv1wp6Y6/oDurp3yREGR3oG4QhdmeGLYECMTlCW
KwY1NOi7F0d9Ci3QAzWiKs12gF8EnQrkvUkjiPiUgNWgVeP2ba8mXOPiVL62uHxKZWAlHBRpOfzN
ezn+Ucv90YyQ6lQhqw3q3dvGro1P1RSKDJZBv9iFD+hzndWN2UL1Zt5N23wDBdiOdky3OIY35d1a
CnLVnnCtr8ooKsw+bRZhT8xn6HX7YGuT8q+31bHfdzdr9kR+YDGZZ8MTnvaVuVRuIVbIXk7I+3G2
t06u7cgWQuQLAJfeS7pn3p7QK1cDEQ/txKJ2zKZZnAbdSmLIVUF/6oPcv4NeojmiyJitHLorF8SZ
lcUZaNGCLuQYKzlEqxFSRE999J+YQJRCNxX8i7Ukl2qnFLLuVIBPx8RLO2nTltXB6d6/PV1XB/Kn
lSWZVGbURdz2LVwf1Re7f6wc4KIrkdWaicWKjDoADVugaANNBu0Lv9+gHfXp6T8YCJJ2hLo2/mLJ
Yl5mVtcgnwrTRPWzMR76/pvpr0QFV7fWKxOLowNse7aNFhPWNO5jTT9oc7L29rnifBgBMY3IX0K+
s4jb6AwMzK6qRS0QPRRgicM+pBSxQ3kb2AWyRsCTqh/lqXgHH/zfD+VJVGkywZwFLRCtpOeHtUNB
1mhQkBbIMy+HXXNY2W3X7mkKcAqNqmJwzkUKSYvn3oFtmBA4mD1kwjfZY3Tqb9KbIKPeM2zgiq3c
7rD24rp4zXKNkHyD0Ig3v0N33OIaScuqL+A2xfARBQo3OulHa09ss18NRbRLjwf2AsliXRXEgYLU
6bXHm4w404Gdovi8nXCw0ZbrWGbpSJvqO/nQ93erqeFrJ+y1SfH7V04WAC2IOWEyPg5beUt+ozzZ
SE4IgaI42aibeAs7+X9wGlAFhZtCsXj2LV8zxTBFytgWMWkUMn7KbZZ8eftEXzluZDc4zEBLOAjL
92ucolhVJmPsyiT4AvrTyjVWlyvh25mFxVIloDztViSI0mN9/PcL+e8TIYqCy5mdxfrIVQk7XM9I
hpOMllRy6G/RwTJ2gmFD+j34YJx0Eo+r1G8XBf6l3UVxYtbTRp3EDHbIfD3lx3IHr6lXaW5pucV3
kd/wXdUVXCLVtjrkP9dYhi6qB8svsPBmWkBzI2y4ZKWf/iB7CDfae1E+oJdx//ZuWVvLRaFCJYJU
0xJTQfEpGC1o0z9l/bM9Pc2y/ML+LfX+5m2T17zZ2bounIoVtimtQCLXRyTc019Iy813fTuTPtp3
mwQtBZPMmVvv12LwK0eDDLysqwh3mKayTAHWJaAr1CUS+vwGaPW/dEPgroxNRDCLwA3ZCUvE3UJh
YhlH+UpAHr2Gg2vw9NoVOTHHA7L9btpQSFvlo7py7Z1ZE9/mlQcDID8mtK5TWijurTT81aUWtEf3
kv0pVO2VnXKRfePVTPJURXoWzpmL5EEU6mU4y3HuEiveUXx4MAFQSlr+KZjntXfpxSy+2DJNoH8o
daBHcj4uqwbCnQao8tUbIQaUbpyCYBvOjy2CUt+UNQm3y+h+YW9xCjpeoPPwhz1BKZxs6XX6Rq+S
J0g7jQft+PYuuVg2zDlCM41iEFXC5XUuZzQO2RZT6aRwXOuztUtb+WvsRKdJNg6p1nx8296lR1sY
XHi0Ym4jrTEwKMSVBIOt73xqn+fYo/uWBylXHdrtH+zMDdCePEKzkH5U4u3bX+Li8InvYDhQ5FFg
Rh9bBACv9qrVZj7lIt6HLQKlEh0Fxde3DVxdRQErRpkZws6L0N+SZJqwozBHF0h9wfko1F3VB+E4
hfTRWvxwZUBEZAqmQLvhUxYDogHMb+qU7uBCRe4ElYd5WjlylzkDOox0IjAd3JVjEx2dz1moUbzu
ac5xY31bcg8JwTHa3xqgS3SGbdcug6v2DPibbVH60UgSnttT88goqgTxon5no/mMSxYCZ8ED5w7S
4TWY1AXaAeFaHh5/mhMz/GpL0PWjmFGAufozYnK5upG3HD0K16GJyI3bwXbcesjIbVY2yhX3cmZ3
Ma0J1GRWlf97mNqmIjUynrLjcFThE1od5pq5xekzxwi1YR/ynRYiZ0FYDhj8kAPEhF/5MK3qby6x
FctZXTjPIbYHSY4YHcqHHzRMRUd9N979BS72tYEt3GZjql0XzgyMgiQBNDI/T8Z976lItsXrUdFF
qLLYLYuwQbWCVu1LxqXvAYR7+i/Tq/ZiIvNP1TH7Ekl30+fwMNtkLWvvLyzjxQsF0S3EvmAKggwP
9urlMy9zIkmyZ3rzbkdwJH3+WO3NjbGXbxv5Vj6s65xdvr4WFsX8vzofRi6nhRyQyxaBUndf7cub
CWHJZDUKvHK3k26ijgfAkyTAksrT7rIJlhOGNg5Pjr8fNDSSzWNhf3n74F1ZQRUn5lgYgZ5vGRwl
8OpXva7jXiiO0rs3HkYTrdxi9D/JEg1+U30qW4eW+FQe1878tdV7bXsxl4g0z02UGiQkqVX6J6SY
PWcbfuqRbRdY6LVQ89pldDbWhSutikqGtIux6nvxni2f/I219Z8Uj4Y0ZCTVlQyIcFlncSdbhVvC
gXcfIQZYAc+3ipSPjlTDDYQoxBB8SsH9b51YghFF9O29vYoXAAEcjPZCcKsrBtKvF0/YvJvzsuIg
ls47fysI6UzPgppoX20U9YPw2euk8VcuWw26Wy5aoUxHce58fA26bWUh42oCzZjvBtqoyPHM2srQ
rswixRASh7Cv6bzOF1aSKmrGKMdKFTzO6We/PtJF6r49fVdH8srG4jboArmCYhkbDipXNXozH97+
/GuXOIOAnJqKDqRU8nIr2P4MeSRxifFO6JZvo1PitSeY9YHn7vK9uTJn1+3hGbnJCdg52OdLQ+90
YoU6A0KWOLj3991eiE5O0KMSNawjRa44EURXTE2gz1ikJVRR7tUuoMsVN3wMDt3ePibH8EBR4/j2
NF7dCq/MLJZJUySlGbIxdzUhADgUbpD+HsUrDvGahz8bzOKuzvJZzWP1X4Op34mJA6x0qu/WQrsr
s0Y2nHYj0vsCzL+4vFrAG00a0UIln+bblLxodiuij/ju7Vm75vbA7JkWmG3SlAg9LjZDNMah02Jn
OOWsD423B2er/oD6h6dbfqeunabLXIkic2+RnwSyhHyKuZjBpC7MxuxeBoaK62PmfR+90o0P8sFY
2RHXNjo3FKUFEs22fZEM9Y2oyGFy+uNVKgQQZoCrqSsSoskqzav43guHLtCCIhTnrXSRxqtRuXI0
Ggnc3EFWKlBBVzxI0pPct0cb9YO3l+3y/ufKUAXhvSip4WDPV613wjSWKuStrAi2y/TGmoONOT+3
7bu37bzc8Oejoo2EYZGDEeT6y21o+ZlWhgaUPxV5ep2Htn/Mb9rn5NE+zo+d5tYHOvCnjYB2BE/w
yUbKdg2xcpl+wnMgqiSETulVujgKYW4OUPfBuFJt+43T7aPDzB419tmH+D5//6KW7gnO9L8/9DOz
i5NhJbVWWBpm202/0RAuNx7qTfjgIKAd7AVfe+Ilt/VXePIIEaLNmn63cukBzoe9uBZkSCEgoMK+
wDWltzP1RBcupa3yjJz0NmiO/VfKJPvxganfDY9vj/7Sm2KcWrvMYw9aoqXTLiAjsEAMw7BV3PvJ
jWF+QCBs5WK94grOjSxc9gzxghUECQUeiGIHYELKfrhVabddf/tf8QVQ3lOupIEDyn95CaWhsb9T
JymqeCkLcZ5wN3e73hOZlPAUNZ62dqlfm0DdADJGDMTNvkw2pH7q2LEdiLFFB+O5uIMVFIVh13Sh
DXATSp2euV0THL4S6THKV1ZFLPPqAaIhiKrDuSb2DER1W+0GadMeUkH0lkSYJyOrSJ7z/dt75cod
glGuKpQNdPBxyzSt0hZtpUOvhdUINh13fAp3PNABn6IrhUhpvl+tc4nNv/BLZyYXL9m41JRuDA0Y
VT7be2sXnMj3IwY+bKAgRQLpP7Rncx1bRJsX50HSpCn2c7Nk+3BJesoz9HnVxnxxffVH/95a2z/C
uywGSN8/OBfNNHjBLvcrpDJaOmVWwf2PQAPt2y7cVl52VDdMaLCa87jm6A0T1hxFAWwrlMfOd85U
9jAJGyjjGu/qo/OcPrXf9C+SskXnuNp0G/HoKj92sAxZbv0oSinaD1Qz3t5IV84M7xPqbDKN8ci7
LL5DQeIFvTatdLX+5yD/zOKd0aw1Ol3enLwTXtlYnBBrkKuKOxww/69a5cnl2catQojw9kjEpyxX
DxpyuIqRl+J6XgQ5vZHXxpTQZxGHHbqn1SG1sx9vm3hpcl/agHuZTxfFEXL85yuGtHFV8d6Duixy
q19ClEjbifvBatwiBxcl77qj4C5IP/qy97btKwsF1TWCOry7QGgvowLFyoNZc5jEGQJT2MegFPxs
ZStuZc2IOCGvfJk5aS28FniVWO20+6k262+9I8nPSiwlu7fHc+V2EMVXVQgH8UBm0c5tWT61+hn5
WjxYTuFcSGU5SALMXntf79eIBK4ENOQr2eTiRqI0szzbKeddiias9Ttohrx8M48IwfIa77eGN5te
vs33hn27HtNchhTCsK5wtgCCg044HybRuGHkQGFc/64+Nvv2RuiurGtxXZ3Ol04EsPuE+8vHf9DW
dWE42IH6CXG1TXBy2JDmZ+GcpdWi2pW0NMOiscMgjcIzZlmpgGBgkLOiEqvnfEYAFcqE8MnctFtY
SrzpoIxwNv6Fh+31Yb6yu/AlkL0WTaswzBnZCvF26g+IaT6K0uFfYLm/fGAwSppKUHkRwIulTxlH
PbcmhT6jZtvYlNeFqEBGIBpsUWr1EBIFW+eKROoaVcmVOO3c8uKybYvEzxJhuSYSFqcjOKWQBKib
dfqX63OKTgavG2qJF/gmuj7ayq95vrfgBCERy3fiYMg76Zd+CDZ/vyRkyMSDhLocfXq/Fyvok5kw
krCHGNWfDqbabAw9eFjxLZc3DsQooDsZkOoA2Vr6sajJB2sAK9tsnXdVs8siiBZoKiHN738fKw/2
or+WABfLcn5BnBteOLW87V9kXVg2buqorD+n0Ir6AVTCE6HoUPk36bSSTri89zDJvaeCUQaHtERW
9fgWy1DD0mW3fC714mOe/l2pJXKYZyYW0wkSwKzHCRO29hnUWFlqrqM/r6zZtXEgk2UJkB2Q5+UF
N0ZBaxaGWVCZDO6DQ7al0P6SLxUQa4ijcyie0UXfrpgV3325YlwMtJjAMUueduGf07BRx1LFZcak
YtqnEBSLiGnL9xCQbarDirXLCxYpilfWFsfazmQpSTqsCTVgQzBwknwMSD7W2/rTgGIIOPPpxl8Z
5FWr0LPTSUNe2F5y9zRD55SwyhcuuP2POSLitZ9t0ZZYbeO8nEvVER1BpGIAJCxxpfYQVEraoTgu
d7dT0rqwIYMHWhnMlaePoYIjZE9SZCKAWKTpCuS45FphDtXHeafcQsXsJR4E1V8Dr/RocPjbgRfm
8FSiYi56/RYbhAilrOUWX1JIz9b4w9Z+qeGXlW0hvvJiE2rgFpk7ogTwfWIBX8VdUikaoUSQkN9q
u+pEY4jXurZbPLSryK1rNwv6ycT6pBlYo6W/cJpRKROHm9u+M0/dPrsDznBHcXBDL+sK3P3aUp3Z
WjgOKlkQrtkvUUJwSLbp93gHOzqP1OKL/bx+tVzZ52fmFt63U+egikyCvBYiuhFVp7jYCGXvt1fr
SlDAFqeSREsISobLwNUvckiGdanAv4OSku6n6n1rxp7f/apAj7xt68p9QiJa5moW/W/ycq/PCA90
cxfABKz+SE3VNaJHk07ivvV6/z6bVtbryvydWVssV6XZdVRFWNPz+RvwG0qP9UbT1ipIVzw9dRDo
pmmItDnKi91OS0KjKbleuIIFVCkOqtWunNlrm9xwZO49zi5UesvWjjLWezuAC5CQJj9CSoyP8G8N
ktDtatXgWvj02tayqcOPQhNFGGxZT2jaHyh4/wiOA0pq9d7ZrDU9XAu8z6wtvF8LCWHXmliTT8qu
3Ck3UvII9e5WoLAU9CPvwkf7fq2V5NqKvZpONFvP/BNs3ppNKzUuN0brFxUCbS3gvbb1XltYHF2J
pwR+lqiwsZ6TQEUXLfWqJFnr97ySrUOYFqdHmlmnGrJ8jpHrUOt8YCQ1WpyT4dYwLBYerPgRqtqk
60TqbJ1gQ8zPwr+fWV1c+w2KPqMqrA6n9tbaiVx6t4vvAw/09H/QRUVn7usxLioVVpoHQ0OG0M0+
CRCG4s7P0d5/AhSxiZ7WimZXtj+t3DysqfkQtV103ss19MJlC6vCH7Qo6WYYjvZGIFyKHTy2qzpv
l9Ad7NGx5VBHxS8u32RqVrWTqRcFwF/ef5CKmcduV96vY6svt+S5ocWiUf5OUKLiNpHTp8T5VCS3
Wv7+bfd+ffIM0lWkBxAyWyaUxsSYujplMINXfOpvYUk7qdQ9XlhJYrbH/m17l+8ihkTF2xKq8izV
IpZJ8i5yCist3KqjqbPr5Om+QCJtq8ddcbCmwlnxw5d+49zeYgoB+sKuUWAv7U91UnkOz73/YER0
htObif7zRc4/s33dTDV2X2WgaJO3qLpZe6l0vKhdQY9cHcsrS+L3r2K0oe8aKHKxBBuvS/PlVq7a
7duDuRIvMV9UF21yRYKdY+HcJ9h+KsPMxXYYAfqlm/5gHkkAu3Bz7IebNd66K1kxCwU97mCRh6PS
t9gPZTgZvaZQGBYvf4LpTbIdvzn30idRiy4psUO179GEvTLMK9vwzOxiWzT2lAWVVAgQKp1IMCnR
O2C5+Tf1HYwdnnWiufepbjfB84rdSzcMqJ2AA9YO0Vm+zJEZsuRofkM42mxRSUSoEOGPZtdtTJpn
uoPyY8WcGMa51z83J6bh1Y7JyMdlo4W5+Tuk0VPjNnsco4uOzX31nWMOLdC9KGRW5WYeXP/rivkr
G1anlMFLDNSadsFKaAvC6tDGf021mOat9a2GX9eFR9l0w0PzLtpQwF5LU19JkYvGATYxiRdYApZw
3LTzG3NC58e1QnfcEXo9Enr9GDRXqFH2KIFCLvJ8MB6mFVd6xVvj0rj2TDYyeJpFAJFNZmFXGa4m
bz536fdK/xFIa8808RmLBT2zsXABM+zQRtJio95E9+Om/5BuBGkVGd29gtjlWjn8ypDQyqYrkDal
Kz38Ta4bvh8DnCaN5nY9nEbQ8mvBSjPoNaeDAQfaCCIinhkLJwCff0EZCDOILhrfzVO+8zfljVZ6
VeTO2xTgn/Th7a15bWCGpRPvcRWBU1oEKEjEF6oTKKDC628yPEtZxLB2b9u4shFtXs2yELPXQeIt
q8F1qKu96geZK+8DVM/nI9QrPKo3AjxQewIQlYDot47SmuFLL2NDGWCxD3nPO9Rmz499kgaDNkbk
UQXjUfsEhhLix9kLD2C3D2u8R1ciCKwBE1GB2wqohpjrV04m0Wxf6eGSp74ggj1NdjNyB6YLWcYu
Ct01yJdYmvMjACUEtUoIlwWG+mUzvTbXWrpvVlnuJllm/YKgpTla1TDvDUUankKET2ALTbT7SDPy
U9Ah9bayqpdO7dz+4gjSNdHKCBqDDERJcpu9bx/SDVq3G4OrZDN/Mg80aay8iq8PmWwJREWU35YJ
E19q5KL3edqL9exAUw+78NCudneKbXE5s3+aEdvq1cyqWj9BLY+ZOgMvUQY3vpHd2QV9PWOFqlzx
9PZMXjVHpRTddC5CZJvOzcW9pAbSRBW2gypLkT6MgbJpqpNZPmaTvhIGXp53Fk3kAwk5YQxa9vIk
kiHndB7nqObYO3q/HvLc35rp3yWqo8h2ZmZx32qz1nZpgBnDedc1VO+1b2/P2eWFTsZR1PC44Gj3
XXrKSBsae5xZItTA9j2aPomMXIFptpsoM25jJT2Nav1H2PlfZ8yuzf/+Nz9/L8oJlamwXfz4v3fR
97poil/tf4t/+78/O/+n/31X/syf2vrnz/bua7n8y7N/5PP/ZX/ztf169sM2b6N2eux+ItT3s+nS
9sUIHLTiL//qL//x8+VTPkzlz//57XvR5a34tADo32//+tXxx//8ZnJ2/+v1x//rd/dfM/7t2KRf
/3H6WvdRs/ynn1+b9n9+k7jt/wk8jjo8W5gIVqC5hp9//MqU/wntoiGgR5Yi+sh++wcqNG3Iv8n/
ZA/aJPtZRQiqkS797R9N0f37dzbJIgoB/IHOtWrZv/37Gz78cVj/WJvrpLz0qp0datMBTkqCWhDg
8fXYM4ubDq5cNXRoiHjXRceCa66gk3pSzcNoeFFzH81ggIE3J7voWQpdmA01BGdCG9KXhMhUfYeC
r1/ToPyo2s9VtrfqgxHs63Zb655kHwqob3/M4V4Jb/reG5FtSV0bbVh549T7tjzGsDYjIPVp2E/R
KRrvNISUEZT7qaFVVm5KE8beI0IBBnWO6GDjTU20tzbNY5t4nXEfG+9sBDYgErszvwh2lOBONW/J
Xu/H2pvyW0X6rBLYxdjUNsNDZH+Kurs6O87hc9M/O8PvrbwP75PmJLf7Ds5xHk3Jc1yGHEtP+TWa
rk8gGn2Vu1M13fT6h6I7jV9Fg0r92Kimp1aPdfXJmRGDdRGZlmo3mHfx12x6Cn74yW3Ruwggd747
3Da35X35NWzckvmA4kT2GhUct+raz536MP9q70sUP7wSTckvIeRB8f1Y7JQftG+RngPdAw07oo4W
wIr3wDpMeUvCM7M+ULgY9H3R7aRuGwHg//Kym///uf4Nyve3DvaHr/n8NY94zfzhJYQrePmXP461
Lv8TZBsIDaohpIZpD/73qVadf4o0OE1+sK9QyBJq5X8eag4tgSSE+ro4umhU/HmqFeWfvNvh94Eq
lfQHH/J3DjWVkrNDbYDYUIiAxJNZgUzjgtk1H83AGMwGaoKinuOjVKVmuitLo2oOfTbU+rNpRS2o
EkSBdTdvTafd6H1hfZKsqWs3DgBMGk9SQx9/zAio17ugHvMRMbSxk551pMelbehU0bDxJ3pSn5ze
ysrf/SoJyoMzFrP5MNX9TP9pX+mtv8udyjd++XPf9l5lyFnZQIpaW6iW+bX1bbYcqbiVc6uyXSTf
oqp2JWduRdpnhA/EhUoekZIpKLLxvuprf3KzUM8dt9ZQnHvOJUdFU2mAsI4jXLfPECqUH8qSjPcp
SXKVVolQj+5TS02yY5q3qL8RAcQfJWOeTsBZCV4k306RGmgaqsejQq4QDyX7TxWSzwLHHDTPhtIK
T9D79BjWZLc9sxwle6eEQpkUHn+FANOYaHyi8pylWf0pzjLtvW1Mw1NcZP6XEa31dF8rEdRUcm08
hnndIW2p2FnmRkFVQO5oBmPtztIAx2s7puUpo833a1fp+g/JToNHKwSp6sbISJZuSwfdLjXDKYQN
bcy9zNBogJ/aEe+bzRkysFKAuKZdbLQgt280mOlsVw4hKCyGAIWyvDERYtTrD0E5Kztk1h2kXBUH
P5cqzXtq33H1VDhN+62q8qR3UdaG5mIs6Os0i3H8NIQxKnGVNH/PDKu7jYa6PMjTUGWboXbE8yVt
0t95dEiZN+a+rOysoNNw17XUPViJlNGVXNd96fVka3Uvyk39W+o78r2WG6Xvjgigoz1S+9G7So7K
X4OFdJTrhKpMI+swlsDKraGZ3LGJIcBzgmR60ORJP41DnBRebo4Wsslm/HWqHOldPVjhZy1JQ4QF
K0vLtmU5DieFYT5YYxh0Xi/J/UlH+xHhSDXKj7nZIgVWDTDjpmk2BpuqGPIHv+eaqmis28ado+xy
K+wPZa/MvRuao/O+Cqf4mGfldLQKRQbxJpf7TOnCoywPwRdjNhXPtxttJw2lve+gEL5HIms4lWhe
7We67GijlpzupEwDV2EUB/n3ifdZj4KwmX/W1E5GvLAmp+A2qR3BLIyu+uCFdAeZp9LupNJtqrq+
heI++kirgbZVTTRFtXTsf7cVqZe8OonUcO+oAcrE8VgibdtFCOZJfdIcdDQOT7PvFxDu6Uq5a/ox
QOov0wbq/FKnGZsOlH14tIjwn1VrRgR1nmMQ/hHkez9kpYcrMgqz0d5pfR88RZolKa4xRxwbt0bu
NT3VkK83J8sO4fRT2sQBetVIgwMNUhEI9d8kdT5NetMFH2Qlz6edWgdjdaLDIJjfIUQ3DpuBl+ro
ztBwkzLNQv+9XpS2dosC6Wh96aNZlQ9TH1XWbooD1Ecj1RyR8ZhzFMOUwakGN6zipNmnaKWaWxZU
HhUXfeoCNXg/1Z1NPRnTe4nMw+zZbd/3H0JD75AQarqkvLdRaKxdx89U+wEWTomMVGyjeY4attYP
3/owCWHsaWb7Ux+aebatlcD8YQ9o5H1FNh6+gz6b537XKNkINliK0spERkKZSldGoix1e/KAxgYe
5CBwDTOVg6PTZJa6m7qK96KgQQ437EQ52RiRrkrbfswc+8Og1srRQafd2VRtPZDbkVFYbA92XEcd
csrRENV0Qkx9IJOY1ZWIQKHSjQCPMKXRrpujvNtFckdRKbHH0EI6IPUpeqe1NX9S+xrCUSToajvb
SdGoS/He7goDrj/8dt5b0+9+jvvOtzXUWYg7oobbo8kIh0U9e12JG3GztKXBCwaQGm7UYocmTm8/
TOpcKB9VpcnNXV+28bewRQkucnPDHKIn01dybd9HeuRsujQ1ux8VSQP1GCR90X3JQ7srv8pTIdlP
ljVnxhFyYz/f+EOvVLteGudwZ0hFTIGsHOLBrexeP5AhcOoN8uxGW7u2pCAOl3YR0vFAfPT8vRIm
wehaGZzdrWxX1jYIIIx93w2VUt7Vre7YyAw3hU/0aA62V1Z+Kh/R6Q4rKgUR6tDmDMDdm8KZqJbn
q/rL7hzEHqSgnZB+aAJDwy8E8PRxTxfZx2mIEFqfCrPsTrmfq9UHc57LYjdLMT13utxL08d+Krth
VzuG0Wx6p0ZMLZ61JHrnxHXg4CNjE6k6e2hkROTjSq73QS6jvu4aNfKim3R2UD3te2S8D5U2Qz7n
wdE0yx99xCLiI892K71RfKkHQQ5jwcylpRtVjVBp3hgZR6VVa/tLA7+yciO3cgg7Xh106ceib0fl
RoXcMYyFULiZHVp0YZVHO5atdm8OTjw/j3WHvqsb9ZqdPthmpKrlppr9wQi9MY1yzkyHLsdA74Oe
hew8exwjYtqsQd4KV47r6T+POORQQgZTt/P7PMgMc5OECs3gNBajtqngqeSjOij9NhqMWEfivHF0
mGfyghR5VcXkb+NSaU+y3Jm2iweTtUdU2mfDK8x4Lgnx9SD/AO021JAp2pHOPXGKFey0sQ6sQ1iH
pv++y/ys+NBVmTbuqqYM7jNZ9uPbqZ/FUvZZz00dl6DSIbmCP/Smnmsn2uhWA/nBAF9m8zMe0NvZ
OnORZrfAeufxO2FDAeNt3eKUYNyvMo/WJTSqOylEid2WkpDDPhfIk4SJUcsdSueRZZ/IjiMl22m9
8/9IO48luZGkWz8RzKDFFkhVisUqFkVzAyObJLTWePr/C/bY7UwkLDGcu5nFcKY8I+Dh4eF+/Bzt
jvgxtD8lxDsH1avq4VvWqbuUS0WrPDnXsvnoQ+OS7uAbtaZ7M25G/553nO2cWlOqrVOSxo51UHuE
8ng+dKHxtWbwX3fbssmlRzsb9eDk4MpsnhKoGgqKVW56fVchIjyjiU6ocIZUeHdghN9KTor8NZp9
Wx13dZaJK1lzIsixs240X5ImkFKcp+gSVM7H4SXLwjjdmYqvJqcipKDM4UyT3FVt5MjJ5XxLO0V5
4kxebevZtE/aNhv3qJuT78G+mlpu1zVMkikxXrPLiiFzPCfmHvC0NHCmu6adnOI0VoX/01HHzcm6
35QZ/5a+SKhFMi/G3ZjzEPR0i1fyNJRdbERTR18GOmm0iclijon5vjWOjH9osZeNrv+Xs692IH0f
0324R6I9qI9yPbqpvd8aYrysMV79nN8DqWeVONqMhWQpIxG27g81fUWESd2zJ89/KgXncj2iFHW1
Yl4poKc1ZjPVRdW2NoqCWt+AK/rJSVe/NIieOnBDSFvM0GuGGBiQ4fwDxMxE8GWZT5qmlg+PRLnW
Kdy9FKIz66Ta/j7MNopjl0W+f3bt3BKvs/P6pRajEYFWc+dWUuA1rXa0449xHv1ZAfg/Znjq8QAT
rLTLjjlvJbss+6SjZdnvqtcaxCbovy/jnrixH77nxy1kypo34J889kBQAloWTaEzb6AjO9mVE3Vu
iY5TnJjurGzQ3S0wPawJ+iZosADRUI1lXQtvUFrbGAxCB4AoeoWwuM1udR+9RE8IpZr6vnqf7pGM
P84bJeCrL4ZZWxd6mAyJiwLa5crgS51la2Z2pe8HV4HzIW13ibEFHl70l/5Z3bmZhWMUWsXzVsJM
uxPqMukufe4f4CZxm8f+GHzYai5debz1m1cMoCYDzwpybJerSgHtD0UHYXiu6HuGhU5dhwid8sWe
1Lvbh/iyhC4WxlijwsCmLUp7pDuXliRoWiepGejrqhpS28ZudpJDlyIpNlBNCjf5isVGXQQN7FHd
AHdIp15VzMX3aovJ7CKrZiOFmp92CneTGG8cvfyd8i07bM7MbNlbfDhOs1GmM/bCzhPMSuEu86Ai
gV7wXt1Fh62wq1wWS//Zz/P1Lb5c3mZlHFMdd7t781jeRQ/5ITwEH+U7iAwfew646uZP8cfqYdyY
F7g64ouNFf9+dsT9ivbr6LPQ2keNSDFd294Ccq6cgsuPtzjjySx1id1ho9T1g2lDPZk9dXAzTtJO
ll9MKMWVn6M27/0WNn3fuYv0DW9d8Chcb684OGerdIygT1AMalxtppiKYomWvjQyObrzOthP/hh4
vHgkKXJvn5LrKAMcjU4h/wkcEyDCpVnJ0Xlg6UXjZupfRkECbXzR6tG7bWTNdc6NLL7g5ERT3uTU
vgLmU2e/PkEdRxWrDFRSceO5C4qDGjaH20bX3IbQSS+U/jL6Z4vzmAV6w8uGlZUQ5trVV238eNvA
+tb9a2BxAM1CDiOwTY3rgxh03pC4hnxuw/dXgpgQRTYBnUOyR/v/8vNwHQVp6iO8EuSRG8a8VmOA
+yhp5yMVu/DzH6/owpr4jmc+KM3FVJpK1sBznH1u6vAQz0j4VcnLbTMi8i4iJcEZbBPjP4AMlhcq
qIl00qWUUmimnBKVh6gSVeW9lBr3hsQDVjGr9Nj6/UM+FMfbplecAqwB6HohxsFo78LdqzBq0jAm
V3cGY2fltRtZW3weVyZIR4CviiSIajeEVJeb2JdmTZEYLEgZachGGVF7UJJgq9V+5RgLKwvnaxlK
CE3mQF1dL0KXE4CGdYkwlr+Tmu5n3w0b3+zqCAt7lC7pBdg6cNJFgCyUwCotiUeAXg7Ww0BP8RQA
Y9yFSPYcrNDyaV5lljdAbr3xydSrDRW+QmeXkTEC1VXK0DboO0i9ShGUDr/xObvvP0R7Zz/87d/N
J+3deCq+CsY98LvJ+8DL76mn6Efd94atWZOtHyL+/ex4FHpXOEatUKSffnXzhybe4BZZ//vQepgM
3JK3LDxnHNReMh3CP2VWN9P+NvWtJGXLwsJrzLCpJtWnnlwmr5H1MUP77Pb5WgBefl9jIMw0pIXB
EGpXPCzRMOpJabKG2u/GnWZ2T7o0nuYo3dm+I/LXl76gVWlpvtvF1kOQCCzh/O32r1hJMuns0v5B
bgy+iSV6QkELsk0R3KBUm+3z+ZPdQpY7w7fkbIBPrk4hrnluaBEwI78Oi94EwSfFXxtIJqz+VypD
0GZTSft1e01bphbpbGBUkUW5rXa7/FfRkh5Iz+nAOHbyuZW/3DZ1ddYvV6WKDtuZn1uVnssNgnyu
lvgPlkk526LNXT21JRWcQT0W1QbIbc0tGaABuQTsjMfcIrgYRRBUso7Bqn/N1J+S9vn2glZuajDV
dPqxYcBtLPb2bEFm6ZhBmQ61y3M+a5+r4FtLY/y2jbUUEiMoUAimU3G7XRpx4qnNhqDnA/W76R0N
x0ctCo5OQkYHQ2YM6NmWH8buMEwVRZ/A23imru7hmflF/miA2gWq2NFJcxoE4n4V1iYweH0b/13h
Yhud0KAMaGEi+4SQR/NifQ5eIiJv8NZ+UvbJLjV2w+l/Cbrn27o4YqE0jXKuYzS0f1T5X42/lfuv
bdxvWUK+GpzzS/K3pA7zVkrFGU77Fz9DYqkwN/x7bePOTSy+TduGSS/T0nX98IssP6jBu3ZrVuHa
BDUkbmZZ1Auu6YkUJ4ynzkgIeU7mddVjbDeANLYEpresLBaS5FHalxpW4l7zJuAnAYgYWfm+cZTE
n7lMEMVihPglsFdgOosszZfVPhmsmP16it/Su+RTDTeDmCOlN2O89PvwNB7l059xWour69KqcJSz
KDHSV6XBJxZng3jNzb0aZl6ZPqiS4TqQKNxe5HWQvbQmtvrMGnSDpSk3rHHw0109m/syyZ6i8q2p
nuNYdnM53nhhXvu5gEQwXqJxPYOUW5zeNgxkWrNd5ZbdZ218ndUtCrY152ALKf2BqLqumkqN4zBi
iQFDr+503ilSH1Gi3iLfXzEjBAcp3/9W9rAXWdI8Kn0sB9RxoO6JdnJj/Wja9EM1mIc//kC8HNFE
IeXUoe1YXLh5k5jpMNDirJQnw/T37TTu5/DZn+Dk1sOTXW8JGK14PQa5AwXqDT2ohUGjHky7bgVV
1WBn+zaJq9eiTqujCpfsMWEqM9twQfEHF8fs3KC+uOeVLsirtmKFcfDJqD606bONHu+AZlMlgcEe
JTdujI1SwLUXMj6jCvA1nFE6JdVLt++BBKAGS9Qwko+W9rWF1+L2Z1vMEIpjjAXeyzaYIvAsy7pf
E5MGNCi+uC0zM+q+OkY/5btupx+yAyS5nnX3xyXoS4NLJaVSai0G+EVbewK613ZeYG48DK5d/mJJ
yzbB4ESBHZVYyEZJg3Gr73iIdWU6VfvCtpAou72Fq9/IAspliSDMEPXlN9JqX4tChx2MpfFdY1r3
oRFvhPjr6MeK/jWxdL1yLMPQ1zERhs03ZZh3eZxXp6pJvvhDcAfF8qeybP6+vayVQj4FddosoMQR
OaKHfbkupzM6AE8dvufaLzpUgbvsa//g7EFn7pPYnb8JQpUt7xBh9fKQXRpdbCZqgEOUC6NZbLo9
9Tui1j4NwGKNz41dbdCNrLy/zs3xirxcY11MgV2UnK84qSy4IZU72Sxf/S45tInklryMi9z5MknZ
21CZlWvGGcCbPNuInWsOq9MuBN8LuRLIvstfkZsVreuGXxHVP+v+PawMWa9ueOmaC53bWESSEpSV
Sb5NQTHRNBfkgu7iPwBXK+cAOzHk+x3kbZXpHG+70ZpdSqY63QuAkPQHL9dmZloxNUrKGL4KYC2R
nyWTmcbMYFbeT722+RTlX/7cIueQEiaXArXMxW5OWu8ngWGWbhf1YHA+qFno0fs+mXl3P/fTzrGz
022La24E8zKNJ/Jh8pQlJ21tzEXFDBAAK7Ss4r+Tr/bOYj7Md+cnWd6UH1s5I0DB6S+DA7Wp9SxS
kz4J6nkcOSN1/jwnf2WmfafqP7XwlxIZG565EttwRw3PBH3O4hamfEPS9LEn8ADTSX8Fqul/Dptk
fL29f1tWhA+dJXe+HmqBP2Glh12yZWG6U299orVNM2H4QoNLAGyWeVClqFVvNjXXDhJ7xd4xwaC4
gKMaf6c3tSF54dzM8YvtB4nzZklJXLy1lVPEx2lQJwR7AUR+bO2ocI4F0yU/KNoU1r61Cz2/rzV9
iPfGrKXqxvV/neNAfyYjegXsn9bmkuhtjpTcUiTYOaq53NnWOzBzp7mMvGnaCPYrhmAD5ozC1ioa
t9rlF8jqASKaAKyPBH3cCFwXaNwJWrQj3Nsbgeg6jUJ1klKTQUJD/rb8EHGYqXUywKtTW+ZhAqKR
Rt0pM5RPvT4dJDo5Xdu9TNO0YXalYwS8GQVHytl0wOBAu1xir1qRpKSRIHmTvpSwgrUMr86f2k0i
8bW9ZBuFngo9dmgMLw2NgaXOs4qhoLf9g6HHIZBQk+m12G9PvTMpu9un5/r2YCwWhmrCK4k3IIxL
ewZYNF2pJEaEGpR0wy9QrLpDuFEvWVkU469igFPYgZvr0sjoTGkx2WbuRtnYf+MKGZG/iXTPnplU
N+JgY01r5qBVEcUn2MuvSlD9FFtyMmFu0qvpGCZK84HLOdmhEiV/Rt1I8W7v4XUEEuLvfC/eeoK2
a+Ec6jCgFGGhpsDQ7adZGd6rQRNu2LiOQGJcTEyICkFHJgIWWzgilg0cEa2BOFeguW2gYjVlsOVO
4ESuzJ34rfS15sOfrwxMEr0I+mLX79jK6APNrzTGvKTyDXTxa6/KG82Otc07N7EI3+oIbHjoMZEY
8b0em4+GtaX3ee3jqDSI3Aj5dAiEllwPedbbYaHQyObFB+FX+dDoCeizj3+6VxbEtRRSaNyI6YvF
W7lR7XKEcCxze9/4oE+JoDST8w3Xvt4tpMyJe2AsbJvMaOFqSWbHvEVsZrsz+ZTP0UGaNr6H2O/L
HBpyJd4jALLQgr6SpNP0Ip+NEuajZND2vcKHUeV8vEOE8rtfz4fWnqFDVaa725u3cmR5/3BZMSMG
m9kS95Y7fl9adlwC+zOekuKzGX7s7FfJ2CrMXLuCIEOErhNMDL3JZUrS0lVKFQU7ZTTsq/Rdo+T7
avz1p4vBE0THFQJcC0TbIu8ZIANwyglPcIb4iS1+CaLpXdyHXxvQk7dNadcbJ/hm0HkVKdZ17PF7
q50qFHlcJU1V+4mmskJFbXJ6v7iLpKr1d12m+bBS5z0DDiCxh5ZWQxHzfyjqEki7Vk7jKUyi/lPT
OZb0aW7UcHqonWKW95TOrXovjbDJum1oSequGgsbCR7LnMbDJEdt/yyH9th4VOqnwBsbRUo8S44r
5V3fpzU8pLWUBa6idt3PMXek4B1RDPbxSkrNQ9i1Y3ViHN+ePaMA9OtqShnB7gzQtdx4q117NVBr
6nHETi7WK4HzuhwhXJyZg/FHVfMkhjY9c1If6yS+N2W6VYwUmW5uw7l4+/usvIO5hEB8UFyFgfOK
x8RoB8fI+0mMwGsH49EvvOJj+ZkO6o4OzPvkC8qxsbfFZnJ9WYD5osIOfaRGK3kZJao+KOJxSBli
QZazSOud32d3hurzhsr1HVMYfxqVfr+UBGQCsQYxFXx5OaFaaLcaAzBun+hIsTG7s9H7u/JyDDCy
Bksaf4tZ1UVsLZvZz+wkoljW2Ud910cf2vIxBpy+8bWuNk7YYTrbtjVdoBwXt2wt+2MDNggu2y/h
e/Vb/WF+CA9VvFOOPTQwBZxpAACm787dFvnm6gLPDIu4f/aISUDMh8GMYSVGnr5tn+pB3hlNslel
bCPUquoywi8WubhDitEcDHXAlv5ihp5xaJ7kp+qnOh4H8L2AEacvzjE+6afpgXkl2ffgQxwQzt3i
9Lhu4v3+HRQuGC8WelSLj6rM6dREJs1B/2uNFhAMxtkx/5yf2n1zF3yJDluUT1exf2FP7MvZHo9J
MfQheBggBdwvcDxmOtyB4cZZuIo0CysLF8r0CbT7jJVIPo6l7JraUwXyRhwOUVEo/hg/LezRi5TJ
b8A2i1HQ81W1LeDpMeTPw4/IuJn9MDvdvpEdb07M0+3jsbqBZ6YWS5MYRXOsiaWpM9iU8AOzT16R
vP3/GVmcBIiY5FkTRqLpL0v+Rg3RA1Fw28aq68GURbbBa06lHHK5aV1TtE3YYSS9K+/UfYnCkfU0
7DRPdtXTf8GeLXbmIqniI53ZcxaVwpFJLjtQiF9WtdOP/pEX5JP8Xv5Am1I6mogBKu9vr3DtU50b
XJwtmapsUOUs0Kx/1bZyhPJ9x3Dchq9v7ePS+fQ4cKrQZl3QSIWedaiOTAJ9c56YNAWnHew2xT7W
Ytf5uhYu2CfU0cqedf1DscecwKF+KPfVncombjJMrkXlc2sLX2yHROvqEWtCBCfZF0/lm/MQH5w9
FO+vku0J1sJg12sb7in+7LW3oCdHJm5dc5Fpsz5ZTSy8xb/LDMedsj9+9cM2RF9PSG0Iiqil7lY3
hWlQpDoQ33jwMvvzXA6HhJmh20644B6lPbQws/hacZQUqu9jRoqaTHMZUpGpIKv5g9loEhOmvfOi
Db3kVpSvvDFWlf041IDPSmYFN9o6K5+S0p0AqNIL44ctPuVsRPlckKO4FUHLBJEe6K/879wWMqnb
q76e4RGrPjO1uF8rJQtlf8BUu/NfYJKyDbcEfAvcv/AkT6aIHrj6b1Ve7dP8IuThp7fskP7cQnMs
OO3+s/0Qe5DKQER9lQbWUaKFHUAFV/8aq67gefPfD6jKvpOElmVxJ5QXjdybcy+xNlz4N+xr4cM8
guC5gbNXgAsWEVZnAD3NKcO4iuKaDfxnqhd6tiDPGE/6LrhT7vXgKGiqt7tAK8cH0wDimCKhr2YL
Vzi75/WxzeSqZv/NvLwLFd11oOm4/Y2vG598YwwAHRRzMACGL20k+jDLU8zypnt4U3fJ1/HkP8af
/ml8aq6fuVvp0kpE56UntPJop0HssNhQq0qcvvd7JvcmCFG6p1T74odvt5e1dkgQWyCNFzymjrU4
JFrraypScomLuoxXG9FOG74G5j7U5I1MYu0TnRtaHJHQSiYN7lkWUxt3aqzM7qQU5oYPru3YuZGF
H9iM9aKGx2qiIH6w4vmjbjgHfTA+3N60VTMIF5F6AQi6qi61TVrpMGMlboc+zM7QwhfTnsAlho2+
saDVz0PxAiw1Dzs0Iy6djuc81eEOS1ry2hT9SW7fzP6Htdk4uK52492w8/8/Qws/kHw9GphTSFyV
e884JcfxXjrGyMxtDboILpLlVQchCbhOnVI3RHgLR1Agv56ahJdqFEdx+s7SY2vadTFkN7HdW49l
zqjls0pBfDr45lg+tn4qiAw6p37KVAZEH2pp8B+Zmzb/Kqfe+RAGasGLRosgc88Kx961PVTQqD7W
IEmKLP86w8X30vjGhFZJHvnBu7noFZQGbD8a+G/stKBnk6GDrefl4GlBk0FvoDUjteRQVQACNLK6
12ep/WwH9CDgMOkYLzWNIHlRQ5OhRfjka/AyRmBlXl0l8t8MTvPM8hnAMN10jJn/tqdg1hlAtTE5
pG0xUpTMx9mr47h5bU3Tf8pZLEygZpQ8KF2fxlRGLKhxoymj9THFDcTnndyShf+5K0NErtNXAdKB
bsGlgznwoIA2hi4gspk6lgMzPs3t8BJmrbTxCF0LAJDHEMroGzlXEPdhqDWnN7BUq6X8o9aiUb5r
RzXTN6hqVwO1TQ7HRIcASy3PTBv7geQgs8IN5B/t9tB8jD62rnJvHvQH9XsQ7LYF49cCgk2RllLz
70rqItlvY6MVii8JRC3D5PVOnN/bMKrs1WSY/779wVZPqpgVRkSGhjVH6fKLlcwmm/7E8spOPWS6
8r7vrKfCj+/zrvigBNln20qOpRk90LvaSiLXviEIN7jByFHhClt4ixTFMmVCsjul798XZnJk+H+j
7rNigsuO6RGH2rBwy8vlcR3GnSxxzVodZy80d028Ka63buN3d0OUUpcE+dE8wFMAsQRPivBNHXYt
+EfStLvisa486Wh4/0XpY8VFMAQ8hrYE2KklaL7Ns4pxSdZlpF7zrX+vPUjvwH0be2bmvewv5WP8
0j0kn287y+pCeb7TqIKC7Yp7EPYMKFJkFtppzktV+tD4FC+3TYhPvsj6qDkilypYMeHgXHyvPJxT
S5sGkUBkmWdMqeQOGhwIUqg95F1gH+1yfr1tcm0ruT5MRhB4z1zJi4+RksRdAqMBPehvBPp7oKew
Q+TQONw2tLo2bFj0f1c4aAeJqrE9T6QTVgOtzZwzuDs736QifVXavNsrzbTxZlldGq03tINRM78a
ja+csDO0lN0E4eMhRPEYOwYMSf1GMrZyB9O0/9fMIk9SG1hxJpPMMmqap9noYTzwi2pXA4XcQZa0
KXe3Zs+U0ZCxf0MvlzFrFjM5VUfyF2Q7+RelPxThP4kz93c67KzaZVgt8PoneKA3sva1/Tw3rF5G
E1mezantMWz5cBAFrR3vejt6DtVwY0fXTtq5oUWi5gR11cw1hkJDOqiDZbtzYxa72/54PaslKJ7P
9lH8irN3DiAmNQLukMDBnLyzJzSCnZ2GYpQQZ3NsN/0h+GDNXfEY6J6u79Hh+FbsgtDdFllfu2X5
KUAYYU2mC7DEgRq1oZRzxk+ZezBSc5ZrXqO1D21nkKioxedar38kagzbz2wX+zyH8Rv6mT5p571S
RAGt7Pxwe3fEc2gZic5+0RIo2jejqZY5v0go4JLOQVVrCgXz420za0GBPIYElmQGRIr497NvoBqV
FKc6ZwfKOhf1uGOvPWedDQ2MRsds47ZfdaszY/alsQARhqGVMaZClVfTmS14ot1ez+oRocVC2xJ6
eDr+lyYqomxQjeKJMX32nWaXhv5+jqeNj7NmBVZ/elQCh8Z9dGmli4oRUqSSiDOf+nB2k0nIwm2N
W6/FmXMri+2SjMSvnQ4rg15WcFxJwOVD2NFfBi0Mn2Qi0EZ8WTfIIx0ZC5l0c5H42YnVFggykhCF
xd1kNI9aQImlQxS1mzamXFZNiV4YEmoCqLi4aCEcmmxp4DvJU1LtWyWDFrApEvOgzAX9X9qZ7Vb0
FNt1eaI0yFvJowUUxOK9dvnRgIfGdWgn3O2gI2t83JSmQ9mNcGDV+zRX77NwKzf7vYwrm45OQBFJ
7hXPgz8UvS7HKXnShz5COsOboASp300OE6h753P2ZOzt5+wtaHZODlTzkAFy5or8GH2w97cPxnL1
Ft186IIg8hdTuVcuq6eqBLOfAGmWsWuOu86579XRzUwJ0sp7p9lqHC+PyNLewnnVdoqzsKdYmMzq
Tmtgw/xLsv60oLA0svikRZJMAzDB0vUd/1Wd4pOiD/dRm7+rYnMjM9zYv99MomeBstUrJWbKBJSm
Y763bek01MqxSf3D0FQH0H4f5sHcePstwyWcLqjVCbYaKC6v+eDLKiklXUtwiaE6ABP927fLv257
xfVX4tEFOxzvSq6+KwoeXpzMS+cGsIJwelbjtsMhrO8GfHy37VwvBQMCIQyTC4Nay1dsM8ltSTU3
cwtQEjWXqu2Mfxi8RBw5NyF+wtkHirphyhpDRVjcREa2Hk46Res2UO9LJ/lyezVXhemlLbGtZ7by
ujLlDi6x36CI7Jvjhl5xj0zv6EZvTAwgXQhV3H/x7FpGzaVd8e9ndqGRb2PA3DDE1WRL0al8zo7+
Y/9AU9bxjBdo++7twFVRYdlIE64SpH8sw79At5H/XPa6YXYdg6RjdwXzT/Wa7+LnVHa1p3/UytIn
6q1bBeOr5tzS5iLdtaPRgqwUm0LgS/e6I+nuydjTc/FiV7qzftz+qqubqzIQqaHCIIZZLjc3Ulsh
74w5u21302wcdM3/OATaqc63mCWWWZdYGU0roCYyEDiGzi9NyU6UZqEE6KnUjfy9FWRP9AO8aU5/
RHEOXWk3OBsHcOWgM2MvGgqMsihX1C0QwyqFndXw6FrQ2pY1l4Ce5i9ZaDb7P95GQC4gti2Nmg6h
63JtdaKn0OthCcEctzENNzHDXZgjETkNG4v6PVx+fr2yj+DCKfWCkqWRsSx99E469YkNFkwwiPV3
9XMBBAPd+0OyF1xi8gdKrUcYtwAthe7wUJ1uL1WElBvml/lS0QKLzy3MB0E678Oigz3dbqKNm2ft
09HQAFQoCKp4ul9uqNL5ZqHLATVe2fnhlKPBIE76CKnpFk3IygEQbB1CeJgC/ZWkWFs0ilXbcHQW
UXcwG/MkC97mrgo/2YmxBYRfO906cGCB0pSBHf+uDJ7FMm1sbVgOsSadzHsfPbv7cFef8lN2RxNK
cWWU6jcKIFdYNuEu5yYXrllCU9DAQiGa7+NueNdUbp+74KN2zWMBMRtD6borP2xlXiuH/cLqIozF
DchdW2ahpt6orqTNb6MuP+hz+MlJB1h+bWsjt14L1lh0BD2P0IZdPk+UqBvlSv+9zvlAOAHu37vN
DlWVverK7nbHUhNrWJ6Ec4uLbE/vA59vjEX5XvqSfaOD4QX76GP+wdk7T86+OHZP9l34Kf2k3fuu
6rLTXrkL3xCf3iU7+hsfw58qlNgboWj15JztwyI9NJvJGCqNX9WWL075pdbKw9AWG0Fg9fMCMQeo
yHjFFeOMNUdBYbYYCQc6xZG2N4UGYPzXNHyuky1kxeqKADyw1wJqvLyjAi3tEJK1aTvoaHJllWcn
H2On/l8Ois07UEN4Q7Wu0MzZADtyHP7+nMZhrvbRPZzpe+CYh2mX71tGEnbN5z9t3nA6wdKZojcI
e9BVS1rS1LaWzRkroelZs+P1OvrhdrtxaawEbdoN4M005sJFk+MynFbSEPhwjBHlUvsva06+F1H2
8fa9sPKVADQLoD6rYCZ28Y72mwbxXViq3dKgWhX+kmoaYOPbbSNrSaiFCAI7xvASc6qLe0FygqLx
O2TH5fvoVNuuWXjto75Pn6Nju2+/1e/SvTXcDQ9b32nTsNjhs8g9d2kO7z2Gf0OCIU7Pv1iAMPUQ
AnbmY4u76gBTvav37/3X4vvGqkUkWUQai74UjFzQE5AVLc50VNdZktfKP5Am63t2373qgcdEyXQv
eZEnH9RdX3hleAedfEil9M+9h0lO8Ip0GckUl3ULHwLMoqVL4A6F0XmpPKCE1M6fbi9yxUU54FAg
Qw/DW33ZVE7YPeBTLfipxnChJ/KAg2wccbFNy208N7F4SQSVWYSNw8jUb2TYPQxZBx3pxK13w9pJ
oBJH8V/RYIZfNmQrRLAsuUeNwMmsyqv1eN+E9C7LTNpYz6pTkrzAFaCCFNKXKbWfy2nchSxouK8f
1b1y8t+U19H3eg/1Dbf28p/hx/Bp2OK5WdtHTjkhCy01KIMW7gjVWVSEWp26Sfkg4jFkb15pQvMf
PqCh5OZRtDfG5sef+8eZUWsRX5phzJtAr2hzNx+V+MXXio239JoDCkwDFGqIY11N6dgZfzKS+Gx6
PD1wHN4PUiZvfLGVexOQvwjFIE8ExuoyijSQnDeFXKTwRvjv/eYrMoIcpd7rZ0hc0v/h/cPTRwxh
oyLIwRKOehazSpjzq86CExTUhboLM+etSKvyYGfT+9vf5gqdzjUG+sBiGhEAAm6x8AhI8VUuLilx
88f5UTvZ79PvtNL1O5874EQp1YvumsfqkBzSj1q7034M99ZjuHEBrWTyPPLEBID4CXASX652dHwH
2WxW66Rh8Gww0Y8wh2SqkVuNYY7AkmptscWtJddMJUH7xxuFOYdl6xRhliiJEngtzRdmi+MfoVeL
yw9qW5SxDtOjNd4lO+kuPN7e79WlnplVL5eaFz5yMwVmhbYejTB4Ub3B+BX86STh788qxtyhTNBM
hrAu7UyDrBeyH4CCl5nC6Vu588KwizaSyZV4SdvCQBsJOxyOhRUkFpjvsVnNIMnvnda812flMdCU
D7c3bc0MZCewAwCSu6Y9GeRR133LoIPZAMbT7ehnmLaWS9F9Y3B2JZBQ+YYFjAIjTYXlS2QOMi3s
RRcrU+/h1XdNa6urfW2Bd7EYzodHk0nZ5VxpFo5GKUcxYJX5rdVewE3d3qqVxxQGuIc5RSTD1/35
EUED2Y4St0cCl2fNvT668QH5tid0OU9Ksg8OWz4t5O4WtzM26RrAcIemM1OFl86m9kFspjmLgrPh
bxHnXxP6TNRm36XP9ecBjfT6K0wuxbP90AUP20PcV+hX6l8XP2CRW9blUA9tyQ8wnod9dJrvaAoV
H+33lLsPzrF764/Zc/Rsv25xJF6f5ku74mufhem5txulzLAbMXUX2z/hUtoh7uB16iYC9vr+uTS1
uBESlZFaXSzRfLGPqjccc15U353X8PvoGffdW/kSPRffpbdpI2Bdn71Lu4vMq21zFAlQ2nEHM/Py
4ksTyZ48b+COVqorl1bE6s82EjY3SNNqrDS1O5KXuwDxvnd/DX+rX+IHwDnft1pd1wmYGEMhZAnu
Os7hMjOOgjx19IRWF1e6Qt9+2PXS0/zYHJNjs8veZOO1Lh6mHZOcm+rKVzFgYXpxXGQJEfIcsVrA
eMVu1G3XkT7djgJXH03lTaoDAwdbuAI9ojCsFjaTSlT6xp09PPtDuA/nPy30YYTRax42Fn3Rq8pp
w8htOmjMrKUhMnAaShmTHr+hZrSV/F+dMgzxwKDfQ12RJuzC9Zu4iCJoKmLXKmfjQ6cOqsZouSp9
sdLY/2U0w5ZwwNr2kezJMKPBS0OwvvRGJs7Rn2o15NEQqlNgGgyh1c/izfFH8aEvXjUsjATv9w1K
2WKZUzKwi/z1jJ1c+5TTFJGydl/WxbNVlzuzlp67jgFZOzbfksC/j2pIPgsZsZTbvnLV9OVVfvEr
Fu6oTIEmMaXL9mqvVYz42LP6Mu6UXYVmfD55kXXH86cbXOmnDvEzr7x0N+7FLMPWY/X6Hln8kmUY
9yNpqE1+idR68aMTfszTw7Q3vepo7lpktBEGTwVP4vBF/xIwO/ZfTI6tnM2LzVhEdGlOZD+T+QnT
S7sLTkKRXJK+1PuRUmSyC386j7qxUf9c8zZm5JGKJfllGmCxaqXyw9QwOUd56ntV9suaaeNMG195
bV3nRhbrihSlkGsfIxCQMyCZ73N569SsmmARUBAx7IT8+OWpGSzFh3JniF17CM19JlkB6Pyg3Lgq
1oKBQ82fAw+2kpLfpRVfBkyepVPs+qV0tKzD3Piupn1CAOl/2bEzQ4tjAbhjMkpnZMcszbWCFwnU
/O2Tt3YHCeYKAfxhagjGwMu1JJVkBHHLjhkolSm76HP6qNeucjApCLlkbrvKnA/j/r+BxF7VpbDK
9QdohjtCPGkvTaeKLZFM9Hwsp64Jco0xnYgC0oEitHTvaAgyMEQ8nHqj/tM5EVEPkynT2vQuBHJ1
kVHMhREXCkOFbhfEFRXT8FBEHGpLa1439vcqL8USUw6AZ0Q36op9IjSRN7UkFC+EOsonyWUi7Eny
lGPwZj2RHP4w9hPbq6Jn6nYP41bx+zoVF80ikLkMvqJAcfU6KmwgwH1dxfRv/OPcezljr+pz+sl/
nvdAMU9G7Bafby/5+gxemFy2+LoiMLKixaQdQAxR/gi6jafYmgHBgEplAkkncqdLv2HGTQ2gFCZE
y+HYH8qmnxBD9Et5iwJvzRBTMWieMBpByXhx/LKsiyASCvASLX0rB0WIVAPEuL1dV1xw+CIAgX+t
LGIvQg0QKUlYqRjuMILZLdrMm9t+Xxh/w5HqGtqv1v8VpJ2bh0xozIcN+yJaXWYAl/bFLpzlvWjz
xlQExCq9/2PvS5bkxrEtf+VZ7ZFNgHNbVy84+BhzSKEIbWgRUoggAY4ACBJf38dTZdWZkWUlq7d+
i7RKs0rJ3UkM9557Brfrv8sgV3kHZQHCFVB1lL9CPf561fz54z4UNr2/hKkZ8Eua8OyiQ9ifql85
f/zqIz7sbmsFi8caHxGrvTvGX9uu/PfP7F8tDD/AOORycmHG/OGVmTXe0kpgRCHI8CRTGKzhsnj/
b3wGmD9g3eFe/ksBiLBWCB/g2pJhgnXuoEPaZvbf+Rl/+IgPz2moYTAmDXgNiEbYL7CCyXzEpf5i
ff+rlwFrnH/+jg9tlSel6KoWv2ObpwNVNheWFOZXI8V/9UYwmAICgPsYVeyHTzGpX80LTPgytcJI
TSRLmunU/wVQ+S/OcgC84cUsFpNZHOZ/3il+yqkI4cqVwfrymo3e1w1WTDGFiUCERCqIGXXiI0e+
2//7lfBXaAEnRAhjfR9iwwuh4cOB11apQ6QrPjcEhSkgZZTkDAPGoGhfI78Mbm3hFewQL+X4/o9p
xP8Etf8Nb/IPr6F41a//iGS/ee3e//63z/Vr//31TzHtlz/wM6bdD3/D1keBiYbJRyt2eSP2XWlk
uae/QUp7CXPEaBaY56Xe+kdMe/Abw5kBfsEFc0ORzXBqqMFo/ve/Efob/L2gikvDiwQP/pn0Pwlp
x9L4cKbDFxZbDmUdJH3owD9a8VoUp4pFQGbiOowPalWpzL3NcIspeOBdR2HOYKgzUePdhjWtkRAH
7gpVtAHJIvLvA26m26gx3T1bZfcAKz/+ApDA3CE4nX2qzJQcF8vqkmwaIcekQzwZjZoG5E7DHoJE
8JIIkZ4oooKbnE4+PrcBU/rpwvlNYJlnzL1BtZRvwrmT6MdgP/pyeBhCWl03scEyN4EFfkdjhEDD
JscG+Uq3mOy4nrtjFxtIGtqZii8cmfIaCEPgpisQq8ZuKB0sdDx+72gg4XCFTlE7TBLiZZ0+uWVY
MFPg1Tgymg9ST9ujxkx7PC9bUFf3lHY02QVidkW7zvLWVSk4dMM6IjEssH1pa+nvYH+xbDDHW8IH
v6X6xo/TDc6QaTLceTPbRK4J9V69hLTFyFxblxo4+A6pu/P9ZsZTCwXVHleGe1krsR0QNsqLkcj1
kHiCwN62F6Vlq36xClnQmTWgIGfUafI6r/P2XTN4RefAN8iXRdohR7aYzoduJFnawAIsnJvbi+L2
epi0Oq1eCvMFH3QZIHa0ilWuuU7hy4xYbZShK7KLczkSl+Boxv2TVUE0pQVv0zHMwpQMhVfT9NvS
h4j/FeYS7DvUqNSzuk3NYYEaqoa5vpZ0R1y7vvUAP48i5GOumEWZmcBwrpjrqKvKocY4/kLJb/cS
Xh5ooRM1pmc1AFbZCz9ZqhfDKvGNduNUikBYhMr3jrrHhkmY8WYhW+MrucnuhIhqmzkJ30CoHxfv
krn9BcraBA6nfJHHSGiqd/Fm553CcOzgTwvLPavb+3ilU/BUYxDe5t5igQ9VNfOfNtaL27oDlXuE
nheWm13vELXU+eJqjmmHGeUwC5rN68h4zhcW9kWdBJgSWcDQczFjQ4M1R1b8BXABcleWTM3zBmkL
rF+lvDCQW7f3/TVYi2WiGrYPCiZ+bkRSeys03G5ahJtRkgh4YdjAviBSeUAs6tpJL7fgyHwfocsK
IVImQHWDhI8vngpg76qVa76KzsjuEqBb06LrMRbPoGAebtaJ0n2jZwTegrol8nbyhqdgG7wCvcBw
bpp0y1gMbr0GqZ/S9XIzxys4xrWDXdzgNyOUpG3yBplynPdusp8k65HTbQlMLNIahtuZsja5mRlr
MDtOCYKwV8knPCbh1I9ejeq+MYE89H4r3ujY07uV45vu5Uqa74nSFt1O2vOmXFS0fOrHhT3QwAfi
UYy9424s0x5sGp0vGNb5oHIjhLR62USdwlC4m2RIMmYjZ451U3toXFuOOKfW+nEh0rWps37u+U3U
OIpoyhDevde+22C/I5AJ74/Lkk/KkDxkBvbS9djpjK+g6/QjT5JDVAlhkGqvtmedTm6+jXszTjuA
j5PLa4qcAGeW8Ho1Iu72IWLfdzz0HA436VTygNJA9nvbbM3JCtF/M5xqfJ8mRTr8frQOo69IrfOp
6SliypuZk32w1fK7gV1fUVsSAB9trM6d6uQ9wet/MoPffUUu8Xyo4Jt3k2DPHpSt7RXyk3UBz29s
8m22R9iq+DxvEtbzMtC824lWw1LL86cSihHvsapti4hrf4UhZqcUffUItgy0lTQnEFN+Yt6XGkUZ
HxCMQR7b6AvUGd/XeXQQ4bb1pxRS5qKaZLTmeo7bT93cVDcbEdstT12UbSNLf4S+FGfDJ6SxmdSc
IX9xD9jKlJV6RL1fCC8C0N2t0nFQeCNO8/kiZbqEtPKcNaR6SuGhVTZrtHxrA67PNK57UYxTnGLM
UKWApqLF3HUEy9qSJDggoG288nsefLNT3V6Zpkb0daelLIfOYDHytTdfqSc6Wnq66UvYhLq9qx12
+dQkbsq8xofLuODb/MPDe35o6ai+mnWYDgH1lks4sRfdNTid3pwC1XhINnfiTeQVQUfqL7hK1kPc
8PjVaV4keEmZJm2fz11gn0YSmeWsGSSilce39zmd5SmFY2y/gyW0l4081DddvyUPi7cOyIKdllkg
850kNqcj78Sear39aCIArgonn+DmC/wm6m3J1ZyKAOqN3nYPHo8bwAajsK9i8MTduvL2doqnp6Rn
QRZjjdzVkaK7dGnjJ+MW8diE8VKYNYV3WBWo/hFoy3KIoIXGW8P9zczclI759QkWSPUTMDZ6qv2u
fXPdOHypkw4PjGFqkYsxqI5tlIK94bd+5rZmPfu8TznmCAOANwFD/BGODWVlXLfvQjnDbiHluVi2
ficXiHdCI1tYd6+mrCPo1ecoHPJetsjEAC9yr5F2X7A6jUowM5PSwIu+aKBQgtF3Gn2O6OZKgQO2
SPRlzQSVLbVO1nykI3jo0Ryc/c1TmZcIWmxw0N2lajQFMynycJndDkPduwKul8N1OzX8qBwjtzZq
vbIZp29CkD4nwyJ3NelEuTLe5sKM5uQ1EX1mQ0wekLUGxerabt7X2XF9hxhydajaGGc3i4cmxpaI
gvvK1NUj1Sw4RNjmn/S6iOpVep49V1ok4h0S3GXJOtzSLqssNRBypZc0cs76r3ZMvGelB5ABNlLd
Q0yg7yfYdOYo19adBO/9VnOqdokZqzssyu0HHzZZXWJFVtYUCDGXrxvOh5xrOFt0Xew9jax3Bw6R
5M3mGv/KMd7fBgoZZy79ZMm9H8rkNZ2SZT2OSJ/xd3Pr2feVQmOGc5T1yI0Udl0zQ+Uluz3uvo0C
z2jDDOjFwNplr9YAXx4muLtYBUsZIVO2zyUXES3bcEKzhGQ8dMx9GlxxxFxdTC3McO2P1NsRhRz3
BH8xLvcG1U65bj6pd0wFvMYLbMW54mP8NM6afu/6KrxB3UfPIUqzzwrB0nltm/jswD27j4I5LvxG
cOSEtRO59eky/pgXqMcgGJJRhrZO0Z8d7v/0SOiR0OL+r//7f76t/7t+H/7SI0EzI5r+9b92r2r4
c6eEP/azU2K/XdoP1B7wJg3hgXuJc/jZKZHwNxDmKQagMMpDawvvqn+2ShT9VQJ2MMybwTzCHwLy
9o9WKf0Npy9yuIC8gPEB2Un8n3RKyeVD/oB+QSv2O2IA1AClVQKk9gP6JQVHatPE8tgOMm+k7Lyb
iuswwrUddDeNQVeesW5NWSYRb5LmPkM6DKzZV/0jSSR/NaixzgkVA/BUKAlVti2BKlGm+nBfhTlu
PsMb7LENtyVEod6lt9ZF7JmODPIAQsCvz+J10m1Owpkd59BMXg79jkMVsK3hPcrB9oi0gG5FGeuv
F6ENAn37jS626GELzrOg7ki+zAF7UVo1+0TOtYapu2lNEckB8wIhJu/iFLlMb8sC/hNKeRXd08WH
8ClcF5X7q2BnoTrQGgkfn0EKwojN95aqqMFFqbJ07OqXIVEMoYhjHz/AcqS+49WAOrAzvbfvLOyE
s9nzq9e5G5EgVsf+UYWJne62KB300+xPLQjeZlqIhkIIJW2YtzDezY1amjaHKxT+lRgyFyFv6NeY
J9X2RO3kXSlVXwJXJ+8WT5GsGjUAqqRqriJ11PVKsnDexpeVweQ9m+XanTwr6ruQTuup1o27ZThA
kVHi9+uNhJIvI1O3nRCy9xTbngnYAEfIBhOU5ONkaQEnrOYYoDwaYJTsELTdUWjFhiT9jMI2etHg
l7+FEcHdySlK/qyHcdGO9X1zJSsvRHWJocKdIXLew3G5PsLbTtyiv0qQjt6zczsH1WkRIc3jRk1f
aheiXsFlVL35oTVPaFD4kY9aL5nUCTuuazgdxo2l+Ctkr/FoelYE09jerVHNf9i4U+g1uTXzEcdo
+BTwGHfObkQk86W3F7sVDJ1ccJnchpTMiAOtU7AqtwkXY5+R3qUP27riggX2x57ZklIgvsgEWALC
bwUBfoA0HS/R2QJHChCE0ym6ok55FzOK6WqqKnuF9n49g3qSXHKMvUKyuSsD1izPEwyY8opSkze0
C3eg5VcPlvS0RsHt4vfWiuY6WrrlPmjtuDMxeoMZVfJZTXb91iJa4ntLAsw60QnmXqhJXkHSmdPW
J492bIYr7VVeGcx9WPbhondDv4avKvQrYKSpjl/n2ZCXcPbWq9am9VFuMSs8Xjd7IcPkZZhEv5tJ
4B3Xbkb88jZAwc8E23kKqUHjvIkyVM3yNofYbqi/vTfdJ9sNm6LuC2x+qrtNzB4AzGA6obD3312n
6IMLurkYokQe+MiQEt/Iqrsy8zhdJY7Q6znFs6gGFh3mtB3KbYrNVULYD99DRlCzzP7bzLm4DcbQ
nmDt4z1itwUlzsAxj9pQlK2/NOcRP6GErGjZj1VL95Pn6K4Bg+zTBWvZx3JVRRshV4THPmosos2n
jjYJ6rUAfXk9hj/ATu0L7dXm2Mgx3UWSqsKL1Zhr147Xbe8kuoUmKfAcxjvPDPYafpHL7TK6qow8
Pn0JZ0sOQF+GIojH4ejLZr7WqbEnPqjAz3lFqxcoOzzX5oul63U6RoPd1X47yJIFlV+Ea9h8Z0ln
ykQlKZzCo36/NWQ9Wu3P3+o+dYVu6/hd6KF9strbrgNXNTvqtcMtWfwWzd0ytTdjOqeHBLAEFs8k
ULfk8MsyKc3Q3vs3AQmrHZzM1E2abt2N1EztlNHytAJTKqBXRNBbJLctH2bbfoXqAJjRoOkVYan7
tnRO1DiSPXM9dU6lpc8SWJT4UN/TjMRNBzsNLyD5CtOxL8vIRyBMbW9vROubW7Q7QXMw89ADk4LD
CiaLdIbr8LDhrC4dpOaXqq0P4uveX6M7MUySZwbspgi+8ePI7ZU/TXPV5ZUkin0eAuQ8wGAdM4jM
73yN4HC3dgzWknE/9gcDYdtrpGUK6oaoH1Kk2r2NdhFQvfU2zrmpmhv4OFH4YSATdVeP6fTeT2l4
TNjs6lzLGtF0sxONzkK0WTqHJxJytBdciAs+KGpB7uIAXRDOSOMxDySJDsyvODuhBMWnVGm/cvCW
gm27xFRHOyu68WippwAHtPoQtc0Y3OhtXIccWGkbFSSUy0NqJJjEHVMPyo9IX4p4cB3o+nVrMs/I
RqFz8yM0vArihCglPJP4Pw+mxgU1NzzcEx6Fr2FXTV+JgW98cMAZNx71pOcvU1xpELgG1ajCHzup
8sbCoSrfUtoc17pt/Tx0XQsb9h4U9F0UVE/ovEaZpy2b1h3naftSO4AKZRxX8VTnmF8T+i1hrYBX
WTy06IiHOIRI6UAWwq+8FhHsGNrRiY7XWKA9kJgmqex6rPq0lzh/Vm8t0xkuyrnXOgpC4hSvMXQm
m57sUbo4Wh9bE0r6zr2ex+/gHfvuyrNdTz5r4jCIg1fVlUaXcwDU3OEQWVco8eakOZDe4/71gEhN
b7fA2vW8eXM0FUjsqIJ9jwDeah/qBFY7U8D8b3GzmJdLUBr2atteY7DEPifpMN3VJl2eIZEmTwzT
VEixpm2Ase8I8eSoBcCwVmzjjatn9j0VxM35IkT4NkB7X+dBq0byoKMJ4g5Y083nGVaIVS4Zc9u+
9oeEZJsOW5oJyecHGPtpWQQ+b56Q1Zp+WhF3e41/JpuFsTZBthqf7xUGsafRW4aXEU6BMAoSIXNH
F25a7pa1XneIGqh3Api73PfMTQ9bUyHSoGq3x7aqYO2dIDungV1DPe+iZmXHfsMyCJFM/9zIVp2X
VW73RnlzGXg23jJe62kBwkr8G+tN7EHKqdqrKRwPnuPrSaa2fgRegKE9l9Mznax5liKW987DSVEg
hE2+gT0R3k+9ZdistFN+LuRKdSbiNFBZt7XbKeq6cckTdYmrqocuKNdq1FfeQNIh900DuA4z+rCQ
nbX3wzilIp91inCZBj31Y9NrqCT4sHaFigXOAlhSdMfIoQfESrjwhEJZs0ch5/QZLA9AzHSoHysA
gF0eWAVY0OB2P4ax0jdOBf2XGBbOOCMWiKm7pmrTYqvW+jVVW7CbIXArW5RA3/AbA8yeEx5+ohpW
PQmtiQ+mBq8eIM2Mvg091zBtGhNAsQ2h5KimeRz2lY4WuY9nSL3ObT0CVZk6ajMf4osXHUf6UawB
8l4s76YvGg8OJ3hH4y13AdMAH03sR9kUrg7lreb2s42ZeO9Mhz46BUUkmAJewmOG/0DPnzz4xsgd
quXtzOzMcoaLulxEbD55iLwGEC+SOmcbLqIYgNtTZTtzmLCLTn7k/J2AtPVo5qj7HIbSv3Z0TdDt
BnMRp03MsoQkAAbQ4ucdXtapBuz7mPgEABn+wwzRpfWjsosBNgrkDw5r6lYoHuZauwY27MF2Q8Op
yv0RWDocN8guXGJ5qNJZfVm9avri2oacBswxDn0UtkWXEiBWcVjlNQ8V4n+99A11irzhHRe7dovG
HW27Jg9J2mWchMFpbIgsNzD7snq1J6hPDnDWv+mXALSqrn4auw5lfIAuqqj6BuQ1gZidGUjnOZi3
8CZcpHxnlfa+ONNjZ7VpA2gjXjsMEZJpfksMSa5bXBTvycRQ2hpvTs7TyMQzUp22d8yw4KGcrHwu
575CIxBWWzwfxGy80gKqACmu08mViZCYnfnMRe+yX9ul8Onc8SNae/8tUGkA7slg7ckjdfS9hiwB
Hz5OuBEICz61UdV9jYZ0vPGBY9a5bRV5hclWjKjRIR5eqKM9KCYkXW5TvzYD0HlYjGSJpyPcgqE9
dtHsHVDmpQcky7r3rcdBGjkAB0VrGztlzkxROdnW3G66H4tg4UBQJaxIW+vsqQ2G4XZrx/maoti/
Ceq2e66YN2JzBHrnwQhYZt3Io1v4DosyDUdyFadke0PXmLwPiJvZK0G3q66rUMIpekmwx6jMJwuC
sHFdNFeoVvtvYRqquw77vYQNSHvbMqR+WTDcMxpSdCak9fcXj/nbaBgTFBpRwHeAL5J92HfxU791
22d0WO0PjcOhqFXS7AMdomQPUhE+xhUBuiKod1+tbrjptj48bTPMobOQLzA39abNfO7CadnHta9f
lmqedjGIIE9pOiJeKp1MegiJae6okcsTq1dgVZiGLEHuB3P9MqNWLYNGgbtUh8FOy1buMC+DZ2vi
NZ8vKqks1q33KfRiHNybDcp6m5PPA2Fqr3CdXiVqxgHWoHraqcWpc43h0l4Gvs1NS+udtw3k3KG2
fklTRY9b7dVlHcCqNZ0Qs8StfkTt5aETY+u92cL+e9zY5FYtCflaofgsF8nGfYifsvfnkJWhlPI8
xECA/F5vRSQQVGPWMH7xJPOGgkka1RmsHfQ7g73sV7J23jPrYvuYsEY9J4iqfiJbOh49NOR1tkSI
TesZn+9JFbnT0tAUyQg0gLuJFypQA2jzKNNV7ATWQ5w1IBi9dHHjP7btHD7EvZq/+tU63/FLNgsy
eeQBbU30Ms0Gb29jGr/L51Bjqiqxzxuy1E5V4MF0ejAzdh0RL1o6e3AkImXIfZXPwKBvB2ZUWXfG
HFbO1NOKFu6LrWowiAQGOBynUuxdAVCB+ziQsEfec7MV9TjqMOtDFxU+a3uoCLg/PY4IKM5WlIkv
ghD+lsDZ/EE08/CG2qj3yh6HABxtpwpHHQwl6oJUcR1kdnMeWnLRkyNAOg1LqmRNnyLFxgT0NpJE
mYpt+6RJDFxuS3q4G/HlhcE52UGK1JoeVnIpG7Nk9GaSXw7bBTurTq8hV8GIp0Lc2g5jzJpmQS/B
UzGNH+39Si23iA9MimTk3jW8xwSaiLkFMB50DFc0dgSipBNJ6/rM+DLgu9BqPjA+hp+4agAAZRpN
Vtl4Cjv0dzjsf5DBv8EW7N8hgxjevH5r/kSf+P1P/AQFKUA8sA/glASFALSSMf6un6Ag9UGESFA0
Q2UFcgXim/6JCQbRb78T/oAGwnfQDy/Min9gggH7DRGDkP3CLgmAIvSR/wkmePmL/ggJgkQEQiwC
wi/zr4v3xQcp4FLHq1vitcoC1ZUDFnjeIvN3Nzgwi9DrLTl6te7YTwxDW0A+uUjseHLwaT+0unlO
UbzmM5bXAcDW/cBT+gv28QdOJ2YukI96KWS7AJzwP8EHyq7vpzNiFRIgcxiJXmN6OJ3JAyaifpHw
YC1rH3P+Y6TPIo4PC5vknjNZ73rTwPRFJb+gd30gJ/38NvTiJIMX6iEw9QMXLh7sCi/0hqA4e4NJ
yncf+MM9CJO3sLCDGyWLFDA0nA7kEmG3NKPKPYKbHpL4Qo6f1TTw08gxjjHjEiCy9Fdf7y8vE+SY
CFJ/GOxcPIs/OhYvgxH14hkCZ+ZyDrdt7yAayZBw/w1TWZOrtq9K3NQmq3Rfl0byNxyWWeRPxyVK
LWZ97DC0zf3yqzR6+mf28+/PDU8AUe3Av/HlPopekbjXbz2ZUdkYBmhYBwVb+TWgDrcLXXwcjIyP
ANUxd47XN+eMLhMCBG0QzRVYFxD+xk3h+CC+SjXtlZZjXtXLL9xoP+gyfv+S2ATA4OH+HzFoErFV
/sANxdE5N9aH9kJ3Js1cCv1VzdDFRv4FaCp6JB2BsMZuExSwR6/CfHIbP7Ngds9dzT45PeDSmvX7
AJZhjrG3eUk6UWWyCZbDFKaPgP+24x/OmbufvNX/6k13N6DvUX/HQXRhw/1/Puvv3zlA+BqgfBwu
MCfF7OCP37mCXxXochHa06B2OzJ0Se6QAZU3jsAyGE5W/XEIyGfgM595KNM9iVZe6qC9neG292BW
goD0FF4hWonvq3WYe4rqBsPB5xb0kSLU0YxlWqkCDdJYeAg9L3gDDN5ven6CNfGW9au9zLjpfBgS
uPQw0g4HhfyVvFGhB1nLuwN6tAPS4YquNUjHAG5wVAR3O1obdR15y57KIS6c78s7CNfRPwNF7YAc
XJuY3OEgjI4+OsFDaEZMggluz5D0+36LcXfOrtptGxKs/aQ5V+FKz1h9hxoWuOcNdXe24E4EGUtF
+7Am1c6A2YI6N0M6n9u1CGEp/BpX50QHXQplDpXp+rNPBpMn43DqYtCf+ULmmxH/6clARd86Jg+T
DcRR1c7u6GS2nQaBWcKc5CpadBFXc4tswbbbNYFdMiLG+bB08E8U3hOVqL3gzQJLdijF8KsZ1ku0
QTJq0xOYJuke1Lb2hJjNN3Ak5DUNtvdExtVeCrfu6qAxxTbpspa0f+LhcCUqV4F6IH+Vav2Bo/1z
TUExiynVxQLlL/tgXg1iiCOvBqqWs36Zr2Sog70J4tO4zW5frW2PhyAvRhprU5Jq/T5YsGUEKtHn
f7++f99yH5Y3RMiUxZBr4MiNPyzvGbw5rRsk6HTdDCTXKJyljq3FbIzaITxdFUEwHarNi3ZLWr9q
Mp67CROpoE/3Xj28Vm2gYamklkPnxbe/31ZRt+qyhyQZ7zbAlKRrdkyQuIgVZjLY7p9FZLt8Sfpr
HUwzvIWbn3XSz7Hhv9i0H8yQfj5fyIUvkRDxxUrug6ImSVjcQYVBMu70ER7qKX5duseptxsspWc4
jIPxsPo7Y53eYTc/kQaVs00HXtAIJwqgW1a0jQ0KH3jjzTa8IEqiPgEBhD2qiX+QC1uxXnTJtxHP
Ymg/Tc4upbWgsMVTWHrbpDA050sRtv4jEuoYZjjzL5TdcAL6eDRBPOglOEnxC0Hy/JidNSVSDMLE
SMVxHth9cyr1geDOvppgjwuVH51K0zdgLwxhXTRQ3sGvffnuofOaGonOlVbyR7pM1ZVA/jmSLMfx
2DF5wgsHMYP3IztosAtTcLKQ+Mm1vqr3ixcuV4ju/D4227jTtZmwGUecG0gIbXa93b41a9uc8Vww
97ATTHMxC4MMzKZnTAoQzhqNy97TgS6bFvMR4znztG2qiCCSP7HlUVXCXG2rxtS/Vzaz1v9qA3BO
qG4LkJZd3qYSLGW0yylmdTgDNIIxxM5Kh2Btic4u2loMJaKnFWlN2diNJ+ZwkE5TVXCLUcU22Td/
8uihl3c+FnIRhG1wvUq45mMdgkUFfmGIOQ6GoxwUm7gGD+UThyLrRW4TSoyUPQE1WwpedXHRhJod
DfEeQtmkeTfX17Dlt2CQabFPN9bdydTdT3NwPYK4edXP2/XWj01htADONOGLyxAUPgMOJDz0rpce
TPZkC0Q5C6GzYRH06MHb5KGOTj5T4xFDmwW99M3SAQYhS/VIVg+Y3NreLs2MtIFKketYYG4xeRXw
SBFQsPMUaLUNnmdeqyrehVKnV9sMQBx8y2tkvNFzbB09237OIianEyejd2ZTwrLAr21hAdidfH8K
T3OKIWgSkP2KUTPeo+2+/fuTCC37v1jOF1Y6PCxwMkIc++ebdl1WBPrENc+jKHhFGGxzG7jleUZo
9hHe/SAXftNRs52WVvj7qoHYT8Y9AZ1JDcUkHF5Xe7nzPFfB6IBspd2AxyKmZsUESkgMZdQVWsf2
YFmYnLBgVG41psZB0n9TI/RioK/C/QTxlXCZzew4x/tW6huYTKubeWnPkXtOyYJpzpB3rfeVakBP
sYy7Q6DZTRMjdZat840FJndP0tDtl+HUs5BeMV9fQ3NqWsxrL0DiiXfvraTCAVRGYqz1WrZD80hv
q+kYJ7w6YaxkzlxU/Q7oYo/mlLDbtp382zVtA1CWb9rZ2xDkwocbuAUON46NbxBf36wu8C/k0Qm0
2ele+u7VUyuA8/9H2FlsV44EafiJdI4YtqJLZijDRsdQJaZMQUpPP9/t3cxmNg3VbttXSoj4KcDF
qqphazuoBxvDATCx93BcxzIdmLhL1FEEMX5CVIMlCAwjrOFuADtjySdkOrCJcGYBaR+xdzduRnxy
sC/H0sgbNKW3dWVu4Y7czHKGOQryrU236TqWIvP0BDpljfsraOm4znK3Dt6T4fcUEpbq0lZ3DCQA
a4wnMbso4WYn5jnFKD+dy+Cb86XduLjb5tLg00f7SvJHMebd/1PgET/zvx1L3BbXZIxrRU8uM646
//9oNiBmpq2uWE/DOENQiJMxO7HojTdptks6Sy8CHf8p5F7FxA+r0HbzOilLA0AU3IwSZY8sxpCC
Zs8na0UQqJEWbO3Ft0mETzSUxo9nEbneaPlXn4E25ZiJiMPMAf80hGf9ZIaIN+PA7PWomsYHo86e
ncL97TL1WGT569BRAO7zw8jkWi1oHgGKVTJkVzHIvkPmFm9uyXfMPjTq99PUjNxfDpbLgKWvG8gc
MtkctI23kCuQkM3u06FB2KxW7Veibk/cnUPDZdBGs8K86B08S6VrKdqFY+PVRToXCxP1XOfRNIMw
K7ejL9vnFZEjswD45ScX/m9lbHO7vvRZ8NfcJGy7zCSXQjCElev8eBtDb8FFCLgvKRche2prxIC+
W9/WEM+synDReTxGxlGtWbFe8SelpAUe+meFIUCDAce2moFYknLDs9S/EDcg5bvqSDT0nf5LSeOR
dihjwnmvn6q136Jht5ZIDUjia8Ym18KnlV5d0DD7Q7ZDLFF2nBye44SWNVboxxNToSxrdueQM/1D
H7U+GZ1npGtlnA3bxe+ED/tXJBRMDIWb+rhDbI0eDaXr0jiHefPuSNxCkpubYS4Y6wS79Kl83ASF
dqshpgjtgYdTjlAmZtNfdE2c51WHcd56QKUc+Qr9AMJqhNhc+bExaO+cQB9bG8jQFpjpJkVco8u/
1Zu3RFPlwdK7970078CY0YdWPeCw1twx/LGO69ISUY8CozBR/OfjJUP1QeyTHZFwKOFpVTxpfRaB
4oFCymJnoi1UznxqZe1ye6KVXPLmI1+8532oz/ZYfmuF+dBsjsWhWv6tg3+2rB9ZJB+Bz6fNjFQQ
aQZcj8p98qzX7Jpk0LYtCsh8/IU9IgWT484tirhawDpIfXnArvCmW8WxarE8AdI1SdcPZjS7D/5U
fRmVdjuufNSZwLtw15a/brUcawXZ7Ob8idHcWhW8F0gAgU9WHTCrrf63ip4HbHevFainl9+aFf91
Zsx5hDeuigsymXKj+gr2/rnM2i32FkSTktduQVZFPPklcrxHVdr8FEqWSPnsl1pl50xl2G0dH85m
t37NwUl9JS7zZA7Ui+aO7otQB6OvLoUc7UgXn8VOCtXkoQhrsofacp5yo81i17/U+tinWCL6UJNO
nWpZ24e7fcyRfTLtvJb45tE2IxDao6DZj97qfO8oaKNsn2N0wnvUBnMXD/c7ZyIspd/EexBUUZd9
7CM9qr4TfjZ2oLGi3dOmLz9RBJ2LrXz5b7vyBotk9PzIKyDKM5e54gU7qfOvW7lc/gUZgKgneOKQ
vhEziKgPCHgfpxc2zx2LME+QephhZ8+pBpgelv9FqzbiPh+nr6Fn9phQf+n7EE4aVGt0zD/7mjG5
0iiHh37yfx2ra6PNLbwk9/nmVjvHfaV3nCZaKJz6QxsVr6V9csEBolEwJodNyRwuDKy5HRV0c2H9
6GyzHvZdE/qF/o+w9o7jtvloC36sKve0qCcVBah2O6QPh6WukqyrHy293Ll4NFIY/DXM9/2vnPc8
VsfVB9OCaD6pGr0QbdeXKXmKOtoMz20RcIkvBZQDj/pmaBKtnm9FVOUUjMtvPnBiSXO76zitmr5G
sYRRkQZuPviL/dcZDsrRMEw37TUTvX7WB+PsdcUzePfz6Ft21EhOeV+RHE6caEQd9qtX6qn15J9u
XxKIiD4ad2pauPMbUy/R7PNp0duYYbWjxs8Y7CMN7c84WE7YIoIIB197NAfvCFmSR+3mtfHt0Gss
XN3f+VaRa47ICzIM60grEI4slB4b0S2d7XIPwRZGu5/ODVYbY5FIvNiusDRTlE1x3/bwZi0nfOoF
xCGDyMnIm3m9Wdkf7Dp/dOsHrV+BOrXOi5u9eR6k9rA7TJ0bxmxEunGvMVY0FnphA3h230XFwEMT
3CjGPZL0vkIOLI7DNBLBshR1tM8sNqMaHzT/Oo6YJatbbWLYixmu+bmzW2bdbazUCo4lq6cXwYEf
YuK+2NngR4h2VOT21k8ZeLjiuxRbADCOozWH0n9DWQ671DQkEc8aAviJRMnNekZl9w58Y8VZ6RlR
N66Xwa65XPp0CyqP6YysGUHkZ+7nWdgNFnE7V4U0JEViYSM30etATLNUvRxTQ5HF9cLLyse8jKT9
pgmZxcKsf1uFWUYvOUyzPVr1haYfDhh9Xb6e//sLP8uUjZXsOyUKLygyg8zmiODfqvqFSvqHYUh1
hCicIt/YElUxFI8q/WcZcsDItbnZCyunMoSMHHrSF8A5QkRTp2Ay5oQxq/h/+uCfHOR51bOXwmcx
QbWFDgYd8jV5qUytujPa+WbdseY48r5ri3sv0z+ErtmckxIYZnE+EOnLcKqr2COalctqeHMc793Y
aIyBsbIQk8jAXjqgJf2C7q8ixVicMNjkGnN1RSPiSiBBRrnoxJVrgSJdK2juHXNkPRt5hyc6xouD
EXfad3SF1ROCgiUjYaK1YpQ3fot6HpkjEqJi5ZuYH7BdvEjJbCN/+CLmPdZ6Ae7gIUIM5Hufwfzo
m3FubIWoE9GQbDlV4a9I/Bytt6ndPpEnlHG75e+ryF82CEdmaBVGiIAg1jMTgVyreF2iT5EpDUfh
Fi3EbH7omYIY7p6GfrFy4UPbY9ZtADpkYM77P8hC5JPmHpoDTaOL8rNyKzsaXYCy3UQnWq96ODmA
a7Kc77VhdMNKmaBsXGEyZ3dXO0PRNkqEzQp+EQV+IPmf0ix7kP6oIhwxNM9Ofo+Ok2ou8O1kap7a
RWQJrcRvo2Nk3zEwRnbLLTe2F2+RzoGC77merUTY4mtfuSebpn/XbHH1hulOaJb+60DYesj2C3m+
XwSitPFCKhNjup2WIYU18+nj0r3HOPMspymq+w1pwboWcW7LPrFs2oiJGq53q+dplegg5r+D4S53
S1D8mlDbkv2XGfZBNznNWAJvbjZytjkLZwhLuJZDbBS6iDPPODAnZo9k02A1JKz8uk6hTN/ygFAf
Z3F5q7xD2tk/uDxvCcX6mgNoubZFvbBr1D3BIE4TfGo4ms3XGoCwGXzipUWkWpMIuWx8Yn/jkjAr
5HABvxstOirJZHJrE+Ahw9mnp14zZ1Gxj2VoKMjVsjW4psrqNO9iT72qejJk8+FZ3KH+pr10rZ4U
YyfikqryKmrOY9TD6yEn0UJbE9+DEzWYB5OgGrTH8R/xn4xAb2VUb+7EdFDUqfWa14ditqJOH3A2
dJKRR0pxtodMJRviwN6ceMXGgefHy09qtUTaAeCkHvNY0F3RSkpDRVZvf7YEohS6aQOFChllpSij
Se+itsvnyNgCEADjsR4HI1RAzInrOGdmccEGr40VDv1yWOxWPzmh7ZTj0fKKV7Reh7y2zNBynSGV
6p+hk5mXD24q/JXZbBmAYLt+DgO5lC762VTblrRdYCMcV6/iefkZ86K4H4fRTxofD4nwmFig6o64
GPuqgmHiRSGOXTcyacM0z+vsr7cbWXHY8FK7M4mRF0GK1Ksi8cWLg8zrT06d38KkM4xjcwCSkGYQ
/y7esx0Re6/7fST37WjsVhGT77CEmfm4adZb4NLNZU3VYhzK74xK/wOqdnaNFi9KvgPkIGzU/eKd
2TpnXQBGmCy6sgmKg1nWP+3Iou9WWgOeNCqXnzXzhgQ3i52avfPSqfJ3qhCGiJ3QJW0JnVLeDMql
Yu90m8oHu98+/NIJ3Q+1KTlnxBR6qqZEFNM7X4jdrq7tcG5esibXQ9kzcN0dWREonRCtje+qzQia
m5xHRN3o65F8hGhrbyfUHKeMV+214ioke2b87RoqgwNidC8FKpZwXiX1yHYpDRMkcW7nsF4nSUM/
MZFm48Sih6aI5xTddfnr+kj5VqpK1EHEUM9mUSeLO/UUD7J/aW0mUea996mqibQt1KukgBE6Xtxm
u5H042yjm22v+dTuyW/lEu9OzkCabThpI3aqwcZMWjHUMsBFXHftp9BrKqJrC1cohRe11aMcNVrr
GP+qAjQTZzbOxJLjdtlOgFppZpAEj7D8n5yIxK71OvapJnTWm4G/eA+uvsW2fevWNd42XARMAOeW
yzZJZ4b0E+KDBJPQI7G+EYVJC4g9C7z6IYdNTtkgbbrY9ufUBhP9JIXLbhDt5wFReVuGv6Oa6tiu
d/zUZfGGEuxXVzA6DRIGMZP6gnV3ODocRjnOixAM5u+Ub1OkFv/Y7rvFa68+xro6uk6N6mB+3kbx
pBxLcDtm0exsYwSqBdKsK+0GeXO41T5D+4RGlV2IV5pJl6nAPbg+hJpqj7qpTvlY0k/3063XGQx6
8LJbsc7xMHP/1nK6NmTxYhGEJlVdpfk83YEBGJvzT3i7CIuhamNntS61swUgSL5zWAZ12JZVHEuJ
imwXj7XB77FkAEwaq7TO4MAQ8K3UmZo6VLcNstJoMYLuTPqv/WcIgr8zSyt0PcHYEGHxudquOPLu
cA3KFSBqtwkXsJzDgJrr2JmY4JBThiP+1AijZYku9k4bjODWthcsuq0Ocvy2OQQt1lbl3eFR4K38
B1f0/R0Txhw1q1Rt3KWFHrSHAlJbQ9o7bYaWzKDYyFXWmlZZe83NEQLcDF7gT1XEmOfvqpYPudwJ
5Kqaw2RRxO2F4zOw6TpixfTuPMovIO5JJMtGHJntZLdza3K3o51NhIegem2fA6nHlOURo5nndldh
0wkm/blP2kp1W1b3lksN1JfSuIzbdBe8GBDfiblOZB518rjao0zHcX5FD59mueVdym1Hpo6luhdX
2SmbdhygL4oxM49mO8XFXEM3l+2lb/fn1lCsdGP7qhvOPT1H01ygCm3G9rtqtDIuavOkGaCRiI7P
vq06CpfyaRz4zhg4CHSpD5U1r4ciWG6UVf2bSXSI3ZHQbU+b4mDtmYdkD7frSCNub4h9KJBye5m4
TJiQOeT5z15gE3dW5lyJId8ulve1eLI811r2Kek+TxliO1vjlFX9CPoq5kcuzM/sCknUTl/SbDg0
ibY4AFu+IMz8HrqvXVIsI/L/XIfskcp+CvHJnAWhGelcvhQlareyRyy6LwZHtMv1RanlgxNnX52F
cvFqPW/sHnXsjClxmg92V4JIem4kNBScjHvv9I1U9q6H6yl4ZpQ++FGuf1fFdF+g7Ex3k47UMi9e
qZUp4RhF5FXGrZyMR4CzP0QyBxHLxCJQ0jtzQEaqz0EDPQRx0vq18RAthtoZzuPimyzdu0HXTsRO
3A+Z8d0uEhtq/hv0UB/29GhffVc+s3QK2qtpjFZXjiGd0FKsnz0KEYSB4wZWgDe2RE+1cCHW9oOl
7Y9gnnPa9vlXvvrbweyyU9dp96r1HgZDjFTXfhNpRn+z9qUAhomg0a9ldrx3vOpdJX7u+YmRVd9r
OVwHKOe3gtHkFvQS9/TDpOxLuy72LakztzvdRUQK9WkI6vqca348ZPltpzzm7e2xIzJxsPTsrgu0
PZb+HvtW9sgcHTOkHmr4PQ/I1zl15L3Qu+XILWlVz56v3rqqOvn2Vh6a/J31RXCGItEhtEao31GO
r8hor0wjMWHI33/9YPwtnZLVa3DmB4VqkHiTOSklGk/fe+IM+x6bNVzUS9aBHrREJKKSRRK8d/Nv
1ay3Xusdh3b8BKky72y7/s7q5Rv8Wj8GHeSMK8w9xrBPgd11kaHo/R1B+Thk+hhRrXdRwKPf2w8f
pnuTWurv8w+N55qa9vKJEk6ky54Pl15Z/aWh3FwyzTzXg7Oni3Wl1Zlqe/1qfZr/jrNbpXK0eKXC
jUdMPB7xPiHXyefcjN6tMyMCHSzhXRiUHMJLqJt20T7Xq97E8kRN9OQ0Jjgk3IjcpD/kMp68tt1j
12LvQquHXW7XB8fX54sjfHKG3zTCDRIns8ukmWKlNJnOw/hl6qIhs9I309G1QLyzxAhGhDiaxaYc
uNvMscJ6f2OM4GDKnV8nswYQQ5kSlYunP4j8jk6rCEslGMw7BXnsEnSaIHSoo2xuVNKUyxoOynzE
DqxdcPlUUa+4zqzMwXOcb0xgr2ZUwSDGjEbp0DYTceIVxsAJrmijgunW3Bqu1YJaVzNVao+EwNPU
gf/qz+DgBLC7EWVQ+WRWSHRd79XWCN0kimP1cRiTlQ8lSoBtOXin2VmnQw4KprWdf+NM8ob81DNz
aXtI33WLg2qhYWlU9bh1TZnoyNmjEqpJtJ9BpkZ+CY071R/jxtM+PDQc2B+rb6ps/eysAi+YKfUp
XhU7DXXunWePd43eTYdKr8S5Z35fuEscZw04BY2hF47SvuVD++ct17yzaY6/iiFU6UTAatRsgmNm
G4BSkO5G7jC7qevgLmx20teYtonxMDD1J66KG8ZPN6l1sEeflHi7fCwLJi75u0mrYF9xvtgz9A6k
A251GvazMIJDRcTHU2APJ49Ju7GltjYZDZCyjeTKBIM2zV3G8PEauLrK7zeyOlJNd8a0EFip9K6v
Pu2OmJnBa15rAdk/1fIdE55GirulGTK6qgdiJ0hL37ktO4yuyvuZXUxX1wngZN58d4X+pCZ7Tq7w
FJeIuLFEhkq8fDKImBUKJSY3RznZ/d9pWaFxkrpZPt16bhP8d6SMkMN7wwmZ+I5Q0ZyYk/Zp5v2v
5u0S/mTIE9BrG4RWiqNfVxdp0RDNq0uCBrEX5ogutXQQmqlwaYE6+8KGK5n8w+K1DAvfCzyV43mn
GoEBadfY98XZmpbrQwYhc3rcoo7x19rmj6CkUhsxN0Wavh2B3v+ULJ47U5RvQ+N+ckG4MQTifWtx
VQjJFnOx+mgWuK7v2HOk5x7Ilwz0RCs87nqNzKPd/VM2y6255jIRC3p9Md6WsjhkI26qvuYscAFO
Zu1h7PLXxvtB+osFK3Phwz0Zeq39ZLoOFUTDgxqJBQvHLMAydO+TJcNh2mmHqtKPdl6DDAqE3sLT
HodF9tEi+Qn+Vvz0m7hbrFE7+DoERid9xL+7QTAOcRqhNrf/NCvHtqlVX7kOwt2h2GEbPDRu1yal
tAlbWPW32i621G39b4kokFqGTn8v+SkKwVJEgfUXxvbFNTXzEnQBN1MtE+nZW7htH+NGEvtOyg6b
BNAvqEe0F5NJoQN423vgtc0lE8GzMy03k38eGLYcl/xsU2sVhXxPSWg7cWe0id8hfp691z3PWRP2
DK/8OuIy6WukaFlGOE+HQDxer7ZGzapFCIMHFRrYn3lVjEm/ein79IzvWvuzLUkx+wF+0VCIkTkT
G+PUDEmJnE/6cd0mTp55Hk/OgABuWK4Z841X0RiVzA6i5Ax7uwKv9stQ2mYXF5bWkAClvRJVEOZB
56DOxAe5dgac98C9VpN0YyvgEk5vk29IfPvWYv+uuNWW1SVEPtsPBocMc3dhQkW6+e5DpfQ8xsMy
xM5VSWdNFaJ+l0mBerCmapaXoCEvWOYqmdeFbBu2gijW7AQufm8Xxi3DKt9LQm0uhZarcHC8J02M
Dw2BDWmveejxB+xkOCC42rw2XfVBSziDT4txW+Wcyka+nYqaG3Mrm1st2N9asYHar58YU6qbcnMO
+hbk6WjD5lSr/i2ABY8YZvAoaZ55nov5zBH3lec1YWGlc2N4a6yuXAV2cqLdlfr0mYE0j9vX1bWC
dAe9podfz23t7C7vKOVcGYp+qlLiCnHScAFY1ucsNS2EaNUvsPRHt82dY1+QzjLuR0S6wXmb/J+p
bF5M/5bhB0eXdrXsgU8Kj07KHE7loh+G3jt1azUmiC0u02S2dOUHA84pzF0wZlCjFDKWeJ1MfwJj
T/DNvez70cY4RrXkX1x3K261dX8J1vFmaj3tsFqlwy3dgSCXf50JS7TTut+M2fUoWfe7Oss/lMA1
TEeDtp0tO0j4/sHy/41FCxFs89tB3oGbmVwnfh0A3TS9fhCF+5i5RUqc0poCdMEwoJdGOFTRgG/3
tAdu1ABdx5KInpSoJi5qOR8MtLeHhneWZkPVx4Ez/wnyvHzyGu0mUNtJCt25AxY9zgYYjePsbzhf
NypCYg0t7me5UT27mjrj12UQ89C8Dn3t4ak2Xqd9NC4L6KzWS/ruvf+1a4thPoOO8hJeplafu259
B+1M2WjqUdtkH0WjlmvQzoiNXp7cuXLgvIav+upqo9DC7m2f2pz6zvKO5kA3aedEHvXd+lL72o1W
iSRQ/ksXQBr7kwa0BfaAKpI1HVAGbTnTvcRY3LC/OHIqSHzlm5jiA+tV0zy82O4nGglACEJxVEGr
0rBYeDBRIyiajP6vb7YkEtGiOGVvnaZ6fuDyhFQuYNPHzL9z5+GfjdFZatRQWuVH88zkssGfTz3p
N1FjAamaNfSpW7j4npuk7P/5aDwOhSD5YdrmH7eqx5usR3CHnNcAhLhSOvSc+6uqJ/tIcpzlQ3Db
ja1HlqVFXeCnkw3C4C/904zIJrIn634eps8Ahg4NjBkqfQdzI41By2iTReH/6v3XZHifjQfim3dT
uvXyF3oMNpeIV0NY74E+EPfg5f8KZ7y5emuO1EAgjyZCbWZ7kKHVnDxlOclwlXMriGEXrV202IOL
dx4sALqVi5hBMhWteK0HKRfIbZG3mMpmk3uvdh8ouC4KIXhIsMFywOnOS5/gAacNOWV3xW09NI3A
elw/RDMxMLrJj1BnQYKgvXrRvQTZ4HSfbwMo0H/CR/ex666UNEwllpd9S5pxfa0oGEq7wLxcdu+D
bWlno58JBTJBvkRw1CmicZhkQDQKMEq2Y9IYg31qxBRdTaVE61xjuNrUXyyGymomq82MdryHJZzf
jRJjtPfXq65Qsa+VA8bAzUSkqz2VMjga/rnk6ifQpCZTCs6Rzu/ot84HpoZ/G7A6/Lg8+GBLBOvt
DlyQ5X9OFhQKwVogf80tcNYH/zfiW6H9kzuJqWXRHQkHinp2+2Y4B2/JZ/jzEiQjQ3ps04eOWZsQ
4IFIRCAFmRv+uHNf2XWHWVdDBAFGsitGJMt6l4V80WeA6AobRWj30EZt431ko6zivvhH+L/6EJt9
GgQN+7jZZxLyviaZn6cakqbp1ddoIYL26pMab3fgmqtgqAqCHlDoapvLu8+mUiOcQE8WgLRP1vbU
avINgdovk9MgTNuDhJ06uhU5UbbF2C+nRwXp1yCCm7uBjuTLUQ3DR4MQ4EQOHaF6lHDX72ETD3HI
c+3gmsuNZ2AKd+1vw14PFbCfFA4BjHufx9nE1xdV/TvazprOWcHdKp9FcDH4p0kQMNd7L0ygm6JA
XkgOOlR7+eAowis0HaS88LYyXDyrYaKWhXHRaB6FxuhPUM4IT0bHiEW6lsK3kBQt8pdL7BvlmM14
hCuGB9vgfCIDYkqDlkzInBPH1A6lI6Z0Xd+Uu5XHlcQmsmObg5i+rZV9TeTYpSQIBwWSnSdg9s9Q
+F3o+bEuFnnTAoqWzHxQuk1SRR6cymB/2Vr9JyPKSQMGwD+36k9Bq104qqj3yuqP3LX3ypc/BI6S
ydTfunn5tvjBYz0DF+k5yTa1aZExtxERYPEk7OuGa8WAuXcmhnAE6oKIEIdmLoiHsH7gnwxQl+zK
itAmj5WqIrdpQVfgOS0bcQb8wIkulpZHoMItMzeI1o2JZEXRkWgn2EcrJrhcnGqdabEzzKYr9YQx
jBDZy1AfCHAaTZAQm8Hq5Ftb71WxX/QGUrDXaghM13/0Vupox9TBLFfYw8BqaZoAm+exSPg+cNwW
r3iwFSOmFgLc2mI+7Nr2g9xjcmr0blk9EOcVBpU/H23ZMjBkG4A9fQCpXDF5cd7odTlfggbroLcR
r9sDPZZXjBCO++xtC/luTr/FvtjG89bWL41Boo/cO3i5zH3MlUGkGaGFhm+Rf+BZh913b3wXN6O+
DpG1Kl5gsf+4bZ92ijQTDwVQbBmTE4/Bzlfhe7wa+qMVgzxGgeXAi9BTWQWowabmQ2jSZ32hPp/Q
cVvknoTIW6FmJdepjqZ2kk1/rHyiGDx0brTQVNGmYuXUrytUODiW8Ul/pE0k7lAT4TOdiaRDWpSQ
8wfc1ul/MIOPKbd/uCnO6lFAxSAMJ+ihre/1zPrD+XuYDNWT2Lp9DlbARFNjJ3UxLgaWJ+f56qCF
NXXA3qbznxar3w4ZihE6U7kB+roIC+a+gkgEpGv73XmaC48+d2dpDf4dpdkEX9AEqQzUrSKL9CoA
u23X4BXLA0mT5Rjvk+CI/TPiGI21kglLW0NPhF7Wu8hh9c/j+t46yopYV+xk0JFw0N1bLdv1JPf0
IlGacf1hgOPyw2ocLRkYVN43zoCmoY2NlpuP1EpBvVtyHPgkaK476L2EuXYFXzy8Qa7mByFgNjbY
8Wb8YwR9n1LIYbPcO3BDgZxKuPURPSqL3kRPSWiRiWwLAMpGCSfGrTuM/XIXKJwbNFlGrMY8QZJN
+I45NVGuLJDigss+G17wHyEUdJH8uA5dUjb57CbebT53fy1iCFfL/9tmtETGBD1FztKLRCwTo/j9
cOEXlA6gUvpa6lbWO+5ZN6k3kay60cHA61lERAOQOMkFSQkPzp1l5aGOrqlh4HVUNDy/3L4mWxXm
VY03LanTLagS3Y42Wa3Z1QuB8gX5Lbmnx9JkD2Y+x8yy1VQ1/X1TzG0EH8b0CG94asjbMzd2bbHw
MTt0g6FYsrupG9+9HMVGTmx7iMV6yWkDKwQfLM0TzNsWEvJCgQErSYblaCfDDn7dOl6ZDCuz5leQ
RBPeN4MQjv87Kv1yZd+TGbkMWPiKwvmLffy4WDXMuiQapN/fgFqMaO6+vAZAbV266y1LnKk71APx
hV66CCPp4DrDvXKts+J47C2oG/wWA0oly4ndgiFU5Xpv0n6FuocLV6fj5+im8ne88WShz6BJIwMp
mwEudxQ7BTfvhWVOoQc4H7oIrVDzErrqTP1DW9Y3U+FsF6EtRdzmaBwsNFldr8V1y7VakyRz1bto
x2mZAXedHjUKkZYAbkjPGH166oz+Ws+ixJ5IB+JdkDZgRHQeKeR/dYM2uiVkCTFDdqw6+ezOAZkJ
DQKZFW9XtxSgJbIU99zyRli1+EoQqKycgbTSZJ3CaxOp0VlzlprY+XSXMB3iJmjGrfFNQ7vK8we9
6E35iyn7M/PbBXvTpsc52jpHuKdu5hBQzHuGHMbQUUZu3t8WqiK2Z0SoQEwPChPEBIkxm/dbdrtm
TDEri4VBS3pF5iuBqUT7QifVvTzinJBxR2xFgwir1Syb/4seFrjq3bQ2K2k6qrTmCqQQ5n6orjko
xiji3CM8V9kArZNhwnogVUtqMJ+u7HFBI5OOfanE2dH0RyFrcYuT/ozwlybQhPNHmv5ujkgi/EYk
hi/lad9t9rLzuXsrsK0OMu0O6mUsaTo8k09WeerBXtQcK6RORNdOtCHWET39k2kiZyi5SA+urBfu
BMpwH/weRTez/zh63lqfxnAzpmciSGLSPL6v/rm5TvQVwaHSrZXYFycSwT4w/KJJ9RKkougYSsDh
ctYIRqBGnpkQLgKqKwOUVWEa2jRyKhObauFlVcFNw/lvztrLDvfozCuMRGcd6ops2H45Ml+nxzap
N7Qf9CTocF1YbALlUKChdH+tZf02lQBfmCz0uO5yJEF+d6flzUPuBDAa4NAUusVB8zLix/2Tkc+/
DhEPJBDQUDrNVXpk9L9uuz/mGTNmaAySFT8paSDMslZ4F/4rb67x91GFe4fUuPGF5fg/hJ1Xj9vM
FYZ/0QDksAx5uxLVtdL2ckPY/mz23vnr83AvAntt2EgQJEhiUxLJOeetM9FYQDkFljqOKxtRRf1V
NdOb419am72rziZ3nc+XvA5ckEB43SI9lairVm0UPuLvIIG7ggZI2SzCUAdQiWh7mtFVjVipWCz5
T0Se35PSM23zglCk1NVAuqMx3BAvwgzjQ0STQCSQuWVHYvzeghDhvs3aCljOBMhBCjVFPosJXJMP
T6KJdiYTqDePyB381GwPpR1SsguNLfoaRYJr5Otoj57SXE1G8DARercS85Oy03jdIKslwIY8GCk3
VltaW3IxpptCN1ovHTlX7ASLPSKgu0Yh58iEtZZzFjHpErrcV9m6CjqxM+qCZ8fIviO0dlZ5En0D
h3t0EOh3iPXOSpSXalSvrHk/imlR8kD8rWQ3EwA1lkSjJp0HAIo9QFRPWag/tiHCz85sOy/NrDsn
iqFZ4+aMWozM98CmuovgF0uOgE8WYK00mq2LTBy5b0+O0TD029ju7iNooR1erS+pa/2nbLkKc+tY
JcNXwmCbtYSiZkHAnkOy1hpx9BcuviYGfDZuWO1RREhricT4UZddeEojIkN84EeFsg3d2DhfNTf1
6iPYh3Mp0+ga9iBnTiR4dTvJq0+CxrrPMly34ovhYz9uXc6yOF3o2iS/hrFlPdphfotJ4kckQWcs
fQJlcTgCLdpM8yWhYBDDYRbkTAQWSqS2jm4r2tHHWav2JPNuB1v8FzZ6Rh/j1HrKjEEEovJ9qAzj
CBoN/Ko5F8IIrWOeKMRoo70zzf3Iao3mEaqyl31/DJp8SxzRPjWAewtSrERfuMg26/vISlAxFT15
IzOiEMfAPlzG9oW0TWKvVAI9Vc7txejay4AAaY0T6anF1ADjj8JKGyN3i1bC460Vb9rafvz4A6TV
3YLNu2vVmtMxrLkMyMGN8o1hrxkIZOYWw3aI64zAuBLVqW/fEvlEjSFFWJ3jRGtpwc6SJ4i8qQXl
zbseOxOXVlSctgTF3iZJI+9cX+77rEu2EhJyM8op2cz2S6JMbUsoY7QSSiwqf7QcDiibj0qLFPQo
GqlG7BYMiHqXySqUh1pj3Tc5aEqJ9z5gRyKiqNlnxtKiWuc2BnRgImW8BJO0PCxJaOjY2WARKVVz
qhi/xDyvy8jfEhVC/Z3I4pXij2KM5mwfJ6BJn6T9dR0xN0s9CnfgzSBiyYOVadTHD2W1mnoDOUNb
nDBdnlpjFI/FF4Eo2EMF5B8ofzdukup2yWPcTeHwEIKibOVMeZhdR6jhIk3uUYmeY6INGcPmaUWg
GaVRtMyscmhM2F1OIbeqmeSbJekvH5m88JkGGk62hI5YMiwEqUDaXi4u2jkyUF61vOT8PET7P7qu
BzK5jlI4P/wLN4t07MbC27P39VHzVNdyJpJyhwyymj36EThMCCna+n4KVmLq2aYi/MUr4/5UaKKD
ZQHMKxsbJqEUO2uweUMUw0wAZJw/hq5Yufq1bgee7cZ9p0apOJgkSrt5bdypSH/rp17bOFX53OGz
vPWjDPTHUdcEeB654pkQ9fHB1TLA0wnglRHj2VTOw4dNs7KcHymBxCsJyxuAyJ86KTE1SkopRmJy
xoCfVQ8w1LQkwSML+y9h/72dC8YC2XG7tHVpez7RUqtJ9znNGWdf/cbfp3p9O41FdEVgygg9s3MQ
6Ad9GNbkBKbZORfLRD5XztEJkIu4RrlLqaZ8GRqSrVvT/24m46uI2SRtOjQMZCVaQ57VVOvy4sr8
e4bECKAZlRwJ/91tjT0hkkNzAfG3diqz7tuIFIAKBF9nMjioRfrIGaZf0DNZqDZC1yvb+dTGffbM
lWm3YH1bKQdUcY7zWkPRMqnfwPfBayHDORYFQ2CfUOzYKRo0qM3iIeNHZNhpb1WDd0Fecag31wxb
KvHYfuOFmdN6dkZTAYhhccyDYINItQQZHCR8vvloD2a/KtDSIhPrTsIYMEkQb5U7Iahf58SeUdzj
UOifmSAPJX433AZ2fhokxHSFINwsAYW6J9ItzItGYV4YsS0Go/ladTCn5cDeVWbKXbN+Z88Er68I
xSruIyRwTVhq20pG6baKe/EcZnLtYvGdYzQEvgbniB8Glg8AR+zcwXYe5oStvmuXGUi5rYc6xjzq
iBQmNsFvBOBnNyrMYI0a7ZZajOgSFuhN+oLDYRiKYJfZC+fVmfnah5bxglnck4HWnwX+vS3V3ena
zU+JQgTuc8aeEpLBEYyyCQ++RXlXkKNwFzJbS6O6V7N8mZvkVs+rJcauon9leUrdvOmuBHt55vAj
BcQOXGKtA/27k6TVsUHNN3foHtVg6OvUwoHHq6veRyQ5AU2+GW5hHLCse2nfOq8ZquwSCyf8bVZt
/Mz8Tt5edVVtj+tPURo0DqRSmr013ncxk3R/HFxw0zLV4isgTLBimdZrPz6ARo07C1M/8ffxPUKQ
k+62RP0GwBFW3D9OhnlM2GS2Yw1jag/NSgZCf8bp1e3SKCXJatC2iKR3WjISqknGhgmtgqYjmz1/
mr5UCNjPJAEUO62PLC+MIfL7WnuLzHLXL2iiZfXJXVIoeSNDLTuplnRBv4/ajZMEyV7WE1uY9PMt
C1jvxXHUn11WsVK4YgsFxHJqQlw1Wn/sHZSlLZuPLsVu4FnYSUTydWMTFWTF264W0jMWJTuP3gZz
A0K6wClPqU0AeW3F3caxR3z1QYogXSe9VM5lePKFtS/n8i3vn4d+iq5B1t92+pDt0cKgU2V8bhqj
f+FhSGpyYDOYmSEyEXMuN1ccNQivCl9/SES4qYf8ELdVeeTp29l1V+8bE27A8l1xHWEAyW2Zgovb
8QbJzfHNSPpLiqSBvWj+SkYwoGFrOTxEZ3RSza4AkjwCwL/HScxdEBGXGaOjLOzkvfaFAd3N/YRv
BfzXLb4qTX+KhprHNUtf66mxDsHIGWnaZ5uMwzOqkdHz1YK+tSjCebUYV5Hkb5rkJJ+ICiA+fjR3
1hQF27jtb0H/khMxucUmcuVhMit1ygsE4ApssQuj+igGfRHaUlmTZ0wfhh09JHE67cldRm065vlF
+2rP5DmA4U2nYIQhApKCZhM4OErZhw91DcNsRMOdaYrkoCo5HjILlstowBsJhBIIAzBOxX4FkNj3
TBjdqZ+RMYTjEJy7Mna3bofjleH7JoUoV1xPPLib0Ae2d7X3KslgNKpkvMa+s8+x2T/nCTZKHADL
sYerpi/jJ2JYJ8/oDAdeBL7HWMJ+fRuijyz/9gzkEK4yeilCuABCAtmOc6ycSTMwIBR2vpuNuTzG
mfNtZGgifAtzyOySwDi4RA/kRJatkdrXe2Wzxrmq/Nb2uBp91qJG65IvhGfFjFjYriJ91efR18Zo
gC5D3/QmQFh0JyHTuRHfkU+CTZHdjkeJ1K2gaZ9xnd/QWwduF5tXy23GWxI1Cko+C5R4DOuKvbab
pxjy1xlRoIC+OhMQPTE1/SF76tJCfC9ERAVw/MN1ZcdAIhCZZu3wJiZuMz89JDR5TF3z0lTpSKAH
lIfQzO8atgpYEsXYQef0WuDb46lgFJ4mpOnFgxLCuovsEYxE8g3BkeJF6nnEnXfZqsTTk3DemA5q
cLcGmYviR8sce5oLxlu76i/8eo9BDVCktx2yR0NbNbp1Wy/Rm2YsvqKEW08YMt9NDuwmsL/CcutP
Ymq+hpy1eMNeQuwLL+OYPPZV6R4sBGi4Czp4dOW8QtZTP4CmKB+a+XVY/t1U6qwevt8dgtQvt8qe
Nax+/J+QtPI6FQxtGkaO/wT7TT/j3s0HJ7kNmv5rlM4MxpNwvQ6482gWYcuOhclFRfIdEc4+FcVh
TIfptaodDwB3BgqKEzIbHkJasDd47Jp94ULfFuUu8MvspElQeV3FgDQBgbtlT/ETwOXdDP120kiB
tQFqOoBEwhV56wM02py4XR+saooVEIgzB87jt1QkFqJNuFNRLnCh5R5KQS1G1mNZiQ6WifTCbfrA
mxnuSNxTDc6Q7pVlnGze3CiomKrKPT0Qr36eJgd8PcW2appig+LtxJbPp84yfSOJB7pRqgR/h6QR
+XNklQHJNLxk4AdwgoXtSxzM+kk3bon3mMBli4xNkoYPrSRkcSZ2RQOaIJpyH1eDezR6l1+bnD1C
XO8LOloeO2RNiLXyjZD5RICAOx95Vr9kwlaHGMl0ZkeCr7A4Z37/0Pq+tql8nti2G9azb+bvZEo6
Hv7Y2l9SwBHcTnUmDoLAF9SmSvEtNCXZvVuTgeUu0/k5lOl7Ip4LLweW2UU5AGsQa+dxhnTgp1Rr
I6nRtunW11x2SFQm0DgF8KmR0erFEZl4pUoeRQVmzu6JPpAAfoKytiGHtRZZOndH5mwyXjfk1EPM
EI2RJ8Y37gv4XGD/WJrTmtYwz0pCtWq6F8fEXZoGCSgDV3KTh+RJ0CRGWQHq9prqDLv/TxIysYr1
JNtFjGBHjuENdmUkyIaD7GUsHjvq3LaZPT2xri3RpZiqBhiU1ZQV+HwNAO9pWAQvTbUMU/qJHNPS
G9C756yYlBHcUjo27eZCvo9Gi/1FuleOF2AYp+62QcvtNuqjQh6fVEfVvCkcd7eOnABmyeePkCMu
U3C8qiyBpIE5KQmRI2lahLpkKpjapjeCyh8o5Hl0h3aEIwNIzUxkHVlge4adpYeWw06r5/bGHXrf
+zjSUwUh2mnEobT+btY+VibGQpQCz87ATRSonJDuHsJFs0HKQp3bdQAe2U5Z83VwiJcA3zw4evFo
+IQSaf3oQzg6IOla8GI7rFMEtmWPDhMKSN6S79JQebKLMqM5dmUj77UC9UbX4nAO0TuwUvOOKmBR
oqkxT5MVA5ViEBjZFtZjXBtbwgE+fra602BORPFQFTwmPLoJm7G013YseKSRTx2LeNgQsSvvJ43v
Thvz6BohjML7tjLIVVzV/PArkoPmBxFRN0yMKDBUj2jwdtQm8xSX6COQpoa36O6gKjRivoY5FF6o
O5cIyAoZnaqfKosS6sR/Cuv6lveQayLebiKW/JAtZlXaAkGr5duAxeQ74fFAdo3l3WVtco3jkj1f
I1+NR9RTJMJ7JEOLtY+Qa2vNjX1q0mTf++FFVL1xV08M4eV0mOxYfetRg1n1O+zg9F+Gu3pJqhAX
/GOsyGW77Xuf/JAwzE56IvpNVb9EVdaefbLJdkPlc9DYEPypgQqrSGr7viA1bMnYrA8SI9mEifFe
0W2P+dyMTmRYuPpr37b5VSvDZEeQc73IMa90UxUPg7J5CY5olipQynMdHR1j9qpuRPu9zDHSPpjU
BJOXCfkk+AvR+om7dnl9xJpe3Vbx0LwoxFHr2Jqsa0/jtCPaHbFXDfGaAdSyJvGLh1lwFUF2EHH6
mg9p/jXy5aFOCcPRxuBOzwFNSsv1eA9v/WVR+Xusy+8BU8jZdaU5CEbYmfWPrKafMt/QlkZKYeBc
weQB/sD3E8zPsBR6RR0VB1bRZNsjq1t1CBwo0DL8AlNCPQ27Vrd3oWXAoLovZIEyRaK7LKWzrbuY
XMJo0uHezFvlkxk9SKIjOL/WLZP3qUSE4bVNw0lbZcM/PpGzBDb+EpmlEBLZBsFdNv1QmvpUDose
x9XjAlhy0moqr9RFuDhJIDpNAj9oTFKApxzfexHtcGrmG17V0ZaPRlh+fN9NWkWTAHBv7skxNs96
jCbUjwAZog4Mv2nGYp/PxhMaFuOA2I6UETGKbUBS/yXo+yUYrXjRlWwwUfAvNFsgxs54C0yxmZ+I
NTs4+9YyirsmC8pDZnAf9CQCHOHh3h3ElQc2ExiYijiVvnUBbnNeFJN9qTP8wwaSs3WmzOAcCtLb
Q404mCrTvvYmlZItykJqa4ZiF3GVBznJ48f/1Dbem9RpiOzGsws5elcn03iL1BnWunDt64zfxELE
f8oC1Fc6wWpN3nst28gxswr9rJrZ8ZyWCrl+LLSLBT+1ccy8w6wh99WkQB47lMR/vy+N35Ic+RWl
wndKRaqxJHT+mjZUgvnEQJTRSil5bY3a2QVL6BcWkpMgGBqaunNP0sm3RGi1mzbk0c91A5G3gX+c
+Fwq9aKHYglgTifCUnTmXN6jya7D93/rB3iuImIyAc60tT+HO7sY3obcfMTD1W+irg7Xo9k9VLwz
amPIL7bRovxvao96GsRpc9ZeNDlsU2jh898/uP6n29dRunQ0S9Npcf90+9oEs8dk/i0/Nh55Rpti
O5dVRw/nZHCC85qdqZnE3moygA4uyLfFevz3iyAk8fNDhMJFuTy9xGmSrugsYVA/vRYoTOichAHx
xhhe7ILjicmKbAJnPivqHoD+CXwv5zfb6MKdUgRU6qXhr+c+C5dgp/It1q1vnZ81F54ORMBCO7S0
PezmKQ8v5OcRadTVuwFpIFKFoXgmg+8bGzoYkhOfx96fuFEbf5U01jVsIBAEksBAHCtzLN7+K4sM
UW0fHOfUCp7H0bmz+K+TokhfHRXeRRIqvB4WO1CY/pgcZrOpMxgSy+lszzuLOeFUhqmOuAN+Hutw
g85up0gR8DoGAx+TdlAJkm5QtHkxy3/RArU5Phj8mESOV1BMsCvH/itRN2RYzw/8VfCGCDQ8CuPH
/RhZCKhqSPx4KsODqcEzygDaVrY2vFQgz9pUT/u4RN/bU3+o58GBAcjyGGymtfQpySmsEc7VQEJU
8Q5xuupRlXX96Lts/8pFbJCdlwKJnbRR3HNkLytBfyBY4MUPWv2QNcji4G9nQmGvJgAi2XpV58Wl
pT3D/isKUcxrKQZr3WZSPiVYWdbKAFi2nc6jaRWluklKv0mtHrz+CMdEgBk8FtLkpMo3YTWQtzbA
IfY13BTeVoAcj77j/ZC7jdeqst1P47BvxYMorf7S1iAYfOubVHMvUQVjg2Fw58/lN6cbxBNZ6EdJ
7ogngvJl4Ga6sZNu3M2LC5Pb66Ea0qc21y+O1urHDtQ8KVv+XgmJ4EJHQRXSt4nsgK5LrdkB2+Tb
xKHjwatjw/fQLLg3ReXbe1vr1+4cfzERFOBKKAGhaSNgAarUBt6CrK/wPyJPm6exMO4LokaxnDrB
cdQqElayasQhQwaHO/Lm5ktzKuvF1PuXwGoSzELFjazVd5qhmn1ALMYNNpb2rBfNddRBQZwFCpbl
zFfK4t3yzlvx0RnVh5ERIxF8rwH0N0HyZE1ow3cjcxFeC6ryDPoj5aydDFPRLxAREdM5x3aaNgYp
v3jL0MwyofwIAE+yiU0Mp0V2gwjsu4HTEM0ewISA9LgJehEc8JfdFATUoKtepfEenSLufUb1gwnJ
tS7aCN8MFBvbEar8Ps2yJZUCfKJa5rMZIp9wk/oh5APz1er3tFjQ1hmE9s7yNQu0aVpnTGvbqq5+
UI+wr8d0PcRFf0+bA5llytknohuvfU4+hkt42x6WHTDXjvrvlnlrMQ7mKJCImf5/R90fwib/FOZp
OQQoWwqzOi/OTwmaPjqSnAFQABUSNtP7dHJkxF65IP/SDYwnm89VK9xncQvdRG/lTRC188oJiQL8
x6UsCXm/TCaWYROKzJEvySdmxPz1pYoJXicRn5cqgKWxIYSHMJ9wJAJID9/qPOrXdbkUi/nugKMx
p9lLATlYBMTmGag9KYVrEnG2tR63KyNEWa0Z7zSh9P8IUf5jDLCtLZGjFoMKk+Gvl5nZhTUDYgIS
aw4w8+iPOzTw5xgkElYJPICam9BD8UBQgh02RALY1NPp38sGeCNdisL5sxcQRW27CGVlpqovLP5k
iPi6QVLcGJ5Mu/v6jy93+R0/f7nobW3uUEdf/vHrVdtWiP2lojuCoVxB6GO0Zf8+m9SXSQSrIeak
VWIlYt0E8Hp6aOy548hgchAw/P1S1B8OT4KeNY3Ic4vI7o8Q7Z8OzzHNxUT8xMKnp5CbI8IqgR2p
n6o1s96MDxm+rWuj8shUooPhD+UVvYu1I+XZ2KgQtwuKlwetcb7xum4fI3d8mdOC/CdZxw9It+8b
qzyV+uBvi4gbYqExJZb8fVuiCsRIQl4FsqPE1SJ0AiyMGT7/IHF3RYcUrHZM2prZeUvW6S9jiFCS
wDMTTzk248GZf2A10jeTCQGh41bFvLfXbLe+tVPl5W57bYARUKQJlFFF5x+6sV8XZVcfKNul2mux
FdPNR4pYm54K5P2U9BbHICu/DRXvkiYprDucc9QUdit0DcmTQuiaGuNjrSnnNLoh+V3G9KWUaBz+
/rP8nseK+NphpEKmanOD2J/ukGwoC0MimAUi5UVu4A9kl2uOWY9jVFX25PF0nkBp4QNUg489H9D8
F94Hm5tKdHGYCNdzZxU4OaXHkMyaYIFZWniVMAibvvmmuvHyQf0nC62A4Lu4cYaWOz/jPGpzbOlV
SS5qL49zOa70oVXrPinzc5eQ42P44h9vHGN5o3x6KBzWOlfqDuZ87shfHwq/TtOAKM5gpXqqhILY
xHkQaFctaO5qJc1LOGrFCtiZ1AM2KY+ZF3A3tJNzwkRV8A5CORDn3risb7FkQunfA/aThwRjDewE
5tQC+C5D0ViEAJwTkNEhHgumjz5mMRwL/CxtanqDldOvU02g1rn2Ilgo36rhGQyj+tf4/PtrwDQA
oUyKAWxT1z+Pzw5+g7SKRjC3uUdDonOIBiUuLaTQrGqI8gXia+y2JPYIA2yUgMDag5Z9MCZ+nb/f
cfqShv/r18/FyI8VRlOM0p9e+ARzaLKuBoRYRRDdVQ6SNoD7FOsPgYwBWRUNbK6Ut61FnH9JnVXI
SYpt53vmBt0/igQ+Pvnni7HhpShV4opc89NID8EgkrjgYmYB3N8mRrOrs/p+jrSDgYD2Wmffc6fs
9zFcwyJOo/eX4YD8nil9DiTixG5+q/TQvYYi046RAJP6iGaBxA2Pbhg9ioAE9rQn4HVoFifvbI1X
5FuoJKdAbhOk0ahPCp1CBZ+HZjHkZb52xRyrnyWwnRxmhU1sEWja5CrIstYvrYlXhty3FYFYT2io
/cPkbrAsPAQGRpTCQCeM1XThUnKvzdqjr8PcdAXRxTMKNFGnJ1dLrVMy+AQC5u4uoSuF077X/hH2
LH/Lerb4pflqHd4wGn0Vyzr70yu/o3G1RUPPgb4MRVMTA8bypG0+sEhgWf8wQ96ENKN5hRztVdSb
N2WftyvLzucHYkAZ4YUf8G13h2yErLbCsNkgoMqQ7VT+oaw0Hi+7+ZJjUdyK2GZcBh2PE7aSv9+0
clkwP90npu64mGzU8hR9DFQ/fRRX80VXdBry+XAdufmubTv9BKtf3VDwcbWQv7zRXKW1WraDlHVW
QlcYofX8ubA5G/xNWcBOAIi1VOEtD56BUqUKCVhz4ukuMBr53PMaEm1OzpCes+eI+sdIYeub8U9w
6zcQwTKXdg9U+C6xEvrSYvLzryLNUU+IixKsY122nhbXZOLE1jE1kjfOfvp6ggu5m89uOWCnIlsK
gUn/ONggqREdBnAhgoS68Dmva1gSXeAVDeMtghLzEJMyjGkQ5ywjnbtJgWkMNx8uNKkx4fv4f//+
s+jyDx/Glpp0lENRCV2hn44vuxRxNnR0W0ToDFEUgLD7yn+GX/HXKs6uMkU8kxdKbOgkJ+TBmbAR
4aZsQyrM0IBH12T8DwvrrHfVu5QwLnGgc0Y1cqVrGa4Qu8DIcp8njzk6AkSX8NR5Dzw16d31u23o
aDj95jUtF5PfYNJ+ZAfZvk80C4syd6wbG8Ht2NbYNker3U0T5i9YR9400n6yBMIlPb6kGWVEvuDF
O1vYynlPFWvMdc4pr+a3PhEnyOfyPDfyHd9b/UB8wMOEIrMe3IqOq4G0kmJXa2Z+a88jYSe1smCd
Wa5GE6nwJNl76Flw5uaEKb3YovRaOCON7qHBven76CRVDQ1kQbU4gmqyJvEKDd1ktfUfwri8ui4p
cLbQEIUUpVqZJCUr4jFrooC2roNXA98N2WV5JzfzIrdrxBStExwppomnyyIkb409r1mZ1ezcRo0E
cwomwplHRmSJevQdOyJ2iUUhQOnpvo3+o+bDXadtMVyYxTcLWu3Lyny3VQZskWTDJm8Wm01YY64z
nepKARuVTEFtrXv6g7fLcTp1lvbWJGOBd7166rTWIiaKAFLlxyd8b0+OBT4zWgCXf78lnT+89GwT
7Njh3Wdb/PPXxwuuCkHIxEtPkZJy4zRdtBZ1Zx3RPRrrDoFj7LLp3+jOXdtQRl/K9LGchXMAEZ5A
ErDXVI6GxIobOPWNiLhVbW8qUABFDj7Z5vXNkEXlHjd0DWLTdqQ6rNrBnd6JIdiGuibvUUCwb9NP
hV6FRmuoCOKkMvcY0SSBhZKyhip1OTHG8Qd+yPhOr1CpxvRuHTOxIx3F35sjd4aWkQbQD8Tq9fnN
kIzVifaCA3pIcU7ZYi8kcOBBm7pNEmj5V9uo6YDQNeJE+vLaOhQBylD1p2ihoWgKRXQ9tmh1qpeu
cOuzZZNgoCsw1TIKcBGbxj0kAt8X6g4zbMTbWBFDY6HP2NYDr5g5Kc2DjHIXxlAlr1P4NvuhV6f9
9G7r+BkJByAmidKrte+7WC2t+Q75vX4yQG7//gP/8ZUDCsnQAJ+ra+rTqcaxhXVASlDAciJHxwAl
wETs8oKh6aRbUsfHRr1VRBYOKjxGfSouU1MaGG5928tSq4LtsNSmnop92rN+I5qyrixO801sYNkb
IkHmWYpyxOAwQ290TIbvcrQgWTut+8e59gdI07Qd9lmq33XLdOQyOf50rsHtjj0Fq4z/DYkgcRuf
UbOTXFO8IuZzef3H5N1Fg7XyyQkEZOJhmxuMG03qv0+GCO+sBtOdEhQAJllzlK4qLqTP3TlC7pvl
1+npI/Bovf0S6KT7TO2MPWoshy22R+xLI0tpnb/1rfFVcpbmUp927uIT8Tv1KnC773OHd8u4SEzw
xt4bdC62meVscSwU7BgzBWZYMirUw6u8HY0doO4JLCu7s90OrYzj7BFLjV7RpIP39/tA//1Bt3i+
QROVadnK/ngR/PTVRUj18wbd4spaVCTD0JzjxnoLBIVrSU/IqSkPIqBFoxfW2beiO+ojmuHR7Mb3
RHDxme5O/2B5/jBac0lwVqxzir6QzwB12If9YPSkNIxG+FxP/XOIlx7YdwBsI9Y9oKz5JqCjmLfA
QB4p2esrx0XVMKaIOjvcDX//in7nKyxE1rqBthB8hxnw0+lMQJAVREkKaKKDM3LBzaow8+E5ALJL
XnOf4gnhIyzk03SrOUad4AAaNjEXnRCcuBN++C1tWMFaJ9naAuJbRPP9CNB2Bz2/nxOi3STnX5Wl
sReQRr1CN8JIKAzwSkQ2eaSt+5wqDntkhJc+7JBDMaeV37WyvkulX52HaXj4x6dePtWvsyKf2lxI
Ap4qC/r212eqtTW8kg77pUUjVVQNRPNazt61o27TurnGqI80f2pCIhVmM1mLPEsvGCPvuw4dyUCh
SZEkj+1kpbdpYCKgs5HW4UqnGMJERUgGU0bSz7semuveac1n4GJ/gzyA/FI93IZmZ+KIIcnj4+MZ
42vP+PSPQ+4PzV18RJt6KQeobVmdfv2IwOjYhVLaoWtfvWsKNHeyh8s400ISLRDtNFtn00eVYyFS
Izqy/O4adJ99PN+icEkDqTi2arfrvJ5sJxF7VgcP+fcfQv6+afJ8KgVjjJbW0D/TZU1d2YHbAzml
Vv8EArGFG8SUu+j0fYTNgUoQCUYXt+RJzOGesMCOj0EaP+tLQxQL01YUPdt+jB9nSEyyCQdI3E7d
xYVS29SR3Z6emVcOtMPfr/wPD7LivQLYAMm03EOf1lIyc2a3tHmQp3kO9iqacQNGobttCB1Z2agm
L1lonZ05Q8hH9xlPvenZBtR8VxyMsDb+8SDrv4/ZXA+dxkuxluJHX9ajn951WQTziGyE8hu3pgKB
E3yTDCYZbwg15g+Ra0hd2CCwlo81wv1BvkcKIuRjTftosXJn6CF6UD8woH98W8sh9esDp7g8qSEu
kaYm7QV6/OnqdGHSFu6YtAEOvn4KtREPs6pW1Cm9+YYNyDhppJpnFaXnqVvsu41RBU+TZj3+/Tqs
P1zH0mzkgCkBUDAB/nod9qTFMM0cpkZXvfkzEfg3TTjcTkO9WNXdfCsbjMkcX9k66sOY8vWY/O6K
LYy+XUgXjebpxmrvB32hGljetqVPnPlcomJM4KlnYblbQlDgPaFbthqSYwYeNefHkSOVEEdEBUZl
1evG0jKvq4YXQdLZhgo0Y1unxql06EjXGkUKRdbMmzlz3X2emQ+9TO4+jDL6ENzmicNWajjlSvgd
GG1ePjq+pbHBqtaL/QY9kW+R6SaIRaPpWxx6nySuv3+T+vJNffpFHVBiw1aOJrFQftpRtc7yoxAB
P1tFnu+dZ1+hdbUIH2+AS4FZi7VZL7R2ftAGzVxRnHFFIorAvQn9o48r6B8PwAcL8emCwM7oumdh
5lY3Pj8ARWQ7gwatT4czXBfVMQUSvtntyPFe8sEo6cZQHyR42bTlnZ1Mxa5P64xUIoMtEjXFOzjb
fRlR80xP+p7dLbgjccqrhZkc4zq114q9DDI5pVcGgTAm/pE6aWFfa96l5JQf9HaSUPLk5SmCjXF7
3OfW4NxNRLvR/yNOhsP5NlEo+xSJMl8RlPPFRI21NnHh3mW2Q2ux7IMt8QzZmmiB6R+7uPv73c9v
JV0DgYJcKPJPd38cjTjD6hIBbG6pvZhN/9jqenTULL2ZaIrmncGssawh2cM82RA4g8kxPXZ70gsQ
EYSjvQdDumnwSQd5427R2qReNdfkP5Nx5covTp+i6MTYsG4n5wcoJmVTqfPVyB15+B9159VcN3Zu
279yy+/wRQ5Vx37YAHZiEpMk6gW1JZHIOePX3wF2HzcJ7iJsv906rlNuq8VFpBW+b84x6Q6LtyJE
qw0QTdGpYoyiOLquCEOPriy8miCh5vN4ONBqTgz5Cmp7UKnN1WDUFwQapvsgRgiIDQc1oDhi+zTJ
gwirVL7rdEaMKIfeNNH0daK8BB8dizsO1d/EEu1auf2C4l3f+pXkKOpY0EccycuQGt0OmuYpxk+V
0CdodDndFDQkLyS5+VqAJS6QJnPOEDaRDSXqqJR6gTWocGTT/zrJRJyXlIBoyxLtFwLxs/Q43EaB
NuwSNhFKdC83KogvAQhij3NANst9ASrqKMff/eknwlrWrhzSu5VZ4uUf/89SVh77meOQKZJUq5M9
y7ynvk6KbybfXEVWXsi9b3f+nRjQ1TGz30qOOq2TQIbAviehR7iYcgjSuOcPUZhdhvkYHhHPbEyw
6VrYjheYIZCy5UTjDPeEsWHylr1b+Ag7BeLC4bV8aKZzBIBcEzZhxis7hY8xXtrcA5Elllz2M8Bf
3s/cCDPkuNQ8NqqBle+ovXSHKql3xiBnV+FenMyj4Zl37Si4xAwM13RMs20vs1fVrvyQ8Dp+TcuJ
KafbBI0/kbeZXmaR+WtlVjzzhREXT5+UzaVF7u1inQtqZsO65XUBn9E5gKgeCRRXdmQsaW6U+v0M
UYX5NmUp7FbN22V8SUNB+EuT0QL8/JeZ78j7CdHU58obEcGaNUdRvb9jeqkmhIGnPicLwS4tbM7A
Gz4fQrHmaf7dIIZGWiAZyaqky/QNF0dtOOVir/s9ypgqRu3nUwjwwP2wERYfZ4AQqLnLKmkvjaES
vzXd9LWCFaY2w/BMTMPX3Eqsp9QIfg1yoe9mrDUnyJJaVs/HdADvVW6aSYYHjZ0UEmNq0xQilk1A
8T4J7ddQzk/6BMzeUMmB7DmVq/RyganDey+ATJHhgBF1VlrX1gVCUyglHhqdqCffI+teekwzLhpz
9muYpTIV0vZgKSie2/oaJM+m1iNwrH1ITuDgluPYHxQPQmwLFmmCf+5oJb1NzZJoy5aYfGQscTgf
dJv4h8ckfBp9HwQPjHU7jkDhNpb6zQxoNcb8z544h1YwhTUTzi8tF06zaiqnn7lpEcRvADoVbG/J
nhjJcJjgcsfI7mhf3fnolFBKsK+dxBsccxAaAgAQpC4Al9f2Vc1a00pb1YTP4OUi0nvKYFglH0Xg
RSMX4KYhYa1tGkDi8UgozHTL7TqhdshfmsNdT7AGI7euOMgEVv+91WiUUsXCIFtYrhjqD8QrwOgh
Wimcw5rrOkXvNPrbZpbP+35xCUnu0qjDu1SiVFD7BKWSx/hdM0HuzlI+5O0NOiowXQ3ya5MOXWvS
tYPBQ2z8dDRiAi70gSp1ZJINI6c/C1n8MjtYYrk1ycuKYDioxsCr0JEiIejHSc6+RJU54rPu99qk
n8SKeqbfFTe9QdBtlX1VxfIpFFhfhp6duAJW02/70JZn/ZUMNhdOXnEjE4czYT2pqe8SF5XZ7NXu
60ECViVDxBuk6zJNB1BqQbrF+jG0BrdWH3dU1IstMGC4YeyGBpUIjk4rITa0GCN72ncAUonGytOg
2kE0AF9IpRRRZ2Pe5NGjVhXpLm1ps+L1c9MGNCC7QhpHVj7dceyY7kwVAP6YRNGR4w0wsuAho7aw
LwqwSIUgehelzPMciqnYIhrKyfj2BuZCmek6jHeT31kXgN2Fa1kmCkHt80OhW+mV703pVRfdRoVs
HHnpxYsmVxDdSArCcD3m9WwGTERZiNspCWJszposHzRJ9q+tgNc+VovvkcQK3VMucFrNnnWLFqpQ
Fladp4rfJclhHBXqDFtiszPAtkZX3UOljqybAv/GTdAZ93kNdMMbdTiHA/gSMdbxuCf1jaVC5gih
0LiZomYXoa8+KFIf3MhB+tKNqXkwE5TQfpPdNChjsPwFtjbK13EbFLtI0ElD0oJsJ0lQSEJSSA5w
6+c4BJiKFhss3aOum6E1wOB+NSYiZyVYAFtYALprKt1vOmZwbjJ2tJTTZURPz13aQZdpVUpWaq2b
WxOqh5TRLyA5Xu828jB2FxmJIVJpwvdskexLIR4m6nZ3tYk3aAj0S1me6cYBEBk9lX/0raZckfLz
KPSJeczCBLaST5ZdGqjVAdhZUwwHUuDnV4FWb9ONzd6kVr1BMuaTM5v9GPSKBhuILEJJaNKlkxd+
ySrkfF6oSJc6knCt1TH7qxRm0vSlbpXwECZCYZte8yVSMECAQMERoU8PZE9UFxnYPWjmQ/cU5VuD
tSLxuvFL4enwEyMNMnfSRBdh34ybuC2HW9H00cwh+CeVpq2i5IrV4ZFI0/pLXU53EyFgzIjNQcgn
6qJdXc4xD9xB00uvwq54QsjLUhxqiWOI/n3VRD+mPCc4VfmhzH50X1fBiAaFk0U6D6yPSCUJK7p6
nZTgysJ3+ZrCWsTDVVEgEo5RKwxl3rlGbaLqLPNvTSnVt4QiXowVr2+mB5ETDVgl6TJldjtk8SHM
gSWACuMwKmjYv3KWFZEIoN00ogHqdBDQIC+DbyQcuIbGsV4cFGtfF5hVu4KEtUyPvmV6qrhCafBG
E94SRgBSOH8GbiZjMBV6JKNZaaYP5RxHPnsbP19/P/Q859VXUdnTWZz7CZF/v8T3jTkSLNxFUBPJ
DapRb3EITHogrJW0hxN8q4dojl/H/L/vcpDrf/4P//wrL0aM/UGz+Md/PuQp//mf+e/86995/zf+
eRX+qvI6f2k+/bd2z/n1KX2ul//Su5/M6H/+ds6pOb37Bzdrwma8bZ+r8Y48taR5/S3853z+N//d
P/w/z68/5WEsnv/xt195mzXzT/PDPPvbn390+E2G+6yH+peEb/75f/7hfAH/+Nuhrk7PyYe/8Hyq
m3/8TdH+zumN/RGl/HmrpFKN659f/0T9u6wbKhtzto2aoc7l/SyvmoC/pPydHSSFVc0Q5yrt/Jfq
vJ3/SLb+zsGQDZdksd3k0Cv/7X8v/Msfu7M/nhg34s9/fptGr4rL4pGGL4miDP/RJYtO7aIeWvhK
XBIQQbwK/BXVKSovfqGiT94lTcXvM3iKCiDZRkDpzWhOhI+t4k7l4zgRBlZLO4kNLln0gtV+qRIc
umJlStehoHY/rWDsDnKhdXvaEL5Da3BAjMQeYEulxDI2GfTafa7p9RGaAGFzSdEgu6o1sMMJAPCn
CVVP7gQY3wonScsSlw9Ha9n1ALzkWyRQxT4ay/oJJjKbTctqcKgqSBEh6HvIQksp3tHa1vZ91Adf
cp+6TgfAm5UFgiO97HQLz64+lOLYnMLMm2l6UgCzMzTN5IIznnjs+jy/VPF/oN3tI+xrRTpov6pB
AIo5y3Q0yCIsVps6FY05JsAoavJo8Ads0Ou27Y6SuHQT42qgAa57fYfcsCVyplWUIsWJWUF/wRub
H+BvZ9Keq+AckGPKRTWHASb/0hHzw4GqaAFsh/BCw11IFTE5SCUeC7o/U+COUTMe6wYzle+xN5W7
osUs0bHiNTmVognI17URWYADGzqb32VcvU89CDgSeZKqnxOFaKFbo2hwc7N4/ELOBJ09/HoGXR6z
jn+jfKHhE3Leuqx1BRo2j65B+OWngqOQVUWJLNWox6Ym8XkYFzhmEYkz6XcpJeObVkjYERBQRMQw
wmVd6I1viYwzwfDBa9RUlx6ihovdaMP43PkxPcvGMsjuypXQ8YUk720tKoqthJsUGKcuPyFfsC4N
/BR3KUBPJmd1jB6suiq2GbHrOerdSH0aQhTUlq8+e34OpN7L050pjPq2loXphqi25hYViEw2V0SW
TD/VEZmyCG4vhUYI70UrfGoEaOpqJlmvbb3nIvd+Y57Jr6iYareewkasVCkWFgocCm1M8rvOqwCk
c6ok/0Zh16zCrHMbT5M2qOwLu0pJqS0k5TcfISKO2fYK7SraFB3dOlVtvlporgk1gpCFOgi9j8Le
q+qNZCNXwbeoM3634KtQ08QXddtFjl4H12ECbo60C4XTZXs/asJDlxBAE7MX3fAdcKDpyvzYmZA5
qHxah7iseJmyQN+UraFBAsYYx7Ji0r2HFyqW0ze1xsFeTJNg55r5M/ALPtcRzA1cNGLopvpnHE2/
sjaM+aTgG4FeNTC7c0ApNeshJ2gmKqwHPkP2cqL8FGk18YDtVCMKiAO3kOir6DLdaksTjxJ4J4yy
fUv8bEhaVQM3hnpURY6ZCUDb93/KtfBctQQOh/yivFi+4pJCPjxgb+O0E4aPDcSJ+ayCcqeG1t22
ANVqy8hgELO2k/VlXDbsbjd5U8oz2CndE6UOnzO1SAPryMcsrCy8MmUPaXJelnekiBQXWtLHW74G
Aj5z6FmNWKfbQGmAZJBER3Bgfq33Y/WtRZfDFj6siYEKvwdh1CORw2QCv59m65iJP5S4rrbNhNkK
mowio+MN0LhmmuYEfl/8iqq2BWEZ6TXsiIEXoy0BuZLrVXF46Cgh+8bTqOR43GOPzRobMYf0jB6v
gD/9SlTMPmGYC87YkNgAjrC+jJvmZRoJOZNUFT9KRkcvbf10O3tltngNm6ME7tJValJDTHFg4wz7
Z0fK23hdY17Yp42eXGGYwXY9vyNHrzS835xqPEyCAs40+hbaNxn5LNmJnEPhP0a1i1Z4OARi8GjV
KXbiJDb2Q1AZVNEjoIGk0JZwFUUiIfnBG7HSXiYpZ0cY8Psm7EZv6Qvcp2mvEDSK7YnwVsHSlWu/
FBW7mGMmSyjPgUt+mP4tBRJ8IVOXvdAmjv0pKdRuDFiYvmURPoZ+WNpyDAlo8hNjg8alPKiwPzfs
hlg8aqLB+qrnBwhp+KOIzOyybSiI7uiCBbeTTLjUPoAQ0Fig8fl0trIQq9MvpRNVIpzwl92RmxnG
di13VvUc8jhAghhfpI61TONHHPUUtIAgkaGTAfezOSqRfDXKFaklQ/wtrAuRUmcuObIMUz5J1Hh8
6C1cuq4cKKCGU0AZHGFp2eB6Ta0j6aLyRstM/ZfFwMUGGQrplpHUT8qN0ss+dhQFJDc9lGk4dloo
RndlkY1X5SjIoMJlMqvhqcD5Do6xLGbg8CJyhvKdJJBlZVeYhsFWkdqm2ZEWWndpqWTpPpcDLfiK
H1BldpK7VkR3gnCQ8CKRgq7s6EWJRCdQJ3LDOBIBuNXNLnIjkjhWK37L+hWbEnY39BYklTaDulTG
F00ce3JM1DQvmiOeqhsQY1fCM9kTh8HlXLhDKv9mx3ZmI7TUC8yNUknk4VpoBWZt0PvtNE0zRSKr
akDhXdewaGBZ1tY48089aUV5+cEvpwHaRHRJMLQhKvN/ez9W1ciNZvRQPdSd8V1x0CVf0Pe6wW28
ckb44CRhJENSLTqD0Jxowy0OCQ1QnEgRiHDwrqRtsR32/qF1vA08Lwds9EpF8IPmYh5No/QpiyJd
dHnZWvcGtVdxEQxcl7IFY7fzL6S94U7H7ti5vq3v+4s10+WHXuxyzEURUuytLApMxgRWDh7RYVG/
9RwVOrCDt8eh9+N8/qJ8qEYvR1w0m1r0QXLkUw7qttI2vKh3vSs5pQ045mfjqlvahfvwQAK8XewI
Z/h88I/fxfs7vOi8wU6Zar/iapF/XWE1PFTp189HOPdyvnuIi+a2F3RqDK5zfoiDQ9jPzjyQ4nBI
jvXKF3f20aE/wbY5H3VUbXExXVTJUdxhKqhdjAzA1HHt7QqXSgaMEm6fndnRygcx//JvS9bzs3s7
5OLiiFObKLMxJBSHPcdkLo1j827t0l61C5+Ms+x5y6wJhIAwTm/3LvItcJI2e3LPkV3UCkDMbQSc
jmTTJW3h9W+SXe4kLIfkiG7+q8+So6L1Kg2YjWXvp5sJ1h8ecRp1tYvWxg7d/pRt4531w7AnfoOU
uoHdrjzcj9PpfKP/NebrW/am7xTDxW/l1zG9OaYXablCLkKvb1fe1nkCe3+jkTCxhaHKb/ImWYsJ
TsI9NWKwhIPtKlu21qU9/IztXxPSkQ16onk7vPIJflBbUNR7N+Sit9KTqJn4THQMOePO8exC+Ldh
qdm/hFvtBzIohar/hhSOlXt6Zn59P/JijQpqCxGd/jpyeIe1ZdcVbv0d3fNltUPT+03dJVfS4fM7
/PFBvh9zMb+aWmrJscqYofHdMr/BWEUo9fkQ84/48Axp7RGPhgyIVf/9+6nWKHjwCJM0KDrtNfXC
zQSIMl6x2XycOrkQ1kEK8waWh+UCn7QauheRUVLh22Dcl83Kqn7uRtGipCyrWGjAX2e7N298rYgl
1UxvJJWVnFHhls4Y1fOVV2BtkMW7N2MEtGy+VYHnEWaDY4WmplD++PyBnNk20D2UDcr6PBBdfF0C
31wL8TsEuwCDtMdd8706tLt5cZNveqc/REfT/Xy0c48fKwpqfByvmmksrkmim+cLPkj5JqdfaYyg
2IRv0xSwnisPnw8lzTur5av2dqz5/r65MNFrKiTocxty5++1i3in7OB+2JRXnNWv9dzU9HasxZdD
9yVUJVBBrAGoCikZs/1qNgQZfgWVZSN0XFnbzj61twMuNibIkiqpoQdlq7ejC5nuqLnaDmq9HTvr
K+naU1ss3ia9vb4uGCyb6m0jqY90t374yCS83lq5sPn7Xz40HVscnReNmVdcvCAwkEdglCG2CDe9
bnfdvnLby2ZnrMx0rx7XD+PggqW2qhjs0BfzUNqNAzvYCm+1gxzWDmwI0U4fHMAu7rTd5JKNFDrt
t8CNdiuv5bmbyRJG/dWSEOQuHYDxgOKGNC2R15L8bfolKIEzB/mvQwQfh0rvl+zEW881I3vtiDDf
vI8X/dfQi+co4xMZkI0R0kGen/DL6Nc+ubUBFne1GXMksSUDsAPadmwo7eS+20u3JsukRMzPJb5s
Z+V+Lt3M8xL95n4ut1+eVKDDS17vp2yz/boy5i/BFS/W5q6z3xziFOITEN1RpF58cwMgycYgENnO
LokH3LRXghvbbC8dyY2OwcoSdmbHPNuA/xpt8bDI4wp9Yq3n6au7xNnzU4VN6tROefAuiKQwjY2x
4qc48/QsUaLVhHsLrdOrQfnNhJn1VTEIaOvsYiCLtj1pkGE/f1hrIyymydQDfYvAkgB2imixddf3
3z8f4Nxde3cNi2fUUb6M9WogLnwLgMCNXbW3Lbd2hF21yx61pz833P9Rl+zfa4HdFM/ZfVM9PzdX
p+L/gz4Ye7Q39/5DH4xuWPgzPL1thL3+jT8aYbJGu2u2AUoIgCAMWDyHPxphkvR3Jj90arxlqkoN
hnfgz0aYIOl/p+aHqBO2EH7wV7Hpn50wQTb5Mwu/5Cxwwx6j/ketMBps7+ZCWm3KPA/OG1E6dRRL
5hX9zctOQ5lOP5XEWdPnDxDFPKkSrlI/lWs37qvcuhy83ou2OSzK+KoZq0a8CNiSx7iKe4Lc1JDA
6YPnFXGKVKiK4gswWsjr2jzF+bUxujoJ6uY+q4OUFCcDc34i3luBroCx2+dpiAXJkQMTvD/CllFg
pELXfKMHdhII00nqyTjbNkJQBHuUQA1BJETAwr8ypuInhMLS2zWyhQAL84HZkR+X+xOhyzmsll7v
C7r0gZFaO0PxQn1LNEA2/UIIkf3uvEYjhTVFnXFLW0u+90S59LD04By7l0q1Kl2rzOkRxIZWo3wJ
+e2PSpoSOFSJenpJCyBPuMgA+WIyYGU/GJFginS9o0aN0BuVJRxmDaQlRetRIMLEwoGG+aAgmjc3
e+03KJkUwYgSSg2H0bGH/CfhrNvIsMikDZqXgptOutd3vZcxb1lmBp4QgiYR9iGIBvILAhAISalg
uKiSnjD0Ebo1/z0QY9mVK7WcCVl5MyT7wg9xdecb3qixqJ8zQR0BFebsp1FWxB63C/m15VvHPMyC
HalEpDBQAwRy04uV8tCOBPLaoDTLdO9VQN2u+Utt91jXCMr3qTGaPchnPHvbwSf55WWsO7N0Jwuv
jIOoKVLx3iJmO4oKgMN+gzXHH3+VuFcnHyoS4sLTUHa9wPGkFdVfSmQpv7uG4M+u+SmIEVHMhJ8H
k0bIXjvO3CEoYpmZx2QGAAO4mT+7GuZdgwCx1OQAJ4dYiQXwWyD8k1N2km/dClafmfQTU9l6hN4r
EsLWwr87ph7l7wmaZUnCoj4XQNsRgRiil1HQ/X1ZGaQyclP85GESSqIIixaS/f1gCBlOY3xLIfFR
Jewv8o8N77np9aH9SuJSSXqaoEX9dTBhgPxRZJNI+xGOZU3yMdY7SXzgkoTp0HZynyHRqyIhvEzq
OKtOYzrNCsYiDArp2ZgFZTutHWr13sQrMHfxaLPdibI/wsRVCFsGpkw+i44JomiiisAvAf/x1rIy
eK3AQyhzV5vKQHliS10Z18+TRJBUvCFBzuxCu6iUaPg2inplHidJgl8CfWeKxgdjnCyVD9ur+u8Z
3X6kg3PbnIylGkEd/HIYj+P1SLc1u2erEIqXcBfN8KJqfTPnHTPi8pARTUJCWqlX8Q6FTbzPK3/A
opPN2UH56MOqTGgfGndqAJ+p2Bgi8IXboWjC1hUrXCMIXXVTv9AnEYb+GOfYqmsFCAjsRl+XY/Kn
MQLsB39UwX4WErAo0SfSBVUR8YzI+4KgD2Nk+jIQrVzWK7aZnT72w3GIh8AAm6j72QUADV24LHXB
U4867l1YI403GE80KJrY9evRk+56zEXRVpLKNNoqAhOjWwy4zPaTMZhUeElwm2iySwTaCWojTUe0
34r6zMTWh4jy9bQ1dyg7JgyAQqB2zgQky3yYoh4rWW3B5oJF2RjmXhmskn1VkQr9MxkAaPq6EeM4
QEJVDEAl9onuuTEGIxDomWwQQwavknBLL4racttnxjASliagCL+TOxS7lWN6JrAspy1rggYMs/O/
DyOs0U2KObKEVmTmQMoQSXOhaSICrMM/XW1w13SGA51YLK6s2QZga5IJysFLpYBc40wgmLFgTbM2
jd56nl3VXQA7Ki26Hmtc5hNrPjWhfEAc3cg/0izJeqyxU99sp6Ce6otEjyedoLhCH8IbXgR/uCS9
oEbcGcf5d03KNXp3Ek05umxD+0xraZzs0C+K0jYqyQMuSAM6wvihGHF7UwOsCh574CnpHmhFXT5Y
PqI/yZ4Isvde2tRvANX3pV9uBl8Jres3C/6XPw4Ob/UkC+8Za6ipiliR6AFwUDMNfbHdR1wNyTTJ
mYGP2Zfe7Y/6MbAHwtkPv3TqOvb4S9jJHLf92NbWDnDvT/d/ji3NKIv5sCgtbSDZEGWqoqYQhKi6
Jk+AU1z/UB/Aaa8ftt9vW1/HYiOuzmAsbqxqLPYKwqhMrFAetirGUu1tTKLXRnA7W9xmbnw/Xqwd
Eucb99dB7eOA8y/0ZnMSZIhjM48B8eAfsq15wE++l/drwyxKJH+OgxaJagw0KFT378fRarODkf7n
OPkxcGK7307ucPUfN4w+joUA6u01yakYEoQD2yq7NI8KZtBN5Fhu81NzrV3ijhe+bPvbtTPb2Sf3
5gIXT84osyKsZAZVrPJSII+Fr2C/8hXMP+PDw3ozxuJhEWAE78RgjPntMI+67d/GV8V+Lre3N+M+
//b5eO/rB/97H3ntVbSAVDcXH51X92k9hOyp9OEmLnYlHIOp+6kPXz8fZlGA/nMc6GqYC3AyK0s2
E31zzVLoEm8qRzz2rrbNHFrWF/qB1Fgn/UIn4Ur78vmYi1bKH2MCVWU3rjGzfKgOj7EeGGHDLF26
wxaRsfejuBwuyeB8TAELXBs2e1F7oM7VueZ9/YDi3okeq9WWzuKk/+H3UBb2jo5Ofa7Dtt6YVw3D
DxexrW/U7/5rn2qtKnNmNJ2z0AwwUDAAi/NZ6e2XkUw+msSSdKCGJiNMT0CUG2i2zC7RXtwDdP38
Li8sffPVvR9vUVkQB1QU8jyesDd30mVp+65/Nd3p972DbW1f7zFIrAz5vpb9ccjFS5t5VgEAbw5A
OlSH7JBfG9t8R7rzS+9oNhuZXeCudYvlDyc8LpMznqgzcYPDNBa31SKBu4hVAbbItjoE3zM2MM48
+Dy0cScfpFuOXm6yb+ALyxf9t9XK1LmLRgwKYmt+pSnmvH+uCopgVk3OGt3W32db7wCCTMgcOBNb
ZM22eT0iXRI2q+POM+n7CYkLfzPuYqatrRSCRMy4wSX5a19QGzqqk53Yf9qY1uyVR3v2Niu8t9DY
RVlccruqrvcqMnyJHaXN2pArug3t9DAe5J9rfcZFN+6Pt0j9a6hXhMabZTGJCaYYDIaCm3WpHlU7
aTdAZO1kE90JV3P1e7j6N0QAHyd47uebYRfPMQGW27UVw9bu3P5vd9K3bk/+7aE4RrcIqdY+lnPj
0Sbn9ZVm0e/yxZ26MS8sdugbdTe6tV3cCJ4tUGjEh7mNELE//Rf7AN5PkVmGDZUpM/O+f1NLfPND
ERP3I6b3YRq7WTe4EEg3+J03bbc1aHyqyo7T6HZYm/M/LmcMjehZ4/9ep8D3Q1sQYY2643RYDuZW
GJJtZuS7rD0ESu+svKnnvse3Qy0W6rgMdJLbGapx9F3xJXXrXbSNbXUz97r6y+jY71e/jjPPcuZt
qEAV2KdaS5nMFHpR0icdUk97cMrreQ3F3Wb7h3nrKDyt7XfOrNrY700VYY6pUH9bdiaLvqb8MwJU
Iv7RIajLSZ9xiFP+NLck5Dr7YWXJXjRSXr9J5EZ0oi2F4wBd3ffPL06ylFJHO1c0dMy4wo7orWdD
SQ9+V37nuDNAiQlmb/uczdyioleBbejFkazVUxp3v1OztgBat1fpmK3Us88tdO9+t8UD7+NmTCi3
8CFdAVpviFvaEbzuWrZcOtYP6zbaR7fCyqBnXjL6mwbqBLzpPPj5z9/MUVUV13ira5+gBnUD89gO
DBR2aDBXXuZ5kV5M8iq0Dx2vrG4YynKSSCshG4N6liO43g5rolds9exn4G0jJ34c7iAa7UvhoSbb
XN/J3dZaVYCdu9C3v8BiF6HgzMW/zi/Ar00k7UNNwnWRjtvPr3N+RO8vk4BNfBEm1BAAHMZi46DL
bSpqmfoijk8RuXLaWpfl4/Tz7ue/pjW8eVxBnKpaV6ov3dbcDZflXXrMrwSbEmZLX4e0S9s4+Ddr
M/zHZzeXwOfeDovmXIB+/45gDQY81skvRnDS0K6YpF2G2Q0ZU5n3IuKh+/wWnpkT5uFMbp7IiqK+
+sbfXOMQTHlF6smLQvUrw0s2EOxiSKUD7NsRM+FeIScvJRU9OsA5AZvHxhDFJxZZW5Lyled5Zg3n
l5HgH88lfk4wi/mC9owVkLTxMsgvHZXaMhfvvXqCBxhcJ0Loxl25EWlvNWAYMll2vM485OCIwK1g
sSiIPF85Tp2ZwPiFOAIDTJh59Mvd94gyvEep/5J9V2/9O/YUzutyG3yrv+ffpSOxyLb4U/hNMXzl
scz7z8WrrckaFgr2ajJHnsX+FDcIxVNNeqHev6lEdi/ADxXxKac0JkAAz6KLKroiCsNsv2NO2Wjp
c14cRuVKDi40YQ0Q9fFrRgHy5pdZfM2pDMG0CuSXEEZ/bNigS7AUrH1sZz5mBkGeigOJHvfySKmI
4pCDgnuZhb7+hfocH+fJGNCw3f6O3Opxrct/7qLoJmksidBLPqxNRhSlqh9WL0F0V0FBKm6UVXnv
mflDl4n/YBImCATF4ftPeawxWA99+IKp8yB/tWqHyKGQHhGixs18WJ0m2NquZrrI+dfKb+fHnpd6
XQPntvyUcALX9TgFjG3ucB4PBANr24Cme/PTcONLAK3DV1otQNqdlVf3zIPkqv8aef7zNzOK2OU1
7vbghURoZ3KwsMh2eDRcY6eT5bTJ/w1187lrRd5sgStGdsWO6v2IaetFCKKs54nwjEwUnBib5mSJ
h5SexecXN0++i88SioIEzI5tjcS+5v1IQ1aINfvv321BGFLQ2V3/6FN3FY86u7hBfqrNZmWCPnNS
RX7/15DLc00nNERGJdZv+Qd4zZ21LXfV3oM9tgGxtxm35UN2nexDhD3y1bpu/MNHYsG2ghmCHl7S
TF6k99drtVncS5H1U/axVqt7arqb0ZvWJrsPSx4bYHyRfChgPUBDLZ6fEqJVStX4NPzSd6JbHjFZ
e4diX7j6PSHYG3lLMvqP+AZrnb82wX+8wPdDL47DdC0ldp3xySvQZql25gQ3OSl9DlgBV7KZSQfu
6toS/7Gos7jgxTpnqkIKAD8+NQ41nUe6d/TTbGOnQB23/XXx/4e3djHc4otsYkMJSiM+1a5Z4TTb
AERJ76YHaGXiFRIjCgA5zb18M52i0fF+rhfJ136B+Sm8mRKqMISQU8cnTPZfp6kksazbdPI+K3UC
OuCiahCkveb759/qh3locdXzrPFm0KGuLUmX4pMs37bjw2zE+fznf9wcLAZYTO+Nog++6Cenbuvt
pgfsO3pu09hSLgKHfqwrQkQnqgNf2yb4sXaW+1gNZfB5qQQgyRfzob3Sg0QZcX/yCnXOcJn9JuWM
hILj+NqESJzsvh6PgAl27UF7hrppQu//reI43K7VBz5OUO9/k9dEiTf3OUj8Ricl8BQd/L3uGsUt
+c7hnbVNr5KLuLzl1ZoVXhbCK2UuMq37MM59w29uhbGYPkyp9fMpn19vb6eaF97XhIO0dCcdq2to
Whia83vveu3wvjboYuII8tZXyig+RbHg0o+5CuXnOqnXpqcPK9vi3i4misTEIWRY0UnbEKtyIT6O
z+WVZZdOLJOCSA04d3CnttvV/ee5b+ftLV3MGB0v3euMbBgjGbgERqCG+C++nrdDLOYEeGiWOCTx
Cca+5TsBaZvkIstOQc7eQ34bq+yRjKtenXDvmPvxYm2bsvb8FrNDCK1Hl5v4JNXFRgMFVGC+kEnN
/fwqVz+OxRyBCiJp4yE6ATU07jG3OPUtRDJaafXWctNHQku25aG4NvfJrfVFvvt89I/nqcXrs9i4
N0qFzy8ljplZYfwKPkPDLQ6gsDzGt+Fu3AJgK36yKYvv6xUR/Nkl7u3jXe4ccgzJYRiftBs4RDZw
T3DVTnqI9uQ4rS8wK09zeVIHpBr1YhBDIhD3mpTZY1Eda/zDn9/PtVEWE43Y1KCMeWeaANe2cQ2S
2Q26p8/HmF+IdzvM94/MlBerVt7WWsYjM+OAxK0IyhMaDwlBZE6Z0Fp7P1e+c3Mxv6TkDcskIZ80
jzBW6EljLa3sX9fu2WImEaNGnxIpOoX5b6nfduG3IVl71eZf8rNbNv8KbxYgZKlpqLDQly4XspX2
KVVb8x6fMTWa//JVmx2pOvU7XAqLW1a2OJz7IjpNRXQlpvVGzC+zRn78/C04tyOezxeUHhBJyjP1
4+0lCX2BvdsPT+KInzEkhT4PwapHZBYKl13kXSHmcj8f8eybgOhxtoUpWD0W3yuHAH8IWUTlEos6
NHlDuf98gAXml2Lw/GbPKgnQI/zDsihJHDGML/YJurZp4/0owEVywYQqxIaBzC3kzdwHE9zSQdSS
knLXXDaCq8TfjOI33jRn/XBz9pLf/EKL2bFAdDAl4EuoSNm9QqZtsfv8ks9Pgm9GWNxUY6St28bx
qXK8nQd/aNvsE4wf4iXxAOF2bUk7O3X8NdpyEjSrzoxzITqldbMBL42ysbGN3nTKgGNxflq5trNf
HWomVLzIAD60heqcGCw0aawtChvPU42V0XMwbba7V1/Lat/97NN6M95iYiTqMBkRhp7yAQarpQPe
NVcmkrNT1ZsRFl+2SJoYmszwlKikCmXXLUJXjQDOz+/b+ctAYczvSIresoJAjoseR15wqsqHxPgR
hj8///Hnr+FfP35ZLdAnoU57KziVbA//H3tnthw3cq3rV3Hsa0OBebjcKNTEoUiRGnmDkFoSZiCR
QGJ6m/0s+8XOB3a7myo3xZCuzjnhsMOOaLVQqKyc1lr/+r8Yg0mcUkKIIS98iZc+5Wx7qqs611GZ
fOryeifMOwxwtpN8aYL97XSGh/XHSJ07lmYaUOOFr5Ielw/tu9YNjasC8YxHfWzYThjQDiEs7DDd
2i/kzv7u0m1jSR54+lqzOk969FYMGrbKqEA57rZzvZ3VpxUkQFWGqSVfMlH+97Fc8+8YdOJYvILO
zsdS2NKdXYURt87x+7adAkwPXyrE/ftXWvPqq6qem/sKx/3+PEkWXPoqc3jAqWNtsY7w/4iWAwym
d8MWwUEk9sku/X33+0/3w385QMe9VfNJfh5lN3OFufsjV7Dy0z82ZSbEV0wnv/MT+9sn/d4lodE7
+sqgoQHgB2ZcBo5x/2qTePyjR90ILaY0sj56ef3RJ2Hor+iffDxfaYSmzMh8+qNNgj+CwES2ACER
0w3DiZ8xDKP+//2963wQ/HUBP7l3YfSI+aey86OqLlM7Dz3jK24goY10W4NQZcynwovMMZoRey5v
22Sn12C14Dps8Uhx4ouyCdMmtL1Nb28bKMa/YbNs68fAvWvbWzc+LdwK4hDgo7e899VV7n3JBvpP
YbNn/W+t/dqwr+LkzYB0JokS5F/FxnA+Zem9X5w0dfLERWtedu5t41/Z+e3QXRb876UWXy7ZTTft
fb/eYOKN1dDGzE5Sa0LE3ZulP3m0hGopLpSfvfoQx3dj8M5Bj4vpiIS6aJ8kXIIukJjH7milqPJb
ezi6dLTFl06zdes3kxMW1lpF1vKDibho/GRSt5JYhRkYOuXqrprvU+vNAsW9eG8sD3DXvfQ67nDe
ObpIHYFi8hz8CHA1K/eYXEHOCZfyXeBEJHLIJjXFzTTvcZyxnZs0uDJoNCgvO4HjzoU1Xs/D7ayH
XRyl6cUyfNSaXdmR6Bt2Vn7raWFsHTwaJ5cPkZMctOli/W+zW+z36fRaFW/EqIdafllV17VzkvZ9
293H5XWeHjQsYgq4HFv08yBgiiXq8/3sXkjt4InQRNRIKhPFYXrzuFR+ahf5e6fB9RF/Gg/+X2IP
uJrmPb8R3H6SnxL1aX7aF2Wsf+WPFe/gA4g9o02zhw8Hkh7yP1e8a75yWeYofmh8Xb3++KM/O6OC
dV1TjGCncFHv+ez+f3ZGea/w87NoYwq4fgfUMH9mzX9/VrHR0Zy9VgEg6eicJo/5hicrnl4D38Tp
udhaSXlfG6YK6cY1yd/mQfRkYG5/j96eysdf+KRzsoAYgQ75kk8KyvQm9xOwbYZzZ+X+6x9/DnWM
73YxtLdrhLVKK1ehM+YjZ7sYnPdWCzoLt05YZM4G07ZSo01Kw4Arq/L1B20sY+tOcfLJz3JXQajI
xLht53ZSmIn6Hs0pRSmTndLpKwlLxwIw7Lpl0+O7FTRxBByZyBqZvrOzXCcub+S0tM7Bqo1sutQG
5Pg7p52X/NBNjSFOad44QMxjQI93ek1z9b5Pl77aEZ9VemgNzQAcaBCd3Fj2koqDVgAY382xnchD
EA+md2XI2aVjbCpcdzt4dW1sHU+J+UpOyrGPhSuM/gA6ePYOozmM7saAYljt7Fzysjgvdup+6dTU
UufFZvbKN6t5iaY2cafjksl52fnzyjFpFSRWtDsanPrRtul9EV0GhTDFMeqIpZTefZ1MQH5bcxkT
EWGK3Xp35QwKemuOQVbf+4km5W25yq5on3Hz4qopdDksITzCmiZTTcLkuUhza7Kv/UmIIeob1Wif
a9krbWs2M6SYgK+aHJbKo29CVa6FcbgFLfbWtN2Fnidcfb+4ddO4OzUMw7wVg5WKTVrVk82uqnIO
K79y1EWqy9jYTObiebu6qFRPmb+waVnIhNeRgvFv9b6i+iVFvPWaBOFOm/h5gsG4reH2NwXBTCuP
UEboiwS2KOYF6g2HFdigwU+1clvLPLvzYfutzohYAl6kzhg32F327kNQoobap4ml1DU9SPR9S2k0
eMa6fj6+tRZXJm9FhmnYxsfntd8M4OuBxsWWro7MUl17yDvO+92Ueyl4upmzqxHgTV67Qoj+Tsuq
ub3U8xnPrsZqW/vSW2a9PhZL4sybetTc6sL20sq+LGcS2beAEoPxWg7OiDLVzxoIpbGiFyfIED6H
/FDFO8/UwaDjcShBj3UNzXdSwU33FtsorpKB/zuoosIt3F8Kt9pOiQ1lbYbCPkWW0VTT1gsAnqAN
qix6+ZcSX2Hux+3BKQsf5mbrYxwJaLipPOuY1yVyG7cp6uYwumaS7zuvpPHMMpc3jVa4cJN0IgGo
fBk6xCKTdA3JqcPnscPomvXiAawNFsf4UMrUxXkn0/Hfcxq1OIc+JscTWm7jwqD22wDryD5ovxlZ
bBnYpGNheTTE4hvbCgoUNRS9XNKLsig9/U0w2gF8zcJPygMR6ZyerELoxn1uC6AgekPxfTtCt3B5
/DKaeNI7PSngUmX5xVwmdA3RUIbNhT4PZmQ4MtY389AtMezGbLymfVCgApSZo+3cXpZdFEitc2mm
mnRxP8p+qKLY0Jv0qOg5Z/UbfqNttElSInWlVzsh7lGgQ7rF7bEzXux8utX6BE/lZOwrbI5yJN4Y
G9pj0G9oiO4b713uOfTe3ZZ6l8/zlV5x//S/1d0MEGrrO7bm3HqpOc/qWrfbzEANnrp4VKuUVsWx
JQtGF2YUMNmLKAF9Q6kRbKWzKfRiScNOOrF923uIITZMyuxGF/zKhPBNctfXsXkLbdIed41n9OkW
1ZWfR7oldezmGWcAIOgBv9aiC7JTO2R5fwqK3DY3C/2RJ2NZ/DaaRlALV9KcQCeqarvU5XB0ZsNu
jp5U41eQLFl1xC/bhOCbTsFv7CAKx3LdFcNu8Kyx2LSGm70xFG2ru5keVCplQz7bOxq21FZ0lvkB
0HlxMqSjCHdtDDdz1RdobRo93RSxbugQFjKW3mLbS3KbTYmPGDco4/p9g82hFSW09bb7TIfmuq2n
qc0uYUdi2230iQ+cZrBpD5PDlOShryGB3La5V0OQ4GHtBdOx+GJWTftNmqrmJy69ubn2HL+2bo2m
1rv5Rk8MLbv0Xcllm52NXdqtB8c95FrflHC8R4FjBQ0v3oXdWHrJXO7MYGPlOXgP1HolpIN0srDV
7oIEa+sFSsOhBgvyPg9gJxwURtvzNQTCPOAaqFUI+rLyWOIq554GHyXE/VBNs75dKsE9F1L9gMLF
t6cB//EuS4H+mYuIpqrLacuwKwMpQwl8YIs9ZFBHRlHG7oURK4yzy7JEjS7T5Erqqb13ADR/pkGA
0DWdoNPGqpoSfEHzsrB2mpkiMeS4k+8CWNjXhVwtUyEZo1+zbeC4MEhiISMPdNuExbiasQQmFh93
3kIbbBjQoAjsECqP3A1z5tzSiJFXG2w34aPQUFtUoS+7PuDgcedD4dWmC14hd+jAbpUYaTEF9BxV
xPckKbOhCP3SIHqwle81AEEt0W/ppR3dvevqzUmqtiDSHtMO8mDsMT+qwUncUEpmUTjavl0QD3kT
6dCcnkz01QmG5JktZvPoO9kyhbCWRgC95QQkkDuL62/wFhrgYWeZRZ9d71TzFvrxMsP/Usu0t9K5
bEOy71zeBbvhtWyb8dJIM4mSooorAcgvGJ29rjpcd5ZlKKFsDHEer194ya5GhCc02+BQqF+WAcSb
0HJSlR0GvQtEH04N1OvXpjEbwVHICocI/OeR7KJGo9H2oW50oV1rnBsK2k+n5R8sK62dyBlcf7r+
56zZzhzTFrwdWzNn1mQ55slR3xlWfSW4BOthqTRZf3JyraQ3RGe1Rlw6huLinzFd9ivWJN+mmS7G
k8pFcDM5hYEXe2fOyf6fRVXk2BRLPFoCo4HD3cskiyg6xlo48v5WaLa59ZJYxzi7tmJtjF+lxfUY
JeXqRsAt/buQOHBaEqNBvl0yazPOQh081HMf2Zfw5jfFdZmrk2GXl5QFHd4go/1jvYXM6bh3G1z5
Jf03sFPs7ueu0+t7oSkFsUdsga70UU3w5OJu43sBfo0ArvDm+SSU7txWBUATNSYvMbjW+/Jf1Ri8
QdYhQMqDQurR0/Isqw533c7sPCvodbf1myFbsPK1RXFt2YLLVTNzOmbyD4XiT0WJ/586baxWnc+H
lA+fqnOjjfUv/B5QYh5PIoh5SKLKIC50qD/8brRhmq9we0dbajjW2rq6Fv7+FU76r0y86PkVYcED
/eIY+SucNPxXqy0Sbq9ES56J397PhJM89bvJ4rik0OjtQBJPiYtU1bl2pBdYCmu2KjAhH+zukFpW
Vu5Uir0t+aPUdzBD8HCfR93CZVqHadPbgxX5hJ7xBU2InI1BhXDUoA3aM9nvJR4d6amvXCSPtSxi
/20W4F5eRgM7fvUtCypHXNlWF0DirrjnHIYxjwUJl8ykMclrSyBjwqyMiEjBw3DYSpPu0PlNieXS
ak2xQK6BP9dSL7K1KUpEoMPMGHQogXrMS2eQZpqguu9KyGifhZk2PBxqGdIUlP/19dgLPKzrIqEO
quC8RTOwelreOrsZuETHVbIzB+mPr0en8uSGu8vs33gGO34kfLrhMcLw9Wy4XITM6+r13EgT9/F4
Xir5moixwETarwO3rfdFOQ4Jvr1029v9LmDDhKXZZ57zmTSDOR5kUbXlqXZcrd36riKwmVyvSzfu
IjklCZmdJZx0PdVvkraQ824GzhQGJi7zuAzAlQ81HthGJAus67HNS//QLqKVl7HXqIecTMbrxa5r
b6PlfWodh0Uf/FDUAxf8Cnf3j2aqGpBKSurVyW1Ha7nqknYtcnYZdt125hjBAai5Ly+GxjDZS5eq
+egtqa0rEO05TfEl9osSBkqDx6yY/WWDXYZCBDWXJSmuxoApSw6jxgfSlYY/YnCvRmKZ1NM/zj6E
kqhJjMo7doBhktduKgDSFgbc9osypTP/Yyu5t+2BQY92iOjUX7a2J9seXpSPE7UWS+VERpxXyylR
/fhutLIBCoBB3BPaRuxWv8UZxLeoqfQBoyvTz41bZI4kFUQ6usUhwBbA2ngF3vRvGFpfbHu5OgdM
44gDhyHgVJ3yOFDdtQz0JNlUhRZ89XxsGnDlnissDopSeCFUIU8csUUppm1Fd+x09FXe1Mz9OlCI
WgzuOdQBa3zL8YIRzbUrOq+HIeWU5iZPpqCkv3E0J9ybS+FfNqQ9oopm8LtGjamBUQnK+G2SJWW2
id2aoA9iCyRAw0lZHf2U55QNsAAQLbRzQIg0Gy8o1Vm6Wq8hp5mDeDu0lTXtiKNn523tzclCFtLw
qu0clNN87KyyNHEcGcslCsbRkB/Q/yfzvhmKhfF0J9351KWGq+3w9E+nvYAJpiKFohBJlKPhp25P
lb8t0H9Yx0D27oRRPreaTee6rRdJkhfWQcspR49cllohP3MJGykve6Wh2tOwZLUzcEkZcXsL0BEQ
bHAu9iGW3LO/hX01WPNeTwfV3josjDIaHWkF20I0RXPrJXAKFT6PxsSxthSpu7yn29uaNgQPZf85
zRKma53ZIw2d2JxD1uHr2pGd2grigqb4ESYwByPvbOTLxcTwdTdGXOVGFw6J1fmbgnTccmk37gpA
8GcNS8yuaIZrn/s+8bmT91pkjCTityNZuH6XaHOF7487md1hdtY2PatxzK99BhUi5M5aJntDLqnG
TzXHQ3odaPjLbNqq0bhSjh1V48TX4/qBzIZOk2he6IPYO52thm3rj/jGG0anf65UihSlAdKIdkjT
jC96T5bjmixTXd1AcpyLrVG4S77RERyULt1VJRgnpmOf95Gc5PTZ1xtXvZnKegWxCyvI6dtMxaAD
v3CqG3vUsU03ckD2eLEv+XaWiGIuuWIurxfPndkU2uAwB1UKDL2J+YmNFHlhCjDMFZoJskrvFHYe
elXjpt178Mk+Zl0nxhCu2dxGccCj7tqh5sraxQFBgwEmkBnr5okXJU46vSnG1NLDtjGXaWdW6VCX
oZWaTrdbWB4fh1yt2mCsgfKNlXi1FzmaaPSDsQROABM0L2Ik947K7tIgmb8WXYzyytJzDInoF/Ct
39IWUCs6h2zC7hKBWHNrkz5Bq9gVhGabiXutvctGoxLXysGa5raACFWEJVm+db/XQDOY82g0EbCn
mW4uZ15WH4+myL6khUyLG9z3x1svN6Z0M1Z59Y7Oi+mhdGRmXxqJcoJL6YM5upyMalquNOFNb5q2
cqcdlwhrOc6j15d7f6ZLaTN1C702U2saDeWU0r6X1WJRlwmqQkSxppESwhPJjy9a7H5s5qGbWlEx
mfa4D7S6lOGc08AVOT1NsmwLK7GWDNRDUpTtjbRstoteF/FytOXIZJ5iwcgWEz9TuJaxhqMOrI1z
Rc+QMhCUZckWlIxlYZslWtyB9NK65sCH49WQn7M+aYPtyNPij2QctLmD27BCMKqFiId2ngvXJC0Q
5fME9sVYmkpdK5NQ6phpnU+z59hI/5ofSMoLDXjU+KHnhPwaFHFpHEWOZdQGGE01XVWurkB+Eufm
mOe4TNcWzFcRUdTr4YtxFJEuaTpnM451t22Fi2TMdppMfu6mxbS3ZlFB3qh9cS3SQvSnJh8zzOhi
ZblvmOvTTOXJb/soVo0itFO+iZ+s6cz2ypnqy+sxsYj0ra4kjPXhBZmHyiLDdK05M1liYDAwGCcs
u/xtXBiZfWzbBdpFgRkQ2Bw101WEkA1bKJ+znVLRNBfGwVFc13a6ykmD95qJCr80uxKPg8IbjBCG
gxkDti2M8l1ZpHFA5tnuuK3ZAdnsQcFQ3NvYc4p3Zl27XNkQ+1if+znurMsCrQhAP8eIW7zROFpB
FbbY7oRzDZYuqrmhxrDWiJtY4QWbsz0klN0DGzJKWXMruxNmMOX+vVvneavvAq21nHnrJjjF9ru5
TZIZSyqxOCOHaut1mroqyqH7WhTEeyetzKf8IHuDkYznMh0zQi+uvm6olVU93Is0KbRI5iJd3sdS
d8RChiWFHiEbfZkiplJFetnnX7Bu8hlQecF1k+Nyr2bgEUB4Wj9A+21njXtnPFqMDSYDQd5ztR6z
9MntwixJSvtt8mhPhhZffomlJbtdFWuNmeGkpmufEyOxPlSPFmeqKbA7o6Kc6iGXAOlddovfpYcW
iEt8W+AyJU9zh0sGVmWWNb93/GLsPlTwY6odMa4wL2C3sJd4GWQfr4xXGyR7PYukmKbxzZwtUCQm
Jbr2fs7GoflG9nlst1a7KHV8DEf+E5n9l+lRZ3s+MrtXX/73f+p/fPla/uNeyaclv8e/+EeE5rzC
tpDuQoOOKVgTf9X4TesVTe80NWHkS1HqsY7/rxK/+cqkEIeVJRax6zz9q97HX8L0BWkC2kGiKv7z
U/GZ9b1aiX4qXoF4BoUXcgFeco3fnuQNajy0G4F7W5OqGb6rY8VTG+K+5kOFqsWg1RSwZoAsG6MZ
uVPUlaFVPUy8ybJekyBP7ntrrulul062Uj9lH0BvGovm3Sg7zToUWSbqnXTg9lxPKecx6S6nKzdm
oycgTGXf6Su0mwtOdeozvYs/eirGbw3sD0YF3KtpUAISpmlDoM37Oh5dpQ6aq63g1JGuF19Rdmht
1RzYV+c5ciScxkNZKOlGVWDTRGU59aJd+KXsnbvEi6v2pgUCVYR0PU1uFk5+sGg72Wbc6UifDwY3
mjwl/1jVdkWCp1v4d+MAy78BmNLg6TCiPVnm+8mBEhUChEz0iGZ85e1rt/Hz3/A5qWGh6eRHgYzE
9XaEq+nt4N+k9qcK/JACNe5n3bG3l5JaBsBj7mcO7dxWidDOmYeDGxjQ17qgHbStlI3Z0Bcrlwz9
LtjyD4Zj8NrTnLVR1c2S/J/bTU59gYOiIA/HKRF/SYq0jnlFgbpUc7phZbsOiXvQ2iqAfSUxBbvO
Eo79I3nLKdiKsZnsu7yT43DFho0SWdaD0G8qCoQjEYcuP7HdUAKNgW559/boSSvs1CD7yHK7yttp
5ZQa+6HOjHkDmFKqTSvNjBRx4svihkSRFNeDAL14IFuHTaGnx/JNDvUKwFOd5sXFVPtLGZHjAJzs
cBm/HwcXgmOFP1W+CZTvCDKMnT7S6Q4gdOdi31fv3E65FBJgfxs7OWhmv3PMTr5tszSd2PrRcFzj
TzZQGpmhUd24y7wMV0Eq1EDBQiFWKQE22aHOrfyTAukMsdfQvFtN+QV4T7BzmN7Ror2x287Ld/as
knHnW4JshJmQRflt6JqKiYQtHR+eWjIqYyfXqZzqZia+2ZlpLHvQWXCBZstOMJ9UtQEvwG70qbvH
Ea/Odss8ZxjuABlxcS8UiadfN5xDydfYWeMmYua2yyJHjOvTlyWe5q2eTGNRhJo5plj0uoWfOQ8Z
36evwtS33ALwtOfdAgMP9GbP5Q+X0zVn6Ty4oswwCM0dA3qT18x11++4GEIA3BEZ+O5nV2kLTphu
lXl4UFOSHPkYFetcA8tqbrTgrY4tPRr/zug8N0pUTPrGnuC3mjzIsnrQrDZVkg3Lwp0R91QVpYNN
5UMozregyRznVLc0dAuKNI1rX1Sp8gxuxATG3qHNVeNuF78K0oAhH4U2H7NCp8QYupqwqUilAysv
Af09C6JhsRjWsJlLsxrexEORmh9nCEXUN/syJ5VgiOCjKGrzJilm0uGFbl93if1aUhzUHWBYlyVV
amOPGr/hrussxhDOrWmFDuZPoOlqLSDTYlshrsV2RFknQOnEss3IdzeRVc+DHhUDhbBj3VvcOwhu
NDNkzwNKU9lxsy3LpG4Ztw7RE7uIgRWe35o45Gh5Ml42xM5iQ+2F0miu4SC58Y1WfkRuUAMmou71
4KWeWkhqaGN6KRdH6ezLQYoePc+Xotwmvl1jN2oG1SU3f/uAOy3rYtKxptgumiPQ/iRgGIkUbfI6
dieNXTMvo7xoFuIP0jpNLgjRZzPdBZW92GWk0tmV+8nuW3unt0bu37lCqeFSl/PknWLDl9NhLfGa
n2C8OsshxzYAp7jG8q8JjKtpvwyQl98tKcHODnIGxdnAIFmzrw3WwLVTmIO3QnnLQWzYjnTayUyV
rPGStAWAsYA8yjyCVP8y15NWb91hqskiKLvjHOnsKb7F/BVEU7UEAcsYrKPx0JPfwAwoK1L5NmF0
AN16ouTWBAQy9/YyI5fzte/c1D+pym6dE8agAlylyMvj4Hixg0zdolZuLRSjt7CoanIqM1nEPTkw
imUxE847lknQD9uuKAvto43pI/CWRtRyB5YwmfYqhTgYkiSRp4YfvaTOawGBManZA8SDDuNv2qbg
ttZAEo4v3ED4KBdMYY9RYJQrLMVhJkZJDfnrugQMx8nLyZWFVZYXy41e+CAbOU7LOGqGRdylsZat
UQVR9hVupz4oooLnb7Q6i7/lWMe1m662CgRro5/EhAoSEb7bWVZ97KsM307ocuuu2bTExsoDnQYR
cPjkj/UImbNogiFMk5wLsTmZDAF3F6DTE4T1gqohCu1Q6Ji0bYRHX8nGx98yoKdrSItd5nfaNx/w
mrrxrIaCgNWW4BZl7Tt5yGXHL3eJhTcqsrvei9wF1MiQSn3+Muqdr21xyBT+wzjXnn9R2pNf7A2I
A5/jpYkpOfPRuJkIPx32rurEpxjolnMVg11+LzKsXzdu3OfJpRVUCYYkMVKpPY7TrDEVmGhNBo+O
i2Pr9kN3UmYVq93sVHhdJJqltXRgYLZ+1c+usHYJHRv2nuzlUJyqLhnqfUnzdHdpdXkwfSiDyay/
dYuNqGKwtRGhDeZtOr8e3PCdv1AwI4Ni2tN1YFVuu419oHLskY1vk5RQprU1E5VPJzXYLp3zTS8/
LpZa1G4a9Ue3HARBiA1bH69e8lf0SlTCnLZLYZouvRKmLXex3mnNnryyIw8LemBMc80stbdLQ+0Z
kHaXJtumc6tmQ7id45Nra3pyMdsdrauNZWZkmk1ST9TNzGKK3MTxU1DCadFf4klbYvar4XG71XqT
9nccAGNtnwvZk/oIsoIdp+5Ha/ufEKKfV5wwF2wu1pRofLoBDMoqq9vL8yHFf3+ev2ZPI4m//fu/
Rxarav2PWo/3CiEwQQEObCZGFDr1nH9FEvorCqnoCf21lcmAuvJnqSd4ha2ZjwoRCAaiPyo0PxNJ
nHUieuBj4B2b4O681crLOXeDnRInHjXRP7B3C3drD6XbEp/KRLcoM+Dda2zIcdbimHbwbKQ1ywur
pVCabYpKSP+uw3+sjENLDqWQDyCn0aqFuBhLBMZs93MS1Qvx0G8/P/H+X3Pmh3jxwylU9//7P7LP
vnx6Oo8e/9Lv8wY7/lcUrrFTwuXCXkPSf80jsvL//kf/Khq6yM7pIyGIfbSKRazw50zSfOcVdUR2
NXoqAEhguvgzU+n7ErsGVmk12eUu+H0o6ibmQDRq93tF/AEoM6wpGybGS139a3n6r/L1X49fI+En
kW4xtd5gtZral8nd4JghsNWstcPOv5mwaZnhlTwZ9r8RuD6Cz/7ug85Cas9NwctqybCvaop9+oNZ
vOvRf3TDvYnwzXIw83FPoh1fUADws/3t9zpTJFC/MMh852pPlutEvL2dOg+hXXesRPr+x1/puaFb
FbZPho6zeBghLw57wup9MF06XhbBpKY+Q2arsTcOzuQ//qTv0xJ//Uir3eSTT1o6s0oMtKH72paH
Ug5ROdYvPPqZL3HelwXRuohba+z2xWxTNgoeEtLwBlGkI41vKigxNywvfvwtnpnJSLK/+xY4O45Z
vTBevrhNRB3O7s1o/p52Q/L+DM79739u+0zNnCaVnekU0/dJcJ8vn/Xkpxzs/hx5e51eT0a+xNxe
N9fn6uV9k2A+Y2314Kf67/569tnKjvHZ9/2ZZ6fTpa7dTdr7wXqhpeu5oT5b1U1JmcV0eXRpcX+7
s+p98pJL3DNz0T5bx8sy6pLzttu7FkJLK7kudX3/axPkfM3O06JSrsv7ZqlBMDyIiuQ8+ehfe/rZ
cm0nBB4mEug9tPcLJM+XuaaOpZe8YOj13LicrdE4CcaszXh8Hh9hISTi11aNxf3m6QwsuMO0tTsw
s23q1+8Gcz9iSPdLQ2KdrUityksYBg1DIl6P47HI3tL08uNHPzMc50ZuVN61sQoYDqUFW7stI6/4
8mtPPluSScuhG6e8tDPcNvnbrPjw4+c+c2JYZ8uRfBSuI4KTUBvu9RJxRR8OzVZVv7ZDPaacn+wk
wi/pA7cZEAmk2ybSy/yX9vBnVrt1tiT9NitjQVl9XwZHD7fh0Yq09N2PR+W5Z5+tybrJkVKXpDFS
/6ap7seRumb7i1P7bEV2XmrASeW95+6zU3xo4huz/7UN8NysPCtHy+zWmV0mnwU9tKJ6T1LzhWXz
zEw5b5SdAzLabsZVprDfdNzIlHun5t8K+cK58MzSOe8BInTyghhk7d6Y681CPsrqkujHv+Yzp715
fkx2VEUNgHf7VXJK8eVhTrTX3tohETjvAqGdRm1pXrjxPTdK6z9/MuE74QirNPkavn+vFyeK/xZu
v/Pdj7/JM/PSPFutmuOoJaODZJ8MdGcYbZihaaB164Wf+LnHr7/Nk5df7GnKUpeXz7O3rtjp2ut5
+LWpeV5baoxhQonzOOvvBFoF2YdyfP3jUXlu6pytVkN0tep7VmtrC7i8Fv5MtXn/42c/NyRnqxUq
l6lwWpj29XIyuxtf7e368ONHPxccPNoJPRluAgGhaPWhO7UNhg0tuScm6RtU02FjzFoksjyEy3M3
oyPRu6J4YTU8843OKa8WZKN6tvgltPhG6G8TnJCrF6bnM5P/kRLz5AtpNZKUHo3JfhoNYETfBlNt
8d3Ehe7XjpNHk7YnH6BnKRkPBJL72hF72GQRHKgf/xjPvfrZutWpyJkNFPR9kVz3NJJMn+tmqxuf
fvz058Z8/edP3lu4JHsH0tl7V5zy4sNgXXjBCy/+zOR/dL5+8mhHxVoau2wJeW4BgkSZFclmfOmu
9NzTzw7Zya11pXUMi+nVkRT0KfMhvzYm5vdjUvpF5ZmDDWXYGK8Gyz40bbNzp5dC7/Wm+DeR9yPw
5sm4UKaOxZLz5nFPK0B2MSGUHObPWv8pR1+b1p+DuPnFFXV2CR5o7xtg9fFRxkcldk3+sPgvRGLP
jP+5UY/utNPSzDy6cXZauiteOhKfe+7ZHdg20gXOFrPGoWlDvZ1ecsN97rlnRy1Wz3Dn6e3Za+md
l19YyQvH6nPPPVueSvbS0wXvO2Bzg4XoZhr0Fx79zNo8tyKWTtos0pHt3sDVICchrjlh5r1w2Xvu
vdd//mQW5visztN62QO8SEmwaTP1WhaD/sLt/bl3P1uegjy+prtMD1Gjrtv6Ma2vv/jm/4ez71h2
XFeW/SJGkATtVBRJiVp+tZ8gdptN70H79TfZ95z71GhBiMdYgxWhQREooAouK5MLz37EXjJP4PG6
y49ssB5RKhzcj3yRU7g1VdHr1lpMmC6LEHW6uoyOTpDDVS4OaQE5cXvUx9DNapTaXfT0u4qn3Viy
Xt82j0KLP8cSihRJN2+ZdqvKU5XPjfGxm/2iZMf7brk9mIbLxSSerBiQlawNyYAXMXdjOq+PtF53
mudC051bgIlMeIdpIJfLfvTZt3h8ud90kWu236+m+ZhqRrPmZAyr5B8j/lmsjwN9TnbuSw2e0AY1
bUBHbtMcCpEAXwB1CRKxT/ebfnsyGu72+1XTKxVFoGyA122SkbCr2u7M+imRJJfbq9D/lsRcWY9p
9p88O+bqYd6oWZVf85wfMuVBUSCvnF8M6b2GqCdcxNq62dQDRU8mqwGoavIJIZJuiKYmF7GAkzoo
4o5xRzW8sfrUZJ+ZjGJMZJoLWgZUrmU1ZRs2S+7hlftgAqcExOKuXQZI/f8cXndyoDINzGwImc4A
ZfRHqEj4LqWSU6tg4jtczCooCs3cPB1DsoIhMtDIY0afSCZ7pxA4hyfdWdR+zlLg1ADOXoLEtg+o
Q9x4Cvz7c19kngvbhboKoXrSh2P5tU1ROfHu/IcXSng1LTK9/X418VGjZFSxBsfYy9Ncn3LjbZYd
90SmuYgFYl2FqnDdhq2J4964TCbQ92P3BoFb9ds+x3DrqpM3TYG/IUxH7dtYAMccV68LuAHumxfN
Gi5S3W4dDNMtetyvJ4ciPurA82j5OZHJuIs8xIXrogFpMpawP6pPTvlgdY+x7JpGZJoL18ZNJiVO
QGGxoPJecVbA9usT5KqD+54RmOdFXkwArbushvmZOOB7Sn85hXqixPh837wgRdpcuCb9tIwKadrQ
yPBSpavAyH/fZ5lbXdNOb1JoiCNS+x8g9UGunyQZbLPw90EGj7R/RhIZLKjP1kjrNUuDNvuJCrlD
1rxU7ROTRZTILdtoXAWrU4IwwbF6rBxLrobAcE7H2qne7ntGNKRcuK4GCvq7eR5C1QEzlm1nsYdK
T2iGD71sCy9yEReumTUWKEWbhtCtsKYy7VzN5rEj0/ukpyG4lBLJUHByUv99vDIAk/jDUZMFZg/U
PHah8S1+I8GmXIpS9sf43D4AR0o89dCEeS9ZdEWjwkWxq46TaioLHAd416FBdQOKXqzj/VHhitj/
X1e4QHZb6BUTq+lC9XU8Gl7uz6cCjKXpg+ZBLNurwsyXibAIOsLDQRIUM5Vj0bPQmNfHKQMHuDY6
pmRMRMa5kNZpXat9nGD/RuNLl66P4PCQDIBg5lpcTJdFXaOMv+jCVH+celzTn91JcroSrAAbqP86
4vokAxwjpiwkvX0k5qcF9yD6EOFt7v7wirzCRTQqugmKSJomTFhzgBid16eyfCRq+vbJq2TRW6vO
Bto1IS0vNopmVfPgkIcYS/G+pnPBrAxuXKtT26C+aDyoMT0CtCcxLWo6F76VHU/EmbU6nEHxqVXM
G5yPy3BB6d7OGcOFbDm2nWEV8E1b/2oWqKBZzmFmMjZ90aByIWtnqJMCgp2Fq/mDkhfAF3Z5fCMO
uB5RA2wkhd7Crtq/lcpbTSWTUJQuN26Ba8OoP08hYAnDkzf42Qs5zqdN4qU/zn7sgQpEKrIoiFSe
1q1wW4dl7tKEhfJtZJd1eYwtSSdEprlITcG9twI6jFN59s2GuKGVvK3Nx32O56I0tsH+kw9KEzJU
slVtEim6Hdw3LWo2F6UrcFN4K1pBSNB81at/OvZWZEwSRiLbXISWIHVS0zRm4cLak4aqwLExI9T8
S4JIMM15KuC+X1HIWaLpeEr3irwEWtvad1wzufjURrJWPYqIwr790cfvFPdEVInA4yrxjCDBmFyE
ZigYTDUT9gv9U1tckqTzcxQW2a3r7xpWHrg0oBgYpAOYjUO2EZXZfob6aJ1ZklkjcD0PVjLVsWJN
X6D9ZbBaRyYTsvn9QHNjE8sjlVCOsCYdWzFlXm0ohW3aegS6LfEhDt2w81dP87c9h0xQWzBDeQCT
ioIsVFRhHNr6U4PK07r+Oske2X8LqN7qy/bRqwUQ1EQTSG/gpN7XAssD+SKudiikXEdf89VTCdU1
qcbnNjFvfYsLY7pokI5SIO6+yd2YD9oJFcizVzxZAX6SvV+IRp2L53ZGYTGI7poQhBVuGxCZsK/I
LrfcmlPaaZ0KuzEepdbG8XVzlcSByDQXyHU+4LpRmVCiUjwQ65Xg3uh+gHFs/v+3Lza4EG4atwRz
gYrNapi8NEEZ5nB4+oJSEA8FZ5IUJ3j6BbHzn3MoT9SiBgECC7Nzeiqh3bRGKLQ5gVdU0g/BkYgH
OWUtJf1MbJzTbehEJUtkgpwmW8HgoVthXqNc8b6/tgbfmKA84qlTJhXl9uhI9bApOjhnEiohC2VH
B9ExhXDLL6qtDbOqtc1RsH/Mvyme22MHsXpWkD9Tr/iC6jTJpBJkDR4L1eYLYq2aO9T7QLaGReDz
B+frh/uOEiwNPBJKSQeQBDrbvGI2Sm3Ah+g+rPO3OPl6376o8VwQQ6zP1isD9gl9VBbUIJXfMtm7
vsg2F8hVnc/FPMB2bV2qOTv07WOMf/cbLoq435y9V/m0SSzUnWRwu/s++XYAze/LgB0i8XLIgMiU
vAQJg4dGkcpA2WyxolYGNGxgkPOIFKf8+0n5RgzwyKhq1QDMydEBsM6EWxSwC24EzkgZ/5+6GP+X
lXh0lEl60jVW1YUN3hGGUrtAje503/8Cz/DoqNxalMYsli5U3GcFLyDjcZ9dLnLpVFVsTOEVPF3b
2WtcSjCWv4Eqt9y9zdKr+aJnIK2qtJEBvH1wQtxCDgcS2EFx1P0scKBKogdaCe75gxVgTp0Vyd5I
EMA8q17uFm7mbDPIZiCAKF50C/cx2ssggwOJxoELYCXJLG020a1pPbuN3xWS8RXtV3QuelGiodO8
Ri1Fd5x/3/TY0IQ/WIf0JfZQEnea/5fEXXjlLwpknVuUqxIHpXHCiFf1YfHYuQ/dpzXsj8UbPhTK
srTIT9wCbWo6HtQLfGVcWy9GvXy+yu4HRJHMY6NK8GjNeosx2HSJdS/x4qi51GfiL6dWMhyC5vMY
qUGPO0ozCzczLpJ0R8HznEp2FYI0zaOjCLjb8BwFzzTGD7062vShjnfB9wyeC17pbBKXRdwC/An2
0uTdUnOvy3ca5wKagOYcE0dtQiX72NoPzvxeDi/3k9B203AjV/y+mbjKFRpqAhSmIbkR66cFAjhD
qU4l7T6OqItUlhwlObKaCdG4cuE718MIRlo4n6ohaUPULN/vgSiqfv9+1YXOIQqI+LADSs7pkx2s
J4jSP2ZPYFsO3KN5lHxli55bjuJit7PrMZ47fIU+sjM5dZcpWP0qKrxCMjkFG9LfO+Grbpjp0E1g
LYYENS6zwaNt0gvI/of2derfJX3YEtqNPvBgqTxFtauOAv9w/dGcQYyWvSte58//YicxQIbQlvhK
MKe2Csvr9adxwXbfgG0jhEh6oT1p6YNuvUC5ANw7+mGpJXlClLZV7vaZ6KA/H5OJhSzoHqCZEpbe
6A3Y+MYQVpVvjARJYysovO5NUeUkMTTMW1SWP4Pc+6E0cWmhy4ZdZJ6L7ZVRhdZThssc6wubcCOq
PY7Op/sDLrK9heLVlHKHvKIWGDPwbPUtW9+c5tXYuZtWuWjWcWoyFoo47iw3sofEU/XhIbEb2eCK
ms6tyY1VgoceTPQIavdkPzvR8IjC65fk39VToAydH4uwlNx5CRITr7etqmBuHBcdZzLrlONAU3y+
733BfohHW01dp5ULWOHCRf9gQ6kcoJxuRb2ObJt32z6kj/4c3c6hg93nmP/66/pl20zYb+p5CFaP
hGCX8SusyUm478Gf8NiruAHLdmLhY/n6oZt+dO0b2D/v++n2UBOXi2OqtJnprAgwlLT6YMh5dAYF
wj5U8pJ0e3iJu7nvKggUJ4YwSIY7dgWEP6n2YJY7DXORa6xOBgr0FTT2NVQxQJpvjuO+Ix+o3f5s
NOkZ7pBXuDs5b1tS3A6d8hDj6luXeOeRD1wnf36kU/venmx8ZAAlrhGAF+r+gHIal/89jBGe9xsk
u0uSxNhQGyEDV+KZVQcUD5cRfXEgeqvgJqfDfhcSSjjDgop1S9igrXlzJCupaEJxS3WRgREuYxhx
0Ax6MVuiRAGn6LxKuicyz+2vu04BJ1SH1FeCBuVo0eWfBeSEgesm5r4O8JisMcsMp42ROVz30Ww/
1/Pnbvxwf2xuX0cRHo+1xsXYGTZ8k51JUAXjaQi266he4hvBogzKhD/nVFZYZJoHG/ZTXGM3L3mk
eMXFOkwAnPp5EB+18/2OCI4i4GTgvmT8Bg6jJ+sPHEX8PnQ+mKEdMcws2UZGkGE3barr1OFWVeJa
NToDwpAsCyr2slqXrJVgqAQbV7KRBFybV5sR5DIlzLMvk8/OGjaua9h82nTh5fKuogHnglxpGQMH
MhbS7Dye06g72cgie+9dCC/Q3ECmR6/UCbGmPKjTCef9+8MrCDJeB1JH9b8yl2g2hHmOSfllTvVD
MUuWTsGSwEvDqsAPQ6sTR8zRBW+G03oq9Gzut1swZf7CZzWQyoRyAwvT1npLE9trsg68YhDydVP/
/icErecxWtlSaAkuGZFAcwMobuvcuZ1kSRMF1abkeD0lF6alWaaaLASftK9j3YkjelKDyq9C2TWR
YGR5uFZVsrzKUjR/yU9r8nVRn6x837jaXLxWJV4Xk95hYZFWL9a6BorbSMZV5HQuVsvaSgkY6rFW
4iWrT4YDdHYkpjff/n0qI7yE9lI4LU0czMY8fh2y7EDswJz+Mc3PRbprh0t4VBZtpk7RDKxYRg6p
4D7Rl40vXnI5IfIMt9qaaWq5eYVtkOqUQa07HgXl7v2ZLpoq3EqLItqqbzUEkwq9ntwOINoCnmeJ
UwTGedCVPWm9VoM2OOzZm56+KMqD7nzY1W7L+TOK1iGbcpB/IUKNnyB4OxhGeliBf7tvXeBwHnVl
DcRNzQkNX9XPljkeAdgJ9lnmllQF1SFEKfBomMUhHR5LU7ZWb6e2G1Pc4gKzKYxes7ddwXbDqnsV
XraTo/moBnWQBkT2lW3G3foKF6MusXEY7fAVMMvjKWw+GT/zB0hzIXnVsqI8UYbc5EWuM6Re2cqS
mPgIO6peesqOZWj7No6kaZDsS2MbC+71Jww2l3PHMAzYPDdJkOTh/eEVzXguUhutcypmLVib4sd1
ebDZeujozoXP4mIVAtjEdByg0kaIL6VQKpwGKA5eMhkEV9B4HoMFpm0DepdovDF7BCq1xvKgMVlI
iYxzATtUA2mNwgHWU0l/bLpUZWu928XOFMmjr0DomzquWuH+lsz/uCUlXqOlMil1Udu5oAUhMtg+
QfaO4v3Lmn9JaRi3n+9PGEGm4UmmqrrV07nAerqo5zE9p64kz4h2viYXqQXTx9XCg2Novld43y8C
66W6JJ/qsxUsJzC87ms+F6qrMhUUKyuubEGOnlzmWbZL2gzcSDQ8AMtUChB71ptfojUwA+1Ej+vb
dvOCgy0gOuvX++0XuokL2LHJpnVw4KYl0gLUzYbWA/OXIwM0kHq1L/mKaAJxkTu2IArJVKSbMaCh
5a0n0Cl7tVd68+vvnd8vrAeSDCQ4jPDorFIDTUsGXlVcDMQnkEuFU2AEZSA9fW7xemNgeHhWXA8x
NjawXzzYzzHmFeh8oYJh+sPvW4YGCCr9AH7MY3uRlZIIMJxQaPgzW/d0gdTM8rtPRrQCtTWfoEvt
j74RbJgYkL5KprNgnHjMlta00MroEeh6fRmAbmVevO9pFQzrf/ZhYKRfJgV7cmWp/AzPQGC+lKzK
olZzoa4uDpAQDeawbl7UJmi0D+0iqf0Wmebiu0gXqNLacRNaUJoazW92/ZPJkKdb9rw1k7g1WAcr
stKvSNl298VRvzTdd6KdnP/IeQtfggWJ1eACW23Lue8NhjPQ9E9v0EOlyurABY//hIdntTmeaPup
30Js8ROv/pYEqBbqH2vPRhQYQfXaPSaQB76Un+0X2Y5FMBI8WmstajWDJgUuSpSINIm30k9kkFwp
CXzFA7Us5rSDmTOAR8hrQk6OJXmNF4wwD8xaCxcqxznmfApVYPub2n6pcujrrvuilcdl2VaWKCVU
cEE1dHHI07yi/lyyLIsu2XgcVp3aQLluY4w7nSNu/r149pzz6OHq3+u+TZD19e+vDYJ8ymOyKM51
Zs8G4K+Nn938i7IGWsTMS4sHlKh7azlIvrPlyhvRxlNVFesCEud56MK8WbrlwAZ7+CfrCNS6jBbK
YAdDWef62GhL3Eu+KJhVPN0OG5V+skYCxFa9gND8Ja1lgD9RLHCZIzXdOR4tDDy0HJjypTZPRvN+
fzhEpvm0MQK/ZqoY98n9jMJXr2jTgzQniYxz24B5gOqfrim44TADHeKvLHLH1/vt/o2kuTG+PAAs
M9i0TGU8hK2vYF02ImCbg+5UhhWe692nDRmsHjsv++ZG+qF7pE87nwJ4WBiodJcxafHhwg0T8xGk
2kzG5CFa+HlcWGyU84hy4614g/won3BF/Awq/vfVmx6yEzYZgbVzrnI7/Dl1bOwyMOwLfWqbD6Ns
NybswTYVrp7GgAEfUgui1+jBeEwv+dsU4jQLQYJD/lIel5N93tsFbheQdwTymx3GYXD9NTuXZM/i
oBk87aSeaVlc1PoSuRQHiT4tDmo3fLw/a2+mCNjmArmBPEWjkcaI7G7QTupCk9clpavkDHQz3GCd
i+U10QYtH4olmsv8ArbmjyZwlzZETO43XmSei+a6YpkWAxEZQScmsum5hKJfke26KMLN4ba/v5o4
Kej6XbNgJGpTNzthv9G8z8paSgZV0HZ+xZ+nTFVtPbGidjahnNf4CUqpO6pLXHNz4UfjuQ27BlXV
dS3zJaKQzlC01mum5geUNkJwxMtq9ERd4EJ2VBIwLiqVEXV9/KijJkFh/ZOtJj/uj65gavIbgCq1
LXeaMXkA/H6jZvuJQVvtvmlRy7lIpa2iNtBGMKNec449tFEGZXkpCBhd9tnnNu25SxiYfjIrGkdo
NWoMx/3+4GSdZHBFzeeCtjSUtJ+60owgM/m6rjgXzOxtTmVoHZHjuajVUzcmkCddImigPJm6GU3W
rqIxTEsuYlOwhxQ0hmkAzc42JaBHpTgf7EIbQ4+bC1lHr4tktNolqkCyUpPhAbq9++KVX2SbNEkh
UjEYUTwup1GJ/WJxz4wmx/szRuBzfp0FFbKpQirEjCwwExyLXAcl/ui0e54B4BcuUulQlCS2XBzd
83E5tO70j0Ynv1IqSTyJWr9N1KtU2dMUQnsWNaIZEkr6QJ57xZHcQwnmOg+4ZvPg2GMJxygzpIDa
0auGJVhbKolUUcu5SB36alImKNRGZmvUkCsG/c9yyhIVd7D3B1bUfi5WLaj9llBu1CM3q8KpyA6p
VfjNsOtiFCPLxeqootA4SWDeKvKPGR08rOdBO8suMUWt5+JVy2M2QFLLgJbY/EYHqKOm80kDP9ou
5/BI67zUaVLaNuZlUkcQdES9CliTa1mRumBweZQ11e2mpQvVIl0nX/sZlIs2xLD2NZ1bYCnU7zIV
dUlRxqbPAzR7mrIoIJZDJVsnUdu5kFUNxc4L3cDiOmdPKZ56kdwkTReZ5qI1ycFS4i4IqQVEKwEh
9hzSNf1y3y8i49vvV6mAuHEDGXP4hapqHJgUr4IamWQlcyLrXLhWmYkwmjEfW3eJcnsOqmxnJPEI
694o23YhqRnZygiBPxNiwomqOJ6zyPZkgmD6/dp25ZpUnVVKKZZtp5uCFrqdmgEsY5tLMqXIN1ys
QiF8mubVWbCpWfLuoMS6flpse9jFsYGmcYurm2/aeE4GjTat+cwqYyOoVXbdJMG48+e0gZR3Tkqt
MqM6BhawWo5zvvq02VXSDPN8tLoQ3IWKlxl1S5a9ZANZT9CDl92GCDzPo6cNujoUyHY9ske4R0OF
35PSULYvXHlqymRJc8NW4JpmYu+dXnxrTFOyOIkavv1+NSMrMluzWfdqlHTKsV8VP1//vZ8GtjT1
12UIHM4FaoM9XW1MyDG9AU1mK/GgK/+mtU6w1LJyclHjuZXVWd25A33rtqlpTgpEtw+m2ny733yR
bW5Z7UtqjRrBwmRloKRV1EvWmfsSO4+YViDbNykKfG6VxRMZxi9QUJTsUW+3+i+w9NpDFLPdEnvc
E+OLWxjNt7gpdrX7b3B01pOqoC3mSt4/r5r1S0vdPVgA7S9w9IQb2EWreuwymt7yi05VA1RI/XN/
KG9n3b+g0a1rlesAMamo7eePOnYBhySl3QGX+bG/7wvcemo7XbXOLb6gszosAKNkLAv37gT+hkmz
UlvUODei2spav2hJH0ADVfJAIPIOF6egqnBInOHEVE79xS4q1CFo7mNbZbsoSDC2XJQyjUJwau7U
SOlQ20CTH51tPRCXyti4RHOei9S6i7MSsrlGlKat8gyGeec1WVcZC8ntNIYiyT8TZFdrRq4S1Y5M
CBtNfXXQWnYYnKhuZ8kBRDAAf8GgWQF044Sw0pLhqPTxdGiU0nP0/Pv9ySnwz19Y6Gq1Wytd9Ein
qre2sR+vMg75bfH8O8f/BYMG6IuB/2/Vo8z+XmjfKxciPq86OREZUlPgfR79TLNhmI0ZbZ863euz
z2ntjwagB3Mpcb7IOVzk1tDsBe84lhA9q19rR2kPLCllNFCi1m8fvVpck0lldaKOdqSqjnUwq8yb
phoYOdN5aUx3Zw+4+N24bNqlHuxoHsePc7u+oZbx576Zo//Zfn2ADjCF1mRE+vaorezYqfs2TIQH
PkN3LaMVxYbJsIv2RTPM/ldtxmm5a8dEeOjzsq7z0APnF7F2WMO2m59dKFBL3vq3HemNWc+Dn4lu
T0o9EjuaBtM+Y1GpoNHQloeucOpD5+Tfq0nv/UqDIOr9cRBkCB4KHSdJCUl4XLNC9rSaD0lC619d
AQnQRYsXyTcEgcBDoid7u3ZyKoKL+uUbpEYJ5HJVWQdExrcAuQoEVHyW2RxjZ5wUivVhLnC8SseF
fbrvHpF1LoaXFjvtssdgG9WI2xUKtWN7pspOx2xfvWq7pUPuplRxZlPzLj6OeR6fHFbIXu4EKYJH
RasKMRJawPpoFIHOPoEa563Ufqxm4t93jmjucDFcDZmSrttm0yTzYa3dS1brni190haZ5xbfWU2m
UdNhHvzNp7gA6BXspFopw6GKzHOrb1Kbs7G2WBvnOrELL08oNOggQL/0XmGQzjjuchL/MJ8yUNSN
6mhG1Rp/V3PIFPdAePS7UPV4eOHGIAWTlqKUixWto+I8p24xNB6NdVwZ3W++IAB4jHcJ8LiLKjo1
quh8LLvuAWWe+w4UPMY76zTTrhKYNosq7HT1QVEHidNFreZO5OUwtDp1kRRIUTEQmkzqd5IA/CBx
imDq8NSaWm4ka5+uZpR1k3VuTbt/HkihHodRcSWpQfSJ7fer1JCWvQZIUG9Gmls+NXR+6bs5WitL
4nuR+c1xV+ZNB3pjvT4h84zNG6mZnxfKszXIbkQEqYeHeGe6BnQWg3md0qdumh6NdX6fQbRZ4sFn
38TkJr7dVO3UFhiDsnZyr4WW2okQV7b7FHWAyz06JLtW7GlxpVNlb0WZuh4i4bvVgdSqdbIf+7rA
ZSDWli3uqgYSWUmsrKELBHh/gIJVP0nC4PZuQudFDZKMTiwfXTdSzTFgFoGswRcygeZ9Kp5T1h6b
3th10tP5aluaqm66yf9GWTWWj0k2vAINaUd2bO76AOHB607ZzKqtDla02Hlgu1A3n5SjY8tO2YLT
Bk8jOmO3BWn2RI1i0JtA/d3IvrLc1n4t5VR4k65MP1W3K/aNOw9mpy4e4+YGspNWNmG1mbDL/jXY
Cfmwa1ptgsvXsU1JPKqALuAOKM26gz2s1tPCnF21uxp0k/+0rjQpMp1jYiBoHJr9B1Vh53SVsREK
EjcPa69zWwcAGeNQjen6ZrNhedeURLYjEmQ9k/zZdqJo3djMtRZZzvpgtShBi9mpTSTXeiLrXEaC
ssoUJ2ajRVMNIJb60NbEW/bd0xKeVnSZsiFdh4ZE6jAm9clYgO076P1Q7dLf0HS+lB0EXaay2rkd
LSZK/tJ4Ho9DC3a6OR1l5UW3HaTztzXNgKLynilWpGWleyC5CSzk6FjY12W7ylDQCy5vN7THgSCm
+AS0Vg7OaD1a2kab0rU78xCXs+dWX9fKwSDHmnocte+ZAuKp9H1X5PLg/sFSuqGeayuCKNJ8WeyY
fIa2t+rft37b/YSH9tddVxZQcLMiUk1nIBkOY5K8qKOsnFxknttzMbxtV8rakiijEM+iw5wG0G9n
HlNKWaGFYFXm8fs4efepmRnwjxUzr6/nr6lWpV5VbO+Aubqr6kX7C8ufKaYxZ71NomIoUk+J7Roc
wVByuD8MghRnbL9fbb10106NfsqRQMv0lKrE79X6y33TIv9w+U2tK6VrLdWJwEvx5FT9J1OtTlZr
eW4reyMVjTKX5AxjqfW+6y34ZhgDN2bpIVZm42iTRKa6e5u5FP7ngrivew18kKYT5XP9PbebTyhd
D/p1fHKr0e8zejEcDWLkOAw2MjCzqFtcWA+EDDRViBNpqXJKSvW7M2d+57qSCl+BeR7tN+XDUs66
5kRMb5/w+n7CoeoBcguSvbBg3Hm4X5bNZovbD/pS99/76bk2kyNr/s2JDEkhss+FdlMwd2oJ9toz
3mmPjd7VgT5WjmeW86uRpk64a/rygP8KatZj0gHYppa4bCFJj4vBMYodN6pcdd/Bh8f9rb1u5bSw
MH9d99+l14EYVaArkOiNJAZFQ82Fd9KbqsEMQC/z2GYPjWr/yoqxPeZk2YUExpGfC48htjBTt/Co
OisOY9apYa233b70xIPoaqO3WkrxIOTGxfPCKnpwFNveZ5yH0PVVF6fuigWOFeUQLDGOI8vQHO9P
n9unHcKD6AbXUfAOn1pAK6WnXsk8ho0jIs83qBHaGxgl1d7uf0owyDygjqSNlVtDC2zwlPuUQRFm
rX2r0na6aYvDqyVCUwCIsnIFj/LQ2j6UmduGluqW/r7Gb526sg79OVNjKQZhNE12BDLlAwS6ylCP
P+6zz0eA2g+u0sI5tYHba7zIl0bupahEuW9+M3PjipyvO4kZHbSWIEsMqf1vGRdfrJR+um9aNKzc
4sayzGk6jG2Eax0fZ1gIFoV640gaLrLOxW01OkqGawsrMpmaHogT/8yd9qUuHJm2tsgz3CLmmLTU
WjNDulxM61AVeOpz4+Xnfd8IjPNoOrwJLAy4ZjfKZnKkqxkOtmx5EZneAvpqQlqOveZaWcK06n7q
1K48KPXO13+esFQ3+2GMl8SNIEBSerWdg5p5zSTL+gZOujEVecpSS517s04KN6r75nPa9JexRh1l
rsVfXXs86NDVbEGPnrr7sHXkN4P5laPSUoeOhFO7ER7mPsWpAkgjleZmwfTkeUz1LCtAg8OsaMo1
4hfEUr1hiSvfSbudj5a/q/Gu2r/WZlcnOCY895W9mF/W2AAbtKmvhuYcWOxqSXLAZFBkbJ23emS5
hL9MoCbupCo9xaXO2hy1sX/vu+E4zDKl8JtEFpt9brutuGYCzWC6RoM5+KiZfjEMB8eF4mjMkw/s
bKQs8XGxqueCql9Uc5AsPrd2Y9tnuSxV5YvZN0AR4/b5tFjBxL5Oxpu6SxxpM8+lKWB8+qlsBg3v
IrG31vORWbIEJRoQLkEBv9E3+lKoF1p9Gn/W6WUuJDvgWykEjeZPzoVVgcdl0sfL0qf1cAApeOvZ
6Qp+jvvZT+Bz/uy8EjNxYtBSRbZWHp2GQh6Pnuem9sBhINmZ3qxJ3frA7bLtpOo1ROB00d7Ho/kl
8VovOW6VBp6OCn95MZyoL9vvV1GYWjh/urWtRmqdk8NiM9vT59E5JOPyL8ER6L7HBGPNF8RjqVjb
RDHUyGDOBUTUz5o74qVHBnQTdWKbCFedoMXUdpbRradiMjLfdDLtFdu/4hUopglao7Ns0RZ8hz+5
lSadbUtj7EKLEEAL6G5NL1Pr3/fRNrL8+oER589tFk1Rrqaw6WI572n3VCZ+mYVp9awlv+5/QDAI
fKFWYyUgOiID5KrIW1riYfyUaRJYncgx3CyKTVApzAXSBFhITsO8HMFt+mIMsQeZx+P91guC+q+z
2kJGLXbQelr97IHAdBPJ3PyN0b/leG72LFVKBrCYjxfzfQ10f1MLAhG7n6N0E6TUWw24Nx1RRyvl
QbxZKLoNNbdWZNBvyO02my7LK33dqGZLr7vQk3VInowg82Mph5PIadzqsOIkgjJRdG0gr1r9c5ER
XNw6XW0d4JeFGNr1qoFXBX36bveXBBspRjcKDUBCj6OsEOomYcv2GW6JUDoc4GKwtlw2cij9nx4p
UD9bz5tiJPtIvt6fWIKw4I+hprvQbqboy1BAuGl6xKXxYd4jRooe8MfQGijBJGnX6aK2Hhv+JahT
GF7vt1uQL/hjZ04nWvZ4WL0UTfM+6MMFxJEXe8yPZaPiFnTcsa3desCFNqqBu1VpMYXUiEYbxwwJ
jaCIZHQUIu9vv1+l7qqcB1CZD+OlL/vDSAOnWzx9/Pe+iwTTn6/oGhXNKqx41CKtHA+mlfvYzxz3
meZCuESlaG1tkZU7tq9Mpp8SWeXirYPE5nEuaDs9jiHXBNNj0J2HcOOU7c87OWU3+1zwokg0J/EA
+0ZYn9YgPWmX7sKi4Yg3jFDOlCoaWS54l76hk1Fjl2RiEwyM+6eSLAeSyRRHbyo1oRt/nUGN/7qJ
HSdfO563DVJzSn+zdjxBiOUoIzQXJDu+tqvVdKNedPirmxZvNS4OCyrnCeDHZMVVdyZDYQgmK384
bfDYYzPol11Yf0b9pD1K1maRXS6A40JlhFmIsIoonukMh0GXUW3+btuNpZM/g86x2kBwE66xHrMP
JOgPxTEPU7/02IH5q588EW9j13I/3A860SGLP5YmtlrE1CimiwFgE6R4yhCip1oCorASqlyyARcE
IH8yTeu8MvKZbQGy0WqxkwmOXwgW+Pd7sTn+ltO4+EaJZp0DrTJd4gV6zs3BjF083p6qVJKxRcsm
X/3FHGNUpgkfyM7dGaTUl+R/SPuy5bhxZdsvYgQHgABfSdYglSRbJbtt9wvDQzdnEpyHr7+L7t3n
yLBQ2JfnyRGKMIhKZAKJxMq1vlkn82iDgoLexZ9u/wqVW0nh3S2iScapGy+T86Ws3iWrJh1TbBty
7xd1+rS3y3yCqGpR+zmJ7/BwCG2ldDzdnrhq45AbwEQEgmUwN46XzHgchyfqTsEE5pc5OlNy4Ox9
2vzpFcCgAYK/nGPjq4ku0Vl8vP111c/bTvNX5x04jLpU9Ph5+fiRzPet+AP16NtDK1ZE7g1LIm9d
+nHEikRPZHqZ6+PtcbepveGvclfYWtZp1TSwF0pMQ/+xWU/L8Nzxj916vf0BlcOa2y96ZZRSZFbR
QNDmUjxgK39Yz84Tuq+/UnCPF4EuqpVfkY7snuWzQQvYhz9uNIObsE13LO82eZM01D2JvkkYhmPJ
lKJ7ySPhVSl+i31qj/MRrwJP5dUK0wMYWrEx5gF5t/4NUaMa0ahj91ZsWLLkBs2KSjQ5vpndReAA
Gs/isLHQ63I0VTFCbiSzyrzMignju6MdZMlT1Td+S87pdEk52Hq891kfTKhsDe+MFVuaq6P9ePt3
2bIkx7BOtUc2jzbv27scqpUbv6Fe7PFtx7ZlEY7CG5jpZDGKWy6ElkFOcxHWClqE1fITwwycNdFU
c94Oejzq/+rfRsf6xY1gPyu+5tSPIZ6he8J8O+htWY6jJbWIGw9DO84Dq96vhmbKP3Pk36P+N7hg
3LB48LwJflx/L4zAHcFu2x5q80PMXFS1P8zeqWNHvFmgZ8MnHT/O0eQ3tjg48/csfymNs+ivSf44
gb66sXt/Sh+aPR3rrvcbwLAu8jrlwzpePAqa74qfmyn1NXvRthu89bulXSKFeF2Sdgt8DpR/c8iO
2bvsEz1x3w6hlxrqkgDVuknbBIGmYMRj1pzjGrKCK5/sU2fYumYy1ehSim+MHTqnm8K6Fy3koOPI
+1Osulqeamzp4Ef3ZFKgm785VzWkXa1yeiAL13URKAaXe9SyiQzjtMzmZTJP6xoyS3M2vp1z2XJv
GqtnPiAHxrhxHpp27cfp4zA679jy+bbfKEJcFuqw8bS5mAkm3g9A2Mz5caKtT1mkmb/KLlISXzR8
TqOYi/M4fTb68r6K97yJIZb49oNenb0DiA46y4vEeRbpPfFqEroo5xxuW0U17e3vrwbvrKwT4Isz
Lw0PE5Bj1JokUTWuFKQuayEyKRbz4vReOAj3JQUX2r4pS4FZFQUxO5aYF25a78psvRvKP2+PrPJB
KSgXI0fjmYNJZyR+x4j1lLtgIye97XeOo7nsqdxQCs4ujglPBOlxSf0Yx37p/ZXopOAV05e70Vjf
xRZ12vo8oR8sDjpBfML9ePhx2zqKu50tN58laU9aSHChwPsn2PPOzcmJfVAIbTevKLB1dyOF58jt
Z1U5TXSM8JXukNlheycsv8nDLWcyC5QO4mAswM7p6zgBFeshq3Mk+ZjS2eX9ZUb5gF7t/jFPr7cN
php6+/ur2MrnUuTz4vYXr/ySGBcTEGBn0LiRykrb31+NTXnplWiH7ZHyl+chtw9LpKlaqkaWIjcX
WZ6PZSPOpMz/aFhW+JbHXvZZRArdhlut1TVJcykL9PWvScVCMecMdMDRx9tfeLsUZDMphJOm6uto
6sSZF/ExRyd1mdxPogmJ/bdwPR/683e3P6QykxTHpDZbYCp7cRYFYmwej3Gva8dRJNVyE5dL5thg
QyQubeSdBsc+okf2e5yt56mKTu3M/IKQP4y107ip4pfIjV12LhgvS0SAUduHKB+A2dRBcxURICt3
lCtvO7ALtRcj9qL0maXuwELbSe3myxSbgAHvWgu5wWsxs8IDPU9/SQ3vYBTjh6bSaUurfoEUw027
ZpTa9XyxrS/G8BTbSVDO329PW7XOUgzPS7XWRlXMF2KYpesXDTNPHnhjg2xtyuNU9jH1e5uvQWNn
XpB6fDje/rDiom3LDV+OmQIt0GcmCtjjgxvUp/ZM/yzv7DC5H/xCk3ApjiNZ1aOnCR7uYnxkbkBm
cL86d/H0gpag279BtTBSoE9NA2Hpms8XY/w0ts9OAebDYl9sy9IeXTdVFi3X5TLTBVQA2SHJxL6h
5caoBtfxLo3T4WK089GbzNCYNfdB1aLKTVHVbCWWtbrrxUt86ifv6Rm44ktS+PWdiZuR7sBUbBdy
O1QqGpCE2ZtxhnvH/MJKzTakWFC5D6qpOHHjOV0uFuoU9RnyRI2O2khRHrHlLiiRIIcWGV0vyRA4
n60QMuGHPBAUmuf1h+3hWCvIsJ2Sb1xOZRCThc8YY40vmc/DIVr8LkgPxqG/x10D0NxzctBJ9anM
JR3TtcugmWPgQ2PyDVzr03AuSKPZTxXP37aMWRo6dLpZBVypOzifu6fqmIRm5psvczAfABl4qf5i
H26HsdJrpThmeVVYqVjXy3y0jm6QHcuTK3wGgmz3KMD/F97+jsprpeO6r+vRrrpqvUz8qeW+YWmy
JcUyyEimqF2qok5xq4zNx5Ufs+h9oXsWslVjbznOqxwP1QdSk4VgiUkF9GDA06zfchgQEeTHHLJ7
+Z8WSDzXzxN6mvunWhQ5+2wYU50XAaVl2Y0nkIyYxiEdcRW7H0Q85WZABnABH41ENPNVFO1k2j60
3vqU+oNRGWXsN7Vh5TX+K+QCQLLS5MUM/Z5sMak4LF5Go09O03Td3TLMNNKBSlV+IMOpTG/MXJfC
5QBZALqjOLKrDR78d+jEP0znSNeTpPADuSepKHjWj9tnvBYqiweq4w1Qjbut4au1yuMmbaJiXi82
BC7W1i9GzbaucoLtg68Gbtusol2Mgd3hY+seSoyNJtTbQaE0urSJlA1Pm4xM68V58QYfGO1THSDT
6A7NXbEb5GLLxOJJmpskgQISDr3nqn6qdFVbldGlvSMtq8SpC0zfoI9Rd4g6zR1UNa60WRSZkQ25
KNeLNQY8uovbl9v2VqyljE7r0zbrM2OB81lGkEMSePwegUvq9uCKScvoNM7djBslNlJu3rXdNe80
fMGqcaXSODFLE5Ik2IWM5Thn986sKeMosl+5fQjwT2DSrG4LeAAczuKnTuty3lm+/Q2NxqeUoC9m
vfQgkrif15RcaG6WmsmrjLL9/VVUrsmGdaMYvfAep+TsFRoPUY0rBWS/trQFYh+zzh4ycmR/3fYN
VQIk844wATpgj2XrZbh3Tya0g3Ggv7c/EJ/7zkGcVkfjhKodRcadeQMH3XOcY1VP7sk+WOf0tPxo
D5soIaiydfdKlZmkAN0U4Cyvx1em/sErL+Ya7rOTDDUruyLPTI6BE8/nz5su2AqtsxoQhmfn3jok
97rmalUxTcadpU0yFMVUYF9/BiwjsM7xYX42nvl5Oq/vNb/Ghje+kYzKADTqCsec7O0bj/znYngH
+khPZrjpUif7QkGGn/Gosecuxkei+b4cgznVjKtypZ9p0asYs725W6cVA0PkYji0dw4U4dfn9u8N
gFmcdiYEMgKtXyY3sgZ8pXJPU3wadG/9ir3+t74np13An2Ugko37Bcm5eabTXsts6/3KMtmwLInZ
Z/3FdZn3Od4ed0zkeyY/5EvTzKecLOb4bZwHozvNIhNXr8zHvAmcQpjW+xLlhOLamaVh7dE4wBOF
DFibs4g1hAzzZY3ar12avevN/FMZ6ypUSleQ4n3JhtnrFmRt7oYq2hB35ov17L5zj7jXBua+Y1/G
q9GlbZvOA0ZTWG5QsC8R/74vEGWAWj47A1AztYldcQvEFaddfxD+BmzQy+WpNnkZn5bxyOlqgYeR
8fs6BFCEPfI7Gy/lX41ncsyPXqjbWBTbr9xItRRD6iVVal4K5yGv3hHroLHTlri9sWHJaLUcsCIX
jB94BIT+IznMZ/4whBHslBx0ym1M8YntN72KnaZz0RxiCjxMdc0dFLEMv8iSkw1lFK9wDjOavW//
FpWNpJPcM5c56dk8X8Y1yi821Ggc04j2VZF+xsmrH2HbUOQ1M/wI1qBxpoOcVEw1a6Cat5RTF1VH
56kw2kvJ8rPBVnAMtpp9S7El/iQQeDXruFxYRChvL0Pr+Nlnt/vSN5rQVe0QMiitqRY39gwUG73K
F3dOGAPJ435Yn+1jHRpQv9y1qDIwbcRN2Bpr2N1bvi/ejyizwn0Db976yjRsAfePWDevTJrslFj9
7OdxpdM+UBhexp11hrumWWTNl6L50DPDt9sQhNmalE81+Pb3V1MvumoQ41J0uHc8L+OdqC5DpLGK
aujNR18NLYoF0t/wyEuN9gUzDWz+V5ke9llcik97WKqhLGs0gXpn2rhhi87zfSNLpzNNunYRedld
srUOW3s4ONUejlqcszKMbMgXVhqOa19wvgZOnYZJq6PxUMS9jCCralC+e2RuLlFbRMsJzfjlw5p1
hrPLKpaMFCsX0c0myLYBvwCZkGGHRbxoPFBx8FkyTMyLxqlcVtx4aXMX8YOHAngGuPz4rXM+TW7u
V9XBiR7qfgkWctdkOqWbn+fd78cVnkF/9c/YYYCeF3l7SebpU2F8aAk/jF5+VxPrMhriVJZNQFj+
KaL2cTCsoJ/c0C6NF4aCXtAMxruq0vXqvh0qlowyYyJic9dk3cVj58qCy134Huo+17NkWrqipk5l
Z/Bnw3pYMqBxNa9Qb3ucJZPQ9dFasCLGSTOsQxOkzCjRCMpfbgeh4kCwZIKsLHZnb5xiROHd1nwA
3oeQP7jvNsFqL9RpIausLoX64Aq8nbZw6rpM8YgdzmCNbve0j292l09ir7csdH92lwqKL7gvAuDW
gr/ntn1Uxpcyaujs1IXDEDKchZ44kVqT9rydXlkyPGyeWIGncYxL2mM9PwCQzC0elMulyr7dnrnC
5jJQrGuifLQmmIVWX2ZvDhY8sPC/b4+tsIqMEVs60oklw6NiaaMLfNloNjXOrtqjZP5ybN29LSxU
FhDyaD8P0cD4pxEQv1iDJcxDPb5ZZZ/t768PzZKXuYB4Al4NrnXH/bk4z9XH2/ZRjb3Z7dXYqyvW
KilxWe7n1o/bpwqVkcW93h5cZXzpRIagZd8KBxM3vcDFouqCVDWuFKRWn9SLkWLS1mSCXLl+SiZd
Af3tJ25L5i4XCYMeFq9RBowKPyY0811ned8aRjjURrEvVGUGc+oZ6HeJ8XSF/XekJ7yQ7rK3DBfD
gwst3a0m2HuPjJ6IqSk7KZxEhomN8dy3awdPB7QnyL6Dz90QujT/7QuiJYPDmrUGICnB2OQEqUNx
nM/mnetbwfisf1lV+IuMCFvXlaJjCoXpMa/9rkdHgI7wTbUJMCk2M1KX4AqEyZ0YXczbJrB+4yHx
0Uq+yQHrW/tUv2H7+6tAtTyzoVOE37D29bGFvt+6i3sNx5LMUz5HxEjyokU4QXyE0gk86077UJXu
h31uKYVr6cbUEDEeSbq+OTdp/bDOurKxyjOlE9VuJlDoUgydRo1vdJ8X0/VXnW+qTC6dqE3a9R60
RIFt6yj4fAZjGtkD6KC9WhOvitnLsDBe9s4yCxfN3MO917wsy1OrvVioxpaemuMxTU02o1F8WM+l
C/H2x7z6vGM9Gd50fnXF2kxXSKhP0YMxcDPIxYCa18Q0JYU3jY7BpTODen22xAKD13OznEDP3x7g
s3uqLBhc8sQ1db10qEoM7qbWg9dU5EtOq+7htl3e5E10Mbzkje3SxEDaddEDr7xvzlKGLXUeCUn/
cJj3YrtgHhiyK2AxH2e70NHFvbnO+KbkpC6Q415u4zI0Ls693aTMNyLur7P31+0fpVgPuYRaG44x
zU5LP8WIsJ6BDzjOqPF8e/DNGX+7bjEqV1Ers/a6KCvjF5Hjn48iNxrvCJpyurA7mvYi+UiE2ZID
pblhzUEygPBJc6b9fL9669vSVa8ZEiKScnU+dVCm9LxveV0EuMWiLwRCj2kXdFXnRwbCvjB9R/R+
AlGgYXlcG8iCOOJcRnXortnZjp+GyQ2aNH+y0ujBrZvjGrdBFTNwf73MjoPDhh+aurk3OO5EdhrS
me3K+WG/LYt5dSjYJPJ6IzGmT2PtzgdiR8alntpI488K15Jrt4MT5THaZbKnlmX+nK3HnKHNiB1u
r73KsaRdhKJxMqrdNnuyjU8stvwSlcl9I0tbSEWIwScLI0NfyGdREaZCJ3aiCnG5Tts7WTTOS509
TaL/DlZv4Vd9kp9HSzxVngCjD2gPY2GcqxKXR7yadprf9ObbOlZa2locr7JGurZp4nNSJ741fjai
GQSLXgAEQlin43EufnjGHrZr7GRyYRdNaKk9Esgio+0s7/yuaKPA4rHu2H77Ls+oXNyNLdsUvdlh
fGLRo5OgUMCX97YFihxvPhpxD0YNJyArgJrjEIAblFM7uO0dCq+WK758g3d1AA9cwSN953otiIuL
xyTZw7AJy8lalIWgdp7zglxnQR5ySLNzmmni8c27CYaWon0cqmrlI2Y+9R3Yazgc23BPVbP6ouq+
3baOIirlxuPcK3nVLA2B5kIXrh3atEFbtG9oKeCtFZeraC3JtSvpkviio+BM5UuRft03vhT2ICM3
FisznatpGGjMGAjLep9GlqO5qigOK7nLeIQMtkNrx0x8A1qmU+uvINZuC59njrDekTFayHcHusFJ
EdRN11qxv7IBosq3f93bXydytaEAs5M5eBG9ErRBzOnk5016WJIM51NyJOXyYI9iTycKI3J72poV
JK494V7n7pxwlAQ0/vu2bxEuOQAta7turNy90r4Mbdf2Y23hVjW0vPYC3jSPLr3WEZhCovHJFLr6
l8rw9q9n7FIX5UKGxL2iMHjIuOMDlBl4XerXlXeEMHowlLPGQG9vTSDR/vVTHiVGXPf41CjeDV7i
p/0ZLQMaB1KZSEoUUx43ZV3Agfqx/lw2JgrZpNV1jStmLlce+oUVkE1L3WvdTMee83u+OOFUZ3su
SozIBQiSJKnJF3hkzpYwite7crJBy6vjVFGYRq5BtEbP3GxF2ctIid8BTFxGwz6ry6WHhk+5aEBU
eUXbWNAOeTjOH25vCKpJb0vxKvdLQH6Jvi5Gr8NqhxVFsz7XvdK9PTSVH6Vqm/ZJYWWIJjtu3xer
mL8CcOwc90ycyu9ScVeV4J8q6DVbwFrQ1K44u1O8C/3DiPwq5bkolNYd5m5xPJk0HYN2n9Hm59tz
V/j5b+9STjPkpZHQq1OZPhvHx2lKfKR5msuvanjpTpKZbVJnbg3D18WHKWY+tAqQIvU6Po63F5bI
b0orFwsveEqv45zFvjsXQMLZo63xddXsJY90ImrZIqf0yiFgYpp4qGfGkU2x5vxVDb/9qFcOTzcK
P95sx8eQHURF7mb3cxfr6g6KlJTIz0tO7HGzbzm9dof+wQqLkN+tz/NPmqM4tK+3/Uf5FfvXHzFb
gx0t+CH/+UoOykPzZQg3MiVP+xXVMkvnSJlUU0q3rT6f09ov28YO2k6XIaqWQTpHBEvrxiaZewWT
fFBW37etZ4h03euK0eXXJrRgjtNqYepD/KFf46NV/d2Xtab8oxp8O+JfeRCaSKcyoTXO1zjDa3V3
rDzqj4aOs0VhdvmtqeFGMqYOju+hEccySu6zRNeMoJg5k3x/pakHthnQDPPm+wQmzrj5kMU6rJ9i
3nL91y57r5oSTq6eCxqgdDqynfsZk7wdT+kWcRgl17R5nyy5X0dfU3uPfqSLpEDycqczzX61O3LF
zTgc2/JC4tJPyl5zTKlMLvk5UtXI27aza2k/5xbdkrFEq2utGFyu/DIvxzuTNeCaNU5+WvJTsaw+
K3SOrlhRuQHYRC/5ZAwRucblXRpdEz0wY1u536tmRO7/reeKCSvCyP/skin2r/m5C5PzBkDWtZCp
rCNddK0uqoUrYno1I37qRHHnUdOP8TJ8exNWDb/9/dU20FdDIZrIItfFghjoX92PePj79sjbBN+y
jhSmg+uU0zws5Mp4fgdiwWA1vXPn5P7q7Wp7Y0Ru9GWO6ZQrQ/ZEW+o3wjuUWplg1eEk9/c6DZsN
kLb/u7jFMT/ZLx0Op/akX1zlV6S4nc1qrGZIgvzPEdif5+f+8N99RbXGUvSOkdVNaEtHLhJ9Ysm7
scfmtu+WJjf8stkqeUuxqbkiDUo3zKY5SM3wtge93ajJAJ781TmbyJ5Nj7j/Wic9jOfu2IT/hlhz
3qPFh+1T7vptU6hVsQzLsCkKlZfuR7nsTHLkxt8MwuiAVq04rVgcOEsdNMuLwwbfcC/R9GVkJFyi
r6Vgd52X+8Tsn2/bTrHmck8wmaCA6VEHv8gFGfbzBBE08+vtoRUbqtwEPEFXliU9zpp2DPrs3Ot6
ARUbhqxgQAzBTM9g5NpMeC/wyrNt1x/42Fxad953d5Y7f6d1XeZ1aslVoDGt8LqL1YE1f9CJMKiM
LkVzjz7JMu5xI2qKs9s/pmnY6xhRVENLMVxV2eqmjk2uQ+tCQ3g9m513jBxxvL2miuHlRl8+jnVM
C4NcafQhGT3IFZwpzQ77BpfCuKJLRCkzMfdx8LO48I2hPiT9HlojRn5rrUVPk9NkcBvHyC44Zw7d
MH+iXXqM6njfTVduq62MrObDgkMyg4Rm7z7Wk/Bd3VVOEU6/aRNUbsxHG3uPA0xNWQ4+yoL+PsNL
R3BuQIHeTJE7VHbnCwcU1B8s4/2+saUq40gad8PwIuNsPuT0m43+f12DqsoZpUwZHdl0tDtkDij9
1VsFKj3Ztq7yrjpyiRSk5thW4KZFJP3v3dZ5HELjtB3sOkZM1aJK4Vq0cwY+eXzEjZ7slfozgDa3
7a4YWe6ypZUVJdmCjT1yPzvEDnJtyqMwu9xiO66Dnczgi7pWwh87QNIjv9BBD1VjS8UcEndtPTgE
16runKZPWaXfGVUG2Y6TVxmssaQFGWsMPZuhWO8yHbDu7R5GRuQe25ZOeS0GDExO6ZWgZx/yvN97
EDfkx3lX7wK+IUUoxJZdJyL4RtIbQQLc+IBa2lzkmtcLlbPLSg92NqfeMIh/SyxbFvu/JRbdFUW1
AlK8EiOlixEhTXMWKwRQ+1DtESVHXib32xprVDt9C+KyOO/DwRkPWfLjdhipHFIK0AykR2ME3Ztr
koY5WMAc1Lk6nfCvyuxyo+1g1m5NYoQ/lM4f7MN2M9zMvh56wLNtTWqp+Alyjy1eGezIiiq8ghmH
yiC+wDULGI1d9pGba9uiYmaUl3ghIQFSmaQNWLnvziC31Dbo6iy4h2LCuD5lxmdkSa3uWVJlku3v
r/YCr7W9oa23C6F3wjZTeRC90ISSamgpUu3RW5yOwCBQ1j7YrH3fmNWBlrkOvrIlQ29cl2WsVwIR
VrCm49BrkuRzunwVdDoK2z3zmp+z5dFL9qjLIqZk3NckODQcezwK2EN07LoqjJP8ksU83Oc40vEa
NbnhOAJL0HQiNCPghNh8AL5Bc/yplkGK2xnCZ0XUYhmIZx4Xm9+xaTl2YIK+PXvVpi9DvFqQDseN
+HnlTN47oM0G5dpfG/++eY72YXKgJ/erl5Zt3YApq6HXpBV+OjVBlOu4jRRbsdwkSy1iJsm0TR8U
3yggh9m40/IyvioZVpOQCMmkh36Wqv7ciyh0zZ2pqoyvKiHXUYlsOwjxWIpWrXCAaseY60oJCreR
hRuG3qGeW2CvrFnto+QSQqY7GGehuSCozC4lw97SscKEwNh18oo0RnOjIaKg4hFAF7f9UvUB6YgF
otfyBoHjanZsf+mzIF1+3B75bdQ2aF/lgO2Hcug3y0N+9Z4EXVAHRtDf45Z22lhyDM2ur/oFUuDy
Pne7vscvAOMfqga1s8/0MnoqTTJo+JoY110Dzk6jrhqhmK8MjZq6IV4pSFCu2Th+ibkDZqqOfLlt
c9XYUjbsGTXK26D5uEZVDUUX55CKneCD33BRrDbStoY5rL451l4E+TkSzOjP3jdz6YDd+LR6bPD/
tbUV8fmbAoNRTQPxEEBEDFXQ1l52RCfEI7YFHW246gtSiDZJMaxsq83Y40OPDaAxvqY81ZRPVAsq
hafdRlVTLygWA3UarjkovlNda5WiKibjD0bIduZ8u0kiXQ2MwvNj03gRzYVE9HnfmkqROTURJd1W
3RDWe8tr/CzV8eW8PXdHxh9Ug933VYu5200Udt2f+Zq8W5fSd9t+D08mc2QMQtSxjaoB/mgz+4PX
RKU/s+lZzMtft23zttc4cg+sxbuBTqxLXgYOmgbrCU3bfqNj893C/feUz5ERCJHB2TQWRvyCRuTQ
wVHq5W6QY5nr+I8OEON9P2H7aa9yYtDkrMJu8+SFjA+AxwfZ8CcD58y+wbeAeDU4m8HSTIs6eZni
xvB7d6zfrUP2Y2ZChwN7O7QcGYowOvGaDWWSvLg5eIpytCtk1a4jCYKvv05+zpepYRT2n9gSiDg5
AT6o8UtFHunI7a0ZaZ1psFrxcXGm0HOutgsxoWXw+RB2RX+kACx2VhUIcczKr/vWQopjL3UjDkmE
6D9XNlIGw6SxlMJTZSQC6QwoX9E1QgU3CgG0P66Ch+A7PtemFcapjidCEW1y8ythY2t4TV+/kGKt
Tr3jTcCOL0ngjbHupUexJcm4hMyxBpBDJtG1pBf0IBCeBw0QepnmlqhadxmayuclHlqzWyDlyPgp
dUAKlkTrScReuJRDQCGBCW7zx3HtT9GEe1fRasJc9cOkMDdGNzY5wAsvRZQ9snby7jLeTwfSV49m
Yqd/3PYxRTTKsNUanY8Jjdz6pVzStD1CRMSkZxL1TIebUn1AOqaHufAAzzHrF8t2pyuvc+sFGFOd
LonKwaSI70Xe22lp2VduLmFc/hhGdhxzHcunau5SJj3mfKjGFqOPUUwCaE+kvhfP1q7Uy5EbZdek
GHndUxuQbufcl8jREx3JiWLiMmLVHOO8WKjJr6vt+iYaJ9JsV6bryGDVxnaMkeMu+lItYISsAfR4
sYW5fLrtjW83gjgyVjXv+ZD0EbeurIFEGj2YK+7TCRAGoMu27cT35iwY+khz1ikiTIav5mPS1u6I
r42gdremP9I0DtfkuYbk6e2foygbAgz064FEbaObHOGwn08Tv5YN4zDXGE0RAzJ8ijBRcrY69rXG
5SPPfyRtemhc3fPK22UsR8ZPlSNoKInt8GvWk0eekzNDUZs3H2iSXA2odxX1PkySI+OpzMiOnH7I
vP8cd0YTZDpUgyoepECmFjAlVb5tE/UfRv9UGbtQmw6TT+gGVP5pW3hXNn1q3edSfKjsl9u+o1hV
GUQFHpapc6fZu7ooJ4HbJg1iHUOKamipXJWgkeSfWS/OFzH2ITce7XgfhMeRMVRGma+cDzBJzY1t
ZGsnOMiRZRPmMp2MOGn5dcyvaVwGk6HDTCncw5XCtFhjuqbozrxWkIixE3aI+b7qqeNun3yVTy/1
5OS8AUxtysFAPYTUPHdMaPYX1UJKZytrE2jR16l9Naj5Y+rRnTf2Q+G3Lt+XgcqYqbLMJhOixPxq
4T5TZj77Wve6pj/V5KWY9Liz5g7UV6+sOxP7Ca8GA9Elbdvx/8ZFTFZEIGU6L+hS4v8D5NsYGP8B
Iuv3XcXxIUOl8nkt0G/XwDiTFdR95jcm9UUfhYm2z10BmHJkwBT68esochmuAGG4PTwVoXEAsf2m
hbu9bpf7jhAZLsUyA8/b2eRdm/JsxeWTWKKgtHVYFNUxKEOmOI/WRGTjP8thHv55tNx+gw0BPN2j
pWo5pCCe0eYy1kaPg2qwHkgPuuqcfxq6ybdM87BrT5aBUiA4W6E0gAvZWr/DQxeaCLUPXUobSbFs
L6Wb1AQr/S+KYXth/D/CEx0ZLxWRRKAdecRCH8qnTUT03+fj7KBfCUVkUymy88xqO8eFN5nm2YzA
NOUFZp9okjbV4NKRixQxJymaBa9ssE+sFT9aZuGxVyd/qVoHGThldqtbpVZqYB2GP5ywPuVBRf1/
mKeXczVpkn/FzyDSGSyMqHTmkfIt2WHgUSj1yY7yJ2yX/ldnTlPTecgduGkbom8//DfcNlJV/SIr
zkwZQsVoXnfuDDsBpWGyO74T4eD8Bp+qG+yqueP9DIT/381CaSPpXEbqHxHBbO86H1Oo6a7nPJgs
H+JhgR2Kk6sjsFBZSYpqY6DOQu3EABT+FCUPUf58eydSjSvdeyeDCdLXFoyE6mtRFseY8eO+oaXo
LUSWQacFC5sTQBDqJFg63bV0c8A3jmUixa4oUdJaeoLYnatgEtZdLE7UJGe7bdBlk2t2aYVtZECV
oKW9DqXFr3OfltAWWoooDYq+i77fNpAidGVYVWUWEZ83z0fiMo7Z/2l7c6TYXcd6MDjJjCvK4M8j
Q3XaLdxPmZfq2kFVs9+Oz1ebwziZSxT12HgopG4TtDc19C9nycJ9ttm++mp0XjtcJLmL7L84t91/
ldSpJr4t96uhK1JVS5KsSNKj3HeyPMidvy3SaCauchopUAH7SFZn7FBGJKg1rBaY6IYyfX/bKqrd
RtYz6N3WGgfT++dw37K47djdugK2HVmXxCm/IkUuXsEjL8aT/k+Q0r/7/r9Zry7NUi2DFMMgEU0T
08EKjxY75SvFe2Tns07sOxdloBWPXav2OI02XOF/cgd9Y5JikWWA1cCHvM4bjmwaQXw/pcXwsTHy
ffxLjoywmkhvuRMe9a4DZEzraglHbWeSauJS0P4/zq6lSU6dWf4iIkCI15Z+T8/L9tge94awfWxA
AvFGwK+/ybmb+XRarYje9kKoS1WlkpSV2Y9uZ3nCQlh5Ydws7saTJmibZj3/I1tgjXbnVrg/RzZD
xGbi/mOYyqU1QIvQDzLkmrWmXd2+//cY9v+oOZND6myjRK6X5XK0BUG1M59deXHc+85EKqyK4Qy5
2DU8EcKlGxYVT47kO7FkX27nBM1xRaXTSlq3Lf0CwcoSu4sztz+OrP2yyHoPzK4hmK59IwA6WakS
FrEQtpRQMg7Y1354nsOfSXrwahMH8zXXWYdX8k0SWbUVWG5/sIOz7T961o4Phoypm7mSZfKh4KKt
E+jaW/siROdjm2289JMTkt1t81/zGsxdhYVFeNuOhsTpD1l0asWRLYZ3Qt24Sl3vhtlI/EK2hzlH
adANYBxtCMTQbs/66mvUOm2lPMA2UotyhMm3If+eOnVsu/9U9cOUPo0Z2mtO/lcDbk73P5SMk+Ie
1gMJe3/wvwKwX5sufa5eaKx/YPWlD7t4soikXlw8lo37+oTH8Qf/1O3zp/V8RaGOEb3mv26bSuNB
KkAMbYQTbjLWP+Dvaf3YJMemeGyHynAM1dlHyTpRGzlFKsf20NoAv5/r9I4u7tU+Ssj26Ri4tLR7
kHEjK7RTLNpvi2+Iqmt3+evgSsCyKBlyOWfdQYT2Mp3samzDy9CA9Q3wfVmIEU0lVpWIs1smDFTt
4Lz2iDREhnbplZgO0imsnQEmG3/bbZy9ufvxZRXJsb7Ow4Hui51lFPnRZCYVQxYInrpL6PUHYj+F
8tNg9fGU/b7tWP+6qnqKgRX/AyQD7o0UI/4HO1lfvHc8DMYFZCDJqXl0d+UbVFIO94iXrp9Swt0p
arzO5vlwYDikhl+ye45I67hKdLdlmjkEsg2HFLROA/DDUOUoXm7bRxMZKskWYBJTjpaW4RCBLzp8
4Xc1Xq6TXj/4IXXMeOYVVYLU4bzInbdvoAKcnqDUBVUaa8sMGVaTNmwlrrskz6qwRfxxf3yQffV9
sN1tm5ATlfe0iKz/QwnxesR5veH4xJJ/FfS4sO8pPd62vc7vlQCfqCvSpqPNwSYHe3wT4PSvDOH7
L5r/mtsr4Tt5U+uFPERmCjftdgBJvdjKXfKX7tJd/jS8J/t57+7sM26Oz3YsYv8x8GJ7y3bybMJ6
/Auo/u8ciIo/m3qWV9Pk94f3d//QnrK3/Lgco93yIGIwEmfPq0JRvjdp1l73ZKJi0ZwMl2gMlJOH
Yfzq1EfRm7DRuoGVsG5at4gEHdoDcRzcyJF8iG0Zmq4Wr9I4Bi5RYWi4F7LspbD6w/wA/dRNdwie
5d7BZfs9XCDrB5RNnJGR8mGEK2TdKSBHzySQqdkiiKqxgJsy4pY86g9y4+whdbSlm1X7ONpNG2cz
vNrH5q5AISoIrciSufNCONIofthA89S/s8n0+KRbXSW+J0IFLV3aH8TjvOtisV/x1/lm3jcnaDdD
QctE3qb7kBLtNreXioQBWpCgAsi2jV3248Gr5vS+IplESsgXJbocSbAWydN5iB7yZnc7TWkmrqLP
ypz3xUhh/Ux6J5Y5YMW9R7cFrqkiztCo1S3JGlpVxbdpF20Zu0ezZB1aiVq7qharKQfcDntfivxN
0kcqjZowOpMoO/KSJdh5GrJ6vvwrXv8ftN9smyqW21UAUR5N+OOr10Tr/1CiV84sBUMoToWrupuL
q+/51Uf57W34HkLM2/uWeP2fHzbrKeFd0/ZwHWhCH+tgeglD0xJf3+RIqGzRw9g5oA7B/N30sz9t
U+fbYGr7uF4gk1AJ3Zx2Y0pL1C6jNXlnHNEhG73kf60xS2LPKeethILKdl6ouKvcBy3k/5qpl7Qr
0BjTHML2kbhnCY0QaUhxGo/yleyQRKXvM583h6B7z+jJ7z7dtbLq23oRBlbWdW4D+clp69bTthRs
f3vo68UXUV/UuyrhuFnHlJt6Rh/VixSPTfZ5Ke8hVVo9XzEJo0WfVhxBxoefQ/01sB5D667zMlHB
fB061sKki9pDM4KZjIyvfS3zu2pSoqL5UlKBhCKCxaPxey4f8/Fk5SfX/3Lb6JpwUhF9HkuDbHTs
5tCTb5T9iqrnvvx839BKxhQBd90R2g4HC3Fk/+UWmsTv80IVu2dFYDIHWxuSgPM3KX4Opr6yq91T
8BEVsmcTK7TDBAO378MufHBiKBY+p9B1dDbhsT6YSlmd1ZX8KEsC7ozVNF65Z8M3uuyL6f221TWX
RESF7BHJysQd8ReKx+TgHUH1d4Bu8ganvW1icEnd9JW8VctJeFOITzi1/IXD8GkOl+M4my6lNYlA
ZT8r/JyQaMYuHlpfEtAdz80OXejeuDNYaJ3mlXOEitvrkyAroJyEc/XJ/hvgKBns0Pc7770NjivG
IlOXgVeU64c9UHZeDupPfGWo823DyLYK0vj2P9DYX+VAcxmu1a3crg9u8uBWDzJ6WUxNFBrbqwA+
sSSOn0ucIb3uqRs/LeFz2qC7z4Qn1c18/ewHo6TQeEqcZr0F8sKdx/2HhFX7Rd7DYYrwVaF8XRMw
MuPe/kDYl7zft+JbKPe3ba4zjBKypay8Fuqi7QHNz/IlxA3pzilcduZz0X4BJ05t6M3QuY1S30gw
cBVODQtx7wvtTpmJ/0JjeRVLVjqV7NMSuyt3fxTkKy/QwNLfA/OH3VUEmeXKNq05QySxbiOndJPQ
n7fNrjGHCh6bZ8kaue5PKa1jgtGnu+js10mvlvrgi24lwiarLSDpFpBDghGR/WjbzDN1y+lmrjhM
PtEWAu0dImneW9VuMtXWmipV5dXK0yaosjRvDoPzY5q6eHKKGOyf23H43DMWl5F/uG36dZ++kiZV
tNhI6t4nE+6Lg4rtRMJiu+BFTP3qmFO6awtp4krQWUopzGTaJ0Nf96hBrKcuv6StobbRXSh4ygk2
XHrhFwmWoHjMf6bH7rAkm+VQPTaPKwGAdxIH21DraP6CihsbXQnG6nKqD4LhvSRKtxF1DMleN/Tq
Bx/cFGfachQc1uH169C/FNRQs2oSmkq0NRWNbUce3L8dxI7V1q8kJfama514bOve4EO6ySv5vscb
Z962mHwdZhu7FFtOTCccjXuqSDHIPneyXNLmsJBvkryQZedKEefhiZqoRnVfWP/UR8vnIGcvZrgP
1HYLcDJnn6Pgkyu/MvnjdoTplkDJ9QSsfvPYZc0h9+pNMZw8+TgsLchS72hQQIajawH04Q84Y5q6
aZZ3B2iB2HHH6bDJOeDJyKF3Zn6Vfku2rZ+4JIHjr+QXU7MZpt+3jaOzvhK8VZpU0bw49YFRuSHF
aaq+j2MZe6A2pvfZR8WK5TQqAz+H9q3rPHrpObUulmkb12y3Kkxs9r2uZTkBwq0Y46T6CQLuzezc
wx+BhVVxYjba6moc2+pDkqYPrQeSzqLf3Ta7JmJdJWKLsiejjNah61dcrjiuIRlrllOl31pJHWor
QmlW5t+Bel2GZxn9bfilN7an62auhGvrVpXlOQjXsnN2/dLs/OEe+qTV3kqgWm0zQB8FRgmrV8t7
ovlXadqkdI6ixGhE2cCK1c2D9qmnB+jYJ73BvdeTxpUNXKXbwm5dOb23ViAv7h63Wuf8FDyY3wE0
T6HEVSI0CJgDIT6M32+dPZSUNsu2w339hBaF6FDt2SXdmw7MumtLFRmGBZDjSPGtFZhNd2wf/eze
7T3ZzmdvmxiKTe1XlL0WBMegqmDD+hU87e5W+He37b+R2I7Nj4y6dywVKuY5fWDnDr4i3v1P6VEe
cjyhfU5erY3zadnU8ab5ByprB1OHoK4MUhm6XBFGYIyE7ZwvwUvwHuzzXbbNN3RrPaGGczfkaHqx
1jizCicbqgn11rpjihB90X9Yu8lmw72Gbmglun3HL8fJnZtDBoS7BZa3YRCeFZNucuZ3v4qm1HC3
pPuQEuvtQHkzWvgPKT/m/ODwh8bEK6IbWol1MQyhF6zuRZ1PhJyZ+DMsn2+nbd3NlQrHctqBdODR
R7CzcZ9ZbuyHw44Hr3b6j03ITpIGRENNPHj+JqJePAcv3fLr9rc1iVfVaSTgpqF4tsPSVO6mgsZg
RAzPzpqRVZxWkHMoE621b2T/GpeNMxgKL81CqJRdALhAbMzH0aaVkJuqnMA+eaz6lYy1t7ttE916
qFit0qcdEFqYereb8Vre4Eoirs90O+7cHd/7z6MJUPAvnu9KmleZvPqlIPY4w6vkBjqGR+u3/VTs
c5x28PL4TF7t3/QdSLG3GinFPvqfydl7vf0fdauzWvdDeTmiP7VwEoRkAM2zNJkemiIxBKHWfEq4
k8LtgmyA+YYHucuPxd5/hXhvH/sxkG5nCtIZw0Lp/oQS7raT5LypF6Qs6wW0XBDps+L7zKNEe5q3
zZz4vDs4TpTuapo0z/jFRJSl2dxVNJfd4waN1zM5tmkYo+Uh7he+RZfzpprYvmVPMnzzI5PykO5j
yk5fNI0cIZaKx37nWypOi91s+Aw1SNzJWjWDpujDMptgq5r7DRW9NdlsyFndkmNEyy2g5aCXto6Z
AAIA3X1lmh+6aT7dtUIqloslxeLOHH+ravi2GqanoDKdHTVupWK3wmVqM9IN5CjAYtbMzqMvTE+4
msVQ4VsJoSORwUiOVs42whq3tdiP/TO4T7ahEIel2Am72962kO5bSogn8yitrsC3xnmKw+KLtL7M
IIFcav8QkHcx/hgdw/lAt+xKwE91D8qhDAaz6fww4I7S/ifg+ecieZ6C73Nz5/FGRXjRHGSlUNQj
xykqP3kA+MQ1NbFL6aA3KraLQtx5knNNjk0i436YAJYa9/k0xeAD3wyQxvXsdyfpNpF1D4sIDiYq
nVjip6XDCYJl4DY02sGWuhkXE+ZOc2RT1czwXOpbuWM7x4qxRwlHiLMlPTaRPLOyAgm2ZUKarN70
3x3MUYFdni+irAn9+YhW/K8ll+4p9TtxAFtwZ7jsuh6OjgrmSnENZbnRbB9TLr6Qkj17s4nB+7qV
IP7wv7tgRaES7o8AQtl0CPs/RIqqtHZRHzljco4GPySfutyCzmtDww5qw7cDU2cy5ZjupgERIP4g
R2JHvzub5ptmSe1NIaSJJf/65ZSjwryqeqTlMFbzkXSllb9w4eXWseaCB186qJHaPweAuV3Tfu9c
dwH1RbfhrSQQmGlOPg/381TGdvPZF96uEtMmBc0ZhxIA2Pg2GXNP6O/b3LaiZu3U594KXGrFjKag
E6h5476OYiqzo9P2sePvLT81YMI0zqdStAjHW5wqzMtT7WXDOeJh9ByNeWkYXeMJ/3nvRYcjyJuc
6iTTpzT85okdLQ374/Xs76icLOUQuk6Tp+0pBzuvOyWHsi1jBi3GkLNt6spTzn+kmQE5rCn5HPXZ
d4B6IgmXqDmt1wk+CNqb/gUSpABAsV3EtgNkmg2Fq+acj/L+f2OW+8Ey280MmwFk+OBu2Z6+uk/R
xcYbMG6+dre9S7MyKonLME5RlDu8PuV97z9XSbU8yBB1v8sK00uwxrVUyCTJ8jmfhO0fXZzyf/uW
G447wpCzDQGiG1+pjushwqNn6PlH3H9Zuxnqz08FT0aD6+pGVyrkrAJZajIGgIjZ0Gg79qDbkp+9
vM0hWXB7CXRfWNPNhyNK5zthnQaWf/R41P0mns1R63n81+3Rr9csjoqQtPiUzbXTFScR/PKb6Oj4
ybahwBUIvrXq+qUzUulpEpWKmQyXPKlxUV2c8jByNxMe6d8Dq3afo5x4mzKJxLa0ZWqIRI3fqijK
1gLiKA8rcep8+08zlmQP8ZjTXJL2cNtuug8oW6bLuoXlC+xG+uAtiPrXaD2Aj8X29vCaRVdJ+2ru
FL0krTj1shQxHUS2ySUaam6Prpv8+vsHl0rCRjbOlLBT7/JTOBYvUyr2LCSGnKsbfv1TH4aPwJMX
0iHnp7EBZdjIjw7ehlo2H2/PXmcbJaArPByEvtvwk93WVoyEgav4KLzTcZR4rizZSRYJzB1sxU3E
dq1kh6WVu/vmrgRzncyy9lvGT8mSPmROuJcsNeQ5ndWVDYF1thO0lPPTYLf7onW/NqB8zGhhuMfS
DK9i+AY7R5YOCw6Hrw7WEjyONWize5PD64Zf89MHnxkiMJN2drm6YwAuouLAp2kPsb777K7y8s2+
s1gQIU9xRwYx1MgHpe3IAm4w/VWPtH0V9olXm7qo+9b+kfpvgyWPbZnfA6XByIpZcmF1WZ0u9o8i
THD76do/oDJgunbTTVvJYcKeoxCZxv5RhWwTgX+jLEwCW1crb8xbqe0lWgs9d5rsH1n0BD2Trgf5
vHiQ9fc7wgjDr170wVtwXzjkoLe2f9R9sE374WzTdH97aN3MleRVTHgxxyl4Osq6z7NdSqLUS3et
m5S4jM6atGihLo2Ww+19n1OSWUpD2eeDxEMT67ds2AU1iTmk4BznnmMjTKUktLmMwjazRnaZPPIv
G0rPTbDeqzGLoZVkVo1pIKey5ZclSmIUDIBOkQc0bN+T5zG8ktCyUjQ4PvPguN7T4eHs7Hfht9tW
18xcxbp4dgBlWmfil4o9ULEjOJ0Jaeqs1Q2uxCwJkypc2plfovDkZjJu8q0FCtDbM9e4pwp56ZIs
STu/Zpe8L+K0fCiCTwt9nxoTulGTE1RWpN4lmc9Ezy6BA+LVUhzBKLi7PXWdXdbfPwRtlqAteKoL
+0frsrjNih0Br6vDZkNFppu5ErhetbDS9+Au/lLt7IJte/bPfRNXYtTN+hLK1Hlx6cSzNx7acga1
q+Ecd/V8avsqvmVx7XEa0ax+yXHfxqtgU8zoPBzxygWaYecwyTcXpNC3/4fOQkq8DhkeBaFixy9d
k28S8Sthw/b2yOuO8Z/bL/wLJVTDbMo8nEmCY+EsWwsV6+yFx47wR9uChvpQGpZY40Eq2CUqBSA6
fs8vxJIx6fcdsTaL9fn2f9ANroQtACOdlRUYnKffS4hr4MWRuK3BQBrTq2iXEezOXsFDYEWYiGvm
b5Y8MKyqbt5rpvgQVoMbMpdnhF+y7Fm4F9BQFuTOCkFFvCRdvziFP/CL5f1mEOGcxu7OWa+G+jDr
oiuWLuw8fqEZ30Y53QXesAPS4057KyEL5Zt/+VD5ZUZaLxtr6w22wQl1S6lsqNlSun3VU3bx6+c0
mPa1nxtG1q2kEp8LyEEk6In4peldvHJ7j370tQ9aQwGv2TlUqEtrNyEPCkZOQUF29bS+o0fbMK8e
xWTt7gohFeHSuJ5dhrQoLsCO7R2fDHGaZ3scqe4LUZX+yG6dNOUcrm45wyOdO8j2RFPszvXlvvmv
6e2DUwZiDqtcwt2Xjj2xxHlFg87L0NzV7mr7Kogl6Ua/rv5NAuEvJ8tfp/auUytGXj3qw8SHMU+H
JaIoORZ+Yn4aownwqZ/urGj+Q4M0gJ+o5ZF/LLxq6zmQgKu77VL4BpDXat4ru4cqNIfKa+rr0uIX
YHan6MUd9yGBnNRzeNdLJsyjhCxwNkOTM4lyr8piTuZNYZueejXZQMWsAOLpzVmUFZemcHZL7m8y
YYhXnVWUPbVgKafAX9ITpPH2xLnMFX3g7u9A/lpwj3yXw6vglLINICGYUP9oSWvrt8WhnLLtbHyc
1qQcFaPSNlVXh6zmFy//SsYnx69ROG2dzFA7aWyv4lP6mq40MLy4UMt6m0Ivi9H8Zkg11x9CbWCz
/jek3IwUId7B+CVZuh2umKLhD81/NdP30X3xnUebvzByFz4e31LCtwabm++QurgkEGryUHT4QXHn
Cq+2+5AZqhwikdBpQ80XPlt84/I0du/qx8EMlU22ypskL/2muJT5silL57uXfJsaEw2LZjf89+Hj
w8xrr5NVjf6No+NaT4G1nFPiPC9tdM8lJSavbLZzNPVoeeX8IuqnoHjPm6eRGfKZbuZK5M7Qr+Oj
F7FLlJ7RgBawk9eYKMs0IaVCS3jiLUWbYdoZe0QJycvPEz9ZptY5Tc5R0SRW0tj5mFjsMsynqtun
9WNNL737ULBvdyUcFVOyeK7n4VxATks44i0ub96HNB3O6dxF8X1fUOK2Hjwy9FHCLgl5S/uXMPi6
JH/vG1oJUzAmSVJ5XnHhRbYZyn4ftHlMbXm4Pbwmnan0QGkVCMsdpH+ULZNPc8Doa5IKUxuLbmmV
YMW1KksCMZSXJTil5H3J3ib5D6F/w37a3Td/ZZf1giYdRiHIiblZuQFDTPTAkslEmqBzfCVeK69K
WOP63rGYkjAeo+5syfqtdNg+TUxaB7oVUAJ38qBMDUAY3B8d++h+jTMhtreNc336nooPcaOeODxY
2KVMANwADKV/9OTnlN7zbGF7/wGHVDT3wYbGLov87nRf/N6JLRNs+bpVPBUdkoRt27p2W14SucRo
PN6K6L5gheDp/+5OPO2Zn7mYdtS9z+zbqpDThYMhE+hMroRrMAfQnGotfh77Q2i/g60hLu19WZke
lq+neU99uAbQp816N+Fn2vYHl/5sGnIYJhNN/PV49VSCH+pDdowuOGZKd4wL7+jy95pUcSP26fjt
tk/qFlYJWDLNvOzmvrw4o78b+LinvQl5o7ONEq0CxheOz9jFXl4a8HXO6OEHfPv2vHWmUcK0TOw8
pHwWF8e6eIEf+6SLff/Q198c0z6l+YT6WF1z21qGuSsv5YLrOPRc4r0xXnIWj/z7KD7f/h8aI6mP
1EVe9t1SyPISzt2Oy8cCuN2MmjiKdH9h/f1D/ZSUQRuKEQk/hP+75TuAoZtuxqXxVO/GwaR5pKmT
QTn1v5/JOQuBO18Tm1tuPLGcBreBpU6E9XEFxWQXP7vB96E26clqwlpl/0nSOcipsJHqgsNUbtox
3YJlMhem8TVRoQrKzSSpSMXT4txmAO4AuwXOTUMxrhta2YPTfBnDpRzLS8vDGNLwG1abkp3Ol5RY
XhnTrJEXiIlRbPpl2S14T0qMLXU6oyvxLKHKEwk8fp3DpXtw3tJ22PnecAiD+94dPJV+ZgDuPgzT
gP2BcsKnrnUfusH0xKYxjfpybeF9sCNRUF6mLIwd3OaEvRdHGdnejmKNaVT6mQpEyLivm9gF3G9x
4Gya7Pcc8FgOJoCUbv5KIDtF2AZTjQ+UeHiopk91kuJ25K4HZmTL/w1faLxai+NhDwCIcNsF05E3
Ju1MnWHW//MhAXkpq6Yhg91Z+5ZkfTzb33xvB0CmwfCaaFIxiUG1ZD5qP1S0Nt82w/CFe77pmU03
thKpkwR7WhFhbw9nMO5SgH3ipbJMtaxudCVY/RlvzMLi7NKH0belwwZfL9XbbXfUeYsSqVMyOY0Q
XFzy8m+wbBv3dzLcda71VMihJdAMAtkIfu7mcFuGbSy934Lc94bkqVBD0a1Xo+XCzyL/2tmbPIin
5XPq9juR0u1t26xPOf+9aPRU0pmOsinKwlJcxu5hLo7S/S77p8p68IdntzBs6pq1Vdln2o7Ni5ik
9cabPE79bMeI6XpdN7QSq+0A1tuGO825LrsDRF0/J8zUU6DxGpV1xm7GrIjChp8T+k66b/a0r1yT
aIomD6gKctIWs0uEFJcl/BnmaPeo4ghVVWibJJ91H1CC1R0XnnFrsD9X5FM5v7P8uyN3PtjLb3vN
dVSv7akcd3kwDkkvMH7WvofjUz7U73g63ZV5/yexs5jMfMv8BbBveU6z7JShpyVcTDWDbmWUeEbP
ORV5F5WXevoShShGeRUvo4ktWOdSSinN/IoUIHLF2nA7jiTd9LPp0UAztAqKmmwOwYdC2p/T5rVs
6k2UkvvKKBUU1dC8mWob6yHD91qOTz4PDGheTc2skgB1Qw96eme03pbuGJXvJe6Pwiwuq/fBNUny
apxVRUY1Ngq0lnT25zp8IBB2S6MCB4zy4EZ3nhxVcBQFnhZXARN2ADBfzWTjh998FOJOiqaE+6oG
VUfOXsakgKpEfbbyycM1GJ/3WW6bAk7j8io9EKMzust9/AEuh5iAsIf1P2371+1o1tlf2Xutruva
aGlRrqFHYshODn1Kmk9J/+X28DqvV8OV+WPaUcxddhYOJdNhrFuDc+qGVmI1pbO0uYtjbxCVcSf2
xLszx6hwqCpdikJCn+Ui5nOZP9PoEGb3XUypMnERw641rskfnLkbD72dDllix9g8ptnRVThUKAiT
mYv8NY7NNgzJvvfd3Zx7ccPEARRT+5Lc1chteyoyqhZL51QCn6oodHJHjD4ZniI0C6vSAEW0bfPS
G1ef+RMk866plsNtb9REEl2/+KEEh4CCkDYQRZes3xXhPhM7mxqG1qRKqmy6RUq5LRKnPrese6Ei
2TtjcPQC/jerOshe30UID6sr4Zp6hWclLlxzKOSmg3x80dR7mQ6GRKbJBir3TzriLxQE4ToGvxv2
OpZnt/0nlb9vm193OaLioujQpE5VB+IytaehenSiLrazb3P21Slfs+wfb9r6tSHxaP6Jio1qy2ga
vKyqLmL5kixsS5MXkf5BB7+hCtK4ksoGZJV91Kd9yS40f5JWHnMgADpqGFwTASo8Cmf9tPCaCbV/
I2WNy/FymTaCW+wuJjvbUymBGsjJL7NwxaUpyXZwyU7k9JNhkdfUfuVUoYKkqJ1PflhGuBt5WmUd
8ofMPY4buV11GKk43v6KzkJKJOOaHCrdPYGjzj66ZQIY/8/tkXULqwTy3EtR+4msz4xae1Cwbyx7
+mSx7vX28LqJKwFc9HPjBRWvLktWgdSjf2SlST1a5/LKXhsWdkvlaIlL4aQg9XsNwycavVCTRKVu
eGW/lQ3PBmoR9icoyrEGlLdKgmM7ZmX2LaHz0r86Y9nbhlW4biaqMjtPPEDvpiO8k9VXfkzDocOt
Q2dq+NGNrvyVKiUsnbMedIF5+ynMICc5tNF9Zwiq3q9l4cLm0Le8U1vM73mSgAA+C00IxOveSdXb
NdKxZPabzDuNSJaNtPfcT2JQ5O9ve+f14T0VsdaX9TBmXVFdZHkkzvcWyOHesKK6oRU8aTn5QWCh
y/wyVL/LNI6aIuZ33u2r9EtRGFapO4TiEvIOV4InaX3Kpy9Zu+Em4q3rHuOpWLV66h0vyMfqEtY/
6wkNzEG+u8/kq70+1CSBHyVozaurS1TsW7CgTM4x8d9uj60pSlSgGu5c+3RmoroE3u8GJA++eFsg
D2CdZerdt1WpYDWwdtMkcLL6nAr5LBNxpFN355FZxalZpOXO4IE/lFfjyY/41h0qQxuIzhuVXDnJ
0h6F01aX1H3rExrTLBblnZf3KnvSADJnaO1i3njz2wDj/87z5uvtFdX4oYpQ6yLbolmR1+fGe+uS
n44Jo6MbV4lOyrOsq5Hcz2AE6aGiSQ21vMbOKiYt9GnQJQ7GHfOLDF7LoQGdrSFZ6ea8blQfIifi
Vt5bFGMP7qFKHjxTD4JuzuvvH8YF5cNSNSJyTlkD3Gskq37TOnb0Nc9zU//d9TYH719etw+f8Ida
UFsU/E9mL3snHTelQItfVcUTdIEXcZYZ0phJwlBzKFRxadnMLEckaXWx21+++FIMfxbxjx8ei+Iw
mjjqNcWBik7DGb+kOAyu8fSDRT8W8WA5h2pKDFlGk8hUdFo5jyENGHzIml+HaAMdki2P0piExwi9
kfeFllIUuGhIWOpxqS4zBfeSnY2vXhiZKvrrHP62pwLV+gokbskkq7PltI2XbUaPl2gMqUlP0i1O
7bzfBEVovTmVP51qyeq9mEEy8gWVtG8/sIHaP2//zesrRdXWz3F03MTvrewy4qZtST4JSGpz51U2
BjNejx6qvqAVVuB5S+NWl9KvAEOwtiWE1trF1Mmg8QQVkse6akoHe64uTbenuMlbThD0iofijd97
f66C8poyT0oPFB8n107/CKDH3WSo46ivNm1lwglocpfK+BQ4Azpw3ZGeljz3Y3A8tMfML6PN7TW+
vgaeKtmXdWNRUz+gp7rMH+rQepZLd2BsunP49U99yF5otQONj2/Rk0drdMUJ9hWuXG9KNLQZ4l33
B5RDmMgXVgub4AtTJ07tqjnk1Bko44Ji2d22kW4F1INY5HUdxHTLM/N7KLv0oQCuwWcdWqluf0D3
H5QSI3GjICoC5Cw6vzgABizFFyv9e9/YSq7CY8LilqTzTlNX7EaHxVPt7oEaNUz9um2ois5DK7Fv
J74P77SyZlO7dbWLhGXSxtKNrtQaQRrSNoTN8ezYoLXBBuEc3962y79w9P9ePlAVnEemjs5eJvif
oIq2Xi8+1cB/ODPEwYvoyANycotxh3f9ZytDZ+Tg75e8eyxc52tA3VM7Ps7OXYwYNlWxfAFyBTpf
M/+4FNBTSnvqgCUmj4CjxHXL7X+rSeUqn5Mn3SEJ/QKJihS/h3B+jpbsaYrGOLyz3qQqqG/8P86u
ZMltXVl+ESMAztxykMTuVtvt8dgbhIdrziNIguTXv6TjLfrgNIQIbbWAQKCqUChkZVal4TqMOZcZ
SsUnPlbVxTPMn7fn/7aH2DKmLy9nAimI3r3kjg1kFHQ3IstmUG1xR00Hk2qFJCfvrIzaswU/2Vl2
6ev9Um9gHh/mBzTw3FXRtwPJzS10lBtAGLiXZZovTW5G2269y7JRs8cqZ5E8fWscV2T+4oADf3uw
e/+y0Pbl9vIrhpZBfW7XrBmbdictRmeMoLHSRtwWmguWanDJyZexYNnMccEytv/tRhYFXMfwpbAa
WbZvtk2/nvfOTUVFz6LyQivjj81Qn26vimr4w5ReHW5WR4IFnTTupSXBp2z2HrgzXbPB14BGVOty
/O2r4ceKsaYoq+HRog17aL05AF/zwnQvtqrZH3/7avi1b5ee7TMKOPk1aC9991zbX28vzNvXCFuW
6dszUZogbO6+M/ck0Ouz1C+l8cTdJMu2iK+amKBaH8ljj/PXKe2g+z6C1pgEdRlmfNBxR721Oq5v
yblpIzKe71bZXklhV6E9bVFhi4uZ3bO5x/jS5oI0mQzNEjTXvCRJsLpPzhgkt1f/rXU5hpY2Nph9
vAQ4e3ttF+/3BkqqMBuWT7fHfhPRcQwupVuLWUzcrVhzta9zYp2sSxNl5z7ZIxZO0N+9p73u+Btp
bw0XNddZVFh+/rRWLzv7Gujk41Q7K0Xhvc3Hxif4AlY9zKxAt3qs1V9TjS2FYHduimJpSHvt23fT
8mUOzqVOuOyt8wkrIoO8hro1Rj4bmHbwUfhfPLSj0Sptia4699Zt6RhfisIsX+qWsqq7rj54zxmL
OxOlY7JGXZk97jbRGKfqM46/fxV1TH8MbM/G6ovxwxqcV2sPbYZr0+W2fSo2wJVCctaQLK/xgn0d
pmoLjex7Xw5BWPLxjiLVsUrH/76avh+UFSHz1lyhBeF2Q9xUkZvpmhnfCpvH4JLjct/b68HAFndb
l8z+cha290hFkDYgzcnG4eRwHWmUIka4khsDnD3mHsnbK2g3DYDOBSgWg7wIb++CanTJewGIpcCv
YvSSGtFmm2kHBuf7hpa8F0Q2RZMzo76aPf3jFJDP7gI3vm9syXtnM2vEsPAWOLXJ/UypY38mtW5z
FWsig7oqq7FpFZDmGgQ+qFpNEMQYgm6aZVHYvQzsoou5gSU7a65OGXz2+IB2i/YPaXRNKarJS17r
06VgrdjgVoPhJIttASrim5q0WBF5ZFzX0jk4HiGxewXzz5Nt0Iecec/c7KJiJpde9y+qk0sGd3nO
Lpg7mDi5zv5DA3kPjrvwy6Eu3iYtxCxDosnbVHtxLOKrGNE2rlkvDv5o7z/R+bclYq57WFUNLblt
6Q8BG1xET5d+atoP5v5+0bUkq7ZY8lkjKGvqAHF6tdd3lZ+47A7sFYKaTHUl0Hvsdh5Wg5WAPgx1
gs3WBGPVlCV/zTwfks09plzza+/xCEBoTQBTrLMM66qFU09eOcFWcnrOXBESNwMXo67eo7JFGdtF
5qoIvDprr/nTnBzadEbUPzrXObZP1SmImztuVlh7GeM1+XiJr/cC6QhU0uZvg44QRTl/6ZgdPGJW
A8f8ebLGB6QlyU/Ws/tx+pJBa7b8n46EXLUPx++vXMlqnZm6dtlcW+N7+QvKdCHXkYK/iTA6Fkdy
02py8TI74ZBywiWuLtlDfwHPcVKcBk0uojBPGeeVAxrOJn9ur/5U+4/bgF67bit1nRCqpZH81ewH
5hWBaK9zzcKiiulYh4PubqgIyTK4a8HBZBe53V43o+gjKLvEPek/BXkeulmWh572rqL6CsmF/QDt
URzl7OsI5Zhmehq2CRiI+7xYBnYJaEtaOc26az58GuuXZrju3YfbqYIijZUxXWSyXNNaF1DFFIlp
fjS7FzSOgYhTc5wrTEdGdUGTpMjwVt5cOVvOQbmfi14TMxU5pgznEgFrg4ztzZWO//Ts7DlXx0xz
MOKJIsnu6jSEb/0H2NWg1hhAtOna1dA9KEK33EPTTvz+fHv5FWZjyb7LgsFqdiRT6/aciW8j+H3L
QVMIVI0tnbE7ThR0X3lI8bdknsCU9B1sjRqLfOsx91gXyWmXsV3X3gTD0OK/Q5uOaw8hFU8G/wDW
4pDMD86d9yBZ/S3bJ0GoiY9w1jEsaSgGES7m6b7Vl5y2yIepy6a8u4KVOpnc/SFbh2sw1xoTVfiW
jCwCueTYAM7UXGs/LexnXNgjt74ycg+iEZsgc2HlVee4NoXxeFMQTs2EXlJNVFCYjgwu6mxnmbwN
RR0UYOKG1g918Ehc3fVEEZRlYBHQLcKwDReHbvWRlT8tQMIHq4CEybPf65goVP9xfNmrA7cf7HXs
y6MsBYLAHFzFHt0erCGDgFUTFe2gYWhSxDcZbdQ0dt7TwUEUqk87gabqp7ssU4YYTWD85a4F0wFs
jJjPvA2F0OCdVVOWXJcRr7H9HkOLBmXYwT67pa7dU2U20p02n/yG1dVxXfaa96u7oJAWDE5o1Y7u
+Uc1ecljA2B2Vugd4d6QTU8MwO2wBr3w7TVXuKuMMyIDa6r1uL4dC+PvkfDsqIFw0z2vJnBXmQrL
GKjXkgUL31WJl7MQKjcunn9uT16x9DLoyJqD1WgKs71WNnnJ+2+2NfwmgNbdHl1x2MpMWEVmi4Fs
iMIGiAPd5QeFqZOoH/zYt5P2Ht3FY4Ekn21R5h1RcEGyUH6h4vuQhyAr1XyBKtOX4UdQeMumEbrB
V/aZXce0PeUnqMp9rL/YJ2inxzqZSoWB/v37V3GnKsjcjsAfXkvj5zpA7C3oqI6WQLXHkudSsooA
hJnHgZ7m9H29fujm+1J8GWw04zGSQiIDRZ21TQ23j+dZV49VzVpy2VEsHUXbUns1jO+9lTh9FaLs
eNsuFS4rI4xac7eLlSINcRqkgHmyesB30Zfc0CyLYu4y8oY3w5yvE07Ywmkvs1N/NDMAfAYdv59q
+OPwemUs9QhCIALFoCuOw9OGZz2a+6ex0vU6K2xRBtzMWzUuokCwxBU9pGFj6MKBauDje17N2xy8
nECzo7n23XoGpDTmzu/bG6o4tmUCrLYWuQucanvNuDc9uSW6+pf8R1Dna+j1+RjT/h4ZBgQbWUKt
s/GeanS4dtp+sZmx0xj8854HWl4j1RpJzsp6f+zHcWhxmgCgzfhchMP+8fYqqexGOmdxqDZ+6+NW
MtR/duepbZ8L9vO+oSVvDfgeOJAdwQYse+iAeP3QlqMad317TUwZYzPZvVMbC+xmc3lUuXWSG7or
smro4+R6bZLWDIzJaLRXl3tRHyznotOF3beDDGhC/j20JUwzMw3Expk35QMZIYEqguU7JRmuOoCy
v7+98m+fsaYMnvEDr4f4BW2vi2GfN2PDG3O48C6pnF99O8adDqSjWinJeSfDa7xiO14kHTMnSefV
iG1rEXS6Ev7bPmzK+JnG7Ezf30bcaXfwQ4zuF+J0Twu0t3bAOcbZ0fUIqz5Eut8O1lZ2ecWPu/Mv
UsS2rl9VNa7kuTl0VPdqg3c19fCHDbVzyhvi3JWnmTJ0Zuo8wYMeTzNmzaCiaJwYNj0eEOxuW9Hb
ocGUxZwsk7XFMk54+uFWOIwRcC5hbZ1uD65Ymf+gZ1qxWj3Fzoo9aVkyL3eOKznvPJCpmyeM226n
3b7W+V3HN/ha/u252WDu+SL69urNy+dmbp5oN7mhV+ku4IrFlomvuEPo6uRY7AnX1w2kVx4HvjjT
GbjCkWSaK0ImvJSjhnC1rA+tnbqoyjloIeLdpQWpyH1bemz1q7jJxqKmLlDs12wr3NjrfeeyjJb4
ent0ReiU8TMm83ietSNiGqvi8VvPm8TM467SnCdvV6FMX/JUesCuxyFo8UC1RVBVjwButMn/8skL
y+BrNaZ9d59byb157KD/8AqULOq1itY8qSAkOxuaIoLKjOQzt+hBqA381XU7eP76sBytcNTRGCkG
l1vztrEA9JMv8IHcOS/A2K9Apoku18QzRUiQm/MWxo1KgNv2Wpr8BKq5hzLXeZdqaMl7PdszwPOJ
3TWbc1c8ttV9Ji8jolDrG/fRw5Qb6n80A5gOdGZ0D26qSR/b8Mqfqn6qF2vx8RiD9chGOykqzeuy
wpdkNNRQ88HzZyyHKMtvvrVeio6dTTKGLffD2+6qshXpRDX20Zz9bENhDqicS92a/1hDsyZCiA+3
/0C1OpLDziOk7AwPiK7BFvQMGGkWZYWrI4VUjS6lxeCE9JzSLXBbM7aoqfsIJYY7V0ZyUbR2Y204
ht7tPHYt3AJJRX9Mnn/fSSWDohg3t7Ft8D4oSHAB8WfYdUZsGEN817rLmKhDrsIqB9RvggWl+ii3
jNEIl51OmiigMByZ8WraGr+kTo6yXMdisS/hlLW472TLz/vmf/jEv7yK23wOjoPW39FbvE1tZE46
6TbV5CWXLaa2J3uJQwpU4F9EVz4TtI0uzaxZG8UpLoOhDMdum6XG2rukKbtoH7zgAu3u7iO6U0FX
3xDjz2AFmo1WfYvkwe1QutXSIrYFZhOPIBOFCkRsrPeBSU2ZBguJWtPOEJ++7gDcXoZK/AHC4Ffn
Mlvz0K+av+zCRl21E8M1zrPLMP/lNb993Tb/7cuT+ySgV+1KPrxCW7yHhBMm/47nUZ/2p+5sx/YQ
L0kX58k9ern4Gxkf5ZXBtPMcGf4AfVxR4cXzmgWaMKGIcDI6SpSLhwLysf5jmvnvBuvOcaWjFmrv
dLcEiiGL8VDSB0OH9VTYvoyIssbVAWkI4BUm/1HVWwjp8GivuotB7HDt7rs9yHioes33eTreaCE8
8MurjjIaNzV5n+oDjo14FXjsds/FWuHuX3t5WrXkN0qwDBVA4UbQofqROavmgFHtrOS4YAnIO1es
ANLU6GXxprBwNUmywqVk9T+voqwoAizP7n+unTKa81Dkn+6KyzIminiT3+0dLlirUYKnK59+7Hc1
qx1+JLnrwWEmOLGAqICQ73Mx9nva0vLbXROXcVFj6fCKHQdKOTYXJ89OhhYTpdhJGRIF8o6JZHgF
uPoGdyJSZ2kzQVrl9rwVSaAMhGo2p8g3nFjXgbQxF9eyBpKl70M2vb/vD6STdixoac47Kuoc0QsI
bWr64eynLNc4q8IaZaIra8HLZuAixdysF1ZM4TIDsVG3mrNWNfqxJ6/cNdho0JV8wOxd8eKMzq8A
FCejq3sOUK2+5KR5b7nEFkhf2cofXAoCy218McY6Youum09lPVKGvEBufaAu3q2H3ucPFuPeyXK6
uwCdpoyG2tagZq6Jywl6spvmA2hP6+7zbbt5s9kb7irzXCHX23MkaUjRTiDKibOH9tKlZkhCI76H
ZQZ/IcOgarsqXZSPj+tJ30Gulsd1wGtdfqBYeRkJtUGdARIHWHl/zhIzy35TQTRXN9XQ0vFq1Pm4
ZQ6ubptPrXiYAKBjDtXkxgqbl4FQpb8DRp4d8Z0PjxUUDoqAR6VrawKCau7H375yKWaOizcc6Uw3
Z0VYwKkuo1sPmnCgGv34/dXovJzo0GdHsLSsM1896Mf+um2QqmWRfNXJlwkydKh7QLfznA9N7Fbr
4wAGzNvDqyYu+Wm+7cFCepx8QbWEgzXErNelAoqcQ4Y8lbuzjNmKZKzonv0d7X6/MsgnuN07q3CS
+2Yvna2BNTcsb1FZrIKgb8/cHiluVKxd7rwvyw+n62pVweS2+AY8I0EvxOE/Oh0s/e+T/RuJvExW
YBnIldYBYZgneCP80UUszs5ZukdWVPzTRkFM7wJwmfIDapONrPfqDqet/4zYnwwFAVuJiAJdfqw4
UGTSAptP1mRDbPdq7imefvtL43+2dHgT1eCSb9UCCD1vwVHbbzS26heOp7zC++kEX24bkcLD5BdU
VxTNVh3Vb8t/hxqOoE/8vh4TU0bOZWiCtDsfQKK9Ro9JiaDgFvaH29NWLIuMmlvtrOkGH3eSan+3
Oc8UuDlDxEveaXxLsSwydo6Pu+kXaw9Mghge/cGtInt2UpJVmsCmiDwyes4q6s1DxRUwIvS0occ7
Zq4O1ama+vH7q2i80aIeggNOsZrT4/h7a4pzw37cXnYFAMeUoXLEbVcIgxYwl49blF3aE4u9ZEff
in0qEyO+R2ETSYKMnDNcKmYujgx5/FVCeGTw5vD2F6hWRwr5FiO7X/hHNKDOSfATbca47/53e3DV
rkqFj3ZZ3WIsrSO3eVzax0IHmFNNWor0W7/ZGWuxpQIoBEx6sZsIaMK7Ji0j5liFinQDTe+r6ZZN
OHfzH7tb7hzb/7ctuqW3rUuJ83s2lqgAzShx78QKyFg5mo+5Wx2p6p6DhL5A1hrZa3lfridD5UrQ
VkMADRW43GJf/ayB/gLZdJRKCiuREXIgh9xWO8fMzbx/Pwxe7BMrvr2XirAo4+P6jflm0WMvkZ6C
f3iYPzkDn8I+8PsISaBmV1X/ImVlxbC0FjOOMof5BHXjvP0d0IthaM5rhbHLjFzmvngO+I5x4vEh
dH8UqCFSVzNz1diSgzouKTcB6u0rbvQha2Icdxu5L8f+29nzKu7i6WylwkXGt9fmufJzAe7qnd83
cRkjR2YQ8Wwuyp6r/46Qi8OG0NBdiN+yR8+i8rvCMAA0yAXpwFn0sWTvJ90T3VsPu8e40oVprv2S
zI0Y04J4iUmvBEwyyN+jds3PVoUn/MYIy0wn36P6isNYXy3/7K9O0QhjSNFJFdqW8dQ46x07e3zI
YU2vhibO7IAGjQ0poOfRNtmnws+S2w77lkEeQx9f82poY28EKaZgSCFJOUcVm8sfSGKGsNr38ePt
vzhirZxoH38heSvtnCkgXY539CaLfIb+8y57RAH0zKYhgu5r4rU6crA3q/PHf5n//hzHZwCXeE6X
Anjap/O5i0BD/MUOu5TE5KIrzr91tzr+RfLi0TB215lAxS2m6Qz46EOBiwMEkKFSXmv2RWVN0ok7
r/a6gK98TCdzipi1vJha3h3F0PLTwuLPZM1BpZzWVh466JOzdBcR1fLLLwtm3w3VZmBoviXsDIXB
ZArHPCq/DGlzyk6Bpp7+F+z+hknJ8hpbvTt5De7adH7on5wTP1tlRD+479vLkliRGWbvygd+GeP6
qrsuqhZN8u6mrAID/Q5d6jokmoCka7Sdl4fVvPUxknfbeMETpcDQeTqm1lMZs5hdgrP4eF/NCwbr
SF6OFx9e2Bb+ogieV/6eFKfbrq2IsLLAxlj71NhWjGufj7bd6mydaTKedVD+N8uBx7wld27dBn8w
wZ7ypyWe0uHsfMDxEwOQFvvR7U9Qbazky13PXZdBqi8d+aXkz1pe2Dcbao+5Sx5cs8a0wfE7pkFr
h1tvP051dilRyMgHIxwNJ/ZB9lF1vz1n1by/KQKt/BwxkWEcOd0QaKsFMuOPLbNOPjFRbgNrtPG7
GIVmzRTbLj9O5GRzWwgKj6lL6kcesCgvrA9FY0WsKqOMfO2aNupNHRJUZQXyc0Vf1ya3DGzRctoS
K+7OmwirJxGDdeHSG5oER/VNkoObNbUZSHHHdBBQed2nBE/qyRy40VD6wFz/qmYrxTuS5t8UVic/
YIxZWQ/FYKC2DQJ+76TFQP69NL0RTOQ27t6z20zUWZ+SFy/c46N5KgmSIuqetriJ59iKmrg9l+EY
ZbET33YhlanLrd320rtLVxtj6uOdp+r/tzkvPl5lsomEk8GfxPrRtC9llv1z+/9Udi5Fham1cH/Z
2ZhCwDwxDNCqfEaFLd7292723tTyzyhOefmdg4JA1p7tckxXc7x4ufFkl1Bi8P2zIB+3TNuWrTRv
KVBM/TiJHMjpdHugJxoPZ0gcHuZNk/xh1HEsKD5GfvUA8NxCYx3MG0hKNKMt0MTbo6rk8Tjwx2nU
yUcr7Fp+/linqaVBFYypU89xjoPBI0V6e9dVQ0vZPOsmXjCOXa+4e162/tnPbM0xphpa8n17mrzZ
t2G/Fu2+r53/tW51kjyKsCK3fvddzmcBoE5qF3bktn+6YQM5R5VQ85vZvgQmjxtCNTnjX3r3N5xf
7gMv7Kwux8qB8/Os2dALu1iOn+CRmgefitZwPD/Mct6VHxzar/XLNnTG+E+2uHXzZR+rtntZN1az
GUTjhV2wiHtdQd+BDckxPy4r52glCCxmWyB93xpjP+j3fNcsn8syR69j6TAz+0AOyuzYys0ePHH3
bbx0f3CgNj+5A5vSlmeQFRyirdMlrIrbj9yA7hTBYjSLO6V7viWONUaGhTBp6C5XKruScot6xdWh
E5i5uSAYN1MigntejpBdWFLQ6OuG7lQYUxqIIM5wuWqmSgMkVsxaLpujfw832MqZ0m4rkp6RUxHc
Jbhn4dX/39czam6MUsPDrFGGK+0yWtg9mDUsiFwwR7oxAw+ErdyYiIHHiDu7P4teR/mksBS5Xm7y
vvXr/rCULH/ceX1q/fw6QB/sLhs3pTuAs3Bhlqyb0y0X59oWZ2rdJW6DhTm2+dUNn/PGypqGzuky
iK9TR0Jql0/z0nxuxlxjMarFkTxU7FCn2g3MnjCR5CZPnQwnmZYBQTW8dN5TugoHiKA5ZbWfhehH
vG7rGouu07X1qixe8lMXaV7GdxubaxoxalHpjtzv9sYqzl1Z0aKcWZkvrjWlVZFHm7mc8hm8q6N7
ynsv8mh2BzwL1v+fGvrkmGthe3M6bigVuzjWx+UxMFxNwn8chG8cLHLTeUMHE8D/YkmdcbiC7hZs
DlW6rkVU+7r3asUe/Keczjh3+6xaUtqV8VrO59a45/XiWBzpeK/o1goorSypv9RoBt9/9dYSmaR+
ub3FqplLvrsVPUEzb7mkQVNGe8CeHHe+c1sl38291eGsCuZ0LfzUrqbQdbYXTuvL7ZkrjFNuM5+L
zrSdClZjdPb42IuanrLA+7GUE6CszsIi1jMd6Fe1SpITD2PVWI5VIgwZ3j8OpHzBT7bfU1Y/dlhy
YFgkIDH7PKdZ2aDrkTz2lYgYCc6310ll/tJhW4vdBv3tsQ18MCOkUA8mwN5h7YKjPKg1QVTxJ3KF
PctMQacgn1E/Hp5XGzWOon2/tmjiYV18+zsUgVTGUwjhb6yg9ZwiR3yiqx81wfB+q21NrFNs8X8Q
Fd5ethU1sQtObiM53Ly4Kut7emKwxzKMot3dpvI3AyFu7x4gc/mtG1vd7Ui1MJILj5Zl7ctozym6
St55i/mIN+EH19bBIVXDS2482qvde+yIzrOdQIco6Yw1cfs7s1gZQmFtQdG5fFlS0jZOItpxj+qx
Lp/IsuvEhlVbK3mvIWzLbUwXHuCNTWhsczRV5Z/7rFJy3npeBHQIsTqtXZ2571+4haPSaDRWqVp8
yXmDwrebdoPzUqs8mXv5UuV7CL3RO9CQnkXkbnQRgCIo8NicFj0yt7m4dosHYcjsyz2LQwIpYxbU
bPJhR0rSuzW4XkN3qiq8kttDVZpuOG9I7XTv8G8vFJE71G0jLwNn3BZchozUIOZD4/DTqqVKeDu+
EbkzfbTaIoA055KCPfxigzZvt/j7cfyy2DpUsKKSQmRZB3empb9W+5SuKICiMQncPuuHhvn/TLsR
CshKu1N5ojaJHFD3cTxM3N6jt52DyK3qzuCtI0wDV49mvwq6fKBUF5jeLnURWeiBj5NZC75i6C2L
W/F+g4j1RIsop2tU2V6IvmTNDUS1+5KHc8i4bHaFHBj4wC+jF1xnenC46GqEqt2XnJz0FWHOjDyY
lPl7vjTv9nmLTGcbQme5h2HycEXJ0/Ekt7egPDiugN2jBVHxbFnj21usWB25Zx3X1qYGMAApJJqP
7WEOPWFds6zSPGgpLMiXvHxxWF0b6F9PA5I/5fl+zYWriU+qoaWy2ZSjbFN4sCA0hiS020+lVjNG
NfSx169ulv005wQImCVlpvfcsTmIvWLVdfMrDEZuW5+7hgPwXAhUENmZVm4ZU748OKP42jjB19u7
+nb+S/zjw159gDW7c+uXfElF3fwzWcMPt/7gEzyv58a1NXU+rLId6Xa87iDd3FeB+4G5vXdzku5j
d3aWObn9EarhJceFwtM0O6u1wFmzy7ivCSPzOdBent4uYBK5Zx0pndc2UPHEBZaerfEa5N9m6D02
PAhJsCa8f9cGOl1C1adIDtwGHnipWpxA+ZwnQ1k8NfYfMPZqbjuK0eUeduKX0IHe7CUtW/K4ZksI
UMJTwD3NPiiMSe5hZ8VezZUBY4JWXUyX4NHMl0sfBJfJHl90xRzVN0je7K8ZEQ5DHOpEBp5JcSqz
5itkqDVX2b9X4v9e9Inc1Z67iKsgaUMlBKinYBHAEVsPduU88hxKX4ZVArxRPdLZu7TCOBuBgTx/
pe+roX3c9vI0TGnJes2CKsLLfzRBtga8gi3CebCu1y5Yn2f7HlIAfJHcBQ+2r4xQjlxkGPzxUq7r
55o09/AXHoNL/j6PFllGEJalwWgmtec8VIb5si/Wj9v+rgiMshbIYnKDeqWHbN9jkVGVyYqzKcrZ
9ohOBR3jriLv8KTjetsras07QbK2FNHO18RmfETqJJLREEnhWNfAKe8SPsSCSW6/OF1Wbz6MWpTO
/Gkw6vVkz4j8JZt01SWF38id8VM3DIHvGYgs/vDCGP/E2vxywCpv74nCVP+DYNtrp3LFiPoYYn04
Fxsoirv8HnpfGJSMY6Nd5dkmy9d06OrrmtvJVLKn1dG92anWRjrGxegtQWlgeKM3T6zoHgMzSKHL
pUlAVMMfv786ZM3d+39fy7IToR+DImJ3ScJjYaTzu+CtvTbGsKaVOYe0rH7N46QT7VBNW/ZiYMwh
7oOzyK6CiGzkzCoeQRYguc9ipFOb9bSma8HXFN3kl64N/iEz013kVNYoOa/RWWtlmTjo0MFM/8wg
kzxPu999vz1z1cJI3urTmnjgbV9SvPBF4BSLgnUHj8VdQuoWkdFpHfXyABKvIqVu+d10OHno7fmr
tRT0vjRAxqhBqTZzsn5e06CegjhfRuh6l8uEK3WtQ3coABFExqcV/lSaZdWvSGREaCw0wvMpXlWH
yDd/lQ4wEgM6XRYvtUCofXtXFHsu98i3VeMbeMhcU6cIphBXbSROuXff3VDujQeVHOUFGde0Lgzc
PduNgpWjwmup51ma+SvSTBmhZrvLYhcuQbrftudDPRhPMEHU5NYZjNrRXNuPm8dJbOxaHlTFOSpj
16a8gdv1hkj9oQr3YI1B5f/Y1rFfaor3qi2RXBysnF3bGviDnkGHrayhV7e67n3vnURumm+tYiJL
Vq5p521bSDII7Raz3Z9KPF9rKtKqeooMYRM1LkLVJrDv23hpwfOy2D9LuifBhAqU6yfr/NSZnzeO
v15/37Zjxa7IGDZOVpzS/jqnQ7Zz+xsUuBmeiVffc/dnBwQNweMmPJN/vv1vii2S4SrN7LCyNdst
JbXznQo0KQhP6MrhCpOWVQuMAY1DpWmRlAMuamZfvRkKmpCsqgrzNNefi0VEE+z79peoQo7cwDss
Nvqys4CklsNDjwH7WkAZGe06u9NHeOQLTZYlljvEa6DrgFHslYxtaTYsHWnMJUVfgGm+34bCZ39A
K4rXzWpu+h78aUbNLH7fkSmjDotsJ0RMC45MVoYGmAsMqos+CjuQEYY+WETzeR22FHJmWCrAG5ct
ohD40D1Q/X3GfONiZUtJVuusTmniIpOW40XUIip9Py5EALUMoPLyL7MzxAbWbQXCsK0e+Pab5eSr
zfoTWIj7foi7RcdprzBLGXqY103GrcxcUxuCzV1ePuR2EZXNFu7VVwOaZ11XRfnqnW7bpSJbkPGI
a2tOfulYa7r5BXiK8iyL2n0F5amFf7z9FwrUOZHhhwYEl/eymrbUb7xnsdrx0AVRX7kPoBIJvcy+
mFX3xIOf1S7CUhxqYzrwsHJbpRg/tzmtvXqFj/OfdfUOzy5jmI0f3B63Z8cKyVJeynZMWkCLqsCJ
+30Oifcu837S4qPBmJWw2tbUEFX7KmV9RdceEBWsNICsYVm24VD1cQ1FviDIYr70Yb744XhvZVpm
aqid3gTos99STr2kpV89BwUC5oTErp5WiHn4vo6AWvFhMnSxF8ayUZtv6ZA3aOX5brn5mXIRGYy8
zOYWFuSnQPvtbWNSRAIZEdYPWy88MlpptWQGv2yT0zQP3ipmze1d4Q9yW37RUGvyuEFSo/IvAo1P
eJPYngjV6YspLu4yLqxy+BoYa2am3kjDNtjC0bXCeW4j0LFHhXeGuKjG7RRfIsPEoJ7dV4ZTWKlJ
pjPvyIvbOp8oc/7c3gjFrstQsZ5aRcX23EwBarya5jfq/GhmkQCDBSZpNPMcOMBBVx5QnZ4yemxZ
naCH4ryZFhuJcysL+fAj80HnNQahSdZwqtPKqkPUQDWrp7AzGU+2NlUxr0ZtpcZkWiH3PBJ3dfDt
9topjOA/aLISRPylsGna7U6SF9/80Q/NwQk3vwrz/v84u5LmOnUm+ouoQgIEbOEONo6dOLYTJxsq
wwsgJjGI6dd/5776Fn6KdVXF9i76ilZ3q9XqPuezXY6GI1lT81R7yxZe1A3SNIJxq/ahW17CNT1a
rHxcslcMre1zSXUWu3YtWtIhcNCHbR0Kbzivfvf5uqI0g0T2v520b4oTWUrXphPLdpuSwpr4rYfJ
bIHKcE39/p5PeHf45oQVAxppNXjoa8ZI5TDjMZF4hHcrzkrXBRJW0PkzPaZiWpom3pYtDX6xqRmm
B3vxepehWF7SAPlf1pSPngdqe4P6352GR2VI7bjAKjGpHsDbL6Rt2wGILYc6Do9uFJ5btPl3Bjw9
jbGqrRdirFFi9PE3bX1wnQfLhIerMR8VuKJldhmQweW3GYanC0wGDjihpzKp8sdKBgZPexfo46Kk
y1e92ePNJjimKkSSOZbH8ZbclC/8Z3UHxChMkDTnZY4Hw4VJpyfnv/+0AAl9dajDb4vajbugO1VN
acij/h3OfieBtOl/ZVPbD7IJ94lb76MfRs1z+HH4MWC4w4rJQ+oe6zRKI3pj4uPW5VS2kk1MI3WX
1S7pbXCfPXgnAmJrbPw9otSpOPkHg/tdFPPeRym1pHwAIrJsKnzUU19E/e1wTg/0k/c9fxgwMGgd
wufrf3TJsv/6HzAGXA6ZNybAVwBgby7+J2j+cQGIJb724m7JP12X/r6FQfwlDr8RbxVplSMU/v8z
shuJz3AenO/th+04xqiQHdqv1/9K9yEXT3rzT34ugMIwiPKWIfqEzW0nb9LucQ02g7Po5F9+fyMf
2Ie+tWWQv00daN6nKHO+rMFjwwxJ6rseD01dkok38tuUFjwruvI2kFuEZkDi3Ab2KbPQ1TAbDj/d
JyjuDp6FVLgr/sIvPsvpsQGZX9kdU2YQ/66P4wsUHwccH54+Ucu59QbcpVP3YDHTQ/H7K3fU3LAN
wWvR2W2fzC27n8b81FlNzLr2lfFdVSPqqOmh167AP/c4bpjU5cni2PdZKcPIaSZT1eN9/ThqWojX
+ubCJ9cnzvY0ONvNPM2G6Ppuwkn/IqoTLWvGrM3zZNvIgZPxAEDcY+Oa7nK6hSuutVVw4qZ16oQ0
IpYNhhkzU5zTiVa8Ku/yQBbT2iedZcc4/m+mcTA4lE604lDNWFTcXpY+CTwb+AnlH9mkOzBIfOj7
8pdvfLUOwyIT89Qni/fFA7VEMwYGybqdVHzIH0fKZ9SJEIj9RzwkPrXF9GjJPWykl4UrR2W2oCA/
Z1ufDNUWi+X3QP5UzuNEDNmQxk2pcjSObrf4ZMjyJC3qW8cG1yZBOX+yeNwV08/rcV6nIeVgLMmS
Oqyc+8QtRtCq1J9mZt3LIn28Ll5jNeq4wMassrDE2Cejn0f1wg8FC07XRWtWro4K2Gg14nyA8kXR
JpXzqRj6D2Pxz3XhunUrPkrWYQRVi1snzBliyttTX5kKqLp1Kz7qDNkqhqpukwk90Vb97DTli912
8fWF66Rffn/jSwhm2TYV0AobWBs3cnoGkLSISVcachCdZhRnrRie1WkLgwG34VnI9bx6uy76FLNm
/127zIjsMVCYJ1bDwdaX3vYZODJGaTAYjTv9m4G+UQ24SDbXXqB4nn1u7Vtulxi3XqJmM3U2vp9z
YDrgv+sPoPiVbzaiLykfGKah4o2yJuKg7xztpPSRTl/fZN0eKE5brawtJ4lYnNfr67otv+fKMrwl
aexHHQ4Q9jB2eZX1CerGx9lazsBFPKOWeb6+cp14JYFFU/foW6HXJFs7HPIQLwillZ3cTeyLN3/d
U+W8YZLabxKRp0AlS5/Zwgzm826tA68pit/OG1DmKgqlO/kL3Y51+5nkH2nwUVQ362Aq32t2Vr2o
itGu7K7BAY4JwKgXXTJ5+dM+1SuOW1RjDrZQrL9OP/XTJ5v8KXNDqqpTjeK4uZiEnbswGgCzs6jz
po8Scx/A4zrZZfhSLjJpSGpIznQaUs5c8Fq0PVj3moSO2xFYKRmQZRpTsUxnnooHp0DZdpcsaBLu
ooOyXKKFdK/9Mh+ub4Fu7YrfTqJtl7WndbLZAZ5huMRdt0932ScuDEr0qb2OSBCsJAGzL0CLR9Gm
HytHHkGMHGVTe2+NlcGL3w90VL2Gsom3jp3ikGm6x54/N5OMNjRsYUTP1H74vqb+IrFznbmQ2da1
yXjxAz88kqA1GJBu8YofV3OLh11B+2Sr8xvhjI8L0MIdvP3mA85h06TqRdrfhQCq3j9XuSA7LGFJ
RVccOaj3nI0/2eufy8v5HmP6i7cOOBFLVUm8wa8pvedO+1Dj/WefaMWfy9UduKgQRYGX+Ng33q/N
a5+vi/73jvmeYhT/DV3Oas9C/0UrsL/f17LLyQnAK5l333hAZ8sO6FdZ3Bf0ZYf2Gk9T4FnH1cvl
9mUgTBaf3bZw3eWwSUrFGR2PLUp5HZvyIpEp26oHNkp0JsSISG2NR7mmO2JoSdRr7DPQIj6jedmy
Erp2vYydYmPyABqoaf69gIHDaY72NrRLG9VV7aznrZKyhG0v6Ix7yEcU5v/k9jI1BjW/H22o2vHc
YXCtIhlvE4ycJbiqfM/t4cG1TQNDGh8KlGgzNkVduugNQS97+8HapvupMoFNaFaudji7cxvMoqyK
ZJ3cwzbWhwE5uG2bxkV14pUsgZFFIseESI7GVmssHiRPYyJcQwTQiFdJDQHF7JN5QeVArH9qv3oq
2tctGAwGrtG6OhuydqRlLPORJhD3yNnysliBITfTxBR1NiRgM1skYThm/flY91lUO8OZ5fNh3Pjh
untqVq/OhwwFWK1T8Fon3VIexSY+1L1/u0/0JR6/Sb8DkgK1287apKyqBkC94MquN2KCjdTp5vL7
G+ke87KKcbdPiNXeDN1nVgB5ZnKOYjIoX2M06pgI8ULH4yEY49Z2yKKqYUB59M+Sm1IPneYvv7/5
gHnmo+gqTL4HQ1aykzNXPjonwqyt4336V4J6VzVpYc/Q/5Rjbi2Y7q1UGhxKt3YlplNpVS6Z6iLp
fd6icZtO8WozU5OjRvO+YjigJ+8WsAghvs/8vDr2UQxAUDcCIGosR51EQKdtOZHL8WHV1kc2O8dg
sM9TVp89Yhvua7q/uHzZm71d67Qt8xSBnhJQ4T158/eZHije867vrE5BiulQ8Pc1rtcXCXFQrVhI
8+AVaJAgrft13x8opuMHAH2fQISUWOKZdd8X8o0XJtAd3eIV2wn8cOp4U+H4aP6Zuq+Z92uef19f
tsYs1dkC3mRWWa4ZTqlGnLzQe0Qv/r5gpk4SrDxg6N/rKlS2wYfrU7FF1G9fr69boxJ1hiBEi2q9
Cqy7S6dzu9SgOnBvl3zXnDKl6gxBsK4kKHx0m8hqiawWsSbrIqfwTtdXrzF2dYignKWYkVY1gBSr
jn5Ob6a1BdmHjIrVMcRizcayy1+/8SeL8231VnxBzulpyNKHegqO11evE33ZkzeiG2SPdg3ogsSu
ZRf3NJPROPWHfcIvf/pWuLs1YgntJgFCVnsXzK5dR22YO7uKH1TFvx2saUhBZd0kFWlA+zrh6Fh7
34SFrbNKxVG3FPER6WSduI740A/VS1PP5wnEntd1oxOvXL2nNVsl67wqyShwVov+JOhwtMlmOP10
4pVkuCdyzsYUT7Kb9Z0Wv4bixebPu1auDhKwZialV/RN0jjsE0ayblG0fwzC1fCGobFIdYwAvSiL
FA5tEsebvtROcea2c9y3cuVkzextykYM3+Ml6huq0mgdf6qMFPeaOKAOCuQOqR3SY0M5SF+3folA
SBz7sHjPN816azb173GBYrH61h8S13vd5J9i+Wovv/apRnFV2vnAQQ76MRnpPxKHnVX92TrT3Ixu
3cp5ak1Waa8bG5IatKNuI6NQ/piN6YDOYBRHbfPJ44HH8b6YgmWpnu7QObXPi9RZALQfsGrKuhxs
YuuB8Rwo2/KGz+vhutJ1JqM4qZcOwsvscUxIeL/RI7OGKKfntd0ZwtSe/6biMugt2IsXtjGz7aOD
EXXi7oKXB2OIcm3tJqClo1k1S6bM+c4rz79t5qEynHkam1E7x13bL/uhwNoL/pWCs71pf6djZsgg
NSajNo37q5fOU9Y2STZ3YYTJaDR3bcvz9V3VCb980ZtTz5tzwobg4qUzYEW66oDmg332qDZ9O2wE
YOFUclTZyLHm3qmsBehxpMEedStX/LTp0cfouVDLsskTwCDPnc325Xiu4qQClNVh0+YocG781XXb
s8iqT/O2Gl7rddainKZBO/KpRJ02CdErGM+iEzHO1PVE68FUzNb9heKsLNzKkI9g/cu2j+1kRwPa
sRvTnU+jebUVu99Ab7fOQ55UXvGYU/8DyEYNiYZOtOKlLa1bQNSGQ5Lm6AGTLOFp+P26pWvilzqI
EwS0L4B9OiTV+jDm5ypoojn7wTA2dV2+RuXq6M2Ylh6yDRvn9RhGldfGM+mPE8hmrovXLV9xVEom
vL6Cji/BwGDKYhb8kdtJCsMlUqf3y+9vwoC7je5Yr1AOXZe4m4cY5OqGhev0ovipZ4FXwpo7RBjx
K0jzKLc+MfKyTymKo7KFtxJ05zyZXXlwveBWLvO3YnY+LrQztTK9P90BEijFXYFP53cstXDrKHI8
3Mds5Z79vS/tZr7tG9veWpDgDhl7HQIJhJiIFsPELLSyzUV26tCL2joR7kLFmgxjMTXPzVJvVoHp
LMcfMBOK2TZxX+WFBTDUIg3qbWflQW3vaLPMSWewIiZpKA8j+tbXbo2D+c911essRokwDejgJOoa
aKOspjjP88NqArvSWLraO0ZqRrPUY23CMv4N80+Epx/bdDtPIG65vnbdPyhRRgLliKcVGZIhlONx
DYJf6zIsES+IuGXhOpyv/43G8tVxglVUpQPAT2xA+6UbP1rhV+kbbpM60Zcve+OvpT9kow9E5ET4
Py9ORYuX1Jij6oRffn8jfExTz3dyGI6PKn+bBz8XCa75ojeUZ3TilVjjpJO1ZhyRrEi/uvLbUj6V
85d9GldiDXqyOkAN1jwZ0SARrBgZ7bsbH8+518VrbF5tKesWVtlrluIImUk0d90BaKUGk9QpRQky
leS8whj9kFhzcxx95z5vhzs6FXvgFyhVAWi9OS0rkIsgeQc3g0eq+MJxkNa+If/VKEZt95I+two3
2IYkHD2Bqb6sBrihvwsChlIVFDb1uWhw0x6SgFPM4KwRNc0Z69atuJFM64BLzFCjwY5GEnnYlvN9
G6rSq3mTvci8qniyBeNRVMsf0nbHSprgOnQrv/z+xkcDEGbmeYgNbXn+XC71y2jlh+tWromOaqdX
MLXjjJFdjiYy8F6glh+NK8XU2PZhGIp9Gbba7gXwTkCLEGwpD17c8mdQvKzTvhigNnrNvpSF5LjR
tFt1xzw3Kih57uddQFswRuXca2ElPN0QA5x+uU/nKgIn2qsUuzBk4KdKowjLnKFdPVQf0hlzm4E8
dNIUYjQmo+K+9oBSBo47Vu77v5k7Iz9tDTc9nWSlVIWZcouMeTni+pvHLOw/TnX2aZcxqo1dordJ
5voeziJ/OtZe9cGawjhss1PZBC/X/0K3euW4w6ut04VDzxObZfKhwGD047paOy1dnTtCnbcOUPCB
bhYaby2m8cofs20iANAcGyroa38ZaspWu06E3R4EsGRzv44BynHcpxolv14tIqwx3eqkdvyjYM6x
WE1VDd3KlQPvX7CAhcEaBwBvrCjihWsTAVZmX/i1FTdtvMBx83CG3azNB7GFT0XPHjPfNGD7vs0Q
tZ9rdRefByUsHiBcwFQgMW1MKOvvK4ao/VuCcABXWoInzUzPws3PG7HOWW5iOdGJV3x1nUqrx2TM
mAxOeFMWUyI3enaCZlfOS1R817zzeuIVBA8RBf8Q2uRUWsAqL0uDeJ3eL1/15thz/cENugretCAc
iCD7Gm62oZSvU8zlL9+IpgLAVxOrx4QLEVX2z7rFsLzbGexRt3AlMw2Wgcjwkmng3hTRbbwLM7kr
nyah4qRD33aLNyIGTJ51arkfc+Gcxiw47IkBRG3IcVm71nY410km1q8E8OpR2zimrmyd0hU39Wc0
S2fWigBTVvdteelXCn/RJtw1pEHUphyv9fppJMuYhNOTDTpUYCGl4Y+1mA27qlm+2pGT9xjj78kA
9IyiOhSlc3bR8FNPJoZJnXjFV/EaOQyEYvlu9YciM3VAFxtM++oDJFCS35KCoI1ThMiZfCusP9by
fZ7+uW4zuoVffn/jS7Vbtv6YIsj0pDzbLE3ytTuOlmeIAjrxiqs6S4OrNUOQGaztyfOC01oggQQD
577VK746LaIIiZPhJdgh8RZU90R+34BIvk+64q5h6Yze0BdNMnLvXFXksFnVucj39S0StW+xFbnN
Gep5qLr3cb3UJ3epjr00QULqVK847Ew2v5K5GJPaEkkK/sKtzV/rJfuxSzlq76JsWpejhbROQOt1
M7XgGK/SDyEzPQK9f7Uhf6GzNnkTDgx2Ke3h2K1tRMbl2EzhrdhMY2caBakNUZc5hJkNOEY2b46J
FRxa30WDdGO4aevEq07bY85/QHaK7m4QpCxu7FvjCS0ohmCvE3/5/Y3jFk5L0R55qSuFLKpyF03j
FjCQ6mZnwFcxV2m32fU0Yf31YKFVEgVJXiUeN0G66jZYcd1ikOXYTWjiF+38026+Zmt+19fVpzHz
d911iAq8ikslzUo/RwfNsnI0iGRD1JHqZZ/5K0lx4GeD3wA3MAGia8zb4KG8PM8bjUenHcV5Xaec
PcuF+M1huNSTWzGPh1lOcc28fbFTbY+qwmZcC9nhyJrqSIgePUxACwZe/S4Fqe1R2ZYFU3gJnpu3
RKufH7O1wQyFZ8gX3svSWOir+INbzZ21z1s7GVvgcc4dKBjDPjWsXSdcsU1S8KXMesdNZkRmqxkf
CmP77qU6oPbtX9atnCm1C36gguAyNYOLL8oBl0ndLHYlHkXb5eRPSxZTNkSh8AxecKmUv/eHiqGW
ft+ijaEa7irpPRDMsyydd3am7dgs4rPrFp993hhCkk5titFmeQVGh0yQxK+f+UBjUpqg5DQfoXYc
FPbkVmKrSFKCF60Onzx5N3ffx3SOspofSrKj9orNUTsPSIEqzyLwAaxGj+nvTh6t9Nd1d3gXsegi
W8kQq7STduE1JMnt8ZhvZez1Z5r+DnL7UKJtaHitiic5/Ln+b5qdUBsRuJxTf+QD/sz7pwHkq9Wb
zOm9Y+fyGcqxk1t9SITfUrRR/SNtK8aISLYLOegi/PI5b840ygeHZqHnJiArjsDCdpS0M7zk6zSi
uDR1GxG4QU+SIhji0MuOBTPN2+pEKy5tETaNy4hokef2DIqmbIqsRuyLcyqpbQl+TpdKF8J7EW2s
OnvpctpnJIq72mGZyo6HbjLY9+ucxXllQiXRGInadtAy6RFWCzDSFF+77dgOU5TPO9Iq2IgKAZq3
FMr1G5qg2roCGhPP9yH5el0junUrPgoC4cDmoCNL8vGcyoNV3CzzcZ/oy0H/xrStqWo3xqCSVbRx
RosoXR8qbjASTXhUgT0BQkLCoYbfBOmHNHsV7avlnypRRnz6zkxt4DrlKM6ZeXjFpE5GLjd03Gxl
cxpMfG0X/b5zRjmKc+YiTQNc5Nykkd1d2v8us8RDv00JVgmxPl/fAI2XqkCBpFprVziblxA2Hge7
/rZ2k8Fs3kvWLiapHLEtH5dp6OGjzfxULDcbQFwxrz70ht3VrVzxU6uxavBzQvFoPKq6s1MedmlE
fb2vvKVz3cG2byReBaMRqQma78On68I11vIXHGDf19Sqc5LU9vNI48l/8rP4umiNPtTHeuq1Vh66
ED1Y8tC7Dvh9ln2JnwqhkpWWPYQuTrdmuWu8MxsNlQSNgauQeJTbNhMBlly2D05wTt0njFs7EZtM
NXqNCarv3ZlApxrcBTaC+99WPi8I6fI2MJVxdOIVC2cdiNVdd0JilB4HcrI7IJPyu7A09am9C18G
F1JfvXtahFs1bDSx7qZTf9ucppv103BYAMclziZYH41Nqm02YM4cQJmJ3SXsxRV3AcmjytRzq/sC
9WF97ZeqIKjQJ+WX8YN7zJLgQ9FG5S2J28N6M5quzRpLUl/Ys2CxWtyapwRNTTeg5ozRzi6juRVn
4c+3XWF6Wtb9j3JebeHc28DKnZKiGqIJJJrFlzRzo2GMyfJ63Y9123H5/c2RmA6oUAHPhiT2lt+v
LLhphiIGl7XBlzU2+y/42xvxVVfWdY09wUDax7X/QmeAQZYfAtPjtSYKqW/vvJZW2Q0wJoBFPgwV
yiNecbyuGJ1oJaHEwnnh2DVLUlnEYIxDzuqc9olWHNlyho6VzmonvvOFu68e/7JPrnJGzawBjFCN
22wb3A3+ciKbMIROzTaqz+w1WBK8NGumxB0+d2uSkT9UHAZ3XzapvrTbkvkom6F71ReP/fypEr8G
8vO6SnQ3PhVEpfIyOjVoekTKVwLa9+wF9zPigfXNR2JZzNstOIF4/uv6v2nqCurrO5LWPmztzb5p
nPpQZ69NgUfUoDkyQnGq55Fl/ZOT1XC4awxUhVeRNbc8u9jspGe/fGdD9UganFYn+fL7G6d1gA1g
hy3SZM4/gm3YM2HR6eQ6/5XbrXXnjawESewYDpFbuMehky/XVa8JlSrSZyfGKp2Xzk7SjAJW7BA2
ycBB2y5OW2NwW50TKG5bzjNJ7bpDsNluxzG21p8CteTRUPbQKUdxXg9chujE5cjs63hYTsOwK3Fl
6tN7OpF+Zjlc1x7TwzxP4KD9fV3l76+YqS/vfhDYKK+HODoagPr29qlZqsN10e/vJnKR/1qK040h
7QmUwfjX0v1UszXyy0huh9E3ZZnvH3xMfXnP0pxaOK2nxG/9k190n8KlPacoJBucSCf/8vsbJyIg
5HBsIBAkjbi1A7DL+HHgmjz0fVNkKnkqyij2TIqSJKM8i/Q5p8/+fJ+ZwMV0G6v46eyIqRrqZUrG
Lr0TK3itKtNzwPsRkv31+L406SgznKoZBrtLDFoU4hC6wPeZ05O3HfN2PVgiO1+3It13KA67uNRr
Jtuxk27+Ker0URo5MHWSFWelGHpLG1zbEr4ED3OJRvE2K/ddCZn6Cn9p9cNhVS836Ak9ymb5J5yH
z9c18i7oLmxefYEnpQMltASh/UPxwznJc34Atcan7VEe8pv+Pj2WX6//k8ZCA8WDu971wgBQqUna
n8LxnokTKVGvYIaUQbMB6mO8h15O2VmIPd4S3nVVepfZ+y7NTAXH4KlXO+OElfvbJ8//tqL8wXfF
eBZcvuZNTKgx8OLN1cVshBNvfPzVdOTLdX3/m/L+Xb5hgeK0PN9SAD9kOFzvg8fsZjhbx/RmeGWR
e+rPwFI2ZII6xdP/fkLfiqZkVoCE3vVvuOsd+Wofr3+CTrTirvZGJ9E3oX0TbD9K4X13amYKxpo0
kKn4QRwjpIAL8QiAsobDnL2iTe9W1EXEHTcixENXahSIJZL5z+vfoon+6sM8IR1P3VFMmLQJb8Nc
fqqH/K7kJgz7ANp+Z7PVh/mg5CJgoBBIhCMBa/O7Fk2U+j+8LUtckHSb+oHeZTZFuFBf54N5qVrP
gZuxCahfM8fzM4mF90vMqPsGyymfs8ixq0jwW1E89SkA7NoyqjGa08w3Bepv17WpCSYqrEle2ejD
LQlL8uBlBJWuf2YymabH69I1dqdSptrpYvtbN4InmayYREO9Oew/7ROtODxbe8vNAlT3po2CA24W
aSQW/rJPuOLxvhekZbDaBFebX1nlY8KiNehbZ72Kkwd4dUUlGNZLttM4/wJJTWaaRX8Xkv9iUoqX
c9E7pC16eUfvm1sWfx/u8QwUz6f6OXkoD9nBlCLpvkE5oqfOWQmgaVkS9vcVrcGScNrqncLVZ/u5
D9mIKjxJKL8p5GElH0DEumtX1Sf7rQ2CMLDwahjKO9v67ro7y3vsLzCTlc+84StKtkdyYjE/jT/7
m+0sD+xk32z73iaZimcSygKjT3OKmjMg9zDUnbMnmxk8VRMH2GWv35yfY7C6PVg6EVVZ9byM6z9U
zGHE+hRcXKI2Vd00lqMSpPLRaZpgQDxI0fE0z/6JgGahGIhhg3XiFbcdqjGrB7l2dyGqxNT5Zm0V
IPpMoVInXXFd3uLcqUa4lyeeu+xWAJShsT7vM03FdVlTzi5AjW00+uUR9/PnfjMlppoYzBRvbdFq
07UEt6XFA4rE5uFlzjRorBGtQpq4Xb65IsUZVnpenJIpLrIl3qUQFc4E0cUDJlGHu3WdHdz0RHtq
iMC6RSvp8zZLy2kWnHjoj4tFReJymw7XF63JHVQsk2yhGB9gyOBaAHet1VPNs2Nn5/HgsYgGv3i1
p/kIkd5TvNWlrMVVEgWqetoi5r9O7a+qNWHkaS6SausRJd08sn5cbmQ7NwdZiX/qqTyU6/hlFY11
4Gs/xX2KcnNR7XthZCr3qTuGdr66yLC95l4MD459Q50bb9x3o1F7ksIuGDuxIm46gxPjADhnHTXk
7JqY4Cl+27t5T/K5nZLOQbdLETkl+MFMPd0Xi3wnFVXpTv20KFZJbDuZAnoTsvTA6u9AogXLhx0v
YWbQjuYT1N4j4tHSDS+nioemAHLK1tMu7H2YqdpvxPxqKqetk3d+/XGjmOD7bJlmUzRerLYb+Z1V
OxNqNaBsoMe6zk91b4J/0Ym+HJFvjsLB7VgdckYBMXWW5KkRL9ejg07Rl9/fyG2E7Bo/x3b65APt
PpMJj9KdtS+qqa1FM1CE5bJt3V0A9msL4QcMHwbRunUrpypoqQOAGOQ0ccMHt/hU8w9NaLhaa7IO
Fd7E5dnSeyVlyVyBEuPojt+m7aMo99UE1N6imqKn3bNxM5X8vl7ojXA9Q6KhCZEq2SRIJUQlL3fQ
STR3F17t1gqPbLHPYSji0gf32Zie+LgHkxN+pPYbya6uy2wpyU0KNx3odGL5zkKe2m40zEALkSt4
B7j3YU6rOGtM86Mas3GUc3aoaVB5DLmeuxY3a1DfzI57HNPlvMubVJCTsqdSokjyb512lY98ORhJ
oTRv3UztN8rrnM6W5cDi7+Uxu7mQjaUf6g/roQaJnem1XhNmnMvvb8IB65a09pCu3lU52KuH6ljb
pilYjVup/UZzVv0/m5zXjxMwIccimpzHGle167rXLZ3+d+kTXW0MBeOOliPNsW6lqQKmMxnlNC0n
kDWxyZ8SQbLId39kYxeFgwF1R7doJQ92chq4c4pN7aonz34EGe0uZahtRmvXFHkHYtBEdlWMV3k0
VVun66I1YUZtMhoatGmvC0TbSQErzM7emR5QxDteF6/RiNpoNNLBcjEmiW6gkh1J+dXzcsPCNRup
somWi0h7UUi8AI3uMQQb3GRP96lnwrTX6eXyt29cp6/Kot1C+L7Dh9j368huH9DZHEm+xDRf4nr+
vTr7zEZtmQqcwC78AHtQ23icp1HYma7zunqN2jU1bmGXt6OUd+GNRyJycqrYOTUHfgrjhd9sf5x4
PGcHE4KubrcVp+0Hvo1kJt0dc6eYDeuRD8xw0Oq2W/HbrGkngjE79PoHD014ypfv1R48bRx9auMU
7axpqnrcA2fRf1/p+iRttOjY449dLqC2TGXj7OX5itnj3PpZLu0hE5bhAqtJ3tV+KTllubNUSBGA
KXoe8lfbcj6F2Xgfli7mED1DFVSjebVdim1hSeYRaXA6/RCZF3nNH0w97wvz/5au37hZ6K8g/uts
DGbXfTyH1UmQYV/QVDFJinYdRHXxqrKt7jqCp7J8NcQejZ2rfVHSFg0p5mADSGFxsnlwsJ3RkPbp
3vjUpijbKqYiJVg2MCuONK4O/ABaq3aOXJC39lEfN/eWqSdC9+ykIpNYmajoYOPAApD52enOrHvt
qq+be1vZwFl5arbXdHyurM8gF/Jdx2C2Ou0prszXlgP1ykH59TJccU/5zl1RTt+UenMnKlSherk+
gGb1Lggsgw9rfEDtoGoHMA6WOY6xrX0OPC9qrcTl367HB53sS6XnjQv4zVri6Y8j0c+3yEMr0GCT
GJdDQ/lA93im9lA5PJxlmDK0IXLagNl7/tQ6zm0FjnRvyQ4gIz5UrvUylS3GH+kebiTEVLWXyhOy
rXrfx/HpN3Mk53kE5578dV1jGgNSe6csd7XGqSzg2fm9R15q9+W6XE1tTUUvASwzHi0p5HY5i7Ks
ixaQ4VkVi0sOlovuPl99g6nq9ly57/bUTt06zCeUFoD0b/Wgq3c+0qwziGcwnXeqOmo7legaUJ8z
eEK4fE3z3yEQ2Zr7bF+vE1N5kuuhbroQvI9JKsIsalzrC81M/ASaI01FMqEZ6rGMogDu5MeuuZ2c
Am+S3/KxPop9D9We2lJV1uvWY0YQ4Yc2h20dwWj+eN1+3t9VdEj815MnN+1qmLu8K9o7OR2t+XuZ
7QoSntpSFbaFCG0PBtOkwUMvxP84u5IlyVEg+0Uy04IWrpJiUS6VWZVZ6wXr6qoGSWjf9fXzomYO
2XQSjMUlzTIOCBzcAef5eyfuB891aYJEv+9Rvgqnoo7bgMge7oo3gT6Raw9ubGc31I3pzHL5/U2A
I5EfQWelADB9zAIQbOVjBumxmw4QvoqlWtzGzukc4nQy/hzGIfEn27BNaTZHqKr8u9/usNScDJjO
7Y6d3EOBF8iYP2zHPm5wQ2LJ/uu2ZaOcmpsI+FzHu8xt/lcwNnErvtXbt+tt6yZW2WtHUHrTpaX7
XSCGGP+lkTF1rJtWZbtdIVXSrlB4u1sDKO2R/I7a4YWs6qbki6/iqEBQ4xeCYWKDuYx7kqeL9bMj
Jv2D9yOkryKptnUaJsEunUcmrSl/5QGFtFMVT3Nv6P/7F0hfhVA5IJAaqh4PNXa+nFa8zrT8wfHy
xPfLcyUOXrgmkTBRV+mGc/n9jYsNqCaZohbGEtPJae5WUG7V22lA+edNy0hFVa2Du0DPAfGh9eJ6
O0vT3UKzPFVIlVe74Nco0G9s6cjGtMjztAb765pWvDfwetfpy66738J0sE6Wc7zNFIq3uovnl7VD
JhQ4ezFrxcGapOHsr/Eolc2ED2It/J6s53FnL5BDiCu8T832bVkk/z8oKqeY3HVbkc60fvKoS0Ba
ZbCJpuMqXmrMfaiRztF0R/jHtv41kPNuYiDUTKOKlfJLf5880WMaoz/qM6d5qAy91jV9OYO8cZpx
nyd/sGGPXh6L9hCaUqM6ayjOuMixmjs8/6K+CDxy8325I8sSmU5ImswxJCr+3W27GFkbkMs0Ajxx
Vx/F0T84H5GVOrpxeTSlji+d/e8R0lepS8AHVkc1ivnvAgJEu/Wbl3NceqnPPl13o4uR32tfcU+P
j8QDxzHyOf7xwvbkWtkSPXldwiN+uP4JraUUV+0ty96gq+zczUdyV57LQ3UiWf8POVZHftwNJzPd
KlJ2WOZbVLqQRL8v2fjFATg3ntzFhHzULSVlj21KKFCOEKE8N/mEe4L/2ZumpCkdw8lM03cVCDV1
4V66YxuCxR1a8dgznNwQyv4kz96ZXxUINSCj6VdBM6MWMfi4H0myPdYP24EkwV2QNKcg3Y5lDnhR
DCjtj+2radlqDKaipFri5h0DSOc+Kr7O+TG41B2sBmvp2lb8ustrkP4CDngX9DIul+9Q94zz/e/r
i1XjDyo4yptDN1wcLKNC2rHsgnQGx2I9Fqc1+Do21OB1uiFcFsKbkFeMRRPsI2YlsE+Ne6T2CQms
2wagOHQEq9d1hYBRMPBzpvv8RVoPwk4GIwROE5ICxZ0h9blTZyrG+5VvH1q/foh6ELHbY+Z3tSFZ
onMIxZlXe5CrGOh6tqP87xFKD/E23/Y45KsgKVybWeMC1XhvtesxH7pTW5suQZppVUFSUcFFP/hY
mQVoHMelvAtC8cUS5ev1qdU1r9xr81KA9wMahHfF1h5qH1q2Q4CUp0xua17Zh0F85m7bRKFLX45p
DpYsyF2fZWiltzWvuK09NhX3W7xqlyMKkShU4eJBdt0h2CzTY5EmaeurYCnfAuJ9QqYEr4ppXSUk
GRJ+6M/Vt/IBVxY3bpM6KW40l+LD3ehRCDjCXAV9BEbQGT4V5eG6qTQepmKk7EBOddk4E9LB0jlM
TWWnodOJmLIaW2ZfmvLOmruRipaaKMbgy8g+e/wT68FSQb5W7Ecf2qD1+GnLb9ZgkonSzozi0aJj
MNWAnJ47u+nYP1Yih4e82Ot5xbO1RfZ43Wu8ABcxGde4Gf8Jw697bng60QR1FV0127IIKQ/g8jb5
vHg0Wx372aFhWhdVNk+9YUVozKnCq0RT90u4+NMddSfsTA79Zk/8JHBkiKTIkNz5DMHogzVvhmWi
iZIq5gq32HyBxNGAVxU79mWZNp0wDEXXtBILJPcAC7Tx7L/L4xI8RKY6St1ZUKVz8maZN6hwAOkS
yr2WNZNeGAcooep/5KPM2vmnNXxYfnUzO2/LbrCTxp1Uoqd5gjRKL7D28tmLm/2unF+J+DSupgzV
Jf6+c8ZSAVnbYld2N6zd/V5WSdVMX6OyOu3rFvtQ/4mxvdz1fDtdDw26ifH+fXIAO37XtpgZqNB1
911ux7Xvprc1rezroi27CbkFIE3J99IRibXewr8YgPRKcf68pi0qtkv7DrXdx7GlMZj+T+FuqnPV
BRcVo7XuXbFPLdIiwecCBs88PNZVj4DNL028pUVcpuawr5kAFaAVFo6/+KBXuxPBSdbPFKI6182v
2d1VeJZvrUW3RGh4bF9l9xJuT0t5E+7TV/FZ4+YTy51wJiQeqM/H+VTszSkaltuChYrPkkXt0QZ8
5HcjgVTGQhIAxQ1G0Vn7Yqw3B2XeBSOZcF4AzwnBW5AL4b+w9W579fZVXFZBZV53HrZwAlqQUHqp
td2Y2FRxWb3PCB6xcBQs9+axs8M7qO6e7RZandby5fqC0Ww3Kg2Uh9vJwiPLuVvBwdVUzsEdvrQW
QTgFJKaI+RglkNy8cSIUF4bunZNDdc0+B5v8NIdFxncTNkkTPj3lcr23m7d0FZbP5IKVxXv0h/Wh
L77xzUtlE5wLamIp1iwmFb4VUY8GkkR4DN3zv0JmL7FT4QR9fTY0o1ABXKKUtBn2vbmfB5+nnTU8
t2GfdjnDSb1oUyy0Ml68Gx+KVDyXD1rPtZPecN/6lMVrvvyGlJopXOvspJzUSc0ba26xx7je62x/
t/dP102kiXCu6syRh2r+7RKG/PAwtEiSVYBXDKbbl2abV+Fbdmf54M4ekBavqIWnirlLK3taP675
/LhDpthA2f+edULPVoOGNbSoMQBtPzQ12I576SySvhamW8V7g7i0ruzvhE6OJQe+ZpcDy31oF9XD
LJ35TAuyvFhb4H2+PhfvBQ98x1X8uVjqsW2AyM7cLkq3toij4tc85zEHrk5WLM7tX7y8SYcAH1M8
vMjlyMJh8LOmaqt4kaWdFlBJP9w0FBXY1YSuFZZr52cVEkGMDUltI70lvhT+tzKq8KXjLEzMC5rp
UaFefS458daIZGIeov0BCtW9/Z3OQ8ie6qIt8LhXhpClya6P7D2HwSSpkK8FNVd15Fgk89vh5E4s
AafbYaeuwXCalayCvkBmX/gSl/JsL+XvpXkUHfl2vePvBcNLxy8DerNtB6O/7MxGx6Ur4nC/L+dz
Jz819BQGR2KirXr3LnH5ymVcb74ysNGJVgpGafHwv0xr5SN0BY5bOibiYNqddHOgOGQVDf1Ubq2T
USQEN/LBWX+I9ft1M717cL2MwP33CLx8sAPUpjqZ/4KbAj9PJ5baz/6P/W4HXVyf8CN9NXzq0l/1
knL5lOLwG9v5XA+WkxXZnJUf2ffLcJ5BDHgUdx5QbQCmGyCi7z7YXz6luHu/2RcWIXyqTVEunJaH
JrESdiQxPTXI+Jsg5H+6/s6QVDRYnk9ts+/4znzcDl7anHCilff+qT60JzEbnEQTKFVaraWY7aYv
vSJrIBXkr1+r/bV3ZRyCitibgzTokbo1Cc28G11cqvK6hOCLwv5I80y0r5Wd2BKvSexzaczcvuvw
aF9ZAwTo3ZoHUZ6VZEudjZ4qYVIpfH/S0bYy6QvLWc+d3s22ZEv2dEjKj9YBh9EYVAd37akzEDG9
7zIu/Q8egdW0G6rBhctM/0R3AzzGfR7+LjP3+P/zmHdjGD50+f1NdOGQ6SMD5UUWNsur7Zwntj97
1a+VkHheluM4mtQt3l1h+JCSawkbvpORiSKL8NQ8kQa50ScAtuOu+g5RkJhEdzv/dT0KvJcIC/Gp
y8J7MyYyjnkVdp7IbD5kU83TmYzHYhpjR/4aQ2lwmfcdE59Rwr8DtXPckWG6yuKncAQryPK5DGkc
NXUccEyU6GPhfRu2vzvLsONo14WyGewRymS3EXFaPsype5DHEnQ5Mah/0kstj/W9TjYTQ6lurass
MVPIpiUEuXpmt4nzrc1IUqfrOfhloSLsVZxxSTKEUk1AiJT9AZlxZ2KXD0GgM6ndhICmtPBeSW44
y767uWGilIAgxwB3oh7tu9ZDFx3E8GCbeFZ1TSvxYLfxmhxAfgDUgKJKahQVxpBRcNO1q00EG39O
Xf/ZAFyq4h3Aybv6HQengP/y6P39v8HA++C+fPVO1ukSDWj6K0yZIc2hcR4VAgFVeZ9tnSwzO68y
DlaDXVCk+7xkdr81i+FxUxOiVa4YAFlILYbRzTrreaOPtYlpWLOSVPKXPiqDfK6aPLPr8EvBfrRj
+5gjzV6PkyEy63quOD3kQB1GQdybuZubMlLeh0h+Xw9b72KnEbdUFIRfeyL0JcHGNfO7jffggTv1
1E2aZT4uu/OhIr/tAKjAur5JUQRE2P8OlIXnzL0LcoZsyftTQ8J7IaofuL5/uT4gna0Uvy57ZvMo
WngWsuZsd8VXFPffOA2KS4P3jbRLTXnmMTaB4VZYh9bvTdgljVeHilfPeZjnLfL3GRvz1B2Xw145
J8hY3tZ5FQgBmGGxhs3qZms+PJW0fmjYx+sW1+0PKhCi9AVvqy78v6P2CF7my1G7+dY87Ac/KVOQ
e329/inN5KrYBzb5LBrWlWddsxyb1Uly7/m2lpXtWyy2t7eXZVOsfmqNPjQ9akNw0+3Z/wE+gPC5
G1ruZoJbkPUEX/IgXsZpRMVn1UsZfhwhfzYcIvDekdMIqghyKqDJRe8JbclybsPKCg3XXt3+qnLH
VJtdSqQvnWz3/nErGe9jf/Dcv2x/i6NqOFiRTKvln4YF8SzLo+2HiV+Z2Eg0gTJQPN/PSduuwS6y
qO7Om2vFOyevwrJOu7cZbK37hOL91VouTouQloXtehro/GCF3Wkl3WEaRsPBQXOmDJQoENZOCJAh
XtRGOsYWiz3rnkCPp2DPvfcq/DQqOsNgNLuiCqdY3MJbNquTWZ3/2IMlcfMJeJnqMFUPi1HyUONS
KrCinpY5r/kgs6WTj3yBDJOz4XR33at0u4tKQGNPY7nb1sDOhQB9Y0EOCy0TbrmnHkLusnmZ2iXB
xn9cqakwRBNG/Ysx35zDPUIkC0qHZzWHcu6Ci2URHSk3PUTrmlfiRD1UXZm3kZU59r6TPBm8ptnw
wi6had6nw+Zx6/t122kmRn36LBkeVYqW86yfRbqDsr1rI8O0aLyEKI7It3CSSx2WWR7YcRl8teyP
W/9KTAkRXc8VJ7SbsBUFzXmWk6mNtyLaDj4t+9vOD+qLp6hG6a4Mdoks74wFmzRkTYOaGGyj67yy
DUe1U0R7t5cZhNjji07eyEwwHU3T6vsmJJZ451h9Dj7v+sPQrI/DZuJM0gQl9YVz5i2VBZd9VjRj
tux2akPinW2gTuvspMmLZM2Ll9ExZZ01C0h99Zy4rIp+ZdaZBchGONvB8ro6ljsDsAlgmpscQH37
jITgbhmWTdZ6KzT5Itwyi8NtTV+8+02QmOey5sJ1rPPmdDJeyuXnWtIxva3xy/S/adwHTC3sQyxQ
0QynBtyKtnPLczAO6+oThlU4smwGwbMJhV1dFx7KqLmx14rTentQzGSSTTb45VG4MqHCMexjmnSP
qnzjSDquqBVBnq8qSronjb2W8+MyywqEWINTB/eQSCDzV5/IMnzpGmuonNtGpaLWet/pfegpYS7G
+r4H9wulpqOGbidQphlopHlrdmw0eV2m02If/PFvYHNv7LgSovsgcKVtSUS5fUhsgF9ob+LB0Tjv
f6FpEsVkS4WNJfycj8eqxtNOHsV5YBL2uljgndyBSue1sLVvSwLgHo98kLFOCV6fDUtJcyRS4Wau
13l7eTFLS+9C+9mZP4jxGSQBycBNZxZN71WomedYU9fONWCHRRRzvPITUxWcrmUl7UmJZe+MNTxb
1jABj0yKRJ7BLrqmlVOPKO213icmMgs309wNkqo0cYRp1rkKKyu7WnLmWNbZX4uj4OHJ72UCD05v
ipYqgswty9Aud55nBDImBKwLc2japTRGUdEPdgltUSawWFg0nmjlBMlSWCb5FY1ZVMTDzFFfhFLP
JuvJdPKADQHXWTyCS/+6WTROqmIewg7UbNChbTI5J4V1aqG+mtPjbKpN0TWvrJdpsoBlR9Iqc9cs
WM5lBJagZMDb/m29v3z2zRbY0SFc2hbNU6sCY/E5aB828ouR2zJ5KtqhATXTFnEYpwtWCQlIiA8x
m9x27laxDqUo80Bcjh2FZyVCPCEK32gVJaZbvBBzVYsm4yw4L274vLV2jCrJeF1MJ3vdqlR28QgP
w7QfmzZr1vZud4p4aME1SU1kOxqPUqEN/TLWVdFgBCsQIJRZd+EU3nasV4EMYglr7l56XkG+W47z
oRXLyV/n22yvIhlKD+K5TYieN4189ejHkTvp4ldpYN3CDISz2X/wC2QetsuLQkZ6nyc+D5a46G+p
kro0rvhrPlpjR/cO1aOcJEV/8P0pJv6v696qWTQqWKEqkBxp3F5mE/A8XjrUexGm3kjr7r6RJS4S
1z+jWTwqcoFxb+qjLWeZpPuphPxTBTj69aZ1KbY/qck3AQfsXhVnTLAsGlBPBN6GAsW2tjhtSwtY
cn9g/L4c7vG6lI6dCRurG4/izqMVbXQbyjZzWX8fBtYHuf91fTi6CVG82PGqxRnqgoGY32FJFKCM
rLU8O6G7CUWi+4KSxJpwIptpjr6DX3eiX0pnhTr839d7r7OLcoN2x0isri/bLF/XIfZD59xS6/Wm
tlVcQt3QitlR1WYjKrGAQc6/+uAfvq1t5XhWsjWygFrFfDqPS/sxDA27lebMqrLT8KXygz1Eny0e
RkkXlkc6MZDhg4YinLpzhPfo6wPQTKrKSAMs8ujnCwawg/Kd9TKtUUopHBOp0btMawhCKilNnjsL
VuEOxUh3Rl34l608ibDKgF5Nl4J/qln77O99Qqr+MK3yDE6Mu4GhQtHJE8haHm4b5GXVvfH0cpab
t1LaZfsy1ICErckWyS7mvumKobOi4ta5U0lvI1aX8dY75qxLJ5HftagTut5/jXeoxDU9x5OOPUF2
c+h4nLeQbJ5MT9q6nitOveJ+C71Q0ePtvEk2OQB85B0iadL00DWv+PU6tO4eMli+qvNzl4OmcaNn
AAMNhnm/+UglrbEmv3WDOe9RsQSVi7q43yovXYSJLEHXvOLdtuz3wql5n3mTlQJhcBJSnKacHK9P
q+ZhJVLpa5hfbHNYYV7rzfng0gd3LBIv/EjJPWdPNhQqxEXtt/xwofuw7qzJdJvXjUs5alfbTCLm
YlYKiWwfFQdoIR7M/LOanTWil+++8be9FwRceD7LmhoSSQW9k7Q8MDwXBfzEXKh+zg/uPMQ1aHvn
zoTbed9JIpXyphhQ9IAjG8s6yLrkS5CsQGhenyidvRT3hnhC6M5B3Wer9LN25w+oLDtWjokTRde8
snV7gC/jeQPNt3uTjoykOZfpaN2Csw/dSIWZ2S2kTyBP22dBO69xSTf/41yspmJ5XecVD/cqMbOC
dwggESjmgjzNc3ClEpNtNLOq4ss2vovO8fmcyd6PB/57NJLtazquAsqaObIjq4fVd7GeK1IDCN1k
E7vt0QcsMP/2ASYHUHMOCKxIEj+FdE3ZyF9oZaoIfB9t60YqdszjHat5iFkFsv5TMC2JtZenfJGf
Kl6fByK++NG3vOGpRS/qiNNr694GJYpUOFkpWUF6WvUZw2bnLEO8CLAZzCY4l27GL7+/CR5WB/XF
qcSC8kJAPMeAWCm0ZUuDK+taV1y5csrCnRsBzO3UHYDoPANVchNaIlLRYc7gNg2fesz4GqRVTj97
xWx4P34/Gx6pwLBgnxxov69T5jYfLPlU9BbgZwDY5HXskRdiDzdlkKB1qdjeH3fi9m2fhT07WR49
uXQ6+sCW5ER8vB5LNROggsQ2shMetjgQ0vajKF5bebrersadVTiYbzcBl2DFyULyScy/S5q1jeEw
rmtaceWdFL7d7Uuf+bR/leP6MCz+2VpvIdxBfFaxYEB2DF3oYd1AmvlkVW5s48p5m1EuI3rjSy4f
bdeqoilrUB0/QYFjBCYy8HZQKhahN5oqn3UGUlx2jVqoFeZjny0b+zRI7xQUUbZbJjCzbskoPrvW
UYH0Ah4pnbX6zUKKYrpwf71uIV3byt5bMG9ock9YWbVEIhqTYs+LCg9ZQ1Gw2z6hEnQ0oFXnwSiw
4msXtFjLeS1MnEqa3qu4ksZqLJByRrAMnshIbacUy+e6Yd5/HQZh3b+XTtdUKKQOwjGbxeccKOgZ
Kh/F9PvC7uJGZSz4SzuYKrY1w1DxJHa5bki6XwgQPd+KO583H+Z8tg1xWbc6lSsOapE6NhX1mHHb
TR2EzmkvjoSafEwTm1UM3giYc5R7WJ3AJHZx2O9p1PiJTYODS8lhtnkacHK4PimaoaiAPNo1fsPt
dszyMT9243jc+vWOFqXhQqJrXrnvOGz1Z2vjY2ZFvD7Qrnzy6Nqd895Yeq6ZaRWMNyPP3FGnGrNO
oB529yE53XSzAT6ta1y51iwNYOCWQzETs3saXeckN9vgDZpJVuF4UCJ0AHqCo5XQe5JNvNY0rqGt
acnouK6ge2B/X59hndtdxvYmYudFyeW8we2i8h/H/WKHz+02ppBeTzwIfC6vEpiG61/SWUuJqlNd
5FONoq0sj4pE9MDDoHTyetO6i60K4QJBX48d02ZnVlr+wQOnb+xW4hPr+mS2uvuCAWNFli7xXZ4K
DoblznHBAA8ZsyD6dL0Pf2pv//uiHKmgrjXYFjE0dp3Rlz6rDnss0jDB4exP+VMABvH8M03kl/XQ
pPkRhZf4eyH9F6f+NJyv90GDco1UWbLJBQ/FAFaaMxCGDw6wWOMGZCQvx1chy++5W2RFmJ8hzSJR
y9ajfNUOnnrZfp5ziPNNrSk9dXGA90xx8fe3iyofxmopfHqWZHwpAe2J89U9udH6CFjXDWoNOMWo
2mVhl6OeodvpWViF/ZSPtfPRnofC8NKj8T+VgsdiqxPtm4fcEfe+N9X4Ie/kt7ZDoWzVhi+03WK7
aG68gahghzWHtm0lyilb6v64W9URLF6GvUjj3irMweKrzdqtmJBR8tPZemLlFxL2sRuShIxLjI0q
3koTiFjj4SrwwRfbIDcBD6/t4GAV7ckZTY+1mvlQAQ/13FSEbAi1Qw0Q8JqGEC9yeY06vBMZ712j
no7uO5ff36zcMF+HTgp8p89/OMEQV1aXyPx1cn7T9rmdbjyCq5pmXVGF4+gxeva8nh4IBEAfgnCL
DLc3zTyoaIgCUkMTcuM43kx92jDQRUqT5IImvx6pUAgWNlG/FaXMGhHk0xa3DhOBny7rIKBxP9ne
aP2olqqcvq/SDe8t7nAnHkFsXScV77xJQMRQWN2PoR5XCYYrNjF/SMdiq/iHwnW4NCx8Dao3UqGp
m9f5dgvFq2wa/9oxk4xD05lESbP13+16jvtljkkwPMrddCvR+JqKWN04p/XS4Ys58hQSEtJ+lCdd
txzssTjU1ouzVEm+/7we6jVHJ1VPTXYOaUG6N+Po9Ei9hwmMHzQy3D9160c5wDLZgLeerXPWjPQp
oOSB9rdo/iJqq1Q9YttlYYUL0iG1iLf2s1yQVaDfr9tE028Vu9q2s+B8Rb957hxpH6WlCRWlW00q
drVxxnaLXJjbtz6u60vr73Epf0Ejb8rnY0MeggZIcdtwLNaNQ7n/9/UQ9uMwzVm1byexiHhsIkPT
mmWj4lWhLLH20mntzPH6sx2sJ696bubf1+2vCZ6qmFpYDU2zT42def6SrMEnAkFXj05ptL24zp7s
0+v17+gGcbHbmyA97HSqWd7bmX95TghFOoHnYVup4TSpM79yUEU2zGVBhObdrk9x2Tm5tZde77nO
Qu6/e96IpWztiU5ZGUanaN7jWpzAG/NSdlHiYqKryTAVmlikwlnLqbItt0EiJhCguIOQUtd9Gmd5
dhk5ddj4Sfm6QGb0+qh086Fc3TermiZJBzvrdutUE/vDshYHc1JJMx8qis0lQ9633cSAAJvDZLP2
H8s03HhmUTFsvb93C+uBd99p2yXC8p24Ky0TT4/GMipPzwRnWyM+5YC7ezz2UB8ZO44DxWpoPBpu
ijrrKJdQcEwBc9NIDMCt+njtUM09bYvhUqPr/+X3N57m9Ou0BeNu47V+OzgVv983KC2BIP6mhaPC
2FpQkKz2bNsZYcsh4CVKMLa7yRG3pWhV1TUiKtoi97tktHcPISsyr+ghkcBvi6Wu4swyQrirUOSX
FaBnIWCS5Y19WDzTg45uYpVdeAssl+9tv2QoJLknfv/s7pOh55owpOLYAnuuKUpDwWFEWNKGbsys
8t59XsmUdf3T3tPbDhIqoG2l0HYpWe5mQVjdWXbbxwEwnYaFf1ng71wyVSzbunS9l89kyaKJH2qv
fSR7c1ymLh04WGeuL1DNHKiQNtcf6FB2/pLNMwXXBwrQfGpYnJo5UAFtbliLqq+8JZvKfzr7qZ8O
6/TPkrfJRM/zZGD+09lI8d9lII6wLhQpJG/WD1KuXrpT4BdJ6VII+0R/3Wami/nehImgADkPoe6C
fLydio3FNaomrjetiUB/Mj5vmiaoYAPHNF2yMAqO9R6eiR0kLagrrjevm2DFh/cloj3r1iVr/e2Z
eu1z7863HSP+gBXe9rxZy0qEMIoogHQiW2LbpmWpM4qy4Xar3axdgLVTLzT1cH8fyzJduG8wimbV
qAC2PaAykGGwZCBcjOfobi3G1EEKfjDkTTXdVzl1bDIJf10xpw0bj01TnptZHObdOtw0pyqWLai3
rqtQi5qJyj/1fD+I5udtLV8M9mZKvWJqpSfQsr/n8b6vidhMq0Vnk8vvb5re9q3J64UtGTjeTmO5
3Ff1gKpTE42RrvnL+n/T/I5SL7K14JUrd5J6a/iAC3dc547htq1rXjkyB2B1lo6Htd5N3gfHlWfJ
QfYlbnx2+i8erbWqsgqXTII1uAuBp7xFUQf3UVVEDY8PVQ0EDFom7lmw/METzeH6YtHZRHHSzWui
lfhYLLMboL6gT1sgHRvQo15v/n0nDVUoWuVHyGAwbE3N/khHyG1bcQFuIr6wm/a+UJVRGyy5gUgC
/d+C8BCiGp5DCuF63983Taji0Oyh3+ehh9WhFHm02+CDvXfpzEyvVu8H9VCVURu8yuULVHyyzn2a
ffA8WPn5esd1LV8G9MaNZrtkESvQcrhYTySyeMwd/6bgEqp4MgrafVQu0AoCLLb3uxfUZWlTRZA1
vd533YJRfLTYOrzsgDU0C4YlP5Ng7I+rR73LhcpOymbkhkOf7jvKlgo5RUlXH6HGH+4IisciwNvr
CH7rGbYP3SQoB+NSboHtd1WRMTH1HwMBspC4Zq6ptkbXf8VvvZ5zKPPxMiNuQe0cpdvO1iPT7Fpl
+WRtk6z8uJ7cEFf26xOjGY8KOfN3sHxamwSPXb5MTRyBMLY8zg7LTe6m+8DlCPpm1RbC6e0JalkZ
Kie6FEn58gMJI9NlQmMvFXjm2qvcZ/DAZENoQ8Dpifp3duUe3M2wt+jav/z+pvdtaTdLSL0qQ0ob
zB++GxD7SPxCgoWp8Nb2xZdzcFvVVqhizdYeytmuXDeQt3h4S2cHqzLR0GuCniqyRqjsFofmHaD7
oi+SvV4jkK8FwTylhUD1rMHNNZ9RM6wj3pCYHC0/g6obTUcXFUrt1iDfnRNpeBx7bz2Bz129Vwta
Rwzw+u1sLYDTdznhf9kzQCzX3eG9AVxaV+KHNRbEmh3wWvfsaRNezMk/AfQhrjeu67oSO+RU+utu
res5BwyaxvNUzz8lzfP+eFv7SvDIx3aCOrqY70f22K4Ps2do9z0ngFHUm3Roj5VluQQm3zCpdDnm
/cwTi4X3LfhvbjOOeqNG2ZYTFJUPoS5qrUeAd+Xj7vL+802mUe/S0zLOne/Z03273o/1B6cxmEaz
XtSLNFRr8tztnOl+ybOtOc39TxSh3tblyyffhB6biaogm93fj+38ROt5SRyG95zrjeum9LJE3zTu
go+VViP6vYrTCp1vB/Six70wpBfexeteVoyy3W8MGwifSH/v8TbpwfnTRV+C4ZKITMY1tYIHUgOC
AaYnEJPL4uf1MWncSyW0lcMOHoNpHO8FtMamA5sNE/FnMtVkz2U0it92a1GLcXOnewg2o8QMZXkS
Ea1IevYrH/LzXlyQUF7clyImHYTBBzzgEqRSQH1Upv2NMq5/XofeTNkg2nZwoAyGKQMqba7xGs0N
J0vdfKmX7m2owVbNnP6ei1ebuEdn8rLN8lLPAyM3/2e3Puby0dl7sMjb8bIVhsOUxnvUu7jr5FUO
rbbpvgCMFZpe9ndWfry+GHRNK89YUTmWApVk9r1Ffu77BxYJ5BkNW9B72bP/4exLliTVmWafCDOE
QMAWyImq6uq5TvcG6+G0xDyL4el/57ubap1Sco1tLoQypAiFQuHu2A8qjAzyctUy2K3177AUHn0a
iq5YIMrMaj+PkOR4xgcwdHfuB4s1q7i6VrusRwru26eVoDDxeUhZ35A47dLQK4ZzN+4BgN96tdmG
VkICB4950lHsgYk/FRY5cQZGpfLJomvg05fW/IYrwf21eRMys31KCQ9IRISoEjn8T1W5OZeX5Iru
ayhk8WjvINcEA/XWDp7ZoQfceHhACzyaANp0gFqrIcy9ArBufCUmMDYOYCOchge6nEdy9vZ40bWu
qBziPWu7ZDDd8WHABSziV3qFbkcR0C4gp/LsR8ZeVNsG/G9Us9U7fGItNUssfMiM+UN/MU7FVwQu
iJQdKcDjof4/d/gun/26pGucun4XoB5ZB+aafr2/h962v63e4n0+Zmw1KQ4w/pGnXwFZuz+uxv62
en8fwFZhogw2PnSR8UxAII7z5KU72Wf55EfO5/tf0c1eceOlNqk3Q/wsNnoZynw4QZZg51lLN/T2
+6tjAr3Rs0zXnsT+klgBOHiM85TkfKemrxtd8VyvWuYkrR3zwet+t/wjSOt20r+34zXq9X9Pu5ys
Ffd2e3xw3atRgqXl1O61oW0h/62NrrgqR9mBi5H3D8tyJXlYVx/58n7oAxc66/eXUzd5xWcXVnCn
mAaIENXmN+6678cm+76QPXy0xujqHd1go8mBZMPwI/9td+VXkyan+zPXDa3czkW3pIx3K3R8us+e
/7TUO7tQYxH1Xg7x6plZDpbT7h5n5yTypzzZSS51U95S2lcb3EiMpgO3lBlLTt4lE5i9DeNA7xoi
lnoBb8ylph3zcftr+DvX5WvgCNxej5l6+z+v5p06SZlSiIY/4OZtLM+gRLg/7tvntq0SglsgMzKc
GpPecu25/1Ta7vtUfFmtb2MDXKjVBsYwRve/tdn4DVdSUV8zMcp6GloSt5BLSnCnB4R9AUUqukY9
5An3P6JbYNVfWSGg4oAF5pVEv/8cMLL37qkbWnFU213cCtdALHDeDCfutOwyTkl5bOIq2ot21UwB
DCIxWlJCKEs9TV2y408aw6uAL8JdFPMr+KkAERmt2qBbrm32ZZr/HLK5Sv1duxl0oJGpxZbov9W1
GRZVfsyp/oP4KkZf0hFn3Vy7F3NawtTd01zVRBlVBp3Mhj2VFqySV7g8RJZ76Y+8zSAUqKzfJc/T
Evo6kPUbfo1zG67lXjexZg+q9N5IMLpEjpAc66fn1jTCwth7etCZw/o7wpBkIU7GMWdDfPSqx7n6
XeTH8l3bVZxyWvnQoV0Yulxzd16IeBazPBbQVUwRdaAn5oicxNX8QMqHak+bSWMOFT/EEtuaQYaC
cdm198N0ed/vZem6oZVj0zOygsoWUy6bd32+BnI9WXQvjOgGV66utUiTXCzQPwUZ9ncvz0/rYn2d
0r3H3jfxKtjaTDlABe2Hde02X7+QM43aS37ph0iGU2RFIgYlVtLvBETtp7a/+OrMmwH0nBpeQMr1
0xAll/ECWMrH6Zv1PEXkZF7XvVa3/9Xx3jiY2OZsrz6UZcyQSYn/NEQmFGBIkJ68W/nBeJfyK+Rc
z2aUR+jXJBMgFKf7IVMTklWybuhte40xI+krRxZNpnnypvk3Lz/Xjr0ny6kJFf8BU5rt0qHlxHzo
85ch/wQq2ftT16QMKpKS1Qxaq04/PdTzj8K6QqeulxCQ3ZQ4FvZcty/3P6ObvnLaUnNIR8hPmnEq
yosAlUQwTuO3+2PrtpYKoyzI1CRFgxVfPy0haL8um9i2+UmGxqU48TPdOXi131FcPUGJ26E9ji/n
U/HZObcXLyoeyAccDOf8nF2snVNS4/QqgIs1Rt95W2YCYDe6uduwIUh+xr0kUTe84vOVV+ZVmlsk
NvGWnvIX0jQ/zNbeieBaIyl+XvZtSdMR8dC+0HN5EufiBeclvSwRkJU3tBnvsb7q/ofi5yUnaUVz
qKaC4uNCh/GLX4iQimRnFbYQ+0YYUZFXjMuiwAty+zAJOyxb4JPqL6vMT94QrN4RxBXir4q4Kqg9
GbkJY+X51Sof572qu8bdVLgVSTk38P6Nc2NuIrOD+lHZnu57m87siieDZ5pWLkNRoVjKL1bTG/90
Rvduab15pxKsCaYqxEr4s+nIJjPjrm5v7jo9CTOJjLxCP2W7s7Ya86iK5UUqDNsDDwruLHjX4z9y
7+CmVAFVNmtm6Hxj5JZcJ3tjbrn4wxFGSewWFU/Vra3soGpN4mkRIhRJ4p9qK9sDr+rsrjjuQNsJ
novRF+uDh36JLvtUtR+nXV1UjUOpQCgLnU2FKLBx3KKPHOEEM5ABwVg653Qtv7XekO6EoLdr8raK
fxqBv6ncnixxUXyfvafG+0aqd4bzmTfXqv5y3wt0O0jJr4FvrQubwsGgYApJCxLKbNg5kXVDK+n1
Ug3VlGWICc5KfjKnix1A0e/PWrfEiu/SbnKEDdG9q9tNL9nQXOe0fW5S5wPeo4+5lop98iqXVK4D
B2DtEthkjdZqD7P1JqoY+18FP5Ha8b0lY1tmR/4xoa1muScWjZF9Ls8QJxzC9GzsNA9pFkEl7ZeN
ZYlaIAiZ4LRpLPMRwN6doTVviLaKfbKSSdS8xt+YQjO0QhFmz9MYOejhehogVGjh36Dbnkd78p6a
VVfhUJYvIHLbYENZxAmFczK9P0b7E9Xm+5tKZ6rt91f5dr8y1vQDUjs6ZRZekIcXDw/W0bHBlSIz
M9Jx8jrYap0fevMrt475rypaDk0wKRKCcYlYTmCDuzTpwXKBCnky+5blnY9KhG8wO6BDTgPXlnst
qJrjV+XppoZfm3VmygfTeCyLyKi/9kdEteBeKr5pavLatCHVHrvQHghsyfzIY8t3252PgJy2LygJ
dLsO4I3Aw2I85tfE+3euftzfJZqjRYU3pU065KAHIXEik3PrmQGp6COOmrAvkwejtHfKqxrbW5uD
vdrpuMRMRQ9+hbitoM9gWy9FNT5bfb7zlqx7b1Kpuu086UA/3cmH/kTOLGwv3UP6uJy363ESHkyv
VKxTVxukayxEAzBqfATp7CnnbZQt4lIk1vn+cmgCjtqX1eVmZ9iMLrFjvR/Ij9p6dObbOhysnquN
WStJh7aBMh7IIj+J3gqneo8aWbfAytFr4iFx9HIqH1Lz2laPLn9q+51zUXcvUrFOk5GNhltK+TCf
6bmNs3Nzdb47FwqR4CQc4yPabHAxtUELHLPGaHp4IEphf98rT4CH7QR6jXXUtqwKlUojnZwlZk4F
YrQlnFpxNlq6k5zoht+c+5V3zSQvnLFFybyiqMVTkTpPZeFAhtZLDoZmtUWLD6UPfCjihN+RwEBH
tjD+3N/ymj4GaC/8PXvI15cmHxHa5Dl/15zn6/oBaJugjNLoYE7yH97umY/EXbCDVruMcmadlvkI
G/K2a9RjtpA5uldX+eBVzRL1rPROCxRbAtfPj8gIbZ9QMma38WsGRBw6Evvr0F7kupPt66Km2pJl
+B3EULe5S/9/0uVlmIcDbhfhlhb60V4LgyaoqT1Xlb2Cw8nDAqOJJBDZORVfOb+I5Ov9DaQZXm27
KgsUTiRrUZWZknOe/vZb8IG36TeXky/HvqAcvuANACdBg7LSMjmnNBvDfhyawHZZYLTpXsFakwyq
mKfVTRNqtiWqP0OKtjeQlnRHh94s9yo+TMJzUelD2K+EKdFZ577IdldLWZNBqM1Ui2svVeuhmNR5
17T/bmfYPvZjmlXA+H08Zn8lT14rh69Jka4x637K9LTWsZu+sHSvCLqdUW/Uq9RGKlRlHNIOKN5W
j1aIrROKqEG1eztfjuCY4cJqI1U2eM7qWfiEbD94RRmU4jKxD/eto4n+KgAKmlDG2BBE/7rKwLn3
lNtT2BrHTi5Tuff2c2s39oJdKflH0DDz9DvkVu7P++0NT9XWKW+tPJYusAkkijhaDPcQs7pxFW+1
V6gvpxRVWu6X53amAau9ncadt01N1X4pnrS5Ca4ElJEs772H4mnZsk9WZ56OWUTxU/BR+ZCBseVD
OzY36SX/2hCzOPaKRFWG7aR3aVlbmHt/khFKAFEdGmFyLgIwrZ//P0r926n0X2+iKgiKL2VPmBzk
Q83PrHwHXQJQ3lVR7j2MJd74kHWW8mI6OVjpn3v5+77lNEcZQE9/h7iRcKOVBP+u+GeItocMbwpk
QD4Of+yzdV2O9ddTtcGqR19Ck/nYWygGJNV5OvYUSlXC7QW6HlW2+bCHO6n0vzOfP0zzsrf2b0c4
6ite3MmZFF0LV5tiIMdBZDdfzVt98x74rra6xuvU9qrCh4iOwyuckeWF0u/jnsC9pnRFVdJtwnzX
LRPUC7tojuywD/nJyiKnR5pCwiTowuQdtH3vbyPdn1ASafDqOu2QYnkd8icFGVDq71UIdCMrrm1Q
Tv2s3rwv5+eO49Ewr6Njk96C1avTPVvn1K1rWD510K+f4lZ6RHqG+VTFO5kTGwUa0NaYgMjYns7S
3AN4awKp2m7l1sLvTB85m13woGmiHnwPeKu4b5At0L8RgdT+KkiCJQM1kuYBcrDVsFFGdobsgjSz
3Q9LBqikM2bkuSyqtXxoHXSfHwvfKuV2A3TYmlCssbV4D93y01/YwX2p+C/aLzpqlLJ/aPruEe3X
6MQYdiatMZbabsWyRBpTh90jqj6iXRMk49NQxdz5mLBfHtt5mdJsf7XzCoRMK2RDXGRwpvWSm18n
b35/f7E1O0ntuer7BAjPBHs0q4zbvPRgZRYnaDJdjw2v+K2J5gt37jkK5wP05ak8m7Q7MWfv0evt
5JmqvVcJs0AA1xso0tbiLCGFwIr5M7ifI5OhI3AVB82/LcurEOEwj1tdi/tv3yaP/iKeRgCh7htI
t7LKwcvKVBSAUa/xkoynpiojy96DW+qMs2UYr2YtetQZsjRHebwUXzOJJfaad52fxWPKHqATspca
6baQUrvKCreS0oR16uTFdT/0STyynYRRZx3FcfNOJJKX2PddId+DNvyyZkdkCRCc1cYsx10EUNSo
yJiF6zzUne0FbTPtKdpu+/uNGMqUJJq01UrrRpKYyJccShTMDtNfpPh4f9NoLK5yOjcuYXgKR9tJ
2+M15cXsosrdiWcai6t9WTLJpS/6ST6UiajOoLTkp7ltdh6gNDtS5XRei9TuBoua8eJ9ct1/DWjt
8OSJ2B8SPMreN43O8Iqr9jQDEspJzdhuvgojpOxz5j4s+T/3R9dlU2q/laSkBOIX67o1/BSfRbjd
dhkN1kt5a29QEYrql/uf0i2E4r19VRrZKtHZJcfsXbbUT4OzZyPd9lEc1lmnCsBuBGWzjMe+D4fm
EcSjOwvwJlHk5liKzy6ioKzJwN9iX+RjeUpu5GKd2fUoqoqqTVeZLCp3IM30ANjQLJ6aXQCiZu+o
HNpWa3RErBh4fV7Py4mF63l7JE1P20XPfob4chNs7Vb3F1i3l9RuqxLKqzyZ8TknSN+Brzu5oHr7
wD5vYmYRO5vXMZA7NRrNZlJZsc1aygZmg+PlPjTH+Ie1TXeepnRDb5vs1SlTjEOxUquegNocqjTw
cyJ+12gUPTa82lLRzGvvmzmuw2txhhiovfekoJm2yh7LbJFbto3uQ2hoiORBHusGp7biWyVyZWtd
cGJJb72YqQ9tLBdZyV53tWaLqtwGc+kKdymG6aEZL1l7SdETlhIQBOzBHt5KZ13LVS8WjtlBg6I2
5ltqzuEoeECoC+gDD7r1i5F8Xf0j/Wfbh5TwZkDnzWr8BB8qkseOdRfSFzsp7VtLuw2tLIFR5J5r
5Wy+JbPNPvmrLJ+XtdsjR3nzvWUbXolv60SMXIwwEURFwKncQ/t5AvT6pWjaWKKE2FR/XPLkFSig
+Hv1jTeDKj6qXjMaSHv/v492o/1Uzl/KuQTM5o/DmiDzzJDlMpjkRYgjEN/te0r+khNm0CmH7DTv
StB2OmBi8Tr5ayfybaZSs6Nt9C0/eBUzVtpaxKy79Ua9NbR6GoziX7EsAWSiwiZfw4n/cMCcm617
wutvJR7bBzd3evXBgTboq3HwwS6pN15eiwMwW/xwMisobXIgddo+okTCqlkBvGdmd5OVZC+8Yf4Q
2Knk/9632jbMW0bbtvur/9C6XtEYg+hvVgUOe96K5BtkW8BKlxrC3VkZjfursJCF12Vnz/1649Mc
UsoCe/ls9/6p6OrLkD61Y7XTcaDxUVdxfzvFc8rSQdHMqNDO8F5yI0k+UmLxducDuhVXgsA6G3ir
xHPjDRqhUdr210q4TzwvQ7d0T+AsPeooSjRoC2geyhqHiAU08O9scDNxaTPR7XGoaQylXlNIVXlQ
ekq6GzGh/T46bAwaj407t8+3jhNsWfWaApVYSZdiSW5Dy8X7ObWf3SxN4iktyWnqvC/3d67uPyju
jm5vjzbASd8y7sZmz3hgjt7X+2Pr/oHi2bULVcEZcmG3ZFyuVQViqqz4il6KUNZHGgs3Iyl+7VlL
nk+1GG5ORck/QBC4v2ZD0g/H/oDi1tiifik9HxsVgL2gs8Bi3+Y/hS2eeLmnqqozklpkqFoBWJ2E
5ArPvjnlfK1T9zeDhqDXdjtpv26NFYd2/YGCyHgC6dLG1Vt4l8TZQ3292cCyLYDiy5QsPJet3d/4
enM/eRf7lJ1Bbd9d/e/yZEX5+UgFcvuQ4szzAhGBdgI5eTJ/MZpfuzwgGvurN5ZSoH2fgbP9hubd
0EHOxtNrBherh8/3N5EuP1CvLj6qkJ3YaNVnOS3XfJbJbUytrg4635L/gGwUjApe3jiQ82hsEzzc
0L8pidzr4tCsvnqV8fLK8PrCaW+poPxD6bjeO6OtjjRHYVnU28u6TsI0rY6B0Mt4Ngdy6mX9fe3+
3Ledbu6Ke0MpySUDw9zZ8FinD661c3PRnNf/kedJCrCLJAO7+f78jq31bwlJ9Ih6bnR/3m/eHzez
KF7drWVi2ylrb7O3gPVyDOxsPQGBus4VWKaHgEg7mrtPhv0vKcjFyK/ShX78eEz911URJCtkTgsx
jsmtSH0XhO5DNg7Pve/4w061SGdAxe2J2afGIiS71Xj0lAY9OUAjudYx8VBUy/7Op2a7J5z3vXsD
ptQM0Ok7Bn42ZjvxUDN5FUvSGv1Se4Q1t7q+OOV19UNjTxxDk6SpGBJH2kMPGKwL9sd6DYA/jlaR
vuc0O+cr/yZFD7WMPY1PTeRSUSV5NxStMazubR4pStSoTIzeY+uhSbc4gjrANlaxJQvOIc7l5IJh
nEHKr0MTM8osghp7uoq6pdh+f5U4j0bb+XW3uLcK9O6B8JavVTZdzPZgeFLhJSWho0l62KhwgV6E
QpJdpjF4eU73/Vw3fcXNZWH0tccs7NO1H8OiGJ9YtzSnOd173tZ9QDm6/bye7Y5D2aUi6Uav14/n
bmYiHIHV2IlVmhirVkVsf8j7GicrthHPgmpxBY7B7mAOriI/anQ35U49+7dlTYEgbZ9TzzqWIKvA
j2oebG9LCW7Mtp5QQAsT3oBSsvkB/t6dT2hsowI+sr6cW1I17m3Ji+u42E94ojm2dVS8h0wWbxTF
6t8Mtl4zo72K1Tm1ZE+fQbNxVHgHS8Cb29WYuW8W37JsQlNr/V725YEGJwQGuhnsld/mOWMIBrV7
a8b2qTONzx0/0qiwDa34lOO6E5ccsX9cO9QsecZDZpCdjF5nFsWfyhUly2Zi7Fbl6we7TL7VOPfz
KjnwGLnNXTkW3VJQe0BQg8z5FBR8CnFZ23FTzaVZhXikBhjquhz7JeFpGgoIwT2C56Z99twZhfAk
t06zt/eUorGSivmgftFD4dOElabqT5P3DE2b/FtRoIH2UNxUIR9zZ3aitTz/5jbzJSXmtQTdKW+6
Hd/SuK2K/CBtszptsrIblzRAT0FYZ8tORPCxwd+o9KhoDyctC9mlYjuwGunmgTkAfBkzC0W5NMiE
3Thl4DWynT8kFZH1pyLHw8XXocWj9/tjttsW7ZXrNWjw2FrCEPYc66n2nchzy6fKaM/Hhlc8m3a4
n9j2NNxc9pGYP/v+qWm/HBta8ew5X8eSmJh5A70SWvNTP7WBpP7BTaX4tikIMZ10Hm42WvlBs7C8
S6yf92eu21CKX5vm7IGcBg5hTE6E1Y2r+mC4UxEgHbj3jQWEVSjrWcWzqNn8IR+9I1xYCEgq8KNa
12FdCkycIC8csiRY5Z4IsMYTVOAHLpOQVaxmtE+hgjFdOrCDutcq9Q36r8/8tMxCawULVBb6Zl/I
j4Unmu630dZNcqABYftvynaCTGzXzHzm8TJYeGU3UtSry/xYJFeBCV5pTNMwYK9WaxtQU/5Bk8be
/UOzm1Rswiog/UgdwuNyqN+Bt60KDJ/vUc1pzon/VSFehQcABoRrQuf0Rqx+PLmyh+ZNksqAL+ZG
pVsyvJSCMuu+X+hqGypAARyXQzEklMdgpAlYeu05PZXZe4u80Go6595T2c9RLY70A2LJVT7YgU+2
bGb8OYjefugmARoXv9orlGjuUyoFdG53tER1tb+ZGQsydwxK71eRxz4/mAurQKNepqJrU2xYVqwv
xZI5ob1ke2/7uk2lHAuz2xhAMoFaeGn/TOCZFZkV3V9k3cjb7692VAW1Ta9seHKbXbDanrqhcuSD
30or2zlTdc92Kj4E1XOzEO0ATwYPPQh4umhNPo+0+kDGNRj6Iaitj6WTX9zmHcuPRQ+Vo7cd2wmN
5A6c0CHPxGsvpD54qVVhIz5pF9s0OY9bB1WepoK4rKhOwhyPYB03N1BWBIhTC5SPEvBJCZVhSJh5
Udt6ew8PmvVWMSPCS1ya9i2Pe6jw+FX5zJpqJ6pqyiMqVqRqLGPNpz65WZI8Q5JxSZxoMddzg1R5
Bgn4sudq265/I01TgSNZawkp5gxlaSzEE6TdrairTHme3HKv7Vn3CaVGldY0caok4WBaZhds37Np
GI9WwU5HvI6pEBKrIQbNB5TwRCYDAehdA6LGY0MrD8hTm0EJ1eMi5rjBBFPJ+quDCuHBiSsvSoU1
LWXOEpRZxiKYx+oM4PvBobfI/SoSdU4C7s3cSGMzgc6A/Fmax67LoJz+e+QVGhc2LzBpafghc/2g
IfZ7yZKdevPbRwtQUn8Pb+SSJjTB8PCsIG2/1NwORvsq0x0c8TbN/253dHb9PT4UZyfATGEYbxpD
26sfPZpdm/EI95RrMRUaYjvD3C0GcW+dK09t513ECARZdXTHKNl1loFn2p7SDMuav3RJ+T0vy5f7
W11nGMVJEx/yMm0vvFtreBck7WebdNfW2BO+0AyvIkNoAohsxjFzg//sxubJW7+aZrOzaXSDK26a
O90yu+OYxsTOAtafafex7w7VQcDm9veGEYYL+Jux1Y7N5uI6zQkM/58Ntqd68fYRwjzFUdGeIstJ
ZlksCYnG1j6hdraTLOiG3qz1KgZAd2jEZsFenDv+m+YFlBZmb+d40o2tuCm3zCyby9m9mbNJoqZL
ySlP/a/3t6JucMVHy9SevKQtk1tK8lM19TfUBA7OW7n5ogBgyRRwgRutByj4gNL3mU+TcajgwNSe
LasyhmakhXfLMuPq2F209P6Zpu7Oguq2ueKiXZOg19ir0PpulOdpsIMO+V9K9iroGrOr3Vm5nGuj
L80sniuJtiwWsGTvHqeZudqIZSwEr6k5DOMQFjKehjl2u8cOGkbtxPITX/ptVghQPbmRmJNTOZTX
2S+v9/fj2/d3pvZdFfWyOsm6ZnFGywh6joGVvS/mAQnr1rb0xbA/eePO1td9SvHZsjRFOcK54qH8
VuDZTbQnsWTBxL5wyHF7eCgTzvn+v9Itt+LCdpJk/VrVWWwbS4R379uQmjt+oBtacWB/KOa25HMW
r+6vJk0+VJ7x6dikFf8ti7F1DJBFoLOTvkBIeQRx2FjtZHu6XaqcrgvHY3fHlgzM0MMfvo526C/+
L3eVexRxbyf1TKXnNc3U4cNKstiCWI9bkahIJ9Sa+sCsv5H++9ST230zaf6J2m/VdkMypz51b9lK
n7krrtMyfLKGvQ4T3fDKeeuVLvUNa8QqjOm5yWjUISA1+d41ejv73sjRVGAIt1sDaA04QUk+t+K6
mE4wzCcn+3nfOLrht99fnYub7GA1p6l3G9vmx2C4kOUpnirgROx67zVYZ6Dt91efMEcorgsj924A
KGClSRcgYyBY6j19Mt1/UJx3rOwx4/4AYl50FjCOt43qfSU60Dqw830raXxYxYgk2Wzldb8tgv+w
TsUPbx32uqZ11lGcmNlu1dMU4bpAkQRc/kHnrI8tLS/3Z64bXnFjJ6d1L9rSvVlMQH6HXdPBCz13
D1iqM4xyCk9lL6w1n70b+sNENGaiiopB7lxPNIOrPVZTX5CRC4a8qkPbusyLBuLBxh4b3JuWIWhE
/Xtb8kY4rbQFi/tyMAN/GdcTakf/FAxx9L7t39yX+IJi+7qwJN4MCY1TpPtR7S3OeZ7GPDKHyg0G
MtU7R/KbdsJ3lEXwnKppaDazuHa7ubokFe3W61wZ9pF1IFSt1oLiYcjIWuS3QtSPA3SWDWPv8UVj
IrUya7G89TZ0UewXlAa17DOgN8Yhdo35N5WVeSTTxT9Q7i1jlpiJBy1xcHbUt14wCI6hf2FnmTXm
V0uCoD8ecrc0aQw1FXGj4Ft+RF1yr1t4m+J/4j+mrkTPeeiLuh87Py588WXDbpurecJd4HGQ/MTy
fifCvV2Sx3e2f/cqSufgmc8s6LWhXNsHVEKhqEXV1A0SVoVgYQ65CRCx/7VL93pAdWZT8qLWGT3c
Bjwar1X302GAC7p2m+5kL7rBFecGI6wQYzvnNyLSL2thsLBA39nO4P970H5rTRTHLombWKnhZjer
oWdvXc4t0hbf6s8WX1/MZL5mdv/dA1fp6OJeMvZQ1agiKspwmoqQj5/x+nEaZ+8RN5gLXn3DzDZD
1xo+FryMWomGqWoJEmeGPtoSrkhY2LSGrNsDxWkCn0pgk85O1vg+DD9KHMF1I6yT0Q8s4FXGdlzi
7U9YahXSycykZ1XjQ1nI+9ed7MfGoFeZ7wWkt30CCrl/79WipXNp48Eq7kf/RoHVKXl2cSCWYDP+
k5jukcydWCq3DYqQxpgbDo1nnlah43c88Kdx2fE4nY22kPjK4ZqMoywGEeB4sD7i7Rw8YJKD6co9
VJvE7JVTIVktlgDJ4MQ1SMDq2Qy4256NeY8JQxMw0HXx9/zHBlJjvSP8uDa5J5wQMaozmwCSG8yu
g7ry6PSpt4oEjy9Va9V/pNdYZZgQEDT3UVKxaU82UWNIlQ6FstWqOC3sOJ2beFO5DmZowoUd2VMn
ejuYWGrVi42NDckghOBpnUlgjza50DLdUxTUTV/ZB8wxKzJwz42rLba663wC4eWP+dj7JLFU8SnI
Do8lYEYsXidjDCobZM28eO8tSxvWNj+2mVVeFHcUGU98rAH4lCbkl+Kjy8058vleBq6zknJa8KTJ
hbQBNnEaWMmayl+cl+dE7CUiujVWDgzfggZVW5g+FJzKn2UKsrk085KdA0MTr9RSWGN4k0OS0Ucd
nwCrZl8Hy3wHJtxr7w2RXVbDznd0RlJcXqTz1KHV1ga3Qh81Th1aCxAVq3tskdWaWAImpnzhxI8B
Y7mV3XA2yzqWdbdzT9dYSa2LZRUDTSECWTwT+uyX5BPHSwQbnKtFkyAHd/OOlTRLrRbICNS0SAKB
t7jcgIL+XC1hS6wP93N+3eCKN7s8N/0ZbYgxlKmMaEjndQrGGVtrZ/LbOP9NPQAR+DvqTpQ7eb/a
ftwm8tJIJ6BNfeVoL+qygweHKlFle54HFeKExWkDbDCxAd6skktR7anhvVn4IWh3/PsvUMH7LB8W
P26gf1X0+ZZeXqfGjBIDKjvUPs2L9evYalh/f8o2prShXYtOuzw1To3X4YWOeS/3B9cthZIF5mVR
07FCyHDpek78JRztNrKIfa7pHv5U49BqjayF5L10pc9iz8uvos1DR9ZgGP99/w9o9qpaGOtk2pno
P3TiZKz9GC1fyfu04u7P+6Nr5q4CEYmURsWo4cT5lLQPbF6H94ngDnD5pf/9/ic0K6DWxvzStR2+
BSQjS0Jg7H5PYxJX4xKRDqDKY99QHNqpvHydoGwUN5lcAtqXLFrQ1xLkjSVC8CHnl/vf0ZlLcezM
Mm3ZNVtT6LJOdZSWNhdPPq+EF26iwM6hu7ylQnw6EDYVPmgm49n5UrpJgDvYsZxflYnpF8OAlCD2
6tBbl9F7b/TstuZ7rxqapVahPc20eLXRpF6cLeSdj77ccl6fJ7+MXLqHyNe4g4rvySo5M3da3Jg6
XhXKHDK3Trns1Gg0y6sifKYWgQItuF5ce14vIccx9HWAlhlfxqLPir02Ps1/UPXKIL2RW23DadxO
XgpllNzos8CyEr5Hjqb5H2oltHNXmtUeUgzHaViwVID4dzNE6gWf9lrSdJ9QgrYrob+VjAbFCxPu
wIOkHyXx5rD32s/3XU1nJCVwZ2laZ8zf/sPIC8CH5v/j7EqW5OSZ7RMRgYRAsKVmqt1ut9tDe0P4
84BAgJinp7+n/lVfuVVE4J17IVSpzFQqh3OIGyWE9psGZwnVZ079ocz5Uo8sit3B/to5oF0hqTuu
2Jlh93pWNFXllNfNwqOqFkWYoa0uXCR5vi8ak5lpL2tA9Xmza2d+5NDp81K1Pyvp7VQfv1YA277/
CdP+b+Hfm3evTUSQ9oJ4kQRXJSDIIwDIrvhq09Kar57aQIq6HjlKSgWKkSAfVHLFfk1L6+457WJr
lgiK6goGZdMw6F/vy8Mk8tsX38gDIPhJDh4IHskia8Iyzy8Opy9TsfznD2uEiaZvaCEX7RcJdjDq
RS4TPym1zo5TPeRDF9rILN3/GQar1ccKwcbUWx0SbVGSi7BNz27VhZSvQD8YpK8PFHrOMNAgq/0o
5u1jHEzWbnD4pkk2Qpl2tNNSkR6D1l5kxbO7H3nVXumwmh02vGr0UUKXMsuaU8hlcp5bETnOqZ++
45Dp8Ou+4E2y0c52LguMvXu9Bw6O4AUzpFY4xNt6ziEbzRdj2FnWmQXZjG2zW8oyoqlcee4ZdFIf
IORWzNFnxb2I9mWdhJZTuQ9OPgg08nbZIbPnTdN4+A3aq3gC1Hs2JzaPMDdPdjLHIfteu6b3pjyY
Pqp448lmXTb7EV3sfj/QcdnHaZxiFp/Mu6B3k/2CnufHgpR5GE9cHWXVDvv7Z2+QoT7L2NJ0XvKu
d1HDcsUzhoeReFssDpgdDIsrSdfA2k3f0Xw2XVRSLg3MOaMYO+iBddDdqLjKWR6YuwZUZVBkfbRR
kCmQTc99XAx5uh/qZgi7Sqw8FUyLa0ZOWWf7rihZNKdN9+BaS0BDRhhbS/EY3J8+2TgDLKH0W9+P
7Iw+l2guyMFtUsWbOuMI1acbxzQNpnmogLWSO/UlCdi0b/34730tMslGM/JcMjftODK5yN19kLWt
9h1GN7fdC/psIy6auXBYgYRI1/90CuuQeMnVTeaVgMUkd824W5G2ys2yILKD/ATAgrANyGfhVNuu
fX2k0XVLDB+nox/lcqnCBK1Pe7CYrz2ZDGalzzMqXywSHXg84iJxwir2fwyp+7mr8pfCc1ZKn6Zv
aKYrC1epOg38qIKkQia7M2+baleX6uhWa3Q7Jieozze2rlMG81AGUQaa4kfC+YeibLoDQzrsltIB
g0oZ5Lu2ei2mr5Qna8pl+nGaVTdMzoDDtfxood11UB8WIZ5pVoRxt/ULN5t5E53lrKjZQHKkR1z6
B2RU50JNIsRs2mM7jCtKZvoV2g0eL1IkokxQCarLl/HWAu9aDywZ931uHTeZuE5z5fvoQJMc7qlA
Ga78rnrr+7aFtbeUP4yxxPYD+FWSg98EZH12Ym0ZtiFUH3JEm0GJFgo4Jt5wgpFP6zsdk7VXmsFz
6DOONJ4z9FX5NGKDAJ/3bE9Rm5F0zzFWud8kHH3WsSfO5AQV7LtoFBJSk1ugbWgELcA24eujZ66f
BXm3eDwSXfsTg/U2qgtxjGL9tu3f9PWN7vNpzgdSLt7zeAOJTFCwD13ViZXHmkn+mu3mJThPu2IJ
btSkj5zEv+olCC3ln+5v3hB3/w9i583mfeb6mCaB7OVA3TDJymMONKAhXX5boLqN+7UQzHB56uOk
jVg4GVrczOMofwR/JtWvHK5JPtqtzDidh0U0qHjR+Ym52adaqkhiFuG+fEz71gwXYcogeR+4ESeA
UGEjpm38cdlYQ/jfPfFG+harlrzNkaQobzPbvAMh9XQGbei2HILekQS0HKthiBUjWyX5SXpDeSmT
vny6LxqDP9abklobABvO0HmRXdfnQJE9YJ6eRvnTxcP5/hcMZ6v3IyWUD27VN17U8+6ZLHPYWv2n
tF2brzUtrxlueUOrbHtU0izP+oDs365L22sn1ph/DaqjtySJKlhSUiPtzqY626W3bkLut9/ui8a0
+O3vbzRHDnOq5rnzngM/+eO7aKBhbv3z/tomuWgXrT3XVZPHSLVM3XTNCAcn1/KUq/K/bctrFgve
jITSBRUPTM5jMsY+orPzwNXavJNp95rFtknpwIJqNCy66iCt+SFLl4M32r+37V6LpIeBZ7yk6Bep
4SuTuPmUJOOhSaaVOPT9cyV6S5DjF07FVYI8yOR8HAv7dczWsBBNS/v/X2V6Z+ZIe6OT00ucF4t4
D1b9975Mbiv8W20legdQMeayayiKP73XHWnqHoSfXTqHXnshrzKwHxLX+3P/U++fLgk0m1VB3hPl
5GjizL3xoNLyNacZSNesaVvimOjDimwCL2PZIlGU0OKhZJPaeR0i823b18w2zgNLLhN8JloSb5yS
J68rnz1ZbIoEiT6pmCKpCwguhJkNT61jkba/iCD2/v7eTaes2a1VlNNAAoSZAUumqHLJH9BRqWPG
s4+xDwKMPv9mC2fta6aD1sx44JaXI60WRC1ysOiDerRRvBzEWqHMZAyaGat6dvOgH/g35oPtKx+u
cbdpXJQQveOrKQIHlSTUsEia7bxl3PPWQtZxjQHp/WuX6H1cKW8Ky2bMjwZhN6GfFIehapOwZSjG
tcWmmJbovVzL3HQuIh8f75URE5KtPID7YdPwNQSk2XBdljStJVKBHgPi2jh035KkWePdMYnnpk9v
LsYpLmQ2+YxHyQA2zNQ6UcG+jz1oKvLy+31DMOiO3sVV9GVb5kOA9wpPvrnzYoeqZmuUmwa9/weH
vrnRrU2LH5Vug1e0vSfWjVXMPt/f+7vLU0+HS13QbD8DMMa/VMVwZBI0bvV4obRbWf5d6WN5LY1C
YydIsxHIZSztP/YALB3H4KWznWM7rlWvTL9A056EU7cuZgyZZMz5wIBqToAaV9NqJd9uWv729zf6
04oR4YiHSRAGdPkZOIBVLvdjujZkbxKQdgFUY2o3naBZhIH1S5F/rprPjk3kzsf428odY/qEFr4l
M2hVkwITY2PlPQpAxcyhK/odqucrInpX/3HI2kVg3yAqSUmDS84sL6xnkBZLW65lA0wHoDl+zpci
RcrBumQpamMVY+dsql5mtzzetwCTeDTPX8TdnHYlTiBjQRbmg7tXXSV3jWQ7Wy37+x8J3ouIUNm4
/f2NFtWN47cwhgzFlN9NEIcUh2AHoJLj+UGoJ1rYO3/YlFTHx24X9puPVeWUeIssU+BmpacA8SKg
Y/et5a38FoPA9JKlPVl5J2zAcHp8eejiX2W1p/HybEm6ctm8m4PA/m8ffrP/MWNJmww4cRF/tILX
bAF7QP1pEhFwiFY+YVAqvXhJMBsY56D3uMxWvLO7fE9qtcNY1opOmZbXrNoiLut8u7YuBeACCTh0
a+Ct+H5yuK9NpuU1i0YZYAKhYmtdRrvcAy0NU1Htoe/WRkxNy2v2PHs1usMY5O8v046CI3MZ2X4O
0o271wy6BE+OWjKGyU/OD2TkD56Vh7MqV8CSTeqp2bOfdOhNHTFpXYC4ZYj9vVUA06jO22OaTFvK
YtTTi5eCY+pBuEREadbsK799TTn9e/9sDc5Ur0329ux3qDskkWU3/40p6OU9p7FWrgLDyeoIq1aW
TqSwcbJd3u78lO77NN7FfE0vTXvXDFdUdexXVoPlSylDh/HXanZXLNa09u0nvXEKsdsPrpgG6Hya
PXh1fsHk+UapaNYa9ItgXYltp0p+dSckmz2/fhyp+HT/SE1S18xVEl8lspMiEk16SgVwzirgxlTL
lqwelFEz12YoEoH6r3Wxe0A5ZPa+8YZtfkyvQqaJyOtkSkXUAfW8d0LgiHb1y+AUSfpqt8tkrzSq
GGxWh1sFHJDVNjmHx6n/TH2KfPljM7/w5Nf9AzDojl6OJJXLuwD/LtIKfjt18jPN/W1qqdcivcEq
lmGA8FUZ7PqqO2KmZsVPmnatxc52MoiS5PymNq06gqXutWrKZGXfBp3UK48WEBdTNDkmUdXmBzWy
kHfptevWkNlNy9/+/sZaZ9V43Ri0/oUC7H2KvT1+zCEONvoxqlmsHXc0AyJlggoOmNxEs7O65ILk
8EbhOP9/9wCWJR6vY+sCQpuTx5ydLaezsIL9NnXUDNYLvFmAsUBEsnZVjQ7sMT25oINci5hNiqNd
sEOhStWpSka89R9rW2DuPmPbfKVeWwSsDiXoiBMRT6vdkrbHKW3C2KIrormFqP9kDqmnVxd7VhTK
DZSMxiK7WM109KwpFOWyb0XwJS8je+pWXI5BQ/UiI5cByRwfKCBeNu4U3nVAe8aY1xpyscGj6TVG
0tLWnRne1W3pXdJsrnYEkaZIkk8Qw6aWX0hLu28TicEfe2igSMpKz3yUzlmOIt2rZcy23QBEM+TE
IplPFDwzE+POTtg+6dCVEK9Rd5hOQTNkHnOyFL2HqxdQam6BRr/hBzo7D5sMTS8y+g0d0OYFQwCo
Jqjqq77AyJL96/7ipq1rVpxXJEsbn1oYjK9DMefnfEavX5Wcti2vGbGjVDJmKZa3U3HiVv5IHRia
GjaKRouSa2DhW2Pv+hfV80evx/A6Gl22SUYvM/a0A1CjxNZ7ewH+xLIfBxJ6Yq1uYRC8XmdUPZuI
lLhyF8c7jEF8wrhGWI/9isYbvKdeZFxUBj73AEal6AwqT3K1lm5ladPONXttu7iL84JZl6oqzkj7
fByG/o892N82qYxeYCS8ZMpesHzs2k+K8GPv2S+V5a74ZtPuNVvNGiFbCbJoACnXZw4IhWxMLqWd
bssi6UCoyrVGUdaefwkKgHF4eRRba+Topp1rporR15R70+hfOg/dQgmo6ckNh29TEQdzC5qpTsA8
dC2M7V+QudvbwIYfpDh11XjYdqyaqVJnoT2Zy+DiN87Dorwd49ZDm/MVR3NTvn+vXFevMAapA45L
rwgAxNxem56GM0+uBeCG6kGuaM77JuXqwAMDGE9s34eAbk9y2QynktkrwjEtrQXJTU08t+JZcBlo
jSu2PnR9vSIY09KatWZeTa3alcFl9Ob9RMlhzreZkqvXFClQGCrVQebDAKjivAq7NH8sBN2UdXd1
ANQE8AtTnjaAU2/53gl6MKICX8tDf/P3+ypp0hktQB5l0faFXwfIyT4IfvJsQJAlx9rdlF5xdQTU
qcybwmc41CDOjklC53Aesm1vBzfQrLWVdpUnPWQvRvKfE5NDmdh/5nYt02sSjWatS97Y40hgrYP7
nMonN2/Dfn6I164Qg1LqxURu5y5xJI52BN5SPg4XVKaP9w/VtLSWNm5JCsxcXiZRn46nVjaXirf7
bUtrVgrkkaRKGwn476Ftm0vttmNzWrzWYttsVS8hZiW61LoCYpGF3GcuOQHPdWXp9y8PVweCKNCz
0DRtC+clFtiq2uORsm/J2iCEafnbabx5KctKzdzCW/kyzH37SQph/RDSdr+UY9Z+vS/9m5Tf8fB6
CVFhtkst0w0hPahPcTujbU09l168AzXBvvHlpjyUqxNZI33jYJIiAV60Gz/XnmWH5VKs5ehMyqlZ
bWdlDiWpLzCjhmn3Jjjy1bjGtLRmsROSQ2JhsFiq2Pw6e65kaJot2pUeDMMB6/APTiqSxufYeezZ
O9dedp1KjiWQMu4frsHf6PAPZUsYGAMsEZUijbLFfRxGeu386qHK3W13rI78MNScZ8Uw15fMT8rX
CQQgP0QQxFtGq6mrI6NaHYLKzgG8PpBwlsdOAQY4Z3mxsneT9G9/f2NeiRssSctwU/EAjNpBevYq
5C0Ge5tz+Af0AbSTbgYgyKgq6FF5844s5dkCp/b9wzXtXrtnedb5ZVeIKsrL4VjS8YObsBNg/VZy
IAbN17mnu46hPQJMMdHUzzsHb0tRb2rXwalq9hq7rU9ViqVjq99bAMUsuHWcp41eU0d4mPrMGalF
gotakj3c59nhdkgwNXFf7gbB6BAPdjGJxLeJiopxTnfxgmptqbwv9xc3HKqO8IA8dCZcmlZRYwWA
lyosK/T6YE9lv6KUpt3f7oE3Or8UjfD54iKit9pdbVuXwZtWfLxp7zcv9GbpNhu9DPk/FdVOG4Fn
4795zg4VSbb5yn8IpkFui6Q0RNNbySmr7HCS1S/MB36+L3mTYG5/f7P7vEX9glTYPfefSUJCEVv7
+ysbvLA+3z+wxZqBJaYisZC9545hCXTD3WxzPNqSv/e/8X5u1PW0V6zAGEQRgN0n8tXXgTwJ50vr
PYCjnBY/qnQNC+n9RgVXZ5gWc6Ua2SdABGuByDJfLCv54ljLB2spIgTNYTFWEQbot/l+feQ/KIVF
ixqFGYzBsEuOSPyD3bTbUFZdfeQ/z/qhIB2OmyIqAR26ZIex7daO3KBMeucU0sVxNTe5AgKMcsJM
NWrn9MRaudZNq2s2zGRVzlmTVVFV0SOj/DSD6u6+Hhl0VSeRJu1ULjFPVZT63XHoUd7Pl681kx8n
5r3e/4TBTbi3v78xtDFz5VxaFsyh6XCsNYCq1X91vGl6kbo6oXQ90myS3qQiVnTnuefHTjFg3E4r
xmySvXbrJs0EUIsO3t8t3ROKw+DOWeMOMMles2G2zL2XtouKWhBFj6BTUALBpjyVxfN9yRuchA4n
I8hAkxSdLdGSPAv6FABFs2qfmyIi4yWpt/lRHVXGHlwb9AEQUNe+NNR9yoh6ub/9/4H8vvNW0Rul
ppTRwW6LIopzUHk78pOkL073uQHeztQtYTYXkYrzoy0/Fd2f+980nIneLuVKZXuoyMtosdhlIuUu
mYtPjefuRu5v0yi9ZUrAgCcfhLmRUw5hOS0vZUO+3N+9QVn1ZqmCknis/FhFHngHM5J8jbO1OUKT
YDQrpqQLMA3mK+hOB6aCGjiI6RLbkWNlrwVAsTc17Lg61ENT+nkLcEsV5W197JJslw3ex2D2Tpi4
XYkrTELSLBojVYHssw6FIBU/AMTmQ1xufH/pUA98nuN09EqoJQRSFF8zcI7QEgESl4f7J2y4knXE
hzrjfcdHmIQjst0ckGuBd4Zs7F3ZFIdp6cO2/DB0a9lmk6i013CJ3EMMJDsVlZ045Dw4AJ905eK5
6c07tq13Tak4oSmGF2VEu36Xoq9Mzs6+ImtzlwZ1/adzyp2tZXagR36b7uAFw97/2I0/53wl6Wna
vnYlx1kFDpIYfgIzG1FfJntgoT8k1rZ2D1fHcaC+CMiSuFU0NPGpjLunAIw+9zXIcKY6PTWoKKZA
9dBRW85BGACt69jXzbZWElfHcKidrO8KDOZFrq+An77sVUqPwCVfiYRMYtdtt+jrerEZHqled2iD
W6mY73syrsjGtLx2IzuF6xLVjWXUqifHf2XzY72mMCaxa29gYFkBhDywywh8LPssQfZw2DSPQV29
YapI4wmX1lICF42Fbt8c52SteGAQiN4s1dSLj9bVQAAzgz+W3NvFtf2q6jXAPoNQ/mmYKgFHC3CL
EjMMai9secxWNcW0tGagqk5GJ29xlEPx4nn1UY0blUTvloqDDrjLuVdFfib9sBbj10rVKqSzv8bv
e9vjO76R3k7jTcTciGx2Go+VUeA8k+pVJiKUyTPjv6bs130nYDrXm9TefMF3iOCcTGXU1xjDAFyC
PdTHJe5XrljTD9DMVAqZjB6GJaJCRnkKLInk91BeLfe1ZSujkIbQVgdjADVnKgBAVEYpeRnYrrOu
gr+I+WPqYFR67Y4y6ZBmsz0ajIDAgcuWOfJL7iiAciXb6PFcvXfKRe5zWvhNP0fx0GFCxUvtXbPM
h00H/E/v1FSJvp9xwJhKPwDq/ZrbbG9l/Up93nDAesMUCVTn1DnS+z7Q+x2rOI1ojJOCRP6SfvMc
bxuZqKt3TlnzqAA4ReGQARk3JlkYFCL0V+epDFGC3jOV0rmanApOeXJ+J/NLSb7kcx/Sbm1c1GBm
esOUW5GGZoBWj6zqQ+59mKpfXrLtVa1jM5SM0h4gv3Cd7FmWz3R+VP3Tfd0xSUWz3iKYqskrPex6
/Oywh7L+1oGjrNnoe3TSGM9mLvcTCL10HmzyWTr7vlhRS4PB6mwxec3yWHB4Bav8ES/+jq2yF5lO
UouEk5RkRWWldVTX1ZV743G06BPja3CahuX1LqnEYrwQdVxFJfUOxEt3RBaXfhv2GHX1LimfVaOf
A/U9SuoCExY2TNV7qWq5p1ayv680BtHrnVI93updaXtoM+imk+MmXxqptumjTg4z97a3dKxH6FS+
jvKqajesu51QX7bt/HYmb+7CeMwkzewWDLEsDbzzhP+oh6AtV4lUTId7E9mbDwTpoPwcr6dLvthp
2MSUhvHC/lrFuI0Ay9XbpSwHvV5xTQog+2ePnviTTfYFBEYrTzXT0WpRsSiLeRxsyN9JWVhb+c4f
1zhmTKLRbtixQDYkdWBWC+VnYBMfyDyEjrtWhX4fUwuKr5ltTfnoFhlucNGB41pVR66+W1LtK0Dw
JM2ITwHpQFyKKl7xQO//IKY3UPmADCh4RouoUuIICoGjiPt97a6BmRtSYkzvniodnk5drYrIL54a
9lsG7CCr/lAv4hoAvKvMeAjGoeca/HZVPq/Y9vsXAtMhHESqgLXc90XEC/8PYwhZmpNHwVDiOGvF
nvd1jOnQDQ0wsPhy86+gE9sXTvCDeslaGcO0tmbgQV/NFTK4BTgXgl06Tr/5QjbdwkxvrhI+IBYT
gWlXhpHBPhCH0Vn2biaP912TSZu0mxgdy5JNjMFzQJtGap8tVDhLd60Tx7S8ZtiJn6UlSuLxZaTz
Hhhbl7puT0W2rOzeJHfNuK3F6RijVRHJJOTT87gW+pjW1Yx6lgFvMxDiYKT1NjlrY5KEknmtP9Sw
ut5UJeMJ3K8Suy7J/AMcZOneLZY1ohqDJen4DIs79ZNAPwlYq59Fh2FTGw/2B3vc9KxjOjKDr5x4
aYDJFgVLhkEeH1iq8/BoT4O3chUYNEZvrbJz6ftEIv+iyvGU5WS/sORTEDQrN/17sgefvE5GwCer
zecpbq95V9Qf0I9Q/llI7K0UGN/b/G3126G8uYelO4kl4U177WWwy+MaBHYf4y2d4rfFbx99s3hA
xwCNrVg8G7+57smTK+2P7720buveRPVm3QHIiR5Qy9qrs6CV8BXjoEN+meIg5oclnpfmLLgVyHOb
8WqNLs90CprXyRfXbZVq2yvojRx6wbfvezPTupq7GVhb0RFk2Vc/O/fWma25MdO6mp/pvIXlE4Xo
O+E+NIXzUKbZBn2/SV9zNahWuk6h6vYqyacyL3YDcA27jfqol6QbKWCtNzkv+bEKrsDcTMWK633P
z2Dfej26ccaMVJNqrk09hoT+9PwuJMC7FSvpl3fjkNsHbur6Vi2BGcs7xfPz0Nb7qo4wiLvrqs/F
9NkGxCF4xcNbPt8ZzjOpvm5SH71UXcRJ0WQCn/SV+8micRvOJF1LNJgEppmvYg3u2dTPz2P8JOe9
AlijO36J1xyzQUX1InUxALel7rC8azU/ad4+uGo83ReL8Sg0c51F2bp24eZnvGMuwB/bDYyGFjtP
/mvTF2FuBQfM/e2S+EvgbPOkOsgHJ+6AugqOIh1+Veizn+fPvbf2iDe4ab1qvTS2UnGNxQFG2Ke7
0n5lZHdfVqZj0My5cLuSYNgvv2H3n4q0iYBLvOIpDH5ar1Wj8qdG6WFpFT/xPgIs554X11T+ZGqN
JNUgGL02zRSAevvltvvgIzDfifw8rqV8DILRa9JJ7DiAHMHS9RKWwX5eAzU2rXsztzduom76XNQc
6wJL9OjP1WlK1kIpkzQ0iwXYb9UzF0sP/DI45wKsRWvQkqZd3/7+ZtcgaZ+qoIhzsKbNe3eMwRa+
BldtWloz1tyV3VRT7JolXkizZC/E3026rdeeEfv1FrvpttcUD+oWPm0qMMHZ60VnOy28fplEcc6d
v7ixTnmx9rI0HaJmkMzLQTJLLBwi/eol54Qm4Sw/bRKIXmFGJm0qfYU5phTk3SHiAhVmTnrctvit
LvFGRXrHS9QyQ0WqNC127RQ0O9k2a7frLSLSC0AQuA7NkcZz7zh53l7ZaT6APOaUfBlf0Rt0oPv5
XGb7bb9BN8469ZrAS4uzizpWSih4D9bipsDwAzTj9GkyKNVkxbk9AC/7MJynCGBrZ3cly/K/LPd7
AtIsFHSspAJhLdafdyxCYBP2p+KUnNhn+1dwovv02J7vC8mgoTprwNLbKQOAW3sVOf89d8mpo+PT
sgld4HbSWkxct7bdDwpnkDu/iTrXwc9yba7sdozvyUgLi8GfzV00XbfXCmiP46Gr/1OvU/B8XyyG
606vOTPZx6T08DSQgfW1qnqw4FhhYTVRP5GHsduCqAHx6PVnoMWhDsERfwPUMMRTaL/08UosYBCP
Xnu2bXsZ0E7QXhESnFLUEF2M8xCXXKdxJTlkkBG9/f2NjxBJP/NK4l3SkP9Qj9sB9SXs6DWhQ+i3
ayWm/5VN3jlmvRw99L4kHPHlVTYhKEUP2TE4sBcWTgfnII9rs/mmKFOvSftWDoqcAT+GVrv41J9A
nA5s/d10yA/pcY0jxXA76lAeSdXOaPqDWfsi3gP17sxputLaYVpau3itOMOUMtpezoV3pfFz6aw8
ak1qpBnwkAuUI0ncYDJc7AI/zAkPreCxnDbuW7NiOg0pbWhRnEmJfCuEv9hbSH1uxqVdvoTIEqQo
CtLmADE88TVydIPe67VnlclxCvjtXhnkx9Fp93X93aeHdmQY1Ppz3/8YjlMvQDsOJp0qNGCci1vi
1ZFXIoYVj29aWjNbOrsgkGZSntlQhEvxYPE1KJn3mhYgcL3cbI9pYNF8ys9i/jyCC0W2+Unw16K7
pGC7mVehLkzf0W7fXCGR4U6MXAHU9Ee29QGJdSCHWR+mJt+NFgeEzc9tx3CT4RsX55Zd4ASWA1yE
nLx0cZbts5Sv9aabDkIzWWfIaMu6IDvX6AoKqLuTmVgJIExLa1Y7Fks2LK2Vneem2TWTPM5sDXDH
4BD+50DfiGQeuNPl3JPncZ76KMm6+ZPy6yoUhA6HZmrVaZvoNevtYt4DMdrNzpUYjnIkD5SuPVIM
BqxXo7mLAWuF4Z5zXxcf/SmYwjydftTOzsqQyY/TX/d/gUFN9aq0M/DOB80avQZeB/tVR2p/dORw
Y9h5cT07hLfe3/+S4bj14nQcqMWZWCDgRMeXseLznk7LGsKm6WfcFOHNgVeNJyYUxsQZ5HrPsQ84
/xKEzCDiJjuvxxRaVZBnixfnbT9Fs+0mozwAorY4NzM8iFfz4SQX5qwIyqC89k2Ab3/LMLDSs27c
ZBMIk7t8h+r4N1QhD4rM20xPr1XTKWusaubiLF0RowCL5pu+WCvemMIUWzNssBmhG3LyxBmJBxkO
U/FEJjGGyrFCv2m/BlkdhFnDMAjhAy1T0u8d40/3TyaAjN4JxHTkD8uZymTI7eSc1l0YjwdRjdcu
uHrVB7YkoaybkPhrqSCTQmvG77hxE6TJnJwFVfEzHRv/m6itbkMTvhfYehEbJMq89gOGI8IjK5yz
5ZDGZA6LPNvlXbUSf7//E2y9kh0UhVNa2STOXayWA1t8Bk62bq0m8P6zzdZL1kh/O31Au/Scieap
zr09uPZeqo3PNlsvVwMUIessuxJnodgz+AM/0mS6UumtBJWm3WtGrhj3uOJKnAGE+IgEKwknH6MQ
U73WYWr6gGbnSWklpcwhHszRf+zRdbgU7nXO15Kh77tEW6ca8GrMIDZ+JpAfXkIqmnAh9DqhWEvy
04Jm/KXPVrTI9EM0e+dB4iS2naVn4hUfkr46TpklQ9fZAkR0MwUt/K7UrVWtd6BHhPqYXAPySJBt
SyLZgWbF0rJ6u8/sFHZmX7wq+ZWn3st9Z2SwLr2KXTmTsID6RK4eaje72u2nXd5kX+8vbhD6P1Xs
ZIoXZEhRyEvqkM3lJ8nEiYFU4v7ypr1rAXjWFbO/tF0LisN4Z9X9V8vJPt1f+v37zdbr13WRsXzw
gOM12LdmUr/40464oj3f21lWvBKZGbRfBwkJks7rwKVCrqgofewcoHtN8dFKrZ10lzNZMLhWpiue
2vD6t3W6AbaUQyyLAgG4Xf6t8+qTP50HUWEuwjnUcfehjJvzqMi32BlBKK++B3iI3RelIQdn60gi
Q5q6RQw0t6uDUbkSFb958D4QLkI3/7DYX/xMhUSJ77lMjo3/UM4Y+2dpaG1BqIFl6ggj3VINAAm7
HWWbgAbeUnjaxOlaz5tJxTW7X9C0C+gPRZAdSv5w5V/cBlwXVfXnvvBMeqhZvuAOmXOnIteUy7+T
24SCJ0vo5/U+9dbmDN+PR2wda6RHVJoFdo5XIHOHXZGS3Szmk1OXn+ckwbhCDeDn9JFtQprHgejg
I5LNiawdAhJJ64tK+cHPvqSlWgl733+S2DrsCEBpu7rL/fY6BB9r0ObWeGrK8eso/7rZf/fPxOB2
dOyRhtm0DCbeXr3iNMkPag0zyOAO+E3F3sTUMfs/zq6lyVGc2f4iIgCJ1xa/ynZXdZe7p18boqdn
BhAg8Rbi19/DrOrTlKwbXnjjRUqkMlNS6uRJ1/GKzUVHidanKg6f+4CzNGzWKh3Q2vpAQL/zwamH
H499x/Z9b8ZLvKGjBCTW116h/7zH6JGErq0U3bQO2p18cro6LsBncA1CNEigTZjGZfgStWWaLz5Y
Lx/c13U2kpDNUT93ZLxG3q1n393pKq1dE00Lrfl2jPcW1bdQ0Bo9Te7Vt9moIWboPCSh3y9lyOHU
CuXQB89d2j1DOvwMy32EXRA+pnORCFXl3SSC8Qo+n5l8dJfrWliuL4aV1ZlIGrTVrrd8y7Upv5Fm
xr5+WYJLAGaxIXls99XhXdjWw6b1t0WNcDcD1Ykzs3TxfwSLrezFsLQ6xIv0rioYOPivyXCQy3fR
fXvIp3R0V69E7Pkt9F4UIh3HKCXzYDnBmqasuesczhWtGERP/gUbdu9b7hAmuZqnOpQvHBy9sPIp
PvhTccib9fSYNrRD95oBk1YFmPKq/KckULfEf4TCcTNwzTc90RYCR1ZsIvIbTz7NtnaOJm1oG24e
d11BV8jNkxc2/u2XtqfabWL/vfW7OohrQmFk0pTcu2ZL8hRW/fd6nE+z4ueucnZFNnzKwP2ZONlL
2BRDCp5Ey4Zo+CAd4cX51Eadg2Azl61Mg1B4aeAuX+4vsCEW6OiuPGlBw5XE43UkRYpTnSpPQn6T
Ix4RefrYENvJ6M0uFXT+ioZxPp6t2k/jAHgSeanyUy8F+Cn/uj+ESUXaxpugAJx1Pr5idn9HywSk
rW13Mkne/n8z+XhmAa8cTD6M+h+e36AigtgUYzgaBprftiEhY8mj8Ur94Bjw/qNqsyJdwy4tgbuw
aN80iObBjLpCugE+YJyvbZY6YNSoklM3/fOY5jUvDnkhw1wl47VD8csOvWvHdKkji+UbtlmdcGSa
2rbvYiioW0Sa9HTf599ZY+tfZTg16ziuxYtXsFVP3rUbx69eRPb54F6k7Pa5tx4D/ydzxn3o2WCH
BkfTIV3FWko6uYN3nSL3NXGL/Uzdl3noP8cE7fvKR1iyEVV1eFcvyhXMlfCEhf5m9GPS/+lmlm3G
dAPVOUeChPn11HbeNVbiIHxxdpHgIUm9T5YcQNDo+wLmfkpJWrPktJD1aZSzxYoNbqg3burpXAPd
CCuOFpce0X0yOSXkEX6wTWeaj1etj/bILYR7o+emFQl+gKbNdo4zrbvm5AGeiKpuFc5p5tlpmH7y
uDxuPbWXn3Fka61kGkPz8Z534IZeMAav+AklGAOJdyQgxxCsV+g4afFG4/prvp4JinJ1uk5XRgAM
oIdiH5/Zn6GXirN3cJ8A070fUwzXKKrt4E2F2gZcyKcrQEt/1tHP3nU/tFO8rxpnt4IyVSHNf38k
g1npwDHUZ+RsbTBSPfN/aDb8kyWWq5khdP2HlcSXFUwVl5kGaBlW7sMk2eXUshKGmK6DxmYxkMAB
cewVneafxjgHWqwtv2dzlzZW2jnTB2xjv9n4WDD5TeFCNT495sHnrH0NbDTSJtHb/29E51OOfH3h
T9c5/AsNUEDgeFhtbZ9NK6r5MgGD+dCGSE14ZER/D3bYaoYeMxbNk3G3m6kIcCF2kvCIRPGpeqgF
OSKQjg2L8YKIN11cl5q5fCrq+LA08bFve0vkNux0ej+nuPZChXwobmPddzd7KcCTIf5g0y90OuDN
NV5ujylI89tuJn7Q1AuuTm3ktNfa5zI8e8iuyf1DA+gYMbEWRVdsizvW7Rbl+FdUSX55TPYWjN4Y
5UoGpaJNR8APoSdJEMk09F3LAhgsXseHtUXuoh4bExdzec3QKTah6wcUUhzuz90kXvPVQErRAmuM
XEE77JQTPFWLTFX/2DuuqwPCgjDrymyrusnAXlcO6GQsbU+Dpplr7ir7IWiLYYW79thTuvqUOfMe
X2IJlCbxmsuuRBHpLbBI1ZZPZZG9xCw4L7mtXN0k3v9fmwnapa6WHM8X7hD/WBZgvNuB9WlfLez0
2MpqW26SJ2C5XfD+MnMkdhUeu/8Na8vhvvhNze9caXVcWE1LlikXVXhBAmL2iH0mo2OrxTXs4jo2
zGHU6WfG+uvQhfs2GEDih1/SHPjo72rVpG5sY/w0rIMOEeP9lDdMIp+bkew4k36nfPYkl8yiJZP4
7dj1JjTgKSZuUQM9XgmoqKYBnc18/tTG/vmhRdCxYkkMlAQN4F4gGDrNXfuMV1bLzA0HQ52VpJcA
jDgCwOAxQfUs3aMVPChixpNCggikQ/fnbxpE8+GwRZePqm/HazncJP+UZFPau/nRU3G65rbrkwHu
4epNnZIFiWLJ6h659WoH1N4zC/x0dv8kEUX3wxuiyLOj0Hco+VqOtoOo4Zz170H4zcILwFV6ML4h
fND4Oi/yIko08VnCF5Tl7+8rz2RbmoPHM0kGIZ0tvzAd5rw9xF5/yOfHalXdf9kS3nyBizLh0Qno
cM1dMNynflDU+Y6ogFronwwBRMePlTGrF1cgCysnT6QFWO9TKSyyDarRQWNyCUW0snoE3UG+C8rk
xxzj9S/Ift/XvGFxdaSYkjlVawnxTp+gZiQG1Td6LtZ0R6w87oZzl05nghR1RaWHMwUsKeVeCev8
wliSjt20y2f0nYu6FK/rthfibVd7J5rrjaAckWeRsyJdklefqwAYpOmj18b7nPJTge4ARYOetR+c
UR2CNjm0cfyikgdzlDqarAriaeUsFM8td69TnBwLFVmO3SYz0PdwbOBMuTm5clofvWU6RmEIxOVq
CZEmC9b28IktgwNclH9lFY5laE+fdJb1MBmY5tpikFnlsJpcg3X6AHK9XViWoCChu6S0kaqYJq+d
uOsJdHTAhhHUucuXRA6XLH4IkhuDnf5/N70gmKOwEyW5lmP3z4AavN0sq4fmDeHaYTseUcGGBhDk
2g/suZ+848BtjyzvZykgW9utK2/jx8mVeE6egKPPTs0BzTz36JK9HMZddbTVq7xrlhhGO3M7VRw1
zrzA4unvuv4uKQPfT26x+XfXFcK3Qd+E7WhyGxqocrqKfvwjKJrnPvcsp413rRKityHfiMbOvxbt
POLNuHE+dkV/9NrhJRq+DiK2eJRJM5rDgjliqHkyQjPdc5OVafejC18fiNmYvOasrgxiGbUDEsJB
JNIVHaKcKnrunOwJN4nd/TFMutfcNhvXVS2imK59DyDLwKo1dYvldF+4STeawwZd4AM7DPqeiIFq
t/V200I+1t0jbaLCONGxYGMBmHg8t+J5Fh8j98tsS/29e8SDXM1ffQaDES3sUdXeU0mvK3rEhaAl
7umPwGr0BsvUKU0ipvhIFSzTQTGJz6JdzMFqsA4viWMrsXn3ToLv0JzWFYlg/Zoj8+SPhyXsd0L1
2A2/RuVTPH7lwaeHVlmHhflog+55FLGhQ8uGInXJ79hGC2WwTh0Fxqm3zmWWi+cCgID2IGeLYb5/
voZqNK8lOAvNAXH4c5CqHRrvpuu1fYpQYNmebIeEf69+/zmgYAzdfQeEfLViDP+0Hv1DeXAOw7Hb
FcfgRtNpHx7753qH0shDe3ro7oYhNW9e56hgHiqHntFKZ9fSJ1q0u7F4emyddW8eu6CIPA/uJj+v
bZ8u7rPKf9yX/d5CRz7VbSjykpg7MkvOAWg3qsl7ydH17b7o94LQJlrbAtAFvZCSFdk58aeTyOM9
GZrDGNl2RtPMNUtqonZe2qbqLrT2DgnjH6SyraZJtGZAoMhhDI81YF0vkLMovT26xlt2rfeiz6YU
zVBIxrzAjzDrYln2tK+r1JH13pHRqfZyC5mGafqavSyKexnpA1C6T8IFPrJ+zvLVEnMMsnUMoBzB
ZSqmmV/8Msbdmz6Fi63E22AvOtzPd4LWXzdWRnflqTeXyNz8GdpukCbh2nFt7tQ8+2UIEi7yd6FU
WjUi7QtbEuq9jQurqiP9aqdy6oaAwTnD+TtQIG/OGnVUKC92uHPK88pWGmRS//Z5b45VETBDgDth
aWPGP/MapDLu8FiXQ6p3G2N548rIx9IG8/fMc45V5lkCmIE1kUaary5irdowjKvLIKd0jqtUtXwf
qXFjoa5RiKDmU+vmu5LbiJZNy615cBs201IFIEPm3SvfSoxfe9uua1oCzYPBi8mXMSjAUIRKv6aY
du0q0vsR0yRac9xuXYFnyzFr0rfp0qkz6n8s2TND3NFxfjKv62xxENL84CqqU+KVO1W/9uNj24iO
9evBokRiD3YpnPqEiHkIZ0swM01cc1wWxUNGMzgurcVfU/46OyFw9qDBtG1TBqXrCL+ld7k7lWDK
pVN4KjPxeZkDS2rJJFrzVrGwiRUMc5fB4v9V99XwFLE2+3bfWgw2rhO5ocmjo7It6HC3OyOF9RHU
kft8Km+Pidd8lvCy95oY/Ua8gR0yZ3kqa+esPFtlvmn2mocOueMJGfDs3LfzjqJqa+7y1Ils9AIm
s9G8dJWLD/bPtb2MtXsI/OTU0vYPiptcMRa/H1OQ5q21dNEp103aS7JMY9q4c7HzlfgcNcu8vz+C
wX50KGDe1q3TiAgsvGVwnqP4tASfH5Os3bTCvEbXhzBuL24kQNAExmLUkpSTJY4Z1lZH+xHfBxPA
DLvvwUXZ8d8ejiDeWp/uz90kfVvyN3ugQKHfOkagvPT65u9sjH70q/hLSm5xWpP47f834rNVDBPI
g9tLFat9mXW7LAJMUT3CkYCjgk7c1qKmPWtDkJVPihyQbzk2wSMpzE205rFLNBdiqhCE3ZEcojw6
0Xj6BBbt1/t6N7iUztHGQKbRrGjoeylmtEhp3SMVz2Rxd2VrMUqT5jWfFU2tBjYhJKyut8t7tWdz
u+edDbNhmr/mr7QkOWoI0UmGx2DNbrJi39fqR9w0YNmwPZG/d/PHEuhgvzBw2TINCXQ0emlX/ebI
9PbJt9b/4hWXteKWwGD4FB3lx5LOdyuOT0maj7Pn5ihF/mel3c866o8PLbYO8OsyH6DIbdutkpe4
2ssBKPXuK7W+eRlCmw7yayqUtOXutjWG49EBXNfpW8vUTaI1Bw6yLAoH6bcX5bxktDi07vyg5G3E
N6GhwtpWSYJNJfA+4d6zHxxbI2HTnDXXVUORS3+tu0vMP0s3fwaI33JhMziVzuLWT1lcsgam4jVI
g6BVawm6L8p8S1Awidd9VhTeknVyax9GWJ2qNRw+R1QOSOzI0P9+3xgN2tEps8jagpplxqXZW8sU
LORpMSWH+6JNnqQFhaJomyl0kuYy512F3jvlteLie7wAdOiuFliOafrJ/5qNX/qiHkhWXTwxnHgi
DnNluzObRGv7+Fg0NXpQN/257MM8/1YWhPNv4DoCk+HuvoJMI2jn77b0EzQBbMCjLtrPypuHNFP5
r8dkb4vyxp9i4ZRl1cdox9jk035xV3IukeiyzPzdXCOCsd6YjKNb09CCqu+yIIJxQXYjLVIlP8oZ
rErC2SkvxOsl24Wrs8+a0TLsphg9+7iNuinyzUdhOSpKCyiM8k9rc2yKKG34R1Ee/NwG9jWtiXZ2
rkBsr6ohry9lB9asju+Hylbv9O671jZ9zaHRl8SJ+KY0oDI/lGjTknkfe/Sv6aGwSNV4XXQPvbfs
ZOOlNVoF4ilgf98aDKFEZ4AT+eSSdu1BHh/ilRyVjVmwFQGOFvEGpemoPj93EpBDYF3CBoD7Ebt+
ZSt+MOz6OvMbGm3PmRsv2TlwpmNb/hIUGAjsPGE0Hxb1JbCyW5q+QXPGKJyIszhTfvHCmYDOpm0P
VGY2jmfDAujEb+UKqiWxDtl5jtfj0DbHKfRTvDFYFsCkpW3YN44h0bSikpHEhZLOB+mdSzSozdxm
T/NfjSrTaLJsSSYlbf+/GadrcjVk8bSthr/L6JDmma1ZpmG38LVtmlQOiFsn2FCXL2mrvDNT7OOi
yoPLwcjykBvojchQuec5IpizM6piD6Xg+3CoDyh+sYQnk3Y0/+6Rv1LoHtpdADZKp3LaoQPHYxPX
tlJQsYuqUjjD9GJCi4PmZV7CUzMPn++LN+heB/plnaJZgcvfRTZF/sqA/9rnDlofFg6L07ZNbC1X
DQrSUX5d7rR5scBM6yY4x3GBhuT14f4nGLYGvfkYRbftIfFFd2lA6MOTk0NWtFPzT6NUhzH55/4g
Jj1t/78xf79Z4yACQcTZHfq9U4SH0Fv3Y/7qkNjysGPSkObIXT4kK5EdFho82gh9X/yAfrs/eZPo
7f83k19ntDD20SkJt+P6C+gu19RxqbR4lkm45r20SaLR5T0O2aC1iFbap5MaY4vw7ePf2fZ1EJ/D
eSfBhodtP3J33ep/Q+V/WlFmKQs1idfclnGhlqgHL/7iLenGGtvXflq4tipZk3jNd5eq96pMQjUh
iAQmMaHO6qeT//XQourovYX2k5+AQPpSAo5bJBQtdEdLWtswbx28h9K9ya8TqKWP/+D+L1HcEv7r
/qxNorW9liZdXkcUVs6oRC3jvlwJ1tWiEoOT6pA96g2j7AZEglbgZj1RPhzmzLlw5RMwd9gY/Uyj
bJ/2xpuqrqz4mPU5GlOPvwXaw6glf0ED+lMV2w7Zhk1dR+TRvAtrNmABOvcV5+i08mlaT6jBlecw
Q3dkS1LO9CWa62YSjGQOxTCr9zdvn1iPq6a/H0bLI4MhMugkb53TtdzZLLRuv4doTqsYtaDzTJI1
v1XCcwvpIlkZD5WT71iC1+p0KEZbYbXJSjXHFTnoYjtvbi5hNa+HoXA3TvLtPrjGxeERRyA6RM/N
vGCJ3JZd0K4X8QFtV9sijYJuf1/8+xoiOkgvAS15RrqSIamy5eKWwFvATja6thV433SIDtRr0be7
XnusbQJe9Ym2T6vvfBkXNyVh+fWxT9iGfuNnyZS4A8qEusvQ4b5Eh9M62mqqTNrRXHjylAtaFxfv
dnEdpjkb3B1p2UMhjuggPVxNC7ZGMJ5gIfvMm/bUnT6gU4/lxGaau+a0XZnggWRLHTSxeB0ULhNk
9OuH9luiY/SQ5/bBxoW+eKB+e1nL5sWX7iWoxEM5G6LTtM0NyKJloeBXEiVDYOsY915SFA9OXvPa
euzBHVphu20AChv/Ue2XycZR8H5AIDo2ryyjJVIOREupnoqh2Rdivs65azn7GbzpPxC9oS59xuf8
Mvb+r6xdelxwfbpvGWKCGgNb9773txWig/TKSZBe5iP2R/4RGHMA/vcReR773x77TXzvsWXQcXqc
Z80Uz7D/wlkOdAOpOvJARnf3UFjQsVXM81Q0UeRG1Vq8SOp9qev2oXMP0bFVLCxl4XTYVgLQRWbu
+hM46rQdqcX6TUakeW7Bg9GNZqAFUOV/YEWyz3LnaQbz133FmIzI/9942RUDdxeJrnLDAsqeoEmr
+CMtbkPRWhbWEHl0lFXpz2xV+RZ5EDTXqHua5GMnThJrrlsNQRBTdJm/NBRFTklzrpnceU1wvK8a
g+Z1fFXPiejdAltJkjc7VgZpjqrFObKRK5jEb/72ZqdqWBx5vOb5ZVb9bcwZmCeSL2iCZdG7YWF1
UrVGjZEDGlCg2yawi8xgMvkY8x+ksdVGm6a/jftm+pUPVIK/ndOiEsmLQO1m5aTcyiBrEr/9/1b8
TDrw7Tb5pQTbRNSEh2VVR2+2gV8NVqkDrJxVZDmavneXDCSmOEjt18YGQDPNXHNY4IDJygKInqv4
SbQ3xuSxIZ/u26Rp3pq7JjUtBjyI4/5G++e+B/dtNQr39Jhw7YA8LV0mknXoLoETVgdvyuhxzJzP
94Wb7FFzVj64klYcdzhEs58bUzPegNEUr8vOQ227+Bu0oyOrPCnGMRmxVU3LtCN19oq6JMv0Dauq
o6qIGw0eiVV+ibpqzA4KNTje0RGcNke2upV8LOboLGp1TVs/EDOMpx1OA15LZ4bmJbPtic2kIM1p
80KxGGha5zwMcfc3StSbIuWMPGY/OpEa+pL6aN8XNpfOAeGl7Mgv4YSH++Zjmvn2/5t40HIp8XTU
iUu1DC9Am3wQ3u0xyZq/qoXIdghbcVlqcXG7OMVRYXdftMloNG9tRKFANSqR5QrlXqF3IprL79Hi
1hLiTeI1fx3cwFnmYsKZqYi/D0GuUt//lMWD5aJvEq95LLprbWXKc39pC3WYFueHkN8VUQ9l0YgO
qOrQUqVm84JGv0HxD9osf1lXGu5R/G6jSDVYjE6ilgHMMzUVXjTHICv3fhaEu7wbLccmk3AtIwWG
C+72Da48DjqCD7vQqd35kCue2xKkBuXrD6ZzSCK3UFV/WWvxMa+aQ8nnH2g5ZMmyGA71+ssoD+cl
bpehv+TVJao/1OEzp89lj2zOC8CpFvs0KEnHCuAkVk7F6iBmyi6NfXERKrfkckzq0TxrnMeQAsDc
A3Uj0oFmVwLsXEzLw0OOq7cjDeqSxIAN4ejHsl1V+HvSDKmT2xA9htkH2/9vg9mK/iQQD9Os6S2M
i7/Ldk5VbaNwNCyujmsLkrDikauQQS7ClM+fVvbatK+LuPbLq7KxbRsWV0e4VZUrVzB+4fGqH1Ka
8SNhtjuJSbS2uGWiRgqCHCQySdKDbiz0j02Y2+rvTdK1qJlUyVCUVdtfeCJ3qgcr82p7fDaJ1iKm
l5C4HAoovhH5EcXRuyq0nSoNonU0m1dE4SoVroEN8loStCDobfFYLNMRbHOtSB54uMDy0vncqWhI
Kzf5dt+RNlzNf59iiI5dI2IIOk6h7CT+1Q7PcflX55wL9TPM/kCjcWf6cn8Yg0PpEDa0miAVar76
i19jNxzlc0XobkmKH/fFm5Sv+Sv6v2ZVzGR/CXFJJn0InqDbfcmmiW8jvokEFdihAxUjjoGio06O
pbwGtspHk2jtXFPGdMoXj/VAvM8/m3mND0XtfsjxOv7Y6UaHs3WlO+DKgPMBif7IyOdg+sWZ5Zpj
mrvmoxypUFYVEJ37Fwd8Mv1ZLY/tHDrVHF+DtloVNF4QEKWPKMoSn2ply3YYbjk6vVzS99JnEwzR
KXiaICUR0Xo/ihoPeTbyFYMx6jxzVV+EHXh2+ksD3MkyJOduejChorPMybpLVLmpXcy/GO92If9Z
Pah3ol09OqZ86QvoPY/b1Jv+KQaSssZG6f+uUtBvRkum1LO/ghIxIbd5uNT+L/SMu++fJrnaOW8I
xFIGXkhukfrWBPwlrK19YDdb/k9oxJQ1hfCqd+kqSnpzX6dDcBxO0QuYpALU3/4/iBXftUcMokWu
wRORygHeuroLl0G9r/kg+1eHTWihBOpAlcWnYFJIgFuOfO86LsbTgk5c+jTxuozcxuHcTmXK3F1F
f95fi3ebUkQQrp0LcNKuOrTXoLeV3QgI9ifxm03ofZekJKN7nMmf/BDlhKDUyYNbABLvPGZnf7IV
/L2Px8P4WlRaOYkJ88fpOz3NH8Jdecj/cL4Gp/DYfK53vQ1HalKhdoiY23qSwO/SW4WGIt2pZudZ
HO9r0CBaz2h6ZTzUc+6QG3jvdi37TpafSWkJ2QZL00tGxQwKhZ5icab1rMqvpQx3A08VsIP3527w
RD2fmcxZj0MtUuxTRPp9I8v1S9uQh4pw0FFKc8ZpntqxS8gmvUM2E08c1WR5pjFNXHPBkCZVuXTR
+L0HNyuV4aGZfIu3mXS+Dfnm9DDi8NCpVuEOkYyAfVMR74t6mq9ZMG2AFzCw3df9uxcKaEfzau6U
NSCu+ATAyA5ecCviV7B4niZ59RIAGWzHZ9PnaP7toZWfr9wov7p+dSwG5+h3Mk+nHrThObc9VpoG
0Zy46LskI/mAAFGB0vOoQFcyR1d8oUVXBh/Tn4PE6CzZ6CFITOITzZ/84o/Wud1fBoNovQfF4Gde
0fEwv65MfZAVfRW5c/CJtDxkGQxVz542w5yzDNCOmxLXNrhOtlINw7T11OnEaVZWcUZvPfnNyL7p
PbTZsuzPJtna/kxRj+otPMGc/eFVqqgE6uXPKgz39zVuUokWFjwXrXwUhcb5utYHJxzGfdR36/G+
dNPkt//fuG9CAq9ZKS+uPgtlOoTluVbAW7sDt5x1Dbaul6X6Ao2Z2MwZYCITR9HosJyaoY1uoeS/
OrcvLBcBk5a08AD+13GOSZldZtl8Bajmj8zPnu6ryCRaCwll3mJLka06k27d90BRBoGtPswkWgsE
vdrKmXEJuPJMVmnZrhNS1q2tWaVJuraLlx7NS7JtKG3JsyMetPOXbG6q0321vF/F7yZ69tQt6mWN
xyq5+OOvrvJTVQIHDb5s1EYOxE/r5VfSfqDWl1aDIem51GkKFxS5yeA2bJn9ivZsv/YeQ7kqCddd
ruRi22rerxTBl2keLb0ORDqRSJBZzU5i+lAFwz5EkwQn6dJeiJ3TsjQPnxgyQ5W1Ka5htfR8H1fZ
wFWtglsPMlTQG+54bUvcGJxcz/U1netMRdZkeLjI0Mp3TBV1PkToDHXfEkzity96E0PWKFdxFIvs
UsjsNCp5GVx2bOPCkqU3KUZz7aCu3H71wCtcov25U62nzLVtN6aZa64NVABZ+qFwLsQNnvhaflzJ
vHMEfWwfDjT3ptHYM5Q+OxcW5biEBNmYOg1aPUYP4XRhqJqHx92EJylZFtepSE5VpnZkIS/oUGTZ
HAwupyf8ZJEgj7VO1ZXmsPgqXy9rWB7qEHR/arWhbkyDaNdmQhgFYyyUVDr+FylpKoJkvzrVUzg/
wg2HS5ueAZSlT0oG5rmLN47nlox7GYSf1sn2kG+wIj3z1/oV9dwkW86sn3deOYDczjvQ8pFe4tvs
t2HfuNeQKdm3cRTcpng6NHiKabuH4IQQrXkubT1V4tQS3Gr3awEmY1QKvN6PCQanpZrTJrJJ3Dxr
q2umhBg/IK0TxS/THFo7cZmUrrkumD9FmwdxdkESej4M8/KVe0G5j/P2+/0vMO1vVPPeii6ls0xL
cokagFwDloIKdKc691h6Odo7s91ahelcsNRf/rw/pOmbNHeeRDXWLBfOBR93ok78VNXOk+fakuzb
9vVOtkdPDK5oUk2dESfJulnP4bL3/eUpxLdEyPnw5SFGA5BGa/7MBiJ5l4f0NgNTQctTNNiyEgab
0lOD/hjJKOnm4NaENCXU3+V5sr+veZPoLTi98bEs8OYIW35xDRBT0ejKCw4jWpNbDqeGEKc/pNKE
SZLxzrnUMf/Cl/zVR/WpK4Zj6A2P3fD1x9RkTgoh8zW7JANw8WmVJe2U+vUYH+8r6N1HFKyq5s9K
sCKgbZJflej39fhEOWpxUANKYT+ZlGmB4ZbF4nomfWm+HYG2FuVJS3UFozq2/HW8LM18qJIsxX53
u/9BphXXvHsCF8nqUFz0/cgZd5IJcUpKajtxmaRrnrzwTrQA9SKBloxH3qxHPJdZjMkQJPTC1SIU
dednuMrWDrsmS3dr5mTPehtK1RAk9OJVhkTtOvPBwetB+UfsIN08JGk912DIIGkeWbYHwwrrrSnq
Nos5HAE7coZGZHH81Iz1oUMJVjg3lmu5KVWq169O4+AUg4Ki/FfyO38aTvE5/EB/02NzxD5xuG9G
xlG2ZXoTOUjFxqh1kbEY9xvrb35gY8r+nHdyTw7OGdRX98cxGJS//f9mGB8YU2feVl0gaZ6XUVrY
wL0Gz9aLWCWyIuM8xPkV8JoUHX526/xCkYpywyqNRvRta3haOg8eiX3NtUVfNgFYo5xLOHRPcz8e
ShzJKmFrRLZtMu9scb7m1SXgL2AvwmrI5FPrpYwCZYYmbtVnWh5rr0vvL4bJejXvzjNwDo1Jkl3q
QVxWeHcdyQPlzU7UrgX4ZFhvvbw1Wno8sImiRv9V0WFNOCvFzo9QvHX/EwxRRC9rDcYWpZUN8qhC
hmI/9AJs9GBH2LsFfQh6g8722i26y1jk5c2ELCdf5aHxF/40UdY8tkfo/SvGyolEKevq6qxehvaF
4y7Ii3NQgq1/Lm0F3qZV0Jw7aPySsVZU11y1TlrX/TecOOv9/SUwCd/+f+PSU6/6ei7H8NZUlfNH
HOKknDqo1nqILgz617bsQrK4c9y4uI5xcZYOPzaxxThNxqM5cSzdMSBeW1x5lFyUKj6j3Dod4gcz
nv+mZd4oZskKdH4vWXDjuHwe8Z5dvCRLa0OIGpz33+P+G+k+QH+c0SW8oTXSIVLVJSPJ39KRF8aH
P+6v7L8qficM6SWu3VpXbBb4AnpSB7IXp/K5j9JuPx/4QT0lbWorHDWshF7wOtMpWwnqUm+r/9dY
g0SZ/6hZaQlzJuGaA6PpbFxStwpubsdS18EjRfnsVpYTgEn4tjxvliFIIu5BfnCb++egKlAesOMP
UfG5id6SgvSzHFtUPF5FovAEqMDIHzZ9tkOfMBstg8F59ULXPJjbqQeJD+iwF7BHq2HP3MqWgDTp
RvNcbwT1Z97E9EblQSaARwNXWNjyLaaZa87rRIUa4gS2GYD+pg/8XUSI5Whq2H1dbfdtkmnNKslw
SeBfR/q320bIAv8luuUUJv3OJZHFME2foO2/q6e6Bf3VEft94nws5zyKUG2GQe+77/vqB+H//5qm
almuyIr3+66UwylsZxSgqtK5KPQ2sWjKNMSmwTfWj2MpA2a3Ka+JDPbVIP+Ps29rblRnuv5FVIE4
3wK2YzvOJJnJzOznhtpzAgHiKHH69d/i/W4y2pFVxW2qIotWd0tqrV7r0Ak3MTPycP8LPj7EB3KT
q4+bfpjSobzavSEiBzfwrc/ErMVTD5FUqDEk939H9RlSEBdoTiJd4TqvfnXk06NP43SPqIBvBrIY
xVrY1KwXlBEoKCV4tIKFYIhTOx91OsgqG23O9W4Jar8caDMgu5W2iSed/MQW+18/5wc8gMWQ6H29
b6KPfTUIpVhGfaWshxnfUZOkLA6ODougMr0Uxp41gT+nm6pr0NMHx61vQWkc+KC7FXwcyoHc8Bqg
XlGGBlIQQznKBmbdaoqkqsozFMaPoxee/a7+576FVAshRXPVr0HrgM/t6jjLD+6ChMudjlVVffGX
5aFadcATxULInbBV6viAVIvq2giDxTVavuOB4F3//kcolkMGfzEX8E80SeJ+xodL7+df6rWHUAXo
M+6P//GpJZA7YNMJb5tpsS23tRxpXh6COj+CuCTmaaBJGioDScG8Fm3rjs1SXnlB54c5XEUyhalm
kVX22f7+LtpcMfhzul2ZynC8LQ4dIrMOk8ESmpz98S02kCEPBTUMZy1pdi3WPmrH8RDQLBmLIRpn
dHj5/wssUOwI/3h/NVSmkoK6NmlVl2MHlw2zuBzbuOM69KbKUFJcOzTlSzvhYlZaJOlD0DY0vQvB
6zz4eX/uqh+QNulw6gguyTi8u2n/jdk5CszlWzHq6keKsjlKdX+vNG+oZQ0NDgEFSuazGUZNyyIL
RCYMSpV2nUa5VcSW3UU4/ml2U8VyyJiyIbUtnufEfeX+iZUJL873TaXITDKeLF+soSvrMruCh+6A
9pEw/Tov7oFa7ESXUDN5xXrIoLLecsjcEiz4VHwrlwtZ+mhMX/d9gBTSaCvrSi/AA16PPrBjWHpz
nBp4scjsBYTvxsjPYL3TsdCqrCWFOFTmjXXprPIK7OC5yOmZkSXuuu9OM33JMt2bpGqtt7+/SyTl
QrN5YaX36qdlsrbZQz+5O1fC/ntomnPCbLP2Xg0sd0+auDR53IMa5P5iqGYuRbbn4+yVrab7ijsn
TR+4SPaNKwV0bne2D/5rerUZkOROG40IuH1DS7G8MMfza7+BRQRaGa5toWn9UphChnkFKNO5ZoMp
EygqZxDHqcAxdX/Kio1ARnqhCERd0TQgbs15UqxljJ84muxrjr3AcMbvwriZ3j7IdyC3yvZFCp3A
vKVXp62eOlTH20xXBFFEk6xDUNlp5leiplfX/CqAUx+B2KSgbvOtcxNoNmXVMkgRyxskg3XKvFfi
XQ3+qyH/3l8D1bjb39/FqIfOtdYPpvJKs/CzbZk8yVYoY+wbXIpSjwuzaQCjuBJwS1EQtq3Zt/sj
KzKxJwWoH+YFLcGkDSRmM/826nyOWYM2G6O33u7/gsowUqjONhQUqIt46rwigTZ6ZEPX+v7QqslL
oQqRjXoKaqzl0FRxmoUPc+bEhIa76sWBDPZi1WgYdKvbM7d6dQy/j8J0PK7L8GPX9GV0V0WMvLXm
znvFRyTl9sieGVG4mvvOtjKiywXvSl4zOM0k+E9mo/IxujoQhcLyMnBrdM26zQYs6uo9oHgu0AuQ
avHICo+RoVvA2I2eBdrGV7skR+CJjlB502RK1bylKBXMbO0MPQxXTuvnwDAApws/1VTHYa4aXopT
0IDP6FfDtQ4iBP/mjZ30U/sNrNEaf1fkR1l+IPNBYudMFKHUHwWYIkj7BI4w05jjVeh21o8+wQt8
GQEytIFpu4LXt8k60fm7/29WairoHy3rNrIUrekylw3KPfVtnD+jU2XRVQW2g51ceMa4MsTD6ng4
tkZX33zOcMouyI/OcUBpbVGIVAMuocnBCsPIGA+AVkHuWjjshvecEyQZTiVxHwSfNWurGn5b83f7
B8nTfg0HVt9m4CTCAF08a8RNTQuPykTSmdiwjanps7a+GWSK8/VpSpu4c16LnU4jgz2KCdS0RQl5
vhQvteR3yH8NruY+orKLFLHDBACGG0JktiwffPrFC06e93I//yocUsZ3kF50TembcEhQNQo2nTMd
Ue9Hgbq5pLSrhgirKesq2LtbYiO42Avu/9ADcI+zTrNJtaTStup6vKvDea5vHt5he/ZdeI98fBuM
t/u2UX2BFKwim0rDTUeIVNqHqksKPkQFulysR2JrtqePDq2wkYzpGMLMZ1VK/FM+l3E7kUikyxNb
ioSnT0W7JPZcJczXJQnF98gQD7RuWpygGe/Gy2PWPhfDNf82jm/+nq7f7Wuk8BUIr6Ktl/oGtstn
tmTnhkNataKao4jCVWVch8lm1EgaBFjjQeL8yco0i6Aad4u6d1kH5Yo1rJnjn4zw0kMKaU9dbTOH
FLWWMBpzWc3mZoXALpPlJVurnVOW9li7F81IvbW5zRbUpqp/DLLTxlLQ0m7wbaf1/FNdojVkaD7R
wdMcO1RmloI1MBwKQDqiyQlSVGC9q9XqzsCqoaVATYGAA30lZFfp0hw4CJGGQseFokgxMh7Dol25
CBtZLAcsxqwevDWPa+PgGprUrpi6jMdogfBtzA4ZoF2tOLDJgYS6G7FqaCkcndaepkqI+raMzQ+0
V/9ogGO9nxkVG5IMwmADKbuRYaOu6BsLDnX7s90DUEHUWHI09sMcQD6pvq3Zv0X5EhjHlexBhm1j
b5Z6F+ld31rNnJnslp8tKAIXRyMe/tmaaNsTEL6v+2wjxWbR2KsRZkhTE/22/K8BoqooNeUTlTNK
0VlZ0PE2HdgmXJvE6k8WYFqp84uEGgOpxpdC1AZrXI0EDi31dI397gDa+2hANdfX1SVVLikFKrgS
Pcid45gKALpH4/EZ9K2lDm2r2N7+A74gKyBrncDh1EAnUnMi9aM5fjbJH8v4c39pFfaRURfcWle6
dhTyzlZ76sM3XlindvjBreP98T9sQIKDmlLIgiGtxY14rW99MidrgvfnK7+Ep+pQn3RkZh9iVLbf
2D7uXRC4ZGZVMCII2p/jMT21xyIZIxSanGj7ISNxn+9/jGKtZTBGJkoAePGWe7PpGw+e7N/3h1XO
Xwpir2HoC5pXdqvCaACA/ewciiRImiKCIhQ7m0l/Kk73f0uR5sz/hHJtVwODu5LuB1kvs9tGtPpy
f2yVL0mxTICCbbwWy2Cb/aFwoHv5k/ZTRITG/Kq5S7HMvHa168lmuMMWv8OwTezC/bfVko2ohpci
eXCgdOD48NQU6BdLTGiV7qK81GEIP4TXeoEnYzHyoFoWD5y8t46dinNw8o/Nqb/m68Ny3ETi9+iD
bj8T/B0M7TQyx3QrduN5/SxS4y13xikOixz8I54mqj9eaU8GZXjoELLH3EVeaoJv4zxFrbVeKPW+
+daed8ntM6SYnjteBOUWa43Lf4yhERfmoDsBfbzSngzIWEB8sEA+Cxsybm/WcALgJi7ITttIwbws
RlqUUP+59XkQNWbcD88Z+TrrelVVc5cCeBntvF4c5Ao+Fq+zAZbhJXxoxj1N1JvZpRi2iZdWIR6a
b0bx2BIWuXNch5pjhMprpPidckFqO0elqM4BNguX53Kdvhqd9eDVOiWmjzO0F8oxDNb3xfXs+iY6
7+Zx+1OY/rmf3BQj/wdzIZauCEXR3qDLGrcV+izKHU2hMLmMt7BJA2HsESu6mLc5eAqa5P6MFZ7y
H5xFIKqhHHF4cG2w5r6iThfXy65LFWb9d5JB0Y9ACQBjL+mz3Z3WXFNMVM15+/u7ndz3qpz1DOOu
4aU2krn4HOgKE6qhpbgMAo4qmdvgIEISmv3Kui+LVpRd5RxSUJqNK0SJwLwt4BB9tprW/97kea5Z
SEXcyEQ9npG5legz4KLYb+o9ow2HNf/Q6vt9N1HtSzIPD46vfB4phienESe0OkFXeNx9J8fmWJ32
cDRuTi4FZlGDWGMCqdwtHK+l/cVGQVEM++wjYyZcZEHSTrgVtnSI/UxEhsCduX3299BiYPIyeIKI
optsN29vlsUPUGOMyr46QEMhvr8CCu+RYRPEJ2U6NCgjrKZ/Gg1+6suf+0aWwrShRknXFNm8zv71
u89OpWHCUM1YCtOeOY7p+z72f8eNZ8N+JGmnqQMpwlSmEmeu5RRUoKbtgVQJwj5meAkbHdT5Q86r
bSWlQIXSkVFZPUbvDlZ2aM8MB+0xml+Kr9XXKXFj/THs46ub50sbqdGvyL4DTNRDuUl8s9KTaX7N
gOgyG42lVIsgbafW5ATlAvzTrQITXHgZV28pT0sutJRqm1H++wLjyQQ5RVHRMQxxBINsDXbST9vt
rTgGiT8fzKMbl8f0cN9N/6809MEvySCK1J4Mnm/+JC6mG41NVIN55mk6FUl4yB6bR9on5RhZMYna
uI51t2tV5pMBFmEGOFrRBOxWPE7gjLMespv3WPxpzs2xPlHdzyg8WkZWDA6n/hB2OPe748OwNmcr
t78sqavZihW7g4yuCBCMNC2xSrRcY4c/8nqOHPKH6HSwVNPf/v5uS56GfDWNrQYBUZFTSVnCzPGr
ae+ru3kyqU5KxbAO1oCNQSCnLuaDM/AzVOY09R/V7KWAF9AJK5aphPGh0NYt3yvTiDqeR/cdVxGC
MszC6AJ/zThGD9BWX52yPY0NSFOeFNorqwhrxcRuTdk+j4Efu8GiMYhqytJGnAdmsYQQIrwNDUWj
3Op8M1DPv28OhbFlZMU4TL5rcrzGzOafprrgYBHR+rhvbOlaK8q8h3QW7mxm064kXhezfwudZmAP
3HB10BCFcWRsRYeM+v+LwARUVYelL6c44Fm/z1tkdEUO1je78/AG7w3jtanni8t+3DeOat5SjJJw
yEpz8LAfM6OMpjZwI9d3NauqGnz7+7sE0M2k7DMLCabq/hm5iDnap/ZNWwpO4paQmNlif8bm4pxN
Q3OjUiV2GVERuMzzvHTCEweq4s6hOZWQtD+aqLMsD6KIF00xTWUZKUwF6nbD5LTsxqwQaJkARDKh
odMmUX6EFKlt1gCgBMWDG0heDv6xSvIjOVsnsHcfs6TZ5zkyL864iHWmoQVL9YcsOzW625bCNDIL
dj612VLkOJNDU3iMJnRdx4ZLfu7yG5kEZ6VFTjwBj8TD3gmEkNfOFvvSjEyA03nM85eBYrcT9aEO
1wQ0Vp/Eqpm4otLryQQ4lemmbBpQY9zW1E7AQGRGzplH4wEtNUdritbn+yZS/pIUtUXVbTRZ+KX+
GJzIYX1A30uYbM38WxCgIuh+uf9LioOuTI8zdLk55XOPs9vU3IhlmAkkLaPahz5V6It/V6aDkX4I
x8euKDNkO8AFZkOLO2TVm33UQdwlqVwnPThFPySVyW84XQSv2Uh+5SMlEQStNUGiOGLJ4KluwYvp
SnFBq2t6ms31FCzVTxH8j/k6CJhi55RBVNwHSsikDcpuU/DA0wEb/hw7dr8vUclYKhxSqqDaTkEu
n8q4EIZ7sNp652lFhlANQ+3xCaRUN6utqmRBZ2rM+L6iP3Q6pN1nESmI+bDoc1pFNL849sHKX+67
rmJdZRJtu25mEc442lbLM+M/poXHnCWVDjyiyIEyfCozKJ6LChz858mNmkDcyl6HcVL4i8yRk9UD
zhEEM2+ap0EkbYNKf3LfKKqhpU25LQkBjzbD0PUTZRHJn+w9FPcIYBk/1QT2BDoiDM1GegViO7Hd
+a0LLc2FWDVzaTtugyEz/QW528v4S9/Vj4Wb33I6a04VquGl/TizZ6PwV85umXsFOSTAX+Ea77K5
DJrKzJG3hoOhBzJGUKQo+B9r3TdtGSIFuPM45x3Ky8Jn7sHl7M+MukTkz/Pb/cmrthoZJEVyYbl9
i9kvL+P3/mwnXRycu59znD1vT5c6yKAinGSwFJ6X6nkBrOnGLYJb4hDXjY6LfLtEfFB/INuSvzvi
thuXKF5hEant9KvuybGdvKMFZbV2cvDc/lzaliYTK3ZLGUFl+mna2J1R3dB0eprQ0BdOYWxP7LBM
6CDhh/tLokhsMhHOMrdraqSWd2LOclrN9eBA6pUukMJddHitj3F+nsx+Y/sgVyonXFHb0TNPrj9A
5NJ1n4x2ah5Lu/zSWukYBUbPYij4/XP/s1QeIAV4MPoNnwleUPGsEYO7MQnanVUOIgV3braNbdt4
tWuy+tgvIKvpf4JVQLMeionLkKux8xrHtBAhoucQiafgAsnN8X+7rCLjrVifebOAoW8W86rYBe0V
Dl6tjsBBNXVp/w2JY7GCYZ27MK7Xs+loAkHhojLeai4Bpig5onkFCi2rUN97SRvggDVbu2raUkT7
fh9OeYtpF8Fbml0M+8t9Y2///0GmkPFWlTl0LLSC6tYgh3rGa5/Nkaer6KoGl7ZesXaFA2TbVq6H
uB0oCKxsPZBOR7emMjn5O8th8x1xTnfX61i0ERhRv/tZcBGmE7MZ/Tv37aOyuxSifoln0iLDmQca
AIcOND1uqKPqUU1fClHiWX042mS9Nl5zHS283I/jebWC54Fan+/PXrEAMt5q7knZYo9frywwE4MZ
32soA9PQ0/i8wjgy2MqBhBJa0+31GoDjljXmpU13ZhgZZkUy1+7hi9jBeBgFzEzEqns0Uc16W493
m+PMyTzarrNe+9T91lngxIbY7s4KqgypQu85c9vGWkGuWn1hdAojFPXCfc5obl/0fuZB2ICbDdce
Z0zDc54VxoPDAt1pVmUXOVotCHmnYIe9rQb5Lpb0M9VOXOWHUqRCIbkGXde0XnnLvoLP8fNI/Tc2
62qpqplLQVqn/VAWK4ze9ZYHkmLHi6o01xSYVXOXwhSiovlUExPuQutTtojY9MafQcB2oYtdGUXl
tBOu4yHmXtrLtTWbr8vCdoUnEpPkLrwOelEihizivLViuTrLvisyGKH+Hnr1SJaDVhw11PTWZWUU
jF/vZ6yPlxJahH8PHIADwTdnBzCp6pKnz55ue/54FV0ZIpX681QRigumAVGMvhJROnYxBFiT+9P+
+PTohtvnvIvMrCB+1ZcuOmnc7KGC5OfScLQbBnEJwCAvplMp2shzNBVs1cdIkZo2xO3p9gI39m4k
HCtKvSLq1tf736IaXQrWHJIWVQoIz61fnjn4+xpU4Oud3i5Fag7IxDSEeFEpzbO9PJj7jruujJMq
WRMKGuDCswx+XOV+4g7ZpfWFxuAK1K8ro6U4GGPbcUD5d1zIc1WNoAj+M055VLji09QVm6LU4p1X
95sT7ko7royi6kEpT8wAdaI1+FSyKANvpm6P+vjg4cpAKoaXFdREUObPFpJ4zI/sxT3WnXWqia5n
QvUTUhjns1GP6bAg3ObaS8CYucasbP4NjfYbGd1W81Ss8FRZvswB04ew0Dt88/2H3j73fhKkGvMr
8pBMWmMtDliaJ1xC+vVpBlWgDtutMowUunVFLVyYcSSemBMHhEYkRRfCwaKa/gOVSaTg7VLXzZzK
ZTfCTh7/JLwfbvh7V16QcVUoLUKIxoNJ1uk6hv+bcWdNdXQHqmlLm+wonLz1Klwo/aAYjgudzcPE
guVAISF7uD99RVnHlWFVzViwmnr4jeYP+ZM9WA9AhU1RebYO7FNwpEcd5Y3iW2R01QLOmzw18Tst
+WWuUWrmkRke73+Eamxp33Vmc2qGBu5TDQ8VqFzAWVnvqja6ssZZtnpBN9WAzc3hzS4+dSC7Mdi/
96etiCZ/+5x322PDrKYBlB6uIwoXV7Xyh+2ZVGMT1eDS3ss8q5zzERN3preKplGZu9H9aausLQUr
E4Y9ocqB+2uBN4C1qM9dm/8KjE4TrKqZS8HqLN0UOANKmdlgnPwqtxLKKl2nimpwaaudzNrFmzkK
Eh194PVp0b2Ebq7234qBK6OohqZ22GLAKBkyWN5fKvON18+l+dRB7W2X3WX4VAFip9UbCjzvmM9O
+8bIH6/QnVwVz9CuDJIaUZsOptHB1vQwI/3iJdGIs3P7bxoVhzpOd36CFKhLSSx/9tG14PvBYTT9
85KOr3VjaXY+xeLKIKnFSucOzZo4AeKlO/08O8/3La8aVwpUlN7sOXdb9FMPoNXKnUgUxY784hNL
ho35AYBRKwv4hRbf3PpsNl+EodmsP4rTbWjptIE6iuUw5vFL36QnPyse5qU5ddo08NGevQ0vGcXq
mtkJah8zXx/m5qG0f5Y8HvOv902umvy2FO9yY+vlvqBofriMInwDN0QSZstr56yH+8N/FK7b5KUc
ZntidsvU5Rfw1EcFsnuJM/IEHNNN6BB7HznN9hNSGktDz8qbuisvBkSVzmkzN3FuhOMOl9xGl/JY
tYqpyyz4jcfW2E59IKI7TZCqFlY6dXhpW4uecX7p8NpokvRizMunNh+iNDd/3je/YnVlCJk7t+hm
7dvywqzi4lfoCa2tQ+XraH0Vppe5eYglHDp2Dofp80MlihOeCTWbn8JxZOxYKjrUtF0MnRYPk321
8zbKwteQXVayB+iOpZUBZJCwMOaGQp96qKxTKpzI6Ol3sGvFvKO/99l/W5d30UVLLgpatOLcVmGZ
hcc+A7HWYTVTCKmAm1WAQkZjL8VSyAghsygc3kBX7BJ2//BAJIapkxJTuKkMD5r5SNy6RwgXSx1X
qHW7bIlo9tXTFV0USy2DhHrbdIy2wVJ3PT1sjOKtd/INN4LOTkJ1kJCP3iSx2DJUqC9Qimo3f8oy
m8fh2F1az3sIx/BQjfmtXOtr06ynXasui2eVwTg0bYXfmhj6MrIi4sOPRXdXUS2HlFEb1htm0WOh
p9lJ2vBLC3GOfHkzbc0Dt8pQcjp1ezCimwSBx67Vxrnbn7rxRfTf7fa3M/26byGVt0pZdQHjLsmy
hV8W3n4lFZir+p7oKuwqf5LyqqB5Z7YDBg/WhzBvDxBKjXzrVIhPLKD7jhMyBKgCEiWtM1ipmMIv
pskeQccFCUieJbsMJIOAyqrOQrvLxAW0TUngT58CouPEUe0J25q8y0mN3/ZWQxHPIX10sgsj+9hq
towq+Sa4dvHobuIk1CyQhiFGVHgni34J6beMosPBPee25u6i+gjJS1m38m7y8Es0uwXjGRJy6azp
xlG4jyv5ZoUSgGggG3Jpeg6hrOeFffJEF9Vj0nuan1C4v6zO6HbY+C02bu7/03JQrg2zwy6/kQGo
eefyziFY3D4dD3MZHEH5tW+HkaFj5szcrsdTx6XouxcI9b6YdH3bNWsZOWYOTsYd08Ahi6RzVBV+
gA2mNDQTV2RMGTjG+ZRRCvT8hRvrSXhoKxy8f5j9wxfGnhZoOL4MICMu0OL/lzRNf3oujOkomPtl
8nUaawpvlzm4XBdJv6UWvB30NWNgnbKUPVNeaoAgKgNJwQQhm3UAVz/2xs4qIiubDnNKD8Oa/WMV
wed9SyxFldGEtDMpElrOh9Pas8ewERqfV01fyvfcXQLmFCm/tHV9LR3sivN06v3g2at37ugyosyx
c5Cg2Uj3dKKfrPkZ29db3+gcVJEOZExZb7k+8NGFuAyCHoqweyh5oLGNwnNkMBm6U+jsDbm4oOfy
LLIhEsR6WmrdFUY1/LYk7/aSFF2LoiQwvbCnR3vlCQ/mcx2SnbPffvbd8JB1hjpxCadZq/Q61eaL
US5QpbRMzVlHNX1pK0wHx3WmDtMfwja2fRuCfDxxnWpHmQRZQcaNBX7d2d6I6XfB96zix6oL9p0w
ZbiY2wwjDUomLrbTfxttaPCNwf/ApaJ5J1PZRQrWHCJ8NG1gl3D14jEgsYvGVLHuKbBtdpECNsxx
LW22ZR2y8RD6fgyB6+tUOZrdVZEPZHhYNncQ7jZCfnHqZ5NcgxQk+daZld/vZzKFcWSAGCj/gnSs
sFl17dfef6HdjRYaf1QkAlkYbayGEUxzSASda5wyFAnxMLdvSWWA2FBXcBdz80UiIh+Iq5n9BGO6
pgSmmrgUqCvkRNvWoziupuLRy5fHNG2P982tWk0pRr3JqulMUYDJxRA+TF7Ik3ztlyQzvA5Uxpml
eWRVfYJ0djWm1VyCoRSXdvgegDUC+Kj4/heoRpa218EIxhxyyuLSk69TMcfdPpZxYsl6aEbleSwd
kAaYBbX7aY0bSMfen7TKy6UYzUgzE9dHCqhX8jAR4yAAE25qb59NZGhYNmfhYqa1uMwD+rA847Mw
wuf7M1eYW4aFuaDmNbwQ5va8/GcLo3SLO2qOkgqryLiwteshtc1bcXHS5VAN3/q5fao8Q3OpVM18
C4F32503N4Gfd7jal7P9pXOGE85KmiOeauJSgLroMBZAMONegP7s0Juf+7U/LjzdOfPti97NHCwL
0DcysJy8z4+UkKPHdHQdqplLcYkDjJe5BCYHrXMCftgTJG6jNtzzpIm9yJSC026Kxc8YsrllmV/c
oQaKk//DUufbPmeUdtJqHU07DJBVWN9XURr4Y1I0ZaVxR5XDSEFqU+CUh6KrLksGRjs7Q58/CJL3
UF/5xJSxYS1lPk8bWN5czGe/HWPXcn+tnonDxpjsMY8pY8RIgzawYsmqy5DT6qlqqfcDQhtM1xH7
se9AK+xvtyymYFzroAaWqzIOpg+hkzFN5lBnINXwwd/Duyv3A1TLKqi9dgkr/XglS1Jk9HDfOIrh
ZZTbHHKr63knLmPnPvaQTskqNwZkeqftpWwj3KERQTbgDBl2zw0oKHFn1filaubb39+lA7J6WV2A
0Oji8eKCe2oEtVG0AewikIdjStlmDr06MEwhLtm6XM3ZPPGxfW3mSXMSUM1ezjj9uAyiqMoLYSXw
H95S8zZxerPmt7DIyKwx0sfBa8rcYL1AzaDcviI1xksgoINo8ZLsHFzKO709hlBXGsVlsr1HFygl
CJnbuyTNYH8p7bS86Z2OtdWl7mf09dDER+FejDoe4I9PfKYMEBvnldKcFOWF++wpDNiJdHMelUtx
aMt+3xrLjFvcyZqqCCtxsShYgqa0BzlkFf4ye0/suqKZMjosnRZhziUerDzgL2cjO7itfWy9VrPj
bjlGxkEgOcsIMbsMaxfc6UgOw0Pvi6gphoNvvthzIlr0UJBJcw5UeGkgBYMbCuHlFReXTXXM7+jT
1ve6K7/JRFyLaFvSdkhAaVtG4/RnylkMqTZNBHxcxgVW8e8cVKOJh00C2dMFf6wz9bdirV5AzRoB
7vxsO4YmiyqShczENXrGwKwBy2yx4DcV4UtL67irxj10N1hnGTbWesaa9WXA8NDgJvVSJpCmTHLq
7zqHmzJaDGRovQ8hC3Gph/AIaYWr7eveDRWeI/NwrWPmOLmfsksWTknmL3Hq852zlrauTiwBFxM8
p89YZKChZMwMTdgqko+MFetbx156cE5eQsjsgpjHIr/ttu2eiqwGc8lUuYEONKz6pc1u7zZJo7TQ
CjbDQdsuiPu6PLVu9a3xusd2Fruu5abMzxUCR2rODX6i8PoHSLmzyAmcnYcrmZJroGsdBjM2+Xq2
E9PIkyCYn8qg0FRxVO4jxW8paNt1nY/jSZ+CxLplc5QXOjy+anBpB8vRQNh4GfbepWHnHMAaAWHI
+1lNsawyegxgQG6LcRIAGvlfw2WI5rT/LgQ9+eu4z/1lDBkovj2IQK8oi/rzU5cGAOLr3k4VhpFh
Ui73WxcdWuUls8JBRPlcdb9tt3O+7DOOFLjCHvlcmTiWWAskP8r1SAYGZonyGwl6XfexIiPLeKml
9MwFiG+8NDTmIZzKl8n4QsNAU9NVjb4Z7l3UOi2k/0I+w+uhMti55mEY/QS0cZqlVQ1v/z18n5nQ
4G5scRFLAcb//IXTJiYGSe7bX7W85O/h0bnhmxbkXC8s7QzwVWWi/2pk/rwv38hgKYMuwKB4BLfd
cY3Xip1BR6SpX6rCSorYaq45ALEeuzQl6OtqtInEODJ7D3wefkGCotMYSGF/GTAV8KD3nTIUl3D2
LrQ3oLfi3xp/2re7yIApDoL+lAYY3qv7uDBeSsc4d/WApi7dA7Di2CPjpmpr4mwqkTYpaL24bzyW
1HpzQCLg86TWsfcqFkNGTpV9v4zDnGL/tehLX78sIDW2uwXY5/Zw31FV67D9/V2Y9T363irq1jg8
LJfQ6U/+aD/5RMe4qRpeimLWWU7OAfq5mMQ8+7752W5pBAi6xlk/5NbBqU0GQtSknNqRY52djUQ1
5ZMXW+FIktEW07mwxZ/tnR7UFCAvAygpSa3x2327qVZGCvA6dahJAhdX4wxyt8ZLVeeXBbc01Fs1
p3aVg0n7MnM63/GGAKd2MVw3cd0IEXka2uZS8fAwNVCevv8pilwlgyT8Mc06o8zGy8j4d0jC1PHg
Wr/vj60wkwyT8FO/8MsCY6dplbRGQUHDlsYi6L8vQIbd/w2Fj8mIvMIKIf09GkjldI58HFJrUkOs
U8forhp+W593EYI2YkBHO8RgOXSn1vKjKmMHYvaaRKiwvgzKW4Petl1IzeDo+IuFYTy1xr51lZF4
Ig8rymnZXHo878ar02VJHmiRGKqVlSJ7BXHK3AY42VncT6ZgfhgNv476wD2HoEe/v7Iq20ibdNN0
hKcEJ4zM58fZKw/duG8DlTm5vHEo+GxjUce12uS9byTco7aBlCSzblXG4jHXNVGiN+eo9N0kaHTX
sa2c+kEtQqbbKsJ+dEbusEsA+oYC9LaecGOW/j/OrqQ5cptZ/iJGgATB5creW8uMZpcuCHtsA1zB
HSR//cv+TjIsNOPx4nHoAKILVViqsjK/hMRPZPgrjtwkWtYQ5Rbjm8g74dfUGytcIdu0b5MhBrFc
6tRrur0W9zFxd+UYh20dz8NVLUCw8fTk++lpRMl0cOdNRV5i4qicudJxk7rYF/j8M3SGLClleLrv
mZZNwQRSDRGUWCFrXF39EXoeJY79HpCYraeyiaTiAJGwzIF14E1JwORRFQpVjWpZIwGwzd+M3szP
6rDW1dUdmqOgdOc1DlKvxXGbeYzATcNhqpooq1CNEYeAjbupjx4iEPrcH97mPMbhCxLifqhdFHuY
/yXvn0tyqZZiR9ZSfjbPN07egUJuLRbIWYqm3Re8ewymtV59m92N27UMZehNSATB7YNHRd4G9Bm7
7q/7ZrHM2wRPpVMFnqEAgyOfu89g+bbdhknEzebfh6AbLFMWjD5M0qcJ5r5r4211R2Iip+LAW7zc
dcqrh9z8Sxxk4REbjt6lgdpCzo4t2aTg4nJmUo5tdWUxT/qyO/K43FNni2LFbfjbYr+7IQjILS5L
PVRXZ0Sa3qsvGRC53dbNwOTeCmdP9DhTq2tP82g4ZnPpdMcqcEr5qAmpyErM2rzHiNnKT1tZFDOK
bDUBjfmSPzPVrtExWfzexFEJWRWlC5qKawMiazBPz/hPtE+n5o/7rm/ZETwjZNG3WdI8nKtr2MvH
0M33bKI/I9Yn6H9fsY/lPm6CqSAeFI7ozBivzew8RNEvUNZfRj+VqLkNez2vnVoWS5mgKlQ6PVTi
1Xilgd7RMtihN3rfbi2lmqCqqcyLSaJr/0rD5VRT/tS5YNZMu8OmdTCBVRTnVNDeZj/XxS6MIHmc
gxawfe6an/c/YCnHmPAqSoeu6fJ5vPZzvkOPxpE0wy/J0ytrQUYnH72Ofr//Jct6m/KHhajqwWPT
iLf3D6EObeAeuPvozt+7yd92QzdZuRZgIqeRN3h5zc2rg/Ikmo9BIHJ//paQ+F9//LtdiYF+APqN
43hNc3HUon4co+qrJ6BJHbMf2z5hnMPxHDPZjMt4LTJymAByaUUjkezKrn6/fLv/Dcu2ZEKvmsWH
blSOn0HaFqzM1akN5Ou2oc3DeBqAL9QYmqXDPprkw7ysMddaotiEXXHakNBdEAc8fq6Hf2T/ZybX
Cm62sY2zOEfzWR6WKe61kzhEZf557ttD7rsrIWwb/hYP7/wmzJBamKBqC3BUtJ+m9jQN9NDm7UrK
xjb8zV3fDZ+KgtR+MIxXvwWS2Y9PoR8/SUE3Dn/77LvhNVJm0iX+eF1IgJ71LIla9YluEtvDUW9S
c1WFp3UVI2KrEZwSkX+g6qvTrHWTW3zdVDms5Og0PZqEr30R/i5FV+6GKVMrm43N8Eawhm2LqkDe
AQLhFg+eUM9lnF/oUOzvB5NteOMEria0I7EZ+C5PtOgmnPoEwgfHVsm1K6jtA0a0FpUXyxSigFfF
2K7vvaQUfOd5a4IeH9rejU0QlnDnWPGb7TmPDz5bToxvqvVgaCNgw7FWg6BIlShwqRBoMEk032yw
OoY2gpVQnffQeBqvnue9FsGC9BEeinM0bHEajG9Eq5+rUtYOojXQ+TMEjtod92h5WMawWfkFHx5T
+IIRsG5EmApuIHKSO/2upEMFp/fpWxbk7JHV0yYsPL5zW/d3G0PgRZ4euxYbg5wPdPIeelImQb+m
BWT7GcbtORwWngcZwWmrgIKfsyQfnuq4TupyU/MKfoARv7yY5VjcAJQx6LR4x3ZZvQZi+jC0MLQZ
u1nhcj/H5Hn2ExfExEGXwPj3fQ+1xZURtqUTKz05wDdD8+lcaZRpUXDbNLSJOoxm2kl0eI9XXEMu
I7+l99dg0xaLmLRcYd9yEIpjn4dI0R+gQjjN/pAmo7NGJPfh5dKNTeiVzJog791gvE6pp3ZIVO1D
vRxmMuY7NpaPlG8hcw/xISOAm3TsWD4iVQI6mxNr6Peg3NT+gaGNyNWDbDpK0/EqdHZywM1PQfzv
BfmuDjb1JeETRtC2ZUBVXCFoy2pO6lEmzPOTlv687z+WmDUhVzoLmF4mFKeKOHgYQ/miXPd5TPl+
DPMteWb8ACNonXZG/SPCOqdT99wW/LHpViZv81AjZiO2UDUXGFmH+qBR3Xfj8hiJTdBDTNwIWy9H
C2FKsLi8osfxRkDVZM86WGs2sewKJtoqW8igYheh2wTsUxbHf5BhrTJnMYyJtIrjZejFrROv4XWW
kID6xyzPygTvlHK/yXFMxBVo9YTHFmzFuJ5dZ7fcMXQr8ig66Kxc6bu2GciIW5ctcUgb3NagV/xD
S7IfK/98f/Y2AxlxK+NqalvXQ1BJ9hD4LyPjzzP0u++Pbpv47e/vztl+5qpvfdyjUEmcDlL3/JiP
Yg2yahvdOGZzSQlZOJ7/Wc0eyRT+8prq7f7ELbuBCbPK07plvoJLQgz+BGzO3if+Wxfqp4hF+/uf
sM3eiFkRsG4oMjpenRAKFXw4poqvvHtsQxvxGjRcBn3sjlfpNq8+5NL2Ohd65RZoGdyEWrVSxVk7
wxnLvnH3ruTDQffLWnOFxfAmyqoO8xgZcfjjBDHrfCS7RdffmnhJglysuLztB9yO4XdOWTqObJBD
RaKi9I5uUIBefVoZ2hJNJinV6E5ug85W2EbHlyjLEjW1X8Jt+To3NkFWMoqho1cS3Pr0w1I89erz
nL9s8kZTwrChMfc1u+3BQBwrUYukkGt8PJb7jUlHJfNUIWGGa8dSpKe8i3ceV197XTzOS3giyGre
/wk24xvH60CLaXJ7bAfjFBzqGTe0kR/9ZV7Zy2zDG/FaqVK1YQoLAcXyRzHFp2bIIOiTb5y9EbO0
mULl6xD5J82HnQ7mv/sgVElfbUMZIq8X/9vv4TwxBdU36ohum7ipPlZkPN43vSWkTIRV604dqyVe
hk2fH9QsHzLBDveHtpjdhFZlXpzlzoBVFYP/1ySLHzQs9mG/Ce8CoxhHq3BCvwxjhBTNxmPGh0/L
Kom4zSi3X/Run0mLOhxDRyO7XpSAYesLGZdtN0l2++S7oScmAy9AKfU6+HDxjOypP6/Y2zZr41CN
soj3xS2NywC1nFr/VEdbNKLx/DAVDTV1llqEaCqOIqfbdyKejq2/1iBum7cRnjzOIN8VgK1DKuAI
y/AS+mvIX5sLGqGJXvq0KWpYu56mI5IJexmM56Zzt53WJiyK51Mv6wgV5plKN/GdHiUej/1zP3ws
ZjHxUFA/9htCET69xGbCu7Obqm1OaFKUjeBeUaPCjgXplh2c/UvkrpVbbLM2ohLUcG3u17gFNGzh
e9CPil1ehn/eN4llOU0oFC+CAQnbHK+ZmUCBhx66vt+5wFXcH94299vf38Vm7jmTmApUaG/F4aSq
5nSPt9PG9KGpVAjVQIHyMjIo3G1+1cPwexYbw9OEQY2yipU34vLSqnxIGsbcvS9XL3Y2sxjxmc0j
UgRALF2Hmnk7Ufg6caAosO1wNsFQ+dDOM2vhi278e/DFQxz8BMHZCqbw5nX/QVq5OCT/vaJd0frD
oPG6FtQBO2qEXGHaqDc1/R3kcuUbFvOYECiwsFddXeIbTlGdgiA+Bu6Ku9tGNq67HdoQx0UglpYg
BKKz9Xc8m7btLibyqY/LYSlaHBYZF9WBFq77iPRhse0o+g/wSbVSS4XR9Rz/FlDuhhLHtou6SR0V
tHFAmxCPr6jT7S6eeb3rYn83FGtMDjarG8doVfUOCQbMPZfie+Dzry4cftMGYyoQBizTzhiAWUvE
KHyw2ZUJwJHbdi9qhGmcogE6nCiyGZXzt0yr8uhV3VpZyBZIxkHqQC9OzQsuAKgPqUND+u+cg/rd
p/mjlhu3MRP4RKmclrFBA70X/3SQp222aPfh+mLCntKSU91T3C5kIfc6Ho4k6j/fX1LLkWTCnrTk
EQtzzJkvLzgqUuf3km8LIhPulPo8dkMHJFoLfaRZs2OrDVG2Sd/+/u6ga2jY6YqCwAzMyyDVntzX
gAYPQ7WGG7SEkAl14rOUYghxdWGpB0kl2iE/Ff+4b3Db2EZ4xrxYwiXHMarLGLkjp3EOPg3X+MYt
D14T4EShatCArxXXlxKvrNxBDnn+0ub1pc35ER12K2eGbQGMWF1SIcIaZcRr44ynVP49BPyETq/9
fRPZfoQRrK3ws3nhaFLleekledWBLdR/nuf2Z9yBMG0aVr5jWQoT45QupEmXBptCM+flI+5i+pp5
+UrfhMVEJsKJB6PMY4h7ggwMaSrp7yu3OpdzuHKM2OZunK20y3IqA+QECtYuiY8aQuLzTdhxNzbR
TbySkEpiY3vlaXtrk7l6k1hp87SZxQjdSWnkv3rdglUyPiKxcREQz4PSx7ZchgllmiBDEAc6Vlet
h11F64c2jpJ2lYfNZnUjeCFwV/iD56sraxhI9Sge8Hq/ZHkzr5jHck79T0bg3c7mISvQw9nra669
6DDkmTpFbjM/6R6ktq2I/JXD9n/7+wc3SxPPxKnLw3QgHfImXlE8QmuQqofOVSP0JEt/aeWUsJq0
QPSzznfnh54TPj15UR/E3r6u8yafkjGtB/EcOmpsv0B/t2e4nIq+/MKgnF7vF7+GLFoyF/lNkwT0
p0M+JhySdbh6u8vcsgjSHP00PXgQqYG4Q9yEUfCHX+gs/9aWKPw8xDn1fZoUGjjoTS/HyKzVEtfr
wCiGG0zOW6i5Z4M4xmRbIiAyq7W1nCqQok14TpOpgFJWmoIQd41j5WPXi8xSrW5nOTcQerlSgbPO
jVT9hYl+TUHJNvrNH9/5XRh4XZxRgLncSF5o7Na7sSdrTRYfx3xkVmh7jQotZMjRozjlJGmagiWB
UI+09DetKgp2/579MBTQkWhVd1W9nAtI6YJI5xyFHi4d90+kD38B8U2WgD5lQw09CfXWqd8xDlO8
Tdti5ULw4WmHsW9L8s70WvgjVTwLzpX0u8+xRkpgdpt/4rbN90FN9MGftuFo8C1z/2pJnS+jp97C
5kXoGiwix2xNC8r2O7x//46S5E2Jqr56m8t/hP8ZOsOh/Cb4ia5mTCOM9J89C7M3bh1aR25fVRpf
GPWji5pVjvqSQCrZq4Of4FXe62BNDP3DeMCnDI/qe/RpdrFkl6hXu0KwPZmDla339nb/4FeYVax4
jmbeR2X6lvLwUPjpnlTOP5PrPfW+/jROZBegZaJW7Msm1zXLWsxzCj57k3ojJD+65QJp02DH07Un
oSUyTAIBt5sGz3FhqGH0926GLv/B22dyi9oS2sfMslahIW6acaLe8uJnVqAJaVWZ57azfbQMxkWk
zPqhA15YvnXuFVQrjC6Q13tuupXCuc0uRlQ3bqe9eknZRQTqB1rME9Vnx3piKzuebfZGIAMnxaAg
UqRvblN9QTPLZy3Q+lj/LdENcN9vbF8wwnmMy1wPAba8GdIMFfRf9bQbvWunVp4QlggzuQPo4pY0
Ajb5bVT6EnJ28Mdf92duG9mI3dBZWNNrxi5B4H5Pe7rsYuINK9FrGdwsZZWNDPt+rtK3Opj2BE/x
kqXbDhmzlNXooQQYGb6uwaLWLFfWzw85f71vFIs/msWsCYyBPB0CdqmD4Xlw/U9hxT75wSbaKOKb
xaxBTVTMec0udOq8lzjV3cnt5u77/clbfJEZsSo1XybCmHpLfQIaCKBLfeCMvnZblMOxy5hFLSIy
JFbowC59VsgdcUKyL2ggD62eyy0Xe3zCCNjRLYdyAdTrXI3ZIY/Q3B6EfrIM9Q4F+7VeC5tzGjE7
kxDE7rFml5Lo4WvhSfaiVb3WTGAb3Th+0RGHq52XBxdAZJtdhdfnronX3rOWU9Hs/h+KsPdyCCU8
gEVtp9mfMvuS1lXi9PQQc5oM4y6ov973JksomFWvaRC95wPu+za4KmHytWjyJM5WNmbb4Le7y7vb
HN7gQTCRMbhMY5yEdfklq367LFp59VvuWGbhSxLVjCW4et9I2O2WKv1WUABwRy9xq+rasm5TJpP4
JhvAqNqyEF0XnEtJm/3iVOIUMSj13F8Ayz3OLIMJMnQZl6F6i/pHkdKk4196UMLRGDoEX3i5iXgA
P+Lmx++WYkD6q8YDEruG4knByKM3hCvJHUsomLUwVy24RfOCXdIh+13TUO7JMsnDffPYBjeiGBKN
PY4YUKRPkmo8spe/WmiGbBvbiOGKzzO08mRwKbmYlgQs2PWuUJHcVA2DzY2z14P+dzAWI7t4oJPY
N3OH1AKwMYcRDrrN9mZNDFeSuOMOjvc8ctDwTvoQ7ZWCI1Fw30SWGDPrYSMVzgLcELtA3uaM/uuD
CovDGLsPfebtom5NRd4SBCYtQICzoJYeSgRFER7nJg0Tqfz9TbEoS3EwYEW8bC2fbdmUzGIZKQrF
2qYOLmHZtTsxsi9LlhZP1E+LlW3PckKbBbO2o3WsW3wBXznlWiVTG/9MRXZwIrq/vy62H2GEM+18
cDSFPgN/j3wUrafPSxjoS8G5/uf+FyyBZ8queGBSwEsSwTE3jZMQN8/Pi1OvCfXaRjfCuvEjdwIK
3r+US+MiveJlz8J35Gnb3I3ADpnPmzQIo1eH/aWjfBfF3rYtgxoh3ftD0LRd6bxmUu/nYDrPpbdy
nFlMYhbMaiDHC1YX9Vvopz+XgH6rU/X3fXtYvMUsmQVZw/xGY9ZD6l0Jz05NeIx8vnaE2Ya/bR7v
z5YxjLmbLsFlRDPDpSO6vrptz/ZtSzc12hDfLJ91BXGyit6IbKoBXF7jgPYPx4U+5bYHnkkXwIKm
F8Rz8CKY3T3wYm8+d0QigjARI24U95fBssuZlbSGe34GKbMAPyJ7Q80o4U4OiKGu8DgLq2ekttQ+
HguxwrViWxbjlu2jr5CVWjmvXSx2QYpPgYnLmdlKKNiGN0KYUzV6oEEILh0Fn9uMTpDLFAYR+G+q
tVYTW0gYcSyjCa+EqnFe5y7ds5rv52wtVWMb2gjkEtT6VQC6xAtaI98G2foHVmZr5BOWwc1aWsEJ
2PrSynmV3RQk6KqIdlCVXbtW2Ea/ude7cJtw3RqiClf2RUS4tIz7Bp0U9z3UNrQRyWzJwKAP5rHX
lPmJkurYeht3fLOMFi/FjZunxx4k6avwyhhXdRWvzNviiyYvQLkMNJh6uHq5eN/TSOXnjuIhE87z
Wi+h5SJk1tLqvirINHfyrYx/TulhUtecdknT71Tz9b7tLbcGkxvAA3i3lS2cJm/nBJvRTxKBeUl5
l6gtv93/hO1HGCHbOIFW0A2Ub3WZ7YMYVaYHh1R7v9w1ctumY5bSPH+SQQPiotdoEfvIiS7uKC5+
FW3LJJrFjWwC9D7yWucV2+aBeRCs8sYEePltfmRSBDB0j5fBACfNfPS1RcVPiZ7ptOlXZm8JL1Od
ZUx1oNwobx4E0UonKFn53nHgUzgd7i+wJQ6IEb+RGyg08ofqoY8+zUEyZV9Xe4Ithxe5ue27XUdP
NREaJ9SDk3cn0n+Kyxa3wu7gy2vJevz18/2fYPFRcvtp774jIHzceW2NMMi/ljdM2GMN9FDsfdPV
Gsbftgy3v7/7BJr4fVoQXG0l4EXnYCE5sD7MJSurbAnk/zAGgNcjXwgWISQi4cGvBYh24PEjvvK8
sE3fiGKwmwH7GIywECP7uaweZDZuu4MS48Clo4hqUA6FF0e6PVSP2PBaxv3a9mPzTuPMnXP0DBQh
ljaiyJal6T525z2gkPv7nvOxXajJFlBJDj79/ra7sf5QVVMi1Nu2kY0TF21KFWUk695EREBvkP4o
+nBl17dN2ojYdM5oz3NcbNki+jqJAm+ud0KLcSVB8LHNqUkWULOBNtHCxFvdszMD+U8G1rcS/c33
LfO/ff2/lSNqUgX0cUwX6kQtSgBfpKoBy93n+ps7yES0kLqP6b52z9wB99aqKsPHOwQ1WQPStJmY
0lS8LU6ZcH12shdy+7/4W7kGHv84hGlM/71D1FGrozocwkuczvUTj0q9J0Kl5yqKRdKm/t/3rWf7
JUYkczcaeKbT7q1qLkycSPNW6TegukgvVw40m3sZAQ0iI9nJdnFe0YHopMuuctjGaDOCuRl63Q8A
S79BbHeP2Hgkot20C9H/4lK0BwsgJvI6/BYS0ieE0pV4sBjEhKVM8W0/k/BXCU0nX6nLHPYr07aE
mglK8aN4dqcFFsm99BhJdiyFk0AjY2V4i0+arAHD6LU5Sp3B2R0YOqfFs8q771UNZS1oh6wcvjbr
3H7au5ORD6Pu9DA5r5BfAmLX2evVncJmndsn3w2t+lBCsmWs38bZ3YVU7aBjtEOBbGUjss3ciFiv
rFHb9Jv6TeXOj9rxH/KIrzU42yxvhCmEipYYr+n6jZMq0WpIvO6aZU/z+Nf9bcBmGiNIqxDUpWkY
iTcHfK6qI3vXUZ9lOq3kNmzDG5HqBV3jOoSLN57/ZMNfbvOjkr83zdykDCAD8wK0rIo3zz2TGeDd
8ug2a+SHtrPFZA0IytTNWJWWD3I+1pfhlO3jnfAP00Hts5c1whLL4pq8AU5b1MESxM4rT3nitCd/
cncDO0R6pdZpsX54++47vx/AX0TQcRNesGN+xoXHT4q6vZ2K7SbeW1Dq3r787gsxNBmJ49DwUvrD
AeRpB8HmlzxYUwSzGcgI3FAMlTtyD518kX4oWX12ud4XA1j+Avd0340swWsisYaxyJwibYa3CjQ6
Hq/Ryb4Wu7ahjdgdWRRkk5zCi0Svw1M/o5zgENGvXMVti2tE7hz3giEzWT6EqhcnGXjtYWTUTXJQ
BW2ChkCB6N+rq+oMLPo5CS9F3IN3ElA+spYmt8zeBF/VXT/NGqTPl2CaXuslqHahpxbU4dlaAs/2
BePinGe5chkvEME1+e6gt4SM2VMI7uFNfmPirVBvVDMX8HyOqt3RV/n43Fae+H5/dNvkjcgl7jIi
Hx/hMeR5NPGbZT7MRfbSxHoNC2oJLZNIAOpEbUmR+72Mc3AQxXTQjpsmReue+zlao3KwRIBJKZBS
XkUYjp1lJtW+hxDSWRbjGoDPNrpx7nZLjNLCJIIzIPL/zDmZzzSXzeH+CtgGN4J36cexE4qzsx6R
WK58kHFGVbZyn7INbsZu4GcT9E6dixd/HeknXa8ct7ZxjYBtx8XnIWR4L23RXme2nL1l21Fiwq2w
Ey991y/OJeOnZfzdxZcq+ue+pS2eaMKtODThSBbBGJCUbr3vQwehU/eLdDcBtgk1EVeRL0DQWI0O
6tR1gk7oHWqX2544JtoqCLs+mtLGuQxSQqedHNpuWPE/yw5gQq3EqKugLWfnUnovqm0S+gdxft03
uMVLTJRVDSKk3lG1uHZumUxRdOqatT5Zy6vSRFcteV02c9SIq+M9Cv6D+POu6w86rhKkyFeMbvuG
EZmC6qIbUIU76zSYL91MJ6TpCPR9M5ody1T1F3Rdrl1wbLYyItUJZ46WNizDxPKTz1WXeGC+Wvkl
tsHNcJVuNzjitsb1P03pHaqc7O8v8cdCOIT+B1sVKElZ1MBI5V+jc62rY5i7yZBVex6rs2yfnaxI
Codt29BMjoHYQYuVr7ruCsLSi/TFoStX8l+WOPgP0ioH1CobOnHV6QsUndF18S2s2m13KBNexZlm
dSOUuJb+mDgQnvfx9sxruXJHsM399vd3t2NoHozKVVjfwhNd4g6/mqD5s2vWMkUW9zFxVUXeTmnm
AhyWZ8vPhXWvKsxWSim2oY2jNWu7zK9ibBFt+Gevhx9yWUs6WnZ7k2IgyrveC0fmXND2m7Tygetf
vnolbNt13lRbabO41h7uxRd/Kne4Rh2rMl05Am02MaLVp1mOlKMKzk4Z5Qm6pHXSrJL6WwY3wVQ9
pC+Dbg5wcivnRfB+R3WwzSQmjsqBn5SdQgR1Wp0WV39W1bJx6NsW/c7BuQ65LOtWgCkm9K6RHvok
y+c10bzbKB/kd0201FRNdR64cJXWk7vC/czV96Yg4NP4mjYrP8DijSZcylftxCDO6lzIgLxW9RTJ
h0o8FdO2jJ/JMTDEadF7EcDG1AnyhwDCiGOi83qJVg4Q2/SNMAWFgVu6tHAuLoUCvT443qeFPIm1
S5/NKY2TdgkYQF11L65eJk/pVL64dbcSTLa1Nc7VGNUeqTKJoYf8xW+RScz6Zkl6B42u0l3qsyZ1
tLLL236GGbilAxH3cEQAELHPmnTn+X/cP2YtG7yJm3IJ2iPB7OBc1ISu7uWFjtOuL9fyB5bVNaFT
fJHgNmSDuBZLv6vCU9iBkk39TdcIR2yzN6K3jTgTaeQ4F9p8y9N0R5u/2mGtnG0xuomaUnLKJJsy
B5cxbJIzZUsiuur7fbvbBjcO1o54dRw6JQ4R4X4eRPwcirVGJ5tRbp98t6V5JRGTMwpx9al6Bmwk
oUN9DctN1ImEekbEzllD54am4bmOom9Z4LAdjXN13GYWI17JiGRBNE/ReZLRH+7tyROSek0izWYY
I2JVVwAQjSrt9VYHiCAtFoJvOlNrGk62JTWCVDnc90avCM9KZY9+RcOj7Ee6zTAmKMqPsrmA4Bc8
HaXlwpsTNH2snCAWs5j0AiPtGuVEWNAYxHdHH23bn6Y6foGoir+/v6qWbcDUUGnBVBVyYKAvgWR5
wpY0EUI91Cp8rot+5SCxWN9ESKXQw/YWHwYK2Y/Sl0c9r/WT2Oxz+/u7eJoLPIvzsnJu6MbHsneS
SgWnUncrxrFN/Pb3d8NPTcFbRgTyEq6Hghc6Kqs1MVHbzI1QbYjftKGLTUYJ55fOmzDxwBWfjM2w
pvdyS0V+cMExSQbiAHII0YKVncps57Rf2+7ZV98yevL8c+euJeFsv8MIXEh3jDKK8Ds8Ep95nJ6y
27/pWgDYVsAMXAVthzTGCngqxS3NOeXzmjqa5ZJgQqIy6sS6KXNkhgJwKoObiX9x48+Z+Ea6bVcD
ExWVNzwrY13ziwc69BSiOJDhPtwPW4vZTTyU8psqCglCao70gSwqqXoPNfC1q5/NNrfd4p3j535U
UzA9OJclfRRkFxa//PYTgeBR9nJ//pZ1NcFQQ8/iMJf4wG3HoeOQLNlabtWWnTBlUyi6ckVAbyrS
IU/a8Zl1+WtURjvX+ex6D5ygFCahYeORle3NthZGKHs1L7IohyPxvhKPoWZeAqUAfKEq+pVzwLJL
E+PsxTuFioxofqHtdOKBc4ja9jEP5A4NXCvOavuEEchNNXoL+BuRLgqGg5zVmYzF7zGOE8ggrVR8
bIYygnlwGzG4kLE+lymavH0ALXZL2k47Mbd8f9+vPv4VngmVwl7teCpa+CWucYngAR5ffsDaozfx
4iELU2dlQT7+KZ6pspKrXA2L7uSVQw4y/LZUp7j84/5PsA19i8l3sQc+EdZMDawUKH0M0hmC5dE5
RkfM/eE/jjzPxE2RYFAKVLoSCsNH4R6X6PD/HzeIwD3572k7LIOAq19WT2lIjhOvEles7dQfLept
aMM1NWm4D5ZBPKBLN0h42z6DFfyPNuhOVGzIWt8+YbhmNExTl2XoXpuQoyvomFT5ikd+ZO8ggt7J
v+1CXF6IdsTIVe3+BA73MIzTBie8DX07+d95CnGYo9CfUj15NIaOSlHtJvB1E73WH/qRJ97GNzxR
l60UfBiqJ7ejV5+Tz5Hn/R3Ha9TIHy8r6Mb/PX0dMa5inlVPlFSXMYsT152+j7z7xNINGZLbD7j9
sHcGmpA+qnNo/j71InwIKGQ4RbXb4u6uidUb+nRUnQfbI5QOQHIdoAW2cp7Y7GKcJ2AqEjT1veqp
7X9NxN9F01d/Fkm+hYr9ZhUjUkNZLaNPgvKppD5ypGFOJDmM7ZSvYfNsP8CI17BGn1PWtNVTyBX6
Z4pdhQ6X0P+l1z5giykjWr2woxBEnqsnp6qTEHQwMoy3hasJ0RuiGJXIcC6famc5l8H8oqYtj1DY
3UTocVR6KJr2YJZId4eg4M5O8y0I/NvgRqw6qkK7cguThODfqlz0i/N/7nv6bQTzHXEb2QjTiHDF
lpkXT36Y7WT+bSn/YuRpig958LLtC0aYxpOT0kK71dOS+fFuAvP1wzjrMpHjVEHlQPNTl3l6ZYEt
m5qp8hM7SKOBZqJ8yqvPLU+y9Ge7ppVocUtT4idwIBpHSo6h2+JbWKdxotj85b6NLDFlavvUuTvO
I42rJ811UotHn/xol0+L2FBiuy2yEbLuGDBfClE+uX7zO2urX7wiG6o9t6GNYAVpd5VGOQyeoX17
7/Ou+3P26v7HfbtYltME6k0842ga4zgDm7ROOqTUWFWKpE+38Atg+iZWj0GGSBYcu2UfNegU7xYJ
9Vedruz1tukbYbuEDveWDidUSn2kpp/L7POiNl49TITeSLgLBAGtnorxpPWDWFNjsE369vf3x6oL
/TmayvIJ149TqMBy4g2n1mlWItQSRiZVWovnVD6pGGFUC7qX/8fZlyxJijPdPhFmIAbBlpgyycqp
5q4NVtVdBRISIGbx9P+Jz+4iW50KrrGNhYdwyQe5jh/H2JBHMnbrhnTb4o3oGvjjyuq8QTK51Gnw
m6CVhS4bu2kxUnOqD8iToqiNoPDF/83CMC3D77P+o7da0GyKMYyUSh6i7xUDZTAKNyVqPtbznrfq
6yk3jDRvg4VieEf9yAlLKUv7vj847OW2jVrWbcLx+BRXfGJQC5HsLlzUsXOcz7dFW4KTyXuWr4xK
RZl8rFfvEK9jSsNLOHwZ2+JAvQ0HZjkxJhiv7zAfIF8cZPAoheii/muGI5iHdl+SapKf9Ws1JyyO
EblZK06LWqNsoEJt6N62eMNW53boQPPqy8dgvVfDBMd4iMd/bivftq/X39/4AeLpVYwirB9BdwyI
MXpIUleRv28Lty3csFPM8tLudfznY0/OQ515vxndODM2yUb+O6loUhp96Y9sER/9UBxWqrO23aqo
28QbVspzkPg3E26rIJboy7vFecn3YDJgpZFhpaHARSysAviu5kqcHsgTw9PGZZfCTRBeFSme+Bzr
xsyUS6NkKkP9AkaI823x/2sofiePNJF4csQFrE2Q/i7Pukv5S3BQB9DCvjhf5QfnEj+4d3t6aaEm
E5Pn+W431wr+hrf1H1fEZy2HHyXZmvpsOfYmLq/LvUTPIT4EmwFy4/hQkX3GasLyKlyECy0hWbl/
RdPPqEOvylYTz//ard/Tv2GtVTEonxQ49k6Z0rS7r8/NoTpEZTqfyVmei/OWfiwGYML0Jg9PMg5o
vR7VWoMf968a2IF82XjatynfMF7A3NXkgiXg0Yt/OAUQOKW3UQC1STbslklSrO6Aa7cswbeNkk2q
4nCrlHKt9rynfMNyue4wqndG1tFpFmFwWIV/4C/DsJzg5o5hjNFTM/82t+znbWuzZCImQi8a5z6o
QoE9qP+JfkcS1+T1IIMNV2FRlQnIK8ZwygcGV7GGf9fh93Yrf7KdUROP57N2lXqB4OHv4HI9ovIS
fyjuvWxFa4y47Gnxg4MwkXl4xB7jtcJlCpTCeILHQLpuq8b9bm/PVfbVKt4ExaBm9eBe3ShpD/ml
Pi9361OF8QVneWTn6HR7e20bcP39zZ8Afxl0NW/lY6nlLykqdG7xZQsCaxNuRN55ypMkZxHOKnPp
OXf6z04ws50rN+x3UXVHYw9Fv1pfR6Wujx1o1W4rxeJ3THQe+pEYceahfgzcR4UuA1+h4+P1tmyb
PRn2uxQUU/N63Em6HtPJ750IT83lPXe27oHvPdbi1JgIPYWA7mvZQ+ey+Fsz9ymWSyZ89jAHxXNX
fm42x4JavsQE7A1RHmDUBTxDVaK3rarknHJBmpSAk+aDircmcVs2wyQ+azG6R4PbGUGy6458/Or3
H0S8L0ya0L0mqDWmSMJ8JSPpiCFYUqvD1Mcbtzjb0q+/vzEuH5U/FkZYeusfC8xf7BXm4u7BQlw3
2rBc2YwcaTNyE+/60BDzD/7o76vhmMRmcmY86RyExqnW31EJwXRQEEHfPv82nRhm6xXxgBkjKOkC
04wLxC89lKdo3UgNbcKNyAu2pcbRDtLagM9nIIM/RHVa6a25mrYDb5gubM1poxgaj7z+lZDofhXV
oasx+qAUW4h4i8s0oXpz3E+OO1zvcO0gj2V8RV6pLe4Ki3pMpF7SMrmEPvxxXtxp8jQ6h2r8entb
bes2yk89gBrLmCMnXP0CqVR8DtUWFNu26ut2vLEiHJb/9x5YLCE7ehFqcl1UnunCNh4ybX9w/f3N
H8goqYVSeFibxgujp6g/uTvvWSafmeR5W3dz0Tx6ycI/x/46PHShbjdoVGxKN+Jr4QNv1Wlcm4eV
3ClWHGm0BUWwnHVzMFA4hdOc4/H1MVh+iOEw0c8TqtvK28gqbSs3DBWo9zUaGKJURJb6qJZYn0Tr
uIfbh9G2oYah5r5f1V7soFxZdf+oXl2Syv3/GGtmEW/C9FgNTmag7OHChvgT7ocijcfZPfv+uEVk
YFGPidZjTjn5LESSj5zpQ14yXH6cjSKRbfGGoYpJ9BjcqdyHoR71UbVsSeecOR9mR3Wn2+q3nB0T
pZfUTbc2C2seBeMHmh/Duksp+cy3tHNd6jtXIJPKLFFRS5oImR8YMNJmdPRpXYNvAqwtbdVFxyYG
/8DtL7Htw/X3N56hiUddTyDveyxXtt65vAI/iLuSXTBbxHCT0IxPum1dgZMUeUE6hNWJAH98e+m2
fTbi7BD0uewEcljmVOR1YFH7rDlw/STBTeX2X9i0YxhxhYd4tM0WuKCEgh1z4kT3rQh28eZclWNY
MVcBmPtG0fxDa/BuC352MdQrTsAT+Ntt78jytxYfSOLgaWwPdSn+0QTy0VI0UVFVzWMb8+UIClye
jmzPtJ+rcANjEa9DopoOex1jyvrS+k9IDX/v2ggTw7fUlOcYDo0UWTpOhekLQnxfnH4LXvF+ycE1
X3/8NmcepRO5cN6EhwEQBZk8xB3/Ng7iH1Q7vo0gzki2+oDeP7juf7gaVmfRS9+SS8J6nmpnSZO2
+TXwbiM42L7GsGndAfdMa0Yugc7PRFdPfMB4nqmJv6q6PPaBfi4lO4to+Wff5hjpi0dBqDOhDf+x
8eOUobNx0d9vS35fU54Jfax71Mkner2AuXcDhkmlbZ48BXreqM3YxBuK6ru5a0hXYuFNgdeEx4V5
l62WUptsM3ORNZWsROai+F2u0oD+pONGgLN4JRM+RiqV+BHDsku8ms/psnFsbCs2nF3naHiHAtuI
6WSPNfB6bjA8VN4WMs0m3nR2swS7bo9VL3lyCHSWF+Nx3JpX8b5KXBM51rdibCu8Uj4mpTwEuOaK
dVce55rAschNhNMgSD72BQZhtF9YsRW/bGs28pR8Lry6j5E5984LK7/QreLs+8mJa2LFQF0/CFXg
nXy8sp9OZ41nyhjEYsGu4+eaSLEreDFIrvCZMdHHGg1pwdhvxNv3z4hrIsW6Ph+dmUAldSEP4ANP
xcDOQbWH7zeKXZPRTQYBZo3WiCL1iqegvmlApIKW3Z2LN/IRl5RloCLofepBchIWU7qU4+dyXv+5
7Qxt58WwT77OXakn9EZiom6Rxm34l9O97BNt2Kb0Ky9iHpYOepC/mFt/1stWn9X7qaxrgsS8Dj0P
WlxPy5V8iobHstRHvQSPZTscfd857foCEzC2UreaCgcXIodM4pi3WpzAyk73ba2JGCvjck1EJafn
rpjEglf/nCr5Y3FAq/JSREJ3n29/heX8m/ixBeM51KwbclFV90m2eerR/PquNW+UvSyuwZw7KLBi
x69j76JF+bFMwJcYNtmw8gy51EZMtf3F9fS+uVDQJHADR3Fy6cYFyUfzWYb0UjN6cMM9TWQwYxM7
tmh/DYWi3kW60/eRU3Bn+GLjzcy2A4YRy1h2jeuiKkDBQiVbeXZA0c7zeucxNWyYVbIBFBbim0Lc
ga/oix9XG29yNsUbNsyl0Gu94k46jso5YhT5S1uIl4bmn9pyH2rPNRFkIwASFW3m5tFJyGVswZ6o
xqnYpxsTPTa2DjZ77FBJkjGGrK7DcYyCrXuuZV9NhrcmGMemEhDeFwsmsH7k7ctmp6rFMZvMZZQG
/lLkyOeL0T8xpc7ewjdyMpto4zjWQAHNtNeYcxD9ZHQ6jvmWEdkUYpxEsPoS1rOFXLwB4CsVpZV0
08TZapm2iTdOo9B9GFVN4D80Ijmsq7grGn5U3r7M3TVhUg34t8qOh/5DAraWImjOTsdObb1Vo7YE
LRMqhZ6PJiae7z/whj8xDEIsUP7uBv47ymWqGm+jLGv7m+vvb3wlappkYXNHLhOes06drF94h/ne
IHf7Q0PxsMh+n2mZuCmSuNGSFDhGS1KtaUnz360Su+5orslf5tdNzlDTIpfVHy9aLuBGlkcdbpVg
LAfJZC7DSK/B8V0cJO2P9yEpL03Bsqjg510RNzKuaTRpppl1OEgcZYVAYdZo8iva7Cu1bbBhvgWA
PIrPNW7iEegSa5WqNn6OMGdCi/bEpd6Xkf9nciTBtF8wR5MLHfV0n3QLf8B8ow0XZIkrJpCqn8qF
lTlykjqYcW9rD2MMfrox/F3VqCrc3gXLf5h4Ku2zxKvQxn4JZfghGaoM6KcToyprfHa8/ReWrTAh
VToP5mlp8BciVy/u+jqK7t6fi2OeD5gtqzf+xeKvTThV1QiU/BeXP4LEEniGqHIvvsD96/Y3vNuu
iWBowqnahjVyFvn8MIXl10Rinhi6iN3pyhmee+vLyOSTJAPoR7woSt222Lo42fbnapxvHFUwlfWy
DJI/+smzJ17j5cnpz9r7cvuzLCZu0qCBjprkw9LwR5cMH2Udnlsv+uDKPUzSV6UZJg6e+YEpAfGx
GtIhYBhn+Xnfwk3zDoq+QVcpct1B3Q9Ld4k7fcC49g3Lsx0mI0RjiDya9kN41mgOghQfNp4W5my9
9dqkGxG6xYgOBIWKP6qJHGS+nKdwDxcANG4iqtzVSfoJNJmPvSjOI5xq4X67rfH3Fk29xKxfoxvF
Fb5XtVnCo9eVYlwS3Uj83/MPV8lG8dpNWtD7A6qVTYtu0tVFsZHl/Z9S97/YMuu0bdWuKTj4q+sS
3lhT4ZQ1Z0x22ZQot0xjf6RfR+YnO47N9UuuRvxGPMMNowCh2pDRKeZHZ2R1xqN53ZD+nrFepRuu
oBO6nERVjFlRcEAPqiJPW78pUx2zrUKKbZOvv7/5gNhtEp+4/ZCpGcOBAtW05zqepo2Nvm6o+bZ2
/QDDHRBVk1CNS5uJVobhqWh9po8FKXV9CKKafx6gtfji00jIdEX22mzcz95XXGw2U4HIY4goW8aM
dkiJQXWAnuKiuS9Yn2yEh/e/LDbvxb2bjyQZpjFzmNQ/4nCixx7Dzu8HNKod6BpmmKlSPjdLsRW2
bRtl+L8IjcDl5OKkMS9E0AlEnw5rstXbaZNuuD+FMe0dCi9DFggxp7qJoxewdPONBnubdMP9rcEY
NjHQgJmHsb0ZxTF4WsgmsP19bxKb9Wgi+rmei2HICBlPRTHd5cD3BmJBdpyo+QCC7mDjDvH+d8Rm
fRpROeFNU6lMR2w9wRLLz9Lzug1jeS/wUw/vdv82RXfwS4y+ZWO2zu2pyadXXqPZUHf8QRb1jgvE
9T8Mf9V5lebB0I4ZCMCDAxNND+579o/ona30xWJ6ZsUaYEdEu7kesyqqhofaH/qT8vR8V1Hx53Zc
sunpujtvXJYkpXCmIRwyx/Hu1+LaEEDAwR7LtBe+2OV6Y7N8TYdmlXXZX48suafeR6Lzb2sV3d3+
BNtBMozZiWnX68Afshq7EOo+WzHv+7Zom3YMS/arhpa6dDuUGccJ9LPxGun5a0WkHPxDy4ax+VPW
rFSvt//Ott2GaQPs1Gv0VnYZ5SxreXlUdHhowat2W7xFUWZ7abmSldYTg6J8/ULn5NIQb0O0ZeVm
aynmjq1gG1dDhjlz7DL2mNLZcsnSsK+DjSBhW72hHLcD0VEdNANe99qDU9fPhSg3XJFlm83qYOSo
vOIqGjLZ83u3GtjRD+J7twmfVoxr21CRZf1mlbCOSmQ0k+4yx2vpRz4D+sFrrjY+wSbd8Hdc9B3B
GIIx4z0YidJKzao+MO2M+4zMBBrIbhBjoxEx0Xk7ZLxy3WPURGrf3prAgjxa86Fa4yEbq7K4C2g4
HKeWkA2zsunm+vsbHzePirfwctF9CK6Cz07N8aw9NaX8eNusbKfH/7f4IVnQKysRakK/bTIFToQz
aPvKD3G3kENL+1+3/8ZiYmbfKRsXjxXXQ7rEkXuOnQJwBae/q9meexXCGTWc3er7zTjP8KMteCJS
ztf6yNmy0V9p2wPDep1kDNDDDeGeIhjDLV/YOGwkRBb9myVV1bW6aoYA14a5PM5j+FhQ9WVa61fp
bk0RsazeLKvKgs+06B24t75wzwxPUQ8B5irsO/1m7ykHli2cHMRgUCYf1qh5KeQeeAH21KyfdpUA
UrSsIDrv2WfRyGpIVSS9DdXb9HI9q28sy+tpDO5MiogykSF1VPnUk2hDtiUTNeunc4nblM5L3NdG
chB9fu/MYzpQdUxyJ5tLf5/1mnVUOURE4xYA3z9Wp2IBbs0t/prz/AcFtnOX5Ubk31piTKytqxKV
dQBqySlOJenuZL5rujT22LBbryl70Q5iyJoomQ5VUQ4/aELaT7cXb9tiw3CH2uPFMoYqWya5XOrK
q05gM9iIWhafZpZPfa+LdacDlUncLB0yZ30ozlW4i4Pci83SaeR2qgn6Fvfxajp6QX7Q5RZ/gW3l
RrxNas/vSoZbGEqbl7GunujsgB6s/3Jb6xafZtZLq0gXgfJilc2hV6cTn84N0U9BUv6Zpy3MimVn
zUbUaRo9MDOHXVZU7fiI+ZZTgReWpNuIuv/joPxvvSI2q6MrACS+LzySDSgukvbF8XhasB8tHV6j
dTh53qtLfjXjeA7wrh9PO8OYWTUtMevYK9eFZKLQnxwRyw9d0Ub7aiGhYco13nmnHjN2s8HHXclH
7ejI6SLSSLtbT9WWYkhomLOqJCiVx5VkbaC/Bzwp0f3UPXRBvD7TvgMWmRKok7tbVHS2Y2AYuLOu
y7JOGiGiJQ9N3IdpWxb+RtJrOcdmQZWC/3HKXQSI2QV26dfosUzK16HcCkDvdmIiwJldqpIxd5hc
JF9e2Qf3lQaCIGEj6CGcjAGKDHA4xjLI6tjHwWksMKiIOM3pto1aFGf2sc5TPRZq8lDmIc0TrcS5
w1jw26Jtarv+/iauYurD0K1g58yckpwRAq8TbUj8kwwblYsEct4xTbN/VRcUj5KcI7YOnXdSUfWn
b+ZLH69eujggZmpGeSgTdY6acSOa25R1/f3NFyGb99C04mO8B3jD0n4AAmOu9zyUXA+BmYHHIUCr
K9KzCNCgjxgjHf/UYTBsbIZt6YbNN/PYjWIoh6yQT7MSJ1x0L7e32SbZMHWwfRKNLnpk3KVzCsPo
yMXLPsmGUfNlToZVJUNWTgpNoPyl6La4kixn0+xijf0FzNSSI90GHJaUd9oFbbL8NO3phMNmmr2r
bVxWiztEfVYh1/kYY4bRmXe+e+dG4udt5Vhit9m2msQ9Fw6qN1lC/hTXTgUWPcme7UHsXD/AMN5l
mRva11BQkHzHXJ0fUwio87qLuB7Srx/1xpA8yoQ35AESj7JYTokmSPnQH3dbM5YDaTaulkSim7VE
eCvr4skbBpLSGRMlbwu3qd2wUlH61UpKlJZLMn31h/WzP7IjiePjPvGGmYJttp7KgE8ZZ00WyPEg
fOdznbANB2a5jviGrWLeTKRa7SLQ0OBQePeSPeF7Duty7Mfzvi8wjLZUOlnngoyZVuFzHj1NrXwO
yn0FcbN7NVpLhhmn0H5QAI3FyWEJOpkKER/HOfx1+wMsx8dsYmX9ErarVlNGVped19BtzkwHW8QR
NulGyo3xtWGriTdmSzfcCzCd48kovb1wy9E0R030c7EGgYsC9epV9wGGq7Rx8TlZ9Om2eIvLJIbN
gkGpkmuNo5mw8H6m5R0LnQ8gX0Ary9Z9xKac6+9v3IJTcDCaeMOUBXPnH5LJL06z2Loj29RjWK63
YkIJY/WUOUF7SQBhUmX9gleDfV7HbGidO9X6onFQu4yLX0UNjDjDG8dt1dv0YpitB5BgKHMxZXUo
vw4LQdLOt/iEbWox7BXoaSDEJbbVLeX9Auy5332ONoc2WKSbrawkFzT22TRlvRSPUYnpMHnx0GKC
7W3F2MRfrx9vD0zQ5Yot1zMZRlM6sUWloe7OUbvFFW37A8NceUelE9Y93ljj9pucMBQ+TtTLKtat
u4Vla81eVm8NMCrYx5Gnq0a6WrXJQZTu62312IRfv+qNepjKpxi4XhRVKn/46VUg++uDYU8jFFKE
/9FnvZFe1+UgmhJ76zZA7yVa9Ue50j30E1fphrnipbPlfo0HexWB0gWINHmpr4W/25qxBEJz5EQ4
NWKMu3nKJr5gmjJ/mfJ7gCme5lm0abmMGzdt2wYYhpsE3jWFR7wVerinrfwwuO7l9hfYRBt2OxE5
NMAOjRmjwMi3y9ymX25LtujGRPlEvGvdeF6mLMQLZ52sl4QCX0LuVx0CiLOQjVhu+xvDdqk3JEPA
V9gunqgkpZ+SOfm2uP69kvKPQ3cNA8K74/Xv35xSwdHhGwm4iEKq8RiAnv7UBcCC3taVxT+YaB88
CIRlreWUMeldwj68X+L1EyZwnm6Lt2yyCfdBY/KKIXshcpFefwUWTYJMc+vh3yb7+vsbxegAxExR
XSEergk/RHn8oVqQTN1euCVZMGE+YVz68TS3U9YI9dz5yZCSufvWjuiFqJ0tZnPbCSL//oKgTVQM
FPoEQLIvD7Lpzk5LvkSDyDxHfur8esON2jbZsOIuYV7FHN5ngvZBSr3ib7wcSqA9gq1ymW0vDGN2
YuElrT8BRhJ6D0upXqi7hbx9f/HUxMLocXT8uXanbF5klugydZLkpxftGtLgURMAs+Iet3Z5BbwC
aZ6T0Qd5Si7/un2I3tcKNeEvMetQmsoDGJdOyktVBN4Fg1LKjSNqk27ccF3/2t/s4/x3XvhXEPIq
7ev+++2Vv3/8qQl5mfxJuNpHaJwj7wFc4eeoXrI+jtKolcfbf2Fb/vX3N+ZL/HVMwCYNAsAw/iFx
8NPYmXfwvlBsqhF7KU2WXjBER0aiiwcmX+Sy8T4ABx5x/r3wVRauZCt2tQ+DX53Dw0MUT3s31TBV
8JDJGMkObhDgNk0bUv/qu2E83Fa5zZQMK60IeoZlHUEtLvCLznwAzfHngG9x/b3vzqjZq1nKXrkN
afvsOrVOFQdvnS+obx7AjoiRXltO03JuzFbNPMqXsu6hIRl4/BfAquHHVc07VWS2amKAuQMErDdl
cR6Nj30zhmlPe35iDmnPt3fB9gGG3QbrwqPC0XMWtPy+i/wzSX7clmzZX7M/s1i8NnJyqKaW8z/r
VB5CBJhUtluDJm0rN0w2blB1CSpkPABthgfMb6he/GFuN2o770p3wSr3b7tijU9VKzyZkZm0adMQ
54MnRLXnegvpRraWEN7gJYzKbFrjKFP92uANvo+Tv3eoHuKNLC0RqnEBrBCY0P1XIsBnN6XjskUG
8a43hnDjxBBMpZ+9ypVZp+iRFZ99Pf3WdXRgxXi5vXzbP1xP1BtnzHHYldNNCLAtPwX0yMPHFVO7
avHttnzb3honRzReHopkllk//j2iYzgVLtn1ggrtGM4+AEGzg5u5zMqoO1bhV1JVG/7StmrD04NF
dsDTmSMz5RQHPATf+zw871OI4efrWoIiK29F5jeYoejKO39UW/OWbcs23Pw0e4tXu4PMJFjaV6AR
CrF1XbCINsshLsA9eph7kXHdo1QxVTx1oq0LlU24YaKy0dQVBQ6hqItDAuS5APH+LnWbszf9CTOQ
Z7ynZUnXptojqZp3Hj+zAFJNXYshazh+QH+cIvRcJo7cd/5MHi8/aOd+pqPIkiQ4OCq4tOu4oRCL
wZu1j3hxhBOtONqMiosiz86aspVeQLRwW+E2+YZRIiuau0Fe5XsZmvAouGaU87jGW2Xod0Od65n1
j3lAx3QcR+TOb/SPwamegYmJ0qTce9AN+8yrqPZKFC0z2OlPXXoAZQz6923d2NZu2KcXc6/iScjx
dod21L/j+A7/tnEpsMg2ax913FFSYnJntnAf030FQKhr/cAcuqehFiQGZqNTMg2e28U4k2OCuURd
e+yj/AWI6Y1zafEBZrXDizzX1WFRZcjD7pvyhYtp40TaJF9P6psQF4esBb0b0guvmf2jRltT5wds
I37ahF+3461wB8OmuQu1A8DTpa3om5Mski2mN5v06+9vpAcYcal5qUWWs29L9Tq0e6p72EvDSBMZ
O2NU4lrdOP2BqOlCg12FbYg2Qid1ksEr6TWhGMXJpcWjXJujVsnOlRvmWfVhrXSsEIdUsBTp6Ejy
sexYsC86mzMKmTMEySKgcMGqB6qXezDl3rb997fyP0xTfE1K1juiynohDlzLE8m3CLhsoo3wCahB
2Q2YLZfFZZf2Y/fkJN6G7bzvVVyzkEH8qVYgOQOVPi/8FDjrM1zuYxxNX25r5f1o8R/OqaYqWc66
nGcOXZ8JI1953VcHEasUAyA2NG/7BsNE1ygfCyoAtNPOSxi9Jt5rt8UzZ1u+YZ95rhc9lot3V2DC
QOd+Y3p8qFxyycf8dFtBtr01LBUdO3m+Jsi7Brqeeyd+jIncZUquWc5AHweGsnAUwBI07lS1xgVj
19uQ6yaGlY68B3WHj2PDxNOyFMe+3ioe2TRuhNBSLXJ2yrLKBu9r6R/RlJ82xdHZos63iDcrGW4h
hB/3lGdTEETASeUi5RGwNQqDvi9DOCbn29tqOZNmLWMi/pJELa5F4Gl5aoPkE6XDuXSWfVtrFjNo
ENfVipJPhu57li2JF9474RbrtOVImmRTHRBkGJkZ82wtgxRjBg68/LNPK4alFrmkno+bf1YNFLPC
y5Ou++MCapB94g1rHdVKYziDKhsZkE3tP0XgfBvW19vCbVoxDJXXeQKYObTSgsDBlWgRCf2vt0Xb
DosRUkeN5odYYTdDPCfOzmmMsyTgGw7GJtwwVYe4o9LoWUL3A+gVBYApPTurYTneXrvNoAx7BfKi
p4qWIOEO3ftB56dWYLZaOKRVsWdQB3X/Qy4VehSTUDHUBICv5SsqJt6DQyp9d3v9lm0128a0ryPu
Xj08XKV7bMuWpYUj3Q0Avk26UTzqwqRI4rCrsmTOq+Jc9KOO0Po5EiI2KoO2f7juy5sMMnGmpqL9
6N1Jf1F3mD6pj7kbbl06LLtrNo4RXeiiryfvrp785xE5pN9UP6cY5E1bQzOvmvgPVBabe/2uN+vn
Y9itIRddxpqvISg658/1/EG5L9wpdl2cXJOFq4jWNnLHos/mkR4G6p0WDfevmo0ttqnIMN4A79tD
FfbeHdDqP1j/c1mbQzI2v4p8ax67bYsNC24wa1xSEKzhEBXDwWtIf2AzyTfUY5NuGHCy6hXOJu6y
HKUwEbGjqsMN0RbVmJ1j0cTAAtfxKquTL6A+w2TRV9Jf1LBzZ822MY3YR4d1hur98qu7FKfCi34F
0RZK3KIZs28MbTkDnSf4nUSL9TAM3nJYiq0B0ha3bHaO+XXY85ZVVVY2/ID8NXXBK4hB4eddbs0k
3+K0IqsgvM7qGFMF5XTyZXG8Ldq28qu63ljskLi1RzW4mIY6+Fiu+Qm592uutuo/Nq0bcXamlaZx
nqBW2Azf17B5kHxrOILF15iNYuta1cMsHZ7pQZ6U43ypWPNCJ/TNxEycutzfqSHDYOk0JLNiscx8
uhyJCp7LFYOY13Ij+bOZlWGxvS5IPAKXdDfmwYMTFs/xmh9k3z0lQn/Ztcdm4xhYl8jMaecBfd5c
Qid5XUV5qHN33xeYjWOuRj8y6nx4NFjFQ1s0qVzZK8U0GYHwte8LzMjrOj1a0xSmM5Xzn8pBcRis
QGUebaSallNqNpC5rFZtGMH1LF7xWzv1z0IUO0Vf7e6NfVVRXsoEdA5Z7I0pu9Zu8mbXQ5xrtoxF
LWbIegwlvkHX3/gIxo4aNEa3FX4tRrwTyM2+sKFydFv0eZeNHTu2blOkvFsvU1Sd0F0APjL/jjZo
Zbj9Zzb1k3/raG7Rcj6JSGZuDEDlSnl3LItdbY2ua3aIhTHjs+tjvGASrPphrJBcjZ582bdyw3jr
nGoJBhtQXtRxWs3BuU+q023RFr9gNoN5fR6iAup02XytC//JvR6YuGPQbF3NLUo3e8HqxSFDQ9cq
U0JNaVFN/b0YldgXscx2ryrqVElqOE1NZzQwxoc53hqbalv4VWFvLKoo3IQBf+7dRWLN5KL+Wpdg
T9+965qdXtXgTpUufVhU8jfIhl/9rvl2ezctYTa4fsybRSdEUjCVRyLr2nvRfvPEyUt+3xZt04cR
Yss4LJOiJxC9ftWkeOyH/tM+yYZdklG0LM8pyqv8r3D2H8PA+3xbsk0dRkzlYODixRCLLKo+5fyJ
e69Rt7Fom90YJinAOcOExB7S5tlnz3kTovMURbNyw6Fblv6fji531LPrBSJT7nz0Svdv3UYn6rX7
boBmQ1fJCaIR96usmZPvK1KnAyv9LSyvbe1GGK0x47kM8cKPGtOAEYRdlxZBctBTvQV3tv2BYZth
sgxj2PdVlrvkUFDnOMZAt1RbhL028dff31iR6uQ8gUWSZwScIXdLuU4PoxPIYxDKrWTGYk1mUxef
wDkcNv/T//PSrg9zPOyLFeYwQtD5EzUqZAKhX6YMBdwx2TPvBzUV3zDUvFpq9I8nQCnM7CWmpLrT
ed1uFOTfpSO9SjeMlayYm5tglB9Yr5KHMkRJpf7lyeiQe/GhnMc0JMVx8sZj3G/AAm3b/B8TVkGY
aFTRo5mmMwMArpXTHR12QlFcE8JEEs+XWvwfZ9fSHDnKbH+RIgSSENqqVOWy3G273e/eKKbHM3o/
QG/9+u9o4i48jCniyhtH1AJQQiaQnDwHy9SR08syef5pKduDeUsVwQTgtA9ZHkTNIUeZKg593X1p
0pfXWEaFL9G55NTzszpmvYMa5+3eJuOHrc9eD4VlFcBUC+EgdU5lDM6TlTzQ9MXLj82pWtXlYNCT
l9g4biziXAbOJ/BUX5eA/zg28t2d30SGbdpc1J/MZTxNaXVye2e8DPOcgIBp3e5ud6HZWFT80lAt
QTDN/+yGHzp63jISujskwFQJuwfhd47camEXd9wGGfW0jkd26WZyqafPeXMCkVRY+iy6/Q2a6EYV
V968POWZJ3AdL796FmqFKb0ca1nxWR+HbIqTGbZdABlCW1bgyC/L6nyodRXPVACivTlJgo3Lleck
aaG0aEp5a0yiShR2OZ9o3uJxPaPPtRdE7WTK2mjuUCqYqVyJS7wMg6byZaPRys+kf8yDj7P8uJn4
KDQBQUU1Wc5YjaBWLOOtX+744tqhV8iwAuflsbuZim0qci+YB4bjjt/5wRVwOFJHfmVVJuEYnfn3
3984bp8lAGpzvPJ4+fQnsdpvVj0fzCiqpV3EWdq+8xAty4F9YU5+F4x/JiszFVP8Y4N3PFYFNy1O
gr0jJfQ62VX+SwZjEPGhrs7zmtthH1RZtIyZAB0T/bXaNTmJBNsBrbLXdZbVCeSCgM8K/mtz2XjQ
TxT/nkA123IfXiiXV6sFtW3gJyaqGE38+4+MocUdp65gzU3cS3oK6j17/bCtBzMlKiRKysLt8qYE
ijPrXoqtqk9Ydtsxw6hwKBDxu3R1OhmDRL3GkN3VxJSsMYuKhBq2CbqNAsk1cJIP4d6F0/q/qqC6
q7zMsHnq+th/f+Mk1E28umMwfbBdhKyiZTt36euW/Hk7uuqa34PLm+bXJrPJ1MEHCfkmBST45pB0
z9JI8asJUrbi4/bkQd/b6WXM2ruKp6exeNqZem4PXhNAVHDUWjtd0FO3jCl4a7tpfaCgZDC0rTOM
cq5ue8wtWHlgd5Sil3PlhWm3XNJanrvZM6HGddZRfHbNtlFOBHggaSX1tUyJOHn1lH+0hvQIxTxO
8CpOKs2dDsXzoozXVSC6pmXDnNCpUPlquBS/NwkswN+/V1BeNlVZYh+KexzywoYFy5kv8u/bM/ye
gfbG9/317fIc5xVyRAMyYeVDS+m5z5BhNknM6EauXImrNsinuVjwnggBYdm0V5e519vjfvfitA9c
cdtigFBHk1n21ZvEKU3L05TzEvK4DBPsf0wYDgRbfrLqJmZ1cL7dqe57diO+MZblFZzgiRcHgkFE
SOA+law2vI3q5mHv8k3TdBiZDxgSwAEJlRGgqtUpaDZUZOfQG709+vccbreY8+8uGmjI2WAnBqQE
Ch7ja0e+jFnYJ67Bn3XGUfx5kC6lXk5hHNQLFWDoxoO1wQN0xlG8mFrZuKcnelBKlOcllVcCYtxO
lIa1pBu5cryWSFvPeZ/1DzXz/OBrvw59/cB6Crz2bctrOlChVAR1p1ldNzAN5djVIfa+hUsiyt/H
mld8uKoW30UNHr26KH46Fa01RXNTdgcHrzjxsvnpOHeY174WKF0ui0c6LoZrn84wihM7yAittMH+
sgRb6Gf+t8YCyvyYVRRnnTqbbHXg4/G1nf+ykTG/pqWfHUhmw5dUJYLet6o2l4F9tVr5bZqWBIka
cXTkiqPO1mAhgWJX8dR1YckFCO9NKBWdwem/Y8BEq9KCEkqJauv5rnDre9c6Qv65m0Rx0hkou3Rx
kCpvWvtsJ8WXdqq+HptKxUH9AS8/FGxT14JCCUW2nbhMi2tC82tsonJuL8LagErBwNOVh7OoT9Nc
HYvqKmQqI2WzOG3uxAmxATaaLnJdn/qyNmzeupErrln5gZX4M2Zzzdw/ynJ+9QiKEW7bXBNzVZpt
moPKHuLaaHt0I96OYeJaF889GBJVuFQZVCC+IDW9eo7rvZQgzPrcjZuJ40+z1alQqaTKnaGFftS1
G0gIIZ0zxEa/2enDtMw/j5lH8VGUx5YlIM/k6q3Wx1J+mLf277VvDK/Pe+RWL7/wJZVhmy50sgKG
e0+JhORl4N54kp1A/RNxu4j1W3YKqvmHmKcjpE17h4rz5vMG/r96wOeQ9HczFiQkW2Lw3n01vvcx
ivd6pHardMO5w+3KUEwRJa92/rWpw9QUjTXTraKnxDLU3ej65EpkfeWLf2laHrf0ZfXzy+3p1nia
ip8C9M4lE7gLrklP+p9I880ilNXCP91uXuNsKn7KG3vm8H9W0ygiya2wX8gj0DaG5nX22X9/c7j0
S9+y2R6GWFo9On4fTp792cHLAu1ML3c6A+1f9qaLlTHO+hYJ3KaZ2vOEYtenzdtMz9I6++y9vmmd
LHbJqxR7+VqwEJpsfyUjaHvb3vAKo2teceZ+WbsmGJDZGcb0VLbNy1CMp5L1BgyPzjbKpku546Mi
vdnrgIJwSvklK00IM13Tit+KuRxKWU84KgC4PEeSWXlyZ3XJ+sexhan4rpxWv1s2AWYQqNUhAfAn
BQ9G27qG3Mt7hgdHhSq3ZMvJ4og9c7z4DFJ/+alDaqc27uzvXhL39hXL+0LUoncyGSMHc82SpyH9
UCZ/+24S1TKIRPrsjT8TYYLa6L5GmQzXLrYuTcCbUAdjJOivzLYe3GmKbk/Fe1O9f4syFdsi3UyC
TiKmIr86DHYSphrv97YbNK2egJoaggidSMG/3eZR0Iapw0+TU4XJyGJ7+Mzs7th8q+chd+tzRE4K
RqHe7k45RMSAu8kveWti9tR9iXIiKnma+L4D0hO2+HjYtC71kL36FftInPHBz+1vkGcwfItmPtQD
UtnZU1BAezamEEYO6yL/DgHG59tz/d6WuU/IvsLexLstcBIUmILvhwftMxPbg8e6O+KCw6Uvkgd3
bgzb2nsbw97P/m1v+qHgjl+xO8944RAPeQKYlUvv1yCIS2NFnsYpVEx5OdVCuguIyJAFPXsNCdvc
emqkidJC9wWKhzdLXVdIf84xIxSKoX0og/7aZuu5AsvT7cnQfYHi1jZJ2mAbxRx7m/tx8rdTI4I0
RNrYcNjTLSTFsZOuGSpUbYBRpMt75+M4E0t88Cxf8Oj2B/zzZqKewDDN6vnICey6nxzIPoC48eTb
z6R8KvOHyf3mQpW9CdrzWP6qnTXEgj5To8yh5rvUMxOVlusGE2X305SJFk8yfRVE2ViBgO72d2nm
Xj01MaQ7hqoa5ziDnnE71KHPSNzaTtRRbsg86brYf3/jIPnGZ5uBgAD4ZHYR2xRWnfc78b7WqQnl
qFldKvy8KrIOJHrtHE95moVumf4SbNyiNu8NoCddB4qPJzYrBB4w55gw/wf32ovDENpBtH+5PQua
kKvKlkB8cVyXJMAsLPK80G/V/AhFtVPXsbvUvwOJnGEV66ZC8fQUr/fgq5lmvDIFF09Yl6KUn4MJ
qq7uQU9U9UvSqiHWmCAcggjmL7yZfp+74cAZcHdBxcm3qup6KEvOsd9joWYV86NpXEyvpftTwDsO
roLQA6txdhCkAIpInpquPI3uF3saI8YQrHg0COifdZ0h96WZCBWSPgmvmnD+nuMSJa3SL5/kmj85
g/uZ5sTg2ZrQoWpAz3QapxWasbEgxIosIr0He6KbYSXpWlec2ipbr7dSOYM0zpo+eG3hfpAFoCC3
/UFnnt0P34QMG+xlvgcF6Th186eVeyGv5t/MSUKWlnfHutg/7E0XWwI5SZfCFRZLPonAP3tyvHgg
inYrUyWhJmqoGHWZOdTrU3SRi+5SzvZTVb1KFFwe+wDFl4cgcbzSwpY6eSKHfJtYLnNWk6/zwuYT
q3rD7UU30crO7VliSVOJqWgT6+sMOezIx8QbtgbNGc1TPJrPQ50iFYM1aq8P3P/VCCZD3mcvVUmX
MANVpmFBab5CBauPUFhZygVcaYR32bWYQ9CDN9fbE6Frew/qb1fSVNM6t+cZj5fEAX+oTO8COroG
E2kWkQpU72uSbHaK1ida3glXhNTf7vCUYzCMrnnFj1fIxAySJeC4TTq53HsymV6cIqvGu3Gc/b8P
Weg/8M8OJePd1M1xzWQOyq7l2W8Wgxvo7qcq+nNF7UTvQbYn7oUTygEUe215QaFwSBz32nrZvUQV
8jrKmK+B4WqhM9r++5sZhxcMhc+SLc7T5FxO9EOwpueWmVgDdAtq//1N86j47oqqRNxAnWcYFNu1
CYLo0Eyo2irbGrjU6sgMsszsNHgBCOZMJAEaX3aVeNRCkKCyexuT3DxTpw2r8ks9N6c2uHcPIZTB
EajEIlHhPJERCIuhBCdMvSxyl9JgGN2UKpEIMgq8dTpEIqf2Htm2Xin+W75JBkUzpSooP+dZsA2e
vcTtOHyd+2UMHbr8vj2nmoOLisiXnljLuV+XGCLVp4m91tWfxeSeCN4cfMbDFQxl1Wji+9LMsqq2
Iri3NvneGWmKaPSDsISYkZDisvnP7dIb3nx0n6REpbmG+my1zEs8tvUHy5ZhvrRgictDv2Oh0w5f
hfUFZC+G3nSTo7hzAH4+4slmjjmeZx+7YeT3LGMm5UNtgNq7fePObUKXvbZ3iVEEc0q35VQ437zp
4vgNsvfpc+DzEI/zJ284AnbBOVkF8ouxEaXH8D2WP5+qgNxVtjCcmjRu4ihuAmmuHmpvKYnl4Ecg
fLn2Irt0hclNNPcgFfc+NtDHc1tc5CRoXzu+M0e0906/3VPaxvW8fgBVqykloVnJKgweNIyeUwXY
lMbmGef70vqrs//wrOdi6o9t3SoYXmQpquc3hCtUm92z4Ifcy4tXw576D0j0nfuKioVnTQ9YJggY
QD9WhK5bo0TAvvPz+oRrdkhqEaY2C2lqnWc3OTsDPWWgzEB5/OV21NGsBBUvH1Sul+Y0WGKRQPpk
DfAGbmdjfbGWwXDy1C0GxW/WMUnrmndLPC2PTjWFbGrBnkNPxLFPVnXlaXnM/1XgfOOytp67ao0d
d9iiviLL/VwuhyoNQR6i7IuicUSy8mYF7353mVnyQNxDvEhoWtkP68Wxgo7mS1yMdgyFhefJyQyH
Wp3xFUdfly2BJgFGDaxD2OUv/XJdxa+1964++TE7JppkTTcqbj5b/UxC0JHEbvKh8/5c6RiuAOiN
4otvPy2FIXGg2U5UCH3riTYAl+EK3VwR4uIXiWoI7cEOa/Ybz5wgIfsrMe3Gms1EBdUvjNplUlQL
CHzrJkx66+/AmwzfofG5/4Dp2wziZqJYYh/Ss0nm3NlkOK2Jqfhi313fiSgqlD5HXi7Zr0mxb83X
KrXvenvNQkmbcGTEsIHopkJ1ajY76UAxFV3Kw9bzTnOaX3pQbm4ZC5OghFbTAwXw7VCQUgH2y7bg
vOXAQeo1f6iGOnJQcdkEVnS7ed1cK65NkTLw2p4voL0Aqt4dyHpCmvb77cZ1llKcewtoPtEUHpi1
X0RRRrn9lLpz6JI8zKzpNLTgGTgCVMGJ4Z+jy5sjCl9bZ5GgHYmHPjs3oD+bwZTVzZXBTpp1qyLn
fWHbySBa2Cl1Pjldcj+u8rxVybGtSMXOW7xFXUndbrHsfRBgJGHGk8dhnM+3J0IzyyqAnoIi0nKB
q8bbQvaMyrw7397C203rDLN74hu7j0iVQupyz39Y7T23potw2fNQHzXM3u2b5ucusFbmwe6J1T9X
pRP5ibgL5kOkFwTQ2n83PyQkzacKgg7FQiLXsk9p2zyAHcRgHE04UoHz7jQOjWPXC/Iq2x9OVqGK
VkS2aKsQWSLDytTNreLBM+/JgEWJGyUtkki2vnuZrKO5G1txYQ4qgG7wOYmF00T5LtDKrolnclqd
fZQtegGxaAZVpRnSwj3eTvcdjYR+GXH/55HVCUjTv+d3KwZw0XN04Be/Uutvi38e0twwue8bnqmY
eep3k1PXAYkbMjzMRfmYFCYeqPediqkko0EeOIHTYdhQBb1byfIlS0rARUzpvvfvDUwFzc9FLZrR
R/OT/5t5kTN/S7LHwv3JmSkq6GyjuG0dJG63ruhhtYACz51oTA+9Y7Fg7/FtQBB0Y5OH/RDiFBdf
LmFC2AMuoobNXWd559/N4w5QAXaL5t3ejWi+XoHZfgYFyaFHE6YyjFa15bCmwfEHsKJTDzBZSKFB
F+TiXHXWoWoXwlSuUYuieLCtBfYq0TwswqPXClXxoTfbpvWpm17Fb7utSf3EQy66d6r1VOAGjUfj
ajY41vsnaqbi5FllY1PZjzy+N52zYQ697K6CXpbrvA6jD22c6HZw0LiBSjnKZsgQ8Q6TMUoLX/Jl
c642MtMOaJWaQzW7hKm8o8vEASsrcSCF4PQfYxJMl54NveEDNNOg8o5uKZjlp6VfQP1agRKqc9IT
86lhqWo8QVVQKXiV20nCcfXHweeUjXj15r3zy8lwT79tf93w99/fuDKFDHs9Emy+Xi4fBpx4wKYn
TW9LusYVR3Yzv8w9EK/FU0KL09Lx4X6zmiE6NnRl0/U84bmLg9fuRlpPdlt8BHTQYBWd3ZUdV3K/
432A1b8wgGRZdgk6FLKSg66r4scSq8KadLDoMbmIQPTSNKvhEKtJEzIVQGbRpKOzSJeYret1q9kf
AltX2fMPInMekOwBIU8WcdJGrJwMVwzNNKtQMqexVpSO4K5qb2k0+OkZ92RDGNJMhL+HjTfLk4xQ
n/EnuO6CkfM8v2RrcO1mEw2mbuTKwdlvuDfQChORucN5Ee2dtIRhCema3r/ozch7afv1zHBoHmp/
CgOUSj04/ZTf3177Orvsvb5pfdtsD8RNyY7AGP4uuu1SOfQjLYUhQ6AbvOK4okRxR+Gi+Wpi4OOy
3c9OU5rObLqxK37bVgnDqHEgT+f8tyP5AwTvUFxnm179de0rzutPbpGich+PJGK+SDaeWG6d20qe
j5le2XfrMZPNUCLhywqQC1nIvo8ZtLOP1Hj5hKkAsaINAKDfz1aF5f3Eg8IQzZsw0Spr5lXFgVlJ
2g1CZjiVAGlxSuoJwtbWmhnObe/fJJgKApNpWVh8gGUmvwxL8byIux6J5KU0rEpd+4q30sErhiQj
dgxe3yibrLMsq+cmL0+D7Axeq1k7KgSs8T1WdQwPmwFLQok76CJktPoHj+RMcduR0WbJUxtZ1sGO
wYD8JZ98Q0TQGUdxWYArfH+u93iDt2o7fZqm4Duv2wuKxg3QfN3iUfy2IBx0rD78Ku/k9ux2dvPJ
xcXaEOnJ7p7/TRsyR5ldYLLACFa7eIiwttPsr5HI/6LWqw12BwkoOhgfUA79rQ1+QiA2uu3KmsOn
CjJbJlsg2YbZduu/6vrZHT4O5BPl13H663YHOpMpsYLYDVil9pfmenhN8Ky6jMmxhfofmBmUAQd7
mmzAdqoLNO/PnWufktz0wK9ZTSqwzBYFwd7bw9XcLUrxrJj16X3vVafEsg3G13WhbO01zuCdI2Ab
QIbDfgaHFOpO5Z8QuDWsKI3xVbZTnPod2m442gqaPfKF/V66/uuhefX28PFm+8WJ2V6H1LOhQdo/
zn3inIssTw1hVBODVL7TtBoHDvZROx6E/U3Uftik4xMPmMEsuubVQGH7ubAZxo46zlc/L86Fz4HX
tUwVDLr2lTCx+BxvxdWClVl4dz2xzgGfz9ZUX26bXte8srt3ftn7DaF2zPMyO+epT0OA4YYT9TZy
sAvFa3M+e13Sw0JV1dyB7RTJcvGpFibyeM0XqCAy7lTSBX7djq1sukBc9S5Z6J1bDudDBvoP4WnV
urS3cHbLSv9CLP6pZ69QgDJsArrBK15bkjqXxYTrBeSb9sPnI5iKoywwcf1qgoK7//7GsSCYZudy
xZ3Oy+0z5DDDtXIfGtmfVyM5gu4L9t/fdAF263JdA8Qdihc8PnUnZkO2DZWKx8y/R6M3zbc+Sbhw
kQoO/PTqZpC1Xth95ZjSDbrRK95bOOM6Ugujr+SCyDn+XNLxQl0Ti7Am7aOir/ps6Yo6o2ucj1tY
OH+DzSasBmSWrOkO2bFwKw8ehVQQFmr8KOrlsEwFhHNO1UxAgLGIr7cnYU8tv3OWcBUP3lLLt5OK
rCDLEWGf/oAQVZiUv3nWgwrDByI0PVmpiT1HYzMVlAXlWD8JBpCvFm16yt2fDk+iheJVtb8fsw7s
4CbWK83cqwgtS2bZ5tiMxtviR3VthSlEzJiczreNpmtece0kz5A/dL0dvzT+MbTiG9SAJqCMAHO9
3YFmQ3b2jt+4Ri1RVkgLC1CZMc8/5GPmfJdza5J41A1fcbwmhXwkqozxzkNQkEe2X82WRBCRNE2z
bvSK50E4zkoyF3cn22NZKIQnwk4ek+0kTMW29rQtib8QCn4eUCI23RNxpaE6TmcYZcecZ1/UPEud
uJiWS0O2uGi2UzmZCuR1zSu+xvq+t0jGaSyrmZ+XcnxYZglGtiU59u7LVDhX6Q+Ba3kAslaAIfEa
1EIbOfvLEUob3LhVBNcaAPNecNQu5WCGKGR1QaVR5JfifHvVa7Y0Fb5F+MBAT8CcOBigUUtzPCIl
66ukbpSkm2HT0fWx//7Gs4SwkqkHF3HM3OJUcBTMbN/okkXV1n459hX77L/pIaHUmoMuwyKq53sv
80611TxMNLnMlSnpqvsIxYEzVPJ39YqFtNjiT3uuXubFDuXifGd+8eP2V2jW6n8gWsK152R2aewk
6XX2steSy5c6JZ+PNa8cfTd/y7jrb5iGuT2vM2QJW++BWq1hJelGrzgyxDPsdakDzMFS/HD49LXj
tnPq8/V0bPiKJxdt3bm1hTnu2+qlG77Xa/ZAssHQuiZ+qhitOWDO7DmY3nF2KJTseho5y3YMrMr+
g83a/CR1G8xsNgRfh94Fl7IFArXbhtENXdkZq8Jd26LBxtsF/FdjQ2V6aoI/bretmVQVjNVjVwSx
MaLznJff2oJ8bbPu6o2HqNAhV7t3+8ZvMx/8ZS5qfGKe4OxD6IObz8C7mxDWOssoPuvC6qiwA3SJ
DcjfBpP/rWTCVHqmM42y49aO7ZYZt7BiLH6X5nkEFtiXkR+pjwAqQU2hjKNN/WwE/XYh/Scw+Ub+
3B64wu9N70fFN1Zflj7gBefgh6eWd7apEJEFWnRQKg4mxfb3ouXehbImhcu3YrOWKs6K/KsfJFGB
uNNLsAdO/vX/vzT3LpRdpWbujOkFdY9n85fUc4LQX9nHrjWSQry3evYO1MVJclHTvrChEUbCRtRR
Vtbn22PXNa0sTFHV0lp3ltWGuCcfl+vKrg48yu6jVpalj8e6YbTAUgpiptCzh+vK0lAMR7RV9+aV
TcTnG5DDzlBBSSeQd0NJ7ksg0wxmec+l9sbVLcQquw3FciBWt6dHh4B4jCcXErgGYIhuUSo7yFqA
RbTjIPig8nc3pWHd/OyLi3dEtACjVzMnpZVCBp2C6SmZF78N8YjKfpayCr4eWjNq5mSuAh+1fRt0
c/NCRMwHGLOZuGHVvHdL3Meu+GtNioXSzQG/f4/noiaqUeXqFm5cW6jHr86lu3y6/RWaOVBTKBXu
JJPswX2OLAFub2e+eWHLv1qToX3NElLFYyaeug5zO/AjeySB1NNI79kCmtvREkeKAnZbKc7rlEG7
TWsC3QLkzMvkH4C1x01Zf90HKP4LEtfVqpnt5iFZHmb7W0Xv+BG91X3kivP2E0tpD0gFyoG3s3C8
D8lR5ko1YQJVZ0r4QvO47os7WWzpqab4htuLRhMu1YRJmxBnq/x2RynxD1U7Pde9kYtH07aaHynz
oaNgaBRxB+iKnecPgOweoW2HvdWUyMbHpk0BUboiVx46Ezh5a3k5ZBK1RI21W+uCY5ZeCxE87iSq
o7MYmv6nuEbNT+3D3n33zflgdiCFWScbpm/of1hsu7OYPFnyR1+/EFwSgw30E9ULWT9VvD63xeNi
lSGg5+n22AYvPZGhSF2ARqIAaAgn+d7UFerzilDWP6f2j8p9PmaB3YHejDJ1wN5DS3DsZh0PKVui
ZNsMl4E96r1nAMXDeeIByLFi3ngnT3b9Oa1/0/x3Ae7g9IjA+m5jxc1J2SOUSzAyunYTNtvvrUUa
c/py2zSaIKuma5CgcayEzdA88O1fRTpHXhEAVz/eZevP2z3ovEbZqYsy7SvIJIJOrKoYxKxJVIrE
BKvRbEZq/Z2Vg2HKt3F4tJztmvDgTGg0uVsok++blzyy9NhHqJmbom+2YM1Q/lrZ7MR4G+XlkWQi
plfN2swS3DpLAvvUwxDKfIg43g9vm16zQagZG3AJdOUyQqqyDuR9MnY/uim4F27517HmFedHPeLU
+AEkYixo1lZb8eRs3akZvY+3m9csTbWijvTB6LhFDuEuyPuiFOdh9uyzk/BPTByRCt1tr3gvYw2r
AUj/Px7ieftjsFEJNTum6KBZ+2qapk4paCpBSByDa+HSi/TOK15vG4fomlY26HlMWLcVyXTd4LRt
8MOfXxMmKZhJs9CTv62AhwNAeU0+QLuq/wzta9ya+6jOTa/SusWl+HXi9SBibwLIC2ftJS1eXZzS
iHfQ35Tzd1kkK2oRIP0Ipc86FC5EMbxgNCwsTcxWEzg09+exTYSIN/uRgAa5H6Hc/dBvf7rLy+3Z
0dhGTeK4xWKBsAXckrSf6Kl2u6cccICHCrHWcKXVTL9aVucWJScVWCuv25RFHXcugWii24PXNa24
9dhICXXeGqrjc/I3Gac2CjJ68JyjpnHqWQzWvCu38qLDQ9mY03BDYZUh4OmGvv/+ZqP3yLyVJCn6
uEU1SOh2fRs1+XiQ6FqtnhusJenGdq1iUons7K1l9gg9ssRwr9KEu3+I1t6M3RZ451t2utzZbr+m
a3WSPQdNYnEZjYcVnXkUl80HaCdVS+ftnIwh6jEjMFQbzkG6Fa847JBlyWD5XMbB8mxVlzzBidAE
e9f4q1outya9Uya98OLG+jXyBzBFhU3595b9kJ3p6eS9d1ZsBGrJXDF7TZcz6QESNoQEqL8BYgnO
+M1J1vMqPpXZz9lYBaWZBbV+jnTVCKqirIq7gTXfUK68vhCWHKS/txXvDZKZTcOGLynXr4EYTyAE
i27HBc0U2/vvbxZoWydtFhBMMbWfRveZ0Lu1+HK7ac3aVyvnGgfRIO1LGTvsa+0+8GwIp/lr1h/0
XLV0jqJQmKQMQy/sNvKc5HGaRwOWUzebyj7stKxthj1laQm8WAl52qb5oMEVd5VBIr0cBeEQQ/00
LQ+b14QtuztmccVfN1Dp+KSARcrhxVs/MPuvrLouvolG6X2rcLVUzh4y6RUjxJDTqYid7EF61LB5
61rebwJvV+GM8vhhgdD1lAvwOVDxymluuCe+H2j4fyrl0sZCFRXmcgHFStDdN/lTnwxhBuUOcmyL
Atrt3+OHO/bbwomA0mGRh1vTX3Luv96eVJ1tFA8NsoQU/hpgUvs1HHh7PwsTZcD7zs/VSjmPVn0q
CJWxR6NcklCCdt14lHz/FsdVFZnOcsqCiFzGbvNIrC105tdUBmdwCIep9cXqVsPa0c2v4qtWDt1Z
f+8HnJ54N62rLXTtv4L2A4iaomNToPjs5nkeyfO8jx06gPd7Te3TyIH8Pda64rVtbUGkzilk7Cfs
zxaasadZNMcuolytlKOco1JCwGc3f7SjhqdL2NL20OmG/6c8bkhniNAj3kj/Ssjvun/y5OPYfT9k
F7UwLi8asvh4ZQDlU/Ey+4yFgk8mnOn7mxNXC+Nar/bKtGl7vCbz71Pj3S3b+jRb4ycHBCzHxq84
brukECQsyz5uOvGx9/nHMTdcpHSD30PFm3ApM8HytvcQEprsjkj2MVjEB9TihcIjn24PXhMaVML1
hi+WU+Tgc6fz8JJ0D06aPw+dqepd47Mq3Tq3S48SMnjxNEJcdYCq8GMx9MDvxbn79fYH6Gyk+CyI
o1HfuuEJIwchlWtfAz6diP1xay+329eEZbVKbmiXKh3t0YtpU9+DWufe8o68LKNoXC2S6zIERy7H
Pl7d5ARanbAfnHgBVvn2yDWWUQvi5NByp903FJmiPMh/rqC2QXywehsOT5qlo1bFlVXTS6+HxHYL
sYpwqNwvG93myJrEwaCmMqq3ZWkVzIZnJa59bkUfLYt90Dj7R71xrSHlMs9XhHrZss/I8kRbLddQ
BEhfU8twzdcZSHFfC0zUzGWli/q18mnXyiLB8m0bbUPc0TiXSqSeWs5KSLsXXziglSvDovzRb9+D
BM/AJm1wzeJXZWfmqfSKbcGVvG4dkOKB7rJ3DBBu3egVv207VDhJcGLg/Tq9WM1HXvrf2ybzz32R
nop6MkFPdJ+g7Lq08TKZrJ6I26a7FNyNXNvwBZqW1Rq5NBhIj31XgoZ1DddyOZXGuneNcdQKubVc
5dqI1o6hCQeKwHt7+cGDr1BjlMdSUFytkiu6cU1aB4tn69eTNychxCoN61Jnlz0evXGtpHbyLqs8
GudTFxX5dmWNiahZZxfFa9s2QB3uBggUCCdxit0ix+1PpPmboXqQuSZtcE3gVOvjcjrKkQW5G69F
jyzXizctKB+8du3BhaO8CdEchKtzhfb7zHvICb+v1vvbIV9nevpv0w+8lr2dU0BwiPgfZ1+yHbnK
dPtEWksNEmgqZWPLTtvVuZqJVtWpOkioQX339P/Ocyf+KJOsq2kOSBREBBDs2Ptbl3q/JN/TEYrN
Su1Sm6ue2JMFaJtc0QpH5gMe9w+3Z63JkyoVOurs25BOOINUTY9XFHlx6SIii5rIETVWUSFWePgd
0haoe7A7dCwibZiflnUzVVbebRmEZf6CWU2ZLQav9xPS0MgGy8lWnnAnOo3ciwKy3XHRxE7xtHTz
sWP/3jaZ9k+vEfI2yLbFLyoa9snEq3gsf7fsXxm+1uDZD9f64KDQluexl9FokaYym2aZVCCW7S5W
5rucJHNLcUGtosn2X4asN9zfdaukxDZqy+B+rPwyKUYvAoLnuOa+wcF0Q19/f2MscAtVtbch4JY5
jAgL4woFwtsLoRtaiWXC/DZI+YRtbHWeS+p/SFsTVPVdEoWrYynRzKm00WKGHD3XMm4rfqp6GTf0
MvJ/ZPM8s/UlbZ7T3HAT0H2JsiFv1OFeZhPcIMm/PYNsWm2ipNU5jrIFh13rNmXoQScdOnbREnAe
zcjjBzGxPW2cMJWKyRqHAlxmeHRKwvBL7d2luYwG/m12csMy69ZCRWWRIuzmscFNJmzEccqqSBYA
UeGxelv6YxX+5MGrhLKT3ZLzLsdSkVqBXwRZyTJsQj6Lxnk8OJk0fIxmpVVs1tJWC4gicdcogHSo
supPRtxf+2atBDGqs34AMDHuwnMRM/5n4iY9OY0TqWiscSZjuc24zdTV+jjS9bwMKACl4eu+iStx
LEe7d8IB9ZPZLadzf+1MrZk0ZGudwZVAxksvsNULksSaO+eiJ8+OIw775q1ErW/nISlTdEH6LvpQ
V75GpCpNPAS6eSuBO9RkttwCF5h0rO4DexbxNAh7nxeqgKy0wYuE8GCUbW2OpRxfu4rv20pUPFYx
ZYE/pEhlrBv+CTaIx4vFxOqs8UMVkNUUjTNVlkDCh2v3lbx35ucN4i27llOFZIXd0tSQx+ySte5i
j3zJFmIYWYM5YGrf22BD1p1J6Nfkr83n6UUcZDxAHj1aYid2I3GkVmT6Ct3pxLs61JsNd/X6dnXQ
l/uwJs6pOS13+eMWN5Eb4eV131FXBVbla9U5pbt2SZunR14sdyIw4ZI0bq/CqqYyyFx5faWguQ9W
2u00VoY9VnN/UeUdAseh69ojia3edJn88GdFxbkcmo/DLO6rKt3T/Y7tUEVW+ZkbjgBoetD3Gj73
0oWA33CpZvd420s1MaACqqwpQ/QOPrpFQEjVr+NhGMJPfVn8vj28xkoqqAoFvTxkNu3Q+T5FRJ6H
9tNQPdDyE+1Mb4r/Pfv/Df1jKrqKAgHajwwe6kfBGb2OR3leX7YYuJu4OIT3poYgnaWuV8w3gVAM
jb/mKPIlSzodrCI75Llz6drScEi4DvPeV1z/9s3wo7tw33JRxQpLFAoAsomB1vuRO+WxRfvv7dXQ
fYISy0VQdhva1b2k2UKc29jd0r162WrQutONruy7uV044VgTL7EBnkOOioLFvSt2dtcwla+89NtC
zhM8tRvDQzN0Jyr3IW2Yq+y8UorGZkWPo07exKRk53bdjvtMruy7YLvyshHk0knvp3HHxcHpLTyZ
mrhWNflNhVBNOPr1bYPSm4P81oXbBRQrp9sz1w2tPPDmDamzGSoOiW9/3Wp27Nw9XGNIaSpmqunX
ns8T3LCzg2M+2rG0whhaTobTyPsYEqY2wMkqG0F/TUliBSRuxX1f3Yl+jlmXHbbt3ul/rGMf3baR
xuVVFFXf592cpZuXlL11KEX1JHDhbblrqDprcsJ/+/+bnBBYoLu20R11baCPZ8kPKatflsWNWZ59
vf0Fur9QgraverfeFjQT48GoCbbIrh7d+tvQs50WUs7LI1r5aqjAw4sKFkFQ7ihrGVncNWQ0zYv1
f6eWNxZqA9dnI6oLSV982qovU/GZL99KXLMch8ds/ue2kXShoAQxBYFlE0yud63QRDysj72RI0Ez
tIqpanJi+0zAPiGglQ2h8dSa2lJ0QysBXBQ+usQzZLWF0B4dO8sQ52H667ZJNJ6vgqdy2oIucA0A
FSh4FIyPtf1zqj/dHltzaFChU2vT+R20fPqEyg9tdu8A9CidT6x9XsLF4JYat1cxVGMjyLCgEABy
M8v+XoDsNsqtcT6sC5gms8ze6f4qoApTFwRoYD/ZxAQoVR9R53NhIqjQLbASuzxdgoLWWAPLnb74
IAjJiXO4vQS6oZWwbXjGgna1SCLnZ2fJzgXbo8OJ5K9yj8tgIBAspX2SzdnBKe3f/jYb3th1PqmE
KXJNWVXr1iesyXEAQcF/9WLSyl02oSqWKsy51dVkGR6gAoXXhK1g49mzXG56Q/5v0/77CEhV7nEZ
4k16Ri/owxyHz9nLdqgPlJ3aH0EM4YM5ag/hGdUqyPh+hUbFcMlNwtrvxxtV4VbdVFLSTbDbQj5u
6ytL773hsaboB9r1SkJVrJXM6t6jWUWgtOt+cLdBRm2xR3wVnOrh1Rne7ACla9n1MnM/kTlHAnWB
xDHxar0fBFTFWoECI+1SG9OmoMVhxXhkKY1vx9f7+YeqSKsFwO5GQB0tgaLh0zh6x64ZEqgRPkBI
zpDi3o8GqrKSBzlDacqvUXXsnGPj51lU5N1dbfmGw4lufOXQHG5uAdhyS5Ih3yLUUk5Oj54yEM7s
s5ASzJU1ljVPpZ+w6gmMIChFxiC7FYBa3R5fM30VZbUBWQ/SeWrfIUE/iGx6RgHi6Kcm1cH3DyZU
xVlBC4r6DZMkaas/5XDfCCfK509ZcHL4J3feF1cq3Aod6RtAP5YHtuEA7bIoYtF9CDeqgq0gNrWR
YmlIwqCFw9Py6KQmVhBNWKkc5CUJRMAnPD4hWiPhQ3Kw+Xl7TXUjX39/kwuCSawd+s9Jwps+GlkR
i8J00dK5i7LXAipaFozhMLWJ+VdoPbtumUWUGRZSN7qy3dJ18ywgL0kyoT/ZAVJ8bNtTRntDbUHn
jEqo4pwzORNrp8QNvw6OiGa23Q/dR2v5IorxfrQN5v+vReKdDUwFWOWhKMBR3U0JE1tM5BZDLvQ0
NjK2wRFFx+jaedWM7sFenGhs7iX7fHvdNeb7C32FC8w4tel2xywKOH/mfK8JkV+8Fm2m+/5BOUtX
OfdlNcJnqzyM+wxHda+KyWbqltZsByr+yt4gITqz1IZsYXkpfBbjCfIxK/Lj4phOF7q/uP7+Jjbo
ELRTC57/hPImDmV3tET+4pdBJNj8ettImnMEvS7Pm78IA9Q3Zom32ap/DN0jJRVIm+85+PQzkxi6
7i+UCF975hXuiq/wQMgD9S/QprFz3QIFkOcRGk5fbn+JJpGoeCwrraRTdwxfEs5He2x+dMaGft06
KKEOpmnZuAx3STdzzkHhxqHdOlFWkEPlll9vT18XD0q882VonE1Y9t3oWWeOa01JUzyU16fbw79f
YKFU2Zo3WbkpRMAABV3ouay9uKwe5SjiMss+eu6HNv/uUNM2rVkJFZkVOAMyIyTXE94hncjpKyfF
r9ufoRtaielxbZYFrahDMlCoSjfjka575JtwKFUhWW7OioHa3pBkdnaoK/5Ap8lAvqebtRLH6ZTj
xr34QCIu4ZfRadEmW/qmdhFNeKls5f2Sbf8Ph7g4j3U1RdlVZ498cyRoLX7vs/r1u94kiVEGbjC2
i5+UhEcWeqKHwbvbN7SyRzust7ws9RC1tn3Iau8Idvp9+T9QorYbV3egE0oSUM18svPipZmC89R1
u/C3VEVk4XI0ZdLJ+wfqboeGP260ieho8HNNNlAxWeW0OX5KsblUHY3DYIitYHj2MpPulMYhVUiW
b3X+Oi61nbQoUDbjEAV2Zzij64ZWIrRzprSxgqVPOA6oENZegQdvPEOS1CRile8K7/hLHmzLkBTy
dy5/iv6XtcSVaUWvU3znKKQirFjbeaVV/Je38rsye6whTVpPX1Ygn7MFBe99gDiqMl552zKn6LjA
RVKO/U9wXzEJyli0au5zfFXNl24FOr/9ayvW+uT0n4j3KkztpJrVVXkFSjBVz7iDuUk503tJrNid
G0OD0btrC99QkmQLUkNnGtPsEoRzxLpfqf8CgDgII/a8WGN85aRTjfXA03HLLm7egA94Wz61Ezne
zmLvhivGVhLkYvelqKshu5BBHqFaFrmtf8dDd09MYXglSaL8Vg7emFqPVjhBXHo45N6X2xN/dz0x
spIjVxdgYZBzZBdBOIT/to3FxNiVrbOKcqTBgamyUJLMLuBJOY14+cvQle0jEd+eu2545UgDhEA3
TCnPLpU7JXNXPtt+HnUgw9w1vJoj0TfTbUGI4bf6Ocyeaf1AKoMrvrtl078gq+4CgcLMT/mFhxyc
9SfRfCXexyV9yUwYZ41t1EQ5TUPRFp6VXYr6pbhy9jy4JmUCjcuoWTINhZ+vDbMeB9sm0exKVDmd
f/bZ/Po5bw4aYUcyANgsftlKdJv0Wey7DAqdniEx6uyuhKmz1HTsCiyp730sqoiloHCunsVyWMZp
518oodq1Np+xQcHneyey+xPznjKHROlwzJw9Bw94jxKzU7dekcdY2wGscZl14agst+un2yugW10l
ZkVajK6UU3aZ5YvIPwfE4PK6cZVg3cAk1lf2jOzu23G7TI8LNA9uT1nj6yr4NF/8vim6Ir9kAnCt
nvKz1Xh1lKeOZVjUdy9PlKno00Hm5TgF2JoGu3oZs8kFvJs0n9GSmZ5JBZS3zzMLxWxLHloqTYLT
mg1RhaCO5VraFRoCL0VwCqcHqzkG6CRzfEP61KyICkMNitpPBwE3Ctl9EEI377hvOZQYBlwlYI23
pY+rR16m8ZNoggtnf24Prpv09fc3CULWBQ2WdMkukDX9NgU0OxQgqTvtG1yJXULXmqxTicHbp7JA
/7S9hzY+gAMpIbtObPFZh5G79GItv5z64+0Zv3tixbhKtK4Z4BKcNtnF6utjs3wFZL8R31IoHLTb
Uz4Z7KJzfyV2IWRheWxt88sWOp8go2YX/0wTiTPPji10dUn7VPams7HG6f+CpdrUc6cihFdCmxyM
dwcITsQtYE/VOhuunO+DzyhT8al5T6WT9VV+qeXnufx0RR4U38q6+ugT8UhlAampp3D+PAAn5oUh
7neL4Z813quCVwUf2laA3+GS9f73nEaTFL9uO4Ju5Ks538SFZfHuSmmVX+awrOK2pGXs5+G+3P0X
dHWwx25oNnJ2wVwApuo4t0yZVZO7VaRqIyGay9Y1u8gZ4DB6WS3nHo/vh31WUQO6maAwKCc4bgv0
a+GiuXHXYzt8SIloNvi+9BhsErR/vJGgPB7GtyetiWkVpOoLGgx+PeYXMWSHK3nUBkpI/zB25FjS
r61nIBXQWV4JarlsNPNHCV8k/5A/fpGZOYc0Q6v41ArwuaHwsSHX4f2WfZ6tg7tHZwKJVMWmWnU/
jcL2sBMH9udV5F83Cx2IxCQ6rck+f8FS0a2FkhHydMZaihzaTtEG0PYjbfL5nPOVfLi9xjoLKeFa
26Bfdnrk7R6M7BHkXJ5pnvqR1ztfbv+BJh+o9/QlH/jgsIlfCIP2mVunVhyM1ITW041+/f1NtvHd
gE2+LcRlBK0OJFyOXbkYvF+3AkrIlqNfpEuOO2Ox/CBBzIcQj4KR7e5LZSogtR+uBLojw4Y5cnQL
BvJfrzRxOeimrmzG+Zz2gSAYm8inMX9ywdw6poc1DXc6jRKxNnc7KXusqQfdyE1u562ZHmYeGK4V
mkVVYal+mJVuOtYoBTQViJxJ+C8k6Pa5o8rpV25bOLSCZhew4IsYhLrzCZTypjuXJppUbKpHgmF1
XRd3C2b/mVdGkBFs78GzrF0sFPQveGq9to7MU9SOKqAO4rqxnjhkAwwur5v+9fc30TRD1KZ3u8k7
y3Q+CrDKFWN9DCYT27tuXZVgtSG0UZeQObmM9b8MBA5ZaNKH1OxU/52v3kycQwN3rZc1x7Xo37AL
D1AL8+3xWNTjcc5IxLxmX9T+93b95o9kHdqkZrBQgQr+SLe7LTS9nuiMrwRtN6xLOq647zbr4kdd
DRFZmqG1aKn4rn4WOI8St7PtNAQFGX4Jyfa8QEKTB39uZ3nN5FUgKnXmhm3QCTizNLjrZ/sODcKH
wjY11+qGv677G7OPNXQJqnr0zj5bjhANOIdlCCZ209lP45gqHDXMB4tAPAthawf3VgfSSWaZ4Ki6
qSsbrDO4hOZFwC99RmL2U4bFQZg6znXzvv7nG7MI0kP1duow7xIEqLQJq2Mul9FwR9DNXAlX6mdL
3zRYU8IB/xJbcemqpo7ajJmIS3TzV7bYuV0zm1uwDfFl5Lt+3IJ/4rZD6oZWTsUhHDKFH2L3Fuw7
+krmCNgebhhcs7+qKFTepXyxBweX6KCImu/ltEKR8LjNBvCazvBKmLZWXhInxS7S1O1FdngXs8pv
Vme62L5vmr+QqLM7NIT0mD1rX+25u+vIvlvlXxDUDmpmnhvA6My2HuTc3Lnpl9vL+b7F/wKZTiMb
2NDDU4QzghI2nSKbji/O0D47q+mVVmcXJVIDCD/iAaIS6McLZmhioKYZ9IUJJvv+ov6FNJ0cG+SY
VQGHHECuj+5ZGZcLA+tvnk+G8qPuA66/v00HUBdkzmgjS/oLRA3BDpvmzHQ20K2AEquraGay9eH1
HN8n+SK+oG/ivEG2BQyOx9uLrDORErNbVeHRqnCARJ/5oeM/Ki87ja6JxVv3Acr+6hRNK9JrsikG
yzn0ZRfZZX0YShwAXYDMbn+CbgmU0B2qprCZDysto3+A0t6RchMiVzO0CjmF1jmYgIKVXxgqXVa5
PBYtMxheN7SyvQLdF4B3hfGLW+V3UlxcuUsih1IVY5qNWd74G2sf7dFdj/1WLhe/Y/7OeSsRG1Lp
L26KWtM22V+YrEFqGRDrcHspNd6oAk09h8E/+oVf6v+qHwWam9wj2D73eQq7rsWbYLVWlw451PPO
S+/FVe0ezWoWuuVUQtVtO947wvPOVNQf8ST5gQ+DqY9VN7YSo6tXX2HDNr+sXcUOJe+eN7aZcJK6
wZUQndBJY4eEwSboo2mBqC6Y6aFTE/0quDQLKwgTzrj39SU5tJCY2Fx2svny0GaB4Vasmb2KI10D
O+dVMCNAoSDcbl5szek+Z1EZ/Eq3szt3QOyDk+Lg+8iQtWlf0s36+kL5xg+Hjfad7WBBg3n4TL1+
APmgKwwHJU0Mqbx9bZo2xcQafsnH9COQPU9DWb5UOy+UVIWMWhU0cOgIf+nQosZTYGur1mBx3cyv
5npjlspBpbkl8BfAKmd7fgU3ZgzNJwNiW2d0JULncpVuSel1p3NjmP/IdlaaqcrUV9TNansuwTZX
vbZrACLr8XA7IeomrURnWs6iaUZCzrXTHZu0e3AskwKRbmh122xSbkvq8UuVN9DrXY5dZuK30yyk
CgENKfjyxxb2kMhZyyWAyFE2GirXmmmr7Hy092oLcpPeuZLlxXHYC5emsNRNWwnLyR0mXF9g7Kr9
FWRgDZijtd9VXwOP7v/6tgVBLWGDjv8c1hAe35yTX+/DB1EV2jTThgxp4/CLVS13ofSOk/y1y/tU
YBOj4IwCK7Z3hmbKgYNCLdx2ZlcV1NQQvm3QN/LONR5wG5/GbPy2b9LKbumtvp9D/oacQ2849LYT
t8VoOOzrHESJxlmGrd3X17uzl31ciuJ+lOJltDfTHVfn20pIkhLSx5sP385c3G4JiSjK1LusouKZ
3KwuQuHAKg0I8VIIzrioXuwbWjnJNmKbqYTG7HnhWwsGctR4wVFiAE9rTK5CmSwgXQqHj8gj9dMI
cYnlOTCFu8baKpSJDn5AnBHeDa2AiM1THPimg6Zu1tff3+xkWVlDz4BfTTKKiwXWOFGHH1hWGYyi
m/n19zfD53glnOQ1B5Lud57KAx2r0761VDbJgozALQY+qpVcFBHaZj5BBsvUCqKzihKZA+uDmQxY
y7wsL3nuxlQUr8ybd85dic66nmgKwVTvDGaNuJnDsxCToTqkOcn6SmDaTusHEKXHpsPdiPB42VCu
BPeyNJT9NAuqgpi8soZkL7Wtx3AJjkVQv4yjSUtWM3UVvcRrAk7obbQe7cL9UmwsCcGV6Dc/JyoN
3qj7B2Xb9KCFwfmG3d5h1Ysr0A4HoOewVcfKHw0nw/c5rShV4Uqo40wjb3Bibq0ptoY5ymiYcPeD
zx9Lbz0MLj9UoCcZins/N+zYus9SYxgNv91SYU0WK5mda4PXi92dsyA73A413fhKEAOf1o4rS9PH
vPWiJT3PYYgMdKx2ofxhMiWUmzJAhQEqxY8biJwgBHuqMxOdmc5dlUC2PFSMinmzHuflw9Zvn1d3
+nnbKLqRlRj2KilKx1mxTYEsdBP85K/c4EM6eysxzIKlSxtvAIw6t0Hs8FoJGSFvdp4hDDRTV7FL
0IRnW7fAX4Y+PPGl+y7T5mWXVVTIEp7bLe63WMoFfNEVy9BhXZ72Da0ELxSdGlxEYXBr6yKvHOJl
MNW8r/v/Xw0VuFhdF+LNLuXlfVZOE0oirr+eOtL9YWL5AnmrHP+DJjfKjrZl7zS+Eqxu7/hhKANy
prT6KYrBiybXed1nIiVQVwe682LecFsfvNPqtlFQlod9QysxiqeduZUl8c64mJ69kiWCBzuHVmKU
p8M25VRYj9TKpvu2sfIzL1LDQfjqHe8trRqmNu+Kgq3WYzU3ILJavhWQVInnorCPLps+Dui13ne4
VMn0ZDPWTeBx65GI4fsERsk0NL1Aao4jKlBJVHPhTAWMD6nsE/SJ48ahR3ue9i2AClYK5dT5de/C
baoHP0gc23BWeL9nG8UGJWRD9OIzOWFg8P+Jz+FJnKyYfAbpLn+ZzvVZGva/q3u/s8ZqH9Faoce5
8CbrkeV2eWhzsRy31lkM66ozvhKwjjdRnwzXvNOFkb1cAIc62kYmDU2uV9VJPdE3bZku5CxcdOOE
T11zFKBxzuUuSAL9S5202QALXWdytsVmn107Z4dgc0wdXDrLK6FbCK8i7bAgdBm/c0KQiOGCcjvh
6A5SKnGeB7oanwQttpJuyJO8tbsDhIDrxGmy9nuwEnlp8Y4W820ekzlt7CPp1/BsMWOLhO7jlG04
ZxiqLOC9C5M/nCvpoJNaJs0SjVepKCaxNlvFcniVx4rD4NOzX1nJhpfL29bTDa/cdNmwSuq7mHtO
piQA5Wm21HdFvYuuiFIVyUSdDBT8DipyrKsiMtCDRU2ksBqr/8WwNznNJMbCevRJmJTg28iyP7dt
ohtZCWTS4tjjdLjqzqEdh3yGNGlmmdxVN/j19zdHiIwOqVhrmT62/T+oxp+3cGf1U0UvobPC2sbQ
sR7TYvhFoPsTWYRPhqOmbtpKAKdg360WUVuP7rCID1vgFDHlm6m6qhtd2XybAEVyL7O887A5cTmn
EDYwUU7ohlaCUwYNWF8HDB2MuInIX8wRhl1LEzoqWKlfW59PJERfCM3DY4ZX1ciWIXsOAojW3/ZE
3V8o0UmcoIYgVZM+dnN9X4ZJDh4iyzMJq+hGV3ZditrtlgU4T009OfoN2CB85/fmmaqWuuGVw7Jd
VusoeZk+Dm4f1baIVlKeLLRP37aNZmFV9jw7THuSh571mNXhEFl+/b1CX/PtsXVTv/7nmyCVS1d0
Vol+RmsdYs7/dFz+Xrbi2+3RdTNXjshypAt4lHEMEWERjlEl3OFVLMC/3h5eN3klVP1S+rMPvt5H
8P2DxLcJPlSTqGOvaj/d/gPd/JVoBUqv9RzhWo9j7T5UVfaPxTITfFFzzLGVcK0rEq6FR1BCmOXr
luf32+LcN3T9BSLA057p4zr4v4tblm2PmxVBKkvLczpvz1tqari6DvH3ARPMgv879IBWHznMKIB4
aPQhlpUAbBi73nCavQvq4B/yLviUTyb1ovcXGhQf//tv0Pyumi2r00eSDqfKKe6L4tQGphq4bnQl
fKuFlmIqAZ9emuGTnXuf6JV5Yk0N9Ufd8Nff34TYiOOylQ0ouPTj9IlYfown7+9TygzZQTe8EsEB
oMc8x2wfSy5P4fqvPbZPnWtqIHvfSwOVOW8mTo2aDkJMTFCJWvz2warLpywYnyFWbzCQ7j/UMLZ7
z5MZjszQ/bGusvF9lHdTcVyIF0ZB6H/fFw1KMDfeFNojOvTPW2ZFfS1/zLz45/9/aOoEKsq56ulW
A8bkJq7bLHddATHXbMlMbx3vrfB1dGXiueA07WYPIhj99LCCNN7qQLO8q5HrOrySiLyhLvPGBUXS
IGQCptmIVvRpmUxSGJrZq4cHX5DFtYHbSdoheyLtQ+tOL7XT7/B+TF5VMG+sdcGb3rokK5WvweC8
2lC4paOpGUc3eSXxODZ1U3BNeBB0Xg9BTy4tkbEr6A7ijOvslcwTUAE1AHt2k7QLDjTYDnMQ/rCC
BvTEveHJXfcF19/fZB+rs6pSFAXMX+cHWVdHkmb3G9ROdnm+yrjbNu1CpqUEld4a9Iec90Nc2rkJ
lKybvPe/kw/bvEejjwfVuqG6m8vgzuZIn/mec+3V/Erimem8lr6HwJrRvjFPkBJtwfpaF6d9tlHi
1h+7sGpHsMU3xDohSR89RxpOPu+lzOvMlZitbS4I0AJugj47KJSiyrCIO+59DCZTHeN90+OY8L+m
71yB57gFqnXQxUOBQd6BxfAutE37ynvnB4r6rnJ+oJWTUhQw3GQMsjzuFhz1wRItI3cZ0oi16RTn
M8AWfbUsJ2LL+n7PkvjqQaJFaWR1RyRqUtCnrs6SZtrDnnT9IiWWRRmCxQ7F02QsIXkL7WuQMexy
JF8l3bWmMp1sWSKGffvMGhI5tXy5bZD3HclXSXcnhl7StgHx6BAuT1u6gd7MfuWBC7LNcOfslSAO
IHsoQhbOSVefLAsa6tz0svje8fxqciV+exeAKsatORkrsNWtgF2APOK2XXTur8RumNqC9hUEnEAe
EclR3hd+/jrn1d7wUgI49610tW28es5l+4ybwCEnwT9DaGpcuu5P6vEcllGxz+sqQNrDrgyn3PtQ
yOkpo8VdWxTnYa4Sf+OGlxvd3yhRXKLjJW+rdEb2/2qR+y7/3PjfQGYbEVPXp8Y/VTx0OuCpCTQR
YEbvmiwmYYi3+1R8RmOAcwA1w93t1dY4kkq/mw2ci96DFpjNnQ+oCIO0rRCmpp2rMd5bC2UHdkJr
KVDecBJrlgcyPaNPIgrbMpqmn0178sHkuO8jlIvADLpXSd0WH9EBmlW41fegLZfD7cF166AEccPD
EqBokI22+fZ7dttjXtivpB+fvL3RrEqeV0VR203dOEm+BYdpWk+s24PXv4aDEs2cjFaLyS+JV8D5
I2sVzv0KilzDBUaTLFSs9JRx0hWs8xLQmN45Zf6jy8m55ME+7/wLJ+37PYqSDKI2vXsoZfvM3T1P
rzCMipNewKs7+iVsTkn+wQ3lYWuYIe1rjKKS7Dai5kHPe5J0+RjEol5felxiDs3UGE62muSjYqXB
sOytE9p7k7rPDn7+pbe/0T5/SGmyDabY1X2EErt1mlrg2EWaLkB4HHlpxqOBOjIqoQNpCFvdXyhh
OzKZV2jJ9xLRi2Pqyc9i4UcrNCVQTWpTuXX9tk/zdhpwu7NlG7fdZB+qCbSXt9OCbvLKDpw7w8bK
DZe7UXqRwHlUlvTgBbnhmKtbYiVu6yaUSALSgd4MlE/rNaqCTx0HshfQddbsu1/7KsFunTbhPMve
Szy/PM0Vjco5uB+szBAImo9QAdUeKNc22cNPJwd1c/syogN64cVhI9+5NFUTNQuhIquH1St9v8My
F2K4k3Q6QVXlE1upIQXphr9+25tbJJ9bX1SEQ7eIsvM8dAeINXy2itVgIs3uogKsKxvggFWkqMtv
U7LR37xafzL6L9SG9vnpXzDrYGvsfmZuMgftt6ZqIt4M35x+z1MX0qiKtV7KoJywzvAgqM00HFRE
42Awjc7yysabz76foWkDC0tB2lRUEhSS6eaiIZKY3hd1f6EEsWgFEP8bMjXIKpcYFfQvVlg094g7
UxrVJCGVcFfiliqtSVzX93rvkr3/MItgNZxCdaMrZ2m51WHKOZwTIjR40LcEOwasNuwyGuOo2Oui
GyuxlJWXBI533+QN2q7H+2026RDqhr8eGt8ElvRyyiaKq51th3cbno5IXjysyNS78rOKwG7C2gmZ
QPWHT9mT1xXfS2+Jy1Ac9w1/jec3s3emYeBdk0NuDO+7gEId+pX9CKFCsG/4q9HeDG9vncPZMnqJ
JZfEgQJ2AFrGOd+DIULU+ld/ejN8G5TZACQLjCODj3ZXJX3NBXgw/I+3p6/Jar4aunkLBlWO+g8e
qp79uTxa3vRToHWWVqbEqXF9lVAS0Lm+XwPLTaa64EM02mHGYpSjnZ2foGzAdC3zTrbwfrdtHos5
v6/67Di6812Rep9vW0mzParw7MYhY+iPuLbkK6TeKjH6ke/5a+zUw6+1wl2JuEBU3P4vjblUqHaO
QnQmBFacQekv6omYDp7bjztHV2K5BLmqkw1Y71E0F7FxYJaCtjrcnrrGmVRKSVLiQaECpisBbWAP
eaTig1tBqMfH8p9k55i2G52FlIh2RwviOlBSTqC/ERzSTLTxSvIvt79Bk+yIEs/5GFYNKA9wiRTi
9/9x9iU7cutMs09EQAOpYSuphq4e7O72vBHsY1ui5pkSn/6P+oAL9OFpFnG1rQVVJDOTZGZkxLQs
n4Y1Q3fZYmqA0K3RdVJvHDpFAwQ0vfAOE4VdIYFI71sytJHd5x+zIt+XQlSh2ajFZCKAyNNlLaUF
kSR8AOV4kzbq/6ou72QLVL7JzJmYREXYvmTT+AT7B2vLV7eW56mlpwU3YODO44yduW1i1tXtuOLi
Y8F5lbsevRR2czf662Heoz2A+EqVc9kPNzJA38C+0IDcQ4bguTGKt2ssScVrc8dpwiUEFAp5lUNA
8oOkoK3f7ONtQ9UYkorZpj60WP2rCvTUFY8V2SI78598UR/APWk4mTXLrhJKNq5LPPTI0gsrWN1G
ZVa3S+KlSKkZotE16rxjSCqCmy2EkXGar097+rjxSyWhppR7UVl2cQnamAW9R7dXSzcVxa1Ji9vj
ICf7AozdcIKE/C/IcZlU43WDX39/49MSZITlxCB2vxU9yqpAshZQhBgnw/VOt9PKGZ1uIw1sV+D0
cee7wXrIqlpGNpRJuq143rc8jjKDlRds62Grjl8+NqlbRePCft0eW/f3FecVlAUCLYzssoH4ysmW
C03l5wlZisVu/97+hM6OFC8emRvWOeL2xQqWGKRGcej/sNDYwfCE9Zof7fbP7e9oXFpFdHcTIX6T
Yip2WcczpKtGUoI7aTjsG145nNF5O8uF9ttF4oId2jU4IfllISbNL009S8V1iypfwg3n8KVcwauI
cgTvP9b9T+k30driIlCAbspjBtfWfexqDW98QjjD2k7XjELqzofBqs+T08VFjRTJFiataOIq+1vX
JspI3cYo7g1mLxCouNB5ab35rhjp01ZWkDHghuihG15x8GGQAAZM2PdlYedNVh9WZDg74b/e3ndN
/FDR3ltZ0gUvaHqBQN3fIlt+j700xA7dP1ccO1wzD4W5FqeE6O9CpzowEv72nMzAeaAbXvFtkCcg
+QhdQDwfQjDRh3G/FE+F2HkAOYpf941v1eOCnMuQTUEaQwotgD4gOuhDw8bqrjIqoJuHoytWG2YK
xpO4GljEve8TpJyLIUD+qDmI9PO1a8CRphKsZsVUrkoyWBNPLaRSsy09ZgyNhot75wx74Ia4z6gQ
bxJODTRUsN+2I4/dUic9SuMuMaVhNJaqwrx9wYe5XaF/GrIBvSxWgearwTZVhzQnhaqdHoDsjiyr
RS98mh4kBNprEbys2xJxe2fGX9VPL5Z85C2691HTX2PX8+N5dI4ZOJ1ue7JuBspRzQoyb15QMohC
gV02xw4PIskpezQqKursR3HoIRvaqiFYI4+M57UZ0VTUPTDXxJemm4Di0J4lQfg0QUssLOfLBp04
Jy0vxfxPmJpCtc6EFJ9ewBca+DWll9WTL9nmfvRM55tmZBXFNXqpF7YpLjG11f7ig3tvMdcQJzSr
rkK4Uj5mdRjgVbiG3gWp6yTjIuGD6eGsG15JXdtjmvvtGtKLXHKkF4a7MkOSEBrhu6xShXAJsCWg
NEeumzpcmoZFwspeWf8nM56/GrNR4d+dQCew70EMs5/FEKGkG89p/bWUxdFNvfj2LHSLdN32NzcK
sPVvvZivh3AFoQpQZRxbUJo5hUmRR2c+iu9eKULl0mEOjQ+JqE5AXwwSbIb8r+7PK27b4aFp2x10
eRfRvBSjHU9kfRkr021Lk6BSySvbau58MmJtPKf6UYzOwdryc+tmH7rZid3cdHjptlnx3ZyOBNcJ
aG2OW3mUmYzGlj3aXh036Xq6vcvv7wLAEv/e5bGeyZaRDSLPovwclmOVeJWzr4pGVUQXWhNk6Kdw
BNEUd24xR2XQf0TjjOHO+/4uUBW5xSs5T46Vy0srWujAF+cQiJYGTL8TuMlc3yQ19v4uUBXFVU4S
z46+g775+BKWcVt/8L17Igwb8L6lUhXI1fsNtE69q8o2GLRJN58ECeOZF8d9+6t4MRRFlpSiToEn
VFpEDZFtLPlgIrj5X3vVfzMKVMWCMxfyl04AdBtodMtLL+sZz/HiLwVF+HGxXAiTynI4gXGbokll
/ZbivYsrcd3GNOXr0bdnb+cyKg7fk9H3eknZRSzkwlxxwqv37BXD+fYy6nZJOae5QPcsB8PMJaza
aHA+N9sHTr7vG1vxcmdkzgL6TDzY+zCeaPiKK0YiG3fXa4equK/J3fBKp9iiLRfhwUuH+TD57cuu
/66KrLcea1dA1gBD3KYvGegYTrmbByegUcYft7+gCVAq2gsE/x2rmwm5yGyg9JCRjAJ14aXEdAXT
bK0K9KJLEYZo0kSQXWREenmsOmjHiMaUdNONf/39zTna+oXwQHiOFk003/G+ScS0HnlryrTphlcc
fAonMJFVHEGwDdE/Xo8s6tdCJlWQ/ty3A8pB3V37qfLVYpdBgNY0rc/FKA+3h9b9ecVr8d4sCsEg
RbssQ4SX7dkj37m9h2jet5G0+/fKd2NhzVWPneWNH4+yO7ieCcChs0rFZ69dWngpe8BfVVmXRZTO
7R9/ntFptmthVHyX7coBoiU1UMPzBCWB4dnmTjT7493t4TV/X8V4Ebtsw1EAoyPD4ty3fX6ktVFS
ULOpKsqrCT3ipiU2tR2z41IFhy0Yjxsx4dx1w1+P6Tf+tGWiSgtQqFxYboHEh9/ZwCQI0IffXhrd
8Nff3wxfSnAzg88PT4+tj303PA3SSZw+23eQ+Iq7rixNpWhKiQTRmAyhfRrX5r4Llo/7/r3iq2wW
FlpKkMGxQNDY1PkdyO3PnW8SjNXcuFRiTEkoy2v0/V4s9GUlfTO6B+oV08eZFGAWaMZ0jjxnIQYn
0Fy8fMV/xZQHZT5V8iKAcJlxnxuofAUtb7zadN/pouK8yjqY183FSzBPvQPLqnPO28PtrdD4mIrx
Kstws+YWKAUo/8nYq0CKYJNt33VHxXahP7ELfImo71S9HQm7wb00RMtQYEKL6/791QLeuMGaVtLH
mx7/HpSL0VrQMVq20vA60w2uuDD6uuUK9ircpkAHHTrNsV5Mmk8a91VRXRMrezdFdeUyDC7Nv4Hj
jXeHdHZb+yHIQm7iQtJ8Ri1b536R1blLkHhq5svQoui+endOb3o4vZ/Np1SJEotsA4CSkVoJyqCN
Ull0hxoMKJHFOmTniFsmiyyx70s7fCpqaeKn18zqP5g1OlmpAx8HLLFOsva1DJy7zZuS2w6hG12J
TTSYhtELO+/C+v5x63+Oq3NmdF93BlW1j2fHXfomwMZbbRpNHqD13U+L7KHVx1VCRatZtgue2qXy
LhsvHhoyx9ymkA8y3UE1kU4ViLe2Ecrbmw/MThU89ul46qv5QsgWW72z71xTQWtzkQL0BZqGywga
aSTsvCF4GbZdTYuoMP47WnBhVynel4ALtuQQ1PR5pvndQreDM5f7XkkqbI0ISGM2Tsou1TSfwWtz
9Il3RhP1zuVRQlK/clK2FS5cPlTKM74de2c48GJfqZGqIvFBb5dDT5Co3krwUi31aZyCOAtMJMoa
11Jha0UxIOcI/cJL3bJveZk+o7fqXjQm0gDd8Irn4pEP+MkK22GW93HxZ+D6skNH1s+3A4PG+lXE
Gl2samrtYrtk1nZEiiiqqung1N05CE3saboZKFeJEDfeMHNK7+K64YVBLcCr2juxmZ4DuuGV54Dd
O31DW7yx7TK4s3IP1970t++Sw+0F0gyvYtS2pirHcs09JFiKi52C4gnXCi80paA0669SijazM8se
1P6XFGTT3CFR2+ZLlInxw7A0X/ZNQblPgD68zroOGVPR1Q/DbOOwBEFYaSLf1NwoVD7RMKwl0OgA
c3f1AgpIaC2tWWXKcr23Pp7vhcruEmctoGQKFqqCf6b2I60JWvlltM6muqvmA2qKZu7ncd580I85
nVXGW1suR9n5NLbA+x/b62iI0u8tEuahJmtyiBJU1baAjJPgQmrNj+heN9xHr9uo5gGvQyvbOzmh
7Q2rIA9Vtf4p7fqSD/w+aMUv9B9EtDUVbnQzuC7gm1tpa3kQI52xUMDk3JFwO1T58/+/fV4ncHW9
NyPbFDw9zjJDAXbhcd6SmMxB0rE9AeI6/HVCb4bPZ2u0y6akpxKgtLWWp0K2B9vvk33/XgnQs70s
TkkqetqmNFm5fdjcg1v/vD24btGVJE0JJqOadTU9MXdNRPZnHU04j+v14D2rUaJyOvb1tq2gnZzL
2oe1W8fAx7nF62gQ6Oap7a91NR73zUJx4ia1myJl2GCr3aKWW0nDTT3H74VnbK6arAnI/3NfcA6d
J7uPhQh+VEZhRs36q8mayeFLk1bgegNUZbyDht9yXkITuFQ3uOK4FXjNiwr54dN0rcINGar/bs4N
aBjN/qrteH7lp1QS0NzYU3XI85OzfVurPKqBV53zSNqvt7dWE3xUCRNqhTIH5yGU3u0Pfi2/t3PB
E4jufRnqGt20vW8iudQt1vX3N168QD4hA6IONKlhR6IVD/wDz5ipUq8zI8WJndwhTpFZ6cPqNeKw
FeNzPRVbUrr+jqzf1U5VR56sK+s5aIEY254LVsUOt172bYHiyV4v1skROTjDw5wdG9J8GCtE/kJk
IsZLw0Ovg/x2+1O6ZVIcWQRD5fW8xiYsoo42Joq4mp3PDhTTd7wFsE5q5mawvKGYGijuhGCsjpj8
a+VbES2+qfKtmYGavOGFDVRS1kCJqHXJkWdZGbktYQevsE1ZTI1LeIpbb4LIqltBzd82sowqz41y
0FBkjJ0zJHvz3IQU101FOZAtiNumWY/vCAndUrtJ5rL94NAdcLfrRly/+sbfRiKaaxMguEUr+2uT
0WMQ2nFdWaddlqSmOwbqsrHjoHW0vCKIJCSTT9bk/gmokyb7vqC4NCUyW3DoQEhI2B9s/7cXrt/o
bHrS6zZZ8WeR84XneQni4Imd+76/kCq4q7bxbkjDn2BjNLiDJuqpuQ/wWElrWNBr0PsiodYSW86e
Msd1gxVfdkkFhQqrxwYT/hF068c0h/Ki3D7dXn7NvVrNebg+lAV6F442ySkuRNRM99nmHfZSTntq
3sPuRJ/WAgyvYT1lMW1KJ6pkc847Uy+g5gRVsx5Bugp7g+TDA18orqPyQLPguRHBPdSYjlYpjqM0
CUtotlmVT2lCgC7Z6OGaARwmC/qz7W/xvn1Q/Jj1dRkUlIF0kLvH2fXubbrGBW+PTW9qUtIEIjUD
AjI02rsQezr5DSAGjtuLyG/65eDb0z4+Uk/t3bO7rXHazQXFtTcBRbEJL4He27cJ8BmDp+kmoTg0
ShxghkbXzAkUud8l9dMIRGBb1OTF330boRzTLZ4GoXPdiLDDFWyIRfPggi1qKndxjHtq4x6VY15M
GWhJIRaw4pbNybHP3MwQTTUWqqZBaghuzWTBdZJs6Wu+OB/QH7Nv5dUUSMF4kaIWCj0SwFewLDmL
7aJbAccMTa6sCUZqt94i/GXdrnoSENysE1IHZ3+VB9JV7MR7vqOygoCq5kFY2K4jKLrIw5ZVT1nm
x73tG05L3eorTrxyEOV6GRiWUUlH5411P4RfblulbuTr72+O+SkNCFhJ8aepR744dkuTiRJTn7nG
p9TePLcUaLglnn+Ps/J1ToefrZ9Fo+j25VTU3ry+yzgQ2RCygbLsi+vOv5dqT6PtdS8VZx2thtRd
AWcVwRhToFR5NSVB2r6GIzHEA93iKOcvCAMqPs749zx4TYuPmYsqX/rn9q5qxlb78YoNeN0sRSzw
nJwlRdc/oyGMP9lrsU+61lNb8jqeFcB5In3glHl4DJc0hDRhMJmAOxqzVNvxSOuPSybA9GtnoCEd
v/Cl/HV7aXQjX0PEG4NHJQnp0ALZMntyw2Stq+lDnjumXLdu9OuGvBm9dWUr5hHuRCpmX4aUV3eE
Nnh33/7z79UmYZau4q3eAhFl0XBoZw08tigSxdMx9VM0+dV3pVyjkP/DLcvwAtDNRblAZ+lS9YXE
xyQId6p5+db5rQGlrRtaOWztxRFok6+h51GM94WswBG9p9J5XSLVc1Hxp2wEt3jgVZCCeVn48rUb
x/PtDdD9ccVpwTO0LdPIkTVzx+csKPgxbIytV5oLp9pyB674bAt45pyYVf3ebCcJRpGgofBTH6aR
Yzun1HIMlwVNgFAFVbic0qGe6PCAd17krZ8ED6Jmfd61SGrzXYolaf0cYjBuGPC/JcsG6Py4sjYM
r9Hd8FQ1lUnmgm+ZNzzQfEo2l8V13x0z8mQ7n+21fLbyAJpUSIAgKUFdw1mjuUE4imOj/tw145A7
p60qs58L7if3k7sCWZuXv4G1NRWjNfaliq1slNQNepr8+3zcthNSXn0d4fKS/dm3M4pLp+MaDj4N
/PstIN7TOofbfY1uvNfbo+vWSPHqOqVsBQOkewKs/ZWPX/wyOPjV9JBlpuV5t4cN3q1KrjCn2URA
nOVhokVUNKAlXV6W6b5uPztAYkxIL3vkV5P+vj0h3W4o3h56/dq3RU8f1qo91lv9zMfeEAE1+QO1
Ga/owsoVM6EPnfXgLNYJnWxxCObVjCZyNRGVagKK2oAHCpLZJxU+UpLhnjmg5B+irZm/dctn1Lrc
hhqiie4710m+OfU6iiwUoHX0gU40Ec6PYN0OpIfSt5wjOjRx35h4DzU7ojblFdVYlB1AIg/NSvyI
u0MHCUnncHu7Nafrf3ryxCZtFz15D6344Q/1WVIJQIUb50TiEvK0OZ9DPhq+pfEVtTkvKKxu6GaX
PUgwDEDnPm6bIuk7wGX3LpXi697qZCByQU6n5NOhhxp4bLv+ltxeKt0+KK5e+cxneJKzh4CUz/MA
zpbFh9jG7cF15qQc4bSx0F4y+OwhhETfBIbvegp+51JGiINZZj3KhsW3v6SbhuLgnT2XDXQA6YMc
eBU147rFjeSmpIVmHmqTHrVJkArPpw82mEZr7+jm3zvPOk7sG7qV5tpUmNWYktqwF8pmahr0hp1A
Xh6FrXPsmjUa2vquoyYtm+sp906x0FIc3M4YeIGy1DnRGZwPw2dWhPHm/Ny1CWrLnttd+SN4AFcY
igOvRRbNxfJp39jXCb2JTLJuwVFvwc2oU4vYdbLplA1kT5seTiOVbT132YruCKy8qP9W4gvqU1Fm
4l/QmKaluK87s7kNGrhvSNfE9sGzu06GWpTOYBTnFWCAhjARAUVYGx6npo16UX1gmX3E2+V4e911
B7XapdcFsmznGZtK7N+u9VpNfRSgzTz/pyzLc7u+NkUVj0GX3P6cbkaKHw9p2nWOF0LUapxeJyHO
NS8+daBQZdwQr9/3gP/wr4sZgOiKwAMgSpLFbdt+Dyof4Ny1/3t7Cppb7X8o2Gtvod4qMu+BUpGM
68/avu+tIIZodzRUPOrb7+X2JRfPYWpCur5vYv9hX087hnJ/6bGHaqFj7A+SH1jV7Dsi/kPAPtJ2
dXgZsoe5oHFTyCNaxHaF7f8QsJfpslABkvqTT8GgQ5v2z+IBxHB7I3Srcv39TcioeCutmaKkNmTu
ck+k17xMRbOnrdTzmdq01zLS2hA+Qchofi80LsG2n4YgVrENwfR9T/gPB/ua1qHV+K57ArGsQ8Zo
Eglk5EA1vnN1lLN5E9ncj6WN/x+KJATfCbd+7Vt3xYe7taFCcKyMNfIjdzdwbJjUDTTOq2K8vG6t
wJcNFm53ahMHVKkWl9dmiX1rrmK7rA55Ndk7sBjZJnYOnosaL9HCjVJvH3yMqRivOducLJhC/37e
SPjByYnTRCxP98nyMrUPD4W0Yet8rD2yJUcIXR8nYqpgagxSBXf5tKT9QOCrxQR+ttIniV/k34jv
nUHXss8oVYRXmQU1by1sQEjn05w58VIKw9A603H/HQ3qrKYz5L/9+8KTH8YAroru0O/u6n3fZfUq
y7pnQXRDQoPwNHXREK4xArDhTNTEMbUDDxIVJJ1Bp3kKgTi0K/+OVb7hMNQNrbhqK8U6l8ADnrbi
0Sr5iQmTIK9muVU4V9PUsi9s7GTd+5Ed1NHsybvMNvEma/64CufKIDUy41oCJheef7PINEauQ867
dlJtvZvsYCjnqXVPsJJDmK6xjYr0vqGvvvX2SGqWBcKyGLruv2RyTBYjcZ9uQa778GbkEYQDXms1
EM1ewk9NXebQSzQhp3VjX39/M7ZEV0IGpgbkj4cwqcl8HqnpFNUNrXiln0MwW7ZITfd0GBLRW30C
VTRDse1/b/D/vnaYitXqSj4P01UzuAspl9t5ccOuyaI1mAG7Lwa+2GOSgwvSOtPS2spf3jasdnXk
W+XVT3MYzjU43TuSWSBFr9c0j6oul9VrAYzROOxKzjO1Py8IJs5Tj1t/fOGCf2djSNAn1uyme3TC
cFFRu/OqqRZLH3D+V5ZlsX1h/uY4SdN1efNF2JztQ+kwFe/lWytbRp/lf7ewHQ98W8XnOgMaMiNO
9nuX96iQr3S1IY04lv7fwWryY4DqwGPqT6ZEjsYUVbQXK8AlyMjg/wVcBCmEqWaHeRq3fUFFZWJ3
LDucRLgCCteXvvNxTWFdhxoViH1ipkyFedmFPQcoQuID3gjgclOJ89jkS7Jv6a+L9iYEdEWQdnmY
t1nkjC6/Ei0Nr21J0uPt4f+XmXvHUz0lDlCn4mReHXSB+8FPxl+6VYCWDRSzVfMjZ9YU5en8ycvb
Yzt9Q4YyCglLQnA+HFiGe6ZPd05TeVD7XX/FmFPEiC6rkrlrksY2AZzfT0oyFQEG1SrQUggAqaKS
f93AVu2kIGN2s2Mn5igNf2U8P/RWte+kUUFhwslru15wWY6qvI5ZvSZ+aRpbc7ariLCNz27FcXxB
8GU4F7YfseI0+F9um4LmmqmiwVCNntMQ/JFZhHK6Tz+4NcTq0wQo4dvja9xcBYP1g2UDLZJifGbJ
mAgZSc/ENPd+LYCp6C90+aal9FMcvsECDpf1M1+t0zh8y9o28lMTr5duBspRv61VYxN6/Uo+1Z8p
IAeubWoA1RipigBzrRY5x75CnXsIL0EFJIN78L3nxq3jFJkf+w8jpqSF7lOKyxO+uJDVRozC+8eK
VlBuhIMds/l3DW4SQNGiNX8Uk0kfXLc1imc7bTk6jVdleZSC2bhu6yjIy6PvfSzS+uisveE016TL
GFOe1dK2WOU6U/FIKo4OPxIPITTfnPVQOIcAhnaVYopWOt83Q2Bw9fez00zFi8lsSHMrc4rHoBgf
weN7aO38d+t5APrSuBX8U8ZN/R+66anosWqEUp7F+ZhHruVFg0+OhfsxGGg0liRqbHZsbTALoF4L
lnnT2XA1iHfOBhVWNk1onk9RMMqjpX3uhvXoBls0kye/9451mCNt1EUhu8eJGk/dF/DqRqKYDVdI
jdmoeDNLUOGtAd1Q2hlt78tk1W7Cw2E6DOOyrdHkoNrntLMw3BI0kVVFnvFRQsCu9vE5Ty7fHCu9
gLgX1/nQUPzWTUcJHWtQ0dEXKcbPq+ES5KjIjNnJCdZDDfzlXKwGBJ3uO8p1gXRTA5lLD98J5PhU
rWvCiukgwuAHQUWRBaZQqPuOEkPKfIVelO3iO9u2PDLUQruNo/fbelyFH2VWeLp9aOi+o0QPUHxv
LakXfGdgXf4DgpocVxOSP202OHu9sfSeHGqlhiqs7mtKDOlI0E0LRLjyKBvqA8gIr5euc+gFl2YF
3DTnn27PSnOQqDzy1dxs49Bfjduxa3YSEkhTv2sMCRHNQa5C1zawb/YjWkrhttP1VkrC8+IMSU7Y
FLUoyN6eg+YUUeFrXKS06Wc+IK63KJrNqE7UWyRBJgFsUgIO5EMun0lg6mLVfe66ZW/uwdR1rCyt
2u7RJ+00sEOdEc6aiNp2hnThyrOusuOgrHzI2S9bu8lLL8YUwCIhhmY0HDKafVNhM05jOX05i/Bh
CwNU/yfJzkIyYrB13ehKjLDoxNDjDU34qz7uSbpz9WuoOmmAS2hGV9nzOfogB8qxgBBdKtpk8gxr
oomcrvKvQ/hhOacEuEXSlHNsreR73koZy7YznbO6w08F7S0WLJps1HqxvOVHuPrJGPbJkoFOfcv5
L5D03ltQcQms5hSwYkhuG7huwZQQJ3Ioq8vZtl4GCZW/rPe+2EFr6vjWrZoS14YCjOcS+lcvtQ36
fMa6O5eOH0Gsftj355VIBnEbmlehZb0wNDZHQeHweG6k4bDU3HtcJXnpTAsOLVlYL+GAZ9PUzUnr
c3B9FXUclmDGRoowmV1r3TcXFdRnF7JuHDlaL60z9m5cgM6KH+cmCD/dXiudealQPga/64NJWC/r
EE5RR3oRrxl0YuyueEpHyHF48m/Y1eRkuyCwsaWp/UxjYSrKj4LiLbWg0v3Q5Nl3Hm7gvnM3U4Lv
PQvzkbpTLKwGN2qRBVtwEQEsLLDmeAiQDQ5m05X0vX9//YBiYmMzV3nnUv9Sr7yMASNP4wX3P8Om
6/6+YmNt0F4xgZ5/8aWdNDNazgf7JDxT77bmz6tZ8qpuK1yIoKwJPDA4ifrZjlqXGi5husGvfvPm
rBqkBDldtwTgN7aLqPLlP4IuX28bq2Zd1Bz5giSlC3VH/2saTsfFCY4e1mezcsMZpBv+eqd489en
Ma+R6bMCiEqk9xv5UtDtgsJWvO/PX7/6ZnRJnalDHTu4+NYUC9ailXM9hKO1c/jrfrwZfkMefmh9
DD/PUyQckOwgDcez8m7fv1cOBAgukdr14FHWXB/sMH3kU5G0SBrvG15x2DLrCy9r1uCSU//k1OVH
yMweV9w/bw//3q0Q7qqmu73CtcoK6cSLxfMTMGDkPErokmydGz4SuzN8RWf6ituWgHaUa1gFl6KY
3fM2lngajl4Z7ZqDmupmdrlksnFgP6K3T95PGy1hSLNVVmSlfDbsg2ah1GT32IugQzOt/3Xe2J/K
nRKSd0U0g38YuTGDm/mwSPVljc1QU96ZJNPUZ3MAtSfaJW46RvM83/dT8BCI9oc1mzgINduhJr/F
6i4NUryIRENXfs2Kxs9OU7rR+nB7Q967CVznoTi0GOY+hRJscEmZOBTBHOdLc3TbAbe/v6B2jSoW
GnZFN5Pr7298e858FyV8rBhj7hgTsE7Hq8nz3r0AXKeheHbVQYYuR17oQgHhCiRUdMS3puwjZvPE
ozwa+p/2tn6at8rgJrp1U3zdL0rpWU3lnyFFEzNoNc5W3Gy/7OoPXe/XyZTB0S2ackTLDsfcjJbS
c87qpGq8eERO7PbOaw4KNc1tL6nYHLd2X3p5WgGuasRznRuINzRjq2luMnvE9srWfWEWDY/gd+J3
2RTiUR7Mv27/e83CqLlu6TpoDPDwha6vz3W1JVL+3Dfy1ePf2GnOweqOuq37MtbBseFT0i+G5MR7
L2AYqZrjpuVUQlmicl+WzfsFUa+7wQ3uuJhOq2Ro/3de1i74Cmz3n9sT0ZioyvkG/qw6K0JMZO7K
yGYHp8Brq/45g1c2HV6J3RsMSbcVimMjbRmOgA67L4FIfECtmSHE6pxabXgevGLpQ+Kklwy70HJx
GtsxynoJ2e3PNSgH0pUlZfW9nj/uWzDFp9MaMskw3PQSpHOyhUUiin9gaDhcv3u1HaHLz3AP0a2Y
4tWZTzdHZnA9cGbzCFc2Hi3lcrg9i3cLglczU07wnOes6q6js/LosnMofzEkcWh5GZb6XkwPZfEr
9J7ciUc4RqLRfi2qr05gP9/+vOZgVNPc67xAK2hFYBxE/zSQD5DqPG1tfe6tJJgMlq0JL2pa2x9H
7nvQ0nwR40s1PxXtR7fdkQzB4qlZ6ykIAlqWC33p2T1g5FAdcfZxeILE89+BBQKRwMWVG30pp4d0
uaua33Th+3zwP3ywEgRN4LmhL8S/K/0vGTNkvTVXKZUIVqzhWDJ/pi/VdNnIiaGiFbPktqVovEDt
jPb8bAm9yacvALAmS8ejoJKGoe2ry75zPVPbolOr6a0BjvCSPxQ86u7m03qWT9MQOccpbk47H1tq
i/RUVFXtzDBECA/U26lq7qfCcFhopC1sNcVs59z2shlTaL5NyYAZ1KcVld2H7UiP9TE9SEPU0ziT
mmwOg22BlOIKi8/qBL1lj2NXoBeV7shawqHULHPuDFBAzz36YtPqiPrrpZtMj1HdEqkd0kU6D2Bu
lrCgH1s83DXHPFmi6l78Q07XFTKRXWucQE28TsPGUSbO2ItftNFWRkw8BLYTERPBnW786868uXHY
HQTbKKH0ZXIhti7Pa2mjswSIdENI1u3w1QHfjO/kFQ86C4GHrcfSOfbk6PWGM1rjw65y7w4IcjDF
iPhQ2tlldOXzkHeGSKwbWjmNocxULTbB0L08bPzUiX2Hr9ocjVQk5U2BcUcPW3gOTP3cupijJlU3
BrWH0J8QDD4AEn7uTxIojzLyT83hGnG8z7fDpsZa1GRqMXjQpryui98+9mMk8EBb3Vfqfbo9/Ls9
GHBYNZdKBFQ8rZazF7TVn+hhPU+X/q6IykREgSHNo9laNW2a5f3SMQsONWX2p6wEHXHQk+54ewIa
a1dLPBkkmUqHISaDfjgMorw41yS5PbRu6RVHHThBYiS9mg7/6suk61yQD8TB+n+cXcly47gS/CJG
kOB+5SbJsuy23O52z4XRPTMN7uACrl//kvMuHowhROjigw8gVKgsFICsyuvt4WUz3831AafbNMwp
G+FAU/ZW8LBCCVt3T4HZvqoCUKEfVTEtNxEqB5tBzs5qIl/L74MUEaBK1mlh6Q4pXk6B43Yhmb/d
NonM4kKmDGnFchxmA5hqL3YLlacp6Oy4sFXMfJnJhVw5dUqT9yPSPXNNfM3C4M9WocidJGOL5c0c
ZZWE9gi7DnsyjHhrvvSzIqJLzCIWNedalzvzAh/PGS61snjvRtv+OebJbavLQpkoK5rnC/f4igVt
+2N7apMiKkPtb3sNca8ZtQcvvvM7++/76PEoqNx0Gyai37RXtOY6WD/GH8ZL92jE+nFU6YzKFmL/
/4evkNT16qxCmqAZjwaJ5/zNVh22JJFMLGE22hTlNOiBcPXRkn96qfvX25aRjSvAdazqgqR4m7lm
4/uGKlkjvTPr/mfJPxqDe21ejjBGjTs+xEbV7bRsxgJSm6Lsh24/KaR1tOmHUaXgKhtXQOjY2+vU
9UBoQw80P1uq+UqcQixMptMClfvJhlPQt4k/QLMm0FReIRt7v5H5YGPaaTY6DyGhc/ICvBcdHEPb
0qO+cxVJtewDwh2Vx0nJ2D75gX0xtHd7SJTN2GVDi5AsjJyPHJ7X9McpjczigdyZLIqqoei/vra6
iWDeNOnBXo33qekVO5Bs1rv3fLB4OrvlMrfw6rk4lmNUGQ+rEd+GomxoAYparw11w3CAsdLvXpoH
fvvNmv68PbbEuXVh40QzSLrYDY7tpd9irwdywAe8PbRkixCLj7fCsSwIhAHn+pG4j2SmoQMuMCSQ
b48vyxN1AZhQxAXNiiH0aSRs9j0ioYfeDvSERGCHRoqv7Fb+70FeF/VBgR/dQe0CFvYhPbTJcja3
ID06wRxBrPtofFF1C/t8JXRRKtSj3Zo2C8JXQSKXnNxJ8U4gG1dAauHYZdF32Km3Id58UF4U5v/c
K3VRFHSiJqMFgedYxkPHEt2/+Lnq5mH3vs9svn/zA5g6vgwOKDPIQxMjMSOG4qXQCbawidcjO1fv
t5dW9gt2i334Ci7wx2qliGGZezJS8OEfiapFmMzouzN9GLp20RkSepzWFbpLT7WdntEQ5/akZSML
gDVWr/TRqx9m98IMegmq3ejTeivX0H1h+xxnCHiMNWxuXZwXEqIo71xe0sfuTxDtD/2BPm8/bv8C
yfWwLqpJeE7hpgP6fVzBUEvsxDhqfpR+ndCUMIL8d5TFxhzqNOhVHUAkJhMLjzvP5h0bXOsKaveB
+d6l91SyA7KhhX2WmTXK9hysxlofcpJ4qsZ+EtcUK43J6HO/hnTtlelf0985Hq4KlWK8/zm2xCpj
Olho1++5xtXLq68Ly5IUzW5HYwn74snvUFlbxQOdFUj+fA/Qxbrjfqh1nu9LXTcHh3vBvDyl5uPU
p4og9Pldvy7WHFf5rNGCIWiS9Euaf2kdM3H1r7gEDN1M1XRV9g0ByxvXqZtT/Aamv+Dph3pLQK0/
wTzp8ahxGxIyMwmgrmvN1hbHM67rdqmsE17Bo74Mplz1E2TuJGC7L9GrjXLEamN5arto636VqkRQ
clJDH5d/hzrwM+i4Ud+4triaDO3EPOK5ZQzGaIsRNSLrettEEqSJbKuGWL0LSu5+i5tWP0fHG75o
qaUqMJcsgFiSbHRZoxcpQkQ/fQeXaLLbAJcInaoRi2zywh7sLbjRbkqsb459jP2xZSo2i2RhRX0J
D1oDxVwgxyK6naS//dE8zduv2xaX2WT/5oc9zDczu8zQWeda56elBlX596A9GIPigV5mkv3/H0av
u6KBUXCqsrcnWzfizFE1EJPZRMSrjZOg4w/Y1ovHcT7Zyx+Vq7gRljm7WJSs4wmNjNDZvYKb8kyP
TZJGXbRk4RJXuGJVnZD33eOT9EfkWW3puKDyHpY3Gj/Bs6ndxtNWwSM9UAFCQ6V6JTOUgNwu14ee
bYgK2XL2h9+od0obxfFQEjNFlpWm9+Y2AZ/Xxj15Xjw25rEemlhfeAQloPsyW5Flpemj43gT5l/Y
c2h56clzVI2GJN4pkqsyjdHNR0+7q18bl5lWXgKVVyu5C1gio2rpUMfetDAO9Z9WWgSUtcHyR0Zd
xW4im7wA3CXt9hPLfmXZF1+NyV6DyqhUEUc2uIDbzPRzHwV+xl/QMMW9vz+APqBDYeO2aWSjC9g1
QQbTMtM0/vKcwQudzpuCZlK950j8XRTIxA7YDGWBfF93IZ6crYUGypzPL7gizaP75i9stMXSlp6T
YWlxiHPG08judHURqnoxpltXkWvuRJqVDI3i1kIS40WaVGe6dKO5D5MUQ4DelGNFw8UL/fG+eYsk
qbFvwJSbbe+BNSNe6ND+0CZIbu4ytlgN3PK57Je6BGvJZ0Vkdty9+LRV7dn/dLP8JAqLZClWQZ3M
ongjwr3c8f+vu9rVi7zIvKbHMTJiiLdCY0GxtUic8z9cKT/nqZvDOV1uBCNpjxCZTtCc/MttW8kW
WoBtRVDCXqCr5nXmEG2wumBgaImx2vzIKL0v2RfZUqM2tL1O8BNywoKF4xi3hFAQYL1ifElwEFUy
bbueaNsb3oNp1z+1lM9BUTMF315mfgG4iDaWV3u98dealjwhaUbDcZtJ4qydo4htErKALtKiOt1k
Xqkj5TH+eZ6tQBZww+1ld6U68aNesb1IforIf3Iprcm64DMZP+6l+F4XU+PtthtJlkDkPUF508uJ
hfPWjrg5dU86ue+WUxd5T/VAUuIvC158/J92c8pN0LKLb/dNe0fFx2RTS91i9tbiXBQ4SnM04Qtc
xhSDy+y9///D4EQHzyw1kIN3jnNEH/hzvxYHa1DFIZnJBeQuk6tzI8Px013ZM2XGn6RQ1ZDuP/+T
CCfyn1q8eyMHJ7j8BVLT3wO0hDntA4dF95md/NsyhpeNeDtBQGicP2mLNvPJfeMKYK1QHNYs+n6N
7xZBPX/3+sPtgWVLKWyzLrUziCBj4CkvQhT1bNlX+57+dLhfE1lOs4PuJO2ACNzSMUoJVPnGcC3e
NlMRwSR+ItKc6EQK3XQA+y2vDfBrdRbNE1cMLvEUkefkl75e+ppfQLeotKegJa2zBNXSabFtzUaB
hCHX7gsxItcJtYa+gf6GOIo7p2FqQqdUNYqV/QgBqGW6ue3oOsV5sJ2To6EUVDci8D6SMS8VDiT7
hABWnc9V01s4e5qFz68DivQTbFvXvvb5sXTGe+pKd18S0uSt5CNr0A/gOgy/2uo3Uz27y3xIAOyC
cnxrasziTOemiDez+zYtunNfLijSnlq4p+bpRXFu3dXLHlvmsuyvwt5a474rBfEpfNTqynWMGvvr
6qCyY4uNQiWOLlnXf7b0DzGe2jlBVXVVntsSFWd598Wzsx9NwaOSakt4O/hIviGyt9CmVTMyh8Hx
+8hZ3y39NzFCQ7uv2kIXWVta7VQ+mVpQZKzQRVoAtfGsuS95FRlbg7U0s1Z2+9P7OWMnRh47lUtK
QrLI1ELvdL0doAh2HcrXearwsHqZc1uRkskG35fiw7I6NUcPgBnz5tlb7gYLnvba/o/byykbW4g2
W5vObW9iObX62auvS32YVE0OZUMLUQZ6shwVWT1ObekruhZEpPZRq6iAqWxwIbaYU9tgo4KfTO2F
sp+G/5Tx+wAqsrQ2WhamyUp4uDcko6Zf8tyJb1tbErlESYoZtb5V0yAiTsUjW5J6vNNDhIxgJXVu
2gweso5a0NfWiftGUA9ccU8mwbzI0NI7CDYULixS0UODWoiaaYHdf3MqrrCLZDVFnhZqWa3GN/Gq
V1rj+subaPbkul3za6Ca/3rb9LJPCJfbc7t63GAN7jw8A6Wy42krymSoVZehkpUVxSZQCJUDp8BR
kV4q8w+8Ut037f3nfMB+nRG+OhtSmmrlVlC36BtI2oyEuBStk9ufkE1d2E67vBk9omFDKsmD7n6z
7fsO8/8QIj5MfWpGPdv0Aod5/7v3NzPQvKQ8zeXL7VnLfFJw+Z46Da0azJqjZS0xhrCkFocEY3XO
W/d61zdE7pNTmx1xZviMjm5lrDoTiJ/WDD2iFBuSpHJLF+UYenP1iIu2bde2puHaHMbph27bp7wx
Q3N667rYsrcAooeKvE+y0qI0w4T6uab1XPNKtngcj4aqDYBkLURVhm2zjbTsffPqWrGX/t1CpMtA
46xe1RdDNr4AAm1bWujf7WbKHzvjsvEt0ElIVHuJzCz7/z84qpbNqUF4k50t7lOM3KzBkq73xR1R
m6Fa9Wl0CPx01E9N+zrymKmqR2XzFoBblaS1UjArr/6MaqN2i4a6VmR5kmj5H1aUldtrVu0xYWuj
bDYvDA24Jyu7L+SInKih8O2q0JGokmL6OZr+hIZrraon76dmARNqpxR8WM6+Hyy7MDXzmm2Jkz0x
6568AON6/x4XQmsdNNea8qy7zXErcUxyNJNEt0PN5zQxjC7sT6NLCdTZMespQYUOyERLHdBHZKnR
euQqHWeZaXaAfTBNPrOBeluO031adX/UpZ8/+Z6ydb5sdAGmJRI8bCWsPNPKenX8eYsKuqhaI30a
A2Cf/aMfpm7zZka15J7wTedNjzY+BO2QVNpft+0vm7uQT05kxZGyxvDEp2GORt8TGaL7hhZgOnB0
2OmIbV5zjYZZk0e1XQe3h/78pRdWEe6YaJOhnbCR4Y5p8gO0KgohRfqDVFfugBpAH7zGSSz3ZUUN
a735YTYwxYc/jQ/4rrD76ulSLb2DiD82f7vbtR/MYLunB7MLhqGAX3PwVp2VeFfGO7bO0JjOs15I
X83X2zb7bKUdzxcpGuae3c+ewS546SVlkt3zzrOPK4SHfizz2itXdmnZ82K9V6pjlGy+QmDIjXbI
63RmF84bF/dxNQksDw3h7rOGEBGIURp+4XjNBS8ha5l4Kjr6Pjvx0na3hhALpgrFqk0Ha+hrE5AF
DYmfbO/JqRKmamH4mQvuX9jt9SEg5EWzZp6ts0uOKnQDnV7sX32hegWRGV0IB8OQeXyyYJZSbwKT
/1TSPmQDk3/P2is325z8tLkUJo9tzQw1Vds7mT2EULAunWsZHUZulz6AyMICdpDu3XHc3o0t4H0j
BfBeY/CcJwUGNkq03byr2bPnizSMtvHRId/1m8vsvup11Fh/oF3+Xe4tki82TXNzo+vZxWTPxL+U
KhEpibFF5oVPzLbyPfhHyxF3rSNFB+xpju+btIBJe6wsWg0wdr0i++9pnI8qubxPX/ewkGIfGw1S
BVAggK0rFngv3sNwSCP0RgZ3ag20Q/HAft3zwLd/ScAnmhLbXsHd5tLnb44VUPe00OQ+AwnoHB0+
bxWysIsF5K+xUolMtqoCOEt7YE3PtebSNU8pC7n3VKpuaKSGF+CZ63Stc2s0z2i5a321zMx4Glsy
h+XYFIFeQFKw5EwPrKX4Y+qMF6ZnD6g/akPiQB4k67d7aMb7sghI5tDt0OcGDlB4NdgIaYR6x/v2
EpGmgafLrGk8mG+blqRoadyvKnX4T9nYmLZI0ShQdTCl+9J4b+tDezLet6iMs8gPh6TAlcj7GpGj
ig4icQORsZEPXln7OOhf2u0LkuN+eJz9+zxXZGsU41YV8wTrN5N7gbuFrjEpLhNks97//2E/LD0C
fZoUs3bJ76X4yrqXll1v4002tABlMx0NV+s4PxtZ+1rl5AVJ8rGdVM2bZMMLcNZWkk2mi7UdaPHK
yzUcvfR1TFWpiAx6IiOj4qifsow9EkX1TzvpDlkEn18ettBJ9LNzLb/fNpNkbxcbs6MUFBIzzZ40
jI+299qpih5k4wqQNVmLBo4GnIaY7wvyvye3XR3FoXbfUz7J0/5Dw5iJyXRvSyHcjnbC9GDwIzrl
hI6q84dk7iIVg9qUlVlnNxekOrrzuKoarkjyS5GH0XrD1vflws8+2jf2zAiGoTtzA1tY/t7zO9MH
sRVNSWbXR4NZbDT+K8R9WlXLUpnVBax2i6k1o40dHqUZIdFisiKcbU/N+PW2J0oQJbajqVixVpU2
sctM7HCevIDNRjSld/X0RYt/AbCbs1QETOjmYpt/rtp166/bqPBHmb8IW3BRTHnP+D508dMd/ZNr
qM5RMpsIGzDu0X1ngAjrpay3sG0fqPOLq2KvbD0FhI7oP9wXltFcuLMGXXYxyt8d+EGqOlmJUURS
xjoWQ+MTyi7U1iNztCKvuqewH/uqyMeodGYbdMPMG+9nRR+xgwfKacsCr8jHWNy21YwN8+7fm5MW
GAF788OcBTVutbLYj+5pzbP/iH1ZPmx9dquDIrTgR7jQabDyi1dP0IEOb2NJZnwBqys3eTM22J1a
qG9PPQ8W1duObOT9/x+mzewcGgYMI/f0zMtXriJpSu0u4BOvgcaMfurYMF6miB6NoxcZT33sBVtc
xDTSFBmHbP4CVlfHsZbaN2GZ0j6trAo2b1L0hJAASmRhODOrttXv+JnU/GWb5ovdmfGWoXrWpIpP
yGYvYNZC57ep77FbT/oXCLOV2o/b/iKJMyKDwcndrdEyrOqU/ly0d6Z/Wdb320N/et0HRxcZDE3F
tXLRMGftmL7sNYnt2XvdQjOsExqpnjIlthe5DN7ka41RZ7ggY09pm/AWFRfjYa3u4dvtP0JA6wZR
1aY3EOL1Krb607IcbltHsqBEAKpnbxYaOSLN84olALlj2l7uG1jAaeZa1TDPGJiR9gF6q2FlFoo5
y5xFQGox65nm70cmz56OWmHFzYY9z1GJ2cpMIiCUT25JRgJ/6f087NgUznMZ3WcUcTvF5cdG9qS6
dX439GL2b7fHlVlEgOU4Mahzg7pwRmVR4vR/1XN79OgU3DW6yGRwG5Pi1Ri+7dtXHJKIXQR4s1AM
LgGOyGIYemd1oV+Je5vyldHnUXuo9Lc5vy+uiL1mqpRmJujBzcVYk8p90UlUGHdQ1oFIkbwwr1Vu
lg68kLL0LzoSHgBLioROsp7/HOg/bHI835bFSPdo4p45uCOWdyTKdo6ygCiS6WZb0xlDe4ULT8ZY
j/FuFpYH65UkLKGJltznNAJI3bXzUH/vwDzLH834RNcn3VLcT8pcRgBoXTbtrO9HxpGghoies/48
oSxhvact9r6yAkrXGQwMhsbIl9VyTmORnatCgf9PC0/2oQWgZp1PUraHW3IYvxmRecYDtPXDjtPX
R7AXYp1DJicYVNVispxG5GLUNi35kMJS/pHYgZG0CfQ5v+rPPF7i+ZTFqogsWRGRklEupVYYC36W
Pa3hsrjHrTdjZ9ICR1cpC0sg8R8axjZV+rqtuCfj760/BlWXBbmqE5hs8P13fcBbBtF4muk4WkLq
NR56PWzRnYZbqyIblpln/+yH4V3D0io0r0QGUnth6SRVd2goCaA2fhtrkh1L3///YfyU5xrxdZxc
nfUw9qdpVGR7MrMIGC5ns4biA2Kzx/6yvLjwn4hKWVQ2ZQHDrJiGblrxQKcVWdSQJjIW1f4tueUQ
aRj6RMeuMDFr0zt0xZdtRGvw9MHhMXdVZ3nZ7AUY4y7YBpQx+wwihWWCR/vbC/kpocHxPJGGUbhF
YXkMnpKdvANkhR74Azv16I9Io3salu2f8P7tLNw1OjQdhbNk9Gdd7jKYAzsppr87xn8vxvDk9e+x
WabpbU6Bo/LbwgJ63B9KphAP6OaDGZIgV7bu+RxRuJH/94caq9jyBkKtZ5+e2/zZ8L+jh7ZLVdI7
n7sQbs7/Pfw4GsxfN389a11zXcy/0w0NjrTirBde4FNVX+XP4YUroX9/haFAuMt2DCyGi+YlfbCS
8dC1KiFP2fACenla5KTYow4dfmUFzIODrepQJRtbgC+aJuXtAF3zy2gnK4NzUjvIp1JBnf0cXtgm
/20YrWELQSdVzHw0A9MdwnW56/TtiRQMzrS1m2xsVGn13audrz5j32/7vsQiIgHDN/sW5XOIOqgY
izSQj9a5ubJ+UUSGHZ2fIMsTUJsNPAU5CA7fo5GXbX5LjfO8CxMUadAs8eqqOm/JfoaAYJP2Hiw/
483aeCntaBgeMtXQElCJ3WmgNbGSNufssuYn0PzJOAWze0hxgzuoGHiSFy9PbErDVkur82rBqfP3
HFuhERQR/+VE87uVzBEN9zhKFQsuWxEBvZsG/fa6Qv6fcvvZNMe3tIYIjOl0EYOQu2ZO8ZxNh/uc
S4ByQVNeLzsgSLYEfW5EEAEJqqpROJcEb6IY2FzRCrQQoKJnz3zD3/D2tGUmEnAM6aZsynNcZdbG
V7x8ndL2LWUXoxnO6HXhZt9uf0XmsuJmvEyZDz0KdknL1xYvj3h1YMntoSWGEWlPpcFsP3dx6zLb
r4xlMc/uad2GXVgkPhkp+hV2K45HTXZwrctU3mcMUQCshUh02kDN/DKzQ41OW7YTFtmf91lD2HRT
j82+jQfr81q3WVAiGQ8KMvy6PfinTcp2i+zL+yGJdcdtGvGg6R1c9jWvToU+BxP5ixdv6/KD0za2
6yIoprc0ffOhNUKKt1bFxJYEJpEUZZdDOvMWWcvopKGnHz39W0YOHBrtSkeSIMEVAMyd3i3rbtxf
x7UmaqHohGPnl0bbXlmPBti+iS7kVXzbkjKnFfbmkZEU/VLxeuiipf/WO++La6hSFtnYAqJbd+xw
1sApjJEHD1RJrsgcZeMKGC5cP6PQF8ebodFE+rZFS6EAhGRkkSdlLkXpD4a7nkedRqZVRR0Oj7cN
LTleeyJRamhM21r6Pd3tA3Lw/mlo7n2dx6B+tJL+kIaqtxrZj9g99wM2ltZBUX2BTJHXTZB64KcS
FS1IEj3FjjWZzi1UFiP20/YvMFxws5cHmTkrTCSbuADqgZB81EBqvIz1a++UcbeqBIZlI+///2AS
fepbnvvIbtGrZg7R2WELatdVuOMe0T7JtkTFL49SCz3kMW2Nnyb+d96fiinSlMrwsuEFhFap3ege
GLtnF+2Btvboa3bQ6rE7K/Jn2ZoKKOV6Z3q534HVAu07w89jznjkQPjhtt/LhhfAunGLgw284IWy
vTTOZRjeK3q8PbTkbtIT6VCUZotG8ZJ12Z53YZLhANr39lKedjy5p1pxYSL5BSIxqsUmNiz5xi5W
6k8h97csRDd1N4S/zpHil0gcVCREuSkzy3XBEcl85SYU7wIrbKIU5Cu7ioYRjTermCaGwmFlia/I
kero4A7t/jWDxtUJ8X4IKnwtTWbIXIbVtzXiYRa7ih8ns9/+/w/g6+u5diwXQUO3GEQi5reu0VF1
PL7etp3MdPv/PwzfoQHElHUtuzB3jaAtEHXOfS8wntjIxtRqsk09fJfOVjS4ZVj09x0tRcJUY+r5
hKZl69leMeGuDZ1BcdKQWVuAc+su6TJ7+4VWyoOyqiDj0gfU/3GfsQU0cxdPl9TFJmbo2eOmm9+5
3irQLJm4yJPKa1dns4NjyzR9X6tTNW24rld4vMRHRI4UgV79SBbE/67v3zM/n0Krtrb7ti2RKDWa
jtc3Zo4jheeMCSqjyHNfLypqmixvEBlSWbtWmT3w/ZS6hvstWR2WIT2xxzWqozy6E6WibteoNy3v
DRyG05oGVDODyY64ao+R2V/A6NxmhsEX/IYhraKR0dDw49sOKfMaIVe2zcWerJ3tb83oZTAtZhMs
vl+FvjmpDqaSjF9U8IJm5GDOfe4f9j5KI17UUxqkBDKVtAxz1V2TZJcX9bvcbXDAD0QSYfTpGKLT
gXPYir45rmv/y8vz9Mt95hLwW21kaGxUel2W5hnLwO3zompbITHTfyhUNC+d1AAlxjPtuHfmp6ow
o2V1TiYE3a3yHtFqnPxEOhUGno22RLif7XMNKaDhoVWFe8kaiGSqfiurbLHx1Jk7a2TZ9MnpGxYS
fwh69OuJbq+ABAoik8pcWDv1O2OrLVoUNHSxr5SQkQ29Y+TDTsj9MTMhcYb3AJ4eJnt7ne69gTAF
AHee2+VtPuFOqTi1VtKViuxQNmUBviTrtXnmI/wR1QDrRiEeY92XF5hC3jz7errxHNawhgrNmpuw
zf6+vYSSmCNSp/Q6hRDDhJKXrjrX88OUh2z8fd/QAj65k1cT5fCO0XaO1vwznc1nrrq6kBhb5E1N
HW1KY4VFxswJUO8XtZ3qdCsxiUib2talyswGN0naVBy1JYtqzXtf/Oy+3EAkTJk1m8x0LdjFQ+V4
1/60uRsM1cttm/ufn99EtpRdw+o+emHgdm35aZTZEKQFRXM4L5i67Zz3uKNFNVIAOTKF08vyb5FH
5fdlqjvoU3KZHyhkQ8PumxUOYZY4kMMKWB+x065cMdxpPAG73qaPlGUWgJCiL3dTfavIGjvOojCf
bOkFCPN2yzM3w/lRt88pjyAizFWNumRDCxCeBszdsbEy1falsDH/B1tFZZOugZAnb2XeW7zA2F4Z
lN/IA2r7A5cHzqnMgxlHsDA7tjhE+oqEX/ZTBGDrfbWWqJLDTyG/N++HXx8sft/5VGRcObaGOjCC
9Z34cerBFGgfN//v29iQhAyRcOVzR7Nbu0d8to2wLY3YrYf49tASi4hsq2kaKyd3EEUNNDodqiWk
uH9I9UoBMtnw+yb/YTPMDWItTAPGTMMJ3DqBlG7Q+YrzhCRk/ONUHwYvKWMELxPI1ir9W9ryY22z
l96aIt2pfjl6dhjr/R0bDIvbtpLkViIJi1B9awcNmYnbfu3561D9GtBHY02fi5kqPiFbaQHGtV3R
FEWi+ElOEaTmn6lKPFs2sABibXOnaiyR2U4kC/fnqKlVlcPJ1ljAMOVWa/ko2gaGkZKvS1hsTeSS
r/cZXYBsU+T9lOJN/6LpaOxeLYlvLi9Gv4WVtsWEb/eFZ5F2pYOsa1tWi8oG95hZzzR9ru5pBYlc
WWRa2XXHCVkQdAbti+U9Z6pEWbKkIr2qN5wezJByL36xDGggekYyL7qqYML7fD8We93oFXoHzGjv
e0D2Frpb9qJP33tOY8M0AnsxwqpTvZRKYCXKgNlNbbb6Ht1qY/zb7iCgqVXI99/zrHliRNUDX2at
/f8fggXN2YTOja538Lc2Lr38a1f2Cuqn7AcIoDXrKs9GC0FuGh5qN0ndPhhsPBexZNBVteOy6Qv4
TfNlGm0Nqb89PLhTAtmW2/CSgFdkXqFFx+aPBfx+otdlOJjQj6zv6d+6O74A3Yp3ZdfxBscV/aIt
j076QMYvt6f9uTlckXSFl0e81k8I/euMh0WzPNmeqnT1c4u4ItmKOUVRzhvCGcq/ork3f/mz/dJv
Km1UCZ/UFQlXEDahzC5w2JpfeDTGdqJ970KKPgORfsqqgMfagRzzEmKMwW1bfX6gdkXiFbVXU996
7CnLuvw9DFWstfhw5R1B4khuf0K2HLstP4DL3Fg9zWuBLaA9L00f6kr6vWzyAmyJO1Tc7/fUR//u
kT9979Usnyo8NN+euORez/UF7G7FoFWFkdb/EKvtZK+1bs9u2MfDaZcMVyWe0u8I+MWNgLW0fQW+
52V/dMxfnNN2NQ4g2cXtQfu6KHAheYxxRR5Wg+epIbMpLhDflmSXRJmOw48B6j8VxNpUOq0yiAjA
ducNna1GLPdifOtJbLEXf1bswxJPEjlZjb1V2zDjGtdF44bOzuK8u48j7op8LDMn7jLkGHrLY0tL
lFptEmuI6mB5aWfmRHFbUBTsEXJeR2PtYqBAgS0JAv7DwZqgkVEuMDYf4tr5sqFTnqE9dXem6K7I
v6oabk/afnc7+vlj73zzLZin0uLbAJPNXsBviVDXFASUK6c4WtMxL6ZgQKMcouoMJTO+gN+pAmMy
q+DvW1NEuIk0pjaqVH4uc0YBtBnuBzp/L9Kl7RfwkZVijZ8nDK4nZMxa6btuv4PUNb45zWtjvWsc
t2Na1DiKbf3zo5EryoAZPm/MzgehxGOJj5R2mYwkc/OknWOouT+irWxgu7PiHCZZY5FyxXPSl0Wu
1RfIC21+GXDnD538ttj7bReSLLHIu1psutTtgGsnZ2yjHq3Pg9HpwnS+70LOFflXzTjWjBdYDcvS
T6muhV2hupCTLLQoCNY4+uBkpV9f0o6F0xZt60WnPysWd1wR8CUuKlKwpnn2Mif16v1woeNwoSqO
lHC7XJFh5aFReq9v/2wk7hg4D22iPRW/yBiwRz3Z5biHs6a4OpH9BgHDg02c0bYbdildNza67oh7
YtX+LgGCKBHWpc5apXiPAjvff/b7yHozeLA/6ffxHLHHJe6eqzc7nL51SRbfGTdExbCs5Usx7GXy
DDekHTifqGVX/CCZrYSt17YmO5sG5Culbx7QcfOQqsSHJDATWVeg4+TES8ETS40hHswuSgcbPZZV
UJANv58zP6SIUCtg45Jh+GU2z3gezwO7ghhZq8CBbPgdgR+GZ17aZGgwCxDX9YHYWUK17otfWIoY
JAlxIuWqWSttnHFzf5mbL373tfV+uG0ReJWiakeWtontqqy6cSxcQGD6BzwuhwP6B7hvxoOTtHiA
DO7RrXI8V2xVNYH8PNVgM17cMh0Sa8LzaebPKrUFiWuKDKwK/mK63YbRLSdAw4/IQhnPXVuAqBWG
R3Ew/xfEUY78wdjOLW6Z2JzcHlw2b3E3ngs6NRSeWZtlUuPyfMuoYt6yoQW0QtGlHv0JQ0PYvDdP
Sl6+xNtFyhU3SKthJ0SRoP+Q5VFLjpWqSZHspCISrfJiI0yzEGHQqmuMnd/ukcZ+XLJAH0MDh5Xx
ONzFeXNFulXXDtP/WPvWpil1bttfRFUIAcJXoC/PxVs/6lK/ULrUkIRbIBDCr9+jV+1TtTbbts/r
OR+1lIYkc2ZexhyjERq/RCJSJhAXqdQlrO4kErdMag+v8kx3nUzwdPUMgPJxO+si+9Cip1MfquKe
Rd3aiOvf/8vt2K4BaVF6veDHb2T+rOmzutc5vfXo65n616PnoFeQE8XNXm9vB3qQw/v0Hkb+1qP3
F+5V7rMVuHDpdGH9MZoudzVLbj2a/s+3XsPRsmq8AgPan3MgwId5sfc4c2444T3v1OAGLmd7TeCS
s9YH7sackTyz73/vB269+s5YexfDu/CoRaUZqkskzpdpLIbqHr/KjbffI6sWt64bOInRaYGqn9uK
WaHZ0r/xf6LHBuf+v9BV0D+ZxxFhskSy4l6y8I57vLEse2DV2pJgciNpX4X0+6qLgb80WfFHK74H
VXWYqG2qBq+sdfyECYgfrWie0ZK6E1feWvHrF/3LgqwMVRynqJnqWR4jWfL5XcKWg5b3hoRvuPc9
/VSwhLParnGeCN7a7jW715q+teQ7+wwmBSlAiiUnnhY6+zguNqfxnWr1rZfeWSjyzjrYFtQ3WbyA
PiQ41uQeA/SvfW4a0Z0JrSIgDQA81WU62GdWNEd9Ii9rwY5XRb30jp3e+pV9q7XyIJm0PuL//EpY
NuX1V6byijcWd3/ll3uQRvueayjs1mU2qi5b/yZcINoKRid3ryR78xN24apJJ9Py+r8/gR6a0p7J
y1Wk22IEof3r9+b1y53GJ1zt4l/nvwLBCBXCVhe5zblWGNhu78HMbn7AzrYiWa095Iv+zx7ow/+P
D7h+2L8+QDaDzDB0nl1S4Q9bJZ+bNCh/vza3tndnYt2abT2J2uAiM4gV6yIwBe/rP/FrWPidiSUx
FMEosDIXVr0eep0H4Tt7dxLh1pvvwlVhJ7EIaHdd0unM6Gspy5ndSUNuPXpnvpGXrW6RL1+2JS0X
mRRIoAqQD/7Zmu97rEm/btMqVHapJdIPIM7ogwsFyLhrdi8eu3Hk973WjfCexpgE/+fIR548A6Z4
5zb5ZS0njfbtVkbiiQnTVxczNLo+i1XMUCVdpmk8jgb5Z56MMUHm7OQf9aTxizv7BeS97TeRwcba
uS0yG784mYgHk4Dt/vdWcMuM973XdFJxiwpSBlfavI9KcwKYNstZHhYUegyd+zOD2LNd0IoNIYAH
MOT/6zP7y0sei7QzZE+Iq61vskult8NaxarMnD8mVQpuT17def9bP7IzaBnolFE7VtAILyL+OZjq
fKWnKrynIHjD8PZdWBDvtUmbzNVl4eehfqOaczK9/f0W37KInU1bL7tuq+CL0viQZm/DexLGN44O
3bdgLV96t7YM73yUl6i85ldd/P96dOi+HVvBaTAa4mdwdMbpdd39qbuj+05sGFsZk1oH/8GpvLk6
O9tNtSMziEiDy/rP6qgjxlbSPMlBYodGHCN/dDDpnvWixh2cgTGiurRCl6lZ8qCvzvU0ls7/Ufyf
0j3lxbba2cwQ5kOOWBeLHY+deZuu9/pDvz6edN9/TXxf0zHm1UWbQJ77DVjkcvEq+yPwIt5+Z7nB
GNe0MganNDQFVMXOgVxB2HRv+O3Xhkv37dYVPTMqwU7xHxyhWyuzM9zFMahcOpZePFfoHYgj02H5
Jz6B7pusmchkXV8XhcutSB3Nt7U9/P7Rv/aUdN9khX4er4a1woLQwJ+mWr0hqWPPZAr6XIegeP/9
z9xYnH3PdV4lsH5Dml40KuytVcUmv//+ybcsd99v7UJXs0khal6O4F9HdrGc/ZsVw3/X7CK845Vv
nJt90zWNEx7bVgb/yH9GKFoX6l7r79ajr0v2r6CZCiN9DQHg/370NbBVd+LDW6u+u2uHzOHQ+LX9
jOpITQoWrpyCYbDN7rFd3/qBnbXKOIvoOEt+mVVWJOtS6PZOQ/TWquyiZqejzU1uQfTWbYWKxSEa
fG7NPT9868V3xgqtucwqO/HLQJcHvoIGikR/tuj77moKtalqyuAh69AWikGXZFv+zIr2nVXMumo/
Z2t16bIl+Ot6l6SPgrRhd6cGe2PR953VVQwo6oiq+g+O4q1H7+7Xhi2JE5urLsQ0hQn6cpU0F+oe
d+sNN7Zvq3bjkKAp0PJLNoZ5gIFmvtVPVH+Wd0PvX6cTdN9fRRAP2puqSi4SavXlkI1drqkB9GLu
6nzmsi0Spe9BRW+t1s5wyVxTmqJcdYHA/PRa8zh443ukMmBt8p9/7zdv/cTOdIcu9RMN+uSyQr4C
7PSizYE10W+ZGcUfHtedDQu1VjNvh+RS85XXebS0BjZsXXsHx3DrE3ZGjJnyOB5dBdW4aCtTEh5o
lOSW35vtvLHj+wYrqPDBs+ZEfEnqrAind8i0n7ORlWrSeRLNlz/ahz3BxbyywFudsQszw3Hr7Ws/
VKd2Ex9///gbhrEXBGLDkLGUYY2axeRBVz8oZQ+U65MOmztlq1vrtDPtaYMs3eDW+JINUH3LPQFV
gcjC6UTGJX2MB6M/DoQ2f+aj9p3XykZsZJKxC2g1qrwGrORQB+KLp9V259jeOFb7ritN40k1NIEK
PbRIjROvxThjqNHc2fAbV8++7Up5PTnl+VUaj7iDZtIcq8q++7Pt3lk1Osaag3c2vvgoOrH6e82j
99xBc5lVd663W6uzM2pl5pmGA9bfDQv/0RAVHmrXeVFEU2PulG7o1c/9L3KQlO7FgOgSisCSecNM
9SSLlLyk8n0wb5iwgHqJBzwDXJOfGy6K1CR5qw9QNh6Cg6O+GL0/Ab4PZtH1icz9IRZpITC0LgWG
A+/Nrv8zbfOL99v3c/mkZQ+7qi6xpz+2iH8Jef08bT1Q/QlioPlh8JMqnOk+kogfQLszFcEKnj0F
nrQo+jAk/CEL+Ks2jo6/3/dfKvYmKUaX/mcUGWnR2mkLh69R6AbM3q11f4oa539OWRR8DoxmuKXq
Jvi01tY9yLmWwI20q87v/P71gP1qRa7O4V9RbI2U065bQ4+MmHCcIQ8W9al5A4rHyvFzRqFVPh6w
aAPVuWTx5IeDaIZs+Jv3lYLwBc9AYt4XjnbUm5zzRYs7StW3EoR9Yzmtm4GCToV9EX54DqfuQtha
DKk7Qkz2GNukjGlbBNn6Efy3xVUcuOrb8vfLcsPW46sR/WtV5jUFBZ9tm2+IdM5Dy4ecO36vKXHr
4de//9fDzbYhMbS4rvPNp2bK8RlhnNfhek/H94Zj3xN5MMIrsNMGBmOdOnutmfsMIaeHFjwkVTyW
XcXvuJRbH7JzWn4g0CgPqgonNEmT5pVZ1nlU+WBtbL/+fiNueK19K3puSWuHtIZDIewTxANI9sju
jbXRW2d/F4egEa0GMjlQgQEwnrtuzZOvywiJiB/Mpo9zpPKgPdTRQ0jeK/o+Ut+U7Q4cgOCNnGpt
Cj2ea1F0AWYF3Vd7b1bzxqru+9d28MParyPeSo5/A+BfKPGHJ2/fuu63qQE5rPYih/jWqYMQw+Lu
UVjeeu2dI1kh7tzPGwevniHZN9ujvtS31t/zU1d/+As/tW9hj8MinJI8xOOz8MLF+xhi0pFLDt4A
IJaRv4PIHZ1tnkgkhrzn5kMFXZ6HntuCzu0Tlx3um+zJh+ZCe3nHRd365p2bIBsTG1rrSY17ekXl
aOrhrt+MZhH+Tqh86xeuf/8vX4E6WyfrsAMHBwTT6m+h7xWFbna13jsSty6gvfbSaiAb1U0VviHc
WACgWoveX2h9wQ0/YdhoPesR9I4KU+OH3oOtI7B/NISZ0j3VSNAhyA3QnMXyJfQVG8hjfY+B9OZn
7cIdPvZBEFUbnk2AC4cC89rkMbMFoSA+jdy7NhEvOm6jQg4PomnuXOe3tmvnUaSK4kRLktY5xjaq
94hGzZdUBHeprK5v/wsr2LOOxLzeQCTtA6yYE+UYTUD4fyb0ZSARbACVvyB7ipM8wLjsQunhj3zw
noNEyTmKpyEc65wOguWpj6ZjbydT6pDfU+P+hwzgV1+2cx+RCcaZbBQ/kkpgjbagiMKg6ATgcAst
RAsI0nIwfD1J98Kb9wzwd9e8F/RHzz5mmQH69xhhhj35IKNzPOgctZXVF5gkCOu3v1+GG3u7pzKB
FEwWtg3BG9ow/dSr6riqu8f1l/DplEY7T+JxXBm3Dg832dvOv9ia55V+E2EdwCRHl0taX7rh3co+
jGrKTYS5d/X3yD5x90hinffhdKybj7//0Gv+96ut2PmcLOybdFk93qXHgHGTVrkTRRw2T8u9qPPG
rR7tyiRmDKOGtddf8HObY7IQDGH5XWjcrfffhSVjZ8Ism0cYid3Wl4k+RYwWvZofbRzeu45uhA57
UhQRGYtRxcjjN9T4CBDuIwaTihB3UDqD6Xjxx6X/3qwz6Lld4frH1P8RphAnZedith7jVdtG0Bnt
INJUawwJ52b5/vutv3HG95wpRneOWNu6Oh+XyKHV7qGOlre1jso/+4FdulOrtklXmlr8QCo+K1KB
rUBX987VrdffOZE6jFiEyAlPDyeTJ+tc0vjeYDDEJ249/nrg/nUZs46bNQA48uQId4MlpWNQFSMh
Nh+NnUyObnzSo/TDlbSgA7Fqw5rjbDbGV/ybGBMXPKx+UGNIV/MyHaUl5If0aavDVxULjKnlaYiG
0MpP6O+4ZP5craKP6nwAciPNTnMdryCT3+K2nrbCJZmyEOdutrZ/FL6a0h7jrWEXi6LJjPHdyZig
hYRE0vkg/WtaCAph+QbtKSAP0qxRoH4B1QuPawj/OFq/ijZU/SCoYIIMDWbdILX7EaxW+Wdqw3XU
JzAu9UwdusqtMiuzdWhRPe0gmsDO1z9Mr1uIQ4mjZX0WvGmWbibJJx7NXfdAnFLzeI4WR9DFDje3
/Fjxy+qDnPvKXxidYv5zDiu/nWaRJTQponGcAifyqHNVfejqCc1cFlBnikBy6Y+dNj56mn3Aav1E
jKrqrRxIqFCkHreEfMdAnJWi1AQSyV/DGNcL3BnbFD8N2Wb1llMG3uG0aMPIZ6d4JNLo4/XybotQ
wtf7vPfz8jE12YA0eOaker0NfQZpksSSjj7Us1vUifoWjYKEg+5kyBVH2PSqN55mz1Ebsywsh4DO
vnBdmDVz7lPWrp+3wCE4yeORMv4QQUu2em7rOZVfVIXIPMolGOkgnTEhk0aqTzoZTGdpULr5oAaj
wr/ARtAj7ZZgEG9w60Gs/kTAsjWXalwaEHjF45gAxTLgOIEiDvWOgRehqcPgC1gG5GTzQRrRyjwC
8tH/zFIVQO9YEzMMx3mhll7DpD5eHjn0XpZXHRpErQ0OfeuX5uOczCahOfqOG+INO+hLYCBT6c5K
0UR8cn1ItCltkzTB2yUM0/AyCDuHUHiP4q98ZAzHXtHaNPlAfZ9AQqzmWj8BnO7FVCw8rM0hrJUg
uegDZR/FYiNymqNRp5d6nJfgc1srqgvmnGRvGzauASttNXh1ScQ8hE/aTBOY5qFrQrcPhhFouVb1
mui/xywAQfaWbSrBm1dQKBnzQEHw4GGGWO1YiJGM3KPBMSZDUphVrM3biWyxOW467apzEJhoPTdx
Iq3MaRvM5oJJuTb9qTDRydZrAtyT5yGNOMQ2TCWG7dEHao3hPDMBS3sHkEy2vJ8xDPjG1ol+XOIx
ATarV2b7EWSSQLYV4xH0E5nCQJfELy7+2KZx1nyrslgol4tlWIg4s6yuoJGjHbxLsVBusiQfOiLd
QU5ajLkyGfgpgh4KXDI3KVmXvxLNmmEtaQqVzwl2nYT8VaSbcDp7t7jLEKPU/71lo1QX14Z6KvWw
pexYTbauHyuuNHuQKgi650rIYP5bD2kQn40dlHvfLFnSn5opawN7iLNgaS+iTsLus+N0nh+SeubL
SQ4dCCLzBdNaPJfDqs6UDPqgx3HsS7f0esqJFsNrD6bUg4/auTuumZTwe+umhY9zPgdb+CFuIrao
PGyjAJnf1Ul86O1IQ5971absxVfX2iPkOs3ozxPkcD2ooOO2+UDwVcOBKF2tSxmjZWsRVHKxBXlm
EtF/jzpIIL5btWnoOxP7xXyuODbqyMwU1aWdm41XGCSMrgXM0DTtUtJKg7J/9lwrmjfaieoYbgFN
38oaGQ2aWH1r6ketorqnORkHQVnO40EFz0sXzeYntUu8gKCHBEEAGqYtKUHK5bY3laX2U6JQopxz
YyKdPZJpQ/aA+r97M60o6WBGKR3hfU+b8HM/nKYB7lyVS7olqBZ3LBDuldNBMP7EBgceQzwUeZXJ
h7afEFIudTpMPs/G3hCepzHxY/MM8Gen6mPI/YBZtypJK/J21MBbhDmkgryscsEAlC5lim3h5xE5
yHBaq4C+isTcBLZIqO4gDLVJQ9SB+A5jgMVaZzH+Z5XRundFI0xYvUyjtbbsUrKltHAZCi/IzhzA
48tB9Grk1SPQWWKqoFwfDRyz42sTTYWMrA8fKrOghsXaOoiOhC92fWgZ0ZCiSvTQkhNMGXTFebZ2
CzdHN4utBs0/sUVFNHlJxsg/BmSNgQridRy+V7jO2AXMqHUCleptSPw7HENr3oXZKMRrIzAldgYs
cJBFrOXUPc1yUhIKnP3GTtGWkSbMwcNA+pM0bOtooebK+8eximv5aKo0jB67bRbtE/a1Vu9WAJtj
U4yV9PYnZ6nV41FnIRgjezfA4UHsA4jDwtcqXbu8GVzVH7YON3l0nppw9uM7VqH3+tikkI14W6dz
tRxDhVDh26x6K2RhE401KyKxRW7KWSKp/qveTCWR3q7Kv0sCa9ShtrzsjTuEhHP1xhg0oHNcWSrG
BjnXxH9v0zT1B59UqvrWMR+0z+CIp+xN20LGrC9W27vgodoCodQhbKHE3ecyboPx0cwL6kq5kC4y
XwlPQr0WVaBFMpZgo+0Qi4TN1IwfNJhph+Yw8Egm82kR1TaaA1wqB5VF1HagXCFyWuqit/0ouu8h
qEh9aZbKWNC4tfgXeb3ETajyJs500CFXREEE6U/fjtWnWHj8n9lNCKtyRB31osrIiXqeDzrSLsFs
j5FRUE6ogjbfMbbnvg42ytJzP81NHrLUQbPKsrCCz24YuOnGTHTLM9TMFXKuOmAxC/Ju870EqEGL
+n1knVWXbeWYOF6CgPn1RDvFfHQUUERqTmM00MGASEmFeinB3OKnNo/sbO2ndCMs7vBCzNJvvIFP
VSUignh5WKKOq/aBgZwK+9JuSYXMdsYIV42lxARUVpCstinwRMLXdXhWLeaSq1LUo4zKZLNQcu9G
XCU5TYVJHwcG9uu3o6xSmi+tqjpcT3WkJQhKtij2JYcjUs90A1DmFWROeuA5N4PEpX5uIfTp1OFa
dNPsDC7kLhWHro09RmFn95o2zK6vOKGjC48cRWUbPFugROlr21G+vIO+SQYFPzFPLeh7qy5r528t
AtflME+8NxtIKhMFjqN+8EFv3kUZj/uu0LEU9G2UaB41R9vQed0K9CfE+GEcEQWfzeTV89ryhrJi
RIjZo6IDBwJV8s4bAslTWON0gOSJY/FBsYYlH0P0WKoqT92c9EER9yEAU0VfD1C+Lfho+JQVNSGG
DCW0TbtxLJqQ0mU743KAjp6HnrU7xx5X2/QaJHrxaPKq1qiRbeMKTMTBsmCL03KYENVhUpXUg4QY
tUNgmJZ11rTRh4DjxL0dJ0zUXwInO3hl7ny3mUNLUP3CdUGTfns1M0R8T3Rl6APYCcxbaY6TIGqH
6kfbVaYwHYR032BPlP+bwl6n4Zh11vX6EQDRcBAFJJZW7G/P0jH9kCFHTP6uG2XCj4jiEvEaoTaT
f4/N6IJ30xq36VMYJRGSpcyOzj2olKetKsZwQ/OghI9VVXpKTAXVCQs5OsYKb+tKmBPUfMM6yUcf
su21XvmwYGSDoqXxJqpXHvh8YXxbt0OMHkr0Kkn9Mj0lYEqgcLXNiGSkmEXDOCkbv6En/JovbFy2
y6QHEW4vGRmj+BQAYxl/NFGI3tc5TEU2GNi84Jh0TewcyfdJ2+Buf9iaJOjPS4T4DPXyefERFCaS
Nsv6B5kq0IoeoVzvyHS2wRrSa1Rs2Uuypc0ojkhfGDtQE1h/aVw/k59JA2/+HuG3q68jb9VCAvCr
j6OInudGNvqQEJ8qWcYyGbasEBGVvQL+YiBilsU8IVsmjwhKxyDMabg2yWlKwd77KPq2a9/UQdLQ
tUyoAZ63AGFRn37btB4GEFyLsNFHXHgVac+6mwSCiG6J6LTlU5t6nWMUp2sPJCXa2VPQbMR8HWSA
w9rNFTHPs5L9GA7wTnMzdX1OGzrRFkI0oAJXr3W48Pj91Fez+AQdbGof2iqdgi9MdhwVjCAzHN1Y
KFtZZH8bd1NTBhOH/yyuJpPMxVpVWf0+i+HHQBTTV6E9j1qb+sPG02sloopoK17RcVCY6M1IW8uX
yCc1+4l8DC3hQxgO0xYXCehstqZcu4mhQprOWTwgzkntKj0OFeG2O6ZbKBpz0Lbu7auQxXL8mjUr
R6aU9dFKy9YHMv4QZ2HKzo6NaPYjdtG1OwbT6tZX3drwyTyAC8t3jwMNWNSgJynT4Bw51waHSvZp
cyE9EQXCTN0W1doESZ9PyzjrBjT9voMBOZP5LnpFBjEh2l+zVUPjbpiiUL11ENJDKq+x/1/EUDt4
jTaE3MZXRHSTXw7WNBGAgFNWIdYA8BATw7Rd6248r1lF0acUMQJKmSvd1k3pF2krAjrItvXPIuAL
KQNdZQ1SRrU280cGfe7+x9LWRPywiCybr85NbP7Uj5m2H9Vibf9XEINu7TEdK8gGHTPgfPUbQO9m
82Fbh6w5CljuuF7murbseTRQVA9y36ol/QE99+HT1NTbyB4bYOLVk9gG6WTORgRe34jl72LEYijH
Tq2BNRGp7YPybYWmeNURMUJerZbUofeaLvN6TKwlY3dQU5zMLxjXjd1cjITSoX1eEHwugAWDLGV9
SNYaN+CDGbFxA/xNymQ25EM9D+qvraJcBQepZ7n2D174RDwGoY7Mi9yaoRkPULNSwRfiZsOWE6dp
wt+ZzrC1OqTIyIEfUHCiGQhA1omT4TnBXLiyZ4KSQENzFvuNxCc2Kg5VbITdTRdgiqGv7UOWOhLb
srZwP8dUYiawmNOFhj8XpmSEyrpULWiQcR/UyI3mUzQG2fw9qiLvj+HSJwiquihYdDGFdRvLQzUD
HoRsY7FI7vKJUMP/8jOneYeZA9Qnuy8M7zLWhasz6JfldQqwSldkDJ8/XW946Z4Rlc7PljA5vKzQ
iknfxDrU4hBkDdpMpV4UyhBiAWzgfTBC5PfRrU69SRs3HgNwGYShpNBSCsmcNKWUbF4+kMWaleUW
qV9JAGUZL+vAu7Qkq36Jm9o++jBh9FMtURmBLmg7lwlj46FXHGbNmbPd88r6xr7tBwboa95OKTPz
AVDkbZKlH8OR/KiX3nsGjh2QLa+dp/EBcK+qWnLSbpy9dxEiwOgkZUO6uFhDOfBLZVzShI/XZGpW
hVw4eFihkjvDa71MCU40zRHRMcoOIc4RoqbQo+ASP8z9hiu/dCacNBxDBKhfEWKqnvQlScNRGeiP
ogmEuNVJHn0beihSv66zpUKFwNgUeHKcILlW4uD5zBtovHdj2j/irPTqYGfQRAC44psu+6BnJNU/
hyhDYSY1Xpif1kV6Rm4XNHH6uaMEukyHynZVivk5QP80ViDKlh7tNLM5uNWJJlOtC7KQGKrpKH1M
qzr6dRu4vWi/heuzjhnSp2Ix9cAkoA6Ym0tFQTCcrpqXuN5wOgSzQz5SmZ2ROlG/PGqM3o/I8cLF
0SSvdYxKhl47VGVanoLkN6RTG+fAztutbCc2/R2Hm55eRygg6hwHzT3SQCXJee3I8Dq5ClW2Y5pY
emJTFNMvHO2OVbxJ+TasB5rKTD/L2Ez6oelBbFQVSxKpPke1x6pDBAxf25Zc+TTRhVug+PgxwYKg
AsKToEl5vkqESw3qU42WW84wQ6DtYVkRwn9peheaJ+rqEJOsaW9/YISp0kf4z4TnbbzEx1WmDZLw
MUnkdxF13RcU1qR/dmQLHZIYXKnJBxThUCHNg0TO8w8kC03zde6NTV4P2nZYOCcDc3BgUO37fEaZ
TIgyAUf4/ECzxarhUY6IG2zhp7j7ZjaLgOYR5cq1hdBOAGzwVkiUdaLhe6Z7gwJahdu+2l4IShEz
e5tQHmz6IXCeTl+RVZLQvo27BCWtK4FqDEvv5BJmP2M9b4lFO8WwrpCSNGUiN/9XMk3D9KLFvBFx
cFvSzQ9+c/FQyjGmjh4WudCVgIAC4hIlNwPKo+U8gaZVIUjcBqS+Yc8cnjZVKBXyIo7XOaYvHeLo
+mMTREnj84TZsetykQq+vTNbjeyqRAF+22gZZnUfBodkEpufCzoR3I5FGDZbzUo3+3R8NUHTwDz0
hHTLV9QrDY8OqLKN7F1VI1gWR3AQQNEEdrWx6kn1SajeBx3KqZ9iuy2tLDsr5fwmkBl2r4x0gDH9
Uqwg7iiTdlHDt6XNenVKw7VHRj7wjPZPieML/D+4VxN+gFOvFuiNzBAw9odwW0034YtApgOk1BgP
B0T1ZsNeUmLbazlGLWv9rLtNrmMe9WHLRLl1czSvqGb0SUIKMgw95oNIRufAgUdlaWN4L4wkvMmW
jdVPvVu23ucapZXlyJjEFiIL8+JjErWRPKmmnz2GKxOMIOVLwIw9OIYtO4R20tvbGrKRaENOGOvZ
jk4ovsZ5FCklHxzibJTG/GDG7Kj7FvdxlmXiFVlnKORIP6bg6N76gI+vsajJeE7GtuXfwOujpqbo
kaMNEYRNhzj4XkP/Rh6aYYyhThbLAc6miPwVBIk5WyGczbNlJihlEIz/G3Jae5WMf8UZZlsHJERG
Z58iYJQRrBIR+SnH/UwMANG4jLzLpxmFnKe150n0jkc2g8BvtVU1xPiqsdrCv7TpUNcpa2hsL8Oh
jwPBAtTzhno9T3XT0+fJVP/F2ZlsN8p06fpezviwFkEAAYMzQUiyLTvdpbPxhJUtXdB3AVdfj2r0
lyqdXien35dGEhARe7/dlu1DEYz54selzLx85D4H9XxXSqy7t+UcVkEVD7a1OmKn4E2oJbFZWb7c
006VqX0kSVz6PcVaOvlDzJoui88Zbv3kpaj7JKk+hlkxLF1ER5hPLL+ZAvrXNk6lczVUUrif0Pcs
9bH0jOtGcpDpoemswN5LkRcrVWOuyq3ar6ATRREzYZqhMPfG5K55rfUglseikOV44mG4Li3mZFfp
rSp1Hnyn7VlognJn8pZn1y7G7DrfAsZa7TePhui3Z4+qNLFkSI5edp4sukXsQNzDqou20Thrv1MU
iwJc1A9R3kVg3N16H6aUBb9D3wzTHZv0chaetdX4YFOvD9fFVtbOY2b60Ht2+mFqgh2wSaKmuJ5m
pT5CfBT9wa59f46qfOjNgLqzH9ZdZZnav9Jp6Dl3QUeJNB38dt6CeBBlJ919iBZYPhaWvWBITq0c
G2bEIaVTFa0m004X9cTgVJ/qXMnmg/HyOb2tDHXyJ4ov+vhdCM6XXItpFDJnSvzgiR9hvhg1HkH2
+/q1Ig9+vWvTOWv2s9eY0ezTKXOX12mCvNA7a2is5MNEVWEfysLe7uVsKcZk84zhE0AsvpixS7+E
ZRHCBpXs4UC4RgxPnlCqrdmYhuW4WLZ7SL1kZOzRnIR+3u3UYKZub9fDqn/UzObqnENaeK0OT3Ly
s8qOFgICTPOcTElISv20bpNLUeWzf+4XpkTrX67TFmP7qa8Y373ukWu6+UuTyiF8YoiZU/zSWdqF
P5NAzuHX2sA7HF2pyvZhq83qvfpbsLpHL2X3qG5cKcN+u5mLwgfjGst5EIdxSLL+Szp4lr/ri2XN
P+a8sD4dgtKT9XHOhnK+GQyeFGonJ/S9HTMmG+sqW0XhFFgZJvwwKBLqoqXSUg3jjNa5bNZvpUPz
cV1S/iv/2hq90hXR3A+29x28TdqntGqm4FMKQAUdaAmVENXG6fqYK971e0g9M/ac8Ks3H5EbFNO9
j4NFDnvbnac5SjrfP2LcCJM7Xr+pBMgtx/WbJ7U0W9w0orGOolisO10OzX03jfPH8/F3wwG33SuH
tWFz0PoBbyiUsOuvV34xbdQPeUFqb5SleVhsUVO02j0FhVv0J9k2somd1p13djeuybmE81oke8UY
1O1ONlvo3AFN1CsFH7CB+wiRJJLHYPJD5h9q7l56yyTTmXAJiAw5/rALToM1Xs4uPbGf6nRsfxft
Us8/QcxX/8CeY8k7Repx9d3mZ0wiznnyxfTccxb537Jt073YpaZPg72SMiNEfnXrfPNo2rOwfWW2
SdGoI071FY2kyRSYszelRmQRcbj2sKs8wAzaZ+FT3kbIkBwqIyerN/3StoESDIkBwug4s6F34QSE
FcKKjIQMI0zcEjEhgGUmdWHvRYfyLp7aRhSxp5eyu4ftrZtTqhdFyk5Pj+weigb66YNVe606bvmU
85nsTiYgY9ynCk7F4oIENxg97kqnLaV7FNCCEi2RO5sCkqsb3C2M2HCYDIjPJZzugNZ8xtmTcgz6
6Dq2nn5YGghiinL6jwaiOR0b7RxtRcusY2dTnFyPTiLcujmqrMm1z3CyUepvvZ5mIORp9HKHFKzV
b8s77Cdh8Rhsbk08XmXjiIsoYXQF9uSh76EzBPvp1LpcAYQ5g/g2OksIE8tm0FAedFbKT40Gk1Tj
HI1uZijBR2tUMH2MjctpDYA2U8jm2Q7acTcxh5a2HVBqHG82WK76Kc29cWxjZAVT+ynLmRSW7zbe
u9Lc57ZDohnA67yxU212Ea4oMfwh1EtcD/zxr7Ta7EZHeZBaU4w5YTRXyTkVJjIQydV6KMYt4Pzs
1tmtmPnNBCkahbrn82O7WRfvm1wAu2sEjM7sLNQEhLN1UJHL2Kl9jpf9V607mQa8wlK6S1wkbd/G
Utph3h2boE9B00LWTSSg6dyDFWxLfRPSjI0MiGiJkIPNDoDM2pgdIU8+ghuH9UdIN5nBJVRGJ8lt
Mym/uraSOXF/GWGs5nn0pe+onSyUZYbD1HLEfSFbyMibyfH8dIwWQjinNAJZUOI0BuD+p3xIlbxL
OJDzD8Kes/YokD7bNAO1mI9wO5nZ203vBNfUhWt9DZmx+Lcu8pbqxklS4yELSGXw2dncuYfAlWFo
xC3gVMbLV1RtL2mqBuwNJ2P5c/9BddkQoG5FjDNBQjnbut6ubATjp6UAQrpqciD/OAugWfODDfp7
/nwW4QBEKYpxNBFF0kBFVAK+me/AAluKMEAY37hXmvSq5WFTRpfXgZ+M2+04L+UcIPvhxzZR04mg
no6jqyqxD6bS+xKyWJ6yMa2D22xpm2+uFN4hz1aWUdpDH0aMmwq62yEY9Y/Vp6ndz+HgVY++KVy5
r5AUNHsA8rR6GBt/m9oop0W3ih0HWJ5XKBzpFhHeDlZfoN1Pwmlw7tZQBsN3Rxv7m43Q2b/NAuw3
banek0ABMv5ZKHY52IcoxazocqYvRlIEndM4FR0pM1WDsyKm4lzLS/QWztymLGbFxiZUT4MPWMHQ
jbmSvf2IVbkJP2s0ESWjthQdLBOPwqaevimhgzPlVrKh1geddxK5n0kGNP79NClRxcyyV1u5X1tE
edcjtfD2YUL2IdoHicWo8j/amMwCzuxA1tWPJk0dOgyBYVR9YYbtVro72ZWldphuUalaRza5t9kz
s7QtKW67iqYh20++TUfEzmcXaomYHt1BINEb5v2wT1rq4G+VqwE7rqnp2+w7fKLMg4NNN0O7ABNk
7I86aN3uuvQ2amI4C6yIX6QbruG9DcG8HnjETeDu3NkrtBcVhYHtiCC/vLkFJxD+soMIBEjcVY0d
8J3biRiR9PdAdVCr/TxU4HwnGLS8fLHgpvNpD2W8ddPO9otlS4+L7ZaTQfXSQUk822UtAwtHWbZ6
U7iv6yVItoPduevytE44/7I47Ixs5C7dwsacPba4M8MDZHARFFdhpfwalzlFHbxFQvspmUISLmP6
IVhDkJ/d0vqQbCytPB2KO22ZpnudLCsrpj3DJ6raOfZORst3lax9r/KoDIacfCwtct8Kr6ZEBLk4
VnMoXOdKTVqb7cGCqQm+WJRtXnI3Joue1Ke2lirNHnRWV6K6srSUcqTZAsU9uLLe6iet0kptr2vF
WrTbaGYScsmsI89CjTDfCWtLUhIW3NTr74wbuAgs7EZ0TbNDcjlazzOaUn0TNI0JYuE2S/9AF0hv
uW9bI502KlvfbRjQ0ec65J/Nk/XSAgYzhLQOwWEOpaSI/EHbv3UvbbfZgmFRoyOh3sNuWT+U7dy4
33CnCyxe3VnSERn88E6yAzrQtEmlbbr5ZZ4FFR3KENevtmhzDQvaN1I9hytPF3i/9crsZkksiQjR
9lTY7Sl8rFxGfdcjKIhS0XnV59qn873bxCTXbFd0pkfkEzLxzw8OVVNV8OUVTHoduZwVy+dxlJn4
PqchORTYcXWwLqCFm0PIYO9b0nsVqanSX7Cijbn3TEjhFA2dPWa30h186yns5LD9ANUX4+f0nObz
i3nLRG8zYGCwqUFL464qXmmcZibMpsa6hdu0U/LohC9/uCWEwpWYmD7j7MRADa/QEmhPv4ayHt1r
jRvH2+Iks1tokdbF9oxCtnbUI/qpoK5Afke3t29sBr2vD/3UqvoVjN+bHpk3qYd9NqTl9LEynWV+
LkUt+p8ABWcYRXMXoSNMDwPxOygm2f0ay2E1N3JTVfW9aBmoDR3GjFw0bzX0r7m2wn4kYD3NCyO+
qUkY7mtlL0P5JZP1ar8uhZPkD2QZ2QlmCE+EM6Ijd02WjzbQkLzSCbXrtqtKJrBYh9nKKseDFBv1
dG0ymZsHO02LKT2EwBLpJy/olPNTJP5U7riU3zrRus62u+0tP3HHJSrXtirv2AM8VR6RXW3qyqPf
KH/KrtDUWRMUUX0DBaXqRy411dZuMPySAIbVhPULP3qhvCQqKiOHrcvrLTjKhJbm4LiLKX9tpVW1
V+4YtNOPytYyQ8OHkOQQoJ1rUmjH2lr3zTQzvynyLdvx3CvgGVqTm4LZD4zqmgszejvPLMnm3M7G
zWrvzpel7VAPE0+SHcZVbYEfMxCkVLdz3zpOcDA8PRucaqqSm9J14C7Zgtmn8z7fxD0iVQ7Rdclp
0qKkUQrGzBnCTb103WD8MdJ2kiQ/OGSAP7rFLr1v7bZM2xOyjHb9OXbADXM0qaQzAVYS8L97H7WU
F1eOSeRXaoqVE0nJtd2ag1HNgB5Bod9gplzbWbV+KaHOweK2VrrWS1M03XnbtoOw/TDBFW/HLVlD
VNQhLY9o9hbXdm/huzMJHOSnvTteD2bU5W9AnVQ+G7dNM95xG8HcNTdN+t+WxnI2iH23wYfHS2j/
0LmfdZD829zU0eqv7nbFCl/mz+IMFDm7niYpiCcDnhRrpFdWGwFiovraFaYZdL1TouiL5wFdP8WM
6kNcOmOG+hN0Bglid1tpC5bMb9ekeziDDPD7i+cXj8JLnfJj5YaziWcvJ4c1S4gK/dmgqPJ/rEyK
JIC37bvkpFZLTs8+JgX76xaOrovo07TicWNDSPaJSyX0ABLOOTsmSnEUQhZJf4ftSdEP2FI0L7mA
bH7x+8wLjmvTF1sShalnSNjzR7dw9G7ayi1kJ0/D8LceiRHU52lAq7x2dBk43+q0XWiQ9UAVxqmf
QVD2yLPc284s7vQpLYN0ZTtu1OrElilU/tRXAZYBoCK2xJgBFhi+lrTyAr0vO+NXL2yoaXs110we
vckaptXctVZl2a9gM5BqLkGvHs3ZGSdp95YmLwsZY9Am/m5c1Dy6UVdOIo3nFvzowOk+tv2uH2HS
7k23dP39eOavrrKRsLyM8rNxls/8aB08IJ5YzOdeWCTo7zQLnrrUxhO0xrVbduM1edAWovPQEsgu
fBCY6q4P1ZwPu2aq5/WLV69b8wrKppyHKt2qrImSmtfmKxPQ/OVjt5mUSieolg30PEwMlRwZxEG/
3edVTyxuNnHvV6uvx2+mn1HlRk3WYQmJFlBKcTe1a28xFgI5yNfOztORoVILpHwCOJA+ovJr1Mfe
0O/xFRLTfoYtSuyrxGFvPJh5CNa4kFjcSIQOqvxltuoWNc6YuD9Tz0tu8i1nF0LXdq+VeMiystk+
TtNqr/QLa/g9aYqCFjxjfTyUBskpFeghCcWHoc2uHUDgGMG5pU8Kq0/+NBC+bm5X5L3NSdbz7FzX
Irju4KLKYkf9sgVFvNC6MyPenzdHHEKEbz0OlLArX3VOxfQSFkay1YhM+90YuQkTXMsY8D4AlwD1
KLtHBBeTd7JKRybTHi6pzu/TAv78fttW13mUK6m9SAgW3XvUO6Wc9hopjDow2h2Tfwi4Fq1gXcEU
N1oujOlyc3zLN0vvUVpEMsEI97qs0zpPkauxKn9jgOqYYbZ2bExcwdAq50hbwquLNYBpaxCUk62S
D3mqSvxdoMhTM6Fq6hYVjY6Arq6tcYrQR8zrTZU5zXKiqPfFHjjIs246Rksnp9WzJNWmA1iG5UhR
qW7reegfclSQnAwhIwGG5QRjRXm/1KfFcfk3QYJAGxEhEosj+BO5KgsqdF6/vp/6bT9DxjGJQNlq
g56gBd3qU3JWJrogNGpqng0iN+snWVWT5+6bBWFiEeXdEsolCurNX7+OEpvyfEg5Cqiai65f1W+A
i3L+0th1P96rDMX4EA14GsQVCZ01GRli0W52HSY0bdM1SRSs96NoVo1SNfW0QlXtQcw1H21GOOEi
mK3CncY4KJF1gLc1yUxZhFkfyGA/ukOO6kKXfQWn07r+ZrfkPLWz/4vrc35d94rt8NHLshU/Z8fL
s/1uyr7cXkuMmNNz51fFkMaM3GsfO07k+YNfNm0ufwPeeDqMjUbw9zsQa9nEGzLN+aX3Rqs/j2yu
WmodrCDpCzI/FCyFNwqvADHdhqo9wRvyrW/y1E/6+6mxDbJkMdJ8FGhBmWy8Jke7Zj/XyA7c0X1d
8mnxBVnvuW8+ePSdXR85sD0NWkjMZWM0T3VXP0sCwyAIVo1HwezA7YHFo6qA7Xka2MRyd9ekLuot
njzJnHZkIZGFSbJD3fXePgxcYKpdkWhrrXnrJH8da3vwsvoK0Xg5ZLFhzx5AjZpaVmedaiCCJ+QT
sF6HsGXAxPMMA+Umh5zz0L5SCdl4HyeXt2AXQhbBZAQMTZJX1Vj66ys0DlPYIzNa7BtRt+qtPBag
kO43KMVyA10Dv8MhmFlrhsUcMXof3vi9r1qKflwqbrzaaWl+1abivfKacPbAKqwKocAaAqOreALQ
9r8L4XM8ME7eWuaox6Swri+BpZRFnMGIVv2rN+hciXiTNWQKdhojgk+Qa9X4EXmEm93RKRtfRR3r
9Eu2JhUJdrUsg+RR2sVk2IFlj/Rw8MhGvOI2i0zttwHBHDzR1pXzb1BVzz4g2utCd1/nZtrIBB76
pD5ylmwt9XkKphPCQvfkC0TZYE3D1yxbGjkdoYGS8cfaz2FeHFzVVvN4mKvWmdyPSVo5nDXOyLe+
gviR3ktugkLfYk6WRIEVfeV+kIKl8wEXQO1d+egB9E05dUofl2YAb4gcq4IwiRYv8cPvhUpoFqM5
tG12omnVFce5WPze+jUgMEUl0Nq4BI6Qe52jTz4tStpfLV3gdAaPttp+2ionSi0j8i8giLjjtKLk
3oC1rxksgDyaEIfB9M/durTWj3A+q5kiH700r12ewVHXkC9lM9/yjxiui41nQ4ENtbVOnyrkS/mM
wL6u6OyasyDiU96mXkXuitv2TbAvkmUBmJ3yJIzySo/5Jzg7h/Qs1/En8Sgq0Pgb7XZy2yV0LnNw
O+XcEewl3YC9b98PHKjIi/K+NLTgZ21BG021yNbrLqi78Ee7neODrjp0X2tJglY3dsmBSnTLbhud
Ogpvfdl7Lm3kQGbA8KWf6mG5LSmx3U+IF+icRbtK9Ysv1dXlzpSFsPNdwHdg2dP5N4q86BE1x7Jv
QjwD5j60C09lZ6ygd7mT3eyGPtOvVO6t1+gbg+qF7p8ZzYE1W9XXeeyV/jV2rOL6erRTR+o4GHnv
HlkMOjxS9LjdI1zi3PSRxn6RPqciTxmWk8ybh/jVd4dZulFGAXsOdR0Aw8FTfYvqHl4611Yeh3rT
qcb8eBamRkiIxyrbz2XClrBzEquzEMWm7SDEjs0af/KpmpeeYGF6jJVMCDG0qVHHHJtkq2+2xLXs
8YpF2Jjj4kHnpzs/9TVulMZrxU9vBfp5btMk326qMU3cJZrmasz9uKBcso9jwX7IkKU+mdipUqsQ
Iq5XGYTfy8ZvuxPotwf422W61/hxBajjtdat7IKINEEjUa3aOHAiS1lt0+6rIveW5nHkHhQuYvWx
qe5t6r7B7Ej7YF7IRmkD3Wnq0bIGtDxOb3n7plNFt99GVsZ50djtjDB/dNP5jh7aFLhFSj9Mp2NT
J9q+mliK3hO2KWeRcb5OVv9BhhsakJiOeSlv3dLd7H2fVkGBnn5rmnSiYeHQ+oRdxW3vkjVN7G8C
OHqykB+jKkCxF9gznqLF6868Tt/VkxurqTKojCGbVLBzarGJ/Db17L5PHrMAeXO26xqdNUCCVsJk
pqug8/pQ7IcOULDaB+PKacrBUtf+fitUuD5uky2L31JrFht56boMf3UutgH8P/qskpMoBam8zDx3
Zb/rgtCCTkK+5NQRZYbKr3Xh5mN6LUfTD0wtaFzajN2kS5N8DOym1gcx0+/NMTSIX5+QvBnxbPvM
ov26MoLJplf0QF+2+60iBAatjpejHoob0W7DfV6GYDh5bsS2ayHJIUUsNy1Kbzek8ByUVeHSD9EE
jBv8XLSqA8giCO3t50Zx092TQsbWdbvx9/2+S8HFUDkMPU4yqt9xmF8WNDx1FYm0sodmt82IDPw9
NX9iX58Fu94vZcijC4568+T6pXaWAKya5BWR/Bjopqwg0oFeXPjiNMfyBC2E5fR+TsaG9JzZCYfV
uVpWf2uKA07AMU0j10l9p74isUdt6MQUfrd7L8kVfEETTMNY3pWZKZEc5FwJ2QCqAGQCe6wVFT6j
xa6M+0XI1rM/NENt1IusIcz92A0HNcIBr83msCRyGm1UUGMS1uUxHwGpsg/4IMBf930zWvZ2qtuN
BGZUGYkMTxCVOtyOYeWjTY63QTE4fl85vuUMt2L0YQz5gasz34QVeFYYpaPrLYQ6co5O8FhiYcb5
7UxFk5Q7rXzPfxgaFAIN6gIrgwdMnbBPBJzjSJEWwcMGytsh6tRJuwsIDLCmHZ6Eeiw/u5lV1eke
44bDyy6WXPPEeBGNFw/G9p1iJ2ylV4haxncJK7KsrarOarczFX0Wt6KEQQFqi+5ODjBBn+qG3Lat
3E29XWgCjkcvQR6wad4oDGli4DxzikI/0rA0PgZH4i7QLPgIMypw4yLc0Ao49UI4bIBYrfytOrAm
uj/TtU1HiKPYgiDmJRLpzqSs5+R5hTMfX8OsYwpB3Omi9u7Rd3kiDqc1BDBq8ZDpT37lymHah3ou
JWquhJi8+WGY23763preDYA/IG31jUBp1dCEb5aqmlimq8KAESwONta7elALLdksgYLPmpbg6wYZ
9Tj21dBWNz2LXSy7lv9N17i249wlOwCFuRji3iZHCI60hGPOdxQ1QclioTuZsGZ2Q73czDbLmYiZ
ZR3W2zbD4NfGrUn77DMf2if8TWHCxwWSbLH2s/LK1MScfM74SiUJWhqJ3IxMYKJKtS3WzKKcrKL9
S5sQ4WS2QpUgg14CgI0s4QwbHAeJC7JVr/4N7VpL74Cvz0UyLAJXdEAWfdPMr33jZExChyYa6riZ
cx1YUVmBp7/kFf+McJ/CrSw0Xhk460/fIyaEDsXA61rQN2eMwJ46URQ7KMGhYOTPFrrrD9R4rrwP
O6Q3T7iQbL1BECDe/UXXySsVZXazDA/IhRBexrhQlvRxRfOPhDnwuiq7Bwso6SdkkSGlHJLF0Xd0
TW2Oi5L58BuWQAvcjw17Y5u9HhbZey/V6g7esvfgs7I5DogzCa7QHRAhj02iAEnek14eqnxXmQRL
sBnCM/oFUMpSKJcmLU5lThWrr5WWV255Q8hWXPULxUTEXZmth3pB8Hpfgn83j8S1BERaEcVBQ5Rg
Swk/lQFI2TnBIeUAQ1Ezrxo00ZnC/ufYB3ZxEiM+kPRYDZ1Tn9KmR0ySR6gJg7Tdk162yf5el4n2
BhxwiKsSOy41Qi3UH77QeYMHhnU+x25N4AiygzXhckdvRt5hkXJSb1YWrxw6NGgqBONB/D4kgzNG
0+anuYZoWsswMHHBjZbhjxkKbwqJwUIHYRUhreooxpnkMKcJobdCwTiLcL+osvdfU38GvD1BXaJ8
/uQNgPvFrS5t+o0nuMvEzrPf///GemUHl0FJOeeqMk3pP821R9RNioydPOLPf7/4n/Iazhe/zBwA
oQ1I08FobaVHl+M7M/nJXsw7ASPiT2kKXP8y8gjkAa8JUoCnZScO/o5wzjHm9sf+oT+Sn/DerMU/
+ffPH3MRPgAIh2MHwc1NZ3nZrsQzuCuW9Z0wrD8Ocjxf/SJ8AANW4ww9nui15firUMdT2ig5cZj/
Rq4eSUXEcfcT9fuu96wYT1XqwpLLf3tGlwFJiVNuyJU6/6lPoaIzDUHK2btGzC+r3glYfOv+XYSU
9DUaFyvIs1Om3F2GmXawknfY5Lcuff7vP7495XU6/L//I/5v76Q0rcTsPTXjxKXDY8Mu//eX961L
X4SNLONWiUW63BiQtYUxU4TMvHND/pQ0cn7k5/f5P751NrRzW9e29+QRL2XWIvLrl8n5VCT/Mj3l
/AEXKUaE25XtQiN/E5j0Zq7EbVZOn8PmvUlcfwrVOl/+cl37FJ2DW2QnaW+QofBB+gENdtTo6WYI
vzuYQf7+DN74oMvcIvIAugKxT3YCpQToM9eu+kyze7cGZu8FXyCxj//2QRdL3HJtJgnndXayEhm1
KIVbK4jL3Lse8ZgkHhnmy3uRZG88fHmx3meHbqQbgvJktZ6Ja9F8LNfZ2ofUZfdqNe9MkXrrzl1k
jpSIvBKHMuWkUGu59JrNRl6612JqADBiRi+G/3e24T9lEPE2XGYQuRlO9x5rwEl1YZw2v/L+BTsl
QlJ6L9+OMnNXld07L8Qbi1JervfZs3MNQffUhiuYFirGA8WQef23t+BiyfvJBEdn6+wE7xUb0ISB
QmwYwrir8YjX3yW61r9/0hsno7zYAWzUxFo0/A5fHMPw5OgDkRN/v/RbT/5i7TNf3mSeHLITXoyd
Mytk+fpeI0Zrx9vV+V4pcfX3D3rrN1zsAsZNmnbOuuyEoja7Mp1UV9mAU2PWyXvTdN/4iMtcoXwJ
3SRcwSXSBvEa1J2PQwkd4/y6eKZ8bwroG59iX6zIugdEESYvT17h9XvHMUtkIHd2NQTXvz1v52J/
QZ2IxHllQ04Wce/I9kqs+b3rLu9sX28sC+fiF+TLRDi8XqniktyJ+wrT5dT78T89Z+diKwkr/HR5
6/tPdBrQRSl60Cwaivqdw/CNu/+/1GBb14jcLdTPbkImXHdJhtRvDaOzefidGuutj7jYNQakYALl
jf9k9yV4JgRYes7N/cdne7Fr5MnaEIKgy9MyqGgLJ6xWDSDd/I+Xv9gqgL9wtZqqPBG/shGqlndo
P71/vPjFZjHYKxCnIEunmlrMKunJApMCdvjHG3+5RRTFVuGALE+dfzgj+NuvIWn+7atfThnMlxZb
m8+1FeGe1fJYpt9s/53Jt2+sp8vhgok/IqXYeKRJ+9PD/bUC5v99MZ1X5GVIHoeluFipFkJr32/4
1syoijP/Li++r/3VuRSs/2GSxvkTLpYravsOAINPmNY69goVV950OyTvJU+/9QPOa+w/alcb9a5g
rGZ5asRH3+eEx+wofhGrYPf+O0/2rbt/sVznBNQTl3F5quUDuXJYO99rF97YCP57pvJ/fPnWzE5g
JPdmBYoM0ptz0stcfv/7o33razsXd6YIpypDk3PK5xdfPqfpw9+v+1abKy4WKV0IU/8WLuxi6Od7
H9tDEZNm5ezGT3LXH4vjOx90vuCfXs6L5SpIhHNRw033ZRsSJ+73t35iTtjBixhLn4gItjgIaTGh
dXjq1/AJt+Pj3z/6jaL4cvQgCRFgaITRnGRyQ6YEDvkIeepElNDfr//Gs7mcO8icTQdHJtcPAmzS
Su899d6Q2TfeqcspgEXmBOPZ+nQqjA/AoWJyO65E8V6v+EY5dzkBUMszBy686V73X8rsOpnJU3is
0PV8WBb3nSP4rbtzseAspCthtvKClaH6mo8sZKsJv/zbnb84HZEplDXBb9P9wAAY0xdH3BXx3y/9
1p2/WHBkFo6FJGfifl4fQBZmAsEa+U5x+9YtuVhzBGMh7ajO21xonpCCISJrX/7+td/ol+yLVTYj
Kq1NIdRPUD34HyD0Idv51YAaz9tpSSZVsUN/8U83SV2OAUzLbtkw0Uz3lR3E7CK3CQ2h3tTz33/M
n++Tuhz/l2Pt8VXI2y+C+9C/wbn19+v++dkSavI/N9MKvYCVau5/Xl5VxQeH3sK8c7i/denLA5KE
RTUX7HJjgBIru0sqTK3JO9Heb138/N//44RJmYZYQ+tM9wED/3KGMvjdQtZrvv/7bfnzu6Muh/1B
YxvUqLb6SchLVLcdDtH0kJB4PDXVwVHXAfboYmrf6YffergXa/e/OLuOHcd5bvlEAkRlbRWcut15
psezESaKSlSOT39Lg7vwx98UAa8aMNCUdMgTSNapqiszydCgoh9wo/wOwM1pNiZJQBbZifPdmSyR
RQCDeaa487ab0R8S7QRywDuXD+e+JZqZQXZCrN8RSLv1D7MGOgaNkrhwLPZUpanr7rYn5HZ4tl3O
mUE9ATCnhgkxa92PGv3gqjawX30A3iM24081SiLS7cLL5kUBY7Cyjt3U4Xp/bJ9TykI1MvYggvEL
fTw0dX5fvOAFAlGWLollAWUOACK+SCEfELd1cb9XfmxbTDDzDufZzeTm1MrhfrgbCNR4CpeCPS80
lniIYM06nHcrHRibTX1yfoNsRH9HE3lE/aLVrVYy/r+q63+LJGhk/dfDc70gVlzU+hFcGrus/Q2Y
ZeJVmt2BkZj4BQW7HPQ9cQX/12LLQZvIXYkU3bT/fa6DmyG0B7T6EQRRYcbcx3mYJFuGf/XvrW/i
HB0wwdgCA7J+hLATMHifJXsfAZYccf3Q9PnXXqfvjvqnKnQA7odDz6xXgGwl4Vg0YVwkqKJq6ONq
Zg+QzRvUE0R2tteZaFwuBMSVpqPtFOP2xPpoAHTxEleRbcpFg3NuD9x816XA/z6Qxnyco/TDYuTH
Xe/N6wn26CayGXDcl2FhYGR2wypfJEFX8Na8niD4ZE2wB9ISB124dNCmvsFNayc5dxQNzvn1kFVK
HhOYRMMaeaegDPxj5aUliX63Nwi2zbl1mzlujRvv6tI1dDeCCaJTArSRmr0kYQiiKy8oqEEzSO3b
pLpYTXzULNAlp76mtQEoIUISG8H23Apin73a7qo6SACRAI7fZQ+DM2UnUDY/ZoDJo3Uk/nvfAzhH
bu3eBuhg/QwQglLlC7TWvaL92B5cUHzYnKeSbKbot6yBe2IvfbkfphZUTScn/e46gTX/akZJRBBZ
ifNcwEZGtIdV1YWWhjfgJhT0fbgRdY7bn/HvFOdGtPvXl3o1C4yVDCXAXFxc7KbjpnpWs09gskBF
AGZE9zdgDA1A0i4xfUhj4pzJ62Ocb4On3145z8G800xB4sjuGW9KjgCzzusOWpnbFTWQHRcXNyYJ
NN0X6HO43cOETbALOD9wY0HeqIEdya7VRDmMFyGk1QxgMXDhD204BShUgumgHnF5GiQ7KnEowSTy
QoSOYjVmBfTWg+2mD66bgUPYeExz2RmR4NrctriAgEbttJlZyy4MnZ46SLGMF5s9LdETGL3R2AF8
cHF03EeLPhiQwm2wkVDp6/YCEn3a+vvV+pkAqQU8GU4GCQCfNk6IVvMDOj9328MLAqnFBYm0ghLM
qC/dW6kuaDQCK2zahPcNzYWHAWTjU1KO5YXl4LNDeUrL6M6hueBQTmMHZYKkfMjy91x5RF26/coi
Y3PBYJhSUMwkaLxRzW7X9G4w/lN0k6QVka25PG4MuPcBb1r5EA36J8howwptfpJsK3hzXjSwcjJQ
zC6kvExg0rBU5UVhHRg5Osmri4Z3/rsKs9hF98hCqwsY6kHeguavSrH+gsZAUhT+u4u8ESZNLqHH
heKmBLyTb7ZDT271CpK/sGA/wAMGuc887E1AyPoHguZU0FhB9iB/bl2Q6JJ5+JN09TFyO3SdHcCM
4Wnpc6NeCsgjO80FZO1AHXlavJ9NKKACx+7ZubOvO2Xtgs1Bv5JBEzWVVCUiK3FhItIaZtoa6oYo
yyFB0Yw/RzDkBBo6AyV2ElQO5vrkq2hAkpHQuNHLS2ziaNEs174lT1EvcfSD2pJnCJapyYUEdPK7
SrNGHHDeBkPvfmpF8rLtX4Kkzov+gYTGiJ2ZdG/Qp8x0sNnNrW9X7xnOFIb8Hb0J4Mi6s/40uRiB
63PDBRNMeWmXCMQZo8v22C6T+yIFD2UDPL3RQS5TXlQWWOqfsvey/ve2kUSriAsToLROlGTEKgJz
5Nc8UX9RvTxj3/2+Pfy6GG94Go9jW8E02FDgzeuFoYPkqVzQtlKjMee+UMED2BqLmSWgtFii+efo
APQ7vyu6KwlzopfnwgQIqUEf5UblZenJY9Wae3A5e6AnepqK5L6MyGPUqtGmoK+2u7exQW9HZ6lo
hlrMX9vGF8ytwfkvemW0oewMdrHTL4BIeZPra+p9ezmD81uTJVWFRoLuzYlW1geo3ENYoJB4riAo
8Ap8au9SazAmrHfQ0oDkEz0qpWJWkmklIrtwztqUA4OWygyjj9/VJgmGASwdcKq0DtCkearnB0h7
Bwp4+MC4HplesuwsbfF75dv2vIjqYh7EppppuYA2uXsD5NsbBnqaKTrN29Zv69c2/xhAzO+0U7BE
koWwJs5bXsg5ed22YCtEk+slMb/15AwqFq9hv0v1KZ2Oc3Wfq/OItmxRx7ivarh6l+5dkPAY5fcc
mylIDckmTr/9HbzunkKaHHx9RofG9AtVd9SIdxpxQz3P/GJsQrBqgr3uA+SPvhk3vjYvIXjj9tuT
pq3GumFEHt1motUW/U6LfgQ9qW+ZKWjnHo3+rOGO3mBvVXHUHcA7GqDv+x3o/jwQ0QS02Nvsvatm
D8IxPQgfcB2FBpwl2H4nwULmBfjiTAXBcoU6xrIe3ORjrF+tUbJkBLGPh741RUOZXaOenhY9yBoa
lP038LaTXrLTELj4/8Dd7HGl/hzmC+gdPbO20VL+9z6jrIvnqmpJKZp+0L0wXxR2KZTftvJiDne+
NBc4Eouhc6QqZvRyVLifUH2wF0rWtmgquc2AQkjTozm8fNCg2VBkI9CMw3sySmwiCAC8RN4IOaTJ
NXL9mOpon1B36N7Z06IBN24GoqEBKgCyS13BuuFxbUOiGiOZ1e7SzQ+gHfbV6Dsa//1Sl1zciGIn
jzcbGzTYU1PTj5Bce8+TQFd/lhH0JZLloDe2T3IQNP3qwKS2vZqEz+OLgLUxekh1/cg6PajQjdn/
UXqgTPP8bzk9gNkVkghHsAFJChqBX/CQNFpSUjVZo4H4gHyAsfa3lkyStCMamisHpqRmZtMWI+p3
dC62ld8lsqtY0dDr71c+17XW0IM+a76wleCwsPauudxXC2icO9sJgdxd1o+XNN537Qst79t4aJwv
F+B/6ZXWHdH1/aS46EsHR9X2khFsmzTOlcErO0M5BCP33Q8dDdzGs9E86/2P5E6ssP0vRV2ZO64i
khvTRC4T5HpB3em5tmy9C2aSx54VUQ+KxZmRi1s5Bz2mby6In7ftIghxPPSsMaDp0lo1uaw9f4lh
Pi76q6J0krNPQeDh4WcgdgGRFWnIhbnnvDxa44COT7+ZY0kgEL39+twrm2tlBjIJ1pNLXD9hT+DZ
6RE6EZLoL1gy/yrVq8EzEECxgg7koldnNQuM8ssE6vAKF1WslcDmRe/PuagG7mKkmJFcjOgpikEL
8M0AEeT2zIpsz/mo2dU6ODRh+3S2fMLAkGP2P8u4DUxjppJniN6f81dQI01GBkbTiwH2onKyH9DC
HwxFH25/gmh4zmmJSbTGqOBSWvSuTtCN6R9ncJBuDy6yD1d/57OuVgtYbi9JfkqyJ9SKCzlW5Zft
0QUuyyPMnBlMPjFYxS5NrO7tZTggm+/uG3qtJ67W5dAvLdqQEkSDFSdE7aduZne+NZdXGcWplVlr
6gXKCh6oXYJsuUf0FtcOPG5tnvR5cBVdvaBjGpztelBIZ1Jk63X5XBmEVJmFrmaLXEAHBfoDMxiz
OwOMyjlob+sDaIxhELpoBzDfQd/SOKeWbPMkWIMq56PAZqWELjO51KCICIre/QXOeNU3IuNNzwwm
WTCip3Be2tSFYUaGiczUfovr3coybA6A1//dXo+COKlyXtquzKIa2AMvBSRcdODKzJOWfIH4CaiA
JXWB6BGcr5oWtDFoXKkX0Bf7nbuP3Tdqozn7Tyc7s7ptI4vHrRUKKHJA16xeyiwLlGHYMT36ZYDw
Ppll03B7mVo8dq1N47hFrCQXB3gXdMxbuDQiyCjbs3A7Vlo8gg003GmxClpczLjczZHyWYPxCuzp
khJYNPxqtysfA5Iyq8DSCfcFj1/n/jQsaK3krSSPi0zDeXA5Kg2oG7FCG4iIoEX6aNn2nUNzHmyB
m6rODY1cchz4R40b1omsUVdkE857R21myHWqigkFmfcEDg4Qn+X77fkUmYRzWt3BIaENkpRLXBX7
MWo+KjOXXHiL1jrnsG6bjxpugNVLOz8r0BN0vk71Lxf6yve9OeespYN44yoLkogVYccMfqz8c3tk
gcF5TNpCimmyc6JewOD9ZQHlrJ6lPydddgYpsAuPRWtZ1IMNES4EgbW/Cnrw9NgAzADC0BCy2v4C
wazyaDQQIWoV0cz0Iap/syw6xu0iKeRvh0iLB6LRIeutKUK5B6WwQKt/q+lThPWITi0/HiTbPtEz
ODcFgUVJHYI12WTf63oXR4eF/TUyX3MlHyGaYM5ZYzDzAUSFOECbDrLM5MTALWJCAfM+63MOO0A1
Q++WUbuoINoCnQb0QGRHRaK1w7krVogFwmsMbQ+f07CbR2QOzVdHSQIUrRvOZY1+AR/96KoXM9PQ
2lSGVfJ32yaiF+e8dYljML7PMbKSMXhp3oOUsXhSqh9tbr/d9QQeYbZE0LrIHFxRTsUz6yBevopX
7TP1y33Dc+Uw9GfBok5s9aKbELqZq4NjglggLo5gsfu5/QiB9e3VH66Sn6abwMJmDi5ZCYQUlSl0
LVk7h2jodVquhu6mERT5A8w/O4AMqhp4pFNm/LnvvTl/BWFgBq7hXL30xgxerQE3ADIYkei919+v
3hu6m2hUXph6Wfm3ILzp4xoguO+tOS8FOaaWlT0ll7YiuN3LDhlkVLaHFsQXHlLGqrK0QEaDLX3t
gHAuDV0G3upMtl8VGYXz0qQHg/kEyZTLSuCJM8oQkjz3hS4eRAZSVR3Kuy39Arh/0I6gdQIl3bZR
BG/NA8LADBd3kB7ARtj2UlZ8QHXg630jc67ZJjoa6NMc5k6046CSUEVBvT30OsT/XvxYPN4rgbBe
jRZA1F5NgoNsx9c7cAPXe9A5jeqnWsrSqsg4nH8i6KKYaZCwiwKS6iR5KFyy3/4E0dCcdzrzlBmQ
LUFJnTvH2bFfASG/L13wmC4tmhqNQVPtElvpp9a/kqX9fd9Lc865VGBoW8CSeIHoPO5gQSQxyIgd
RPbQ/htS7NhgqprCHlGc70pVP5l1t9t+awHi3LI4zySdo8XUxgYyiWrwQoNTDfziKxW36oNYGtxx
6AvQDxV7AgOhj/s6x3zbfrKgZLK49BqrapY382Idxmj+NY/PUTmfIbB0aMs8hDyuxIVvxTXLMfn5
VhdlTlroapxpPnjgRPOi9jSZn9ufcGte1sG5KU9ikOE10TQ/tElWeAobTV/tLNlu4SY4dB2en3bw
2Y1gc2ZnpV3JK7VdNBYnFj2POm798/LZ7DQ/b0o/00Iz0iThQ2Qwbj3gqr+JtbQozuudcaGAYWl6
S4iMc+XWpK+fxE06BQ0g6Oam4qwBRKiNhQet6GLVg4pdcHVKauU1AvEREA/h8X6qNoNuFmyl5zSZ
2J8Ime2hYjPu+FSWPtCGyNbWzX7g9UFcFB/AzjihxAJde+5XRz1Id264PLnfp/AfgFcSDYWPWY15
VVE0mlN3lOGcuttVj+AZ31eHJhwD3UdjW5De5ygmF84twKpsSO3BaMZXk14aBLF2lIRG0UrmoXk4
/8YOsjIK8KN6zRH0Yzv2CXLrFy2o9vVh2xmFZlq99MpMNFUbWwXZ4lk5TDtz1+4VP9rpezVo/CSw
g+2n3Mqu65TzLs/Amb+MAzvn0EBx6a4C8S3ki/wo/z6zKaiXX9vPEbghj9DT4oRNowsht9IAbemA
UzHcHWRaLXER0fCcl4+DE6ElZMCEdBV00ybyBq2neZcTQwa6vQlbWi3FufpkLtA+MfAFILy035ed
vUvCAqKtXnxUf00hMD1+fO/q5YF73QTaa4gxF2fTMS5QAQDXYae9qCvb6/Z8CAIXj9yr2yRegIMq
zsxZscn0WCfW0zwRHNgX+9aqJNeCgnnhOeh0tHKkGcNjBk0Dl8ZhSD6jQRJHBNmKB+8tkwIFPvRh
nYndg+8WOd8vbbBqbRtIEHR59J5bdRnI1hE/VjBRqQ6gSa28Lts7shMQ0etz7l13TV7NdGLnZMl2
sTvtq1pSiYhG5nwaq8TJmbkU55l8R5Ty9H4Mto0iGpnL4LGjdGnvYFm2DCeVB0YlsU4QhXhEXjIP
DbSqWnYGxzEF4js9dQsLU1CGJ9PyTGfoBjvGj+1vEC1Jzo/rEYzz+epatD3Q+tPuHkfrdXtogXl4
DN4S1yxSZ4QIjQVpBsknSXQTOCsPvMPWXi9QIhdnXSkBcAs1/aXSoOgO8TVLso8QZRseX9fCUQ07
VuGpuyEgQRYOh/gRfA37YpfvZ4nLCmzPI+aYqylKvn5IpgKg6JYB9H+8HurK2/YXDb/+fpUxXSsa
HNDcF+dV72R5A1G7l/aX7bFFc7v+fjW2CZpJ6KsjHuAW/OTkjm/gEGp7aFFq0TmHLSBkD41EmKXb
OXv3GzTRAgq+0exxfmlCemj28S7rJA8T2YhzYTDCTqbZ9uysFXuQpPv2dJlLyXWDyEZcFs6gJV9B
vWONmcfZfGm7920Did6Zc9mO1RMxoVR9rvsfKpRrFfNbXX1ujy14Zx4xF9s2HVIFxbWuQL6t7X2G
WL89tOC1eawcdF9mq7cIkrhmQ8pFXXfQz0qqBtvDi6pQnpzNwZW9lVUwd/ro7JdjcupO9t7YFYES
RJJPEIUFHhA3dQV0M9dcMuX+7HfH4lUJu1PWBMYu29lHV5IAbm7bUV3xZG2kS2NXa7TiPJ76cHpk
OyVUEBp2xLd23T4Kp/vcWOPc2EWX7FLWHTvHylNG1VCZW8l0CAoGHimnGxVRmqnHQrL/uort27jQ
qEbDg/bpfa7LY+aqUVWgl4paPUmyQCtAxD9pwTzbklpN5Amc94Kex8QuCZ5gsLAjJ8iebK9T0bic
95qZWkM0EuPWWKPTyZbd8YjWPw+Wa12irzonqHNMrzr2+2Kv/rbelX0exjtDQrsiWpg8bM5JHUgO
ZjE79yel9yD+sKc7+2l+oV+1XQ7RY++ePkd4AI+g0yA3DW24CLUV8OpxAtbvewMRz9wWKU48ugO+
YXJPUJ8qoIlcal/uml0eOwdpob6DBOYKOsMmvukPUUYkHiW0/bqirnJuvvR1MtiQfJtfk6/VsdqV
e/CtH93zFHY+De+1PJd+E8uYoPNI2Tnr3aPVuK2nM/K2bR5BVPgXV68+oYQaOPiYMasVZMbAgnaa
1eSUouvFhT64JC4IHOyff1w9Y2bxCDUAlG45haDomJevLnRIdtsfIEhi/4DZV4OzkszQwEBNNcXQ
iPgKpDUZ7ujkxornkXNp3WqsbXSUayAnr1V6sJd516ejpGoWmIWnZiNJaY/p1LCzG/8YIfqV4bR0
2yaihckTu5ZdikpwXZjpY/KmfUkDHAS8Q2IngID9p3LvKQCPpEPenSaVoO4Zcii1PJr1kyUjRxFM
K8/+BrEyKIAuWDNR+wbOaB8Ho0YnA4veRO2vM8s5bjtEPYjIsBEa9eK5ogMLM2QWv087qKA4mrHP
q/ibEzOIZY8DWrviTAblFU0658tQEXGhX4U11VW6nxQThCXuYfNdP0r7bzTSIIADzWyUW9BMJV4f
pZ+gbWiCkVq/t5eV6N25BLzEGbUHqNmc+7kNldIJxjvAx+ubcxl4mdMIQEOcJMbLWZu8Wf0zdHcN
bfBoOppToArAlnomMbi29HTaG0MRh/ng/No2yu2FavBYugVC7XWnoTBMx3cLamdD4ZWyE6Tb+2qw
s/13RqHPAc507K3PDWRpxnyGMEz0Zo8QXES4mFzZ1nqdv/89v4dg2X8fUzlQsO4TzCu60gLNb/3l
UB3svR4mO9lh8e2lY7ir9a6idNxYKzIWM+wuL4aeenP9vm1+0cDr71cDFz2AqwCUwpMd0BubPQSQ
S+hW+PeNznlr6hRzDe4xbKoX849BnT8QvpNUnaK55bx1gAxMYSSYW1Kd0wrypo9N+TX71d7TuW1B
IYRz1qSfitpWjNVZWQDUnlcbzY+U6hK7i5Y957LNECd6bdkI/Q2OH/ODnkJjt5Uk3ttFifE/6LpE
+/+c3pi/BuOZpadSf8xMSY+YaPT1kO9qydB6SoGjxnJHgZPqBZhlDx1kDFtZdhGYhkfWDaRm+gBK
3HPbZOEERkQjh7CxLbusFywcHl5X1FUDZnhUbG5V76wBAo2GBY5ItjNHHZopi2S3JfoKzmPr1mSG
swbOjHzM33X0OdeOZI8rKE8MntENKK+ihkockmAAlSEEnPKL67eBu9cC1RsP5M5P4LzXhmBWyRw8
xtE/nOhX4wTO8Hs7MIisw3lvxBIF5PAYWo2/mdNb3kNFRjK0IKI5nOOaUdOZxDQRGNpTRh5mWSwT
vTLnsUbrTmo24ZUnaD4nTybZD4Df32UOHljnVugWzQaEd2qrHwpaiBx3CnBkEtw3POexSYneRLBS
YZMCGcEKgsM62ffaj/sG55Iso2kMESwEyoZ8BcunvlwG2bWBINLw3G2Q/YSGKsPQaoued81+TKDd
MvQQ3UwLGbWIYFp5/janZUUFoltsrpRTW/QQuA1NV7IURe+/LtGrSMmaMinUek2uYFNbQQSRCxoH
j2iywwvBWrc5D9UGJ9ZziuKpC1Ydq3pvv7HPKhzC7kn1QAIIkVLJChUcFBo84K5nACD9KxRwNHhS
wzwwS1CJT372wk7U8JTd9mr6dxxyo5iyOfft5izLVXc99Hldiyny2LwPxyRU/MQfQucdUPEymB+c
J1k7hCiY8ni8GcLgldbA98BAtKtestPkTakPOg/fwMlkS/xWsl8V7JoMHp4HLLoLXqdxekhX4bj5
vR0dzx3T59FQHiHUALG+M468/IrRX9vGFCwPnq2N6J1tjsYwPUBlwi8SiDtqTbA9tPBjOLcnTtGV
uoWPgQzVLsoAiymbc1nnYTXXkPbD+eiSBsxsP0a19LefKfqc1c2u3GkYHMcqdTzSHmbmsY6k/qib
H9uDuxjkxrqzuHztQuyRup01PYDYMjDz5yYjXpeMu3bOACN7GpIEeuuyxj+h9dZPvPoUa4TOQlsY
0wN0l/dLVnpt86SBVKNEBMrrZNeyNHCXUzvKjnlEtuMihdNQu4Xi6vSA7nqI+i6k2VeoqSQFp/B7
uHyeKQkxIFoeP5o0e6AOxEbcwdOiFPKkUAd1TZyW63urO2T6PVhX1Oc8DrA3RwqNH5x56suT2X9Z
pv32OhAZikvzeaxmWL0YN6Vhku7HOtweV5BneJCXUXdzbhoJOxvQD+5yBE3yPEUyanLBW/PIrtE1
oWgJWfszqEQWcKXEknsb0VtzXt41SpkBFwNIn+aEavMSVzRUdEkduw5yw+V4CFcFhEefQCX23OGY
nbX1iSrlUYuVx9Qc/dKRXFqKMhcP5hpBcVCyAoVbbXrO3gjTQPGVr0D17Ey/2tvB9vyKZmD9/cqj
jXZiLqR1UQa54FUPouK+IpwHcLlZ4uhFhZk1RsVjRnskueuDAkSy3EUTzDkuhc686dB1WVrqK2Hs
ZKGhVy5YKLIKl83dBpDDfL32M3GbaOxtGQu8cFI5NwXpyf8fG61Z2/LTnap7hjcGK0KvPSSf25Mq
sA4P01I6VId2s07qtEt/uckBnPP3jcyV5LjXcvVpXZSrMrhxLpyjIeswEr0057PgSGzLxUVBU0Ve
oeztH7oVbr+0YDZ5RJalo7Ezn2qcidQxKBGNPfgsJPYQxAIejjWUIInMwWeLAy4K/nuIctjZOytS
cPznD5CLltVg67q+EXN4YrU5AmTUcv7BYKJ9EZb79OfyOu6mMA/Znt0jTYbk9D8Ma+6s6kSpAV1L
hl0Mabs+dQFIryRFsmiGOaetGj0ecQ2HjbmKtrcJUlCkICHDAd72PAtqIR6uZRVumRmkKs+DOYQZ
tJ5jzfGBWITIWuObzexlw9cidySrSrBL4kVBk6KIY2e9TICetKdafme9QpBCyz62P0YUKnjUFuk6
Ny/SiqHAHx5Xsd/CN470Bz2oh8hXJVsxwZTwEC7slxgxEnxE37RPU1a86JTuFU2R2EjgeTx6q8bp
2kAIbunoZITtwPwy/rJtHtGLc0U1caBmXkY4pzLMb239vSPnpL4vt/AkZywdMo1FeOmh3w/9zm3A
tSwZWrBmeH4zcJVnBY1wRpjHkKCjpW+57LHVCMTNZaRLIsNwFTN6SoYCx4LsXFMjPbURemWLudvp
5iCJRaI55bw4me2J1gtqZpLbzoE4mZl7RE90ycSKhudSL2Ap9VwYmNi+sNA8PK3dcZKaRGR9Lvkm
SRxDcB4A/3qhT8zI/c7Ig3blOpfWJYK352FbEQIm2sNxuduiqWehmufKkNGikbnMW5pGyrQCWFTI
ji7qSZeJoK3/fyOz8GgtCOwUTqMhzGSsiPy0S/aWaXwdjVcwkO5q1gLVNt/XlmLwqK2k6gizTWTL
pSqXUFllt/soeugty2+NejiZUhCaYKp53JaaDoY9JwpSDe0uQwNxt/xlRN/vJJP5Ep2/8Iitdma1
Ua0ICpt6XeBAow6bVFjry3oAU+wAjfzcjnSiT+EcGvxVVToSTHyngTaamo+sHRtMVNt5Cki+th8i
Wl2cUw/gXKz7rmRnE4Dbpxnsy8/ZnEiSjGhwzqXnabGoTVFWzNnBpjvtHtVvlCs84dliU31JVXe9
0Xm0AChHI7CUt1TwzjyIK6oiSrQV9kQrNSTT/Ctv+2/bthZMKA/dohXTO5ciRjh5d6ApDRqrfEkX
xUus6Of2I0Rvv5arV7u6jE2RTQkqrbw9KPP53lMGHrE1TsWYKjWaAyb9bxu/JfchpA0erZWjr7UC
BBtJa66CfDD8stT9Ui0kaXf97Bsx7p+mwpU5okZ1isFFS0ZhmgCHdrPhFan9s58r3csn8l0Zeskl
oyD7/osWV09qIJ+ulhaWulo2QaprJztp3vMSVETbEysAFxr/qsWrBywO2FfrFA+YdtGe7Yp9g/bB
xzHA6fIhkcFrRcuHc1iWpEs8zthtGLnz6RQqzsld2ZGPaPVzSZgahls704h8Yya1Z9oEPFzarqvs
1DN1GYJCMA08hKsY8no0cQt4to3fUfQVe25PsV3JHIgG5zKxBso8zSlRYbXktU6Azs5Pc/a6Pb+i
sTnHpcpQJWYMGLzTFNVxGNDbHLuW6cWWIzuOFj1inZirFZTlFPPbYXLLwa5Dg6YspGX/UZbO1+1v
EKweHsOFw25mVhCdOTcGWHwNMi6+MeZ3Dr4+9OrtdbvS644AKN07/qzsFbLbfmmRVbgsC5Itd8HE
svPijA/gbPKdMn1qlTuPfXmQVp4rcwRJd0Sg5mUps5NF7pFKQBLkyc8ctW5URYtxuzCnYe0AY+80
krApmkjOVZV2tnXTwUSCo/S5GoZzPL5sW/v2yDoPz2KLWVGirje7xfizyosPzb6vktF5YFa9RObQ
rPe605pCHD1wYlnv3e01ovO4LLsquqYzAHRXqmg/WOZh0qcjaWRZSjQ855ilOaV11684+vRACpw7
flOGcNveoqHX36+8JitcqlADQddsZ99xwGjf0XCsi+C+4TmntFK0GOjpOnz8o6i+0PKPXbxtD71+
/P+mbt3l/LKM2qQnLQ7bJzYe2fK7y+1jZQ1g4pSxPohso/3XNvHMirKcYPZKOWnzN5od7Xs4OC1H
58FYQEBDK8LCy9du61eOG1p3CTyvQ3O+aeGky2gtAwfgiQ5BBOAKBkf5u21zgXfyOCw0aZYTBd3v
GezH+6RWT2M3+vcNzeVOUiY2KfP1miqaPduMwagg2w2I3ppLnVPB8nLAtuwcow0FjhQ0xvt9L805
ZkdLNpE2ys+5czCSx2zY3Tcu55XNNJSN0WP/0pqqz8rOt+cf943MOWSvmbmqZNi9lNpwQsEeTpms
2+em4gFWnsN5ZFHHST9DBOCBTWbQ1n+t2g7RUBba1tuYWUECqgnbsQLNVEJmfAPmet8uwJ/rw5HF
ig/VDq/VSdirQ1A6r4YmOdsRzT7nxcXSTTn4yfKzWyqlZ+Lrg2aikgUgCBE8NquzWqMaXB1FR5c2
nmGNb1mdfKkUN7hvujhnNtUevP4A9567rojR0d0Mj60zGpKbRIFpeJRWphOgTtGVfoaKm+PXaRE9
pa093lUk6LzGZq1QkFQ72dq55tim37E5Bh6xHNLDtm0Etuepz1KnzmYTvBznpfC74ati7opMshG/
ZRhb1Xh08kQru6/1lp5UiwXGTPylkjWB3Xrrdej1kVcJV3XizqzrOjpWMcHuKWlxHmQpVtDoSMDb
hhG9PeeHukrqNNZofKJZ6xdDH6jLfSxlmss5k83YBB2fmp5yNu2XdkBTcZMBuaJ8ve/Vuf0lsbXW
tSYSn8AQdXIiywObdLA99Brt+XphNTznSkXlaInbaspxMTQPJ2Zeq1HPKHw6BFT5vf2MNe7feAaf
H0EPYlhpk8an3sAWFmxlwVzWAXZtwEJhr7b9EMH08lygZTE0EOiJ3QPYPd7YTCxfn0uZdJhocC5X
UtdZrA4y6kdVGVcw9ANArZJ4IDLO+vvVys8NIGQX1tuHPqWZ50A0zJ+TLnrRrOLvvGS1ZKMs+gIu
d0ZZPBVVSZzDgj2aXtef7ghxoW3Tr8XIrfldn3n1CWk8mWnXwzpJ9p7Q17l6zA2ggIing4tERspw
M49ipfJ5tIboGeD7iX0wMpZ5AFQBTQUhlsfWXNTfUG63dtboVLuxHopPS7XpflDz8QsaH/qXsVR/
5BbaHRINxbGn0ixGxTPOR92m8YNFJ+slUcz6bZqdVuKyIptwIWFRbMXSgMs7VMAUKPSHmnaewxj6
47BZianXKL+2jS+InHyuZXRwzUnRlaM7PvTds17sSXrHrnO1OBcbSjOOgPKDMEvSJI3xFLe5pr5S
lluyfZBg7fOZVgMuqK3nxj7MyVDuW33FLiYNMfypaPIXHWtWcgcnMBKfdPtWGZSyW+LTnOSuDW2V
DF2uTDHRQUtHRZOFCdH3cGECNVo06VBxOKra4CV17sXoFO0LiKQ7MgEtgR/zWOl21nV7Rgl5MEcz
DoyMOCenX5JwezGJRueiBHSHOhb3jnOI7Tz9aNBxXEMTzMl1SaQQzQMXKZzMMZzOIdHRdehflmSP
URz/UppMsmAFyYzHSWcJrvymsbIPI5SaTQeAZfpaN+xP7aCAVlrZkYnAt3mMtFuWbZLWpXto7Erz
CPRS/GRO/EmpwbuktPoB/LA7swXDxfasiJYVl/7HxM61ZEEsKdiEvYOuN35mRyU6WXrTU3C+J3mO
aPY5f3fGrMwadYS8dV3oZzqgytNrU/+5/RX/roJupAkeF63SvLDVuakfMqO0Heg9mzjp7N0xPhpJ
wR6plar/x9mXLdmNI1n+Slm+s5sgAS5tXW02JO8eV1Jol15okVKIAPd9+/o5N6dqJoQMXIzxobJM
IQUAOtwdDsfx42+tmeE6kpKahTOdLBZQtrAP4IQCOzDBL8XErL8smbF2geA1avm9pTw4lHnvq3UR
djh4E99mCzKqWuC6mfiFx45AcQZxVr/1+k5zP3oNeAPHKnOhJuaatT6JcTs2u8cBR1pXGZcVXaKD
irjOeRgX9MQbaET8WVcbothbuR021BINoKwxPacUxCtuEoIgUqM2CqOWIdXQmY6if6hxiqfeeWMv
aE6a2cnw1s8zXaW2agrJb6CscGjLuufnpaHHGhDS0mxQS+cc76umSjjS1WBqjMma05yfi/KDixaf
FIxV90dWLdz6PTRyCCeVX4/GCQRe4mAXox0ST/jHOXN1h6hKmSTvgNcOGncmeKqs/lNuf+7d96l9
JP2nwv5V0Qdt1z6FE5IpMhejcvwmmdJzth4L+0LbKlgLlAP+ui8oxRbIuOmR1nXFnCY9M+MtmNmP
k6srkX/1CRDWJoOmW3RpibPBbS78VJ/MT+neiUaU8O5QRXecdVBA1fqlo7/rHLJWoL85587QHEAn
Wu+9Qgc6VpxrMoKaugzpy6VLzws1QxzGGX03W0vkgpmGaFzSq9D+m5RuGvwiiC9Tfyz8hPtHdM7d
VwXaI/+Jd98wRVfuUnRXHxmrioPucdaUU6sEdvv5i/ksx5kZjpjmkqJ7YlN/tGqNMSsU9W9Ialoy
XEfi5uLZ1WNMmgDBZeS0zalrdDA9RQAgs2AWDbqf0Mzwji4KYdaBHafECr2UXsasf6izIHOYJnBV
fYxk3FOXOgNjPD/HwtuzBgWyeChEC2IcjC3TbL1qJ6Rjv6kadLYEF8Y5adLAzbJwGnTJT8XyZWB1
xdaB1zfFdTsUyDYoSjy606Mxfb3vNBTeVWa/9NK8dagHyx7KNwW002on1Lzstw0uWfRkdm42rH5z
oXmZPhBW/8mNBJQIXjlF92dQSef28xcmMJWj78bMyHDsGOe6MAGy6HYOa37SQWgqdhR7K+Othb1Q
EISkaJiW9MexJDj6c41qqoQvGTDoEJy6NRDOiXI3pZ9b8gQykm3HpgysToZ5LYFHyM60W4I1qaIU
aOSx0T1hqaQincoJs6vJ9xfUANIEN3IWdM6Wh2u4URlTDVyYs3SJlZ1Ze6OjOBuGqZG3atGSmeas
g6Zzv0VVMpqc89Z9RjPvdFsMJ4OnizFtfKf0UZsDwv8YoWENKMIodPc+xdpl2DSYXUvUEiTiPKfv
14Hs0QFO4+0VWigjpo25tCvTsduLy4Y4WpuuCKwhNwIfTDXblFFmu+yF4VqTiPl5jL1dSaoQmMx9
xwbN8AovIMOnB1EsRcFNYI/FqRNXsygjc/kCokTN+CoJSXaaU6+hqRW3l6QHlZ2o4+eiHpZo9dxc
M4PqC+zf/RhazJO0Kqz0PJbriRfFu8EY86C2jCAhaCp+31kqYiBbsllTNK03l8DnNUn80IxrUKUi
YHjddia6w3172yzSeZsbdV8taKp9jtfT2LSBSdA81PzYG3MAuF10fxKVvCRLHsvFsJCqTM9l/VGI
o19+NvJj4mk+QbHfMqSa1YhA09tNr87eUlAXONNzXjzdX7lq7FtA9OLEMpEVEsuES8BI08AxnvPh
06auBfCcMrAaoOMC0K1cnEv+ziXncfp2f80K3yODqHPbZ2lnz+nZHMogSd1daugIfRVxoIyaxrO/
Yw4LtKUoRIC8hWHtAMcPzOWd1QLnrMvLqKQuWTDnLVtJStJzuzrnaqwRkKcPvaWjRFd9hWS+bTeM
bj20uNkt3wGXFuJnQx4E/ZVN78bl67ZNkKx3MXxH8DwDt2mZJojTWvMkcqaDR6kEJFntNI3EMhx8
gVWWLEhBHVkXaUSorieISoUkg8XbAp9JM7fHzq4Dt0t2WWJrfIHCrcm4aZu2s1kOU3727Bqg/sc8
f077PGiKfT0e78teIR0ZPy2KqV69eczPfZ++90USuoSFxqS7oiiE8xfDwwuf4OTgRpxabK1Aayab
xnhkeX9/4Qo/KaOnWVXS2aaVOFvTcpwa7xGgwwex8tNSb7yF/g1I7ddD0w1GcYmN+dNU1F3g9t2P
+8tXCeb28xeCQYINpUUJtGZZ8zdrUnyPa1cT1qskI5ksek7TjPupOPulebFsK0wqvCn16bX1tvXK
tGTgtJVPYH5oKrR0IUPAyw79nEE5xHWsxyrhSCY7sI67uQ295xOaxJr+98SnG/VdstaK+H5VN6U4
J4UdzF4dMICOM11JmmLhMlTabBfIPYXox8U6CDs7xZvwkjgBZabLMo3rdsrL/Dw546+6X4/dZO54
mm7g+LsNL11onQQs7WMOUv4SXXmWetpxcHn5lqWJO1SCuenqC3U3WDUsXlmIM/dwFPYCqSqblhsv
KDJIOmaT19QLRgeFy3Gxx7e2+7Vchg+bTFUmulwW7k1D7yNGGOOfVuXi6TrD8922wSVjTcY+zpfC
w/lKkQGpw7rRFE8ovIAMknZKj+dTgsim4ZMbddkgdrS0+gMxRL9fXafcbfsAyVaReuwBzIR0CtRQ
rU62a1bdRV/1CZKtgoVjSSpmoFFE2XzuUHDWGstZMPSVYezn/dW/fvzB+H/XS9PCOw7axObnFaQZ
mX0oxirKzU2iITJ62hB45a/QAgSH3+eyiiOT6rzY6+ZEZPB0GvMuTukoAEecTnm2HuxWB7ZS5HqJ
zGRZTMZs1t4gzguvWJB3uOSkA0OrML9cPtdonweKY5/vOqfIgglcnrvBJs7h/naovuu2TS/cRFHj
nYu5MwIeqzyOxLgkie6mqxr69vMXQ+NJtvWKBJuR0p+T4QSZmW0yYSKjqqexaQCHu92p0LUwSfoD
6/vovjxU6ilFxmMJllhxa5UyT03Yu05I0SI9BeH8/eFVMpFs15+HMqsIDsOuSPaTTw8jKIK3DS3Z
7mJXPrgOcGHLXT8sLftk155GSV53CyhO/30nqxIkqGLhSNAtl9JGx8/kLSK1ndnrntRfD7uJjBYD
qyIyR5nbHcEiGPBm15hTkLAfC7qkLLq+EaqPkM7buPK7eBlEdm7cAfC6Kpw98TCBbwh8kdt2Vya5
TFPw0QCVg/Z7pmcHYEtZg9TN2X7TBnuSqdqmOzvVkGXneHmaZwF2V12Vgkr8kqV2ZpJMGd7Tj1P/
VKJWpuh3GfuzyeuwX6qNq5eO3TFjo1W4RXHOLRAB1c7bOdv2Xkw8yWaH3spAvs8g9qn/XovGOLRZ
si05TWRAl0gIqBYJ1l2iNSQFE43JN2VCiIznIstqpD7yc+dsdMM4y96gwZQGM/16DoHISK42N9ah
N5ziPOWHsUyOLHNCQ8SBR0Lb4heS6HRS4S5lJBciZGLNMURPwc/Z9l0XcPR6r5i2WlFhtTJ+eppB
34e2UtmZL/NznPV7YLre5t3Pgre7TWYlQ7jG2PG6zm6Lsw+IZBtXO3QK17hklXQkiwVqzrZjUaNe
bv5o9l048pNPG81JpThKXMloXXA22ihwg/pY38s1B8iZaCSiWrZkql3qEmOieXZOapt89FK3ScPR
SKsqaBtOym3OUoZtpQwIQHdkt6cCxggP+MCyDyatYh1jssKryZyWucNts5nW4mxaVeDTkA5XI38e
xnNdah7NVWYmHbmE9MRBDX9x7i0nSJYhzMZrZ/2cyBys/LHewgbvmkRGaiGJs/aNAw1NSLanzRLR
NY1Dzvm2ZuRExlY1DPdECid6FkTsPW+M7FaXXFfokoytym0HJZg3J+fRZjcP9NCO9b6eXc2ponAP
Mo5qKAEzd8oa/sftvtkL0AWT8W7AfaIpttRL36QvGfGCBLshaIUDgB/KcQmK/JGyx/u+R7V8yYZT
Xi2lkcPSass6dusYeIlxBFVhCGp+jZmpNkAy5tqabafkHXSUgcA+prsy9h99Q8sbrnBDcvvhca1B
kV8g5mGVubM7N8TbmcZ9qoaWguUJoHMnM9zijC4yQZ4ae9QIRtsEL1lu1vNxxLW5OLfVx2HaVcIM
cjTCsTQ5r1tg/HdsJZHhUwyPYFY8WN0FPc/35X482od1B1pbzfAKwcgQKp/mqwU4JhxCDsBrYwUo
G9aoy18JxdeWLoXJ6K4miINufJcW5MYUvF3eqbwMaEzWHvyo0DyeK5RSRlCxFhCXpsUknP1p2d+s
xAtynUtQjS3Z61TH4BauGutoNtmO8zVw/PnN0OjglSrZ337+4lYrOOOsQNbrTOhnTpaImLpWZ6qF
S5Yai8KxQSiKXS1WBN7NQ57leO5kXrHNnmScVB3HtbPm880Xf2wmd9+7xkaFlCy1bldSZK3RnOvh
6PtTHRiOp2NpV/hIuUNwPDbUEjPEkoKGxJ0+VPO59MdwWTSHuGJDZVBUv/aGaSChgMvPcvSQsBe+
zphUQ9/ihhe6Qk1W11nZIJDCm0bYLCuexrNRh1RQ6IvcBbh0szKtqFmcG6d7rPgH14KXGXWVaKq1
37bjxdr9Ee24h9IhoDxy90vCDpUWlKPYURkFlY/jaoG7hhyTke1IMj5mAEBUSJgGRa3DJ6iEI5lp
haQlqNI8AiqC4c3cvkUN9AF41uj+8aHw7zIgCkmcJfYL2l3G+qNvvVvHLqjXMiDkUnTHzP2YDBpH
qdoF6WoLYFSaueh9ey4GK0Qvu1PR6kgVVENLNjvmBlmSHDbL4reN3URNsWqko5K9dLj2OA/bqYDq
tGl9HJmLJi7j59WetzkbGRw1Z6XoAb4ix2E1DpbBo2XS0VArNFMGRrGK9V7VQSbU/UDGsJu/Yj+9
UrNw1ejS0epnU0XEKqyjMdBrk9JjkWZB1YMZXJQbo1UZHeXBsFbbayB7gTcxlKbgQeIIP7HbpPgy
OmpEAfBw6756XNo6CannvfPXMXKn7jzEQgQ1/ueZFPxaukNRJbOb9r5wQwChENGil9G5NKYnvGkd
Erf5FINxr5x1t3SFIch9grNkTJbE662jbdAqMAXKwDM32fbchN6Zv38AG7NlsH1ElkZD3Wsce87T
4JbbKsSILRkxur4BQkMMcnRyu3+bDaiwGku33d/fbZXwJUO2/JQjP02BEkYvoIxZe3QX+MCqD5UL
oOb9KV4TPhiA/4YZFknqz3ViHfKBBP6AJgaJ7nxUDS2ZW+xmdmUU3Dqky/QRqAsHrZ7I8/1lv+bi
bsu+SeyFWiICBBFk5pOD2wtQmQEJESWidy8Gc3TBg2qK289fTLHiZZt3rkEOsTW9E3ERdpmXBa1l
b4gGb58gWRaJu642l7W6Ap4W4kUUyNtWM/RrenMbWopkl3lqa3ct0itx1mOc/8iH/k+neTu3TAO4
UG2tZFSgwixI4mXY2inLgqE1fiW1/+v+1qrGlkwqqVokW8RsHQz/09jBufk6ngzVjkrm5M1xs6IX
rbiOBv+Ft4JLQezzPOv4nRQLl8/FJm+TFviK9Ion1d3E+zD2DI28FSuXz0Un6fF4N0MmfCVR13bH
OXUABN+Sf4K+yKhhJ154a8VZes1HxnaFBWJJtNbdkka4jS7Zauag0sTxDYGimS6YubPrme5R47U4
8Da0ZKMcnfvmjjfk0AASlWZlYFkfOrYENsfhnn1iQB+6uuoK1fbefv7CH7QpmVe2ttbB6nM6nW2n
iZ/6fmy30fmY8jFoge634wXElFL3ABoyENzqEMmvZWJvYpLMtRhm2g0CmknGL+V4bsZTQ5LAAVX3
FjT+bQbJaM1uEn5r3jTInIMim9F3Z6tZSVZLQdFK054DzMWKqOZ9ZBjP9z2NwqpkaHCfWLYYOuxo
O/HIAGNC3TxP8zbGZfAF/K4vbllwr+lyuAMr24/IRycDPW1buHSycpZ6U2KO1mFIUFza9uC/zMN4
nDRxskoussEuaYIb4mAdujE9mG0RrPH6gZbGttNJhgk7tmGKPumtwxznoTU5EVIXlxrANDQkj+4L
SHEAyuzKpFma1TFK6+B0A7hbrMCs/AebfuNi1WQtVDKSjtiemmMvwNB66Hj/MNJPfTrt48LbFpVZ
ksFWg20WdJisA8mceA6FiTsXOh74Wgy1SkCSvXYuoXbJYa/MRvZyOo3FM6kvWb27L3+Fr5SplSvk
oScbTasumWlTIxiS2PL3ZZ67uv51iglknDDz2tLJWWEdvA6FgMQ/gghcozsKZynjg/ESYMbN7MC4
xJqGKenPdbqiH6p9mVy699FVepOMZKBwnFuNV1XtfKnNbIr4PBjv6tw13t0fXbHBMljYBTVVik5l
iNBydhhmM0wtEZI8vgKBe7g/hWoPbqbx4kBkae4Xqc+wB0N6yvL1tI6mRjaq1d+mfDE0asS91rCh
/wLES4s1XEbOT5Ob7oE0f39/9X9hmuVEO44smWs5ztlcoJ8ru4BQOxRD/cVt5mtO+ZOfssgmzXs7
I7s2oX9aeReK3kc1Ff0xkDVcKiMs40qjbiopSqY+V4Vo+nQpfqIqIw1N13dD0RS/7n+kIj76qwb8
hRzx7kRpPNbsYrbepZ7tyGA3xqM9t9MHvxHg8fxoTb0G9PDq08VNotJJ7ddsatNlZBfLqt7wxY7c
5ZIMy9Wesqhq6rDxx6hz54gAQr122THn3TZ/I6OQ8wJ0VKvAhScvlq8eab9MwEzeF6Fif2QUcpb5
CRlHHIa1MTzmvvWtJrrciuIMkRHIzIeMkhnHOImzyPEB7HeQX9FCJlXD34zrxebXqemhWaBA4GTE
pzb+YY7pfhBMY6IquUjWn/ex6a92ml6zOD8IhkrjvtDEH6qhbz9/sXC7YL4Hs0iv6+o9FL0J1kwd
i4lKJtKx7SG55COJkl7H0fLR93h5O1L6zmLjx23aIllzaZvxIAgCj46TZE9YDEiLVf24P7jCK8pc
zQ6KP9hKQSRqmf1h6POompwzmjjsymXjJcSUTdjwc7eba+tAs4aHvmsNBxTw6gihXt1Y3NtvburF
xiL9Q528wAcYsxPWsdjFhQ7N8qpsMLQUbYvKztY046AsNbP91OLVsS8/V2A3K/Jkw1uAgymkqJu2
dW4uA1Zf8mXX8DSs6q/3N1YlF8lSJ69qlrFDGyWDm4iISdSgDee2oSUzRdW+y5Zqppd0MtwmxHNG
H+8mgpNPM4F1Cxn/do5CLJK1DkAZx9NswNX7yQGNs9+bWYFi0RqFZ/Tq1dme2dOBsRodwboHltWH
KWlQdLiAETI29y4SGaLNQt6Nb5aCRZ4rosRMfon+1zYBSBY/gd286XoUp5gZeH3jJmx7HbRDtW2S
sfs2mnwUK7IyjI7g0BSDHzZWpSOLUI0uheh2nXrMy7HwiphROiz7wtrE4Y8tk6wcyQBEgZOXXQcg
2XeVuxQPvEzyaEIfpmiT2GXIMrVNTmzHz665zUMQTR+Eo4PHKQQjg5V7dxqn3F+Rsi7rr0nSuMGC
Tpe7++t+9YBwfU82ckqn0S5N64D3uZOddXs39gFP0dHRqtYuWXrVJ9zGf2y4b3c69dPBziZDkxV4
9eKCpUumDhZLYzJyiLxZr8Ya8fTjXH5uzKgudAqvmuH2VS/8t+eAvcmtMIPn5FGOmkz7+1CMYTOA
JlVz9iv8uExr6TT92hpdlV9FBS6KadehtYR4qhNd4ZRqAySb9RI0lygmJ7vOnVUdPCdev5tWlmhC
YNXqJZv1/cSzU5wT15Hbj+7s703fiATvnlIv1kyh+gDJdoehqog9ddXPVhgiIkP7qzPMb5uUX4Yt
+/6tLSpq7q6OPZwG4UWmS8M40RXaKJYug5UbcIoaS4nheVGdE17tk/HDtoVLVlsx0jEwKOV41c12
t7KOsu/3yM5onIJq4ZLVmjUXaEXYplebD3GQx+WHONHV2ilsypWsdozjAkjZwT4gN5sUxyT9YS0t
ii/QHULTP0uhlDJQ2copGducInHtgwSknJvHxPKHM6k53edGXGkUU+E5ZbbJRbRrYsfwnKjzDapS
PFhogeKVOtZk1fCS4Q4py+dYIOHWJgVI40D0WIexDjGh2mDJbss+YWNjYHB78B7SbvnIwZlyXzVV
Q0v2aliIGJ0WQyNlG91aFtDx3aaRZVjyMM2J5xQYOWmdQ9+NH6g2taMQtgxIntyEVDNSg4eY1eHi
uVGNRDPUJ9q2cslc+byaxMgx/GDkB7/tD02ro0ZUiFsGJBu5IP2QrLiWFmgJJXgGCm9k1ratW7JV
U9DY68VqQ02a0+SXl4brivVu95RXomjn9j0vjlbEqE1lJhYujrMRECRirbT75MRd2NrT15a1+64W
+UbxSyFxknMUGTaOfeB99wWIknpXmuPG2FLGI3deZUwou78VlvI3c7XuXWd9005deH8LVJopWWpl
zW48uBh+7ZYqWIYB1PuZ+6fF860aJBmsy9Z86vyYXmjKKQlyMqPnb2IjVDjc/wSFP5bBySMKSjvc
5G14BECryRhZiHNclj2W7qB5L1ZYgQxQZqU3r6t92wRht0Hatkk4OTq6VtXgkvWONbAX8wL18Rzn
2FvDSUy6OkTF7sq4ZB9Ue8VamfahWq2wqd1zwZMwwZPxfcmrVi7ZLziKe7sFTn7fWS7/E/Gy1UWG
X6w6zKbCiNlt3hdG7KF5RQ3yVxu5wviUxcMpZuWxTp3dvLA2tIf3dm1r4mTVp0g2XBS9m3o8tg94
ed2vQJ6amQ7CptJP6aStUjZkjmXbhxKdApH6Jq0DcD7NQFVWDl8EmutqDEH1DZIt17j/N+Oc0AsK
71yCvLrFn8U0mnO0bbslSwYjsms0BWQ00yLKVxo6zNG4oZuuv+KuZdByzJPC8zrf3JOCln/Wc79E
qDNrz2vZNO88WrfHIme1JrJSyEnGaGVF7KxuekMXZ0XojXZkubqe5wqNlTHMjuslUCUMXYkvWf/n
2qBXwOfB/ry0H3TwD5WopOC5SGjPrRhkLBwgNkRxoJQBcSq6f44XP97CN4vcnAxpXvnSCBPvKNfS
9sPZnvZrPD7e1yKFT5JxWqZBJ4MwDM3GD5xkARqX1smvbWNLVkwGPnfzirFndOPMrlODi+OWIv2b
SCQznm3B0PXRNvdtbI1GUHEPfZQES+2n+2tXaaVkvQPg+oUJF3F1YxpOno/GOrrkkUorJcNFh9Ju
7VJqH/yhfN+mqJUCSRkKus3MDQCbe6Ju+rUsY839SDGbjNvqLdDUohMzshrFm8Sp3lToD1cgOVOI
Y1NU+5Fo8jOqeW4/f3E6+HODsq92Sq/J+FSgOQ7SeS5FSf9bB9GvT3XuW6GvMpgrXkSToo0NToS1
BHvxR7ykHDhahNzfddXokjXzioProeP2ISZgfUzQgbuaD3YqNH5VoVQyoMupRt+fM5w9ee2FSTzs
B1NHG6ca+vbzF+JfDTbnGV5af4K6JTD99u0yNe/vC0U1tGTGVde0c9uATCU2xBiMhbeGTa8jB1AN
LtnxWDvg9Oyr7LrgNuC79lVM5rYwUUZtIRkjbMPvlp/Eeo80fuBtKm6A87ElC879POnTJKEHd/3S
sTgAafA2DZFBW2RG+L/kw/ITDImojXlkoDDctIsyYKucRMImM7UPSVN9q+bhu29lGgVRWI1M5hib
1ZAYpF1+WssU1VNxWCdz3zg6yIpCRWROx8SnSY5D3D5YdV5FZQ1MFWqgm20mL+O1/BUVWk7Nl59l
N+9r1w58NrxNHGsDDxdURcZqmaBJnlre4KVgsuKTkyQ/jXawwymerOj+xioCWksyz4XWJRq49Dhf
QcdnsFNspMGMzlWjrkBcEeLIcC1q+AtFAhL5jNjuT3wFdxBDrwHaGZHrknE3FluqGW7Ckg5d009Q
UI+qA+DeWdCvABaCav2+lFRKJJnsOuFiNK4+MHO1V0QC6cHj6I1imxLJgC0nH/KMUKROqLl4AYkR
BxLggKNRpN3GKaTzlboteuQZyHN67mpGeFM9WCwDXNTXVScprFhGbKFtFitHF8LPQElJMzMab//v
bcyKyZAtgTdUcIBieHOO913fvEnbaZtrk3kd03kxO5q69sFNpshj+b5Dxdx9tVEJ5aZOL45VL86n
qk0q5K/NHgifJvS7bNempsZ2VcNLtpvXmWfUpYe7TzxdXNxxrQ43iUl3OVENb/2+eotWSxPPyGXU
rKXvHZbwIigFMd6J2sw1wn+14waMVkZhIZ9BAX2anUudtD9GcxB4Di9OczdOYeWCMZGaD9WMLllj
2Qd+TtrAoovGuSo8kwzJiincKKmX9qGLQWMmikSc7InS02y0oIsWCzv4DWm33VNlFJafIkoxzMK5
DLGRfZ24YV/Molo097C/zOyVO7eMxMqFyK3RxvZ7IGx11iRCu+coW5a9176ZCdkDkgQyMi+obB40
Hsc7TRI5zqd0eF92AJzZTUDcz/eVXuErZeSWxdoSTS9i/2HIjO+0dp/c9eu2kaX42ioMb6Q9kGzc
cYJ0LaNemzpV3D9kzsjMmYsERx/uyKBWM2CtGaoFm6Taz00b8vRn42qeEX0Yz2sbJbmElYMzIr0V
Awzem8b4MC8PsciDfAHf9BhW80+A7jXOR6HepuQdOnNtknGpcAd1xwjwk2xENxDrbWeLwOx1jAOK
8EHmleyTInd7UHdeF1BU8HlPcTn0n5tCcy1U6ZJ0pK/CWWJe3Ia3nNMExum20mV3VJ5HhnMNDm2A
jMLD5TQ1u6G+WLEdAeXaoflSZ32uzV2yZBHvvzH02rqvv6/viCdDvHK/WdwUF/grb1iQNW+8/KnC
e6YHRrMtZbxIUMlQLwM5w2pF99qr8N7EgOqu36gVgb/l/ge8vtuejPICX4trmSNu6Tz97lUPpnd1
12Nqf7g/+uum4clUk/7Ke4uPfDrkeMVkKLkU82NbtQERfjjYa5RWTzVgWvcnU33K7dB7cTRb1CPU
nSd+TY0qJGsTJg4/jebJ0qmuagLJ0AEwjRErUnbB/TQkBmp2vWq+ZiWou7NcVx6s0ijJxlfeLWBu
QPHSmKfRMJ+y8Us9FkGPg7PTZIBeN0FPblhs1zPA0OXKr2zw9/YMyAwOjPt78HqA4fmSdWezTaob
d+O1au0gQQcRljiBV+t8k2rlUtBujJlfrimGj+09+0J0MCWF4/Bk+FYz+kOL5wx+RTR9sKPkXB6r
UxpkkYi2hV6eDONKaDrWad1BO72nzIuc+HvtRfeFrtBLGcRVN15Z40GfX8n0oW++iHkORBqk2srm
v2oE/n7CeTLR5GiRZQR9Mb8uB+eAPNgBxrwbwzW0QxylO09jwArlkRFdKXdtzyhafjUzcAg0ARKt
XqoJNF5lvYUb9STjbeuGoqPZ6lzKMv2+NPlHr2Hgsuuiyom/9K0Rom7+u+fNkS90jQkU3k8Gd3Vr
T0Hugu8Z2Pog2jbqLBEs7YmwR5p+H2YSiW23WU/mpGT5mGZGzNjFyMg3bi/om1Sbm0oSITrJqH3f
yYi5lPzadXFEq+Fo+JuqgjC0ZNBOwlL0n8DQbH1nGo9dpTnWFI5Chnb9dS6vecWRA1miYrWOxNE9
mCu0VIZ10biMXbfLxLX288B5ZkMR2M/3Dfn1khLXk+knk5aKKREYGwHksEuO3YFHfojuV0uE9tV7
XUdBlXRujuTFSTlaHYP/xzTumnwbbH6aRx2gVDX0TWovhjZHIJu5P/CrmGmE/mZBV23K3noyrgtt
CHkyNdjSG0FBbX5xV/vLfbGr1iwdudOC9oeCO1BC0YVG3kac/9w2snzfZh4odPGIgM4Mb1t2sJqN
spAs0ipmmnazi2MWT0f7ph7Ww1p6j9sWLdkkAKPWsKYjvxrDwTYe6vRwf1xFZCMDuNwaJElzgRPQ
9C1j3yfuOxBmfMqreI4KFn9w+mXTFcOT4VxdvRZVNfj8ao9et/O7xD2MU/n5/lcolEVmmJzSJp15
VfMr7cYVJTVjGXqoq/lr8P/8Mf9X8ly9+z9navc//40//6iQjxAJsEe///F/ruJHW3XVr/6/b7/2
f/+Z9K/e1s/lh759fu6vT7X8L3/7RYz/r/mjp/7ptz/syl70y+Pw3C7vn7sh7/+aBCu9/cv/37/8
x/Nfo3xc6ud//vGjGsr+NloiqvKPf/3V6ec//yCmQ0AQDEP4z5eT/OtfvHkq8Mv/68/hH9ehe3r9
956fuv6ffzD2HyYedE2PugRJJucWT03P//4b0zEdn3i2TX3nlpcpwaLB//mHxf4DVzRUANjU8S3b
u715dNXw779ijBKfMM8H7x2gAf9e32/b9f+27x/lULyrRNl3+KrftcMFvYnl24SZ1PUcHx2oJcOf
U+RNzTi1o+VcvHGP6b4Ih721n/Z2iFfpKA91GB+prvPfM6KDuu1Rm3pyqny0aNF7AzoTdTu03tg7
4RqV++Lgf+8ekGHDnO67WBOnSfHg3+eUvtIc2gyctJiTBdY5PrjH5NwHTtA+9SF6lWpDZ1c7oeSp
3QL9HIiJCaewPtEDjvcwvjpnvPcDhzsGg7/L37lH8T7Lju0+/wia4vRjsQTwNlF8QA1WFvYfqjf+
Pn6MQTaeh6gTfpc84bD1Dv6+/SjIgf9v9r5tSVabTfZd5h6HJEDALYKiTt3Vh9XHG6J7HTgLEAKB
3mY/y36xnWV79iyv/w87Zq4nHOHwst1FlwDpy/zyy6zOkcmqj3FCCEXsznHIOrHSuMTwJkVTnrFD
S3gcuIl3s4mQZpSi+VFlxGyxYRdnGuNSH+mUslDYDiHtd6W8b90mLsP3thoP/nLnQLPR37dvMoHK
NJiEDI+Qf3lhsg2nNXGTeheJpniYfr+Lw7Bv5qRN/NKJh2UUuWjTQQSHavv9d0aY4qHQMSIcyjmR
T3ZOgntvt/HDkM2fLIGXY6EP22H96BNSxuopuCvP0SU8zveaCeIeBwAcN6bkbAoR2WTNEziw0wjT
FGKLImG9A2Vp7j1ysycmnceY3NCzd7RJf78m7UEdruRjFibtpTS3oXkLTuyITDsS60MVpW69C53n
bf3iq4x/OI/6QLfvcr2bnm3ik4Q/FyfybJH4XmRbygU5rom5SrZPw5flgupH5IdqjYkXw1oToseU
qNiJueizYd/dBDruRScCwHwBz5wCIX0U48qG35FeuDybH0pPkBu4OE74FVHrvExmX+3bJE9qSJOp
gINedSpuyXM0C/9r/QQXm3R7hq0s4heQFSKWO3wPDKeJZd+/Nk/yYvA7Xr+sSqu0TK5POgV93u+b
e5biWstlzNTneP2dlFj37Wk5TVmR9sXRfsqkTmwRb3XWb8dG8DLuiz0zx/Xoxbk8ry8UrTr6UCd6
P6jjVIjcpHbPk/oR92P+akUhup2+VTf4096HFRpLGnXj3k431ZN90KWAh0o6HNnLeDaH4N452uNW
x1MUF5lzY6oYweOFcD/ms87kbfhCdmVxA+UQAlfuSCeGDxfRjS2e3Nh5l5/O8wCKRsUTVCepmj5N
0nxz/Ni5Kc6rsGmb0tTergI5wTplOww82eYQ3bdhkn8d0OfqwFEd3C0u+rgrkz7f2718CU3cnsoP
VqblrY8xF8FpbB9GL6WCnHXwGv0odOogxdcaxDXfV2/8axhlvHrYisxHCX/j3XlI7TZ3U7IlvhhE
kejMBcezRonTvMyMJt0Sl2Rf+n2c04TmKaPxAAFN/+TjP4h6p/ZNuuzr5+HWudnONZRZsFEc0q7B
E1F+hq2wgwBmCoqYzKn6nHE3HGHv53ZHRXmaZ+FkfVK+j2/t+wSTWo5FBXxE/tP6JPFe8r3ZhfF6
azOTyFsIaUSZLPEqlpQf0AfcdYl9XgSPJ7yTMBFM1mxNx2RNWdzNsdk7e+duvemrtHqlKcieeMpj
vmf66Ap+oh9L8Kp/BKlObaqO4yG4oUHiZiPGM1KMxah3BWbQxJERTRmbS4jHtnqo10RXoq7uR/ll
4pkqDhimSXLR5WIW9CsR8we5qfHtR5103+WCh73dFeatEzpuP8ZetE6Cv+MtCMJjeDskBttrCY/e
QcdzezAgvBPNEll7sd5h/ykfXFGnEnEI8XBbp05CcK3ddW0K9zJr8KJVni0ZDgb54PK7BU9eh/Ve
sS9DKRcjQvhLYTI0SFcAnvP6w79XbXL9xtXrxmL3vXxgblqPInjiESK9RLtncfteXPrUO7IbeMTV
906y3ODVSCKcCEHc+xdn2ZP99qiwLafji714m2jPYCDNlurDdN/RVy9Vh5LcbccBXfhNrBfs+/pN
4cnEITpzYW70F12mJE/H7QAvvVgFZxcdOXg3xrltoO+7dEPS6djr4hZvc544OPnQiD3xTBrhxnMo
MDzGnzp54LWJB89JC/nqkQc43FU0DgAhEWGwrx59Lw7aGIoGlKv/cFT/LoP6L+rmj6OaUzfC/Cuq
H+/XslU3ftBFi8MS/bqcoy/qld/q1/W1eHYuLF3OU3zpb/Ivxbk/q5P/Ht3jVxKxI8gFkYp/8Dyw
T8DugdolY/+AYv7tsc5p4FHX5wFstq+I4SfQuFGv88utdJN119wy4e/1Scfw4H6Akw3qiP9R3fLz
9VAG/ny9MtyCaomwGOVZn0vh7te9vQU827UpHp3E2f1Uvf5ZHf6lGvwrMfefi/9f3+9KEP30/QJJ
cmIcXE8liPB8dnfu3kmR7ZSqNMii43KrxBb7d39/1d+Vmv96y///Vb1fcFw7bTwYr1cdf6hz8Lod
yyUmbVzdlm+5ivH67K6/QJmMWZeNR7tvcB7M5yZTaZTNh+5LkK4ijH1hdsFxzchp+ChEe2zuGFjR
6LD9o734vy2aOQsCRuHkCRXVL8tEJuUEucZMrsJOo79V6XLqBKyXUTi3+/po9u4/AcR/V6b/dMVf
l4hZM44VghsS/zHMbOKeZCIv/ffmhoMD9g6BICjcO5zE+hK+RcL7/VVA+G34JcC+nsfY0wWOyhuT
FKLBe18euxc+xbB3j2Cq/zB++l/+FxgC1wMYopT/G0T4o/gAwaP/7//5C5jEz/yBBgPvNzDqrk89
jwB5/YQGOfnNp1eXC6SzeSF3r5DvTzTohr95ESU+QYfr+shdX6D/RIPRby6kSlFEAwaNIYc73X8D
DfruX58zHoXMD/yQ4ONcygBYf3mya59AkcKdPJVKWczOry70WC28G2Ra+otTXbMqrEV6TmkMqezX
gU3utKB2oWH+tUO8zSDYOA7Dl3ru2/aNj6REIa1tMYpWdoTESq05R6xjZGCWWDT1InQPDRiMlhD2
5iHazenXH1FYc/6gltwv74CBeRXLMA/Iu7t6Pn/g8IFCiHEkaZfmeuyx/7qSesfN8cLpAnCJLKKO
/ohmW6DEUsqLmyCa1JNdutI5IJF+gdDJTphCnY0jSczySY1Jvq1tBB026TG/GCkbHSVYeHuRztDK
F3eFlu9jIFVZFbGVxbzeBFNl1mM7OF0rVBt68rbxDK/vOIxhTUqcoB/uW9+Ntrj0eoN/7kpbHoeS
Vl0CbGyA+zCECCCIJi82OxIisFf6atoQdrmgBq6LzmRd6Q0omGijwvuAVJTdmBKjN61HSidBfkXR
vNW8z3XWL6vTfbeu1dU59yZeXXgXwrl6CzCOuAtNKPllwc/Wj0sIe8YkxIo2qIV4t8blUtFv46x8
mvh0wfBEW7RGiiogZZuttVUfveKld49BuMY5k74k5NhrqWcgTFJUgmsi27gLwnZJA2VWYA1l9ZIq
LPgP40yoNLpi6IElWMX4e7lBW59Mc+nqIa4my6xoyELHdHGcvExwv2H81Pg+J6dCVStKOMfdiqQy
s+wu24YRYhisGDLtgwYO77FvGqoyx6Nj+dn424yojcJ3A7VHPzE0JJ6mykNyy+ja4IP6rqxEWzeT
tzdwQ3pqpG6KrMUcHDmqVbNVcKekD+BK6BJj/mst4PqESVHBR8u4gNIFljfuJqnJsEawzrVYXxyW
69ZAxrJw4t8vRY2clajyEIDdymXZDSBfEDQ/qmJQouJ5DuWt2Xja2/4KW4LSzhmWTr13aHU2e771
9MRVpSqhSDSTh0g2U38Pv50NTY088uhBNWgh7zrtlirLFxLMMNAgOQdfmffTrmBIbxOthrPk3SA9
grpclcuQeEPR4N+vg7qrWrNOyQSno2EfDarpMzXa7RFeJ956CgfMYiGz3noO5FcDwTgfbkN1KPyN
nJkXObVgctRfaN5bHjtO24zJOLZheMKNIs2PsXQfbInZIYHFaZvEn02OupkZlWdVji0Qk59ggd5W
2DdEsRP2pUIUEeRqUAVRd8j0yoFhNPxztaAEBhhfCr0F3y3ys6sn8GUuBQAkHPDHqgZu16O0Bdt1
BIb8cb4GgRN7VJr8ljTjVIpGWW+JfblW46VV4QK4OlBv2rmhm9OdnqqpuQ3tNmtIl0LaCGtU9D60
EyJh23EKgVukJmvW5QFb0gnrbE9Ec6PSsG0WRJhodwbmD/oemqdJ+re+Z4sqViViSA6yatGw1pUz
14nysbkn/sTJFG+cA/CBsjOdcOYt98U0FAWcP/3FhGLDntmkoWzw/0MZ1BaCDVvgnQz1t+Gmarap
TwdYGgBOR+GkXpAyUaX+NM7dbd0U5nOBj+MT3WqjY0UKL4jV6gUHCKOCr97gyW+8HYpvbKLD17H2
xyBBb9GN0poQoOqxnMNx5y3rtJ2Z8uSY4qQqahGYZnxza8owKoRnsz0rLrG43ppDocL6uW8QMtwC
Drnh5IfCG2Y0drFfqfex514Yb0HntRkoqlkKY+jUAUCsHNDewOT6oVbc6oe5nPvzErmrESSkK/BR
52p8liHSjXMTTjqpmrlcHjU2vK6PTREZFxHBMOyzcVEWfDy40OGCnuFbXYsVG9ryw10dW6yiqHgt
AdYw58Ef67wI2e3i044iwUE2GO1Z5w6oyEpN6R7548RcRmvW5n42bhDuVaQidiTWnXQ6jK3PktWr
KvtQKuPmsds5uthVSEFejz7UtPmeRauJqtiRnc4TyedgxCGjHYk73DhddKhVOxpshnKYRcctHK8c
u5hX608wdB9CbOIXtB8aEZSDSWrDCmi7q7mnMfWYl9Qb1xpHRVvVCTQYPXCBbNYpdtUMPXOE16rY
Mcedt7geZ5/usHMFcMaDXAq7Lqc1kFzZDiOYQLDSwiOyBOfq+BbZvJiNi7KB03H4oMytYafkOtIk
Xa/pk0Nr02Ncqdu6zJNyLTBtbdRy8vGyjWf40ZvyMFWoG8Q0K+8574r+c92CcIS8cTYmDqpJqc9l
MA4kgBXpmHBK2GGLRfvhIHrWgVJQbV26N3XOEEcJ7wgMyQrp1A397HPaYa+JiqbYTS7Bp4B/GWaF
BGc2QNYUg1fJ5b6p8krtfK9TfeYbvXqgOvXmg9+jNkz8XHv5bh63+WUdBvXg6mqMhN8VASaZBsu3
NR7CsdUCmd8rht/dtZQHnOmd2dVLhdD1Phgr+gmLVNNe2KSj5uA7LFgOIeLOzHFy+mB6h2KFothR
ERSksm9I+72SY1vvYRnUYxgxiBByCqMckDkjNdwcCIEN/n4uHae44dAvRBe3KkIFeXTNQKDYOdcv
re3da4bM6uSA3eWI7rNsClImDArWwApMWvevq4Rd9G3g1p7eM1jfb48g2ZHKG+uJakhnIuKGV8FX
ZdEUb3vu6yLWpFzGN12EI56WjixcP66wWRxihD1Mzm6jbTsBRAw0Lx+hvN1oIikyMY7F1Wf1YXIi
E+3r0f2CVvCkDroNm/ow8mbBkRjJwY6pZEODA8QnoZru80W6NmYzwcNq1dz4N8s0mD5deMmi5yoi
MFsncIJxYsfY6SEIy8he+ilotmOoaAedItoZWIEx2Hy52xDCEl2madU6bqTjyFgaWBthYjLCl2k5
Y24Ut1a5ZQrx+VggKbHR0YVqOKgdJEdHAEe7Vzp7uC61/n4s8dEH6fNCfg3ZMvagwJRb9/GCF83b
D72d57Tno9/fguLmnagN6dr9UoezwqOCZyiV4VbnseR6oEnEW4RKVm3HXno+TXVatZEMr8IEwuKh
lrna4f3r51vMWs5h5uFzN9GNpoO5C5OF+9IR7DwHpBDXbdYHHa0fe8ymM7DYbTmM34II3/OF2Akz
8SB6NiSA2W7113OYo1uPwf5A5kM8II48FJJP5Xo0fjHNSdFWbjklaztE3a3jtkt/qYsWVWMyWwhM
qgSpaI16mKma4UrYLwbagZJ0Kz3kzeyvIJV6TE08VUPVuN2DBD7ebpAmUIxZw7u5vCdtBIuXCLcu
P0YWh34mJYxC8dysSkUnV5pwGZ+V75Rr96PkBFmf52jjmLn5iEgAKfyOIMO4+YPY+N825X9AtvA3
aNR+V58f1fYLGsXP/NmbJL+BvoBSkwSUhRG5mkL80Zv0vN+Ca6pWgBYdQQfQReP+TzTq0d8iAivx
iGB8DIj1qiv5E40CqLoREqbxlxcwTG2z/w4a/Wv7PUDX1GOUAie7SFbmv1/nZzKqm+uy7ljBUh/e
5cQzO6dMMXWwxwgGBlX+ydL5X0idXy/3C/SFomuqaVmyVO/m1N016XrdIOIwmRKKrkZ/KeGe/vnT
7fh3hNs/fMdfZUW11Wycl5zBViR8y+3EL4NppMCBmY4Uc0uF3KO+FLWfC2m9YiftDOJvmV+Q8jDA
+aV4GeAfL3ixwkOwhXb473+/v9IBf94CBjrAp8hMdX9fs5/4wMrFTF/vSZbCCOawttOu8pt/WILr
sv5M/v2+7D9d4hcdTligSFFjxFK71nfakOh+Ne3thrg64bd1xth03HKbei1o8r//cr+SnWAjAp9c
H9bo2kr/VR/FVg8uOtrRKel/hCvBxOy9KVs4Pv9T4h4j/7KOeCtcApYGBA3cAf1feONioGbtS5wC
Y+9sifFLc1Pzoj4GjWFLLJndPvIIRT8iLtXNyObluZ7GMpsQMP6VdVHjIISkkChPeOHduuG23tdD
12dlY9pjbh106hxdy7j0LT4OwgH/mau2/4ymeXss2NABeTebc+rDCvmZjLMtW4Cyy7hh3sLjpSDz
U5Qjowcj+qMRdan4W9P0Nqtr2B7nXlv/CEbP+QLsF95uLuMbEHtZo8XBl6PXBhKi7HBIl5WFqT+o
OtYwdhSoGuXXOi/JPZGrOnoexbkM4I4xbhMYeDbn63h29DbcuiNvaawX136zXjsfu2IajmVu6idP
+yUcKPINB19v5vVJQTZx6CoZfGmMN2bUXf3dMrf9cZYrQ5sMUOcso6bJ5qBYdpK1wPFA9yg7bFU8
RohNf+Gwl02qugN/blvvlhQAUQlBit6QYL+bh50qFrPzItt+pzIcbiYXRjPtiOAEViOTNwlCIz+3
1rM7Zy3tCYXGdtgAhf2TjUYdlz2mdbmrvMx1jYvBBNgrGCP5Xjk9P4BhCyA3Y95B14t78BY933b+
5jz6E1lIPEqpnmTe5IKqRafeOjmocO12GrkzxcSHiyUGxsy9susi49HU8g3JXDoLJF121BL1PWD1
8gpXZ5oVflQjy9Blu83puwPCwfK9Vp5OZ3dtH6U7bic+0vLM27af4rBGR7JcH7pVsbvZ3Uwa8Qod
N8owMZRvAps9RKGd25VnZVFUFKRqMtYN0aOZhu5cA0Ug6sCjmYokv1W8ifYl76ODHgpQYJRNm5iw
IMe+GoeHzeRAG87KDiCEtBt7Pc2/dzDXP3i0omJ20E8bG73cIaHE1nEZrAEyYN2VveeLXu5Vgccv
jYZt2JMyoN+4wRvSuP505lO+1gKA16Q+wuZPdIJJdKy7ucUAXLG5wofWBtpWA9BO4U754SCAA1Yw
bHrGj6qYEOm9D3aD8UZHS18AB7NzQLruqV7JXdTJfNduqLgx3lTBlr/KEdrh2ANpQnVhTleJsIGH
FqbMFRoQIAHeWVnXOnXbgr6WLMifhxHzL9ZT4R2M/r3Psil+5NECsPj3exsK2385WjBuxUPGOEVO
NMRFv+w57VzpkI7BkHo9/OBhzbY2r9rVWwmn1a1OVjXMCNkZ1Xk0wfji2ZBvcV75A1hQazz+EXbu
Ml4V982BqsJNXW9Rxw2Bv7sRzNee6uLzunEIExWgA0nrnNxAR1epfrcnAwvwUngRuwc3OMR2WaZ7
ChvDx5z4SH8F3t+EpCX5CKMGCKNnjYHOYau9XdUHTFQr2U5Vn9t9pw1/mk0//eiCjjx2Ww3LrcYN
UQpo0iL2fB2svlra1j9oVWzvCM6uPk3jR3bnOSCz2nr2u11QQsPcTb2nYh3ySUK6MWw/jG50WrSg
4rzKImnbRsG4L6squie5nvDqTIigW8PVfwmthU4D8DHVlq5fnWIyYvawG8dRY8dNGNKyzKiVJ7S2
w5gQUuOVKttqdmDzsWAUDjhNRK1cj6GF6GLeynanqC0eZed4SVchtSIuIuukIEplKseSv/oBCcVc
R/xS/06Bh+5cHBY6D++TqiGRqdzwkm9OlaKIRksbDYXzWjtGTHiNd3xaYf6BbTcL1/o7qN4wiH3a
4i0CtzG+tF6D5lAdosd5cODYV6ZemMt3gJjhRYV18w1T6vLNLgE/+v5kdtzOqgDBUNYVtiOMiQ1j
Pw+HoCuiHVKhyBlsxZFX+qpCcr0K9APz5ismR/9aLjLVfHR7xB36+syKfNmDLwsPHswPX2ddsy8U
CTIYJXlbZbnzA41jAvA0uoOjoDyW9RI9Wlq/gts+DabuMtCJ+T3aIXkLeqxs3tQKRBmHjQnvxnlG
WmbuV9C7MOMD2nrQ6oDzSR3jzcnmU1AaOZrd0nLSgHtkQZKjkkqIKsa4i7zbHkykCFn+2q2bTIsI
iiqcHKegXl9wZLxaVi3pXKD7L2EW9uaZSZ1Y2ElRjBM84YymcaGWBAV3kGhi9KEj84vy1THsB4ya
bHu3Gl5WrzgVY2TOFlxaVuc+dKUT1k4qhAB1iEqD4kN6qoZgiA5C4RDKQEQHGLMFZxtGCG0Pwx+2
nKsjfK8PjdVZOEYd9jMMm2yqF9KYIfVNnkV2xiRhTjGh4JT9wUThthvoMqVzGbDjtECl0BUIh+CY
XYdwzIV+Ypj4jrqu/eHMbv1Mw+soVN7f93J4rNlwszr0sIZl1hJo0dzSitoJ09yRWcPa/L4d24ui
zQNqWItHZCbJWLiiHw2a8QQSm83TOzqDbWqnBBEIrxMO7R0N+i+d9lM+jBg1qCDE9oMX6UdHdFmv
iotajKsqd3Brxb69gYsEZdvGPnPovel0xhcfLBgegMKJDqs/nLWVr3wc8oxU2PvkkhivuumtOpUD
gCn1hK75y+xEL0vVnTY/TxStqqzqCd+3QEtndJcwEFlXUsww6j8vW/5UzBBd1XLHJU3Kgac+HoWT
kRNqxqA486aGvqVyD6HH6tu1wTsYoKCjrQ/d1tobQSl9QdDKF+W6QzyjUneveZAq8pAJzrGEZL53
NHsc+nq3TVo9OODsYzSOziUcV/C95lgN67STk7KJaqIfqrL3WLXbQm6Pob828dhD6YO+B+j8dF5o
mht0e33y0mMQXlit3T0Agsgb6Hocep6a5rzq/hxENZ5Ud1NoXyE6Y5mQZN2TPSnAzio3MMkY8nNQ
bUe+uhAShnM2orLxOGIs2/5Oh5DOEH/vSw5hAMMyjuWIMMT13Ub2EPnUxsige8zzOjEBqs4AIXcy
ZHG0lR85xnQFvMWOnpaPlC+biLYg8VWUljCfR731pWjCY6ntbeHBjcoPdn3FTovyLps/kjtuDFpX
xfYwT3V9yoNohuLQHlBiP29VdxOVHSL1yjoe8JJh+cZWtGjHnSMyPE42f9CeujWefzNqbGyqO/WY
+BYtvGJ2lUEkNhlHleYtCq9hhqUXCFH0/hDG081oOHApvM11k6gsv3udVx/bKedIQqkNPrIpd4Z2
7iHS09fQWHoXjvLYb9OulUUWTFBS2Sju1uE0RZiDgfDJON+wPs9grQfMn63PnIWQ9nMU29OruzmX
ldEhjUiZv42F9ZCsbWoVW2eIjus0fe/mMZsn/9rSIQkFkYNu3o2swnNTyN206VukGL6UsJlNryrz
tHM3vHQrCjkORqdaPtcm8NNQbZAu0qyZ2mz2pyMxYQoQICjcOeKVVu8o7N1zw+RnNav3lbI6pQq9
2HjN3VOI1qzQ4whbnbZhwoxNCccsbxSDVGgKg8+PK7rcoZKtYupUc0yL7RZxWzdT1O/ALGSwF8H4
Kz9PiwM1UuGj2B3Hb8rQQ+MtL64ttsRpET5qys3EblX2aaTWVz77J5QwNK3RAcCk9Fqnmji7gCwt
rjxekHOOrsswjLHnU5CPDdvndry3vhToXWZTCx6UwOb0rBHqnjTjUmRg5/U154qc7dxXyUKY3q0N
tICUlceCoc9mm7YCV9w1gq1MzNhwhVk4S9E1tEKiQk6Vl48xCcLzgOHe2PXYc130yxx7RY/uZe0p
MZTjHUBP88DQ+zh6OJOrKzNYQcA2F2BdXQ8dBZHT+W7b2syEXKy86d6NqfqkoP5wP09kBrk7Y6B+
2ELkuYTyGKFTnOD4qO/7CoOqw5SNU5SEs8vuYCdcPHusfBsrNy0N1KYhHGIWc6o7WEM6bXDnLTAc
7tAyU/P0yNw2U7m/xY0NQdKv2+hetFbDA6i99kfTDIi7x967C+SAMyNvTw1tZTI7RXgpJ5l/9VbG
YluNzaF1lrnEOYw8x1Wvuo7VEi33ZQcxQNdFw2ejO6P2c1Vta4qZAwVlp7d4Wwxvoo7v56lhbwVE
FNFpygvLDwj4ZOEeNXTfnGvgOhlPI2L57iyp6vzrWhR+0SQuitEQ51BE3zhs+eMr2X9bBxX4z5ay
Q+QqpzogeDzvTwQxjRusZvrlUaq59RN0EtQAg4mqeB4kDY1gJesuCP/sgxfcsOltKdZirzDJA5Bd
jf65D/L1Ee8XQwEatPtpnGzC2tX76iCFcCd7B/0Ll/TIwR48yH/nwOZ40KfiYCbPvcPh7pwXWGg8
jXUVPoQgmO9sXaGPPJitjDu4gHxyp4puwiXv39iAFDmLKJfbIICbKiYoG+yzsJdc0LS9bGOxoeiQ
Hmbrp1XJxy2s6mdQqdOdpi42X8RBeQkI3vBYcIc+FiQajpjUrnbuupofvu2dm9DPrzu9+9RhHYpL
wHR3146DOTK0pU6kqJfL5o4SIjef+pdRoSgg4NVjpetwZyo6g/wl6J8N3AveTB+2X+FtP6L7aMxe
w3s6qbHN7SQgdwrIHcWbM9JXNMoqyNq1BcDr0Hk4+UO1usJppnyHIcg2CabZ3pNIQt1dM+fkbHUD
/tydT3Pw/9g7j+XItWTL/subowwHGlOIUNQq1QTGZGZCa42v74Wo6ldkZDSjq3v6BmW3zHgvDwEc
4cd97+V69WQHQdU78Vx2sAy0yXRIFaahQxqlQtwQkj8jBn8ZW7E85RnBTyaV3ODlgnXSzq39pSjS
zFODMLiqizhCJ65okmtPjbqfpbm6RtlQsHXETR9z2auG6znLcs3hw9lfOupC91KkN/dL1kFw64WZ
sUcpLf63ctQHlfBNV6iFLiWHdNkrhxoFz+iGRWs/W6gVrgT3yoM6hvohW3rN2vJhkH+LQs49Dps4
pgAqpVdFalYYkyvLvDfkprzpZjn4HfSd/SiBG/pOdC271TJanm1l9dZO83JvJrMglk80T8l1Cv+0
GnO7dk0dqVbWkXehYBpScvJ6M6n3CrQlQg4p9eeC6EodpdlPdH3YhKFIf8FGZRuLKqqTak9HwNrU
trox3I8zx3mRlh1kBwpnaSZluNgtJOGSJV2nQ1Rtl3op9kOoYujgkudVtTCQWFfKY1JomEsQkrix
XsZOpDIbBiPJOU4UROKNhpp9ysZrqsuo7eOc65NdLv4cUd+IACBtlyHCV6CMwb0WiswNs+pbOtOM
LFZzYst2NP0invJNSr3fl6yipIJpVdugFZIv5UHnZga07LHDcmzR3fqxqzu0cvR+2M9Zmm2m3OCQ
HK3Ms8LY9sa+Yx+kBJN4mlymbj3UoWdnyzObmvxQJOnPuFXqLVDE0k3UGjmxZSQTOw+yJM5p8jld
pBEsDE3ixVnTX6X1EtP7MFV8I0vBDOa0EhVKU/wZ63x4FIomNkVlzS7hdrLjEk5z42S0D4o+9l5L
1fhgKEbj66Y67Ts7MTw5RaRNV17lmcOk9apARK2TZBqHYSFsh4rtcmWOasvVou8OusWbWRD3eJoh
UPaEenaVcfNhAo/6Zs4Rckc0qnhEClW7TNOJwKbXt3pUTZgsALAVlsy5YajEGKKIas4kkbxYvdTf
a5bUYVYOyqcpD3JzBxm1eDaspa8cS5vm70oz4cqtKumN+7bug7mZ66tMVMiZ87GGzRd1RbbLtZAS
UTNyGxkS1dx12kxoV6bJVQ+/tTrU8VRUXrPM1TO1s6zxRY7KZTvHVlx71iSiBZqFru4UdurNxIJs
XYp+wYOajbgK2qjoKy/GA0XwyFHZpuikAUctnORJVdt+KLTsh00uaVdrK+/TsMYOjWRnIQ8rOMVf
rKgMXlpLSh6aYE4eUjq4GI5W2/Mdbd8JKNMpb64y7PNoPsDbNjTsvdcMBOBqnFbXMosciUFrPTax
HG6Hcp7XJiAjXXlCtd7Q4FC8FE1QbExK5Ve0Umpw7ZWRv4Tj4IuFar+9zOEVWYZoG014czRDn35h
8jlA9uBSyY5LQsNkMU9L89RPVftCp0Q0Vlo9khmrpcrHicb5wjU43kooI/ZFL+UHGcnAvVzF+Wsf
yPO30FrCPQXDybE5tvx+6VrX6CWu72JZvFCdGk7zFEGyXrcvEVq40km7okdupSZXMKHs7YJuzKXa
z31AydvGL7uxYWsN6l1nBIO/yIh8MjxgB6EuNqdIPZORQRhRPYz1FN4Zk2lv6ZA2ghhVax8+Z0BS
W06pzlKOIJJMVZI1dG4lgT0neYztadJ70BZkYGEoaTtpSg2UCgEwzyS1s+3cy9E3szCle2Zltk3K
KrilIBaNvlSQBoLXjHfAKEKua6NKy2z+3u1ILdvPpcn6pipSetNBmPWTxrb26dRJmxp9ooMkoN8i
qKhvgyI3f49Vs5KqWjlxo5r8rlK2BoQPboPBVE07e+xY7Fmq128zG/RdMxjp/VToQ+eW8Dq5/Rt9
WXgBebXWDRvR3FGQJrS0h2r1J7eSG4lxvJ0jky86NAaawVLtpnszjpDIlQQKiFgKe58Z81z7KsBr
mqN3bbVe5ehU2gXsTjYqlGsDXeSVIZkWEquJLbSoze6L2oXzdyvusZ/VUoFdtMvk3ainsPrnxcIB
xIvGjpE0b0YS4GQpgNd8VUpd3g9zM+yzwjb2U5WJzs07WjJmQ2HSeS7R6gqNgdXu1UGkr/VSx69m
LGlvxtRHbkidfjtyVffEREteJ8JR7gojsL+jFEOJZWghqcOUSvZjY7XLVTZZ4bPeIcwhQSkAd7dZ
Z/yZdfQNbjE03VuiFuqrlqUaVW49atyxHJYHXUdNM63Bn9sv8bDvCZi+9LJZuos1dyDjAlVQX1Ps
e8PUi6/l2EWHwW6UO2F1zfUUjOHzaFn1ddKkgO2DYCCxyeUkeyUnFftmXxReVs31VjKb7glo18/J
rPMHLQwLgq65vkmztHkutazZwjVVDqVU0fqASLOJN4Ik4QTtKbBu4y7PnkRi/mkNzhLqCKJ0o1JP
Zkcamsg3C8gA9oxaNktl+drSumYnacG4l7oq3yR22vfONNQspt40gh1pg8AJKxlTB6IKP9Eq9UBL
0+4+76G10bmZ9FhekOFABoQabRm4rCdBytkb1dKbEozjY5pLjZNKWWK4iZXn92OHVAvvmt3u+Mrj
T82U2Bt73Yz3JEPSiR08tVydZutUYsQbroUW4Ykx76wklL9liSmurKJlryj52zhchLTpbUm6WphI
7tKiy1GsyOR4bvBMBbCXXaWBQGGmgXknI2wh7wgy/CrHK+CFeiN/S+tYcYzBDHb0ck6fYkjQ+8Do
1T/TEFYEpRADHLXNk4SXXYzfI7tEIWKkVXVf6lX4YLHv3vRqY3rkTPEOSYPJ3RoFsfkawd/S3b6c
i8MxqRik2vJFTkxzoywaocZQSotPJai5RXmECaWLxrsZotOBxr3gtNRlQCuhKIcsmZAsDaaMoW7M
iDIK47klqH0hTRY5lhQuMNxH2+moOV0B59HvUsW0H5up4JKtKIFFBnVZAs+YJuS1iTC6Ddx0aT81
vY63sCNVvAqvy41RZig+wk72EyI6L1hrerTeErtYUlCxdFm2X/p82pqB2t7ZWcPmPA0xkqfcCPal
HJc3Bi1jr+KYXslzaHTbpCFWd0xtmfZyCBOniUX2Zi9jd6XNwn6JqlH/Gcv9yObUpM/IHqNHEi/6
HZfQziF1Mt/ldiS9jilqS2uJrJtgbMS4D8gIoG7Ekt6g4WI7aoEVO1m2QGo5Rudklrnn10qS7wVH
/Q6I0Wpdmr4jp5o2sUFxs566n2nTjtdoVPFe9EG8F7KV7xcam++5v8s3+Wxi0KMBhdsJ7tuhaoZu
1CzZW5OrtPJN9In8O3+o8TXMagnfFCVK7uZ5nguHnGdTu0VZ2Pe1khL+tpKQHauvy6sspwaSmwRK
KXozdJ+y+R3lbI0/kv5enE90p0Xuz5KD3cLRuYS7uU2T3TxE2k2Q2zrCcCP06FeELTBCs6REuvyk
zioeTkARDjD5HkOY1pHuS9DgJI4yKJhKta43dno3JduOnaDwDHnQAhRNIQcAYUr3Rc7YcBziINRu
ul4B4LBUekRGYgrfVDOuNrmk8BBNN1r7ToFh0EJ50VELmdSt+Am7WY1DMqIg6ARWm361yOlu1EWp
vMVM5Zu4mJbUK5SpflKWwrCcQmq1O+IqjMlcGDZBlCpfx9wm3iwjGKuOUVNacicKZgjXYmA/lp7c
262W/U7kTH9IIzX9E1CsI1vY5tWPZrKMDZUISiUcurpHU0RMP12KcnZu7ORS6+ujR+uD4AA1ngY/
TOgahoq/ZCWS3XcdCivK/vDjyZNUqo+S18odO0rS28Kc7ceymgqSooO+iYw49Zthka9hW90hISWb
3BYOIUHnDiO4sFGKt6otlNpdT+M7pS50b5Kl9mmmlyZ2PZh0MwWa1knjgVJfG3d3Ba2lyF/NVJ0E
TIbctq+todxRy/ttDOhapXHu/bFhOo6pUWzpSpft+xqN/+clwr/kDzbN/gRIfv6H9+oUYtSkFGLS
Ar0L5JkryVz/4uBusGjCkV3qxnCCq0JHcjLW+re805GoWpPXuA8UNDW4wTW/3Gp7SJDyBovWRVjM
CTnp79FOKp+kVIKF2pvCPdFGhT/0lvFKWZCKHiUZd1Tz8S1Opp9iUOQfnblEX6XZtBvv89crlFNh
y8kzn3j3unBaKgVlo089U31SDhpmbMuLUVXy1OnG8v8/xzvRL5FbUONYZjzxtEIEik2wb79P7uoV
5O58YfKsf/yHRbQ+HOlFCiKKUKgzf/ygQx8OsJUQBml1iRhVNRW8O3nZPJB6izwhjeF9sKgWgViq
XSht/yUYYsrayPxlgcCMX3yCVlhMdsSy6mVfjV6r2lC9wtoEzbOUz9sVp+IMtPvkCL7wdtffevLA
ClcuSzUEgjT7FJFV5YmQzI4HppyzEc8LvsjUVQ+hO3vsnQfp+cJ4Z2bPh/FWRdG7FVORrTG1old8
aA4bc8NZTraLSsNG+PLORtNwyWt6aTtY/6B3AwZKUVZ2nKPDGr6hc6Dj+fyqpuVLY1S7z5/tbzHU
x43n5AMiv24BkWTgGrLqWivoghB2Xz8fYhWNnXytD3vb6durR1XF2MNaiI17vAIeGhX88vOvz4c5
v8YVLBCqZevI5E7GEbklD2KdFS1IhtWoSmE+2LAUtplfvBiPF4ZbaUl/PRYDaapqCmrTJ9toNdHL
huuE8HVn8GS/dZedsje3qk/n+AtWZ3U13X421skmKtqlseehEP4wtl9JcApP1mttqymy7vct6dhY
9/KAHJYV3Ymkg2yRsQ+MW4VaWRP+KnPtRc8Xki7yJtbyF2REkjE85rVF8Un35aZ+EHKwqbvClUYu
mTp5pUL8yuop9mbaQLmfvzrl3Ktb9TCoVmUZbuLJhlV0WYyqWxd+aM27pM3bXVOo0l1mFc23Xs1I
vkZox40iM7ZTrpbX1Sxzumdq7mh0ZXNUpTccw5iWm2wx2xtjweXlyWUn76xZm9xJbyYnacCkwD9u
Lu3sZ/YeJLAmVFDD0FdN7MelWUijSmpKEr64ow21W2yyp8Ab5l3vBU65GXeY0T5/W+dW6PsBT/aC
pe9AHdP6yafHqKNTaTT+I+z1P09owg6DTmQCXeRpm6bKot8Xdz7h2/W00TEPteNVmj9Q03GGeXA+
f5pzZ9W7wfQTe3ncpUuMUIZyYT5ScCup4FoknVIHdYQXRHcTCe/PRzy3/RBaqArNfjVOjJOjmNuq
qaBAED7aIqrIuBpId6Tm8+ejnI1zNJu3qahCNmFIfZwXbRLBx8MZ4yf7YV88Rd5bvidQhTZ0YaD1
e5/uBe8HWp/33dkgEqOlIMlA8mHYNxHQGYqlbr0XfuSHT8GF+X7u7RkymiZTg9honrrr+cOWrogZ
rVFpNSz9jqcn8pgXJsW5rVtTFB3ulWloAs7Wx2dKeqOXB+QtvrTTDjhaDgg5nMDRAYOsWIwLb/DM
EtYUjgnUnUIAAzt5g/rUZggrGU2HJsN5Pr5QEdgqvTP4SMs3zcsldt3fcnYbtNe7EU+eL51jY6GF
jCBgkTbTpn4E5eCO3zVwFc0tfSQ84wKk9/wbfTfiyYnRJHFGnUg7TkdPeCma9u2K7oEos+njywHv
pXd6sqUH1YKxsqFROn7BFSLmpdODWh5sgAdUHP05/9aJCwv73EUGn6bA46ByBlunPSIzeZgttRsI
Pu9W7CVhGfdyYAvRjiJTdGm0M+vu/WjGyc5FjFQotcp5r21xy5H4dkMfw9rW2Ky+ZO8SzvbMtq8T
05sW3n9Ns06B6lUWLN04w5WScsnHkOQLrXn6fCGcWdvsVlQyOIcZxjw5yqqGw99oCvzRc0ijl8yo
HbtCHla3WE0/H+qkH8HxkPkw1vp23+1aMUWLtsj4VjJIqGttO3lgtmpngB9S/OEmP2+MTbXV92hI
pvsLY58JN6jv45BB64/HYLXPvB9bpCM9GpWcV2kf1gvvevWToTv67TOKvwvHtTizEnRVQeeLhh5p
oXqyEpa2o2Jf4zrXtrgk89Bpf0ee8QtWKkAqrwOxh1z1wgZ6brKgKdWIfvHmaKf9sa3Z6qldR4wZ
CHziVpu/hn1YXdhUzo5iriGCzC2Tf358jzH6utwYAeJnUfIgcv1hNVd//q3OTUn130McT9l308SK
SYOYcc0QUOOC3qNG4oTjhaV87jl0iDHYrEAeYqj6+ByFpKtxrzIXcRiNDyJU5kdJtN7nT3Im0IHh
qBJOkXCSjdPOgmqSFUkfZ5OfDMJpZs1ttRB51hPBLxKKP003XJh4645+EheYfPpViUMsp5+eoUGG
KTPD9u2PCUJJQBXoyanMqfJ9XILIEtnXzx/w3HjsvLrA+2jiVlt//u5TBchLajWKZz+so/bRjtTC
z+1x2DaQIMApmLMrVUp6aR85swtjd1NgRsCkYgqe7CNRZ06GpDBqtG/2+nXirdixxQ2+gahzL0UK
Zx7xw2DrUn/3iAL1dWAjuuSGpL1lWsb+mInZGYbgkeP+gT73vz5/p2emv0UOcLXrgSG1T5HpxlJn
VVvT6Zix7lrN2M76sqv15MJCPvdc+AwJ+Nml1rE+PtdS6kZiQ2HwFbPeqsVSO7PorkdpujI6/TuO
VvGfL2tbRsegy7IOyOZ0wCHt7UVU0AmHFPxDvmySXgFJ0FEb+fwFnou0Pox0skfJetiU8CZGkgAr
HDLZyNJu4d7IHFnjkPZnvCmLS/moM5Py/aCnocGM9Wc2qOb5jTf78Nl9zP2QUjxtg4pXd/ULW8v6
DCcr/cNwJ+dZoqfxRAV/9NXlKRBf6UquS+OtUk9enz3nyjN29AsjHhsGfjbkybILQrgHMDoo8gDZ
Ar3il4jsnfDAlVz3k7vkO2VycnAaVQJPJgvCzcclne6Wf1LZQTa9mYb9pdV57qT98B5OlmceUVKq
1vdAHpmED12YfclN3caXN7gFNpdi6jOL88Nw2umqycxSNhlOCh+FkbkDyqseYuTnM/jSKOvP3+05
tJxPYhPZOnWQZKe1bDlp58zDpWHOXRBsYiHyxrKsgTg62QPmKqjommT/75eHxeuluWq9ep9vgty5
9K3OPtW70U6W5dxXQyFRtfYbwx+RYg09LBfLurAQ12vUX7P036PYJwf7kkjEY+szlZlxbRE99Ptl
3LNxX8iYnH95GK8FQYQJ5+BkOVhDFXPxYCqsCeHIFbtC29suPord8KJDC3U/nxMXxzuZ6aolx0G0
7mrr7UpzCw+VSbwdYIvmG+iRl+4e51fWu+c7mepth+1iHnmRE7xP4WkUAn/TLpMYPUNRBxjVv9RU
4NwFYU0H/vcrPZn3HFexIRqGHDbRvfGlvcGEhWphn/rSo+kvPCov94F+i/3u85d7DPf+mjXvRl5n
1bsV18WAXNJ11mB/2bRO5il+7kf3rYNgbSPfWwD9Ihi4/ZMVOvQZu/TkZ5fGu+FP4ih7MEtMjAzf
9NozPcCuivgpDJDsf/6Y6yf77ClP1jtaxAw2FVMoSNpD0ECClS68SLH+is+GOFnkjdnitl1fpAHk
OtxBqvab3RQDpl6RkCgnHWRMVzYqqO2lgtu5oXHukIvXDZlo++QlClBLMQh3jKZjvByyUlCrR4tW
GdbPbEm8uV/cWUivn7/Sv+jplL7s96OevNMkhYdiT4zKVe8WjyNM0PCBxM6bBeU397L0/wJnLs5t
cu8HPXnLYThZSPn5kNykV9gsCdtc9yLPpLMOMC7Vfyp+FKOfvFy6ZF4Y+DR1q8Qlkgd1nag6KlU9
2unTjVVKnlIGD5+/2GMX4dOZ9O4Z9ZMIx8grWarXz9l5YmN9EQ5csMgC6O2ROW7AvHLSr0ztjjt1
idnJCUxHua3wpntL9NtYw659/NW8cLycW0Lv/6qTXR9deVmLjjcv2YtTD4GrDcGFIc5E5swokJNr
Touq6smDy0IKkPAxRC/vpuRKtn2jMXZ5+9AlFxMV59fMv8c6eRyE1b0qxYzFIfZN9guvBYZvebWH
BXAf0qOpSLeatSkeoL3/vnSkndv1FJ1uC9TPqKGd1qxXA1cEO2TyKwwLthJ7IR3YGzJpn8+kc5/s
/TAni4VKQ5grFsMEwPRmp4rn0cW6Bo3n/2EcEBY292AL3N3JGWJmc5rMWjX5tvgd47eEJfT5AGfP
RxRn/z3CyQ4XdlKOoooRrJfZNQ7FJtoE46H6Km7ngv118iFlwZNH6U4p5cKs/Ptj6TJFDQufr6kA
Nj05m2n9FldRhtBORFtFirwMYfsYfv/8Cc+cwx9HOXmHVTjaqakwinxQN60LQ2Vbbwdq+/J+OiAq
8xUucKSub9V9tL+0ts8+IjUINEgscUK6j0FAVCF67zQNiTUZSKnb9yaS6+H680c8E1fpQhEm6Rly
u4TeJx8RI60BKY0Mmv5kHKDLe93XgCyoEhLgcGJA6c+qSxKNM8Hjx0FPTimYDSKWWzLJ6p3Y2Bs8
nG7treXKlT6sX0q2/r3i4OlSyTEIjVkHxyDhXTRlRN0063kqE001KB2/KuNurVCBz9gIdk7jKd0E
j/+Kof4HKfVfzJBPkFINgP2YqOWfTXRWIDL//j9xUprxD/g2qmxpNM/RtGPW+184KfUfmmauVHfV
xhQBA+A9TgqphgZFW11JPMcuOP/GSVkaN0VoU8j2ibPs/wQnZcjrVH9/xB+lO+woKhkhfp1xcvo0
RtvNktmTkqEo7dZhM+1masE7uywzX6/RwDtSUKoI3W04AUopty5pbVwL0aJ8qyMdUD6eDVpmmFJy
32uxAuBTCe8gc3cHpVPVPWZhGCkQcO2XJu7TVUC9aovzaoKymRj5DTjV8KENpPLOUAsch+Ugom9Z
3k+7OlWW67EA2MnNGwGztEqZqZ4nUPWQN9dDIu1g0ODeioLlW7HKoCPJsq/EURs9d3l0W+V2vg0V
ydCASiKj7jF2uvIqrR5WWWFe5PVtOOaaj4co8MyjGjtqUuXKMjv5G+xb6mYWTS+qRfUgLH4xjETe
JJAaMP/oKLwDI0n2+lH3nR8l4KUCw/moC5dwFt3jA0Mtnsm4d0UWgeFMqtCHMTDfFuhW3OUoM89X
xXmxas+tOTT/SFBhb6pVmj7Ms3rAxpts6rkw/bBr23sJ18LtSieDYWoN+YYCgMrDNPENpkHtRhPa
sA9H9PGVFsyPlq6QH4JVt0F1Vgi3W6X0GmWYb8kqsVeOavvyqLyHekZbDaDqCPLx+yP0QKQ/NFZ9
k6C7iqALzD8XFRVnvkr7oaEWoIGQ+6ecSa89LdjwABz9AJVeoNWuJPrlKKPkR8xybBJK+9LHWuSO
OIcPJJWLr+lqMKARNl4DrBPdNmjU0h1WK0Jg1MM+Hkv1eQSnQU+H1a6wGheio4cBoKjmaeaSvBCn
iTtdm6nLdavxgfeMB8I4+iEiILrP7dEksdolzKNzYjq6KJTVULE263OjaDCxRAeggKd8iK6WXJdy
Z470+HWBMvjarkaNvkK960C2Xf0b4WKjXc9x0WfyND9joVVfTTohfo0Ne8YEsvpBAM3mLtbMaDdS
70tQ7uIcCealXFZmaeclWtm95FU2vypKamF2sfu1wy4elMSqx/tJGZa3drWooPVjZC3EuIILDw/L
vNpZqtXYYh09LtVqdxmPzpclWl0wqOfp5bNaYxaoMzQmwDN0H8p1cycdXTTl0VGD6xZ3zXx02qhD
lt0vq/0mTrvl52hoMan8aGSxwD7amWqovWZKAFD/6OMJC1V7VAJh/m5Wm08DgQqCsW044EGlDQRW
ew96B4HwXGU3ii5Z38IAe6JUYCCKxwLdEEp5bEVSkpeukuXB6wjF2fDT1YE0yz1E3NWVFFt59K3I
0nxbrZ4lej9jX5pWJ5NljPrVvLqblqPRyaymI8trNUDheYNNpdvtTxzKJEikfKp9amjD45zI9pY6
73BlqavxoByy+/ZosprKBI+Iriz9QV5dWP3qxwpWZ1aJX8tVV7dWcjRuqQOU0LDGzUWTsuQqTYd+
Fx/NXu3q+1JjwBdj1zfO2tMPShTe2mF1igmplPxFGrkMm/Rx4fqvfOuKsXkVq8ssicri0BQGJobV
g1ZB1UT3lWcYllaPGsa01dy0OteW1cMWmYP6xw6nyOHe0h/6HlIyxtzfs9U8J4XhBsB4mAYWladg
LnuPKg3NrCqruqY3KKKyXBZY6CJl3wOIh4Ybym6WRaAQVpedPSUKw9j1pl49eOPRjpflar/NigJU
bymL5SWzxnmvxGA42gGlorxkhl8MsvakW/nk06Stv0+LTL6Z82m8bcvC2otxChwzidga5956HdoF
u7+tDQcjL0waNUnKHlpmfV9X87Tt0KHfYF3VfgHAijdJl1Vfg7ov7mUNCmAdgW5zbL1s4KjqGWbS
QjkQBEFpsIGwOEFVvYhxXvaUUpQrUeYrttsuml82WEHHEOOCoyXPWXNLXm8SfRgPRmdnPkJh2iOF
ElCPOA9BiykRvn8EUXYiAJJL4/iDUtHkA+2h0Y8WxNfmhJkeCkNb3dr4TlKoPnIECro1K2wkwQBI
O5Glq3Gogv005bQeC4WxaRu92xjgPLcMjVFV0yrxOA2pgq8iQO5fKpkFwJc6+hbyuP67nxObfJc0
5l44J3jm5taY6Ipl5OmPMonreUc2ZuHLRTGoN6GEOF7CCYU9xFpp8pqmkFxpElg0sdWbV4EyhS8g
eZPvIz7qnWraw++m7+tHuV/ynxlwjVdDgrXtlqOi5dd239ZXFjjlg6q2xXXYKPIdNNPwICS1oF+S
JcqXWR2V68YM8JHiG5ifIjs0dpowi30qz1V1FURKr7pT1rR3yTSlrwDHrZt4wCovLXZxA5wKEd+i
yp5qyuZOg+TmKG2g8yYW7R5N7ALqbJFXNk7j5UWnb2F/RH4w69VLZ5nBa15HBaBnbn5eEyQUPke6
OqpQtX3OueW7qSidR5D1c8jb1Mm6oVNBGC0ZN/pw3M2gnG8kwBBPY75wMielBcEPBpDdSBjxo1J6
HoIMgm2qVDRdM8FJs6fqnf4YNLn5pqDZuq7ldUvvymwLImt5KVjUGwx+2q5ogAP3St7sjapoX6q0
ApUgokbzgOWIH9LUj70bglF6TgZYr22v4TCyhzF7oOlFSj8zXAg36SKUXQnod8PffuT+QICBye2a
IGZ3otGJIsIyok1UPH1XMzN8azoZ23ig566hy+ouy8i/a+lk3FudbGBq6yMSR3Yd2HQUiOb5Lg7F
At2zFNUGHE78Flr4ksylobcbbEOonxAAt3UV11us8/ScSY3qNogjaWvzzXe1pNtfzNYOPNjg3U0B
AMTNpoluCnGh3NWjUd1Vluh+i0UKr0YsTa+5jTHtuh/m8iFYYYHTig1csjG6yyKTFa+PWYXJqLH8
Ksvrm3BI8t+SLMbNIlYS4XKkEi5HQmGTmuotRFTbo1KNh0hLh6+4nuIHO0RotcRx/JYo1nwbG6Ck
JETPuPswapckJREKj/QeGAhBr7OVnVivFMVi5SlOR7Si2q2YxXAlLtKkowLzBoUxsnL5F3MdI0qi
QfvJCR+u4azrb1PV5ddtJZTbUs0iHWgzhCt1CPOfjWnNr01n4IzULcsPVyzkNEzTnUa2fdfiK4Mu
s/Ij1RUlWSiN9GyveEk6ARCrmuGyLQJL/56VOSAzqcuQSsjSzx60x0tyZFVifcP2K1aEZXGkWYoV
bCmJlXFprbhLfQVfRsugfzFwjuEqjQxSB4qpzIdwxWXGKzhzaYvpoVxhmtWRqymOjE32j+UttCt6
i6WgczTNrm/sFcuZr4BOIx3xnxWVFh+GFeDJjRs3kKjVH8f71P9cLP9rvZj/n2+Wzius4l9l+/5q
uf4X/7xbsrL+gbYcXQvY7tW1teYc/nm5XH/E6qaMY5kCydUqRfoXq1io/+DaSBub1aZiEmNTxfrX
5ZIfcaukdQ6SGf6PrfxHrOKTNAvFTIO76/EKq66/8bRxzphD1+ffwqV9rehO+IgnelNixU+c4Enb
VAAqNpfyR6q6Xlj/faH916Am6hssjpySp6YU3PSiTxZdculKkrIoyp29utPg2kC3GSlLR5HTmqaf
ydeS1eEOheYwxZze2QEV42aBMCAyCya86abLo9K+tfJDZ6Xbou4Pem+5orphtus1LDVlgD5LDGgQ
JjbFzaTej0P6OsejE3Chm7JhM5mWz9b4mIejGxeHsPhVjstPW0tpslcNbtiiFZgsTx3uo0nz6Vrj
2T29TtcMcFBU+xlafK3T51LSCXYHwi/LW9p2G+NDjBZpP2jYjYtuVy5iWw+mazXydSZCh2Tz7PD5
d4JgNKo7V61xcAb1PhtbYOWZO/Yc3ra9BajlLrQpNKV8UyHXHzXsZ9Etd0M/jeSX0LwN7btCzTgn
KeESNstQh+fX0OBGB08Fr6fTq7oz4VcmnHHT7Gsy5AQn96jHruJo2FSqitvWzO7aYmPV35oaXGpu
uXmDRi7W92Gd7lJleh6q6EWviuvYar0mip/pQbApAxoYInzXAhPPsY7uvoKZQ5HHgi0FsGQIjYNN
M8Ap1T0taLdNtWPDe9Hn4gfm7oep0J6lsbpCgbbiYqVfEXD1hbYshphfu0Gr8WyOtNOo4bPLfN8Z
WL9SG39g4INfsRZfzXM3KGMAVSGFeLPxglxhaoD5jdAQJqVrDLRRLBVP6L8mZdmg/YOYlm3a0nRE
3DM9ekL0yh+Xh25evlfiecKChcrUiY2vJF0coHyuwVSafnbLr2KCzRYNj/ZovIYLYugyo0XTzl65
m2tbDxiB0w+BZD6YfyTBGkbQo8h80NXwdWn/VHRRMlpECnL9WOYmhoHFoW31igejDazpSjhq27bb
KO2yF+qdYZAz6Su/jGw/ZrAomPZKeP2/2DuT5biRLdv+y5ujDD0cbwgg+oa9SGoCk0QKPeDom69/
K5hlt6RImWg1f5O0a2m8GRFo3I+fs/deQIh2dfNaZOFhHjVYLMa2a75HTXTKOutxcbBhqm3EBZ/u
SKc8KqGurQgauJWWulaHdi3V5hR3410r6n1vZ6HnVvU9SIivtF+Cygjht6igJIl+1b9WEx5Rsn8d
Yd4k03jjqnw7x16lBE9iHNlBBDs4juFTbN6aw3K/RM59PHZEkTGPJnC4y+ydVYKEicirJaUpb72w
iR9Cw/426PYmJBmk7shgMpzv5lLcTnxfw6p2baX/iCt1J3VtX4eCSLjqWFnm2UyQSjftz7lbvuhz
+2KqAFxN+3YMo3WeZQc7bu4bdZ9394U2n+zZOKQqkK1FVn4HnIW9FBfNgHOTtupwOeto97omAH6A
dm0586pDucmTZWWhReWh9x1gOUVk4eB3rCDv3eO05MS6iG9xUyDSyTekb53JplyPdHdGWQT0skwR
rdIp++omdtC58Qq3fOaZZkUiM0GGqvxuWup5sXiz9FuZO2QBt3dNRppMJshiNE5ZBhnql93o9p9l
9Vc44mVuc73YXqiU+BIYt2BA/L1d38+zTiamGgUq4OBin22ynbnuTp/NyK5mEizqjopkDcEa5waM
SteTj65xOaNcIuPMDRji6GjehZuY0QT2jmT3j6TsIuJX9uWyJ0oz+Puv/L2X/s+nM70yVNs2LB2j
9O+/son6biAEPwo0o+Lh/D6k0T/X8f/XN//nYkX9W31TRvm3t/c2/rXCufx//qlwXP2/MLvYtso4
z6Cn+T8FjhD/pQIbveAY/oNp+O8CR7+03FHfCioZSPI0tf9T4OgABS8OGsHkx0Ls8b+rby46pv95
+h0ed/o86Db5HFsgq7yUIr/MWAoUy3asuMl2tlNBFkfyREPbIzlwRVQ4roSQ6OZSnaZVH9I/pTvx
KZ+BC/PbN+C1oHFvUvpR/OG3vPoGJRA8ejAlsQqhAOikuasiaeK7riUmySZdeC7nifaTUKhCygIk
TAf1zXBMb2ot1lFN+f7L3fvDenB5E369IpfvwzXHzoOSDera5fv+ckX0Voz9UJlk4whZrcvcIZov
cYkG1+odCJbvqgktuO9Jvfz7516PZU0+GDU8bydoDm749RybqBuykm092XYBwU9I55px5y4mJm9k
9JCVi0ejI3RotInHM4qtHMaXBum0RycfwNdA1HycHua+H54e/v7NruYrF68bWhiaWTwqKsyOqyvS
q/DeLibpS45X78G+Uo5GL8NVoZkaUXTUhWnDuPPvH3otAfr4VBueJg5cFNr/ug9GZlINxEvBCGUs
vT7s7aB1FWfVufNLar2DnixJTRLFqqhp2y+29jJ08tUiwfh5UqlCDfB++1KOG1Et7R7qFYF/BXXF
//Jr8qTgqEGNrAmNQ4e4LLy/PC4WITJjbolmq40DQWJmTs4D+C07Iiu0yVvCS/LyB+D3aCans6Dz
fu6Mr5NL2Q4azjlnwWjHwN6JhztJ89BZmlh/8g1/X/oxM3H7GLdrrDIuU1T3ahjuKmrtTKpTbJ2Q
MDOn+EqmDZF1OYnxY2/2vqoArTYNompdma3Zoh4rWU4Pw9I/qmavnLTI/UQEcC2t/ucr2ZgLLK4Z
Q7lrdaUZTzHGw2JLE+gZHJ+2N9z6riVNhSYYoThCrQffgEu6NZfwdWrjF2FUaFgtuTaT6oH18pNZ
s3O1Cn18I+4eJgusL6AGry5SZNkaJz1OWqGBRLGpNLDfU83IRenioNVceRpobZGZbVDN57bzo6sj
8o1IL43n5o12ekaKfTY1HeGztCxmDq176YbGloDUFAR6c+6iMNpeXBWBJRhgxdjQVvy6zid06iVk
dXzS5D6rCOniMEzOQ9yBBbcImaBlJIMqyaZV3pmEmC+zSVaTIOe9XtrtkmsEk8V9SzZOZq4nnYXJ
1mn6FkkcUvgn2UHVi2dNr5RbxkEwZTpl2Cukc01lNu6Xyz/csMlXUUibWaNxdpiqTSsW68YqLSyG
9hySNGfZPs5esWYgr5OKl+xnbfomSnu+MTSisrqCtZtwxrNVmuNuyHUV73RNSk5cPCdK3ft/f6Y/
vKK/LNIUanhjUQfgUsHm6ZhXD1A2DhYLglZv63F4t52+DlhQc+ZPxbSLJM3GkHB3ZR6DyZjtrWtJ
45a2XL9rRTAWX3Sles7mno5gBrTdbe7GSOm2bJUZByN7PCrDEowicQKdeFUPEwySGDKQGQpZL6AD
ylolUkvwdC4S7LpdKVu3yFqyRU12BjlUZ7IVwm4gj1CrEbFnjvqQdpbx2dJztXd/XAS0H5QJmFhI
9Lm6CElldQlTOS6CiEnHrxXsn8l6rr9ZNdbnTjfJ4h7QKwn5WufkTH9yD65fGe6BuLRn4O0IJvmW
/vvKpzSdoBPdt9tYynStiWG66Wx9s8g+3TdRu4mbVJ5lP3nl7BCbEAnz3l6cQ9Qys8ni2NyOKvCQ
BbbumqRWag0h94raz7vByJ7kOH8nyDz32/KlNFJrIzSlfUnoAdDThC1cR6/48zaG2btbPV82ZloF
cdnV97rRap/Uzh8Yn1+ftssKSt0GGhHdgkbN9vsvJQ6PKYVb0IaJ2YkXU31CfYOQYJxvSN3EqKAr
LxwjfImP74X4oJqBX+P4pdm91LOcvkwVE4CkeZvyvtwMrozOWVuzw4ss+h4bMWDOZXEnChp9S1T0
PoTncxw0bU9KZHoq1Ag+FAFmHomazoZpJGfyLiLinWH4KtIz/b7KSC2gg/z90hIWuWYSoGaH/EGa
rfPLs5G1ibMj/ZuMU3Wvx5y1ZOaaa3Oir0Jm3QnCcQixVoWHQ7CafjSXdjNLMskqR66Rd3hKVKGb
TkWy/ftD9KfSgouKGk0nU5No8N+vLEASBBKlUm4nqClr/hetCK20/Hls7S3T1U3KAvXJg3udGfGx
1tMZpKRBnUItfX0745nXYZbV1iAr9nszi4z8v1A+kO7YrmsG5FkXaRuDBcNLpTIQUN1slzRCFSut
577TSFaXjsWEhx1givMviknEc5sOhOiPveEVtV4dY/GJ4OvjHHr1EEJyNHHPawa6zus6ueidqlH6
MNs2RKriirOdXVSlywpoApP/Wav0w2g2KFb0cKExZhbBEM7RWnaxs51TYgu1mbQwpic7Z1ZWZU6W
Z+WqzADD9qbWorXbGNkKz1YmUOkPQUju9iEx5n1C8DJpifNtYzIxwDrsBDlFFTKYtSnd5TQV8iWP
m4M7EijvOpc5NtqQTSGYFsV2BkLJDte432rfSSp7L40LPrTP18Oi1wBI0i3lSc5gl2TXrDZvhzAl
fKAk7hxzZx1kS6jSbuvMy8xb9RhimKtlpIOTp6Puq5ZxY2DNP4i4pFWT15TFc7KKiiF7jUe3wGBQ
hSee6XZHpKz+SYnqXFa461viEt7LInyp268rdtl1GrDfpNhmrvE8OE6xtuwCv1JoXgbpHTcAa2Zt
pBLFCNFpAyKqowUjyjeK8DFemnqVA1TyVamQiq3MQGSSEbxC5RheGdnahlB2eoTkZQaKktJJNPnJ
9tKeerUraec8hO5UHkxAUV5qdJeeJSIFxrr2Hqz7oFls+B1EqESdmRQqOSnAYa8i+oGGneWaHVgW
zQi3TeBOdyMztcxzepANVbUfQrjkoy3UTdyp0DDqlIDUliR79C32F0NG6wzeuUdL3/lGgvXRcBrh
tU3enB0YN75Wj+aZOmMLxG64TbmDdlnlZyURD42iKH4H89uPZumuUz2r/Um4R9Oa1C3heE5DuO/f
15hL6favu+SAP4DSdpGeXr3uygCmmtz7fAt1nA9I0bz25FGrgjd9SOxPVrTf20kf1bbGHkHCnkGB
+692kiBblYjeKt/WhFv4c49ZW2H66DnYkdehTet0YUZ24puGQdpynvr7j/3DgqqpFlMUTiRUsR9r
3y/HEWe6nJloj2+NoopOU/1lnBGGaQYrvgl2SHxail07Fy6rKcdlcUlF0Vmd9Isc9pdPLKYL1rRt
QaaWBHlClkhi99YZbfWGopHc87JJN0lOGhT9NyK1qYbjsN27Y8XeVDkdAN3hfhGf+aqudf8fX4tA
QJsNmxmR+mFD/OVr4Yh14UiVxTYfh/S4mKNvZUAYFhW0TjTgNh+maDxaWQ01Iw6JkuTpXFecd5g4
a5QRirtdgo09as1eZuO6sCcYR50WkjVa3qbSjlfoiwnucif5CsXVuq9c5AC6SlozLPfJq8zxkyfr
j1eaAxPdJMt0/32QU0bbSQc1k9ue8UfX8fbanVF7KfEBewRGfqTnzU5JmRQ55H0HFaC4oIaqtCq1
/MQMVVlHjSF9t+w/zWS4mAmu3jFSmGwbEwtPA8KA3x8CvbAz1CZCbo3YuDMU5UjH4GhCtfBcF8aG
LYqDtyUhHNin0PJP1uE/HSfpXhEdJwhL0F376tMZGNdtXehy29VNeOr7yTcq0zhwF1yOUZuCzpZa
WNxo11f0GmCCM1VQhRu5aqSbBVrSxZ+8hh9P/fUFcagYbYf2Bdfl6ivVIiP+FOHAtiwhBEijBTUN
4zSPBGm6w4tAQ3RMIpAmk3NiPUF37+QhuMW7qMuPTjnKIK+NNVlDe0Jmw73ej8mmHmEHZWBDs0iq
h85Y5qPUaJWP/VPfhJ8ZEy/f8F+/gEMWA31Gkf+qkjjbhsMgLLk1YxBKM4t4OnfRqbQmL8mBXvWW
HwHfQg7aVHsTNhXHzjmCLs9AkFDqkLx69e7vi9sfbzSdc50Nl+mu87Eh//JSi0veQ93yBjSO4oAv
cKBYtV3m4QittlXHaDMDhBzkqpv4o7QufUMYQJo60VRDj3DXjARtLYoI/v69LjvI9aVyXd0h+0Sg
07puHkitpZQfRbV1yDcKUvoVgSyLXT5QoRTNc9lzwAfG90lj5w+fiuGWjhxziz9kTxTINq0F+gKt
Jfk0Q9o8OlBlAiNX3CCzU6o6hjog7bJPnu3rRuVlaSUNTuNAxHkGRcmlLPrlLuQs4opkLrntx+8K
0YpHVXIKsvMalFFkoXXqm2zNMW+DkgRHQjarftz2rIgclKOIHDlN7VQ/Ysv31aV+b5T0swXhD5sw
tQdHU/TnLm2Cq5Mxgk5Y5RNh2uDOb8NWLkGmScVD2+b6eIbdbTH0yaPZEsevlt2mh3TR6d2ym4bh
MOYlYCTbOmeVJnZVSf/X0QFkVUWUBKNio6H/z7Dg9p+n5Nfx0x+qEx3fEul/XFHS/67GTwqrN/rX
stnmma0E86TuY6mtZqx44yA+i8v7aOdfPalUBoISAXsRyJyrNtdgpHhTMs4zjYg7cIVzsy1HbDhK
f47RDyWZciPA5dJ4Xy+lnHZkDMOA6ofPbtB174AfZap8EbCcJDngUvv9ETJste3MUq1o7k46QjV7
jxFk3xgNgTqEuZJWr1KqmeZrFqEroLD19Mno9hE+s1UU59onJeIfXqXLOkejmRQ+nPlXNQy4ROgc
epZv9TKJgmlYvtSI/em8xXBB7DM8qh+umv03vfzH9H+j9+oPt/4PTykTOZrbGnMDarbLRfrlPZpV
UhJnfSZfcSkossVyx1D2O96vm8Z2ITS1AGcUDZ/2xOv196fuIybj9wcB1Q0HMdQzlMXsnL9/dpFE
yqhOYbON6xmNQOcOPuTCYJ5jhPr5/DrknMeTJftmtj2iROKfXSs19lM+ElQFvQ1eXputVdXtA2RV
alx8zfFkM7Fx8rPOI8XJWW03so47xA+2+i1C1okIfCrvZ3K2vTavQq+w2+HLYu9H44dVJ74t6a1F
oxNtFZR/dDeZtrtaw3w8swXla2qfRB0+W2lTbJlZYfpnSAya49ZelJwJN8yOpC/FHRYABP2qwmtr
1cc2GeUzVZ3RlV6hVvyNlsJg0RXT08tdWYkRSpTx9vfL+/H8Xl1elh9KNVVHhERMye+Xtzbn1prp
/m2VwX5u5r6hBk93MnbBnGckrw9t2d+qmgQResqsobgbSrPaVIlpBqK66GhbB3NsedGm1Iu1j3F2
5WkrYCUUtyXl7g7KkuJDUSZYcepJsJ85YlTlEK2NUB45f7AxivbrZGSnpYQNllwYR0Ma+oU2kGXv
0lCL05BDftF6Fe93YCeEUasKKZ6cwLxoVhHixrO7Req7iSLltTZN5ViF44ko8WUz2p+Ov5i3/3sp
ZAqv6Q7DQNXgcHlVM7moeEIIRdVWSygynMSVWCvo9S3uHiX3gztZyX2llcpNshR0owHHqL0LBZjJ
GZjr19l1PSttnS/GYI2HLrbB/FYIT6I+DrfmqLW4ZG4saMSs7jQo5nF6TaER2kZOi5YDqTtaXzI3
OVhKlB+i5KUGXH1bvVdU+Dc5ivmVHanE+jX5WzpycCaYy3OkQ0EhmoOEV0A0ubMiIjf18gpUhg6d
dHTjrRj6FdX5KU+m+dCrxVdjFMiZsd/0kAmMaQhRQqQnGHL09nOz2IRatHLm9rFxFzyEWvZUq/nj
VBm39Kbv3Unl6CzrlSlr/V6UDkyRwr1JheENFrkRqKyMXnkOpYiOoRx/RmW8eE0PzrUczY0wyVCB
igSdKBs7LwPBB7roXSoW30SNkEEm9QhhRdr+aHffF3WyvDEsA8Wuk22bzng1U/u+hYZE+jYPyFvj
onCKpubnnCs/woYAeyvcZHH+UzrxzyHqgHUwW/C0ug3K5mKWUPQMy1TDqqF0FZyE4lhLtwjqbzIr
o1VeiPc01B5Cp1h1UwavbQzvzBA6Ntt0eJHtpj7K4IcelWyQ5+NtIRv6Kq39ZIhqYPFYwOrEGfQx
t14N/eJ4zruBOn3FCAHGYAKrQgHTHLUq5BTrAXzwLiwEqpT+SyZRliwuorIURAx0I9JrqxwWLR6I
VWJXm4EVzB/zD4jX+BI5c844/D1mZnRMKv2JRuaq0+LDALcdmmvqImchxNoe6N7Yqv2WDDAP4MdJ
DpBKoM5twqwGMvuoUuc3CnqamS4wHuZyDBqQXlEs/IQsMZZlMMAjNuMB164nCoAjaAORM1W4hHQI
kUr9owWpttcn0NUOyjKHbq+vAdNzDOJsuhQlUwaBRUeqI8lOrnJi0BZDa2/H/NZtsuY4RUO3izr7
OKYJKBJ7SYJ2bnYit/Tb2XKPeIXKfTtH4kQadwnRRiPXwgawPccKABJDrkqj2kax9hP9iXvU0/ki
B65hQCjpcJgo97b4TvZaOhk4Y+pnRSntlUBx4HVaB7DJgM1bDtpjDVR6Rac4iGnlQ48ZfxiVfOkl
UmSr06uAkSHBBLMgjWFWVDgXvRvAydnOcvZ60ySSFW5ZgnbXd4v6zWz0Q5iUtqdGdyPZ/dsiSlsf
UnyzwnkSkQ13dsVXvQgTeojizNMd+cQ05JwR5cxjJkLPGJyNIDo4FOVbZDCrSxd2mrHsVtmYzcgh
M1RT9tmQ3E14riVzPwRsC0Bb8xEiWeknUajzGBGYadR0ZbvGwnU2rOQcgySu29uUOLeV0eh3dtS/
O+Bo8nY61938qsXuWdGabg2UuFpH4xfmjOuuTp8cQ+JTyo9KS0LDNPbRRnOSYR1GgD+KFm1AsY0j
/Rtd1GQ35vNW119QyBvwfDj/6inMWYVDgpbEPwqiLDzHQIZf8TMycvUbEd64zsK/LWOsGmA+M9nu
ZuI+2LDFwXTkTSwQQS5W6xGqoPiqWe0a+Nnw2G3fcHJOsWV70KjrLFPqdBlzGxe59UDMlHPiqHyk
xUtCqca743bObS6FtVaL5KY/2ZOeBnq8jIHWqo/dB97KUaILkAh9mGaCegNoZqnhbtGd6pRV460u
L4/3AgLLHs7YnF6MSWyLEFH8EF/I7Ghk6/6HZmMlYlx4kJNypOQyvNEeOZxe7tIy3IbG8qIKpOdZ
mf4QClOY0Ux3dazexYRvx4bfKdEacFfpx+WwdmS+h1B81MzvpGZV6FLz743OikzydIyDsUv8lDoe
XwMWHYAprzM0Ul1ljGVXMGRC0/K6Rh+CKJzyoKU2AoBVTighNWcbcdCibgHaUmQJStEoCjL8Ins1
Hl5mCPSQWDeWyd1KtOrdtVDray5A4uSWremWcMLCZ87+BGNaRk/LzF3PkXe6+rldmLcxYy8CJW4e
l2Y8qBnFz7Bkb6mR+LrpwJKuJCR5a9jpQ1zsuoV6oKmRgLridTTzh8ywH4lD9udau41GBn49hTtB
Ul7D8Nuju+6pdANi4IZexcymLn5A8MR0L1QSVEkMZPRNqvZg8YZm1CApLZxAHe0nHA7DdsD9kYvJ
CJzLkyedcr9IcgGKtjgOtWRLmN2dC0a2gnbErtNonpqgE2ix4SqD8Q6h50dt9s9UsI8K/C6fqo/m
XsxauxBgqLJjqFZypH8ORwBibGoUh7abdq4oX9youjc55nh9chf3pDgqFpxqgUikUQHCVn38eOFu
K5rti5Bn4XKlyWXmL4xn1NudVy5DwrUdH2VffOHwAnQpSQ+J1D2zVJ6qCRUDHeYftpZsWQTQVE7N
o2VxD7EefU1mByCmc2LE9XV0003jMpnGwOnJWT0IFnyoaeRlhDiPjEMzj/AIpvZraLbPswLevYWz
2Lrx65Kxy6S3KaICz5DZwzTmuDWliqU3PVuDZzuXPVZhuliXK2bpLjvBtKprDE5yAqikv9WOvR6w
RztSo5pKXDKtNeMxjTMO+Bp/FbKGj+dmWcTRMPm0KKQQGOAwFdBxLgDKeJMY2bbUtPho0uUmfGkH
1bMnc0w/1dX0pdfGJ97Dml8Wb4ZmOiq44IpevYMmvW3Ra08gIT0jqn7q5cwmSyEnNXZKJ/NaNe39
biHldcFwORuoc02jJ+YAXm8R92sHjxdZLQoB9tmXuAJERafK9usRdbqp3EU2EPWueJiG+LmnQbsK
eZ28EVMvXaH63i0n1W/JzvWENr6ZmXOoscZa+MtSQGybOY8Z5w2QL1IYgxilkf33CzKJ2Elp47ns
F/GQelNkpMTdxjjhxuQNRy2G4tDh9DTvx5IhYqbhG5UVzj4B2Su393onNf6WNDYpOoqBydlnDZxm
eMSYOFkz6zJGr41Zsex6v3dK0u/Qda4LIb6a7pNUBOpbU8EaoDt4jpe49kNzRYbdORTN8wLXCLY6
tzGZnzlk3y/LRMCMi/lp6BgGaxPZKFnIEqwRPtN1RbOGEn3T4ujzi6w6pM6yF5G4zeYO2S5Lb5HO
33Ew5ru4zGJfyAZvbTs0gUgr1+91SnBMqNgilnyXSue9bwDi9V0oPGucfByFFFt4nPw4gUo1uBew
h5P6EWQAC0Ojh+koXvc4rfzWTcYAfKh2ikSq4hp9Yv59xit7qrLFXKnsL3FMxruwy3EzYL1IonK1
2IguiKc0dqpBcZAxT9LmqV8pmooHespWCQwqf7LHgjchvB2LMPbR/yQ7e8Q7dil8a63FsV8A/FDR
L2fTFAZRlN42JcJoo5Ca5wrIxBN1lk85cZKFOh4uxVVXbS+BAqxEmCQyShyKMUPU8q7R7Y5pe83N
bPR7RFAjrsIwWumypQao3Y3doeyGJr2t5lGyb6o72KEY+5qSLmbuHCpJtKXMGJam6hnmykqDiuiF
cwhCSqJ1MTlt29EtFnHb61m8x3mDHqY5NCGvOq9tGQ1fLabqh6W6dOA79km3ZbKohhvTHiYc3fpb
YnCAbtPgg4U52c5zFl8OXQM0YCMyznOmvNVTuFoi43tUfa0GwsxJjvMkZHf4fJqnK+W9nRZrFFFU
1dYXlTOmX/ZPgznedckcY/pQdn2Xv7rDt7SnUFIa+RTrk7pibV3Hyz7FKO3RdKv4b44bNYlvIBDu
HLdatRN8VGZNHtXyu5mvVQP8ZowiYBXd6vE3OFLugSZZT5dTfeSemmTVyGh5C8eQuu6CVIXcYXHa
cqfFy8ea8jntKCNGatdm0U+DG6NAEeKFt4cbcmhkvK/68oDtWQmWKr241WdIuhJtkMoKphheLdVH
FJJUl6nxtc/rNb7ml1yE96lhvfUaBHKpNIHesDFNpvWW4FkswpLo4eKg2sTOLBWMsWxbpfVNhOAP
Z0z5Ggm3Jsr3PCk21h0Tew7GxVArn7ic5/GjFdIGNjzec2rV90O1sJbXJUDMpSwBkbWmZ+TpKckF
cO5wEH7cYZshqv0cG/qdUMr3rpthN7sxmRcugq0wuh1a1jLaM4s3A1Juw3da1YzLbe1Lm5p3aqRs
dEkdaSv9g1oo5UYM7bjKkkywcav04sTeLTj5N9QiXpuEfD0aGoPcC0V5mqvNBNSvBk1HIz6mtWvB
tJA3Q8kA31zexBTu1TnZubhXYe3he+aov6YoOGHkJwS9Up6XTPUVpyKGy8q+495/WEad45qDSMOV
b3M27JaLbccWbA2K+xristzVIRDeLHZBriZxwY+7h0/kBD1ww8vpghDALHVWNjVOWS5rOWETtd2N
sFlgeaEBcS1rzY3ve5HhZok5LXSd/S4cOLKTk52X2NR9mIMHd7ASP6ltxfXo7ShYhoRLg0ncLHb5
gAhqZ/fte6gxTcy1+GRI8bM3uySYUmTENzjLJF2UGrfRhE9etuGxyY3MxzNhZUZzVDjrZYO9xRa+
HM0KNipzovXMqsxnRxSXrnlAtFiSepHSySqm+GBP1tporecl4j2RAOmpFuSuNP0wL7dM7rWN03EG
VTwc2u9mb34zcstYEWuxz7XkUbj8p6s5ei6BIAZjz3vDWtc8dOEQrdqwZFia2s9amewVXDOZPmCb
oVXmacOMYKixfyiL9dYUsRmUczZjAHHeU6kFFWbxoF9qNSAmhSKqdV/L+EIK9Syw5x7Ai3a9U/Cw
0nGvUVlKZQesmVZfniNsYkUfo4Zi0BHVKUyNeVu16fPosCk2+Svb5XpZqgeLLMBxAiaZmL0H8jL1
tBY/zcyjJJcvDLgtUMAmh1dWE6/Sk6MrWZQ03HGu4FzbpcNTZvY158X5G33dZIMndK2UGMeKnqih
mXyTBIdMo58KyyQ6NXRDf8iWfltb1r1b9IFWZmHACg9jlLIjhqGc4uwqM/dbzTEyiOpOC1ic7mRE
G8Gh5SQnDmlzEm2Ra5hepDgaHd1xpUUXfiHcPbzLz0lnkzJ7JP/FoWLkeO1k8Q87rt/RvTbMqyX1
XcP23BnrTqiPc0l2R2fqCAzmaoYPXerrC1+1Ho+j5NQ0XHRqNG/aNU2XSxZIutNn4QZKbi1AUS3p
1236MFXxtIII3HjlxG+yhoSQmyi9dxh6nxe9fMmKxvFcx6r9RLUObLIkrZJ0MiYQydUmY8hVRzSX
9PfFsLPA5eyMVt24YZ9DbpMHkcizdYdg7VKoUxEIyoJ4IJOgAaLeNm0TlBQBLQcqUlho+iP/tdah
orcH0Z7DyBrPlmDtjXNiiVP6wswA8uck7H/qxD9pUzltlERXVhFG9LU7qsjgRukVTG3WJj23KF3M
Q59gXIKIqPChy23Pas3x3AiwSJ0GwrgJZjBpm/KOaTJ+01JccZziYwjlLUJDpD2bbDpyCpJ7ada3
+ULwDX5HVl+hV2cjLh70pmrvk+rH0JUGEHkojFGZBItlFftYGbekKei+qSytb8TDbVHm5Y6YFtcv
W/uhHDnzqMoIlzxCdJBYocciDLm74EeQTbJNHfshpnVEB0pvg7ZFG2UZAy0YzoGZX9zHTmlSWEjw
xpkEkkqC0CpWeWbdQYiHGeeYqk/YrObUH8eJploJICEUykPCE5JqBmU+k3HUGJSPiIOKQd+nkOF8
ZNcY5ArtLU6i7/Wi3Y15QUaPVqU3qmTqCp9504m29r7C4tsRK/7cKFtR7bWssp+E0xHjznlvTSCH
z1Fs8UyeM0+k2t2cN18Fa9E6myk8+66N/Sqa1g4LlxwNeifavG9bqp7YeQ3r5DFO6hUIZguSlOMG
6YgPJInYw8OmdDxRG9YK/0G5uIU/TF1Kf8w+Dyr3AfXSu1DkXisH13OTmW2qybehYpnHvKq51vFI
6myRQbVrTfiMarTXqe6Ok+4PQw9aPuxDX20ik7au8aKo+mrW8+I4Oi2jwj59dRWjJXtjPqTwxn10
QI+8eNN5zB8HlzRdEoRCb4rdp8VRaSi7O2C1CK07+47edb5GL514Me2ZzUykRTzWXxwsDcDlaTgq
8Pf8RiuR06ZfK43F3jLy3q8703fQFa2UiiBQ0eD5zGptS+5ycpLJeSizbhOX6SNKr2k1NZQSQmqb
SefEDsMSQlGSruOZZqzZVnBCc4QFZoS5xGwf8sRFVefoROVGBueZkpOwyxm7yijPB3NGftamXqbG
t8IFQVpMbdAT9uIjDI19XeWIYIRuQ+9S3stZhKtej3Tsr+FIgEJnr/W0foYUlhWhue4JA9J7StzE
sDtWJ5STVhruwRfQw2AqEaGubqfZOMY9egia1BcRoWYTXsnDwdDZvWcJXqVqyFSbA+1u2tEzso4g
kauJDA9FL2+qSfoIkV9DauUHUWLGwFp8nrr+EJkZh0qat5rR/z+SzmM3ciXbol9EgN5M6dLLu9KE
qFulojcRJIPm69/KfoNuoA2upEwy4pxtr73CnEEWlH0rGv1CEA0GSTGdlNuM8bIhQKsajSMhaHw6
zh7LtvxiBRDpim6yzUd1f+l+a0SnhLmZbdD8AQ+OU8O4GOQw5S0t4+6AIHouw8XYPhazeTB8l5Gz
WTFk90bqoDs9c2Kc4dWsZK3pHdz3I/z4mz499sV4JjXBPOTsLbW3sI8R6pG7z0xl+GDspbv4srnp
QLplyXbL6x3UPdu7JSyc1eWlQ48KRrvyEMl8C3sya65TsZ71Ot4GMCY5MmENiJPjynS/2r7aXikm
Lu0KrEl0H4GcOJ2xYNKt+zGYyr7a9BsxqxmR6tA6jX7oTZ519vzmi6D4dGN6zSyipIbSTVS3H3CB
Nkf6NzPmKYlA3/YeZzZcsj7STNezq68dYKqMsGVRDm3NOZQ4dCKzb4gC2SygModpxva2b0mpRlJ1
gtAknMWmCWrvlC2ZIrV6JUyHLtpt+lD9RBSFDtDpWk/CuKBu/F4bpaVeox6zX3VrV6lE7Zsa8149
lVo9n9zG/hFo0uFoGqY73+rOCrhKQylIrlrSgk8lusVTbRrNcNiEc8wB1IUq8qM33y3Bev5BwhF1
LGqQqSGmiUbj+qhm078F1ZKRULbtnOgiP2HU4m6Dr2YTy1lD7OxcLcFR5PwIf6e2aXTLS9X6qVtU
4JH0J4dbvo9pa5LplskPGmNHp5yfy977HAq+mGzpH4n+Umep0YC6eu8bJnYUlBZuejLQTqMQMc6R
ARIGZ7NAPyo1jHuWKE4qy/SEYOWkm5E/WUEF3Fdf5trbI2bW5znbzajX5qtuCySSrVZf2McPQaMx
87QNFWvO/g1/ngQ9o36Vmbfc9MBGC4ZFfxpisfRcfMWeqs5/6Almn81uPON6Yg5XZnZcxv4zx3N9
6Vqk8tCVmpQk+xNKE/ndnJQyl6kz2l20aBlhM6Sv5AGLDgO6/jQvmPMrww937CWEVk3GSc80sAhU
DKlD0XC4YvJC2rO6WL7X33rT/kBu+6kud/d055C9SgturpGpawOLsksEWTtl77O3GTfHxOQodG4W
u2RmwwukH1x4sHYyxltJOtJNtoTvDcFGIliOPwfdskM/sFwNULuSsAVtJJ+6FOB6LJTCH0hCg+yC
1nj2VnF1miEtQDo9qpvPKrhzYWTwRVAvy7nkjzkUtvO0ubI/mKNdRh4PImBJ4J6mzh0TVdpjbHVg
6y6r2TTv3YNW3EW2MzcpQ8xHcNsLUhyyterIrN5CyQl2l/pi23e6pzkb5nReV5nMHXC6AkHceZVr
BEqESFlvY9v9luTQJb65MBhlFeswvKmvHhfpPzrzZCeO1p88Km/Tbae3pCkf82LYTpaWf2Ek69Oy
Ann0G0uma6ET14R2rXS6f1mBH72ZK6DmBRi4MLcr3dQ3nIQZSmC0Aprfr4leLOq6D0xgCFqvq7GV
aFGKcJ/E9ORb3KYLsXJQwCRR2UqLSrew0rxiRNulBwzVYbef+mW9Qd+tt65zXvXRY210KM9w3e7x
f/+26U39mB+mZi0SxPOC432PefuMl9z3xKOY9y+Yj/ZGxhbFdEXrpI1ejbENYj9JSz+UGm2WNJIU
mIywA2AjgxrMGePZC6AZd/+tmQnmItJZj+YxiPVqIjlXGVt6d+bj5gidlr6oqiAzkjrsLOq5jDAT
/BGUtGAh0JiIso7blMfuro5cOmIKggA6SpqAhlbfGicoy1jz2kPQD9aJQSoSxUo4tT2UYaZLkfKd
W2ENPKfNzjuVmIT5L9prPuVp20vrDEdkvsu/9ij7xHZpax4MLU9wRY2mf+6bCRq8Xm+i2i9NQPaD
bhce191uPulb8d0S2sPI5qUbLfcXjYNvz0YCg707kb04Y6y7nzzr3E2+PJqY3MnCwsSHhiBq4sXq
X1bd30KDHK/I6LkUM4HeshU1n1SnHawm+KePQcSYf1D9fMPD4lwz61kB/pFqAvzrBzbloVomD7ZV
g3gJ6o+KbvtmVrvuI+OyJeUf/gDKM7XquGyDPC31/FEBtJ+rqgt9ct9itSDrIvuhCnN7vVcoCeuM
COxcD8ND6WhTWLWWychDv7IZcKNhH2EGFJfZCoZk7GuwjIofC/RTaua1ghIYyv25art/JndBmI+F
GbfrfatuLmBqL7YoyFUY56tfGjuGRvsbniDK9YqIp5aF1V/cD3cteqzEZHZO+WvuFcRcyt5MF7md
XVtbwqmfErZQPGveR9luoETK1lj5OFEJGwutynhbhsxMcjv4Qi+ciDxYk7LqNWAu/pipq/aUgHdO
qq5GjGCm5UB1HlGLAZkXE3ZveCCt8fYj4WGPbYHE05jmCiAf4ZHdAhAHVs4pbP3NFX2xE8N/4Qsv
bnv3y+CpCzdm0sgrZuLEoH7Grp1JKC1PemnClIrhl+e9NRvFgbnW7fgKtHNRBM9eM68Himda2JMs
noPs5tHsDQCvb5Gsebhypnat6l5JiknuMRyGGbwgOIn6NvAexvnH6oO/Pqlb4a9G4sis/Fs7MBow
O9zIvXvQ+wIApYOiaDhZWBiSoLKvUts/+fLIRl6XL3MvX2TtsFUCGYYbiW/hwuRHgX3ULvtZn8RL
N8Drt/B5dADBh4r6Q1rtmTslOG+qSmur/2LdfatKGuI3uzDDQVY3fEUvupur52aAljW7w4INJ9S8
cbvbt6mer3wvgQebw7xhm+96g3Vw8mPS1riqu0/66H+qtXkYhclyZhaI12uQbqtPBs0w4nHl9ylV
X17l5AVJ7z3y2w+7yQvQHD0vJ8DifkDDEV7ho4pktDcvrAr56S6YIH27vBawP87I5Cg0dFz97rzL
3AxNiLqLYkAnT/BBlc7FLCr1ak3lU7Y8V3LdIvBDvEPD/q5qKCIltueRa0sWCL7GtomGTFRRX107
uNuw82aNH7RciXvFzjsDoJtj4rr8QGtawMSb4dcymJ/EzoJUef5fuWXEyZrz2SY0NpkA5FQnlvNW
6h8LOZf8050n5Lh5QmThJZ+ZJzIve2sxsU2KsP6uMea0kOWhsf7979fj3R/CioOJezl4mjukFfvQ
BG+wSBiwXRMdj0wDzVn47MpXkZdOOnnPm5hSjeJQQoFAC/yl+r1bO0tJp110zdpTYfnQj/agH+ra
IwlHQTC52ZGETuLo3nIsJUmRmXAl/cHdTTdBkcGujM8pb/7oa/U7w7v+pTdnhl5yVbGIY7bhrTLY
mtEi+Hied6+MFfq/yfzF1e5Fo6f+ZU0wXUjCYoDznzcdGM8Sl2Xh5WmFmiLFl0s3G/vX8E4WsInC
rSOZynG6gxzM9xqKEmJeDe2NEORfmU+2ZWZW52J3Tp02gxgLMJHmt6HEpXW7H7OsnYtcirjDX3lu
GjLsNPJcwDH3aWhIi/vqqIdPx/YeoyTLF7CjEUiBF4T0tL9dMzkX/qc7JIDIx+7QzPpYfAC7ohn8
TXcWEMTZBeipiFPe63NVrjLt3ObH8mx5aIkABKkgXPzOL+7Gn8GHuqd27InP2All+7pk6tFWHbDN
PQaRnFtmTO/gDsYnUTzvVAjeMjn9FBUInK83PxBaT61D/NIiQLb6nkG52TJY/e5Vq8w93hw3aXvr
Z9US/E9dn6mUaDg2hZ7a3UF/bhp1yX1XctnLNxR07xjwsLtJgvGIZGXWoRQs738Tc9oTB9S9gWyG
M+lUdWausWmCtQbs7Gi0vsr2beU1hXT74kT7VmiKuG8IMiTS6+CM5sNM7FNC2tE/w/jWDdb9kXM7
BK2WKJ+YpZWmY4g3zjaSp83EqzUmvSCBchPxMtoQWcv6pXXq1jgjOTnNv6q6y/xIh1/q3ozGLP+s
/L2PfTYT4A+SlQKC4huBYD6XFe3W1Bq0fo0GtOshlBzBO6vD0FbPfju/ek6ZutZvAYNxWWcc0z4C
HHrBw3GZvuyFUX5w64EDoEMWpoCUIMKZYF3PQ3MIYAyFzfawE5MlVxWPBp81ve0JQaw5v1oTtnVF
NNj+q/SKOGPMe9qZZButUDHhAU+iqowHxzRORW+SvcoOrnLisBC4CCLMLhgzg4jEYZ1wY5qg7GrR
4y3vF97c7LUNMsgo+0sprU77V6WbPKqI0ZjOYstCKrJs+qG3chG2zvhimdDTBEUXHFQ+YQ0FSV8a
rPUyBVm6l1hndFa9WiugpT2iOgWuqhVbN7aHkpcMJdosWoQzunZzFHXxTlWwfZl2bE14RxdGREIt
rpRIKOjc/cUVDQ8H3yaL1Yey0RM1Qauuw0B0m+XDuezEZIdOgWIu7xAEmeHsFSSSoHtJii6I3BoO
TyuJe0WQyyHS1X487gr0ELdy6GcBygLxCwThwLVqJTDzvE31Psb73v7OMvfo3GU8ffBRDWePjNmj
8bY1Rh2Pk0VbckG6ot6XR+wd+8GrzNeu1y8gtJHS19+DbiJbGuvvaUUAUayM4sR1wJ0o7XXY74mz
83z2++Z3v0oGDrd9d8T81nGYJKKy+F1M+6exdUIdBTLvqfy2jCkuiUQ5GK3skX6aB9ve+F7H/Fmp
5kMObhWvuVjD2i2RAPrztUS3v+UayB0Cr0L6sXS3d9pBWEXcXZ5sh9S7Oie2BoR/oI95DZ6cjBM2
IBjzYiqTD1RN8TCUb1MxpmYtb6A/PPOqSixctT2hXiB5zpwAYrSp5Vcnm1uOVBH1KKrpgYv9gtMb
gMaDC96Jd+fKkFEwi5/NDqpwNNvbZCCGcSYS+YQYhqhYJ46cmpHYDb5FAW1XemWNiGx9l0tA7a/z
oFGSeUD6zjvRlE3YjQHZERwTZlZTRcf2nJaF5DTQmeuLJo80OY/RViPam4hdzQHueIM/G+c4uIgk
tnlyGLK6dOzsfwtyvGpTr/bEzbNvNYzx9G5ZGxlxHjpCMAIMJUDHd0GhFd3/BcMlQ9MJ1LnjiMgC
44+OlUmoEXWgi8am4kpAQem9OpSDFpZbkXAt//pTdhFu4BzHlaenvXqM49x34klh+4t1vMkV8pvX
sjEeuCtjOkwp0AXDLtip2ra6Wbv/VSzGp4YuhFGwYUQY/jNX9soJ0lEQu8z1717LRZYp1x/T6g0F
TB9hnb3IuV7PxnrmhVVRUPF1ato9e1dxshuZ+22SuFXZJ5OwtJztuMyeTW9CEOYBeA6aBqjhfdja
AEcwFs+NA6a8mTmz5tsg9oeh0i6EecRDFTzMm/ViVxn6DZGlWnG/t2bvWjQ1hl5a4Vf48WbEzTrb
3I3k4KIDKbPIFB0yFfm3QU4YZjjWoqHjLJkxyabaULBoB96UeG4WuVb+gykEU781jUnjD++VXVDI
BIwa+f2UH0qQb5NPhcts4DV3C9Lp6wO4kJWYTfEHebnLLC9E6mvUZHaa/9fRkM9bmhevJT+dl7o8
meaPVxsMWN1shr9JTrdOQh2IPpZRmf3pGJR92TPu6y6Rvl0iep+2atvRkqFq40GNoHzIjXVcaSRM
7+TKg5GqAGhf7+rLpI38NxR5E5A4UWA18xvZTfNq5w4oU2OwtrZ2vHX6wK83XvRJ0prG81AL6Pfi
QQz36zRLu2yBYdbHB3snmHpo129lbY9Bbx9LjzjhbL6ZKv+LaZ5MukXHPJ1DDZTgRtgEvpWnvu0R
Esdr3xvGk/tHssR1Yyfjbr9tY4+Myast2kNbZHW59yRHD6GdBvnj2jOHo36zKzbwLlNYhQ2VWlXw
lxqDNBcmQyXavr4HNRptF2KL+srR+SoGLGZiyMhiJGovtw+gYffovDEmku+N4TpZg+HbKeonz2I1
bbbgT7Xw+OvtSIcq2nYE1eRstdtjbu7vaGu3sOjatw1Jp5i12PEIzoYvs0gl4lnrgNaHJrbt9TA7
Zh+NwKqeJmLG5S/FMA4IufCdGiEiFDedHb2LOqDz1FGE3/I04p27Gq689aRgQ+TlXzoW/0Gz/hoj
zJ9RQVHqQU45lvM29MurNa9cFmqOKAn5Oyn1LeiT4EK9uBp50AiFgWKiSUoQcuXEu2l+ZPZAJThK
eVnnz5RHaGFO9VfYKWsMW9RUWwNouAPndA69xvom92Pl8jd7yDrHvH6cyYnE6jq9bTXgp4Nt4T6t
T74kE753QLHQMzm5824T9ukadSJa549ZwTXPxEy67fbkdlzb1BK0UVNN3Io1AZj2mj9rpBAmaHAe
mcA0Lq/hQ8wuiPK8fsrC+mM106eoMUGY2rCERRCwxo33bnEYOJycQI1mecvrooek2h/GIqvYXTdu
QYIsZSNwZWQLFRYeAwke0dTTmyuxicfZRA5cQTZfszvrhgdmcJsThA/nBffXaTOLzw5WNRRyTkl6
DYWFKN/u3b91APqlTfxXGp1QfiGNhypQmDem9Wvcr5i3SpR10/NC1DYBBB6nEsjdJiw8Pc5wm1bq
agmniGRalI6FZyEbIjP3OHvrOsa6lzqE7yNjIuEZo8AX6Tek6dd03s4dYZZIpEKzMNLO19d0GgD6
XPuw7OJTSbOLWzRXxR1/q5W/HbBvRiqDn9g++L690MpMN1ZegYso7/7YlWMdLJcItQ2peOob3XXQ
5ovtZi5zVHVGe/6wlmhyM5uFE7++lfl+6tDXliEREOTSDpNOmdl27Cx0zJParjDcHQ+cfLUM8y6T
NZiZicuc+1pGeMUUShRqyWRjJGtu8/vs/HBORqOmnmXle4i0nY/Vdnc/rnm3aaclr2AUKtk25cWF
s6dF9+kX1nroN0QljpExNqK30+vu2+wCL+4ZXvllUakYqkzm9q48QVfYe3gNskC9a+0/OjHMVPf0
z7a3k6YfgjDrqzzNN3Gaqpp04VJ7UKP1KvXsvd3/Z8oRKzOl+rfN9kcvQD0DKf8RxRbR4GF/sVZH
riTvx2IhXUEUjjRrHAHk+cBqpGQdkEi4i+HfnCOdMCl6MHcb8gDQx6CNAc5ZJgY1madMR5Y6EI4d
G0uxnZu9+c9VzXvbmoR66MtZvvdvmsKhoVUExnR32CYfVqR1MovYjcls8BD6lblCHq4QvKtlfTF7
OVyr9Vczb3ucw9yFYjd+TabcY1a7OnJ2/z9aF9DvYhJLayeD16FyhG+GDN5RmqlczMe94DsWk/1j
61QMwDytqbWW7MHUI2rOhLF2xdXZ768oNxtMXTGg2p1BzxBdZBY1FTBALsClKJ1/u8ZES/2GySTU
o+g0Y3JE53iYs3RU878WnudYk++CkORzsphocfSe1chBaZAfE3l6dbYgcV4Ygf9grshDzSE9BkkH
aSWjhoSuKUAG6bIxLIrLXRpYgl9aXf+p+UDmVaMCz7D4B5ZghstMPNc2Wcct586hFmhOtzl4h3M4
68trtSwGZyLrhNZ99ZOthYW+y6gtazz8y9Nk7hahCYicR3CjtMcWZ5KbnpRzTq7X2NO0QIJ8NdBz
IrFRlV0LtaM8zpb2pO8BSPYi38uWShdAiHhy4fgES2apfbd6XOo7yS6e3A5aM8WaBfVkDvtJTo7N
mqt/ebX6YvdFnyOyNtIQGhxpWLkbWCSwgzhlzY7PBiE88aLiu6i6Xy5RxURIIw03quZz1gc3dtt8
AOTUNGYZLoPFEicqBD7NrEM917n8c40DWUhM/m7RxZ31XNr1/QOzP5p1+4+1EeHrOPgpH/lVA/K6
6Jb9j00udQP0cBOk1GJflWzloZx6BFZOUk7b1S32f4uLayNw2s+mA4LFffRONAJ1GTOBU15rg80Z
JJVUr5Ny4ZyQvRFXwUxMpoMz5WAoRE4lM//Q2NW7nAj+buHIML86uFHbYvGddfme9fPXXhRXz1nr
GBvfASXVV2b0v5xszMgF1KIBHaKF1TTa8Tgm3TgucalRtmf9Ns12Oxa7+b3MzsuyrvVdAcrPN5gt
KaaK93U7ZoX+UvqTcxrWFRyPnnV4wRCLi05CTxHrw/io98RhGwJ+yNl5w/Leq9Fh1dV50Nc3o0NG
amTGh1fKaJz481cX2xQMxBvo6WEYoa01JbKwVM6pGNpDuc1t6K9Ib6xcyrNn9e9uPR6Jv2iStQkQ
HVyUZd6wuIoDL8cW750LU2rVZ2mIZFzgMlwjNinCQcTGIqyRoTbsf5vm/lbhBOmbkjk1m6fjZC7f
Tf5GFtMf2x8xzqipijDsnm0dvKxAPHSd9Ta73wM5XqHxgZqBAs1rClPVp6vc/pIgOCHI5YyaL9Jy
bnqlNVhhQIqMgtwqmusgSDa9TITFpw6H5MZB1/8oIu/e6K2X8S5ABTxbQemWHtLUZT8IKiRwSTMV
r/J7nYktR8aNlCnTlnvi5BYNjsGN5/OIEuD43vnzLYhnnRF2yWb/ZJOnc6F44Vpne3axZvye1LEQ
3qSHwg6ao7H2Y2SLab9a9Kz3hDbR4WL99fzFP+51cVM5nL3sAyeZgYnJxlmhkrQO6hI3Gc6jfWEz
9v8s9Dclbq3ffLiTsCDlNXJWAAKx5FyqXL8HJ8+p0plbQicn2inWlqBV4d30oqB0qtIZ3gqlX1CO
HfUaWcAWtKdNc36MjJGpsTmfS4tNempChERFAkoq4SbQdddtbkeBaAgdwDFUDBoLVi4jYraHQ2Za
GsOGHc5o6J4ay/nllHdsr32YBnTL3mB/IaL8l8NMwzZxaqsW+xN06mEkZQWcGUWZ9Ix0yBFkgBtp
8y6P/bqnhHc4VzyaL+I+HKLi+F56esgITbz3jLaX4WWex/zU3h8Xp9Yf6okLrzYYCu1FawnNXxFS
Bka8kExARmN7y2yum3IHRSrt6O7X7bfPOtfGaFYNnOxWfvWN1R32dUXjJfTboCsZBrnHtxY8M0Hg
oyVtZJbcx95a4e1o8Rr2FAV5nQLc6k5M4mwI4/q7s6vIq5Cigz+es9F5w/FkJ3bTPufe8jW1cFlA
aYRA2xP3bCtj2QUp/WuIfnUayMxxBEx5G5wHQnU+Zm1ghfNz3NvQvFb30Gz4xNF/s6to0NQrEWch
58dXYZpEdUBDdsj/Y91P97r8NS6YfNaVZxz5R/ZYT/K9GIJnVbtOPFstfrOb8PzbWP+nBlwkDoqG
aWwfB6L1cfFirvZ1PRaqDs4IBzg6qlM78YGXDY0yqPyBFDZIzKWQUT/YIL3uEjKaKQAzn1nJTUta
kkz7iAaKYDB3e+xy9u5iD/4bDWBBQgNKQBkS34viteOFiLvKbAGG8uO49HaM5JIAe5B9Z9dxYpTe
yzZtXwFC2IgkU8oBzC5ZJnFDVo6RuQyY/HcTENLMLgjw9WTsLJozF15/3cOGOiBRbor/KC+6x5pb
lPSUfHUIZOl79uQjo+JPZxXNqZw+6cKhd8ACaWGnvzOxv9oS23VBanI1zX8UetpaW5iQvV9UyPwJ
hoGE2tY4bt3wR6fMJUTO5DCCND9rYBBcctco9V1N/hfBm6Y6mHuWTHZFhi3Y78hrCSqonsajXmht
WIr5PRctOYjsWZZ61FjtnNV7NPPxtLAj3oXrz1xez23m4pku0mKaUMAzFbMaU1QVOoKgXsfMD12H
XX7afxENxMPBH8cy8rY45UMzmEQ5udqna576AV42s5G89Fb7ry53pC3zdlNjIC+Gtf5RRn0a0V6B
NE8/a1MxE1ngTnvzB2tIm9QskFHXQuLbRnuunNklgylQyTzz2a43Dfk6Pzpwo4DeqpX1umt9AE+t
zeLOe2XxcKE4Sahwd/xgZOhXjuFECDPAhe7mAI7scnWOjoCBatrukaL5p2Z19KM3/sVlm/HnVgtO
EH3+IlMCIYzO7cfZjziP/5NO6c0yFq+azswsOeK8eqE6eMYVYgFcqS2PN5vwfU/7r9naL60FPijL
9U0EhA3rzndpey8dGnkIRfT17fbTzqzQTnNxszMl2i1Ve7QtQOn6GPFDoRe/bHjF0JwlHiMb519h
XfIqT9h5f1E88jS7LpGCwWlz87/7xnoMEut0rYyyurpQhBLJtX6x+mJKaHhg+W7y0F2eXFecM/w9
4f3RATFbDk2AdM3iOQY3jVdt8pIVJ0g4zut9WcwEcuntry1MHXUW6tuivEz5IGNI4zxy1/9AuEMx
1x8oympohvLfXHTwHTsiY6c4yRxh7VY+4m2F8Qb2oxcvgCfg2kFjuyFEt/2D3novE8rc1DKJDhR3
BQgCUDPfjXDZqBlQ7d8la3AmtB30s11IdAUprg9j+eLeCKdgAufHp1DYi0h1FPPA6v/wb/8ztMNg
6Uhh3buEzrllCCDDbe2+8Rk9ry44eYYkZunfROa6UWHdeSmJZ0VoXo0mFW8w5UTciP3408vFiBG3
HHXGxNgkjZiccdogZbW9iBNOPEW06I6IKzBerXx4b34rd8ijvgcBdUaOMSUdPMdAUs3mPRg5HZGb
lT1vW/cl9uyRp0jFrK9tMrCEzoHoosBk3lW5wGVA1ddgwucu+0S/GDoDkM2K5wRpxHqXfhRGf3J1
76dekToOihOUusC0mf30nguCqVawPM+0YzrF73La8TP5m4q65XkJZBEzjTyIXvu1CvcnKGsCAnqj
xkQxx5OpP0t3x8w7zLFw7VQWfBw7VpxcGKBJy5wsI6rw3aRyiTfdfkYT8Ex/SBYqXtWt4Bg1RH/y
p/VhxaTIVxV0N1ZABfVBIBMW4HWGk2b/tL3lb+YIFopZ+vzZN41GqHXM6rRYd+x/w5NO1xJieMCg
KvgqKYS/rKjRqxECcpLsifrvya1/Ch/Ca7VT3SBXcv+94bCazRtnvZcqMgnYXJ0CX7LkJuIZDARv
eGMtAZloPqo1dyNW4E8FdBhuovjA3Ao+CQN//9Gea34MnXddnNFLNk6DaM2Dp4V0QKRXJ69gJSgC
wlCNMbhwsxWYror/LB/7AfEiuYXwhxPhMtbtkDoNbK65TIkju+M06g+za2F16949wkuRr494XgDB
oQhBsUc0op4+/Vexc+Iyefd0cvmkY36Q+EmPzDTFdKStCV/IjvMylRN/JevdEV9xyN+9JE6tbmhs
xP8noozOUc7Q/7ZfE/En3gdl0LqOh4W5cv0kVpfPwt8NJAZRK5gV1DI9++NQJPY9MYR2Q6zfHeuL
P5V6vLjIL2obn1+Ow70NEgRFkIa2+9xbqxP3xUBfIhWcDDTBVwvgFvpOleOpOEDflwe0qcR14DNF
GGVGPsLLjUW81VDOmx2mno4kCLe/mUP5r+63H2T7D62NySdvIhTj48Ok5pdmrB79zmXQwjVHORsm
J9NoQxs/N3Kl++uOcHkp08FrWEutSST8eZhOHARpVg9nv93EFpx9vR0OADqkdIcZRThZn/9sGbyw
l68fdlnEvcS/2KIaWLbqwHH01NiEovrqAVV9jPbxsdQk7a7eIe/bhh5ZDzrO4vcfGWhZX6iMtAju
UfXR0gak52PvJKOHVUTUHSJh5zeszkRykgn5tjQy8ZAilVs1xWLrg6MyGVrIgsQHZmTEcpY4ZFyH
HOC21WhPMj1iV7pw6CwyP02nSgrxV7n7bx/Omqa1H8MyZcjag0DIIWLMF7wbJJMx7Em8HJtXRHKZ
ioTUkMDjyzCQ68Zs7y3BXKwBg2P/GFONBLhyv9wNIy3KO3nQsTA+9Gjd3cZTXLd+lWyEYrdaHpys
vIMjbpAFbeOenZq5fhBYYGNYs+vI0ZUbWnvrBxMRl+sX50Xa6qVosOJqUA1sg0GiCX08kB1yGgTZ
BcEggngbyTlyZu1jX1qgTdF+Tq3a3y2EPRwZbUnPoDaY9HwDo6XmOH2WVXXWyjb7Ci4++Q6Hes7s
83b2m7h+lZYlfzeV/1TObXXJ/lOkXeBYxhqKXMY4LQ50s609rkQZD62GmKjLmgRjT4pKK7/OIogm
IgzO9ugYyEMKI+mc6qGfW9qR2FwOBV5b4mg+i5kcZT54izFde7QckG6j7x5zi/g5f1ZFRJZ7ewBS
2msJ61VyAzU7Goli1VGyuhZJvDnqcMMYTrjT/0OzH/A7Oe/s6iTKQDXXQm/5xGab7stnw3CGa445
LJ5JJCcwza8ujtu8TTR3kfDLzNrXj8Tl8x/W9UV23fJGZwLVhTu6HyJOkeqX7njxCvems/lcEV5F
vZNrtyZg5gE6tS5STPE6zP9ZJEWvGRY0vwXRl6rVH6T5f5yd2W7cSrZtf+Vgv7MuewaBU/UgZcNs
1EuW7RfCLfs+2H79HfSpu0vmcWZeCNgwtmU7mWwiGLHWnGOyAEXwxEsxwJiPhyG5RmY83egqWwpl
Gl/a/mFG2CSx+TqBA36iRIBFuXePWZXxtJvKFodptKodbFGKTIZtSAd60PXpepSZPBaa+S0gt9pT
jIRU58I3jwUKoKtMmPdGDTXlNbSD5oFmSriu9LRbk6QA46VV06cQyXyeWJgSIjd/HNgWVyloC4vE
uIM+0Et1qoFL0DThodAyZtL+OWIXc5dOjnmLiWGvtO7zxDA8TJTaUs33UjrZ0IXRRLc+OmPcle19
jb8YaxiNK4xJX+KYtEOrG4DqEmTaZ0h8ZtAl9CFCtxsKJsi/abaYxq2dGhXLEGpbaIBukVT4VKD8
b6L9bFXMDoor9wX7yKuiKd2dKkBooZ4MSA9O6bvbTX+b29ZzVOf+MdOi5toJwk91THsIKD97tgks
1ugIPrMxKao1SDab2to2FoWJEAY+XcjxI3iSe2Ka04MrSU7zKeQotz3u4CLR+q3mI70knfFbl00P
bVZNx7hgnpdRRvTuaBCn1bDaBPMUCh5JXXHGXWAT+kHjFvjaTwBa1d7Oqe22rBS3WjFkKPGHj3Xh
x3cWfrXNYOUNXIQiFWtDkO2GexbNs+5Uj+xbqbuaEBgbNf8Kn4ScOeGK282kqF8h5+SHHJJTbObG
NUShZpu57QyWdjH36R/hRn3wdVQgnWoee+7FvZ/5lCtCLV+Nxex+EMywfhSY66A6MuzVns1dMg7K
vZtjyFKb+tAl4S2rMP829Y8ROAFS/arkELHY5v7aHhbYlaaGn/0+fQpaDEXgriFcWERkZGQWqyk7
kUhtPxhq3R1C7aMcNWLltb59TQzwConqY+2lIu/47ElUXd4AaF3n+I2vUbjJne3G7M+Kcp8XVnvT
SXN4sPKQ9Qxor3BgOV677DJxztKrL3sIDSYtylw1u2NXEqTms/bRetE8YkHfoZ3a69Q4jUkrPs9x
t84nR3zDe2TeqQpUAshxmtf1cXJHgTGGTrm2otql6z0wUnPrO7DoynMNYoNZvz/6Vp4fe0Q3MCSq
64zS5gdXKUHANcq0copk3Fr95NwJlQcSBowGcGYaVl3d/OhM7ZWGu9hZaV2sNEGVPSKxe1vHCL0m
FNklEhcxlsEdcrPv0s+1rW4nN6Wcgjtn/F7rivqgFNoqb0OD3S91hrBotUOtkPOTsQS+mrLZ01UU
DxQHv4+ZkT4OSsAuzR07jEU94mZ9oyQBfikZP5culJbKbRCEK2ADeHfyxtnnyY9sSmKPhV+MHVDJ
b5PpEMyOVmFJhDCsf69yI+hv3bg8JEr3gXZW50XC3Kpx5u7nCHDesH7Gji2+NtIJyQGgRsmiruKR
2/5M5HCV1wYVwPh72fT9wVYjlsRSONvCp7QXGkp/R0zfT9Wu5U1vGeozhAf8J5NBNTwg5BCu7s6C
dHRF6ZL1ol3TYjSycacp8LtGddIIzEVJb6UYBOmXrmwfuayJAOY6oai/6mLTuLNJLx678HEkKh5/
DMJR1MwsyYk0M4moDf+nqEmxbxakak2ATbf2rzSdnjfFqVvMh9lGCNidwAV6AhuUl2hupU6iqtHB
8S6T0lSPUtw1DigXSFPQRaMH6XTu3a9nRQPYuvvl5LRaCyWW8qI3/A9IjS+8kTYQU8Q1GeHGhvb3
V91grtKk1hLD7fR71UBHGYY9lfkCZekYIo81eAu5QbpD9J2yCp3m3tUw7skFIchVrND5GB8K7E+T
OgtQIGw+tYiqu854DEZH/8bSqNTLbm+WZJ2osMRAxPFsT6Y7fQGPOaciBC29/exH42LJrzsAQ3at
1Q/pGH+opvyqmFQ4ZXTmr+2y/RQbw2vc+jghC+epF6G1nyakCXb/DSXiV3BQ6lajx3KFwj1Zx6nW
kDYZe5OWWXv8ytpW9sanIa6x9DnFnhXDtPJL9alvMflplVUcHUHpVet1uRZm8KoPZPEYBQUkPaNt
lWGVckCHYPXqm2tWm82VTCijTJkdb+NQEXBWyueQnG6vKnxJOSqr0Y+N7uHXL5hS130BfVl3A+Ol
binoJWkXHTO/2JepjmdQQYeRTX697gaSA1S1KTlKae8ShX6cH5toTaWOtFG6w77TdjrqFM+3I9p3
Mw+F3HKD7YFpoCGmQgv/P7uiUvxipzGazCG6bxupkdakUA7R8o9D2outKb5Lm1cL6hWwebp77/a1
hamAvKuKOuiYSxscEmaZin/nJXn0JFOlJP8i+TTWrXJflUyeZNwf2y5/IhN4FuYOJnE0kaRrdh+B
TgvCKTnoMv8mxKDuci0AoULdtWs6r3GBD8QdTDwjoCKf1zT0iHnaulSXb8dGr1DlieFgS1pYZhcc
mhDtdSW1dN/p1U/m7DbtkhezLcJNPrA/kaa7HwLth+mitKfFZF37binXphwotxa3gy+6+wR9KM7s
beXGdKZHPLswChG1IPcPyCnwwsr67Msgo1itqjch8mvyaTZaiu9VWAhOEGyHKdB/LFruCNmvbmft
UH5AHCW44XeJ6q6GIfwsNedVcWjCEFmCRzFgUS8DUd1lXfcKsI8dgrUhh6376rjocNC0pM8ZVk82
vlqwt9XiGLdsJoImsx9Muae7jMGujo9Z232z+/5LngIKpZLc36P2HjrZPfesZ8eqHnpMldpzW+Y2
wWWWcWz77hA36OYJDOqBzLTGc9rtK8rUaBUaZFZE2d/5gncutn1tbZkRiEKt1leOD1MagyS6/EG1
73K8VdcDbpO4SwzKvrqCLtUWBzakXzVQI33Rurt8qNiTt8ocLqOEXxqBUgadGuM9dG4aZFkgdj6H
mf8hl7Lemq0gyteiFag5Ntp/ATg8NZh5bJf4osHZDuhA0VJVGR6+hDD7B5UkW6TVFLpFbdvbZszX
cpTWqqNgedsnxn3WR+YT8Hvasf10LIKGZeG0yyrHWbmTNtxLSxQbHTAiAgckXE7y2WCtcDuRxMKq
zmo/WHCUcVHAJWp4CV8heLrrVaS7xTjP413X7wV+MNZSwd7Vwg1wmPu+DxGUxCNZ6R1VoRpni+Lb
9ZHm2r62FXvFsrfaiwqaqG4RBpuobG+jkYUqnpHq2MZRsTU0DmuWGlXXpkqPYD2CK8BO2RZ6AiKa
wSjvgaVV90OCu9YJ9CetRdZhxjgf2siPDtDveHuOo4EaIVEPaBpb4JrafdcV2d7IH5J8LA6BOtu4
qnZu4MutambDlTLlEuHysxOScScTdFhOan+2ihjPV9zsCYZbjRTbdwR0b6cszg5shXlc1PRVdWAE
WEnigfTPkcPTFJgXD/aU79nKqzuSsIyN2WZfMs1Kj7ZlaDul17ZdT4cT5BINSHsgn6jEf4azc7hK
cxQyhntsW/hylvRvI5eBh8iDuD38cTdsqMSqdoOWdoM2rUryoNdspHAKVmwupPOlNaInSkPtZgrl
dU376QZL64NlqsUzy0rctNoRaQwiijJHdJUTOT/I8iVvCZyyR5cZT/PDQ1iU3yNM8VeDDUGjGzBU
JIbzQMEg2Ge2+okuApVUNTzGY1o9z/G3DrL4YlR7L1WyfdZVbIWC8nb0tVvRSPvbmBxTlKw6GdD9
ENyYmWwO3STvMWZDh+j1V2qBXk6hK8HjSf0foG9tW7vB6e8IgTkUVbybRrfaBqx4r/EeOuwgDgbd
UB6UVt+rWufFutY+ZCxSpaM9NWln7bUx2RktmxitNzC8h8ExSyzwfR2rjGzImgcb6QE+9haZho95
r3RhIijuumWOACvljje/fjH0RFmx6ZOemXh2BrBtsKE9ATIO91YWMFYzyi5x2D/bfg3motkVMZFr
aj1H2wZqjHs5qtgL0jqoKmRRvjEesY5v9QS5mrCD8TY1VKKMucAmukV8SwTydnoR3fz6xa/rrZ/a
/Y6FSHaM8wklVIwlHo8lWQuxs8sy/PbZmI3Xog0GSu/pPfYG/9DG7YtqN8bRj7qbkRw9z6RU65EH
9VM1G2ebDuDxJwVLp1Tj6gOFW16EzqENSvdz21bjVcC/iJzs4MtZWEwHdjPnH0JghlpcQgUfKlaW
/VxsBlCwRgNKZd4U2rGxyBcc03Kvl1lNaRg+qok9HE8WQESFxSYeaQK86RuG9Xj0kVp0fVCs0Dkb
cHIKd+vmMHT8wH02Ya0+JYq2xg3+EdkACFKcV/tagDlxrgi8UG81hepOL4R+NU7kePgIQpl82Lfb
sym+M/dd6ieP2mAEoCS7hoIX4AMTiOFo8ddZkQdUmslzniol3uBtCFdDYj7bhf084su+Dkcz2Efz
5l/ti4NbaxFgAlXbZCbeaT0rg5UY6oNr90VwBXEtCvdxRlrpVQ7Zx0mh20VOo+5YtlarWQlq5dN6
ssznye3HJzGyT6aXbN87DeZ7v253PkrlbSuG8WOjJs/Q0bUHWz9g6Wn2fgV7lOpf5SU2E1RYDt21
WaMe4900IEHTsDPbbrinOBxgtQLW7eJ7+KhqaFsG3pvoYUg+oThxLzNcSKtSRLdZNYRPTd/2IOBA
/TYEmG9jF5ku1dLv7Pg1z1Wx9DRWm6/0Kn6h+I/iLkvbDyVqoxs+wtOt4icOt2QD0G0WHBTDbZrf
UWCuVhC5GUhxN9Wr1laR4NqzC8QiW9roYQwgR9qPVYQp0pw9AZjHN+pIe6ab/Nc+nRNfqxCwf4aT
VG/4RXWc4ZWNLh9YrMPOlFs9HrJnk5ZSH/JoFSoXN2np9qSlg4IziGHxtBqs1jnBq8CJFQhZ3LAG
QMy+rQuJJgPgCgL3bvrcjSaWte550kjYC6nvHeU4I3JGtCwx4mafPvaaCB1yMUeZrPLQCq5bmJN7
Pw3IBR1gI2Cl3U8+xkMk5+Sz+TVeWvdhDA3tU1lums6uP7tTX+NgUEllM4rmcw1oS+C4dzToNDHQ
tuswBlsUGMOAr1WzPmNiB4PYiQd1gsKkT2CUhjaiTGURlF4EdogYrLQ/4j+rkrr6BAi33VkO3JSB
2CWDLQevWmdiM1AhLRe0JVqN4SeVgVVZ6f/QCRFz4LJTERjsXRo6qOLT9H7Ms/IOZL/6EATmhjLK
xrX88jnoJbvuWXdWobuNKyd+VLBM5Lofw+SiWyufEfzpnyDYH2i5O89apnwwW/XV1ZXmHgkT9BQ8
P3mjOztZoCzVfDc+lA3wzsAiYNYaqpspNZSXWQR3LU3xox4d9cZ1u3YV5xZJZ5oGnLBvnzI8JqxH
eeuNsXIbRSGTRBMfhz7GaYoY/FaovBY1UaPmm7CTmbjlp2+WrmvXGsykT32N3zriPRQlBZwlghnX
NbiBa4wWKC1if/ygQxhBFdUoWnj36xd3dD/4GppgOrDqSlfJUuLl6ikoWlnJiBVoQTpbSBf2CQ2E
Ox+0N4m4/q7vSSzA3RSjeEANodAGXpdd0u8IsN0JOlCPjAoqJGyeaBfRcC9cBIS08LfSgHeotIyP
jp3gzh6hz+jdDxRKzVMZwumj37QPzEhfmX1ZfSLFgJ6dcMDSSZ0VIj6nqm/FvokmBRD1j9ax0q9R
GJH5OaOOnNboPZu4h01ZxLg3G6VaR0r5nTJHs+8TUa7R7nX3AZiitYVpa4sOBMt/ohcvPP7weK3n
0ciU9WAzGIe2HRjnYbLT0sJ80HAQXcW66W4RHOk3OrClzizcgyr2hjkaN/RZy+Okj54bWciyBO/Q
QDFuQkN+sciBeKZ/hrulGo/jlLsrY9TcHdtKbLWD/XWMHWOjBv2j03PZdLuiWJhhrHW69qs9F3Tq
HACEiIkFsEawcQ4skGtZZcN949wYelYdOlTSqFlZOYRU2ZD7vLCQ/pbhpNnWGatEiAsandi7qDIB
uYEOWum1emdWlKVZNNClJSJQfpE/IqtHUM5m78Fph51Nc/qmA0x0pTb3RajDUlJstBcavKumiR4g
SYyeXuZogXADs1G91cYAKlhTsRuxSJLTAE0VofvDMnP7sWMSRjBG9xFJz5Va+6CbWHZuJlV2t5He
9AetC+/zIv6eBnDXR1OwQmHHjEVwRDhQq+sYOejKMqJdVpRU7uOGlzCqAKMy6aAOYoteskdNmpLY
N2XBpohaj+hKFHhGnI6bXxx+/FzVUcImog+HlRPNwr4UxI2OPhtA/JKPeRu/WOrgPrvIQynN1ybL
5aalm6+rCCg0xGuQL9GHDFTWVhjGZn0aNm6nDvV7lDAes2u4avgdhfDyJ9iX+CCRo1zZrR4+U0vS
8NaDT1S15FY4ls++K8w2+N3XLX24X2scoQMQIF6Ptps6GQelrlA/zf8HvPe17ZvY20wOM3qvAbdW
FN5XagoSo8USuVdZtrNo8OkS4V3sIvQsukVbIvFB3bqw67S6uMFR0uxdQ+d2qjuoCdmjTmr9wNvn
TgcRisEOX+tkRF6rVrflz66Mv8oBXrJjhgiMtPqgdCPWcr7KPre7DdVbLyiV5qPVIaVTJgPqv8Vs
WgZtvm+zfK0XbXcf9pGCxz/GPI4aJzJgYCrTftJh0Lhh4Vxr5eTvC596bmOCoyEKbNoHrYPJdaLq
K0VMzbKmGhxjp9NZI3zJa6Qmcii+0ELIjyhUqo1CYfQYMWwOsapaG72ry0cs6DuRVV8leJZvVXaT
MOU/q6r9AHI1uhs0/7OPEnRH0MWrUpQS55JsdjHo/lXXwUWI6tqhJgEXwarV5rbV3OrB0Y3vKNi1
Z9VvdoSLFBsjr+x1VEjx3P0YJ8v2nDCNrjQlfynydnpBdoBzrJA3k5IUG7uZggsBK9r/zjpxLDZa
NiniBjFJ7iLrhIunqKoQuWfp2AMrc2bBlRTvk1qvVpUcX8UUQI82g0ec+qwap+ZjzHr4up0XqS5G
gCObZrrgZeoADcMM2KK66TS4Ksztv8I7/s9vuSzNv/6b338rSrYVQSgXv/3Xc5Hx33/P/+bvv/P7
v/jXTfStLpripzz7t7Y/itsvVBCXf+m3T+bo//52qy/yy2+/WecykuNDy2v38UfTpvLXtyBfZv6b
/79/+F8/fn3K81j++Odf30CZyvnTSCDP//r3H+2+//MvnSzBv5OL5o//95/N3/+ff92MX/LsS738
Bz++NPKff5FQ9g/qJDpBMpphO9qcsdj/mP/E1fkDXZiGaxikDplzrGle1DLkeOIflukIW/DntD5Z
oP31X03Rzn/k/gOuHc06h+ecWcES9l//77z/navzPzeM6/CHnJ3fk8wUYqoc+OfuMgUKX9FQGxWb
7dpOIYUUSfaxJGY2uvBsz1ku/8l6+fvjf2VUv4nvyeMywCKUEJAWxOURoAKTezrCT1l1uavJC4k9
vwc7/ucoi6CeUC+crmycch44zOppI+THMCvQ4ZcNqguvrazJupcw/ZIL53XishmLTF59iK3CrqbC
CxUXv2Gva+UhxL83rd48P3+4LdrvoYH/OaVFCFUl4zo007HwhqR2O0+2mt14ljmVn5QOz98cItb/
wMwTPCspDnNjsiWu3jKMy51q6vWH81/j1GkuInoUBB+mabaV15XsKa6tuMCPTTpodimS89TzMR/4
zfMRdtIiyMMhZjgwOnCPQvsZp5Uwr23IbsOFx+PUQRbz6lCiYw9ttmzs6WjKlGEq7liuI+rM6n7a
vO9S6b+fiZRsjq2wqAg117o7UZX9vTXl+uH8p586hfkxeXOdiqiUnaxnBUUdmS/JiP9pG8MINylU
42bbnj/Kqdu9iIRTAzfUbeEX1Mpkt5kqiy5HmkeP7/r0ZdooWN4c00BcenT924dKK/GZhk5t1+vz
n7/IAP17zCwjyDX8T+bI+9+z6Wf3BDpZo7qrlcA31sjG0dBDEi9YgGAupHhrYTXSlTBE0eI6kXqw
MsBia0qjuOpYD5TDlVSkYKWnJnZw4Sv+/qb/zzdcTBtjVCAxd5io/EkoZMsVahOu2S+aGd06xS0+
k3kSIOLwc3KibQc9yBpqiD5dyIj8PUTqP4dfTCqWCUiMPPXKs4tasLj0zQfkAMDFR7s8KJRav56/
Eyeeo2XcbQsENon7GLNdEeSPmTKnRSDYLMX7Zl99MWsEUTkllONKLwWUQ2SIlmcvhGqLC7PeicGm
L+YL2dvtQAhg5fX00IBOW/GTgov+G6vx7MJsceoQi9mi1YI6xVZaeQrLeNRySLs2cPhQvceh47xv
OC9zjtOpdsh2FaUHgSnCA2UZdC2SDGf5hftw6iwW8wUvWzYpPq8HUiu1Zo1IraK9nhFyfZVEavx6
/mk6cZRfy+Y3cx/IN3NMHUJW6f0B1uyVVhP0GvsuvR0a2BVX5w/ze87h34NDWywiWneUji/V3DOd
fraOaWYinxyCIJybnP7DeO3rRFBukGEgEe5SirrvexZ+RYm+Ob8uVCvNQKbt2V2UPzuRBquGrWHl
QpsIQD6cP715jP9hJabNP39zFGSPvRyMnggqsIZs8Ee2i8oa0mBGwB6885Gyly3Hz+ePdmIG+DVF
vzkaMb6l7tNs9NqmFPnaLxvc5xOliJf3ff5iBhjIlDPMgjTjOmFhjZ2zKb6bqRqIC1fr1PdfTAE4
30slr6LSi1w3QtZiwxCy00uhzCdeA78SSN9cnWKAfFKrWEF6jUuCLiPQIsgGyMCcl3QyJ9tLosaa
e/NxKQ7QHsSIZsrtL70HTo2oxWoi12k/aBggPaXs3I8+UL/vcCFIPMmkUC68a05dwcXcYCto3at6
ZE1O0ix8/qk3aTw6zs/zD8CJS6jOP39zCXOUBapjZJUnIjIAriFRmO46QA5HzbaI0tnEEmEx9H1B
4EObjMknx7eNb+cPfmIsLYNBwyFKxspkoaH6mp6tEJSGoRcnKG8eIkJ/lScnlEXxeP5gJy6kulgz
lIoe+E6e8iia2fSVyknwotYDNqPzHz9/zB/mBXUxL8D/UqJqkJUn01Gho4r9HhwVgGU4I1XxktrR
hbfRiYdOnX/+5o5lhP+09GlLT0DWkGtj6FqgOkUFkY1q3CRX58/n1GHmy/jmMKOV4dqoOy6Xir6y
daoXiV6L6KH0nQdYTA1G6scAhLn5mHBAPtiqhv7OcLss3E69TL6eP41Tt0X//TT0ikpsRGvIoy2V
5S9aaBDYFhQZjTmJ+cvZTLRrUQrnJn2Z84ecr9CfnoTFrJCJSC8MjfW5Gmv5I+VW0mPUjvTTC0/a
qTuzmBGQ+sS0HNnDlCMRFldwCFFciBL0Dz3twbTu33Mawl3MDEFKe0n6WkmcIvmhbmNjP2ur8l0n
gez29/tSZHVGN57RCNLPOBB8jUcAjcZzMeISO38Cf75Owl0MeN+WEY0btqt2TjADoWzV2pL9k9JE
cnP+CH++08JdjPlQM0WlELDllQN8mdohXayuAu3Cp5/6/vPP34zAjhGddUHNDWgM46Azm6QpBixg
9ZdWz6e+//zzN0cIFb1yM8AYXpSE1ZcMKW+BhSbKP7zv8ixGuKiKhl3vwLo5G4u7wlLGdeXC+7yw
tvjz0EZE9vu3tydFK3U2mF409j8nPy7gkTVIpgeyG6V/kyvh3fnz0OaR9b9HtHAXI3rME1wMRc59
zuP7SY8+Cn/c6KK+b5L+WHYZKRL6T16iGHrByF84vVM3ZzHMQVn61FtcKldxtHdj5euEzOH8CZ14
ssRiaEuzkYRCMoOEjkl4iQsSX4P6elXTEbowvuch8IdLNhdp3z5a7YAqA71OgVqq31o4B1fSaGw8
5O6qtM3q0/kTOXGNxGKIy0LpkMhzjUSoQuhG+noVFVm1Ov/pp85h/vmb4eG4XVQbJUv9ogKcr4AF
hJcar7jZuKNdzEnnD3PqbizGeQ7EtyPugR0Fqj/ganR77yp2GKjxNbVN3vc4icVYV5BzN+B4IC+K
eq33LZRxVv/vvNuLkV4ZpXDCRuc+BHelNh3y0bjCeESPuLlwL07d6cVgJ6PX7BDhlB62bbxhyIeH
Drq/Xffe+btwolIsxGKQC6vCBlHVhadkkwJWFEhwDXsS+G1OKATxDY8G5MI70YB0o8Vk4wOTLr7e
Zng9/w1OneJiwBMiZ2l1XjBkZDky6RfNYzsiwTv/6SdmS2cx5jVnaLsi5WFG6q/cBTEqA2gu9BMh
T7gQVcHNmJ/KacC6d/6AJ07HWcwAY9iSfhQSz6snGiEPWNPi8gpzvPu+/T7lvt+Hp1U72LznKca1
pXIV+1axLiJ41FYs+u37zmExA4RYi0JyoCmrCxuAYJ25V43MgwsD/9QtWQx8Sau1juHkcQJT/JRh
W/Alnh+tarf5mH9NZjvQ+fM4MZM58z16M5OV5eDgymu4F+HIdNxPqPMcoz/KwAxeBhYU6/PHme/t
H2Z9ZzEPFKYaumk/cL1AwXjQ+eor9iofcxMhpXQfpmqEaVtJ6/X84U7MnM5iUsiazoC3iZo+jMoY
lQQZGSP5YqJ/USrpN+98CBYTw6R0SRcHXLxBGcQ1umlzJ2g2Xph3Tg2TxaiXjRmS/8sjxth3NmVZ
tDtX4l1/1xWaO6JvbzzCks5wcybmoIV+2Oa1tWJHFHqOGC4tIk/cBHsxznUFe5mhMbGMZqQdbfoD
9zDnyMpLYc6vzp/GiYtkzyPozfMLOZUMsRGKUdPg8g7Y5q4B3jQXLhLOhj8/t/ZinJdCR0abNLmn
p27+0FkBR4rbxMtUMR31pG1AXpL46k6g8Ko8BfuJKvmaLN3oywD8cI5tBYq4qpwa6XJSG7NbPTNM
oOUVZNYiFrOBWfr9M1JJciJEgvDLipO9M5XtSxqBKPLVbjhEqYnixGn0b8hJ6peu7gOLeHdDh5wA
5QLinRur16QN+nRkU6W7ifQQU0daTg4UkACOyLVgQbTPWxPDfUK3a49ff9rrvijuNJMcRrw9YMPQ
RALb1GT2Ed2UcRf2/kRSl638JMAURA6ZMvbDqEOtX5tlkoIWdYBGD5X80E5DgV4n0O27pJ/Sl2C0
PsP0Vr8WSYQ7GnLD52wMxasusVmrjRUgwKQuYeWo+TlBFoGW65P02atemNRyS4NJPRS2muyEnQqL
LTlQRGOa9EeE+tD6Nbt8sWMdFkSkDD01KljPmNlp5eJGMvADmw65D5EdW1e2DQ+T3GQBYgScvbR/
+iVqFT2LWx3AtyDowYh9+743C7FJrSJ8gCdCNuMYGeJDZqNG2ymhWxCa3mX+j0JG4aV6wKkBspg/
hsY0xWSWmQfdblopuTMn6bnB2lAaeWH9dWrxYi9mkdxNAEs2akp6lKFYe9yABC9Mk5NWWzUYNJpj
yC2Nnd6SG7iNhY/luZiUfvDCsRh4ZiFfTsaFLzPPLX94CdjzdXgzWMtmMBIdzbpHTq58lrke3VLA
/OL3Nc7uSCUSqexhPmIDqdxbv4bvduEtd+pCL95yI6WDnJzmwiMrWMXzElTI3rAuZnHaXJitTx1i
8YKz8h7hchIV3tTICq5coI8rg07nJ9FAe37neSxea02tYhowkhxTKJhZHavQ98DNSFgGKXOpS3Ni
RrUWLwbY65bS6WbqTXar6gCenBYsUSvKT++asa3FW4EUpagDEAUsRBUJHhwBrSNEYHr+0088Ytbi
fTDCSO6dUU8QYVuvvj6n3/RutZIiyK71dAbdpWq7aebfpjGmk/NHPXXNFm8J31QiCRUy9YCyBRj6
xnprgZS68Baav/sfho21GDb4uBS70lrUKWSIDojRYvk96ivtIawME69YD4eqwibeX7iGJx5lazFa
FL8aUkOfGs8cEjWGMll1glCyRJCzDofkw/uu2WLAaFbUIx8MGw/Ik3XwUye9nzNOv57/9PnK/+ma
LUZKmJqDJdyQTDwrgOPSod8mNjYhjyhpY4fkyDIGF3T+WKeqQNZiHs/RHJLImSr4tHVwc0ZJOw6S
8JSGX4Y0fIE0vxmioty1rHZ7Uz6cP+yph24xs08a/rSwGHy2BClU4AB0fBWJ+sJJnXgIzMU0kFiN
GxHoW3sq3hvI65kIrDXmc5f4msz3iwuHOXXtzOV0UMLQcaOy9kzM0Ice/GL1BR9jWB4Erg8fZj0V
4E1KGhY5bhHm3t0AXym+b8Ohni58iflYf3hYjMUDX9r4k2jMFV5eK83naJpS9cqpwmANMZi6wsz3
SWxbbrDWmMOFQX3i7pmLiUph3Qr5uAm9oKrMZ4BWEJ3cS2PrxNNvzj9/86IFlmWwnatC3CmQUBO8
2CsMR9G6peEeKe7r+Qfw1COymJesJmotpzYCL8ERbBJXEspPWFV7c1X4mbl/30EW90bI1tKpErhb
Myo4RpUawLWx50DLLVbnD3HqVhi/Xy2tx0EH49klOT7vPtiGoeAWd50L77tT92IxEw2Zrzumkvhb
39Gsj12B6Ih1v46VoierD5o/BdbywpmcuiOLicit7C4Riiq2VR7ZsI1Y/SoozcnkABh//mKdeBkt
5ayagZRBlphdB9W3oh9OR/N8j/Io77eKmmM2r6jkt7uhZ23yriMuFa5NFiRx5XbgYxSyLfMGAMsV
1iFUA1B/eSeRq0hepuHapMafP+KJB8JYzEmYJMI0tGJl2yQIegh66WR5nQH90y68YU8dYDH4w3rw
IV0xYZOdgPPRRIeWkNtXZdOFA5x4EIzFBECulF4TFeJv0c5KvGgJjouwHQ4i7t45gRmL0V9ZehEP
Y8ZFqkhibrpRW8VCvyTgOHWFFmMSE75jqy5+Gwz0r8Q58YKz+/xCxfPUhy+G5NQNUa+bY+4pmKXu
rLGf08Rc58K1P/Xpi0GY0O0hBZKSgeLEoH5c1fWk1LQLz+YJDaYwFq99UCSZpfrEr7eBnX2UjmJe
k/04XLkJauywYi04OgPaRgOrl11q+qGYUnfvxF3sSRHVXjQkRNO7QBiC8cKccGKKW+pOjcpSgbOJ
zKN86DI4Hb//KvUoeEi0xP7RBVFiX3hTn3iulwJUAaoJ7CtFmBJ46HUY+OLGUTWTHN7If19zePYj
vH13ApxxFWQ0lHhM8jZo/stj2qv6cxCQqnF+fjl1FovRSVEGsQEzp2f2FGKkY+dIgVPVg8HfXrgl
Jx7CpUDU13tVYHggiDRHBrLJU4AqWPVz6Lznz+HUPZ8P/GaJkdWtBfuEAxB1CzSisw1PYbl0XRJp
eZcWeJnPH+fUiSwmgjjCLZgpPpzmpAZ0ivu1r6DfwzS7cKVO3YzFZFD8X87ObDdunOvaVyRAAyed
SlVWeUwcx06nT4QknVDzRGqgrv5b1T9+wM3XKgF1agNSieTmsLn2egBPH1mGcrFpZSCcZHD1Givu
IZNbw3Pt8kdsvcOaEpDf6hir0vyUmqK5GV3iVgdnNtTAy5WxH9e9xJoY+CA5UnopesRrM+gyWFPk
B5+fSY+BFAE/XH7NRofYYlHSQ2LigyV5Av0DruFwyQB8gYvresPWiJaMVLKFz8uJikI8aNR7f8I5
0Xuuip79dd0HWAHuT+ECLwO8ArWJP0BAyyPZk8frnn2OlndRUaFqjvm8Bg9Mqe6zWATs/OCedt3U
ZGs+5wXKRTWwHGs5mABwKIMvHHBqDqqww8ID3+i6j7BCu5AEzJbOyU/MzeC2XwoBAlPjBGLvynZj
7vCsmEbCFiAeKrJTKsmPUK0KYKbigSzL0zwt/s5SsZEJsiWgcLgRwqAoBV8RPK3e/HtugDMF5uHQ
C++bcnweyeKFOOvXy622EeP/JmDfdX1XTji8ZudyUJg0V3A59YJ7l0j9t2um62T54t9D9Lt3cJf6
1eDglmZZAXVZ05Un3iDW28tfsBHZtuJz8QuU1M4Sxg6t55w8WNGdcPEc7LTPRn/Ykk7pcE+ySuKG
ae1D0CcWuHTc5dlIfmoPEmOY8Gb5M0wpwr9N7bkgMhqBZP3p8qdtdI4t8dQww+9gkiZPsGRdbv1h
cp71NOX3jSz46+VXbCQRbJmnFwwThe1uBumMPg6C/24W0Hik0T9COORFpkA2m8An/LogtcWewMpD
1IKkzAk3IbCn9WD+GBrUL1/5eGsOaCsncHmFEeCQIrynsJoG5Sptd3RT56n2g4SLa00AS9rD7LBr
5akuvc/DUn+mCoBc6QZ/ZSv/1iiy856tbvf/Ox13bNHwLkAepHVYC6TooCM3RR4E1eT9TkNtvcJa
2uvR6BwQChzvGyg0IhbW6VPWOwAqgMOjgivfYq3tAyE+zLsVUi2u25+4aRXc/cIaTJLRVGpnA/Fx
/HNb1wkj+G4KGHxgaADM3ar6h2A216mGuS3r5LjOBitxdBLcQoGd3cO+vyZAS5p0J/62fr21rMOY
ZGKFwAt81cIn3XMHUCGW/qptKLcFnUPVzZNXOIAN5X3+ECyre9uDgbOzVm399vPgejev14usVhRv
hcmoa3D6qGEQfADkcnlm2nr6+e/vng5DXYqbokaeAt3+EW0FTCnz9nKnWw+3QtkvwOI2jnISELSz
pEthWsJdmDpe/ukfRxe3lZxBDyohyC7w7IHNMRRX8NvoD06d4WyrM17vXUxufYQVxLgcXGdU0SCX
wQIY+8KT6tjCG+mqTSEPreAdUdMbhAXMrXhRFMdUhzKZa7+5KkHKbcmmJxYNRHOKCWjosSmgU6EX
2Nn0kw9mJ5aFnSG60RO2bFOCozllGvMcM/yPnMDl8DvvsYMz7M4Ut9EHtmITPQtScg+0zlDAnMPT
wHYB6nddIR3q/a0YaIqpdzpclgwMhI+SjPBmo2EHe8NAf748Vrc+wApivmpR5QVsruduRn566r4p
o70rm//80ncx3HZgaQ0w3U56T756sFki8JCEue3Py799q3etKE7HFkKmsJIn2IuApgNN4z32YOtp
mcyeVnrrFf5/vyA0rV7PjlFJMK7PmWnuXGAnK1gQXTl+rBgGjbVkQZ7DQg5u0w9tVxugioczF+Fy
E211rxXFPRioKEvB6tiXC32D5RL9onsQ+q56ui3CbAhM5ZYMznHZsMoHXoOjmY2QFF9++scHLm4r
LmthZrMsWBudBqgNCIRwKdTxJYZJTCO9dmcm2mghW3bpNz6ZvRzU4R42BlC+d0UfydyA03n5K7ae
b8WwX8ISqK4HrPBNmd+mefk4r3l+c/nhW01kRW++oLUBgHQSEPrmCIxH6KtS9jxhRophrbGTe9gI
Altu6XeicIBSPw8iV39vO69Sj6rOfPFAcfTZqzjbaigrmouqC6YZrqhJhdkinuGDjVQpX3a6+ePN
O9y0/xvILIRhHmp+0FJUk1sKx/HnPgeCCibkR7CzytfeE+nOBv7jQxXnVlDTGpbMYJ+diel5fuic
crgLoWO65ciCH5nXzLdwfDEwum6CnUDcGgdWmJsGUyG4d2lCKPtCA9w16UreAJr1OQ/Jnup2o4Ns
8SVcaNwyrHEn6Isc5mujlx8q+J/tDOWtp58b891aEQDFWYHU7iSThh1uoQAHBkk62NmSbT3d2me3
c9rDJV3j6UPHk5Sh8GuqgurpchhuPf3cLe9+OwQuQyd6XL0FjaRLgoxyA8gcT3mxk+TYEBxwW4Qm
YUKRwdkZ61A6fR/b8JsOgVEKHRAsZnMiMMg6dLMPC9Dizk2XP5c/ayNm2Plz331WP/dtuGapk6Bu
qx0gUUXZzp2WJeyZizojIENRHgBwaeji73zoxlTDrElAh+ATN/nsJJk/6c+wUpxPLnH6L1497NWn
bMQKs2aCQOfBihRkCLBHBZg01T5Qx3Wq2Hd4TwZPc7MOO+23cevFmTUR9ALUiWLF7qF1e5Z96Y0/
lEdo/AFX79y+/pw68I6+bcumA9hr5l0dKTgELuCZofA/kTXuwI6mbNzpi4SLJvBWLANqCjqTXdXU
xsil1sSRwhx0bjkNE2CrgI/xAEHCWr5XULjRm7YcZzEa0OP0bF4ajA+Ozu6BdrgzQJpdHp8bP95W
iQ7KIFkqwcqpIfz/e4DfPFCmXLdvlx//ce4PjfDf4Q+Xe+mB0BImWrpHspKfA3dwQVF8LdYzHtVL
n3Vjuicnn67KlHNbZEiAE5gy0qeJCpqXNVueWNg/zT3IP5c/aKO9bJlhgHv0uqt1mMgQdUY+XavE
cUK18/SNzqbneHs/W0BcriRU7cmy9mAQi2dWOc84We8l+Leef/77u+fDsYvOBsCMJO2rLzBUvHVg
7U7TfidYtx5vTXZzriFxFyX2aenIzoiwAiZHIzBOfXedQoNTa3Jj85QvGoBXGPWrX7mPgcSGne3N
1q+3JjU9BdQdR8w0TiqCIwfI4jSRBnhzE8qd0Xnux/9Nf3JbL9hOOJ+mboPD6Jzxr3R281PAnfAz
0Mo/YfC8d1m+sejY0rqgTSvVdFADSVd6x6UH0A9SzhYIwFwf/QIVnb4c99bVjYiw9Wwiy9KeDB2S
h13mffcDXv/s85TvbDo2OsUWtBWpwj2djwoBilLqA5ym1xi5xDZZQbk6XhXS5Pzqd0ERcgl02ZyK
pCOs+0oAxvvkIiuUXH76Vl9YMeEz0syNg1E1rD3MOrqxCU+LHBSyuHI6lABrAJpsuLMzg2z1hhUf
teOPZT0hBCVjJhmWDjNgRdqdpvr3NvaDAUysGMknXALPEuh17QJjCvBpRW+BSF9+ryXuDG4KaT77
bndkxss/h0HP5a2fpUDCL6HxswRFbb84qAPDQ9EBoh06HgNqj5FRH9Z1AHRMKUF2fuq59z76pda+
oQCKd+yWWiS4Js2/zX0RvkDKqpCoV2DHXO7brXdYK/+yOHAqz3ma1DkZb0IC2tBCmunYO7uaoo1X
2Bo4oNxkMa8TQnnO81iG8mmY+R9fFjvb7o0ZyVa8lYJ0KwUFOyGDPE4VyKRIoKxROU3PIwwZDpcb
amNU2p6O5eStqSiQ5OAe2B0lXdqjm9M+vu7p1qo5aV544BylCVId2EvU0n1JXd5/ufz0jQC25W64
X2942o0hKFZFTOE2HOWS8Wjhq4lyHISUJ98uv2mrlc5/fzcRcSGDvF4wbeM4LH64udTgtWTpy3VP
t2aGkbSzAzNUfIcUb5R2y6cxFdnXyw/fGkbWvNDB/dutPSzLLPPvTTM/BIF/P6LubE7JnrRxq3ms
iFbMaR1hsPUCEdC/4bC/elzWkb5e/oKtp1uxDA8Y33cLbL3CgJRJXWRd1HVpeLz89I0wtoVyyzo5
lHQjpKzppL8F8Jv84a+jc98PDuBh173DOv07ebsyNYcC7KChum1rENMW2o5AxcCv/rpXnGPk3Qgt
69Q0bUMFcmXVHVzLj8SrvvO632mljT7wrUCeiUe7GUiWpAKU615WurpNu9LdORdvjFFbGSdQCtKz
EpsvDvvquwWOqI8zHJpua89A7IJEUriz5G919vnz3rXSXOAalTs1UrpS/ahn0Ntd9wHFLnsi4o1D
lW2iOILsCPviErNp1zVtvFLI16O8p7xJmq4Mwxjldjm9Rf+4w02KKgMA4JsOuYbLg2Cjl+w7fLDO
CPWWDGxBH7vLsDbOQw3AzOfrnm7NJH0aBmWREZ6cVZiHHpAA8GpKb2fF3hoD1tNDliKdMAD/JsEO
jGrFcUxZNCAtbPm6IL141TfY7pDOCI5f6qxw3B+64ceszXpy18nsnFO2vsGaqerFW3IuEITEqW5l
sQCSxZ1TWKECSRLwuC5/w8ZbbLWfmRy/JiVuVXzZfBrm8BXM46cu9b+OFYR/l9+xMZJszZ+TsSn0
B6SrSR32x7ZPWTKEw7Cztdl6ujVZrS1bvSFVmKx6ueAKvPaPGcvfrvvp52Z7F+Mo4JlZ7WueTHOt
wEeo86qA8AMGnTvtv/Xrz5PLuxfIeTKg4o0iyaYlBZ1G9UlWl/rrdT///NZ3T++caphWvxfJCNjg
Ay3X5sgm7zp3VG7L/JDdXGSJC+tkztr8psgnED8UML3X/XYrhkGJVGPI0K90AEyHqc5Pzv6uOxcP
W+Pe3mU0cB8fhBQJ0FSfg8qbIjWEj4SXY2xY+P26T7BDmCjsNqqeJ32qim9elwXP89h1O5Pcxvpj
y/mGALkL0NUZaumdBTSGbDg40EGeUVHDzhK3MTptTZ/vju7cuRlmOCUCBRL4kr2xOof88aoGsmV7
rsLZUZGAJWJeRgn+IwiOEfSPw87432oiK3yDNPM4AYcZLKaRfl9JS06mFPK2W1b5fPkTtl5hBbCW
uieohcBSg7X3ZSQ5OD9g2h1ASd1Tnm71ghXFLSdhjjoRkQBL3UfFrBToZ91e5nnr6VYkTA1mNnVe
AQLJjzg4/O1T1+z070aU/eu68W7+IcCXVcWCk/Nc61GCO+1nt7k3jUm7aDB/QqDIr+kFZkvbJjmW
q9vhI5DkPpmFH8Hg/R7Wwc/Lj/+4jZgtbitTgNF0ueLoCePQt7oRRXGjhT9UO2v9ee/+v1kMECn+
O0+rtalmp0BuinH/4DjgjovlV79W33FnfaqEAczVu2rjxWyhm1fIAbJSxpE0DMo6CpwBoCDTZK57
ZVdYAcFBQ8rrFueTfvH6aMrqxHjiuKTsqkmVhVY0kCVo5tFwRMOCfMwhCzVUUTD4JdeRKZgNkRnL
QVR6ENh48amJQJXncRaOe+ZYH88XzFa8lQFUMkIimHHZncWjKP8yLlBtKB3faf+PY47ZloUqGIsO
0DqRBJx8WRo13TRw6G81C24d4+6sPVsBYa1sfanhIwF6XaJXB0VUA4rU3BTQicvh9q+l9gfxYGve
0tmwqk5nXDyWYSZhj0fh6bRIbrqIeXDsuRegkT1AtAx8Q9UIuEs0fcXeui50hj8ob/D/knMH69eU
iO62gBLmFyFD6B1FONfX1ckwW+qBut9ZCxAeEuHMKyDIRCzRvMzzXn3DRhPbjlqmJGwdgoIiTQSw
eiRcQ7+PlVe7x8uNvDEQbcFfX4/BVK/ghTUt6lIPHP0Hvhdt2Bj1HESRnSVg4zNs2R+FKeCCki6k
K4DofE0Df/perwCoX/cR1gIvBuR+pfQRq332hCGDhF2Q32e5/nL5+Vu/3prMlDEO61QjErcyDJ4f
rH4DAznYmfa3nn7++7vlUQA+47nQCyUZ4G1hHIaFnONu5mu4E0hbLwj++4J8ZH7VwWwnQfop/I2N
ofkqmmB6vdw4WyPI/+/Tq4LPK3wlw6QzorsL5t49TkUNeWEq2FVHbGZbM6aw2UF9QoZ0XVpKjYIe
CLPBhwQ1/crhaU1kxsedXIia/aSFI0rCF5Admjrfc7/YaCFb9Sd7HpYpcM9JWwJCLQMcMgD9zPbM
N8/bgw+mSVv2F7qVP3K3oYnXrrcsDbs4q/yED/1dVit5yLr5qk0us5V/QdYsckodmqBsfk5qB5cf
JSHuJ0XX/rrBxK1IrufCWfNqwLI+V9MrnRyvjKq8DwGaWRfnr8sjNtxosHM/vQu4Sq08yLKZJ8A1
0lvwjclvXw/KjbuJH51Qo5Z6fkFlVxrNbV3cXH7pRhDaejowHKBFEXipyxdczga9jgOn27vO3vok
a/vek54s/llqpr23tFphFaVPYYbU9kSOsDY/cBxtB29Xo7k1oq14qYxfGAWOYkIICA/RpGdYijoD
r+GWysnOrL7RYrZ8bh1BgZYLijFIW003uVDDiXb+/Pfl/vi3QvCDsLF9CwWugckkBEtaM0YjdW/M
XMeq+mEqHYGtGYmR3Gu/u10HFbVyeMC11nUydWbbGdYrjnFzwc+vNh5uCYIwAsECJlZqSK8bbraj
ITN51Q2CsASG+uAik+CftAyvcw1itrgu10HfBhr02rGu+iNcMVU8TGkVYVHZOZ9sjGdbSdctLTEa
jktJQNOol9UNeLtd1FJQGX0X7J3lKVzFIQ/2UhCbo8FaI7Fx1EMGoG+C/FXJkqp0m/ZYjHnXRcHq
LEWcAxKfRmVXhCvM9od2ASZ1Rb0cc+v2dS79AkVns5uaq6RazBbdVTjs16i0R8qRQdwHUmgW4+i5
59m5FVrWdEFRcgGVXMaSfh5usNC9lUTtpNS2Hm1NDSgrDqeVIldascUcYXY0xUrNe/rtf7PqH0St
rTFjbtMbsmIrhho2MR6FKWv5HZ5/MHARcP/tozF3vM9M5oMTpZyk6S1gQHyO3GxweeQwx3VisLo8
eshX5Xs3QxbCn67MfarvhtUsP91A8IPjs8801YCDrtiltvEMi0l2vDzxbMydtmhtyCEoc3JBk3bo
T15aveXLkkWtT/fG8kYP2Kq1vOUuCwtyfsH4y0M3R8iJXFcgxGzRWnlO1cmVUfgcKfgTil/1Kl9C
T/y63Dhbv91emrkG0XXAsX4SVKFud5gPTuXuFVafdxEfDZ7zW98t/MgC+h4fBpYAC6E/ITlUZtEC
S9lDC4u1o6lleN3sawvXaK4KvlKOndJE/J89bh/duAwkxuTlZrJQt/8fssWotelGnSg0sbCySKQP
xOXRoc1YxR4UnV89uKU81UtlyH1V60Z/c4a8kMdq9ZungmHmOoAaAmsVCpGOATHJCCfWIEo3EXiR
E+jWXVYLWKViS3wAW0kxAEbMvFfgtNUD1sTjZL7MSUpponX+dh785+HD5dRHWTFdd56yJbqLTNc1
b3yelCgMWsF7Yv4YE9/Re2yDjUFqq3TbYAoh3ES+WmkCI1/seG6rzA92lr6tp5+zg+8GaVhOEhAX
lyYrUouwpQubO/jtFtdd6DJbwWfg7Yel7nzadAv5a+4G5LSQS3b3XB82pjdbw8cxlPQ0LxRrFuHR
3J/1AxUPIy91r7sTYraGD+bSqDdimiUpeN1BNMOV6HvWpeVVV4mMWLOE4SDvlUqjA2rZ3wYZ1TFn
utlRhW51r7XR6MBUchetKArYAn23Lro6ocOv014xW7IH8lzVQFdMks4j2SF1QnoQq3vlQZZY0SsU
mDS6wdgJYNeXwam6qGXkt00u70o6sj+XJ7etEWTtICCCX1Fxh/uy0e+nFyK5+4X7Jv8FozvZHC+/
YyPVbivt4AQJMXeJCRpE8x/YzFVwDHVbeAWvdUmws8vo7zGU+V8jn71p550bPW+r7yCGwzU71uZk
DrOsj2sPDuDYMg/k9+Vv2phbbd2dM/UNzvq4CQTzsBfRMCoaxGRdw38Yb8lXA5HC2+U3bfSQ7TuH
slqclbIBScky1085djR/Myhpv6Qla64LQluIV1LG077zcSfosPGWIqeHqzWv3LnR3PoAK8Qb0SlT
uz4+YG7oEGfTnD7B3Ez8LbDX31mjt4aYFegoP8kZqKEU3V1wFLIzuf7JWp+QiK6d4bdylVX6OA/4
IdEKadIeCnprGFhbg0oUAQaWwfQlySfWtU+64ocViyL2w4WML4+ArbFszQTAA4owb2bknJgXfgrq
kdx0Fd2T82493ZoBQkJqjGTsYNfRyx4Ekd5pzGi5E4cb+TJbnpepepmaxgsS0/AxHuEzesdI6N0A
nz0eBx2mN6FIi+tCxbayCwgrTANTdkhHusrEWZa3ywE+pDkMdiHL2EMVbQxo284OLmMjzOtlkAgE
49l34yUoqyrOF3FdPNpqvYpIuhZyCpKB5ua2K/IOEByy58620eG2Wi+t0sUbvYYkblt2N+UEETmf
3f7mqsFqY447+O6D1VuR5Fwy2Ud+PnlfF8CO9wp5tn69FellB7NXR+L5WfCFrLx+Iqtor8sD+FY0
QwWhvEwW2GYOE4PyiPxWZ9DxdQ1jRTES3nAAGrDTmfO1uPfKPEctfct2fvpWnFlRPLXL4jUT8tKu
aus1LtJyFVCvtSuCgRBDb7irw2/Z5Ouflz9no2ABM89/t85pyvJx9USQlGPeCujaRzgzIMnqTNE5
X/U4tqIGfsAHolEdumAEAgOurMAFHdp8JFNEQCNQRz/DWSkKZ5+ZuGAwLMfGYABKNi1cOD2hajS4
E7XOfl/+0RuDxxa/OPnQIJUB9DyKhPTRpC49VHV/neUJs0V3WQGnJfBag2TmuOiLlq4pdcTawlx5
nLChy6rCNVXtzph4dDEcek+R2Gma5XBV49iwZb8gTrtSDJh19qcTiiLrZ1qX18FxmG20V82CwzfK
9RN42/QHwDn0XbPi+qSsij2ztY1NgHfu9XeHubnDob9viY80XvnJjAQiMz9/ZIP6mjbQENZk8m+6
3fv4jVXAluIFI2RIjDdBAkOd4HYeHT9eUlKfBL5qZ+e0sbuw/famAjcnAxzjIT4Oax6Tpuy+hW7a
9nHQFDAQJC5Te4va1rus6UnBQkeNdeAlDa3Gg3BrGru1bx4DYBB+iikwO6Nsq9msiYpJnRZLyv1E
ravGFQacRXQkQpUFcacrNV0329pKPQDj9aTOw23GFe8J7I30kEFbsvMR5xH1QW7LFunVo4sCLBW4
iVMLEWeE8QP6Zk+8u9EVtu1dpRapGK7wE+CvGhiKmGflTvMBtAhclO6ZwG99wrl/3gVL5VRcAevj
4+C9kFdU77cxT4P29aq5xD2/9d3TjchKUreul7ChmF47UhWP5VLvkeI2FjtbJz81olzWVnmJCIc8
WjuNLKNWTjpGjpLuVzfrpwkF6k66Uyq51VbWviAPfGqKacb75hmSBDLWMa6Z9e3lttrqbivyZkpA
oSy0l5Q6r46Ekfu+ojczzUzEOSSgl9+y9Q1W3BkthaiWzkt6R/YvBlzjT1TNeznSj6Oa2mLAoeV+
yGt8g6lM/rjkjrh3W8/UEaqKrlP/UFsRuKLqYgHVxse2W5IvctDVY8d8/8c17UNtPWA2iqnDvsVN
gGivbmrkug5eVu7xELba59z37+IhwKLtcSbcZFHNelOFYaWiaTDpHWAjKJK47hPskDYC3mTe6CZz
5aUHBn7a/Uqm69h51BYBcjpIBXWAh0pD0n2Tztq8olxvN1W61ULWvl7MLW2nNkWM0XkAm4yqwwwY
HIoAC3fnWPXxPSe1dYCcFjjYNjO62On4a4s9abxMvYyYM0/3Th40QK655Z3qpvJ1DMye0nTry6z4
5k4lu7zGXJiD4+FHQ9/Tn6HxdBYvgNctx8ud//EsQm1HvIwoR8L+C0uSCcyt58350UH1ys28yuHY
THrcSfh/PPcC+PPfkbzmhYfjhOMmXglE42mtAbpF4Xgzlsd05E1/hC9B4cMQ+LxFvfxpH09d1JbN
lXDGm7qmcZMcRE2kjuDmpcdsuLnu6ecPfReaK+eTcOXZ/H9R8lOrHO+tMmbeGXNbv90K/DGvJXzg
cj/x+Dgce5r9BJZz3WmYjT4XVsDTvvcV6n8RMy3vksV1wlPdlCvqErl4gonUdYbx1MYZ9w0qEfxa
+slQE+TPetOerdD3Et0BFecg/9/91P/7+7s+cETj1vDx9ZMlkPKPS2aKnKrQpqhGmF1UqvyU90gn
3NKlnJZoGYzBEbd38vUlbVQ1HUyWDu4nOsPtMjZDU09HeLgukPfhRJzGcEQBNaJQtFffQtRtuhEz
BZkOrjMW0QJrBZ1lbkwEagnm4rsazH3K0/p+DoP0WQSjeQZLScXNwKe4nbIlGkRfYmHrvMgR3Ryh
JOduydV3r3eXqAllGZfZ1MeMml9d6QChOJD5jq1hC0l++4i8znIIcY11SMv0NJMxi5zS6SNWtylw
atw/NiEojq2p4hZq3Ek131rqOjdl2f0zBfMCq/sSNYmOfM7n9XfTp2cwnvdGzfAblMtvVLuv2p9Z
XPrjGk2unmPPJSxu9fzQKB82bB6pbxwUQFMf/FvIfJtYFvRuap3PLAuGQzOxzyCu6mgohqex976U
Hn2tOniNUB+b0KpjNB54Dxgzc+dYtubnKpf+znGXvwRKJI88BKxTe82rqMq3LCw/Tfj/EbjV4bD4
y5R0ugnjvjJBE5VmBKjOKdsoyGfzJrXyE0mwohRyfFxS+pLmi3ObwcsYOfwg8pn7XIRjFcGk+7UB
CjVuVyFxq9r3B8GpE6lpcG5aaX61I9yhc+K20egyDQWLvBvDJY9yDoM4FfwsaDrD3t3/3abk2SU1
fXLa8Q47pBzOZAHEH3nw2/WdHh4rVZXoKbxPu+WuGsM7kL1/0Wr9x1HkdijrIFmIFlHOKhC+09U/
LNiYRqhtavGJ7RQPWfljKIR3GCdioj6FSx24RcVtzeGbjsQ+PQHIUt9li8oOXp4vxyAov/M8e1CN
EhHTHo0oBYaD+NmfOSNlVPiVfB5l9wXmUAU0iLSOSs37qMUldMSL/h84NJmD7qrpyCv3tePTEqPb
FoA2yzEyYbucFjWmuCBU4hCMVXXwcLSLdKHffDq+9OnwiToeJL0aOVrEkcBdLgQTo8heJBiPuJ5W
5YGu8MR2YQ6cyFW/eLAVi9oBbnVttvZRxz39QMzwiKD6zTv3xCUX8XAu8Z+AbYrcIPSPjmqmyG/0
14rUOD953a+R0h+o3UJaaKRtDDNU+A376MVRiu9TU6tj45besUOKIs5J1kZkLv/u/RC8WGdEpqVf
I+XVGkHX/CYtznlQET8NxHueKgHg5rTeGjk1ccjLB0rCG5jFlPfr4MuYBshMppNzb7JqPQ2r+lSq
7MvqkC8rQ9jg4r9JWgcTnts3/3hyDCAZboabVgnsbVsaU67DG4dl48FzijWeK6iXuk46MavWX9qf
ygi1mHDl5+Vn3buvOQ+fO9/oYw3uZJRheopHF6KRWUH9raQmNyxt/1HDXECzOkAb0+UU3DQyxRVc
TqJ1bGTsG1TuCt/4p6DLs0NrSHajzWhiD4iB295jA8ifxo2dmjzVLMuiivFfrWFvuk9RfQKjboyU
cYwmmMskHoEpbCiW/AXpJHrXjY7Ko8FF6UgXhO43D+rZb0NagFrqpR78R4Z+yJ9DUB9JTDvl/5XT
qlBQS2n2aJQY7vIxKG4UpCRfhh6zzejqeoo5QQ475nB8zqLJYfIG4S9NHLiT81ZMwHFzGQwS3eAP
SeUt5NTBWfbO7Vv3pIAquZmCgmDFYfgV6Tqud+VyZsWnHibQBRKKW1wr6xdqymGIwxS1Zj4kksi8
daZ9cLsBucZc0pxEwQyNUgR32vDJHZvyz5pl9F530GxEquVt0gIweSB4bR6NLMju6ejnp0n7fIw8
HMk/OwHxvtfZpO6h26//hFkvnwfR0RdPimIFC9vznmWozFMTYDcbC9rVz0RI5x9i5umrbGaO3hXO
J7rmZTIDwyKxxtHiXhlIuKOma8wjH0rVPnYAcgHFQ1ntRNoPgoeQ6/mkgnypbqSjglO4anPyR7V+
nUQ4vmrgjx8cg6L4CNDHgkW1XNLD4J9ZFp2ha30cfNH/5nA6H6MsXzp45xuYDC5j+uKc618xQzxl
M/3Va0hQ6l7VsVeFRdTp7pdJ+/lL2S0oCQmA/PVdd/jcgeV2B5+gR1Ramijwl0Qw/1taBS8CAyiC
+d+AxQvfBFJac+jG/s3xc/8AixvkvBXGHxXNX2vm/FoxkO6JVM9j0UA5BVPnr6WbYpAwnt+BwZFG
QOH4x8713Kg2KJbANP6Flvwupf4bKi/HG1HDLTk3jbnLFe+ifqZFrHrgdased/Io5l4w7ebDZ+in
yYFC4xpjyfuhivxT6SBrzQbexRAKe/eGDEB+CrbGAW2fixZAy7rtIYJvcFkle/eJMr/FWo5g7cG5
vG159aSBJUUtR/p10bQGsNo/EqT4D3rsKBbwaYj9NTeRr5pfSoYodzWsiEczTZjUa431H4eQylFJ
HbR53LLeiQBSfapWLeO0rJwYV+ZOtIaoT6vb4DWvjIpXF9uLdlzq2zbrf+BmGEAqiQvPGruTyAQ6
mRk2/r1Qa5xTKuIZALQD9MpfO4Pa8qJa4RvmVj9EPgEZ3Wr5fxxd2XKkOBb9IkUIxKZXtlzs9Fp2
uf1ClGtBCCGBAAH6+jmep4no6epKO0G696zVKIN3hMD2uQgCBW2xjsot3jTAUu6KgdjPpQn+IDqg
zef+OEpuyTmJxwxN870sFwklIHIJ3wdkI+VGhS80YOYKYwXko0t83JJBZbhpmTwQFqR/tuky4Eez
aS12ttWjGfvXCPrW3C/7aWg1rR3uN2hMmpuDKvXvvnmb45KnZwgTRE3CMaknq+JzI0ICDB+eFp5k
gyqyeUzrli7oZESTTluiY7uTOOUPOT6bnuC9mLoNFN2ALoH+Fhum7TmDb73u/Pfrgr3wu+n8aOMn
ttNphGcAaZJF3M/pCx4yV4bhnF0YD75X907/cX6Sl0Rof4YS9aiOrbW/aCLGIjXZ+pS5iF3DpsvO
R+fNZeKxf6UsjB7ncDcvDXp6ZR4uMflqutm87EHUPCCXM6kJn8SHhlf2jLbM5gWtu0u5AO94bLjQ
f5F1IKpBTP6WcbbcIXKxRaLQBLpZN8NYNFRyldtwwwkxZv7VsAhJbpke7tzhthnXMmrEN0/5HW0b
ekKwz1ZtCF9+Po5uK1eufISTcVpveNbDj7nt5x/tiPlmVBKTuGQbrHnHiFc4Ee8ysPJ18SqsBndk
cMcyVeBbwdwnNVAxOxt2lxEf10sfB3hkj/3WzmNTrizRby7osqsysejyLBbwsOAmvzdtN3a1Z6Yv
W9lmBUubsIBBU5bIEGtrhEHFoLzDtQp9zy4DD8eqE8uvsSHNb73u+2+1tfg9tSysEpTTfvFk448c
iCCejLV/W9BX82KH3tYZb0zVcy1O3dKP5ff3fNOo8MJkkWoIRBtynncxndW0wsUWWcTssGS7wsGs
MOx4SFhBklcC9aYFRp69tOMQvTPqkzuHd7fMZmYeRrdMZUeWDTzEEDwtUOoX83cg3dpvKXSCSViu
aUKeeRonZ7WAhcq95jgy26YJ3+du4dMZgTxofV+SZatQ6qs6NJmmY59zMdOfyYI0o9zDQHqTMiXX
gUoF1+FItzxsXPsk/RY/g0Fe/0T7Qt+3IGZ3ag+aX3vYBD/DjvLgvYtbA8D3UCEaAOajI59pj19m
PQVHowtC5iX8lDxQR9ntXHyJwLjx1gXjOFbmgEsQycRI9Ss6EZMP1Lw2CvtJ2//sWE/gg2gB2lwD
FxNVde2qmxzDOotK1rfrfsVjrqYry1A+WoRWi5jmI2vkvwjiHBzlpIfjUIm0O86on6RRPvPYinI+
4LjHnBqOU7UFHA6I3oi2WKN1Cs9oL0BOx4pOZ/037NF9fje7QzZn1biA5J3r3GeKvtPHPl1ieMUn
J5O7NjoSX9udBDLvMPeJ3B7R6J6dj8L1vwXY+F5AUYI5yeh5kZdMGx7kG0mHGVLNEHeWRokaiia7
b+PelKU9vIhtixUJffMjLY+92fH49fgKXgiuISTUCot2BdjiuT4Fs0j/KASqbwXMlIG5P0LoIMom
Eny4Rmuf6ashSzbmeiDBUvDRT/4hagLWw/5p+L0JJgyG3W7X6DlSDE5WtPxgZfA8XnBrpktHh4rY
WYKMVcS/8kkP6EmIGXjtjEV+rTvCgqh2yb6/wLJP2BdUqaCkw3hCHzbqeSNZDRjfTT1GO+mfJZnA
o+hdNk1pbJB0qLqf5FS40CX2ZIKRmS8q14ViwmQswOrhO7q+IDSPyWtvxw70zoSEmGu2BgHGuA3B
tq9Hr/bsakkbDKfpmCd8CXLo5H7RXEXBpVHjkj0ABki7IFfzFvJi4xuZ85Xha8uhI0pQ1HhII7B+
DvaPGNND3444XvxDmGhUiOeeCnF8Mc2kKBqS4UAg2gbZtW/1muU8XlF7C9ZfTsjDwfFehfuCzYAi
BqPPeyLUeQqbFsJ0jAmoedyGFWcXkoebSoUEqlHchHgr287hHnYbmL9X3zJKPr5rslm9hgGGadpL
hrX3GKOntVkZ8pFBX+TxRrLmxo4oVKXQODfOZvaby0GKDz2edrnhoepanlSHlTMB2hFrc8kgRaZf
DWpebnE/0DlnaAXG4JTFi8DPNCKPyKuAHzVFK1SIpT/QHR5vzyeXJ9PKN7y9I7I2cPK7sZ6DZfk3
d7H7WiySlMsNkbXNWWrIwh8SQ8LsGoZI9yug5t9djjGO7ffo//JBSeZR6FvnhnhBgkSmhotemiGo
1t0xjRI1O67vqTwC9hbODGcYbvPtKNzcZhRVmiptr0nMEG8cEfxP1SD8PLxvBTXPc8/Ba2LdbOYa
tzL2PsbWXt4kOUh6XTFwSUQa9GgCxyuYugtccuuPZlbJT9K1TgCpCee4cLQBGVGgw6Oda2zS4/Hb
O8GiB5CnYvyLopBg/YvQdXw8g960KswI736HXulfQYz9sIQRamF5vB/ePUwU/rHHYYfar5iTLCNP
qP+1c5k13dphpKIaZDmcyQcugzDCvQD1NxCm3Uh4jLZZt+WBWQZHwdqJ7gn5GL39aClCXK6dbsev
XfKue450OKHFMLbLUBmt1VJkR2OOq8+WPsAXZXsFo2d3sPwIN+YffDNux8kN+iBXlRz9z6ntlvbZ
bdaxfF23bbzg2WFjfviOixJ9JvFeBX4z2ymc+uAfGwX9O7sM/94QYEg8Ybeb03ubzoHC9r3hLPLD
usa3ycGncVnjxdDryPzuL5Htratp1BB9wxMTxC+gHFZgV/CKR8UaJ1tUJeHUrWW/UezyDK/6J5pm
5+MvpZD7/hAQNfkc8HEfnTKWcGQipiuS2p1SCYXQic7IL+7FYO+iRWe+DIIl7apk28f5Pk5W3xUs
iUh2UeGQUMTimSw8jYHDMsAB3mDzIPPma4Favz/JrDZTRqOxEe6gVah7cNwLu877uOAd9rivypWo
Pq6a1AteLYsx6wnA3Iqjvol7PPWIexW5GOc9qjJp+V7B8jFhSUCoA8nBKFCbrwow7B0mg0jctz1W
ikLazfmSriSKKogQyYObVNedeAs7Sm46L8BUQoY457OmibzD1DwuZ6yF0XxyzIijVDjxsYmle9vd
dTryfUm6PfRAy3TzjzJCtiqRU6jLzvTqPxXL9h1mXRMU4jDhv1RAoZYPbpVLOYmUTaVYN/YMD8P0
9/sfYu5Fv2RbxUKQvkwi036kSJYNcg/72X9LRHt72UORjKU9JoezVygSjEWsZvYPrv4trhw4OIs1
vgGqFjKB6Qi4YKvvdsQUDHW6rFKe5jkeuysylhJ8KagbXcNibczS1SblIvG5xGskKjcjqOflu6dD
XGyL9CQcuUlrn1eO8qYCpFCQ3Pxu4Cpqj3knED3slMFAsQzKhVcswnFa2hQ/bz0jzhYjeDZY7E8d
kpfwAKIeBVHSk38fnRQoa8fGn+Ski/b40/ZwOj4xRBHudYSYmv4VGtUgbQGVIfugsN2yvqTSQIYU
x7OOfygZS3tWLaxQleNKyYudkGD5J4jbLLhyhAzD+BQMvfxA1bUaapzPCSBHq0NE0eOFNBVpJY1K
ua2mfcQFhtpoSUhmdI44VeTKYwAB4X/fQLa6FQdqLfBicMmn39qwxJz9nnY7jC3GmzuEKO7s+yQ8
xFAkuL5sjkt97HKOaRMXtzRye8a6GeL/aCTImXoAmPiIic60tQXEtOTrspujnBLo4y8C02JwjYhO
p6sBshpdh7ALzuifnu8Vomj1xSiNs2cNmcf6OcHJWTEdoFhoGmMG0sHEjT4vdu5T6KFN/LodfsSc
rkyfAGCJF8AdvWuaXMqwX8okiGJArZuy9s8Sr5SU+G12zTOa6wAVahPFrwaWfIMrBChnBZ1FG9Qg
ThecivCOyRL5Y9183bKx+ehwnYpbj0bbCMtpN6U5EpI9f4h5N0H8fQTjmo88cyVrw+0OfRrbkC9m
M+dp5sEfIOL0CeB2+hEOh0lweW5TtfeTQ5q9mvzz95Br8kNoCJW6BKh0qhf+LKZjM3kzpgCPu6hH
MWksXnicMAS80ON3qrP2A9eKu5PoxPvRkIBixO30dBq9nzBPytk3WKARYyiHoK1DItIK3pH+RjfT
LDlOJby9Ec58NJYt5M4Gm6Tf+GMvKqsa+SWnDRhJfyzpvTBIfCm6lcSAD5udVkND1xl3LKcVDNDr
+xCEesVSZON3NQO7aBxEn5W0klTpMttrj+8V5ENmKR6ehoOxnyU6aBEkm9ZTvG/YrVHSA8/TvD4e
LJzemn7wdQyMQl/7pkVQe7CuQJYiEn7wdvW6nqdBgXkQcxZiKdiBC4dZuB6YeLLjnHisYs9jNEzX
OGiwFxsqfxDToHmEdPKp0Qu57CTEY8gzfWv7LUZZSJLB0jhvqcOZp8OHqAOD0LqA/kIr1HraHCzX
30f2m5R7XHqQ33exN/I+xN+Ls2YUr+m0s2d0jTSf1Jp/esxE4bZoX3M+DfQ8HY6yHBfgBvx34zgk
SIoEZYZLChzaW+8jcMSCJitiviZ372WYftnE4sDpx7jmbTR/qUXPn+uk2+sSieWPSjMg8XsWLnCy
YgPK90zvtxRLyi8E6YY4M/fNqvqYB/iQESnasiJMl/EoWw+bFobWaY3yw8Whz6cjEOKydpnKKm2b
fbsY9NxvNdb539J3b7KLbAWfHXsIEq+yIoAXqxohrMckiH2tTkez0MrDApnmeN9C4MPH9pr5tv/Y
GVMlXxBB1WZOvCIzWv8bwcH8zvwS/tHKY3jdFe1xJcW2pNOssCMpZy9ioy9LRkDydux3iIv6BvEY
OOcuOn6yvrMFtXxGLkK0loqxEa1LAy+CjTRvLO2+22/7w1f2WJEaKBBHBdbI5Z4AWUpVMp6VYhzA
Aqp38XGjeseiVnHdfI70aEAGblm9U98BPOpUjft3+YAZCfMLNP0PrW/O6R7Tiu6oJYiJ73M3rDDn
q9R90r4l9w6/tn6h252ix3ZeV23XCo4BAqYIbXh/vyWCXyFCxasZlsJqntFptmQmrhNC6JTHOkt/
wy2ccHSPWlPjjIkqS6L1fkV5zmVKDa+XboJyRKdRAR4Sf7pR/bXvEnJN1my+gH0LzseAKK4dkxZS
dvakDFXWvCUjXy+cBgleyxhLeRLz3+jQ1mmOu9d/9IR5NMOhmgN/2P9hGodVoLG8pCA4co4I6xwU
pMfEsJDSY5o4UYHldGHj/JTQSF7m1c8ogNnxNpI+etQollLg2bLxhAKxPR+QrDlACGH8C0b4uNT4
xNW6OSGwtRPypKfJ3WW8ZR+rWNc7gSWr2Aci861fsECHUu+/fea3s0ZvzT0JydcQyPTduWb/oef2
OYvoClM/qC/T7R12IHRBdfhMr1TF7eWIx6nI7DDV4zSNH0D3s6cjFuYDpM8clZmLca+gQLNM7JIM
1RS7mf4wcsCzRJ1VpyxlWYX4DVFCwq2R2hlntsIwFVWOTOxlUTEvYd3UVyFXj5mTd7nUaYCEmW88
o5knUDnRXo4+ZA/L2K7loLb+AaCkPolAB2XA918tpoIbmuvFk+8dK+EzWM/Chns1aKw2OiC8SCfx
1RzsQcwTdpigZ0Vv9r5QKI76DuVuT1HYDKVdZL+itTwFUqwbAIvA1A8wGzTkWOjIhq+xjCIR/94m
Im5c9eF1aZItBOz8DfpvYVOHkBaXHQg5fLSuSQq3WvnHJsLnCVv6982GOJfAMF1YujR/hQzmO4Q5
jNdJfDNwcHxE7+mxM/BEDqt8kY4tMpmbLfC3/bvBN94VdCNYO1+oZtFHHKfjil0Slv0iZWie2Lvw
RyDN6xBjaC4yoEUAubvJoThKgndJdxwv+agRN5u3DGFeeTBOKyIxFOKfj7W1f1DV4O9CJ/ty2k2y
gumbUUMP4OViM9agudqHtXDqktF1eSUJ5e/B0c5fnQTXNmE8LTNEJp02PxAY+zp7MyteRrgU9d0Q
kfQyrFLgIVlAcPSAZF4jzhQ+IUHPpcJ/GhoPO1WNSkDvZWau2rB9RS4TrzeyRweIwCy9asE5wAgi
WZUh/vXTRAFyz1DOVcRAKhFRkZIHvOg2TwHl//YRoa+TZsk5IjgI7bbxq0MPRL1gkb/zjKQ3wH7z
zRwzSKawP6OwtS0Q2+Z/AZ0TFV2dfKJMvQ1DoK67nHpw5fP2aSf1DJ88WK7RoiwLWpuT0cRdMJEd
Mm8Dn9TSR28G50Iu2dSc7YoDa+Uu/E+oIXg7+o0gsH3sP5JIqpNWQYDJGKwGBGjHr4ZS9o8m2d8F
0c1gLqYpLb+zFcDqcHDrXA71qul8U0G81TE6qgoeD+xhxQmP28m09CzlrEoIZmB3UjwZT9l3k46m
0tx55LldIBFpPzlArmfXJchpntb+c2eLO2kXH6/ZloxXHyykkrobH/k4k/IwFEblnpf93PkqNR1k
Rlx+oGuoySH06MqM4GUNux3AsMBcHTKZPkJiuNeN2NqbavhXmjD9nJpvkImH03ZH2jS569cexB9w
m+eoG7faSQeMv6NsKAxG7kq0I77ZRMXIao1wDgKjA6IG09VcIdpg/gNPVPhAOCf1mnSqlHyHZBkT
8ZXHQYJigtS/B2DnsM3J7F4gsv19FJlBGy+pGNrPyiHkw30YIO0Afwlrf+ss87CKs19OjvrBbOp5
oEf0KEN001hgTfegC+LKDps4R3ETv6NjiX/Gfm4ejh7k5NBN5gIXpb+hslpcobwMKkp1BYlJ+iQx
C1aEGHcKNG7HPLSwAlMNWsWszX8DKorvjdvNH2MBtOyRBOaiewso0YnKRzqoNgv6T4tlrbEXN/fY
ONPzDISxxnuBux9A1GUS2/F3n1aEJ1of320DaGypcZ/TNoIoYFqTS6wODcakq910qNoOltURRFsf
3bwAeJLZe5T0/Azb0f4AJT0vfW9lPq3Q3UClANYGqZhZ7aA4xNx4uBuASPPQMzmfSdb2d8ApRD6v
asQaPSq8D0hTM1AzFzN3YBwS35YDKs/+myyoEdsZVYYNBiAEEgTFdgBTELhd7pOAvylke0OAM9t7
AiLhtXUo7cwBBa73oeDyfh/9r9QKgkCX5l96BJWxTL0ELPCI3ALXQUIa54MPhhrqD6D0HnOYEHO9
d81+ton7NY18Apw3hwU4q+3k/Zg8wGVBgIP1Tp29iUhlffIbL41EFvE+3vOZrmfsXxtGiV6dgC5H
rwR01AVOeNAHKv3oY9R8NvCuY3VAlaIL4Tk+6GEvgfomNg7QJvu+aWAa8Zo3WPV/DEM45wlG0wvH
GluswA6+gB2BLkYXwkfaZ/378e1NFxRxLE0/kzusHNklxkz8vLk2uFgcTDW6OaGmIVg0b27h8lnB
7vqR7mv3pDp0YNpvxVXTTvoCOlzdOjs9BtzB7zT5nxMGgQoIZ1sMNibnpeEPc3LwGlKZ32uXbiVt
lXgnmDoee8Sb1b0Fl7mnyl13UATnTkQfbYBXv5lXFyIGph9KkN5jmWUM95BY1F8Ir+xJxOCoSLYs
54NsuCZgaGwbDLgQDPg/q1EJQ/SBTK9dxnW+eSn/+hEcWGCErrYIQWRJuKg6AJ2JSURKnO7YDOD3
ay+UQQGlAMRILLFCP24JAzTdJq6AemsGTsfSogv0eK+b2N5bqZrLsbv9RF2G7Hgt4LGDQ/geRrsx
zyK02AdJuBeuJcEJmwh98hkKhLY4ScY8BYjwsUnQ0anSpNyF/umPsP+d0h2hONxF7R2dtgzYyPwM
VUuaJ6rpyrSJ/7IdUUpJmPrT3HZ7KRcccypTGEr1Mtee7raOGv7fmEGRZCXfCoJdC1DWuD6u3z/p
3umfWWdonSEA6iUbGn6bfWKLZFlAuHU+vvKD/hdjVQI2OgNgaIYLhf+5mEn3gPxITJjBuJRs2ACM
IsEV05n+GDKMs6u3Pywwx3LfgGJBvO/LRnfDL2QImsdsbJvcZ25/lz3C7wPGumt/EHNRWf83TFyL
wTt5kzwOq5TtDBqUbCrZCCRnDg2twhFKPI3Ym/u9Wc8E6dvPGi10JTKZJa4svGobbQ9IOHCYOIeA
mURwhh8HawbY1b5IRifOvA8D3C5hf8/IDpglwD1OaYDYslj+nQPiilhm7UtAcX4isAraumZP19rD
R1bOxoIjRc1b6SFNugzQMRSAWpNcq8Fc5+/EqXncoecD55IDadYXvan1pCXaI2Y7wmijke8iqHhB
HhuBbkTbuz2O6P2yu/YzDDn+qJsAt1mEieuobeqtT5r3dYBbpmkEkjDjZXlecY1fWzJ8Thzc7rJ4
+C46hTfLU1WOU5yAgMnUnSLhV7LHP1kCtmdv4yAPQihTITioOG8gWYP8GXcFGZHLpAN3pRFLHuGe
T28u7sMbCuFF0S30eZaJu0RQGZYd56Y8bKTvFgqgIlp3mcNUuqLu3gHnaKFFj/ohxD2pkpyDRoNA
guoLsF0ohQJEDLIAK2qbzq6iEVQFGk2hyaY/GwkdArRuNG8hPclbKCRyB3tEQeB/xyA5tLe5W/m9
xCX4KJM+Pou92T6oQUwR2I7APH63wOarHVyCw2kAkDnGq39LaYcNrXVhBRSE2nsI7/gTxGMQYQSh
RWBgs509Xu8rCLzjCUkaAspJWkPLYG+6bf45GbQ/IMWJy3TFZejCQN4J1C6BaETOXLvs9qVD7GMx
j0jWXgTZa2CbzT1IyyCPYvBqXUC+2hmAn9sMtvq91QaRRHofIJdCuiqEGF8rftgX0GjTRaxtV8Ri
ee4svjBJh7d+W6KT7KCSx1GgvnP1foG/kEWSkLtswDYF+h9W+wiuqv2z+5ZurIlbTmISqsBvTYH2
jSOIPuXXN+NaoGqe4apPPrNt+orAtT5kiRwwgI53SRo8rBbpTPG456of3w7mnz2yyMpwg8SFZbZO
yfJzTunbRB0yuXaMGYcnT+PhYVxSGkQ21+sDHikGZoCxIjbJX22n7mQzEhQRAxCOXsQl15BFnuQs
bsPe/Uw3rEbejVOeRon5S1FkeI/ZFz2Y0GE8sGwasPxC1PuRweT6Q+9qoVC6cqxnPYz9Dnfaz2Be
5lM2uekcq45XYFTi8255VvQEIgwINiEpL3zvuz+mG5GZ7MVGigh844ksgEi9bdfggS5gSy02nn+g
1cfbNGAq0JQlfd6QbSz5/+ViDOoqsTiLYsHegnKKkhKysRD4R9wCUx3T5ZPTDHzwsmI9OLR7oVAR
/kK+nfplW/t91bvkzrZA3SAAbMj1MAPDcHNAm+mCOfrL0Tzyz7QG3V8GqmBcYIl7DwYYMHDIEJTR
k3kNaYmz3tQNbyLQ+g4xC4zo/ZdDpdU5Q2cYcuPS4xIJB51O4uf9eRmTCUT9NtVb1Penxre0wFyp
7gF1hje5b9352OyAEbufoWpGFYmuA9Yk/6Bw6C5LD6JLJqN9c7xbz5KkkKFoHK225+zZYJS/7jMc
nttstjLyg/uRbPQARIm/q8xivKoEqv53Gx/iD9hFRIHIgVMAmQiJ/wnKRr+hZHJ8pyLmFVsjWa6G
bHeU0nHJzdb7fGzH+Y/jfrR5stAjqNnRQTKGQljvqxkqVQSP9d005K1u0jO8HfNvtG4AtcXX2WOJ
xjKGSULcsJqRO4IeyHtgkgqCNbmEkHV7Hv46OKKGIVeVG0Kc+u6xSUAp4tYZIbPAwPkgsiU8Dcjx
fWmnmaZljGhkIEoSOAe23TDPhFbvUCNNGtx8umAZPxB3d394Q3kBiMdwyDV6vZ1BpJlfe0vVu+F0
vXVQGmC585DGIlUSaGoBGhJ67GQa0q0a4oODConT6S4aFmwtIO+CNqfTIsDqCMpVJaRql2Iapuh4
pxtm3pzvQZsWB0Cbqj8GDIUCr9pSRGPPAOrGMqqDcHMrlpPe/IayNZ2+Y5tDrAFjuoqCbtuKQqJ2
SUzZ66WrPOZAQD9qwaaAoXg9T9Fqnpo5TiswjezBDOCwLo1PeVqMECYkt5UCmMZoipC/2iSa8tzO
vL9y3eIB3hlYgSrRDmAYQyWhxMC8gbfGC0v+kwAAh5e+EUBNrcaXUszAfVw5qTE2JWyLLqs3lIeu
9fek9zQHJuLVZJl9gtCdX5a5TU2pd+uHAsoXwksZEFDEoesUwzi5dL8iFKPE+YgBXFeHyvYN4hZ/
wEIgk5lf0q5LUmRBw7iKX4gam6nB8WY5+w1p6dI/d4DHjhwynjC6OzKThAUkZpGr0MrWDIVLJfCt
xSxyBctnB8jfAP36h27tjT1DYq/2HIAafk8NzvG9TBLDmrfFhHPzuuvsMP8JOTg2QKSwKVknGqzh
BzjWfT2lHYahBc3zxyRP2vdhVjZOd++yVdOTQazPj06LVOUEqP2DJR0+Jc5VjEpxJtKhHAIDWJtN
u30HT8S6Eqin9ReHNpGxGI5FfMwyCJtiQseLu06bsEdJhz0Ftc23Wf4GzRtFz2mQ0vGRNbRRpw06
METQz0SBP0gSSDZRKvlNlGxhhsu02b/l3AemdrRljv4t2g/6tZm+OwkyRWUQTiHSZ5eXfhD4SVoq
zw3XQ4mYneVHCnlouQTTMxbu/S5BxEtlo33GwDE/y940EKZn7Q5jQKzrfZU019C6lmg3BgqLD1oA
PzYPfg8wUPTDgbY/FI8+7vEYHDkmNmDO4I0rMNr7f/HhnnEh9ucudOzHHMX7NXJt9jijTAHmvQmK
Jt9Mp3aMceSubHnzgNhASO+fK4UArO0hTNZiE2UG+hWyzJ3kIgvlqUdw0/eMiMy33phX8FAYNyPX
P+8BGUvoEVydpcKXuzLktkUjlBoxzNibg52S7JCdYJowNZWyQelrGmF2TW14PCzYLx5bvmxbxac0
+A9UJcUJa0Bjhc04fSzycJcRahAEQ5JpuodOkthCQ1kdFhjQTSnXOatIho0AThgcdrmamvYTEk97
3/XY+qAoCrYHHh0ThPf7av92FJB5AGVlUKw86wKYXRQMBaqzO0Q8wY5rgs9bzeY4fORgM4BT4oEC
P+te23heKmfQWQPfTATtv5I/wnVqLzY5hos9xvhPb0IMhaEeH/UhxvsGWqzXJKbJXSgcbo0tVDMu
NSwseeCiUdSmi/5H3XktSY5dWfZXaPWOalwAF6KtyQc4XIWLEBn6BRaRmQFcaK3+Zr5lfmyWZ9V0
VyaZrGHPy4yRRmNVSA8HcM/ZZ+91Koh6xrBh2zcNGzY6llUDcaf8Zw73OjlGSlvllsuhmYbl1WqQ
tHw5z97kA+YMg4Qx3p7DsF3TqzxKww7roLF7VtSxc++9SbHkVFUnPllUnvRHvROIScKrdXBSy0h3
Hx1U+a2hWEA3d+ou9LRX8CcpI7k03sDSPecl9ccyL87eAmq74cm4d7C9BeAcw7WOckmXV/LmlddO
kxzNodDXiY6BMClGDGy66g50EsQihCPpWM23Uils/aWRbcuhrfzEam88q+yDpUqSwB56gDe9e1oK
Kubai7KrxHXsVd3Zc6B1rUOIpzq7vXHCOLSuMrPYLV26a+IxSByMf2XTmmc4JTdFgZmaRV6PWZxb
gHpL8cS6tbeZWb9vDZW70oYYh5Qj75lzjmsNoOaa3etvGItOdrtsZV84e6lVx07aDy7GVqhLU8Oo
Jz5xvc9o0AVZoiYy/DkUzc5EYwr7PgpcM1nLMbvvtfS9iXWqMwYibCtDL433hoyPYYvhiizaifmz
40e10PduNbNrjEdd5zMjdAK4JBaDK2sdmqqj1NNuLj5UfO/cYuSSzbre91Uc3yu7PJtL169YhJuu
hBkl1CflbTgR9iqjmHko77w/obUyHmnj3E9qS62tGltfzQnHWCsyN217efrIVFcnKpy33FLoZpwq
a6Z3Ay601kGJpk8z00rjtEJ+t8LhqmisU1WOb65QVRB584uHSzBmcMpsOjL3yltQ+UZHboq4IcBR
V+gWlqpXM1PhPUN4c724cb7uO8JY5lg5X7yCwZYzkf0B22seoF1Vtywa6O7tKEHtGiYVwH/pg3i0
Zlyq3ikp54Wb3Yq8x96Tj5WZsVSCpqnf4J45DrqoHjQnO7lzHq3wWHnsarb1l9keq/fYjUaqskKc
GF9nyZHsBM9CRtJHp5Qowxql4hzOycYIMfd3xADmNntqvXq6IffD8BjvwmqyI3k1mYPYmZ45v448
/e8ZokVBUqPbe8q47klVMQYbdb+znJqxtDIwWFYkiOr4jQKbIFjUxuqu0XRBIg3Lf1s48bQaC2zN
ByQFpoVN/97hWbyyiPN1g+VuwsTAYNX0twnWC44594HaFbuIhhE9U9zrDpP+yJ77nTXW7ZeiMZZd
ZUR7cm4ni75lJ4w4OycYSvCDvSRl+qCH1UtaRocCi9DWw1V8gs7cB+jRQ+D25fzCH09sFwrqQMu7
S16n6rSrOu3L3tdnaZxKg9BinHKXOvmMgQ/PQ3wkL84t2dVEGzsLU7ZjGsGceXKXaqM81q5THpls
U+XHfffZqfRor7V2+bFIrg/bcO2zwxNpRWRKbLBex6t00Cz0yL46ZmO/fFVOmzRgsJHzGFLaWBy8
ML5yrUS9DgXMiaJnbVNemOVznvBAtJ2UqZn8ILsQHWZnMj4Y/U9XZRxmu4JuEdskzG4TGOKum+J0
JVkTc24ZT/IjXblXGrFFghlR5rcs6zw6Q0izo6vceh2MhZojZu3rNuxaNznlpFiyFbvI9Y98cVDb
rHys+7spbQTGkcTzHqe8lQ8Oy3uVX5fVfCq1fNh5TBrVNq3Rgxif6+rGsLzinQsnyg5OaTp3kRNN
Nk5DSZAuhNPW2yORjQs/5RBOtX0EQiZudZz75arIpwkwkdLHQHpFTYDA1t5Lm/W6EwGKmX4rkins
JjO/UVkev3b01LthGJav7TLWx9RLkz6gY3efBrVU+jaJ5xmRIcETO+jOjcFF2/pj0qOPDUQTqIeF
dY8DzJOrslgEtjTGf9RqcS3RC5r6bOCyu081hBezrbIjOYV2j1aDe4zs1KkODe20pGyfaWJVh4Td
mmLaiDC2g0rX2JrXao5xR9FpT2w08dSLxDl9yCy93atCzlsD0jXOnM41T5h481uzd4vArUfCDV1p
nrTGEUdKVHwJCkgC7hXMMSNZSeL5XntfUOAGsbioerruVjcVfsV0NVaDHbR9l60Ww2C40CkG9nJ+
sQz6v3aqu0cVu9pGzsklNzW6twmdLy2OybBkJC6/KbLpI7FrdZt5hHcZKYbV10RUVBMtbnqqedgY
kV6fhGGpKxln05WsGwlWyCJVF5bTyTQWbcM1kq6l7WJTXhYz6ADOPCbZzDZHzv9rBtGfpGjVDifv
gi1HtWKX6tZAehUZHlf2Z90qEFli2rFFZuPKHdD0aoIYvsjsTzrhfb8aavJ+I+pLbRrRPcYeuU+j
xfgEsGVYtzUOeDEO3WrIBMOj2CKfQDlEOrma13jlTJo1/g4N8sLFqYCcV/PK6MrpH3hc3w+mngdx
yRLSLsLJTm1eUvLY0V4wYuWhgaBqGoaxZxUwQoI9d6sQs+pNI+Q0+xhNxBeOoWnTZmyPkH2DiKnR
pLNde6KvyG7QfN0NjRnMfWZAeAdHTBeefVQtolsdx95n9s5dVLFwOnpNPPiOETKZZZPyBs4KVbrN
6Dte+nO+zAozr03xANonYONPQl/uMWBVIrzGrzGueOfjbR/rxyhprhk4J8ihOLCStqXkt13zk3UZ
6GW5+hhob/xiSgGaD7HgdmzVdh5y09cJraw6HWsTTmmxjggg8j+hfa5KI8cy6TnnMRUPnjc4qxKX
1c3In+8V78eHeYmoFBGtnVD6zSCLeOM4WP3QhZA+6Vh8UUONbochWieYNmkYXA2lxJmvbYiYZbLg
oSWYWV/CGq0YF59NydJvdC57K0Oby5LhRD2R+000guAdd/aEFS2S2PNE7e2aKeXLTBpRS16W1E/W
iW1OalUNBD2tGnRoaFUcH5XzwYOAxU75lH/NpTtsrcX+Qj3cXNem4s+5ILSQtugOQ0S6uUn1G1a1
uLuudOu9UmHqu1VZ0+4aLUc9di/XxHpD3ImCiClOoWUhl5dsxTnDA7hN8POu0mlmgnfZT65GOEbT
Uj2nfX7ZsUQJmRfWfUcLyAViJ9vRUx4DHHy4Cy3yFdvkniEUeisOtwMSdM8rj4oAc0K+dgQbZIj/
5RT8JkN8tkedE0yPb3GvOYoqpZMH0xnrOxCN2jVH87xTTd/Q4dYdLsZI8jAYsW8VGIM7evUt2b1b
F7/QQZNuhlKfWRS/ivYP5XWfj0NxN2Gv6iNd0iXxjPA6FNl+scyVTRbCpz5S8Lkk9gRydFvHjTXu
Xk83n2x9zlfMOrjTi3JiWk9soKr0AglucV4Hb053I5uIzguG5bspG/pAYyXU2Z6cYgNhlt2kNGpI
CVnL/53sgaxVjrc7jOcVCzvS86RPEYVbUgSGOy0wUzpzB8HoU7+0ItAn78InKOXJIjC3wtGMbmyQ
Y6Otj69qlZ/wTl3LtMo2qo2ibRaK6zSvTxputpUpSMa5U8nBiDizb3XsXbNyuyeDaByDhrzFDpYn
u8lSjj844XydhGVC6rOgLBx7X+Hg5MmmD2ue2qexuIj/OGvbBuNMkafOoVsc476LaRuygaW+naoY
Dc2XwHRaIm03BYJyovVbVKpu2+DKuimgJNOTdIOfiP4ad/GTNmr6us1CzceK1p5M/u6BY+VXpRk/
4XpvV/qE+7qSlCPN3J0R3ZZPretUxxbGY2W0r5Pt1ZuUcC+yGytcphb1M7LYFR8aVB8hDw254BMj
F3I38Qhd6cn0wGrLd6k4xe14qjbYXoZ1kebD1sziU2hZ5rp35ScZ9QOdh7ezUytbL6mnb/SojHg7
6gfL4eMVO4y9vHhqUlyZozTmdYNWIB0CczVrBdYmrpSdM6cKj22a78M2bh+cwXxemiXFz8DsobA6
zJeD90WwH5lSThQry+HCm5eUfDv5XtLhGY8IL6p2leWhhyn1yZym5i2xiivbUPMbQa30EKZGdCWM
xA1IE8KxLZu3SqQGjZtsmLbO5jV7JYb3ZirTzUKL+ZJk5nAoyDxsSoKJn7KGxJxsMGVHmo5LxpQG
aQzrGk4AI26PyR9DeN+kT+OkIi1o9WJl2OY1vUUOdwGVcGDhNdmknR1aN2BPqXembaUbt5HWbXgy
XmELf2za+CgSzji8c2rVVtiOHf7qWOu6Nfn2z9FUpByi+eWkGnxXpG3AuXommovrVE/OBrALGjke
rFWoE5KdtFO4DEEVdWsvHkia9NqZzeVy3Q8tomxnEJ6MtvaS4MTL+g+bExgQhzOtZ2rNYOK+91kP
bwSem3whOUVjn4GjJXYIHyRLRbkW3ZzeKNUds9zlCrC4qiKNPwRZ1dd6MR54Fr5KJqmbsPfI8MWa
FbR2jxOL9hbLaa42nOML8840WkeR5ydtZZ49M2YQKKIHwhbcJFm/HNzU/mRW87iN5vlW4LQD6FDi
6lmYOS5pmtGyEz+valEcqN3qS7wmK5Ecw+FR9SwOaA1MBMJYcG1P9Yur2g9wIuRksWC6Wo/DIQuj
4xISAMWdtKwIP5L9qdl667ALd2cV9rTqo1xnFEgBk2cEU8RSYm/CKOSbpa6YbbUPcbQkKHnLmTbs
UjoNySrEi76WJKd9vTWPWRc1fpwyw7RnrVoVBCF8VOv7sjSF34XGDYvYsZ5kaI6ptEjhINGtojx+
iZi+KxTtdMKrXmsrRd+1dlPX3WBQL1Yyz7+G5fK4eHa2YZnIZeCTXVvKqDGEVljtUnysShIi9cKa
Ma6xbIS1TNdeOturmLLpsTGXflVpQ8jdNUeBWTPudZrU3cBAqQ5M1gyfHL69qRoC9Ax5iRB6xmGO
GueAs2BkUBarjY4vkKfS+F6PY0jQbMq2ptU9Dml2UyMn+gOi2CWNr3aGUb+Vrv4Qxz2RxDFeVkA5
M65qRtmzfuFmtA9u5zRrxxqI+lyM+pVBX53nFEn58uiOACDo8NgCEWpM6KXebBecVqzUTJCYrSGn
RmuqxdpmeYsHmHygZwbaTLXgT+nCTaKJTF3Hjs6bGJt29pnUZfuKklU0jNxlBDh1dg5khngCko8U
nxXP9CFoTKvJt1pfayKY0afKrVHr2H6iQYM44zZex+xKFkm4H6O4ByWbKifGozPVvI+a2XhbKfvS
O1tjJKeDEM3wOIZcvvepPWA3MbKws/3SNsN+w5xctUwcvIVbDf3cRm/WMX3h/lB/xvz+GVrpBypf
2EthGg7Nta3V2MQ9T5/fXXJUH/+cC/UTbNePe/BmbZmmSZdkpcWS44+ahiO6HVuJ4nL+E7C3uPyq
/4h79AOUL8qMgdwuLjelW7rYUVQngqsOkWs1Y+AD21Oqhh18ha3eKParz01XzzaaXmjkp0X0ebUF
1zLd/vNX/BOc1I+r81jtwC2N9rQNy5L6y6s52OT4ObeHl8Wc/4Sz9xN+2I8L9DRKitRlDL+tCyun
fAzDRwOxRvlZZJHNrZKUe1zUeM//+Yv6yVXy4x69KK6dFCvqsiXmhnihZUvQW43x6b/33X/Aewnd
HBnPNsu26Gs7oOWxdrpeqj/he/3kEnR+4HtRDeiRkdj8rQYGZHhOdfJEiJ2OE/4Zn/1nf57Lv/8D
eStrvFJ3MZZsS+Hl7C4jh2JQEybxn3Cpf3ZN/YD10wpREIgjqxjXt7HR71KrCmbKsVH7s42eP7ug
fngMMETJ4HPlC/w283MdMhMUZ+3RNDa1asr/5kX0A8IP+3KPD4Kl0E1qo0HMUlsbTAV2//wi+tkr
+OEpMMHmkJWeLBRnl1G3bMvtDKhii2NiDmQjQtAidbX+b/2wHxf9pfgllex4Q9pBssFQJ+vSQ0a4
mqNIbdwqL5Cuhug3+t2/fZ7+Pfpa3vz2KGv/9h/882c0t0ZFcffDP/7tpD43ZVt+dP9x+bL//LTv
v+hv92XOf3/8lO++gm/8+w8O3rq37/5hzfS5m2/7r8189xUFuPv23fkVL5/5f/rBv3z99l3u5+rr
X3+BFVZ0l+/Gs6/45fcP7b/89ReTO+Xf/vjtf//Y+S3ny/y++5//4+8+/+tb2/31F8/4FVmKLQe6
BX9GwI355S/j18tHXPdXR7q6YQvDBMoGtOyXvxRl08V//cVwf0XJcU3dwHXm0VHyRW3Zf/uQ/Svr
0S//YVmrDfPZ+OV//17fvTP/9U79pejzm1Jh+uMbO5fL7R8cRj8uSoxCEvOAbIxdGtUz3hsdDuZK
aXW+i13VXA3IPrgL+4s92JUmGXYaGHv2lZmLDjoNHlI31h3mvW0pPzriqo/hTKQPI4bZg8/rR4kY
nw8ZA3JnQGla+LZoh3rmvUyiipkBNPYd8q+Onz9tkNtzL7mBQRHhgraEpzOi6QUAoV6LPlKEeYYl
AvH+qFlwTSh5HFH5ekaT5TsEx+UqKpTFMo4sqS5gHyOcafbID/tIbPglwdONFMMMhcNjoyHtrR3y
2Q8CGB7gBMYAa22Zk4LI99zJgC4cLyVRaaxGcVhPbWCCcN0paHlbc7GLUyym7HWwo/kKDRIs2Qg6
Kp8ZrlGyL8T5BOrQ+5hm3jUTShqBOBs7X8Dh8vzOpRGqnZw0gcBjEPm1yMuvOSSMI6iHhm65gheV
Ka3c4T7yXttCa78SNohONlG0c1Sa3p0jsuwhHAzcY/WIWcTCGJ/6lesU14tEy/VHkD9b08b/kLtD
/dRluryqs6RBl8rs5C4rl/oVA3R/h3lhutcjD6sCWAEH3d6u32Hb2F8sK4O3VAm3wRpfMo9gYdkd
BW8v/Agd64YoLg41z7Bq0q2ZFTiaqzM5VhzoBbagPe0ViWda7MnGkdbIzyzawq00g81nSo84Vjom
pJ+xjHZx4s3rdhFi79hYakhha0USCFcgr9MdXKEywouSucaL1CSFC8KpG7JZoLBTxkKKedcR6kI2
BToHvr3yJiplONfyI50bAB6qHnVjF6dGiN3PsrsnnoMy3TE+CWcwLJmwVktcm9cYQOFEDmBucGnz
jH7rMsNxCQQnGCaQaMZDEefi5BV6pjiVMQs4S3PhGoQVXhk3UpmzwQKmvWAosu6VZ2vLFs0J0Sgr
p/ZKaCL60JoFPSQAAGJ0G41IcbdqyVnAkqoNIssO7yGaKRL+kFaVRiguzrDkmJcruR9rHXeAkd1m
Ujl3DMVcZBaG/a2vpLCuLKbUewgWsGyirrZ2RayrfU1lu+pLI/6am7w6SNbR8Llh99KT6Xr5gNVK
yfXI+L1bm143PIdmPwF+KoWpP+d8sr1FJ6MVsvWye8MDRA8bi9l1oItoWOvmEIZgLV1MSdB8Lzpe
XBnpVnP66TPSX7a33YXoWdtp2Y2bLf3egJw++nEZMeXWqzB6MQBwXdMaa7eWHMydBkgsou2LiNJD
aIX5nNvS75ORgSUYuX7nFaO5HzjNAqaj2CqUGYnXzk3KbjXmi7rgw6RZY3rQkdsLYz4OKXAGn9hv
d3J1sDqrLBZopXknvDX7aWOJuaCKAtYvE2FgSfVNlyXzKbRrI4PWcul2+zhM74CykfNyptHCdpl3
zFzMXB4TDcjUCoi+u6mXYr6JEySAlatX5as34Qn0jZrFCqRdbYBCNr/MWGQbTyf3ism4QUMoXHVo
J9M56+6srgGEDAMBtJghnQrnu7I1Hozo1Llt+Ezqun2oXO7PIbfhP3ZTKrYY7cev346uf+n0/sfn
8ncH+fZreTn82v8fDm9Kr39yeGMC+aq+O+z5/N8ObyHkrybwa5Oc8rezmyP6t8NbCOtX/eJ3cm2a
Ts+7bI/5/fCWv+oYe3WPD1jCcK3LZpDfD2++hvvdpTn9z2LgXzi8v+3o+K+zm59rEg0yIOxYHsWC
++M6vaXS9NgSIzwW5y2BYx6J+T0nVovlxbtnRxbmIR3gmQ7Q0nCyw4QLRO89fZtlITd3XAQEVM4E
cP61vc/ffi8CO5dHGwUKBc5lZccf2gzH08rZgzy3T4X32WZWCgFtfs+G3AhIdTU7aFT7S1ERNA7q
GTGYLWnqP6l4v29B/v53+IFcrUFoEDNppP1Yl4AiU+NoTe4tKqS5Eq77Jz3097X83/2wb0XWH15w
L+CJMrPO9uw+f5+q+ly02ltc7JngfMmU/fCH6/P3Iu6PRds/eGkmgCgPKVYieVg/9CdMb9I8DFWO
C6A4eGZxMNEYpXchFCfVnzSjBlf4H+rD364xU/cM0zIwmnFlf/9e1m1i6nHe5/tOD59iC+FnMo7Q
i8Gqpk7QxfatMYtghJgbjlg4Kpx/XHDZMU/bz3ait2tOvYZJJIM+eMUGDzZBm+i3tvalcT9ANocU
Lih4tWE+EvAL/6SHk9+2c3x/k+CAsAzb9kwqCl7K9y+g0ropwlms7SJPL/eliZ+tg/pbd40ZePgO
JylRnecqX+fzOuT1Ve0+hT0UkEya10NUVOd8TNdsB2DSraYbCR71UHsFVhgmNXwLDzxxOnJmpnOQ
NwsJX+5A01T5JnGHKCj4YQPJc1/V021P4JfqOQHV00Z30UT+1XQlfLcpMXzJsOLWGsaznV3BMKj3
o2O2+JowfEbGhXxXn4dJTx+V5V0XBt9R6OGtjBwk72o/NYTrWEH0Mrk2E8Kz1aJOYA0+9mDv/Dlf
niy03305yJHVMggucKTrQynikhHIRAR2xnkkjOpmXMpm3WMH2ZRjE0QZ5eSs2nRdLHJveVApmVte
OMzDdpLusernmSl39RZDuPIdhEk21uwGqtCdLfIvFm7ITR1Wr0vMBK8nOrfqYr8AJXFH4qekqm9m
mR0tWXxJsRFsLLvBUVe1G3TWiTndJbhFCpUoa3xMlRYfvfQFPg1u4aLd6NhAfcMUZDRJ2lRVfD25
LY4O0Ly+axSfLLw8AZW4hcW7vrJS4DBG9qIXy96NoDUpa63NWbxlQvhMrdn4XCZM8WRzSE0rwcHA
vKyXctlMzo7AcLue4BRuOC1WoVM9uOXUr3QRnyY3F6tMYzBmelZzpyPJFybuVr0Lgw4PzqPTM0Vc
FGPu1oF7m2suAcjoIrwMl2nJnYxd1H/wN4vs4Tc3x6L3wkNdpi+YGFewzzvHDR+LUX00ZcnNYmOi
r8/0I3qmTyvnqa67cTPr42ucp9Ln1xlOMhuY03iaP4EDoNS5A46FVebiPKYCYdpPfBUbNkA8QlO8
WmfrhOO6ajvgmBcMnRz5qprNQE4yrV1bPRFznVddQUi5JzNYzt1zUoqev5j3hdc0U5bj2yhQtFf4
EGw4Aeb9+OHAKQtyJgfbPDGulBdOlDbq1s5iK8it/j5tq1sXHlxgATmwk7JYY0zHLGbhlSZF2l31
LSbishx2Qi9cfwCnwL2FNUU6LmZR7/py5tWReazL8T3nMWvmxnFa5AP7A9ZFm8ar9gEqjeDqz1/J
Qz5zIJxdSEiRxtS9MltxMRl4EJeZS2ZeDyhZvdVR9pQI5gKVXmEAv4/iJYfUAY4DzdnoDnpxHJoQ
6nulXLoJFCgSD+GBhY3XkJFc5nxuu4aa9A5QKz+Sra5OfT3eH9F9LVC6T6OKs0+o9GdVEV4N9Zoc
bWe8Fab3ZOWGBvOCUt8DHg4SBMSQm77ahfXAkJE5dewRreThabYu7Vz2CSioCJhg59jgoudLxsOJ
WULNVWim/TVomCqIYXgQVcTt6CUMdUQy015NK8yhT1PWEOfGQlo2obWH/Uy40YRvGrv682x90dtn
gBTyRTimthkGrDVFK9ZJGU4v5gR+J855LKniPhLFHeMWUmugG88qrQi4CWfTO7BDaGqSXTSkqb9Y
iQ2yZ+iuFI4Pn+oJ2DlLMjSRv0LwY2/XsgeKIV7GrID5gg9wUVV8crULkYn3FfOige5KYmSLfdqi
daJktsN+25H7JrMQ1Q+4jU08lF2vzvQiBZaIudtgz6Jp1qJdmzFkRIHX953K87slqcI1Y9pVWAH6
ZU1IdROXZYedZ/y8FLI+M2ouN5fzyBTDh2dG+sGNjI0SVumzRvqmLeD2ekJ5O9eNrxr+AFeR4oaD
sGuvCMFZgV3CEIkbYqawdD84CjGARKa1TlIJgUIzCQBRolymlMSdKqoSY3R9faxhw5vaGgd/vpHI
IRtZpyowLrhxO69vcQ1OIAQ9d53VyUduwVAINdIooF9NN5+DZA7Zua60k5kUOzs/hUZS32Ek10/A
EN7ssP3kMh8r5nk4moxR8ssDcIkWgOads86yg4kDmN7efoh45IHBxJ3ZuEQvQ+w2AsuxgYeQzQM+
1N7bEHM3zxvgTg3506ytCaHa3WVDVrrTKuOx0CJ3iynNxakM2gR5i+OHmWQ0nD1lyat+1g5m6rVB
36E/YE+7ZQR+Z5MD39it35TLczHZlZ8CHljDW7ir2/B6CHHxd5Px3rnO4BOqbCFudJ+wAfiFIPBc
gRGpqmuOLW8LSJ3QXmhDZpr2peGQmBbX0FOKwGxzoDzWt4UPG4Pg5I1OQKc2dFykYVUdBRwsHCE4
hTLoL8VlrGw62rA2Y/LjaSi8VWMxWy5r1iCExbMsScx1eXVVthAIedfZNhMoh/YPbxXfg5pwWI6W
1aWrvgZH5CzPrZ0A2KRi7CoOjMjC26UVmKrIKbYu27m62nmqoo8F4M5aTt5bTl6Er7sOx0Hu9QaT
AHhaK/m9+ftOuf1jaWmKv6/3LHyBDphYAxqf960e/EMpW9U1we6+TLkTUGogfA6cFuGdSsQmzArj
FjZg63d4JYRrpJh13WdXh9CPP+Ps2MY1juYcGBBhqz7Bs9h4/WqMeVLmrCo5y9pdW7Z4ae3YuKkt
51PIlW6E7BYx3Lk9DrN3cOam8i2Aq+sJohlEkYi5sGBUX5kebjht2BC1YblbXKwWDep5oUd08dGG
C2UNuWIkIut8KnBqlO18ENxMrN/cs+J43Jkms3VHtU9OS8kS9/UXp3wOk9nAmoftbTF1dWC0eZxx
+VxhaKIGqbX7CJ+me+EuT5T4bAPAxkLyF0TVO87n0Y+6uAp4XN1gUP/E8pddaEuAbA26j/s1awlf
8dTk0G3WuZE9y6EHcTnk5z4nfjWmd6ZRXHvTMOwN3XtzjQy0WW4d68SiBIzZ24CLbmW1440GuMYK
r7w+1fZIOwvjMxZcq9H9XKfSudacamR5wY6NiKfuchKrkoFxvqAgqgRSLvYCTZ/2lzpMjgwRo2Lb
a/W0mSdWgsG4XI/lxSCgqZWG75wwi/Vhj81dTKR0LcR8iMow8QkhYgBoqx316k2Z6NplpQDBLCb1
AN2gxWHfdeUlalBjG5oQ6ZicjmTFfDRsCwlHW9fEE8MXHLyvlx+TVtZhkFCMICDYDlU2882KDaOe
6cFY4XkXyuS1rdPXsavZlka7mF/nPQ6gHM2OYTplk+AVBEMCuz96hoe2k50611X0bC76cWhxGZHZ
IoMTXxUy/UJa0GcodeUKcp+N/VSo+gyjNMP7yOScaD32U5sVBPkDZlqwlDeGXACS61QdjSVvO2fY
eiRqIXXM7+NMcZiSGPPFmAUj2qpvarj7cvQcH0jt6wL+yE+zA8oQpvH2HYk52YhCfzec4szwxYXN
hnWC23sH6UdjsOuilrLTrq+H69S7qmgFyh5nFhk9uiYHADk4fc6/d7NPvkQx8Y0ptnm3cQHmCz4u
AkcQWOEZMtKHz2J9TaRNRU9OUMqZtTQTrGJLfE558yKG+WdcRffa0iOiD9Dpie3tbXBQxQKgEENd
t+nyG8u2m2CITH0Vt+2tHHCZFiNLXWqy4HqdZA9a9EQBYCClH+kTd+yiHdeMNaKVDXaitAkdZpEh
VwACbihNbd5lftExSs5Ra4O2qskLGoS0iL89QmYNUdntU+gl56nlVSnmxCtYTs8Mre6WmCSzEQP5
T/lQ49jYONz2U+a2d1Tu/TFDFuVfjwd3lgoms/YK8gtugcHOHPVhtgUAhYibqUqKl5SIctql3JEs
E0ithuR/JU5OdwJbGm96pWN0mVXlT7lHWr1S704OLNOqzJsCDcUiV9HSlkyDfb8UiQpMneYPb5zu
WVdIDWoTDhXNTHGlWRV9Q3dXESXA+teRcx/Sz60zbiW+rvW/rtr938zcvtP2fvqN/h+czFkMtH4u
7q3e8vfyYlb4bcp3GeVdvuB3dU93frUNxxE2OpX125Ttd3VPN341Tc/z2N/rIGRdhna/q3vofrZr
8zG8u2huyH//qe4J/VdkP93xpBQ28h/ug39B3fsm4/xBuCCEZ1kuWqFp6g7UYfsH5QXFLlmSaeh2
eT2U7AMN/Tav7ydnSo59Y5X7fmQ4IcIB8kmctfuo73ToFhNeP73cNYjyO1hNHIjuSHZIEc328JRu
qim/kQ3QBi5IpnekAlGpYK1ADhm2io7rEkt4hmTWPfQS3A/i53q2Ju8wphFd1SVfVrJgDj6ZXa+S
0oY6VqmtJXh0UY1lW6tFZQSI/QSlC8OmFJs/vH//QPyS3w8sncufxbnosZ5rsI/Okxct7g8FSj94
PdH1uN11umTpj13vFF8UYKlh9Y8JpDnTBuBMWBQDuCny8O1vVRK+wcM0kBpR9fOA2zYiycopr7Fx
gggKPIgnRfqvbbPmqlJgR5B2iWLr4gwUtAt0CKObUMQ6vFBxG4O/PkUuwk5ysasbdX2hbxtOkP8v
ws5jN3Yk3bpPRIAM+mmS6ZXyfkLoSDq0QRM0QfLp78r6R10/7u1Jo4HqakmZZMRn9l6b75EjA76M
bHS+t6flz6KCeZdq430KjeomNJFgusZ1+nlMHRaioZhLEkd+VyPfFyUBEuAAXpBQleBA/P93Rvyv
xZ3415jyn4/OFYw3Q/ByQKV4qv/jo1NNZxaprw5O6LtnMdbz1uyo1sikdPgaIzt1vI0XDM1xqZdp
t46StRchYob4sqvc3LEAvVj+UEQqnV7CRKfAI0iYgizEe4RV2ONvBh5QxZjCGnIFasymEIthlzlW
DCq2+i/Dyevo7j/fENcJeDMcy2bgzhLsP/8eMhgKMWdWf+A+yPfenB86TxmxKRqQE9J6JWRkY0gX
sZ6arP8S8fevJPTrc+i6uEmoRqC+WUjc/vOHD2IcB9+A5NwjlN+YsxQnrOrP9fWL/+fBWdb3qbBX
PM00JyIvnPt0CMv4muh8YOP21+MLOJYYNgzDmC51t5hxzYTsv8hMrOs0+F8fEjBa3yMBE4m4828J
CPnL1Huk5h74oESktbFCGTHirPOoodbkjHUp2PjBwveMogMcEqR+h2b1/35tEcH//78IixS2Ab4I
mBm4/r/EQV5bOXUIcxdHRHUy61sEC/MGLloQj6wptjyF9wkS0c08zifPwhuXrepXAY/DxE9mmzs8
pSVEjIJh78VbLWLjpyTuBGoAr1DvOFALp9rZ/vKJhedqxMA8qJXeSd880je8G9q+G0rvZrqukXN4
YZvRJyJGiBPie82mFZ73XL+YmHrOLVLpY0/+DMHSwXatbBVVs+UfSV1482CG0VWAn8zS4qXLQ7Ur
ikGfEuzDICf5b22dBJsl6HpcOJsO5+2q2OxSpFP3Y4gC19CbkqiYtrsacT3raAfYONAV22/CXci0
myjG8XnuF+yH227Fm9JfO4WmYsGap30JXQwslEbLv2uXDHDwtfiT/RncW/EQLjp9bRjnlVx9uyXE
AhTiEZ7W4S8z/ifHg2nJOX/E/PSweOm9PWLbEGMAH9JsP6TycOHn83tlpu7O/QMJoIyXkK2JnULM
aHhWIxlAF1gtI4sLcgMwigGYGUorZ5Hv2XEyNmdK+24HX26KhFVu5xk/gOztS5C1x3WBPQwTk0S4
1iDtrGcwWWTgF52eKU/qBqhGxV+nsrtNE6YPahg+udgK8GADLgC8505F64Fm5k/R7DEnddtJg1tb
XLb/ifGQ89fRWC5J+GCE4sm3l2FfmfgX8glTpcTNBnVouQz8fIwd9l3aR95ciy0pcjhRkv4NFQip
CFr9guX96v1wjqcKVqvLQSlaMDhMdMxoSLD211Z621zlf53nvOXdnv4yvC3I0dn4Yac30IVu4dW1
20EaT87AkAlvXLqs6AVs60VY/cvaujdz1R6S4U8i3C9JTjAg0ZacxkycCXe5VSEotuwOCggTdRjq
clgB/4y9hyXKoZOuwFfOOfwWmED2jKnS9D4hYnF6D7EasCGu9r01LpfMUGgSwiEyjRxps65f4JqM
+yLdGnV2w6C7isgT8o8VWOOFkSfzI26xkLagdB6ZYReRZhy09dq1j9KObKZ6HYBUrcmF/2jOqDMY
RRifpm7TyBRwkJOsz+5hsDv7xHZZC9iw+8JQWSeMsp966pu7IuOS9lhOjl5tHtLcEhuy1D6X3J7I
q2QY48BUhDTr3nfjcvaxtnGPbkxprLwQ/gXLi7XtGqYLgoTrzYggZlciCDiUFV2DY6OiDXr3LlXk
3S0ZuBqjC/ZBZpHrVQ035qBoXvH0oztwN5NYXmeXcMrZaC6J5PcKZUprxuxl0zKGcSb00hw9moDR
Yd7wK9Xam249SboSCKQLnC081z6BRAbco1CRtTUyb6qHP0YIcQfCNhPolD40O8JDPTLAi7B5sCbK
E3VAUw5i4DXDV7LDav9dZM1vX6Tzk8VRhU0LCYi5vrtz8+bkg9xXRqkj4PvTp3H0+uZQ9sl4rJfO
jUUKQZxtMOoqc95gb38tw+ovuwWSOBzWXGPQH7wF8Ltu3JFfik4MqCWi/0S9laZ6zwqGXLOgU5HS
I2J2uhhIf+yMZJk8sIxoCPP2NlzXj5n1kBCr/hlATG1kYz54NXuJYsLuUjrj29RqKwLGnJLGJLB0
yAgFcHnwC0B5iudmeK9YicX5YDi7JM+AHztXZJw1IUIj1DiyJwfqXlN+FpSxYCazB1HdkqA8ne26
3s61uynXB9NU1VZ2UEoXgZ8E6RW06jKbdyC1DwMg/2ipSzIH++kHgvZ1xsDWu/E/iVKThf0OcQb8
KPvAmNg01ClYXNr0gUzoR78xXnwLP3P+m1ZeTDCb2k+57W5TeLhAQsARmIoYLaZ85Aas97qJsLwL
lbOBy92GhDpWF89kDfikVyGqITgLe6uL90t+U3qy6QFt6RE5yjhU1ZE2HobaYD8OxpBBhnVQRtlF
czoE3Iz+pUJSv0swGqKmb4/clUQ4mkQIliFEPeHwlobjbeE36dYqJu5BQs8A/SGzK3aTF0B5wZoR
M5x+m8OO0zPt3tMtDOX5xKbTZy+DBoXkyDY7lKsqTwmu14E1lTDTl4JBrztWr6bvP/lt8iTD5KtT
tymZuYdk9T5LPzyGBPfcczds+6nvYaz5XTwo6UY+zpnsLod0vhnb5SdoYTVUg/wgLB7JJECFZUI1
NbqswEoylxiLhL9mMThbC4ycIA9p39OsH60W8TZ8aTkH3eFedqP9EAY8bNPJ1SgDkaLFbem8GoKb
B/bFne2HNaYKITeBMTy73nDJcGoxUk/eYXVvgtq+4J4zz/6wXTFIdVXt7klvsXZGLY5W5z4PZGjG
CNMZtOr6aEz+k2MvmhVCc18u30Nr+O+ry4zdgmkpruDmTNBoQBWzSTrALbu2MYA+nKGQF8G7PDIe
VreAetwQRzypEipua4tBXZGNOyAlGPDcBdOayxbPgonehp+Z26u9U5tLjKgCK4JWJ7ULESXdpJWF
kzdbX6YeeRardL9duTNdTzHVTuWlCWf2wFR38Gr1cETfjRXck3tMYuJcdGEXydS7HqJ7PQnyCgvo
8ZNF8O5apDd6YtLtwgk9JISg7YQc3fOkV+dmxBqFxyi/ybwpuanaft+WGqnywug1J90BK5N95Fz/
DjP3c2yCZC9Nntg6DbwzmToKXlX7fU05LpkRwcI5NcL6a2RrEBUGuS/K8Y+LOTcXFYwvAWj/KPBh
7pA4W2+wcKVkqrhYfZriwJiT53HFXOMXzFNn528xc8EBHvq0i+o4ipzEp1x3QHf6fhtWQIGrgGjN
K0horeiQW/136az7QFxXqAxrlP9pzViZDeMMdBCp98gIr7R5ZAFsEUtauieATP0rNuPPPmPf7cCT
zwtjvW+IqN6PmrJidnY4GJ68sPwKU+h/Hm3yxvayFyUmY5OE5k/L24OVcNyu7SOsaDCwbf3JSmgb
Iq8FiyIO7Xz2K/MRvJE+uAnhu66bfoSzfQpVFSO5eJZYGKpxGWP4+FQovl1GDBnBR1gSAGR+XHHQ
xbVPxkcziteUFiAChPrAeppXaXkvKFSWgS+j/RtM9pvyIHzpEeYw5GH43tZGetZ9Z3Z3cIs+Cx1+
dEHz3OQ/ZTj+klX4MYS25soiW2g18+7EVvRnXRu6B5u+EZJh3ddQ+9V7AqU1EkkBc08AtYGK8deQ
6tsch48yI27xnzsCleHJKq4+uQy7t0tIUeIxpR8hrzmzvjUQXW11x6ZZBRSrXXYXyuw3We8MS9/J
evwjjS6JjdEIthYDaCyD7EJZVdP3A0+O6+K1C8/ZVL+QVBn1Tg2+u6m+6fmXgPFttRo0GiUjP5IN
Oo8Hq2e8Q60Wnhu1QYBoHsFcIGFwGd53gB+8vj66E6kuc92BVMflaRLzHDM4jUWj9kWrHgcLQLNb
EqWclzzS4medoI67moCY8YUEg/d5ddhkJggoawsCSz9bO5cSA4BVaOzLFDVJsO7QQXKROgErMsM6
A+Pg3Az62zwN77FpQAOTDTiGyr3PAKlPs3+DrulPgr4xn82nytF/EKqdphUMaxjOp04mNBuee7Jo
gTfgMW0SfRj+5gs5UzNBMpFFMlNUjdSZY/ExSELG4Wr6dnCxCvveCxOOh4ZrlHfgLzXpvGnH7lJ6
zj2aqiFeDTagdXkzhkRFEtp4B9SWcyDwgWnR9hQt62+Ru3jyRYmZG84D8jN+1CReRqcrt72Jl1Gk
BBfIaXoi9wi601wjMHUoLrO+fu6rodmuNKuPo6MvYT/BqsJIGE1DRjtB9Fo34CPOexuMqy4PXs9p
XZW7oGRJ1Cy+YpYDXwy+CxtF0JG9RSJKGH5XqbYP9Q9i8POkpnBjmsVvW5q0SdrbS94dTINTvekm
w4xVBg2ZXX9X9fNlCSvWTHMZ255Hpnh47At03lAWWYKm4twIdG6LGZwG/tmuWDCjTy20SXfdXnd6
WQvAIiVBJwBdsHN0SZ66DUyL577tZL+Tjv+3Au+XTGXAS1AVsagNRCQt8dS0Byhen5a0eyvb7Lbg
fIUMFdwNfv0ulmdH1WxaquGErawGLlX8QFEvvYIA1wlagZvB0mlzyF94/wPX7bbGOF5Q2Pen0HX2
TQKekPCNaGyhEvFvnyC8nUIcSGSa3aahaDcYmwF+XSPam3X9A2PhxzLFftHmUzqy21stfeZoBA+2
8v9dAifyfLy/tRtcxpoAKY1UacjxFpT/IOMDt9rUbA5IR1oINCnu8ce/DYEVbCqSkGINKrNs13t5
8piChSqE2+an7Qm9MPcNsjEYECQGs8RdQXIEg0u5PAVxy/FFkMNGNAO5DON8a3SNcSIFFfOlJwFC
WWBJKvJgEaKw3e7kT0EA3Y6v8OjZ6Z7MmRvD7V7QeBO/9IQWGSBQcfFBOcUyZc2RMyfAA8iWqb6Y
yvRPVs9Ra+t7Wu3HxPdXvKruthKu9WQbJC0ngkCJ6Tp7yNmHP5K8MT86awShnRXjVFf7UAAB7AIX
qEsTMPqr5hL0PejilHNFmUrtcum1Z8sH94UfoI/Qd9SHturb+xnwV6/S5ORcRcO2cdKtNraB6Xnw
xWCDOG52X+rrUGFl5y7LOQ5WYIKg1sS2LhDo+awEiR/6SjVJj/AZUj7Vct4TEVVEmGoZXV5XOaPD
/TbarGLQsvBCzKz8RvtbVZybpQXQPbDURZoDEONRXnQiJeG8OfnBqKTllLU7pQOOcXa3aj35DBbo
fIW4a83puWreG+i4DyQfAPvNC30iePPJUQlY+NyMPRs/b8kkVM8BqiAx+Y+2Zd6YwXXKNlQQJd0L
W2v8zTk4+5qlLtl3gs1LShwHQ47tSlYdg5oKrTylcLtYb97M+TdzAeHYo53J2eolzLgJvN8zK182
dh4QfJwfDclX5uZkxKdFstUJw2S0BODP1U9tspqSg9op27iRVrcn1YfYJw+6LBHZS4BP/9nDHgF1
2Mcerxp8EwKhl1r/Osq7UTliA6COfLpcKURx22xZW7VNbSp2kN+fwuwemEjn5M4p7oG+mOOQvFcc
6OmzSA+aHAk6wYzJ7AqkmJ9jWeJJyCnZ5cgy21GxXG5spqxd+5KxXtyrLgNO0con3ygEt0zyqRiG
6+Aa8Zj7EW7LD97IlThJ0jjgbtTMyFSOUmM6ZLn7QhKBjlcTLjRznmdW/Wc6GU7TgUlZT+HdJWgi
YMaEkQNekJQmPWMz5yPmsKeMZVC8mTtnh0JmoJmDemPQ4AIyF5sshIYwgJti/X6NaDA0CZpFLN2S
dMmOmdJEeUW7xnViH8kiqk5zNjRQWdeL1ZYM+yqCdkB13dW1sZ2C690b9CYG1sSKPJAjpfqVlnBZ
MptsVvkVFothfX5f9ExvUu37BMq3X/a3Y/J0VIU+rmF9mvMFMgFsnI1jdCNVBNb5THkfmb2qk5WW
n5PAseA3M40Nsxm0N2iKJ8eIRuAlx3Gur2HZwZZ8v/GmAPR0yFKgJn02bY22wzbVJiBiE7kfHOrO
uslPfi7BRLYfXVgSr2aiKGlOY2smcIuZClQyiXycNGPFTgZBLL3l+jUOxJJ2cqDynfsjZwOkOsd/
lrMRD+n0lVeSdaadXbNSK+wIYgKGIuq/qIZcXmD7QdIJxQzLQJ7J8LsbCMNyM3BgSWCyR26D3eJ4
22J+nCzSKh1zJMpyec1Wm0Pikai0BXSVcOO0y4+OrwmJNcWLNTjAxBfnW5riqa6AiCDk+Os25waM
NklHF3w6qClRnkWdIQ/Aq8RmosrbBkZ423nL01B57OEN92Sb5Ns0SD4i7l9zGbut2VZhrLP0xNt7
m1mdf0Mg5Z9AaRoCoHFGyt/nudxUGJOYThZgvLCmbzIawW4InNtyEcDK1+tMdaFW7WE8gOfMNWHO
nZTfCNHDnWck7SarB4dcp97erAoj/7WEraKu8vrD3PkXY4W1kg+seZmvEvzO9UcWeUCB3XKN1ADZ
qmlRO7eZ2pgEj5DY0/3SPQyZazKW4BlsDfHcucmT6Jw7gNG/wwKjeDL4x9ZjghIfnxgMP9xtIzVM
vrVG/9lxSsbB0j+sOtsHov+DvQ5wAskLmZscTLGTRFzvh6JiMKzhWDEEdjerF8T2ohLMbsELFJom
SmekniITt6t9pb5Bwr0jI/mPhoZOW4gyGC52yQ9dPso5Q0jrKMZnkoyH6mFmErTJXFbd7W3pmZrN
FsoDCDrkMfBTr3iJZAQsBA9oZs5TKOSY2bNru9QhS3GL/NQgKsmCygr2X6Q1GR42Bjry9Ngx8r0Z
dEolYmmYPf7Ce2IsUTCYHzw7LmvOJOWEYSp3COyyOrRZeysASWCShMHmVlzOdZHurdqOCYg69nbf
xF3KNYNykS6JgV3j+ZSBfoGYw9cXCIWkpy4jYq6O7lJWY0OxWVFopvXjhKdo63egC3vCpMBe2tQn
gBNWXX2lqGcid0humAIgIGmcR+m5L4KubUuhwVw/GyNgMuAn0xM4BepRQvW26QK6UfQ+JYwJsEN5
dAl5sm/JTELiNfeRZleVu4hhORwfawsQtmf/LlZ5G8AbMOZsLye6lMF4sNemvOrOnoY6BQRl23ze
Xfm9pCctoS8d8tGiEENSM2TFrecOv0wWmsi1QBm2c98+juKM7ICQdYeqa/V4OkegyRGwoXPIr7Tx
h6G8YXxVySt6lD1IJYdTOa6InYXzQ7jnxh7IebJcIlTyaXJi10cZZdkvfpp/h/60kyUS3HY+OAHK
8xAj2BoyuTCvlEkitiKVBHKTjNFIRcNQv/r1BGEWVfObU5mBriOcIdh4ynkMeqibTobGpjFnEZM5
UQwPE5nTUdtT1lheGU9jwGDArvctWQtcui39ofnQCFi38+qR90B2JqlhhU8N0x57hEYE1cDL4hnA
4PdoKDCMicYDNpTjfOh4Ihc97Un8dGPNcjEeEZuyNDmkzrQDh3duxnyf8gSK0DDP+LTJE1xAWgd8
c+ZL43ZNjKeg3dqIQvy0ZOKG8QOF8FPqMFQyakoVAxNXUBeQEtlerOwJt5ylcGWcbd8WUIMp7cTI
o1sW08H01IOd09YI0S7Y4x4Z27JbIJVyO/M0TcCR2Dnw5CehIrJysKdoKsZnBZMa2SmSJqbs6Az5
fbu5gu2yFA/Lurox3vUHK/d/1UAEVpBSj2rvo1DzloRmQEi2PsFdYbCfqM2wkG5gstqyOu8xcfK3
xGM4NQfnNURbNauFtm4Yj4vXCgBU3WOREohB0jMyM6O/7SFKFU2HzTKxcEEq+LYC1WBETY97WG04
yCYQzC12x5VwAzbTOA4MZpp+Db/UnyRxCijROSNml6EI06wrNPCKHuu6l8oa47D4cUs085MmAqYK
J4V6tjLZ2knybkz+hkmTo8Gaky3QkgAGr7Pjgf0CNK9ieXKLAYgaSpyimrcKWFkEHunsldQlSi2v
thne8ZAjFVKczR4KnWis2JDKCkocWUmbgRcHHXhRw9QShGUhsfDDAzwmwuA5BQnkkEQtcvp7iXlc
A383WckQjcSFUJDzBEtJ6IPwjth57s0s+KUKWdDHkXqVkHTAbhAumBEQrDGWFL+W50fDzAfeGjkH
azBF9Vp1/ErFs00rQwAwlXpX6a0vDzkrrR2py3ej9VorVi856/CoLqAMkQKLWHCKnc5h4MKD4Hv1
+zD/VFa9AzmdvdXleN+O8i/wKfMNXT/5fkn6ujYAeuh1G4QUGhyN6k6Qk55EqB6K+h2/+HMtm3Bb
9d5pDCbzRIJp5DvaQDeSPjfIg92x+6UURtoMCNd3mvvcZgFGmDGun0Iz5R+JBRi1fZJ8NwjVJbzf
JXv39XoqQ8M4mPA1ULCVxU773XAwCRZjoDYfZcsYxAivSjTS0qDumQCJghdlH8HPTChMUTVjeZjK
xudvrvawv5+QOsR12D/0TC1z9GKUeHi9G6YE4JAePMW6QbDzQ/fMZFK6OJzXGaZ++ZzNvqD4Zm7m
E4WWWYLJa8DDbBn3TktXrMxp36+37qz6XYAi8ybtUMKa5KkxOiFzFYpSKYv7VNFIKAAvGEFemSWd
e/7wKCdQOBqcAwwh9kzGUh5FIb5Ma7ksTfXu2f3bNBGPJ3wdIadlMdB6hGxQ5EXkwBMq3PB7l/PY
bUyqxbdrRScSbjw9qkty77b8QVlOzHJVv2jAn/Ben90MWnWXd086ZUHEHmwTjt60lWP4XPUaa1Yx
nNe83vLO8aI0EPrrgRxfG4eEyQ1iWSNMbTDr133VZ/1P+JfBzKZGK62mpfkwso8QctHGCcv3qiRA
XvrgHtuxvoRh6u7z66/RuqATF1EhRDKy96Bdv5uBudYsacACDq3WepXhqOMgRwS9vOsR3oDQ6sc0
0htxjWNZKUI2jZx21NbGeRI4fFmNEPoDq5fOOteUxcKcwVsm2c4m9WNjBKsXmQQrHIbkqQ2svww7
WxKN7iyLeXPdOpcETMyaEhJlwceLHbDN2pnsSybfc6M6Ae+y4grfzH5amRBONkmhFfla6Bk9tj1R
G+hDXoWKFWoqoqAIj9zUdlyI8MPrgz+u7cfALt8cBiTmgNCwc6d9U0CPbqz5lRQWMp+vGUxIzDYl
7TywLYGZmkWienMkp1g1XZoBb38qBhFBLUNLC97sMJOmtjFGntlxFWig2TLvPUFQtteM28VKzLsF
DXPq6eZS1iWV+nLXuFzy1LeGjxKGgEuGU8NjJ8LTMF35g5nDDMxtHh38ewe/KZ2dF5Tv+YjxQqXg
wsPhEeB8iWI4h+tZGE+db0TW0mv8Gy02hNSJsjnl9ZGg/ToYEJtxmu9wRw/bxHwntwzfk1FOzLWS
NFLK/iB0MCC1sfLY0/b0lwVKiIwobx/el9dR3hFuHWWZfVp7CjqIaIhbweGyfmb7j7XGKM/M7WCm
oorXPid7KwF1GxIRE8N9TK5B7Pd9yZAW01Bi9TunJFYjTXC/S1JDmNkOu9aa7L0zzHg1MgdUZGr+
ZgxNEFEDalD5gp4s6T7m5FYtxUerg3Nv9o9+wPRYdAhPtA43k8oiysAahItnRQ2WIJfui3lZBy87
X0E7E0TJF2TtCE37Wk3+hw21wwgMNbZCiwwkB0Be12yyjPmo5QHKz1zJwT8/eJgZT6s3sR2XOQnt
A1E6vm43XbXENl7C/ToGb4AJGKI4oq8eUia9tGz2TeoShKoIxMrevOy7GpCLZzlrUEM+F0HzniW4
VNod+unYc65HqyiJJTENrtD82sau5otksR4Na6BvzOw2nGtzXy7Njl68P4fBTF2Xfk1sQDa5s4jY
95bHMbP3kDYf5py/YiZRcb44YfZaPE5jOz9m8wvhYojdFwg3Fdfvxm2FihtetIggp5uw0XVk+fPr
IK5QsklSJJQkXhWY9jCgNVEPvwEcBekS+Ik3YCS/1vqnrzgr9MBTnwdUxiFCRolPpIeYZOZ1DdbP
sSIQGzedqp87Qry3Xsmfq/J1N5DKeoAIe+zxIdRMHrbQAYI9PYR1MCSyJ21Mr3XWoFrXiRsnTndL
StfK8e6g1M+TY6XoJgKce33dO8Cuna27qP0SXm+/znxLZ4uhuxfu8qIqtoWosSJO6LutxLpHK/ib
FLAj0Ird4BbKdpO2ftzQZxkisU0kmVGwQWSwtC4gxm0I6kHzUA4TLzc2EpdGY9fnGJsGFDRNxYtv
p39KN+VNyfzXlZLXnuYRW2DdUDsSlwvyH5pAbv5pTGitoL8PpM2cEEHR0CPQaM2hQK1c7HwznI+9
z8SBFIVdjdNqo0Q/7HsUGU1OxWHq8QYyN0mo7GyurPJx+DHHOYnb+WrhJHhjGVid0Tryea4tBIuG
Y1i6BAuy7Gqs+95TM6IrA+yHaZ7cfxRODbhf2IBoEAKuYbf7lNlyCoCHxOD/DuPQrKhKmpvRJqNR
zAxoUweHVM3TVKZsT7KQEWDtXQxvmM5l+QlZhIp47NaoK3xzT9eAvdx8ALJ0UxkMiISeoHAizD4i
GqX3UWRxjb/2BNi1J/DGAii5S31r5HEc2Xjl/b3h8JxTPSwjxpa2ri5VrcJzn7eHudR7UqcDmoCs
P9vo0Oa5OC6lTfo0ukG+7ekp9CYcD1qaN8166+BIiEZd33sIzrY+EvmQhdKut8O/2E+3U2798hpu
1mVmp5+WxvmKweTB3U8O6kqkAB9pwBVKZgAmrfS1psvwMoKUTGCowONazp7iO0hh36Bz5kPyHUCD
mKo0zy/QvoWbjJi0puj2OicbIui/K557eMMjWiovzYChPKFSICG8rhm/dcwuYGCi5Pj0u9zacyOF
9Fk1ExUv/bQHYgy4EZkETtsuYOfcW+6HSVRRFGSjuXUgiiF8CJMHklV8rfBAJyStaXxwsZjDl9xD
wCSAX7VEgUsPc0sCSDhceel49l7CYalJHgIduSaKCtnzWWqFtG9BUFOzmfLD6jMCvuXPmuj+0KuH
oK5vlSawidRY6vvePhI0+KykT966q6izMgmou2QuOVt/6+WuN2sP8S/TVt9CZQu8F12wGpyNtiT2
W0IcN1BE8e21XqyNEOHH0NwxK+s3/hiGsf9p2Cw6gXUsuCf0M+X7hYWCvfmgiIUmTW8ezm4dGVjv
llnGZTfuw4y2JmDgyQPnbSA4YivLyfSUqY2NtvW2vVHcJWPNpIIPLFqUgccsQAc1qoTPhzpx9Sdr
Xx51lb9w3x+GXtiXwmSn13As4PvkKqj7gzEAe5iD6dS2YG7tXhCY0vufiyaGQ6KJiTrnmyhmXNwy
I/iwP7Lq/kqWuTzBGP+wq07GLhvGvCYTh8omStf6ta2QB9AVbLMF37Dpze+aIQeaaPmdDvSoZU68
R62/BrhEXFQUGCZjqa1Ewpn2R/CF2JwnxeYUbQt00/TrYLrOh+3PACL8K4XUY509DQRVGQqOmyZh
wym+r0SrPU9zjM05JRMe3qkmaG6HDVxv2oYKKJQhBWXB1sFFfseljRRC+kTDojJSLZFvZc8GlGCu
L1rNI5Q7IpOr/GxMNSouD5GTvaBuYFvAtAfPT9o/zLo02cSgDHOMsYzMJnkKy3zLpnuNWbCm4HMQ
XejqiUouuITl1g4Ke7cuFjlu1UdCqFSsXe4UjpHxRKOYbpEEmdPfyiFusDbNBzCL7A5dGFh1G/tT
WjyB7D6aJSGCCuNb43dvZHBCp/WCo6Na7n6SqRw9bqBigxTSc4wAZW/5+AtZdhXbJcgvdaDtHZ/P
xUoNhkfXosYJMCSSWAtpJ1BgCzr5m0/LF9GNR9YASLP97m/YEMPZkCBLYgAfh0k6jl2++4mBdAHN
PFsvzvNfRq1PSidfaEIuMAH6PUpodHnL+pqTl7hvrfwjM62TJyU6J4mazTfENvNdYssTWpXcyV78
tvuaAeLG+JSIgMpfTQfCtwwznMe2AfsHOKT+EN56dlr5Ni7dzTw3TAMyBjW2+8PeEL16u1e+xTbX
pNusPIIEk56LNvDc1+DQ96PDe6FuzRoBlpCv1WKlu4ZGlMfKgqRMyBubi50qh2HvS0aKDUeBA58V
dpJ1gE3rxnM+7PWCpqdx3e/FSW8YYc6EYpBtbrv5uHW4c0lA/dNhn92vKnxvaxcffSirV7hBST8X
OIfIe5mX4o1U4gIuEU1WlQSRZs4dAVtiYVog6TP4ZyQChn2OsKzpPq38z+xw3pIJEkkwBXYlARdl
/IsTHO81nI1br2DSNPUvA8aOjW5kvYPxsse1wbsaYA6WIngZyIcnAWR9dFjdcZay8MBlr3rrdbgG
7vR7mcH0ngVtracwoYuaWAL2eVeCLa9x4RFURL4YRwRtUE0SWIHHI23ZfOQuHaitC7kF+w0MpNyN
3Ugejhj2HqbLsRMq6qDAkaK6afPCP49WtnPbUhzdL4GZElUSZ6me86/FZ6TbGTObVdKThxVZTeLS
RrZ46YoqrLfldBVMZ3vGai6Gl5ksu3qLfEjEhUL5MefM5o3iNNnt3cjeEJBvdkOWNnVxlp8LSwVE
u1QgbEGImTqLGglVpm2T33zNl62J+hOHerFbySPghCqqOGEFs5lgC3A0LUS5JdXd2nLpeyEru7Sh
E/GnqBCEfAW9x2qrRotAPnFXGuSQZNPZqgKG4gFb95zdKLKulfuJsg+JMcON+iTS6ltgaAcVvV5n
YMkxqZnA+av5Ncss8ia8zP9D3XksyY0kf/pV9gEWY9DimkggVWkWq0heYFQNrTWe/v+hem06E5VT
2O7Zyx6mbWyGTc8IhPBw/wnf97+KSoM/GL8WwYjQ3yfawBsDawi5Fy2yHh4a6l7QkApTUGe2LYPz
3qMYqJbhUyUG+46MASytQDep1b+PSvsCru+k9M9KJUc3ptaDjVQBu2P0CSfGNdELBLlR6Q5w0SMy
IQEs6Qg7aJNyU45tNE2Y9FUETb+l1Zduek85ckaDv1KE6oavySirJHPAVAETozDoTWHn5IIauwAv
OZxU/1MeUo7G2h3YSmfd42x/GkuxcNWkJgfrqdKA8fJONMv/mNCLeSOOWOVwP0Ahukfrv7EFYGcO
7fp+i/gW1g15E2GbuUfIbIeBh/zY3Poppp1G+EcyafldjzGv1snPQq5op2ho5yOwBRAQyiFgwgPK
CdoGNbf0tlKK5zKcqeO9XO4aP+dxHTfac1vJDhaFfOZXbeJi8iGqNrJS0fjg+dkG+e3bn337pTjH
wZ4JwDF1Kn20kJ0BYGnj4/J3oCuCagN3wBbInC21A1iKAMRA09/KNYjwchj6Q2f5+D9Z8Y2Js19a
G8JBaCZagXCU1KGl7N6O4skKjknWNk9oNttvdCwDaINdTkF0LHx41E1QHypp/AWZ1DoKPS8n1cic
KgMYJWQqUn4zXwuOKGAz2X/V59p32A6qY7UUe9KYqhaYZJLy0ahvUr/cYs0G0EYHxAXUIfef+bfU
XQDgkRwnmj5VaXb7JYakctcFWCfmTZJumiaMZkgYw/Yptw5oM0xN9Ig83lPahsOOWieNSmqPQPdI
ZerUU2/AtmU2jFg7HwdzmwP53EYUSbdx0D5IDX4euvrZiNJkJwwnZRj029ELCmfoo8qppWqyZbXG
9a9L8SmauW5F90Vi46DHUGlu3Uc/0SO4aUsFFfx4+ibw/jrBjDiIafQJ50DtlCK/8BimaHqUTfJQ
VE24w7S1OMZeCpAgFO8MjcpIrhbqzsdnyVLq5FBmnkXzUz1oZaHeebhotEIrk94hR8ibxMlEOBNv
vLdMBaHBH7/NEnNrNXW8sarJ/yKCLpKUCIsnzqBClm7yjGHrlZYdUrN3UctK3ayVyq2vWtFOBlx3
ymQRdG5u7TLst1MJkEZO27AF3Q9+KBPcAF8boOwI43t0Rpg8C0Jt9X2g8N9bFP0qke9BwtOo9XSo
Jo2dWjdb7iPlTsIwXQtF/Sjg5kF5NWlccaCeLlkGCVAicvNrA6Td+exXvMgVIPIDIqYczIPSh9HM
ky9vlN9T2aVgEfv8oM2cv1GjpdbI6qEcWsAogqI7ozUUX1FSnLZhQo+z5PisuzYHsA4ImO3L009z
MktPnWaeUHRyYJ5pheJmYfftjdOFZkx+ECL/WE/cMJHq+U9thTym1oeHUomgOaC8tjXKtjhE4gPn
JaAYjdM3l6Bmq5L28+0vHiqKJ7meD+geF4PTQGHbeJk17vDMVDEzQ1IdBV5njLgiU0TVyFR65F5G
dkSImdhWUYZ9AvFyg0gSzpIK+iy8x1th0m/y0Nt2Id1HiarRAcSlsSn0bnC0QjrmWh7dqjM9ErUR
MHJjzFGipebBHzyHWsdTh9ss/OTvUBfjJ03Ot8LAc9P3mgQzoWp4yNC54SoH86tWT1ZOt/+NwujR
WqYQ6e+rivPYbFJ3mPc69qas7/uckr4zDnmJokiU74WyuBG5h21NKbtTaqklRTgLdqGv7SXwyVFK
v0xoI/7ncBhvMPlxJz2kg5nET7qgpjYGbuIMFhqRwOmkO5X6aO7L7Z3e0r4PY/WOUq+DRZLxyDo+
+nMVb+yAWA2Rxm8qo19TbEgIwrO6JqtWN0Hn6VuhSNuDkVhIbPYPKdood77kUyRLgIQXKg7V8x8v
BxVgdCA7vwQW3altUUrOJ17Og/Wk9RR0jPAlx8/sIAjY5gl5yR2btA9Grck3aoU5dwY0BkcS7Dz8
XjsmfXkKI9qPgNJqW7VYIZgB9fiyBiLPIiyiFFAWjZmqrlmOz8pY/8jjjBeg9zWmK/0nIe7/tczi
f6RiXxC2/z8SY1Qhnf5nvvanKvxfN9+z+JKxzb/y+01M2ZT+ZRqaAtMTVrSGoBuc6D8Z24b1L02W
RZw40S5BeXGmOf4fxrb1L9zqTCitOr4r8szm/jdjW/uXJcHgFJEENWBwzn/f32BsSzN/9i+qpY6q
6/y7oCUjniJb4pKa3E89UJYBvKm6M74U7rBvNqMbP/g2uIVtuzmbmCtE6IVSC9E0VZYMCQFAWKjI
KiwIqKGWNn5qqJUDBW5Lh/x2tMN9vVMfpEfMwp3ujnxshXD7foSXMa2ZnH1GvgZYhmUrNRXHuO8d
1cl3IAN2ZBKMEHT12gjfzeci2swoPYsGoMhvIJRUTnAwd/HeP1p2DUSg2sRbro4VhuolmfhtOhXD
kK23pSIZkPcvgpkhWX9tjKUTHfx9fIx3vau68j7arXy2meZ6sUjgLCOxIyNJCCiGNXcZJ6V7Hih1
jSuJLdrTFtct0gj7Z7sdtxCL9uXf4/++jesi3kKMEwVhuAChmhOPJswLCecONZYtfYVdvRZr/rs+
GttiSWawN0TaHrmD4kyCDSqwqW3iCnZ2ilwUnmw0rPINCOhd+Qw0Zm1m55n7IPos9HC+XDAhDQ2t
YKRQqdgQSDA56Y4+zPbP0PQ1HsP7fh+tLJxZ6vXDuItlqgRZOsNaCke/NXfSFvYu2IiCvGAD9sZG
2euzf4vm94EGzzHALHKb3US3/2SzmJqISjdHHX7b6kIuYkwD4IIZo+9cyZUdHjevgPBvJid169e1
VaWalyKkfy4r5Bfgqqq6hGPfIlxBei2HUpQ7EdUX2nSh6B/TNM6xNZCLQzsUKLBluhE8llUKoWug
WqJaSX9MTDGegbZUGApP+OFHafwCGxXf0Agist1XU/Mo48OmbKegDg/joGjPKWX7L7rZlnBloXGB
t6SLj3M8vGUsN7+NlYqnqpbw8jMbg6ufynaq+ZO/rfRubiQ1gnYTy00Q7uMiLX8YgOxUp8XH0oMN
nDUILRUQgSAaVRW9ORH7yskIJz6fJMWvIwPC310DnCjLo/5omhMEKjltzPZEnamiGxTGmF6r3mRi
DaiLjT21VXKrNSMFnB7ExA99ItGqQ2V86Cv820zSERoGXv6Yp5LyXRGDwj+0pkJKrWZm64Q8FClI
U1Or4EIBldjwjzbexlhpyABQpaD87KdceDvRqLv+pI1iRSlQw7yO8ioHNKSY0dvT306MTZ0rWLz2
kL52QVzjeW8qxj2dBV2lAF3DZOjgtT0CbAu/494JyF7sAaFvOszcb/UOVzWKRpRdN2FoIPGfd2r3
oFpd8DXMcd+jIosw2MbwFBrakgUP1IYAH37pI7W9oWA3fFPUMHMRRc6fvDZRnlvsnu8jSa8opU+t
+qBLzXQfQRZ97lvMq7pU9XdpTk2+HMuEejwLOkDLI0MpqMO6CfHJ5gghI7anvMiPVYNYYIzrm13E
krwNWY+zEbpJ1b8Mb9QCEL+aaVTaKy+0WxXDwREcvT1P4LaJq+pZRx3usbGq4j4KW/0magXlCRAM
duoSah5FO0h3nlZPz97oD7uy5CaidhlDxRULc9OOHumqIneUNlsPaOWhAoCS7VFBSTHtBbsKhFxI
eleqU/gNXt5rKGjEqfTL1FE42Upx2sYbTxFLzTEU1NL/QEmjifnC9eC3Lxm/xnhpyzKEDKfpRbDx
Lbxl4b6JKdSwIaFLEgkq/NK2R6HMBrw8OX6fWDvgWzxwasuIoUfPJ78WCc1jwuL9lo0FGNgGB/AS
twpXHgdE/OPCNH9YSQMUPjAT3psVPtcbKYgMF1VNiIK958svpOxaAKNOm8Ytu5ti30BPb1R8EOxw
AO5NdC1wlKE6pKV+eFJGrITLQgswfzF7u26mnLa4WOzEMq8DW1KjVgHkWRXmDiKhr27NBHY94gwG
Lf5I/eQr0Uw9EsA3NGA+b9UYtr43SpMzdpa8nXQaLAiUlcI25nUL7NArqeUYVUW6DyrMG91Uiit7
EIX2pfbL0qbl3295TkpIAYbFF4wsPHXT6YrkVJZkOB2YWqCKXnbCXC4QsFnfT6J8a7WGiSpwWe3D
vu2kT4Ee6ECpdQ36XNZZaFAIdDZKEfF/WxTrEaQ+Whx2ih7dTSmqAUiiSO6/epKOXFQAKgK0XW3R
HxIxrsf+iMqqn2JGCUZ2sAP2PVrKojE9N7mpHNE50x0NqMQRiArEXIHzDdiAn91QyJwpzs3wA3FN
CSIX8h16qQwpsFwsThz2ZXXyIssUtqQ0XrzVy5T+Fw6ZfbifwgHYYlXk6gO1teopy6nwto0CaS6r
mAQZuiFGFZPZUFsusyK/T0ulkmDTCzXuDppEySOx0tKpq8RjdVcwoBRUKh+GDrLKlsxH4MtpCOKw
CKl+2YpcRKYDKDd7Do1xBJxn9Sgnh31vB7rXQFUpemdEe861LDj0GnCCsZnAsslTtVOCgEoqu+Er
j9ABL0yqKuLczbTkiX0G7xw5QBBbeSY+S7GffqOZ5W/Luu6PtElulcakTt+DcJvYXNvCGKPbmp2x
CZK5XpyF46YCqbwbrIR2JVqiciqZB1xEpNNgFc/16Jt23coPYWFisSyZR6hHXwuFBsmo8Mb2YhWU
X6Bi1dtHaB1bc0FHEvEEFXXEJpoIVUtPzc2Wao2W/eygMT4EYFyPUWTROVZzKmJdR7ppGeJDZmlo
ieIK7NS4vtpqIX7BsARJVrMmz+6pD6tZjl+slwifulb1/qDeikGpZP0xScDSQwQ3d+UgpJ/atPNt
DA0yoFGBgU5T6wlHnks0hSgzO4MnmZ/yEkxXNXhPFLNesFAJ8TkoP8nNKB0GVsQmAP5na6pv4vyK
iKlmIkTi9AWIJ0lGYlDVmHgdUPFXfK+pkwoYQOJHN0XUz8EoG7+9MS84I8rqqRuifm+mLQ54qoCh
3iTQ+qHX4/8a1MY7Ae4TfnhGbQ0PEzRS5VH103i6waA9BWo/AaKu+uFBjVBewsYyYeI2GfhEsOMq
PZ9c1ottjBCP0xuV5HQd+5/Sju5TNJXdcQKpkWNF+ZmjlfJ6xA0V1uNMVYVra8V97Q6J17uh2d3r
KDxuWuAzOtUTENJleKyo69qy2Yu7VkILEREoC4doNf4jZB9RsqAaQc9i5DDFne5H64/xY1gp3osR
TdlrDKN6X0Pys7tObjjiIXgq5YyIVeh8+EIHaaRRioc8L3og/lV0Nw3mdMLfKkCeCitc4SYPRi9+
lKwm7Y69gD+NmAzFa9NlsAGR1nvJ0bEzMfCykuq2bCmDjpXuw23AW9HuQUqL26aiaqJ6VTDuQXLE
4z6LVHj/XkN7Ji/KI5Wp5EeFHGxid6UqDTew9uob9Gi4hjQvvAXsZbqh34F0NVBVDiREe2g4FOHd
WAxrLlXStbcRLyJZ5lkL+dZcvI2aJKn5lCSVvR3eGT/nLFawVVQ4yKKRJ96upe7XAxJH141Zbk2c
f9DZCxM0CFifsit5Q4M2seGh2KhP4BGyKQ8qmhWb1YjvHymaSMrMk50US1WlxRAFRLdymcIcNYKG
jXarvZa/va/qtnPkbbxNPoOWTBS3fRC+rj3eZTyrFu8UQlM6sRCv0ixNXrxTKFtAXClC7uH79qXj
lRt8SVz0K3bSXbsb9j+BcN/M75XhM8gI9Di38qvxYIVrNYT3H/nyZ8zPqbM5TwsxK/BGyRza45O8
1e3QMbegvIatDC13K2+4s1Zivn+saCRsQGstxZQtELuXIY1eGYoY8LEjxg2SNIgueNEjBIeX3mh/
fvy+n989l49QQpkimD8kz5jSxfeNjcEE1jhzRJCXHamk0kLbcrp9+jjMlRFZcz0LLzBFVhEJvBwR
uh4Uh1MPwF3iYYFUbeE1A7PcFbTTPo50ZUCWaSgWygGsWHkpCNxWihIpUjk6jfYzTU8GUhfCuPs4
xpWVOUsNq8gOi4plLN+uw4ShmCoPozO1EtnbH2m9EuDtCy8+y0WEeT7PFl1fD3HVgqznZPGfqq3k
mrfgRiDHBhtjT2fMBu+foM/lel8aO3TbU+mYzseDfNvaH/2GxdLIIVwIU8JvUHdURrhTRyd1kLj6
WtrY5NqdI+FbNG2s3+E/KdxpF+NfVIH0KcxBGhEbQwmgQlTuLFvZNd8RbGK/rZ1y8qVI41wdMEQJ
jRLDQKVRVZRFIYjLSWnzAVp6e0y/q3/4p/zFaDfdlhQG0UQsYFBUNllOLskJaKdNZq/9hPflPH6B
LsnUdHXFxLrr8oPDsMj8IuLKEo/+XtmDX6aclxzbtZLX++LPZZzFxALP63UrIE5y0NzuU+DOl4dy
hGLuhPerBba1aIt59RBKx/2daL09bKebeS6HTXIydkAkvq0u2PcnNcKjEocYM6ir2rIkavFCGmHM
ZixYbzfcxI6PSt+mcIAl7sSTfx+s2IZeKS+DwsfZEC8j1Ocxubn8aGrfZF2r08bmJbjl6QRyaYPR
18a7bx/Gffr68YZ8f7JdRFMW9cIwjqomn5vmuXFK5dcCSHb8X47oTRTx7NwJRCq9IBjnEfWOf6p3
3Z62/0ax5X1/Mu2PB/T+GL0c0OJmDYIIbx2BYNH0R5zqn4HH//44gjTflJdn2GWIxb3TIijdeaFJ
Helo7ix3ONVu8ARD8v/iEFkobL4dIuerYfbgPD+zsVI09DYhlrYRbSp89mA9quMO6zeAtdvmBTqB
jXZFV7izZbjsrBaU1+ZzXkBnH48bgzdXyQ9AoxOvtl/IRAKrcg1bdFVzTx3bDldTlbU9oCxuKviw
siDMK2buD8yjbn+jvkYjyXSjb2vH17UtQNeMFpLCic1BfTlC6F9Y0xegrIa6s830SQ+f+l5fySCu
TeN5kMV3LFLZR3ZphnJ5n4f4MRm/rizKK7eNch5g8Z2GcNK9RCTAnFODU7QRd7wN9uJeXxF9fd/f
MC4CLb4NJ6QaUF9k9Wef9B4zIl64hWT344Op8V6X0pW05ep2Ox/Z4harg9ZXpZaR9fbkyja58lG7
M3bCEffelbGtxlrcZO0Egh6qSwZCaOPt2sfgk2XHhyi0EW5wypWz90r30lAxRGLZkSfP6eXlykMe
scGgzqJdodjQ+cUX7RQes1frFq+Ih/I++j45gDUPKyvlynq/iLpYimlUaunQmzlpELhH7rNI2Wv4
SUqOYRs79K13Q8ebfefJK3nCtYyI9yVYU0s2TMSjF1dbGg1KPY1EBli09+JfgfgCihzc3qN+VO36
MbiP7eAlpFkM2RB8XvO5q74jY7Y2A+8zCHUWFf9332axhCeqMlkTv7UDewdpsS2c226j8t7VT+NJ
efh4wt9vmMtoi/WrJl6eSaUEJbh9gmmCXPl3ofH2svrTKh8yeEgfh7u2hs9neXmlN2Ok1gK4+bfD
k2ndDK+GI7pokDz8k+zoItbiURkItS8HIyu4pbEqudB2HD7iDtuyTf0Q36/Fmz/M4uZVVUXGmEVU
ZYvKweWGiWH4D0MLFo6Ko7VJ2s9+8xxn8C47JJQ+nsb3oUwF+IJEAgacG3GFy1BhBzhJMpXCwf3E
jegwmKEjhgkUoXwlY7ly212Eets2Z1dsmhs5To1a4RQoyqGIeZDSvbilk+kWHlxa4x7Z8aA9Cc1P
o1vZCu+vpcvQiwktRDQDSo9RojVmUCKla+0p/coAV6byrXd8Nj4ai3imBIxPLMKtOpbIHvn6K9+9
RFQrWvlu70+3yxEtzlTLE304kgRDhBDiOi1HR2lXzD3XZm1xgkpJSEOjZdZqCUQG5dEI3baPl9+V
QtXlOBb3ecDDLWnnRTHCXsk31s902mQuj+OD4iK1cRRslOC+BHuoKQ66SOjbHCRH+pzdyn//Trz8
JYvTEmVNpZgsfkl0CPf5I/YjtrbT3fx+Hc+z9vEWR2UyDZPW4f7tjOXvZMjcIP1FZXzlgFxbjos7
vqwEqVaKec1D3I5Fd8T7oHsrN3/5+BuuLZPFERJkAO1kYLTOqFt7uWiek3B8/q9CLM96DTK1Zs77
NwukF10sb9HeO/3tEAaVUgqHpiQZ1NkuD8I4xoW7krLaCRt8fejuoiCruR/HuFKDpv4so+FD0QQl
Fn1xDo1doKMWgVp87ZiP5rEzNxRnHIqxz/WveBveCzcrAd9fypcB5xTh7EzKcy/1EE6vHYQsj96u
eeb15ABypNLORtoFdwBgt8E3mqp/vw57GXlxQCme0CZhSGTD+qzGAiKUSHLhJjr0Xz8e41tV8vK2
NKk8aaKhUeyeL7PLMQK28EyYKzWJQO/wooHm+CmuNvou+DrdGF8Cis7YcyKBbU/G9ia5k5zebb4L
x/UK0bxvP/oliyPEogubmarKL4mshxTl0I0+aGjtGK+iOsAF8qa/vy8ocsvmXEwV59V7OXQT02El
qAyK3Nad6sNLqb9/PLlv9/9ySHg76+QiFn6ny5Jwl/Fsb/ASdMSdltjGT8XtnlMncv1b6Qlxqg15
LBJDR8XJ77PbuFm55a6Gn6tROMCoKqjOxUkJTUeK/DJu3pJ44350yqPo2/ExcOl/Fw6mXcoRVXTA
QVuCrwO+ru1Yc65Vg78kpef5fDnDEu1zJCOKZi7kuijqDXv5a2dbuxzl/o0EsOYfVDPN84hL3GWK
M6GnJETsK2OTGKBnmsdYe5Hp3+h3A2w0KFYff2R5XibLj3w2SGtxLGWGVGQyWgmImfivmS990sT4
V6ir20wLj0Wgn2iz3+nZZy9CShFrik3m/6T56ljqiXfkLpb0OyZw3IddvEMWQtn872wQaryTGMVE
K9NPD6O1+gC4crYxUWCfOLB5Xi7bL5GmZUmpl3iBulD/kU4BhIPBhGvZgw2N6Vu/9e0IQR5XwxV4
te59LZ01NYCd4EdZG9ayYtp5mjfSIW2cphy+14H8CQ2VnWfVd7mS/Qp8YOq+UN6l0MXsyEPrfoph
9+Url/y8/JZfDpbKfG/xH2Q/L5en4MvN5AkjqlP5Pe3imGnI8+9yxlFI9bFC6gVMw8er5Urywrj/
Crk45ArMVbF6nviyFeVh1DwHGxmAj2P8h8n9K8hi3weoSqpyIzaOvMu/G+60R4Fyg4wOex888NoG
WA23yJWIpeRoWTdOYm2Kw3y+ZT+Qft0pR8nBc8X5eHTXronzGVycKb7Sxy1vBT6aNH7pCv9uMs1X
xFmQNnCTla91pbJKc53GDDtFnYPOe/8sAxgE2FJB3NYOSNTn+EmmDxU/xr+VcTs9pTcAZSltgkEo
tpCWgt3HA716sJwHn1PHs+C4SQFE8Ak+X81W4BT11jdpC+WP2bY6BDa8TG5mHVkJGJw2+nVIUiAP
A2veXavwXtkpVEJoDnG6Atdfpl5wNUULhGnNQR7upT3UEGcuG64NeR7RYkNehFkkXD0iMFC1CIOH
Ua8gdp5JK1v+Sl4/H3YIwwBYk41lumMVQSxO/UQE9NBUZGkl/74SQaz6K5vwyvl6EWix0U10WlKj
FMng0AQwjIM8maemrj6ZAW7QLnIdHy+WqzN3Nq7FlreChlxmZFx9qv3Ks3Qf1OpKierK0WVxz6kS
tFFSmuWRPZpjZMRIqkK5kp+toN8FxejW1bTylLgeBug/fg6iqi0PZb0wC71AKdIpRf1JQUyBBxLa
Sl//wXwZf0VZfJ5etTwEZ1lplgQ1DA2DTSDi6PnfBVl8FBG6H4LnUu2kXKKm8TlsDx8HuHY+8U3+
Gsbi6AWPgAIvHD6Q/NAIxpf4NG28w0+u7N10/JNu0h5gee/WHihXCog0Q84iL45hQ+rH0ZCI/Gf3
Bd3Oo+caZHbjXl858aWrm/avWG9Oh2cHoZ5HIZykt1jKlxiZF3DonH3yA1iE6Ckrbd0tg03/Kt9l
Pz+e4Ku7mNY8CbRBMfEtwT2LHGQYbg2JhustZmRTlt6FEhJa/fgcCxiF5KB/YWeu5u1XtwDeb7jQ
qSYgmUVGWdfqlJYTzwa0Bjb5ZqYtaW57qz+k3OMThaTNOink6gEyw53AlWjvYQBSF8syMua100r+
QZRBhdfpyp57e2+8O97PYixWax4poZ9PnCDyrjo0N/StN8Un72DQPcEy3EaDYAd/f5UedXU6LdQH
dPI8Wubz/3/2EX1LrLlYrBrZNxDi2A3nEt4gff1PdvtZmMWRkhsJShlwoxxhehVBTvoIpny8GqWr
HwnTAV1WVEWF4Hc5ElUXuxpbtbkgkSGLvyncfJeduiNcz6O5L3b+VvtHJ8xZyPknnU9eEIUl/JXa
iW6sTx0GCTvZ8Y/iw0z7ioCnH1v62pITOcJ2jTtz/bv9NdrFdwvyLlcwsUP1abrL5J+F8jXXPn88
o1dPlrPRLb6ZX5e9IBmEaFFGbcj2K+l7jHRoonnHjyNd/XaayPrg45FTLmsBUYW2Tt5wlKg7sf9s
HuPjzLaKExeiOnLZm3QLQv/HStArybIFzG6Go/FPSHSXX0+GgGHFPIOdxsWoxcLOBVWTDQIAO0RD
Zz+TneQkR88WXHSj1u6Ia6sVMTCLZh40U3XpY9nIGfQMTLudWq+PQo02uGwUKwf0tTVyHmOxPOGv
KCViorz325samj2CM4AuVvbd9YFgzWqQMc5NyctZrKROovKYNI5g7WfN68FbCXCtUMLJ9FcE+TKC
WAWJNuYoQXYwbzbxCaPUzMU6yuaGgQWRb7NdJKwFvbY4zoMuFocpjJVoYWrrqCgmNMX4yavwoEu6
R4yetgL+cSpimGqDqKhW33uG8mIlw95K0TSNs+w2yJS7Iasfm2Rc2SrXv+lfk7H4psYoRLBg+F1y
8pr3j8WsMtW+fLwzrseg7gAolON0aUqrVwWAFRxGnUH9nY/5g9IEuyFaq7KsRJEWwCnRryNBz4mC
hOMmtuqtJanbWSrmvxrMW652dkbnLW4TzSjUzhBVn4NcdbAwgn/SoX77caDrK+bfs/ZWCTgPpAjS
5HsEUtLp0Om4hpgq4IAk+OEH2SlEIWsl4PsJtAxo56Aj8eowpeX5VflaKaDrODqo6diesZsKVJDU
149HdTUIDxpRAoap4ANwufkaHeJlIYqzgl7t6ohxVWDLB22lRfZ+7hiKDs4ZZLUGq3lxiJRwNcMe
JxUnQUUhGMut0ce4Ko7bEeFRL3v8eExz+n2Zal1Gky/HBMM3LyOBaPLQ2lH2vUJvTxhMxGRUWDe4
9/FSKP74OOb7Y5KYhiyiLGDh977cU3XpA8M2pxGDDNUJimbTrqLq3t/XFyGWGyoaDMmzQglXRtVV
zB0KjJVdT45uR251qhyvOcKdVGzxOVhHJc9TtphSknF0J00dcIG09IdGNSj1p96ckdHN1qi2qjOd
DKf5A8ujmpLLGozhytvOQt1Wmztqb0/hxQvLD7u2K4J6dMJkI37T7nmnunNLtznW0C2aDfLENlZA
PxLS5rXU68rzjuCqohszNJnjcREcBTXMZ4d+dPjOdjw0u0Htnj3FOgyGCJfsLuij32MSHNpOeAUa
9/TxSrqyei1uQ82Y02lDX7YTJw+xQbbL5Kh+b2uw1HzlWS1bp0dPWhrDTV/ILjTKlcPmCtSKCt9f
YZfvzDZXvLKxgsmRR1uCmP+rfsRj9Ed20rotMkRf/Ag/rU2yQ9jm4/HK79a1DnxEQ5oCBLYlUg+/
3K4mtz9WmlA94CfscLu4bdyczfo93qMtxsNvRNXzpKJqT8fGtwHfw5gXXd2FNIq930qh5/08LH7N
4p0W12Awol7lPfbTuDe+1HcpngmbYTOhs/eoI0NnTxBa6RbsPp6GdwfIIu5i0VVSFemZyQ4TBKSj
sOxKEYb+b0JQYbqcaKjYQhpRykKOe0LC5hNyoyvf8n0udzEKKDyXIWCU942RWrARj5KrOsNe8Tc4
Hjz+CZtrvopr1//7+sgccb65LMx8xHdFTcyF4Hb7qCPjQfPCu7a2y98pz4uYXs7g1MXGe6126+/q
6+vkLO68qs/SAc0SioTCCWyhY7g3YMV+C53iR48IpwOs/0iuw6ti/LH2rrg+w2dxF7tFUHUDno0+
slskhJ4RsJiJKXG4SV4QrbLFvbjW43h3IC1meLEjpM6f6rZlpNGhOczYdPwO9qm7hjJ+f+Yv4ix2
QAPYnzrkfMcc1SNAuaN0U+7MbWcjUKDd8XgDEI8/9iNdzGoNgbUyxuXdis8BSt4tsUVlsDMco/Pk
kGraztDduHVDfMuUNUDyu8zrcrjLxDWAT6wJPdNaGImbNAi/UfelELf9eNO/Lzwt4siXCzULdDzg
sVB1zG8T1zZS8tUWhfeTsqftGToziMSzsFgAwSts1/Ry3ibuInFYRF+8s3pvQPxRJnp0yO8yt9u3
bnYnb8Lt2vn5vsawiLR4OWHEHkXoJs8HgWgnvyR33hmYfB77re5WYKFXt+J8Xi7HxrMYrDD8IZNe
7mJmocWDgiTnG5LPYiFvO83ajQb7HxmOoPlW4DlR4VUuB8rKQX5t6ZwHXnzSJEEYs0AJ0om5ns1j
0n4f1rKQtRCL7+a1NUK+s56b5XWHRo7SLxr+o1XU//p4eb4rMvPVzoey+GoyOge97pPUdvXjZALo
RA1mdrFylfGTXMQYYLRfP4549QQ9D7l48khDGQpSypIUCxs3T9f8Xu8EdoEx7UGXQiBe3QTzZH20
UBZ3RRCYJqpDLJSZ36PcAMUNXDQvbcm2XnCuXOUszZP2Ph5dAcC5CjXExcJMQFvkuTGAeclTR09l
t6vNlXTl+vr4K8RiCfpFqqCBRwgPUEfeoC1fnFTl/uNPtTaOxSLUu8ALknkcXvmzTh48FJk/DrA2
isXqg3TFEdzzYTy6h7oROapK8Wn68nGUtWEsFlxXmlFT6T2fo+9OyON2G8RzipWhXLvBMK//9zdf
rDFBtdoynp/Y5Ww93T6JeCbIw2c9eRKnmwrbZyVeS5WvJe7nIRepiOYPuoRoMqTfbf5dzHf1N3ji
donBRypCkd3I+3XAxVrMRTIy5DqONhlHXzWglpUHr77YhTcQ2kIXufeVYtzah1tkJG0X+ICxGSBO
0ZhXfJ1lOz5eGlfT17M5NBY5eYEJTKfkfDZEqnHv+BLux88I8Me3o0ImWcqb/iZ3Z83k9S7m1ak0
ZUNFz+6tMHN5fXnULNrSYFnSo70TUhsNY+UJhYzteNN24CkozNscxuvstavTehZ4/mFnqXOWyx1T
wph7LdlKY49DR79yPF3NehQLNjNCj7qGcsNlDIwWlVQP2dki3q0bjUbid82V9rH9M/lu7QKsMN/w
QGtH/dVdeBZ2sTzh7mBvPbFiSJmPHcyccsBGLrjvFMzwcGPGuTd5Gbvhj4+X0dUZPQu7WKjxRMoq
Gx05XnCoG6w9UDH6ryIs12mUBoByJxZLEdMo6hN7KD5/HGHtkxmLW2tM0lGr5hB4Sub4/H7RkcfZ
tI/Ta3UKb6LaLQ8wWcAzcqysFSGuJgUoe1ABAa3Jf1mc0cVYmmWuM4Mz3shLsFLYzM9X7CKPdWob
3/9hVnAecrENulhFr7piic4oxOE575351ZoeFEd+lXAtWmWNvgdVkWypIsKnMHZU+Z2QSeTFee39
eWBjq/A04xYQJ97Jv4cfKLN9Q0y+qDczXxWHRySKt8C+NtbXaeXeuFrwOf8Z82o+2/99h/teP9dn
6Uo7ytZ3hPxoaMfZ10rddRvrsy7R6fc2OXbsG2urUdC0tni97bRPSG+Hd024Up6++nagqmlQmzYo
hS/hPWIYaVEM+YD+ZJ45oe6Gp4QWVLcpt94n7OrxDltHHbxxD5ZpmoXzOl8ENtY7FZC2EcMixuXY
SW76x8GloLvHUDbe53epU/Ng8ex4g5TbjHqLN+ktCNqfM5sZ88nt/5D2Zd1x40jWf6VPvXOGBPc5
0/3A3JRaMiXLllx+wVF5AVcQ3Jdf/12qe+xMiEyU9T1VWbIRBBARCAQi7o2GR1BlrJHpVVwt3iY/
oSO+ryMBijIxgERKVpgBo4vqNqyQoE3WvgFjA+ougGO3j69VV7a56OtUlBRDagAHAvwDbA6gy3vK
cC3Vs4fENVXt9XNO+VSOFEaCA2yI8xqGBu1qg3gv9r239xt0TafbaCd+8Jf83jB2xg/wYOzUIcus
bzmVL+m7X+L1i3evvmXcAr7y3ymbZj0CqD6YUH9Vp9DbqlQHLXkeOlJs3wHa55sM9hiJIhUo4p36
SEN7NeVRKsRlIaz6QY2KO3P8TMDISCAjYQ+Bks74unC6ysYEdQfMOZn7RTfBVH/5eJhRFsMwPFTF
Ac1mKuw/dxpE5GFS65BhOGivL/7qdaAZJ8XDZSmzK3cqRjrAwUgyMBBXIw0LDp9rVB7tQGX1wQnA
HQ9edGUQ9raLDTt1Kk86uR2ghyJrMflCQH6hedvfasd+3e3IU7punw3g0gLG8hAe/U2zBrLZg2+v
k6/qXMZMLHj6GZ4UhuaJl9sclG8oY06CAmzSecV3APhakyG9urzE81O2gBMEQAGCxzJpyiJD6dw4
wZMQO4BNboyrqRikuAtXgFTehFtr3W2zPQUEMBh/gVGdr5HA3efPlz9jVp9s4OBORZ142JIOfJdX
xWj4k1MArj2oT8AiCV4VHxQ73u8WdU5bfCJJOuf7EuSZjOHKAhY0lFy+JE26Iaqr8pyTwVsZytfQ
+gsTlF9R2pZ3eD+wp8uYsR33OEFvkrvyBju4zbcM1MeqCHt2AU8ESpYCsCyvCieB4Fu9ah/NG/aA
oo1bD69F2i47xkD4V2e/pyNBOjLPZinpTgGESzPxIbRb4X1hlV1PN876eqoS6f5SnoUzeZsTaXhn
OPc5Gegc0nqa4gSkMyHNuKBKQKYIkIEgjwsqY6USOXmxN/PDo5/tkqmhUIba0Oyk7giwdDdG/tFm
hwFsd73lBXX42DXf3mEAJ6KkU8nWmFYyH6KKfgwQMwZhjsfFOlQEFHNnA5ijf85IsjPHiL00d5Hg
Q2390dWL5yx3FAHlvNM+kSFZ2MBLIyHCRCJ2y/AChJrzbbHzNygGYR+nNoxB1Twz6y5PBEqHkWMn
GjCpsXZtpq8M+8vYfhnCF1tVwjaZ0CVtkEwsy8ARlOkQk2vePZK+USAIDlgOAlfUoDROd5X1Kvc8
a9aoYfDBTgAaG10KyjKnB6PRAJmVX600lOsAHzQwPENxnM/7qxM5UlBmZiBB7XLsGf1kmysLDR1h
stKe2o17XX5wbqKtChZLNTFZ3z2X2U4MgUXsBCBX2qQgZR87VV/6jDISB9SEhJi+4+I+IU2sdOqh
TLg99f11TxnukF+nh0gcY9u/8Qr51rogbIrYbQTsLtz+uYfSW6/XW4KGIPtId3wLnLgcbTETPuN0
OYgAjrBiioNzfoK/ZMpvZRpAUnueGSjsMtAYbF9ld+CpBkeQi665v9Nj9XbjCBYSL7sTGiZwJqQF
pV0fGqDl7jbgtgHIOTCWItTedvvL7nBuJU+lSOqRRE6XpTou4eBBDHTtaEZPlwVMW3FuzIC6wwTw
VjSHouSESQhcVqPFeelc//sljGwtNXXE2yPkXI40EZrHuN0Vr3L6NW9X1objio3qUGT2ui34I0DD
gZy9OpaduUUTl5gAnMQ00QzvSK7e6kMP2ONQjMpt2DXq8NwV89woAB0LXfFQ6zZOXUB0UwIDCUjx
3a6MNfYI2OVkyytRfPL1dLzycrP97TMIWChotXQBgwlhr77oJOFgFRpe6rneb3oTJJAlmGs3vDKp
og1pzjCmY9ucmsmdt6UINXjrwIrkTIWs8UeyGa8Y2uQ9dB6Wf+eON7PPoHKwUPuAZi7kOKUziPsu
XkeKEg6zXom9uS6KQP+zQNL/m/5oBT3CZm3fx+iaD0I15MWMMns23A4aA6HRb4CZJq4scxgh3A7o
A0qCQDy/qT6QAnmzlRGwjbuJX8on9i0cAWGJhwCVM397MpIz+ZKSm2FCSxuYvBubPiRpiLpnIPaz
7DNLyIqYgKQOh98/sCaRlok6OBOIvHJixG8s0HyJuoVfR5ky6Px2iDzxiGdifq+3eBVZx4zfQzAP
2Fa4JRcorpJvx9seGviTGIifDpSWg4mKGSFYREtVoenbaAYz+yVIzu22IgEJPE9bpLlAA8uL69L3
ProiHwPAyCu8oGJScpIXQNPx2BVJu9GcF78DrxrzAl31qjJrGicTkmIYkZtJOYwQYvggvs4/opgP
qN6PLn+mWfH7vuVs8aTTSTOzxK39aZe6PiCg8SSx4hV0bsk84Dn5Ot5MgFYqGXpJW7OwQrBnWskj
ce8trV5zzteXT6e5JTsVIoWaIdeEZzUQkpYPFAWWfQ2I6aQHFhf+H3++LG2meorASQJsGflWC7ww
0qq5YcFc8AS26PJiH8DiEoRrDxCewLfeTsRN6khpfhF/CZQcBgUXHxgvIDAuH3z/IRy1YGh+XJ7V
nB2dTmr6hpNjpvBcYXkaZOSmWEd6+qAXyTrO+Bd9GBV5qulzpWBi6kZG/Izlc96UnoCBu2wIgFI2
hV098NJEp0Te/H/KkKyo1TMTqeAQB4wNGglSrwaNKbRuzo17oCECEZGP5IWMd1c6PscVFNPIqbmi
oPbo3PZWT1+s+hkFZ8e41beXt2guRkFk8lOijAfkxWEBtk1I5HnQpIAwNHGjp9tCQ8/+sA5vylWj
K5uBZkrboO4nUqUEKXOMVgfNS4OivZisXxmvQP68KwBpuM/upgz7uLJXIAJAtLA1FJHtjGmjlhpx
M6qJ0Qco59sc6rtdyKt+k2YocumBphPy4htolrJVn+fYXvBBKZzizL76CAPxlDaVML+BDohB3RT6
BgX7m8/tfW+k4YYnYXngo8H3o27H6zZn7Eqjtqp/ZuZeiVNRR/MoKO/wP3IeDGB3pQBHZw/UgvpW
34COPV5PEBBgQHhpQaKmTLbPhEJYWhuuGTg6zpvKf4PYmRFqBQQyel0XYOmgYHJ1aHQN6o+vY2nQ
ddj638QIVrPLyjzj04BuY1ooPUN725sAYcLGHM0q6cHG5KzrUuyAy3mgVJl6nylSmFA7AJiC1g3A
PMuFbn4FzkJQ50w1p9Z1vXdWBfiQA+9+gsPM13jBONJnVPQplGjmKepcrOSAvC4dtWISOwE9t3tQ
tO3czSQxvFbFkzN1iueypAOps3uCFocS6YhGeOC0T3ajC8KN8k5on9M+WzUje7Kp9siJdnV5F2dc
+dniSieTESUsNVJIdovPLiXr2lTlWmbOpYlHAoctnAD4BqQAwh1tZ3A8gSc9DXWQpNavG9986Aee
3YwVXnzfMR9nAl7CgyqemaVT0Iy70osIdk30INXR2+eKuKqewbdAqY6Jqm8weU6FK2DUlIRkZtfl
YRRPT3oecIY24y3IKehaZKjUz6+L79Ed21nBa1o42qIASv2YPqMx0ycAInViGsVjm6Qx6MYhoAXR
UHRt2EXQpY59GMHreZWSit1WXW/cFdTANSGvjV1DRgp+8b7/7fMT34AeGUSgU15BviKQ1E24TzIY
pt20K9NCOqGLthYqfEFRE4wJqKf6tFAInXGxZ1Ll+0Le6lWM5mS83QfNZsIbNvRg6s53d8O+vGNb
WyHwrf6ey5NOT6N0KSjDIa8YrHWGxsJVBUohFPW4JEg91CpdVuC3bvVcnOR2qsYZmN0m6D3y3I+C
gf5cz8KNUbuqjsKFhcQrGNBYACEoEyB0liaEb3GU7dy5n81boCqsHFClsm8TavjfAJ6an9lPeTL3
Jevi3AXl4r8dqlEhaTDBI4Ea21sVgLebQK/8e5UbnxcKshPkRnB9ljsM+yZPwoxhOUdu4vlyvAXP
SeCH+ebyrs2UD03b9kvOpEUn0XfVCUsjPeRMqM0TX0xp7wjYyVdOMJWSGE84NzZmF+gfePcujfkl
WnKwrWg1sCtNotlnF0XLE5uYWVkKKTPH8PkMpTvaWPjAAiEQM52HEQCZ9GQzPZhOWQhQ2YnXPARf
ZZ4iaJ63v1/TkxIRNbBO7L6Cs03JIadXOXuOQj0QpqIKR6Eocl4Z/H6hzwqYOSB3rxlxb/rRWTMV
J87b0PRsEV+DjhM1GWMd7KAuJpOBaxBJR7Eah2JLG7rTcv2v1A7bVeuo0D+mM/z8unYuVHIpoPfS
WMexc30SPWtm7q1T3VJmqGb3Ce8A09MN8nLyy4NRpmY5tlhA0LfsnCJwkWn+E1CHK3EwMyTny5W/
JzsUIRYqG3/1HPIEcZ1HL8R0JwW57LnxZRTIyLTGYWh4cXIb0oatwpKBxq02BrrSYwoqm7L95E1p
BXC+3fGwTVYmz7/nTDyA723AExMYSDOKSqcw7/MHBKEgDjWABTBaxqNT6OVa00oj8FOvC3jmpqAn
K0GjmRYTf5vGVoVjfdR7OGorTSiqSofsOcwmIvix7h8BRTwGg2E3X3sdr5yWx4s9czsrAOFPuBOR
pv2wheMrAti3Fy9kbUAYhgpbxOeI0c8XRU9Z7Q09g0InXwtKwQ06rHKvDNIIHYQ1ImiFB5zTMoDm
eADze0X/luR1WLjRTpoeT60FMJFY6R9KMrJNX2rdI2Vdv7aJ2V6nzHK2FR/CoJgWqPYH777yKnAg
8244Cl8wVbg2Z9m4PExgoIDYwQvB+UKgZr2Mun4EN54QARd0z7gf5PaoWIDZ+Z+IkazMc5wEzGlI
85t9VICrqfa2Gvh2FeVkcw7kdDJS3NfYrTBsZuAxIdU2BGUAhXixgeXuOJsGaJLd0+VdnTNqtGqa
rjUV6LyJdLXGFVmjk35DCBQVsIwpMux9vCrqVhFmze0ScvqOR7BHiGklG84RZxaRPvQbZjzoqRkU
fhqU3vAOo7AtVImhwRkPJTK+UxINQLpF2/+Gl+PWBdWpGO40C4mJ4ZllyghrTiVOpUkqMZaeDy4y
SJtcInouQLuNpCZukQylndZnY4XiCq2/VrWGzS7lySQlHXEbw+utHGJDEyFqj6Z5zwsKrtDE2SuI
7RDg2zgWWqflzE4B5viu+HfZaosL0ERf1d1mWzXs+Fs0Xdy3TiTJ0LKkFGT0o9d17NcAWjfX4hGw
HhPUeQUQhwBVFmt/3+7AnrVhW+3jZRuY3cVf85RRZjPK81jTw2HDgI6M2+VBa53vl0XMxuLQeZQx
AnXABkzFuY8Ku4aC6BEn2KQpIE3eiu4bknP7KSiuom1trWNLYXCzpg1ABRcO2wUsoyRSsxqt603c
3mJUC2jtuCtK95HYFDiGVJHLncmloCxsAlTTwZwFTDfJuKOqCKO6wPQ4ArnriEbljpChfKpzt9gO
WZqvrdFJfth1aOwjv/Y/aDDg20qr+TfFQs+diqi0xpXZxaWHyPdmPbL8KLM9nFKoTR3uvBf7eatt
WoYGZnSi5oF3A1VaE5AUc4XrmVMjFDLpOJFBW4FSgvMtxiSTnBVwpZ47RJ8KlrCj3zieYlenlZRC
IdTeIhkIwDWkW99kW0okAw2HoJCgM+i9MRTVX8PIqh8heJBjwAgA1KI2ohDomwBwste9rRVbxRJP
Xk3+BHg9BB44MVCGIm12NqYVZyjI3YCGa5sOgLzWvQ3L6IEA5YcPyboHlwUIlLdVL3aR7X4Az/bu
8jfM7LKBVDNcE7KiU4PT+VoXNXedNJqyoj2o6aNmACJ1Lg6Dy26ipLxBT7mq0XnG555JnHb/JLCv
R4M5rVUiG6o9g4w3qOIPgqkADlTTkky2J2keU4FpRTHcXJZ9s6KeBTH51HgAyCi5UuCMj8DDCLLK
uECgBEZ+IenMEGCqNkfp9hD1G9H47a1ZEO3BQXX3SkSFil13bhVRIoEChinZ+6aUm3MSW+UUQ/JB
O6J476n0YIplDNr2ywoyKwhv2C4w6IEKJ+toiKnYbQNBRGvTD+jyLG4GquV5YFmjUBjEjOEjRTYZ
hIfOHjjbc9UwY+SrQMYOHlSdVkEjUBjBIel1Qv/9tf8f9j2//7d9Vf/6X/z5ay6GMmJhLf3xX3fR
1xLAlz/q/53+2c+/dv6P/nUU3/ljXX7/Xt+9CPlvnv1DjP8f+euX+uXsDxteA9fqofleDh++V01a
vwrBl05/8+/+8h/fX0f5OIjv//zjaw7S92k0FuX8j//8av/tn39MMLT/fTr8f353eMnwz1ZhxF/k
v/79par/+YdhWv81VS6grQatCGhEhiPqvk+/cc3/spEc9gE4BYIAvGFgy0AtXof//MPGr8CLO3VG
IRDF88kf/8Db5fQbw/svA++EE5KUa//xfx90tjO/duofvMnu84jXFaSd+UdtqgQCq7IucwUORdKZ
MS7ihxyJ/dIIDz7h2wF0PmlufOiFigjuXMV/iZF8H4jcvcpzwvygt/wr2CN3vOw/4NameDhYGl6K
aauwtIzY78QBxYxB238BxH/JXIV5nvudX98unZEoMxgdzc7yQ1O5T23b3wA065PojCtRjop6qfOL
1C8RUlV1Etlxa/BWHCKr3uki/ehb9bWTdUCjMNt95jQ7m7ubE5X8jwb8jR2X3ScVHeMiitJD0Vhr
jbhXJQGAlB/FQNQ0b81GmQiZ1ywyzfXk8AHidUIYd/hBoLIUCFVRGyMobmj05/vmIXkwH8hTtlu6
6cHLgfCI7PdfmhcfKa+++4V5qLtW0fm8oFuvrXsn8xDm6HfghUsPPAUogkX3XRPe+qGpcMgLBigH
2WU48oHoSX4wdLGpWX7P43rravWfpi+ufaYKCRaU+LUD5WQWZc38mokhP9hDFe9bGjbAzyvDvaUn
j1SMqvTG+fHyU5Ff2y1PxMS53vRFR/OD1kV4YupE+Qzdrr9f3nLplvdreMnOcyBUZh4l+aFM2J1N
2mJdYSP6NN6XRfaIjuJd3ztXRW5u/bpV5GKXNkgyf2PQjNBrmTik3LtilvEUZdqVq/cfBCr4hR8q
5rakZpILaEotYVoShQfg3zxXdrxLefVYJ6q+zoXhX2+zJxvTcAehhdOIg1/Gm240/3Ss7KEyVBxJ
S8NLxh7VbWwZqIA8DCn9rIXFJ5fmD4L8HsrLz32X672qZHosGlJx8NLmqRvJCzPRM6hbirakBa19
fWU4WRyz9cw6LxGLNwKkvNp401aF6gltaexpxU7HFkmXgI9MHDhl/l+kN7VPnR1X3y9bxNK6T1JP
RrfbMYsq18sPgveDtvdyg/ZbO+4dM3CSuMoUbSULk9Anr3IiZozTzuqonh6q0PjCtOwvnlGF/1sa
WlqfwSKFT5s+PXSO02xNK0p2npWEirN7aXRpfSK3NmhbueyQ5CTfZwZ4Gc3OUnm7BdegS1GN42pt
l6Z5dihRv71LGguMPVkf7xLX0tb6aJPAdcxsc3mrpbzFTyOQ21C0HPVCbTemh4i7yb3lCHobpQPf
mMxCh1ljshXxpkss78qtC86HNXGy5jbMB0cRZS0s5mu+6EQLPBukuprOxaEfADvD/dZe9Z3yFrSw
mK+l5Cej+yICdpQDI4w1rQhEnyL9Ym65Tb9GxLgdak2xjkuzkPx56+c4pVgiDh3v8iAW6KAY7CRZ
X96lhXNWfrFLY84IRQnCYWicT3Rwt7ZdbPKMA1DMZYrkzYIMucMFBWoAyoxgMuApeMq7MugQ7PSZ
e3BGW9VjvLAbuuTQ3djompzZ2YEZxeeQG3etPh58Gq16p/8QFiqOooXN0CfxJ5ve6tQ2hnrIDr2b
JEGidUC3UG/GgneUs1tN6GZCF5wfUCpx3YYRWjxs9zr1fUVosPT10pkNxgunppmNCrMxbXdCH/Sd
5UWqovfZ0SfglvO1GSh4xMqBxAdLL82A0uwvZqtafGZXBmNL2zuOKaE6CZPDoAHF0zObAFf7F1TX
Plw2g6Vvl/YVlVdlnSK7eHC7rg4qM0/xkOmqaqZnDQBfP/38RGuqaNTMPmQ49YoqDPykB56x2KfU
Q2seab+8bwrT0p0KiceMkJDxg9smSHXbfR2BTCVsss/vG39aupPxIzdpBis1soPVRY+M1msxJCqG
iKUFkg6mpEHiuiN1dgAnz6bm8f3gj/d+D3Zbfcg+XP7+JRlSLG4IjQ+ZS7KDP/jb0AcoSezt4tK5
i4xRceAsaankqoE+Nl3wrOyQOtl9FOZoj6pCZxw+5pE30OfL81hSVcmIrbYzGr0j/BA1KFsLwswz
8ocOqdr6PdGliRrA841OOW0HC2zNhwxPXuuyzq7bIYoUZ8FksL/y2/8JCjC49PUaqSIn6dvsIGqQ
tWgaDoA85f0dq7kXtIgM0Nim5Ss/tVQtMgvr5UpuKQJDqO/mcXbIKsf+swut4Zppo4pkemk+0ug+
YVHWFlp2qNMeNYIUlG7pvh3Q/SDiQ1zHN0jwqqqIFmbiTd9wYoG1PjpWbOGMS/FysUmFE/ij72zf
pVae5AFFWztajcToofDacIfEMsArUttSbPvSp0sesChBbtNwwcFhmXRrw49RPj5URBE1L9idzJCD
hi+ztmNk6ypfvw9ZenRY4QRFaq4vr820mXNKO83qZOE5vOiA/lbEzSRfJxTqabQfqwFwVqILypTv
QJF5q5tCcRgtTUfyhlgdpD4y5D7KzH7KGraOuBUHpLYU2bul8SVPqLeiBK0Dzw+RmyebhhjldSa4
uSobPf96ecUWzMKVVDXhrMz02kkPYZxel4Q/14V+p+vtn4aJfGTYfcrCePM+UZLidmM49ECfA/7d
kH9mY7avkEmNrezWMfpHq+KrTst3l0UtaLEraXEIEPnSo5l2F2p+D76yBvSKQaaVv1cT/NM5IkN+
pmdphrQBL+Ech6mwLal2XaHf07bchKl2A2zlDS5MigKEpalIKj2IEol9ig1KGP3sM//W57UKrHxB
v+Qitoz6BBkbLz2MWfk1jpM9o+WHGFN43y5I6tu2YZLavMDwPIrRTs7QVknRtqyK1paWRjr/HKxK
0dV+etBdMvirrrP0AAtfqtoOl5ZHPgL1WI87B8tTFsXXwquQDJ7uKUn86fL6LIwvP8v1vIkGM0EC
GIwPW39wgpHWYO0trZfL4y8EUo5k2/5AijwfMb5D2kfBrVsi+qeiJvsoL2OFR1/YAxn7sTDGPgqj
KDnwxmcrNJUna6/z2veddY5kx8gt5i2q9xBuoq1npTWiAb1s6Si+fWn9p5+fnBbeoLdlVnrxa/IJ
zmerOy34ZKN33UFRGiCZbmPEIYogWHKIvTydOEZRG+0oO4qXvl46fIrWI5pRwweZXbgO/QE05jEu
Lb2Tqoodl/ZWsl87DIvO6bG3KIeyAofnnyumYqtZ+nrJdts270RaDMlBJEa4jawkW2nd2CPYINF7
DgEUy0qfX49thvIcn90XZaWhZ8vStnlXqyqBZyeA0aUJGK5Ny77W2D0A3fNVyhsTXC26sSrjMn2P
9kOE5H+S1u4z2hreMSnHZOU26I5owCZ69Q7vAM5JKSBmLkkcGy0RR0ENP6i16C4346uQOj/wFrF/
nwzJA4VZUwm8aNhHO69/UKf6RDVnU7fkaUyH58siZpUU05CiCg8XQwTuxDr6GrtCGeBtl/wel+//
5UXBLXfuH8YSFNA2um+Omq5/tCkqihCRPYKB6tmgKtq+pc+XfFCXO37stpp17E2RGSteeyB9y7nn
qzqJ5vUU2Bznk8B7lmMU6Dc86gmIB/jQBjS2r8aWKALIpQlIbggxhKhoj/XPQSEddEBPCjS9fJcL
wu5KNqwnmgbc8M48dlUB8qXKe+JpoqLdm7TwzW1hYl09XxpXI4OHfllytAfna2ikW7QO7HH7uXbj
dF33/l7UKqzkpVWSTLlGX5WLzipyREgN0New+Cw6QhR+YmGL5XrDHP2SQ0RDDK7VeBmgobVCUjW/
HnuuygwviZAMWXcaVLLXMTn6HbkKWfQxIRxdB57iJF5Ynjd32iHH5Ux42T0ba2Co2Ca5dnqu8nRL
o0t2bJupo9emlt5rqW1kQYb+BrvI0Ej4Lg8kX2pts2hbty3De9YUxiqnuYMrv666Mi99/PTzkyBF
ayhHNULK7rkZxi5eWAFjCXB726jXlz9/WoUZK/AkA3ZRHpT2Wl0cqRHvYMTXXoETTO8Le+cn2TuF
SHbc5NlYOHZYHKsmf0mbfhslAGRith7k4A1V2MHk8udmItkzI2zM41p4x4iP136CGLc0hy1j5nXr
DFsgW73nXmMROTWGwq66yEEffoyAgPTJSqJV1Cf00+XtWLA0OQvWjJFha1kvjrqTVlPSovyz7RIz
SOKkVmnsK9L2zErJt/4CT5W+nWXiCNJNi5frMvMPup+LAMhNm7K5a63hC8/+tMFfTONkDS7loO+/
OzEOj7BDVX+41bPmkPNt73w0tZ1hXZtiQOj5sWmAKdoCIIlvM/7JrbdeTG/wn84JXzReBnH/0XE/
dEQRXyw8XeLWfW4dfhE5oulpfuyK8IPehp9bkm6KUdtFvT6ugVt0bTX+mrEKuFw5GmEEj1RJvqWN
kryK2fXt6PmVe2R5hub8wTeDMQqrG7vMQoXVTDY+t02T6BPbB0scWDmG3jt6Tr/nrHvxqPfxspot
DT39/HToLqSgJrWcY+P44c6ufH+HpFKs2JeltZF8Sj6YpDCNnhwLl9w5NL018uEJ75eb93285E04
Cs/JqMf5EQQ26FMbkQR4Lqkodu8bXvIjwEJIi7Iw3GOXgXA6au6JQd+5MFIcQK2IF3o6uMcCfQOb
jIX9Uxhr9iYpxuTbu75ezio4mieoWVbekdVjSPdtFPfDN93glveerKSFatNz1dHdlpWFRvmxJuOw
yhKC/rei5dui0UvFkbqgP3JWocujVhRkJMcydLcxK/dt190mLXm4vEQLR56cVmg7Mw2ZVvhHTurP
Qzm8+J52nXTi2vFUuYUF+5L7TVLOM47koH9EP1kGInhdBJbe/V4z9M+biZxZyAZuhXGP0Vu9vELd
wRXg0h5BHPq+A86RzBfkbMSrme0euajyOrBCvfMDKzLKx/etv2S/Zu036FIX7jGubHpjo9VuRa3O
X9lOFN13YqwUhrykRrIhW0ZrF3rsH61KPMcAzdSj5MZt0/ekZmEIkjEbvLKBM1n6x9I0tC88qo0f
HDhOivLQBQ2y/XMzywhFvG3ifAHy+nVB8i+ChIr9XVgXW7JgcygzK2WZdyzLgd16/TAiAojbZ8No
m/e5aLkNIEHPgceRWz7Gnj74G7/xqL43EM3WimBvaXmk49fWTS1jAjjHvYkG+TgN0czcvq8gidjT
wp2cjiVoUgWxYu9IuyOv0AXtcaq6dS59+PTzk7E5MIZMwDI4R5HaAvBQoKhCcvPzZctaGlyyXCsR
iRnVunGsPMBB9mbtBlOy952bKtntaHTh0OmtcUxT4d1p4QgoURYpnPKSUkrGarZ4+Cc0IkenK7sg
dYFuKUAtB1r6/vea0366TVsyWB4CeKg1qHNkQGHcN2OurVKn4veX135hAnJffsxQplfaGN2k7Qcw
wbEAfVJXRlkq3M3CqWVJVgsc5LhLY6QrClHfA9fgkOfhrT54Kzyrviudj6yZFE+3rW356NtDWAhs
L2dLx9r7SnPhqnZgaY0kq/XQ7YQuTDs9VqxsbuyqI1vqcH4ftZbzvvBkaqg5tS+dDb6f5Wl2TF3z
Jjb7LEh9b+W3KgTCBRObumlOxwdfIvjjQfN5ZIC22IYTZHdIKxWM7ivO10zMb0kWTH0aaprnpsdi
2AvT5gEuXQB1BC1a1AVxDFxhsneyPsB/dPuQN/uW64cef+iH21rDW2evrTs9u3KTMmBRtM8qVZpp
0oG5L5Os34iNymFIFhwTU1/RCngo+rFBZZGw6apNx837rEhyA5qDSjpaQ0qeBQlY5owqQFeT4kxd
Uj/JARjor8uYbaRHty5uUtPbjNHEEjMqLHRBNWSMoWzMsqp2h3E6kz41Y2UEVu/E68sLszS4ZP6J
V8Y6qvbSY29xM0Baeti5vWEoIu6l0SXDr1IvSU3To0faC7omukav3Kz3ry5/+4LqmJLZu41jDEYU
jcfM9aqV5wi+Klv/CyjQgQEpymiTe72tmMm0HjNqKrOL6SGAGQuqI7hpnXQFght7M3Rds8tT0l15
WhIjIySyqxDVB4rZLa3d9POTE70D0LjVu653dIaiu6XJaH3yK5t/v7x2S6NLDsH3cg0ktFmCywqo
gzVaf9RjFSTfgj2YkkmDpdwGOQsSDHpXOzd5Yg83rlegNrdLfhOr/+eha0oGHbZNkowdTY4iDjdZ
V32q0+KbRrstnFbjPJfouszHfBsX+5wis9m8c9kkUx+rznBi0dCjDY8i1l5GM2ejWxkA7C7vyxSH
z+iZ3O6m22PXmHRIjqTpyEGYvn6DCh3Qc6JRcq25SJnFQ+VseMq2CR9KhQdbCALk5jd/KKiwLOAe
140WrYVVbHnSfWZhE66QTlWY0ILKEckZaIaXdJbZJMeBiSIATsGwamu7f5+5yH1vemihRTjX3ONY
edmfo53jYQp8G2Gn2Jilr5+U/cQcS0pJQtG2eczqKPCa5Mr0y3fVZQMM8XzopCj0Qu/r5Mi8dN2E
1veeVs+X1WnpqyUzz9DbxDqjGo9WCoDcJiKrpslUucqF/jagmJx/OCCYe8vIqhjW8ITIQRvj+xFe
pKf3dSLuhkG/SZuvyrTs0lwkkyd1bpDOpPQw6lEaeBWxgrywVcmhpdEly+7dvhU4A/ujoY8c9SDo
g8hcwRTauWDWcj9bNAJYEonQ+IhT1r73jWQMRg3lDwCH3xpu+cjT1Nm2ZUGDerC71eXNXzgfXzGN
T1TWY6RCF7wTHQeBR2aiBV0CNgGyF0AWGwdTYRhL2XK5202MaVIwz4qOjTdGt8Ruugc7LfK/mnYC
z7RBESa6Aw2d3XTCAOj6zoi03eUZzm+aIb9RGnqTNG01aIeeFXc9oAhQFfvjPUMDn+dct13AsKVD
xsgx6kUeCCNqVyAYbRRbs+BwX9HVT7bGKOMkZKPeH0cxfGasA1ea8HeF7wP5qv54eQaTZ5o5Sl6B
tE9kiFAbI6oxyAA2GPjKBnMFqDOyGhtcIi+LWIiK5BYrlOvb3QjUq6Oww2YvWkY3Yxk1myHOxi2e
MeJVSWi/Zk2uvy/J9KbtSrMHq6j08Tjy8IY44rPx/zi7suVIdWD5RUQghAC9Qi9e2vTYnv2FOOfM
DIhVIPavv9lz497waKwmop8c7gcBpaqSVMrKdNozYEq3peLfPv7GZg7gVKMNMPS5c5b+c5JAuc6f
1MaEmKylpRheekPg+m1/bgai9lRa3o6n6CKcxpwcq2lsDzmrnRBXEM2n6/PzfnyAOehPJ+7mBtSy
zFfnLGjEnUjVfCLWlG2ciU2jX77zjbGydFSWb7cKWJ90yHZzG3jfBilBEHjL2xMd8J46tF8a3lsx
k0EaBat16sr88y1jO3onl4cEn/Rd051d7EkAo/PretjRCRdMGy9viD69BxWM6jJtFxXETssOLAWO
DuJfltji3zfZ/vLYN7anueetGa7TzzNZ7KjwR3vXsnELHmBYOezLU9+MnhdTkKcVCWJufRLrPWPl
viGv1vgyiXkjdRsy4F/NqI1LprR1g3jNhyFakw9c9ju0/AxhPdxfn2NDvOlQPQG807hmNabArk5+
6TwzfBFagquwb0B15ksazom7ofVhmhBtd+LWCQqvlFqxxaD2q1TU1FuIMdPQWt6oKZ+tCet3nI30
YfaXl7LbYtd4f2iiw/XEkKRzg6J3fCn+NDj3g/tiY4LfDwBoCfzpQxakUKYBQg1ovBEXWdlDM1Y/
JWkO1yfX9OYX133jonbujVmT2TCKBfW5LPOtsK9u7O4FAc6fo5cOFV5XMCtG896Tkzd362rvctFE
EAL9JoZ5I4O+HwRo5/7zMWwAvNdXgxUTCaLjpesPs28dHVzyQYjG29hrmCx1+f2NpcaRixQcMFbc
WNMnyxYRaNM2VmPT0NrxwklzNIvhGICuoQbHYHYPrZRv1+fX5D7a2cIbFIEaKt5aLVWUDh9J/1nZ
Wy0K7+c3omP0RnKhrgou+0ZeHqgFbW4Q3ANQgsKnBNr5+heYjKOF7RgwSBgliC207jyPnbcLfADx
r49tsI4ObWO8XaqxxtLYuAy6GNP8oUbKQUPsRuo0GCjQ/R/sDOWkMLEAGL6sw/qAbtX7tk4/9Go6
puNma6zBRjrKzWM0LTx7tmKgYiMsOruL/99mIs3tvaTrCidH8/QM9HcYsNwG8yr51rJW3JaCdIxb
AaX1dhATvKiZ7zxm7byB3Bazgeb9quiosFw7iXu/3ne1FUEkYGOLa5pabaFyVjRhgnX0f1P+Uv8o
sUvH4i6rh5WVG7Y3Tavm+lMxpQNUr6wYsu0svKyGbuBsoXcNZQewif2Z0NwiZf04+Rwry/yczGRn
JWFG+/1QjXeMzc+pP8QLG4qwmzbqYwab/YVsS4EjaKq8PdNafWzq8SsZ6Cdw1WVRB0GDbSp8w3qg
A89AVzf1Plu7M1GAbec0W3bzkKtdWqX1U99vpNb390UQwvvTfqrrFZdz1Z0z33vkTvlTEei3QlSk
mtUx6MULmuD314PQ9Ch9gcN6Twi4P84gZo3F6Ow80UWlpKdU9Xfcy2JwFW6sRSbbafHOxETWUfjy
XBTuh7Qun3kVxGhELMOlnDaeYfIDbb1riiSZoS8vz5ylzW4Nqk/EW6YoLScodGN7M4DBdSPDG0LI
1zJAaTt0WitgW4F4G577Im1zQOAb67aLHxD5/ekE7YimiRZKWmerg8bRgps2Uq63xouWY2Tjz6gn
t/Lsgqvva7fEXdlQtNIx98Ea+HryPA854TYX03JNgktCtFxhTmgjqruyGOwdZml4ymk175bc6w+s
l31Yrd1tWAuQe/5pukpCO3pFl8tZVdOs9sLq8iAsQaEqNz7JMPc6Fg5sAaNvdRZWdwalBlaiBU5N
W1sH0+AX336zHRR+3k5B0tZnwhr2kINo9yTrMflwfTZ+19v/rjoRHQXn58yi65og2vmXuX7mhXO3
oDDnQzmn8v7F1UxLXoHjTS2GC+f2O/bsYAoW+8F9ZUUSuuM/l/3erERYoO3JYfdlZn30wHTv25Yd
eRmEd7eOhyZDaLlJyoKhBpCmZ7ESjoQUTC8rybdubQ2pQgfTOV6aWAlfx/NFH7O0kzMY045qqD8v
1H9i3Va3pyHr6aC6FA0IFXVydVbQFZ8UebHW6XXkxaPyxPfrU2qyk5aJprrP7brq1JnZrRP2nEFX
ktb/3ja4lin6zpncNq/U2U6H/8Dx8oGU5Y3vrSWGYUABBsBtdXarQDwHfIE0WJ9uEcUb5lcH0jVq
hCGsYETxS3UhtStXhgJ0V3snqQJ0QzV91E6j++UmM+nYukaScukutxMysGRYuZDbCBJ33lhrDKcJ
HVZHiOX0ztIuZ+CFP3Zu8TxAXwT0ez+uv7zBR5m237Ay3rGpx2rc1PnR76vHS8DP6GUn2cR315+h
yUP+34Uw0cF1rG0zaDSK7FwmZ87LCHljn4GMq7rPa6gkFSSyhBfO1lfRQ6iyhpws2h+8zUO26Rsv
wfMmq/aVw8dxArAvd4cP4MPcS+F9cLLgq6eK++ufaPI4bfMxt4MPKSuLx62zHCYQ0uZTdXRF/gDZ
6kcW3FhuArev9iliHcQg0buRCfja0qOTQ3CoSVz/CpOvaQE/0yVXfVf359ULTgSkGe6odiO5rYBP
/gLjpaMz19Rqzlk3l1EqJA/HKtk6lhleXgfLQQUAm0xvrQHGaz8MXv2Zr/QeJ+Xn67YxOJGOk2tg
+YLkWJohB/lT1iRFCxDWTQWJv2Pjb1Z3DQnd1eKR8Zl5yWLV5yqh9t00pVlUWWm6UdMyja4tqzXx
JrQyJfnZq0fs8YmIxqqqj9ctZBpcC7O8HBWQeDI/F6AqPAorAAFHxraAK6bRtQirFJrhpjHLzzYY
oA8dH8ujI8dP11/d5DtaWFVNE2R10wusdO3Z6iW6ZcenwF43soPp3bW4kowFAKLZAgDg8n4W7jco
b241Bmiiz/+fXHXZOfR0ldClCsS5X7yo4iwU3p3jgo85EDuW5btVzru1pHvefO4rL/TQO1C1UI39
irrv/rr5fp+139lY6jA4pyAAH/ojbrNBmVG29/l8oMmHeoI8C/4ZYwhCQQaMig9987SkU4z7hbsa
+O3RWsM64dFa/Tesa+SIJ6tfIlIM4eC/pv1r3WcHp/XB0PCzLMawKA5D1x/7/Nvqfp2mb13yPFff
RP0a+MUOQ+NhC/m64niOp1meijKy7ufeiyaccDhA3UvxcXGyPUBoh65LXmjRRihOPKxJuWP0ALmr
cG4P/VyEqZJnfMTC+zBwHhLr1zyeF+fU0yFqnWw3ukB9Zd19MR+G5X6x5FNa+E9gmzkCCPFJzL9f
ugNV9XX7aip8/z/HVKvX8wpEwbYLB3Kz7pjgQypf7Uq6gNfyS2/TcGn+sTIHvXYHTP5agtJigV4d
+W/q17BJhpCmWwwshkihlwXwzVrqK1FYVDTi3LTSCtVg9yF4soHpQ5f2xtca1lIdOqioRD8dtTO0
As2PaQIQRj5DwjygpyT3n0i6BY4wfcrl9zefMni9D7KINj0XS4trJ1p2IfPn+86Hzun1eTM9QcuI
tgJV/qjW9Dy68IViFK/BnGYIQf75+gMMiUVXewFq1slrhk8QnJZ3qWjzXcnllpKO6fW1rNg22WCt
wD/EI4c7Qfys2I0sS3dFobbuPwyrqg4V9CurWaxKYT/TgKMNFNUTs05lMT1B1WJ/3UamR2hHDStV
K2RFGh57iX1XAzVE/PEhq6q9HNXL9UcYDKUDA0c0G49SiSBeaNLtafaInEOgv+1sMT+bHqDFv+uK
qiBLA1pWFylQTc/QqXwF5+zG+mQaXgtqOaisTZzUj4sKPLbtPAaX+y7kMn+jaGIoNeoAQGBduNvM
VgJpqaWP0mr9r6jXu5H4Oy8YHmrl/pv2Itl4mCEodBp86dYASarCA8nSHHwfhAIFdAA/4xtRbapx
65jARtpETlnuxn3LD8Ch/FO0waNdOL8genlf42oJUOfkyV26/VDwX9ddzODFOht+kqncmvqZxrj/
/ySEde/3VoRrsjslt7jnLiWydxZxHTHo4Bo19ybPiZ0SzEvU+6fP11Cuy32b1gdlrSCa8AOI/3Td
bZGpC58Pys4RI8UUT4r/Z/PlGHhNFi5B9yxauhX+Jt/Wwn9di8RugsueYwoeuxlwd897tXFrc31e
DMPr4EGIxtbumJIJYgg2P/tLXpfgBMy4DKFP6ZMNS5lcTocLLm0QoMDt9vFIi6gp1oNckmPSN/dZ
MzxWyfRYzPK1z9BV6U+v17/MEEY6dBD9mna5trSPqYVNHaXrT77Yt3mzDuBri6RH94HTx6XI7tRF
/iin7LkKgEm7jUkM8o6XGXuzvLf5SEco4PTxVPV362C9DMmwke8NOxQdvQdNsVTO9dzHS9NErOff
kdyOeeAcSsf9AGzfx+szYPIt+ucXZDRw546XfZzW9cGr+FeQajx7otldH96QlHW4nlBjPyc+V/FY
TC9jXv5wvPLAi+Uuk+UdNHBDwbcIfk1foh2AOKHDWqS+invqfhqa7t4us8gfq41qoiFz/Y6aN1Nd
ICXJqklUXNVkPrhFcVnELvyAZeLtp2z4iSUheZyhmxfVpCk2DtPvfxQUIv+cnrZMR8ilrn1cr+UD
W0EHlnpTGylRfrs+QYYH6Ajaxbb6qXTIhSTfurc4H9DX5pToMSxv+wIdxGdN+QIBMlvGMnHqb846
TLEoO/HgM1FvRLohi+goR3ApeABXByq+dASFPqMQ7ikgV3fdQoaJ16nlV8Dnp1EwFXc+Drmk26Xt
GnUQIwuhWnDiYMGOxkHtW/AtXH+g6XO0nRIJxiKv/IvETpbwcJZzHgZ9scX+Yfqcy+L/xo9dplak
3RxEv8tdgjLyMpQ7XggcSu8oeQpoE3bLRuPa+74FGcE/H5UHWd8xIkA02zg7OfzjY3YW/8ZbOB2j
OPCqYn2P0cE2m4aJVTSYlTk9XJ8EQ+LS4YmcOW7b53MdZz1lP1xVDj+cYFqeKuge/kf8Gq1e1JJf
VbvOW8de07w7f5pr4EM2jCuYvbGLcNBVlDa93Kf1CKWM69/0/gOg3vnnAyANFRTCnbrYr9fcD5um
doYnb7K84OstDyA6e+EaKHuhLa3jXmWPCIq4Duyb4JVEZy3EdagamQftgg7H3V+DO9ZDaAu7/3LL
m9s6DtKZU1paoO+KR1msTUS7uf5FbJ9uLOYGy+tYSLIOCbogJ8hZlWPz2ZKJh7JU5WygEt73VVsn
K6RVq3hG0ipmqQPSS/uwzO1TivbkoHOOWcLCIOg3srnpUVr2WNvSl+gmGZA9voMt7DPUfJGtwmR9
DrIgqnNnw1XfTx22DoxcweBhlQWeg7Q0K3UQfhbWi72R0k3Tcfn9TQ6ca3twu0kMMYhO2rB27Qhs
MFvrhenVtR1V7vkp6PkT7Dutwv8v98r5w9KRGIfTj9d91fQALU8EKUhUHBuhIC7Cno7V7gZiPUFM
5f628bWNlNcHqcDlYh2rTvDQmtQY9pDiva8z29/AU13c5e9joK3DC5NqpI7q1i6es4SGPB+C0O7R
HhUCKmTtu6CTt4EwbR1guFB0P0wplL5Y1/xiTH2bq3wLRWqYiEBzo2bIlsDPVxUzJz8sSn1KW3kn
knwj1gxeqsMLg4pVA1Q9MPyYf+Rjd2TsNqyUrcMLWdmsuBgvkKBzy4/GefyaWsFuTqYq9GVxd5Mf
6UISWd6Pbe2INoYM3gmyDy8T0lJHgq2OPcOB1dYZ89YhXTOLpi2Wm1SFxYUNqUmmz5NqojoloDVz
1sid258MUkZQxd26DTHMiw4/BD6vB5GRdVG/TNMlLDzuplG54PRxm+F0TEflcyufwCWAUpkdQ+b2
FSjxV2ltiekY3t/T8gelYwXS/LKLXcb3g1c8ls2WRLghIjwtdfgW+GyZalpUKrLgpBQAZQTc7E+U
JlsBbViBdCjmquY2EW3VxpXfpjvbmmlUcAZdBirF19HFQQwS89NDPtnZFovB+0dxW0dldvkY2C5Q
HrFTzYR/sTMw+KJ1GZoG9VOZORP53DSdY5X7hVG/sTZ2oAZb6ijNwfGbRc6OjBPG7/O+PLCK3HWz
+nw9Og1eoIsNgPNvpJkl25igNVXe96NY6h4tFJ2QwcYibnqE5g2OR2p24ZeM08arXqHfNN0763gb
F5rtX576ZhHPg3pKumBt4zxPCd+3wWwFx6HBdnbj+GJYpHQdA7tpiFQFbaFbpvblXB2JshM0yEC2
ya+2ZGFNNtKCsbWcaggKp41tYVlfhrlxY2BLt8qtptG18oHnA5BEOfI8XZImtFO196y82Zheg4Pq
MMgpQM9vP5A2HvPmwZ6dF6duj6VvbRRcDO+ugyDX0VpWp1/auFxyvvNtbPhpqbZYXU2ja2ch22ND
1tZzG3s5U6GTsnvfajYOEybDXBzqjWeCjawakzFpce7NnF3ig2EtuHDsLIljH2+KXp0I0ClL1wZZ
ZRtnLVpBjnMa1PzBr4J+q25u+oaL3d58gweYVmFTv4hREYilVz2WQbmEnTVuiVGaJkB3zZU0KKch
fBd7fRIjP1mD2qhpGYbWoXnF7IEueeBtbOHw/OC7CQktP19ebzK9DsXrpmEGNDtFVYPOIqz6Povy
xt9wHdOra26ZDBlYAgoUNXjdFFG18CwS1mbKNEyqDsTLIArXAejTQe64X75BsRerctut9L9+WuuP
183zfn3J1nF4NZeUKHlJaGV6AiK7juw++G61YOmn0+PQzjsPWrulfeM6xi6WfOOoKi1mqtAKGBdJ
dyBe+r3Jxn+vf4ppMrSTXNpASFmB5z5eC7ULeHMAXvG2LZ6OsUtTkLo1rJNx2wr0XvjUiRh4T+Nq
vlXbmmmrb+sHIJaYpQQQxnpQkCfrbtV/10F2NKtqyW3YfF5RPSRkkvup8ssjaH+CHWhChihP8B1+
O3Qb9jKsxXq3gsuaDLI/iItUUhT74EH9MrEwbfJd29/WrGLr6L6yK8QMwZY25nN5AFVCCpl28TrZ
fVSWIwkJqe8Da/p63bkMsahj/VDrc0WWVKjydv4PtEnkIYgD1x3z7A2TGbxXR/lNTZosNtpG4ozK
6ZD5zc8sR636+tubBr981ZuoQ1+d1TrFAMk1VAGjenTaQ6Nkvbs+usk2l6e+GX21q3KYFCrgNJn3
OAzdyTr/V5XjTbVE+y8yPOxbIMI5lnE1CnXCzt2L/Mnd0k80vby2o0tlMk/oVG2wb2E75ZYnyZpn
q94CzJsiQQvrNWtY7gaX4VVzGLzyey7scxkEJBry4kYDaWsz5K/aZChkE0OucVfz/lTN7Ublx+A4
OoqPNrZvQWxJxk2vCmAIrQ9B0kyH635jGjz4029UNyW8onYdN6Tu9r5c0TgzopXkttG1tTnNiZSs
QN1tDupf2ATc1e1tXG+2DkerWD6W87zI2OcrOdgJBU4xkFvVNoNH6tx1AjLFvJ8vFwuDFfIyvZQ8
5UnQ7tN1w7w7PhSpNHexuEOon0NX3OrJ/KGHRN5elt74Msxkq+ZieIS+pZNguVgqd4LoFVXz3lmb
YJ86k7pXaE3ZSDrvOg/l+r7OWQElVaSGxnDRumNUOtIHRKmsAG28bqaLn/xV9MQDNP8peZO1EKXM
43Fi6853vWU/s5o9zxO6IJjTqaguoU5628O0Mwj1/XQd/QEqrjJ58myQfKZV1NblI5vLFxQU/7n+
GJPRLvP1JlNLVg8qmEcRt0R+hDjzr64nG19gGvry+5uhL/iWqai6Is4GMQIClTlo/1Jb16Amh9L2
dlMtGssb4bO95D9Hp9sLlz+U9rAFpzW9vbYKgEqdgz4KYq2O2zxS9FyHYGHKN1Zfkydpa4CdjMqR
oGONmWAO5EjIPcTCH4ciOa6g1xr8bnfb7GqBDdLbZmxnCBqjaPuzypMBbby52CivGCykb+laUrR+
67MC5QOInK/T15xvlmgNs6vv5JbMLRdHugXOaGoPQuKHhKbfxuKmog3l+t7NH3ynbyUvsLVGjphA
PwmxXOj/3GR1fePGGAofPO0hkMdQ3LQ4xFN4lW31lppMo0VsUik/c0aniC2r/Rx09atfJF9V6X+4
7eUvs/0mapcmy4McgLjY8YSKiqQVu54BIX7b6FrUomRQe0uOZWACN9Trsrr2F3AC3sS8j2nVYpaz
us4gglzFdSnHJ68Khud0aja1/UwOr0Utgab1rAaUVIjNUVbpn9ph2qqKm2ZVi9QaJUTUbWEYyGV8
Rbn13qvZR7u399ftbhhe37VNxMmKCt1ncVsXVZgroE4hveMV2S0bN8r13oMOzYDQ7+vyWHZWuTxK
1PGDR+T/aYtvz2B7vaUgoNbsqHyG5KfrpbuqW1iEXrqtZG8yj7bYzs0qOdh0kcrcxNvVOKPejTz5
Yavu1232vzz4TVRVLS/B4zYXcR+sB5WsXkhn+4OCqPJt42tRO4AdTorVRtTOHdm7hNJ94TTubqzB
B339EaYZ0ELXSzvGmJdBNrYECjhMuWA/66XK+4010TS+FrxWzamXibGIu4W42O0AZL7yLWkrw4Kr
txBAksPt3A6KsV6RPpNVvrbNsG+q+U624rXi5fN1G71/o4k40MJ4nNJOiE5hz9MH0Vp2+7Hz/x0h
nIZW8iwkVvdYZfO/fsq7EEQ5G4UCg/f+1VnQBKsH0sYqVolNdm4m6a4DaisUdGIbk3MJhHe2vjq/
8DSu0hGXvZydMWzc1WOuqr3lQEQVEP3rtjM9Qttd+8NYopORYv5RzH9Btze4umyRHqcsYy8LZ/bh
+nNM1ro8/00oNu4iOjeH/DQpIb9L5m6IlDfwJswdP72pIZtyvb2AeQsIYFxZxdLpPmd29ytdKrSt
8C/Xv8EQK3pzgY/9kWgFjjqglRh2rRpEBGbKW19ei/S8DAasbJjs2bbWu8Qe7Id+kHRfJs2WaIBp
srVgp73D8qXsSxw7xF3AvW9BYUGfz/vQMLK1pJqMpC3XqeNnKSxTxGnuZpjeavW/BVaQvV6fg0tN
4r2Q0EI9sxPIW0HVLW7T4TMPbHRaOE7+qFSJcmO9jiG2mNOxZNMWW77BcfUuArZM+ZBTVL1AJJB+
QKexeEaBpNg5fJOKxTAtegdBh87osgTCHtLm6LpR2RPzhx2aSkAHPW6EuekrtDAf18LKvInhEI2m
jl3O3OqeEZ7tPLlZfTRMvN44QDv0h5UTzulJ7zeRXw9VtOQgIL0+76YPuPz+Jn9wAM9alNPKGCRq
IqrY8s+o6hq9MMPX6w8wvf7l9zcPqKsFyiTJikkIxjyyPPTwoABcbuzATVOsBbeNantReX0eZ6nf
R2JCY6ibJJ+zRAR3KaEb+xHDequ3DXSexdwaujRxx5N968sdod2pLtYiHCq+99utpjSTrbQYXxYS
TI5v5zHNW8SecGW02Nl8uD4Tv/3+nRjXewZy8HT6HfPLuEF7GOha95MDmV7yUnsvGbBJlvw3H2cg
rvjjTKc7e/i45m7UZ19kU9xV8xTlbX9c3Fvu06EbcLmwe+MXkBFfu8DGoVX1pf/ABcRgVMbVxrca
/EJHyS+ggZTK9nBfnAaHAoiVwJkfWdHfAUaxu25Ow2TplL0DVK3tnOYo2ydNx6LWa20WrW5Hb0KU
00BH6abdmEsqJQLflTvfqw+CVhvHYoND62zAYp1X2/LmMs5y1LDQgAZ+L5EfmReQuQ5HZ+wPljOu
y75caZ8mN1pMyzXZ6jVLVWCZTIl3n2fkRHi1AU40LF86+n4CrNKzSFfGQ2IX6KgS/a6loMFyStLu
ee+l0dRlaSQHyo+3Tb+WeSBa182FwPRPCxdoCLfnx3kNtiQ0Tc6l7Sgs3839PpdFLEGiBDLHtN67
YyM2pt80upZnqhZoqxYH0HhR1X3FObpU5Cbg2DS4tpMYgxVgxAWlXlUs9C5IfUi0gVZrf4vZAx0Z
ny0yaHA8ROW9me5dMt8N9tax+f0XD3TcOrN8P6ctXryjxQ/l0Kgim5vQ9/MRtoB/ZjvilChdVg1e
20vRmdc9NJ44enP+lN8G/0W60KLLRksbGMSKAhAikUVpnY0REKf9PR9T9+Ntxr9Y7k3OtvuKUVmj
WIdu+PTz2vW8DAGc7tfdbeNrMeWRhI6uSERcWVZaR+PSKTu0WWJnG7ud9/NewLWwCmg1edCzzOMg
S04Nyz5YqjpJpzyC9PuwTrdmbi2+QEyAlRWcMzEOYdWhSIYK6ofrbXcFgd6EVw92YeO4cdkQNqhc
uOKB+8UvUc8bjKwXh/l7mxDoPXiZnAeW+r6Is6TfObT5MaVpHeK+a2Nt/i3H8N4DLkn8jRtBBGfC
mo8YDhYRuWyewkRiX6XGeOXJdwapk8Eqv4CGd7es/kkSJ3IH8qtyyk/X3cwQjHrjkQ9CQF52bYE2
Xxb8Qwpwpe8Cweg5X4fgW+I1w5ZEtCGl6I0FE6jeUoyZx6vTDaAs6fnJk71/y704DfRmgjGvJotn
TMSpE2RVNKAr6ftaLpuCBwY76YhK5vBuzedSxAmUZ6KWqR+5S85Bk/2bev7Gwm2wkA6r9NGxPKcD
FzEDbeAd8xxysmj14/pEv+/JTIc1BRcBBa+Q/DSCuns3Bbbz4Kwe2q8bstUl97tm9LczMx3XxKrZ
q/x+5qe+ziPqd+G0zpEzPRX2MXWh3OMXe549zf4RxDmCv1L674XvB4kuktXZbbOwW3nk4a/T2g+g
0SFtAn7dFlQ3z9YE0d1g19TfFNlCDbzPq0OZDpZS0h+yyWf8tDYfQRk0AsOE14SK3H5o07CZyjvC
vFBlX5ZFvfidd5z7JCxkGuepG17ej79cn5zfp6d3LKffuAHAIJYlsfiJBsWFK8mHvIm7PpcT2iTc
LwVRB+qB+wYgpMoPfUttHBl/kzu891wt/QzZ3BULZP9OBdZef4lL+0jWdlfg+8r54AOnj3ZjCH0n
kLrf85TuSFeAMNo7qOZJtHMsagYoZBHiX75Y+4K82MXGYfl92kDK9Ks8mc4TsS78n1P5uqBmCGHV
cJAiatZ1V3pNCErsvDjUNTkCvngAgVPb9eHCn69PyfvByPSrPuSPenAnWKataRVirwy5YT/fanMz
uZ4uWhoUwPa3+YocqP5pln8yQLVI8U+ijh499EyeWvkC5tdwrH/2AToZip1cnoa8BuvcATrOG6vb
7yL5e9N/+fg3q49F2pQmuA8/oefgCBXhEC/AOUi5gHmD2zcEzeDAKVQ2jN/vqxX1r/nQsa+XrmSY
f0lOfPyOuSfF19ln4Zr8AIGWaPsdGMmOBZz34kT1CjIM9+Ii245rmh1tdyQWYE0sMIaeLL+54xLi
hWhp3upeMg2u7YwABsjKQqTeKWFQzlrGg5NuqWQbsrCr7YbmTHiNxzLvNPdyCnnlx2RQT54a97d5
rXbgkCQj87rm3qlQn3u3PhfNuJGiDEbR7xkr1SS2nwvvVIphDLnj3dvulpDy+ydWpt8xVnx1SLBI
70T74xz4oZf5Ubs8tcn3lo67qdrq2zE957IVfuPuc0Kq2iaw/oW0w0YpHPxDflyW5ZNtO0kI9psH
yxnkRnI1WUw755RVkS3dUnknT+QWAsjv905fbukGm0a/eNibbxmqcgbelgWn3C1luRfFWg8HUXSD
vM2V6OXBbx6QOKDQ7hzqn/K+KCBD6kJTOXC3bn3f308xnbpskjU4esnincCl9N+c0Cfgob9QLHAy
TQ43xYKudVo3vPWIw9nJwqXQYXDdYKcyj+6uj26IZP3escjyRpE0Zad2dF/LoH61ldoJi200jpuG
1wJ55qTJCs9hJ1GBjcnq70jiPvB53VhcDd6jXyxaw7r4zHLx9s0sdlmLPuugCJbbPF+/U+SQTqsC
JfDyo/dzDHgaurS7qdbEdKlSKBqSdoFs+QkVYSsEgV9+10NtZcPpDW6pM5WVDu2aEvTRJ2GlrbpP
yRKku7wjYDkHBmWOJ2n7t13GMf0mkfoB9SZestNMwrQL1y4MmhsnQItdD6p+LAfs4WR73hTaY49L
6aW8zfP/4iJT7WhbPHFOpWxOqxjPpKyOKWs3TkEGz9d5yIRwmr5bBvekBm+38OG1wmNIkm7cX5g8
X1uBA7GAHFiCTdIeaxYC/P1E+9y70TRa1MLawh5q6pykGHaOGvbJ6h7crtoY3vDu+j1hD11jxSSI
SMfV26+de5/NWzAAg9X1+0EF3H3d84yemPQ60HFVQVStstqvhVNuxJbp7bXVt3VEXfau5ZyqVt6v
RD1sJwXT22tLbZNPuV2BDRN+0j/Kunzhzhq6U7aRcy5v+M42WecSI1jEOaSKyEkty+eCZY+16+5R
Tb+bgnRvle7GdtxkoMvvb1ZcmwkpJSHLyZWLG80Cpb7CscnGcmj6CG3LbFHpWK6X2Sf0mz7Xsjgl
S/6UWckO3FX3NUAzN62L+v2galtaumDzRfiO66O1Vu1eDl36P5xdSXPcOLP8Q48RJACC4JW9SHI3
ZVnexnNhfB57uIMAd/LXv+w5aTBCM4I3h8IBNoCqAlCVlXlUaG/diG7vy9pS35QC9at5zQZF1iug
54c8844iC56Qqquiti8P3JEviqjXNukfOEs+I5n9cn9utg0y3LttW5mnQq/XzCvyL6LgUK9K6ort
K6P5Zh1wzXnFQn+Zr2ir/QzWrwfN+w3bsuy+WQRMSJ0uEHmZrk2nT7JhT2Uiv4VuAuHLFCx2wM3u
PNbMWqAb6rz1GnwppMGxFx2uXor/0mAy20hcW5zdLNj1wQIyuRF6qctQT5HThx9DtXxEHuD1/i7b
xr/9/Y0brtVQovES4+eqU4fUBWMcOm66R5qR6vH+JyyGZJboHJoMoZAZJF91z/BsbsfjXGVbGHTb
6Kanuw46JBZ3uvImKL96M/NlxJ1A7DtBXfLv9UmyUvvC7aZrHzrdkwuOjQvXdBd3APVNoqpwHVjG
fIWl8dGPWjgPLsi976+6bWMN92Vt11QodMxXiBDkkdT80CzeTxoMu+7szKzHafAMz3VazVeehh8X
D9iabj3U/bzlWe/vKzOL4AUZdKuHer6OI0nOAFSO54Xj8bpndZhZ8qvd0BOqFOOVC3ls8/ajLJPj
lOxL/zOz6jdqGiaqHsZr5iKn2kB0DK39w5bS1Pv3dgTJf9skR69Lz5TbXme/O2eeG3sQAi2a5WOW
6Q2QxvvWw8LbrrwJC4T5HHpWc3cthj49zMp9TIOcRGnibVx8bdtruO2oGTrBFqe9MqdJDywVn5wi
W0/3d9c2uOG0OkD5pXCb7loOw0/HuzXQcmTN9g1u3KmdcHRZ6mNwLcf/NaSvIycbN3qNbMtuOG1V
qlIjNHbAGCETXGgcWP2K0C+3qgDvdsVTZpb40NelR5mkHbwqcA/AGhx4x169JHzJ3ebKULQs/GyM
Kofuyiwzk3ZzmWV9w7N013AN8rNHa+exTUn/tGsvzILeXDbtwEfZXju3e+HM+wuklRs//P30GbL8
//aAVTO5zCRtryAJO4azehx8doTI+AOFs1G3gnbWViuMxZ/Nch5SczjlRd1e3ba4ytQ/D546gFjw
B7iivu9bKMOfkX1vywmkOlegSWOnGD/qct4XSk16sMFPMhWSHL8+m8PHHurroOdgZZSUYADc9+sN
f64W5kOBoVLXwvOrz0Tl1eOtYLLPoU1+sLngTeWnjroOi/eayvmxd6Yf+3644c/MRTdq1aTqSkNk
1fOsI5EDP9j44ZZoYRKAravSqGShftK12Z9zRoDMd+cvaO/ccAGLXZoUV0EShnJd8uYaBukVeiQt
9PP4nDw67lYGyhKog9sF/s0xg1hToiQ7yytDjQMF/7K7uF7tv9xffdv6GC6sprUcmJrUNRMhWCAU
UG3a+ZOOy77dNamryqyE2tfM5LVy5/I0ZCt7SIOx3Ln6hssmE5BD6Uz0dYJqZE7l0fevwZJfVr3P
q0xeKTlCUAPlGYmsa1a2p4XXHX/0QV2ylVS3VNyYqR0alCFHVbXHFzKo44g08pPzAjbsfvljDAHY
LT/4zje3+wv0fIekaB884Nub/EHl/sFFf5dw5QlMS1EPoZJsOsACKXUjPqQH/CdWZ8d+/h/+5aTF
B1G/Yl3YVjnWZjnev+2S+PVaUB5U16B18OuCOgKb5lV1vNxw3fdfqCwwAkOyrJW3OkBBaq89Nzo5
oyfvTHz95IH1NQ+9XZlvZgI5eOquOkcnISqHA30cOv9YJWu4YT+W8GAiOPwlD0nS9zUCP25YA5r9
wBb458KTH8Itt2KcZaG4ESEQmoUCLAczGOrf1Cte0NxdRCH8oOK0jKoAqM/70cICS2CmYug4q6zm
QSevzvzsuv6HQJFonv4xttr/xsL5NMlPlDeokI4RUs07l/Fmg29i4KxaERZzKa9LWqO86xUpP5dr
X/S/NXgL1F/rXC4bU7TsmMmJVIQJ6oFQb7o4/vglkMmnEDIrrdfGhEHE4f4yWkK6yYMUuCtTmZ/y
S9+H7qHtNPSjU38f/wLz6b8Xq69zMOXyYblApx25lqlhp67hj1Oi9j1rTeRQ6ztF1QUevQBZ/ENx
79Aky9WX/caRZFsdI7AU7qAy6Zf04jj8xGb3Ix/zdOfKGzHFW1PBuRTk0rZaQ9dyLc/oRdyqslgc
0QTtjBSi9Wu4kIsavNjP9M82dw7oyz9BF+tbS+ef983HEnnNjvlC8kTShpNLrpLl2KrpErBOHwu6
lbf4p33mv/ltZgriuoPn42GFY2/leXQ7NICsAatzqcsD1eLg1/FEvxFaPIzMe8jdNCqWImpxQlXN
ErnLt13zNLlVMwIiOK9JymvnOKekCP/wi/YIqOhf+4Y3bsw1W2ftFeFyKesPlaav7bye6NhsgUYs
xmDyq+YUpJ1J6SyXrhUfSgaQdz6k/IFX3lcfbH0HqTNvVy6XmaQu4VpO4wA55EvvnsuluvaDPPeL
Ey3uTy9lv3ctl0nrMrBEo1ZWrheuRv5AZerGzsiqc0qacqfn396Zb8K828wsAXfMis66RB/maqoe
OoD9Ny6LtrhiHpNT4uCO2y8XP1XsMlVlGi0ZGTbSErbRb+fJ299e90Ko2vcvDtLdH8JSeVGVr8tx
z+KDrfPfo6ezl8yrHxbPc9d/bmT6YSl9aHPQDbDs+4eeMN+nkqtm7gnJQSMeQOrLuXicvdQFPfRs
izbg/aAlTBprotLKZwK0BNNSnucRLdJzwf4SyRbrnG1849TwQTwjw4EUzw40L8Ew7L02MwgtujHY
uCdaikzCpLAuVj5Bx80B8UHosRNBpvq5S4f1V5DwESUtJ3vAGxBaX/ATdeCA1x56ohWoxar8fN8K
3rcxYT5myTDmNQCPaOhb+XeHJK8tqXZliYT5jpV0ET3naKSsZgcPjJEOZ+zhfLr/w0OY6X/PE2G+
YSutQWensTmyA5FDQ/SvVOY/q3x66DL/+7Tya6vcP5eq2nVyCJOPOZvGG3gW3WGs9RN6BDBqLL4l
aNPmJz12E9/4jG0/brb4xucnokjrDAsWLWn+WMvWiZST7mJkpsLkTK5T6mdQMMlB3Bh+VSg0R8Bw
b+F8Ld5ivmuDJWRTUaM1NNRucZ7cUR1Cyf+aNN8q21hCivmuFV6LPC2DguMtpHhD+8ltw6gU4WtS
heHGbc42C8Pn0REzD8J38udmBlLGle2Zi/Rj77obJ4ZtfOO2OEy4IuQNWm6a3P8AIZLf0Cx89IOt
15RlePPdBt5hEJ1Ay/V5WKfgwXfoeiRD4p1Qyyw3IoZlF8z3mut7gLMnWCGRD+dZjSda0B+SQ4Ii
8R7u+7bFCUx642CFPLVa1vTZH9iZNuzB2cKk2X68cejRBMJNGZhCnlc6QburkVFe+Q8TWmJAjrcR
1W3fMB5Laq7qvsq97Bkcyuux63tk+4c5jW5wr0NS+tPGm+l2hXknAppE/qKbtBNUiRMvDMzbc3kj
a6S+PvscomqB8HvotksRrSvbx4kgzPsnKPL8Dh7oxJXPP4MI/QXwx9d9W274RVlKIjmbnXgci+yo
tRyOTd5slNUsO2LeM0U7hJykMFGE0j/qLlMROKJfID37DSitDce22KzJH0gVVEA0bZ0YimdJlLTE
i+rO29IgsI1uXDQz5FvmdpFOHGjmnSvZdyfcTbqNu5olapjE0H470MQf5+yZSnKu9ThGnRi/rHo6
3d/c998twkyAlCvlpc7a7NnP2g94tJ6HsnmomfMZENRvA9lquLctkuHcrNY0HcmUPZPJhfRr5w5H
4Yt5Y5Fsoxtu3dR6rV0Pk+gbVR0Gt1XHdJsixza68XJka1uhLxIbLJD6/172Y32ECliy8ZKwbbBx
qhWt9txiLBxoiOf+EYb0okq1HIfF3XBfm4cZ7psGIughRprEZapeHDkg1ZWfwLVVRKO7RZ1hsSIz
FZKtc5aGWebEg1d+h8j1VUzqsVHo1O7Fq6PajcKa7TPGi3EeVsLnscmeHU4eFa2+s265pLKeI5kl
3TET+bf7XmHZcrP3SKi0kDfiredpmtbTQGn3KEPPPdwf3TaN2069uUiGQFf6bMLoqf7Z+7+W/Cfx
Yq8Xxz75+/4XbL//ZmxvvuB4Q561Hm6TuAUDTkgfc19v/Hjbw4jdvvlmbDUGtcc9J3vWIglOeEaG
J88FD2iNPusPpYMmrDR09UtbhSOaAGVx4gH8cRj1Pgi4MKm4QACgOZS20udSe9VTUgj/0cta/3h/
6Sz+aELjoeFVCrcKnXiuc47OpRo0khDGPoImq3m8/wnb7hjhqqcpzbIlzZ4XlXVYmWI80xmtvvdH
t/i7yZW4cKigLmhKB52b+DDKfjhmM4m9ormkot9YJNsMjKAFAMmkNBPZs3BzELOMdXtIFMjl78/A
sgXMiFhcptWUOgwbXGV4nL4qtJ2wdQvwYfntZidTOEwBOgu99DnLZR2lPflOsy3wuuXeZ3YyuSCf
C50SY89+8Qi45Q9wHyFZAMq2Ipi+9b5zCUQvN5bJstEmc+Iw8axkYkifQTpXRQPC7BGt8PoIMEN7
mdCw/HB/O2wLZoSrAg1Yc8na9DlYvOHg58RDC6j7dd/gNxt4E03KklcpGWT6DJUmHjkKkLmhR93+
/ugWSzKbmDyHqLaesUR9L7+4y/Cd4Dwamf/HvuENR06bsNasqpy4S2TxwDxVX8I0C9H3IvRGpsY2
A+PyIUCXPtXumD7LMDysNH8e8/4qiLNxObAZrOHIDW6WRLkCd/t6/Vs6zQstvF+V75/rdfqYee0n
uk4bMcMyE7MrCKiPcCo94sQ99JqjsUyhYt5c5mz+dn8zLFMxO4OE04S8r6r0mQI5WrjsKVlHSDfQ
/HOg5WOp5UM6ZRuXNotLmH1CZPCWIqlIGGccOr3F+Ci8cMOrbUObDkFTVTSgJIqddv5jlUlw7iGB
sPEutQ1++/sbb6tzMU5oSwzjQHryoMB4dBzraqvcZtthwx3AmsY06G6c+CbLJcrgeyKqc+GiOn1/
h22/3vCFmpTQK1STE4MPI/ia4/X84vDOWTaGt8RTYvjCkk+BWD0niZswXQ/Q9ga7sxiao7vo5TA1
xWnfLIzTTUD+tXYU7uOAl7RPtGhyvBcdus98zB6hYQ3SvBrgZXULZdsDXlvzuQmrTYLz9/c4MEHO
We257Vp1YVyT8XOQ5Ac9zLFenY2f/74TBybGeeSUtAzcILh9iUeVj9Hc5I/KmY8pOmfzToC9l2xE
1vdv4YEJeOYF6Wjn4VMdWT7c2N7GzI171R1qJ3kYHOfX/e22zcg4PbXbFW23UAGqfzCHtIH4oJfw
I5dkiToPLbuZ+7C6W7tvMWGzjWualxQ0KGsSZ7CAMs8/J3lWRx5pPiTzVqr3/XWDVNG/YwiHihA0
TRwRM1DiwSd5hM6rB7rIc5ZkL2BS2yqp2iZjrNxaVDKfhyWJg0GfZVocG73+IXIRy3ETdfS+OQuz
tauRug8Ll4ZxooKrV3RnMiUPoL79en/zbcMb8baXTubUvAih5V166KsDh1x30GGWZ9EwUrZhYpa4
+A+50JuoHoZT0WbEC2NIlfSHJmh/i2baeg/ZBjeCLkUy3xuCUcQJyTg/ehmdk0hJ1Xzbt0RG1PVa
1mUNiOPiskQ5LWnT5BFNY/7Z9bpq49SzWawRcQneP3nb8zBWVfgcpjlAj1JGmiUvt5tB3u1DdoOx
8d+esfioAI/VkMSA+KCjGswa6XKSXdukGxOxmJPZxVWEyoGA3hzGa8819OFK9zyj9BXNKWr097fD
st1m+1ZAkqFimRPG6TC/to77B5DGG5cmiz+bjVvTOpZLAT72GEXNxyRgPxtwBK5u9wyB3n3+5t4W
7o0nQEGzTtKxDeNcyjP1dBdJ8HtOiBcbdwTb8tz+/uYD65qQhqoGO5C19aFVVRor39sqzNv217hA
gStNlmNRIHyj66mMXHdsCuAKarCr0kB3W/Bu25FkrFKW664ZIUwVC09x8HQGTyFdcAqRD5AgPK9h
98iHrRPJNiUjfCTcCwauKLKPtADIa9SQHEfqVyXZB1YGnr+RAbZ9xogiM6DwNB0EAm2pXm4RJXJq
70VX6+s+tzBCCO5s4KEMYFgp7rWRB2KDqBvbLZK89wNUYPYWMZrUc4NELRapPhRz8AdZ08+3S9Za
TM9Z3W2E2veNNwgN8xJt7g1Zq3EVuZ17Ua07TiJIDQdf7i+Sza6Mva4ZdAD5hKvO6Fa/kpYfbimK
SHjVtdTTT78pHrSSG3HKkoYMQmPHE7B+u1Vbi5jM+UdN69PYq5OjsiNEBr6Crui4FvU/lJI5bo6o
Gm989/0gFpiMgx3odfywK7GGY/OzSAiP/AwHytKewan+cn8dLftktiTxMOw7JUQQi7bjp6xaHyBy
0B3vD26ZgNl+FE7pRF1Qh8al5q/rQD7/0zjtcUAKW5993veRm6G/CZNsJDNaIWEJAUj5zj0ISiO6
gLtqbnPy0EmX7OqZC8yWpFq5hHRsuBnBgKSC1nr8tTpM/7g/DdtGGIFyDF2fsFQFMQe0IZLy2xyq
jbrn+wErMCFeIpAtyZw2iGVRq2ii+mVJyVWXap+dmhgvDt76vsblPZ4y/wMpycVBiJdN8BrW3cZ5
blsdw93RyAAy4YKIeJjl8CdtBu8lT5YtBJklmJg9SBwAbOC8MYE87D6Vbvig6uRvoprXG02s2wAP
N807J2IE97UYiUoSfIrnOGmTrL6kRb2vXT0wUVwTZWhDKngQax9MTShUQa4ZnWC+/7nTfrXFvWjZ
CxPQVeXIVCzJEMQlhMc+rYnnHSq0fO9bIBPQJdZKhysdbwFJ1EfQq0ZDqrLTfSe7xYT/YiUCE721
luhpTkCmEIe3Vm+wQj0UpPlVy/48EXnqxnrjCLd4nNmbVDRZ2/JA8Vi4aRpVHGR2LqRoQjwB9k3k
tjdvgp6fZ2OZBTU+ULifg16OAEClP5clO0wBfWh8aOvc/5Bts41zvBw6vbKB+3HJEGLDsi9eXS2b
jSKrbZ0Mt/bdgZC+bIK4q4uij5jf1T/y0G1+gfm/38LO26ZgnN4DCATmaaV+zConPd4wOOeqrrZE
sSxqPYHZTFQmfTaLSQfxmAYXlhd/Z4M4oHf0U+Px12Cm8VrSr3wYf+lZ/bq/KbdH3jtmbDYWDWND
UnD0+rHS0KNOhoZFWd4NxzVg60G5Hrt45YSCeMqqk6ymbMPoLGHSbDmqSNa6LAngPXMRfB5auhzL
Ze36aBaD++Qm5S/VefMJZPwgLr4/U8vemZAUQPTdouK1H/NKFh1ExIFT5Anzg43xLQZoAuWgv7IS
MEz4saTr8Jr1xPkJsrgySqWgG5+wrdrtcvTGVfPUc2HcjMcoQfQn4LMew77+uLDgTDWURVjSP1VV
cLi/Xrb53P7+5mNAX3jLuPZ+jLbsDzUom/BG+ZgO+5jIA7N7o4KUkvYguxO73TKcfLLQp86f1PH+
j7dcF82ujBJ9V6CVX7DZX9MFuoGTkwGQJ+pPfjhtJGJt62MEnNGhXJc182MQYfeRL4LuvC5okipB
kbLvADPRcWkrVTt6MKlprvsz8Yh3DoeUbViTbQLG/SEfc0acIkQ8dpwvkFKK04U8gC9z3483IXJD
uFZpmSHco9nSjVRW6cipXL7POk1wXKv7TI3N6sdp57jHjDD6FE5Tfexpso+rMjDldX09N0vOZx8Y
F6StnE7PB5Uu7oaFWu4PJoINxEJQ43QrP9ZAcza8jV3pyKinQ3zLYgBhuZF8s7RJBWYf3yLHtgFD
Oj5EQYgLjtjHtZNf0zRLEZqKL05aPeRqObTDwCPGuwcfmFIg6c5eMF7GNnutuxDyzs4+ozP7/tLV
RylM+iTO5sx5cJymfqrE6Ee67uZP933fYtdm519AyrwnCSHx0qvfhLGPydh8nHW373Vl0oUXXc+V
J1YSuyyffkxB1X2f63H8ef/H204pwymBR580QNwsnlPlHGpge6Nx0lvyDBajMwFvDLoDnl87LOb9
2gPwHrz2TfZbtLWMErf9K1i2kHWWaZjdf7QFDYY7aRbTfOrR5Us+cLnuyzOYKDeHoJDn+Jkf906d
nYuJV49hC1ah+xtgsR6TQRsAtAR9hRhdYhOqEanecvp7kPLP+8PbFub22Ten6uD7MB/e+HHiOr/b
ovhREn8je2H75bdPvhk6ySCX1Vb45UQ0X8lSPQtv7KPR25mHY8b9vV+TTKosJ/EsmXfIsiy/yFDS
076FMY7TKgGnfcEUiXtQwURly/oIJI6/7w9uaQkPTAZrMkuIUuSJFwOzPR5Fg4pQXh47dCaxHq03
mkBZmJ/Xsfm+jMF5masPvK62bp6Wy4gJDAPv1QqsdcNQ2qw+tX1/AsvKr0ayKASgbl9cNeFhasDT
HCK3QMyxcIpKyH8duJ/n0aToVkrAYromSswXIP/20U0ZB10vH2gLGWmKyLHvQDdhYatGW1oXTgzY
FO8XzSswHax/Id/+et8CLM5BjatzmzciRPrbi6FyPv1wCXaBBLn4UzIxbjS42tbn9uk3/tcSwVvc
eEicu+6Ry9I9VPCRjeWx2JAJCWv6KXeTVIJxepVPkg8R6H2RJ0ZHkeNWu6oRgclujY6exgPq1ovR
+v+CXPQlc52va7hVU7Gtj+HhZJyKJNUTMMN4uZzQ/js9pEO/rzcw+Ie65M3qSx3m4cKwKMJFGaWe
5f+KQm0sjO2XG4dyA3QAejW1h8yF/xtQude62ZLSsQxt4nYlmQKFRgaCxDykdLzc+Y22/I1kqsXm
TeiaaNsRkrsLiekk9THPQfUN0WH6kGd6X2ExMNFraGNNC12mNA6pfCk0/3Ms+u/3Pda2MobHKtoi
VPcTiZturlBUBB3VMrvD+f7oFn8yaawXNOO1oahI7Iu0/qrqNDgtjj9cmU/aMwqYf9//jG0St7+/
scpVV8FSNAMB1LIVT7KjXqTE5iPINrpxIs966qp69RDU+kqgCYMenLAvNlbINrjhrowuVBda40BG
Wu0UDqM6z1xuHMi2wY1E2uK24ERyMXiXNn6UseFpnLcYGWxjG96aqRxyPl4Pbw1zdkpCt4v8FPIg
u3bURKrhnQy9ruH2Wh6pH4nF/1uOzdbryGKVJhBq7MOarwVx4yXQ4qmnzZ++CIeTXHR+cPOtWpol
LphQqLRL8zTzlBv7EnConJ7ZwE4yKzce/rbhb5N7Y/MZlBwVkZUbD60oD7Mzt5GTu89twY77tuD2
4TcfgL4D2Lr8ZEUaDEQ/0dQs86Uf5uTLvuFvdvVmeDByJ4JNLpZnUKw4dbqjQwQwV7gvJpi4JwCK
R+gxg5kivcmlHlVQ+Mtjrvi8r80hMMmsGyQP6BAmS8zQ39wdelfn1UPayKTeOFgsHmay3UrGxZR6
co1Hv/proNn/9BxsZNVsQxvO2wNt3Yq1W+O60/RDCIam0+DQ+Xh/a22maYQd3XvgAZ7DNS6krKBr
wsmBIkY/ZnIdNj5hmYAp0StVAjBmB+OUhZMj70g5PHfzHXOL7O+k602slhzDcAlmb41ztGLhUCnA
a9Qs8jhDFfFRuO58WLnvgbdRaLDgKlCutSW/DANpke0pAzTo+RSJn/uraZmqiety65SlOQnWGODg
toj6CfSpRV3LnaZwS2K88UO1jjoXRb7GpScK73EqO8YOHJQAW5DQ938/NzEFqEWBVq2Z57hgIwIV
0oeXGVm5077VMcJgStqsGytE2Qod1JqwP7US08bK296zJmIs9Wb0jJaIIWDRQs00neOcBacbZsQF
LV/msi5SXflhCpLPaYkmzQLUCc7Oh6DJAz45XqAg+7fGfcbH8ajCdHYhi6rIlh6UxU1d414D9GlY
dgt8yPHKK1Q4HyuGXiSy961pcoGHy9pnediscVWuf9ecnPKZ/d2JfXSVwL3823Ard63Qu53h56eh
Ps+kac8FydfPBKDdjefg+ysEWMS/PzEko1QqUWvMxm49M1C+n4eKOEATLb/3mC83ceZlr0mjNb6Q
6L46lQ7gHiVaJTcM2Pb7Dedwa2g6alavMSQv+3MRtixirRwPNfq4N5boNtR/QyU3ybWnsW5IV4Ed
F+JY83GGIGAWEP8wNAOwGVtPLEsIMSFwC83yusnqOS7nrjx0NPcee5SeN25SttENP3Cdtk7cuUKn
AmliDZc/zqzrN9bHNjj5twlVBJj7bhVTTJws/dRPYfOAmspWOsc2unHSOtIFpqbikENrZ+fnSmXy
nXfd1j3ZNrpxS2h8wWriiCWmaUAP2OT2EGrwvu0yfRPIBuJA1khPjzG6N72zU1cczBHell1aTN+k
uk7ZSonMemxqpVtxahcefKIAe//ouPD3aXJwE2GWCDopCDEPccWCLmpuKH6u6w2ohWX1TZrrtM+6
ZgarVNwURL00/pzFcOYtagfb6Le/vzn2KZsqnkCNMRZTk55zmP+jV89bGAvb6hsuNSlvAeCFd7Hm
9KmU6xWkI0dnKTeWxhJ0TAKxjoakXxvWxV2Z/Jpy9cWX7Imy7jmUWw2Dtk8YnsXqORgTvLEgrImq
SsY+Te2CrgDn3E/u3/cdwPYJw72ccUV/Cem72FXjpYHAak6Kg+r5U6k3+5nfxzJwE2C2yLbw0ZCI
aYzVcu50KU+EZ+Rp9AS7Coh1RG6Rez+gkLSPzIOb4qVOAH3ima9VTAuVnbO+Fw+ryoPTrjX7D5Rt
9PCozrBmdBUe5HYLeHUGPIOuenEC61a9cXLebr/vHGsmqK0KezWvPQXVa1OIR7Qp+lFVE/2wUChg
3Q43mW7BTSy+YkLcFt6kebPWbVxm4+8pwU0WQzd8i/PfYmUmso1KCAQ3AdPxMrPPSUKgXdx1aLEN
yz+bQG5siyWamARlfTmGoyfhkGWtVJSPDrinERo3RretkBFNGtBhJY4zYjOQpYGy66VKVxGFc77V
3Gn7+cYh7dGlCkSNnx8QoZ5pCD2BMGXLxjv+diF9z5aMUEK70pnTfmpjoIe+ltV0aWTxES0cDzkv
zoCxnoemufhz/+m+i9gmY4SVgFYNiGcTFUtR/gVkC1CMgdp5aJtAtqCDgEQ3ch0DUOY84qaaglkc
9c9dP93Eq1HHSxNOch2Twv1ft6RLNCPQ7xzceOjOChnFW6o1Vn2SXzO+8iIKSqb/d/+3W4zUpFdb
Mogci2nWMe0IiKqylIOAnYSirCIqimTduDVZjMmkWFvClUH8IlRxI2Cg7QLS6AAIDKiL9jIu1zY8
k0qsRzcNOkDXQnHcN7ubsb25LqBbuCkFnkLxDFmM41Kyv2e051C2hQKyRCkTSeZOQ4GWvl7Fq1SR
M/FzsKhfNKmuKUk2Lg0WvzBp14LGJzqUrMEnQNk56+ekzr7vWx3Dw5cZemylV6rYncRn4L1ewfH2
M9fBBrjI9ssNj25VIJaimlQ8perHLHIdMYdtNdJa7NYEkCnaOaHPZxUPzkROmSrniAN6cG6adec1
2ayq9rk76nCidQzIsx/5C4BqGnXRDY+wTcB4pJd+k/zzlohXh7vnuqteyjr1T7Pe0q2wfcAIHGUx
V0PleA06aCmkXjt18hoXrUt65+lpYmaVWgTxc9rEjZ9DEqan9RPEm7/ssk0TAYdLSwfqK9B0h6Fz
nrv16AzVa+2mu5psuIl7I1VTF0mwyrjg4k80eaWRnvLX+z/dEhRMFFvJ6wS4mqWJmSBf/IpfcpZf
BrL0UL8oNw5nywXZhLE1gBOj5DPjuupm5NDI2v2OoiU7BgEa+EBlJSOAfodv1eIVx/uzspmTESzC
eWBuRXgV8xTduc4ErQ+nT/xodpetU9o2KSNgZKJZEklCGSNN/pjS+TVY1x++k35Zcn3uQYWM19/X
+7OxxCYT60YKgn51Qau4yzvvJFukxZ1+qTbObMtamQC3NCFz0YE1OXZ0eXUbdKEF6RP1tvR+Letk
YtzWYgXp9IDhZ+QLDgF4teOuq8kZfcftIeeZhBCaz5+Tdl+ynZuwNzAyLTRJGqSZmPOlDUgR0dDZ
lcaiZiCn3ZrWRIA1Z8iXLupS/0mXZAN08/5C0X/jgMn/0XohreK8uYyq9CKq8gNxIbL2f1l/k9fV
PujDEq8/eMgPRn41bOz++7ZFTWhwIrnrlyzrLrIMcKVpIBJbd8nWtfwWvv97Ladm1A3dsK5Kfxku
Xk9plFVMPMil9E5B3bqPgXDq13mvnjc1ozBdwrHxJDZn6bzkY5U77SMBofpx0qXeuVq3VXxzRZtd
NoxO6A0XUCgNZeTTfPjJC6p/7nF0agZjpFvFVNdudwFaRESN56j/5+xamiPVmeUfukQAQgi29NNN
tz0zHnseG4VnzjcgQOItHr/+Zp+VR8c0Eb1yhBeipVKVpKqszMjl01oi8+NQT8ww7PvS0nk5N7GL
0huovsqsiXPeWwcSpPUWFPT+j9vTWLK6EX2tEiSXc5AMMZCJFdIt3jAcUq2BBQ+HcmuhXPGtDurx
TpsYgTgLvApGaZ2TKgd3m/bgcqlKvQJyXZiKGXobIB7rcdbOyWWPeAdsC0ae/DqNiPZ/gqlwf3vB
Pg7B0ED8e1sNIHzwXYqv6G6MOMt/zvyMzPCf26MvdGoTMwT7DQEBgIPhKxTTZnSEj5IexNBHdaAj
UnTnmp5rfUwT/dCWD7c/uhBXzCisplnrkrk6DucBTSWECSuuczbedSUiZgZsEsJPmOfXsacqKTdI
P7vgIB14v2L3BV8xOTZz8NbZoyTIGcpkH7r+P73tRnjcHAtVfr5vhYyMSyobZHOSFu4oQ2veo31s
7Dc8GflaZWrJBO7fu4rlhezB+aFjXH+esqJ79fnaQ3xpeQwPz9Fd3qmp1bHlXAtG5bxRc/OdJGPM
8+T59vosOYXp1/WcBZnX6TgYnB2dqrOk4QYKKPcd5SbMeKDQEldhrWNKrc+dGD8XY7PyllwIGia8
WIILFwqLjY59l/9Tpd1FFIivdHxIRhlnhdjdXqAF+5o4Y+2Atpu2cw3sevmMnhOR8pUAvjTy1ezv
jrkCNCh9F6TOSYbyKeHjjsjwvrhArtZ+NzR3yFioKXFOoWQFrhr0OPtyJSgsdJ0S8xGcowqYehyD
gxtwjMIi/TqgYNpVJAoBWOhbsbesatM24z4v1iiBltbKcGPfaSY71Uke96hvRm0dhCiRyzWYz4Kj
EcOH54RlxCnFdXR7Z6lw29rh/2Zhfwpcfh/4hZh4Y9LbVsVBtHFK++k59KwX1ucrd9oQVv3g/mcy
BYvSH5TqLPsksoo/pkT5G6nqN6VEvZ1qKbZDoUbE14wdir6fVr66YBITiUw6W5UzQ/tf0WZHcBVv
od3ycpfPmUDkNm/9zEE/6Yk7/teOFHGPUszKRWYh4JkI5MwaJ+oPgX0i2fjL78JzKdVlavha88aC
MUzOTItXfqISLIvsnM9lUz3JPH20pd7AWba5ZLs8Hw9JWrLt7bVauneYyGSEEHQbuZhQN2SX2Zaf
eAXwlgUqCZDeHzwFKZqCffJkvgF/+cEFDdLtDy/Z//r/dzGmwesvqzm1T6NnvaXddOin8HDf0Ia3
h1BTkUGOocG910At1LkUxfT79thL9jd8vWw8jQuaZ5/ysrjMlHxxhfXNRz749vALp5LJrpmTKkgE
yLxP2sv2zdggsCfHNhVolC0vga4/3f7M0iyMY1sMrla0wSyqagA1TxIHWR81LV2ZxYJtTdByo4nF
RI3hwzndeqn9AETAyvGx8AA3Icu2VK4uHCyQsl+hCtunU1ROLxkYwDhYjZpsxcxLM7ja593uJDyz
alz3sYWa/NVygj/1MLzdtfb/Ns6+G9qdlBc2AouTSrWrEwb4HBrGc393e/ilX341+bvhk6lPqQc+
57jTlrexXN/ZzWm7lrNbGv36/3ejgwXNH/ocSACQCqURg5zBpnCSNTDrwrY0ocpp6oJ1CeRHp7Dn
P3w3/0LG7lCyNQabhdhqApX7oB5GorF3uvLC5KPunq3O2qT8G15yqfgNprWVALTgxf/G2nerBIhW
2OoBu8ev/YcqpKcp7E59Eb7ZtvMcBMV9Xmxif0OrAuOP35exS6EiIMCpvuvqIdzZliO3t3fTgruZ
AGAgPT0bHHGYSXHwub1zkjrG0pWZAJkFxJP6tQTBgulNcG8QzCIr8zmPw4ZACF4FPwLdHqthvO+4
MRkbMwEtEiuReF7zodroIHwjWXYfcoGYnI0qGzk4o60sBseHw787bTSutX8v3C1N5C1zSxnyEUMP
VXsiEHmmtt7U1gCx65XNuuDSJryWBqguBHU/n9q86bfASGQP+RyQlaNgya7GWTxabs6pE2ax7jNw
CBd/5spJI1uMK8+4pV9vnMedN+dM8EzFjStlGk1FUrRRMhf9620HWBrfeESD/Ahc4DZIVit0gR9z
Qvutr5M1ybkl6xrn8JjkbQhFqjJG8+BPwIVeSEY/VSx/HNl4vGcCyBr+HbELi8sC7Ykz5FypH02u
tiMXfUr3DW7kxOa61HgWyPnE+Lyrx+xzYFtrJY+Pg6hrIoJrdPQDrGipOHD4S0HtWHZgrJjc4LFJ
6Ve7kHdFUTe82uZdsLbbIChL9MydQKjLfikvb0+0yZgLQBiyofet09U73n2Da4Go5jRF3CiqotBL
xn3FwjWahY/3qGuigsfCsiFjw+ADsjyXbvlHyvb7fT/ccN+htaGXRkPActCgu0degG3cdrirz9UN
Dd8NqgBZVmB149L1/vFUfnSFfefQhtuiZcvmztireJir4dwBbHTIad2vbPuP3dY16S1ZR7NxxKs4
VmNb/gxLacetBbFVERWhDwAvill5uPKtBeOa6GACkbcuxDKdemg3FeUoIu6l9K7XLBjJ/96XExET
GntoGgf9HKkO3T2ZHeX4e3v3XLf3fzMLrok9zgDR6UIHoK7eQ/SMZDd6WRE5NSsKEdWI0ms6tEsf
MnyYgS+5V1VbxiwUxRGttuk25XT6kbnd2sP/uiQfzeX66fcu3Io8q1sslS//Cac0athe2/tyzDZJ
qyG+uNYltBD2TMpL0Wm0ZSb4DkFnEz7SqL0/fPchn5Im/9w2y9KWMpw6FITPkzVksT9UnyhNPwcW
XYvaS5YwfLrMqTNxauUxyqJHN3VQPXa/z+F9x71r8l3mzHILHrhp3FG0b1hWBvHalJf72wuz4Nem
mrF0R6aqoiriIhPAVI+62/pexiJobv5puVjLFy6skYlFJmBtC3kaitjNuh9sKI6s8w/V3K543YJ5
TWgwWjiILGYm4rwa/oDY9OsMWr3bC7Q09HXTvnOCSmfVbAkhYtjhE7PsPGISwqC3B19YfRP/KzNR
ehwyULEzjf8rdfMQuP0BZ8QjdObuqie4JgY49TKHWXKwTlUmkPjohbN1qvG+VgvXBP8mnbSmZO4w
OkWPv2p2jPQ7r+iP962P4baiSIEqQg/EKXWT5ElX2V5QHnVVl57JVK24wJKFDf+FTkzhp4FOY/Sb
v/aqdqOm6daOm6XBjVO55yP1mFclsUIDytZS6cVN6jVY69L2Me7SRKE9FFxmzslizRd3cCU4F9GM
wpXYpEOwBsVY8F0T96vI4JcWcrTxPIoCaVJ+le7mQQSWqOfbZv74C75Z1bSl3zuJk6gLeMvyCD23
Jybr0+yoNRKNpQ8Y+4iijXKEiBVQlL7ffrbatn2ouU3Pfput0eV9bGjfVNdDTXBOeCDKC0Gqa9uG
PXkQoz3fFYV8k12pSvQ8BF2mLnLWz0nnvHbW2gmw9MONTZSW9oy+llxeRleKy1RqvstGspbkWEi2
+2Y9M8u7seJjW11EVnwTznzu2/Q3n8sn3H7f8mu/MagRshr8FzmFAunweteWMmudgSDMmsB9hzYh
UZ6mrg1/aUiKPLVgJ1oJ3gsLZ9Y5B6hB2ZpykMmD+uhb6Gvs3QJIYHflUPv4WuSbhEp2k7ggbArK
y1CC5cES6XMim5Nwc4inOudC1+nKhz4OI75Z+7SKsJhciQ/pEc9NVjT7yXa3YDp77Ud3zQWXVstw
wYDZkKzDs+rSCG5FaKURkW7XGJaXZmCE8LzRVeuiGeyST7yJOodOUSo9kGqrvtq2vaYrqfilSRjR
vHMZaYVVowwCiEodF3nvVXtiy/rePWU4YwP2Jj1VqkD5xj6wTj9Xeq1EuLBGZvVxaAM3J+WgLjU0
bKNmoo8FnUMwjqdPXXBfZs0365DloO22KgEJpa4a2o3lOGjaxb27+3rbrRcMYNYiZV/koDAHgHZs
B73p86kFTV6Xb+8b/bp07+562Dbggp3c4pLrqj6UWVceWbuqv7r026+H07vRPWHRUHatuqS8xsU6
oJnc67Jw5IobLxxy7vW778anbWkPc63VJQy6MPK71tsR4KuOTiH+d9/6GD7sJdQpQKAtL05Z/PKJ
Y0UuTdz7wqlr+HDnqcFtOQYHVNJ6oBPNt57TZSvZkaXFMTwXmzEcO7tSl1Goagc4cXGAumhzTria
VtZ/ycEM35UhI3JoHXmhVffggHRp9Pivdgy33ii/3jbAwizMKmMXDpOw0OZw0X7yP9lPW2fWx9aq
V24ZCyeOWWlss6ptasg4X7jVb0GUei590Hgj/yua4Tfv/M/3zcJ4UgGn4CfJWEkw7aFHuw6P16Mf
Sj0rpl7wM7Pa2NcW4NDTIC+QSq9ARyCnKQfoplzTFllYJZM7I22Twqf5LC4WeLUPIMSfd05P5i0b
7fRr2Vv5KaRQQri9Vh9Phpov21QPAvAalaDLH/hqYskTF+FagufjwX1T5E5LzRuwFKhLQioa90WZ
HkKk2u7zB+f61XfxSAdq9tFIi1idtf8TLqjUG+dnkNWbUMu7Sly+WT2tNVoQ+qlCwA4HtaXX27xS
NNnds/a+WTwdVYH8Zo4JFOgN3YZ+BSgKFH5W7hJLvmxEpF6ENYRiexyVY/ZI9LjL3fQtbLq3+368
EY2SpE67RA3FpZSxnKAwKdErvWLZJQ8wCixCzTYreZVfSoF6e0q2acb2AJvhqEF3qxesfGZhe5oF
0n7qM1wbneyi6rSNirocI6ddwzYvRGuzOmqhptDnDACgsoK2Fm3rcwG4EZ2sl8SZV3IvCyY2i6Rs
Hsaunx1x6YvqgVLvAHXMQwfKjrtMbBZK0TkkqpYN4iIF6wHJ94UutsCdqzWas6U1Mjw4ZKGv+NSL
S1LIrZINiVRpi82sPbWdJ7aWBVuys3HyU55NiRg7cXEAYwK4QvhAtdj3Uan5JpVax4sAStmJuCg6
PYD9ptnZOfMO95nA8LKpHcaqlX5yoVw/VbQ/cgBf7wv9ZhnTAV0d9wqSgEpNhxsFaZdNNdVrFH8f
701q8hvlTPtKg478wklxGC3nOLoVWqzS53sWhpqlTNYXPXPBnwUCKPrC2+ZRErVSoFv65cYtnUN4
Cw8WCCwWQ3BsJu+BEX1yC+v37V++gNalJq1R489ct0mdXLQz/czVtTUhiWj7Vk0vVk0i8I1s+rTa
TPjv7S8uTchws4qMdcVLyzqD6X47yPaB0GqTTGrlVvexe1FT3c+1BnvUAYYvxyqL2jTVUWbZa+jN
pdEN562RHtd+JuABqbKf1TQ0R96ItTv10ujGIQnmh74Ubmidqa0+CW+88D7Y3V71jw8xalY0EwVi
1GR0rbNFnWRTBW24l3n2lVrpGLnh0G6Tnq9ceBdmYRY03X5IZFelyUV6Nn/qmCzBuyjUyn334yhN
/1PRtNjgTCVNLgIIxMhR43evYv9ktd46vb8CXV7YomZZMxVwOQlew4vjq6wENUPgPXfMzuconef6
rvMMKJy/L4wgpNOB0w/WORnmftimOAn4NvA6trJQS2a4Tu7dhdSxtAqxRthMCTD+mBAKs33y9fZ2
Wlqh60ffDz5qJxnb3jrnWbK/OnGbJp9Y36/cdBd2qynbh4IfBb0KjNwCuBHZhAFTYRXf+5nvbIaM
PIMmzn3hyGRY8kjrd8iW49xhffNUhDo9DGK29lT33l2XU2rWNH3eh6rrWuusRiDHgqwdweezhg1Z
soRxJqdeqIWV1tZ5zlFSnrtTkTeH0q7vutRRs5TJw45kUmfheQ598DXzJzlkj3M23RetTfYhe5hG
XyscnJ49nQjz/8iwWavWLUQKs9zoumMr0CVonScQmoL58SQcyCN4dRd3gVqJdQurb9Ybe9CfDzQZ
+DnP5UOe+AeazvsJVPe33WzBh82CY5sy0umE4DCbe/AwgGf5aJFyjW1oaXTytxPTVMoaSYnwXDdJ
sx152EQ1TddG/zeP8l9ABWXGWekV2JUulMxBLBbsW66Aq8t3RXjkvR01ZR1p/tkJ8miq5ijUPwPS
n4Cb2nL25Aafp/wN8FOh700sGCcrCasaWR0VngM+fetS/okQ/+dtGy1tAcMBva4TfLQpP2dp2Z0C
GXbQAkm7Y6fStafhwk42a5IA9nl+ksPHHTrYeBxWpOLek+WrwnkGxwul+4zrZnfXfExqogpt6E5N
CD8Xo3qwButhztpLMK7RUCwslylrl9SA3s+AvJ5nVuzbtNgEVP4AM+Wf27/++ij/YNOZ5EQVA+94
f/31yodaUyZFf+xx1EbTQMM9A/HYDgnFDP1Pgb1BpW4tNfNv2vmD75pN45p6baBoy8+jJyAp/aWZ
vgMUuOVk2Fva2lYDcOg0Bf1gtR1xlZaQ1aPFIR/3EpJ+zXSx05/Eh07jDH6Bfj93X1oIyvZom/f0
9vbKLHi7yafUjlVDa8/nZ6e2DzwongfcxFcO0aUNev3mu+uA8AuIZOkmOPvz9JWESRONFigRveFb
dk1H3p7A0s4xwlUhA38WHFB+CNN80VnwqDr7nA9rfFMf47+oyZrENXIkRdgGABM2EOTQcTa2TwkE
BXUGYv6UkN3YB79uT2XJFkY4CkpW2o7Vh2eecf6QZvP8fdDJWlv2kjWMiORL3fYSqKnz3JfbWiV4
yOVnIcl3Pq7BtBY+YVJwDDNY8HLLD85l0D8MQRrXQtJ9ovzTQLl1XyT6m4vD+T9qI2GYp3Nwhmjt
LqnqaVskdrF1Ar4mWbhgB5N3IylFZ6XAFp61DQmTrAlF1I30y20jLz2tTd4NOncQyrM7fg4S+7uT
2uqcWvxPXjvNxq5CvgVxWn1EG5UCq6rXnLokXAPpLexlk4SjQI5mZJXNz9rVL477iQ7PA6hMbKE+
gaNhVzf2ik8uLaDh+JCW8JoUcMMzcKDtBl3zzWYiyBzfXsGPp+GZlAnQfg/LtG7dOOhwEygFihAh
ORCrfnNb95ihQS9L7sv+eSZVwgzxOg7t6BHQQNZ9Y35of2qh3/4tHSvULNtJNu5dWTTPZE1wrXmQ
adFAi9wafuVJcWrJ/Hp7wT42h2dCi5KhKbO5sNy4bIYG1CUD2c8Z+knuG90IwKGePOIHxI1rkoI2
za4hDObKYnt79I9DimdCioKB5CBz6sY4GcYNn4Lf7jz+01vNwfbC+8BdngksUmL25z5hbtzx4YQY
eWkHZ9MJ765cnWcKs8meMDrz0I3RVXUEWuYiJnlJ5mZl4yyskAkuCqeagcjW9+OiD78OHd/DAjsv
zMBEFvT32dhEEmmJ5hQUUljspOQTkoPPdGJ3PSU9E0FUEVU0mQJSOOgUe5rt0bI3DYjsdRTSyStW
JvDxLQEb8u+riO9MjtMwD95F6x9gtPuS0u7FCtz97V26NPz1/+9uOuWYB+Al5H48t+yp6kQfIVex
9VRyvD3+ko2NgGqBqtohyIPHIWGfNQkPzcy/u9Q/clmvvFkXgoQpy5Yy4Bu9cnbjvHTcKHTdP6CE
WtmiS2O7fy8PxO/A0a6qMUZbFSJ22rJtA8HLFdsunKieSZJgFyrxBeDhMTgo37ore5Gu9VfRW8dr
n+3oV0cBWSxNyNEJ3d+3LbJkceM2BbY/WYzQ94opSk57rwSPAvrpWmg8jGvA34VPmGClrHIJUeWI
wNqoZ7Tk/LQp/cEK9uP2DBaMYsKUkgIU0lbbu3E/anCADcdpnlfsvbBdTYRSPVN/CiftxiAvHPfJ
QMrHtJNs67ZjurFH7NvbU1haIcOrw25sUbWBEaoJyuE891sIakK+OmDEWvnE0lQMz64hTNjmvgJ5
jqjAhUgzaxt0QbCzm6rcqhYkTbensmSN6//fRRCnFRKwmXqKu9TxIiWSIVI2uHNvj760UOTv0QGa
zdwyFWMsffR/oMO9ORIIxl0RZN6KFy59wvDxzmNdMaQliW07fewHfapGdxty/8t9MzDeRmFjly7a
AoeYajs8hemkjy5VWey0fK0avjQDw6WlhjoW9L2GGJkIeiqaNt1CaiM8Ma+h29uz+DgP4ZnYJSf0
Ki8EKV2Mvmqpm821t5oF2Sa3f+ehtWHtAaTJtz+1sKH+g2MaGNhCWznFudJ95GkmkCQM12iUlkZn
f28oKWy/bidMRCQQb7FZbW1yK5Arv33B6Uz0EkHrYZZ4sITd63LbsgYUTaJv4rAMx21pd2tX1wWL
m9gfpoeUFAkdED/AF1f4mfcKptj5C5n6ZiV+LC3U9f/v/NrumsIC9bIT5/3kZVENpObP2fXHlZrU
vz/1vxkmz0T/hDU6EOqBObGrHqWTH4ey3LjFt6ksd0XTbUCJuZP2q1b1rhnw+cBFpaGKEhFGOVt7
JC3N0XD9AqmstoZaczypaXwGODvceL5YuzwsTtFwfe16aUMEhufksz3+VhIYMO+LTJyNLrtdkF7Q
Llfa0yYJQFplv7KJ7tvyUt0Jo/f+vXa8M2EjaAVI0jDGqSTFF3tuuh0A9fphYIQ7KwF6YQlNwgU2
9TZr5TDE0qqmZzB8AdqYpvL1rlhggogmSDxO0LpG8KT6i5VZb+iXvO/6bkKIaj8daKVwsqgh2BDt
HWalY8SEtZMrgJ98sL9N+FAGreYaWjZgmgvLTxQ8MFHX+7vZdp9w4XvrSS+iFuCi2+u0EA9MMBFl
hQ0qc/DOeRKOIqlfbrkVWlu/aur7jkmTdsHxwIiJ+r0GS+m16uenv4ZGHdqAvNyewtJ6GSc9KRgH
x5Yc4jAtDr23n0uGNtx943dR4JQkStYEYpZ2rOH01OXVaNUOSCR7QCbHvOHbdKRrVbql0Q2fz2wW
BspO+pj6PI8rn//o7WG876ljGwd9M0KmoMD1J0a7Z/kQQP3vm4eDX6z48kK7DzFBS2NbAClQQeii
dS356EBJ5+zglbvBBQ+Mq2CsfKnqooi8asg2djKoJJqdTsaW74crXvnx8hET2AR+G3Tj+tgFVh8c
x7lMIAJ/Z8admLCmdrKHXClfx1q0NEIFG+1qonxwACe/vYc/Pv6JSc1QlbRglhh0LNwe9Ib2k22J
EyvoaezHu2AQxMQ3aXigzIe6j0M2FjtZ2sVmrMa1Q//jOEJMZgbZl4W0dT/EymZ6P4VZdiCtUzyw
FH3jt9doycKGn4NCffAZqQfERbfdWbKHxGug+MroH0cRyEn9fWspOQS2u67XsbSLx4p1nxO7jCUR
aLkjj5kIH0Iu1hTilqxtuHrf9mFZgAQlLgpngJhHmEGsyWOXbvSDLbhMgxWTLxnF8Pp+nlNUU5I2
hlrqoyLunyqfjtIJv91lEBPfpJwk8+scXlEylu6rpuw3Q7Oqx7RgbhPf1KF+zDvOu9jypvLRrZQ+
5h1ld11SiYlsCsPUxtk34x6sSkD9xnTYzt2Y7e5bmavh392f0rHkhDWI5ROhXhoBOQ1NT6du1+Lt
9c3x3ysCMYXirrcPn3cZKF298peUo4wa3zlICHr63PknIfnv++Zxtc27eQRe7vqoPg0xnicOmErp
sKWc/rlvcMOf7dIh0hlggjDzXCh5gY3To2BivG90w5+dXLtWHeI80LxVD6F1ZS6pB3t/e/QFzzKR
TAO6r1mr8wEX9L3L/HkvZugH1EH7dt/4hueCVCVHVljAtVAMBVIH0LLkkc32fbvfBDPBsXqVZ1j6
Etqvu9bV3ib3uHXf0pvNK54SwEbZpItZMBQbratIJhNdidMLYcEESkna5xbwK33soR4Vlz6dthYv
hzsXxnBc6nmpSDrRxRm4K/YtigAHUdA1t104Y0yQlEqUPdZz0MX1qNROcC03zSyevJSLjRpTMBC0
zN/MFln74EKemJi4qVkTvMaZPcZCs5kccAcEmF+U2ee0cayDL9xym1mqO0MtVjfbFMW/bTOQNTXR
BS9hhoezvlQVmtq7K/3HsSH6oW7Kp4mlK5faq1E+iIImrqqfpFdc29jj0kGPQsOK4ySDL2BVfLJo
deeGMI5qgVYgG5LDuJgh/fOIauv4Y+x19XKXmzPDzTvPdat5Aie6V2h7g+5o0EN7bh1ZAeErV/MF
G5iQKXeg0LFx7SaWqIFaXncaafCJZOqulDqqnn+fEMIrKtfukE4X/kz2mTMUe88Zqt3t9VlwdhMj
ZQe27AqGKkoZKv2nb135u1HhGsBraXTD2YOw60sXXOtxWGf976Gt5gdX1tnD7d++sDtNmFFoA3wf
NND5TByxyarmV8baZzFlP4ExXPPvpRlc///ufE45FJ5QXMAFT9VNlLnjU2pN9+18U5+thHb7kHY4
guoa/BaRT5SO+o45v24vz8IVxkQZ5b5InSpkQ9wpj0VQj73KyNAyagv3G2PedKS6XAGPLrmA4cMq
qwQFp1gb02nPrRFUB0X71hTcvu+W5BtezNIw1bJHolla5Tflh5da0DuJZEz/mrsqmEdQEZ2aTiB2
Uu4cAcC470nlmv41lTig+9QJTg7vQGgx8/5oueVakvRjD3BNCKJMJ6/OwLB5arxRg3CNkiirAHJl
XQuoX9GuBImPzYsL6d9OoMrGyQcoJJ6coXmtZvqtdebtWKdricql8Q0nm6Cr6DB/CkAbOkIJlloT
FOFyQIRzZyWl/XGNxDVdrW2m1EUbQXCyi2AfaOSzIb70vSDWDCTR9DWHK26kD/Pzcq3DZmlSxvU4
6JyiDmxAGlyveajd9mViVG5BDbGGev44NIF8+W+rBAD2NDPh/qlrbXLoitl5oYSs9XQs/XzD5erK
sfIxtf1TNusAxOdTvscDsfiqZVF+ux2gFiZgIvsIGlwgEFewU0lpQl+1gzfiJz+XzlqKemEOpo5e
aQMRp2Q4n2pnBoF10aT8dwcVArJpbNyb7jr/XROKk3m1kyeItae2nP9J88KLSj1Mka7Klei3MA0T
jGPV5YSLWOOe4HK7bO5Pwm8PZVms9EsvmcG4YFi25SqL+/TkDfx7bZXP4O2961xwTdCjYzGPXCnq
TmMSJEe3aw4zkBSbxA/XNK4W1sYEPqogHBmrR3pCobDYTSycRNTrRL0OAuyut/fp0jeu/393B+ig
IzmKsacnNLrmp95XIG60muA48ZyvLNSCDUwsFLGSPPML8LFpMZMTApXCFg3X8MZLEzBeCWi0cDxd
5/RUtyT47LZd8UmUHd1lqmlWXgoLEzC1xqCTgarqXNPTEAbhtml1/VTPrFxrnbruxf8+RFxqxDrb
mfMuG4D5JcGg2TNKjkH/4gMfU3Y8D/9pmI/mD0Wq5ivlyGh9vW34pUkZMVB1OZgKaj6fBmcMtm44
u6D85mvUY/+CYj6YlKk1RhrdiNbPManM6iO3Ck6BEr943pw08VXk8aDbqOktKeYksnP+AoG7emOX
2RuaMR6nIeFRQNqdJ7toxCAJggIPshfWda+dH35LE/7GhyKPEknKE0ub7jjWfRbhlqNwxvK18Lew
SKaWWTq1Wa3Cyj+1I5fDQzFNvXzwGsbuU7qFKsjf7uejZXgAM7dzokmFTKKifb/PAjdZaapZ+v3G
GwUqNE4ieseDaaWEBmMpKhF56BheuYYvOJ+JwW1sPaEbqfZOo1TZpgQ3V5yBNm1HPTtd+cTSFK7/
fxegnLSe0rmTHpq1ubOR0+AfrdGtV8Lf0uhG9JhKn9gTbhYnNSOpgn6qOdwkQ+C+3HYyB4Fg4Xpm
AnLnqq0KAcbmk92k7WFOcwrBJu83DAJOAS/YY2P9sW39UIYMHIktWMH8PHktSvJ9duTnMM+/t4z+
Sh3+w2rGbOunIDlU/oPgYbGhQICGurMfvTA4N3bWbUKQIm4qApWxsko/ebb4MUKncAPZsf9lzE+Q
44BLJWVZRQK5Oycb/9c4dJu31bZU6ns5Ts++g0t2bXuvrCqTTcnHy1BA6cizECmC1z7ln1VTJdBy
rF5UC2BlUe5U0b44afnZTgKxu47DCDtU3N6KOd+mTv+5mqo3i7JqIyl7k4Ae5HZ1CkC96nHngCfc
sW6br2nnnXpG6yi0+30jkPMpOVhr021OqwPz041C0Qk53hiI4TCSviDR9XendJ73ZADRTd84LErA
1xShAn4eBPBzgkfazZ/63j9By/0h59k5d+kTrycvskJ1EDk59wWN0Ex10n6w43TeBUPykPrNKW2m
U+naDyiDvAKJHBVN/3jlL84s72XU/pvk7WPvicfBqz6BV5xv5mT+ZOfJUagh3YRC/j9HV7IkKa4E
vwgzSQgBV5bcKmvfuuoi6+quBrQAYhPw9eM1l3eYGauXSaJQhLuH+x+Edh1+Hq9qqSm5S17jYFDZ
zrQqI8CCo13vU5yevGrYB1dDsY37YdX8Jln4R090jnz4J8uWX8gavJ2SKM58RbD0IPel6Gz/++dJ
L8o/NOGIecI0LyPvnokZSmh2TxyeFdh2W7LR69McJRIB3e7eEnKnhu1vmiS3teZzuQzs79IbuAf4
zMTp2+IcVKHNATGjJVZQck33v0lTHboqQBQl/qGVwQ3de+Q3GJlV81Jn+6YhMmqG5xDbYId9p3eB
oq9og0QG3P+vqz3LuoR9LHFt70k8XeHvtlxFyF5JqoKSxnAfreYtyFQtxGFpwkfXNg90a2zBsDh0
WiwLSlBRS6F62iDcifUPyPjiWdgRYJ1IO6+OuAGaPO799BIqc7ZDOzzVI1hc4GP33K8PzvXmYqZW
HxNYtZcT9p/wG7cfSROLY7ALIKg8yARcXTNi1WdkpuRgElO063RYZ1YIap8rtW6ZcrBqhPvL39Sq
Mt3IgxLyycjumwezzRPmx2yj40HjhkCK4DHQajrKLQizuWpPZPddhjTzJR86chMuyymsbQ4r9Cbn
adB+Qpr0Wg9cZzSVxy2I38ApvjP4BR5jZY/ez6ClY/1KgvltNO7oEyzJsU09qZ/F031Ipxzv7XVm
7HP7EUzE+ho2KqfpWGqzk7IB2pO7lJwkFjSyXjdHhwCzwvDxx5hCX+0UwQy2CqKMUQpbm6Sv78ea
PvVWflU4vdkspgtUyTqvVGUzOokLPtsvGOFalzFP8DHtsuUNqTKl2gcyTXdsV6zADs3fnjTPoAxk
1qjQA6lu7rFf2GXN5DX+7C6yeGPy4hCdXqiRQHvR6yNBJPE0ua/N7VvOomTLN5NqZIZs7GxRKWEm
6//9vHhLsj4jk/VJVv7SzRXqmRIvAPqDYp/lKXDxv1bW048/TNaOEc+ihF0Alv+KnLxZbfoWwx5b
ye416LBZGwcFSofJNExaCo04qT5qrwInEejVT+LK8hf/+XcT+TQnruqh1nXDe0qTOMO0bbM2nlAq
9iTN1m1+NKS+6ac1KaMuOlGAhBAWIi6OK/spsLJYTLo/dlXiYNIlDkMQHvw4FmEsUS0Qm+ztKajc
GfaUJqtGKIP3bZizHvks+VYjVwgux/o07NEtvBwQCi6UumDBjuVTjCXg6cf+JcHaB82HHoYkivdF
sLeP7d59xnZ7Zs1wIuEAS97VI7V8FwnLXYWuNpkEZCSTPLWJ/TXL+hTH0xOgF5NhJM9DjrVE3ezR
KWXum4zTniHgdy2rn5If+8ti12tl55+FuRWr1st0G0X9Nalbd7836U04VIWIlp/4P0QkpPRWrmFa
OMbnrNXkNwv3zyXZc2t8A9OU1OIEU6yA2vWIRlKfwFZCa5/UvBDJcj+JnqAypI/x2tyOqbvwmZxW
ZepM2rmsjHtqjH7sjEqPdoyTXNS7yW2THA3Q/iEwUDD6UlBsTmzxPXK2VSbMuORJon/Ds7ODVaRh
mQnnqAj6/S8mYZtN23pJuv0cKYHz3yINFn6rcz60AStmUU9nvQ3Vk5Vdc4ws7oSm92XlZEmX7Zw0
ZHgQY1iMYuNPHD4YA4WYotoX9T5LjZNDW5pJ/HAkDu+qNH4Fw38X2qTC3jdVZVhNe66Mo+dORn98
QFRWjxr++lO0ZEk0vTXbLjPi4B7Yh7HNOmGRtLDMv4ibWVbXqGOb7oc8XHfECnD9zQI9FhGh2wk7
UNXZhKvIqRqRtpXoU4hAo3IKPC3GgYXFBp7suO1bkyO07D6ZsHiFBgFHb88ZC2+3sSqieRT5BhN1
lTqHDfT0C0F8Z5y8SwDMQC+x+EPmlZfe7vLBTrCIoP3SnZin5q5dQve+iMVdqxa+voC+8bYqEmR6
IP2rJKIvEhE3WZJuas90C9vwLFj4Dud53ae5J/C2CJmE9KxT891mMVYsmqNm2aiJihF/Xpes96MF
o6iq+wFZsod+mtYzVeHY5kbb5c3jPBVySKhBmbBYrW8jVZc+Ve61TmJ0oAEXRdiwCbtOU1fOgbKX
iLv93W9GHRiGKfiKIv2m4ioQmQ4tylrX685mfuX8W8lKZHvcRkXfxdtZwT/5UapxfrQpo205h1X7
zHdODm2fTg89vHrxFamb/vKRqnfRC70heths562ZEQ5NasJlkcJAx+P6bJrHtVuPUxhPJ94iZjui
HgtgimuE2VC+lmarh7eqRQJQZJQ/yZ7J7yBcuu9GQswLVLvu7na3zl1WNzwuqrHaw2Jo3CIz3Tmx
/cRRTEcfhe6aJoEqx1RN2RgsU1k3IjrUfUsPEzrWS7oxVca7lLda0Qguh5QfsUDU/uYLD+59yse7
tDfqjtRRWIKA2Ms6pk9y50nWV3X4wU3CHjDIRTlZJNpUnLZHWA37NPOOmBeP/jSncq5/pPnszQxo
PoYOURxREu6lkHsC/ov56+ZU8zWn9ZibpflNl/5xqLrfvKH43esGa+T7hI5t3b4QD+sPxojwWHn9
nIDDzQDVmneEMJsD2eFK1CeDLmDfUVeZ8AO99xAOHfmPqz/KH4AZvgmEW8jqOYydz5strPWNYW1Y
5dsak2xfyFY0QXqvsChbhGZDT7zO4kC3mp8DWttsqTf21phJXFvsQ+VscN/hzs4zk/XDwCOG4h8/
w7LwS/RrepM4z3I08xu69FX8gxLWZhXaMbjy+jpzIG0z5SVeujb8yYoNyG0Ic9QM1g3uMMnRvIV0
HS4DSLGbPg0ZhnN3HzA+ZR3f5jPSoVjmpE99EVYywvGF8RD4RfOvlnAp2+qtPrjVYGfRNWd8Lom1
+8W+hXJLH8zSJjkKI8+xj2GP0FuFt9D4LO+GTrQqmxjRa9n8QxEsTMaHGO99vieNyGBJr+CW1eKK
SSSM0GF3ATlEikNkxjkPXYoyy+bpcxwQwZ7ueoVuubZFFXf2U6fxn2SM19x3GyK/khDv/s75WWzr
/bZt0QvH+wXR4qjALXbmCGf6x15PL6SepozsrHqDFgOXUqW/8EZCH8Yic2E6uItb+ORMSzwUvIJB
d8bgDg3d5sQRbzXSU8jHLTewrbqMbYTNjS4Kc4cPCS+6keSCrO2NiRaFiUtPhXEuLrbJDEXkQNMa
yuNcNwOFEJCrnIXo09c1ESdmly8OSvRI5fCwjcBENTxIy57ML2i8lvdNqSgzSRwfptjczRF6+74Z
VBFZ05ZY4qrOiWCvug5v0Jf2qDu9zNvYu9+2jb6Igq+yDrDuVfXJB75icLcMw3Z04/qE+XfMakKQ
+ruwx44zfceBoB0nXfvvCZn0pZv557Ljuq8W4l8S2I8VoscGA0ASU4T16p/oLsOCxVjHsT8vvw7r
ONv7KUQysljysWVrviYD0B/c+9016TfUL0ua9E6CAz7CkeNTtsZlZuQ6n2zPMdrR3mWRgsAEjWGX
B3jzETrF6mKWjn/HcuiPe4OeelVozdxgp0Mb+OZEA6kOFptgxWjT6MBXBSfOmsEyfp6QC7Sxr0B0
kM51frqaBs77ay0iPBn9PSPZJHPMXfWOkxuz+VkhTwIzxlSdvNbm7O3iC95HvyJYG+K0UZL2mcNI
2Bb4N+OVIq35xCrzWsGcDZ5gdInjY7Ts0deEsf7ab0v3OAtkgdBUiwOrQ7gWNy30xkFdl+jivon9
oYnSai/mjtfnzdM/KuhpaQMxFVYt0aVbx18t0oigi6B3C96FGwuKLOtspw+g/xXepHjIfLTDfC6h
hWxQlIxsmoPAAF0IjxRyBgLk0URDnItRRiXuG1h9Sti7DX4JjsOsxTWaGHy+92B/aHElFpqp5Z/S
2t0rvLJ3Y4BliayXjl51T1Gqo+jdwmUKKzMhZvB2DY907X/N0zjdIJ66vho6zJ829AMguy59Cib8
zUkMX8J3Lp+7OMkI6nDWJn79SISUvwTcQnOHAMXSh/VTVzNbYOJ/6/q1z9YOyECnt808zKOpYAqQ
8PAAi12g/Zg2JIwbsymaFvq7bsPGQbSC5jkYSjYtKBguXa34F6T7YIE5JD74g3+nmseut34YMzKM
Yj5xZ1Ny3bcNRT9aorTsFyGyqQrnX1vQD7czUplvgQKjQ22Vjq8M3MU9lVt7G5rOVmU6i/5C+1Hc
xwLblgeTThTVDF3thDS4fE+pyJfYuTIkS/Cvh3nT3Yzx6xnen2Q4pcGq5XEnapszTz3P1rBB/+qn
HcN6xIdDM8zyHmvqnGdJXGNWwA0bgFgcFlJ2kiUfUSTdcE2JYd/ITPUH2mzrl0lX/C2vapgPEwll
VWi7uc/2IZwOs/Ye3e1szhO+qsxHNpODpp0FHpmIolk9QAskeuVjgGAB2BTost72rsDM3KJ+8zHr
sG3+yOConyuwU8e1TvrTvil5CYbBPglBU4cqWYckc6HwNpONGF7rVGyfMy5XaLp7AlyBxGpAYGoM
k2fsAeUIDBd5D3/kqCATHLqQ46L0Hc4yjXPYTkBI38n9m2AuPNGqsh81QTAjjM34vp4CM02FbpOp
5GgdTbH0gVowmKzmzi5pf6mYIkmmBQ+mmyp1mEOimg/fpOn+kHCsDjzd/m3YRD83Qbc9JXUvlsMQ
j8HfOR4Ymq5NVYC2m339w6lI7h1LoyFLXNe871vCs3mfzZvCFH7bqkHqzDe4stY9rc+TrJocXvRR
1jSQ8HLoAQuJjarbePTdEWcLikwdV4j8JghVWq28XUW3QqTE4HWyVWh9K4A3ha4wQlRkw/wUBzPL
VzzMHEnUvJigL6wLgR/psmPX6GGhIZRhMPUpWtbSHJvp8xHt3IgPEXZHPwFTVD18drw3Co126rDO
hQnQXMEkAhIJdLfkU6XpZzrU5qwIgqWskLjsA/TJT92Spk9JRNujYb47YGsc2apN2h95J2hGknb7
yYzVNzymzafWQ5pPw4BB3kuzPG1mSzIQHc0Npnh0FdAslDSN7cVs/frXoat7SrVcbuE+FtylAA5u
UShCoEZbfwOj2S7vm345zaiH2Yxo1Mc6GM3FkSQ4zFut28IPlQ7vsUQAqUhl78Kx3v4SFrTlVCXs
aB1dH1PCk1PSsV/9WLd549VyFGszXnS4AG2ogFENdd9cVtb4q++kuaATGh9H7DkVggVVNtRL98q6
xTzBlqk9jzui7Y2303FIg/AeE4EvSDx0n7ZHE9SPM4RCw/wQbQDIGs2HfB4t/WPDJMzpjuudqqbN
OgSO3wmLVQc58KBsd1SCxtZp9qMyP7h994clGnBlWAvgzgCpa0QTFJQue96g0wbqsw/AIeKm1DT2
pWrmd9j86/twH8Yjq8agaEX4d1xS3BwBYmLyOjDRYWpqdkXihnAZ4NifV2Ni15o1/2BKTDKkhe95
sAb1uWdrAuQPrc2dkqKD/VLlyzaSH8RS9cCXgGZCbOqect/dYHP9DybWDgEedVySnyxqJPK+YSFY
f1JuO5CNVfeMejE+Nk1dPywT6y8y3oN3Iyb+ndCYPlTYnQFTj9LHxtH/Mo1BSUaPcwAXYzHfyfQu
3U1X6NVhEE2DLid7C7rUcP8cqSQqQz9hq7Nah0+y1/V75bfgarZou2EJ8Ml6a6PMpQNqHDiAzM78
uxtceyQzhh4+OmysJ5ZhM4STo9sDhq2Uzn9h7API7CYZ0iymXX1y0wCosuHyhFio4DiSbikkGs1D
g1cfyCV9E82a3m5z+Gj7ekfPuyzsfmb9lgWyajGyGpOjhSEZYdGOKrvygii55ghQWs6YwF3eMvpr
nCzJ0Fi/611hiB5s/YEGc8ptP7sbh12gmwHxliXeTQ/RFR9vqqDm5RhENQ4K39EbePLQp4Ieds3m
Q1vVMLWJOof7H4D8lS37XOKaj163QKW461d2rjY869aTBf8J5u2d2ZeQr+5YUacK3gRjDm0UuZKu
1U0Oefx6N4ZrhLtS8WLlk/h5CyNAomhIeii3M1i0phmpHJy7VkDPYnLzNY2lL5lUzUOAHdw2U3tQ
fyzLjMtIzHW5h1UKrKntAd0bwQ9Ym/S56CLAKF08FrSywgJLZPVn3+v6D0YQWHrES1rlmBZ9uSiM
4yysccu1sFJgjjboG5v674DggoewAS8ybut8CJutvg8XrH2jXRJPIGKSb1Lh9e7xi2WmibqLRJDL
bzQA4tjGZr00cYjIAyQrrl+M2P55mwb/5nxY1VnYW3KOVQvWwwP57hEU/dIPnhfR0MaH1Fn9xOZd
H1DF0fR2aNBP+EZ1KYFG3fZV230TMGzZhp7mveWze1UJTR48/FTxUVY4d8sFdmh9rcxpljv5iBuP
r7XojYJNSCHBK0XatJe47+19OKN0ZLTa/Wsgjf63wCI64006PesKbngSFkTFBJwvm0jMXpYR3toh
jcz7UFdjOSbr/1f0qOThR5jzkkaTuTagkU9tlTL0fEMgymTXeBA7cnldELVFP/lKF1HA04ufcBVM
sY3fF6W3YxUKdyROhg+9DcXZq0SrbCNwwEp1A/SinqlsETuulrZowoi+4DT745qEQVs4oebtwOME
N/wG9+yfPwhawuI1kdPwRHWNSuEregTN0DzYqO4uw2xtMU82Q7CdPjdpON14sa8H5G5G32p05K6n
HcaDbfX/LPwyLk0XLB5BnGAdzg0NgKPNUvBr2g1LHrvWn7kZIIaBCd4g8hBGZE9d/Gej63ZnZJTk
iUaRdeOM5V7dqiK2DAvZI7+xLr0P7TiCHEPUfIulT7jzHNeJ34w6vDGBeW7meso0AG4AwXchly9W
6sPUxZd45h0AzOHFpVuXARnDpcQBDeOKmvVa5VFVfTI05Ggy95wm0YeOyaGO+YuOtrxdgnfkQWBe
CZuzF8GFowsDxo8AeXBZY3xA6u5l7+EoickwtylmbtSPioASnRZZmGa+DqO8FbhuW6emwpmKlwZ0
QM4lQz4gxTkcisr1b8bpHLtcGKcxiCi1/BnC8NdgBCLescBHSL7p6X1S7ty54TamOveLOuB9K7hZ
z3MSPDcdcq9Dqo87I2icaLkpzKvNcklbcGgiOf9Axat2X0Hf+izUw0eQytPY6nJw6yVu7cO614d2
cWfp1f3IA5GzdgRxHPxCbOJ1icVF2v5Jpeqeee0AHyIAciXvAMT+ycbeJzz4Vw0bGqsardAwAoaH
FiNv6ZSc59jfxghtuxEdC0sXz78taAW4xGHNKNrvk06e0RifOUr/7O1TusNONq1glWjfXJhc5jR+
trNI8S6Z33DTLpokfJOBzkVk7hYpqiIN6/0IABv53FGb6z2K4ZuPLe0aFTajIrhFgEKdUSuOBJfr
EPFXL6vz6Kt/nLdZOywliUCEhQGInGhYj00aHf0QX43u62Pnm2uSJL9ZM33FOIknNOhDhs39u9Ah
ERyZ6dZNZwfvQSDNAv1r4jNoQxT6m9AXc4WNeCzi/60ca8G+YuKET5kCTbK/9nvVn9DSyQJhGjwb
++A6ifax7utDOiRfWM6238Nuf8f4n2Owdl9xMhZLFH4O3XD9eQlGhCYnCIuddix9Lt0dLNO7LG26
f23IT6haf4L1J9AXu7hdSkr8X5YTDpGs0UEhLDcBEZIcOigQ6nQ9tcoXtFZP25yWnrUlj/pipgSp
N3h5Bc2ZpoXeMdZQ9EygqrATaECsco5zWoFtRkLCTejHzzpUd2NchQ/Ye2xB0aL3I6icBmMCjIiB
p2qKlj75Mw70ZPAQGo1Bdq/PM9LDXBNitV6FXUkTkh7gf7IhhNL1EK/at05UDwKGdgDoWILR1Mtj
N3UfiICXeHTrC641mI45mBGQOJpzMrbPfT8Gx4j5viDJNqGG0/E8T4aADjdPrNOixOE+UzPLg+Bj
U6Yhbq4q6p8BRDe5jgXcReaIAcPBe4QH1l5wwuYsdl2Yy2bbinkhD3i8cV6T5Pe2rI/xuB7Wjl2r
hqBdFwHoe5evVVgQCLsziADPquakHCOJJZTwuUv4tw2W2yCAwAT6AOxWeqwlyFMs4/qMH4yA1gN8
WMFKO6uY7JDjRsCFd110nKLqoVPJhYX8eaymhyRiN1G1vpOdXnmTFCOaWkB6Nax7VwKk1SbRb+Ri
umLHbfCFb3Rt2Hq7+q1kcX8c9+lukyMwoYoFeTA03zzGdCPabzq63w0eH0B6ao/QU415Bxwu6+vu
mIIrbET/tbTyichEgARjt+0y3tNN1Cfr3b9+S1mh1g6MqyUopsMTSYYzYhyuOLRT3gP3qgB8pP2t
0HN9TdbuUekZQMHcIthpgaR7H+URaKw7zsGMUBi8xAAc3vZwvFksvaEEy+ZhAlR3AmW6oY0f3PTd
wmqy2+hvE7KS2ASXIRIv82UEYdcn0NDRhtzUbVdaPV7hJa5f/LogDgB1yv8IcmP3LPAay8p8TQmB
eJOxW90K9EL+CUqUA2XBI+fmJm3dx4xEnKStzrCLEEc2JIDepe4L2APBZ4X3l3purxLYxv0e1/kU
JjlyqftiCRjJFkXOq4S3Ca6cBiCizyS4yCwa+jyM7AjTSTRVAH7bDTnBBpSrhQg6ruAoPR313P5q
mPwSHSDBAXZUkTs2HsAwrBCrbG55WDR2e6tBYQCHKqOVzmCMMJT6AXWIoHrcyLl/1fuOTr4jRdIa
lfnEP/Qtw2S13loizz4cYd4IrIbvCcoqHpjpkAnbrX4pQfbeJ5V9nnrz4DrzXPu9ziI2CRjWw1TW
K/vdTctWoH+8iUfko4nG0mx19nnXNsi8jvcjGtD4wcQcZN7YlqtCXeIGHJCCSC1retg5orLdyKkp
Qb2xNRNs+RiQUX4CGYzdubq0CAbUmLozP0Umb5r9mTY7KI3qcXT0w5MtyF1THxJLb6vUn+HHfYLA
sYDJ8LH++agmpZ/oaNBKNM9bg3YA/gVVvgb8qlJ2iPTiLn6rIG5oQP3pCDen2qPHpHfFIPsPy2P9
/6/loEHKq0jpfDDVg435dB7S4T7eh1vMI3veGfGj8ydZuKBy4rv8POrxJoy3R1eZdxj/zFmAdX0s
VgU4rBIkbOCS3EHimwPit2e26AS+U4m4jet2OpE03LM1ZVVWG9XmSRUBMcLCdJR+L4E8UETqlrAG
f2vm5SXou0Mrd5o1wYLWwix/gzr+FaeAS4euASRsI+BLYTSXM99SNP7uD1lBC+DXeDNiTQCPgOD1
q/gr4yqv9HQIDXganpaYsm4rNzwGjUVXbbsXmeK2obH+E8fQh6cp77J9DjDuNtd0RxeF1tjk2rZ/
aLo9uQoFot2++pQ/zjT41At0DGHylGyiQ7+53dW2GUAKTKDNZxwDs3YnCAmPE+LMiiTpkMxt9n9p
Pf3Ac2foJo9ime/qZYvzlM3nGGciMhvcqonac1P7v4HxP2R5+MmtbfNYLeuDWN2/wAbV2ekuPflw
CLIFLaBq7SMQniEDKnyJ5f4qlv6O48WXqXelSkgDycv0vm6gjPgUvs4aR8TgHcokMg1PKS75gpL4
cScBmHfyDFL8mPbqTSukIOi6vmMxwdgsot8RGjM9sCd4WH2lmr4a1K1wSV7FujwbMlxQSnH5JcDj
FoRfymn7OzXktu6Wp1BGQNIgIxo8LMsdwHNYfmAS6tDkapjMB33Qvm6GsN9uimDCszFWpoN7FSn9
GZpp/DxZeN1HxLE82Wz1QOZqK3Y4UhaGgE3ZCMZhTSoIxdoKRD1A4ucdmrByTRNytnWiLtEaHZKx
irKgDYecBoIVvtZwy5mMLEcXw+U8gBIu6MGzOf5uIRq8DYE9ZgJwMaYDDZwcHVSCXnwulhV/yGoB
0yB8anpXh7wHqR/KOkMuW/zEKfzvcBcwCjiVoj1PoFzbYzE8YoKCJjaK0kK7NvzYa6hS0sb3HyuE
wciIA44FvC5YQZ+2WIGp+73/C2GZfQewJcvYdFVZie5Fy+Rjx6fLd8L9PSAKXayj6y+aoVKPjYUq
y81ttnUVZAIbgZTE4yJu6PoEv3X20Ab4Ep1Ur5Fd7haXBA9iQOfW4fUFJTLmEKDLA2zpktNS0bqE
3YgpIC6KLxo3Dj8sHAZUBqreHNKW4IlUgBthgJHizKRdRhbfH4Cr9LkBOJGD2hpO6GDFcwUL/cu8
GHoUQ7xdhtb6J7WhJKDx2XIYBPgXWDDt11h1+xta3Pu+AmAQ2hklPQUhz3cdHDtMeS8i4NWDa/VD
ashb51x1dfBFAc806fsBkCUWiOYY5JtfxNEiFAgCA/7lp/Wps1wdlxhdHXV8/skf1XCUkzW00fRf
2Awt2IgFiAlBHo6t0QfEEYG+YzFfxLvr3uweM9gCfMsE/blDx454J+zwK8zlp1bEQG6cmaDA0VCl
TVVwpFjcRU0KnqQD8QVs4+okf2Q1/Tus2/o4IOoN8WgTeST7jPkDQoOyDaP2oAi4KhuhJ+rNWD0M
UHGfm7qVn4lX7QslLRRlUVcdTTu6UzfBk5JM2GZC2zSXzYjNEJsG/JjsQue1ojNkXOCHkM/ijgZ7
pBmyK6asGRWUPHRantqW7yB/xgnECI/UA7ypke5rkbVykBEhACVThx9XkfWXRGwGngzY/xG9cInN
1+UT1wjHNWbeIoudVLNhssRY9SzhUJapFbF+wGzUFZTUnWsZuXESHFk7jviRYHC/gnRpgtvASnkx
kvtixQ+esbimBwpHmsPYbuFJp/V/HJ3ZdpzIEkW/iLWAJBlei5qrVCqNlvTCkmw1kMyQjF9/N/ep
221bLVGQRJzY58Rblet/sW6sLRtnrLBZ7AGKJmr3iLVsV9aZppdpUrooik/WYWabwaNdijr7r+9l
gn2k4tUxNaqDtNWx8xu5hfSPTlEXd8jLqIpBYOfbqbTqLfha9pwNRsua4KUJrbnPwqZnSsmgen7I
yKS614KhlZohI/IkWPNruCydGNJwLpgPVlP+XEUxlNdUz0crstXZsXuHFxEy3oYVKnYSdqmGpGrb
1sA5GbXQN5r/cLK7MngKYvk4RtH8qNZ7eWmKGx06sOFkMdp2xndjbN8CKyXMdnHck5sEl0zVJ1Uu
ZXHiVpl+fFvx3ddlv3xVcSO/zFTXwdbzJmcOG8kofMMsX3Y7tp1a/JQjIhoBfKxFdh0Txtv2pLeF
gYESMGZz3QFQzxXffunC30NYumpbyAI3GlgcGOwYRDo/oJpJGfJsKfloeAa4IMrrSnD6kffklLz/
gSb038yFSuKCEVCx5R3RaYj1pWOLn2P1hBmXfRxvrTp1/c2S50kS1q3LNZjbNv1qZN90DGwzLU5M
NuyzoNKZdoFj9jjT66JBuLYVo3flTJ4Ay3KNgjYxcJJtClH1IZYh/+pz0fWwFIn2mMV2znRMCdB7
n6ZufemXdaGOqJ9sf/KlA+/HX8kNfv6Kfs3KY++H0aYMh1YGBFU5XJZdsDhz/GRbEzVfxlZITRhX
nVBdGaJ3jh4r5foNpwSjST4y2kPpuJk4ITXFT7NlGvfar1qK+7Z1612XD/nZFRkGwoHBwpvHxZyu
mNdzf+P73L+bnua72BhJ2ZvbXggreYA+8m+yxNy+6Xszfm6TwLqMMkP9l/NcpWGkZP4R53n5bkLY
uBur1hV/dqrr+m7jhPyRRs9b00pg4k9AJbNDWwIxFmZlr8jHtn0j4KXog0IIVqiejR7dODTipA0Q
EeYmPyxE6OOx80a35pWVzU0o6hHkjnEHXabjDsykrCZ+NB3dQkeObvGWe1Z3XxDtmVWmqv2jJrTu
c2IY8HSdGWXEJ5VLItBiuUgs8Bzl75zFS70NWnv+V1YMoTZlYjUv3dx64HxOSXjUUNKR0X7zorZ0
qVhbkQgk35QtZ8k2xpfnUMjg1wld1BAOd9P21JXiGyXKccfuk+1PHPPMhhZIk5nHeJ/YBm9ZJdhh
hnXHjt6LxWrRqpSajbNh20BCok6MJHRxmBZh1TtugR7i5tF+YrdAvnUCiDjhIPc/tG4ieFgaEwkb
wNnqtr1jcz0A1alvHT373THHARPvW4r3ZjO6vYOhOvdW00hrMzryA4NmQA1KWtugGIEaqtHbmHLc
j4EV9GhOzMl2ve8jokeS5iGUBBqOu9aLOxVKNQ6fzVCILw0KH5xXU1ITOtzfPzNz2oSaVJnBsyML
+73sc/UP5RO4Lp0DZhUpfDNFnb9yqayTpjsS5VgileTKOZZR7hRbeljIHSfVxevsNq5g9jdYPa1P
m5tMhCbmIW616AOlqOw2a4YZuTdsCftLwqsSO693vQ8kXql3hKZz9zijcg8e45z0aEPCjlvkhHHZ
c5emb4XvC4wQvhpeggoPHUQoAjfDU99g8W6UP1bkoKpwTlOPVQi8+b4XS7HANmn4iHZ+bmQBx14t
b3U79fOJppbLV+YrJB5NvTp3/OzLuVdtnzMOtiA4QGaW185GoD/MkbHOds1mKkIVdEdZgk4dLa+x
Gd9aCweT7c/lpyL5KNlajGCbY6IXPnXXGXuWmYjaeinsyE7gOAdG+pzWwt/2U+eC5zgdrgHUBYZO
mTMgFAf9XP6188SBXReVoDAZRfaDXJt8Z+i+EGKo//a2KOApYTlFG5+jrh9liLrdYhrNnR5XUNTq
/gop1FhYsnr52ndl5WyCtXXbt5A97SMzyBrE1KP+YMlQ7UtWI7MNkEGPExQ0HRg0nMrg7LaSDp1X
AhQgO01m0e5SLewMhNQURMSzJm/Fd4WJrMVXeGbthW9vlrTneKeEiR6joeFwsd2ifo1c0Z0sv2Ii
NnJt2XJbzrcmM+rvJZCKBQmzM9lh3mcST348IC75MyMYZIkIxNaoHGvZVJloyi17itnSWgOoJ5tB
1GV8jwrTcm/Sam3Qldw14qeo1AAtlbKdA1ogREtsijq4DMRf6E1TyzVMcSiijRIaDrTvuQDlZXRa
FoR6Z81aA6hDBMwAeGktqxLkxfaSLOO3t+T/sp63hV6p/ajImcwK9w7XDvGg8r+VMb8YippqSDnS
/MZmKjUsX3TGd17z4TQE1z4tWZ3qW/ucRN9dWYD5dMsDjeiVydNpsQjKz6yDY7ouWpn655Xmw6it
UxGPRyxBh4jxL+ShRQ+a/fiGXj885zh1No+L/gakh5coIC8mJu+ePY+MQDUYmEnigUof6nR4bdh4
O4ryk/L27gejvQ9GHoksc7x9B34E8QnsnN0YKr+andgZiCGW1LeqFzeXioMRXkPHA2Q3cS/FeHJM
0ZwFikHIUKzbD6N7MTk2WV/p3to0gtdJNJhyEaFypdULhMet1dbrmPQHlYx6y0CNnnb29RFL07yx
u+UskuRTK+/TLPOb35RH36hupTG7Gz77T1SiY2TldBQR8lrUv/FGUVuYgCn0+4yl5f2Wpg6aeiI4
N82Lu50Svg1le7ZYL3iyQdsz1R21D6zs16cxC17R91Evg2DvaHVM2urZIlI7ZPHwZT2PsCrFz8vg
VZs4yNowsem0M4XW2vTGToiloHBLKSl46Qipn0Q0nLvYE7u2r38LYZ24w39jOfwZ3AYCOgUUaeyI
YXR8pSB4t7m2vbb+syVDjgIwrc5OJSSoM5vv6+0I+6J3XMuX0eObbMSkQ8HIZRu3EEEx1HibWS+r
Q6XNgg9BX7nXqvpJuT3AL7I9G5TRVvvmxPLkXdwyrRuXfD8m3QDik/5LnPngLCxKlxEEl/GWpPPf
3BJnn0+QljfgpKUW2ySee8GBcRtoSQk8LY7KM/+bWQCyUYN1mGjpwrkx2u1orFyY+Sqh2mJhMu/W
/W0BVa1zX2wWp/tSHpMnEgL3XgYBTdd0dqaRkpgb1EVMqHvxM1osg+rr4g2w5Q/YcXVoDONFd/gm
Vt9U2CnaBSbnoHp6uEYpdKJdGX3opuOfXql7mvvouhYkk90Ox2aUh7RCsPC9FcKNdwJuc5V0JsuW
zPOlWxxNfEA+/J6FEquyIfulvgaOAPnuPgk6owKxoWCmWRKlL5+XKT9HvncvPfkekODU8r5hxF8/
5uwcpBhdXnK/ePKFvDgDDE/k2hKefDzzqb0nmqG7NatLV0Cn4wCYU/0Z93LeeN7qM5P183pDUCO+
aov+KO67g5sZPfPOCDWu7jtA+ey1KuNqHzndRfc8gPngTRtE2R1larIpLHFgZciLy7zhxEnxOknn
Mc/IxJiTcpMZw3/rZQE1R9Pl9b6jgSa+dtgzqb6hYr04ZvJsj8OHR2BDxeCnmqvPtm8eHD8/454J
A1CDrTEs/zGzOGXCeRpr3e+SPDuP/Wge0nLA1ogixXZcTrDsq9T2rzYU3zi2ySRnRXgv7pkT/BCf
sWXkCqGUforFeu+d8dqikW/renggyuNDSIhlqfY67/4mEJzrZY3S+DTlvhHCciXQzvpzEMWzx3Rt
A4y/YfAO8ubTunbFf7lkXGGP8Zu5iqBWMtxkluxdd7q4PTVWVO69dPhrDxFFmRHHu6ZAhB58xCqs
ICel3VM/zeus5TavAgf1x2tfpo+p6rYmjfZO1PW4WZb4oZ/KdGc7yy1GSO06PJRx+1liCCQR+k86
LE+ZVAVvglUVgCHO7KORqmdiStVKmO36KTkmhXehVF7zREwSqsfgX6+MC1l1DyBj7Q6J6YQ5gNku
Tu+fII9oUuep+yU/tT5aKs5PQTIVW3MIxM4RvMAofN/AekOnVpfKn978dXJQqYsdVJfE7r69RP3X
JPbOaezd+g0FKLW5NI7gusvGsSsqXHnL2chW8LRPTfBgMC9jJYlDc1R+suFoX4/JSzG4D3Xj7loZ
v1RW8RpNgHh+enKscV82TFOytWxVwX2qyMVTEo93nh0n3E5DNaDmYnDY2G7zqTIFbqOuNr/j1bTO
nBvvfmWjBDrtBn/Sea6sXyfiQZL1vsvMqyyr7VAlEEP6hDRHNRfTpzfdd5oPmAQk6+Tm+tDyE8oZ
8dymZid5+MQ36eLDqI69GK5zEDzVDdhmEBDFpNv/GII917wGcFa/5S3j1k67DsKt3HoVtyU9Ed0a
G6sSr9jlCAMb8EMn7GIkMDeI/mDvYmOkwQQIHSLXET4angfdnvEgpXt/KTN62uZcmwmKbi5tkJkA
s451mbvqHtE7JUb6gf/iCirE4G3y7+48W1sE231bMqguYjwR3nBSwbQzsvEeZ9M9rSWMkT6rwL3C
JaKVxPF/dcEIgE/8zZ6Dv7G090tDnYADoqrZv1PnHN+4KGsH8gcpscRPMPvVk9uK936Wv6UTvCif
sn5dyLc+f2MhDg5PDonx56KpLiTSsKjPeEiM+kA25yUaOyx/mm1hiZvnO75OsSkGIFI7kY8sGDU2
shqLLd6f9qgz9SHIO93IhFlZ3Dnjrpuqg0VwxV5IB1/U0LzQzB4to+W08kqkU7j5aHzKo+JgDf2R
HGHgwP7WzuUNR81n3vunqWpegpk3cS/Ql4P+o3OD/wxLTjtMq8+5E518WT5YPqdEFCCJGnPyRFEW
Umbt8np4oUnfOo5RbcndVS9tw5Skwmu5Ev7riVHHh87OD16T7dZfR7V7i60i+koStzrG3HCu61/w
Zx04gq6TVTMZqd7USPXJlfIls/akfawq89QL/8Wxcdh74jCnzlb48z2X/aOsOXNQ0Ualn2h9PgJd
/HSpyb5rNga2OFe9Igsn3e6rcX5W3GYGd0vgr30VnyYl178pS46dgRPJyQqCg1w1nYETfwcwCsxo
h3q017OmUV+WPb3VyJXbBrsEeDGVUuXFj8YUvdYUK3XuBmGVleneCoot8nH+WUJmCTn/emYRhF6a
/FYJSw3ZVtmjgdzi0vEvs2Orr6lHB/WGZ90O9yghms016/cmr98nZUS7MsHjPCQPNtVzEcwX9Fe0
svqauTUuSD+7wmrslMaeopE1E4XFHnbB8KmsfG/m6S2Mg1kUhwJDbtErRGwW2I41jdkQoAlN1ADF
ISnhuPmk8r7YT058NWXGE0JiVpc+VdRFmMCSQzA4eKcn71w7zRwamrUTEzujUmApWrpbb7qH2iUC
Kx7+M6nAaD7HZGMYOdRXhvVi+nSKutiJxut2mkQDfDfeX5C8hyL3f/LIOyTBcrTajHz+Zm8zJ9vQ
93AWT8DoeqtXynuhpykS82uR7bxPLGbyhbgLepDItz4XbZ6HztgXhn5elNiqXlGVmM6pjKwn5XIg
5ZH6t66BjQvjKSgWepQqeWQEexx0f7Zr1uTw2YadkKHjxXsjdXfrn65jpryVuiUgZGCIikFvtB11
AWMx79wi241DEW+M2Nsl+BjHot2i4UAmUiHmw/TQQ+n3TnFeiuGtcVqFABjdZ2StUn/4cf4VzfpO
Ec96+Xpi469aSSokRlZTJmr89Tt5HDnc5TxeTXAi8FddntXkB7B78mAa5nPDyxTA/3Femj37hdDP
PDzyZfncWfEfE9wKy3ArIaG5F72QDXuH9clbWmNvVNzc2Ie3Ks4OgYW8qbv6gNfjKQqaUE5pCPC+
E9oHifafELa/ltR48ejQBnpdvpOdM0eY3hEaqiHbQ/TtREsogfm+JHaYMsREvjAPFdtv8AQcx7Xu
DTh3hc7BboJnrBihN0E2ykE4O5lmD3New0Q0EIVI03bGL6rlQ0XNNvObw0w+xNLgblokFqmaxxP/
yL+A+zCnAi56K4dxRHkuof8xj2VJ+4cBohHSsQN21nRYIHJDspJTgXEPpuYyVGU4ShqUylveCwPf
V+ncfCpzN+0O+OdfJjPeR3bD57wEv5FhvCobaAIEySmR+dzpRWfVQciJHUU8Vbm9Gy3z0Hr+rjHV
lrSocOqhWqnAt/GQHsnwuHa2GTZxdDVUdWvr7hBHKLNpdabCvjWiANYJzutNC4mDCD88OVSTdasP
Iu3wT027TtszU//4MHTj26yGI6R/A/nVh9OcX/AErywBXucRSJQto0l6bGX9GuDpnhf3zNt7G7g0
PziQMCgkp8l2MKv6JSNhnng5PTeWHcZ8RlJXnALJzgMkr5EfR4+dCSNHQ8pbvamRH2XVueGY4zlW
BpmJ9UFOvrmZRL1d3zhTL7Z517205nLwI/tVLuoVFUjthSXQn4lMQYtKz7M0twDmAf658hbkA9kC
nf1nNb9Gk/dKZtKRaCP2ljHXTDkjeYFZO0gvAg8ErcJqsNJs3UO1UZtgnIgymx+tIbqwn/k10vED
4sEYmkn2SfTSZ8cc3HPreyXd9ypjcXqD/BZyaw8be+xPthdfPAaJkncR87xrFvePvJf+1HlwU627
G5NyH1jeBxL1lU0SZ2TUH7PIjqNsl5WmPSwUslErfn0VoWL23WOaDPsI+rTrWfEFhtCEbYGhHG2Y
VFdwRPj09fBsOm7JccA2hgxaYmSO7LUaycP1C062qnkUKWWR5N6oKFbuSIdjWVyjYACED9ATehQ8
Z6uoMsN6Uidb56iPDsyt6d3Spd6VjYSN5Hm2eTxtGh7LzaGpX1tO2A0FVR8G030VDLwAOzirbOKx
2vrJ03opcNaOgAnGoz3Ee1whPcAIfgOpv6qIyDvMBdLknLe96l8nq1PakKTZuHtPuJTCC+sjhtfI
Z+whagYZFnZrRx87NB1CFyDe4h2eoXcOO09Zr7PG42Trk9+YLO1xMaQJd2va0RE9PGcgibewS1xN
DcjrcI72vrHAR7nXmZ5dVw/MwTMylcYrM4YjuRU9mNb46YrorQmqA74HYh3UgR2B39ACcC1taGTx
ociqjZW6PxWB+E7xd60mpJJ4T/zk7HPUcWPeZXFHnmdQrFsgFX1kbIymyeHF76/5fMX6l/g1pb2x
MXA1SgCT9cJH83KvHd/fjPCc9SpQso9i62XFf7XX7qZuAQDM3a1tvKeQ89d0KP4OBYkrU+DtjA7L
q/4zo6QWzqDOsRQZJat7pH2KQ7E8OVwUv0pa9sqM8D/ViNEVSVA5QPZVEFqdwW50lb01M4Z2470C
I0L38QAMEX+AC5+hmfdZPX0XXkIXD16yiWWAaKG8h0RwS5bVWYvmguVv0zjxk8MPxQ1/LlsQroEF
7+v7LuMuhg/81VwuiXLlAKsMrfPRsiuByXG9k3F5WTiauNaPZp4g7ubfFMfv5E0GsLH2N5tl+zbf
GXhX6tjAFWxeeP0eEh7lOoC5rAsdWmJEJofD4sNyKuscpQ4sfX9PWrXvFrnzDWe3Pm3C1OTHtCzs
Lh+DuPwyW9xT619U2hhpcv9xYX4i6V0XHngj6B5J92DqZ+9iMiRi2VIf1jv8FqE9+BcDTiUebeLt
83O6fHMjrD3W5/ruKxP32Jbms5lXL57tbFLm8Gv4hZmjwDQ28V7DNm0WIjpbxa0xqfepHk7NCqwn
IL+gAmcs3JpM25kTH21s9dznPqya+/9X6HqC5lPdhB7CWlHw2rTN80TPGrZjWmxSs/6e8uaSs1qI
joJxneBzq/zyJyu9/wofY7JiAATc7G6GKGGYDK0L77OYUbUX9SQvAt75UFYz8LALlTfhjeC9Kl7M
an5ocxZ0xH4hdnljlu+GOz5TxHRb/Ej7UaJvCYbWTEmX7tABw2B7nY/2YuhtpWvaaXIY58GirzdM
SM0FhIQpJCKV65ysOPhegW2ppvqY11N5QCV6b1X3CcF2gAymADI3fh+HZkqTUyy4dXCViALgrGDu
EZbBvIaHQJZ1YFVpytJVEm/DRhBXMk7ko+T9o0NBM47Di047RB02/IkleJ3L5i2z0by76ogJ8a+I
xn3Brntm2AQ4sVNn6JOfIln2bU6JmZvXAW9jGJmsBRjS8UFCwPq28Vxgegqn0nmdOPhnmvkmr+je
GPJgJCq5v6ujb6I0F5bcqJlONTCa9i9fnzgbDg4KdiwU5NKfAlxCE/3DRlHY4C95Jpb0e8JgRWEj
bgzQjU06EEw0J/8Gge5spT9DXv6ZPU2Yg90dU6t9KhJM/533aolEwu7GR6hlysISHca282s1d0DW
7fIoIQ6XxX2xHfk04THZmLUPRqGpC7F/we9yA2I05SnT+UX59Z+sMuSpNPqPpsDZrkdaHYwOV4tz
AkOTurbUMP7SHyaj2hvaf53y/rlRxc3u7Y/Si98i7GUM8FzieDLstM2gfpU7fdncjYFMfo3B3a19
Cq9v1IBkS6/+WHULRR9Oa9u7Iw+n2CA0mBIVGYJxVnbepnN8+tne/inwLeR2fRlFCuHOO1TAHpVJ
f4UsPLDX/bNzc3ySFVBr72DTt2lpVM0/+abH+tiw+SFkbksqkb2e/MsLSumwRTT8YwZzt/c6Zuft
tB8a23qoFhzDosWc58YRs80ZVKbqyms/qP4UVXmwWU+muoRLFt2r6yLLsPHW20g821tox4j/ZfRI
7wFdmlFqGZRdRBGDAJnmFgVF7RbPeIh4886xtXWXpN4pucCccVm02zkgNJO6OAa0mpmBhznBoi5N
D6A2uyM2UdP5pENAeDLSf2aeX/CeX2KVfpmTv2fUfrUIhebVyGZw3wGtjP84PdRtYPg4nTP7ERv0
AZtYwJjL+yAI+yTyBVomnWjw58eyQ+PGcBJo99WZCnLSjL8mDxhj2qMYhjfJiTJx1MeTwKBnLSzE
SXd9azbg6PXJs4tzPeJ7T8gXQpE82L5593T1ArH9Xjto8rhTHqJY//ppdp4nZFX+xJvIxdUm66Wk
jqEPislvCZjisEvbQQ+YvQX5lvyegYgBleRIpoHH1hHhhCPbu1eVUc7+PWpNanpdtTvQsH9uO1Cy
lkCocM93bylfWVPzLRc5AOrgJBhaBJ6q/6XnPJAosdPKOq5liPaiH+6WXSLlZTKM0J5GYhrX+yqQ
wbfyeT8V8UuBnmEH+Sl3s1NQRefRxmtH2hqk8dnq3VOWi9vc4PTF/k7yCVOKWcTkEeeh6uvXdhmJ
4PKuhJbFoZv5PZXk2IWGV9yLpIHxVfoV/zIi6Fge4loZwLIatgjWkfZe/V2bP7f2njWSS5JPr+7I
1+d8ghD49RSIpAuUyXCfTpmUHh7wM9lBkDiB+xrXTCQX8SDZ8FbOzuNUe0+WnT92fv86xsFH1E0D
zVh7TRtKp/Xy2ivLMlBvJ37BLpz6tH735FXEm9Qm4GoNhkI3FH2z7Zii2RS9LFz/svhEq2l50Ul9
s3qS5YhqiuhHWH28Z9ZU7JYxOFHpPVVp9WkG/kNswRgarfn/4pIIiDDVzWPpN8e1P5qp0h1m3zKq
X80auFTWxS0S85Hkr/PoVWz6QOikGu8C+8ozX95sgWDX1ktyMFvY8c7iaY5Ic9s5Tl8z1WmyrdW2
5aMPG31s04HQHqn1DjTTfpziPj5UpkquU6S8Z5tEJdhca3lXLRUyhjHzNEx4uve+ZcR/SSDAWFdJ
P9s20+j/SXCecLPEfXkrJw6baa5Psq9IUxpmk6imYO12qpsEch5q68PlhN+4g7z1wiZZbSUq7ek3
qUB6al4KqwxgmC0EIrXJQkYKTz3Tb5sTzIyn38CfkZG7f66OzlFgeA+Y95mIAcxsVYRZqZ/6FyJu
10JPfDtR9DIWhIdVTcJBlc/OOU91+l8TsG3EpWQI13Gaa5oRKDuzkWWkeyBc3h2PE9QHU5vkBwB3
uAgyUzclzf/iFJcmIIMo7eKDMZOo1dNkr78Td/qDH5iBeO6f8yz6i9jxwYK+Y4XSStxdbWyqkcKo
iOKHwCTzoMo/1ZhilPPraGOTszT09XfgOZe04x7GFwKUmszvzaTZkmXMX3rKjyThXRhKPHqw7Inj
/w5+/ZlX4yOJfb+r1C2D4R2/PJViTUzB0L3Bd8RHqjuKTs08NJmSP5jy3wEHSbZzCljljMCzsfsb
8aITHSOXWHZ/MUQyGUSuK60XfPinsXVv2IQg09o9pvsrhFD//1c6uUSvSRo9jBX5rG06TleWuB69
kaw66JmnOJiuJppsVvdfZj99c1T5e7dL70AH1wgSKhGrOWDeVs38wGCwDOGQfuxBPUvtAXDMdkcW
j7cDK3iKDLM/IKR+jou4kEOCiREHEEtox3RLntFOL7zocTR+yUI9aLCKcBApg74+uEPSP8VKMrFn
NxsZicPZTWaoBJIGtsoYPqcIU5vyg38lC26Z7TcrAk7RFnjtS66Dkmcht0ACaaxrryNMUDd4aDm2
Ny4M+s6p0gI4pEbxcJv+mcLMOhi+fnIklUBkkVNJ5AGfqCDUY3DkfR5MBgJUvICm5zrP/0xGTJLg
Egcn5eXttaow7ojZXu3pekb8sv6L6u6rW2z/aVTFAy5X/+zOa0MH+xt267KoQlaMMBkpb4KFZZzK
HzvaT+/Utg6hGnXxUmTtzwC2BtF6g1R8QNrPcbmC1DkL88MEVHobL0V9Msas/2ubi3lwl9g/9KVp
/evjtgg27JDgotkTUobfMmrIQWKrJijuqVuYh6CsPqqKdDsEX6rejNyeijzXTSGyYsPbiHyeKN4O
mbQOXma/W3S/7+bMbWhgQUlc67W39G+BqMuZV8a3qsMAUpXGmxiE+Z8Xz8VfAUkAaULYPXlpcxW2
VKZHNtZQAPnuczJxXI69Q4RHYs2ngRCiDb+Hk8voyP7JoidRKIJ9puzVZhZGyViyoopRF9uSmdnM
AnnY4LPql6K/pmg0r73rT3u/dP2rmWN8jsXcUP7K88ImEwyRmlhRn+ntQ9b4T81gEeugoLjtKse0
LNOIaMrSioCpmoc0o1BeeoekvKWKbjwsGcNnVpnO1OpxO/1D5mF2MlbBC/5wZlNtgO0hGyv3lzj8
dz20dwyP9xr4gXynHB5iIEnKnBh1BDp9i5qYlBBNrdFpp9gFxJITdoSCQB7weNBp6dFRBi/spSGH
1Bvih2qovvJO/Cd8n5jWvga1N+1uU3h18yJU/zkBabhOfOytpeD0oKCnK79kw2Jvxip9HCss98OI
uRzPbLHXTkyeltsxy8jcNhynya5JC+NvVFYHTRbLE6rwfYylA0JdvorcXsKgoLXHflSD8yfZA2N4
celGW3wEHvRRYtef4CnOLp6mf25GfltK/ZHNTOemucw+535+s+3+7nnESLltVn+0haqujYDXroKY
EVvJHDNrLjao/Akl7W5rXx2iWlyGpOoiznJ8Gk0Pl2OVMoNiBdqQ9pyTgbs0Z7PUAN5Gc+09JZky
ye+JruomTXUzfHBrI84PNTjbBgvnf7pvfq2hO5DuURNtlt/tPKX9s8iRnf4tHA30IiOtJyljvJc2
kqlc3KuXOO8eu9a+TzkvEdmjamBxrMLALb9EQpvraP2UNJoYt/JXx+Yv8Ka/Q8EhF04a/4p2eTJy
9VDnpIas/1KkJbUg5RxJQk/UPTDBnsAuwUHtyjXDwO54Mtxy5YBIV6Pe+AoKjbgY8WF4uV62JN00
F5Gkcuvjs2rUfNQxNBcJi3hRIk3xd6zi6mBOrVeAVgTPadCmJzSmZNVk89ALfOs78BfjqYNgO3uz
n3hbEioXHTYTJxX9NMgdKTPt1oQEZwUKRp45CdLQh6y4lGXOdGByXI3FdGCLRYq/qHMNcRXsaR4O
yxjXT2Oj8q+8NS0mbgCcTINNz8z4ejOWq8Ay8MMz8So/TMPNz2x1n36J28Ktq1H0PZpfstKeHaNu
XkUBK7o0wNBtYGX3sauHdZdSQIysrU2cbVHPNM1N3XMrPPN9GOYBKB4nPR/z1J+BvcuDniPzkgk/
fWRzInkoWi7POv0X8dPkMD+5/S2H/3F0XtuRKlkQ/SLWApLEvJb3qpKXXlhSd1+8JxPz9bOZl7kz
c50MlZyME7HD6P/IsWWf49tRiS9AmU1HPsHGBCxd0+Z6avEffkZ1cjMmWIu1HiD5AeT5yJcgKHkl
0II3lBDuTNag5RFVINtGdsPjW4Dt4b1eJeWNDPub1B1x7Uzn+M9KI9rpOKzmLT744aNCeitx5K91
HnC+wJ5y/xtr07/FY0+gEc+X/58JYqpaw6/MVynHCBTgZOiuXd4rSCGhGcG8QRQxCgyzbhvUP7pB
n7MibtUesKZ7j8MAh5g0P6rJGCN0PYcevVDnb2basqqJ5RSyMx1wvZG+DMEp0P7wUU+JeaQEUayq
Wc816XAzOKQUCByhJ+iDBA6PpGtbmJOsMNgQbvRPgKBHoC2teYn0RNatj71/aujsxQ49OR7vPcP+
z+0ajuckq0i2DVzqeiDUmZ2Mz+xdCRfUhH+nicCXgQOKtRYBhuc4R46YjACZQErvgceR2dS3Ygdg
J3E2Ku9nRnmrwpjuVYGNMcr8B0WRDAYbP4lmVfNmEmQBzg4KYMplnXDn0Hn9U8bSvap0vSsLzCH1
ME8nDQp1xU81eJ7nEGMr5/KBcLv3PdRj+KSCoToWaF/rkDYiPjqqHk/2MEcnk1TdrzNEKAWiHA+z
WXhrb9bEoRM/fJ5SN7mSeJ1PNnmwsyinBNhcP8XrzI5RqbFVfhLbBbtt2X/7Gp/mpi0b+5AHoSKg
4MFTTg0Dw9iUhQsarfskp4geKLhFrnvPSXdBPWTXmKfoSmAw5IrlV87OK/BcamLpKOZBMV2lcIET
eQzuJ+EQJn/M+QSsP65VA5VXOL967oxjNTXBc55rveOHEQJn6l159NWESSasrOQkJfvIdUikDCR4
MeT4TrM8/dFGORFNAgq4Hoc63k5SmyyhDCSAwJ4VvgQsabsY79tNegXvhwRB8i3hLgkd0wS5SVdl
/+vrhut8YXrMOOPkoZPq0ije6zA2/BWjFj0JU2rrJ1/pJDyqAjcSzjL8TS1MIyLxWGWPfZnk4001
SSihVLpjTG7UCVgylVhNE8NfHEhysfq3U4imieqQEsOaDYuiGE5HLvSpjyrWG2vt1inb/1EQO85J
kLIN1xc5OwhlGfDDtTEH7jZsgnm8zWgbzyG23bVtTiaWiiipdirxxnpvcmRu6qhDcA45mmpd62cp
tfte+Eb5XPpG9hoIZBmMFOW+HLXzbTa5WNUpFbwt5VE3Cep5G2k0qVKy2xXRyNzCQ+l+DqD2XosZ
lp2eQ1gxuvF+KuzP0apUXS1Bcsyi3/e8GIEpWH66SUXTbqXPDTWs0yZ88mRXXLQZwxnpAgc8b+NN
azwPSwVCkJJZIVnfYx3jQBtndJvKl/WHLdziNefiQ9i+JHqmLXIgRAMuoxGYuBThxrTNVG5tRdqC
BJ8LIkX3J4WNHRaYqf5ArPH/VaZTPoDZQvOgg/0qAtJ8eaOyFesusa0931zrpGpWbmM1exGH5juh
lGnPD3PhfzDgtwUGmXUI3X1FrhQ5IfU6DqXgXxsGgEzRU1fKaLMrBYpj9VRxe71XrqunbRqABtMQ
1Hciku7drt3hkxkkfwQW1HQSzPqlwuHHPtgj6xpX2Dh2ZFbyZOtho9zDzLK+I86ea1SSTnRl1aKk
Qi/6dvAQbQRr/NPgQE3vTDT8GH2WIbr274an06vd+QZReKs4WzJxH22moSYRjdyLAZMGehPEC4aC
9pglhvMSj6I8m51JJx/7pfc6zxJc74kq9lWCsuMYRnsxiNRlq6AkNTeQjf/nekbwn1IVZBPSU8Gl
khUEfgLQG+3RRyX4wrcWbLW7Bf8GHXCMtWALe/S7LN/0Ti7+eso0nskygHNPXbVJTKRSF6XDO/hR
TVJayqLheSQS58xcbaRi2NjhuLY3QPQwMDeNOMQj5s3GhJPiNEQ0bQSFnU26d6mohFdg1no/eFH+
J+GltJMth30C52rtehW4Mo/gg0GQFNBo2RrBprPZbBFfEZvGx0UWxhk7FNtB2FhWMO5ILXrBqNqS
5Yu7T0G7+93svFgdfLee7lM81YdM48w4+ClEPaD0rBEtDTdhHkJinO5QdXswasO2SqLkKUxa+x8I
DoKkaeI8++YcPUADNEQy63wvB89AOVZjf9BTC7wu5PaMq6PXBt0J7tz/CtFnxa7hUuzgblTeCR9i
eZm9DtW3dqGipw1buGbqT71MuLoJlnGJdH6nbOiPULkYxyXLRipn5MFxevbDNUBV2l7zvTFAPXVZ
Yt7zidzbmhf7klccg5emCr5TPLmL58R8SdFUQGGUMzsGPcpN0hnurUkJ8vNLBvSiZnsj0tDDJ6v/
OSrIT9qwzAt+XPMznTxQkFxBmfvKlFvBKiHMvXNzo9nYsgg2SbTs+4fIfZtCV706w/xG4Xl2bY2h
Z8vl5dtOpj5KEfDRTdz63WuQ+ux7/ErFGyiBw1M5GkR3rPMyqyCLDp99wJLWHrAwWNxG0hZQHT0C
k7EAcIhnjeZzmbwL09+2kO+DsoYGHoL4c/40VcuNy8e5V4Q+k/Sy4U7jd8dIESQFJveUZ40XV1SZ
O3dWxPc9xXW23KA/Eu2JnGbDc7XDKsnqLxD8q9CMnU592iz3eVThM3bZTxqN34q2h0kO1krO5spg
SqCSC8cWkU1tyvUswG8p19zouL3HUXKRbJ6wR/OOeSE/AjbNWvN5W9uedwiy5uQZ3aNvQ35cMEgm
g9tgu8u65rcOortgyzSJjiyZv8776k8iSFvV8Xfo+JQu6HkTk8/gqOLyFFJj4AJDIaO56bibFhUc
6Xy0X6aO1Xg4WkTUohc2bYc5C0rejHRRNOOxojdCWTGG93lrUlwR8VDm8kzOd6ej5GyO03nOeQUA
WieHeG/965hQnaB/S/jWVG3fLavBhdNeTPWhig+uKOc8CTZpwg608E6zwFSYFkjxQPqw7CIEN2pa
rMTDqzFOXDSqxt5NaUeSBWrram5le2yl7zxxKcgBIUfKX0+VqC/jTDFIxrZNM0TiiVVR7D/NZYMw
E9Edu4tsw9p1ljlv0KKAtXWe9VdKp7qnFlOtWS1jKcHRlY7gYPRln57zLqfXAX4rMWB4FuCvyEm3
STPdQdelB1/6HfGeNHyuXbPhVpZgbcpqMBZCTVhF+WSv6q7uPgtJY0PPtEvjaD9d86Hqf1wHuTgX
2fyYXaOCOi0dSgBMpJXJMJtbJIv6oilXeoygq3C19Sg1fYlBW7hV9ob1HZCWO89vsVMpfFdj8xRp
N90TrAt3hmE0hx4IxiovIRK2CwGilsLGDlum/5Ii73fortPa76ifS3uY7qEYeIUJkqczzgcHUqzy
VuzUvk1Pc8gC7M52Rjfj9KBg2zxllH1sAb2JHbVUS3eAqI5+rXoCka21Bw9rINqRRoodWHox2Pez
6wMXcr1CntqojEyi5ODKU+kFhzjPi10pEL3VENTPcnBHPh1pJL8hG9AXYhe5843Obm3AkUUsZEHc
zY7zrx6kPgAq8dfo34Q9Che/TVAOvLf7ajPAoIR64rmIKiORQLyq2DApru/SiMVkxSZuL8Gvrhir
IJU4Zb8yPPWlbXQng8TblhZUkt/gTBjxebLgdBrWmt1vvFNFCkiyINeZlmiguaEGmBNk2qqwzY6+
aGFk5G7EYJMk44xpfSTM0EfzvBWm1x0JSntXaqrcz1QV+U/J878reragCYbu98FH3OI7nj9DiN9k
oKsBqHUy1Vs9G79Vm2ecHN0fC9rAJiWnDfvdxg2Vd/ei9K1t3WKIDSqr2dYGO2WhrF9Uwm6NS7jb
zsIrjn7uYlBpa3fjY3a9AcNND85oUitiJiZx56L8IHIlHn09oI1yyh77XICJNtheFUEcnk1eiz8q
NZt1PmFZwJkMJN1PZY0XGEhwhOdm1cnOPIcOo56R5Ninprp+VDq339ue14UdYrcTifnXrOvyWcJd
oxom96j00PG6ch0Tqd3Ur2wRuqPJopj6AC6fWmbVzjYdg3sDYCUvqjFABlLt1DTojUnM7iLIMW4i
RchQ8yY5k/XHjtcTrbQsUC1N7AxXnuac7UxGpQURpOHUiZiW4Tgq7oMWzdoeI5fBRYb7LFbj85xk
gFCGKN6MVYmVUuCfKvy6XI8Ok5mI23IbVh6hWbM1X6qxTonnq4Z65MnAaFYSDYeZp/eqoyyoV47Y
6oidra2siT/Bfn2e3PluZ5nxN+jybj8kTX/p6IXZsaM0b2Ga49/mdnAGcIBDR7I9CFSgbtznnFcb
A/A2jlscjTm/jNbS0bdRlOX72Ef6BsjReq5q3gqeEMRpbeITt37Szoa8rfFcho2/cUSMay8AkUfG
hNSHbBlvamM6CrTcjdXM42nKkwqUK/YcHfWfWdA3EqIvm5fEx3DIbzJ0tlaWaSJ1hq5W2SSym933
xTUPu3I5Jat9WyeLC8Vq10FIcU7hD8x5xJqqZ8Gv9TpMsfrXmpJnHRt48e6ayL+97gHEYLtYkySx
QWzObQu3yrTf2HCLXaTEj2CIO/WAfc/E/EkGGcAJjBLyIQi0fFsaNWEkSRInSXxGh+JQNSHXFPy+
jJWkJLahbncoSgSKX6N+3LmRfc786Wdy+baEzyBbOn9SX707/KDCSq0dQDWQBLczu22KvfZNWMD9
kfvlvwd+wofRPSTud9V69KrWXwgvSLzYTabGfMPvsSnCYN1V17HS2xrwADZ+L0vA4jSkyjSK33Q1
5gJ6QbAhbIMII84j+hCYgNXEq8/10enzkQ+Gflr+KCY8wQk+6dQWag+oFGeqKE5mlLzpJr/mEYYr
2za/ImqCVOhcEt4wFWSgmTJqKXH2GuY278ZNBud2FYn2UnNkq0C/QPLYiaDE6Rwd5jh/mfgbskyd
LIfpteqCYdUROG+SBHeARCAw2jt+tnmETTVITEHhGUbJGoFlzTh9Swz7y7Q58/H6umlLFIVsLJMu
BydFZM2frBHIdPQXjeY2tfJdCOJyY5jVC2sVVtbQHJQDjejaCLW2k2vT+3vQiKh+wUsoFPbm7Ggn
MPI7fDRgw7uOYr6KNN/yCCUEW60i+TUgVG4C3OJROP9JNMz+wFmP0I5RDDBvqIyY2LyxJJStGXRi
370P892F0cR+88MoeDkUt9QatpYTvtuaTcycHQzHPDRmdDKS4NCM5Ch6YD4I0i+U9Ogjf5Se+sz5
HRd8taHGap8lgPCW5y5i9kulCesoIBXknZ1p2jEGYFj904e/tf1RzeMGPC5+qsUfnf7nhncsSxc8
hRR7mMAj8aR4tr3iKcolUN92aM6zia62gFcBHRJrggUGFWMVOHwTUUp0Qm9nAprLY5iY3suYjrtM
POdwOxOecN/qjv6U/viFCUubmXXgQPyYqh8jalej9ZmhUJr8cmmZubgUDYArxDwbIfZw9kgjOves
eyddQIHl5MadJpK75tkYS3Hh3+TxZ3tjXgUNbuZBk9+1qVLAFzpgyvaCLSjprQvuwY3Tq0+eHLUE
ErIMTZRDtcQS612gMEmkVffmq/yFV9y2UnrbkNCZo+oW6AaPRcPDsSTv/exGoophPVuz+e/Tr9Cw
NlMzmSA8uUoM8Mb6+zAk7/GgaGYQfwkqHqF6fPh1anPOmDz93sbEQ1RhAecDO/ji4OXqsfjfYqru
2WbzSax2qTHurUjgEaB9ZhQLMslYD7H/lQ3Nd9UYr8Ka+u2g3PfliUR4JOHJXzoJ60kAw4Wxvg/c
9GQqXx4bzFBtPr0o76WLP0woEquY3LLV9B/W0sA5wnWLcI496WZBsHTFG7W4lAQk1G5GC3OQEGKw
mV1sdoMHW36qOWuJyowm1lQSHN5u5GNMLH46JwMZVppVGNCC8AHV1Dg7nU1DjwieOihCvpPySKUp
ldrOW5dFt0nj3uEtsCvTAtNtcauX57Mxwgv3MGtTOpyxoxgJjRFCalN5DBT1312DfVVyX1keBHt2
n/J5/KQC8OAshp5cAGIw+maxCuUL0APnD7HN5WlI02FPF/wrzQVgitS1kR5empHNaI3jfVNVMf7L
tmBtVKjqW7WB/WB8ng6x7ZbEC5PuYka6YHrjamYF3CoiF2p4EL70zEn1jDy/wEvhbJCAwWwuhpo3
rGO9x1TP0EeqjGmb2xHQPODmFANi369c9QaG5wLN+2TPESzRdq8mYCRanLBvMaL5PYpbPtL0R4oa
QRjZkVsOD7x+KpL8A3oamPmkK3dFyjlYxAbzc/MIJjL3BRCIjSAss3bZG+/rSF7bbpnbY7wJ/MRf
I0VegIou5pZ+nVTVn9ga6Y9AAOTZ00Ow42dDMFmrvdfjDbQL90F/Mvc6CNlUyGCyj6P0RPTnhRqD
FYV/L1VEFxVtALgx/lkG/vmkya68Vwgs2pfWBboNKMRmQeHiruSmTPkB2rPfY8GbXTYGXFCVTI21
S7Kcap3xi438r+tRmxiCwKD5rurX/vJ2rHAtrqio+af49AuJTBcYS1zKwoEdbI2x4aDQuzEasBNp
F/0kfodAYKzHIuWBbr9CNH8QQKdqwpypgOi1nAcq884UHuwzJ75EZviEsvPMRRPpzLerjcqiazS6
O7/pPuaUn5ieeqwwQ7VtODEqs0y3RJr/wBC5sK/YzPwKW6pO0HdO+dihfdpni1Ea+tCnyBg7CvM8
BJTw0R6GFkaUiB4InLZlcnUH/RHMJm1KveARojAwLXCtG0iLqWJ7sKBe5Ah/gFNttCgiGLsuWnd+
8GIDQ25TejSDoIu2FacGHI+AN3o90uJkIUxP0cvyTYDkXxxNw59JmGeu5jyKOUQDRtvxyG0RHEDl
722tHqEeLwVfftlSmIRbehP5w0vSG8+gZZKNE05wGwbmWCOyV4UDGM8g1xlU+PNLib7CmRcBdeaS
TOK+REELQlonWgwZNBSBm0+J0a672SERr1+Vh4pacvhoDUQrcJ9kxp4J6CCf7EoDmYu4ddTta12D
bZ0j49VvMJRJnBI6GqhjyfSfxGXTb1rBlh49qlNciLVh0VxRRkGLThhqmzDZO4b1oCLwLV64V7zu
9nGNObiwmjUUy55NlLoKbOyuyYWoaYfdCOpLGManoyas5723z3mFxtxtWo2OYQs81U1EiKPL7iZa
TMEJl9L2TvvmHgWV4tHqjdXRwVHlH99XZ497uLaCZdTjCOD+Ltay8zJ8j86Zp7ag66+8F7g51sM8
NFe/Heytbki5d7bVogyKaesvXkM/iD61Md2m0mctNf+rbS6E4zwXtwbXoMN8mJGKpPXwTm07LJOW
cBevj9pNf2hW6L4Vbu9zVE1fLeWqdxR2j9SkdbPd/p4WrXty6Fr6KpIhfLVLB0xTEGHdjPDtAArn
OwoZkBw7hgYQ4s5Vfo/XMb6HE9huxWbOdwi+GFiDWC5bKsGgGvjPU0Ql10yQZ+v5ylo1lI9BT+ZG
HkMBb6+ycJsdG5cKgDt/B6Wsp9xJQTk5lE+Khg/mfM4tQNQNTrVVEJNqKhzWoSVhG99fiHeMb4jH
jY0vEETi8vZgm4chBvCOtvt1OA+gkf0CuIZp3zRrsm3Ib4TOzjWGmi0XwnhFEyqrDbcUOycL/sNy
6a0jR5SsBKYL+sRbNJv0Gc0l35EkEwI54rMiPdD24r0FgZBEncJhXvwNk+GXAym+y9h+dpvgnSrY
Z3Tog+vaYjcHwLF1LF7i0AINYG2aQDxyyCysNA5OE4Arxb07YSrso9BY5ZQa7UHAG9fSViM5LDzX
FqEAnk7dJHfUDbVpxxKfBMsGGyQ+NSxIxEG0n/mxiwAPfYpbay2l/41//tWX3aOY3I9F/I1oaCyg
xBPNhuGZFtm1QDxvkvmU8LVJMbzqRJsrSCCUsZjJwp+w7pOzoL+C/qPMggixDStVP/DCS9FFRZbu
wQ6hwpdwEjRZGh8jfFklJxEKZvH4DU3BJRc7mdve9D0YSuWzPUlgFAZ8it5ULDgAL/GLLV7gjpcw
rUZW0xWf1jY+hKNzrLuEa4M/bc3eKbdo3o/Eah74kf1joAdgLw3YEiAo/I6SP8kcfpeB/G583OJN
cx3q8u6M+hK5OPwcnR+i2XrxfFv9iMR5haS3XXyk0q/7I0ohtwL/povpeWhps7WotxOT8duGnX4E
wo82g5Hd6qx9eLkHct/g1kT7Smo80twcVgk72CDLuX/SZrmfwf47xnDLpFkfOps1V/L/v2iisVNG
aXvk6OZKkBxcnWBNVhi0xNxVm6Lx08OoFhh3zp60jsYtVQ6IR6pjQToSf6IrWKl3L046AIke2PXy
3RqCD4xY26kK36oGyyDn+rsrijs2gFMXR0eVjld86+dpDm5sCn5ExYdDaWc3F9MHxpZfE3ljx3b+
hqi3Idot2VWl0HAw5fmZtc1A3M6OPMXcaju8tUnJEIMizlp37QQC6hq30oRuF7lIG5awXtuOeauh
HDWYN2Umg6Xvek8Mv9xMbkr/GT1Htozwj5nsYqLZeyXE+J8nmOVFuOaJO3k5JnwodHcjdbkKG9AC
R9ZZqPAxyAGT3arbZWzinU9ank7myHZ79rNdEHOXDtQVje4aZPHRt2eu9xiAIzVBH3Nog4r0X1QZ
SAvJi+NkZ4wl3zHRpU3Vlp/NCP+JW0BRVLBQ7IZtngBXyysCDMZ/ZkX/1SrI3Wk9mnj3awlW3i08
8xBNPQUJcy8PvbM02rsW1BsKpDBf5SWCgka7zwN2TVVl7GzyFzvWkRiLGGFvlVGaAE5CyHRuuOhS
wpxwP7ALTgazARNb2lyVG37sJbaho/v/a2rq+SzgWF992hkA3AjkHI6MYFAPbGDFjS17RGSqLdqd
50bdQWdeShYKBt96CBPzt5UV0TEVG+6dt3v5WZaZh/kCV5yilBwzzQJoqipqkFNHdusxC5wd4UhA
qtS4jPxeeC3UswNzPgzVGk82rkmRoW9JuNyu5al8HeNy2WaBGd/ibrRQ/nr7uUlaYx+rBKa4O3pH
qQHIFxPzYax97zSEPY6hyswvJvyfA8eN2IZugNdJz9Ueb0exxcgqL3NpwChxBMPSsGwiDED9tL16
u7mMAbA7bdtt+MfX1Pf6JBilnZypyhk2dHggT3SjJPQRV59133D2gdxmllbGSaYTZcs9bRpLVfNe
thG4Z88HNOSqwmVnOeu94bLuBWCO45DN9C4u4/le9XzylBHhCA2k8egFZxLSTcvzZPXbAJbatmjY
jGkLDZ0tRLy1haaYU3BQiwG0iJXmLvEypwH10qZPQ6P/2mALeLpS9+BGRuhsOgiXL+5CUGigHqwM
lLutmnJ9rh3bvxTGgPEi98uncS6XY9xB1IhnvwZyDmp1xTUl/Rzdzt9z1vT7KQ3mrcKyCTufTZ+V
8i712jDfR2bwT/I+WhK7JR9LDzYHfvAJfkj847CbWNWtuJihAIDGLotPU8USYgy32bLu6gMuwPJY
oJgZHHcQJK+F3/3puRHhCQj+E1ENf9VtD27gfvVDeuqH7JQIms0RRXcCHS0oWqiccXfHNbGVAy5d
+BXUPVpEakI7+Sza3lmVYbf1QTRmhn13VPN3tlsyziQaVsMSTqzDJSQDcY/HmMwIYD/TlOcMbA72
3YSudvUl8Aovga5Nm8zOydQeM51Sb5NSIw5k2mqM+FJ5S8dNzaqLnwWW1U0+kepfAhkV3F7c9yf4
4ptWOh9jk64Ha35J7AriQLy3KbRoFNta2b5Cd/6nJN6ouOEK2i9TSRFd3Cm4ZHSFWrVxHdJFRiwu
wgqPXV39xt3Q4J0sTlOS3scUVbR1n2E1PQ3K+urm8Vlpl3g/l9KMYqU+cYeV7IyfJZjiTcmLjRoU
i+opm50nr5Z4ZbKvnmReb/h7p2tuNppdA3aGrqj4MkFc4t1IXDCp103cPKQrbrW2yK7b2WeXsTgC
AAXD8IIW+GrCBfYG21vZebyf5XAaMhgC5lyxXDTaY9SKZ7u0d96cXZf/LRPukzbo+2yIUJKma+RT
nIK7+jdX3S7yhqfANK9u3fIY1F/Nwjjpi/HdL/SlCrpgqT8ygayXwZ5tCJpYT0ZSzSd8bidMJSyb
9TdJkV2ZF0csNrfGNfcCu/EuEAXr5+IJW/eTjbzlYirCKwY/p4rSh5O4966Z79b/gy/DjfLO9tyl
KuCia1wYR8kWN+hw/2d5JA02ohYbv5O7r7Ok94MPHrsnegjZOeGnC5v+JZoy7xvxhV1UnOXXAZ+W
r8C6hY37ZVXW0S4n8FAW08qKhJT/6hLL4YuDsD0X7q1jPUfjSATnLeW9Z5XV/3+0CsOgY+fARmBG
DRRRxgkzTjFMbMa8GUhBD7dNMHYzWvfsXZHMrZxVbOQEDxsFjaJWesa9lM5wGLDSKImQEqp1ixG7
i8GIEtHag+FSnfEdIAD1wzckkxdQmbR6uyHH8WJkqU2xs5g/oMRvhoRqsCAvPnXlrW1f73OIIgs9
yyd7K+vfAb8czGeIuVG/XpTmrPPti7ZNqP505S7CQhuZ2Vo607jvR9AUhGATlE3tTNsSKmXLXEN4
k0oNpFwg5FBfT6wYvoLRgFNFErnOtrxgdqkAfh1ipwnFyaKznb36qTcoH5kcsVKIPDmrr3MTWdtW
xx/USa8nMAe8E3glKG591tIq/qbq2Se0zW7Wktm/kac55CDuLTBkeYE0U4nXwgJPW0zlYYlDFKOL
dT9eek+aBE7DQDNQoRkfmKK4CBjLtGmWX3aR3iWrYgKYbK8kxsI2Y00WesW1iskGzf1Jw7dhqp6B
5uYQNYRDyCisLy2xmXlM/siqOC8ayTzZV8Iij/8vksHlbkXnPZkBfdwRsZRAt8ke0/VuDnl3Nqia
rT1vzBCvd59w80cakjWIA4Ax69AinODY4UuQT1tZz09toeFw5iM0xMWkPN8qEW1wFX7PeF9ETla9
IDCgGRTy4r3U+Wn5uuIwBv/zjnh95RWy8fPsLcSsH42QuxyfKQ6UP/9/KpkNTOeeFUvhL0q/H+z9
or9lurxFts+dF3CEkR7NarmtTlveaNvGIc6KYPV/Lo2VbXrTY1KnOxeDT2heMquHvmNEGYUd7SYl
CtGIgJ5cdr9pnGzsOcQY6R+izDtIrkoRVnD6XRc/uvvwtXlqMv9RS2tHoAi3qy2IRTj9o7aprk+t
c0eB6NzHxzy02bnRZQh4eXjC0wIrIvfXTsEtMQ6mjzQdkXmlf/ZwgK2m2nkvyf2spoLYpJjWFvHt
5Qklb7BWfP0DyEKzImnDkx0O8zaP3itedNqWW5uPLRddDMHFe+4QJ81ww1htDjHe37uW7xz8PgYD
6LSYEgi+xIxfZi2OQKHuMSDYofO/NG4g7revFEQtlfccyZTIj+4HCOMnt6j/QsEjWMzjvnxUCtsl
uU5DdkjOhhYmXVTzk5ks55g/74rWKP6SajP4a8mBpQk+2Bph3h1ploTbmTE9CGfT9Mh+9JcgzRTB
39bs2LIn/0oaJVHx3DV5/GNhgvpltx+urBqEbS3RZn3xUE73bLXi3JI5RDbB295mbPDnS9DWzi7h
oWj76hXJbOcETEpzRbjDwS4EEG099MmH75DG8rQ84ZgCw42TgotGzS1ieAsd7qrMiw5HDzCWvj2y
iduZQ/mBCQKAV0oJ8hCmP6OX8Dj19JyxkORwx6nf5MkLjIRDQbUrcDH/LYybi0WZSOYVLpT4/sdT
mjAzVPetsCK+y7H81wWTpH9niDelyEiHE0zfDcHwaEoUFsaj5RXLp7j5gb53sYvpLTPduy+RbdGD
c5jn/MylVb0FfXgZ5uJLSXNcLRngMYppCXGeAgSq3reeu86lUz5wj3VfLlSmkd527GSGvgOyea7a
7m+FMGrw9lxRVv1SLcWThn8rUm9fzbxJ69x+yKZ/Cur4c0SDPbjY5u8oFBKPL3TNQBAh95A9R068
omHhUEw3Y5jxaoSeQE3GCVZWP5GX7vOGRSP0W8zg5CdRhKvSOgYNMHW/DN56TNsr11u6kTqzfth+
Et4ig4wkt/7xqmsuUH0hNzYGogHbC09cyVjphRuGiDUL60PlRDhRsHRoJAxgGMnoHLxlDBzaMsJt
6bFjo43pgjZu7/Mhjp/Z/cyM+77MnkBVSdRkwEulJ6ZPLrY0dsR9NLzYg40MqwtoJ3WdQu+Aw8vO
1RhoEpTd1Wznr8bFsTqOmYAywDuMSqojDwUQo/qTId9m+2Ebu3FAgzXYsPlBto+96Us1NTbYYXhl
v/FmeHEE+gUaqua6Vw8e18XIwAfk3nIaU1dGX/7ajrfRpkCE6J50kLBJJWMhuFYj49ySurnWHU0J
rroFiCsrxsCDrfQDB261VkQYvHYoNy2WCkaSv1lHZpUJDyfUc18UJwPUP/Gi2H3pHYMfdWFP4nnG
U3DGujUttCnnrY4ghLfoLwfF9/rPqSRrLZUGrNpxU+L3l5iuuGem0KMLuSetXn77VCJ8uAUTC9I8
6a2PqtAEaboYITOn6pTgzf9YOo/luJElin4RIuDNtr03bJJNaoOgSAnee3z9O6l5K81IZDdMVVaa
a+yfKghecrQGkJz8baMEltlMeqPxBsBIFKXGM/6g79B7XzAdfalRCAh83Aa1wr3ajabhCdBR1iPm
eqU3qd26CSeiqBB0GxjcauhddtYEbIMPA5u/72Zlh0UnLTx8tqu42Wg1av8GqBqwGky5vIL+RLNz
5+FckYArVFmUgT01K8NdfMk5gvIetQqj3ZukKo1ef0PLwNSm3AVKchoo9ynwT64oiBRgorKW/Cbo
UJUZAGGdhippmLaQK8ERGneWr/kvPmQmagu8feziWOizs53KeOP2APJSz4hXOt6DYWkd2qwJv80Z
P3l9qh46jtNRLe0Q+sktxcuqYMYKoN4tvokh70w8ABdpxnycaqA+U572G0SDfY1MqTxEzYToUo5A
Yp3uC8vzIDLkJZjZWkneRXiCORiIyZ51ocYROimQ19AlBjVtIspNohf1eM+Q/6OnuDam6dO0ihPh
befh/40m196Z41ufRpu4664wp1ZOqPcHZLMr1F3RD4pSax3jN79CFUVZ0JIIOe6Zl1DV65QcZBE7
bWTca43TrQnoOcUpAG3GK8xgGjOA1d2DwzhH43kwi+Q1zGNmV3b/PQPy2dGPko5xcVX9dq+39U/Q
RA+3IisBFrNJAfknfLNn1vveye4MdPdTBppg6JPml4uPHrkjqnQDo91eX8FouDamWMNFdOXcU2HG
H51SnK0h4nnaGz81PqyseUyi/+MT6pE8WCXDeDUDZYecwxFZuq3T9MdmTHY0e1/bAKQeak4p2mqi
kD00AhqNSJgL4rS06Yr4jeocrpe7nDPkOVrc7zSS8qwU3wFmaX2HWFB7motiXds06JL6DVeVlRY7
fzXDAvo9n5QGrlWUME2LkxwsBkYWsBmxGcEtIwsxxmg47Q2VRWCuemDnhSH6O7kJ3xUqJwhZ60+l
tYO4z2K4BMxpAXFvoGB1heFYOphUVbeIK9Rt8L0OWN1xpKma18PCQYh41pGljRBW9Tw04v1u+K6q
8gpOyl7NEJDrZthi9UBKJK2tMg7WtksOOww8FWXYIq/8FJzMODWX0myzZWW369EEExTCEF8Yo76r
sdtIlGSnzrQyK4EwzLteh8FoiYZJUMGbyBGcKxnnNpHCjMMwTxWLUjSzV66KGpgHT4LJ/nJC8ztj
nGcMwZFJ2lYTOfgUttQWBgfeDSUCF4goY8AiEcKuAauSeYKCaa6oY+OJ5ozuOsaIEIblwuh6fIoi
9y/QHnL0KYRZW82n3qAFWxsVc+1Uu43UTPHcDNBkkRRJLGUfOrU8eOOjalFh0bi9sFsPJkpGiMbH
FqoF+kyy5H9M+nAxLDhGck02tzqX8PJDBf0k/cYq7haAtBAzyjyIm1mDHALdc8WvX2dMObd64KOF
EzTMqTIeWzD+reA01rW1rTsc6qDooUS9A1e8DlXvNxyiJ4EbHF3PaVkCiCpdBD6C/s1wtKtTj28l
kytrHD+KhKMr954uxDO04h9pTQ05mOSwegVlqomr+SUckbKZhhZYz1x13yoi2J9ZZniHtNeDjTZ5
X07efBcg/yiICGl9l+xnszji4cPDiDewaeHBOleNO0v0+TYhnRcrKj3Z/lvuJmYamjczXPL8nFbh
vnASjqI5uEVqPaJR3x3lVU6gtfL5nzk4q1c/l9m89diMnupAE2peEA5kxqVsElWGZYaPa12wn32x
RlJUE8nV9oli/QeCYifaQPhSZOMu6KxjjR2TnkVry1TeAyPeyoYYPAA5RD3QCGc7nz9Q+WUXdfrW
Gz3wLtplkrXFqktBwbnkGVlTPEepLqrC5czA+VOJ5h2DOJC17qpu0VF9VEjARhmgzbML8X8oMHTI
jV8Iqh313rzl3b5j62R78JwAUbCIraMlBP1lpT3GgUuN9rKITQ1wtjpdCkYY5t+4fDRxdEzogMbU
oQmSLK5fsqJAdPHdvoF8hqWTfAC2hcXIl3MNOSS4/hL5OwG2u2Rk8CsZmTsXcPvLHBRZQtslYtPY
LRGOGawFYIFUmjCX3LnMOmdICw2v3WhKtjebaV1WnwnA8QGAgaO9D/azMb/5Pq0sN9NAa5hrZdvS
rUbxASQMvRf7hAvB2owxDwYLwW9YSGo7MWoydKcdI1r2lgoGol9Gaoa+3YMLtv1Lg9AEXJaSTqSF
gyD2KHaw5Ha4UBh5HZVb2/8ExTNBho8/CnR8+MV51ABBwouzUdR1Xqb8h0tPAWoxu0bFxhUMztLS
xsXMzU4Uxi4d0SrfdE7zB9l4Hf5jvtcgQMkC77ACNILgHErV5+zzPN4aCCdHFf6Z1i30aN1H3ybM
MRhkBOui2+fEMflERYGkVdtfgb/zoL+O+j4KHCqmEBAUha324CmMMM5DnLD65OyQJPLbAas2I0Lz
DzxRVDRht38M+biquxJn0j8z4xI3cxYTUmv28Okx4x0nAtJ/L4xFo2bmVl5Kx5HFkgRy+zKTlVT2
FzadLg8i20sQ4hcqcn8FNTB59UH8luvzH/5Wr/SLwTSgM5PdDGZNF94W9unuaWh+RHXKRsjG4ry3
qdEmtIZdAyNJacVOB3kyspi88qkBIEPAU76H3cDqzZDQBn+w6B19MSboLEzM1phi8BTwDNu6xQTT
4TGM32GOIm5ur1iDSv9SZ7ROZAHip6Nu4gKCSLupoGDgNbLidn3dBPWY0UJ+M6w3C1yaXX+5KK1p
pB+98hEHDAn1XTW/DWhTgqLbhyiJtAXiMvrJQb7YTEmvMMX7/4X24yYOf7PqJwI0+heK54lKCw0B
KiYb+Qg06wz7nTGw/IbZGcwoQHdihIJC5YFrnp341XT9HYwrxCv2lhIdZzzVSQjkPKpCY6sB/+VL
BbYKxQePDOyVgvDBl9WtS+sJ0TVGsfxu24AlJf/WQ5gFWrEy66+YWRFrmuuTt05bC7ZuttcIFMze
TzXsE5zHdoozHvIKk8WGkkJwOR0COPr027MRFQ4gwXs/7Kk2n341NMKT+MmjTeZmV2nxSusmucJg
VPeJ9hKyNhy3XDMUWctWbXvvYKbPuLmwOrkK1M3OXIBsN1m8wwsuT0f+gnH7smR7jYQDVw1p470W
SMTyGxGqSf3wJNulGnXXYWcvWFg8OJ18N0cKoMCEY75h1gIPupwWs/0KBqefMSJ2EGYDlT2bG3Z5
SrgkNlTmt3x5L+Aj0dTge8f8p0GhB5QAArvqMUXVstaba8oDYVz85G2AoVkbEM9Y5NFXCxqlcJD4
0q5e9uDaQyg5GJiuZ9vfO1HeXNCR2TKnrhY8F0p1mnutfS3i5AtfPcZKARUmPh7v4NT2Exg6icYw
+g7Un5zH8+dk2DseZWKop1zqy4zGtI8muRH4HwxM6qi7lGB4Q2VeWZm1513wtKZIOwTAHX3iddSl
K1rA0OE7Cud3bn7i0Q7uB740i5HilDHWBmj1avLvNR6sfR/uAk4SlabigK7tNJIDsuXy8hvJvQX+
wWtP5wThvUEfNhHWbHlWXXLujE95C32bHVwdm2cSt6gJb2GBz1yuMKvh5tTyKMG9rQFQgIduKxWV
XWOrWPreHPNrMBkSGJWufWf0D4QuomENWSpI1p1VrFgkyFasdWuP7SNOHNkXb/6ftFm3H6LWAWGM
xiG7qCfgh6+6ar3a/A2X6pTiqJd9cBMR18PPeDVypqBYHbtB5cg+jtRHIfDdgZqowHDTaTcJOsXR
mKwj7xlEmE93GBHNdDdAEmzpRNMs89G6RGg1QF5RUlnZDwViQizUSi9uvYtoKGAqOVZg4i7NdsOJ
k3igFG0ggDrT23ZTMrkqOT7G/sE44BQ16UJpnlgSSZzI9rZrrR3SCCO89Cho1CBUc8MT66Ij/yoL
Bn/5BfpG7NCVab+nJPCtwIshdaZx8a0w56lpQDtat2VtAN9xs8cEUYRAFobaFtW+le87pL7VCkuu
laF433Ng4l9FwyYnO4jSbKdV5V1+oOiqBRHXVpNtAozbvyYw2VxIrpSPeybJu65GqFMrziaVASfn
CH1ZzgmuVKN4cNHr6AVwjY/U0DFZSOz5L7pMxyjNkSG0lQ2xOou0N91vn1ahHpErfy305DkZ0wuP
SvO15Vj7n7I1uolkmq02MuUK8uraafYr2kvLtrx2FVuKaa3kMTzZTAU7wm8jw8IUi9xVjcny2wf6
6BeO9tmBgqIwhkQUtdL3NBxRnc2W6Swe1H+wssIij1mrcsIOYRdxQI829L9L787rPj7106HqkY6r
tU3V7dVSu8si6VC3Ak2JhB6ndrPAxmXHI5AzeqDSUsq77Jy5+qDxhHwA+sk9GIQ4sXYazkUFPcU0
0feKP6902Bdmh/+0S3yZpunQzfVfEyz0Mqzrb0y9dnXqvmitddGb6Rh4ygr9dMxWUUFxhuaLMdQl
GcvfpY8gcoGzaaWrNyT1eqoJmEpkpSN+6mYMM9ufBn4Exa8+mkBZWSddx4gUB6aDMiUfqhfsVd86
FL3+ltj6NfQda2EkSKyY2X6wpyN63/u5LfZeFj3xTNzi4bOD8X+LkOnIveSbji3vSjM+srw5IhC+
rX1/bxAB6JltQ8Q+FrCelqObXDUz46ZoBVse0i+5oO1YHI2JvJ81jb8HlZ1jmpugn/HUCLeOObOW
fX2DSt6q1rqDUwUjekgoXHAcpmOlUT1hXjl4yrhwwvInc7KjpdSvY4Y1kGtWvwceRRypa6PFWztq
rlWV0W7oz+oY90tFb7c0Mvcqrul2pW0DYUvC9nlJcnCJ+eTu5kx7pKg0S3I5gIFj0LODwrw1WL9Z
B6OWAtnOh4tVfym4REf6jb2t6mdffauJm2xZCcchQQtSeeszNX/Xqg+VXVOo9Ik3RludHUBEuDCB
0SSqnrUCPNmZVFlymqb/UZN5zSHYs7Rc4jwDD6LPGzCarYpZgflND2eRA3jMaXJU7dn1f8L2ycnH
+Sc7ZmKQpCID3yZ3rEkZw4kDHeQQ75fBxF68/pwxfCFwZqSmRGA6c8wGLpnxVaIak9YhjK1rk9zl
jGHBy9GhFN2vOXxN+GI+lUgsSy2kewpCaTP3H0EyS5Uj3cGGo3IcPqHOMPRiKBl3y0CztwN2ANr4
wYXK0yEUOg4K+qjmSWbNhSvta0OHpwKlU3yYULJj0OApEr3Ar5dzwxxf35Nj4FJAZq+q6dGqSSWz
9xFBGcMkdwzns01mMdJVIDoXOjS3qmECo+4k2mI0ttLa9xyEzGT9ELQrh8tkk8qTiXBiplF6Uhg6
8N7oSNFR4pwloeOTe05UmXrMIP+VGQSvCisFWACJg6kf5PsHiIv9SGT1njllkm6AkuAzuAyf4Y/e
3L2kRd7hnc268oJ5y/PLsdpo/2ItBQhMyqve/bBI7v0MjRfMfiTNTBskvQmsmf1bjjUKBhYPPwrU
eJFnATQgHkrlrwL9xjvhCAUzDdWDk//qUG9EcYiSz/d/ny15m/zeDGS6GMHDUxrp9jtPk5/20u8u
BJxE6tXxlhDRXcbdNwvDiJlI6vsswajWZsZ4YQlAZJe9JdFf13e094+8mFZ7yjCpooCsIk4t7sRF
Iq9TPhIr2bjZTcv+emTmfGYYPmZm8kACFnTJ8HXVdjqrMkPZllXg9jPB5NRzbvkk4ZDPt118ZktQ
NVcq+kI6jcTwlW0SN8j6owoMlnbH/Grlono6YAY2JPCUcygUaGf0EFXim0IXm2uUtJB25y5K24Nk
pVkeX8YhXjv+T6EigoZzBFCnYCjPHXayrIEd7pWXqhUJf7xYwRlwVBTzSxKz2Oynrgaw6qZxJWHC
gKsi47JVGFo7blKzmYGyAbqoOYgPPMDmIzWvn1ykfkECcYnW1Dqxro7tfUpxOGboFyihOINDIngd
nCezJ8QVsic2kuk2K4xl6/47/2RfqWjwqq6yCB0Qv/kEuppri6f4XSIG6P9l7Pw2O/dCkcv4Gu5K
eY0JApksdQLCmH4FqNjXQXZI5FCssydiP+DxmMWxEuMzpYfX6mfP1jcxd6tUPpwZUqbBX7LivdYD
1oc0hTbAOUkWo7+Lwt+DvGv3XSydEcln7QTOUkrC0M3XedQtvMSGs5U9NLps6NLcGK8D5iI4Jeuq
+vcMPB6/j0ii5pKF7GsmAQsp+HWKGbgYc2beu86+yzGhtePZScMdIIJDyJ3QYJB81nIchEYYWJM7
imG3NR5NJDlB5F3GGMR8pG9oga0criqu9rxR9iFBS4pqIouEd7/3l/K/AzlNQkHhdYcR2VWugp9G
12wl35aM9pLag3uEeP1vHSKNt2q9ch2RvkT0HiTwS9Ttkmb/T0xY3RTmt5Y3y5ljLMRLgCiTqf9f
ybL0WFAscq9W14Rl3rRs6NFfVZS5Jn+yT0PkfXWAEA1TkN6wLl4rLSOPpyA/VNK5ngkS/BV7YyZh
4yxHCQFoLNlrQyfQTtqd379IDeCyE5HguJEr8T287yICR5g9JPjmrJFaeybsrojtI4s9Ua/EHh6U
LFR+2jZ0YBJCCflsuz8WXRXZvKqOwRFWHUUk0gebkhaXlJySqdMclUdIOLT9H9bi1D+N/k1Othqx
8JAkmsDmw4fngqKGuTOJ+r+2SPo5DSQZogCvPaRTiDktah7vRTBAF0FDL63fZmZZLS12EMjSCtCo
jeUMdNHN4JJl+cYy5gb0xKUTzLhq3hzWCbylcV3XILyj6CxvqU6dnfyZ5skqsWBufGgQAaW5Iu+X
E58KjTZH/YVs89IrUR2k4WEDkez20uRIiXQqbgESBA1rbxTGBpT8Oux/zbaD4Bp8L4oIjoWoe0UN
GSSIsxsH3LkRnI1p4MmZV3Kog2ClUkiRKLjbbrtNeRPyQLiRyvzsdOgSxGgvuYTJh/yXVCjok5Pi
XuSR+PbLyCEtBwY3K0f3RIrLmvg3uMutJSvPzh/U+IZ9Hh3+qfvDlGirFc1FIxNSklCWJWesrAa5
3JrcfNQj5qDxmvdEJFUGmmls1p7EOG75IDS7kLuVwEG3LQDob5xNdhObigalg/qnP90bhOq5D9ZD
EX7NaOkMprrSOClJBZihAAPfUKgnyUYunxWYh+nFtN4yx1vwHnPadFUMcFjOvjpZS4dG3p+sUTkJ
pMlGI5CflCaeLGJWNiSTNc3GfyeSwHV5VzblcxcqR+kVcikGJWlfpCv6UUwkyEmNpa4YaOOzXzgL
Ih2bh6cXvvPR/0/AOi+XTlSDx5DFCyNBB+u1i0BMOoCxyW4kn6CKN/kYH4WZJn7KYcC0AWzOrS6Q
eSJS6WkOmerbxdUs4ZjmTHVRw5QkA2urHc/NorijdmnZNtJtKmmZdXuzJ24HWxFVQOb/5uk2Qz84
bKTWLC0cR6VBJQcrcfbEcUOTNGnwXsnWpQ3+ik+XcxWeyoLBOtQOpJF5/nI+Gb42vUps5AXCIdZW
OEzj3ZMan25KpmP7FX7nWXo29HEG2Z/nrw2aE8i7eABP+7Vq6Esv6G7GoF/dBja/4Kwtl1PDawoX
4RbycUggBbYPi7iLYJGCunJL8FGtg5SECzvFSlF08qPwtaekcNL8NnhJD5jSjR+TbU/vrt7nmCM6
xQU30WZn19WV5JAmUNTeuywg9EakC9W0QYF6HSfZeappqwhZAnk9plLWI0uj/QBiZ9HnTGYkgZMF
NVrNYUbikUhiz8qnTRXc6O1bUjo8CDGN07cl3aG+zsh8AMFFw0QDA3FLXx9WjonXGi5TRUBjMJxf
UjWHs4D+jxW0N2nMD8wPtFHZEtxuHTJkdt+cZbdJ4Qj+/q9GESJDxv9+fjpocXJVleEVAhMCRl39
7nneZ+/CaLLp8of1txRaiuYf7Tg6AMynkWBsxzY5BZXzlqOLsVSti9poJ5Ty9yNdzdHGgGGs9hZN
B7CHl8ApPktzeHpNeAjifiWpvxQtKYmW6zS3ekIPoR2VA0ITW/nLqdRwC7K1RxjRDKrt5hYye5Fo
RDp8tAnPNnbbLwyf74pKj4WwABQPYdWwqICujPFCU5GvSJI6W04pIvHQYaAChhHixFQ2fIONaNoM
uha3nu3oMgbMhxGt+MB6Harq2nqY187pHdm1g7zWYpjBlpqiMtifSy27MLa54MmNjVC/N/ox2vqB
CguiIpm1TGFDWrF55ggaV61d6/cky6590SBIkVE0T0nv3hNFK78DNLBh2St0OenJIX2YUMiGdNtT
pNxQ+EZVKtWU9RAiYqWkBeRB872J4sdA7qECoIIqA38zGjHZpEkBmeGSNSRu0nQc6xzQA82WiQKu
dfVdmeLOmfAm5awsHB2ckl++/CvTtFHWytJvkHYix3qRQ6/rPZpkPRUO2Azo1MOEcKuZBxrLbGrW
RQKtpaKY1G11XuNgdDeU/olPKvjpFMU4jUQMPSUo7XV24uL63dCadDwC8BxdhatwmiJCE8BbV0Ds
aam3RqoaMSmq03j6bQLcZ1SGERdSGffWDKLHBClmKpVTk4Eq1Gjc3gzPX3tKsZ260L6VjCuXalZZ
oNBtD2MhlyEjJo39gOd6MdgzQxj1orr9Sz90bzLO73Pr3jUQqkc0gUlqmeFhN4Nk7qPWOyGfdDPW
RTrKmL7L8iBZGYz2x4v0DCoC+HbjiUIbQRQPa3QuJWZ2LkLITbbywK750ILkUJJ245DfB6rsaBpw
oBWifPdakHWjxQtdBjhmD47CIBXWuw861Zz7POj+KwIIyzwbKiozjBwGtvHkBzS93lLTRRZebIib
s2oUmrigRNfkb8R6TUN3VAzZDAS7irWc0eQ3JCPrkNSwhy1DQmTGMvCB5QoaaG6wjiAg1/kI7lxf
6Vb5RlGfV6hBjaryrnbjqvC+5cLU4L0k6+MkHcJX6QYgJIIZRfOnp47LcwvSWYgdH1imqYlZIca+
4ADF+xmkSYNLIwRMkKMt3nekwKl764D9IFhLAVcs1NBmFW0YNYN/QqITJchkzl5ykZLPOUPko12W
ZYspDrcpIyAoQIeKeZTfPB0UR0wKZGk0Sk+Mn5A8yWRWIF+Ayfhp5GWUCCfIP5OHkGO33VvBM3TQ
akr7EPJNiDVGs6zyiU4Cr8HHn41+XMEth3TfmpiMNP8Z/LuOTEDFVHdZU81zBiZCPAMZJLNim2y1
TpQXEgFbVVC8u09Qeeu4xMawxhHNW1i0f0hQevspn0zu0AMexUyL0xVblwIgGKWU/Cnd+RJPRRnu
ksKG2CWM4SsNSYU0S/4x6F7lQJGlp7b4wL2SPci5HcuZDNuvV+G/5cku88HhO9qOhsHBQj3Gsdsj
2Nh3DvexCs58aMssTtZG4k4bNAqZ0ePkHk/vCA2v+EK5KTtDVoVMVMqnsMvI8KUf8RDO9ujfBmv8
CizAsIhHRSy0xpq2TB0TU72ZKuekU21MsNnoJW07DuiUHgWfMdLBMFrYCxnNN0+Uucc/OBh/pqV2
7urkTfH6dyqhMcUrB2M81jKf6cEN7dDMoJNOv7Nbcxe8bvCKS5QO33WWtpQJcslq3G/Bn4Ac5Mjt
nRYLcmqw9umgqh9wopYoV0AuefoMNEjeZctK4zlPx38LgOaIB5iAR0vT3OyLN0l3MudjVP0zRJdT
WpR7NEFW8vwtpVlnCeL0PEg6KWt5Ul6Z7wM4mlKXNZAkMyhbVo8evQJf+wHhduEVf23UABetlV5n
knObialFCxMJCg1B+mQGEBy+wiICl+L2v0jY5LsihPqWBWYGJl/iIEQglQFbNmCRVpWzg0e5kwlE
wDFXw9b1O9COED0lBSiQEoF1tVSJvFgU2ivRjs89BdZAfqqzQ+8VJyDWlzFM/tWTgCbWDUu0ptkZ
OCewAqS2I32xGtzrxOuTbSbrTUZsEeezTEIlAFXoNXddg+U8jT+rMreuDv817b4TZ3zIE5GQJZFO
BV6jkSfTJks0Z0s6L7/el82h8dsTjSXZk3aZsKHNjQy7y/LJmMJz8re6R7kpDh9OPgMSwUO87hv5
HFkoTfS7HpUzEXMuJ3bKPXEaust0ZNO1U/DcmPTyZgP6BCX9ioAFyr8qenxlRu3ZGTAlZJkdTJpp
gnDbc/6DZgLn13vP+vVplslwLtEQE8DjGG5LvlH5R8mrU3dAV4WOWmxAPUDrhHGFR9QhaNY+AsAh
NPMmc64Th3NUIReQV4cURUBbS2lpwTsmO5LNwMajbCLo4sZExkc7KHSaB8hkEQNHG2JagH6js/wz
411uFwekJcD3wwMiPBWqv2djyANGswh7YhSNyzLaxQjeZUTqwnB2g2b9zlPkciuiE0xrwmdcg92a
7Z+qwhSgD7c0sTYuO3wqCsT86kes22t03gH2eJW1xiOc8b3xqwotvCiUXenWvxS7fmgDUl1gnMrJ
elf0+a/I8IRa/+4M4VojdsWlfq8wfkeBAmeNcEoQ0TW6veXjJ12tpJ2a291mSlWguyXMtRSWjVZs
1ES9a+ZMoWGdGLTggl7uUwK0TqrVGNEH5ZLjq2tF1XZx1SJzJoFmCrZy5sKV2VbI4BHQd05vfocq
lQarsCA6MJ77d7wJQGtsFHPj8ozXZejtXXayF0cjODfEvTiDI/G7dO3NYFYHxUYdWcoYCZQylZaj
WbZCRVrVFANGLMaumsDqD3xwbv9yRPpr9OIfWTlFj5rMUFQOFpbDwh2sBzCDSImNexP8omO7btBA
oa2wMxD8O0X+8Nm5+ckPQJZXqNY0dXfOGncpL6nJ4x0BRbIRacpg7rZh3WB0KUGBojCAZGWn5hGf
jK2crwVmpYDXlS+tzOnJ5iXtYQ/Em0ZHT6ET3HjJm53DDebQkYqVdQSmBoFwcEaGu1IDkKP8d21W
m4YtRlcToly0lDMTPbVPmalLiikDC9m7Pe0IlCc2Of9det+xqSOIhM9if5c2Hi/dcnzs+Zigslgj
y7jKTbTx2UHhtKyMi1JezISPB2lAbyEO9XY12tY9UnLkQ4u7xtTC1vpxNUijHOwhLUMfOJjcqab3
x2yC+6Ybe9UhUzSRwoxdBvIGB+IA1ZAnAYSY/WgGv6Iep8jJMDYE/mjKgVV8yGVNCSwWCoSkVYG+
lAJpyqnTWjTEECle1PS1JXrQTpQcWsKZz5vw7QqfDuKiNZ8Yu0w0nyVXsTqmwjRkxFzCjb76HoXF
3E9QXlG9V1sHaRDk7qbsur8YryKsW+Pkq9ngjbEnyKDroulU0ollmL/uVWddshaTIqKchhz4ayxi
86UD3dLSU4LuC5R6xu4J1UBeXhozvcdRMgymgxlzvcivmGp3nnQOoBI/lG0u6NWi04RxHOA85zcf
SYkBtOVo2zBpLg5AnhHEhtNMpxRXx5mMnBP8MFgpFBqb6acdmVDUwDISDfEQ2HDU2QcjSn9y1+vW
KOi3SEfAtmwAgnidubW7KHuEqoPyLVjwlHnwUZ8UDQQI+EOleyBttFR7qCdth8B5HbU/FccO58OL
aqZ/qmQEF4wTQmNAqTXKR22YTyVLL75q8aCAmuP5rHUb+KcJryeP7mbT7LoGaySvfhoR5iB1bWDg
NqsrG/1HpIYxwvHNAASG5l0NZNHlSK0pOLZV3rU3k3g3+VaynJGHXlQj1oyw+Yqgx7/Uu2rULiqH
uCnYDL3wzjrr2iaOW2Z/iDwIQ67+auXlia4VJ4hPq1KNB42wPNuLtPT6VWEAG1bmZp9rzQfC53s5
yQ21v5KkHAN73NJDWjZmdv8H7kXedg7sIyNvRMZmUuyuWxH38N/qwGhPuHyYxrY3MiIs2issxq5/
UbTuM4fZaA10m7No45I3YzB1ZLVuNIfZJeJOvpfvrK77BE8I22Q+9m701wxpF8JpYvfQc+YqClO8
IqaYNKzVfwFxBo4Akt8agB3IeilUl15I9YkLAwTDHPRe/KcohodBWgOPZSVvIETt2RiDryoDgGtV
9zg0QVgNz37yHNBwsEx1Lsm1WAShBmGQeVpfBjM0HgxjYQ5DTj/NjfM1OfqxS9JbovP06HUsyCN+
Og8CVlo+kCX+lBKgjjUqqBklRfZ+JP4zjnOQzenhj2n6+TsZE2JP1P0xpgs9NgJlMv5b+lpqPlh2
60LxH4ER3gz8iaoa1XOZbLV4deNDs8/47oCMIeiN72QEopzVhEhEjZnd1avOwnGtkoQ51XeeWSAK
U89LtRo2M9munw7rUS23IP+RG2OQMYNNgbf9lJIljClFrWgXQLSyWUgu26pWKPXy+c2tnBV6mv4i
ctPvGDyNX/o/OTJhBVK2Ghnt2NevVRXcFCS7aaaT7xB72n/JzExKYYXvVgT0Rx1vThmR5W+aZqB1
3K7hod8zWv46Zvc1Du1+s6LJB4+cDku91m2Y0+kftMkx/1FXiYeITJLTNWj6hQ+kERUy3ihCOAp4
awFAwK9BbC9e6tpH3lcnk1GO06rgkb3pPIw5dCpt30YOohBhgchjYVz0avjD4uPNI5rmTJD76GsE
6zAJbw5Dyq6qmLIALqCaQf/dX9hKz7CH2ged87XKKzZ74y8QbHawCeNlYvxX2Ma2sPG8jHgzwSCE
KxcpFw8BjSnyP7VEgRqhfzrVsENueYnKwq2Cx2H3KGJ4PpllB3i1Ia2t3Y6+a2hRAEwfM2ZOvdN5
20qmXjQJ0Ov/Q4kbIUxcPWkWr3yMhnjsfj+tmpF2Eum/zZGpA9uwnZ0oXjMSQ2PNBmTSHH0EK2rb
XVRUW761HZilZOCI5Xu5X5yjV5pqL8bulziYLU21fgY21oge6CP5Wce/RGwjQ22v5ACQho8jf1tx
jKGTuurqEGWaCq1mN4PFD0Q4dXej6a8D500bR5qD3U9Gie5X6ksa2y99QLsS19GwMtZVraNWF3x5
qMFg2eAvyo62CW10Wr5xj0QNOvvLCetCx0ELJjAXJuSOiMMsgmWZGBbOJZTHhY2O8ISxSpKswwmt
84LOOmuS4qymC+APCWbFtKapgmoq2Lo+JV277RTrAxtKgBoHnqQymn/hMYM57k9x0G0bpT4MDv1/
mQFx6ACi4A8pRvijp11PDuQaLooQ7hLtFSQDA3Sj5vUsIGErXiEFh7RRsvIQj5M8hfhY0ShAbpSs
ipOMB8lRgwwOFlEkVWGZd3TlkFSgONGZA8k27TGzl+SgaCJ0yNLOOSdlT6PcRQvJyk8QLXiQ2mvZ
orJIKWHq5Ln+j4ZwsBJbHyUJuAooKTeHlmA+bfRpPNLe3th2jCtng5YDufc43Lyyubk1g+vad1ca
52+LcD7SJ9pVExmSbmzoRKdrg4ldSSskzdpTi+xnq1DS1lO1r7xmN7ho0Q0arT9AqUzmuWb3JwLe
panRnUclE4WsnD7nXtk16Ihy7E5LD1fYOK5vLrT1BQ8Oy4PPmclC9cnTCWK0qg24X4A+yfCY1G5M
zjoeHUnsa0GhO44oVeRqlS4rB6ODKnvTp+gkIQqe7ktEjPNje5HMwUkOA3c0T2YaHmLTOIAf26a1
kWx7LBY6xYWtyEZrR2830T5DsnNndCkYLI7UWHByqjtyRlKQ1M69BRSAnNdNA0VmKeNLzGQ96bRv
q5nXXjNcHA7n1iU1jKq9T1chqGPm6hRSbneaeDB2UKN6Adk4jtqTb/+Po/NYjhwHgugXIYKgA3lt
76SWWl4XxsjRe9B+/T7uad3sjLpJAIWqzJfoItDPSqA0CdXP2JVbMQ45Cx6NaH2Es4+BBUBMd1Tj
ALCMyrXozo4TbPqMULwuJFJGnmrbfOU0ffc5cT3PvbSdOtbqKTLBDGW0KVAqnbyEU7SKKDcD490y
cWX52YWHvHdNkgPwhm3qqbkzuNdq6TA3G8jKQvZPk4mvk70zQRvCoo4L/3OkqcNrOkh5MfjSdQ4o
jIoA4t2atsC/vKpXS7m9FBFGJ48Wpi0wVJww4mvskKlg3iHaA9VZNK7QHpzIWdhPCzI3fG3Had/P
mCsqFqrR528tzF38E5uM96pHMaYlngCmmp1udznRZ6puP6oSxpKJOAchOU8tl1s4/Utj7jsHFtv2
/b85+7Twyy67gBP0H+lsPYae9R7q5JmFI7kyFA6Br1OVveAdTTZu9Wa73PRM23zGc7e2ZbwbqDh4
DrQCALLQ2qTzpsL03E9gpaCUYWFQwfjGQ+N1h72xNfgUy73A5/qAN/fML6Bx57A1B3REi8DdGo0F
n8C+K8LpUdI3eSj5YNPkocNS72k5ncuu6r6jGskBqWt7m27l0mIRlhNTFgOJ5yjczG5UXnyu9ut8
wPnhvsJvoaxClWvI98oQDR4WsDNMCZYLj3DKJ0F1zew+rL56PRU713JAnaiCOEwxPeHg4WQbv2Qn
S3IW088aCWiEOKDjctj0P8uyAtm/S9nvkPZPtu8uxKyPOq0PNftHZy/9BTMfb4TqEfVc6YV5yxtm
z92vGOTGs9TertW5YQvJWeCrHIkDoR7seaYu9f+FLcl4uP1H95rW4peYnC9LFf+SIfseufaZjb1O
0c/MFh0SP4OgyCNUHdyHUIAQoenHZWoMFD27zKZGi6ZjTiV3q6x2ujW9uVWDtHdTmFwFJCrIyyOO
Y3Pr99ZlCUhP1RfZh/9MQJibjNv3hlhw40DKnj70HiYRE7X/Zx/L+NO0u+Q4z4mAEekyalBEfvO+
DWK+pjYnrv5frIuEwcMl5Q1oCcOZoMQQEhlSsgFiRTcsrK+E5GWHvXt59400PIKspC9MSKup7kIX
913wEAjwlmBUSr/5qEbI6rVb9NsxeITYh1SbYQeMzDeg2N9GW58LVZ3rengcPQoayS19i1X724b4
3YzMxqQ18FHAAQiB6NSznWFHPtNXjJwaMvEl6v3oStW1x1f17TROsu+6AswAnetAdcUahvUZY9ER
0Bw9Bl6FFpHqLhTFlm1npEfWHMmgIUlKe7yz4BNWGrGjiaYpHDPOOHkZpuxIINmjOXA8OUOjqF/s
BZrKEl4qHmV7UOREcZ/0HakUWfZZK6DexnzrNCSFQtFh6IqkIgxvvB8r71TNZs+gyrDWmVM8pz48
RBc76a3OOZGN1n0eMaJkpn4qHOcr7qt+FwQBs4QYbrW+Ld85zo8l87LpiIES76TtUfwEwOBJkCF+
xigQhJvUzdjXw7CRG9G2auNmBWc11FxIH+iu2cAaS3+OboUkgT3XHZAde0wZMky/uqh3OV40JCJA
L4zqq3Fr8Nas1LHO0PdXsM9pln0W9viQgqeNBsZ/bc9CD/RycMRiP9Ouundg4KMCx+rL+jPHEZH8
NNBV818Czx/XQeSBuGmEfwxBp2/rfoiB5NA+mvzuwXS805yld9LuaEDC1YwZFWOq8reDB1AamEU1
XaqO7RMM+ouIWKwGebujxiShHfIyPO+9yubHOIs3Y5d+qDK5mQMq4qL+DT29qfLyUtgw76bRPfAM
Elr64E8hw59hZ27Scam/TBibeLyY8kUrqfro1Z8SfsSQWQdPr6y5JZY7F3o8iiMUKwEQK27h4auh
uj3nANLv5OLU7i7BiOfQSO/G6eSlPt2N+eQ2+d6w0s9sALtvONkBc+sWRsSuTJw3aO1M1OfsOS0K
ktWKR9j6+zn2/gWGPszl9B0KecqddFuNEg8UYj3be4kn7DuUS3VllOvBC9tdMBVPs6KV5tThbxYr
2I1CIpwo29fAxKBYumdmPebBdjrM/KXLga+prefYpBIe2uaOwdxT5ozYr5zuYSKTAGEwL6ck2q/2
Bjb5Kt2Vzfzjj4uGjFEM3Ew72XD3PSeiZS4MM9NsLXavCWJgS7s4dcZrZ3ZvUVDhWMqes7osTjQs
ucDSshkMrHxorvuNFYxYd+pd4BDXRsMRayEd43Wo7WO3/CKGzZvK5nowVnSwUpnCuSrLj25MCrC8
xmGJyzoZKHI/FV+Jr1pcb+R/kBrG4gPYa7f9kyAUQcHXWim4ta4xveCtv5rSeSCbm+sbX8gutDoG
yuHwqybwi1bDl4OJcG8FXIBay/3MZvtuTnhHm5QRKainc0hi3n2PCgm1Mzu0GudLPLGrxVKcm8F6
mlT6rQqJ6DtEXDY2wGh7TGsgmbFD9ml/SAJX7nyMGt9hq9Hf27IlXn2m/+qN6o8J27NJ0u2R63XF
xZONuQ98MD4lzSyCaDbkHhorXahhE/XgrZ3xfdKF3DelzZCaFYsHHxG3Z1WaV9M7tpDV4rh6QO6Y
7JxiWuLUbQKWsY/KecKORWIbUWqlwmopmBbCVLvTPTGbDTE6qVa/WRL8qc48enb7Y2SMMDn1VBDT
v0jD/rEH6ijIlFkZOD3jsI+2ZEDedGHsHbT3G52jtkzRfOKZ51TE2dPRJhxKPzmRuxFfKoNiOSSc
cBMp/y8F4OXUVKATXnrYKnhJCcR9kFV97xrOk93GfHElJsbMdWmOl3Z0aCcWTGWRAMylkB008I2D
jkpGFgE52HqE+1axlslmRckfBsFZefmrCsGcNQ4A3cG7VbX5Y3qu/zD7sXXfZt0y89D3dWU9OONc
7uhdPZQwmFehT/ed3SewaEt2KnSJ/fJQdsMlw+lfkSGkfsZoeF4ECFhVinUf2lTrE+TueVT/OyXd
SkIRn43XoJjxklCcc/dmkkOtG7ZVsUB/162e/NUsICVnhvlQlUu1EufDylb2w2hFH8nY7QO/ndZt
oW8VoTJnJ+s5uL1qWGl/ggjZeng66pvw7V+hmkfLta6lw7WrBOyzsvTYrqgTLtbgHuYEId5Yhfux
KhGLWxO8fs+Hs6KcveawqIBM/q+KAkIqtNjXerpAmLu4GlBSoXEV28OaiJPjjBDS9qC1NWzNWE7X
bRsDrCkhCxGmx4C+Gb4mr99FQcj4Mz4VGLJtB2abTOwNUYdXPzJ2fZ99LFNGQc2bOXZL+2vceKX7
oAyuTlK1zreKxHOaGxwPALgMBi227/P+QP4tArLEnV8jGX9TQectJiwqUk9wXG60VKqtUElyjxgM
LmrNbdPGVtimRIbke/Q2R8thcwo0IdvlevLj7DSWDisFY/zR6yn2rZItjVcjeieGpOSGxGzbt3p5
oHAMuNunH7FNy0+p5MhofKWs/snPq3Mw42hPLZI9c/0+BC6NS5OQ+UyH/zKySbvcIpGtvHFE8GP1
+XlgirAq2vQKH5HbXibPviAr1/e/ixj8dUwHSCylTQuaLs8FDXd//jAs0JF4IRatJDPVZsFRIEpx
zbfcK0lN7jcIwjj5qrPMi7Mui4fGdDA8ekIDxfblKauKO8no2iYDd+sRdkMZ2l4ai4GPyxzZapKH
2SQqm1cUC3H9lw/jHcmKzxJEZZYIprghxZ+XieRZxiYNipxVWp5pnHiaJoNFGEWLwgN9E2WpPgfp
YgotH5lEAlIbuRMPl6Zy/lTYK06W+im2ipmkHzbdDt761DhnCheON2S+JRGfK+VhjEyJuapUus0k
dwRpkKtQNykwK5u7BdAQA6UmPGmtAeMZWfhJ7+HMQfVXWppLcn6KRP24/O4ZiRbu4N6HdnuKI8ov
iy6TPRoIP/JjCrA6mCf8IIyiC9E82tX0VC+fZ/lftZUKvdCjCXkwUcUKjozadJ7HGKIHE5dHdp5X
TGXoegYcp+MhK52NE/onM2V/0giPqoTZUdv+LSmQW5N0nSb8rhD5pJxBq1HVDzj10HIN2T4OyRpb
dhESYldlHr0MbX4tlPmvTBvSzJvtiB2fpJ4Ml1f/DaEAXYU/H/t0uizWkuXTt653Url4cwjD/P+x
JpyrZai6NdZZDgxJme4UG2FOdJPaOy2ci1V6d/MAwKtwh41VOdUP807zxY01wI1sdPbA06oTrStU
ionGF1An/S7pLe/SJT2Erilnhhm0o5HRZiZ+bhMH2tynLihrcAng+KTiiiUhv7V01Al29YgiTtK/
Av8+OW21fekKMsCl3cBMGsWnMdPHSqVvb3zZQJlIesaC5ozwOrIJDbAA4HaRfgl7P4DxSBeyMYbf
fPDS0xjbOCcKLbZmkfZrOctmAwqp/wrTwoOflA3i5CFk8lYZxop93g8kd5p2SfsBlZdBqvGjn6jk
FqsYSgko4P6khkK9VC0N0iFosGdHVTCh3e+q8ACqstxZLlOGzI7iE5cyjNFDLx/ExFAavCL378ad
XszcMQ9tzD6KEEA/m4xkyoZK1cg1LTvi3KPq6gS/AJIwUjUn4iY6m7UKNN+SKwHUcmzvBvM4jtFW
JAnBNIvGD4eGsyqFeC7tDz2W70X+sfwH6KXH5b9kUQSYSLgvpQ+yDkERU8oFp5AV+eKCBE/9r2LC
HwMITvnHcnit7XenIvWtD768ZfZfIOK0NyM6luLkJ81vSMC45OlhJV92kcg6+c158dAs/1ShxrDQ
3LmowfwAyaS7y4sXDa2jFf4OOZTAa1dUd3hmBirhOTqmUFqKQO5wTU3DywhGydV/BMVyN3nvwN0o
dOMDDQNb3qSJgNh9Gjuxz6I/V5JEbH06qAZM2eIwO3p1vXXbgG4I2qbGxLNS07Og3z+o5+UH5MPJ
rPmKiuaM6ESTAZIg8o0y8GNesCrtdzTtkh8+pxnmES6OOiXW0FpaKuCSdAn+FBLN1uRJPg0Zibst
FnYj+zDQ1vF0Us6SPIqe845OtIdeIHic+Iiw0HjlWeN4DC0wRfmnDzkW8xC4shQd7CLBwlT+YUmS
BIuTyZfIF6c8+8bvaTYAYyeQsh6MMave8wv6Qe7TyV80cMsPxV86Gzpzd2JTwq15NFN3+Q2MavGV
OYxDmpNqyweTyrJJERqCG962Nf+i/xqJ0Vm+voKEgzr/RTluTvQvGYGRO8XZCCGjouu9iBGGN29R
WkVLD5kHyiPinzGgURpSOM9feCIPXC7Wix9m8VpRl99HxS1xixu3tSOMUE6a6tTX+jjp/oDh4GuM
o8NY2Dueaisupv9cjsAEilPZFviCGLu6zzoC5XU/DxjT1Y6fkA+7nDiEeu2kxbQHiJVJvwKcDtJr
rdawfNcVXzIGuMnK18tCccwfb7Cf+EYKDl0aRevI6K6D9eMVAp1MvR0MSMvFyRgecgYf/DpOa+IU
Km6IHSZEGu52aqIO9ct9r3yD6fjRooVW8seUsebG/ugL4FBU7yS6JU+2gO9exgxcri0nlUlbkteI
RRc3yPADAFLcf42PArOTkL+59+Ck+Tqgc9NLCVylqA+91jluI7yvhVsPay+k8elXMV69T5PPuCxu
o7M3kuhj0lVXQJjWTf67fDpJlFyNkDwD6XnSbb7T/meXVxsTR75NKEOZp/uKzK2OfABeFp6P14j7
0HhZfs/lLxAT7Nbdk7EMdhj1LWOCqOMhymV1tQU8BflbU1ItP8eyuYD0+2B/0MtPXFfmyxzBO63V
ozEycZ+fMLJKm74vCgGvmo4t/2falPvlj+E5L5sLv4iudjw1exqnZLo2y2vN0yAMEvaYcUgsGDKa
M3D5xG0JALd666tgr6zowm8xFwGeQaJUmteuCmj67JYX1pMzwsATNiN677/LeohlNAK+Cm5LPN5h
htnfphgB4GaWYhunNne0KnxfhGdRauwNmHrGWOLU4d2y+mo/ztWvTObXOO6+pggpsEW+DBRl51OQ
0gnO9NB281YU2TWelL/HOWyTU2n6+Enw0kQuOG/SI43aPxdV7Z4Yim0XBI1DfIZRzq+UHqzqjt8W
TQphvejzA5qbXf0S5wY6INIzPIsZQmG+twGerpSmX2CgJrUGNOL6HHPSo62AP2D9TCM6w8o7RgnL
fjK/Eqt7SIFe52mCA4Lpo+yuBGasLLOjzQ3na5JwMau/3kHvIoYGuBrG4lG53DDz4NxIvSHofTeg
IXFV9w+ZS3Tu3ISDJ3WxKvD1E3zKFWI/WgmzMqd8oUJm2l7P9D3I89J1zoW3uzgt95F4TrYyUhDR
au3s595jwJxtLMyteW3IkyihVIjxywYTz9H0GhHdGOgCWRNsJZ+MJ+IMorUcsTRDrTyR6H0yCJ2c
6ZUaFpSkCVqZAI5csZiq+dJp8cx5DOuFMnPoj9UUHoYm3HYVnsh6vEjBoF60h6onX9lX496eK3Ue
qGPa2DYeC0YnUyI4n1DiBfVjK6KfTlP6LAdpScMZEdopi9iO0o4ZCaOLxJ3Pcxnv5zE7KT0/WTNQ
KSd4WELXC/C+tYghidDI89CYixn8Lru7zRcz0Fs6yFZC0wLwh2e1+HD4oWe4Jr7jr+OpO89zup0M
OIiebp4s26F90k3/8JR8m5HH+EevIQIfR6e5Nk56r0L5UvXN1mBSzCjBxMLESeEVz57fP9t5f06Q
sBuCUQWmplUbGI+hHI49jxIk4bqICf81wDwZbfJryeKswpoAS1SPZVAMu1p8aIii6Jyct7pmFzAy
o8Pf0/G3c0VNRlPbJnsXEDl9YfC06W7g+usSIO1PpFF2zBn6gCMQdN9zAvx39J1HLlh/g0oWl57f
cP1KznX05gYBstYmuwVdc9Rpd9/K+NA05sborCOPHTsObqUxOIu+uWiFsA7r5yFI6RgMGCN4aruw
WuTkyauS0XkWoYdtOC4ufldlIOJIyGqWd1nkeX3wTedL295dGBKjEbfIJBMmhNZEZag1Nh/hcHfJ
eYymMzyWGkWeUx54XC9w60Hejs2mVdUey8Cqp2qtQ5RX9dCci5Q9PCzoDuMkN1CvyC2Fx9a2Eq4b
2gEtop/lMBLrM/xVlvEsoGTZs9yjY9HriNSdBjLqOpMTdugpP8/jcMULDZ1OZNG7P5VAHPQ+mBbx
Rg3lDgPIgLzNIqLXeVVW+2gRC3uqYMyq3q0PKXFF2P8hopiw6BnrebD1rPydhvVOx9W3PQRgTVn0
AYMBkJUNuSO5g+AnR+VLdrATmwhxozuPoVeamBX2Yxx2NZI9wn7oCmDdSAIySqzJuzlx2+yRmvHu
uqTPIw9L8VbO0VV6VI6TA72p39b+eHOr6iHjTZHdW9eW7+k4HUIHWCR1Gmwa75gMw7NCKotn4ton
DlcUOluzu+mqEW454GPYQiP/XlvOyTeHU5PGl75b5Poe2fZIU93BOzhOv+kkrVkrFqdA2qRzivKU
++Z+cq3vyelAVCbJF3dj1Jxdf51C58d3iWDqBwB3nmnxmpjBg5vbb51mcA9ccMsI49CWzi01x30c
eU92NJzHgPGYYTxHTbAjWfsO7CCdA3qJFaq/3mSov7xDYV7/DpLI6DrbGBrWsRmgQoVF16BODScc
LuVRN/XFcqdH31V3s9096sh/9WkRZ6V/6tm1hzh5EYhLDKodwn6pmySq2Aj73QzY0K27V5Rnp5ru
ttuFawI5mL1Z55ktcm2nlrfj+YiVJKMD3woBUk6Hxn1M//K8omMhoi/GDJ+qMrtDxTW1t4BK8Ft5
BGSycSKfFpsklBcifhmUpPR+uuobt42+VxFzHYK5XvxF9Q9+sXyOAdivDANkjZXaAIQqLohBNRwb
0Z7LBsXhFNdMKhzV4j5fEqB08O1MAWUgs3UcOniQ6yW5ZFZZfzeNSbUJmvxP1sPPGFcXrKMkrIw9
bF3XmyjC/s9Q2NqmNfzYju1seNghptTZeSqUQOVqN8yfLd2SttnQ5quneUez0wXs2NfbvkZ7XA+K
IU5CRqshlN52BKxv4RLM1zATTBS7KqLC7/q3LKvEOaw4Q9rWP+oqOLdtvfeqlsQzZ1cEbK5IId8L
DWZG0yWzWOhkSxwIhjnhBTtXmYvgYEj2ic2eYNp1vfdh9oHGEYR35A56zth9zpgwaFV8hA12ysKW
j3OV4lY0IRbbNlwaGrTSAjdnFrCGJ49rfpT6tyYtURWVJdzRtrzGZmEjvptxVmWf89SxsrzA3Mu2
rLdh6t4ISgPcYTQrUSb/TGgIIJw6KEdT09IaaZhlA0S3TA1ZeGm/j/qc5/bVbI2fHGZA6OV3YQLt
mCHBsK40GUEN4wqjofjIp3MdNGcMj8jf0K01+4Ec922jO8yvgXthZaOlI/So1O++8m8lkgqd5lf0
A3dzkTIdb+sIYZUnfuZ2fFcsQuy6WzcriSHtMLnURJ6qfOGRt+925TkMx9sH7uEL/+GOTsGjaAj0
ZkvE4/GgBcb4ef6g+X3fGhCLStKM1vNgYoWM2p3JT6wnEK8kNJxEh7nUgiSmQkVmL94HNCDfueKs
8JBT8bL/qyL7X9Qz0c2q7rEhAy/uh99WivtS1x2vrx3SiAet6DGsZERQZLggiUZyAfylurn3azo8
FoSUztjg/94uuHZ3ztchvtNAq0+Swk+1ycArCjxeRUjsoFn3RMefJyhvy/XH9qrXJGvhkxAo1Pf0
lrN0R6Oo3Y9DJVA+QGl0hXUUbU0oBMUHxQTFB261yva2OQOgOM0Ze9HMlOmLRZlJ+tg9Be/8RvLz
x9AGH8rN80M3lwxXRybaGe0wV3kcLP5rMBbfCcJKv+jpcCTPo2i5Q6tDpqGFl4K4IbobleWQOExG
DRMfdWsWelWX2Zdg6LK9xV4Nn0N8gpTudlZM32EyafECNH6uU2unXNrCTp4Sztvsu4HIVcs/psa0
8abuuVEj44PiFkliHPKW7Pa5SV4ywXY5QNUA+8+iVmSEtiWyeBdgio1osfdIu7RM194zOroJQ++c
pA/3ATUfuq1po4Vxa+tm6Qf0h9Ca7+KofCDJ4Jl8iYc4a68qSG8mQbZdidFkpgkqpo4/34As5PHs
yJGEKzicLAe34hI5ALh9C7CbOjifcVl2aHXRCNIp65PxAr7z0+c7aO3so5zbq2lk3wYUaJDG8PVk
xMkMjVQwLhsYMDLlEPi9HNUcDeKGvxSWXhbigGJeNvcmP6QRkSu7aEhUdAtZ7i1LxWLHqZz2kFKj
BobEuhHjAbTT8rBEkMa+vCl7PMWhvxNMWI8G93T8oy+azcklXKdPyTkbHUIUpY/02T50zvxnIz7m
1aUvbbvI/hbEhJWdizj6cRz8DKWTTsjDLBp6+K60ya7Z93SzHQ8PDXEWCEIRD/HzGFN4l7vp0Yho
+YNKkrzm8kBnmn79yHSIPI9V2wZYhAZ8KSoAH5oRwYn54XUUmH7KYT+VLAkW2BQ3WNDMp0xQAs0d
wCc5q3WeJzT5rJ58qHJg/okAoDbXnA2bXALf9UJ9UKKzt7aLlBtNGIE7rbuYI9UblwWGOoN7GnAz
FkPGyCfDT0nJexD9+OEZmtGrMhCYD3c60lvG/ztpkyDet4xhETulxmuXI7OJl/y52fnQqS7QyiGZ
EuQDT8lDCPs7XOpIPxHjxvbi5yj3rtgzHnO75BN5NpTPkZvxVNBZB1uo1z6Vlz3X8XoKDc5GURsb
VQOAL8FtH6J8AflayEY4DV2H2FhRu8HBkGP2xXUJ/xgpnOy6tgDcEeKYNOSxba1dznoFaUjsNEi2
Dqt2FE8XYTXXvDCe6olGyRwcx0gdIpUdUAo8ofHkxmGRDEwy667lVoWEvt06gI690tvpGlVmO5DI
G/V3aTg/R3xQq4vOVbPoUDCjRTYtjglt6SxfeBvXcZNvOqslI3Ec3vKZRUIKRNJaB9/qtpKKopvD
K+Dw+qlHzYBVCAbywuUKQ9woLTCCpC7P1eLOsoJsOzVMyJzUesiEPMZOgMxIHcckWFn+tKsMQzAp
tDGD4lGh7GeUlcTxfpow9yelNeLoSe6Xl7NMXVJ/aEVNKDaTDJHi8jcTYnGDh4g47GwNjF7y0NtZ
Tett2n4+1N10jwpXk/pl98hGmjMziR9PxR9ZjvSmGMUhoYrDYWvRiaelF8ZpS8itB/mjEfE2DNGT
hknLwB666VYOWcIlv3oy2BFt0hKStB7p7y/45Upb9tYPFfOKgs6Jkc8T3+f4lMTTkx+HjKCHl6bw
nq25P49wJzmkrLNJHVwL+9cljR44E7VeIutVq7mPtRH7ku/8yyTClc407jNbbhVtfMjrKx/tVpvj
f9UcZ1V/Y2IO+9W/eL6HDkju4l7ux4BcNLesYXC6YkByHmZnNQiGWA2Tk3x2uTTm7WtbGABkPSTh
Y1B+JsThDWPy2HOhWbJ5rpZNbjD5IcD+60j90sj7i5ZGj8efmhbhj+gwLbbW1WctJt78YnileV8k
dPgZbBSL9IJE5wwFYMqosYrUXzzRUy0X66pTvjJ0AP6oNB0gAGzwqnezke9U1jyUrsMECpIE1yN0
N25/g4/9Btmf6Brj1W5ZvzWI43yk0pvDm1WNJ7tMzE0apM5H5VKXhc18Z9roGEszOo86e9Uktq3D
ni2g9nDFy7rwj4GqqvOc+rTXmIKsWkXcmByXMAuxoq0AqNxU2FbL/I9S+GZR3eEV4MP5BYNavGlL
Ghme/CJ08nNFNA/LcwRUIbFVEcvakyeetA54N4ONYWYs1nVMGjqTGNQI8rigYgGBzM7A5eCaid49
cQX7dK1BAr6QdJnHmk1TV6hsYSK5s/VSc09xw3HvansfohjGLcW+Ofslt33rmFR0JrSTnlOeY1aH
74wl6R5WM53boYUdxGlgsWVu26R5t0eiddmHMmikebx3m6khC1djsZYKyO2MmSbzD4ObHKpEvWo4
4UFGd94Ey7/pF9S0GY4vpjmTwSLDZrhl7Jbc9PttgETY6XvCGSV07zL+5VHcsAFZZ8M2jghrkDwA
iL5VZUZl0oTHUAYB2DcSV6s6NQ5D6v12vlSMzmZ64UQGo7Z1j2Ehr43XnnSFwjSoCFn1++bs9yh4
kzSbyZ9BqGoOR0kDLKhjurvB8Jd7g79PWeezn0L5c2+ByagEeQLTlRb9jBKL3ZcLMkD/MxlFR8dQ
hIqgx0GBBHWKUMug008el0oSSTuUrsaJ433XhajdRDSt0whGdG/H3wpF3qrFWTwuxIom9el5ClA8
YHIyMqpWmds+uJmxp+OCM88x/hryOc3EwfHnvqDxOjIj93i7uOCnscUAaM5OwicZKJjjqwS1wa9F
i0ZMrMPWSouiOHY9ji0zZ+Vo7y2I8ocpyHbof85mGO3itLzMCo1mPttwhhskmJ3VPzsRMvagke6G
yXUGxIrtQvGd/OViqjimuDHHi126yfWxcwho7y3yn0t5H2YxUfQGpw/y2YwqYu8yEz02RoWBuhnv
DDuEgbVcG5PIeSZUd1+a/rUOs/uOPACYIzQAehe0WMFgbC9YKJs67z0yqVoyA12yodvYOWZx/TB2
9l+O+Dyq7y0iGZHF0NSwuftzHPrImfsu2BDksV6SuuKqeqpKn1NzcW56ManF0v9wunedM5d1Buag
WMPDF0FN0jTABUa1JyzoHM/WOk9GWsrhC6rJzeA1b2OSn/PRS/ZDQ3hj95v3HBzLNm7+TlRybshg
ozJZLkV56eiXKgYWc56s4hgORe03/5zAODRGuvX9/EA+OzAQ2ZHjlFtQC4gILxQdXoE0SyB7A11F
jUyID9gReYc5qF5lJf+6LJbEBXf6q0vU9m2e3M90qfxUfHoOhNMF983bsTXzZdAWXMMwfKBSfyoE
/QbaxvhxZfYiGWiSuvTYLO+RhRmaTMI0Ldckmn7VWM1faZW+yIgFr1yYLKb8xmp17rCDzc7Suqdg
CT1AIkj8hEZ8jLrFRZJAJIkLq6uZaP9bqLFh6QMO7MAM24wavLndgFB5rO12X6n84obzX4a1jKmm
YBDhUU8Tc+alzis7uKrT7cBE2J+i++W7jCr/MkbhdtIvdUjmFtpKIGOP2UxOSxc9FPMEbkVC31vq
kyyXQAIGpgZoSTFP9g/+VI27Nir/0iBnFRK72zEVJRiqS77tRaDJLhk0QGCSD6Sp5zK0t4pCf7nU
y0hsLMmYisgVksX3xqL9x6EZZjS00ezV+txN4g2VyFY1mI5rZEUWCZdipmvTtyciTncYDV/hihyk
EaBMwNuIS7PUgD7RvEJTt++XF3IqMIpTk+XC2A+D/5tWLXNgOgqRdct9VA8xKH6+mijy96020RPj
KEqxCw6TOo/JuGOF/RR9yPHPzSYnPNhVBuF5CO5WoB7QLfGi9LnEErY4tOlWtqJljjDZT5GIbsKr
wfPUfs+NXTJkLRXQo8CgZeIzbYimGo0q8ChUZpsOCxqLez9ZxWdhsHe5lbiibnnt4C5s8qmJLxC7
Ywz69X5WPgodb543YS5vU1XcD+BdB7JNHOCXJp7DNY1RaAUmPB8EWDKLAeoqwYaIAm9tk5u+IbLV
OfQ2ae+NREGIcvJTTsGdNiJa32VhPEaAVZBWkRlSAP+ncr+CriVLwiiCja2alwIslgFTWL/0NKEV
Py2WLNxLw12b+uugHOIPJAxIVlEqRKgjVo7pcvdnw3aWrUGDqqvsp7FA9jwqqMDFm0tYA3HL3G+A
ayAHYmi+oQPPOMximFKG19R4HgNyKcZhS+bbfxydyXacSBREv4hzICFJ2NZcqpJUmmVvOJJsJzMk
M3x9X3rVi263pSrIIV7EjVuK7sRrQlwje4w1Vq4K8VDk33VL33tOtt7O01OaVl/57DxrHBBY5pmD
ryJ4o1bZYnzRBYM7Fsc3r+mhe6pr7c9obRgZWIvSOTzwgR0z8bfhKN+55SfpBHRmmob5359MKK7L
9AMZcFPar6HVAUb6tyTtbvaiN0ORCxftByeJOJw0CJT6nUXkSJaB+L68dwMIsqhQjD/iTTU3tNCr
fcFINuOJbFyu8tHVJci/Xr2CGsggfhEvGNcww/s4yUtVQm3Uw3iI2hdoUVB6dfxQxuaGI5K5f4Ur
mSDINLivYRMyvfdO6yeCc+4u5y2TUD/lshxatj7GD1wq+TrHBN/NBFYnxsa1Ffixt2ntr5RwVAPU
jEOurHdSmo89Piju5+Sa5TVKrZWdwMpkKX5UJAUEKcXH7bY4JMrfbdL+cQIinrUFEhHM810I5eMS
BBXzS+0fTURfu6ARFzN6EVgHtPF7E9t3UUtdwkCpctW8EalFQAhOgJGgEssnNflXWYJ2LJakOLpL
8zuzffO2GNq+fZvMGSfoHDgLWrNIwLmYVuxY9E6lYH7fNGrYspv/ADH+3TCxJhHrPmZSUJtCg16b
6gsm9EevzN9N57cbkc6o7V1v9rW07lNiiwY4FGou4vWkoq3Vueh/EcukbtMj++muyutD5/v2UUQs
sqTk3L6pDzKqObTyhfmVW4Mtb34F2vkCk7qfdEjRUfiURmNAJH3etPlwlOV4xCG+hXPDwI5EnRje
XDItCRC9Nq1vbo8xxOKaHF0DumlV7NyV5XRu4R3yKDCpGrnMZss9U/WtoeW25f+R4zRtxfCJSnys
a5pxhNKvcT7dS24BQUsvzpp2j65lFJ36daOycP4Z6xKr8WwIMPJIpnDfvDD7EsuHbbC4DYKbVXXA
SbTRlFvEBrFR/9Ze9qec0n8EHjaUPVMwW2XrQlh/BPn69tHRSTIqfWwww/pJC0vGvssKBgyD9+Un
KywyNmTScmKGkFGLfVVHhLBbQgpsufslzx9be2ZcTwl5i5rfZ1AooOM4Z4obJ7p+BoXBDoiNnX61
ApSkxZl/LuML2YNLK/WPltahN7jIMwJY3UglddlxrJ6vXT091pF9luRgDQSCbc4cnsX3yh2LroFO
7jPOv1OR3xwWoLjP3kfejk2g0gc9iC/KsaJNx3JYNPDK0hkPPe1CGR9N890D2lrzFVx0uPTmnl2s
1SivrPd8yaGJYYWAK+zZtrG2nQZANJK/rhnkbX30kWSfCNXQA44ng0KzbVk7by7lOsus0WnBDzAL
dxJ73Lsqobakafe9K96cwj0tS8+aRYWIXdK+UZr5qxYLbX7Dk8Srt+rASH/zduBB2PjrsBIx9Dnt
0n81X9qO+LCzCYL8Vbfk8QB7oAHwsyjZUpvG/GfTM1k2jftvLHiAqhKzKKLuayqxtA8rvW8wXF1x
KvpUgsTqgr+cXDtCOOedwPS4Esh2MLDJtxbT0HlwvjJCsCufVOfmXxdQ0soAS3YuAGuKU1RPgjc4
TEt4lzB1npgsR37CNCWs3xzykVAgPWV/dpa/77X453rxP0m94Rkq5VVNJNcrgyK7LvAA5omXjzsT
9PcpNShWM50I89L8M7bHMm/uKLEXexB1vb32ecnvQpHSKPE9q9hDk+d9cnqOyKMB9YJxef0yZueJ
eR9zD9D3KbincOHgwug3pSEgWOSfJIdUuF4nuKkdAVyd6bvjbRU/yhp/hXVwbNba+6IBSsfBzqS/
hrTbZ4xnOh3tReQ9TPn87shwh3X7blVNQ1JFdt9xpYj4gDubninu/qUXsl9mnABaXhHrGKYhrJeS
RVh7+NiNDO9NoZ8W4b+BajvGHcre5JUfxFL40uSScwstP2byf8i/V6bil4ijYwDvmAwzCBVawu0C
O+rYc7BJuk81evlB9CXONXapccxx2aS2tROx/JrNDAwqGmEyZ4/BXD5GzHvHjpZPm3clKOz2tQpy
Di7CP6X9eGRuKRmK4tNy6b8xs/1qqN3N+UIPyiN+h7d1T4NgCISP/66HbwIzFi0tat4S/vIO4nKh
uvEYt9Vy9JA0SIi0fJnjyFEIht9srqknMJfI5Wc9NiJ3PQRsXOFUA3Zun7By3KhJ/JFWuA2S4kdY
5pHLotvmPxR1fHgy2Fdx8WZMHx3MNLZnK+5vqYlv88yExYz0L5YQ0K3wLmhpSW4noOLc0j8HSaop
BRk1Nqubc3okUXFSxNw2sre+KQfisiXRRBaDG3Bg0g+Zoyu9nejaF0g/tK2I6WRy/Wv0wWUmNTUt
1l8RmpPb12enKST4xyWCQ5gcopU+0dbDWn9OpyvsK5g5FHV2Zf2VmCzfdPPMrtl/O1Hw1DIP2UQl
PbQZ/FIcT7RHGczPKtevdAR024nIpNUhQDtDhxk1sp59hjbr8REx1ftFtHgfOYbFLIBNXOJQL0f9
S64EqCyYSKPH4D+ti2O3D9qdXtbXPvbSXyaStyjw9qOfsIuQppMhoJTMhMhK31YG9DAh0dtE5S/b
n7/GhDuCmzw5ZKtwKDFMdqiXPikHwOKMXiFC9zds9p+1DXZ9vZqY3rCRy4OTHdeL1HqBqbgSH9pI
/rLomKlckplxwCvKfeo4hryWTUSHBoaBh2hUIPTYOyBjz2+6ZdmhTDbAMgMttqkvLsZsEl3JjZDN
JWTfdYsOuZAHDANbAKqeKk4Huz++uo03YMLkn5mN4CaHjEtJfQ664F80o+b0PBySlrpeOvdRUr5O
dvPLKvyj1xc81pIdM5iOdjRRHde9525+ZljdbH23dK8T9j8owuTIZwgHXO3R95sCtGDd444MMmuX
+e2zU/Zv3I+eG0h8dgHIJFkN+LwmPpOM7H/RONkPZQHyxrMmuH8M2BoeYeqnA4xShlr2xrqzZHCh
sq4/2aa55b7OH32E/9jFKklJ5VZoghOQAAnEimaTwdZa64bjAZxHG7tX8scKGFFP2Ji+1u26TBYE
0xTd1Ek2PCBDv1Y5xZdhybvgBOER6+sRiOuldpwve1IPtl2h1nXoKI1LBngyLz6fqiZtvRp3PAqv
ug8u/SzSvQN/LcVTir53E5T24GIBURtXX5EqL34Xc3+vqucOiTBYNAz6jq0T71Qs/vZK/F2Pno0X
PQgLN2DUQHZz9J1dDX+cFpR/hVg/epoiM3MSRaXOVtbw9OR/VEc9dZwTuSwEr0yzgwn14xr3V5jY
CkbHeAMt80d4xZcTgevnbcRggzpvuQwEuVWOo48FI9x0io1mXdTxWP2DTEgiGOIotAzxth6tpsK/
l6uFCLQXSRm5r4y/UxFX+YqERe+m90UYHvRcnxHzxw1lODQ1ZiB709lhqi7EHTohcOS1Xowib+x5
G9/FejkZTvJdx4RQZN3rIDEvesObHbWP9PKe1ge4DwXSKEdJObJIUULqCml2achr0g4z+Ag72AVt
+zn2zY928z9jTxDB9qFU2f01XH1A1pQk19ztrgAYSZbRG4NAigGOe288cF6vhPzj2JyPU5N8A6Li
R2uCj8JnqG3PBrdKAA6cD25AR2HArwEaooxULKVbl47ZjTcvTFXCF8cvXlQfYGvW/lNvY8cd2gl2
EibPEAv81mMhLkfakKv5poAfxjLHzBffuXN+YT2G/e1Gzx78u630uooVLHzpUcQKCkh2kZUe/XbB
cZI+hNV4W2Ku0pHQH703UqnCTAmESfOOo/aVCNNjUU+XdMBL43sz0jVe5MZjgYvms9UYjQcXi1ge
c17xYuu9hRq0SfzuN758MPijh4F0PIq1YaULrjWnjAgqwnputBjuVik52Lz7xbOCC4eCQGYBSwYP
prR7ImnuDf38IwuJAc6yoS46yh6nQVHvjt0wt14yjLBeaQOEcCgz7bdz4T4NWKB07Ez7slVQPWz+
WDWQbqIVnRFfjTtvZEKwxiPdfcaNfpco8YYNJIK+xok2GsL+QvFkfwrEfHFC+T3Dyxx9JN6e0FXD
yzn1OBfT7k1mDDTHLgOEqqcnxPGPaqBKw8lxiU15y4BfeMcyqj4NYKfYR9oI4PxD89mCM9/OY8yY
gjkdisa9O6qvcKkesXQBLlLu6/pbtThMN5k0+J8j2ixchmrpfReEqIf56uu4U3wOmxH758Yb59Mc
O2csLvUmMeA0lvoR23tAg1q4S5bs1jrxw2qNEyp+aFuUaA4KxGwu2nYorpJzfmqATOAg4NRerr5g
fqSLaZpXG8AQSyf1CdQ5lHx/ji1+eK/O+WTd1hFFCyfDYCQIZ0aXFsTQJuVg3KXBTaz7wPA7LKdn
u18e/XkOIflBQUjLd5uQMTSLR6cO76c5poKCxaEU2UqNJb3N+YExVPjCHn8iGk5De/5bYf2yk/GA
8Hojgor5J7naUwAPhoIuBicTvQarLLdebBFDLn1b3ErExpI1el2ro4bwnhi/x0HfeXjOiFft59XZ
OOc/bpDuh3DZxVl5sxT5vQIKP1Li7zDOMRxo9ZalSOBm/UpI8L2YhciPyhAoIgg0obFOeqnPrmwP
iiNFoezz2BVA8wrCkyyVgp2rFpLVr76VtXyVXfDZ1+bfukb2SIKrysqI99phYnKbjmYKRm7KBdES
cyMOtXgIwvhpMvI01pjy9YQ3SqhnW0bf0Vi9NK3+toXL9J3nya3CU+GN3laFRQY8ArTD0Az0Yw0B
4wP4QakpwCaJBx5fBCfS8e5Ax1ZH0II0xs1H5mcmC1ZxPSWMtWmZTHf9oSqKc21zeEp7YACmje7X
a6eXRNVeG/tq94zA1w4q4QS4lMjLkmtml8kocUrgDEAQeLKVecpzLoraufCusaAkepe4MDpbVxyI
MRJjQSeIS/+vN0EJXf9NkGaHyAr+LgnXaKnHc2iCx5hvuJrYK7DLvPhdcFdE8XtNuL7sXVxf0EIm
+x5J4272srPImcqRILCZcKFlnNZ/5zGxGmZsI74+hiPR43Y5l/iHldu/BV74PrFgcMZ+HSoOwjlH
wshwXw2t92HVJIbqWy9fVknkR2mGMOax7tPHlOnGkvk/9GLz5+5FFUa03hAL1/bz7M+HBIkMWAe/
Deb70J4oOyNviROE0HTM1g7UrmTupsfhunBQymJGDphhWh6PBTnSKUm8IWHZoc+purm0SfVkGvUg
/QVwr3te+2HX1xEh5Jj17kPe28Ay101R8mtlD3iDwJgWzhVq7jWjxgssebqveaHwjhO861P3YRjz
l4rk4QbwKHWfnXkpRXS/3oSCaTgYn4ICW+4Y6fwuwYVNrAxsUe9lpDZ2zURzzMwtoGk3TqIP2CG0
eUTPnRqeAv4HIMlfpmZNusHy3Jj1QYpjTZKUloAoTB5ikCzrbaRspp+lnL47zr1qfcyb/g1BmhYF
ADF1V3GwTq81JydEiB8vdUhcqeLo+/lnUjOXid1LO450g8nb0GGVM/2tgRKDc3dvUZ4wkG2s8n4f
pOZiKX7HOKwOhqIavFb+nmkQgUg7uIvmJsSI2zxnLnuhzbXBdyAFSOqnYcsPmOiXhlJwhKmvtnPf
EdGQ2Vns57F7cYitguJIniukKtZUHooS4EVdP+PbAxVrgc5GrrHVZT1Al419N3fTtWlpSRAGWAnx
2M0MXT9vp9ckH7/aFNu4L53yTibB/8eKvzNJReXSLZLxtkgxXnsSkJwT+Cwq596uuYmPvZnv6tzh
ZsvPFbL1ag9onCOuszVe7K5/D814DBJopuwAdKXwXctMnkt+6PVBdjv9nC8pe+XyZ3DzQyg0dh7T
f6w/bMLrJ3u7QMVlVEBCl9SAewrq6MsYolUR9sKgLLhrQEvckPs6/J+71F1OHNrTn26iHyZtfnrH
3ede+yEceqytpq3uE53FXE7K8VyE/vfcGmSBkcJi2V9GLGrGGu45b961DQcYuVTvGCqO7YpTK7tH
1jhSESNpdTReKMtDfR/K5EFaBstNC3zWIrS0B00xcVDrRs47yQ+2L7av7iGU6nNJLDA5TbVdlP7b
Z4rpWgfkSc2nTnCdWm+/SWltSze4E544iZipqKkOwkwvbRKySE/cKefVNeFY4bU1wd7tyZ8tteDC
S/U2c7fmVhaEBkv8NlJXL8sU37V99VmZ/rNsWmszxT2QP8cVDKO78qFb4gzEtsd4sddPiVO9MIBD
Qxg/fWnfsgAXIGT6+3gqHpNOvfYAWLikC5wXvEuDNC9tqdems/ZfHnrHNCAfF+HeDD2ljiVg3JTe
zJ1NNvYQdfaTTSGtWHAcY7hBxreqWys53wCcw05eFdDtuxPNOslu8TxuxIUMdsJHFK3zdCI9CkLO
iRJyyBOdBrDbxsU99m154mxK4SCHmaZ+HPBKUeHS3s8ZXXqTvSPIBMjP/S3m/Bq7IFq8Gp/B1KEc
KdSNJRhf8TrKJ7d2BaOfmvNvt9wlOJKJvumL8BmQGks8RrhCc/ibfci4WOOIX5wk34IF/lZYN/s+
+iQeim+EiUzllfeDLa+SrWdiUBuEGd/l8ihbxoZ1RfHkwFkMzxy8/fi5YUFoF/VKmelZNZj3Z1Za
5oeUMHp3gy2OTJ9/R/jGqM842iPbaDZyTKVYD/uV2+3ombz2WbcfFtzMIWtIDzQLGgE4ISBrJX4V
G+S6DT7A84jSjnZXHNyadalcmsdu4SYTTMk/Y6zXOsiuxrVL1C2MAMweInuiUTIHOChgTpEMG0sP
phFH9Il3Bttd42xSFcNvscTRRrMYC2YQmtIE+g5jXIpZR5N0TESARZO1uFhI781fpYd3zkpXMwc/
0sZxIDLB+bJacRt5m6lZeAucWN8nVqM2SvQPGr4TESbZHxS0IJkKqMf0gDMIyD3vWbIraRmRc8jf
la/+lCHXY460Q5bWsD34dupJAbYfb1XaP0pZYhJo5osrzKHvZ8qV8frJeJ92mq62CmaHO7SkNl3m
ndYSx1cS3g/5vIKxekaXicHzFv5/ChldFqzaEy9Vk72ocUTrlyhsniER0hcLrZXQUf9fQN3Cvo6u
/WFGHHrexLo1tLK8oNXdW5n+ER2X4kQj3gkbYHuCxpaHzqEVVPU0I3HSDODW1o8JaunZTKtHIL6x
GIw73225YsUfdlI++l581xTuN14GjBQ9AWHP1vpuNE13JEq6s0OFZg499SGloJz+6A6oEqRE0sdF
5x91SW0minu1L0GF3SbbDR48wgMIYLiwjlXerkCMuDgMJdcLQjgvLsteK8Wb19lfDE4IkmROvXdd
Fg3mqC9JLgJSnA5D+gleKkamU1fBm1/AMIRobxUJ9ybcx4LqWmj/exPXb0njP+ZVcyMLKXn/8InO
aXfnFf5zy28w2DVr6HzyeVUyyiF6hfeIJqJghrGhxd6dxG4Mc0RD+7xODjtPHHEc3Ickr/U4PUKv
ewImvDpaK+IJxEQKSss10ePUAUJKCVGFMxdPhasJIWEnJB8BDwljHJXn5XvPlrurEBZ8Sx3sUO6s
xLxwWvlBFPxGWOTNL9eYXI7gPU/hh02IdusDkAbaDw6y6YNDYSXf2i7X4oiK4bT+wvR/iQGxELb0
78fU29dkcosObSPu3IuLnb2I0quX5YT8pvfAVGfJjZgIK/UgNrOEhnYdlxdisNXP4tQFY4vwOzTV
R+SKe39cPgv+gsJzsj09q1TPBeB8Oa3FU3jvoRtOjJ3azLtBETvWkQfm2sKdNF9xqjGbx/xZdTC2
lTAN8XPOo9BGKl69Og849ntCMvGZLgzJtknev/L7XIolfx7y9p0e1zvVzBTfsBaHTvEDxZud2L9z
G32ph+YGTQSQbVCcUyYuT8rDLdPMoeSIDvdO8HvbbR2i/DMuJJhV8B5kRyzmp8YvL3O/cIVta0Rq
JE8EQu/Anv3pYqzMCut9WYCPTtPaGFUm0yVcsk/RRd3eHeKXOEjOrT89Rb731LvzJepJYFkhSmhl
qECcLKouQhvDSTA+lDI71/1AmehI7fVUkXWzhdDwtUPcQqtLcAazRNDaosARN9L6pZe73DPxOU39
q+v1hzopn9qAPLoY7D/RMp3CWv52Q6bRdcc9HsPDSzKlH4LK3EYwQKvH7lWOITJo4X2Ntn22qEZ3
J/XXqfoHq1M/o10cM9lc56qj+oVpPgOCmwEXtfXAvN0HdWBzHGseJeN+HlwagYosJkKs7fPUqoMo
G3GohpkpeTHl1xE/9GD8F53218VwC52r4n7lZ2pZn5eqOPlZAmXWTXcrutRKxYtvUWbhDD7l4qzf
OpKIv5ikcf+9iqL7IU9Ub2PH/6lCjAwVUBHAPQc/ko81zVqhQn2KXR92T/Tj5ePfSnDraMPxreDI
FRa2OsKYSfd5yD04SZM/tRpZ4odnv6aWJcPB2EMiwnEdnLrBu5Yxp+XSWzGE+musYpLHDJeq4Qlp
70/tRtY2M/VXOWG3dOgR0r7O3pqx5obGhJBaTD4pqdHUarEfC5XBTkFUl8OqewbVR+L5ZykZPgWe
PmEpj9YJ5fPIh2jEcPLc/q4JI2tH1RLWERfQZN18kg17G0ilgPqrIdrZy0lAWlhTkztjkynchgAu
yo5tM+zSjzL37vM2cUEk1FCFrPIi+bgJQl78xieTNgff4dId3Rqik565qMaANhuneZIcVvHkZFjJ
WxYzHX5USaBfElH/6SN5r8bud1d7j6JAcSoANB2qfv7/g5EaZ0k3J59LZ346ck2WGs5jOPym7PDs
tPMDG8GO5eSY8Ql2RQ6gAZ/7QwU1yQP4/OmW6laMOXnEogcMJn6ihK65YLxUCSOmwjx6BZTUWj4s
0vvjWDB2o6S7+GtNbFH9wf5PyqmuTn3BEZpGr4vjKKZnVfOuXTqxKXo6CIIjU6l+fLEAUDLyd2gj
WsNEOowVxR3ASG/u+p+EOC3n7G9LeIc8LPBCM8bjPm/G9yVcnf/NdIefdOtMw1uquvOCKT0uKvwk
07ZJqTjB0sEJqGApHdQy7sWcvoA0dDcNSiuaKVJpjLtchWotAQ+2cwOCyeblHpDL6+ppGvvn9T8A
tvWKl4saAhyXjCN3JYtrFJh9n/qneOhfllDfqTDeM5OJdnEHuTSNHc5QCR1+2K4Y2hjrw81mUK8Q
prEMePE68CRXgW/uqHFueWULjUliACdgiWY26Ff2CjCJnlb4tRKc1tgKXefg+WXl7U1g2RmFeHMd
7S05w+hPHWrTZO4kR00SyvqgMSGVv7AgFQVG3azIwNHAzba8PYtnUr06neqiR6KC3FuHKFYl5XF5
qmukIDtMH3tlr7oBPvQkvoB0XK+9VNjqPxnWGZfPM0qlBUNu9OuXtkq84qqwsOCS1MlibF4w+t5I
5jc13WOM1BVxbi9rw5iNzVNMOIasm3Zkd5CxWPhNhodmEdnOpjUuJxuuq/o+GkVY7ZqWi+zOsgr8
J0aR091Fw5T2dybx7eTLiDpXK5ZDMjjI9NyFz1HOh/in1z4UZdIda2w5ikqLyvis1qt5KCwRbXZ5
Pqbdg54D/Ktewn2N0buXqmsUTOYN1q7n/Xixk8kvacf1fBGRjMju10OpaAHSMP6oWXNXK6Nps2nr
YNXEzjtOIgNtko2kaEbml69Ue0n2DmfAwKTHUKk7APjKohjPt4NTKvTgoOA3hZ5n4LQ9v12a2BPm
Afjh06l0Kp5oruNB+xRFxo1+BWUD7Qs1qMdQWzOkbujSxfqGn4dJJE8IVTE58kNTszKVWUk2tbQG
w34KeifbwKiglT0rLbhUe+UjDP6t4jKcdr7ves5h0DUn7JDIo/fSEVguEbfbkLBfk4M5Pc5OEtBn
XOkSkRKLQ/YzaKvA0xCKHgMiUAllwocss/iI/Dy2LVRk2GIwyFoZIH3mXfem7FaOD01tTeGVCWnC
oz2YzFm2MuC3XNG4nRX9anXLk/E1BwxPzdYYmut/Eg4gm5E3MW60Mum+S7oWNk3AdzHUpCxaiyUk
y/O1a7fILLLPswSxcKtzUmQ/NRR6xsl6dlYvVCjtxSE85+uSHWHCD9NlK0ywsP+KKMLGsdXZ+rAd
VQCoDC4SY0rSCFM7adAVluSvTMCvN3QKbGcLiZGxWzH61o9wB0deG0wg9fgC71LN9TpZdgnJeoJi
97elL6UgFDEre/gcetb3j671fIJRbWZRstpqPiCibpM9WmKXOx41PFvTcrYjwCKqxeZXTcnFWzw1
VS1e/dnp2uclGMJmwlLoT+0DWVhLv9kVkJsT7/AEDFlDpIlwTDJxnOSucPmowXEVDgd4jlCxWtTG
HZsFlyYZrZIFOqiAoox0wZg6/J0QRF4IWcdj9EhCvGzeu6Jy8Bx0TjObZ6VDEXx5Xd90nCQpg8Pm
s9hOutLdYrtqf6cNssP3tPQtVQuCnXM8SFH2Yma0jP3sRxNpC96duC7STw70znjDum6i6I6DOplS
HauW4djYidzij0wYWNtNLyMdQovrPOabU5I1ZXhQSWgPL7N0BVdnVqvZa/ZREBUTPg308pjKB9wZ
GcJvQtP4uR8hl/ZcWQzReRRk/ngPPNFuM7hqjY4q5vxTGQ5vfTR53VNWop25nLboQaTJr5uEF5Ks
qTyaFhNrILu2SeOlQG/vBmSxjNZHOxN0rrkCqMgO50a8JjFZazSEYYn/b9jlGJbBnJksLogDtkx4
37E6uuPTKGa5cpUx0wUo5o7log1D1yqtz2By+ugY0WK/fuNj6U7ZXWrxu9B+UlcDpCqWkJVJA2Kr
teStU6Gu8cPhroVUJ9q2/YhtcG4kd8Fiqp9C+/ZIUEFLl/4sbadtcuBOx8pPO245AnWxzRwhX4QF
OA9MIYPTjNTQpG7iWOc2d4iJ7IPewCiHpIdqdEKviNt2nWZ3BrExDRR2azkTiO1iz2t/umyMyltn
DwpHmbC9CQttIUlNh1sWna58rVM5l8/UXWWzOVdtbRCf55UyNXt2iwyjw7J8LFFwAAtOplf+pSNE
S8g3CJyA0FMUegxXN07rL35D2ULgdXA9KxtqJP69FCHE8nr4p4fGy+L1Xuokay81d8SanIPbCD8q
iFKDtKRMhkH87Ow9B7FdsR6koOKBHA7dkREes3ffHaKIebCFUrwq0emknshb2VBVpjzWtAmaLpuH
Y8v1lO1xsSuvkxt44S5nXMO2sk4eU0WafOM0wpIgL+u4DYpdpx3bxullZvgup5pqXDkfsjlSsn4Y
lc65XA+FlLreTr0912ZncDaM89FKxrD/OxFpUOj1xMvS+cWeJpw4F3fwgVHfrLhqcnOJXKWr5tDm
CED3WWMTzzm2NFPJf7DFbOlc8JCNCaDpwJJecW8cGUiKYSaARYdOFEng7BfHL0vk+RjizNqMK3Su
zc2YaIYDfgiJl5UDvjUfnj8OybFHk+NwsHT8zBwBa+5SfeDCFIJwmtrfFkBj9UAwfQqeJ6vG6Qo+
hyMEkxNr7CP36Egv5kYtsNcOydNAWw7v3LLGRweH+Ggx6MjFXZeq1sr6o2Bt14iAYRpweIdwhbV2
w8g7TgkQYFyeq90g2ib+F3ujjhFA2qRGzio0oStktNIUQm0JsGqrR4EZkpYJXFO5DIWadgLMt2f6
melb2+clTs9K2PWY73xjVaXE75jziGcW7SuQ7YeR9lVcFAVs25ADgXcsKkp9EipEjV0/AJ1Kkj3c
8pZLAl2zQMPT0HGnr6mLm/47gyO6tqX4nL/gASRLByJfzXHafhaq0stf0lDR2rvUxpMVHDEGMFYH
GkVIsmYUTT7yny2CtjyrcSaqvHN9qB8VK1hZWx9TVdIgg1qSVzDow5rYVWiBrXYOeUsO+27Qi2wI
X1hwnRejtfxxQkpy9mAcAoBdHn0hkx9oKA4833WZ3BJbFvYHaYWZECQT+0U8x6J0Z3VuoxRiBkE1
p2+oFp4IXk9Hi7xifWz6rqJengNfx1Ish0pVj9gq4+g3CwkIH4oU8zb8dpkPEhpSc/K36ayhI+DJ
Ky6Xi8/0own+EEOIGIlBZKVrBqdxHsG4ylVYx+9J3ffAlErfD0a6FH1tj/gxLC9tY+K6c0twzfR5
kzyZKE6W7843XrAcCR05niLk5ZAm38FYjhlTiKh2vUd86kk+7DnBVVhSQZoLamfjeOxRCFpAjdSD
1xFRhl62GKMbRK7uZGumX9Y5mooKO0c8mC76l2AYUGIzsBgCf0Mhc2M08SAaD7XpOzc566aWajhx
HnAte+tBLu/uy4Qpyq4zMJDyM+HYVt0ENN7hl7GNos82S/T4btkw6WgSFuMQF3u3VQrHfGiG4C0q
gZj+ThNPsyORntPU/9aFAi2ELF5VbNxge/rgJxwdnWE0DJFUOXtBQ2VmTDqIlYx2VOMhLxfR/1Eg
v0pV8SiJWVYfaeN0jod+seq+22R2FKVriuNFDB5ryXqLowepEB1u+QfDZyyFc8ACgWPMoiYsHBkT
crfpbXt6meCFsvrXURmlLxQ9TapmaD33LSZcRxpV7Ssli+EPxy2dfBZOWi7/kXQeO5IjVxT9IgK0
QXKbjukzy5sNUW5og95/vU60FoIEYaa7KpOMeObec797rEII+krX5zlj0hZZ7RmEdxxaxHammqvD
bvPQRR3mPCSgM/XI1GRxzKCL5GGTcLD5Q8NXaApgkizLGf8vqRNJcKVwf5AjO4Xs7wbdnIuATo9t
84uS1ZT/hQ2QK5jkvOgTkupID7Gv9RgZWUyymO0QbI18J5kVUHDaw186oAkaGGrzSX0sVt3uLESj
oM+JeTQ+HHYWDT1Z7ftsUSYc6/arZrh0fGsjdDIE1DHIFJg/PRZDj9PLzyqsqjlcBkiwfVnJ8Mp3
Xef5moTvkGWVmGZZ/KVMG4FPUEowIxpM3UL6uySTWTFUmX2D3nJClslbMfNZopnEEewl5Pw25iKP
s1y87uhZQLnuNpwTfEiRRAR0jbUZrMxoLTqW9JQufe7o7srKqQ8Gynr4j7ZJcYbvVTMH89iLulIe
9clmMA4ORhaQduKukMpLJGZsEmbe8dhs+CRG8cX9EhEqrM/S7i/5ImzsRmGRqW85tcM5GQA4pdDR
UC3QjbTg5XIweEkYVX+i1ULstb2hUvdsWZQRGzI8cviREm9WFsQk8ct6VSVtkRsUZJQx4jSB1qnT
k5nxRCJet9iE4r8uUE99Rx7sH7KQ7FjU33y844CXgRlqdoyjaAFpY+OrhIvA5rwLe55Sk85gx2/D
a8ArTwiu2PKj6dk1r7PK8vblgMP0xcN2joGz7jzD+pwzoVOTtW5qQPCcUjNm7lKMHO5GhW12nbbh
fItg6sQt6LQGQTfhjCiVSL6PiYTzPJ/Bx142oM/rlYcSQuWZmyCTX0YazYW+HZKdX8KcmiPNIdWB
UDPGLy2C4flclGRzwYhoQ0SRqL+LonsAFOKRE2Ew5+cJZ04a+SdbpGkczK3tzX+V5yraA29a6u+z
pEo91MfRlGblUYS60C+ibYA8rZktjimQMTa7MlzJVg7aL5ZrnQOwjFOb8By6lRL0SkhEBI7tNEWj
vBrKeLSQWVv89ZgcoC9eQZ9TAoqYHvWeRkNYPMQMqqYvnPGqtQlHoROV6CblMlPakzjqfRMoMXQP
7D+qmrhVOct8EzUJ2sQVX0SWTuyq8sL/HUzZY5ViqWJKuMUDY557xVViuWq60kd/1Vgn9vs0gJ6Y
saYP4/yB7jT0XjJn6VwUCZUupOBjj2pxI/F3cj/mImlnIC5U+Y39wYkZwhmgJ7NEz/BJRq0PwNFn
KeJYA2jalUtg4/STiYz29EIgz1Ih551df/zj7CEkDYpgGv3kY5hQUHlOmLnVE2EPsf07hHadk6Ch
DTTkXuTp+s1vXW/QIEN6EXnthW5Xjc5UHwk+/KPMGZQmBfSLsm+D/WfMs6AKcimiehAFnW4tLcWG
1nJ5ohQjCXvlOrmeMtBzxCTjdWfMkjs7dvUaoVquR2P9lNKzZnycO/Zj5IB4PlHoIeLiyGLg/dKY
fTICT3eA5L9rNgv+ETN43tVRUGpGXt7sME2rh6bJ5zqI9biFxlIO8Kio0OwSFPbM7v8iq6bFSjIh
f8bNl+FNrH9qLtv0ih270qkCy9qY77YpUpYHTPXahrRN0jZQyOSoVgh7NSs7emBzIpz/tKjrE5cc
J4++Cn1XMY71tjRsMVWbqMMBwmCr1SRZ4ayrWXdv9IqbAgfkmCPmln2ux6cuis0YA2+MW5PMv/FZ
ZHS0azSUWRFAViR/ZVnc3l9PSUmdycSpSs6W71rWwSli/KkECmn9OiUdg+KAMQqE/4lRDT6APPnN
G6iUFeEMFnHKRX4xTGkdZ9bCF4zw8LBFRj1uZSI/Uw2Ke53g3TfCJlZfq1My7ewacXHtDiz14hIv
u7Kmprj3EgZrFdEi4JXBlVd7OQ4SXG4ALzo7n3aJMZElWDvzzbYLSw0EGQ62NtQWXYTtoVX3+iZm
0HGrq5iECtec+Bq6YxfiI6BjWjZZWRKBW9mdRYoyh8ohys38v9hJ4p3lw4ptwq67ijHkbaMNqH9a
ZvbBQGP/lbcstWHJuqyITCzo+VavPf+a/7NwFVI8DMKYjrKW4rsd6XvLiK0C7Um8AWqDvrxP9HMD
MPTiGWXzZWIsYPKTD0PIy2Di5mMXzMx4ZGrhxyUg1CZpP0amW88L07wt2KD8QFNaQ3Tv026DtDB/
sBGvwdTEvxPINH8pmzncOc7UHSww17CWJCpWFu23uKXxJBIo3iMHYuurY28jJ1s/2xwuDLRya0dh
PW2TdOkuVdpiuJ099lpx3b4CtbLudo16JxyMdI2ACmfSoFUk0NoNzCpYL2om/KctUgbzMkyIRCUx
Ce4UaY/8azbzAhWCkF3iDNGBbr8nEtWKO8ILQmV3aH0wmLjDPcIkzCE9112Jr9tn0cTBQaTrohI5
I6ROIPZZHWP/tP45Lnuq0NIxNyBUt3bp0luW2M4+UBOf4iXGTuVOn7HjPQ4NrUZs08eCCnaTU2LJ
fQgOkcUqTrvyuQR8oOTWg95cMA1/lDlBXrlXHNQ+tK9zgoQdeISQ3iZK8JD4ziTM9iFjwz4FPYIH
A2gFXy9rkqyobi4R0L0h6CW9joZ+PicRC0ptgCfekIQIJCCcHxIHRxgoVi/md6jawB4WVfIxOgoX
oH+G+DXqBT8fy2FAg70tsMBpG9nPFxuLypKQU8wdjKQ3oEV51GdYD42vBc5sA/YZN2lY/9cUmAND
UjeI/MBdly3PduIHKrndTAkKs0nEc5jYdPGISJhOJM7OXWxuu6zac6o/GexX4IEQo9Sx3R63rmZu
yWNTUdfjxdDLe9ZMm4yXZNb/kuUrlgjMwH6QL72JjWJr1tlLwf4LFfNM1rEJ19LaO34RhHyzDOh2
pfkbhegxDX1jlmzdc9CRFVrG5YPzeCOT5ur2KCNqoN4liSnK4KUb3p6mlLbX7Wcc7PjoqrdRlcAE
sWN6QQAwNXdbx7eEFG/jdvl+BkkP/ElB4kzrCYoU8YdL+qYRHkwDtubyDUg2CBqDlX2txEHVd2l+
jrGzTRvvkJHRpJvEQE2LzkvpT7+D68p11zoXHsZLIkYCUc2zoRM9tCwB5+DZmvyTqRlXpdGMcm4S
6DAnt8M/Y5J83nn4pIpFvJF5+9G0JCuDlQhnnPvWWzkne3vqgg5utOzTALUrlYbzbIHhL0fz1YiK
F85fUMI1wSvzO0bvQ+jr28FyUT7yKDMSQ2WGvFmDAQVrYIR7ZUTjemH21dvme9lnz9L3ntU/qOS5
nnSh+VgY4bNNPNl7JspMfr6I39hU8otszr0G/FhCGYnYLaLjB32cbIWlryofwYLbPy7ZV6qZR7iU
QSWnXwaKewh+D335snj6tpPjKS6SQ8jKmXDt0HM2IpxPE9uoSVjvvlJrGoW7GiICrXxBhT9ojO6b
D332L1hbT4lR/TTViMjPUeEWZ1Hxywj+4Sk2SbaL2Uwt+2IhpZOc6VyX5PzAuBv5zozxV6D8r4gd
yiXFI6pVK8NK3ZFv4ZD4iUEaZ3uyl45E9Dh9lXPOgTesm3oKUHzdEzynFlAGnsaKLB6jeR/Up84B
BCIOdH7JvMBgJZyFxy4hCjFLXwtkB0473RjyPeq6c/Wlt21rbevMRHIjYGTmsu7SKlBLfwtQhy76
GzKyL8JhSO5zg4p3bULeFzNVywtONOmeE14qhWCAVY6e1b94TIlt61uBgWzL36B93vhNyvayuUaY
bxOrhMyPxLH41cdl52fOgwENXiQestduM/CppeU3se6nqMdfwaaByd5ZNPm6gSVUu/MxSpMgJtFC
STWhMl6YQ656oQWWA/KuhGOOdq1KvEAdGBPHd539Z7UtjmKbQwVtOs8Kgwk2EnX23Jj1xSFDR9Od
PYOsjTqaaxK1mW/OXX+b4aZaidjpgwEwutjwph7Luvz3fCUwQthmvavfvUcOp4AmACjJluZs5HQw
Q7FuyuTZAFWuT5yTmAsN5XzlLVWfeTrVZ2pxeK7+wU2cR/rug8WxQL+ARHK+FIZQRMYNOnt6JWOL
rGWD3+fAnHffRNrnGPmbtMKsxNkH3vw5dFKsJ/q6J4/XMKujQbfks3ACadV/oxo8eYnxtmAX5YdU
pCa+7Jm+vDxwXm5z8oOw5h35vHeulhHIC0rdcwL2eMjrXXBuE3sHVqyS3oivClzwo5gsdAbGPnIj
0LZ4GvjzOg45MvtOjm4COiRslN2h+k5mkBHq661ZwJoKYZyym7B/2OoehPe9YGGpsbpUjPz5E55F
MjzYffxU6965iGDcs5KnfFgN3shqOQwWjdNmYusKhAXn0UEf/Y36396QHnUOklZUO9znLVOLKbbW
mU37j5rCm+AQ4V1DOII2oVhb2it8gqtbe4E609SZlVUepCuUrFzhFAP87f6b647bhm4j8xZFgPmQ
YbfJkQvmvJ9mD3aS40PdVlr5reqHrIO+NRbNMTKsfY3XUn3WlgXKMYVcOJrlo+E2GFBSPTCYba56
Gyd0zaUW1YhlzKRCrTk6zzJnUdOLy9DOO3eBGF2nPZ5aw94MScjtN1fxvu76l5RfxsvnrSP5tjTt
0SNDfbFkYPvmRYLHdoDbm+6VIdGmoLZIoGE7HjpXtLs9eA0tlYFBKLCqO6RM1owvAXmawTgXp6J1
1uqFm7UZe2PMjC6NIxqSWbhM2P2rXVmBUhAUWXvxxhB3Fb5vbuVpmA/jUB7RYb5q5ndI3dw2Bhcq
1qSSQQ52QTHMRwUjKEf8vnXOopPT2uKhaSZJJjtSKv5uKmQOYYShY+5/OQQgrAa+WPJhLqx8WM1c
BAWrHw+7Stgndbt0Sa/W+/idGPN36NLRAxaaeJhnGz1ScrBn+71sooccP+lCN5EM8ri41CgYBU46
Uve0QWyu/uoojN5Zdu4NlJmMo9KPXPcDdatMmAXMtD13pTrJ660Tf2p5ejF5yRWNm6npRvmN1O+m
nnuy8gIvfWLDsxM8nIXTP6tPmF3LxbKXG/V+0BbaZ9qRYSth5Lde+RhH/qMyDatHlxXSqiUHwfDJ
5XOrnTpNS0542NRXF2iG+s3ixUvWdc4CqjYOOYEbdjZ9Ig/idem41JjFjACzJGhTgyOp0F8xkd1I
/d1lLcZGNOw6lEetgPhszU9dN+MYKi51BSExzIxdhl1F77EYYLFjzdFvc+A+VkuOOBFpync3OQhF
qSId8DmjO2xbJFhu7h9Kb3gA6rMbI6I4PHidlbOpUSGqija0xV6P6ckxLxlLvVH+ISfGwahX5yUl
JLnMjzMfvyaYCFMujEziEESQRozRiUwCL4l9eG/d2RsZFKvvJe4GukM+dfXHGShr5gFzrxP7R1kN
T61HNAdllOYAqgzL74pCt2ndhyRJntTpoC5Nx/LvDZ9aheiDKcy9HaxNNw5Hn4pjYO3BDBABh3ck
epkCKnsBrn0gMhma+rJxems3mSFIPxhQhBhMk3mSimuChJ71/27GF+/Q0CFR5ehrtgnfdxXmR76F
e6qg+uavuoJBQeyVA5E4zH+19lwX53qAo8CJyyZrlU8wF1W5jekt5FpfZPdhcz01fXLpJfIkHiko
g7AlFSkiC1zZg7pPD6nMThry+5qKzbG+yWOH6CmuDSKmNC8vVfHRdyGmCpe+l4QdYtF3Ml4+ai/c
zZybvmy3OqMcVe6oc7NKFXYbGAHXOnlzEDLQuQ/edcgok31rXS9z4MfaU5OlF7EkBBKRpNW4KZA8
Ar6xQOWcS+FknWausAlfoDJSuFF6JNHpaHnjMRnVICdif8n4F9XBNVf1HdGEqvyx/e6kvmRlWEyy
KYCQto6Y5aqDMpf1Q5OM7+Hib1HqH7lyyJ40vwYIBr03XMvQOqh7ucvzN8QBivrAluRJ1SVQP/5r
mKH2I4Xm3EJ3LF506n5be809PpMY4rpjwwIeXtVBVoFwGTp2D/yJYKrUFyw6/6xOFlalR0Yzfzpa
NrQHO3WXYhci7oQkazocJJpnGQ9fgzDHwAWD0uf5h6aIMTyl7FYPqsXwZLmbsg6ZsYtYENixVUxs
b5HF0HASd79rMowqAJ2IdiQQBSZbGYG9q1iGgAOiT/fC4liV+F9169JRErBOhM2d/NqDQQXVMolc
As6CiCISbtPO7a1j0yt1PFJv8HkP6vDvS9JV+W/VWvbRcirRUkIA/ve6JIQ9g0w9qdea7fCBnSaa
IRNjYmM/hVzvTTcTpuNvVcU+A0cyOGXU+85U6m7gAl61PreaJTH/hO0uqrvdgAOS2eWmb73z4F0a
uinlk4waRtrkq4kaSX2WfXtQNm23DAxon4ZLgsR0zYXzNC3iUPP+Sp3wkEXuvMHaxsLZqYbPnqe1
SZcmu+zUsEXy6O1YGR6mASMSpj27QPScF8yfo52f1DcNOIG60TrgxT2/sCuvqgxMeU5TFHuCijHv
6VoJa91wLa8rjnwjS/5jmblTF696WtwUkiHfaoeuUT2jSfvqyG4rHVrM2IVTbm3Un2fSRwi6pLrG
nck7ihL9nE3hBbE273ex992BIZm9F9gHWcCdXTKR/Py5hvqkHgUWHW/quMh4+139oVTDtrDbQV5X
1c/QDDvNMHA5E72C2IuQmc67VCSzlHX7QzQpRY0TJEBs4n458cYELfPQGmG3GzI64figJtgV8XRV
8IOCkivX8r3uOGjKra365wjf3UTo+XWBelDe1CvBX6J35tGUNaU4cAReLrzTtyzWoJOna8HSucAa
q4JiQayQGFZqPDiCu2x5of428vEOCZkWr9hYVcoeMd4Igt+YnRErrEAyikcVKyGHPbkv6lyTib/n
WeZB8ELjsy3Gu+yci5OieCkvqsxV1yiLUey44CvVJ011uMCEw/TEAOZUZjO/hWvxTIbzN3aWoxfj
YZJ8ljwc6tflHj84o3dlVAcw0yTgUH3T+d/I4CU3OLGbx7IYt9pinHX/wSiSgIqQx4/QITCO/4qU
dhLk1P5YlPxac1VnZ9+Jx8VIt6rq1zgSK57AqhlfG7oIgsL2pG4Gsek/E/bCT23ybnIV8iGrc9mk
8SDAQjU1op0/VJOpyflJ/VHqpVOVUUjJUjBbU+UUFWCWADmrXZOFRHulSdk16chyNWSxkUdHycin
8eSNdSmmKXejZ18I349cTAlNr+baJwQeF9Ue+SYxu0JuLAV7RUi8LMafTRePwvjH1to1n4qfF3t1
vBpLcyFvh6PRbw5c0MeEuxbqPUvYJvDIBpKt/m5jifY5BX1wLTE75pXDOM0BOFUVPvujxfwR/vKY
osNxGxYf5SU2tXsMHzFx6kfJZcty6KC+B9ahn1nokKwTHycz/XBhaORIBFkgByFVonKG89SJC6fQ
do7ku5o50DzHhn/S0/CsDgR1BOuuw+yxujthSiYKR16tqo5w2TFJyOELqgEDy4gAp8setNMhjeZ3
i5A2VkY31qGPqgGrcnpWvheKhJ1p1gymspvtF8ibPHqFaTXK+a0z0YMz0pjkcovl8E1Sb9CNiPRi
V55sv6QOc46FpZ1q7lu/rjfxkrypagrBCuidTv7rjtHFqs5dYFdYlckQ9KV8IA74kf9f8HkxjfaH
4TzyM/X8fWh3Hi2/3nlMRHgmQAvusxyqIfYAQHnAFJbwJ1VWcF7QtqEopeBuZJaxP3bkg8t+pHYM
/Rw7/h6pDYuu+KIn0aXvim/mUXtR/39MEXJIKvOWmgm2i/cn6CgqvaOKzm8U6n/mFB4Nj4V4Qonv
t+29qmoDrrl7zJrlLs3B2KjztvT6HyNKLihTjhacgtB3n0TZH9sQvRL41CBlBsFscWNJ7aZGi6oA
zAe5Z2sDSmNirBaG8J/NOroSwv3jhazukeByqLavdcwup2tZS+qTdVOTGqN1NqqcwgRLIorFVSj3
i1Giu8MIbPkWZoIaHHl6Cpllrhihb2cOj7k0iRfLPlkAHT2vf2S1tPJ066H2NW719l/B1kMXbtzo
VZ2Fpt68+SW+bCZPI01gDH9GFSCx5dz6sPpVbfjIfcmq5m52/RXKHUlrvOcyL7cEtWzQhx7bjKW/
pxUWq6TuTZXHVm7eECyeOTwu05j+Flp8g4hx5q8LmBR9sLzcCEYIQIV+Xbov2xw/Cycm9Fa3/5vT
9sHjPS4ss9tj/iSrkMhY/C3nTpdvxYhP03H3dTbfnHrmNiF123d4DsP834eGOO9kVM7BJ6dUT06O
6z60qThp2fCCGPPCRvZrBJX7r+ceMYwRQsZ1oYqBfxc1HE/i5O96V50AKM07Ep5eIAm+CvSC695c
HpkybjLNwvqWnYyGSEwm8yY9dIe0UI0/LCsmgTPfDzS0Ct2aUXL3HVB3TQ2huKnidPwxOvLi1DyP
8x/MQeYzy6sclOOzfvIjnDUucpiV5Tg4b8PHpMLP2lH/pDUiVw14rXR2hhFt2wrJise/gwT33rbz
MwFmPDUUqu5Upg+aj/8G4sWl6RWuxLF/Es3et32Ib9LXVlgGz2VRnMMpfR8HiEUdOwXb448tY7Kd
rBMl/gGLz7/DRGCTVy+hqJMX1VHlo/kY8bTImjwK9tT3rh+fgfkKxP3tVc2UsE8xI6A1Vb0RUlb2
KvojODjeFrkwX+cKcASEPo97ueqLPxqIb60hIqksPoc53UPGg5pbs7z0AephRT+Nwjo3HGa92bqr
CtsnEM0qiLrhTxPtS+J351BYV4dR0Oj5u5mezs2tB5x0AfrPrXpyShdIs926F0uf3e1YGr+lyB7S
pNl0vjRJOl1uFmPEMY7YzNU71dtAYv9InIH4bxpX286+iqnfuIw6x8GnJ7SPsVUhfpRATAy41lQj
NmpDQ4WOGyaOR6ggMKqIJ5+Tt0mYBjnaxVudIhVCgPCNduvUtny9XpaSDzTIdy/XTnhqXseIpC+h
QWZy2jFQQQoQiKzHEI2Q0SQvE1q+VTQyJSFFBBdO36XrOsYLKcs2pFf0iQY20r/Fz9/yYvyQjlAz
DaCyLdtl4McJ3ZH959mE9mkTwTlJ+Vs46NpRNLwIMlFQwOBJQt+xSpAM4HDDFlG053Zm2Ya+DfRi
XX7MokUqLV9L0SAkGlliFrqJVLQmh22Jc2IxPbbz6ox3hf8inCbd18mCWRp1ECsPoavO2fH/3Apn
SOxhrGnnL4ueCnGyw3ZD37rDsjNn+9E12nc1D1NFsY2Ilop+ONsgXrVi2CB3O84klLl+FkxcZqyc
GRbRDqsR81QXHG08Fi6R0oZ9gGgN57njT3UR2+QmQLQieoPVG0SOPm8SR743ff4qBtJxSSfABo9w
RTSQUTg/CacI+M97GvtB0wCuzLgSNXYKEbAvD0sLFhh26RnaQ5bBXgvUmwERfRg/Owmc8rk0rGB2
vWd/YPLs43E1JFwV13yw4JKjydyTkcPkUvKxt/QtRYytLYcE6BIyly8dnqj+iEYk3JhFjeAt62gZ
4oAoc3KCSLhhwy+fEc8EBlcFwwT+3njjsXzrC8qoMj3PbnU3ydvpCBDIBgcaEu7mhQE7PUxpsdoL
uYvN/Kyu+2Qcb0SRuCsU6IeBf8G3rGKrlejJGRdLrGM7da9GIQyjtPPHnSqz1EQML8UB/cI50rRg
KpkoTr4E7RofRm/grcj2ej7tLUpr9Tfy9BFt5WT3lnK61GasfP6xZ8YRRsVPbolLZE972xle7d76
miQkfV8iEKYE6f3oEuFkVn7WeBUteLWlTo8tXE54tXQC40US+F6SXBaOSN0Uh2nA3rJuHbatyqjO
0/NGcsx9Tod4U4oqUP+iIc2PFFzWodC9ow95gkl8eououEOPstUTUAgYTqWC1oZRNlmI9XqolM2Q
0wi6Tb32WqM5QzJ+7Ru/DwpAZbi94xNxFPmKTKP3xAglFyCb2RYPH7MEgOH1Lm37AjFYWp2NuYn2
iCjrRxqDNJBJTJXWx5feqo6tnvzHuSTUBLl99BKxbQdj2Me5dI+G3b52wJ6hh2hHNyeIzXSTaxEl
f8YgnhZdA/uAt1uRFIm7+SjCKodYWJ8HzQT/3rqkLfImX5g+7mK3vmpt/KAQIY2Xf8D53yf1+JiD
zCAU8Fbb4Vdp0hETSoXiOdRfM896nnOC//rJpQ0zSAFR72FqlsBilj3xmIhyXKhBmPfXkw7hlHrm
mTh1QhBob/VueRgd/04hwUTYtn+XWjn9++KxSfq/Nh6DfgFGnDietcn9ZbyrXXITMc92mCL0fCWY
9ptBfPF9fuQ9sNkMsBcNLxnt2heN8c4TLamIlP47ew7v9RKf06R+4FA6GFV779l0qfmtyz4o1vMi
IDLgqpkLK0EzJ1g8vXGnApKdoMx2TBAN82Huuh+cCoBKrD+9js9tCkbRSiy2vFa+QaWH4sbjqIkX
c0/kOdcHqxuSNZ4YuwFTJAcpw2o8eWAsGVDsNeKn53Y+Yt9Yq5ZMPSnDMO/CqKF8IbHWyHGszzQK
c6w/VRqYAYduT61F0PcUKwKLHiSrcdwVL3OEQZvLPh3ZJcosr/etAtf3Bfo8c4x2cogvmZltZdN/
FEX+w0/21AjKEDJIrqajg/rtNm1X/5emJCExOTCm7ADv+pYNFolTFXVGZiDVmwvXCmoNTbJWHvR5
esTHj16fX9Uhtzesjw7/Pam0osYMsMnQig77aWHMxktsj+Da4lkDL5qd3SKmPOl+qpF1bpvEhtLO
ICKA8MYyr+i8e1jol8bqXmTPWgK5/rvmUAtPrMkN7mzcFMFQ4GS0u33hI6uae/wMCMOsmyGMGJB8
dPAoWkYTZFrr+USi9odU1RjqR4vbiPmZykeA0bYPSTxa11GmBnz+I8GOu7gEyuHSXciU8K5MAnYZ
U849HBjbIrYfOFtZRboqjguDADyjNiHloNVpYgv3C1kkvhr/O2MUNMciXE2FehpGQK1imIjTsPPq
IPidzbXuyfoQItp6RR5B0PwYH007w6+tvydz+qtlNkONzPgb0hzpmeaQa1LP5iqpmDBrkttMveGZ
Gd8t09qbFWMKw5uYxOkZ4RVgX2MG5Yb1WKXiq5vqbxaw78nAFBzd5S2JXLHCvuucB6NgwqgmSwQM
knlTv5YNzhHD6zkMbPQEHXAxUXefi2nFK6RBR41Iw8KMH0jifWRIEWJsSRwgLFpNE57+qQuUsDnJ
OiRnilZVMujmfOe0zsBOdXwRUE7WmZPW61DAAzZcrNuogX4L23tvqaTDXl5YcH4gm8NqL+orJfBD
A+OQaYLWKSYR4jBVwy7N/BkZYlFz6oeBTjMeKDYdMY6boe+vndnfzHKACIfrFFfaM5/ywUzqlyl3
megMhJT5OtNiBoy5brzZLSLijnWG78IARWPoUg4Vb6nbPNGpBwIH7MCsO0xC9gJa/tqYyWOspYc+
8R9ntlpzrG1bjf6v0WzOdhimbPWgxFS4wFLbOdhkKEecEEWtP+UdWrNwcB/y3rmAuL0XfnPUtPjA
MvWyELOkpB9XSM2vOJcA/oTlJQSrSXaYWJv/UtKSrdkziUJ89562zh7d9bUoXFhh5dfC+d8L/WN0
PCZ/+pmL9M8R/XPCVmGVYDAYTDGzrxDXME+CKWXN7NYQOFiXpTnAsLJ9aRr7v3/PmpfX284sXbDg
+n2yrKM/sFpABTusxdASapiGGP+Kz7RPjzLXzqVrIENY8HX0uWQCEZdbOOvFitb2JokJQfk8PRuk
pq/0MfqtJ6JdrS5fYznjV9a1V5EV6Safra+EKOeLx6AQ9sM+wro/FSV6EQzpQeP2w27A3l1GKGaF
aRKvWBSntvT+KwoGdzIbdKa+Oo4t+JglChY/HZ/HypqC3rBeZZ7/ViZI585xCx5sj+1XE2/xgQk+
dRet8eSB9B/6d1YB58w1D/Oc3il64juy3h53cP9hhNNvN1U7o9XJfi4OHKtHbQS7hFwFoFo1cUEV
LXlNo4tik0DS6bWHkLGKpWF/V+6U34o4wjw9LrzZngb50EMFcCcmwDvGDpjDRYHeRZYzgvTGjPii
vCGka6mdHekMzddYzdZ/KeyYU5PU+XMOWeJc4+fKNjaIOpTJIcd0a/R8pU7G1oM4mnR5Lsia23Z9
RBgJpKGfJlFpklXizB9eVlZIYdDfOARwQLqPyL/xHGRgbhg+ce6PKglCu3Egjh9E67DA5m1+ty27
PM71Ej1rLvgAs9ZA7MdwMaHgpKxCa/DUKHX98rUrm25l9IP2PrfCCUgQjAKHn2QV++LAl3FtfQmz
VKA1QaePzxDmA7tsKjx7mX9if2Sfb8BgfWOSGjh+8qnX4d/kTSCbaMkwUm9jPJeG0Z8iTmnsja8l
y4V0bG8QR2tO83Tm9mzgYCSsH8d9hxcX2sFO1NmtsHV9H4n2Cyv7T8qIHEPqnSTgV2Z/n542PVAm
7AdD+9J887mX2Omq1nNO5tLJR4kh78pPlzwN7fBIiBd4xpzoghxgmC/wrVfG8MILIvcNFQP2AUpT
BkZE44UmORZ+AuKSSaxPfb7SbVivUCYffAsveVlZVsD/YJGX+V8dMcWbfOzfUJ4hiBLL1bObj5Qn
pRuyt5lpGf63V3PA62vKoPaKIHfEp+dxJgqFpmIcD8gIjWfOooGN9bCg4uZCIKNXmEQFsG32nPns
pnSaltC3U5VeJxNeVjXiH0oH79Y5RCOTGpTFtLO1I8WxMHU6bFFAlBHFOUqamjRVV83vrBpmK6PZ
CBR1QoIy8p5fo/e50d37mNcEF9gXPYyw2aFLgYhirESrP/KcYKrPnK270PRBkmICmtJ3uZYbJGwk
wnQ5Nq14SqriPOj1xgPlFXscR3ozPIFaDDiVDrlTPUtRfM5T9+jH5keHDwpuiXH02vbCrPKBeO9D
yGc1egBNBplPd4fsJ6rowl5NzMz33mhsHDZezEycAPAIu8oGX4kutUvnl+8Fqo0OA0FIOvBSI5+q
HH4cvPKd5hGlxj8OT3/tAvK0cuvsluErmNt9lSScKfl8yzPx4kbxredDWgHkWKDREECGoRt5svas
986ziAGf0ua8OIPu7YRWE2jNv1D5z2XdA42parbk8+5/nJ3pbtzImqZv5aB+zQDDbu7LoE8Dk0zm
qtQuy9IfQrJlbsl959X3Q53TDZknmTkwjKpCWXYEGYz4IuJbntesFAJDuDii46ErxRsKuddSal4R
0MT7b4q/Ql3YdGSGkSTJFCbzDucvZ2LckFmt7a2ja1Es4TuUCt6YQvqRCOpwFWpJvYwq3CFmtQU0
sNaMBpgbVdnEQnJq8NziuyGo39W+/WFVBNulBHB2MXLfK1z0prgMoY5SWD0qrqWPYuJv5H7YQAK6
k0gEt5FDuh0qqCaEnJIFGdCcDs08g/eoUWYYB3e9Suai75X4XvuDkGtwPYXi51EnnbGNN0edIkI8
b2Q4ie6LWrRrfLbfMaU3vtCQuOYycIL8IADK7lG3S1FJBCi/71VC8GOUWZVCkctguGXeEB2pXMJC
ZB4mLTwOBVcqeMYj8Q5SyXS8UIlMhBGB7NB7CjoivUFdXIECP9TmQLF1RTlsmRKGCYpXKE6DnXTm
iyzrDxnSlguKB25HvE/Wi9Tixk5rUkVgZDh5ex35D2uNp+ApiOGAkdCNdIBAPMtkYIMI0mlqvlIJ
jSZGVr4ADNlHUfOYBAGZpf7ezOV3syu/J6LxyBR+bmLCWKprkDkrYBl64+YfAyrzCZIhGdklj0Xf
GhuK9YylIcF97dTi1S0TUgHCViRhLyOgQqkkhlF47gtFQDMA3I7pAuP862///p//8aP7v95Hepse
e1DIf0vq+DYNkqr8+1/aX39Djm383e3Pv/8lyJTfqaoiqxK//+PtnhpO/pD0fyqvFYcYRfudVhx8
PTtYBF/zSno737p6unXF+L11PNI6l+xc3pWUXiMNx3GLwr3FnzWu/974YOEjbPtMJoQUvmR6dV+n
+v7Pmh5H68uoBKUKauWIDKVFmc3GT5Vko1Ci7pxvfXz7E2OujKP1pXVBiiFiRwWs6yPAkYZ7uhiV
TqfrZOS6xBMpcDrf0dzwK7935Amu6IZFJO+8sr6JW/UQFukfjpD8e9NgFWu5y3x5px45OpausBWO
yCqdf+7xC54aoMmk1ME2hbJsSrs0dt8zuXZ8/AZ4XTYGlSAX+pgbG/H3F4gElpqlGPUOau0RRC9S
ppjz888/s6hk6/e2FQWYikzZzAh5/0BiRFkO/RGOOZZtfb6HsaUTIySbv/fQiEQtkjqVdkffPCjS
sM3U9koxXJzpKb4pfzNaPcoRt+e7m5mx8mQdE13gbhxoo9sLHHwPoZVrfCHk5KnHyBb5D+e7mfkm
8mRFFxJloGJoZDtFTDVxCRs2IZnxOBjLP2t/sqxVQyP6khbZTpeiX8cEtB2ygxeeXRpn/qlPMr7U
l1XdRbWJHwN5Zy3s9mZckdVVgsJvr5L8aOdySHZXs2bv2B0FMnhd4hFxxEbyZ282Xem5gsfaiPod
mTA34LZhRWflhTeb+/jjC395MSuqUl1Vgp48WhAbRbIsKqqejpGTo0+n3f7ZC0yWvNhwR1cUr98Z
rHeEK4pgVZlIPp9vfW5BTha7ARMsl0uh2xleH6wrTQnsRhmUbW9V9YW5NdOFNF3zVW7gj6vbXY1R
pEgZpEYvP1GKG134xHMdTJY8X3jIC9FqONxXuB9RFS1hThvV9fkhmll70mSJm4oblZVUNoijkcPa
WR2adQMiKudbn3v4ycoOGgmuiJrz8JXgHYxKS1dB7+frouSA+mddjF1/maaRGVa5ppT1LswgelaN
tNEJYcRZtDvf/twATdZ3aHVx0RZSvdO1ntK+5ihARINdeb71z3E+YT6kyQouAHMhtjJUOz8msOmu
xsSeMCbzt12myeBQcUjuFylL0SozQluoBpv5QHUaDNqAVFd5KZKleP5Z5t50suBNqgnRb9FjKGvi
vSICzVbTPzsQSpNlLnilGTVeke+I9HQO1ykEu5T+0jKf2RWlyTIHday5jU6xdOW6ZCgHhO88D7QY
RXXQgsjJS9tXQUFTXY5M68KHmxkscbLu0cYaZC2qsx3SpsYi1SC4mi0k2j/6FOJk0ZuSQa6rwZ7u
JYO5UCvS6uIktuzzrc9NOnGy6JNSbUIJcsZOQq427d9MTv815y2uUlvTv5PL6sb1D2k/LPMAcIWx
hQyxjMmMLr1sUyrqViXud/5ZZiyEOLEQNWjHuG7Ym8MhP0Tmcdu40n02EmLPt6/OTA5xYh9MWRSV
PtTS3VjAKQLxTOq+ssHzFeaN1WsZIiCqDmIAF7MXoVBMsTz0yuFIQfwWSg386aSJ8AygY/YhA3qh
5CT/pZPGhFPP8o5a4q4i01WIdgW1FT5WA7vOtm+HrnwCtS/iuwMqFYM5twgbEnaUM4te+qSxYHpr
Q9itKWdW8zUJ6Bq5mJ3yDmIp0G/TLCMo3GVptobnFxASaUHsNtRpiLKB9Bs8MVQyK78b/ZJHj1Kx
CH0IMomfyXwLAtJ+WyQMPZQQqBjz7EGsk+q1S+SQBNdhaFWXGlcfxBaSwn3evMU5gAkkzBLykD5H
/t9/u2OWn3fOH2nWF4HnV5P//c/HlOB6/B/j3/mfP/P73/jP9Ud6/RZ/lNM/9Nvfod1/9rt8q95+
+x+CUEHV39UfRX//ATSo+u9b8Pgn/39/+LePz1Ye++zj73/9SBmSsTUvSJO//vmj8dosiViB/7ll
j+3/84fjC/z9rw3azn8jou797X/d/z/nf//L3/x4KysakdR/U1VdM0xQp2QCjyeH9uMfP1H+zVRF
SSYh29AsQ2dNJHhj/b//Jcv/pmnAJCxd1AkhySo2ukzrf/5I0iTdsCxL1g2alf767xG4/cdG84+P
ctovcMqsmbKm0/7X3VT0yEXzi0bcxyV656NGcfT8ZSz+2dMlj8PY8mQLgAQcJ9TiinuJ5KtBR/It
Up2+dS84NKRThmRsf7IJNEYFDyEqxb33VuuL5idomPq1fireNfIS8RgtMl4IGNuzf+G2d8qw0KE2
/v6Xg4cpZqFcg9nZ597g5KPb0PqpwoIkO3IQrgQJt2PzcX7sZr6KNtkOEkWCdIbk5l7wrqvy1iAG
eL7h0cpOTx/jO0w2gpSUOjmA8buv6nLZgpiwtDuq5ollXrpCSnPPPjHwgQI9o8159vhbd1URZQGu
viieEXCNbo+b7JXK8zGS8PP8C8nj5z71RhNzj+l0ezHLoK/VMVFpfd0E1q410o0WNTd1RHERESyl
8za8+QvkEN44u6KM6z6hYoyzKkHp+CGEwJxVIrpD+XvXZhem6Diopx5tHKEvEwaaj9kYqSjuOy38
3lNgUTFRBVLNkcBa9555oZu5AZ+cKKVjI1VuyoD7/qs6PIvJ9vzQzrU7MQ1QS2HJlpgGlyRov/nV
ld/ONzw3LhPLQB5jByKEB66pnQrF1Faq53Qkj1mkxIYXHFfG3FSf2AevSiFYHAfKVJQPUxkO5KYQ
SO/tLjqY/lgfAFw2Ahdr1C2QOYUKrOMuFbWVJ9VPcZQ4PXFwcsqcFvcx6XN2NJTbOiHKY1BplaMH
A/6+rpt17AlOoCYHlJfx/BAodNti04mwGdGPtsjBVEzmGfyXLCSaT2ynOS794lvXP5tC4FTHdpdG
T2X5mlXhEsz2dS8mNzU7fdi1y8o1yMHrrtsugt0g2yh1OB3uBcmr0MAq1mlFxY67bxVhjcfGRhDi
cJT2qnEzwNYW8hcge4uuCNZh8CMmv60ycT8baHnI74P1HJKuWinF3fmPOmOOP49jXyZ70uIeModQ
3EfDk548cWEpggvz5dMvdGIhqRNzGIZNMSJjxD2xwkU8wDxr/F9SCfDB+NDQdMnrdNHlLG0oNQEM
tZqsyCxBtVWstkGkreX4TVN6ED1UOlNAomnqJonkfW2EOHBI8uxkkhiKZV83zvnBmNkq1ImZTUov
r7OCGd40lPU0u5j8eoiNi4TLSVp8HzjjR6pxwaafPPFi1NWJxWWZdoMkVOJeMd3nPpRWvlsS830l
r2UxWALctg8pNPYoZt70RXvdxMQf0Hr1dGOvBBWZfyQOU16GbtUzMMbX3IIG/RRyoUIHbT24DTyA
/oX8VbvB2ZjKph2GFIwS0lVfVEg5elWTdg1EKoYsjtJQgXQIELNFEjx6ESJwAMbljmusjnSg+NBK
31yTAkJKgVKkzmICnOfHfMZcqZONAKmyuq1jxpzC7IU+QA6J1udblufm9tSQS8ehiwVJ3Bsy+sxm
bSscaSz1pxC+kJ4eErNv2gc1v69Qdgi/S+WOZArwMKiQAfYoyLoNzB8DAksxWcN13m7D4C4kISsd
ECOXQZacf8y5AZjsAyAFlZzE337PsXnjqdUhFH6cb3nGYI+H0K8bmRWE5NIQa97jKzDTGimUQ0RU
PDV3ih5ccLvMjfFkU4BHGAZWy25TCTcBtYrujW4lF0Zm7qyoTvYCoglNVPbMjWKVbJutsglv1Fvl
Pl8SRXSSdbDqn8tL+87pTV+ZnBKzY5aEqDpgBwXRDkkzaDTSdFH7kvCqDu2fWVtlYhH1Y0Iaakkv
VfesCh9CfY8tO/+xTzoLMCfTYF6qt/qQepQ5CPt2R+nTMlsN++gQrAM7c9oVoCs7XrV785JDcpxF
J6y7MjFfuZWbwL073gUoa6AKKHdWVLEdl4X+Teq6A6LKhKlfi5SyN5DrIUF86+BG34II4HTg2gGJ
NiAM7brJRwLGWs5l59hoe013wSQZjjIKGSbkhA7WonUNGxDBzqtuKXFEmOFRpMCujN/Iy12a8ZU+
jHRCAwVUtu6V2upjItGFTUEeF+KpF51YKIF7eQyPWNyHV+7BWgW78IHOST6vOB4Lv7R4Id6qD+2V
vhmj86QRCJs8RWRjSbaIHi+i9/Mf+DN4dOo5JuZMz/qSxKOYAV+a6+NtfA9obUvS40bZdPtu7znU
pKzDlb9EdXAlr+Qrig0Nm9Lb5E7cUPq7Ov8c4/c99RgTe5X57hFMuz5w9awWbRutmqahlugd3IB9
vocZi6hM7FZeDYMguxHbsE9B/LbxHs63O2MPlYmtQqgjZJ1zHokCmekCneu7CgRWNkGDpsMFozX3
8BObpapwcoPQJTPS+9GUo2znhVGZs4bTsGUWFlmLLI24h43vRNfeRrfDpWDnS8Rz1mRI2tAKLnzj
Gas+jV+2nS+haixDHC6zFdmR6NUYe1l9Ov8d1JkxmsYrqdgqSiVgjEg4II0psymMd8gcXoFQ2ru7
7kpaBW/GA3mr1VW2ipxgF9vF5hbY5lbbgXN1vC21Jz+MXeJoducou/zKujN2+aO+ArFmhxdGfG4U
JhbOi0SXjGBr4CZFbWLOBdB1F1p7KYw+Mx0/jy1fjt6iqCKW3hfcdJAlM6LHTrzVgpEROdhy+/PC
UJ9erPL4Bb70EfRKXBsdfWTN91aIkQ0KLgzOyYAq+82nufzadHos6r7GDhTL6Lra1gd8o3azO96b
7DKXtuU5t4Q8sQX+AGTFhLWF0aN4xybX6/p+3NDqJRrpK+FKd84P1GxHE+OQVVzrcgvIdrvT7463
+c5adRtvHTCzqIa/qZ4u5QbMTf6JgeisApwceYjcikCaWLelfnP+FWam6zTEKcgZZOSxYc8jm4Sk
kkMW359vem4PlCYHl2PdB23TjgjyNeLV63Tt31BN71grd1vspXV4zWXbOR649q6qdbTyD+3+T7/M
54Hny0STrTKEecR7yXf6WjyUa23f7OH37aJHAQuQPHUv599ybg5I0wUfI3BUZbylvK6umkdrFTvx
2rKp87j299yWVualxTNz0/y08b+9E6TgPKenbmWs2oNu906zKq7cdb0O1pkTbZV1dNvcD0/+7tI4
zsy7z5f+0mWE1GNblHQZe3ed8pq3H+dHbW7aKb+bGMCOgatbWMn2uFNb1Gaym6PXX9hNP+OrJ04b
n9bny1ND1s/RbWSr6NetM1yhwvTkHcCCXKmr5A6ngHB1/i3mjs/T0OfR8wcw6eqwH7nKx0V7736z
9vmTuU023a/kGpp7/EM6FAcU5S9Mt7k5MDEEPpphiVExcCkZKH4fOuIIUqcCvtBQG0AK7Dii2RLj
wpyb+f7TSKhX+W4QpnSnizdN9y2i/Oj80H1ex058o2kUNGvKvCEFnnv2olrGi59oZ/KL6NniXVr4
y3Lxgd+Es0rHv5PFMwWv/DKXOgeXbMEv+7j2nXJTbn4ikbFQFu2FB5ubPNP4aewHVJdFyrBXHhBX
GLbEaR1Iu075Xf/e3GdP8oW70Jzh+JfoKCoeda7SUbvrVv0hfCiqRbGPrqQd2uNP5v3Rjp/PD/bn
xndqsMdl+GVBKIOUC2T/wn5xim1yq1zdkDi/CVf6rXZfMqLGzlqHDgSBh/AO7ayn+oK7eu76McbW
vnYM4ECiatPq9t/2MIWc1v72LeYzv8YORKaVv6L21wnsanFc1MuXJ+I49pEHuGgIxlVx6r0nZsb0
k9TMU4Z4sN4EY6yZh7tZwAQ+BsvS+06dn0rdSlDdnh/nGasmyr+/bSQVktsUBqtF28c9hd63UvL+
Z01PThpx3mbkImFpQoLOgwsPo98nmXbh6P5psE4N1MSsRLFrgSfn7C6bov3+PrDoOjvPwOkvfOdP
UvVMFKBGm/ZlFoYKpGeKW7Bd4AX0paxuz4/NaSOlWpNzRgUWM3HhIe9V06Qc7CrwX/+s4fEQ/uWB
ewXta06SNJwhKr51qwtul9PzhIDv7+0WSh2HUKCHfeLvj1SfCYlT5t0FAzbX+GStF6pXKtZov0yw
iDJgoCa4g7J+YUP4PBj+60xRrcmKpqC+9dBQ4ETgNrtQ023fIp8+3tQk6EuRhO70E3KcC0QWSP9n
KRtA5KT7I7JuwhY6uT1YAXVhuyDwLjzR6R0RcfbfBzOog1RQCh6otm7r9JdLch45zBvIP+A5E1RI
nivl4uYw19lkhTeoOWZ1fOz3GtDdnRC8KqAAB/OtWo7XjNge1nr8cuQ00HM9I9dcWZsLHF3L8/Nx
7tNOjACVmJqfHXnVIN65x3ev/g7658+anhiAqiS4Wo9TEgEl20UgPT7eB1Q4nG99ZgNSzcnSPxq6
QlogSskyhF8BeOXQ+E46CgCiL0JJjFNy+qNMDUjWs9zXUDpRIPI8J0OVrFUB+GTGQpMhdUvBdZoI
y2NIUE7Qt6qvXBjbcf6emNfmxIjAci7JFGKt+yJRo3Db9ZeOOnNLxpyYEcqcAO0XNJ062bJapteq
UzwYm/IA/2Wx9jfiFej2XbzMDsEFez4aklMvMzEw6pC66G+NPfY3ev8YIjKkA5OtLr3Sp9PlVAcT
I5OHRZ/oo2VsmeuBeqeV6bIrNiHp14LpLgS/XFtK9C4kwKalwYm1X4nxKLUriSB9EKPY0r6ZjbqN
vOsgOqhD7MgVZe+qvwbxvs1F4+A374V64fgzNxrjJ/9ixgtk+6ySaqw9GWFUoj8m8c9YohxQUi6Y
3Lm5MzFBxCzrvIR7s5dAC3XVm9BeSEOZuWCAjPn90Y+ahuyamPR7JAFWwEevEIJw/CWiqna7LJzn
K8hI6/rPtiWSjH4bp0GCpNBn+IqNpoHS9dOvvrl1d2F9zZqAiYUJjhnCLSFfAWlgR91l22Lrrs1d
dhttAsdcQsn+bn6HT7IdHHfxFiwvOeRmPo4xMT2KpA0FilbDHuVym4JL25SrC9995tikGhOjkR9j
U1LzlM/juGtKZmzD0dbu4jpbm855yznbxcR4WIgjlDoyiwwbTLAn+YlwtyMuywfpybrwaWb7mJgL
gXQIMLzq2Ae6ms/lHYbXGRw4jZf7GIfkhMUwJhbDCiNKZ3O32zdslQRuQkeAKNPGAtxlYOGQwJfQ
m5fxqt6P6NxERsuwutUuvOLMzmmMk+OLCci0zKuKioyFBiMlvDRJ5ZjFsLnwjeam2GT91yFV3X7b
YWDW3QpG29Jdunylxtm9Rct6UV+abmN7p8ZwYg2anjtAmtDPaA1uUEJccp5aI2q1KPBfX+xmXJGn
upnYgc6tPKbE+Dp2sszteG3YBT0kFyf13NeYmIJWFIKsAObF+fe20+TXXH9zm/L7+a8xkyKh6pMF
X+jKPxe8izR8br4gAIDuyZ0EuMQrvbs0J8s0Bzd7zQ61IK3X8c2PdpRLEzskccWFFSSOJ5Hj8xge
GztPDoH8mHV3gwWdDVic9NiHJD6QfmIAwevCzhGQL6F8dYvH6cYLIN1vapkirn5TesJBoHC5N4Bb
mD48bA48w65vVFson2I2C+QTwASB27jw8p++1RPfTh+X35eJDmQhLlBhG6dIvy5W1ZK87kXspGsi
i8t8GW3NhWJrdkHE4/xwfybin+pxYqAMKwjy3hOJJaoxCnUPno/Oj1avjvUP5IMhTAPya16Rpb2w
CmYW25hA+/UNAbFVbkIl+N4U0B4BpH3JmTdzTNAnFioKWhF8k4DjZ9Hbygrlif2wgEhzMJdICNrq
HvaMsL27MGzjBzk1bBOLZFhd5LkavYEkdnpbtrl0p2vjXnxxV1dXpJMs2o1/yN/Pdzez4vSJhRLi
UOqP47RIoGboPe9GKbVC4fT55uc292lqsRIPno704RjXoXR8GS7zg39jbtXbeB0fBMeyjbVnK068
Oh7Me/+DE326Od/1OM1OjePEWOlqluhyMXR7ibxOFfwHwTG7LR6P0i+Nkvvzncwuq4nFso6Vwq0F
j/L4rZqlalsrWFQbtNAdKEfrfEuu3jrcZ/YlZ//MB5smIOdowTeFyoBKw61BooKYK6hLN5feZ2au
T5OOIxKbYj3iffS7btld4Q18z26azQ8EpLflbf/QHaBars4P3mcN9IlPNE1Edo8Z+aVV3e+N8O0Y
pFeQHZW4RGvo0dSfEAlfgZ1bykWNsm8FQ1w/5CYF65q+DVBoQ3R9SzxyHfvRPu8lJm2/qtBd0634
DvXWZVz88I8omiYfXYdY1LUhOxLUxgEhraYS4cUNSxX20flXAf9zerppE+sDzKtBqBfvCui75eCh
RYWeJWIey+b4Grrgr/Kfteyt5R7UPRQm6EEL/0jNqDVyrwFnpdsUKKelvEdysPUp71KyYpWmHO6k
txLpnKi2uwp47GDHhuZUYYu2zbYWvGWbhGu/qKDzU3naPObirRUdHS1/EPVm4R1/IsK8KFrxvuul
leRldx6I8OgorUS0R3xy/XVBX4H8IisfineQ3yoR4o6iuiyjlzbYI13vBCZCUz9BGS+jJCVkfZO5
zwgXoC4IxgLnPGwQUBALM3mRhM7Oqqsk2SFxvhih3SAJtYAkzAqKXbaoqcX0Rx2H3LQVj2SJ49Og
3RrQcFF2vw5RZchiCwLjjdsjR+KpToRIUW1+C7xr5iSspMgpy8pR6q1aJvYRrFVsVhsTTmenC87g
yXaWj+rjeI+lb41v3lJLAZXG+LN7kDbZCAYflGo+ugLM8qoxDkH1vVQvWKsZ/5E2sfok5OcaKFRO
wZEKdETkWg6AIjukrWv3sLn9LN615h/6i7SJ1XeVKKUIo+/2SfIShweNWkOjfTm/FOYsiPz7NmxK
QTY0KYvaDdB/TMWlmT72RW7rUM3/rIeJZS/rRkQoFhNYDjdl/qpH2zZ4O15yCnxmM5yyShOTLlO1
SqERJhBF8mVvQ79ZCIuciFO48hzBRrd63S6hEhKNCJZInRFhgjN24d3mNsxpCrUEeVSJMnr3r/xt
yY14vDYItkA8xHKyfb7U1i8IbtnERMarsHBhas+99TS9ulXkWgNzhLfU7pa94+3z+2CD9PDih2HL
W/CQY4+ujd1dAuZeyhvh4kV8Zqf+l0TpLCukpPB6YJ31Em4pevAMvBhDcrkPe+iW56fNnImepkgX
Qt2oOJdIFKq+t96LmN+6rbgg0MPxQFsUEqVCx29B/et8dzMb9TQVGchxjZcLD02crI0a2QKIjmT+
XTomzg3axGDUfZ4mql/2e2sjr6WVah9XzUa7TjbZxrtS1qioOe519Kw8nn+bmVOpOrEYUnRUKOEm
XicG2TUIoU0VcF0oESePyo2veCgsHi98J2VmK51mGutpUDVUkA97Q7ky2fcES6KS8TbJBZua6VVm
vbftlRnA1UluqOhcsNeRmrwoweSnAdoB/WqE0yYtImCt5WgNUmfNT6NxD4gcOYlarQs237LWl7Eh
Ocfoqk3KCyeamSIFdUrY6fQuUUxyVfeG/mMEM5QUYZaxbNeDaSf+u1mz41M5HGY+mkIPcnyjZz8F
E40Go6cAnNoURILkKN/jlkRMGsIZChzI2IFH7I7XurhB0+HCiWWcJyes3DQbuusEs7AqAnsqiX7C
QrmYOTzOiBMNT3OfB9X1Us5o4/1F3iHvykkYlcSreqmQM4zU5oUo+cyGOU1+JinSPBot3rsse4S2
1YkOKljBsOokuK9bN92en/czwzTNg0YC1ffhfhModrd5AYKLE875ludOv9OUZw/p3KIVeANDeNWL
NyCIFrV4hfV6TLdGeidXq9KlFNNAtuBbDze28oJ1GkJVoOSiC+BMNuW1LxEGMYAHUGrhu/V3VXhz
S92GPegguGxb5vEmjVeam1M5ZNkqsIrwW6j1i5qz1fnXmBugyZmoUo3O7QVx2FsiThN3RRzmfMMz
BRcwDH8/SLjH/x6fbCmu8VdwfYx2aD9dd/eAgYbrZsdZeAm4b5Gs1WuB9E/lpliZjnXh088YcGVi
8kxfCoV6PO3Vx19u2S7dbOvVt+dfbm7U5Mm7VdT6+vlo4swfSXorXDp8ScbYwqnlNzkcDZWIlI/F
hb6QZEQS0oVX3EftayzdAM9TIm/MTn5PCuDYG8m9PWavdxpKMchuPfUoiwTXxwwR11cl7ymgQiwD
eVf+YwziWqaMzBRsr/8F/xAaxtuxzW2KnEg2fekqROQKVFvWZb4OPYhyFlXqVmoHZr2UdLsubO9X
2uyD4lH3uKq5jSMAmysh5vUfrgCvb+cXd5JGIGYpZZxH91lyEIcDKqBV/1EVm0xdScKLHj0Ew61Q
lsGqaL/nZoA4XPrNkvJbwYtuWtV3NJgGOgoHUnUVNxvDiO40ji5lCB1zJT8W+kvf3oThc187FGNZ
4YNmvlbFVaEvveZZfMSgcNNBR9LUV2aPnxYBmtoFjkBuIgu0ug9ACCsucgeHIdyrpH13CCfd6AiT
6YcQVl2lmEtFBbDfUEnl2iUOee8dMCHMDqgU1WNb7QEMopIeZLcMYp9dgfceai7X3q2YPAzIvblb
UbiOko0XX2X5TZ8/BPkW0QiUQpctOi+duerCLWxJI0SaAnZeexPJHgjep0jdZ8rPhJvxMbwakoe2
yZd5tlTHisTyp286aLQrqmlrnXGNIsf3Xkpeff3Z59pXCne8v1r/PD+5Z3LL1c8D2BdfYygfRQUx
KQ7ou9Jh81vDQbrpniNbWZNf7VRrdaNdugzMBVGnmWhl34VDMIxhfpvwEZ0dH4z3+mN41pfWIbrt
1ube34Wvyou/Li9c1mbOXtMUNb9RQgntEY52AHSPKJcueu7ChgcjVIVZXPkXBnLGAk0zzrxW6Wuz
8gnrW6ii9YmtBu+J+e3PvtI0zSwtB03MDL4SFN9tf53u4l3H6dFaK3a4Nzf9BkX29fm+ZtK91CmP
Q0hdb0hN+kK6chlvhOd2TZaXPf4q7WGBAvIiWUj2U7xComITLIMVcqUO/3DhEJbnH2JuNEdb/GVW
Qk1Gww5xC8pLXgq1WgwdEj8X709zdndya2w8pc1Tkd3cv+pWBLKIwbgkJVr2R7G37jmGOiw/W15W
FFaYTvBc/wkNjOSpaSGHGuPwSjs6buVdZB0G78IknwvlT8s2cgpJfc/vmB+UKFock4MQPCt0GHyp
CofStn9sh02YPyB2fVCGK8F4EbQf0kA2prj1028eXlZRLK79hEI7AxGK8hsUFVsoTHgra1UpLhyk
xu93Yseb1n+4YoVKoERyXdw1C81bid4FT8Zcw6OH48uEyQfoySFltfse/Z+sR0wKNbHzc3GGWKBO
yzWCXInqoqyGvbDRFuiuMGHex5xH0lj3AXmtBX7+6NO78POS51gan/vUQE0WAHTgRDUyXJSUfC+t
7+hW/+N4ri7rVX5l7MxVeZPsLvmYPj0Hp7qbnJ8iILH/yLH0yERmJiEQ/1qgNmjx/WOIrMl7pt4G
VrYoohvGA9dfvkxdEDjiUs+CRez/cmHTdCDKOe5VA8Gj/keGuAzK8367MFByhXqXZQehvLZkxJwG
MGNU2zfHaNkfh6uhQBhaRqfBROdesFURUWP1vRbf/fJ2UFeUGhrejaZc+wHHjEtojbkpMznXWbrQ
S7E75tPm96q/x2F4acKMo3ZqNCfnurDppEj1mOXjdBmLV1CrdMJliofGJdo7ZsrClVg3a0Tldq6t
EFz+w0SJzzn8ZR0omq4IiBlxBxJ/pP6tnkoXVu6MU+FzS//ScG8eM6EGmL1XfvTac53amtmuvUcJ
vDrsvgsjN2P2p8UmSd15Ylv2HEZMzqQ959/kucFSnF/IcwGgzwSdL+/gJ76C5IraUeqbLwrf2Kst
7HoDDSCPTnLzA2804qwVd64CrHuhjNIgiIPCpimE9LZCwb1Hzb0eVRmQtVuef6y5kZ2YroFCs5iq
x35vwo/LDeqcn+GGejWHxjDbRg/ne5mp2lKnhSde60aqJrGtF5SbKKvqpriBuLjIt4jv3MQXKpFm
Eu/Vzzz5L0PsARjPlIJekitywHZjbI1jNrE1HJErYXvxkDLjd/rs/0s/gSAMfRhxklS+owq/lzYK
/3h3x5v4I7yObznob7qDuMkOxtZaCo8XxnBufk5MRqogrSGkvB0KD1fGaqx8azZoJdjw4m15c9yh
I+065zv79EOdsCKfiT5fXhHVkTrza15RL366TWZb+pOJ3liGlosBQ956sdKtFeLqxtem+nemD7ws
+jC7e40gD0hKroriSivAzHdPsr5TPMpNukMKQ98qe1ja39WqgRt/Iwg5XqXAaZPrKnke5OshvfUN
R4WeIq17arDL6DFs3/r0UqrNjOEVJ5uNgi4SSvE18ZMqPviK5ZjGpRrcmQ80Td5H8VCyNJlzo668
JANVEBTuXCQKztTCAQD7/ZChaMitlGPro13vVsOqd5A1XgBctcHS2AXJQu2SzFvOA8VnrOF4MZQ8
N2aTI6ucqV6VB+MBD3G4rAps0OwXJtqMWVSmKf2Bm2odWjujZcgd5MMd3+42UJGJJJRLc3GtcbAv
7EtUrtMXMmWa6G+IHNSMlLwhRKSJJaKWuyRSLF3KnD89UIo1dvtl1XRWf0R8mJeJ63d0znvvUmbJ
3HNPzbRQFFYu11wattqKzFiHzNf1cd/YePMWvwi7HlzHvFhmMftRxhn+5T3A6eP9FqOxu+xK+05l
9DIhqkWhrSOvym2xaBxxhROaeNZ5ezOTQKhMiwKQvutLxQjHjLFy8egtyMzhsz+hinVp/z1ttFFh
/f2dglorRARw+/23V2Fx0y2uskW4+HX+8U/7mBVrYppbCH7DUaVtkRigt/h4uX66lB31Gdj9V0us
WJN1D/dfMDPIFvsWxQUv7MuFLoVvplSjaGohvHcogzvuX46ZtnaaucjYkAuEjBXKeRlWZFECpezD
Ox+pMBN2VXyw/Neuf+vyZZz3e50Meq2Lnay3BlCegpNJWGu12Wn/xdl5LEeuJM36iWAGLbZQhdIs
iqLYwCihtcbT/1+d1Vze09Nms2l2sykgMiMjPDzcC/jY1dontpTElZNNzEBXD5auBwiMB3qq2Uu2
+srUn8cc7wYjiNoF5b5Fwe5h2OoRGGgBgFcCXq3KJs5kf461R3j9JKVhqQeV8rcn9M/x/m9P6Fd4
koZuLtKJp//y9vEYed/Ph11sP0TwJv/72/1DXqH8nj2oREtUYith6by8Jfb9ZrM5PP18/fcf/u8J
mPJ7akDtaqsZxhhqy2q5i3U28hd8H704/1DLr3X9C67yh/jxe4BA60OlmRqmTko86Oq19CsB4khK
V06/z5eX/34rf3xOv6JUArFUnVNexB7M1O7slWe1EqJ2pfOXp/UHOrti/opMmRTqanYjfiIF70Rh
4evJdmRGP3cFT0oxra1xl0G2jRx75iy8Raj/rbpRzFvQ/4+gKHSipqtYI+4tpfci62bT9pcF9u+J
g2L+Ck3NMLWzyLD7PgsfzBlFXw2XEhS1/vJablHoX/bH7xEAiHvyLA1cuC5tIh/qiIH9ykPyKK8n
ffF/CmvzvyFnym/+v2ysSxzNETOGBmKyYD4aSdwc/g3B+geq+rc7+bXTi7DpsG5igdXu6GMMuOXP
GzJoq9AfJ7Q8EMujxlXdftcyzY48ng9Gab8jj809hn95oH+I9r/nAYQF3y4hpKMemiFtDtFNlMs8
M60Gc2xi8ek6JonLX9kIf1gdv0cEoqFasW6DHyArOxlH9xxXP0N4EgTDWRlRK4rWbrDE1OrWTZPZ
q3vRFcPRKdNrFrp/WUK3lfgvD974ldgoejVNXUIE7N2Xj/Pj/d2raT89/GVTK3+6w19xo8VwubBq
YmBdhhstApCQrrGSnpTyRbS+52pxMpyNVZSMS1XzaojTOG/bmLIJmozh2G6NJ9fq0YtlelORrqo5
M1u3FabPMr3P5vHVikM7s/R9KI0f0/iedQ9wEUQGs5PJQzzbTgfzLyXoPz3Z//9BIXP3/waJGCJ/
GNbWtE+VqyKgEgjfIMS2uzC/RkNAIypoEX2U8PEqWSEWhDScgZldon9k7epMxz78PZVVmAhph8no
tJNqmdZMGqQVbQs6SjSNmnJ1Fob0+3re6AgD1kptW+GDhYmfJmzySXD1XnKk5G9DKv9+RMm/M6cm
g2+nSCH3BN88ISOoODjq8k4wV/vmPpcZ619k3W5P6d+e3q88irOwlK2B36S21zxmhj8tvf9xBd/W
3n9E77RAUF7RWmp26U6TH9LmVcaAskVjdVrSYxt/C+2x6CSnHTeDsk3k+//+e/9w8P4eG0ljDY2C
lNKpwCGYvo9GZKofcmuPndlfTo8/HbvGr+Nj0Uy9Z4ciu2a37uyu9vf3J9nt08Plv9/Dv78V5Z8O
8n88urZNuzxXzHmfWiEY1H0v/KVz/4eWnGL8ym2raE2McPrnym95f+qSZJI1UGmAWOp26eX2ieLP
W/b/m8SUYvw6QRo0tTEKBeRLptwWy/d5fqr+N0kS5ffYiBUNON0pt6pJu0+Vp3R+0pu/5G9/iJC/
hzK6OhPTPl8R2ZHO8jq4pnHflpH739/vn5Iq/Vd077CwWDSZYxsIHbg49dfAvPHuN5+vT7EnbKOz
cPc3ZOlPd/I71hdLW48SL6AfdwqC+Pm2kZ/+ch9/+tm3z//nQk3ytkfImV5JInjipNgxVu+KeG0R
HVnL0WkHTIETdL8S1TelL6tR8U2odvI4HCtp/Ut28Ifdot8+/x8XkZqRhP04pbpovgjVtfib4c6f
fu6vXZ6IiWRFEjcn19dS2cZF8N+fmmz+gYym/J69UCe1LHL8RPYW+691h2KDlCHOhcIB8y76KvNr
dN/0fqOd1NDBELPObIHCcrYhn+mjV3V+ZN4pqSvDY4sDIcZjylMHN1feq2aTH5Kgmo5NttNN12DW
wdoMpoORXx9tMsx7ExvbccWibLThg0ifWuSEVZCm3hA7hu4I8Vcr7fvwKx5t4cNM913qDqotP6XY
U8u+tRwK6zFFXOWnwZHZQNXCg8SEbb18Sb9a9any2smbz5P0UoMuUfT0G/2ngSMH/w/FR22rpOcU
13FUDAvT7gQcb7vWGU5Tf8hNZxS4O7shRahtGZL6XarB6YUjIW2ju3m4K0O7Hk4giFhU5Lo3KO1m
rYaNsPpNKgfNo4J/+iVSxECdkSuTqsN4XX4MBSfzHyiG8ktvTb7wSY+0Xg65fq9HJduBnNLR1mUr
tZ+GNeJCdqjRZ6sOxs/YeJiF5ekuvZsieIB4Zbvr1rhHOahp7jT9U+TbCtlr0elFS/YRK80cqT7h
3iyVTam913fyZdikjceGaB/TKiBr1TUI+fjX4o1t1yQr3ZuS+liwwsK3Gk/mJ+NO3H2Z6KOHLt+X
wquBfGtDPSnuubDpRAcmpl+Nad0jKqYzkwjIGHdQxrdF5MkTXrgoCH9Pk+VaxsvMtszkQwTmtmob
6SerdxEsPPTnfO1LqtCacOSPzhcPauYYl9RwysA6SI1tld6EzqR8XA0nGi9T85ZNaF4clvgydpu2
D4QWzU47l92mdJPVa4VgunSLXdxH/ti/rJGXxxjF2vFrxDBAa6+xu1budF/urefGPKeSc7uCZoNL
ufoyv42x0wredKf1JxNNZGYbZKyLxyCfXKPcSpZrqGfYpormNaqrPYcxkt/NSV0wSfENy64+Eqba
V2+hSM2CCWdTW5bQEAMikcetOft96KDmOTWucMqhSlsOnn99tdXnYLaCqLuWrKBs13HT9/BPu/Yz
LDCtt1HKsA59aFfVF4Y2i2gPuwR2u7uU14z+TU8CeA1DfFOxBzqa6rlutmsY2U166cBdTDdFxb6w
02xTVoc4c0fJHs0r4JH2DGwfv+io2zWbpXDTz47FH+Em4narR9N0qvhGNo8thefo0g5O3Ln4mi4N
JBZ3ZuVo95aBQecGMhH/FKJ7zYeFFBeOhMeZ5EZY9Y2e/p6/ZIjcGtvJYPsF8k+F/Mcdhve2mfE0
7OjZ+qB/HrWOoTkMl4XWg75688h24iUctO6xyz2Wq4zC01c1bUPedW5bL7h2NY0tDsf2dsEOvyB+
GaWvugvWeRNe8Q3DnbTbYCtbfOdbI9mIhkOLKPu6jXQuF14F9sTsFq3f9KrTKAjMPAiyrQ9uKz1h
coYnNfEpDMz4W0eZuoq/ZjRWO9QmNGxnvTHx5WrAhtlpEmeCdhX7gnhSu7cS8j8O1NoxkjcoGSAg
ZHabpnAaxmMsupinZnSQiWANTcO57hyBgRy+RsKiyAn9briR+fHWE2wZ26I5267rthttY3RNKXO6
9DDLF7QbNWFbFRfFRAvt3E37KvXGdJtdos/UdEwAQsVWFaLARjsYo89l1NhhRa7SbjWCPZ46QK17
U3FMOuyNIyvQpRnssbUlWNKTmm1S/SusF8rb/QhrlPkdkObm+WbbSSDoXnLFHZ7mggjkGCHsIxQf
A8VA+tsXUYQybf0dHXsCjfitL460T1v79n3P49dwLSD9rkjge1yXdRaPFk7Xkrf2TrlcDSVg3in9
MPY4T7+wBHoFIqJN0BPKJxHJzh/VcNsz3r1qaxeBKtjj52R48eS0zDtUu+w9Ples7CywYATMztR7
ZbZTjU2B9Xt7XvFU1t/y0O5Le5XdNQhlZ3lqGCafHoz2vph3iYDs+reeUVX1uW0ud431NDINoOyz
e+GACcEjwjEOX5jpjnE7JUlhl5eCAk2u39f8UGtQDA5t62n3uN0/x1+LvG/moP1aB4d9jgSbO2WY
/kW1vSyaU/YgsTVrXGltNc4YwUIKsh1c0VCcSSOBYe/3Fj1TDIJwHvCS29HQtbakIHgclX6HQ/bA
heYDUVBvNzk0viEhXsizLcv7FgOgMfs2muSk0lZLSOU1/bIij6+OoaPnOmfwez5v1D5x+0ELoBGc
i8XtRLeh2+Cl6kOjn/rkM8muY3rQoocweoj6QxJewmIzMGCFzeQynKrqqc5Osrkp8v287qrxkePe
Wxt/FN3W8pxBO43CsVgGJ8JMPCdEdNZBXXt3tU5NjpILZyKz1TNMjrn8MeXXVfqQw1fT3Izh6xK+
SsNPzv8Z0kYcKi+pxt2S32WhVxiH2PhUmWqod5UMQzr6IieJxcENuTbZJOmzvCI6V0wRzwkycWwr
RTyFFON5VbiS+UTLw48wr8w4gI3wu4NZMiOkO0DQNB/X8JjJ9TFeEJPLoG1l5XYd7kVF5UqnzTpX
GwuhxnGTo69Rbvo6dyp12qoq58jHgmFxajX+OtQPGGo7ZUmlM39MQrcFmvN6njMHvtDtpEYMxLnf
IKKx7Up4U1bhTKa2mcXWWXJ92w7fIffOlCz+6OdcsfbSOPW2gRpFbkjOMBB3VQ1/DN1uxUes++xe
UOxQ0A9WcqepZ0O8yyXiDYeAIZhIqhROnKjH2hTOcScEZs+8wfKIf7yZp5xB/UFjHUy55Aoztp6S
E6fcCJq0Rf3VzhlpQL6hR+SYq+lqKOgvK4psnLhRqLoRiXepMZwmTLYE07TNS18azuMEPwrUgvmd
oM4+c0l11FTfNS0YXmPaU8urCgunUt4SAW5wXtnGMNqFPNhmxDGrNY7SHjLu2Sre1fKnrCZ3HOSN
YbJiVmVfJv8AZEYue91IOkpiog+PSpcE1vAW92er3GMDbauF5KQzXl/me1PUjD5KGDenbm6mntya
fp1dM7lyk+Eiqs1zYozvi2WwfITjXEcyRFoTPVviGwdA2A5BKuZOEkmvcqnQyY6ukWLY+cztD0eF
WcM4EjZ1EfpxzGbL7CjK/Az4HWpMuyIhx50PTek0c7yr+Ea5bx21iTd6G3pC9FwVzWFMvSw7rd2j
IryV8WXChSxhIrPFJVSbOTelXSO2587azrJ5prXiIYLDe7zWLOC8fZLj55h7HqcnvTM2C75eJs70
mv4Ss0nluPQs5oJ17JdDpXbXUoKNnW1ifniocqCKG1HZrN1JFphvu31CejL+gUykIDNNzLJxabAA
0aLqKVHeyhbBf0RMRCSKhB8EeeyquUjC2Zjfhvqr13DADIai3fb9pY4+MWe2w/ShMiJfl7Zr+yZI
37Nh7ONbAByPtc5PGkt6S1cj3kvGsaXnpClXQZ6cRZlstf2ywp253stUrCArqnCojV0+XgQmH+rM
qTrVvvnd5zifr5Cpwwnp9hkKqS65E2rq2U6pX5f0TpUpJJhpD4uPYSBGNKotzD/zepLT6yjdjf1s
T8LkJsja5dG8rRUyw5jQZR0NDdu7FIW7pXsaR+yCiXnh+JVHp5ZJVqaLxhGozzx2kH/FCilKiY4c
vfnqBo+nYel02UNfqV4Dqyy/pYC8gWVODv1wndP7Aonz/CD1kMj38Zyw5W/vYiB+hdDxhWtN61p6
x2amiA7lel31O3V+yoTXinFm4aNKsH3Z5+2zLr02ukQCcGwlyW+b1wm5uFvXb2lCL0TNXf4W29ge
BvW7i+KgiKNtw1OTe8GeNPJ0smU9FfZt/x6Nglu1qt3laIeJVmDyVLS44IEaW1GbDgWkpLUpvWZt
zpYJ+kgnADeReNsr2abStlZxtpTBFlmCUTKzZziWrW4jTJojG5OfECYzQsd0ayMa983C8IbBBnmr
YpgmizdIo3+L7EvODp7aU4UyNtYtQQUfJYl/snAfD8x3vy3iS5rsteWaK1wbaW0XpZuo/i7SyzQf
Z2oUHHj7WcHm6dCkxPOJ55FiB7bsJnIfGQveKqpdg8i1hF+pStWoSXatftQZCB4i2fgu9thzWCqj
1NNRDp9n9Zwg11Ft04nJouKsDpK9SDJiduccjyJ92UlCdVqU4VgIc1ABDstT7C5MRBtp7ErVymzo
Qm+9b+y1pk9adfc1ydTQ9SDAgDFr9tHPTTAPniENpMR4gYTNoZgmW1Y/LZgxoVR7nTbbrfEaQ5PE
K9A1e6xGcIaXw/dl/hFLmGTypyxtLYn0Uj2i5nlSqFlU1JloL+/6Dg5pPTttXTmmupms1J/63pGk
2UnzPZpbzEsvHCWMzujPjRL7YyO6a/ilAwLkpKmVyo6qr3qzK6vrYMTBSi0igq+0XXWebkPj/Yz3
0KkO481ICTH2dJply0lq2Sv0/sE0Ymx6VDai7DRUs2s/BXLe+HreeyJZ47HrGbzEWdgEb0h7Wovk
Cmu8Acm1Ys72JXmKR5SHrF02HLWFTTPN5MvHfn6yppNVBH2HgHMa3eVdxF1dEU/EAYI6P1V8Sr1M
GQ/JGjLnD4u8Ew6U0RGdBGMrzKUTNaY3042DpUrBqfiZsLiNqr4MnKMFMIeg6qScS4mL3G1o3e1y
405YZJye/bC7U5tsqxv9izpVLp4rAHgZk32dYw0HZZkpqj6XekNyVC89mmaGE0/neUSYnuNwoEY2
yoY6a7zrqmKPQa4NOu8JKTM3+uyITCeu8/1cxJu8jfj10m5UjUBt1t1Khltpd3Er3alauRFgzYr9
sMtKlXKHOrfdj2QhjGRBVW6cNZ7dpjC3s47EcUFyRE9EbSlz5NSFCiAQbdMbJ1IRARFEVwmDPJGc
XujuBpPMp9GPiVEyYR8H1spzGiT8J02nA22LSpNqE44SyUgqwURtcvQqy50qld7cC7spCa/zFL8Y
0+R2Y+6o2YCHUG5rnOhSZdhDJW8jhg7UhWgE8xdNhjzKnQ51uKwez5VSQ+XtubraWQfixxTaijKj
WCdeLaF5mUgOMFUDj1ntviAYvXQKaWpS2JI0eaiYBMZNHmC4xlVLi2ZfZ4IdN+hZCM85n1FGPJX7
V5kI1eSbsL/2VbLL8/FVsXbzss2lZ0FQPE3YWbPXyLm76AqR5akLs501GM4Uf6bAGX1hYv1luUVu
BRXSE8bZUCgLV8RzVdOTM4Xys3SsDMmJSAxG6ukigsVl6f6coD0+NaeFUKNMXTBooxvLiFxpcrAq
pR1BzGgWP8RjqGGtaMW3GZEUr8bmFgY0ERSsyuhSh9n8PAz6c9Sh0I5UdvigNZJj5P2xUOM7HB1d
U38pm41Z30JhEyDNtxk6EKNuMR4LRBMZ1D8q0Zm3ZUcrAYSn0bXU8Urkh9RPUn1qmUEVxbcKXRYh
nSuK4luT7stI4AHMiBMyKFXJiT+CwgpijkLBxO22DMeP06GVyetkMxhDYsaSeSVvrV6fyorcrFt9
bXrITdmLqs++XB/IxR5EVEK72XJmuLG6wGP0seWDHW6ItjhKfjlvQ2tAT2N2tGlbGNDkjMMYjoRA
y5Hl18bKvMEaHcuYnJIB4DicbXP+MWIolaBXwhh9drJyGMHSYswbLSy5elnYYfbKJd+s4RK/E2JP
L/XHlOwgEa1zOK2OZB3T4iCF2l6sqJ7774bqKxR6d9RzZ+0paGaVIz9xJUNhlPNVRUusFJ0+Gw/1
TVoDoNEKLy2YKt7qQa7kbpgpbtVMDsJgQdLL9qBpZyO+xtZia5Jw7FbVqetTAzlY8Y3yFKH7DHBr
kYsmV029rPkrHdtpua9q3Y61XD6kdeamkrabJvVhGZVTSNGbVfkdUuAMg/V2dsvuV+mtDbN/kv8+
i45KJm91fXzRkGWQB3qvwhTZMytSqsnT6rsmtWAVJZCHb0GDLTvUfqoKvqaNlxHiNr8ZuJQZuIL8
1giPVUwFl3pSvxzkqXVEKcfYXdypMnBPRUkuCqU/M46nHkbd9PSaQ2Je7HY1XGmi0M+QuZh1Yv90
1trq0IHKGuAz61lMl+1IvaNYAoS+xhF77ZIDJVg52WPZ1VjqVQdRDsFepJ2pNCdR1dFzXgWyJOPU
8oim6Nui7JIy7I45VOr4Epmowa7bGYREIXOLy/zYhWCK4BBCtjNo04rlgCQJRUNIp6F8m+qnkpNg
WagTZM3Lqo8US8up3ovSIScervnN95MCHfqcsZ/pN6pQKYv4vo6fFSRb0t50RMy+4GXbhfGuVKd+
BJnV3zup9UyyQCEnY9Hou1qI1giHbt5WneAOprLVh9I2FNU2up+ZyovEFEIwUk0T9qZrtRnqQ45C
Qi28yjIkzpv/XzY6Wn2iK+lIAKKYOG2If45SMCwoJP6qflux7JjCIc+ZtYJ1XssM7tarY6no0CC/
M2jVRqzAqC/YBRODqVjHzwzl3IG5zHk4xmG9iXTqZxL6Qcp8GomOnOQ/M0CXalyTgoO7u5fq3pnU
/gG8PG/PjQ5yH32bBuiziI5EKe8SrQziEXdlEJi48Iz8R1g3qcU8TF1slarZxaIRoItz1o3DMJHT
4OPKpr/Nm5ocZeW2LwtnoFqRJ0aDp/W4zl5pvZUSaIUInl3rqD2BJybR04DLp1a+1Wkc6IzyjGnI
uOriatNzRZiz5uRZKF7CtCbq3o2mGhRpSqshIQ/7apGnGYnD44ugezJoq5AdM9I1OX3upL0GB0Z7
08SjnFBks8ispvLSWLfVbjyt608S1k6nWm6IKdBcq65EiK5SfwTcs+LoIE4cxOVE9BaYvsS7U613
pQQoNU5eQ5hLinwbk6DlkPiKDgBCp483zm4hKaQvGh+RnWvEQ8EIbTWaft49Dyt+k/Nb0SOVG57r
hK5+eca12K2SB8vUgZViWwTdbPr0YI4iYzQk9CJOGOK47dUM6gU1N+W81WfOKLFmQjQXVVHcZrhh
pupXuIaBZW7MvgXU5goN2Koz2KeVktgleGcCDDQ94IG27/Rw18TLrgeuTEzZ79V8nzZ0f5gJLjLN
r+cBhJylHHdeVc2OYEiBhm2gQuU3M/mumq09YVg5q/RpzCSYCzUY9CetK9x2jdxeIBDUvTtP6kls
6J2o78JK0BEGN6nyDamw34m3ZtJ0mCADl+BundLYsSI/yV3+oEefJuDraCV+BW1E4GRtYZmZUelq
JQmf+dMab333ksa3+iV/LZXEKysEKTTNjvk9fWfcF0Xqit201fppl3XmsSDVF1EZA0vYN8gCZuVE
CZUeaxHKUjhvess45uhmyMJWGMxdFSpuQy8Muo9rzAjiUr+OckVPASi8iMbjWqIAEcWbvu9fxWUG
uM6eYtHyFIsiQ611T+vbt95QOJyH2pVALIp0vpZjTJF3qwWNMQkKdaW0RGmqkBndE3E0krFvSx/H
NTp09RhtpuJtksvNJHf+ouERmXmRkMW2JMR+Ti1WSwxW67tqYXq3lndptbc4unrpUo6Hqnwd51e1
e59aVDiiF2lFVBDYRWc2KyxkX7DK11TisUg2VuwZ8Eaql14cenD0Sxp62WnWJKc232vxNaGB26q5
m/U5s4ENGOqnsGwTmg4yb8+c9uG8s6CeqUEnJ5QsqmOM9feQT17F5kJTcFDvrWw/gvatDDw/Zup1
BBOXrBd1tHCuRSchLt+raHZMXQKTjIMlp2clztIzhs7e2LQPiSg+zihUyYlwp3V3EtlnqSde0jPL
MJ8EaTpoVb8p9Uu4HqTC9MNM/oqnQz4eC1pfTTMcLdHsnEmudFfV2rsIx1k6ok/GqpE0rj9FERt2
J13rOfzKyoGNN8rO2C5uyLFgAUAwVD4X1akGyrYyeUeexmNo/I7CyMjwrMsf8jELIr0/VTHINPmm
iwkq2DkhOnyMhZwRyDudiBsrnSf0UCG0lr5DS0esy9lQdDC0FtxbnfyorQJZvqy0Dq3aN8nTR0ts
7GnIIDXNT1qUHdKxfDeZp5+zwY8tebvw8fZvrD19JVy3DR/7mKkBPooCFT5hZMDk09bbfc076ZNS
c8ahd/Swuq5QlnMj+ohTbSuMZICEtEHMfCti2AWkH8kj+h3J+1wbbohqgSIj7lCD/utg34AgKJW4
WYQczB7dMkanisWflfYBubBgUMASaSVStPhyvdzP3Y6G+ha5gVs30jIXujHzIYwHqHwtSk3FGzQ6
ff5JzJdo+ShphXad5PdavSlWOKdUX2r0XkmXBulta/QWnmU7HS2aQWofugpjQKbgG3x5vX4rNNms
dUHf2vA14pXApeOZYJf8fWkHMB9cgI+FZjiKtLolmScGELTqivJQ9F9j/p4MTaDgWdgzlUXX1wRj
GymWE+Oi5Kcyfo84KjAdsWP9s9UWkvCBdlPxIEWhK0xkqXOYPI4G/bi6FIJijU+xsR3qLeh1Rddm
6rcdw0vRdG4FklbRfBYSNGGj7VoHqWxsBgHgIerdsjE8nf6jlH5OSO5Z88PMUp0RFsjU50W9qPlw
NuUxYBDGzQukDBI2uEJzI0mvMieZfcs6jXTwpCyVbaFW7ZWWrhQp/rBuRTIBId+N036cRF+c2x3u
mBtCozDcjJjHH53YV3V1sEqPEUULx1eqYSG7JMMjNYRKVZ58mhkuSqn6qYy3elEtGaMTrf26lkE5
moRPEQun9YJSq+RYberNGDYSsQ9Vn10w/jxMXXYw9TWIE9bxOAb9tBdaalMtORa6spUGnHmIkelM
Fb82m0HVNivirVgHq8qXQPtKecoWUrmPTvpgbimiASEphyw79JAhpoFa8wyNQtcv2nBqyAPkaD4L
dGgEOn/Z+pl2z9bynIffnOgwBE/qGAwxg8pnjQ6eFW717FCiCAvRtJUonqQ7SANSS/+uuTOFOxNO
mSVuhX43T5esPUb1Sc2PUnxMpKO4fPKaXLF96IbErazIX5L0Pq7eymg5rGKKDAWjBdaSvk61iIHk
p768NEpuw5+8qzSQkqbwcrqVoH4ggPp90xoMhT0k5raOd2JD15dK159MjG7iB71FYYMuZZPd17Ng
37oE66zaiF2TND9OQDmDsmPdhhZWC9G9mt7XgNZW81Qb+mUY5PtIKs6RGohTUPMl/ajwFHU3LH6Q
76eAPAziZ7ZUH135kgqXla6MZWSHGTXeIlE3MeHEYoJMqI+5eXureDcrJwHdf2gTw1OWfdV4hq4R
iOZ+yqjr2nYrGQI7GIpAU4y7WILIshq7NbrcTke9kGhjl4wmpdb7UA3nWW3Jk7u3uf20mpfa0HyM
Kf3IonPWXHXzobRK2nkfXVxc1sgKuluClZduvfb7roixADZ3EkWUqn5XREJcmPudIZITF9auE0+m
dRpTZuQmchIRJei4RphEeRTL3jFKzZ/CJojSZwvnjygN1Prd6OBoacoug40sVMUHxz9dHvr3aoKf
tSNumhLlq2MqPsjmnf5jZL7+ppu0QCKHKGeAL1FZCvlWaoKm2hfi4mKJsEyA6iTBTtvUgFT7kluY
0zst/JZT9S3L7zsqO/ksIiJ2JTMZZV8VPxSoDSI1PNN+urwe5DqkbcJp/cxBnD6tFlwfTpkovdcm
u+0+G2Nw6jyQrSBf3iXDFX5i1S+Ec58F/QXFTdkkA3fWHwmSC7annaOfOT0EkMMcjoKT1j4OVnyR
fDZ5xviUQ1RiFa6M13J2PS0bk6XbObBlI+MIT5bIlqOlPW1n5hZpePysIUiqJ0xBpikbtUwJ1ih1
2IPq6R+NIttR74QPIyBLbV0LJAtqnO09Mqq1PnQVf4UOC+h2YHxRrPa0QclhyTczTDF1ALxnIfPX
/NZvB8Ts3rr3MNvL+Q5StpYdQNYG2ntyuF+uGLqfTOUywIlCmqEy3DjZD9NTjpR95uVMe6XO/3F2
ZsuNK1mW/ZWyfEc25qGtsh5AECQ4aKCo8QUmKRSY5xlf34uqrK64zGCwrB5u3FBIAgnQ4XA/Z++1
S+kgiHdjw0IOIPV9UGy6kl0GtdKFlGC2AGoWPfeCZyQfPLx56cppyILajOWP4IQOo3KCtmnhh2TV
PpqgZ8UXtgSJft8O9xr77X4pdRh7OF/5cWQvwMpcZC1guUyvSbFuyx1LCx+VRLJASx3djm9Fv5of
zXKpGsdUW0TseX82UDWvQSWkS3K3M2moGgZN3Q3I3aZNf0y2tFAQT6Rb/SE8mFvxg627fmNdsddd
eq0zUWjMWop1Cq9lNmwFtkJ+Rfz7bW/+Vz2zop0cBL9oAcUoEgtt4sDDJroxN/0depn+o3ye7hhX
7/09S/hKtKUff1byXbpm50zefDQimW4uNZ9F7M3EmmabZhU6tNnscGsCY7xid7skGNXOBKNBVilj
SzNjWwgkjansSJg9JZ0eNKE9bdCtpY5KYSq7mfVl+uNDNVGEpHASonVJKCGhZuUmUq8JoE/a0d9d
5jNNKSQrLY1P5z2timXrvtzSnVmc/qMt4tyI9v01q9mFgaKdCUz7ZNDNpODzFLObUF01xjVny8WP
7vSKv4wUc9ZZN2YZlL29iGCi9qjKb09UGEakc6I1pFcCQS5dq3MZqVKbiS/DE+nJ0DGgAyvmTeTH
dlVeC5y44FRWNPmv5xKJQSv0kTBsDf92ROzUFdJKgKdAqKJtymCDevSGEo+PkTgbSqWUvNn9VssB
reCIKqTQDtaJayxHt2ogPFQ+ZdO6pLxW7tTsilb4m0nxuzFzNr+wP5rFMECmG/MOpRZkKp0x2cfN
T14tGGnm6T0QzrC767WHAcUMWGM2f7S0p8g2S5R3eBMq9SBZS1FqnT/fwRff1dlMxCdTUHSycBp+
Q8I3J483WniX9TtJy/PiTlg8B4t2FW6say95waFwzpGtSDZvGhFHHb1ZFgEuaG2s5aNj2MhEvXR3
grxyx65Opqrmpf3JNsu6N2/RBbmsJJZ/PvFL4/9fqLJFXRj1zLt46h00WKsZG0Bg35F2sCjccnFl
4rqkdD4nyBpDIqmCpY/bLaI7u/Te5MUtLSQ7dL96+/NZBY3Ck8zZ3FD8+rCcH8aVq3y6jX8z2s6J
skatJtUQ1dNWpTGYpdmaPJYrevNLY+acH1thDM/nLjxxNGl428OJm/9KLuNNi7I2vpEdmk12tzW8
5Ll/za5ggC9+YKcz/WXCCi22yEE/YcRcovl1GubbbPGp26V90y7W10bnJWuYejZdSZEsGNpkQE1R
8UUq8YonKtKU3KlH5EZFz3ZKLTwtEXbVFK+7wPzU0MuqRrJN/R3tstJY1vLaoGTa/NDZF0dkBsp0
MhpJ36U8jUTUENkw3gQWKymxhwf4NrOasvLhLqjlZVVFIPcKdi7SlTXB781Uino2ORpyTI97QNNR
5q86XdNBQdg+Bcmr3MkfUanV3+2oP99Vl2bib7rHLx/SlGiZnlYMu94BG7Do1+zRtrHTrKJ7AAsb
+da/hdXuxPuqWRRbwbV2xZXxccmqeY6NVXK1yyU1AruKJQmw477ZR5sKZsm4Rk/ofPXrbKXaJve3
/twScDttT7wKQJKrdIW6+n93350zZnsdqg9Y+XE7mf1CMdpw0c50lP58eb8NVr+5q8/RshquREnR
uPM0Y6IIckBULarHDhFBFVN3UKkax3dz/ErDNSfLO/8Iww+6lDw+qMOd5C8dTZXx2afeqTYfpn5j
xpu0spC30ErTqS8LOllT0bLHsChRltPvBONTgS2m907B4M2LR82HA9DRE2s/VIQxIS2ptHhpI3RK
O0v8iOL7yMRqcyfM913PMyW8jYxnQnMRqHxV2XBr+VtFvalo+suSbmsR7lX/zaeOK8XdQTeqTWmY
dhLReknX0hT+SNJ3ksqgzK8yhYbY5P35Ul7ysClnK0o90rU27qCRVqhJqG8gbU2dOBOXUfOlTsJy
CldD+JjP2apkc6UKo2MF4ZUl0YXJWTlbPtJJLoQBU9h2rPaBvx7kaw+10z39u/FxtlyUi0ANhYzM
Qs1GsMdzbbT5YJ3X2hbtH3++cMqlN3/6919ucRX0QjPUmJED/1lEGoH6vMgJkpZnSBC6a3Xjuulq
VzXp4U2D25exi+AQIpoXJp5VrsV2paXTUpRRhAEDTovqNtbUZ2UoD5ZIVTXV782ctbTwZRJ7KzXZ
QjeEF4vyJfvVnUGzw2+vscp/fy7yOeqCXh0e+7EnGzNcnTIelNa0/3yZLh35bF1lBFKkKpkx0HLd
Z/0xQzf95wP/fjktn6MhdEsphtzQh22CkjoDNV74IcgNeJW56Pz5JaTTkvRfh5F8jogQ6apbXJhh
K5J5G+ON0EXAivVGjVVHR88UI8vQa42O0oled2Vyu7R3Vc6evDThhnxOJKAE8IZeKqLpfM/3jOWn
yXIi3ljetTn60lJCOXsk9k1TJHXIKz2dkp0/aKTch87na7BIXIb1lat4uuf+9SIqytl6vya/L8ky
bnL0Gcb8A+v+Wq/HKwWEixfrbHxFzdDVlXSavpbVewmjpyK1KFrl68FVXXUX3/vLePXn4XDhRM4x
nmxPYCaVvNTATFnSlGiVwpaGK27AC6Q25RzmKRKlmYkdYVwUcxcqq7pT6Fduv/9PUDyXTuFssm8E
OW/SEaJBYrMOf/uQWOqPdmt/vp7Coq9ZfS+5i783Ab9MjYkeNELfcCoFYClzBViK6Xdc8B9OYyg9
zzWrj8S9Doa4NAzkswlfH5rCH04X7+lJYyjfghk6fD4z20Jpumb3vrCAlE9T3C9nlXWmZal+xsWb
ajeFLm2gBKweh+LREGFomdf2ohdHwtkEoMYCIN5UGbdQdU78SDZjENQXqAyuTTG/nzwV+ezGj/tA
FyOToVw63eLlDe3CnkBer3LmxQOKAyfcX0Wa/v4BoMhnt39WR4YlFmxXCD50aPMuUqdYjfYnqlRH
dhL3GvH50imdTQSyFtTCIMu0sJRubUXzuqtux5NPDJXN/+r+P2dhJrI4haaUj1u083p10ujYsn4F
X3FhbH3zwH4ZW50Yh4qAMms7VKWbqC+Jdj+pjWNkwVpEE+KP/rX13oXr9F1Z/OWV4lQd9DGBRcNj
izSVR+rf2HHCRcbt+Vx5vjJCjn/GCHaVHPT7p6jyDbv95RXpD/bd1Ejcm9NCXETUF3oKKu8PV5O9
LxRSvieFX15AV4siMFFfbJ9YwdP4oMj+OYx07YjlO+2MoaY9Cpi5coRayVUYzYW59Puh+uur+oFf
S6d9eJSskyle+PqTVHXLP4+1C3fN92r9l4PLlugXaFfgmulbOr+TcuVhfGmi/J5zfjlwOcUafUc+
DCwDrmDPbn4MwRiqXg1YTluMq3x5jdZzaaSd3flAzyoZIi7nIL/qZoX66m6mCSzg0/vzRbr0CZzf
8npiBnScTxfpZaZPrkwnA9nhzwe/8AmIZx0ERZsqJWigv8WpFCFJV50CNfifj/09z/5mTXSOpw80
XKSd+U+cUr4rnWrbrEvHX6nLZlU8Apn2BnfeSPd4gCCSZ7fXSsSXHs3i2QrA1IlKnyZOS+Hxr6yV
deoWiwMF6UXD5I9sY4EMZ+sfrr2geXpo/e5UT6PjlwGntoNmJdYwbsUGM500OTHi4zHYxQF6w+gr
NYjFFjFU0stoU3aeebfELaArCEUwVQcPc1rcjMmbha1MawANxIDao4att+7mzeuIhCIchM0s1zSK
96oAAL3O7rBPLJMpRU+D1UYyliZxstJp764S1zKccotzzAg3SdstlLwgXA99SiIvQP5tOywXaW95
UT/YBW+oC3ehgsJDR/45I4M13ucOKr14JyC0mRKCI1ABBOhJQ1BQE1SBXgjX7Qmq2qNmb3ZpMHmi
n3sdepNZwB7yaKEizawfRUGan7jLKZQp8bPvH6e+sbuZnaB+46sRsMGPP4+2349k+Ry9GcaBGCVs
tLelf2zxewlXHiXyhWEsn1M3DT1H+NQF8M3qTwWRbVrfzzLqeSM7dBl187TaqE3k9FOACdqwA5X2
8IQorgmiowKP0DwtpLm+xr2RvjU6XSs1c9ui3dZiuDKnaJkq+a2afSaYBJuhddnvLU8BGbm2bppd
Yr6JJ7nl+IN8uT5DcI7drmYHGDQ7SdzhDzKKXZX9JE9sUSo3hDFWmKdphskosyxsyFXjex0amdb4
bEXojkKyTvmYx65YN1aA0CvDPf9T0q1Fqwu2iS/Dr8k+NERHTd/l4G1k/a8QHTKMaPeik1JquGn1
0Us11NF3RaZ5auiqs7kOq5uw8PJRfe0TZQ3SCRVXhkGc6OQbk5QRSUJYLhXNMVd7B56l22PL8vNX
Q1nO5Vbunw1Ndgo0eka5tSbf7ibDjcgT6XZjFXrCSeWLOTGZPCXfWGqKKAXIRzq7sXAsLOEu68ht
pz8fEl85SPj5AU6MqLd0xVGXpQZ6wg1wWkkD/oshWHbm26ijtK0x/J+ML9Xopubk5KRUTkq8ThsB
SWv1kGD08SdtnZU02UtlURIN1+H8Uur3PtnLyZ6eGqZkPwYV8qFk0nLEiamaP63wUwX6Xp7k0dQ+
cnzoFgr8FMGQL2K+qlatUTqmZnyVCgk45rgUY9XOe9HDVOv4ubJMjXwpUcXrIQbkHU93PUOBgywr
gMbbj+5Q+Id4lgHNkvuXEgmMCadvhCermhfqWKwt8baCqxLEzsgabhQewil1xFly0/YxUA8tbfh6
QpOs/szLyZtFBMh6vyhAcytx7mYdTk/EtCOK9jnRlnGjHzsDcZPAByO+Cn608TExnVzStYY5N/0Z
F/tGuvfrH4M4rcQGPoohXlk3ahfn17OdD9Q/SWIPP0CyR0spfM7zp19+hXBIw1BYDb2CjYIcNjOz
S+qXBnJoNprLyTplV0mbnDS2TNy0ob+QEz5HpbVzX6IwDyVCZjhY90JVIjqjPjC/ScpdbeCDl4vV
nPW4+OnHNTdtvYkH1R2CdJnVFF97VEUyZj1jAYt0W6nbuSJhjYVFUq6hZW2EAHSuBTRbJ0azZXuW
G4up6xZqwyCggmuMODs0lCmRm2a9S6qXb8lOGCLC6V5BCK9V0V+W06OGUqbP3gv5w0cVHCCX6xl1
B2l8UNmbh9XdgI4nGfBZCCbhQXgTCs1Nmvx2LrVdEBGOjraTSHY7kKxFnxt2X4KwJGutloSFjjdx
GuBqNPFNPr0UjUl0j++lxCupUcMkprnhoN+GCJ5FgpiGRHkA9TqYL5JEy2eEcFUoro54XkTbm0ZP
BdL3oiZzzo0rrOnlusOzCdfbMaw3a8ZsQu9kKE3H0mtIJ/WuSErSWQdlb6Ie7TA1qNNtn31MeYCr
Z51Vn2Oxm+qnUDQXlay4hXnTdZC1giXyXRxL0rMoML1y8s0kUB3Xn9RIcJKMExejn0Lbr4oyOhIq
SjZvc4g7dDTCo6I1h6kn1zE2HHUwccDTM4juYvFmaNBQCfO6B14xRL0XCyPQnmJRJ2iOLC8r7qy6
WvZmuBlhuak36ogHC9evKQmrk41GnwRbqo9RpvC/fJWEPDljlKkrpe2cQsw2kt+4mv5Wig8lfq2O
PhrQI1Fcp122DA28y7q6mPWaRgKzVoGYXf/Z9r6bNQnUFm5hhu2oVgdLo2lLblGAqk7MCrfXInzC
b5qUOHr90wdaKhTWTSr/qErIPSUaNFJ/w9EuQsuOU2Zko/NmiuyYEBdSdX8SMvbNa5tmN7X4ZUyH
hFtDwGgoCHsrbvelhD1tXGbqiy4OTtW/N+Zt3q3FUr/J8t7r5XJZiCOIB4jk0Zr52BpB5oi47I21
UfEZJBot+E9xQJs+/OzraguBD1bGh57vcXghYlcWYnLXFp9CtR9KeMNMK3Ox1GiAi356FJnfkvAZ
+/9SFoi7x1WXhUcreBebjR6wgpE42FEKkLP1xboeGhcn4FJPfhqouXSQU2bx1DdbDTVVaeqvc4Io
NIqXYfYWhrXLq6+7+pjpp2nPYPQiAU0UrxQ2ZK5BC5ock1VUEv9smwMZSMsh7u22dDXxPi95nsj4
Wr56hZolJueKW2rIcZi21kKEXyJDKu64GPoxSVdm/mXk67rHoYz6f04/ZIEcVx4JCnDGOSPCLEI2
ltJf6bdyszOsHKIDJlsdh5vfHWeRbEEUw/iAYqw36YBKS7MeemPbIGzHBldGuB3XSjm6eq3vO5Tv
RvMipAkCDKSPOZLZHFjSCBhDj3ZzEHzFKg7B7ikeSxZ4z1KLUFgr11nD6XwRPwC6rL0rT2IE+Uc2
3o9AW9SIyhZewiFb99LDGGyTIMNxsbEytrxRvm5R6Bij5JXTQ6++i9XLhBtlDj8sXYWbQVsl09cq
iH62GLZQFMugQyxt3PkkhyJmzu5r1GAKeB0TLZ445dtIgtIg45np20fEtQjIjWJZJOFXKile3Txk
wYsKkbL1MVcyy0nt85RnUJqCVVrMn5oaoLgwvkzJsgWtZcXl20Pjo+MvBEeWsTuobzE7tTxFMp6F
2ymoPzNckVOWgcnAWEqj7SMYOngrygQ6ELlISoFcx2lcaFzTFjtIXqd3da97mnUfq1tfkT5pbjhR
k2z13FUiOmMftXgjV8+i9Gp04SGMMzzb+a7QPwvEtKlVrergteIdKNWTlYAY9fO91QYYVWm19I9d
edSgG025sRxmfRkkpwFbbkcJKbi87+sPud+YiK5nGV+1wsQeJ9gObgq042P3GBUfuo7xuk1v6vlY
C695MTt0KW36w87co9rbA6awR4nw2XZapBbGY+vIg3MtotXVJ+ZmXd9MUF7sVu95yEluTD5oJEcr
X/xSQ+RQcUwr6MTlRkOjW8cqqT8wD7kDdjKdiSErTa7RTEEfTWo2/7SmzJVT087QwOsoHYkjWUgq
y2coXqSk+vlLob3J47iPgD8pQXhMI2o0TU95qEf+6e+C8t4HN6BrZDC2itegiyz2sqTtkabxyD4d
LeeObV9qSVuOMSKT5HU2Waj40ofRNOuhRv0eVxsfB5/WY+RMEmzJz1MhuNIA1EFDoJLTioh6iFEh
xhFhG2hEqoWfV3Yp5oXtvHjav/yyUyzasEvKkCZUxZAN5dmNkmOt+A+TGq8adJWRlHHJBDc1bqty
3jXVp5G8B8wCcqqTKA5woj+G6CFrU3KMWnACTB1pbhFpjtr6fsa1Ncw3PNxQl74KHUwtLVqMUMiE
bGWJ+RKbbknMnqLTjbWIM8KvkAFeq/mwTfxlkfFg9du2qz0jpBYAGcay3kUfUE/V/0zzAQmjp0vP
dfw6sgUqZk+LvAFOWNQSw87jhTt7ip58cC1Wkd9pOITj6kkrYTGKsx0VeN54qFZC7JmdsY8TLLOn
PrYjnZheBX7RV1kCXmOglhoXjW/yAWC5TmsQQNNNTGeZ+WiwSqdGLF2g8avfZmoKouYWmButAgqU
7j/6wUlODZQq0ZxO2EUiDW0zw6bnrwRZ2k19YJeIbg3z5zT+SJWdzr0mTA9BvdUwt2hCsVbkgKe5
iVPHsKNxT3A77w7aTHGIWzIO08Ad0o8geilwWAj+LuesxQrpL4JetaIpkz7H+pvaHQbrS0EuHEid
E2v1KuamoYQmlCyzcbJGybBVzJWgwz5TxF2U3qRMiH4G/NYcHMzhTtkfWlyYMRJtE29WIK8EaCEH
o8FIjL0FFhwx3MaDwgepp2SDx1hGMHBO6p04PGIRMvpNY0IMIHFztN7EkZVe9NH2lqPOIADie1Nm
Pf2Z9j30kidRvA+DD0Xd18OzXyVumoKwYp7reNKoEVapA0GxMGEGeo9rUn2cEApNjAM2i1qmMkPA
4wvpv7cS9Cx14BikQgpxsGQKWjXDxpIl19T9QyTIy4gVX7M3mc0sxcBVK+7aDE1Wb21lnMptP7/j
kmNDbThG+VQ0b5Z+EKwHCf16bZaAutTntMzfVDXFvPmaEuemj/fo1xnJTIE5O2cGWhP02PuPKsZK
2JYnL/vGxwWjRPLWx1ERCcFDnld4mbr7TtHvIhG+jyU5kdwvfOmA/c2uWS1bhr9o1UcFbYM489Ni
svOVB+wjTXpogZFQlpuElkpPth1UwREkZZ8AHZlLJyuflPKhDAmEZxY6ZWquGZtVvM+pRuUPRud2
4b0gPMv5ThtumvmhRiqR3tb5QzBuJNDB1rOebE1UNNV7gOfSNC2HZIQy2sUSPoTx0AXYc8x7Hz1h
Lxy6dl01twHwrqAvDoYaPOYkLsGOk3ENwKvQnJxTKkGsKIAJn3xifFllZ8mK70zlfQRACsdZhQ4i
kz79dsIN3E9sDFhGWDdKuVHDVZ1zI8GioEFcV6D+yC8MFlnihLq2MJtnKWnoGcpLC9WGVsarvm8e
TaHZSp2OCkAHlviT/XMaNnaNFTyspBbZJagUjTq5ATjR9DcY1jA8hqzaOkemOKJalKQaliKQodgG
u1XWLnu0MEhKkoC1ctyv9c7yyjoBHbbpAWaQTymoy2JMncxydCNiZyCeQokXAtITq176HdJ51vMl
5Sz0Lkl7hw4cSdRNZmGuimAduO0II5hSWcsMYnpmsukzLGI67fc5xNRi++F7k8NMA8UXs9jrHjq9
dPshYY8/4ptCSI7vK72N+sf0JEKNPDlcSkAeZQmkCa4XSTcP5SzZI+Mp6Vj4UGJj6w1PE7ZoTkgR
F7gsdBzWNMTK8BFUlwPjwSMy6S5OP+vZi8hs9BskNE9VLu9Mswd4o2zG4Ci0ZMYaletDB8mAIkqr
QeQyqfV94Ud7hTzXVrvppnRJNu9yGuhY6ukyGkJy6ExPFQMvk9YWFYu5gRkR48D3V4P2KuhguaXe
iYbPeGyPEZpNxVOy5954iKBiNlb+3LbqOi0CL/T7ncwG/M8Py0siL/FUbf31WWnoQFpM7rFimXsM
j2V/rA7+Zt7lXuk1S38FLeUeR9BC2mDxORRHayMt65tu19xlTuZea4lfLCfLf30fg9Trg0qFaGt2
7aMe4PTJZGyumJlnWq+Sv8rbfGFm5AOYX5UPiqPGV41IcsBWMFTGHSqOQxETFWEFN5b/889X59JC
4qzxUM9WhbNRJ1oN0Ews4w622IMGV1ual45/1ndQE7Pvq9Sge4pLqJ3FRxiy4cTEykml84MCBKBT
PZVaAW3IBtT9XDOnB2/RdGWtdKGLI59nN5GmW+i+xMevSGCK6ngtUtYbzRpfde74mMNrVXeoiQP3
01yZ9XTV1UvoC5QL2bWIV8QXF+u/Z7V9UZ8C0S9HZEMysMWc3Wx1bKMOagxPmPkwlC8BVD3Fh93Y
tuuadPQmr5YpAJGBZ6IwYCWvY1hsKZvAIl7orCe79ueMT/7PA+FS5fusNtb4sTS2Lc5kJQIZWNmw
kK7cgL8fArJ51kbJZ0k0ppP6SEezKoMR6yiGheBX/vzGTxfwX5smsnl2YVlgh9mMbJAltmj75Tac
6cyQmkkaxZVXuCDIlr9X4b/MILHfIo3WFM4gCWCYiJBLpQ39ZqARwYMUWS6Zsm6WqatOH+4kSsxm
na66U6B4pDhg25yuhPQSKx7YEjsR5C+0ROsWjiAtJtekcTJp74YsrvOpc/58UbTT/fW7q3K2QahC
4pg6lasSYjPvRmXX1MXSagcPiJFHCjO7t3yZqw/RFH1qoQme5EHr1CcrN1amlW5B5WUEgY8KsqAO
rp+bQGCu5J9BTL03eQhDy53YSkqEk5mnJ0BEtRzqWtCwdGrhyviiWyu1q6cfxvSWaBR3BmCKU/Kk
yv6KBLJFAAWbuQ/DzVEf0mWcQv2Yxw8ea8+J9lgLP/58HS4NjrO5f0qw8+LrGbZSSp4qS/QezcAk
36Xh1/cL/J/P8f8GX8Xdf17S5j/+na8/i3KqoyBsz778j330WRdN8bP999Ov/f8f++sv/cfNex/l
P4vzn/nLr3Dkf76y896+/+WLZd5G7XTffdXT4avp0vb78LzH00/+T7/5b1/fRzlO5dc//vZZdHl7
OlrAjPe3f37L+/GPv0kncd//+fX4//zmzXvG73n5jyL/aqL3f/mdr/em5ddV6e+iZFmyYRmmJmk6
D7zh6/QdS/u7LKqyaCoGQbWKetIk50Xdhv/4m/Z33RQJ2DMt1ZBURTu5l5qiO31LkMS/W6KmipYp
yRxVxqDwX2/uLx/Qf39g/5Z32V0R5W3zj78phvnXm0PXZVk1LFURdUvXdJ03+dcncqZIYq5Vsb63
pPne3cftfRFhEx2Nl1kFHz9a7B9EKThKWpZSjRgxNJ7+SFtpF2Red9rPAKPBCQlvbAD5wGqLmJGl
jhh/A+2N1YNxqmdKfUS7WKjyjdHmcoYCYv6vv37/6/cfeWrmmyIVf5iZBXEI0CCElKEuN6IZlZu4
Ud0mkvTV2Ncsc4smyjfV6Y/vv42alm0iyfyv73x/nZ5e0AoJWks149PvGghBp9/9/vfLh/nvQ1/+
mf88xOlFfz3k6evfvh1ZJQZrCmYBtcyAU/r7fL+P8f23KhDMhI4cF+U///p9kO+vz7///fV/f1sT
E3Fegr/bD4a4lM3iZ9fKNzYoTAVU3eiZlghuQT6WwTECUZfhkVhvKvVjsTGhq9mbJfv/1tlBJzHc
JfWSYGnbk2UtwOIUa7uCSWczXWdrj6pGsHJpMxuuP9iepvae57la/Bp1b1mISSPWGxjj5Zc+058f
TgA7qXLC3lovaN0s6YkGzuL0elGoLZa7nS03lW2vVp6NF9GxPfvouT2LY/c4DQnVfKJ1FeNg6aar
AoW13ZI6h3cEMZDdeLe3bi6Z6/0tBu7Dfr9P2xcBD7OY0EDJ03WUW6obxuYuQ2DjUwMNxRTpvPW1
uFnCcBLuFjS2zDt7uVuB1M9ce8V62/+At0aqkRYczcnYmlO+tJdUvhJnaa9sttO82YMXAiw9nXcQ
lIepPJiC/ppMxwq5EhkWBPFNOz+JYtvLqnnnBZZ8o2uNw8/Xc2N7tx9uBw3O3e/dmHQG9+XF6erU
LvttPah41lIg0hCgiA1aBgYYe5zzdGXm6HWClp/QjmJjBe5/fqoC64UVU/8qleoncOZyYUY9p7G0
q/EFneHprR6ORzf073Mptt1bl9CIY3470QCxJhikovLoa9mn7ZmaeOseuPSQqRZc17c3t59G3mFV
DW43epQOd2S0GU4VgPZuXPfWIo/JfdtTuKlXhb3fOhMFR2cbhdSbKKpR9981SIRT4yMMIvaBcrZk
c2cMOZJHbWd7ntilKz5sLw3qndtB5vF7loDzJle9IPEVd+iMzWRaC0VR10PXOR5CAGEtGoLD4zEJ
V4ZaO1VX8N7beut5ge2Gmea43q0r1urCvd138bhkUJjBHpDCFtwOIRdmDyiAjifBEgRv3xQTTPDo
NtK7rRfZLk3LpXt7u3/b7+XMWuxftlvw5wOlYWBhVbL19a0KRMuZaurBtWc910BQ5g4Ph8e4dU0A
E+7tcd9q48Z9e9tXYXmzf9l3WQgB5bEpelqSyiozoU9qT5J+2yuzTd+7pycxPdoAjdr1yrV8ZcnI
8vJ2dt0jJ1PlLgdLUyoH7sv+BP2m2Tg0AJy68FibcmtPYZ47KTTVhK41ldx3f8rvpeIZDiSNo2KV
ys29bdu5Lt17K8/PrBeP9jSg+9bVgPowLJM0XrnHt9u3PR+lo4+1625hxdoiHPMue0jUot4krfrQ
hMgIBmK3yYL40kG+FilohC64UxPQ8dD9BPnB+blek6G0Xm8eNsvRb5YB6OXcNfCv+4FBDw4cl6ri
+4XhZCTBJgBXHMXgDUL8NHgjPDSsrk63tEkIB4k8IDhrXSpXhtYAfK2Zp6anxc6mEDCuGd8QziZH
97+QJDOWxGRzumjYZYuic/euK4q6043qtouqXR5AcKrjQ+E3YKCN0c18KEv0DRwxm1ddUa8M8Z3J
+JaLFUTS1jt43DxSoq3d2zdkQ9GGG0IrboNA2eMqhb3YBnBogaHEJNsn8Qn8Ldnu0VV0sAkuk0Pg
hhG5DJZ2k9TW3VwMXHWjWST66aZPyUebrekemBTk/ZIghKEfWTNKK4V+m/hqdveNEm08++A12JNy
I3KY+MohZYzfwsYeHgP9FXLyZkzTDzQlKgD2ha3C3ljAk4od8JRg2tUtY4z8Kvvgqmr+dLpMbpab
d67rMna4kV1DuK1oOTAbkbljR/RXxgAW2Vgdfav4EYItPlWv+K+qpSd7VZj1PTedwJJ+YDKTJ2vn
craqxOD3DEviwK2+TDTypqk3mhSjXXef9vVmv39xzTFeyWTYx8Xt3nGmolo7Wwdtl0pZKlvOsvRk
FKKThUwxmVI+AWH96GdgoKoyIrkiWGD8DISDISi7tsgO3kmjseb6BPaRT1GGasWnvx87mZd8e9k7
Sk7ehjDv+ue6L1yl76jIoSwqokZZhEqH5KVBcBQngDf67mhQ5QyKyeltWhQPhc4dJxr9rdTMJo+A
XVK3L/Zq5yl1u7EPEexp7+COub7k1q/Qibi3c61wsh03Y7EOKvk1j4U7AUJgPoivIPdOBhnwF8r/
4+vMmhtF1jD9i4hgywRubUnWLtmWy3bdEK6NfUl2+PXzgGvafc6cmIiODDLBbRcS5Le8S5iMK6ts
TxH9k1Kmr3c0U8q3HWpF3XnZTJF0mj+YtLmdeCQnZJF48lcRAmhmpd3VvEe7wjFW6fS7ooa1aeP0
jb/Bgiq52fHeVLywzhd2UWd1uryRrySb1Rv/rbQNNbYUMEXmjfnKqdsDyqeniS1f9eVqdRpAyK1W
FR3Zlm51yPeAzwgi3gpe4Ha1qq1diI5Gq/dH0m/PEjdJ5bEof2qx/z45oIjGovs7hF4v7+pZ2i8R
NoGOYWT5HiFNhvloufC/p/9c8nn2n+uyz/8Dxnt3boOvyhL6LEHi59FXJLXMozl8+ld4ldXhrGY7
x4D/iq++Ll3CK5qPEUXgIFgXkU5oaM2/3Y184ro5mFuOvtaWqcOfkNx9XbOc/vzpr8vbXPywjbRd
l3Vr1oclHu6F1P8eLnfNpzSbb6OIRrBpm1tRNQTWcwwcTlGH0KAT+D7BDIADTYNuH0ZlsafhlTXs
RoTXyzxoktdQgTQcPEHTgo/KJuOwHw29pJeSIVJr+jbtyMbNz0mBUm+Sp4i1VFKDpmsAM1TTqWz1
AnlJ+pnog/LCHwPaLFVTblG+jzY5EsabqaynbWCP3X1Qavazr3rjyRufbGGJ52UlD0Fr6E2a7Jc1
qb7rblGdBQ112pzTyUax7hKafY0EdwfYyC/adTZmyXF0sGXRa2enA3Ct71xM8h60MMYIsk4nMFqI
vyV9muJ1XOQ76lQYojYKBdJxVDtpteFz1okE7STjGdowUkBgfO9ML7BemkMUIfKbiiZ/QSQufI5z
NZA3vBSBIc6+YdKHclP/4E+2f6iK7u+wrHlGMVAc43YpC1VabQoA05kouYl5CGRtH4P+lXaWBRAl
36qSXCjLZPecCt1HU5gOslZGSOq4bCcqnJzzEFvpiabVH1vDfSuOs+6RzdDbx3qEWEzkJR+x++hU
QfdDc7Bdwdl7POqRh9kMTV9ZKTDFeeLd0ADQz6XtPS8zHY7Rc4+hzTL7HHyQQZ3mPepO793cJAbx
VMtjbF90MYpb6rnFfVS7oONqTdyaIJvWE3LhGwBv4mYYpbXtkwqVt3mqublxDAnRUEAyN27n410z
Wc2jCOKN3TVguiKEJz3obU/L/0261bvhm+K0/KoplL+qMETRDusnzTb5cMugRxdrHgotate8bYNN
EXXfg6EWH/PBlDoCq7/6eyFL+TFxMARqeM8RpcAYkuZYHMkLQrb+OXJsiw6uN9K9mv6eqOcTdmtt
m0LbN9LBjSL35RqAnnFsG1s/DmhyHkN05EZLb66zylQkkm9RGWZXczIQuJ6K127EtG3UtVnIMyPI
HrrL4FjW1XGHaY2YnlqZUWxflzUgO84+kkhjz1e0WU7fKihuwDLOhhFpj10fO0/W0Ow1P86fIlVv
0Z+yz9hIm/tuUMfU8a3zsuTk7rjtwzC+H9rouxByeI0q8ifUL/oLQmb6NnDAhDqqCPdgno8qJeyA
wRQcfNOejm49+QCBc+85m7+qthIOItDi5nlTY6ya0ECI1+FT84suJCVRKL6FURryl8gITzgb2eF5
6nUiPPettUcTrEMWttXWysjsVdg2SFG2pfFq16jC1L4HVLBJ3WuRZ4r2cFd9TPj10aq2g8fWEfpR
TYYP9oITpREdaCd6L46dA9shXhmBt6yQDRQ3U2uDwxhb9KwjpjbdlEuZ9eeir8UtbxzjNm6WM3Xm
5btuxFpVuMPF8ELt3CRYhpQeKJhec5BuB2J48+LWx758cLFnUHgkmMikmqL0Dyk+tJ+Dj7jVzrX8
h2UdE8gQUB8qb10oT4PnpPdV2o3f0e2PweXp4aOcAAFJCxP0weHRs9MOCd4BHGOnrPC5nbxk1/s+
qAE5DBsvyZPNwLuZUISh7dP3ylHeQ12pv0vLeh0DipmCLltXFY0Q0LiWsxazTPPY2xVyyt134KXN
Vua6hm+u1hinqH8N4gSoXKN2de22z50XYvblSf3UDd30VAvvptWWfE/l6K0QFgz2ehiOry2KqLw+
nXcQy3h+9cBMkqB5KjyvpgPdlM+mq3UPqgB/5laOvZcyELgE1lG6LYLELVZ2gDhDTySCsO7wUBu5
On0dWXr77zWR9tl65trLB1HTqrfKPDhkTTeCVyzH70bhnxqZoAAdNciRJ0W9SnzMEYqKNhwgTCAY
etRedKsFe/OfRwDx05WVgbGpPIVhfKgP12UAadWcUOXczCpH1y5I5LaPJN1RL+POmW1+i/ykW1eN
b58SKlGoL6PdPmHNc8ZJkY5tZ9wVvT3tTB6Nm1uF7oq2jLZZpqpqEvqWLsiZ1uDblejYlKNrmKw9
n97ccl9F7L63LuTrspYKXUr37/0OM5DlGYCPU0an/MkP6xtOps57LFF0B2x1L6dQHEdNYQMWpfWG
IpX/bGt2S+E4Kw+Wl1fraXAPY6O7z0ULeCJpTfqpQ6TeZWACMGlBVuoqfSZXyjY96sZveYVwT18O
6izB0H9rMM0o9SF6s6JaHfrQ7+/1tlRPmjZ9DFP6ZNBQxprFPMEfVm9TZ85+xGR4SR2s7bh2jU3n
5T9tWfd0rN3+xPtwOC3TSBR/lqVlmHx32GodNcaHuNYjerEmejwgd+FDPEbzxBobpFYj+bic8iJe
jSEyng96LuekyPxZutFwLAopntETKvVMPSO3wQRsndtTrEm9Y5z05auB66XZB+pmJzTCg6Q4ubIo
niwqTOoHqorlLsDbSkrb+uMNoIo7d/ipkVsig+3VJM3Fj0ZDVASZZHh+/e/UBHkRqqK9jWJI2Mlt
5zDi2moF6LymvaPEXmTJpdficqcy4LOFxFukJzXKZQoKLjV0DPYo7W2gSY3XyCySi1HQWq+6Wz86
5bsb4TuAcvq4dfpSvSeII3txqV6Hod/WIk5vWWj+0kSSXN1CldfKvbo9dQs7BNJC1U6T4MOE3v5O
/MS/YcIr77SshTXB6iForR9tjSOX6aX2q64iNAAJkvatr6zXagr3TjdhvjCG+17364udlvVlsKbo
EiPemw3p2hEiWYem091GdzJXiGShjGdF3S1KBnfrTkDKlrOoFtigHwJiJx0AseYOxUcD/Ms2M+eX
DLRwbtjrt3iwYOEQG+3DbEwuQQ6YxdHcjbSj8rVL22bF9y3Ha4upF2cfPvzbS5K0sAml9x6b4d62
QrQwYQMTCBnV47zkGFV1ClsRbAG5WPLB0micWF1nHKfU1Y+jTIlQaqrQhnI/spK3f3+VwKyvk5TW
1Z6PzD5/N5p42n+tKwtcBEpXHjyTqNee/Vw8hokvf2lBtAtsc3oHb4uFgx7STkOddxd3/mztpfuY
hP1pJuG8EZYj5pgMJ2vgubJt0B/LNGWXNu0w3y+zZcjYJe6GeBxBClSr0tcxMqGSZD4gzYaSyvy9
HvtZCV5KcWS/Ll7po61GvUpvZpAjWa/AWKRZO67JC6zjaMApJlSoNgFISCxVI8TLoZQIszSOuVfm
txIgEmJeobutsSa7VcaQbDULTwU5NBvg6tlrZYENjgqpP+lIl++LQu8QGc/Tb1ql7SrdNV/EhJy0
MVj9HSmi9ZLhs+BMeEY5tcjrVVEizhIkqbcaDHwm4swfCeJMMMjz0TSvfR0FfT19/7ounNR+iuPt
f11QyNmuYKBe39vGocb/DuQK0rWx0zgnQN2g3OZhNGPnVGjfi1TphwhFsntFL2VF/ZMokE+Z21gW
6OcM40dF5e+UJE52iz0ZrFU36JtlOliggyUYsZ2AinBZBt43Hzp9kn8tGVGlLq5aWfNFDnSU+8Av
3QfqaJBfEdjYGpZWP6mhap7wRpOxBmzD01CCC9B8cKpcbUeNhFxWebGWfuk8Kzpq95Hfy3dlDDfl
Bfofz3xp4Zf4pUweu9irroVmnJb05Z+ZJRrrxakHZxPYpN+mCRN38NLi3necYZXGxkifMQqfE8+I
HuezS1a0ZErlACljuWJZW65AbASFybTCszdPYACRVJR6cDTJga9LzmBa8COGsgmOy8kk4pmfNGei
BEtGkVZDvFFB5GB7huQlpSAdnyN/ar4HyJYcg0rHU6kxtG91WcmH0rZLnFmYZmlerWRZp7N6sHsS
ZQgWKAq3LSX8d9WV6NDGfXss/HE66V5PaNB53nd7NreRkUsqxGatJ2Dy8r4pnrwss7aONqLKGtnG
c9vjeODWfvTLw0POHqNiI3xCgSISJTDt0XriSdPWSZvkJ7N3ZsVg39zCoW7PrBXrtrT590RwBXMH
2V4nUZcKybndaHRm9+A1WJJEIfiM5WyT/oEJVvBPGBGidhH/Fb7wICQVBTKikcJRovWGcz551YZn
kySkUWA7S4wFu3I81CUEuGWwrKDEfi6Gud8ocYn0LD8EXugep74/OsrGV3mZ5klznCzKUyqAf0D0
fF97IeaRdmM6p89DLUU9EVpXFTXHqlFwFCw4fKdlINiBUDTNhrgtTagIt9gxtKn9qaJ50uvJWAvK
6mujd+snq8GwU1YEMdVU2Y9dbjyIqTFfgsyyH0fsZWPjw3acVVMkziEaw+KcdgZAwxoUXmeGTxqB
9qWzO/NFRys4q+V4mQrpYE7qf+t17XE5r+b3y8DV3nx1HGLG2rfUlDBKsTX9m40J0JnEFH3BfjLx
F+nEmiTntS1sAKVzDDLJTPTgyDuDPuQcbZpNfqFQvtbnB7KcH8hikGLjtBVy/vOa7yHRqKXNU5v6
v/CCwqROoosb9UO0GkjHDGCn1jexBPcAGjd2CHozwht+9H2eSUyuU0fbgkjSHw1DS5/bOAGwi5R2
lE+IOEvtPZjMF82gXlGQkVI+gNiQZDgi8Lcsf4HBVyTD3eAqcwNXmaL5bXq+tgY+XG2MuVyRlagn
LdOw+p7oZQ4Q0x4fg/qw/Pwy0JRR95WoVbKmRboyy4IgLSgG66Fx8dkSoVlfalXVl9ziTUbNDhR4
0Fyw0tDZpKYYPaEiHYybWzr9I8YQ60kQBOIIU62XJQcdmVutZfldTgV1bSKqf4fwo/YAGYSuaVIK
ZxU4+BWkfFfsEgvmsVLZUYjRPbVFgSkxr8wPBbNBC7L4F9YLQJtqQVE0i8xNXpCRi1Gn5IUv57VE
XvIqq/Hq4s6WAbT816CjIr/OXUUJVTUX3jTJr/84oCCQfq70s2y/jua8NvJFMpWlQdDgdpJdQeFS
mraN0w7Z8Fz9kfMDuwyt7pkHKZuNvjyvy1pjoStfVjQljUK7GI6NsfmcU8geP5OAsgeCNPXj51KH
rahBGFBvEOhkTPPP/BbEa2rah9CdkjebnSm0xrcGqsKBhB+JFuJPTMzSmSYVIlg/RflhiEvrNaOD
22Ide8tDvEFCXxNbmYT4tQ+04nMtHQVtF2wtTC+D7VzkFv7KIGZcx45+2PSrkP8I3i1zxER3+QZ7
KtuWs+CYWeXWi55U7m6ZqjEvzrVJZoA33eOUudXaaSq5Kvqxevxac8HetlYC+bI4TEmeXw1DebA4
KhTPnNjcjEUM0IgKXTi/ACp3nB8fpyrOejyEG88wf0amHmCz2g7jrvRETBfXk2dHg1EzpSiNz0tT
rrOBhgNCcgJJ8cSR+qEF9vE0lOMPV0NEaZklRVNs0MYzVn5Zhc927up7swQsmEvklJOk6kCrutnV
J7HGfZGm7PwH/y1yDrhEQUaU2kG5xsmfxHBdBs1Oxiu1gWvhutOhjpC4E2OKw98wi7flXrGirN+i
yU1klgTBewqk4ZJn3vCtSx48Xgvb0YC9uWz/Yat+R0WVH5ZZl2bxRcOUR3vq3Gb6qMzGXKVj2B3s
Ko6fuhKe4HKiqMHOWmVnX2O76Ui3mmoNpbU/jXk4kJAxLFPIfiSoZOUbyykhfIlq20u9fM9hx4et
g2mthv6z6Wn44nVVeq5bOF5VN933MpM3e+YyL0dfa30JMbgZ5apKnfDJsRBEr6YyOPp6g+x1bxUP
dRNAAq4NBxPgbNqXOuQI29HuizmJNx048nGbhLjee9FjmEKwxI0FBmzsXGUxaadZGZXH1hy/Z4X5
XMA/wsgQH5ClAieXOE3PPFoZAoODyVZHCJrGW5REDrFxVpxILbBPKpEP9zI7QZk4am5u58w+tVH3
G144O7G/EcKCeDchEhUp4+/wNUWxvNuzc2gjurkV2k72qD6wMvi5HIBk+NeB8tJbQrXIaNro4pt3
zdDyAs3rgacucG+fFR+r9cKjRwVg03eJvpOmyHafz76I8uBMga5fD1XRry1HlufGCU5aQZ2cjs/e
Vll1IUoknSVHWwm3/5aauAKaoW6+lH0AXloz289NIJ+nIWp0wMawLaV+BJTuPFA5+T02wXbMJv+7
KzVEV6lsARNyroEm821iinxnBkV3aTU3gjaVRiTk+PsEGniDcS6hLkdaYA/vpKQ5vu8c5RKu8lxD
uk8iI9q2Xq4fRgEti/ft+CbbEsLr1KtD4w7jW/yYVUH/5HUjLjU5AIIohACbdBBBNFtPTpVP+qh7
UPkNRXDaeXjjYfuX7lI8c5/DGo6uqKbnVscDl/w1vTdE367tIiL8QhP6ERD+cmXSzl9IE7PlqIQ+
aAUI8X8+npmR78IWUy6zk+YL+jf2YcAXHGq+e9DnmElvvO6YxWkANXCeZ43WrFON1GoI8r+ny8C5
CQvwijXnw5iW1JdiQwWtvGhpOa4jzUd/VfNXsjblr0DRzw2niUplG1Ib4+Gq/c56mVSP4npP0lTj
uvfiZpa36fuWOpPdweJgNzLNKbDuHFXa5xSt4JVpkzB7RL99M/0qaExfWjxFd1qPnPswsQk2NY/q
pLxxjd8RJNF5P4yNKDxVYRecDCEoj8yVp1bAuiSu+bB8KqzgZYOLjkbP3tOs70RRMHj1MD33o4sr
/f84KlLz32eLj9DGtB6daUBaA8q3+zBXO9IU41jYtAqw4GiARKQOjFaCtmqMXnQrSi9pVPG0Rj0m
hkYYrKY2NS9N5EY7CuH1lv3auBZB+8OtcIhwogT9+bxH3J+jXKBOWBYT7l5dc4rmZL/HfHDTZ+N0
v6T9SwFgWTM1WlDRTzU3fZSR1ofIwwXQyjpePnGNC7InYYiEAPltM0iv1AHa+1oRlTSThpWl41NG
0u67uZJka414HoAS/y3gbZftrpv3wYpEEE/tEiGweR8sbdWdnEGhpZiacPaRJf3DbxweetkOJ9c0
kGIsLWPXF4N3sSOZ3dtVrW/ciBfm3bKo4xA5+v0+a/SZmMtvr6oR+VYr0IiBqHGlbZkcy0bSC+Kv
WoYwbR54+7U7pTV41itXbjunztd8m9WbPKW2R1Uofm6CKDkm7BEnah31Vsy01xRy1U7vy+xBiyr5
rPSuuOv6Lt+6Y1Zt207HhyeN/SNRb/etEz1SA5TO/OwFR1p5SSAo71wnyh6G0JbPtCFWXWnd3CiQ
vybHnRPB/IcAO36fpbCfcipFULjYJ7HOUq/LEVye6rXveF9qsQV/vupmCx02W4+fPXdJgDqDlrNf
1rU4dVHR037UXXc7pVmzSuuKIIYvNWraxjtaU9XGVwX6vqO5tilqGlgchHLdV9YTUrUTChaziwZi
w2/j/EhqZfXLCC2cv1TwYky2s3FVou2AV+fX1jFLzNZ976fTQ/gf7Q1qg9OaflEP1wDM2HIEtGST
NGN+XkIdkUQQV6gU3Y/IEB4bGSOCwP9ypbvgqXNZDicM48MDTilPeutomwgnnW9Kl5cSP8OdmMJ8
YwtjOI1uSLdmzuHkPA1VvEsRm7jTXB2i15BW7217XXoN1ZCJjYY5zXZZNsT/XO7bq0vR6DHXi1uX
VtFTgpEG9akUcJvZb3NJUUlm9nGYtPAR9ZuY0pkO31y02rcKLe11Rkj5sEzLnKira1V3EEG+7Wwv
vLY+vr709+SvFBhGgjHoh50K955adHLpXNVgXdUDdwFfevu61oQaw2ZdfHipSbOZWu0BjZPwORfw
86krmauc+0G/kaaPl4XqYUqhsXoRe5zoaSV3jVNfrKUxPMbDORKHae5/yDCqj+qzMzIBBKry7rwE
jqFtWtjphdh7wqJMePupaj0gArOm8Okd7B5WLKxNrEwOmg0DFGQstMvexTdqZM9Unl/tl40YXHbN
12+Y4JuBCXM0CUBbPRWa6734Npq5adU729QMSvpptD8HMfirbBrMh3402iuljbsliP2MZNlDdm2s
KLbPga0QwqGGHuibcBiTEcQZfZ44pgaUjFbwHoblkYLE8Fz2fnXuHH24c5o0fE9zE3E9EjzwqoV8
g+qCZdI+b0mB9MzsnwRWNZrUsGX1SHSNZNQfp7mhCw08YAucnGM9t2y7eNYlojR87xTxn+XeLsNy
q4XHpSPWdZ85heV635VlaoQP5n5MMm3/r10riaH/yxAXuHrSt/S+uhvFZczS9AyI0DyN5u5wZLp/
llmAZ2o12MO5zqxgVRkSFaXlqVeWUnszq7/j3jEBFgQBpsrCuSrpw1iH5i7sqxgm53NopJi9haLD
11IGqAt97IfE0pNfFe/1wpK/8qk2Z3ujbt0MAelSFCJ9mwk4jcb8JJSpS5fImvva8ytek5l5aOv2
3U3Y0Id06k9Lkli7PhTWVEMJZC6yEe79Pft13XIJHjoYiM+XLCcC6WGPYSkHNxjqMtB9kbyZo5we
u6nHHCDEMivKKd+EhmNAaXTi4SEWr0OBKe2dXWAaMcbVnwjtqRFboo+4LEjNnUp/bVKDk8Ygn8ch
FaswL+urm8fThnS7wGswsrfw1GE2L9HA0OjJuphLLAioj6dayG4/OBmAAKnaI21AYxtB/VotsWam
jeWGsjjvDZHBkhzvl+glFUP+bCbjvVYLgsue6L3Jm+y+CnGvKuciCHVmC7fOufPZT/6jrZIA+R5O
mI6QexwyEWyZ4yCs2P9OfUNrntsquff+WVp+YLni6+eDECYk0Hlj4+VCHOjwI4NgqZe4yAo6JfOa
Kdv2oRZQYYUwwidi7he48epd0cJf9w2a8VrqlaRogKwGfO5F034AXcYhEaep58AHkNjYfbCFJ2w9
pyUGR7wI5c+yqw61HYRvw1jZ68HCPB273AecbPsHaZb6dYKuc2eOVfbT1VtIqp72htONvY7Sod3I
LNOaHdsTTKkZWLNAQwK/RSW9s96Lfqgfa9nvl79M1XG6CurE3xcmwgoRSgzLugcGhA4lzMtUczBp
Te8+Kwrx3irc7jmw9OoRquaj39jWKzDBZGf0ck5+8CmyJWiBzzJHW4I6YzfaLh9xME+jzn4oqMms
xQyPaQra1kno7ZfZMlgBgZJVarjrLeULS1qw9CFZIhw14q0+WIQ+Exu0ohKQW3hIznUEKwkt+tDu
b70Px4Owxh9LFfN/FjWXMyJ0zgbuY9z0udnMI27Ng3ISAr/GBtM3z/55F5DcrGRr4JM8L+mNn9yr
CXU1v4/dhygw9J3ngO9QfLVXgVX3b1Gc77Lhj2312jdLDd3eLvAvW6ZKA5Tc2niULlMCtvIe6IbY
mi7KXVrt3Gv9bJ08o3lCiVOSMGJ087BwfCqS8tYFMf6Ck4nprVkZJwekc4P+iaPn4b6aMzktVeY2
6T18mMYQMQWn/0acUT0mdjSCXw3kNhQx76FontsWoHHdDRBlRf7Rr9MKEeqgviyDPdfsMh8NvX/W
bVM7ITYQAvACk1F0Nf61rv3tC6FBVyH9vwAO+HIlWI0F2LFcEcHzXLUOnRPlwYwrE7B9KOn4JEqa
YRxlre+jzrOuWj5a16Z18k1i2X9SB0GTwmiLF/CxsH/ZhD6PlrUmrncOGxQ4RkVdaAAJMPHv20ub
gnpQI0veIVF4k66HNbVWuj8Rcrx37ML+g6HbxSm14X0cyW+0xOnXrgnpN0YZ/gzKC2RfZpbvsuyw
j+6xuzf0XnyrYUfaG89sEQ2ykyyFvS6RypgrQJar59fAFPhkTkToijCRd8V4biMde7Ro9A9JVEz7
ZW0Zaj+rztgej5pdbaycCnhqSKLRhCDv7Dfxagyt4RoG+XjvBuGwt0b7J7yu6LnBuHRP19NaBwb5
Vl/vYj5S+O7oZLF1YodrW7wRs4le7DJvmz7bBJqyHkoSh3OW1D5vBqB5XRFMD8v060QkqJrxQfwM
6wkt/3RE7XIuXS1D2YoV5fS7Li0D4HiE+4U/BadqaMtDOVsFgxu89lbQYoNo7JYZWieIYMXoHiw7
XqD8nR15tFOX76EmtB0Ig2alNflMVcvxE/pKMZcjt4W/oMzSxpOZ3BNFsEOjZf6+AlzhT0aNgAaF
5c/qct9OoFIx2w5AoN17iYp+0P445omTf6Okl26TuK8fhMhLHKODdHhswm5bAURk7zGo9mF3q7ZZ
M/jn1Mn+DnWWpJswwDXk86VUd9amDqPuqafRgvLC/3tUKB9WaDQYW5qpZbbyIk9/QEvghULFXOcG
qO1q18BzwfJwEFsNmkSGfq2HgMZvIB2Ip1r8lA79a2i2QC3mGdTG4RqhwrXMBsf87UGs3ESRso8u
xvX3CJKP30fH+V47VflkVYF9rGhb3JeCestnjq4yx98YTdcBqCw1Z18ZWIPPkW0qwp3XpMNzoofx
xipqhJ2MxH2tPWw9lorZvI6yn7Pt9ZORCvu83PDOgohYtqNYLfX8UFIR/tv5UFLtlpuobP9HNWDz
9Xmfl7uL6JW1zvWquQ+K4U/gmualjwWaISax/bIhW3xcn1M4YP7aQoP1waAKty5GH8vluZK+TNMB
92zhjej2xX73hvEFhayKwCUHpJaCmT0GUnOuNe6wcFCk+Oha65dg63oStWXttZybs/yAMOYsPnrB
/fqYVhWcMk+pHV5d8UsZDpeqc6cPx2vptpdefC5pu16w+dTY/WlxR06XnfM+OfWZtH7NB5qtPg/G
eaW3o1Oul/avkQMtEIKmaPIetigkGEEcHMSCPUjCE0hR53GSbXGLkYWjQVm8Kt93jrmIgYbMV5lZ
RiW0pNex/FAUDg3xbYdEBONDy8e6k6kd7hrXLk9IMCgKg135KLMmXfXU917wKsbdtUj970VhPo7Z
oP9pyE5KEEag/rRXr3QAatkexlbBMF5bHeGYPOu6H0lVXbzYdF8GLUXhVSmBxSQ+ifpUvwjoOqZp
FY9mp2cvCUztjoLOawBX8yxd1EXbvHJv/2I0/iUN/idJ8D/4s670TCqJtjB1EDwAPf9byL4PRViF
5Vjsy9C64p4NsEoYJr+0xXlRWfGlmNCHcChV0PQX9baeC6jLYBWivvQp2GUr6CCKOO35Cxax1FNk
2bKDtZXcQYES8ASltol54PbksuRjw3Su6mj9mUiHbGpY4VrC3ip3mq651fYP4aRpq6VV9zVdgtF6
QsT1/38njMXd6otK7MJisBzElCWxpnBsYf0Xl1YNomnw0nYObUbvuZgoY7CxYEUt3JmFh7NRLulq
i7tYdsk1FE6wpTDnrHMe49vnq9Czht+xbkdbMzAw7pRKv0XKuiX0B32Nbarme07pB5KKUedXICj5
NVJGvPKS6HuVIluzLC0nndAHyMwPhVQEERYKTfnQuSXGwzPoQRU6lqg01w4NcfUt7iusZNlt1lWm
/ywQv9wFAHBXSesFazcnDwMS4Zdra/AwbZpDsGrO0PCqAZswXpcVOUdsxqheTT9HQma+aFmKI/2V
B5DCcU5FGZERauC2WcmjXZlHq1T7us93OXo2VPjZx74GDcUhW3OKZB2zOS3w8GBIi0t1AGGA/azu
mD8ap7eTkxLhe1Z61TG0p78DyDI67oPECFQGag3cP7lfYObUfvnXWHr/HEsTa2SsTqOckPTeqiJz
1YiQlmclHxFES95CPHzHqtI+xgFFJLt6ANgz/dGC5iGYD0ZWtL5oztnooOIymtlVoBBPd6Q8p/MH
lABEWX3uWLpsL+kMaS9mhHOKhM0+hzH1tSSm/DEi2H7sCgoTmc/jUJkG6bg0e3otUfQD+PKknnLD
a49LMQGjZBfWHsA9EaKqZceWv3Udpe5M4+NzZ2+nBJoU1smf+77jKQCkS40tMEyxrvAdGA3xbZg6
YLUS3Esymdb/Iey8ltxGlm79RIgoeOCW3rZXq9U3CLUMvPd4+vNVUWc0oz9i64YDgpKGBqjKXLnM
Z6frh7/dHMZ/zQ1czxOG4foOd4bn0tX+GbFSDJ3O3dxNu5LqYy9mct/h9HvXctLSX0d5hNy91Vjz
5AQYcQ887XF5Us/yZsHQp1kgUVuBt0lqHy2KnNRFNg+aPzlnmMJ3vkIVFv1rnVAFhpikPKU941Qr
0Js34qw/4FNo3wUwiN8SiMOkA5JS2Nbfe7//aeqd/VkPUgKJBfqreXg0U1BZrW+m8yAIwQrcwd8B
YUyPRpiKNX2X82aH0Wvmdul2dvCD2xoBuRGZo+ebxmx1qOS5Tq04PMHURudvjdhLUWgDZTniWUTd
k43h4irooM/vqir7zJCv3MRdEsIQGJpHL3abR3WuKo2fZMYLLHsjQitF9DxLMC3UMaS6jUEKfB62
YKwm5qhWdFVHVLVsdf89d3s1xI6yrpjmTHY/76DTzO9F8i2xDP/NXrC1VaeZBl+WAn7UKWzxUU2J
oWZwJfahPJo189eROjdnqQ561/vUMcBTQ/rcyoWlCXSEU5BTzuppm5NuQXtXbjFKJO4qHF6LeMa+
RS/Dd3UEJICDnjx3O0qnV7f7EkttSCgfFGDV1RpXvYtfnzqXeeVfXEh0ZXrzezHnegWttIVr6Y7h
WaZj/7GYu+go57EHloyskQ5Gn5gQmAWLVu5AV+NZ0mBymBU6hPpfSDQE4GA05kMu0Z5+npdN4y3j
zrBwrPYyugHhWePBdpbpatvaeG0bzcbngd5x8qJls8RcDyVaXEK4OVrkOQx5QXO6OT+7UePejVSt
tWRGmMhn7musBLej5JSY9Te7Ba4I6uoL9wfTbFQ0aRyEO91l9G4llbVJ2ow69J8V1vfLcQMbiNiR
EtRh9qfqi2kSc99SSm4KsALQW9u86/OAWRWynsda+ND/JR3Gnhp9o4X465IGDclWen12WK0tGFfs
Krf27gr5MBfXIjW+JnW9c+u2QgQOKw8jfGZ2U9zbR1W95rBl1qbHDFu0PTwvPdPXQziVd1S8mxtj
wdQktT8I1i2WydGqTIJ10oSMzg0mZfLZgk4J8JIANobyNNYRJME7P/U2euQ9J+08v4S5nW7qpl/u
gqRBB5RLF1DZfhvQFjeqKVLzHerIfPuXusDExuFfFiPqUrJcwdpnYL7isvbx+r/dUYx2nAAUyr2B
HJcBhhHumgmlnjYgElcPTceu0uNUVaCKXnWa+K7JRiIOC6jcpZFfE9s14WQQsRNGp/Dsoky5U8Ks
wSJyXjF+jXbAhrnrvi5SYZxmTIuWlPm5RNBJHIcwpdFXdYCfuCLLARaukAOM2FI7WK4Hn0XOcfsU
3KkyFjmFMbG1z+viISh0WB7yyCinYm15qAbgnF8QsuSrcAzBtORRMvfmF8RmO2tqhht4Mumzdpia
+C2Rd27kdxYRhd7RKMbmqnheeUeGHkOPX5SMZYqCXZCkb+rFFFHmFsTRWctT+ijMXQGlFz4NTAhF
ggh158Fzs3hdQIW9Q6sXbwIzFtsp0/IHsyjyyxRY3ioA0pICjeGlMZk5BW79op6pBzFddK2ensMM
h4Iix2VKg0O4Kdoyey5QTWJQqajFbAntYg+nwJn8a8z2vNFtL/1cl9NbKHrvtJhasF3i6d7vXe/N
y6N8U85TeT97eDkOBsogbSw+Yq/Jr2FXib06KoxR7MfyEJtDxtARarYXiRexmN6Di/DqeW5aJFBh
zog6Le/MZYwvsZkGtyYkKAROoaB1O9WTJKI9uIV/9evZ/WgZUid1mf5tWVQpZf9ZFoUrTHii+IJ4
hsm6+N9rWTRx07leOO580KtDrje7ycGSaUk9kznL5CC8Ds0zn/BTKoizy6e8fRRlk+GUNpWbpsep
ji6yxfuSowpXqTUbDE7r8qkHpc1f28m84QsFaB7a/CNP4+atesG9csb/qar3YsiDPZe/di18s9+w
cTAYbJxDzVRmVZOj8hjPKJBpmuOnoJeuyZb/FMJEOC4B2qXIzn8dqXOTPJfIc2qlNVOr2zh1Hd+V
Xm1vGsBkStfu82inwbvm1pdjPwXpt6pgNekhPKDkyecrtC5y4OEdfnv642WBDm7bl0DuTVXZhyLg
WkgYcd2xgdXbrlrGl0y3lhXCmeaD0cU+6uIHzcrmL+ik9tPiW1+dxApWnmP6TznDIrDmySbivd8q
RpGWxv2myKN2p56qh0pHUpTALFGQfOro3kWxNHFujSccE5NwCI5VDkA3RzEele6vGjqlmtqWrVW9
BMm76VfRWYsj48FMvhkJagiYtD/6Is1RJzgUN4wZHqo0sfdhw9BkNNCgtZCN1omscxYd/yTHp+Mt
OiPb0uR/z3rLvfdw7B+ycX5rWrR9XF6rGMiYYfkwHGdDD07FaA5HzWo5MmJzxVDFw1eaMbgDwi7C
NP4QeTbQ0cT+w+RY+BJ6GUkY3JGKqxFLwoaibngeIj95Xj1T58vqWCwuaOFQAfCFKSWJ3k4voawf
SywPYWZFq4BRwcEdRnur3qeI6J9iT8D/tbPlEGQ1TDjuUsOq8qPpEQ54u2mxgwuGutg3PTqIoYbI
tRUocA5972MgLt9V4rfjttN6Y510bn432xHRDieMcJO1miMUVYgjSypeGtRDq7j3ou04Bg7uFjQ0
6iGT/Q2+oM5fSnOVlvyfW1pHzWp4pu9Zumnpf0ZHd4tX6jqGsbAsdO2QB3gx5rn/XNBZnK3I+Ym7
5H6U09+giD/0pRCfxlCDvTqO86ltiROiDtV1/zABSt6r0jRr65/LMmLbmjrFYyMZGgH8hUfPn1aO
HDuYeIYbfeLcsVpDVUyidFfYbfNImWc8lNY8PRhxYzy4CNEeOnEOvFy/+JUCngpn5ZpS1MlaJy4Z
TvXBZFN4d72B9lY2xO73ynK0+9tx5pt/8X/7wyaR7dzxqAgFLYwlbN7CH459bt+iMqsaYy8cY0Ka
Bg0QusUHJpO3A3lGjHiAjHU90en+er2J289T4+Dt7YbMlbs+HVaOIiyPJZPgKpjcTWK2Psk1449u
rPNvg559MljWP83R9NqMzC6f9Hl6UbyA1CH5xrJba/+XakX93L8vBz6ci+eUK4DkPRo2/8+04SbR
ofRlyKmntkOJscqZG35jlZ2ukyQeVhMW4wPcSvQmSeYdtSh9mdVvXVqYPJWj+2zHi7YOSSDEK1wv
dkUz6PcmVBes8aG8jmbtbSeZlkPR9pqPes1tYn+UsY5PgiKNqnN+7H0wG/ipL+ylm7qqtWZbzLlJ
MVBC3sr3ivWiHhQGzkWwakvdfULh9GZRXt0hBKoJo8BxPSyb6apF9oupafNBfYys0yg2I3atvoAN
pUeVu++M3NsbGM6g5BWPpZu531EW3GmFlr9Fek6moZb6G61N65XSVOSptWx1O+u2hqUTtOruiipA
YAvA5Q+MsUYzePW1KjsseWudjB4zbcnUUTX4XPWYxYNCWuQRHPzO5asMAu3DcVEBpcF8gX7HfhYX
9B5eBlb8G9kw3QStrmoZoyB29nPvTBB9sGcl/+f/P0RjveWrpYDCSyJYLbX21Zx0fF9VI0X46yXD
x0GVUqhhuP6MYBnXLTjfCt6IPTwBEPkPxfARuh5xI3K40gQpCH3nnYZSy++ozvxdVDksVrYvzkXY
Hht3MD9rWdueUOwDIcunjYY8wu+ggUnBzWPrwbmKoMyzJyWfRguAn4ZGdgStHr4O5dDsDR3YTN28
6kHhKOzm57Btnw3HXvYKZ1GvTfLPk6/gr/QRHlyMl+3vF6OpPzOSSUipYFGwe/9vlp0qGPq/dwqY
nzAxW7N8y7f/TPWit0kdcxLd0ddg9jluBZ22nPE6GbDvP7V60d0xt9srwc7kL/5jlaV7VtTl03Iw
uyXawyhIXkIo4PDooS0Ec7se8TV47GkvSJfIrGNvyHlJ42UPbqWHmyCs2zerbj7lBSJGkXzqg+U+
LoOjum8UzVodOeOynX1j3IypER18HbFhkD7WGDH/79XC/W9rI1dCXfimTnfDvqF7f6bWh2aCwJFB
3bHSx6s/gCVhQTKdGprUNZNa+9WpYF2FTRPtXPlqZs/AoaIfjupVMXnZym4QUccG+JxvW9nRno13
V/IrHTM6GE3mf4E81myGHn7ltBCv8hv69OrCWWeTBitW/sZZ7fy6L8JYo/Bris/potOeMG+UT9ph
aD/kgVnZfMcLeR6dX59M08vvpQ3DOuDi/WrjyRXp8MhGEBWcitl68KWG7dhg009aAVKn8WjqOvlD
JebodT/nn3M/cS1s6/B1hg2evyyMAXZDWGfbSD5N/dghPEp8UxgIkwxiXRoiFays7cgICT6lUuqv
HoS0AFBHNiS4//1r/ZEuLX8t6EUYvJqOMPlUf2L1LkQXJnG4KzEUl7zw6NoHmvUu8jhak7aUg0hV
4Y5hqX8x+QYRidtAdcW+qCF2sFoT8mfpwLRSG6Qesr79kQfavtL6oDvq/ejuadNOk19377f6U0u0
c5Fn3vd40eG4oTH2ZFQCAWy1QPW4ajpAL6TTB6bQI6VsZf7F4JMmW1r0/uc+9VzDdX2DT6zTlP15
kaauVXOfQhFIpiE+xUiYn6Yl2ToIfPDGaKpdabbRWT0YU0Ygj0LyAkiD27EvZlq7HLSgj+e3wkDq
z6DQ2Ftt0zHpaMdd5uTNl5J4D1PWpw7EZHJ43OFC85E+8EVcmzILnTcPznLkTudxWSH4L7AJCDwe
yaKGxiIfeOMgBGbw3Zegn1hIM8ND7H7S4IssU54eELGCxE1qzayWzrEOjPqQ3EzInzsr+IGpwVEf
nOXdDEj3GJBePJQ6dx+4/UO3pMl61LUhoh0Jhp16jlGCtQvaFkLQWJTRhkmCjbAiqYgLTjUNCei8
syUJtU2w/Gfpji/qaVXW4X7R2mmD0NPZVI1Vn5q0OlZTML3oSxRel0aka6hhzO4Z5a2XLrAvRbAk
x9u25QUloUZ6H3+NgmrVxWn+jRzJHgfx5HTbE7nll5uuPHencpeiBkZ7gbpLacoh7zjjJkiJnHTQ
32SmFz6zDgXYXDUkksmCtIlEd3U18ZjM1I0wHfX/vNqUjPkKIi5SDVk1tNv5ZGqOt20TvTp7sU3i
GMHmOnE8UUHI3WCSLtT6T6rJrOrOeL19kGSZ3pn95ezwen8JU51clNSypEezJFeMoHZLcx4lk1Hh
MOpBnS8hLP8+FRRwGlWJk3lSxWjOGKSZzM18nfZkRaYC4U4oF/fe4v5sqix4ifV5ZopsLafUTfy7
wZyuvY6n3AYPiH3i+0iL3MTd5RwyMuPSNcheoIn2jrftXu38eQjwpy52TDzXgvX6CZIGjkKy9LGt
e3RU07eeWnBFICo1a9WWJ0x8QiAbvX+EUdlfS8q5tY/B8Lt6QehpdDJra3pwYeFe/Hqc9yYFG1e7
wdQlka3QAPWYqhIDXEmWSXpp4qjlYoMczn6e0jx8iC173ySkwNwuhtw2IU87ybLRB9wH4imAemzZ
o32vuevOD19uFYtkftZApmkOUa9s8ZUYkZn5YX9oqsOE08jNNqDz7HrdMmk9qIuZUJ8Zg9LqPKSw
EtoIgxixSAsNl9AkO2CQF3pdOH1qs2A3ODMEXnhGn9FTHVXHHwlrHw7NtWIb+u6TxyfvxKFByWNq
sNFEWs5bUc042ZDsVEkKeYNK7AQl4V09E2mM1rRObYKcGhQvNXORFHrQK+YPjyEsrHVdk30n+tQ/
zhFFs61p6eMc2zdkV6ksg4LiR/g/KlxBbm/WbGirg4H/N91696XHKDudNBrJFn+8T4aYxEYxktRb
iAWS3l6njjFSsudRHmBb1Fbto3rB7NmjRklfYrMykXQs2d7+R9yazuRn5PHUbJSstVuG3NkIt8Ny
yWlOoSCqQ3eX7GoNxFMFcM8ugLbm5655hYjdvDqj49z19o+qRNukJPvyQfxzZBJ6ckkEVibQdBI+
/yYZMdfDwwqtYZ1XxZk7Z23PAbsJCgQDL2cmKuSsSFW6eiZmbTNIyanul0K9NrIWrOM4CvYDk52L
ejAUHSP1O++MgCmmqB2cAkOJOAO0CUtSOop9ayT2efatd9XBqqZWX2rCdUgdy5PuZdEWUEbTaF9K
wyIOQB5N8px6NayqnymaiPthNurnBlNOpVMJIPU+GzMpOeG41rTBe1Crl4xw3ghhlHu4Twxq1Gof
zsQO35oBhonNXi/it9yZ4VSMIiMWZUrrfSBnkJXR2meayquqigq97a8WcPlvTw7M0lEy1ShM4aDH
SPH8p99rkZgzwl4wOf196slyigIPMFD5zA/h7rjYWvd+89VIjPb2Nd6+QfVlzpLM4vJbLYzlaCC5
tGpQL+78thmS823B6Xy8plXDgFDseYyD5LGzhfks7HSvTru4363SJKBRQRpxgdAK2LxgCjFnExRn
yTl0M/HDIMfx6lfLNcmS7KoT+bNtR8I3esX0BarJLFRbwHz1ZexIiILZoVZHc6HTHgOToULsRJtZ
olJOh3Y/HxCd+SIkLFcjVDBnBLcNEDccDUb719ZoP0DZ2L1jp3xpxqzYjY0G4Fk3E2ZlkbH17HQh
k1G2+JoWPLR+rN2NXdjv7KHT7pD94dlYiHsFjMaeHZ7DiFEc2sIRn+Z02i7yCBwco/9/zoVT/+vV
qXdD8qmICvj9h9XRFOMWERf4UuA8tJ48Eb11E/K7OKGVUDOiBpvDKe/d3W1kTgaXdt9UW7UEqMXA
ROR/P+jo9YmdM2ooRnJ2tMiHKMdWwaGIZ6ysH8peeFLj+esIhZJ+wN113rv1RC8szl49w6GWf1E3
Wu1XTZ5FeX0oJHuslaIlo4nLTYDYau0YTnyo8/iHgi9jdwofS+07atclg4daOPuWLKH10tDHj6gJ
N2VKGJkWbtTa9/s9huyhYw3hqHcG7RBXnXM/hq6Pk4G/fGmm6VYk1aHMRbzWMQRl6LDaPZK8+8AP
MCVyCMVRrEssIsp9klRUB/8wMaekH7eEorRXBGPjYmZvCfg4vEyMEEk76/fpsqBHlh8vlcKsDiH/
Efn2SZ3SgxL6gGx2y0VPr2FTaVt6ZOM+1XRtC1k9xrzhRhRWlOG46VFFt3vYyPFdP87VMxvO2amq
+U120DtL7rAiNZ87h+HYVu+9V8FtfqoSANPbxXdTxQ3J2KEBoTlSD7nPomxM1eW2MqCP9Bx7fMyy
cW+Ec/6Nb5qEUw29Y1FpX9UXHHsYLrta660QFGR39odhlca5mrBbcSp+oanKxVkM81f16yGg6J6a
NoI2xR3Lvt53V5E039TnHA2EYNYSh7u2qPX97R1qKMau6v/k5Zi51F5yisY4JWhPTAcrcd1Lbp00
VQZ5bbSnKaw2MQ6Ib2zSq4gUGRQgJsQzubUWAVa3IGNfhkbf1gVByaJ2/B2x0fNrFibSG84hETPU
cQShxg4kh6SG7lt2o3lXCPstCZP8W162X2FXxafaMPVdh1WU2lwSMnOfG561cqtBUqA/l+RqScDz
mPo55guLaxHciZ9A1Ab4cxaYHyLxYz1iJBUa1pPZG61xH6Pg3tVTjEmB02nP3PnbIkjClyqvEWuX
aILaQGuPtyuxdq6JIOnIn+N37DnXJXvCO/UprqiFvpw1sy13mHQYq0o+eP0s6Kbk0zATnxmqmiuT
6Rfr3zCSyzulBF5VxAgOaYMPqZ7fKxyhzdp1PU/mt6jC5HNY5vJRFwmS2g5Aw0O5t186l0Fkkc/b
dLD9NRFFza7TluwCrWI5VFWE6UPtDmtblui1tIPK6K+AUa957ZZ3TpmtQ8PtLmqw60heNSUVA63A
ooy/wbdjDtFoJPoKFEfflRAzyo3rWM0WwZnkdGnVB7CUffEtFgPsreY3SPtE+2oJUAuxZEsV6ecb
d5WGL7xaZnBNc2jioWkhLCvEg+KBucYQnnIr3NU9lXlsomyqJT5tS1iayvFuVl9VQtO2CnOfYbcZ
gNl1zFmhX9k6FGZCuNdTG5LqgCRB2zXCnWitxOdcw8SkxG5uo64Qph4GHiPLO3q+fh0YjX/oZnd6
w4iNFttfXkyuxnXYxUSFTjmhJabtXi3YTLejMe7F9sbswHgXuzzViIGCXiGWvJqjTjPtmzN20qsb
RJrBz8P2LEYFOpYWkvK5v/e15vH2akBsExmGrejJWV7ExZfoedJTM8ORzHdW3M/nwUuJwzCHYc8b
fVDPfp///dTDdYxoGhFuO30htKhRj2mAiV7omeLcFOtutpkRtVQ5sAf4I+pFu/KD8zTXkLDln52H
Ot/FA8t6O5vzndes/0X3daAerKJQ61aJbnT7Vj1PuuwYwIW+dmX9XHeafVaDeyXWZD767ISzc9ag
msG7Ooi8so4zdr1cspBbolgSbIL2VZ23IrdYV7X9Xnu2dpozbX5xc+PaCPuJUXx7/H0dK0uRDqFB
mWPyXlReej/HclxVW8hGvIWhRrMQF++O3ddmhIqg6DIIsB+ieca80/0+pVn9EEiqkpI9hjr2ipOG
1dyw7BRYV2UGO6x0S1AAHgM/Qufkq30dBRjitJHzVuLjQ8o2qlYTT7i8KL1nPOYGP2eUhd3MWZho
FIMiQP4p211N59KLUqf+UMOUZhQHdVfOatSQh7hfuDXRqdPET05sGjfsv17KB3x/1UnRLGyXlU82
qOuWV63NGFxIjTN6ScwTmiI4xZKLlKXEk7Nz3ZHLx1rXSpRO3oQEfcAlX2qo3fGMQ2YECzSpxuHi
ZK7V7e3+6Ph+fkXY7F5zzX7UmqR6jGlqJwySPkH5f76Bw4hOsl0yodVvOy9eKw6QogSpo98v/D7X
1kwCMKI6MuN00XP1p8XxCJXIBrxxWvn/s63SvRoe6k/MYp/CpOs2//qVvFBcwjo9qd8sCwb822hG
L2bS3cOS2TvOWN+rNSMIQYNcq6fiV75Lc+TuCcio79kAY5h5tnFA36sfFqk80zpLPJV1qj/NMrSo
TGz9pM4ZVh3dCT+BVMGLdpz753S2vxHPgRWTicBinkv9ZSwabhmmeVv11HOb5ISMGMse+aoh3OQe
sPo+SnWd2hROdj7Sa2JV/HMwEUcm0m1PPTTBD5JFEDbIM95og53H0505eg5xZBowp5HXYrexBwFE
d1vPq+BTYzAFRYzFyhE4pCJ7eoLVglw40SxbGxHY9e1pWnnDYzklq1/f0NI+3O6LPIftZi3h184X
9Z0ikFuj+161zkvDWAbpbZAH9Wvr5oxADfHWTvT06o4aos7f3kR2NZMY21v6GwHdk0/Zzvu9jVr9
vCR9iBXxcI7mULvGqehg4RvFxZnmVwVZIkMZd3NS9at/Xfx69NrMS7OJalRiaj+obZxq46K515zA
vGB8fH+7ltVlrR40IGav0QjpNoeD+ju6US/nZe5/Cg37QmPupaFmUZNZBEMqOVaBHe2xkapfa1aE
kvCX1a+9L3Odc8THxEMeg4FJaF/IRUEwrs41AEHrflyQ2+ldhY1PEx2zCxld7WNTkDkXL8xYs4s6
VmerfCge59Ms/0RhdtvAzOJLkHu0wBD2HZ0JTtmSya6FhvYaT9kLSBxWj0g0kkYsnwio2ywVRdog
3OCAJSDtem3eFAipKMPdUhf4YavVpcDPe62IU5YEDNRRHWnVuunCfYvN/51V5ultwh37Mb7vfXMa
hoYfUFYKBMl725hU29s1Fvlus3KpT87Cbfu973ZwBeVOLzf/ys7nTd9GzfrmKTMYcXJyQtzq0Gc2
2vi5WsL8EkY+imL5d4Jm2MZBUZ2GJdn8scSqxTZq4TAVbbbRAxyOKmsu4Q3RBfbtuZni5XPaTOnF
IQw9cDpCoKVga8iA9f2RSVIxmOMxoEVZRaMW0/uzCytjITtL17dflTxd7eR502ODfPpy+weA2Khp
Q/8FzNi6Vp35w8L86hDyJe0Rz9uPYCPqUprAX3FKqK0N/y2C2pLd5AFmBIHkxXjQysb5QXDTOnUS
pGLyobcXNmRVpmiF3R3UNaoqodTCHX1K0XsbKUOHG4BMw12cIKUlf4sAk/lDf6LtwC8GvEnH8B1T
EYH/xXYLfRu/ztEyj0uW+B/p06CV7+3cd3dTzH04+BNKexcxgjOLfY5FAlyModyalPrXkJJYFofM
YNEFdgmAVF3exQ1BYJiBzofS57LFqDU/irC6GowLH9QpsMBqp9v1F6Rh80kb8R4eBqzm0Of7H6b0
oZT/Kq7d4cVNy51ml/3JjSi8gMuNT44z6LtCIPQ0RA/q0dV4itfNCmmLh+Vb523smlQaK3WrbZZT
Qjcucynwh07PwrVbCUEIgb08pEH1daiZluqxmayxZ4HE50THRISuLKrJYSqsg+j75CebCgfOdACV
9rb8ZRT0mjbtNezr1gpeikrri1ag3lH9rVmiA/eYTKTVlD7bzHcIy8bi0RGYKuKtPr8EDTY4lR59
aEEJtGMVDrdZzlQ3h49uuaHkIMAeIh5Gh/KHkXWZ4FCKzJFgdRfjaWmDZhVD9TCj7dWaWbsUY/4C
39j4ZPXpU4+x5j3GUdG2TpkoJCbcBfST5gmE0nruOkyKynn+4c3pu3rDo1a55KbU0szDfZ8DxPv4
56xUZ2yCa+9h9DVgXmggC+irGpzC7ZiLbeMa3tZWxghuhQmMm+5u04FMfEXLRfSaU7CGlla/XfIy
JzIOd6ecQcO6UFfS1PjOkxcVJEno5bXSmjdHmqzUc+vTMEWkR8qnLtPJfY01yEq9qny2raDYpoaW
XYwE1uygEYysMFDU01iIRZgBtNb4xenZJegwQ7HtRp8c+0FYcIDhI+r7KDF+KOZvSan8KOx4XzrR
l8FuLFBlAI9mioqznQXf4rGU5onaHVx5/rXMLsyTJ41dS/w55dtEjCmaI54m42c3GbXVhHnaU0fW
1X5AU7IuPX5Yrem6J9yHoxVUdAR20GhXSSrck5HCxgXdyDYYN/bvWTLvcgDsiy6QhVXKtVkTGi4A
XoeZMj97NXoCLBXjRmboxs7vWnHzXkh1R78gHd2qIouwF7YrajQEfbilpjjvKreEOU33OBDVB6fV
ip2GadBLSjLcCiDdePCWuVi3MgkaC9z3EMN5GUuhH8ELFnSa/jphLAGUby4vTQNXTzeh3i3zUh8t
p+Quq+dgRzHzw55stnAj9td6UZ5jbPGfQ7/GRr+06i+F56/KURt0IhHa9O42DaoamGMwqULbcD/5
xQwF0GWwmo7poW/cI+6Q7l04uuT2uWg7VYlzK4NBgtrm/L8Hr7r/f+bkPuIC1kLTMoTn30aU/1oU
PWNJ0pnQtuNtxasM55nZf7lKQn38QvwvYu9sDu4c3HdvH4V2nHmWDsFv75qXSejVY2WkC3KJ4pIM
ZbxvO3Kqg2o06B5xqhya2lkp8oBW689x3MWfRSHhRGK50TcjSoXOpa+XOYuJDzYp1HITG16vgssr
X4ZRaaKG0PSTGTbzG31jj38GOZFa8rhEM/h+1oL+TK2zI7X3S4wj+ya0zPm9s03a7jT+1EtZXpoJ
tnAquUsznxvbGV9E9hlliX7v0azQO6f1F8Ov+40LonCya0ODa2NW25v/cNY8hfYYU1G43iWZhLtX
R9E/RyXl8bpIyWCXkJYCu9sEam1aJfW61o07xbUYXQw8Zm5A2+u/M7WnBcnEhGOYhXzE1MAzsJ63
tqlPMrnsf/ymCSgRvJaEd27lSLGF8MQxc+bZgnDGm6cU9eJyET5+JuKHkBtH4ZJJJDQsy3vN2YZR
E9yONMyX7qfCdrYm5K8qHvLTIJ9FGuetHqmOjo8Mwt1fNm7g0jLjFqpUOE4wesGgjLyS7J9tLcM3
clcr7pLGON8WDDuvslMWacUpEFQ7yLk25lKAb1dDeeel4YfPm3vAKSjb1E5WXAOuSP1M7BDqsN73
PyVNXayjBjuvyXC9D71nqaQKD4+xb8RbTynS1GqaWLlJnDElF5dv/G2GCQpFdzXWy08mj/ZxQiC+
HgwfZQYEiBUQZfZ4e4v4pSBqUM1fndbDTm3E2ghGXgSveGznL5NF0MVQzNV6Bt0+aEk534OubH8j
RHYEG4YV7kx+uTpLDPTXamrTm43MiNdFZmbWCrHf3sfU4S5bbD4/iWZW2KN0A8v4/aBwjNJg/h61
g34y1Mo7DaXEC0btL7f7/2VUOtBhPM8QUP7p8PQ/GIKdW7UUXbSJZQdCqLV9jw5+xqN+WuJv4daU
xhFVURAiMXFLt63V8yO19Xq+DUzUTENxdqOu/G7N0Xy4sbhuEHLhDRe6CoECw6ye1BG5qPUT/HKx
UUeF6L7exixu09sr6i57nS8DM3Mz+RFh5rsRjJkezWw+dTqdW2aPOTBqmjBPwl2+GIIn4tS1h9LA
9iSq4rcWjhWMdQu2nDDitxg/Lgw/EQ3873XSk6Ka30wNqZQQOoYepoOO1HEgbfD6v5bJTpvJ/NJZ
827CjyIyWcX5/j7plTjTOc0PlW33eFNVz2w++T0zDV/qo+Di5tEa34N+29kjt7CD97Y6avyxWzVQ
TU5T/zYLq3kZWj6VF76x2NX7PJESHDZ59o502RFR8yaWpSSHlmtJa/PsYhrjdQiCTSuTH1LMebZH
aBzGXhkvj6bhQChun5XyhqHdubfa6F5LbAdXcOIPrLYEW9DwJWxra/nWIm8vkixbO1UxbLyKcEX1
7w54bZHbkqIC7aR9X2Ccx9n2H0tMdTu7jV+c1I5farf+1keNAa1ywVeUQSeW6nbX77Uq1LaKiVxZ
pIiJZDQu7BEeTkPp/yPsvHbrxqIk+kUEmMMryZuDrrLkF0K2bOac+fWzeORpT3cD00DjgqTstkSR
J+xdtaomfasttgnbJd9sFPaLmaJuArMpvUKxuiMobc0VuiSJzOeHZEBevWqWolBp/0M5K+JC//7r
VQ3TNpnPMcEwCf7DU6UM8BuQkqS7WGnrc17M09kyrenrqMiT5jgbCB3+ulSpKGSaJMzBc4TNpYyq
1hP3a9HDX5mtmXdm8CmmAqPXwv2oYugRpw4u4QO4vQ9zLfIERWheBsIhqPp064e4uiC/oesBUkDo
M5DfOWb6JdMQdhXDvJfiCpdSWHXH2XQ02ROHEMSVzMVQ6Guyes6WSfsoA8sbs8X5RJJClTjL5qfI
irWtzat0rJ1CujqZJHm9BEoqDvVNpybOJ7Pqp6XWllugKfMzWzFPEw/qri2yh5xi4wnmknkiV5kK
KSo6ltJRST0xJS4A59q6TqDjIQqgduNMX9fk7hZVcvtBnRIJxGhHbwRctF5HNtQjZHUWWIUTIhiE
r5LXcUPRwdKP1Pud/1ARm86/XmSVpTr2OQRntu780yaS5E5Ik7iJd4raSzuxWzIGck10eVTcXDHn
k5jxUZ43vpwkli9OJUoLgPKjaVN2WnWr2iehharzHoGhMCXpk2FtsXGhIpmgZqxGu0DCcG3XwZb8
cPkZFMhXM7dLtV9JQ81Wr4LxzilRl03x3L5kMcG1I6b6TzZP3txGbeiaYXhUD0KM/adJnozmW7Hg
rskTcibr3qp96mPz1aEfd7VI4FLXxIMLPGQe23JOL7KZuc400dchd2bcFsvcAZSwqKD1JAqwtmiG
U778iIvR+aWk421WtfyjVMPRRWYQv1CsjP0ircZ7gHf5lqLfcAEg4ewh4sT/oQS0/r5JXwdarOqW
gRRQNx1L/+dAi5VTUok+SXdlpah+vcI7ykQpD0lvfSRr01N8iOtJS4Dsi207D1QqtdeeNDTS4Qcw
MqsTouQ1d2uSK8R7yVLHQ2sHvyDE7hLKxGYoVoiRjetLZV9JskrZeTfKFTWhcrVSVb7mdenAQQvh
oa9fENfEV41iUi/Z/ACwVj5YcvXUhjRviSvkF2FkFe1SMKlzUx6NUQ2oqqqfxL5G3zXqvC7YDuW+
T9aSKVGteaAc/wFRGZdiD3VffULB4uwKZ7G3QlcPgWJkx+uzVrF3Yn+kW+Sx2AVUWXGa6MZ8AFuL
r77oD8KXXfUDYnYaUde6Vatrk7ad1/bh/B8vlbNGkv99+NRAhlEXtEhpW0fRv8+OTTkx+JdKsgNF
lF57Gv2PDtXBbSajGft6P9gZfQsLjZiZ1YfTONWPfngSvVEh4UEyo3kpWvyt1qWYanX9wnw1HgM9
zjzJSEK/JaHrZCkUERLYi/d2q3SHYK6QmLBOEJWD1CGaR2blduAGsLztpm9jU8l3xqjgpUazCA5F
Th6clTOfFmF3EKfiY+4A0JT5cLPyrPNKnK+bP4bUGUfOhRzJ8WR3dL2zLjMeF6Xm6QRkQM2mzx5G
ZuSdZdXqLpys7Lnp2pdgmkBmqRYK3ngBYLb0LB54vF/VjFyMXi/bqyj+iBVkrdEFLErl8GeViWee
ibDL+l3ROubNtImCWHVoAtA7lsU3ChT5fhSy7lbLvTZVloe0Nj9YUhRfFexK0z6cBR9KFBpv8nfW
9fqH04CvVRdpOka1NT0AevmvOpu8ukb/PA2AN5hEVWfN61NZMdnmqnr9P2ulBhpzb6U82VVVJX6r
zSdegfmbElcmkM5KPmpmD0GryJ7CKdjmUlWfxJ1oNKXwv1A0WpZZl6Fq/XHuaFSZcuwmRZo9lYsn
rxEmZSKPN3GUKhEt1gBvrqKHMW1wMofRZpPUFBGDSZavcwFYAKlbLtpHax71HSt3tDURs8C2jwyi
fxHAn1Nt3sq0lvelnlQbeVhsti7r0Dwvy+sXZ7ZatY+BivaRNoQdp/2ViD79ij9Z/zqypQwGQjPu
9GC4dU7gzzpNFVGqWs86u5UfxDZwPdNREtq41CZ71E5CcSV3xLZkAyRSKzjZpQ4RbW291WsTLo1S
iE3k8aWStmZD9uoZwQlcXRtv2E5052ZjfCPGTd9P8RU9fPVOmdhDuUhBKAdyx23StyaJKmoulaB/
qk/xjQ1oJS/rGUAH2x2EUNOMkTNIKfgyxykIljEj52YNA4qKyEarKhB9CgkdTPbJXvxfIAVNfhrN
WzYQ8fJS1vW8HSENyJ2Fq9KepsqVG5WXNUppAxLaxpPbyspVVMmaesYejBDKE6fI0xjxhCvdQAzM
5g19S5uqM9A0XXmZYGsL1ZCxpmotoPbQmGDJnJKFYv08Ra9ZiLqCXv33OKnR+i9jdk1AlezHhAzw
hVbSbcJjyI4TDHkyBm9tOxuPlZ5bnoMDUXrEOe7CA1K2UseCUDClawQWGkXXbWBqBANSWGVfOJl7
CbUupCaJ8IlAs9+r0pMni4jCKviZZO2xWpz8G4h3wlv1sbrx2L8plp0fgzE8CdSi5sjtVTLHlwIN
Zoae5VQ2lJLSoEADmqNUKKh8HYThrwTKaALrjPJOu4mKfocyVbcS/UE0n2AX+7TSYvqwVb9Xi55Q
Ex2Nn5g7qtJ5Y9U+PyxyOp61HhWgvM5+siq9Fawub73yMSO2u4tbpFCzqdXMe5xS0abZk2Mo9fRC
6XHURTvxP5RV+bMyo+Q/JPH/2GaJoQPkjKPqkMcYQv65DpclKmyaNFhHZQx4e9Mu97vQRMi5ijWS
IoxOXeFctWYOzx0QZl8MLGkUPsdEnz4a6/Xmr+tQO55lLYlZoeUskVcRjFMXKhgv6h5CBUNfEylP
rowedphHvUo/Wg68YXHs7RclJ0VSc+alXnmzI8zNJX8YhhC86Dwn76OeIP3SgvqJsMSDOGvV9Pf1
zKq0e0MPRmTkxcswKdhJ2fhFm/W0cKQcQ9d0/cO0q0vETU5EsUtcQxug3Wrg3lcF4EEld5D7B6C1
bkX00b4KyP2dU9ruIl4P3CaCGkFFYE0uOfUOKp/1fSwUgs+K5dPGI/f3g6Vfvq4oHFhaa7kzoV/+
2POjMjWWwNG7hj6P/F9tGMX+h+kBGBGhIZalyY7O8u5fXo82joq47iWVkvOQc/+Ix/FAWqGczpyo
u+ohagYpsctN3iH910eJESyeVts8+pQ0pyw2hEW2RaSPJKd2aIVB9ztbhICci/63X7+f+vla1vp4
ADnJMt9qy3sg1LSsZ0M+WcAwPSFj6tb1Zcdb7PeQqLHxqcmFRZMv1iQ9j4XVLKRTwMUvyv72tXQJ
8PzY+diejJrBdUY6hYIS7+8SGuFBoMBtoZIjhMANo5K4N0v9QSrhnwNAac22LWl7RImTHPHYkTQ/
YEJKWLNsraJotl8WpTy1vJAsrcOsxuZLTSPaJS+k8OQ6aHZapxjHNLBJRccD+DwH9icCGHDgbZ1v
ZAsydxhaw6WseU90xnwTUs/GzrRuJ68NwS5xeBaboNuJOalmrdBYZbnv8vqnMiX6dsgdGhmRJdHc
YWT6AiMJOtL6gQcs9qKkI2Phr2viqFPmO4pM1JRYHWxLGzmGvjJFVMkJ4BAPtChtWfdN8EavtWa/
kNMe/Awi4tHiPD1S+Vb2hk78gUp3LFmi2m3NSH7M8va9kiy6TZKhvmk9vS5CcL73YJX9sdWdc2mX
OZqNwTyFYz6i5IRdiWbDHSdQqq2SoNNcf2pKWiYGOE6/uqKtvvIzKXK0Qf8zL6fgZ5Y+KyhiP/sI
tnzdde/0IqnlrW0Q8RGsR4UOPNYiTmNrKMgum3mCcwo16KFsyvQBgYlXVU1yE5d6g1poLdJvgkr5
yEKbQA6z/0XtOfuVmR6NO/3XSHzqwjplDzcf0e1agSWeg/TELHRzo51xs9JuRUUbeRnte181bZVW
d3UwQgxhTZaAFFl/vljKFLw6pe2LH9dOl/o/SmGa+bfl3bpDQ8OOp07GWcg67587aPhfkmrIRbbT
FgIknPbbQqgn+YDNeE0CJV1eKGlz7izlTSrpQ+uTXl2AgUSnGjXjlptcP7bOJGORabWNVisTfUsT
d2oOIlOW0EmuXlS1dGJiC8gm3AUFtautBA3pKhJ4Cqmot5VcTR4hSvG5symj6ws8K8GI6qwu9kn7
oq62htTMXXKKnff/vxyoyP+6CTZsOfqIGjEThsVQ9vc1rh6HYdktDZb8vGdpR13/DJTHjekeUJjW
rIuyfogjcW0CVw6L2G1H9P9SYLwPuTZc6/Wshb3blHVyypxkP7ah+bgksENtsOus7NBq1gjlT84E
3HHUa9woQnMfARLwl87ewDkp0VFyhBC4CF1cV8ASwv89oiV3ipoh3uFg2yBt7N8HRAgbxrX4NKcY
uHB3ncDuLoBLLFcUO/7kLgJDWNzUzsG3B0SCd7mxk8y2fMVg0rhqT0oo4pjqtQbranZR/jyUFnu0
DOtrT4w8I1J4LfQqurALIvUk64a9vqLsQzt/lofB+L4ejKnt7Jeg0nfQCcjY6IcHBBPVLamWH1AJ
pTNKmcSTafXtTWKqt8m6f3Tkt3Ie4/eEQjtv90o6zsdNQBn1kVpw+TV6IC9yh8SwKemvAmfCG0+t
ZBW7sRlbz5wq7QQu/VkE4hozidCGYrKlXA3FZO+6cxmrr4RsH+LFmp4jNakB26rhJtMm+z+2TNj9
/r6DxgCpI86iUmeqGm5VWRQo/8+eqe2muet7ovhaUzI2ylQ7TyzM7G0P6WMjZ5rzFFstimJM3Z74
Ktib+RLmwYf4IlVN877u06+/Kf5Ay21Y5ihnhOIJFZcWqtMzVZDr199xCs019dY5ii9GGQKC1LCh
B6z/3J9/XXy1qxTnoOP793rbwDc+9o4X4Rd7yKz9PCkF2G8+GjPt/UHKra04TSaVek1Y7TM5Kr/+
hIrLEgWF9ftvVeq8nNMmePvz/xiHLKMx0ORERHfloxWOCR6+cnbFH5n65NL0Jezq3nyM1Tq9CJkf
Ni360nJKzVKg+1F9PRJQbfpYA/XNkEtMKoljkT9ZqHvkrdZpWq+VfW6fZPade31IDmanBOZR0Zzs
BtvA3JHfqXiimIEaTQJUZ1d7pZHpiNayimhqDcSEspMzJzUquxOAMrXi3A8IWklyIHUDEg0vRowp
flxPA1JXh7aU3vTxw7CC8cNOWs0PqXR6UBvmY1lbL3BiSE77S0LVqu0xl+9EP5PQ18CVW9s4Raq1
rwlk83NzUV5baXye16gd1rp+j7XqexyhX8hoHrplEGmUTzTUzFpG9hKZBCW5PU3l2pWDh2dVn+Qd
VvCQzuAZY/Ymz0P915I5xx7I4Td56AvPyoL0IZQhzDUz0RFZXkhY/4+kb7BFbALcym0QmexF2pfC
JA2zkHs6QAWM+j9H0jD+69qfrxYtFZG27J7mriie45w/OhbkTQwJBQITrH5rtqlfrqidDCzKOneP
CBIN59oKyiK1cpiBE2t5ATxTkpFHuSyy/ZQyNlIQ6e+XMRouEPRx2K39ErViYs1M9KtsyHxj9S8Q
DH6Q5JFfajHXhy+pVNkjSNCM3KsQ8ZxLra5ftRAiEzlDshR+JBFWG0RFaAdUxReaPiHlK+3gjfsb
nMQlCNKzFCkH8q87Twz5I8EOh2WoO54Hej7FVEmHgnHdS+bms0yVTr0rxwDnnZoHmzCMjbs/R2EV
r5p2eTiKVq/RS5QG6Joda5TDwSqBZBMlY0uqs+2QaZX755qFfw7O3Uc7tJiIZMt5r5fNYKBHWt2Y
B6F8/2pohhZVsD70Q7ukWx7D/xZHfz7kxpoOkt19/Yk/102PF0Q6q00EsbI1Ws/qougiPljmyj6a
tzVXBY1D51S+ELKIImA0RLIfIhjciRkFQ41UvMKdq+66svyR5mb56vQkD0WYL/x6JqkJDQU1mkyu
dkZtty6W7frdtsKMx2QKjktrd6+pWnxdr0rUTBPKbyGrkoNXen3tkzjJplfW7RkesuomJUN7n0jT
vCtjGCF/XkNtgIQtrqWdNeylWKqp+9HJG1GR41Gu26+YHYQJ71/S50TpcresIEji4speLDLHFqXK
3itH9wzDMbZGw+u4UPu4iWy+PkKj3CyT+3W2JviBrjU8yQl/DAJtJwVVsaV2q7tfz3xKTtiOTbzy
gBzr16LN8fd07jIifBLpnsU5EeZRlm3oZ/6W/SXSsq+Huj/hh9Be9YFiHH3LJ/oS7U0JgtdRiyhp
cc3vgZgIQQSuHfYZdCIBR3B7K1U+jkVSPE2tXF1S6REbK1KXCs0g0qyniErag5TIBmnYGNh7HXAQ
q+ODWPOUUfz7NRBvQDaZrykb29IAG/WVAJlCybeGmuX5uikzdGnblZV1KXLsOnSWIxgl8e8fZS50
FMvNUdh7pX4I/MXoHN9QnGI/ZubommQ+bkXRINSrHtN4bR10R9uleT38Wg+i2Pw6kKLfB+JLaCZ9
VYGiMv7QB6hGwtkt2i8ErlqHbKC3EjR5s+H2wUcSPZS2dxhdcW8QxG1Bg+3T8WBkkvaa5NFd30T2
fWDSBugafDvJtOlq076K7tGc5tWRilWIO9ySbzS/to0GdFgY20Ttz2Gfd/x6oPS4vAlNG8GzZLw0
NYP5Wg42DTV8zKV9U1OFKrRpFGSOGfWcaR+mwSFFm85HY9wUC6f+1/g4KOQvETJZgoFmYlWQ2RyS
JolxO+otAQLdO2mIvGLiqwZFoo2WmySVC8aCGNLMJrMpieiW+we5gJMx9EYUeOSsTB8Vwc13qtE4
d6iDSK3M6/PX2V/XndFw/EwioRod9FbcMRnZGLDfvKHNzg2kTpS4QZAZmHIKc+NEbDr6ZdP2FarB
kLIrm9DQ7cVpWTKdF6npi6/m9pJ4MxGrRoltU/xsk1pkt2mJNsEELsJZOh34Xd+6JmlUP62W4voY
/BxXrlCtmO1zUWhvWdJohxixvHgiTfYYhwEQ/VdgDoioVaMueLdFV+qwJSzmGgG8dZDEQfmQFC+v
liPKyk+9yKKD4EqbDnPKRLLVKSE7BdxsCvKL/xprG+dTz7e3NuqQF7DOjGjOT1AZ2KQb6+5dXWWP
/XqKYSzaREMm3SWDfSf+hLgkNoGof37/BTPulzPyKnN4EMAzothgkgd1c0UiuuznYoFbgFS7myfa
ZqPZbcQYCBEkOjYEf7ihpC5PeSmz6EqrS+OU4GBVTZX3YumAD625hMGN4AkKdULim6oA6iunq87B
rBt+VpJgCHAcUSbhl7WVQUVpS8bhejDXvTNliEy/LhGbmwo77V2uhM5jCrKB3KVpq9qNcSY8yG2V
SvpG3jx26mnuj19Egi+bHgSC17ZsDroy1veilLGeaRM0yUyrjUNjlMkFthQesI7KTaVlxHylGf6p
wQESyEbXrYrE3Ayr/M+OJvNRb/W3dq0uIJEcXFJyiStUivGgSPEm7UCnUFR3Xut4uhM4AqvM2eg7
ztUKml9Yi+qtsjQQv8u8eprs8KXjN/cdWwrB0VXT3yZEcf5CntKuw5rHjYiuf7gxXQHtulpooldG
exD/e/Z8bmglMhQ+cMEVS97bYDmvEcTmXRypWNBXbXiaSLNXoAQ9BQ6et7EtmepjPXVNMtI/5TDz
WjSI1BIG/Yg5qCXGfkbGv9TqYzVmSM4k6ApGBbFeDHmKsOPIxLf446RmSF1U1Yti3fywqIpZKwRH
XEcAGh2LKLaYmMml1VMgmvhmTCghmCBrhpkekp1QPogPidX5LY6cy4AY8BTpcOSadJHO8ZrEZcmJ
dj/TMGf1HKTc5flG0bWn+G8jCe66NQxmqp8LM+NUR1x7TCVcjyXNkYehJf3F6JTkwW4b/zdwYtmI
RXmUJuUdMm1XTNnIIDtYR8RPfS3K9Vg5aBpRPZc54tGjiht4edxREF2Y3Wn0rP0RfHhC/Tx3VeuW
M+oUaSL9ZyFuVbAaEL2u/uY02TGLGo/RXEmnqFL3qJ/vBEGJHuzGRGrxrVUUCZpVGTDVxrcFSM9m
QvpwWlN2DiHK2K8jQrIKhm2z3C1O9V081gW509ea6JFGwuYd07G+ayw0fiRR5VjZV8RGxa7ikoRd
SB8s8o24kq74MvELpghtSnuq7v5xRBXDy03QomsP4WQGReqWIkI0D53eJXdIAQVE4GTTBxRG9eTO
CbQX8cDJamRue1w821QdnOcyDPxSBbscxuOv9aDUI6Ib0pkrtOXHntDees11UjSMDeLnQRhztdVM
95So7w9633YPnYF0dnaC9vYlK2sDsGa6VU4YHOTpR6dQVlOSz3jGDh84SXlTG9LG6sqetxT27Wda
/i9tw8oeQYA9PFhIW33k9su9WfRP9cp4w/oN3YruAskKerTHtkR1VbVrV6uBIynxfI2T7vfHMuL+
S+qOiD0sCeI6ZqzfX5wBSx4L5aNBsSJWsHqldWe9HZDnh/VVKOm0bmIPrmrjQ08+n9tAxjum6zax
b2d4WyXWVbEQAHR4CWlFEXdByU8U/8SHTE3b65Mem0gK/mlNL4VAUV5ntf9gk5RCeHdLar5H4cwo
+sU+RdSaB6coME+WNrQbazmolkbA9zpIGPWkuUpDJi1FUWVLR0B/ZjfxZUthVyjDvtIeVK3/Ichk
4iNq8ENZsLwF7mxEmPXbxq03pIegUS69ICvHOzUz1RMkO95bKWi9Pgwyr1rAJ1q6bewJ9IjOTZYP
rqNiIZbj7CrKm+LHzCtywJBDzNgGyGVBmEO8utzIp1Qig07N55dILk3M6Qx9SvPYrQRCo1cVL82s
4erkwIDkKoGNpz52TtFex7xSbj2q1fuZQqJ4WvO6tmGPttJm0mlmhUaMoW3WPpHW2ZdmRh8Q12Rc
mMXbpIzqqTbSEdZzAKQnM+8HyQw3zVANX9K6QA4k/8vKHoTDsWeN5ovBQXxUhcKivQ3Q2NvTQRQn
iGB8yQPHwBqFn2NlG3naGp80TE5AOydQt32lndVcR6uVptiOShnbkQS3sgB3j12Dhsho3unpd6fv
ZtcODXUTO0TaLuWDPSZ7cy3kF+VjrDjnrpzvJ4sE3EZtTczAy8OEUc8cSkI7cugZJUEHqFAP0Glj
TxrMmewU5qR+AvU6nnXJkchHRZs0VspxooybdQGIWGRC0I9139AgDCaOarqY1bZKwHdMX7301I7X
Ww/6RwhUkztpSu/O3d2iOpZvJU26lSP2Vam6n2PF2KoOkPuun3UCndC8TzaiT/6V85Ty79p5unXs
5ZFYERjZ+M6nBdNXICOpJSbWSzvpVSmd+zQrUn+YUmtjjlAf5bD4LA1CGXosbXXk7Nl4wYdEoOeG
sUYNZqYbUHRsnaL50QCmsnPy7hybo7pli3EcdW06GI1J16WYgTuB0oItdx+lY+52JdoK8s1Db0LL
6/IyP2EVJBW2hNjWY1NJv/Xqt7LxiipJt2pBz123zlQxY78ONBirZEC7Cp0R3wxKyVesb+BhqRrL
r+v9QhAZ4JNx0OzImMhyqi1wxpm3DBZJtCnGg4U/28fhc280wGrg020h1T3NllxtnLJ5ZOL5UYM2
8rX+XJnFD7NgBl9g1wVMFLg9C6zAzTFS4292Y17pfrgJT4Ay5mdDk/JjkkrEWy3jB2UzrBAYMdqc
3tRswE/IZmRMrRFWx3i2blQDfoxd8VrGSDdaY3FtpipNyVTMKUTj5tYwuo4h35xGOtIVkC7VMB/I
WSJjr1Zk5P3DK840tPCLdZSr/KdR8aqPmuYrpk4bp3qkLWj4SL63hEU/SUte+bq9flOauUVmo1LX
LsBLZPFjUSkeTN4XSYEfgJi05kbXPuLHW4L561Bf2pq5LIG+yOYfwB4LzWJywG0EyN5AxyiurZNB
LNkN7mDEEj1DWhuzb+qayB9su3F7KcDjHV+CdmY3pAWEAOjPxdBont1geYRhkoIgA45hsbsgFjF6
NySdnCXNUyGpuWiwQONHWMUMJf4Bk2zfpPl0Cqo432RKdFSj9tFW29hlztZxFtWvzbi85/lI3kxD
fYCYnY0eA4lPyrYha4+pPJb7b1rmeGFEiWCIjXCvNcOdYrAQIJnxASxXcbHb5C3A6SLPNslccQ2T
oV6NmD/ghkbeQsaYC8VglyzK2xTrZygDP1nJDLvGCu91cl9c3aL2hX3rR1vVmdvbGgnLJel2YwXA
oyuMk2zPFZ2D7tjPFB/VVZC7ZNEmsyTHU81zN7Kommbpp1Ivlcca6GaQ5HSNzf5qo/R1I6ME1W9p
PhXSmvzf5bPr5M8O6Re3PQ9du10OYa1+SGtbexq722xKkBCDSN6WPXwvOX1hYL5T5n72rJhSBy44
G6SAl5fBNydv20OCXNHNwmbhWc5Cv0uLbjPKeExnE2AESy1aCa8J1Qs/7Ij8jYxdUjV3lpXdS4r6
LplLwHYwfiEm3vJLLAkkEHeYyvKZMLQZrE+ZJeS0JTuzt1lytRK+XMmkCls8h8D79nDBylJ1XBvL
zW5pqpeiYm+Cm9ULpfAzj8aEjexWgKVzndqRfgG2KG8DtXhDFI8BQ0rQX+c/B61p4TP220yFKw6T
YFd1bXrWwrcusDaLBNkFvhNMjsFwc4dCk9Wzu1rM7ISRj8lwkjA4x3wf1tRs5CK+wzr1RkBn6zdS
esUIGHiroFtZnm07caP6p9Yvw06hd4iIh9SWvpx+2uGqJWlvUWR8cGebtCpfCKo/1waKdNJCNrKE
Uc7sHoMufeR32R/JI9RhqS4T003+0Skq9wk3W0dtPYvuR/6BflLuy9CB2hpnBzo686btoveigic7
ydo7+kXbc4LgrQutalcRkO2R5DH5bUozGcf3pW4c39Rlxh46fZDne5PWNN1tle2OW9hUESSLAFUp
1kZvJtJiF5PevuAHT0tcLcoiu/ZAqFpgkswKEBsQ+PiY6pdmTDDPBsqLVqm9m7NS8kkp77x+lray
Gafbmvh2l+CJ+C4tohMMMHfEb07je6ETUt8qQE6bOWwtLyOi0SWFhcev+YWx6n7J8EIPwz41wXMM
Uekbpnkx2/6+TI19ooBVtUjNDQxroAT7oUhFsanGvvShrdOp0SO/GKUnWFZvchXRPFwSdsJQzZ3G
Sb0ksGAa1oNLQzphQTAe+4HV+IzQe6jn4Wxx31w65e+gDDfIHuhJ4x3waK3ExzKoHolWDOxZ3cbU
DqG0pMcAluzZHLOfkxo+YDsdN3QkcBHKg+LizFow7SwIgbT6IR0H3FHmzWa/wgDEb4tOotQpsm93
ZXZpc9ojRkuySlup/jBHGD8T6QeI3Id8UW+jTLAkPbKXXiry45WS6o+y0G6kH8wX5OF+7qAT1xSe
Hb3agOqP4Bu8xDDwCM2JqF7wjZmLLbkk9JnkT7yHgJ2aus82psFeeVJRmA/12Y7QGCiWlxTs5UZD
ZhKcKnwUxVVWaoQXxKFwLxlfeYmcNjnbJe97hSjdNeow8i3Dfi9W/TcBiOuoaON0CO4tmcq1UtIM
0tgIonFHdxne0p4+WJoo27QBQhrYWbAZ2Ky561KT+WTP8snaoz655x0kehoUP5rr9JfVxo89TnCv
LYoWdJNUE1ODvTMqp1tIVGwx4giOUxTCkzy4VbO2VhE76iH4xyaseE8RfG9CclqzOGdmJezVBUKz
uIm6ELSev+c9LWeDKlPe2vdGd26UdwLUG39UWSTWZe7F3QiE5DKqIysem518QnKKJjXDPsF7tUpz
WH+Mb9qYpC4R49YlndpbPfU2QvL+heLV4C8I79y+CO393OJYwKiVXcMhJF+ssTWfmjsYyIEI0SWM
Xc0cnQ3lwNTrpDjbqmu5aRykjQ0nEEGawoNd5ZkHQYE6T1Fux6CLfLXKdRc7PzOBkn3vKMnR5ZhS
38S9HXKDFal60mOQB3Jn9K65LnGCIN/JOu449GraJo1KN0DRtaHR/ha31g8959HXllp+Ao/TzubG
AhXOyBWeU7ViLVBpv8Bc2NTdUIdGVCQnOgr+CPwjo1LJWpy6vIEbuS25hTVyOxee9r2c9KeSOZjH
px0P6LzAX970Im4PAx5w1CAli+a2u5uQxpjrDa904y2CQ+VbENZdFVGURyCMNwbLy1S3hLOC78Zr
w8Osmt8GOzxKVN3PhDT8ZFsTnqOlqlzdWZO1e/2xzIwnJ1pDUL5PZUpciylh4nKcmw1J2KXkhk1f
NuDTkG0ZkfUX2yZQ7UWL3XZQS7cJJaBzbf86sBrPVBl5Fb1/z7J/FsyHWRGjtVSNwp8QICCKISo6
itCDSri8x5QskVA/qI6Goox+U8rWy53wYFGsr/2uZ6JV8Mwz7EJ5lnOWxJn1RPbkyGJ/wfyyEy9m
m2ixRxpQ7UOLvcVZnb+amUcCB/ZNyjCTWRr7csAxg2uXH68jxVPGD1xJ4XOYl2/JnG5Lfq0JTJ5I
DZSdFdlbbN4VUc4TPuAuuiFhfwUPwHJhoSMnD2QGy0F9ZftQ4xQlDa9kvzRjTUIQkVb5p53QoVKz
9pMChn1acyGlsnStMFJ8KmsnFlQjMaHFNUz8VQWYs6QJG2OL0emK8O7KphjBhtwqu5GW16iZMRQs
gn4dGj8IXhjiQ3ceLeJYzZaLjnQNp+jTBDqDcoSuXCzfwyhzu0aqsHL0W/yyAGtGfgl04L/3lkyc
28xTGsyfsG0OLa9C5oD9N0peYVO90Nd7xLDDVEAzgGWho8XlcaCZjmya2M48e0TQfwoH3O+NBXVx
dsYXwpzDstzCfe8r5bsAJEkU1bd2rFuXxXlS2wXVu8rLSt+NeoZ8603Fn1oWDt3GiK1nfP+B15vs
XazFAZgOW1PFj8v4xdP4P4Sd13LjSLZFvwgR8OaVJGhEJ8qW9IJQqUrwJhMeX38XoJrp6b4RMy8M
kip1SxSQmeecvdeeb2TV7X+Nfb6HCODt+6bb5nasn5yWqWUVMiAit36d3UZr50Aneq+N6M5JJtKT
OPP4yIJI8g4vKCXV+04yJ7eKg84s1pc2EfEIcuxDSh/rwS5Df+zQAk4UVlPBbgPxQlvpI+oUysDP
JjA2VR0kx56ab8QcW4YAxcaJcUYqilcRKghFQWCZCmPDsZf52oZZxZXeTRQlzbGNFHRFtbVKDdp+
hkq+iwm1YUX2pjE3k5w76Gf5lnT3N7unBUVU5b0XoogJOOv6jXYHAqNcAQmNcLsHz57pvtVFA3+r
XetVVcKfi59J9FDWncHvVVjhu125DwgJxJpmHDn2FTHRXWmeGpV+WaFM5wqGD4cSDr4YpxJIOEw+
m4D1HxntVmloRqb1Ja9CrlF1n46gRBujJ/YrMhC1ukazBoTv+bKoo20aUIbj49irGRLcBKmh73Hk
AjnOYEcleqlLrXatBbDc0sGgLGXx8izcSFkjftRRIRBB9cyFGWftu2KAHYnZHS/L8MMRv1hI2WRz
Fqx6jlp2BxgCZJefejvq5zA22lYRs9wuzQ79IFnO3f6paZt7YEXmngvhTWPYnXWu32TqfRopOeeh
X3LqmKt7TYdNnKhSNeemSPLhMWnah7HAu6fYbJ9tvCk1R6xjLR7OavTiDmW+QizNYNhtN2be4PqO
A2cVEJBAf2w6NimmrKaCf6JSH6YEBkdC9U1T91uXspaditrS8R4F+I5D6MI/gdL2OaTIwIwham7u
kJDup7wNIVIG05xRw014yCvV185pPHZr+ubDapK5zZSneM2oNVYphIh23sfzMXhz4vmiVS11o8Yt
aC0gbjTGVx7rxcQ2uMGEmOyQRK3qFp00lmGTA2h680p2WivFRy+0NZEMAf8NTha20q2M2hD45Uvy
V8PWO9CDae4sU/vScuuuatuPoQ0Zm1L2rosM5Z4Ck0OVkOyTMOIzIUb8MMPeVm6UkG/Hhi49+VWM
wSegGo6qmnmP5DK7Y2wA7xJ2adoJx/dgYhONoWDsSxUIXNN4V4XEd7de/QXVmwLTPUQBCfNZ8iCV
qPYTs7oP+TntaNDJEBX6SiutYh3nwBozqg946chgbWtriCbZstn+rBmmdbNtFEKwT1AZMNrsq4Ak
tOEYH67tSXx6uuY7kX0LW3aiuQyGfhH65La/5jH9OCsMvE2bWSfYL89T76wSw73ZoZNyNAw4AucK
4Sbt8xCXzlrVxx+6qLklrPriEIZw9HJh06edbsUYHztcsY+kKn9VNFmPtsMIwbNyzoJqfdcGMVqf
KBx8b8SZZjDJQMKgXHQNnxQWvvdR73PQAv3K0Y1TgbxnO2BzAGij+orAtxXogOqG6pYpkYlGQn3q
BsIHXK70laUMGeNXxoVhWq0Bm/zGdn2XtS+xl3gbd0gD3Jb87RTIsqRIF0S6UEKjW+Hz6NXHrhbG
1qlAYxEZ1ag9Slz1CbqF2E7WHct9ShOKtKi0Q7jZeuzACmP7ms3Warbh0Bm+EM27q34huqQb1JML
0o5uyiCdE2saSVjfnKxFO/wuO7jrShkCR4xask0jRx7sGXkyd7txC3GIRG9kbsY644RSwjcB709J
g3uBVKdqW08doX6JSdewHZ4VPf2MaZqmXQLQuamMPbsFxCewUnQgQW7dUQY5fi6BN3hD+AGLUF/r
reRy7qadmIOVvP7KnQLkj2SpdWxpT01MvVMoO1urn3Vi7YDWcROZivkcjcjz80R9KJLpZ9RNyAhz
lJWooKENDOEacjQNQ2SHaqfw9wekpjhWtBojJfJHhTaYR9XpqPaHiduXaY24c3qPQXWTsPN4dk8i
7PDU08alDPkkpcpaDV5NZLV0gXvSSve8z4ogMArwG/0dptihttNye9hLGwZPYBD52NvCYbzIBcm/
oHulx5BJms+8pyfAdAIjHDvzKrVPlO8hnEaN+bRWHhllTxxHuDGC3jip8KSOuSb8zAoJ6gPXsoL/
Va5G2u9oLDdVklzoWkybZJoQ+I72IW+sH14+3ScpBJrKM67CojU2yGQzEfFE780jNGuIHtAAkGfg
XiFY2HQOvQ/baR9rR9xneKKUgCEdUHZ1bfZg9UkZ20X46/2uVD9bnWQlmrXVms4hHocieh8Ux6cT
QFd4KlG+zVi5jBJbKO1+IkxjlTmR4mtd9+gw04MqTcwN9iob5ZMNGKlOdm6T/OjtMaccscYZxfyR
1K28me3OlF29HtF4FzTq6JroHdBQZgJ2jj4hA7Cl8vU1cnPCQDkl9qK6Gtjx1i5N3RP9d9I5SC/P
Z5o2yTy3yZi0Na3eeOWl1PGp9yvCWT0MbK0GRFn6Kp8EIHcrNX5OYgKZwY+hjSKaJizi53ysMIYE
1kpIDl1WIQo/QA28IRUkDUlDtPnrgDB70jSCFeOZA6YON+bonDBcTvV4IZ+7ymBQEYY9GkPLQR2T
EkUIISOpaCkCpSeD/jZN7J1erk876uA+LprnyTF2WiXEKex0hxYkTtxB/rTwnq8G6LVYioNq7bCF
a05kYsnL3rtawX7ogaQnPVHvRbrC1BwggZIBv0Hya1Ss+Ojmxl4MyQ8Lwzg41ezNTa2dNdnRJdSo
67QKlXfnroYoaldeJ2lz9QT7tNmWcJ5ibeBgRn0YDWuNk+nKhVWhi6YAXeFxttbMG4FF7BgWbI68
j98zGbwJpwGtTeEQl7rvALBPNZzNKYelcYq2ldsCl4ZSMvCJKNy4Pj2VYu1x2tFLZrAqWGTkrmu1
jp89yUXtWtSSeR30a9opu9g0tzJsxUZzld/5lGNz7/VDbLD26VZ6cIOJfrIXRtz2tbmt8iECcRFx
4Crt32iaq72M+x8AApGRheqsqS32UcyagwbqK3edVcipn6Qv4gQb5S4JYCaNEupQS/kZyGswjOKo
pQSV9oqb0gjbKQneR1SAUARdZzyyg9WWl/l9Wuf490C4BiNnCR2IXAZ1KU6gRGTKOsNBtDcEmlcZ
+vpoc3po+VUblV8Ms5jMjJfaKw5W6r7EFpVMrUX52imY8acWUiIvwJBuvAk+LKxz7tynfk4z11qr
kZkQ7apZe9lo9/00XIrBZkPrLG2Xid9qHB+KXuyttlEeAsJrd4VZ+1Ma0G5D1E++pG9kzXDHKeAt
HAdYIXNyjdsQaSL5GxYTva5KIVjB4kWN9bXFSloOMwQt3USecmSbQPMweqSBx4dGD9+bqaX68twv
tbL3Ek1n0eq/msHd64TPZIhliXjr7yYEmDbYJwLgzGSra6cIJizXmlHzIaGp6LNPqXtc/C23gcxZ
50lG3Dgp86o0ho/T6GSRN+3vdlNhctp1Dmk1EAXmAxPOGXiGrdt/EKZebrwxO7ZF8EYKHQ6VPkw3
U2HemxrS0Mgsp1XgDH5VM5CisfEzsvVqjbKRSq8yt6k7AHNOO1ZEk8QXocRMdO+DhpzlqQqJ/ITU
D1WL1nWErGNSg7Plhq9sx9EgvroiczZFTAuhKqZ1VpoaR56SLkcwPYiULkZbtzYJmpzSdQvNlO2l
KxGyl0nZmfdErH+6jEGRhHS0T6hkCSysVjh1BFkrqYN6kOlIb6hibXJu4qAZfbp93uFWCxVWuRqZ
ljl+pFHV7Bp+rb4iawsBh5NWz3TkdXpou5ikuh1CTwulJ4LjgSk2di+l5Cx+glX57HS5jvaFqRlh
xXtkR0xie05+fVBsq2OR0dFuESViigiecoZRKwDWdLyKehexX7U1V3HbYrGWavNTdUkypUX0RoIe
aIQy3EPSDddlzWI5Bem9g17rRGuB6qjj9O34hl1JbjnH8AOhnVnV4JgkLbXkBJLJiJ4bm0MKpOsd
F+18T3qeH8fdDR1qt+7H3NjYY/Kj4mQZo4e46zRtN5UlMRdFekyT4TgiiFF3sqQsN1pSNtUyfbST
bQ5jT5qqvVbYBu2J3LoqbE62GMzD1Pf7wkKPTbuf5uoExlD0Yus5+otVhc8kVSQYJ3Yksf82c3a8
atx3DcBDu4+YAAQ6uihwCyaSNFPXBaaS5KGoEB4INFmjw0AJ3te+onu+Bk0QbMheg0JXZFwcYwAs
33bgLmu0FQxxNHI9WaHzWdsafx2joe7o6MMOdV/vA2BbK2tA5Kj3ZOBBh1rFI6u6Xrp70xUvozb+
rl5F1AX7zsCkVaW6s9IBlSBVL4pz6Mi7SRJ62cxHQrU4aTUd3CnM4OrpiKawA0N0E6hQKXurMfBb
z0KVgN1v2+AprYYfOV142IMqd5/76TQXS5JTmrjiwxz0T2Qh2xJHwmqoqh3oa5DsOhBId7B828mJ
zQ3tnW4HT1o97oNGNbehYNKXinM74bMAc2OuNCJMpaq/Kx6lv+ue4ABNNKoAnKnCek4Ji8f22HwO
eMuqOMNwM/bNoTbzTZLyo1M38slk5uiTbqnH3mfSssKZOsd7mCsX8gmNTQGvTjQhZQXa421ctYep
vYDhC1KkwWq4pQVO0XMd4CGBPhzclUd2vBKOX61gaJV4jboZ7e4E06fnKAX0RCRIMPPqmXxPopeF
+i5KBqXooWmSEhmBheIDz92jPceGJ+oczF4ja/FqkoxGm5ODzknJyAB5tr8td5uRDv6MN2XdEOe1
95zx1RSoLJuOK9IYaFdo9D+7yPOIm0dd1iXmc4ogBX7ED2YMH6UU0CNjoEHQ9/DqTCtvbKu5YDnL
rHi2a3TZXm/6aKiRp8bvZRF/pkLuONI0a8SsE2IW+v/DgD9Wt+8L2yK6Mb/1BbVLrxjRViOx3Cjx
ircVGYkgao9QyKhYEoY00t0hac8JN1B3nU1+ayAZmtOqYnbPMmQysGuIhRAFzUfPy1Kf4+Yqjrgp
TKIuCIni1/NyBOmGfuwamsd6xmLcMLeOaeHT2JTVrPDfKko8XT1jwp3URMe4V/y816dtXEa/aqbE
OJXmJR6vrzfRSp1DNXwVcY4RaxFkNPUY6kx2wI+ftaxq1+Rl3DVl1/sFozoltT/yvqKmmExYeVxO
mstFg/LQYTfnwJMWm1DXP4ESYvdv3edynmGgrctWQhfJnnKXeE0j3JEhyOCO0LOh995Iyy62Oejl
e3cggrqc9xxyLLaOoXzoTvlBwtlXYX4YKf1NvYfnSnHxaCOTUQBxsP+3DMVVeZQMclYN459da8vH
wFPFQeDuxVnf7WV4bEkhPKARos2pSIsOvlvybcGvOXxEwRh3luqF0LF2F2CLQzrb8ffhg7Dstt6O
efPUqKSGxUrLrRXAQ7U/Au5If0zNhympxIoDzcHViZOKavfJmX6Wwv3JtNo+k2UcNFg2Rd8+2AnM
+QpVPrwEBvT5Sqg2HMLumgWkc8Dk5/pcJbmrUy4ahApzm9DT1McdXLqdo6vBxa1qkKwcBtOpAQ1u
lXc0nm+icRIUFeqL2iq/q3lSKlJCHihFsnWQM71BSeBsFEU5SZTucmwIbKJNfdAH+Y4LsTuVjgla
/gLQwjpil8xxq9W2bzf0VawmtO4JYzagD0TFmxvEtwLR4VeZmCt6Htblm7hWsyBt51KOza7/6QiI
NRHEkWgwDovjsp8xJwv1xHO5mQyRMBRZjJkaikIOGGW6SUf3hx4OAq0llZrFYKNNUGbL2cdYynTY
FqKxfcTO2YNWNxvkQgDkYyrWdDSEn/8LF9jWWbt3bKt+aEP0eJ7CkfH7pZoR4JejiSbjsGUFUNR9
WZHjV1cgrf565gbZm63WaCFm1kzRTeGF3tFFpaM8S09RTIReIYlR1sdzFlJ8RAEaCMcZtwM0Y79r
5ttFH7CHDkWCmECE3/FPrp6ubcuNkR/PVpSKKa3AscJpSNfPioKSMQZmSIyNbuzNMVHPOarDlnfO
hRvHxEqlJqNBFKBFaVuPqX2lKWagL3IYYaRNU+xmj6OsvIG6E20kpKpi2xmmPGDqJZ1PJ4ZYVcli
om4noN1ECLawLpYvEDGawVTMq/shH9HBB/LJSa3pklrIE5Alq/73/wciiH1WKMX8XpPGdZyQ937H
NTB508EMonDnksUzFs/ktvj7FW0ufsH5OxMGNvjv430bkPUTQDXZOrOgY0mLzurnP59vrHSHotG4
fcr49zeCopLfrxYR+qJJD7rsJRbEEERMAj+LBHNvnVvvVaS8fP9neuAkH7kx+bqmTT+BsZILwhb1
2CK1wO3i1qehrYsjQkJ/zJxjRtXE6JEgAb3iqGXjsNuRA3bOTDJSDHQjKWygn6mj4UmLeuck9dy4
ooqm5lXcwBdJiDBbC39Jr3JuxWAmLOh1h9WpGt/n90F+3tdElWDU9Pw66Ixnq+ubLSitwGeqrT8b
kjNwb6RvRatpVwLR5y041Inopr+i0tzcW8CrZu17epqqbmCaPL/Og4pKc4mT7azu1NC2u3T1KO+d
YCane/EdMRiRHwPe8xcmGRL4fBcr/U0kxPcN+vvC65jMQVsHUW+tW5FgKh8wgIRenvtVJ0Hclor5
OJlqTr2qv1Z2/1Yvknx1ILku9aKJMChlltIiBTV0/ksO4b+FqiUnpUMuXqSW4n8r/CXu7fuJk0Q8
JcxrDKZ6urFwjSyBHDtWz0aCWZ8tMCYS2L0bkdUyXpgjhvHT8dGLbeMO448JnLbPGNXeM1fEYZck
u4is7FqJMFF6kuTSkNH3JrFnrcjE0UIprWDbKIZxR/NUJaAyivxprKwXoH3vSj6OxH+aHoNpZOQY
nrsguSdG0XXRXClzr5+tMLDC8ZCE5mbB0NGsOaqq1xz1tPd2aVHOd/AAQNLiTldq1J8M5cINLFVO
wU3BqFtV93JEHjaE80kn7IGrC7RYHIIrP3EIjTc6p9j03uCu0Q6HFyvC4IzipQbGDXGIyQvI1qrq
92kZfbBYlODA7GFHwYE2IVPyewsKfe9E+WWaXy1v5aPxG3B7vhrpN23cmAigtolfFN3AeYWX6a6S
mb3VvKl7KlXyu6zAbp+8P/E0kdwJNIVMu3TjFc9XtG0i8BDx/BI1fbLSBifdpf00F+ogAkIjueqA
sO4nt6zXmkBOF9lhfdPGrNsSpOitv9c449+vUc3wG6tqizUh9ZflS7P18mA7mK6qWorT90ffS284
6iXjtlmimygVVQoj/HObZuzkuQQLPfsu0sYt9mFffy0ripMicnY87jI80ACQCrXcmoTF0NZG2HJu
+q6962tQGZCDUAu25p5oej5xLOZPQffS4cy4fn8UpJp8Mc9k3hOyFmMT4FlCzpZ0w2bfsI5c5fxQ
mXSKjB7Nzvd7kH83/JTeDjDBRPyjJ69otgzfKQV99IEDTDPZKI7TeM0aP74b6g+Hir9JenVVWg1B
juavxTxkR9Nnb+jiJfVAu/UzTTNG3Uj2kGo8G4P1pseyuyy3dxu5b5aeA0D0bCqpseRjsYM4OSgW
68hyhypucRvqCuQih+h7R5REU7zUoaHd07UxnrW62CBNVA7fi37fx+ONvnoPPHkVk3au2/gXG1QG
UssvYxQRsJ1M+eeY3Y0xoURm2IyHxdbUFK59V9nTPWs5O1ukuMqhAe0DRHucDl4IJ7ap4u6R626/
XGLubAOEd2zSd+USy1S0WN/ZRIoL4jfTpg9DVo+g8usn9A0WNlHL8pf340tSVc1HgjHBVzKQTuXI
sAaikDxYc2nvmeFMHB9rZoCamtEn6glkGYt7jq1/HpDEkXVs9D09Bm3HroXWRksAZc9rIdVd+6C6
b4ZlWI+kIVXw1KDbDv1T0UHDdOlIEPEbDKc+hGTVcBDa/wVck4h20b8NqyTSom2iptM7aCYuzbrw
v+0VbqMZyNsTeYHG4UemZtKA6D4JKPMOYqzUHYIu+1ZIUNAmkWQ/y8hjEN61tz5ujVUCn2xdsYuc
miCwXzD+rWYS6+v3tmDFbGNBliT0Wqp6J3PMFkNkXRfiBe3b4r7uuk8yunGk6WlxX41UHCiqWv3q
IXXxaxO+f4dNXZuREQvdKKgN9AOicO7qjtnzQL8fHljzsNACWy85NQnb9/JqoAY8JfSKCvE0mdrJ
S0X8c4zQ8LeIvC9G1mkkMsMmo8fF/jolu8ogfoMwQlBDk5nvY8I/X+bvXP7B8p2FhxQsanoQLEP8
0DnKeTGeKrVJ3jFsyo0iPONVotHZdPguFFx3m4aaFto3mLyL3iK9jGOy7sgrMcnri9HbcmbbT5F+
bmdPlZFS5zjxrG8cZXfG726t5ejZL0VGPaFlp5K14wHPpXwA3HRaFkRHZs6hl0q+cWkHQLHmZ48k
8kFmaMGF9V15hNCwt6pqpB6V/d5WBRECs3XEU1jFLCnDs2u6q15ExZNomM9nbS5P0miKp2ysW7/g
wt0C9sqfCj6BY8wIIDHddwaMZMhqg/VYEapZTulw6+ZXRNojpKEnak5ejdK6LX+MZKYOMfj4tE75
WXvhR30v3jRVfStElm16mj0XpfDuFmeRMINnvZPqy9BaBlT1dhtYwUckKsR/pVVf63nNK0EPkAYp
tyiLqqtVZu1GL8rq1TOdj5zu35d4KUyr+7KM4kln1v2aU9dvVMPr4QeF9tFSc8PXEBL/CfL4PryN
kX0fKmp8kfRKZzn69BQkLlRRJ+h+5hYYkHqGmI5Z5ZOiLj+BQW3J4mHODgYRq5u5nZpqItqQZaQb
bFLzbEU9M2Mpme9DPjD0qPUNRALbxTNszS+FIhT62/S+UDqEdx4dDHwiQGg9M51+5JkFP8+0GKAv
wed2pZ2WbYQAnrxO5feL5R1g7drq+/fQAe98B5aYYZf4YRkkm7/yS1QL9jxewZ4oyXA44pXN8N6d
yrDniOcmIzrA1ou332lAhgphkM7VmXHT8EMfXUA8UZWdZVVlJxp/b0Fivw//tn07hBTsjSIChjO/
99cXcCWmNXPuqh0+BUZiVCPz6tyDv6N6CSN/qN3r96prZGDurHJKLmFtA1airHoVTfSazmAl0Jxr
a0BzDw3Borc8k3aD0juYgBJfWk/7xrkt7zuee8hIKfKZ8liPskuY6oW03/6iTtowWiDygY4pP0ZW
y7WpB/F9WmCc1Ej/2ZVBBvWlnRV4k9WGO6MajzYV5ZPnMMnu1VI9eJnZ3bzG/moNm1O8ja0ABVPR
f/PwZKdYd+4UMLubAbpuZeJVAHeEKZeeFp3Dbo59WpLPvBxA4n+n+nh/Z8+6QFgcy7BVx1YNrOLY
wP8O9ZFaVSptJfIDXU9KyN4ya9rjcXwNcetvi38/c2m9fr/XcCMB75fPEScCL0yCZzWKiisDHLSM
kZXfxjC3622Zo8vq3eA4UUn55jRAz7FTB4zc/CZqSY1s8JCWtzvcK524V5lKHr99ji1iXF81yduh
/9Su1CospheNINZy8K7d8pClEwde9Foi967L++k4Gmewje9AsYZHp9TSrdmpOLDLoDxK23C3iVbk
D5i8H8o0fjEtL3h2RydfL8+YQhTrntyOc4PkcpM2+1AY+dPyENeoNEPpSDLIeE8PVHtjmblPzkaD
kcQIifblYXmmR9qLwPZ57tT2NVV769KZnf7MUOm1R5GNbhmwRk6dXGmTU69dFQulaTU32Xv5U9Mz
BLPr1xJTyVbTakzC80OQxebFdlV+Yyd9alv9R0GcZ+o7eJLRquDAjtWU0ZGcsuB/oIk15+/QJ64P
m/Ag18Kto9kgYM1/gk05iOUaTOmDwsW7VpNSzIjLin48tgYMRozhpGdFp4ULGrPLAK3KmDLOhNAM
axc6j3NkVP19mGWvi8Pd0JJhX9sl+u0wQ01iqLXv1FPgW4nqPSKa1VZsKsHPKSLrx4LMUqoPLHkW
DAcIUROZEH+djFS1x84smpcQeurKGbz+k15BlAZ4dSn3Vi7n4/WAd/bAEJ5rp9m7ANKulfEvo37o
DfE+72d1UIXJJ5wui3cuVHEMxVURXimBjH0Je3VNXjbz/KCnntN7GD/zA0kJ5skkepZso+xH2UMW
oIL+86xyyQWHDn+v0c3cTmHD6p7G2TWzGEgF3jVI4vBqpIN5NfXi0JjkabfTM+aG5kb2sbi5Yfky
2gNa6JIAh1KGyJxrh+COhinDrpUD7HS8kedS1kSBLhiyOpcVg908OCFfPSHWkbfUpblvmGZ8GkN7
TpCJHmWrm1cnp/muBEfVHs5Lb8RrUu8ydePL8oqi6hA4fb1Ji7p9mcr6uMBDB8WmA1h5ExTHljts
sk5LsW+jSTwBfGFnWF5bjXjyRpd+MgAFcVHKMd/iViWIz3sahSB6ibMc+UVSvEVe/bM1teiGEzK+
D5FJr2D10s2KY8hTHedSSzTdqSLy+VgXebjrICA8lFZCkRI54S7KhNzHsLrSoePPrmhfyhAET47a
PwWMGQlQLos9PL36NUiL7dQ39YcJP2jjedYEXHmoHixz+I3uUX5wnsR0pROQYkzhZzzlZ7XxuhNq
tv6Ejn04BHq4VzmKnHK8NrNZGF/havk3bb1joa3fRBzcIYkqnx1p9ndxykUcmIz2zQX8+N8Xb/Of
QTaeCjrcUymoVMvVNH2+ef+DoNVWiKQMOxB3QzG8jvx9+03Pn3pTZPk2y4AGLWg1m1yfWzZLLeZj
8jesRKgfsXPTk8HZqumgIvcJzMs3eygUqEQBNP3JTl6eUVJb/mQileltSZ8pjYs3oSYXvY+C3zZI
3Lpl5e35yCctTBgOUlt7kevdpd7wvryK2vfvitWKir3jyT9QVa3cOj39+f/+wbj/XLU80zQMFzS7
Zpia7i5E/P/4YLIcGrWuBx7j7cz1K9SMTjKUv6VFI0EENSaSTMptYXJJmaNjn0tV0+CyuMMPRK8X
CKnlb7upz/lAiy2qunETx0V0cRzMvGFfMsQz+GznNqzBKnOfMDddcD92hw9mDCUAo3lHCFMr3/1x
qcddiQm17/RDYkHuxafClzH6l67Q7mFCr7tqtoNJcdBbB+aG0srTXw+aJk1c3e6wNh2RXUuZ69i4
UJd1RM9ew5r1mx0KVKxZ823ze3RV8oNrkAMunVFeUWL9XjIpRg3z9qS1uq9xLnn1BMaOMsFkNFaZ
t2ImYLy6s/0V8Pnz37+zELm5C0Cj+BMFyI55V8p4wJhDnglA93J5IXkYzUenydVCCNFFPxxyjXQy
e8rSh+W9iLASxnkMpSy7N//XbqXPWS5/w3CbFvfDzNHVVYOb4h+nmR7CB2w9rjskCDm58K2ITwo0
bWIRwBOSWrlRUs0k6XVUAGpJOkZzYGqkaSdp1VDnMPtACEL/SjusIhaRJobw4j8vly7GaPwbuKqG
LmNT0yHYbe4xIbODqabwl3SGmB4m1N2l/WDDrm1p3qhV+VFk6K0z2Di0WxT3VCE+28RlOD7kw0wx
zcIU11mvPqGDelp4zpMdzPPwcrjiEB0VQl4WsnXp9BJOPnZNIDNvCoKqY0ua6QlhLaqlKiBc3kRf
7inzCGzBhemEhS6s6TaGKxuSYryFmtSivwBtB1ZgkXbKG90EcZenzVcY6uIaqDjCLNRq0mXHT7XS
2S0vuzEeT11uv3+/wsryaETjSzvBLM/6qNyZU949mXlVbcY2Mulz8jJJtHIvrZz05PmlrspgDZ8m
WVU9HA84hPa1CQ0HP/6QzZqcYF+raUTfg8lt4UQwBuZPuYUzg409YOI7v6wYGnUyH2d5OZOcPub0
ag3lFpSKfmdDarCMlkM1Ne+Z8+U1ju1p953BrGnlQ6+Fw/NcAyyAZ4obhECGi0JR0Q//fUWy/t9S
rYH/RRPuuY6GyWBZsf5jRcoDJwzg5il3nhsxtaAUru1C/ZyfGIH+/cRKZP5qttWHS6ReEWndJdP1
6cC8zVyzQWYni+1Mn+dLoqjkIYnoHhuWenJNcOmLE3+sAGEj0Pn9zYkBrOpbaidvBBOE53FWSaPV
AcbVyke9s/VnBXx3TIvuUTq5uDMx39L4Gl96Noaf8l9PQBK8IANHzcfolgTujIip+fBTk9GTcUQ4
LW8tD13j1FfB+2ZV1CfXS8L/QWKFjP3PWxyso+dg4zEcR1X/39LO+ZCOUepkx0QOf6KoiDg+yURd
LfCr78ZiiJlm5bVWVV4FtL7tgHjqZApPPzbRcxvH2olo4GIrUXYhUCqUW+TU7lnG9BYB2d2MqQ9u
xdRqe1ATkAHm95aHkD1wjgC8kxDnzpNmk7fGDNoXIF5fhkmebHBXWtNU16V8d8bkaZpfwfGlA2I6
HrPpuXy29MS9C/R8lc8ltdsY8Qng50KgWUq9IK/eIs3Rcmw5lnrLR5VxTuFYN4rydo+GSewKguJh
RCZHEqTFZUK/wWjBS99hh/I1PPO6TvzmTGxbHuwIrUQSJyZicnowadhtNMhNfzoyoZdsHACJWnFY
mCHDBDm1ddLnicVUNHgTskmouKsJNXDV6oMdp3hoGiYApdI8L02XouG07/BDNbaC/Bnl/EryrDES
nqV6uJHLs/mrRu78dMtI/pjf/v4H8z81zdrcJIkh4MfoHJ3z9kM6IOOKrChvVsJI1Gn6g0mq1r3o
5DdWsAty5uL4he8jkV+SLm9/zU8mwq13ispAc+pK/s4dyuelwaW05dWlPxUEsXt2jHlFU8bWt4sv
/Y7AaxOxgtWtY7M7J3HNAL2iZgB3eKAwJjfedRATp8bRmjBWIHeSGPjn5EzQLO1GS4wjTt3fU2DV
m7xMv4BJHJxe+Sx0GsdZCE7Bct6nFjErm4j7f4Sd15LjxrJFvwgR8OaVJOjJ7mbb6RfEWHhb8F9/
F4q6Gp05EToPYpDskdRDAlWVmXuvvbI1Dyej4WdV/nWO04RbdaPoBOKUjf6mC0Krag0yOsQWK2Rl
V76H1ITbYsjQJdjRjy5B4Ven5BL2k3fk1lWwtMEHN+JtXBuEXY38FyvvOJHEtGtKk1ZiYoKswNa8
DsiL74Nu55i5TbyP3cHFgHM3kXLYj3m6cTAzttuKGRVfefY6tN5zXNTHfYpfMO6ha4oEV1HWM+Ou
Ct9F/AuPx9DqXQudpApDtAno7hVOjH46oMRK1U3aNcW5w7KFFHFaJWiMd3WGxJwVCD7BdM68kEhV
IcIb5hAinPIJpcp0nPLqFnDq3zLLOYu6yldjWOoHyzpobuOdncbA871M/RHDHiO3H49dWoxHppcv
NqXtCvFAD1AdLzy0kyjsEDUnxYj5HvhHnmorvPSHSoiP2kK4p6fzuarpWKfaPqnNH7MZD7QXP03t
kdk46tZ4VSDlP+eOICxyGnYTZ4uu8LjSk47aMiBDs9HRuDjzM2RjtJQLwbrXzAN7vI6YEOUD9Ibu
ZS6t41TUte/gWtMK5UejaY8wTVZYuNwHwMMXtBwnJ8GipaJbr2Gtb6ERJOh5UFl64XTEIXTylBif
YZP4Nov/rtEaXL0NplRi1VfuiF3aHUFkU6iv3VpcJtt9tgZOb17+JIpfKq2oAF5u3Otf5im1YU+h
LKDB65mQBqGziL25dHSNtpz3QxedXbV5H/6OSZSBicuZxWiUvVZ1ztZwM/1NpNMV48H3mKb0Y+rS
Fq7cWaWFpvbPSTEch1iBfdelra8t+5ib0HskzsXYO33LdN5rn6KgrJ7AKrx5xXDNtDE8/k6lmeu5
PAmYoalKSACFX05DZTHcoyIp82vR58WmnfOlJFyx425G4zMHcqzTkCimFtPpe6qJTZBxn7XmugdP
FvCVjXxcOQ3qBL/b8s/UP3OgI0saC+bU3UrHu+K/XjO/SDpmYJTTOcjNgrXChWAYf1Y0zzWjOyTt
WTjVLqp+mgburmRvFg+qvRfuPgSVT7zGKle343jokTtl4cfcoZ6hbeQ9o3bM4g94UWi+EIBgA9C9
CwJmNxW+h9MYp4QeHyd1mzdHjROdQZiLpiocq9/gNKI8Vt/rJvpWsPA8uOnNLUlb7MDEr+mTD+um
Um6eW4SnoLPOWqA+Jq4Vonaws5NWuFunM84GBqbRbTYzgaanYiwWk2f+M+yAFXqBGT1oc0c+3acx
tPUjHnDGfFTCpDxEVo9KMoK7TY+2f2/Cdj0jlbwR0beOXMjZoe71x7T/4lpoejs3eGlEkPu4ct8n
nCGhKIk+zfrXHh3OJeswg9euc+LuUw9xpNa7xtO4JeaSTUIF6ITVdB/oVnJCh7BWZ5aRqRLZAVod
ERlLjCkcBreO4m0YNeXFnswHfBjBE6k7qy79Xu68Sal9r9W+OuZEuKWJcSgDGrbtskfi2w6AkcxD
RgxY6r23AToU12y/RzDd8f9l3qNsiyDT3LUu+3CKqJW8QyICRLWHCYBjoB73tp1GZzVwPmRgpI3t
bGW5aHaNKLGPNqFr+5nEpmttlqZPLmBxy8uKAQ5z/1Wfax6ZEKFHUJ2Zoo0ajCtKz2lrlY5xNRKM
A8KEGyjfkz8NO6Xc6MaCcRuM5GVUhrPicTDyMB1fHXsgIYZUFnooIiZXNhbDu1CBvDi1tpMJifd/
FfJAt9e0GlttaLEzlBWzUxTxnvCiPQIossKWg7ZZobgp+XL3JmoHu6ocZOTMIHVVRcNh2eqlKpHG
0x0w3luhTFsvd1GmIU3Z8JURYrHkmE3oTdbAUuctkjK6Z8Bu9wHp0/jLA5rc9hgyG8pwRtCUw9PW
3htT5TL5kC/LFOAEommE3pSP5KRWwQlk40roCLLuTdF/P7Zr2hJy+R8VpeappqrS+6QLStDX0j//
x7ld5xRM5SayU4vG4h5S4Lqtjc+vH9bEdUene+Ncnt1pHuxJNDXfmlb9Uk0ZCBoPy9IwKWBzIaYi
2emfe7Wly+koe8uyyYxnIb0gjad/iyz5iyWsTZf0xdtY0Tddpte1Uf7Qops8vDATM9aeaErQ+Kp3
qjUmE3GO5zpQpuAZDXK6qypyjUfhWSTVdcdknMgOARU97UNTeWlHbiIGxV8jBNIohyf3xUjUeeso
sCxzSEysS27EwLbw9rKe4FKeED5734eZKD9GovPzqCI0KvE6Pw85iJK6flccDc1W7qSXqKN9QGBn
VNfONYt7QaxeuYmXv0ZWJzBJepfPpy+e0tFRaet1Nh4PDqMDSUJXg/DVetw5tclkKkwAJjYzKL2i
2OnES1/kcKrJ6q/KgBGExNTouWJXQe4dzBu1jGrw9k176cIWzUnviqegxkE6xTTgZBJd11wq0FBe
pnKQop0LlOUzrrldZVWMISZ9cLpXZzTEtZdgQSML2wvaquJhxOIoE9BcuwxuudUfpDpiqgUKehKa
bllW/iU3+/fLz9L/K1fMsiy0khbRWLrFgXD5+T8uv7ppo5bJSw3YmMyIWR/ak5Jren5SB/SgDnv+
kxfEMFjLBhRvsm47uzjWs6a92nREh+a7i2P0V5h5O9ygm3svCtXkY8vcjPLXZT9bdCso/1cd7OLx
TOMH3GrZT6/uUZYwjHXeMFtAYE81h7OqjpNj5BzIISSCUuWJq9qRGYh0TG/Kp1i1oSP3aMl297Cu
EhTBYVwkQeQ919AmoHeAiWNfgaJpM+h4jyPGW1Zif9FFyffdJm+EXmPpdFPnoQUbY5cpO180mDch
IPlUibafXBWv7FLZ1+V2jJh4Zyb6Ccr2ep+Bb/P52vpT3CJ1qtJ42PQCXVdlsk/rdHhO+jhO96hX
TQkuiU2Kyj18K4Z4WqPUIZR+aPZhOXxDsLKImXiQ72eAk+/ZW7Hj/9EjDSBJ7hkMsuwazHrYpdtw
03kFl9kSFSrghyJl+BVti6ByTxU7zpOM3CG86UmY4GKRoNtn0nN6n0m2+iifJcszyDUfGPSjQ6KK
g2SKSnqq51jZVcfjZFcI2+h9aP5IyzDyTd36ZTa40vMBM4fi5ogb2gwvoYPwzb/3g+ZKm+4DXziB
YkeTy1rHId2peaGy4UZCi5Ra5jMzLGU7TgGIjCUDEIaF5XdG3EIhsyNM0kn+vbIxpHhzx5i4C9oD
5hHCdxaC5qCpxV5RAgb9klGPkq9au0NQ3pyQL0RJovFcG/yek2pTb+lgdsMp/57jC1hlWfSJqpdo
ILkeJPkvB8XDLkliauKmWEi3vWZvh5GF0yGDW9253UsMX+l830sCIEkr2w6J5mVZsNFYMTiqCUr3
Sy8ih7TI2qOj9/vfX3DMxNNvAr1fZ05gXBG2m0iv1fpScKfJtzSbRoy3rP7yv0Y677Cuaw+EW1MT
rlphm0ynAMbyMIHeyfW/ngkYqOzd6IeXVgzdLW4ITAVgVtG8DVX0oDDYPcgdjYycEWFd9CWYyvMQ
Od1jMzT5CbLzx/1zkC/HaNiBejtInWxsAYyx0HadGNFXz3U/vDh980yHb9pHyiSYqxTql97iggZj
TZSHGz6THlfdmuy9CNxnuTr3FcNbtPDlsxDrWmgBZGeIpL06eKs5rjzg3ks/lW3mh1YSrCUZlhxq
lLOFlLT4IQmfJnBHv3VrqDVLdFmtxfyKUQp1QH+jsNumitO+ds8Zl+tlBNVNa2/Q/GJ5aeX9h5sN
45WABW3jqJ56qMKkfOtHFqi/VWxyC0jKSN959VLiaBHwPg8jDjecJnwprUs5z2zjRJycwhktACwb
Z6wLBtu2Fp8leVQ+6AGT/o6xH4gHjXh4oJ1ZkwQba86Nc+eZxDNzBpELIDC77nhfzAKm5avcAmx1
n6IswTUD+iNKGf3JKlssEklT7x0u921C7NMJDWx7VmNnUSNbym1YCCawZpsXJYlxDAxi2Lo6VpQW
CeImsg3s2cv6S2KGt2lrS8OMzLB9yVMP8szvtdk8eZMVbYNm0HZxsSSgTQTVRloznaWCyKqsa6QI
WkH4SeG6TKm6zg3BOKjr5lXJAnlJQTCA/oyiM+cq/VHLOhKmMHx864N+UcWuFAXdWIFkWT5RAM0V
am88aWQVrVjO1LNNTvCMxug4OPZih8wS5RTG5AtqS08xLqbsXKgKlUyfNIS/9nSRsLBlDhJ3CEsJ
eFkcpfxEPvn7R6AArUy80PXpXmpIbX6Ee+oQYp97L7FlJ/xVNp4GayGodWWHMdG9a5SKniKi8mhC
dQzcln4+zXT7hOekMR9bxb1IpW605EqyL2JcNscEqTypxRykcvTR7jlQILzS4uSoI5Db4pXlDBDR
8GzrBzjf0W6QcQSDdq3EYNTfErdwr23gcTcng/WYwawaCpxIuU2IwLJ4kF8ZGRiAWNtopWLxzK3b
/ZzYTaG+lVq9LnMxUgZCO0i1yYh1d2XXUFSt2aOppBHdIJva8sGk0hhchv5Wpu9qiOTrZPkbyGWW
EkU8oOKufLcZXxudPgeq4Af5QB/WpYeJO+33e4kjsota6NjCleWkGdIc6aEI+qqDpFl+Wndd8++f
VEsgJ6ci/RSWwHoQfu8K+h5/PYvVRwwD9hEN0kCboQwvZUBdh75T1E76DHS4QXxJ6pts2bctKAX5
kvqy2GSQv7famHcPdf/mzdb4GJjp9CifGRGXiT3UiV+V4jXqe2wt7MU3hmEMI7DbzVYzoKEd+000
hDGvyQ4IlL6/yj+bZtmwbWwQeWNYb2SP33ajpwrBw7Ow5/70+/3IS/7xPs6VasPduTZoMuNCpOMW
KDXxybISWl56iJiWuHfjNVC10W+Hp8BdvudWKz+Tn/J/pedGsYMGNO7KvFjezSqNdmivGOcs9lTG
1Q0td6w1/35m1PQ/SxZLU3XdtVwbTz9YT/UPyUYPN6jjKEEyscyS8Th9ncNF7ZxW0DSibPgoTBAJ
w6RBAcqa+kQy4/aOl+dSWi0BVM9miJu67HHtW9WxW8I9AVQAokPx9ZCY1neKTQ7hVuB9rdren5Yo
niEeb+Tzlh+LoXSDe+oJ1e34ECbTN0mGrgrrPWrM4KWzekIKXKvcd6ZLtn3ffyvhEy4ZIfleCnro
DTU7DphkWS1qHwUFDozBAcczGl93Ny2O8hzb+KXMgmvKEffFnrXsNKcGTe0l5DOJwocytvxJuAX3
v+hfcivVVzZpVgj3eRmJ0fQz1Oi+fDmqUXuc6c+twoL46LtETuFgGqJCJBcy/inNLf1ic6EHtc+i
ASmabah+7S3xAG2kJdcqd+H1GbDhWgX/GwEY6b4u3IEcAXznjdc6vnyJBOhARBgg28T7WhAX/fXv
JwVKUyWh00NNSivaJOVw1cTZCMctfU5hL95X6jkfHgFh169Ez+n7zCaldeS0+1GnnEVyDNVpO5ER
CdbeJ4I5Pppx4L3qQYu/iiCxQR+gDFjeTUQW2A0LrSPbP/xVesi0YkCJIyxqf8ZcC2FvkMXSojkt
rWZ8grab7bumjA8ixyfz7xeu82etY9nWokNTLRs+lk6w9n/WOm3TCENR1XI3JqO6r+qyveF/Qdit
Rg7+NF6KTLf2tqNUX7xa7w6io6+O77x7aMoyO6KM8rbpkP4wmjry5TYfM0h4jLV97qnlsRApjSpl
FE9iwn3mTYgBGEwXF1tZmBCdE32bvd6vRVZ/OLMd4tiLLhHFGRgwaNlRIPQnoq69TbI8o6HyZDcl
SDZVFV+T8Wc3TPbnvTjQ58J+QTi1kr6BziQWnX7tOSSw7UUbTUFjktE4mE3zPcrGq2oj7ldKvBDG
FHzVwwYd7mA22wSzwS4q4xBNPaoJeRDCnwjbuVB3lSrW4I7su0dHUdRxK18WrlWfJnjOm8HRH2LV
c59Emz/Fk9Gc5YPbKR0IaGaB8mUXq8r/+CbdZcz+z6YJ36Su646uOcgECD79Ywzf4K9TA9jPu3uy
dekSqSfx36k6K8cS8TAwNldcwmrsd8gg2kvpxv//rGS0Xb7+/vnvZ/JPhqN1k63mfsT6pGAq0Lqy
WVddFlyCbuzhDETWWiyBV1mgfWgQxjbwO5qzCOOTFqbxt8rEjaIE/XjVkl65lKVDdD0oM/B46q1X
zXBr6GF01qqkPI9J53IpKVhbciPfyK63PPxroevu7DxX2gOE8Im2sIPTOktQ0oA+b/uOfAk6jWOB
e6bAJHPJNNM9ICujqVYEzWPhASci6ooN060/5LElTZN+3c11tgdux8oiBZnRMlOXPy7z/MBML0R0
pjnwLEt7r1SYcWer0p4w/BWngbrcF4tM3ESi3rgD4qtiemX5OhQcTj/+/X61/mufcUwoTDqiUdX0
iIj7437Nc4QMCpy0HQhIWD5NDtF7afWEcXcTJrb1ojcpGmZ0aq3agiZsk/qgjfp8sz2OkjYx7F6R
KAdLnznHynrLGUJCVeIWW34IBwSs6a1Gk/VcKvthWbblYt2M2atTlQlHlWVhD49LIfZUN6rzEBnO
L1TXzq2Y7JfCFtaxCHsGaIuZn3CxY+ESDvDHM2yD6oE2er8y3Qbs6bKpL/zulWYXBgCv/CrPZ8wf
Y26bovbl6c2uLWNPdxmnLMJEu3gIrF4c//0TNuz//ohRH7AaYqtwmXbrf2zlTa1WFeZFZ0fASXil
5wcrLQ7dNykC6LPK2tR96q6bTi2vsbErsaqvOpUe6lrXOw2X7lgdNEMRtzbLE3RCejy+oi9R9sJR
XKZQpBwtq01jYv8sBvo5HvRImV1lAkjYTQPEDNq61rSCkr60bDFRWXvdDMlvgjeyNQoVXIyDDGQT
VvVeV6vuJOuQUCzMUvhmJH1UxrbyaE4Yyyc7smxQ5lea36lT6ffTWG6yYCYZaHmQz34/CBcDWW+C
QxrsATNyiOVLl/PzYhmb/+MpRQPqSXqXY9NXT0R8pH5oqX7QuuzOzmSuZf9FdOnVTTmijJUT+uhi
vLPnlRQjZZxskAA7T6Lr85VcJcwi+Img0bolOBqPMeZ6P6U3vrpHkU4iKff9GMx4tACa14s9Sb6k
k0prXxMBKRVhva8XF0uXTahnus7zk8XGElhVer4nXBWIjXdBls0PgZ3dZLmZCXQqlVfcCDKeSA7C
Rz7lHkZyW2eYWmbelyBm4cN9ADDc7C5aneMlgxd6QcjhPVJ9wWeCePNJyBiy5aTd/fHDfDkD/P63
Bgy+NkyAp2xs3jijBVfg7gmJwmoDSiXR92Q2O6d/PgPHOc9LTsz975DRSuKeRVLBr4MYJe7pNDV6
iXlCCS1zr3UZfzbp7SXWKEx3OqE+B7MV4TNZsm93UWCr1s/ybFINyVcUHOWNQHDzPOP8J7/RQ4kk
v0iISOzg0TSivMgE6XTueCltIXb0yv56VqrZIYKRifdJ7JD70XjXA7Ezlmfj8p4whvOEUYsijMuR
kDWdFaoeT2KkM2mhVQ1T0EMhmuVbWU88I3Dk3kIQauidFPRe3UqKrZijDfuYsYYZWi9TP6u3PFCT
rTEOxYm5PkhUSDQblBzOjkgsb3eOUm/4rN1a9w1UJL/dFoljf1Zd2y7eXhy4pL2Lcn6TwVeJASTB
c62HvNK7JzT8e9kgKP/jVWLX3VOTOuR9jougJHxlRiNOceCqa7kvCRo5a+UTNFaxz2WgcrLIWuTr
aaHPD3n+zFhlizrC/AXkZhvRuFllblKC8Ccclm3LwCc1zAd0xq1//9IaioS11NKI5dtvxrjeFs0S
a7m8LFlxdlyHBC2282tvmclzBM3qHEW/OgZCV7mcQCOatvfYSTXqN14zwkJcXGgBRXcNvf3NSGmo
yfdbHR5qpyrDVrpcVQ8KfRPqV/kq7FxmEB7UyYJbAxexm1wKShRHusUsqPGXEiT9UiknU+Bt7Xzs
VjojK22LFWg8Jt247kRvrGXFqs+zPy/qvnshwBU0HqcWasqkZOExJkz4Y9E3xNXQ7wdzMbrrOZSi
SgmfVaCDmzl3k6384AhIexlppvLR9iVsdzrbsDVFfVFogNLkKx7KdqyX+by6lR43+TBqCpEgbb4V
tj2dOfvTRlhi0O71sxljgHe7B6vIkW4vBUaNFNHvG91cDUFXMVUeSGxaGszQurHVKtTWI3qsfvBC
so3qhrOvnhP42plwuEnfkjk30mCMt46MkApwCP1qso2tT0MnlJySkM1gCL50wRcUj/yFIz5wRPXc
QlaWwkUgoeTgMliGdGRQq839okXW51emogqYJfqyufv8O+tHVbV0g8rG2oik0h5wcMlfSf4O8iHV
sv9RGFv/KQp2PB1ohMUkD2Uoad7qn+eVsKnNwsn17sh+5LTPiaLh8BSudbJitBDEAawcsgl8cDHs
JRJ5IF/TUieU27CvvbTvUCf4ekL5h1Nt22jCPXn3ZLUQZUFQfItKAlKLcfyURTGTP8g65DhhiAaT
0LjTI6WZT+SzsW/VqmeIhrlE9mAFLFdyAD/VBOexjfb0NKqGzm2Z3hS4Iq92LzbSY0L6QCk2g1si
xFHrbCe9seAzJjC1inawRmwmyGL28tgSOZlLhAgmUPkyq4jPq9///ZwiP7nf5/3lk7VdrCEaEaI6
H7Dxx3nfmg0yPs1eP7py6pw2ONKgLGTvYdB/eGWo/BQgH/tE7z7dtDHsXVrN5P86DrCxyX76/cys
LAQg8ftfQcMZwYpYZDKCR3+5fZMdrUin1WWC6Yk4evsIpNal3aNKZLv661nEe2EEu/MeoNSNsF5I
4Yh9l4yhT2vEA7tMvMDY1OuQxfih7YEsaCZNWFK5gawytFjP5QxxpWtQbBl4B9BzyIfIjMwzHgBn
zecbbjIq9V04IOdQ7OyFSAzGGUuZamDqvuh2ctEGV9yYqG3KPM4ea2UGGtYG/WkMo+rsJA4BFoQ1
Y+B00qdqHiCy6dQHwkrafZlr9kYa5eVDBd3VMt3+MCgYN6Mir/Zy/xhbhwitQX1rwIueo0wjf7Rq
O5gnfb8tW0JyQgsUspNWb+pYDj7dceMNKO0eqHZ9GxRvWNlOisus4aqxtEp9UHRSkbuGXJg2i7yv
/36lGP9tWdB0z/N0F1+CrVqeLCr+MdDs6sbISagzjkqpmf4wFMXGnF4dUSXbe+arZv/KrGTayIxG
k/g3nXDqU4TumjuKuBPGhXdRbzWL5KmMrJU53Szn5shpQNsp+1lMmt8X3vyipdplnsxfjqgH0OwG
bOHQpuGFiFz4pEUFH57p20LbZ0VUfmD1TLZDic4tbdK3QrilL09krpGSfFLDUGECBcoddvuptwM/
WPrydHdrbOZ2e5lrdNVpF3wfeZJ4gSefcODpYN8AcSbJLbb0gUoVyBe6OdddpQMRjV4Kywe7rLlm
hRWnBKrNZkrAJwRW1vgRkBDygUW5NlyhnbqgNt4Vj6aICN0XPkw0c6pgr4w9axVqXf/SR/W1VW2x
Qu+lPAg3q3eIvR/ktDQ19W2ulCpCa8htABvctZ7MxYMAYyY7hKMxFmfTcOg/wwN81dkRVwPnuZPW
FMbrFJCerhgdYTidR+Fb6lHuJ24OE6/VnefSbJR1eGy4l3aj1lMUu3k5A4k0qy9z4Kh7TlbttlTJ
vJXPwjTzNkhKwMsa3rI5gwWzldR9bGv3als5sTWWc45HKCowPBiPaq9lWqafY2gkKxxwODotYHoY
vtPlSGs44dm0S/Il43g8U5qqxzTsNCq4uXkMGPVvhCLEO6qXH+1MjnColWI/hPgjbBJheOKBnWec
Y3prXrhV7RD8RLzCP/9IRu9yMahGCMaWL1BmOw5zZfD78NXeVdfU3XKJqcf2awNa4cWJrHfGfslz
3EJlIXBPvQ4gtx9ntmKQwSYKSjQu6CEadT9mi5hi2bbzuIv2Dokqd7FDE6TqSg8H+2ARsLDOTViF
0oOmC+Y85ZDAiXCZPUOv7f3MDe4Daw1z3tkl3VdbevsyYDfHko8ZreekGf6c4uaxcXrjXe8DSkUa
thsp4ckV3H0xw1P4lslWGsnkQx8rKOwVUmHrJUO1RE+/itsC58hyTOwJrVqDscUnsrzMSzN/KKtq
3y9WGRg/vkiAaknv85xNR09TrJulZuFNUZtrp4F8RI4FrWQ5pjl41ddQA17qyFFORHco4FhdosQK
+Gj9oS+S7ibF/UUfKWunme0VpswfWkLPaaMtXsF7A4XWBfSa0RFbC9fR3egb6EP+kGRU7kVqbifT
YYK4yNoRJXT7xFhAfwhKzkMw1XuEJvU50qrId2JrK6c7oQ1b16ntZttCo8Cf4XWA/TXoKsA8sMs1
VGDAOXMlh0o/g+qP+vBSsyFwjijH890Xp4ZKf4O4pe1HFMgr7vgf0iPeRzoJHF0/XeTnFP0MDHwl
CVwEPg0ui6GlgK4LAyFQW3dk14yfGRSWY1STCIk+xXsxUBnEumMdhKBbgQQo3NQTip6cFNATuyLA
i9AzkDva+q5YPMfMFXtg8gI8c1H+lMwfxY7ty/Kq0kM2i6k3CBZK8WFkzo+oS1/AKitvdAEfBvjz
sO00/f61alXKKI0U4otaVuGL4HrACQq7XMv1rbMMD+UEUT5k4/guasM8p6WTrFpAjBe1r4aNjgxh
P8xcoXOvhHcARz+Jb7XAtlgJ40c+uu1BDquqAEMxEQDAAy33u0v8/J4WYPo/7GSW7LP8PuBgMtBM
aisOjapj6Yux7I/WtFFXgnCr+ciY8weWluFUqvO8lowEo4nUdZYaHwEhU74cgZZG6qw6l8k95Azl
DEeR1VLHQnaUg7SxnKtTn4HE97T0a5OjFVl0D5pB+yI1H+77oGnX88YWSUTOHNaW3w9tV7wZmrK/
2wNg8tH4XSoB6Rsgw6/0bWPKfdi8AebxpLuUcRy9wN899ZNTfZmajm9CM4CB9aQNT/OSlR6JE1Jc
620mgVVyGIIGs05C63nLssxgd+jmnS1ihkKyuMO+z9INnUK39Hqdd2NL4xSMWZ8DHQ0RAB88SOcP
btAfS424FxWs5+33s0WP5DagwJnbBifE+wGTcnbmlXxd2Nxvi/VhhhLxNwSlHrJyH81mt5L2X4lI
6dh8HqdYv1VWrRznRPd8NYydnYCkBkqHBEBYRtCAq2syc3VJ40Poxi1AkyjcijrLn2tGJMv/I3XN
r4Wrop1bXgWlmRx713yzF+kPFfWxJ8MLvVIWb2x3EUQHk7fts4A4cU9FVrvscZM9z7s5LODxd417
Cli7r/IH1DJVAd8VHU5JXw4LCH+69CaY0EvfKE6VZhcqAi1ESPtlFlwQpWlOH5bB6tpp2X7UXJWS
JFF2sgwEIawx8ORlJOxrnSUgYIWOX4/B9dpUC+tQz3X1VIr0kU4YvIqxUDeGc5EyLHlq6RdB1lgj
748axfRzqM5X+YMF0BIkzlb2z22FSMsi/RRmxDnXqLJdBpL+k7fnyTVWoq+QATmpvTeroXjK8olr
tVH67162whwGfqzrcd+oMByI3oGQkdwMgg4O8uCahwjBXciAvkSdBNb0bg9qcZDdQ/kgYKYCqB2r
L0j4y4PcUWqH8K5W17iikptaKP1ZIvSIlhan0rG/k1ombkaT6iRzTtY6S1CkZH0d7Ew5VEn7c8x4
ZVUglT8Fplcd21wZHx1oySsjV4ZdF6nj47RgKZgcYVBofYlJI6NoPKqeNW4aat1k8Rm7ykRYlGGb
z2pHHJsZKsW7vjgKyTlW1mo7tztFKdIrPMilv9yaQ7lTujoC718aZ6vSzTfmgyuMfN+qIkgvJtDe
430HNyjwfVra9BqnSD/IfVdRre5wP15Ew095JopNY+1kU/ZpedET+UYwGkfKp1KP0fgqxpvTEsri
prb5YuXKWX6hNTNfCEoRaSuIU7FFLIqCiqV5Jd1g8pAnD36NrnabnmoEFCC5y0kenFqpUcXqJw73
X1PTy4Hj47LdCvp3xB7kzVYsW93YU9cbJqR0KZELe4e9F0V9M1TGa10p1tazmsmXnaw5ye2ts7xc
mluIhL0LZKjoFJBxQ0u2nD4LPboq0LX8UgfLzQm74rDlcgNNoOHDNPhZduO0nLx5X6fYA5JcH+fO
tH0lmAyI7RmTM5IyqrrFUrLIQCbRtL7eusEhPsrRdACydsPWhe6Us9ImA/DyY25TfddLJWgfR+xx
43ySHyIj5ddYYCcAmtdCBK7EkxTz6aTNr9OmnVf0PT7l/6heZBNk9GwJdaye8poEwtkpH6RdtEjj
F6UmA3NUESwtv5Y8ohUEMpiKs/SvXfjAy8LeLC0eLXqAbURzhiyWu6yNY2tx64jWdIUKT75xd0lR
eVvqfaLSLIUiAqgtPSaje5AHzbt0buRLB5nPsjPVSbvlyFEdswxgvYZCbG3bGotu7E0jkVbo6++/
iW1aJK2OtFGHKs+Pbj+V1w61KkdFGElaBeZTON1TEOG2lVfr1GreZSByblCTFySQ+FSX86COn3aX
k00oVzz5SziFkcDOpFmheslTrnXDxp1DdZtiYjllDl5bs+3Ubd9U8JbIRF00yAO4wAFcjvCGs9A7
81ywy/poIMkOgLTAg/5Sis77VjIEKlPUDDhnwuMchsGhdNVjaOOJ0w2COKghoK9qfXTOkjleZwsd
Uxvn0R8H1gyhjV/vovIm48L5//npfWqKd3aPcvJKlEt1KKbkVeeU9w3RHcNzGmayuBeKqSNZakLS
AOiIunL/7Cny/HufJPRo3hgquVhSpl3ZdeyPqlvTLlDVJZD5lxz82XFDNVfROkqHn55ZKd90dDFr
t4F02babfvFcJk243D20x3GGnvR25uheUKStXMM+yw2unFUKFr5vFh2JD2HgxCi70XCy0IMIjDi7
6MqHPKB4BojXskH0iz7Ed+O0ealdwsgci/u8CwDjm+4vws7zhwrsFLpg/e6/dc6D17tnzhTj0RtU
rGeLC9MlxiCztAvEBxv2jlKuIyLQKpUQKPBFhjrRtNWGd4VycufaKP6cgQzPib/Q4BGK0pits6lJ
X5T+dTsqy5PeLGynumSqYtHWxdJM7h2ysGPOXbWm/wCGqYeVYy43pzpDcp0j8X+EnVdz3Ea3RX8R
qhAa6XVyZCYl6gWliJwzfv1d3aNPupar5JfxYEzaJGfQffqcvdcuTh0NFIJJzOQ/5t2G/ad0wTds
bgLHcYVhG3Ik+s/6kL5LyY4rvNPQYij1CKtjTIc0NneGZ3ZlUnAKK8eJw/xBg8Fz0EU5PNdNtYtC
/XhQXD9PIk78+I2PX3dPUNezoLVh5/pTUBnmSxZMcKS0qT+ZIkruK0K6Aq8cP2c4I6Dqfkt6Jk7T
UluHvrc0kCfJS0ae2lV9gIiU1zH+9l9K4I0XvVi6HeYXJiDyzFPiBdm6fpKfofLdHAcpOALHbyHK
hIW1UVLHppzbbVCY4U5d2rVRYFvxX9RH61akNdqmdIrlitdLftA4v2FZi2ZCgijSGBHC868mQro9
6AxQIfHeJW3mv4SVSWqvEN7tWSRfW+igrUPupWEKg50zueHuNsfw5x9x5qAtV3JUqtKOhAui3VKy
nK90/egL9L6z+znHaVxgW/nm9n+k2X+TkiLwqSGh4QsYBlqjUZN8Fnj/vKQlelk+G+Paee9T0z0s
5J5eZifDLSwfLMTVG1qTxdHLxLjvZtu9nc2t9Pmn5h0UTJHmNBv7onsUXRhvs6BFLmq5w2aaPHoi
EQ3APdtcgtjjf/BJG5kcixHllNqHPTw7dpS+WlqXvzYTLsJN73g8lftn5JO1Ht0NJbG+U0AKj5uR
9lvI9sISzTAXa+AyGdKPKqzuzC7w3pMCQ1dhu8SVGkvD0TwwsAgk14W7zOgGYosW1CYX9VB6tDS9
0vykPhvNHPfXmTDpsPGcbQzj7B62CTlYstr4e2fQ0P/Vnrdci8O4bTA/1124aP+8h1DPLIY9x8ap
nKLonpBb4tX8yt+6jYvhT9Ot9Fpa2msHk+4u0/DWlDVm5Ag41CphAP4wp+M+0uJyV8FxeugtRCEc
u6KvQfM111Ep652BNzKP54dh8VEDNf4no+nmB0s+tJ0wDrcxHzPaNe/ZJUG29yEcuoXpdUVbPe+v
aT8IXNsdJPvGI9XUab5R/7DEVwSGQwl/bL2aOw2tPoA9Y9zL/jQpjvgHK0Dy5Ww9Cxsk6FRq7h1O
ExKGcr96T2eQsrCGxiMzz2RD+ky/n3SK6SzPPoiuKnb1EvxQNSvxM/1WnxoMh4yM1rSgyK2btfzQ
ym7MPM/Vdcn6e8rhY7U4OoAruzjpKR9DVUrJ12fap9T8X5uouhv7ofvGeecOaqL/7Ln8KduGSV+d
Wiah2b3LJKHq/Y1l+BKdMN5Qw14D/zvStXdWw3yXWvp49Chy12EWkyDX9KQh+p53jatlOVZKxMKH
uToyVqEBgouUmzRitqXrXztTTl5qc/hWtoiS//6JcuQH5v8f2j0XDIhtG+xKKFUMZe36f61mY2jd
Cl1ucXKCscTXa8cvkyCR0uraB1MNpW8D7HIy3LPit5AIGF2RXOegj8giy8J6O6tJd0/jj/MM4+BZ
4XERH87IB8kVaEt7a4ArvagGK95wviRKhx0tbniDHYampjOM49Cwoqm6T1128pJpQrPWNVwHugw5
iLjbntSz0MjjJ7WuGUb0UFUhGgFZP3lkBT3oC9EkXjZvb2PFho8kG2DVXiDHirvSKfn/pOj6qmmu
1tnSfqPt7T9nbiXrlZyQ0FFW0S7UvE5QWUdUzysFLnbQ4vDrzf+l67OlSOWf74OFhcmAymLSDiAT
9Z83toOs07RI2zkRhxYh58jhSzBmFuYJMBf0Mg7U1143088V7HGugvrFA7WD5rGe7gK7MA7ACdc+
offWVHlEgYJVzkHCATyrUHcnfn6P1myDFXa6kvn2CfpRdFBFszC07OhUDj5zk5L4OMdi1SEX+zjm
Ie3ofoA+ZNqM6ngdS7y1yuShvGuC74qDHVCdAvKNfqiW2K8rLUjdtVOM7YkMe++8DIRwqeGaehjq
bmfk9XD++6f534MTX3c8H5UVQxNYIn+qes089pDLcm5tJj97iREXxn0FaTIxsM7mwvw0dWa0Nvo6
fS6TIdrVwAZkyRnhkfHcLYBItKTdAFV4yjl1wNJ9cLSjVXnDfSCnwcpX1Ka0Ik2ds+EoylNZ+c2l
i9jKdyi2zrcPXIFCqEjDFw0p3Vf1pOxeBnopTyHM23VYGskDEEv7IBjEHzopHbac/iOo7wYmAfUY
HArrPzYPR9ZX//8j5vuGiX3LgQnCP5lA/vMj1tsekMGGPnFp+Iei6j4WYzem62nRSb8Ye5BD6rpo
AThpvT4dEVGB2e27ty6PevLt+QAovE8IuP/c1dhk1SXt6P52aXh7tjQ80LGOD8bx/Qfdwtsx9QNQ
OpHon+0e8SmAhQ+BzNHTkqBmNDjGh5sIBrKxQ4KYJzeLJMCZ4HA72+HwIB6G7Wg1W4c4xu9xoQMn
zIuPuaSVJhHG32yy7GMiB6q9ZXwdTEFE7kAgCEIZ7XNGbE01jcH3lG+MqsDHHQL3sNCe1VGGhRp2
gNeJlZNp1geCW6MdqS1Iq+G8/P3jySz9X2+BaeiWBZLF9HXzX1I1pvhoDBstvMyCHy9LRhoIrpdd
0lkfHwi2JaJbcur5+75pHqySFHvQTaRrFXZ3qoX+XUl2lZUozMgasiudSp+5k9CdI6b24rEBV3hK
YjKPxyHYKIgrOkrQcIz0AlF+rlBzRj1LSj9bFw23zucxcCx8KG7/MhQeyMRRaJcYWYxuVNa2qs34
vfNB18r26+JrEFC0Chyl1rsnqNPZus5b1kRjDld2abc3rqwln8n9YxvH3ckx2STxifDFwRSD4OhG
4xBZdUEoBi52KbvXIC/vuqTSmVLg11ym5ZBbdfRYhD3uZ2t6hF5qrvTb9EYVtvBE+GvCTrB68eqW
7WdFNEwWcz8WAWk5nolg34ZQsQXRkZ2DIScOHUH3yIa+NRi8r6N+zI6l0zE0kWoVzUYY6Kbi0RxI
0ZW9QosdPp068ahGnHkk9hkSlpj8WXNE+uTqsziBhaq3nrQGISKM2/cR+db0OCeud1D+7cpGY8ao
AwuQGyVbjnPDKksnKP+sjVlL3XtzThaztQ9rwqe0ovZXLevrQbWaGq8/TvBTN5BPU9z5wGcQV1F5
MIJ+chhLrTqbb/jJEZTJr9bke1h/vPBYU8Y+zC5OeX1EjrIs5A1703nUQD9OBHCCeeMLUu8pQY/L
QSINprVelmKDaf8p4506K0e6kIICVJUEEuJaOFSGHm4Wl8Mq+Sw7EovFDxv6tCjK9LOP/ZRBp8tE
3ykOsSTkpEkv8ALY3TMhoqCqBLca5MvqvcvGh8ZmA550DQEO3XJUGt5yNMJFu7OgZW/6IX5wCgeM
HKFuyCPnu9+rcDEbyxrjsQ6oGshiqMf9/e9nntc8+WZz1xacegdXb59SVD9HIPBiJ1AljU6z7cG/
7c08tT4AfvrmLOl8XzfG8Oo5TMms7MVuxM2Mo7Usywbt8q0xk4uWF7tCD7JTK11o5gAPQM+L/KQY
poXtVyQvEpcF5XUXtFl5VQ8DmJ0tpbC5+v2aeiaavj7jATsa0DmuQJLnfVdkzvkmqvr7+mP96wQu
NQVSiMwmg6b9zyKj8px2cbrFRzQDuzyVXlXfgaxu5WTm3IhH8jW3M1a+eySLJb3dzQoV3UHVO6S6
+ImPrmz7xag9ghWQ0XVnyLbGJWss/TLZr17lmbdXqs792Adtf1KVX936l3DpirtulKaSKa13Hs2+
YxXrpKtJHYiShgCsIENRC2ktAvM9zK5BZ+E/1uJ/MX3RV1Aj+J6DxoImjveHajidAXxVlhucMc88
zsXgbHSvYlwvZwqGu2zi2uheg1wTrJY6QH/5+gRjnozTuTvmZeEyW5TCWbtGsp7Zy6Gdk2rnR/ny
aXLMFceH6qPbsI4BNZtXxMtCWo3tCWmdG++AwUw0MKKECHVeC3MjJrcPl7Lrtq8Fy84MxfPZC3If
RLkOObKqPmBEd86LTgGTEML0dNPYpnmJ210CrKLFRBZIGGTR5MXVTLJVNHk/FIZVyB5Gk+CMoSeI
Kw1W0sMQO8kdR8l1nKfRg3pJPYiurLauPZab36+pL8li40hWXHlRr+s4LKzR769OP44rI3WnT2nq
UTwlXXpPSIt+D8seoRs5Yh3c8K+B2TDC5LCot/a860JaLA2Zzb/1nULuGImZf/S9CdEcFJkjV59S
S7j6Jna/D22OrIgVbNhPqe4BxINwgRpAu2px/R+actP7U1MO1xRPmG0Z9NzBWnr+P2ulgbjUtJlT
gCUBoB9F+6K//8O2SxlRSxppURjhtvCbD25N35dwKH9lOrX4IPggoSRDZ4Kh/dmjTJSJ5+3zCMGf
Dg6IJwfjsbCDn6///orfz9LyR+UAG7gR2oF3XnD3XzqJKUlFPz42v56JhbBq9RpYks8VtqqTml8t
3Wj9xDvqXfm+iKXaE3xoXD3XqTi08swG6C9XYSd7xFAVvJsZNZ0sRJOsPaHEzT8hCqJRCzLODKzq
PEXB2Vd24Zso1cIbc0MlQPD0cK7iJQFps7HHPv2Qd0QsBM7AIqO8/uhZgGrYbbmHgm1dF3fB9hJ4
JnpTyS3QtXPQBk+oqpiddpLRiFGzPjcox8eqwNhFfPV7jyRwtEsmE/LYP1dauxc9WmC1Ny+paPeZ
VeEdVKobsB3RtmnS516dnuec8Od0/qCN1XRf297yaMb1R9VYKKe034bDqAEwLo3NjXsYLrk45Dm6
V2ITn1QtkNFwDxJ5ytQ1jai39mREvvtkLiJ4LGfiOyQp1PHIQbl1SCDaUBrJZtRvPH0Zl9ZTaeok
eQcOxAKvIS29/PmsbA3eMqQWqu7F7SRjo5BItKN5meSKaLI50fhAO6cemG99TllfzpnT9Vs/xxPG
T4xg1uqLB+q4+Q4Ptrdqen5l5ml4xGV/vYOOX0KbWScgMi5zLONUDSShBLxpwJgQ+rPyZvU2kEvK
wm+/wbJpE64NMiNChLFWG2YFLgD+AU0NvyKsMI2nhrwwJzkVKUISZeE3uUO2YVV5a4yKJUSelreq
i/U1Ys732Q90TpWJtuqsPn9ZIM890lbYmF4P8NuA/RrU1TtVVXXVNfL0xjpM0Cran7PWeFXjXWdC
xmx1vUnYDFa3WBfDDg57wiQxnZ//eFaQYGwZk37h7/+gdDaEfzqn1iw+K7FoIhjXekaMxkg2N6BB
4932XLEmoJa6SGub+bC45ptlBU9pV9qvbpWBFiVU4FBH/DGn8NEolvci6iPEZ+hPCjtNVjM7+mFZ
hAF3LjgO89he4wEvvtt9VUtiZbpvID2Gpz5GmbQuxkE7kJepQl78qZBUQ6x7UVHiGy+uRhC2r72d
kzxOHe432dowvZvWlRI2vKqfvMZ7i1yBvmkk92P1kPx65qAKTx3tcvutFEtBPTANXfaWW3138FAw
StAdUgJJc1vpWldeb09JfSQ5hy0gYpa9iUzy4o6Z+2D7OCCGtGuJK2ZcZpXm1UwjkkjGn/xLJ3nU
ahJJlP42QhAOMYQfr8rFQ5JX3tN/VDh/gi89eqMmDwhsTV3QW/vnup2HAWwXZ7CPYCDf/YoaeBni
+JkczhQB3LJStwSQ7OhaMlrbEKhoHFLk6pS0zh0hYsG2ClhF92GemRAS9IUQQNxSSflDM6cvSko1
zKl3klcVertICu80b/qimZGA+pSRsQov/oIJVCOroIif//4LwkL94wgpub2+4fDLGWgMrT8bdv0Q
hBqt5ehkz+7gr20HXsAig+30rOi36AynbUg589B6i7Nm4rFWpn41rMqjodoXgah2i+5y1DTi6Dqp
FaCJKLJhYZPMlxMFsHJEX5zV9WDn1loNMMIwNnYu6zI6HtvfCRuQmEF0zTPaCm+95AjC8r76cJO4
SJ2L7XypsjF+tNu+ZR8hj4PO77R2rFQcJ/PSEcz9MtsAnZX42Ubu3xXWxYBczhia1a/JQtYC6Sa3
3K5cpYnvvWKzwZ0aSZc1kEKJi3Ej66tL7/rVmc1PBTa5k5CxMEodUcWiOdicTxCaktpep3L/s05J
4aEIFT3aZowFn5Ni2EEmDb772UAwqFa4ByTZBBnIZBZhSySiMWZnLEE0NUQVQUdNLdJtSnTD8ksW
gzMxk5N+pZb7ZMagbXTe2hkS43aOzHEEO751JBp5+FB2+vcyrQektI75UMmcPblLzF1jXpw0qRDY
ow2koopv2A8hgQFV/jYHdvSgcCie7nS7xUZQQRjp+tb1bNKWaBEAMaqFRT+b08ldkccFacMpVllD
vDvw979w39hrh6DjSDPaq5YMLabA7rUS/XT+9bKZ5MSbpTrxisR/hrC6IjhcO52R99Yei2NcNtNV
+RQKHH60WUgNXQu7DIi0+p/dwrLlGE+rN6gHMe4mlrUfv8w0amBxkiM/V/Oz6luo4qEgUEfthAkc
ualh70pEStC6x2EZEUlyF9Qt3zgNCwHog1kPRMHC2CPsF2YJNBhVAEMiwiLvrg3ijk+eYvkMMxMI
03bRZ5BZBOBNTkMSZvZ5Rr83QitxNSEThDSsNqK2B2IS/Oh5aeGkBOUrJv8XJVXDjVTdZ0XyojXd
gB068b8MpWet7VErLw7yFLashM0ZUefQ75KM9OIudb9YTTG9FrNX7vxFi095YvRokFkm675NNktc
s+u67gozMhKuvnzK016TGcTWlxEho28CyEk0cue1mbno3GvVMWljmaIp9Q5Mma+GXvtfDH+3LG19
YmRmvcr/njDC9ksZDkdk82JrzS0hwzkSl53jLNWR+dkIfnlPN8PdoAVMyCS0/S+en5fHXkpQuzK6
7yPyvZFLsMT/j/IT1vrOa0vnTDprgwJpeLl1j+UPA2XXX+FIqtFcpnf9YvsnFJiU80VBt9F0njOO
xJidmIPjLmF2zYwQ647fHyhMjWOpeWSFc/X7yzRW5pVtlsNJI3n1YfDDC/j2dTIO0fcS9xQmXkgg
C3GnU9vTw6TB9MVncntVahLHbR5GRJaXAm2YSazhg/J3povmHkCFIv/HHvtl7k4CFviWz0tCnlnv
kRqG2bMXbc4oYnQ3RpF8rTwteWkGXBiGhhpHcq/6cELaEeZrzZybs9sv8bgKZ9aQKCzXt9FHkjTf
ic9LZFsp5P5dkdUR3w20lMI0nw+J4dS7sp7y45gEB3BKVU4ym2ftK06la1yT6YXwhfnBNUg7Vohz
KDR7p5/5HA8VEr8bZ2sEuJkPE6ERxBsg2PG3ShON4XrldjO3pG6RKG4AlXm7fW+SBJ8Xh4g0NQlD
XFie6r5+Tyu/u7ZkiBo2SRFqa0fyCn9BL2MYmHZHBlT7RSv7Y0hc8ttstv97WX3BaB00xKlPty8f
p/q54pzvJPmd2i/Vg17ASGwCJsitVSJr7OwDnwFv5bYh1kurQ4DWfAPW62yzvlwxkR2e9PBdzQpU
eiXrkwH7j9DmoSublfJUTZZprku3LPaDKqB6wgG3CCCptxrmr9NiVk8MT3ZN6VM3VyHVvBTyAoLW
AdDkx9tkH3UgSgC337bW/WKMqNET+5Mxd8DXNTISheMDobKZiA0dJnOJIGuHxN6N6chg2EUvbmkF
H4VWenfTBSOn1JfPGYQcM4PYHi32VjXRorcpqbXXJCa+M0NIQIM14v0i6g/7afNQA2w+4pMY90VE
ba3q3zD6psvtr9PqGu98MV9mskhuwqZaxyQnjGLazbrpbNEgTIc5BHljY5I8lraI1rbWQQ20oHFk
u1ZEHj9k1JBBI8ozxp7nMJh29RDSupG6KgQDFXrBQRCjWlqYcnbFNNy7Se8cleYxctvpzPzgrdcL
smekxNGNSSFxBAit3/BZpx2Cy+1vcJMfOE7fwNHQigD1uziHgjM1abMl2vAyPDh98qNHE35SUz+b
OSWLE5o7Wj57pRdTD8KqZHAer6ni2u3jO1rf1McSl+nWGbeXPMlCw5+Po5sn65FMg6Miszmz1hwb
ar11O9i4gehliySis9o0P+QTcna89eSNhNNk4NGs0kPx0C3JVl8ql/5jDXGTciral8lr5kcaQhJ2
ECNHJxFotKj9VH/zA2vvxaHzrXKrzzO1PmdlvyjvkTbWq0J3ctQhUfWsnhV1+BHh0hPr+nIWjIa3
IJrKT1pE5rr5Ui01XXQyaFfZ5OzJMh0OHsX9yRgse+8q29gs6otrRwBQg4ieI36Xe2bngmIjMM4a
jbJNheq97Fz7VWut/orCh7Bn5LLrm6BpEF5xbht+8PXfK1NK0D8qU1+YDsESpkHdLf5de1tjBE47
D8RJ8+bxiEJanDNWSYVBw4RcrvO6FztVHy6ag2nNCn9eotXVTqQyFsydAHB3LUIxRhpc5A2nnhzQ
t9Zeb5zOfl4j2P7oUr4xNRaBsfMiyC6iq5+stHzwqAUfTavJSQqOjlo6pXQpS+p1Xxwsf7DhiPAW
B0M0vuIwbVZNEYxf/RGGb+XEz4q6EZnegqoloTUowBksslVn2xGlRtEaz5Z8NmmFbPOSnliPzpuK
20PdeWqRML/TuJMcgHmtnN6G6/lHv7B2iCf0Sy8fAj34MEuaVlO27WM6LzTjlm8ZFdb9SGWFDcBC
KKqcEEoa6vfGrrLr5KKcLBqxutkSDmfV1FPbrHrWT8HJtBhy5GVdtu+m011N2iabIiT/+/ZBVmBq
PszTNZOgvzRAo2Aj204duGmqya/uKPUQxvIXjlwOttxf6jvVN92+XZFozYAQ+iKLGJ5qEYF7aXOd
hJY8pR668cDol01qBmzOdteDScry5Tho2X6ywvHZxQ5KvgsMNJuu5keqWBMl2HmZ8oIEJh3XfN7Z
17zodDBW5YvjV+I9nLR4W8WjdSxDIjXdeJrWShWvHhY9KHe9LcLV79f6dAFTpBhelJQaXZcZ/Qcj
lJ0gm3KNOcjeNWYXb9QWM432dZwM80ayaDlEwntH22GM6TXOMZhpRHNjSYbrmmVMjqv0lW3iO0pl
51vRuFvlCP77PaVoPv8Y2QrTB24hLRUo5F3/D3oIxiODV3Vxqoeck5FjvtoWqEnWjX6rbpEeQMhO
M8OflyFFc8SUbbQ691z6HoYbbWCb+d9ljfYtdEwMOLnZbBK3c6+RfFDPAKC50GUhF9KlUC8vJD/2
HsuRyqaJYKJeLAEDzLeTW1KNIO98Z0ecPtVrWpVo17//Cf41tRaQcUys+I5lOC5nZ/OfJ3onoE0f
Ov4kb6B5q5gelZ/j1Ur7Yt93jb3jNDyu0yx+RlJZP5hlbb8544GQzPDNtjvzcaqcc8EK+laOuXnp
W29aVfLSNCnFwnwxNlqVHsvWJ34OhyxDZvGjCI07a9Ccd3emuk8yHZs4yJX9okN4boIg+IlAVdBT
jGJr8WWuuYGd3HxQnZBfV0oW8etqqtv3IQy7hzzBUenMDR1AeT6zzL5epUb+I7Ty8cxtMGFMRZVq
4no+RkWUHx3DrK+h3+S7oHatRxsN7BpRsfPGGYuKKXVoT+TDicjb+fL3t0AJA/7/p5C3QHi2CcgG
jA2mkj8+hczqHYgfywwFwP+uNEDqwSua6KqezXwKfIRjcYH488AxJAyM+eCl+vA0UPSvRi1PvqFb
3tSwPD7NrgeKrmOBKoZYv2R1FGxCI7AxFNM1GziTdquJ7PrLNDnheVxqWmZZe0kLMMmOKaM+5eBN
pMHbTOT2nRrDubZL/prj3qWlnxHmybwIv8NaRLMTrbw6XI+YPZ2k3NAEMJgy8WCaQ71BjKDvwsxb
2Kfit46Z0KPGGv3UNXVymLW5wfs/dv+5Vf45XrB13XLR77mGaSGI+FPG11c0Z/KwZvkp70n2Xj74
UbB2lQ5NLVdzW2p7juuoebSwParxj+UH75E3WfelEVlvOcnjHhoC1dACPtRSZeLvzPVwH3RZ+zbY
jjj+fj3qtN3c06RtHP158IDzhaaVnuKhkASCKTu29vPMYvLc58PwYmHWX8WFPV4i0x1e0hFhXp3n
9Z7obCJWwrq4xllO4wmn3wMmL+/KL5GuQxAOB595xSYSJIs0Nml9ZUmOY0K7+MEsCBPLjXKtdU11
jCxOkEMNgjJtzXv1f9UEmwVZgebxdukwNzdwOE16Pz25zDAwguCsawTobLs8jz6npkB+MhhDNrcH
T17mNftnAkHxAZegt8bv0DxNFZbCmh3am6XCR7gRrCNpUWKJA1pGvJMSlRIaQNZkNScrUPKgDjpY
cQVQP5pWYulXk5nGF8s+K/0+8igsexOApkW9Z8Duq9gMrlkcfB3EYL5KHj6wrfaYt+5X9ZlV//7X
VZIJD5sC1WPrhCakvHAkSiWePwEuNdl35vie3r95bzc+2CUf2mLokXE9tkW6H+fRfdWg+PtRZbw7
dhrsRKPjPQhd/X1i6x768KM2zNX9yMfi7IQdYZQoRd/9APFl1JqcF2fHOjCyIyq5ah+s2K7f7SED
8Yr48KC+NubEHdtz+NQkzpFW8HwK8sXdKAbNlGf4Tav8FVDfU7uQckLsZ/rejm+K61j6EDyDaUwP
2qKrl5nkxkdfx1LnyLTIWriE/8rzsTFQ8+jAF+7oEdUvGAT3uVkNH/6+iLl/qp9seI/CsExQkAx7
7T9xa33Vac1AnPUuLyBrNw09EXnDtGIOd2IkSIu8SPGhJuZP3UhFYv98HfmWRGvaw96RWSmeGVrH
XB4kcxZ7Jn/RB4hRKDTVv+1FjIKLCZq0pX3kYLFX3hluMdzPmc0D4Q5njj36qrHm+Gtb6jDl2XCm
QL+U1LSf6p6u54S4ap8xBNjENoSEoRxuyQr2mF2tf1xNQVicforOZkhSRVCwn2lF+aSehWIBEzRh
hSvoVT2F8lnc9YgefXe61T0LGaKrxJwxxE2N/RyDLEWWBv1tai28hFn9gFGC/NjCOE2SJaYechTX
AVKDx0G+RNDtsGoRY54LkzPP3985Npg/Dha2Dx9PN0xIeUgXdPsP40BFQz/3mVJTutTmrgrAu6Hu
fVX10K8rWCAWJT1Z2fC7tqNIuu3oZuJY+2J+mUvm3TkJNJkzXNVX1jlalK4F+XPTt2qD+c3FC3Mt
7PI+EsBIaT1zhpwR5LSuuItxabxkU35QLLCEXtvP6aclG1oEXjWbKHS0J/UMS/3PZ9gZIXcwwR9n
TnAGMiYEgUrwpFACelFtCg2hM5iL6sBQet66VfEJqmfHQJGjf+1Un1qj6O4sibaRV3ZLHGXRE9ij
ufOybeAtvU0T74F01Eyjf84YLm+XIqt2t0UrkIZiaGePPe3/wzhyRDByJ9n0ypbt4Mi46+YxWTW1
ER1Uv69Y8CbQsOd4T+61SWWLQGtgU13HyasnkxWCtLBu1CRbg+892rF5NtlVV3Zr9MEOfRmBifKh
pQvzpuMrz4niaXSwWwIdJrzyPLp6iHFvDykhSLRBW3HreGeTytOi0ylb3wlRSbRT068pVtS98pNZ
fdsdrd5k52BFwSgBRSWd6+g1G4TYV8VSQ8LDjH4TMBf0nG/aYCHC5ORm3UjW65AchliUm6mO4QsM
guUnm5sXW9Ac8tvkuR0Ev38yaHdKo6C4kpyxzmR8YCfpOzwe8QguE8LC7Vkwpbt58s7gkZed1SPk
ieCivpshEIykWBCT6cWl0gnO4k9WvzeptrXxzO26zEtXg+wpKh+tVdJwug3WO/UjYKUbn6NMPwbL
0H/ymLCuwV0OD3kPcNEpcXNLIZWmReVx7tgHIEvnd9ro+7vQHfc38tLf70jT9v486zsGxE7AJbZh
SoWE+CNUdQGNJywEd3sTq/PRxxqzgshDUxcL8Fk9eJNHt/L3tRAjMo7uMyrHL6oJDsQiu8sn1I6R
497fPMCeSA+gVr8UJrtOoS2g0y3y+4g8A5WuPDFebZwXmLsbDpX2ma7W8Nzr9bNas2vLY2HgXSu1
OLj01PCc2xmBK1SdFQcPil6Xxxo6abd5DPU62Ja04+Ycr4JrC2cXpKC9/VB/1QoKa6sqD2rYXMQz
OnV5qcZRoQMu02uD+1TLzaOFdnorCIJ5pRLKMFvawff5CxmR6UY3YKA2hrtjX2o+2+RJrEXiZ4+2
A7UC0gKM0hl24C8IlTCFx81kQaWRr4ES69ejJgQtYneDhtV4WuSi8OtK/TTyytFlQWsDmvr1737+
4BDJUmLiKagJ7SXA9r6c6Y0uXoTVAt3W00QlQQyRCKBBt+GVsW9EsFIT9ccbGeKnnEL210RlOh/N
pTsRJ+d86yOM31YxnHooChtTZlSqo3Ddo7O0m+Ez3/lxxIoBtSHDnySbkUUxZJdQm36UduA9OnN4
gVPHbPjXeRIRg7lejIFEuhZoI8I6cXFgyaxgu7pX205sqddkJiU7J640BN26jKbfE3CfoagEEUFw
oEy9yE2ghT87wwFShLzzV2oK7YZGeI6Gfhsjc7qq4ZtrJXcejThomu0IsiWvXwCCwRFHEWxTjJ8j
pAZrgMsfb3ZgjXSwOidKyBN3NwrW5Ij3OpqMB1q0xba3Ju0Y5Xn85mbRoYdtSI3h4SMO4ZrsPbX6
LZrGGDQ8+HIZDKsvt3ueLQgnlN+hchrc+dVwixcqF9IlkKtvMjB/1YoAnuHcmIVBEV+FM3eC5Mx4
+3Klt5PAubiaptiW/yy84kfrAJDJZxJsb6MJH+3FHlqjtlJCW9P5cPsfM9dbTjqujHWYV+xXEtvv
FFVyQlxt0arqNy1unZMgzHLnRsUPrSiqdDPnnrG+/QdMaZKY52x6SCvtTTF4Ii+YDmY8xBgVse9j
W8u27hAQYMKduFH96TnoUQgk9SYpeX/0bEj3NxW+WE4g1MK7xEsx26A2f9PqsD4SDptepjjcqx+Q
QdawbgQiOxXbvOCnPurOihlGg1e9Lh4wGfx8YHt7KQCzr8yobI6Dp89oLNNmt/hR/FL4LLrabPSP
N/HOOLyXTZk/0r2Dv5CKGB1SG22XoHR2UaVBwLan/EPZu5BNHdtHvWS+K8y8FnXhjh6NidIAvdPO
SLRoPcw5fW0Z9q4S31UKvHqozPHIaG/siWIowxRL49T/FFB79nAeqoI86gEWk19H4K47z2CkW7gp
cbXoeSI//K6aQIw8GE9BbSPyAYe9ZgXO1g6KevN7Fq9nC0iOuj6zdQLsCmhlOIIJGq+3F3XcqsPK
3MBmJIxZHgHdynYPRenO686uQHn1otirkqX+9FPfNFEL1Hp++T/Czmy5bWSLsl+ECMzDK+dRoqiB
kl4Qtmxjnmd8fa9M+t6qcnfXfWEAFKskk2Aizzl7r50w42cIailrfKbGS+XksCDnwt3dk06KLqhf
65sESVI9PHvdEKzLYChvZsBtjd6HNql4MgTuoWY7Jr8OWmPhXIlGey1Py1ENt6U+o5JJNccgraQk
0C8W+9jQ7YzXQkdFHFCJ+ckQvtR13KxtzAP3Yes4ExAJCKU7pm7hLttsNNaydVE6LsgyPksRQ921
5fH+D5sm41HOx1IYgCERnvezEHHEGMTzW0HjOQlK89BUIekANMQwBos9lnxwxVGbaeqhl7Z4w4mW
cmsWP/vpOP0wsfctbJxk65Bqtvkw2aRC3WcwUzBVgjPtbx2nIksFjZ+2SBJ0GY2idxuq6rXcA4bO
SLhBYP9ERD7vLC7JPcgf7aHwQpPveTe89a3/q2L2e56CzG4ghsGyEe8ziJMN+gjnJZiCBJo5HeoG
whXwnXZHSa++px7WNqHjs+v2533MBHWG7NeAxV2OfLiTPtcAbdIgNB/t2OsZfyblOk3YG/YUjkef
4khW6Uqp3tSiqt8s85FeYrOUuFVfyd+0unolMrJZ5iaS2iRvbr1XJSjmbRI3uGEuvZDzdd9l0dKe
VXun2kW17WlLvUYM5PTcV19wSVgP9N9vKv20AW/EiWlq+JxE01eSiGwt3dy2ma4j1HJUBG0ECg78
iU0HaLZVQ/sYlcGnaOhd5QMZYfTIC4v/GQv0IhVdCjk406uofJ6s+1Kl1jUtt6LrGFajEjMcUqgX
dWKdm4kMU3mhKmIt72jZnMbsqdWb7BwKtVMjh/52lCGaCJIFXb+A7B4DI5CmKXfXISZuCnRbuw0J
14GhM43D/BGSqwPX5j4GaJPvyHKaQ6vDu2FkO+7kVFs+uOjSxyTcMkEHNyokaFbulOCbctQZbCUs
YSrSUdev7pddP2QT8J1qNTEdfzcVvd8XmmoiXRU7nUgpd7OSkHhksNPxsAe+kGEfPbSR9pwwOn0p
er7kZNeBp+J2EObofmq7KMn8jNAfOEF5U33XBlBglRtQUSdsUN4lsDxtUQRU2fII40/G1IUF1m+o
WdOSugZdofWshqgqDKX/CaWUAIgue9PMhlw4NAynJOsIa0wrbyPfbzvuq4UT6vVG3lPhQNNJRNdT
EEXypGJ+B03ynyO1NrTd/VY1IzrE6WG/SAnUX9Qg2qvvapzWZ7DLxJGH+Zerzeqis7tvZRrrx2Ji
PgvoIzogI2of4qyfV0DTRmwGTBhD7tBa6A8X6Sc3O+A3NmSUFbZrqslApJh703CRmqlxqqFQTIwS
B0JNw3b09mpelWv59fMzYws0bV45itFvU0s1H7Bw8hWcdeM2Nna1pchi6kJ7C7OaqRzCICsO00SH
amo644m5sRfU1YvdfcgiUp5E9ac1qz+K3qZpIQjLiLdtUmpcmnqVfr7v9mbtF9//chEnFRtUYfuo
qGPuKy98dhI1adms5fbKYyp9DrFbVVozflXz4yByXgcDmTukBuv3uJEw3vLoDdj9KzMC7iHaJiCb
N7CVRhKQOO360WFyLVaqwVz8FZMnNxD2sG/1zH0zqqJDQipFEktzTImbsGv7apnVTb5jU2dwjwrd
8tQbsXPN2uL+vAfLnL95fIeGQ/tavH+Vgnldt/PXAiwiho/8O21X7hw4iC5d0H+qDT11V0Xd7Teq
dq7VjjbpsB9HR9k4vuNcSXZA3Z2l45fglhIO3r3AAcsWkxUNj2UfFksrm9xPm1hLSAHrAb7fi5rg
vTaK5K12wMj5AA12g22++uziNkhjyF0RErDIy7odmSRopmiC83cr0U5m+NWUJ0qL5H/SVxbdWqhn
TL5zxiLsaJmpytPIiwlfbqeaPRo0MtAKt1CNtC0oBWc7poHx1pX1YezLeKGOVOOyiUndREJQMdYr
qxKRgjWkzHpq/T3xdf1xbCCBsu0iiwF2yRHdIetMq7fiJ5ybk3IOsu7m0ec6ssIA7hR6QHn5B3pU
wOMYrMMoUgjxto5HQ7xE/hS3bndhFV0rWf1aKmZzwfrlvZbjrQGFfrNbLX2YMPktmC5mjwSS/ewy
J93amT1vpBjfcYMPP8xp8Qae/YQb8FlmP3IP+vNV5qQSXzeTbTCatrumPHMe5/8eFYP6+7m/joIw
5O6cd79fV/hJeSZdcAVOLt86JaDzHo8uOUnUPSV4k5ul9bcOjwRuB4O2RtV2qJYaBP5tk9OEZQKw
zZXyCTfpySRR+Ka6XIxjT+04Tl88252lngcv1C0YHHtnAvcRGosUC17lk+os1vMoZY/TgOvfylO5
qvdBrS3U8jUmmPToJqSljFP2Ir8Rlc9cEwsGRqQS3QXxbBHAYRqegdXly6QsxVe+CtZjpgvKbAuj
Us3Sp7EnDkUeyedC8dwsnpNHsQvqLPS1BTMSCiNEWODV3ewgT1u9OvRxYqxIKGW2KPCEMnQJOVK0
8dMQoUsyNkfNDA8+kvJhpTLDcCcyykEBFRtMbCwGKavTfY2evHzpO2H/nAk+iFGNn7UK5zkMu/5Z
ZXS7rUbbXsofIo8boE5PBtN4dldByLSJ7itU7J4ci8lhsKTrD23Td0ewcYB/hGCCoCH0JObcrAwa
55csBRLs55PJhYyrL8kTZWv6Y/oIuytYW67evOBhII8rJUpb1aMnwxl0AgpjFEkWYRJK+m6mXvRB
yMEg0jrbLpk2wYxEW+pQUPV5RztV31QTKyuhOX8LbNbDXluNnVbvZovMjwrzOuV6vYyjxHhSLP1X
LdhGU90j7fYCKNdmZZxm/CFhZNrfqmJcIiOyf9Q93YeuUs2t2viUKXETr9OqHVZytZcPncU8IPVp
JU3t5l63liV80/s7Xqg983wn+nS52R1ScY+43yhA0a5mM1rJfUXYt6wYKCpXnWZDLWNa567jEKh1
4XKPkmo1PZr4/ZZ7m7KBr0ySVzvCE6pDkGjE5QQoy+e4qN/DAQpogC35NWHYktL5BqIwZseBIc1t
6M0FTj2GEhRGuzmO3DVQVqCw9/BIy+73tdJcZOBiLFxr9exfVcUknVP7JpUStDKqReQFwU6aoORz
KYq/BcKx/NEY43KJa6QVy4u9uTOMZhKMlvyaZIUcyDrCP+mfEXY8D6XTv6XBCGI/usqphaUV5VaL
yaazEpcAB0IHDoxPVtaoOO8eYt8NYWeoDSc3fM0z88lv+XTug6LWAEEQK2yixNaGVXvj60Vz8GdQ
tOzMuT2JcSlyaHyo3DLbgkuowgNDq2w2FW/ZKjEUognlT+nWysKoUcUlgcVebFaYpKhZ8sg3M4Kp
TFTrUFYfdD00QAEgzxh0k2kltnxdOG0xsNQvpfC/qpiqmRBkL3K/IPlb4qy19ODQNORwWdPIh1a3
wTc/ap5isIG/ugh1XGczX60AEKGF9H/A+MDVqXcfvIX+Ihrs4jKoXIBiLUhD0Dm9h4t7xDDBZM/s
v/e5pW6quqEGE4wPJaLcnJwqJAE1dl6VrFzTI4r2HbOBjdZT7WV1rzzVkxFs59SIj4rb0YOB0rZJ
jbBYI9FzthQ+J8LDkaeZ4BtSpouHyBi1A9dZiuRdMHJFzEuQIAMIjb67kazV+PQN4AyT2jd36Ymw
JLosUw1S17TOGtk6bwxrzI0SKeQphRBBq4o2WToOxqnJxh2F/oqk3D0Uaf3nPw/C0Dn5A+gSRRHV
pJa1Zy+n90JiX3QgTu4Tz5h1zOgnX/3Wbx/KPN8bbtVvdWiaaz+y8WLp/PtwNjXvs53u2FqkXxkO
gUWosKjh8FiTEAgLJey6czCo3XYWR6F4Th7J58AEkf+rlHxpe5xYfi1Wqsk5yMAPyzpXis8/sWwv
XZPW1yQtLmGjISaHTXvn7GqM54CPkQphuPMls27M0vt1oAfWs1uRAW8B1/2E/f7oeinWcvSKqTt2
LFFp8myAXVq5qafsPZLEN31MunktNvoEwLoPdE5pIVibsWNhnwA5HkF29Uu8lMZNZ0TBkgB8P+6N
q2dk0Um2HPjEvXUHzfRlsJ1s4esReDH0I8vUbWYamcPfKiMm6cXGNst+adTIdsqu+TKFA1mksVmd
+dF2tvcWls7PztKmpZuTemuL9qGWEwZTaXTr0vT+aobl30fU5gTwtRAB7bY7m1hW7/i3yfNWSUZw
TlSM8x1i0rrTvK+BxS2Nsn+x+NY9k60QLxSrya4Uv/Yhc0l3aQBGferWzTBeh0BPPhCpJjsHAtdG
lsw8XXpx+lGZZYJFbRqXWPujvf3jLttM9fRkOPNBCe18j7uzx54I+TqtlfTDU6DXlEl3bvCKrgZV
/dVH2vCURCpxHgH9aRabbjfaCU1ZcTTLo4AJ5r13IQYni7BrScphNvMrH9voWFgBybQ9VAzZOPXn
plxyq8sPTkL6lpWWNC5x+GxMoL730tNt9RK+dBcxWGXXqk34Ze83nFBzmTDesW5NiJa36thvLBrM
n2uHZe3ZQ1ktV6TCa/giJuVPCV6U5vixDoOVHNr78Wfj1trJ9GtrV1TuVWrUQp2xEWD/cllEQ7gP
CE88yiP06O2utWZQaShV1BD1Knl7CIvcaWkmDt3TvE5CIeGT7Z00bg9BE4wQeCayatUGJuqALDBT
iX2NUXFchjZ0j1kUOTjiyvR7VICWUrTvZP/03DJJUvGasXj0BhTQ9x+oDhekWR3DptNWiTEF50St
S7Rtrb+QZW2cM9NLw/mgM506s2N7D8ZmR5pP8auwyz8OxrTexZ7in8wOE6pkdZo18SmZi8bSI0zL
X2TcVs59bW/tPMA2Bn+sZdV9lHwCTZg769hCmuvmS7iC81bWHLMTDhu9t+aVPE1FJG7gTosG4DqU
E+x59+SqyXZG2uaoTOUnBby0OcpTamXtoA2EucrnYqz35JsxxQTf3x4rM4Q4LVkJ6gRGO4g/5eVx
xyW4yFaPDdt1CuCFzB4nxpyhpBPxoZMtfo1NoE71TESKfPCjxHxoys49UvTDAkD3aAiJnwOB8r5N
6bloDvevqpG0xsJtcdyJ3spfXRbLH4XBR+v2Tsxk1R5MhfYjvY86ModjZLcl/TjR/GC7N5bQjBQQ
ub5H7osWvCRcx4sBb8+hn8LwJYIxtJ1F90T+lAF29JgmUI4NUDJB2Dy1PsCjqpnzXWHPEewPEmpB
LxTvUx6/YSRQHoCxT0ucQ+96o3rPRMnO+ykk8iSjjvy0tIR8nbLcovR2twFV/QEddISVkxwr+VAx
717ZSYJ63QegjyF0uBlOeWy4U77dFdqVliAwKIujXAzdfDroaZJ+0nbCdkhSAF6R7FFeKeBPrbUU
tMsPSWpFnSA+Vb2lnwYbmQNb5Xnnh4m2u5PkSsV40BWk8L4YtUX6uIn6rNvI729fNCqKA8BwrgJ2
Zmxbeik1YgeWnvKzJeI60wN3df+07rJnr6fX4em0m5ssG27zcI6Kynm4b6hKSMh3bF1dlki3PQ/8
fI2c3gl3UqziIktYj52v7NmmhG/i+X5uljqIsRvIiXxt9S0Lmq7cf9YxEl6yKYy2gBPFG4vmTthh
IVEQp9MMlIKRebGNwfyF3XDhA0v8MaUtJjf+5BcEHvrq/lfTq17OjJseZTCmNul0ElNAQWhlCUVI
lZfIZVuB/RIOrhDnmKO9iYaofNUqBZgoM4elX1g3JQ68qxKMr3gxzO8wlf48qApQ29OCgCrnZ24R
9oBsHbED2zJoUvoPZcy/F0NhvOtWXDBem9pnU5/JaPPM7pj7yi7PsmwbJI2NrAuJbs6/GseW+fso
EM9F4qd/vi4bvB03y9eYndfGd2L/UkZ+A6lkCF8xQJJ4EzbqR6GWH6FagSR3tDXOsSgCggGLJnWD
xWAGpzhT+o1ls5EaPZ2ir6LmdKK63bG7sHYhc6nL4DMJtQcP/HRsUnPG3U924Z9VPRGJUMbjlr2y
/zjU+TsBBzQf9WHcz1OXA3TmNK6IK40wLtKdHK9g3NyFX43xVwRusRWWd0Up38WJ4abluR287KXy
GYs2Vmnv9HikpEYYvrMTSqUwFEIPTf+mKzRBQthSZZg8RXFufVQFaSlIF+prm9jlJqWqge5ead1r
57YzxhtDWURFHj5O3NAfHI/klLp352+NP4Ezx2rjSAQ6df+jtKbkSjpZvIVf4FrIyUIafUeWVgWx
Xuz0wqNl1PGqF8ByBQH8oic08cHHZPl0J8r1QfasigWBqYB3LiPtKM+EefvKNvCcVsqxK3IYUDRY
X/veTU6a6sbXoqP0C1CxqybUhiIIf/kMxx+NBB8vlqfsC1QsVu1G+TAMq1ozv2mPhl+8pGbEYNVD
YOYIHk6uaa9ql9YvTkemYZ9P/oqWzkM14EKVUqM6yvWjK8a08tQAj+c0lrk00rJ57FW/eZRHcaNT
1uSFtwbIsMnbRrwr4iXyBwl9SWal6fs494NgINu7xi7cFeWdcVNbEHIBfY6j1u9Lf/BerIEywOlc
5SSH54Y4jeYrnYryGIvVve+QqBFEH23kaep2xKRbIRGNdn4mP6y4kD0y45X06Ol2tEGMYYYmD8Rz
a6V4aSDgxkVawUJ2w3hv4eqhcLOPWqsa6zzrRTq4BcNUPKRObd+P+PiJFM8zFRyzj3px7g3tWPXN
fw5VvjZk0Az8Q/38kGV6f3a4o63DyFdeprDhrwOzTuw8dreu/zE4jvnmdMF1csL5I7MT8urjNrtq
FQGoaa/FJxzDPXIRUjAk9oXYTu3olDoDc9G8gKGmL6aq6/fygqGTTe4PmUjyyglzpPSlz/xNAXMi
ZQZRxg0S2xCnQoMQOSka5hxFc0BLkX1M+2xHsb9vBnJCQawan0ZxxZto3FpD+Ui8jHRQdtzywXZ8
grb13Nveu8z4gx/rPt3XabPWAmRtJQTTa+MFa/mba3FWespKfpqK6mebOkMZ7Sn9k6zTjRF2TwXz
CZMcO468adRzHmlMqsFOo0+grM3tuHxXAqbXyhAZOy31rLVHJ9hQwv5XDI/HYf+HJCe7RgD1P/SR
aZYFH3Sv97NCKsle2sqkczTxbGJjxr2Ub8gHVQEAnpVBtG1rY/d7hjkjc+lpFu7rJhAr6Oidk17V
11OW+FfLJvrb6lrrPYyqz0kfgp+thpyqK6fPkR7BWqu7RxYy4940RmhYrErdaJfKSMup1yyFaqzV
X/2JSW9YFk85H8ppiukKSCzjf08poPxd2kGWJXaZOAGhBa70UXkt/AFGoBC3hvGLhPyJs8Fr4xeU
w/v7vS1PnY+eTuW+iGpvJeGI9cweyK1sbVHSC1vhR2+vQBizY1jPPzsxbQOLYJ/7jNH7gBSg4A6w
ju4hYvj0UmIJlymqyI18rXzgw9gPdVw+WDVNxRypA51Id7w0lrY3aTYibOMssfLp0jR2TeC1XS2T
pHqoxSquZvb0EFbDpdRmp1kOebwpXFSv3E+/TNyCkDbFwK7uaHC1QeesALvIv1r+7smZW1GIxRQ4
NRZsSekMUkO7eJqWLU3Ha6i4+DWBjmgMDYtA5pTRc4DCMeP+5n32ZvgorwIZMSejSKrxBHf27j2U
lARiePBvAEujTf+QoNSRKGDMhtmxd2yoYTU7QzSn+QcDPpqYImW85/JxyMczSva3fGzxOnDqYSXT
4WRMXYRjfaEPSb3Cz0FIq1AN0VqgYamPv0+ZRur7ktxGLaGSj9mT0bn2RI+OfwwGReXizAlAvQYt
nEdmN+aUeK2DfttIt0ykqhGxkto77WAATvK9GWYdoIeQMDDCCw8U0NMiL8z+osTDuP7riFzQ4RJA
31tPGPs8GGQPMtEvT8IH1EkqXrwCzXJazQt2PCBM5Ew6qivBJSguVOb9Ay050hmqKrQpCtRiUw3t
vM0dP1knWautKrXLPgPSUbyAXppi0rkl8d25zplfsUNVs10zN88E9fhHl13n0uynltZ4dUqFGNcP
iGptXeU9HYwvCxS3ZmUX+SeWIqo0HbyZSyVe5BGC9yH3AnSvWrufxJFickcJEoSd8lT+QL5k6tuW
CN0sPA7i6K+firbm/X9wf103v2lAqegTBM0T6LtyATct3AOqCZZWxEeBC5qijnq121l+wQyQnsOO
fiTYODHzNies+tEcXAO1GJ5/NzZHRs4evI5x7h7+dgvlKaW86nVClHlQsY9phneoAhUDHxKoQoEB
UPzK3IARvK/PuTtbRGyCXgurjfzWR0MR7DUP7XHfF8POSPp4JTEFaa8+37F0WUvvYwiaX6Poupjd
xUpxvGmeSQhU2/7uvbZTccNp0DwWop+GMbW5WS1Bp8KOU1YEmAXOGVqhs0xgI6+HzO3QXkTlbTC5
1iP6tWdLnNIJoKzIZmKUHOJYOhU0iWjZ9UafvsKXeWtnO/sKZ/drGOzp3BsNcRei1Z319QbHGONl
vafUlE+qeb7WGg2vnHiJRz+ar30WneOpP3p+lP0MsvHINzyDhdoeEz60ux4NjeuqdkJzzxpT3qq6
eiMgMb+YtH/equxJ/t1jOb45fY2JUwuu8oNzAa6i1/efmOLqK5vp4CEuCZLVPW4Q7URnMoysbG15
ifOutYiYRJ845avGRi07SpMp4HR6+GLGniepvlACktDycxIF+apx+n4vf7Ma06J2mYORkTa+GRO7
5yS+0mX9qQ4qQnbRM/ZTCmT2ZvE5cPPupRq0vYZXn+BB7WUsh/AwuwUVlKjnJazDHdhkyHUmSu0n
UDZM+uTKrumEBdfpAKhHgB3Ro1ZbUnTy1bPfefot1MlQIkK1XUhyfdahZqzDSHASgc8Kt0phjb/k
rlNsMbPWGV/R0PTbiQnNwvJ1xNdichQqXXwk1A7MC0HRKysa8+0ER/kpNDG3iE6PPLO5f3X6rJ8d
v8e44RD7ZFlsFBM3+S7iNn+56bnz0ZYtPMW41LHvPphV1qDI85qV5bFtdLGBPxgD82bJfrHdTUlI
3nc83e39BWNWRRTvDJ7/7xfURsRAe4R/8s8XKdomSdP2//9/+c8L5N/RGFlwbt3wSLkdnwY6xQvs
4MrHaOoDkpJQyL3V+dnsUHuK52OsDevMyI19XCbmrYMqL1/vxExngNIWW4bC7XIsdG2Ny9p7Gud0
K6/IKJqb3zc+IiT3A7I3SkdRJ46FTd+/rj5mVaFtiljilDjkIXqTrR3NKGLbDYD5RGNWfuyK1QOV
VUSMssR7qkzMLLdb2XAGHpMUAVgt5hsjyEYAVQahqiZNb6M/TVrg3zd3jqtN27zMfp9mYIgxALff
psgXniQ1QqPiBkvdHvsP1fVuJMONP00DdLZPq3SRMdRJKjZT0TR+Gp1iHBtHL5eTxU2y0goYyW7k
Uw2jC82tzINjY53BYdc/tM65qSA/Xr1Wa4jnYtCi82V8TCImp4mF3mZMo+hQjXO9rDo3v8ImFu55
JzmFCBWPoS+yl33XunRJcqrzAg2TnC0Qg1M586cW9jvfa09/q/kAT2dHhzBalVQGqzTbN6Mby0Ml
OOpUwc1DO1NkyZGSURn+E9VLgMfHStadmEW6pMJXlrkDPVWS8eiMZwgLGGO9jnJfMLKQ2mdo+dPw
TR5R6ge/j6i42f0XME6p3hVsHd8woR9mWejOQI1b3Wx+6D0SXK8q8je438t5Kj/VoYCTheK6P4NA
jpUC7jez5olhZNUop7Sr3It8aDyYVYViPrvGUDxmGmFhgLywCdCdkxt+RxkUaiL3uzppmGrkT22K
BcVCh98SnOAlxv1amWmjKq1i3qLZX08KlwkFEiHkbpY+miPGL8Cj5besJaxPcIJ8NnwLBwjxSwCA
aAO2cJm5QUGcNcpaNCX8S1Lih5ce5eyGFBq610K11QJ1xu7DqcU0cKl0xrzNxvJZEryIVwZxyIYD
L15A/Q2c/OBbTn1fCCEqRGTsGL9PLadCXtWT6xCpyjclTpIn1eIPxmTI/Kpg69wZNP3RktkIYouz
vHWQPu8f4jjvlnLlLhpmpIkV3X9B6OlfLuO7s6y6fHJySJK0mXM9kXSunc2JoDK5dypV6NuoWIkc
z2drX1Jk7aNZrTcAa5rj/Y/yEZvAujXum0UVVtQRWv/fT9OCBqNSwMYpw+gzDxA8KPEc/j4qvDN3
of6JGNxqBYerf7S8WNsNVpnv21ynUSv6YiYKAjAY4SXRS4VewfzuzXpzlfvtAhjakm8aYmG8Alg7
/0cCifkn/tTFxwAazARgxnRFdf8IqOv4vVlkT/3e6k374Q45qt0tkJTwYko3ialNydYMk0hbREZU
rpUxfpcyKMXq1BVClXHF5i/A6xbQXa3KGEiNFGtk9KSO96nGPYXdGseGmrH6gi5T7iyZkKYr5Sm2
hMGM/X6tjAGaLToSPaMjbosAeq1OK9ZD+dIk8XyVk+3RyYYlrR6YMWLGnSMiY06ZbcbUwPGZ2cWt
HAN7mcOYPETiFFLV1WkG92KPlf0/4GMywe/vRmDPUg1XtzHTinfR+DOX1rAzNYodY0A9vxiL3D/y
h7nsuDZSfKPSktiRSYRAXSgjpUiyQEqBHe7keLDK5Pi/YEnGdOMmz3ip8eM2RfocEAtxPyrIBCzc
nE6LRQYc/gdvIyErucZ2e6BuuPeT20oPD07XRAsLffRTjchqHc2g+aUxADEVcqwmedYrU9kRpRo8
9Rq8BR0Z4vcxdj4qZ9KeM3LJ9kHDPKd8/Xd/DKnOfzjWGPDbqm1j2QfWZll/4kPj3DAngKbpMWi6
6lW1lGzJ5iJ4k0eFWSn35+RR4KFQdcNv0s7WVSHtpto1F/J0EKfZbJoL3ujf7T/4gPS4A4DScVjp
W3nbkJUkAYPJITOiZxkWJwFoEoXmQZsEXI3LyEAissXsDLxkmqFRMB0CnVKMa+e/oZOQGjS3e+BS
dg/h5KCPd0L025P7FTBpdQuyk8JI+xijyabZ44T0G8PpqpXNi3yewM6cYjLqCLAD18ZnDRzSg2Y7
js8QVaunoQmvldMbN6rreN9FGguG33OTK6d3aG3GwiDk4uxCRVnTG07Hp/uXyogwGTL5mrk7SCHH
OAyICGJFOL3yh9rRihN3ju4tr+k1scmpVd0G94iIZMxIeepN1t17oNvgWvXWTjTvUFXxw1/Yiykt
mq1WNckq0zWGxSF3NDUDkqMl/kkKtCSou897kpZmQN1eQ1niV55xK9TI3Ux512+kvs8MjGGR6igq
qrDeyQxYKSjv3elmzWa+bJ3BTM6p6nw6DgVt4Y7NCQ1stZIijwhBeTaBDlSi9mIogyrSgpiOGk34
Xa2jbWFExq20hCi6tj+HyCuRQm+CivALfKXd+Y6THCOAs6qgQGVG315mFFQ73Xe8nZ6X7iPaCG2p
G42V/A9eg/H/uPQd0yB6QXWBFJoyJfRvgSIuBkjacFz6beaOXzNzd9RItI80jsxw4PO2B5r8gfHm
am7ymoepsbXngSoNaNNvJdJQaNapBJZLSBR32Jyjsml/H92fEz/N5XP/fF1AaMGiV5J8neWExctd
bExmxilp+sd//5qbf5rgwCIQ1aExTwLo75Lr/k80RahyGykY6B2J3HX2mTNtXL1j05IxsFsaY4X7
KGNmL2TuGSqfMnGNFytWh5NajArhcC7jKI9ebNKRHJPH3mPCfvDQDd1zFeG4lU9FQXGh7c+XMe7z
80S+FstYLVzTysBOihUwp1DxNdgo8KftE3K14VQNiPJRmau33ncuLknRA1GP7wrvMnPA/Nfktrvc
zqOXf39DpBH3H/cHx9Jd0wIV4VncJv5c9qB0g/+ZzPEIAEzayOAHC1qp74z7kQC6W+25n804fErt
QOvGOxjk1wkZ1VNs1drBKb1fjqgPUPRH+5GCPDG94PwXXkoeZXlMAKvW4iqyHbtieGcEO2NyyBsa
GtiLszVeFDOZLq7eq1tw585CPof/ZT4CjLf2GNf1V65LqkJ5uAvyuljEXhGekBAxdhC87KCb9lET
GUe5uPolEjXUrfNhIDJE7ihVOkjo+uJb5ozDOqK98e9vp/unZZ0YEwdMua3h6CIt4s/ADt+vFQOF
tXK4u9jMVvVXBtvidZ6Qyq2IlUeLjXdmdsVlrkTGRlIbDPlNcAYTVoRVQ+7ehjKsfA4xGjyGSbEJ
wSw9x+KB7iwLun1ToOucSmAQRV2bmCWxLK1QvyJnYeV88nGFpZqanwOl6w6UTO3CFGs1r/fnUb0l
OfG3nT4eZMun7i1rFX2UipJs69Ib36OwuYIY9Z+sJv7RV0Wy4XZgkdAw+ickkvb9qBZH1JVslBJE
QwNLoVAOTe/k0fD5gkLdgS2dEcDn9drXvDePwMpTJyCj5N4FxERFTEv8AH4PAwegqT2bf7e4OTlA
OYYe9TYTp5VJ1qOtYXOku5EvHN8FKMOOSq2BTQXkAj6LM2mp4iMJHmjO2/C5iL2UHf6809zjfXH9
9w9aM/6EunqOremq5kJa1olnsf/YmY74hgdcPuGRFxV7FsL52qOOVp3E2wxG12xc0UPBmVN7w6tK
Gv3NjHygb/10a4b2qyymU2Y0/oMc5jQwBtdeij1QcbnfTwMKpEAf0PLraohFSBdOzQYzoonDXZlt
IB1oWz5tS3tkfc5ehkktjk4fX0vVf07FF1A+IPIJz35NEsX9v25bvdh6VGaoRMhf/yvkDon18e52
pNiJ4Y9OzVKq6UqPhq6HErsOTf1uP+zAKSzaueE+OieQvMpvKNXSQ130/tEHrX00A30/pY25q0ZT
29+1BWoOVVaqUpi7XgwfoGE+Wt/RVfrryG39pWIJ3lxk2OMZfNVGfvs707h0NvLQMfJ/pCoYVwmr
KjFqP6F+vqOqCs0+3DccMMCI5xCYrLkgB2M2qLctg7qEpN5gkyj4dvL0kAqjf1hkkGQJMynaoifH
3mMwq5MRH5WGfytKbnauzyen4qQKdJoExEmTReeQueV7BekU4jKWD34eEVhuQSuqcvYORrlVCmOr
tQEaMbVEtzU9EBqqvM2ZR3s8JAiA7llw0xQ13gbEia39tguvsVd+K+ZxE5rG9NnCrl61oNonrH1v
wL/RFww2+y5BnFY8n4tIXBl5/X8IO68dx5Usi34RAZqge5VEeZc+q16IsvTe8+tnMVTddadngAa6
BZLKm1mZIsOcs/fajuk9YoTzEvK5Lz6k03iOwfL8l5tdX27mf84SpiME/4MQJ1R+aec/vON+IGrR
UmBgTRr564kAmo7O4EuQ+u6hJakBQ1Spf53HlzkoxFZr43SfgKbd6hXum7IPWH0SJm4nmfvu1604
zuyiKYt02pd4Er/tKUrRLPp40SazA/gLPkhXeTSScXQ3us8eNsnmYj+N/pWssnavWIZ/0rNQOQ0m
LM/NtOgejC5Z1VgIXwr4gvfJUR6iQGvpU0Y9xtcRkfBuUOp7NKj2NZ2W6L8ZmSnCoGj3R2cEzs+z
kmD29HIUe3MpqybBr9xJtQ+nbEyCOLkllLTZSnOkZhbqDkGNQ72Xdg0VrSfKbajmI1oWVVVp90cp
H7boJkT5b2xKbGjHpFEuroKehOoBaNeEQgmLFThKsNtfbF3BCmJGwHhGM3nX/PxJT+PiHBZEendm
kW2avCluJs6OQ2N28b4YHR6tLPv6mHJ0HMfgpbvPZLHOFNrc7J0IN4A8pfRVUSTp+AjT8KMrtQ1l
hvYtTS1xAQVHsFQ8XPwu99qYcEup4hrw8aCtT9EF/elL4BBZEjTzZtNZxGoQpJ31cYbAFsx9o+rd
01hdZTJIHSsNhSgQmzTuVviJbcKl0DaQymgdVHSdK5h+1v6/3Kz/p2bA9KtbFtwrGzUMqLX/CIIw
ArXXDcVvjtpEyzHpjQk1BUEw2Kje6j4e9qaZnx5ph6o+vcet2eyrBDCRlVVfgjL6gqzmyzgVwffl
QJoq6hT2mhxa8jbLN0oGSBpTqsZn1IVQyikOFAMDleJWz4qfNSf2dc4NTnG8LkM6zn2l2jsjx4Wk
dm7wbCLg29Plm/dtRzc7yoWCSzb3guX5j/Q2WeVsllYFP2vH0q38KLtBJRPHsQj0ZVbE4gok0IDC
P4TARInAm13TfS+UXxJfO1O4LJJyRJeDYTcOWVRL3mFjYrEKkEr4so89pWSI0VoN1Cr6BMa2LpWy
PKPSB4E9hWwox/gr0QHjwTAqZ5vnWYvhsrIfH7T8gN3xm6kJDP4M16+jcoI3jli2wHVHohZtUeWZ
/BA8D5r6qTtVu1eBnbrT2yO6CAewvorhMXtj3T0jmNKekUyPm05VMZQAJf1TeptRrXiz5c93VQm+
ka8wfYYoQ1cE6BHMUAXvduk8ofDKfozDK1bAX7E/q/fItNIrcwpV6mUSnthNrvRCW7tlF90o/yrZ
Xb40edydABAAIKOt/Ogw12o4eyYiP/JNzfiuTOYXuXLrXadAMNeWnjrO+W5ERLe2qnYixRjg1Dkr
6+SsVt/dxjcPEm8KNQS6T6Zsg2JKrggh/3k0zH26SOexA9kwadm4F1doOup/YfGwg194e/8cvR3X
MRwbA5ylm+pSCvrfm56mx1E55hEp0XINkRQLCpVP6qmF2XhEGxlCV7RjVLRs7IIsS+6GZf/Mlk2Q
2kTpVp3J9ZGnWaqyL2mTKwUK1ZPN6wDm6X2w49IL5q7elOr4PRPlcJRN9FJDAJM1Yb5GzMYo2cHq
Gro2RLSfA4bLimuvRU8jWksSHKz8aV4yfhc5i+jc7KVuvCYg8ornskfGy5xL0lv9ZDWPuRdCB7UH
avrHxqAUjEqyPbZQ8bzeL/RNQqDSPicYcxMFekdZPiM7QK0txpyx2D9KyEXfW6upBRLSgaTeKD7g
ErI2wgPZWn/sxKWa4SVBY9Cni32mo4YYF9oikEVjRpyo5cWuL7xmERXojWudQgCqK9uhLFxomcCu
YmIMixrxzVEFKI5Y3w/OyGawsHdlm0/PPYQpzSBSVNeGcl9TkL+zLos3xDam2G3mdwqX1rOvhJ/a
v5lpfxFqiu433mPlxvJAeO1Ivc1R7MGzK2HZuBL9eEW0y0HeY3NSUQMJInMX1GXulcL/DXuK6JFK
IxmGDHTWbTwYgNprz9IiaNSOUVx6e6gOjZ5e5iVbwqf43W1QOyLnwWq9zueeANU6qvqzrn92hBih
amwRv1RSGc7Eq3noA92bCDv/2JXJkzz7+2IZ+Mkw/FfFjTLXKe5gzaPYYHpphXg1lXm+poNz0Sw/
ep7N2XjW2V5JzEej74rWbG8DHWlM5l2y183avZWG7t7yKs5ujnGcLBHfHhqePh4JQphwJSR++mSk
s/YCcmonU2DcDHZYOes2IrmewExJfUhsQX2n1MYNNhduwzwHIaSZFJkC1HfeI9kuLzT1pnB3rCLT
7l/aFKRbM9RkorXQW+jD00AMX3KFpyT3LeQm4kzAXX7PSpRr5vijMxWfqvNyYzlO5uMEKwFJ5dVX
aYbPxfw4k/wd+V4q3jRCXBX3tV9C4SxMznqbO5+Ba0ATsFVo13amXSONnKtl20fikbO30UeslLq7
yq3SRHVkG4+9wV6KfZRfExMhT8fIWOoe5rPi0KKwC/uNj6XZpxUeTY3U68/BgihVXmVuH5jPXzbC
lrd4oIxGrw/U8iTctdsPxjXvlIjWQWp8dSybZ6RVvTKFHC4rB4DtlVwpMOxMw74j/+IuX1qjrnfJ
AoGc62q60z9z14+gjDikaez+u+Ipa5+ZkzWMI6sCGl4b+iTCacYptBFOC3PKLzRZEHUsgxMs4XSE
jC1lNmnv+BvV1Oo1xMTKy1gMnbK+sG52Pr1NXXwP8qn+rlGpyZd8CdZayEFT58NP+ztEFjRFNv3/
treKVWeHGkwhwgjkWIfVsbk/GjPgraaAp0Iz2y9FQ7f3e8PmCTMaiU5jdcHMNJLoxJG7XCtQe68R
KALz9onfDka7uvz9YgTZZAhq//j6v19gWsV3vJqgZMaORYld4hZzq1ubJfYTbbv3Yun21m0yAhcL
7X3fzf26LWz3aLChlx1NESs6SfaOcg8Msz+2caB4bVgpZ5069grSEEl5zANXHw/iJQ1aYs+XdmUa
5Xta8tYuKbN6X7QN5qyFoQQ5o6vb9Adf46wyPwu9xCn6nRx8orH8ORVUe+Bloxhsf+nq986fk5+Y
glWe+LB5ASxJWMToP4mqib9kzYdsSRpEC2/roEj33USGSl9221b6GFUQI5lahVf5929j+gU9xI59
KfQfNt7Lw98JqoqxUKkAFOJRUW96UsSHumqafayySHcjfq+2w/sxGCLcGEv4UVynT1gCp0NTZFA9
SAybzoj0V35WQTmu+hUrv+ZGKDn2ZAvsaW1c5ySNeYwEiy+1IKPcWpLibEAOS7+DVqJySdpGs3a1
u7ZLyt3LN6Aay2p6yhr9kOnWBw5O7/GBwuN21jG+3ZwW58mVGdO6MlM7jHoKL5FVghBAviYVk+iy
qaEMQj8nmma+pyHggc6IX3LhoigyfCAdOVuT5SjPZvVp0XApyAiPdTJTEK9BEp3UvpxOj/OMch15
cljP5Hf/PRbm8OnXJDAjAqIoHy46aJ9EukeBo++xg7UC4/0S1q026XA0bO1nkFI0RhiJjCj1618u
Nb9VPKX19TFdDYFFuhr07EPm2O5G1o6SoVomD/E0SbjAnCnkHc+4GA1FfSFMbdyi1S5OijIRT6Ih
LwV8/9Wp0ohtV3jpLVE8m5E6PqczJcDQGt6UvBNACqK+Z4xM8cVTf7P5LGFA/iv9rZ1QZVo2BhmK
t8Mqp1CKxq7+XqsiPIsAA7gv6GzQ0XFfURJiXYPTt9f7qPFm8Ckb20iT47j4MyunW82liipYZOXr
kGYfkY5ABGgpdgC1+SaMPZXB3wl368tEbOXeCnH8tW7+NtdJhDBuQotUJtlBCdz8qqnwArVWRJ8t
sLLJyodXQjanmxuFv+XlKdeU7Tza49ZYvgq55AEAlr4e5uw1FLP+CDrqO2dXmlH/Gbp4Y6ZC745h
U4ZP4Rz/NllFOzA1ho0o81tXRjUW24wMDDRXdyeqx31VJv7eCfPg9PhEUsPGTeEIzwXCu3o0DR0N
VHpaqt06U61wM6pQ2CEFU7KcQRyW3fhhqf6xhYoqN8l1hf9qdvKVOjvMeY99t2sRGQ6ddWOjRXnL
OvQPWpoZCPWNeSMsSoKSIi2mXF+V6FK2waB5c+D+zlhh3i03KvbSTRcJt7s5KXqJOAJ76tr9Eng7
MxZpIr5gPSjeR/7KsLYg+i0mf2Osse03bX+n0DfsqbH4pFzAEbAoPaypevjrCLYYa6CMSlChflYa
Lgd20d22bgtlj3SH+Ci1m3bFInORv6E8jd2aeWapCjjmuo7mcttoofXgWdSirrHPCuWCmX2+gVE4
YvX4oU6T81TGeoRrJQCPvcgxskTcLXpJJ6q9NQL1vquOj+eHXCJr5xM89BYBCZJmXCKmEIYtEXyG
X6p3Ow4y4tJxDkwqsW2UCbS93H/La82+R3/+LC8USWHtobM76Ecs96LkDavcRT4nHeUO5WYvb8HR
RnlnrirKUueWas0xbh0wX4BZXuukKp+jXn2cKSTqPP6R0LK3cj1vqSppK2albGSEaR0N8bGdSMKo
C0ExoiUIFib40S4sd4tz3zlP+KPwcbYIfJFwf2MUXkU9Ns05GhG118SEu5Xvvuo1MAitGvJz3nBr
zw7rAemMCdCoyaNwccHIo1jDpFrndHvKIvySlsp05b/W39o0+xL0BtvXkc0wnqN1jBjiZWxmf104
s0uvm2vBiG/iUQdRewMGKa31xU5QBOtgKOonXuiwkzT6GUfws+FwlBu4INEVqq5hKNZXpQbhPIuy
wOSkZm+0W27N4iWxlooRxYzRC/uxYqpfFphRVqubpot0rwh85Z2o9/U4iPm1ZtZ67nL0Lctli2bh
mUxafQUTqdnqjcbsmgTBmtGfElg1JScnFwPrE2f4YhBlLGu6//EViAYqL3dW9MayrxHRgNUUad/b
HvgSO3do88tL65NyI9+wMCsNFlmTgvQN8nHJbum6cngyCqddpUV3fhhRRUFSYoTXlDV74l8iazxJ
j1s7mQjhwhq7l8KjF5mhtfvLLeDXQN5Dz2uIrXiPna45DOpY3qZoSje+OfmfaVPfuir+No5ifKGF
1vF9Su217LrJ0+Y5vzQMgkcsLCPQjfdUuUqKc9+W97DSHCZs/7Kg/NJJSV41GudSZB65KCCAsaJu
GSr+nWTHVG6qXEg+wkO6SEt1V0/5/suIZShUalVzDD3XoLQl62qpMrxntj3dez5qPAkWBNYua70A
o/89JzHai5ajYLkmj+S1oJ6HW4CAfQK1ipgSZMhDdT73yUFekwsb1PB8crqfU0Yj61Gppv7u9lVA
0lQDyl9p1bcuqj8Tyq4/uzK9DybigwBj+8ldlh+tAg0foOSNZIJ001DROI7CeRamMb+zrs637WSr
R6MeQG+OIBMZnewf+WvbaTZyK38+4KAAwZXNLTmaZFXJrsFCqkld/83WmC6IkfqaqAU1dm32if6O
4nUbLo7Z0gq6lYtp96zd2lHUZ9Rbw9lfXuyYmHCQ3/CqQySbWzuJCHkrfTKEDOeJsJOrlBygVmLE
UclHsKsRRNxSMibA5TnRXes5GDLrIgYGdFliVnJqlL3d1RfUt7QnEuK9lNpQ3i/ytda04m6k2uug
JgE9mE4cJ9BZa9Iw6Wm5Its7abiL2XT+1nxlCzPX/D1zkC5XlrcSB9lO687DOY6YM0OLBULlD9q9
UiAoocEIvxMC8JQpL8Zgh0+W3znPHWX/xGriz6JOccSos7mJcyX6nDvw9RFInDOKaoLAKESu6pD4
+rnLi1fMCvk2zArjRBlzOuuoWTxVuU9lhJuerJGnOhje5jF4YdOlbQHfFxeo1MVFHv19qZE2HuDr
XkSEX+ehY0NH/27q9s1WAuVXI6B8zmH9DTNXs47Lm72o8fUC0z6L9+KCqsreqELT7mVRHsHAQMcA
zPZHJlz6GLFxO6/sPlS+xrG9LkqNliGYM3LJhxzHbyj2Ngu93QxB6qqUbJpy3/lUiixFY+EMF9Oy
rJMezq/uBJL5b1Cq0SogYKin7WjEzFdFDbdz6qjnyUpJQF1enDFm1PQrKDJN95zNuo80ER2r74wU
XdKk+hKmjsbNSpNnGFixsbJZYtmE9dSyM5KYkmbZGanLzojnGox21u9nQruiJGmou5viAK6QEtRS
P0SF+o/rGlXGIbVeVSsDijNLJaVeQmaMy0tZVL9obeGfpyWzg7T6+bcX7kTqyizc6oPy1kZPteQD
c0F5WJqMXjZCUrQpo9ACJObVlWF4rdH/at0Mzb2tnQJFvEfgOO4KwfOPl7H8QeGgu9V6IR5XgsEE
r2bo7drq2u7h0mr8RHhp5hfePLppsW7jTY148ZkKUfgSU4x+vEmWY7cJAndYP2hG1NHRgo4dH/BS
qSO5Qrv41l62BpiCksuYDaAhaBTYqeIfKHS/y5w7a8mXU3BaXhL7T/Ld8lnLy5aa/cC9EuwUoVM3
zbBPnXMiCXbw/O5jaCTbQiELrfFtsWrNuPJk/I4V9TOgtG7FflE/yU5jubQb5ZF8MYKwOGkTkYEv
QUJVZMpL5GxYmuit1cYONlr2R+fPikn3TAqRawXoztfaUnY6pLxfkVuRROH0O7hHUIUnPbsHdoqp
WO3nbQby6c5y/WaljrIfFa3Ym6NG5lzWDbfBogVdFROiXtXdPSQgizTEZXGzFbbR0Wj9l1yktsr2
9FjzzpPyMwyrd4nN4GYliKxlwyxPW6ILUOpPaJJDhShhfDNp081/+JzsUvmpgfaKD8/9PubG46D/
18HyVmiyD0lNxEb/79eFUel/wZCwUdX4SunH+jnX5tOIH/9DVF3t1WSxnJVUdc9NR4Z1YWX5p9al
V/Ta2kqMUXLrW2r1xPAVx0wV/Wea7tPlqdPcxNlnuK9ZNW5CvD8fuDTKTdvQKmq7Eu9HkiE2cE1q
ZmrttbVd7gbxLiOK8VGbZ9EnJomKiYEHeCAKsyN6uXTrc58E/clCA7icsL9ZXtwUMQKIKnjthNnB
ux1DIGrw/vVVbjZLpi8vnV4GR79F/SVlXSD3nFMecq+0Eb4GNxinlx6M6KNFQie1p3HviMa5Zwvr
Lu97favqwZ2F17SB70WTUmkC5NwReN1uEM/kKhIzUGO7sXP/vQrGGlcJMgwsF2yEVXhJNj2oL9jh
V87isR17MjacLs/PblcVBxpFVOyIOKQahk+3NbRtGPVQW6pC2YgweCU0OvtR285vIAjOFtNGvtFU
Pz3NU9Nv2r6zV3QF1WM+hcHapRV1GFU3e0YHjWzTvFGdcL3/OAJ4C0V7eTeWR5Q8N9jtmj0P20ne
f6JvFBKBZ5YmMVYLLYj3hNlBvqFRzY/YhUu1p7HELbIwthS1tc+71FjnMKX28eKfGWoyAVl2upe5
1YoPLJ1wrozgNe9ewGGMcKEppc1jah59lWDUwHkeIF1vghJ4/MS+krTP2T/h/PVP0HMU8lvFEU0a
3MQFTJSIYKe2IdLc5cwo2mmT5W7sAQfG3Og69R9w8t/zmCDztSCuZKfNL20fVXf5GYWaWu4eW9tm
1NdEiRwDyxx+LQdNZI7ygIAO1IQECq+IMTZPdZYzZy1H8mWeXcoBZXCW1xM6FfQScGAs3dDEN0lH
NA1nEyVq+5zR5/Z8i3z5XiGY0Iib7pffQIUY9eZHFkfBOlJL+6mnU7oTJhODUdZY5PPGWE8JKTFD
r6lgk8TvGdA7oiz7N6rZPwdRbnAn1vdgpkOMvKE9yuKvlf8azNZ/7+N5PrdBHmODpSZMiwpAdE76
gJOSSTuRvttCbjawbHHojDcUrqQ2VCxDl85WbajJWchOV6iIfhMrZeDlYcO23u+XcFi2udDi/pz6
U9o/TZ2PFoaWljk58ymfVa+INBrgWWeQtNrN5JFCi5MqeA346os8W6xJSe62h4eOdMBU/OKXbrme
c228q6VRHUqq+x5KGnaqSE3c5UUetaLnrok1YuzAOlBlc9z+d2t3TwQjROeHcFzfJUawgfCYkecA
/VNgsrrb+XgCRoH9M4oBnwx90zDbGvm2l/UgJcKdVZtYh0twdetJd52L64r5SrwntdFFnqxn7anP
StYlAeGcy7ykpGG+oSlaruFTKI9/oHzDLZ7MymehFpAdIAMEUBhoayuIQy+0XOIMY8Mi6y+cul91
rBabQOlpCur2TiQCk86/X2ZM29WqKokTdfsZ44TP48J2yz/9zVLTdBFjU0mvtTYm6zzJe0/q4h5S
uUVDorfdW16y83z8yawCWW+UK+hKwlBdSfWQ1BG5Rl+uI10NCBCvDZjwiellMMC41ZP6FeXFi8Ql
sOmC9jxpxtXXcbzgNc/XUQ+6oe0rWC9m8t1Suvh5DmznXMzWtO4dWlH07pDoLDOkKOOTI0qHgCHO
wmUObY3APuIQftLwOm4mGdJY6cFMGTu2TiZqT0/DJr+iyO022/LzceNoqSLY6VONhHeceHVFbqe6
SBbltUbTEq9Aoe/JZkRNjaFViChqF35mp7f9qVle5JG8Nto61yKH2nOQ7Su7vXW1L46yZzEunQqA
5ANWKb3Zy8YFf0FWi0Kv1t3MH5NVTbeRP1lzyvbChIOxnCW7mvTlSsz+9FjB/123y7U8AQ3JKRub
k+5bBGeI5vKYZACC7ACHSNStWvo/59ixGdG0j8cw1s6t9d0gCjiYDfdHN4CmRw1nvFJ9mLw2mdM9
AqmDO/vsYDqr8NAJelMo6lffAlWmubO7C3TLfDVr41M+KbR8v4lmIvzTT9GfV8tqSlGNdTSV1D9q
Nd7XFMZuYTSIXayJ3EOh9AKbXX3zuxLImetr+yilCgw2L4D71SVfIa5up4QdzvIkthnq38asxnup
Uq1z/djwlNKIvixfoU7zT+Dp6TN/JndTaFN31MOoeTOm8UiWheFZZYNDhfWbts21JlxFwfBSFoG2
z4SafwJ/WblhNn8tVCff8vAfOnXQthO77GfDRnRkoz+4/Slq06ZeMWjv5b8qTOC/h2M7nWu9stey
OI7RFZ6hWx7gjmyQ9OzbOmy+VMGkbiq6E0erokwe00tG5ZCMlfJ9roZffYNla4rc2mtqQrW7ecmg
TlsCOJa9eTxCzmkndVqn6JG8OI4Yh0Si1Rt0WBVKC+J3JcJd75r6VGVVucWEla8xYkPKUPTKo1nH
xhUY44eSbkAUb6XILhRq+OLw7K6dwHxXFH/0RhZ3r0yt3xqiCp7STv2UDhfYUN+BJjTg1xwXyCj1
jzJzvxVLRGIM5KabgvFjIHy9X4KmUR1CaSltYzW7qbU3WOI+VugyKtOEEmzqBO2lQxDuRFwPu37y
UzS+pfFWVa1Ya+bwJH+sFOdDx+LB0FBlVWKoX6POuvZCv3U2dp1QSQ3WHPb4WRbajt1qek3TGY2K
iTpG5sehUUwu8nSqsugkCUDMEJA/fXI951HHo+GOcGxwxO7awNA3Qxb768xW8quVnv8swsOkvgCG
dG8VOUa3PEKib+Q+PB4xQCgy0oAf5sP4Cn1kqmQxVp7dUDTIZ2MbJKr5wlTbPBk1hUlshi9uHAd/
kFWjUPsFMfgVDKb+bTlouvZxoA5m/Als+Gih7tUXWdLcZdnzciYxEHENl7YIw7vP1A3UrAn20owg
l7PyWt31ULp7GK/LBz20hY/XPVw7JFnsHgx/SuL2FW2jNU/2leBF9yY3Ib7W1HjGSHwaDV+7pVjw
u1/Crfi4elLPN4XS115mKQDvtfwpQM53iCLXvtBaoQjILv1xpBUi8WIE9usHlSzQjP3DqmF222rJ
Bpk1xfVqo9E29pwmz/LasKCtrKTTD4GYojt1l2eMDhZuTxSa9MSIK8wECSKpOXpJIrrb4IbJtnWi
/nFUL0cJuK+11fbifazHJYyGABXKOPuJCLhdnCdsQhW7gClQFd/AIazQRZcfllnai64NXz7ol49s
hIdCpaXydEGSsY8Vca2auXOlv7EabcO4E+Io7vIonpGL5jP9oeW6MYtib4+ZXn1Xp4rqCT0K9qTP
sskfC1hdVZ97qqIY1FPpPcMEz+9mgeGv1lC8QBZM16w53XXKAmRnW2bz3KY5wR/CVJ8LNKT8f/jx
8L7UmrmtWemtq7QjFFYGuJJHsOO/705BDD7Np5dEKDsGrDAvWb19PD4DAwgkuJf5jwyfkdreTFOL
UVJ9jTEH4ULKKXnJnNGwRMmr1HSLlmJknBS6F6ZIdOVRkeGAH3EexEM8r6QggbbGtDNKAV9QKtd7
rMmXB26OnkXrRtpZnbAPLmUBWRto7QiNghTiufOu6VKWUwvJTghhEn2p/LAXq6dD7lSNc5flvbIq
VZhXRFjDyMC/92JoNIccq7f31CzNl8k0wOOZACU3lFJoruTzTlcz50w+s+0AXVHISancib1X0b4a
U7uTw0iNuedxZzxkjLUghcqgWfLYbPqZUSJmniOq0YyteUigQ65RXX5gMhS6OBIoFlhQxQzhDPvH
Nxs1vo3KsHGBImWv86UKmFiEYDgR8h0rj4mUivZ1E4GUZLVio95U8oMZVR9uMpBc6ocjZE06wY2I
efwjZGqyiCIBwo2tBee+GKmTsmqu08bZPopNbuhc8aCaB0mUxIpZH0YcvG6mfwJtz+5lokzPAery
Qm16UNVk7D50LTxaq5zd40UKXKzW8D3mV1Jp4hxofArvUKKqdZNeEWomjXqxw14xHo2bPBoAXB10
Vdir3K1+96LX30gI0y/sjn7TLI1wJSw2y6YCQpP0+5ieyxPByfbStTN/ek7T/n783dTiy6x11k/8
p2wH1IEyBiUZRPeEDQo320uWA7uRbD8CQXigHZQk2j5a6CqgIjJio438aOG28FThBj2PRbscLXnu
wzzBFJLmnsZV1moz/04qtbwIK6/PA3v/ddGB52HUAYZuA4Ks4w4cKKQzRm77+LC3JtV4K8DehFWr
Xx8dQysXHnc+hv0g1Oi3V9q56JXxFJffUV4T4Wf0gBzY/SpBAVW3px+cg0JbPfTbLczs40Nl6EdD
fUQzQvhZgy8u47l8tJeA7a7jpir2YNibszwKyqk5h8u1ebkGG/Zf7yauv350XLTZCh+/k5to26KP
aZXiPFmJQpT7zoA8O9Cy9NKyItEF+/jabxTrS2qMryIf1d+6+9qWqfKCFJgKoULztNPTD7AFjD/y
Mw2D8axJcRRucyxixNd6qe8YV3J5/F0YqQTFtbm4IlEWZ2qW6861EJdUacOQIvcOxxwt6lnytsp/
HxW9rh7gN8AJeJb27Tm0xlfEoNIHhstcnsh3nJ6QHmsuqj1JRtlOGJxKqli0lAHCIhiQKi4tGlMM
yZOVKvkunKrRE6Bl3iscZh6GcGMXk6r3HqlVvw5t6Dny3dYd81UZgE6Y87x7j0V7hebp3P22NpES
uvrapOO/jhWWCwqc3KfWT36rQWS+c8dytymhhuwdwJzS97OnDgjdy6p7zdPJOqvM5VuR4jRrEeNx
MKgk5gK98IYqcmkStu5eymkHnTKt3VY3edbAYd4XgbPTx+z7XyGJ4tO4iOrwO8mGzRM2ORQoqo5n
aIo+Gny7H0HiEqylmdG19kkPwHs6oKfyv+lx3zwnAMFXKZbh78Ryr+tx8H+Fibsbce7Oi/Qv0xK6
XXNWnSE5pFvi3n8Wvll4RCj2626pQ4K0mdcKDAOvjGeITmX2U/6XUk076c23h34lmuCD6GXhaFsl
7aNNYLH8U2Zie+SLgw7+MlVxurJGPz72daTfSa7bPqhPTjbfrCEUV6Wy3lgvTEeJKCqBA9a9f5Xj
ZZRV1sb0O3VtZL5+wj4fryS3XZqw04ai9kxFrEtEdivGUSEThU0CcJXslYTz6WjTNly1boWKs9lM
gLjult/P8FOsdpvUyULr0ZD/iAw2cmcxXOh+OTxu+MeNrXmJOmvXiUEeU6tqJBcnychayNvx0tpo
VyM9jt5ENxN8jbjpJwqJlZMHwXlQKntjl9W86UlBOMj5pkmUexW1/ZPbDsWmbomkYLqAbwdUZzMg
H/5aTfYty+rkVV5Pl+uZgjGeyDzbA2M/s/Lvw4OpteLVKIsX6Ust6kAQ32CfWixoshMa+QU91EJ7
9EWzXHkZ5ab6sQkqeHDOmmZ0pybP3x0IEae/L2nf/vNUvjEVBgmSGTrJnIiMjUQsIDcvFovoVM6o
Ih+KOGvQ3XUfx9T6kA3uISlF6wh1JDNjQSFU55Ze9AbyRRlJJhoQi8rBVQ6zw4ttzj1TYehD7GzC
7V/U4CKd3FNpyokQC519GvsN7QNsgloeYWi09P4iB4+/p/JddKp/3tWnPF3pfUh/V2upcmDP6fwy
u9aliFea3wcfkR8nh77Mmo18t09zMAPD6aGmVopO27dVJ8W2gdjZxsQ/xQ14dFvzbBZmc9PK4vds
IJjpYgUuEyjJtax3/C1z4OZADdnowx4Wm0n+juUSgpypWKmXTTnlNXk2cCb5PfKMct7epXGhxd1Z
2klQd4eHqs7wRSaTcdJd/IVykhMm9VVC/F7kdVpt6aYsVPukm8A41SCvntj93ySuImrG6TiEk7qW
aKa4ockf281GtKDa7FxXbZC5owv1vkCWBf6cJwjfa9B1m17zAxJw3ZW9lLlR+jbolxhJMIbUd0cA
NRtToaycWqktkl6JMWJUYDWVGImyrSryfSqEOcPG7JhAyvwlxLhwGO2A6JbFKE1QVn4oKKbymPuv
UTn5Z8Y3qN8Ln0EY+bMQbnh0UIgf5VHgr3KrnG6Dg9FEMmWVtBArnxHwqtmxfWvLtlul/GKvwvof
xs5ru200Tde30qvO0YMc9prqAzAniZYoy+IJlixLyDnj6vfzg54q293bs0+4mEkAf/jCG0rUvAj7
hsZ+Qd0gOhdqaoOiwiyD8YnxluA+RFZ11JTUdGeiIh5C9jrMCdrmLoeUd+nCTzu6mGoG9zEK640d
aBwdcANXoTXtzrka0OOOLlpJi1tnZ5lLla0dNjuyWzhNiBQeTFH1nh/ON56DXtpnlL8LVN9nUat5
lsCgStbVSKBB3vyaF5JMzI7FmZOzsUjNoLm3nckTnp2ZbZQHPB0MZibIxZTg2HDCkxw2e9PQ33CL
IInFbsCtwrpY6tHwZSZUkOi/GhI1uttQ/x7CVBQMPZHXzOhaxKGyrRQjLxG3xtvvuTz/gbng6IZB
gRMpPYMUSDDXf2Cmg7CSqNtRW6mzR6x18s3fLeKwFtuQFZ3n0rouNdNaBzu88OSKIgwJ7dw3mDsI
v/QSNHTO15GFnj8td5vYUvdor6FysE2q/KNo5fxuRpvNz99wZ0N0rGje7IspZ55PSPfUA4FcRzH+
ro/dxEjjC+6DOlFcMuxno3R6qPaqsFic2xRzviL0x70ROeSFWthdmqY8s85BhDP7U6lOw540azNn
GDZCCrRds2ACjQjnbolwCGG52ANqnbZBgTIuHQYFBXEW92o2stby4SnDIMSqbRzAhoFZBNj37mYy
XXr4WGDhmG9LAwmoWaNulnSy/K7f/P6K6fKvZBMHigqu3ZamyKZj6Oov7Cu5ymNTM7VqL1Ej2YA3
hBzhRfoB4uR0wpJZoRQ6TW7kd+HRL2XAeJODrPZQGY92SoWuGnHeSs19WSufSlE40rswuYuL9uv8
qMv0+E6y+69Z5F1Q68pfank3YQuMZZu8i8tqfMPj8RnZkeLsg9oQtnEEZJkeICqrhGszAr+aqPaj
AdRnP5XDK3RLOCKNL+/LQIO/PFDfltQ1ACgbxx/oTyHk/ZUg145eYR1lrd/MK3KtWKSqdW1s8fIr
7sd0AngOPqa2VWM3g96apnK22H+WC6/QrP1gGBQ4Jk8ABvJPCkpeF7yKw4UKb3Cnq1F2UWIjRklV
az51kumvqg5p/qgFtRxDhzgZjtW4AK7qu7Sx5QvKsQS6r55myg83XfwIhk0/Kg8CdUTjFNwPa131
ib3tTbPT4hG8tAwS0qoegdyr66pqw0NhO9HWRHbq2Bmeuc8U9VERBpz1qGmnSdcXNuvXCZYq2Fg9
yyXIqDTC5m2tsiIHO98AzOJEOwjjWFzKzOpIV0UUSmtpr+qaugiFEuOMJkwHhLRifYipKQUhziKN
SFiC/ET8wDLmOOOX1IgddxKeTInhV3RCY3XdSpP0KWswX9PkYacCJl6FnWVWJO40V9qupeEiCKG9
6UGckzkLOCunp0zt5c3tHnQtWkjIHG2cKI+3TulUmxS7A7dv4vFUpfYVh4/qhBdwjWYvOFjh+MFj
p8kOqZos56fmG/X2FvANRaUf5y4mnpeboeyGfZSOH6KhdcBKU/5kYgkxX5Ysb411bsr0svses7tA
Ux9zxJqWg218vVV60tAhha5bKCVDF2C4h6Fhq0vvXoGwvF3qL1OMcl4c+8HOpHlxmpTmswXE95tU
gJxqQQ/DbXOL1hxCt+6DVaKa3bunsunbYwm4p4YY4ETdc4WlySKTKfRjnXAd4yg8GFEd0m/hnooX
fI0w2xbPEuWoQSk/jgJzY+eWDxlCsM/LwsHmJDFfjNCE1IlYtrYMWkPfEINSuM4MQDCdXvro0g3p
iv4WZhC+YuB2NDX+pmNx3MInQ7JWwC7nh3pndsihTv5daOgvsyxg3mJZ0Gujs8MXp1/pgGhXQ46k
SthGp7liNt+oGQ7BhRw6tL/Tp8iP0rex2RfVkHy1JuIivGbItYNH9FYBvDlt79bzUqnW8tVKTG05
ebJxkC3KyUWWvhia3NDdoMY9QlBeKl27bdHqBtsVvs0t09qi5Go6050slfkZwv5iHCQcEm0jPTaj
T6BbgH3qrPLJQwZybUQIgLRWVCLf0SNuSF0TuFp/GuS02AzYZwG3ipyFVPn1fmYgpXULj9KPHvuK
kOvm52yr+Q5YbATStrroQj9bMe+xqzO3s5fYfJNKwUsV2g484g4FcGiTctMA9hf3/NbPYGE21l1g
Ng+6qfX3ykz4sbuHPpc7aE7A6VOodRtq8c4+wDj4SAnWXvHLwaWw1InrCbjtVm6T4qE61lTDs2LE
NKNixaO8bNx3OagJZYofFJNqgTd6zW4OuRusBW8P+z5Sl7fcHLGAAisH0j8qBiwqyUQ3gUrbwq9h
MvWUHLf6UCRHu+13ePzC4BKDsMBZ/Hgni7uKZfr/4yHtJ9NNUtnMCV6UZixP89iyaLW7rZ4A8Uuz
Fapu7D+B/z5rQsh1LW3sW9Y+1uJUJlj0RY6Jrh0M6yR37mKvpBsRjl8K2HubwdA1t55Q/7br/ord
d40i4DdMWvxFOrQgf5EO3UasPbf4SGv65IWgJFiMAqHBZYE6JgBU8w2oQeoySLiDz4Li2+aJfN9E
TXxPiw+yx9y1GgHHCtHaQKycBX25ve/DTJbbZhdI9tdepOFzLn4jkTuY5dIVr9eRV6CN6SPEHaW0
XiU9hK8mUWrIfJDAv9/oVeXfpHRYL1VBr7Z16h//pho0TGpf+Z0a7m89V4SbCjSqQCHS5lggi1ff
O+gYGq5l37fp0LmQe8NvhbEiVbC+dQJHNJSlydCqht18agxIhcCqYLRXtACpVtzatbKipUfflM9U
kk4agBi/8Ky7mROvOJW57CJE/m4y+0ZZEoRrE92QJlz4ojdS2Gy/t+RWQrNo8TdTdwY1BOAXd4DZ
t3ocEHMw8vD3nZGSI2EaTS+nWPoouZ+Ix4aTahtYyQUpNuO1AUFRED3l0y04bsrdrQltApU+zO3p
NsexYu5BGZ7V3IV9gpdep3y+kU+1CZn6xqvOwPwVCOA1rjtPFlKj0ItifL/sWkfvouuxE+Bcsqdj
Ao2G1boW1fP5xr5+b3cz+VaTHK2NMQy/DKArNzEqElucw8wnHJjvpg63aScZ1k1gdC4K28CNZ1CV
BX/ebWczchjz2PgBeEtaQo+/a9DOTBBpG1pGsJO37EHF0vvZO1kZNB8Vc0Fh1LsctbuqgKogtdWx
tZ1iVaY0a1v7sbF75nsfl/6JviZSN7NbTzJ49ncIpa4mGHaKHzEFcB1XZosmXI657abk6bMqVe80
RZRDNGJCJmvoTDsaHkozUCsZ5NP30rKjXaHRhKveM6q7G/dTB4RLuhCAxWuBWKZjQZkLTdxqccuS
QjJMijukYPPNSG/nYBbO94dI05ZuWiUeABIsZepBaSlZElrNxfL5OWz72l3TWNeGZvROGRT93rMU
FDLH6aKJR+iCGtBruDepBkKABtaz80PPo1l0W2BVegWLv089AkHNBhOMzU1DhQl3biPD3IxNnNNp
zXDPbmh4kyBQudPMiNJ5kSbLuRyH6REcNavB8W6ms2lqurPj/BLhrxtr2Q/7+7zd+1LfuFFVmoch
wLphGPz4LKmacpcSiQLwIQW7TYu6YU7pLcG2Oi4Ladr9flkx/k2LDH6VplmOYjuyLZNC/JzxWSw3
Si5X9R5y9yEOkGlpkE15mu/Zkl7fTWyqiFUrxqUpDXr/CS71dIjMS9IE4wbll3GpiIe4J2SHsUfP
XM5b8zLlgXqfNOlp/qgVDc0iBzGv3o+gXqpVjk84kLJ232ed9qVsxzO1g+GUiBvdAKtGzwqwoUOD
pOgbDBls7anwleEwASUlObPkF0JXYrApBFXXV8q5knoUiYNCeUlIIJahDCP81hzx7LJ77nEDmpvs
klXgQlOG9aOWZ+Py96fTdMT5+pH776iWZiB35qDf4tiIYvx8Pk1DHZzUhpIXWlq4H/JuHZTjnR/2
n/wxIrRh1xPem5ChsO5u8G3BWcHZpYVsrFWn9dCRkGCktpQ4YVS9zPfyUB5v94K/nptfHdgYf3if
H2dvk1HjUuEgdjSoRrmoBCGVfQ9VBiPLT70k24cY/xkXDbbVTGlJsC08aVLMfBMMly53pq2pIEM6
P2y13lnKYfitqQie5oZk01NnCiIV1T4h/trNDwnDAPp9S2iyexBE0MWWyyjbhMJ5YL6JayvGuMD2
iDSFd6coac2UdLptYAFqrAfiOIS8JB46FrL2maMq1GrxT8U4BvGyCP6/rff+Lqry5iYHgEHci1KF
+fApg6Uz0/X/ZurbWMcfK+QnV4SUvQRwYNirwkhWGr4jwegOrByzRTdWAKgVqVaBwKfTEgBtjNW0
SF9UX7HdRLirlgHydGo1onoftN1j59fNJ8hrbsSUKhae1j+aDiigqfaj2/fNeHvUyvPve6UCM8jN
StoRYOLjQ0BjCZavVSwtJ2k3XRaoqzqtvVVbJuVy5qHowpA8cJLvzwGMs1x8HRFYJiA5QUP68aah
0YI7Yo5TOM9HdFvRNLHlXTDV1qb1BTdGNOYTNNQWtBSKfS8a8yVenXLabsgS8MagZGwGqAJJuNp9
djD7mVluSWjmSOFJ0qol/XHTEiWKuTePH3V0iHr7Ikmh3qwiMYaIxe5lOyQxBr+7nNPEvxPGOX9U
p2Y6ULr2Dco34IAzNrHRItLOk89NJwNQ/UucTsmcfmWbSrHMJytZqmqOtIF4dWopDNhjuLupWJVd
rB4ZwmcT5s00Da+BVQyrNrYbiOi19mB51UcMa+sYNnh4DrX3qTT7+ktOgL8s7cm6S4H27FSpr1bB
WH+pEyp9sx+9VtUpZLIkodATDxsn0NAayG3ycVikd5Ijx886dX4LrU6dKq1L4zNdjHmonRKoSktd
i8qXDoXjjrbJOktRvJ/Q4jmaQKqO8735RlYG3x3MCI2QGimXpq+YhtEy6PvyZTABo0gjcrZBXSt7
WSrkZRJYaGz7zXMVDwD5+6naJOAwv+h1uLRRb35tW3la0uuSDyPqxPWgxd8hW0kPZvO2QY99mh5V
CqawSdKJcwEamKwaUcYk+xw7onlC3vqd/JF72ZLupfIY9rW5pCLjbGfvcTWfHkkXYA/O/OFbIxgE
s7+3ozpD2R85vEYHxSZu0ixFDT9CvGoG13hDTLe7qocVXNRgl4jm/98vDAQxGBhY+n2E6C/c+Pje
lilB1BNOWeEYpUurLUj4iqp/VrDrpmnlIC5NrOJRYPmkx8leFkCf0UD3Ewx36zZybbmKaIGv5t54
BwCaZXBB21JDnzerF4Eng/4TSHhq3SC9vfIIyjxfoA0ULpGM1q6yZkI/h+5QG7SioxpVP32r6n51
sMoCSC9enKqbdBV9UQSpvm/gijkdbM2CpAtjPD7l0oRn99CaB4se8da3AKD2SLxvHWSLRH/fsUb6
g7GBZC/VOG9EuiDGITU38DrEeSVYoFsPQ7VYaiVKGRXZmeKmMtzR1tLRHai6laok8kvNUjXr+xhl
3a5zH2EAzGEcyqMjucos3NUEaXEflAwwWNQLlIqaC02DWbqoqWKKq0otn5zaXN1EVYLeQaouUHJX
D9Bet7vRnUuEcZbZB81AODC1oQX5dWW7JToms9aF7yjSwZPVzzVUtxssGKuR9H6kNJWyE+tJXjzO
tFBajQsttPNHupiocCO1tTBm4eigHoGCt8G1q1XtSdObL73JFMulx5lnVlInkMmNHv3Cnh77iJkv
CGeOloHEaB3o9nLrPJp9sgAJbp+8Ih8OvqUyvyzrRMOOdDGHgHuo5vCYLttzIkAGAG/lI8wZJsIo
2QvfoPYChhDJD0FTwBuhOQ7jcCSPv8Pjpf0WlentDraG68bx8NVVk/Ps5hjW5p2MwMEZIG+I8IGD
gASEGHzZkLT4qpmwrqgDPnekwRssGVPa7URHlqMPiwQhJjT5HZq3YBCOSR20qxT+E0a7aosvqUo1
HQ0rdE05CYkxQfPibaybcEMdsIMw4k89hqynEe2wgynp6PH8BRWitm4dFHtCJjKXgNiN8EOLulzM
DKwgVZadp8rvcG2TwmKOWdI58U0cJUCuP07p+CAG2wvKfs2izBCLkUp6AkUtOHbyGB368VlV6bfP
/Va6ZJILs6843uA+THY8XrtF12nVva6gTWKnTfUy31Mw/brdm5/rAfuzzV7Z07pPHaW4k2pa5SIQ
xy1bqNlRRgD14Fc76L82VtVYdNmpWrzMjJlUq/I9BlHD3a1akKVWC8ALtKaiQs3ybeu+7bMzuP58
N7e3Ct1KT1pPi1IT0r86NpX3E/NuRYFaOfdx0676wQCsZEvjcpaa6FRPPRvYp1Sjt9cN/9sMVPRl
pV9F2Ceu6snSH8HdRLgGzlW9iAQkbJPJvQHxmq4GmgbUY4H2S02henyjxIGwgOxNS4nYmMyNFHQW
WS8pHh1ReFF2t2qOrzZw1SvKRn95wflWtlZtdZ9ZifUNBAtyv84bQGi8SiatXSYowAPsRrJsrPQX
0Arjl2mKSixN6s04ac228I1xMf9nTI5RmPMZoZa1o9gxLVFOSde0/cp7GHfkIzNQZZjSa+BZn1VR
x55zo/mmlmmMpqLhYJ5lQkXAQuN4TDwrW0l1qT3Dej/ThGTX0VLURkP9DkqLfqf41Jep7a1huThH
p+9XXTjqTHn/SE5lfcOx6WKUXbm9sYMrUSfKrOmrN+rx0Yi77zcmPp3H+TlbG7B+djL8ZcvpzfNs
ezuvsyjaYcfSEDGv81Y7AyFZ/T+/o0KbqR2N8a6MMJKblVz8Tj9WVv4g6QjZZHX0Osap+iruAA9R
FgMjezezi+t8aam+c6bRTJneL4YdAt3UyVFuG7mTq/WnW04cG7g+o5ieL8aq916AKZ0h9eGzAlsf
Sezgoxntr6pU9nu1qgr4+DSCZT+Q1vZYQ0USD5EwJ3wW93pdL91YBNxaWhV3ljfgB546pzmylAdM
0Vl8lBVx4uscGHaDn+58GzdWZF2LZ3pKyrKNczCAEexs2fCMO73KviBlV56VPJIvAAtvBoKqx44k
UEBOrJUHdCkxMAmmdQdIGpeTdjzM9/6+QblTXYLu/V+kgBX1V+8CR7VpWmqAaXRDE0nYz6lXQzUF
UVGn29/oJb0ZdQs5j+B3DSGaxx24nJtkIyoo+JMLjiS4yj1xAA7uul4tkUcylnrVfEZuuDlkvXa4
lS0J3I5S5mSHJrOQi6YOMZ/FIOcpb3KePcMfd1mSIVmB/tcO/3BYoogs3bgKgrCAAdQKRS+EEfRu
r/RheE+7ZlgB/g2PZaXmJzMyoe/Jd2oPYLUXkxJo7QCDqpMPXW2byyiooPSYJmXtQE4+f7/3fqtU
iPztEWflqxHUwwVVeRn/8nZXR6XxOUzA5Aqh4KgIhl2br7NJkU9TqH3MahmFeASoFzwaqIc48cOF
HPhwrQLlYIgEJC1LONSCVkfC66DCAYcuoZ7w0HnSQ1RbPgUDnxhe5FB1Vgz5ZvDybIko7dIAqU+p
BClKUczrxY2O08y+6swHvD3inWEOaFWNmrG2/apc2YkMDKInQdOUfjiiXPspbBrQ41k57abA0lFH
V52dXdbdnhSmXw2ahuBGhq2UPbwS9JZLxec6lnWxDXwHLJbY+RxzVDYG8KOXlt4BHoeUGBD+Kkgg
MGDCBpY515f3VmysWSCm+8ns/BNWh1c1Aa1hpXJxmFdJPBHSurz1b//rbfg//juy9Am4jKz+13/z
+C0vxir0g+aXh/+65Bgip/8tPvPXe37+xL9O4VuFzcNH89t3bd7zu1d8tH5900/fzK9//3fL1+b1
pweIiqC89Amq0/jwDjK4mf8FxyHe+f/74j/e52+5jMX7n3/Q+80a8W2Ya2R/fH9p9+3PP2zqUP/1
49d/f038/z//2NUojPxj/V7l779+6P21bv78QzL/qeIurMloLKL5Rw9c++Mf/fv8kvVP08FSAg1G
x7JVSxF6pVkOhOvPP0z1nxpZMi8SIhiQ9Wmm1zn6h7ykiJdsk4qyAknUcPQ//ufv/XQV/76q/8ja
9JyHWVPzaX7+hzIQ0AlkOFUTLIVpO1TXfpV5NzsKoCb9kEVNqO4GaNPVKL0sYrI2KUfaA4YrheAQ
g2Gr+aSGrU1TjvBLl0IKxWrtRp5uLqloLQeA1wLwFS/tLF/bYi2uMDlLC+g7BnWcYHiNhnLVqD6C
kLqcuOVYkVYXw1rXiaA7W15Ppn9H0dMt2/dRL3BOiz+C3j5aA+CGyklPksbHNKs8a3lguxpZFn30
i1Nhg5iOSMaHQ7dDkO46qIngHj+3Tr5T8ZoOFW1T2lK8tIweU8toWg9W8NLIJbQjP7tCO78qIwbr
4tvC8U2jw/vDoPh+1n88y6q4Xr+eZhMGoGUDVSHqMX7RScbrBTwqAI4FZk+J2zrJUSPZW6PG0y08
U8Hc3StQghspGAW6ubAmQaDIPnRPq10DgSlxLiJ81JahxUl38mwvl+pz5nBmpRDCXKSswIZe0BJb
aZWBwVzQrH1n5MQU/hM228dAfK4NAXxUDtWflGL9RHFxWdn3Vdn2yz7g8hu4OHsIPLjzvyyk5C2Z
nk3PunRl8BF13qUNrSfFRoZcr10laJdT3nxRG/+Jqn2yqCacCkIpoYSdPcXGuUWEZlFH7BMlvod0
7OJlBvTPdagMKQblaWUCGpwGQJG1Dpgi7tVg6waU5Hz1pBjXKgd2KlB7vm2/UrAgow0cV204ED3F
TXNo0wMZyrhRcWvT9W0w2J/jAj1AybEv6GVelSlMF+KOntFk75GEIACPd9pg9tvaTp/bFgmDJOJY
KnNI3NiABIyzLEDC5KraMoO7n/ZemT80Bv/diZuX3rCvCPuccohtIhqnfXMJauldy2wYzLWrDvkF
fCVnUufKYPiUAOjjH+FwCC/CSlZwq3fizTVcI38KEDXlxK+73LqwGblSEJ7nWaUE6bW0ER2RhjeU
xs6KGX3IpXehN6MvzEoCQu20QndqAYnVXIy6/2HiB+M6RJMUJDOUPpuj5gwuPFCIMoxrTBHOatJ2
BJJMaHrrWdJ/NahnuXDQ4NnZChZj+YdZa5wI2f8AbLNtWyg04mjamJXAGRehXT3XNFZcy7c29E5D
6KUPaR1fQ3wplnZFgCWjh4mgOlW6PPwyGgppOacWs4UPHOqPrQFqKQ6RaQ2+SN5jbaYJmkryhzgA
CLWUfyL0jIHcfHSVvOh1xGNlT8bYpvY/ygIGiNa0jwk7toVe3ELV9Rw5luiQhCqGu9TbIOdBBOMf
x5JkLNoOCJWfP85jv1M5NRoUUWq6IGKLgx0or/PRoaZ9/f18t39ugYpV1TAUOk+E5hTSHU0sBz/A
03RJauqwzVXA8NHO6oeWTmv26thp5k6S9oQ739EKzXOMkMMoy1sAKSgeD30LydY+5zkGb6jwviJj
vQgcImAjSDIX2jCGPlN7wGrpwXgAGle7BbHJ2EzMbvkItkdeRp0GWD5ZafgCIsHz3uj8pFzZZ/Gu
2IooX+HsHBASt2H4YjjeW+oEq74KmB/QrOAMp/cD9JfJRKFEw7lzOGLBekQC9hVXRnJhjQjPliCo
pa+QfXs3Ht4tSXmaEvWiBiVejaIM0WAt1Ngdgkd0R10FTzxGHV3C7DPOAO405QBhOb6J/yVFmJlm
VrgTP6NSp5ba+psujreylHGhmMM32y6xkKjF0Ztd6/7+UinyzxL2t2ulWZriKBTq2et+8WvgtKnh
FMJYIyN4cjgucZoaSTkWXh6sLPupDxCYzJUriFBwXVG6LmtE9Oi0neRiuIh3OxMXieolhuBJsHPk
BkME9Rr2GaUECxJfyQKlyO+SFb+aFrJkkk4uwykHnaa6A7UbVyFotkbEOePyVcv1J9XhZZTyF2GZ
fR0Aari5xFqevyqGR7okBY+GlbxiNZIvFCt9bTRrJ1fWS2IyhpySszewLKGzQNd7QOYBQ70aRWyo
upxAAg2UzPRdn3FKVQRNXEVVn2oU53OrOyu9cVZtjnR+ZQohppPfTZp6zCNUSBACVVjmAOKYyFWm
Dsfsx4iupR3rNKMQ1VvkWqSFT/m0JGM19ChjXeNtUI7P6jjuzGKCl2ptJogi7pxF4mE6LrzIWpp+
HdOGeqp9hNIgdUKgigu0YxkIQIi+Wj1DPorUaV2CEEF6y4u3U0D4rrftKi7ilyqJ734/PKyfc7Xb
6NB1BgdGHzbc2l9Gh4xaLWK9MiZSFht0RhZk2OcUT7Zp4hyZbf7V1hjfsrBV90msupJmuph0OWPa
Z8stvAqUh/KUsADkMQJ54kUlZBY2yOO6Zv7U4JxtyAAI4/xVvLOlxoZObPoqJfyEJjNGVJBUUQ8P
qE1ei0Z/Ckf1Keyds1ZZ59wIMI0N6nOk2DnbDSerlbjW4g/ko/IEjeaoBQxQq2YCD8hYL3INgci+
XA09v9R0T3HZEEulJRM2s/ep+pnPjYtCkeVlHA4QwztXhplsqRlf66A+EIzRru+tXaZ2CwuraLdR
uOkgPOLK3qJkJq3nRUDSsE42223Asmay4I0sfkqjPP3+Ijn/6SJZhqLoIr62kC/4ebkdM6nmSCrY
UWZnryDC+C4d6kbJzp2VvdZW/lqozJRm1MkBI3+h6IzHUD2kqN67XD+mtZa8ipVZvB9vXFGFz9Yp
Ha6NlrA9hr391aMlM0lELIbMQpvxAb+Yjn4o7WX/GeLEgwN9xBXT0kxDga7iGkhe/JKXw4O4VmLB
9wN6VYPxUHgGoGzlaMKvRi91Lc4ucuuMGrRJY8d4gqlGD1/Rzw2mPaijut24GcsGubxqC8uOJUjs
KQhbS12/VFkwgp4FIxdDg6/NSl7soyd4JywYzPIsB6knTISLhDV7rPv3rEa0Ik2ovRg95TxWGo9i
LgO8u86+w5LfoRpWB5SaqMdTw3uhmLsghTiI61dn5lks2FY+oZ7SFm5ry08Ve91AndrFCz5fNmp3
TGzjCUWyfPGp7BiAv7/q+i8g8NvcRE5FN2hiI98uUrUfd1lOoN9TtUeNXMc0qcmvcple66k462l+
JnF5qgIHxoiUE80heNlJwCCeDH3ad+AcECE4j0Fx1jz7FEUUSIkahipI4XI3T164A3v3Adi/WFmh
sVPa5pGYJV1kqY+ipzyu/GCfy81rVGZHyUzO7PNEYIhKye5ELINaZQ2biqAFfvPCzqOPrPI/9CEi
ilZdH9AT1uxLDgpdKgWsawRa0dKrMxwrNCfoX7BkStEySYE8a37sOm1+GSM/RPUsBFXsDcI2lbhM
LT7Hg7PBbelespJPja/HDI17rSEb0nc56rIriKf2vJPoXpJiVdHHWxmAe6sXAHDG9qoa+TF09BWn
mbja4VsRuQXg5CA4bDQYBBm04qgVuF1AeN8IXT+7vUzQheBDVhs99p+kxn9rpefBNLaBZGz1CkX/
0WTPGls5XeZmli5icqNlGiUIJmbDMfNacz86CByXlk+VWoSLVnY0ZekpaDcgAM7EGSz1ZXhBpug4
R9ReRzahZfG+LIY3RMIXnYzj6wgLGmxWsYJSUYG/81E+jVIAPY3s6gTNbGUFYV/AtzUi+cHo9iwF
KNBM3sVSiExzO/jQUuLMOa9AuWJrdNYxhq9G0ZMbDbN0Gu6I0gKVDdWtGDZiJJUiyhxQGRZjzy6Q
QALFzZmJ4I5pwxbA/scwkeqpMQZWUX3pkCuJWp/uPUZpeIemIckZzYfcjq++F1+VNP1oBpGFJArq
y8EzUJXaHfz6S2oauxaMQjOGb1KDvKlOSgStK3bDUUHkM7qir5oQIEnvc6Y9xYgyjCMpn2ltxg+H
ppALO9Fepiax/bgK6/EFLRikdIL7qEo/oLAlpN/KXs2iB/KwxJ1TeTlQkKVmpEwakF5NMrETE38p
D3D0qL+aGAMv+gyFlqjiSFS9B+BeRVxt9It685rgO1OZ1gVppa2I7qmmH4F3kG1Ipyyk3I+bAGdN
0pNjggkTJEwUK2B3O+1H2UQfoHVkV1a+IOHyHHh07sV4CCd/bRQK+XOLQoc/nVs7vfYirg8tkhpx
abQ+/VyqFVIaAa1UHLYOQK8waZCYyKFx8HX/mnHFwxzFxjY1Hvo2em4qjhnLLoaI8CUblS8ipZnH
m0i9hyh/HMb4ayXeJnK3USt7F7n71MZ8Jw6vsK8v7L0XNeHMGLRaswdYB9tcsle2qE0YHpeVpt0D
9ajFENYy8S5nk5Y6v1h8tmRFKFD4bOLm165WPjSv3voRH0S9gqHM6mI1vF/k34GOc9CIBdgoDtqh
Rx6aB60OCopia0mLP+eOc8mFMBMp/7xETFY8reskuw7iAAeEFkfLJOBnUxuQ5wH8QwDn+B+Zj9Rp
MoZHmLAiP+RY4zB+bKhJcV2xFAiTK+xLkuuI17Xc2ObjGySHz0qXn6VcpgZkPef+IcwELiEjWJ4w
/9BWg420PGnzxc8UF3oy0AuJiVJxjXu+2m8Nxc1RjF+hcwtWlowVeCB5A8dnI/HmDrJ0FlosJvQb
d2h4OmEOMzE+0LS4VH64VyqpcNFYtl0vstnApUdRAypJ+0u73IJpfJoP32GU4+1HhKSlhygOWQIb
V0kZZgO78aIUV7eagg9REYplKi3YwTg0Mxbm+IA5L8u5Qs0E1E1dsg4iOH0twvzcVuUZE3G9Ts81
cPREA9bqQJLoKDtRjhYjVgxLqcrQzU4+pILJSHVvayXGwqoLoY46j2K0086KlTyJIk6j4G6N9P1z
VxrxUpHwPKQOdA7U5HUoUHWLM6pwaid9GOZ4n4i/qmps/n5XfxvcRvy7WlReYAYjWcNylzfq6ht+
J+wXXtUv7cS+MycuO4KKyULT0mEZQBRtiPgmmZNkV/JbbmmnvpYRq11qjuRv6SUsHdoqhwbxX7MQ
VQMuKQwTKJUMjtxcUeg7RQoXRpQBQyW+9q3CnlHoW0fl9LahcxFjcmSPECMG+wT4fBMwHfSRnPiq
fjX6IpoLGfNFVlGdcz3TX/8+ZlD/U7LnGESJBlVPlfz855AhE8JpkwwOuXOwSwtmH3lUBGJkQfJh
oTnFet66cZK/yn18TVNUTH0Ts6V+spfzpGzxZym99nPlxykGbzhXFuhiis0T3dyI9JX6xRSzyZeb
EcWg/+0A5ubQ37i9OegxdY1I1wKLoWq/evZMhqoL4w6CHnU6mhFdt7rGHVCVn/SGODchFxM2ZAPd
x3L4NCn/l73zWI4b2bb2E+EEvJmWIeg9ZThByJDw3uPp/y+hvn+TOEJV3BrfSYeaogCk2ZnbrL0W
MYYxEQv6vV1tclodYC/iZ8IbzU0ZzFm5E56olzr3nvwjamVY9SEo2QgF4r02Dc/CoUzMSKZLF4Id
omXMGOgnBreb/cZJgReATXqvDbbrtbdIQd9EDiGo0vcwpZs4hHMgk+EvivxMaTQPRkkQVNCxhW/E
TBJzI0z2JxIW8XSoMiyv5j9RiNC6htUPICriRvniUWxy+hQt4wKPPcQTNyKcV1vh6un0htxD+STb
wRNc0cFerfMLY7BeA6gGtwj3NKinIglyQQqKLCD++RS1F10iv/uF8gTqrZFoLdK09h1lZYAv7mSS
Lx6l6tvYETAYpoqiiAW2RBOfD1VExPAgZLLvwXGRV5L0F5EeGL3uSdK+iKzLnLNBNRyR9/Y3lsmo
TF47hxy2PZxNhuVsKuF95w0/H3L7NvdqvDw139lWfukgr7atQ4aSl9FLZtyozWMSD1dikqym2Rup
ed/RGWZUAYdA+nuOWBrDpd3kwqOEsh2i1t7rHW4pnFXwtTpkfH3jXISZDTkdaCDORAwpdoM0aC+h
r7yE7Y0/Zi9+7n0HpQD7IbTohQgNgLepgURK2Wycba/0N4inPNPHD87AlH6b8XPJQhpq/iNsYre2
sjsRIUh07uV5DllRfib+vx/sWxDcG7UXsqCw9s8RQxffFsbXPDW+JgZ7D88wpy/LuHe06imQzV3Z
MeF1lIBzAVst8haSiFbQqqJRV2ZtykJG9TMXMhca3q4IrDWHU4fYeQ5Nh+65GygajCZzjfbDBl6u
N3KjcHBk+b1O0JbPEaIIY0ND2Y8w3A5pftWz7egJug86Lp3ZLiLduNDL/oiSoiaktpZmLVMfsNBS
dMBQLA4mWet90ueRuhXJ2tnJFEU9mqP/5I7JB/2uBusC7ZD3uS7T6f2N3ZmQyMt3dqv+8ZH7Po13
ZncFtgVHO0yu57M0/xpSWoJA2rqMVeM8Er4t7VXbcIjfdX5J6weEpWXgR9wa4oBOm+E692xa/EBZ
DI7+Ki7QwwexZouKx3LAqiMbyKvTiOjIIoX6IUWaa11Ky4DJm4X7F4M0Bi0Iw1m3NbhMLXHdz8n/
KvCeOz67HvXzQsteEbJ7F961uFpFUDX5Sr9x9r361Nk4/cKxL7mYxUSNCjAXx7iokhLNg/S+9P2X
knS5qIc4oXPWSDsVuKavuBIc1dl4KTzRuQgkHE1jb5TtjePjb0KR/KxFuHwd0sK0rMkbMOpfjEL+
5RvJtYgmaTlgxgN7FyH0l5jpfWB4+9jXd4MAPVbEF6PtPcOyqfn9xnAArjg56XkVDm5kBu/MMep3
hFKCgoPoseAP0U9fl4hCMwTVRVUtMY0rqFte57+UbCoZRUYkx906ysm1mA0xLC6NYDuASM/hN+Co
7bjCBy59zpjbwM9B/uPiIBLTb2CyAG472OAlOccM7XHwRYxQATVFkzHIcBDhuroM09EV1/nskIN4
MQBdcQJbETnh/MKWydmj7WpTdDB3KZXsOVYD3GFQAq/p5c+yjSeF7zXJOngYagC5iM7WKooQ5YTQ
WeKQqsGnpojkgMWjGgZHHzmloniyhuEm0nHrWgVnXUr9rSEFl/TjXvgjBTOzVqHjVcFR4l8J31iE
DU5wFozFjYqH4Qcd6g4/xU0u4m/g7vcZYdIAI8yfQCb1uVbEt0FEG+9EmQjSW3kjqMEfzHaiH5ry
kBtWyYWDHwm2mgRnTDlOEUudWzBYmikZ0Ey/KifjPTIfvCakp0CUe+iKOhdBokoZZy6l0duVbuSo
+Z7q6TUZCMI1AuURACiJp3MygpCFl+IFwu0XPqA8QbGb0h/pBb88UdSh1u+CewfULT3PUfocgDqP
hVFc6a12LjaADR/uGOYvXs1n5mr0zqa/hQ1d2ALC7edi9wYdr/HU/gVO83+fowAcMc3qu8Ac+Y6I
mFkTbWI/YTaWZbz56VZth0ul6J6N4dpWrGcNu/wTIfOrFqEcuwT62M0kyklzEasri/vMB1rIL4jo
NOC8GTNjm5VQSoAJhT2lR3fDK0DiQxFm9sZFYUqXtc/5JHzFhkxOmwR3eZbdQNnySn3qPpFEnoX5
E25nEBUxWgJ4o7aFs2nbSMwmjgYfICUjGYoFNbN+RQ3cXxBMBkGPyz9mDT3KpSv72OEopnyOkiRE
SCbN/i3CUfFqKWIG0VMifwtDOPnbQdqLMjFIsW0+aNyrHJPipChMfrEOunvab7c02HHDVPW3TG53
s3OcckDNUdMcQUhn5KN2akkGEghe96cWPB/H5lBNZxz4TN/YhtsyDtxU5G1EciHCh4di99YLFUhy
o5+d9dMhVw8Q5VwE1Rnr7Il0xwOpX/5Fkl2L+l1MUCrmqEdIjWzGq4jBm5zQLecMDcvgDsK5m4To
w9fC95gDKxuzn1mRPuU0/NHE81iFRogxeuH5XBsXMZXOhuBKFNWIOXBSUvW73uJOibCsUKqrKQlu
RKFRhEOSDc0eRCvzVLaeHeyNhqb1eYwVAQyy5Tcq3Qg4Am+6V2EejFWe6icneyxDDrw5oZIpCW1R
SX5WIcKZQfyOMGZx5szWQKf1tiTrIFIW81IaAbFmFAFEGr17cdDllBqQtNiCKXw/fH/NKeVP1xct
+zKoDup8NtW+Zcq5RWRZMTTcWRgE2AHsGdMaH+shdUV+gUZ1Tl9deZGD89A8cxIhA4PK09ie2ZJP
3YdPnlMG4tgTy1Sl0Z3nTxtgRllZ3QR5/O6kyZFL1/jbnWsTXjoibqAcuLhzU4oZsp+OyjZIsfMg
uUeWg+S2wggMRaJQWP6yWgC2+rQNq3e0XK6HZ4HiqCwdaSOOJnPOYHrPlTT5dKI3NIGUhKLcbtxB
c45G3K/zYS5+4tuQhUvjbUED/UaX2yszaS/KzDo3SzD9nErz/dU40bWkEl+FCHWfJzHkbZlyJ8xN
Qny3ssq7RKWaS0P1szgC5uDcEl+TojkrpdrFHH3NZhbBpgBk5MFxpLfU4aWHV10XhYRPq64YFqAd
3dJVUyGMXFSDQj3pac7E1BtVfzGqvUWfOa26BCqiJOR5yTcn/W6jvreVInwyEuJwR+GLqtl5HkDK
Lmo/AqNR+M0ZpAvZZlSfRlOiS2d6kSqKMWkvE/TAeDPHA5Iom4pKg0ldbI6ZRHlB1IlwQGHP/C3q
BmFL3bYeash9vO68hAp308Q0jFaQ3eewZQKCh1BZ+Mx2jfN7eEYWaveEo7phmnDCUCJDC9xQxJb7
4MZNfYvCvdQpWw927wvNcMMJtT2igOs252ikhLHlWnr24hG0S9c+Fdbw8CefK1JjyphBl6hfiyuC
2KuFaB14pm7Bkmiey+IeFArghV3A0yOApOE1xc1bLqMZJ9D7hgF5zlPVdLe018EkLzzAIMFJ6SFo
KpPtJIrkKu3E7G/lyGZQ/iuXII4ARsz30EyH2uHnoYdyBT8siplb2ld/KlL5TA2UxE6+g6KBDiqc
IjRnNpnh3NctAo9d8Bj73ChG4IVbKPmQ5oqPrIbi/BfwgG9SbX5OEcqxSB1+/qao5dK0QbxuQzSb
nDi/nt0PkVEHXbztaqJkkVkVAKSUq3R28+Y89WD6d47/2BXNtzwEiSTSrPloPmtjeR/Cfdj1+rXI
iIhk56Sad7l9PdkcHpnG9VtKiasiHLH/4y0n4btCE6ufwWUwBRdwc4j19cSCi38+2kD7zJ9zNnn2
YmZgUyepl2Rid14hPQvfCfbTV0ckHMXhI35gtwY1X6+hk7DmwJrdNxMsUwKnD80F3nPTkFhU7BoJ
dTqlelJZQ0zeM82uh5YO6Io4VsRFSdT/oHJByoIzWgxJ+FvzCRWGdOpSJ9TJXc4p19mNaSFB3KQa
ZIXzK+d6ivDC6vwMtVf6jXAhZUV/nQSTE0awQSfitZdM2qJt+ccMHUqk5n7Kne+i2OBPRAuizFIZ
0QMu0l0makWK03+PQLPEeGBU64SmC9ccGuiRGnxrK+migDs6c4ZzI665Xu29FnoI0FB2EAs1Jy8z
XEsBZYnG5D4I5AvYu7bQypKq67nR20F7NdFoIYpSGtPaZEEIewlBlgrkr/V0UsmiokE5UaR4ra2I
YfI+edf8/N0w4uuAGKDRprtWQikU5Ne8aQJReEg0eKyD+kqk8+OYPArsy76cvmdq/6ja+k6YsSry
rDpsEllS3hbkqEW5Z/ZwRi1+00MQ6qKe1SfZNvWgXzGblInSt31AtNJj75KMslemVhtn9m3FfVJ6
3k1Q9CE7oTwrJrJbcwCbTuprK5PIn0RsRCMv2xNBc9u46IJ/YHAW8UAgKgbl1JyDRjtSjtbl/wrm
KUnKuqKomolOp6KIv/9wKJIpTXSdpPhWnINRZPwJ6nm98NJFcCLCAFF7gdWHHuJLgyKJKpn8WXtG
IQB6lfg+YJ8MWQZGKLsWlay2+VH6zgMKtq+DyN4LkyoVyn9JAXEXFQZRtBDpZGErojAlguRC9u6m
jSiHihqTrphItETQBUDUtIMLhB5KxBp5ULNHoehN7Bw6li/b6Ukkbk0teBeFU/EFdq0+g+gUx+ls
txmGim2Lx73/ibvN4Gdb0VMamCpLLXCLQUR1yOuQCgnIWte0Fe6B9f6II53aAuUhr86MjTMou6KB
lwWImmjkFJjFjkTO/Ad/vAPz/n0Mq1cazoxtMYjMQPYqdjE87iIgy1xlrC/n0FnEKl4YUx6ypHmj
F3MMjEMSg2xwvPIRATQ+S6y8Krw2s3hyKFHTk0NM+uWNDDDuu6gTiHhfmLitFffwOdyPCRCrEboM
gRXs8+hVHE4IC0HmosCty2YUq9ZmJEJDa6/BNQLFp2KG58mUPHTWqO5FtCSxAecdYREesqmflLaD
j1N5lvviz6zOoeV8JI5hAc4q1ra5k0BF2+MbRU9xLU4sUYST7Payo0drQ9LKZv7Yz/EtzZAXtLTd
RpiqcKbnwziloqnpxnUqXCgyZ0Qu8YWfkJZ/olxHpYXKhIiR1TT6YUvBRsTKDkWtuZQI52e9sYLk
CcPL8Ci3lgi9xOBROIFijHQoQ/EsQW4nQL6mrN/pGqeYCNvRMHsF9cxfXdVSfSc5HI1/itEl2RUM
I/MBk9JsJ+aOTiMKEhxrzJO4dmbYsTIqd2FOyfMfTCQDn8sLIpCMIulN6QxSvOXGK0U9kH0htjL9
RY+V8yTcVvFxU0P5LONQDYboiqTwF5vyjDARDUiiOci7IlN+FT1jE+CBhiJdAbW/7j/NgOEYrlk6
0hElTDqGlIhxyfxun1/9CXFVUgeln0iP4qP7xnqpaA50cuO7bsuvI9csuCEuSCOk3JbrjyLLIPeb
IJV//esEWXZLv5L0608OxPCtjXMjPp++OLa8mFcDCkpQFmdz1AUi7HrwMYDReAZqPcOs4ym6aXTJ
/VMxpJ4i6i3w+z3odFmGPY3ZcorTjm9FV7UBvHWypatyuIIj9J8dpVBMn4g8RGFWVLBQov6nctnU
sF3K0UVREsCIMrAIkgU6wms1aLDhShfg5EnEdKbWPNikn6xLEUSLC0GUicTvywU+AR79xH3bR8+V
hxKxAIRGZMVUhNnmYuh8IYjNLMqLNouXZd5+Tqb1ZLiosBZm8SqyEvNl4TfRq7hqM5GbH0N3im7j
ethNYVBwqRHQCsuBHlBP25uxm17wlvZR2kB0RKm0AS7MQ0XcJh4cVby0gWqMs1rcXaJybdKvASp+
gKMRqxcT54ktPEeacwoC6mTIKPhXM4p7UItvZvlk67/JIv3I8vjM75yr34YBE/kcssB6d94haKzS
wQcAjOnqo+7nMPBgeKXSCNseMvO54IH5iAHCVLI1TRJl7I0EsjT7OczodOzlgjaVBkZ1L9s2MEft
RC4isgJsx35IZ0S4KNGipfF7iDZFwSPFzV7jHIm5hGXlDPHYZ0Wyz+dY4P9aRI60iFBS+BA0iRaU
zz0i2e/wx8fukPn3/7SHONZ/dFlRFANeRE6EuR75pzvEtP+jypT5bECHmsYf8eT/aQ7RjP/QReCY
HDS6Bg2m+Kv/aQ75D5BPfmhbqsVtTvvI/6Y55HO0K6EeaekWRJQM75P7oorMV0IqogF4HIDXHcev
gWoOx7CVPObfYPrfx6ufHx9ZUjz24BD3VZ0ldLQliAAADq7q165Ch5BLoveqbaM0VnAkPvocsf37
xkVUxA0d2y3t8GgTdUp0pyZyOW4DTbxXS8A3XXxY3/s/Q/jY7rE2b4v0Sm3KUO34GcXwseh0sBkT
wt/BhC92+Pmf3cv/P4xl8RpOchlquNHct0qh35iEOfZjI2XKeD3anNeuZE30xKQjksuHX7gyIFPg
Lj/4sYUtF5xYvLBLgGdc5kHrtVu9boNwf/gFnxNT/45o4Sjb4dTDraMZdNTRZw/sLtAasKYO+mi7
SivtEYcVIZrh6fDrlM9h8r/vW2QrCgsn2ahHY9/6flfC6W274B+qbTei6vu9hScx2o16P6hkii3p
Wo1lWwOb5ttqen34E9ZGLLbohylN/BEqYKOH4h020C093+9BN9K1BCNzP/hH+o7W1k38/MNLYDQy
IXhsjD1Ec9Y3v6qs/Ujv1J/z/lNH4MdtvjaExfGQ2Kjc1nQZ7WMtDN9k2gGv61q3NrJG4ktQ/Y9n
h+dqdbkWJ0Uu9UZRBlTiJN8LNt5gflGNxkL4yEm3kwOnZAuRIZWxtoPyE+Bs0+0Ov3ltAhcHRpX0
UVGopbGHaHia9pVSRf6uMBxU4k57weKoUAf4esYkMvem7CcD+JOY+tZgpKF32guMRT1ZjUZJNPFL
tPID+Lpv0CuXnixJl/0jZ+rKYWQszobalhHnGAwMyELOtg+DhsQBGFHINaKS7Eo/BEIxSzvyupUV
WcJeIK/WE/j+PRdY3ZSeQaRVdHvapfPOPbwiK3fEnDv/YDOaTsW7LyTLbZpWbeARyjMZlhIlGfZF
2PTDEeNZe83C/su8Kz0Uh223UOPpOa7G4K4smuq+jvLg7rSRiCn8MJI+Hmylp/DuqtIQ7nUFTpor
pwd78BgbNvCZw29ZW5DFKRDYfhHbVmG75DrGCymdZPKHSnU05c7H/sVJMJam75GmZIZoQ7JKeEbl
aNC/o/BR7A9//doyLAy87ayc7Jxpul3CMgxxX++5WeH7D5W2OHGGFjaOuF42JmNku3rdxeE+Ge0B
MSMy2tPmpEEsKdxiR4LIdhBLUFaac1YGLXjv0C7a5jKWEgKz016zsHRLHVHrkgbT9cZ0QkJ9Km/r
0dEIqozkNJdQX/gBqdOhfNbSVNhAudNCVWr2xUNVV1J8pZWTI182UuBYD/Swa+Zpzpq+cAWskSmT
YV2DDYVlcgNjVJpdBiGIdsTSV67JZa1oCIkUG7WyXGRMUQ+D8Nw0dgXUeYChUrWjKN3qVXjkZSun
8bIWMfoRYWvPXjMQVbbO5LaVehhs1E5IzVmhcgutJN1ZNs0bw/fD20LcJH+xUH1xACSD79H+0Xsu
UUig3Oa+PtW/anUCjCxN4E0e4khNfM65JGiu5Ugt1G8jFI/Gw+HXr5w/+uKAGD0T9zdG1g7dvnYX
6Ak8NCYsdYefvuZ66IsDwuiaISzV0nE1mcHsJ/Q+mr3tR8no+uj8+V8LSe/Tc32yM+MWegc1u1Et
246+2WCsjCMGvjbGxQliZ5FRwAGCZpsFpgNOZeetGIa+PHJArezQubb34aKAOMpUxiFCQ1YLe9cf
+2gPTUf2SOl+Av3mtUfilpVhaIsDpFUq00b/kB42eYpeI7uU7r0u8Y8cT2tPX5wdaFBlkSRZjmsk
vRxtW4VKMJ3u1VifZlva4qSow3IEPVTZdGD0nnqhQ8WrfikLTR/Ps7At0o06mYX/q0gniBkPb7+V
60kTP/+wMlqfJeyjynRN20tRYILGpACX5Jdv3cjReGR7rb1FzOiHt0z6FJetSXAQ+AndPojM77KC
5upAKU5027TFIWF6jpxF5SD0/fyGGiGN50lhWGeHp2lt6RdngKnIAajVcnIjGNy3agMIGDUL9cSN
tTgCiKIAt4aYAjlmsBGB8jWDtOXICq99+sK0FZKj+pD4k0v1fHrou2zutpZQXztpapZqG5CANoVW
jZMrgey+kGStPCMe0E+bmpnh6MPO0YrOKFBImGDyVCG7SbnNRjn2juzLtcNXXZi0nYEG6eBWhaK4
3ml9S94Z8uvU/6Y78dNgS64Um5CLDlt4to64AysXqLow8kiWKrn3aha7iL7LUihop+hyTvSC+sLk
l1unSY68asXs5h6FD5OHiGwwoYLau71kvBHext2Z3sQFHV69ZR6ZwpXttYQnaZ3VZVGMeJ6GgT86
sI5TQcjjIxGGOLj/cvWrC6tuMg6/HnC8q+glzDDlBFInvu6FLpame9/qPKELHdLaw1t5bWkWVq40
KWqCIPVdUtj0tFeasfMn9Twu4GTzchRKiyE5MrC1aVuYPDe+Rwlba9wyjzyFyo9aby3KTcHu8FDW
ln5h9YZHg7s0kX8ColVcNrARbLo0T64cRNiP3FYrQ1CEu/Zhd5G4BY3ToqdWtZS7njzFj/3ros2S
t5OGoCwu81gJu9LvVHSj/XZC1H16tqwC3LKHHN7hN6yNYGH9BlqKum173R72QxK0dYtWpKA7Ofz0
FadnCVjSikhXaRTr9ihHQFYNP0VXO3dFHV02BfDCwy9ZG4JY/w+LEBcQQki1+c8QdLVUNwYcX0eG
sPZ08fMPTwdr7rWwl3R7p3cAcIin16dP0MK4Y7krvKTm6eUErg32xHu/MG9bm35Kkw6YE8egfh5D
gPJcLqsyORxdfQOTau89XZpOnP6FGcdDmtihz8NtaH72EwC4vd+bweXhxV05j+Zb68P0D5BteMkY
8+lwi+tO9TSA69vUOjw+hf61tqAIOOlFS55AOJrULNfkdk+lwqUd7xbm6nt0MH4GmnZuhumRbPHa
dSsvTLqeqqbIg77d+6Fypnngu2PnXEqAD8XSuQ8zSdDpD2lo7EpPP3FoCxuXEWDQxkBq9kM74j9E
rg3Uf1MP4Q9aQJ4sZzjNQ5QX13pZO0OEk97uI9MBxx2FoEMq1ToyipXjfEkOYmmRBP+D0+xzXTLP
6IprNtlUWwg8+MmRzbZi6/LC1odWB6piOa07KVUO8GNKY2CNQ4Aw8WmbbGHuaokMQFv4nWug2vTo
VIZ5VqSwcbKfFbAFjnGTjnbqHn7Z2mgWVq+EnlrlAzzuPuzvl06ECjwg2XF/+Olry7Ew+5ZWAs0f
YfFqEPqAtvJqqNNQ8N8emaq15y9u7wHy4nQcJaQ3AumWU/e75vkPcZE+HP78v99MSDN8PhKdMEwt
JbOQJcfl2QQ9zSjomj52tn/pxJF20p5FNePzW7K4loCPtdAshMZNWaFCTTLqrjGHr4dH8fdJkp2F
ZVPJ7osaH32vVuE+q70nWAq+qkZ6RGZo5bCSnYVF2yF6pbgIo6vTyOtqA6Xi2Itpb4OXf+/DpOHC
og8pRNXk0IVO/k5vaS44PLa1FRJj/nDyd77RBjFPdhPcw9txTLJd2jvquTTa1llhA24/7T0Lo29L
1A8SL29dPYzu4jTuNrrKWAsVwqTSeT/tJQvDh0kEPYCwat2+K8CfVRMqwgUtompxnyDCd/glfzd4
GTzCpxlzMlMPCyltXBp038zWCC85cKz7ww9f22oLe4exo6maKuQ06fpbpfbvtInex3Z4PO3xC3On
18CJPGgkXLkq4HXP873X569JaZ/2+cuWT73X4evXeL4t9ffoSp8hoHgJudGRm2Nls9oLQ0fzw/Mb
zUfvwpQeOhkgU0vHMU3iSAHKoO0OT5Iw6/8OBelg/bzAilIU1iSpEKIw901KY21HA5ql7PyyvG3V
8oiPsrLUczfpB8uTAkIOBERbN25x6LxpD+n5mQcf2eFRrGxTe2HYetGP2kCRY59P3XnVq1e6cWQV
1j58YcrFaDRmXhC8agrid3V+nuIuTHp75Dhc+/CFEYdJMwRty4er+ZNcUEJ23k6bkYXhJk5UFdAY
0PaW2z9UrwRdap2f9uiF2bYl2qljbzbuWEfK8zQ2KlqmWr07/PS1DbmwWloTURZJnMZVvLs40N28
Sa5stXDp5npQIfI56S3W4q6GzR6Avi7DKFU6kCwoANTNH/ACQsMhl3CYJKdtzJme7sO+Z9eXZSLj
ExhTX2yp9pVbvbOOdZ/PgPS/WK+1sF677qxGNwRg/Mx2h4vgm2hcgZXltYJJ4a7bZ/tc2iUP1YsH
N/yRy23FIqzFBY5se6mXwdi4CHrcNHL4avg1vSaS9/Pw0qw9X/z8w5T11BHHMfPqPXwt5yE1Djo0
oscwQDz0tBcsTLpqke2QEl5gJ8Y91E8/gW3c2KZz2rXwX+g7HTby0nbqfZVq9+ir/EzU5Ka2jCOP
XzkxZlK1D9MDp7ulIS/XuE6PiIGJDP056obmEetbuXSshW0Htd4leODAqycoB9K2RXMVUqdMeoHy
sD5xARYmjmYrzA0OB4ilyujiyTFYJ3RvYPDZIQNeH/P2VjbSEm5X9KnuUR1rXF8vfkh99xVWim+y
lxxx99cev7ifO02TK1NjqjI9pCoirmSJhtyN1k7NkdVYe8XCvKugs8j+D0QUanBdTdZrFPY3Xma/
HDaEla1kLiw5SmmKs4TU1FhqN1UkhftQt0P38MPXvl38/MM+bf0KfGvbEWwZIxwr1QWU6HvaL4/g
8Na+Xfz8w+MrQ8pGX0trV1UNdQtj2CudKOVpG3QmXf/w8DFQIhJPTe3qY3cVJNpl3ud3cJgcMeEV
IzPVz98OW3AEYhh5w7j3HgPbvEyQucj5/C3ymdP+8PyvvWRhybnRZ06n85LSCdHudYpz2/a/m3n6
W8ris8PvEIDpv3mP5sKSWxjk40DpK9dUcjetAf8aigp1YWr81nrluhS8Uxni1hRnYtEMVsBEWTzp
UlO6qYcw4eHPWNlqS6xcL2mcuHrLciEFWTcGUinWc+1oX057/MLQETuGoA11dhc9T9dXjRv4Ci/k
9Fj6bsXhWSLj6EuJzSiBihFCor2lDtq28+oHX6sg97XDm9qojpwmKyazRMiFE8SD1RDXyMsV21gf
b1P7RC/ZWBh7L1VqAm6lcoO0M+Dts8zopkT/YoM8NAnC09ZhYfJGnA1ZnBtM1NjcSxyySaB/lYr4
+fDj16Zn4YoPAGETk9wDJwp9wDQ8Nltwqtru8NPX9ujC5n01MPBlVMhkdOVrH0WPoPf3ulQc2aNr
H7+wdtSOi7iCRNg11FDv92qcO83Wp4QcH/n+lePEWFi6Hvi+3dpJ5U6D9BCm6nMCO8iQIcKCYtVJ
U7SEwyWhUZIR4BW1h6AafBF5O5w34bHC2soKCLWOjzdGYo9eWnZj5Vaa9UuGMHMr2WrzAAdteORO
WnvD4rpWrU42upAN2vYjXasJXcAlXCxg/o9EXmsvEIvz4V5KB09qUGpiCEgBbjRTvfMC+S6onN+n
rYB474fnNxVE3DpkFy4HKiQcKjq9mWuj0Xr48St7aAlyc3o/aaPSr1w6H7+ANn8sq+IJKpC7ojxW
l1h7xcKIKfJXMj535crUAo04IWwvrweaYPvK3h8exdoiLCyZtGvjmb2Egp5pfzV983qk9J/E5bfT
Hr+wZG/Q4dUqIq5U5grKBHhufMP2ty0iYqe9YWHKDWKhUpQ7pRs7w8swTA+VGj+0kvNy+PErR9ES
lSbLBIeZIZeubSeQyQZRiaWhXf50+PELSZb/6QGRl2i0KHIiWvVHPr8sXiYrva/s8iaU6p9aKfV7
OTdf0FhpYSmCyxNBy3ZDxkbZJPDvHf6AtfEtrLxDqNtLba10JwfGcqXWbzu43454nmsPX1h4C397
bgwQHPnGFMCvamllXrzZThcfyWetvUDs6g8mro85alxDBrllUQsNcaUs4ZPy9PK0Io68xBeAH6H7
vUwKF87J127I7hxUzzwrPM08lq35HQmzIVG13EWe262d5NLKHXeynd1piyum7cP0jHHb2hWaXa5h
+LK/iweI7GDbsPrqyAKvHFBLQB2US7LeO1LhRl7/m7zr9WA29bZUolu5kouzw6NYOaK0xRFlQb1m
y51cuFpcvRjhaGxks662GlmJI8NYe8PilGoSkKe1lpGWm6bsrZuG8RLqxfhHPA7wOp42isU5NYSV
SaMwU5UHUb5pzGpXxOrjkCgngYXkJcQuUZHXkFD3davMLs7HWq7P+iQPjtzVK4a2hNh1WqeNRdKL
hTamr3Lu+ee6ZRfHsAVrj1+cQhp3hKGOLLGTeSVK3a2t6TBV59CWHJ79lY26BNRR243zrOgK17ay
CEtr3KqyX+By+2H4+ole8RJKZ8WpCsi+YhvpzVPoo0LeTF8du3YPj2FtkhbW7Htjj6Y2TL5W5rxm
ea/ANqQfK8SuPXzhapRIltlSmxb0PEjVq2Qq6kUbw8p32qcvTLhomiCy0Dp2PfrLyUfLuyoxzf1p
D19YbwUlboOSRO7aedOgJWlcxNlRCJ5Iof8lJ60uzLZExc0obDV3owiy+BcfLbQy3UR55WmPptxq
yL4HnilvW8+yx/va8qziokRHr0DWozXsi7aEcz/e6o7Xjy5dShriZv0YVT8G20yjHaqS6N3KcZNF
F2nv+dWlP9De50pTFBj3Wh1TN0bQyexe5SaOwycHQevmHElUC4Ky0pTHs35wlBBxBK3Ovg/wuXr3
jW5K0U/ZN+P2d5JBmMFJ0yCzbJLgUDZViL7NVaM1Wb/vi2pAjraCTevRGVJ1BLDsldWZksENd04S
efLPewe2W9oaClNGo8eLnAvouB3vsR0GtC6RAZM9UiStZmenLecSMpgOesuXcydKVO4RDcpIpo75
ad7iEm9ndAB9FAQWXKQQB/g2nXgzDNFvOtiPHMMrV8lM0/Xhyq1kXzOh/S1IrUTRJucQ0Hrp1Yyq
58Obfe35i0MgogO6yyyZ/SjLDshjKTmjHTA8z7UmPc1Y5/TYhyEEZii3mWrWrkWZ52JCD5Lor9If
Dw9AHOl/MajZEf7w9Cr1u64rOqx1gLEF4G50hcs77cuhUi9GLSyvW6RVD79rbbIWJ0OZhQ1NQQ6T
Rdf2xojLL1VWKpvRa48MZu0Fi9NBDivIFOwid6umNPydMxpoPAIO/k5+JD7Rc1gC75QsVBADYs+a
fmoM+0AKi7cCBcvflsSQdoenauX8X6LukFvqPSloWBY9eQc7DQtUfVpnD6J7n93Qou2rrhytnEg5
N5+h9Wy/xZOU/071sf8+5lr+fngMK1trCa/rjHLSOlRo3KR0Jjip/NCieiiZ6nUZIy8J0aVkjMg2
9MOPwy9cmzSxLT7s5b7IEkUefC58O0eJse1dyOlOvDOXWLvC6uG08rnWtLGpUCJRTG7OXj7NmZAX
930v04xvhGS8sjxJLgM7i6+auJa/nDYxi/u+jjI/9iBad40Mnu8g0+RXgtzxiFmvTfvCrK0hLae0
xpmLvSS5aDM7op7eHIMgrriKS1pSVUtaJxQhn53al3pS3OIGvWrh+KVt0mPFvL+OAGKURcFeqZSh
HQiOXWnMtDckZaa3KW3T5sgtt/Z4+/O+NFQti4IoJu4zrU66iJ0MZliv740jOI+/w974/oVF0wzt
eWZiZxBSt018H2bjaG/h/1WLXV/n0rNfp7eSbXXqmdlwn1za5liNl7BMG/mRPfDXkxdp7sUQewvl
5Cyt+IIxR/dMVuBagrr1WbcD9ezwJl57xWKQdaRnuZ4pqcuddQvX2BXU127QHsuvrizSEkTkD1R5
zCrPXCeCcE/zAgjaiuKkWIT5WR5NsRna3f/j7NyaG8XxKP6JqALE9RWwHTuJc+tO0v2i6vQFAZIQ
AiHBp9/jfZr1juOqftuanYEY3f865/w6InZRPza7JVr1l76N5huWGlBk/u4DnX7ZP6Y/BHbDAC19
gY0CsuSHPANZM3wZlvXr58+/9IXO5igNzkNN8wZfKGL2LptyAADFHD7+1dPPpZs6BQjAtNjZ22Vg
GSLdW1ShBZOKX+k/F/78/KwJEh/hYOGAZY8S3SK40I0ZymxumK5dqF96wdn3X32jYeYP5Y6QoMFG
1rY2QpEwmvPi8090YQTkZw2QjCtGWIgXjHXzPk7dDVvNGyw9Pz9//KW//2yV4JNYptyscqe0HEtX
E4Tfx9f+9ksPP1sk6mENxrFLxW4GoJCH3SEMxyt7/H9dITD7ne36hOf54NdMcrdaSKMRx7GTLHxK
WH3v1eFf9v2zFWJiXAMlMaPvxxlBbMZsES+j5V+O3LMvn9tumW2A1b9FxGG4z5GrvO7Z1EZLZbnX
p3/+qoHPkYgITKJZgszWHZAswGI5JNLbsvP8vK8+f8GFDvpf8vE/ZiDhNeMw543Yhdw88x4c4cl/
rgO6+fzxwamz/N9hJcnPhXWIR5kyX+MHxHysMi+/CeT8OERi47MenEq37ePofiH0j98PAFRcq2hc
+FnnOjvZZuDDQ0u5GVcS3JBuqrfz4qkXyWJ5ZXK69IqzxY0jvc/44ch3jaGIchwbvlMCgdlTE2d/
1zjn0jq1esKnQvIdYjp/9gO/DUHhxuFrvVL8v/QTTv/8H41vFmQ7GSRy77Dpz0BGs0p9b9JYP6w8
B1vk8y5w6SWn6eUfL0E0EqVIxOG7VacfMe/2PWMvql2u7KQuzFLn8rpo9nGVDkspjNE9bcHlI+xL
aqZrSoZTa/5b/z0b5yBXScnoqQlIS+E9UMNhYdN7a0m/4R24WVSK6EqPujArnovtQPgwwMvgp2B3
e982pyh6ACdOEhpVIOjn2mHy0hc7m3zzZE2XeMSWP7BTsFSNgfa1yJJwGP9GEZoACPS/LZ7Nlips
n/E7WLJUQUeih1GFulwRRPB3rX6eZLckDWr1dgA/Jahdf2j9wD+GoYqvOTZO2Yv/1u7J2egGsi10
SWLQreByEPCTDn6MVBJkP8KoEsTzljnVjxXu3/1u12qawVfVZqx/C2K43xSvVSnSyHtOgeTBZdEC
ZeC0SVnu8XcFJIfdWmXZUCID3f0kIopuZ9VOh6VhMxx7BgSkNWegbfiiidYvLIBV6Qkhq+vywHwI
Yo+tYt5aEeGx8Z70BOhuEtJ+vrKtuDBkzwVUPs3TOlRDtxkBQU+qhbsp+zNGCvHajYXn60oj/vcO
8P8HV3buXYrhaWCayAgxFdnvkNv4F5JFzMFQmj/34/xObPvNKH1M9LrsHJvNzSCn7rmDlH1jBAPq
cQGKLOBmLjmJnkiehEWbd9fcbRc+w7keMl6TITy5+zc1xX0cCLr5nU1acWMjv337q8kxOZuBAQUm
8zrP3W5q49eR+hWG4VPnLX85Es/mXpzpF+ElttuRdVQFD6M9ItLf8+HaGfLC7HgujEQqkajX0XWo
2kgewka16GmTL5CkVCvw4+shhXU924858BnV51/swiR5LpYMAGBOojnuUNz2kk3UWb6tB7FNEmgL
JjjFriyNl15ztvllqHAGRJNuN6i6QWQqKC+4XzsoKbeJHa/d/l7qYWdTceDXjem06XYAqTQvkO5H
Dxmr3Q/XBt6VWvSFH3Ke6wctR23mBOk8NTB+3dbEDgi6FoaGRqwZiHTz1SuqSzWNc+VizVBXopp3
OyQu0+wdMu7NtJI/qiWV02oPnNEGGqXjpK8V+E4Lyv/PH2j4/11oPKcClExkt1uld8MCViErCGR7
HySmqXCB2IR82DqQBD7vehda61zVmBLaZStH5DOCe9Jpn/Mx3vZZDqlEUoM6eaXnXXrL2ZiN8eyk
QYpM5Xqj7lzfROVggLnmOAFcGUOnR/3bdzs7lSLtbWiaBZdkaRpP26QJ6rLx/GtFjUtPP9syzQ0K
usQEbJcsJNvqZmnKltd/Pm+DSw8/G5f+iY/BU06rYG4OPiVF1CdXPvylR58NxlOi6gh3Ea3WNYKl
CyeGYNh9/ldfaNNzKeOCpMNmRApu1TXhrWagVAyPuv271fpcyAidp5+iy9BKtXY4wD/Zbl3jPde8
3f7dX3+2F6Jxikxb4uWVMwhDzqQCRt3z4w332O/P33Bp6jhP70NCsKYxYnp2UurfYTO8wz95ROTD
k3ZkS73kwc1sLuAy+i3UtX56YWY8D/Srk7T25hBMQIDa+HbuKXh4A2bHkdRgv4k4uzIDX5ilzmWO
3uJwxSV0gyRScqtJdE9nemeJ3cSEwM2u7tDv1kKav0ryTPLzID/X+oMZSZ9XqHZ4dguSI8xBi8zW
6vPGujBOzpP6GKTEAwe0GFfdyV09x9slHr793aPPRvfCnKtFjR0Xnwyc/kZiKufx8+cPv9QOZ+Mb
bIFp7YHBrYRKX6lNS29+z8bvArUUIsPneTFlI67JZS58pHPV44o0rXGeVIPaaO1XE1vMH6plfk0X
eGFCORc95pCjR2kX51UW9UDcAjE+bL0++GNmunpXlrtLP+Fs2JtEUpkOJIcnHiC77inor93H/rtm
8wSM/d+FO0pWIK9gBAHsxSPzrehaQX6kiYMMBAoJfWBLDNWxh6h1RBGvzs+f7KT7YZPCODz9YKvV
0W7CzllfuQu59FNPn/kfNQrnDQHSa8CPReItgKTdLEWzbVOuvCvlwksvOP3zf7xANs2UZAFLK5Ov
XnzIOrm4LVLe4aL/vHNf2Imf6wj11Jl1pspsTI/Azo7Ojw0Vx47q37Fvt+Yq4PjCpHkuJcSWMSaK
CLxHtQx7LP++a2uwnI0Hgk96RTh/6SVn04BK52ikE14yG9sVngiO4drslzV4y4Pxyqp56R1ns0HE
DNJjDMwKbbhupVwfx3p+T5P4N4o9H5+3yYVGPxcU9l2W+T6h02YGOLbIPA+JOy7yt3/39LP7uzpb
gCHxCMJqYCAGGVDXR56S6fXzp1+YYM4j+yKUAkmQDNNm8kdZNAnYW2rKQZrMoms2rUuf59Qy/xgT
jbZBj7vzaUORyvBVNRqJY4kPivDnv+D0Hf5lk3uuJVxjZofJzAiC1uigZkR6vg/gepPdSMCwZJ29
sfSaufHSTzkb3rCnE+Bm43HT5CCwx76UJerP1/ITL4zt83g+Amg54JDTuBn6egNM6TEikILn4/DH
BPDTtcuvz7/YpfecbdyNHRBoly7jhgb8uUnqR5GyW66Gh2hcXk6GpSsLy6X3nA3vuDOJRwa0jA2C
B40rblwRP3PrdUUqabU018RLl1rlbIh7qxID5QQ5WPBaVTn8hiUm+WuZcBdGyLnKboU1hjazHgEN
DT8aHj0hiuOE+r6ya7zwx5/r5plgou9VZDZxztLCCyN4C1babz5v6guz37lsngcdVJU9jmc9NYZt
Fm0W5MQa0YjtkoRcbyOtwmtR/Bfa+1wySGdCo6DFTwFQ4ifoAveoZ77PYVyj+pDtlbvmxLj0o04t
9Y8JRTGaTlOC93gC1a4htkennCk7lt0AbL77uy93NtS7FhNLtoZ6kymni6mdsUDpYS6yKXwcBb1y
QXqpc52d0HNkUUwiBpF27sy8FSwLi8ZLQeBdAvt3o/BcRrgIkiSrtnoToBZQwILwc43aO1GzB5vM
H8HQX0vvu9T8Z8N9ZSJae5STN3nOh6Lz1EF0fgsXU/2QTvyPHOYrB/hL7X823mW6pICDU7VpupkV
KoqB3l2VLHQyAybp/Ctj58LIPFcT0ijiOmgTvGYaWMnrDuRz0ZorO8Xg0uPP1nUTLCsFeRGVE6iG
0w63sQvZdnVvSwQY31kLV3vnubc4cnvYrY95Ew1bBLTqIhji7XRCg33e0S8027nmkBK8ykAXvmHD
9CchWYO4PfVSD8G9QoRhMvxV6kCSn2sOcaWCi4slz7eRB3zk7P3sufzy+U+4sAU4z/PrgjCgHRnS
7ZAYMIYHK4vcxvSGjsLczmttXqEJD3edoGz7+RsvNd7pn/9jCgo4tJgrUva2K3U8LoGWnvrbJOAy
uzIxXHrB2cQA4q3BWUXl24xlm34cCu7/5YbSP1v+EbU3TEuIR89huFubqcrTsfq7z3I2BQBe01CW
Dvgsp0iyrIb5SAyAiH7+9AuT5bneEPFAsIksfVQ5+AFi2d1JrR79JL0yIv/9k2fnUsMTmnklQoDp
F9Gti8OHSDZPn//l/z5jZecqQKmCoeWmT3GnINt3PnDcC67BCoVyMBwiBIq8/N17Tu//R7dsvE5F
maXJVihvvIGtd5G/QwPvy00tVsvuJ+wsrh7uk//eE/7/1js7120BkErl3A58w0ZnpSsD3vBQbfoY
1qSx0DwO0AvYAPNbyXSYp1FBunXBLt1XEQ2hJJsGUDV6rhImtiqo2w55rAMdg5uRN8nwnRALaSYO
0e3UFYuurbZwZTQkuM0ZeFXHeaQ2SPYOuQ8DVF2xVfxrBHtO/6UPpHbFDDC9h7wiH7mkpBX+oMo5
mAantsuqgrSulmG2QNZFeY+NPG16r3Bp1h5IR6YSegD1NQZpr+B81d90v0Z/gCuAwztdBy+9RUK3
oEWLo+Ra5NIF/QFxZOygbOLfLzIHIFUujcOhSuTCG3cyplHz3WaB8g4SQNraFGmvmwPkh8nOyojv
jM/0QzguuEbrGmjv14x1gFYIgsTaPl3EFtVTU5ets+CwemsEeHaz5yxf3xmMAG8y0GXm6i1P5L7P
dHzqwjkpeWOdqygloFK2flZkxgdPMtqQMG/2CL6ad5kcwy1kqVWn4l9KL3cMHpsySN09scM27mE5
oLPdLTPfDWE+VP6swSnP0nL0W9zFLfwZ7OBSD7/C8bbt7VD0bgSLOxzAgLtFMiyoCNt8YLtx4Ae3
PCPZppRBCzfJreixoiGRmnVFYxBoaXusDAbR3WAer3zXhf5YmtEU4/hRY04XGv/VMD3oaP1IzK8x
aH8B5/BBvA/Ypu7XITw6EOdVJ8vF+tuJ41shOMxAk6S+z/MvnNgS92zDF73oA/KUCq2bfRPiiyld
JMvXMVcVW8e7bH61NTvim9/DNLKPnfjQ3RgD1IylWS8NqLDrI9wrQ3GSzZcTBBuO980zdL5I+KJJ
f+NyGJGdN4/HYJqiMiO0P7KwpjsIsAkvko7rfaRislTom/Aw1y12fSjy6WnJ8eFHVS3rkB/xacHW
xqqC34B7yb6PfpIl3I/SvbStSQpt44MAcJYuUZm25DgzvvWX7D6k8zc9119bNv8mCSC0SqoKnrsO
jlYLW6vH3sKl/mKm8TFe0eWGgYAfbNRGcvbRr/GPQHpvUR59jGt+z9Om7Bd7a3xXMS/8akmC7Gex
lL7P/E06sPcMgTmwRFddOB1506FfiPmnZ9uxAHltEzVDRc2LyGrsz7a1Qu7THMPbvpAbvxlfuzx4
IQ2pIqXTYunVM1kRZJu7+zh8C5J0C5bDxrXxnQxTXNRE+VeAzu9znz/XQJIsrbvjabaJ1QzKxlB5
okNBf0+SfOsFwZEzoZCwPR5HxA+xUVc18Oq9394g0GIDkOuNDdwOaSW3NZPF0Aa3Qz09wChUV33T
bwyr9wAplk3XfMNwK1ZOH+p6eaP+WIGjV67Bt3zJH7vZbT2A2aGnKxesp5gGGSRvEv+7zfOjwqOV
tYDRPkR9fzOtwCR2agMN86MZva1J1LFGl2qU3AD6s7EAVQRj3lba8Ie60TeG/06TnyHpXmGT2knw
iHGs3iRdfAjpWCY6egsbhhMjK4jYq7x5CbNw7yvQbmocWwBF2IWRbit4/e5C4m878ISKoUGbZvrE
0bUxK0yYfSxBu80AOCcGnj01kw9EZaOIlX2ESh3XE0vDzYc6kHdL3mw1AAWF8KU9zRhfAOJ6lHa9
qWn4IhzEGmyBjQ/uTmyXw7zeAMP+iNUImTA2JkVPYrVNjE9vUgaSaJ7Aq6FGARgBX9EpTDXjbAo0
7twU9YR8OeNF0be1o/IFyLhcFXJyK90YE8ovpsV9DgjCLH2cAKx/aZ0DXz210rzIoFmqgfVo/k7z
cmpgs17or3jRupSIG0lK/Lumf5nF4j1GgUFucjP00E+3XoBxLfwR7niWdemuiQh7iwRwImUY5z2g
BYynQ5HE+DivOcjRrIApATniTRulAo56RaciI5P5Es2zfBV5jYzbIMKUWq2IU+uLmSmxSUa/4UBT
6HW61SjyP1JE45LNQqEnOsR9wn9kuHR+z1JUsXqtyTGKJu8+BIq6pJZjizIPrpbb0RntbUSQQzAT
r0G3E148/SAetLzpEjXfEOMb1iXktv17L5k5uf6jks0g1FPbZOUihNyzEE+sQsd9uSd8MHElKBJO
90m7zPmdEjTofidePJrnoBXRi6tzCDBC7nFSTMpTP0bH3A9KQ/madZOPaUJFe4d7yXsE+i1uo7Dq
/164moNqGFV+D0/beydy73ZKAQHcTOMQY4jNXm4qPmZwYEKLRQ5R0MdbOhmpty2fcszlJnxtwqz9
tlLWY9hwLJgv0zj2+ykNmhe9xv7PukYABYhPzJG7WeTDn1qMxN8ACWW+wQnmfjei1RW1dVetXJK9
9pLo2DUu/EXCOVJoR9Lf1IG/HBu04vcOeh3Exk36OIMj+pP6dooeV8nz3YiF6VFEyfCMzA75sohh
uIlMDto4iZIMdOc+QQ2NOu3fULDp9yurg2KORPbW4FEYpanGviEa168jdA3tIQuTdD+0Q1OBi/Nd
B9EoN50jTfLc57r5dkKshQUCMeKfkxea7WjyMdxPI3gODwZJw67iMxbiYYl6jK8ol1iYlog/JK4f
Nx4oZk/MxvZdZIH7Go1++qWfAnFAhT3eNlLanZpYs0UCd3iTx+lyxIQ5/0hmT49AUdi26qYpu4lq
/E3LAv3aCYhc5nnmPcULLAFL0kLQm+IrYv7wvKXEMjd/1S6QbdW3SzzjqiXNyd3KZgEO/Rp1f6wP
ynfcjguy0Wd2K61N31NSi9JjLCghsySljQOJtwxYwXDCYhlooR1BWtbveEVaMysRR54iicMOg9bH
JosCV65SY+pdHCfqGSkhzivhnhs+jJsznxTYO2bvOs+jN95Qn90PgBXXMOiC7fYhkUvdVIAgBmmZ
+XUw7zvXhPHGSWxwaOFWgEVuHLzNy2aFS8sr1tmpxxj637EIXIp48TKJkRS2RUw6bjNZ59c1sPbM
0j8cHdV6hc9XPtTInUzNbDaLUCj57XlkJ6M3KkQai+AW6qOcYYJ4bBA5Jsou6fJtghyesk+cFboE
6M4b53JQHjNFFMVhiA2vJM9N24bfOalfYqQElVM9eBQHuoG+gGs1z0VMaIK5z6bii3NhLbEBzOp6
2NcUCt01YTE2MNRrgk0aL5NX+thi81siiVaVwSz4LHVNmzvbdnGZu9XprVicWkoghn3vBzY8Zrn3
RZ2HOxhr0rAt4RCR0V2W2tz8NgbUxBfbeTAf2WCc8oMMbaAjSHcQobyWcyjy5rbhpkuf+gjQ3r5Q
/WTGOzuHyz3mmGzZhk0b8I1thJcfBmNjrwJdkvjPdmAWSWb42N8USnUZ9ojh7AO1NpGvAAe0c1l3
xKJ6zkX7o3YnsaBNwyzfRWKQAMYjM2stfBnKN7/D1qJyjIItLbhb42qMsGEUPjbykGfKJj/myKxb
KklVvN63Grytx7mNnNlEC6DYmwyd0eGbu9ptOpEtacUs0d2NpMj4rZZeNr9hwTLtjRJBO7yhbRZk
x4AnaUrSMN+UFAN+Lv3BIkit9kdssAJIA6GjBXiywx3inNAt7L7pWMK63JPbKJwyfiNhujIV8Gxr
dATbMf3go8Tko5aW9RupEk8Us4INfWvtPMfQi3Td9GMIR1/5RW1JkAOWEyf8Z6MHJBuBpiIW+QJH
dr/cwzM2ZuUQ9l4EMiAL8n0Dp7b+0q2Aopen7FH5YQI56H3dhesRdqMalauIdl/8rFHsOVewfTz6
Vq4Au1Hj4imqRvTe4FAPuiW/Ooh72G2bDGTZqUTM3o1PnF2+thGJwm+QKEf5r8B29Bj0s3eAxmj9
mfMAYQIW1uHajyhEU4B02wMwfvN6g0xR8s5RIMMVNlBfyZNMHV+PdaMGc9NQKIceQ99f89e2XsYg
PrFC07Ds06BzSdH6+dgVuUjG+RAAudhjFlcJDpK4TYryo+wbzCalpxY/w24dXQrb2x663jVFSsBd
2y9r+MKcr8cS/pNo3UgsnhkGEt463zbdmNMKSyRlJZxfCPRuPaGCg39KyrlRbauWV8byVpW1RIJB
W3SLVumOtypS+5GLcapmk2TYIPKMpGwFNAaM2J8xZqn3NHOYHXB4gEoxJEPibiEyTZFSOPHV2yyN
iL7UiNwnKIwvUIZQzEApjrq178oaH9i8Iv0zxjqFkgdvoPTpVty9WsSt2C8LWOGa4uQ+pU4Wwaos
5Lc2oc3aFS0ehAFkzUziV1ANNU64wDl33XPrmzEA21edpjXjDZNvtnEe0umH701h64rJRkN3a91Y
M144oIHzG0QioK7lEB1UH2PMmfw5r41N7m1E3Pg0cvTr/TytNt8ZgajharAhXe4I0KKPSBmtxy+9
UhRF5gWXlgSZGViAf7ImEsntOveZf0RJQNOtjLxwOAy1iXiGYxSfbFtYRzL07qZu+ENA4OHeOwjy
9H1vk6mBAxrMS+xk86UYrM6DfUDycXqIx8GTP8LGZfwu4WRE1UEywdkvZbXu7wxuzDmU20u9vlIv
aKcn3omYHWEKa8ke0SoJvzc6BAN50xmfJ/AZeIT+XsFwcThv6Nl8zIAzN9geZEHUHlg7LaduIkhY
FxCTz/5mVIjBKOZpkeGL9PLsQEJBhj0uCOfw3lcN0MqlDrwOqy+k7LYaRIqQKtAv7G8cGQVmREAi
J1UIeJgJ5tUm5D+7UPT2KVIZqJx11vDgJUZp2v+DIcPCfexFOJ9NGjPDR51BMt4Wadd3zccM7ayH
xY0MnbPlOKSR3gfe7K8fyCVm054qNoUPcrVjsAPj1j2m/ST3IyrM8x22bwn7TuY+oW++jsn05rsF
6lUwwj2Dj25JvaLWoVaFKNGCJcGq/WKQ0hMPWTqt7pcHOiGBHiGQMLNWNJdNzMvU1ia5bagMl49O
p6o+TCSDeQDFN6SiFjXaqttK3tTZ73gyNPiC0w112xnboPnRD7zM++KPYUYPg+Ctvs+buFurdGa+
fOLwyWN/DzkXuB7FmMAOkN23q0l9WyCyk69Vb/3VxWU25vALuIB6/n6ioy84Lqb8DIT1DCvsjJMu
AG/YDxKUrKKbOraJvHEQl0ZVwpjXVdLPFP3gibI4gxLniwFnyIGFeQHMg1MQyiVT0kEJ1KrgNg6a
aH4IpI/c71WxLP/iVIg4qSzo2PTFI32Gbpf6HrRoTcJaBM/GZEVBq0vH9Vbxvvccqi6x5rhGqbsW
/0Icjfp+ajT+lpP4r6vvB9B21RdsGsJaFVGbjvkBOWjthNtpeZoJao06VVIChJiQjfZpqEqwKEz3
1na4Gxd30lC95IWfoeO9Kgw08qpbvRAUW3ysCaRMOen9N2QkLZxU9ZTGqBylyczhjvB9hYKTN2sx
7zqH0fAt9rWdt2Ha8aDEKju6g9fXU7uJUeW/y7GVsVNBAinmQ8Zt1vSlSATu0yxUSFNFsiAwN964
rPEtrt7S+KtPcmX8wnAazM+IrW0nUdoRySF3kTecuHi4YUyWt85iF2RLQXmLGzqyAGq+w8qNBUdO
uAB4GMKEkntG6tw+BmC4txBqxCPjEDoQTKhjMUvV1du8ZZjd4f+pp+9U8HFqt7GQTSsLimgaHEKz
Xsi4LzhrFwkW+5h0WZFMkR38MhoTbwwKsaKcizN7Z4L0ja6CZAes7sI/gpszTlvRx6ZDm4TQWL2k
xE/DD+MZbCCLaNG+/JXPLGtl2bY4y9IiFg7xGKVE1G38Q0OYEdmCEo+gRoU/I+pYAUOd4ft09Vnz
CyzVkyKeTVkcy4KP2Afg9pW0ct2yYI2DLSC0TftkvSznAMslOvdLMs7L9Irj72qOcNiQoApyF+f7
AAZc96eBlUs8hG3eJ0hO6cbIvUvlUaW3GLt8vSUozE7YE2ax/pNQeCIRWTdhnN4wmdrgvm+9zH91
vZenr13c5fuoNxLgOWHTbwwn8flHp2WTVq3rY5hrnF5b7KZTitIpNXMH+po2DgUH9OC3xCKd+DWz
GKrvmYJklFceKsAT6Bs5n+0TtJxd/7rOiIotJvgPRJlTwsPjguqu32OXh7jrbda6pn6uBQqqt5NL
E7F3wmcD6reJwEkmCkUdfk1svaioyLuFRnHhRs5tji2J6uhOh0Rl8Py0ownKdVZoggoOR+fdKhm3
Q7nM6rQ4BE3IyNc4yXre7OAnolFdzHHDh8q1okv2sZ4Y2Qxsza2uBhS8RV0QGM6Rgt6GNTS2qu/H
7eKnidxKnGV/InzSO2BKaOlPKTrGNuuwUJcVMtWSv+ZJGoj90g/0rq9DnLrwfz3rcME1JU42qC4/
LZzzQoNfX8BCXBtUE32hw42ucUY6DMoB9IyiRogr2slMdnwKCSqJ7HZROWmAnkQD0sOY5bpNS2CI
0nEL9oZjHw1e7yOFPjSGPlsGQCIuk207HGBQUssN0hfJVyJhML2P4p7X383gK/GqSdauW5f7nanq
PEr9vR+iuAoYLwuaYzPqAaHbftuze50GNHyApSyAL9bvMemB3LS28E8UnWFRTTbovnG4dzT0k/fY
bwFOrRN/MUe/i5z33gfTPDSlS1Hc/GMDxRfweGYesV1q55i9OzsP613H+m6qAqegxChE0phmLOum
s9EBw8ImmwEGVl7OfeqwsPY0aKoBnJHouwt7YUrba9AqMCnDHl8wTOLsy7wOmXmlSLjJfvcTsx0e
i92C/+ERJfulzHucvhZUh8HZhjLipODOW6e9e7hmRhSBle6VeM/WnrAHihv6/Gsqe0cbsBxiXD9U
zk6YP28QZ2TErucMmKlF1at9agnC9J7gC1v7G1wkpem3jOW1aDZeMnT01q5e0rNNt9RWzBsPefjJ
3WThpci2mGyWVZd+zIXety08dcUCHOLLksUAMhTSJib96rXzaLc1hS/uyWZGdt9CBFzlJW0Y7x4G
EGuzr6hX1uhGsV0z7EUpzlbuKWknT7+okRD5J5YjeCcuqLlfQuIvxrbAtonKXytEaMmdXNM2/KP5
amBS9oG+eY06Z/q7JbQi+DrPSecfVjW56Ub10FKif6toULc4cSJhnHDf1K/hSuW4kdQH+dOg5BE+
Rv9h7syyIze2LDuVXPqH0gCYoamV730A3pHOxp1ktD9Y0aLve0yrhlATq+0h5XtBD4peyq9akkIK
eTgNMBjM7j3n3HNJBkvbA18x7T1lvHO1GU2cIzdRSVur2tMGpyiuYHcsYgU1QEnZnsyCNL5K2s6a
vwyDG1utV9rtpD9pbVj2u0iONnIDcnuLpVxEYbCbZWEnnG0avmpvsHVxCzBuJdPrMjKnAfyJN+uN
64gsr3zNtURYXEFY5AH49ex210Fs2qZnLoryxCgAdj4qUVZE97WTByaIgjLsmF7DMk0KY92i82zV
XdaL0R1vZzeE4Nu0Ed6AcqPsOJveaflMkaMX6Z1Z9huiq4EDuVwsPf0YRW2WwIkPoZneJnMQhvdz
rrfjDKiNkwRNsVICWhs6qnRna+02S5hBqhAyoOYBuC0rAPaoSqiDJ5bqnfvMdZPRvoKyq0rLX8zE
btpVOLi9mD2APadP1qMte+eJysk855htZJ++rTRYkwPBQVMfkyYJnG96Z7nDo0pjU72JdFWIp2ru
U/3BEZ2hTdhNYv7xGT/FYJqoOMw54GhgyltmroSyOmc/VsMU8j6njnWjyyWuj6Lq8erJ2KzGdZa1
WU3yKEQg/LSo+nY/x86c3NoGUPcxUNU4vZv7KkrAmloJnNbnDuhV21FplCthD09LhtDTP4kx1E0U
yUV8dfST9mwXofu1ARODuQFAzjQ4Jcfoq11txkpuDJqAjZ/ddpTJpivcQO7rIB0AmCuzVeNwBSwe
uvFutoQKvA6XeZ1cAACs8ZuqDSe/yWZKIVgccFfXgLyyv50x+C/C+wLZWHqDFX3vvK0bHWswOeVz
ua77rhvX+CEVxbpIZ3ED9ioeEvaKzHMbSKZVrGvTx1zrSF2nkXSSvNgyvgXaEj6aoHs0I5hzcCk3
ftBCmQ+kFIYxwqMVuukZ8JTFPozVAEvm1jP+VL1MtyPrvIZnQYx8TWhnZvvZcNL2mk3YZG+0AqNb
WfMIkTkZlUaGl4VKrdJTtHdoDPacO5c81j1UuYiDgYAKe9fwflGh3eQ3eJBYM20KKjEvwqeZgaW9
McZw+lxlrDPLjzqOoTtNCSfzHcKAcgUXMwaeZscVfShO65RNHEv/G6eMFvO0+TiE2H0igLstjFJ9
Wu6lBk1DCuvrkLmhOBK7y2iTQR69czOK6u5DoK5yo6A5xhVIcQGv2MyF9PClNwz8GgMDuNkrUf5X
IAUq1onas2m0P7oqSpc3ACIkM+2MoFPO7jg8hbpZnbr0lAc3dLkm2Sb2eJcsduHsTDS58R0Mtp36
Q8HlbBezDdptmti1ukkt7sczR4K8h6jQtdkL8qUVO0hd+mpXcVvYXpiN4/tKk0F2m9aB/q7JbIv8
LWm12kuMoDfu9bIT2U3dRLI4lMK0ky0VaA2wbw4uehe4kRn4TRuX1dcU92MyowkTgV1ZxymVFHWt
zbfgWlW2tbtQWQdtItTwVW2PsCgmKWi1KhWu0D4Cupz6zcDU2YRTZT3KyhYfgBPzhAivsgIvGwmX
V72GpM8b0lRwxA6Lm/iUyM+P0inr0l9sc0n9oCU+8mZWqbia3UC9A6bHXCKSGjE84beubVRqEZyJ
Wh/eF3ZLfBhVEBu2Z7VzxEnc5okytn05leNjiiNM6MVZhjWlrEm2NhFFL/ZRFU6kbfGG5H2Np4SO
yUtsxp+XZZqqNWlaIDxFoZTYFVlXLV/YtpLAtyR3vCayc4c9BmG6sQ5TGgDeBmXL/9fmOv9gzV2b
rgPFe5OJHBgWiYOAdrU1DV40aun7LIgf3TXHxmSvsL/tCavrTt7y1NLIzzmZv8pMx3EXnpLe6Yml
UsPHk24ufLa3AFlVTlzvG4bdJNezq3r7+zTWxr63IptzpYiBAJB9zNbRGdgNV7UcjWjlgC8MezVZ
U7hqSwLfdTnHci9xmwc1S8ulv8WNmk4hvSmsEgzeSGvHz4olH7lgUtIrW8+sybMJz9snDh4jWUWN
lcn7qoHz8DMXlavwcr4gAOdb82lpG2n7uZGP4U6VmvjsZGX7gbPA1Dcygxf2MSTs07XZhdW+n9AY
rMpOmzIfLMK9h6zLNW/Ul+RbX9ll7qVRBdO7QJt+pdXImK9sq8UqzO8IOwW1+4QS2whPFPVQDq2A
stPsWjyYOeVG6FZUDb+vN4JGYNmIu8RNb1izQGXE9reWSzBkK7PrdLlq6qb72EVBmmxMk11xa1ua
8TWaaA4D/Ty2VrLtO3JLHzMBN9s3eDFTUTwiU1qFYa8Z63wcFxI0Ur09lbJDeaWH2vy5KSRhwDzX
CQw1NGt0zx6fhdelHnG0jbqR2yvNhGTyLGfKOtaLXUz32hjjVJZrKZwcvcyGW7fBIDBfNVHSLB8j
O6UOH3eCb1Y4IQfwakS5ua8jxuw+9YB/zsnDhpYgE90d0Hr3A+wYduNh8zSkaAOvg3QpwX+WXPOb
pLUHUHfHtB7RcYOplfQYLmgcUztLNX3QJs4lTyOGbGcvtOI2uJmqtq7eTjVab8cD6HfHtZ4rUkuv
cawl1kiagVcST3EYd4sHYNzmhYdupUdjPYq+rN11MUkr+tCqfkZTWeqlHtdYPrA9L6smhFwLaCtj
D5q+aswoHeYLCrkfPtAvaaZO6rOfJFoWcVxeFm227jbhDsHnzt0Yb8XasHy5NrbEfJ700Opu09Xg
B3tj7+xI+NbyS+WzwvGMuyB2e1lL55wbVqnMHKa25TKC8L1wmIBoP0BBvS5D+wttq3PePrTEqt0N
Ytve6LxnawuulO42ZQw9SV8uL9Ks9h00rX7l6HW/JmogKSmQoY+4rZSeDZO+61KEsBizXb6mkzr4
pYk/0yZicUrzvxmRKFmx0W6yzpHRoeSAIKM1COG90a0XtcPVEBu4oQvt3gfyjVwfkKy81AL+r4SA
Z9LlcFo6uPHG3pTsxtkqjqzp1g7QKXAeyx2kqOVcvf4M/uIBn3cpbep2bqVpWpsljGr7EQeYJF/p
OTDuLo3LZrxQwvUXoslzd0FAyNrNR0NtLCc0Vh1WWes6ruL/4U2cNMs/vSxVo4YWMxW1GewcRFd/
69Rh7tnVfKEe8K8m6Uwv2dVYSlRhQGkrvZE8xF1XgZvc4ZV0yUrgr6bnNPBPN9ChC4als9TGkfUa
eTCyABT3F16zv/rhZ1tJMA0xLnAxqiqAVM9phsBjSx8u7BB/9dPN55dupJUJ5czcGEtueXbn0n92
KS8IVV8WnZOsPP/hVqPnIwUhLJvIdo2vbRGfznprxj1IJ1xAxddTT7CjOlBVd6+/EH91P2fvf+SE
o413lNrQRVu9k3XT3iW6damfrn6alhe2l3ODNTuZTWuYQ7npk6C2162o3dLHBF2lX6284KANaifs
vNStWuNei+Il+aC3iwhwgknMcB/JpAqfJJcVr2RUjlr4x2P8zy/T/wq/lYc/LqH953/x+y9lNTdx
GHVnv/3nU5nz93+dvvOvP/P8G//cfivvPuXf2vM/9Ow7/Nw/x1196j49+8266OJuPvbfmvnhW9tn
3Y+fzxWe/uT/64f/8e3HT3maq2//+O0LoG13+mkhLPlvf3509fUfv51aE/znzz/+z89O1/+P35AN
x0P86fwL3z613T9+05T9O4gGdrK6LrElNExWyfjtx0eW+7slkRbajrLQUZingpmiJLDma3xkcVa6
yhV4tAAMcglt2f/4zDB+x9nIwAeLen5DnL733xf37On8+2n9R9HnB1RlXfuP39QPK4R/LyRLGlT4
UXoJZMNl2s55IwlnHBoDHElQHNtM4ToRtlNYfoCHfn9bhLExPmkGqfe1TUWd6YGCngKXUpfzZ3gm
+TkMq8D+2OldEq7x5dE6nzqgOfE6t6BpvC9wk/7YGVb+ORjbqduIqgLzpM7JpZpGaEKH9wU11O7q
DDtRf5kqisNVY6r6pmqTxq592kE4zbHnN18rvFLLXTA0qjzhzrG0wfqwL0eyHCyhTbSYB+6ukuAh
oSdFGw9ryxSserAwSSWaplkhqUWhkAk4nSrYCYKx2g0ZYdguM6F2yebDoGluoFhaiz7VqV6MtAaJ
MNL1XCNUgrylo+42JBlEBdNPcIB3c2XBEnRdr8W3hRjz9IpEOq8JOLVSzT1Iip24cmUOujP3t04n
I+tgY7TplGuEwwKNctjXU9x+icuhU8mOkKB1jQPIsDYi8RmhIuLrtlFVAdmanXyQTWtJ1h20lHtw
SqE3qzTtDXffLBE2e6WKIfr1hIft6UncGn7asf4QgSxklFbcDWhzQ6i5dl1WQaa1b03MJ9uV0Qch
8CB6c9TiQZLWHuoGlG+FnhotXGSxhJ22bmttWnaCbEx5jkteKgN+9kjbrY05W7dRjCb/ZqxQh9Fe
OVVkFCXA4Gc3qoOdPujRsm3mfswP7McNOLvtmPB4o97NXotyTZLZFlGSPDHVveunptEiIR1HyFkx
WapaO+nobIH+9dN3Z1o4o6l0oUvTRAdN1xs+bIamhIYyKG5Nh67E899tQJgR305PMOloVoMJsRAK
MlwKyQUdSd6ESMGt32kkF/GVFmmh8AuLn3k1lYup+VMtF4Q92Hu0peMtiG/iem2CFI/KNyMsL7Nr
c7KoYPex7UxS00sLgZw3rGScrpCHmRHtDcD1n4ayxnwvGKMq2uUgkel+KYPoXRn3tbZt58rO0eDP
nOFWYTUf6nycwF4GffgIH4HZgzVNOoYiVixvBzUXvafaQPtQydCIqYaDKlmNbmE9tPRzDclTC9vZ
N6qbTFSBpjGs5inu6IWRZtM2G4c5+1A0wxJthWuW0Sa33dbyG400f5Vo0/w50k2Z+DH5Mbwinm36
NoMg+bgE2lwebTtw3swVDqjYJ8SNdkPxQf8pprqw21azDe6Vms7kbItpjL4lVZw+BFVdkdEGVgf7
0UyGvXYCXYptYqvx00JVeJJ5NX00Yl9ZVI9S/ZDr3yEJgxG1Xc5Wkuc8I38MFuVuKkOpzo+t2WEv
CWIKTPt25vEWIpNbG9LdwI1jXoabBMr+UytruE83m1zbE+AD9gr+Atp36kB2nUXY9wIfFewHurlx
V1Bv1AKMVSpG9J1Z6HhRjgORT0GB0237aFyyjQQd/arCJAaJkiersMVqBunhPd+5OwR00WMuqhQJ
n9DbT05VuemjFUGWXmUzIkPSQGR9q2GQerCdlj5pvic5h+0KAA+XvMGi84tfuBMa99wuWmeVh6Fq
39R1l8yeVURu5mmY20DBaG2B5wu2GoFP+ztlbydB1a0HXItz2ZBLaipcWStjB9JUhNTPBGwcBi8v
qpsUoZoHiuNqq8UItHSTDPlkrYkwArEDgYRy0kwB/FDhWFltNBXNESrhLAghRKT22NKS4p1LixTd
c4J2ckArZus7Ot6ugksZThIYXVnhfZoGaXQ1BjOdm2YUctrVtMhWbt044BlWp94rmyYBFb0OlFEs
a1UnSHFNwKTYb5NymHyD0g5U9cGAHMwIeQOHNG/BK+M5XWgiTY3mNVqXoVyNU5JaXtxmgClak+fx
zaIJJ9qHI5KgO6vL8nqtAHm+1jNdlG9rWRnaNZNOkUZL85bpeswdq7/uZsi0wMux2sn34TSEGspL
wykP4+LG1balUpfCCqry2WAtnSgsA6+MPXvoadgSV1mgeWUfjt9DN0TxMBjdkK11ex6D9QIoOqy6
CopwrQMZhl6KmGrYUmncIq3IC7cB4miHaZUG9XSP+sx4Cq22XA3ofu4RhA0PiOjiZO1ilXcTt+hD
1pWeI74agobWQ1oxDeJLaYRagvIemRn/Z26Tb5MKw8yPZRV+LQdMtk/1R/m4W6olBNaCJuQIwa/E
MxpOThM1lL6aMfSKbuM8n00v0ZE8P4mqYLMOKcgofI6bkdqMsQCJr/LcMH1YyEiumyhmSpXIVAx6
YjCxXQ49doPjY9B/y7girBkKtCN75aLV9Btz6vJHrYKjuJG2meefWqZ39mxMWkwvmPGXe0rjMWs+
zUxdvE/YpivAoQkHjGwwxqOhi2i+g0wps1VYVUPmGzD72NMhruzWiZ3L8n7uDNFdj3quf2vQJuWr
EvDapR6oaOstLhRl368dEbTLrSGkG42PMk0rJ7tbZGyLA+15EE9KqMseIRUQ2rGoY84flDPowOHw
UT3kLrrsvdbBF/rsUjKnJTGHEg6dlY0wIO+L4jGuXW0pvHRozGZVRML8lDRxhocAeivcPUngxJFi
oL5CfdeYoMmVAsSYOQOmWw7SeLqOzaFIb7WkEck+xH/oeycXit1OFO1jB/Mq9+CPBciaUaTWpik1
DUSnqQf0S2UxZ63Xs22D9pcF+Xow27yipkaVoD9FRDDrtLWF8yYtaWh4iya+MjZ2WXUZepXQfhfR
rit4nBTujBuq7xYqlfUaE3Jcd9ye5D+FNNSKPpS+6MqifqLKTou2SVdM6ML6Masy3CyaObVvEhfy
zI+gvzYihu/yutCA4Tj1hQdX7cTojGgbZuIF6t9d44tT1Um7iQerNRIvghZ1Njan2XRb2TzoR2cw
QARpnIGHRWoQUhMS2m3Be1QObHMZwWB7H2pO5fj2NPTL22ixdfd7YYYZO2VX5q2zoU1J0bxvRrQi
+hgMFLq4Flteu9SNdVdWtH56gPVC5tZmlXDXg8oi25f8Iv2y7ppmPbZYesJMt7JHVdnG71nd6H4D
c8i8pNYz248ozhg2BThz9kV2Iqc2xyywp0jnWnZrp6xQNHlwH73+3kAXpKMf0yf9QKOl0833Bayf
n9HUJrur5DSpdUA7ks6rpxmgpXANlfoLaZJYo/ahnMR1rS7YQ57K4KslF6v2EU9LDIdHKimRdY9o
QJ1Qmu5bV5+MeadDjATrdozTDMZKG5HOgCD13Xu7oZBvxWONzZ1B1o+/zQgptpk4F/NshXDLrt+O
zSjQKy1FJ5G99iGKj7dlbuecqNWY0Qwig9J+RObNF6s+TvcRz3TZdXjb6gg9RYtFEmozncKUOh28
djahoQaIvGRjSMN8N2p8wbcmDUGhwcaFM6jodNfP7DAs/a6lnDb7A+v4W2nsbfylgdX43p0nqc/y
2vvqW/HYNd++dbefqvM/+f9hOqsbJJp/nc9ef6r+z/9+lv/++MIf+SyZ4u+uI5H3/ncay4e/u8B7
OALapmny4b+yWKl+p68J2a+A0zf/+NKfSawhfyexdSjIsKTQ+fbfymGNE6Ty7xTWpi+E1G1bR+Om
JDUs4gxyyaD1HHhXCR9jr/CHhHX8Eub9ylTxzoptT6kbVe8r+YFf4+Sp697wH0P3scz3lTN4U/TW
QPTuFJOHo+lPk/dnvv1zfn1C9s4ujTJARUsux9UN2z5DFlMc3Yd4cJ2nufuY5HPg18VGLrucHWD1
+kjPscUfk8BIrqHbjqVOcMNzqMspcryrQ0aKeCo+krxd6uCvLLENeH2gH15NZ/ckMVZFQ+EQwOnn
FumoLEOtrWbor86A02iQFKw03dF2ivLUxe8MfQm9yh2LGyOKkLem0jwQtdn0TRqNtZgiY03q0+3N
LikIbRcK4aQmvhegIWCMo1z8GnuK7eQu6XpMIyRGqG6JqNjvIhSQK+rMkKOEGTnjWAWjccEh57m7
w2kilaPbLHWKAgkGrbPVxC3VahoM7WlCJuexUuYo2VnFbdveqOm2a80L450tEYe3htpEfABsyzLY
qc+WyGhXmm2IUT8Ok7xFtV17BdT66WAUZXF8/dk9x0F/LBJFlYIyJM9PcXvPF0kI9ZdFoTCfmirf
kZ/tiyF7qAqd+/MsatNeH+2He9vZSlHofplJJtIAz3o+XG1yzo1Ycj+5sqFGb1HxvijDeM0p416r
rk5uka8kV8hRcVRBfG77C94qt2mXLpU36IZ1M4+FuC7rQXvnDLZ2H9Ib4TNvWexXbk/VzhL1Vw5Y
zhUeGd2eegm5NeoCuvOEUlHLgSmeNmr02Z2iU/GrGh9qKuueUqg+6h5KiC+9v2TxfPYinp6nY582
NykMxyJofX7TlQ2ije5wOTQie6Tz45VuNB/tqLzgcv4cXwYXYRjHobBBCYu/zomXcaxnq9ab8Kgv
AGB6p4m1mchx/foj1M/21h/DuKCMBL44J/DP87uZ4N0xT7DDo5CRviXa+do6+bzOse08FIRZG4Ff
vI98/gulBv1uidMBrzJ1sRHtmZXrH/fr6pYjQfGVLs8NrNwFiVI0GdExUVRAeRWtIiukhJFXuO46
n2jHrtB6p5GN/qYIxhsX5v0C+XSCZH/ezf+YjJ+u4WwyQlcFnV7Q0XMCFX6TDaLeW5n1VR8AKRCb
kZZHSXZTdpNGhrS03cFcQnrDUxZw3czIVl9/Ni9sHBwq/5qRH8fiT6RPmFGtC45fHakqveWME9Hn
DHY+C6YLA71836ZgsbETSed8Seu2mqgANZMHQLvK61r91iquI0QaW95MzTugUCnxLQvqd1YyKZA5
HVFYFV3qHHSa3p+2kz+m3/zxWmFDa8iznXkOsL5N8sQ95C1u0HCLZmHvwSN1n5awb6OJonatC+7c
sL7wFrz0rvE6u0IQabBRn22bsZX0AZXpzqHBOMkDLrsd9Evv89mx88fNYZECPK4rENyzm6smFY9R
PYujSUF9niD/Qr2tUPiHFHWxqZwih9fXz8t39e8RT6v9p/WzzAZ+XUi2Dsjz3rlT/jBYxiVq/qXN
0P3prk6f/zQGhHeOGCwuDu2c+8N8PyU4PVxiPV98EZRuCKgUE2nc2Y7rGDMy0laIY2CH172ivyF6
cUryxeeYWrbXJ+2FGzptuboJU2KzLZ49pq7v3XrsWlJ11D2Gpa2tpXgbTMufCcgzGu3nwPGXtS4F
Wy7iLMs+LTvnbJy41tq4i+f+0MhRoL+brX1W1L2npaiTqefaWINxZLmEFBbU6YVY8tddn9ERrTjo
Yy0TEupsoxtNjZxVi9wDgkEK8Md87yC11VIdTVB3tWjuUXerT9jZPGG1dTTz+tK6+eVtUCQMtq0E
oTOxyi+3H+VDJ6u6OGpOf6jj5QMlWasYNTNmKErAUs1PiKsvdZj8daNjWI4XS7gcMOQsZyspIzxK
lGwYNjN9bPmbkzvEIR2LNeXSPmpDDI7UnW7Fty4qKQqbPmUYvP/NFXa6BmIzesSd1ti5j/jclD31
LXV5BIJZPM1cOs820l1IBPW3B5K6JIQQJ6JRnDuaosmtRvxYtKNTZ4hKY3h91DEYmzXapaPql7dG
SVYRY5HrwXaeDzWSKEBXVcFhseRWada+yIJjayNH/9u3xDhMGxGnACc5e34YXBqiQG13xO+n8EcR
G7suB6sKiNYuzN4vu+fplmBpBf82UVufDZW1dilL180PhVu+j/X6zlDdBePBs2jdoS5WP2Varg6H
QLXT2RBWRjVPlVTGASnRrrayKxFX+BiIqzQPb6Ny3r4+eb+GWKfxJL5brulwAp13j7EcM7dTbcA1
IU5u9dbeNAsQfB+unUa/B6LF5Ei3jmbtrozRuTCdv66Q52Of9vifDoq6ywudMg1xGHtoLLPHgNwi
D1uFJrUrF+7zhbEM8jp2FVdCgJ/v4cPi1LqGLv/QJUG7r00DOXMo3S+BHtbvMPdqwAXNSK3GDlsv
m0qh1Rgn4Z1GMrqejMWiP5Sd3ABEiKc+7OTT65f30tUBpQhHWOxFiOXPZiI8VSCOQ3qkNq2jQ3M6
eSTazgb8+lJv6RcWGPCMQF9gGjpqgrNDxk3CVs209Dw0sahvBkignQ5Dh+7Zarr9ktRUAlJHLT+/
foe/vjq8M/IkfMAKgZDq7HTJ7SDH0WZpDlFMPY8VWakfi069e32UX6ICpZQgj1cnRAT45XTzP6+o
lOK9XhfiUNu0DKlVuwuL0E+D+apRlH6+PtgLM6mkDf5ioaRwMTV7PhiIqZij0jYPrSq+yEJ+bWfe
VYtSB1waan2tU6hxIXz7JULg/n4a0jzT+LmpjflOEZdHjaKs1SKmW2wfvrVGti3H+F3TDTsnadeD
HV0Qsb00rlKGchxSeowSzhYN9vtUmOEbc2is+k6H6PGibLo9ObJByBaUdA7ahxo5r+fYl1pEvDi0
ZZ10L7pjOec5b720ePdQLXzMq/KrSwklkfQa/7ptaU6rsnHem0P1QYXzfOHpvvBK0haTnZE9Ubos
qOdPt6C+yUFuUh6tsbsp8TFyYqzCkunt64vohfDjlM+bOq4YUin7HJ6h3FPSAKgUh2Wo91iXbRPx
BXjIn4Luvm4fqerxsumhKzQ6z1MkTaHi6xfwwivD1m9D7HMZMGdnW4+gs2bOgZMeszKMqEk2brGm
eQjLboM94IXD7YU5JaUSjk0+LxSQ2/M5VWObRM6YGMeUPZpmv9NNXUN793P19fWb+jWUVC6rlB2H
lUM4eXZTIDAN1WahcYxEtJYSRU0+Nh8pCkgpK+1jv2jER9Uv718f9aQSe56swpxL43SMWrp+ms3n
92dRW1AoC3cJcQ2x/jaI9GBFjCU8K5o+VHX8gTYYg9fTvcdHi7RZIvtzvrgkSUFwQOKP13BkfyzT
5btcNJhtowlXQJdrykq2Zk45a5+cXA2Hh7pWd1E83aEoiv4Hy0GyIsF/WIs4fzy/BWQCqXAAW4+R
7txk5vK2oDIL7QqWPdrn16fr1zf7FHNTuq8LyDtKGJ8PhXShSAMarD5My2EK0rXCVWze1dG73r1v
y9uwtS/sYr9u2JZ+OmBdofOiEcc9H5CQeOgjzASOyJP2Q0pngtSMJJWACAuqqJ3XQ1FeUIT+uuJZ
CYC9oOZEHrZzNp06ovQh6TXrEObllynXVlW7jF4Uulevz+VJHXi29CziOBQJJpsJ0q6zgRwMoKpl
NNqjRpulB61trvE6eTvRIkho+XqusPcoo+axo+hZG9Ibyj5MT4Vi7VjZ2sYpzDea4aZ3kwvw2QvP
mK2NhWScDBDUeXDeROjsHC3XDqlbUvqIL4u27rIEBq/Myyu8DgY8qjP1jrdp2Q0iXbYX5uW5JJ8F
DDxgAhBwcsAVuefzkhVIDpAFBIc+4UQuCw6t7EthIdELgIyypRDrvLO3qWlvSfP/Ll7L4BZBlmPY
UuL5cLbCVV72sdm6zqGoYb4Xio/81m2azev3+MKjfzbKKfT6KejBJExR9GaOR7ct7yO38ae03InB
wpLUXf39oVxLoGEFBUHhenZDzYB+Arl/fDRF/JBXwYckwgzJsm6s5BIl88LBCAxhYyMB+McDPD+A
MzulVEbv02M7O7UH+/VdiBlITAuvZ7uld2N1pcs68+La2BhTtQun+E3SXWK+Xphc7MNZuVgQw32d
H48Dnr/ZhEryOCXDUZjDnZmrrxpSkDZOdq9P7llJy4+1SnB3Qs5A3SlFO9ufdKt0nJpc5DDbxU4m
+XqkBaztPOXR+wZRQUb1Yz5QOf1pqTeRmgmgQ0oEL8H/L7yy4O2Sd4UwHfzz/CrMKlXOOM2HrmkN
7Be19FYuI/txHEeHttStlagk0ppAw+Yxmi+Bbb8e3ZZE7My5AEJxAoSer2ZwEAP/VX05LDKKV0nU
7RZ9vnId6xs2REhiT/6vl+oQXhrTpV0U26cwIKnPbpmmd7YNO9sfok7gLS50Wscavm3aVBnKe7vO
HpYguYRsvzioZZ7QdYg5bvf5jRa4NKUOR8fBElG4phJC+cbiLldLTEcWS2+srdGaLmlZGK1fX2gv
HErkEVDTOnSShOJ5PjIdwAO3cZrsGOORtUr1IFj1JgZNBeqsC0O98PqcglqT7f80u+csAlLdrMdS
wzhUKvrUK9yAl6h916KrWS9jd6n06YUbc9ibAND45ZTePr8xM8c+U6LpPggMIrYOpcOIJotsfyrD
vXp9Dl/anoBn5Clwh38HDno+VoMOMyoK0zxMumwxcG23Q0ZDz7i8Xhb1hDj6i1jaz009HTLFFRjj
Y5sg3Hz9Kk5P6hk7QhQDWuCgtsBwW55n1Rw7aZ/Xajm4SOkRNlMhurXnIbop2lLdmUBwqwxPA//1
UX+FihXxO6oLUiOsNHBffH7v1rKIfnKmgdckbx8puQtuamMZr3BbNO9bt6b3ZVblT30+YNScwGUM
Kfbb3dyN2wtX8uIEcMBLVhd43Lmxfp7KHsu3uD+oYb7Li2DjZpqPxeu6D0O6qpxMXzV6W0iJz3V8
Y4fJDf53WL01WzUMd+mM93WMP2wSJO9ev7Jf8Q6eDFA21RrUKBrncceiOi0dNaUfahM/mT7GyKdS
5iXs84UnwTDgxbaBTwzw0dkmIvU4zZOpWw4Sj0ncY/voPT4uzq22aOhO6rD150x2T7gozivpDNVa
NK16jK28vLAmXtjNSCJdCH9um5377HWI7dkRNv41R7fCkCSrv+tujT9J4WC82cY3rdNvQzU//O1J
ZiiqZU7J86/QfRLEuoMczTyYRmbuMRw1bykHMC6kDS9NMgcyJyLEDJvL+ZFU47uGt63WHegWQDVr
e6VZbxqwl6T/1In/S9p57LiNtG37hH4CzGFLUqkj1e1uhw1hj23mnHn030W/G4stiJj5VxMMuFTF
Ck+4w75uhbtSNBzeUwdB2I0TfuUCJRSgL2MQglCiXa68v4I7SayKtJpT0ZPT7gceVC+lGf/w9fHQ
d+2v26t5dSjSV5EuBH3f9Y1mWGWRD2GnetmsPStxc8zituAFLI5xXPyH/YJsK6UV3j/e+XUpfe6p
2QdCHb8wv9brujg4IE8jfpm1hitMH4xXBXjTIVXp+W4s6bU4i12q0NYF8UPatErTBb5zh4S+6k0A
ZZ+qbop+yMUk2Cbx+iEuatVBISN6hDqjeY0sIc0/VfOhzaJ0J0TEXsgJjs+x79cb0fWVywwwl2lw
tbIy0jr+yycBZ6tmUDzVCpALUEZ70nXgj6rxfXFasOU52EhQro4IH4oAhBz1QwpuQGxozXmaPT2S
79pUfSzr8HNQSJ/RYX8JJy3eWPprW8ziHHFWaQhp6z7XQKt9rvtC9iLMAuhonMo5+SH25QElgrfb
u/nq1ODTUQdmf1G2vDw4Sz83Gaaq86xoah2eiI5Uwer/kVJ13itZ+y4qieLdHvNj/EH9H6QV1Wc4
fKDJLscU/AiClz7E584f3yyxfjbRcBIza397mOWvuXz1EcKGWcgX4z76kOtbXWvgotzUiKOFToRR
B8ZKKY4Peksd5TXO33tpY598vN0vR1z+/K9bCEuIIcxkRiyBEmf1bLcJVJo6sgdML5XUCauNm/3K
Sl5McbWSQ9mI+Zim+otSNS9hZ6mvi7yL2/ltuTG1jw+1QSxMuQsoAXnHugEGogp5Dikpz2qtwWVA
lmGHEpi4cbT1j9uRihM9yqU+I5Hkre6cvEQbajCD6ozcUHI/NvrXcJwzF1NfZPpDPTpKJbjJKRdS
N0attLChaEzHdJCntyEKKciClNsLzZDct9JYn3o9nR2YH0gGE17acdkVLwMH/LteDN2XShJjSIdR
/5JJA/wpRGspLZZA7cy2dZAjFx0/RnknaVFJ6YNU2VeoyO4roYQakkfhcZiK/jTDk9vreWEhrZfh
UzdUP5Wm7NDWbJN3K43yX2EIkq6vRP9Z7PvokOii8YZREBRQhEt2RaYZuwxC2qM5jQVy26iv17LE
hZZX6lOg1dqpCCX5izkkEVRM3ONtE1WacyXMraOiPn0X1kF1n4nK9Jp3JWIsooaVxRB1LuKoW62V
j1cT9U6qCFSMSVbU9SM/ZxDyUmTCzlFPOlZ34FkrJfbSofyO+N5GtLRGSVKWAi5Iyx8MNXVweC2X
BwpvoHLIERo6h1PR7nS5qZx28iMXT9FfVtrpB6PPdDfJxvoYU848oJorPstt1R7MUFfv9QZeZFdQ
Rpy7KvH0KTBOo9HK3ys/lpdPKDtNGRnPSFSa8M/Q1h/NJnzSJB1hcCUsnbzDOgsRxW4/1ULyKVTN
2RkamaQJes9BGzJjoxD6cXlJGXSVM8C1RVVhOR9/3SBZF1SJhTgZy6s2dqy81IjMdfFBs6Z/bt+O
Hw80byhQsSUtIzJcF+GB68Uzgon9ix4jtCLNBt7FaOds3MELi3t9CYNzpWdDV0yRpA+9DKOvdR+d
2jPQB1nDxybQHQ5+a8cxVSpLaxB+qntzj99D5kLNzw+hL1cO3bLx4COf+QjVr30iNc7flNFqYG2N
9fBWJHmU2ih4RA+4rQheVSSfBxERWh+yIH+1r33CVDv5AbUD6UV0k49DFWG70hTTr6mmHSdF7fyD
QMqyqa2VR8UUis8CclpbYJ2P0yfuFpf6AeGDLK+tSzEoCCMYmvO5lcSvARlHYLYbd+aVIRYwEtEQ
UH/9Q8tYSmBUm5MEAg8iAKCYZB8Y07fbm+VPSeDyLeVKVv6UYIgGP1QZO7Trpykz4pdwvF9sjLRW
Qll3OhZi+mjWL6n4bqSJi/UY4OT4yJ16N0M+vv0jPp4Ng2MBqBOGP/SI9dWjmko66PA3X9QCNOXQ
HsP5Gx4Pe2KAz7dH+hg5EOOZ5Im0CDiL65Eiq5gMbJ7Fs1BXga0JOD/L7Xdu4ffC6g5IKD1MsXnC
qC7bmOKHb0mVAsCRbmgSgtT6Gn6BDVsQoxpbnhcbGPKnOX+ptXre3Z7eh6iBUXhjTBq2aCzQDrm8
ZLRU7RERRBlhqv1dIIu7Noyfza7cSAivTUaXl5rwAge01pXpaVyycS0Oz35ciHtMDmIP6TdrK5iU
1zfMMhtas3SNYDx96B4EcaijotXnnowGYSun+6YJ8SmwPoEK7dvwoYGu30unVmgfFeNdw50rA2aZ
0q9T9HYvB++dhM9K9lkKCtR5QigVe5FGHqhh3Yw9ef6MhQH/L4UpXKEv3OxMTbB7zFe0B0F5pnED
tw5KKZZ2nZ99V433Qn8TgwLF18jp6CMt5ec8zI/8TYl81BPlrk5f+I9sOhrpxqV+7csaEu8kSZu8
tNMuv2zXooNb9aLl9cgs7aKx6l3TQNY4rLpyYxNd+7pUVKinWUtxbw3K7ZGB7pGNrj10KoOT2FXh
MZWhZd/eqvKHxhRfF7jhH/rH0gBdRwANb7ifNNELZD/ijXnEfiRWAHui5OyOiPBK6h5l/MMSC4Zm
W5yUcezdKChkZAp08zkSxuBLMwrRg6CXvl3Ps3oP4xunM/TekN7K2o11+XBLLT+YpukSJQPvXZea
4hynBQVvPi+E3Wy3ufjiz/oxrIAsY+iz9b58bGguw5G80bhjWJqal19cs9J84vXzPfyY6N8XUicc
BdiIL/0Q/lYR1MBtAS+3Wq9TbK2k4VkJ0+EVaIrq+uIATYgX+E7H1WSwMxQq7osmyb7c/obXdgqr
QT+Md0qFFXX5E2P4osncjOI5DfMn3ZI+NYZ0uj3EtUVnuZeYiXYD+cPlEFYTWHmdxKZH6/IQWdXB
VAovjQjbY87B7bGuTEdf0O5gKGkKfCg/IKOMfmGhqF6R1cNRlZvW6QpV38i3rpxkXQTLYwC2XaBu
q5OMd0ZcCEVuekYCgVXFfmCHHqTuGNI8bgx1dUJoD5NwiUsDdjUUDH1rNvDN9aRKONUAC/pa+ff3
Ep+fJ4dEfAEXrnZpUYUWbiij6hkNkO1a1H4hnH9EOnpjH1xbtQVVAkpHWqiFq30AVi9FyhiQcoO4
y70wRf192lmLWk/Ru7e3wZWhDMpB7AGwdB8ZF+pApz6WBIX+3/grqIuREoO4N+UtjM7yky8iL15q
jjX1ax5qHQDS5dZuDb0UE/SUva7EKMwPWkdb6H5Z1u4nQmEnLFOYnMIpkY3/sJiGxJu64Gu551fn
NsiNNk+rwvcmU892Zl99aSvTvO8Ms94Y6SO8Fp6WIdNAXkq4lI9XQ8V49UQTHRgPJWAwruiAhuhK
N/K5UWPe6tkMvo3FONs1qrNvJX96bFHgPd7+ossgq5WGqbvwp0hFyGxXP6JP8w4Kfax7Zj88JHlD
E85Cop4GtlD392qfnW+Pd2UHIVcC7544E4z5ur/YoSyLFUJteqoWoa45Vu+hJD13hfnz9jjX5gVC
aeEik7hL69o4QuWjUBRleabdB/oxwcUuQPJ9yNGY4HxoaOrcHvDKbUyUDnmZqZH3rd+kSZMzAe0h
y7Nqaoq5GEVuibPA51yYx11faVsh4IeyG7vHJJhkhkS05rpFLIW6kAdGnJ9l+avclc+chCpvn8cC
U9mmw74i0f7LDGkp8taoGrfN6srMhJmwPPN1YLpF9TJmBbB6dH3PY0NxDE+PrfbGta3CC0o6InG9
fYjYewE3Ftwls7NCmCNJCLTOfXwKlfr19pe7ulUWrTM2Cs/1OngJFaRvwwTtEFVqX6y4bzERUe6G
qX8Qy+Bx1lJ5I+G5NuBCnSNgojpAaenydqMXXja1AG+tU8uHqPOfOhMxJ6tTc0dd5Hoao92AWl3b
nPSYDJg7XDYApi5HDDsTwLoVmp6vTjSkpM9N2jW2hVdQmnYb2+TqvcbFqS31Z+a4DpIFaqaWEKmm
1xUeseZ9r/9YVE/S7i6T3rPhU4sKsZRNG471V6cIiHwpz5EIrGu1RiGg8oM0lodt7InyySFfpI1H
bDPFYuPOvLIxqQbyoksagQrx5+VqBqIv+FBKWy9tYifM58jOtM4TFCPdeG6vzIm+KQ38pd5N9XF9
4mKolSniSl6X9lqAYL4e0e2pcqxBQuzUIq3Y+nZXbhWabqBjwUgwv/X1nBptMfjmoHqg5qLHygi0
s4U50b6Umwb+jBE8YA8QQaorg4dyRp8bbqtmN0Nd3I9JiUVv7swqhoiZn6SHmbf9m6ikgZtBmdpi
+V05RcQi9NEhkwMLWsNHpDlN+hBYlNeZiGuG8qFMy5MBtdvGifUgxxg+3r4nrm1soBTUZ1WebAKg
1ecwRiSn1aUe1Fhj+Rb0rSKgzqRUL9zDaDxBaIKmjnJZc2jrgCREphn4Xta1vxG7Xtt/sG8pC4nE
KB/wA4tvntYERGGSaXzXEuk7tmjflTL6dXu+13YfIRAqFbQdwbetgrBEG4ZEwuv2nLWtmxjVQcgU
t5dixTYkmBP/YbAlUl5iS5qOqzOFl9s4dLEue8jj+Yg7dMOhKa3JCVOhRXiQOubt8a7E/wZaI+Dp
aO5QZ1/dwaNeoC5Y64rXIQLr5nHjH3Sx7f59NehilOW4/VXZTvCAabtGUL266J2yfsm099vTuBYo
/z2N5c//GsDofSCORtJB0WqeDQODQUThdrIiO1IJMq60vlO0P1Jo2Phc11JwKk/g02CcU5Zcl9Mi
Lfc7zuTsdfg8FQ6WLRnmwVy1hTjU/+hoZByQibNOCNbjEaz00y4pLFQ1IeDYfo+nbdzr4w7xTZT7
sdB0dT+s//2jx+8CLsjl8Edc5nJt1MQI6iDOa09BFqopY7RFxmdA5a+G0m/U4659BkRW6A2R7i+4
r8uhxmDiQcvFzGtM/1ck13tN7ShLJMe5rZ2k636PGOchKilvlKiv3YEaZU3ayuxkrDwux0VCXujx
BhO9sR73KMSBsGlUdOOQe5xn66VP8BK6veGujki0CeSEzJZ493JEP8CFbpRmUGWhmeHiiTn4D1XE
Qa8TDdSrzKZGDmuMNx73a+sL8dlYECHMdI1lKwyAGCVKlWc1amByq0grGKCWapqQczF9nQzt5Kvm
w1hlGwNfu2qXvj2NDIoEH66JMmkQI5m4ak0fUxOpHePPZTjSLBXMauNIXbtueejpMZIgUZVY3YAZ
nipjIHWgeWLj90Dt6KGKkY/Dd0k6Nnkpbczs2gVIxR2oAFqFQIhWW4dMXpVbc5A9HwVAB2FW8TRk
wbARKl2dFIgVuFIon1B7v9wuiKfNCrV9yZuA2JtF8BZnMJUSqNyo0ErRxhJenRMFwQWysnBUVptz
wMVpns0p89A1+44J3GtSDd9v73+EpPjJq4yZB3EhjMKvkSH4XU4pqXrJT7GM90oVVcWsLy0bqw3T
0ZROPAij+g1fNsutS/rRmaZi+SGjtp3N048CwU/HV8zsXu4lDye4Hm9OETViYi6nLLCUQZYUm0eB
7K1Kiq9UADpX7BQZJ1+5sSeDFmGvFomTTsIbFPB/glGGj5uUyR52fmlHAaoDGL6MO7GX34gO8/0f
n0V8kGY3wh3xrpmgssJL5Au02VssUKs1YrPcYU4dPGCVay5e4KXT6hhKJaWuuwETdUqsWNHk9ScH
FdF6B1Yht/Ms1NH1QNt/toQc65pUQ5E3xZ8xVSoHe9svgz7kjhX2P1uhu4cPicJo2YzwEksTtLrc
Or2efTdTKmPgEXN76Pm3UDfv4jQq3awSRGecUUxFAvMl1gcvGvMvQxW/lFGrI+8RobfXz3ea1f+a
CDVPRmkItAGnn3pffEsnXiQgxD+xdfoaFhJETxSCxt6ykLysv5gd4PFCq/lkrYabWyp+nkLQkPSO
Hqk535s6sgJlM9BTnWTZiYvqGbVAAUf2UbcFc0BKUK+rQ6+JryWyU/aEVfwetw7fnhHrPQiWvMh1
BgIlv/xT1swokA5G4cSS2u8sBKLvAK8gioJtm13qfAL2xVNdG9/jIQQcFOPKbmmPsB4me4o13Zn8
+BM0krcix9gyHSgjR3n9KMP52idQck9KPeZu3fkz1aqxOVVj/o2i3BuWtPOnWayAeEzRq6pND0LT
PsXjHL0g1C2egnF6tEoBNW/5figyvHjCxm4apXCUZtLfyiz6KmVZc/bHIDtIYpLtsjpIX6TQSo7Z
YGJFHse70ZRATmnRHd42/4yNcecPwnlpeu2iYQqZN5MwaISd/FDJXctqjcVZUDrcPpNXTiQlcOAZ
pizBHly/gmEW+QEwB9ULRhr/+DQkBS7AyH2GMcZtRo1tW6/h43171CtPw8LmAz9mUYih2X95D/hY
AkqFFdeeZiIAaVeBhN8lPlbaQYuNZAMi8Qfft7p1aKzAd+FCshDPWl2kktnCSZqpV2N7XD+FcVV6
cyi370nRhP8gvC494Z01ngo91nYL6ae2m6pWHnCbGR47Y2xdsTXCu8pHq6mWC3hAwpy4ZWsKd4Ne
lse0qAFvtXXo9oMWP0ZQOzAilbPDXCNKW6Ae6fBa6A9lOfVuk0WTneZYr95e0WvX99836ypazvBE
18JO7s9tjwWQOv4IonoLZfgR4ElpeVGgWZoMFCfW3UKZbrpllIHmLYwo7FZQ6jZeGpByehF9pjEO
HbQ03cEQdzQ9Yhej0mfM7V6kKdwJoKT/wyaiDEr3hmh6URm53ESN1qfU0TLNi/SW2z1J5IOlpUA1
ktT/948jDBaqhZBYFkHA9X5VyEaquErPcUsbuEkUHO9wO7r9Ca8dCnGpuC6l3YWWfTkfgo2xxNdN
8Wa8bpD44MmxPs25/On2MB9h1wug/a9xlq30d97j+2bSYTzvmUn2DdX+h0SYz6jU/0by55dSym5S
IbTVIQfOWcSx0vj3WxX+DRYJyiJbgILi5fjzhNPaiBHCuVfC30HDvoim/3AcUHSz2Baw6WitrtYS
MXkt7IUgp8w0OTTjMcd0/8MyMgLYKwpmprwOz/ROmoSpDqSzUSAUFsdnYOszTwZ9f6l9F5sK3PNo
o9MElmpjp1ypNP3pj0J9RdQIyMTlCva0rGXfFARPCvMz1YXKngaAsUp7LOrsl6wM7w3syI3jduWG
WcCxlgZanrb6OkAUksqqkiSYz8DY8fuypJ9SFO1uL+rVMegs0gpAvBE+5OXEJB2DV0TwwnMd9tE+
pmaEIFswfvr/G0W+HKUSxyElMsg9xS9dMBoT8c/tEa4c5UXMZpFjpYfyMXSnUC4PKOqeibgMp4zS
YUdBHsCBMGsbp+nqUIsm6tJ0ozy9WjI9UgyqBong6XEenSm8mncG1N/TkKvixlBXvg7Hlj0nL6k6
mfPluk054GFrbHJv7FtwqzMppTJuxCNXtvbFGPrlGENVJjHK8L6HUO170+WvMm9tMUyfK1nrnVwY
ncLa4q9fmxdVSUgo1B+Mj/Uz0ZxFdA10rypr2bXK2XAloxY2Vu9aCRT1IeUPM0PDxWZ17wE3xbis
4yOVZvLgjyh6q+NeqTsvEoyTbwZPVS08Y8ox2TAEft/ekHQlWbh1EESj0iC3I+pCEetyYYNKrnQL
QIVXSGL7qLeB8h6jS+4QnMUuYmCPrejU5kPSVk9IFmGuqErwuM35Cyqyv2Ro7Z5BfLbPNdI1ffE9
6ScN/w55fsiL30CTVOvrXPYDUtjPxfA+I2uCvUJ+n2Nz1QTpccj1I46e92Nowp1SQdakiPC4QCtR
54sat4yC2laVUtnrA7YiiVbJuDBPEZ6LlobanRA6GvYwUpe9yR0AqzFMvsvR8BRMunUPsqrs49rR
5UR1JalE1cnIggOc6uax6zH06MkN20KUP/nSID60mZgerKMm2sVEwwrjjKq3fsrP2eRisw3USpzJ
UL7kvlLZYQvXDaR049Av7/YlBFa7qtzkMJnYapwNJ5gFh5REy92+gXuR7Kmv1Htz6mMbp+5qZ5ad
vostfXBMwN7cZvYU3Q84OLtULBY3kMcQVSi0zN25+a4Kj/GiAGpJqYtkmUA3rdM/CyNuQZWuoKAL
PPQussbRLTNDc6a5sQ4yEzzICObsMAPw8QNRis9YDVk7MaoSB1Bi6kwy5uKYR2cOPfEYyf4m3Au6
iS5Ka5V464h4DKf15IAr+DZRg3/QEsQNRDIgdy59Gf1NMfoEwV66ExS1PyxO805WWdJTJU7DqTDF
3pXbfNohMwx7GgOKHTPIPgFWb91KzPVHMY3h+sIj2yHtk+7NKvZdzRjmPTWbwQWAZdEMGCdoQAUL
XbTts9QF6X4gOrAhaDUPszyI+2bIYzchu3ptJ6pXhrrYZbSpYJf48TgBWdliG4uNzBxG2E/Eqmc2
i18ZmJy9bvoFpuVm8ZTqgYysqlG5QVOBxSkaNXXhDPjfF5Fid4ytxm7Nqb4LE6XcydMYOFKVgZwP
wZNVeY1Jt2DCMAgt3y0L8HptacR7bs3wFGC94PQYcNoieYIrj2K1R7SxQjY7qcAFthhqj6rg74ZJ
n74iH5M5Fv0wV87N2rFqAPgaHBRIIGPnxGj47oIRy/KiMqnxKnFky0KrODhbFnZG5IHXaxpBTvEN
VywM345HsXU7LQv36FBVp47WN6KuyoNZgkcV6yJ8hSg8Ivonq1jRCMFh8LXuromkH76VqW+SlusP
BqVCGy4W9IUo53hKM+1jAweFqOsVR6Awc4igxbi4rjcv0RBVbiHng5MDyz9hnI1dKhmwXWLJ65rw
WJyuHyenSIVxJ49q/rOjhO1muBLtJCHC5aNo00Ng5qmDfl+/K5WZ4g/6/W9igTxiDHd7J3WLL5Im
qoe5NCFVd03y2AFEOyJcGz7FXLP2jHUpdrxshh5tfRulQwsBox6LFnQH3GrsZ7YFAPJhMkIHjEp7
bA0R+9NuKHaIao+HLArVYyAhJWFWZnIwUT/CV8hv3DiW1RMJYfCiY7NyzPPoV9ighqxPGGqkOE4Q
6fExihrxJqvH7nNuO0efk2o3i5OxU1sFTiy4yx3yBO2uqno2hpLKO8UsxF1RiJMbJ1a6uPoaR8ww
YJGaNdKIGVwDDTNvfGVC5fn/UZ5AFDdRcg/9db39jQn67cfh2psLsBbIrWayKdbZjdbE2RyhnO21
RXqiv4DZwsMk/gKd6lrmYAtxshHmSdeClr9HXL3yRdYq0pDM07lW2leBHQOsxfMz09NU30nM6RPm
5Pf4PhyqNPYMreOGJz9fBOZ8c6dwhd1egD9B0vpxlMHwgM4iaoM9cvk4ov8X4S+lGV5UgcyzVZG6
lUz51VNnE9sokLPCjsIPQhEFli33xohbWp132KRo2XwKxLrb6ym6yVZTIR/Gu/waFaOBusIs2NLU
Zo4BpP+kpMKEs1YctOfbv/9Kid/6g05YQk6YpqvAbNHU1UshJ2hqdc0ezenURgGK3sMuk4N/glT4
XQX+oR7jjXGvfkZCdfonvML0sy6XTTb9ubOsXvPaOfsVCvmzIBRPWmpu7M9rGeuCTl4Ew0RK4WuU
iay3MOXyOiMtkOY9gmGdZc8lTk42NsIVtcK+cDoM6+xu6MfdCGrhURmHdh/W/pz8h9CeRjZUG+S2
iBlXcZTQFmYulqHvhVj02W1XK0e/NGkciZip3P6s+pKIrLcl4oWQLU2UBRnucn2x8hwKmSz2jImh
JNqWCGoXteSnQqUw6GL8XGmPcpQIP+tIa79YhVB9m8O+/TQLetzaUTQV8I5idKbSkcvW9M1na5wH
N83bfKcio4DdkNkjcYcych53M9h0w/dtq0LW3p4rmXhF1qujgITFKJkJGMKqzffTFCWRLeKf9FQ1
4lzvw6gXfLvBKtot8Xc6xVn5JUXcmbZlqFLkTivpKFQFllVjDD7QHbSsnG2It0HscBGHPKVqhEGM
WJ77MFbOfomjErFNOLiZ1GnHqgsljLkC4V5Xh/JFQaPPiygMPUdZCHcPsMU+norBVfzJgik+6WdB
CvrfPMaMNWE4dfurfIjjuawBy+soy4LxIPVf7fouABqtVvLgCbGfYxZulTpeeuK4w7mn/TUOqnJI
hE469rVhvoJvrg8toK+NbfjhCv3fr0AeHxIPgmzrdLxKgXlKcdNwbb6qaWT34j7IRmcwv8gga4B2
9InodMn0EKjPozI91tZzJ+4xx95YjvXj8ed3oCqDIgDweADOl3s0aDmSbRQ3nlGY8pOcqepTPNGn
UFoeMHkyCzedFV7ltCg3UkXpQyOdsemiKzL43UVDaF287pIMZso8aGxrqTwH8+yTczSjo1J8GVSV
8FnSik8h8hm2kPXpe0RGQc+gamV6atpE1NtjRjf0KcFLILZ7JExBawSzBNESRJnti9ZPxDRTpylb
yErVVLgBJIb7MBjbe45siFlk9lJ0BCZy36SnwkCsvg4zvnhKpV4tI8uuE/6iqCubLzoug/Tqg9qT
xsn83hVaejatMDuXGcy2VoEqCAqxsVHyNA5SX5WPBhZx+2IiKVXDqnXzKMEZLhwzR5hk6aVMs34/
zGWn2qoulq4etupx0vqc4CFSHgurx49dzJSnOBCyu1Jv+oc+rfxv7RC2rkzs6KBn/K1pq9lt+uRn
klYNuwTbUTpUkXivQjh6IEWJXyO4fmeWMkensWJv5ZmKxVk8oUsyDCf6CjFclepd6vxolwVt/MAi
+cdeSFqngeZ2Hg2tfJsV378rcHV1xG6q7ICI3h6FIDyB3St+CLFREsjRZSmHLgJ7ltYHidokjEZN
OddywFQi+lpIKCm7QCozO9DM8YB3ZHQ/5hLfGxBE8iqFWCuXKSlPPMBrgLMEkdsCcJOXo38wMY5/
Dahhd/Rd0MCe+cve+tYXN+QYl+jl72ubbclDbEAxovaDycKqJCOnqeHPY2ec/dBI96klQA7VBPMf
rJe0pwT6/mnjRlq/E3/OwR9KE6g6zsLqDE4xFpCCr4SejnkTSD56HLOrNuHOaPfYsebdF838nkmR
m9a0wTZB9Ose0jI8rEciRwpDUP5W8806baY1xuuCoVds60GtOJGEDHZQgVYEOOIffDVtjrcnva5n
LItMVrH0dRAhQHz78t5huBxEdxx7rY7ENkik2PGrLa/rdYDzv0God4Loo2e9fuzRbE5EtZdDTyjF
O7kTH6qkcfNUeb89lyvDoIJC4x20PmT29R2qyHQV+rAUnpsWlGCJGeOptXR1V2nSFh37yrdSgYKA
QzYgfyLpe7lskj4ofqvXsRd0hSNKn6axeURE6NAgxx5tfaNr8+ITsSsWRaMPMkqDNAZ4rZkRUk0a
J1YJAemDkM/laffvF3DRJEVgk4cfofvLWQ1GaGC8W+vP9VTvKCc8C5lu2U2r/XN7nD81utXRXjIk
MJ5YUCP3vNrqeYgf69I+9gCO7StfYNHGYz027pxYByn9XFeu5HP/3Y/9Jytu7nA52Xj1/myGjz8B
VBb4CT7kB/B6K9daBCbZmxocn1GZH3chfClKT3j6LYQWEucw2pujrNoDVG3XN9TcJalt3gfUjFzf
auYdaIme8rdW3tUZX8WMAvUxKREL9assOqJ5FLhtjs2fGmoYySdxcRgRbHlCx6Z4MhvAJ3rb5Ach
wmUql4xqA19zZd9AYFmuTrCTTHN1n3VDZVZoSYZe3BWlg20VRQc8WbJg2oiirpyGvwcyFjLhX60w
IQ1LJeDRoCMvP6Vp+hjOwgNWo4+hiduFtETRtzfQtVvrr5kZq/0TtZUk9pEQenVb3eMwfVYLZQv7
/4cjvtohGso/RKhAvuDHrM64riW5RUAaemxOr+6OiCw5yz+K1p2+i6n4oOiPSnY0xmg3dLtIaPay
8C2NjCP/oHVVjt9UbQNPuHyxDz+JGjsmZ7SNOUCXC61GQdIr1Li9pg69QplyV7ViUtUpPaVWth+1
9tDHyFGWebpxXq48xqpFcIhq+aILsSYlyUPQd9Fcht4omlSrWG/H7OPQFXmVx16oN8LhKx+Y4egT
A+7kZVo/xa01Q4jAUNiL48w/iWWaP0R1tqUleeWAMAp0NbRVSL/XEYafNhisJ3Lkoa/0MvfhKUum
10jaCiy2hlnijr+Ph55MXTaWsacPVqdTMQvLV0vqY6+p8nIDjnll4cDSAdBAWYJcYv0GCkgChpVW
hd7Uz60tWqhjCtoWKeDaNlzqFfjb/K+Xfzkhq9bR8x2DyDOyIj4npQQxALqRO6vWsGOLjq5BwZdA
Yhx2DZ4e7u3Tr1+b5N+R4WpBSZT0QeV69rTKKB6yCcZ3NiahUwxmf9SUWd31E7LvXSUHj+R846ki
n18gZsapb/p5bwgKlzV+oHYjm3jNdmQjyA3Ixl6W6wx3+nSgc5MF+qEyrfwp0VM8VNMhehTwfgHl
1oilXUpluQd5Nz00UiXacpWpdhwkYJciodzpnTg+6f1YI4suTa9yHomAtKg2WGTW9zUhV2RzkmIH
JUToApw55UujFdU/ftsOIirgc+1oYhc48thkh7qefdc0c9vscFyXeWSQmRGOkia2B6FL5MdO75S3
Wp6eWqk7J4MP8aFO6/tBKx/mYdppNfr7dqi22c7oh4bflBkvt7/Jh+LSEuOBH0FJmVR+oaFd7ok4
KQCRWB23paG6wVDtusb/ZSrNvSyRzXMxBUNE6SOpHCMUf9ZqvgFPunLICPmRb0D4kQhw3cDN+rkQ
jSbUydLl7+HY6zt8xwPQikq6UU+69tqhyQT2YhH3w5vncqaFMSgWvFbh2Ver34ZRcvuPx1k8RL7y
vHnjX7l3QVdLWDhAQQProVwOhhEiVkNjqj3HdYnyh55nTtvnX6y0+IHs1JZC6bWDhVjjQrPmlkdp
73K0wI+lcpH2eU7Nrt7FsSS7Ri1uFeSuhX8XScd6mNoM22q0Ik+HE0/ByvF7av1h9VVKE8vuNeMp
lPIj9ud7tVBtU44PfdU+m5O8wWK5do/hV4d1BK87ylerAMnSpnSgVhd5VefvwY56aetmQ3+HPKoL
nvW3oWbPRqJu1T6vDEvYy4EBBIYly/rZiTJ86eK5S71WTh4Q6OzsIAtLW6B812XCOQzlR1WJn+Zk
i1v18YyQXuIAyQFdJBvXHQoVBO2iH5iibzdBo/kuNihwdBsZ5cfZMQiAGuAnqFQY6urjDkVAIfn/
ODuz3baxrts+EQH2zS2pXrIlOe6SG8KJU9zs+/bpz2A+4D+xLFiouqlCoZBQJDd3s9acY6aAZTWz
zPemUg+7UW3Tn0nchAtHgO93g8T095YVBctedNGNieDK9VWKD/YMzUGhdbl1UKkC6XLb96e6G79X
c31ElAPdv9FTom7N6cbZjKF0mJhKvK/nwCuPl+MgXD0899ghLjeMGK66tu2q4aTHNfhAFLzjZmZm
fH2VzzMCpXtM/TPFjzSyS6wDIULkhXZhf9IC7bepBKsaLJnXBpXhhjnMgv9wNR4FYTUOoILLI+FI
QyGuqwD1s0X8F99GUkgkQlTGTjS39i5Xnh9FF6wH6DvY8l1eK82ttB9jszvVQu5RqLdUAVsTOzhK
txtbiM9zOD5zLCTA/9GQ0Hj5ONEVXaIEWjAFKFjt18JSdw5tB99Wt2jqwPL4N8akMu9IPm7csbDR
3aG+M9daL9eMqZloyY2Kf+TUO30zKmuhdd9LU4+OeVH268qMEpLcFTT2lePcl6OTuIUkU/irzVth
bn8GyOffAoNMAwaJbPji3pNcj0RC2+WoNQKwd664JK3vUC16zmRvKsW6c5ze5XDazooMopPhKTri
WDpW7IaeMq2N7D+MaZu8WGZgjMFMTvPr+muHbA7C16s+9I+U2ZAZVv2i6Bfill3z8+rGO5gvQIXN
4NYvtihmHHVZhNX1mE7Wk2K3WznSb7jtrnyc8LrYe1NN/+P9/3gjkROHQdNZLKAGqoxK+yfVk6U9
RCtjzP/9jovb+eta8+3+9dBScIi6lITNqXSin8jjUeuEqasW8mGWXCA/sO5Kyd71cfUOrp2OtHZr
Ibv6QOdZCO0wRN7LqdaKWiigmVqfdKRJg255SXMLtHNlNmdcsLGUMWbO7YmPN6lVU1o0ehpg40aI
6uJ61ZdFioSEjZkAOxWF2xpJOTwpa3I58rQ3itBXmiN8IZxB5whu5NqXrlAniJzA7OLoBMkh8FLY
a5MaPkhptShFtVE15Y5YX6Qi9jrozF1JOQclSeeOunRPPMSDFJH6V7e34jCvzF9zp5iGJowmipAX
37Apaa1jJ755pOWer6vcUj1fMoQnWwKtlANM1s+m+EY96coe38ZqyVGZVZUjyWXZTgtgQgm8OBRY
y2HXOqQrtJOCrdSW9FeaM9LGsrNu1aRJc7AnfcZP8HOKTk1urEqfVwqbvokyf8nsM6gifhwVbBcV
1S806UjTTNuMSohKreDs13Fy+/eXUhAnEz/Fjm0Wo368lMKhKR2awT+GrXzvVNKuCvLNoIU3xtmV
O4IlxatEtjsvgheXsRTOlEnKZfz4Pg2iJxRwY1W+fL2YX+m58gL/usq8TP01ZUijryid6vjHoW7v
hZp+l0LphVLEQh3jJUDVLYayvdHbL6bZP3597c9zBZd2NI5MJk4ZtqAfL92b/mjWde0fS0PkXmnY
TFf9rbrg5+l3vgjiTIXDKMrai3VE4zto7Tz3jwnKfVdWUPqEQ72OleS5mxGtX9/Stav9CQ0E9zA3
Hi7eGekuoySpPVcrxUEt64NtRtuqgkGg2uevL3VteKBOUKn5MQvSqP349CzwHHEmVB9xZY/dC2JG
q8o/5eIWe4imAn/Tx90B/fg5a43aJ+B++eIRjnrC5+S37FSc0lhpMS54WvOpi0RFuAqCMtccOCGN
8j4IxvcQDNKuhgDqplLzO43qtyJCaWa22WtU+I9mH7sODpN11/cvcWDcVTR+wr5GtqoUa9uqzmCi
VrWub5rBWswecTFZ97LfPikMSPYmXgUo1i2nBkJwM+wVpKCeVYM/6Mxj1IK+S7RvIiLHIRPGttOi
VT2IhUNGXafUNI35j8Hvj10TPmuB+RL4MnYCU8ZK2KauPBq/kZMfUlRKnWK8VlK9bxz1BQbYps2k
TWLXDwrM2YGnLfU0Vlu7yPCnmXQpioOcTyMaIZSK9TiuOrXfGnXypNr20god1qT4oVOm85BIB7aU
oOGC+2gCeOyjVQzCn1WKN40A6qPtZ89Tp65GpTlpQ0QXJM70RVI4tLidxaipT/Pl7TFYFbr2rW78
5WSARhZBcigpinb6cNfZqUZntChorSdQEQO193TH3Pf4wBIjRjVLattIegy+vzE0F3oZ3Y9T9SOb
rG1aKZtprI4atqs0LDfQlvc8TgA+UaW4BJkvwTsjYU1MV5aMf2wj3TV59dZKBuFU9dHWxCLvjG/Q
0cKFJtq7xIx3dqOvq5FjHlYfT/KrYKuqxbZRp9ntY3hWXD7M96YG5JFEzdJx8lWTsXRBGs76Dsse
bn+30oFFZgOImIw2/zJRo40sofrt2nhrSsFLG/ZAIdqfXdgo7qh2CmazYozcQh+lJUG82WJSmmBR
V2XnapiOlj3ywPVgR/oKBVS18BMFXrdszmdvJnOOCaqb1NIrJoN6WZiG5NlISknEm6tuCFVcIx9V
Yiw6+XcyEn/nWqmmeeSfEgLkS+gthwkhkJ1I4TYbUeIhkdBJYcIiRFZqHcoH1bIFzaC+cKlSZm5J
crQnyKO8H3gVE2T2+3D0RepqRqCvYmMWMACeXUhOqh6CsMNqPpZJfYdT036QaySdEnJQF7OV/KgZ
0LElOGEZXUFVn/a16J/N2Npiy190o7z2R38diOnZMIuNnyXHRsnuelVs2lSsVcIcxwpFeWitIlad
sOqPflis82jYFTEyWt8JXtUBdfakEDorlkg3T1WpHiyt/l0Gw51ooD1qzdOQWseQpSUY+7uggd49
lru8jn7N77ZplUXAHrFT6+cs695EHp/KRF2XTp7DGpreY2bq0QaxnaYOPtVynkMCPUcjHhZunUsR
m5pujXrqGI3YY/shdhtdPYdJCsGIxrU1sM/WKw7bptl4qSPe0LUi23B+089UXE2G5W901D1wXAy2
c5gKZWcr0jJSlB+ZPD2PfstHZTorI2zXYajuDSXfRYGCplg/9fDW0bo+Ck1ZN33gGaN2HPX4qcmV
e6eNGdZ6tJRrK3ObevyukIcBu7q4a1XxbCb2fR/IGb8gPWBpuIMm+Q+oJVo18YbmZ+cOjbpDh/bq
i+mg+w1GSsSNJqIDZKYnn8BdPsWcjF9zB4bkpHbG3jeztWKF+AdI0kkx7ROAKC+CUqGQrfzIC23T
J/LGCaofPbLtKc+XGk7GlWRFyGNG2XykSou6SVn1ZfdToNghShOPqgNirjR/GGWLOCYtXa3sn8SI
Uny0t/OA0Npq1RfVr5hB0ob1o1CUsxy3LyJTtlHj76vY/Ke2+vvEd57Bwd+3PIvUH+6CLH0o0iH0
1MxH5S33qdvSztUT+25AUOMLNP2mP20tv9unofrnz7RFD2XLfNSSZINb54G+CSX+2jr6mrXFr9BA
UEOkUwe91wkJTmPrW0sG3lLTk9XUSXtSFI66JNZBgZwobc8t5R/Z9DdZBwpIE8GLzaZnfmxVb5VM
xNMWb2sCmbbYNIp47aQs47nzmXdZG7GEYYuudSTdjSF7Ekd9z6eP62YytRAtC7aGdpPAemXFx1It
c+ygbkAO18V+qWny0AbCZx8zs9lrcfbDktolxqEbJdCrl6EHD/GBMjOQp48bC0VQCslq2zpSeig1
dF8uKq+v9y5XtklExv3fJZyL7rAlR3QeqC8dSaXwcqk4CFPe6pm9kaNbcj5t3nJd7F40dkiIhpDR
zpq+j7cDPNqPurxloDDk38skpbEuRcZ+KnQ8+0NG+1avw00ncrEil73bJmE8bA1Yn9/jvJTXSpPB
SW8rFuQKxrZLC2F6VzU//5b4dfyeUgXbj5GZbWSTgpEImvyuwQSwJiE83xdh7ixg/5KWMKrxCdif
4VVKjIaLQMd1kRXljUPDFfXih3PQZeM911PuTo6CUxiFzXEMwmZnULRe4cMqftBTqOgEmwUMBPDZ
fW7Wa4t0NU8dpeGnbRKabtp5CzFLqffCkpsbx8XL9461DXAYIEsQ1BY10YvDBv2etBsT4KNG5+hb
McrNxmQl+14QMrkzy1C70Ryf3+3f7/7yevPO9q/DDVO7XkejbJyQxP+iQbNv9MwC+aBoHvKc31Vf
3Sj2XH478wVhEc51K8rpn4p6ptQOEZ007ZTDaScRXX8mU6twRwJjvv6Crl9oTqE1oIKSt/TxzoTZ
wRiqJfsUj9PPIgqO/SA/x0p8i6zzqTT4vzv6/xeaX+nfjzA11NxJEvsUCeR3a2Usy7MTG+HGLlXl
Z0Jn6GchOf3vQpMZMmlX70OhWnfE48ouBPVkXSAVvw+NZlgMHWgyHWXpjuz48UY99fKQMv9OZsU5
k1pRUXpdPJBGSL6u5oV0AkeHg0lSpc2U3RSOXxtQHFipdIDQnbV5H5+GlOZ1Bu2iP5N/vVfHtsRS
JEhCsKS1oTekXU7hDYjT1fvi/dJJnaFylwU1I03TCd8KCn0leC8Jup5x6V+PpXlCv/xK6CbTgMKo
AZbq000pieywnThBU+FwllfvciUf0rDRUaxnS9+wN4NlCk+XbnWfrj5OyPeoDPGSw9T8+DjZAzra
YBv5OZvK7xSBE3eyo3sbMxQbKOnXZA43OlHXLjgLKYmeY3X7VDuMKQUrqJ7G85TUj71uLgo1dYXT
kFrOLChL6o0J79qj5cXNcRM0fz7RsFOr73Mb0OVJk5N3v0ofzGDaRfD+05FzJ0TUuxlYiS0mvDER
Xb1RKlR/9IjoZS+qA7neKzHsKIftYeATJ5JG90rukwnfVskh1qo3v8ex9vU4ujYn8Vf+3zUvZtuG
vkDLZlI/mUX+LChEhLn8KE3+rSXuckWfP3X2P/S5TJWLXY4aOkVdB34sOBtxH+x97Cpbqbfxmhal
fyfUol2WLfbGkf/rOs2QrVWpa/aJLd+64U/Fs8tfcjE5DpzHQlPGEqCOBXKRvP4nUsZDVcovyqA+
pE7xq/LH9ZzbnPlYO75+3NcWU3R8WCVmxPb/kFB/z8y9iaY8GJ1TNk4O8GBTOyi96fwubEP8aMfa
ubGYXnu9BoQO1AAEqHwiqMoyIBBNxszWhTB1ujR87QJnWqZKUqy+vrNL58OfNWdm6YN3pBN3uWWL
26RV6zmugnL5AaPDCybfn2XR/CgI4Kgq87lqqh9fX/LaNEvrjxYYGBuCfy4Kd6VR+TmexPAM3/cI
3mpfMpX/hxdGYZ4GG5wQ5ZPBaSDUpipyLTyXbfBUmc0OWN1WJM5LYJuvX9/OtbFBtx2yCmpWNiKX
t1NWvdQjKTjrveQcfTOOvTSD5VKMqr9MDN8/f329a9MNUw2R0zT4Z1Lcx4k8TeFv9V0MwCB4GxK2
vGHlCvnN16ZlcCvu4uq9YcdDTEC38hMyxk5rMSZOJkDGwAQiAYSuCEf40d6lVvLy9X1dG4mkrZFl
OVvFPvFA4o5cxyYZg7Mvg+gS9uQaXb2LremRu/WmbFyZrXVjjbo2FBn6aBXoSM6SkI/PsmVjV4w9
MIhcr3e6sLb9TJn++r5uXOPylNBTZenNgXg8TkGYYxIWP1++MV9ce08MCJpSs4/oEzqwaNpW9old
P3fUjl1fc7L9QDRbqjb1No5Ilv/6lq5NTw6tdAY8D+0TGDYIHIpskxOcZZzRq6oIxxknZWxMXt2N
p3f1UlTVoKjCm/ykt2imWvXbwYrPqpQErl03lEuKH04cPX99S9e+Klg+yjwfsYW47Cb0flzQHorj
h7yh3mNYZ8XH+iVT064w7mAanG5sNq8Nd97X3HVnyNNL+zj0pLEBQhUN4pxk1ZM6YTIJuuyll6sH
Px49NbR3IkXt+B/uEhYjh0/EqfLleM/VKpjmAA98bnJ5CI2CBD2rVums2c26T+UJl1J4Kw372uB0
mK1oP8GJ/RzaXqpZMx9WT8SN3YlMfxa6vC2tbKl0ytPX9/f5UnjvFTqkgLTon1w+VLvqkkgYFSbz
QOwsWTpFyfitSxUwHL51Y2/0eWR+vNb8gv/aEww91NpUF8E51SJi78kIfFBNswNYbNzKaPizzfp4
bOBacDrxY2Fwh/Xw8VqZ0ge4Rg1gPxaqlPClEy25P0QBxcGCBdrFq7hKi/5UJQ8F5lLrucZaV7c2
jfmZEbDBA0QvR/UQSE4Ub8cQcUmgQuI4gHYCHgTuCcOVUv9mZgJS68rh9yTcKcZZzXCgWAWQc8sN
CkKzi3tzqGZCCH+raT8m0VOlaMsctMHXb/LzrMkd62wT2JIg3LncJKiSEWVGLctnM9HX7E23jqR8
//oSV7aUXMNBp407WWcZmN/wX2+wUKn2oqqHsJGgVXYhC9raooy0fBmNmfbchp18krqpfcudePhJ
REe1acubbeHPMw+6fvRQDFxasxCQPv4K1qAkS7nLE6aKaNdRwForUiuWk08Hxe4n8CUyJIqv7/3a
h8JGlmMJZ2tkWBdnlqGsya0s5e4ERua7bI/rrvPPSqWvoVUlNyadzwezeXOEWJd7REh7WT/JUx0K
o0G8Atqi1HnH45tm7ezqm6Ce0Kqcw8S+vjt9Lmpefi+z74b6LTo9PpyPz9To5gRncBcnXPbmfSih
905qRQZAM9J4kttQid00qgh0looRL608eQ69RFM7tnoIb2Nw0BK6ZkxrLy8CiT8dysZSxZNyr2X9
cDBKGUyOXY9LFKz9MiaA83fdktta+3n9A/KqfJBsRR0IcXH6bzZWinWhIpHvDbJr0Cipz10PRjPS
WHXcavwGuzL8R47C7kyQQPqjlLA4htA/Tr6S629fP5xr8xZ+NjLRrTke+PJ16EOiOhDfujP0sx2p
ENtK5O9xlf7zHy6DoRoQBV2wT/lKMS0anlcMzXgofmO/+BnK3bLKxhsD+crdoCBGUquYJnyVy3V7
TLRYEQFBQXEc7fwpXxW+2BB9e2OjeOUyFLwQN1DdRpH0Kbw5hpjiV/Z0msthp6Yqm/00NB1yOXbg
Xz+4K5/mfO5TLMoY5CNcnidg17ZhaFCF6uu8fbDVPFw5gda/8JFJCzFk4sbHcvXWuDcqNYyITzsf
Ur9IOgna8JwLOBP1oDsoZ8WDaaU3mh3X5tvZ3ohJQMYG/6nbkaiBwrKfxecsH4EBVeq+q8EMmZNB
noTp1X2wVrXkF7geGr5Kvvr6uV65T9hyc1LazBpgVH6cE1gmI5qDlnGO9eFJKsRGLZRfJVyrry+j
fN7YIULmGMiZ8E9Q4MXGjuwJBw2AnJ37hPQ7tS8p7Q12dmeQRuRJtRbcD2FIcq8JoDKuZXVFg1pZ
tRLivTIdelL8aPt1iax6UsAabfphvDV0MWLCr6Ybe5grqyy/lTMyiCHns+e6iiSjafspOzM9x64d
F0dMmTeO+1fWN6g881hms8uB9eJ5ZOjhJomu3VkUsqv31Upz8i25BS4MPJAyt5pQV29pRgErM8oB
sMLH1zzFcpPkXdqcNWzc8/bHLtc33vCV1QXDJdVvQomQ61y6vHSI0rUx+BBNnO4hjmlZM2dnjrLW
nO8j9QyeNh49cxdp6Y0xfGUpxSw+Sw+JR6OnM4/xv3Ysna/FHZNBfA6F13UgpVyAc5HlRrXLUClv
CYM/SQ61mfvI7mpO/UPxfvnNiC7PRidMVOgOsEBwz6aPkVoJkHodtL/OgoGQ2ugvRrub1omsRwc5
SFgZ6eHfmBWvTR5Mi7h+5uIuOr2LYRToLZ78UC0o5246ZAD8KyjvsWUTZxo7DxOo0Ma+xVS6NmfM
h1zyT3jcbEQ/Pu8w032RYH1E6iBPCzvRYayJOQb93wbNM45YiuG8znmOvNuLDb6OR8MQ6WSeRqtw
PL+tHuRM/P6X4/byIurHu4GkPtDqj4szybH7kg1fGxePodED5kh3ZhG8U0pa4nXf95V/ozh/+VVy
afSbDptslDZEv108yKKtCg7yyoQMisfX3ZMs/C9rEhdX+DN+/vo0eliLESfQCXyEAFoYukqnrdrq
xhp29T44lMz9RhyYlwdoPepIKu616IRgv3UjVcnns9DX7+nKNagJ0CFiAaHsrl185M4QqjBE+gFt
Tazc5X4bn0jovdVtvNxm8LzQ+7NzYlqeC4kXbyRq2CiFWRGf1FhhRx6Fi7jHW1xExX1fmeevb+mz
A4MirIYuXwcBhWr68mBeOEDDNAB7xyyO96nxqDvpq0kxx9Lao67jwezoYfS5cmeWIAED4zHItBsz
yOW3zA0TX8pG1GH6+Gw60QPA88JGudiDsXfF5L/KfXuo2vbfX4c6FTFkBHabvMeLiUpu4hHbgGYd
Wf/Fom7VcV0rne0i/+hvrERXbgm1LWW4mRkBa/hirdPo4sc2LbyjPrX2uyrF/UNThdrCDnmiX7/B
K5fC1gk4mcIKxIbLCUpRQVmKcOhPbaiDx6wrWi3yD7vtlRuP79NEP3s6DXrLvCgKHWwdPs5S8D5C
AHkMTHJSZDcxrAPqirtS7BJr0U36WjeGb2oveXHdFjfmkM9fHpdGTYzTimPqJ/3KWCDlLwYiHCl6
b6ooXCr509eP8XIB/3NzbLJJuZpxZ8b8mP+apezOz0dEzc6p0IaFb3TulJUbLYi3FGGApmfays9u
sb4+f+ncFU9yVuTwDi9l2TSXQ8NsAOuNVYai6gfWQwl+vyT+tdQI96+OdxU6MB4fuoUfby5sTcns
TVGcTHnQvTHrjSdbB3nqj726gc1m3HiYl2OSJj1fGSelmRo060A+Xm/AKWZHTtvcJ9aYugMCYmNA
8KkFt/DUn/ZBvDZsUTJgSeIomcYuan2TEQJXNgbyLitlGdX6tgvqTZcrmpuOcLaK8ZwSIBAn5j5v
EdeRxnvj85snjb8LGv/7ATMVkSI1OIyLW80lqS7RZCTA0k1x7qNs3BdjG61EYiGyHggMCDok118P
Vs4A8udPgj0uSzZ7wHk6u1wm0H8jfg8r61jjQ1zkfip7TZmN60lugnUR6/6iigJKVJOk3fWpWntC
j4o1va/6WTAcFrWkJdsUWbBbyB3lpbZ6LrJeQ28s3ZciPJYUKbXAerHMCUGufsjNqnOzBCWcVdu/
ewsAbVO0i0hv/qkQbuyMqc6WvRY3K01UBOL6Xb2txuJbBtFhKQmOE1PPP+ogAPUwYenFVURGj9Is
8qkrXXCdDrGX6QaYsfowBsUbqx67aJBgc1pL7AGBS5Zk1D4NVfA2/7i2Nx7AqgJMauw7JW6+oR0l
M0apqfS200bLw50eqN/zyLxrurHddk02obtuO7eqc5i5SHrcVgSGm3TsjOuoiQ9m6WxzqfmZVPVG
yzgVVWJW95v4n1mhdNeyg2+Nrz+UVqOyx3CA35hrs2tfBlO81aWFgK5bFWn1ELZW5/Vtd56y9thn
aKcbZ3SWQRMfw7HdBRK/YlCjJyM2f/ileK1rY2XUEH9lfVuE8QJzDUET3b1eFUcwb+zgoQ12ivM0
9oblKY2B0YFGKrxQ/WebOkcaaJ4m+d/0if1VG5aPQxi9trLSunqTvxTI3V2dRFi0feYeN1nkoj5d
qno/LbShsZdyGb2FUWy9C6X09KIhiy36XmvaDyFPWzkQa6vLVnFoo88dB+Sd2eB1xDzM4q5cvrf0
On7AAdYuo1jZjVW1zWTFB1wMdw6h2xObz71QGtUzSSzQzWI7tOMrIWG5y1/tRWH+TBLzGy7E9x6S
YO9r66nU910lvhUZTumK0FAnIbMu7qCz95ZnloLy5DBS7e6db00XbzKReilN3UqBXyFZh1zh5NPp
25IsTBQ8XuRU5POIFfztY1XEj1VXriY533bqC9Vfr820pZRX26CLFoA+V4pkLVJVvCTRdN9P8dJR
ir1chPtYTveBL9AEO14hJdsSNboZ5K7GqSfKfzIPLQDcKFW0nC8mhb1bNZknd9qS2uS2hDMZttvc
sJZyEuyFPp7Kyl7GrbklC29p9NK9FReLMdSWeqax3yp+RUb+HerjErryRohUh+CHajutrGhRqf9M
obF0CNRswJJPg7Kkr34AD+P2lvmgVJlOkgixT5NZ7ZXUX1qp+SPXpSeQd55mQ+xUTYI/k6jfoCJ+
MFTmZ5EDkuyk+qHsw9cwSFOXnA/F8/H6LW3s+KwjW0dMg2uM1btwsLrp7XcCpl7NuMKm7z8PSf6t
Yti0g4YdRXOBQwoMBKVmL3CCeKUc9G4/M0CjyJsGi3mg8+y+XQXsIBpRCIwD43siXnu08VOpPNh1
+1xpjBqjGn6GUUXUlo+HHHvE1hTEOGll+btOLI8q9jay6m99M+0aCPJkVi4GDfAJY9LxVVcvjXMg
lWdychYikY8tDoyRGUxOzUVUwp+Oq3ons+GEVrhC69q5fhUiEc+8OG02qnO2dWWfR9FB8cuZd6h7
flitna5mm1xuKzk+jpUcebKBuwOutKfFyVGLBoDP9WEYxEvEGPQt9WVUZkxFnLhq+yzHxFIZEtaG
vECT5ECJNKBZG7kFaTpCO/irD5D89/seFTpu6GVT29tKb/ZdDLqNG3Sa9yLtF75OmcNBaB81nmST
VCZXjPNySXlyl6E70Gr71ewHnrfyLSTKwSWLhYy+0ThErb2B00gaovGgqgy0nAQy8lqAxTf2rypq
d1YSLosat9EwTF6mmm4CA1VYSuPWdXoAUwtPJVoa7etU93zIaMOl5/mvgfnsUoLx+hIsv81Y4ClZ
ffiYKI03OIMrTy/Uz+fbRGwyzwqali7MoHRREVFH9VqwNI0cbYogezJabWnDQpaBWmvt88gfT5Rk
1YXtrsugf0fGQYvknz5Y/24Kcdb0tgs43XYJGzqxl8T5I4crBWsHrdCdyS8zm3c+ik1GNa81m4XO
tTOeZ1Mmu0hJvw9Viwei2jei+6mxKKmJ/s1PjffMHBYwcBO3MdM7vwwPAsiPbWX7MHLWZZcuYgEm
nq8VIrtnY4otMKqnsnyHLIsEuMJ1jG4va+W5oIcw9dN9ahAtHRfPWfAN8So7zsTfSw0UaD/tV0H/
kKqIZv1fpV5ufBbGKRruoEbYgA2iypXhR7s++W+uEeWaW1jTg0GeJ9TeV2jT6UJVgoNfW96YAy03
8Be1pvWspsoeWIFEoEtCyzG/r3PlNW40t5qKNf3mLUz9l1yz2URkkCXVtYVddyqrZQvWHJjvcf4k
APKu9do4qgkDeOjTY5eHDyh+1jpGKS3UzhqKADetYzw27bBI0sx2w7RaAVSXlbeR72QellXdLvwy
Wcqs2So3b4TnIH+J8nhn+tpbHHbbqVHXGprhcBr3Ebw0oP+vXeSsgiGaNyLjqVIwkI1kqurxmUXt
KenLVdzWSz8Nf6aSvI4rZM7KsChHzJvIdiu5WI412u8BY5FwNWT2oV+tc1NC2i7vulhbZ3BkjNEE
Eg5kkvE8TyY9M35X4jMB+ODqddNAF613WloSb5zdp3q7wKMKEECUFPyydStJD1Huu1l7tqZomTlI
qPLB2DPS518/6PHBydq9VrCgR/ba1DAqtxLlUHMYftVKcXQa6c5WE6hpzZ6gK/jFYg/geNPzzubf
HNGu0fPx6KTd93aE509fIAiLFX2tzcgQQku+rlVjKzntEWj/z4qk22XHGCQlbp2VOtuYKvasrBtd
0PTbkoevNm+Z7O9t9mQreMoelrcX38yHvUXHY0G21m4qyruozFaSUfR/Pm+FX5KyubdEfVcn5VJS
hebavrJw/HHhy6E31Q4BAaGtrIthar06m3YUI8nao82dD+qPQonbbdPZcGxZs4w+OhJKRf5gRjhV
UW9EMuz8kI5e0mnFQcsB4ESckkA39UsyG5YN4Ysm95G35/lf2KDOlpR4VRPc+6nkyax4svR7DNLE
MzS2GsxME/b4UMSRO2BA0DvxvTSKlcOBaF6fpKn5Fpf6Wpjt62CkD2NoP2vCXE26fzcRsdTzlLU2
X2VOfSz97mTJGfdsMHnC/+fPIcVc+sSMC6s7zJurXs5Xemay6Snm9lBsFkdNaR8VVoVUjZ84IB0H
KykUt+JHRITV8Qisxo2k8b1uddyK/lvCfj1W45e+xAWWDjg/eVxeY6rRYyiCHek4OkDmkdGpUsVw
ABEf2YduBnMmWoOE7zQ3r6ZH2VcOaiN+Ob12tBJi/4JWc2O1wDjI6uuHb5C73wdZfpHSkOfCbFxX
UrjU/FqQ1x2u+7pYUKwKPT9t9TONqvuwDkkkMPeJP+7UJDxIJuYQxnOLq330tfsshw2EGL10B9ZL
JTPShZWlOdU/8gefoGkmxEwoK92GPxOK9RCCHsvlY9eDHxMoo4gtoRddWbVnj81aDZUGBKtJ/INq
s/NjrsJiBELNif1HVj9oblXqkevzFqbycxmY2ypvDzLtXd3Xlk07YH6tl3ZkSasGgSiSivIAFsuN
c3IPocMwMlL63aEVsTb/I8mlJ5g4cqg8Y6bjfM22od4xoMaF1r46LFuiVNxWSU66cfbVGeTIwaTE
REbswKFSXsyi8fxGX7RAz5gEjJqeQ5ZsJFvcOZW0TUdtZ03l87y6l4rJbFRuY/kXUrgfQgv2HPde
Qn16FH63kiQ9Jtqb7cjEN+BjDpX8mN2TOqdXQDOcnHd6BDtbzjYaWYC10F3SWtjYtW92QAXNkryA
hPjKj9cW30fdcsAIsDIOYjfJ5o7ld358aWxgXh3YGLWLtAm281ucB5qaah2IT2OZR/UqKJtfXQQr
yFEX8zoTCemswDk0uvJ+iiAgS/m6T/3VAB9FnoZ1ZkZeYNQLWQBEjLN17kw4W2NMhhaGt5AP9v+x
dF7LjfNKEH4iVjGHW5GikiXLkvMNy2GXJJhzePrzYf9z5fXapkgQGAx6erpz/e6QO4N8BwD8dNsQ
mCK3C9wONVA2CTmi8ury0yytfGli/ehYjeXjD4Op9ZMcS0N7W7LWr71fA96AuZabuvcOcovBSwrF
dml7bOExV9GjrG4a7zdrxmDxbB+dWF+z69PSYMNcJ33ma9IqR6UnEIvRXbSqYdrMDKcY7lPVh733
iTnZy8I20XbWU4KK3I5w88zQ8+ylebC9KaDktTey6hKr0Q0v3S2OJ3FAZajcAE1/zw2mJemyp479
Yqe07KL2NG9EZvEGinVfudGFDVCqq8vx7NCkw6nikuE84s9xdGxWDsKDO56EarINDrcFAdY+WoNG
bwNE/7YemQ6pImbe5htEsr2O0WTi2tei7MJitH1aRo/yq9NxSCZw9ZlBt2W8d0S/K401NEzxliay
q8slW8r+zeqFVZou7uOamje5c8ZmclmRH5qspzy2DnIfyVk6Gg8yOu1uMervMh1DWhwZMbIvFyHO
ydtFk3NrWwvxmjlwmXELu68rnlt0/T16ftWlD5w6g+I5X5OqeIPquVVsj3e3XOpICyuFNvU8v+n1
ymTtHukuIn4wheLycUjsTdlnO62y/rIeYzt7EclyS3pyHPCIUVv4pIpz6muk6Vty/tBlyUflm2ZW
T0a3bhI6vSmPBnI/GfMbjJsDMOsDxKSgi+wDvxJYivEmlPJWzh2xRvAnzmaI+i9zcL48tfOxGA5X
0piSukaMpkdbLyFb1EEM0wNmAxj86k9tf2aWam56yWbdL+3miEdoGI/md4awohYBWrk9ukL0fdvr
R6RILeNIHXyaU1G4X46x3nFcJtDkgx3ixXHUsBR1yhQEOz4YaXZT8QZkOUTR+ABlcSea7lquRezT
D4Quf9Enx75oSOA5fXZKcmmKkfWZ/RtHOUi9Rwd2bemHuGPhLB4LM02ukzMcgKz/5pFwfDXV97JL
REvQNqUQGvl1ZCBoT3l8zYTrz/NykwGNnsq32YpSFBlJ08WCdJFb7zTqBr6IarjCyd5086AutJdM
ZHaIvtVRngFmhpxh8sriEttiOyoTuFN3WHIc2up2z2rBujnqtvIiOdMroEH5uCCU3FrN62gun8JT
EM8YvtFw2nstXau0WG5zLXpxS1yTjYHUvcmTo9umn8k8f7aNbbH2s+uwxk85UTnt6lAvK2KV+eul
6la+Zxb+UmffKg3+kyNepAdCwWsmnPoEZ99p6KPVDRiiCWyJ5bRO816jSdnieZiOSo79nyjDSjX8
KB8Akoud1SkHT1sDVWsP5uRy3u/OglXfZN+1VnLK9BC3xApsba6VC+0sam7OUn17iJm1Bpr9a1Av
3Xkp4m1dJ8dxWL69rArYGdmsu5ilGe/lOyyMyTfsV00o25EANllfcpvSuomGYyPbe864Xd2SIDjT
x5+KjXwlrGcaOIfDala+u2aH+R/Ih9EGuTyGwX5POrgx2u6hT9ytadN7MiSHOnORu1heLFL1pDW3
Mj1FScNXyHsnBVAF+e/MbA/uxMpyMs4PKBHI45JScrzxxqM6a0e5VTEASBXcUvx3ZASc+JFWcdCJ
WYHj+EFwpB1hF6V5OETVZbKzbWbENCsn7xGiEQ7cEfmgajo8yofKiukyYWhQ0jLNn7qckGNqI4PW
bKgPBakxP9lSozzrh42WSYWExv0w53qhOyi9oslxwPwaRicnlMELpp4jZC54kOaqRTp2WoP7BJi8
7+pPFWNmp3fCztaC0UYs15i3dJL6KA3Q05SFHVgYxr7vmU7RJH2PMW02sKzNYvuYOrtkafxBiY59
P6NJOu97s7/CycsRzXb/Wks6+VEXHdOR85cZP69d9kox5I5ZATYt+dtiFJ/eEH+ZsbVs7KX5u9bD
ocxTHMCL4q/WFx9ZIcgvWTJao4dG0dPbphBH8157SGr7Pg7jozOUJ63pbr2Sn3UesjDXvU0nITip
eR5N8TkMOO0aw03unnKDYp6826V3sdzp2yjV18JTkkCkIveBcq+skYu5Tl9L6RyyeX7tcmM3rPOH
WIr9MhkX1AhuU+yeGqQu/QVW8Ia5+hAb+g3gap+s9T6dh7MyLZ/VihEagb5BMqHsnddVLL9agopE
ngEt6ml9NpD3qpb5Sk5QbEqHI+VIcwyHKEi/B9NqHqFkMBaGAJqwdB+86NBp8xEqZSiX6Ggrl5Lj
btakN7yWddyT5nJjOdJsg6uaIxuVqZKIGA0prou2FDuJOBRjsxMtHDPFYB7i95DhSud7Vf6wIKah
MH8afqI5LceHun2a6RW6FqQP7YoYbqSRRXYYcVUwSHf8EiQRpzvaufPaW8u2mvpPXamvKWqmXYol
Ge3VYjU+9H7ZulN2GjxxzWftvNrq038pkvJV16TaY0KWV3SHdUAJZ0beeTMoNcoww84qloPScnqY
mjJImvIlj/RH/Nkvk9bfvXj4KK1o71XerSmic97nPwMzFhXrkDPeLqE3B5J9/NqbyoPO7lipCZ46
VppvRKWT5o/xuWi6i2smn+D0QWWr+yKdzra6oJ5SDPCsZr9zU21Tx/rv4I3zRsn0r2Hp35jI72ME
zzJJuNoopj/5yJrB72HYRFH3bbVOBJzj3GTyWEBrRmT3vk4gZquZ4BObX1Kt4SjTmXs3inYyRgut
/Tu743NJwG3IYRuFbKdU1dCOvbc+1cM5ouhh9LdmxVAn768y7bPrYm+0DZlCZYDI6x+eVV6UGmPI
clDP6zIfu9U8xljOACgqyabGRm2jCuQ6DPpf2B/RLlHtgr1CS6kYlLs2ixC4awKni++WMN+tuXrQ
2CmQ0/JVBhgtgRT5FTfZTpogVuR/MZVGOoFNJJlsI+gje6dmSIXMxmPicWIbFOCPStvnSetXzviE
vkLB/hI955g1boZeP6AHfjSb9ggn5h7Tg+cbsfqsxtHzkjcvIyjVxqHt21cy++RY6U/quHAXxa+e
xYjNNuFgmwmRNnpuAJqGZjq3i3fXm3nko5O7EOkuavQsoOkwxDvt4OYjnRfLGgoOoRvk9e5VMpxq
xCSwuwzbydjOVR4SbHZdx4Mq3VautK4ytxyb96kVe8jwYZ5JV4d8MZ1EAeb2niemAWMe60TXYa8e
9N2ydEiTkhZb3QtSWSezwH/QW3Pwpd6iMoNgqS6c/Tp7u7UgNcOd79g2ir0ZnEXbWE3+hoyEs3HK
Fh3ZWT+wygAZy+xT5j+K1j9XBnomFamzk3P+0Cf3j93FJufWNcTNhLHtzHirDLQbO82ybOm4KvE0
zdUNcsBvDbuWXqBykFvQZ1Z1w2l8JzjRRhoEOncKJsgbZrrcrDJ/mYbqcda8nWsP23gc9zRB+E3v
XiHmvJuZ84GKyqXy2rDOqhOQ93leOM4Ypf1Sa2aQ2sOLV9d0Q/WcBCgQtepUc0xxymAatFDmGVUq
7ip+ke1qAcDgwjIwH9D44QWI1CU0uGdKlfcRbcd+KM+cO0hZOsQ7nC49N6I4D4tx6DoDFVMGWkc/
e6NrJPgpAV+vKYjX7FpglGi+GN4xKgzyiq1jlcYGBz9/rPJgdZqPstd2OCBZQTfWG3OID5mNE63C
2WHtliYokRUXUxX5UTbtRzWN0SHwvE25Wt+yYrxZ686lpAh4mpLBy5fUePXWJTaBwD+IGC5qy+4a
5fvGMYSvpA5rLxs/RnOc/Fgv/whT+7Sz4bjKrkJQT1cFQ0n7J70DqkLfCP45kcN7mHUaAQ05fHUT
QuANi8F9n+PyU9RizwJ6KL3qcey6z6FHZ7zI76XoXwmFKHVgFAG27PpC4W0hr/fUynPCnD8mo35s
1WWvFfWvnJEU4/aFF39wwAY+sL/WyDoj1viMoM9Jy+OPeFRflbbbdghPUTN+qScqRqzoB5pyUOIR
T0iMXtSYc4Ew16PpFhdb6Vs28pyTYNc+d8SztFDOA201TkeqVGH1unIOmET10A0wVjVbx6YkSv1a
rw79YvxdUARQmvaE6hEbUfnH1dutEXNKEx04HNivRQViTkI3a/4qTdShXw/YX2bFHi+DoMmzXZoV
SMCPWCVyj4q+V/XmVqneV1WKZO+a1ksX5RNFJHM7l/qdLf5ELxW6TvX6TYPcPvr3xsTwTQIK3DxQ
alQXKeBOxtNYZWhglo2ZEnWJ+CVvnD+zniHe7h3ossFzemJ3KMrfjE6zzTrbpY8x0aafh6coXR4d
q/ojE8fe4ZyG/e+pdiaxgQffB6OB5SgZ7o+XrYFwx8PoaE/lAEpOPwd6XN2xS4dys9jOY931AFJR
mLCTpN5w1dYJ65L0ZC04smFbayvKQ9HnZ5RMLisZNcX5UM5LDaCjKI29NrDDxUUEoKSwBIo4D2BL
3OThaHCQy5/rX+bgtRbauZnzv/WonkTTqFtym9rvVkKd3Uq8uXwTS3KSQ6HX2bFoCrYWqwk5qyE7
RjK/4mFXJ9SgykDXBxEoXRHa6fqdtUhHxXZ77x1qfbU4znMZzoUSiD6/Znwfq+6p1JDR98xQdcaz
ivSZjjK+K4qTnsvqRfmyjsleMzRfnpXbWiCiVL0OXf9TjMkzypv7uWlfOhGfRA1v0PF0HyHQrymu
8bww1JOqeH/rVHuYahqSiANzsMTRo6VoykbRq3s9kkG19d+iEaSe03ev8jZ7B/yMbX7R2RkV4HMd
Ac9NaRkS6rPvSWr9bT37J+mLr7rAuVirlbAxYyTgOs8K3L48Fav57Cp0knh9HLoOxfsBo1Olx5hL
dL+ZV7/3ojtjrvO0ZlTOm97ZOfN0V1N1NwjtJXLt77UrJmT4oVFVuv7uFGn+D2LO1Owm1+lKgcEf
hRVga/xsApujZDdTdm9+50jWr4b0R95Ik7mnWF8lqC/8Af8TXyZfnDx/01iHpKDdbVg3CZaCYtFH
35p6YNjFupr2a9LAseC3f4tI3RhFfcf22McU+h5lzXvMkbRvpqfBBEEfwUgqpT1WTXVckvFYKOYT
a+Szjqr6QW66ZjrDg3DqkIwl0GqtCjrc5HzXqH6nsf1eZ/MCB/Hk9rMfiwU3raretBNbjRh+PJVj
fx65AKHYGpvs7UHSx8eYkCyz5sRSMeK2k4KWLIsJMkTkWEP0nSk5klrLH/TifrpYYNdQkvAsKzIp
bXvEdvZgWekNZ4enka1GYTepLO057aEuu1FY6kl+0L3xOTV+tAlNWyHitzUy6O5pxetE8X+qkye7
1p6xhVy/snI8a25Ltbv7lfeeNeSFFAGvregfrDQ70tt07IX1mOT1VsLgJDMg+NZI9ogTg6Gbu7Ie
l60Zy2R/LK623XwaXvs0NPoe6+RdqaKCpFqtX6Izs4nj9iDc6ZppxY+8Y7WyT4qJF+CSPYyKfpRh
tx3rs9pPf1MLa8u5zvPXvuS6XvRGSs7dNyH3g2O38YvHJ1XDguo9Sme9QU4RexTjhUp9M+0uGinz
JBLjUHTjtkzFNordjTRcBCzVNl6u3pC7O6baeKrQjRR9uStGfPn6RbnY3fipo5yNJO1npuc3x13B
CDTAdLffGGy6CumQSmjeyFBp2lYQl4uLlzSFLxzsH5YVCUfgh0pNt6WCZhwoaEfBx/1tLO+K0Q2w
Z3afQB/SbPVl51BX0jatlYCwBlGbGvRYfcX1ChjpiHueq9csp76zeqT5kUFLMtQFgyVner95bBeB
G5OopY354Y4ef0N4Ix/ZrliNq2O7a0tef6KEuQprh9OFsgzvLji1Aaril65t+LGb/JQjg9dhS6JM
+sOwsgyZW2XSXpXCfcyS+oTF7KYYhNi4cSEC+twfG6XZ4lAU9j1sBQ2X1zHrvjgc7FMcV41U/cin
SmazZDVQfQBSMsfdTYRNGG9svr/6gCSits1LOB7DvuD28GUK5JlkyG9ynOWclBCsShkLoAjcEhCh
2KU2cDcUqbl5lsCZDOPA8C61h9yJ9xmioCRKzIThxfE+tAg5SW3ZJV23y6E76O4XJbiR1mRytUc+
qJrGjUfVc52MoBowm+/ERU28j2YEPyArW9DlXavHPm1PKHyf1pi+uv7NIH4kaNfDTjlLhEWCb/SZ
KlA3DTQ+NTYByi9plO7zAlZIFjXNxupDzVYCW1MPeU5Eg6ng1d5DW9/Q4jzKp6IP4DWeOwDExI+j
6RjVl6JRTvNinOVUw6qIWTCM/thRQLTPTHWsRWns3Ew6QLXShLqBj5gmIZWAJkGfT3TZb6Oek7Jd
S64AwxGYs45t621onQPi2JQh3lt2DiunZRbXKbKBLHEfTWpzhanv8Re/6Ov4oKVgDNnNK7Nn6pG3
uMJVe3bM7Vo+wBGPZKGhDz16gobJZpA1irKDD+tj7R2qsVTYa4fiBaQQ7oU+8CCnaspZx9DPfdkG
9EuWQ8m+qTzZIjmsxkqWyVlBRPs27mtKekXq9xCBCh2U/2qk5mdpNIFKgl0avZw+Eq9i63YceGNf
TXFEGq3nGDWwSRCx8Q6q0fIrQThSAK+6PvATc14ep6S5lemLpAkog+cXTugkWmD2YWxzJue7qdh1
TJRueiaE3eRAOamJf/qibuvU2hVuuV+YEoycbhV7/kJlwsn74k5L649kq/BRcmI5HNCXwrlPeX+B
f+cLEIOhm3aumu+mVheH0sgCB7cSmVjKqd9P+ZNTG1v6uja5+lPSxqxmZ9aR48yBCSDRU5Dpyilo
m+9Yd5AC/zcKiMcgAjkm7kauDk+Ry+p1oT4gcfgerN+w6Zke9twyM5aUnaGy+/6KAeevo+ZbfkS9
/YUvifmoK1oG66Dg+LIy9dgGDOQx9L2sM2f1m5yVgonLKuDTB7DCiICul49y+fM/njn995fKJ+WD
jOmkXvC4lTm1J+6lnfsN+6zdtCEhPkSe0peHDDkAWvHvYUoITXRBEm9E2EyQBcGFUD4qFeVZ7u90
8GxA8k8ZdJFSYIYO/MzHyn2xz28jzBTupfJ+YmFuisjeEjYYRgkjM7MoWrL+6dtNS7ER611WbCSp
wen+1IW16UBVWMMyvstv7W45FcVBacqDYfxlEi7o2irus9GJcIJvNrrxjqMxyNlbsn7L1Dbv7Cew
b+7H5QHj+Z1PZ1TlSMrjXurBJ2VyMppm+lMqX0pi+rbQg4QfeKQT/VRsPKpQskS0EmMiqJ967WxX
LCeZ4by8TGkCr9Audo2xdn4r60OzTE9x+tN46ta1678jKmr9G5TQLZ2DZwe2JY/PGmngSsr/laum
nG8ti5L614ElzMZynaQjKfGCAWqcFtSEOqkSv1bjsMWjd2M6DA6DXL7xC/yjkvG0DJmRe4lyixWg
vQk7Grb4ocbTLsonZV++4foycBqL6ct9gienb31Lq8aWOciNOkzWkvqa5bzQcBN4U4qCQ9gt8T+M
veXrf5OWlS3vT5vtncu2TgSzRXbKquQ7X+lXeyll2d18NId3xVs3DY5b8uu/oMwZ2xw/ZOZo2fN5
4B275Z1b402P7h+2Bll6VrVdq2vh0jUbLUkosn9RBwlaBeuK1dwnM/LFjAtEEkSQF39dXnPEhAka
C5UCLiFvuHBQG6rjvQzDIyiu1bUy9pivEtvPcNpWbOo4jAcuf94BI/Ad3xSkJIymYT2VAME6QgbC
W3zHeVUgg2h4Assl3BGDZAnNIpougxNmTtjQct4YcjkzXKO9bHjFcnpkIbquIJ4hetMb2/tgTWjp
Uza8yDko/0gGKlal3HtVFFSLHihtEnxNAR7eJbNLBqKpg/5J2GzEr/wDGQ7kFFc+E9Inxk7GdPmc
RAHpYZ3fqIFuUDTZl96PIc6slXh8YZsjYPz3/rhXm0xcM3DtYaku67TReaKoU/+BIDXJ+qIF1mD6
VcQLZbzz+q1yh538LZc1RP2ZVwFplSvFk/k8RqzegWmJ0kEHK4rba6poa4wAgcklWVdfFrYZa8G1
8FLIwDwUGJ5s0/+FrshodvIUpwgPUuC6UTOB8uu7C5IeN89WHh/tGXJGfuMDFQ/mNy9Bh8PI22ag
raEP5HDqUtGVZP3ar7BiVI5YhBQGiKjHqmANTAKJ3OJE/+8WjSFeX71tNPO4xOohSXf4K21M5VVX
zkLOJzbknEpWxhRg1TI9BHGqV0EdmMydbZxZTnPcfMozPypNcm30y6Ocf/+tNJqBIReJ4UsjFTeV
nUi+CZ/DrIRZ0WybGkOYkqoxvPAE1p1e7Cs4AMorzyM4w2WzesTUBDr2Jc26rayNytEVC8AAvzEc
sykLGI2IPb/ARKfXjXM3c4CvP2TUlzMWQR+i6G2Kiku3qEjdptuudw9F/OXFYUyU6ziayZXEnaO4
A3uHmRq7QUO/Zc1wWsqr9FYiOZiLeWe1X5ZBXav+899o/PeUfd1fPFI/YoD8uGw6IebE2ofq8KAk
ON9Y3k7GHJnmyYNXZmcyO+ISnBUtpDtlyot4+rJ3ogvQZYKKutX/Mtr/Fmh0EWJ9ITjIa+jYraqE
+8y+QZ7omg/Lehqih7o0/X8fUXBkJG1Kmc6rGAPMQ2UGVBJ+EBUK5JrN7F+h2w818Yngx/r0JGC3
vNbzjVxPnitWGvxwCT/FcqJW7lFvwK8V996v3pZX6cLYkEtNTi7mZ8bWKMv/cgEzOVVVnFAM2yk2
PeCXmpG115B07TxA54h6F4Z+unEodXqjc6YxWt71oFeUIZL3irUvP5TtQO/1bWR6JIKEDezbP9yY
oUlORqzvCNQ5ocDEIIrppw0ZlWEEOokS2mpD3Y7eNf1dDNXWgiUqr2kY5d3oGjT71avB+6uLI2ow
pwJKilYhNwfIUSrxg9LY3xSyYF/OM4FyLFw2duUVE9t7pjw7U4shuP3YTvYLE7WY2ZrTV5WCre4l
4QKSyJyU+yQNJrymdSO3hx4M3ZQAACdHZpjMNBr1IpMiGVlIQ+Rd8xA2+v5z16C/P+znQaFjYdj3
aNDklfZGeeo26ecZ3/qRvA0/mNAoH3nvEaBRV2g/TI0OvpCaF3Jt9nvBjm6uEXVnDtvFcCG8/LsX
lYzjFI/xB4gDMHqGFB3C6iBnNVpBQwPVXw0X/c0Y0b0BLcZC6d8KYg03y1taGtAXzX3nFEcZ+jok
F/+LPKwN1vTkMuRfDflxEpu7Ylrgj0LXc16dfnX8mrGQyzeyvL+jkz7q1Fg5m0DNrPXZz6s6bASQ
SJ3tDNLgBC0TmQM7wNWxYe3VXs7O3jIvTQbztRE7uZm4TCbSSm1oHuS1+uXTGt5lCFBjayfGz2q5
yw3FYjNtkdTnZvWeEz1pNH8lMw+5deTDl0clsi73BM5vfTqrbXmB2vZagqFwrNl6TXQYJKVBS54W
1fhijJh/3BF7ViNJg2SHPV7mbEy8O24kNrtdVD9DGpJZN5/KVsobFt6tU0MH2oxBwvMPAh/2MmSO
0/y0VscZo64heWSfT6s3a0AbnotzxRzQP230E9dSnWoXWfGZW+hGRNc1+n1If2byagszaZOIXs/J
w1SMlIlMB+xYfjxI7xlfho082C+V+5BhLMT9yCyfCKPNy0GGaC7Pd/9CCJPjX0DktXroqdHCkuJY
IENHP/zas0pr5/fgthyEEXLBHmkTxUTz5SHJIzYtBdxClxmukfY/ckSETMsX8pOI6udMyYjPoWQH
UhpT1+sDOcdoELhTSJcDpmAcwBc27JxTFSIOX0xa+e6kCvVXZDNL0WP6/zDIcDt31T6Jy3eEgwLG
XbJhiKlE6qKqQvkgTH/o9yTXsfkoT1+Z0++w0IgAGYSMtIKdX9HJEKlU1HmY9U9R8sN2Kc8pzG2V
0yhhjsMAaVGVfTPRY8aDrHpAtb0u5bPy2sv5k9LedSrqPc8rIDZv3KV6JRkqs2/eWFQDzrXFe8oT
dESqYq+Y+gveT34NRZE2Pj+qrX1FVwYPK/gleV/MMUiEv129vBRudbZKNL2gGM8DE9y7yEfVMFBL
u8/W9rZQCMsZY3OP4ESAWYHpBzV7WDiXMxr/BJhEtq85rhCJAEt+ZERmcP8lczkTDjz7342am8XU
Q48dnrcpP7Ozlf2sktlzfpXJUiFUtl03kPl1Cloowxo1D/TUqKeGDWzZlD4nmXj8G3/1Ukqt8fJu
Dk+DDfqj24daH//AEI9BdhvkfaYBBmFTwTwerq4uvtUC8n5eHFcAFmuBtNrTDJNwyqsbTdpoHj29
9mnL8GlIh2KlLib6DDF8TskXgFDQpMBsKjCubLK6iN5hC9fNeN/ZLdUGdbjrinMZZ/qkjVLhLGhd
hUmDxFpDP0e5BKXCbbdgh1KxirWc/iuLwJ5AQrQK9bssm5e2pAivVi61GQtEiESG9rOOuFBDzEnN
ZAu5eA+r8Glx66BfqgejZ90ljij2abnMwZoW9WFp2sOaJX/MoVK2kMfMU6dS6Jb20HQ7eN/JVFzX
dIY12NO/4yTuU1pTk8vhe0PxVDS6t0BOk0j9VCKmZAPmve1hn9xpSvlTupXksnnOFt/E8aoDEPqw
fzD4Srs/eJZ3m4oHu9c5ELsFjIMpy7IRM4VBHJaiTexGywk5wMjPxhXgCOICriU66U0xYhQ+W/th
jZ7W1P1tzemxofEBdkzxYXXrfFxhbY8qZk9lmm6d1fhb0nCMKFX8kcTVQtmfni9rJhtW7UVAOFOe
9Ih2EWDuI6Q7DRBYPw1LefTSiEaqIfq0lgLCsDnMvsilrXyLWJS5rJ9VpHG0zlt/aGJI/SptMcpS
oqbm2Dz7JJaHScfy2plf1WbmQCOSY2JhHge8Tktd1X5UEUj9bFhHjJLpKIib67g0w6mI4pr2F6p7
+1TpnWuWlEc3jcVuhrEPM26ldUKzUyKgoDtKnV1OBPT2A9qnm0Wva19VorfCpccpruO/dk7wMqbF
3chyWGNS0cuQBtxgJ70b2uySpgpeYmt2cSf1tee5rRqtY3OEa9FU7iM+EE8lyMhFMctnIOTDsLSH
Cf5maA3T0SyMi0lZJHAt86A180WlUe0CnKpvex7Fn+wlNHtiCbCCE4ATXpveltn8FN9pC1yPK4pd
D60FpKdVeLjQr487CkuTVk76BTrET5e5MjiI9nDSl9jeeokzPQz6WJ502iIDCh8xIEvTnNTOo1LW
oUCzOJoWFvHo+enQfClp/SPd3BCodl5ScwRCyQjcyNT8ait7/wY/gTjQojH6s9AAEqipk/UbzbD0
r8zMq3duFS9qYyQtndqi241tGZ+WgiIS/Y9mEpYQ9Xd64lLddWzj4lVCPaS8j0NkO0bIQjUlyi32
iNamd6UnikivkKXWgiaCoTfYD7jL29h1rMah97p905v4RXp7FVS3KvLLUpJYQQU6qjr8RUo1oTEM
PU7YKmr10NkgDtqYraiCzcaaRcekAwSmfJI96Ra8WtdsLWBZN5yNZQggpNA55YysY4uwIUoPDWtq
0YKyQ5+ppG5QNLb4OolnHUpt2GjFc56N0JDLco/uMy1m8WfVdHh/Zdm9yNifo4F4n+mLsetYda1V
fIx1J51VMiiaXembqHVvanptC3e5DqMD0gMBO2mg9K4WKbI1XBdNXG0FvRsBpplVEUAzR/8oGR/y
xP6b0lFpUhQwycqX2bmvtrJ1++Zsj3T+xZBEoGVaAIHVcAFCEdI9sDToMWzpG4T3BZ8P8CigPn9r
UvtVxP3VSsfA6ghX+vQAlEqqAVZJ37dbiG1WW6GoXJZppp7tRYNjvcznYp5hGETsqxRPD/JOWgoi
6BxdTOj1TBYfi83XylQhtIr5SXbaxjp1s8naM1jvSHTAAyJ6qnOl+I7XfA20Aug6tIGqeNTTVaGP
R4WRHMfX3u6QO8Nl3DOzbVwB6hmpS/taVGdbU7LuS+/QrgkN6voJyPWRToitu+ZXYZt/rdGTbWJY
qK9lftXVKQqqTNiQzZARqh2FnHqyAr3SIetjUuegTEUdq+aICJgS01drfUCPv+hTRUdzkbylwr23
TUKHLzjMnvz3nLlOE6Dfs4vmPMTPbKsxfmbZ3ha3eKq09NgJ5465t8IveNTw9epbUYscYALnjJ6Z
pJYGB11KOpoWhWxWoeXUsCoBaaEUjNCt9Ml+KlLtA4EWJ3Byhz09sbywN2B80H01b1svQ/fJKP6i
t/Okq80OLT2VNj8bUF6x/VipP9JS+xhV+ztHfBuzr/VPR4GhnjrkZdePplYe+0x7M1pQTbfs95BK
oMcOHKkq55JPPRAULE0PaCzvY5p+9YEGyCI0FFboon2PGf4EVgSXoLAfhN1v0e9408W8tY38bVVK
inhKfI/G5eQ0YywP9BQF7JnzSEOR2uiNyxLND5RWX9k4vhsH1xx1yehussYfaNphNCXMJuV/PJ3H
ktvY0q2fCBHY8JjSuzJkOUkTRBkJ3ns8/f8l+9w76WqVIcFt0qxcufJtzBKoZkQRQ2TW9NXWESEr
lNt4cV7VNF6USQ+2E3Q3FTFueqkfTCt9CBjSshqqsl+j4LsbWu/mFt7HoE3tago51TZ6jIdp8bMN
Q1e2yo73Wez+TiZzoShHG5CT6s2qn6w/Ztke7Lhbw2hUKytPX9OKOnrXFPqhnYQ/mPjRtidN6OPi
0wlUTro4bcy8fR5swggrs3pI7NMhm4OXaY4BD8rWWeUao5stY6Rljzp9C1dUQ07LKMKb4QXPrjG/
46xf69Q9Fx3JrWUvT7Zekrc2yRsVrHDNOkvPEQuQc+UJc4opB2TxjYce9RCFTHarwKDp4cwY8cAs
9JMtAWIa+nTwdiVAReu8oHt6YjzYJ9z2dF1NbbtyK9KQIdJPXpRddQxME2U7+LAPU7Jcas/7nhhF
RFY+HUKlHeHFtJdmjI5dNaVbpYVvfTe+z6XKtwnqOFDARg6mbq1qND+pwaKRoR0gGsQUSs2NO8Mr
d6cKegg64kW6lcF1GT1GKzpGL6JOXOcFvIVlHNcLUdgqwozrM2mJ0e+I248N5HFtqH73Y7UdOxKV
nobuZlgocKl2tzjuTz0SgSqdHiPVxbe8ri6xbgJcFtpDadKHXuvPnqKq0iXwbNw5Wda2UW/sxH3P
QS6Hrj7WjF5EciCme5FIbuCdtELdUkpFVq+Y9h1V6xxkhMbGAKYdVq4xbwZvtKWxlb12g+1sQ+uL
BveNfuy9X0wyEo7OBHqw6ABmfkMTXSqnecduHGgb2cLsfLaAj12GR0UqOeWTUaz7tCF1K08Begzo
Q1Ca0KtNSW9RlLaPhe1/Fe705dcVhHouKQQzBrt7b02UAJSABWTOvqpciH/Fdub7Wmmsl66+MTfW
gk8Rgk4a20JBsNLMQ+zWt2ygS9xOiFkrJgha6qzZ5b6Dhk2z/i2agXfEnhf04LQSkModdTnZc0bo
58z6h5fOP4z0ukXVyChT9Wwb1b4mQQ0b+10V0TH1hluZjZdgmV5bj3+n/sXykXqrmW6xCZbmIZ4a
xjVa7YbxOtQX4+kscy85mN850waLZHxsXOOkZcNLDb8IrZtNPRqEX4TAu2R2o1UYFFRk8h2z4E9F
EX+BV6x7l7M76CGlbSwLkTvKYHTgakIagiQDzS+FXw8jFaU3/Ujx81s2xIC+6BmxsaLHmXbiKYM0
Pv7xzPbJNocdN/7iG1kAkcM7L5pOJaHb2qqGphGeqcYSw1OTiU0XUpH3ZNI1SShNwUKdzShlbJu3
j5LgcQDd1lX17fbTQ0EAPhWMqYtT7Xen3JNP7kOPfLJdhuDUjtFZjS4QkX+UHw69yxg7N9pXgBZ0
nO0WO9y5kOmbMIEqRHNDWbF15kkOnUrc5zqad/MSPeSe8UfRToHG+assFrOsgJm5gXXEZJahmI7m
yDg5a9pmKbAGwIPRBUf46BF9Vv6vZoazD46SIKxG+xmqikgZuSDFizoZhBlubZ8ABd6A8rFICsZm
dNCrCntnv062cUsgzNKlQ4Mdld9BEH0gwSxr3sws34kAUudkO2kwL7CmA0QHsNgm7XdR61AapF1W
OtsBG2xCEMt0tkb37lbWPjbwvjUa6oui3ZBEsps6eIBw7aB0HzKgZvKRg3gWT283QQCPSB9BZ7Ad
vEeWpn/c2jgaROourt9Apa6JnRcaHAZy7ekndv0Tk7fb3TQsh55WzKmJCHDTU6a3twymlT+U0o0P
lqDyRwQm6LIDPW3GI+Hzefacre5x7uqWnuVC7clwN/K+SkkOHZ0nsjM6IgfGW9KQ4cRrszf3tVOH
K7OkD8uPD0YfvXR1iPq9QV3VDI4VE5EocfYNkwnHYlUkAyQdf4f8HvCTTgEBFYUh0DatEF+jnHzT
6xw6r4vNVIQ7xY7M7IxLf4lRZK9FXx5pT38TC1JzwXqTYi6rXM/hxW0XmoXTDfMt9zbA3ZLFLzMI
pUkChWrtH3th1fSxeBzo6g70Yd+QJCqvWoveXltBuAGSdZmfZ5GdZwXkAI6J3JZxINoy+r3fBNxd
nSIJNVxEqleIIeFpw/HSVh7dUgXhtQtEYvCGLXzZlFB1VQf2tXLm49x174hd2BbtvWLnOnN5dDCh
8hBuI7XQ7IgQzmUpo/e4Qx0nyd48wl8PUiACVuvJjYFwmt91jcvxmGWZdLZJiwkCEoDVgFMmvZW0
DU/oJrBruZYxPz4x45VXNRSsxhk3wP7baIDQYDr8TI3y4Kykj1bcN+II3ygHbWVZEArdZtHyRF5x
iqzCQRXWghWDp+Aqv5vk4UOVvVUC0M/wWclOol7/qOAUxYDsukvxt9fyJzLYj2xhfTDLY8kHse2/
Wq5Wet8wuiXQsWHJnrFxBEzDtQm1EAIiywAhOqkbwBhY4xqt05H1RrPzgGxLuYuYZNejErHQg8Du
6Fv6f9ZiEhZMlkvfeTI0D3WpHWhkR7WCbaLJotgpFCnQcbDpAXLYIltdQk5ga5jn2nZI4Hlg0/JD
iE/IBszjpWMl9ZaoankLfUay0CM5ZuXFpv5kLB8t2WCA3oqXMDSzWaN+yc3ndtOyYHjNll64CBEs
+IJI2yBmdaJEPZiS6kA+AA3vJoJtx961kTp6Zv9n8uJzQs+t6EZ4y9WBgdJZfwNnPrlj9mV2lDHn
2TlNVvfRZcsJbl8J8815EzNZTh3NJwpuynQxUjRrLRJAvL5X2+eEEEiP6424kan6Xfbq1xQEK2eM
aWCCqtn07tbksEbRiz4ZJ5vsyMOaQDp57shieipoXrezwubUMaiyhzRtNfHL6OTPKcxvJ4doA/EB
A8vnLpliSk79PFX0b5b9g8OLjc6Hj3WsekpYBLCydTIIs/NRkJioucynJglWrUYgMVQngRFbMi35
Stbz4hrxAcHT5y52qDc8mt1PWRqbuPJ3lR9vI+jZS5I+FTEPbpZHZfyWMIKOdolb6eKu3iamzSLl
tCagpqzwGdNcYjoPyOx3cEnZs5ZlccdhK1tTJiMF4H7T980vMaC05W/C9o+YT/lxipZYi1bWiIMS
R57211gPf5lz8y/sPigNEDmvU5A1JX2nBHgg2pSTDKYmO6N17lVFSDS9dFn8uaAfubTeixklL3Ge
H2SlUw+yL3BrTacyXSEQeYYtHyIhtJJh0RME0bAETsduyLzPiQsPA3U/JQlcGSb0Ug1ZtOWKbaGk
nUIf6ZyPiEmkKn4U3zbp+ZGOqF1t129VY/42PZorUMvR63mLCMUmb2GQheFmHhEd8dTW0iDuPHRT
drZ68xBM1cGiwhxCAQv6/Do07fPCBU7mYYdE13nGmTdkV2Fcvvgu/85ddNDy3ZRYJ2d5G9Un6N6a
L77VwVjPt1k1Hyh1tGyLEcJGKI+FEbz73kC/kz+t/YC2RSP3pSP/7DDvN8iWA/Xb06wPpDggzC6x
4TRHJ+UFF6/Mi5WkpKrxT5bfDxQkP+IACbNWQdgQYD7FHIYfaQ09vmz2S5dTsEJAJUi3cu2L2Hww
aT2U3a9c5Irmp2wJ8YFE3LQJa5AP0yLYEWkdU0JOE4fg4Ilksy01A3T8tBRIDWEH2ecM+CPjJyZZ
dISYBINEztMiN+w7mRlGFk8Y8IHprNfOcmGIlpscNl9IvCDDcu3oyrrgQ3C0wX5CuEKqQH76OFBg
gMtzEHeIyv1qlsZ6CgKcvdhDMGhoXxXmL+bQchYZNgg7IboGPZ8Y+oNo9JpcqJHBQf60l0eNgnFL
f6CcE2RlSCJp7LItb5t19PfSat/5JFM1oBnmk20y+ROZ4LQ0T22i7cXM+rx4Rsy3RNEDk9LBfumd
AdDj460YLSD7Jk63cOebUh6cOXsnH9nP+dior7HxEiX5gFMR0RiSFdD0wxVPz09k+/iSeulhZBaC
kDX40DqKB731d+ilVy97HdhDZzHheWkoq1FTMGgMtuItKrrrPKH12DjIxoxZw0d5aLlZxENovLi4
7OOQBBuBH8WN9xjz2mdKqPO3auY1zuVUz93Kqy1wzrfZd+9lGpqgMHYV0zvmeVp7ZGBJx6xYgm2I
mYToFRWObPzOoN2F/7qBZDH/6LBuFaG/XHGoLJP6lHysHWI0JudtjsloTKaD89mcynqC28U4lrUe
hbB7q41BuSJA+EGuSQQQOPUZI8KjRwSK4exA1BNOEceDAyjxWzRaZABf1gRZghfU/HrXs0LlYq7l
pDBuJKKWJyFOC72vANUO7BSVknh9j75qiD0lEAStP8uH432WIJtAlbS6WxscGx/dW6TTWZoPfgcl
GTt7roEXAeup+XkoEB7kvnupdbBsBrD7Pz1wo2Ffe++7Lct7LGXhPAfvGw9X8Oq2GWwtwNC7WFI5
X1WabHJ0xwyisZHIdW6+wKB2ZsKcYmXtRpP6TpWetYzu/jZkjLMAih4SHt2DLLcJtM7btT2J0eDv
h/nEOTYtb29m1Nztbq9xUZCI3EuALyGs8odjizFN3AHrzzRLauod9TY/IocT5WzeG92oaviboRIh
B7SooVbXBznh/TRDTwhgVenrKRGQ8ScbtKdF7qXmAPWhjAgiNBJV6p0GWb/b85cRPp7F9NN4z4S8
hKItEjLV/KJpyacEnI1Hx25ZnGIGf7ga5ZjQPKUEQdTBNw2aTzpMWh33wbEMadZAmGKNqS6Q+AuL
ATEG4yyWiSnP7HZB4k2iua0WJpVz6CV6XhYbUl733o36tiSVll0t3AM1T6Z9Mfn2rZpQhcp1+n3G
dReD2De0cmv7ugmvHj2aYZwc1RyI/hd2Ks+HX5bT7W2PsYoRzRx4T+ZtE85tqoayMVUbyRkqJ2/W
HQ7QKxrIBs5DSdLn0lAboUozVrk0Ddyth0m1fzRoynKrA22eLxkZiTx1R0zguYTi9XKoCSVs5j/H
oX8gs9yi7/ehmU+G01xajTJ8bW4jFMHlz2THHKQw9OgLXvwTs8bpIiZBZl0ca9lTOw2RFxIjmxEy
Ma7o/hcC8RShv1OFuxNTal+8sV0b0bi1iajFX5D2PlJt7TGqBS0PMy3Cd4vtTU94O7mVAUw/xnJB
EHb+NpRsxRHY6Xzpg50cLMxA4fzQa7lmzDyFM9JHe77GHhoGRA6mnz/JnvdWua4I3QuEBZV1jZEO
k3SylI5Qmv2eI7/p1xp1TTmRCO6s2jH9Rq9on2JGiyo/tuW0jwykJjCftG7FXJWcnlUxkTqC2XLG
5H2a6YhzSh132+cnbHzLQiwVU+rphiidN5NwNmbaEDJLEI1/BJTg/k7E8mKqUTEsVXJ0IPWIFeHk
hWwqVW0VvuPCVjb7MDhfEQAMj3Z/P2KUirhLLOdC5E6z7bpXn4RNIQI3lBJWHCfDpvUL4aGCFO0i
i5JF93dnHWh83EqIWQQwqHvr2UdxS9yFvD0Xvuy/JcDOaY+mLHA/Pih3b+QDTxTgHGa6+4BcVv8o
IUNYvtOqSmD7WJHAi+/TQtoXZPWx6LKrhPWSmHZpuce44JP4BgfKAJMiooQoOOBT/p/7E0us0Uid
IQXAB0fVex3TKeMY4w5NYbGCxvi34QSn6hZk/pOEdLye5LADcWUJUwlPxUOV0JJnOLTiCsTPymPL
bcGv4sPlSJWLvsfVFLRkMNhlz/gy9N8+BswitlscqxxPLoa50HSE1UGpBkrSuNahuMjF9NAsFKs5
8/0ph/7H7QhalE0qlFQgvoH++gRZefolLgZ7I0l+C2dAblZUUrNSN0Ts3xYq9+LTONPibCUokkgY
JGZrRb/lneRssLsL0YRLqMnjIWKyxvK45EUSIxPDcOwkRuFE8fGUE23gdPBZBQ4wSE/kTUL2eCSj
crkurJlnMYNQtx5obP8Y0N2Nhv7Y1tpxQm5Cub/IHt0VR4i8JIb+v6jtlC6PxaC9BiMt09BrIPOt
NIBKxBphdH2FdQa1ZNmWFO5bg2g8pUmV84RzGcV7+vq6YblaA1Zr2P2AOfprv9bfXLs/+6wbk9y3
Mc7bRj6QrjF65mlkWAr23Uelszj7ZnTPI8ipqcKPW5f19wm70RkwoU7r22mA6mt+mS5vQr6jKH3O
RO2eM+wgKmEvhyeh7So/3ReDvpXLknHkEyP7MEN4HizvJJys9IpM6nOvl1BPc+0sUaEZvi9D/BC2
IS5/OtiNyzgMmr/ZWLmBEs64AQ4BSoDPKHSNmIN8GmqbczRw5VbxRERNmZbwpnspK+csF4QrWtT9
PXuQ5EYxStGu6y3GyOzTfYelcgmROBZmHB3kSW0i2pFaaBBY6wEIHMCI9kmqpfYP9ERJgMQkxPlP
YcDSN9z9xK6XQgnN5x02AQVJudVtnOxds9x4i/3CIZI7y5GiDWWP0sSDJBpWt9fta9NApKHqpUf0
4sThQqsYsmu2Xp8HZr/QOr2b4OQ03GvkQKlYEAsXhfEUwQ8d3eZQ1uYF/SDYCi3cA0Ylwfo/iKPN
7RitvmQ/a0gwgw7HLdBWa05r3ZUqDh1k+BfPdm4tjiAM3CcwHaGmVet+6C5lmj3XbfwkMZ3je+de
NxFBch4r5GtHv/o9Gc2tmTWg1fiJrOd3xH3wWnV2au3NgeImCbCsgmt2n0FQ7tuEyK+e00cNcpVZ
ffud+9FV9Mk7Y/0J1uyuB5VSn3caextVKtwUKMk0DS7dclpIjv2TnWZnCI8rNY5gkualGNsLh/dU
IIOqLP2agI4zL+DipvEJZ7gEyIf2wNRyBqQU6YN4y4E1kOWRPM0CfMuS+CPta5I/7YJUFqpx2oFO
55Nehvf0XQLfmURVIn3uTEyWG0Y6EBLC3TTAbVx3foxi77mw7F/97L+WDd3sVLcQintPITZL3s7Q
y2Nf+t9thk+zZnRNg4QJPQPDtA2P1vCg0Om0AXssvIIxpsu3SexoFPFGJ00Ul0hDxFEN9knigQRM
rQWL0zgwNiEpTWxPaMXwShO5IPDVwngTUnIxcdR1tuQ6Jw1dGXngLpr/qcx45RP8zmYdSmiTvXTK
P6FkYN2DTVkCRBU4slflx3tmEgCY1DbxzbxzZ64Gl6agiCkBTE/B2suRkZlaSkJ4F7rFkFPifXEu
cMfgu7ELEkXAfUaKajNi8iE1P/lGscet5NDBevCKyfRghKPrSLOBMG6jX4aEBswKLAYpFrxq89X9
n59qlf9SUk/gSsPXk+wQCR3pDGCiCxFASZ7Me4o/khiK5xDYT7wyAgh7aG88IGU9yY5UlJJdHEZJ
Xit1IhzgVWD1AFqQ3MI1lBfhIVyNIp5OEbK/jnTRAGASzFUgd+mtBaLgLYrkR0MhUSsKAOF2w4uK
4ZfgilcsHRpJuOkpKQgGmhD43nAiD4dN09xw05fijOjZpSxZgKuLy+QzMNf9AqAlIMU9nMY40jHx
YCzoksNlDFhP4ecNlK0jegipqdgdzFHtnY8oxQaYjX+gQq3JyEdsdoBIR8WccYlyuzr4DkoP9RJI
IXuU9lN+r4zfyu7YYAyT8SK7JRAsLt5ffkkMg38J2uaDdef15QPJVpORVMkPDG9ZZQiBmZwM3GQ5
jWshOLDgcXDulhT3Pr2K25CtkF/mr2XzOCJ6SH0TAQbRoiJBrRQ8h5/Mf1SkJ1U9b8jhN7Lw/EJM
1jxSfO6lXYSQVKlXVgi7LZhEV145OQ3vLnENr4+vlv/Cqh/ABiXlz/tPXoVvKsjXbn8SWIqTwC5J
siIZ6IhLFm9r8Wz4TfrzYXZDXmRZoeygqyhBdoQ/Qx5lZYMzKQJ3CUAMWDz8qI7f7qWQnE/KcWgE
VE93qQloC5lYpc0JkqJDpMF3B8Rz6XGYKWEASllm+MdwHmLSLRLoowr6M41Fv4mbMuKmcbaJAFgQ
kiRLPxM1CFlDHKaADaXcE7I4CxVsVEU2FqSQrrAfZTF7b6EXJZD1bZHeULaxHe38VXMZxs5l4Tkc
Mt2kqfdicFgz2nigJiJeUb5JKTkOyE8t4LmK4x5vJ8N7gll5FesicWPCaY8xC4yEeUnQIWE5JYAW
L0nHAWffDo9FUB6bCSV2hL6UQCZ8cqsoVppGIbK43oNMdB/Hs+MsxzYN1pJGZNn0EOoWaFTlf7Cs
tKmdsv6NfsONVLV7x/+VDf4x9xS9VQJnc5So86kcjRHIqzjr1nzm4VIvk45Ezgl5EP/NneGBzokm
cqUtiD/lOXloAWjoFuI3hU9iFNbJwtEgMQIb3qG7saV30AP23Dmk+NPovQQ1yAcF+DjLPtqE/NbG
o3O4pRDkTN6T5D+sggQFVVRc7igcNJ1iqa4E5FsG3kpWF5uUmcJcGjEcgDB7rC+xhRobhSTwmzHe
xy6cA4bcZZG3lifgPDAPiYZ3IkKaaRJIP6qX8vwblFzG9N4cukL1Hl1g78mxHqv0xgsVlgVYlu3G
4LunaIfi5tbBwIWO8VhS/I0G7TLBtEW2jqKwv3HiQK7F4FA9crvf5QhEjDHL4+qE1M8veV+Herow
PLUHnVGysKbpg6Z/k9IhGyqQmd8CKlFt4E5wSyV5cCzjZXIRuGmbCpWPmQkJ6YLe+nddj0eQtlVl
EaktHwZaEpljbdhzTWFOuFw1GUOjsK7urUONlfbqF8xuMyMT0fgPS4OgLsSKQff3cfXFk/fqaJRv
gj26vYwDpz8pvrL3poHsihZj1dApJpJnh9Xy0VHQQhRIUkVka9YCsRDJYCti2oMigiHpsJG8vyXd
FryUc0P79kEgdrHlLeQOeUW2U3pduNxaUKNJ2wHAE/ef2+SWktWgkyBuAe7EflBH+YNWKitg9vyh
GIthBOSwrmQ7IFKW3CQ51aMheV1GH1inufcQxAusxzgQc/kQu29hO58kWZoIVx1f+zcE4VkCd98c
DjWG1jW+aXxKYv+k5+YX6kEb4g5AeY2esnjT09/BywtpsAFGtCYantHdkzKxBC4zyGMcBUfhiaR+
fKoS52TSjTmAEaIUj9yXs7NcaEFpvZKERwo2UogRwyQQZz3RDIam0pT4IO9XswehNT7pzNkARMo1
9n3zns6FSPTL8R5FN9l4TBC+XtTrYl2ZJIeTqDZOYv/LoRpPXUOFETlpGodDcEbffrGSGOEaBnWk
MTH8W8jVgHmMABTkRMoG6hWCM9TxJ4ixG7lK2H8kyshsJB0FNxFLZTKrtZLzhOXsA2k9cXtrI35+
VG+KwkjEEkuaKhUofr/HKAgY4sX0uj4kebuJA1pwWTJ++J+5wdTJp5lBewX54MAKSIuXkuxf4Di5
8/+FOzwRJ67jpPN/2Bh+Vw5vMV4k6xuamkgU3gdxCYdC/IskmbLGRB4RoHRafpE84hirBskCuJXc
VmINmr7uiI+ADBgCHouHIzsZ1RGZlb1AFrwfw5yxq234TyqYpRsemYsqMFk7HesB9fDkptMq0OiB
mM2ofJd7FF9JqXuac6i8UHSUJ+eiJ5wSIC6SCGbTNpJm8zNh3fDOAYSABjpomDOxg2ZgFKHSLwG0
QSpwOtGAHKPri8WUHN4GNjYnwO+qOXv6L1BH7IRU4Rt6MyYPbX4c+5hvqpLQQ5G5okwRvJQhin0s
t4TsISPJCe5AKGSbyY+TwaNrPDnzl3ItsrCS1bBQy+WHct8ERuf3//cFF6Xom5tVtjcCpgpwqFh7
FhUskRUTLEMuy5Cd6Hk0bcDZckvmKeaBFyFnaRlvvcw//50FXX2MQG+4I6l2yk2TrhT7ercmHCOx
mDpXiVflzst1djjjVtCtMbI8cbcwiZz+N5bfHOUb9fhV+SX6Le9mRdLNj/mmnHNhfjkAfwO9poAz
PAs/IC4aPedQl+2jXDq+w/f9+JmtbMtnn5zNIC1HbHtdpvdtddN0A17Ow9P+6ZdfitRbQmMpI5P1
ElISoEUgkqwJq4igAGkNGISGEMRLTZmgXTjfQBRE1fdiI1Wa+Zqb/xbKIkAAyISrjymQLeIZ8ikR
XyjAr0T6SH0aHME0VnsYhjvhVgljglcmcIHqBQYawg7lmPDnBGYTYsQCQMZ2tJUjJuFl3aeb0Xjl
QQUwaijayi1alKxGP7nAZ/ia8J2LJnEhV1WCRV6dL4SxhMLN+BUgoYR5V+rBI9xdQFbsmLan+CoT
QkP2SJ4sHoOdBI3UfEfJf9jI0DZWjPW5JUBqIfiUGFNwCfmgNIyG79ioTPsaSNMiFe95IHGdcuUh
43DMK8998JiBIZjr5DGlgz+XADmsvuRbOZVBSfMSKnMKeL2L2lPv3GtUvJRwcliVBHqyBOz6JYJn
I9sM6YEPRgvGhhF3q5HFkOcBBZ8xJfA3IZwA0sj5C9/Z1BaxQuh/mLccdF2OGjeTQ8MJnhiYAIFq
LVY4V3/zgeIpQRymb2mvDn0Ego7B4d7xwHTTrKs+XPeA/7ww68qp4jGl6tsbGV3rPymB9MLsDecn
S+2Nmp5mzAB3CpyLNxNjLjdSLDmI29DQPZ004j24iiOFRlk7eq/ThCYPaiYZp8z/oFweUoTqqYi6
xDJSBeWKIkkMZ4j/u3QYRDttjnGI/AGtUPcwur5jYpY9QGab1ykBsUDrEtrllNtDaDYwsuSjJlP6
j/8T+BA/kWeoJvbvALdi9zubCn6eMq8Kb0xyjtk1lAVTm+ygeFeG4HT9PW/jzFvIbxjIvhC82eBQ
gAxydOU0CQTDFiw9QE/jbBl0csjox7JBh3PKuxGtrdh8IZGknbFhovQmpfLbOJ/i/+pHth4zEuSf
vmsKeomxQa8YOMo53OuTgpoDCcnRl8CDGcKoWYcUlOiH65AUwouwLAbBEH98d1dQRe7ngvtRA2YX
bnwLB+QxyF84M3yRtJTa6HZiTzD8Vl/8liAB/Eg+HvmZFNEhGuTOgsoaIdKCFCmoBPdM4hCi/ZUD
6Swo9b18StZtjt61akRjEXERKmHi9uwsov6RHafoXS4VB0l4lRk3ogBr4gpF4ORyC6jmCdst7agS
AvKVTN1IKrL4diORjg6wwSpJwbMm2xCXjiNl5AmzwO54kZ7kj+TGVcyVWFzaQ5rnezWLljPBniUR
K8f+LNASl0rq8NwODdonDbRoja1CmseQc0sXijoLzbjgx3zBBshCsQxUuSSykkyZWwgwvxT33KHB
Z8gbSY6uO7OAwvJP9pKzj6uVz4PZlvtJ6Ciu5P/Ht//VvOXujBNRbS7ICwFtQ+gqabWbfbsg+3L3
rQWyekytDfNUUMJMEJFyy7+g57yP3E0q3F5wwl5L+VnSMfmrSQfnhWUgGBi/hxWkuk1A4JHyEAsA
a87Ef0RlGSMU+v5F/Iy8A+dIqvpyfxF1AWSsMeiiKdxtEDw9RPWjJEriPf8XHd1DTyK7mhI1UQKn
5s5H4UxwvRypEGC6sfr3wnZa33hiiZUwrWKYMgxL0Yb3Ij+Ljf2ayJwFgI8za88rSLmBzcrieo8R
cUCB5RQKvcoxnIPb/2qYyEDxTk4+e2POhvhKSU3w7hIVEbLIW2uufcBhMDEDirMQn5aqgiqWA0jC
TQnRMRgc/6hZ2tGZkl2MDF8QFBBhWkT1Gnvnxg9C4eAd8Lp0B9Bn139yTYVcxxfd83cMZwp0OpD6
/TIWzxBBnoy0fDZcRf6mPbhQR1PXp+yislvYIHvJeV+yalUoeFOQqit9eYvK4TtCajIZDGpedvvb
mknk/SVkSoX2nFnNUzMlcPGDfYD+9T1EaiHBJYBYVV/dmN2MGD8GAjL7A5TsFynKy/JHuXmOvYCm
1HiXtuE30Dg6qBD126begSDlm26Mn5zIPRVN/TQPzYEBCA915Tw0bbMTilTWBmTWU/hOCfM9jNqb
FMi7YjqPPZ2xvP/omu9Si+gyVKmC9tXN/E/JQJjDdWbq1dnz50soigAopzQNViCwhaPcm7Rs9t2x
7PLHpDEuHPYXhICZQzWE3G0TO+ZrnwniX6uk169DEEmtb+823WHq4LPFSCSmuDJbj4idI+AHrw+p
gRnpSfLCbvA/8f5k7/lWQBeLWn8Bdia1Ai9bqPZlagt5iQk4qFExhyVt+rNwIIK6fksJGyIrhjRN
Ehxr9d5XIVkjl8R3PLpy6vLKBICDafhn/KKwaE1HIzYBWfIaSFShXdlrn1NqWMu5gPXj9x9MQnpB
pn2rjfSzsc7ihqOYNsPButBP83wny9ZUMBbL+Ce2LzI9mDtoIsBhazv7qKfl0UY8vcl85gtWx3FM
zpPbXxyIH6samVwgkFO2tG+9sld1+yMMyoHk8V5WgfzQwgLoRUdKUDOVWM8mRbvB+ZAYl951YTbv
SV7pc/6DdOzXbDHrJDSZoFhcKXC/o8D5VIXolmb4r7Y1nuLRgceZnTQqiXk0MY3BUyfmiX9IZNNh
MCO4LQ64Q7IsUoqjEQb9Avy4wL1SW1UiuOg6PzQmJvtoKelELY931u9IzGPZiEwx/gbz47AKikbO
xWvIQADskqX7bDWdJEhvX4sujzYglO9SELVStOCJIytaMtt6uttoG96jby9fNnGTZJbpMu3ubpso
zk3cLUiG5BhSyyQ4uXUkoEKwH6y/NRB2tlQdc4gmmfv24QfWlu7T47RkkAKG9yFGDRssVp+0tWCN
OEPle9t8uqXwGWbj1W2fG4wop0Rso3BQYqfc40fEBmPkJCjqs+4iNVCPvgaBVIR4H1k4zYpYkRIn
SZjgsoLW82gxJS2TQgOe1SBJZ3bPSr5mAM1S98KKd0TN2FphUwl+SEpmJsNNYjOMWJZ+iWOUtM12
3oO42rcwicRWqjJ8LuP0F+GDl6eSWHftuLYowCQ8TFh8dnIIzfGFiAoHzmvx/MKLofpM/CcpN4/H
X+Na3LS+CLyCYZfgYKauwF2c+/gfryNRZ9S0RzHVcKaiNnrFhDdhecCy4kggjCC0IE5akOMSaEo3
ui8J/XyG9dACifgOXUSuJSUjcnzsEdW4xwbRFBdMbPav8lmpWuBTAFQkgcDFkmOQPPBdnpUdn4vP
Rr/I0CdwBFZL1DScgaqmNu8a6m6eiOyzpuLvhAyDymB/lFyFTx9z4SaiAvGHgcTXLCjR0X2TqlsW
E2bm7/BBm4IWSAOthSA46b3/KEiS7aM7wJRSqhW8Qz2+0uevIXkjEDs3j+0TKyWso/sEnvK3Ssej
RaE+T6FZ99dBVDjVQwJdtaDezC6k+H4BxfCVvKpBYISnI0RDnlEiEsLC7Dj40zddhiudn3ZxeeM8
AqHOcnr7gsmG2cX2EHOh+GVTPzXpzSoA1aRere3ZURdZV8mr5QFB7EcUmqS7h8eR/JLyOsoFDdZR
mFgZok20FT1PeX7q9S9Ve6sQeWSB6GugBton3ztK3pwMQZEkDAyiCFYJbczBowSIlih9ZRRdgO/d
t7T4JUCSFKaltqKAGrAlsEtC75WkKWM3+dScxNz5kQMFsY/zV1U32Ee6A7+dOI9URE6MrA444j16
aVE5QldbBSAqnxLSgso0kPCIjqwqOjfTH6mpkAwchJ4q3pS/lvoVT8VLilfxON8zHaxEG42XHll+
3lXAJ4FQ5SouMENsMGi2lqBMqmQ8JthB7xIvYeDlrht8Hk4fuUoVv/13pTwiHXHdsJybGHU3YOke
OH8ktCUzpu4FpxdeNDh3bz7Hbo986z9egrlKSaEzGucL0sLWSautFHBEJYkfdrTBLejV6lDboLwU
TwZAmY9SJYmI5BLgTC1RXEX/sKT34Npi1UjceKrMuJsTyWDRpBJvwdERIkEWBFuJ6kki9LLchu4b
qL6H1yMdZ48CzBmtYmCfUkVhn7iLbVc9gMlIHV+wcNTZz4ZBv1AMM4taN9/q1A+Jt6S6EGblWUjR
5egDt5ozioVA/vw2KhrrxF52AjEwKmHlIgsGVCs2qCOBTTiDUlewKAqwW+yZ7L9Qc+TxxdBzqHki
2gO54CdTf61BLbgAUD0kipILzVmXjbwTr1Afqu+3VIqGvGABfuk2kDOrm9xSbFZtjTfCfh6Y1YD9
Sl4neAeKJ4KvCcnGtbwTc7kj1GWEHy2HSA/o7tDXzrzcqdHxtUS4rJgu0YBcJwyEFqfeQDokYjYm
dRgxdrqXUq+A3jCjXZbk//t0Us0YbYj+zgePPUIMruy/S6t27CAfM+Ei84XHZGdazlSTjaClXNtu
ozuoa2jjg5SVFLSMPh/WEqnZUf5Hz6pNa6qj4Dwdfd1M0fHu9KUA+gjNGuGrjaZkw3QKVHshhU23
3EcaJXfh3dBpNLrpsadmuzTNi7z0/9F0HsuNLEsS/aIyKy22hCYAgqAmN2UUfUvrLPn1cwIzs3iv
rfuSQInMyAgPD3d5smPQP6gGWLCP1bEx9M/W8y+RyeyGQhKqR1tJWh0B8OuY03PqPf2vdeCJduAo
0iPrENma5j89azAAbctkWyzO72xn83qsqnMCT0+141Pk61QKNpqSXkO714zQfm87/GCSks/LIjxU
O3rIJhKxLb5W5SWo54+yoDlue3KikG7bpY+o03AQEKeqBpSHOvaOde27CJ0xFNVwTIU4fja9/k0g
3zoMgDmiJtxFsKUNE4A1HK3PJbOBH+GGoic6fyKdcu295c/WqpdqcdEG1bW9ROABGwVBfODzbK2Q
ScLSSCPgyRhpOOTpA7c6mTVC8E14Gdz8z7DNU4YwSD4v69HqflH/QD1lySBgEZjY+/ZuSDD07pFO
wZj6s7YzEs/UYQbDLO4KHM5hjUkFKXiJ7qFsr67WMO8QFcJfVCrdGr5E7D2ZzY/jHAqiEWqaVfVL
1B7oUPOHYNo3BpFggHp/8csjAU5OQ3CLbUQzpyWvEN4RI1USCYlZ0uwQIp8ERQkgIexcwrMuvUYB
fruxPpRaTvOY7vJ8RRgE0wCPY/gnhFNAOT6zcOQDiFpyGVJDC5xIp5vlLdtaciRBamuGhxct+H8O
smBT2EmjtSntRwGeMdKkiCEKwceU5yGxmAvhIkcqvCox728ZUvYlWZ3QgdnZPC9u/BZ7va28NS6D
+CgkmxnVPIHP69K9QXBZhUqU1eIVXx1kB7Erp7j5lMhVHwIJaRF01xRm8vCUMhbC0TeCRtgmylDL
Hl6b5BL4RpD5fE4aOxAMBbZcW7zBJ3nmWhr474Q1Lmbm96THIaW1BmUsweYjkDYM6YU8kkXr78kq
mMSkk4Va3p+c5/0Hzf4Q3TR5jW59L+duN2X3gtPJhwUd4y7TmgMGCTUAOe5UOhU8IcLbDEvTTuDp
4PsGv5B/tDob8uEHdykwhbDdYzNmaBLe0pAcIXGfrRDujCWoSthMGC/XxqttMnxKZGJSEcisfcTb
4YECnqRCxgK40IlzO+/VTsIwX4vL0Eb5ZJHAu27NtHJDU9JEh2XwMCDlQDAZZZu9ck9yyuoZ4WHJ
tzpgVbNRM3nTbVF9u2/JtMMue1ME7gmBMwwyN2b7lztwXVWk/ot6vlaWAieFpMWS+7igEigRoU00
pKbINWArY6/kkwiwaRxh080oMPI99MCOMn/OJfB2QK6SOq03PP40QMemgFVHtRTB5bYxoyMNCGUu
KoV75AA9+NQvWoSueOglqAi7OT4Vwb6gSofHg05Cph0UDG2GqIjR9Gukq1P6ai8UDiqVdQe4SmmT
4E9Zm9afovyQsUy5EZkUHSK193z3ILyCtKH/oGnPUiPY1KjS9Zzqei3pCymdtF0EBKTK53p2QsyQ
yITI0Uq+TE/CT6cv/6olh2deMsLcfznKY9Yk3lg6Q+cVzkDgeiQWDTVDmPsH4Sc07jcnGaeQXIk0
lDxSb9wHV4A1PCJNoQzE0ApumpB5u3F8t2ckSrp8H0tlSrjDLG2XKB4hNxpYgDm+liEKDI4AqbiY
mT1u7YdlehtRkZHszqaMn6DEsed1zAaxTb4DA95ICwlZ8zupJHJ33kiXXEoUQeCII/TFKohEbDJG
pRCeOmltI3uNRJEbk7Zvss/g3/KAJKOQmgctNm0nIB+dTJa4tKGc3PmlmSPfw6KWPj62X6uQoiYg
NXOhfvQwZkC4HVJS/uBvEmOIhxUQfjr0BzdmOoF2DSWL4IIi+yFEqDbjbCTlib3yOStq6OVNuvc4
qcZgOQYD1Du4e0XpPupe98Gf8qmBo2A5ARN5/trJvszQZnTgh/r4LvX+OtZHEBAp0ji9DxGwx9aY
sixlogZM7VG6+ghdTtSCiipjxjK3LegfJ0delsQKCJKUq48GOk8ZXEiCzC0FE+Yqu3tOr1zkKmOE
W4t9GPSM+ECNhY5BOL2B6POFh1tV7/Y0fUinMQMrZtn2+a21MzBQ66E+DhJ8TkNt0znMGALEcVcj
CM6IFakDTOovxAkaCTLRJDtb4gIyN4xHpoLDpmjCUIBE5bM5/UkfEzjHs+nKThCLyftMDH3Y9bkj
JRaonoNsX4YvCeNm5DzH2avOI/13d0BvjvLs/zYfRHxRr00M1NCd8X5kVs1Al0n9SYM9Vxf+m0n6
VnY4QjYJFCqvk2OQF8oSqttHx0ebUJ6DcNISmqTDMCD2CKkf3dX63gUC0eIm4fGDiP0fZ08mQxzf
R4rS3Zcs5pRalOhcxLU0zGp2pMCofAsz7ahQvYreXImqPvE+YRi/wVRIeEcCrkbLDyc9CJAcqV4f
7RT+jZAQTMqmLODOgRJgCMiz6CwRfN1i3/4tlGbpUWXsHLRkk+RfqlDPim4kF2lNpVW+k2KhLOKL
EKfINek80EcAWG6BPImtDWZ7OJJ/ect2jPM3Ev5SbAtgqzMt8mTQzZBhIglSuR2dtfyQ0K8QSiJe
IZsGeknvUJ9Na0FxWAjcbYuTVoyaj5SZAp7JaSj3wPFFcsEzLSsGTdioRDd6QA5WfFF45N97mZF2
32QN3aJeUQLvIfb9ZvCg5QQOmdJJvddWoTWEaDoMGOkPD2wHjyYudtG8X33L70ixVlMIggFZfIpW
Wztes5NlJ7flGJ4gSzE5gOaonKRy0JHGp/1hKo03vM5WOsBiLHAE85jek5wHA71iOXkMHd6jWCxW
FwhFNLq/5XgCe7HygwjnCG/ZgbRe9L9waUZOwM5AsrsniXeceybPTxCjHqcOC46MAQ4MUFPbPYbm
TzZ/icShEL3lkDARTeu8Ut+MhkW0u7aR89q5FYUGID9rzGzh/EoEE3hlVsAvSkSxGXFw4BjN9Sxg
KLqGHoFQfoXNzJtlVUJqfpBEYyqtC70xNSE96L6WoCvlHFMSgBAQ9Hkkapo3skmEHSfSEY0TA7WJ
5gobntQuLLt7Xv8WfY6nlDSPb5AAIHRO3o88Vw0pTR/bCo+5Y69qjrxu4RnKhY5MGBaLuvhMtNqc
UkSyg9lpb+0w/CSJf5RPcSk8GmjFsozc2doXpB+yLOQm1WgeNIVLFXqlcoKV3YT8GgqnxGx5hGXp
Xju1PCwUMaKkEunmCdbNg3yOmrq1/LsEBon/AnTJwQcoFo/DJZycJ45s8ATtJt7ok0p2tK2gPMmk
h2S/9Cmmm5O8PIelVA81MGSDYkAynlDTBsshGTFRCeWkEX3nnmlAOfUjvNpFyBHd5YrTihWftGQg
BtXEAJHMSMPvPtGPC4ZfpCt5od0DIzMbZdy4glNAAw2uo8fSj4zitVkYhK1lYjIjeZb4Lu81QhXF
ZkdpiLklWXyUEjNNx//crloPtPxFsHph1brvsiSoMSiOZJJVgDDSrnuPp25q0SWhOeKgCRT3WLMz
rhHhIC85RosCc187Lw6eIjHw6eCgZdNF3q0nKNNWrMyVHMlCAjC14WIyHtHbk2S7kjxSGNH48RmE
6ODwWYi09zhgdYg02He18VuYDaASwCZD2oeFipFuXr9yYS2AdyjcjslBfshtlZTCmnMUqij9tB4S
gq/NDw13K0P5/kAb0dk1QY4LKaxz+gc2221gtqMx/IPwlcBgpEcLSR5ECAJWlWN5wrKbdP2ETuLn
oC0Xg9ghtIVhSKNDYEX/SA4E9BNIqNHsfVbHmBmqqNvT2v2V8S6hPfJeNajazAnD/fFe7Yq6Kckz
beUUNjMAcEvoP66l7wZaJK0yJ/iMNKIEEUIoVgI/wh19t8r4My7Kx34WR0bmY9iFZWGtUZEGb+CI
5KZxQLgrBvsqkAHZjj2GPzPnL25L47FnO/Y9DWr/N66JV0xSc7rLvpZUwZmbsz8sNzaDLE7pHBbU
WkQutCK3cnLJWodQkDE9nZvhM1MxB0EWNcNEeRGPLtSkzKoAzWJ0sdcQwq5ujZIMyEImPgfipJx8
khtP2M9YqMSaFCoxkgWTHT4kbcckFOjxeJIw5Sfttsrng/IU5LTq3OF77Vf6XzEaTP7SoxDOrnxm
jfJDlkKlhjlC/iB9ZZv2ifyIwPYu9e7t6p2THuPxBRmGWtomiFMg3GaUwEG424PujcIBQtPtzfWA
/vjovEKNDWKcVL2Q41A0IeMidWTxyhO/hSKK7FoP3ieOwJoT3DeHU0QVKe1eqWRdndjLSYCQpQBe
DcM2HFHM7cT9ofWNo8cpIsvUcpxHCX14qDzkTiUDyBpydyb6zvJVIujJ6eWjEO4mMGxzem7Sg65h
GXB0SpAWtM4D4gNcwX+XwSGKiSzEsg6Gf6roefEJFJ8sOC/VN0NeMlBv0j9iLKzr78VlyA6DNYC6
HNB9FpwFg5a7j9nrU9lA8nvtQ5Qjq3g/5vOLmXcAKvnJGK3zbdiBYfg21K+ocAHc1MamqOMHxzQe
u6B9div/qirjIe1nAo6WWugFRG+mbzLiRrgy0d3Ilu6QewWJP6FzSusd6FKK5J427rQ2eS2xntri
7oG2fehcrbA415X5k+bMuVBbA0G3EQmRnQfHzCmLr5QktzCtTR8WUEbnaafHzcfsIlZ/l/glFPHY
f2NPa3dc3e/oTj/RTKaH7AKkTx351r6srcOc1f0Gma11YeKuGXFjWpy92Mr+9DLzxWFuF7PGnlVt
e3s3DlL0t5dgPaEmsrNC2weD1rDE1dFAN4qbQVKZkQ5gQIgMfNuQE3taa9Jq5SWWLWJJDQ3fjMeO
rl43ryxN0xntYPHUFSkwrqgAxgXJPZzZM43aFLabe7L9gUIkGkmsJjTbkBC+NCZndz+ZYMCAB0lW
PSnUedGe0/ep0R+12ox/ShuTcVf1dHAASCkwuuelhBRUtyEOql393gY5ckF5Gh7AAXnoVj+eNVV+
5qSzRpmUa2MZHmqrOLej+uir/JBO8y+V/N8cpng/wh/YLeB+AfPHfuGCZeXNdUJ9687R3IbVmMHQ
QFssHR3jwc/M6VtHygwrB+dqkCS6evFCW040CMhNWVL3lTcXG8srIHPo7WYspx+XhC2zBmPlxjlq
vHX4PS1kv0qnFLDHCukuJ8RHFzU2YsBnb+GcLDOkGmkX05RxTvrhvFaOYpOO2gHxYfFAp+fReP0r
DZCYXM34p4cwvCJEJBjZe8X++KIKPT05bnHFdTm/ODbDSF3M6+ms2EQJ16Eu9vqzLsmqg0KcE+uW
qIW9LaM6NQHs7S5aF62DGihq/cS7jqOs/u30iVEImOdJblGSFe1eU7Cw2WK+70KJyYp3i7dKVy3/
1zT111IuJ9MIf+C7MwnZoaHVj1eEaz8R/N0MqoJVsDylRQTQiCBgVxQ7bbbeHdxwS9v9wiboxapZ
7/VohSenqR8U6EjjZqeK0RlnsFuYek6+KXwLVXIvWRVG/xnlFIiG4PaiMWtXzc/QTHQGgunZKDNY
wfh6jf70jryzjXuC/eZUeKgiHYMRUcz0mX5EZhoBn26BWNDDzc/za5xV7iG0Bvs1G4LDUoWnjAZH
z8FejZg6WHliHgJBlCJvsDZVpwpY3QqeQ7vWu6A6NC2aM705HlrsKxFnQqox6L58OGNaSiZUVBEV
suC1bl8cJoM5usjGb3SUom5R1rrRmbfW3AT3ES19k9MpSaTnn32PTnDOdPepDbxHh8UEA/bFwFGn
hbCthZCdjCHbp2r6yQxhatJ9xCF2lWKzXYYeThjto8tLjyYYO54FxElKGcNNR84Kmo2tP0eUDWjY
hRdyg6cJ3oAWMrEoPzZ3oFY245tpQGng4IFulJp/NyF2tZl8/P3GCZKGUXAq5FkEIcsgj7LCARYE
mSVUC3YNMBANXGjPi9vAfcZDg8GAAdtGxHRPJU72x0VV4OHyqzAH6K3Ztrkq4bd3eB8K6uIpeC34
JRV9/G5ga9c29HJBhnZ4fK0crq6ofPgilvtpD3nw6Y02undLjNTL7LwmVbRLLQudgSWe17MVZV+Y
EB45+cG7Un3BQG4GlndL1rObYShZh0zj0RiokHWcid9IoxmPrQPvMW4ew5momZn3fro8OAVVRGvh
YJu4fvqglvms1w663im8KN+YzFUVmDNkvuLidstlTvRmZdqdR0kZvxqwJK24n6HZaMDGsGeDJIaT
P7Abi5hLKg3qlLosR1haSER146JBAbCjh3RUT6NnMnOQnxo33/QLkAOSrEcM289aH1EDId+81kPo
qOjnUIivmxqb23B0+3taHowfFBiSeYZbrb0q5TpqAPVmxtHd0VBddD3kiiPYWXoAHZTXqwBkTC3E
tiSmmW3kB70g22q9/wxOeaBgTIvocthdzARB9QAyMjQZkx0xjOmc2VEP53XtYOjBXt4pjEG7p3cA
AkWuTLrQg1LWdEt8ogdgSIQNzUKfOHe7axBkx5RGmCBxlGF3gvfoA0RygDPOWaYx+109LucyhcIy
6ehq4bY0Tji8x2QVDdChrKekNrdRqN6zwv6ayC4FZlXSAEtre01httd0suK4fqzzHqmZlhnBGcSd
pRXCflj4PiO8qZCYLD2BXwz0Ww0LNaryohvRvmqHizFlYsRwE5/UzZjZwPRWJIKV7bMoQUfmtxHT
ae1NWh4RYoAaUj08Kinv+sL5FMKYol6eSIypqeXJeiEtldbc96WGgG++tdit0p+U2GYyvAKiYZsJ
nE9WTOTYrxMgYEcBWxgY+PL+cmSZci3DL2IkO/RpuPQI+8eXjAbMgK9jrYJVlLkvjvifV0WPeUHz
KLyAjERfOqsUMG+VMUEGr94aBxAJOEVK+ClichSg1iNFkwed8UUN5juNVxz6UN3o2ibzIaRvmLfj
3NufE2t+JtEUmHNqUEZ2+NXIau4NJEELIFt50i7gJJhiRnJihvFB1mInVCpOGo92BHehFe16oRPT
L8FGllsCVu8vzGdOySZKpr1b1rs8nh5zoo4T9ciu1geE0EWlxKeX5OTeujSa92xuoLQq2PCLijad
DXHc5xRnhE1vTre5AFVtEorVqeaELuOdCSp3J+HzBuOQO0dFfKA/0iskALT61OcpwrrUlrG3xaf4
z0krDi9IZB0iZx1l8QgZrGOEkYTppgXBNeWMaRl8T0tKEFPQkmMLolsNy1GmyUQVWtaDmg7BYB2l
S1B+GyMauML9qAGehata2C5NeZbOmICCEITHimWcAUObG3PKVshR49gbPMvslo1uWI6uXuKoh6JK
DxmQTuvHg3SwBXMwPW8NjwmI+ByT8PZFeu0wE84zGpeE8nrSr2EB5SJbvg1LpsPGjXRZ5b6d3tok
BpLjSDmnCKmaeY4ad3SS309q0lq7fOAdFKT33aDOMVuANufOcT9ShkhCiJda229z+hs9VbBL965q
og+k8be5Nx3LpP+Tjj1PKJgDB08eAo4ew2aBbQWZep/0+L7Byc5QdXGX6h+dPbqXVBu5C1xBqdvb
KCgGkDdoSowkOTJSWPEaPXxPBdYW+04BrmWNoQUWrdGFgShgpidQiMzqDq0k1gwxa182iI3DrUDb
yj3/UTVgokatzzRiSNdar/pLc/Uj6Des2+cgxy2b+AaEcrCq7IO87MEy4y3J3qEyNUaWoPVrWoZo
JY8xhuji61Lzcy3YCkp+cCU1/6DPoez4UlFgD5mN6qp3630uHn7mWEegzuFWx1kP/nVTjNtQ1qJ5
Gz92Y/UlKkhhvHz8L8OBQcol2TYsnrgyvlodilJTPsqfrK8SUJ5y+c5snJN0Z9C1uEaUBclkClVc
bgMmGL0Oqsf7ZC53EmPKKmC92dIBrBpRgWEzCTwurBhUZJ9ok+8HNEqEHiGcHGXpBDB+SJKLsEll
YSMneNDi5CJEmZE7N2wCmg2uM1jG2nEAF7x5F2Io5BYYHWvvVdPuI0JWDeIRexNtAfzwIkBo3qTB
ItZd65UOHqyObjU72b5YEORUlgl2NPa3GZbY/suM5DX2h3tI6PdOcjXa5C8YZ+3O8xHh9LxPaPEu
MUqwAglamee8JSBIJWevsGClX+AJ+A+aBHWqqfWVxelwo44Mv7dwYsM1sKedQjGa3tNP45dM7yaP
pta/BWj6IM9913DgsKZ6pUD6rtK6IgglY4o7kXt00+SV+lhCII+f3S9RomL+VmZFZAwvH/z1EsDC
DRsi3U8GFtkIv0tdhOJNvymAfmEUy9GFi6Xrr7JVHKoqs2/vA01f65Z+UU3+ECbFYfbCG98x7MhG
cdOlZ65hO4WPUeXPcoeeRhg0P+Pc/m/utIvVYVGW/4rKhFz9EIuWZrEDx5cWNCoMZ/ypMIjL1lZv
Er63w9DhlMtQEyaui0X3o9TuxK8vbl6QEPz2xyFbS6PNbYuzhJQkip6nTD20gNcSGkOCW7tYPypE
hVtPTs40fdJWuLHIuDoGkxB1BxgvnyU86M60tfLonJAg+DODfUZ9I/0wuAosLpRBjl5h9PG8qfRW
yvDoglfau6uwjajJERBMAYoUvK7hkZcJfuKp2vm6dq1c8FwQiDpwIZZ2BToMmLKG6DALN3C2/o2Q
PmXgJNbDraZj4Inqnhs3a68oZujs+cpOkFuijlqqWz+WF8ZlLEWygcf9lkleMOEBP2ibNJ4OomQX
+M5aCHcS8pFKYLArY68yYEnjRu9wREEpNu2NC6PEM2+CkavRiE546cjTZocl2vDtxp8SDHQt3Rkd
4r9e4JFY+82zk/Q7aDgMOnlnS1lPgx3ld9WANLDTPw3d8CdrvK+suzkOtw7dxMBFDbjNL00Vo55s
fLpAupQu0Kmny+TU90vGML6TUo2FyXuvqqda8/fSUBVIqZpAwqwSrkrjMCzXHvQkIDbzJCfwEXM6
Wq2xs6ZovYz3csS0BCsB10gdgUqhNyLq4C+f7BoT+quseXnEXp+vwjQluL97yHPxgG8CgKH+GHuf
vqcenI4Bc8xLXJSTrDq6spTxjj53DI/KaSThcWqxuCzj+95zaL565b+sGJA8Zs3StJWvnsLbxo7L
YS+H95zFFyKHAB2WVu4iTMQGhjA6cSGEtanGF0hNH2lQPJrjuYsQrNF+oJDss8bmMHwrM/u/RSeD
5ynqipGUnAlXuVsnzpFnsFARRImZrPskOeyk+d9Yuz53tvvRsRchAtDt5/WLd5GsO+l/um5Ka15q
7oxpE51JV+42cqzjaOE4osaJPF2U5wqmIJb6NTbMnefHpzbpNklaPUWq3URYHkNsPmW5f5PKsIqY
QqgyDnSFLd/f9DrzO9bOxFqhixKoudlRD66WaxxHHb5Paq7sIv2xZ9EYDTECyj/0yREbPXBPMYrH
IEkbQTv1iueA3i20PSH34gaqs4lcP3smViQw2kUkWa8NaNWUBHZ+NKZ+lUUM/4yUTo7+ZxOAIlCj
zsVaIAkxSJ0M/4q6+icvfymgK7jjIz3myWE0ys2a69whFUf00wyyC91/YAVEYbWV1yanXYEt4sig
O9N66R8eFUjAVlzPsut0HKiBhZIuxQxHwx+6fZGmOG/KHaNTPKf6U2F5Gyw2oCJaiKaN3tFP0VfI
3FpdvRTKlZpM9K3ynsWVLmcr6l/yGQJ8XRQ/SmMupEavw06fhjb7bMrxuHhghZkeph7ilPl/9jC8
G7PxlCrrBJ3pHWWs17KndRdrLhrmA6vTCZGLlfw0AnKlfcNUHE359oUwD77P2u1cNOZSyuLS9Z/7
AcmSBU9BtL7DrZv13Q6HzJOZNMtRueE39OmnLjPPlLDy2yFjrG3+qI+s+xwR+KCNHoe6+TBUgLNW
lP6Tb52VCNIEISb3y6vb+0+T8hlOyt+D2Wu2WR18dwv6AX7wXsf9pYwDSC2TCaPAyvCUbKsfC1gr
JQGa0ESSDyxU9ea0DSVw6ry7XfmviFtOb71DBbdursM8/rpFSo/LqAAxNEbsMzgJY5N8FF6NCtoi
qBZ8P8lUptZ5GrPhzdIZsqpwE2C2e/7sPLVnIg7HgtINIJm4rNMgsuE55c+R7R1avd+FGtlwmH3l
6AZLDFnwEi6Tdqe343msyQGmgXHm7N9QmsgbBE+otR/iZqJ3k0/HWvnPY5V8pxp2Q2MX7pLOv3rt
sB8iivS8i/atolUqqT5zOdx1jriY5n95hvZoWC4HcvJcTkkKHm9ymJbVY4WYf0jgHAPn28PvZi2/
m9Tue9+lP7j6XJE7v+r5yGHGf9B8GEfC9KmSHQYmECqxKhhmKCDLjJxRW2NtAissqdyjBk/4pvAw
K++gt/U7uoKIp9XjKe7+S9Ivq0mRrP/kqPJamak3Hw2oynnv7DObzhDEaNJjeeQ68UiESypBaGQS
oQNkxQSSzpv8VNtDZolIJfiRyJu2Iwes1dgHsaH0UHWQ7LxPpfrX13H5fRuPg8VRm0Dx+kwLcbHO
sZmupfMpxxmb3eioY9oBP054A/TWqLY7Xa06Rx0mpAbk5jXPWpVC/2cIWrKshE+AdivZssltmAE0
EjlaOZtiREliYgIJlZ1iKhEzfcZvUr3cTqJi4VDGLJwjcWT+0mc4VLf+0byxcM6SnJbmaAVi2cFm
SJboXposi+atLY4yPaLtCss35Yps/p4Ejw412a20O85UCF2HYBjzAgOptvBIHRCZoKWZwjaU+CRD
uyYMMqmI4zrYMMFKayY7jUh8maRZOVOYI6UlWSPMUXpsyxELt6d8iJ6ltgqceC0HXtqQI7fTKWsY
b+pJTxXl9Owx2UHMrUr/cwh4kek4PKLP/uSA37gNbi+GB4exGZ6rDBkgeVzybAJ0QiDBy1YgGwt7
7zGxG8TXob41gFaFNb5Kv4uSdPbzh4gWGA7o/250Pn8+OUP8K8kYya1UGh1J7aiXW1E0geX6zTF2
sZXxVTDehIAKwuYlRXymtaDMKGqmxsaJcURB6oAJHWGwTyGzIeA2aWI/9aQ0CWeK0GznRFs7Jqr/
IIxwctz8H+YcK0X1mhIb6a7uHcZjxOALrS/JHm4XSF4YesN/qHec5YpMgpkfTKTKiJLya1m/7HwK
SPlvcxvCk2Mum7/b05+cv16aPkGx2khVLi9PIygs6pO33TC2JDtHDcOuc7yN7Z67AbCMux/QfYwY
jogYACO3sLP+BIFqCOh5IfSS/IRwtuTXhMZiac1qtJmySM+h6dBtwt/D/a46pgjpt+cQDyleTh3I
mhf22BLuHE9/bZfpqeWLGFHY8QWaxYxehxazp7AZw1SG5H1hYIi/do2xrywywZB+0Ow9oiOQqcch
nJgXGJizgLhjobDiuVBwHcAGer6B/oQb/YqOl/BW5FksWXbRDIDOJXpyJ/oWyQ9OLOvchDrTw+1J
DJMuOnTTdryrAXLQqumJUNaK2sIw5n+TNzHulejew5LLOmGRqCDfjHqmH8bKQyxPzy5SLixcvGt1
25bbVV1wDqMUq0nrNJWiTkGypb0wRMjwKZlJfpPosjFqon2uZv2lC3PmVdSRswyrBmXuYoFNKIVj
Kj/yEdXYm9EjQimrpORrGb5ri3C7KPNEuk1eUln3aYcKjTwV3a0fUn5vzJPtwObCAwwK02/PTeIv
ABN7I3wde0hXs6qPbl5flyj4KtVlkBmK2Hlz4P7cBQle7ylRRrgTaYuBDvuyS7z/sEA6FcGMRoX5
PBjqqzadt6JaxKC4tdS9bU2nyNWYSXbORGQ98a+ask8ShW0N+nIwvMZBc4H/tU+w3BIuqp0O99qM
03TtHJXX7lobl7Sh1A3mg7IX6rFNHMd7v1qOMYdsYQSXhriOkZN5K6m/YNTU7Brc+WD9mMzuTT4y
6awYQqEkWzL+W5PzDsCYxGd6+AXQUFO9J+4ANlifzKh598F6lil5LwNO4XpRz35qgaFT4oyk5FLt
+/X8xug1LRfa6Npbb7i0qHBD6KZ/nTshJHXFkhN5BcbcluKtn6adZVXMp58BfgD6R2fcZ1pWbV0U
08YRXUcnXDcKL58OtwfT3aRZhHGKubFMtV9KG/IJt1LkDv19G1eeKt7WXfKvdYZ/gtlYTodykvFC
BT9BiuBVDz6qgo7ama0gsCWQDGA+hy8Gijp7VvMOoWOWL5rPGHqBeSWoKgwWU3+pYZYhYYXwEAYu
iX6odfvg9s5nm/skjgAG5fDjZMOAwwvSgI1/kvDvDMOz1qGe09rFFSL/OhX8SGFGExmXzomuNtGh
tdP7ZolWmekcfWM8RKY6FpDmJvoFU9W/R+G0lyjm4YhgoDWzFPhb2MULRmhn9PhZ6tBW6sj/CjX1
XZHqQEcv7isArjssuZ5LDRB6GuyDImoNvfFcMhUYx/qDhCMRoPCF62sMp0ZkfOrhsUmt+7lJpp2Z
RvG6ifJ214dht02ZBkAo85inTQoXLd/k6W1e4YEgRpkcqDc7YqxAIZLP1AFtQoaC0v8grMAc7Q2w
ZOOk5y6OYMwqepBc5+ApcvX3eMYEKukwBemzBbkHOqVkGorUWCJMkQV76s6zXQXqLiZ3KPOKn9TT
fQzi0gD4yWtNW91hDjjaFmDc3uxCW20gBA2JDrWnO1dl9DgqgFQsLY6th9ZnR4Jj1NU9c+LruNGO
pgFVml+E0hv/YtZxynOaNVO+V9Z8LrrhqGLzkSbxjznGuyijTxhNCB/wZCX4hByvBVqyZmBu8Btl
5nlK9thsrlOrBBkooZ4PyLKmyty7mbGbgGJMKzwzmyzjov6pNeOdBCIDgnuzaMeoQhirm/cq8tEE
NE45xot91ZwHc0A3OcEos+sOJqkMUzDoZoUa+tl+RsGevxSIgN4VyHJaGHZbBvM7w+KhARLn+WoZ
io72BD2mqIRbFuXUSsw9BXuGxt8YQQBgH4b/8P3AQarUntwmOTWocKiyhbTb1MzEjn5O42Z4RsaS
GjfBmla362NjMeUe9cVvWs0f6BOT6C3ZsK8q1PeYEkY+uwjbtbJYLp5hgcgEDW4bwVcbFK9JEvK/
/I7yZaaBHCCFnc5UFQh5TYx+aUi43bXR9ITFq7uJ/OFATzpGhMq6jG3OpF7/six1tClLGE7p5OBN
2bX/EQn9Ve901I2NifsWM5K0zUUxtixQRc57pHGpVHdmMv7h+o4bcIyeUz8jVLkMIKBx8lBrw16A
q2g5Ss2ORDUQRkX9QdsenGYd0E7mvwuSh1nc12B3196LvxPe1qSND/LnEDrfWscsb/wR13khR1Rc
Hueu/xic5SQq430TM8HCkBSPs6AKUSxrUuv7aKhhE3ePdQ9xH7CbL5KZl3zsHho1bvKIyK4mbeti
ShXhpci4mMUhC0sHJGFwwcS9YovD5IrcQRBrUiVGEsVRnIxb48Rc8GFG7CBbdhL2gVMg65Aug/K7
pAMyZyEE6rGJ7gXdAGGz4P5Jc2oo3JV4GAPsgJ6A8rCGSE3A6vHYkd4fhoMCxMiRALV9XcLGnpDw
1H4mQbzoLuN2hy7+QQpz2ntF2e0TJOgw80GRRa0aH2sFcGfupe8ZzHsSai9/WbTiUBXZ/nZKgYA7
PJWWHm8twxJABz4kJzxtkGuk7kzPnOT8P2fSqiOvm/nHHqaXfDDDjjwHrpD5QjeBfK2/DDQiB44a
AXVJRKnLW55ow+qe7WjHCWo5By/+rLGWNNIG6PObT8hHTGbwBgOjYeYJwT7xs/OcawXpQn4IiTHq
UA0/oGmgLkcQj3/Rmcz40hl14t/plRlUWLLNoSqJ/pCtqVvqxEujGVITKAQfkFCnIY98x+8webuT
RQcHlEhLlNh1A2S/KRP5qMJ96kmso678bnjNCUm03qYbKb+kG9AwRW92IpDFnd/YZmV0EgsTPlDK
uP8h7bx6IzfWPv9VXpzrJbZIFsniYt+9kLpbUiu0WhM9N8QkM+fMT7+/0tmLEdXohs8CtgcejV1k
scIT/qET41fZAEhjx3t04JsO2HfKhB7KtL6LJP3IHQAo/WWgWcPbMAUByVJtppi08TuUNegyaEGj
1aWxYPATW2wO4WjodEsvQF6hJw6mDqVTNCYoz/42gmiD9iRW5cjkBwWY509Ud7Lmmz7yww759GjP
E+O34Ij7Dsw1cblOXXUnKCdwERE3BDTS4acTV7tu+Mgs63RMrzlKAAC1NamYdVsDR9KMUl0mJGxj
C5jGNyRErzxsQUEe6PhN//8ZRvdr46POS9Bx1d0k6y/dXkjI2iIq30b5TdANJd6HVaEjbwJxnor3
jpYeWFlGVPCVOdXlwBytgJKRubQNRRV79giG5KMorHvdlfC5gO3e/Dm3wZb5GFMQPzLftFolCHlq
lpF+ijR+TBHMMTH70zudpaHi29ecHeES7B+quL3OJIpgEMrGH5b4BNMh7200f+UW1yp4TcweWYd2
takRNQSduqXGqV8OzBKhurAkYBR62rTedIJP6V2LrPIOfOuEJddiCcqUaKAlk6FPCb1diNlKAPVA
Q0MU+zLM44pFCyxBTr/K689Dhe6RByPlOWPJUQXLSQ5BWen/XL9H7vbbsF5exsjeV6Qofa84VtjW
ejM55Se9XkYUuXSjtyQV0zGqTsHIZhn5Na5k740m9H3om/QiR7axrhxmkCDdcLzLX1c6h9CT64/X
vI0rXrM1KgrsMDbMID84YX6lf7szQ2R41UuM4Dp/khgDuxKMf2JopTu7/MTSAXYEZfUJNYat3pZ8
0hyMc0NjJC++QrXfj7haAK3SWsEvBI9eCwsDqam4ujM7wqH8CwuZHIeGD/9PlgsLvU2mPeUFFu1Q
qXtqUOgQEz7lIZoGqkf9Af5FUDQTAPUSUYTyrjMC/I0sjLHI7eQB2M4V4Dtu6C+h9cqI16mNXq1m
4yAzWbYcHzsdRjFEYMYb5K5javPpr5LDTC+/yY1/W3qhkf7YsbUBaQWADyUGPpgGsAptNUn9je+S
G2qj953d+0R/iNHCKTUL/7HLw61+YpPjW6/ZrC9ua2orgkaTTUAEGdXwIggM0R37xKNxZwn6GgC0
dI6gq0X0ex/1XuySV9hrgb87QBfqkBzWFmis2vdvONH14Oxa5nDukfJS8d6NtLXCR5OSpwscr2sc
ZKaQ1sqmu5FSs9Q9GV4SNqFev0y7AVYjxCRQmrjDs7D0/egfE4NCmEZd1PJjMqBwHgug7fFxdtpD
5JufzdjZDwp8jCcJpxSOqKIRh9L1YFEW+2wMIZ9F7Q9n7LJrz5DxZk6x+Ji7Z5z/lu/IhX+JXO8m
VB4HuUMOjFFJk8MjLtGY86Ey1suXZK4o9FIlIjttaVo3YUYFf3Tdj3MUIlVdLXI4jGmDBLYTDc0N
EU7wMEi8taIhUHeJ5S8apI/j27/+63/+n//9c/pf4W9dh5xB+f5X0edIgRRd+9//cv71XwBD9e/e
/frvf3lKKhfIowC8jH6F5foeP//5/SUuQv6w+T/E4nsh9uzg2MvipQyDu2HAczHLh9t/PI4rpOs5
ILykhcrS23GqJG9SNy2Wg53MkE+nkXJLJkmpk8P5gdT7F1IEmcL1hWc6rrN6Iepnoeo9Xx6GLDRQ
IxHmwajAP8ie/nxCfHjd9YpuE9V858Jcuu+H9m3Xkq4yLdezTPvtO4rMCKMiCK1D6iSsSAzmic5T
WxNHCaOzBzdVy+fzb/v+83nCNj3XVYqZdczV24Y0DaO+H1AUCymYGnaN5lA6ucelYuOeH0p/obcr
xbMcS5iWEsrypDDfvh0APIOKmTEe6DJZ960qQvtaDjjeyrnItgPyyyi4x9VBtoQvY2gR159/ACne
PwEVdlvalpS2IPt9+wSqdKt2NiMLE58UyLkfNjdIICIAMMwF4kqDMzaEfMgQLDKa7+irdveJl+PK
sXQmys9Coty5RDXUCAQtl58NOKR9M2YS9JNpQHjrHLUdrfiTrMv8GCqOPRgxDhTqFrn+zu1f5jGq
SUkJVbslN+9TFNMxdXDaRlObFG3vAMbHdelYNCaGxjxMmDd/dIK824d+vuwW02BZtAQO1JJFgpK0
BNt9fpJeF9nqM0kAt6x+j61mrj8TgDURt7M3HHKRhTeWOeT3TZv3u2aUdDC6xo6OTi0QoOhCUvZv
k1tXX604DG6qoc0BAWXS3Z9/JL0G/3wiThflWJQMTcdzFSJbbz/b2LpdFSVN+zRTWvmk2ib76MVG
/hQAjwQxmyFl1yMTcn7Qd/PgCB/FLlt6niM98e7AUV1nx40bdY+TomehtMSqlCATx2cF5mLuPfyY
gppCcwu1y7hXISJLvrg3DGdz/knWW9QxBf8hgBeFt70nXP3zP05YK2hMzxG985yrSGhsqPpoxSZw
4Npdnv7ZUFJ5UrpSYTbrSdtdH7JSoGGQJRjShV7c3s5DDTiEjXSb12bzcH6o92edBzqbD8phbrpQ
J9++lQnppXPHtj/ARONSxMfoCsUn72PeartO2Zvb8+M5J44f1zZd5fmmZ0khVwOmVtc2KvTwx5tn
yIpVEWU/Ks+qPkR1Dc8gICisVYv/R36Xa8J73sCSsW07/BuN2mjrefDznCZrnnLaao9ORHFq6SL3
LgqpaQRL1P+q0yLZjqW5bHjntCcRaqYb0FTyZrHolwZOZt/CmbLFpvbi6BA6yAyGAzS/QJUO8cXU
A/Xs8w+Ba6dP8O+tTRiOPbAaWX73anN89PMsgP/RYPBUBHXJChgh3DTdqP4C7AYmZ5oACc0DnABL
dd9Qbf4hQtk8zEjHdQ/dPFvaFyX9a3Syx2jG5TQkqrvh2nFwOEaF+VdryvlHMaruwhK25LstLD0W
imkCRhYet+rbr131KVLu/oD0VT77z4WTts+zUzj3QMAwyZIzPnt4443OM467P52ip23VZt0+rTqt
IeeGzsfaDcsPnTc5+3Dysge6QUj5iJBegyGn+dEg34WZDhpnDtsF3oSItnCV3AsvsjqKWOzCdgly
pC991qy3ukG61LDz2Yu8D/WcP5RFuVdD8LFtKWK6Hj2EebhwZel5+fPoY0MSEUiHX1yHX1fXs58u
bsWF5R3AAW3GrDUx1V1A5Yni+vz2OLE7fPpG7EnbdwgFVgOVZmOpRDgoaUX4u3t2ptKrNAecbqUW
0gTOUt8HWWIebTWgkMpiu3DymO/DLlaH8oUvBDIQHPZvVwiWgk6d9Nx5SQm8TSVVe9db3EJVPzSQ
Q70Mbzbb9V4Wam+31SBxzMHfAGU9iCSTVTRb8Gko0w9zlYAk6tDcW5KCloyn7iM/Mn+cn67369mx
oUoyXza3AyfK6mnJxFtLTu0xnWSzt2t61SCws+/nR3k/Jz6hikWITV1YKrGak2iom9SAJH9QpW+C
SokrilhGLkewqcr+SoKTpleRUAs6IfRGzg++WuoKLzLb5mz2PYdkzXRWwWjqOH6bcRsALbToplQp
rbQwq3+n6VJvymbJ905tlBeuelNvoD8XPLx1Al/lKVNJLmB/NSpOgP0QBIv95GZpdetPg/8sG198
NHnCO6QWYQPmfGcpswAqP1p7bhTMNzCUzb//0euz002T29/mFnRM3nX1IIGThn5L6f5D7bVAcuZH
UlM/TNHOu6MlcOFyMq23r61HI/gWNmeKyza3VufK2Fd5GdS59YEvuok70O7WHdnoEH3U5YXhOFh3
qfHDGb6j/Xv+PVcr+f+NbCvAuFJY3PxvV3IRuKR25WSBK5uJQokw4fmIC6H/6hjzbdPyILeAdfGV
DUl1NZn486ieYCJDFiyzaSWFCV5uXXrr5ZZxff591nGFXkA2K8glauJve3XTJE5i09ZcsGIsxi9j
jcPOYns721ueEiBwF77b6r3U62C2Q2LqO0ygWB0D2AcviTem4knm6Gy5Mv3UYKkZhFDVz7/VejP+
eyBfsCfIoZS3mkDaiM2M6ap4VeqJ+7+yIPw5xFgzxepj7IUXYt/X0369C1n8nHEk3Ay4Wo4CzmCJ
GJ14skNHY/irCBSa+Nl30yf24Eus2l2fQessnY+SSQACBQZ1GIMEtrJ6MvMKJ2V5XQiP0o2HVZ6v
8qvFnR4KaVxZ2tzM8RDuM02QSVF4UOb8zcuSvbmUv4QtaQa4M/iAwBu3Szr/qBYHJLJZfG1QGkEk
ZNCqRgRA8c35OV5vQv019bJhI5IfcvqtvuZId8yAaxQdOgkJdyxxgxuaxr/pVaCQVrETPftIKQsn
UQ8u/w6jIWsQsfP9J3ss+wuxxmpx6U2jlEUa4jqCpOfdjZjhEShQDvgwDzMAS9cIqfINmyA1rAt7
ZrW69EgE/GQYtikorbweyn9kGNxjSx/PQfUCLnK/5MA5BeU84TjQreDtJNWFHHMVbDCeza1GKsNG
9Txm6u2ZM4KPM1PPLV5Ee6U0ox1ZdtLaKwvDOjoc0YXXez+RnOO+oq4iXNd5F1pQ/2yCxDbzl74A
pTK4Cix7djSz8cJRanqrF2MFgZhzuKpZQyZym6sXc+syprPOnVmFYbENBuelmR3xGQKDeWUkcvgZ
pD0NPF1dAPfabcwmKL87mWt+RQdshtEj5e0SxMHTJPAugPRS7sYWJQHXdRGqTptqOy+1dchDd9iA
tg+n63oeMWeE36s5JvJLEAgDin8fgwGYk0/ZHA1/hX2RUXeffBhjeGkhxDOlk2ZeGAPM+Xr6ECAB
fl05Cn9asKHPIV7Gj0MKCcMfK+exGOxxE5ngJnCHCe9b2Pg7symRep4A/10tynB30Ri7kL36RW2t
MgB236UxGv/lMpIPjQvivOQs1I+F/GUnMVwpaRQPZUvBl5gQzJ69lPvKMQvKLXV3R8nBRnhdLBtL
xgsEJqrAoz8mz9DycdRJa/y5sqnZEUWivpYE1RGgVIIyUjt+7tCWvkYk3v/QT3LR7SfUo8OABnst
0MsAW/jbgLkbdYgpiOlgWnhKB8LCklprhCbL8+Jjf9CVkj4aEd6du8xMi+2DP/SxnazDPr2vKQod
y2GsP2T5qL7Qv1m+2pXSVlExTnexjeSEySfI3N77m0JW8tJlvbF1ujym3Uw40SAwuE+BE0bwWabi
eRwaJPdaypmuUzU3ZkYnBLQsfuNZl+zmNgPW13SI7DgtTaUSAB0OoTAKKM7cVqBEgUx20yFcuvy6
lLaHc+xAbXtGus5v7PJWwvGGUSOX+Yish3iJTHP6quouvp+zMnxUlafuuhwmBPx0GoWUtbYBaNur
ghb43lEyuq9UMm56GMw3c50auGyW3TU0o+5qqWutj4/eStlwSeAKiRTuPFh7VzbJFzdKIdQjO3go
xnzYJPCp77HWFlvfa/BPgze1GaGkXfuNm29kQpGponh9U0uQE21pjHdpr5Cg7nkqqOSg3ktpoIKc
NdsuWHBA9PMZVESHoLGhwaHuYgIKdp7PXwve6nT896b2heX5liUJCleX4dJWc5+NNDFHc16+ZmFj
oAhH7ZfEfnn0o8wCc1lloEC78EZNmfrFLd7fj43Z3WNZTjek2cx5A9PFlAJDj5suq68FYkpQkKpt
2owAZvPb3LbRbunsajfWk/3TVRUogjqvUSypsO0Nu+qhqlNvay4ktnOKwoJL0+N68Jf80R+ND8B+
7YcqVd1NGsFoHcIipAscTvt08gPqCCBo+kYGO8Qj7OukyqG1BdCiZqLOW+Rn509tk3g7f0ZzcK5G
965tkMlvG7R6qq4bkYlAIT4IJ3ezeGBxyQxr9NGN4jZBiuGvoZM0KrxQXBmcCRvTmKlbd6kJxlGD
NoDHY8znT/PXmVxg26qy+ixiTn3DsAwQw7QbpW+ibx0Z1V3WI28d21X1qZVLcOEmWH9KKstoJ1gW
31KaHsWutxdP48ouDmSVHk1qNspGerFque0aBQkmDZ/sIrs5v3hWV496HVBZil1Hp0Ssq1xRgM8i
sEeBKLy5bHFJoImXJ+mTBI+0PT/UOvBdD6V//sclzmEAXtNp4mPkOMAOqvypAB8E6GjXmp/OD3Vy
GklKoRZxnRIrvR1KVH0yhiLPXjyz/jVTfwUd/Tk0wlvpzL+jHgr//9d4jq7r//FqduIgBNvH6MqA
uQKVv9ewC2sE70VWuhFJcyE+OT2VPu0fUon3eXdCJUI0QV8dwzGDRHgTY6bxqoOehxfWxyr7+vf6
IB6i8UI0RDD09s3GGNOGdLbb49yEYhPEKodhKe/PT9/J1yGKBMOrBBtg9bmwaEwGbIhTuqwNQMOe
ANeYUGfz2psssO/OD3bqjRwhhGW7jk0FXe+IP74VvXKZ9+h0HuO07mkGQtibfTh150d5VyfQq/3P
YVarPUGnYxrcUjy3UMwAcmgo6wJqrs7ah5YDqwe7WvZAf/xvrl9e2Grruszr4Mwjr2c7thKrd0Rr
LhZxk2bH1KrV3dji42pNKtvnAg8tbApA3JFY/UjMMb0wu6c+JdUYqk4WmaC5zgnAPY4DkkDpMRqn
RxGGn51iuEf/8D5ajOjCrjs5lnK49XjR98Fs3dr2DL0xP0ZtcZ9XNhCq+sYbABer+sK5fGpCXzNN
qgM+vcjVFZuSYPVROJbPM8Y7yU0DDFYHertOatXG80vn5FiK5irdao88ZPXxEDyk7xXk1hGm021W
29/tqv+spQs6L99XCzbOYXVhl5+aSfePIVeLFUBfX9vmlB0rlK+gPqEBbMQYsCTNp9JyLxxe+vn/
zN314vRIGk3WpaJavXq/eLLpc8Y1XnhiehzMbp8Z3Usr23++Ej3X5FBhB+hOzuqThUZktchOO8ei
7Pcdnj6qVw+piZqWkhc2+4kjxSMHRpLW4r6x1qsjt41qKG00W5KS9umcp8RO0NXPL4sTdxpdcNPS
iRsLYH1T+yDnOq6Z+kgTqtkbVP8QskGn0FdAq+wOkLGHxsXt+UHNU69Gf1EQWVL6Jh1+e1o2tecb
OeWUo7Jb53Nt5fO9sWSI9rbaRTa1uMg9eznUg+3sYhGKrQ0c9tqXNeiZ3rUOziKw5aiq8ULB7tRs
eI5H44F2oOeuq5+o1tmZH0UlkNUaJPL8Qo740rsIA6QieVazuTs/EafmwacjL01qA8jZrq6oxsqR
3oYWdfTH8bfmVLVN+/X8EKde6Y8h/FUQ0dmTlfpTj8krGQOULLe4HuoOVKFXVFgt1ggmcXteOGxO
DspNZdoWa4sY7O339bMRKnSUdUdX9KADA6RU4AxZt4FX/Qyn4MLWfy1urvY+jSLB1udyIJ1Y7X0i
W+HPsuiOskthBTwJ5FCLYXkhV/3lF/kDxWTl5rtuqq6bkkSZf9z1LX69aY6cuDaGbX4ERnYL+gPg
IbQ5Mrbv6EEdoFh9SIbirou+E0E/2M6w1666gRMhnsQcZvJZtOppDrXgK6IWjYtqc9ZVF06C177K
+xfkiKM3TQduff9VOZlySjn5aBGC3NsJmr3gwruNj5HTTeQi+hg045dihiLTGg72suVUbnu0/676
lrag2c/edVqhY+jLmXqE31n3GZp3Fx7zxBGsTEFcbCpyDdqEb796Z7ju4Ca5jet9g9lY1MfwO1VD
IQJc4PlV/Q6mwFwoi5YqSA3bs9UafxVagZumcZEfJWJGg1M8TX19TS0fl0Mkhcxs4zZQpRI5PtoG
zphLtl+8DhmfZHv+QfQOXX0Z4kvhucgrcoau2+sqFlEUu11xpMhIHQBZHYWMkVnhUWrRpyIg02Zq
4e3c+/98jymP13/tXrrWulGloilMJbpzRzV8cpvmMYh+O/NyPdU7Nde/z7/lif3MWFT6gWeBRlv3
/XBz9dDFy4sjTBo0+UbycHB/0IvzDE6oU6IROMT9hUDM1EfTem417oUvTe/8XfW/NJbQ8ZqqO1It
MXdAJ6E0L7TIRf9gwaAY7Kl4QtBPV2I+GdOFc/PEhwULxKgUP1jVYlXT9JrZGlFeTY7d6O6XEuWH
ovgrXeZ9TfkqluKvuEc7tbDDCwvqxFTrgotr+hZNKhbV2000TKpucq7AI34L3Zcun6ddg1Sz9v/B
cx4QYAk3SXoX9tOJUM23qd/SpKINAAZqNWqZF6KaYMYEfYDhX2TApRwL6yZoJlIzZcsLF9/J8cj+
dImf/sN620QzYWo/G8Zz4t5287BFkqj1DwIFh/MLV8/WagmhQEm+QnWfrHYd3jTSAkq8tM0Rmj0O
RO3ifO3wP/gLD+bwwul3KjfzQbhImn3Alt6lR6UlDa+Ei4HQhKi1L2JUbNE39x/L0jceOuyCtmVX
dfD1h2X5CGw63yAa0VL0RgXn0t7RN+z6xQH7AU9FbMHy11eiZQ9e4ieieM5qMSLMksorZ8Ynranx
wDVlgYibgLtv15V37Qb4k5odmJq5xjDg/Bc4kXf4bF6SNpeWh7vuLkmVIWuVWRGXQukcFr+AZFA+
mYJSvhVm1ZNoJdTJoS4uhHKnvjy9XWX5xJmmXEfPdbt0wdAlxXOMh6Oq8zvbFndh6X8+/3qntqt0
CXRIBnRasIrg0EuwPY6g4rlCuXJok2NTAvREMU1tpvBSoONYJ74q6B0flAKH0zukLPqRvaXKJkOF
IVAHaMgFMgjo4UGvVuFPArIE7RYUL0fbie9GDubPyB1UWxaki5alsaBpFblfQWfa2yAc4KzlyDrs
GsvDVzjJICULu+42aLh1m6zEKoHuQVxvpVdnO3fyut+obtr3U9XkkCW86h6hSvQOFvwsf7btGHcI
ffv5zRCKGl1Tqrg7NWrBlDlwwM1n/Qc3QBUAcSVw++MEQ2T2q/Lanet6nxbugBSqwPikSSciVOAt
YQeZwvRH2BlO6KLybgQwy1rvhiJMt+/QrLw5/y1PHUp/LlW9lP+o4SjPGKLFhnxqAYFGkB9n2BRM
6kum2p9tIcoLw53cGQDD+KA00Hx/ddJDqneKZoyMZ1qQX5BrvetQtiurHUHujMEHvq6m9R8ch2wH
jw6roiv4blOkEEzscoqPwoaTrWG0V4M0ILTCCb47P5mn9h8YIRcIqYaur0OGYEIn0RfVgny1/AGs
G5vT1H/Gz/HXfzAOdRqgjZJ+7vp8iSyL6kJBbTuprBrBxRhzJAttMrC+439ywrtg4TR4k4x8HXJ5
bhfn0Vibx6ornr0WaXDIO1f54j5n+bwLZXEXZubBz+Gg0r0M8/LS93sHFyPsBYUHROG1lWyvE1Q1
jnHsV43/3E02XlhOBwtN5gIGVTX/dAa7ux0MZ36KLBS1liT3/7ZGx7rxyWe2jahrdD0LeYwNI/5c
4bN0Y7VC6wsYsHxqGz2p859GnjitdITuAz4HxrvOWoIp7qyssb3nxcAKIwyqFieStL09P8r7E1ij
tUCj2AClBWCbt7u2sDPbrIOhOQL0rKFE0jsug3uf8gXCtQ+qvrBr38eFb4fTL/3HIeH1uYEYkWiO
iA9h7DV2d/Esb4IE5pw7zd8j5WlBwL/ceVaXQGLv42E9tEtVku2r3iEjYJuoaElC61g6WIOhwTqm
v2xkOiE1zsuvBEFmN0SDI/nHnxGGCysOhIil0/nVOTWZRWWYmQ81rK91sR5mr18x+vnP+P7wfeXR
cEfZtg9IYlUycEKQ0VVjhscMD+2q9R7NEVpY6u6NyL2wYk4ORSsMHIYrCNZWL0Rwq+o+GOJj1UO6
4na6FrR2r6STfEXM4MJg789BQkLQ64SGRPTvzsHQKIvRLIeES8U6BMK77wyKBqA5L8zf+83GOOCk
ON6pJYl1QhxbjZUkMZ18maCSpBb3XliXoEKn1j7BjuDwI6ACIPd27VvmgheB3bD20+L72OW/i1y0
z1JMWypZ/XVphhgp29HNYBzPL44TsbVurHgC3Q9K19wrb0dOCTGzQpXeszKNjwUimxMSkUsUINs/
1l/rFquSOk5ukUfeybr7qkUEzj/BiVMGBLQuNFCxpLixivOQNAs4bS31XEz1dd/9dJELi7X+0zHL
LwXvJ6b5z7HWJTtaKqmXBrn7XAIVb8HYXxnNsHFTGNzFtJ9QMClV/YIW2e78O57YF4xLFRj8G0t2
3TDzwZ/46GyMx9hM1BVyxpjMoboxdN9m71JZ8sRy1WQEnZkAPuPiXn3QAp2ruPTDY48W+4cZbdJD
0kEMOP9GJ0oIpO+MoNMgy7PWkKtSAvua5ah0npk3yxW/ZNOubF5QnEVCAw0+I70urPQCrPvEF6Rq
oEuSINktgOVv3w6ssiGsRlTH3v3iLAn8Ge3J/Js6ZC5zfAR3MdYa51/1HddAM+iIJHXdALTGOxJL
FiqzLYzEf4bGp+6CGNfcdFlwY6sc+RTYbbuJ8djeCJnnn4SYxd2Q1XBa6Q5cz1EWPaRVk/CQ6bDJ
0XS8dXpI6wPX9baUXri1LEAQkA/s7YS4YGojeTKOWDYj4mpeuGFPbDWiRrJ2h7UIMF4nQX/csI5Z
OaMhW/OZJHHPCYNiS/IpzASssmoLH+Lz+Ykz1yc0BUta0FQ+2N8Eq2ugC/YTNYR+Sz4VYfHY6Xqd
bElNwv2cwoPWojHweEWLuHu4b6mDodIAg9s1kSo2s1vRpRcWrVzvDR4IdiIULNOyuAzXR/noxoUh
hrJ5zLHvKdJqjxjd363TbotSA4iHrSzkRwmM5jpDNh+5Wwt+RJrbT7WgQ5piS2oHqN1rtICXBF9l
ZEffk0p97o30AzXiX3MoH02kDvNaIFUD6CzUvuqdhVWIZ8wlJmx2jVRLffQbEe8qJ/2eOh7Efudb
HOMyWVl4NBjTFpOQa7Q3CT4CW8tDRp+SxBswzTO/J3jPXLjf1l9JL28aYdyl3HJ6XbxdFXE244M4
56gFxeKpFx6GOwcy1C/nF8OJIxBzBnYP+HeTmddr84+1Z9hGHshp4JgnWnkQAgheM9kp8ZUxP/rd
lF44cs0TA4JuFFQpfG6XdwQUNx66yrJY7LNEm1cWPnKH5LfoFuPJ6CRW9qISJTZm5hYfRQrMTjjF
fWPGP0IEQm9buNrbGKeIz/lSWg++a9X/fELAkxOUCcgY/HM17ckiZqsosv65cZNvYK+ApTW/mrza
+X77cn7u321EPjFtd3JGzZNV0lpNPjT/2gBZIJ77cXzK7fbFacff6Dfv0CODA+5aP8YRpek2e/aF
8RciLIfWM2/xtD6AGvgxlvh4XXgifdS8raLpJ6LR8MpGgZP0djmYNS7U9Tjlz4ECtR9mf/lV/HkK
lgeUE15sNPcc3NPKIaB7qrYY5d2lS3iBMPiaVL57Bhh8ultKi2Hd2J56HErbTJjPdjcHR5JMBC3N
xN3Kuu13bYxy9FBTQS2iJkWxF8cX3yzkrg5nzDMdP95YC+qDoVUZXz2MDz5xV4772Es7BOEnF7OE
jGbQXPjGlwWFrJ015vahKZ1iP5fWdN0NpgsmfZ6nLyIuHLQSLEUVbc6fIeYjpxMH9ddUgsIEGYUM
9WTWx4qSx86bM+gpU5tuoqz0d1WPzxLYVgOVs9FE8QntpWTXLmZ804xzCtJoKOj2ivluNCL/vlqQ
lpgyO94YVvJ5XlIfkhnaO2aCR/T5T3z6rH0lvftUSteHP+LZYnLzbnqU/Y8gf1lQmvjHAygIIIQD
FAxgga/ymsGK7DKP8+FxiWF0hTVSu/UgvX+eZZBhAMoBqUmmvWaa0B1fGol3wHMUuPf4Xzg73xzL
TWNicXP+fU6cw4zEy3D4gd5a90WswveNOBzsZ98Yv8Oe/IUV3g2OMheGORW5vYkCVvNmg84NrbbO
jkNEc2/x70un3HM4YPQjzB+GGXw2/ewu9+OHZCkvxFLv8AkAO8BCsFB9SiwULlYnUbGU/hCqKDhY
g30n0S5RjnE147Td0dwrl/SGEC5BV91V3wtUYXHGhDysZSvPz7WlVuePfg4uPFtqSjY0xNVzDF1g
lrYh/YM2ew/Sp7Q/euiEFkSUjNlUxRYnZgvTe28aH/o2um0QtMej1WAPo6vSH3nOPtB29oAi43Tn
v/7+MhSf+EFV9rex+XLhkddFitdHJqC3WOoUGtcRdxyHS9gbwj/MFIWnOx5zxj9Blg0CN7s2GZ8U
hss4EiFFvOubescvY6a0Ge3Yf/ayn/io4mNwbcsLIbmtF8yf5+jrg/FRiSgJy3m+t2c5jTUx92UT
HFpKQ0UqbmxtqYLpZH2r5VIn0qliNq9n+kRDJ7A59b91GgMTfl7w/mznHJvc8I6pTMYA34mPCCgV
aIBFAx6uYHf515Q1kO5CdN1K91dlGGhqX2oy6Q/+7iWkZeoQEYbS+kKS1dR1XWEGB9MN7+MFYdXG
Ts27uQQOCKIGL4/gwv2zTmVep+2PEfUB+kdE5NiuXdfuGBxcwBuwjJedFTUbbW2KLd0hy7wbVCK/
p2Fx4WA+OS5YW5CTuv+73oJU4McqaofgMHURDhALcr9oWfYdthpF/dEZUAdr50PhJtmFTbeOyPQL
a4AcyHeqrFyHb19YCyuEZVUYB+UAKVAYCl67oUscWOFcLCHAb/+DHaPVFmzUOdB4WRfls1l5cTyP
xiE3A1S07WLe8Oa/A6f6XEk0o/CK634CBAj2XVD0t3gU0jQh8qUI7V65S2jvWlm6H2SXjT9ar0co
PewHJMlMF5/bjhilUM2F6+bExyEIp8ep+ZuaXfR2jia7xPla9MaBO/VYBMZjbaqruCmHq7Ivv5m9
+2nEQDVx+wtVmFPjQnCECQjClqWhf/7HYqxoBFU5UiVY6HowZFXubJ1AJnj/aBoAV9amrpfiGgvB
MSMjQSj9/Lc6dTEQh7nUDR29PNZ960JmZkwPzTjIoP4G8efHMNUP0xyg8dWinKNuqhAJvBIjdI62
aPG2Pa7MiA+gbxpdONDeRS7QL8kbXM2T4yusGyyTq9oWybzggDzLX7kyHozIvpCdWCcOc8qJ1BOJ
yh0imNV3TsZpHn3TDg5p5I7bMrbMTTercWOCcr5pcfHYeKopdxUVzmvXSM1dUGAeaxSm/1Ohknvb
+0hAUahyrmIPqbPGGigb9FZya00BgXM1+FsrXOSFHXViB79emjw6qFrI0W9XSdsNuKDbKmAHG1cQ
Uq4keCkuw0hmF0ryJ45j0GYUXFHXYfNaq/ygj8tw9tuFb+DYNw2Sk8ac/t1a2a2vjJ2BM/mF5Xfi
DmM8TgmQGkRg6yrklDVBPs18D1E1myn3NqgBf6di+aXoyt0SYGyB0/ZSDB+cUu3r2Lqw7fXErW4f
4ljOKup1EDvk6goVaVPQP/UJi5L2KpXjt8mYSMyy5MK6OzWtvKD+CyTvO6wyjCjLDNMemwZE8K1O
fcmcGP367qPRu7/xDr0wrSeHo7RrIwAEpXAdPNvITYmESgr1Vv9DVQwURdxnlas7tFh/29YlGuhr
EWE9jVwwNk0O+ojE0W/XZ18vFroTc/hMrN4ZJVJJZdGF+V08tvPWG3GWjRAPv0IcJtlkE1q7rZOa
WFPZ4X2E18OennhPbWiQO7CX2fewpuz+fzk7r+a2lWBb/yJUIYdXAIyiApW3XlCW7Y2cM379/UY+
da5FqsTax1W2LInkYFJPT3evtZJIQqtWr4ptVZjFc9otMQJaC8wnXAypCBt1oLRjturmePQDe6mO
gxQrKzmzDc8IJ9PLisn2M60Aw9xoDWysJunBlKr0DujlPixTdUMJcn5V9lYG322IT5pwC3X0pf/Z
zxU0LJOuBys5p95QVjL7donzcldgrN9CwmuHyugtT64ka0+8KltnCUZSEhfE3m4dUJzdDOWnGaDI
DJv/MgYQT2m97Y+oSG/GSq8fC6ubX0orma96iStsrkjQM7QKegwFzL56apSe4aTVLkf/2u1KDE88
VZJfZGq/qvRh9tQsB6s49snaybT214WtKbb6yaTaXBY0CtYg+TozlVCH9IpN0u8WdRJoHrtNVAPU
GWDUbQkpShKKfPnyMCKcpsvjbWcnOBTFw1TFv79/kC+uDJ+eQxjHv47IOoKSXOpYzOhGBYeuyWJP
i7AMsWxAu5PZEDhG8GPnliX9/L7lL8wuLYu4GacFf4X1+KvlPlPSxoEJ+bYygnpTQqe/GocY6tpI
YuYlybr7vr0vtq1JQlT9wE4Q4TkxvqlKkiur1PaO8lhXK4HewQpdqFvUmH3Btfl9a18ct8yrCOZb
1BSRB/3cu1qKdNhPNOm2LS3lOq7tFMzelO2+b+ULC4vNI4sNnwDsCqcWlgwY6i8VFdKDbRqrJo2V
gxbraL+b8n+t1sXPBcRAeB0kg0FZ50mHGoomItgM0dkzw33TQPqYROamH6y377v0hc/2qR3188A5
PSTOBmQBtyU2guuTBkQDtfLlZe5kcY/WiER/3+KXW4CK3I+7s6Bz+dxiCd8sNMuScxvp9d3SI+eQ
q+3WaqTXvNHvnbQ+QBt6oc0vJ44idEyAAFie5pTlDFlu1WqGu8yo61XH3WWfKPm4l5PsUsHDn+TY
qa2BhkclXYHvwVXwcwepuspjtZPtWwSV1Z2l5P0eq1e6hlzIBxhMu6coQTrITp3hxjRrePmhKdnU
Q2+txihQPGMuoBVCFNIH62x5TJF5tZSzcq3ac+V11E5A5Fl1Gy2YUMEJk+HfSJS9Q/dZrJdMS6B9
TfvcLa0geaKIDwoQLR1WTh2qnmTAHJGkzmZoot0IxTKnAmDgBNJoJdbXagY3tZXJ4bbLtApidrht
G3gG3VlWyR1TsYbC3DK4ejPA+NW1M4GBxT4Es5RuVHuMdwUqSSiKxYVX6z3i122gu0tqLKnb4SLT
aq/t407PjlTvhoe4lSr4v3uJE2aUm7WZj9qqzp1xFcHxvRqJCz6HnRNsE8uIYJwvh/0wI8YqjQGE
5NLcX+Vdmt9Vkdnsgx6KjgaNjSsSIPFdFZeZj4TAAglvC73HNLbXeqA38HNG+H9L/Fg7VMTJsqSt
s9xKt0prKCvE2mBRnhdkSjTK9rQ+XvzSCusDSGfCIqFMUU+2IC2YyZlfBkvgpt1MAd+UIIUYqgXk
5WPmO3Kg+W3q9NeKHUrbXtHgKZeVYbMwlWs9mNtN3TuWN0qSvYOBcfHlGvlpFERQPSkNqMeSSjqE
QMDXM7z463S0UegpU8mNc/TmQ5i3dlqwLJsczZ2NqbWL6WpyMqCxAo8NKGXk+sJ0uuBMn1lYkVqH
fBTQE5mvs5JVpaxTqoLj8jYw8/BRDsrxZXBw5b3vrcPJsfHBwiHCJ1AOUZZ2VhKcI5VJGCga75vY
elc0SM1H5zaQtFdYntzM0o7fN3diGERzXBZ12mHHciqeGCN9mbLBiMbgPgnz9wj1cm62vxFHu3A8
nRy+H81wZnAbxJhD4npiEkRgCFi54dxzA/BQf/xhd+u+E5Jg8Nh/36NTwhja0m1RNgNZJhjJM6rY
RQVWb+VN9dBRjV/2O4JokvpLJRWSKw+CZiJWJHT7iFwo9Qrl5Avtn5h3mhcYVLYmYB8uQaelA6XE
GGhQ0DxoMhmfvBmH65xMx5UDXa07WJKCyypL/lherLH5oueQgnFcQuhERIqg/mfD65hzDwjWLh40
c2fKMILHu6EyV4X8XM8iNDjkvyE/X5R6Y0BW+P2wn2wPug3uQv5wCiyS46fuzlAhdtdYUvgw9dKd
FQrBR/uCR3W+VkUTFolwgrcQkp1cTEqkE8rFCMKHxNnoC/rk9S62LvkDp5H9Px0xmTwqerjMnsKE
lkLCo9GT4D6by8wEaB7p14VeUMSoj0YPLXsd+LCKVA5Kq2b3mMjl/fcjeb6AQKTZEK3howLnP61z
aUiNdDaRvIc5/50Wz8ylMcBOMu/i9HY27QsB1HN7QxbBcghyULknw6v6ec3MFcS1YTujYFktm6lS
ERV4W1qZ9Ynogq1ecCA1lY/7yzdgdAGLCjpDeiDaO5lDozLxeipSWarkDC9qqEH2m8zaT9IL0WZe
ZJnaMBU5l6GZ/aWKm4dpCipYSMJov/SDfZUsybIrgKasR0gqn9rGClaU0U8r6J6ae0RWC3+ak2kT
mxXqlE6RInReRVdlMGurjsG+dxD1XjeSbe7syYC+njDRVSDHyFBIRY6YBCGTC/i/s2WrQiJAlJg9
SZgKiPnnER7JaCqLZM5HOzVHrn7GoYfewNUq49f3C+fLhkTlPTx9ojZF/P6vG44VFQuVUE1/nwXU
sPdNMrtNCRt81ETOBSN3bmoEuo1usQt14U+edKoKcwvlG3u4jwblULfOAeXIldCBgXYcxSJIgsJi
PTY6khlkVifU2Wo7vhBiPHHdxVrClAL8giVLHJen/Q3LsgPZUd4XRfcaOTMqtsrTaL4s7NDBiLca
x9qUOxcO6LOjTKTb8aINIvDiPn1yYlpDYGZBPcpHQ1UOrWS/VAYoA83GmQxz8/37KT2zBTQG2B9M
N2E1QlonXTTGVm4kq9Du66x6AkLug6e4U/vstS70p7nIX6pxudDkF/0jYguuG6fgi3BTIkWFXOgW
M2tAL0Ru2NxMI5HQJhvNtQoH74XxPDNABJnANPOH6lAO7pMuznArVSAylSPF44pb2NW+g4yrifca
Ohn24/fjKT7sk/khKsnNFU+D6cOfO2msrLhHxLLW35sDtUNGPTu7nJN4HVSVtfq+qfN+wWRA8NWA
X4br/2l5eaklUkDpUXlEW0+kiCllT0UYIMyIjFVV175BN5TLFzbm+eyJVlkrVKmQfzv154BPyAiW
qu1RMcfGb+MXjn05ixyfDOb3/fuyJVAaRBw4kkmDfbY2toncqtJM+lGp9fXS54+VhtBEY/tAaS4c
/GcbncJu0in/25TwPf4ybAl8Y1qpO9VdB0FVC6cInptX91sT5xF/Bxf53aikCyN5ml0A9y9aZTAJ
q1A3clpYHthaV7e13R3DNny1uvq3UWyH6F/jyYiLldDVdGYlWU0dcqQ8EqVOCBGqO0Sx/AzC4xgH
U7EC0zMIw6AXmUW/lLbSLmye08rjs4cUs/TX0OSoEOjpBPNZkfbWQcuQctL1ItuVVSZvkkqIQuvZ
vCNgLq8m6rvdCSAKl2Ywsd8vh/Od9Xm0Tg4EiRSXFOJ2H0eLXZwCvm2JK6bGhVV3CjH502EbYlTB
vAxB60k7YAanKVK74r7rx4FaSKvyKRacoUdNOHAmXHtJhxKPfi7Tv+VMMQg1REExgK6E4alIqukR
kEaxMXXJvKVAEbpIxWmORQ5tWFdTS3ZhGZ2PC7c4LiNsEeKOHEefJ6hIrKiBnFA9TjZyaSDO/uGc
flNUwrDfT8BXm4RbD6ABmFzFofG5oXBs27lD+uRYzihIkfK3imv2iOHMSDRNosSXYozvmzw/nSha
RgCAiCM1C2f1H8ik6CnkH9XR1l8zFf5QIHyoOxF/2JfmFlHf75s7H0pi12CdDYaRwt/TDbmEoAM1
auyOKrplBsrE3K7uv2/iFLgvlhfnLDdVESQG030yXRSY1k0tt/JdCl6F5Mc66J+ivPKKgRyEnCG8
M+/JR3ph/NN0dlkNTJRAyfcPIczZ50NKpM9wraCMAAp36pJPs6rmkALnd42i7px0Pi6I0lxYLedT
RxuOToEUTMqEBE+8mGzKlnFAW/fYk8x4HLLF8bpsyNG9VWvJr+SIYGjdqPdN7ywXrPn5wfi56ROT
FSJw51AE3hy1SrV9KSwG13Tm4GoqsuGg9ibyY+ZF3Pr5mJI9E7EHUnbU9J/Whdl9mzdTUpjHpO7+
VfLgB8Xu38/a+f4j0g+cULjFIBQ+DNdflrhOVJW4bdqinQ6fgmyKzfchFaySL5PEGRU5xub7Ns97
9alNVf285/swUKWmkkLKFoPBLYzwrUIS7vs2znfd5zZOVopZG/kkZWp6BAa+R5H7hoTqo2z3F4bv
667oGuAAzluAHJ+7Al9pEIAQSI9TNm3DCvZM1Kb+Lz35/02cjBY1ntZi9ktzROPiravtfTtZ/kUE
3lc7S9zBuOuB6qc27nNHSlUZjKCym6Mh1jRB5XLoA6+SW6HSNZqiOAHyxcH58X/p3P82e8rGJ6MD
bmqD0hx7eY69lsJgDy9p9uY4+o+019jIj5yWYlBbQTzvFBk86Ojt9hV0Z1pc7gOkEFxTCR7UflxN
UvhIZqO9MHFfrA2IcwhOYK5wqU+Bre1YBGOL+jiyu121qfC3kUus5+fvR/ALXwqqJ6JzBEQ4uc4C
L7Ic68mgjUBUhuGqj2tILZZqP2vDTQujTu2kD1GuVB7wK+LzDmqNl2K/wvKdGH6OHx6BxInFI4it
+JcJKQGK9QXSXXdDW9ynRficqhGnUAiX96Aj5vp9f7/Y2KRoKNQD4s3Ankbs6kqbgeGosDsFZAKs
zoGQZkYxAb7k/97SBziTnBB3WHzNz/2yrMiYSoMMa6/0vetE6kYJosCNiuLX9136YqFoXCahU6Qa
nRDoSUOp5KTEc5TuTkJFdtvLTrkL0Eu4UH/7xcBxaBoizEsqlEqvz91JLFmy0lq27hq1zY6jUuk3
zRiHaB9b/X8fOp3aeoBoAlZ9HgyMjdLsa0cxj6mBNFWph9nOsZHU7eWg230/eKfVY2Jfm8LxIfqI
L3cWwp0UfW4HKurvRqL1CAbn3XsG0ZqX23a9SuQ2Gl2niSLfLktlB4/kcFDqBuSohaoxBW/Ftohi
SmPT5JLW0lc7k8IdjlXAHkRcThn9JzkxiywozTul1tS3NK71/SKrvQf3MZz3feQ3FD7HylBdAd4N
78w0sjZOAN3E9yP0xRFPXF+GHh09CPzQk6MQbua+RqRpRF8ED3A5xuMDtFtmZ7tha3qKtRtY3t83
+dVa+7tJseL/MgnowTcoUA3BneRA0G9Wo+M3bYqEAtzR37d0Hvhm+rHojsndSlTsnVifRUqHdkB5
484py1tLWm6bJUNffkh2clFssXibTNYOeYUOfF/rT9+3LvbMiekjLqOLAg3SF2eQREurgCIs4QLb
BMwbk15PqySXO7eXhmNil9d9PTT+903q8ldtckhTNyFSe6f7WDHVpmmVyLhzYDB/NXJ52lr1NB8M
s9RXkwIfpOD/8+xa1z0jH2sHJecJFu5primqdspog6h16jUqbKol5AabLB7StUTe30O8CvUqp3VW
JCLjHZNnrstOS1dpP0DmbWjLT0ePxysVpu6NoTToX5HW9BN5dhAxnIhi11oHn0gnW4eU+EvlmmNu
rfTMUlYQXqOGaxbFU4Fh9zIYnlHJTob/bOUEGTMxTqK89nn8qmvqOalTyP/gKUecNrH6ezIg1ZVk
R/mFi935uYeyHbcdYi3AYc+wodBlN00cwP6fVPFTUSJkIzQljM7ZoM/5emHWzyadtmALgJMD4825
93lDVWgWFXm1ZEe5nZ87JbrOl3D7fRPne1Y0wfFDLbAIT5+4sq0xUVkwNdm9FMbRHRpg1jYlBL4P
U6u8YLPPtw1NCUAa2QVxuJ401RSZlI61nR8DtV21rbNL9H/jxP5N4FS6lH47d2xpi7g3oUXHJJdx
Yh+KvtLStoWweHaa3biMbyqo06Srb/VJe1CJ/KQt2ILvh/LLNkUWleuwoGI+ma2OA3WW6eU9sOi2
vFNRoNana9Ai8MgNQbT6vrVz+04PoQ8WkX1uIKf2nZRGIMsdV50SbdjIpci687VFRZR7NlGehAi0
85R+foGt3HgVYlgXEhrn+wCqIy7jeGTiIU7r1oH1Z+002sadrLSEF7XoH7N1tlIlv2Y6sfHvO3u+
SnH5HCoZPvILkBd/3gj1aCZJrQfa0baHh6msUVCdQZ3LSnL/fUPnc8ihCzgQtDAk74A1Pzc0WujS
B4ujH4Ncz9y6vHOin1Nu93tHquu7vgupBCmAtXzf6heRHJplLAWC/wvqQ/Ynce/eNCmFyfylHA4x
pQea3O/t9K3rFrQL9pLxOIHYkpDq7p0f1XzBrH3hjeK2YYM1KhGoujrpeOVAs1+ri33XQJToOun4
7wwtxIVuquf2jM/n1ixotwS6/mR0M7uBHqs27roFItCw/qcuyh/hUh8HmEVDOHUA+28h7NsMtfKM
V0wyWWkuLKWTfUM+V8i2anBqktM9L4gGh6FSGJOgh9fUKFyMd9aQGu7YweNaL/OxlpMXTP8/sZDZ
/r77J4v4T8uUriAeSQbwzP6pbUtmiTKt26nt91EQvUza+FAiyXdhmL9sR4AKUZOCJO40SZVWcdQa
c2qjK+0SfYQHO7o0iB8z9ZcL9KcvcAGyJTGzGPTPM9ks3UjFl2ndAvnqO1ArZphUVwZwNfSU03xt
9mPsxUpA/XGjUwdHOdoNAhzyMdNTeevkVv9sBr3zPhNgeK11ZxDVdEsPb1kzvYS1iuPOAbSHtN+6
KcDWruCHbnK3NiPAg4Vk3QzaIJM4qKpdEZa63wwwmX8/XScG7qyLwlT85c2aQRnyNPZ4V4PBW4WW
XHlD3wT+JFWjDx3+hdqG03vDR3uwslBriVIFVAUnNq4xOr0LuVLcBl280vTmuUlRrmnDNa3e5pW6
hm94Y8fdgyGHu3SwLpzOX60aUStGEJfkJi7H5+5aYxgCsAms/7BqThyAPz0kDULcEWcGMu7PTQxh
RAouqc3bWJXvJtVKXXUYH207f5FCTx+US/nFL7vEJqA2xSBWd8p0o0NCYeOdd3flEClQlAzSNiAf
4VLZd+m2RVRYPP3plqCagfQbmUyc0JMtAXsHJLLBvNwNhP13+PBxjJhJr/yU+hHqi8mS45u+RkzI
kszWp5Sl++VUQbVv+0K6lsu+8oimaIfMMgeus3n3mM6melXHLbJCi6Te6HX8cwiTlzJQhmuHPe42
+uxca3IxFJ7koN3amWj0pFO9SRPgY1OXT35XdZWrtL0Sk/RrptegtaSrXleaFcB01GEhBDfcMtR/
c3HgLbmTk5Jq4xW6jMqrXHUJ7BW4wU9JFKcHY1m0banPzWaQpXFLpnZeRZMq7wde6GrWbAqZzRrA
Q0LdJzUU62qWshtLi7snOZ0zVGSnYROoSryGIbHY9ebUbmBkz/2ijoNVYUmVR81NuI6KGvEgaNRC
6mYBflJEqd6EVaLdT+0Hq8gwZ+vYtGPYrYwfSMXUO4sa2ANkzvkmMxB0DytU7ssyC/wFbOoKwbNk
hRhO4kZhXwMypX5UrqHZTYek88JElgmddeOttFAMoiorFDS0w0wWydeiuXarOV92mhM3u85Jr4qx
N1YEsZN7lGhzn5LOxs+LAcaXUI2PYajpe6utlVuo2gzEvQ0q6ue+Wg1LUG1MMDFuN3HKG41tuhHE
hdexPOaHJKgVNyy0xg/CFO0typzuod1KdtB4zDxwPW3bXDVBsoT2Khxnx3e02nKLely2gbnknmGX
rVdMRfloJsO86dHGXWlzmGaAWVWNnLoe5D/aRPJSTGhejYj++sZ8qPqt1KSDslOqTH9AuHlaS1n/
qqiR+k9KFRvJpNkhDFZrXru09jpJ8mHyqCuOdnlFib9bxvNrT0C8gcBErjdBYQV+IBvZe10aM8GO
Dv03CcEECmWX+bbPqnkdqM14Nw36uI6UGazJoo/OI/LH9hs4SP3JKLRqWcVcRocHuU2AvqWKzkSy
uVaaMcmwEvaBdp9VMFB3Brc8E1ZsD7ox2QucsGUa9HpdJBGjneQmSq+sS5SxdITb0lR5afIFjkhC
3KT/yAS7fZEkr7mT6tu+FiJHehHLu2Rc4s2UoC0ZtE67CYZqLn29ncvHIick6ip1m/s55Ohu65Cw
BDyT7VGdHVzyjK1vyWF21ST1pjBTFk/kB2N86El3JwOy0fLkToQtuxLapM7wqP707bhd61QFUP5Z
2Jtorty8O5IC5SYBNH9fSBSaUzsgfjEpO85ck8oluDLS9B0AAN9P8y99slgnoKf1eV0X1EfXoz8E
yUqafwhku7EjGuTyUov5HGbgUPLgUdmapLWr6YLJfgtLVaf8yqPXUPqZ9cBBizWZ2ILkohXfleZT
nr4rSb4Cc+HJi+4OUrnulafcfDKmaqsM/+i15SmVvKoA05Mlw+K+d0O5z9oE3WnQ4fbPKWy9EMea
dnkmIPRqWnpO/KRSmZFvF031QaW6S/Qe9FDpoCaads+d82NME9fBZuegdMndo6Zme2auQNqXuL3y
Q6PkUJAf6846qDMiFi3UrQgPXo21UroN9MTZ3HkBuqRBla6KRKK4W96gbeVN0hGUtxNba7ofU4NG
kBTs1HSFh+jONvM85W5Qzj5Ou1s2ymqpM/6uDTtB/QpoaqBJhyIOrlRzP6qtp/B2M5R/92m/trWh
cFNElAI12bAItsaIh9vo6YOidPJdmMTXVViU3NzmfhVQHOYGWErXgb7PDfqR1Rfe5gvbUZV0F9pY
GcenOQxpdVNrynULZWsWOL9kq3YbgW6rp7Zy0YK4UcsqdO2s2sZqf82ptC3psCI1T2OZr6JReSGf
eojV1nKT0blPlXKV2vmuQkSaIvfspraN9aAYDxScFHAaRzfSoB0MZpbIu0c10kHoD5hVetXp7ZUz
Wz+lIF8rAKIA6EG5WqzEEGqW9GiNua9q4U+t0jdyMsPnKbkgKAgCdeFt04UHeylu5BpLqMR3BY/A
vn0LUvMhNRVvNJLVrLQwlasIjq0dntbQ3tOiugqG9Am6dtewm1UPeaPl7EhesqDkqDwITgkqxFew
5vET5rTsOpAFDFEtQ9AguZCIQY6d1/e8Ta7CVaKhGDdGa1YfMJpe+QX3gJZHrlGXmFBTFO5QlAQ/
0mxMqzrIfcjMt8SgXMwNtElsAjnZQV1BGOUG+hOXMOQqSrt1WQI6DGcfyeEmRswQor8xyzddPCB3
qKwL8xcUDS2LS4vCTTFbzGW+WZLOj6bZC4cnRblmKzZA2/Ju9IpR2xuwYi5tvs4hyeCpxGIltCDW
aJK+w0HjiqU/zbZrDfamr1oA/rLxKgyPNpq3jMYE9YJoG1LDJ0Xa6FrtTdBwWNCtOvJwZ8ElEZHK
hMail0JfMHTYc/4mGaNHzNzDzBTa5PM5KUzJWApN/ccZZp9tnBTdFhpsyKiP8kg9fuNFbbOif/qg
+3NybS9H7BqDxGB0dr+FZCRz9XrxbGa1SbHVmVJ4eWDXbDnL5TQUL/F7dEOysVi1C/zF2Iy8gCsr
uZKBnZhT4xoNuI1G+8eo5auJUjXxsqGd3XqJPIqgXIlUIs1q3a/KDrYsBdnoNmaRDC6CB88YVhuD
0gn+K2Vw07oUNedF4vxjVaNYTS3U9LAjbNuMoyVS1008OqIupZR0v8i7XYu7wbdABH5JvbJvmSm9
+s2ccWiuVRsnQ+qIkVKxLz5lyaqVhF2ekxJ0iK0EkEtUFNYVK1manQNNV3yuNrdH7K5kqBCzdEdZ
blGkRLoTwSRukyiMqFQOGxux9MRqkOZ30WkSgfCpGPfLYh2soERfcZ3bA2Vc0zqY5O3ShVsnsj1m
R+ILJ0bftSvWew/xV97OXju+p6q1N3LNA9UNCOGVe51XRIgBlOPHjinUwjeChbLYHs60WPClFI3E
bazfjmHOMLwHcHRzlrmBtMuNMBbbRnCTiC+m9RBA8MjTJNB7MLKdFD41pbnRhsWFWUU3AlFvkAbA
jqSA4sZIrCkIDb1JyVHlkDidbioZx9N8ailgpYwuC8Ciz7/Kbjfpmsspw/2W9bRp6PUSHCyp8JYm
2DI9ozW7OQwvyKbwnegtxhtGF75JqpSa8ceGHRklxpGPaOJntLF1+cpM39LxSg4OUT5cSQlOjy3t
xyrxBfy0cgDzkjoTZw/EcmKNcfbw4inkgmgL0hVHK30SMwyOOIjey/ExY8/U5nScs/5WnDYL61yM
Cs/BGPFMDCn/n+kxb/gYkqJ4jRZf2D5DhiMLIrrwGRaFtWbssgkRlk7w0EyWxJ6/XcLXMd6MTnjd
B0er/kWk19WXF27+lZKI6ZKK10H5wUM6eubnoe7b6j4up49zkdYLrGymPMtRvG0c1ed1ixRsqXB3
q6b9sJ9lChFq+lv4JxPAaraOPbVuHb6E2Yut3YoH6xshrYzKKesxD2NfjKwkF6sBXDFPW+azT71V
qjxjiHbqJK9NQrKaMe4kFeKTdG2xqdkIjpSsh7h0WQR58SxMIj/MqEFvht9VhGgRjBFDysdqwZax
y4pn/hXoOCf9HZcyS1DZSQYE8vxe2AlRYQZhAXY9NKgwwMXoJvN1Wa7ANFyriXnEB4gsXPmtgNtY
qXHPs4SpfM1l7ob+pvFCmsR47MNyO0cVjI4dvtjWMooUluKGOsoQ06Rdl/hovLNMoBRO3VBPvRrH
g7FfiIlwHmn2NpAf4DP2pvhR+H9a1vxjlNEeAZ0ITVJt7SCDo+GvW0q4ypaIlx+gJRjm9lYaZ49F
JrqiAQ0S5gIbwNpAzGJt1s6hK6tN2Ws/QGNBmPMk9l16w+biP8JEUBl6L9Yr0uxb0tuurk1XLAmx
j0lgOLmMqUvFMhyYM3EcxqrqBRmadLN2dBCTckpCj/x+SdM7jtBI7/4YAtPxo/RXkP42JWHm6T8W
NceNNN+h+lsFkrUCdL4WBx1mhjFmEQtfl4+a5N96rd3axdUSGI/lAjHkvBV+Ah398GyNNf2kdE48
S5+nj6whstcb3IBB1XzdmYULaZW113X9ujSSHcpDgk7yI+CeeIW+UZZnMaZit/JRAIUREU5vxHbE
iEV4mMIFzKbVYq2FIw4s+sMgCs+ykM1DjNBxEnArQ42SxuGn5d+PLa+9VzVnfYGgsuSSLQsk1bd4
F9GiNfKBTyCLPnwqvGsUkHjX1D9PmSJWMkZ7MalBboFnikXPTiI9oDEhfCeXXBb5agbZtRhLZkN8
V2mZWFpULP4r3L7/GSe+dFxfiNq6oofiemFzIDN8Ib4Bv7WlD7e2ARjvSq3xXunlJtH7VSvFbldb
a6jdKYQpAbEcqY30ozl5NK2ecQIyjQ4wc4SDyDkOcJIHZWOIWYi6fnCVobsb7ZTw3HSlDO2LYz0h
maOwl2ld+Dp1KR+kpb/hFwMwfab8zZyQju2azeT0Locyi5d/xSyCaccEt+VbZtWbbEr2wmg7OOsD
3iim2W1toaaxJnW/ETaZtccXsYTZnWJPM6qhKq86SlzElIAvFa7qkum/eW6K+PcoVz5r8SEL+5vE
TEGcTIJiyuYkwVgz+nPzzvplr/B6xg2WXoqDyJtzm6jW7J2dbAgfb8DBJ62+pVBdrEAMpkZJPCwt
75bRsI5yZBTvx2zZ8xkg637yxYrVdxXq9KgzNoxFYxSPWJ8XfhPL+WoI+wf+O0B42IWDpxTR9n9O
FCg6fyxT+rHE5vyp6ur7GtYsYX/oIk/KCIjzAwvZhYrPQufYECtQGZYrp/XFvi/veBHo07p542Wc
BSahoNT5pVTC/OJ5GVfiTNOtZwaX7nFCS7m24vOTWDokyn0RKFtH/jlni7voLR6PTSdBVVwhgeKz
otnqbM+gfDflVw5YDArbXqwkXMAroRslBqDrN+JgIMenoy7FCxLsD78I5MoXW7kW/jU/ntHlG5Qn
vsFWCreJnw1YdXoSzPorbBBuGen4BLvQGa/N1lgRRvWd6DeflfZ7cWQGXHOMD5a0fFxZqfBQB4xe
p4Y+fWVu+Ujchj83a3GUB/M7e5MPEMsKMipMFF5rPPQQ6zwHmD0rfaN7UBwvmIY2i9xxFC8vx38g
xRE+FO+wmzd76cEM/xYHHgH+j3sjTQkjQ1+Ev26Zi7iO0gzvpklMKyQhYk40JiIanvL2QThA9A69
ShVyrGEGkI33hY9DH7sl9TJCCXPwoCu2mF3Rlhg1fD3MgHxj4qIT9hq5kgsnzjE7T1gPsU6ZI4L1
P3oU27hwxwrsIjVmms1iXPF+YTd6MUxYUUHuw0/hvXW7PuR6ZXoxnninTWS9orVYLuL8brCe3I8t
QUslDmDB3P2Huq/ucIjKZoMPwooQBnTmpCu4OCejshrGxBU+r1h9DKroA0/PLp7VR4ZH3M/KxERC
vhQ2U7h+RrUXB15th2L+xPLEKuG1FQyNmXxcmKBUEfapI54jDig2zUhRMPsbS8t4qpSF9OW1HOXw
4B2VP0tCTD6K4+LECR0EEjnGOyOGo+Wx655GDJQ0dBuei4GugN7UXMvFQuaA4blSRtAsl10MrgOG
Wy+n9pMHYDWIGectPIZcynve37eJx0bq4/jQRQl3B8XrZwK+y4rj/s/EJbgXfGibhneMPDOT6PhW
H6eNcGd5N7HVDdtCQ6aLDTPpm16PPNFdhJ7SpRErnSnmFeKSnBmaGznvk1FeZcO9NQy7eFJ/psNN
klQfJ3hvcBuuFeXA/BRL9wQn+n2f3Nuck2B0/bHmKnecgwyfnOzjgNYFIHtCT6GRvOHbsAGE0zNw
lxWjQr+TOfXEXdKI1cKdeoQQJeuae85a9Fquuc5Pa2M0VmZs3tA91oq2vHAHoGbbfMFnw2E37McR
HhsGTDiJNDgZBOeih2XA1/8ghmdAZMw/o8EglUHuIa55HZsSrjZ8Bxgo3qRI+Yr1HCWq8B+sqnKF
ARMeKSMhmTgxXH94Ox8s9dyls8rlYdiT+vBzmswbsd7wmrCHgRHsuT5uONOQ/BAuvDBIkti001rs
cLFfROmPuOsa6Rv0uWKYiMu7SmZsE83+V+c2FShQC3H5EE4CQ5wNN8K6m7xKfEbEsmETmFPxaxjM
dVpqO0u17pNYI6p0ZKnxiWlYLh7g0GexYDG86uD4Fme8qjZ45tNHdI7tL56GNvJ+8f8fZee5G7eS
tesrIsAc/jbJbnVSt6Jl/yEs2WZOxcyrP09pDvCNZcPCDDDwxt6ymKpWrfCGvvcuwnxQo9c5ge/D
Th2FgY5ie5YwZdnZ4BX9/yVGsxClajqYBHbZ2nCdJ1mjCpesoD8R+Eaj2/B+GvppdPjuFZpnvABZ
OFUpormmSrx9X3jGxaQeJdi5vGJ2AF9yTPK97EjKv+wMyUbuDeRN5eVnJXqVSVqN8BXRRX5CThM+
sQTGZf2D/GPK9XHT5faTIS4tWRXyl40dyzxq1O9sJogjaVuFsj5xL6oREXa/LxNUcWaN/CK5IvjM
8nFno7ynCqER9MBi4zPM+vwkT8JmqYI0j0PupAAiVdOCUCuHTxvRUnIPPQofm4GgUNC+A8cBGQl/
GPE90V1/GA2kocb3amcgiHHFYhU7Tln4Sz8Ys/u1jINO7GcRJk2UOZpDtkcPcklLGb1tWlRWVIT4
eT2mcYrDU5++Wor1xpe3OVxl1caqcyqLsAzPl7hL1t3MNF7EiAihfRN5Or3XH12tHKPIflxyinX7
SYm0E1/BidZti/tRNWvEW3GqQQCOZGWdWB4r+wkVsI1e1s8aq4gdMNZnKju17kImsKFbKz8VM9rP
bkV/pz84VfJdZuVVKbWecL0a1DMmVYGWvMpPi/XVlTL3pvLyOynI5KbXnrDFaSjjVVS9NISQOv4l
X4DCjpG9OGIzD0dM8rL3rls6pnuigHyTmRJvJ4MYrtSQsjj4vIuMwVQkcl9USD1EqotcwBDIff2f
kiL1XFkcwSYKUL3QNuWc+ZoVhUweZH7kKqbfcfahIBMma3LXRa99+kUC9mW/LpvEtIlm516d378M
oksnmR8uc7uZ6bZRm/heNl9LXRk2E3C4YZABh7acYoYjIl1x8hZnFf3W9G7Rmk3cvqDJFUT5ujfR
izRJyUZCiEJHwOVXeyX90zU+0/WSwXwgIXEQyxdrqOnVeSTJ6Zdp2xMmVhLzQo6vLCuUJzgBoF8j
9F7MIMKGSBZ6fMq1mTYu+6ejY9f2gPUokJ0mz/yItp1aOBf6ATF1frXsc2gRwHT6TdXru5Ke64bD
0BHfEs3bTZKDRuhE54R3GtMMqwmIzpwgXVKEwHEou6EOyi4E0n3vTQUZyjjBas59MiW/A9zX6H04
6uNOG/XX9/uz1nBY4iB2HJlir2QCzpIf5M7x6PKMXioTRlftzrIWLPKgrbpbGRplrJDBtIsyOboY
0T/wjV6h1u6wSpk2krUnDyz5tBjzna3O5TVQCpeKEsxWHPZNCYTlJ/tSBoS2Zkekb3K5ysA9TddF
5QyMf9E4JShnhn6oR7Ti83mntNpB/ikfhbWjsVMIgHJH0zW29PymYHLHO9XpUfbak2k08jqoyv+U
AY1C3+2vfC0SDhy7D6uJKUbykMhGy3ubQnV78Kno0vQu3m3J5PdWcuw6SkwAKb7b9Bw0eMaJ+75q
903WnZ3R8C0Eagi78rdgW7thondk6fBeIqcLzOFxqrs7h3XFl6uY47n6Eq4Jx0EutCe7Lo5RawV0
9LaJYmqbZRqummLKWGjH1g2FZuiWqN3nP+cik3strlJS6Dc2VOmhrONdOYZKVkwfmReHrDths4K5
ZajRHGUKa8tOQ4aedE46RHgeery1i1bso8TZ6I2FWqdOs1NgXadN0PysTRUPsmWkDnRKWEDGL/lT
hW0d8vQwssNkB1xLo6+RZZ962umTXVvyLRNMGG3R2+1votLbzrn7y+BwMjhfqIQMJvyLU10rQ+cM
XbcTSI28H5MNWh/rpmulTNDsyq6DPBSd+HsJEMDRq5tyrN/btPJMcDXnJecUrTXrKsdFBQnbSCJs
ufNOus926TOTKrmhzTyRZZj0bagcDpPskjvLTp6muSM2ydSfZHpUDdpZQ7FUbVf5BDLouKV5nKlr
5FePdDuYcqwncJ4o4/aQjM4v7m6rG696gbVyFIfExcpwt7GXHPpCBBoxRS+IEOwAvUlO4OzfTyyk
FJi8vhBW0U+xi3UH5PqWYHhmjlAQNbVZv+jzeJ3RJ3OmbzVRuh7Oy6DsPG6vo91mpicZWmc12bSd
cZDHPnuARgbACuoOy48whOeckjM5nhCp+wPfPjLLhyYx7uvEvRhutdEz97SOji+axrdqxZdJzmCa
aDB5QM5TwkDKkLvwwZj5Hh8zZ85lZONF9cRVjLCXhxytL/ZpWQW96/4aq2/sBtfzNgrrLW3JNRFA
CxzOyLjg4GY2IjMT7MBJ4KmPidqxzRxg5OPnr426PDY05ismB40y7TjssqX7VicvckfbRBx3VXey
BWb2/WPkIm0VtUMoRBnmNC4x+jZ6zv1YBEo0BOo0YQbd7WTuU+GfiAb2k5a2T446wahmfpWRDVY1
golGyUS8+EorYOPSZ2GkeW2T5bVqbXACz/Lvy+9g8mIrWoRGVcabZUn8VI93MuUqsvY2c8wbXR12
9komkRvDbeeQYeVFJzaFxqiSDnCUNDeTweDPJamRJxMuBYbV4PCAUYHiBXGS3g1tPuMePYURAqau
uTIjLZ76RbM3SzNcV7v90nBwJy3JlqslXzKk2qVA1uugOUEeq3uAWWijGrfwdX3bGmlVxaGpp7+m
zN4lBLKBwjTNf7htHqpNecTW4Lbl0xcd4wDMMuWxNCFzlaQewlj5BevC08DS1ZhsVBqemF4HE8UY
g5adFrj0IQ1q36owz2sGC9qdE5NDgVFAY62HlNeLneM+Wou9vG6SJ2FsK6dY6PuiEVutV26Teb2p
BovWMQpYmHN/lZLy7rI+uBaT4LVQb7qxf2ps8SNfPPJpbHnlUCADNF8mw16B7TaUXggD6HtrCCfo
ElH5jLUf164HHJI/ORlj16U8lDhV8c3CFXhx0RB/inK9R+llL5OcaLU5glC8FkY8b4qm/RFnlr6B
yUvLcdI284QgqIcBuo2JkAxeOPsGFic7AiLcZOK7pvIjz8zv8hAsLKkAtXqnzF2+6GK4WkaN5Uzs
e4wXZa7TwzBL6bbwPd6Xrqv2u87hL4GAB59DdlSm7m2lZ09l1F3Vzg35upafdR6/nNEdau3xsZz7
b8CafIRwb9emzYlLRbWxNBLopmS5M0GV4+h2bdHvr+8zp34qh/HiwZvPne/VlKEVQdcxVticnBIT
WL/NnK8/5qLbNyS3DmFP47RcdTWIO4sjW93qK1Hc9d4XkdwbNrOtmlSoscuF1DH+MRvDo2FHcJiT
HejQTdpMbUAc3lmuBAr1r135ZRzWjTNT6hCFsU4AyxT7bp4RZtxqr4kEbIaWvfbJtJNrGqG/L5ae
hiaFVFdGu9RVvyZ2+pDM6W3JiEMtrK96kr80bn8qZQggJ801G0yBrT7Khaf05lb+IFEJjc4oqMb0
TIyWmWFWPUNE8eU54dDiLjU664S4gXQ4N6lEtGbaDslzVow0+0lYqrEmSMr3QiE1kDfZTOs8tz+q
Yr2V/4wl725FWRJEysrUnG0/tAP2U9TmnAzeYmxcd2UYvTwR9KvJfZSR3qZW52l/Zsr8DBSJ5Y3w
AF9EpkTKnFBCk5fjQoWx3LqbBP5DMXKx+BnvU525FH0JO1awQKlBryHsV38rzbE7pEphBWZeGf5q
xKiFK925o2idk/q7LOO0pvkVj95LDhckZgvKQq9wQSAs8XEC4aSvemCS+ilxGy6qspsoILyKO5oo
wgnUeBH5UWQdurJ6EOr8mBXinCX1LidfqojlIFdAJdVPdmEdM+59xkB2MK0ttsyQslkp3O1e/lI+
hUri7HTzV1spz6gchDKyWv0Uoqv7MK6JxpmmY6hQ7RTOAG8oGA8YR5k05eZ8qhibq3p1jPr8YMYO
U2wFmnnLhJdEs78HZMbuxevAAQnukzQe2K334BV0v6+Mls6T/d2riue0NE+cmwfyorBmotsa5h6d
4F1nDQcZqrU62sYZUwRpfRflmk8TNwQ2SUcd3Sj0DD28n9R6Axj2OOuRQESRSJprA6IezVDsWrNn
YemDdoo1rQqQLaLfLcgLhjlGoTPqWIbVUO+XOVJ8x5zbM1ukOWiF4rxhumkcNYeybPVmsIF2a3xb
umSZ/dyy85cBzeOgU/QyYESh7XQPcK1jTiOjsgFJU2eafUPD3TjPcwrmZDQ3fGQG0HYxHaEBuQGL
VfA2ICIoo+MxW5UpdVq9NhklyWAb7bkEVYj1lfnkxZXKjC76mcFQXadu+KoKUZwLax6OLu6wdxHQ
mBuzKsVhBsh46nVyxr6nE2XbaF8qWTYHGhTiO1MYlR/nYwTuAmpT25vJaVodF1h3OvEfCj3MatMO
x7SMQ3WK0UMZKcV9gNj1bZ52ZYEQF7tx6MXkG05Kng9DYI9FypdGLcAEQqVqdrrVrECZR/TyNpqg
dVAb83oqEjZ0lsfDxYgz59DOU3ZIgPnuBRSToJqjgj1nukezj8icl6W0brx+tL/brCrEA6Ict8XE
/IJUm2DmZqXRk1st470KAvPOteOcPKpS7tM6cfgihh3opTWftGjO9m5RDUGRLskTq6AJl2jJ4BWW
EkFf9PT1bSWwowYRc0G9POl9dJdYbXty5xFN0ipxMBpT1Pl+cGsr2nYKKCJgSm5zb6vzQBfOSJ4s
8K81RVGaMK+Iy1tBdVrvbXOlL2H02ZVv0QRj3nebTov0rSpch7N0qQ643re3aUFhrKUpeBAX3jXV
nRe4mhKHqFZa9ATBRUQlUi+TMww4GutAP6TKWT7V+t4cs+xei6IxiKhrXzIWlA8OioGa0ubXpdb0
U5c6Xqgky+SvS2o1QMen58ZycPLSirgCH+bN9ErQ/NZhPJqC/ZLrC+06b7rmLTS0Qi/Q3iz1LOiB
QwfDUKyBUJPkjn5ad40cwD3oMK7bpi3nUzy47tMyJiigNmVa7721KfGI1SPt5wRn466o6uaq0Ro7
FomJ4k6mvaRd0SIbEVlhs07PuQEb3HYSJdTQPA1jbUVgOaEHNYzADUU/tiydhvGOk9fbsupL1P1j
c/maadlISUpiYFgJE1Wvpr/T2mKbOakI1NlcoSbb1qOx6MltURHTCjbIFYUH7VBayRzopl08aOxe
fyori1TMbILKcmbAdJGKbhVCj3ZGRzkdUiCySy3QT1WX0+q1Tcgkuz979pDh5ad5L2CU5y2yEa9V
v85HG3cqvxmaPDD5gv48zuoOH/T+0KntfFSl08uq1uOuS0BlMobXU7yq6qk8p4uHkrWLmixEyvg8
40yE6xGbivgDLBLn8GDFiuPQJYzXGkDcQAPc4sWNYtrVAqeueLWYOycmBZqjLsEU9/ZGOI21E5rl
bDnblfvZQLM4VaNyM2ptInN9j59ToAZnpu2P5UgF1hbfG9MY9qml9GHijGuQLapDPdyN0kcHufZ6
bbFsxArDHZafg65MQR0b+jkyi+F+yGPWiwE6c5w77Q3Vnvon04sYsUXRHFS43RsXq7NAG9MnNfGe
8pZdbJcQjzNkLp2kGM7N0jTb0a4ZwKAzeG+b7uJDFBvBvq4tVRm9k7aKc4bFFeMcq9LPyTSnQdQh
v5vbg+WPMe9g1cnQ+pgVjkM81Yco3ZNmDUXYro17NIqoZ8Lbmxw6o0SkmxlNlsmbglVJvZsYEYMb
22QtjwstVauvTT/KFhrDrHBGuYbNviVSWEXdB25EVzvuBnZ6b9N/GPHlWVPKIiD4alhDmwLCFFWB
1rb1LxuZ8qAsOhx8FMDdalW6IGQTsIJliTwNRyDjtSVjV5d5sNSde6QvnG/Wykopx9b22OszwywX
9DPGNF5YYkwd5O5MMM60OBjKOd7HncL43/XSbVEAgo8nrQ9io0nuLbVaw9koqiNUbCzbLL3ZF8sM
/rt0a6bM1mDBWKmWxwgDR1IRdms8Z9spc5/r2O5f8NLJnghGwMpUVA1yK9H9qWXT1CULU/XG7qbo
dAqdOZMCm0wtOJbnjeICb0too2361O7hz6oarUHdqC8DjCg/sin0R3Dyh8F6l4x0+pvE6ccbp3C7
S9lXBI5mXW8am3IfPNb3LNPHO/Y92OpCeI9RUahk6LH6YKRCbDl3592yNDiirJxBqbvC9iPUfl3J
wYCBmnHQSEDz5I2gXNpEXONUUe+SzGS4z7GFhbnRkGCI+ufYiipwi/FhXfFuyjT6FVFvgVvJhbdR
+zoNtRrUWJ2nODoM7hhaYlb8pSiLeJPNhpBmAiDkTT0PBWN8X7GRHfIGb9hXdYyqVZJPAHSaBJYA
eoUI9fX0xBfA6JHVaru1HbvHbKZXlbeGfdeUmJOWAqrd2BTefaxV1DIF364ijzyMiV0AFxoOhlL8
UiKFpqai17eOkzVB3Trmvo7HIZgjMu5hMsR20LthN4GIOqHCDGZkrob7PrPVUC85cfpCr09qPM0P
iaW/KyYxrlR0iNMpaUase8mTC7P40Koj2OvJ6r8mQ50FatcDxUkqlel6Y++VAXPYqtTMa49ex7bP
h+5grCsD1TVRbtIElR2KFGPyoUYuFwDkNPKHpfZrZ8T1dNAY1rVpyozUKO4qD+5G3FgUeBNwxrlB
GzetW+uMUfh4ttYxf/g3z+kjl/4/tJz/Iq58IDoZcSsMp/JsbCZshIYtcZRpceMVZ7twH2vX+W4m
5SE2NMJoP35CbNf+SptBA1T6sCAD/AexvciiwYW7c+lQryVNU7JdnjJPNFX3hy7M9OBNTvlcq5PA
LLFqgoJmBb6esEKavNfPSmsbT/9+Ie/mmB+ZPBB4EIwh5zbMj3L+UF+Goc5L56Lrs8dRkCVbKBQD
FW0/gSPvCrqbkV7s1tmhH4kuyb3iLsVtnJVJaHiL2HZsZRqPNLyb1IhQqGJw4jgzo+HKtXfL4GQ7
pSyVUE8b+jh92myM0iueRed6e1or36c0BT+6VmrzCQXxb5w2F/875HAcx8LP+XcGlkObxVUwXbqy
sUCk6F7B42ggwTt32U1Zp37596v8G9kStV7VsChW9T9MpmokMJZ8UYdrLhb3W2PU9V5aqzG/b/ML
tHOG8gNTvHmspq/lWiWfyKD/jXD2X5d/X/n/ReFrx2IZx2zwLjDr4k0xLUcoTYCEGKaa6aORf+ZV
/YFE+76TwMlDcqJmh+j2gQKmzS4Ph8ocROEhP01GQuESi88kjTT5lT6uTxiC6INBakME4wOPDjpZ
nBrxEF0SFVQwvSNpadjk9xWm315+O9EFjVoC7Dum9N8f9O9P+H+Xlv/9v95oZdr5EhfGcC0ZMm46
x/2mtdpn/iB/W6VIG6E/TMcMku6HVRoPtT51WNZcSdYflRpV/jy/zw3lDbbaJ7Tnv1AEYeJJDT0b
uW4EEH5/nrXTa0/jRLsk5ICt03zD2HC3putn5M4P8h1yZXAdjHgROoX++JFePdf2ikZn5OL0Q9pL
N3LjmvTVMD1U4wRUrv7IMZ9t5rW9FQC9/v3R/vI+pXq1zRZ0UE35+D5dK8oEPL/42lW7eiFrXlCv
aOfHmunB/34lTUPRSEPdEWLwBxIp9DGqYYx7rwX2j0DvjgJASJrBiaDR+O9L/S1K45pqw2/Gu8P9
41pVv8zN1Onx1bCbBE2oeiVxRFB/pzeevdGZ8/sVnLBQKSBYCUheIY7DMfM8RwkNqjQ/17UOZKvb
vTTqNPh9Pg1MbErjZiid6kjdhCdjmrWhV6/0FgWzhmpWcgia8JQ7upxgGSZobar1mYTYH4sSgjn/
U1F0hWcK3/D3RTnSGksFDevrbKi0wvmpH5NZRo8JHg7/m3DK+7r8r5foyXX7X/uZJJp3rHfK/8D6
/dvqM9hj6BjaUhTtQ7Ra86lyWrVP4PgwyinMk5BGe8p4MfT2kzXxl3hPxPi/S32ITmUc2UOveMoF
hAv+E3MQRVVoeRKpBzri3+tP++MrsaVRd0IsDBMH2/moSlmbiNUJC9MfyDxp2YZrRm+83674nKvp
BIJHQtaYEWrSzAHI0gKm0IpA3yWfSbGZOl/pw4Hw2618eG6TPlnrdqt7cSOruLOXtJB0UMUvR3Rm
c0jrUHnWeOcK2o0x9orAFMDcegpjf+Gp1Tmjq7hB80YJxWhHZxPkMMCZGO6vV2uQeHXy+Mpkwh/p
Eyh0pjKjFXu+Y2XtIW8aCkyYk0dpM3djVYm1VUyh3wlzdl+jtoL5onvxFpjKEnjZRG6e4szutaIN
0OWLgnapnVCsyJfWnTn5bV5DVingDf77e/3l5EKUi3OZExO1lI8ReCmzjrs3nItoRLuRBuN263xy
mvwl3fHQl4XCz6QGERi5ZP5rN3WZ1eN5a1uXtsJojVZC0+7WpgJ7cqMyRFjG8rjGbvDvB/tb/v7b
VT/k71lHE4u+lXXR4U3v+5FhDRxPzJ0nsEqtGomgcdQsSCDl76uopRbRSmab/76Lv20911YtE9Fb
nZbIh8jfDIuOWVqSXce6OgplfGKOHlql/tKPWUITXn399/X+lgQhi6SToGND7BEwf3/XpTLUEaLe
2VUxYwDuJSYU8Dwad9cj9H3uhI7YFdRjp89dPxETqOTKHgN7xBvokzv529nuIRjDySojwUdn6SRX
y6boLOsSgd4H0Nw099lE42EIWuZQTDMZW6qIDhSfXPhvAQhFAKwFuLZKa+v3N7B61axz2sbXuPJi
hp19FOK91D9lmQYv+d8P+efKRrHBhdjIt9VwpPvweRnCTnk1zNSI4FoUnJZiVTBesM6zYdxS5X7P
sZV0VtF+8ox/Hh7yuo6UW0Bp6A81RjPC6kcd5uzq1stlmqo9xmDbzm6PwvTu//2IfwYITSV3YTlJ
170/VIZNre6sLqerDQur31iTK/Xkqk8SwXdl699DtS5FPmz6AIh60Xb4/aOplacJodnRxajxGm9B
Kvhp0hcH1xngLcVR748TgdKukoG5If4iN3VLrTtHQHKLVgKoS9e+rcrJ3MWIafl6/bWbHm0gXzTN
zGOPPePWGRjV24uxhm2eC5p3wmNWWFfpeXQ7ZCPcjNmGblYAI2DJiGUw/aVTm92kp+aNomaggxot
KCfsmt2py07O2J2F5UZviVu91RFArBQ+7YnK3aPJ2OKLXo6+qTwrbgypcwC/oyoWZ58Kli01xizk
ePL8xgCpXDp4CheqCfrc8cTXJG4RMaeLaQPbbOogb+Dr/q+fFTl8hJzYnOTVuDr9/sKZw9O2TOz1
YlqzyXCPNk7lzW//vogMsb99Val4SWA3PPQWSdw+BP6iRZOuY+BzSSutOaRVXX8RCzgP9Fzyc++N
YjclwsalN//U3OSP6CMvrSEn5GDARR/lw/PVkZr3riGaS5kWFEwTZmZuMABwk5Bo6zCpa5AwRZrr
+pPD7o/94mDxQfoNagHZOPOjAFktvCGru6q5CKNjstfEdZCqTMX+/Wb/jPNS71Ae2xRFaLl9bFlM
RcJqEVlx0WMMSZdou2IMAGWNiNcWW7NWLrY9PjYTmiVWf+MwcvzkBv4IQY6FlBwqj1gS2ig3fdix
RjLofa+01aVrMk3d1J4NFX8mHAMnxW85qfv4heGVB4V+tQ6eyB13N+Zewca1SoChKjIfDEpBrjdi
jyKbtY9mLfnk+P3zY0gLe8RrDN2Sdl4fbpJ7Km29j8XdiO/5kJp3XdM+//tFIGRj/7nYEO4jw7Es
yjsSQuP3zTTZawGCCp8QjN0DJOdAWrl+zQzTc+JT5SX7HDZ5WXtXx+mPjEgDHG8Cq5l+iNW8WPXy
moryVGnMV70fNX8M6J3YmUCkJb5Nyu4Xffpdk0YgDrNn8ut9p1cXvQb31kQVjWZx0kq8eBmnbzxv
BobQ/MSC8j7vvU2XFNtcTJiHA/8q6lNaDsifVOH7DbXtQTomRu7wZU0Hf4HcjIy7fR8DEJNqqMzs
Q97ezZLp5YaEofdL/koFhisWzY+6ba6GNT/ghfCcrzp0HtC8UP3ys4qH084Wogbx1z4scbmbzeWh
U73tmLgvJLdP5joFDXDELOmCsjP31dKHLmKwDu2GvIluukb1lba+Z4G/FiD0rSQpfAUscD1O30Zd
fCm0ZI8zsd8UzSUBYtiViGoWCjBP9TaFrbdWbRMkBSKoefnVTNNr5kIgKE1nw6CPEWw1+RopgqFj
6qbOD7hZPYJROwod9BU/zjHk3DNIPYyruTNBFNmT+GJIlS0z5RAZCwtfDPeiVmJrNd5toYAKAlAQ
WnaPPWO5fgXyeOqn+sExFPlfLARJ+1kW2beLmB7iJDtZ1YhOswF+f3qatOaUOh0gZBO8fNrfxOv4
LQN9sVlxGdt1mebrcJBcY8GEZgz7GuO0DKBLyhdG5fAWlPZ2SkW4Dg3LwfuSwzkMunW866QUqZfc
6ZH1oibaQbfrUMCR7ZBjVcAFTGq8s+r5y9rXx7SAVxI1ZmCBmlR7FE468Ab58qNrFFw1YUKOw15k
wxmRrqNZdte5irclPCBRiTADLpY3jK+j5Q7YSyg/mmIXpzhyjmMyHFnYZq+HTj0nfJblocSAyR8m
5+i2sNeQIKgxa46xi93MLlwzpweipp0dxoiO04SoKoqNW0FmK3Ggn9z0Mi3D22I2Pzr08m0ptRrp
L3Nb/tIg7CaT8wN/1ssiB3v4h+2zHvSI6HHS081zA2jYAjXQZdGjZ820YO1QM+anQfSyqe9jqiBn
yiyF9lTU8U5MKMMiXuB07kvL66x7MG7jJMjko3BOgfCCKSHOI6y/km8uin4ZaxBRE29Y2FevsOPA
Mh3YFNNXiE9OseG+t3aGKLPposxqulDBy1Pd2o/4l9yOaXa3WNSFjbHL7GIMJicDp9i2yAgoSqw9
1BnQWA3ogVF735DEiGt7048A0ApvyR4cYOTnnFIHxdersqjjjZp6ECKn8lAPMyoZgEn0+iwfUpQc
xBjJMIM6TNlZMsIMsM3J+jop835e7QYpBQZZsc68sb1tofY6BTeMW1uRW6HVegH41iCDTTEVfSiF
AROYbShF7lvMdGYKPWt4SWJgy7ZxNKy7zpm4SXQnRKA3Pxcm/T3EDgFZF+mJM2PnLofdAEERDQW9
dG/5RxlLDba5Pq6AfehPz2046yYVd4dMdLaJnTHAypAR+TOFM6JA475ntcoV0dvx0fK+dpoZ2E72
xhPWGLnK9QPt3dD1HbeiEvWUlmbjojNS3tJ9ARDbvGHLeurdNMitPHR6nBKqlEEVQFMVgbZaS8+t
nYel7dB8jYMSxYqiM7dJ9AIe6kUk1Q117dJmN3m93AFX3AwxwqfwNblQVpP3gBbQxY/K0s7r8mMt
UhwZmmAy2ptikkypdwK0fKu6dacU+wpYMWoqKFzBs6JLaaxoFI1QNDJxHYGH1sqvxMp9+Tp5xhzi
b9q1oa0NvsF+oWksmUd258CCrlAgdoH0WPIjy106KuNOrZBEgVrsGPFTX/Xn0o6O4Dv9fkhCTXvN
ogRkP0bRItnOXENAWkGxDike7UXWcbxF+QdF53EpiHk60orxwv+JQDaEScUZ7+sq26UcQhYSD1KW
gttVOzzt+i9UT+j3TciUvWn8mwjxBBvdnErHs1fPHzI4mzYsIv5O/wXtj5AKm+kgvzVjAOpECCg6
vt4/k437sXNvKiqCTnfyq46eJp9bUdDKWOyQN6OxlPq5C9RYubOU6FbG8HYkenlom8HXImeJERyI
rQX3DydDKEXbNb0GIBCshmLLBYzJvG90P0sbQQLV2BSANm0Osq647/llFpleVLwVbD6FY9/GfFiu
GWZg93H1QG9kIx9HhcWzOHApq0qcOdsDpxXPsRYF8fqqpA3RITffpq6aoXnNQddN1yxp92aWQ0F4
YBvAuNzqePPxBbMEgt9iHJvZOdZMAuAOrqUD6aWQthG8l+aNTRmUFoJu8jjvhbYxJv1kt+0XhLIC
uTudQWzU3D0I9mZelHu34y8CllsdjjrrVCjjXaEoBw1BEUq/oJ4tQLeYhc+gB7Np+743ZeBQnrmh
9wjPI8tjaSADGpY+kGFFlQeCfiOICghj6Xm5kW/SpAHIw9QdWNJhfGwZgBsN6B/015fsLmaz8t3l
Tu4MEwK4A9wlOcrVmrHG2cfHBkJSS6JQgGMHxPCotP2xHLSdBh1co2I05HNIEQFrn8HRzMfiPVhC
tAgmjxjKXTlrJu9MdRJmkvk9qrbTAiO8greu38jdrQHhgR5FSw4MKXxUC3kz5mSA0na8Hhnz+njY
0RncanxYUFxv3Ml2XC7eJCEB3122gLwXhZm1xv3IV2LkxlvfqQcZPUvvR6lJRGexL+wfju3u5a+3
5/bGq/Vw5KfJ7X1NixEjyg46dxPFEHDZcU7RvGm8DaquQK5IO5pCLRXfubYWP9tsKvlT1WKfjOln
l2GyrAwZ78s+aoV7x833sFEarwYt830xtV083JlyBa/Im9gZ+Lq82aiUwHEDeGZ0LozwSddWKOsV
Z+lZZYEAGdyJcgp4/Af5cPKiSDJe2CoTvKiUYQcbb+2XvZ6JLdh16KVVsl9KY2+k+X9SXPmoonPQ
YXlqgVhilgFK505rIVGK+DKv8avO03A/hXYvF6hhn7upCbP+S0rKIa/eOMW1NL1QxjhjbA6ZCjmo
747y5bDR/VZXbko+pXwdtpadhQlPZXY3CvA69O/e17bctN3/o+k8lqNWtyj8RKpSDlN3dk4Yw0QF
HFBOrdTS099vNdwJxqGlP+wc1m4Ex2MLTe2d4zG65LTSnbzY03DTRdlT2hC09qL3PPLxryiyN40W
cBzrJsub3+b6FcHCkVf07GSbaqlu3PCH2CNDA+jcICiLImRiJ2DQeASY123gYd4A7DbQvGUazKUF
I7svj4V9dKr5i/bj0WlFEecf/WUbLn+oPL8bG4cmJnopxu6+o1iwUyNJUR4uS8VoVe252iVj9NDR
JJhZT+nYIxZSmqPiZy8YgbBitp9NaWW9Tta27OOHJRpJCTTeYzJEf9qJAHk3JZ8tw7Glx41h/jqu
PpTRuG/ioywGuMkBJcLh2lsOFWN1b1Lqucnz+XGBJih9fKwS684MgoNFK4bhB7uxb47Oecy3KLgK
5bzs8jB5BC7pidHpmzmjHWKiq7fXnMx4/JFFdIx0fQHIJ1hrUTQ/DVH+MZfTcxM5u6nqbvX2sKKM
k2Ylag0fvX7dNfgpTpRikDgZTQAU82LY0zcQu6rHSf6LfeOR0rjXLk2v12mumBXWGXU8H3Vk0j3+
OP5ML963pFkAN+KDY5S819HyNJiXBy/AZVqZ4pB743H0ulm1Ki/mWU1dRv/eNeULJPhanxmgaq5f
+rmbdpN/eWbU61GCLkQqeL6zj51iO+blXdJeHs5T/HUO4kMSrf/RTnZorDkAZQbHaK3Wm9lcvqVU
pqImjn2UjDdTu4BPUD+ZyXByx/RQ98JboCgxDvZDXb6Fc/uT0pBbSqv2VZs+xnF3sHrnBRDQre+k
nz3yitqN/dxFq64Q3KfgVNjRr7mJnxKczSVLqbnzTyTTD70bg/lEt0BkFXddAfeb9MuLpDCDAALv
iD/ME0VCl99lUr00jnUg39uw9PPGSsu3Ke9kp2IODNOH1YZA8dn2YzUXdxKXNIt+a3L3zU+613Nd
PF5PZ8nu6NQC8YfAmTfd2atjbBhG/0hhLYBMzWfR0DRvOochAPSmp455rPz7yCFbzEZXhxkN6/po
nr1bml1vIrOjiSHd1GH0p0u6Ow91DZLS1k2H19xFy58twDedc0J1X/JNpFQu5i6FVC5Jc+tXORPN
XihtIJ25bN2s3a9I2x68oQ6ggQhdGTbhTjzgFt8Ja2xk4k5cSOsvbwwXQbQS9bZTazvlD9X4q6Oj
Gu4eLwj7bOOTmfUXnw4qbyeB42DPOkCUri6fL4E+SxWsSoavZQnoDzN6G5zost6cDTrXBhfTdD8X
9EUha+qFuiiWI0GJLUVj3cav73io5LBU7/AgUSJdQoUGGA7lrljCH7lj7QNu1pz8h7gCAXecH6Mx
OOQzmCRYUGYa7DIGYVKht+3B1JLppb9Z8AAzulEHNDNWhJQj/f4RBBWbWLnkIsG6o2gTqh5XC0TB
9BAZoLMQ7kTG3OgKdUpe8CGhbAz5o74WgMhQp6EF6uEUyOhY4uzZx32K01/WBR9foV5aR0y1Uds/
CfW+Y7gva/4pWSurUlq6fDWTD9GD0eRvbB/3QAZNl1wegL/QjrgFl1iDTKLVNnZdaR/EcvwYTNqb
AMzRM+UxaHgO9IJzZLVbyeNzYhMdPj947rQZE82sYTY1RvvwUfmgpkzZjY3W4bQB2qXImu4w2LbK
vrAoQrp30qfVhYBnAVEA9IL5sNrfeOnV5OKwE1rcxh9F+mlBfhi2hjPtzPN/7fyeV/0G0HG89/Bk
gO7UcuMoQTf6Js1L9urqJ7FXHXLszld15zDF0aCX2f0jGm3j732vpkziHOUZHXV0iu8m8x7m5cfV
tB90OnVQbCYTVrPugM48sLhozW44UroAQEoxNx6iXz5hlfgbG/kh48PEysPZkoVHTbHg/24u+ITs
gBWtVkwX2scQr/fdpYaEX8UmariZZzKynN9aWLQkj/QZRfRrAr4Y4I4DYV6OvIEz7X+f21dxZp6Y
B8j+vPi3JfH2zr28wCIjaGiJx4gWyvASd1C/7pIvRzesd1Fs7sv0MxumQ4YSto1DTm+NkZa0IHAP
HJvMZrGaO35KRJahux9yA7QZY382u4eZniJLdAtUHn/JRYpPfd9Tl8918RPnQlCbZDbALGyG17FF
aOe8FpvQg7+X+RZjwMWgkkwieWK0j+yJf3t8QQcqMOzwFPr5U4M9VhY0xo9fICLOzsdAFc/HFigJ
8bwCHcdIGe8Fom+by8HuLhvJHfl2BfkRsg0dsEkL/dyyO4D0g6FEHPK5eoqfnQS8NZ7lQKbT+Wc3
pQcxjc0O5UH2fM/pXV3FPDjqjCTs9X106bbaer6+JS5Nso5znDLeiFeAga2HiCclbCEZva6thRvb
ygTsuhgsAlyaMNlkw1dZKdiaIFsjrUA+TM3j7Hl3yEg9wpvNjUNwoaBKfaCz2E735zV9KLGL5Qvj
51VB+8X3aF3j3jkIcZXo+8z+cOH3YPOc4vFy68z5c1x/4P88YI1vOiIBnpTWlNFM7e1ZZtYaR73q
SkvA/giYs0ofHPxUBhFsJGyM4eU8pNtLm++vdrz/6tFsTLvFTYswr4yfY0iw9dEB/aVHI8koXSU1
Of2GtsmQdKdWPfvprX7X4xaBmflDwoalx0W0KSLrkAMtSFhY1+/gVi1R+TJFIUgttGlimMHDZ/MR
0xpfDZbk5fS37KEf8QRfcu5IcoW+1jsb+0MSUn+lW9ZXsWgHtjXReHsm3EXund1Lj5WAPcioMQGy
c6JGa/L9dg/xYYxC7OxuDPzXcxJvkEOSag3+WU0TN0PaIWq5ORQ0b5CWU2M98lTHvOwb1Bc/8WxE
ESQz0Zc8p0gLyTz/A7prjeLAVFaktA6OHfA2vO4bsRjjgHd+IBiwH8n8Cg/k+Zc0KMU0PjoM2eli
UeENwwZEyjaXBLmJVpEcNAC2MD9No38cXYozCCOwavGgb/YnqlAUHrFHEAp5fup4x5ZOBAJ0G781
6JgmhGkzqoWiaZA4Ee6sCdHf/y5wPThFXXw7Awlt7kXuUlkSIGPrUJ/7o+W2uxZbm7g8OpF1O+On
PsaRGtH5KSOik+IRSalAhXaX0OWIIuNJ2ZBygMGn5AxuNB+wiRYUVrAZo/Lu+q4i25rBJ2txquXg
c+Ap5mnn3TnBBIhTsLNRZtXllY/yYl6hN8F4LoBNSVccFgxHrVd0i5wmpgEuSrlXoKbL8FzwVvgR
HSoPDl4x4qs17Z2c/tKgSRQhMHw1c/utRb5L2V9q76VEiReFf4zK4C4Op2PW/xn9Aa8jfpuM9DFH
mZ9nUHgvlMFQcnRpv6SARFg4TmdrOOlOwBLadMFK3N7Z1EN/ZBSbWEYSjoDMYp+B0v+UyJnd+ZC5
0cbBYgkxhcpXymJ2scCsTAZrWKDa1pddhne4+LRRoR/AY3YQMGJk2Y2t8MTT4T6siGGO42NjTO1N
UwEKzShgkxpfl/xLzmYat30e0pHm9rS6aU3vylk6OK5ljPJv4jf9noZCcGdR8T7bGYATWJ8UlzN8
aNMBDtLccRNcT2dmO/bCknqXo1qJjXAxSf/9TCTK63/DYTp8fyAG2SPulqe2Lu9t/yoIOfQ1oZul
T+9l8lUxsP8Ldfj1sg2M9MBwSRoImpOdDs8lvkVdV5sstimIH66akOvnpDprvVlk19rHOfy0CWhH
2TNAGBuajO76GdKv2E75q0GDOY55W19eOXXZyEScNyhF2XySFFJtIOXeiTRpxT2qUakF9UWbCrCS
JNkMbwVoWD2/hIfE/NZwNyPH7PhT6oMhJydxHwG62wKrlUbaLSVwis6JqnT51fIWOcHNFPuglfrb
EhvjAnqHE4I9jf1ln6PbhCI2vRjDEPYUkQ5gH4OwY2b+3u/rbQwmfc/5YjK2bbCnmQpF+CcU0xTL
rU4+c4sXZAuxPN++rTm7CKBo6dGz/+OvJMeIK1+1BWlVme3SWT0WX4nnyo3KwqmZCbtm9QER04Ff
arFGhIcxPMP4kvlVXhKbmojRAdwUfnpElQoXqOH4/uwFW15VjbzRKCkbCLfaQ4NTIda8MFGBJy3z
/EBc4eKOL6Y5yl5DvSfQj8T6mcb9LAABhJuiRWMDvQWKzEAo/tq+O31z75hMc6jakzl89NitDXKu
SHySiygFbKEoj2SptoQPork+xhwBxdv4dOC86eiNn7FRf6GO4fnipXuJdUNg/8ZH1FFn0r4axLIh
FQaKASQ0H/QcrFF+Yoc/dE8xMaeo/CUPCaHfEkKS2be02b72QdXCpLDIaaBzDzLHKEvchfgOEvHs
RZF7gtKO5b8ijczQ2mmTAy06TNioi2HXEPhU0JLCIl6Z0LVTpf2DIs46elbJ/eXpZ42RJOO0xvPB
sma/mDrb3L1I0KK3a+gO7mRu4YMsPhNqEinidEE9GP78i5d/QA2uvrGj+JQZGD/5wHz+Wc1/zME6
DkxqY82ia9kjcrHKOH67muEJMNc0vOEDFlV1cIFMlo8kI6ft32TRmxqzge66ihiUOPhEuxHnncWJ
4KjlVezvKGtBfLYkA4MTjGXf2z9kOnDeCkDLKAiH9DWAJQsr2oO/s3H9D89/WEnbiWJks2PXpeDV
d0yWaNhiR/XDMgLXaj4S9hRzre4L9lal7lTrJ5fIIcgWhB1lXcmmxYK1OdcmfObXeB99k8n443Rc
+wE0QrpcgXmgsgvf9zziQ//U9teUtEpZ3eSgmk7sSouSxWXSi6S4KEMrb0qA0rkfdRKfcwxOjokX
iv3PmMi9E2OMhFdbRjHX3PqA6RBpGXbcVDQHVJ8cLzZy9fYxT4aMJjfobC0ZuThovAduKhmcNrgV
iylGvIzeocD+QV0Kn6tzj3nMMmK8K9x5vQ/uE7n0yZ/zGN5ZuXsvJ0K6C3+Gar4D9ATCzra/mkuJ
8hrYovKUoV85kn6bvSTpcEOE42bMPlwwQ2rQpLTIaFllC8gK5Zkw90SHo0QGJIcBkjMmQNePhqDB
d2PO7gMTlo4jJy6lN7qz3AMrpoG49ZFM3ycnvMkgIcV//XGbTO8+Lb6IuAhoCy6ZG+tH/57+w23D
ZAnI9WoMmOGOczeWlxx1UkxUBzTpe+94zzOZ77A3N1qWhQfTybrGQkwQ2h6YorXxR96gdukM5aEv
gkeZEzJfS6odVsaYTJdg5xCyFinLHfSGPTYbuQJWZTAdhr7HvdG1twHJCFnk0BHzabYmhGQFwIqX
r0VaPDTtt8ppwI0EBy2ODm1n7vwVk7kFeAidw1+pEEBn1UzCVMLLoh/zbJwf09JSDIQjlpKtE283
OtYJA7Jsv5a0Yi4Rs3CYs0L4R+IIpvNwt1ynvFshkwLQF7z63dUrwK4wKw21jCXk9ONg7U66bXpI
d0QiWpwEA3RrpRLFHwShQbjenel2IdIc3ptV/VS6ZG0xEy4UE1x8UHo5r9b4Jali1IRHgEIuzR7U
hi8LOU5FwZA08uX5QqWyaslQz1AEKhzus87eUc5nMeN4kgBNZtI8gb25cHNUfO79tf6Y2HBtJIeR
sBXmLJYry03dP6JurRxvzsQndXwNa/lt+gBE98QLUWVWgf3Eff8jXYdwI6RVDQRmcEsBneb3MoPQ
wfHwzLr4D2BjzEYP5SNCnPXyVoKBxv9gk8z6GPInyov5tPQXP0XFsSD+MwKNtPQgogE35mNRMV9Q
ApHfzFCQR6yuxagQH8Wzs5dhd40iWSAgYdkPexm7xFHsDA81aI6yws2ROa0eBnH+JArlUfzdkjN2
4upWd+QNpCekxmEMfavHSiHB2fwkkK2PFyWHnY/IUmfhKCbFtXhU07/xRtAcAYCZIWwC+8oOjTeD
lR9GxoYODc4E1U3Dw0D9S+CiK/FkqK7Arv23+bao7zwAIZhFvTU03YQIKEZKRaZrPqtctiQGM8zo
D9+gMOOdW2cBiDr0Gv8qaMIzYSduVioTEU5HELgcVLhxCSIazsfC5JNpW4zIag4et0uXiKQ3ple3
9vcmZyCjR0eOMrvGZNjPCN/DkBguejy/qwKy4dFJ5hnY3vjHsnaQxGeMQ5SCzO80Om/W5oml43f7
pGLGHx6SD+sCW5gDkpOhjDRrCH38HrAxsCOg7ISalA5BH3TvBWcUBQDEtl8Vkhl/jG705NDQPdWf
ZNHHK8VA/ZKafK8UxdWHwr3C9MKyv5Xh4MJmEKQ7fauoC1AcY00eWQSH0tb9IWm+Duix4rXyyck1
v2g0vmEc6tVhDtg8dEkwSF8YT6Xrkhktw9NJ7pPE3YTWBIDwNSUIWYgq7eByRMpe32u/F0kmeMYj
D8ic6DhizkrmX0Z7J0egbEK6e9dNdR53MuASfsdZD3Z8T3hEeU1ps1DBitw4sg/5kUgyifpoKR9Y
u2wK4ixmuatLggaguyDDuwg0jOitgyQRZtJROOGUd0o4STXzCVYUCzcoq2+5KcM4iB5Fv9xyHT5j
WCTr9xDBLvNEAc10fJGXbM8PYhhJBoU7kCddZAIY5954pjJWEJ30OKWtfGOulwOHNvsBss+4ug9Y
EvyJFIp4rpm6TT3/8T0i4zMoG+DtSDmgKxLiLj45MYU0QFvk88zF/XkmQMc4IVnRcCJfOBNYAO6C
8iweqAPiO90LNMxv+fk/ghO1K3HKt1BlAMO5Vi/zj793r869nFJZSGUAPg2Ewz2yVtdvt0A0/X2Q
lsODlcjjvR7t1exPhhzGtRYnEmAQ694H2dRZD5eUZAtazQ8+ZqrIxuK1w1nIKRiAci+4Y2Iak2x+
S4gCKoZXeM+YpvS9ffiOf/+XxVkF42S3ZvTSpxQMmkfTrQ8Recu8BrePNOo/G945Ozd+gb0yfNCD
thObK+QmomWZUiLFIyWD8NNirRsmudLGHGw5VzEkhyVLQEfHoSjQhTCXXSYtg8lMJAS2lFO1opV4
HqYlEk4Qahb6z6Y9nx/KuCLcKCpHTegWr8KGuNtkv0OJPFMylV2m1LdNy23OTO0iINdsGAAl/UaB
8RSvxaeHjDpa8P7JMFI4j5P/1SE1h19MiARS/F0wSbwBRIwDYoksVDYXLVuHc4O4hH/WisF5NaB1
sAIXJtcwJnSQJ8ut/Pchv8POORCJgh86smfiQHY/+cSF0CbwWmYDUET6Bf3NYEuIRwfoS4pPdriV
7hRfXvWK7H49lQr2GyNySBn6/TdOXc5FiUWXWh8dDuuKwFBAAKZTbNPn7NkRrVlbXXIaAneFgynf
XCIoGrhTdBvlWGhYhrwg1XQrUoMYAs2FGRgUFoVLSmRg3PO6hDxVuRJwwoNbm+p+BVo7xT4297qn
IH432wf1OaLeUI83cg/RNQhxF+nBVjE8+Rc5ZFo/TTAneLtCx7LncVZtajMk3WpKQPB+eB9HkUTc
ZRru7Gh4dm3jRL0SP0VA6FlQn8pkjOpN6pqnQQNyGGVcsKC8mjfzsGJKj8fKzoBSfxEFhNU9X7gA
gC4VjpR8jEecDA6ZQJyy3Zjb2MuwL8dP2YKOnT/kU9xIZDNAiMPWo8DulfLXRyIyWLCeokkKdWKH
MC0GR636p9Zl2F3j4obI8FI+i0muRmidHWUCUcx1I3MTw+5GRAbNnSlkI4oQINP+Ui9bhBqv4ohD
gJ9i52ldwOcm6ignlM37PrzHoUplDReGtBLrt5mnMXwV2WEEtt2pTA89AHZyfCQr9XuFns+Df8eG
uU5JIJotWwtEX5OxKwD2yEhFPiFHFHORPI9BbgY45snt4pNSz9gJ7EyyAINSwcgA9aKcTtxgxJiP
yN+RhAAHjvCviRVomWgZgm6KckEmzT8rnG0GCxEHOL77myyCj3CVWBaioaZukLeYtUt1wlV88UXP
Aq55r/qhiz/c8wiRJl/m+h7i5rpn64u8kPEHG8QUVahRxPpPxf/duLxH2Scupg4ggUdFntkXcocP
6YShIQZbHvR3f8nBc1Appb2/+v90O0nTQCVaMOY8gTidsDQE1RJwVUv9Rmb+kk+n4IJ8NLmDF2K6
7EkhMHTPBdB8LhwnjeQwIFAqNOMC9QTmAEFIo78oSEmpSp2toD0iQdgNC+KYVRuTP6S0pPNAdiUz
oE7dLRuXFQrfyCsgyMBVssp/Z6dcimJHrW/e1fmnPJZopYQZjpeYlfUok4NPswQ+xr+8TjEbtsiF
bySrMAL5Qgps9OutNEjKm2T9qvLxYynTK+OwJnQQcPjXyCQsi/DmWZLvS/Ceg8bFD6B+5AQf1L2g
bFtvYxnRS5JTYel/hGSQGyXDF+BHH0yqQiKklHi+Bl0vt0rxqiJjREEWGAHouCtDcDC8L7HrDb5y
mJGRSNrDGFmSzDIboQX+hDBxYckU/OcjSHMzSUJiTZcpvtNFQRGSXn9XL57U+1mx4gdOj7kqvxCq
nmi6MbBz3Kk9UidzjdT9/bj0GCDnQ/MfAk3H6T+wV/4j7gEt7RYJFPvxxj//IP989k4iG10YHAAj
EHc/ugC7kpO4FvkQu+LjYnygZhjZxm+mVw+cRp7O2nkYJliuQiWYal5tevfyfRBZd6PtIHkPTt89
qeLKzNbnazojGJ7qgUkr1OglzvRVKmxgPB2U91dAapnSLGIoHDnyjioyWormiOaXuFEwikNwCSor
CwZBKoK0oJCxj69SlebunDh/THyPzwwjwFP47KQheFg+eHtqYpCKv+U9F0ELEuVXGa7wtLz18eJ8
YGJHZX7LWzgYBBT/mvjSxGOTAUDD4auPJEEMiG1EJIRDgRTEnsOqLh7H5YnjZv1iaJhHNr8WjCVM
2BiJJcMWRuGPuGd+gzhWRqsD+hRbjpdNtvkEmJUuXgmAiP3x38S8nGS+O+EFM3Z6lJ/E7hVSk63L
eiTmJfYQa9iIstagBv7nAKfuYD5yBFGe3o+xANOOqpXg7Yx3PQSh+9DYCQAXxklSTwEG3njNrXl3
f3WWR30EKhQgKupUie6h6BTYPzMdgqjrOoHuiGJSHDKtsOJQChFlpethjZvnMukP6xrdeADxybYQ
+yt+LHPKxkbCrNmJn7gKYrS6ZUVkvRdqTvC6OHCkdD6eRAUNIxCgSJcBiepO1hL4JYk1HCLAXm7S
dCLZ/aTYgIctvJ4JGZEdgr7qCdDG/Ij4KyzGDhFc+b8D6YzzrfevEkMcGD1xmFL/8u/F8pyWLMd/
7Ms0gdeOPAP0Jp7lb0OEVYxJgjfeOeFWST0pbMqOdbFjXd5FYf4QlNUxaZKblYDFEAzAnC3E7wGu
hfiy9JadgnF0l9TGXTn+WgGj4rW8Q1QmD4YAA7wmx1du2z+zNqToY8zI5WEMl830tLbF/Vh7vxkn
/dnZVKxcytvedw7yEDhBkWQULN/pvzoUZ2uvcJFHxYFPvaSSKS7h/jT4T86BBBXkASoecqF/VD2R
Ph0uxu84N+/E87iu4Qq8O3YeuYHGTK9GRw/6DMGH+Kjw6NWC3svR0TbZEJcpaSKzmkE6DuiR2hvX
Y5MXUIp2oDOMKQpARj7BKwF53db7LYnjERmUTrMIPwvFPrYZsBq+43vqekiQKLBRGD/5jlxGj3Q3
/EGWHVdK09ZjY9NMc/6Zm8zsMKmMprCNxcsogA0DSi7w7LlLPiDhrANFxqHhFvSWQuwKwV0fRgYZ
tpbmTuieYSk7zgl20UeuwUzrJEuHP+bBqDI8GAn1zhn/ExPog6iuFFNd5o6UDn/a5P/V1MXByCwX
AfoWYcyq5orlkIjg81cHia9/5broEbXMH9PmSq2ZnM8fjLw+ceIOvo5jMwrW5fwwrfVyBBlxrxxr
QvqGuu24JdZ8PWAJl7+eLvvQkrr5XRlw7GxoUtKJbZ+dzYjNnGS/+JnCmXY336qSQzFMJIRUMxVI
GMjIB+iEhdFmvFVdhBwEJfrlikPBCppy3xbW/FXOmO527KMNY452ZF4uvvsxLBSjOb8cqjREkEZh
71FXc/yG+ib3hRi/VrPpLFAG8oQka/puO5N1U3hPJKLoQheUx55IlrjEJ41qUcLeRvh7v8blrKAe
JvWFqcfjLxN24+lGdPWoEgtHFzRG7k+invNxvfxehUIs/CrPuWp+yhPoH6Ar5xr3Q/BLp1zo5J3p
guAElYa8GIwGoEqXpytSJ6qQL0Eon6cX5jUvUBevTQPaoPGLDSj1wbP5w2wA9rj9zVtkyOjV5Kfl
FSonyZnbQ3APj1zsr3ZIjGX+lMWmQLsiKMvwrOs0O2YyS3CE1nwwPGyniYYzOt3aW9noPMUMTuZ5
Ya0OM1uxyHl3S6mSM0wqaUohccVdJR/BV9npnnV4osi/9iNX01W3/xJYon95HHxS4Ska0OWPXg+R
XillcpVDjc/zVvy+RiDQX71Rdsuih2ucTMG0M0C5FyZ2o1p4VHH5qSILKD8JpzeXpJpibzpKaJl5
1hhYqGk+LW4+++M+jh5lFQzU+ihtiYkprVkbhLrhPjiZlutoqA/wAfQ9DRTGENMwV38raYvQ5RM8
Tm7raMffVaPVO4SDscNrVUmcA/CkMQxW64ifbDAVXLo3nl5JLPFr7G19pAiGQ44C0Eloy3A9yXKO
nD9pCIBdGmAGVvlRLYEWaEYKSWE/fYBzkTOqHUk1duajhCyHqdrC84+gqKXyWcS1vQHpzNOj0thM
jnvPdSvzll++V9khTP+7GNFBEfMRxMUyeeP1PKei2082ntQkJiUPCwis8sW3vJv2AkSk/7Mp62cP
SxEIehCj71FoiBcb+tUjoMl/S9Jj/j5COVuAC4BfKhkXi1HrfzScuq3Qm2byxjQInVybjXMewClQ
hFIBjmo8cmQ8k1At4qUnFhDRBIOgRYzoHeLzq6BhLDXFLDJ5RVY4gzR0kKbJNzIVaISwnoCnfVku
w5tDmwA4KHC+nDbbXz+Darg/n6PH2GVmUZGQO6ReMRzLZzL/z2sAPnq5GMT0aIKbBv970cO5Tpu/
2Vn8NSC8Jc/k4s4PUpyNE53cZf2k2GkvkZczue8y04fZ0K3nRTPjzLJTU+Y897wv4/nNLZanrlvm
m5YYl6oDuov5gr9uY0h6bwMubVgBs8SRucznA/CYEbquv214fhWNh7YPf5ZB8bUrys+WejdjAsXP
unyLrfjdNhjKV5WoQ8fsn5x6PZqT+TiBin9zYZwKk4+K71QF0GBwBvzxDB7nbm6QjkWY7qg2OmGz
KlClnBlX0A/VC8xknf+7mNO9uwwlXVbeXd9lB5yCy4JYG5Zxz4hEUBM7Z9dSoTZNH3EmyZX/hJj5
dJzbT1KHV4Sqy+vgW1SihggSnDYCSHAtLWSHS8V4E5AC5OQYRW3iPKTHUs4bgyK59dCkD9VMgtNs
us8TgHxXZY0LrGii4j95jMNG6Gf9ivAwEe5rRY0Xo4sa+09ntLdyD8OZrrmKOHJmhK+kwWZvfgnb
5VvkYnqYlK1dmPdZnz8zujbO9vRG3lT3NpDQxsGZ6Tvzq+wHgf1w9r4VjU0Yk5YJojfTSOnCQick
0odzO3tNcJBeQsootdsxjFSbNVCosOzaRcCEp+9JSg8lvD0t51vtU1nBbLa+iUP62cB2/CMHviLG
lBQ/enraql6V2Oh3JC/XdYul4PXnWyZYkqe/UwyXgvx3J4swu+gOxStMaANunC/VOt3BfyoTo0AK
WlhfOtqbZbHLllBsSpKru3jHRu2d8Jo5TwpzpMW6V35zOmevFXnRBrNkDs3yDrtntYJ7287/+HV/
Cqz2hwqTVyCEiBIWu5xu2g7LK6yogwr8X4kqC8GfUH1tPJbGO5Kp4JKnNP1iZD51bczqRMopDTTk
wS0l8HLNJSj90gFJ0Wj3FVWDqtMYWyqyWFzVLg8sFWDtEyD2NzaROL5VUZtiZgrSq+qCjTM8DiQC
4rTtLjXylEZEWvjNiaHGDFUkniRtid2jOyvIm6hlTYUyckdRzaxUOXcxoNpDRM0zGZH5stwxOOhx
YALAufRYlvtWdJdnk9iqQngy6+TDruRFJe4MWkIQTGhIEKuPAzUBHYNYFZdB2IoRAipayMqZMwME
sDuhOWVkJexIxw+EQ6N1umWD4D3K5wQb6G4oqepAJ/tYxHPffTXjeasIU7BW/9kWSNlrWf8M/XhS
+Q11HbcJWvlfKqVxo53SgWghjGELZtJ9kT4JgvNHOdMSPpIh2INlcpNPry3FPaja/Znp13AZqYiJ
IrTUGl79dd4qXxsP/jb2gcZNYoz3pfYz+OE6XRy9QSJo21FIpLBVtsYKY7rZJp7arSqrRISLemPp
0eeIWNEwtb8UwtLB6asuFYDGJ+nh2c0gUyJyQ/ODmsxjf07vcPSg2OMZZGusIzw71SmEAygNQZ0N
YrOxT774QXg70uvIYTCXfuf2zTsHaTL+OBzGPwYDrjIu7tJNe0q+FIMfY7h8jF459RU8Yooz6xIf
Ij6uiNMtXwH6PZE/1hnwDo9KDQWz+upWUWy9g6nwX62mvg/P8W+3q7ZBxYAESqtPMlhElPHZo90g
Ps6QWOofVWzAk1S/yxd9p7eY64kv+k4nXVTj6+pclBOGNnUcUsJYIHxCt88X82yZ29ryDtfXVPZu
md8TD0pioXiaZXSm6aQdb93c3YxWe2KDJmUHHtUzPFL9oMB/nPqYITb0qlLadtfn7r7xboEKUNy6
HernLB5PzK14VTgzDpc7fcIw6VWf/YnWzP+Q/u7gH0Sq8fqQBP2131KfIhZ0UC9CXlE9ly3aovyh
ojWpoGo+VHyko5mAV7l1kl6XlMb+0SESgogFkmr713TS5pg5cuUGc6BXtSKQw1G4pkrX04diph0U
74LCGnqV/QTZqZPmiMYMqyQdf0EJ/07cZ04pUQedqYOCax+xI2R6qDpDd+oz0OLMwOucsmvmB2Ve
ClbtOrwh2fcS9FwBNaVb9cqrUCVv+9e+Y8xH4M3PM6U6ch6p02HhisXPZGqqZn0QfYv1WLU1BS9e
3z7Qevag7KUoqLy0O7fo9waD4FEwNs6UP+5az/9qhAT52+mUMMhw35yLu3gCZ5oES8ZZ9v1pQKZ7
VMdIH5FEQrp5AYjnGEFKPkmfhZ8sR4rHJNsu0xF9W4Efa9TTV8+/HChi3DkX3tZHu8Qbn+SsxC3h
e8LN4cWgqg2Yez/d6xJYPhQ0eExUpheYp1P8KZrEneSa5UmyLESpql4U6OO7aSxE03wM6cypqBwR
w5e0IKNjiE2oMhs7aOqqa1mWy6ymnjgV2GBvstJnXNCrkDAf6/4PpjtyNeyC7zLB/l4j3oxjGIon
Us61IuSIw1H2xuqVoLWrjCHms2I2LNds8icWwzdxAYA2w12vsWvLdE0c+VPE/Qfr3i2oOZ5orB9n
0gfJruj9+MbMH5RggcQKv9/1LUkV+IwD0U91hxj6nEbvN9e+17nrArnELEVbL/yrr5Hl6y4iGZ4x
35FDM/34F2qLFWXn5VUdk1YfnbK2ujDcoqeqr6ZfkMJiQqKeJXt95pSamfEpkPYZTSHIrjoPT/gK
/2SK5yXfLuZX9sVpuIDt4DlwC2qHIIzetb8mPhq3DgdrvfRdTBE4A/OiXzWjJs4j8UPEEx/mDsWZ
SmNzZ7hhfy0XgsExDhxhv9yvfriwjDKpOl+J9lqdwkTrCqbtVjn4tfaRQtk2yRjV+UkhPoQ3tw3h
u7W/7SxNnCMy19KeQpaiL94uGExigrXFU7KpAczL4IVa5SJIP8Yi6G+jerxDbfhEONiVWjblTqpw
VuXgWUU5RpRx6hFts22bUF0eMXdldl7bpH1GAZvW9OmUFs0KLa7hVL8zzIHSopnxiQkFVFn2Xws4
BTVeMx6hke1ooWSxHgPEaGEwTkHTohPnpMXXMUqsQbRe43rQ78IESpo9iZcAjdE67l7eu4tAMDrD
OJaDwbRqcD3Ep2Cy3yUVUyP7P9RgvaRlcOLeP3ykm1gCtPa7gUtWqNaao3tlDNyKoMt5ak6J29+O
QUQernFuE8ZhhJn1K6nY2xoDruI89wMAStngEahLIlIxeWjd1rP3EBJeX9KleWfMDfVv2fxTzHz2
LpSOJfn0oCULasfDxaSpjo5qCLNeHGAlE7zKKmYKT2l32XZw1wdAcmhDCqML/fDOl64BLDtxZkIt
FLsP5vjCzJCduzA9d07S3zmggz8IR3pHN6YUmPkuW9JI1EbE/u2ZTJHXW999tIQcZ9vOjAM428PG
uhC6WbvLA7C/TwpqzSVzCfMMDZr40byJzhpJsFIoim1yWeM3Zg3/GcdgnwEqhSAGMnQ5XC7Gf2PU
BDcBolqfCFCTTKbYk7QgJ1aZABfV3odn96+LyVCDgSamjRUx/ILJm3MVUuBslu+OEZ5wxSj0IUSV
pwWD/BoypmZCJ9Uc/cnt9v4aJ4erwkuxL2qbqvSJqvfuONO+CgAgkw2MMMJzSm/NlcFFGeP4upox
0Uv6kjCBY9Om01uUInpqz97jzB/AaafW204KwuXLAwiFlHFYxZcaob141d6l4i6fXHgRQ/mB3tLT
cM6dTZYFNNKTcyVsj0ymQ16Bib4j6hIQpEL6gWN60xVTRHycwneywKBTYLhSuN2B0oM9YNLERGT7
Gk2TYb+grAlCy5jzp5GgdRTcdwMJ6cJVs0DGY1rf/or8Uv2UPnFmnkE2Lftgsh+V3SNlOMbJfqUE
RVLCpO1e5eOqOwswzBXUB/UXxM29AmMjAzj86BSG4VYYIqPbfT3nwAH9j6TzWIoeCYLwEylCUste
GaPxMMDgLgrgB3mvlnv6/Zq9LLsLDDLd1VVZWZnQYjTydf5k2hm4fTvE84FhN2JPxtQvk0EqmiKh
d1TljimmB5oKbVidFsXYaP7AdMU+XpytZIoDJMzAGaFbDHw5h7/Er7TtQDU29ck9pYVcL0Byivff
jf5f1qrwcdVPx0qCd8FwIK8A8jXZcXmS1KnkQFQxPIg/qM/R1KNXwL36QmJi1e8tfM1smoGHoNpT
TAJ5rqw62gE6TbDzVdOKewhDUgnd8+G782zxleCewwXjr8HEG7e2r116rPiWYsv65YvVGRsocjVU
wo5EgEsg5pY2dBeUAg0KTD7d8iesf4CdVRMs+UooaxQySnaYwqNN6ugDE2PVzGCF1JxjPDNCvqqr
FSilqqCFAUvxfzKGINIWnHUbgfSC3fLX/tBsmDgy3VSNOKdK7iSFBfQ/90gxhWkyhormE1/JTkJK
nZxXbVAtKR6vWkOUD9S8v4rCo85UtWoZTU2+wYZiTEBIMX0wCId7VTCK6wz/YggdhqVzX2fXHX5I
n46qaFSHPep9K4cDwAmnQB1KHBgKtC7J2ZasQLiFe1fVhSpS2S3Ut1pUPGRadYjnFh8iokgmv0Pc
9BymV7gWFSr5QUhL/AdPuDaQhIg16nqGMYjzdH2banwa4P92vyq7VCWwKnHVLlP4HleQp+MfBkDd
pvq587KcFwfCwzxv6ti6539lfrmLc4naktOA6pK5yFk7+lGkpnFfMY44ZLa59lvxoRSxt56Ux7kw
X1pL4r6DX52D3IAePad69EVYflE4RN/JNY6xOMuYWGYlmoi2NlP8a0F8G/TmNTHnD5s908FcxAWA
3a//cp5Bmnf+1k6nwNvRMJ96AjVOMbew7w8ySs5VwQy3um6ty29JNl4Nl0FdoywvkWzlY9+5Rxhg
L+wd9Ii64t3NcYN0BcqWyT+V5w1J/+CGBZNGoRmMebLVQgB9tMAju/uNpwrxtmHkigkYnZvoGHc0
e1tg64OE4oMigHUFY9KOyWqqkYEwK5sjHVTEZF6czPU8eeEbEubFXdJMO5WQaCYyLbVhbieBjWDs
ln0PV0W/J557t0xtSKqtuepYA56TBQOAySNWQS+phrYZ4qn6HXZF7qZXLQRveaTcRM8HGq+XGT9u
h+hXFdmwWrneWUutO/wRTm7pFusyYxn0XgZuoHH8CLRIPDhJi3lRcXdOh3Xt2QfcBlaibZ5Qrnj9
gwQx9BKLw1BGATF9np9dJ+nuXE3DPnExCfhK5y0lhInT2FRBbKdbhEusu9ieJ0RhrOkQjoV+GAm8
AKrQW+mAW2a6HxhZWwk8lqo64kor2N56yO7G17IvIyYvvGrjgU1Ugs52LyNElfzA6bSDmZknz6/O
VZe/mZTHjesw+GzjGW/Ye2CuFSrhD23mASIXE4zX7hxLa6++llUPPEml64Unr5qOoi/9lTmWDCqB
Ag8TZFczPEw+3P1E7DO2cVuibeFQ6ZKxDqis1GS5Tk6vkVNjAfWQuXNE1HLnzg09cjnc5n4GrvF2
NoATc9tnz4tenUFHOKdtio1ImyB043/0WC+tEe67sj/N7rIzhEnTy98sfXuIe8lzijDAWS4asDMJ
yj0m8rsuNgf4IhpstJag66JQLOZj4aBTZBtPkWceXcTfYq9pNl2MaI014KPlYdmjorJ6kbEPr1zH
aIq4M4MiaF8VnSurhdYprWkfd8t2AqPX2FYGzQoseM8henM9JUTBeDT9MsZUgKEriScb4t8uY/ad
FV2XIbzV+QkeZ1eAG7iUi6J9BFE+N5akDzDsk7yiF4X8C0ZA8mCb9iPlthFhe2hhmyOaM76G34bO
Wh3G5oiZIXOCsfzo4gY3IgZ6SausGo5GG9cIRIZ7I70fVEHShLs2mlZL1L/BOKzuBt6GMcPXHHJ8
k7v54OOYo435xXbSXw52uqqMxKrGjJHrQcGYm17Np9BY8JLvy592jJYg5Em5RaqggfAmLbNZmxZT
rSLGn77Bd6kc5E9WDA9qadZTdvVrJ/pQLGjVqJrosa6ypHky6oSgA+uyN7/RzzqkYRog48cop0Oi
SvmlFlE+JcaucJjf6iLd4oA3fmSh3xoOfyHz54UGZ195zx2BMwlR1OiZUFVGS3UNLmMW2RHHvecI
jxsFJKoazBCwcaCbqtQMJW+8oGnxzslmLvC7lz09c5zaNUPiwYqHnsp4ck106zoy3hTwj1UBroGx
M6xMkf8bdZFv1d8uBiNalcJRd4ZNrsmthQnk+hFaQeXm5qqT0fBat0zNir5AXqLodoNrnwyngp/o
Wu3WqRDRzsCJG1Asn+QLSBl9tkXIIM7qbiMd+6jCa7Y4D6rX9Pdy6c+g9LXKxxbmCUWVHeaHCeuX
TZuE8dYHcwit9iBRrtsISv27yUTJZ+53i+Xax2lAdsSdw29VS3hTbmzCzpTbyhxuEa7FyHxDe2s1
AMORF1KNFucOkEE841o7RvuBytRakHyZxu9Eeg9VBee2zUpwW4x0VupIqXTvrF57q9sM3YevSbZ8
If7KEh7mXeJlcICkM66SwWAarDF7CCbh8i9scQpXPUppFje160e3fKB2Qvlh8O591/A3vpC/6Vw1
CIeYo0tTH5PDBNnEH5XLOaY37QucthChTI920my9ftgPg4Iue14gLtQwP6eOrYZzC3A4wIfp0uhL
brVeka2AA27MvAeS6lp/0le+Fs72znMHA0XJ1mpUIxIXHLwfm+jeXdBQyTmQ9NbZ00UH4+Dpblut
2/qOBxHVM7D+m3tznaXFrW+9Yk2BpZbCNtH4kMWTyZdtCu0dHFJvN9i/psgieAzvEL4aw4NaAQ7X
NgjxYk7NCx2YlOBvsuyCkuCkc8sjLWF3jr07a+bgRVgK6KpJnqfYV6yC6S5OxCVvh6sxYCDX1g/M
/Ny0cFlPETrVzfDSSAFtVWxiu9TuNIS4VtGQ/kQpELlqhxcM4r1V3S/ccWSXtz0MJPrZM11agsCd
wbhy0mWfjouAENlrNnpQUJkG0LJEdZNYnaWaPencFGkBqGcmmz7txK9Rc0qTklUF8hEyfoISo24m
T255Ciggy/gumsBCRlUlWXIrbdpQZYUwkblPiuasRXidxOJAd+veCdHNQpaJ0cS4gn1kIPjtv45j
dcFsEEI6xBhb7BavOqQtXHnNWYVs7SoEdiCzr1ig9GWvtq+x75Eu5DIE6XDd6gf8RlYxyialbOL7
XrPErewEnOxk2ja5YBAXSU+/rXTm8LddK7d8WUb6MupZZzQe27JaFV6TbIfKw+YzN6IN+q3PLQ7Q
T50Pn74D7eg8uqRaPaP7MFobIxXxxtHOYZtTv5Altda+Q/UzF0+ZyIiiNA0bSv8cibBpfOInUAVn
/l7A8iofJuPNWeQ311FhGcsmWlmJvHd4lEzxFPeGARClZ8icCBxjwk1do5vvQA9vKNoj8e2Khyo2
VnNdPxSdH5TwoXmfpZlRbxIaBzM/2RqVD7WJ2T3k9RwUPjVo+Tbwl+zltcOPC/4CyjeSt+yeF1RF
nRYnADQoC8vYlSP+oFgVsgKCSprB0qFkpSE4mCLTuBSrun1cinTnqvpjPjc+mbSLxth2rL/VzfNl
si9+qt/32AGHGEBnI5orQFM9NWdhv/j6uEvt/OhpJbMHBV6ptq4M362fuSGHxD05Iibiq3oUGDDK
yl21xm0iUnV2e5r9meAWbyNn2GjMs0aagc4NQrvmckzEssX4BlOa+c6ue1wtlQws6oJilyX7aWgP
WTeDk9TfnZ9YG12rNrQzH/zOCQjOf4+GK2yhOymd0MYgUudweLVbzaFuJw9hMT6lzq6vznZrbXpS
QSPDzC5S01LznQRAj0fSI3AbTkEYWc7arw1WAE7MHr7XYe3e9EGjvZH+k3D2Br281kazlUj03eXi
cQ4n/AWl+y+v6H+65HM6km6k+C5a5jY+qSH3qzODxWl714TRam5QozM3FhHdpB2t1km/zAEvpVYS
8zGtBRzNS8kG7OUrjujb2kyRlsXjUlK/OytQQHL+hcGWDLFX6MiolaM12xrf5qAKm4/CI2nxCyCc
2Arqob2RdH9Q9TCVt2wyDG398LlMXXQNy89oiIBclVhku2JNav6wXcKcPU9TJUVmGcRbq9CLQFtv
com1Tx4gJvYcQ8PsEI0NHmuTxUHfg+M44j6vp5KF1NW7MKWD3xtXOhIf0zzmG9wv3nqVprmlfYw1
BuuWkEno6DplMUPeLtg4Z5ZZ7a3YuhZp9l657iZD0M8W4wGjj01XWg/LWAa1xMse38nM9g9jmD2b
GMbPbbLK5hpoudm0LglGpT/FvR5EdbfPDUWLHAJbynOmR4/4GXcM9pu0g4ck2maeYJErUYqGShSG
4sQR04GydagtabpBT2hem2mawZmDr+G2+0X3joVnIHXGkBttPZYtA+LU8aspLvd5M59EaBVUvwuj
wuOrF3tbbBH3dgY7SanqINOu7VrwX48yFqteYJymO0ZMqfS+Zwe14bzWM0I3CO5v/EE/97TtNtHY
fBeNU22NEr8FkV3GyKTOzoIuiWCVyopGKXCkWUC/S4fFv3PBwSVviZGvtXDatwnADNXtz7lp0TLQ
1yh0vkZNce0iY1zZA1OwFtfXN7vUsb8Rdv60uCta85vUaA6+TDY660LrjE8Usj8Q09+McbTV2Tt3
s6edCyzCJ16CT7fdyrTAyopLl7ooMoJD+QXbPovoCCWrxai2sjevntcjOFoyW8yrT6bsVmjGT2s7
h0TJojeO8QB0zKYKgzZML1pHeLPz+S1qzBQDUkRcCwzkq5zJ0SL+bd3P2NAZ0XFnLCFgxFrleDK9
6LSEHIpTHzMy0bUYDSPS2TxAIKnAtgCjXHiMYUkuZvoTAS0fopvUlJuW7WmBOaGwYODV7FFtQRhJ
1+bkPVsdjJNe744tRATXUmAJb9AyCwitg8MUZ6Pnr0aWjdTC6AO/e3KxsYvq0kNv6w3UBf/aN+VF
xK0X5MK8mGL5XKIZHeV4zSJJMov2/o5zaPF7gFUGpLv7QtPeUD2HN/myDBqj2t/04bb8tLqJOPsy
aWh4xqNBlFH/Z5kcNI36r4wXN+WkH9kX29TQlB4fy7o1yHohM8Ogqr9T97F3wes5KVLxyI+pX44o
aDR4cQSdXI23uZtFB7Lb0uaA6kpLAnWaOftUC5rj1J8ydUhraA2Jzgh69DIYy94PCAbyeZw7o8y3
vZXtCk4Tfq2YGkWVRFL0rNPXCmsmASsOUS7BkXTaEO8Rj0NjguPuC/0laqERk7yl05bww3kt0cv0
PfAs96ZhRiMrkH5np0JuDcTNPAhPkRwvgYBI2wI5HXrB9oUL/f9qBk5bhxqSR8xM+8r4A5gOPAq+
PZKrjDCVw5RGn7fXJy6Pv1JMLH7Y5+GpobHn0C302/XQhA/JVHJC0TpaxGbmwfEReeeuliYF7IrS
mxta/0pqAl/T9xN+rz2utlLqhzlsr5by0E6Mp9Yu71tT7AGOX5xC5/PD+cOgRTg5bBdaJif1V5xI
vy71cq6y7upbxc2V0AM4pgwKamwvzft24Dl2JCBak37TsE1WHtbrK0eX5T5eeEbRsDBkkfcvcwKC
7DfxLi4hhBka9ApUM3sMCu9cY3ousYxlhmyq141ImXTUSJa8clrPOGszNsmIEM9e7Whu4BSG3Uez
FNxtmARLiyQBttdobI9q1CD71YzCO9a1wNU9CX8LhNWYGmNnZJX+bAvEk408uWeMgJDVNo/TggGy
Nq3SWDv4YfJuTOqsj5Jnd8wf8Iz/pDu9pRTl/eEGEikJIa2CVmBf04pa3a865OMF3aBOxhcV4uyo
+0y68jTAHXWo0cQif3L8decwpcEMaxmwf+knuloLJMN6K+PwKGpzrc599ftJYqGShq72uIQbx4VA
ONKySCAXxH14Qxnl2s71xretg6m3O1AFzKNdROgZknSKoGhh0/g+xNZpXieNActT+1XRNwR26C3n
4tLFQTYzaJbpwDNcoy/5sYyFYD4a6ktDF2IGT7eiU6g5mzJVWrruM+ZwayQ791EBWIb1F4KX8t2r
5bWq4+NAR5ZiBdSyMB+bNnxQSwat0oNIlNRZvwfGWKttmIReULs2KSELGS/uKNJWFnlbXsByMtOX
/59lWe7MpIPvNpPCwrSO9FO0tAGmZv9UuHIhWS16vJopInRyCWC7Z0+OBiqkWbpNR0YxRHc1ctu7
izX5Fi7JpxPLdxwOr03v0LAfT70M71gfqDE0FBbmNs1HRNoi+LWRse24WMoojHVEc8Vt/FpLpEbE
NO/KJaEZLAqicU1hQva0YD5riB6lYAfOpR2KwEnr9wyTeNPGortKp4PbGDev0jdCJyD7ENVm86jV
JCW6dh0LjDl47Fgqd1eX3ex0qKSG1S+cp3VYF2c3SQ74vYN3y1PIBqhITNSLbmEsikVb1R0fICTo
Ki8KrlNH+wiKVxIiizRswrJ6ItuC5UCpMVtHm/hjZrCKhXYasu5xGbVNMoT7rGZSdTD/RXr4qDMx
wiRrcaEBf4a6BMVpfpuzLtBa56BF4iEBcYjjWmF+ChJgYNouTgaHdF2zQc0QtSVoc+YcIaHknXMO
g9bSrmGv/Whmc5Uif44N8aE+RXKCERQuAhmDGdXXOzj8SnFA6Tt1MbJ9ww40eJfOPhWCd4NxD52A
fvedWh1zSbt0cd/iHEENp7nWM8FGHXNa3R/yWe5hrUJSZ46vnCqs1BANM+iSJP3zINsXP2XgVQCk
6dpZvaB69mxAsD5o4+oTR736bkmH6xSOZ9zNP8K4p+JaDkNo343YTSc+jh9evNJAosjQdtrETOq0
MI7pvYYkql3psYKbncQhI80wDPSSMd5k+fyoU/DmrjwU2GjbbeuujLS5ZjpIOMF2DtFCNelQ9i1a
AfDRHXcXFdqPHY0kNO53QqN2ZZg6q61aDn8Py6J+UIvatS1QWvNmYthhjPatx00b7d361DRKRYgu
KFMP3seAyYRPilTNUyBbXTleLIF61oWu3USej5i5N+8O3Ey8PoNsSkhvYXVxINvamfwgpTMhofzh
GhMRWWbKr9aiUvAYzmJt6cbbSFVGqWHDyKeKW6sTy+YK2mVac8rl+ss03/vG4zJXh4hMjqQt2vDB
fCD6vKr60XNYK8leJSv82Yx2TsyIwJ3LcLXNkA8/C6/8jNUCjJJws0SU0vcNhTcl68ICJCPwWfnV
8Oh4xTYJ04O/REgDmjSV0D/Tf9UuwtKYS6UdAIPFg0XzzCHfUe9i+ZGTJVha8qVDSJkmNlyL3AEH
EP4vQ//EQav2UI8XxdiLCzda5OEdx/wgiBCkQ04yrSlCcZ82Vmo/qF/XX/hnQv2TfZFC8TvcFyZE
qx6dxpIauKcebDJnyznP5/cEHm6SH6ur8p4v/Ac40IqTWVOsK5SrSBqWrjxPyIFL+cK1N+QxHeWH
SnRdqiFwCvFIeb+rst/Buu/s92l54HO8Age6qVhzAbI3sDQp9vTJ/vG4bTA+9RTVryJvB6pqE85b
+BYkP75lrHtsEWYD00fjYFF/qEtJBmed1gh0U+Fl4piRis/ktHwEFxg3/UYgGeHNXzEEhd64pRIF
Rw8+2mBsBlPuQedWJHcFst5tD6dl2obGZ27cyxz0YPlHGa8WRf1dZhh1iOapwTaP9zcV8JS4fgb0
k1funVWlbr3OfhuoyXyHict1Upt3HQ9FoRMSm84ofuIHeJgDXVS+OKSQvJGBIkoS7WtNvFNmrGIv
XMU9uoQFkxDPaAUQxpCX0D4KAUFXsiHoyLdBOPFneeEFUMUgX3hpLGpswSFM/ljDa1a+0K1aSV6k
AxCUNe6m7K/kvvwgL2HiSHOUgcszMnNrr0dOytnN4RORXqWQRNa/11+uuvadjJQOEQYBHYwWhiqi
7w7wmLRTD0+Qe/f4635ovqkSUT48byaV+kau9QRvYaXW4N8t6+eFQVgNAhpJpwExpJGKltsHboYA
knGjiXCI3AqJ4nM6O8e4GR+1CWI911Fb9jPACC3A8V0bvjPSfPUIR9SC2sf/FyfvwJZsUMc4dNpv
4QXkwr3J9Kp35A1ZcYwWjo8VUrLjJyfrm39mglFntWc5q1T10EHVrJ1w3SJ7napNlvxBYr43vbQ5
rWwq7YTT1qcir0t711XhyVd8FFZqN6085khws8Rl5o3lkllgld3yyqrk+lSiZDEUZ4+wbKkFGlMe
VSzy0XNBDR72o7U2F3MtGyUoWqGMqqh/vEl2Uu38473hjoFn2cvgimMofSgfDJlkOmBZt1rGdt/0
uop3KutXARVkRv06dyE5XXx/P1dn3lU3uJd8ogTv/HVR1FdedKyXR75Yeo4s5JkX+LdmsUnS/Oa7
yfyrF9J40sPPgTJXm+aTp40bJ8x26gZNXMs1WVzVZaqtS6nFRdBWhPVEIimWApiEisDyu2MZ6TfE
j63ucwmRFH1gEU+ohPnIElsw130T+IO6RUUMlpBXBgo5gq7J/lD/1s5QeuUL35vIuVhIrIqKyNYy
eakCJP9HZXd86t8z4zsqkv4BmlAgpy2DwOu/wBX/wouiy/xXb2rAej0VLVet9iKfrmolhhxtpnPU
j6vl7jOq2BWvC+Ll7EqnrvZ8rNpS/BePzsWtD7BB4S6lHZ2bPjvLMmO8oSWxdxdX0ia0pNABH0f6
rfR6XId52qYGsMyOC+LtWugzLGWSEkflez7G831WFc95hlSG6158kmuYxL91lD0kyD4FyMifVFCv
i5LVU7SEB3s8a07a0j5CeSpr/D6YtKnZxw4Pt7NMRpgQXyDDfBiFfx0iRAgBEe7KFn1tE0qBF6Pd
YGj8XJQnp6VluiZ3+HBTT76decT12K0YwRwUgIigvi8wTSvS97bv72mlrBGCUZN3zOuj8ppO+pVE
ZJcNZYAqd6BZ8zbt501kMk/SR8t5ZiS7gJ/VVDgTlxCPm5BO/XhsBRniFAFrxgfMzTjDHlgpdKcO
9aS9hLlJFXqSxLsZFloVT/CVoMiEJ1xbg6bTPnsBtG8ZfmDnyVqyLHjrZkWj0uFcMcKDxlDhyGIU
Ok5oi79VpW8LDGDFHqDfaWJAVNDtR7KkuSy9BzTSnuqMGR4AvgxcgpPPBsIe9R8d2mvF5o2eJkl/
j+DeE+RhWKxrWdOptxHZ/S4NGP4W7UDr16j8tRZGZ6MbAsN9MWL1l+Ll06Ofaw3env/KRbopoQv1
qRP0bFms++COMKZmtRuL9Vj66Ulj+KatxcVwoO03VMrgQHOEiwALE/LbpuAv9njtsDo7oA3OwRJk
FWb/Ovd16jOSyfDE5efDJZ6dQO0Ta3mVpJ7URIQeuDB/j8FOsjPWwyppIJthayxk+DkOpOhXMEgm
D0D39OBP7pyQT4+sMPPaV7COgABi8gI8QSEIMpnfqDIOUkC4t9NkVfmvE0kVN8vvdtWDutwOyWrh
mie55NvFUwgy9iI+EyHVg6BAKLPfmCOU2HxgNdjMfCR5TdngBrMmvwDc0CYw4cD4VJwJNDG4D36x
w199ZRUeAC1mzQ3HOa1oGgmldrB5NVUxBTjurgrOkJyUnGMSDQYGDmjCkzaMhE1//uoSlL3jb51H
XeX0Kf3XCBMtZQVOVHFpOkx/Rw/LT70p/orFu/V7ZMnnM7enHibP1htPScXhnkdyDGTvd1CIIwuV
kRBRV2nMD7iO1atYWFlQgtHuEjOW26HOgnS6WKW+zuryEQLVpp3PE5lm3tVrN/sg1TBmbzVksG0B
QecdMFEjBOzP4ctv5t/Y8TcsQO5ZZUtRC1lUxmcy2StbFP4AoJlGC08bxz1OZmThMVTLanYh7bJe
3Kj7x/2oNWtYz3he3DlWg96WMYq7uB7RLM7P6vPUUdO1gm6hvyPVVSd+DVbupNNGm8RBLPbaQi9M
t+pAbSrWHZ/quhweUYSGh/nod+4T5MuD4m22BTJT3sYtsxOOtpAF+g15SMc4Pnt5ZM6sYcnh9k17
NMvoobinyrbeOPsXeHm6UjjM3iOKAktmh44tYIbDgQETEj1vlXMewWlxn1Xs6CmXCqGv5+rGa+ID
5AK9wVsCzL5WiU0vg6Zs3LannGwbButhmZnLm+D/c7umAN3ltag3m+jrggAtmNhSn9mOqOYJ5IVx
8FHrLukzHvV3ZLkqarXQdQrmXpLeOxW+9dxFi7cpxvqNBcXb5NHpbDFqAZeDMhXJM6e9cprW/OPC
UlW5Zl9FR9eFIUHxyRHEdBkEu0poUPXDz4l0gbbNTta3oUZijedivHGWD+TxKm+wuU7gQHOmB0PG
IRDugXG5H0R/MWfccHShgg967jZa2SV/VyCON/7GrUqAXHwM9F8ZtkE/17s4OdBWPi19csrZQT0D
fAaPhOIWoXjrpeobdEAHlRuqQ8UlREES3bZ4vEE4fTeZ10ybx5ySw7AOnaEygtZRSVJMEVAPw2uS
j3uz+LbEG9+amFxWcVRFExXR3bTfq7fIe1HvAvNA/hXhFZJq0gRumyVGmPay8EDra07YqoW7HxgP
zPVio8Otrtvxnp/mUXuDRBgUP5bKfa56QBMbbxkDr6QOzywxr5kg/NOy4Ft/H2z/QRoqGOgcDiQh
yPlNJyLnQRVQZu4hsujsrepVXVk8HdmUPcJsf0qc2mWYOc06H6NP4AJPzV1X57SSlwR74XAePnKH
eqhpRgbQ7PDNLNwvSZaeY12U6YeY0OO04xctysTsj7JO61XhozsDPgL1Ddpa2ausKqZdUHXhyer7
gFU3ehSgNFUti0lQnlrMNvTpXE6MSfqGOJgtWUq8XPxxBs6FBa3rAWj+lUnPNb8eN06g7qWHfWB5
zxnjJBYNdJ3A4PaveJ9ZsKVaaOlNtZ8beEbCAwTKCu91HprnTnrXtEnXgj/uhcvWW9yAuAkPKszX
NF7OTiIYI/sWJvPIHZpA+pNGOg6oHowNA3Y1XEYaghYNPpXFRDgkRak84cN1p8IKswGrHmhWZ9g6
nDKOFOchGjKg5ScDbmjSfXsLzE36ZFRCktSMnsXedrOtehCkeakZX7LhUjvetKJchVJlPFAh67RU
nciKNgz6rd2oDbz2Q21vdtHUGisVl0wWHydslCEgYF/6GJuCzP2t6uGjpYDOyhQ21DIdS7amT+VD
Q5JFmc/towWGFPVPDfT5YfqB8gE7fsBYg9Zc+6HKEH5OkFgT0oisJCZUXcmCu2DdBSrq6Z55SBXD
MQ6fSCosMlRVsMC8oe5wpvdMHpzSgVQbwpjM8GLE9RKmyZMVQpigdFEH1QKA2/JLGXBBXr4kVDkj
Eatu4U5ous6Lca4WEzEqgluj+9u1zrZt2n/sSCYJVbkX4xaux/5ZJnDwW/3EkZJPXTDSeeS7hhmt
4xLXi/gJd9GVgiLGcNiVVbqQLZcb9XpnjA1U9V/Ew5nCxmUflvN+6FAMHqciEIpgx0tT6YFfvVAJ
oZlv7sYlCQwaMIn7fx5YM2EK5Qg+ZSndb42GqqoGBtu8cZzuFlJEDka1S0nNjTl9drSf0fjn59Zr
Ih5dWsxEKNVfmnkPKtNWmzrSe+a4iOKYvDEuRcphMjaW5wV4NSYazaOuBTbtUuJBK7SD05OPP+J4
f6/lPlMaLUydCjZ2ti+r36XWVq4ZBaC49PZZf1Tx3K1mdUc3w40VixBKDV5ADaeHLz59H4QAR0J9
iHCnUXyrI8aOx40Qb+SKJG0akslDiXYsN62qX23o37kLlVTFxRtt0k3lRuvO+VLBn3lJiZ6wUyuo
EL0ubprTg7flTMaOBIeZKtrs7WNHZNYs9MIKuWHzFBolIQsRb6s7nbNNbYjIezP8bFVoKfOt9rND
LhcyCGFT5rPPuJsAJt6Gt8ouMXU4hTDsGdm97/Tpfl5OTDE8+eAzKgyxnYzOvqhDF0TG16Jt1Jmg
/0sgEbBzotdQszAxToIIUGcCSc1o8qsNyAogUVNLWOE62LRo+rxVZzQes+eOWaIRM0D8E8gVSXMJ
9NrkBGoVN4Ubbaz6J9G09wEpnDw3/w2GuImlPPTm8tSI4tZQxPMo+OQF7lvR15CJQIghvdMJlKiB
aNHTojQzQpDZJFMDbkwnmThj0h8uhsc+cpY7c8SNAqyvEMt7snxAq91IPl8aw0Umz0Jt9WH5hFNa
340EWwF65RXo1kREt6TVUZyksyjmfcqgiEq2Q9u8Q9j0eUzHV32yf0J4lwSwJ67SLT77Sj5FUYL8
QNW+qoR3sZN7lZDMmXxWq3/MjQDi5xNkhG6j+dOGRaFS2KFGHkjiOoBQvkqu9Mp8VmFYRvec8ohd
rvKGGQeOT1ADW7Mu4wjCxHnYcaqXOAD4PFSVVpm2+eBW1RVIUmI+Sm8MlLkdJa3FuidI1z9Dgk/i
8lAl5T7Ez9Pj6HHl2yKrD1hCKPVjv+MyZtUNSGFX0ME9Xxw8vwRfgv8T0aNbylXlWUyMMA4ymhPx
pHCO+pxcyAuKYOl16HnTvinkQa+USpb95VuM0sbD3gVNIB2B7kV5XSHwsF7gc/dsz6asTnEE96iJ
2NbJctX98ZVMAdcyvI7F7MqNVxbUAQUxDpPZO5VQqejcx+m0dtHsPlQcX/To6xyjVhpuG8Ngk7UJ
7TeGN8hvIOYDNM50fHgYdkIdbRTGxdSXN01P+MMz/PMRMHpsx482Q41ltGm0pn2zUuWplcF76jsW
Q+IzckUJjUh5uKUfgso0Pgx+OwRhAnYTjjo63IUas2fG1csacjhn3uhVTrXZRrDg+uJ3nDEhJ2cx
J0YyxmlrLNJYx3XxHJL9G+n0NTr1TRVSNd5Cgw99X4SSoVIQelLFMaCdgbIUwgw2NLgmtY5mvdwq
14QDDmc7Ryokqv0L1ozVGj5ZfNaSZbpTWb7qP7SDvVPp49hbUF2Hq2vDo5gsDj+r+zDK6QtzxO/K
rB6iNlwnFQ8xyxDTGCK47eKQhQMwqI20Yy6pDC3GzVVN2IHw01VCu0FUcLHmOTmMTapEmnNELf4j
6byWI8WhMPxEVBFEunXn5HY7e24ohzEgchTw9Ptp9mZd47Xb3SCkc/7zBzbTvg0JuXN5jKbG+GgM
9dS2LVBAWFKHut09YdIY2RpLtBNtwPMNSQVPdcROwT8xDxJq5reYEmWbCjq0csrqbk5hhCV5++CH
07b368chIyaknZbh5BjpuukmLBvKp0WYEqZeEj5EjfbkWBD+llYnVnOBZYLRNy8d41pAOnuTOsnF
jOWJJXZxWny3luQ8p+Nva85/wnQ+6eUKH2c7qAjSV8IBotIACdIUXq0p+k0iJITwS/27XDhrbxqh
6BBpzywMfw2Swk241L0kYWWQOGxDnNu6abXc4cDKEMizIVHM5Uc7ekzw5mCDHwO8pMX803hU+MpY
Ph0zh0ghoBTlyg3WXsAIuymTqx9En3VOTrppPLocJDY1TRUSjlD74WUuOG590ufDmbxiH14iWsGd
4mAYI16uDwSiV2bRpemcCNFZBzyKpqnOQ4p6KAYLtsQSbiyDeXocVPW+ciFaJFQ+TOLf9fbjL+1T
BUgSGyP31cb0EqLmXe5C66osLql3jbGqhuqOJ5viSfNUT6IgVKvYe9DoQtC2B7vLzpY0zh6noX6m
ssqHtEQPGwfyxTXnq1vgzOLEU3rKKq87QdP2HzCyxi2NznaRdnwLPRcJOwzyWM3IopsOPoHU3M1c
F2JwCgHsGJRCkh1xF3CH2QKLhJTWxuOqHkGTRiZkw0Is5xJEj3QGZ8Qt62UZCF23HmPNXuyDLbjM
u+mTQVenz/Gcvjki/63Yae/yuqt/FqMM8Wb3H6ZIWJva5yPrq1KmbHUUUM4R7ugZJTcUoHwdCqZe
FBZwjp6FPlFz+R4qnhkyqvFC65+NscsgTHcMftmDjd7DxqT7YRh3tOTylRnqdcItYD/HJlZZGZYB
VQUbBU5YHjdHXwdmeAy7evq/Tg6auZKvTUWRrt3+TW4I5/Mi6lPOMjYIBazq/i2cvNfco+H2Usbs
SZ5vmGbduhIOZ5BhMN/7r9LBf1xf0CJreKqNYxlFhCrk1tkchjfyu7x7cy7hzFvI/Y36fTLGP650
36KgeYwU2Tdh9RlS1giKqHYsefBM/OdUa9033fibCDtA6zOW/3ZdmY3vHDgzNRtbr+dG5Fa0U711
QStXfjh/G1mX7zT4E0A6tgicdIIaQUC77TySYAqn2ydhffaChfj1ZufQolSluiJA2WEkdJ1D8zyA
LEwWRaKe/eTugRCojwmoIJTxEXXBGZbKumX4aOZwMmrH5sjpgZUL8+TZGDsFw6UK7aPfky3X1x+u
T1RQYKuj3i3KwCVMDMp3A0jvB3D9h+bFwB7hbuAlwqX/6uTirwpCLvA0KO6YqhA3pyho1IBHLNo+
japDXikgOy5xuumC4Nkj8HlTYuMAr2/Cj61CwyTYB1MyrhtrpCPHnagrQj2TgAWJ77oJVdjtwXpS
0oGWtMVxcc5Il9ajlXDE9ddECBa0HEdxKt/yjOyBhTLJpIu8WxpOzbZDytI6G3swVhacPIZET16A
zgtpKpjHbcJqK4+jfRyXD2Xm+PcRSPOXN8mTEtZtVEGLxLscDzBUk5UNy4jg63dJKZw18nkeZ7lH
V2ifyKzujrmPYKmb/KuuFWYTGVI+wqefnRne+Fg/d5KpRFBCoKud6jQ75sno4+MAPf80yOnCubnt
GSbF08IcIjqhdGbemG/yrtiIpWQnGrdzbvVoDkAo6UVzEZ3hfFJk5yvb5IGE6gzEjIdurOyzNbWM
BmzrQ6EWxtsfAgKFZ3x23PmpRK945yV4OjZhku76ztXNdhupazMKeCk2yoJSIUhtEj2CmrLgNmgg
bJmme7ugfJ2SsXvrnK7dJUPw61b5R1k4QAUB3gnYHyYvgdXBnLFMqDADD+baRWMDuRlx8e9cx4SF
D+O0mx2vunij6F6gPwPjc/DO/dTyCmG8hWYiCcQ0l78GHJZd4sfFfTpH6bW1gpYqU0xWv/HzebmP
UiQN6NbYngPEUqW94HhWG/PaatS8H6MAQ/ieYIbQls+Tn8rV3Au48kmMNVvkxJtBJcO+zgP/VHBH
jz6AGEymrL6FFXopUUMbF0X6kzrS/ma3rbaeRJ8/tR2+741jPDhxaW+NvgzWMVHm8FXz/BiX92kj
2rsUuvg6GZlTW4h5XHsA5ItRZpcInVbVFMPNDzE5FJAa8oS5apU5ZKw17t3Y2E9DqCr2rvmFMMcX
hRIP4oP1p8h4Cv2gOahOHhhveHdeVb4PVf9Gubv3Mf5g+N5tIUe9l67EewEOEAnjwjsZIaunQGh7
hMTyKEVIZSvXdUiMT0spHbX1KRm9mw/6PSX1BmLfc59C3bCQfGJztW/zBnIFGL8HGmZmT/Xgr/+1
hQnyb73xaOzSGCVxPDzI+dzdinLBibM2NFzUP0+u84dVfHIR0mC6Fdj2c2u3w5dS06GaCP5oE2fd
DLIqmcVOuwD+ktkZWDvWUNs7P3sOHQb0lsYGMnlfeaPCNJhclMq/x50PX0Rflv3eL8S2m/KTVRhj
uDJaNC8jtqQDhw7+6d3R84cEWWNI+4102WqqdRj5Z58/NrNBDL45QFfFMJsiII076IioYrawgI0H
N1zYiD0Bow467s4Ph6zcqAKSmyVpmHxpwZ5Nsmir6jhh2qpwASq6+C8LD4HDGCzHwq78i1WgmTYj
UMEpERK1c130/neR+AwLapmbeGDVdYbkxk/diwqmBLYVoV+eKROoW+3Ms5ppioejXOOUdWPKxZ/C
iNXYm/spxY11Gdmnh2ArZAcXHv1bQGdtBRjPtHIz+inM+PxLsEsFCSWgxCoscxGKtxNSQ9zDO8Yu
FAyQ+XkN/Y+xRrQ8KXddhkyVB0yu5JhwtLTrmdHYN9CBYipvFArgY9r1lY4yN87ZlP+RcMsdPDGS
Kr35pnNzMSOIVHtKG6O7OkaT7hNk0dVibCaXeOAQdaUj6bLsorgvZ8u807kPcRYfx9A8qbr/8BE2
96DOFDXAzkUVYarfeGvhwNU2/eoWZD4lQk/f7hfpa4YKLuTQbYLw0kTy7yLap8gU0NuoJUzXu1N5
g/67kcl+6ZOvMbaeFdsQvmsuIWBedyhAVwX2e4aP+T4SNmd0oR8W3W4w+wfcC66qD1/TOnqMK4Jk
1LIbsTWax/Zt7hefKr8JgZqLe/RH73JCQVKP/SrNZ2i+CI0i+dMrZ8WHWOf4phhN+WpiLgMRFipt
6BSYCkLxUWn0qVT8YBkQNiu0N1K1303vXgd3ug9EgUFPcXEd8QbgwoZTWONR2vmLE+B6OUyfFd5m
tdRewNmTB1JngkQmxi7qC6xf+KNcDWrwXR5ZG/21GIm5KmfzxbOhSAUkks1OeIFSSu6joygq7Sxi
Hkhn25sjumv8GBdxZzaIy/q4vBNJ9VTEYoc/zCYZ6l2orO/OkeXOI537hMR2byzsTVWK/tYL9kYW
odfODkJJB0vOGeZKHgKTFEyWGWwSbspMifs6pahjSOHMsKnG8+2uonnEeUoyrJiCZbXQEtrusE5Y
bUu6rMa23rd2t4ZSDs8Mc8zOpLIf76IOCwyOKKuTn7kkICfso7sATW3s0dQO7q2lXU5VvIHEvrPJ
oUiFfRB+9mg18yYxfy28Ccoc1s88IcqiFeFuY8dMXs/cAaQjsffNh3bxuLK8GUudGWQ+FmX+XuS0
UTO6IPwJ+xgtET5Ys2w2RUoQWMiMos0vhj195S585dwZUbzkC5XJtGzyCiKiMszN1Cxopd0tKPqz
TVZ0BYmO0T4wTHsfNBwuEJ91LiSqqXEbScEATQx/RsO6V1P62MbzATDolI/d3itmSoNoRKEdMcPV
L1qEwIP6aZTVSZqZhewsfZ9LRlFTHN3ZDJ2CWKJMyAErGuvJNSWe2g0dqWFeGP0+12n9XgcJ5I/g
GLO+3Q7L5cTd0T1s9R0QpfXQmi4UfnERpv3ocLJlS/aRJMt+mYJriwuwEUz7IfQ2eS4PRD+SkIk5
gA1GV1nfCzmOMDxnhl+Zw+GdtgjOsU/IU0CpeXoIOnKU/LFbwXXd5iNLZOyXrRqTexElP8qJKAUZ
7KxNZ/rIW7n2U4UZinlKYm+dxmrPjARvl0q9AtufJnMpNsuCqXGLoeGK7QcwsGg2I6DjzSMO5JC4
xtmxEHgP7n205A9LNZwJOsNTqaOwSsd8J2wbZxQBrNGQll67zPLKdQ/53KzVXrAFz2mFz4iVki/S
wc/tBkTQqDivboefjxWyL3il82IkHB2m6PPNYCI674f8U8zTzXLctzhw16YZvzS+/z275i7ETu8I
9vEY186jUWbBNk4Ps6tdeQ4OnSL2gQYU8JJiKHorA6Y2mPTqVAGTpsZ6daWztiELQ4vciZQM13Te
uK2zzpzlbzcny8oVVxLlrVXV1CtbisNUDYcsCQ/FgI2Z7X7G4aPbJVi5mPmt7QXjMNjJ5Qc+Cj9V
b5x4F8tItHnj4f3D8uXfBdTxycJfhjHSMg1rw1KYDBPnWZt7e4KrTDOXSfCbJCNN5N871A9ZECM4
DtRzXT0ElOZN067cQmwMvKsdtyTW+CeWtNM4XvxzbpsLTjb7oTcKtK1jgUnAsKFqolANcGwJOugm
cf27+ASRG/r5bLa2YZyaqT+IzH7KcOKbg9e5J3BdvvUSaNwuf+rFOlVwczBOaXLyduydacD4G+dy
zedKK8V0wYMh254C3NBjfF8BRS2JTnUY2w2fZXAl6Q+y00mou5ikXwzYtsUsYMTjqEo0YGipld3/
HVjFdV1umoLm3mUenc0OLnBmgkANua2+mKkDmUk2WPW0b3wxJb1R1O/yTKJ7L+4tBeanop4lHzer
WILopumMEl9rV3n08KVr9asxxV1aD9pehRIEv3A3IR7eIcbkpzS+2ohBnIpw7TedA55DFdtp2h1S
L94Fsu7XTtI0F9Gj7kuXv+nSn2IMPvVd7hfnqer9x6RoxCmR80UyVvOrSK4KllGQVi9uC67Xl81D
lgcgNpNkkJRJoGu3FoQqjk9p5XwJeIhl5xHoXpCNWKvJvwmClhkaQ2KwG4Gx27LGgWk94jtoN92O
yexaifinM2CCOjBfqBPHGpy4IeQuWhC0+2shg3NsSY5JaybSeSzCdYorgMswX4whIFJvQtHPj0Fp
PRp1wkSTEWHTd7d6ctetSl7ytH2NpfhpjJEq1LKJJ4ErbU7RQ+ea1zEKc+63OI+jRnSHzyWAaAAS
gUAO6YLPEUyDMBUug49xot8NLhLkPon8Qx/Bl+pcY9/H6JSNCvBCPOW+j07eoSwQ4TjdTQqRoisq
niYcvVIHeMIzEPqFArGe8xI09X1TlGuO64JrXW28gl8qIBvSGFKTeQaSqQY9nOtTAEkjRWLfO5s2
gb47kiG2wJysB9qJnIFXaoiznZU3mxTepjWhp5ORbQjcT4J8M3dY/BVltnWxEO3Js0b7b1tvwMrJ
c5y11WsUNr+D0T9XVg550uNtSLaMznMvSdwFW1wLL203WkyXFEdyXx4V7sEwWN7R6pyCePmA7IY/
cKp+aDgO1TLf8i5WK3OQb0Iufyuf6xwmwUM7VNqV3pLPWZGacG2tpvswRBC9Ygvy7E7k7Nb5k2Pk
D4GdQgxrdxmGNGdJ72XX7qYyGQAnwQ5Kz9UbFnqQpcMonmFeiFEIgx5/GW6t3w2QfDvgp8njcai7
BSJhsBugVTEGR8LkLv1vCoWlwT4FN6JcJIjGOzInqnDTyeY3agdn51JD5BHGn0ZrrJ3GXWVUJdzs
XW76iDtUgCZlEacik0fTjW89TfoivO+gL9ZOBKHTxG5XRevYhzsXTBMzhTbfwvhABs1oXTZc51k6
GwSrLxadG47OM+Es9lpY7WkMi1vmFFsXBrqu+lw0mzLIdmFmXjSvxgmn1b/D04GTNCZvloGpj4M6
dllwqlLyWi7Nm21DaZudnvoswkKeMKs5Z3kwfWOeDC32rRy6o5tEDwKHni6sMJXO+t8mGPbB1D1U
LrzoAMxixfnasCrzfRLYHzrsg+aPA09R8zTyAGGj8Z+Ae9mVV9otKWluhJ43Nv3klK011YOxtP0D
6YWdz3XP/HRhfAXW64JvFzud7VWbxNZeXviTZDG7LGOw0d1wTl/5Df36gaKjyQiZ+ilmpH3FoSgg
oGGFkXgO3RfG//NBzcHa5HAwvfPEd6AWzuwvyeJvUsvAjAXztPvGvNdXr3d9LtJX7RIYTsCp8+9V
m+ymN0NYAKq76P/Fh4jdB/5bDAf92ASWdl7+1W8iO4lGM1W6ijHFqHP4eE+8lLJuBeK2EsLHj+0F
p6j6sgq8MzGodt74dmbj8ejiZuqePRWvJ5RrijtI+MngIqutrylXNwtqcj7JKGJOzcvyBhg30ffi
OdYcKu/FiX4I1aK7e4Lrxbe4sAYHVSYIbpsPHoMaDpws+cVKn1uhh5jgCzrxYdq4wztvPIqzTW+8
e9F96lXHfiK4pNxWEw482ba3YTj2ALnYhxOFDIYhNf9NP3f80P9/bc5hsnK1a76pb0svLpi8Ncvl
31+5jIpwUVW/6kEu7x+qDLTlXUXVoYEA3hLHAxNefcn0reOd8rL6TOALRlZ3Of+77MYXNwNsrP6n
7PHBphzrer/5S3jcgz6ww3H+6oOIyN+JqN0Xfln/Il90/KFeP3pJZumqiK5VuDDg+jFAhHroHyPu
5BO8fu4C4NGpKUOk3OZRL0cqjobCWj/XnhszrdwmKeJaGD2zvhG8ukC3xeLgo6qO4ss+8sLa1lmC
5OkaKW3o7yiAZAy0iKU1v5Lwz8b/P1NSv075rq+A/iVjhA0z/R05tN2F+hIL8YSMI8nrsOjqsDnq
B4O/tdCd8ff1LqS/uOkNFnKNV19B58GKt8RNMdBkjTRxwBpGyJ5tBT8tK/YAahp9bYwZyAC2Cd8e
mKskiyZu/oz5DFlrWFnRg76GvOVY8nBFgb4gfEe7zerPyI3mXxAk9FrQ0eyGePCDP8WAuXOPvYwT
adOukGow25bDQWsXcs45CjIuGfcaZTKnVPHv9RSnQTu3Kyree4fNh18peDQywj8iaivuHNdJDO+5
fB0NB0I/wKlFuEjoArGlaz8EM9fjJ7Z4vRQy3r5sJTCIe6xd9cwvF4N74guK41uVmOhNCQvhrQ96
O0GDqR8I3ktH0GEffVaF/dgZ7//f4IQYujqh5ObXYz6S5k/p5cGvD+LdtOdTO4+Mil4nKyMmnf28
rnvkTtwMFlQ7oxBrCTCpW2hKUD3i5NkvA6y8W4X9Io/hrDcKZlIOHmrWRQ3Q+fn4Dqe1F3426cMY
3bKA6c1sf5uCcscyq4ee3SFWjxNkpDp33iTSVbOCwO4Z82GuBzJFuL0jrKwS90s8AwuMO1eOdU5D
XCTtkYHuqD76yIKpxGZh/+i73Iw/KDC+AowJCzuhyFX+1bKH4C7roX7nXgX3BeU+0+3GhD0EMpqo
9kOkUbgOO7rRoZ0UjZ4X3uGxiJaSqSzeNt9uNDzLsL43CkS3BYWJ38pfq+sYylvBnzBfMPeqwQvD
1vicRI5NPyd3O1WQBZK/TVU9gZ2BrBbztamZ1ZbNi+oYtE+JXe2aKn+rJ+dPT2nZJcPV9+RpJGOL
sQSGPnV7cGd7VdQFCYrxYQ7ag752szUj9Qmt96YB3fbs8WRTzHgG9NCibB8yD+OMFHsiPWbPgu6C
W8M6UGpXFf6LfqAHJ7rYIsMOuMZxNp72kzQPqRLfQ+T+6UFSNRNgLcfmrD3He3ajNDHVqqvVa1zE
j+Yk/zRtfgjQ0lGypiSm5bnerd2VWTrgJhN89sxRpyS07lPTPlLGP4W295wtxlUvJAuIYwhakkyM
6AjOfdC9URmNV10+19G4BkBe670yluaxbwLckboTY46nwZCPosZugp/DRukRD7VLHDX7TtUHP5HP
sVZWFTYehrab3LRXzGKqF682nzvFxCwv1QVziKMut4OIfbQsXmsvvdLF9wy5u30Rxm8lygGIN163
SofkEUjUhplG6xc47Vcvkh+RgMKBFQAP82j2RIBUwSUL55cmxtu/GJ8jEC8rx+mOYeunmiwqZd5M
X41noxMbxSCnjBvShJyrK4w3y16+ZJpD1kBq4HKE4p4Wane7K5offIRa7pr9ONfZQ8L22wfpJWfG
hnkSYv/G/LTc5Td0m3vlBTAaVXebOVizTuxtnr55zt6xoVu5GLyFbXx2/XoT+O1x8ZdVgNleVdLs
zs6l7MSr3rejCSpVDb7TjkgtshRwmbnUcZDqKanFoW3HG+opyNqp+HIsdfTi+QzJ5q815K9mZCEG
IAB6aEi8E+e4odGaEuDRZDGvNqiSWZbnwauPHvEeKMfFvo7ZU8wI80gKyLQ/QPF6LxPzFpUmHmQt
5hnTkQaG6tHZ5XX2Fi3191AP16gzEGUr9me7gWGE3/AIK5mr1As8I11AxUBpSsSjIqCCDIFTk5Os
KeuNviZmQ2j7kl9c5bwpm0C5xthXU3QMR2o8qoQxXt4WI9w5YXTLRXM1ZH/qZhLKMMwqeorNvMVV
xdoF0XiaOPnb2SDtj4u4OCE6kzCmT0oiBhjJbuFPiXp4D9MGTXG6EMweg0UOG30fSMoC1lix464n
fyImu8MSlq9m40Bx0Llyy97zOpxhshjMiydKXyLLNT6ZGA2EG0IZdvv0T72ow1QPb70ZYpLql5+M
186zOR90MVsX1tGDn5XyaBLHscMgbyOou0npoAv2l40q3UMfAqh3sCfisX7D4P/ZEsk2dauvcDa2
uupok3xbeaCUI5dFWG8zu0UcMvfQW7SZVgjZsouWQqphPnlYfuIXaKwZXB+DrHsuxPQUuO5jK+zX
egqPKMVwUiMMs26ImDOqSycEwVpcmtQbQQWGbD8ZKDFNXxyn2F/VlUOS1eLAyGVZh01/YHPGtMko
X1zcVSaZHDwze/BV+gL5as/m/8t0Fj0Rbnb+AlhQpttkLE8gDbsw6Yw7J5n5vwAEnjvtzCy5QkDG
uEBXE4iC1obt4JNVeIfY4Tax72H6goMKDNXfOMN7IGvJqgeed9Sw1QvKt9KjDv4uuuA+9wQeEsyA
uIIRfw+lEE+ei3VJhMI1jNg5JGRVUZ/V0F7DQfxC2t6JMb+IYDo5cb8NQ25/nWxqoGR996oWpG4K
45tXMf5wXW21Q7YOF7pPQvrceNpl2pg9N8wvwXQTEz/j5E0OWfe1fW+G6a4RKdt5AgfchnbZtupI
X/iuCyJd7GYc4it36D66ZblidokuoG5vQR1u87a8dji9O/6wCwZz304TqdZ5OulFcy99gTaSh9Et
+42XQdCJ8BZUbD4Y6R4aMGrpFkfZdE9VsGwRkPl3gZu/Yr6wR5vxFZgRKrbWwl9tMJHH806knwDA
l8V7afhfUwLSXzsW20rzB2usg20FR0vJjbRh+VPIU+ltPMfHiSrF0k5TEGe6jnmSnxVkNN7H1Tdx
ErNAlDk4o9bU07xtH5IVQkWaVkwOkwwHEX16WNXEOL3mXJ9wKbKsQ4i/GTJ1qLUSj3Z+F4I7HFOz
/+pl+sfgseimaBeNxdYK+h9oewenBpinJEdZjrAgeRHBiAaGcLckelcRLpA+ovUcwofvD39L6qpG
jDgiqv4LfTidK9lF+iDwhc1QVu70T7ZV/hpxFJQ1Sx86xUM0EDXswEprWrATGjuEUyL6BMCBKWU+
Z3jM6xWjN5eFc1Wn6yUCVxDQTKCxHUSeh67tN8RcPtY2u0ebZcchxnpEwhAv4uuokjOMo/tZ0Zpl
9V3IqREE8IUFXlsZkJuVkroTR3/KdiLSXB76LNvrPdoQw6k0hm0M1JDQM9QDBXvRy9fAlbfaLh58
o/tsAkf7lWKE5KwrS336cf9rjQ5u9O7XmBC6h/4zCfq1LKipw67AuWbx9zLLdyRlESA//i2z6DQG
bEHa7ImtAJIV8WLRxvDNrzxctumAFjQllLRC7ijLbrOwA3aNcTTAxZPC/xjD5B26Iqm5JQHc82PL
TYyFeJh9y6P6TZ9wajvUUf3OlPOFu7qZ1LyZuvq4sOGjI1zWMxFcwJG3ZEbNO43UwnX45i9BylCU
iiClyFUT1qapcaEC2DIACdEHj5uANWRY+BuU/qHDabOmdfJmefDZzaaF1ZYu1nftIQmgD0Di2n4t
PpaLXrtr4uRAGOZWyf7oa1pa41aPQm8UBiAbDwUGnk96RbJctm0N4mj6196oD142nyutlstw38Jo
ueWFQs79QYlDVPVkvJggKMTE3JWhArwu9vqQ+HeHZP2xTHC9vHTZxbKh3x9B7WqLgr3gLksqmjpP
D0HqfRoDhnp5/5dgAiC0BcMt67UeBuMuGgo4dWCD3bIB7P8uDavCNG8k8hprR6eL6Ddd/7FMdKeL
lljOmHBYSfeKy/HJDAq4iBYhLaX1ZDXTaZEBGWgLoUtY1QeTevUEeHdgETLe+jFgeQf3iSlX4jff
ueE+2KRicHHeAom5VK0yvEpww8gDsZ1tcztotKrwKh5Xphz6yhoOrWBWGu8QeI5eVD65OjDIQAsZ
qexEvOw+ZBcxTHoHby7IRjRLAAp0A5P7hk7l0VT5r22PP4Zj0ET0X0Jqc45CL1GiB/j1ZrROwhF/
sinbdHiXtS7WyVJHFvFE1vQHREc1MT7u/l9woNeqlifTN3Zp1a+GjpJadcWjfkoWFTwuXf6bhtNr
pLpn+l8og/OtbOyjOeO9CHLnAY05kXvVb1I/VRb6VQdguSvrLVA4sBcFMx0BxP61xUYRxLw/U36b
Tfg5EiBK8UDAt1jHwt0oWtWZikRXzBwfLN4WnZdCKsyjHpJNO5PZwEoUQVnf5UV5X0VkNi7W49w2
xMV4AORo8bNyP5sZaF50LcG99BMw2/nRMwb8fT1Ol+Sx8cXGh1zslvChDQdmXYv8Wp66LnsbzYkZ
Vff8b+cmZ1JvClM+cOQX11BkH6qZYdzjZhgB35uaQ+/3LfpQOtMccbkV3wMr0GzmO5uH0knSR8mI
eMB03Ke6qeg1gqZ8qqEo4mG5c63pYHj1ZbLGa8b6xNzB3xWNWuvWLMvLnyL2VuwSAPbdSX/+TGGl
Q7dj0/U3jnvpQ4fHON77XU/qyZKQP0mOaxGcp2X8KITzMQq8QZBuR+l4Gf3mp5YotnOzezdbPJGc
cCj3wjZeBVVs1DVXhi0/EB5f6F93XcxIDs/1e0YxyzoJkw2L6BmXvx+MmZ71nUnwKi59+dIMoDPs
E2zOqCfnnfDr15YjwRyat46YMnTbyHopc8DlbrOhfjCSvlBUb8PMOjUsjyp1LmNnkmfivVUOH8eg
mK5yNOyYtQfqWHbdKZqSi8cKzmy5NwexmxN1r3DrjTN0eC0sUy4P5mkMniFYJ7bxg4d9RcneXxFl
78K22YlKbV21nBKnPMBQvhWD9d5OnHgNxabfu7gSFdMpZwAIlRuqEWsVv4dNHyP6i4yz5Ze7zMo2
YTifaSIPZdke9R/G9WUzcjW0+3RN0qgEr+r1urXEWUDvRxtISRebB73+KuzedKusu0r9ifSJOUXB
fWql7l2c10S9uc99Z2/zJdhyNF8G9vjJsS7OhJOeh1g7NxIt+XW/MzLaJNY9eg1ILIFhvPtXJ85b
gjOjz2X2fxeVHEpGyWns/Y5aG1KHpDWRvkLZ86y7oSVzHuoE96jRxrAqjS5AogOIlD7PZzGvdXjq
2ONunqv0d1RptdE7am1Mm9Buf5BrPmt0XZ/DCQ8tni53jfE0QyMsNHTHOTl6LFSv1j0Xp4CNnUDd
T7su0l5xMUrvlBE/04UeJf980DEmI1W4Dam/cziPyDzpFxIebADkLxekKinVrUqNN+lPV72dLF2C
p7m/F32Eorw79wvaP9aF7un1YxMoraJstxanQ+/C7Cr+OpiJg58vvEkS7PZuVv3UVGmBDUm4geYP
WK6B3JkNS99Qz6mOWZ6RuzF8ZFip1r11mUV/g1hPiiHqVnBoLuDOKMw/ublcEUTSKrWIV9HLzyCw
ZfKv76obFDi2QTucbZiPrtoupFiXW2ZAyO4tTB59DHWf/3U5Pko+3olZSzhiZEKTP1Ms2Z0dvw5Q
Z/S2qslWgM8o0x5SLQnRe84IwGacmxGHci2KsA/6z9VAf3b/qt/l4tNEsVz0KZAl6X0xyZ2nFP68
N+LCgqwnNqdZC/y7qmxZTZxdDfd6UOaLhoH1Yz1VsDSZzVH0HPH2Yk8Bp8FkigBGrKjBXfOJiUKy
MlPzAgY5qfrOyXiO2LMdAJZq+FsEPx7KGPyv4RnLu3qyVnH016hv2fQMj2+NpyO04IXB7oAkDwGx
G91zVfSJoC+YCzA7OjbROd/6kwiMFtgNVtDHLhoOsCmMQSV1esS/bTBPMNUCK4ItqDLIn1y0ubX5
KARksTDixNgW7fTsUBPpn2ubj6FvTh4N8VyTEhDPR2add/oEseOIPGwgF1j53AJ+srOJuuEgpxRa
dahIelJq8xy3lOygYVVVQPEW5ZpwzVW3tP8Ks/9oOq+tRpZli35RjVHevCIvIYQAYfqlBjR0eZ9l
v/7MYN/7cvrsNiCqMiMjI1bM5UQBbmZgeDDTyu0P2TW6P68ravZtWJ56oOCySrAdD6PuVKbtwQ4A
o5CaUPeUvaXl/FvaUMszqNPXbPkcButSpNbK69UBqBBKYLCGATPRQ3JSY7SClEcF/EdWSl181HW3
lgXUpvOmojImCgLUYHfy6Nh9gsHODIOfFU4en02gy6qb9/JUDZYkxGk3YhIOGxl6HSwqeWayrYlY
d/BNfuTolSRHuisBQBl7BiFVQZygZ0WCqzrMTMJv+W51Wf/lZ5KcjWqrGQ37hocs3zyqvyRsgN3a
mOzvoBwPtW0SnEMIB8D9a+/MPyzmdmPguFuRW03pOTS/y9bAgy5e0w0ZI2M/9Brc25EccVIPkqnm
QXFQXFTNEPk4ZZBAvShWbpKr30Q2VC+yFXoOyz6fEErgP12Gh34hA2Q58hOw7okFMUyQdmdSQ0c2
bhn08vuWmb8WOz9ur44qXyL13LcVI10j3ljP8tYqHgcCyq10cCiCgpRlDACpoCwL4lHPDi/SYZtr
Hf/ta9JUWslrkqKhrBHO1IXLkIfLc6IofwLNZXNLNLTo4HEflBVgDZ+xrc5+a1w6BNcOpjFhsWHB
xDbMYqQIjaTnHm3HDsFfUTzFaMPVRxtO5CPWJtOBrCptjZD4QUKOr7wVb0bWU2ZYB9k9EkJohtW8
yZrhHkx2VxKYem9AivEp77DlAjwio2WQ+UxEYcTipSt+5H2PJGReyUkVftLM5H99n34/dAn/nXUU
UWuUPSrkd36cCGuphmczV59ig9O4NC/Sc9AixFzASySMN5HjyOLVCSFy0OhUDegKheSnvAXZoLRe
5kTRHadDzgalW+FxA7GTjlHob4bZ7lJnQlrJvZLwk0fanRG8pFqEzNZFfkDvlO6LPIMsOfo2+FOx
kuAWKxcl2fQcSA2WUrn1CfXtJN+QO8LaYlngcyNLvuKeLEFrGS2JhHKIyK5wI4h2uu4didtUo17w
+GLOiPoOP7ZDgUG2maovI2dPrS/7cQ4ORAjmHziBO3YbP2QcRTuJEhZKDD0fH5rKvqcL9Ru+Kzpv
XPxkNebpTNrTnVm5ScUK0BMUCUjuQirMhKps8R/lqsD6k9eddopxL0awOXzl2JdHYBjvhI6oRObP
D1FAPR1j1JIQYq3PhIffFHgySPxiK7HrKm44ckjF/czup9joAUYcaBRL5KdkvxWzua7xmf/dsl8n
xu0kdkhbkTenXiTayB6LB4bFWaf8rsSDRa69OACqZ4k2Jl8rZvaBr9GQy7J8kO4dA46uYvoahOuO
B7nDFASxYWDNykLJOYBz1DFRyViaVtGQzDBvfGfm6ZKRXNvD1S7427xDZdkHnx6fKFT+b9VI/GMf
uNTS5f0ZDojI8EGCSYhCuo3jizMwp4mmyafUICUF12/vGBa+1wnHSByObmd9ZPR0nOWz7WVbGHn3
SswqZu+ezx9aSGwXJtrKS1j4D/5Yff+eKEbNdN275rqrwIG+6TBWx4i8H5vn35Dg3KMe3dv/BVdL
xQJzmNYZDnfAildUeSgtsd386SHLLpLMcfYa0WuAGAyC1Um2ejyPbypMT4Z6JfjzwUCpbFyY3Xnc
73C//P3GsrvlGOeP5QnJfhyqbM+qWqx656HhBZXwGwfIO4HQGtDhgYhrCBn5O7IY+SVjYE5Sg0CP
0dujuKIc7aXpI21hAhlfOg4YUsSMYe7yS4uRvcuzxHzwKNsspahWX2WLigTAjO8JNvwTNhDzKCCB
cWUkIjHLh6myRTXoZ8CZwEVYLfnmfOXfSliRkMwuYanmSXm1S2QTrOSSwAkHYKMVgBWjeh8ElJD4
/g7vMBzcg9zW5AM4S7ViO1DVYNScV0fFaRiqHb8lD4Wf0DTeQ37Wmpgo9s4S0Dz7X4AghhS9W9xH
OQMmggdxWVaYE7zbzODxtX5XtXoVG+C5UyeJ6tHUPvQc3hXHtUNIIeJxfww2EoRbNoEW/GjDk553
LzZuLwx3PvgsEfkOoa6tOB0lDsl5Kt9JfkSNPa9Td8sTb9do8zYM3mYH2E9rIM96SdEqOVxNWebi
mJP4mIcRgZ15/LVgSzCXmhkmiOboYZ7BKzrgQieIvIIaYzcSNJeB/ApPby/YzvogV4hCoys7a9FD
KluYjU+AmJ32KLZF8t2B/LHmfDP+C7mOTlUG8J6vlep/+TqZzYOSCCNJiPwLWxn3nR1fEGVi4BKU
8GmwmKU2xdVb5lY36Fk3E0vaZ/SnnUa0lAQqFp3BXEeturU127eOJEBx2vLCZB06yAT6rniQMKqV
cDGrbznsPYdrULzsKu7ysu6TyLsUIYRg1j/6MPLOfkKNWHbkxRHtd/1gZdm9l4L4ZD9IKE1658ip
IbvWziOEGmQyfqBE8HEnMTJwsLHGDI0vKqEO7ZWcbswj/iYzY2tf5IDRi2qrCOcx+bBElNSISV9k
6OwsS0XiYE06IWerhAtiknxDiTm8n9/k1c5oViOUlSyWqEjTci/dqJiqYd5TqynTbQO6w3LbtWyk
GnuUiRqnrAaJxumAmr1dK5up68w5yErTaMb5iXlaesZ1o+I3MYK4vIrYvQEHRqa/NAya+OQdaHrI
NyV7ldhaIGWq+BN5Lex5CWDybSF0MMUO3YBPLiGXFSGFlQmFPQ9Ib5eX3Km2gW5vmwZWMItOaquE
/qFm3wT60UtrzNUCFEQNWQrIrNJe1T2ds6q9FImGMrqCO0Byk05/uhBpUgjSk22ShcsbNzzOviVA
r1/8yIkt589SF9uabNzwcFHh1JTcgpDxuxbDn4n6gmimSuqpWL462bvnPcmnReJyX3n+Y0p2Rqfv
KGmKT3EuxhTDs7x1411lsdokmM2CyWOhMXKhro0G3YfVERvFja8nwlBJvTUsXiSxiQhxsqBQoG3l
MbGxO24nEhUkZbQ43GUNsqYlLfVogKi5usoSaAhhnlXsJM+RU48O5RqLKwkNXBav/72z4Xmpmewg
TeP4bnw0yQwze+omsZgdLD+kHr3+fphxokfLPCrRJYq/VG8dfr+L2Z8ldekj50CKk1fZR0E+6A60
3Vmp/x+bJOd0YntnKG8vwWjixq5YcD3uYPK6Qw3v+SlcM/WLx4YlsH24ec4Nqjs3tkGddI0nKI+q
AeYZO7+PrfLm7aTXSJxDMkAORzkHgnJZy3doyUb5pq2MvxY/v4GQwjNngSR0S2PfwqgCP4l3H7wY
PBKm8CY5ShAkx2wJ9pFJzG4dspDotbW0gwR0U6U4bM8nrqLIGZ4YZjlI5iwLO5qopnDeQtFlF+nm
JkzHa9YpQW1eab6I6vHRy95Nq9tIXC10/yTZZd68hZ72z/d1MMLasO/4VrMwWv3oJOmXlIKmVrFb
4HIhamYQkrag0LSek5Y40up4AOUJWBy/0l4WzaGrWPSXPohe4WVdGDApVgsilBWoQ4ZBIsZHWyeq
kUqo+7BTf2GYEUNmzvc+HJ27HgsipiwyvjhT/np53yT5AtBvBvEdZtpbYPCexnoG9xoo96FvF8T5
ZU1e7aGIzl3Y3VEJJ26xjIKLtf9F+UnnpuoTw2ZGxsqoyEgk67fRaK9FHN3njkVRPwS8K5ZCBX4N
AMriAkvR9LPGvw8m5dI+JG3R3ccOw1apX58Sf/JwrgXxNe8cpvxoL5YJ31PXeHt4IAaBua+rxTnk
smHKCdZm5wVcH7xuuc6iMFs6p13pqQl9fyRKm1D6uV+JFbD41dR/ikLLkeZXW9v/x2m+pyVeWKeC
+DOaDJ0P0VGFfxlDUyvSDB3lXvNRaeVpIuBUaLg0SAmrOl2eag1G91ghiW/+tdhWI/0iha+pBIJe
ULBqXS5As1t9WTYjP542IxO1Y9fdOV2+Q66NjVOj8bXSbH7KW94tivfHIERS3DsoA/Pm2kTIciRj
7T2MPyECvmINjujSdF9bAx19M3JOVK75zxkZbqlbXPqaInB3rjGN22DRPtMa/rM2dgpULXRWm2ET
5M73i8+Wi+evUVFWmpIJIw43RTWXVDvXRwZBZyqC/gBpxKcR3uQI2RZ9mfaaDsBn1AjpnXop6vbW
B+VtwadjDc7xfgx5yU6rcxFXwVMkQ08ZFXWIc847g0IvRuZ+FlX1UY5hsXba0oPnSq20mneVit+A
HeFum00G1bLU2vkMtjEodkv64pBZ6Z/Z8j8TQcrmAdURN0mHYwKAjrskEHGcDl+iHmZXZGiPvQlf
NUsKtZ05xJh1pXpoMgtgg6RZG3X90SzZK0ydP7QsHvAOpKKi15+aX7zqU2QySTRdsyZ/rDKaF0X3
GcyADg2doqYTJLcxh/4R6wm3aNOMr7FW0IYueZPZYKs7hZY+QgYLX3M6Z4V+zQdOjcSoORpHwO5w
auwpyFlnE7yxFjZXpz8NC2lCXeXPYR3cY7EFsEYvnnSFR17c1vXRNI1ra6cROSJanqGv2qNycE0s
mu6SD8ZzlTA+nJkZFyLw3UtvrRbfzkj1/HNomI+FVsSnxUINlyrQsnBvFwUk3aVQ38YKt0TU/G9z
Uxqv4USFdsyo7VE4+ip992RGHW5hE3wDrbb/AfbgtmUOPRM6il5m6BjHpKQfljUOShQfhFfqr7Fx
o2+5WBbBFPJBzPvzYj28KxdUUAPUeoriT61GJdvTppfJ8keyvOVa9cvbXGiUjpksvHNK7gCdwmyz
iertEMzfReCdkrlk2CVAOx4jwfD95T7oHYPRLJ2y4AAbLoi/okxdzdG9Nv2CzlTc0yqrGSDeIOdf
DCynpzhFE1jmEYWDQj+WtUuvrO+D4jLaeL55FeNBhc05jSMQZbQRuHPdBBgfMRP9PMWVTiT3vWM/
FxcN6Q4c2plrCXKtRyzP29UECQKliOGsGWfBmbtOnF28MGpQFmG+zZGCIRVn3WaBzgSc433XLb4N
molHSjDP6ErRbK77Jky2eu1NQs9wT1YPmIjHCtYNbBqZ3E/W0LNtIQiqyHkwNP0dp8UMiJaG0n78
NsvoxiT8MbZiyL803ptY546u4wbfWcEBcE0AFb08NlWHzYlnnbtoKimlc6kH4wCYpzf/tC6EkZQx
8jsma3C7yZE2aDFl2SVfqKXjIqeD5Fu3TQcuPzAy5P1Lepxrx5YywsJojtHTC4fixBxIcGcZc78v
Uu3Rm6DJIU/MjYrFPOn4guqco5wmWnUHv4Wx99g5iVC1sPGVnKqQw545fNcjUy/0kdqktXgcpUNh
Wcw0B+q99TBIMpMBb3VFeS1IganEvT1fC7rsW4KJ+tIYcF53fcbVsKo0Yxt5w/jaLkFPxqXDtkvG
F7Oxkp1nE/C4UgAAH4EP7ObOLUsCRk9GiQmXfj8zwUGnl0GdwZ9kqq+KD5o2ZTSTPGtezYmVXYqu
wtjCDt0QzAtT3mjyLY5WTO2mlwU/IWCxA7Q2A6CPvTQ94x4IEhgT8HngWoqAoWvxZU6s5OiU6bR3
HSdA/poglIHvh+vAKvAjWtP23BVU7Jo0vQ+AgUM7YKpkXdvGn6w1wT2jP921UH4p6vULRT9NP9p9
MtGeM+MXpVfqkOi6tTPiaoGnkzrrvMTZNaE0elhqSdVTLbg3e3MMV05XsheCgkyKilZ7741pXaOE
GONTHGbYrjdFtacRSXMtN0uosW4VvsSekXKu5SYjEzg9HNvMapCDNPpX4dXuU+100ftgu8tXYOnu
eskBZZWmw60wG5K9OQ9oi+rS1b8SN4s+a2A3e5ehSrwLtNL8AuENvCidQVC7OYNHEzY48J0sHQ8k
VMNWZyqAjTbuTuGC2mrbMLdNrhQF2WPhzAA3xkHG/py8HnEjnC0koGVRRSF+qj4d9qgw/1UmOLMi
LZpH2xl5a1OID0/Dkj4zQ9U8DcpmjMQO0uk6oAdFoZS4r1Ovde8z1eJLZSZU/HvN+lQDR2tjMfLu
T2hGjAiY+eii0iITGraB2RVXf+6Xv5WKgGuFXeiSlTrRAVNAMst+7jkCbFqCPDBkelBF4r1lQCxy
p/K7mQxaHLMFRylHEWzPFmT3dkifjA5agAZbZ5XEKNKHcXnAy6b7h5dWBsbb0aJ+pUaN6TXlMsnt
xP5obqbE9PA0zWYyPsdgseOkBUx3rPR9WRj9hl4xWhd34N7voqyGjN7MqLubnriVNRoGbGHICLsa
+uwyT+aPiRXmCrvB5GmoXQZPptL6wZZ0ou/WU5Keinxt+qa3Mcfkjw0dRwhkQGIyoayglyCr1jFf
8HPlUU8aevKDGmUjDdxwwH0aZ5083vUeZpY8tPrOy1JzPdmVBqM0mB/G7mNs3TdD/eOlMIX41I9I
Z7pRCJUOs3ccy6em+5lzsItj/OT1bXQxuXfhlMuFEityarDThC26aIqYNsQJEdcvxgTOaepcwXSt
p7ZQd6ZGI5scrzayN8PtwalOAdW1d74vg+dvnUEFLbAfSw72jWHrB0XPBPp2ClCLJfhdOM8Nk/v7
OXbX3NSngSDP52S53Pkc+ak5H7Rc29pIxwygLHxVqgRwYW9RW0IBnI82venWqQ+6wrht8O7r+cdC
RtFRrQhAMA5sdkqU7167vEb9vPFtHCTA4xbl60DeSPdiEBAL5jcNT89xMAPucEcBPRBBVaC8ezck
TLZVWPcsmWjL7/CT+CWAAXGtuBymryZwbz9EHmQDOvZWmk0ZtqJp5DFe+JEwrwl+dUqwvOHS3UP6
zSwLPCa1Y7fZzFAkyeGjbZEKNL7ybml2MaL5lZfkQTFCROlvdXPYmLZ+nDx8kllq+IHt5JMZVvIc
Y8ZgRzfBy/AZfA3HMjvzrhWkQUfDbKUCYmCpf2ZJe6r2PmV0iEvpa2nMG+zV7xc34bIdrvgSKBDo
PwybIXLfXbd9wvwIUql1jzRuJRRMI1eI1xMoWeM3n26iXMgvrYmDk0Pkwl8FFtfdEsebzk038gTl
v3/l10w5wFVt+U+LYpEef8nXDGFUlExoOcClW7rY2vDW9cu2DylwAmrpkZJx2eW4tTZFZL2X0DFT
ntygbpPF+KUFXyKYtxqjLXYCMYMUfeQjxTCGjIKRpEUHBxRctaxZ4168tiN6HQWDePprnkenIIaV
7NgYKaPUnI/gY+nIgonkomK92ByQ+ThjeEM+Wjf7eUxezMo5FI7/UujDi4dWtMyD9zmiHAocnKEH
vwU53DWgraPn1AQXYgc1dUmb7duOzTGKIXs101+zWm4kAfk2adNgBctm5xnhNoBrkadHSDcYFIB0
6weEdoxm9BcNWsgw+PfMs5wBo1D9pVIKT8/uX0uM5ivFjgaTyNn/yhTwHmDnlx33D2qZsX4YGjxH
oFH0YbgueD3yt5PsMhITidInLH83NrY9GdrwKY423dh8634KN2tCC70AEzBRsyie3I0sZhWTCQ+u
/1e5L5gYP3p9fk2d/sXE2IdHbfb2xnCyl6YqvrnwrjpjuZJqQ6E2IKhBLpZXYla7IJEGSPNVJTVq
jhnRI0RDRvqK9Fja9ROWojvHZZRI99E1lbvJp13kHqbW+iuvKGUzmZQlQ1Tpo+7tewtt6MIdSF2p
KHD+d++IHVfkHGcbbxgze29rwJJZjeeHSROJDHGssCbFZ5fnIkxaYUyyUkdPPbIyakxlWJ0LlbJB
SqaJdePnq+DRGZDHo+arcOAokIdxW7lzaiApmqLtBxKTz9wO1t5h5QQ8Dvlv8Y6tsU0aASFgycu0
CkwatmnQQ+ZsMl6HQgmAyll96Vb9wdSdsuYHQP7vWjZDAGKWMDxERvfOEcFOyzBgmOg0qy0g3hPP
SyKAW4EVZ+Tgdz9V5X0WP1FA3yrD2kQq2/HhXeTM/MLapEJ45DbaPdiDcZYfhN+eVbvhF6/1sBtc
WKnwHmu0xQp3cu3ZSVrK6l0EfWNExdVaN3DLUGvbC0AkYC7Qt0BYbrweFExg529W+CE/tGVxDfD6
RKx4MKCYRqwo+SYaSeGVX0elyffsQgdKK5VfL6XYzW/YSD7eylB/L60GLIBJ88koAKOeEHDXF5cR
gJ8iav+m+I14+T97mXaszDbtcibZbhm4V/7J7BWvuf4io6sIP56CdDmOmbZPvfqTP2Ui6sCfythW
DiLWUoiGzOHKXjtTSAZ3TmaqF/f8FRnitfEILFs4cM5jbjnrjqNRtknSTUeXoTOdpQ/bm39TOnjq
ZcEqc+Y/cczXpOy6GMl8P0zdppvBY2B/hCSbXwZu2qtqoEubltM9uFY/m1Ye4CfxIZavpdIPh2sq
C2jZqEIdTM5eBsDpxYZnt/6KmRK2vTNrpdULtIzdowfodh1W4yNTQQ/J0OOw1GzHKLg5dg1rGOdI
1ZoTArFWbBn0UEI399KjOY23eM6OLW0Iat9v6GOCkL+YaZh6y6Cx7OoZnUObfgzFj5i9gadd+fxu
O8N46m5jRtwsxpvevic8bx6ImKVNhg5UBloSeEuh1rJ23eYlaRibRJNAvp46+qa1MIvgL/PWW1aI
XnAd7H985kYUZwQbMZuZ4wv1Pbhuu8VaduAozv8REOWlDHot7zo1zZWf/+NgkY+ZU/pjdHqDZRPn
gLHJImJ9epTYEvZI7ymVLRwbZlAzX/tj5V8BrLiQw8FJu5V8nm6m3An7lc/UR+l2QD5Sqo/e9WQe
1uy8dcwPaTcFdhv3lQGiiEKsVlzd7gfUGwckyBgbu0Hbf/Cm8U8AqY74Qu/0kQc48YFGPztksHZD
q1vLG+8Nhdks4wP8xDww0Dp3gfceDzxCvHqQZTQjTcEOMTHhk1XqtIBinB83uo2Ni4kHaikaG8Y/
/ldHrSTGJ1GmgeI8yt8MzAWaGaBc0oWpMDYAvZlUNZc3D5w3zRR5Xb9vmNcle5ZHNRlXOebN/IsP
4AU/doofUfN3zMRbPdvwN0h++SKy1eT14tDEFf/XUsThrXQ6e/XK+TJwgBfuzY/0vW88mSZt5nLr
8xO34IUcS50XF+MFnhfpHgMMsL7f5ScO60cG+485RRcP4loG8teUpZZ0GnArNAjzskdmfmfqDLXZ
Bm1pjMQYuMYCdCvBvk+HlaxD+Wg8pyHGGyGLtnyEBKcrnhI/QAErJQd6Kj+xPNqBVe2CLF1iOt5A
PxOHJCE09kby87umeByc8XScqQqzdPmY1rLQZUK03+MuGKk1GZ6B3TpbiyfDI1hCVJ/Bjl9K96Yc
bc2q5xsHkukz8iT/xA0ocA+oeIKm2xisophMFmkEH5GX8t+Lyqn0c3pNkGSZBNv0KW3jWMSwoBW9
8KGw3hC1xziZVkywWso/sukd3I9DPTosDUJSH9klp77+UhBh+/ylMhz2JOQLU3zdmUC3zXgXG/69
nQ0bFG+vBCf5kS2NyKmuBdl5lyUvDuJb5lZPCPOhRiePOnT/0bJQn9K1JXeQ8BSaBQZ2VGcb95ws
ADyIKDxAjjWDPmNgV7/BoB51huN46wQ9CQOjWihMdwCepOyK0cmSPUYNppRzxeQ8J2rP9H+6nFPC
rZ6G2nYmFWD8sKeJyQQThot4uMTrxmpPndaerQGeGzZtgtLoWN4qoYWVho8CfuepstT0zGF895mb
00XeBPchh62ARA2iMvcKX8kKZ0PHHqLQzLsPqexLRPaVdR3qkaNqWzcFc5MhigSdf7QdERwvc/oY
u7ImvuhZnQBtrKja7dj6AZF94MEGRlitggIojmUDQh7/EE4Gd9kHoWtJpOzC6K2dZ56Xg8VuPV/q
PgnWeqmtBsM7ljHTemDrXsMBG8t6jKtXVTfJQz9P1ecC0wwDcq+jpwaLgmJ6+DZSPGIYexct8Smw
kqfQHr4lIAwMh3Bnu1GKRz42b5m5+ggij3Jja1K4LxSeV6PCQTg+ullMGLFppcTD/SBOwMsEyq6z
67OZdT92YLUbX6/wyKR5Rd3NpLzj+Bu/UmgSPEB1xcBL17QZfE2DftImjVBRdjKQi+duCgi08+go
eLhiINy8M/3hQN/6FTDnJ+UeLklI2KhOppQmxLK1ePNQNGtzArYYDsfKxhX9mxyO5rjHZcmn4JkD
H9LKe0qxb5Lwoap4szTrUNI8ln8/pQzhV4z1gX+niLVvKcAfJotM3oj6L9MIjoZrnfXYfKwCdaYw
vzNBvxrkRlkbX/CaC1d5GuC1rDPLr1vG3dQVPhAR64CVO9bCBFgknD4NMOdiht99wACa6z3Ns1Tl
aGihewMlvC6lNMAYm+XDXzLgWBUu7rWgRjAU8csXo0rWeRVf+Qo63zoJel5SupbnZGDWO4DUUuNp
9PXXHvcH3gtiqXzrkwUyzgAyBKq5OTHNF62HdmaSNZFBDG7fCaWtp6YA/JVr2g1iz9+mMNAddOWJ
Wg7jpUVCT3/aU8Pa5T3+EnndvPRu/OY2KXyD4ETb/k9eNiCJ+kNcDz2mAcUtyPk/1Bk+So8CkjG0
59ADyNV1j7iD3RpreUwZRqkH41L2MB+A2Htc4cHjrFqCLov5QrHn0aWcFVR2vLCgsmLdmNbFm/J1
29sY4jgWgM/F5Z6G+fthRsV/JwEegyK8nmwslUB/eBkFPIWOqELVm1TOukZflA84NE0ubV5WPRCG
/nvyVE3ELz6GPrjqKkYYA7pRlLYAj/vReYKlGTPUmGY2IL2oDv8xZBXeA+K/WaBRRuXSZwlw+Quv
DP4dM12dR1VvHMbnfGsGidAfAqbdfc8JT7rpvEgXpw4J71W0r8MU0XhtP1U8rbQfKsZuukvQsqBQ
v1PyjDFKrCxKrd5n6YXvvlt8znrxSKlvKyDVpGYMDdEZwU4P36Z+flKdyGCy/iGsSIWqJsBx2jUV
8nUscUwm/hvDvQ46tZhoUUhT7I47f3fRJuZqM0OLOB9jMjnwVqo8GGV9dbkpGl0DPadki5b5qY/H
6RRqyVPeeP/cbNgVgWAMwolKK5x/PQlvi9MfktzbpdhX0RILjmau3yJrwmHc+zMHxRtg+3tPFYBE
kPhr8X7smJAdbJ17b1zw2TQfZx60RK1mwIlmmqsvjjS6Nm7rPwSYP3E85eOdsdhnn+nshVZ/XwEx
o5PAreU1RKRGA2nrtMle/twY/FNUYVyjeQYCejRN+VCmYK7ng6H3py42vxji//Etp71yRzwUJgrT
oO3f7MI+uwaPuNKZEJqQdjTQk3VYxrzk3jN2jDVdEtc5JmzhpIY8N8N5KDLrkqiOCwMOOQ8TFY8H
p/VqshB/YL4Y2ZOlGzcbV4G7yRo1hGukmXrn/u0yDE083/wb+MVjH3m44AwGNfu2f41RY0Gw7Hae
Yz94FkBsp0v0KwqV8YRGwKO6ZFxB1Xx2c/0Y4gKo+SxRB8uW3KPHVAVnilxny5tf/SqaFRVzSl+x
5f8rbDubNhQptT+TFXmYjIeZ/xZDStLMZRW67qmBbJVQN0lJmrB6oVrEFssG1hb1ODfxiJ7ocKZ4
N7KWsR24eLY41bCRnep1VsHGHpb12Dcm4k+Mg4Q2WNprJt13AU+z0MEmlzEGPAYavLo/pP6CXJVk
W5nwIBvH5NOp4Jny682wLSxL+uDdcoXyyEsWIEPUVI+LaZ4poW8r5ppsG/O43IQS6JN2nKBsYa3Q
iRp5GnDZVk3H8FAX3UoaQHA/+oepCRXmtEGWAwuLvzOr5GoxIz+g36T7yXaalQmqPQQ1CUU+QcjZ
YkkYxQFS2JmkFpMTw0JDxI2u1KlP2o2Pqp87lsXzoDU03DEl6PjInjsGWDjXvpSlU2OZxB1CLw0U
1MjFVoFmYf5b0x3BOAFeBRRGpAnRqA7l7DF5GNbzzq+G0F01S6SvBr/Isl3e0tV/ibpmRk5bf7Ra
D2zbQfnXa/NEUpAOC7blhVbTKPI8pjc613evYZ7rZwaslumMWT2EZW1B5doMXAocFCExw6g6qaKW
OE2zCepUN7jrw7woGKyut7XdT8U2zFKFoLbt9mNfWjsPLs4bCvL605CWzTqxF7ImNRsbChibgFMQ
qYEB3AGc/801fEZwOstGUY17AruN6UQ0DH09/6V4593HZjhuO+SvB2hsy12kYvdsxt1PlztfvU1D
rZuZjBk0uDQw6KQVRZI5Vgg8XWN6tYrWPdcBQiD6B8N6hNwHjdSvWLRxhnnihomndq0DzTyEfjSi
GVgS8yvoA6MDHOoGW9Qz/sXzLQSsuoEfkz+EDPJ5ybAuWpx92NEYvg0tORq6aGhvRMfYzxhSzBgt
CwM/BOfmxvcpF7eNPVbF2gUlutZRh17nIQUQkEU0TnB3fp3nnh1WpeZjSauUAz/+AdqPO+o4N9Bl
owL1TVxuWmDY8BDIxyjBwsUdEV1PdOm1KHTWSxPggRyvjYKZMOWYMTUbDJE8H7eZOUnU2tEsVKZj
ZF8aD4J4ElJAMPyIil+a+B/z5KIZsLT0HsUMuvCgDznUBvHxRZsdJljgcjchqfcTjbXXROYaPGxz
N9TxD6bXdF1sn1HLEexOO5bGtzkU9XMl4pqJGu1JizQmTtAtWYwv4kycu4pY6WEN6CZsDRW4wap2
YuvHXvIAcQ9nIKx1uvJ60B6ixkd+B9xiVZbQ9DmzejxLcsN+5eMvnC9E/GpJi8c6xBgJvw//BXc1
fz02lgkUa2TCTFPJQ2V7KWWcMm7QuJhQnz0z+NNkzfDMimbMdUm7fe/nHoup8rCJ85aO0qZVfFsB
fKkWX+U7Kp+IPOkyefF2QeggzaahQVxvK/CP8dC+m+i1HnO7NXsA7mp5tmZj2pTDw6Jf6d9RxvHs
DESCwtloHv0/Ghg1E0BlvxotPOBzfr6dpReMExeV+ZjWLn2QCggPdQD3zQ8j9o4zdSE9hrahbTAk
nEgGwoC7LPpGzsPdr0ECgi0do0tIa5u1x1O9m+08fXaWefpjwmb/G+Qx+zXGqg/KjmKOT8M21Mwm
BosmIzl0Q5Uf0iSZ9o1jlxsjGdGEa2H3mTUUKFsLyVE2cq1P2iS5RB0dwZYjDn6Mo+6XOc7QiFbp
bD8bbqRgq07QqkcpuuhNmjzrmqFOFQsbCsSynOskd0mW4Tg1fvfXBLXrTUWNW9sQVyMjba7MDVFH
JSc0n1qHnvrkeMHwECRxPOzy1K3LVVR3UKSnVqcZws/8T6uMJFyHno+v0gTMctvFY/CkGa3/U3Vp
cdNntQ/NhfL5ElOhN9UmLHKo87GWVmu9GXTQF03aA7/RKTxwrT93E5ItciZBGeKEwjRt3wa3ntkP
E1VjZ1KOHvseywwO6b/aMM5/etWHQLENE2hehh0iHZZNVQw1YkJGOJ3IcHaEremC35f1YHQe7RA8
n7hV/I+l81iOHFei6BcxghYEtypvpZKXNgyZbnoL+q9/Bz1vNTEtV3RgIvPec3taOe4CnUG0n20c
jvvZWSw8azUjycSLTrllmfSRrIk0IQxeq1xNwzmOS7QHc6BfC8PshpuyQaYMKt/fMwCHC15Lrm2R
Mb2fU2zqIvJN9oIpMorRZ+8eC7TwLegbbwmmU8zE6X4ae3w/bdmtO2AHO89nOOf2TY1DAANs30/e
fQn5YTuUE94jzyIR1iNYq8r69oe0EMbNVY4SuSBTKCE9i6aL5ugPQbkbO5ueDTuz9TgKl+pY/KKV
7TCqty42j8bFwFL8KwHlLTcyZj0ZLQfLdEcmJZFo8J/W9enf3yB4HoV2DV9YGEF5qtIiYZuQO3S+
FcwLNHZbI+ZvEIGR3Bx3Tn9TrgtE7nKo3xuvGPZmmwxHP9DrJym/V3NMvjrXr5gTCrz0S1zdG6wk
9M7shP2mH88HZgTJte4W/5JYan5MW5v+z8LWdrPQvYAqUCvrFekcA8aihKPTe+ML8Or0BOV1PgKC
jMFWTwbDUwTswhmWezvwYvouBfVV4DA8tUhBZXLnWhd/AeNjdI7YZeksH4LKSC92paydzZh/bfN8
rQhdwsy7oJKMEoodYUZoSiUB5kGPMDRybUWGMEo9CqSQ+WmRG4csd/B5N/hOBwNp0bTAsftHDiKY
u6JfpWW7Juoe7m8oMi5v5KypOxJicuaz//hBulTyHfb/g5uLrZW4xVYUNUjqJPYLiLIM6QMAHww0
mKdZwkNNksEojK0oIfGNHL7AjOS+JSaR+d68nFRP+E2lEGDRLOjX3UizAOEeBCIFmT5li7ePPQ/i
scubdXFdgjJIaEAg5EHMmJwY9rvV7pVpkeMTii/i1un21RARZAovV9ow6aiAgErnQ0FeG6qGJsiG
bePQFW+5+Kex8aeLyiKLjqCcHyl8i60vh2hLNDv6dv2FUEumFmFW76gdvb03tDiJeJBWo7fY7zyy
Ym3aQXIwmsm8VmOitjE50evRdiXZmEjOnKpiUuGTT4cUY0DKM6d5+x1nKnvO7CH6CBX5b16E3Vmm
scOSYQWnuE2aV+EhbzRSG3YcLTvAMbaxz3D+rgJGvxiEZw+kj25pcXtOT+bgD6fObyU2IxarvWXN
8LzoADL+77Nk0/uuAbdaVuUTAitUQmVFxVrnwy7pxYcGDSM92UUMSROyjp1aXoXfvc+UsXcLDJjK
bfHSu+CXpuoWlP5eaC2fY3wNraBnlvCiqSY3uQZpH2/i1P0ww+yzasDMWH35Li3wfAjWno0F+lLW
0exPcygq5pl+/mPuZW9d439CSD8qt7x0VnJPvvpryT655b+j4P3tZd3asscnrio/VJEvQ0ZRnxQn
30EkGA7ZQ2mLPYd6ZP/OUDZmbJWo3TKYhB0E9W5yo4ci5c0t3Qbrev+igpQd2wxuKI7Dl2wmDKOF
PZ9G06tbxd8il8/W0n1rQLW1xLtucBBj+rjK+gMSmnsxlo8lY2AATXAis5fFjM66URJGkNZRm6Fm
uIVL8J6r8QLv+7w0ITfzdCf65qrN4pVbapF7v0WMRMruEL1lUXvUGQQt7AvMuoQrQGETbftUps01
CquzVPI8hyFGWIW7n4SYoIJdhe74zvYpLjwyiLv4MNuI2vk1aLLWncWggxTPcIj3SYSrDh3GKjXp
ChvzU+PVfzKveqaYwKAUTGejdG52WzPXDy/6LE1R8WCxXuBV7iFPdCdBnsWsmgtjyH3Yt79KQu0b
svqYhDY0bNw3EDoLcpF7Gt5T6qH9rPsLj+U9wqWviYUork3eKfEji1bEuDf+Tofq1NeSZ8rlBRIs
e43Vz1P7MVfGwercg2cvKPLII3DTJyg/u2kkkrUXIyKf/skEQ9C52NA1MpNcWaCU0LlnMA8KNaLR
B/dF7R+JWLmFM80YuE343HmwYxpblo35mpxzUEHTzUyjH8/WNsnmvaujQ5B2e6sD/l1J7HklsL+W
5zep2Z16In7oyGL0uvBeeWJlNClqGLltm/g4VZYJRxiGReK9xJUDsHt4g61DWvZwAV4I3VjcV479
hGoauiI9clacjMZ9fpOkvej8E6+k+kQdqofADiYMUKbmyifuitnzgxOnr105fqY6eqyKblMRf45d
d+8I/wOr0LFtMRhW1kuX9VvD9o5AMikW6+e0KS41Uea89Yij7Df6YFhUdj3BCggAv9HIb6I23ckI
P7ZpXDpU+WM03pbK2ThVu5OoESen34eddW1bj73DQHexAOW3mm3xMTX5I7feW0ahBL+PR5O0Dlvs
FrZLUetdxiTfyXk+xENwb4aMjqPxIRTzw1gBmeL7Xbsg9wb1BeR4A6WIO3GUxODBNuYlrtw/0k6f
54DE5DF2HnJk0bxJkQmUfIiUXDx3htSk89nMxt03pcFgHqW5PgksL/m6qeInC40p0Etno7N3LRPY
Xlz8mvibfFxEovpshph6v/9oK+svMo2/btNxlud7kowQq1X0lArQzTAynSdZs60sdTxiajKSMva9
TSwdGbVly23bNG8M7u67pObd427scvzGW7PlVaLuOJ3jU8ozfmiK8nvhhFaZuUta/9+nGqyCyHny
0QS3PH4uxF+Zj++ffrBfGZ+9geWOnNKB2B6m9dtYzPvOZyNslWT4WPZL61tYM4B/l8t3gtbwDvft
ZpYmbmC/4yVhXZmsov/L/nAHjsilNQjDIfvEz59MHXSpmp0QI8GJXAw+l1tOAPfFrrBbwkGwgVQ9
yRWO60u4CVCIOxOfCwqu+jC00LcEQhkiNCTTGG6O9aLm1zBNrJvVjhI/I/0HDdTO63vp+Lu5noaX
MK/eEtt6tUsTVxV2hBa5olXzKAGDEHNyy7SAQTao1GUuz13JgC5UNGbHon+X6PaUb5fO3qmK6tcV
s39bJAoENoQ2UcdWc4uVqZ5tg4bTxg1DMSG6SMY/BfFeW/5kgX4G7UbsBFivBXudso3G54rpC0Tl
FPJn29jiXHR+tRkrB95EYy4bgilrYopma+/L2T74ZDzRBmGiGLToPBNXNvsmcZpd5db2TrQR1B7l
+Qd6KdGeFOpoP6NA2EWhL9ANesx7zSw9ELtVbFMh9Nt+zNAaVgyB0GG/RlKNuy6h3J/6poAIM5Gy
rmyx8RkBP8VtoFZBkGV6KlVs7aQLd3PmIrlJm1Znhv9IwZjAzTz8UMBadroj+OQGxrBJ+y5lLU5+
qUOx08VD+mx5pCTcNbgDgIA5aK5bKrRPs6WZZXhNv/Z9h+pbMDFOfMLm2NsOhIW4snDWDAwiNOtl
ZL8pkUOG4j2xs3194mauVjPgmsuswYAbYcyrWKvdVE4uYlSP/hEjOtmKkc1GZiqM9tQVcAVWWRuC
xA+DOPf2iSHd/Zzjae5sqY5ThpthDBd720tbc5yN7ji7Wf4ML6lFhd+icPLH1np1oFQRZY7Rjlmd
T7u1zl5SDs/EfhSH053ZvxGEbPM+VW6jc7N7J8M3ua9rd1XO+5S5J89LM1+SsKcNGMA/p01d/6DE
WEjIYlqKY6BcJKYHYx904T/RGxgrlX70I+KNlDlTcwhFdkR2iPCfWD4BcrV9bOO31Fiu2Ki4RT5n
Oe08gl0pNFf1fEHof6dbhYVPK5kxffQkymltYPppezK6UYrEgNsMe8UH5v98Bz3ttOmqh6nDcy/2
Eo5O4b1a5HdPdMW74s1NCMw8kYiYhmzoXNIKCUROR/BphD4XP2p+WtyfkWMX5McRCbGC67Ax8WmO
GCYNUln5M6nYFwRGNHwEPiNhST300o5gQ85SL76D+NZYxAhd2K7jNue9T8A3ecFG8ysSRDL//sFb
3lpOT8PptRegvfEbZzk3X2laE/d0DJp3p4lpLP3o454X5F/0/jldswVJ7l/+esOPl8WT7g+7yQOT
bf37OLDWtnZT597pgyiT/NrQ+ZZ2sG2jDKSEt+Uk8msRQOgjZLIqugdLBQd80Adi3JHnvBbmX05a
UNfg5x9R3d1VGCYrdeYnAdStklFsOUZJkCEHrO8FE+Y/qgdhXDiIwkB9OERrq9eHxCnn2rRsfJpq
0DdFkhz4PuHcc1Y4l3wx0NpEXAQw5WfkGBw2ltGIRqtJlNL8pK80txenzgMHZlg0Z/vd1NAEsd65
57SwhTtTaxXi7Js9xppvKyj0+Y9JupGehrh1u+IW4oYApce1gd2/4rKp6c8cY2hA+65/Bac2yb5T
SpA+p1amqqFhw5pC4laKHPHeWPiMPY8O3yf2+sNQtlnLx0JEqSnJfQF4ZL2gpHCJoST92SQalQhD
e0SvZAZ7LrG+ZCzQO30FCyxjAjFrwBqxwEHlB9KIRy6ELL8ABGffE1NrsGdu6wBzDb+EzKn/zqiI
53d9md0ZzrAPUsH8y3ku4xlloEc5cg0ly7OxTNyZ0BNxHCU84twifG6OksVKN5/X/928tv8Tsnjx
Ja4mdxi3kD67XBv9RzlY7i6+k2eLWyOzBJcBK6mYQKkABOGncHEM/etiI4PYUmUiJERk1r8aU3Hm
afv/r8PKcNfaAV3kG+aLo77veVSs9m8aZjcHHK6q7rusoJ9CLUdvaU43el3pe/eoT0cLitWrecc0
u1oOF70qSYofIhf5l3TKXqBT7waX7d38zSePBlo9/Jhq5V4MbwwA2Z49eqGz+++u06dWPx8cNIdf
2p98kxnKjT7wyLIQHGIbIpyQFFZraDb6/l/MU2b4mom8dUv7N2r3c9k2N4Ne6N5lXZwHoloNI1zP
VogWm80huXz9d78suGW87i8TzUOpgl1uVAe9cpg1ziedzYhgx2IgCDWkPer5kP5GM+2+2ClvMcVu
+OLGTwL0GwsE2f6cJ3ijm+ahz2OeZaasfcUMvTzXXf8WRlTWLGhBZ5AehJREEg2ZRmrX1Mann3S3
uQ5eA1+d2rDbuF3wsrjNqQyNq0Eob7qMfyfugaUs8K5VwaNU3OCm0+1bTvfS92tFkgpSZfpVariq
biIIuv/qEfcw7ifxt62/wtJ+9wwmskP1ir3nRwUB4a9Ot9a3ubWMNDxnoneyPdGMm1ax1+eILa/D
glacI2E/DE59NTBCEJJ2cdisjfXy0LrBQ9bYGzW4kLzN+0nVt5D96R3JkifCQDcolPGCMUz+dweQ
OeA641GfP5vo4ooAoqbtXyqXYSUYgR0UDl83XjHFhNU6SYS4i4alYNTPFI/8HEbgoDYMMu4aEvXo
VXzJxLmPYv87keoT89qmZv3AL3eJIvTHLmiVO1Xg96NH9xi7MR3Z+ugwebPyFD1McbbznLARtTVx
fPB0MndYQsdFM82VGoEWe0rsyG7deWm8M2NHo1yQyin/2e8icqG4WayqPjPfuh9SeVSttyFRmUka
ziinUqe+qWiDBMyZufrFGGyxSmJ+BrFby51TYG8FnJWRXUAj+zVQzqGQjH+6ICLVGXZMaD+HAUKq
JmMzgkqLl0f8UGcOE8e6fQ5bIJBuDnHUF3lFbKzHiZyfAmX8STErrQnvZr1udNMyJnOaGjJJp1M9
tbs5Ra9cuvIrzMmDHcfix8A3pL9tJsODGmyTGA1N5mKr2P91oEei0b5C1tl3EsHfnJu3lFqD1oKx
bmfjDKSeICnnrYRg0hjuc6rQTY8M1BhDmvjc0CYdrAGljze/+8Q2/ztyMazT2nxAqL3r9PPZROeI
HFMsuMNa//nQAkwO/qrJ0xc/QRI6q2crTiH9cnckgmFvmt6HiIP7xvglJotkB7StvfPuDOG26tUB
7BmGNwJQzVZgE8L10fCCA8irIDo6XvE8S+MtLIpNLPXHCI4zti2gRfHOC5vdpCgIQh43fUCZbdy7
XXq1/GiH8O3qM+X0AhiffvmwpNUeo9TFkf518aaDB+FR9vLM/umhlpUG0nyq2Dia8Hx9skZjtt51
5G1MxjlLXO/7utznwvlyc+MFlcFvY3prBnN6L3tkSrcXWX9xxesC7y7CIlAKpm3QNrxBbKc82dZT
XmBH61e2A7q7Wg613/6l3N3UFItthzhVAc6udVQF93rYUafJ8qInM6t/FzwewTwkzb5iEA4ezPse
g/JoD+Qu1bSevS75GG3kxjAL6Tiaa4M6O5e8wweFP5o2/rcwWC5QEFopfL8A+yKUZtccmJyN9s4z
zSuoGJp1oXmaCsEECcJ3PNQnO2A76evMNOSB+rNL6sJwNFZ9KdmHEO4G1PAM7pM+yYAwyrqvUAzc
mWpZu+588wLUZFEzIgzxU7gKTf1cGHTeCpfUZWIkaRrORv9QuvG+boOrndUsLrTOGnTtkE4G7IwY
CuKAXqM3Bfe0sPYTjcmABBLiger3SgAQxYW3y9wOuQJE1Jhm7lBEG99wHioD8Q53jpcgvlNqR+8U
fN909eb0oy7z58SiXamyey+viJdwcnJdpfPPd96uerPa58nCFJ7z1BOeNKM3rnP0s5e87ND4N59T
yjxk8dAResEHtjC6kJjJhuIx6m9tYNGRgkmezkD9C/cgXXXIcU6WQ7Nq60eVQtXkzzv9e2HY61zV
BymfyRfGyXWnWD2r+WFuMYGiuRNmc63jFE1svdN3SWt6jDnSEwi5mUpCBZ/6YoTQxRpTnfXtYhB6
0/H4GGBaJU6gtBJvS8GVcLDHi3hjSnxkfn8mrhtbH4kCPG5Dx+xhDBAl/1WpcZ9X45OaiQ8TL35Y
b/VprAi36Bd2DW6HFzrD0ul5xHZGmxzvebXkTNqJOEJvPgjzPuVNXVvR0RWXouqvNcEODS0hp6NX
ojk/AQOBvCUNgY9opu0b6rxNX5lQDMDmWCjewzhfl4Luz9Bd6Iaf/Xo8hfUV9+gpZPjptONZ58hR
z86IY2ibS/ZTnqE2Zsx8rbvwwF0laM3cTzbGBPKAxSpZYHaROXVn2gyxeFlEQXeVLHF1A08jQndd
07lCvtDmj0UsAcYUn3WJuFdTNcPlSUMwE9ZYW1VnyyqODMM/7GF5kMv4GKGjmWpN67G+C4qkcPaO
TLVOvNdWWdqjl+nhZQRk72To5S46dXs28wvhvedI2dfYxjfLCCWpDV5SvIX0AIN4MZcstrp5Srvp
HSzn29CZ7zSBUDGgDTFe54jM9RltDcQ5jwXVAOc1oqtygu5h6IprqB8HZkCbKs9u5fToZYwCVXPn
1OQrpR7cB3lHzAhdbEwuRbzBy45i5E/as6fFMrX08jZPWGkafTsPhXxRA40njJYxqlcUsLSDAixW
DfPVlBQ1Lww3EfJWd64S5PDQNJAt6hPfUp/QoIb4Y9Nr4W7LwpSJ+1cXA6R2YmCv7jUYyo0gg3sY
wcgY5hPZvDtV69jthcobT2k4HtvYfa3gi86DCx340bdtkHPVts8fHTiAAcQUm059AQuXXMdnaLsP
Cc6ywDa2VVBuUX7QCScDNfEhYOhdCW55Lk+IdwKO59Pg2HTdErbRX9x1h7Jr4zv92MQgDqZ0vmY1
jCxemmH5OtlvMMjYdhyWjoSyedmRU/Xcd8bWnNAPFha5jCgKOW5daRjUXT1vz5YggOnfWNb/QoB0
F07OTjHEdVkFioBBXXHhnbru2m9J+gakOEBa+Or5iPHyXRc4ZniMSkqD3A72+khML7wb59co83YN
sh9kgdQp8P9EtbcdWi2hs+c98o/cRwr7ozctx3Qo0HlbxwEQNTX5eNFiLH2eR2oZq8s2A7ddgKDo
juk18VUFmhw8TIm/zTl8LG70OvmNlU2TknlFg7ACB+lEdcr9WHLM3L2gkw//Tu4Q72pQJxUSe4/t
BiZFcx0t30UTfIKZkKjCGMTjUK3c58S3tmlRvdcoAXqkPjarHfoQAtFI1qjhty7IZeXXnDXUibFC
N9a9cUcr3sP0pI/6fWyTn2HH1lovNjlrbqatuTNFvQ1NRtJetSo8WMLMKDIhHKPMslgs4ym6OSg7
KCHGFyaH2uF7p6+OQwarPV6i1L0TQMUrNFpJIx9EiJGDPO5cTDo0j0CDDFMsMn/EzwVTf1wvUFFM
FOT5Yv74pdhiW5BAnRj/lYYgpmLU5sdcR2OUO3Y25Ok6TKWNkEqWAKEXmyEDrdl9bBiv0MB/1VT+
Td0yIf9DqB3w88285DxaNNvTgEc3gGwnDyP4rNzJ//QdaEuZF7C7xwfHFX9I6mNLaUo0FM3GKEGv
sk9L5PDNVXqMYkhBQ8HmNnJxtk05HTLLUnShnOqArPCCH3kjsfrBWTGQwwFlim0EWOOkaCri5Aii
36hEMpFwlsA6HHKj+HYFrArphXtfMfVmvz7vQAohWA/vA8KN1nZQfTcLHnWXsAqoFybt5O4xD8b7
EFL8ptEjp8Z7JMN87+fjKUvJL/eMJCSMHBVRHrHBUf4eV/ObF6XnDH8QKEIald5c7+i+f8D+ex3N
1mXZMhteJvNvNow3Y/SR+6hnct9B5ICiZvDl73E7ritlvjQhIsZ2yE+jkRF+kVyEaz7r5ZTJwkfZ
RxurcbdoLTkZw8nJojdMXceaDGI/Ki7dCBCmY9JsJSRTV+2H06oPJvW7JM32yurFKme0WIuOoAoK
ZGqN8KQ5aT7bILelpK3KW92EK7uxIVYyAa8Um6ihc644IqEMLRbkouC0JCz++LGQL0P0C/d11hzo
dDPTsKgrkq2wMmLS5X6Q0dUuxcegXT4VUti7Bi702vSsAUsGbJHcJhBAq/QCZzPIDIYdG0w77CVS
rnaB8+ABWI3Kq8B6MYQDPC85ilXLzihugFP1XA/Xg4hIPWkU9keSmEjKRcC4XImnBcp1ZnUsGxYZ
9oHXn5tYwtQJgCQ6q3z2n23c1dYo/5ZEw3ZBT+qj91P3y8GY7auHCim1onfPzh+zPCjBkDg/eQw5
pzWbixPGG489nTvKNTD317hRlChT6UJny39hGaizlS3fMmSbnbUBWsC0IbHXL0/UwCs7KF49aRDh
CukuzwiURDrMJpvGV2L+NU1ckehDOIjoj0kO0hj0zQqsxGPN/EolMNPBBASCW5DUmTcyZD8Wz5n2
cUn6XTJ63445beOIviZ98mHd1ADoGwpj5gJqbbWZvBuV+ygRjKyXyWeuF524R0Gw2TemOUCWk/pk
dg2rCL3xc2kCBRrq7iexG7mL2eAuPm34jkmcD/eLlnkzGVvQMJtgaobTIoy1biEw71+Nmvlid941
KNVxLJZL385PLiu7FzT3skb3MLBBQqK4ils0uAFEi9GsnsZI6tei8jBxZYSze8lnH/Sf8Gf3LkAT
g5crrCD4tEN27V375MHmosNIMl+iPr0Mi2NP/gMhUD1hrFJ1v3ZHvBtbrJx3fWD5uy5I9xEGzyQp
ADeBi+4iR64dCxzBAk9JGi8dHgWUEHG167SYfCL24U6VLfAEqc4l1XOPGTmoxNWkr4rK9piFySll
vaskYapBOL6FZLfmfXdq2+Jv5WHCTWmzUyJb92PF8JJquk7rl6LlqRpxu9fM1Oaq2od0mjckSaYk
dU5AWHi45mQm1ilpH8rcwyyOOVjEX1md3xIuKg1vtmAWDiRv7JhrmdOb64PyjXhIecFSchGmLtwI
6g8xbEsbn0dmEOfKZqTnxL8GBWyaZxd7wq3PZtTMeb8hJzoyyiSxuO4pVV0FuNhS5CmIzkFzMj2J
Kb+FmBXdTCF7sOE4uwtadKIa9dkdyvy3c6M/sSNeE0omKoaGt5RRsOrXRuyzg2EoV3b31tA9Y08G
KtdjiJuf7Sy/TypxiQROSQrfpvSIcXKfNQN1Sv1XfQQerWwLjJjT4EyHuKcxsGi5aJG7OxI7TgLy
Fxv9NR4D6r3wlHjtly5hIpEfa+CZBeoBpxDo4LK9Li750zidd3g7NkUfbuLaXunNsX4uQt3dQRcY
V2JP3MfGBahsJf1qwhzI58lP5JmdhlheXETWWveLec8AbT4MBSAS5BdqIh7ZJJU1YwIlu9haZTZr
6MxjLkq4sSwEcc9+iT3DgqMBt9SjEduw3ZkXq/hdl8iO4WKbFrzqZpToOdIFTE/Qj/XnsEcAcJ2H
Vo90zlqAyWL4pmt8lV4d47WKiNvDP7gvQFppR4Usi0sDPek0VuLRbPKSzXEDvHK6p3qR40jvCBW7
7fym1BZYjJ6BQ52pG72o2oSjs4XuvrJBT3uFuy9p59hsYpesGX8DduEjtKx55P0im2TfxxT/dbcx
29+4b6B/9cyVg32YBAfLHbfAKXKJfG50MBoLthu1Mtl/uqvGqo+zBEnevekKl+IdNpeuqmL4ednN
GqMPETpbh38v4V86Ybda2KCNJntWxiTCgDdVphErGb4PvR+Mcrlx0+FQ2uamHJuPwMZoxk6lC+b7
qoftwW9vvZKyHY30MqDOcVZWUP+6CVQ7vY9qJXWZ7kMkFKs5LgNu9+h3ksmtCz51jWlTnjUYDOi7
g6N4w2jEd3Ak7K0mdqhMYh99/DNRi663as7BZP7la0QF2NxsQ1MDTXaAoJisHLmA2BSCY+EBBjlF
7WV3yaauvHXBH9K/kUXmOLOiD7QEUpNJn8WupWDVGeriqsyA+2q4R4RTrBKFukSTM0I7ZJg9lT5u
D/c1IOnsztAMVbkAC60o76SB87cmXgu5Xu2423Kx9p2hznM0rrMIkzy7M/YqyX6ZaqbG2mgs48PU
JRf6nM94iOAdqn+7cr1lwwR+ndkuRTXv8jrlpxfn6pnDmViRNSyIK+3+T5HiC2Cv2FpvC9wL3we1
amVbfV8X06PNrd1WEv2NeVDzRH/Hu1lZ+NBDGaGvZVr1WsTWLrWn7A4e0lVhn/CH4eoNoBFiVLAx
faIRZbe+o5jJ35mALoFYUBibLOQUJz1xUxYYgiJgDsAcoaCA6ctvL3XOtfRevSnZYTQ75LZ/oy9K
UZyIx7TLLqD3XoADbbymeO0AExaxOigAYnodGcJ8Dwfvt6jUzczKJ54lXuohMWCjsU3N5ge+17ew
eS44LPguK160a762QmyxKRGYA7hF6PhnTJyNUt4xRevAvtfvMNF0HBCBKorioie/h7jpI48Ezf0O
gVDk0pDGG65XlQGB7rb3/iWg9o+L5MlqubNS07nHOkozjgdQd2QWu951rAyRMM5V7N7TV6ESUHu3
GD+6bvgYk/7MS/Vdd2gMzqBy1SanuHVFcHT88YT+4G+cc+dbRnYqPZggIGm3i0oFQZ/Zql2wzXPs
vcSfWvjen2Sq0Tm2xU9sMwP3YrLUw6UHTOrayYb5MO645hZKgw09GNEmSX77ng5aYLJEEfiCxols
AVbFiool50ouLL5mTmYkFD5iXjeq5NYBmvXtUxdhLsb/WW2s3l23VvUHixrPJPDdQSVn6RRn5Ekp
5SAjOHY77MvCCeyHr/6kLuWMq/WVIOewMUX9sO49QfMJRG35Fpk13lxGH7SNB66Sr8iw8WWwKpU2
1QwkvibUFLE/bC12vJIXnZcmu7AIDi1HZbEqiLI9+RagH1cCZg4BZHH3jApqYum0lzxJf2KBMd8f
7F9MJLuIpdHu6T+O0Te6gf2YOReK8hWXgCELURIs3UZTvyvVI3bExkHlnU8DDe5wK9xuS0P+oE9b
gMr4rgytrWm5f4YyoCDwXKKX8Ea6wwPDtXvd5tKvvYzNZ8nKm6hwE+aoAwSDqQRHj8mn1+fBHDHT
dR45Ny5C1lpoxkq+DZr5MYirU157mLrplUbdzsuCB0t7SGUCPdbpz7GjAA3PgrKxvIxmD0/P2MXO
gKrGXRVWFa4RorL5TJdVXTJNGgfCGaD8AmgMTe/NcNsv3aXPEp+9rrWyi+kiY4JyRyf9aZsESx4E
IhbKKmy/RVE8Ezzv3y0d6Hl73MyWfM9oCDohkjcfnS4jBvhafPbBGFZdk/7ot6zRex/c92tkFndL
iS+S51SPD5zB3fW9jyBlADTUIYMLCP919AtmWk7mYLynRIP5cXamfgTqCe7XigXNZ6iBYwO4i4DD
nc7hKGtElFSPJm27nG3NZIVHd0IRwOvV0vsAuut4bXz8A/DdviFo012maak6e+/PghbBAKyus0cM
5xTcSekBwmZU0Mhs4/TNXx+BDG/JR1w9G/3x3HBGLmWg7QIMvWqq8tDPya9RodviNama7Gtw6IZZ
E2fFbs13Q4lrJJdT3tb0/pCRZvLa8PTThWDg69jursYCoTscHt2NnACDOzVaHyY7/pRGEEKeExlv
jHzL2xQjWsF5sY4ncLp1DFBMAae2yc7dVhI3lpU2BAZNW5WOT5jGPnQz0altQ78DOtc8mob5EJX+
tmobygx0O0p368ZsPebBLnDGRwtvfdrNX7JLf4Jq+NLzNogaNzGPR+kPT2DVDile7irIdzi/JgAf
9R7ttZamA8IIMFrITbVARYt5nQb9yUmzkxrzLU6fBOYhvlt5aM32DfHYnoA7jJo2yT9Oa9zKsntI
W+9RLz4BrxWeiNPgBJu8k5DKTWKOcvaJmTv9ZUf67Bc21DgGiayY+pkULC5+ZN67Y43tvwStkdsi
WRvLfGy6r8UBrDc9joTicnKpr4X9MkpWp/QrjQA7xCPzSKMJMF0i12AFtISuNUZwxSY0VEjFc32z
fB1lMsbILZwJzSLeGHxgp8awb/oM2F13GNX0pO+CRovvaqwtlPveSxY8+n50SFlO0uqvGsQzCZcb
0HAMwYNws1AuiDA9qLZ4cIP8rTFLf93J4HFehmPX1fczCZBsqUa6qfNlStrDNNgWu5Bg7YTUruQg
zXdkQF9bVb1b1o9UyyUe84+FnkYJVipjIm5LkOfWe71ggxDRsazYGYX+B65iUNIlJZhwXNQfFqms
PWxMPYGmVgmxC4t82mMgYTZcXoD/vwzZsJ97dHuMA8Jmvo21PIf1cEMlsBBcoJbx0A+BtwYvdtf2
lE9+gdbIqq7pnF3iCAhs+23zsmj+R9NZLMfONFv0iRQhhqmbwU1u40RhOBZjlfDp7yp//50caLcF
hVmZG9pbGLnA6Xr9scJiI/STVd4YB7cLn6bW2YxuyIFJrPrQ2Qz6cOEksaMxIYl0F8scX5s22/Q1
buBmvq0h3zvO8O478wpW6sXUx19r0q82JOp6Jn6xregXK7gSOAROjHZwGgeqbW2Iz2awjFLvwNMM
mGaDdpgY7EAj/ITcOaAZIe1ND/0nYiUMyvFTN5oSPHv13lBWlPrwKnTtXzayuPV5fJTAd2rICw8T
+Szg9KfSZLUhK/asp8UxleLsIIsAMQSdOCQrfMvY6zRaWQMY65NT7jWP4Vyt29y/TbF1B2wHjGL6
mar8GkUoJIbNrk0Dojr7Hxx7dBZsjk52aaywdSS8dazHQFZ7cKXXyJmeUwvuGfFi0KFqZdUvk422
HId9sEi2SEfsBZJ4pQBXLdgjrJtI/tIJFoCcTNP2pdkfnSIgGyCi29RlyqtDFGeRueY+7/BJECDU
WgJLp2rvAix1EeI67nl/1h+PTYj5ICiQzs5e/FRDoWyelp4WF4vKHw/ehA/cXIDfVRdgZT1UbqGU
BpojKd2J32q29QQw2HcAzu0Tfdg2bYJzQx6uUq1D9RPYgBjPfihRipHA45DhbEx0GaEtD1Dtx2RZ
tZbiqAfPjjl+ZlF3n6fu5LXJS9eJS2H5F8Sig4fano7l0J5GxeaI0R2P880QN2gkki8uM9Qah/gD
rq1JfiVkdUle/WS81dL/V9fdMhYqfZzBqjYjm6wovbqsMuD3I24DtSwp6aXsMHnqf5TjtI5zELKI
WIsiOdj5TBYSPls9n9MQ6y5l+e57HzY6UpZdr4nWNtWMxLipa8oqodxi07EZKdku9GI+MbiwGwG8
BThoZLilHJdKlTB2bfCF0VYby4OhzXsjJ4OgdWLdR6m1yqegwpy223D4WHujs2LwDA+Vbh3FYEZH
Vrc3zyihto+c1bThHCFqrEXtAfLz0mj0fQu2LNXUgTzMCEeK6GTMzCjVcFDiF2p2wRZQgmIvwreO
RQyfk4sPNujqXjy1bnD3S3GxhL2PEu+Zs1h0sYt0RpiwXjuh+2TAKISlfui76Htq5fc8OC5AC/+p
NKDYmdaXPeJb4Wo/1EYPKQKzNE/yOMfhoRgc5EkRYVFLqgThcGpC1GITA264gysbRPPmXc7z3pqy
bjlLgdmZL04ow6xN3dgh31Bv5tLdGmxM3QxqvEc8KUdwp2aZ76yjD25mrpJk3bTTaz6mz4Od4bk5
zXs71BYh0uH3gqzfYpZk+xH8NNBitjeRJQIKH4gdoSr8MxIhs9cRVwECjK35Yyq9f2mOknJs6z8t
khdO7Z0DzT5LVrYgQ3UxTN9Bdt+qAkxKDeAMKQKoCD2+vdTCwLaEL2IWj4GZ7NPcwmpzqC9Fg4ly
o8mXNOn2LdgkNVE7xzkkmfMrazToIydGyjLtIBM4ezEB9IfwDjsYBfKCQWb36tSOHVeQEHAp0FXU
KTCjjc6U32pbF1hP2TqHyQ02pgCY0urdwqisbYmIjzGw6iBgsE3lTLgNNXsB523fkX4qo/zFK/Ez
tA3KQ4DOpCuPsveUd1d3r9PqJbcq1Hqnp9Tqr2mQH1FwkaAsswASnqHvJsSeoe7CptbA+uX5W+65
606Ie5gCYHG7p0hOxVYBPkYzPwqG5UPnuv+GaP4OZXGpfGPrGPI+sBC4ITqXQl9BHH3xu+HgBtpd
FB7+aMNROA5mM9ann2ZgJSAdtwgIRN5GuBIbBfdZh+WplMeOmEXjUURlRoKAj+qXUfdeNMNDLLn4
ieJy28PjtPtxxeKyEEydCYVHMsHu78iwaWS8NzK8CBF9WRZ1P4GxdVFhtNEgB9blLKomAY8E5qmI
Ke2aSCmBiokUAr3kXDKwXI+x/tu50bLUHJygTfQ8Kg3plURDNaGpv6yuc1BlNS7Ud9E5ye2FPRg2
kYR9Lz2OG0GNdRt0vsJODFR1refSDVZZRuYFigwYIBM1nvKaVDYFIFaoGN84d0LqPjbEZdJ9exGY
1gZe4W6aFDk31DlIIpaDB+ixjL1Xag/4q6Qwjiz50kh320QkZsO4Ao3qX0Q7mOBKnfUkWrSDh5oS
hfvUTwE5ddEjENmhyF0e4Y/OK4tUTNuNwHGM9WjoYCfH16nP77MZBA89aHBhYj+iBoPRaDvNTK8E
jf9kkO/HOv3wDASY9QAqm3HOi+TYl2TG/OksQipXc3MtNG/lt8NxNJ135J13bd1cLZfTS+cgbJB9
DqHWkfW3nkAzMBjc/sus3N/ID06AS/Gcz9KDb+RLC7b0htzytQ7KU4fhKFtIeWkVjD43SdrAqWCe
oOGQJ4/JCEmU6Im4fFp7AxjmWkTgleseOTLfX8dQh0kofBdwInzLuomh95aoi68ZHLe2GTdeBuYB
m7ooMz5Q1Tgg7iuQRC13XlBcM394NcD9uX26szLgcBCzEKiZ9kbQrGunQVm9iW9JPfJaCYg5k0JN
bRLG1/vBhH+kkByVvGsZ4NiJM0rvUsVMA87YnhAnJBGOcZBfnaLap12+S5Jyr95HNX0FngdY5w8s
sZORRU9hK5+xZCfhhi8iTwcabhsP/g/YGgM4QPUIP+DXI9RKtPKMAfCXugBZm71RF/uxEz9wALEz
INmFqBbRtJWX1ywwN1NRnhVclRL7MzjYe4OnBUVhvGZ57UY2HOsxzaM2X9Q+ii6lan+TZI5AOWHS
Jc3NfVR7NrWHf81I1axz8wC1IbaicdraQDGbLD/2WEwgOnHJ0mIP8eyQGO595phkFu7OD+qLk2dv
0UjqzbB8YwmSACmDsbNRvG0VZGqvzRTHSMEzB8I53GDYsS2gwoD/HUnCJR6MAjT5SnJohfiY0Qci
ufrFfFh10J7xwSXsGbNNnM7H2rEO6t9sm/8mt8N2tV5luVhADvsBsXYOAIX2QXvKUus3yjFxsXQv
eW7KXmxY1m6o101LGRmvNYqD74ZfO5i+Of0yyvq3OUgUo+OMtwlsWC8UOFADakS0zQ+1fQFsIaN7
s0E8DoRT0OLtnxwbH5X8SJJ662VYMMO5tbRiM9ZEy2G7yWIeYNIfs57zskBLS88OZoJCt9k/2mVx
Ma0c6ny14cLrQM5QwuON3zcXTTe2uhJbg9+4lB5MVoT7EUEdQacn2aEvKcM7kflGUPOL4QPqECi9
Nu4ZeQdcCkYoBmBTyVZMX5YgiGc1+jRL8mT4slhAAbKzZvjvIB5/7ZpNN6KCU2jjwmSkAnM9joO/
KeL4Y9a0rUFaMUyjvZ/lj2NaHSJomNSM1uquKbB1w3FWnQDk7pe7NJpO/ug9psP4JdE1QBs2XakL
FF52qY2Bakf+bTL8rSZBSbTAZLg0r1RlFTGU6q1ewAsqn8eOuRaWLWgGoEkPPe4xD1DRH5w2WI9d
cp2Ef8jZDxK7U8q+JNP87jcbHPFeGt1F68ydJJMKFRqpOBNAJBodFD1y/9vISjia017LG4ZejOSb
7aa3bJiDteq8AjpKhw9an2Vs+bH5ZJFYKGK0q5txjwhKshnc8l+dIqqCOGxn5Fc5zfrWHdOvkWlG
4njB/F/Pmb3uki551FzhYFBWfxLCYkomETRoPYpPZoWAYPoxRkjxeKncgR3Z6ZCX2W2q9DaB4qAH
iyUs/mXqOQhRsRUAyrsFifM5R5z3Dc/4qdp5G4HRo8ZCcnCu7QIOLCJcJYUFHwYg4hJITQBSHEoU
xSQ5gIcSkJ4eBVszRxGhi7R9RJkdQP1wrKzqzgnQ2ORViv+yen91nRpe+oKi4YVEIPeIxD2IveNI
QRwr56BdDQ2qO6LG07ydTy5kZEzP/6HmFW60mJoQOeJ0baOmusgL3GVMvfrORwsd57Z9bBO8+DJn
IWfSuBlCK+T1gK+1iRcC9+kb7CPQIgs1yMKzqhYXAfwuYnlQv6h2QJ4EpFkXk9hXJXZjObETG2ob
rwHYoVWVkYdO2p56tt6nLd6GESL8bUE408gU/+zJ/Ao9/B5QBOqeutDGkb1yOdsTIIrXJGuU/HtK
jbIF/b30dXPEjIitFVidqIsruN58ZQTWG1ReDpLebL0LRydnYupI0elTexFksTa+lQ3wwdNghaUT
21mYjihiNMkTbiXtoZxLdjEnCNZ2hPaYJzug6H2EGxknlU2vQ2fsdD06cNwfjuWshcCnKnI/DvTP
aiDrjK5Kuu2H0jrESAgSHFXmOoxtylYl8RkZ6cy2b8XgFQWmtkNzl6YnF6GB9nRmRB+V1MxVW5F5
CZrs5ENGuLlFTCK7dNwMJj8wq8EZL96odRt9aJGLN7x8zWkO0YgpAngxIMg4U1vC1mkSuKTrzsrN
esQgaFzgD366ZEBg8U3R89xGJpOOgA7oLzA5nCoQCyj97NFt3HBRKlNpUn/WMonQZZ7nrNsmWCMt
8zhA1l2HahDEFpVV0gVXUZb4JBoGh4B0SG9uHntoD47VHtm2BFWCYtjOtoTQaoT2UyupWmdF0txw
2rNQWgEloc8wZmVIQd+ah/4is9JfkFaoF5OOyAPbDsVu06zX6SjDi2d17To1puJJGn1wc7TiF+mX
f6FJMxRlQPtGosaNGqBBhDbRuqvMAj6iRDzCTEKqgxhYoYoLhUAWA6WEXvZbs0jsg1l30XYOMvcg
ejM9DoUewHJy00XUlcaywFRyLcchOSY+pMJqKuMXCZ1325YedAG3A2ldwzezJ4LcsU+7b3K+0zG1
HXNHCEsUaQ3Iyhk21SF7TFfIJqBh6yfD1gPd+JBPU/tYiP7NCcl7gAEsd5SlOKfXJUzDEh8Rnb1l
aekNAGFIsjvMctJNM0QSsV8B/7bGn0RajY5WR5TDmBP6welC8ylw5uyFUxvUDap8CFToPRWREli/
IaCvVBUg6gAKMbqQLbLCXewArJ+RGZBUmkdN0w5VJIgDyzE9SzimD1GF57iOWPVLGjbWc17pTQpK
MkhR6GM5Zd0o96hjcSTpIMdemwE3noUFwPFN6LFYcAp6EM4M5h4wNeeKBrOzsRRi24/THibhOa4q
MP44PmU2goyyWdsAIvMiBa9gspNmNkrJ5GNeTWO85EUDNzsldWzMmwlTWK2mNNPrzilCvQx1TO/b
LbyNFgH2wpk1I+Dp7RZzxJJAGhtkG3viIUm3bBNX2QRvs8zfmx5Vh7kijyA90DcgLRANbMvvQNa/
iTsDdcQAOfNHKBDgt0hfUeNg29V8HKka/d3KQ17Fwdx3JgEg6v4RS6ONTc6Y09ot7aZ3DxKqy2oa
RO3NN6qV6eT7voH279CQnReuJRgoP4YMitWkX3e/MomvaZsd9SF7RqDrTYbeGwJ/MFe8cINcL7Ql
+2oILIkHu8AhcVoh0XU06+mKdtSz7ZDNyrN1GzT7UXfv0yi3bhG9xiD+PbNZVkb30ozIfg9kAr1S
v8UUu2jmWFtVhir6IMvZO+a1FB4n95EtsSST+AD5FJ+8Bg5ekjbvyUSso4NsDDptVTgNAAsUTv6h
rQeYP4fZa/gGpkoZzLGoiwFqoONsClBHDoWLsNFusnGfgrp68fPg0JTwJXW9/5gauDRD9NEblCZt
6u0jrG7MOrESLZ3DHIWUFXMghi26QQ/j4BCDy2ZhVi2i3ApvH7wmTX/zI+1ZpMbzVPU4IqaPlmwv
rkRQratJdaKPBfkQj9HJgCYBPRR/iYBCDniQdkDtDwsYbDr1lT9/Wtm8c9uZnc18ymNzjZAJ+B22
myImy5UVj7hrYfkJzNAJrGde9JuA7XlWxbhYgxvn1xeXFqOOZNxLCkcrVJlytHXD/axBQ2hVAgde
Mm5MOXbBPBBH1sRckewmYeg+52R6XQ+PDF1wELa+OP2Y20oa97BzBOtOei8zFL5HyMhLexyXU1mm
S/ItSGvU1rmmcptUE3k+kktU5eDp9uathAKDclfYYn+Cau5IlkZD8Qirsd92KtZ+yPHaKEzAc9w8
rxL9QTRIAqsjuJn55BLIbwnCimYcj0pFQSl6bDoXTHIBZLWOYVHGz1XGuqPcGNmvFo2H/blZwnKp
nuOkuiDrmT2YnvHu2uxFKFvAnG8ja6nUzuuacl82MtrKpr5Iv3juY4SVcxcaTlahXRl6DnQJ99PQ
SwwYGggDOrQwJbfiATcAMrpKDLDPZDhIbpxGT+NwCQk0NHeDFywYgG8qMR5P9skZbKKhMT6YwC1k
Ag43H+cesheaPpoV15vM0QC5R6xgpY4xGeL6o8+rWDbM2ML8nMVnl07DQR9s8ZpxorScYaPUzlTq
lajqNOgjONRivuVRliwmeHqrmKUwcSEaSxRPE9OFeaqhZibNfMlZzyAtlrirYhQd6rgmh7dseHd9
AaMsA983uPJjFijJZjbM4l5Zg2XkylrRPTWs5CAuOfLZXC28+V1ErBC2EPRYo0wAVMDTPwwtsMGQ
UZiDQXcy44miku8UqwKcyZyOaCiCPQCJjagfEzTaeb0Pr0wNd3sI38lNENnLC8jDfUHiYhdlaB+r
FraNaWFRuSj19oD20rkpJSbH2VrIaTUa1tHLu3fQaCweA4yXsHWRQfqJkXIRCWZR1vCVxR3VxuJA
17wKLUI+nbDIBG4ufWQTRaHqBN17mEy/GMfF7Kb+mdXy4kz6FrPj3yZD4EbCwcVz5qcEXlx2GhLN
3ThTtwInlnJ8abTgNdKirymul7FuPmXthC+KdqZu8eQNcp+aU0f2PxmWtY2ACDnHpV1Yi4AUbNXk
dzsebuQrwf5VL6Eia1T5aRLRwfHdL2T9liZgM+B/zZub64cU/Re/mMggofU0+09oDDwKagZeFmwQ
Cb51AkNwchJLtTf08NfMvCWt4RXttpEEimFrvHcOfG/i9x1xGeAc2GYrTwGP4lk/RXVb4IzMt9t0
W8e1WKo+IjR/AWF906xpaRjzi0axf+zQIRst55woHLVjiGMUlvdobm6BF791vXV3xu5QesWxIM3m
zxlLO7Qa1osSs1PooVti40vs+AdTaos5m6E8sB02cJGY1atQhrys2rxlcFHzj0UPQAab5BS/UdK5
tZGj1IuDK6ikV9vCc5nELhpl+lr2oKVkf4G89a/ptpmrfTVsO5FTUlhlapRo4nwi7c/P8F3yUVWW
oJ14xv/+kgGiTNULHMlbNU+3qaZqOodttyjdFEgAh7+DA9JAzTeuUBVYUHNaLkEeW/53g2hermNc
SwFqAmLUMpU6g1IiuzdqMPGT+jBJ60OvXccca3XeDAfesf3CBMOD2Y4ZZ+KcJPKG2T/lWMItfNRa
+QuJDPU/a5BHNdJGYNoStBtPDYl0nUGP6tuvqOiWSsbGLqODXQYPxQS6+mYEn4mWrYLpypuXITue
//m/i9MODlkdDiakF0Euf/2vMajOgx0gZMxuXANHAq18gZmntLNRiF6ruRnLV1PVDjNSBNeW6Iar
ZuT/+WtE9TAtf/iRjYCYqNNVbgxPvN+MzAA0i5ZcHV/zWdf5i4QyA2RNjF9PYLy7Ld+iWyywE8zm
lA7jM3XlkkRzUSJu+MVjE4uSyuW5wzx45DGrenonVY/C42kOLlaGJ5G5lX4FanGrGndEiDzUj/xP
F8E/LwTCVWsIQ1w8G7UXXoR+0KwzOxXlxesw/TRV9f/jgg9cRIB41tKKlmH7EfmSAzaSGj5ktzdu
5BKH/e8puSSdIoIzFqeZ8eLV2MP6hOhITPzXodAGCveHb6v//9f1NHzsTRv1F+Oc241QkhgxxdQ8
TOWN9pwH5EvTu+oX7t9CIjReOid9U+3CF0dWY4uyBW9KzWPl9M/0kkdekJayeDm15SsCU6laZayg
obKV9NNZ/TodHDVqzP3XUmou0AP//YdxqtUn/t25zUH1ugEhpPWfpGNu+FQjQW91n27XK9j0NpNn
Z35Wt3XcdM+dhvA6ICXCN7k8r8pjqOGmJqH6TD5zb+5Fw/Inb9+5r3xlAupAz2ugPPnWQC6p88Yn
vkH1K6MO2VZk1rO1O45PvFAcBRsjHdSrJ+jQV6jf82k5uzv1clxA7f4JOV1+m0KxejE0vDbqtiwb
6iatMDnqrrPcXPfyWqP4GmCPABVIzVvVbPywt5KliyEsncrA91IbyWY6voT+CAAs/25YlRlBRTO8
0vvcg7Emgbnb2iNPU3c/AjUQH9mSRys5moGSrcSNeMDvh56mRxMug2XaQrByOM7Ry07lSJ2YB5ir
M2LHy2wOEbl3Nn8PEvWXCKpIlXyINNkbrKDJ8BQ1CIcTHkL9DL+nYW15Lx4WdDQug4DGJbfNvZHU
hyOFX4/3YpKvzIQaFMncrnoldeg9J6wzqgdpTt6C32Q88/4kQfdq/wIXx2BROyi/FvjZ1mJAeA7B
AsuOur1aX/hFXoA/aa2BaWINbPlyXTrZLg9++vFR6565puoGrmIU//VNR0kNIQ5av/2o3E85Bdse
nK73ElNaUcNG9WfMeTk1bhHgbAhMGHgnKDLyuXolre13qkD6vyfQwoVVZqCx8QTEBsqZFlWI1kj5
BDp8jNBJNF5cECnqivwckNMymJKD+rpakVBTGgmd2e4Yo2jWqtEL7iUrwcLfeGo5WLtOZ+bPZHsh
z3WDdfbAA1nNjH0Xglvr0qbAXhE5+jDnshPnqiGt/hbs7oUUxgObNWdZJD4Ygha4Yte/45n9gMV4
wrNCOgdUDwpCictQyGAG0CVdjmV9xchpD4lJ+d8olpjnLUW6hXuI6mxKvvxL6qe0sjGBJhvP9KeD
1F9muc3CYuOO7QNjhkdVc6Mr/noroDIkRvE36f+bNGrXoedZ3fhWNA240/lrteyphaPAUd0nHGGu
ZgmFVeRR6E41l1FvamrUpMnz5B3mXmgsxo0KucdNNhxVS9I5atj71pkZogKhkIM7/2SAcg1H7Bm5
cR4sbP2gp9SDp6eJYzgPwVxQQ4pFA2MANWuYJvyfXS0nMOtxxKwtUGTWmZcN+JPTG9xN9eraTBG6
OSU2KpmMaltcRgXQak48Dx8Mk/WaIyOpcxZCSXvjK69FkS2c8tNx/mU1hAsEAVj7+K7av0eQHGzP
WJwuJ9dWr23aV897FsNXi0InN9QbIPv6N0/HQPFmeIblmr1JULris5Lu9Di4ssT1OZUTgKNMvR6w
obqP899alKB0CApayFNi3Hyv++ZnWDk/hBbA80RgzLzWh5ngCf1mYCSRseVIupUQaiw+snWJhO+T
ek2eYyaHRQvDgOG3CjYirfqqGsAvGWAJEmMYVoOMfxyNHahHMuotfBOC2KJd5Wa0D7RNIY1t0N3/
u0ZiNCit6xd0/46BUjwl3lJjPGDEqB3ClC9qMhpVnK3UK9oalmTdk7p03aWfQePeG27JghYPq9am
NjeU5omxph5HQy+I5YCXZfcwQnCOODqJnHM99qJNTz6GzI6FpuHQyJdEkbZThAY1E5MId0dLpaVU
7Ub3jD4LSfzPMStKRTaGLv4zAgjLcsAXmiVuCLNTij7i3ItT3Xvkg/Hwjdvp8NedzBi8MVl9eAEG
WDcQisACotoyDSu60La+GJgENGC91paZo2Hz2uWouAbnKX0EN7hSYaQjYCgW5bYLJDZDax9Holzg
NECklXVXdOMPXEetCVx7pHLXCQIhBh//5R5MLsMTiN1SH6Nb8wYChfjHzyaGCNRrHs0myuGhhL6t
g32ovQv/lciC1SeoTFg3z7ig/K3LkgQES5wK4NQAzsIPzLce2Jp4WeWIUmRfakUzfnjKoKFGtoty
pigcOeJ1d0ZNmW2C6QbcW41R6aqNGibSQ1R/BQ5rg/mpzokij6mJP7Fi82NoBpBMQDe6XyoP8b9m
xStk27dK2xeFH0Kc4KyWPAeiCtmij7lS2wK/0eZykxOHoPeG5g2Jvj/CyQx1MN3zXqaZDHuP9EWC
c9OAfo5nXZORAqDDmjGQQsE9qGe+0QfcQd0ala3g7Lj4DzILGBY9E4Z2UtOnnRJYdt1VbVKlBToe
4JhD89D+NRp9DDy1raklj6ZW3drzALWOOu8m0vB8wAYG2augRyOsTRHRGR/VcJlKKKPgTB4qQGuj
mC+07lAAmOy2cFVV2Kej0GnTtrFerBKzXWcumvl1Kz96fc1Dzvw48J4hgK+gs4DvtFBKp+QNUEUt
F7gs3Ge721VGdZ47cK/qADJEe+zB1GHqv2gOwCR2CWIRR2iDeS8OJwJuzBsRYdKdFpyqSL6OI8AK
EBI0lUUk4bvULfJko4Y1GGRsUo6qDVrQHQSZtIHh+w+TJNXBe0hCJ9XM1gSRWhKScY5iQHF9JQ6g
dsQEAkn7twAiyWqgdu93zSOjWMUfyXVgj2oQdyOm4ITRUOoZfQN3gYxksnxC0VYtWYwmmo2HsEec
B3ogr3UmDhJzdkaLemkVACDqi9oeCShQtfzOiDKF+pgANhzFA2OS73paecCwGsbygaHGkFdHHAuY
MEOkjc2VB8UIBF+C1AJ7so4WGb/O79EdjCBml6DW6SPx8JdZY61TPWGY71Fir5jUKkGgaDNoyFC6
Qk7c2tHKhCqxd1NzQ8VkzjVCO8IYBcRrXNX+VmV1B+3ayvFZhxjqcSridflQTcKE2Ec9HWHSX58x
UGlnfm5FL0qQlGUSFwCcMryVARFDjLuagpReK0EOtrDsQ2BVNXcvpvluSXUiU/GjanUGioqjOcE4
/51duKwKFYhu/3pJghKctyVYGp6E1ZkJtee2uI5vnVGujQQKDiFfM/51jslBBSAVoUHu7kKjgtra
HNDI/pKTXE6WOIwDYmNqE01MpF+s2P8Wcw3921dsPLJ4TTrhkIk+FJmBtGn2ss8Qesol5fs2QEck
HbYyqA56Y78MaXqvpfXrz8NrJGGlql6p8ahQSXROfMcM4aK/nTP2EZJmMgbke8EX403vdb+RsI5U
mQWdx07mGzolVkjo6JoSgZkHeypXMowJr4Y72WhIfx408MyqD5wZ8weTFUi206aG5gqOv1GmJ7jR
xhCWMuUPu9T07G705jav7Seyyueyp/If9u+UcXZtp8nF3wkK4mkVt89DXXFsHNcYY10QXCZtjpYu
etmviLgStrQ7K28PhcZTgADaqemhRofu6dsuDQ+uPZJXJk2stsxquE8E9J39pAJDztuAsLxLZ1Et
0rICeoKFlbksnlUqpuiBcXG+aYEUU4zdurpGDQP3ACPlwAFY89brs6L0rtBkP5dO3S+CoXlDZ/Za
4/cXqBNzy5G7iGgew7uoDgDcTXZTmEu3iveCUTIE4qhRcoNKDysHU1d3Ch88Kz2ybT/oefohbdRh
y2EnSoTXwYawFJpYWaQFaxBDuheDR4U6WaiABr252+i5aLG4F0MVaeCUFWH03iprWeSMFZ0l4SDQ
A0BHVnKa8h9cjXCrqd/QIIX16dUvg+Z+txXMDUoq11n492B0N2qsqcc3Svj7f1vyFH0nxJ+TDrKd
/ecXEQnYd+4yZGcuW6RwwOgEQPadLnoFf/2s4teqARcIiS9tWoFmr3vosG0A/3u0NViNjp8inIPy
zFg+J7Nxr4LpIlXpIgjgTyigWQ8tKOq7C+Zb1ByEDaY+RMCj9iHYCsp38dSz7Y+QBPOVjo4N3kFY
WvXWcSYn/dDkuEroffyIrd14oabRbRrXeVJH0llZKlsZReNibpSn7BppBiRUMo7VxdmxokunSHSs
mw7rqMz9TY2qBaep6I5JCWcUi0nqNvPGGeN6UZPMGGLn1QuSb4+87opwZuH77aYkSWZk8ivUooLk
pPnQwSZKcB63LIO1dI6W48SMI+kKKow1RhA7aGn4DKXloxCoIGWTsf47t6HrWPbj2jP7tdq9Bjkc
CgLrwEa6V6/7S4Vj3jacdWQay3jre/N2tooPO4zpfXMApDZIqF4UYTZl0fnLxqLG6QkSCnkbol1s
vffAjwFGbccZgYJU2vupxeYlGj8jI4BdHGhIZCcNvrFWfUWU/8fp5XvFHO777ADQdkssRQaIFanp
zii0gGHBjtqN8pOZfiKys5fsI8J1LmpX9HVBDiG6q0K5oZF1rft9iYbfw6gHxyAkvISXKSIUGUA9
J8q5E32uh8iL2ISLlSAVVbP2hVIc1FrgsU63CJWo7EED8jE1tWe/y34NiFQuYhxYy51jVNiGgpqO
X+9iz1vh1LCOff03IV1ZGAE6R/k+jNCs0L2PzJpuuSY+wnQira9/AUohK4fBTz1iERoeJIgh4AG/
aoRkmbhbujznpX21SgiU9Xikjn/WBdL+JpkXgJWZVhxcyIG+mWzjLOIw4m90z3wx2VVyJfLqoKoL
JRpBhQt70aw3m4GqmYWldwz0dUGx92S35b/RgTFgwKxqkJXCuW6l/Z1Fu/0o/F1N/KyGqw5XBcPM
wxB4W4/xOVbl334JDPY8zOm1E9TcXITwCT7KFg53w8jywH3NxBeyTBFDllt1wbSOvkWPJVccPaYK
SBvUCnyG9oqm2hCt+HqYwsU06FTfjFe9I6LJocVYDH/BDPOL/lgk85qj4E6NbTM1j0nu3FLfu5d8
TknrUWWgGlYyt45ZNuLvMmneRr/exE6ypkC1UcEiRyptMdlk+Ui+BMaMZHPLPq/dRsgUnkO5t0Yl
OihQYh+BEoiNGsRejsWia12ioToCNTnkgO8fyIyDO7K8KyBGkNwcPxMfkmnU6GfVLSINlpqjr53I
2vSgAga082a9ejUR4bItZHcl6fc2XOMCANkIlGnerKxw/KtWxsW8iVuxU32mBvfIzp67w3M/RAuP
uVjZIMH78uCx4qUgeVUU7tM7eAiuOia/6DRF/Hoo2mE34pgVl+b+r2HsbKMCDKPxv9E1WWpp/KHW
FhPsdJEZK2heS8Odd1nsHAP8IFNGhZ9Ze7Lz7zFLNzAUl0SOs5YyvyRZjOhj92h6zqF04YA58eMA
cWzSCjSREQNmFBCN++5wx96JvHO5NoF3dfBDQxR7mAI7z6L47tRLjy1Q/UxFvt1snSwOZLovWI8V
Eazd46HGHM3Cf+pF9SE6oPLwOHjyyY2SYyXwt+SMyx7qLetkuqtMZoDpaB9VGze2j5PAhFe9ilOT
znFSkh3l3q3nr/8j7cya5DaSbP1X2vq5YRdrABi7cx8qszJrr6yFLJIvMJKisO87fv39gj0zqkTC
ElYaWZtaLbXJMwIRHr4cPyfz3IfQD66T0T+gYHnRufp1EfD6Tc1nI3bRxPWu5I2vRnIOFephwCE0
TOkBi5suIFwZYghAZHkZhgH/ggDiFqGkG4OhjVg1oTjif0R+unONgYdT38rfoIYlfVKEoLQYZqlu
X0EGASLkawVhfJSVew1I8NAa3xFH+JTWaA5O/q+kUx79EchbbQZvKA5cwSDx0sDKqQsnJWXqHpPO
/xIDdumq+BX++Rv8xVXkmIzZIDSG1sAwZa/MYd9rtnWd0xiS3rPwkh+pEX6xUuuuKMabiOGUngdS
1qqEpPEKyUrLqaJDCE9FwQnJZReyvaXZDgbV3QLIPbQTwl+Vvk+MrEC9yr40C+hE5BmVz5Putwdt
AJWBM3cjOry4rBCoZpAW90LSYheIJNX8Q5tDnhvhzx5BC4g3t9Diwz5d3sKpxaAHnXo0tuySUXH4
FiGUAapU/ZK9kIDQfQiH/ZRK+MVw17e9TOgDYPBOAptm3d8kPMi1pzxKNwr3ADXQyvrcVN5BfoWW
alvVuXsfWZTfH9LgJppMrAHmebYtuiC5rd90vXuTQu5QNXDFwfIX4qUzJO+l5y9sDzwNhajECO7q
RP0Z8bHywN7rGr1j2B5Sx/iUB8GXiMKhb9odQVNww7DflWH1P0VmP6tah/z2cJs41a2BqzV5f0LW
5afGbQ0RkG4C08G3D5b+zEC6dRkk3nWMwACtMu9B1kKDRmduP7sJcF++WT/K18HKUJU3Nf75dwg2
Pwk72P+rHvvUbnkxX8LCxTtP14xaw64xbv4VRIkeMzAzvZRjQV/1j4D+/z//8X/+3//9OfyH/ys/
5FySPPtH1jL2EGZN/Z//FP/8B1Gh/LvXf/znP23HtC2dPMNwNdUwVMN2+ec/vz+Hmc//WfsXJBtR
ODC5cuBDopWTFIr1UIl25EfouBxLyzfnDWrGsUWXWVddtUzN5t+gARq0ji065WAbYdIkT32j7ZHh
um1bbqarviBTQq4qlREkei8uQOHaD64wgN55NwZo3fM/RK7s3crl7zBV0xCqrdnAIn7/zncrr5nL
NVHGoDBtKf3e1ZPPjN/k1NTAjGuMDGFwyALQAIO1tgXqkmnHdAzHsRii12ebTl5iTU2sq4c0Ye7B
cUJ/CxZu2NMFLremKcD/dVp1FZjl+KlQCS9r4u3L88uX2zxfviYMRwjdEq7rys/0bvmt7YNJqSfj
aQBsb/LKkYFJbruPW9E1y1Tp2JuWNd9kprAq/HYmYBGtHv3cu48nZuJHOIHP25kdY/kxLRWCZY6z
Khx3fqiSAH7YrlLKJ1htaFK4TfClLECUlhK9XQm7fjxvb2H3juzJ3/Nu9wCzmBQ1XPuJ+blLPyol
r1sIVwKx9nlD5ulnou+tOg4ALoMttI8N9bWflObAlKuAwHSazAOw5G/nTSysRXAnhaGausN/zU4C
TWMHda7MOuiF8TBaD4xR3xra/XkjC7eNg+ZSUdBd2zTtmRGeO6pmFoNGspqK5LlstJbE+L3P7HBB
14jqVkod7uNWqVuYhqXCMUbYd7x7UBbElpN50VOdp49prJhwaZg/i075A7HHu7pV7yWHg02wdt6u
/PfOLpewhekQjlmayf06tltbWlGXuu0c7Nz6cwiLPSc23XhAEAFP/2xybVpxZpq2ZBFXogrD1l0x
398WYSmtapT0wJzNtcFbOcT+NpjaG3AG+7EuboIC8JsEkw0oLeg0Ec6veOECCtvRVenVwazqswsx
OWGQjJ5uHUi3822c6aiwANcgoG/CnpJl37ycN6jpSyt+Z3H2bdF3L1UkfKwDcTiF3nAH7OmiicoL
qUEg59Kz6LYM3nKLQqb5NunZytlaujbvVzz7xk0OPWHgcjMHohO0veCIiT/zqKwcpQUHwMbiOuV7
ZPJXx0epsjThEoyoT3EyefdN8JutXPGuz++ms7iZf1mZfT6YbAMg5yxGI0i0xD2VVYOZYcg67S67
GFHzOW9v8bgwOOhIz6OdvAtQrUMU3CfDoendEarE6A6YKhMIk/tJ7/qVy7FkDLoi1TJcVcf/zL6U
3htqaiqqwzz49ACt9neUlEsGuo2NqJNP5xe2cPMBM9uWzVVQBU77+HOVZtb1ShpZh6BA2M8OwSDE
dv4T0UFmdhwthmR5zX/Lnz9zNlB/aqrqqCZ/6LMTYqkhA/wS2jz4NTBWCAum5HNUMx5sG9QFw8J/
nJL+tVDMDz8crNLVTKEJVWcGZLZWu/MK4OJV9SRQaVKccAsDY94pK0fldHm2Zdq8765j2a6uzaxU
MTEa29o/151zgzTtnWmr6EB4LwzvPoaZSZlYu6WAsf/ohzw2K2/Muxc+yMpWSs/Lwb16W6jupx7y
VLoBEvblwPF53tryIi3HhUKXdM+eLTKt/Ty0+rR/5hm76ZKRplHiU4UIb1QydFuHpbEtYVNtV66G
/Pcenx25SpdKJAGGRcB7vMqhqJE3o3/1FJfBF1RYf5W6fue48bURkL+H6c/zyzy9iZhzdFvYNjJg
xjwcRIbS7YZO6579rvoWtehvuFNxjRgAXCV+eH3e2KnntHFotkapg2RDVeWT+e4LZoxoWl7jds9Q
/kkVdoj+BACC80a001j+2Ir8Fe+sdDETlq7wuufaSb50TrbLITudEHIzyoy5FFHdISl4XYbWJ2uc
Xs4bP/Xa2Db5cowZ6qRvs5tfolga922TPqmQ0FZo8JaUdPSB3lbxhp/ZDS6I+fMmlw4qNnHduqGq
OJzj5bqemcY2g51PuUU5XeneoBv5Ixfqvad0z4T6FEOD27h0v543qy2dHIvV4sKpP+mWcWy3VgZ1
UJCQeFLKVxVh440HAxpkzdVPvYVrDSUpy6poTyOu/Rsdo0o1rlBcNQZMTW35LR36tQxq4SfJYEs4
lqoa8HzNdt8qqR3n8JI8p0GXfVUyXXtWbDgHsgn6h5xZnfNbsHBVBWVM/CD3x3D12c4PVVsNiear
kCADhlN+9WSGUDagXRgxozBAxnPenvz5M9dwZG+2PLVvqKfaSBXRWAP8C2c8gsLnTSztoCBiNTRd
N1XUa48/qmaGA0jyoX2mLETgRudwWwFsy12fhjEIjfPWlhYkeKWETTNDRgLH1rwuQRE6KtrnGNWH
C99gLFNNQ8EIbqKv3JJFU5qQZRWyXvz5sSli8a50w7R9LpizoPdtJdatZXvUi6IION35dS14AUEG
T2aFnxMUFI6NZQyJt6apNM9VhniNrrgpuj1avqNQhoyaS7eoaZX4aSw668/zlpeWSVglEzo+Hh7h
2LJS2Ipi9FrzHNXtg8bID43oQ63ZH062+WbsombSMXEcc+bI7R5knRZwTBo/pJlrmaK4q0uRfYcf
wdifX9LSkSRrw4xBXKPNSzOMUqae2QzNc2gwOzUZjMUGjLK7DXDRqfh53tjSlf59o4VOuogHP94/
fYgwV2no/znih5q7WzkebUFK3Q/mALvw9DfOpQxMMSerMaopvfu7xyr0tD4pMqt+tto6v+gFNJFx
pX7mfXQ+fANk2k1pzXE4llSAji1Ba25YUzDCaTIE8PyHYNti2LG2NoIsK6ZOz/+xKflJ3y0qrurU
qmxbBzcOPSGUXGZ9n/rfpwEEnY4CZ7Ji7/SrOaaqa3h8/LBjuzPHaNO7s5n31w8CWakEiCpqCVLV
yWy/SPrPjx4RSgjw1Js4E1WlhnG8uAhn1mhMwj3ngfe9HsIr2EN+dINLp5KhrQtfrTbnDZ7eacJs
XXMFtRpDdec+uaRL1UwurstibNUro++o713VUPifN3P60XjGKNupBpZ0akLH69KgWzYb1XGhTrGN
V8OKxVfqGtXOgtSdaSdmViDFCRAOZeD8w5apr1KBtnRC0ZPaTCRgrmmEZR9yMQSbxPN/5ubw0LXN
18Lyd56FvJ2efThTci1eHJs8ydXwlLPVipgGqWno9bPhodVQjbp9obo1oDIEG1aebXmxjp9t14ZT
EDNkZSQSM1Nlq1oZg9TloVHTX/CiM8QTv5zfQW3JBu5e0ynsUuaaO0noKHs/KFT1EOkM0xZw8EBT
MiItXEuCIsBq4FboNPt698x04r7Rx0+SSTzUmpvzv2Txh1iC0WECCMKw2cswBGM+NnmLLo4ZG69d
3Fd3NGzUz+etnMa8LrVXyqNwsJN/zt8foffMHOZ5/FTW0E6a2filqPI7D1AikJhLH8qSlKlps0I/
7rzh07voOtQSdMM0NVcl/z2+JO2AFG1i9tWzVTTQnWUe7Kite0i91l25jifPHjE1gbUtXP6C6t3s
1NCT0osmmpSDO+1KDYK8EHRcFl1PkKV8cE0YoGRFGMbVw9XM3ryJ6bS+KF3vQPMreG4hUdkbRhw+
aYgyfdyUSVmE3gZdDs2Yb19dp2DDcsM86L6bPRkQW9BmMbUvpq/ql+dXtbB/3DdBtEeOQgAye1id
Aq4dEzrRJyUUbxDzMBPl7py+21M/eTtv6rTwSd5sOzbJF/EJtabZtyqFPQVGJLSXGH5RNdL2PgOj
uYseHVzOg2Q4Vs1LvOt9HllvbS3uGZJYichObgQ/wZE5JxUZR9PmTyDNDyV2qbu8gJvsfXvjouNQ
m9ZeWux1xjB2haaubPFp41C6bcIXSiS6zeJnJ4ehjARqorJ/GfvQ3Da1Wm5yM1Y3tNu7yySJM7TR
GMLOiyTb5wroAZSWyremypIrF/ji1rfHj8ceFE5sVxD98icNl3h8Q23P0/Per+qXqK9BjEO2tRNJ
Hd9DJOR9ZSLLfwgi8KZ6iZTYinM48X2yUOSSNpE9GfpJE1GLq8BJFLN4aWHsFQYlFFe9WjlqckuP
HpNjG8YsZYrUzEXMRRQvaTBeAze91BKEI0B8q4aOaCwYHa/bJoXE6qgby6iZeTMvqyr7cf53nN4u
Eht6tTxslMBPMu0QPUU0Tfz6pfBR4mOEUM+94MKJo6eyiFeelBOfy5IpSruOcPC9jjHzuaile4zg
acXL2E0bVQSPEh7hTcWKw5WXdL6zfDn6v5g47RDhQ3qIBPh6ZanApqBM5q6xgP/aCZlGGI46MKEk
WHGIS1eImJWzQtEIEqN5HBLWokydXC9eRIzoClglpVUfe3All1nS+JfEvI9qlL0VdnOVVs6O8cU9
vJ39JrXalTd16fTK6BmCMiqeJxcHLs9eG0qneInUERont31wAKOePzbLe/yXDf34cnatUCDidQuO
Tf3sK9kl1Eeb1mZ8P56+05FccVCLp/Tdkmb+Kegcxx08o3jx7OTWgW6t1tW9vBxJV62k/Iu7x6kh
pDQo+8+fG7OPGivVVe6l6Jp7xlogSi+67Pn8/i0fl7/M2LPr37o+jVVTM58lp0EFnZKZvdaItOu/
zLDa9Nx9qRHN3KlUu1ZiWJGqfHv+Nyxex3c/YeZgnWbIOqUuixdI5W5Ly3g0S+QEo3HlqPwu/szu
I5kqPRuLnp7rzHtE6QiYbbCD8iVtaFBP4RSAUU2M29aiFIXGUb21oQDcIqSF+pwitH0NHvjaHyAn
R8y2YTw4NMHO2v4lUla0tGn1XKitBak+TG272qwM4P6Jv/KzTyNxXAjxviMhPJTwnVnc0YUhjoxu
80uXImWDKI/3B/Ajuq/oiTwF6bWG4uuFXTGz8dBxz0ZIU85/n4VDzw+wwF+QbQhKJsd3jNA+T42s
xo/5yVuu6rdATHcOmKxNl+iv520tnHpUQCVsSDa6iDuObSWDNdJ7M5oXT/hiYyj5PvP1tRLJ6YJo
EeLgOQOy5zovkQBCj2zoKBqI7G0YK3Ug9iJnpM1RbmFo2p1f0UkWLBNgnT8gXqdpPw9p1LLVfbSO
Gk6dUV96Sllto5jZvVbEwyVJc3WB3mVwb+rB9OF7BfRKc0zDIHsiX5wFkTFhDWluWjMwkdEf/2Sp
jOwl48r6FjyIRHgJEnyD/1DiPf5kcKW0VQcy7QX+nQse8QsOIsNRYKq2mv/Z4M5o0LLlLej8H472
uUOk5fwO/17I8cXmF3A5wEST3TjzFLHKYltoA98zb/XndvCfprC8HiAmH1NrL+R4nVsiB6FcxmX+
3ZumWwUOoqZh9iA2ocRPrvJM2VhatfL+n/o1XcNzkphIQMxJTpmioiGoHXFvouSblTc3Vous5ojC
9Mr6pY+erV8zyV958xFyO8m3vBympLC18xcz8plGGoIH1ZMcDX3Zv0bO+Fbb7k2lWztam+ctn95W
8jwaNmRUSC5b842HZc+JyqKqXrKstQ9hp1qvbpKUb+etnN4gklaDeiYtIdqXc79tV4HZgd+pXvQq
H7uLFFKRx0TTo72ALf0qQBb2ulM1DXh8vOb6FpwvtnF9RDBUIGlMHR/uuO4SARld9cxU9UMXqp/y
wYCxxN9SLf/VGvr3BiJMt9BRN8c1R47xMElRjcHbj7n3cn4fTt2W/A0qb5erElTOw9a01+K27fvk
Rdf2Ux3ceBFU8qgpl224EhXMdtyBR4rsS+ZfOpg+0uvjVY9+Y3Rh4iF9Y9W7uJj2cejDd4uE5YQS
T9Q+Rnr17UOL+y+TnCRX57qcJPKlWabwjQXq46gLBg2Lr4JulDaG6G+Ff/zvTMl9fldMNl0ot6Mq
Ux/zKa7vwskvbpMwQ0NyQhovmEJzpRo5uyUSf6uBvqS6I+Ng3PGxvdq3wm4SZYjoQIp4F2rPwcc8
/W+Er6qCIdJkrEjp5dgCwy3Aw7UmRNUdMfk+gY8Wd82Uqhms+JpZvP1vSxpYFFdQsyI0PbZUxhFS
w5oN/241OJdQp+ZwjiopOFb/uhAWKh7ysnzwe1EeM23KkACKdX74LCbo7DwAHtzpB4ZVJKUq4pZt
2TFslcJkAdX4eWsLX4uisYqjofKiM+h2vMKO0U0vL8L8CW0TWMGmvVdZKyZOrhcLsqgRU+YAM0sd
+thEHjZ13+Zmwjgc/CnhhR/+0jRoLRia1Z0rVBnCv/HV3huUP+jdiU8yp6ssxUoOjOuGCD/JmQt4
MBO4KjqGn85v4MxN/T4i743NDmMODmvQUDY+2J441H1x7ZnhdW+h7wnH3VqjZvbGzo2JWfpSw91Z
2Y1XHKqqSy7yaiwvVaUd76uGiZzz65oX5f7LFkR1GvHpaSXaGXgL7aZODrGguexoIQPm/Z1hJG9y
UgKc2V5OgsiJNk0xDnld7/tYWdnc5R9h8SSBsgEFNe/dKKDEPZyVeqDh0DzXXjFcJzGCN6547cnV
MgUx37x6aNvmzyhk4CGe9PLRdb1qxeUsOAKaVRxeXlYij3lSwNS1qWWunx78ur8zE3ReOxPGjdz/
qbrdD5hFV8qRc3SI3H16VS5QQgq+LuzEx2fYoVUaZ2UUH+A0KG+9sXI2Al3BHaQHOeQ7evBd9RRG
haeg+R5kDBSFzsT0T9WN1zlzjEx/FM13x2WExu+i5qumtv3H/bzBjAGngCiYcGUWCKP80Ram7kcH
R1Q7ldTIrqZfK2dw4bxTCwSMYv8OhuYRl28rVMOZr3pi8l3AsdMxkacwoNqY2i0MRJIKyyzCDUMq
O0gvVCYnufJ99UNS7Kz8lFnU+fuDkEMBCZCodQQSjj+IhdAPjLxecvDN2L1MmUQ2RSxuRATas5pa
IKXxMOwi3+WdVfeBVjkr+z2P+//9C0BCyy2nSD2/C9C6Ih6mpOnBGJ17ty4PPnNBiWJfJZXzSrP1
mzDam5GOnwkNklVCBlH5UGZDKmd59zb0kW3K2F04XK/sjHyQ3sXjv38XSDsZFTOwAGryeGfMNGXE
K/Jgx4e/BJmvSwf0SYOMyMDQll5BFT9109d2CJ9UA7KAfFgNCBYeMaZeaJe5JOyuflIzyIqqKxvb
PkSwqigMp164jSg259e54OhpmRHa2IZF/jePawpCGgLWNDl4EcrmCjPcm8qLi8e8GbrLSLPsp/P2
5ji83/sK7J3QhdBUFuSP95VKwGhqXpAcTL28Skf1KraYkoexbmB6zvTRCfB699qBp3f9oy5dPPox
tiaLEwZ4mGPbIRGibdIHPNBuunKa6Ust6m8jkIfza1wIDbhOGkE3iEI0PGdmOnvoxygNVEKD8ctE
Y9ypbSgCqdXCvGn04gYlyZXPuOTJCRzJrXCuYIxn97jozTYrg85/SkV/qclBUTV4yPEXOnU5lCTt
lXBOnv757QDwQF0ThvpTgIqjtJFwAoKRvKlenAml7hiiFRTkXuOw/6z4+pNDzVxO5Z7f2vn8xO/j
4zI/BLCOuv8JlJLhddBMFUoOnZ5+th1xTfPw0k2jS1QtHz3J9wDXjIE4iKaL/bj+dMvjOVs4oBIq
QCa4I+D+s28bRbXb96EbHKYK1ouR6Boho7S6HydTf8kLo9zzqMLwYYrywZiQN2jVVECJ4Kg/YrPO
9nTrnLUrtXCsQUjw3SVywaVfcHysUReGPxQ2nAMMRJs4s374cAC6sBJBrvqIGh9q8Ay0K92nwSG+
ShA0idTmJkbSTHHrVybcVuKbhfNvUkNnphv0sAMU/Pj3aFPspFQ5poMKX2JgXiTWZ+RuCkTRgsaG
T3DlTCz4SRM8ti4DOuoLzsxcXTIOqBplfJAU4prefqodRF7Pn7slG7zXoPbBkRon0X6RxPnkMSR0
SPXyJfDc715ahyt3eOkzgtUAYeYa5O1znKqYmtbJQiU4dHWxR6XrfqCzhcrm6/mlLLgKVsFLKxxZ
05xHOFacZLmWjdOh6xFIL+zsT9+HUMW22+gCaqlP1RBH+/Mmlw4EWRi4QIIqVigfoXepS+Wi1VT1
+nRoS7S6bOXegGxLYebfgDSmmvIftCfOW1zwT8Bd/rI4S5b8zkKduGRWDswovLMdynjixs+nO1CY
KfSPwW09Rpdq369gVxeeU/BBLomFLH2fNO7g2G9yD32KQ2UJFJj17RTFj4PTXidVsGJqyRVSh6Bc
KygYgs2dvaRO43h20JThweshJxlhecraZp/zlEoGAhkyZWgaSQYEE3Ia5vv/xh6/ty/vzLuvqrZN
GCtDHR7yYbpHweIyZbacgGZbNHhGNb1OwhZZWMg8Pv5tKYfTZcbXaScjdKMdV06vt+FhdMLbahgv
eYs3WdLd1HkD5XDmw4xq3QqoB87bXTrFhkWYpDlACE4a+XWb+l4C8/dBEoLYJerCreTwRr6AQF00
9qOY7BVU4dIxfmfypK9vBlXXolhxyAIYbmwH2KTI90Vnf5aT9YhX3maZeRvaypf/1VKNmUvVRZ7E
msdSg4hXLawpxte3GrBoyYMB6vsqhOz1vMmlpVrUvZjGArZJe+j4NIlCQcJG42GFExFJ2/S6raMH
eYrszNkJ4v6Md6uO0u/nzS5dWKE5mk6PRc7vzcwaCYg/5HiDg1aQZwUl8W/Ul+q+z0SqXyjlAB7u
vMUlN0+9HYyaxRwRTbnjhWphB318i5svhXiYRv2ba2g3PGFrjAFLkTYFbFeeH0rAJ2W+pu2rAjUC
zuvQfpd8OsHglPL5fzGgO6DE8Rnh6cfW1g5IVK58zeVF/mV75hvcqs3RgPbxTZ1/bRnpn9Bn/pD8
GH9jL3nzATgyXXOCKywLunVDz17CC3ZvTvmzJAiJ/Hqljb9084Hu/8aNyU7cLMBKAtjdGIIIDwkT
UJUxHULXRBysyN5G4EIZRDv5tDa5vngwZduCWECnKTaz2VMW8YeSr8e0xQ61K8SR9X1sd1uCnbWX
ROfIzYNawo7/tjW/7nWljn5s8LXUqjlYSO+EkbMzyCIkg4jkJGrRa3Di+rtU4/CQU6iqcsXjLL5m
73+D/I3vXpM+G8ywMdhjBIju9Vy7TVMG6W0b4k4RQDYEoaGk8ivq8dKptbei1dfKkEtlOXzAX9sw
O7SDEUzCrmJEwSYHwmfJvA+rIX/24T0VRn4t/14l7lAF2/y9WgwpBd6Pjg3Py7zioHVtJtgFDvOk
O9spCaJLZL0gJk+hDDPCuthiNNuOZlted+UIMUc4rDUDl+4tGTI1bRwiv2Xm+DM31TzQ63DGwpia
uExqGzmsHz0F7vM3d+l427RVQURQR2fNx59bT/2hQWSMK6VkNzUMI2nRs9z4iVmLFVOLR+u9rdnR
SlCJCZDvJVCpnG1l2feZ693KAC3L64fKr//s226nDslVmw23vHAr3mNhTy2CUWqsAvizmDt8EVJG
tP2JxxQGbnQ7t2qcXxtptBIWLS2TToTG9Dl1ZZ7RmccQThlqaeJkT373Cc5x2DolL2eVPNNFJqVG
uHJEwgAt8mFlg+W9mLkP5rXAzZMXEfbOy8iT4TFKXRg5OTmaUJNZoECjeN7K+hbyFpk7ENMDhSCV
kNv8zkFURtr3sZXGB1TMgCJk6W1K7MPDAGlDAR1wvfKELZxQUmnwK7ocfz/5bImiFwjpDpBjBuIN
MNJ1w4lRwvTeVZhKP38bFtbGW0mJD2Ifg8x5FoXolQnbKZLvhxgqN0mVVyLdBqWquGzi4pW6wVoh
Xv4LZ5+M7IgGmcO8A/Q2s+sH8rm1+1pVntrSCb7F7tgf0sHNkZfKbOWFUZKekRmm0R4HUx0fat9A
461zy+xtagfrUxc2JhNJYduuvEQLJ8nF85DHM4vEjZntA03CIoqnBoJq3OMPJeyrXRaY1vX53V64
kEdWZidpiLtMNEWjPHoCCka71cSD4TXOPmJscwU+Iu/cyT6/W5A8ZO8OLcpqGdTJqn8w0/AKTdU9
ujafvdTuNm3mfA+RqbuIGQBGn+b5/BqXor+jRcqY5p3lXEurtHT04FDXUJ/1aNkV6gblh62jQDWd
f+rT6Ilq1q4s0rfzppc+Ishc6oLwNalMOx5b1hDz7pxCdYAA5upVrsY2EghutPIRl9wd/WtNgttB
AlO/PjYT1mam+k7iQAsTHXqvijYsd5cq9U73nIcuK1/RNLsZBus+1srtkJkf90cSUG4JeonMnJgz
+54aQ4rrZcNhNMR1ayd3SaK82LZ4DPoh3JbFmpdd8hEQAIAMom8ExH5mDxFQFSYoy3lsukK/9Mzq
1aTOulGg2Ztg/gsqc+XsrhmU3/ndCRrKPAs8pDsODZIfk2odAJA9ZHl3Gzc181+rQ48LR1ZWMlR6
QZQPZc/j2GCUJ36twtJ3AJy7gYBvD0c19PaZo38bHHFFcPjYovBihdXu/Ik9XemRYWvWgHZD8POG
vKVwaEuWSLpve1HcRCbCJmsR1untEEyhk5cAwnSoYMw+Y2AZmdInqX9QC7h3ptJp7lBJzjbnV7Rk
RQC/BIZDcivm4ZWHZLGZxY7yCAC4RpAQukq1GNaO5MIdZCxcTueRZqrkRTMng7JXOgizdx4TVdnq
kbILsxA0eruLm/K19crbrO627Mezpfc7YU2v51d56sjfm8fXHB8YHwrI2gur4BBa+QMRIJo1sK6K
yqpW3udTNw61l5wbAkkFQ828ot33fQ2qNXQe0U29yAvKPZyQf/OiV+mbE0oC+PNLO40+CKlMEMM8
hUBm5tGOB3X2pOXFQIPFv8kNWKqhQgY7t+vBNJ83dbqLFFwcTY6H40WxebyLdmiXKHMl/kHqu6Tt
Eyzyenr1N2zIITnazICO5r1MLVKh+Ops5dG2Ub6tRPKtRqDehRf9vJ3Tm0wllPk4mViQsM/PvQPP
MZ0ouMKy1JQ6RRmq5Go9Xkxu01/WBn0B02nKlQ3UTo8HCQyoJp4j3ryTJqpla0j1KCmZWx2M8GQn
G8OO3tLK+wNRWebmdKtAdgHK6rjrzE0cTQWSoiZSibBPbJnFlwLdvbU1atFcEOdmm7DT7Vu69uUu
r9SV2O/UNYA6BAYpn0xA9POOr6HUg+eFFu8U4kxdjwZovJLwLH0EC5g7/V2m808mdxEamIaGgbhH
GCmaiwLiW+hBKfavXMo5rpNeoGPIKPb3xOfpMJ9ww0E1Gs8/2EY/PdB2tW7zAp31DaLIO1g3YJv2
mL0uQjN+1pVvptWLa8vNXcnF7t24kL9sbSfLPn34CDLsJUuJPCr01eXuvHs2Uy3RQrXgOhWOOISO
ythkPTEBh3ZMO10Oof754/Y02ZKSIzrc39mrOfpQZ5dFgBOEGohh31stau6iwkQEydjrkIOdN7dw
fIh3/sfc/K00CrevUI8MDklo0bTvLH8zhe2aT1p4WTg+9Fhlj5lG+nwXqyFFmL5hVdEIhnTSuTZa
sQ/98MqmOH2h5vllpbUtwnrjfUmqtvH0/vvHVwpWWXKO8oKe9HKiwZmMMg+9Rz0zDyE6IYMRrsSQ
S8uU07zSVVH3JrGdHZbS72vd8u1HVNa1S1E6/TaExvxpasN26+XI7bVG099HLd0bRic/GaPQ7/xh
WOuhLlxZpGhcuoK4Teo/s0OLcJfaTJ5QHo0W5WhduxHdhL5dpW5FpjyhPd6sBChLl5fCNok88xR4
uDnyqKzgP5mqUXsc0m5TWNmdWY3OhefG31QjeANy8AeCo1f2ZO+sSN2oRXw9ac2d2nrbiW//4S9N
yxWiDdckrqY5evwVgGRnXZAlwQHUYAv6TPQoANj780ZOn1kAb5ocggc4ATp1ZiTs/cQspoqsszdf
otzfd2hwK6O34nwXzAB51TXJEszPnQPtfYrsVj4KumOxpj5I5dxrvzbMG28Szq/zKzJ19uU4u6UB
B0Lp9+nV4X043re+jT0PPJ/1ODRGuk1SoyYdabwL02yne0OhLg63TpBdlDpqb2pcuN87tR5uoWCG
vZwZtIuuzjV45A2I1VtX+yYB/Iihqb13pak9jHx4+AtVa35FJjLWE8xZl+WANMJUlgWS3+P0ULsw
OA+Zk+z1EeEsJw7TqzAk40TkVrtrE9W9Bg0Q3YdVpJAi1dNOhPZ46fti+jPOk2iThGH0YOhF+KoV
briruqi8Pr9Lp9EB815AchC5BvMHndpsl4ooD0AnWDTcveC6bxFRGnZp9NIBf67jP2tbuxD61xgc
tFb9sIwdbWV01V/t0d7E4qrWYAZ0TOrNK6UW7eSgkGlBPcG158gz4TJzPYMXe33XN9Ehd/Ovdlta
qEEE2rVvJIhoul21sXywRJ0Yo7vcibVfE4qcksLctu9KDYnKsI3Na0AR1a6OWn2l8Tn/cbADwz1L
LVM1HQnXmu1Z76V6Bj388EBrCitJI8nK433hNdrK5zn1fBDcSZSWBGxJQObxGc5aDd49JdUeAw8q
gDbps/txbNFal0qC4b4t+/zb+QNx8oJKnA5+QILHwQbOb02q8ByUZY+qWAH93JB5/W4Y8hVcpdyg
o6spjQCxg2eZUVfcwfGymI0Lo14tqF76QXShIFYv7l0QF3VYfAPJifLjx2N8THJBiSmpc8si7bHJ
yQ41U2aaZGOufmGN7nBBFx89x36lV3TyyQCuwKVHgkTPjzHw2WPVVGmS+Yi3gFmMt4XibNGEP0St
uQ+a6GuP/PxKyCOz2NleyrE4XCqIcfha5GF9F9H5SApJWk9xKBjAi+znGJ1WJ1AeM4crCjo2sFce
x9MTgruAQ462Jl0DHo1jg1U9VkbrW9Ghoaa0rYuyQDrEy1deikUrQg4W0i9gSmJ2RNweBE6jJNFB
yrcpqHpt7TiJLs8f9pM8Vnq+d0bkj3i3d42OYgVSmt6h6tGxQnds8iyCYfcC7dW/Yclm7IjPRN1x
PinZCOCOWSwhWqryain3RWK/NtatWazEbKc3C3gldDokekwkEr0dr4iePvoHtjEeSvS2p9R7ybt2
kzNroqH83bgO2xm8UANZCfOXvhaFTjkZCSfLCVChgZAoihpgW3nhb6vgzV5DQqwZmH2ptg11L1Ew
AA+mvXUEgj6FVa7NU57eXXZPwv/lOOtpkzPT8j4eUo62ro874AlbCCXAY7WSi6RaY01dOnwMNkpi
dlKIExq1plIreKKG6TBWTAfHqZR4QS0j2YSVtj1/+pZ2D1SoQxIG0wcwluNT0ZrCLIoWU3bqXDRe
+yMY+zVEx6kf0lRAI8wlSFrJkzJDN1pdlMTewENtXJmVsZv8FkiAFOVIt9P4CJPm+UWdBuncXgrs
zKSRFsgK0fGqPP3/c/ZlPa7iXLS/CIl5eAUyVVWSSk1neEFnagwYMAYbzK+/y6evdCskSm5/by21
Tjk2tvf23muoa7uFxdJz6HT/0GaAe1zU1imnkf0oKgrTVNcejuWYQyAe7n5xZqkslSZF2V/7xwys
CB9nUs13soPlQmjvAFTAUY/7l/69+FmzFwDzYdvdgYUjTUCOecGPfEQjD+ZGcDHKtTlk0a9vL8by
C/8dFEAaMFdQuAWm5nwtfN8o8Hma7qAmGChPUIsRrXOP1X51Zg6Ym9itOOfL3onZwEKTQqvxwM1+
Q/uoTSbe7KbCj2BayqCIaZex7SjrToS7dqehVANGIHIGgDgWoZu4k3R6XqhnUVvfzWjAHeaklosC
UU1mKCvmA42tPOs33Cx/3l7W5YyReCKOo1+EN5GFXb2IdbXhjgpZGbaYCTbbUMk1d7MV8vNn06RQ
/oT9iiLNn9uD6j96HtExKETX4O2B/PKCH+gK2Pw00agArhm/EFLuxQyTu5KZ4s7CXvY09PQ+jaSn
/yn++XPIS1pM6tkLZ9j4uDCbn7Ku3Q6oCcKbEcoj0D+EudHEYgHjWpsBlf0/zBUHGIVXSHnh7j3/
Bb00VTMypZ4nePl4tbtXvoK5ZX+P3HXlQ2oRL23XAuT3RRk5Cjomc9LPz+AOQarA8d4ZbPlmM/um
+hCGDkH3lFv1dCdVuvIlIagKWDGKmuDMLgu+9VxbIzTjAcnitnpyvLA75UFEHtQQ3OuHXTkkuA31
cwD7NYK+1flCqtCEInbG1HOkJh915OBZeO6r4xW/IGoH/8T2ZPjlich+dfsDLi8eraDxeVwd5T5t
IW4SC/YsQj3PjfzNe7j76c16e4wrkRLtG5DzkXXq7H2xSWBIB51/zcJqWTCvTLhgpr5GIRkWZFVY
LuY7l+lyPDCq0LdFdULro2kE0PmcvNbMVWST4liCXzqzPovzKHrrBv8RWkCn23O7KLLpwVBvweZH
bAbZUX/YTwtIa1+MUhnk6OGFV87WKzw/ZFz62c+wZrBZBeOQjCV8Hl3kcfC/dgRhd9Z3uU31T8Bz
L0DNHdz4C0oEKeGD2AuLHLvG2hpUQQyMz3Fl3XOhWO7Rf8fRucHfPssyp5+hNEZawciR57V4mgKn
2jdZkaVhh5pKNkV94jCzq2LD4sNbr8g93OdFVQE/QPdSoeOhnRygh3i+1hBPmLk1e/yEokhqWft5
OLjUhnxnnUDlLe7R/4D/LPzO/wpNFu/jmn7XrpO3P/mV5dbMOWTLOpQ6y2WQxRTl6KX7h2zUTQjF
j2hB3B7CubKFtSY/ihQacnVxHTDuAofkeu0JPc4ERRNUKIJ0hCjMQH/MjKVecEQLPfb5fChbthqL
ATCMnxE34Be3mWGlBgu6bC4T798qvSDHatg24bdh2vUwoTToDj+7ZrBNqNZWBI8KKpKsZ7Fnv0Z+
uaMOgN/dvaeuzpw+B0YkOUis0NGFhoOuDS0yKx8MXZ8BVXFidvPSZi5stazyrSG2XE1MvcAgdXd7
GS8CpB4RrSjI/yPtsS9ORkYGZM4y12xn2IkKMvE44/IVBudwxu19mEQK5z1sfQflGAOM9/KegcTl
XkG+7qIADa18AFaWeR2SXrMGu6o7DC2soXJn+OKP6oecPffOjrnAl+qpfh5JX/Sf7iFAH1oZ1GQ6
GKSctmgNTiuoDobPFs3IOx9rewsSR7C25w2tCu/U+S5JBM3Vdiy6+k4Kfbl78VvQsdSGctCYXmpu
QqVbKaB0OrTNIAzyUAbifSqtGMyxe2fxguH7d9oAc4E5BQksgIzPp11ZVW8BDT4dgENPuGskkfVK
8nrrMiPVrBWH85hFBwi/xMgQ176AN259DMjJRcqQzcD6cZne3nXXvjnaHOgv6ZcNyhPnPwnCqt3c
8LA7zFLMyWRC81bKJzea7uV/15ZZA+ygd4VqDhor5wOFwgebClT/Q1hY27KBLLSpEkKq1Pdgdnt7
UlfHwssaXUDAI/HMPh/LN7gqp0r1B6vtgheS+3B87Fr1CP3CEtV3zv/r6xAfFm0xeAIgc8ApWa4i
XvHMUJHTH6pA0edOOnw1Q8c1HaN2AoKxaxNcVPwtIsraoGLvJIxakKHkEU2yaJrj3C4iWNqHzer2
QiwTJvwuZBcooIFphobo8i1uFhkbWND3hxwIzngmId9l6FOub4+yzHcxCgrGAH9BGAYHaVnWB/LF
IgSCkAfc1pDF8CD4UbRQa5ynvV83RhxSmqFx6QV3PvOVK/rzuMsGrBmMtgtbWnWYXWBdsl8j3ea5
C/26fm3596LcldzpbJbL25FFJc1nv1EH6hfWyXOLIAmLfZCZNvoVHgh1RVRYH6xrvSPcjfgWktm+
F4/SuGfjdW25UXpFvwnCSZp6e767M5TjLOrR+TDaOd0w2A98BIPVoL5NyS4zIQZgaoVO7FPvTmHx
MqeCNZ0WWYeDEpDxf7tgn65toOEtELj78WAH1RdgqXNZxxRVF8hFvuqqFawh/zMOX28uncFAxAmY
6YuuhADuyaqLaj4oF81IS4VJmLeHaOLRnd2kl20R8NF9RVTSF7Pufp4vq09DBySDWR2aMIvtca+K
Nu7Ge2nFlROpK7MAnOhiMNSXF6MEvBwsu5kOeZk/CWV+m517NqFXJoLojbcZVPL0UIvMhVvEDsva
FocSajhxFhSejqv9qa2DX7cP/rXJaG4p2tZ4cF5KGRlNMNmiHw4Oupfv1DCjuM2y5tvtUa7c5lol
QZ8+JNQol54vWc3aGSQx6K3KmdWryP9Fva5MRqN7vos1uzYhTVp1UPlBTWRZ5eOQa7T7Gpl6YYgu
bqFKjQdZdWejXTm/QK5CTwNbGmDBZYmpLFkHazcThq1NCOBXWMV1zodYjOgAe1mxGhwu1uHU3Mlz
rs4NDDhNM0ENdrktUIGch5B3/WGgg3ywy04lvXG3NnjtY7l4BaDugWiA3t75x3JI4xuNNYyHrDfz
B8gWyRWqdNWWc/O3EKRa3d4b1rXF1A9K3dkDInGJfXZmGbhdwLsDGLbjbxEWzq+eq3ZtwYZ4X84D
mIt95v7wegKf49Yr4fSInsbO8DqxNqam+TaYWf21nOcm6a052wFGXQ+xgUc5i3sAHe+FkcX66O+N
HqvGlaCqiW22uGUMTsH8VlXw6g/roWa/6PjhTHDPne4Zly2fE3okXR5HFzLCbXCBbvNyQ1ZcDv4r
H6NYZdug2TsCZl/O2oelNtC8XLpHaK7e/iDXdhk2GW5S9NIuMV82BBOnEc5PB8jkb80AlKmiUUV6
e5BrN5yHSwd5tA0m/fKYstIldtvlw2HI+Unkw7E3XtxavvwPo6DBioczpO4QrBdbubU9AtdneegC
+IGyDW0+qvzO3XZ1Jti7qBICdQPU6fkYthhBhcpB03T0efTwFFm55dhAkjfw7wTvxc6D5xfgRShL
oimty9tLUhSrJvRlFM4/OGYi7UfvO83zY2+3iKhFeM9P9to+8G00SkAbwstqiamQtj3D1WOWhygq
hjoevKz9Y0no693+RlcmhZogrlHomIE8t7xLW2oOA07/eDAQWGOaPUCDLjdpF/8voQEjaTtgwMJw
4Sy+VOYT0jWjIw9180EVKlb/w1b4m1rhGQYNsgvAriiK3nDzURyIw7/oh1hgsg87DLb/w4rh8ODF
AtXgC+8tfDBeQHlwOKCkANfZsZNJJvs/c+ugsQG7+P8+2ueMcREOAOozPUgrjofBa7MHEsWhEcWi
GMwH3jH/DtLjQlQNWxywPaQ9Wp9dUzfPTxM61ABAjbI/hHnjHNyAVassEu1pHspxZ0UjXZHoT2cB
foxQ6KWEWcUeeqD8J5V1sQYcOE8IN51VY+HVQgpRfv3vqxFARAp9WBT90Es8/33T6Ney6vEulR08
fkcr2ITdnEbcWYHevLk9lt6P5+ksvBYQF1F/RBMWYOzzscomyMKhx3MlmIvYnOQmy920CrINUu0v
MpR3sovLiwzDYf+CKwvdHpCRzodzoFzWdBkqfDKX3q4OcvagZa9WxM7v5bfLyIab7GysJWxoUn0/
uNyYDlNZvFukBTzOc04TmdDEytelT9vYZGyFSttjoYw7UeHvJlosLNiXNqJ3gPQG0Jvzmaoin4pB
wdfRl5BwkWP7avmFvXaEx9Oss5oYJZ46FpzCXb2xVDIPVtqE1SOqek+23xy4fsdwuzzSkmyMjHgx
I91vORTtysBa5YXXA/zZNonZ90c6sHZF6qmL3aAaY6MNjq5qvwmYj4OgUL80vbdxPPmnb0BplXX4
rfaCx6AJPoq5xwvUSIYge1KomVbh/OHTGtX27sM0dHGJ5Ce4SqWeKllcG8ZX2bmPdtMCbjeYScXQ
5xR02PEcKZNXGV8d33iEUFnqD/Y7BE8OWQXFzcHpEqDNN1By2Btju7eN/N03862iPl7InZOANvXm
Y/O5xN0MjfkIErSKPZ8+IDOCABPL84QG0DXM6YlCRwQSfO9kMHXP+g/4nnsVGI/WdK99dblXNW4E
FVatlYRMe/EFK49mBrqOYh9OMWriWNe7NfHLtBSFXAAUsFehJnkRLWpvchqnCzFE5LFVQcS3OTK+
DsHA0qEyXzO7+6iV4d+JhldqFAjvUOQCHRDXCxi053uTgowa+Xgq7RF7AeFtaRrC92rVBvQFwlEp
dtOuM3kVa5+ZGLjmYTOYzT2n7Cs5OcKXlgbWxTcgCRfr60EOpxk9i56CXj5DfXnLMrWbOzcec383
hcOqGGXS8gEUD5X/U0HzsxfeWzZNT4yTk8/rOp4F6yAnUWyoT37dvhgvMxP960C4RzgAN2NZHKy6
pkbmHKlD3VZpUNTP6M293h7iMis5H0L//091Eja7pO8d0IVFeHC8XSC/I932xjvwq2sTAW4ImHm8
fdD4XUST3kGRFgXF6YAuc2KIOgZk9vY8Lg+KpikBQ41sHsXUZVkTRogcUly2PLjoEprypy6JKDQi
bo9y5T6H1xza1shM8UlA9DpfLtnClEwz3Z8953foGbFLN115ENC4aAGVc8TPcTBW0vmvUA8tJ/l5
2MVXsiBzm7UuAJNGW42wi+2iYU/s0ls35lTtZ8DMHgUTztfQmOxn2ODdvST+yvmehxJUAfD9wN1B
oAbs5Hzi4LWJMciraW/XVfSiMge3nRqKddRTA0gt7iSWPjLKzlBoi+xJbFoq8sMIh54Hq2RFikxK
bTJwp0VMbS/bjVDdAj2d23zb+xDfSmrJnBc1ip88DIfXoDFYmUxw+ngE1sJ4Mxo2pc4gp19hrbKv
TjM0P2kJWe+swUAx1EaMN3TY52OQUXHoLBKtKo9HSJxcEBwH1FotFK1xl6OXmc1C/oS5Ezon7kgf
FN4yaTBVaFbVUHSNpwZWX/bYWy+2jCQIJKR7B3O2f8DvdI+OATkXlRX1mohmWGfDgBwJQidbaWl+
PSndcTVTH3zUseve7my/v6Ywi8+AMB7CqBgXA8DPi/034SqH/k/vQXQ1ypN+sqArVf+pBwtOC/i9
PDpZgrN0au0NxEfeK9n+9vkoUazhW1n0K7MvcZGERloCzwwZX/m19PCHOoOLFAT3BzNQ/NFHHSvm
0ihhvpk9+hOwuahq7imDcLs7vcBTaFjlUx/F1O2/17bP4kCicYyIDHrEjE9tYrkj2glUiwojIQDN
gMZaxDSvMtBaIRI6Vv80FA1ku1PfIzlba145U5LDcDshyDw3rmOUic0R8dgA15duMrsUPc6VGXZJ
5tf4vfIERccyJsTJYq/rpzjMhyB1SgulZrHno4OGlfdAA++nk1Fr5yo7T/vIJesAbMPYMfK3QFa/
DWr+jKT74oTzg8qmFBS7lRfw9zySZDf0Uia9quokGEWR4ieux7k98qr/3hQcNRdavYH67Ce5Wc46
AymTciiDNJ+jTV+0O9b4h5DZO8g2JKEHgxiGX83t0YiLct6Ycz9vwKfZTS59NH3jB7jTJ9hC/wq6
bFt07r4x5A+q2jkenXBvhnOWDE2bkAi8Xcqewy44SGP+CiJWEY919RoAYtgNwQa20luUlh5b4qay
6N4yWCJ7IX1pvTmJmubJ9OhGYMg8zLsEsiCb0IQOp5brCsM36Tg72Ly9ern6FWXebi7CHUBDiVNF
76Uxy5VvRcUmzGGJJB1o9LVsW2bZIfSnzVjnq1r6b4yCD9mYHIopZbkLM/Y0GNW3MUATHBsM/Kgy
FJsOxZ6EiWGO20JNG280UohoWOgoRlVau+1eNCpxiozfeWnocL44PogNQACAPAsUwLKwgK1uFkAa
jfvRW4fo0saD+RS0fqJKGsMJaePP0bfRofdyHU1pvhgWrURd40JCvqw0ulmUN91UjXsqbLa2cq/e
KZE3UHbIMthbBuXGapoMbzk6PU42J1/Drm/vBMgraZ7WafsbulAWWN4cpKwahceotQcOtDwBrE72
oLUXH9CClU9y5t6TEY4tBKvm5uP2raWD02L2aFWg5AEjUfSClj037nPwC4ph2iNY6poHjGdr0Hru
hObLRyQC1P8bZdlhgylrPo20H/ewYznhP06N6F/dTDxRJ9z40T06Q6QfpZ9mBSCK9gQB5FOzvaF9
ssgchzZifGTu/FKxwnrireXiFZeH2j7LxSs2b49en4OzYVH3n5xwo9gVo9nUyUz89puBZtk6H5R7
mEVQ/BrngMHieDLnaF3RYFwbjb4cfFNFm2jyC4AqApevwdsJNpGw5KYgM00bmmkEm6pXdEZD3HJg
kTq6ZZO4ohgPcKpTiaq79gueQ3312A5dFazAbFZmPDnc3zAoVa8nbJSjR6GAK1u73lg+nlB9ngV5
zAO3+tF2hvu7ixBRoAugvmIezpzmbbSm9nugwOYMeDLQeU7mksoyBmeqOkDLsU4K0vuveGSLj5H0
PPYIGWCe0hWpVytrN5qiXylb2aeJB/1vaIGQB8Mq2BdaCWCLSDQlbm7x1wEWS7G0jDY2coEyVlO3
MUQM4YbSh+W27mz/yWjGoAQXS9ip7B3yzmBZ+1pHpqqACjGMtQqiYec31EoY6pdFAiOL6I2Dbnea
3ZLsZoPMMfdKuQYrD4kLqas7xKFFYgqKIlxtkaWDFQtklectIjZDi4NYJKMv0gRKAuLsLDJiCiOU
O5fM4mr7Ow4qwICz4w7W0g7Yr58T+RrKhETN/ksXfCkiwNi9DoDDoVarFqA1yJA8BGZPY9bLeydv
iRXRQ0PCGjBgLYKk+17nQ1cBrYa6DJpTEQ5eAkK8v27NodtCMSDr4nqcgoMVTNZDOzO6dsfR2tml
yFMjlHhgg1SZlHOv1l5r8NTFbZQAXPRTusghbt9DV74EuEdYHqDB9WNk8SUCNkpvHoXzwl3yxKvm
mVnen7q451a7eOugigx6mK72hyhh69L/+WqMFYBJcOqBOv8IcKuXO9UaaIcu/W+T0aNoKFCAieCJ
uLQkkgaOQd/Y9Fn4XwDBhgNBpn7eHmIJffo7E+TnKNxC9xJOA8vvSluvDljenqDMihZ6J7ae+FpZ
kGpt9rNnJ+aQbz3k83Y5AopzD4WzCFi4YEEjB9IH7w3UmC8QSC4lyuxb3r/g+kqA2Avk14z/tCo3
Voy/G82X27NdxI+L4RYPHGC4SA9wU/aiaHRyJ4vF3DwgqcOlMISPAqYXt8e7OK+QIrdBC4KKKWAP
cL8+3yYBh5V437j0ZXYnSDbWP9roKMz1MGaHoeRxWe9A9/sfhkQLCkELF9JFpcenFpuYnqLvNGle
7MLaTYKQ7IgY4w40X1I+EaO4o1yxLPTohdX+YThx6OSghbyY6FAZpWPYBG0vJxBr2UqVwgtbwECo
2gP3mgCGlYqy+IJSERyWy6Jct03r/sfj8u+PQKsPWo0wTAsWh1K5FShAA35EJDORlAKafnZ1Cgp5
zzh4WSH4d7oQgdGpCMzxliBpmNyNEcJT9mIAWdW7b/AmXoXRDP5/sYZWJbwjuzkJQUaEEs3tz+tf
u3mgoIIWXRiBtrxcaT4W0kWRFqgumot0rusqqRybHkEbMBMyBfKxD/FmyiuOd3tE/SOTEsWExvsH
eQ7IfSNebIw70ytqw9NGUkc/hvz2qR666KUhEzSqoYaRhrVNvxQFUiveFt7aUtJ9nBtlI7EVPVxQ
upl+RKMg6FJwP1WISVB3Neo4kxb7FpAaLmO1IkfIFwxJNKBhWbvhb9BG5DNpgiLp5aR2xJTRyiyE
XFXGEKUTIGogqCu2dWxU24jEDTS1oBrFtsgUsC/ETOsxAgWlnqCmjd0f1yEKmE6Uv8+qEBs7893U
NSTbwJrRT4PSxUMyavPtyHiezqNjwOS7lf/xTsEljbONG0wnix4QQednXIiM8aam8F/3+mDbKcuA
T4+yty7ysjTPRB4T6BTeOeVXdgHAVqj3exgX+jaL89ZqCx7gtM3nemA/0FgKgBuf7kxsyTHToQEY
VOhhaXQQ9tpiZmjnwOElatiJKsNGD4CTpKsKKHrDiyg11FCjTjq7sAUpgjYOTcPceh4ePKUIDbD3
mdgW/eQkjt0Hdw76tdl//mH6MfIpDUKBtNGe4dXznCFsVPWM96QNv9nbR22ZSujIBDFoABc0XgG2
Ceej1NJgPVUQ2fCRTq3NarKe7LAo9lDkLe98zr+R/PNDA+AUXH2ozmvmPxrUi8TO5AJwphGy3q5k
U6IKqGu33QAN/pD2uiMQiUcI6rCj46t/mDP/Iq7ZJJlomqNtZs66JpX7NHgQSC36rluTNoezrkKR
FNLIxrsBrd6tiZx4CwEmY50J10GcF98deK6kPBh5AgX16M2Qsj6GwTi8gYmRJyFDB7uxXIoLjoLN
3VnjGhUrUDR7P7wzf/3BFtOHFBMYPAgdENVanqGOskYQM++eG2dMnK5/Mcr6YNXOh6zvqXBcDAVC
G8rTCMa4RXW4Ov+qeEN0noeuxNFF0fBgsHD+7udz+dbTutkjcezvaPUt96qHUgC+pw7HsHYAL/l8
PEUba6zNOjgYSjjfO8qh9Wio8uP2Xl0mNnoU7akALrxm8C6zOK8PQ5JHU38qfagDk25dCZK6xQRO
LUOiI+5BXZdn49/xAqiYQ0EDH22xX6OMmRx66XiA49UZjvV68uTeKu4R4ZdUDtT5MS8t5ajxVJCb
WF5BJQsKsyqyA567DFTWLmg0bjiKnjihPV7HqmniGmCqlBvu8NUuiP/STHafQDxeptjCRRy2BEEn
ENW6K1Aw7sGn31aijXaRja6gbXDyNDYIebEfNtHDyEh9nD3Pfg24bPZZXoFsXdN/7KEC73Hu7K1j
1fkXSHLjYud+xj7wane/DN7sAz7ORkRjCHbsfRA3X29/4mUbSyOYkGWBXBti/0KjftHSnoKJ29Sp
2MkETP0xq9x2XamqWbXQIdpVtjkkU24H+66qXbiae1kqbFDSYKg97DN4vjwwKJvBnS20UONW9h5W
yTLupFk9gL2B+Hr7117Z9lBnwn4Heg2BZLlBxlL21gjow6kPwuqo5hxClZYMt7dH+ftnPl8c2B/g
pyAOATqC8Vx9Lj5FAr8sKAcpnp849zaN49Yx5ClehpG/TmWeBBMqnawC77lMS4CBPQ8lwM4oXuY5
uHPMr30dIP5wo4CcAzbbsvtlOSMMnqLcPyguOxRMVJhZSedHPcw/aO31qN9YY2y7U7OFAfeoVpDp
zHF0uuKptCp8Ox/sK9jgsg+I84coV4C3JNAN/T5HtP0WdRkq2rcX7/ITAcWKByygskj9Lrpp/uTV
JasiBuAAhNQD8WwRZ3V7iOX7B1sWCRGQ4ZDZtvRL6PzzlFYprKhS7JQ7pfszG71uFRVVnbLSaNZd
E8y/8g5K5pYn/HSwh/HO8+vicft3fICPcWAg6nmxC1HlF50/Duw04iIAncsYwWN+4CVf1WCjT1G4
saNTCKnfACkz0Dp3wtq16euyCYAlCO84CufT96Pa5XWDBGoIB5KwGQweX0zoCtiQf5LfCSdVPHlN
3BRmenvhr84cJQNMHGJTGlp/PrSR+yErzZGdepP3+96tylXbQURZIXfaGmEFkK8NXApMaAU8+yzc
pwbUlwRvnLRDH+LOQujRPh1T5DUAf+vSLb4FErdlfGc8QqMDEhZ7PAml/P9COCx2898h8IVBd9Ev
0MsMijYwh5xJ8VoOdNo4fBBHmaEFc3tdF/UKPcpZh3SxrKjGzAW1s3Fv9ep7PZRPsEYwks4JaOJP
/E9PsLAFDe+UF6/M7WzUxS1XhaWHh1Ao92wEpljZb54y79G1FxnEvzPThCjUmUAHWB7V1m+CYAiN
cW8AZU4FeXQB0jAgFmYGh9psftxex8XJ+DsauiTaVQHlH9ApzrdnYMh+CgSR/xfykoE8OcTOrIEv
uCXvqrhf2X8ASaImgPsI4rvLch1DtlJYTocI3sk2HdVkrVlmwsKdV/Pu9syufCst7oSHOSq08BbQ
M/8UkTqPzdQ1mNyDDx6+lkbRbfuqvAdnXWSxev20xBIubux4xMDFjmhtw2rzwZL73nTkkROUBjuU
5H9Tq7EfInCD/tye1bLiAQQdLBOhQfG3HAko9SLhayxOTbeq/b0EhVnmGUQmZ5qUrPESuw2iNJq6
t0ZlMobTwBQXTjfdCbAX64rPhl4eLCKRTWj4x/m6iqksCzD57T2YNiDcG02+ZtQof92Zp728qfQw
mlSEd7UGby42ZhG1qmyHwttLg6Bokef/jPOwkR4YCq21HuG/FPvWJNO8Rs4VwRl4MMwuZuN0j5Vx
MV9oBQIOAv1FzBjaDYvQ2UZDKybQT4+RKj4g63/ioX0HgY23wXK2CM54B6GShSo2eheLzcoHhbY2
wGcHK7NeaW/sihICYZC4HBNDIUdB6n+IbIbOgh+DohA3hgsSUpl9LUT/CA7Dkc+A6NqNWCvfOlpC
nvLcgqDGP07Zb5ll/+B9DRg0s5/apkfwswmaoEDhDZD2qFLiVZu+Db7NvfUylXzv1lES+vJQzCjQ
qo+esIS26miP4p0Q/stFgPIlPkoIreXKXhsgoAqHvSivfm3C9qk3s5XDvK2ZPfX+CNmxApYszZyg
Bufl7xwWCn5nnYAvhGtudbJ4/iizn0NWrmQ2bC3AzgrMvfL7pIEjk195p9L20hoOdYU1JdL4HU3F
xmqJQmEPoIeKbFSR/RKmnbosX3mDsw3COi0JIv0QCbTKzXhGtxvGgfof+/NJZshIB7LjmZvW5rgN
RZaU/Yc9FhD/sJ6goPEFBMKvZlnoLi20BS0AyL2TnMRjVhhb4Lwzy9ganD/CbHw1Z0/UU79Qu6tX
mhaSIb1BcygpxLeA96ue9MmoPiDBkTZGSZDo19BlLL40Yb7xC7XGosYT8wH0ZQmAR2CYVH/MjL1E
8/AAqRmUcItV6XrbzmBpqb54c/fBbLrNWjshaNoMWDJTGlvNTLZcBgOg6LWBmD+I8aPjbAeUFlUw
f3ddCaHh0voyDH+Y0ezQnd4MtFkDWMWkM0Jy7MmYANnk6kuTfR+7vopVbcQN6d940D3C9CcNyxFq
i31SYBua+JqGVa3yHox9ytMoyss4yvzHwq13OZmDBH9FED9My0r+9d3LbL7OHLI1OcznOtt6Afry
VAv2kNfZPkfDcPamVVMfsfCJyHrIH3yPumA9D+a73dIeOtDBP5Waw5g23zrWr+fOgwM0EL4ohR+m
vn62ZsBCct/9TSZ/bTblayimPPaZF6vWekA1fK2UG9uhTPyeb8Djib1+Og6hfJvDcgeH892YefCZ
9t4J9Q+oDj1H4fxiDKDkSrkKA6XLse8ed49jl32tAv7VdZvUNAfUR2vs1iBWEwBJA5AqA0s8Ay3i
aHgIi+7VyoJksslKSyzoYUeeSo8dTICaStCQ/JY9tsBEGbw5gKH6j8v+/osy7Nd5aW/zrl17FELg
lZ0KFKEA2Q6bmNvBd8HzAs2haCsHAD0CNP8Mw4khDQuyMWQdCG3SYK6+4SGbQCJoW41P8xhuqFWh
Ijp5cdCpNTQbfsNq+Mht9xgoRBDPfPIn4JJp5hqr2azXIYPJyjwDLQGPxnwrne44h81bZgVPpUEO
zFLbpixASYCqt62wK3Ir4X2YaMaAovgbvZmMvX+qxnrluP0byjxg/JJVX5THFv8QDZs4652d4HDz
htynAObID/IEKpaxXi0sapqzn74R7EIWPIkqh20rxMCxrapO4hCShyLoVx31t2jvfBTEPFE+HWxB
0Bsl9ld96k0wKQPQqnNhxUp892wQavz9WBYbr3X8jQs4VTL00yvPym1j+Os69D8GKQ9O170LdB4g
t1qvXRnCapQzMzW5/c2vHcRcdHtJlrDCA1BI323QWRTCI/HUsXYXMbw4oVAI8dVKDGnu+5uKgDyI
au7PtoFhtiG2lu88iFImk+iS2gbqFMT+GUJWthE85ZQHsU+dLJ2m8uBHPNHXnz9A9biiZrgaoMUE
IXXrORvmxGtmKIfY3o8ZnkYmDQH/GQBmcnskAm7EfuP5ixq417IHU3VfSWCiWIx7qu7LrdeWK5p3
j4jHsUE5WvPmDgEdCutQ1hgY3/VDz1aQXEdqCC2YmssdZMErAKWKGRds94M2aBdklfEnr6If/4ew
89iNHEnb9RURoDdbmmQ6ea8NUVKV6MkIevLq/4dzNmeqgR5gBuquVkmZTDLii9fm1J71C3WlW3vf
jeoLZo67QV+PwP8kulvK6heKGc/pbA4ERG7rc1pnHEUsSgX5yNVwna3y4qkbEQhIsc+LM8+b3yNF
uEyAU7EuMp64xUZ8ka+J7Q/EcdA6ZBrPwKpWqLZNwWrJrc+iM4iDdACkFGTPvek+ESW/hZnibu+F
Bikd4MvHYun2m4ocaXDrn7aV1SXXh/zZzLX+MCIS9tVepMFc7YqRQrUI7uXGwMPvTcUL+9oYDbMl
4qJN3EuJOO3Kr5hCYn26q9XZ7rPTqAmg7qIuaawNqnw1K1lQya5sRDSX2XmG8nyxy37+3VLUp2GR
L8szU2riUzi+IJ1sVIAibfWzte1SWoK38Rd0xHJUTGM5GNO4XrJkGGPNmr2TXND+20NWPm8TTdrT
mi6Z36z02HQZS3dvoqrLlR91cXRkSZpCv2yqItoVik1sSaa6lzU3vGDqVedYTOkabZMFqZCPUlyy
hUVzFq18I6ZHPLZRIRM1LqapCdxuq785a+bR4mixx804w1MRs3ApNJMMm7rzc7k+MeURGd3mGMO9
+bD24nbRvfu5KQIesbOQ+mXSELXgVQtXHU+ARWaC1/9RHGrkXXUtfNxeP8IdX0l8oyFZ191I1bJz
h3phw8DqE6DxhqHopynmcN9zy6aI1aI62RpOwAU9XKW1gZQ2HKwdJo35C/VYnKPwVtL0sCSQwIqu
L9z0k+FL0UTwESe9G6JsqB4r0bqR4uRfOHArRKfjh7ng8s9re/HXebsbx8n15eg95nlG6X3ZfeKH
iVS1vWsB2/3WmNMQXFr3xz33qx0pqMHWs22b4qtj8Vp69rlir1ynmSw7k9+gaidCUC6zzkemq4GT
0XvVTOKed3uccYApen+fbsmL5mz2pVc8IzS2/KilreKnefLcjdTp5iSjRhpJn6EmXOa0XX/YRGsj
DsqI2Hem2urqKSIYoFNkrj9k67L3VYXsCdGSmmCoDKD7Pr9AXDdbFw0StIYDWy3IAJGtE2u1GWNa
P+JbjmCm4n5uD5uxVqFIDe7YOSwq3gvSjyYx/KGVcTG2L8ZWowFeyJfmcV3HeJ29Ny8ljIm4gBxl
otY7ESngfF78xK3u3jvVvpZTEsP+Ru1aM+lYseMlh/3POWDuo0u9TqcpHQKsd0ISoFKakUYBtQlt
U5ruPqFtCNTrsQ8hyOi3SKbP3N4O+8fb4ulPZX+c3DZOpz+prl5WKz8Rdr0PYz27kTI2cT/A0Ko0
CQ3pzYRNYt+52i3nR83NfadukSiMYFHcWG1Ja5nd7m1zLL/U/9QiO/b1eOY0R88curhq7H6S2Yu1
qvjjNNpLbUyQZ9d9rp91JbQgENPhTeE7ai8P9JQOMbY59G40MsyhZzxMCFb3aaQZ/6hoiUuvCRpb
CzzBnpp5va9xcldVieK6PQvHe5im5GAor4wEIXEjEXm6rzpZCYPW/pjtct976f0+FOXKdiEJynCH
kz5/jqZSkvnSkitT+BbrI8rbGLTiYPBXK0pyBDnmNFQPoaPlhywtpe/WyUXC8xqp/dM0VuRsPcl2
Le3ZM/IKmftZ/1os5mF3Yo12fqZk4mb/EMp+eAY5xgDUf8m1++jT5ojU5mZun6vBS/2m9+JumC6V
5V48DHGuet3HfKEUX6WKGtcgBdyXqdi9K7rFDm3Gkk2598jR7ceod4zIm63jIsYna7JCrnXi1SdL
m+PF2p50q7tTvOZsUF25X/QFM4yhTX6aNFHfP4iM0YKoh310tNSWVM8urHfX1LS5T4vSX7aVHWxM
/yxtvyKs0g3U+M6B1Pc7m0RineU7d8xgmTOGicyfh+FUjbnnW6KlpZSOqtmtY2fewlyx/Iqy23Qb
gn7WAitRgn0kAlCM1/KXltixo3BrFjeuSMLMNQ5K4jyqnTwqSooPjEXGnn7MaTu0ShIp/6ntWJj7
huahSj/ctohBFUn+0C4qvpD96JcyReHOol8c+XnBXQS0f2Rqn7b5tmUr2k+ZAw5qde3OJPIc9uyh
Sg7n/RSaK1O8SJmE6XLntWW0L62CR8JkHW45fDR6eUiT/HZoqmM16c+ttjxko0AwuS13q638/nes
QP8LhIFhh6tFfwAwAgdB7MR/QxKOgkRsE43xtNLgxjjc5l+e1jOjJLoiVZ8PVL4vKlNmKhFOrHK+
LzerPiaWudwpOEy4znq/XJhq+mtnzWVcb0md8Umn+NykkV8rAoJuJjvv7opUIt7Oh+xogLFy6htz
g8SmVnso616J//2N/fN9kTsFXP8faRZFi39BD5lp1ladCvXZ6Wd5QtDwy7U4Jtr2OGXBZOht/z+Y
iH+ggUiHdIOwJ7gc8Ky/YYg5n3Wjb4yMfath53eHL9uQxeOwbMyiWdth2lcrVIWSpXRELBf++/vd
P6f/Qqd3wJOAdKBIlfjUv9+vLvOFZkdlunHW7JezFs+pOvwZyLbysegST7H2/4OX+Ov98izu4h30
bpjs94jVv24ckhANGh3n8jlf27hkZZqG9X5Sz2M/PpjqEtf6z+S+//ub/OfvhAxg/9//R2D633iS
kuL9VKrBfVKdJFC7b7ctOQNyVLVUltaDkKAps/K/dGF/Aa+80//+rTvc9v+hoaWwG3Vgyn2SuEIG
AkVGcVe3R9G8Gl7hO8mt5JCb/UwQd6awDlb/qOX6s5yX//ER/41f/uOF/IVf1k43Z2XSuU/lDKKE
JEg9G10T6OajNfVnSpwVrwixRf77Rf/H20faCB2xa8RQ0PyDFNzyVBZWYq8s+AsHOnRLyXlyy/RP
aWrz87//rn8+tSjVXXguHiSep7+FDSbct6r2nvqkp4aK8o29e/EK+9DYbomYA8vOv/8+A2HGfz84
LIDcyYCUhF5oaAD+BktVaxrMGXL2qevkaXO0W29YLmVFHhOLYK10ZSgZqH1VE2/2WL0ZanFMSnn2
0HCz0BeHEj3p/gd7bbObQqqU43luie5vkt8ohQOEPqdySGOUIUSSbPNJEU48aNpVEfbFq9uzRp+j
0lL07cznKiP4ivrQaFmyD2pR7/b/gFk34AmksNWKEqL9OCPdelb+A7j5n3N+ZmcH0Wv4gpXmfXXz
K/0WJ4qronTbo6R2bLAIGjbZRvmyR/GcL3kR0DgXIfPPDyRI3pjCDWVrPNc4YPxhLR5g6MNa+1Dr
77Vkd52nq1qIU56rqg9xHGbObxCMH3cT11YxDjlXy7FlaO1Rp0vnb4v3aI927InymIj8kJRcRLeO
qIwKe4T4uvHZV9tNZgxRsannqv6VAlckhhOJ5UPDS2WXDGKy8j0xnfM2C0AVTqr2Y6UDSJR31Ibt
1BArOKvmU8sSQITW0Ui7V73Wo178qnHh0btxHCZ8Ba5DDnz/XBnNZSi1yk/r+g4HJGXQXeBsL2mp
vOhueqMJC2igPvSZ4Rvp64bjpiGBlDa1c663ajiMEzikeiuGp63sAzDncEitNFaYgXnwuqy76fQ2
3HpdXtWGz4tXr40AWp3iLwwsvHpPndODRxDWxerOxqZwyrGzxQc7CIbxOW1c30KxXINZosLcyPw0
vWC/2KRuTB6zpLdyeNv/oFnNy5LhxU9ue0cc8L8D2XpKoDNaJPl0V+RTmKgd8XxmwJYwBMyyZyJq
CYTubuhOu3icj3q6lMvF/qS26Wxo39iLg3rG5qg5EXnvB5p1DmrLWaUvfFPvo1kqt2Kt2mAoVMyR
WO9K/Wz3w8uwdC/5tlS+XgPyFI0tmeH1DmQviSWPxGypYeN5QdKOMYDYYWDA8TV94sPFyKyvj/tV
cuqUxlrvbRkTJo7vqp0OjUi/zbxa/bKf3gdNRI1rHqhr0QM3IbqUA6FQ8x8FwCIkDi4/rlI4984o
+4c6NUfAMMftbpzaeJu3np67/dICC0Zz6R3brTnrc/niGrN5P1WdvPaF5yEKbQUvV34NVqOfFtoe
zuNIwIbVW9NbNpjLtcsNLZjmRH2dUq9O/DLBvfFkqNQYtNsupFVMN5wJAXhDAYcktRiLeOhXIxrt
pDuMHtkElEgALeWq8l5WeXJIK6JP29wwomzu1vsaN5rAqquoj9UyLiG1UW2s2DTlMKYPzo26UkwR
w6I2U1Bw82ShhVj2eTeZhHVh8NtNtXDem8kBXO6ahXI8s6lf7HkD7slVrgG6O++kWosMcyL+r2hM
+dDbKlExQ1qO85R4m/vS2Togdi6QRa0lwbK2MI+SM7o/rcmTkVKYJiY0SHBLnSoPY91BJVhYSofE
HAI5at2584on3UvPaZbeSimrSDjFt6OL9ljY6m8shm+mUseNKM+62CJZ6pEycqxP9QGo2zLb/+CY
S+c8jlr50Xre7WbUVpAP+pu72M2Vh54bUDU5urdt6LQ6Tae0tiXXcplIYkLDmdw2qQEmrPozGf79
+Gwz8HUT5o0arJfw1f0vaBXTkfZYLPYvR6soH7pSZxPypSKJ0GegUIc+wAiG7T6oxvpeTj09Yud0
fmwU723Mp3exFXfg3sDuf8rRiPmPqtncDeUA9jCETYrvmotOfl8DgiRx65rpa4eUW/HmEJw8tPLx
IJcPoztrinOnoOnYfWfCPKuLFvKP2Tp+j+3yR2+NPLQT20KNo6CaJokww7gLt5Fxpkkp6l1RTGbu
C+6H1lp+T1w2yx64u5+rSvJwEG/b3VNA/z0VQmdkd8DCtRAx5v4WoSxj3lStcIBzxDeWu4BBrl2G
e0V+l9K5531xNUb1PA81R+YXNXn06ibef/emdbGeLl7Y2chTeKdUJePS7GlhuSGe4LFr8rM105OY
Ua4emGtmBEktOR81Z14VE0y+ipfU7Y8ONFHT68WhN1MX7cO5Fvp0FqnDMn/WtG8CStDKDTJ0N5U5
y/HHqQo1IzsY1Xa0uOf4K65RTD7fbpVQNnzdUfD9JzGpdeetbtCFax9OXZ3410xr8ke+J3HUMkjr
FSfQBjXncRy3ACMrhz+kidXlXNaxfFbOkb/UlNW1MdBsO0PMj9LN7omTf6nIES/xeUK/xRc0QIeZ
GBNtfdy/t+Iu4PfYtXjlP6ZS4CpjSq4/dYPj4ND71nLhAo9N9ly4Wbj/ZkjFoCk+W0nIKd9M9sH+
SrNcveNLOqd6yGtRl+JDzl8l4zdfjD4hTAukCemWP6pijz/d8alXpUDW36YRGvezkrrvLmfoThAa
xEFYGkrkWHL/HVnfXvmiTN0XhueTSR/0vSD2UPrY3ZL7qetciJLmZLkirof8klsbRupFv4hkek1r
7Zc1mq6vW/V1bNuPPge+SsrpWWOI0sa+8RdKFv1CbME4p78qYgFCpdmMEFU8cJVSntUCYVGB6pEZ
iWKIPBm+AYYKmtZofcvVwC63j4mdmCR3VlDNAldxtydOtcmNLa11xxm2Pl5qeYcYi3Pr1I+B3AUO
ODUqanVJRNEjPIy6jwYYWDDNzqNZ6ri/V66DtBjYlKqMJ72zDWioUrnAOjRnU1nxftHs2sigcs2F
5qllaENJCV4eugnMQL6adILQxhoQfXBbeGr3uOSK+WxvyApwpBl+zp8hKO9xnZW8R7O6Na3+q87z
Xw0EVqATGxgsQ/mr1tcPNB6OPwusj3OdqH6R6i9Vo47hvMx3EP3NZ+6Vb+6qLDEhNsJvF1cyr8xO
IEq9jbElYGucVBGQgFkGo2KPp5XirJgCamDeiVVds5rkUOYrxta64v6rViuJqPF70jLLKg91VxZB
Ws7bs+yWDzc3n/GPFQDZGm0szEzpU7mwyJuZ/ISM/62Yzdes5V+MG8mn64nBJYXAwMqnba6bBsSR
641PuoqAwbOa0NDzHp5QeSud0g0be1PCigpaaLKpe29776PvK/d9TJLat9WUidKGA4vXdbhxySRX
QQ1PrQUlElRbb9wniz5caEMtzmaXvcL1g8wo4qXOaz1U2FOuc+95MHE7qq0CXpjF5nx0c+pcpiYF
cBBlZtwVrpgvnOgrZOIqNv1UNU6roYyvmiquQNvzO15875e0xoJzZmHZJxcg/kiLShYRGku4BRhw
rycsE4aFAHdB6JRCyhQcuAtC6AhoUMs20IjifjdHyka9rMOqZTrABL5pjVkKRM/hZnEsYLhUAyIg
Ew0vwDDlh2aqS+CkUUNvNqS5NwaV7mT3rMwpC6yeLJ8VUcfdKWWXjumrJ+SnX5abNK1sIgJ0rbti
YHp2yLWFZiun7NUrChsWKYcuoeYB2W8n3oTbTTeT3Kywk6r8M9ZkDCMtNKqEUWtsSjZTkiSIQ2Di
K90qb25yoxjf2jYhUUD3uvwbJ3F1VCZZXLIt+zXP2Y8m3d+tDuEHzi/fkg2Pi5/33AH0krS/86pn
YDRsmbD1EK1LoBS1hdkmPulmXOKq7p0vXk8dNZPl+Hq5p1zolRrIxWBDrQdECU2pkmOzOeDKdeZy
dhrUB6y8DUxlMYy+0zvYeDKHfaiwEO3m7E0EwX1PaQ5fwsnS1KHYxBBZSQqbIJ0BjsNbfW9ilUq8
wfCTQT468HQXd8f5tfXgojAOdWnukVApXju3UylYVIgx6A61jgoC4gRaG0/PFHetSi2lqpB3YQZI
PuJ5aEn5YDjSa3+1VsYBHXi/yyKjnY5osALD6A/JMt6S6X8RWXGZ2i6ou+2QlZL5XZbBVBNiNxjZ
H0+C4GJuMkBrR7dk11ceMmtiurCH41JZEIR65qt1g0UKdJlzaH2Zje6hSjSPb9I+7bb4SgwY/9Ge
Q7FyJkxn5BLT7Sy949BW58JqY5qLaawYQXGcWz03YbUVNW6U9nZzsy+5AMgOsnhaPBI7usH76lX7
UDT150icBz8fW7ltboEpJ8Fiowh9IYXBvGau9k6NBdQegytMHKRqVFjaSdm2Z9Fab4WXnFL+3XRV
GikFMN322jhVRIT7hYyKkLq6h3luj2blnpo9KnoqDqm0XsoRprBrhUoXA24QDy+P32DP1asZcNUB
2J36L/xirq8NlKjJ9aMwYSL298k0H+d9+Y0r9DqK9DSmBfXaFBHEjtFPVz4OmB3LnYNh9nCqZ4mv
LMNpf3Fe1v6iT8CEZGgFSaCjWN9bd/qhfRGOEWH7r5o908c+uV5sYRyES0wJdo2OiZSbgDZafeto
nhW4Vxhs0pbYEwS8PZh/qVZ3dVqeV9sIFL2eIABohHMCPYPGaiovMGaqYZQ1f7Ps6XGDO/dTY2jJ
7ICu/OJNz1GduHG71c+TphG/ulzdzo08rJp1I48ZuROB2isvac1pcZIT9oNkQkdCldHmG6UVTMWf
dfDekNT3ZBQNYrIiZapXQii2GKoZnaipD1DawOXddCtnHp9CikPlLtp3sTaZ741lMJT9753SNNj9
nHI9qrLE4LCckyq9VcYptpssoCriRd3muEW5QbXHAwHCz7kHLZ3J56nvoyxhr+2dn2QSNxbCCzNZ
I+GJ1d+6/6ho8BJt96YlGejSY1mkd7DW1zJrGRRHKvqgR4S4bdT6JTe635s1gMOLDT3UeqU38pRt
9clsnXPXoozIRg7lKpwVDEAkBxcabDr2k3dXOm2YZO4h0fNPJIFLuPKo0USrqcGuFz+oksVtWUUs
XOOXQat0mLeberdR3neoZJfhISfBvdmgR2SBqWVLdfShSxWmKtqIpBFZsM1w+NqQv41p/TMO8xwn
G+koq97okTam5cGTglWoSYfIyFzlVNTloSzKXTczH6Gz78zaXG/6xCtYGtSDITFOVHO+Ilbj7J51
dlTzispdxmblJKKspXnou/EdUum5qV1SfIelP6eCjlvRUG7e6WHvzo9J7RK9Mw/VeVb60FzEW16Z
2mPejvpLJjPHL7ZEi2YKk3VdwLYNU3dFdwfq0DXiaKuVOBg5q6Pbc8Rk2DUrqkm4C+g1IXoqO4Bl
HpzZfR50tp0NjVZdHCD2CMnrYOxHySEM/xiEb3k712gZsOfCt4hVi/B6Q/dqx8zWHwB/U2KFy2u6
M8ipJk8qVSkoEy+FA4kmxyJExH5rZHbM7kWkjlyHcGqc9kDf2hrYajsclm2QUWdN9702nYtmPy7D
7++cC83feC9W+Z136ofntA9kM7B7uuY1d5Ynmr5OXZ70FJn1V6fOTZ8FJHDxIGCZjqvcPpvCvs2z
9TcBiu+Ogv7EmC9bKW5Fn7233Qj2o88HuT8zc2egYBmtJ3OwDktfvSqJwM2uU1s9ut96lzMv5Fw9
YglvvcmIpiG5a5v6bSjSlzkTP2NRJy9JI/E2ziyA68gizSqo+VIqUckzIFx4GhtyT7PVyBmWwyzY
kYzkaDjl5wqbVxIN0hQuUNwwn2XZMawURuyRfU7VgnuDkerM0Hn17FwGrfJQzyTBTMyVZQkJO97m
XfLV9dkVzfT72sF5LRVUS2qRBOJ+Ezly8QCTxiH1W8ofGQFuZLbj5z1BwFrCZJM/KFt7yA3xvF9z
l3LmwrEPCRIlywFun6zXdvJQGypId5oTuctRzcO8Zgq7JyKNvHjaahlDVn1tTQ0jnmsU5tT8kC2c
1dVPTOvPzG/f/0JKqBF6oCeZG6+bnRw3ZwKdpDh51INx7cKGH0xFaqxbSDVXrjyj3IXT8pLOn/q8
cHodrqX6utj2kbLMUmiQ1kQecchXjTLCqAHemiNvyvKrbG9SlM1LCqRInwXJTPqNNg2XTBNYyzPE
MqvhnEfPfB6Nhgoc5QRMfUsVMa4n1XfN7kJC73NONUGfMnzst6DcJyD2V1SVt4ttnhTDOu3xuTqO
ceK/DvtnW7fr0WXVclfoXWsr0OfVzZvWjZHOGpqguaurjXiW9i5tjXupTsdRUWlGGZCfqQ/D4kSr
Ady3fxL7p8LrO3qreynS/GvMl6eGHM0VFi+euN8Tkb0v5lc/YJJftqKN5o3IznXOj/aK6EJXPs1R
OW9t10B/QpvqMlhT7WFTZvKM6qiYJc95HQwAIxrVo6NDZmX5iwpGWFbOLs3GWL1sagAT4ERKhmRq
lNWhW8r7nM9sbPSnQpffpmUi81G6X2rHdKkpZWQ34tZIRRWMi3uP6gSZV3sj0/93b62Y95HQzZFC
z24ikihxthPSHspT+vnZalCreGl3JBXjZjKZ9dqygKYmyTx2a6MItZZDqbZW0TaPKKPKcATDbBn3
EZHAR5EQtY5HY+J7Rv3sTNrNmKsPClmjnA0SF1GAuHR0B+RDoxD64/qu99AtKNK9ZY1tq7gO9XzU
pzJah/LQY5ArCjVgeH9uEXAWCZx06X6NWn0Us6eHesq9tDZI1/b8PU64SVCTnJBp06HgsWpyGUtS
BFruCc0DjF5+hhSZsyfjrdOB47RvQ5nQTGiN3flI+R4wUrwOaXJIXBnbrNozInHFMa8J18pxK9YU
2oV6fo0l9ShV1pdBs26tTfsgXsjvlfayklGf769lU+F4SR00AAETd/kQyoPF7Zk3Yx24g5MFcAnz
mF+qmh10ytMthiutTyXq+xBk1TpLbVICh2iNqNOR0KLl/OAOfUf/sgU8gp0pw42bKNeUB5FXQTl4
wFBJz/uw1WdP8IZmVzyb3Pj1aoc92+MM0rLLC5LGuk0QKculIacNoFJ3YqKSjh3zc03Aur9OdqgQ
HWhuyY+lGIG013AePuU+Xycuwh47Kmo+jry75UTmr3p91YrykrvuuSJ+XKuG86jUd1rlXbNpiYHM
vnJPA0/nZFmpv0qIGF9VlOtGSmdf5QdLuoHgCZxFzh5ixv3IveRA4CyOPQQOOPPBLn9nHoJjtaUj
MC/PFkGAaFbKhhtDZKDeVbjUzalEuLrDULp0PupiP0tY1deWjUfbmo5pVzOAKOSh4xIFrvNl1TKz
QC6Vf5R0ekrG8pP0Atb59pTkLC+pe6qr8mx4I91g8yXReGqsdelDts2gXdJDYvLE7a+4MOvQKrzQ
zK17yu4u8JIHpXPCGvlOY4y3Lqq7gXO6jTKtQ/I0WxlBpoTXNQkRAy6AhJfP7sExyWhzFtEBjgpC
e6eGAZPADaiwNMp1b19xj8bAIETaOkB/PHejvvMs2M5VC75IfdXYb1rThPSC4BjRffUqCRCz+rrf
iKRtsfIkEGXzTZkUJzEnN2NXR1qR/6B8eq7IVh0XMxxB1n27I2lK2I+WlLFna4dWyCNm6KtIp0Pe
Z8i1Hd8stXjUt5NmEj1dOefCYDnua+MmL+GatnVXTG5PZfPaQsdkA2CkirZPtcSrydCFlEVB4Fqf
W5S2k6wfU08Nlsz6EAmSq1LW0VTlzBs22kNY3768abvK5WIrvw27CN1JP7qzcWNsD2s/PBWlffYG
74AC42cst3drTS4s3zoqfvXQDNuFIfO6ABPst1lTKr/aWfve30humcgz5u+aMWzru6vO7qxmb7m7
QCqzDjhQdUV/WormuCjyzBknLDTxwOwB9kEHXSaBCQotO4DUHmsFIVFZosYZkdJMH5T2xeyRrb8j
9hmLmSWVwzYNr6jakXhjE0hZvm3Rfmo911KWdDZ3zY/olp9OggspH04O019J43aZxCGzPbbZ9B6j
S4CS75AZbDRp+ayOnBhM0d+5vfK0zA0xHPJIRSl6H6LCyk6dI9MePhd26XUgIIAcOpwhXvJnQk/r
0NxB5y9HWqeafZfXsszGi0beAOwotH8yXAaWqn0NSWB1RzGD0ClFJGmNwziANonwydqrX3tBrJWC
uyKZ+QC5eE+jJAYMWmvuZQtSPQO05vdwsnszpfmaKB1bsn4erYEnzXqe2VQ1Nf/uXI0UlM2buYTJ
26ZCC+79eaw02n90R93knof98DIQprav9vSB/Uo7css2uRE0CZg0mOVxAkAIy6J9kqmRMwpqbx5P
MLsHGV+qBJGTemCM4txWKZL8TX0l1yrYnPwhnUqgUreuAm/sfDq8L/VqPsh2N09wsiGm0byqWfnQ
Jw6ZcgUL/Ow7cwbGWroPTcZ+bg7Fvah2i2i3dMFiJDg6tgwfZ9GWRGtU6V1Sw6TpvXlapsbwqw54
WpmAdws+YatCs+7kI2fNYVAOXHiGG7OCHp9mMj89zvitPZzJfnrJ1DYP1n2iKJmSdMykhEJ7eZgP
UoZW37/vq16aIfPtpzSaJsZgkVmcarhfKIkBHCScWwHDYNTAiFAnaKnRJwMfWwOzoe2ucdp0FpF1
vE/FGVtmp+rqdOWlpv1j9qaPIunTqGvxaIzSOO7SEHqr4kwRl9rM/lhTXqMKdrVI7yomODyWbFWf
fUMq/lTJS6+z1q8GZu82Z7u3hPGgOO2LOnhqRBfLKWuSOyVd4LL0/OLYLJKE1AHbJIfWdfn/YL/q
RiPO0prDZWbEqXb9mMfxng5I0VymJXNBlIyOrRs5gKIoVTjUzcfsAUAI+eDVSO7nEaxBdWeb6buK
co/MQKuF9qp/6tZ6Kt3uwrEZGrDsv3MdJpYj/MnMyjuU4TeZUFjuqfNYk1slTW6BYi/2jKbB3Br2
WI6VG34Eo27v9w2hEfUcabLhouvmVnNmqrXxeRWpfJaOgcQUSekqzjpbTl9bZ3uFKpir0FPMkz4t
VDmY5SFn4kNpNWd4VOw+eTbb5sOgRpK9eQ6kxpSJ7J1hoNq8G6VQG5jFeeETyp+9brFwzOT3SStP
5KKfy2ZEtLNWsVvC4k16dpuV/8fZmS23raRb+lUq9j2qMSSmjrPrgiQ4iJIoihp9g7AsG/OcGN+m
n+W82Pngqu6yKIfUuyJ27AjZMpOYEpn/v9a34KIC0B14FGMBLTHtbnXX2grRbijQYaygPZuLZ1IQ
PBQm25gttdSbiSV0OaBz9ve4T646vf2WqKGH3+BJi7MnxHhXPpwQdLNOt4I1J7wujPSFHcR3ApPp
ZiBJh52gVYSLwk3Rq02QkBbUkV8MVZq3bYfcXczaenWQz6mVow2f+hUNga+VBbMQwFoVhMU9kr72
gmT0ixz24MKt22KNEPpB0X2my7kIT3f5qFo/7xaUCExLtUfb5Brf1rZBT+BBbDRXbYqkKfV9njwt
ibeK0dmrKQ3tZQfCgioBqk7YObeFVTiPZQT9XJ3S6DBHpYDvc2IOyUAMRnHc380b0St6y+l12Wn5
RShapKc6tXnKqQbNhUuRl7w8yJDdQXy4GXzcYIZG38hH4tl43dRk/cJHCkwAKurhTZ3KYTXRFHpy
AxOXtJ5kR3Zc1hpLldgMrUOHyxom57uMps5aWHZBAm8Usm7WDJ7QWUm3ikwrXisC1hNnvtgnmjVe
UNmkH1Zj/ogXA9vtPTwAwzPcJL2tqCDiAwmq02TTlYDfoW6l09TPrRo1K8WnrOPXtX9vGUq9gSPF
rsLPCOJU3WJdhL1K7GY6HF01N75Q2KFUCeGL/wX5CpR9s8hb/6ULkKvUCvKneJS7blAEK9G6wMHn
UD5xh16DG9JFdzE3Q05Li9o0M5UNn3jSUxrElWBjqEfTgTVSv28Ase+dzrhxykysVN2ebgu9KS/J
XH01TM5CHkbw5N1JhY5DEX1k4Uuds3uoe4UCdGqBcoh+xIWSMMlPQDPT0d5NEBJWQaPGd34ZKDxA
7ryNzaKU6a41JHlQUb8OIO4g/tbH1yKW1tYo01IsoOhFjhfxDB7x6o8XsWoEwwmntpTXFGgNf51j
0iCDTGNZHVOPannBriwEsLyPix/0I7KrItCmk0PrFp/W0LIJG5rbZgrtH2laSzx+dvPSTySdY7aa
yrWwJ/cQZbyR0TU0fYsLR0UNqS9JQZKph7Uk248DwuPOCaO9pdb9qoCY/wqzUtXW6RQq4SpxA2NX
WYPbrYU7PraGEdOzdia5n3Q9o5wTsIky6gTKNjdpwGIMXDW0sqfRyK2Fr+jt1WD0VOlmp4HjE7XK
LR3k90Oq+jtT9FW5oMuiHKWchoXL8pCCh7S6nZnHWFC4r8c730YERqNC3mdVIDxBn+fWDOhdxq7m
98s8jyzPSZpTyuRqLeN6Gi4iVFTHTCnapSlLE9Ey+ZHLuOrMU55J/WVyyhyTA+y1hiM7GcSYQBft
Ur9O91Vvjvuu7Z7NAu2Swzq6XSpQuVmRjkWVnCJquCUPLQoeezZUUZRUFsit5Oglg6K/FJPWvCQx
Ylk4qHQ2KlvN7xPiNDQ7FGvaRSbrkcRatdJFHR5GEmVsDS/9aRrqbxNAo6XIoG/izbGwR1GmV5We
Zmo2Lco4cJcEDKjLTmNFkSkUMPrezrYJFIiDImaiQRcM95pO42MxhMmwr/AMTItUzayt9H2zWHIq
7ZtCpQPctUyjpZTRiuJmSOwGNeq15pvdMU4SoawifzJCylMGCY033GjKthkF9HJRl7d+OIlx31OU
cFdllpEykhh+8UPp8+6GvRoFDBYZGuvBoMXkk4ty2USd8RQgfklYKvM9ACjTE4Hy44Gmht1RJkm8
MylReLFRDN/Uitg/LMQPZofm05NDVDc0jxS2F07gILsYXKDpZtvBIgnRvGSywUOk19OurZRsXVSY
4UK1wtMqXMl1kepOlEn2kuPZsDa6GhmerdUDxccm8QrbL3c0v1mawbZagWmxjw04ouex6Y0XoODu
yII/DqxFokn63LwgGrEZrczxlyMOzUVf5D52jrFDHFrcKU7TPAQwOR4zOaV7q82qo6jYwGbCyh4U
Or8IEkI/PKm639xVwuq8UaOE2Ps6IoyY1+Utu2myfEQOvTtwkmeeTrbzGUhC16xmSAUbjl5Cp6XN
+DXHCMgkqKGITcRtE6StNzg1ntDGLZdaabwAS2KFmg+VSjGkbVhkKCxmLUdk3wZfL+mdOLz4hzJO
N8UM3q3i8TKy8AWnpbToGGHPTeMJ5aAfx5QE+lfkBs+J6/4AGUADNMH+ZAV5cZUkk7jsjPqb6sgR
n108gJ2Pj1T5v2ciCjYTyRLLemB7pzAVYyid/C2Tu39A7zDLPSJjpZRqsleVyd1j3UAyEw6Q5BE2
0O+kwmnrGJUjp85WUR0iwvIb94ugP3hLyDUkc7StK14F/rqPwf3njlYvbIV4GLrylNWZqFAyssIu
xNShFnLo6IJ1Xlc9bc9eoV8ZRDL2yBgx0RIo2JQKhSjFeN6BGsKZRZ2atdIFIkcR4N4cJtEsYsmR
xmX1o039+4G7yCnDtSb10xAhdbMUT9HRaKH0MuPkyqIEUwuN5mizJ87gAd7XCCoxO9LQLelU1Fvu
UHsf57hxNTVcDVGyomL0SCVsVYG5Zy0UvQxtfNB8BLPmsBu76YSuau5nONe2OlSsalQ6s1Z8mWTU
pvRavwRPcGtjUjElgOfAvot1Az5jyAY8t/aqjJ8sNtC0YNSVk+c3fRl78x9gcbwuVP1b2BuXYe54
Zmfu7R4hXzb7kSjqhem0l3F6bdTGQ+/wCFXyqZXDlqeSHrnYdR0tT5EXLHGrO7u2Wippurww8qlZ
2KxfEOWXP79C2yIGmKL+Qirlmmh7CJHpZaCVt3ETIUodLUzuYUfTEVUogaM/5edVYxyGTLnMrHvW
FS+y4A3s2uYPpW1Y8kZZ7CU86r2GckKYJ1jULtc71llJRLmHeoj2HN2yWYsTyOLWGs1vKD4XA247
Y3TBDkRbk8VEhtSJau0NN82X2KcICdtv1twsY4WinBxJtlAfJsggUpmOOEvv06o/RlVOU1rzwKp9
bUX92kbKY9AMRI67qedMwM/q6oIFTr7QW/WVSWYbDdltVirbKp7QGNro93E+z6r20CQ9DENOTysu
Gob9PIza4uyep7+SbtEAH8ebv1AyURVugydWOd/BbxKS1IttO9hf5t9yJqCtRpSuOrK0FuBMj5jH
actSr0jyzoMcsexy5QhfwHMbSq+Ze52Y+TqeKExV/lqk3Z0iBvTXWrPMSpogbXXB6wM+ZhDey0pe
Dm59bY0FO83GfyRq/iLH3+Uo7BQcZg/K+wWsdeqRj1kur2BYbWCK7jvH/TK07Pwc+6Wh7riAsbQf
nZ7ORFlcQMUEdDY8zNU8Yn0ibKbOVTU2+Tav1TUTwrJpCk8p2OHRcRCmT1hFbxwtLEpaLR9JaLmK
QhaMiUDkbIT2Skun3ZTIQ12PcsFrTd/Y9XAzzbUPMnAOJNd5+lA91242JxCLImQrXJYPsdmXNBqS
pyZSt4lVXJttwOOtHQIjv6jm7wT8HX7BXiLyrVxr7UJwnDV3fkMq3FymL6x1R66VlsFDtwv/UVW1
EwqAJ1drFUhvBiW2kJm+9K10Td3AvZICvUaXtrd94qdelzuPAVY2wlHkgz3ig3eFgh9cKAdcSNVi
UqaX0IhebH2otz1uKym7XRrVK1igUBGcQ990TNFp3O2Q8n4BH4ypPdQvY91C62mRJtbypJu1/SMo
WVDLzH/SjTFAmA2WrrBXlV+wP1Vxc5Le8Zoih9pqYb+l2bstIv8hQFe3GLqR9iYT+ZXowmwziDLd
JkLm+M+sQyGt68J0LxH+uX1UL6tab2dFohMq+xzIfE4Epkovw/If08xYTZTcAyYozXTW/KZnoit0
kYrmeQ0ID8eZwMw9Pxx2M6x04BQLs2a2hOzqoXEUWP56Jt0gNl6Kdn6R67QBoh3vcw+R+GaIYQsk
J5xoPC7TelSRzYbGxXx7KzRzo8y8HPKKzTHF0V56Y9KsmprOtW16sfZMkswqLjRMhERgCGM/MT3j
CJxRACP1zTjrMYFO7BQxvKPOdNCnWlqyJGfnRDnWTUNeWLcFGhSk73PsJ5XFkSumOOZyPhN6FVw1
jbbIVePOpemBPjXZSTPca4p7mXc4GZFT9uZhSILHGs+j6aYrFpSbKXI34DduB4PaImIRNmwU6odH
M/bXCllcg3kodONg9+ZLy8EIWdBW0YHg+I+9g1hdjVjY1/pOUncPKNJjulqY9Gll3+xyVxJlcOnb
KUVY5hoOLWsq3lAPAQuMwMlJTnmYxcQE76xUkL2mfBicpzrCJa21W5k5a/xzC8DKqzQpXvzU79lk
VeuR8paBDnn+QI4qQbvvtDUdOgRSY5jfqLpxoUXEohROeBE62Y7dmueC72lt5YRRcUWda088yhxA
txvC/GTq8WWmHniXLFHgRqhIG/HMd5PF1fzlRUewXVJ7GuGU87kbo2nXlQcdt3IRFvuq00jZQQc+
C7Jq5VkZQlrX8boS7hej0e+J1P06NuY1yk02tlw5bgxOKyPNd9gsl+ZVYkyVxkKhVNYOwvRtGnF7
4LUoFobq4/QIbyf63LM9k/J/Clekf1YL/4etquuGbmZK9XA5n5I0a1P6mk29At6MOXk4Vcr03GbG
0RizTc9WHiUDZeC6PcTIWQrVmlYCB+Ky6ZSrsUdsYN0rgPiKeNwkjgMRrvTExDM7teo25A2V6vHG
RimAs9zfaaQQEJvBFbJHFB09lWN0xTwmvZJtFVrETmN6lYu41VAXaDCIAsBh5SbN88jdWWHmaaPE
k5175TesPDjjEKYKzxjz9VwT6MxsOQ687fO6+Kq6VbKg673LeHiGwVmrVJB4JR/Z6962UJJpi0fU
1Epjr8+lK75JF3XboXOPZCLg8JpWaMRxzwIH4V+aIfW4cKXRh6ryh4ztiWZMF32fX+Q0ZCDqeYqV
rP0qW2vi6Lu4jM2yukxdF0GyTbUW6+nQqYCFfAe+esWreX6KA+wrfRiu41ZZs7nbcAOlFRJOfbD3
sx+qATRasitmMbhnZ3LdsXppGx0PgLOWhrEFZHnV8zlJBYaEsefvNf/ZEGhfCmzOFLNpMBsoNtuD
kcc7n/NrhMmyGCeqkfGKPzZ916MtTz1ZXc2nXedkulFA2wUz9FDeBqp9Y+XV5Kn4NxbzNUhEckiZ
7xBAXMV6vIM4iWBVWStqehs4NKYSZvKYT+K0Zoi8p1KDXg/+wZieLCW7slnQ9VyqKXwtAWzO52E+
066SXmjilqo08OKpP6AqwxxFAxd1L9PdSLU+urUIJFEowlp8U4C9F2MbemjmMNIm31sISjkihCQx
H2xOMLs3GtAs4UP4EG5Eet+sAcwW89jz59p0q9QKZzwOIxqJ9VKgtGK5dpnhSsgydHA6dQAKHix3
k+zVGIqvaTQg7p62LOUh2KDgCn8ABZl9/X6aXyTAKOdJT3eK62RYK334NenDHTYVhBFPle148y/P
7mTJbwVRzGIrYwUaHFKmJOJRZl4T7FWv5/Kyofd8niyNTZkMpQfR9sbVJtpfiPgwdmEGQoMhmHuh
VKLlDtKSOjn1t+sqRdSvM7dndpYsyjpDfM4lEX0IziPcs1W8sBOZwXhi2hbRheKz4vcbMk+i8q6M
MMaXhbKvJ/0RVIxnM7GrctwiSqRUqF6meUQQRwEbh4PhMU8vEWmIBY81LvYKac7U9lg/YGK0U3if
GOlNF6HTVajV9KZ2o3AI/Zj8AEiyiePgIpXByG4pGXcxLvuCwoUXUy0hoMa4LAbzRCNoG+BD1Mc4
v27N4r4Cz7Koh/6Z9C6/ZB50jhUCtIygLKusj1XnI6qkixhwim2ODgAMbIBO7OJWpWlfio2Rwkol
sfpoTLjL6sgz8IbFdbdhxQirhYZal2dPvl2JRaj0t0mXH80+uAb7TSKMnUBSyptH124XbTmH8eq9
52PbWaomVFIKyem2K5qHyZ2eMqwgbQP8KzP0K0JWnysAGSUbw1KfHqMgBwLp0LyxmmJ8NuPmVNoo
FXGHUnWU9b6zSzLrlI0c9Hs2z57hj3vWLvRa6tfQCQAwRNjZaJQcMrPf66xSUEe9ukGytUT1JCJx
zTr/hoRKa1GFWDqS4D4Aeh4rxsHN5S6O5YYFpyfgKJGYtrXyhAbTgHna8StSaZ1lAFwWGHIMDZkK
tm03zZpKXX2o8WvQe3/txvTBz9MrqUcHGIJrzQruUqXd9RHSm8wHeKUo+tWMQZo5IKLkDdEzaztt
uy5brVrbbk25UPAIEAKqXao8TLR0dnMRUeHjsrG9icd23EnZ53jpUmJHrX4z08n6hNk6BlgFewYU
ak2dZ5EoTbWI0yBF74kEByLQk5nzKheUIUkiuuqRIXUWyus8uANQdtLzmbucwIZrNZlv2A9VyynT
wAMJ5zIivwkGhXpK8f45fcuTbhWUW9J21pX4y8JNdqFpP+Ku3AcyA1QzHsuBzaY5761buv8UezUH
qQ1am17WB3saLmVULm1FInB1URPo0mKe8+uKpDN5lYIpXZAA4C7pq3lRnV+VqrptTJs9mXbF/med
qopEG9XeGMQT0cVUL9tMvymV7qYEQaFOLtVMY5vF5kq3XYK3O4LxtGItQnWnDDOgioJW6nh00zcK
PEuWEZ1uQ2mZC9FxdpTIqTUrJ62W147L7DnfapGdbnMQMMymLUwhvnRSeqUW/rAndVFZ94CKH5NG
Y/XVXWQyeRBJfT8nP9BOWg9JchVGw76Ej1QoBJnxNsq55Chh0XOV7ooNzgNN3MuxxT9RswzUhL7r
uUK5Sz9urn/abM0LqGiZ22xaq0TDnDFPcRugtF+obn7qY+uVSMWVovbRkkL9LkQzbpXJJo/NrWsp
xTrUYUEJ7Cp6gKa40S+jGFn4x6bmdy551vs6lTrDVql9EbKB4/kXv7oW9FbVhe54ikNshGtZfQtC
FKpTc5qPKvRRAdblfzCmpdqgJP4JP5i/0y9jVnRZQnwu/WlAuDZm3PQBFvj4uY2sfRYyN2D+mdpP
3NvvAMGEfquGg5bcASGKSuoMdDn03ay9ntpTFl+42m1lPnG8lLSRbokfQx2u+RHQfEkoGLXkh49P
83uv+jw4XTkB7cGEufD2kB24UWmQGe1pMIOTwGkSJ4c+N+/aePQ+HknwSb+wHbCoQ0lVZ/wzcVkw
iM9GIrzSCU1XtieWIPKGHcK0b2TzCebg/V0DRpP0Vig2lmo6xtm5bJLeDEzKlydseVrOqhrD4Gzn
a3h2pxIWTYVKuP/kyOYPPTsyw1AFyHFgHY5mng3qE/mQ0nGqT7kSKSuDYK0FO1aUjA3xbR+fRG0+
S2djmZARuVcMkjAAsL69XlIJ28y2/Z8HaFothsT2fvS3YrjSSVCu1lIB1KgKZp1d2YlFXY6ffIPf
HOybLzDfUL88IzGq8K4JIx5D3EQYz8pTYiWnXvLDx4f6m0v5ZqAzNIeBHmLAkFXPjwWyxc1EGrmq
KZh6kNq2V2osvIJ16MeDvqdTOCa3jaoRzq1rpA6f3aVZrefpJJX6lLAtXbQmYk7ME0qYARJSL8fq
IseWLfnjBOPwx2P/9oDFTCjXxMxBOTtgW4WjZjoccOhuUKlRvuhvZJlcZsUl+pDrgR9NBPf/waCm
yvM4T0AE/L29nG4b4RUp/jloTAqr36ZfcrSKeof0xUBjFn3R8uaTfOr3kw4TrKbB9yXf2ORY3w6a
U8K1y7Sa7kDWhy+joeHIVPt+R96zpZCkR4jNx0f5mwGNOWjEIFNZs+zzKdZypzQO9c68q2gvBHJ4
AHgFuIMtuP/w8UjvZzmYH7+MdPZ4FBZJvYDuzbuwK6ptXGXXSqxln+Th/OaVwVvREKpFYVOQRHH2
oqKqOKnoOsY7jGysIW/V3NxnarSuTCdG6qQuI44tGZel1dDE8ZNHXPvLjw/0/TxgA3jXdd6WJMYh
GXx7DQPDyXpiwCkfq2suXrFIkkM1sVD8eJj3V85xoTeSWW+qjsn8+nYYZ8D0aFVVeUeMK3wIGorY
tn1j7JeNaD85pDOkPG8oh0MSxpyzBP/oHH7kjxovfyocdxhkHdzvfltt8Tayp/9ixCm1k8T7+ODe
P/HzgAQ+6Ng7XNM+ew4qmvMwa8L6Dv2J45QIE78gY170SAGd4FpgOi+KT3I63t+fDOnyFmaNI2z3
HPdO2G/rw5Ko7/TwNYiLR6Tin6W2vx/CZeUG/IkKnw2S6+x1WA2ZhXwFREtpp6/+DJjUx9uPT9zv
hnCZoxEJEWxi6WdPmTCmvKlFWd1pA8pmyiDBRqJJ/XiQ93c4yd+/DDLfLr+86SRBa2plZdVdOeSX
kxWLdSdSzGK6ffp4oN8ejcEN4KqGCqLo7DawTVKS84SB+jhMeb9FKaqf/vXjQd4djatbIJDgWcEm
ArBx9iBZbVEaMCLTezVrXrHj4WBwBhWrcHL3VwfCeUfchyrmVDLt/A6rZIMY0snre7dqNsqkEvIx
PVJQ/niUd/OCy0vLhYTkaLpBusbZTWZpU6p1ba8hd1VOirig87MmoW4xmZ+g2d+ft7cDnd0FJRSG
Qe9G7W7sfqptSOmlLCHruPpkpps/6M3KzjU5FmJgVENju/Mzi/6X2y0Xtm+0ooTW6jyOvnHq6iUk
urWOZh6dKy2Pv3wC3wynv727Y4Osra6Ex1ngoQzxtHsEvBuePqU0eFQn/uTo3k1189GhVyVRbZ7q
tLPr5ROqg5wwLO/LJoY20FwHGGM6aXjAOcrpvvN5gQAR/PgY378nGXUOm+EesSzKKGc3fd5AOrVl
nd+Tfrns7cfI/xFUAyc0vQfsslBk/qKQ8hb6Pzr7MaAN+fH49m9uHofnjoQz7M9zBPrbk1xAYB+1
2s7vq7TByQukATs3JXJJ08nwtNnwpSnh0k+j21L12d2/SiUqlsLuILgIwl9mZ1EZlD3reZDAAEzX
ugtqImxo5oHe1azhVcEFBRA+WzS9Ne2irAcMIgVG3ICKbI4TxCpTmuSd/Zqor0r/UOP/mP2Vgzpe
9nq/0QGmIPahYhpCv+2sJ40uvI1YbKkFAR0cMqCbfI8tda40sCeWevCj0ccTD983nEiJsLaze2hG
JM3i7bnzF6fUgSn9KWlz4TvGc+djdk0x2QVR4/l0qWkQwYWQvvacVC1elcZIN4gzv+DFohJcfqtK
/zhC18gT/y8+zgYVBV4YhKObcODebRAHAfKJlEL7ZDUpmvcaCyYCHqi5s0D646v/blpnQmciJGuH
5bzBmvDtxa91P1YCwhDvwySQl66dAzZOdfOTteDvRrF4mxORAcP+3TosKlDJmdKJ78suJiVtVPDp
J/mPjw9lfgO9nZssTQiWYPpPwKZz9oaafBMdFpHm95FtPNZU+I0aRnlDTU5cmHXx/PFo+vupkAhb
nXWY7qjkq1lnZ67XqtpVIajczzdTbjrbGCxi/FIOlONm1ZNrr8oElVTBDIlFjxZeSF1ePXRwZUwU
aYBgaCW4vn0dILhlCUnH5AHB5QJ9NaV8XhVmDwJk/fHXfv+wz8G7NGyEzQPPLPf2elfGQEa93hT3
o52IXT2ac2c1TjYpSU+fDPX+7WczEJObjgaA/dP5vKZPOIlryz2pJZldofyi9jbychoWKfqKjw/r
d2M5rmGxnNPJhXTOxkKqpeSRO7qn1jcXZRYemni6NHBjDWb1yTvp/XUHw8liGCqmpc3l6bdnUBda
jaFbuKceXge2OyBp4KPqGWcFwE8BxPeXD41KCgsVAmbYFZ4/odD4A1pn0j9FbXctQ3OBAs6bzHZl
ieTl46He3xyMM6+HyJKZwZBnh1YkU2iy/TZPZo3IuMrkAXbJwYAp/smL9ncD2RqFU2fmxbrW2SvH
heBlj5VunNBmTrAHk4OrqyfsHZ/VZ7T5K7+dFBzqBrYQgt0Ed+HZIWl6UitJaRonrudFhlqea1XW
ygpz/J5gVvj9DdAS+YpGEBPVZ5Wa3xznP6uWbGQoiL17BILOyPPccE4WLmgiIejUKDWuOdSBnxXd
zme/+Z3BbUKvdr5R3h0o+NmcWpFv8QSMG3Ai8z0paRuwSEqE+GTNcn5cPwdj20F1j8USb463z0Da
jBYkVwabpuRbp+9Stbns+mDz127Hn69Bc46DNG3LwPP+dpSmtu2szENQeYpP/1s5+IWzrDXjr96N
7AP49H8nZZ7NiWocQFfGvX1UZHHoEwH1x/kKnV/55K6fP+fXe/FsnPPHa6TCbcdwuY8ZPA6pH0xj
ZhJAvag91/2uhi+N/kml+V2lcB7S0nSbPC6LDLDzC+UnZZ63iKeObgsyXT7k5pMwL/P8u9Wd+FGM
1wke0o8vm3Y+GZuaoMZBkdlgQWm/ezN2LhVAN1CDQ9R17U0VdPF2gOeFjEfg45A2gR3cU0D+e3Mz
NiHu6RaasOVkxTIaUFcnapx4qh+LZZmqA756Q37yFc/vX5b2cwWekBBNp6lwTjfOM7ud1KGfru0G
uhfpGhvjs0Au7fyB/DmGrrv0h3SKT+dvWgfoWqHrVnos8rBlYYl+qJ8piHF7kxXlNppwbroJsSkO
1lvLKx2SLQQd6cl6UK3+JcQRZSNKi9Ph4ePr89uD//cX+3nP/LKHKzM3AL+fjNdYVpFwVtDiKcKY
eLaq+Orjoc7XfWfn4Ofs/MtQvjlJs5ZBduy0YlXU4hgM+vE/GMKAB65RJ+J/Z6u+TkGrrfhKepwT
XHmayqrxPh7h/WPLzUJTiBaUy9Ly/BnSEzONTXJ+j032OMnrTO0WPKgzMrLBmNGhndE/WWK8e2v9
PG/UdhGpAgcU6tnMh4ugzQhQyo7FQGNxViNrUbWLx/igtvos+iAwx/eNKztIt4Hlrl2/Wn980O+f
YU4m6douHaP57M6roDdXDncjsq/22kjT8n6EX7xppq7akltbeSMu+PAvT45vBhTq2wEJEUlxlHCr
BI6DS07BD0qaT0Sqjv9DlOYVImCwSupXNOe7jw/1/dnmMdTmM21R2QBLfXYLjb2DXjoQ2k2MIrbV
yqVIN9IBmZRu7FHZqgqQVOLjFxFyuDr5rHj8fqI4G/7sVANwrFVt4hBtg5Q1Mr+StW0qZKoQBfst
KeMhXplZ6mztCdYW1N4KVBAe6GEZD6ayanw/vQG6T0Mfv5TXj6LZlSIqnz4+Se+eZL4kywvd1FzE
ilR+3l6ews0LW8XheKV3KPpQ1983iHU+mZYp9Z2/ItkrsIVzCWSls/4u/lwdyIMJlbi7ygz7Gf8Y
2/TYYtFWN18DX4dcN6z4KsveKLymtXeKI0kdGR5pme5sP7nBd3XpF6QmqQFApA4GZKgYxNdk1aqP
SmVRO+UWV9FVPak/hDWdOjCBG2latJCGLbaECYON4RWt9gRvZo5G6daOWbwCqQQgad/WXXwbxtbO
Jhlbb9M1IT/7AhvVNBjtWmKFhR2zV2z1VUuDTValaDuqVWlyVSPRPk6R8aUfsZlXTtRRHsnm4Mvy
0W3dCytySK5DvZ6J5harWYU0cpa4kN2QDsW2jZzjfENmU3hqh/y2EClmp44tpwkmDhFh3jYn6ZZX
E1VmJGm4yO2gAZ+D6lY04pYj5PcB5luZvBhHq1woGlyPOn40+gYyQW/dhj2TGTEOGAr9uxEJDO8g
axk00QkjxqE0w8epBg3RKcYDKD6xYKtPDJYfybUKrQQHSfw6EdSCCObGCuCQgOtMRYr4Md3hovrW
VMlTl9iPSp6G3jTJTcQmZkzFHl/qFln+RYkqC/insutpfazitrUWdozpZ8YHOCJ5phWCFS4DdTIN
/QJBRr4Fi4jUXcFOWKv7CdISaVrg80SHmhfXVBHirIEyiCrRQH3jEuwxf5iRmzmuWsSRSZRdFmYE
bwapF2xeNYVwPTh8vO+gdpb0boe2xu5DxtcCy+5Bc7Wl0j3ph05TwJpnUbDUSVPeRIaGLUCXPros
2R5yM65uq6Z1iFE0C8jNZh56UazbO6OGSwCk0NkohVpvJz13V4pVoVkSvaV/xwk+HJAJtdjn69nT
xBm86If8wq8gHiQG6V5uHaqbCRf7VVIkSJ3jH2nUUd6qfTCJcXtbpML8ZGI+Xy5QVJnrNiBPVX1e
JZ+t9RXdVcyRs3I1BfjPXTMpv9g4Wa8Cdxg+mYnfLplY/dE9Yxy6MibhGsjP3k4ybhGEo8xhkPYa
CWl14FibsW7De9zF7lMfJ+TwVDL4/nNm+1/fhv8dfC9u/rkAb/7xX/z8rSjHOkKCc/bjP64APBRN
8UP+1/zP/t+vvf1H/7grMv47/5U3/4IP/tfAq6/y65sfvFxGcjy23+vx9ntDZNrPT+crzr/5//uX
f/v+81Nwzn3/849vRZvL+dOCqMj/+Ndf7V7//IO+xi+z+/z5//rL668Z/24f1UEbNfK//8/7f/X9
ayP//MNR/84CkV0X/W+K4Ug4/vhb/33+G8v9+1wqFibpyLwwacn/8be8qGX45x/C4K8s23UpJgPH
p3D/x9+aop3/ynD/TrsAtQB4V5N4C7bh//fo31ygf1+wv0ElgluD7PLPP97ekYiPyEOx2ctzWzII
L6W3t0kQQSVKnaDa5npvX2ZZCXpWDD58o7j1fjkx/xr616Go482f9u9d2zyaI2YVAK8+ZFemOb8Z
f1kJjUqelKUlSMiq4bwT/U7OZOSnysZvdR3DNaxVAhCFAphoarcJxBGotjhJxUhlelLD6G6Srs0L
RQ4HeLux7cW+9AlGrLSdTPUeT7TVyqs4TuofWYDFb1EEmGYDv8II3pTM/8s8UprHScQiWg5N2AXL
bKjqTTYYDxXbVgDGViSe4qlJvjZmFIPwgJN4bMuBV4hWucpFr9X5LKiGGrkwO8U/5JmmLYpC4HvW
QNqgX3TWbZpeD2JSCEFTyFDQ1Na+0SLclE0fIrLXs2IXq1LsMkXNVqpDTH1hl9HRCtWY/EzbOhJf
El5B2moe607i1BjpQ7p6Bd1J5APAXwge6R0eqeKpKSqFkn6VHcjFBa2fkBT3ZOeGu/GRoC1GH3xO
UaDakTDyyBBzQJG7RQYeKaFEY8ShOmxngx8gHU0ZT6Qwk23Fu3Cf9zW0T5IeQc07CkwDJ8sdzDRt
N32VbTUr9nXzwa3/h7ozW3Lb2LL2q/QDHHRjHm45F1lkkapRdZNhSSXMQwJIAImn/z/6nD6Wq11S
tCP+i/aNIySbIDEkdu691rcgd/Bzw2/95AwPZg+iIvMjCB5uaz1AeHCPhd3k1WKo3eqYNUGwY5SW
rcsgGtCexNdMA9d6a72s2psWTZbZRRy39BF2gUohNO8bfR+YW1PQbmLlYwspbJPABzERHWjncXbo
Cy/ZRrm2DmVXNgdaE926IlARnjghgB2KD9t6ifAlbfCDQ9OBfZVd7MzsDuxRho0zBxA606iwtpLz
8J3+ukECcDmWQIDS/jS2Ud8szZGzGnaOsS2NLFh5chqeKy+PwuWQDzgR/Y7eL9AkhLK54y6q0SEA
1NC5g9Y5s6zvRjP6e2UGahfmtfWdolKv7SwGpmwTprKSQakOcYRRmUuNIbUeTOPG11X/0Ct6DKFR
X10XPTTUgTniqQhpc9SDCsilCDIyMEVGHrPZdPje/C5kZc9kBtvBtF5t0uAOEIZFgdq2sV58L4Cl
pQoeFTi0ChuLTjrgQi3oOyNMzZAuVymfh1a2K9lI0jbqyaVch0+zG6OpwmiSdqTQYguuqObTmLiz
0n2QJE+uZFFlx1kP0Yvm6q5i2SBp7Mq+WYl0zFYSAwjM8cHNV6MG0KfyqCGWpGKyEIaDfk5lMzbg
k4yRwRLcq6Vfu+nBLTWRyEOPWl5V5ovrdt7ZuGYOIZa0x1d/LsRZyCS7BMFQHJhzVbusrhwARJ5N
dotX2vsahAZyXk0EKgbp+iKkGkg8MO3bxEczA0/DPVd11546X5EQO2Eyybuq3/Fn5q3t58FtZJeI
NHssYHRa7R2+WRf/BVwJH+rUNklAe8yzlWyvE9VzUqrxLR6VQzFYRMdp9OY1qksYnJQ6T50xjwej
M7l9Zye3txM0r1OZBdmxsowBGhhhDgszs+TFZhD9rD3oNFAx5/JR1DG3fyf8ahf1AnqrOanGJyc5
xGUrDdS+SNy+m0M03oZdlO0LcNoHoSZ3nw+u3jpN/pz1Y3O2WKYeqxC/AqujksvMGsi6xGvLKR0n
a10AMUCOkqHNFoBS7clwHoscLuRs4MfptI5PugG0VmfWjGY413ghCiIKzRIJZNvBGlnAdOjXTTnU
r6GS6ujniZzWdHcp0Qh2XFmNnZyjVujjJMzsKbHnGetnGnDGr3mRvBT3Q1Fbt8CBW9Yo5KXfdA9b
Bvzdi2g6Z+0n1/t5NIInHLHuZuL/2+eZG5GBa4cHAfdhPfFK2bhkbxHRbNJqUMpAv2x0bHlDN736
a7K+XeVoU882SVGv0JSiUyaERmvcFfOGjRNioJkw4Ui76C5VaxkvaYrNB40iIUpOVOk73MXkjiZj
WDGfKqzXht7hJgTXSuRmoMFZpu6wtuzYuxmCZLxAqO/2UZpL0IvEjCAMrJbwdqpt44rojV50QVBN
SbSAaRXubsoHfxcXjr8xcGF8TVVNGgvt953fkcG46IYpPJQWj3sQ18GXKJ7mo1eGW18BfMlQE8Nc
CNxPDIVTUKyUY5kxW3eZ8u1P3GTR0W0EwUcdcXkspEFdLXNFBbKY+rAghsnS+cJuk37vuV111+Ab
eWnUmL1lZuQ/zm4lX6GG9xEmvevIrpNOoJbDfE0LNLT3bDSld3REaCwp2iHRqB7YR5fV3iGqs+Q8
VLMRLdm8QvGqE9v/Wpci+sT6CUyg8pVY80RWJxceJ8b/VEO1y1R7iQllwt/fFtEmpCZcE9qTcJ/K
+rscgGPlsiAVWxW2vSp4rjcsXopHzgH57AP7WA7XfWyRuAI8U+7t5r4rnwD7YYMNxxKZ8BzI+JBM
aXenJ7IH8jryTomI6CjG8+e2KOsMetgUX/pCYG/EMfBbJRG82GVhE8Tbq13J8H9VBIQBgJqKcQfS
B1+HrQInZojoGBWZT7BwZF9fkJ65deZJPqcu4AerNHmGbKO/zXzR7DNkAleDqHoJIfrvjKlOHmNZ
GQcixc0nu+jTu7KU0QFWlIHx0cSfzJtmmcPOBPUJEfow9L1zNkgnXBse2MI+NWjJ5vbEBqqTYfgQ
Z0P4uXfHHD0m/BZT1zOxtyZcKgyJbCRdWsWPaTOkOUoFSOahShJsDMKFR19ZDQuFKptse/UGwzHu
SeNwsxHHS+GO+AUmvBOeU0LCiuS88pMAsGB4leo4OTIQ2Kr5uEjKdpp30eDHe/IQsFSw44Rulj6P
fsD7Eyw31BWTnO271ArjVRI5cAaycToTukEDGGYejg4ynytQM09+FJ/7wUvOXR/Ib+Vcx+m6G4Pm
idkYa9E4QsyLPEdfoix2twFpTOSV2CnPFY8yCTAJOTNuYaNdKkPI7SOVRxHX8ntsaSCpri1BDJDY
e6OiqHoOW2lvkW8Vx1J5JcCtokSaLOOViDXmdYyrwY1nCAhhNZb1t4CksfCWtnXCOzNQ8hrL4pEr
Zmfjbdojwbc7prhLSBPxyW5zfCxxYUEicEdzH7hd8bXKfRyYNtqCZlXYvnMN/Gnnkbm45T4HRdoR
ouH01sLGqoTtLqOL2UtVEQJuJMYX2nHGndXFxm8CQeyRIhMADrQuBVs7VjfloP21z2nekv8r2kVR
B/k+88z2UPVG9ZAFaXLjYwZ80bbTnxJi4T9ZVSTvm9/fXPU4xAuZdtG9sEzzbLdh8sbrftywZJA/
PbQ1WNSKzblDzQWZUFzTzKSm64deEa8oRKe1Xfrp1yjraUKNCuozS5lxi9UNko3Zxls15vVajW75
qWmkcYYgXy/DbHJWPa32RzmW9mPe5s6b3SOpW3STjD8bcRJ8icvcXXZkgABSK+32yaJXcl+Pifck
ZaXxwtCu/W67KtolxcgyMQacZKa52anNIgrifE5vjFYkm1JU4V3rzrzUko5wv8k3YX52/hWh62v9
DKeoW9HnsW8qO4g31AkRaO08uzc83MAFVqgvALuai8/k5M7tE+Or8v0p2SSePay6fsaBFRM1DtZN
xvdFXRmSAG8LzbImzNUaSPRbZHZX0cPrymXrtNkRAV51wQomLMxahXPrAHZ9kFNRnC0mfFC/3Wba
DW2KwKbuiWSSYtggTW73U2EIAq67eV2kXrP2qavPGHjt1aRscCnSQkmBCXECmen4h9SnSy9bo7hH
E2zdewKl4mhlzmoY7eoGOd4ATEJRnuLdDsszQKrpcypi4wtpK5rGs+7fhtSHGWCgFZIWAb0wwMRT
DXgiXriTGd7rTF1BcK2UJP709gacOCQrFEf7iNj4nQzzcFcbUCydxpir1Qw6gTi5JCVBo0t9vOfQ
VDaRbYiVLRJ7Z9gjF7ZT3vBaeLUcllAbeAfOrXkr6R+5i3CqA7YD7VxtdTOQR51MkbmCqqSg6jlV
h4lPT0lx76FoJHPBM+EoeambvIazr6ZN2xXeTW73vSBHBhksdq2gfJXmLNZFaSEqM7KmZ+aUMuJY
UtZgISocnIG9Yf022rXazXObnDqaWcvOmNyd11vuXaIjwAxp9hk0pLs2df9K3tpF6eohJ4pry+av
WUvElScjkQ36KmE2J33N7zCM0jiVSeOfI+nBIEjn8Km1RgxTcZftc0CQ6xyAI+GJOlunRtAsRVsn
xH5rMJduRNUHGAeNUjQeURO1x1hakaAXSExHxR20AmX/2RmdcOc1OPp6fwA40lfDHWF6Z+ELsbUw
4L4qjSpSp21/Z0xtVC/rXlkQhfwS2yV2aQPVKQ9L7os9FYgg4yKck5t0LOnShdy8xlZ1HkryNMyE
xuk94W7tdU1kaecb22pU3ZF3VwnfsNXdfSIak0TINhtwF9YSLopqtQO7wR4lrBnHnp98dsz0Q2ur
uo28bNg6tQPWwgq778L3qWAjFq9pIQi7uzVlFNzDH8vL67fqknWbV027rFQdt2Cta+ubB0uewcAM
P2Whe6W4g109fGPe2t9S6fB0Z8VcUTMPTfs4JbyEUFXOhMrhuD5OgLnCJfd+eC50rZ2bEjprv6Q8
4OPJCjPUPvAaiFDWYA7WEr4qW5ZoGsMbf7IolhorzTrIA1z3NTB+CFlhVn527SAjz74aEagumslx
aGwiKB8XbI2NMw3a7nORBd5dy2P2TRCaRjoj/MrvY563KSzF3vmUhM5Qb5o+GuSCgPUkXkRl6qil
mpL+5IggucreRxeEi2K/iOs99e8KkpZfagte6qpOEDiuCz9rbvuqdl5NS5tn9mzu1szN5sluAAgW
RsUYreFd50ntfXJCZX1rZgFHqbGmJbnrYhWSKwZFzUtKUFSRfxcSVXHK0wTrOAlK3bkEwbQX0Wjg
AicNIeMfsp1dU4NTHyEULZlHR/cBYABnaU5RIDftNbC5zIPYvCljJ4MTTcn00ieJZvNt+/dOlVsP
eWX0L9zW6tTwVTZZ0havsS3yGzbqEkHlUEZbDDLDIXJGcQlDNqALnzCbC+0zeRiKJNvPY9U/pqoJ
v9lplwESEdWm02N5SGTXc+IZkQAgM16L3B3wvodmB+/Pz74N3jTsbbcZ90xtvgJBAFkKVHIXehKy
8AyBRw3CFNhcEX9eyyPUGZGgExFU+lW2g1pXnrwGP5JQl5PZcMKCRroqU6b6SzuBS4vCESC4O+t9
zJtpmeoJcYdCC0uehrKrr3HelOty1HDWqsbapqNO90XluIcm9knvwyRw7zKfWBEMaN92QdW/eYnN
0u0Y/m+ibr29Z7PRbE2QVUtjir1jPZI5sPDNjnyEjO0bQzWILoYtBZEPjmPcsbpEdwX160sUmM3N
ZDlwbKfZMlZ6yvpTQ/kfLkA7eKeMsIx7z1fqZbKllwC0UHpeTiIebbKanBzYbezn/KU/7lJS0ncY
VbJVEM7wGiuwio0LZRwWlK7pF8a0QWBItnqTDd74JAeruJG2Hp7mLMhvW1o1e6kI8F6YkABzgP9i
wk+jyyuaY8hXiVMCQndGa8+jQ9pG4WLLn1pQYrZCfDDgS1kaQCpvEHgWW7fwvYPJPnHd+1pu3UBa
99oqE1jGjn7wI53fZFYnXyd/bu4sCciAVb6mtOpsb+eRqvbcmIk+htNgrYmHsh5My2qhxzjJI+Gl
WUe8a0XrJIxdMJDh7JBtkApwe64IwqXSffPbEBj1PdXdfIDOMHxue128RYYkP6CcAgrFVLP5A2MU
ZG9TR+rGMoVNsbWsRD8nlfoeso98mpsS570VTRj4R4iUKQtH4c7mznadYeEUJXqhUWf2qieNZZcx
1+0WMayjC01j8qRMFa/MrCJRDKHyakZZBXqCCk9HxDzQCWNmlMYF55peBTFXddLFnwi/y84ugoCD
YylvJ4MAJsTYGmcV1upRGsEEGF8MT4ZMy0tTBJq8CGq6quwiSAaUdB6A+GJdtKX1CKOTlIMk8a19
HjPZ8atTQuu0tMvs1kl42RRCaYadc/tsBt3cbg3TBv87R8OxT/zqi91b48FVWZev0BHZqySpjLus
K4dzNI8e1WBbnpoaSiXd+5iNpJ+sraCvAb24PkQWqO+QBLJDO5DK44QFFsKoAeog7AAyuSovsGgn
Aq4AlGdWZT/7cx2A2e+u8E5R7KDk2+SDOJAqXbFUSie3nRXKpTsN3Gk+dAfAhfYLlKr4jjCKV68b
JNv6Kd1abimY6nTxfdsRZ0VTVNwbIJ42mREFd+QwRl/j1PO+50UxXCY6i3e02+q1Nzf9rm19vFv0
TukRe36xI5sGoXkXN9FO1TKh0TPF6SuZOZXCAd8SDgwKdFwzUCZSL2rzkwtAd2PkRfBbVnTuvBH4
Jm8dS5arMp7bb4VXNHfaqfNlV8L+K83GR4ng+jeRZdgPPqvhE9vSiqZ6WvAmL4bk1g5BF1Fb11Cm
xQi1LJ1rdwcHaVzFztB/r1zL3fCJ7Z4XflGuhtkkVKrJEELpvLnVbYnHpW71pQNBA8Vj8I/R5ANz
H+bU3YDAsj9ZftTdQUqDPUKdZmMEUMGXtG7qmxiyfsACPZbQ+HGLx4s+HKQD4c+1Do1rsZ9pautm
Jpxw1eU25pNgbDa8RUltVCrYN7zON8QKxzcw89WtS3o1xAiq0XWNOn8N5GfYqPoq1p4VXc5QlwcZ
stHvIrZDnhz1OvNktbNn6Q9XVEQJqqkA0bqWgx2evM7INw40bgaZgSUXDYHZAN9dUZ4sYYltAgSk
I32stnlrVf4XQkWsZWkhhs5a8u78tGjYuitdbEA9FAjE0sH8lLONI9O7R7FMEfNgdqF7x5YedUbT
+ZD3yQcxH9HuscUcp1x8NVNBx2EQcVdAtaiT+yn0inWuSzwJs5p7bLKlOBHpEmG5rI3nPrFJYIsM
+8YtpPtCkGN2khNQqCIjWmdwLEjRXTrZLsldQ30xahpXAyoz8PRtEoiVNCXnEA3AvPdn3X9Bi17d
F70oNsqZiF80bS1XPQES4E8aUnNm8kfhI0wEQ9qOz0lMvH5hZ94Etbjw221kpiZ0lVQ6y2FyfFCo
SQamQY5zXJPo6EJrqKL4awVv895OU5f+6Nh5l9AInHXXavU4oIs+hVEwHCBsjFvZXOcRVk7hyoc0
+uQ2bfXVxJXBJt+JnlQqxZF082uQxZwg9UimoAe40vjgo8GoLA3eDJ8mwTazHUWziodaL6lExuea
5W8fzXGAABvuItyFTlgXCybrhSmVsxoDTY5jF813UQ7mjTyY+kQERUq45yDJ386j8nOda8hGkCqP
rlcbKRxKdiFLgrJ43XaZR8aVpF5QebnriUnat0Ng82dQKL3G8D8PTZOthrxP30aS8dyFNvHs6inQ
93VPG2TnloqQoutnfKcNDYVQT+JmHkeq+cITtrMzI1wXBDxYxhEZTPTVK8Jrml2qb+Yh8LcK9N9X
7ur2Je/JnMpVJe61CqPwhBGAfMqsG2Gr+CwN1ZDx+td5chHeFO4nK/ZXPq2ssw3OcsnVJyrOYPO3
HFAm7bygydeChPuXDE/MK7BTmLtsh4Kj5xEUyMvSqY5BX1EVTeG1dxJiGaFzlXh3UaSGwxi4wWos
CuuBdZjxRSny6Zrq3lnTyoi1V8OsjAgknaOouMsEK98Vk5U/Mt/tHjjRqVrGYP+chbRnfaXyt0Z/
rPK2M8kN6+ODFdQlLt3ZEMcSSLq6SVSeg01uffvWsydAbLE4AIkJ1LovWkijbZy/AAnOb4VpyEsp
FZNEL2XzTdR4/Q0QZHlrQ/i52DrNhgUj3nLV9hZx26A6EI0iQ2Qdq1eNr7JPw+B3j7GKygfSirzP
TEmFTcp06d63wnV3fkE0DAIO8rPTpPkCWVUtp1DMfB+zfG5mj7FwX19nw+QhdIgwqMo8k3iAPqf9
XRFhzxcHvV7m6pOM7WzXml63VkVbnfO0th+sOp6pMjKsSIbw7iysTzfCifW+rZDr6ISw04K09pup
79kXxDoE80QDUzzqWqm1MUvzjshvfzs6Ojk7liPusOs7R9VE9X3RdhHx7UBWSarxvISWM9vFZUE0
1O1UuFoTMpOav0nXYXzmhfHOI5HwEIVmsW+m0iPQzbW+FIPqDhQ/7BsGPzson0DbxpftuRUiPY2Z
Z++0a5NwEwboWcIUGvhMd9TQvb2NgkA9E90xQS9TcKaIyoS55lU098bASzYz8O0Hfwir+zDIseCy
5a2XMab5JZqYkT0o1D/2Z/awiM0xOye9qD/TT9AHbI8QZ2kqTKTCTSF7Ch1xN4tWtcDK+poAs8Q5
Y442L4TkYpqmN3UdaGcdF0ES6yf86aXpGwcpg2vvW2eSl4xGDdGiImzvHbJ7V4Fl+N+jJrMPKS2l
E01695SQw7GvBsdjrq2ptn14v9/Dvs/3YxlFB9rp4llUVLB4RFLkxoWeSLOCWv4sed/CeGwMkIwx
eKNNprS1M3p2jfA1i+QzGzS5B/Z0lX0m7qUqx+6xJvF7acsieuD9lH0ve8vaign3vsxYOGIegUWf
T/aLajICANiTMwrPdHKfYj/Go4bcyt80haENkgKy6NK0s2UvamV6+9qRGDjZfncPCD7DozEV/S4S
Q7ATdRKdwLpWh9YrnS1hABMjFLrkVlO80WynjDUKZhQs2M4qUD7JKCD5V17p3dBxb23Cq2icQwWu
vlYOLZaYXcNv2PSjdmWMTXswbcO68zDSvck6cU8p2TsRmSTudKYc978pH7GWcJXFNk5GUE0bElnv
UumO342QUKW0t2i7K9NRxq6B6h4vSV0hM9QsRvebxwK8I/5IbZhkRHAOyByzUN8T+lhO6bLra3U0
eABfE6b5q6DPmxcVWHpvUdSQjBym4zlOuD1ZBik1AiX81RSE8hu9zmCD+yvc2BMRQp6pLQCWo7Nv
2qm9+4dTJpaOXTvauuT1rsd4bNdzpmBZT+l4GMmO/2760vw8lJ6G4DWNd50zUMANXujuMifPL0ZX
uG91nw+syyMLFBNwnUEskrW1mmxqo1HTshp7GHEEIDqPHUlpd0WOv8ukm4SWI4de3gcuCsQKTrZD
KXhLy7Q+ZLbMv/3DnnqAj3kS7/zSje+92nf2oa7Lwwx259lDDk84QWNUb+MQkKBOFNuWjWj8WA+p
eQhJwFk3He9Joea3Vg31ifdFFbPhzUXApNjo72vXZRbOVAABet155D8CQHy9CnK9lRc49UaYU0zo
SUEIZq3HkyST4jhlfnZfAkW798ms/e46+fQw5Gg1eL9zXdOpQdvuxkdCN/3PHMAj4WEw1l7fGZ/m
sOYEBm1UbQDwuozcuuRkloTpzi7pMaIey2PLbHk14Tx9CPrSgtYODPumU1N7P6GYvwW6W8FYhyCs
WxK7aNz07KtH5/M/enzocWcF6Y5wl3qvGdQTLp0TJs6XW+eOE1/yWE23linVW99P5RJcWr3NIjph
7CyJRLuqyOoOtRma3tE7e60JW2iM9Zbx0QzJTw358h9YFpOkHYtk5whPnzjNLcklOUD0IC8fbW0E
/1Ta/X9Qot01b9V937699cffmv8TgjR8V//135Kv/yFIW9bt22//8e2t+I8TUjL0e/9Uuf1Tysb/
+U9RGqq2/8Q1iZ/EYtbowIL5b1EauMervuxKxoA6FNg+f/OHKA0aBs82Rj3SUDA//iFKC/7TR+HG
7Ye22cSvZP9vRGl/FkgbtoWhMmSP9U6MNhIlzJ0xxZ9oWo+7fkI6Ooqh+4Uj+M9y/D8+/Z19LfCF
aXZCGpeahLaMqRxNly0RBAm7g3nzwzn/C63bn2V1fxzjneqysxQSOxoCn2iGPgb+Nf3Y5JkJqvTL
zw/wwSnyrgaLHxR0Tt/0srQHcelq2uA+5c6OEOb/nZP531/feyefdwZmHKng64c228sw1MdUEPb6
86/+wbl5bw0gpdlteqOIP7mGJRjqGWRNK+JQh3Bydj8/xJ/Fr398/+ul/+HsjByBVG4OwRKptrkH
CJLt5U6nXrQpk+FCz+gXP+ajI11/5A9HCpsoJ2MpFBcgBtvEbpgyFKsktL5E9nSOr0Pqn/+iD27a
94rJjib+rNM0ugRDfS1G7UWcue1SlbogbNH8e7fte11yX2MdrfAsXK6zyCO/zAMPl/Z3vtfZT3/v
h7x7tgtsllNflOEFPfrJvJbmRcFbP7kvhKt/cbI+ejjePeFYIXCIen5wYYbwahQDGqHWe/7597eu
Gu0/NKx/3FvvHm1ixBoVdGq4dBJRlASfMZPEykS1fwrnRzba4IPJMOCtHeADwOHgFvoXN9vvkJO/
OPZ73zKlER02vxsuCjvDPPY3RvlpzI4+obCe82UKCaozCJSwb4bwJRjzRUW4SCHlXpi3V1/cv/4l
SbbjvymxTYh6Im+NcCwSikT0i9NvfXD+3XfLhxm2REclw3BxjOTGcb7I9JUm5kI40wGLl4WfogSl
a7ThKo2dfVBMS9cdbkbnVxgO+3ot/uo8XZ/WH57KIiozo7V1eTGvse9kvo1XznzZb6HjDWQu8OtB
CIvmIoBNg3kr24aON/sodhdBIxaichf8p3m+wcPxi4sXXO/wv/pS7xalEjpAqgzkvQkpLJTcx3Ey
X0LJ/eJkV6gqGOe2ptt2TVmO+1VDsNhiGKfhLLzsKbA9GMeuWtOdu1PZ/LXx/TvqpaOK0hfmpY9B
brxayt9oa9qPnb1sE30IaboEijn7lHQ3pqAei7K3vDRXc0QCS3oNlA8RPS2QxC1TIXZtmO2TeT4h
q76nMNibptjS0zxctxyJvnZVjfnUDWobk6Paq2TPAn5IK3n0Vf0cxWrr2BIxT7u9JnOlfqQWxCxs
rnEclS3HRTHlawS+15QuubGLae8NLC0ODjCrJ8bbqj7hi9vQRYoWVV8/aen/Yll7Z9399zP7Hk1k
jWUsvT6X52z2L9MMsrtDf7JQSYkyOyahDLlYeWR5hZSsB1gmg/hXIfonR8SPqvePnoXrn/9wK5Ie
gtKWnvJZt0iXFJxoWW5/vhR98CJ9j/DL8Pe5UWk3Z5rVL8pHbteXN3bTfP75x1/vy7+6X9+t1G5d
5qHfOPIsJT6hwmtudNBs7Zqdbp8cfn6Mj37Cu5V6MLoyo2Muz3gmum4hactdEFi4d5lk0/eL9eij
g7xbsZ3K0YEb6+6s++IEUv+gTeNOsov/W7/BeVeKBW1nRZ0M5NmQhlrMRf1JWCjNYm3f/L0DvFtO
kbeERsY48zww2yXNLCc6qsvNbd6b9vrvHeLdgjl5IXN632rPvaHPs2FMC+JpbqVJ3+HnB/jgMXDe
LX6K6W41MA86VwUWMl2Z2WZkd/6LS/DRp1+v/A8PGQazjKFF0Z3dOb33MQH6/r8sTR8+v9cz8BdP
gfPu+S2jRKdmotpzlInvwh5a4hbms0jEeUi8b2No/mJX8tFPuJYbP/wEwhCLfhhZogphueTkOoII
zeH57539d49y5jB8IEpNnvMp+tpjTCfCYv7FMvHO8vvvxfU9DqSwW53RgOjPACH7oV+VwSYjyEaA
nk4wP9jiS8zgXhJ3uRD9r/AqH52u//FMa+yPIQe1I7GhUwMGX3R69bdOl/3uiSZm2JrzNuR1Ia0J
0TGZoePAiPfnn379lL+4o36HIP1wpdFCsSHBSnamA6jQ5dSbocjvZZ4dKtNHw0u7sgz1qaw67xfo
ig9O1nvOYOf7eibwoD9TlZ5mq7sfXfdXFLsP3hLviYxRHaBmd/v23EXuN1WppdsG31plremP/WI3
91E593s5/MMZg4gfxnTjGyqhNnvJQ9BxlanLXa06sc65/5ZFJe1TCA9dLKSmoZ57FkG6RnHbD5r2
uo7F2oQu9eyX1XzTkES3HrKJymuMnQ1EQfviD+TD/fz6fnRGrlfhx29LDNw0GWZ/Hutx0xjyIBwi
TZvqqHg4fn6I68r/V7fQu8VCEJyMHank7qfs28WeBXatMnYQgJ5MnAa9kNNvfpr2v8D3fnT/vFs+
cECXEYrU/kzs58JqzZyCLfkVrOCjD39XAgS2K6pWGd25CLKSkXqH5CAkdebnZ+qDd//vt9QPF8Ny
DDkX6GPOHkqrFdmVGecMrxTb9nTz80N88APeM3lV5nWEpeXtmVEXLBKh0aSG9q94zR/8AOvdy19I
h+kPI8pz0CPZtJzqpRQOqpzA/gVP7oPb9XeUwg9nKJwMXaZpy4tnaId92LrRFx0RNxSGSX7s3K75
9PPT9NEPuR7/h+PUQaFyx2/bs5ydh2Jqt33bn+eguvy9j39XApCJ4LZt2fdnJ6e/YyTbKprihdkN
337x+R+dp+vl/+H7ow5zFGlD7TmrJ3VjSVxEmVNFy7SxnB0mGGiH2HNWgZQE0pCRu+7tnPCaoY0Q
TyZyaWBlXXqe37KNi4pDP1jlgUZqvZSDX9yWaUj0JR5AdkjMrgzCl5eu0/EuMCRakc6z11VjRlsG
1A+EspQrax7lyihDe40nJjhVprDZQ3YQsabR2eSBh0+yLE2yNwTv48RtF3ljerdNhxe/GYgf63OR
Hx1LB+uWONMNs77oxITsImsz25IzGW9EPuo9HhL12DpGdpO52JuQAjAZIcF2ZTfBNYGWtv8vHtUP
TrD57k5HLFloPdXyrGrntipxd4YpQZAp8Yjsa35+FT+o5szrn/9wEf2kCV2cms25DbrsJipD91Dh
CHkjpydaNMyL8GGRBvTzg330g97d8ZFbxH1b6OYcus5pbqYX2jGnVteHgGv180N88FC9h9qkzdz1
dsGbERdXtO8VIpAojoND21Pj/a1D/N4H++GUDW3idrHpN+cyJDikp2Gw4KVGCg2a7b95CPvPVwXs
R5HDvmjOqdWdEpApCyssHlAVPf78J3xwIX6vXH/4CX2PO64bXS4E7/pl8v84O6/expG22/4iAsVM
3pJUtGTLoZ1uCHdiTsXMX/8tDnCAeXXabWCuBtPTI4lkseqpp/Ze25Wk0SIt92USxjsLdeQXhcon
T+Of9sO/vmdasqKGnNde2rq5c0Pjtp3S82yFXwzeTz7+mn5Foix1YTM2nK2ZIee5CnAWO2k2SCrL
/zhkrya5XtcyG/eBddES4Z40Xf+wIRQFio2cRFmM8b+tOeKqfumV3p7lrFkXyrbDXCYPVdhuJmP+
lmJa/U/P/BposNhWkwwIvi+FreymRT70qTwreXguteGLjt5nz+OqcsnmEYwkJ2eXNPdhosapH8sv
3oj1fv+hwBNX2xs8A9gnjcy6kExzk3bpr0h3L3+/MX/+1QDsrl62aULJ0grrEtr/RAXigumBiaYj
aqa/f8OfJ1nhXk3k0lWWcAZielEIOvTKSrmQ5vtUdMhE3Ww/q/EXZen6ef//TQIF+b9XotMbbcy8
sC52pGzIqd2EzvIrjNXVN0TvG0fT7Ib/6cXA3Pq/3yWnptP6FptNmtXdeXFJXIxIg99XpJ8Ffaun
/2lMAcz+3+8RusPKhNiGKhXD6FJO30Mh1RNGebn7+9P57PlfveKK62aE6KjmZazxGyrtuSydLUSa
X3//+D+PXMCZ/3sBEX4CrYaBe2lnhDdRRoDKZKrNF4/hsx9/tVIsaWogKejNy9I7p7wxT1jwH51K
fHFvPmkUQzP831+fEdHXIH6kTZUStN2YqyF0u4xbe4EY0jq7pjsrdLJrvPl/v13/4BH/NIiv3nQ4
DE6cAjO/TCmZvt9I6AIEkvlEP2nlE22moK3PpSRiNbydil+a/j3XX4Sx3OjWgRIGh/2LaI7Jkq1R
r1/8pPWr//CTnKsZwkDYMWdpYV8cfCfWNGG1+b24T0ZkeJ2s9mSdcTZC1qXdpIdsuCXe16/C3hsN
PPBAJ6Esp816dtJY5Rd36QqD+f96TOIfxtm/VlawedViWXjOAID4Y/y0ouyiaMY/fCgtUHJLhOXl
rcT80YRvdB92cFD9RnZ+XRzhkH3xcq434E835mrCKQ0y59itVhdruF/6gbp+8e2K4zWMM3EawS97
Neti+/fHoK9j+k/fdjXlxGFmjSLBU9kNabhB3a8fzam0ANhI47Ve8HzhkZkPU1J/j8PhaXSdhmjC
er7rZCQDnI+cq5jVby1vH4pIqbw6l/i+BdHyFtkc2AmXp6mA6WECq/azlC33ShoICF/7aTVd40lF
y0gOlyh5EwNaDNpHbzKxftfx8lUA2yezhXM13U3oGMw+RBiqiPi3pmE3cJ1h+WLU/LnsA371vy/z
UlQo0FS1uGgz9rbZ1ClhMVlNOrF5qGK/qMo++5arCW/S6liwQ88vutncun3/y2r21vhsgf/5+0D4
7B6t4+NfY3+xW5SLylBcomIC5aac0rD+qi2PLufPg+xqwku6eGnihV/fa0Z3iHFlPVrNIg+2kklQ
sUnEJqmta39QnDxA0s89rDEbp2Yhj8akJLu47msvZaW/X2gW3Myt1LZOQpJVnhTLzZB2jT+0vUEo
cTVaAWrv6Yti+7PbcjVxYooIIcEM+QX/LUybjiTYrzp4n3y0fTUBQqMq9RzB9SUa1T14iyezy1//
/jA/qVns9c//9TBJOxoJauiyS461Sh8jXwVpp5vdg90YpyE9F1P29t++6WqyEiBcbNHT71p6Ek6r
MsVQPm8nxzonWMhxH7zGSvvFuvnZDbuaquCZlrGhj8mlanM7UDERB0mjfNUw/yfE7w8z4T9pG/+6
aXqp4D5Wp4RafjuYTQCKxhvN+7I/WN22MAXekOkYJb+AhaMVxlUDkCbOzaCLR0+3nh0j3pocCkUE
eYZj7FfqoyISfOhPGewbp36xuy21PDRA7TEcMNWF6W7k380OCOT6FWpkf7GCfHaj1j//15WMdPdT
1cCjPy3ie1bpfiuUr97lzz77aiJKuUVamFTZxSq0m7GdtvbUfTEFfVYX/aNp+NfvTtwsspSszJhB
L+QtGCpox/DSgFVolktqWQii7+r+ixn1swu5mpP0iDikbCly6nqjROeU7OrJ+OIo5JMC8jpsJy+S
LMbnthIPDjiws+bQfCXR+uRnX4dXVEVeqqM1sSl3s2zjcvf3Na25Lx7BZ59+NXHQrCsL9s3ZRa8a
EFHJBRj4j7/PFJ999NVMUVZNkRXSKC5ZTCow1gN3A3Os2fz90z+Z8VYd6b+HfGxWjjWBZ7nkTvGN
Toz0FCN6xrl1tlP9RIbkjzr9Ci/92ZVclRN1pVmwP/v0YsfVUzK4CmnlNGH/fiGfffj65/96B8Jl
xKeHi/4ySVx6Q/zh6Hb1H5/u1bubGQJ1H7bgi5q67WYYWRQKN9T2f//lnwz6az0t5AKEcGpSXIzG
eCnS8ruBX48s36/SFllAuAd/mKGvMfxhVGdZDyHmIjRl19jjicnAtJ5H7QA38SByCUnv0E4H/lMw
rZCh7sXiJmqz5s/REsyGCNxCuZ8X6YOj0Ht9t5o4x/annj3xIfnS4D42TxofZHU4ka1+3wHjAgp3
GMaXmcCJTDf9TKl9otktSlk9I2aok55cLszzFnlaunmo+sMgtuvU3tps4uhz8ycL1j9QcwfWlkaP
2U68D1i5Q9s4NYTcyO7M39Eyw7M1GQx1jtEP4oph3LFJP7FwOGH/PVEfbCsOWC8UHhyMI79J4w1r
R9VDi4wB30JmsbtHM2rQoR5kMd+Y8iMtDqgD7cJGUVATZlNtpaZ7fKQ6ZUD70OilZ/4O8SLQkw+m
OqFgs9f7CMoFUOGLkFhVoAHVLVnU5dYKwZb9ssxmY6vPrHqDqI9hbgR9IjiSJ8NJNkdO6N0wWk/o
17VwpoFfDPldpfY3NDheQjf2++ycqQ9qPgdaw7+ZuqcWySbSrBd+Q+SyDyXZupeOp6mvkuMJqzTf
KnXcV8YInblkawGLOCJwpyOX9gSFxSvZCfarU1Som2nRkP31+/UWqpPw2ScSSNXDHF5MMI9iC855
vUgxzhyGY3pXH6Z58BvQiOytnMw6077wxCICLvjv78Znb/VVGRmDkBpd20wvbQrOUA3N94jO8N8/
e53i/vBWXIu0syIG6FuyARkM95n2+cxtz/WgmksurbTEF1/zyQx7rdZ2KmlJxNMp7XNrp0PorKmG
F7H4TSt2Q19vRah+MZN8creutdtNBlgZMDY1Rh8bBwgeNgwfe/ziQj6Zp8yrpaLuJ9eK1v01IsHH
OKLvTBBn1hVfJCh8It0V13nNDcfyJham5FLyPgBJ9VU5HnnhYsg/vBNrzdRmMJW2kaVvK11c1O75
7yNhXUr/NBKu1o586tA9UVdemt6w3kK3rZ9qA1e2XMLmCVQQduIem+jfv+zT67xaTaSbK6qcrOTi
mJiZRsLK7oUKNHRe+mpnV1BBorRBqRH2LpAEqbqHhazGTZG7EMJntd4klet8MWI+u/Kr3asNqSyH
mldeRFrVZwwj+a0SLeIRkKgdGAB9Nz3cgC8G0Gcv3FXlCEsIAv2clhfdyX4WrXxunWaH+c0X1Vcx
uJ9dz9V8kXf6UkjEOhc1ynBlMz15JFKbfju2oM9G9riaqlVftOLWDecfhs213tuGZBI6U8buXHTf
K6O9Bb0KJnC4ky6uD1zZnpmFeJPH7d9Hziev97Vw27FhpZr5nF+ysXojKuGjENr73z/6k3fbuCoy
9Vi2imP0+aVWuxu3Z+NrDe+O1X0xzD6ZA42rqWPulQy4vJZeoGmdo8JYF1BQ0NGd2dAMXLR3MJ3d
V+/XJ9XOtZy4SlvZiUrNOZ3ZV8uxaA5EXF74Rz2ftfGHgDWRN1/uvT4ZcSs3/N91pxoCQsldI7mk
Smw/mktr/bDSUvxWSqeYNmVa1gYFjJ7gbAGhELcqGOOI6QxFQb3jt2gneCq0S4dq2Q5jNQThqHcd
zlAj+WLDpn/2E68nnHYeRrV24wtJCl5msuBH0b7MHG8q76l9ZsB2axUmPwwjCtbSzDQPQI936drI
x0SP94rFv10uNTvKlN19Tnwef8JOvbOKTWYXm6h6iaWxWesLuI7UUIVXZA99O9CVqmmR/hT969B/
sVJ8NlivJi3wYaI2QWiuJ3tkGaWpr7ZfDB4Divsnb/XVLAUgTYIxajF3g1g+a12TBU7lzL7stb1F
Mty9YY3OHuDwW6a3/dYBs7LJgINu1JEMDLs0H1b6kuXFmMV35DGNvtPBtpgSBUGGqNxDyku8msRF
8ZxpsQt6boieqhRyqVL2VIKtWgRLnGrEQQCnjcXswKDF4zo37eSlZtbsugqqg6uqP6rZzCDzOKrX
1CZ26ar9Ho/UbI5GhkJKwsJOSqnfzJQF/mQoy7FTF/12MBlr2tK+tmk5bGP0mUfkdso3o53y/Yp6
Rk5O6l634F6y85qu/RJLaoqqB8njpgSLuJxzwLxzTNjp6SDFFsVwtBVaPfjAdmJ6NbFyY9mAOTEQ
Z5BaSmDNaiq/z4PIHyoB7sJ2tbTGBzFE9yLX0gcgOy9RpJGNWlj6c1oo7IFUMirGxVpWEoHmtXGO
bVxOgLDDjkG6jPdjqeQAjxc8IYZ+6IoqgeOi35vEJ3tKH+q+GRt9INrR3rcuFHNkijBkswhCC+7a
I5aCaJc1zQf97Z9ZPSYHMnnQRqaa+tRUU34nxk4/uRzrw+rLo4Mo0qH2Sn0c7kqRd7uxm/o952eP
k+W0QTyH4W2sQLQyesU6ZuFS3qQKgA7OtZtn9mBwxPGPWx9p3Km7BQf6NincZGeAZ9zMTgQCmXMU
SC09AOCOA/4xgbGKKIvTJaJpyyhaNvWYvuA6/24LyCp2hjerJQm2Jf4kj8oz5PLYbxQZEMtwiJ1h
rw32I8YWaGnp+zhBFpszJqUomjp/ypvHlf7XN+l+iW3LazUQ1pmevETDsHFrVv68uRGxTufNrTbg
wgIrH362drapbVImXfZNSbhXC3vjJCGom3NamluQ1w8Dkigs9Lfh3N0QBK6AXl5+ov4ydjNF2xKS
RfsBzsBTbVCWhr7V9Xw7M0FGoF2o7EK+WgLtmco5SJvb0q72bWuBrG7XEB4/IbIm5m/WWbUTUHkE
PIcQ5tP01vX0FAUT7SA3kPfRUb31i71T2Ep7rqiCQjPOy8jZWNUG1FEPo9bcGoxiq7H2jT6izyzC
Gz0fHjS64JZbDkEyAEKJBqDR8MeM1mNvegpjS/ETcwH8RIwATDC1qbxCj48GxLG++jDS/A2gAC+k
tVm4z2t4i1mC7VHBSXdUdYpvme7HMAA7yBPPnSE9hcZ6/0gM89pk3q9/lQG5y+FwyInUS33bUsJE
GVwpbDouXGrZ7moK0hnMoCEnT1WzQ5O+wbcEYMiJqNmeaZ2Ng7yQbBu0eNxbXd/X/N9LcyzZeqxx
reCqcR4pQWc/doCqVRBiCXmuYOHacQDtv9zzX8z4sWu/w+X3J0yZXEdXvACQvRHFr0mZ4FgSk2zq
21r7BeR/CWjbla27A2ByKh37MHQzoAt9awIK8he4Bx55Kjx9TbM3zXxWY4R3/N8aMcctMIpNVIT7
XnHhwoXeZIV3XdJowFm46OYg8B9WFkrR9YlZ2tlRBlrzhrJhXPMQsmMMucxYcm8pIASBOaKEwzlm
vw+9PIHXE3va4EGtGjdg+P20Jml9AjMRG4wWTrY4z118jhW2SWn6o5Xf2Q4JRzGDrQr1/eyMkBYT
QOgOM5C6h8niOT2TaGRs0wTGZJX/7rLsyO+s1ewsw3ozSd7+aVtG2iG28nAH/LRE/Xyu2htXGwO9
6e55RlkVHtnVaj4v7KS56x/ZSnvLP8LU3Av4Pg9hUm+wfuPtr9fxltO4h0eNb64lZImsQCMCO5CO
P7uIFG2jDEYVb6j+E9g1Hgj7xo3kzZgwLTDYop73J1EOcRFuakh7+UCY6wSxuKv3PLq1Solcdh5i
fuvgJ8MTA9OR+AkUNkB6jJlxGluaAXbmxYv9yzIAay8ZK37hA4jxJ01ZR8Aojfu6ux+Xi13WTOIj
7BZm7/mgWclW545FdvpNoYwQebaZSXkFe00omxebAxxnHl7xq10AnGIBGwAiNv1hTHIvoovEiReZ
HqrntnFQTqpH8ra3vmv19AYd5mYS47eSpaTTESnH4mMd8A0h5ub0GLq0pZhhc/GTjzeWl0z7huUr
qAr8hYO45fY3jJf1dVt/yvolWUNxpAQlEd6xq+whS3iTbSJNM/fE4pHX8trxnvCIu8X6Tkp8ADLi
kOIKtLKfljC8hT1Auryv9x1WK7CS9KHPn2JruUcivM9L7VA59rf1ETmd/aboy4emJqfIrC1/nJck
aGP3XmcqSF2xSRwbsGBGEF6cT/seSoUC3CfjUCrRu3ljxOVrOSrBKNI7WyvvpJpuUd48c9RD698B
j6plHE7OehOoRneEj3roSsNBAAe4Alo6WOSs3NvZyMxiLsEQWuKsDoOvzMSBTyv42FHl4GXx8Fwu
i+sjODe8JjPh7RdMtKra5E9mREcoZvxpi7tX4LwESQLbP4rV3agON0tuQb1ybqA5P0oxvQxV+7Do
Ckpdua0XwTaT15fEu8s4TrzrCXscgxQk7S13Z+hm0THnz/t5gEzayv5UW86PuZhvZRRui1J9wyf5
lLCUIXUofMi4cFdFvjEnnRT3mMBpOLT48C0lwaFZP5h1+8y6WT7RcSVqrNtOo3tKc90+lCOrzzxZ
6TbTxXiTh+6yo26Kfhi6auwmXP2w7mu18ZsxLzbAadGWwe1ECyuJ3W5gIwFLT/1Ep3zhHBG8mVmz
SOkSXCh0sCqAKz7skKJ3G7VbwDrJ0fbxTZjHerTLyKvyetriBTKOo10dkHwzbPtq9vRG9Trt1QSK
5mrxQcoxDooJzmaT2MujSt/tfs5j0l7cRX9rRaKfVTQ4BUwgNzkizwDIbY1q+RjJItqJ0Wk5R+vs
4lkdSv1kKobcVclgoAnJZxt2Vq6j1DJiyOVx8jrimDiucLJdVnSEDtUlPV6ks2DVYzcL94Nagkqr
xZTddDh7ea/taTkIvTABQQHZ2iiG8oNQVpcgC9KJvQLj6rcOkZu27drKemRcT3tXJRjHq5pEFd5S
YUxeYo2OXyOL5RFUH7FoAOB+tuZCOIkDf8oKOnMS85a6GVuf4xQqCW2OwlZFY32/1606AmGZTN2P
VLGRRjTS7J97NysuIpPjbwKRdVh+vTpBitT0/h64MJl4UeSOG9A++aY3GrC2bM1IyQNClaPAEwUv
cCIPc1XNqC4yWW0bggNOBjgt6LFldw5Nu0T67azinzlGygoC2q0hWQ9ztqLmHdFt0jRhy9SNGeHI
Y38vOIQK9KnoEamTrI6ipPwWSZSKmV39cqaSFm0xMgXrH11nANqqSvPHFJfZoc3b/COKdeII2l4L
bIVlYLYQrBuVYwRhWKu5Fw6WVrLAFz2YZMXctlqkPYRdldmevpgAB8W6j+ixAxWaYm3metaCwnCm
IO9HsYfQjn5+yEHWWAQgAVJwuSRhBXXMxTiJGxOjmraddau2lQYcv+3eu7HrX8Z+GU8F8r+tojf6
XbKS1rcYtpRHXdOMnxq0tLORNctNITViGAwRR5ChlXH2CY7OfCVnuVDcHOpyYqkf7Ju09x5cnd+a
k3oqItEHoXScTW9q6q1lS0CejoEAthbiNE060/ccjuP3wSrDrdAJL4xJit71WaUdZ6k7N4qMJuYd
fX4s4r55wJ6Dt1pbM+m4BN3Hol0Hc6fot8SMzPeDQfhk3kLtI1OnF68qcXWbtlWGg5N37bNFNspW
xFVyF6XiHRz0D1HYd6XKppCLbU8ACxePCZdCR+1H/ibOnEXvMnIPIRM5bcl0CwQ7MFe9tgXM9KDn
HceqrXuHlZRMpyEwqE7MEWiBszwJCHqmXuJhiZUlKAr1EknLDUKHlY63aHazs2tU236hvs6t8j41
XWpIbQeCDBicJh/T3jjHVrghjvKJBBeIZS1V0WJh8aXsmNx9S3EvSA1MG/chyqezhLWNom68p4B5
L41q8KEiuR7YrR2xmbvYlveOMbueOVDvwUmLmuV2IGQ4VcQujedtOBPMMLrx2vbhmMfpUl8XEuaD
Kn5FtfFuEzbKIck4XzQlonUyvIAsB24tHgYn2Rr2qg0qXJz0A3k3DKKHAp5ggVklyGvT2YrO4ar1
reu4z25D9OLQbsYiMbFC2JuhZF7vOotbCI1TGum5he+rLPHZsQk5qLOndqy2meaytA+ArQQhXzvH
6OzbudSjXVpa010VCQfWXcPZlRHqYERFpu80s6da6EJFPZalqJ90jkuKbbH0d7nNlmF26/HH4OjG
ba/X7A60+LbOwlurih+wImV+rLG+xOPNQHPVg6J/tqZlhl6e3KAwfXP0hDyJqt6YiQrPuCx+Aihd
407OWUugZUJ7Xwsnr9K6DDZ4dQ+oHWOz3e/rVYXYWb7bZJuJtbCb++eZD5RD/2N0B3tjVrYkWYvW
QlQVpbf0xe9saAjfKKfUq0NK/zLVfw+NxSAaz0DF9qsQqx/KjVEkvzTB/5NIeZMIMFV6zCht7N36
3J2cXAbbDimVauE8tW4TQmQHQ57qA6pi+3WUXJ/FkuINrr0zLGcHbGFL1/shzUt7S4Bpt6FQ+t2i
BdEqcO2rFd+17A83IyeLqxZaTYb4/LZY1bErGL8xiRUPGLvSo2HX1m9bADIUcZE+1UznRMmUh6hX
RtK5nFWx2T1FjTiRUHRUOrlXsvGjy4edM/RHC9DBDNh7A2OTSa1fki3oUjXo1+Q5NfqZ933ik1QF
hU5hQlBij3f/w9HQJXQzOj70CqAQhuy9l7lzQwoViQNuDZjLcjxIWo7PxsYv67WAndIbhefFsehE
SKlRRZ69qCcpFFKwugIWWwdwtrlx4uU2teN9MpjfpwKnlFHudGm2UH/zW65p6/Yks0GopGRfNkMX
/QBz0nuoS8CwTyDN4+pGoL7cWAvpLAtx8l7vtEymxNP5toGYPHNNY9Nljukp1vRUc9ZADDQ/xt4t
ZXvsQJFAa7vJ3OUjoj/SxhJxUhXdOR27KrOuBs+O7Hun6U+2W57AX96SBnrnEMNFLBEbUm26KzT1
GKnl6q74mNxkXywTZxeD+0bYHzVRzmlpT5JvR55ahnbC4226n2nsTJYaDNI5Da1xr0XmkSyqinA+
55Ar7qu9LHf1KE5GNP1OVetptDVaAVl/hAntooQlGLEev1VRc9IH84xGrAaiQWuIbJxDok33RueC
v29+OxWtTxF1F/o172gPsTbYd23ev5kutTh3Ipndp8IG/F0RJUGV6U2zSlJLET1NZKJGQ7FPsmw/
JLJGk+nIHfpLk2Grb+xpbmihyEdL2ncdRbyXpOrZGdrv5phNe6KnF7/sjHZf0Krac94sfNS8FApN
AxkkPkJuexmmcMeITjg3ICGvNUoYTJQqlgIWg9Ce7zrvcWFpCmOJZmvL0/EdgJKntnL7Q9KbJaBR
o/GLrpEPikvOn1LNLcKpGUyqa9X1RevT8jFxgG/ORvpzzobnfkrys1mWGQuApt2UqwKNq2SsK5Ou
nUTvYm/rybtpiLy4zfVJf1O6an4d1QQ9pTvnRxp17nMzqtoh0uY8aK26f7cLyI/+YplrTC1Uxu+j
HDNfLxg/tZETRESLK9tORWjSBjOGY9OyXFoNuW5epA79hafafJSoBDhKEZB0YXGqzbaby+zOlNQx
hEKE+7TQBAdnEdAUtVzARrSd3yME3jSdtRrrnCXyes1ZbjtgN/ehBdnfK3ojeqVsGB6duS3pZPYz
/OHF9vXE+aC8sB96LZKvol/g84yOCt12lCT7HGrYz4B9TD1cPExvOel0Cbvf3B43OWwmlk3Zj74B
iXeXqCVStqZv4xu9tsSxkXN9rLvUOfwjtBzNPL6ddU3dEBJBjEw7ZLdN4fZbdag5X09sGRTpIm6B
UNu+UAfhs3jlDy7RRz+SUVzicJlnvyJjx5+VxE02mdkNOtWZJreuFAYRFi1Bdw47NpfGb73RLPTG
miLmU+yIbK+qIaeMpctEO41io6hEM1SRhVaUPA57H2V98k1iatmhhpy9pk2UvVxS0O9Zir6PfyUB
Zuasq8GVwqZHPWXqpARGZ+QHPclzyEXY3F7iNlLfrMYcTz0RQM+pPhI2oaQTdEkbQG2VFs3tLCfg
kBNNLK6gPi1Cj4IW78MbsIU2UIax3xV12J46szP3E0y6WzJPiltE1+YxzXL53A+68U1WXX2a2sT1
ZER0vGn01SbCOOuRKAPllRiiwMhKcq51VNgL6co06/Gw0bhkgm5IqcttvHmm1mvPzgiaPncscSrH
ttw4UVYGc4IgxZplTDx0ld8I3CZ3oyzR0BtttzF4hYNSUp0XTTXsM1OS2zJD3I8Nm62JNeiH2G3I
X6POk7+QKIF+mrsQEHcr2HQ4eGOeldxEadiWc4IoJhyXO5jxAhFMKzPN0+I1hlUmqkvMnV7VP9Jo
rJC3S3C8pi4DuJnNrs2i9pjmtIVzYUwbu9KHTStm+P5yHLIPvcdWJ0qFYwGJqoukeblMQTibxWMJ
9edVWLa6ZSlS72StcB5lN+vZL7pmd401HHbN4v4cwzjZFGrMKOEIILBU4qBCOcD0d6Pqnsb74i2d
OdMPqOvAWpHXZQqcmHbHWhslpFn3NrvrmnxX12IPwKmJfJs1qNdxGk9825gEM/dx25JsgNxm0bYy
BK4to6g924M9QOqVya2b08xQhGNtdCWRx4ZkXk9WKSjUUrfezXHiaDEV5F43VIo6hziXuq1icNP5
vCXhqoeeQjoi50ZtKIOwTbhDKqu9gyFiC8/W2A7hLJmTySS0ldp+6TRl8HuSBUgeibjiOO7fizma
APvPC1tcswegRAE1SIuUNo7PPUGjK55LggsXPKtFbv1SirQ96rNCKRqG57Gtf0dsYZOyOJeFfLBd
9dw22lPCceAGIPd9nU5HtnDnPil+E+Pc+UWjvukZlXSejWXQNBFlRG2k3pinZaCYWh0Qa2qspNNs
vV0seoZ4YiP1OCvKTRvHCZaV7HvuNPh94vaJ0AOWDSdWvXCqfmTUz5UrcdKEG9PS9iLtoQnn5o7x
80OJyChytV2mEmjnzndlY9I5JWBxZAkuxng/1YRelOiOjGFZc9eOMq33nIwfQkHHU651uZ08SbDC
VPXJM66Vtd7JH2tqHAHLmi0mKFTylk/h0s3+eoDPBq5lD5U/F3X0TemN2yivn+FB/x4b/WA62Us+
QjnIQoXQYIuDY7k0DSvU9JKWFNTNUNKYsrJzv87BNBBqz9XIQAGzkrBptB8HAt4CodN0ternRVVv
4fR9n7PxvYqmVyJNDnLU9x25n8xt9sNQprd4yX5Hk/KgkfVgtcm2lpX1zV4XDipn4vyc5FejEhav
J/V2oaqlG8mJCdnDzkJZ0DraNy0t0KOBrOYYlaPAfRE2WzUNn109eUp1jl9CV9szqjhg1evGrwEK
Bmj5I1LrtNdJsV/0Nn0x7GjESeNYXs06T1//qEv9FA50XpKliU7I/IoAdPnWLu3v5NLODIPGDIhF
wbMLzXMzN4jISmVlqKWUGHPb3aQDO9KiMP3BtN7aWLkVgvwmN1b7w5QO3ZZ1TgNBZj6QxxNyCsAZ
j9PyvOGlK/VTtMR3BfMHKc1luzFTe6fbxu/SpT9fE1lWidupplng1tZdRlAPbWPnW1cn3+Dji02T
uX2wJNP7qkCMk/FuGPQduw7UJ2a0IUOMxCSOoWVEwQTsX4lCdrazc08QFQHUIwrDrhI1U1l5Nmhq
eJaui4D36UgE1mbMOGxRlNs85QFxFLlzFA06dvm+aLRRrVHSd69FQAOK2JOMA2SD0GcSWt2jCekS
Un70kFjdKzjznIZouDbck3HnxqyZneztYKjEugLHT21ZEzLTn5uE8rIuwLAn7DbQ25X2b4vUg0hb
vnFadysQ+rtowLxMDXMAJ+69kasPLR5JX8v79zAxbFK1k3v+q/TTPD3WqvMR42XzIRBQgMniQQ7G
nZXRxi61NV64IkEn6n7SKcNXvlhvi4jsg95p6OjnvAMPHSZ+bde6vwrwi4wqAr47K/bA/vRmSlWX
URA9K3J5Lowp3YQTdMSYDDpWXPZCRFbF9LI7MkSywtpOtkLOXs1Np/Nub+KQw4vGdjZjkv0WhfZK
3dQSPpKRuEcA9o+xSst9FZNWBWrVCvRuaLe1aDM0+73iRSaZJ/oo91qif2NCkmymxvYuUtFmVKnC
Yde0mgSsZAn6KF6+dSa7hfj/ODqz7TaRIAw/EecAzXorkNBiW5Z3+4ZjJ06zL83O08/H3EzOJJEj
Iaiu+utfCF3YT1bbvZjG8BcFsX8Xu665U2Pa7SHRifPgalVI1A/EYtiOD55WXWu+tYTZVtg7qcCu
HFCRKBFy3NOJ+hwyiuRhj2BOozddIO7arg5r3vohZ1PBbWKUL7q9zLtEtb9ZIjmXyViTk1BnOvf5
yhHu/u2Xzn52Sw3Cj4r1ZYfjWB6q1GsuTtvye9iTHztE1XuPYLFAmoBBOuvBE1NWHNhA+4+i1D5b
Qj0IZUnylxTPg32tuyBejb+EgB7TxYuLOqQ9l4duVi6pToUVxGb7l3hZYls6WTKPJBWbi4wyZE7F
p6Y384MxGP+qqazZzdZsuqfECzyraeBmtOPeHIUOmEOOwAhYOdrcX2w0uLsp3aK3d4lItrAQRrJs
tNQRkgtojg9ndsqmYmdjdRgMvWEHFPRqr9cszoG4ErzjTUo93nFEf5Sldugdsj7a2h0D6WFuaNAz
Pen90hPp6Zisti19585iDhWJRJyM3AH52GNnj8np9EBsO2oPGy6X1c8fdQeBpTGkfyPjnRHeBFtW
7Brha6wnwR149NToBCNZJAF9nMESMPEfYyt/JnjR2sfZQLJgI+qTKQlvZEnTXlP+A1XAPkO9mamt
FV3Pgj+cmSWf7SaxS41WP7PBc5hShnGPxX22w+/IChjfKKOiwqCxKaanNpfbSAO6Yzl2tq9waQsb
a7Jwbjf+kdBYQq01RZD10GNWlz6xX3X23b7+kKZVH3CYPUl7FDtdkPKow/wIZkd7yATpEkBxEJVL
mzjRtNEPJZ+RU3x4Y8r8ziaYEdaQ+gfY2o+eXNJo6dKzSOu3Npm+pQR+bPSkCcq0YVL2O0zTkwQg
cuyIkWUUDgzDnSM5T39x/2YRV4G393g2eYQKEJiUjWxDsbQbG9atqtTnqzszbW/JCyAKk7FbBBdk
0XwryKp4Zl4eur1Q9RR0UpZ8dbYMW3f+Fqlu711Bji/2fnHUE664J8D2lXB2+wzFowrl5pXednyA
ONdumO4DO+BnUh/szEuCRW//pJU3RjhpTHTbC6eXT75kS2sXApd80il/gBDRN80FeLk0/xga6HYi
NzcpPWd5DyK5MwU1sU+t6tgr931c+iQwu+EOlkwWKDsn6abm4zD1AKETkJOPBj+mu1TmQq6wl95r
dUdm6HZKN9PRqhNgq5VVTAPIz2xA/Jss9Le8qJd95elV6BNW7GamftYXrTgxs9Q3VRJ6g1D0ybe1
bC/6rNijkbo2tfOn70laUhnpeb0J7pE4EDJiC9vYtZ7LsK5HPoQhBXBExjZo8YuDaQPixGVhXE0d
qwkXk/sLSJjYp2uRkKlK0Grqaw1ougDUaZbfzKZnSQpCxfymBPyt2UhBEw6BJ+qwEnZzseICuG00
TE4NzQpra+Y40aDGgy/Mb7alvrRSN251HMu91cflrRwtTvvYHO4NN+kiB0pp6DpOH7VTAhNy8tZd
DoPkMM3r+AxQra4ppn2R1lXmqwt0y+JDLaFj4TWhSd//mDLHw8MS6vwA1nmv8ALZ90YpTk2Rl/up
btYLWueNuU9yfJ9nJDDVOg/sRA8o6+F5Iors3E9VdhhyPQ7MOeFmtrRuD9KWs7yT/k6WqwrdhrO4
6zrrjvlwvuqJSaCVakcV9Fytl5lIkVs16f1Z80ctsHJTQt5w25OMe//D7PEhtfPOCguZVFG9jvnr
2pfEx0gvP4zkL95i3XD2Cknh1W9McfI1sDUtXvwwwRj8oRx5Hxk5Hf8SFZMctAzt18ga4ZDIrnkm
0wB8emyGbIeXMDSOpWBBLQaTultO6tC2+cwuaOwivdyARE3zfnQ/cWCHVMZL3eFRFE+9FU7tvNyx
h8i+3TiDtEYIbThX1fiY5/oFTsRDnPjAW6S4tYLO0NZGLokXgxIs1fJH9rZ/XUoW2HW8dCcFokor
NBQ/7MQ9eXY6c/LeF2XklDUXPLWBZDicqjqzP5X0nQvYqBgDMiFgDujKEaFOzMNN9li7GVmrQseH
B5fOtTw5DFHkMKRMS6PXtvedEePTRDfNhj72yP9xJ//Bmc2/q+QZsw3sin12fWHeC1wS6gzvMJWD
vxkphsI6JzQRvMDaWgp2O0/GacS1MVwmb9zNejUFsVAq9EyYNK6B72vXwMyctHnau7nlHRbFjmJO
4pgKl1f23UoQeuT0xKIQfOZJiGdqvu9MGHmZntiPeMh2USXz/i1T/gZTxWI4VvW0vjhJVt01DHl/
jVWvX3wmpg/knt6tT9dkTxf5RqpxRuR3XkZDpYzILOz1jpvKf18yBWSxWG00u2oOKdvOyZtbeDLW
ku4XPSfAomuH25jio0EbDTJPgkTznLFxeyJ23At1qcGLHCySN1eb0BHHEt+LVZkHqIXJXhpzFjia
xuxbYYbWsXj6tnUq2YgLe5jJMvnx2qo7MrXZYUE632vtZ2o/AcHhVZ2NzxlBIvtp0ZJP3R3FVQ6l
87Gk3fBQ+/UEjYVQkrgT3CSloe3JfrEf3WF0b6Kq9ZemS9wfqxTqO15d947MT6KSG2F9Lr6RX5fU
gWpW6uwnSum/xHXffVq2XCNIjfXR90yaDTvpD7DHxpe2qaa9XbI1xE1r8YgmWdM7vejUsS8sI1RD
3RGJCg6uBvK87TjrIsO2i7dJ17uTIImPCJ7cfCjZ6e7xuht+raroTr4D9hI7bflRrixf9aGdQ32c
xJPKe4CyxJakeU8WHJ2a0DsroUzmTXKBLZEjbxoAP5SQH0S8xtSrSRg7NoU26XA5WwnUBBe8D/uz
5xI0n5Lp9jLpbh0tniN5pidNf2P9vt4ht6+uG9kMJxhSo+C/GDUWvF6HgDuG/5RZrn2o8Ddhzdsb
yz5v3PzodEgEp75Q7Otr7X4c7SbbCT7np1l5KI3iCjzHzNqR+DRvCBLi7k4YfrPKEVgKnbCzax/Y
RSADo38W7zieEcFr1xPjo8A8kiU+wbELdSgUyTI9LpNYT7FlLN5urKfpgMNLdz+KbL3qjWRGIMj1
fl3iDx5vYvC8deXBb2IylkcS2uIGnUVQpU6Dx2Mz/utWFNDkE7XD69zP2UnYtf/rCTJ9ZJYkl8EB
/gK5YcOPke94vxBVEvUpC4ccvv8e8IVHPNH8kiLbGyQzWf6rTWgbVY2sYniCRDuZcIVl912V0Okm
upx7q63Su6Spmksc1y7NVzcMf6eEPr8188YKVlY19c50aoiBiRjfM7L2Hgef8lqvBilnDu4OljeJ
H8mEuG+EtJ+tzPX+rmLqiYXJjLNbS8zYtufEkNg0ApCVVZA0Y/vg4psJdEMsYOelxVNBUfqqltGL
StsT7/MwdfdJYjXHpRvMi96kDgbJOEmX3jp+ydEktKJrCDNsiMg7+Fa3vmI0WYWeLteb61OCPXaK
F2O19T7wS2P2dplvxvsMSkvFYi4vQgej/HAdwJOatJvPmp7bOHAm8lBYBENZ5tJfwRj10FbEQa/1
6h9ysJ8rgb1lRDjlHGJtVsPJs5JoMTlQ61lAMG28396B0FPTFd+3feP/JIUfLRTNXbHo5jUV9UQM
dG4H5jDUDyxS9S01pyWQTBvgtLCObFhhMZ3o0HbmOSf0ltV8ZzZ55OHLDkOT+yDvup+4cMVX17IM
x58Kkv3ouNghEDNV2/l6IOgUwJhBZy8zeqZaK5e9P44t2+/JuaV1Ot2cTgwD4yPKRzCJfj1V6+g+
Zzl0UnIiRICJxxzKdTVfe39+bzPYnEwwUEEq/hGYrTRm5VhHFt8QEFQNA7Vwn5K1fkvL1HzSdNFf
NOGJaJYJAV8EAIVE/ZwyAPNdWYCCMbv8FXX5ksBxxsIhszWir8GpAeVwsqlJdP9yHPAT/KSH6Y/m
McC7cWyEC1m5kZ76znHU3OnEZImsf6jWAcIazEk/JWIRToQYf3BWhTuwJMV1XkrzbNRDf65iatLO
E51zJhj7SHRLHShpF7vUFO7O8DH4YOSm12z9ztgNhSjD1JtRKuJSTCSZM/xycdavzLMhzGjOGDQ2
1jN+Uekh6EkdABqPp9xqfzAfZB022+P3tPo2Ysj4fVjsv3G1/vH50phMvGpnO7nzNIz+GZ3fy1Ij
8XfKfz6NTpDk8WFZzXtsXLJdMrJ7NKeSHCpBMBYsJXLVG8t7ykujgx6fFz9yqNkN67ZFyNta9kwy
MRi1Ti66hr19MLVKD6C662BY2C3yzN3LHi8Qe1sz1D+FWUUNLHWCTsWO1MciaHwSS13zxMmm0QFD
3qapjOIlC8yW0p+Ity5ZOWKN+ZciflIZnCqvWv/OaxviYRLllX9ntAMioE3OC1VQuPE+5Vc3U+cK
vgOeledRj59rc7hqnaPCKidUWbWQMCXbBzQOZzebRaB6TIc9Ubo4ECXwADudaurD+Tv5hHvTxLv3
KOG2UsYfTX2Qjd20t1Ze5AzM6D5D/8TqfLTiZO9nOm+i8s5lmVxF717xWIj02HoljPreNRJucP9s
dcYxJSJ4aNKHvOL3VrGTJvSDuiVAbnWKYB7SyOQdz4VJTmtDz5cem0qdGAOgcWqw2dtDmQlQc7k3
t2Xmiox4rU10pYN6gANxmHjc1ni6GjMx4z4MfDNbdgpKEU/vNACj+/LBW5jKamFdEvaQwAXTK3Qr
lF3TveugcRi56FpH3lyp7yTp7aTKmkvkLtlnq5tvhKsLiHcr5gg7ZNuHScRkmbnjkhHAYNHjAHzu
4pYdrbu0n1pNHfbn5OKIhK8cU/fXhrBzuu/4LonldbWVuROJdxNly4KjdN67vtEYvJv5qc8cmztS
njvXhuLbErJblSQnS6C8pt3B3dSOeo6IN+33ylhgAqztSRDeyHZqvVUy3RNX+5rZHeu+9isTy3dh
Jlcz7eq93k5INqDgmrTJO6X3F4JG7wZRyH1t93uTerUz6RSNTg/FYIUu0xs4vHx2suStqHgnymGI
d1+JDC/Z9dVDkGnjRZsBUPvSnAPPdM/YyL/LuiKrMml12Om53ifEMGf6W6WS+xSuNgJ1xWUaVjJ0
ljvDg2ztmGawmtqZGNkX20t/iJ1+8sbxi/3HF4fooTHU64w1O0N+VVFJ2dGUGgVuVHNzJa/sqV+b
w9imn7n2Y2EJy3WsVmIEh2Xf0JJDdb03wM9XAtNMmbx3zJ1qNQF02s9qXR6Fr7HxzXnQ/rXW59os
4ZQpSL1LlCNGzycb2M22vycr/0PKz0+cr3AErU/VikOa4XiXNBGJrnd9tj4ta/1V8j3ZMVBHt/xr
BbauWPfndfHs8Brw8KdBUoVX9t7pkNyNecYMYO+93mam0J9sHNo239COLEsycY3D2o0PtkyA1sdp
5xot26Ol+q6BN6B0HRhU7kxXx8TBCZrV3WHQ9WWXxdO2qnMHO2ggURHCFlr18FgLCD/C3jv2+ut2
MkV0wPjMiDov4kurPjxzCEw05fSOT72bPSPqT+cscnVYOxqZlfiUlel4tqotZb3aQ3x7WtctfdrE
Uiq5DWN6aUGbS4fY1MG8VrOJguNlRpQ0uOy72nQJY5fEpL449fMa0tSFtoFqQ9gZlG+sfI14vith
LMJ8msv0rWDVneX+0UwQqmfqlrnuYfuq0mWJ2PNdPDJ3VDLQaq+h3oIqKSJYrfHS5/apLOJTCYSa
2sNpsSXHGq2rVn+xOr2sqNy326HIxr3t4TKAXwwpweNumSWrTo9RpgxKscJIfVY4SW5aebgPYcPt
VPOmt6/HFN0tqWRoJ8Y7vgESRb7PX5N2/eDZwHQNaya+r1UsP2PnsjRb99t1k10bmQQ4Y7Etd63T
hk7Fockt0E3a7/Ye88KJpCajRWZ7vXJfXUpKbqUZ5jFgt8n0qDvlWZTdXwRAF3PsI98rjtsLu2IE
rFretnILTnyg3gQ+0ZCYwd+xptotJiO1qqMcwxvfyY5VR1ajMQSD3kBPLc4A+H/W2DrOU0lCkGXv
6lp/xLCeONX0mM9zZGe0KJkJ/Q4rAeIggd6SsJ3bC6FEJXfWdrXrgZ5tGE9NylYPonw3xvecnIp3
r0KDHVkh1Vve2LdmJpccVzVhCRa5DWhqc0MA3gMPviSu9bTY/SsqGp2qkB3G3nybsvY4p9kKxrJd
pVq/G9OBFAJLx3zKjRbIbzt6YhsyX/EHopPcxSkqnUVrQ3vVfDadHUR23SSWTYRgZVGVoGGp/OPk
Lxa1vu4CJ1Ph6iY3Ib1jlsZv9GTXWLK95gP8QCJ4kFlxKNo0ZWRK1NHufSOY4ElFTU5X4ECwHrKN
WknSptGl+65Ovb1W2k+VGi+l3t+3tnhrCDdNp6nZq8X8XYrhtVorrlh7V4zpqyiLy9gu36x331RT
vxqyELt4Hd7IPjhSwO/qHtmAhgv8asVn5pJ/ZN/+I5fnRdem28zs11r9g7b2UZE5h6Iw74ElQfnU
2F7Qn92bhmeyr1sj3V073JHQG07wLra3DUgNC3S0HhythXaX0GjE202VKiQrs2QiWybkRYOhYErX
LxBrnht7fWx9CYN7RqOXzkOUpdoDWzPtSGf1MFPg0MrZbB/ztb+Mc32aC/AVn0QNHxevluctUeqp
nXxOORw1OJUDOO1wYFueRM1h62zKSJXJYV7YHXkFYo7YNEpYivwUrzt4U3HOh/gKtPwC7/O4crzp
QFuIZdjJydZYIGewxdUHEu24Ob2B5Hg9H8+OPj+1xsAmGeiVyYLTG7psW5GA6Q/iYmn6w7gCVGZK
e/PRgxZDcfZz9cpiB9+RGiKdQQEHE3pudRXZnfndojGiJIlplxYJEbFT+t1pGqsXziizA15kaLyL
ybjdDVK/15X5JKyKc3iyDmlX/Ma0RIKak3j2EKyLu4RVvOq7IZ8OGn4dg5xWwGNH8AJVQeNSHB9r
9xmX/bEszS92MMY+0dHabM9hTeJXE5fHvIFd07tig7bla4r2AqPWR2G1/0p2SYSZ05XR2bfGdE8T
hlrFGM/T0GL51N/iMn/TtAL1xfAn45W2XV+wNQixdbsfmwSblon8WKW0vZaO/5TBEszJ/JORdW/b
0q21tR4OebH5wP3WiQefUGmXclrP5mJsZOlfSMNRnjQbeTgye+tY2dUNqOuI2nS774yqC1wOxCGd
zizHn22qvsWJul3vklwc3YPXBHe/0Z6d/MMfOe7koe4I2uU+4OrTbEKdGqegIH0KA5K7zYxkayfJ
sTyIJb75pXWPRuFs1sOLMSd72/VDGy4ZrBjEI26oqSbQqimc0FvNW8d7Flr8EcMzhUlnlUd37J91
+0GfCNOtyk8YAfuFTOXadu5rZlNQ1g9eOmrV5mizafe7EltfdIjVdE6gqMROet6IMHCR4h5Yuoif
G0Zr9I+hH59wdMnxVylq9bbkxkkM2ReOCscYXlMFs6Lqy7sKvKZ1b7FhI8/86bP7xCbcq0JB27EG
nFu205285Isf4CzjIEuaV+860UrRsh4wr/FTEbluf8+fbrdZvd38XHxK7nEEySxbDnw4Wjgp30nR
/Sh6crRx1cvIEZmM9T1/V+om+rmNE3oHSL7pPELTAAzUTvVYbze07u7gdZahTD3CdFXPFrTHWpJ7
uelg9MjIr5pxV8QVHL6q2Vk8ATZHOT86c8tPaaL24/yxkuGYDMu9xMMDcvW7n+iP0pr4MwCcyb1A
7CPquH3ZfrX0Miop7PBDwplFhMryf9jpX/IOAj0fDQqtdpnBRnu3iEZPv7QWEeiLFXYuJPVaey5M
vk8eoNF5HzZOKPqrbbxwXrZ/zabHqsb6zG4eDsgUmko8pKN3jhtU+XasfzZVeRADUcWVffTiOVrn
Eg9h7ZjwCLm0zA5UWz3OngsKy+wxZWPRw16gk/0mpHtQ7q22PsvxAVIIPCtzt5rvpozvtTyOJgea
yhjE1bvTA5oxZWvxqRXE2v9jdxJUgLm8/RVVHzh4ABM8rJJ/mICGCNBfHbbHuzXrwKH9veoZIOMq
EExevmhPa9r/74/i9P/65rod6lMTh3TGiQF1BEiV9Die1GX5MHGCM9bq1Hn9Jc4NvAWoGknTQ9vK
/X0jc+rWBsWJhaU3iy8n94w70BPgYveTzzo7L1s0CmJywsWgwLXsGrYnyuEbnnloe8oYEecrR4yI
YthnIdqrmgApmLvsn6CDdlkQk75YFBH/Z7qi3Rf69G/c+Mxcjky3ni1uK8tHVEbfIHlywfGgSDzZ
WOjC/mPyZyFDsxaQPiz28ShhmOj7Anp1DHG64KFDaRRgA5gusLah8/uwTyOVtxP7o1rfqYVi5mLU
ukMphXWBD/MghZpGlxWlWY0HLXZzjIZvXenAFkInsJUyHxthIiUi13RQ7NiRLbO32RTXkpRrPshM
I+QkzePmUpMU+SEdtPNWgHi4bLbY3ZAedHYXpNagpEYww0QzmIz/zjDcpG6TMH8rSLTxzL8FIDBs
/rNk5Z9TWre71JAzQIvOzcecjxXisslepulJOiNgHDhBXYM6qt/S2pjZtNvklodbwYsfuKZG466B
o/pyc7xyharCOBewySCd+3r/XRTlejSnjKJQuqhdWtRreiy/GtXH7Ny9R7+ECau/1wUOUFiT3S+y
5UfM6YdOxSZ7ZIa8CMctG4VA41hdbGk/lTrqbMd9ygXsA18b/rl5+WRuLO9Uf19W61RUr8r7sM2/
+Vhys+T7UYSdGLOTRZsGDq2PLyPQ715j//CSrhgLutIc/ngLSGSprbD8lob98QLztnCc7iVuqyxS
ExptM+nfjAW+3GyR70pS4B9WWhbEyH6MCN4tvte2WV9rGKFI7puFfkOC+zqz9eWsLtoSI++/jVa2
X5rVQawycx0qmRx0gBV/bB8dawJGaNTA1qWnU4EF1u71ZRkuRGtMu2XrTLgBB1ZtJFNkSyGPK+88
mvMmhXHbetlVsuI+9uUcM40bA8vuminMxuo2Zre69/zVxKBhtT4l8GgWdbIWf1YxrkWoqhl8N3NJ
bRzM/s7KBvtlY3lwBi1wXAxJF7q6XRJYhUL1KLzvMaV0KvIUiVCARQcFVVYZUSfDF5m6f7xY4rOg
6Et3wyCxhHaa6Z9uEri4azJHRIlGkqBlp9WudH3EINyxIiprOzsVnmTRLAZcsnamlKINKj93n1vX
Mi5FUXOC2zI/QvyDQZm00FTXxdOpa2lNdMpiROjzkP/CNMDrf7QfUm+Yr5yTAI9uqm5ds9rP7Tym
bLIqGnZcWE+er+yjyEm03F7RhQThyAt/koQQKIqDNU2AAXNcJ/eLZtfRQJWSc/HB3FTuunp+xAXm
PANWVGDmgZ0rNJ8mj0YDwLdedFW/WVZ82ZRvc9xcKjrgFYTGVHTCLvxT37hWnpGQ0Iq0ZnSbGxAH
sILnvbkzEtWxOG3Pp1HZH6JFpauNB6R/Ecltoa170eaCrRDpYdHRXZjHj9No38WOvGiO9+Epfe/L
LLKxAdVy+ejUzs5AqZK05rNy3DfUN0dhGQ+iL47C0U4OLds6at/bfbdBBD5k5p1pAsZDXFNVfy0S
UnoT+YUYB7WQz8HmZ+SAtgndKWPjrpvdgUNJAdfr9r05Dv3VnMwHEmnOyCOKqJftoSvUhVschabd
fo6pdjCgsq6DBNVL/BPCDYhFrqzDLrGeCy/BPc8EHLWxGiA+wym0a29kzKTGtbSwQG/hOqS8drSL
/qwTaHDirGQWsYa/2YIdyli9EGv0hG0vLjTWLc/A8r35Mo/9a1nMOJnTzsCMfhh9NFCYmwSW3kVJ
0d3gq0BMRZxbdlm0euMBlxw/aBdb7RAS7v/vwIS4lwZnFTqLE6bcj/9DCpzsZY+uolBsZdKLX5Wv
vt58jnXBF8bznpZEy2TL1dvOibkdDlXqPcX58LA1QmqwlsCe+zCbjHo/u/r39qnz1ngVC1Z6hf2p
zcVBt6o3t9vKX9LflTHK+t7VcH8y9LPf1n9ju32cWnmeMvcRUBhiSuFCIeP+WKxr20AsM4AVmPrp
TDAwt38XrlDhqveEbTbj5iM49f3Yj/DwzWO3tHA6LA11RfrB1aqwhTFR8PZRPJlhv2avGSc6TgTH
kptjMxIUOPuUsAqYr0aEneLLy5fnzCtOQ5++xmn1D1ZeTbkvTgWGgAvTIGy2U+4ybbvFo9HD/UeP
gjDURzbCZGT6zZ+2nY3Q7nj/SbaC6WRVwEL0hJtjsHm7u0kOkZYQC8eAc4Mpx3nSC2AZJkk/7e5c
6BqDx4nMifDTeAMb+HlTQqEB3xkTVbNbPsbFvYN/fBwHzAjltBeedtX7/t3gWZVMmPTjrIO0PxsE
4+R412hw1frqpBbynfrYg9g1fEy9fCpj7Amg39waDR8dsXgMPIM4Ag1Bum/r7wr6Ac40+SWDxHyu
zPqxb1CmzrnBAjcnobdMHgU7MsPtP2Dd0Ta39Y2Lf4DokuxV7uWPm31zx7qGb1xrds2aILNuYNUi
B0I+mUI3TBjM1+S3t73HPgF8XnF2U1V17ibjHcZ4VKvysXW+aTG2mzQPZghl85KyR3HPk6H9RSX3
un2fqESfNGobFLfhqGyYPWXu3ixVPnhc+mFzFty+aZJU7KfOre9TNb+7ijFccxLzZmvDaymwAa2c
cKtDMiXzGZzHQJRfKu8zSVbU9X52NHQI8K1SN3OSn73KHyDSvBRt/eFRubb/b7hMcNjuBFaUm6F/
M9TsHar5Lp79EHHJJV4tFMDWRy1SPEo2BJx1fOA12q+s/cjNHQZjXAzK5qK1PTdCZVxxd/lEflDu
/RpdlErUOSWfO14THqeyt3ay0vBA0joPOcbwAN+V3Z/aa/5yS8QSNU1318g58Ndui3uPmyCejT+6
5fgbDQjLjhhuuYOYbxtcFs/7xifnq0Sk16fDqe+9c2HYT7XBQw3bemdnFH+rgwan+esjKP/BN6qc
958ce58LbK1WpPoUPrSFEJqOmK02xFX7kOsJlnb6sUFOsv1Up6meAGwPmgR2KXUYvS7ODTViBWxl
2UwbJgJSC0PVqXvCQg4yrz1c2yT5tSf16OJX6jZ5OBtTUCXx3RZY1DNpVMqJ9CU7jfn6V1rOp7+N
9oM4t/XEwTNnPwYdeFnx+JkJLRtH1uqPJ1h/7EIhB5uiCrI4PXq5C4RcsPFM/Iu79CcJXM8Xd6uS
DKjC9Wgkau+f8KrhK1fV+LJ2MXwRe0BJmZ5ccxgPTisB0uqzsbRF0JnwCmtjvqbrtJthq0Tesua/
ntHdma08UOV+RcmsM7TmtYGvvoPA38JgGKIJqwVVi6d19OCfI9Y7V5g5PFdd7d6ga7ICdpdbbyAc
KqstWKGKv9c+k0HpSvqcKWa+HAyEJXRGtls/Wen4s70HbGmiVHPvEgOWDRvrPwlKODrviftILTJM
SbxeO/PB9DoD7Tci+S6Zw0UmJ8dZXzrqBWv1Fi0PXDKIK4iE/K/U1p6KcjrheLQra5dtp3iQ/J6u
zU8qYYGobNrupHp1sxQ5HvPOUmLi0m9BIWxjcPKQCez31NrDWXVBU82/yFL2Mk3vRzWcu/SngU/Z
1YhmG2xwhaU9bBV1pRwJaBY5ddudhkNv+EdngtnsVtqtMOMIBwHQKDN7tbTiE3H1azWWlFWEv4Y6
MhFdUUac9RKQyVEfuIHcT2n/6ZQsmjZL/cgruK8ma8a8uvpqY2iPmQOtffjUi7jfp0n7OLSYHA4A
HL3Mzp4Ugim4cKOsy/WD2QGQZ45FamB+aV3I6dPIaRoPdCTxsp2jqf8cC/k6wDRmo4ySoVrvVSMI
YPMaMgIUVmSrdtCq5SNZkjct8fDfGMN58i+Q9F/yYX2dTA9gZuUYFlbTHuMqHliCmYGDc92uJp6X
R2wjkN95FW53OuidUnBqoeJVz9qo2sPI4j0cbex8Blubo7HGMGvtR/LSVYO1V+zXzkFqLdk+cbOe
YxS2m3YEZy1op+h1dTs+uHqJZZE2Ak8tBNE7/1F2ZstxI9mW/ZW0fL6oCwcck9mteoh5IIPBQaSk
FxglUpgBxzx8fS+EsruTTJnYXVZWVkpJTEQAcD9+zt5rO3w3jMFTHMJsbxNn6iVeRIxu3fTNqWh7
dOgM7gBhTF+CxkM+JC0gw0PvsGH71qFC9vZaWGb/7LV5tJJ21T9WnFRuwRSMO7tI6kNX9XTQnNiZ
5sbgoSWKcxfWk7XDz0c/0GcKurGtzF+JsEwOhkWrwEpaJK+d36tdpEMiI46l6Va4cuCCjQwr8jbG
HcdJrfySNFSBnJAl9WQNUeqg8ABxZuxw64soWnt9oG/dNtSPHsID6oGsQ7BTBXtFH+wzY+aXzu7q
ozOpZllEmn+ME0AyhaDpMYkgum/ytr8aWnzYKmvQ3mUM4+kYo+voEVNRh/RXEYvNQc/pwzPO/0K0
uHfi+NSsJ8fRbphKmofADVJ41ELs7bJ6qKyB4Bgvab4gKlDLqUAsqFNv3GBAJECh0m9HUzF0btET
loxGFkUPnIsr59Dr28WaxwzhvW67S1/QNQsDoDdlr+JTn5qgkAszfdI1N6aSbsxvhXB0br1bhxAd
qmg91PEPnfd2wURseOBkBB45pJPnegD9dQsNQYHdYEkXokYwE9JJzdwYo64LvW0e7xh9ESxbt2U4
rTOHGxQg8RBJFlpwOr++MsHRCNd+RpLHq1/G/S6A47EcJj86WMA9tmXUJ/t87qdHkzf8MNREt1Jn
maTYCN3VOLuolEcqCJ44nHZFhUNKqzsEDHUMVykKp3qHYLk7FFYwPlFTO0vN8j8LIat1Vybm3nfd
Bj/mALRLxNJbS7v8atGwWyHKi9cQjLJwIT0bbfuYOQ5mZmiHcaWHqJPhcBghMsK4j3CuW7DqUdS2
izI2sl2aGHd6Z8lbT4D00iZOA050ktIjHEQEz6CwHjhkYA8PrMd6pBGDoA+NinLjjeSX96kWPyRJ
+qUTutzF1Zxe3ZR3SS+frS5rWRmxm2EfhCkXqEdzMGK4Fnp+lxg56RpTpH8eCSleuMrJedwH1GKF
JUkZlKW7/K+KE6lWS9WeDSVuw0msXMvczz0cuoK7IFPXaYTvZArPExYJ6ePcZmrGuTksA6DmyfK/
lFmrMEgwLgthXs+NoXKwXluar5WXfXVptU5NwuycqnSc+688Afjh+vWQ4X5rtaq8aWLEeXhTH5OZ
PGY6jyaW5kUjq3qFJyNdBQb9c0upT6GCnzD3irz6NGYZBMJ8m0fqwfIK8J2IlNJ0CfB9je73U9K0
Mx0MDxjSkiBeJYivwSM0X52Q4SBIhtsLQPa/3ySx1//5H379vVB0yIOweffL/zygWSqy/5n/zv/5
M2//xn+2r8XpGY7X+z/05u/wc//6966em+c3v2CzpDa7bV+r8e61btPm8vOD12L+k/+vv/nH6+Wn
ADh9/fef34uWDZifFgB++vOv39q//PtPMYfK//fff/5fvzl/gH//uSyq1+c/Xl7TP+7b6h9/7/W5
buYfof/LM3THFkJ3TepBfmL/evkdQ/7LRpPkSp0JiAs9588/gLk14b//NN1/2cKQpmvowtMlEJI/
/6gRaM2/Zf7L0HWTTD2LVoDjEWbxv6/v/BNM/POW8H389es/8jY7FxhJ6vkHvyGdArLj0jyuTjqm
ZxvW+zhDKxF2MGlacB7oiy2sip536TvTeihqtcAFvguK+trgyL+uHUnA1KBwuNK2TGdET9dEyz4e
OCNZzSnpyW02XPBbUXOD3prdGssonyoC1U/qb5/y+80Q/NBU016HUbgyq4HTmbJ3hYeXHnlTswU7
0Clz5aouOejd2fcchJ4YzHeU4dl1aJ7+drt+8fEvGc3/F998+fh40KRk99Zth2r7LcG3UiFw2KYK
zrqBQJeBKUqigNGO3fr2BmAfQIq1mDQJayIShxomS5EP9WpEQPrFbN2DGRvHwQAM0Tuwr2gnz1KH
4QMgrXgLzZ6vUngODXKP//K4vI/KbujxNtJJgT8XaAucDG4iOyDOZw7Lh7yMPlkFXe00GLWVL7Ag
exmMmW78MemhhvxsemZbrXY4yY0FLab4g5BH+ZbFO18eD47hCb7D+f/MT/jfMchhNNRlYNTFeRDe
eEqtDj310H8TOvYxiujgytWINkgq/wqQ2HBDTMTRQ5R/wDiDhAu/kdOWwbUF2eI0GkWERGDTxUV9
RSUUPCiaL2Wfv0pIxsswG37YaYYoXncwQMdDtvUY6VSxVx41DMx68002tXut+7p1zBFm31EuMBGJ
MoHlWWdPs/A7VC3nRHt0yq0usXcID4cLJZV17PFXrr0pULvAdH988Ki9ZQpfviVPZ2bv6LYEsuK9
e9Rwwtcjrcr0jMJAnBw/fHbqruAwVsMTMUfQtEaOKBy22g7ltolo1CkePbtoNmaS5pvBC9Z9Cx7K
dsAJ9YQ4LeMW7JNrYx4b4vgDWrcxX87bN8PwXCyUtmTdcuT7tEgkIFiTvTo/FxmmOd6cVa/ZV00b
dhv4E9E28zW+71Sts7E2j5FctJ7/kCX+D5GKYte6n3qluU9Dkx5ptROhSA1n231Ec5zv2O68J2nS
N/z9d3xBlb+5aFN3pE4yo+PYhqlfntS/BcFMseMpqymis2PmTxpwQAzmsXtbm/K14qj6kGnaOp00
95isc3GnA1N8aFT1YFZpfupM74ulZRx25r/i8o/WFpmPu9IXOFG80ljKvHoMp2x67hvSq0bnIVUq
2vajvNLGeXJjhVDNuLdmCx5pKnBeUnT6U+1cUdsMSzhIUFJjH69V7y8qFWcPdZRzcK+v9NIeb+nh
btvBZexd0TPjsL4nOWLCAZxUH3xPl2Xt7fckpA3mC/uti9fAfffGoqixkIA0Lt1HHaWHGMRM1VjX
HuLtfgycjRAdtzjviz3EqO4UKPsJz7N1NEq+h9/ftHdZCLwYJtdhuKawPBfByfstKDMyjZkGrv9A
dRJ/LbYKVU3Ej9T6HqNJhJL/oObrRGco9r0WPEa2RkNHdO3G0Zzv//+XM38rbIgGOyz78tvVrHEE
oiTN6m8gV/MSgh+D/FSxkKUMFDEZLW2QplhDa2PZ+TwkecDt0jKaeuBWo22DmO6Db8iYb8fb22Wy
xkrpWsKZK4J3hH6/HNxAU+5A8368U8ynTpDWDsg/0y7cajDitm6NGtYFV2VWnXPlgUT5Es+PMQxq
RLIl++zkAYS0sCT2QE1qvJ8wARvGLqly5BIy27BotEnfiTD7KDv8F08blQpgYzYufb7Xcw3yt7cy
44lS7GH6jTMvANKlWQW3EeRourNqP8OXUEZL1ITptUoGmNDu2tCbeu1H3cPv763xj53KNHHgmi67
lOsK4/1zL6w2cOGNyZuksuMrS2L7DWxD9pQyMcfOxEG4paN1NAIAhbC3ZNhlG450qMZsa1lksr9J
WsZQcX8KxqnbaXHBlze4CVjdYh2pEDgJAxhNCznrYeXemVEsz2loflQRvMX5X94ZHlDbFKZt6/Pw
7O1XWuq1F/alIW8cvGlbL/Kw3jfJywSXeR15Q7bhNLIbx6K6N80HBFvVKfCzvWOBvZ1GJiD5jHDj
YGxxqPDF3nDDfvXBd/2PosU056/ZdITkQqlx316ibpP6OIpI3nAVq8oPSAVovGbXldYpT+b8Jv+b
I9DhURFHxDBhTC/mQd6YQqGZvlSVHG+HgckrJioiVvts3Vm5B4umUFdhQHGZlS74fF42GTE7QGrs
M8A1ULT09Qcf5Rev35tP8i4VoHXLrMM/L28yjG5BGB2EF39QHZi//LZYCqlEBbvu+yeTxSyuGLQa
N4bXp+ciDDBY9IKiLuZYDTWi2qDhz+g2lN/6PPicuDFWDP6ppzEOMkCfLIMwzhaoJthitb7eIds+
RYyxlhC9vY3I1DYOcLRkZrPoPCKsRG8Ve+Wo5/nFpX2tn0oZZ0cZV9WGomk3BN7nxjRhQxbaVen4
TAoynBuZZn7wUopffb28izpbEts2nZe3D0odm3Sn7di8kYbZfIp1717MJNiuQmzSgQZf6DrpWJUD
saAOqm+Bgunb2EAxi1kMajhg3iYQTB/EEJq/WCswW3kGBzGbsu19LaFZzYBxDupG7rhXdIjMT3BG
AoQZhnVU7u2obOMINR4sIp6Gc5ngV+CsRSc/N8EGgwFUrdQOQSv1O5O/Ni99ZjJ9S+02Pvs18rNE
uThRRZ6u3Q6O9fwa9BG7CjnA1pGGJZHAc1EaOz0jhsrMdq47zqmZiK8KJ/AeY5fipMnOv39v3yWF
zEsLZR9GSJZrSUyF/u52tNCO7CmWJIbOV1T4urma3JnkS+QsJzpmmoxB4dERrwzoor8vc3iF827o
O+OjEdn9dUta272yxZPhu/6hsjGMW0ibZKtd1cqCldYtAt2nDUQ47w3/quWl7gZxuK4Ta7zVHK1n
GL3N2AhvE6/57mEPXExJQq/XT4COOCDWWnfvRPBtfv/hf7FVzSdxSdXrup4p3x9lUquXGq4rMsd6
1zrqbvCQA3Cn42VgMDT9dBvqLU4UBP44Cv29M9+RNJHeOYg/eP7EZYF8u+tzDXAwqNC4Hh7Ct+9F
GDe9ZDoRnqVDmRmUWbtX2TW6JXxWAM3Qrg27Csg1iZwwDAmeZOajQrEeo+tBkUmBq+bQ2YLzgy5r
Zh3Nomi++LkHRbG9VW0ZbYHqMozRH1Nl92vbxTZ/+R8UKGormgyeR23E66GJ7iCGRyun66YroXWg
xyLaXh0W53UxS6zaIqq3iTIf8COKE5g00Ov2SNFWow/EskDTDIqK7sAr5nw96GLlDKpFKcfhudFX
hgWFhrn0pd7M7eQ5jeiGR5W4TutCnMIgW5llOxvkQPQGLZlUzBMdUTy3XQPASUtwmg0jhxTQ+HRT
P3v2GGy6aAi2U4UOiaB7+5ae+2NO0xd+0A0u9Owll+mNFiRrJ/Trc1vkVwnFy22An2MYdXGKG0EJ
JdGjK88/TgSX00iegiumYndBR0/W4s6tfYP2eSZb7kw8S9A6FR2mUv6w9IozpN8EKy98ifLe+iB1
6lfPKUdcKKjkz3P79HlN/XtJNR8K5MBzCm3WOgqa5pm0JVoQ48XV8XsayYjbRIzj3otLcbqUz25b
V/vO1j46TPyzFnHJKaM/ge8HQ4o1b21/uxaC8yYTTU50xusIdTwf7XU778uqh33hOt3ucgmI0Ir9
qwEyedsi/lxWTJK8Oeg81b1VVTcbHwwFBTYCxA/e6XnBevce4QyHA23PhRKv9dvrQ0Fk5j2Aj3PZ
QEIn1zLIauMLMUU4HFVZPYoJpOzAjpNxYt2ZE1qC0MHljROWpcombsQ1v4UN4rewUAK1ZogqJtY3
v7/MubP47jJNeoRSmJ6wf3EmmyzP6i2jBueRDkRRYKbdFHp/1ZQ6G0eH7LPNxJZoDmwqMnQ3ThDq
M1zag52AqkorPDSPAExDhCQMK+objynWUo+MkVlcuG4NYRyFBOBvRH6+a0EQ1gaMvMvKHZdQxYKe
FnWuvl92qrgyjhlEpZNdxreMVdVGhqA5fv+Rf1WO03N0JW1H2/P47G/vDK5s+NsJHzlTjzFeiqXn
6e1udCCR+YDgF5EGkanzC8bnxfA1at3vk6a3VzQSwYiGJmuh85357t7xivAYpP2ntJLuupuwKurz
AbbDyl+xhCDaK58jEWxapdzj7z+E+TZq7FKK29KSnFstx+UOvnv8U+VNUiuFcXPZrblbjEZKLQOy
1QfE7SDEu6xronIYrvtxta/0u8vLYN1pMhnP0PRB0lYEQToRLua8zuCZd0WNMkPcdW3LmLmtEfIl
UXxFKfpsM0hjg52TuIxmh/MI/0VH/ycNYwxldFN///l+VZ7ZrmkxgbIdBjL2XCf97fVmTjEEmAbF
TWB/DtWsbjUg3Y1kezcTPItw3vqpa8VRb/unKU8eq7j1btvaYBPP2tuw/PhA+Y9Wmjkfe+icm9Jw
+ObflSjA/02jzCHf4PbdMuTvj3YKAl/LAP90Lpwr21lFhOT8fHksZPp6k34dJzbroetqoF8gtP3u
aWxmpXJrhdfpXGtoWO4+eDp+sVDztZlcrC7nM/z7rl9nowaKvZ5LvSzUDCnPRgJVZZB1emz9xANy
gv0yzTxwjSDGEz2ITmk4m8Lsj67lnwsh1+JKYdEis71/FDf4gVq07KiYHVtjcxig/OkQ6AQGPD/z
rp1BBpvL7QxkMu0So4pXYWRDDqwnfDxT7e2qhOSVYcr9bVw4Cyi/gDBbPf3oQv9ZejPZYFQm53vs
ifc7itNWrcMQb7oxmV0uCOdItiXIiG2lM3ZjsIBLJLQ9qn6POIUIwWSjZ+J0qSIFNNVFVJJWHEyR
sTV6KOS/fyHc+YV+u59wdZK9jg4lJeL7NHGnx0/k5FK/wbXYrrO+1IhzmBWFHaIt3EfmisMM1nuv
tZd+WXxvmGIskaIG68zNnENa+8chMPxN0zZqU5i5t84cXAtmbq27HhuWBT9tE4PWWEK7NDXqkEtF
gm4uKqDP6OZwU5oaWKIKUppZ9wyJrc7eFCM8xKJ21ZfL/4Oix3EQtMfejMtqHSTknQfJ95CW9ybM
8uJIT2/nZMLeyKS6FnbOPndpsoXGWesLbaXxn0VMuDyWNEZDMmmvS1bDTWNh/PUfGIn6reh2+oRX
QKPzFAiqyctSh0kpOUdhfOt1vdg4KlNfXJhUV+SNPJBIbC47uJDrag6jEjKhAR+kOAKIN9tpJYww
LZpA+QP9GwvxjArBWZWGuQUdZm8utxiub4YOzJBrgcs/jhy0C1YVfHCbxbz5vL3NDMYY1xmO5/yi
bIjAV3Wtr7k/1/XcJMDFr/xhlQsikOLc85DOM2Xgg018z/TH/QqRWiLVh+2/uUB5fyWusA1PN9kA
Dedds6er6y5WWaDdXCpuLZfVY56Gq9FEAg+ptjxa3ogVYiAPkaxNxJ5isJbcBOvoOsRQ9gOcVVHQ
uAwol6vqaxox2k7s4RMiombZzSs1DWF3gaR7Z+lWff/7F8b85fWz6My7ozDMS3vzbzuIEUk3zJtJ
u1GmAjzeBDd4480FTB9kLFhybi3TWoUoHdaUJpBiQ7r0bSWLveB0jgzRORAO/BIofT0ARX9CwX2A
QgONUz1BlIw3ufPkVV21GXt/XFDPo1upp2TlqxTGTFwgaRciX/dpou2DAtVYZ4ATruIGw2nufjBR
/OfcxHSZzkpBL9ul0Wi+G/NAUMvtHo0fVpEeDWLkT6c+ng6oNdQXEdJCv9xEn5HnETYTUmK3XoP2
w6wdoMRiQcs9cjXbHqhhEcbH3FMs0NK+7/Pw1bZeLg17vXGL/Qc36R/zHq6bUY8jOP7zyMv37brO
M9LGxeZS0cJd45udYbIFYu/x3iwG7IjNiG4KLHhA/sGGIIl63YNK2KdRDG4b7/ncbh75o/vccIuV
JUnykKzG+9nhUzafAMX2W/SDnJx8HVhoTdf10g+uBZR9JzIIEBf+Va81TO7mKYrloGoEcfVhY/KX
n5Reuu5RenqEg7wtaAooK2GYhdYNdotqaUU+R2Y1vYBGYqjQTebP4QdwRfwZ1UHXZL8BmTULH4ts
Ydgl6t6hB/PugH6Ao1MC9+B8fjmkZ1onV15i71E7P8k2CT84y5j/XJS4Sxa9a4d5NZ/g3dPFoFjZ
uUazi4balV5ExXVYRSDMR2ZUbcoy6rV9dpUQd7ZGRAEIPUZxLev9pcwPgqJdxXqFJVrTLbKDUpAf
Kl36mufPIEvOjykazEx+Uar84ei46/qKfT6nN7GhA4tff94hSsmmUvTfZd17h8sI5PePovHzyPh2
xZtbMFScglLFtN8PvNMcLVLQ9n/V1JMawlOp7y5fsVV+rS0I0K2j1N7JbU4uDZwoIJuMyhL12R2y
tR2n6m4obaifgXMKTOuz9DlOXU6lus6hAH4uaS5Yx1dgfmpym7GXjbnKF0OPLKgcEXaPh4hwonsy
IbDXqPAGmMirYTrlmo5rSxpl6SwTF1Jn34piXysoJnCIjwbzlsK4VnTvzpBEbi7LWOZn2X40hu4Y
YHsIkvIEe6K71SL4BT3hMqwluFo8KP0wDsTW1zKcxJcXJAlABoIuvU5Q/e+JAYh/3oLUgWcJ70cD
mlQ4Mwi1YSNO4quhUmvCqfyV3qmRNmX5DQ8fzt6aXKPKSV9wHiCACjAnT3lqbPsEzGSMYWuJyojk
PdqNhj5ya8Mg4M9b+iaKSnyC3jfLy8/EDwItM4bVgIEQJrF9ypl6VZYeXbOFQCfIAswDpkEJE1gJ
lEc3APmbn8Es1OvCNdG9zs9PmnWUNmQAVtb4Q/XatHNl9B1uc389WO6r5mqb0c/zT2mjHxqbn1zH
Y8HwhTE08QIEqlg2aRbE8QFeh+Ew9Nc2rPYvg5G+NH5pnWUZPDl65y5M+pzny7TO8KCat7rXnQ2a
NYs+1B8wbjbugE3Sbx97AlzwIrSvrkfLM5cTs+7xezbF0Al7+dI6HmAp5BNEqFbFHk0+eXLSJ+k0
0tQ6rmF5TnpFHKM+7dVQ70M5VVcZ2BFkbezBSSxIyWKEyOkA8F428c9ITGg7pHTtVKmzla3ycmg+
ATZnEjLvARCPxOnitxqz72DEoEoihpV5xx3j1b5UWXoaTdvaw7JugcfqpQvQ1+bGpIL2+Nx/0QqM
uzmMj7WGcx57Z3wqUwMDYz482xhxjnmgBioDKtdmiLb0OW/HCnREl1akw4DNQFULMjbwDIDm3QZ7
qrNzWofvNQjcrUyu4Pq4QtW3LXN2Pc2ZIgr9+tK1BQrgLZsUQJTbo3QOY52QVmEdgQUWSiPXmKcw
zPyDMWM5VcPIstVhTyH+fyytaVqG0i/2Jsk8rN8VYbR9tZ4YvZ4cbPMLe2gJKcboKnx8Toy9JK1O
EqcQ2PZI+ty1OflIPNMOwX8jhidExrDskDAgemuS8BsadOtuaOpwrxUpBNYaGkYrraOF4ZEGEmNd
nYNQMZthwmTunApIRguMMw4mGVZ6T2cq7xC5XFHBo65kw4pSfc9TigS9jKeNxsq/Fpb+lEObosPp
duvLU6jkCCdPD78bqGexPCTwszxIk8xA9Tv07HdmOJxMRqLbyRYEe80HeqoiEspcaFX0g8eT6tMr
NDQCf9QN/6ruwRDyZahRyPco1kvPUWtvj3+wxrfAMz5/rLDGX9EEOHyHckAAc7IAOYPLcXFuzNN8
L4qDQ9LsAD1Cnxrszw4YWqKXlbnhlYKpoUG+5WAs+dct7MmkDJi8Y067dBdMqMHnRy0W0t8WtX6k
3GnIDpeSfrOOa1CUzj7IvhbtZ4/u3qzk3V36S4ZOcHTShPtifvAtSrPZccOjTX0yrNy0++HiEWqE
HV2VRXyo45IpxFxuX47RlxIqyyrweUoMnKCNx5ClydXax5D3XpOkZnpesx8so1ilrHsMx1p/E8tk
qzesuj0WlMtid2mu4crYKh1wrFZnpwqgfF85n5KyVNdDb+NPGIBxh0HUIdW5TUCIgergWSGWZ9YB
XF7FaVKnzIww1jimc1vqUt7Wbf50+T3mCDNbqMvofYc6cMvoFb7gdB23wXFQ+rfBUgQBFtF95/Ed
5ElS3edZmC673pQ3JlnQq8uVQl804QrTIptw0fp4Oa5/loKYz7smzQ6XP+UnqEtzF0iWT0oxPGZu
m6GeSMKzbgHxvpRYJW6SuHhFfLJhKj9BIIp0CuIquptCa325BakefMtsNPzKy9TJo2OLE4Yx/aVa
Y0xVrV0gceDoritXH3l0xM7gSdpkif2qSgvBfAHCzSJ5Rsd69PNYHobiOigSrFJts8ldma0v1+uF
k9o2dLKXVSYeL49rX9RnRWtWFE352cLieh3VDtP0yUCLMo6fdHyZCGfba8PiIlyk6/et5duHzkTU
QfvkCU/kYxaP6jh1sPF1qeGMGwy6o4Zm7dEpBNCDzoUDfiLUhDi6JaTzoSSWintpjAfJijRN+riL
m+F7UbRM3OJs2oRR9o1pP2//3MeR4O1AFUp/c3kUp+RZlG51lYcSoHpz5wTTeKikv4i6JDo4QV0t
R2ZoC5SE+bZugUDzpiLFBfxK1DVZAk6i3SMVDgCK1gxuMiAfsnZv4YgfKSsAmlaSzXNAFGl1BJBC
NX0iUI7nJeSrPOPvvYYw8aPOLDFHokHR7juoGGM24Hop8ptBe5Rz+Obc5OLlLpa5VVe3Dj+CZcPB
NRjcJmloH8dCymvfp6bK+jg9GFHF99phfJZWubEL8pQGTSOSO0m1tcJmsG5rZMfzj44LK9xUvZZs
VDcm62YcnnL8HndJle0FILoEhcA+y8u7FAfxLip5LJFeZ+we6ECqb35Vedcyd65gsOTg6JGqZ4TE
de68Iep1vDd+8Exh2Q7IIC0ihS0CV1SDtbNOXNT9NBp3hbIIYJ6QQVs5eLF5OOXERbsJinvTy+BI
M11mR9tDmglOlaeIqWM8ZUMKWShk9ecorvrvzehsK7AzV5nZ305Fhg/NZoyWFrxOrfBXmu7uZHst
vCE6hhmWmSAhtYfJ+LkqAJ6kZEX8XJyM9jZXVXI1FPb20gtF49vGywlc7y2Bes+XbV4v1Wn0Bnly
m++sBYxQEf3dXt5r+k77wNZ9DlKIVC6vno047IwpOoDF3w0eROqULv/PZYhNb/5Vyz9WCNSvQcAA
oAZovhY64RpajvK76ofXS4vn8urBTgKwUKtqDdMm2hm6iY+9/2qH9Jncy/9YsbkQhDjnIiOpQ492
l9UyjDpnb2Cz8EraW2ZJAqhK9onepdduUC/gCLvM6Irx0FNys1cjBpYl3iUmQbvJTcRpLMVL6pG4
qPXE/aBdP0StPfIowTouzApQgtdY+OWiVaeex/k46IYFqe4kh/g5WtLWyzeXjavsZLCF8snRxYQB
jC1pVaZUhfTe0BMvug6N1OUkqTfNIRL4IQZ9IMiMzILjKM1tG82aqfl1TuNZpDyRic517bUuwNXD
9MFVcnf5roTs2UI6VR4JQih3jczm1smISSFQWxvUCbaPIDtm+AVXHUmQ7Dkiucrp2geiH66j4Itl
zkjGEXw9y5Nc6Fb7hXryu5zDD6BW8cZG/m70M2AB2o1fhw+JW3c4ecRwThQm3CgrsIco7TpIDwoz
785IgtfJGtS+lhm5PrNtJ7F5KZQbEihAKARRhOOIbrHND5cHagpZhdKpm83OROCM467pewHxVx3R
JJYrdAk7YoS7Oyw/3KmeAKqyaO48dwcbQlYqeYpi0YH5VLgYZI/sRqq7jPHYdS79aAN1i1plSr6V
2tMksg4yfc7aT3pSGWmE+uUuWBgtJ38wIBall7e6aUdrVXd8i9Cqfz7FKF40jLTOZpoVidQixhpX
Ef3UeafVg7ZhyaZNYrrixQKeswvaUi6UMRDGPsGJMvPbrrkvO5007Kx/hVwfbcMSy3xhsbvjLHqB
QrkPmbbv9b6tfx7d0MVBPYRigs4TYGEwYhEz7qmoEuwznr2jMm+3F2UKDvBqXQtYuDWkrw7J0Frl
rb+l5MDvqWdAXooe4FpjDXTkkm3a9MUMEHHWEVjFu8lpi+UkQRRmrRpm8XK4TSqcxso0vJvY9T5d
BBeCDNiVG2f94dL1hWSDf6iSZz3tl7EJBDWDDYdxmXEkK8b9BI41ayIKcAvTbFHbV/315cQxRXdR
S8slIQWBqzO2QZDg1YzHV20MX9Mx8/bJkHGWEBA3Axepo+YX245kWeLLyCefxR9u7FWLbgbv0T4u
V0XWHYLkWNdMcvmWvwSxcR8H8gmobXdq5fDqSOchQi13aChjNnXunaRHEmNs6vrRh5tZDpm7ZQyB
DN2UIFIsApJKczwrN5oDmcPoFBVJs/D9Vx07DroFQnpyq3gU1ufKg1Jj2TuccRqJyMad4wfdBneb
+qRFn8Jum7tZ9BSaJNr2fp7eNwjKIM+Wd5eqsUYstuglUNa5HAgSOMwALMlVmD+lNYsWkgQAZVkk
P0/soRmfLWLST3p4G3kd4Z2McNZKJnNO7zRuRsIWV00afvNcN97mCRr2qvfQLwYCNGZYqk2p+nAN
hrzfX54d8lHtJfgqawlMVG5CCZu988tgW+rmd9LJuk1gZXjEg+R2SgtzHxW8CU1ufKZubSkj6K0N
rvNijeHaTofpbkLd5UhRnCOejwrjOmfyWVdtJc/R0MNZ0JJkf2k+YBZtgDwnvPIFTwK2XqAyMs+v
IJqmJ760Zai7J00NyS0j8JDO0JkFPcCcoW2ot0wOdLVc04yiagghRzNnZ8IQNiVUXb6zJlJwuTL1
zbAq76aw/JdEWkxl5pNvn+n38PnrrVXK4MTR3FxAHmckqA7NMDibNBf1LoPxDz4oulda8GxZ1nhq
OVctEuIZ+QKYz11uYNtbXwWF621w14+uv9G0ptlH9AxOl1sY1NaSdMjxyunO6Ft9xEYQt0SbfOlc
q8b2FsMqlJIhcRsZa9q/jECUw/1BvsExsyCQpUAVk6N/I4/wJkpOpea+pLGb3Btt/oVGnL+UY1OD
6pPXRByJEwjmZ/wrxKuK4mtooRmwAxJXxuTBJW53Icq1ZUcNZwF9ofMFglSwjz/3T4jGZI+Hq7Aa
xX0MEnXRpB6xVbVBo0Q8FrL+ViRTcGvQysAq4Z+6DHy1tHrWohTgS0Aa2zN5xIc6gwMwJJ0CSZUg
qdftb73sqZEMdg6/6T4xeeR+df1066KFGRuojp4VRtckvTv7Mk2Z8QXluOdj3wdGA4Cn95t7EED5
ctOHIB/LdLYrd9bRnuoX8IhObdgvlpM+2+wXUibpV13/XMNFU/jZX5rJfq58z70tkJi4jl+SJadF
G3IRk/Wkwo7GV/qZoZO3L/CDsKKkZPqoZMda325aUl/XkbEhciThuUmzTRPjXsu0zFwnQqaQt7L+
aI7y5+tU12BXBpBpFt4p4vbIikI9nx3o7MIxGW7/F3Vnth23kjXnJ0IvIJGYbmseWaRIipJusDRi
BjIxA2/jZ/GL+UPxt91H57hlX/rmrB4lsgrDztgRX6jMiX+QRLdXcbijDTM7ttirbyn5GUL4A+k+
R3Oq4XzzYprljzl1DjNPxEsbFPuy4BMl0g+3S48LlDCpUTran1MS8XuFk4k61X7VixzV+s2SrNeX
MCEAoIcWL3MceKesRmPqx/xhFvavcBrVIW/xv/p5AE81j24eXQrbpOvyi5cEC9HapeG3m8YfJlxh
ymxBEfV1cIBzsw8Z5IGeByyugXi35a85V49T6rwu5jc40Bmh2jZcz4QSNKV1hkvDvBbGNz4Y3hJI
GsDamJanbx7yrcGUYETVYYJMvnWTEFx+2HNuLtMNuzmopvJDi6OXNCIhxHz41FW5vcceORAbaj+X
9EutQq8wr7ye5rWYdk6VgFwrLIihWYtSmc5bXsK0KIWNprKVw3MxptfJqj/IJgJdqWHJ6Co/1Y74
SOBxncjQ3YTFcAObJHgY0w0nite6kOgPHXwyO8SzgxjV2ZxWcsQ+qtTo82GKcKdy1QEQ2tm1f2p8
STFIpfAJwwBET6aOCH/EbKt1F+dIh1nQIAbKt8nJKcyy2J3VODkdQgcUzrOsmHLOTdKIqV4TPm2J
X5qZW3toVc8HS/FPbP8KKlwa7sZcGPUyDHZ9D59QcfPty2l+KccAWIPxswa9swa8Bj43KihrssJ1
zwtsY8ys/Gush8fCxOfKlRb0zvOIWgxqT8AeMBKuXRi/BWprEk3WqYedl4tg7xcA7HH6msAOObpO
DbHp1LQ4ZfhAiCbzISDhO9ruTzn0/XaCED/aADPokUs3pJJ3bsw7SwlS8wlDWepbp8U/mnPowjlb
c7ChwEXFLCtaLMM1G2uDR0/QLTwzUZUb0xuOoeEEiLbjLx3PoNF7cvkGAW81Td4Zs9tzpig1VR7s
iNzDeGEaxTWsUKSIsRT7nhVRPBa3yD/WcUwuxyNYncElrXxCTNHMejKQWwpJAjv0N341vMCZ+oVK
iGTVfHL9gO8jA5PEMe/YsFJba2De67xIz5UOiVyA79rgMgVZ5le7uZ9enCT7OntjsCoCvuPO6G8R
gz2n1V3JpbMODCqndTBma1pANrwvn2kB+pV59dc4sp5pkF/HLaDf2Ew+pVBCKE54FPwvV5UfiW1i
Wy89Ga5V45YOTJ14FwzOJ7d16i38LiokVO0f/BiyBdRIfnDJJ/gh8mKPV075qMOE7igHKkNmgl4S
RriZPjFJ9DtlefmefrPF3/oczfS4TvH0Cc4vb+6SqcyePWMrWmsVg8/KMjDIEC8SR76ymCuRedKE
RU3zM0+bYzv2KYHw9pfb9+Vh9HrWaiTSh7Q6jW71ahYuMPaCX8qjnRWkQrZrJ+vJL7Ib7FF1HOln
bWC/BBnz/CiIQ/oyO4YgnLiG9bSFer8PJT+ghUB8qgz3uxWn/YlL4avs9BUYU65obfNY0e9pl9jD
UTPXACZPZit2NC1S7dY1G+5/sSEo2e3X5BjNTRqMR9q58m0k3BZAxUKycJ0abmzkncG9HpV6aDMB
eZ+34wFjzwqNbecaZPMVdAZwttJfFU78eeTWAq3mng2KKiif7cpDGjzT7sPRp4H1wi55Q9iNWaE5
GiK5geCn+D0c1q03JJeenaAb4bbOy+nsFt15CqhrS7/pWHwPcmjkBubFpnG/R1b8s2Rb4xqo8ktR
jc4rPJdODtLUjRyaRpL8Kdf+abL6z5ktsoeBbkGiFpSCVNWAc0bR4Su74Nw51SlFoQDyRpe424aP
ImmHR4OdS4WyB5VYHNqmGx+gFlxTg4UiyDUeWIqrmM9i2PUFFZuhtoDCSxvTYpRbvLztH/HYQ5wM
6L8aVXrhnNWcGmE8O0NrvoDKL1FChLjOPS09tvYPhkxITkw53Nty+DYaVfFgmZ91SDGZobNrM+0s
Nj8nz+rzXVgovQnQsw45n/JZcfLPvPB5rsz8OHU0gjSOEx8GWZPrvbdNsFzw+qrCsgg2Mi0c7zH2
qZ9Vo4nQXX+m5IEuBW7nfMkIm8TsfP/p/g/agqNNB35lF3glnZnLf2GV8qc7m87p/h/VYdlukn6m
CEwo53L/h8eZ/dIqwFO+H3q7IdD6lMvgS0pd3AU5FkICosjGHdnslVIOCEatwSmOuka6ntn2TVOK
5E2RrqoFiznK0wevIhi6SAXJHCJwc05ms9F/i2XXv7BtC4bsQwQL73xfh2bWRLbfCD5E7fRMnui4
pGNXfeT6qxJXw2AUvyKgoec44pkWTI/O3IpXvxq/1jUpDAUnwh45kE3wXq6GeLYssH/s7PP1Xfm/
Rwwbsw0O0Km1gTALHSXnHJW81QzVsH2Etv1DmThqrTMMoX7TfrMSvbXqSu39WpXkl7zxKnmbozFb
yKcAj9h4UlHTf/Qngoxy3lbDVD91afX+NyA1PgeKUJPvGORsQNKvnIbLuMmmHbS9tap8go4tk60Y
mpuom2+dU/envqBzsRUkHx37oSuHI52+dGY71cs97QBX5UC9Kf6e5bcYYap7vlFvzR68Vxby9IhD
/+W+uSYRYV8pUiXyhkZxDgSp8BpcltEbqPrTKTTFIx7z6UxNx7y678jKLq6u+E5W78kLVilt7Kjn
idzlij8pedf7ooRt8JSNX0o2VpsA6edU5m3MUq/SqyiguDvM/f7iBvyxGbLuuuGEusmmeTw4hrBW
vtFQGjNXR/5FvteWbew4cGGIYkHWzd7Z6VhWIfp1WJvbKl8TVSIpKm19GgCAQ2OcjyY7u7uDwIVQ
qMv6LdAFeoCVPXZeB81T4+B1/Zbr5r76a6nciDrLvTh+8DAEZGSSsq45m1bM6W6XbfA0UunUm1iA
uCbIoxHggIPyxFSd7+7bGuVnnxoCLysb482zURm8w5uzpFpqJVppnsqSCd5VvrPvJvbkQ0zKvJh2
A/iUG6LRyW0j8Dw9kJVkmWTK4F3zBODab8BmU3JBKddDTZ/DijxIuBs6tbYtQPMkhdnHuMNz4fdM
XE1Pi8a0CJXLygIwjS+ac5iq/uzZV9qTd7blaYprsIBwDI53eOjwO3j6xecWce0ufrbGcmcMnrzQ
LnnjEw24g4NibcVwgUY7+ynjtt61EaiV+4cXeYAj565w9mMso6f3Ty/O/FtZNI/mzFFMJan96ozZ
YVj0Y3w+D/HOYPfAi8bRsGo89Znde3w2qIEZnI4q3Qw1o5UDnb+ykYewxQAg7XnnlcWIncnl/Jy/
K7pKYz81w1edDx8HowvY5XEeXq6dsq5uthp/Tr05QsoiiZmGX+5Pm3kufSiBGvcl2GANYg9hwTtX
xBGIWIc9Sm1T7IKxubCbL0CVU3fdRu2ToyICYG1888ec3hcSABnGtSnAW1XMX/xqek2pqFlRazCe
1ITt9C4VYNQKn1or3DL7Lg+8aKb+uULKepgkB1puPUTwpBrSdZdTM4/7kVySCdZ6oQz0tD5GjbHJ
zcuEnLO7r8ImqujPVpq/jUuun8eAc274iFZ1Tv2XbxbsI5cYWkJlx8KB3dzvVfoBsdU5IKFCbIKa
0rMBNuMx5gxOByMvNBzSz3FLHrMcsiv5r2htxx5frOPiIAD3R/kfCIKm9Xxu5tne3xV5pAQo6yNG
1mUppTWUWydudnfX9MBsQNFmaW3ulwlij78JEV720PkF+7cRt485fk8NePeF/cm1QAFpum1PhqdO
ApkXaA89UssmlOoMlg8hUQP4txaVoPzyHLLhp1LAk1vzVzvHcZMtTh1Xu3vhTfX+/lunRUP+a7nF
KU0ZDl4UfjEoS71fIJ0FlD6D73nh4Ehnw+Il83LcH9Ec7DtGlufJwRM/dR9sTpuHLB1K4NG1tyWo
/63lUzwrMfO1jZA1Eaj7/sXibHb3PHsJJQGdWd+qkoqg+w6E69TFVmtz/ofgiMd3MWdWy6jrPnp9
/eMuaMm5mNaUco+rSFbzSigQaaZvdmtn8WJo4r5H0Lg2p61HDx1rHdIWvhNtxF5g+R2n1F5k1Bfo
+A5k7oDsEk3HLHt0vbuHqkD6FTunKKIdHyVLbS4PfDJRQ1ZuHGGCgfcKe4HBDmFtI/ExHi20aNRC
egKNHtQ1v87ZoV2DpTEYLlWgFjnmhkeqz8AHN76BX+k+hj5O2CAaxItRqAtVdcf7jx4lyMNVH097
cv/Vti8SfAKLKU04CeEl/cr7y3p2IjbmMXUlDkIpIxTkyd4YtmoxuUQzxIteWIdUYK4ywAouFz92
hO8uVTy3FmH1vtTB4PbFQF7YlC5QcG478KkWnEM9lYx5if9w/2sDP32btWBARjbGIVsC/1fGhZ40
uSZsTJ4OS+4OUZtSetbixxKhkVz6qivVcxb5OZta20LvwIcXNtmtQTU6B42fHjyjegTvNT7mUj7S
0Z6BjXrr1PzLshv0jcIdvvfl+L2lQfHCimh1v4XnGoy0n+nvo5vRuMUa4hH2m3NxFCtaizIxK9zx
4MroUky+xhrfh6HA6CEvsOfICrF+33CplOdXdMXrtbJV7RJrScO19rrppAffvSUNfMT7xdILaT41
3B5QTPQLNVB4nq2HvDwjk9ETUprJriaK1fIkDj26RnJem2EQ6tVMZm5fO51LHSycLPLF/sE14E52
oufr562474hpfOc74mTmz+Ehj8wH8mRfXBj0bL2bPcyOA21SCfU11FpyEHsQoQfsLO76PfjWnRe6
+b7KB3+HV33GOiiXrg42n1pY371CNBv+3OiYs/ejar6BmEXvE0HOX2kUFI9mjf7qCJc1VkIpmBLf
Bj8HG9hgLCl1aF7cjJDfu5WloicIoxrVPJSsYjKhf/EwB4P5YC3/sNvWXcUfIhMp3s9ial54YURR
0G+7JVM6hlp9nualQ62e/ZeZk63ld+kbSwx7242YQyxu2S12JP0c12O99gOOfQ13bxp/olK82zSw
At+fz6Ou8/UEXnvjGXxAbdFg7tHTHuaPOlTa2duqo42WEfdIrHZLgKM6Yhs5jC1/V4Fv5+6LSJvv
xdBVB92xJclZWRy9/KTxjB3grTub0W+srWfjk4mqFmNipWgm4MWyKegwXPmxdPaCugH4z5xTlRdA
+2QWxQl49kX/fDfa2pQhr03lI33ORFcNWT8YffPx/ioSYZ/D68tdWjCmQzmP/jVTWy8Y2ZeYHxOp
WHOEzXFQ2KmjZaa1WudapRakwb5P13EFMLCrxNfSZbwl0YgjuZ4WXPVZVrl8f8ZhDGPJaSc/7h5n
t+zgl8dG8+CG/ldnKG995PgscZO3KbbHR/z/58mW57QKH/lFqQFaoJNdYz0gLkoKCWDG35+8HHa3
Kcdw5bErbvn9FzYko5LjHksDn0NWtIJbkC+94Rp8CLRyzrVugJdGCCIRRJeushBbncURXmZH1n3Y
pgzvlYs127OQjCj0VMskxwgJmYEtcQH914QvyDBqP7dURRxFZ28qN30o6Drfuy0CSZ9ZFNY64vus
Q4JW9C4UnmKPoWkS48EZ2zJeK0+mu6AAj5KWjXEcE16FGtPmyWXcXaOacq682yuAX501hgU9xs8y
dmhtnvfAQAPOsPPJt4I32+zN8/0F1pfg2uuqPrqT//5X3YfpoEovmIb0Xi3tQvWSD1m+WXb2OGuM
9mDNHUsScSxDV56JIOLwibsH78v9AFepjZEXcs/ajmrw5cGNngA/bZrXkTGHpGprjs085WUvPvYV
KB7yeRzGwoQ0rjeBu4OgD5mzWg4nT7rqw7MbGV+sIOyxRJX9q0MJ/Up3MjzogRKOVJnuuiu4WRLH
LZAqsXAUVTpSP+e/pzJC3zWpA4YBTodnR+WTZ9OvLj2oD9VaV0a+c4u83sASarkjOZHmTtOtXasK
bnx7mwkqxvm+NE99Izm6ZKYWl5RBK0j/1iynr/uQrL3ZPNjO1caHj1mrFRg5KP7pApkC6UCRY+gK
PC/Z5o5uoDKrY2VrG2xW/6HWojym3YCfpWffWKGYDR9beooOjR9PW/o0cGm07WXAQ37NdUszfRwW
u0Hn0ZVLiFDACtcYqPQxPLIhGy7ziFWp93k48YBuQNlzNnGCTePF69wI0pMKBIQWpkpp0QitQiIq
gwmTc05k+pSY1FKHUbvn690D+To5CW3scZr+ADg+rhrZjjcsKlHGSqhy4++R8vNNxbEZLHeMI8Wm
ykw3iLyqBi0vLlQTLB9D+Dm0LJSRcSLQ35df3Xj8MYu+4M06nOil5BYL0eid5iH0THomTd3sJ3rY
XW/OLo2bbaLAKw7FzJVNP8VBcqu9A4MiAi6cz9CrNdZBbVA5xU4WpwdGUlPtC3ACDwibuCLkY1lU
/of7rBmApexcdrjSWSw2sfoY5bF3vmehXZ/2wNH6EIImWtv94OB8iy2mDOgrVNKWh0SwX8Gdcrk7
IMLRoF99mcwszGSHYAjrTaSdiZ8qdZmKcXjalcVCzkbLyWAdu133zDtnwHHFytNIcnnI02NKB7c9
hl9KuyPALTiuCAUj04YLPNMgjd/+5M6gMl2Rp7taKJjPdYDaYRFWruL9iF8N7M8XCsDDPyT7/yFr
SlDQ833Ht2wH1N1v+QbdMtlMVWvd7o7DLI3Cm2lBHZWnPsds2vYc3HwTQUJDOCgpOjjcXQdWnXnA
cRGeh7CgVJqNWNk4EE+zlfQi9Uae+K3rY+NDayYWqd0SIYaNWcqQntl/yMX90+8ABMj0bEe6lk2+
4K/JBRpkUXoo6LqZYvYwt3vlzk0qdY30UjHVrtCbwYvGuGVDRetPk6agzWsKdXU7yoMdRmI3tfb4
ubGH1fHgT6ye4NT/6rz0FkKe+2oYrlrBxo3fqKwx1yJN/xSq+nty0zcdQfzQMUmKw3f562+wkJWG
yEhoDk1bZv5Zd5+tPIu2+PhbVg/0MkhqPaIT4AH/MVpAJ4BIK0TkfTUrTD5dVp/q1nE2g5m8Qu3P
NhQ6h6uy88c/XDDWP0UtXGfJK5mEsr07nuHfUkuG2VvocWQQkpx0TtaRhiAM17Ph88MVgSx1MuRS
TKunjigTK5nAKQF1Dma1/s95COvvcUgfKgpEDsgwIAD932LSg9BiNnrqVhsLC0c8Jr/aoLGv9k41
NhXNueWThpjpNE+QUhZuRcZloYvjPdnlNr5BN1ld/SEXLP6e6vJNwpmEAIQZBNL97YYiF4DPuCQw
1HvIDsVidsMuZ43JfMAASrHFksC2Sm+Dc1Ty/Bs0KCU50H7B5mGK6x8VpRFr8n3ZpjKou4y1t4eg
OV5FjW+nMv1fRNYxLXM3/OE++qcPFNyGw7e64KBc8zd6Ao+ayjGHxr0trlPMY1TxYgINFGmL++Dk
97yfNIlrth/Bz4qdhKUS+X7Az5vuuVqy8nn1JwTAP11yJLA8cgBL5pC88F/vDrLchqST3rndD0jC
U5iqPevXONN0Ybe4h6mWlI/KoPThzhq7nzThTf8xcfgPESnLwqHO49IMAML89t0adC8GiwB4y+d0
2tsGYbrUPqY8Glj8gCFiTqBjgiXKOGe0Piz2rIpnSsD+Zo1fw9v6hQiJ4gH5iCOj36ehIwjhq+t9
XnboZ4Jm7F1lA2fhP98s//CM9PnJGRBdC9yB5f723dpgWIkZuu7NlVqcPT285WUV0Bhl1ljRiQ8C
xkMQjYvv5WjG59DHIt7QiXI/lBhs1p7KIbb+y9c9UThmBPmwx7ojD1n3qRCVJBoQDttGW8+wVGCW
p515WhIWf/hF/uE74IN3JNen4Fn5e2pSSbswItvzb7EZGIB3jP6la+jLXoKRZVy8DX58iwchb3IS
e0Qwj+6BBchyrQZszfd57p1PV/WHck0mgbCTm40Pw9nDYj2MWfjhP//Ef8eUkncEpQqlDk7d4rz4
6+XbjpVEyOmc292y0zs4dGTGqaWZkh2bTdYrs/sdn2yIfb643S9eM5LXwuF05tudTR/glD7IJDui
tGfbP/x0d5rEX0NlwcKZENDIoE3Z/m/UgKkPgx4YeP4Yu8YFkb260J5ZXTxremxMl+0fn552KmAg
kv7DGDEbY5teC7mUpAeTd8X2TBrAmrZm3rbroAPeeL9R70a9u5pjgK1YOT0RdJP9tjM1xJ/zTrx5
8yCvNoblJweYYhaYm0oodxu5k71yJ+qFgjL5WASFf/aa+kdQ2j8trq+9adfZVlEJ82wjzG9VOEfX
3BUvo41pYVC886TRYGHpM27JBvjKxGhHy1sCjT8hCXO08ZesLcwnR4A6edKpo9u1H+8+JCXx7xvU
MtAtj5Sq01erQprJyJtgBqnVtaZaybNpN+dRY8ETz3smohaDqlLhmePITzJw8b5Ox2qHAsgZM3br
a6yHB3JHfAhjW32oBGt2EaQQLxVpDI0xzPFH+zo0RKgNQK2PHWfgfW5MijYhiQUEN/CYt4dSPdam
O558XD+bVJeXocIckafYt+dA08s5TPODLLJz3bZ0b8Q9mHD+ilU6ehZNJpw3VZ/Jq3Ie+6Q0donX
NEfLmb7kDTvnccnAFaqhFLTIGK4TLOfWGNsnvw6eJpO+u5QhfMr10/3oNw72Z1N0yEJ59DLNb7MZ
gm/IgnMb9ljxeTSPKJFHgtP0qrDHqFhVbDTCy0D7wxa8/EToRtLoxtaCM2h48pPI/SEStoPzn0jB
4u9DC5l1C8isD7ZwGRL/egtGQyVR8vLqMYoNzgV2Js+mmJhX5GXk1Heiocuhu0CiREbiVkWwzFUV
YGOTbrRLKtraqzoT+5LqyrgwnoM5XKMP0KLB0WADqmzlDWgtf7gz/z7fgLwxGXAE9DfSZMuT8N8m
LbfN9QzgXT8y37YcO9RFw684T9bEbteCueywiKQxIkGdxcshlYmPDwoUG3pIdvWrcFr7dUri1//8
c9l/G1Y5cEIa8XmWBQIS128PjJgNeV6gkj2BOWRp5zcrEdJU4TbGCWWPDVfQPRpZtbrfT31Wo/8I
bOOL9HLHaHg5/Y5SveU8R3bmkjtlXLIQIyKqn5b/FZut4gDNJ0YuXVAWITWB3dLFmBdYoyO5Q2ZO
UK8EccKk/uD2ksSYy1ImzPWuhRqBRD/djTzWg0utHJhFEvAWVI8/vIws73fohURM8GBPMxGTD/8b
jMxD9VRON3W3u5pzfwmpyTkwV65HZ+i3vp6CndFWn7oWBZ0ehdq/RIpT/z06VBbo0I2XPHX1SltP
LU/dIHE/xnH+nvWeSemf4iC63dMrJrVBsm0P94drHKJaWZrnQJg2kqpDenQizxlPLRCcDY7E4lp9
HUIKa5d0S+/ESBVejfPEN8CClfFILAFLjMMq6tSGxRWE4L5DQHgGlYYzPIVASbkfonVberecYUCW
7YHdPhVkgxttyjn6PohpfJ6E9/GeQZ3ML0PfXtiMBuvC6VD88uqzsOV328H5DLqw2pjZvBVV1O3u
NtjUaxnIbVoBzB4WWtE5Jdn6ahN4KEix7b/UEQtcm2UqvUQTyq1v75tyWAfqZBlUQA+V+Xq/Pgra
vnaMgK8pomfWBxbdapKy6OUiubMoXGkcBcfT632YmUY6HYyuvngEwTM1Ib7E3hOSSU4pHd1FVJFx
dNVXc+m4aOrJ3lZ58tPwXiLbPjXI6vA+bAJDi3ZWNQVKi9yWLahWt/SyjaOzeOfhD0YBbaB6Bpic
7HFYiVith2iwb00TweZxWRkudSL+kna9/ylaUBZC2ELf7r/UFEJli8rBwJ9VkWzl6u9boZ8poruP
ChZbOnhvs8ICNn7F6am2UctuQdQ0JgCDXmNCooxoEZmlHy17pNw3+Xk17xrERBwLSPvjlF8kOOuD
mcTPoxdbR+jWxH7Fo7A6uffq9kPX1Yf7vBQ77ouALP7SJz/Rr82dX7iUWE5cgUPJ/Rx1F0NWsJvG
8laCeSbumV9KnL/nUvzpoLLM2f8+shD1l54FLRxwj2UFv0MZnGAop9SqzVvYDfGh8cCezhm73caJ
6QhzSFjYcfNQW7CyeEUNBz9v5Dty4L/KFR7f/7bfWhx++7f/N6UO14TJral+tb+3OvylCOL/q+oH
MCv/5+qH89f5K9b19r//t98KI/h/vRc/+N6/Fg6ItyCtgQECMvifxQ/S/RdsA2F50vV5kvIF/6/i
B8f5l5ScWgILCqUDNYZ35X8VP0jzX47rQ0WAtB9wsmF+/X8ofni/dv73teWSTPDApzgMw7YF6FPw
g//7W7cZp6xIpZB7IzT0wNbFY+peiQJS2yWwCZdfS/KKNpWicHJWRhEsrtxcqhQTbBjOT3TmpMSc
837iTWY0oVnthsFo9KVz0cdfKfdhvImtqC4OvTDm5qcqedlSO581wU8CEG15Ilnh+4DvZTSlj3UD
AAR/ZEhN78YhlW1uwjZQ4w9wpcRTfVNH1lbwRERbAF6As0nmRfmStFSN3yw7rcEq9SCNn+JwKIrT
JFFQj4KlbPexmubW5N5v62GdGaRCCIZD47e/Ax4yvA0CIMWQkfDD7JLNTmSTg08M91D4NXIzqiBe
79cxorJqIj8hyukb1p8WjHYaY8nb8bJQ9WudzVb/oxxCrFb0LLtFjO4ZKSPzQMbaFYRQnY0mXmUd
sETyitH/ajo1rcltk3X1N0IYjD6titdNoWyXmYeTufjWyF7DWIncGju605cldpSuM/FVRcVQAqIY
lD3guGGLEpMfzHpd96xlE9edzqx/dMmWQLT6moaGKM9hMNahXnvlmNKoq8aUWuM1TUxF9XHSTurA
9LRrrfa6jtxb6tQ/caeHxhcvydz2A2Vz1UeyO3YA7FrmvFNdmRSRgEJuxs1Xhd+Gnlhq22ZsubZt
5NUqb1pTnisf28/FaMeJ1qCqCiO5nyOKIV/IrbI8ZB3vpP3a7HqvuiQsX0ecknEJK5hRwWdRSSA1
IXqOabc0P7qTnL11SScx61/f1jy08Vs5x7mTDe9zK4V/xn4u9np7ZhfQk1VliVwI8wcdFIWkO4sE
2nPZyY7VLNVDo14X8Rjl2Bfn+NnDmzYeME9RYeAKA/8UsIzedmi2KHxi+ZBMuodO+5hT5Mx5522w
2fCcWT/J+TmRUT3/wpBpYeGJpsqoMBnquDfFZjajPrBxQ1mue/UFXKzDQIKqZWbIDZvRPFP6KW6S
OnzjLw/KQ+sXM7zjaBH6IKHage6J73ZB8BCVTRjecsoNEB8nwC+Ymtt5Dmlt5BzlFM6OlKOqHysG
EECQRh90L7YbMR3xiuB8YqyKPrdYFhu6HjkiVRaWPqSDofMCmu6cGUhAQdY/fErHWRNaFsloCrWy
Bo3tjoOqKCVaGUkFJ9kKVRmxxhztGRGBoAnaob+lYcRJT8tooo9+bzjUxhh91qgdZjAsyisscUmy
w0RfEm9QXZY9Wh2u2I3tNYDVV6IqyrpctYqMx6dxTqYAp/XAyz6NmmyYQFzLEje94Fe2b3UHXoFa
Npf+G7qf+iK9tE0YqKvRRXGOLEIVxydaoE217QaZ0h3JnI88Mpt0db/mTNXhlU6bbHoR9WhS+UJH
asuvl8aO3g9RGJfEI5oZpzaRZvC1ZTapJy9Dp0BzLSkLpTdurhJJcLugZlVXpUKv7r1i+qJgCQFd
sZRVbgxflBYS5zx420DjnFzCmdVtgP0YX2IjdJw3+DAdpAeuuozXeDGlO9urBXzU2lky0ZblEzIj
jdBhRZHGkGXXuSzm/ENjj7PLsi2YGGJRFihqXDVZKIAqRZw08pcqSMkyVwrLE/wL/ipc6JSWqile
l7NjPMm8Hvv9PA/xzyiKvfgwc7Aw+5VpxqzDYycb5kMdMcQdHCbieuE8d3OxsXSz8IaMxCWDWSuO
uJu+w4Z1QzegDXYcu2VAm0QchTAEEhF/omTVVN+nQhuUD3hEEfBAG3kZbCZfJOkVAjA7M4niDL8r
nJAuKL1kfdXpxykP40afRZvSz36NSt6uL3XDfsp/UFomDViUOg5NzN5DSjUy9FvazUgiZkyfycyK
8rsWaeF+LE1bQfevTaCAOhri6msiZ5frfZauYouHjds61E6Q1j9hpyxPMNUkcQIvsYpG9SKEguTV
sw364lB8LAAL1E0202Ej0wE7LmdVTmtBWgrGerOKP9fOEM/nXJZi6fqqS/2lnerOPiMBJ0T8Y4fn
iN1EbAzgFElrDwTUybfYyPv8reHOCh7wVYjmY2mbQAadnNjTSvnMD5xEuyzMDl7tQw1UY0F3iW34
RMsiawAZMTmyjNmj9KLHP5/69brvJd4I/uHTBdcXoSQS4/mE+28TUVp3U0K1gEY4OMRt+2QC1R3m
ISH+3NLluZqLHiusg9GUScCxaZVM+t7r1xmqjao3fONT/IGix8J/CxxFNXBvqWH4BNnSjC7S6WX3
KCvoAEvDeVejtVpmc5HAqX6lQ2dBl7QbOzCh3JRhcAp8ZdFaiOSaFE8+yntxmSI7IV4SRmNxUOQy
211EG+3wcRzLdjLxnBGUPnoaUzpd22HXveospAjNhOuU/xBRmE9fnD4EAWz0izfOHAyDyksLIuiG
po+6Xse2VjF8pyjPN2RWzUDzIcX5SAV7iEFZcE+064JSteBXYLbKeyodKw9uTuzb1bVVaWkcmgbf
F0fViKro1zEvvfFnTEY1e5sCod1TkBi6w1NsBEbzYrRyLNjspikOCDuZ0lSuxrTFE1GmRVb8iBOi
8pd20Gn9lttTOZCvbmL1aRp9QCVrZ5SSNXbraSQ+C6TdOSk446z8uqaeh/ROXa5tmJSgY8uIVyRw
rLquYJeZZfyBeLQ5Y9TOq/SH5AuC6iDd0ChZj1NiYvHgNdPqBTYIiPGJfChREnceTPUj9qcpPqTQ
ekbeP/+DtPNYjhxL0vWrXJs9xqDFYjYAAiGoycxkJjewVAWtNZ7+fmD1TAXBGKK6ps160ZXV6XFw
lB/3X0zhcGvVSpZDJ518pXNANvvUA8dMnU077Us/uwsF3N1dy0qLEbx2hfKYnYOKEdDxE8LhRzty
Tj6AjOTQss08QQfLDfCCSQ7RAMFjXy2ZTRIMPv33wjC/FGLUZ4JTRr5vXNdiXMeo4o2Ai8lgjWKv
ZmEtda4+ZA1yKBDRBmTmVcHYD8VQaYciTCv8uGOVzngoI7A7uaOvTcFeTkZNoUcV1923IbKy3oE8
KpHsInFlumDD0meq18C8hnIe8tOgBmngtbOfZi9Dxv1GfUdDEs8fOVmvq7TNsb9K5hoitRWMOELi
0BA/RaWkSzfiUETGPYS63LSN1EJFz44sJEB3wLOU4Z6vloMNaET+n3YM9Gy60cXR6tF0gYrqwrBB
VSkG4POoaT1CHMB85/KT1qVZ8TiOI+YeXTSaxYswy1n+DKo1jT63OrDszybq8M0BvKzS7LSsxZOr
RqkKBKnO2USrHkQ/wEtDbOTrWTXahjHF7W+0CvT5NswbQz5UgSUYXitmkXoTY+YyfKsGBLW8mrIR
dThNQHYxynuKh+acz8MxbZMOLzj8SlvJkwpSjit6aFL5QPUyA7WqAQk7GtI8lHf1DIHj0JAodVch
fqIwG5tsNDRQIxAJX8oqwcfIicMxrkE6tkLzYiLHGd9H/oDHaTXHVAfnedIhamSVFal/NItwa2PX
qHkV+zbMoZR5+NgD4Zmo46eP6qBrPerwVVJqpzmAYPLiS2EjXQu6NfLiN2ZZG+ZrozDbfl5MULGx
slNRLUbaXErZfAkkLU4fhiDS529gKWfxqIN3xHC3a4uB9gYZVnwcSEFrNKz1wLqW9WjqP2tSTZ0T
wY1wEO6jPB70eynVpfBQD9VQHQafDbwb5REuXhXU/vQTClpY3tZzhzeOBFdIu5WTPkX1olOMeDcM
nKDkQ20xPg2lHoq/9RrUy17lpoX7wAnZ/dSVqRj2FSLMqLQYmARYOyFs+uT3FEUjHYNh5rUGZWJi
cIdxVmIclFER004CsmXT54HDuPL8SfJbh+50GHytJFkMUJlBog2CY5n1d+iJqZbbkiV23a7kirEO
5Nel8VjFRlZ/aupYN68EIReX3GHQqukgGXFl3HJy6TAlJ1mmNJSqxiBf9XMey8cU+9P6Z6M0NN6U
oJN9N9CFTkW31Cqzg9AogUbiweshDwFRjVV+7OW5Cg5zRyutsHmUV74z6KkykJ2VCWJK0wi7bpEV
mtJbYxpHOAJtXloNvFXZED8FcoDtgK1QEYP5mo8KAKqynMR6H+scOY90uvFkbk0xRABjQPaW41O0
OD9KTS/3ZdWH6g2euzjVN0Bt2ity3iqFcDjnE3iRjKfAfc6La3iQsXOzUMsZQeXdUDHuoqsu6sCb
imHWxuSDkjk/VW2IXHmv6ZV2BAWmy9cYhxqzKyVkxG6Z5HXj9nFSURsMMx8NYVT5TeFYakViPsR1
uxSJs5EAWJU1YI/bCIsGrBgs4b6Ijb53m5KuPd7XxnA1GFrc7TUEUKpTJuDQQi4zDPMOX2AkU+s5
kwcwQEIzBH80Y7yYC2ZZmNRwDsvGuOoAcI7HJJnFDkkEBRWqULFK6bcINjV5EnN8c33MayeMzSLc
W+mxcy/zXplCyUo85E+19I8R3Hak2WMAiPI6s2Bu7rIGU8iTzAWWiUcUjLPoa6/ir+KV5DvZbyFN
zP6YB4mmoqKGG70CgDQEKnkdTKDyXww9LzRsKmmbCx6Jd5md5J4m23NYywtCb5haY2GkKHBHfXCq
SuW/QHWf54MwQEzJgbUr4uzF1SRlPxeMYlTbQjoOYXRTNCEtu+tEz2T0FABEaxB/QtW8huUeB4e6
HzCSEEDOIdevNdOCw8sr5tZtS7MND6XO3euypyhN2MogGAthIMwX24RE6+cB/TU/wQ+lb4cp0mDz
CjlQRB7fWfMzVDmRT35RReqTMGuxfhtiZjv+DsJa1L6PSpnPRy0PGhNTeX/swj0EP52HKNB0o7mZ
oj4vZFuAzAeKYArIodB4aorbWKhYkErSh59CIxs6h9vbgkTMazj9aspMV+X2CJQIT0mhJVj+8Xry
qcX2shY4cwkgCS5FafQvqGFY1hHjrIBuhhHngUcqWamYz9ILQ4yzj40THIwU/iuIyarwCikT1e/A
CYfHUZdJjTKA3OInqwDl+lTB012q0lEc8TBU5VD5Eqv05UlPND1Ur4dobMSMPwcM8EOL6pi2ig6z
CGcSqhGPuspzFpXsaEZUSFTNSblX6bDwbOR9W1vfqSwn47RDfVRr7uKWtXPIEd4fD00oxwO1jKmL
botw6GdPHAvfcEI5zI9NwsLEGFzQsnvI2tbwPExygv1AVZjVMwz6OttLMXI3h1xLffU67poethct
hnbPqQE9MB6EEUQne3Rwc7NNoURBoUDOAsECoKrDWEq7pi8n4xdyNH5+7VtDYbitElvurGq+Kzd9
nnrNqNX6lwYNKPgrvjx1u7qXW3gmYpzJoMVTQKGUoHrSUkepDC07VHVhzveTPM/6HiItLmtovkEq
h2KAhizo8ZKqG1x1vSvR6GkmWUJRqY60tB3due2l9vOsBOL0R9hiZe6Ogd9RtAhqCkDIGPZD/IIb
EL0Q3mtzPjyktVhbXya1Ck1UhGq1Em4zcYSBbeq+Xvn2YA5ifcpUdarcfIzoL+DyNWvGjVJQfYBM
oww1cp56BsG76eUaVClaPpnyYwZ6P++y2OCwwb3MKBvdUQPJKOlW1oJGvSmRtJ+WMNOntmkvi3Xu
lkWXQNlAuLAM7TCVawCtXJ9a29ON69sSwS7ctqbHHCuN4desQ81y29no6mOcILp94k2MUBEbBpZL
KBQNbJiyQ9IDvUJR1dMQirmQqIDJeUIan2tFqNtTjOV19qWXoGg7lYmUawOzObea1E2TGIvuqyLQ
gyS5mrMgD5unxsji4odeozLlBmnWhjAMaylcDNM7dE4K+MRUeLwUNEp+mDnX8t0I8U9/Bh+F7FoV
5XN5pLClV6AnY7jixqFQZJpkdlD1JURRsSvqxv8qpxUNmS9Lq0E3TmTzomp9iTHLKYOftJZ0UNxq
lcwqc671dfegZ/oYDDtNzfQMEUF90rroEcf5Hv+HytQLSf+ljn1Ymd4wtqEO5TXVKIIoYhNNxV4P
WWLQy2B54pNN37npIOXAT4KEP2N8TQmHFYQfZxxiIeoW4xyq0z5s+8CKdoOogHXxfTQwa5sCu6k0
R6uh7XefgtdrSnvgbwJ2hrmmtQCIlwIl4q1m56VJjg1uATA5/yS2HLEHvQ54MKDSI8zWp7Oa/796
I+f2yUul/rxBI2qGCFBLp8avKQtYcAXNK4UOLBhq0B52hfueJ7InHdDdHx+lhzqwMTe3JQeLyL3m
Bs9UqKRfH8dfdWX/DK8qYAtozUqmtqrhg5xJkb0hPEqdiHIhfjbs8QKB1bKB7VlQU381C3BHZpTo
z2Ohg4OETHLztlmggzOCgS2B4OMEfzYUBUVX9BbRnvh4QMsPXsdRwebQkKChzkd9G4c2QggbDmB4
wDl8w5Md4y8y+3vay5VjxcJ4DALoCh8HXflivA5OU1HMNrFCBSS8ClqqclZRYc6o5GvcWiP3ZEsd
3g9P1AC4hFAiwTn94eOgl0aKb9LS1AOFyDX3dqQ9HrYNxylfFCGEg9+PxV7s5GKyOZv8E1so/AyS
pPrycdQ19FHURQyGzAVdKDJuoIZvw9Zmjxh1L8ZeeDT3U+QYHP7ueEDm71Zy6vBrbKOZ78QbX3i9
fFZRXz10zhAeXBiB4MtEZVy7MmpdVHs+Htj6cxJBBZOIjyxflNGtPqfQxLzLhzr1QOkgdgIQvXyq
+lG9tkDPjW7dTXAv0H4uXz6Oe2FkKo5NBg7d4G3Avr39nqI6WFyjXeph1BNcJTwvTz1tsI3Fst7n
y+gWQJ2oGrjSvVss2agLQ0dt11MyufzD14zpF9quGtzoDCiAn0r+xjq59DlNUHKY0jMybX2uzXJX
Wq0CLF+PrET7in4yfawReUbNM1R2i+OHCYqvPJLK+48/6NoxZ1mhHKRozImKqmFyv5pJtbLItdEN
8gxEpuKj4mEN77V2VH4S9s1d4BY/Pg643v1LPDY+AwVhRrt2dYRT9oc61mWJR3dhBPYLn7zHsTBP
hnvqSUjwSGHtDydl0kXjUeCdPz3/Wz9A0phX3s66pOE3rLI33y4hmEbcTCMXfMQ9aEMyPiiNfEBW
6o9u6Vr21UPJY+DjmKtl+2dMk2hgemg3v1p2nG3ICip5nM7G4IHJy3dkK8OxrcNsI8pq2b5GQdeU
IDhoGvzn7cgUI9PlPpJIorHTtqeyHfZlMkSkx7CGDLiKG7fHaipf4+FUJZs01TGcfbVYOxuVMnC8
yFU4Yv6XPYSob/DslV906xdlnxdA1/cBTeSNg0daYTSWoFg7SSQClqhIbJm3g6xolrZ+gw1JfGyP
3U17UG20Bo/1vjl8PGerXGMd6PWHnI1u7ElxTeqLnq5+pTP9BcjPXZ5UNth/G2/OlygFjpgMG990
vR//DIsd5jKBYGfV1fjEOmmpRDI+KDA7zYP35WZOcG3tkbVytY3df2HFIOm+mHNgncJlvLqKq0zm
gaTw7PJjC1usoaxiC1LyYH4qu9b8jq7pPG8McDmhz1IOSeMmBJ5lAGknixLXIafRB1JmqrOXD1jU
QzcxSxkN2mhjLyxr/aMwy884mz2l9WvI1gmq5yEvCaORaQKGsifF5Zc+Wdybhv3Hy2Ur4PKpzwKK
YmHIsQRJQW9oelmUcBNgEXKi38Yt/fbcrJ4+DvjuTFlSCiZOJhs1YFqtFkoIYjrKQxkx1la/iaP8
2kzyjY94OYQBSJS+Lcno6iNGPG5M5GxGL66tFz0dxpMPl2kDdbX8JeuZWsoYmDATyFr7Rc4Jb9ii
4tQq0ueE1mjXPsBn3BjJVpBlpGezEyt6Ow3CEgScdzhfQwre+ebp4xnZCrL8+VkQFB8R1ZSYkd5C
rTia5edlg6GX7G+Y1V6cFwPdGp02HUfg6qCnA64lTZyPHm7q1VEO0+ROaOTx3z0AX3PWv6Isx//Z
cFSMSswAFWtPQezyoHKzHKdkNu8xsBNchonVgyyG0PqS2Q0SIN8ff82tQa7Wd6nEiOUD3MGbxcA7
SKLE1sAP+b8EkcRVNlJkMxDngCsskzVrb+BHc2p0eq8fR7m0MAzYPaRXwM1wE3r7JdNR04PSQqam
jvoHQEW7TkqOaaZsmGFthVlNGJYvVTgsR2uoloMdi+JthJi7DRqi2RjQpcPufECruWnGqOplUGae
Verx1x5vZlsEq4BFpdjvg6UGUsgInP+fvuKaUjqVZR7EqT57SogEDURBobMr89vHQd7diCz6s5Gt
M3EYmf1Is1/0JLHDBDo+4U37aWGjt6axMZ4LC1xXaLLCzwQr/S4Thp9VzPS+J6+p/eI2xxTn0Iiw
yj8e0IWp0rluqdlgN6ZSWni79gykJ+W6HyePEg8S/xN46SYIWxR3LRSuuxSmsWk8fxzzfZK2POsN
iechnAhTWXs2Ni0+YJ3fI0vkV3slfQlCmQK9W5mWOyiVa/bjSZO91sz/vYfvklwQ11zYhuT30nqw
Y1JlcSllrZcoX/sQXl+1EeDC13wTYHXLl4KvNp0yIMMWqgcJSf8it7waK68SvX7zy8ef8cJ+hvFj
GrDqxAWdusrOWrkLEB9lNJFw3yJUkLePEkWv1yD/FuD476GJ78rf+VNb//7d3nwv17jjJd7PogSp
yeIB0Pyv+O739vub/wFkPWqnh+53PT3+brq0/W9Q7fJv/t0//H+/X/+WT1P5+7/+42fR5e3ytwVR
8RYcvJAR/3dI8V22BhMv//6fYGLN+k9TsVhJr0a8ENj5k+F30/7XfyxsmRyIf/hf/yHr/6mJ8HGh
uKH2AVGY+fkXeFjS/xPKtaqKPPZEfeG1/Dvg4dU6EEWd55W6AOUAEINTXhbl2UWMLEfq85hrXcH4
0SLwbnaq19JDORv9/Z8Z15vi6vsw0MggMmEqDnOPVOxtmFhFSwO3Hbr2qLjVeHVZaf1jNpBiGGTp
JAUl50WcfpHjvL/panOnT/4vIW3vEP89gBINUXNDcvzjH3XpN0n68mQHQK0wJW9/E1KgIL+QxHfV
Cb+qNnPx1aJCqGwckq9b6SwJ5RObVHvopUuQrPnaq7GjrKDWQoR+d3rUCts4YIjiQPJ3quN0nZ9w
kt44R9bc43XA9esSQyHkyxICGk/6qdvTDN0Fx+o432AEuTW4Cx/RWnoMcL0w/aZ6/fYjIoECrXik
29HsRldyU1fxtANQpn1zTE++DRxrtxmTDXKe1b+O7zzm6qCcLSZpMogpnha9kGPphXfxH7qNeMCu
vQHouDO3PumqMvAu5GqbFEMX+vVESMT2vW6f7TEu2vl2uzeOHy/KNRf/z0iyyPVGRYcDerUqM0uL
G0OfUhfUZ1Q5WPGhATTMDoZx2SE6CU7iNC6xI1vFsqanw00H126nneJkbuRujnzJUterF/KCjuTG
629aZbGZGFh1YymJOziSB4XJ9Y86FYN0F3nC9cdjv7BwIXvDi9BNDjdOi9ViqiLEPJsIDz3xFB0q
J3Stnbb3bVQ+D1v2m2svdL6zRaWQdEwh4LL/3y5cSBSYncR+5obHYYeaCngoWz92HvYbbvWUO9q9
4G0M7/1eIaSscgjSJuDgXYUUdC0EcGhm7JVpNx79L+iaBTvTHbz0sX1EH6u/+RtLd8nM307g26jL
bjo74UFGyWOjGhkTOOwUbYcHjOTbynXxYB6NHQipk9ru6sfxFjeJxIv3G4N+v1nfhl/NaVdWHVKP
6Pkt6wdi+67QHeO28wYXfRMM3lx/lzx/HFNeDoD3Q6a2AO+OUp66WrPmAI0zV/jQ6j44+IkLFB1j
s72/1wd3dinMurhq3iESH32rnch9PYw/Nb9AiuIwjF3Yxunxbt4BrWvUpbj7lnbG+qLpmjJAgxt9
fNbEDviLE6K+6Svp7uNhv1/SSxwWFkVw0A7vKsHUxDVUrkzdbd1hJ+/mIy3tP68aydEP5jPSwxvH
/7vJXUVcrS0kogO9r8rRBRdph2bkICi2cUu/PmDfTCYx4FWR7lPSE5nUt+vXKhIhGwVjGdX8VQcK
D2IaEfld4fCPdvC/5cjGDkN00WRy042pW5dMlwebQXZsoIui0ctcHxNaUPlgxUPdNW/wSXKavXkk
Z/FUT73a7q29PwBX0Vbfsyus2ihHoil3y20anaIbIFae7rU3/35KRiy4bBJXNzIP1vq7InGt9D3W
11xp4zXjuu8hJAHGQ2LIlb10N6C3uasX76ytc/DdibTsSsxl0OKBA0Be9HZGIyv3u6zDDH7Zns3e
ehS/LKXoBMt1B1yUZEMQRpb+c+ThoWH1/2BKTZH+EAVw0YBav1pQZTFWQD9jzDiOYuWoO+DGrv9E
y/RWtuubzQOQJP7tYcQdcxZOW1KLs/NX0+YQPfdwdmv3zwwpuWk85Jm9dm+50kb6cGm3vIm2+raj
2OeSPxFtOe1VR+KCoUxo7dqTZNgYoN5rTuale+HXnG9N63J9rTbqm9DLhzgbqFLkyN8blv6vVDDa
+S4KY87oqB7Cxq78uHHcLTnXR/GW33MWTw81sQwxsmCokwOA0oGr/jCMLNiKEz44iUfpBIs7R2m8
tUGYbYS/PFyUr2RknFBqWKWEcybqwYxE0v/Ma/DSH8orRNEZrsJ7ZmPdXjhr2akW4l0WNYh3zQ0j
GYWxEnTdNTLlQTCD6yafNzrg7yAFnHZvYqzOn7oZTS0MVd2dTtBcXCxE6H0hPnrin3jSzkc4h3P+
pG2t2ncX9hKXlj/CDBrGIuuzqFJZt/D9dHf8qn1tj40T7cYfgrPsE+0kXteItNr4DWx80UsX5nlY
Y7U1C5RDNdyBlhWreGTX6LDZbJOINUtu77S/Vd9RtsZ6Ydm+CbraocVo6O1QI/jS7CoyXcA+DjTJ
+flnWfMoxHPcbX+3kSPbiedvZQgXMpE3sVdb1IK2leHfx339R6bbOjgcbz7oLvqwtvI9k13FSXhD
bH7njeldJ74ZV6hojDoaN8gnIgWbOKWJmn8hH5U6fLFUD18lpxNetBDb0PGLMsRIznuNibh3+bUX
tmbgws598xXWq1wF5iVGfAUNA0L8SVxcf56QkXaBQnbXXAJ7c+PDvyo8rc4qSj5Lf1nWNIo6y086
O6uGAUITYPPJxVACofL5Je+Sr36q7WCaojJUAKd7TucJde77WX1Wi29lYHrlhAqql+LjUCO70Fto
2oNxxLluL0ilHY3poRPnHRyfrX2xLIOPfu3qAwFgsCJTj1iiWDo6wQGQvOsrtvAyXPef05vNgsWl
CTn/OsuyPfs6M3yoIdbkydVvIADcgc50Eai1pT8C1iO2If/g6H4zG8t6PYsn1VCL9Qz7ayMpwQMT
pe4e6yHEqmY8Dkq5A5z6KEUHRVExC78W1fxRVaOtr/yupsChdz7q1QXSYsnTWTKjRsfW1Tw4GPuO
19jfqClszeeqeYPsrtGwByd3IlJxO18v4JQSYjOmy076qy3tqiGj7sE7ZEfSaaGEXng15y6sif3G
tXnpGjsftfX22/cUE8Z2XB5DOLk4ob9fkurxqvGAdYYPf2/CN2KutTcMo/DVWWD8mEF6wyLsWW4V
ODeW8PrJWeSyKE4AuN35Tn9As34phVG/cLpmh+KWG3n/4Ol1vnrU1VE+NG2LDMqyevTMsfIHKDgb
h9aly4IqMyDR1wLxGvJj4ICJmwf53Djj4T1kVwVCon2k/5NPx0+lfGgsYNF1CXrKglaEuqAviZSH
+L8N++xmPElO4Cyv82YDE/Baa16fbufxVrtBaTlzcS8dX5/Jo4qfwSdZ8cT0Skge2wAXSieX7Pkq
uFnqbJV16OApK4/GsIOYmCi70OBgwvMqh+VgjzfC9nV5aS2d/8DVFhESKOWjHE2uWjp6bYs7lhKw
uUJxiutxh3PuaWsxXciEeIfxCmQKDICJ6zIuQKs5mTIenstZJNjYz5q7AdPo5YmteuIhShFFVTfL
x++XGDhr+bXPgQ6KuH4JlrAIjMAMRjfCHC7Odrp4XcKD+/jIeb/7JUWihgBwjdqbaa4SLkWBdgYv
TYPJfFsrNdBY0/04woUqAa1IEbwMymdAq9ZvgUaF9YGSkuYKByXY6aeSs1x3sV8x9ppTbpZdLuTp
Eu9WAIaajFsUYMO3h2gyNHVqaRhV4i+8Lx7lXeMEO/WIx6HTHQuvv8FJb+u6ep+3vo25fOazS1OZ
Zk3sLGLiv34Nzfs4etMuO2DL4QbXyl54oGhwgBiycQpdqIkAmAVQiYqpxMddgzqlHpXpyRwRDzwK
X5cP29qd639FEHzziXVhOb4JtTpTcywzGjNniCijefBYo7ZBlPjHx4tl2b1vj5+341nNXQk2I8wt
xrNUP5Sr9qDtVS8+bdV3Lqz6N2NZTVfSIqwoowXi9qhuBOmt1UlbM7N8jo9GsnzOsxWRLXykcuZz
xUd/j+vXQbyjrmnjU7bD72Bjj71CMD6Ktkra1NSarF4nmrrXviaP/klxJcGtboRda/e75JPCbZE8
pTtFt6env7EOt0a7StciPVfLNuaDTo7otJ8wyoy53weexWj3bN/vF/f4+bpfXVMTGikqcM3BLRmx
v48O3b77XdD+UamPlTPv03AX3ny8Njc/8urqSTsLieVlBzS75ou8nxy23K/kEU368agdqr0o2L1j
7Kfuq+7pV9v9xI0duH6R60WvxdE4UwDMq2scl+wotnZjWHofj1NaPt4Hi8lY3Qmh4vtSLTPOpVRe
fgOQbtd3EirmB2vXn2aHtCra9Q8YKbpb+38z9uqU0REqSYPhNTZshk8qSpyeX3rBTnidWira83fc
ddt9uU9vNvteG8t4/RaXc/QYO5Nl3LowF2mz7QXnpzWxb9Vruk9bZ8TWh14dQ0o4JVbhM1gcgHj/
O+0T9rgn/x678d3kFm65n64LF1PZ7Vfe1khXx1NU13WsioTOr9NPmFNfLRwuSOWBg/LJdtb2vsjx
5lx/ld08Ow2NCCXkfNmvrauf0m/jk/Ace1AvGebwabjzr+q9sJlAyVuDXJ1KilJphrCcitVu9rSv
4q68C13dDVhTywOktZV91NvGSffyh8gtrsLP3VZicHnPInJHodvSoVG8vQYkYyiA1bNnNRvBf6dx
pIOq2qEXOR0Fpf4lfZkOWwmrfHld/U/QNQ1pxukQoBa3KFa9J5yXuu9YvhyKE0LHTnibUPgWUUbx
KHzvtJPiaJHT79t95DXP83fZjU9b79rLs//X71kdKE06+U1R8xGCWT+oMYalhmyb86IlskWNeA8o
4a2Edut/f/C1tnxUtmKbapbGTTTRk8JFxbhZmhi8oHcpEnMvW7nE/5KD/RVxlbMIhjqJ1EqRzeTu
4+Y9JPuFGiGc/kaB4PKK/ivW6sQwkqDQtYADSt3nn8pvSxuhd9jE3Hj7v3FKLBPz/ib4K9zqlMgD
VE5ln4mLj/m9/Jk2lKPsw8P0tA1cWX75R6FWGUyu5zzCKkLVUe6Gzc95zjb24sVdocj6AmlSuapX
q7BsmkRMBrrcudbTPNSSXa3I3+lf3GWir7lKWD0qYpDYH9+mFw+As6jLjJ6dfEnS9G2A366LJrzR
3y4KK8X4++MYl9MhxYIShN4mve3VQYf9YdXhWrlkJvhffqsc381elgOuc4X9cFdXdr7fLIRe/p5/
BV3+/GxkRjOGIep8A61CjMuj22mHCy7qxa9t9c5NfpVfpuuWF153qA4bA764WiAKQvEE5vcOXGvp
ZdiKkzm4OA5KqTcEXrYLduJ9uyvguydHxeme2s//6Bw7i7pao1rR5NJU8yIXBgHHR9Eu5xvszW0k
0zfW6tb4VhNqll03IOXMbii5j80YhNO3jz/hxXV5NpbV7GVIyeSFz24ITbiwFXo82skv5Y2JujwO
8FGgiMT3lGNsusioEBxgR4NomR7aKnE/HsfFu0X9K8LyC85WIcR5nP5aAf2JVD72YfYwKnl/1eqd
Sgk1/vJxsMtn/Vm01YFYGhqUwimg40cpaLnO8VE+iJ4C9X1rjV+eoL8Gtlps0WQq7dgxsM5/QvYM
g2k6feTDGyPamqHVShui2MTTjTW99MTr5kHq95y/5GbARxhUe5CR2dks0mxFXa2+tAR0VkZElevE
rWMcPKX4/zqyVeqlBomopjpnxFK2i79hIWt481XiRNdh5AQYQH3HhXC/8TmX4/zdNfbXAlk7yqDN
0s4oZSwXtOJhHRmMh9BDQP1IUZT0HkDXxwE3Vsm6fjdGrR8EqDa6WnMSRDgnybPaPH0cY2OLmasr
zNdRBeoEnzSato/f3mD5dVOqzU0VtcePI20siwXYfb6ZJdT0oyjm62nCgDdX+lJHbfkPjlbdQkUC
7xYNzMBqwRd4as6pwmiiXPuVKeoNwrr/YBgmNlZQPyB5woh4OwwMjHNhEnlBytZ4FAv/RyTnW9fv
pUk5j7GaFD1MgjoxsQyPF0/P9ldtlY4h3ZSl5H08J+8Bg2TU55FWkyILKvbQLa+J6VRfqw60o+tl
cSuH6Ta9s57HK9Ndqi7147zoM/N+jFz1EQr/979R91lirbfXgn1V8d9BqGP9nFKbeFKhQy4JafxL
/IwxqpPaup19ig/yQThufeSLrwlI80hmwNIFErWaydg3agNf0iWxmnb9L4UKyJLbl7fKjtt/Gw91
cXxn8VazagyGGcpJDaLuRaT3rv4OXfTlXORdvyGBtV0GuLThzse3mtumUcMK0ZwF5JHd+l8GUvzM
CX+odnpbeYXg+I9bn1S59KY4D7n8pPMLG/keAXz34FpPEZqa3bU0Xc3gTBU6OYCiuHdaW9glvI8l
cB7xTv5RPFV3VuAIJwW7a/4F1KAaW/vS3ImHrcfcpeOUuYY8wn8XaOPbH4eUe1n1ArtqEgrLRYL5
h2nEt3KLPvTHu+rC9oUPAOlcgb5PrNXlFHVWaHRFrruL1+4koKiH+V4dfsqnciPShSEtujnWwi0x
IWqthpSFYjNWcL/dDLBiWd/Mc3/Stm28lHUcGki0jxb4Nkk5po2rrYKohDpE86A6qI/kMtJqlY+i
aR416HvFYdIPD5rvcdun7U4QXCxUbDFHdlyJouJbPFdxdD0EUpljVtTrhjfMSVYMTif2NX684lB3
hQNTp0tOiGQKfmKHTSp0J2QdECuxAy0BrB6PyohrR1G04xN8NFP7VKlG7J+aJDaG51ApDQscZ1kY
Bz2RSuXzGMWQeY8tBQXfU4IguSutqIjsNm218HoONP959us8+BKDXQZ0lBuB+iSp6IAdfIRpqRj5
cmjtJPFVjwlHV+rCejM/m76MrA0emo2BIiHKUZPf2RNqJgh3+sKc5X+kRY1ljCkrpeigCKhhQJwO
Ks5zQ2LWO5wIldxBjKlHeh/35NotBr1vD63Sxf6+TP1m39RRsyd7b6odPUJdeqa6giNWKokopJqa
fIqCJnquJd/SoGoiYW0jia6An8K8e0AfX4vIFSRDqMcHGe/iz1qfFMhHVqMyHCyrHsMbHRfzDKe7
uDnIYjf8SOY2iZwZCRHrzs+zTN2p/pgruygakO1FpivHdmbUcEZUhOgbHT+J9lA4yjh2JZp2rY5m
fVv6SvQyFcF8VSSF+iWCNnsMNVy7UCUsRS+Yhfk0RVKFnLucP6OUhl05vq8qEsCq1T/lUhcPB3QK
ZzADfmDpRxScy+w+qCN13KNdmWv3OJfL3UuU87c4ulAZ6Y1ZBRmuyvU8DvYQY3D7BbFgpN6cVEcW
/aeYlqH5a0Bc9tfc9XmMpL3epcONoSYx+i98VUm7Q0wc9zu7TkQk8WoWpoQCJq4GhwnfWFzNEjIK
e57y2bjrw0LsD2hLLd3wforr1DVTf+5CO2kQpT6wMkKpskUBe2hHmuu0uNJHKbScYrJK86vCWSA9
oplb/066WP2kjhou2l3bddeFhHu0bcjjXT+MmQEup+iBHlWBFu+p2Kf5IWfmOsMeuj5u/4jnvFIe
JBWtdkeqsQn6DCgzyTBC0+WMFo2QqyZWNUUgd09qnxuZadddXquxKxdJIuAao8TBPgKePxa2JU2s
j1qCN+vOkhaXNxMIy9nuRyNoER8ttegOOnwUo1GNsvwuF9Fbva4tvC4luG3Svles+VuLoLpGbje1
s9fWaGDbrSAoxq6VTAED6nwOcy9o8XUu7VjXqsnFkk1LkLtD2GwXJRgK2b3QaM0XE/FP4GmVUYdP
UPRy/cCBasQ3IyWkoz4qZvPVyHDeCPGIK3CPzcNwmmy07fXps5V0afCUQC8MPksC9D7bamKh9KR+
wK4A/wINR3nj/5P2HVuOI1mWv9In14NuaDGnqxbQJJ10ugi5wfFw94DWGl8/1xhZlaQBxy2yplaV
Kh7NYOLZe1fA++PHoNc63BU4o9f4+zAMOW3XpGHffVWgTgQiF/SFcxCO8nkqU6ftjWaprGmGHiva
fRVMPlpzno0JLXsNDpdgtxmoS1YSoHuQvBvvwn5QxbDe1xJ8T/Pe7iFNHgLQFtet3U6QHJI9IQgq
PrT+j7wosJECvtVWo7jOTQgO4tFechAEhr1BshwFjms+fXxBrZ66qKESWAC66ETqYMUBEqUMK4TP
Ilt+wKHjBuf262K9AHlpc88fhyJ33XVSh0iQ4gP3R4SpBrQVqLtwkLocRttzaA9AuLRe6o2gEPxG
8ZROdoDgAIwGekuAGOL/0sIdsEDi60leDIvU4qNvhTv4HegKhNTUXbB0zAYPnc79iggFD6QU4hq9
Extd3cO6wrBED/QioNgioL4BRNj/AriXDPTOqg5Ix6Oe1ZoBnnCew7Ar2UGi+FmwjUPmco6GRgua
AZaUgizG6jascmQ6KPX5khlut1OCQSa7weaBtkhc3dbvJsvwin1/YGKESQ58s1wun/Hfk0ob8tbw
SQRGCYMk7/r6hKW5k83OqcBQqCwWIGqV1ZBg8A+Sidsg0jQqexJBSQMaFWtmjBq4/ADqKMLv/PHj
DbA5hcCSQU8GL1JChL1NO3O5kAe5HRDFgJuM9CiHz0sKqWH4HMB7USrVgxDDtAbm41WFlmwG8Z6Y
ScXd2h7XP4JaPBNwTlPYj/A8B9BUsOsH8D9wv7wtp96O/PopldnvK/oxQNYO8l9sD1QHwTSm1k45
pVyvRr1hoYu/Bz0hdIwLpUd6r5g441VvmQTTdB6uUmjGiSsGpT62gt5PObTl0deOD7EDB5T+iIK1
dGrx2ICq5CF867zkfc7N7CvjE69HClIN6q0QjYGCJiQSbj+xUJRQDyvh6ZPsYr95Ipg1xROc4RMb
qbMCrMGPCycp9GkkGco+ukoW9dUTqyjg9CJ2kWZXr4DIDYNlfIncwZTgQWSi+waaQgMrOpN5EtAr
iI5LHj1XcUEnghy3kmmXWqIwmKqVuYnNWTX62TAmnQih0fp4XsnOuD4MEBIfE2KIGpyQ0fejhooX
B0x/Ggw1GOAcBVtBo9S8ToXstZ7fBwKr2rw1tTfxqCHmRSJAIHQC9M8lzFj0c39oEAgD7ZhAMgUU
B+CvwjoeNub1Jih1PMhaz8PzPNVsw49f5s+kzcJZ0Ca8577PNojNLuuRflFbWU2roRAeMBiiBq3G
AhVhYakVDDPaxS+COzwrvAnh5AU5iYfnllUBe5rzZls5xafkJfJ/q/tI5wX4tgYPUBuYL8hARBr7
OpUJxISR5qPwRC6WzMYvCGUwUIQGpC3ZNDzjYbb5S0YihPbU2R+vrRVykf4B1IkI1yKtaDldRYcr
9DOkQCkMP1Fu0sGln32+Yazl9eKCFtcFTozS1gbiE1VCqYZoLAGajvAG+gQzCHsA+lvZR6Ujdg4k
fpjQjNUGomKS2/Zqzw6xXJWQ9lvsGkWVWIY8zAAnMqgt57zVQ+z44yldYaiQB0HxVgRsGl6BKhwD
b8MpKZ6LE/gTKDjxw0slwyx0fBkGc9B9UDodkvvpX9P5UEnfODxl8ugFBA8rdlnnBvOHUBsZRl5y
FRBWlexVO/knLFtmp3yUHQgO8eYrobqHVn7Hwcf0m/olfmKdlVvTjmIJsl0i56pcMoKraYemP5S7
4EVoK8ZDzXn5fMwl6FFLripWu4/nnBYF4uEeBxkiEXI2BpSG11q4TZ2UcT6hLOvFj4oP8XavfAZ6
zO59RqRVanaJBI41ueegnkwdVEMSRnNbwWhFP4YnaCh6gV0cuCNvF1BEYE3hOtslwl6qhgsOsXTQ
u6m1lMt6mvA1OFl31Q7uubET2cL32s53hqf7yV6zYWLMWMDrVI0KSq2bSeDhJomKA9DMqkdksHW7
OkzAFktW4nA7psQEvVDIx7seJDWlmp4C/g9zKJwJvDV/lveEPAGj9kPoNQ7BEIn29D4eWDcAGcb1
BUCHpY4+yIgQU0zMbZHctRASSTmv6zuzypl8o601cz1AKgWccgEvZjQDL4de7BM4v3Kq7fRcgoq7
nBkrlOYVXcYF7RBsB7iFiDTCr8IjPxBVuMQP7nBHYLkhFovss4VmNifwKhC50682eN9xciNpJJDU
VqofQf79hyaicmMCRpCUd1GLmidrcdJJ5uV0vTpVqKCg6KtareFUGVzJrYH3amDeYglWcJh9tfjb
1yPOcmw8qJshT8CWp5amPi0QLq8gQki2guhkrvLYOLrJ48D+DbgJ+e3XK5KM7ToatSJxvKHaRyjF
JHuXrYygmzWQ4n9lXuVT8QlsQcZqodcmiYlnGWTcoASFEgVV0y6MCsYvfKIR/BNQsOORyBMRwJXw
0gHW8nG0VbqDYCCYwCsXWpw6dJFuV0xWpUEMM1fNLuf7bBadfDrpcmjJAmfpTWfFyLe62GAEXeUc
lw0BtByYLaAQQH7qNmqjtCHsDrBO1aO8b84thGXw0tyT7gscVHw2inmVVZGIqsbDTUCA6MdKKy6E
nFgTJjnIS+ip6Z/TveGUdwaofWDSMNObzfOajAzyzFsK37Ua4CzLcLyInrwXHWgLOpwznonGQOnO
P2pWCWbrgNEwkQBhGah10l8R9umTAqdsctnWpx7FLMEDbfHIfuWtcnTMI/6HmeSxatCqorZfmeNv
KqEK/0MveBhEk/8J7wC8oj3Bzz+Fx/xOQslTNIuT8Dnz1QN/CJhqWhfm3vWmpH8DtSkjONpA2BW/
IebR6kBp5j6JAjutpec6kdwBZppzM7twrLiXY/QnyrS6i9MOOHlVy5xAGBU/hSUMXNn1x6qqIpsL
JBgMxndLX37rJ+WHHDTPaSEfcT94SqAfug7tsjDqz5EkuUI7Pmex8r2PYhl2YtLbMscyxO87mBBK
5yJrz2Ik+1xc+9lc7OpUOg+twsjZV+RlzADRxYaMOyHprb53BiNDLZHR7sk62KCiavutqprXPkz8
WMPI49qG58IzLHqsQR9fIYfrw23lkJSLA/tBq2l1PCHVwZNGHCtJ6SrDsAdXEtan0qEf6l1dxLuh
EhlUhq2UkFRagU0A52v9tBI7ZUxneClfYCrI+/chEm/JgTg8az/Qp9qv+fkrErVCkhDOHb2cRLje
dXB6tB+AuKP0QsCJkGIF8MeebZBivhuJmbwz6QT0AU5Hp063uQpidHAwzsnt7gheqwZiYDxrEPXm
DyxR762z9HpW6coklHPVJDEQrUfVxYZ8CxFu8aZ9Z+r3/OWhzsqBSYpL7T8DsoEaWsgAQa4wramy
5J00BTjdytLiRbh5hipI8DXjItxIZgwoJBFpT5RBV/jSpRLrqs0RBgatliD8GLjBymY4bbYMJd2t
rgPRAgTbkSd8S/r47A09HeHGRLJBslxQoz+8LlZ+7pgy8xs3A7GywPsBGiWox9E3H/jlRiagoYPz
kyhCEfTBmJiIRpoP/YEpybJei4inERcGSSEdcuq8nutFHKZ84VB+RNP5majPSI+KN+6GIztd2rgd
CAQexEvIVgLvzJNfc5V/drHWjXDdRlnELU8NhPkku/fKY/QKCqbd2oBYvUDOwc7d6pOI9Jf1fhDW
S4YkFaIiErUtZQUHCBu5D4W5gE3S/QBqi2q1x8glyRNIuif4III89B88JRCTCGni6kXRSiLtmKsx
113YgD9fhzjVprt6HwHLMqHVAtadD8Emxsm/kcfcRqOS7VaeKlXpEU0x4VgN5TQBSKhXIkjF+0wR
mK3FQ+rjEGxD7RqgstuhAcnG5QouBhTK0UE0tS/BWYEoR/JI6tXMg4wsxdtjBbU/8ElJSR6pDF2l
SaWpGOCRHljKPdE1DD5jeFbtyTvZhMhGZaou5OM6M2QWHjeOUHw6tMpUBVZTQOFQn1AGnb5LJkjL
jBbk3G19nzrZk76bkHP3b6nNZIJufUUF5TacbOjwrLOoUM64Zcxi5Ebf9T05sIMzDHRAmmwe2USY
9WUIoTRJhA8LNL4gd0p9xSGFL+IE13J8xW4nHZDToAXADrNRGUEcnDYo94jorNAdVfhOalKHBqiV
3GHz3w/nxCX8udltUIcv3So1QybbamvHQ2APhksaiOSwmaAGN7foA+ZwFbfmPRbNfoFCUn8k5X/S
6ehe5h15FjJ3If3kRfMYUWXcgGggo4FGLRgBRqOIC//NS18F/C6Yrh/hNHvMPOb5QnIVeltcx6J2
fCGNdVqQWPVPHVaednzYDTrIXHDas9SvQmRV5l3mFw9g3n75+G24kbDdDpOa3DRuM1QPEDrbkaMm
e4J6GNZOes/SWN3cEHjrkrseVRIU8W5PmgqFE+hDGoY1fJ1wcP+6pkhHHtcU+5rY/Hx/RbuM++rI
noww4xugaLFomh36RXZ6NI6cB2lcJgtt68KH/dm/R3bJPa5iZa0+4eWNWKNVYBZzQErMyp9+EnHY
1O4PGkuylay91XqRkF9gD2J50soHclOgzBwiIJQIAKKILOUQ7AgpB6V2UnNiXrr0+ULqFVclBINq
MmZamyQC0e6ZXMGNoaAHxc7pqIkOPzrBOTsQnTKIWD2JxUOQP7Tcb0ivrODCv34D/EgJfgRJKZXm
cDi/+1SEgOGF8QgUguFCiv4QPijQ0Em/p8f5m/hEdO8ar/BKvzjmLh+79Q92DrRVMUL55t+/hHp6
TOWQh6h8zyAJ8eU5VPjkmBhjVDCS45U5Ij1iasdMWZsNUooRS4H8uVSBmtMOYh27hhrdFZJqhYbu
63LmQlX3QRtyTwSnp4fPmBaexAmYvGF+CgCcFgrFLYeF4Y2yOpapX0c/Skr4wom1gLJS99q4usc7
s2wKrfULyNycANoOLdEHio15NNPLn45MVc+CPghqVK41m38Q98Od5HOW+hZ9xgMFkg4GU0J4Rfel
41EpL4wPgLZSEC+eFUcoYT0MRdQ+4C2lXewAzrtJ0JpBfCeCNT9UrhG89uNpFlIr61NHgBViyN0n
ABp3kmIWsHzlZ6glDO+Mk3xzVRJiAB446MbQgrclVkKrhOhYpxBl/IxH4sOsougWoY+5i3w0ybUX
NrtylVdd5uYqKnV1JbMYcEaCk4Go+RWjN38nKB2SVpWD1Z6jDAwm1nFE7qTr44+OSd1ZAiyL4qLF
SA3xrVoA2S08dWacsRsf/WIcgsQD2TFcAaj7H2jQuouXecaDMXgQsyflqxG8CNwe/WJX/UZSuepz
W31r7yQN54AXaD6pT/+GBAydHAAtjjcknGw0MBPQ06NWe5jXuphn4JXMslBrbjhWnXaeor6OzmkV
ZRkUBeaK+ySpTVXdFWlZdW5dp8L3cjCE7tjjMjYOvQLGuoM6MMCmqRxA+i7Q4EJgaV3X6F4xpznw
27U4RawjbL1VJYgA6Qo6aQryYPrZndXSUM8TWu2d20GlvrDD79KJdNiJcjBOsuePN8F6ZdyEo++p
uihguU3kdVs5seBhbWUJ3hIhI8r6NryNQn2RaB7yQi0vXCyIyfi4fXaqK/pMlN96RyPnVXHHg3qL
vhLdJdBDfKm8/LNtL1s5RHNBZLhr7xpAE8Chc5gsM7rITNaaBnsLcFIAz8Cqu83R5p5rI7B/wB7Y
1ad03x1UqGOOO95nRiJ/0u0evo1EnalB0EedQtrkObqpOwKZHL/17uSkbyKTfLECaNHDovZyUAdG
hjcp6ckn5199TiAuHlo3QeWARI0O2BeuBOj6t48X5KruRIemzkdurJJh6KG81zrRefQmP7XSS2eQ
LUtBP64vodBu0aB7Dm4YfQHks96ktYZQyjxhJPUSm7qW7vNKfdBAKlDbmKFce2FFrT7iVURqcBoM
0iNxRMQ0M/vMNApT3At3RLgyPU7++B3CLpZ2DO6Ii7OCNvYAdZWXfse7xgPnJQ563YxTe3u6r34R
dTVUgP8bSwtAs+ylj71HKjUylnBzQuXNZ3xaskRXowczBdbRhDNGlxQ6LhqQpSINJB10/nNNgALB
pQSWNSTz8T6Ot3kaEGNHwlFDKYPKBpUwASycCNShx2Vn5VdQgJyPI2ydazp+Mvwc4aiKQs3t7hfq
cVzCHhp9/D6AXkznk9eZfGC+BLdGogvAXeEFg+4ZXa3owqwYBpHHKxCV2H7x+k/JfbBTnHJX2iFv
L5AgfGcVtFkxSVnx6o0GxZap1BvEnHR510J8Myhl9+PpW70DsQEhlyajBAs8DNwVqRdKotRlnpct
WXyCS87r/kjKBhKkxsLXkAk1WlVjLvGw01WIOONzXZpoV2Oql7QL1QAkO1K7qzOHfwcxIfdAfnNF
u5rM6V2ZfgPitDlOUQR7CYkYLJEujK3ruOEY1m0Mij9kNmF2diJYlcYpDtEpeyzffgNgv7HTYD32
V0Dq48VzPimtrpAU6Gsa/SxbdAg0+JoGmQlSh9lI52Z20uYehshmVBusQ4UuOZN5vg5PfVdhkSpU
xTDPvKc/hKhT7nCyuElnzuf0TvM4r9pXVugy427ckTdxqXcmxFPTvFcRt7EFV/9MBGDIjlSg0c9K
qVfVGYxRgR2BAXgAWncqXZ2plWFR4yTCUf6Zh7gNsSZIobMmu9UDGxu4qjpdosEsHhg18lVXJ0AG
tEwhjiN4JxWKChXejRNsci1FLB3OiO1M19y5kb9Gvfq5UfPBZuzUjS+qAMeMkhM63VBBpRKCsCjT
HAYhExCgutc/Gj8SVPTt9iHYgYoGqhkyA6RYeWWzeKAbyfxNYHJMXW0dQau7qtIHFJ3RV1vizhmL
4btUC4WTLrFoy0Kw09Tm4f9zuNTBPpZyPFYC1CWwYd04NMnXhekxUckC/gP2M5NHFnD85eO45I+l
LsibwVLbVlNBOo0zrCnonNpjOZyKQb+Xu9H6OMzWeXQTh9qfcoFvjJ4zgbeq3mKnzpyoNndx1Cjd
PpdsdkVsY2gqzHqBpsHRQEpBt9+RM+Y2AfUNC1hL9nGcWWkwWpzKcsjceF6jmQ5opSqgPaOi33Ub
B7AEqV2IBtS/ekF1aEVElnY3nFJ79v8+QA9bEzQCiN+ANUJII9TIlKRD0SlPVbsSh8/GgilNhS/F
HDuy9Hetv8GFBlgHPA14ZkqoL9IUYhhZzh08TvGxotpTe8MEn9jKudkMjOd+mcwMZ8MAKPjI9LfZ
eJfeRKaO1iQoBJmTQRYPuPEhHQN+N5KkOU/z2sz46NVQQo+buUM/BqelrR6aevFLri5NXe/OHy/f
jczk5qdQeV04NE1tSJAeyNPSj6r20MrMWt3GBYqGNGHEoPWFTgMVI5X1JlbqXEUFy3iVjNbvk+XA
ze2+6YRH0RhsNeAf9Ui4F9PC07PpCT69TCP0jesMVwvAbgqhqaAocLuWy7xpOH3GjxhcaIxBU1az
VCgekMcs65jdOhJuYlFHTw2hXl5DnxqpkfHaPxJbM/mZYM/6MwDKTNQ1Mx61T3uQNZW0uYwt9CGC
J0BNX3M42YUU7GO0701JZJx6WyfQ9WxSK7hqO4g8Btin2TjCvr5wwAm2OIh3frw6N94EKnDCQEHD
JY4Q8amPVg9d2XYxPhoK/kUR+ko2OuNcH8e6d6IilqDkLYgmOKpfPw68OaXXkcmavroqF2MIG9HA
SR7/nNzJ/iWAB/fj0S0eiYQla81s7cPreFROUHSBbIgtJjSMnsv4+4AOHGNEW7vwOgJ1+Yuo53MD
hxGpxwWubKTvHe8IwDuH3wLrwbO1Pq6DUbstK2Opm9Hvt4vxBJq/wyfwxxlcxpC29vR1FGqfyTVU
/PQeQxrLVzDt6/7bBJuDUfMW5cmQGzuUIeuaPFXp68eBN/IokIiBOtaJWatKd8DSCZw8fsDo1Pqc
wnfONGLxe9DDtFEvnnjjARYnbx9H3JhPyLSD6YDnN3Rb6CNUGEdhhH+5YrdcsxPy2p74abQaLuAY
G3urWnUdifauQgmniuOpa+wmeiFQOsGQLSkvrDmDQryWwTClMlMNTGMt36fya8k/NXplNsoXjTv2
wztXL5BXEO2Ph7+1HW9+FXUQpEUXFXMLtfWL6lXkNYqjuaVnACetFF6/uBm7sbqxJWFdJYIjDr80
GCJQ11ZcBTJXcKKCtqPyVXQANniMQ/hl4CB3Gk9JTDAHFJZD7eZI8RQiLUZi1kzfU6IRy1mkjQOy
ZdKoVvzS0r+hmYOqNZC9PJveuHEuaGjbAFKhQMwereLbk25MerkMFEztAHQ90RsskIoEbrmr3coy
bCNiaUduzCvRHULiChYewEZUwEzjcq6QIM7PlZAmgVCBwLzsyR9B5f4kpwOGFdgJvCqp5ZKUXJzp
o9jY8efRIXQWYiyF5w6IJY3FpmtujugqHHVZQPhHMzo5VGyxfZ1C0Zyl/2RZ3IyImjS+TyCdKCEE
qVq1lvTFwOsJtcXFAT8H8B5rYiSGGyfOTUAy5qsLsJ0brBUDAfMevRvj59xAnmQI/oNb6SYMfVF0
ChGUx5cSveZOgTVVA2ZgCQhfahs7Js1pY63fRKMuDMAYIW1SYOmJXn6SYBgX+LqJKTR5QIdYapcb
VQ0UGcFRQw8Kb5oV5kSL6kYRI16+PHwlu/QUoOftwYGEyr6T2e546+vwJh6NOoGUR5J3kAeE+pIt
7mWHEA/VBoYUIt5qzLlcL/oLQJd4j0LxaSUqJQY4N4W8lbEim51kJ24JJy8LsvxvxJQ48lSvGnaM
a2DdIUJMBd7TOBs3KjeoV/Fd2iBm0CY7Wcx3DcybhJ2yKJ+QcZhqD4hyLIkmN7ES3o3aPnGiAPYM
vVCcXnS9XWnSJBbLgkzuHVy93YwITTd3nUMuA1a1fePlfRuN2n2ItVRov5HJ1VNfFQCsE6DS1jk8
CLvw2kbSxtYzJ8+E21MT9Tccy1ixPAERU3uxKupqnFNesnVUcgdFM+FeDGTk95H/kYSsBHt9vuAb
GoAME34BNgl1ROsVMOVyNEmX/kXszxMQZ6kFuXbBynxICbG5axv7UcM6BT+XdEwgtkft/kTSB6ha
ixK4VoOdfcvzS8sEGrFOxqNlwmrRbJBxb+NRz7LaqOsFlgMSiNZR7ibnGP0oxZng3h2C6443oY1e
lOglhZ0CeJ75hIBeWKxUfANLcPszqLdanOp1nQj4GQS6FB5Sw5b0vVybsfgVrkfxvjlI3gBn89Iu
9kPqSfOzAT2z+fgbhhrrMwPPOFm88IOBbaBzDQh3TapRSJKdZyAmF7b2SsRLoZNhxopDjMDYPkfk
o94u6tuQ1E7i0yQMa/IRICxl6UtuDkvgVwrvaQ3L5XaFTgddAcMDDhadJQI7oNd0rms9OnVkgQlA
psPoW/oi2Yt/sdBYrPRcOJwtjabkVF4DwCqcfPTeZZyR68fJ7Y+gkhExacWwBF4XEHVCACBmD7U9
DkDozS7I365i8b76SLYA6PGM2OsT5DY2laUIBZTm5lomm3p0FlB6w3l0uNxUTjmxWbQTZ/yivWkg
U3FsnPz24vpr9qkvbSw9ommXgeue/JnssNiKIcbnkZWVwQmAtbU2MHK346VOTDSgAcaDcjkEJSpg
Lys3uceVayX3xINb86BMCDeP5gTHeYfp6rG9sP8aLnWacRXUZEOwBS7bujyhb+AvsFGN3NAj7CMO
htkoPTPdhtcpFIYMtzB4LWCRr5onyRKEVd4g7OBWO0I1NiyoiRHIVQH/aLZ6xOZyvopHDdOISi3J
yHImewr27U5a3gn9O7YUfO1xdItm7o5fyi/iUQckLmIpWm7c+3j9kfwGbG48Wuga+DD1+EOTUMY0
YynDJg02cV6+kyCV8bfpEDg/bmJRJ7VQjfyS6xzZPj1YpIR7QTRD8x0BwbAqThsvTR1wG4jMKIQo
pNCHcQZxPTwrVNkeA0j7+kPPKbVZCmoS+mPajF9qSU2cIucOnRhppx7o9x6kLUvNYhVGndB09VGv
KBjPDuGiJX1zYIvQu4HRmQROFg9FM+oQjTstTojMpc3xeulDdUN1u0FXfQEKc2/gH4yPRShNr+oi
GLXbh02ZQKOw6aEhCDnA2My0MTrEcxR7EPVUTppM+nxBrB34qDL2itThLMIp8SmTy/mISryCBZRk
2o5TwvZZyDoOPOFc1OAHqufnIg/kb1rThl+ysVYfq6CaYlOpi8HhJjVC4G7SHwcQnJ16XJL7cl7y
z1pkQDRBqvSH2Zi1p66cSxSI5rR5H6EsCTsaqUpPWZDXO2mqwRRVBeG17SVpP+ohZHYiNHshKg+h
PV/I4XdizWo5nuMgMh7zTA9KaItqudcOcwuFQlGfz4k6D89c3Amu2kXLndToyhEWe6nXx2UbQoJE
hNigjvL6J+j0Gc9BWAOdqy4K0kpk8M5gdMnd3Czap1Ia8m+w184cENYHSJbyUuaVwqgf1LgtT2U/
84gu89OZQyfR6XpJ/6ZXfPYeJkn/OEV54BaQrPcURHASaHk6rdRwO3lQlBPs0MOnQZiXU6DH82kI
y/RxjFLjMU6T3gKxI/+kQ37ieQoTDjhefXmOUT3YKViMr/o4EP1NPcICnNvT0OcR7G1qvi/MqAtA
aZma+j7g+eSQCGMWQdEnTL72U6g9c1WAmkkmpacUELed3mrqnWSI07mrpiizpRqdl7lUs0dh0TWr
DNv5XDVl9CbFGvQvRrH1RyRxdp+I9dEoo9bXoLB64lOhcRJthn7E2MlFbiZdKt+pUsydAf7jnupG
FworbcX4KGdVvUf6C8y6qEe7vOUjr57jdNeGbeCLQpkcw6Tpnoy5A3xJiaGPaIZy2u7mPBNswoQ7
6WoYOK2cC7YQL8PXMZc62FOGwS4C4XwXZHW+r2pjepg0zPcUnTFQB76WffSEz9w0XphP+VMYgY6c
lGE1WJyo8rOjdoNWp9BKrYvegeanWrohVxWvIx8V6IbXNQ97qGKUoz1fTmF0ryfhuLhzgIKOmRgl
C+Owurqx56GGpGgKSOZYwFSmLMYK6MY56vx1BhahBmRc86M59C5oWUAcIS3+DVrd6i1JxaQO25Az
8rmtEZOkxcFe8NVd50S++PfV81FauxkdVUicimnuYM7yK1L2Vn4nzC/dTN8aqzqy8E2rFAx6ADwy
bPhSAo29svWEEJNcidEEuHgsuF0qOFofmnqmA4waW1qVeYyUb/WOI/GgyIZOMREIoKEbIVjxaVwM
GnEuXRp7sQVT+RFCjeA1ycA3S2A7HMLGh3V7bawYkAZRPpQlA4/Hy+V2VZ7CxuoFJcAw21m0hORr
HuSM0tQqvyIDu4pApZMQ2+T6VEaEJP2kQxlDhfBpIAMpwTR3WtVtLpFQmCLqEdCbpm68HjhlCLPO
Gt6JEG0Cnbu0KrzJVLe8//vTBr0+gLVQ6cXttwJtJYsWorY/6Da/hF+FCiC7ZH5grIhVhkjQSih3
iYBnAcZHv4LgSlwsaq1jRXjti+JPfu/OLmQ6HVJ6ZUGH1ssdyRlh5EINgydAyNsyZTGLs1yDKgyN
hSj+1AvRj0ZtpdOgTtPdsqijM6gBE1e+NUIk3mAAo2yOvUY9c9CDWXhxrHRbySxSXSbZvnzf2+0O
Yp0eUyxpvT6g0Skq6J5raP+s1gfkJOsy4PHR2vF7bhYGILz57HBZZfYNhKPfOlG6y/XBYb1n13sM
cYHCABgDZS/wEG/nlhOzSJATHYtFlSw1eYT9BGOPrUGEWCsqDJ50rBQIhNI5aJOKQjj0im4H34vB
xIj4T5MPAPjnEocxIH5n4ch/YVXXttYMqkCCctFvgMTP7bi0Og5ztZx0uxdUr5ZrD1Ibpt7VFk43
Vy8r5+MNsT4hMUbsbUklHNkVbbXNJyEHl123a6VEsSmTwOnMBwgbNFPgfhxqndOT+TSA1sHuA0Ns
BcocsikhYo6QKpMAApX8YJdaipediLF2YTERz+tDksRDfYlIKq9L3I2UZa3KjWSvg5WEogr4o5yZ
7lWsRoCRoeOIwosbPrFYWOQT3T4SbuLSpW4B7u55k5HDGaXYvyGuvLXTr8ZHP0bmUZ/bWcX4op3u
Ge7kK1AnIyJ6RCqSdZatC5T4aBqwKSBVYlcAn3S7MIWBL5YhUn8pjcrW6IHNtNOATNb94p15rJA/
jZ5DDc8+vIMgZ7CqaBvyDDNuhcMV6gzoNIIlDiFn8DhdoiEEsi9DM2XrNMEGR20MHWwU8anBlXzZ
KNyggTfFnwrpZWiZROZ1RoeLFG8T1OCQFwCkfjt9YSGBfoRHEtG1OvceEVDWzfzMbg1v7eirQLQT
pYpmn5QOKc7/ojuIo/Qs8uVspuXw/PF23oxD0gIUTC8A2dsBoRYfiIMS6nZY/ZwK8IiB7ZkG1rLb
jIIpwykOMTAwUW6jJFohNEJjgNoqRWY3nrIKELicoc2zdebio/wrCL1h+XBGU7QINFsr1C9cnjhN
a7zOs+i2LQgwkf/xxG2ttetoVEYlp6rUJiOilTXqf4OMt4xgfxxiY0CQdJFwL0PPBS0+qi4lxi2v
FlGj22nJF9CPx6XiaVW/mG07Bw9j2I6eoQ6h9XHUjYEBiYB8BtIY2Lc0dDmHhwOfZjghUqHHdYnG
pXL/cYStQwgyprjzQWQBWI92q2oroeMHDVdI8Tq9Ih+FdmhqVRmsRgEIYObxm9N4FY0M+CqPz6NK
r2K8/1GjgXyLkJ4StXWWmD9FQ2m3CWsZroStkK+R2xipKaht6kote4GhRNjJIJEr5uLKXnZWnd4B
ruywuIsNYxIY6erfYq91NS9/y5z63D2wS28bOw6/AvIcIrYbKqnUjoPCqKaOTWPYYtS7UZQ4Bpe6
gvLl4y+5qpxiqOC4oCdKTsXVgduPqP0BZQkreL02Z5gxyzBtCFsfvqAmr3/hxZKxODeHRWTPAfME
wJFmDPYo1cJeg9PtKJnvUi74FIh464YTI8nZ2gOQVReQcQCZs4LPL7OsVGVQG3YmzQ9ib7xNCwTS
Pp67rRigIiHpJh5DKwCJ1A+SGkyCbmeBaNZw39RVBn1ta+FfRyCZx9XCj5pkFjrIt9h5KC5mzk2P
RaO6QqN6Qo3K0oz6PmNMF1gadeGLUAwksnp4n63WftROVYlCBK6tp8WND4I/Q3ESBPLqxysay/Zw
TF9/S7h9a6gQ8SIUYjwMoVN/O9Q2V/W5XxbQdNDwIpo7xbP4CT6CUEVFmaBzRDDDQWPfMymsdHaK
VqMIGWKYnhCJ/FWiDzP5EiUCKLcPLqpcrgBwPqSnfWIcsUCxCdL40GYUGBVsehdQQenkYGwGWUo4
BO0BF0XRFEi5xJ55xuamE+BfUQjACZBmtO2pOdWlaUmqMiQJcOD13uA3DhpsTNrfiiuDOIT9i+4H
2h+g9lPnsxC0Gl+PPNQO9gSCECBBVECfFg9/Vib+53X6v+F7ef61Dtt//i/++rWEYUccRh31l/88
xq8N6FM/u/8l/9m//7Xb/+if99V78dQ17+/d8aWi/82b/xB//p/x7Zfu5eYvnKKLu/mhf2/mx/e2
z7pLEPxS8m/+7j/8r/fLn/I8V+//+OO17IuO/GlQ+iz++PMf7d7+8QcAI0AAGZi5/7kO8ue/cXrJ
8R8fXvq4idPt/+z9pe3+8Yem/zcQcyja4O7CNrps3/H9z38CyUOkBTxY7rhPiDBSUTZd9I8/JPG/
RdTmSMKArQAIMY6Ztuwv/0j4b4IoVXQQSCGnphv6H//6eTdf66+v919Fn5/LuOhaDOrCL/zrdOFQ
80F1QkLN7HZ3BxpsyErkPF4If6lWXTq4QLWDFQ3Zj3TIvFBUvUHGITr0aMZquxjqLb2a74WM20V6
xMNOqov2oVgKvpaJUGbWUzg5KELhLdCTEcdcPExZKVr4P47UFl9VqX9qIv1OExovrbnnSWzyo6An
kaWl97B/mp1ojCxdnuGV8Cgq0dukBiitaz3+XvspTYrXOpd2oSEk9hRBsRgTd1KF9q5LGjAw9Ka2
0X0KzSaq3VDSDknPTeaC+9VOQjVB2WwyBWPWLUgfOPDBSUxU8t+5pno0stELOt3Uq7S2yio+jGP3
ZQiX+2BW/Tp6g+uXxRUozvO89rQEsDZPvgbRT2D3vaXQv46RIlraFH+JhftaUv4fdV/WI62ObflX
+rH7wSUwYODxQhDzlPPwgnI0YIMZDDb8+l5RdaQ+VV11r6qlfrjS0dE3ZH6REcD23muvoc38cfoI
cg2/WvXU+/Q7qIxNYYx15zpLNmuslGC4/CjqiJ6QJuXsbTBfZt6TbOBSpXHTYviZ9btbTs6u1MrN
Zmqe6zY4L6Fn9hD7tK/hPNvU1tW00VBHvE8AiCdq55XQfR9mIdZHWBQFDEwczvwqsRFIsHlfbGjY
AQlylyG6LsaFHyzr8IXu8FgLM+z9yl+XnekO46LUz5yX7VNNaPmEmJBq6yrnKA2Kozaj2vz1ifn/
UEEeVY3//juUDg9N3b+uGscPNfxdybh9+d+qBcDQv4DodCOs3TKFQpxSfysWsIT8C1TcqCQOmFc4
lnFo/lEsKP0LAHwPhiMxWlMYMKBk/VEsXO8vaLhweEMyjVYyDP69YoHTA1XhH6sFNo//yDETBW+Q
ekjkrluaJnViZR8ZH0WbRMrt3rmm8jxpWn0JSPvPcDkdTx6iWuWqapZu2mHfWsP5G1VyRu42t++l
crCRbWmjfhAbFiF9MVLCS7uGFju7LFgiVwV0DqO/wJtK18FjO0v3iSGdEfM68ALEx4iOzgm2ZLJJ
e67kGQUlfHHa3uzBHWIrL5bTGRbAbAtllHkGbAOHGyxSb0xDFuiHqI/4YzwJduxLNmYdozkqYJ+L
r7xr+NoZ5xbMLtfQX4IIHS9twtk5jT0nZ0nq6H6xcC9J1aSDZ7ZU2mDU74Znfy6mIgnG1n/wCnRV
GyVCcPLaMpoeWtmFSUV1OCSOaIZjFXXenZfHos2iyge3p7bx0fFs9IIkeRsnBXaSDBmBObmyyh0f
pDeUz53Nu3ffCHOQcTccprkLD6MXApMpw8A8NF4DT+Gx7CZkO9aGxMkS8TKbiGIZPg84ssLysziV
alSfnsBbzgzr9cY3TizTqh7YOuhmP1Nimi9T5Nb3IfyqN0AQ2zWNG3UmY+xmI++aJVkoQ4Rh3rTu
a2l7eg+dvP/sNb1KeEwASGDN2j4tEbE/sh/UofCdIptaWqWicNt9baAUI0I4YzbkDkyHAxNfglxy
nnYjb+9l2/hHP6jrbV8XfSrdyT81qq3WfqX1XSw7hRzDGgr2NlwOXsmbY1mPbrMite9NKeIf4/t+
oOqs/WJOa2YnJHHWDjanxOAWSzS0mevRmexmMGPUrOGmgnWsjGEWzWV9LFrSQRrvY44kHr1yO6Ci
Vv0U2ESwNt6NRgA3zS1CIxEUd1UjLd+90dfnrsNNNwUdnJ3IUBU7HHR5FjcVxBWR1e4z1bX4xsWh
TcLmyofk1MI9x4ct+DZ3lczGJgKIE1IxQHfjWXb1VWkOQR2H6cDq4kvi5INQRpX5McR+cFuECDO8
PQLvpb94x5LJehVCCg2PKcrPLXXL1RzDmoFLsGESygqCs7If8zXidIqdLi35BU/Y/emWedkVYVyN
SRDD3T2upX9mpVyyxWV6HfulKhIDqfdBsrLb4yCtd34L75AU7HnFV+gjwCSKA9wQOANX81Ka97nE
qqpu3Slb0Od8Y41AHrw67x7HqaiOXT9hZeAG07MhBCbMRi4/RTlGMI1ZDNLpPDMeCDRk8AyH93SF
FJd7MrfOR6SmVqfccYaVRBbrWuKq7Y0Iq60IpHtZKqdZLfkgz1oXOMvlBFURqww3CY694mlYino7
ly2y9gJqR7BlEVqa4hMs5lt/UEQg0jQI49YmPNF5MKcZ6aepR4fqEs5BtYNeAMHWUw8vrtLE7YcK
AGengYC+s7IUOXrID4MukkfDFlSW4QquhPjAX3cvY4VWCyCe+1TPus/6UDtpLbsRH5kt4cIA8sFm
dnDBYjyYF0Su+lnLo+pVqLp4oyKqtkDGQL/saymPUzsGGQZRQC915R4wkTrrWkRihZ9s2kIQPFyi
PJrPLh3bNDCGA+20HbQoeceOC63MD3Sref0AOX2482pveRygbb8upQeew7Tw0+L0YbsqjCXphCKa
NE07vtuBeeewZV2QgKFkwZog7IA2VqSu06A18PL5OtIeBS/3+pknZiiKZRUU7rDRbu0C0cONv/Yi
VSyJN5bxzlmi/h7UKhBKnblb4yXlscUU/NLQYdoPbQhn7KksfwrTTdehnasn0VZKgriRl0lZTAu5
n2rXfV/Q+rapChDiOWdyZM5WDopVKRACbADmeFFJazr3PQbZRaS6a4odQ6G76HrBHX/jT//UAynX
wvrj2Uf7pTcleEOHinF9xGKPeomVVX+3xLbf9aF1H9qFm62AueCZBLO5tJT7LzlCZUniWb95VJij
Cpi91RaO826zDkQjU2WXAvxsbttPgwbz2DQyvpuIPyU90iSyQfFXynL1EMoRTZv1qwsJ+3pLcxm9
22pCcysbl5/6pQm+tEJT11GtE+qT7uTyHva4RqIstVNffcG83uwaousUC0iVYEmt1w2RQNWn2WyL
WcZPrptjMAwL7WQusPnHoHSjeyhgxXYcS29Nujk++lI66x7ShHPLBN+4akRgCAKaFHDTUMUHBb7C
pgRxa8WHqfruuO3XcR+VL1hKxtnU9d1DtPjhj6ILtGagziD1Na9EBneQ/gMSf/hCtgJKsMltjouk
00nxEmshQ/39VFgDqoWM2IlPs4fyC2fpjcFR/lZ4Am79y1xQKFip84n80amCjVAFqGwUaKebmtKz
yXtbJ4NQ4oxISHip2NHdejzqUzZhtxWG8GVuA6CkCxdbY9vi6moif7SKgWnwcoEPUth5cdKE48CS
JpgQcavzCIxnQOKPMW2nfeyM4IkObNqxoSvu3MJ19pHp6a72eXHtEaT6wHyF94IXSls6FF2iA19t
cHRXsP0Ds0p7hbtpnWIpUx9xwy80cKeXAQ/xvWdC3LVzhTh0jGDEveN+EQS3TqJ4rpoOjkme6j9K
PCObvtLLnFq/zlO3nPsWUD2YxGnV9161kl1O96Qg3blopnxXkWI8CpF3B4TcNpduYuCMx44FXynm
XtoGeroFCNcucppVffSpzfdB5SwfyiuXnRzpgBNQee+ex+maM2FeEZUdXOui7nc1z+e9Rd4ST5SV
LRz12eQiNb1HMvZIdwKhVnL5xqITZHaMUa2q0m4OIXeZcO5WJKQw0RiRWlf45JnXVfhVdK64BVB6
0TnIq+YYktnNiA2Xndcgfnc1jjdKnOnM8FL4ETl2fn6LtsFUl+R8aOCr57tTCqZhvoIfGhIn9Fhv
ZknJFoob78gVC8Dgi9D3BThWr53t60MU1c4BJ1v1Vmo6P0IMi0ZlmLpor/jMT1KGOeZdHzxdO3gn
40583/MGORHVgoTjJLZw21xEU2QMrhxTQtUcnZemEkdHs/4xGgV/pHMNVrdTjK9TPs87g3bhBWdZ
c5PDgPPTGUGKxMtJbtMu1F0SdaQVqR2sNmkY5f7Ww63+hI6peq5jKdYtEFfUBs7MtdcNBKCkxdhN
I1JmTEaNl4CeRld56+tu5c5RlRR9L9E/D++FzCGoqLhzDISH6GFVjzmEzDa/MKaKl6FW80vnhfbR
WSbvMYj8ckcdgaBkBEiwYhNL7yOPJrG1/vDSRWCOt+BslLhgq7ZaBi/VQAceI0eg3LaeXAOm+CiL
oW4SP0J/oXlQrPvGb48LFP7eii7etB0k/omC4U4y1FNRqqem+UJo7XQX2kg+eUqA20j96OQMdecn
YhH5UXEnunjOSFf9lNtPaUn5XFYl/AodNUwjvAtncueQoDppHcRDgh7ZHv0qQE/TLeFfY5zLqkpo
N4YbPxTo9ZqpL2F54joZp2DdlUzAp1UHYXFSYG1elefmx/am9a6D0VnJQtEs9yIdJl1j4LjaF5Pd
c3BDzlOI52T27dgmvj8HO3iOeIkxjKW1GYcQgd5wZK1nGdzNkGvhnRs0YnlTVDskXfPMtLy7ghQq
D9hZTdeqclxQMiMABa2L18QGvHHT2vPm5ykQ4aG0PjnOBE9ZM87xilUSqtC+UgdkZ8tMzjW9A1Ii
PqgzNQ83hU+XeK6264ZpDbJXNACGKITr3vnK4sCdNUsbuIfB98HLn+3E+j5ZRkmemBZmF46ue7Lx
vLzOiOv+gH8ajnm1BFXaLrneRmRU0KpUE26meAw+llibLdRY5E67xH5jO1ddcKiN35EBBQYRPIB0
5ACvJKL5nvUL5Mt5nceZyYPp3agcmWqM6scJ7OHEpbK/YvQKz2RxG3BAcn/JavTam6DnWsCm0jZb
Bf4qprzQfpkhD35B4C7uxt5Vj1pX5nt0Z56CKsaPLYls2hfK/WBIhN8G9Ry/zBwP93CbphLXKrh5
+yRcg7qwXJyRA+UnWnKTsYDXV7rYYd3wsHgCOZbfRaCKbyBuV2e34uLDR/rOvvYH/zLptllJS8Uq
UuFy17lRh1wW33+GtrF4Hw0n30HbD4gpHdEZKjfCWBuzPuEdbbMY8Siopyjm6LI6k1iK1tu4ZdMn
XkWrNZutd5oR1l4kFjqOgylCfe2CFjcwPhv/vLjE/QAdr0p5FPGvtuAOBNkDZekM3voJ/eN0LkgQ
YJvlKwacj+LvnbHGus0RPhpqSr+6UYeA3lxY0YLX5exZw91Mh4Rs4plNj6hOHoaHYkhL3smjX1d9
lwaqiX591RbfCwera+XgLu+TgClwk5xePoesVecbh/aSKwpCg1vpOY0kOibLFvYjcquh/QHJbjXn
+HavNKFNdEPlJR8t3GWccMgPeYhQ98TlgKjoEuBDjnEgtT2OM1mCjYzJq9bPBoYxh6nDD3nCyDVI
vErrbE2LjHcsuKsLtPP9VRVBjvVsPYKP3jukzfBp9ZkMdXmnbE10SgWmZeWQ8Hf2R3QmokGiA0aE
/UwLtaPcQ9R0rVw8ZYR+6t7Tr22JsPhOBOw+h+PBKrQomqtgGdRetf500WXdbcELHfeLLf2TKsNQ
J+W8eEgOml2/BxPUKpuMRKEHsw4MvdTifRoxOWEyNtBkJXMPJgjTdb0Pgmn8LXyuw/PU5ciKpGG9
xYsglJ1GW0XdRFa72hnxFkM2iPdZeJBVLcPC1z1FfSdFIBcsG8flEoq2EzuEA0Snlggj0F2R2ks6
6dH7pZnUASVLHqHkplGKskd2Vs/1nLQAkOOLb51xHZex90zJ7L+YmSwPTtAWGOBC9uSIzuwNctx6
tHQ+GmaB0Ir3bnGqXwdDw2eJxCScJJjYMKCT24HQIvW1I84rcYv6vhzmuU+jvPWeJ68a7iNhO4HZ
vgDNM1iI+0CacMAf6LkwSSVvRr+d9qYoZTYQv1Uw44NTAEhfJs8dfiqEyn8XooKk8Ea3/x450s7a
dtFrEnf9w6LquUmqRgDP8OupPTSsCMF+YOQUhGBZJ1PPUI7mcJFfOarpoYDkYt322rwUi8LF65jc
gGQ/niYcoz91XOZj6oGrrRIsiHiDFDUDi5dwbC3HXF6NNQAV5sCsySPLG5NFjQ5R8LdCKL23nZ5W
wRg293LCPA0LWEw4tGiLI6PFBOS7LcrPaJlhpj0UiBdqaPRCXLf9rmaGqHXC6vHBNKPBPAgYDWKJ
rhsTmJzm5TrI+6lPbNgtnwK4Glu3czM9jV0JkQUR7ThDVRG4z3oMYeNCrdd9j0WNajByY+pkjjjw
iXAKvD2ej8ZuVIgWJClyJ97WmHReKwdb0po50FNIBVQMQT2tc0eCYcjEpNE1VQN3y7VfjNErGOz5
Ic6Vnfc69mCV0TqIyJ6IV7NkkFQFqUEs3dFrLHYRC+Iaf9tSyBd/0bzblFwQnfRlPvyw0PII39HC
c8bK6OqNQ+mifGHk+waoNV+Vn5tuTVzBcGrnNWwhHFe079ibSTctu9I5LKA/bpganS7xy6mjKx4u
+VPUcPVewS1gOzQTe+J5VYOOT8JD4Iobpd+D0VbpxPCX7thynokRkBgM/nskewCnyzjZl57CASX1
/Mi5ysYWlwZ+IIh7BVk0a7o8AERvvOpR2iZfVqbgPtlTjrXLyo9sc4QqN94K4P3pyMzwnVNDNp0t
Wz+NF043rITFhmsNfVKIzExDhRY9X1rxMeVFtPVhFH1ktVuLZNbT+Gi8gW3o1BfnfmjhidKXckh5
69k0nuvlrnX96U4SRddloTqUYjo2a6dmMxxSB03uA6mWva1qN9Wh6jJmQ0ETZkS+9sUUrupgUMW+
ETBdLIelfRxIANEPrDluo2zYBv1Kd5OXRXppU6lp/QhENFoL1UW/siHkFzapzoXYGLJbJ1d8Lamj
v2sBrBQDf7kqmc3fifA9EHZmfWg5YZsI65RjnxtvhwMTx10ULeFHZIv2WmuG5J16JN+mLTFtOzfy
qPZauyssCR5cKHlel5J0P0LlxZsH1GXLebWZc1p+MfB2d/BXXV67vilR52Lr4oDwOXKEhJhPejH5
fagYezc98SpQ92tvP/XB9NnUTryaGhdKhaJuYcZCJcCTWEuSUAABEONUza+I22A7GG9Clpyl78KL
rJtWU9Q9lqDefgdFG/KkgYjjHkhavXJyw0VStiPAUiOkONbS8VMeIMOubUSRLWqQSVO3n4r42wKb
4ERG9b4AKsKJ2ZJi2VJ7Exf0lMUb7snmgd3erWd4XMIRp9V+QkHtyRMsCGucQ0hQgDcMduNoLiYV
vbpWkx9/WciHwg5wl1OczBrFSeFuY/mm9mofU3KpyuPQzQwSoN6yt37CayTRBEPxoRDw2OZVG53c
MB8+iauAvjXRADMCwGs7r+3tcXShu5krmFlu4oJXJi0aEWT1uBQYyWWQZ4uvjZMSB4BvUnlI1QOr
Ntx7ZhnKBAhbdCDYa8Jg3+F63fpUvlawSLxyZyQCOc65PM3KBrivIvc4d4zslK3sjjcRXGkQ9G0T
J7b6O0B0RCp7TktAAgHtE0YW9D9YbJZrz4+jfc5nco+fod3mmCP3ERubp3lZHAAGWmc5cKGNq9sp
Y5Toq8hbgq6MN9umb4AVBpwA4yvMHQqryQD2yJ3hPsxcetfLRod2+wEcw5N0afVCh6EZ0YfqeOvC
iDL1Bh0/tsjofgoXTJd8BiaDoxoh1ka56xyNxLaqWQmq+YjWLwKytoUiI19PtnFe52CpMmxrkHot
Gs7RkMnyGPMZZAvEASX+WHVAV6dqJ1xBUhDOhoe6rcYzQxeXoknFfefL+hQN7bCN5YDEzDAsT07o
IMHEpzhbIXvLbOX5KtGTqDf5VPJ9Zyi7SKXx9BJNToDwsAtCOoibDqFykY5g+8fObzzcGkHE0W7X
QbGXVTitTemqQ9zl3oNyx8lNF+JMZhXFQ/OBc76GqMyP6mCV83j4riHDglVWNZaHIQ7gAdQ1BFi7
CP1dBbUhgaQmKLsUY2P4KDUXF6VCd8tNQA6MFaWB3NyQ9s7gzrz3xzIH58T4Sm4EJs1qk8/E+6zK
gV26pYV4ZQg8bJltzq4YXVSmbR6yLSzdoKwl5TI+lzMZn7toZo8zuhyVTM3g3+ee3yEGLfREvopK
q19DLxpcWAwMvZP5haqePFNFe0A5Ol6FIix3CDOSHCexQxAdCAj6C93dgmQ4V+cEps7NfCuwJP8I
LMMl6DQ6ZmRKGJzydA6me5iihXdF7CNoKSQVPysPssuUzGWOzAVfUr31CwgkM15IXqesAFi50vk8
wd1c5sQ9cmDHsFKzQ6lTsM8kMAKnnb8sLFLmFFl8HlD6TnUgP5X5hK576Br4eGPNsFFSxPwwT30e
vMa6cH6ddoniB0NtxFa4ctUTWJeQelcFWRR6bgqL1+sAQLr8UoHRy9bFrUqyporqn9IsXn92+ZLP
iQYKbr5gLNcgdiiY0ScYWdkfx6oeTlcx0OBM4kIiz5GjP1zF+Q15XcACQVui3PDLOsTUa9i8kirr
7IgS0kUj2/LABdMfJv0C075TgDdQ1Q0t0USHfpM0LZxE1opG7V5pgvGCLzTcd74hV2/R5VoOBStR
9iPtfuZK1/eOCKFLw2H84PK4PU1ST3HWTgOOWHztvPcmL3jvW1l9Lz226rJa+mu05OgC+bLNY9V1
CGWJOkxNE45AP/f0DsfdeCrBNUHDykaYCQ84kBDoWJPidSBV/DOgo/0x/hRVGUKfUVcloDA/YdXU
/cCBeao2pI7h8hzTrk8iIHTJVAOqnp1AflTLNGMNiEXBGeEl0UHJSKeka+RvGPn6ohbanjD+LpvC
6dmu6fEMrf2chslAFvGKN+Zn3tJDBb1Q/8J7HhxCpxpfFj3364ouDsQ2ESH7eqwFFrUW32zV+KGx
OEWEXESrTYOR5gOoK9ptbDzk7+jU9ZuK8vkyRm6ZNbA1/Zp1CX1hy4hKRGWKU4+d7apght2NwTit
ezKgldNDZ7EB9UFCmYzy7msK9om2zNsMfjTui5b1yH1RUfnKKHTpuL43xew8XOoCsllEcuNRNwLb
Lmw2V9ApRRlsW1vURNc+zRo74zmc+/1oNNsNBScb2ZT9ukSyaNqHM6jLIEnMZ1rpcWUwviH2JarA
J2vjEKpIDKb3Ak/1wxS6Ff5dKlOvr2Aa7HopnEfslYdtty0R7fWM6TACwq8HmDgLwrOKjvQdzX98
beuCblwCZ8U4HwxLsXh0dTqU3oT9OFLdcLINS98kQnvsKV+CWa2Eo+szjuXwwsRS9AmsePRVE2wW
jlgjIy+3QJVJSjdHDKNCb4Teg60oN/6Jti5ZtViQiMQLrP+mECwyYZQdg6/YifCh5bjiGMCHaO92
BcdgB76zk9S1bVpcOesHGXUbF9WHy4lk/z575J/zQv6Oirb5UTfG1vDfgTwSgPb+r8kjp4+vD/U/
/uf9f2T/6+84JLfv+oNDAtbHLawQ2RQeKKPhjcTxB4kEfxNAHQ4jJgfsYkhV/kwiucn/YI0Ig90Y
ROv/wzgDvwRMONhuu9BCMdh903+LcXYTjPxfFBIPL/L3hDNU4qiFLHs6gNif5fFZKO8JsJXhKGDm
muMmMfkLHmFz0M1RxN7bnz6lP5hvf2a6eTdm7j973Rvf+k+MXafwB00HNYEtsV7GvXQfHKPODX9y
MRE5mMQuge4/ctlibwuz69BuQ7UnTjb6953eSnyBAxkuW34gVUdgRZPFM5aN7GIgezN+tA1jBbOn
NxypaKYOoKyA+/D5n//scFD+Fz/8P/BFw3icQGsrpoMod9b5qYJPWb6jPfRvlbp5C+y6a78a9ze0
5+nLxfqDrxZzdaoZq4hzPF9N3KehPJO38hO/u8EZatku9OjS40mTfVc/hOJJxNhB1muKoSVPDE+b
gWd2r967X0Dnq6pMip2Cj0Vzat6HIqmQmOWssK7dzNs8C1YoXeDiW0iI4e1xXBL0ynAjjGDiQm6J
w1lzIclnmGAZl+UYi4/Yfc2pBsskf4GfRBrSNZWPYA3ZYlt1u9x9Y+1ZyidAa7WTwfFBgD1hnMzI
lxicIQGuS9RAXx6s5JgO0wXclIivsdOb5f4dqzq1R+BwUF5aoPv3xEvDYQuJGwz/NfKsB2ed52ds
dVbCJqDqgIIj5gvU6wB50brJ/hEvCA8F3UO3P7C0zddVD9Olo6nPvn7umr2Yt16wddstQzyWvwVO
3o2XiKPybZxp503fTCFCmiTjtK0Vhtm1QNMRzPeFyZO4ShWmj62D3f4ncpmfBm8TiPtiOQUnGaz9
pPYzCcz1fjApusU2s22qn4l/YsCF9bzy+0t827Cu3b2CwycOms4CY3/DPgGMy2T68L+cr9EDRRF0
JVBMIpsMN18GuNNilyhT996GaY59V9ul7Evll+jTL+RbsxnwwQ5sR9C2PZSvliIMKnZfDMPgzc9D
vpmHR6xbUoDtiTDdKveLVOCyk1MJVR3QQGSIzuUHux0Cab+RsI/dYxCFzI/AvoAlCLsq5BaszKZZ
ec8L/hdnQK3rFTYi5fw8ziXWUWfGAPk8D9O6g5INEzq8WuRePsVbug/W8TpYOxl2GnnqIKXlsyn/
q6znf8psQ1m6/fmfyoNlbl3oKAbd5EFe8z18H7bFxTsHJ2/fnO252Tcn91r/F6K6f7Br/RvrFrue
vwpr//Rqle3B8Rd4teaIyeDcX+2Dei8e+AZ8jjMch97mhybrT9FZ/b++4j8wwekcysUU0XhwL7eE
Fva87LpNcREndowuwV6enSPb0pfo7D3+50XLBYXnX1St2xHwp3c5STO6IPeMB+/SdanG5cX9hV3K
S3wu93bH9vLRqqSYkvoZ8ay7Di6Hy1ps8Qjs+/W4v0W29itvN+ybI5zH19Oxv+pLC+1Dcy1BbpLo
tbdFftJxAiCGlKsF7IJV5ya+WVNkNNGMY74BvIoJZkZcWdrVWUFXBbzS4ONyijEVf8Lqw9yVdiVh
Qz0m3Qy3EGQNuRmyq8J0ctLjWa3vwmFjxXqcd4FOg9f2SDfcwTN31NMdHJMcCKv0JrhZ3Oz5OTaH
fDhKbEe8RAIU/p1BR8PbfhYzfmNrYH+w8kjYL1MpppF6U985J4xr2D9GH919d44Pj8PGg5MMaM9Y
m6tUnPQWoSXg8o2vPUduyExg8FoTmK6lI15yhxe4gCXgJnFWdSmsT4KNj4hbNwUAU0P5BccRvo7o
Bl4jY/cD3+9Etb/xqxi+ZPumgc83v9wBoWULdpH9oidzIG+3gb9aufBL3NRs3yJqx0n6HzgJnrxd
+TsECUid/Rf/XN5MmEwgY5Ok/rRX5w5cOBStgxXvYIzzetV7iDbY4hfIeOrzJJdbh91+0eoMN8Tw
G47J8lWesV3d8m337HV3sX87R7wUFyneDof5gDHMvLB75965gxXfo/c6ZgC+1sAUT/KktmPa4yHS
K/hx0BVbixW/xFd8+q5BeVzHoIl16YR7BbE2qL1A+2B3Kddi02yDE5QkiY9QZ3pn5gTp7hlGwEyc
FcTkaXuc1nYdX5zf4npAjknSQzSMCwUjKZFUabiTr10WX8ZnJnHzJe6q8hI/MyccelD95v+bu/NY
jhzZ0vQLDcqgxRYIhNbBYJDcwJIpoLV0PP18qHu7e7qtZ8zuYhYzZmWVgmRkBOBwP+dXZw0huecj
VjtEnB7B1lq84uRGBvoSF+UcfrXppnNuocae/N7yHIRvRYRmIoOvhpArvuXfzqG+V5/NJ4ug5j8U
M8mmmVdNu2WKsu6zPA2/IZ7NC//I66Lw4ycMsSSt7WEHgNW9QYN60UWphVs+yYPkR3kBBOGozZS7
LB52ttZu8tUeOUrvhr3W7vJOujU/krNxqz+Um7jYR4nk5NzXjuiMvNRbUmuT1ey+MUB0W96lD2tt
HJeLKTH3Jdh/dTuH707WtVesijWRkCfLq9xPxTPX/RtJUJuI4K16/Tl5PycCD/CZ/SJiJP7sfsTX
7Bw8EEM0aNpdI3TNa7pnLNbyaswG3c97zqxV5AHm6T9SbQPymxReVK+AwNvRV76Vzi1Wsp/S0UHx
gbxXSFg5+OUaUQ3lBfDPnXU3cQbTQ+pUc67jOmumxx142vRfSeOWH7LjWsXBNkePSpHhp+BcGYPF
20d1MgNi7Dcpj+xK2pRHnsR5kx/zyK8i9KBHw5fO4S2W3ssva90dB+DB3svz1fhnrD3EooKFr56k
YdNqa5nJStp6ctYqHWXrpV86HkZ9r60TqiVzp7yUl7bV/W6ngxJvsnaHSvU87/pzfTb3+bt0mK/j
bfipMu652baRh+uBJ7IVbsRKrj1pcJOftJL5TTVdcD165AJBHz7kbBfLXoNKeFjFztFOD9jHRoIv
ppuhbZv2MHdXRG6z7NUofDoDpR5yjGsgzpPw582k+OO0r17FIz2Eh+7YprCX76ryWVnfTvplSi/r
I5zTz1a2tjXxVrEcYX9w27dQ/EFxWiR+8sxu2dS9tUX2bRUgZaHHRFRVXnbKcZuciK6mQAVgNm1f
AFoQ0ZS50S/pY3gbrs5ryCqkbHX9Vart0XLWJoIWKVUJrHW48UBev/Pf9qd1V6/yVVxyzB499R4I
wM/uR/jZ3Ydb+FGP12zsNjIRB+pUexPyRoWaUPX7ut5mnRfEX2G2MYjWHCnzK5cJrGX81JtdlO6y
YhVTQjX3QmIg68P+3f3STZeqOW68dDj25+6if5oPipxefOiSubO6yG0ndacgehLsEZPlih9xfBmG
TTjsHHWbhWudsVdJcBiKrZm41cN+l4fvtP0llJ30kb93H/pNZsUNBj5GImyyvWl7zrfarzQYTK4P
j3iZexVjvof3uV8HxRq0l/4bcYDkVsHKGqYjnhY3NMMTwKjmIFNF8kY+lp+3Xq3tomeVDdBOutu9
9JV1MsbVLFxmM4CQc8LUJLE591xZF8FBQ02grCvt0ksbOqPmQPXcpq551LfppX4E60W0825EXt+g
OPPy3iuEx4ymIUfnRanni9GtEm+iEA19fTjI6brI/VEHpXzOOSss9uRPTjc+WnDUV84t+Bn+imB0
G162Kq4i/4QWdXHdZgLgcjcwz0pQ4zK11h/DjayBhboaG4Tm5r8ht6J2YyjgnjejO1itxz7HPU3+
LODIVT12N8Haq7ZR80PTDllwzPVvR3cDGkBjB4hBb6c0z7gpvCrvXAehZ+dlk8tgp2TygnJlKAhq
cDd9K0TJmSrHM5ofbP5R+p5PrWtOv+LgjWPTooCBSb6Id/bGG8R+y1MvHbT+bPTn9Iby7Y44+FJ9
aOVX9jEwe/kVP8qLBmATukr3DrNY7trVdFe+ruxJfudVzxhrvF/VdFpR5kUTj9m2SH2QXSP0TNQA
7Up3tvbYeaUGl8zsMwXlcXEIFcWVh8EjN41TbzP76bWBFxJb8R2WN/VhOH4+pF5EezIWb/0j4tWA
FV/EuLzVV+iPishyOErw58ijuZxu409NsE3AQ7k1DgMGwcdew1hMFmT6s/SNI/lw+st6s9ftNWOM
4wYVXkCbgIzl0X3ZgRvLa0ndONXB0t+a6hBDYDauxfi7Vdpuk22+qr/13M2eFqfzoX8Ut+y3VHrT
iRUOs1tSh0Vu+R3/SY4TBLlbAHI+o2P6Cs7wzBKKXcNTgMcI+/tVvxxqstAT1VLYqOoWJ0aG24Tj
O3KbtXznNpNCqcre/4iFXeM+TYdDHCRYFNiM5F7bmnZykz5MT38iEecESH8DDjs9wudz0p4kE8nz
vqFdatt3dVoZVDnrUVrMdCTHAuDK46ZC6qBLn0r9o8eCNvb5CRUhXBgx+h9jQ75M+efv8vv/gq3q
/GOIiz/l/xPQ2P/RjXkqId+z+Md/xsX4kX/DxZy/cPwRd6YxE1ljluS/4WK29ZfFNETQL/3fHVT/
NFcZgF/M6mSSzYKJkfnHD/3TXKUrfy3hohjnHQszL572fwUXIxHqv+uWVMP8L91SU/RgbjHRHUIz
kPtsHSfTFZ26LkYtcEFVH9vhvSmNkGji2mAaDF1Np+WrQYpjSXitEfWVzA6Ikn7eFJiHhMvUz3D4
3aOWYaSxA2MP+W2UkllQJMxlZpUrGQy3J29I08PBU0PJmAjQnJVapUKo7brR3QQuAtVYEM+L9kDG
uvEjTRu5vifDpFLm2MVomDvm36AB9QoHXc6vblgYWi/XlVHiWOkV5CWu2ucCHEBEvYN1IxVJiVxr
rjs0bRtyH0OqknmS54ymwbJT8o/Npq8ohJteK8C8RJBd0MYUer/VYqch5twkyzZVPRwcGoBEJ5nY
LV1DLgdtPYeZQcfJTMKxH7ypEBLndKXhqKrdlvj0+kSWuBY+U8bM1V/MSqyqdBWoWpa+66Eu9K/Q
GgLlCslkFBdbqKWTrWoi04AorYA8/ZtSkav45hROFl0Z7G6IMxSRqJnEF0SgKrndRtLPFD7mFzS9
wMxWJGjrFBmF66230klsMKZa5ZEgwCxe1whk04OWjja1iGkPM/Kqyp6jm93PTZCw0Y16cponW6ZA
wYBVBKt8cKKmxi/XSJh+Z/IhvuMYab1fNU0a+86QOxxSYbuUK21RKG+46XDQeWpm1QjTIDBDv2HA
ntj2A+DiVQq7pNom6VA1xyHLCXQEV0wbSea4LxKVSS29AfXpBUPR1x2D6yHQ0BBJ+hxGq1mOgoLW
uZcEZ5EiOeXQuqWepdM3Vrg5o35v0xDTLKmiqUQnoTATc13BTyhfMprriEpO8Bm8atQE2ksTYRwi
OD2Yz7yIM7N1jmVBHifhiK16Fkqmc0q16BJG/BQjz41v5vVoPRIJ0r1kO9Yz+djHnSz9RPDfBvVK
1JqU43lQk7rGXNOJEIanNCBxXlUb23W05U0P8RtEcw9RF+M3IU2pHaShWHGTqp7G2hIaIjw7KVNH
9sLJVpinB5vXkOo6NZmkfGNCEcV729N5GMCD0JJ/ogndYO7KhRPAg2WKSHdtbirSo0HVQOtnRznD
DlDPN1+yWdtzS6fY63TTrdJO4Xtip0Z3nDV4LlLA5aCN3/RcJkZVKXUSTl2HUFjUod0wldWO1yI0
EkY6Uu66jYhxZ8v2SIQYLCc2SsfO+ubQohyMfzhogZp3ZpJUPKcV8l2BxKtp0355XDUp/cbbZkqY
dtTEYmAQdhuGFoUiiTSEHTiyR/Q7ZmI9Mm52vU41x0jPYSuH1RFZVl98RmqPdgkOU01/Z3Ja2Z+9
bFQVkAeeQvFVNHrcam6TykI+GAHS/XVTDdN45rtaUMyJJYkti3nsVukicO0nV5LYYVB6p1lM1quq
I7guIyTsb1ZXaDib66KybpI869E3dKFlH/AUaM5psoyZWed6k+uHMrG7EvSlcRYSUpKiDKtJj1Dy
MA15JH1P7VC2KKSMRBxqKyfWKEKmgQAmINp1IymJNsSbZES5OO7Utpj6TWshnn2i4zIa9HW072fc
idH4xbCseDwpmmgAO7K4bbRDK3Vd65l6T7JiV2Rmc47iMFRZsmMvMrdMsNEZbiPaBlIOfbTUn8Mx
jdLzgLhcnPGlM1WI0P8eeQD6E0We8HspevFDRNrYHGskbSVcgFwMfewlqRkZJ3asRN5KnZHRBlnx
kAxeoNjayFyg2tTjYxcOo+FNkxqbDz0fU/bjQBoEM82Lcjap3MdWgZVn3kQZnSNrmsF69WqyHbKy
9E5c9bGJqnMwmPJ8G1vJGYHfjNEc31WeRmfVV3lar7RC6AX8ZuOM6yzpRxvUzJodL5udoIBDaANt
8p0Erfyt1up+GFa2nqL6HPM8ztEzRQ3Ta2SNTeoYF3mGYClL8QBQbuosjh7SeUDqLaPlk881mnjg
LFvY9m9NQsw/0XROCmzFDNgyN5YcvzWRYYZXIne78KxEYlT2UYB196jJJkwvuVODvTh6JnnfpnJV
v9gWDfqFvBlrP5aI7NiUVaHof2DREZ1wwgpjurVOr4tTjZ/0T9gUafAH/V7RnSpzFO0BJ1wiPzD3
QxS7USWi3Iscq8IIl1l9qWyKTOllfx6yOLyaM4cjaghma3wk5lQz29aqSmrm2VY/41z+A2mffWeY
7fTKl0ZFKa5Jp6q1Xw+4G7w0D0M5WFW1sXSkUsV8UVJ9umFtDDqhSZU2y2rKNQ/N6juP26K9BBnS
HMBOaWziQxR05vw2xw6eyTYzovzqIM2JjnJL6DAHid4m1qsUmsgOo5QY/RZ5SC+tTDUZtEMfqKn0
kSR6nyXeWNWR87GQ5+lWpgBgXnssd1q3Sp2x7l4Dkd2trzdDgYMyCnO4btzPSmFth0aV8hUuB628
M4etKveyKIrgwqHdWndmGk0h/ZcZ5fLDMmcVVUrvjMnGmEsQnrqQNXEK5hYZmkvlN2AwnLNqhPsQ
URozndPGcQJwScrL/GVVhql/tnDrxlc2xrNy0JGzRespDa08doue+v+trIJuPOAqs+W3SE3VeodM
uJIcjz0hyz4xzfQwcmVgqXsYBHX4iSK4ck6IGSTubD6MFPkyL7X4npTiopWKGuJSC2tT+WwRKDaf
2RAGmhjAbpAprxG0IuFzmW1KkvMaVZVU6Wstmfr52pZkWGOlb2UlO2b8Yhoe7rFqIFTfEup8iMlD
qt+LTg+629ThacQw0A/MnHb0Okdfy8EQmPi8pkZ2OhwDCBANLMKyGsguT3VefM+oUgqGh9WqSiUy
Eh6d9d8UY5GGrz919IG+LEibINvM7CB4ikoEqeM6iItEpOu8ReZDUoViFsWwa9U8thU/n1PJ6VZl
Z+l55HVoEwhFz5IOrd6KSzjG7FA9HLVykIuqMP4klBBlx3CxZFZu/3or9P+XRoCgB9IhoFv+9zqB
A4k8Q/m/tkL//kP/aIdU5S/SbRjmo5pLBszf07v/IRNQiZrAZktqBAEQS1YRHck/2yFd+0slFHUZ
kyJrS0sBIf0f7dDyenxNti1dJi/yX2mHlH+E4v0HYU9LRc4NJTxRN7wkgXb/hZnrhsrW0ZLmnpaz
rdN/HfOmPRNnXz179TYkc/1rzkcG0TknPa6aPQkZ4hbaqby0Fex2ELptZq+njimWWAnIQqrbE1MP
oaUnDTapiNtN28zfuW5iRdGPiZzCVgRkXFjnUQXfKsqTkaXmV56rp0GZZldtawLXzah316ZOwYsp
E3cmDkFFfhl5kB2T0Ql31iw+uEA98w9UgNCab1dHjeDfJtriPUNOjtgJnzH/Q6SGfFxJN7QNYj1p
UpN43Zw/Wx+N5HAUzlXGXeN1kgQi5Kg3eZaVFfbRiAg6hWkOuAg3Os47M9nO2SwOkhI8dCUC+8fP
6WPBunQZKsKk/FSH9FkyaAtdgBm7syPzQ0zArC3LF7HV+WU2RJupQb/bJckhtY2DWmLmUJUlvaNh
oruM79KOQeQcVGyKMVW7cExAQ+fAOmELmIFhOzSHu7ALLCgYlKKCpIOtNuu/p4oR4kjPN/YgA0sh
tSMTIP1oy8bk/MrhX1J1RKfQKQ3XNCYSoCQ0cwxg5LJ6l6uAvDHBe76JllNYMLV9tiYHgILbPOG1
BOK0hm0cNwqAuHOeVRsTXG3tEgIqpozlw5G8FQoMUBYak0/EsOSpFlugncUgaDnFxIi/nRhhqkPR
ZBzuUt/7JJJ4M6poN861ZhPkiekFdbNCW1e4MsEMHlI9fOXlQ2sfqjWCkaVDvlKU7kuHtDE7zTc1
mKHcym6iDG4ERHwUaQl81lkUusCuWX4P+nEftGC8kqU/9bGQ/VKHx2yjckViz7RSIlBZxhN9st2P
pF0Y8ipAD+ER8y8shMPxvZbo7cKALiZbsUQZwB35spatsnyiPK83BfSoMUjHVs92As99XM1undZf
RTg90jjfJ3Gx44C5SjBqfXVpajQGRkVFQDR3jPVVyCB32IesbE+e3tluiILri70iaX5p6JeoUlZZ
9kZnDZ+J+2o/xPkW77AvM6VIl8Qqm9uNhfRiyI6RzAhHwOmifQuG70bQWOjdRh1Dvzc/Irk+YG10
MX1u6dl8zWL+Ukh5FvWrhv7eVMoTZed9iIoTmc8XeYbRoogSTvoyJgrNkkSIRP0FKsGxBChoOPs4
4UEeBXJoVHR54tojgvdAX5EFfwgDCKYh2MNV79Ko2mWxTTE5PWWSQIzSOYMwHKZiWMs4yqp22s6N
vSu1ZJNN8UYfkmPHZzLVHiCSf6+uVkP0NeWjj6ico3xemY5MnAOxUrnYOml9cMRAJbQFldguf5WH
1brv5etA5pVSO7TJ1Ra31ArMwzObdxEYazJ+1/yj26oXkEbRuVbGI3Lh2/L3uWpcFCm+Cd3ZVQG8
n/rZq4S1Z5JP/+U3KRJ+fs3bioCMcp+08UY1efUo/kHKBRRssIkh2zCzMqxipVqVNwykWiYqnRfS
HtgvnqZNFNN2ma7lDKRfg2NX6E0UwAXD2UkjuWGx2GkqYUDcaUCR9RiV2/VyORJ8K31mbR2tgpwx
rtDIWbV14uJE27cORHTugh+twtqzBn/5x0qM1VCfyEF9wvd2SfplVDF3Vjmks/GxvEuwkcfct5sI
J78t6i1pJ6QIQOchia2d34bMlsboGGfKT5pBRpHmOrWzJ55gp30PerdK5nRvFfkrdcAKopaJ5qFf
z1DA5bh2ECEp6vAej+aqkWZ0KtMK2rjPk6Ot8I66fFfmCKoR51hEDum5eZSmwe+kBra9WVkzEpx4
XhGbt1KgQJIJfzSXSaXpbedTAd805zFbn7MLM1B0uLFUN481dnq+RDl0M+Puc1nKyzXXJmblVldL
v0+ouo0x8rNinRTrmpCcNHowiW2j2QwuTLQLM00uhW5B39nnqsxP0RBsZ/2i68F+lqJbuBdOdBAl
q6jVj/OQXxlgcmMS5YV4HnqichtGlmuJ77Jg/5s1ZteQBR6eQzvYyHXG/BfJDwF3ckrPoQv8AUN9
Z7L9SaQ+5j6pFFstGddaHaJ7B9ZSmSOsSl4JPb2f0TDzVk81mwXPchsPazzovmnPmyBeTA/zC8fq
atmIlz+DU3oGp7XUIPmRzV0ZIsjieQxnUNAyO3GgroV6dOYJlXzuWUn695eVVPdM6CyjlE+0IJus
i694fx4Yay5F4QY409XCPLaZeZwSY+U4+c6AYapaT0XbbmYClZ+zSevpp22TYdLGZ2NUL5ESvmsE
2BLMhGI1au7YHaaAp2GU1i0Rd8uiikTg9065B+14ZqWzZ6L60WktyHexMkzoEOCiNCTWyKo3g8Y+
nTK5jzLfDYxvBfwEntM5STJTbUz2TS52Vr3qRvbwSvoOpuKgbI8ELL8RT33Ctwc5cRjsdc27ttNv
qQa56apPiQiW+Wz36mskZIKEGDDIe5Hqnxglb2WUXru8+gz1YjOO1B1ZfG9nmnrR6mv2ur2+qkDP
pHQ+zTbStWl4l0v7HsmCodz1qghZMkqzEmGMFezeACk7+onfkRSOd0rybWT5usKtg6Tt2GRtaC/b
dXI0a/KvTC/QLej4qzfYMdY46Ft0hBh8qEgiojskdzTWE77mcuCWZPJWHppVIuLNEBQ75tnsx0S9
NPO4GwnAShOuY8JGbUuY5jM3LBmyYc9Qfwyqo/DoLq1KICkPdYVN3TWGdsVEmnWKSDJtZk/1VNvZ
NcLeOp1ysmo2oizYk+WzaXp7h+iaPFNsyx644HrZmUMQ9UInTp2PVNrCy9QnF8VdroBKTGDBSO0e
iehAkMw43PCPrZqkxiiRg99m7hTqXgK7RAqOHyVwvI7jYdz8++/xE3hDF+5wtcNhnjQNtxrwFqsA
J2pfVC4d6aYkMGpZOfYxcH5VCMqXu4D5cnk0admKvTCd38ubyezqkJAjan+K/iLrjzEqtvUkTq0E
VBX0d6DvnKY7/Wi+oyy/plpyEzUy7dpp34yM16wsgqS6R5d3TzWSbnoRHS26WBNnGptBpDgb8p9c
eWSsEFKd8PeyvvMiveKDvcx99AqMq5RXRLJI/sAwEquHzXTaOxPAvqNmYw7pOagWj4NzqGbY/YTo
SCc8DiYtu7WzgmhTpYhXFShBBKZNDOyS1fu8tLahU18YW0MlnnuS8TtP8pWBslDjjEelAQ/8DCYN
gxXtLUuvxEZbKsmxEO+zicQRgz14OJk2YtdSlPTzSGDZ8GC41cExw2OnCHzC6PRjZv4lS4DDC8z3
Dg7rdeMvLNBuQhHYkwFCLYKCzQ8T4xiV3bFvqWuOKvYWAuB8LDL7VtUumug2grcsmiMT1E9lZhyb
lPl9RXZNiu7I0wisO2ESmVbMWle9ZYNYAvTGfNpJnU4KRbdxUhR//by1eYBmYjCcaiuhLKIPZ2PG
3U+GG5l29bQbRLm16+xDMq2tVbB9ChmMNLwHJUZ7Els0e6Ol9jFVW49UoTfF1CAtoo2QnHuRXbpx
uBS4kM1megeZ+yYF681EaEmcnTslyq+p+Ki78qoDYwBW5SfJIEAFI4cqxS37VfhexYT9kCcVJO3P
1snBuakwxuRWz+kOIbbnoK8GMDwGRXHQC0bfzc4b882OBRU+CSauJoWbbpY2Qu18K+dk1Iw1aO8J
IHlTGJTSltvVo9dN6Ic0kp0EcoWcMS1B+G61C4Xfhlc1Z6JU1f7Um+KbKXeaWt9V3fw0wuhpl09F
OA+zWOsA2D0BP67TILE1GcIQrQVbaMaXG2JTKGqH83IQ5m37DFYTKitjnA99Hzybjp/Arli35qcW
ya9UTz9EGL6BiD4COzwb5r7JVLj8AtI+vw4GwWvDMa5DRLzyr3B8i0zwIGbdpU7wztzvdxVwRUfY
1imKHy9O1rTvH8sXprF/0n3g2KT83IftdA8y8SycSwJSqsYZGu78Q4vEo86rU1eJG3bzrM1PwJRn
rtaTMLCrssRVzdG9sKeHsKZLof4RpfQUG2tubvVL09KvsQbSr3jYEgDfJj8NMo8MITTLybW8z+VT
OPIMoWMwZC98H0uxN8PfA52F1A1vdTKi24nvRkorpeeb5ccKuSeHhS1FBM9OoDyQ2pNIuJejvGky
/ZMMqWvIIgIf/oyM+aWN3Z2K+aPKmoeN4KUYZ7dBR1PW4y6oe6zH3dOaumccMf1Bn6lYY5a5dDPH
7jGk2ZK28i2L7uEEVzWaDoUCJl1sgIDfppjIJLs+T1V2nTP7s02PvZFshTq+8iB4qJQRTdBRSf/s
6ADTofwSVJwROS2G8ZGR+ijlYHWT/bCMYR9bGSqQ9uqQ+hdKt7oxPmmdH0VLaFXoYyC6LotCz4In
o3U+l9so5f3bPE23Rq3pYq5Cj6+GavHmptvyFgxLeg5qdqqaH6kebBWnfwy9eeZpfqp2fyc/EP1p
sY9kZDt8jSgfTtUWz/pwt/P8ajXhXRMsrEq9YGW9101y7dqflWqexq5AITY+ItP8zKXma47IFVBF
+B6Y2ceIyqWK4+OgTS9JH59Tqxy4s3er3ARBfYqC9hz3EoWg/SBS8qz2yksi2CaUTpJq+CQRr5Y3
3ufSI6mDkxKH78uHyqJ63yhfURUeR/tOPtK1yWGpunw/xv0j1FxSiMhNch5/v37jnPFfWar6bLmR
y02ercBr7PGqsLKnuT2P1k8ymIhRkBZ70rkKFdLnwlc1SU+96M+K8yLT4N0auzPY/T2VIcBb+M4u
vOcj6s3Fvlz8Y9nUdvDozPYMd3azm/Eu8QmIZEnODM9hJt7yfmSr3hVICmmrPpdvDaP5KhnSU5Y6
1+ymfddGdxxVVxnxW9aORyBNU7DTm9Pst3azn+JyhYPpZBZPp73SOth2dxLOZflgSsM2eV1KU01c
5J9p1Tw5JMZsHVbZfowAM4JL2n2UyI95ygJmI0XSY7kBUxQ+0UpVVncn7hWigXE/Ie2dwnsclrmd
0s3KnAe8zzqKeF+aebbYt6ZIvFKeSCkxj/BY+7nA8RHKV83sT7h6g1R+5Tygo8xqYAdt9PPEaEyi
y25hMT9HKgO4hYdtW0fW5q6Dd1wW37Ki5Do8NwayozG6L09UrwdX56QU5WegpVSDe6IpRzN44Pki
oy67qsP4Wt69EMk6kBHUaspl+Xo0248wV16TXp6N4koS2NOqQl9ujZVNMkZhzy9UGosZ7JxGzlNT
0Ox1iOr0edvJlp9r00PXmrc+ZY1J4mVrne9Mhl8THeXiR/4SMnxVW68sffTBt4kOcB6zKl5CHu5J
wKhkErwkvbt3fxoC9uYq+uj8UAmunT6uqqhbkSH17cTt19jJm+V00KZvwvBOBS9BRkqrpLsiCVEo
06+GROZNAbJLohqkunsu7ymyrE9GPW4WZMa26icpqo/lMy4ru49BmxyxX55VoyBSKVX3RWvxOcdn
KzgyibsuS+lR2Oa5UBFiIsTL6kPL0k5Y4tqUXtspv9ZdftIxUnaAUkq8rAHltVzdyBqvhpN/VGX/
7JzmSx9HQCOsl/wZ0AaaXc1St6lfcdOclGzeRunHDLDDoQdTbQYnedqo0q82qX2mlW7iggbbCs92
Wl7jxWGMselnQ/mD4/xgdQ7BGGV1ATjdYtbcaoCKUeMHTeAtBerU6atu0FfLjkr+E+kTPAFptNHx
hsjpsC4F9JH6XqYsa+rBZdGgGEBTPviMHvRSw3kjaRHLr4AHfjWgEF1/tjrpK+85FkJ5s/yKeXBV
ZOkqzTEBDxqOHbZvS2wzPfeLYj8GDEvWhWtrFlQMqlK13MUGGQczQ0LZOssw8qXkWi1areRgD3/6
PD9VhNemCB07yTh2bYPw7CI0rI1yV+yljnOL6bh+Hjv7mqRypw+oC5nsN3XnRekn4RDjroCJ4ItB
fCgKSJpKIvO82MaDuR4KnOoJZa8NYjTsMPFfCtCz5eV4/FYd84j1MT4rS6wfD3wVSxts1FeYon2M
DrAAgTBXw8TAhaDa6MBOZvUZ6W+TTFsfIXjMcXreSBc85E28UZrQ10bgLFadAdy4XK1O5rZkM06a
YptbzTFQHATYM9nH85jvAgjsErOOHaKsa7tj3am+bTlvy0+yT4X1tOXfrxAUIylwkxoxY7U4j+jO
aKeEJq1aOd6Mar2qwnCdZpi4tHGL/oXC87xck5FICSQbW5PsL5OUhtbCCdRKPjmsa2IH95NTEaJ0
lDM2U4nsc+lPUNRXRF2/szid/FSBbidXwZPb4SUNk3Is8/grs8zpFFlHRCp7oj8BpXq5dfu8/laZ
jUqMUH/I0C/EMmbZEiQ+nia/x6scO53sshYB8tMDI1oxMpCD5jIyidAaArjckuzlRC/fjMD5rcxR
TfxBS0iVUXiZYdyMKqm3SeI8+ip8tGhcnbT1gtYgv4moMyNMez8oyxXM+7iqjZTkYs14w417QU3x
h+gAMvH9zp5IPM4RbFQ6ba4g+GrsM9mbq/FXqfb8Rla/IegJCoy/hGM+wjbZEvouRc6JcJXd4uq1
HVP3Bk05y5V17sb/Sd2Z7caNRGn6idjgvtxmMldJlm3Jm24I2ypz33c+fX+h6u5RMjnJqRrMxQAF
owAXKpKxnDhxzr8Afi8SqQWHYR/jibe0lHkx/9dgG+jaa1JHf3yeCP5w0vF4uzM+Bogcba2JQl7N
59Isptmfyt+sqf1edvG3UDbqndH8sM0yfegdj+TCeIrgECMxl0r7KsJ7xpLiY2rb1FU1+tUVRcPM
aR57eDPoMFpbGq3eRkuJ0Xq50wdbgj1mZUA9zTvahPDkJQoJqvCXUZiNRpPtuwiOiRYl2xL61ab3
+I8Q6vxuTNlTWEPIkFSoCx5KKnEw/NYzoPhGIEHdKWMEWSp0l2jCb4sowUIcmTHegeVWq6jApxL9
VLRVEcWDClG2NeQUc/iDAO6xQrLTTSkoTAFY1khn9aY43VVm87PX2y+x3R90r+Z9yTN0o3wx+7zY
pt7bxTtsY81EAsWwnp2it7aS6nRUaSGjBSgUhiz1Nh+fUFMBkFqWH5R6fG2sNtvqJb5LRkhqplEj
TPXklV0JLGT09iX3l4q67NZMpj+VMn5BTtLelD9gSZcuhFVto9nSue3axk1TQXOi/Ff38oPRxdD/
IUnYKPlu/p90Sf/PzD7+f+Jbm0A6//d91IefyWvY/azfd1Jx+ftvUKmlAR2VFVzPNTz5BDr07x6q
pf6H6aiOZTky+TFOcNCO/6uHagk6teE4oo2KbTWZ9v/0UCX5P9D3p47hGKqBR4xpyv+MbH3JG7Z0
xtcZnp+i2shBvun5v2PiAYApeeCHskvJDHnGT1ndum3+FMGn6Lx2B0sDkNbRSNr9uzlaYFu/0Sbf
NW/fBtZkBZ94vtK03gxq3g2M6hPSK10ju7S90F3eyXJ6b1BeASmwkcMIAhuaAgAZGjvcBvidI0yC
jhYw0UF2jcY/xM555RctTYWGjzLZtMEUi1l/T0rMZFmdqrqUXVZnM6kNmFUTyVlonlwpdi+5amps
seI+px9vj6wujqwLd0jQwpaizhrZaCrVBQpl2O9Q5SclbFPriIjSTh3zn0lvf/GkP6T9qDjrD+BP
dxn6x6YJl6RA1Ur16SWPDyPEB7lwG1qCtuPe/n2XLM2/94juWDIADJvCmj37eZLmdCDYwNUhE7QZ
njA1poKqPsil5MYjPFWEZCew+bcHfdsA8w1iyKyHiQcOPmfiV73bIALWhp4ao8ZCfxM6VdPBRhk/
Jvr3vAIV43T72jg43rBGhF1ajXcDm+Lv3w1sOgjkd3Inu0UHEwKEJ62A5jGxvpsGYk+E674YPoBH
eB6cYHf7o8VMXnyzDarCsBUT7LkKuGHG5iddSToZrRs3BJatjlyGOcSjCeWOXFo5gGtDzXa72ZSq
HTUMVUHnQld7p8YjPWVpHyn9ylIS466+ijOjmrptm+LgX05oV+CuI4eB7PJO3pBuHVGjxOQtWXOb
R5zi1jhvGgnvFs7uWs0JDV92J93fFLgcREZyRGbpDruBja+C+UMRIPNhoZDe67rzdHvxro4Ji6eA
akHozQAX80bpfje8oQOBtKqMYwKQwTHQEUdMYfQPvskjheoCQZS0Qz/eHnXu64gB2uWws9mlq5dg
epQTPJCuoF9g0W2lQA1kFCk50n2YTPkGvsCW+uy2XTssYpvMdyx7Flo88UHDHvBybc1Ik3r8RYEd
QPELENZUtWMzDuBj6A7S/ynMsydlP+30JfrLN4FZ1NPB1mqMEro9qjpHSWnvEPRdmZPFpQCz5JgG
FuJX3lXInshF2LAT6vpXh+VIk2BFh9pdXYLaiaczxXJFBp0haaA0pviI5+i5RQRzSvIDlg0fO9t4
QAkpVO5S7cu/+W3c4BoXuImLz2y9nIB6cRdw44qV0n6k+besT11w7ge1NbZhAbu7OHiWvpXsbtPq
DTASsN+5gDF1+xDaxGj5u+m1UtWV4KOqC2uJYzeoLpILwGCztcS9Z7CopsjuSG9j8LqdbI2Hbvrq
oxeeIxCQU5EwNBv3Ap7O4/gA4Q6jkgwlWSeCuZcaVFYRoLTsL+od8pGP05Tcp//0LmK3a7KqwNEB
+mfN95tdelOfTansgqvfWTV8EbvbN2CZqoL6HbNkxeqDpq9tqEvqDVcgw+okYyjg2G8J2Gybg/z2
R2gDyDM5J5TWH5PUe4JgIPAI2yrPkOvvdn4dnFsLUm45feh6fgY1/mhtby9tbdOCnyQbmLzRGpj9
kt7wDAgJAHm8CnWR+iDIPzBc7sBU/g7Dn+jzSYy7smmv7kS+n7oGNxP+y8Le8nLUVNZiwPHN5ALr
R/N7oxXes0NUTbkZPb8HChRsFKnbB3XzD31r36Ye82ySAKCDDjDAy6E7JKGUSHFAC03B964d7urx
eYqCnU0vvLCcUweY26xPJhwb8Qt0Wu8rH790LizFsk1bVUW2PLsqSzO2PSsAtGJniBOheYbs7wHr
s8+6Cfeat/lwVynd2/fHj6MjfV8Zf2nzWSrhTFYsEmVlNgNJGEBvthl/okTYnMavapUcMaLYwO2g
UzZ8wMLnUZA5ByQguxyqBc//MqvWVmJpE2AszuNDGEZiR3+5EnpQdgou9LKre/5Ba4MzLJ+jNUnA
YBBvzj2QFMm9E6T3Q+WvzYHguM3vGYKPwpnX8L61ZrGpsOTeaAtuOYkndQm+nkKupneuSnEnhkns
eNUJM8Cdanm7QblTzQJ4339piSEE5v/131aW7yWils4eAAbd4F6B1Tffijaq4XKWsxCUwHd9Gu4K
Wz2HdJE0czzQbLuz1Y2eDe7t9RdJ3/zTeQrCSOS4o1Iq0qt3eYWcGUPvSGRqZQaLi5xUBV+BwOFR
vEV6bGluD/cmMXM1HkedZ6HCawRLuIvxgkgJ1ETSSEKpP9DbrfT0aDV3kMv2hmQ/d8Helo1DphwB
RW653+5Vn0YuNWIwsys/ZSmjs4H34j8JkxJxscufkmlBDdZOmZChNLeWkwK1/FgX6oNd0+cp6ke5
Hz608XPcZvejF51WRl/ac/A5HeGUyp/ybHQK5BJKrubkpgO1KSg+mqmf7PT3lKefSnX4DXbl3qtG
hB+me9mWfo5R90tqV1b/+h1kC/S1zUsfx3hA3eJXvlv+yI7aAYre4EIUjkywDg7q6SXYDbwiBbLF
ItWk43HI5HQlb79+o8+Gnh34Km5GuhKkr2CNdyKljfJgF5gt3mYf9VR7QE7/3GX+Q6iE52r4VTTt
c+OMVK21h4q6qK6sVg0WTiBTocqk2IolE48vJyO21Qxrgvi/HkhDdK4xJKoqzN9YJjhMT3DoHkzH
P1tw8ruwPk1WfKx1CVRhDDARMPQUfcoUflvH275fTcYXQqROQVzl7PAz8SG//H2RFHVTavH76rIH
U2Bs2gbYbQIayQn+mP7O7D6GKoDQdvWSWBzZZkhNo9zEXXk5sj9qvo9sMJsVEKwZI4TWeHtFqu/i
0TxbDtpqVrP9M1T179unZClrBKXksCz4zWJKOftkNQjNUH9zvEl53aGHDGNr3xf93sfqY4hA7RnR
J4P72yijLQSjrd891mO/8/XoGMriEf+nKPsPktrAMpE+a8CH4SfzLLj9O5feSQZ1OA6zRnGNf7uc
IFhovHhbD8AiphhVNW0ypGBk4folxz/iyQJkZDG4Mj73NbVZjGXVYW3/LmxfaBGWasNdUMVVevkb
phq/gUQnjWp05kNOj0Mcfuoy3P3G9miPKQoINATtcC19FWswC+mGODN8tqxTaJ4dZCWBeFeYJI00
SQ9qYO5l8LX6OXEAo9A8aLSRBpyxndCNcEYPXvRqFrcQSympifQRIxWultmX0zjBqIXKOiUGf1+2
ybFP409OKQnX2OPY36m0r9hcm8rUjqLzOYoWtt+uhHR18Wdg60YlVpgn67OQruaTEuCpzIVS4k2I
za+pIKymVDj9BcawxR7hi1XKmw4uQBz5P2vN3yYWdIWiu7OV6AVJ9YNStyC16XChPi07r1JGE0lV
kZ4YAeSO5VryKW73q6Uj4aJUTLEUCc7LLWNQnMVfQma74AdWOv19bRj0Y/BmKHrz1URdXpq+RChL
boYgBCieHAKoFbGe3kUaSDRzu3KMxAzNf48CNEyGdqPwCJn9nsiIw15x2EpK1m37ik6gmT4mMcL+
nVJiviKVP/0WMblMe0idKcFdJXsJRhDaCa/XRH9owCMMYf1vdji7C1YSU0SuNFvYPip5MvogzaPQ
0zaqjsR6qMfHia7UKJGxlJx6uu2byS8+ZYi12Li6+XL6Z2V2llZL6KbyWOIWMOY1oBh4+1iObPOg
BA6opfe2Blg7c55Nr9snT9GEZMkk4QGKN2QU209RPd07sXaC6/d9MNZinsjU5mulUtjn7YBChD6/
jRI6T6oTc/tYYYVJbAfnzn4F3gQhBH1owk2Zy79vz8DSkDToeK4w3yQts9ugqW2rj9UJlLBOsdyS
wQAwbI9YmHKA8r/lF60t/UKSaGi6SZkHOxlijPj7dwlSVTiFhuz0iLCd9T3AeVwZjKPfBIe64J3u
V8BwpE8APCLUWBEZtf21Iyq2/HyaUfNHLt6WqTVZs6ptiYmE0oC5dWvsWSGi+9+GEj0e8VqOpXvL
iI+6iUMQXLBRl6gJtocWlRyMVT8NP27P/tL9QlvIlkWFizbG7HDmkEi7cYAngp1kUThuKXd3Gfyi
yUbr9TjIcHYol9we821+559PwRNOOQ8zseqX86+GKpZiFhcrDpFPzlQ/Ko1+krbZRiutP7YRbgzy
IOFpk3jDYWXspWhkytbbc8wxzaunudOEMJNrRGgxN/X/9Ib9lDfdXQ01t7OMI55VR4tOCR0TMjEM
hiEGBY1+zCUkijT7Dr+FlR+0tBlNw7AMakYYD16lYVhyZb2jUErvorPcBZ8ntX7UsXkYkurRjOpH
SMAoX6WnTI2PSjitqJRebwCeiXSSRNMQEWd7dvyiqJeHwmc+8hKRRfbBlJxRKnjy+uDHz1hGVak4
rnzxdW7BkLasEncd27n64sQM7HyMVAQA0UhARxnmvX9yMvOuGjUeamej8JGzg4JuaXdUhe9DdTX3
XfoJOqePS1LV6JjOgj/2ngO0zATcAQZtIvICbezTxhVlMlASB5t5HyAaTBSodQMAW+KuTMJ1XiHe
JKauQkklx4HaehGDJl+rANxTh6AadxDJLsjE09913fgoXmh6kR6nc1a8lgC2U5DXQTBubv+I6zoB
2kV0mGkbYeauzGt0GQTMSRivo6qWHmNEqHI//gTGZVMXECwIw7eHuz56qkxSyC1HmZ10WmzFd2G3
jXulJtVGzYrPtQd0cOrhUAKgQMzm/24ofZY8djJArapgKDViAWGWRMXHJkMTzujXgtnSQjo6VQ+L
ZIvnzGyoXANSjnQHbVSvZdtWn+zR2ncVgixZye1BSUQGfFQA9KIXGqnC29p4iSrzg+R7L7cneOks
Y50OagBrR9wWZ3GVakJKXgjZLAvz+8ypT9VkPwe2+gAYtXuxUMqT49Ua38JRInmC3U2KzhN7HkDq
HH1ziEiDW4f9HrmmY4wekFYL81R4ajiDV0147KRvBdtXLjJ0/Lwvtz/7OoMglNAcMWlpE0fl2b7K
eaUrTWoMbothVH6IyBmBKfbqt4bryx5Xv3hhxVVubfI1aqsgIIzLfazXZRVmJUq/ODC5mRWcrRyO
dESl7a+AloaE4c5oZfvYsZ8r00b1JPus4o1x+6MX1pqv5j3CB9NKm7derLoztT6XetcqJei5/mcA
cXd6ErkKMuU11inGGP6gt/Zwe9iFkEHAVGzRiSJ5mucLWdk2gxaVPQxgc6vRJyxxIq60dpfVyIPj
+Xl7uKWvpC7CHcGMm9a8VNDljjfWzoDqoJ24AMu2VhDA7TXcGLXlLL3L6dkqZbx2Q13fyarIgAHl
0DSilDg701NWUKKI0h7WJoS04dkEZYYp0oFkLbM2MqaYvvw5Cynk1/8iSKq8e1G+puzgmPN6FUhC
valzgMVmSLatJvc96uotWDw9iFfa30uTaxCGBXaA99m8r4gluqOPWG2gfouMPAxviZMjy+GpnoY9
koW7oDePbTCsZBxvdZPL9E8FrCALsXKHr5zXFiokUBRMsXvX0f/yOqhtdbwvy3IXBPlLSDMgt35q
yMomln8IwP/3CngWxX6+vbOWggaICRGzaExcJSFTWYe+nqs9SrbBIciNTWdoDyF4T6/qtpMj7Rqs
d24PuTjfOpAGcWLFmb2MG2qkl0OW8t09qa9Pb7YQir3tp0j3BUMCZwK3SNqVm3Ah2VZVLngNuQvc
MzHyuRy1NxF1ohHfu4qTunaHz72v1EcP2VcIrrGozcfF1ved+6QjAwjV+nT7q5cm2iTDJOdji6kC
tXZx63dWbcYqEz163REMKNcS8lb7rPFd827otZWzuxSgqCuCYEXoQ72Ki5Nm1E1ltwSoMtghlLGN
I/XBkr8EKUUZGi63P26h1s7sGsytydVH03+WSJpGYMutIXNcYSzbJWrF4H7Nn9Rw23HYjzFJjvOp
N9WVm/5qUjFiMbjq2bqObL5BAS8mNcxpW+Ugjir80MsQV2WkRUe9uTN9AQFCNUBeS1hFzLs4tW9D
2oiIMLc4Sc6+1MBVpdXKUXaBRRSIH1QHKR/uEIn4kNJjKGzz3iunyi0HDyz0sAaVUa7WleGJhrzb
RWedu+dyG8n4Z+LJRHlAksttr0Y/kLd3GqzsuYy3hZn+GYf6l2PbH237ALj/myfHr3qJCZom9PhH
4y5Mhm8qbiS3N8Db82w+LeDNhKaNAuJtXr6oJSzriSNgeFTnFav4J6k9jG1zNHAr3epSZW8xvxhd
JQSn69gICuKkoUaPmWXam29BcnCSrwlKFnYffEKV5Lclw1EtleYhsrRjSAvPk7npJkfrAFuj6x3h
leVZ5wwCGfflWv9maZIdWWaRqcMoijOLUK0f6X3SAFqo8UfEWR6dgcnN6n4/yIlrQIy/PXmLiyrK
HyKBFOWv2Z5q9ArGqVzJbtToD2XV78MJC8gn0S0XTdJMwbKjwzEjeU7CaIewFNrMvVthtpygmWma
9tfEVFYynOtuJjuN3Fkmu6GdKasijL97piBCUVstEj/4Wz2Xm0BGWz1K0QhX7+B0JGp/aPx2r+fa
2fS0h6zfDWW7U8BYblcm5yrNFL9Do4HP4xxI4zxwo9MNicmjeV6Eyr0iAP+QNT3sLQmmOw9/icns
7hwj/FG39peuBmmToLSRroRvIWF7de7BMMgYQ+qgOebnXmvaroe2zAbXkjvMouHhR/fGiHyPn21U
xf/S9v5nZFTPjV/s0DP7VJjc2xTi8ftDx4E+DQ8Q5GRd5JY+d7z6B9n83PvjA+5w0GOxZN109kpm
o4rX8+xUCuwDdyzTd40+MQbIGaj2AXGzpTufPYR/j/El0MNvVV1Tao2zrW9pNPxo0m5NOuNhhIeH
odengJy+kYAFDPa9VqQvBn9Z5e2vpB1CN5GsXTV5yMAn0ken4/Kkqr6y7CKQzX46dQkqExwKoJ3z
woCvFYhUJTQEsaDcpiUi9JA3lOLBaLC9aeIfeaae0AjaokyCpor8XOmr2J3rn4A6FueR5wXlCR4Y
lydgLGOYCUgVUJ+TvmAWdxpTKB5tdUIb6xcCWJs2vu+1+yEL72h9xE2wkihd36pEUgFXJ5wqVKHn
GaLZqdgzayg8hKP+ZIO2m7J7mI4f4v4bwrU7bOVcacCBwny9PfnX1yrjcvhJ0BSx2efxKLBqXe74
8EDVH+qGTmQg3cfmL4xVeUimLnKFKzt1+VMBZVGC1cxrmEqDBmiX6RENvkD93ajDvV3Kn3Qv+xiM
+Q9EmPOpf+wN/TiaSrCy1a6jvaUypmlQ8VepX4hD9C7Q6YORdWEyDm7J+82bwl3TTgclMs5Fh2U8
sLTbk3vdTxWrymeyu7lj8CG8HM/zC28EijjhAei9Ylj8pMNByZGOghcLSAycdNuqpyiIP2k9l3bT
vPL2/rnyI67TGPEj+A2WhUIdKdTljyijGB2O1BndAqMr07N2JSJrY+N8Nh68oN3VcXPK74wi/nx7
XLFzLk81uYEJVpISCZCweVNulBTJ0DzcGtuKoE0Xs1Ehplo/QR7sb4+0uKOAvoB35GnFeLOEexy8
MpFF27r3wK5aNXATyyl+ZfojukfCwyLsJNfOgx+s/o/bYy/sKBkdKsTQRbamzQv7vhc3qEVybn0j
cTFR3fkNWYzyBx4dz3RzJdUXF/HVnCKUTqxSuKjnUUIyVAdqHzeKDphKsB9KKuRp3d45g3cvOodk
kg/tGqZtKUYQHmkhsIWvH45IWA+TMhEjIlQyEkv5jf34T4RaQIB9LTzFRSEr6uvvqDUfzUFy/cHb
NThKaAOCctInVakf4bBM2xblkX8++Q6PeTpbmqEob/vi3XGOJfyc9bgHrkA/o++h0/W4gpQfDNL1
tl2rgi1NPiAO7laTWgVJ+eU5QlV1RGuAtp2V9yhmiVfBQ+EV+9yRjmCjNrEcnNB8X0vORIyYrTk9
ZB4gqkDM00G4HHZgN8uyxA4z9eg8hYh1CQeJUbi9GIJrYn8bIu+oh7jzlVP5UW5i2gfhymFeOmIA
ZsjOyInESZt9fEpLsPQalI2aKngyUv+vyn9BFxYx9GhvYcqTBbs4MuG5murv24v85ml5NQFMOxV7
Qf2ZB9Exoi5UR5i/6qHQC/L32jAcsHxC0/aD72hHJAZ+YbL8TUDrvTR5ycvmr0FuXBPRRkua7gPk
0PzeuDeHj4INtPLrrgpnAnNALQm0hOIgBDqLrjkwpylz2IPgzY4VbpZd/FfHhboZAYgMVnFOQ9SA
TPxrjAyhD9kJ3du/YCECARbReJPT2wMCObvB5UqtRzNv6aym8ge0u1/7mHb+tOda38WTtLIRFqI6
iQJ1FVCmMgD92W4sO2/QNSIssoPmF8NoTujUf5Ai5UWNlLWq2dLOV0GayCK8QlSYjRWAp+5RcmfP
KR8LlJQFrhMb+XOR0rfBLoSY5GqJtQ2qL6A8bSRgbs/swoEnyLKqZKUmjXrx+96Fl6gI87T2ecrW
pX4MqKoPlQ5LnV2G7GJcDx+QL9Roa/zjUVUQ9FQKKV6BZ52dtMG2Q3yS4Y8Naf1oKG5vPKH6s3f8
/m5Qf3hYpA6T8y9ysjdqHU0U/rnaRJJfA2Ms28FFcOuhVbx7P5Cepa5/qNJzo2Ao+tlMgFZmYbb5
F18LW4BKN/HbsWfvbzPru64K6CVpw4i73/ehQI1DcdEAOxaokgaQJv5dCkq1GzYOPA7S/XnC4Omt
NkkaKwuVHfm2k1cHz13b7RSsquJThYXuJOHG2Zxuf+zCRapSRwJkxobmEpkd1V6pGq3IckJ5j7a4
pp01ium4uT8pE5qyiL9KurEyv0uBW9WpONiCS0OBY9a6UUyk4KuhG91Yjc6e7B8Y7znMNBRdYWU0
EPci5BfCV3SqP/2Lr3038uxrB01OpcIkMkY8QKPpm02HDm9AtNEPA6pbubcGMlmIhFR72UVwROnw
zuPFgPK4Z/a0uI2up4rSokFa740J43STm0JbyasXIiE1fRsQAaAKIJOzcxqOlRLKlkC0GMZWaHeW
YDoH6aNXt4fbE/m2HWc3IGVAG2YgmjK4ycwCUTgERqbCJkKZIjzIwYgin6ZPGBpGqA2HvStX49lD
Gx363HBvWMPWlNRzaRgwQKvuqLTFnwFhE6PI7R1OurabT/+4SUZSCmIQtBtvK95Xs1DdGUqcGSOT
EWGATEJ8AH1+8CiXwA3ewxVdicyLu1ogiWjLgSK25kES3WoE5AWcyEcgMDTS+0nOXqI+e1GqexzS
6jDY19PXaeBRdXstlo4w3WYuA55SKkDZyztBtdPSwtmdlNMS9m7mdiBshBNgBlNYHPT7Gp7V7SEX
riHSR95Qto4yuOHMNlo32XqPbsboal2/UUcgMcUBHVY3G18GzI3TcjqmkDVvD7r0nSa0c6iaCqXe
eV3AL4NyNACtuBomOIqdHPFMeEw02c1UpE/a4YPFAt8ecnFRBVCJKpCpX5ewqhI3GLyZ2OZ45Qwo
w+AAeJZaijHDN8VHQC+CamdVbGR7ZeilKQacBe6XOjsPndmqTlkb+frkDELj9mA24FQN0R7TNwFO
5MiuTfikecZKR2MpgNBDgS+HrADFxnl8LOrOikIG7YrwLAq/pDuYg6Be+M9brGwfng5QT9lJ1/yw
YWqjNtEYqs/BNoOoyoxp41NrUWtvJeovTiUD8eKHIgni8PKAJFXfR8PIARFQARneaNH2d+JpOMrN
lsln9fzvqOB8Xtk8IgbOYySvwP8ZV/z9u2TNL1LsryReCVp0n+Q/JKz3hHa0Fj2OOscmBVqa3Y3Q
fdNHwT+8PfriadGonsvAq67ZZ02kyXhcUKBGif3eifpd3Tj3cZTfB+1ndaKxQKf19ojLhwXwh2Ca
LcASui72pq7ldu1GWJ0Yohyk2EeTonpMev8UWNoJhv6u9rIXrfhX6SLFa/AC4h1AVLqc7CmuVcnq
KqqGPRzqaJ8H5gFNqEN8Su1k2xb9JnqAaLry1rqmUYhtTLcG4DA8p6tCsSYlXRtkIMgKDZXtjtfo
OFnTztNwQy8fJE+is96qD0aq/jboVvhBe0K73hWdi7HNKjQrvQOmIg/9ELh2X0e44QwV6nE6/sKK
t9fbNSbu0r6Al0RhlW0B52U2T0FZjmoC8ci1rOlQIMhlTFjOTf0BY8yPBnpd6hoRc3FEuoYCV402
4PzN4oNmd5xWHVwZ22pl8nYZbPqGTMDoXnQGz8I12sJS1kXF3GFhaLZzYVzuhVobai8wa2InzEu9
ktHuSV1rtJ6DUDl6q5tg8QMRZJFBfYEinPeIbF2b+l7vqYWHxrlt2pNTZZiulY8GvrPxzjfLlTxv
8fs4YYxFawz+zuX3Vc3kWGHC91XOQ4XssIozqxBnyKbHBI2028d6KXqSUKJvIlRvriD6FHIjqEBs
mCCAv6g0J7SVNpH5s65VoDiPcopltLJ28S4NKjanaHTTQJpXxT2vSSK/rVhBA1q6ilxmhdt2LCM/
jpdC5mzSSsUdbA0UvTgs5TtW8W9ryMuJNTzajnXAsOkY7sIy/iQBeQn68SBY8lmcvEAsMVNvJVQv
1eRpKzuEEnotNPlm1+40Rr4RKwwbtuoWU43I/5VMT4oKYxCWOuRFuh5dgomuiVb78C/SKoeEStcp
nvC+n91SWZnFUSZzERe/+8nY97pPKHAoGoOdjPttNqyx8pcm2QEUQque1u5Vv7lIE11tdI+vBXRb
SeQa0ZHizkMpa+dU+jLEFiav/yo9pzaEf43YV+Y8ewS+AQ/aB5apjM0pUqG4gDJOcyigQYLhYXuK
kuRFsf9Kcay8fYCuoVYiU343tDjO7/KAOK0bBMyY4Qk+UDwiCJ6644jorrdLrJjVNnc6OjnkQZqP
uZ+/Q0ZtJQW6BiCJ30CyDmoQ9s+VYJRtdKrsBxqfL08Mo50ND412XO9fYsGwILOtvjST/1FaZV8v
pgVUxKmGm0Kqap5UjnrVQBMDGZqjmJm3qJsMX6tWRhm/xLbEPGOIunVyp9sQPr+tTL2I9PMUzAFT
TzcRm6BrZFChkBhMPtCP0XvKxuyjYBeJ1A9btS9K8Y1+7iPinZ72OmB0zPF8HcMaPkK1sgcWrggi
tcBevdXQ5tnJWAdG7DUDUGiDtkBNpyTN7jP8XUon2Yb06ItyDYO1kMszJCmRaHZBnRQ/6d2ukx0V
Z0xpIsEm3xhi795pcVX9EGX1cWWSxXUzm2SqkVBIRAtIvhJaSLBsc9KKSp1sQRX1Eh7/WHAg0jch
eYLu/wFjdtdE3CBpo5V5XTpbjA1ORDSCKNrNrvrQkSBnFQpfqXvbMjXOQM82Q3PuC/mvYbCfnfE1
D/1TYgefQUt9arpi79m/bk/A4kxTBBGoKKFxMjvfjhkpE1UuwNdK8B1BHQfPHXTydUn7c3ugxV0k
mqboaujcjbN7okltRRpMYliuex0WA8x45ySY4cVu3USUWKxuo5kACG8POw/YAgYh0hv+FFjrebcj
qRTV9kYchKVQPojqhod1y4TJvG7FyElGhxHhJpkU6/awV9fi3+NiIIaSgJC3maU5qWy0th7JqEU0
4c4XfPkw2PpluNFLgFAm8jrls3So64I+eYPanLG2uebRQ/wAm9IKtzIiMs48C6nkHl5kp3WumQLn
zjElEL6l4TZGLcqInk3Up+ONglMKkpNYsscbO/lkgiK4PQ/zVX/7FfwC0JtssKtSGx4KiGyGiGaU
Zr+TQAknXBGVXJ/quj8ppbEvqbzcHvIqZr+NCTHGxkOOK2N+rHotqp28sjs3isOzwKyO2K7H/h2N
nS3GHnb0hXXZWMo/TcD+HhfvOnGMZLgcl0FrGjGSbVRmfEDIQpuC3dTwYtQUHA+8D0LMz0aEirfS
4fb3zk/w27Awr9jkJkW0t37fu1jZeyXeviA2XbVCLz+A/4+VZlP/Clp1ra0hvuB9sBRDUYiA2clI
1yUWNQpzrUxGVF/U1HUU3Gjb4oDswrOgnObqa97Ld2mMapNePWp9fR+Xq7Xbebz++ydA/FfY20SS
2SRLTVxV2tj3bvbqx/1RDFzhzAsD6Fltn9AyFWbPD1rw9fYkX8Xqt3EpUQJywdaPevjl4rJN9TCr
QAX7GCZEMQZxWIOQDt7LzY8pwgFJ5Ygj4GjQ0DYr4U6FswZW1bd/xlI042X4P79iFq1j1e6CSK0R
94VU/8ZmKKdDHqOgnEeuD0ZCiPYJ6NztYRePlChPkAqSa18F7xjOd6ENVe+K6BkDRBW6YdWgg7tp
9nka39Hj2gTScEBFeWXTLXwypr4CHU0X4ro2IhdS3ccGoE1DHjZVgzJmuMXCWjs65rMRBRsSl5Va
kJjE2S5nRIHjAsIFiG2WfExWHZMRBr2bjICqJv2hb3lTSbvJcnZWuBauFkdDYchUGJLO0mxDtyR/
klfQdRCiiAPWfoGOZkd2X8pfC2eNvLo4maBB0TMjMELAudzFbagWge8TGlu1PYknTNn4u8EKMbwx
kf9E7tQrv9vJP1Vj5PCQzpG444mLitg8i1Zymx5eKXELgNCNFeNU4w2jau3K6VjapgAqROEZrAxi
SbPmXCQpjTXJZufi2rx/o2WgoFNa4RnDJh4mQLWMZltJEp8srdw6izOLTJNOE3+BZ+SN0ZQXsfN3
8PfaFyEQleTpPZy1lI+NbXgE4Zqg5sLtSgeDWx5hD+p3876r5PhSB/gPAwdg7fCSz034bJntCV6T
wM46/yqrEJJovPMpfMNtmpWjU7LZ3Kvi3m20DpOzfCPwWWWYf4yG+0Y/FIFyEKKeePBurbglwUKE
Mj9mpbXSsVr88ne/Y3ZqBjsIY2qBf7MmMpxvhq+YpO2j5uuQuX202vbVlmLCW1vBQOrhqg4YYRJf
KCan1IiGO1EH7AAOCCh3vJUU42MuYSccpIcIQ2chS+VVyZfYVNf298L9C5ybvrOQObhGjnVF7xtw
RTq3iUL8ibqdZxvbIDN3ai65OF1uvEjahWTXCBfj8OVhSXL7Ilja5dBUbKqhYCp4Ds7iB+fYMTvS
OQuWiC/1CHDw+K63svItRDI2IYfPsEX654MKKD1wHFFQm0cPu/B1HBnbztVQnhcPwoAXg30Y8V5Q
UsDDD3E/reRUVy1iEbEQyAYjZaBOSSZ5+aGTWtZyhKS7S3vyIxL5z051LPGiFP6jXvc8VE+U81GZ
31mJdUIDcCObwwFNCKwg8AisHuxqciEprez6q0rI28+CoUo2DQwW/Njlz8KDB1xkaHRu1kIssE+l
+thGd3rXbYoC6iovGvlFMBqFJtLtRVg6cNr/GnnOh5bzSEnMkORWdE0Fyb30//LCX4H64lPgk6rV
98tCoscC0Pp26NEbV7dwkCkhsi8D75dQP2r9ndAda3ueT/3OaYLP3vgNrRccF9bok0v3MbUmXcgl
mYItdDnFeuKHfZV2nRu0ILiR1BIgj5CUCtumz0rs7W/P6+Jwpo5CEydavJMuh/PaaFD7oekoKBpb
TWoxqxxcXJWNLNkU7Vo9fHE0KL8G+E5S+fmrNParVG2R8nTTKDhIDXpkhnpGfwo0L8mH4ny+/XFL
4ULsVTC04o95uLDGMlfHlE2TdXSfId6KXsbY/IAwsJHgTfjYcRTFWv198ZQA/hdhiiBJ3Lic06it
K8nolQ6s197Xnj2ET4JXJzB45mKT125R2DvI+mGonRVowWICYtC/g2wDrfqq39B6ToUCHeezl6m7
K/ox8tCDo9owRd699jLUeDU3+ra010QEFo4naTn1MkCdiF7L/8nZee3GjbTr+ooIMIdTNjuoJcuW
LMuWTohxYs6ZV7+e0sLev5rNLe75MRhgBgZczWLxqy+8YZH5kN/oGrZgnReouZsY0l5CGBazQQAO
its2+lkwAD5+uStniXdKE5ySQEhsiyvzXd1pV21kqxU0W0OpdhiIUH/GGJndJZLp+frW3bdylEAl
c/OCLwO0ugzImH+OTYvJnJfjRpmHAMNFeoH/tdDJ0o4My3adkm484uqi6NpQcKGrQpJ++YhWl2ST
A9rL+2RhR67i4YijuRdQytcjyoRSdfj98Z6uHSBGYm+zDAZydBIuV6ytfh7JbHowRTe9+VNgcEOu
Eg3zbUN7iuWnzhqOoL3+m2UBezFGAfh/FWz9QO+1MeCLkXsiEFNwAWrwhxST2u9SesuwyhWjR8v8
1719bjQhmg3IzIYrdKVv6sR2K7U2EUlRZ0/oZte+pw79kfbBzYTbsdO4zkvbV8c22UL/r8UJ6g4h
e88tL1/FXpSj7TnHZvZNuUYks31iUJZ8d6RsD8MebtpIpfkUgyJEnfTfB36dRgrtUEsF7LVEakqt
Nqq1nhCK62SPk+iZG/YWMeVeBSKTbIn0rB4suq82PAfBlFxea3YSOPEYltQnMIrLwPFs/MQEI0qZ
P8fJb5gWSjQd52GT3yxO7KKaFhN7S9w4huAbX55oY+qHAI4vbPxCGAnjtjELJ43oDLTBZWYv9LyF
EKAIUhYqbv/FyQaDCw4K8BXPv7gL6FmMplTXnGzN2IkbLxpAfJHAG+F3MCZI7mFCGQd7yJIbbYS1
lpH+fmkRs98FSHye2XAgqZ4QCg3rdufYL0NXuEaDrHJbnUf5xgRlZxeHjgxH6251OHsbjy+ylavd
R4ORO4m4Ai3t8jdMTldVup5xypCjMpEIKKT82EcHHRFtPYrA9XhhdhYIEzM2z2Zlf+sK/8bGK/rj
H7IWSQVQCtUPWvF0Ki9/hwIfqy/1ovPSuH8orP5gUzeO08l25p2Qb44qTCekcuvxV5JIcO50AqDX
07VbFsgjdqMpvlAdUoDqWd5Fcgfv92/R5J7uYLaCYJUctjdzshXGRda22HaOOs1/QwgX0Pq4fFyg
TQk4ta7z4s44tRpMBgikFVZagXmKIrflzP+Tme1ubNJTJm91hNc+9ovlFydPawulik1sdabEOMsl
4Gh4HQ4QPLk+OMPnqeMS6xq3ArX28Wt+661fP7iYJIn+sLZE6CSlY5VDQ8MsAnhQ5pA9uShnyBvV
XoiiRbjwDZJ0ALS2x+t3+JpJDxJ2yB//CnGYlj9CzHpohsMi4dRf7n4a9dFcYzjtjfE/tv03TE0M
GGlIbEYXsY9XC6lCIp0uDEPExT7b0SAnjjR2nsRrFuLwvh+dGwSaVCt0xUdl8Jl9/GxrgyXaoMxT
wC7zNS1R2VJey2Qkce85Zbg3RgOTcx5N1U/9ZD8NP7Cjr0M3190hjk/kb183ll/5opBc0ajDqVmc
K2MeO0HbN035kBNp2KP3HkzOY1E0MJwrxKnQh7Zr/kPSpt1gbi6+EkUAuJAtQHCgLF/WEzXCaimW
uR24wPBH2PSHTopfxih/sCrnUaCHW3yr+9l3ZSn/4jvtbZY5d0qNXRz2ayJlm4r2NnT0eqd1j4j2
bYWb65SYHhwkE8gIoqK7Og9VoA997TeeyWuw9Z2FXmnShEdsmh+7MHRn3fjat/mr70N2Me2vWBnx
Z7/KdL5vA+lZhF9GLBtfw/UhJW0WYkuMiOD2La8AGap3Nmpq49XFS0cQGMLhgCJRkL2qVnKOs2Qr
BqwuCHYUnIpoSi4pEsPEGXWUsRHyB5HyYn3tG8MVyEYjf+jVnZCoI/nwcFymmcIMGAUsMRDu3Tg6
4YvO9P2/uAZF6fCfn7S8fhhnRxhNNvhI6rB0TVdXO2pf5Acqw7Xxt8qaCnPC4DHAaML8EYcoggBq
SM3s9K+/H0DDohnOHcDI7gpQmMxKabZKjRgGvu7IVzcYqsY5v6JBcyVC0qcobxo/2hNEDxtrX6di
Ym0NjKsoZvj3Mi62+WxKbavWXpp/NuQvXX+HIoFiH+pIITdAXC28y6M/krNFE7/+bFGgppdD4glN
/aqBF4D+1tO5rT3HiV0LOdK6oDtW8/z950o4BgWUcsPDxtNeH0NWZVwH1oCxw5W3GhgwU2n0DN/S
6H+91doMpCuw8EE7JNrJ8GfX0vHi4RT8H9LBgKCD5jQ7uyecVxARMGvV2q3raSWE0x4QNHaAW6Au
lxBIXZbgq/lB7Ukkn1VGMzkc3myTxj44i8LHJKyLda0iOb1NaayXjc25zgspYEBTQbMmTF3N5Sec
Zic1cmDdAuuKWngW5xiZkuJV/JQM2YteSZCcMVyfTr7IkwS0S8o3ddJEBX15gxrAXLGfIzCRnBuL
RMlJ6nZoKg0zV5mxavNUp/8geM2AtXJbIQqOXzEhC/PPve68cHo+3obreM3qREQhFUGAWCKbVLlL
/TKxay80AZbR2ERNdKzvLS13I6ASHy+2khuxGjLgXGBAuoAbXX5+qZwE5RRFDUe/fuNjFDqTKNBr
djAdW1yzHOUsfaqFi2iNmnZ6Uqz0Dh31rVvqOj0yICcKkAJNOWaci99hG5NeFBP8w9cwwXQcnm2B
pEJtAWxGsVM4DQkUgQM/SqQwFhrOvS/t+5RhVuf93dgUkYstDgC/gv4R8wyaO8tM2c6NLPGToPI0
OtpAkd3mXgEmmqXPdvDHKhNhX+qmVIvlTdAhot+5qhtvmn5c5+tsybtfIWLJu1Jt6CXu34n6o+nu
Jvyqs/q1nx45mV9rJHXzh9oG6ikZnqTHXtY3G8dwJT4K6hsADuxWUKQQH+u71afcV+ZesUoo1hi3
C8HYEGcuxmhZZOxUNJ1J+A6++u3jrV9dVWeIZyI7RUdN7Mm7VbMpiPOiNUovjI7piNIOL1+IgAlH
nxqCo4RkbW1uTPNXimLaLTS2WFDMsZawJLvsJfAJxD7b+lGdgp9R4kXh2eknN6pLhMd+TyUWwo8J
pmOdYm1s9NonCBqMVgT3EUzkZXnC/WMEklZy+9ogwKhLxidDfxVXgKgHp4bpXYnNSfqKPa87mci9
CiVziraPt351FzjrgP6Iwtc3wABoPMJruH4D0oghXtvvcm5heCc7oR4sQGLighSDPHTkvRKNzLje
apS/dROXHx/8GgZJOjfSlUBU7KS56YxR7RWKjoXXuQTAApA5/1LGny3Y9aZ/soZfRSK54DRRo31O
sJvOpvv21ZR2g4YZe/RUpiPAl603tXJ5k0oLfw9QvwSpRd9i1LNUsqFQew6DiWZ+VY+zrTDmfCVt
rVFA23gfKxeBSBAFIZA8havo8ltghC4NpVJU3tBXnxNnZjwhAy1Oa+unOum/5tnAzPF/72iRI2Tc
RI2aU26Meymx7rICO/LUp2syKFs/7brg4moSxTTHBeyEtvhpud2WcjZib15r83EYcJPkGxWNbymi
YYrXuN5Cwundwdzikl/pmEFGEkNQtMOAxwoTustdUbrKmkd1xha6bt35KS4g8JXcBHRpJ+TcROE5
6kJWLt45dDTEYY0b9PXC4CYvHzde0co+iDatyBMAO1D/Xv6Y0ZlAWlZm6U3BuB/Sr3Mzuqminm19
uu8Cenugj6IqvzONLcLoFU+KfRATB/SZhWrCFe2oLiYsoVris2qlHnxkFCHPKU5IIQYYQA2EaaqM
MS0WI/hkB3sa3TurAFczPmpmsjdJMi20qrufUmB6Wdrf1tXg0j3aCior9zoRRfCiSCmFLvrlDpHe
NipEudJzILsw43K1ZnDDAESA/aXtpP2k43wjFZ4c3fdmfTNNEOYjGqF4hMZMjCZd2+qArmSZF79I
XEHvrhgzGtEFn2yuGBi9Dr0fLEvs9Jw7rybVTwuNSgQ8sVd81pP52pB8KsV/c44hAYEXBM9F2b08
x7UcZ5ofcbu39Y+5fJBaL+lfhQZeQyQZexzPOcnirQkobiWlWOOQB4W0MZStEmztHdGVQuKEcwxU
afFJyYOfJbEcVl6rJ9y6zreapDdO8/ui+4wHzY08Rt/FL5l6Y9dFrwJHY/v5m5WB4FwGm/1x8dks
rgAos9zFBFqy06WRxGREQzgXOLyrCAS30S6zYbGkqs8c5IgwHLLfyOmaf3vTidwSZ5qNKm0lztMi
pzoj9FKGLLtZHem3MqR81UJBuNd1RsKGW0H1QOp2ryeaF27ypNYuXy4W5OloC+sQIEVN8u5UNrpp
SrOmlW+Ox471jxU0OwHZHTCKKmtzZ5cpGgt3Q1gcbKW6YTd3db1BVl4BmMBBpwUAUhjT9avY2mdz
jQapU3ilDOk9PoZd7FXuNBNKgd815lMNw4ahwC4xScv0bi8AxELjwY8xnYx+l1l3o/jt1m2z8sXy
swTjBFeTa63dhtkmxNOALzZvb1rrG93GMwL7+JxwGzp09+hStGXkjd23XlffaE/Mc9ztoLv2lgTu
hkMpEARXjPkapZhRSurSwwR1p7XtTrKyY3Oc6uRU6O2+7B5LoDY5rl4JllIRs/YtD/K1Op2fwHiS
w4LHmbY4KOpcjCT7aenpau/WeXYSmdqMSe1YIQ4Fx8yMJOpS6RDV3b2wWy4hMnx87a3EC9qcsDDJ
08U8Qfz5u7PqFLQ7yzwqPbkQSJTuzZd+lJqdOm1h3FY+xYulFomGVvSWb6Us5XTf6yD4JAA3Qv7Y
GYJ9HhAQ5+//9tnwcGDyyWcApJCe2OWzJWpnTVA3C0+0wQQNVFWkAyrimOttfG3XuyhWEvEf6rAA
2lyuFPW6nPWWUbzZVADOFPM/2N47Kd76gFZXelNdp5iDcrI8MlKZJEXbFV5OEAlV9TzN4P7pzuvD
VvNiZcrDU4kOEvMtRLOWJp2pXuppk0+FN6CtST7WjMHRNtJzCRzN59IQA11m+W5hSe7Hb25z6cWx
NMcIyZluKLymqd8YvHNB870GHyf/Y4y622ipWyjOLiBkbCwtjuHlhcVTw2gRvmS4bxmLHa5KI1b6
qixwHK+aQzvRrrIqNxuBM99asbNX7PuhPSZ1f29ghi5wTXaUnbKMbiNOkhvX10qIYJ4pYNvcYUDU
l04OsgS+acCg1QOs0Y7oSrfZnRQdO1TJRUWpl5KXGsiqCHhVhXH15jhINGuW20EzWSDVoBPwOV0e
7aRIW9vvfD6i8atD87qa+GK5QeLkSY9SoLAMh6AnlkSrodtSb1k77fhfiatUHMMlKMcI9aLM0KT2
6oQvWCclpk6lm+jKfGAb71281+WDgloncRJgecb5iwdNQmdQQWOiZ025zKmXmrPgMzUYf9OVEYmk
j+JzrRCt7J1CRTTGG2CCq8dVNfCA1GGCAUN5uggjE1cApCqgOEkf7EM2WTQOGOErFAAfP+1VV0ys
hAAA9hiw5LVli85Mra7QYjP3GkM+Yk3yRQ/w9lG3IApXLSCWEWopoEIUdIaW7RB5ZFg3Ziwzjswq
w/wmMu1dinJVLzt3ws6pQjtMi7cwj9eFpViXPhAqn7iKX93tQxOUYdVYuZdJ+tncF2XDhLjbRaa0
D0m9JdruKo4+VRrvkGE6D2F3Swa/D9UOJ+6tafnVvSd+DKx55DjBX6LPc3mwpBAamSlJuZcHXxxY
YjnBOshREXez7OH/I8Vae7fv11tce31GoRI4Pg/fPKKA6dp8niAmvMqfjnLCU/OpWk3rOtn+ra4V
g7Ew2jvJXis2jtl1ksWz0/4GHQF/gFOwuPMrrSgQXCWOG7HuCjOWPGd1rY0flGku8C9LT9aUnuYU
akjZK1+mPrxNZfTyi3hLfHTt4zKI6TRiOfecjMvXUMd1TjuKmzOmYm3yaC9sbEO+9b7QNx57Y6ll
2x/sy6SjoltwtHHpaOJdxwBK9LrjzXzgys/YFjsMWptHor99Na6vcsSd4qYu6B2gD5dhBsPBavP8
H3lCEEHPv0ZJ9Uhg8aRMe06t1t75P5Jp+pGB7p9DaWeZ4Ub//+oCFb8IV1Y6BQKdZC9ujFDxHWPO
ubJkydgJaFLXxS9TZ/2eC6zVsXj6OJStnzGmHqLTKXRGFut1YZPHXR9zSah85l20L1sUknFoQ9Ng
X3FxDAVdbs6e43zNu2Dfm+gLbcFHry9qnhoBLro3IP1INxfXRwQBx/RN0gZJehVMK78+NOPsiihu
IzRkoqbkZ7kbGHfGiLyC8nVjF67aV8i4MXyFmoTm77WHaZNEhYFNZQEGubspUSIZG8t35yIGhOff
6/7njiFY7WteEM7PH6993eYFV4mEDVpVLH5NvVYZo0hF72deU//CNYbWJZk9aIkpGA6q1B9iwRWS
u0MKSUkwpGjGAL3fCypj3negwZgG8SHS/Tr11WsWmG4x/Pn4N15jMd9+I5p3wKfFwVzMQBIa1GOO
IYAnWpxCSlx2YBqCJ5EaOvGSvhNmroK3qxsJljdbIWHtfKBljuiegL+K7+My/KRzUdlNyx6N0Tes
oVzR5BTWb/HcHRLYDSrie6iPHwM/PMr2g1Rnh493QHwGF/kNG8AQiCySSoWIoV3+gDZMpqQ0LH6A
Vu2YST7oWCdq2Dd9vMzqg75fZ7HR6hQFcivWocdQzgNKTZBqBsYLg0/TMNk1Dh7ZkeukBHnRblC2
7tvVVy1aH4xATXyplyREDcRDGJY6cxbGe9W+SPeddmjR+Wtt0jmayWH2ezBn18y2nIRXAj+TLijS
IKjY5iUKsWoNvTfw1KOuVQ7yEJ7SxPBa8pC8TjZ6nytZBfN19JWFgiZTBfFT3hXuqE9PJiGJuB7J
n0XLPqBzQoXG5851TzsjyjdWfLuslyfIppskoG9oAKmLNzv782SFFVY6alXsEBam65rsrB5hGrQV
Y6CvKq1VMWfWFTyLA5/GSXQWkHJQz2LEH+kIjesb9dpKisk+/OdHLaL/rIcFBRDHzaeL1Izdrpme
Qj7pEV+YN9gp8vVOtbHodX3Kx/R+1cXua0mZGbPYikLOXcMGcEQ5Pn9Xsh+JP7lwYN14Ll273dAa
Xl+XTBKNHjpGV+ieJE8UbIGRHKjk11wxTiYlqKAL6AOmsAwmfP25t0M4L1uYktUYD98FyUWa/yA6
Fvts1npnBhIrz8zQAzY4xyIbQwSfXNpRYBUTxNuh3VkTaj0yxUSt7Nr4xoRS9VY2wQPuQ/1kAH1o
oh4BVrriDC4+Dj5XXuhkQ3z5//mVi/ei6m2c6JokTA//YapXyCd1VOkSoKcWgYNgiOQbqtfeqFPh
ZonMzPN5F4whMkP+3rckAV4dpb9FdivOrOApz/FGdrSWsPETddQq6BEzIxYf9rsPt5ygPXZGlHul
sHFjM2fQsnaifjIxARXldARSpUtTTwCFhNeLQDBNI1+WxpfHgCiPpI268/+xbULakh4D8+LFtmV6
hrOdneSe/Q2D7aNuMrYAejmQUYKkEj9QfNqy1h8w85L9ykvh/80y17UZHmksuoKjF1TmrjbuKyN5
aW2alYPs79V248sTv+QyBlmYP3H6MfwRbYFFDJJLrbISU4tINe5oL3u6Xhx07bfubFFzruMrCyFy
Dd1JEUrti9dUSfk44gIbeVYqI8vbeTKOe2GMLmbN0GDeDb61cXhXToaQpmd8RKuFp1uSL43YtDsm
JZj4mNmnCNhepJpeH1bHoJoi17f857jU7+2o+5rU+YNDO6TNh5NchTvpacoVfH+26HwrIV80/rC4
oSmCysySRKLmTTiGScZPshjmTfI+KcPjNJfPdq8/pKN0MuXklIbINSG0o6huo9T/+GHwNVDlX4Hq
+hMtOnsr1155NbQTUOfg2gNntJzUVkjuFIM2RPB1IzfELrCTs50yPrZV6xnZXpe2Flx9MwLjShHL
6wF7fvnNdr01dnEfRx7BBcbf7GY2Dpv0/bD8MmPQRLFPiyM89uCcWsvY66I9ahr9bxDkND4C7aAE
n6yh38q1rnM6lAcNFOCFKAFl4CIod5QSkmpIIbIZ5Vlu9O+xIv/qq+9tkO+LuH2KquogZ8UZ59Ng
Gv6Ax31xUEbC9OAXUsEfx961TRLmjcLEUSAqlqh4kEANip+Uk/LMyQzr+0xqjhzo1s0wOA7LnV7a
3ItJsjOV79+quLiZ1Vh2m5hpQ2jnRwrHLWDoSmCD+oS4Ng0YpC7pBS1eHBOWAf1g5EOL/iaV0ZgV
6n2V+r1OEHJpk4BvO6sBjbaqG053ej//0B3saAol30txdzPU/udGv2k0+9mknK5lwNSSRl0N+4Ge
Z6KCdt4C4K8cb/AYlPTCqxlgwOKl9r08yn1g85tL7a7D476v5m+T4p8HFUB6pP2qJuusZNpfRw8f
0io9aQ9Id962dc4wfvrdNnW6K6YhhOlmHDfe8cqB47cBcILIRzHzliW8u7yirm2zBHEEr/eVuyJS
Pz1WsnqfBOM3SCrfNQfqE2pQeK156oj3Qhy9ZPrNIFd/kE7eao1fdabp7wlJIgR1GZ2Bbrt8tyky
mJHUIBs3p863qAkfUeh8FgZpTfPZqrU7OU4R0UfMT/YfBdRqYyvEX7+4id7OFZg6IK5XCbhqpI6c
lzFOCHLmIUqEJBITZhXbC4aHSfTXQjknCrk1lfgwVQF1T3JX2+3Pzgi3WPvXtT87QRfRMqg7KEAW
HT+aqzBI2gDZWlQT0HG+6+32pjHDx3jOv8g6LQAnvLdDOm/5JD1v7IP4y6/2wWFGJDCuJBCLujIA
SiUzoUC9D3koC4t4gThtVNwhku5AJhZixjHVT5FxzDVt4yWsfCqgvnXwhcLV5Wq6j+VmbEqZ1cMH
pqoL0ru5GFwnx0glnvYDRMRm0yJ+pbqkgqePAJuenq6+7CPS5S7lAuV4b6RpIHRRkhwvSAyg1WBy
Kwceq3UQ3QxO5SmTNh54pbpmdQBKIsm1sNdZpCWdnpn/6+bq4LDi2n5Zw3KwerfvEPPtJozKOhOp
XbwpFLn6R86EWETO/H/aiATXZZfoY+BpTq9JoE0WgbVv4lEyMnPwbL/4AtTlYQhbT/bzfWDXZ5Xu
GzBPAP9GvXHLXGOl+OoZXDBOEBAXStzLr54OjlbLkj28AZ1mmxQzKfZl9imhqxtg0QGi5W8TRl/V
jqzUdB7bGTVTg+FN2P7JS3UnBekub9SIT6HHHzZ+rtL+p6GN90JU6+NPY+10OtgTCplJIRe0COSK
VHWzLTn4GtfURESHIYrPPYISKUar6HoacbIRE69br2zOuxUXeQpwFK0GdoGMlg7Al85bx6qB+csG
FC7S8X/9fNydADlop0EyXmIHzNaUxihDaDHG7bBQ9XOh45+ZuXC8j4rp3OnE4o9XXDv+b8hyJtoU
K1euwm2czYPSotsZND81xJD6ROFqj6B39ufsVQlIu1L1s1UWt71ePDI3+/vxDxAbuAh2wLgZDaPa
gsuCLF7Au/vPluBzqzmKmnMRncnNbgMD8I5VnlKrOHy81MrpoUgEOQXjC0zxctKfVXkzpxPK4FYR
74TiAp5R+86UvKSuvuA8UEdbqOGVGh8CLW5p5G50Ccl1L59OVsc57Ed214GxlDISsqqbPLHzXR+g
6YgquxIYp6L4GSRJS4ohPY9Is+1wbnE54e5It3cucfCITI3Wauf6mW7s6yJo3cD+8+83B8EeEhHR
Ur0a8IX51JUouwyehbUFB+Wk9NqnitZD0CRni1575vxrM0oxvSP9pzBDUUC9GhAHvZNJkknkKfX5
SMl8V7X6uRwTN/HTQ6hvKUGvDDFZD2iOKLxYcsksD+UWi9+8J8HQnvPYOuRqezOo7UFDGaqY+vvo
xhi+mdmuyOVdiq+1IsnuFFF4w0DfiLprl94bsZrOuRD9XPq3tKUto3edjkgzx+hQF/ep9twE6cNo
32BJATpV3Ve6dXSk9ifGMv++5ie7Ids035qdSyIBhlNGUFhkGIUSn4Usxyzh11vf6M0WUeLKu068
4zc9anBZZN/WYkhYjn1UNEKK2EryL0413tamvq/t+ptodkh2f1Cd+DFWopM2hjdq0X8q2+CzwQ2r
J4ciLZ6sxr9vIKC18e9STjdQRivR/f2Psxd3LtDOMM/9ASndIdqHdnfwowhUrQRiHgX/PN5IK8X1
tIx1tnAQRLaYBHvJ6yyLgj5VhdZMJsVveFHf0neQzjeaT2shlXYHmAtEZKEMLTKauE7LqhmRDKTr
Nlk6s5iWeSkQDMazHweNrZUWLxf5hjCLW7JFwRUVLDDHxEXZQNra2Ni6tdj97pmWA+AkoCYYSlbq
C/joKIoNCqK8Wg+Yg84anPwJ5daPH25lDIpzhWhUifIb3t0ieOtZyWQyQbtN4FdEB69Q452hdIdY
dY4VHAL77zi96UvmEyAa7uZqS+Zl9cTQHxFSvLQ3l7pIQ0TO5sTIMYkIHABJH5Vuv+0mtfYdAGj9
v8ssTkzXFXmL9zIMdfrOXfinS57BQ9FDPUSbw6SVPFdoi0AtRZ0UQPXim6uzIOxbC70cMeMQYHyL
oVFaSQdJ+9S2E/NcH9GRf6+HShwiaUS7RoFPe8Wdcjo0BsYe1Zoo6291zGPFbnZTd6tF+asUtZ4T
5Dup189qbz9tHKSV7QU6TvwDKME/yywACrxf+5HJIwtRCbgEDCkFxbVPscvsvqGT9BiXf+skfWic
4Xtm6R00HXeIxj+SNN3SkXoO9eRHqNobtc/KqyDNpLskoHDXcvXoXFtVPlJwpwzYcmd6sKW7FNmF
KjaesN22Yt9tqn7j7rk+0gI8TUqtwJChvl4kfInf0YWJEaFSnf6gW88qsX7K//3ckGESbDXqQhhr
6JhcJl5GLI++pOsdcMfHbnh0WmQH5e+JvjHBu36zLAMSlvMk6tdlm3+SNNC+qtJ5IBLcRqrdsvjF
KLYcP1Xl1iOtjKpEG5CYY4oyFVDb5TMVtlIO9lyhkj3F93Jakx92d6PjI2r4u7NonBWO20bPKsCN
jw/wdZhnYTr3iAPQqkWx7HLhXLOq0e8RBOpK3zUlYFaz4+rpId1sL67sp3Ald0hNWEZZzvR7OVeD
XkWMpFBu4tEHEPijKR4YjNVZtnEOr28UzHqQRAUeKMZ+SyxuXeRgw2eHGjtxYPv81jKMsgfJtbtT
lFXYZm0prawtiBs4Agt0VoCWiF1+V+nQYFebOWHBMXm1g8+j+RKEHkRF4W8TP3/8xtbOioo4MY/1
Rr+SFxA5zZl1jJ/sFo3iH6+1/+B0v7P2nCSHCvdUJNm6l48XvA4lHEi6FkR0SCHIcF4+XCilpN6A
oTy9+h2Njx1SVTJeAf7Jz+GFh38bfyPJWTkpgmggPgRNFFbiB73bzdjo2zQzA6Sa4obJPMLmo8Aq
+UdtvoGN+vHTraQCaC+gy0+X1tJJmhefXjVJTlnWSH8p+BrnTnLMzQgp9fpkZhR18cEf6bgbxn42
7Nss6u7HT73+5b/5DRCuyeoEmnUZa9pMtjM1QEYmjB6H9q4f/WOYyUcr8o+Gmrmzkxzk0jrIU3Jb
u8xw1C2AxEoYgHLJnFB0qVAiWBxgXaIPWcdx59V57lbpz7Z8DqvHmZnmx0+69mrFYeKeoDpiVnb5
anO91pTKn1Gequ1d0GQ3tfZNMZNDlheHovn68WIrBQrQRV4qyBb6j1cwM3/Mo9HINBRqamunQhUM
lIfRH925eTCrL9msobD9Utg0JYIXmMf5nO2HfNir9i+VNzCcBudFV6ONiPvmWX1ZKiCDSbQVUgt8
UstOUB0lhpnrEfdXfM57xVWCLxAlsIN4GvznRr0DquKmGjr2p779Ng+vgXToqh9+8QmbtU5+KLuH
577I3HE8mNlRLltXi+71abO6u54YsHlcDigbCSr8MplLBiPvEjzpvNH4rRTDI+yQQxb8thPr1ndG
5FCb2xmysmQ/TzQMP35zK/H0Yu3FMRmCqSmVibsizcXUtD1afcMY/ZvSlocRQkqQboFU1ldEGpUu
EnPsJQ3Nt+ay6nwm1xi9ujVDLdoMblQgb9vfGQ3W74W8cQ7WVwTsi/oIfOJl/q/Vut078Fc9PRyO
nMO5+4b57bFHxzlD/cMf/3y8pythnD39z3qLODfFcd2YNSpoc0pA67UdnncgCWfkouN98TtkADHm
/3y85tpdRdcbH1DUhxQyqUUob8nNZxi73Eoqtmfaz6zUbmQ/2Rn1L0nTDoO5N+QZjIt62lh47fRq
oiIQOpoC7nsZaPQUhoKEmKWnkunKIJ3GUoYh9jcdAAeU6GGlPXNpImlqYea51YRZe7faW9tTFHdX
0Da1SZuYbjarl7Frps+58i10voO2bdP7WNs6uyvNLyIKfU+4L+gqAfa4fNi87m0rV/PO68vPDpIl
Az2IRnkNtX1a3GTj0c95WDPcqf2PmmHDUUvuJ+1mY8fXzhfvGvl7dEPJYxc7PiRaLENA6Txr/FKr
yi5qIgySoeU9J6qPY5fuyeWjaaLJ3bupL4sfBFFIQR2tdM2T3dVuAJEvmzaO/drNhkIakxd+GwPi
xd6k2KYGfkm2FClPogBK4o6RugKsdksZfaXvx2vAGA3+DyXXlbyjEkpB3jNpxYj2V/RXsAlQBI8T
CKQ0/ZkrFq2XyY/jsFGDrnSixbqwhSny6fC+XYPv8iUnUptoDLi8w37XFdhwEjwgOp3U4SY3z91L
98sAZlccJfmVTmgRHUinnCcHoIF8Dk1vq/S8ZtMCa+DCALFFlk++r18eRwnSkITOaOep2e0YeMhL
d8WM+0B4l+byKbK+qFCjGuen6cyHHpZzat82SLP5WAQiSloe7E20hVjx6sqlR6lAYaUiXtYeLfWV
jrgQ6Y2YLQ/anTlWdyNxEFe3xs3j7EaW7wPlWw1OJjYyN5ayc5qmrjk7GzfbarrJ2RB1K5In6Cdf
bk4TqmZKycLmBChOBo0nBwNzuMckzNy8aFysmj1DSnY2d1Cn1K52LoONT+IqCaNLiZ4xl5wQvKXq
vPwJ+K0zGMqm1rN1HdwD6+Z8inqyk5kQbFTR188rFkPMiV4EXyFuJ5eLTUHbBBV6Y14eehJNNOW7
0/yp/LMzuUq6b8Cmha6FNbTOKEze2Oy3O/TivS8W1y4XVzGXDzAh4UmVcxc9PFmJKwjetTeEX2fr
0xzuaNnuanZbOqBAEMmfBntfpq6WPsj2bj5NaozX7EsbDzsrcC2VAstHt7bY5T/VJNxFdgzDUTlB
7jio4Zdy/ly1T4nz0Mmp2+loN1eq2xdPspa5OHXsMHHe5WG60+Zyp0wPSrYPrH1qv+id7Fak2gYa
iIPmBljNYSdQuWZ4gPAd9L8xsnKNxEL5CTUet4uZHZ7a7HMDOujjIH4Vw9kvgpcgnMNEumpD4CqQ
SVHetlhafBNMKKESnE8eWAJG5WhDEEAyc//xmtdjSsjG3NEM6klOYBwsTkgqSV0cS8gBig6lQPsL
0SUQGm4JfpN+WZG8xoiZTMFLaGwUXivPy2yKJ2Y2joams1g6zxJncgr7TRxR0QLB9Nedv5Kmu9aO
mUWXbMGVRAd0cSAvFlwcSDmvKdwjp/EKrugIBrnZYocGRTjn/wMJRws+Cyy9hQjfxjZfxUCxzWiE
in4P17O8aM46aZBzQfGspRG5VnCbFaaLMO1OALKFtpys/k3ZfMNMPWVAhU8IT43DvtpKFFb3/N3v
WOT2tTyWTqHxO/wZWC8mnhpSb+XQ7ycZcSFpxNd09sqNkPeGXVtuPCAQkdk7lF3LmDc1mlzlkdl6
ffXSNl9r59QmT366m/Svkn20uz89eSFlTdxGnnFsfNev9sp4SKojMG1BELO2mlTXdSAvhKaKAObS
M+KmXAQnp5wd1DZoGo0HpT5Z1smZbs0amYsf5UmaKQ/dJHChQtIxz1pPs+9r2Ssi1/5eaHfG0RoQ
p9pVv41h5/iPWnrz8Xl5q++uduw/P+8ttX+XVRQ1HgZ9RNsnDr1q3hvZAZ+1+kuc7urP9YQux2Gs
9rHNd3mX3clgaBqdL/Z2Lk5zfnOXN26iuai5t/I+VEAA7E4AAJzhQbE24scbrPbqhxKr0A0EVgV/
8nIfszhO/VlhH5VJ39vsWohYFIyZZ7wUf8cBnHt7zG4cGQtAS/GYT+7HQb1Jna6AalP/QO7Oxd7E
7fy/dZwc5/I7ulr7qieFNqTPifnXkCEqWKeUMar5qYwqZvheJNsneyhORooqPYp5pNhYHqjOIffz
EwCiG8t4IAfYSerr/3B2XsuRY1e6fhVF30MDbyZGc5GemfSuzA2C5eC9x9Ofb1M9KiYySZzuCEkR
JVZxY/u11/pN3Y7UQj6jpVjlT1Gh3wayvAHuFmFtGjTxrpaUF0xPhba9KlwKn8NoVQzmwW+ewvTR
NC9CnwSAcaUnW7TbF5F06UvFugH37sq3nvyr0W4DFjL4jggr7Vh0pNhnRPyZNT75WbSJtfJCiwHy
ILzMhfTxMjHPHSvKa/QJ9IJUweQINRzX6/tM5coQX7mpXrxDcWd0mxxtKG7HQ9jsRrC+UOnUnWIC
a6Mys+76pe4h8bKEkVGoe6VaOs3tBe4nchgtfAV9q/QHC3xtGJuAaLa8YPdpd8pV/TXZDDVn09rh
ev5lXrqXknQNhyfsl6WODsqKZI9qbPPwkNc3rr1BGS2+V66LjXPr56CMm2e46m24nRmEk/ee2MoA
volsBb5xulf0Quo8rdDr1dBk6/Rzk97aaCV+826kLxW7pLGwVH1xySz1LKq7xD4o5YWir/V4V4AF
aa6t+sIwn/3sc+xsiqCG27asqpXe54uc4nWxldL14KnLMiU/UAPhuHD8GxWq9qisiGdGfQNjGoOE
Z9/YWJW2QDDXewBbYtxY4Y+uO6TNtecsk6ck/6I63TJSik3hXRsudlURRyClIBArN5q77VH9Uz1v
lTU/ADBeBt5cueHcQIHOAIiKFDHv8kmecZDVzLXVjmgQMhYZObaktxYmBIu0+gqGeObSO9ccZTBi
bepRpNsmL5Eo0ZRQslJS136/5nLPGnMnLA4i65cWUheL5sDvxpn7HbQTtDbKXxQlJ9G900a+1Mlx
vcoh8w35VyHXIpRuP15vc61MTrwe/46CyiPpBZ/TR3cux/7roJRzwcrJ05lVTWQET5UMxumLPkGj
z8tjAVVsnnLY/w7cn5FjtCc1rUT9IRkfHe+mFQR0rnFlgLTUd9eAPNZ6yUOunquYn4sUyecSISJy
AatlqujtQJENjRTxbJ63HC6dau8lVFBT+1scfvZbdcWj0nOVVeEoS7e++3jQT3NZaD9wzVCYEKwT
zrrje8YlaDb9UOMx3xULEbsJlKIg5qvuLxeQROwjqwacICsfPm75TMREYgUoOcabCPRMF1XTOUkb
hmRA7YAwGJFBFX2ZSEuXJuTU7IezMpq5Su7ZzlJkYucwy2TwJkssGpqEOCqsoA5h5+o/CVaY8AsR
sarQOhR5JLYA9mv1zOI+N8tkDkjac6DKBqXe43EO7GyUcQigu9Gn3PgRS4uhehLjbIWPcn1j+7C6
JDCUOKtJ0VxW9szb+BWkCzAEhYATBxxzMMyezDcixI67iNqbWKRvUAg02q+GVcx19cxzANotqRsc
Ml/Fn4+7mqP8bEchBIAQ6L1VJju12BjKiC30jSDYVRUqihbsVPRXP15S5+ZXmPwQeuJaQLV0EoXH
keV0jWOVK5Smlmb7VajCWwID7j9zmLwq5ShfhVDOTLsiHJgEa0ftTsIFvIjVBsYkL3Ck5rvyR61f
Kt3WMb5ivbpwRzxzGfcgWQoen4dVxMfNnzk4hbQV9SfOM+rtkzdQ3Slll5FqpAZtXtSDvsu7L24f
zHVSrNBpJ9FC4jGtC57RlAiWRkHKKVJzUujPQ3NvkGqMeMH6Ybpq9WaD98/GRD5ZrW+EtnjqeZu6
txemfP9xb8/kXgBisIeo3fLqJCV5vLxiCWKKMqDnZ5JWCJHn0VGXNMpPGdG6Xd2JpFtrLEpHX/Q2
7zBDWnVz0rGnZxefgEuE4HwQGU1L8YabZVZs6/lKMKk0RBMFCaBIIEMGxH1oXjR5sB/jGerv6S4+
bnUSZuAYXEaBkCeN82SHgQFyBeiq6ztwypdFnt7OjPPpNhYsb8Ao5Je5HF4Tw2+eSoodJYkfwfR0
sZXHlHhRlsqyrWD4xTY+CsuywkUKd2Sf8Gqmae1kqRFtCpwKNGdqAFMVJKPpK04r6nCjszdR1QoB
XqGb0KjJZZqjlizMr8GV6SzBEESm0BE3xznX5NMw6+gjptsqyoPcDw2/XMmyhxUlSriBsZOh86j4
rrsj+K85L8PTkgc8CqRpsE9ANIU8ptjpb4a8aIs61ZShWBVKto48QIOmvAq1+sIqpLUQv8qFMK+E
zYWhLzJVWjVdelvH8c7HQFKb4ymfecsL5icqr6x0UT+cHGvEPV1U+n2xag2fRH+2qNtw9S0G3Zui
deZVgAx5HnvIaBvtRjg/iXtU6AWbWNnh/LNKkpsOWFGDbrDdo/1gagAtb7IGm7d8AZJ1RZ7o46Xz
KuZ+fErxqWClkdpH1ZF83/EQJp1tD8pQo37ah2s4eihsQFgn8SAE6B0bcqbuLUokaVS7WXtjs4jl
W+EXEVykzYs+XjdcGXb92LdYKDb70EMJBGqDyN6Uvr83I1wB1eJCssu541UcWycfTpVLoCV4R0xV
ywscJdXWQiU1jb66RPMmGncdQtBItArhCrPajih3dnxX3MzFxGe2OrlzW+a1J6SypvcmaviNKWkF
645zTASBQr4lGo1lnm/VBGUHDVvCtNmY1cyRdu4wP2p5ssTwImyok5bFKhiw0EFTQAiiCOEY0bql
7+2E3hOF8qcAMx4VCr/14+Mlc1rhEtUTAZgF2H9GragxtVKqyzZfaR3UMfEcAOSZOt0ma6KdTDJR
J5deR8M2Qr3CeJxp/XTsaR3/MGAyAmo9JXm0UZZmVqhyqkvmphp3xq00Cj/NcBlGV427w1ZvW+Xt
5uNmTw+341bFZf/mpIkriJnmoOTUEJjl5qr6yRZRjOoizqJVY83A1s9Ev8fNTQ42YMG9lmt0clT9
BXCZxeAjjoInPHq4LZK8rDOh/+lFTLP7JHBLH3f3/By/hi3w2E2QUcf9LcJ0xERbRuqVt2sVPqre
Ro6SVRzbS/jcvhG/2tO2inspkzWeaVwM5vHWpvdvGp+8sepgCGEnjiwwqi0KMAX0FRLtynEpGicS
WRJOczHN+Abs40rf+Qma41hypsXc8XgmQuZTgIPBcQBCpE3Ts5aH43FbD0IuO1qCDm/Gp2xskcZL
d10grNYf/aTiKJyDSJ2+usFJqOi8w5kCHTQ1j6XWAqhxRBFs9IptOf4cfWdRAMqEJzST4j2zsnna
iec0moYiXj2ead/KEEcNa7TAsBtSg3I5FDo25VS98i2JzX00fpuZ3tOTmwsSmSHqwgQryJAdt2jm
lldgUZBBKug3BnEIBM1t3173+OGaQ7kwevJgVKj9TdbaTx83fqa3AltLzolw+FSyPildJQENkK4w
+9nlcXPluwsUlnx8q7ss+NWXPz9u78xSpqTERAL0ggk1rS0luhp7WmKnK5noVx6QNvLKmSv8dYYm
2wW4IBwcZHRBD55gLrgSQjtFz07S+82goQYdGld+alxB6tsM8SdUUHZIekNvtZ+EOKuZ2A9BX5Gb
zL45evujiLyR0pOpr9zIXHkO7mD2tWdHXyIDIYJm3Ay+8+h27bcGY5hlVYQ7w2jLhY0k4wqAyyYI
JQ/hDfWu9b9/PHqn5iAa0vlA9uBpk7c7kSDzpTBtrC5JMSQxEQ1q16pzmeek8bnVyZuK+KnS62Ut
B+Td40Vv3IL0W3Tqy8x3nNmOUIfJgRFwIkg5JTFqGGZDZUMqTgI1NNbJzne9h7II9mbXHsr4Zuja
ha2gXtwnl4KJIw5n6DLbyqwPOe8cS61mZv3s0AgKKecDGrOkNo93UYgmOMg71PMGj21DCj3uifiH
dKF1RAOotEE+Q1eCalqYQjXIFkK4MRnUrSfP2suduZMp3P7+lskT09V91VdgP6ElQrzdEzhm/pcK
dQXTjy9Ntz54nM4BDvW2N4u3ObfDBHOGk4T/Bbl3PA6Ez0gexEG2qpEpGxJvo6fdpsMQKJd2onIt
HJ30L5lnEG1rr1dF2uebUfbmJkSEXtNtSGGRZaqQ8zKNyZ2d9XCJx2FIgT5BpjQOlFpJ4UcobBmv
am652S5GUyavgZUJ4kl9v5tZpee+gDNVR1VRYDqmIGZvjJWxrzIE++Qbi5yCgvaUEPEf0MRFZmTp
Yvdg9N46trytujPwnfj4A87tEofULFkGhdBsqjSkJHpgaJHBqeBTxNbg9uPBGfJmqcP8LzdFCgf4
io7O8yvN8njWu1LKa1SV0pWryheW7W8dxNi1yuMWm5nX09wFgrhkToRmBbTSaQ50zOXQqkP4M64u
L+LBvoZSduVYP2L3UKFOKWvhbdcmfx0wQ6tc/4aCjQ/ag5M7kuuaclutoFVnwy3W++3oFweKSIm0
b5Jg76TlMnXabZgma7cOrjTJuAiabqbrp/o0YhaB4AspGOhc0/d1FnlW2o5QJaVeWTXpj7AyLngO
4X0ubVKjpJLILhvubSW+0MZojdyTpMjbxh4RAht3WZB8+niBnQnH4C+zsuHqUUACP3A87Sma31Iq
ox7iVM2eIGOFJg6cRP01I12VOCYhlmYZKIQN8vbjtk8XN00Li0YhHMINMDnjgqHMrHxUgUlw4XQK
UYpzaxU+Um3B7cctnVtxXHfwO1HfwQNNbPM3b40q1zycLimNBX51gR7Cp9QafmGZvGqqVlrUlh2s
uzGbq+GeH9s3zWrHzVKp8+VIaECChynIUuT7RI2uO7uMgB+Uq9apLl3ZO3S2znLrNx/3+VQ2i6VG
OYUIVGD0T57zoaGGqlGi15bXF0WdXyRD9g3g/kZy0+9+O+wMFnl4Fan+FwVHNhJ7hzIrL0dTWQyL
OP/aZMn9x190GikKqrwtrnyEcrjbjocjjKtSGQJOUL8v98pwcBrkgWLcUEhNt3LG0W7MnGln5/1N
i+Lnb+Y96yrDLHKAOGpxjTrso2TFz1L5vXPBLsfhlVcScVh/a0f9bnSatWsG0F7ZSDcrcxVAhw+S
YTtEFH8HbytZ+bINgk0d+le248109/yUs9C5qyiWcm0c97eNIsNyWx/8T9xvzQzaRVVfFgkok8DG
58fcR0m6idVyWeUZpqT2wrKGlZY/g9n4gXv9Na+WBy0zZo7eV03O43tcKCOzzSkucgRPN7pt9JEr
uXDsekO69ILWX0SgU13z1sudfJmnVbodA6AiGer2hF1B4VwU7mUJ18tRvdVYep8Cz8Te3M1qnq/Z
UzU2Jm5O8QVqXz/GUFoOanUDhejj5XomHnwVdKZUJ1D2uDAcj6ZdRDpG8tTqHbDHvf2UN4va3nrg
bq2E4k73Le/ra0tBs/EQYW4ZUqCNfefbzFecvu2Ov2Jyb/lRnUFF5X0Fc2vNfC0+V3euAcslglaF
tqwVjOtQj69lL5w7Qc4d0CJTAQ+XigZ6zscDEFm9HRcZVgDFosrKbewZvxp5oEDpZTdeE190mrPp
ZHstexVJi/6TKzsbX9lJ1ZOiQWFLZ86Ps+epuDoxnhaS3tNscK+kFeh3lGzLGLgdjcURMGc18beF
x+nl5I9x6dx2je1TdPH/KntOpMZQIUAKxcbKdfomHPTAMf2GUMyTh21py9JCz6v9aNQbJ6quNTvz
Z2KFc8clWgQKaWRhmzmVjVPlztJKW6O21Ws3GHVtMrN5cA3jCs/AnTQM95WXXny82ERkP92ob5uc
3MjgRTRrIMuPvip7L/Q3jZIsvdRao2SyQfVoZkjPJOVEuhE+tTDodXhqHC8wCt99XjkKWXjPuEDU
ezEi4Cu3ysEnoAY9Vq6iKlvgDvOrxOI4GmJAaH4399zXTx9bSLZTYYA+y0o/qSvW2tAlKs4lKwPN
y1hrtpYUXrUZIOrODHaxxuOrSYjL4uemDnZh7n8ZtOYT6VT8I6n++ZLyvZBJlgeUw9xSL1ZREQN/
t8dnKy42llbb+AoEn0Pjc6+CJMqbTTt0n1Oth4+c2GBB9eEytwCiWZX/GMehBkoppeLTl5dhqG/j
pFtqebwzcuMWVeN+8fGkn6pZQW0RCX9uZm6NExE5FzfArutjkRLwv14Fo/Vsh8nWrBwk0GW7WVgu
8DZ7+BK29UHxul3UqOtW9S4qPx7BfevVMrzP6wQRGKIqVymWu6TzdnLfzcSLpwcy8AVZcE2YKGZp
er25wZirUqSEq0EbtpVcoSoV3Y++dhOnJfRjufqcfpOUYu0n0S9vKL6ZmvcyYLU0BnPmHid7U3wJ
yghcC8TMBLHHCzeIm1q3c77E6pxVUTYXtabeoIu8kJtiWYzRvnLdmVv0ZG+KJmF3cq3ziuFOOm5S
dV2/bVMrXLlwP3gPuFm5Sdp6E9nhznTmxvpcB0GoCDIpsoaA7Y9bC1V7TINWDleR8jWhANoXNVXH
Z6e+aV+6eialJ+6Ro2OHrqHuwkVDUwIbc9xYi1R1ERSoHGvqsz562MTVCymr1h+v89PrQzRDiQPF
LnqFJexxM5XRKQbWX9FqsKp9VNcgOYE8wfDU4vY+xVstVOH6jNFVpSgPM22fXKW0TUWQDnKS8wSd
xL6lX8tFMgBB9TWcj8PhEKrRvo+tz0Gq3BhGcmVDXeE1dBgyeykJrLgWXRV9e8MrdedbLhVOv5nb
T2c/inofaVRMMojOjgdEbROvlCo/WsVhvA+q6wEwhdyiRtrY69CF6DQ2F6lbXA66s3CkbhE7ZEKH
/jaWR8glQw5yzZoRrTktk4iBAuHHEuexxn17/E1WlcS+KUk4UMvVOjTLS0ntt7ZGVcA3b0conZYr
L3nHo9s/HlCgmsu8na5F8soonsFvJKHNZXjcfporBk/FPFz1FJizMV9L7q3RyTNr8XTk4QwIFj7B
DERGbdJKPzhGrvbUsuX8ucnvc5tX6HiFIc5mZt2dXG2kNcAxcAoDmgGaM1l3cinpPqqEAVaH2aKk
ypxIz2XnLmysSKC812vrtnb9mVZPDw8aFeLIBne6cLI6HsNMaUMjk61glZqAxKtKqGAuZCnZoQx2
SHRrIbszsZIYr+MThBZh1oAMhWR/ktUeUi2QMy/gPC7GC1G8ldT8TnXHTWIGV0nrzlyZZ44SwE7E
HTxo2M8nDPgKLcPMiN0Q2Lt4kqA0b8oHPNJui85aD2yh2inWjl56YCSM55k5FVtg2lm0VIUIvihn
TU3CRtQnm6g0Q/QH3VUCaF135Rs5onpdjJe+rQJhrja6Nh4CNVqMRQOSsolm9unJy5p1JdQG4Pew
tk54wHLQpl4q8w3+UCxKLrzBbh7s2Ly2AnuN28+3yOnvonImYDzXKuQ5XiICP0vjxwsrLvmBXHIH
Qj2CbzMuil79hBncQ+3bq9yXb5NkfG7dXx8P+NlWDQIk3GztU5POrFE1nzMjXFXpL8Mt10HaPytq
fxcmNn6//T12yNf+LP3izCSDieVo4L46pYz5YFAN22WAm9LeKLGz6tvx2eYhmkhMrN48WeG3j7t5
ioTgghIqtoCuTLg80+vAdyLC7gIQD7nbfdQ4V+g6h+LeQdlBv9Dq9nGQq20HxceLfrUyMYjid3dp
+TfuAPTUFTpvUqbliybPAqQsE78O4QgmaDrpcn9XjuYPM4uuJK2781sZK2P9msX+1CvhS+/MmXSd
uYNo3xRIetK05EYnp7NqV8RFHdHdGOVLwxiXRrZD+mbTLgrX3eY5jpPIC5u4g4F0nTtaROcmu5tY
SPiFUog6LdAljhOW0GeJvIhSuqi/y6NLBxPIwIyvFE+7UQJ7k6j+qm6sNfvySnarBTocG8mfU9Q4
uyBE7YNlz9P3xC7IkIzc8rOBeFsedmgOprm/I+10rSI2XGrVRdTIwPLstZ8Wl17mPI+AiXNeix+v
y1MeNuvSAmzJLkBnm3vseNdXPurxni/0vsdyrcXDLTZ5qxxNROHVGwXDrkrGh8g1v2iFDaq4LTal
ecjtpVZ4Kz3DZkP+bsTyV11NUeo3tGXEr2jGceZsei2yTyeO4BwOsrBq4PY7/syhCBK021x/ZRbO
TREYd0HS3Vaqed16/bUPajHqVA80u78yUkXGqNPA1p5CyCJzyu92JYNKyQ4Ej/h85tVNK+XXXZDf
h0l6lTrVBled9dAz2zdO7d5LSvZTb1xrMQzJQTGRYLFBvia+/mhy566lJrpO1YJEFaUrO3DmLPXO
XPDUR9Gzp2QAnHvaVYW8am7WWBEIHGjWASv2irWBp1VZwpEPFjWg448XwZkLnmsWzglqcA7Mk0kc
4+EYkKY2L/Im+zlk0Z3JyVSU4T2vidtutGbyIKdlGrHkoFXjbQR5FhWv47mM9S6KoMxivOFpd21c
vVhOv6rHZpdpLUL9MNDCRt/WUDQ8LOyyIX3saxX2QqHAUEYaNWJllnhlfDwIZy4isuZ8jWDBEHlM
BiHI3Cy0LexAIkVi/XyNknwvJeW6KVD/asu1C3mwnCNhnd1+sCSQACRDIl7fx2OhSn5c9tjkrKqg
20u5+wvha2CXyec2MUtmffjaaONC7c19aSeb2u2XtW+uE7wWvLrZif9qkQ7nuVBNASkEbUClNsP5
Slp9PDya+JLpDiRZSgqHjz1VAOrSuvJJHAardriWre7WpibshG65dAdFPmjxVzKYT3ZRV1d14cKi
LJ2nwUIQszRg3zQONFVPQkc2yleW89iPjb/2G8kF2BLwd2SYR5kFTzzQ4FlJ6MynthC6xIMhcrVk
74wh9Mh6/GElw2ZI1V1WfPq4f+d2nQOtQMgNA7SfMo2LICoVtJHZA/TN52pYGdH4SU+S56jJDjC9
uSw7c/Nxo+dCXWqDv1udZAKwby+0KuuDFdR2zLVuEZ7fg9Rz+3zZOQhe4Oxo5TNn6bk78G2bkyUX
SmOI+hSiEYMcXwWRRAbHmwlgxQ4+WSsGaRQRxhLxTC4V9OSrwvboloJ4iacqX7M6Wdpueu/W5V+7
wEhXIWGHBiH8PBJsgEsmbZWZmgAsTUUA6XI8dFdJWj6MUvmpCLurLhsvMQnf956zl+z8tu2Ke0NR
bzQ1Ww7aA5W6hdqpG2TtLxI7vwp19VLt/b2igIf/S1P953c6r1LqBPVUSo93umnEkkXNg9BjuAr0
vWJ/K8t9YV00xs+GwjxXm98+ftzmqzvM73k4bXNya2q5J/WNaFNOOdGD/DrNjK3zPc6yjSy1V2D0
cJXJ1fQQ6/46iAvq4fm1P96PylVPQU2N8XlwlU2UwZ0LrkoUHCr9lxGpiGj1t0CWZz73zD0kyuXI
OSCDiFbwZCrTqmwiaSA9MA7l5eD3d4MrHcoujSBkx/Z6zMdbWy3sTVHKL7rn3Ggo42jGIoqjTZP1
O0fL7zV8ZrAGU7U1Hip3vlUEyyJz2rWcqduyyp7LfYssRrjC+Eujzx934PgMYbihxFNOAD8nfAn1
6RWSpcMwFDX5gICY4SGQHjD5Qq5AWRIFLu3QWn3cnCGm72h6J+2JK+1NBbZNXSPvbZdMelLBJh6f
AMNfdl5O5huAoCoV4HHHgzwG6cJxwe2nWXtv5mgEuOgDBBiPebJ338r+nUZSBtXibeg9dc2w6tHk
EcYLIfZ3jQ8Cz/fBJQ0rjPessV27Wnuwc6xAQigAowpazH7w+k+DVX4ye/9LeF3X8qqRum3gxV86
vb5OzFpZZRVCJqbcPrad7uIsz/O9SsuXBtZFU+Ikmpj7hAxGW/G1bTMnQKmfzA2q5gS4eEaCpSSy
mgQdI4ou0PCdYOWkziYv/I0VdCu4FYg8LVPrhoFa92MLib085L5y6Wv69WMNRKXp8ptOxh8+tZon
Qx4wVU7ueq+FyO4iTEtewNdgMZsPuTfchPi+BuVC32C+vWwUkp+UeIb+10AAl0gHX0qv/Lo8KG56
peEHNwzOARullVLIqyq3tkV20eIyAGFz1w3KZlB3vTbMJHOOj+Z/HwlIK79CUgDlTFNweh/qjSOx
ZrwR3KyHmuBwl8g/7ObHx4tzUvj48+xhL4sCr9CymlxtGv5hbaSSNRor+DR7XbGWPpZFVlptcjm4
d4bLQbVvauxbStt5MKXoqwOP/GtvX0vtKk5ivDS0feHa2iLT0KHpFFCKc24ak6LH/30kcS83Hkob
07x/EdW6OfYRmRYg+HJYfzKr4iGJycD2SD/rLrwSM17ozfWAlieI7TTauHJ+7UrFDEfjNa90tJfh
5mIuTPhBMhFDkUn+HCyYl2Yu11hR9LeSXmwqar1G/tDp+c9ENg65o1/rqXdhwR4YBm0hKByQu7Za
Z18kjXbV1F/j8TnrSrQGrGttUD5hFdMM6lJpm32r12gxqgdif14RNeT7Bm2giErkVzkzvqhacytH
3tL0kqXWO5AzvK3tDTu1NK/1IF6MhOWFtMrsL2W3rCRIrYq0Nhq8EaJ8bwzxSvwZVPtaSZ4lW8J1
WlmrHflCb6OVOUKQzUpBRwyg0Faroju5LO+LprgT7LKxs76oY3vrdf4Xb4gfshDRBK376rRzr46T
w1IMMEc0rlvCmnFaYrb1yC0Hk7uw6Ebs0C8daTkCN+2atVZcBlChs/E2TBCoeJQzRHTSf++7//re
/7f3M7v991RW//s//Pl7lg9l4Pn15I//exV8L7Mq+1X/j/hn//lrx//of7c/s+uX5Gf14V96zBL+
M/0rR7+W1v/8utVL/XL0h3VaB/Vw1/wsh/ufVRPXr59AP8Tf/P/94T9+vv6WxyH/+a8/vmdNWovf
5gVZ+sefP7r48a8/uAjfHBzi9//5Q9HHf/1x9YKESPBy8i9+vlQ1/1hx/gmiRROFU6S/yE7+8Y/u
p/iJ4/yTrDvbBJyzRn1b4J3SrKz9f/1h/VPkU0jM85zjIlZE5qXKGvEj+Z+UYkjD4esikGMCmffH
/3X9aAp/T+k/0ia5zdCPqv71h3F0/0pAvBHkB241CeWSNAkS8vPVluj9jqhkpbPwuXtmluxxOPT7
109OzgrhP6gUfr3tTUDvyBuVmrxXnEdZDjeOm8zE6iKo+n3w/G5lcuBksk9qFbII6CBji07fxo+d
2zdT+ed4vR2f4zv3P796yu+MMKrTMeGut5X66DbKuop+xs2tmfeH0bqWG28mtH5nGqaQN0sfvMo3
i3prMkZuQml6HKG6zL0wjm/M370Q0/MmunJ8srW+xq93i3BhIyEUy1dOh3JtxnL+r8myejtM733/
JCRxzFjX9SSrt85YrCT4ABjA00gzEya+9/2i2TffP/i6a9l1zipt4W4D0wxR6bK9TeAgB2RZPPw+
7sYEifZ7oMQKe9NQO1JNyZ2S7PXSvwhVnu+r9Ef6JVoH636hr+A5LJtL93uDDr2JYteCFOvKX3QL
azUny/beSIqz/80XJLmL5HFZVdvCxyFTqr5Y6ISRVdp+3MP3RnKy330nSOELFNXW0OsSUrR3U5hE
A1WvfG6iZmbTvNfIZNf7XRMPcJuqrey0Sw+lCneUF55KWSL6m92Y7PjK872ubZtq2/ryeih86B7e
rktlUNre+uORekWLnDlVpvY6UmJrfZoxVHktqdaiHDxvZ4yhnS203nIPbaGovyI/1G/IEIS7qsDQ
tlXkYEVCYtxXVJwbkEme8bmxe/uLpzTNshtxcXbyRN6HVeL1yyjIrZehG5wHB33jjYQ965NcZfXS
CapFbMCw7RWih1GrpZVnaMamLKKYp4gUUIW3vWrZSrF6ATa5gHELehMAZU2yHQm1XhoTPI9Tkst+
2d54muPvva7vfwSxYUNKsasmXIS5aj1KkBEuNbcKr6peKrCg983qmbTXeFskevr88Vi+syCmAYvc
RliZtmwr8FtLv//Z1z81LHnNuezve79/cr5hqp76fsWmKd1vOP1tU/fal/MlRd1/hz5Hkc/b8+2d
G8YSDb/ZlVWiJKXmst7wrbk3catHMnFmnb337ZOzragMNR17XqyqkS0i217W3VOYWYui+kvJsv+c
adNURKMNVmSpMfa2SlYulSoiETkkMyDY45Tz718+Oa7GvHHhYqTVFlXeH07g//TT8Sorg5+RZL20
VfXkKtVWd/KnjxeSGJRze3JyfFXmaDt9y0UwNghoS8rSUXZxPidC895UTM+tMbXTxmfH24oHhHZc
cKstrAJ9LimZme33FtLk4OqrMhybNuRoLNzikHlusJGAns1M9aQy+Z/pMCdpFFVK8yYuPKZjHM11
lprACC3TJRNc4HHeZNmydeRhb0KgOyhtqW31oLIojhRz9nzvTNCUJhINZtmHblbhnwAT0qp3wLXW
Y+b8vTjjVXD2zT6EaAPJibLXNjFcKOjZp9J3v8u+PIOhe2d2puWcsMpT3YqHauuZ2bptqNHY8cwJ
Io6iMyvXFAP25suBEo1jbXRshtBfYsdOVVwIFKrozI3WHDXvve8X//+bRpKqLxUj4izp22IRmZdl
ODMw7+wMc7LN3USOmlj8YjNVD3X0Jen7rReiDKXNRF7vDc9kY+e9pieDllRbJAUuU6O+yFrvvh+l
r02cXuq+NbNB3hugyQ7HTXI0/ILlWSS4L/Ve+ehnXfb3gnhzsrcVT+K2tqJqG1XmFb7iD31Z8+op
0pmz451JMCabO8YKPNQHxogq6qWlNge39HFxToabrowe/tYBO8UfxlkYN77DZeFm3wqKWGP/hZfD
zAC914HJNR1oed5lMpeF4gAc9FRhOX07ECeBjJ9xm39ngg3R9JsdkLeYDlYN24yAhgztMlWGmdF/
52SbkkwHO1QLK+FyUAOQmcqBuV40YzgzNO9992TngmWK0d1gaEoBXrfrFFy1+ePjOZ3kMf9zK7wm
398MCi6UaEwpfHrdRTieywYqRG2GwV7tQyWUepW0eRXH39y4inZRmcg7aKPdSqJEtdPHsX1AeVN+
GezWO9RhhaZs65n70TM9HN/sZIvkX3sYdU+9rIxw3AcOtkEff/l7C2ZyKgwBrBbT4LivUoWMXLkO
5fSlHUi2qXX99462qaJMU3al6g5jvU2HT5L54ivjupOdRVLbMwvnvU5MjoVI7dXRsrt6K7nxIiqv
TU9QFMK1Hc4lxN9ZmlPDprSHGRhqdMHtAvtzWmfKvjZT5x6qgvfr45l4Z32+1iTeLKG+UWXFTWii
9ltSyoZeOC+a080pWb0zRlMqeerYsa5g1LvtrEOrCPoy3gAkKNIw2vy9DoiW33SgMrtSifsQKxu1
ekhyYxXKc0o17328mJY3v7oMAZr4I0kuUyoWRXJtuulyVNgcgz6zD96b4Onp0Cidhy4sS6giZe67
K24WQHVzQK53Ll99crvbaZZ2bRrU26L8pnT9Yqi/aH2CS8jnznr8ePjf68FkJ1fYIFZtnpNH6+WV
2VTrJMxuR72YubbeSdNNlfZGKWi1qk7qbRR1wyc3iZSdW0bOM6Lj4S7HiXsBZ1259Jysnblo3pv0
ya4O1TZo7cwl0vb8b6aHjofp4lwRYT5dFMrcjfnOzGiTK19pfA3fJ8rTaakIzVPk4V/M3MEkAyXj
fqYr7+ztKfbbdTx7HFSHuOL/cXZmS47iXNe+IkWAmE/BeMo5szKzqk4UNTVIIBAChMTVf8v1x/9G
t7ucjuizjopsYwsNW3uvvR6qXa6n7muGSvWVg+3COJ0r2FXHWzlMGCfev5nwzYxsb+ev61Uvlkuf
f/r3vy0+28MMAQprBI413Cu9sNtRPT6wlh8Gf/lvwWlwtsChjO5D1p3ewvSZ4nh2qJXO3uO4/gWm
4pUlfuklnC3xuK3YpDw8A0l4lUd8/l4n1xrpLyy+c6OhYF1IvJy+v+gf6jgrKueKzPv88cq+NEXP
VnbdLbEMM+xNcJY8KJiBLf5bioI0j+KiCl7/20PO4vZWGD9eMiSwo0Ttgk7tUrl+11bDD8p035Y1
+I8x/G9X/r9NJ3TdWLjo0XHnFrZJaw4+S7uhyTX17oW3fM7jSqbOrqOHcgtUnbdAwh96yq5M0gsv
+RxNjXRo7foJ2ZaJQJMA54gh0qWS4ebjN3AptfDbzvBvI0NMZobA83A3bibx2Zh22IhWJzCDG+hL
WKGEq1ew22orske/FeNRCryeAFYhV1bIhVTTeYGbKJMpDvfpXQBC6jc0pDew+pO7ENZAgNNdc+C4
9IbO1rqruSLgEEy7MOnTI51NtpnZQq+M4qWXdHrq3wYxWuK5JTXev126Gyniv5qOvAzJ/PzxS7r0
5c8O8gzYxHhyK7L7Fb1fcGnfDMrFV777hYX++3bxt+8OlXLkshjJkVRA0BF8xrmR9zUub3SGZ+Y1
/uGF/fy3yvRvT/GXmWZOpQNEsw0rY1ylyxbY5j34sdPPoTLXxKBn4vX/XYrO26bXpaVOrHzY1dFw
6CE8pQTidefdOAAfhY3KjLfvCSAREtUe04h8nfXnbLiyof125vlDPugcGtaES7vSZh123tQMcGyh
jQhyT5u6zPoMmpw67EOA32UV3QWhyuq8o8BjDpGCYAnGrJ/bNIJNmEfSvxi03QWwNvRxBrT0QQ5O
guXiTUdMZVwlZYtwsakmEJHMVxMGw0FwTv5yQhORc/DWS7Jq+wYJWJCb2HhboMPit4qCa5Iu2fqm
BlrvPCfZNWzehVjt3Nan0xFfa3i17lAYxjfo9avr3JFB9da55nFd7J2q+/92uTuXCClIlQZ0K+od
51Nc0pj8BWDhU5v4f0FE9fXjRXdhXfzWiP9txjI6rZDK1XpnI77kg8JuFEagicmW7lvioTzoQy72
8bN+f/E/TZuz7SnDvAlT7nU7Un0XlOYALR/R/ZVXXniscbenoAM7vDo5LqdOoLzOkmKxSFhUYkNa
8EEidGOG45Ut4cJ2dt5xEaAu2ym+dLsqhQauCqYG1vBolF1oe/XcuTS8Z3vaLJK6nkFG2kk5kZLb
1t+7jKoczmTB42gX4PTmSpcjOhg3QNEkMKvz1r1RbVKCddRsg6WLdk3bwg4Mepp3SvFf2RInu4/f
yKUhOAt/0nl2el3CdidGMhcKVE1UbmwD0541uHLwXRqBs+AH94pBGu5alCWoQnctU3AJSlzAX0FD
MfsQflDLZp4j/8pbvVQFP2+Abp3vk6xTyy6spi8VVc+zM2hh+oRQ/hCbdqeH7iFYANlR47brw1LB
6nfl85Ym1V/wlS8CCvM3j6GnMADTzQNJLcGm0xQzWmXJ0u6i4Ro/+cLQnJuE1uhbHTuT+ig39LAC
9Ped6A6Lqm9j6X/qsOl9/JIvPea0lf19iaMTNo5hQYXcXxIge0nknSAT1JTplBQD9DsgufoTLf/b
007f4m9Pk1Q1oxMe3QkV2Ls5IPU9DK7VrQSs+zbpEljfkCWxVyp4F2KGc7/ZKHM9lBsp3VkEd3tw
tr6kXKVX9t8zdeL/TlnvbL/S7cQU8USwM32W7GuIAvZzRSASF0PgFyHxqv2M9MPLMMR8ZwPaHWsC
hib8vEnZso6VVLEsRzIdTKmPR/fC8eOdxuFvozutk+3cOAdAIaF8WN16lPzFRsxRtxS+aD+jLPff
HnS2cQWj11VYDQFqceI+7l/g01ZEIdq+DBhZyK3+xkx+/KhL8/NsE4p8NDZnUxXslqbb8iQqZR9t
fdxc0my6t/2VPMGlp5ztQ6Nkug3qmO5YLZBZDy0pvDXuoS8VX4J6/r74E7uyBC5NyrPsSkDXCN49
Id2FStU5z7wKlkp0+/Fo/fnD0b51NgM4ktv1VNNdMAj+3FaruMlQhf9Po/SvDrQ69ceJSBQ3Ep7Z
7Qqx0mM9ZvoQDyx7MnZIXgM7du//7aecbRXJqeOKgEa+WxiEn7Ko9TU3jD/H4QCk/HOQ1lCnVRTr
ZUdCkPn6oUQnFcoeLm+uWbz+eTqhae+fT4D7IQAjft/uDBxcAPUZ+xuQlVIKw0z2Ex7u7tXL1sy/
suwvxPugcfzzcXWoVSDFAP3MKuLd2JjkJ7OLfotj0HpZB6F6DzRiwReO3jz8pT60NhBwR4vGDUVI
DntXcRVccNY19f/3xeS8M3IZnVxrNrY7QIfIljXUITzNxIJuM5ht8CIas/QOuuTlxUsBkytrXFd+
RDpc/1tK+V/2yISMgZpiMu0Uj+ZcDQlaLdrhhOHt+PD88ez881aLhvF/DvlAaBjryZt3MugYzJF4
fyCriwp4h5BdYmvvfvaq9tkbyDWvot95mn/Hx/8yXADqpJbCi8wuTBEX5WiRHmL4S4e6mCf4TpuA
9DdQkADXAW5VsqJLPUDOohugHhuI+dyH08+JB3GF3lru52Aso2GHofPLkxrRNaLoYYuQc9wzRLwb
NPc2G4lMUclILHcTo+J2yNTwNhHLXpZ6BdRNCUCjaIOQbfPxoF5YmOnZscLCBVKzxHa7erJHTugW
0fErqZNDOHVXlPxnvlv/m53nrZzcC0yjVo3ZGbXwNFYht31Ohor9EMgjPpBsJAhz4e3xk2BVoWbg
+yzPAhd0ezQGzKVvRn1lOz3tBn94oecCXNVXPYFIfd5ZQM32iaza/RwC1up34lp69MJ5cC6+bU3k
dQ2DbU5TRd9gbJZ8RgfrtczlpQ8/26GtZGMAOXK7CxTdZhozT/Arh+SFlBwuPP9cX6NfsWqcoXvW
Zuwp7ILKFrXvcoJ7J7yvawKItRRbxFd7XE+PqXqv1+GadealaXi2e7dL39mGsN8FQX0HKEV9x6O+
Qiv5kGV3kbTNNe7IpRE8/fvfAjYGIgbLAOfawTrQO0TrFJYeOsS2Hy+nS59+tkdlndQrE5XccS/e
+OoHR6jx8Sdf2uPTsyBGhJxbNAlOSFibHXyxX/1WwbJdp8UowR2njAKZYvrca2BVQK51LV34Qeey
1TWBO+u0IiRAiXzDtdigm+vKL7rwzs9lnLgVkgUKqekQgAdRTnFKNpEb5bZOAvuggra6suYvRAbn
jPagkr2xBDFTB9LebogGnBFB2z+HMOArQxMDcNhT/fLxa7r0sLNFBAnukg6Rmw99tGiU/U/KKTdD
opVtJNQkuYNo6Mr4XdjLzk2dK0m9PqNiPNR4R8BRVWZ+SubVe0vRmvT68c+59PrPVgsyT9EAt0Rz
aNtafTIADxXOxHr/8af/Tk/+YTs+t2waXCZFCITbYchm0H5bmIuamXxxoPVswf8l23hoqy1MEdBH
b0P/LuIMDZc91laItNQBPU3tk4n5UJrATpus9WLQUv267GBhs3cCV7KPv+iFqXouhKy9FgQL9Isd
hoX6cEekyR3c6qevKjzdKWlzbRu89ErpPzcnsXZagTkVHEg3ARjjzQl5CZF03C0DINYf/5bfmdE/
DfrZHjUvWZ06XfcHtEDAmxdNRmUfkO5IpRa3sumaz1ntd2veTCp7D9uQPbQGxUNSdWs5KCRuUPdu
k6IS0TreWMQ45cqipS1CdKnuRdx5/02IAhOOs9FQPbIxMdZSjAjliLrj3cRBQJtcYq+81wvjfa4v
jSbRj7Nt5wNsDYH7td36zoIVjX2RdtccLS7NnbMj28QdbGQEfoXJqn2y8BrooWAtZjNuU2quNXpc
CI7PtaYLbSjsQkfsOz6hLrdj6N1PSjdPtVst0OJBjy7ezBWyprDO+ngm/bmElpyLUKGogddNN88H
4VvyKdEh7DXqQGi0CkjgwoRPv0a+CbvCbxb/PiWz+29ZF4BZ/jkz0Gk8WFvV8yEhS++KIBT6JoWp
DfCHrsH6R1wefkrVKRHTCKgeyo9/8KVI9ly4mrHUBNUAvvOCXKTLguZmlo7EAPRV8ETWI1Amseb6
hhmhN5Dnwts16NWu7bq+yQG5u1ZWvBQM/MuSrFFLNNY4O1NIVW7iUSQgUAJlKPKYJ21Ru05umpbN
RUeFqoASkZHO0dzsXRMgX0jFJfHZLjKNk6IOZp2Hhc30PWUjoOEg5Lk+94l2MP6Lx5tMh+HPtMLd
vAACwb7FZvbbUmS9v2FiMXvPR0YLrTwjUtxX5uSF8/dcNQtTM3QJodB0gNG3eGfjgl7eaAgL3htv
EzKuATfI9O7j+XBhAZxLaD2gjRQHq+MgGhKiEZkGBZBy4zHi1akJJ1kPcDlstt0A6VbtV9fYUr/V
Ln/Ywc9ltWIevWw2MT5+AQlbjeN0J8dMvoASFxRVMkSm6GPcI6UyyT7gc7oFPTL9GjWuux0VCixM
+GyjK687eq6On1tuZAksmPxSLZ0PVaFtj3JiBJgTapOS92P7Znlt3xzL6JuycAkCviDqHzqC3mC7
Jn0ZCcl2SM42d26qujFfNWNQhsRLAZ/jHpTKbjgGyxzdiZZl24+H/9KNJTrbBpZlGgHGEdGhgcg4
ycN0nX7AR1p6BTwn01fJhAP6sE9fbTyqORfRmD52UZ8dJUOcdmXGBacZ/6e3cXaFzjD0wJvM4SHN
JIMvAsz1cNdfmtQUMAasfiLK5c0mVmySG7dUYh9kypZShmjFG5QH2Kc2PCtsPatfPefp2yrjYc7n
wQrwRgUSDYDy0faOyYh+WUia3jeMty/JhD0FPcLtruZBF8Or2cpvKVhC46Ync/3Q2bn53kytfJpN
Gt6udXPVMe/CYROdHWk9qZkXGgPPSwOqA6uG6SA9CnajJit86kNcFr9G8SJK5QMuvvCZ/gqDht/F
yzq90CmBXGsKonSXdYYWSG/C6BdOliglKs/7Mvu4aXw8QS4cvefybSZpy3rEIwev958EvPQ92m5V
EG6mEdagHz/jUgx7ruTuRBJwgUr4Ie1Ja3ajRI9BoSm3RyVmcDBibyFPxIuCt0YSzhFaVN5rmg3e
KwLK9PtiarOH6T8S0+kUZqLQisL2m3ijK6Hjnt4NqWSTI7PlPn38jc9McP6Xj0Gr9z+uwJ1JYKEN
96gDmXq+R7kcJh6MEPmcOBBKp8xFPO9CSt6XeQ33qAUHz5EamsNapf4Tuij6Y5BMsMgVQXpolyES
hQykBWA7EHw3h17/hTraPLFVJPEmiGdX+gPaVEi8oiMwXPjED0tS2//4ks8OIkZO+9G4rPh6gf2R
BK77zjXxXhIHM35kCe21I+9CsHjuA26jbhoW4MwPQbCSR3i7+1+GbGSfkYUfyJXZdOEZ/9Jek4jH
cWcgO0zibNetXrZxMOLIZwHF5sev/9IjzjbN0bDROiAE9z2MoPewf/Hvu0TKQ9Lz6sq5eOkRZzti
tSZ1rGBnuaeNm7Zwnxi2pl71Dp3v1wCXlx5xNocR1bVT3Wtv3zez3WUjNyUyhtlWV/JaK6X//zjx
f9jaz3Xq6cleb07iep9VA7xQYJo6v8PWxpXJotlrlMrm3vd06J2cI+bnoU5jmfOK6x+96NcXPYxk
nwH1Kk8N7IGfn7J3u2boTqb9qqbYC7JI37ZLTehmbmATtPVX0oIFAFbWFhp/xI9OEPj1LxpXLfTi
TSSfqZn/AtXExUXYBfBThgBMPEZj5/1SifYPhgl44JG+r0AtGEPS5Go19mtve/pC+655g0NDnEJa
aTPof8d1OYTdbEuc1JB0wLvhmcnQewJwbb5dyZAWQjX1Xzyd+nLyLcxAdFKRhxmBHPbwkQ0nmFEA
cxo6yQZeUt6JPCN8lCYjz/s0KFDZ826d0Q7sp+ZVKc3uSCKCT2Marbdu5vpBNZ5B9jcN27bga0DC
gg3a3KgkHg6S6voOX2IGsgVcckihPXoAHwV/2qPq/xkmXUFX9FbCSChCUjK3zaCSvI2d2YsWLbx3
XQVHfJ+Pwa/VGRw7Xj3Nd/EKVrv1++B9TMJqXw3AXOTtnGm/1IiRfxAp/JsO6ffPma7Ue+K6/imY
gmCXxWpMilnb6DYKHYGV3+h/pYYuZRQG4Y7JClSxZgj0xgYBKEtBIp4YCsR/wTIBZa82PYZVX/1q
ECetORSIyWPtpul1igL35rnwjbGgOpAm0uhvT5rmh6LoguFB5p7ptAS3iQToPh+qZDn4KbyDLHIQ
X3vsD2ACasU+LS6OqoJ2OnzJWpk+ZgOcy/IVrhMYYNRyj3pcwsNQZUGLv/IcQm/bjHetc/0BJ1Dw
wEB928oGBmNlHfmAj8vYhyc6Tmm55hNR7XZlVXhk1CUlCyHq36eLt4JfwaYvGH/xPsG9DD6cFBqA
PMTtuishmx/fcEOYvtVuZAJOVipIC6R8HBysyRTBQ6cOkm7rlIeKiEDUulmmLK33ogqj2yDQUGbO
s8de46WHExHzObujQds8yUAghIsjV48FcdM4b2hoARBjnQvqIuQ05mXfSn2cwA8FrN6k0x2yYyna
6CjAfbiouHSD+ZS+pWO64ksjMI7A0nBqX/FRgfIgLLvhI+NfkiaODuuwMA2/yfYErTKLyDUsgIEV
mtiLsX18kotUN4MPQV09RM2Bii6YNvD4msICZpnpvJ9rtsgcPTTtfRIjWhRsVt8is0LtgXCUbHnH
9emNBO4njRV5gzpSoW04PhWGrN7UU09/6gnqBxiaBQ38ZAcZvIIUMn6TqEhVG59U6gmtxuIH3NjY
DaYdLKbi0yUEXk7JnXHoJdGravd6TFyBnTn9ASVq+E1xPgNqLtd1pwGA2Ee+NaQwzZg+SORGPk0+
X99CDn8HeICOn22GigaO2vGNrt1Ub8YFOru8szCLhgxBdHXeatGqnMNjamNQON0TUJZoOZ/89/O+
7erv0puHrfOjYTvJyl82bQOXdSwmur7TpZ5/zdkKYnJkwDPJR3RU/UVEWh9G8CjLLuH9Z+RTxrHo
nCePcg3N9z4Z3HuEJfLOPUYe4AE635E6zN5hH2J/peif2Goze3Gxusq/T9I0gYrOrYhMZ1X9mis6
wS0Bcuevo+1TSAOmJiwTy7LXLmnHveaefMzmqb0hbZ++r4YD7t7H0Qu4K2IAPWHOXlKTRTTPejp9
7cJ03k61XZBe67yTpwis0VIrktNMr4jGX7EW4x1l/Kb3GhD30F6CnnNKKwMylufsTSaRqEFf2jrm
Du3oTY6Gsgbmz6l6jeToIBGqsI02un0Vlid6Q93E31i6LmmhGAPQmDiY2y1BPRSUZiea+UDakwcw
yvswxJ9HkieqHe22DtMuyZdBegGoo96oYaEbwtLKDLJ/H1llqn07B7Cxgjw7ftWZpfsVnOFfQC1P
ZYSxEvkIJS1Ifa4fH+NGNu8UoeUPAJ5nVqQd9gLV1suXsc+yH/UKDBtwYMy+1vDVuBvd2P9c+4g+
Uz53d1m7YDMY/Vkjm5sKfc+U5Ld0iSO4swzBkmz8dJHLRkeZ+SZbi6wGC2D7jPaJdQbKp7N4qxNe
Jcg9jYzvaGzWLe9rdoTIuPuezE1c+F7nIVE0VQ4qkAkn8oad8GgdxbfMpa/V88BmXaYdmV7gMtuD
+9mOAE7FmV2LbO2DxyYMV6DsePjQIWg6tGqEIrPBrY3nrXEKfYuRfILQyPsGGwOYQjYtyM9rkz7g
bF7v03SArrKS/mOHOzUMwzx5aKTrtjF6A25jX3iHtR+mMu6adpuiyHtjQ0IfRGeae208f19PCnkm
nMuymPuFfG4HyOr8xYEk6A+J2fkUctsCsr6wz6VYmtsGGimRq5T2Wz73coMqS1fyeMRkBCqvWEio
4SUbxcc2ozhVYqlesxgOb9sxphNuJAlkTDOyW/0Dq0H8y2PNKpYPnolflTET24i4wY4Yw4jpC7gW
DrKGtFm/Up6yPo9qC6XxOgk9AOKhWWEzJh4UR8KshWl3qSolq0L5Kvjcpaq77xmBlTeiFbeJhiQK
ix4Ep6EQHqmfJe4VD3hZ/FswVWBFxu0E/JXxQJhLaQdym6jTzzLKsIf3bTrep72BfHZmMMMC803H
z3zKqtJb/fVprCnK24HiCJBoNOjCeCF7rVLYKS+Qh6EuH6X8V4XT6xWW6F3pO6Kx3NT4bIaFPwoY
ER9dfKL0+tXoHmbUsd60k1lBqpHcWOm50iiWfBszbP85TKv83YAVuPWQj8tjuAPntE3BnIvQD6tZ
iB/g/GprB9gp4AQYCrIqr1A1IjcglcFEDqJlO8PnGyY7bfY+N0v4ovt0fMkofF0T+Kl+7lTUbL0R
oO8YOOgybfQ3P52jr4ujJM3rVg0btNOEDENZe89x6Or7yoVDMc6Vv69ir4FrXkYRogxtOPcbYVyU
4/nZwxr55FHHdKh28G+LbM5DKxG2xngzhzCe6APmjgSctg/m9RY+xeaVx2KaPzmjUToGIWIFxUtL
8aWHpfVXEJ3iT0RFNQXEeKrCHKdr2Bc08pDpiBwm8wamM34CL8TZHjjt0PBuMivR3LJM+lufhES9
JDbhYPVo+UOiHQSmST3jfYHTFEpp2dX2JHb3sY0bZ+AzWnnTWKCQ3IevRK023Rs4fQcwCkRFg/Nh
LsdomsvUZ+FLX8NxUtZmNrnKFu+uSbNua9IMgv1MK9iprDBstKV1kHJk0tXvBuHyllFD7vRKkqcE
VerC6UaUYzrYcoLX6t5rK3CseRyAYZdUSe7jW+25RF66Ml10EHayhYEs6ZvgKWwgu04+944vrxo7
8C4ZR3oXBEOSlrMXNp/bgHcPJuHDG9NqfT8hDQ+28ptjlGh+aPumLwLR+Uflcx9pWJwtx9AO5tsw
BO1TJZK3Yc7qd2yR8gDUN0FVAIdSH/Xd1xnO2PfdsLgtjm32aZgq7+hNvL9ZxrjZe6snnuC4v1JE
SWm2Z7Ohh1DT6pXiFvHq46DDfuECDKhut7WdUQxykT/ApRy8rgoDVLp5AB8SwCjMnhAeA09VyOEJ
2gBZ+QxfUo1rzFSvQJ5hG//lZuwIwlb9r2UWjuXWzVFfBrPvb0BOWG5mr23KZqAWumWp1QwoD+zx
izrVE9J7iuGyoXlU9lOmnpye0jSnERmO2uvqPfG8GtkOHIiQYXWcH1dC6dGF9Xw/DGu/F9ZEIVRT
tgtynUL5s5rWfjJZKh5GxdmNRPmsQl+mnz73dsEiiIzawGFifV3rqPlMaut9apWfQTGkpq44Yf2e
J472CebNwW1P9HCciW9KHFGgz6oxPKZkQWOYFIzuTkfDIVv09BRHKGriKBU/q1HjjKsXUkwcVqyG
BMgLAJj8YK1rGuQHE3kHGCvZOcVs2RqG8xK7w3Sr5JRZVAIydR/Ztt1yFq5o1J812qIniGLrKVUP
mi3Cy5EejW/gGbiIIusVuRuJXz/HUxDewHR8vW1ZFd1EbU0f4P3TbjLsob1OzSFFn/sLj3jX5knN
K5ujLXB5rFbjgWc8Q/UEZ0kAYJNa/aqX0N+syomfRKrmHSe2qtBymqH73w+DPV1wBVlolR5TUdm3
CVbj+yWj9Y2Qi3i28wzVboeeFqj5xmZpCq+bgMDgI0nuYCagNnXNui8LJ+meoAaBWJk7mE2MsVWb
WHTKyxdhiJ+vFc2+BpbEd1WyKhgP2BGEDXtKDS9D7+XxeIIsGsY/WR0M2znSwZuOSbvD9d+VqHCs
ezJ0A+huoUQsWyu0j2GC8q2aJLrTVpSGHnC4mtuhIdn3oQKnPKurlRyz2rMa7DhR/6yT2gSwUA+r
Y9La5lbAI+6Q2pn/yBJOvmeVcGWHdp0iRGrbHBFfARGN4Nq7W1RDD6ATZvvkpP5Bfzt7SWndvw4I
7HCyJEN/nJyCgJ6MpgxGwDxwfvF9iNnyFTu9/9MSFfwUAnfs1TRhQUO/SmB417NtiLafT2GzdA+s
r1GmA0/QtwVaymAuO5GkRFahOeCp+o7qxDtiMqTFSbSWVynqbymFhApzajpYNDeWyFist2mVDrBr
W8Me7SNtZl8HnzSPQ2r0hjfxcFcPBN2pk8y2UEf6xxk3y5ukirEWxzD7mlA7qU0bSw7ayVArUKsF
Mi35OPodnIlx0Fe4QPt6G8AX/14vtK5QTVX9rWlWqDpkJbGGtG9y01n46SPafq6bddqqWFaPbOzW
mxZx452e0+V28HC9W8KMf+Zr64q+CdBrEFBRRPDs2em69ouWRPD0r1HKrAfmtv2o1h1FLn8XoDWO
I9nvMDU7OC4eNBBJHapdVRPmjUfHepcmWevyhSxi5zUxOZihqn/JeMEdFI1Yx0qAqS58bp9lFnZo
eOxNWTGXQeazpPu44fbOJQuQ5bCA47tuMNnNPNY1OrjiBP+j1fUNzCVw440BiXE9ix7JzB1FxmlF
Rtal7X0H+cRTNTH/OJAAKpjG8jsGhjMAcEL/jGQE6nloAHDKXDyhNS7Q8Vszy+lL6Pv0+6LFuF14
1t1g94Z4N/QXNeW1sUilw95q5YXGlvpDuhFSpyAaxE3jbITefz4cmhCnpg1G+qWNT936FVKbyWPa
Erw4kMjcL+NGc+/PvDtkFlkfRIlge+VwfEyfvQYx69jZrNujF3vdcCENqItJCmJ3U9myCbN1izvl
cozYmhxRfCYlky47holcvqiVVE+IdqbtKjKymZY2vFsnXX9GVjisC+1nACqxqMEZW6M8FDH0rY0d
/6WbiboiDCJ4CmeynVGm1+ENpPf9exiYbh9M7XxX+ZJ+qi3UcnkvIlp2IEQ++kvcuZJrTe87f8Gh
mVBya+CzvgNYFqRGRF0L0jRAGUL1vj4gv+tvYDtoXzm0oVnhUpndOg/rGJtvWDZoF4X+Q5EErTB9
89CTtZpLjiYlVN5gCAt+sUUKNJey71Vuvcmg/ktbXizJ2n2XKujfsQd6DwsyaIdx7tLHCBHEF+HD
41hn4/qUZsYvQ8GSF+BEyAKn7TQoEBrEr1kPCgLyAXFz0w/Ngjo2hzZn6qMOWUYd3A9SeWUDh+An
nDDR8ygoHDwQ57h3lAz8Gc7qfC4arxcAHPSVv52byd8tgQz2DbEw1NeefOIzD4qUg9ci0k7ftLaD
FTw2SdC1HDaRtfWfiZTtcxP1/GfVyfBmGPj6o5kN7sSRXaOXRTSsyAbjStYB4l4Pbv2BaLLOjQUu
MINutAyRbt1wDyiNJO5TyK9GNHtjDh9N3ULnGlpaLOiWLLuB6q2nR2DL3BSs903aVW8E+2BduLkX
Ox5YsyVazw/oWLKP6N9fSy1sv+TpoBB3NcgHx7VJS+L5E1bwMPNdk4DWkTWyvdckrrDJp82zhe2f
yKs4FG9Tas2NqSf/Bfa8J64Hix1ispR/4lIu99AxjchNGdirdiHuz6jCIhXUVWtZ20ame9EjOQfu
Ttt8yioy/6CQR96ytVL1xlswY+9c1jBEnXJJikkFSBUuTTg/DAxRdyFxbmD9JsCB+3WDdj6Qjk6y
NHmT/B9zZ7ZdqbKd6SfiDPrmFlj9UptSKpU3DEmphACCJoCgefr61rGrhu2yy8N3db2lndISRMz5
t2U0hReDKm037VrXahBWcJhpFdaPzmTz//Is/5ViP3EcofKnWBXDTaw8znsna4yjNMf5OMwG+usJ
PO9aAnsaydxGy8+5MqM6rVvUU5YKvHsw3uwHI5H1XNtjjXxrYAaC07Z2uciRTzbVIECufVH9Bmgs
eF4VPbAU45bRwaRozkwLM6stoJ+5TzrUOgfAP21cyFWMgl1T+8HnYrbFvRMZ+cmelPPkz90aPYyG
YaaWRnP94mjfuBVHC7NMhGM743XTwQbGZzm2n//Qo1N9CLEtBzZolm57IUT/blrMcATcG+o3y/Dd
hWxs0eavmNn9LtWV4YHmVpm+829rt3KNW2QUr2YGdJ4UAoflGOEPXuABLp2ub1u653lxbbvzHd0u
RTIGg+/tzNzM9NU3s1Uec8XlyQoT2UGWn9zM0LVBgyISONMzwIZmRB27qurDkt4GK7/r6WJvni1H
tK9ZD66RBqqImrRcnWxNirYEY4xIJfwjy2Ey06ZQq+IDAlY498uKK9dZjZXkbwmRhv9jLpAsFv5q
JFUhYe+caJtFTJtC9gruJ+akRxY0H3xzaeYzHEnexvk8S+N3K2ntUvYq91zF+k9oCTd4b0pnvJlI
O0PiRRZeeXB8RY1Cb+luO2k9Wz8Ek5i5J72imvGGtPUGpqG4j1UxuanYlP2w5YNPCn1LbiZImLaf
F6/yP2yPySDW3ioeSLTnD7+tEcGkTfNQCFHu1cBDO8i2+VkW1KE6gJyU6E7rmYJbdpvFFvuQRE4n
0YEBZr64gwcOUJYLGfe13R6la2S7gFksMUO/ZkFsJ1vG0VZV+0Ft+XNpDyWNhDxoZ3nj0RafM0p1
a72fLG/LU8j58b4PisE/AqbkSQFurXbS1f37EKzjN0DrsLeHzCWPFWhR5zA+MOMU1g+GXV0q2y7X
2M/XDU+ot6VqyilBrn0gs/taLMvf3l2iYz7ls8lL2oj7rWUKEuaGRGCw84KGD5uMZlJmDrrc3N/F
XJbHaV7F76aoEF066DruyqybfqPrqR4cXs/nIiwHgL+w/96qgXDJSWx7eynFHomX8c4h2BUJYbTz
btZmdS5UOLOOQcv8dkv8Pds8dt/2RpAN+PHZwvVNJwQomeOX9tXtjfXbAeHxEkct3SudXsVe90tx
GMtJPCsXADfIm/AMeqO/uA1m8FFHca7wR6rO2vD7D01v4KXyx7yOZ+m3duwW1vwLGYhLDbtNUMVN
2lckHA3AeBOejO+OHXCzPdKmhpguioKkEXAmq7sAK0RnZYeT3KPfNn+MzcRhRa2VTr1MDDlgBdVS
85Z1O6soA7Bhf3seYL6vK9rMLy8Lcn5IiWZj1gat272wh3MzLs5+sFUHFJNBnjXGdCnYQP/ajF07
IN7bVXiruB3zMJwSN6zbL0Mr+8Mv2+LcGW3zQbx79YX3bjj2ekEtlWWUV031YIf/DU/7X+gj/mNO
Vt53rd9GRoNnitlad/0TNSVHxWSVzHXx9v/mmy3vn/lC/xmNevv3/43mHpHeKDOyyA8EHPcga/72
ICkVbONWWOu+yHr3xDTYvk7bWh9zzLfnyCrXs/AZe7uyzpkNBjEk1gzEjzphim2fQh7rx5I3+yWr
99n8VW0oO2gvt+0C2RJ+eV1HF8lqOFTTYWjvCMQ/cljstoWwzNpOI6ETxDG7gExuu+6eMPkclRru
wiz86fM1QG3oNPPzanRNzEBwLnOvSjRRClb0SEPKzuk4t8fi23cYiikXA8/rwOpuKsCGwJRl33VL
IpbthsYcgqK5Y12KjQlcg63Iz3RcWhFtavYpz0D6Su+9YJALvJpgpuHVjzq25eCPnMxrU4GCdYix
TA4j+J7EcMt4yYy9u5rfpf9qtPlNv3sOVgsFtD7Wt9Bfj0yQWu688bneYNrMwRrjcmzjsW8v9ra9
hPO8p6HmgRD9feae6+xTOtZj5M3v7tB9Le2DxmdkNjSw1I9z/dfN/gigWcDehbGDo8MCKbCgw5w5
dQeV5Jjc7Mo9qlxd82D6boycXowu2XixvOzo045ue4fRBh+LXgZA+yzsU1k9VeKXobPEkg/1WL5U
rXsYNugO+8XJtjhXxF2C7qzWuwg2HoQBL7y/7/vm5Aj8UqLx0yLwTuQcwpDoONyqNK+/56ZPV/hB
M38iKGrfI6bpWu6bCcWbHyahkruFJcS1z3NdnW5+RGNaPh3LPLTmcMqc5VSG6gpQGqv8bA+/aHve
+XV1sGmKkrQMztHn1PzJzDHtm+25B7YDF0oKEkyGb4gKcIrLaItzNz9kEWGgk1SQ+FBC5mUZf/q2
vHiAlvb2u7arR4dNcP4N9sMzyUVFF5grjFTmhxUpEM4kFM8+oUTeybGWEfCVE2ajACYYeUGnJ1U3
aZ99A0skY+Zdpdfqw+jMJ59H1jd5UHL/GGalAB97cafnBhQvw5eH84p/oovNAm4umo4yoLLKHp+o
rnpQUXvtwywxVOfHLeM2uFy598w21UN/AtRo+Y+LqwFki8co/Mu8EnszyJVtpNQL8VCDBUVu4rKx
G4poBCFSoxxjSa9Kj+E9F5yJ4QHOrIj9aD1vXvZOeDjw38A30Fapw2+Fh06HG34jc3qhkjQeyjzN
1a29ygNTMv5sXbjHS7fbYChmOJvAYxNACaJA7iobIWDnlRcL2m3rQVyz4lCw8TAdPRZTtPe2JsmL
l5FmFtbV5tq4BEu17TdJELFBqWAQPpjdU1s9jmFDOsIKc7Ol07wxc3WXJZyQVvt3WU2jWnFqYT6z
EQYtb/BKvY+Le23abV8507EeBXcg1FW3HHr5phz1sGzbuzVfKXgiGeXOXB/9/n6sqmSpdKLGX01U
f2RGcxkNtNNOdA7s8lwqlGAa+ebm7foWeYIdpMhlE+nkZ6qzPqGbd/+UFqj7wPuso3JneGS968+C
was1nL2orINTSl5W+RJQm2tPtBAYBPlURTpDlRna3dEM9bU1aL4keI5JDEEtY4J549F57bI8MTte
Hu/TF38W+72wxxi9AWpGvrnPPEAgsd+qhYyxJXvyjCBPlrXfZ76TAEftdfSutWZmKt90DkpONPzC
7xsCzmfgwBHPaeQfYWGOKPPSyuyPXvuLWfGy5OHBk++1jXjcUt/TJo/+Ks5zSDhJJq1kDDOwrl99
Px1qpoaxveTLg7npF9XfNcoAG7oz5uy3Zt8xC+4Zzz43VPx0bXNn2mZiSydxXU65tUyQVcbNXKQ1
XFTlo1xmG3SIxBDj8GCsJuVq9xGUru2+LxK4vOawcb9vLigT/5XR/lnqR6jp1Aqan3n1y82thOE/
jkIP+/yaZjCLBc/DKrqLP07nwnT2OqDEsJHx4tW7tfgOFR9D+NGWzc+utu+WQMVdPl/Xnj8JWvNz
VzRJPU27qp54Je3YUZSIufOh56honPqBYe3Don/JLni6WSe5JJY7A40M9WMXf65OGbEIThVsSW3b
SUHzGgPMMe/KpIiy32v5Igc/MWkvB6qkAAzM2CNUIxi/8X6ciO1PtJ4OUT3A8uGzFdFuG5a4dN7M
OT8VTov4vX3UJvlm+YCF5zLx5IcZfQHWFSlkcaDNOekd+1D3H/YEc1vui7VK+oqdJkQUg6WQ1isO
uLtc8k9X4qsqgAXMF7vzTBlT7cIWjPhHvQmYGGBOs5kvVuiAlc1eiXhCoZC9BASthjH1fdl950r7
HtESqLA2+QhN7XmkmhTy22RS/QFlIdPMbrpnMIp8Xyt+AwiJEkfGtgwXTNzTdTEGD4y2y+ZnWeTl
3VSs1qkyqGbl9hfqXOGibtN5sIuzgDOV8RrktU7cVeSXTXmK+XLQ0RkA0totUxhAa1TszNaAcYUc
NfdvKcroVI+25M0kocKLzVLA3vd0wp4i0/uZj0F4VcU2PADqIxP26qAFcWo+JmEcy968+os8qdyo
L8ohMCYZkFc/rq0cY1KozAP83bTLybbf0fdkxgQmAgktr2tU3K5PAMYuV6e+dj41nvQLZbSCwnhO
plYgPIKYJVLirxlRcQVnG1jtcQuGSztYbBxi2Gu0Za9lbl61J3cK2QThv/6VWKR5tzXiV57VIP+g
9OOdCVc+kiNwr5b5AdtJt1s8bCnlVv5YbqGW9ERc7WraV/ZUXtpAq8Tr7TC2kGehmyCSvYRVJiEY
HQ9FWWY9PlVRiLCoReZD3c+rt4Z+WpXzfKlC/66OQAwaiwOujvTrXBRvQkUmgHljJH0+pTL0s5go
Nt4uUT1vnX6zbOsk6vHHFLpXcMeT0wbGnpjqXyK8uWXagNvTr5LbTkLlO9qJ3O6xQdHVZpVqSvjp
+B925fNsD2k1jsfWch+pPr7vq+goHCPtJvNN941I2PXOFgGMiRWul2hb3xqLbCMBYz0GOjoVBWrV
sD/RpSLp6LB2fcjcAjjmVOVeFOMlHLxLA5wb1qq59IN5605cf4txWVJqeM7FiNyqKLPz0FTm0cjt
mPic12yL8qT2vD8UdWS0CI8R51Q3WnGjW+Jktbl4DLaq3Adb6361MCYgcqM4FmC0IhZRXlS7knWL
63EMSz+2o465wsg2aDddOjQfetMk5J4EOrt5noY6kIkRuuhUB4u4V6N1ur3pz6zJTkE/YuTkzVu9
waTS8qdX/zCtuJn5brf8DjDJ1IC/bbOvI8N6MsPVuUCg0bjodEr1zN2EIsUT49VnkDkVgfRt2dPK
tkGXT5v2ndSpjXBfVtK8hl3NohhBjKE3d0YIIkTMagjt53EkrVLbXpQgcaLmtJWVsw+ycO6OrNvz
h2XfDEO6XGm4k2r2UzuEtveranslmtCvE2OeI5WU2xYdBgUdGIfmYIo9wGV1hsbyk9kRI8t65pNf
Jawq4JjNlbrQYFN3O0ghRV4Ln5r+gmopoQYMl8TBFcnEvg43azcCj1zxp5rcot6okl4WPX4VC644
9jS7N0nGQvO1PpBVNUtYxKW4K6daHMNimp5nY+BzDGa/888u+hQmmogc8FsLY9VzXNaA55HLjNpF
9AeDjQ1c71WftSf4rK49T45djSe9UFuQOCtUB0d10SEdyZetOQTl0Iw7pP/fQW221DqSAJZGK8v7
vrPZ4YhnvMmMthwvCIWARAAfV50tRdqUHj2SJh4G9m6bh0tKmuUk3pVkRj6gYnQdaGQ1kXlWHFaY
zuETe+Nn3nT2PdrM/kmPrvUxTj05oKtBHvhgmfLZ85ytP0sZ1dRnui4feY0j6tHPrPHo8jwfqD2F
t8wDwcyCXPusA3cj6NiaoktByNrR8VT5ikssfEBaOOxyuS7PHX+IJe5cd3kieHkyEl9m7UPb+tGD
NxXWYfRNc9dF03AMqRtn6Vude3cI+js1DHXaLIv+IZRVJLO7mU9zzuKSmNzke1AhdVjzVZ2JIBMX
6f8TNe9rYx+Gyv+eS4ui+8YJ7qnPk58L6PeuJSiB38kGgrVv46SjXVUcoq4ID3RRo39q7HHYB0Qa
HSQMLae+WO8zz1UXJJUjmiIaBpUZRCTMerB5XAPo4Zn9A6/HqBcFVXedSxclzU2lWZ7C8qbnahqL
Ptm+0ue26JsfU6Wza97M+b6Ufn0ZRD6/oL7L9igRUb2aVcWbPpvNX+abOp3k8LnWUxdTo/q4hG3B
WI/3yzOm6bL6zlk1goNifMpZQehOBYCvQSVTaw0IZerEX2vt7ipvK36X3vyxgWPSKUmyUaGyZ9ue
etbY/p3c1jyBd8r3sz++mgickrCqB2iJqNuPOsr4E40AdBuqbJOv44RWb6gdbhkPzU+DgrrjkE0e
YVE+84lpndrBdw4TcpWjDZuVhr2NBpbaGSiy5ZJlCNn60Mzv2kAUSdlvzoGu1O8+41QqfdQU0H38
umWLNznSREKLed9nUj5UwhLXcMxuma8dvH1kR2gl2zWVxrqkOp+M1FJM4mO3/piRgf+JAhm+GhhD
0mV1w3tewjUVxhAmVVPmyUjL6o+lC8UpalgN220Mky0PQrhIx98FZpk9ZwSoXtwBeUM586k4dVMz
ivpv7aRMgtYb5D8ogd6z3DZuyoxt73SD2NsNLXcQzseKpNIEUaybhkzak8viiWwijE3hbXGAQTYJ
OqN50XDtd2O52gcaKhqG+KxADQNTjYfshkZDSkHqZlf4QXG2u2F+Fq1B9GQe5mAjEnXCkHvAMvP2
vXb4yPCTvI21A97WlMOPllQyZN9yO2xtPeOeHAwOe9qnEETIO2NEDiZnU+8kMPhpDtWL7HL+LGXx
XEqxpWMlxa4bxUJEn5h+u4UefyFsDCgZ6R/K2/mBbK5LiF/TqV8EGLTq7heS+wANElVzfdHnd9mm
/ENdNRHxmHzIrGHOvTN35Z2psO6PjePtclakB1NFxXWsFufqALymhP+gYeKr481zAeeLDixcWdKA
ox3g5fz5DZhfJn2jl4SqXW51Iurj3p4RUPds+k0u/9bSfJmc6WmxvDEhcetRTNOXqYWzY65/oj/M
J9Wy2DATNnJHXqJ4LcyIpB0kpLFfOq91GDQ/XGpDdoMV6LSd6qdRcYtK25EHD2z7METDS8WRmIDw
A7HMHNj8zfvd2smzGqfwNEOswODrj1ls6G3cjFeXGLe4KtSn2U/bw2a5xwil+mGWdvvTqrJ+Nwyb
RVQLAsVZ59/Cn2CO2kI9rKNlPuuybRL0RjyWVngShFuiCCuynYmTgFTfosQ24P0cfYhVOLn22IwW
XVtL7x4Dq+uY9+efipwWCJiSURMqLC71dgGIvV9EFHKL+dNRTxGXb2ZE93WucoqtN9RpnXER0Vyn
nU2rU9Z+5yF/h1BqeUWZjhkl6vsj/Tz23m2t8NA0ZXhRxu3iDiEH4HXc2MrHB+YwZJ79dSk5SxyD
8w6k+A/SE/XID//YBuNdYw2yOuq+Zegqffq4g6GRD4A+drXrqmXLaXhfnrSLIorNq3tyvG3+wzJh
84BQ/kwTbT7pj5xccHQChRhOATjDrkfQQ/WyHxI3LwP5ZLbItp1mNb6HHi5OOLX7vAmZpduSG9gX
im7HHjrfIqznU6TaKHVkwUQcuVZsI3lE9GQVj4s3+5ec9+JHb27rKytigw1ETwR8oqmx/vgd3bSM
BAPSV1E9Fu135Tn9UWrWxmoU22GBpOYCt9xkXe1fi40gyCpMdueI4ekimxotgteb0c+Fu+HFYIh7
damz3pfWjAs3N6JY9PX8tKKk39tlkWfQ5/3wd8Sbeiuqxxa2Lm1F/Ww5y8usBrarqKHJnsyksnx3
c43ib+igEzgbuE0Kx4wzjd9QofoFuWvxNanMei46KV/HoQ+ex4HmaGux/ZMaKP5eGsO+FIXvpU40
cRrN0ORkSYID/2T6ikihUDftKoDb+htrHn7mLVoCDC2rD3xj6Yyak4UVoKlKsqDEwD4Xb42r7twV
V8Cx1ZPH6eG1R2vLnMRcXPOOSlb/ycr50+2iBmUHjZDjEaq4jwuLz/y2jU0HG3H6uYOJgugteQqR
4peXzrCCVyQ0hF4KU4AbmtnY/6L12f0DweRPSSHpYmG6Af4yqrzaZX1kXg1CBl6lS2eNFm32ATfl
N/tpRitwMKUA0+uLhVvL7UL500IEiZgg7JiheY0hhOmlmfwkaOgZ2VH1gsli61BnPFEqKNRdizMI
5pp2YuyKdT7HogBKRAVDomKnjfKAi5iusDnc0KWtXucfRxRriV2KIKZuPkBkYPJhJ0YTZPe6D2q4
IS3++CVrRxzmbXmR2s2/hIbt9cuqfa8avL03XQCpt4YBtWrOQp+5drDCeO3NUOk4VZ8IChpSbVM3
AFiw+tauIouriYfAaHnLB+EED2TN5D/XrSlP4yrGr7GorVf0Sd6fRTtBatzo4izP231e9PMjH27/
oy5trr06ctgyKlmmKJPXeKQW9lbMsWWH3AictAhrOslq37/H+m2/+IZb/1Se6e9Goh+uSCKcNzk2
2S/f95xvHUh0kGXl1F3ibOE2xXIQ/tU32ogucC8Mv2yE3CjFguqx2Zwx8Wgd3Ikqu3pls33OCBsu
Dubv65YFIvW8We20EJztfXQjAMeh/mrEVL97URjyE+TzNu1zbJxM2pORq8exdE2ZlMForIx6VUmw
SIl8Qy/5pwikSHujEXs/COzrEvXzzqR0nutc/xWgFlwglNfGGuL3Dc8uKBvn8nO4cshobzuhjCvS
0ZN9Ei2LAvor39ps5RHK3mZaOloS/I9kC+bPhR9MGDmWVLKS7wwMbXFe12bM3zIlrECTBk4abGgG
/AM6vPr99NhM1cXo/C7W7Yy3vFJ7uEvRpHrmqmlZTlKo3Wg3ks9wKTcTlL/qX5spO4STcbyJ53Zw
+09B3z8ToGSRu1q7u8nduPaQIH4idU4L0f8eEZU8OTRitfZyZZVA9KKps5+7P65e320XtcbKD2X3
zNWtm3phdc1m92oa+qBq+jOD1T8j8dt5lfgOrPKI1g1kCOQYZ5PGhnWa844GwEZOFy3LR4Dwox2U
9RW1RhcXWcVIa0sfGJy3ECoe5qPR7l1t/O4Ri7TGT1kUGMtKkrmoJKdnSRyirPsdlNkuH9yrQH8X
L5YfXUaMMU4fHeAKDhONSr5eD5xQ4cHGAg16uHdqwTYquZWdB6MejGRpGNohcHxe6u2wrsVOmaW8
G6bxkht25B2AVvUvz8PB+9949/8r6vHm6/w3lGBbmrQLFUQRTMQoH5x1WPcuRkZsZLPx7OXrvyb3
/I9axl/+02rwf1c4fvgvKsb/f+wPvwVm/Z825f+rP/z+u/uo/117+O3r/6U9PAz/gS3ACQLHihzH
AwP43+3hofkPk9pw07d92zYD8xZy8K/t4Y75D9dxnDDy+YLIt2/Zef/aHm77/3Dc0DFDz0coY7v2
/6g8/F/CM/8jT4we7T+6n0tDrjkvoToGtaeeBhj1B7YNeZrJXeRcRw6CSGjU4BpzoK2fywQOm9pc
6ygrGwd0xER5kCmZHUWx8ogj0dnjQQVrkAKk0Furz9mZsNtXxCbEKC/1d12gFDdHSLWWroB07jfi
O80g+Gq4SY99Vg73RasZo+Rov7mubO9cy8GyMBEsH7J2/9hqYpHyzTK/K5ROKZV6SsXKrAjeaEX1
FHHjnhVHxX05tzfZf9dDfUnl1Y8R7e1fjYcKp5TUpW3eUr7bZaW8HfYKP4UzR4xFpIsZN8IHog0J
tTh7jeOeG7C4M5COfWngBN/mwqpfe7uFMx3niLPBRbsVpPwCKGf6OtDP9ra4NUaewni3pWqXeKgt
fhjFlHvcvImpEbmVdT/xbc/hxuIbS9vLXycZ1FCSrSJHwy2c7bdux/EiJfLwuK6l+JUFFU4H0/U5
W3rGMcH99uYsNiAgWqT1Wrpy+oPu1rwCk29twmFiMwTmK0J123gEXbBw7mzhG2qz/veKqeuGPJYu
ShLLrD3k8wtan44IExZFN1j22lrtdzdYocCndhjTcGrN33mEvy62WzTJYMDds2a8edS1idR4HZeK
OHuN3XHny5rmlaUaSZ8MeiuChc2tnOJMJa2PniymOl7ziIweV98AHHuu36hVmJ6rsVFPmUd4SLxZ
3oD6vHLGncLZlwpEIFXM7Eq6ttLq2rkGimpjQaRzs3VAPQctq5ldZOs5iNr8UFvu3O5qx2mtfQGg
1CW5KOALDKXrkUBcuKkqiqJfMsCuKMY++O6Jr6uwmK1tn1h42vI0c/2bYSe8mWz1tph/W9zvAXn5
kX/ILMd5KG9u2CVsUJattUdONPt4dggmvG9+BaiUrN0cfCL+cH8JvuuuhB/9rOaszeNIePIuQH2F
2A9YG+eBdMXFcRWATZAxXyVMk+tlzIWx60jsBOydvNpNoBc6LCFOcFIAtl1Sr5Cnkialy4KWHYa/
KeuNNFyH/J+iWud97fT6rcoLo933N0cX823OOrz5fv5HOFYPEGybO2tci3ZP3FqPyVfZrkkGpem+
BWoLVuTTHnhulZeumyC8gjWK1FR1ewCCcMckML2H/CWOjeHqDZvHAqvrlgTvFj0Y9Ay2az2RS48N
WSz9g5o976UuW5FGGM7FZVQyul8y1+1QGqsZn9ACh7MPwtzKyHOax7+BsgHO0KUF4KsRhu56Rjh5
MKaIkLxu3loMcHhfiOIxGr7SpBftD/knutm7i7D27RgsL5Eu6DkeUCWdUI1hCkPTEL3VIuyHc6XC
ckqE9qInfysVHjCO5jLp8HRhQtIYZxNRtxEMbButqJ80gr3Qb+WD4xEdgyIVQATDl5hHxjtctT2V
qyazk+N8iKaaXxuG+/cW9gpa34O08INwheaw/Wev7cofUk7ejK/XK166vGd7Liq937SBxn6Qi3+2
PBPAIyjs23HmIVE2e7eCpzdaAW1qhNVuU5soEMQHVh6H2AdPRBzwI3lqJv+p91r1YtlN+405Rv0a
nTB8yp3cuZRNHn65tZQ/mSWbLwf+iRkMO8mW5I4hfdzUrP893qc2BYe2l73o9WbFWurl6nsBaiZE
4RPKzOwGYGA2RL8/hRaihBJ3JLaQfNu+LKm1AdUWuG+UHVrMY1TbxFyLwQM3h4kY06l+KZINjjCs
OQRxoUHTPPwUH73vdTIt8NgUJ8bB5SNHHHiT8HYWm7xtYW+3ajECXgWeapLQwxeeVTfUsmxDPUBx
aqzW7Tboy1TqASdqTlnhXiL6R+9COkKRbgQDoxSuM5KN2r7DxLKU5bMI6+a9Gm8pe9kSGVcPMSzW
3IbhG5SkDzgZgi6rdzngN/UZHrqjrvId4+BMLOQsahI4e3WmZlJxWLp6gYB2OUhbArJ+Td7Q/vYw
1O50YFEiLJWCqzaqt76eGHl5knfjWASfZrMNH/kSOe9Ai+3BLxzU1wxybc82NoYfdRTpH1D2MAgF
mAHWwGBg6FXRGrmoETYf0ZAYvPfGbclpGSfOilkORhdjcMw+y5XcmXu0rDgmNlMtf3Bg8AaNkrZQ
+IHt2+roCAHfkcteQlvvKwwdf1ffMO9QIrYvvbM4O9MUK1Up8qaAUTVVQmsWRjhKrPVOZU374Q3u
puPBF+oHpJhtphFJaunGR5J6UeDAehkaidLS+f4XPoEAg6bvWo/zVN5yJ1Dmjvt6m9pn6oOCtzya
ABZMVH847xG/5v76upV994k4CJ/EbQs/lBERi6TfVTNmGjNC9oX9qYsrHfZ8hSoaG/l/Fu76wFp2
KLK2s+QxCGKjWijE6vz+oHO3eDCW1f9ReIiW/X410YS0loyzyJcfJa3ip2DelosaQbFaJ4eCHzcE
cuzdqcGvjlZmEleXsI07ORbGgz2j2EUFPpUpS3T3Z3WVSME8rbTxlT3HoyrzO88XN5FUXt0HgTCf
g5I64mQmueOUbY2DTbztMoBEtKXsOZvT79p+A/02lPyVE9x5sqjoPQxhZ5/A5aujR+DuWQS+jx6n
5kVWZmYuOyNolzuQhM5OMlthPs+51xZisZvpq3BXTL6BnhKIfPngYht7dQEKQsYoS/2d7Q1BkG5C
K5Fi2A7O4AFye2Fu/DYtI3ibSlZYgETCzBpblclWRc5J9pG+cMH4R8803P9F3pksx41safpVrt11
IQ2TYzCrqkVEICIYHEVSlKgNjBoS8zzjbfpZ+sX6AzNvGYVLBNpovetNmimUcgDufnw45x/GXeX1
sHTh4PXXwk+DFNqYrlxBOKz3PiJMXMQ8ElWNFXwb/Fr6hak75SRN7qWDTw0PhRtkv+GCBNpuMBAn
FVE43ojcp/Kto2uxgcKqAhxR+k+Z0sSOnpbZTYZgxm3pAYPPKnxYgNBAmFCH3jH1fNzHjRJdI46b
HSArUCCH+H1FXZPUaSX5Ox2wWIIChNntNH+yZYj1YQ+QNt83GYxfFJzsKyuGngTWqUNFF3T4Ns8r
FFUUwXzjfpeCAE/UVhT3LeSpZ0yfzRujdZsLnSPcltlg32fWmJJrbBpxh9/0iCRC5MNeqW2fNBf5
jttOyfRLxPvKZ9t2y+EUVVB4jwHVFdAGWZZ+CiEFpV9AFvhPkKqKap8BI/rTg392UGA6HuVsGNqd
r+SRe2hrJZKBi9g+dW29bJ9UAeHEtV0ugZAVqAyOXZOTClF7cdeZOeIGWh6xqahGEfjHOKlzlj6O
+RTL4FGkjj7mybHT1eSqRcxqG2VwADeSJcnHVlaqyyGurUcIG9F94CN+VMRKs+WQ7F0UJGuv7Qzi
wEapCw24YW61T7lbtBc9qa69F4hJo7gO/E8I/hcFUg61nm9sQzKnt4jv3M7X7hBjYGHED9b1rvS2
Y1Pogh4eFJBLEhh9SsGfqhdbGOYXMNSbsgAxZNWoFfiV2ewaNDHuQ7lASYgUXHFkZ0JrNSBHqVH9
r7/DbE2Cn0J3TdVhcCtY6LZX96RKZBugpzq0gOCCTjw1eSW+sKvD4JGg8VPRadgg3YoCryxVVw1U
/peqrqHDlIO2bVKl0Dl+ldWvrEyQi6NOt4dcliC9Y+hkE5voHquYHHWFUqXy7dmx/hXET3fhkxC+
LswpX+9Z0m3HDL2kwqaBEWm9PWg3D+JlWJjPEC7qgJqEIgGqD0b3iPZyKt+Bz6jk+6IEoWiHGdPQ
rNuDSynihD1cqQLXRkO5DV2UhrQREIQdZd5DRB7dxRgwNR5H6CGf/ansRSoXL+eCgy3iIFjjbchH
wgkoK7GVgl7KOAdH1Wd0DShnVH0ef7WFpt8PdSZ9Kd0xcoI0AV/vVbVT6KIiyuHD7BLNGL6USZpc
QRGkuk4OEmKUWSS7JNbkbUtoXA3V6Pr7Rte1Z9m37C9jlLoHRaumLbmMjHsvU9EMBX0z5BvyosEB
hbWh2EZGBva+ESMmoLYePirk3S84RgQXQijuRZXUcAoks292JtkaoJ5AOTFy0G5TFxqYDZkLoGvs
fqrUrnocSKUj+VknbHKDAV0a6MrXPh+zi0RjbmxDpbWARang0agjgVPOURcDA91UzXWg5x2sNqqc
UKC9/JgVyFgC29Ax4p5WtQ0HC/2aJd7ltEyW5rFqdJXj/BCY6GxoYAlC6DFXGpevy3Tow+sob0b4
koLTnmyWDx6Irz+trh4uzLLovruSwtkNpv6txKXoBdhqSj5YiHinlQqqPIGSm49tFtvdDrdalpSY
7eEF8UB0JjV9dJ0sqdg/ZYSC5K1G/pMqJuz3L4NVQgv1uVVeD2XbvohIUT+FsdKjAqtY+t5Iw+4r
JQITdAO7BAipqLz13cxNbvMWkcJtK7USqNC4Hw5oMIiNKtn+jYk7wc4K+/Rkq16yj4KxOqLXOO66
zBzv0C6orvQe3Sa5ZNXSxHR5fs3b/P+cuppMEZZTVxdV/FL94+6lfPnxK66y35JY07/8K4kF+fQP
Wzaom8uKoSjaZFHa/arq//qnoih/cJ4XFpLRplCI4v9JYinmH9yhTbJYlqYIXbWRrvw7iaWIPwxb
yPDDdFvR0Sez/vnf/0ly0PuV3f2VnKpmf/5H2iR3WZDWFc+cZPTmOSxcaOyZMJ3Ebp7BAKtOgEtu
ACRBzNV/GJzKuhBKUSC1dyIxL1TuqyTggYSEPspY3l0GSgvUqnZ803F/v9bb13iV4X3vNWaqiMCH
1Kwzh+oU5jISA8A+4BewkdtJeglWiNMCtzdSZY6kDfWVJRDgKPQKKaqx+VmE6lOsBzduE1KFbpUX
3WRvVSSAjGbF5TagHLmHh/3YNXq/Df3hKa6HbNuPYQTgILxXTS+7V3TsIt1EPsVN8IzHyJPWBxdj
Et6AF7vw40SnoFt2xzSuvGNSSsIZrax2ODl7WEuOv4TlXpD52IWjd1cMFXjvzEGG/bFImhsziUy0
7fx+k1q9BK5Jfi4kUmkGvmlaftW7Ue2okNHTWH4YcJHYZC3/Gbp6zYvhXQHeaZBnyuQoXuB1U/Tt
yQ5h47XI5MGIIGkfqPeuhXqbzaUot7WdAf+uQS4kcPOrIUcFJTUvsokarvcg8Krq0Jrdi5q3Alho
c5ErgBObktOY2HYdpXCALdDa044MqJdHu0j3jU1eXdlcZB0UZzzYAG3Dz0hcjgVybrFuPJoKCr6t
2X4qCvPi/GR6VzCUz527piAIJMNttNvT4HZ3OAFcIv0OnkhEN6Qz5E2rt0hOQ4NCPN1oKHnAIgko
ipGsqjeiLo7QNvdB7j2Ek1ufrf5owMUcRohpG3CzX7WMChDJA3Hy/L+CofGKcUXtkhT0u/E4t2OJ
KDqioSgj/4Fhjx0oJy3sbvG4PKCHcx+AxIbD9mTa8XNryE9GVG/txN9FWCDmZhVv44hZrBRFvKOY
Av/DVq5srdraZnZPzWRDKuJ0vo9f/T3fCViLheltQcRPc/RDTICiTYNqN3AGJP72buPfw2vjBtx7
P0rB5LGyx1gLH8ayareu78nTIWpbZvlVlindRjLW3Nne09echnxG2apzpetrsHmnNsk3DchawXWM
i9f5r10clVn5h5quAYSYHIM+5FdFXFxVNReMwhjrnWhVUJpmWm992QAypCsH1mH2dT9wQcMlD15S
cQOS/VvXq9FCQLXMg56jCexfzTh4RhzmQVGrYxaav86/LRvKe0u6NVNMHTCnoeiblSeh/OqRn9C9
XzaoxYjDpUBwkYzaSrco0/rx3iSYCacKVsMgCZripGTdhYquo1EkdJF3aFULdqm47GSU9Liv2mLN
ZGFxKKbAeVOJc1MPlYUYeW5U0x/0wboMUa7mPMptrOqwlA4w2yqHXvoceaQjhxCLBwGu0LhvkPEg
cV3jBRzAdkY4p97Envw1LBpAXmX73c7gCid4TWyFaSXb84OxuBjNdjZDDJLhDlZ+qrv2OX+Vugjs
nAWkIZUvvJc2KI9ZnT0iOvKZE2i/tXT4N6oPtBTg2Zb9xuEcV+9qlAdJjKPRKCA3G5ddH/yAuXnf
DTn5tCkvlCuSUyXyinnlq7X5e4M72zRGqyo6X9eKk5kXe09kN5E+QV6A52rGY+l7t2M07kf5VKjN
wTUQlMOEKWjrU0MaoRHSbWkVRxzOtn1YPEuktXIJB+e8c8i4HnW5f2kyLnBlcDWI8AGXAnllUk5F
wfcm5dwCKE2lGL9muyAjrTkpolsQ5lTraqxxjx2joL2xOxAf3tDDgusbHFw66EAG6k21SxYzbrr6
QA7UwMHYgk4GaMYyqwYJJUD8mJNuhAuNK3UTDcmaGOhMDKRcdT+jl/KkucrnIdO+2UqTbbooPjRV
8CJXGDx4dnmf+vILKaUM6s1waSXcnbu0/ZzDcjw/0971+GMNnBsUuUVUU2RR8hM4pa2RBpeY+50S
w/7VClBGaXMTlV8Zz0sxanu9rJEJMfZpnK55ii+d4czZlpBaYPdU5uwpymJ5C5Ez2bIaAw1SKv8u
59BhAyPf5RpSRmUm30ea/gOOc70NGpMKl62VE054gsN4u3gQxHTzE2Er2O1CaTY1rDosW5QGBb6S
ccJCO9nlY/0JET9vH6j1pQkWAfj9ZRK3l7qUQr1LfVBivoWZuVXYqL+ogO276IDGAgA79WVEbY5j
HND6IkF/QpHGakdyHMZSBaWPLSsGgybfZyQY0YMuvwkXk/JCuHeQ4fWNlkk3bVp/jmLzi69Fz3GQ
XllWdtTj7CrxtGPue07fGeW+8PXn8yP86s7+Tkias13OlKvOMlq1OcmT1n7lFY9Vqxc7HIjZ9DSZ
dA2Et71WQlWWmhqRzC5VHXDh3o6tOtpbHFS2qIW+2KA9d0GuY17legB56vpUsn9uyp6D8/l31d9D
TEyzcbZlUnr1ipbq9UnWuqs6ue/bG9L1d7oWX2ZJcxsNkWMb5ZWaFBhdSD6E2+jQcENFdBILDM41
SCdrgCbRo8v88c9yED/Msb5HLfoyS6tjgVpTZslbJJGPJSjnWPf4UvcUqkiUJdEhyr4NhnFRkGHb
DmZ5HxnmJaX3OzdJHUn9FBtXDadXGhQ5atDm3jNYvfzYOf/1iyM124NdmOFUGVr2YMnWD1qRGw9I
PnpOjdTbhWKV5ta10ILMZJQ6M2i+zEd5J0HUmPQXXgJwnUc9HIHRgVB0KqolMGesxFHUFn6KDvy5
GpCXXXnZaSt6b1rNtnFpsMilsMecwiQSKtodg3eBLuJwXUWZ+eTF4JCzKeZkrTEpr3PL8uDdolvh
3SNClFQbX/jBnRWEzUOXWNJ2xD/12m6pE1BErEEqaMmefCrw7mrliPNqHPPeK89OAQNqe4Ek7OxE
JrfejTqUJ3jnxhEdFgUsFwh2zc+penN6RpE+6+DMpdbGaES0SbziKhyDe4oQt2IcX/Ch8KDgcpTO
Y9BQPcq/SGy6iCuD+AB3HNZOHJsxMDNV3iBswZ3GRJG5iGDHVUrw3NjeXQ1QbIv6tU75NoqOmlqo
EMpxi4h9/qJAgImCMWC8vK4B5A7hvXA5B04HSVxQs50fkaMZ4mer9O+CTjnkFBSvXd1n+noYEaWO
Ab1LomQug1Q2dGjfaOk5ZTud8+W0P1St8aWOao7YJux65GhrKBhx55gQUPcrk2ThrGfOzjFKERkN
N9r8hIAOXZVzvaiqjgRrl0CSJa/obT0UVbYelGKnRrwS1lKVgyBFWDOj1OFACP4SDeVToIunbvJJ
H8mBtl5kXEAC8HcDjtS78++qTDvOe7NjdnQBMw8lKMzjUxRZXwAPf6t7+h2J9ye9FC+Z6t9h+ftF
Vc0vierfomVSH+KsZEk0oAiMKXCRQg3uKnAWQxjcr7zUwoI4N2XTWFv93kxJcRRKcKtAfJzOS2r9
4GIc6ktG9yRU2BRqPgjHV9AfDMK0O8aFdEIszDcPrCliyscKqKfuGBzKxvVWwmmpw+bGYmo7mCip
yDlX2rEjzgt7A14ZvbgYeR+OT/0FgCUE0I1b3HKoyts16oOGkB1IW+22j3v91gfaspcAJZFbkDMg
utDoV3puYX0yZgcLBZ4muGylPaV6hJ4+JdncRKfJAwHcfC3bzDGI8ibV91qNBrzif1p57sI0mpuU
weuQFTWmFuEGMKko/cjJlBMLrEvftcC1yNATUPkX5i7qKfqH7ueqckFr4limpcLa9HZ/OWpsaXAi
V15p4XA79zBj8EVXKEp/Mtv2sxbG+OjU7bDJov7ORVxvE1GhQ3Au/UVJ9jJlpaDq9qCTC9iGOqR8
rZZCB/le+JOIM0hl+GJY0s35d1MXUolzlzPmp5w3Ut+cGh8UFDkd75vLYRmalIJeTZtVaAkVygZO
0j4I2suIVFlNoi3ialxCQN62ikbJy2rz/dA2wYnzZPep9oxgBwrnXrSaMxrhs2lyv8MMABm0esXw
d2mzntukucglmnZtNRO2+7NAzt+pQtAGNWyivEyelaj+1nnsD/qgn3S9fhEkItlLUO4BEnWTGCiQ
BrBn9MbU9vipU57tCYO0J7mEBN5ajL7n3sWBau6hBj9k9KVONCdVQZjflsNrpUDBN5DTn1rRIGaY
ebdoOH/O4/HJ0jPo0Wx2JpDDjZ7wdoUmHkeL7apwASRxGGu6nZSr9eF19P9fZ/+vgx9wRbI/6//8
Dar637//kQz23w+e8KK//WGyKKmHT82vcrj/VWEl8q9k9/R//t/+5T9+vbbyOOS//uufP7ImrafW
yHinvyXxp3zpcvr/7iUKqvp//69//zd/Jf5N8w8L7CoCiZYuW+orRvWvxL8h/2Eh3IIEF+7gtg3s
6n8S/5r5h4w2JHx3y0IdQEyG7f9Cr2p/AHRVDZs0l24bMn/1r2+/+2vzO5f4F+9tkRZIWX5/k0ZR
gNFHuJwZ4PFbxHG4VnkFSIHMqFeysO+uBjxgdkIzIEj1kcsDFCl5aqLslI36ikPuUtOzo0idaXoU
QuJz4gCAv+yVU3VxNP6ayb+VSN7WIpZ6ZnZ4iPDs6LImMxzLwNdXty8Drbix1HGl+XePAYz+FN5v
On5ABMDyW89wRHnsbZeKXLNzi+EqKMyVo9rCB0yFprdPQCytityGEkUpo8if5w66vS9V16w0v9D7
r/miNx/g6VKhj30Ci3MErAEOU+ygaicrm/3Sy0/d9qZ1ra0koBBMGxASMeaA2UWhtp+tjNzdmyD9
OxDeDu+7mzr9Pz347QNyYQ4turOT6e4lQoRfoiC6TAs+p0bwOlKClcTfuzs1z5m6781zIP4pED4Z
hR7FHjmWtknafW3H+gA7dwOwGEJLG68ExNI3zYLZVMumoEaB7KliK6csHTwyAVyn4xaj7URcAGtG
I+B8/ynvnsb4sFlgV55vtAhAC6cqwVTFxTHu96jf7uvsus1u0C5rQmsf9XtTUldCZmnGzeI968jF
JDlP9LqWzGnZXyd6sbJMvZ/D5nNm4R6jShWP6nQ/UeNDrUsXvZ0fdKxQGj069kn6ULj1UYjyoizr
X+e7cOF7Xq353kwNN2x6t3QzvkdJf4ZcAoOkuPtY07PYj2IUFJRpaay1ficS3ekqd+XsuRCZr3eH
N2896rlRqXIonEHnsAbKbThwEOouRsXzVh6x1DGz4Pc1XwpxXRGOqsgXfm0es85YmbZLTc/CnowE
UqCyTy4QBmwet19y7++jz+KGsdT09PubjmlbHJQ8ULeoJMpQWRMqq9boRSvryFLrs9g2hrBwYxmt
fLI+QDOtfaN9cB9VZpE8dpSis2nZCNHAsgjXSO6O5+fhNGL/dgO39NfF402fKG4TyKRXhdN0CnAU
K4Q0Z0rVn3lOjQyqgrZSpVjqnVn04vHSynnIc6pweE5SG0i17nzoE+TZRq0aSTO4YHMd1HggP1g3
eInA6glZ2eL6Y3spGI7fpg7UglT0DfySIrTVgwt8GPo3SL7zX7DQOfK0XbwZBExqDEC/FSBdt79X
Qt0pk/Lr+aZf58g7AyzPQhXD97HQhl4nx8T2Jn2RstBxtU+aVOBp8YR+za4v9lFa7UxZurRwgzn/
3KVPmoVxrEeoFwQYAAaFuNRjcdMi/XG+6YX1TZ4e+aa3oAE3EgdKKKAA8sBWAgepgX909s/z7S+9
+iyQBy2x20zudAjknr+x2vYgtOblY23PIlmVDb8wENZ1ZEyFtyJElVJK1mr902R8b6hn228FASLP
yDIgKVscB+o4KsxXO2uOBYBaZu8njgS789+xsGzIs3BO9F4Z7ZAxQIniBoQwNUdAyL1xj3Leyg75
/jBr9iyslVDTczsqe2dUB8MJjKHfQuaIv8R9bH0oqjV7FtVGOSCCjJ6q02nWj1joD9R2V3bI9096
gL9+n6QlgsXg8rGoVRG5hiij7ENmK7yIT2Yf7rtSfjw/EO9PVqhYvz8HhgqspjbrHbfBsatSSfT3
K2M8dfS/TyfNnoVw5PYWpKMcghv8qAjjk94Cu4p9gCIgwFN5S8J2b66tsO9XRZHNnb7wTVhDShmL
0oNhpKrSY4NGq1kdVDhKLQ4EYGE1ZbwhK7AxIBvh4NiXBpQC70N7t2bPQj70SszK8nJwkHD7miJI
pKD38rEBmkU8anlebE1zLKLevUMlq98a4GtWdo7341CzZyGPlrRboQrGGBlIiILchV4H6BqHHxx8
2m/nP2FpLs+CXUMmA947c2yMJMDMmZOKrwhJIVmnIrOTrQTj+6sXSMrfx9+TolbH5wE/HGU4Zo15
CgMVemfwTXITJ4EjAYA2WllbFqJmDt4KI5HiWVLja5TXXxOIx6DPg5X06lLbs8iPi9GHpTStWwOE
F9m1L8YAj9/zQ7Ew3nP4lA+7NUUtp3fa1oTqIS4NN0NDwnAMeWW+vuY33gl7axb2zCGkl8qUR1A8
6yt/B0T2KFK0r4CZv7ThPTavzy08IfFVxhdjYFFIfXKuXnnKuJElGCfoCN4ncouoX3YJyff1/yk6
cdOwaGArfLIgFmpqsOvr+0kYZ9KXOt89S30//f5mDSmQ7NAtWF2oyaWPgu1o9Ndcuhfun5o1WyNQ
CTIB3iecaFTpsyn/KcSVheNSJJ7U7Bt6/THrOwvT+Q9ZWHut2aqhk5OuEX5jMbQ8ZKWSbZZ9b8Hu
ZHA03QHzQ9Ay60vv0qyarSK+ZiCJrEa4NUtfbFm6qMt2W46QryREohlfqcAqOrzGn1BG2txQUbvx
R4qtF0W6V2G8n//mpcGbLTNeJJClCehg9I+wJYGYGcdZsrK6LDQ+BxtxvNYtYcPWRnnmz7CvFUTW
ocx+6M3ngJ6uhsDmaUHvaGoLjMZLX4p0+PSxtmfLia8WflfIjE2vt4+4YB06Q7o/37QyhfQ7oT6H
qdiNrGG4Ff417kAX0HNl08V/43XkpzFmjmWjtq0pkg3DU0/iOak/ScrD+RdYmOVz6Ak8s8r09QrW
vg6mrgGCpGnpXrE7FJ+jfQcuXK0RSVeGlahamOfmbHmA5J/XgrscTqzDPSzBx9IOcHgsL+xRXqlR
Lc2z2SpRxkDPcEnE6Noo7X3klf6pQ697d77DllqfLQsmlOYQDWRMINFnI8vGNXRAWedju+IcOWBG
oaTlSBE68BdzbO8K8O92EhzPv/vSYM/COzR6JUFwtsc8YNgmQ7BD8XLblV8lhO8sgYRZdVhd0RYG
el7CR/yqwedRCAcG9b7DyVvO+3uZs0WpIVB0/nsWxmJeiq+wVJXLkd7SeiAoWnqN88zjx5qexbyk
hqz1MtaAOMzfY370PVG6D+VhtHmpPLf6qlZqkB8IGR8U4e3RDPvY5JyXvA3MzhoUOAfHUydBXwTa
ug9mwIDO/L6xe73qmXDOBsdscsnRI2gCrZB+ne/uhZPnvKwcyeVgRFk5coHFeLguMJ5/mq4a042t
EaWThytHw6VpOQtf18TrslU19oku/mkMHgLwBUIG3WEsipUlbmlWzrdytHTwEBtJMCTZ8xiOR9SC
VwJ4qelZAA9j2Mv2iPQW9J27Kky/IJa6PT8CysIQiNnhP5ax9UtHFjZDUk6e9j1zEZAtzZshvK4y
zo3JtdZddxhCgZoMHzoUtzlqmWN7rLOfnMAGGD/n32RhSxTTC745QWqjhoEjaj3OGAwPHrV7QLE7
aPjO+eYX+lDMIhv5YQuVfglUBFRiPTUeKj1fOYQs9uE06968up7khsWSpE6yblhQ6PuslTY9uFzd
RUK9itHhnLpQjp84uoMO3CYcJgd+x0/tGsb01KX6OK4M6dKXTh385m3aGkKraFkNikI9tZp779nG
7mOdOD3yTdP+SPUMJbzBESNi62V7Mmp95a0XInRi+L1tGjy0hRYeqMTc014qZpYUSt/9DktDPbJX
No6lKTZbBYyAdKwZGGyE4FtH1zhhNAhaydc/f6x7ZksAwBYdZ85cdUTe4ywif0Iw6GO7h5gvAUGZ
B7LO9DUnZx6OHjgwmzjUfejF/02mK/MKPe/VwRmyAHl1Fcn5+v580wt9rs/C2qitIJMTmkYd9Wug
9w+V3z62ib2yaixM9rnhVeCDmFcFoYd4HprCpKNNq/nysVefhXUrV2yHAyoOSI//QIHhOYvNr2Zb
/Tzf/MKM12dxattGUPURlY3SbT5pkYg3BgUBRfGfLaN2zj9jqXum398EbCwreqq6meoAt93VRnVK
Qml/vulp4XznCqPPAtawIvRQjHFw5BDfiQDTp7RUUAyAqMCiIHRrLaqWZtAsatVyiKUqI+MttcmT
Hhu7AaXrMVvL3S99xyxoXTys5JFMtyOTschr66Eb71FW3akydtj24XxnLY3DLHyhJfQDWvWc0Pz6
Puphx2f21w81/WrR9maIPaPB0d4iWaz58VVsK3cwv1aaXrg4vPKH3jQd6sFQVQFvzSlhI4b4RUpS
zmXVwcWvZNLkL8ZjnmQX5z9kIR5eqblvnlbiPIVOZjg6QYj7DoJB/QV6JcF+wCTiQnRhuhITS181
C2voYq0VmyVLKcp7W6lJhoOG5RkSLGV1nVtVjTR5Z297tfumxIXYfezrZtHeD8hGmR437tRQflio
oII03NaqdoDu+fKxR8yCXU9El9fTNUDAGwssG9Omyknc4kejuj/OP2IhFueYuF63zd6wKbVbXgu2
k3zRJqSOj7DtyjFg2hbeWVXmmLgK9K2csd6idoQ0m7a3cAzKgoNbTXxA2LthtTILlr5kFvYajDQD
D0lKdrF7NbQIudhWhdpttRLxSx8yi/guNtC4sX3O7PFDM3ztkd/ArB3eDsWCXvlc5CvPWVhZ5mA5
jhyVa2oYCaeRqdx5vj5+lmMEfc6P91Lr09e9iUlcbFNZg5LpIJFTZTvPj/tbUXDMWXl78/3hniPl
Buy7zNqi/o5ayl3cJScUUq5qlL2Hpt03Q7CykC0MtjoLebx1Eyg6VB1UuT4gWr+fjsTY1a5M2qXm
p9/f9FLqC1lBZmVwAEQDIw5j/9oKkTioEG/82O1yjpVD3MGIoeqSX8+ih1Kv71ERjFaOxUuDPNvJ
TTPqFUS42GDdxL20OzRWkzRfKWEtNT7bvRvZ1b08pjAQ+wgR+R4UpxpTmI9Nz1kQI+ZZSa7NZQpz
hmKDhtnn6eJ4vu2lssMc9laFljbEA3NTN7ObEqEftX7CyDSMcdAob9FNFmPzspo4W5hDc8RbL8EK
GpCBc7So/1Uq3V42s+fOSNbAlguR9np3fTNH1RAbRUvwNZWF95Ab/VklXzwK4jhQ/aSYcL7PFrbw
OQCubhqMqJCEdKCLPsk2HquRvS1zeVtUyIOcf8bChHqVW3jzIb5k160fMaHUAtPWxLeRiVMwtf5Y
67NQDieFlVawnAqruJSt5lOkrR00lzpn+qC3L55rJQdZUvthlZ3wq3uSSunGx+YHX/jd+bdfmkSz
SK4whc3Q5AJWIQ9HKyx3RiZvdVRJPtb8LJY7nPuGxGSOqnK+LewGBdwWKtSwstksddAsmnHhBjaD
m7UzSrWPLuOAA0+JqaDn7Wq9P57/hqWHzPblOtK6XgNh4ZQNoFyUOL0OzwQJBxbK6+cfsTBD57A4
L8ZuMcUt2imM8PtUy7Gj4kMILPS5f59DwEutwC54+xQbITVrjz0DHVvSyhF86c2nxePNFFWidMgy
s6OG0sjPGN4dwel88M2n8XjTNP48vRmmCudfPATtFI9I4W6b0N5/rM9ncZu5VdBYA8LdpoRJBJme
yxYnio+1PQtcCecVTQkE2zuM6qr1H1AJ/3y+6YVVWZ4FrJtUii4rTJGsxjkSDetrVJDIB/bIeOao
9h89SVmZlVNPvHOylmfBmw2SWec2DpKJkA5qaCJH0x4Lyftg87PgRaKvt0ufpb/T+/wGp9P2ogr0
Y9AG3crSvBC5c+SbP2qhogMMd8IIsWJdxssW2aU8/ETu9cv54Xh//qtz5Bt3G6nwUU12ppGQsWbE
JGulf5aankVu71PnL0qNi42GjAC61hd2ra8snEttz8LWCjWD4gkTNAfqUQfVpW2IlU5/n/dqqb/D
3NT/yKOhQgljypmat4hewfsWzn+ga1IgcktJ0W3qew/7WB0hMiykNqJA9X6DYraEAIWudpfw7qpi
0+BEh29JKTXxoaAIVqKiHHk3JdMjWSnxvD+/1TmSLM/JsUg6HYx30J2uupcxDjpNu9L6wmlQnavA
qW5rlMA8W8eL/yyNF8R0LgNFHIbW3gwUKajMcyLMrfFDK7E6h5dh0pjmsZa0zmh/zwvjUz1Gjx+b
47MNsFMowXNNyZ2uqK+6Vt+b+Jl+qOk5kCxG/q2JlB4ISRpd5YVGHtx4Ot/0wujOcWNSi46625P/
ln3pyZK0n5z+EDQwu4fz7S+EkDULId+sZSmrxtxxzQoYlWuhXBt0a4S5pdZnmx86Fx7iA3RMISfJ
fnS9nWxFH+P+4N3y+86a4HysonOPs1iA1EBr7WK8+z7UK3NkKPiXvKhlFhZU+MofndeinZbp1vC3
IOYiL2RhVM3Z9ueZet8iJCVAvA03jcqBr0GRP7A+NqjmbMsrkPJB3gBStydJqCslyHthabRGun9/
P1LncD01dmXFTQgk5Jvceztrv1jgKyKUUpK4tD9071fnSmWV6RYZQOkc6/k6kB08UVRMrJJIOpwf
4YURmGPr3MEO0gr/I0fB8jPGzXLvDQZmuwKJofNPWJr7s0HI7LBCCbDEdaGI4k0zSFtMXx4/1vbs
0DGg96CoEW/favoeGeynNCy+nW96aXRny+SIzjMuEshzjDYyjLl8iMKfff4rL6u1FX5q6d8PZOoc
GJdIXoBkiN06FtV0dVB3vfQTaGNkPUw1eDsISa2Kg5VJW6Cf7Ld717eRadZwl9HsE7nyTZ+l9yW3
I89sLnD5MPAAr+vrwFc+2/wrGz5+rODbJbRHu9F3uaicNDtRWi1c5WftItQVoKuO2ySJDStNQYOO
l2DBHN++O9+HC0M/R+e5pcCrDbMAp0xNfddR+6Dyra7prSxtyXM1rSLwjDoxoIvIbnEwQUjD0bKr
A2TL0ELnpt8XcKo0qVrZ3RZCZY7Z48yDmB9Jdgcfgysg+i8w0C9aPfvzfGctTLg5JG/wcmGlVoRX
EIJkG63wbkQK/D+xsn3ci5VZvTQi0+9vbmE63tBDXabIp2AFsMH98boUa/Wbpf6ZBaOZIGeOaL8A
phs5hhntpElkTXT78/2z1PwsILPAHc2wQfnF9tu7tqm3SDRcqs1aJnqhZ+bANaUyzV534bT7WEFv
fM/+5aLc4px/96XGZ4f/ECorila8u9x4F4adHw1NrBxMF6bNXPkFZ8wq0iLY4JUWfi/Gz73iI3Mf
Jls00a3d+ddfIDSrc+yaHhd1k7Q5moBthFtf8Dlgn1Y7k/Wl/dy4/Q32IN8R4Y5Nd9s37tfzj10Y
8TmsLRrVHsROiMyAUG6xssBvwn/sUnvlcLPUc7NYaAs1zLscqKIaq9dJ5OOLXO107ifSGjBo6Qmz
400QGK2sBcypvDYe4iD4EwOxnUa3kdvKVy5o0xR6ZxeZa57oo2moSQW9k3Qr0oCTwUxoOU2Q3lic
67U0v24wx11ZApfm8SzEBZxdz3BNHubJN5XbH0LMsT822LPw7ljMBZdHppgIFNydTezcRjfby5j6
/jz/iIXhmEPdGG8ZJ1LevnfbJ2mULwxXOo5qfFPIa4G+9IhZoPutGFR0aYRjmu5zM6o789Vle9iU
o/3p/FcsRMUcyAYRL8dOPDbQZYx2eYzs8VBcxoX5saVKTF/2ZofoBisMq7AznAaXJ6cto091rH6s
XqOK6ZveNO5Ffdy0Gd1j+NW1UpYYkmtrmPqlfpmFsy8LWBsNL4610c7FQnQbmcZtgE7cSqQtTP45
Qs0MUL4cMf7AYrTZGmZ6I5LsYwclMTsj140wEg9jMEfqsit3lJzIXBNVW+qWWcjihOoa+BYJxw0x
ba/Q3NgMjX/lySjFn5+Q/4ezN2mSVGeCRf/QxUxiELAFcqopq6qH6u6NrKcjQCAkMfPrr+d5b9GH
r6m0m1a7NCsBkkKhiPBw3ziB1tC0DlKvkFvCvLR3FclQt+dl8OyCKbSpX11b37bt1xA1pvt59r0x
QKaUQzr8sYPG6QBuvfe/YWOW1ig1KOm5chwwS9Gs/RdgG6AQNBfz3ZDX+jZvtkaq8bGNcojSgHMG
ZHCJA+Z7IbzDYLqPt33CynAj6kCHXoICBGp3j0El7+QSZjH20m3DX2buD9MlaNRt6npgu7pvDpPr
Q+skOpJFXnHGW1cMf2W+ToEueLQIwLqkhti5YxN35vaAnu3f9Uy/LeH4VMEoJKFZcJHEBYlsfuXZ
lxzPX1zoGskmRN535cVEZr/bBxOp0FhQfu0V++Ex/qTkdI3x9e/IIzQ3/ncOJ2h/t5BJujRHfIas
HwIV2nCweLxNy1fP+QwB8fzKft76pJXVUzSTFF0F4VHh93W6gIM0tUWnoR8N/kkLhrYUdArX0n4b
Ts9fue4g6ghESrHzemdcPo7cqjO03yBeL6bvhIjbQKruGugGrzqRwAENDeRKXyH8uZNOfVP3orsG
utEJUB0YKNtBBu+MxtqUd/r4vt1seI01qq2Fgi1u5j3b+bhlDq7YARiZ3Tb0yuIJCqZFtGCReyix
HqFk6oOf1bm2hTZW1VsZfDO5nQv5eLCTLXl6ibfyqX5tiugg5+rK3Gw9YmXzwRzNfLAF2/0LGQiH
w4AURdEBi2Vsc41efuNoX0PW6KWBmivcl5gQnyb0IqYROijsXPz/gtT/r0nMNWRtaMLJcTWWQTHI
dkDNzUG5o5x/zoUT/3x/pbe+YWXOeQO2kNwHU1bT6SFbZqd+9LuWp62PbND7j9japysj1g2d0ByP
taDlHOw5kptnUNIFP24afY1S4z2E5nuKzQTFQZWS+gECo/OVoGRjctZkbnye8qkFoeZONvynHy7n
qcjv6vG2dgow3v730NauUlDfRBQK+Z0pGaFLDUKXYLhiAhvTvkamTb4TEijOIiHj+QXNSuh76RSF
U7F/f+K3Jufy+x9u22jf4PXRph6jgVWLMpvA70Br/0r6eOv1L7//MTyDHBLcDOYevgbaflYM6cjm
a7TbWy+/ip9dtwEyW2NPgheYpar0+8xYAzGImV/jjtp6xMola4UndBQUvuDmfcij+Ww4uatRZH5/
+rfmZ2W4shbhbIPLvvdyc47binzq5Jh/uG30lc2WaFCMK4mtuXjjz0Y6p6jybvOIazha6VS4ESlw
MEKxoEmrwp2gztyUV64nG9OyBqOFkw6FD7XEXQByJzhb2ScjW76+Pysbt6w1CM021QBBcCypV0BA
Rs/dHap5H2cWnRYEPgGbX4uRvJZK8SuLvLGH1og0xyo3BNU6QiywQDdlfReF/cHx+uz979marMtj
/7Cxaiyc8V+WadBzFHBeHdmH/dBfefmt0S+//zH6OAnbxhpZbcYAGvcXF/BkwW9c55UB+9XCpRKX
nK3wRWak+B3Ezm2bf03NVkJHfmETcgl8hhQqWDD5rK4EBFsLurLa3An6/28H9XG9d3j4GvXuofb4
y/sLujX8ymyrKRYOd/HmdugeqaN9sIOZ31DvdG+b9jUAzQgPAmQVuruDbjnFBWTV6NUyxd9Fb0DW
G/13wwTOXNeAziPO9KZHO48fGt9JeE8OgzYvCDqS2EQvHLzE2FMXoyvosCS0gaYV8NaIsB7HgfyW
2iDHQU7arZ9hiIfO4vCCmHui+VQkuHaGSVB1OutKH3T/7bVIZWOzr+neoL4qWATcyq71FcQgZdjd
xbazt/nyNeFbFE+sUAr4GNlz0HKZ04TPv2nLkNUZkBuJRNmCoXHjO3BQb7ICirT1cAXrvDUvq0OA
hsBdFiHmJWjJ48Cqt5Drax52a+zVGUAgUa2gWoLjeC7lA27GEHSW6hrJ00YIsUa15SATgvIYJgbZ
0FMbKSCP4yO2/u+yCK/x4W7YK1kdB0oEdYBGN8xOA0miPPBlNkF3NgFiW1xZ361JWh0JEwH1hjdi
ATQXv4Qc7a4Yc3nTvgSN9n8tdoTAc1N0GDyPuqzovPtINlcO4b9PDV3zuOmiFwI83D5qKIUH3SsW
VZC5ItUAtDzPUe+9ZfvTNacbhKgMd1s8Bpy9AgjSBhB8Wo4pbdG18P4j/p4xof/FudH/0zQl9Fsg
P77ravuLOePZN9BcKv2qSggbfws3eH7/QVtTdvn9D4crYr8wVYvDGbrz6nXOf4Yly7Rl/o3jr2y5
CjWqHBwfclEnF4admDYn7K+v77/+33cqXcPsfJ87tRiQhx0HOSbePD5BteT7+2NvTc3qMg5daT53
VOCUY/Jxyd3M9MMh96Kb/C54nv8786UX1HpiePXYuPugXXzI3OU5OJaiKzjMrT20smLTAF47K2TC
HUdVqWXsHMztKRyKrBtskNEqvum8pmugXUlN140N1nhR3n3DnWdWxdeI7TY+Yo20I64/OHDpPrzY
+DDG4cmnZD9ASfri6+v4GlnbxlqvAXdL1S6kI/gEXZh7yeq7HgiWSIXXmpq2xr84jD/MzKUian3/
UlIZpsepDD8UcfgyzRAyfH+vbtjBGv01OdaClwPTNIzzB5BhZ0gh/vP+0FsrsLLgwHe0AQEY0sTV
gZkCuBz6QMOnBoJ9xfjr/Wdsvf7KK1MKvVp0uYKcVrkXzPayd0DueuW43hp8ZceeDz21IWT+LohL
lc5utIM2+G1lOBqtrJjmZoq4wsaxPH8JCv4YDtPb+5OyNfEr+0UuwG8Ce6nwCT9lMTu1QTRkIi4+
UZIflcyvYDY29uYa+SVlDYwJQD1ImLtvscpK2u1ru1xx9xtfsUZdoaMgH6wFyTNpKPKReV6fQNy/
3PESzJEeklhg9Gyv3Ry3Hnb5/Q8z64wZNO+w1B0UjrJWsDBVpG/33RybBD2wDAIwQZO9vz4b+2qN
wHIYUZJc5q2W5rWV4tGJrqXpt77jslR/fIej2tFA5Bu3VGS7F0GyGb02SQUoRe26x/46b+jWN1x+
/+NBscBNvhiRLOhz/Ygu6idofH17f3q2vmFl084EwL2MsfDMyLcL/1at9QdTDQ+L8lE0c67sr60v
WFm3gja0pfZyVx2dDGD+e+iS3ZR1omseNOY0CF1D3I04AZFV3VmWOHN/rbdva35W5l2VPCSxhxef
gqOzOCdhvviC3PPu9zVd7Y2pWYPIJCPDUl7iS9LUJw90tslQFteEr/8e6tA17RmJPCekyNLs0AgP
qXGT1eqzdbrzwq9gjTeOpTWUDCc2YWHo+Tsdsx/BvBwoiq59eI3kbmv4lUceaOWPFtzSO3RwxomL
1gyc3jId2uLK1XTrASsbriKv90TjQ9FBhK8o6e09Wu+WSlwxr635X1luPwwsb1oX52rsyKzWfNeT
YEnQ6XeMenabBawZ0fJ4GCCKhUkSATo3VXdWPbvNbtdIsc4trHBnivcnAGIv/Xxup+5Kxmxr46+c
MslzC95WTH2tykNcOOCx9K5W8Dbslq3s1o96CZGqy7kmjX2BmtvwgfU0enLR0nyIQLKfctua23zz
GiTmDJICGo1ZKmsvzUV9VMA01vG1kkaEY/5/sQZ0zXJmB9HXFEgW3IjK5pWgT/puYoqfqlzzbB6g
uMwDy89u3169qW5AK+gaMdbG0BysfOLvAI62ZE4qT6VKQQvisy9+zZDJneV3XG4S7Q5XLoAbprIG
kQENusjIswgSO/LBzeunaCwezCLPONuvGMolefG3iVwZ+xLEkOL1sE51YI5WtHdem3+fIeYb9cVP
VSOOIFD8yWSHvfi+e93Y48HK/gdDSUwmfFTPwifQEd+XzXR6f+iNHb6GlgUXbVvbA8kOkdCBJK1C
X3JnOvTN5Tw4jGVPM0yn+fH+07Y+ZOXAUQERAeNADMoh+A2G8SkLIX904yytToKFASZf58C8Tjza
GU888fE2MRa6BprZSTjKN6jkazO4d6znJKV+fa2MvDEra4BZ5zDZjdr6uxYcBpBL8wNww8Vdnu9u
mvU1xCwHsb4kovXB4DFGiQnHZHDC5orBbb38ZWP9cask+bwgdAaAhVTGf2wcsNCj5ey25mr6r4D1
H6M30QxqoR5TowbQOAyoqyHJDyqo9ydm47BY86C1lJVF0aJEXfn2hwde14TI6KQaeSxVflsliq7h
ZQRF6jqucO2eW5aNgF0lOS3slT2/cRatAWRBIWyUE/S5NG18iBdwOkZLC2J7dA7BuvZObYs77eT6
h++La91nWyu+MuK6bYfauMbfQdh5HwBF60/X7GzjHuWvTFgP1EHyGWVlBgp0m9PPoqibhM/LlaN7
69VX/lzWlYDcM6q/XgEi4sg2NO2JujH58D8wsYlMwxhCsomFImUQSAnZNW74jZ36PzAxg0y6lBQo
UdNlXSwegrbOHF0kBmpWV/bS1jNWllybUUoxAupTl4ig/SKGDFf9WUr30RnItX7UjRX2Lg//w6Bn
wUw8RSE2D+nOQ90fehUcRM2vRVobK7zGjqlKhrOghO1gwOrJV6LfWXSnXTkwtka//P7H21O37b1g
ohjdhUA9KYanxtjX9w+jrbG9/469qAmi2B1gruhIne4q7umEu/612/2Gn19DxUyQe6UH1Ysdsz/B
+rIn/MGPvQwRXH5jXZx6K+s1E8RZjAEOPqqG72EfICsz5e3+/enZ2jgr00X8XJulqfwdxQsf52AO
38Jitg8Om+JPNz1iDRWLtVNLi4LbbuQQP/C85jEc3bu80LeFKmu4mGbQRVXcXAwsPEI/NuuvdmL/
i/j4y6V0jRXjOlJQI0f0Ng3qYQCdmUvqfY35Spx4eKu1t+d1vA8lSyrlfy+J+uRPkAHLnUM4lAdm
o52tyW3N1XQNLetwn5G0xw2Ze8OU8KIiew/RcRYNYrzNEtdKoWZoRcet9Hd9Hxe7kpkSYJ4bccV0
zXkmod1s4wijq7rNYuIfLJjNp6bZcb97uW2zrczd7fJmxh8a0Bfa/XvvqAR/LeJrKZWN42StBNo0
vYwZbBAdYOQ+n723WF9rt9waemXnkE6d4uCSeaWcP1+GDqNrHElbQ6+sPBaxIp2Be+imOIt0+Sh8
fVuks8aVIfRkTjBGSAI1y7Gt0CQy6i9gzpjtF6FNf2Vfbpyza3xZ09a9WUyHLMo83yv+2E+nGB3I
eV/sxvnz+1tnY5LWMDMh2piB5h0BaB6yb0HQi6+kYvO1jpSt4dcuuuHEcaYSqGLi3dc9qZJCVVde
feO++q8qyR8O1CFjrWWdX8y2P8ezpGnL0SqttZcsbXSaxuo3dECbA6B0Knt/trZW5PKZfzxS1Sbw
gFvxwe4++l8rKkidTroxcxJXbvgQl3WXJ0bW7fP7z9twVP9qnf3xvK7mQ2kGgTROJM5VbP2kzZuP
A+BE74+/kcdZo88s8yBqWsCTo8GdfJy6fCSZ1SE4qGMLToWdGafASZRd2iaVSjm3yf/RNWEUwWUt
aAvH27ESGIvJ63+C3TkNavqCydy9/21bW291sjRzHbcFOFZ2AVM26bGzoUwa3cYhT//t5v9jZUiB
FnoIXOFIdNlbYzuZUsqvddxuvPoa+eb1FoI2gns7Y4cyUQxvPVJ1jedzY9HX0DfgKpwCpFwweeI9
gLD7TGN1cipESSND84JndsCoXIMEbezgNVYNXPgTj7vLp8z2lPsaul5zWnB6WzZ4DVabJuUr56J4
2lXgLJWNP72iHCyuABQ2Tpg1Xo3FQRTrso3AdiXgnbrLQqhiMQFgfRUU6UNWOiYpYod2Gahx2PPU
15G9ksLd2gSrs4a0zcSrCPktsF4EkJvynfiBU9Xe1ipB15izJW47EvIq3Hm6dj/2QaDPUySn25qs
6RpuhqBYSKfAwocsT1sRLUmraXQlvNyam5Vrd3XnjkLAtrEKZTbn3p0W+XDT4GQNNGPMiatoxuA0
Ls2eOPX3bpmvZXA2VDbIGmuGmM+xg4PRLXwV75ZULMsZgccLqclL2KKsXYjfDjd3pqpeOjTxewVq
b9oBmYrtSBIgHWAhkSdz52ev9Nf3z8q/HwlkjUxD+6bROeACu6a3+387j213Krkh+7GeW7i44UTR
s3jFrP6+emQNUmtHsJkUogp26GSfAZmPvl06yt7/kq2xL+fQH+fy1NC5kiRGj1HDIX8noGdTZNTX
9MpMXS4u/xsbkTWXVCt1LomDmSLCfhs4f8yZm7U6OlNFbwreUcv97yeQFi1x84DzeZp4kTqTKcC1
pa7lWLc+wP3v6IzUcTO1ODF7p8yikj7TZfgwadll1q3LG1dh5XtBFyF810HMUw4fPM89uFxeqe5C
QvAyD39bgpXxizhaiBiQm3f8aJJpEfm6ShyPUQDtCLmXFoQt3Uhs5uRCnWbARsF85M+ncjJ67/Zm
PkK3KrqrnHn5VPihPIqFtGCoCZdnNHrnWSFCdyfYwD41uv06k8Ue2rYrzss8dfdi9NB/XgzDfedF
7Fy5cfMiS5BdliKiiQ9Z+3PQ5oA7xT6Z70IZVY/BoOsvvq3LA41ycW76Af6jK9y0i+rpgDpd8+jw
arkDWllnbCrbFztJ5KVVCSkHFE/vl2EBPxeS+uX40OOtwXSEbpaoqqe0YVK90XZRTwLqDIlsY0Tp
Q4i2ukTgApynkXAhfCpJ/kU1l65Kj9USqpxoQk78EDSsUILk33nRN/cygPJrGLbOufILByyh3XAc
eQdRdxbbu6BsZVK49h9KgCXtZ/mTK5QWx3Jysql1yA5oJnnQJQ1S7ZifzFmWLwuYuHZatzaN88We
vMAuSUwXJ85yo6uUmvHcUV2fnFjRh5LSeW87SOUYRxbP1I3bXQygTOaO6PO1Xlgiug1OELo4Ty60
e9BtVqbNMJbJJJq7OFD0MEds2ROUnr75o+4PnmFNMlS6TDsFVK+9KP+ShZHzBDQDMujkvkSrdubO
TZghc/vsls6HYPLBxjmIH3mof1hZNg9TIIfUVcNyCONZ7dgUiWMQRHNmZu5WyVh3ELLtEWFyEijI
bYb8aAwdUNaVbea2Q7mLpkYkwTBrlZnFVvuqnP+h8xI/uzWCU/AkLchoxC4Utz39ABIoea5BaAj7
rIOTDY2bkoDg9ZGhSrp2BooxRkOQRysny/PIHlzW68xvmiWRAXq8Pd2i5N7neTYt5efFhyLmN1MM
zVmpSWf56L3QYO6AZysjSOhBhTv1qumgl6WfEut25n7pFZ+RaGlYkjeDAFWm7DPSFtVez42FejNu
73s9RN5OhYVEV9XQdFGSOwWiIMAu5GfchBbxsASsi+6lo3LxLGdpx8xrCKYtmgvmJuEou+WuDFU8
ZFFUzN0nuVTdhM5Er4jbbKkJIQ86oAXWHwDsA8ldl2TSdBXHHINWP5U6dL2sGqWq9xXtUKAQojA/
o1aYZOo9kHi6o6nfkAIop30Fw/4oaFeO+8GvSruT86jqu1EuyzfMYfSolj6qwUQ2uyKBmKP72OaV
X94PFhebZHAj8zx7FX/TYIo5w7x6m/g5VEWSdgY9RCDG8hOUr5Y480kfQq/WZZTuura2X+kYl28Q
XVRHVVrqpQPtbZQsuh9B7zG67klWOeTJBwiVz/vYpz05Cq5dHEpxU6K8A6qrAJKg1B+i3SD4mD+j
RcuGibA28tJ5csYaba65d6nWuPagPVf5KXdZG+9m5LDOEAcZn1HvpW1S92zKIbgdtvqpwPVSHvpm
rGwqAj7QxAGMogatOiRpstgznvwwlXEpM1mOjdz3fi/0Y+Xr2NsXvJUI1hZd0Qz6HPaTW3ZuvWdL
QMfMwpLaEwIjESX11ETt59JW87IXowriJ7+JefMWLG1Y7AAQqFqgOEBMXCbSQvzvbororE7otXe/
NTyIxo8+81zMNRC2mn+samblY57LFp/vyXZsEtC0t784UiTjR1EuJnwQngM0aBUP0Sc0uvLw0cS8
EKnfGMiT6ioY1dmTunAR2XqDeGqRhId284Kq1n3fjeyhjAbJeyhTec3wyJSO9Bu04douAf/IvFRJ
ibbx2Ek61qvpbQ5JpE7xDOVCWKAZl0kD7UWb7qErxq5+HqI+UPu+lQvPjxJ9b/rYwQ04zzEdGzYm
boHlk9kSNhoV/84or/lmxgFluCS0UGXHSSTn2WagiKvox4rnnpuJApHszllqKi8abSQAxZ4XetiO
lQizgjf+mwld88RyV4ILD9WLn+7cet4R7xDYl1L4Hdm1XNgl9Y1TwsFMPVrmxq7Sj10Y0TibaVGJ
rAW7eJW0wD4iaUkJOXuhj0MpD40eE9uq3mZRwbw8qzpwgh28dgLPDrARakpkT+t2R+nQqYS4jQa5
+lBhsKnmTQj+yhZ7DiDIMbxr9GKLR6tH78to2RxgoQO3TWacGfxYC53Tw4XLuMzKPp/sz7JodX/U
5bKoZCjwOg8sHxryfWqItqnibu6gXozU8zNsVRYni/6E7kVBU6tNbTfLIEMLTBQmTsD6L7lkljx1
CprMh8h3489tSUgEA548J5HTFHzIzTx4x3J0Q0iG9DO5n0OISGaTF44W1VA14zZB4jxMfccN5zQI
3U6clqrqvdel6+opEXVf6KTpeT+emFg69+jhIoepaby5feR6UmhiXkTTHKDo3ueJYLoKE+mAKfPe
VPFMd0I3NX0lupuAzhJlG+whx9iItHKmqHqefaXlTjNZhqdgCuHDjZlHwAlKI/RJg+iPf+RxTPod
kZ7fv4YavTkJjvIYzD9Nb6qP8cIqkk7I90VgjJuGpoYPuFQbkVvrR5zVflTDhHIUpwKeQ2wy76kO
kh5SG9V5FEF0udoNnX7xaDD9aAK4lwzs632Qkd4ur37ghw7caazl1z7uUHUnSPh4WaHy8ZHnXe6n
cdRNFdKZrjenHhk1NKUGNEXuJxXHs0lyyUH3EcfOPz4H/QcIZwJsusTOsItnMDyRBnssrJ32yQOr
cf0Cgsm+PRrSxl8KRqj7VkYOOFFSaTw7fot6L44hGwFkKb+PlqWuix2kZmz/WJY6qPdD2aJSFuPI
do9WQoINXIw5HV/URXfz7AVl46VSCDGBkWw25V6iNTScMzgTqsfski4A56EZC0A6ZsOtyaAjG5Zp
NbZj8AtezvB9WFpH3OESHtcJB+ECBaioqcuvgd/Yx5EraHNzVtfRjyoerT4wtDA0r4A95cueT51x
j0vEuE2Yioh9malFi6E3oiN4h6wduhKjySN9Gji6jdAnjw6I11GYkCJaacFxpnOf15kVkQJ0NOp9
c7kk4jJR6Gj+XaP4v9x7dQhch0csmEmCvCz8O68YqO5TO9m5g+kTnCbnCe3f7CGWlXhhtVsFmUbb
YJ8s4PCvkYVlo876yHrFo1PGYZ86Lv7hkYRQEDguQYe2Sr/TtPjAmpF+sgUuSAcJcT16iLVn6qda
gco1qa0vEOsGuHlmOBKDV2ZQhkiZFhF4X5y2DuGEoTWNi1lUBmZfeKU7J1E5coajjXahTuhgHDDE
xzp2HseK6hc+1S08FWgp1d6Gfa1e5oXR6M6DhJVKh0m3/SPhEptWV4BfJtrkkJERtqjbC1Fgz+tk
AdzFvg7EIHRVC0ipdhpCd+bJG/K+T2H3njg2i3SQ1ixwONx1IZxOYowe+n+sz2YvrXqIN2ZD1VZj
1vIxqjJjhAt1kcUZTZm0gIP5d4ZGvM8aAdVjvMXUfiSy0UW6gD/+AT0hnXeoXYo9NPaRcvajxzs/
aTp/rh8Wz13OatCDziij7q9C+24DMWzTRFCKKEaaTNLlKFm4Ls4KJbq5fgZ1wFCmC5xzu58Cr2WP
AGGD5a8F01Z48JwppHuP43pygpBuFWdeRIR41d1oxM9aUQfmMtppPASug49Fuy22WT6OHMuF7ZSn
VT3KsE2qAuHKcV6A3D/GQVF7T2FfOPMe7zYN90zgqrcDe54LlgRQwtUpuMQcpJ8XilRJ6NLoXE4z
6TIyhEF4VyKxkO+8iM/Q1gK9RXFyXEe7F3/ouF9N71Ge4mqPTlZcllpmjwxrKcPUhjQWP/q6g+jN
UqBOC/Z9x5sPdhomAmZaBVLrjNd5IB9KH1XW1BfYj5iKCKr2oHn2HwqhpuGkgwJ00gmIU8IlK0M9
fY9dBd7KxJYNa45UNC5BbaiDIEe0yE4nw+CVYq+RMmQZ8bidjoEKg+4BZ4ucPoBds8izoQP0N11m
XKcTnEBKH0kVQkLYhhB8y/hElwiWlQd9toDrp/hgIqWb+7jr5u7Y9DSMYdFiMB9yCz3Jez+0tf2t
lRrcQ4NuDfG9I9UiMsmDIH+ueD1Xr97g4PQAdRSPMlWi0Mv8kH5pXNo9MelG/a/FRAUFqslwXAxV
08MDt1OJsNAvlXOKc0DwXry49vr0kmuxn8au7PQj9HP8GAaopofG+DU7Kb6MczKZxtOfsCyyfwIV
zFx+5rmjxFfQitXkTEEDwSH2Gng6lUWlz/EkRHn0Jhcehdue1TvSuoDToyIJCtICigHTJ6gFmB4Y
k8VD/OHPvfPghIx3d75G+h9HjzP12WhwpibR5NThc9+WWDBcc4c2DV1Vu6nlrEfA7jVUPoPqtwqf
oQ43jAk4cLDdE6PLnFU7FWNZEGREZEoX4H66XW5HHFeJV1rtv/Fp0fljG3PQrfaVE/CfneR0+RUP
U921/7jg0WrIjkdL6D2XfBqBR0I+GcChnNXm0wJEPEGgMYcLhKkDhGZimHvRHZqK5R79cSGXGKd7
7o+mmZ9xtXLyOY0HT8LKO4CcwCe2OAiMwFproip1y5aUSEkjFDuDnRksc7i9aaR4CoQKr4NE6z7y
sWiwrMMMXa5eh0A5N6GmSTRUs/8F90hhvKQAfFv8Nt6E0HWMsez7AQpk4qiU256GUuYsiWb4ta9B
PNn4a5xbt33t80KFr6oJEeL744zoWToh/Wq16ItshFr7F4CGLfrt4+Wzwnl0WhR2QFI2Pvmhu2HM
+sktTyZ3C4aaE6sPQavhFR2LKp6gpXcWml18mZ4HjI+bcMoHpz4rKI7gfo4lidF06cQfuhKHWkLb
2QNxwOAN5uzgaHUzsKkPcdp4NHSxj8z4wTV9+TVCMIKrUQO+zlaWOEsLhRuag7AVgHlfHWZrq7N2
u+o4VMggda0OCGAd1LlHQ3h0iGVT/HRZR54nbYJTHlf6HkJJOHRoEz9Ak0/9Mj3jGbrVqicEZ3Lf
0IGe0c8cv15unP+ocvGOQXxhicGl4peoEGSPbuO+WvitE7BsECvEgUfS0miChhXdVQ+1nKM+bcdZ
HStY3a+BjN1ROYY+QZXZyWYvbM8MSR+RejmurJAlVt+8NogTVit2YLKXr5TBqSi2RG8Q34g+61EN
GbiN6BmYpBEf2KJfnJddfkewhh/MrOYTgZzYKxJgDCRR0E52uol+gOaAe7AQ8UN6QCG64vB09+ip
Gn6JvsOdrrKN+j0VLD/lORt2Skn5qmzM6vs45OqB10gMzAgMcP10hu5wYfPYIzGF5ev0fIddaIak
HBq5FFjQScr9WBFcrNDYljgMXZeV5RP8hMF/SZ2oSg3dDgy+usrK2MMOYZdTNJ1RUmmhTFaE1WM3
eRcZAGn6RtbQvgC8JfFpg2gwCJzqpYw4znZEI/8UbstE0rsjUo1uYNxn6+tw2vUTCtmJHiAKDCZK
I+FkKhXAHTgVxshtC4deNgLhsmtAl7xjfuEViC6QTXypQekJoREBX+T6TobYJn/IHeKeA8mGBCIo
/ptTdLaEkq5vkCyYR5+Bu6wod0WgqUgIVEKQ9gqq4Oz5Jav/L0fnsRwpFgXRLyLi4WELlLcqeW0I
qdWN9+7B189hVjPR3ZJK8My9mXkzfbMrMZ1Qirqn9qtnB1DGHMRxJG79dTBq01/YJnkwT0q2ByvJ
o21DRXWmnut2HODyb9/134Ciyd4Yq3TT2KJmtfWvbmPe+i4PtymOf8cyIWwtzVOVnoaYHC+Mktbv
aR5sT8Q4+ge0O/ZNL3vekotopzyAPbTYzse61d2WUYOBVZyMDIM401O/nkLAJdl80O7dJbfuQdO0
4SVa5PysLvlzbM09SIoR360YpDPTuiL6lHbRH4H5Bsfv2jzhEkq6h56YxStSgELbAGzjez24pvIj
2rHwhzi7hgJopchtsVO7evELNhDB5k0fqf7sztoBH58o92yAoYec1aryBE4PQZWq9je+RFPAsJv5
4NW0V6UKJSPXlf48lGP8C51ce21JuJ2F0tSbwRqf1aFMdILpnE/SOIWXFWOBNFGLiROmHVbjseGI
LVL8buPBCQj8o4924+qa6yFdqxzeIlnUgZsZoZ+1WOofK67296RinDZIyDgJ/RVC8KclswPZG7A1
DbCmS9CPNUybMMqfFbxS92ORkWVDRAebtMJrQI7/qJQawPLxGDvmk6ygL8tY0AxX3UtRVieRFydh
LR+R3hAgrOkEFHXJ0QJM5GL5K6Oh8VmYu9aOnntXPoQd39h0R8PkZElDTPrVsXpOm/xCDf9qhPMt
KuPPsEcbo1v83P+7ioH+kpPqeZDm9/rFSlo5/ly6D+bA8idujKNt0uQt2vSRm9jTUj5UgTW3OPfl
7W7CrtmviHtpOjp5pU8DvSjWsdPYOgL7zafEEfZBpoaLvZBpfupOAVbfmr0MlLDeZZV6wiPzTY+j
54QYb4/C+Y0i8lB15m/l1CpCkbEKOq55n/TzzitHlaQK9A+yj86JnkcwmH0RONW0z3p2Wj3Y52Re
LrT/T2ExgpSFsW/E+sGdwoBz11PI0hz1MNn0qvprz8kb3f+fRCbk1XSDp1EuAHd/hI5yXFReL2On
//oKpjzW94oufCvJv4CJT2Dsb0LVT8oMKVh2L3EEVa8UBWVl8gQyiGLN2oeZ+FfHtU+oQui3rXIX
3Rz7MCTXSLh72S3PtIQXYKeP0HJ/hqT/0kXxmpriFXQLM3fnvU+A55Ve32fmqk1L79VYv7idHH3d
yulmQrsls4OiOjSKTemAK8k48ZO82k298oWjtu65aa1SP2rRXiqjZ+jJySggN9OWspSoUixUVjtd
aw2rV7bcEXRTqXittBl7nYYZvfpQYfuNn4F1X5x+U2XGtsUsvcrd01DEm6KCB3dT5QAavzFlui/i
cFcPhNyACw0cukroVU7rI+XTPWlU6lZiBFVOS8fp0X4WMU8kt5pjOsX7sGuezaXYm+D38Cmu5cm5
6vzO7o6LGW3nodqMav9d40ot7InjgzQR0q6EnExvJMXIyI1nFfiAU+QSkW5WA1+GQ/0OnfNl6xWN
SS++E0MrPBqRfVQ2b/TAltfMw7biewkIONWxcblddkU9BOtzxxX0VELGKZPhRfX0QkbhSSKLTyF/
0oVsKoeorcmxd12YpHszzp/bLnuhVG19pjJKT8vzb5UcycFi+MCqrZ1UmqutJQwAz+ExidSnrhs+
HUd/Rzp1LJ3kVXdhztYUOxq8nWFN+3gKz1GTZF7sFKcsKoLILnbVFG2nOPmDB9nG0tUNOPfJdfsU
Ainh6KNWN8NyX4TyQanpkJUQBnHlBFpNE28Cj0yJ+pWIpvHKwqLZQjjnVWaXehgwpeB4UxWIuntV
yzTjuM7joF3MDy6Bh6mPW0DzwouQHh7kvNyiyPylWNoRonCIpXN15+Gfm1JbJslRJt3VkPJmV8vi
2fG8Cwt6fAoSR4zPo1nyZ/FemeQ1jcR5sKtf2cUBPh1BxCVF9zC+Z0aE4zxlVxTdSD98Vqxyl+Tl
W71YxzRdgtwlZ7S1yaydFC+NuYjN1noTVb9XLPeM7cfLmr2cEorNyOxJJdZQ6JhGidL616jpPlGU
vZZHe/Duc6XEL4U2HN05DSytel50a5vD6sPJbmRnP5FV/Md2e3YeqoYKBYUnhX5XuRu9OaYJyUfH
75XmX+Uuh6ZenvJ41HzutUc2FFclaq5ibvf2atk/LBnTG8pBa0EkOMweliG3YG6XxHJSbzLEZ6ZO
9yGrP8IxejaWcENLvE/S4qNqlsBWEhdUpzjJ2ngBNrvYUdt7aTr+bVnvzqT4iSGfZVy/l3N0zKNq
O9jZIU/tTeTUR23BvVzrD5MjDo2rXwaN0yPW3BAYvdhqWhKYWrVbMnKklOmOxv4tzTo4F3HW1Jqp
h1KJ2M/6lkuIvN1BJfCv7p8mJUzAvEDBUVUbPs3+0/rWEKUfcMTfhEt7aQrg5tQcPnohn9pI/55q
ysJZTuCX4igIOpNJvlOhYAozQ5mUP3B6+Kg4IKXbH0alDYw2ZP+Xd7tnodrl/LDj8WRmDJCIJU45
fZ19LsMTA28BTMe+jOznObJ3dhd+NcN0U7Ri9Lq2OSvNeIna/CgMlWbWvdIsX5e5/V5XbFdqvtaO
8aZc8p3SA6I12tHp9dcy7UHRFPWQV+kzCrDLPMW5Z5YaqcwqPeQApduo2qF0yzdd6p+9o0xeJsx7
XMVcv8mba0dvxPpeXW4lKfUg1cZrqEUvDaLmstcINOs2zjjuMwqxdUzPCRIKEVKlypsZ9b+J03/x
Rp4pdPCx7bfkcv1OVRz7UzHeajHsQz1/mgp3twzGfsFUrgPimavyTPzOH9k4vrQNrI3YGG5lnLQ5
6vxpYMaByPUXcwpFQA99G3v7G6zs0MZhtkFIuWcGbh+Hzmdl8eodxfBsMMVNBX/sVTwgtWx/Zi3+
XL92LjBNGOeTZhv/MAsnzpJHSYLEfdbUfZEWd2CfPWY1j25u/bhf3ppKuQz16uIhigNplR7Wp7o3
t0kdmAJ51zC/aHYKUsJJq1tnOwIU1Yz6zXatE4bzlucqhP1FZILIUbmY7viqWPNrZ5f/MM+6No7y
abjQd1wQRZ7+mGW5bx15zdr6FC3N0dLarVlGjzGv/s769Oji4ieu5IsNLGKZyfv/C71I6t0SWsdR
ta79aN+yicWmGtF9sjRrhyd17GvF8ob8IPLyKto1JPwGcB1cfrzVuNVPHQnFrNed22XXRosOphmG
XiO0L6ZYtpMILW8p3YvVjq1XgbWaLjxMFkdBnFXvHAAXxdR+ptI+9Yr6U3b5YT3BBpl+uaFrelbb
3cTgvBUlxhIhUgOL5+aSrdr1zllfTJquyjeH+BHHlNjuesYPWcYPAiax3KDmprZsdZeAhtmq5ok5
qzyW9Zsby9lDK7bv5/EV/x9WYab+cbJcA4RG0WFnqddUhI1kDSxXqrRPiaRvmshDojt74Gp7mpuG
XtSqNzwMwbHofildysmRq1eVi6UfhB2gXrgrJaBhNA8emr6IEoReCyvuU0xJ3FvWn6w3z0pq9odC
oUxw9COk8qZrK+EthuYg01Ldi9MuL8gA/g1GeVofV9mZO5Fk38qkuV7Gfd31k7OVavg99Yb01Ul8
Dwr/wCsHo3iPm6j4GarlNYIX4GU0FIY2RazyDTCuf1OOkyCPhz9Pmy4a1jdLku1Yqd2xcsJil9WI
cAHVj8XIW8Ne7CUDBdrrEyYLQKVd+aMk9Rh7I2iX37smzHpdbcveiL2yK74i07R9RanPFilaM88k
JCcT+8PC2c368rkeQFYx/21shRujTj/7Yj7qKXRJX1vPZWy9tiSg+5qkuIDicblP3Y8eychYl+t1
SPSwXl7mVF6MkhOL+yKpkXDYsZpvZGYc9CnJ1ma08FLR+EyUKNvZtKc/C8JGxx8VV/zFItHa6lZZ
7kL26dkYy9CzZ3YfzqcKo/iKvae6ZzmgKPfgr7UNZIdyS+Nx+JqcKfQhlyCLkxw6tLZQzhop3aun
DcP8Edl2Goyl7Wx7DeBPNd3iIioohGWuVCD2tJsDxUWjEyG/Inyzdp7rIdswns1sXDMk1XmUZeqC
T0ygtHhxv0o52zqoRWIFJs61i5e7Ca224hSO601LGl2zqaroaES6g6dQ3rukmrY9NfJBz230Iqk1
0QIZdrTNyGzAAMhpNu7CCF46L+Se5Xr65UDEv1Bvk3LVGGYFERrD2yHINooJX6VGTH6ClZDpm1K0
KGcMo6lelXQeFrgs6ZQgeL3zQJpDVAOhH2VA2PJy5HPVyIEKuIimldZ5DhsdqUGlT4hycP8w/caI
tC8MutPay6UVfuWsuDM9VXcCqjEPHRbh0FfW8hZZ6njMO+BZN01hlrT+MotWPMVjFmmXdCoj3DT1
so682uzazzgFTD+nRdMpm6Lvo2OCRmFjRhQMYzNygBhleFXjpB28YnTq7ZoS7XyUndStwEbElAQ5
49PO1cjGYpOmunGnLtJzPw9n65Dxnm+Ga7SbqRNagyNaNTyyWdePw9BYL7jspBcJ438JzZI6YXKV
o9lk8ZaVnwWNK5ydTrqRZ6fsiFRjukjPTAstRGFvtCnWjq5K/5C4wI6R5fANenCopkEs5K3yiq06
G/OW1CXlsxo167PvRPlk5mp6BKhp522otRXtjhxvqT04uyYy+8Grl3Tw51yP3pdBsW1PDQd31/d1
vS86YwDNQAY2FdLZaEvaH3q9SKegAWDClcVOYFVoqjAbexnybvYLANf4vIyzSaaYzLfuTOu66NLy
DHa8Zw0paHjGPmWGNzsmmlP7FnKkvVNZAUx1CrzQ7EU7wMBMh8kofbnSIS75wZRSTRVkmVl7Q6G9
0Sw0Ph8q8jJHPSWDsjdsd6NL+wlIV2VZOO8kCL3aInsvqoECrblHLZwlti93issrdlqZl3dEBuoD
wI7jYIJVN/xRa/9Ra/t3NrrRr3u78Ke8fyjZ9NYVruqXjpL6EjmU4ogLrOOuLtzzYCWpHyfyNkwj
Foep/Kfby6Uw28QTjdjxfq+KKuoL5Mo55QyVWXgB5N2ps5L5xEBpweAO9lar54NV6p95qmHWGu36
WmxnSz9r2HSHan0FAf5JlOogC2MbVuWtbBGxRbn9pMTybPWt6WE7n+5DI/edDNDBXtTdpEe6F+d5
uyXhAcWTBkEK2GjTLdQ0eqtQTzUHiomu3CBoygK0GVSXTVDqZeXZGVdDGelvVbj8XX/rcRK7up1+
BCZt9cCtzDoNXGdiDZGa1pe7pRv2SqduJm3exapxxC6ds7IvhD+hilwacZyL5V8uxEvKCR3kAuuH
pSmgRwXXk/wzKU7jzd3wlrFkGHut7j36w6poeiDmYSstCDx1zaoZIi7oiXz7noN0LqPK0yLlMo7m
1Zrl1la0XZ6R26U6HJH2re5nih/zBen6l4itr1kn/rGyBYgKIGOjb9fP7ipyVzYWrz3RD7mmXxWb
LmGOAYNkldY+RsNnnUXWIVdzzPRS87R3imOXW80RR4aAAVuL7jG6y22J4nOHdDpM6ZgrQ7W8Scuc
C6/5JcFtpcU80Ru6jteD69YyhiQt9u594ivN3H1eIvMl0uElHfEIy/TcxH1gJOGBezBDYSJ3YH53
haeuR6WnKDgVdM4Jy6ptL+JvrVDucRIS2CiP62802liuFe5HZgy3rlE/dU3ZDsJ9RUYJdByjqsrH
wIpVOmEBK5ylgQ3aYoTtjuACr5TyHZQrQkqAVLQ2dhS5t/WJan19d6xsX4fN1UiyX2gq9GtLoLbd
U28twhtQheAt/4uDctC6ybs9jrsqTfbCQEc4DtG2FOkxi6VP/7wfwidpRO9VhLRFKOKPrToPYzIC
0bZemdRv66vKiCwMkFwFhgOpXPzRE+WqReVJ1bS7YYeCDkn9Y6hjsP5FCa4qXcBWJ/PQr+8R0W6x
rKTggtvicjijrg/6UO4hFLmc7Wb2QyiDQnBH6J1fh198xKcCVy5VeVPs+DAIpDESAJmwPv0HYVWg
l7ofcQIIhWVejk/r5yit9oIqCjY+v9Ep3RvBusM9LHOJCO1MyAy0HD8zdh69kwaaQBQsTT8dhlOE
3CRzFT/qumfFdkLKpm7ZyRKzZ03II8t9o2njVu2HG5e534409y7AKtAbBbqyc6sfYsD5/qCYXpHq
fuuW1zop/sFbPtR88A1XBnFafq9JkspccuyCccbjodHCP1WfXizZHEvtq1fSu9EO+0yIfbZ8G/Z0
qCqb58iwK0Lw1vxQSMGxe3UrVGcfWnRsTlM/u06xx6uO+Dfi0iMz99ensK6PZJLBEusQlJn61ZbL
rp5WH7uQ+6oqfschf1Wa4jaEa8iqWu1pWf/+/ytgtbfVCby0xEC3Fx3bKdsls/PJ4XViIu3HiQYa
B2VgoeXp4PVp7jlO9ouGqj6Zqkx3S2rtpTF8oMUbzkmnzL+KFkfjEVSmaLy6T1AwhYaes+tQYwyW
Oh+FDIcPlAQGGgGOGNVFL2MpaHuwAN92bYEgA+nl1ujT5UTx497E2BRvjoysg1PPyd8QxWtgdqN6
10aOEWFDS3nDGE/+wNmFPMflhJ7du6GLEgwbNa9qoR5YhCrfRUSflEXZbcj7mXqwjv1sgqFJG1yg
Ztp9L3azcMEJQ/BQNEpRw2qtyxLK+IKYc9mWnaMfujYu/VrqDgxV19Lwtslu0krGa+LYREWWoumg
6fucVav11WUZD/MQphvXSbqDk8TNRDs0fJu13e2FaJNlXxVh9IjD8aV0YN6HKLMHz9QVELs1ScoE
yd/EHTrvOTeOvV5Zh3TJ3itVgwkLl+otBlUlFZD7OA3fnbZ+FRWDqeWYbTVSQr3ZUO9xOmSek6eN
17hT5hdDZuzVuEIg4kbCs5w+8uykgW1HKLPP+Ylnolxv/RSLTd/rzc6Vi+5rOhLsyNT+NilOP/oI
8MFBbh7KRVdYfjK7u+UiAFZxMYsGWVz60nlJdfU8mIh7HTIGQASgOlvV0/mEnkyrU6crf3tzmcAS
C2UvK6Xiks3K57Hp4u0wUnijhO6sH4vqL3Dy/snS2/6zHVLXRxG6yn3xrMu77h9I8lcoyuvQFyuU
BO8rZuPdtsWXu+pjGGoGwa7rdodPC12X1nxMxByhF3deWJ/2Ceo+ORqJeZfztFfLgqcwHUU27Rx7
PJiKeHPsaPBK9LKnzgC5truh9G1s1LrUfI6sIt/PA6Vr5Vo1h9aYB2LiUk4a/qkomt9cdDYX19Lv
mtIMH5FtfsDeIVfo8pXOU/RDkVXLLuYI8ixr+dbVEZxXn7OJ9YXmlDY5ORUTd1ypMY0vregoUYp4
9aByey6AOw3YtL9IUfpaLvmlad6i2UBjIPWKsZ5ZvBpWfqN5JmZYRN+4Ief+ACOzadFIeSj73A06
9qdOynTbR7Cnale5TCE79Flz/6htM+cCR4Fj28Z5mbVnqLPGw5bpK9KwBFiNaul1zG1i6kclTj4R
cD9phfUT92XN8ILqm7iRgB3Rcy7zAoYfj/e5bH6SWPuDQOu5zHsFio2WhC1jBYZbY1U3OR+x3lyz
ZM793nB5ASXyu7mc1DOWHYovSBcnagVw2YZus5piQGVR/KxJonPLdYMmLzvbIfV4nI0fKg2Zva76
2i6uYzjeKVxfUuhexKvdR4HPAOr35Y5x/dVto09cozPUsc6Huk6cLdQOWjof1Wq5oKAevSRrX9Dm
ZoBda/6uQMMYlVHMULW0P7RyKo/pDAxROBZ4ZH7M5+QkynE7x82BuZxH1ixPplIyVTy1Bmq70jp3
rvoXR8DWCzvdxVoLZXsOQBjYa73U6yGop9y38axtpAGJFocu720AmsXtlddaC1ksd9NOFseb8gKB
1NQu8gESHX+ozhxf6ii7ThySlZ5FnuMOPc1r5XN+njItvlZQw4ypWSZzANHFXPp3O18OHaIEry7y
P6ae7kqXJ5lmHCPWJD6MeR6ZBnDg1+zlPYxQ31SGbW4F/aW3ev1PTqp7QLcHTWVEx1COlqE7oH/1
XuvLQyjnc9em+9pwzlqc7RaBfHvponNuRo9StX7Q9O1yZ8B60ZYti8vmEFfeONEvpYMOg+qmc4tD
1ykMMhtPcTfJLYl1I6sG0GBsEY82Yb7vbQg+BCkwPrEbaJF9Z6zrlUf6pSUc+HW9BEWBXrAZNrVp
MBOgIh+ZdB7WykgO41Eqlh0gqQo3q5l0FM5vC4IGTyrU7jLVBgQk5iNybEEPqzOGk5RASKP8W0TK
DxGuV0Qvb0UcJZy/1N8d4KajgUOUKbAFor9f2+qOM/MgaamelBa5zMRGW+f+rGi3ekH3i7sfcv3H
CgXq3olydsopSqfPSlbvblVdnUFQH4j8LauXL7eHsoDT6DwbG6Fa9ndT5iwvBgqrUlAG2z5prKBy
j7ax9w28ZTl/j1zsnDhcIMY5JQvCwCbInZ+KRjAycC6693WCkRJ9K4u/fWZcUTr6Dt++AmSZFt6N
3CY1ZepABTK7Z0q4iHh2TL18BNnB+q9X3xLTSslUD/0EN3Ocog003PwnT0ewlybyEVuiUAJ7HZkh
4LBp3XYbWek5KqatMiDsnacg7mfkESmSO0pY5qV0TX0SBkik8xLN1zBLOeT5mCjBTuuHZ6sEodJu
uvmDdPVck1C9LOfRfOTkeSxaCfyD7znPZtHL7YLvc26+ZcZ0II8QaUH027Xv/MoO1b+aldtpjQLD
6mvqu59I5kFbONchc1jrrc+nEGXoO6sFTNIeQ9wiDNOgq56f5EC7H3/xf5pB7a52MBxwLbpN8XK1
SMJ2q2xjp8lFB0tHGPcDOQ0KpMrnjCJs8FHUOrcSfcVL3VmWRlsEBw/F+NkP5mNg3CXlybQ9+DuU
kGqF3qjGe+aPOOfIbIRqSSCNtZ8k/we69LFGbWcT2JPLHH4Pj9yBqsheRxvcwlIWJXzqsm3LrVpm
V3OZEV1T/C5FyGB9/iVF8WsO2llwS/INkTJv1hnVdaa/Mz8K8ba0Ifdc64d1vJ2m4gS87K27gPmb
Bzf5zurgumLRe+3g1pwehdebve8s09MYiW0mFUQkHWh8vWdtCKPYI5UNKhOxOOxjXqY3NFuX0bAe
gh8ELCNzdQfve2YWMHBtcddKZR+l4y7N8u1iw+CS0Kfo2d3Q0octJzBJJtK58bmnlqByBsC8Wkbb
UMnrIFWUoDSGu2Xk74wCHMy2PfMg0MOvmeFUVA3DH/ZM9Ba3RxdkYucM6JbnD3ImQFIRYwgaNvAk
BgKs+cQLn63yEeXTZprcYFHru5nvBrf7WheRoiabDLw40sFo249kjXiKNQaaxr+rnYso8dtbBNRe
/8JrTFG4hOIsMjWwsaaUdvtETOBqaVwX/893RsAtLpQw4BpHe/eUdG9Cd+5j116tsWSqxTgLSztN
aL+RvVf/bz3VcH5ctX9ZV0AucdWy5MjITv1VcwRpxBmsjmS5pjzKji03P5A57mycVQwOZkbv931N
GsHYzN9GOt4yc9jn83vuUoBMeO+z0JDY0kXBqV0Ktlsxck+qbo/HULzHy9NSmOSolptBhaG1fZDx
29PE+Dnwoqy6jdHE3oIjHT47Wyfpmeio0OnNB1kX+wr3z8Zk1LL2Y7rJIryU03VBCBOvk4q0getC
YujykenJgW96nNANZpn9GnXznqrDE33odUytIto5VpY4jdK42ZYifcPpXlb0D/96Xn2qmfcsDgNl
HLxs7vbFQImgqcSWn4GjvvtxORd8XAB+Strw0GGSaMTLpuxW4dT8Eq6tdS/Ul/833GrQ2prZh82W
L4wnIbNAiYqtwyFFmN7/V5MDDKtAmoxMAhTIiVzmAhgU5/AaEvkPURCgk/CmDGEfyhDK5X0DlDc3
2/WL0j7bjY57qmZ9k0ntwq9QU3fx4oZ23k28p5VaQspxV3u2nPsbuiPdQcfUwnRYi40kBQlVgUCI
XEFB55vzuMUeyWfQ8COc6m2jFcdeyXbrgS7iryYymAn5Xd8TJ+NlfSdE0/o20LglE3phPWDlrsfH
+orNSu6T5VsFWV9/rm3RkaxfYhAyIc1w08Vy63KnyGa7nig8YeSFQcZEfEW6XVlk56TpN/VMal/5
FnPMTtghrsd2UiRXdIuv/Lp2J2CEMdptNV8myS0a1C1nRFEg+GRC1uSCQI0HEWp+OG6Ivqugb6mQ
wkx+57iHyLV9t7G3CzFImnS2aWsHiJ7oyPQAGdCB32ZAF+av12W6pK/mxOSBW3AE4APuWZV+yYHH
6ab20rae1/O1xk90SJvfZlFPrY2cCioyfIgY/r+6piwszlDAil07M3LbvWVleMtSgqIHGawPvoIH
cotqs36AzKgDlrw2qD4no8l/lvbDKpeHXieHFEaVP11fN5evWiIaZ+e0KBPXc2zBgmqOJ6AY3WMs
6sS/ZPwAuKbyMUa/VLb2MGgS+3QE0CrPC09uYZHH+R8UgNALuUeNkFdHrBK2fIQhbwMgRFrGVoA+
nRydUtG9E7eH2qPhlVk3F02pX5fhcapdSe2NYXABbegxUqQD+LYAQGX+neTTN6kUr07n/uPsQ6Op
GJmfLj3q/xZqwg2JKLXYzEaIT9dgQT6poQMaaO6qMY1xyOnA7Nb1k9nfgxZ+aMJ6aXoGe9YHCHMT
5OEo9iVEWr5+wzimxaXNemlXu10ldJ8MfblqOfDKQhdnGnnvL83MJlvVd+sJvP49aamvYiz/tuFU
/hG5uNuVhOExvgq7pU9on0d1newbH9U033CguVeG9sca1aOldKwKnVQepRxO+TAxNiV/12UCf/sv
M5dvzHN5trHzM5biaSwNsDsTbNuunvH/rLbqUhJLpNMxpa7ytK5GiNynvkjOY1F+ZunymRgtlUF9
i0BYARW2PMRDpEwbs3AP9qR+Wo12ZQrn3LrpszCzi231LwrUtwEvgoBMecmqkfHwOnlSQ3c+1aQc
bhnvPfZ18xGl+tuUaV+RoT/MnEIgMd2d0HBqLQw1DjRj4shxm6dwbO7FZFwXqzvblAb0E3heNxo/
ZPzfpjm1+01WMGnjFB0Vfj7TtmrFbzmEX4jpzrQrKerfwsZPzlwVo7C1WU5jtO77vrKkpzMfIDGs
WVA51wADBDZpT4jzEKC5f0E+iN8B0I5hHBn5cMEiC+NbFUnntdUMrlP3V8RYuhcZ1RdH+4tGLMOG
1/HR2XMDx6B9dJr+SgF/t0zzMTnVT1TN+Ajl5bZY7A2/8gavVKav7Zc01m8W0zWdk2xGh/J20r4a
YXLCcJpxg4Ll1vlvy+QT4p9OD1SN9LOpBwYiNGGR+b9RINRoutA94ZKzfsCcKRKLWesy6RfGfqFq
zM6ZNipNg+zTjWI33TmX5XfNw8i6/lEx3UeKZuij07yvO9i2oG2msfHzRn+fqBjqjLZmPYjWAxjS
zgsLds5kTpWvG8ofvaYxaqEdsyb/rhEUtFP/lZiy8pOi+5Jm8h9n57Vct5Kl6VfpONeDanjT0VUX
21uSoqduEDIUvPd4+vmgrpmhcDY2JhhREadEiUgAmSszsXL93/+dzE7Myq1xAFEhhtF+xDFFKaWJ
iCxXpW2h20+WkT9z8r9JVE62RWZVrY1fkyYDdVIIC6lLDklufWGKR5RWMN8K1n3Z+2c2Z896an9D
WqEsDKE/mGZNIbL2QG7l2Ibha0FVEDXdO6U0jiBDuHVuxSZvLnbewRTfKs6t3OfAtTa2GDwlIfVc
lIr6S7gwaDPDvSf2qN56Nhip7N5LCpMUsLMHCvfjZV9Sf6D6TGx9HazFMn4tS5mzQv+hC/t306s3
ut93O8Gtmw1yOIp1qC7MFr2ZZjjvscL7Lp+6QmHa+xJdA/FVGaAZnFtdTMRtj+R9UxZ9uLIlLJu1
2vGWlDFHHPBX94ABgzsSGVRF13x/+E7c7CwyPDukz969EXqUgmXvMhKeBYVk9Qu/fM403fmp5EZ0
KCh/4Bi77zdtRimanoq3uhpVp8DuKBzvFOrGHK1eyE1cLUKTj1zLlwJk7ahWpSTwtqKvv7dKuam1
7HuWmveS1+4zX7u33Urb+iR1kbcUkbeQfWZfR9dR2LShDtcdBKCZmeImKh1hqWm19wuZrEVxsB2f
/5euV4i7bZUjPUtOlk66/ZH2DbkiPV84mXDqI/cLuu9tGwb7NOMsMLqR1fz9U+yXsZ8UyrFBluHB
ZvEi88DpDJ8pstXMME0mwCljR6lQLCOdHufqANkHRo7I4qnUbNYbMfh+/Qku8+XEsZ2U42EjVfvU
hiJ520k6x+2yfpMSzwP2Z0D+XG9mApJjDo/4AZKDZFfh8KwF1N5KS85HzmIUzvBZpi494u8YEq4q
iTI8AZkbtHiODLymMFafu/Gh1Q83XqpFYiQhVOSQiouFCbJV6uzPUYl+42Y+XDvpRQhMPvQAoSwe
C9m8Tah+/BxSyhxBd6Ke06msitS1ib/xNmjdcqGX0hxq6zeu7wIRxxzhdnqK9HyvJuiCKOc0yMrl
lB1mbYDCcDsti9eoTuIXQY3kmipWme/dpuybaFXpDSxxSNaRvGlSKhQ+2U0jQk9Wq15SdMBNKCGg
MC9N5bVHgcMMeHsYSheeduw7JSlJ59pGgNdvlkcl2S+7e/AauT3JFCz6m+sjbSLax/ZTZZX5ZNHg
kkbmQ8zXB8lUpAHioyI8X2/gMltONIYp4MNw6zqftJ3bAxBUhzOcN75fyAM46XfR/TlEe0ja4XpL
Q3Bcel+jaM9iPnpwdAUj6tjf0yZ6k3JzDog5AQ4zRuFexQZwaZdr8xHXJPc9mWOdImgwIkhN0lXR
6DMRNNXpo8j34M9oPuUXa+SiX1WzXGhZuseofcYVZ+odjZhbiiV2SiVgeeQOLt5WCE2nrj5HqxON
UfQD2kGzVsSsicPGbnhHboN68HO9O4r9rpckZOODCsQQvlPaWq4kJ1Q/hVcUjVEgU67XRoqGz0uB
vcsKqHD+UqSx/imGtTj2mULgakgVBEc20pJ7I6E9hkWbzswSEz069plyU6VqOD1jwNjNcfCp4Nv0
y/VXPjHo9VHoVm0v2p6OUYKEn7yr5pze6SsSDQ1CwUwDyIDE53pLE/sBfRS6ZplkqSBhj8ACHZ39
3Es4wK8pLOWbEeWjEXPU18V31xubmPL0cSxrko7rgwuWDwwk1jrSW5MJe1WUvOXwJXe9kaluGcUx
dRiDijXV1qFiZEuDEvwKu7GZWJiYJMa2U7WDSKnH6BikpfUsQICLnf7sWtr+c/c+iuOo9RAJGphl
Jl6zFLz6VkVpcf3SU3c+iuJa7zPbMLlzU/I2IlVx6PfuBb/43IZPH8VxniaIoQe3c8Cy7RJmlLN3
w0ReXb/5iT4dm02ZnYRPqY1Ruk8aez0kgqSs1zfXLz4RAmOrKU2zdAR+gO7DpkpSEuO2Zh9ykRKW
hZLG1OcjVQuol9Sl1vmf5/nPH+1/Oe/J3f+sjcW//ps//0hSqv0dtxz98V+PScT//nv4nf/7b/78
jX9t35Obb9F7Mf5Hf/wO1/13u6tv5bc//rDG9qvESf497+7fC4pMfl+fOxz+5f/vX/7H+++rPHbp
+z//+pFUcTlczfGS+K9//9X+5z//kkUG1n9+vP6//3J4gH/+tfGorvHib8Xffuf9W1H+8y/o+//Q
RVkBemaKOkQCpo7m/fffSPo/LNlSZNOiHkkzBqJzDPbYHdr8h6WQczF1FT9qA+u9v/6jSKrhr9R/
6JJmWCCIYCVaOr/81/+5tz965//11n/EFeoNLy6Lf/51KXZ0ldv6cycl5boEPSy29qbuWa+tnhT3
ugmvbCHrUfr+4X38u82PbVwa4kMbPMPH3ZodFLgeBVl9SqIHN3x1tG/Xr3tpzh2uO5pSWqtx9Kp1
qSEUVHK3brnBdWTfhuab7rtzPiZTL2g0uUSWXCN81T1qHiqbSuea3DsstbVadp9YOobHGM0vWgiZ
C3qhcVT07i6s5QfbIwmObO9JQGc0M7tfmgloZDzN1ApCDg7ceVe9TirltQLpQaHvWsrftTxaXu+Q
S2v70Mjw8w/b8t6XTMEIZciFsblxMmvpoBXxq2+qXW0Ra1Jw8XC9oYkRNbaz0xU4i4IGItFIdUA0
AWcXZgrr7nNXH8bbh8coceYlR87V8RByt57Lnjw051aTifGkDT//cHG/gjDUA4g6alV+6NTsWeEg
Tw3imU3P1OVH8VxDapIgRxvgazIAq5ztqdYXAczN9VczdflRKBdDesqvNP2oJs0NdSLbWkBElVlz
8PaLRoXDEBrFtFBYDdhwRz9COudEZhERFtgS6K9R9thK2/q52XszVu1To3UU2b6Ykd8juXB0Y/C3
shG9ciZ669o2GjP5AVIXYE4z/1yQa6MgF3C151TB1o6abaUguaofRp3eyzGPWabOzDfBRJCP/euK
vrZgT9JIklAmILATSijrkhoJxY9G6jz15qzPJ6besZNdUfgN6f7hcRRfQ1LHkYdtUooRZPG5L8Rf
10fbRJirw3N+iBXJiwPODmilpD520TkmkF7kJp+7+CjKWVdLlyIZ/agz+x4oO+KcQKAy4vrVJwJF
HYV5qYbUpfrcekgVncO5PUVbCwhpM1PU1PsfhbkV2rkCj8w4OuWPWKeik4q73uX4pdl87v5HgW5Z
CvW3HfNInKjuDtVXQAq7SdGAOvrMtn3qGUahHkeCw17aYrTKXbwVHAl/Ew1RmSUj+spNc2ZRmhpE
ozAXrUapuXXjaNn9ljP++1BM3ZlumOrlUVT7eZBYgHOpdYVXnKCn3AEuW0uoLbaf6gZlSIB9iABE
q26eFI5xBCr1pfGUp0zgZCssopkZY2IOHNvZuQJY7KgXEOq6kByqGiJ7vm07e1Vr9U1KtbvavV9/
koluUEaxDIHO7+TE1tE9UJAOnpHqPcefST9PDCVl+PmH11T7SirpDd8zedGgv0yf+7aESpMPlWnC
3LZgorOVUUgL0JR6ZLD6sRe1ZwCVr22lfesLIuP6G5q6/iimu8RvnIovgaNXAoBmVVWLlVr3u+tX
n3pFo4B2OTlLNU3Xj6HxE7fN26YS1xHIawOwzfUWpu5/FM9BgBhOrLl/Q8q/ybKtvElJ5j2ihEg/
2cIolPuqUWB80ANDoS5VdrG9SupWXrW2NPcQE0uoMopo1aJcufd5iNC/70zIziFHtIBIlJhyIj9Z
fepVjQ3ucqBJnaqn6QmAI+gc3Va2Cge4W0sPipl8y8VzDXZSY5M7RylLAfOT8GS7Icmitkk2FFVF
6bpAhv6W9HYDnr/IzpAMa7Sz6AopYBS7Kl00pmfeWlarzN3K5ZGhjR0yIgP8mCzE3RF2/4b5ceWt
7+/Mhbko9vZCXITb2cOcy7MM6Y0/J4KuArwceLQUwWZ5Dd+CQ48k6c5YFz+UXwiBUYRJsP2+X+/G
i34kuqpZoylByn1kKQ7NmWfj1rlpV362AiZC8f/ih38DHn9DES7A27W7az+RbB+aHM0SVdFBaKQS
jo1F+qA59WPbFU8zjzPVT6M5QvISitxY9o/ZOrgHC7DGvWSBdG+hLJUlHNxVvjTX19u6HGeaNZos
YkmGSos/ylFuhZsyNe46P6AyrnzVzRTLcL341KSqWaMpI6BeRbetoDtSKnCrZulTXVNepKBgu/4c
8nDD4wOiIcxG61phi6YElzqhrFVB1mk4GmfaCdhykDJy7C407P6oHDcoqEIbkMNsafACAzyjUmRV
C+pdhph6Qf4y29gBtAGjdy1nJRhVdicqVPtijofzAtjiNfgTNHKSYwinFDHPnIHjxBZg7BGJiUCL
xaKZn0oYBM4y1V3glWZeCa+arFDU1cZIdBZmQ4UGKq5IT7bX39zlBUmzRjNtKsIaAppOWbn+msJu
L6s1BnEHD4OB6w3Iw5Uudc0wzD/sCgKWNyB8cXjK82zja8qt0lJUOmCglWZlFNBuTetc87Yp7zkI
yrl00FjKMiiSfps3P0qr2+LwtfB04b6NK9C8mjt3pn050vSxr6XnW0jQgC2cnBoGQKmCvWwVFalA
hOjz+uP/9rm79PijaCabFIiglMOTCDahvGlsX3BAjhkiam0NvWxsadAb1UYpbxBXVjsq2CsqpHlB
z0FN7t8IJZkqX9DL12/o8jPj/jXqDhfBVs2ycsy7Y0MZUGq+ts7cB6l0ubO1cYVJg6lkEbZed6zq
qnxjk0AJYoZDzVmRy/qGBQh1tQhfKbcLd5u5EACzNHdnPmUuP5r+e3L4MNKg8GR1maTBSYupIvXI
lIOjocitwq9mff3t/R4al7pzNJNFZSrUimLFJzd3gq/4KafGwrKq5B0VcPiVvwL7gHQNb3nqrmo7
FzcQBWKqy3Pl2dYyaINKX7zrkF1ilMRo76kTrpASOLhqvZQAfsKFmwbaEYsg5UuCFuCVugv14KY1
8grXKruZdyVNBP7YSr41CzN12749il+i+95b2b/CN/UJ6jQG47hdI/xaeNSnlAthL8zsQCa2BeOv
8cLVK1v1aDKmxqFsb20gCde7ZerKo+UYQKqXyFrXHvHSRuYBtOL75y48it5GEV1KsCVuWavXgvvd
i8JPffNp6rCSfRisWdsgGVLl9ujkN+gTFyjhk6he1vK31ocBn8+kCn/7uf59wGrqaMB2MBRTFxH4
sVmqB3kdrij+Xwn36TFfJ6doD9Rt45+NfbY21/ZMkEz1xmhNUeqyVOG7sKYYLxmzAFib671xeczq
v5eYD+8Ms4ZcDBUCPMxvFfSDQv3LTe6sZi4XcvnG9bEnbmWKxeCKGZzMHCybjgb3nAtdOpPpnLr6
sPR/vHvJtPrKT4JTjaZpmRjhmgP+ueKSYfr+ezfr0mgDpAV5k5ZSnABqBkAUiQsvZONooGJSbjUT
Mh4F/ZCprvfDxET7e0758CSqg4EImv3k5CAFlsNsHQsmagZ55vKXd6Wcr/35okg+Gx2EETZz+c4V
caI5tSostGiR9T+vP8DUqiwNffThCeLGa8uS93WK1F771vRatq31VDoAdBB2moCKGs2vTWmeJCwb
Uw1JRJvKsZQ6/l1uJ5A+8mjmU2JiUP++xY+30rXD2bAan8Qy21VqeBcl/jcttu7MRpvb6MhDtF8a
HqPZhlJfLO8rsI3Nsl2Fm2zLxmOjro2NtMKGbdUu7UWzxzl1m59JAq7+fQz9xyn0xzPH3x/sl9od
zT42x5rMcezLy1W31jbfpUW1zZbOOlm+14uX0+lGWX57emgW7lpc5At58fDz55z19NQgHc1CeZaU
CgZUyUlulBOIjZxCkwDORr25PoYmwnnscGu3qa2IiMpPTpym32R4vJsyqdSZyWJiVIwdbqmFttkx
MRWl+pMtHzimXroAhipdmQmyidczdrUNyVxLTkUDcPmgm6toOZ1YIh0oJ3Nz0tQzDD//MLJd3KwS
JaeJRutWNSJopY3WZX7XVHfXu2CqgdFEUZtk0gozDE6FA8aiWMCoX9iyBPxgri5kqoXRPCGKQpDg
DMaWUvQ3UiQtpIHGRpbWpm7++kNMjaPRFiPXdLHQ/Qr0pJl86Q1pJ4TR6vqlJybSsT9u41p14sqc
EwrYIGE0l8OG8/1DgyLcNdeVYAszu8mJ1Wco0fjY0wWfTr6EcPBUl9k+VY1tFAIHgVwptS6wvATB
l7xuFNiv1x9s4jtDF0fB7UQA5wMp9E/sq09qISMLk5dIlldS5W8D8hYD+ElQna2r+TMv83cu4e9z
mTY21TU6I3Yci2RJueKIbY3Sdh2t631xU9+Gq373A4ETQ2RVfmOmWZbv8RZY1hJ91zpcfi5otbHz
bmlXdRzgYHDU4u4m0sQ1bu27OBFmkgGXhyI+Yn92Y9cFSuG3fBtmOHE9FFld4N6IBvt6p01dfTQd
BGYkK2ZlAGUw60Upf1f8cmZfOHXl0TxgY4Rh9KbeHuEi4Wz6FZnU9Vu+PEmi5f/zhaiKEauWzPbf
yd7tLF4k1g9Bfrh+7cvBqY2L9fE+DIW4DK1jGgJeUkAb28cuKJZ1VHIcMJN+mGpkvO5DLGx9mw8j
vVTWHcjOHBs0K9p0KvpdEB+fe5RR+Cd9qbBxJr1n8j1rWT8i1F4VerBc1OAOJjNFFVPPMor5GrlQ
5/eMHykV9m2vReT2ilMepD/jLl+HWTOXrbw86VPd9Wev10URG05dt0cVKoyZpoemSDYq/KpgbuGa
GLDj0nzMNvxWK7T2WOTBKnYjnIFmRtXvbeOFWWpclF+7NajKlI8vdWv/Qo/cnJNzsQJF8at4NI/J
w1wNytSHpTEO5wrZWFrQkLsvIbKs+5OxwfVqFa8wq9kaZ/tWO0Q/zU22ibfR3NfsMG4vPd0o0gny
Ssaioz2mGjYzWCyWQr/DPmufgneLEB/ouJzJLZxAba/F/oNiP18f4pPvdTQVhHgcDabZzI2IajcA
qTf6Xtw7e0bggmOA5dxB+cSUM5QaflxKJbmpcOhkaFjOoLbbZCh2hbnS5Yn0lTau46+7RDFbgDLH
SsmRBuHxYixJw3gnUK32vqemKGCXpnovuSZglVRXuFE4RbWBOYUzLFjNjZfZ9VnxoCUYiR3w/0JU
8aHcbCMRGxzZRUfnwJ0BsyKHBJASreQcc6NFrqXo2q93xkS6XxvXJ+lxoNWFSmeAHVrG+3Rvbp1d
tQ1XUEHXYIaXxapZtWtsrPaQzdfptpkbgBORq42mOrG3ejm1SNtkGHa/pnfNOXiS991tsDcOwVt4
8B5w3br+lFNDblytVNm1reWJwuS99Xb1o3j2H3RGnPlq7vBCRhi1vd7QxDONC5ZkLEAly+aZbMxy
azdeN87sUeDEXDouUWo6X+hMl2u7p3ajb7XXYKfsnIN58vbiJttXe/g3t9bq+oNMxM64UkmrYjd1
XF4YMlNB+pbrm9z9ef3Sl98RTux/hiUFIGKPxa19UGXOILyIZVRw57aWl+9bGdeemqGd4UJsBMDa
MNiyMNveizg943nTBTMDd6KJceVp6DV24wsp949/EKJtcD0DknNmn3T59EoZl5xqaqbHYqXzAD0l
YoaAr5TaWicjdzRs7dvvXg6fUFXnTtWnHmbYIXz4sAww1K07r7UPdqouo7pZh8mDnqUz4XB5yCra
aGFjx1cnYRQGRwW+KJyblDrgzl7gRT/TwNTtDz//cPvggEHkyX51jIMUx1hoWVG1qqPvnxqp2jCC
P1y9T1uprXOrOXptkK04nA+fbMGgR65ffurtjNanQPCCoPRxYzHE57T7ZQWA2stnHLhmrj/1cuQ/
b1/zyRlQRYxAIlVecbj/4un6nVnio3H9/icCeTyBp7wbB9m+fQADld70BRRgQSyNma6dejujPapQ
81GlqrqK2F/Y+3r15IG2bCJhJZb92/UHmGhiPFtXplLjM9gLB7G/LYDVZaQk/XfN1zbXrz8E0d+3
WKC5/uwAVdXMLrUc69ArIQCGFtAbNBs4Wis5w2s4Sh+vtzPREePJGvdxw5MNxTz0Hf5vdqLJX8RS
9mY+fCaG0fh4K/eU0gZWT4wZ7SrAAsxP3xWg3dfvfeodjSIY96IAs41CPQoKRhDlz6A+xxXuB6/B
bH7uckqFU+c/u6F0oMpBYLYPiap7Szj/BVRLOCGiVlj5yvCT9ixYgNmiIhtgMVE/V0sx1S+jAAdI
G3LNmob1bqtI7R3b65kun+qUUWzjc9X7qV7YBwuLUw/TvIXjOnjquspM+E3d+2iVZr0crBxk85BF
4bnS5e9+0M4kZKfufRTZWYVEuM+E4GjWMj6MMXRGCoN+Bb0tzJwITrQwrjKtAzCZrdeYB9t+ETUw
Nj0l6sHcbnJiyI5rTAlpTFTd0jzIafIjoJbO0x8i0V3qErjb0ChmemDqIYbmP6w+rmy4uALQDD4K
2x46T5Kku6JrZkpMp55imBQ/XD6pTUn0TaJC6+9C62DgxtXET6r1NVS1mdiemF//VmDapFqpSij0
qlDa2Aa4XrxiNnpRvFg2iv3rE8hUI6Po5qyslGwMBQ8dx1qmd/bMAiAvVS7u3GNMdcQojEMR8lvu
COahtr93VODmMkTAYCbfOxFnyiiQI6kobb0mzgxMVhdCJb3WSvl+/dVM5HYxoP2zj220LWHc1OaB
KgmMmiMfK06+VctaOEScvzExLkXNPzohpZJx1s2MrKlHGsU3cC68/awY2KQcr8yhWzRHmdt0TJQo
KuNSUwP3LnwySCnJVeFtCym39p2udo+hVrhr1wGkFFVusQkwwz6ZoSZtUjxlNpLBqUxmudHWinps
CUkiQjzNzGKn4Bu5jh0ZTngcO3PL2sQ7GBeryrhL23gKq8c8a8EN4ij7YqMm+3m9Y6euPpoasGjR
7DRNrEPDp4cDXtTt5ggCE+E0rp7zCxiUokhaqJIDPvv8I+rLZmFkCe6X8fP1258IKHn4+YepR/Rd
w4QZbh6S7mvZPSuw90r14fq1J76fxoVoliDicyqyKVWr73nurviPWtYohYtNpT039cwjTPXAaE4I
sBzPNaRVB8+qXruMLForz8wIUz0wmhGUoMwjB5UbcLgcEYbYpcvWD/G4jCAFIlnB0Oj6q5pYAX6f
cH/oBscXvaZsUvVoo7nnCOhLYXbnxLI2Tdfsuz7cXG9m6nlG04GE4omyOJHlsoKbX3iujTlSpFH4
Wb/bnra63spEh4wLTmTB0rC15mEkXd1AKt1K/edqWZTfM9GH95TkuRQ0WWse/BQzlERtmpVoZXOF
fhPBMK4Acbq+biuZ9cvx5VsltG4Vm4SOEayvv5epy49iTVDAdEh61x/LULztonojgzvFB+n++uUn
9tbj6o8EfTh1wp10tE0Pzr240PwMLmLmroPE5WNfFONV2dkqGEBlpqcV9Xdy/8KH1e8034ceQTOh
KWmf9kdo9+467CTnOdN7dR9rMnzT2u/WAXDfox40zlvpodlNOyN6QzljrTltpn4B3zuI0WqqPca9
V+8VJEOsUn0FFd8p/H2QBPktGdwwXUpeLt1qvd6e+qaCfcZJ79Ewou4cdrm1M1ot2tRAhx4VfMe2
covPQwSQb1U7+MdWfWQ+6lbibHwzT0+2JgoHU2rctSq7zKlSaN7EOK/sO0NM3KXYVOmz1Ea2tPSx
nT+DOIBZ0WLVzXlQd4fhKk4SqW6V2dKFxXmANdIc6rJzd7VZ2NEiyuT+Ru1M3B1xF3g3LUd67ioz
2dehJ91XUoMXY9Y4Ic5/nCkvugFGnIWScRe5ZQUSMPTXgNmkVyjy6VaODAqfEFOt+qSw7rUWe9ul
resxwAjRFJw1Gu9kbXadt/CVKMCnxpWOrt6QDSvw0E0sN92XpmGuGkvunuzYqJ9cXvU2sEvv3suj
hDpsQHurVFWSL5JK5jtqjFUYJw+Z5L2HMufNsZg/S77s3YRaeJTzPFyKOqDAtjPDdSgU6U3Tm8nK
LuKlZ7v7xMEbxhVgR9b1Pq689EmVk27t4o4E01CBGczX0ioMg35jZMJ3IRAE/NWSbF1pCRwnDPas
XLnvLWOt87WzQGFcbtygeefY71cOAehBtMCX02R/cEQRtxPRDLamL5+FFqMOOzSXVVo/yD0HQ636
JFoBpjGdfsplVs8QB79F7afnwlM2vhJuDbP4Qmkvxe+dUzIbctYKd+tr2ubq0s75FHVEDK97NPTb
wOJU3BgYx6lY7AzJc1dSG5insgarsDS8VH7p4lY71B24ziKUYU2LYApDcNictmJg5gXGo5R0whbj
5NvWF7WvCgyuDTaj5coOrPCYpRZ8clsUhvc0+NOEERxrS9/iVtUsXUMp41WTugOKvi2rYtUKoa6s
PCGDeQkjdGN2iXtokCxt8YEGG+jmNW50Yr3OTb/diU4PYN3N9WVhZ+FebIJs58BnPogQI/aKoYg4
FdjGFz+r9WeplOoOPqAsbIsiZ4OWKPLOtj17kUMtwXwwyYp7s8VMIooii6P70FwruRyeA9iMd2Zs
vWLGV2JsllIvgaFAh8BQ8gNlFTf+I37Ea0EKDokr4UWFQWUTBL+SKATjlUnmAgtLVIKK/gvv0oOA
dasZo17IXcSoem2GZ8drD4HibPjOfqfiULyV+/gR30XsJHyQ3UkXwwwXuUfDXvsZLjxp/Kbm8bmo
8QXE8DJ0s5u4645upB/0zDyrPoYuivWt1b2HUrRgSHfg4ptul7pqtEm7FtangqFjXriY+Fbnzk6w
b0i/wYNZt3HxwEH9qZed16aqt16Pc6QruAD44wPbN7TFBdV+YMzbNjmpXnhk87+nLnqfp7G4UAxn
BWX6xXFaC3Y2HEfHp8bDFe5DvLvaTt5jMgMas7w1Sv0ZzMem8rVVGAHSd7tNbPi/mlrAya/dCZ5y
CwTnIVEGg0vRPteFcSf09saWnLtK8oJVAwdzkUvuOTKVA8zWXYIvsN06OxxttnnfFQiJgXGzlSp3
1LgfqQX76cfBV0cKnrzSBAof3jG+133DryTyHuMnvCTx1vAHiqSOTfZQ/L3lahtkXzdVKANMK45e
ZABKb9xNJwZ4oYi4xhv48QLo1EtKsTtnVQbWSuya76nYngS1PSdxflC8Arv7rsX/QH6UTefMbhib
kNi4awVtFfUR2LwuXsRB/qJ3wlOkCa9Smp5bk1kxUDauoX210/jG1yQAmaX5Hsndg99Kj6k8uFBi
HLoysBFNk/wOjvSLo3Ubti2nBA7SunCkN0CjkLQ7IVxmgrZxTWuFweDOHJzAnWKV1/G9CQLX1/iE
g2e5EwUY1DFqI9G7k/v0RbN6UMFi80O3hHhZ69mN4JVHV+xeksj0sLFo78KmuAOv/SVov7m4iC6y
zLxrYgkocLoD4nzqY+0miJyTbrVLx+UpukjEFcjRnyI1O2uh+eQ6ytls2hLHUntZxOA8u0B9ASpS
4+Bi/jQUBcqEfBNLrgo7X3sQs+pX2+qPDjOHF3Eminvpm6XiZYFH50JXm9tENe9DWT4acfwAn7Rd
+Pio+k129KTqNlCiJ1eQ7qzM3PRYeVSm/VrE6Emj4Jb9MexWMX61e/EdWNid3sRnpY/3GSvwwm3j
daamG5E7cxPK2boyv7Xletc64tFVvLOldS+kVuQl0pVtyqkdK6j3o6oz4NjxTWTXIWewMdNEQgpd
wp70RlOM8qBrbrZRXaXGmKjPNrpjiziuhw9FnT2XHkmmtu1xrZRrZq/0KHs0hldAjakr8g2rXA0O
Ohrh0xVBvI6/p7WufDE9idEf+PKucUx5Ax3Ogg9u3EQ6NXKkB5xVF/rPUl9XpzIowdMHTQSWlaxf
pHc+q4CRLmu8Dhe1qldQq7tz2nsPoNo6dJ7iux4x8kQHgHgVeXhHG/KtqJQPaeHsJM5/kBDFj3lI
rXzR5AdNZkBb/qrUfNwmyxeKeQ+2Cje/T8HUGWnuLRVD2+ZlHi+lnBcthP7W9fsvGJHA+RPL516M
D1YT3vIZ8ygoygt0w8eqa44dkGdKwjcljPpeid60OKHGqIleMQK761GBaUribb06PSc9/nNJibEt
uiI+DiX/rDkZRCkD7oBebTlW3wd9EOJz3e2aIt5ZmvluZBr+1qG8UWQVHHYaHGtNdI8eLUspzuiG
d+MF0joo9WYr+6K4tMhoujEzkFm7e9WOj63U8zI15V7FqSsXhHc2e+TTu+wpDbxXy+lxA5SF20oE
64ZTMYKOSLtTjWjnKNnJyphxs5ytn+n7J5jMMP4trzmw72Jh95+CprvLe+MAu23ftN5T4ZlYhTgS
3gvCF6eVNl4DdCJNs69Jnz8ZHSxrKdzVmfCGgQP+PgL7QPRsazNIq4ME0l/Jiq2bNkeyzLvQ0c+K
YwBZtvJDIzdHWbIe8cL+AkyaLYfohmsSZd4xqD1jUbnKxi7aYyKGTwg+D35cdnvXxWsvbITmZ07t
51uaO5uqomino3RtJVvCTeBb21jTN3bkHO2seWmpWVg0WWAve4PgzGMLf3fd2MFp9h7dAmttVDGD
oqexN1IaUzOlmcwYlq/dtGIJui5ucN0TU3nly1iQCaalswExD0EhPQitJu3h6GFU2hnyneMU+R1+
K/3Sxh7lGPmM+Rra98orxHYZYqy0tJsMEX4v/5BEs9q1YRovQiUT11pVYFFdNc+2mBlUIBVvsoZN
oIUHZ6Xn4coPG2/VekK5lBNiPfTtGOvEkh2MwPBS/Z4lNA1vRBXjDqXt8cXVLXAFej9YuICdT7EE
SJI3BHj52nTzb7Zjvou13PLKumhtxkK/ACGNNNhumPxFFX46PjaZgRO9y1SnutWLpgTPlcKQqQkm
a0BrVIp7V4pyAzNcdwns2jilgxdonepvghU9xl0dDp5yFvx9/U6RPOVoO5LyyudOWrFRDLZSTTq3
q7qDFsZPbuKTsFRJxkmZ81Zh9x6k9d4Pi2VGWkcy+kNfuetUMne62Z+syIKiSl/7touDUbju03BF
znZhVGTVGmINl/JFREY37osVtqZLRJ+LWI9+NcDoobFXB63Gk6LrnrWm3wKYfQFTjZmE0D35tX76
3xSdyXKkyBJFvwgzCOZtAjlISg2loVXaYKoJgpmIYPz6PrnrbnuvSsqECPfr1++JJ/c49cGjFTvX
ia1Sjv5TXDrXMJLvYZv7KfUevAAF/sXnt9ma/iS6MU+J0h6SqPW3w1g2+G0C+z+TwzDybwVMbRoS
kkktxwkIQEkR3VnuT8tOlkHN95OMRVMcnGX+jyShX7HbfIsF10m+AGpZBofl8QAwwSiBDy1VcFzJ
M0qdYA4ueT17f1cNhmgvveIWUm3OW+70p1Cv5rJZRZgqHen7WLjcvQBmu2ebZJy/q+3hmiVuXx2j
1g6OXmQX7zLApwYWYaIzJNzpbEVmfMjDVt3PQGFT03eGDgxAy2TLMKWEF6i0/NIksOvb6sRyGDGB
QKdT/iuz3f5RuPF00r5ozmFrEUtuFxyyM0v941ZAxRnNdnIIkYAkIcH6shyq3vapKS4AHqLXet3a
18IQ7mgwNKSNNVlppJs+jXphv/u7V77m3qKzIO/6z3zcw/tgaXzA3g2B9qHDJlJpxHYkxz482jC1
bpBmIwCD5OottCPz4FbCvoahA6G2A8IietMnA4GVVylWk2JvXq4s7TC4cmr3baS8f6TSgSCyqf0n
3VXwxK2DVgStxr46syQJftrHRItpO2BgFISP0xAZglqBwRZd6qsFjDphXcxhPHGT0mM/M9SBl7kO
49eJz8tbCwieHd9rYdXqdfMAGCfh3OPepGs1D9Ak6ifZ9M656th2MJHp6JEiGJsOD9EzZUVRHiY4
aYkjyvKCV8M8r2Z3L6Uj2XmWjZBvQNjbTNIt3dOb0eANOgSCXbKfV8yTrbPOL+is5tzNZCDbu2r2
83T16voEjI0DVAzLXbMETVoAPElIskOB0GFzCiwRHKPBis47PdLRWzb9IXOpsjoe57fY6779nmXX
aJHWqyYRP7FYgn6ew3B7oKLeIV0EwUGTK5L60er92EJZvqPK47wKa4PNO8zBcvVzBl2geAxFsGRQ
Y/YDGPKBPYY2+jErMb0WOPipn9gkcsO5u1+KVf5qJteCWj0MJ6ft6j7tnQgUAG9d8EzSH6OSqlgo
SsICWB9kPbzl4GWSqROgqEM+htWfkQXLvuwgb0EmS9rGBwlXrs4rxGf/k9Kt9XgHJsqCcug/fVe3
15JzQkMY5PXNn2I/f1rD4tfoWR+yKOC0i/qrbDvgD327HOxleGyq9t1dwpOYydWTa8K3cmbDFgSM
0TOXZts9WTegmrc6NwXDW1IfHHLi+uG589dvh8cKBEx4hSQ6ngJ2Yi/9oK5s0GXWGPqpUSq6L6zG
p1Rxl+9AST6mLWIU0Qf9Y2eFIhEFUF6hK25EezCHQU2J6u23Xsbfe6tUwgS0yPD9GHQRpQ71wpQa
TWXlnqw+47nBGlksd1O0fauaN3OLs00vfVqGSC6r2uFqrsvZ0/o3U5Hy0CswtvMGWhbm9GNpr19S
0M3RGuJRbHlPJiOTai44TDu5J1tk/WznbTmwVjwnBJs+CrswqczVS1QUZ7t1iLhwBJFJbf5UeGVq
ZHQxnLK6Cd8o7+6hEULA5sujZnvvblsD3erexN78S7vyCF7+6DdNts3Lfyziv9lT/XPTO53S4CO8
kQ8+n3VnfwZFn+oxuB93+0YLDQ+dlz/BusTG7VLc7GaH8e1+us32XYcbADN5v471SxAuL81Gtz5Y
t2J8zP/zFHvuwRo9+7naAd9N89vU5suToi8hTbtT5r7Yly5zo9FD+OmuVhFd415HxyaoukcmN3/o
QqxfJtdL2lXsxTTK25PY3UC8xRuLvo0z3ln+Ml/6OYBr3fTTWfYlrza/KzAXESe+zOeXoJFByrH/
e3bWE/tBl9KjPJm3876Wie7tY2W1fxfQLoGNpc8OaujbO7V2ULEvCSlnkPHboMv/7Ll5RIu423Z1
Xt1xhS88tZlvO38XG07eKo/bUANUj/bMrsSWNLJ4dDzs0JRv1w64UjI74wV3Drxkr0VsnNFqG2Xi
Q1T7+YEoSI9WoXdOTqH5QhzDIlAFwKTjht4rGmdnbILjqGobNl+0pOhBIgkkJYzYLWc/xu7Qv295
611D4NFZ2Y0foFNAIEbhVYXRVyF5311Chsgv6kh+Wvww8WrJFGBy/IMetI2/avlSwCgOfZAf0Z6A
QFcXuxredDB8E9303QbxL6JeYUIpAuAKUpGsdvztzWV+NQt8CWB6Z39udRIN0bHvvRers15jx5sO
i9c+AbRM9hhgow5ukff+yNcwnQFqsDLXaJkNI7L75n1OTXhuloJosGne3D9VxDBEkHKJLijD4DCM
EPjavOZs90eXCIzVM/owz17/YNHK3c0rrDrePgLc7ZjxX9Hm99LeECqb1fzXSXfGoe4P6C/GuvZs
jT1y/XXnMHfsLJpkPSGjzNbEqRVVc7ITAuAclsn2/CSvKWSqCFOpqQZei4n9u1YJ78Nh/3nPiPOf
kaqisr+Pze6/TZDKo8OuRf7oMzL1krjwtt9V20w/274N/02WX33b8dSpBCBOiQtXD295nXfnYB5y
uPNNAKe8AeOWz96bL01/Re1qrrNbWWkYBvnZnUeeV1ZwwavdWlZS20Z7f4OZPI2pmAVhnNKSG0yl
YCyOK9kNKUW7974KHxFT+ts/tSxNymrI+llPY/Pqzl2bJ5SSAnC7BulSSKt+6K1pfKfeQHMYRM7z
Udrtt+324KGJ3qp/75I8pg3l/eKuakQNccenIKzU2daL9bej3QepRuzpjTNfXMRiqZOjovULBOl+
sIfWzTovdF+bytIXS7ns6Y+i8+Z0zgsPVd0n3/Zch81UpdK3/O1RW5CacwxW6rA2lXq1ApZNKcI+
kF1GiUNqbE+bL6u3TkQapGZEfyd0NLdpr5og5Tb0jvyOdho4ynrwSi1u+dFxDSCS+osfyTT5R8go
AbyiCh5LaxjNweyl6EgC89aXVdXbabZE/lfX4fjdqqFE4qYOSn2n5K0iJPNEZVogaaocUFg3VPdt
DwGo0y3tCOu6G7eKN8ri6DZTkwnFJtahtd39bpL+eF/3jn9enDxPiGdxrtGkWJ3kivrV3zIORNl7
T3qtVsJNuu66mXI/W5ae+WpNdFKNmdJumJx7U6sN/OFgMgbgN4zvFiSAIJx7G4o09JIgOgmt46u3
WNv34ijam7rqWrYmN0sdrVb2L2MUQ4hawjlICHqtX5ZYccNucHbuR92J53Fs87TkuDs0I5B3QMOB
udRTqP4wABkgaivrlUIPZHJHwbm03f5OjR9hsJDWD5BqVPFxVazpZNooHUurOOVdad8ZslhPY+Ov
bzy88afWdvkDs9WAFZ6f4FiLtWDBk5SchuglrKfoyRYZwCr8nHd3TfHzLwyctOg4R1lByCwGxc9D
Xq1/xLhIPsBygCDlxjR/a5iUsAxOgdT7pQ6r9bFxFJk10xJHn+EQusddbvCEi3H8T4KF/T0Mtjz3
O8TyMG+Xkz1YQdqhKByXPtgvDX3sLzvcOi+BDRZd2Bkuz/5SzA9l6Xhn2XEx2NKmaKRxPuHuXqFE
5hZhOJEU7449Ld9wnLvvnAKGf1J+kVSBnl8n/rLTXG/hkaDpGzmq8aP/vFKVJx05qAN2F5/LId7/
a2RZ31njsL/Vqz2yoay0wXdRh84K+ZCS7EfvMt9KcaLIjptjcJB5Kqd6b7ZhmNPFFTQ6kLYa6hpS
Utm6BOTYCKJ1Dl5siU981ws4Wd+z7hWpCFnttxqa0qKLP4tVyZ92vqqn0anN2zaanvyPxfwSbTEe
o76qMl8D/NRGjMQPVVFqZudWIcbhV7MtzAi1BTs+053j+k+ER8/mVSBYlj9L1jtwlpgOHXdt59d4
lAMq0k0CaWr0uTVudqZZykrAfqH9s8yTrYMFgr6PO+fCFi1LPQ2/N6JUnrPJ0dwqQQZRsOws6z2O
nDWZ7Dm80yOr8Im7dCNPXhPTNlXuE5BULRILe3aR2cu6cz804QSpbJbrL0697RrRRh7nePoVOYFK
W+WqjA8MxEE5Wlvq16GOkr5wpZvyX24w5vp5mnX7Wbnk+NuNsdg1W4AO1p14svKGksTo9blsW1Du
M7thARVrxczRsoofui7wyRjFCmrbva3cvWc/F3/WYrvfo/ZzHEc06xl9Lx5GyIGAV2vTP69slUIZ
Ovvh/FC4O8K1lNSGy895hX/TUlLl7ZmDWKd75L7taw+gOagfLczL13oo91ONapIgYLxYY9ym9Rx+
MlfLtLTubX6Lw+5NMi0XaOuwOr68Vf/1PArmOS9rjFrxnm5T/m/Cvo0AFB6jbggzUXT09J6pUFBt
amscCTT2gc8RW7N4ZXcFUkJz5k/XByHKB1uN96IRLF77u8qqYHnOCermGJjXtCTxPvMkFMOw33/P
mK1nhsw3GPHrNnA6FRZkvmCs+ObEV6TDewf9lrbOQopb7T9NMNMLlGha7R5/FfR8tBo5h6ck3oju
jiujt/JkK5z/hrbZDv0Mg8stS8rg8WOOvLu9tNykYA6U8jb+Yv5GBk7McKONzrOousMYcRcUQyeh
jUwaY1xOr24v5cHu1e+VK/SARxWwOscKshcb2UYRQOHX+XzerAmQW1+ebA9rVLB5l7aof0SduXqF
uBJB9ksZIPSOQ3FIl59s+XTvebNdHoJdq2NT2M6ZL7h43nmXn92i8i+OnrZzoEZmGBul0uh2L7oo
44eJKicTJezQsEST9RzvWVZhqp0GwrRaVSpa8UBSOQvjXoFdTfIneEH8214deNX0lOlui+MU7+rg
7fZdeZv7cp8Cdo77hAF0wLRS67S1mMX6bfeHzpxmHn4uQ7NlY9CBEL4hgkH/nFMWJCOsnMEflr6f
chNN98FaxW9FrvMssllfrT3zEY4rIxHcBFUjf2+xFRwrh7F3r6XDpvbUMkTvx0uzWVUyWMxTu7aP
nszeTJcgnu9Y6WensGcdlv9rfYgHD3ce3fiBX2gCscJnOHoTq/K1ksSz7KQSSyc8ase3kgGQU+Ka
pSL70AJcqYPzttuvU1SHWeVX8ZWIDZRYvwZvGrx3W2XOdk/8Ydet/+WjxUk7lFPK8MNPpfAHrnwU
WCmcORGjTZSYQq+TnL2Zsw5vopY2ukCT467snKyUQrNo2XeZFiMYGLdhL8xX11DM8bGmiz2sufZe
uLJST7ZxUveBdelFOYMtWZlyDNF6YG78UO09I2qbp1LA5UyIRdaXVlnNvXH76VA6OBEqbw/PQVl9
DSXR4sw2ToPbd+/jEJbnoC0EA9LCTwe1iKSyO8E3t8bJUg6n3MtJ5+i7n8DLSUx1IVPu8cCEclvW
bFITwtDg0zDI5rctQe4pR79EpSTW0HK7V1Km1F2g1S++Iuugw8hBq7F/rh7u8NmEbtK7/e8gd7x0
rKz1oHXzQ9TT+2Z6j3Umb0y2MoQLP6xM78tJJE0+oZ6veGDI0ksmlMnM810+DzZws5Vq5J1OqL73
rLz/TWv64O/d5754t57Tnej/4+h5qJhHmzob3MiCCOiZrIoH5B7NhJ9p+s7OC9MAUa9xtkb7z2iw
24dd7fmlEIX5Rfged08YVQmnYXVn5x5Nvg2/j4e6A2u7/kf13ROYZAqKZB+YdqWfnD4n9qbrn8Zq
LxGWeK/yvWRa7wz+SXjmmtuOTAkedHidKHHbwQl5de1v6p/+uln19CxpJxLt4HVBavpoLV5wL9AG
r9DyZwh39dh31XaC1Lkn/RQT5lPu/C/Df/NaeE8ADpuTKyqXOkHSl2/Mp0bl2sx4+KoHPdAemBnm
s+lVstqIHj6dJefO7YQICtqz3p5PGzYXQgy7Xy2QHracwy8Rh+bBxKydNUihsq1boN7Tv1AMPCkB
D1ZH7v4o9GVQ87XkReP2gCrccKAwrBLdR9czVm5vfNPdFO/l7F0nsfXJrvHf+573dwm6+93jx1vW
7s010zFqCC/v4glgMZc+8sl7C+422fbaIv7b/81H8StoeKOjiG5byvb30O2nvKgTx6v/Vl2AEDha
H8NOLsfSzkzxVvEndrZMmmHJ3HktT5B/H/254e+0p6M1+S92kd83S9smTTPIY7ASKksOonULUmfM
4vCSe872b3PNP5LLHsadMsrrIij37uDW62E00vnLyN3Qm5O2Vx5Er8RbVORFd7AW38n4E8RT7+vg
uHWGpr7NaeB3inAr3ouTHRQObNqy4mp1NR4nzg8FWjOuqNLSsN6dB2rK/l5OU3EMmFK/lX27P8ii
D89aeeUptO0i07FXXZy61N+hEPODvWOSk35jXre6ne7GnkKMEirHWlyPS3in5MSyvB4jEPTu5P21
JmVMGvQ4BCxn4ULfRl0lfoDyBZ8C0jCxdh19tvnTxXW7JHPoFV+8G+q4LU2bv1Zo+ChblWzOZvX3
L9MBN7vB4qdL7IixSdtKTad4ENuB4ak54pv5XZV+eL8Iv02HyRYkDrb2Q9Bq8Seqxu4FnUtnUVBh
+VFu+4uZ7nKetn7NVB2NWWA25+yg61wEOQOHmsIwRR2Lj8brc75h4oHxVeXhZ2GNK5vaY53sc1+c
vN6YY7iZ/bRUg/tnVfN+J1VVPu2Wnk4IEyz3Gen+JA0x+C2jrfw3KZfpilmGbF0scZ7WqD9Lq/Ne
15Kz3Q5blLsOR8shHrFF5zBJqPAcwLytDsshjYLdYhyXj+dOLXDhN1wA9WFo5YgDIuQfc1/KY3OT
1vidrGMYy/Y6RYXaDtXaE9nfD1HxqKy4TPNQ6qOjNWF53ZDPaaFjN4nVuJzouPYfTImb6nA7LNHU
Rl+cXEup6cVm8sQW4ey5h1H3bebZG9a4Vk0ujE9niHgIZEfJ02zFHVMs6yvsu5HNH9/aSE+MwIOb
uHyNJfO2Wnv/cIWbfzyl4ItxxAA2Qw3JR88GWCnQcRuouN1tK8+rglspMttHN2qnz6DNy6Rx9XI0
iGxvcV10x7By8eyVsrrGc1S/rhTa1yiuvU+6bu9cKQ09yw+7U7NE1gNuzOqEASGGlN6nLhemC/6v
TAd/29INl9cT2pPFsNsPvPO89OIjGANmkARR2N4VQ0F8U8xX3NM+UkZ7k3HG7cAbJlE4dX6Z4xCR
Ad5sBixvPhVkeyRQvax0ETWvjqnL8FIQ1nrxWj38tpSns62aOCgae/wQ4BxejCjFpffi6YPA+fW5
DpHQQ+ITj1OukDJrpLRkmwAf+2XbU+rPZQZ8YERwg1LNxC6YLzYXe5KPbvVnIpLjfnZt56F2HP3W
RkuZrjyjWbX14tyvnUr1NDuHeDdnPfdDugRVm/j4SBOr6dYMa9H2SpWIEXEIlTmrSqIkb0WYBMgB
j0PNBXMYQ7f8BxK4PO+Ym9ZDEWJT9F2b30q24jlQq0B3KIpj7FTWQ7TlPkqiZao3iFjT3VxKdWIz
QF/WGeC7LLAYSXdcHoO9D07ulouTnIz/Ktq8yOatVlngmy5TxaC+KlU4XAtx++hvpchoUJrjhBB8
iNy54uaZcNVhEjqMjpWnTsy0fInG5hzLnUQMfBTfkpPyKja6bF714r5DyDh6/J3PGLs0x3C0HPqF
a27qhRpSx8RBGoVyZmt3b3CglOuXEcWYxOviHwZU3LSMPJZilYXcVPizSusCjjLJvQvl8+7ZHGv0
Gd/RWLUPZYyMM2wloHpD84iTb7MSp8A9zPRHTdkalxGLFOuQdG1Fg1DH8rLz1j10Y1H9cI0H3XPu
93tZsWzCcKG507Xc0rhcvSfaG83cX7VHT0b1zxhPBbk1eZDMw46kvhjJYNv3aEKYEO3TXP5CIeKk
LTdVvtA8149r21ZxGoRFm5S1WbOq8ZfLWk0KpDAdc7cs3QktDSdPXU+nkPPqPvZ6724q1+Hkh6r/
alumjY7algfHwxF5CE0pn2RIp27HvrmIOl7fNw0iPQ22tr2SGbb+DVa8mcwOZeKEy5NTxzN2QJRh
TKtrzUzPO2JEpNx2J6DLIwDoxknqFQ/K5qaRx+rBAD3eohBZZJdU+cA57iBu38rcVQ3H2K4fdVSY
U2es05hXL1U8n3hMUk5tOoFxxiXKGFBodYBMn03rehdi9duLOnXr+a4g8Jb5WKam6M5d0NY2wSh4
v8u3+mEs7RGks3VzRsNId4dLMbuJP0ZtulbuY2w4qUPbmtJGUtqFbf3CPhvVoAye+YaexnZ6Erng
1VtodAq3PTiW+1gPzXO52Iljza91ObzkOyOOwTyPBHtCXhoeY0sZrEjSu/ht0aRTO0VHcoEf202o
+5BDLFuUmS4Ns+Ikt8oPdM5TLeW1Hv0lyfHBuW55FR7JYL2d/zcv5mi7kUrXBRGLwWEmKv+Kf7e4
5F4z3++MAmNMb8xt3XNA3YvPMxm8/j3yMeIsruXcsZ1cHO16djhO4pr+sY7eh7UPfwTGCS99v1cv
69q678bP7TiN5m38MyBV3Y/YhuTRnXQOar4b1hXRBPMvn09N8noHfQ6jonOgZFsOgymmxOBZTlQQ
hcehZq5XWLQrk8ZSufLypKvb0WL7pibJY2/CkxuGzRFGjnfXesa9CBGGSdvm1qkirjEtfKaSdlNz
N7Y4WUqHgWQz3tbOoiBaz3MerABDJ+9YjevwoCpcri7NzMM2tgt3bu0iyVb1mzDb1+CX6FY39xx+
dbLv3Gl4jXyxPo47PgQFfh0Yeu/czXOw3em2xEWJ8J05DoX33PreTybU06WIwukkwGD9Yqqu70P/
pqroij0r1mvci4PDDf3Q244a+ezJizS/DD0h+6iR9+5VQ5SN9NcOk9FtOu2yCaiPvJ3Ja9CUySbF
fELfo+QMVrGfnXHusVXSIx2YLqj5BS6M8yfeRuelko5iohy0D3ISmE+Cuf5u5Br+aHsx3cdx27DH
Fpo+FX3RugdZmZCSL7Ka8NAq7aWBKngXw263rqNd9HegKbxs64gZy5viGjFpQL7xt7ugZBwtnfaf
yOPlkNet/p4QsY753n4Ih9E2I9LnOKoJM9AMPqJ43q8wgzgrOiKajwrDM4f/tGNtn/s7SzJKOqz7
tv5A9apPm9wJERi3DscSZJUF43+65By2TcdATsdr9MRld1smFV5/7SRdgRY1q7IjkaPevE2EMbfI
jXRbIi17Yz12rlZ/I+5sPEBTfvKGZri4nq6Cw4TFJuFdko+qibojZuP+sEQm/zKlvmfbNjih48eS
tc9qecenWf0RYq/TXhpWBHbmv7U7FXdlF/5Tpf7Bz0bCrdd9ybgnicZu4oeNJ+VpdHXAx0BQakDK
u+l/yyncPhCengmrXu7aeKI90FN/3pU13kV73V7sIKJfKqOC0s+bMjZzm2ytl/W45WVxrvZ5g+/Y
GcTnuLnsEfA+3MEu9q695BrHwCtEUb5xwIz4Arbx4vSFcxcbflja5zGTSzd8TJ22s8XZ1ru8CPqL
ta0fhHX7x5Z+4dR7oklwWr4h1mO2jyhtY4Dfj219s33sfv6CCXx+Guu1+7cRgsRowgTJMu5LqkI/
OgHG4cAoWTbpKEuTQLdYdcrCx9w/LCdXbl6y28t2m9kHr9YkWcyOWUPufYb9mv5jIrw2ocQRB11v
9WNfO25itB5JKZp8hE7PRXfYCalksOs9rYUK6cs7mS3sktya2/j3CKQH+bv+SzlLUaGEry5rsM0k
+A2YEtBhXhkIYhcdVJfiTWrPlkdCrkWC8F3st+Vz2OxRUq0qTMC+hx+qjKYfofLss+1E1XX4jU4c
HMXAWxEpVJCgFO6DYsL4w5+K9WCG4d5XTG47vTWcBsz2LbdkpGHrNTWhz486EsKy9Li3aqe9Ot5m
Xk21YAwYFucHEd0bm0L4reyWV93fnHfMgcdejD+sXf+U5fYSdOHL0AYsPkOC4s+/q3FOO/vwfgMG
3XSjRx0G9n24u/15JdUw6xyitqPbMJb2w8kCHd+52nn2p8VB2sr/LWN8bPmYDlPBAxXaN4nTuCce
vh+NVb75TcXYiIHfXMueY5eif9KufyWmcM+MhxkwaOV8JdHJy1xvP3eRhc1x8M+Ugm3K1Lc8u4F5
LeaV9Tab0zxvqyipw/UtHNy/Rdu9zmy8F9tti4WZyc6s73bkMcjfzQvBvUE6NWt5drDJp4wiu9sG
EQNPuQbZxMuO7Uq8kCpKLGKQ+c0I3GgQVboHzU/bcL1ICxUkZMJ32CTjg6JibiUE7830ajGvPORk
bx9B9TXZuFVMCbooTBG23IPjFt/jZCa0DShSS9XlGf5cJuG8tuMUE1tBzFXmuhYHyMBUYZkN4q4P
x3HDQfYJetRkqxTEWuTbTzZoAVOE5MnN6jZyU2V36mrGs7X28+PsxwVSY4hTqmO9xQmK4fYmY8/n
FrsupbWcQ41BYWQP60yL0J/Dzn3mrsaMjMeADzO65ljZ8ZoW1sNU5vLYFhEmdkaUBynr/4QxI8qE
+2FpefYQmu/ySPxXSVwvo7P90cJ8+zaLe5S5rB1g8MkoYIJLOHRc5KKdX6qwfcv74LPQ0jv0/YyJ
VIQXTxSPu7UZdsdE+WhW1WX1OvqM9fka/JLlSVBN3CW3kqzQa3cIKiyTiirobiiNdcCT8C9viAmc
8CumuDx3aocqPxiNv3ap5WMOreDQGvxbNrSChKG5nZQYxfBFyOjgrOql84pXcoceLcv/Kif5stfe
baMofxBDrqgPELtHByvobZPIZ+PhITJ++ER9/zh4VtIH9SdMyZ+cSSMik/KOfb7qBxlEDfX88mNq
8H+KOl/PwrULanV3feKJ/FlNVVZuwZsudzwkwZur/Md459zgBcUPSkqh2rqLKYILvo1X0YUPmEn4
cTQy7FQzyxWrrtJ6rX5iTjvjb3RTsfhd2pcADPTIfICS4Qi4DhFVLpfd3QV2ghWzW61oeNBWhTX4
ieFbZL7S03xHtxTu9fe45kxT7LX84j3VJ9Jh/uEEPy5L9LGVmJpiu3yyPH85YnipDoK27tC63jsP
wnsU8Jg19vrqMLPKw5IJsg5+WP3+huc4zxhppMHk4Ex2oinlu06X2P9QdnfNDUbooedHzJ2mPLIX
xjMfdn9v871krAuCTGEOCzt/8qa6OiyLqZJYlK9LYd8VTnAqnSkNhPUuDNb9oD8GmBE8RLEk3Nvv
wSqzZfcy+mYOtpodHdOH7+Ut16OJuLBzjDpY9/m3MXpq2VTDWLNSVzTDMwHmzzl7CZuxj/Zkf/Cx
LEnl+J/xSmZrrM9sZqWm9C44IDkH7O2zd3LcpvNgknkvIor4/KqmmI5m7089w707RsuUHRojcIgf
5B6r7DtDSvTZ9UUr+bUH9ZbMLOnw4jf/7AnnwWy7aJNj89H39dP/nJ3Hcp1Mt4Zv6FAFTZ7uLFC2
HOQJ5fCZnDNXfx48kvnFpkozlQbdmw6ru9d6AwVoKKAq2Ui/rGHhJIHDNv9dKd15UIb5QAekzCEH
BcjwD5kO0DEBjHqMhEERvORRXRQ+h6pQ9hZQ512Uc8lNRrXaAyqwgM0NZL3bVLqLooKzM2ayNOsB
UH5D0sz4WnUA3ExukneylGON0OvUZIK2PppaLd0EliDFkNoyaJEWg90U8fsyteyfYGSUS+g1YK5K
UPrmmDpdzxjXtlkc0cT9KpURSWGvzR17pH4Zk9q9SQvyMcqoTqc6lCnnFeV/hoI/+i7F0fBBmkL2
u09Oo1YTkNFc2xq2fKtLDzU+PjslGpo7+BXPfRpRr7WpAwL8+hKlIv9eUeS6oRKeOZWnfA8rGIwN
FhwHi7fJTqTlcASAovxucwk8UkENgkeoXJ7IqH+N1PhUc+FriuluKnh1lMCPhDk+qQPKPbZ20CQW
mDxV5Y6E38soKScLgNN57GvFIeki32bTqDuTwo0060gkCYOKCdlDdZ95Y3tUQPyKoj4Dw/qELvVN
mY5PCdKbu9rjXqcO8NhCqb1PFdVBe145Air8r5IgbNq+/9JW2k8hkQqMG5hFaNiOJxETTWSpeQ2U
yDsIauR7jCxRA8Lec2+g5XwI9PoH0kYkekPyrrVnq2dFzqiyDy+k5OP9aBIrKA1xjRsoVRcg306k
HQ5tMPWYpyfxoTIoOUGswC5L+IVjZ+oNtaYRfoU/7K1JGOeGotRJguAQespDrYc/lcmi5GlOXNfk
Spodj4hVRaD8CYp+TntDffXtHoOhyK+O/gBfFo44abWWrLJPnXKvyQq4T+SrnvqQP9r6HGft45gM
xmMPs2eXBpq818kbHToA+WcbosFLrrWqI8uRccxhVu90Id2iPHIzcqORjF4cxgHqmlGCgjdLD6FI
4x6rUu0YG9Md8oZPMnlfB8+1bxaq0ZIZ3ASjPQOobmygyYOXHA0/cotc8w8yRSyCmARKwTJeiJXP
ia09B3KuO8xJtitU9b9W6N/GoowOpNcfBkX9kpIsOVGO+ZP5E5fYlH0N+D7M80+8sB5jS7m1bFL+
OSFxl4/tya+w4zBIlu9E1HRMTvUKN445KABPWbGylxUek5M8PUZxTuakCG95Utw1lTweak3cANn5
Y/Y9+Zj8P6qqgPI7jrMyrD7h31Ls0px7stKHFwB/za5OdVduu9+k1mdikK+RePGfTYnKvVkMn/2O
T43yM2Ihd4bOio0NEgzS3WRYr2ZNSVqxdHI4tYSBDJhUX5JvI3l4ytBi2Mkivx3bwZHiLqMiTSJe
MW0nDLgeZRIFGayIyGo38j6Wzd9K2L5m8wwKj+oU1GQxak9hAtisF81FYZPsq0n6JHL5oTGVFwAp
L4M9Uo1XRtCnjTMDJHdKXrrTJG7HadxXfujMVh3ZkCnQn8xLSw4IkvudYswo/8RRAtUZCb6Vb4IT
aHtXLjtSaVkKNo1cklYg74Li2KeomX5DkHyptRwmVzbct57xqzbszyi5cc+383vfQGHc9NDHTHwy
KubMn7mvTBEfxvncSk3T38cqFXSRzSLxre7EkwScsukz0PdKFOrPJVCJE4o5/UWKTGWXqUb9xYjN
4qHwI2he4KoAvvmA3UYz4EWkp8chAfCs1aDUG/CAX6hz1LeGESkPhidnf6Qqb5E+4joNXXnueiiU
5DaZzPhRcPr/ktKpfFYwXnX0IZV+113bnfyip8aXssC0PDOOUudRMG0yMsV1HNwh2NrvZSmDSm3A
aL/pSr29qcFxn8xQ1VMK8KZ0mroodAw097MjOeosgPe7q++HfKYac18hCx0+T5TcZny2f+rKQt1D
Chzua9mkZhtpcLYmuWqgxyNBSxfjH2UMuctoChZoEf4Y/1dkFuaSgd4iiZ3b/1UZQKgdAATCbfQf
hKD7yLN/NIZpfkzu46+v4hvRhNiMy8S0UsUdU9vYyXbwu5e1fB+C9qOMbe14Gn6+LgqxpsWxkB0K
p4iPaSd6gnfoZ+23qIcYfb3tFTURZaEmUtWKYvecaG5YcMsDChwmHOwUelgx41nnKbohW7IinLE0
pYjQAbH8XnRu633KxtvSe+ijDQG0FTladWlJMfRTrFiDNasw1a5U16duisBkqwI7s+IQhSX2zeoO
RMVZteEtBVywg0fwaT+vj+Hapy3kg5C4mKoi0W0nSD9X5qdKJmXy+2NNz9P2ZpENqpTUlB1iNyDC
Vyjr2tUvCB0fm3x5IWbiDZJlqjHSq34inITtXUZQ+LqnUnm+/vNXVpc8r+g3P7+Arpr2fui7pvKf
avw2S3OPKkvWvVxvfkVxR16oBrVKbMjNUCbuVFKeb1tln8jtxRT+STcsMN9ypu8/1pP490OQK0ML
Jwx8d8z+mCTaGjIbXg2GKOFxXH9MGVJe7HOjr3JFnfVRS3haTXJHpntn59LGZK9EkaUxRTm28LX6
xgbfNJzQrDhqWr8xD++LRIml/wQQSz2PAx1d2ri9V6P0t8kDHtgbwKPJaDmfgeoDodxyYXp/VYml
1wRIMwvk+tS4hvKqlA+Ifx+y+svU1xuT/f5IAWD5d7JJWCqgzyo0NLVpmh2vyZGD//5xfSmttb7Y
0n4DSJFbquWknn00tO7JjoabjzW92M9DB/jJjiYbDUILbYbiiB11vDEo7wc5Yc+f82Yr56VGERlR
D8fyeEZoneLqwmuP3Fo3FtFaB4vNXJXZZCE/17pqK2M7aXHElXqa7orIerw+PO+LK4mlp2xlwz2D
qJ263jgGXCW94BNs2eCXQeLuLJPEeLYjo3rMp8K6m3Iy5hs7b229Lvc1WI9uMtBns0aypLKQ7nNU
4cCclt0h7TeX7d8z+39lnMTSMbX2q6YGXOA5g5C4QsVnFd17SR7QhZu++aBuFTX5YufhsYISsbEs
rJVpW7p2goLIhMS72rXNQb0P67743HR6xfMcHM0un/rE8SgqXDzSfi8h6mWnxJMA6EI93ydtrsIw
EEhxG0N/zIB/P+ixhDiMYkMZ5rpQHGTU82TSM33/Cv1CnOIiosBLcp/UvdkMCrDmUXoBPT/dFrZS
3VuA3AFGVb7LjZg8QgPlWxua4aTBtroXkzd+SvscNxObK+85ABl11Nr+azPG4lPX9iDWdZkrZN+X
3yarlOCE9xZZwKHIuDrkih7cggogDaL38bFtoMQPg2Q7NXn1nxQMNKDaqq7cFpMPVFPlxe9L2qul
gSi106D6qrey4SDUPxefE/OYB7W2A8qD1Xotjzf22Ic3vZpjsZ0A88hNEJLojfiXSfHhUCh9cQOz
QbpIao5DzWC2xdFSM+NWM9QGuLUGUYwddKslPqS5kFWHL3nVMx4pMOuzRurr5GuxuLNQ36gP1zfV
yvwvRZmDAYhFU8EcnGwwX2TgoeH5zxO53dP1Dt4/5MVSjRmIaioquZuI9snzSN26JgWmfY4l45ch
ePZf72Vljy7tYVUulT4qPLaDvi1pAoyRkv9k7lux8vl6Bythf+lg1Ml+Z5XoXTkU1K0bsk7jpwCh
/o3Iv/bz5/+/ic5tHlY2ygNE/u7rWKC0gPxKV/wU8bfrv35llv/u/jftS1JRIKqmTK6utI/TNJwT
GFuYIRtPH2t/cbrYFUo11sDvT60UxaDpOON7Yel8rPXF0VLniLEhooC6ZPq1RrGjSr8E2kbbyl+T
2HfCrrW4GwJClaNEAAucCoqXSqq2D303nmyw84jw4Jyq+La47/VqgE8/Tl/jrmtcqU28U9WP6ud8
0tLzpDblT7tnB8ez9EVKjuDQAopHbMrwzlHXVbeePyMFMn80nmw193aw6mont1TK0wYaLr05pAey
ONpNx8uUd3IV2pc87ruXAk1wEtGS/ATQRZBulI3/NALhvVxE6UnpZiD+pHh7O8/Vcxkr+WGaxs7N
BKzealbCUxsSM74cFHvNoggHKyi6M0meUtpohgSJKdjcpmilGYbnncHRQ1Hy68jxaPVMPWdAHMN4
aSIFub7MtJGOLuDRCYFvC8KcP+BNTaQiI604I97lfRPkmVyQz/pnxUuShyGxADpiTHCvqHJ1UdA4
uJ1IPybA+0v1nAN8+NRPRH7gmkC4YcuDylGGryS8tG9SbFf3hh8k5Q7WR3axgjHeBwDpHsrMJo02
ljrKGW3+bCYNdgdF2UwvlqZNGaxSmXTHJLIzaLvpWRvDyhGlIsjD4npojslPiFkeCGFDKVCOkNJL
BO7zi2iU/M7IiiSloAOcGMQiUlmtguBcWkIpE6DVak/C6FbYLeReyQYUI/f2qQZtMeNPUkBPFcxO
NFuoSQJn0LUwPoJ5JgsuDehQqJFSoJUUwZ8cyft4wksOks7yUZWkJVEXBlBbR/umaUGfja1duE1D
Fd9Oc2WvtyEqVpkn3/q5heCBRHpGsbTgFg5UPcMmyx3UBbSfzRZ40VSQfk1qdUsLd+X+pS2CFISn
OJ6QLXSl+HORZfsqfvXFJyE/xvK90j6M4ZbXwUqsXdo5K9DPTA/ZQXdEK3PXyWiK54H/ej2YiDlq
vLPfl/r3eakDmtVRC9YoSV4yaUyBapsoYlWaPkJ1k43buB2yZw9npiPw8+KkS2VzVwB6Bi8Cg8cy
QT/5Zq2euVt4v1oNUm+mFDBf4jQfziSRsSscdPkCzhaXV4x+kTMRWl0pHzzsFhfS3PbH1EfKxDGA
F3mmhDRSAK4WfQBzwxFt7TxapJV0exj1ERiYo3Wfo7jftbwZEpLrrbfxCcr8W9+ZhaUVWmLo5cQy
txxF71+6WvkhB+oF6PUvSa7ynaDoeyi64sbKlD8tm/IQmuHGM31ldf1dF2/OQupXjeZBJHURqBDU
XSBGpua0cZ9eOWiX/mvgZMpRygLLKbmHNJAiMmrvSDJtDNta84unLSSXBj4yJ2GbfE2h+pnlvei2
Gl+dk8UGHyep6YMY0ancSh9CP3xQKqqJoK5emx6Eg6KVB/DLx7LJgYBEN1a5ZSa4MiXm/LlvpkSP
ASXU5PSRzG2Gm0wq/MtA7mlDgF1Za37+/5vmkQtNoTQptuOJInBV0cVf4aIGL3kwZ6SDgMdcmxRi
n1pw0yDGINXnRclNpUAQ9oHvvAJr6o65Gnof8kzCi+TfHyTrydSr6VwzicWOssUuB6wTb6a2VwK1
ubjRkPoNYq/N0EOP+uYIcGA49onCATGCb0pLRTvL+tg7tVQZTiOX9Zbh7ErUMBdxibs/qOzashxD
vCBp1WSQBCwnE/3G6l9rfxGV8rEeNGkAUq3I1VerAscbBK4oI9QYt2zYVjaYMQ/pm6Wi+0pr9WDB
HEquB6sseHODn5kpuNdPn5VPMOYU3Jv2R5FSw5wME4Mpqcj2RV52TyS7yx8FBUg4GUCEPhKJVEtf
DFYtl9wZrVRzbQWhrymz8JygquR0IGm27s7vBnHVWjoG6SItmmRExaC264LyazZRWa7kr2KYBbY8
XH7koUIEKwFJ3huev2vkcU4nBurzB4aTH7AYTox4wtaAau9ydH9VevOJC2q5a2PpEW2FDQH6ua3/
OanoYxFzIyUUQLZDBXAdvm/o9HenumqCQweMF9RB2kIE6+TjpGKbdP2r/vrRv9flIhAj2O/npV1q
bmsa1k0d6uk3CvzRg6WEtYMU0/hZqYzX0a5CtyxnRwklSu37LAiqOyiNqAcj2HoZh3zYVZ4qNtJv
724NxmERpHHD9qWInIqrw5itkM6yqFhKWznoeTTf++RFjI6bJq1KhbRkov6RSDB1oHoFVLrW+KEi
MLIxsPPif6+XReCFlybHreoNrmWHn6CVACbnXlFAohJCP+tC4+mWzEiO34GQxM31XtcGbhGOewtS
nFciAqIGRn6sC+uxNcDBeUPSfsTgh6lZBN66BcPQG+RY1Pyhz39IwrE/Oi+LMDJlrW5OhYSFY68i
6xyeKdgcRJP/qA0EZfXuQ5buKnofi8CIy1+kNsjDNsYPS3sk1J/lkWfchzIgtL+IFIYsRpYvWreA
HV6QwwHrXr/UkH6vz/H7NUzaX0QJP240yZqmwm07TBwQzUhv7EmHOiQCn3dhONwGdaP+iau6v4dk
LZ+NKO1dP0XMxoLdeYnUdLxc/y0r601dRI8cTkRSGUpMxg2UfDUhnRGhHYr++OfrHbx7iPGtc8dv
DjEwRUOXQdhxy14BPF6f1Mj8pk6dq9hk96738e6djT4W8cAiWyg03UNmIhZO1qKBIk/Dli3muxck
Gl+EAfhwTTEE0uQWJCB7Mkoo4CC4cVLHlwEZCuTiDkjwX/+QtdlY7H5lbGwPAvrkymG/by14UOK7
+FB9mQ9ZbPxSaJJphbHs9m17NDttn/NuGszg+LHfvtj8RqYVuqnilqGLYN8jVEr2Je43zpO1LbO0
LoJJCN20rCs38EPjszmxaiFfhH6AhLxN+TStwZaj5IkJJ/K/6DTaBxIQIJvgRRwx1+jmR/W3D33p
0qBIgR1gS3kgu2r1JND0UZBfJjvzscaXsQEjJaPOuaWIiQxP/b2jstKmH/zli90+xAncFCuTXb8J
lKPq9/ZdO9imExiDcrj++1f2oljs91T4sdH0+uTGGXJt8AUrhHKvN72yO5b+RLo95lbmcSBPlPQQ
YbipLB7mnXm63ry59tMXO70hV4msitG7theOv5UG4uUep4J6ftjVguKPZr1OWm3H4H4NJNVaO0Ve
E7+NgBzdgE6E2sJkgxoR6CfPQxt4NCLEQFFxviMFh/GFKVJxzEwEeewJ6YqINHhKdh2pfk0BIe3L
6K2VbTZeENCFHhkJ7Q7LXOsHmhzeKzUt7xlre3RQEQDFmQQEvS/19kXtBh4Hsgrm2qwpXFXNhL7W
AFl6DyUMRKilNP2XRAukC1TX/EmK6+pSRJ13kMhnOKOUF89214z7sileitT2jwV0YafBWfsLAsrV
DddLeP92L3E22MFtWcjyQUCGviCOF/82I9GejBQfvMawjT+TheAGlCCw5VZeFBczKkZAiGb04E15
7hbxoP4YzESDRZB6k5Pg7TDutNSsKYR1Yfbp+lyunDpiEUjtVJNsAa/fDZJW2hUy4iFhrIKXjKNo
7xvh8/Vu1lbMIqRWI1IreqEPLsJ5wK6retglaff9euNr37AMqFPOjaml8Yn6mje+zDxqFNn3/fDr
egcrv37p+5QgMpGXiEi6fWSqQKur9hbZ8WHjKbRybi6tnyKknmVF7eGETjJw4tbvjhOcxZNf2obr
Y+9xUMO4erHGtG12YTV6vz/2VYsAGiA8q/RToCOjx0srKQUq0FIcbdye18ZsEUFVFWNPtR9KN5kV
rSSzfipLc+OQ+xvI3nlx/H3ivbkrGbLqF0kN6FYlhXasElN5DKt2ehSBEnwxCk37HscWTAc7SB/R
RjLJ4hfdvWxF2aXSbBRrSyh2YEHw8pFMSVCm5Sqnj4N8XylFBXbU0y6ovev3Vhf14OLG9qBFg2D4
Pbwwrg//SpCWFzuvHn1e1DrTPunPqY58TfllQiT6euMrW2KJmipVtTV1g22dhsF3DnoQAClOGBks
fLQsPtbHctvZ8B9C6PWu3Pmoo8saeFvY7+gGFzYS1LJUbHzM+xvEXCKppl7JjQLpXjfKQ8evSyeP
I6KiTb1MV5WdJOoLoITvUrtlHjs/X95bXvOafrO8RgMvLmQ0WzepofPGbSLv+gLMmWkWTojsxU6o
HkLpQ3e4PpIrS+HvXe5Nf9CGqgqh6JY7W48+st0Ay6U2ABHhI6lR1VrCcoOWM6kcMAYKSxj5emth
4VR5kK8wQ9pyGl/7iEWIR5S6kK0h6Fw7etbHaW/gXNZtoc/WZmSx1vxc5Hk180oDAcYD1pqv34v2
CCN51zW/wvpjp+ESjwtJvNcqNLDcubw6pdpOhoSTgv8sqSJ+aK6XsFwTflyCCrblaDOxr7qVMH7o
N86ptV2/iOgiMvywEwiosoTcKDhbKP1ge4xblZaN+4/9/kVcT0PV8jVJgLtGaj/L0dE2GuxLzJuP
NT+vrjdboYRClNrhqLgxAtsGhCUu96H2+WONL/Z1hM5uDudEcavCvofuNOuB6F+wmtgq9qxNgPrv
r28QfMU5TtFw77Pa82i3L2oEQTo1UawV9mBsbOf3a0qquQR7wlqLIFYqpYspgvl9QnDC3nErN+9R
FkFvH0Ou7PMUoO6OAdIs26hjlmbHEC2Gj51e5hIOaiI4BAaLDBbKv/D/fbTnf8ZorF2fqPfH0bQX
i0yFphtO80SVafmDJ5dyp/cjJeOBUqY/oI/wsW4Wi02RFcRyB9IhSZXER2hEMMhKpwOxglCe2MqP
vh8YTXux6igNSZLl61gXApkLkHmjwLyz4dpd/4i15hdrLgubzJdhLDs1IiSxgHloepl9SOFqfnCY
xL+rukWFWDdqy3SUut9p4ScV57tOves/VLhjNS9ODnSjqi62oAowVCffQmbJls9Nm2yElLXrw+Ls
QBkBEeSUiJsH6CaaTTxCJ/ZC7GglVbr0MphQPwFZhXjrb3xGt6DlK/OyxIBK0qA0+Qwtj7PpKzev
T9qUPyh2++n6tK9skSU2D4OYrMVJAgSgfcTNb6cK5BfS4rWPoq1L5NoXLI4T2FcYDcCsc8EVjIey
gsoIm9zfy1AeN24+a1+x2Oh5lhrZFEWWIwXqt8gqy71iI0+klOZFKYo/14fqfQywai6BeoYBWshC
PNsJOqi2VGzPiAzkIXqsewmlQgmNy42tMu/p/705mtZirxcpzquBXpKDjtqHHC0HazKfrn/F2lAt
9nkfjBGC9fVMSkKfF3stK/quoqE6q6B9rIfFPi803zCsnlRRkr8qoCwqfUBZ9i6MPlTKZh4WG70f
u1wr0mB0LVNLdj1OpbusavNdE8h7mFVb9K21SVhseCUeEt1HxMgxQ67TyH4hF6v5z9cHaWVTLCE2
eYfpo9UCFpnsBxmBhETGxmrUNk72tdbn+++b64/HKyr3+8FyGpwpFQTm4MzF9lZIWllC5mJDCzkc
kLpkt8ma7D0blj85JfY4t01dyhcr6r2NhTS3984uMBe7uvAQLi38EshC0aFskf2XfM1RFM6G8hwG
yHh8bCbmMXwzVvIEin/STBW3U9PH9BdZoapLxlMXTR88W/8mQN90EaUo7wg18JycsemgTgbxhAiN
v3F0v/+qMZeIFVKknYinkXFC2qo3b81IQ5Pp3m/ukg64VrBR+V7ZD0vkCrLFk5LbdDP43hmWxX2a
a6/X52Btphc72vJjL88tmJJeJ0dP4dTgHFDF4bPWEWf1HnVik8LZl+udrRzk5mJfx7LVQYgBoRcU
0XOgZ4jPWrdeMX3DnwhjnJCiX4cqRpM3GyF35euWuJURrwMkIXRuDpRpBBrVO3zD8M8q96yHz0OJ
VML1L1uZoSWAZfLsMKjwHnQRbIcta9Z/8l7/+rG25497s4ZHCA5NN1LG7tUasTJV+QkofiPJtxKu
jMVGr5DVC1QtmGZzuVc96H6OQf81HcONFNn7GDPVNBZbfDJH5PwybCR9iMu8/fXmPlGz7mfWyM29
buX+rdVisauh+X6LG7bvZAHrDqHs8RadMnjBESbxSABpl+tjubJhjXn+3oylJOQgwPA3JY9S4k8k
JdaTPuTFr7pF4hO/uPwBFVnhH8AVbznRvz/E+rIsLCyPMpRfUEPTSxfQvGOn7UkOotP1L1prfvFF
6YhT2IDInFvK35XajeTvQ7eBEBTzvvzfY0BfFoTx7VSkBCKi2zraubiNw32JjOyteUn3/jG7iIf4
BiEbbBbv89Nwlz60G4fo+9tWVxf3GDvTbL+KROYqcRZjliKhcdnKxXQMrGx4VHqhIkRk9dXGOfT+
5iXj+O+isGIDISQ7QMOmLn/0QfZDkoKtq8zapyxCHgJlhh3rpkCZPiqekzIUuwld9H3b+f1dWWFl
FsCd3HhSrKyFZekYhdUWCVbQHMgCT99HuUebKq1mFXGr3EK3rXzQsiQ8yqWRWZYqHCwSrHNqB/rB
VklkaA2XTcMIwhfJM+zH64t7rbP5/2+2qzq2ejxYoATM6LOCco8y/FKn7xM+LLPDzPU+5lD3ziIX
yxBYWeyeKFMdY0LENDBq7ZyEVrlDTPH7aHfSxlVhrZtFJNTSMe4wDVIcPCx/yCrAYdPqkP6Sf+dA
+q9/yvvnK7isf4ernUtcHXZtToKPGkzFHXnKi61+RyVqmGXQ0XFtsw9hQlVuUf92ZiLeQPEYtIhR
IZ8VpNoXfSpeAoyvNyZmbTUvogAp/NAkDBRuUGVn6lzd3sjEr7KpN6qOa+0vtj2G21XkJwZofguG
XFC10TO+E9lBytotMMdKZPkbWN+sXz9PIhvlJNnpWs/fW0X1s7S9jUvhys9f1jQ7Dzc4HfMrRzbk
+AZrJNTHkM7d415Xb3Tx/mmpLwub+OEmflvWslO09muTiXOet9luKhmylKQxpe2Thx79xnyvbHZl
sdkxp8DyrpPx1qq158jqfkOd+Rn18mmq7ScRNhun2lo3i/3eV5ZVxxoitZqs3nsxrNvc+FI27SUu
5H3j51uRfyXHqy9rnCjVh0OEMp4zgA2E3auZOT4heLBX9Sk0cZSsi4MIzEfq6IemjreuXPP2eCee
/b2KvVlz6K5hmlcCD2Nq0F3tlc9ehwv2IGTIKmNoYE+umztR68VPPwwGNHRNdPQMxSllJdoIdivr
flkPA23sVapQS7erywNypZjUbFBw1lb9IihgEJG2otdKNw/7PwaMNy7e+97cWBsrQfrvVL4Zu1GP
keLWQ0GRMg1PEzTDoKtRKTarP/kk/boepdc+YXElQJtc09Dmyt1RK55bo3/t0+IiBf3Gm2flG5Yl
sKjNMYqxQsgwAQJGGTLMAF7sHjpPu3Eqr3zAsgKmWZbdjq3SuFPcDXucObKbfDTBQJWtvhF51rpY
xAIaxmQR8WHks6L23k8QJx1UjEo8FRrUh6ZBXsQBASNp6rAAcbLmm2oghGfIhxabhY+1Pn/Ym5Vk
GQNoWq8sXAPh10bgujsCEPaH08eaX5z0vdGOJUQtw1GH5Oj76q8EQxNdwgrhevsrkX+pQVN26Ez2
Yaw7SYTCrpfdKIjnIcjuu6qm/cq08JZ4sjHXKwF5iaOY/LFTbdwqXMRAEUJXMNUUymMTmZ/HYvrj
W1vJgJWgtIRUjGNhIbZv5K7Wqy+amT7hA74RN9aW62JLFxKeflal5m47Qc3ECPHGaiCYWpgjbqzW
93+8toRQyH5SWf1gTG4ZVedI6W5i4W+8id//8dr/1CKrMRy0iWDd6PVuHLBzS+H/bT2u3l9J2rLO
6LdoTCADQet1C5U7ab6oUf4UzJsNQNwuY5mRSJ42bsBr37LY1HKCdQw2cMA+ExTELf+A3p5jK/LG
tlhrfv7/m10dU4Xq/YTHdsVQNYEbYQCHG/z1Pff+PtCWZcYchYkkNnNQy1Q2FP+71ZXnwPoUYLqF
uc9G4FjrRP33CwDACNE3uupYgfbYhsV9j98lCptGeyhkQkmibBUd/2JT/vciov2PME2fWMqUlEiJ
i1+Tkh2R83jBeOISpN9Sz7yRfPuM/uldqoaPGkVV8Fkfuthry3JkF/HkBWGWu4Zs7nvd2gsoOZgg
Ha7P07yW3vuuxWZPA1QdNBUFziD05HskUTCDz3GV1jppOHVa5Z2v97Oy2Jb1x1j1usqwK9tRbfvF
kD18EjAr8LV+YymshJRlAbLBpqwn74WEpIqxQvQdI5LrP3xlgKx57b3ZJRPg4NCMJBDsonxN+8A6
W4l9h3Q20PQB8uD1XtbWlzV3/6YboLqGmRbcoxQzPpipkI5dj7/qaGvZZZCFlWAvH2BDnEbeES8e
YyfkOj1Wk8YDv1HLLbm5lWFc1pOa0arB6HuVizfkHSUxJwq8jRlaiZ1L2rQiph5MHLEztKxHXqWv
oSHr+E9F30bJPgz6XIPLt3K1K8ttWVuakgrB3zRRkRu0Lz3yonuMf+64B79cn6+VyLOs4aaJZsPR
qnMXO+wcU5nBf7G8Sb3nQR/eZIVSH4tYHzb2ztoSnCfrzdqIlUCEvjwqjuHL6UEZ9e5XmyHzRdf1
yYi0bKOflRmyFuE0aMlFAZzHpA7zqKpJ9zVCsEpXIMHdn/LZrAOTk+vjtzI/S0EWn5JlF8Wp7Obd
D8WwzxJX+1xXN1pfG7BFMsRuEr8HZy+7I5D3HtlWG4XSzvsUYtD0sd+/CJvcJhNVk4PSHSllQeHM
0ruuDKZPmDArGzeZlSW2LFsOQa16OHgpToOe+i6VBvBTsf4JlvttmsbFEV3on9c/Zq2nxUVgTJIS
cS/0JTvvwe6nQ5g9mNGw6zBZaJNv1/tYmfBl7TJsYTA1KfkQWOrfKSndB13vKjneH9fbX5nyZfFS
bowxxLZudKo0xy0B26zuS18LjN42zoG1DxD/bkJlQP6+j73Qjavmts7Ur2Gf4L7sJ91GfFwLvYtF
K2rL8KK0mhxBKlWL4ouO3trHBmexWlmTLblnS3HSWHdj7ArN+pHodZLQQrjew8oSWtYmA3w080pv
anfQqkvf9E9aLu6EX934ffDaptVWHmqtnzl0vQmFgS1Al/lTjY+Bvk+Ur1hz4ZjQ7Lzg52Rt0epX
ZsKYO3/TiR5PaZqUrFWvaH4plfdQdOZWQmse8nfuW8sapak285VLkBdMByc1hxsu4WekrzCh9PN7
NsQ+KBR3CE2wbdhIbATElfSdtixdegkqQ9AUhBPU0WMceRepLcHifqKkvNdSTJKg/IyJOCGjvUv0
YiOErQ3k/P83A4lYmCibQGXTl8H91IzPPhaD1xecmLfFewO5OKw8v44La7JLF7me8qzJeeTkdTJE
R4Ff3x2OPVECZtqOCnS2raTa65PWuaXVKEfPzDnb8iqS4sMUxeaXQmsq6zBGBoa/YP8S7NUbET2h
yVRgMG7LJD2Kdor3GUIIG0+7lXBlLHYkJmReXlmMTKJhl1jdC2xKBu1JGjfC7d/E+TvDo89VlTdD
3w25Fw8IjjlSi8sk/BS2pZWJx6rGb4piTXuQM6/9YpOWQi69wa8vS8VwUkwvufFI9D+lDZbLalJ4
h97ETLqS5PRkmliZ9o0QNxk6Exs/dYU+oy0rliJOfNxrPQTXLt1p3Htn+Rjs06N6GVCUuKMkc5j2
t/1tcU+5/ZI9ia94fJ+SjXW0gsbT1MVMdH7Q5Ko9997ukAny413cH6XhiF0JnMBiZ/6+vmBXzo9l
OVMaLUMnwjeuZt+X+KJQczYOH2t6ERSzZCyGrpWa/+fsynobRbbwL0KqAorllc3G2NnTSecFJT1p
9qLYl19/P+cplzZGikaaGeUBTC2nTp3zLQFPhV2qkhtJEgz1NuZn5Ydri4NPKhS4KpQ6OZRycz/C
V9fqc5gMdsUGaGdtKyzOPU6YyccBeQ4p+QjdsQi2OFmn7UugfGEEKsV310dpJRjJi6ie1zIvjRQT
0A7JrwKUTaOPNoodK5/AFhMgm0xUfTbC6zUxb+aKw1gZyJ9oMg/wh95ID1amgS1+PjxfIpObwJ3U
MF7mDEUA0hrPTSNtrM+V4WHnb/sWMMwU6jHGLNRDr2qP0EGC/XK2gctZe/T5k74/2hwRWxo0V4t4
rN5ao5dvurJFULk+sWsjc37tt8cnzShFcBuExWqdPrZEP4Il91izdCPxW5vcxUETzaSED2cDenH0
Btk/2I7eVQN8HGBaef33n1fJpVC92GAGqOO92kdFINh/DTQTFXhXZN2HZhylLwx9tLGC5C9doEtv
Wmw1NQXdVemmFkQGda9ANMLMj51ceEyF0TyHUTN3aQyD299K4ob5HzGnMBkbXdDZLGWu9mW4VyGk
wIunsnOgGLxTjKcszXfF+AIHOXc0hNNXL2kfH8y42SvqrqnZcegfAcC0NFQ1gGuu8/e4OghNg2rN
ThDhnNUN49bD99+F1YhDSKDFU8FwigMcFgAd2Kv7BBIx4IRqsOaFQ6YFEIUl6pcSHmch/jf8BYEH
A3pe1d+U3AhC8eh7sA2aovBm1Zs5tJbnPaSAdbYP0aE0+qch+svK+V6HwxqLYO8B9d4IBpCgAWfm
MWyF1w9/heHRcfDOOGCi/leqf2E67IdD6pI8dwBfdBgFfeK5KIZfZyOgQXfG8bdJnCw5JWdqNBQ5
BhgtChfAEggsj9O5PPyLzPssecrKyh6i39WvWEIGYkXCSYRVKnBtr0H31MAkzBt4ncmWNnZ7KRTW
BAFDrd8Vxl7tKgtOxnY6ux2BNja8yMPWgp57pThigiFP6NHiMYJp1MSOpDhxqDfSJ4YUOZWgxizt
kqGGezdc5URQ661Nxnc5pV4GZqEk7mEqU1tyBJKZjlnzYm2Pem00AM6/q8loV1GQaH6ZQPZbcZBC
JCU0+wYHnrwa2sFUnJC1yoA2lNHdBAuoIiMQXKzgX0ZwkSzsSoU3KxiFs9XRj4adak3zIDhpwd3T
GaCo0hXcjhvi4c4AtaNnAVp7DbNnBmwbFEPpzOGDAxss3dan32rhJVxygVm1a2RR1bGqa6sYjuH4
JpUKTGwfKtktTd1SZw9OW1Brfh5iWLk+Yi/DjG+wCoJjGFoUuDp4NQSlpPHNGO4YSlK5CheuAV1l
ZUAlEXZYMLwq51OrWEZ+Ev+p+S7PrPhV6Sxu/hXSJ00+0Y0eGBzUeyeNFfd6WFi56iyhPFUJQZk2
LdqA1PMHSFdPXYXsGYbK7/1U3ydUer/+ni+Jh3+iggqa9f/HT1XhEZ9nENbhbekb9+NreF/caAdj
V1qxXdmxYcW3+k1vzTZW92+4TWLWDs0TBPU2AviXhtGlX7DIwWYCHqVZ4RdkVuv0DiSnrNfch2Se
dfvkPviJ9ZF7/Ha0dsff75ND7WNtEev9DtvVRh/PAmDHTTzJgfbCRki+eGLBp3mRPaNxoepVA6Qn
CWEB+keGcdzGYJ8H9cKnLrG1RdZJRqPhU6V9444OrBL32GGWZH+2ln5qnNY1LChWOvC9s6Hju3Ht
XBvh5ZWW8G6SJFUdg8Gevc7NLGifWLMHORxvcicbnvb4J/Vbp7RMS7caF7vRUjABjUUtmJu5pS32
7aH7Y76lN9qf0AQ/3WJ27G6J1F+GZ2LIF/lHrEYwqi/xC2usAHqEG7wHXya7dgeMSXKMdsLFoWG1
eGfkxFtsuIuHO966SE0qCFwYEukw0dlhlIIE+Aiao2c1bi3tlele5CatBCx9TTDdaf07bHfyFhbr
KwpcWkeLrCQNO2gMosQc9H+iXzom7byWFKe7Sfbh7q2y4NTm9lZvd874VzmcJ+swHKGefNpyQvnC
SF76Bcu0pdZ5Fhr4BQzvDneyi2YYrm2R2+7DY3iEiolTu+aJeOmeu6krOaFruIrfep1dvGxt1K9L
4qVfsQheg15xHYR/LOz7yR124hbqh8fZoQgiORYQ+N8ue5B92Rd7br0LGyfMoT2Vt+LQ3Mp7brO7
Lb7SiugwW97pq6of00bCgOiVMyJ+wYnNU5wK6OJ2L/ZQWTXfpLews+IbasOw04EP0lO133r9F574
wkgsb/x1z/WuhH1G0Duq/YqjzUqc0DZ28X/pXbRncK+9UYIxSJ5Dz7htjv276hUObrlBjNmhbu/K
luRszctlrLzKlleiMZ1zI4mxneHdKN22TwJQuxftTn+Oems4Nrf8s/mgGze7LyTWpU9f3I0kczbD
psfL5lv9kd9JH8VJt4U7eewgHzHLG8CIy0UVfNQiRsm9OuQaPS+2gzjyu+pm2JU7/QED+qjvAOje
M5tYqZvvmD/trh8YKycRWwSoMdUaqoH6FkB+wYbjpg3Fx42zaCX2sUVsgsN8Akmg8xQpsCzVXIW9
jqK2eLx1MVvLLNgiSBG95uSsrhPUHgz+JphY3zO/2kc3kEgPqmdgiP7kzENX0zPd9iM7qRbHYc5P
8aeyUVy4mESpbCk5GMdzA4IUHYMcIu4K8sumMeFPdwdzH1jUb6IDLl7h8JpFAYBokdRqoXw+vObX
5D26kQ/Jnns0kG50VzqVfnQXP9Q3/BBuHOhrS3GpRQhE2WDoMAYOwrc6sUxgLJ7YS3FfPoe/o85B
XuRW3qTtwkA+Rn+6veJfX45r585SeFBX0fjWInwp0naLhbejB9Nrt/YV5xz6M3vwBie+EX8zv/DF
u3ngD2gl2uc9Ef9sRywpKAXq/FwrMaWwkH4tigiw1y0tvC/lwQuBZKlIqMQRHGcEvq5y4ZRtESSi
zW44NUiEauftKcaJknvsAw7vJ8PhQYNcFMmnVX/mbhpwF/92zbv8tNXHvFjZwLJa7B/EUK2Y5A4h
XcCLUTN16KVWjT2E2sZYrr1gcYZH0lyUWQuJjmp6H8YDMf7E6UaFe+04XJZ1c9TvuJ5ihXZ240q3
1GGB8Ebf9NLbca85ArkBPUxYHPw07YtbbV+ffiTbgXFb3CcSgOPqCj43wYAarkSeC+m9nDaQGitD
tqzjKnPbAuZ6jppUAaMrtkJxvqNusdzXDs4lJSUZ5CiF5fYYKLfstX5CyeCUP9ZB6LW/kv90mH1b
9GexcVkQlcMi1+YUb6rDxEkiWIfA7qiJ3nRJgVGvuVX8Ow/6hT21vMcCyxIOMsE6eJXtN2qlztPb
KbOQs54+koP3UVpeYj3EDu4/kAqxzZ3mVR6x/sIdFmfB3+DXfW7/uh68Vs7SpcZhooxnsC9BDlSm
CF5a5Q7q5i165WK3pKskEgTfkwkPL93yrwIhvxLYFmt6Fo/6g/kGi3O/8lA8ctj9eOhdZmtB+rNN
/LUBv9U/J2LEvKowj0zgxo4CzqjcT7Duuj5oayfNUpMvDFON0RnxNnyebOJ2J4CCbkM/PEombt+9
K+3IUXY4cp68daaH629d22WLtJ5NaJco5TQGhbw7m5KF8AihG5HpsvS2yr6uoN8GTCRSDyYtBqz3
pNv+yILkvng2juOhusMcHZJb3an2179jZcl9Deq3V41ovM3wf8bgmcIeQDbPs/+uP/lciriwrf6h
s0hdB13Q80ckD7x8VyGHLqewE2ZuBuPLjn9qW3fNy9g0lS25LHkK35NKx6vGW+V2OgjftGZs1t4m
t7Ub/rn+PZcbcXjLIrk24RgOPQlMuRD9sW9vZIDaEngeQZ3fp7PuaUm8T3mxN+EXe/2VK4tsyWlh
XGJmmeGNTXwSyjujp3lLUvtywx1fc14Q3yZ+NgbUiylOVvS0WI6itvY6hX8ERPuyULUr+SOP4eti
/mnmjR2zOn6LZEEZGviiheMYyC0uflyy+t60mxSdb1qi+Cvt1YxaZvwOB27rZ+O3yB6kIpbzskDI
o9C0CJWXQrotlefrz17bOIsAwA2JwvUTc5OUMbwss/axkfKN++LasxfpQVRXYZrI3PCZyA+8GF8l
JX3/0c9e8lUmZcohf9XqvinazgWptLlhVCk2frixcpYuySqhMbOip7Lut4pEj5OkdrZOU8metXJC
N8KIPztpIp6hjsYua0PyAoFW2YPxiXQLAaDoCcR1GJTpY6X6ctxEbqOGze0sKdRuJRWCyyrNPCL1
ihdNNLMLPVMeGj4mr2nHw4c2pHpQ8VHy1TgWN5me1C4xG+rkGoA+RgOsncSjwpuaobCTlKOH1IXZ
S9sa5JBR09w3VUXuMPrR05j1ndvmib4HWyKBcfsMjXTodh2aUZBDkxiaXwAw9oK+KmiepBuqN5YW
cQlT08h8gN/VdKM1ebrrs0I/TXOV3uk1kZ+kXJrtieBOAGwhmgo0NtDWAVBTtdUmlZyaQwx3mKtq
j/FDLQiY5N5LaqEh4Sm65A6eWvATVIxpcPq2qluLAazz1lIzxG2nUFWvHE0q2zTP5+MEFMl9YvTj
zQDMiBePpH69voZW7qzk/PdvoWMUjSxhhrCG1NmB3J9ddL+hGWSl7GnO1J/FviVhSMtCdB0L0/Ch
Y4hMU8vrO6UTwjLS0tw4+9a+4xx2v32HZhpwfOio6Ydaq3uVhp4gqdJ0Bw+2zlZCZfTiot7CyK7V
gJY+1tmch8UsFboflxQe9WBGak7L+vGWwLDOh3GzHIiOo12QTGhn9CM6P00F8LtVNEb4Kzkjqa3e
MLKNa8JKcWXJOZL1gZFIz0O/KdPezkuOVlgYvfIh2VdZITaSs5VItmQbNW2Zdmaum/7UZ64MXyX4
mW7EmpXDcUkw0tUwLqckDsGG03yioe0Y9cqnMNhG1ro2QIsgTLW5KQWMA/0oB2J/VAFM5PV9Lzp7
EPHG3ePyN/zDM8rBXWqgTKj7aJ+5NQ0tGf1UOv7M6OcfrlFbRuirSGXow4cpuR+6rPyVd5p2qqHc
+QBpTX1jKi7P8j+sI00FKV3KTdNXSn5XRGwnhz+SrVfVpbRhr8ssaeho+CHT4O0YiXMlUFN2PTF+
xJnCKxZhIJ+1qKoyw8QJMVSmxVNJPdJ0KK0CxukOuMtyaMEmoIesDf+Z1+o/7CONzDUrobTsQzrZ
DtPaMmlvkUy1hLRxl1y5RADu///RrZcYVyloAD7AoeE+g4mdEw+Qg7FKYbLbsOzoDm5fjoGufmKO
qCNVrNpzkrY9RJ51I7MSkODAVy7oeOLzqG0E3ZW1whY52djAvHEsTBKE9URuslCHR0lJtpyEDXzc
v5eOf1hQ3IgVDiN5w5ehoK3JJrWhj7Evq/ZlrubTJMkJnJ/mjXNwbfcuUsDczFPO4hoRgmh+XlOn
7MdTpVDv+jG79vhFANIUBnFHXJ79AkCLVv/UItg5Tz+iOKrqku9kmlURtfBp8pW2fU361mmLaUvW
b+WXL7lOTKRlabZh6Ld6DAkbmgZtDCV42Fr9hHOGH7/IQPQ20pM5jyRfKVJ7hOkqpK4BjdF/dG9Q
l1ynGEC/agZv36+mKbIVdIosQ+7R9y5hy/ejyV3yc/KCt/MMJwQ/HaR7Evdvec3u20jeKJ1dPrzU
pbBi2ygSlPcKya/GDnrDkGh9UMuBHnhUda96M1cbh+TlS766ZOQk5aBqCReSbxT1ayzrH2oRV85A
itlivHWkUJqsYQBO1hTZVrxeW12LCKJDpR5afMhcRA3wDx9HYgNYhy5eF/1sYy+FF+MahrxxNVIs
284aAX0aWGKJTR27tQ9YbGz4yjewlYczckY0p2AtTHrb+FZp+Mf1tbUSYpccORKNSSUAxgnUDOwD
JgtokBrdw/WHr/z4JUuun6C8ZshyFUT6a8MLqxfBNGycWV8luwvhe8mKSzRzaKOK06AfmsKP6gmK
B1MWxjZEnbjLgOkG6Fma/jbFJN2kczfbvK4r+CIPbXynaD08u2RghewsjQVoSebgSVAmtuCk3N+W
mjl1dmSew0WrDtS068bAiYubJABl1wdnZTssKVEShZI4jEpAuDJyzYL0mjfTyQs531NGhRUb5D9Y
cP+een3jNF0p46j6eZq+3WGIZPIcw4IRKzv9CBlP/lQosTAtA9pRD5CuY4DOdK0AugElFuiDZ7hD
hWZuuHCw3vJK/pr8S/N2XonffkWb1xFiEFyZQ32YRiuCQbpmtVkDOlvYREy1Urn+OxlK9qFFSoPW
v06Fx806PEKout/LM3zN5YH07ggT6YMhxk/DrPXToNejjVCmWqUWqza4Zu0JtPzkHTDX7L2L2/5G
0tn4FsEkykpmnU/ghnQiIFNqDlBPoyWcTZV5hAMkSQ9aGFa+XtLO5STUkA63xS84kBfHSgYskoo2
e1FJke17QPyAb4VinZqnidunkqzbCfxbdwUtXlqZs6BEGuPJQsi70RzZoYblgSsTVdiFGMzdgA/3
mkQO7WlOa7jvtpmtyI0KQDQrHOjLA/s3K6liyaBpesXc6yfemaY3SET2WdYWuzqbFLvUywEeDk15
n2QTrgflPEQ2ik1oDYiY5ZMtRMGFD/NFCXXBJrmv4gzIR8g2AfnJoRK9UfhcOUvYIs0Z47BluQk7
F5OLx140iCZack+K+NFk0+f1jbMSspZGoSa8YPsu5V0gKi08NGrWuImCfOf609di1iIVbgVc3rux
bwGv7GVHK0UISCurkHSTn+G0VH1xKKltxkyAQeugJhMQ5NUB9SRuJc30NzX1jZxhZSKWOEizlw0R
jV0dVPR3PUDsH2kJ/Rth7V8fppXkeSkYqoxqMwP5XAU8NySnR/SEG5Vuk0Q/8GzfcuNprsqX6+9a
+ZYlgDGUp2wgRmH4emvYEaSQ8uQ2FzdJl21kJudU8EJI+gfHOEtmm3WwhW1xuNpqwmF1BIByXO+K
skN/QEs/rn/JyuJaIhfNKgIu3EDzoeb1s5Zle5RQPJZvaZ2uPf48gN9CK8pAA9S5UDVH+ExBvE9n
fyKl6nWV2KKqrWy+pYNuKym4Uo9dF5Sz6UeleTSZ5F4fnJVHL+GLbUkSPusjyEuGof+Xljx+AJl3
q4a19vTz37+NjSgkjUhRe67BG7/HWnNouOXHtDbsi5Bh9nQgqGbTgEXpHSX6Q2MCs1Vv3YLXHr8I
Fy0NZ2g41XUAtPTUCZv2R4XPG/t4bW8tAraRx/Us81pBML2P+0eRo0Kt/4En6Mbz17bWIn/FxWJu
+NyApUGr1glVQHYBcbHKQd6LhN5J9dYtZmV+l4hBeHn3vCY4eWpFAe0gOWidsYFPWvmGJfxP0bK4
RCGiDYo+UpxBkVOPSrCjgyWncKs4fTNyPnnXN8FKXF0yozCx8MujJg3Ssbofo9a0SopyTz4DAyhp
haPI2p/apL+uv23tyxYBo5ZpRtVMpQEpE3JvdpHp5Eb8ppoD3QPqBkRg3RDn+rvWJui8vL9twFbA
P0eNWwqOq3wKSY5WePNy/dErO2QJ/iuVypBqHRswVbpyD1mT2delSjqZ4bClGrY2Uos9DuXtMKIz
zHPGYTyFzZRYMs39TBt39RA/mETbqidcHiZKFsMEh/Jw6Bt4PXFUMUEvGQDrNfn99YFaAeTQZWMh
Sdq2V+JeCUxRHkU3CYsmJUqWYZX5Sal+SlV+E6r8s64VrzfYhxibwYrkdraUHPAgalaP13/J5fGk
y5ZCBSHXiXexEpCCviG/OrZ64cjtoNlVWX1UTNvCIF0OcHTZVTAVDSITdVvjVGGjpWscgYE9SZPM
IH24JWB2eQHC3Ob/1zbLuMJTsD4CLQU1aB7kp6wzHS7x5+ujtbYoFlEU/O8MnYWMBhpvz0Lj6qkF
XmIjRK8ABclSwcwUGokjpSIAv0tWLtvNiQPb4RX37KV601ToaLlmY7PGph9toPmqg2uQL3uKa+yh
dDKXDxwgzdhKHvkz/lM/JwMwT8PGr7s8tGSpgZbkiZrl0GwLclXPH2lipqcSBWxIz1bzVufpC130
bwJIljXCokNGMwiBvKyWar9v+tGrUqZWTmbE0S41zfhZ6Ho/PcyyPD+gYmB2NtKgUXWywURRPEU/
xaHN2cCF5wLq/GfD1npQjdLRBe18rY3NndEo9VuB6DdaU9UMv1PdgAMXuqDhj8xpVbKsRcqKLCdx
UqhBnD5X4kNVNUtLNqqElw8msixCDsiQeTvEahDFvaPD7J6izmU2L8PI9g17p+Hf60t9Zb6X1cgi
C8NoHAYVYkRHHRVsMih7idQbqPeVpy/LXVOt56JoCUc0SFFjllwihVY5ju71H78ySMuCF0GBoSm0
ED8ePZGugRiB0G01faPwdMvgCK5v7dnLAYEsi19IqHotwfoL9Em5zbMOzNRyo9m7NkSLnCA0zYZp
dNCCDmzRERACosRW1W7EfboC7cGQ/H+slKEKp+tSxAIouURONEnaXdgCLYHWpuEnhjr9NxQj+R2m
5whXQiOFw/GchXecSvg9vaTcyPGs7aaelTbIsLKt1uYcQYhvGndi7mdHRUMuteoCRNk0iQwDS0jl
XhJD7SwG2BVmw2Z80tMidSB7xK1uLqL3vE0ml5q82SXZjLkbSkN7YKbMvd7kGtikUvU49iPzapWN
3jyp+i7pZ8hJkLl04WbdemEnOr8fk8lvpqyFCnrdObUBo+gSyhU3OIK4L6fFaBepMR8A6M0PWq0i
y5pCGeIoMGbKC6gCEwh5fOZp+4uV/fB7FG20k0SogP9awn930IqDOmkZUP8V1NqkCb7vMet7D0Ky
iMYR7V2ij90NPPGq3haQA7lpqWge1Rq2w7RT8fML0KJbVqpBwvubiLyZM/EjKQkdMjC2w8UFMiJV
PgtLYVp4NGj0t0ur6EadUdZ24HXZOGM3K26rAboNg5jQieNOfeS4Pd/H2ZBQuwdW6FzCGrT3JjIi
V0r75KnK8rq0lFpLJitk9Qib9FgQpyeC2oWmjs7QgijctyoB1zgr7ow4TzXcFuYmciTdzLZIHGuL
b1lKaPuuyUUjcHzA3Rp7MkEdFGXF1yJNQsWRUHgddjrP1ftKgkalxQU3n1Nq6vJGgLicjZAlki7S
KoP0AhaPWTrYUfYn6SjouEH8M818FebG/7+7csjG6LRHBBoT9baejJtUzz4LinXOJ23jKLicu5Gl
5ams1+ChnC0EmfKgRa8R3CdI2tgG9qfgG1FobaAWGVUzN4wlMwIcH1W3SmY7ItRJK9WmUG25Hqy/
IJ8XTv2vRfLtRhK3Uc/qSFcDKnWqT+sq8WKjjt44YHofvA+7e6mm2mGqBxijZrXhZrnOZQvZADmA
DyaCkoWKpZJmfg6rFjxyLYO06TCOPzyszsH/2+/LStrC+sfoAn0eyF6lxAiqMZO9qdy0e14L9ovl
IjUpV1Ohl8Go9BRNjhbO5G1u2mk3Zfb1YV5ZLctqpymJUTPqEGKQRu9SPf81agWz5UpKbHkMfT0z
t6SR1z5msWaEDi+NJFG6QDZb4s9lbd41EyjsNbRAXq5/zMqyXJY9TbXTB7Nsu6CSpcnJYP0ZqHXb
PjSyahzbYWo/rr9n5XxfViQRU2OhNJoIqg5Msy4SnpEZxsaMrHzEsgppaJKJyEdFgI7DXdoW/zWd
ASIjJB5TXm3Rfda+4Pzyb4tXm2AVL82KCLoohfRF5Bs/5DmTZaGwiXHCo4CAR2f9o5aGo9XJHDWS
UDqoUZ85P5uCxe7TR0VLOgjBB2UZlxaqhw4M/P7+7NmLbZcMFJ7OLBEAaxeyayRt7eldI2/Uq76o
QRcC21LlqJbR0DGLWQ7QyqqhRSla9aUE7eFzVIx5X+EAvxkn3t8yziI7rKo/s6zoTqQ25F5KZtVp
eCt/Ar1a2VJTQqURfSRLUfT+SRBJc6ALPZ5qWNjcRDwjn6bc6ZamI9mFWQvxuxq2uBJ61nYZMqbY
rTyXhdVA59Oboyjb2Idrq2ux1ROR84LGHUSKmv5PLzcnFhr763Pz1SK5NHqLyzbaa71UEMjyAbh6
w5ico2bZlDSGTouh+EUrSwBfaN1fANmywsK1vDnR2iRvdSj0Y65IxU7PeOrCPmtCt6LNdrQu2W/W
pgDmZ4AUizpWDtycIG4iyioDrH04dx7U4nc7p4UTNfJoK8gQb0nMO7vqWhQeaTLsIMcuHKmEeBtU
vUCJSWSgQsOygJZA20PsglUqDNryMVCrLD2oiCB3BtysfmUZyrt8mKLbJG4V30g06lCFgzpu9PMz
DNJTuw9l4rQh2lxGa9Z7Y6ozX4sjfspSI9znDNBsQrLMLxVQr2UzYb+yKoF2hj5Ebp4WFd+ZyAnc
gUwj3D+bbsptjZn6i9rVxLCzsuhSf2wN+ASZTVcZEOiGqzJNyC86IjO9Pm+XczvF1JZrIhZdC9na
CdpGeedU4C/tYNQ7wuAD8OOO1dQ21WTc9XEU7sNWFvdFz7c8m1cOuWX1OWzheVWY+hAU/K9e/+4h
+pIkxJqSDjcBtpE8rr3kfOv8FlJlLkcRhAchNYrF5JrRNNyyKimfcFX6M5VnZAJs03r/+nCu7LBl
IRqILLWew7PdagTZQYN19LmHgfjG/l25KC/J59o0TIrIdBKIQb8nlblX0+TAw/ph0JNdmxt/JzJt
fMjaqJ2zhW+jxmsRVlEJgI5C7iZILPVlZqcj3EWNl6zZUgVbOVKXFeg6no1xTJFKjiH5PbbF3cTV
A8zBSwtSpT8DM5ElA13pI9pkkdyjxQFtR/m5h8nbIG9sn5XkaYm1hLeKEU0pzFdzUlsQkYSEUwTP
ra0y3tpyWmzOUJihpsaQTMdRrUJTyXBlSRQbG+NrUV4I2UtIwKiUqVzUCcg7w6xA008bJ7vKqe7k
+ai8spwaTjtj7+dJLbuUDTP0aHBl3ktzGLlw4iEllLeYFaqWrGLH9opq53/TSQU9IswmV0wV5xZD
zg9BTqhR9WhreTmcrXeyqZGHulFapDl1546hC9ZSfzNEM9/FbQ4dgBDAo2LquUNqKfdrEJT3Qwe+
m80rIV6jRKW/ISec3kcGY0ctk1S/TofsZUzD6BizGUi4nNfaTjbKBubzXZO4cVWTo9aMgDDOjdbd
F0Tifk+jHrI2EKN/RYnf9FpIwdzOZSjIxhivtA7IsvPbhKDldIomHZSeu4XIYOBQuCiMeGpyIBJ7
1sOXKAEdVASJ/gxxNgs4O8dgG+j3lYChLmIfFEBjPpT1eXmOn5RUTtolHoAZO151T2qd2JK5JXOz
EjDU89+/BQwt7M2wU7DN5il1Kyl24ZIBV+iPjE5W0X1eD68r201dpMfoiZJ0OlswqAQQJxUKZ1Jm
KUmykeKvfcP5td++QTaUEYQNIh1GFXXOvLaohByW8n1iHOZqy3RjJeqpixSZKpopdIGPENIBADuH
JU9K1jtSa24surVRWuTJXcwKhnNODeS0eydFfRazZXfhufz+s2mQ/3+ccjnpjTFD46YTiVXplSXz
xubR4/Wnry3aRdDTWlWKKTQeDkYbgjdjzLOfdXEwZtUbUYYnLvV3clO/XH/Z2lgt0lYiCMuzBj40
k2YeyzK7Q/ngQIbyZ9+yFB9RaSMPcTTNQRmPbgbf8mTMbZ7NkFQjdtlA8m/cgoSvnBVLARJJVCXu
Ewose8FwY71uQxHv+hitPXmxtUucPQUjqFwZqPOxrHwM2RbMfO3Riw2NG3Q5Q4S4CtKieZFz/SVD
VXrjbF7ZZ0uVkIaospS0aNOHRk5QOhFOXAptP9Yhc5V2vLs+OCsLaKkXIouYM1PSq6BIIZzRQhDr
nudNY0tjz/bXX3ExLCnakkFOM1WqS2UaYR52gonYLae7UobUYdyjDL+lqXLxO/CSxVEhw9J34FA3
OoTzjEJdKk+7EDwpN6+6LT2QtVcs1tE0E1lT5mgIMr0bnuCWBL1ljSV9YfEk7zYS14uzju9YrKg2
igYq5BJ2iKEuuWAtvI5yIVvDjBQmlnY/m5HzF347KKpsQotTq8ZDOCgqmvF5cQPgY7OXGjhwz1C+
cqGnutV9W5v+xXkhalmTBVRUDrwuvQHAMX0Gxai9L4vUbaTXn33R4szged7FdBRJQOR7gz0imlhp
DceZCKS/tnevv+TibsfcLM4NAQPmJoTKbFDCREEa9CdD/R9nV9IsJ85sfxERAiEkbYGa7+Q72xvC
9rWZxIwk4Ne/U9/Kj3bdivCqo93uAjSkUplnaK9M+6WfXh0aABvaPGfedFwS9yan6tgo78oOvzT+
6yPC6fKgBpLpWFZvVXfT6198caC39CFB3vp8YC48Ys0ZT3NW+K5mKFzKJxRjw7xywn5QYU5uDBRZ
Pn/Ihat+sKaOt4EGinqg/hEawJHSeHuQ0EC/mPi2Jwi7iaHH1jVt3NX6xnB2ZWou7Mg1mXnkABwz
mAgdAWIHG86D6VPTSWgK950DDDKvrmzKv+YNNFjzmQ0Qcl2pR8hXc888YX+SW4zqfE976scdTfse
mrAkR2c2+P75iEps9/9coPDEVRgYRwAtteD0ODD0VOFUy8Teov4Ul73f7GQ70E1ulH/sR05/Aktp
rnzpxZlchYSB90s9y9ZDVpo8j9LvQ5QXN7UeUJBO5jvAAV4hgXvQMsFloxteP//cS6t0FSOKLqdo
mcItjtVoGM8a/GkQvCHsOwMw3/iq3PQVv6oIe2FsV7GCoHRCDUb36I/jDUxLNkPlXcln/t7Cwryt
goWeal9lHj4kVyHPNkpv9Eu6yWJgdEyYfghQke6ah+kO/nH3y5Uocml1rqLIMoGbTpKpP9k2V9te
qSwWcxBErYTAcZ43kOsPDGSXaye/st/Pq/C/q5OtAUpe3vpD37LmlPmFOQRVLm5c2mah013F9/19
a7P/wIzqhIBSQV3YagZfIXKa4qaUnaiiw9a48zVw36UPOa/HP07bDPxhKD9julz1zV0e6+HnoK/M
yqWfXmUL3gyeiw+3yBOgkDRa8iHdVjXqoAnpq+3nu+aCTQlbs5/hYaDdqj6D/j01ZKHJqvkHD1j9
WihzJrrwQIboLflLtIiPdCTdz2yp4jpvhxuftnpbFAIq6a0RT6CFQQUjb9HMdWyVQNFVJ0GsJ+ha
wEgE6vHo0l956wsDs8Z26Trts5IoeA04IgnnAY8sJPFC0HGzKw2XC4tnjbuiY8sqz2OwAO2XyNRL
3LEiZN33oOw3nw/9pY84//kfC2dhIgFnCZd3VWhz3nM/giUZgEZJrxE6Lj1hFaV6GIBxUcFsWtkz
iM+H4mFb3mWT8/XfvmAVqQYfAJ1BDvzYolV0cGQJUhTS5ogK+28OPUyuzhK3zB0EJuAYy2Z5o6x5
nb1/4ldTtibIc1iwCZlx9wit5yGEyMAJlnlfEgtB2H8anrUlp3Ed0lGyLCc0V6JRNfE8ptFUXLNl
uDC7a+NNIhPk8iKFg6lrjkPq7mpQ2ABYuGbHcOn3V2cCtQvXxSSX08QebfddNb+m8uc/jcyafF56
U5Z2piaosHbeTeAn/c5yNccy9dwrQIu/Zz9szUEv3FFCfQTFad/Pg7iRdMxCFInlceAOcDqNeilx
IBCCAmDnw1Xh8w/7Ox+Tsv8JI/2xqVHNTBo6cnmEsux+muYDVDYeWRVEKoXYNCC3cwPwbU9uXTaV
Icwuos8ffOFz1yBIhtPa78xAjl4CFHSSVne5rG/TQsNiYtxXg/OlG3CAM2/efP5Al/wP1/2XI3wN
66z9puQTg4shaFZ0U+Td+IXMsCq6X0zGvzZcTND9hp/Ysq3dFmI6jk5UxLNgykPa+ARGIiOHhmJd
e0hp6hr/EdQ8HeVdvS/8stwAYvK0dFMQWq904B3U6CNTY3kKsiCDIIIYQ0t7L87l0m90mT1YmbCI
i4aEOQBSWvXBppWyumkV8LuFi/5tNg7PNF8ex875qkmfbeEZ/sCE/pA98+JO90s4FmSJtC1sOAnu
xh1h717CkZejFIerRxLX3nwMBgli9VSpePSXOh6n6jbrsucic19JOTth5lMTZoN7KHFMRYDdfUA8
nkDgI7/1Pd89oLA6okICNFpzrnFr3ZxsPn8JpMo3EP87eXUJJw3Dm13gqsfC9wYA6eDu0Q5j1CXm
Jy58flgBu+x2Z++HzHQheLdmm1ErDn7ZzbdCGyjj2zmJg2UCwcXvUsCYsi6CjtBu6fsH0IU/dKvg
5OJDf7eQv+2i05Dq6lvvlv0u5yicKnfp927VQNfeNmar1KhCcDOryAPNYMOqpYqcRR1dH60SYc6M
39TfdzU60236oMiCxQfICPzNCmgbzyWDQpRjMQrNz6y177oEu3eEhMAGSiNwVrHilpYBjUHjBbpN
+rdVXpyQdt4mDCoCasmmbV7AkKQxFRomKUnwzYMbNlo5cTf6ElIlEDZXA+jicmqeyqTYah+y0bLm
btg5mIjaM3PY8GmKadkygPREFVJ/Kreu8eYwgJfkwNoPd7FvFR0xmMtxbIu7RHpvrpmw5Fh3wDXj
cZrPOonE/E77KggFcbF8i+CJmPGHNPONVnkWFkJ8m8FFgBjJvTfl9alIFNi7mkAGYyh4OAKYph1n
57c0hyWLfaQp+42e+nGuyAHkpEdrIMtk/eW2npsnac07YI4wYqjSeSMhuh21efUaWAwM6GPxnOqD
6wU/+rz44huyZ0PpoHjluZuuBVhkKZ33QM1FKE1KDkgjgRCp3SKm7extucoOZJEvKh36WOYNDAzo
cA/KeAEBHAodh8Udw4yl954jb8hwxj63fEMWd9dC/Td0YUIHhxz3RecgpjrOAjwvxpsL56kaZnIk
uadDv6Zu6HiLRGnTtOBBo689Fg4cUpA3lCo3O0Xb5pm3AzwClGJh5ZF2jw6vhxBZyyhom2ZTd6yM
07SBZnzdDrBYSKC56KfFxg+cCfnfCPGJ5Sd0tcDjaVS9aUZ28nP5dW7GPREjD5M5m2Phs49JsWbj
M3P0uvIt4/OXukiO6eD2KG1U9x5eZcP4ICORzYe8zPfQu31MHXrjC/vV7UcYx4jkZhiCPvJMcQ/b
sduEAig8Cy/2S623EAcl23GChLceOx46RkOFuoUAczk9QAZRhYkIyK7Jhtcktyg4TtrbK22BicdQ
V0OZh5m1W1gRAzrbkHtm6GFxgchpF6FDB5ezEBQG2PLxDOq+KF5ETEFeBWT5+35Ke7jKIyigXboD
iCaPFBW3wnWHKDAuDd2OmH1dBa9YisNuafnZ1QxS/6BCb5PEQgcyT7toPnvxWOF7x0n4N16mVARq
RnPnLKx4L+d+35ZT8lz7mFqSWqSsLuyg1cg2ws92ZWOgvtn7J6iVOdC3GOxzULoHycnDGAxPwoFZ
Ccn1gfujCFOdviWTV0f4tpfZFY/SW9CZSxsbmXS5V2CzAXbC4FsefHMr78lV9cfkwAOKl/A0H4CO
gQ0g/ICDH21Vqg1iHZacFfrAiuSdcNJFOjHd3oMIEmIG9aKxzcReBtqF4FG+bH1rWDj0AwDobR37
WfNjSJ0+dMbyqVywSjld4Daii99dQv0Qq+2pUBoGriUOU1RuX2nVv3Dl4xIi+NfF+O8ayQyKk/09
HyyKD/30uyoroBNk/muCQMq2mqGU1wSzuS9MsoQFmG2b1vU7IJHkvYf7aT469QaWPuWmznPoT4ma
xdCNg1iTLrZJMNzQHr5tbIAHuk4ErIfg0Znk2U3hNq+LbO5Jiu5jGcy/ymH65fjmxzINT4yMfeyO
BfBBxY8pd9qdmyVnoW707IFBitKMPjhWfYde4bc2SL93DkyJR2J39dBt8sL7MMt4l5D0baz0s5vB
LrWF6jclYFKThY6R27gO1qMXM7TfQ1h5FrEx/HUqWB7Nc35kuQM3KmeqYxy/Mvbr5j0TiBVsQJiZ
R+9O4vja9EOd71SGY9UU05G6E1g1LtSrS9OhoiOmx8wB+iL1ym+dcX0s1fotRbcfOVX/QpvOidsq
UHtYcN17M3+RpH3NEgpzKG53cy2OtDUm7KDVZJYGdM92eg94sk1F8GID76WcUHoc67tUDV+ph6A6
NsC0dmWdxV5JhkiOqQ1HA8y76ZwmRj0aGslWHNvJcaMgbWHckSz3dOoevZyYLVYPXKNzcBmoUB8O
5P+iSeDfurTmIYdLw2Hiqbklkk4R0Ti9csQSmJyV06bvhXPKLE7OvIEWXMoa5CECdg6TrqPSBbvF
yvrkFjC8glnrIcfP9Lb6whMmt0OXeZtMjjAwMLMB1yP4iSP6jbrVA88dEVtYgIRZLtEUnd6GZHnJ
dAmrLJDYY268L4vTV6G3lA+ubX/OxNa7xm0AGWvHOdJc8xPLKMqGaCuFPLfioVL9uDfIJ6KzWegD
dHiSqBJNe/RsIkNQ9G4RzUAcG/I7L7WPedm9+G1WHuFCAhkSCkCNwEaNU9pXMerjProg1RyJNnhN
hLA2VMolJ5L16UPP2+Yw+cn8kFvoYfG2r6dQ6fmLgrXGY0VyFpYobh6W2tc/y9rZ18M03GQFOBZI
/850ikX9qrkvof7iFP6293IdNcvY/PQyMkY2M/2tA33fNwD0UAxJS/e+tQ5/SCHo+Ra4zqtx7PIA
IAFLIhN43Y7oZj7QDAJRSdC+at7sCdfztkbreVtMnnfXlI3d5hNGDtImy42UHsSI4fq+BZjOi7KJ
2SeUXgySSuBQF+DYQuCNvlQzKwADHF6nBra3SHpmcEwaGc9O7u6zETruNRd6U6B4HPpdk0cNsmSQ
Svxbt2bu3hrxqxAd2/R6+d7nloWjhBTN2EG2g8JmecuL8SUgbYGF1CbbAA7eG78j4vxSQZQ4Njhk
i1jCRBM4riKX3iZiZNu6c0Xk5P14bLJObh2oF521VBmwimkZudiF8cxBNinsjDPQBNjLbZCHg+Pk
8ZC5/b52GnBCUdu7CTxDIt9pvIjTVN3UgXVf2DClez+bRaSYy+74VMEeiJMs7jyhvldKluOu7HX7
5nZMhr7Pedi1Rv4GptXd9H4AkSnq/oa4XRd2ZdKeAPbAN1fpgGt3m0dwKS9iF4qRW+FVSwSoLmQ2
ufqV2c6LoJ+RHgsR/PBLuyCTqbpNwGb3g9aE3vu8/Fm2SR5OzUxxr8Kya7Zz30OepDABSAwKebjj
wuxcoXVOXLhig3VSxrKZvkFHsI5sP08H8Ddw8FBoj0yzgkGjYjRu0qK7lUVQRgIw0f00az+UoAaH
pZdxeMHPFtAlp9uYqnfRHp4RownrN5AgK7bLMLwzKDq2VZNBtNsis1UGdy2k5dtmxJrIfPuda6eL
02V66HHzCatxfPA77AAEqEM59W6YDOPTqNMMx2tVbZSCZWJedE8lwdUmbZxhIxqb31DWoTYi+8cg
581tOs04jDz2E06NcuOMfIprkWZQykViYlubh37ivAPU8XOWeGMIMj27BYTTwMzC/W/p9FZqlORV
KqaYEYm7m0l+NZmgSL45/r6CWtIwI/fW7tBsUPdBrCqHr0J6DYxRUlgcarbFp6DCyAC8aoBPHce0
CEtAeuJMDe6XAs3PaB6QylYeL0/cwPg7GqFCAftkKN4nxEPKWuBuBMWO4gvI5ABYlnOA5ZqPJ8j1
5NHiiO6+DyyATgijtxPgVmBrdzi0cbHfjEvH9tBBA/fK8/sHhOskVIO97TUClYSZVlik3eswFAna
36D4bjrYQG6B7SXbqqE3JNXlhjUO3eZm+l1THx4eJBs3cBrExtb9G/KXfhdIQIqbuZV3vEakFcDq
hjkw/W3dqD20FmgIxSN8jBmfps4KOEjDXj7KpP/N4f50b6C4t8kWHGEMH/imjXrqfMrDooUQG3fB
760rED0DWcGjVdmDMydVBGOmp4K0KQh00OwjsPbAhPrQQLKj2cHZFU1d2PCFrhm8hyzFsTQI/sA8
xGSOS6s3gV6swWbGsTC+djL5YpfkiRbzFNm6eOacfQ8q3P04dDVwGyDgFy8eHmpBumddCbHJ1vyQ
qgH9ryUSkQr4cqEkj7CIcV5Lmj0U1CHHtgy6qDxDVQC4+91pFJyzZd6NHFd1m5HbYURlHEIsvycC
HwCiftQUhlad26RxQYPhg0sOx2yMeNjrsrqDkwow7VWBee3HJppxF4gcQsatx1J4IBDoMjs9II3G
B5So7lMd8iRzt0a3MIjiHWSEZu+b7tsuzqa62QQtQIY1Sc+LqHglg+jaMLcduJYkY991qvJ97qli
O/QgCELnKd84y+TshoDaW0q1s+8VxKra0n0FFEG89aUtnvwlIPsgGMVGCjEjEwT4HHayPFTAXt5W
09QhzccB5uLE2raUDC91kLo8kj2A7LXbq23SVlDAIjy5bVBa+YZSPPRGgScUUd43yQ1pq/TXQrR5
dit/ilCGw2HOUvAjLKyc3sGe9rYehvHJHWr0DiczbGuS5e/pUOQ3JemDR9B+xGno+3lHkoU9Fkmf
3ShGyv3SlO3vvtageo0QF4LFuayO0PTIo7qAIao7jJiWmqi9GGS76zwtNks59rusQi0DhrPtUZe5
OSmboX42N5zuMz3JyB2YdyyyoZahGUpgAcwo0jZEIrHAuExa/8vnJa4LLYA183dWM+1tiSqlYMMR
VOkDT0uIpZbdwVL28fkz/o4MYGvSbzMCQDafNcXBSkH6Z4pHSLZeKdFd+u3zd/1Ri2xnMTRmLmCM
belr13MEUw8qsJ+/+IXq8Jry28k8wwWtk0dvQgNbumIAjSJTOFyD4cr7X3rE+bv+eP/OiNQL3Joc
DbQ+I9xqUTsy9B0V9X98wKpl3Jm5KVUl+HHWvN6WbCj2blAXLygRNVecty/MwVog03ch8dbgyghK
mfMtd72fIxNXfvrvDW+2JuFVODOowzC9iOYvhWruF+vflEv7DRjO26Vdfn0+0X9vDf/HfdXU3Twi
Z+NHiVabzQ5l/y0h+xR5mIebyEzqKz29S7tt1W5Iy8DkXWPco+c14eT+HKrp2LgoXs3FlSV74Qlr
onCQErw1MIhH0o5n3um2cn4Jt9pD++HKgrr0hPMY/rFiK2tyMKM695SqN09/m3i2Y2CXmp5ewVZc
mIw1za/Lk36BpRg9cpYXm2Rps7hdyt9BQp6dwRwdgyCC8sc1bvWFJRacv/OP75krVWZsRBMltUl9
6pjYaR9Gzz2ygXYi93Tu/Ssjd+lJ7P8/SZIB7VA5Q6F2gjM14AAsUl6AzAYF8E2jdXHXBfO1wHhp
mlaBRY1tDaVxhoKcDeD1bKDwOnrdsyhhUsEne6V7f+mTVtGF5AL603WaHFHYqVsR+sW4mzKUNMwQ
k+Eaau3SU1Y9XjATRsdaECf98neXvdvgQYzPyNPsNQ7WeQb+0uVZU7CSFhFYjU4FdZbmOEN5F/12
V4WajVc67ZcesNr4ZJZ9NxPmHsFkHNCOSF5HDqINA5/n8wh2YYjWRC5WN10uPfSpiimFZTC6KmVR
o57WnZayOEEg+UpAvvAha02x2lm0ndTiHrsElcPGDo+LW4DOk9VXmnwXDpM1f8tDslcF1kM/H9D/
gxbFucOHUs+/DdNqs6cG1Xdc0wn4BSmUYJrILd6Hoo0y/U14+ZUYfGmMzn/+R0SB9gI8jWoijkDP
3xsxvOOOkIbBElzJ2S79/mprSwqNHyZsc8Jl83huMPFzva/6J0cmCq7r/3/9wS09Vy8u2qyWR8L4
aAOlsabLlQm+0MVlq83skSVRrQdyAXyf/C2wWPaYLwMIo6hRRbWZ7zlY4znueEDm1+rwb/O+QnEg
STdJMs3iKM1TAxBpGsTwWgjnsg2r6dpJcmleVpvcm3XXLC0AcwvKQgWK5237q0NH6vNP+Lu5CmVr
IlOfGs2V5wGPx+ihqYIdfC+gQhJ8rdl4QzoRBYXcnK2FnLr4bu2yY9W4tdPH54+/sC/XRCZo7AVT
O/vusWDdydPpM/ox18C3F86qNXNp6hejUJEXx6zsXya/2qFMCr4vjNivSdFfCI9r2pJkYmiFUcAb
gjCMaxpwEh46Mw4jh6ZHYwLlku7KPF36mNXuz1EDGGcQek/E77cEithcQGOE/06qf33Cav9rW0qf
d35xErzcFl4Jqu4UwtQ+bK8RgC6sZH8VAurShyuxK2EZlUBaf86aDN1KC96e5/6T6AVW8yoMaIu0
fsqn+YRKodpAAOxLMzMvhEby7vMFe+kbVlu+Ik06VLJ1j6Jzjq2a3kXBt1AEvHKSXPr51Wb3F6rr
VgPZNjH/RnlSh2jvvC4T+/35619YsWveUgOZJoLeMExHFTrCHNS0tmVPdS+fsinJ0PQo/jFsrWlL
KZAncyeq8YSWymmq+RFctfekqL5//iH/4338Jbmi5y/84zjEbQ1l8roZAT1LdJRBfzIsIWW15405
9JbsuNO8QoHkg2uoluMGWTgypgKsfz9BqRPVITk/9U37+Pnr/F0mgbK1eTLpSYksPGfH0gi9n1hW
oY2Hk6jxk+rJWJrfDtS0O2mV2kMNUUVqCFxcDijIb1lOH72ew23CGckxmBJ3D7Zufc/0xPdTNRX3
40SAt9BqumPl0EajRnXQQdHmvnGCFjTagEcLz9q9mKr0UVY92Sd8bu4trug3/tRji5UMcWkIklsJ
+aONhHLOjYEuxhYni92KXMgXKPhVkQY8Z6Pa2u7ytGeods4AaOf1GA2wR4/6HJyxKDW5j9I7ANZc
iOEIPIT/1InFxhCt13sHymUx+iIsZhRyzv5o9alwKtx3QY8MjV+NB5lCQUFmeRkltqtf6tz2b4l1
+R5WWhnUs4N2C1vSKfYAgD93hUQMgI3e+mgIba5M118zc7oGAKajNbQeAnVEib2BI15R/pxrBjYZ
yuVATxUCfvPuaK/EjL/HbipXmxpiSUtQJ5YfynneB2N7QzL6hbXJJrDXSgAXoO90jQs0c0kWoBj5
oVLTOKLAHeQ/Otl4exv0wRdAWYYvOOcrnLMtOmUVJyDCTpN3Sit/PkwNq1HrT86B3/ZqZ8o+uKnH
uogqn9l/uqzQNalC69lI+N17xyxXu1SrGJRsoEiupGIX8hi61nJNU8XFzJP5OM3FXZrfg7G1hMMZ
C5DAhx63bV/1QPostx4o657u0Qn+Ttprsk5/j9t0LeB6Lrbmvet5R4FDM4dqKLykYeYwXslu/x62
6RqSCbebPMhqvz3KpOP7ImuSbdkW5oG0vlTQ3k3PlveTuQLFvLBe1xjxdAKZnwZMHcfZNShmQzHi
DgI57OBMUPgyQOZe+awLo7ZGik/EoJuigv5Yj4XezT1tILuDvidawtdsPi494vznfxwThTTKHVzS
H4PamWVolZ/HYE6nwLHRf/PVoTCd/P8PISV1Z+Wm/ZFT+cqsd1BJmoaGBfHn4erShKwSp1mN0OyF
AOsRBZcoqWCnrfyIgsMiXz9/wKVRWqVN/cALjiZbf8Qe6ZaXpQIksL1287v09uuUaeJuB05RfyS9
vu+4bw5oKp1qIF+3RZZeE6j6e32PilWQZb1YSmWtOU5w9Ey999x1IvxjTL/ygGwmKa/MxYWhWsOF
pdAa9dUKnnZSo+/qm+HklGMZB253zbnvvGz+m9pQvppuQIvcaihGduAdXNdyD6im1nrNFXj3pV9f
zbVfpYtSaG4c9TlCorRL9u0Z2fX5Srr066vJNoZIB5Kf1ZEmZRI7qpe3k8OzK5HpAkGOrhXnfDEa
YH8KeK/100c/TWgCW3tXVvkPrervZFq2ZWmezSI/gCG4ptZyYcrX1W/qDyWjc14fBSmRDaUHWNAc
UND4txW1Vrebg2ysgAAsjpWcg/sJLaff6EMPJ064uDJul75glSwbCjcxxqfhlLFf3diEc3ayxfPn
M37pt8/b/o8I25hWzAk8d1FGXYoNLHndsPX6EkCA8poaz4VFtZa4o1ZmTa9le6ozcp95MCLxyiuO
8ReC09qiB0a5AXAQZX+SYw26xrlglIZn3VdAksLPB+jC26/leEq4RzmldbsTc5UbovVnQ7PMV3bz
hdFfl2+Mnt3G4cBdBXa0IRyNdOzC1T30K/VvCgJ0XaNJy3oZxdh0kNvMt3mSH3InOHHbXMvczhH6
L+FuXacBlolLk4j2xCt5l2RoMvE7B0heUUwPtf1I5fw7Fea1Lq4cdvx/af5fnhicZ+qPJUt7wJ0B
IpDHTOUuUicyyqem7KyBYpzXPeiR1afFC5od/iZxw2UCMQFQS50AD+Glpyofva8CDCV9CwZmAJg+
Eslhj7LAUIdpamCmNXtF9UEYpATCAPLR+F88dtfA30CFhNUzfLBtbkKj+3pfNsV4GljGIw4B3pDX
ZRdXy0ifXAcgRngAzgvUoK2zayWgFKAO6IPoNLmjie8fwBZEvdyvh+0c9DOoGnSnOvghgimcR5X2
pjck4nI7W1rf9bIYn8s0F+9I6FIVtayVas+r1EZlwJq4n8T0xosSFznidmGd0XsAJR6NAbZh1vPj
sAgVmZw6mwHw6Q0+09lOrQSgv7Ei7JIGGAu3T/YYBYMqa1XjjlcNWwAkF3RuFNhC4AXsRAlAD3GE
v10cVqFWBkmhqq5kDO9RsXc43M1mdcy0Uo+50L8YbaAgn8538NpBE3seTDQFAGksdf1m/eLVsdMQ
93nfAS/mDDtPZd9kANtZKzVSgEQcyiqZItdmgHS0AYgzvW6goBIADu3dZGc9IJY1003v8VugafoI
wqKAqmiRbtvEBTDdbWIDiCX4L+RF1OSbU+A16llD1pCXOwgPAgjU4ANzyOhvKuDpoRIGnIo3dM/o
mYAnUv6WfXPjseCZgEizExm50SZ9qey8q/zcAbFjhry0P9HIE+NNcba5SCBpBWZMAu+BItku6Lkd
C6XAtNOJXZ5JDsy+ZckNXBZoBLdFULSqjTQDoCpSP3tFsBEl+AiZc3By+cFQA6tq35wVaoYwzVMn
1gOATyBRRpKwMTKsTUHkyrY2afdVypMoqylS/wIwOmkfxllUO6vqp27x9Z1nNGy1wbyJ4C7zVRZN
sRfoCjG0hh2I827rMp3DEkiYrR6DvUrlN8tLkFMaEQ6Dej8HWfQPv+VL/jVVbbmFBzwUOWkKL4px
qGPdJipOPHVXTe4bCiqvQNwcR2Y3Dcx2N4VMdoE/WKDKRQajKNgV0kqn8VDAwIh7FQcnptsi8UPi
MbQQZPRQJw2AeYVsDv1eTvK3qiA9aSnF4k5/gH5830oU1U3R345jc5N0+W2fZ/c46oMQ9+hDW08n
Y+jjkMvTouivqVc/PJGmB9oCn6SC8VF05Eb5xb3nK3Aj+q9MkhuMIZJDWNrxzGcxFD6Wg070kywN
Dad0LgEghntf23wPGn5H4aEcN3nzs7DC3XN/wOwJWe8rCvaJUclbE2BBNgt0YYgHS7GSA77WSv9r
XgPJUy4GrA8qgHxKqwjy+nsgqDcJOowbJ/V+kCp46stpl0HiHSDVO0/Sm6RI6p+VsQSYqyqNobz0
s4cP6bboUEkuCLQVUqfC6oGoHvApeJZLgtBdxDMY7HDky4uvIIWBZwBRjnBJehrn4wC+U85jaei3
zLXPUre7ZJi2SSFAL+AQlxMM9BXt2AMQHfkGQMYCK3tsYtjST3FasU0ubDQOQO9y8TYA4fpWOTUN
QS1LYEsgX4B+guVKnxTfNcSoI7V4ZGcAdA+DBqu7LFGzQVlZhBTi5BHx0g1U9SFHbc9X48LDihjK
nUzSV+2DqLXUwS/Tew8W4KgY1bl0M0DvPmRpcD9zeFg4kANpq+FWT1WG0nSWRlBlfGGZ/7NydR1X
IDXh7sX51vUrL5q59GNr1Afg8gdYGpvNAgBw5Ads7y7t8+g0wIQtiXxwnXbe2JTcF7OFeFdZxxK2
MiB+gbkPQ1sHDlz8OPrVPULgEy8Kd0PZAMFE61chwj2OplRtwIf4P87OY7lxZNuiX4QIIOGnBJ1I
ealKZoJQOXhvEomvf4s9qotXFCM06Y6o7gIIl+acvdfGxoIkkpxOdTOhSlyV3QmVhn1hlY/9q6a1
3/W0ecyc4Z52mLYqydYLoPsT9lt0mDLS5tkZGnunn8gVk/pODTjlrczdlUi8tWb37ykmgsqqrbVt
18YKRf1Tb7bbtiM9L4nxUFjDzaSix6ysrj3fhi4iHUUyoPVmDdNLSRrLWtbmAcUDNb7eeAMOlAPo
53+sUvtZhf572cj30O2vrFD3UZQLaBOJeEtCrBWTku9zhCg4lGm3mfpuvDKzaK0652CUTRDN4wYt
4qHVO8R5ippoDxN/VdnOXWVWd5FTNYETqxMKwb/rCw6v29lVPVPx0b2sWCtwtEzNyCJGdNBJVMoN
RTASM+t6I0aQgjM7iLXtRQdV9++u3UiUqMkfJpwSs5g8jn5NIKePCns6hUCzQqntG1UP4brrrYiA
AzHvsBpA0vcCwtePGpNt4FXxHQtAZ+t6SNAjgbUvzP7Y8J/bQcEDoKCDey05SfzwlnVH29SfHYXk
bJ7EgYnhmqBWpNJm9armOca3RaDAGBLq6hCEvteVlge2ILsDRFWD/o+inaZZ+qqfmMOrltLtrGk/
ekx3m64biqCYUM5aDW3Kep5Q4Md9vTVt/aGMTH1dVNSKiXh4CEucAq3eYuUQ0a7oC5P3uuvXTNTJ
O/EHzFutxAzY2095D4YJivnE6bLTi5HP2e0k++HerHXrqPXcfWRh2V2KWJ9pqtunaXc7t9gCsQRO
z9OobgAn0guynZZKr/jTd+GjFSH8ipP6BmbbXTMj6B+q/gqzMg4vJJ0BAEYUqs50RWRnfcN/N3gX
TBeWJvmpFeb6jRYm2bo1DOZm0SGflpZ4qDsvvUtrI9sg/Q4BRFbVy9AW/01g0boZD7KidWvlhBUl
xXWs+eO6V7Hge/jW9H+KIt+4jYKeRAIU6ub96KQPQ8Ue1O2MVdRC3JZZtCPNhsncrN4znKSB3/BI
e+hRVGBzM3zu7DzIIvwnYf9rQL6dZNNtWTebRoef+Z9Djn5vIF0zAOB7i4cOVme8IRj8OWqvqW/Q
N5c7GJcO0XHWsfbMXWlUQVMbP2ar3KOh2IGtvzdhuWal2NSTd1BxSWS8tjGEvM7RiKZWDysnDObG
e7WoRkvVvmdmc/qYMJCg421A+ZxE5lxkBG+9dbSd784ei7joBk4pvh8wQ1r7Qr7i1qqiPQuUdZOG
95WOFSWZNlXlvCFmfCi8nx1DmGsk97nSAhex5iqas5sxGq6RwmurKswCe3AeqjQLiG4xaXFMtAic
b8MgfETEztpJ5/Eqz5N1HdV4aU5mDvPdSPlVWtKhSJl+x1FKJljJElXQh0WPpJn+oTQ6yEDMXmkP
iZq1bsHU1AnsN6JfI4x+EomzjZJibzVhs7ZcVkB2M4JwUQctwyQIIOA57gjiAPhmDeWxZ3Flm+ZD
asYh5NOKGcnqVqFWtKhumH7HpMJ0/GK3L1g0rq0xXlcxMv8+z3VanIromDzMm0NlG9VOb+xtkzb5
tm7IN/UacTUNkDsdrCS7oeuMnd9p10OZxX/CyMtvCucEvRoRevtpcTOkbkRzZJi3YzjuHSEYJjDp
tXmIrRMTXbSKRklfxdCMTdhP3aas82+tiyY4FXwXVfmR+fJq7BpSf1PvZg7jjbRiHT/5Sck1GoeB
8b6OTl7bKX/DGuKuw0J8mMSFGypp15XBHYkss2G44YYJqzG2hK1U/hi0vtle2W6UPAC+NllYFHmA
64YAYJdBuIGsvRFdVa2RkFtoGCqWVbUVveGV6J4bU7m4KShjF23dfxAVlt3puvB+8F5WV7XHJc2N
Fl3FQ4FRDJ74daqZ+jWm5hSFvdcxpM6NucogeicBqPbowY9Z0U6F021xefJ4W6eOzL1huzZmxgwX
XkSGE276kj7M1TB19UdWTz7E265MbztDlduhEdhpmcLQauPI7u+znt4iVO929i8Uy/4DpP1jI2ou
anGDBuK2Hdm99+Gq2EjSi4N4XXxz3ljKkjmzdtTXCkDmoiwXzr5gFVRSJnCLIAntna2xSPHa9ecl
jjNVFHNRfMXTdFriR+1xlOVGKj7oibN0Kyu5IBA7cwJxkv38tWM3fA/F00gNpW0wdcqaN81jv6lG
pmjap+7XGhLiVFz+6zSll7lOLCk0tQxtkrdkjgUSq6fP79KZLo5YVOGKoYdyqxcUUsInvDcsPn9X
6eOp4VFqj187xen+/XUBMRXRQfonJpGx7tH3J869lrzoxbON6e3zU5ypOInTn/91Cvf0OeuV4R+k
KuAUdrg7fuM3+NrBF5UZAAOM57bjo6hKXkKG9U0l7DcTNvDm8xP8B9f8xyf3X+jdXz+fAPNGYi8J
r9K2a9P1kBnRHh1+1eK9nSicjTNxMjaud28l2yS7Yes1XpFrJx+V5Xgz6wEESnNcaCxPtHnjOUP5
yzLY9bauO7EycHTwFTL82s1eMvbc2XfkoMfGoWh6LLWCZYFZ9A9hZX1tYNAXLww2x7KoRSMOkobl
oH23oo+pupTLduZVcRaNjMgvdD1NVXhIO8ByxpThRXCi324hLimwzowLy2wP1U3McgBQDnE77Yxq
flfF5ADiHX6Gefs1Qgx8y/9942Vqkq6mEa9RW79R/+za1GYbqFYDe0PsroGDp00Z3z5/Qc8MEs5i
KMX2kGiVxSABPk7dtCJIUsije/eS6vlMn2wp6ZVOkkCCsP2Dybq8IEIK/M0676eVEH9Gw9gX8hJq
7FzdezGYegScJCxJ0ArDzge+vo69+GvzzVLOG+mF8CYrb455Vd6PDcuWYtpQhX2dJ+Ph8+dw7tcv
PgwFAklaVtgcu/Y7JG85/fn8uGe+Cfv053+NPzMsoTJ0YroBZnrr+N0u69Jnx7uELT7z+iyjF1Rm
TpVThe0xJ0HWz+7ibD5F2AWd8cNywwu3/9w1LL9rY/R7N+HeTOJaat9RstTD++e359xtX6yISjgS
qSBpgxC4e8N5vTgxkrR45tYs5Yft0MhoaFR4lWmaeNUQQpG64GtX6TRGu6iOWVdgZdykrai3OiCq
aUV9o7+qyqbY6rJTx9bw1a3mW2MT4CkVD1kLJ0CO03wcbT+9L9AZbDUj62GCzMlmdCL3zYY9cYuO
qwiYMfSbuPLSx0lk9F1Hk11bJuRB2Ame+p6VvFbmdxlW87V1ou3YtZp3DJ7xvlPoxXDduBsHxRWe
XYkrGsebZfwuSAP8OcDC27Z+l7CD6+NAJX1zVxdejcMYiGmQZ/Ogr+ni0Bh1RnGvGW32HOpeg+XU
qtS7FU4O1RJvIPQoyUtk9657SKZGffSFlQX0hvUfgKZ0RghQRqE5ub91QAc7upUn/vZU1nvf7SPQ
IK2xFbkg9a1EAcPG+VSS7GaxGkDQ3crYLzdUldsnUnWGta6shiQht7qiRNbtBkg0t+z23B+WwkbZ
zP2wbaj1bLxZG9alozUsxkZKI5pKkl+aQ/kkc2SGD7ye38jCba8I3GujFRwM/boXbmjwS/uU0I5W
VLtqaJv7uOEDaEU5DGs3jMLbWCU+N9hIH1VO7aPrwJ1hFnbTO7eq3fcOx8CNa+fte2NSQzP8TO59
f2Qfa8vux+zF40/h58VOZC1u+3nKn5Xvq7UxExvez05zM4HRuc/iGP7joBc735fmtzhv502r9xhZ
gCRSd5Az0JgEeq+xzuoTFGZww82kgeY4RWMGnUeJzzP8etto/IjGS/RvpjIBe2Foug1LeEStoTlA
d06VT70oX1OHLHbRau73mJcK2/yQ3E6e2VZrOl7jTlp9yyaPUr43msT/4LtdEcl5CgeKBJhzQ63t
sBpIPhLtnlQNWjSmY1FRZ6qIPwYdizGzq/daO3hzk67zdkQSsBon0RNPf/q9BCb5fSr5a145PE8i
Ke6tEM+I6t0eOzaNtBYe0E1WFrC0BxzXbQpZKOlz7MKnarZmR811bbTs4NpiWs89HQTLu/ez4Qd3
oT/IoqVorSxzXwhT28qm0L4jup7uKld5q9YvwxVK//gbbyCoG01BBhkzragCoBt6uRYwgoKko7dr
OYX9VE/Sv00IODl2URYdLWfEkd9Cjw0JZl11I20pTwBKq/Qh3gyCllbKKb6nlGeOk+MrINpCk++l
N1At8sXwEja+f6WiymNxn6RbD474S193/u1oUnFJiyS662QJJ0HSR3GigYXu4JQ7yrfxte6wLPIh
E+6mTEEwmTF8E7XikmhrpvlKm+riuxFH2pOrWeh/ThTDfGubnnMnR9damd0wvWrQagLXbYk0a43x
oEjAIvtJ746dT99golS0tUjTC4bqlODWsVaCZ59RHUi6TT6SrLcyQthk2KeTXSXtfoeGV20GJcVd
FBfFH7OEEQaozgb6xPW1vXMCo3jlVmRTvEk92d3R0SHDtWFtpLSy3jm1oTZUPlswyobcWWaZbwqg
AFvdZkDLQk/fkE5fB6Xm2FeQMPrtPOneOpoibWc23bx2Jb3PaW7i/dzr7Q+BNB2QQqHeOqboN+ml
w6MeWdnaJb3x2tfHCQJLlh0SSVcgzo0XFvT9vet30y7UKDnjoVd018woOcJbjVcW+aBBiGw/mElG
XIWkLbWZ8j5Igu9hpRjxNrbYCLpm7u8AH+ylbx0t+man2KH5boKutHNtIE7xQK+X/gaxuk3X7rTJ
bamhkNWaOuVLfGpnxHSG18Ci+aCLsFwVjHi/Igs+Nz9jWA2ucK/BAYJXMlFUfJstlX+gnNGpWuv0
UJqG1gS00G3p1MlVO7cN2FCr27NEAS4wUcciY6ZzwECFmfebaDIZeJQuP/Qq03ZlLqlrm5q1jcwZ
N3YJZC9pW2OXkW4bhImnP2dt1RiB1eHktbQaSg+EDYYVy4axY4d7WWBmD83ceiVQBzxc3dtvA+3P
TT32I0HnYfi9HI3qKoy5DcTsmVtAz2wO66FizKEKPdqds57p2uyNxEzXQjKXNoLS5cyabTdJowBD
AWAhFaTcSiuZmQ4heWRZeR3qp2D12LhL06LcRyM1xWaMzV3VGQxUqVLwv6OfAh34urBkvVEduUat
7idHQ6c5Mg+DXBksFO75bqDY2VRgTYKvn6JBkd8XFi+tF78KzUv28PaKXdnHLUhiq1q1pmasJ2PO
f7WqkDtymQk3z91fDdkfQBaqKaiNTj+JbZtryE7ZKk7h2ykdXh/FZ4bwahpoNSbGo6isn3Ro76O6
2Q90iGDD1ekagQB/Bx32qvWUuML1mOw03R7XbTWWoNuyaKNQXG9Ea1QrMtUAHoDKw1ZW0VGH0viY
oizeWhGpcko4ch1lQBlYpXR8SNGwrktnN/lCv3HACQVAvneOIux3cLMnH6zSbdv5JCkUTroSWUYF
lFkiqLT+VRb0Cfqpv49DWixZRU43fNfnKCRcz/fMD38svqdVu7Ma60c5RQSfDw4zrwnliUB4UEFO
s7I07yVV9JbGeKYJ28M4jMnp3hSZ628npmoaO+RB9fEve5wKMEd8aEYixCYKzT+ZKR/gTTyJ1Hf3
Vu5e4SaAxCaYhbKQL6/gF7Ge+V6Rp7ensGrsK587BCeoDBAOKOA3dEW8LMpXDoWvb7nQXhot71cq
asqgDVWF4qEjrGVG3ooTnxbw3L3LXr2GbU1II5MkKYIwNFInuYs055Vy8ds0ei+TqF8NB+NzaI9q
kxSKIVDNSXWCw/1unC5eO6bzHFaMYj5D721tTf5H5giK7xWFc3d0YDCBs42t5tFxwtcsNuu1FdHU
s7SB0zFKbZF1dEEr7R++reO3dL1fahgSNlA1fKmuu/MFvKMyHWmDu/4vZfIqMuIUVKN1BiygIytV
4vfvTwFNRGRNqzBrXNCJib0i4fI+KZLfYwriXXPRrEzNZKzbuYbnkQ5rk3jqwG496hhKUDyKk+qK
L4JdhFYbO4jCtPSM+E+uwj9eGjk0Fw0mtZGmBPzPU1PB/RbLcg+EqlhZc/hiwU9xLFaOky6aK/vU
qIBK12x45T7qIYew6Y7zqVn7GBtdvpa0QAMiEaGT+sPvZvbMIAYTsmpwOQRJjbbCnHDEjLW01lML
lzmuxu+1pcuNQbp8kCYsWbQ4a/aMF6yFU/HHhnB6QDv9VkwRLJmpnil6TtXeLcPvhQ7D0pXEb2ta
9E3pnHugQrdytD4JRpwrdFp0uR6dEAISuofAYCnoDEJflQ2CDxSzN2SeDYjlParC/uDyc2DdUI38
mEyaIQWU1XaenuDH/NBaj6abCztx0FkkewoRimyZVqbcuDfoCR5qeppBnvj9yklgVEofA5aqJg2C
+PxDm4thY0ijX6HZaVheJxCbiH+CWPxRCc3m9EhexDingcNIsqpVN23csKjWswO1C1HJGy0+kKOK
qU8x3mymjh1Eoit7GxpN9RusGdnkwtavGYPlXjBxbGsjpaefiqfOHpt1MszoskUvf1dSsEwA8jiC
sOIAUZF3zzJpr6u6Ji0O88kaOwFxRe3w4iXzbZpH/SppKKU1gwna0o2rJ6ll2lPn8aKDgQIDZHhP
riXiW5dmIiIiRfR0p13NkS2uw1PbJauSbS29aIXKc96aoZNvKd9z7ZBfkpnGEZzUHw0iwXXe9E8g
RZ0NqbgPM77GU73sJipY7lD3E1eRS08uHMfvBOIZqykd35NR0VMfOoO/G/pHdH9pYNMS86z6VlaU
/avsbk5nuguyZ/i3o4ey7IY11cKCumD4w4tdmKI4G9ZNlDIfslMKsk775onySWQxE87A9zcQ8rKB
QmevnKLK+Ef3g2VOfmW4E0Aamf+o6+52KjRWlKEeb3StLbdJH1p7UwP1onnVU1dlx2mc/DXqD4h5
tlTUIhHDqFa7TmIvJFtefzdpo29rcJaqy4ZAC3FF2SUtV78xom3HUm8FRojhtpzSAG0b0ipATe04
AhqejeNgmvGVDbcliOxo2Fhd8csHlBD0rOeDKksFo6JRwpeBTs92pqRCWoX0crLxxCPC8XSC67oW
074m9OvaL4vN5FGZAYZaX7lhmO2YoxOIPw4DyQzJp0vMV4hokq6VzQUIH4VCCZ3OaVi+FF6Tntz4
7Iet8GMKy3uYc0gDotNy01R3qSVFoJFcARMtB9oqteRejKS2lq7p7aM+ZWKS9ntXJDiQnE4F/WCM
u3rkBxVglg/w+Oat3RVNkBeDt1Pw3VaGZeZrTXPforgxAzstXvtq8uk9C4YD9qoDkp7dZDdAslrE
eUbNBqwrKi8wqAHv3NIgG73xbpCpOKvZgRHsZz4dhJhBMyvN7UBUbzB4JKgPMJqCDoPTg1V1b+7Y
gkWqhuQtB7i2s0NSIWOCYu+pWYxBaFb5UzWCsgJBFhLZiRBHNJO5qQs1r3PDSXaqdq2rEe3eLhdy
2KAbmzaDB/bBUe2h17unImsZW+3yLZzVfQ47Z9UPwEYBr/pXrj6+wkx88iZ6lnJs9fui7lsmdFh3
QIyIVyE4cgNwVtvbZT0+mjFqurrTmCQ9Gq95yJIvs6h7WN2s7VRF38GpO/mGvhxkn0yYt1jN87EV
IDZswNX4mfudadgQHUK1JcNVEWkX/SoHKTf96fGWYZ/dpCgivluIT69q9l+YaZN6I9MJaVuOjCdT
WP8sJ1kDtv4uK0uscBU0D5qs0ydduh7tc/1JzTJdhzWLbzPTIEqBh1wlmpqw0EBySpQ7rryaibFM
SGZwjOxHOqVvDkCpVdcb7rexlfdti1e1nkxjw9f2vRigZwpBMSLM6RbmacUBeyu8ksp+mb2aYltM
2q3uJsC0NE9cG1J36TI2QNaqqIwCmYRRtc89W7NAhZ2ER3UC8GwuOprqUe0Z7DUt4wn4oXkvTTVf
5/Uk7lJd9jdODHQRdCptPPanLi+d3ldWDPwBI816mLTpWzK6yavuqGKflmO5LWYjudXbNkb7uOnT
XaLpL65e831lJAFNXm4G5eTkO89k26IyTQaYx7I7WPL1dTl14VazZ5LqRZ/vcmYT4IyZs0s8mwyc
WKKO1YW9gdV1go667a2PvpR9W27R7VY5VWv6JVtDi8z14EhGOhYRW689TWzS808989jdEW4nHmSv
m3T6u5IaQB2hcJhFetSK0rzr+lOsAzr4w4keeZXroU6cijjNxVq/Hos+27taxNbSmdnGdKo4pqrO
XrQ8C/n2k3LrxDT6Q9dqjyBz5zWpKfG+KMx6Z6tTD33Ox53lxxTWUuClK8+zxkBgflozQQ3ApfX6
0SOmNSWWyyu/T26ZUIdJ5mvPyL3bmaXRJqrHLGjSLj405ew/er0yD1peNWxvo+qF+UcGGIIgsc9t
HH9MIjfuKgsRSug3ErmTSA5jCZZyVcsO7iJZOPvGTPorx26QMWXu2NzMZV4+WKVfwU/3nEcitAnC
OiHwjcGxJQs7O7sVmgBQPKT9YRzYHis7Mn6nMJoeUo2CleOdii3wiLc2n+Um0X2imvxES7YOwahv
YRKqHQN5gfSNYpVVe2DAu7k8KDMBXzymVm0HxdiHa6vy0681+pZG7chKCuGHoj5q6FpTxif+VSa/
Pi8in6lPW4uGTZcM5GHpZn2ck0e6eTIqqKvdf37sc1XkRX9mmKc5nk/Hdqu7GnyFFm3dg3A+LILI
Pz/DmRL4//NoV0DprJEUTmVrB/rRNxblv88PfebGLE3ZRo6vb+615mhY10qD/XrryQv3/NyvPt2v
v/sac2f5k5aFh7BLr+ewf/H0Sxl2Z1pWS2910jRuAtzIO4xx8k1GJ7+quO+aAZSOJ/YVMnir8L7m
Ul2GS3oI+lWcUwCY2oi9JL2NLnAR33x+/8+0K83TzfvrJtkEuCrJDviQsrpQY7KmHrDG5YR6+YLG
4NwTXrRmVDVWqosF3ClSIVYRCiB3Mm9yc/75+RWcOb5Y9GfQ0+pTlg9Eo7GFcU349oT81HA1Pz/8
mRv0X9bSXzeoEaL2lfBwxkfI/VobEHipO8ZmTKbw4Cn7qyKGxVecQZrsra6ygWZRq6ByfBqDYY8E
X7qMZbInDT4zbZQp4Bm9ePLRhRzd6U9J9rXe5DLTM09dLxoSqNu9jooybEDn9urt859+5gEbi+/Y
NlRV+WoQh15MhFc4yM4nagWXbvyZYWIZ45nO6Kuy2ZkPjVPc0RN49LRs8/kvP3fo0xX99e6kXdgD
0sUtQ/31ySEdx6gvPc9zh158t+6AcYAysji4hoF+kOmzM7Vfn//sM6/8f4b2v372hLHFVQbW8Q6V
cZ2+Afz2CBgxP752+MUHqw9mHlk674pbvHcWuxXjt/K7lbQuab/OvTCLyTbDEYuXyRAHSMorunMU
tn9AMbkwIJyZbv8zgv51d0w/cjMVDtbBNzAcOHnzPhfjczU5RxnS3QOieMljf+YZ/7+sTq8OleUZ
86EMPwrpsEPTLlzDmSe8zOekO6upwrfFQTfCfpvF1A/9Qox3xijtTZGEbIu+9Kz1xbO2CgN2eMWw
03U/W3ErXBb17OWjC0PDmWexjFfslQVFKQrFwfD6zWyhg7beR8DI7fBTqX79+TWcO8liZK4Ng7W4
logD5rRVFz1PnTxqhKmkKYVvEV5Yflqnw/1/GZhYhih2ZjmMrdW5V7WWYT6yiEiNo3C6Njo/v6c7
KR7iIp1wLdFW35cVnghHJOoa5ayEYqykdae7sltNsWbsjbYir6go/SOt4WxNpWe6tktneiqjQt72
bPx+yzr3MDr5srgto1OPLqyd+sashdwKT0tJAazHNmBfRGV/qokwssN02EREdHDlwqYlWNI3gp4c
sX1IzKu2FPG4NfIxu/Jzi10kpfzw9StPQCzDH3VhTjgZUuxF7rxzZpMoIn/XlSghcthmjvkl56rw
FxNN1rW0BmajPlb1reaYNGRpG46/P7+Gf3/Mwj99in8NG15J8ZhWe330LBwb9C1IzLwwzfx7vBPL
2MfMjTrNSdMGd8fjyXQnsbaM04X38tzBT9fz1++OwJQj0Uiao9Re0mFaWySwJupLazfMXv97cOBe
LY5AjLZGQbW8ynbuSdatXbjl5376YvAhr8on2yqfSWrOV15YB3J8auWlWeYM7wn+5//+eNURhpJ4
s3eVoP8GluxQetbyqA4Kl16ZnfWnyyqn12FSOmEERTj8SkxY7ZrCF1sB5b6hL+WtQYSndCuiatPZ
WnJhuXfm0pco6mis8WFU8B9TzzyaoXyK/ehgieL585f530OicBcvs1OUsnRx6xy0Mr4eY1Cfs508
sgnNV8ak/+7q/muf5JJMjXg18+PYOsXElwPsWJUTiKIdMLRecNufu1GL11sN6VhmBN0czHiEmBd5
oHmiCkeQ31W7z2/WvzX1wlsCOqqYImuqt0RZeNgFH+rkHvf0NfXFlaEbW9OabynCwkcetqPzQwfM
9fl5/7lJ5bQLtaPSjJ7WSc2wMHXpCptIjbwpHzcFBtd6XkWpvOCX/+fbwIkW4yYWSTOP57I6DkAF
HsDwZ5vR1syfZdHZh5m5M8Aq1114s/85jnKyxas3Afwds9Gtj4rCM/NAoDf1hQf1z1URhz69I38N
dQORfQZNz/pYN895+laktzEtd5TlF376ueMv3rWhrgtB7gLDQpPZH9roEu6WFM4fGsLID2bifz5/
8P98p7mOxaiaCwqSU9EOx7hywMsiJEObRltx/fnhzz2BxbCqh5bIvJ4YvHqMr8zE2MRd9fL5oc/9
8sWQWjXpINLYLI6OZe7IW9uko/jmuf3+88P7PMj/t8TixixWclliTE6cE188YAbbytmjEk/Pchrz
62gmVXN0tV0WxtUmztr+wgr4zFe4VJyzo3dTUhKHY5gh9YijeNvY9Pss+eZ2ztHODGyfk3Fha3Xm
/i3F53E5jmjW5uKY0FcWtUSp8ztnZvnS7Vuqzml+WVURxsNRB4vc/nEce4XKeWU2oMsQS0T5TU0S
0OfnOncli0dleElDCgfnUvWP3NlZWD7dSyWdM49kKTjXDSuCIldzbHsV0bM92vTwa6L8RL23L+0a
zrxrS4B05FthP8sE0Eb3I0z+iMF8bi0/mHJ119an3JKS4vql8INzV7QcgeeCBDRDDUe/7Mni6rDK
R0P8s6AjXtZgPVBwIHBMnj9/Nqej/uMzshdDcCpJh+1oSR3j0g4msP74jRF7AJrQB9S3/tdegaUu
XSIrA3tTl8eoNzeomvbuRKBVYl6oq54Zxpa69Do9iWoINDla6fQ2aO1ON73t5zfo3KEXA7AqoUzZ
Pi+viWTkyTIGDOdUJ8MLE/uZb2NJlp5IM8fyYxRHMHtIZcJ9G8Y3tdZ88dcvBuFauIq7jKqJ9Kad
rN01pc5vn9+Yc7988VVDCUSNCt7l6E9tiCO5VJtCz/WtpPx5wZd35uVc4odSBPPG3GXyKKMegy8a
vrglO+c9JBW2ti7MU2ce8BJAlE156XtlTHMv6uhA+282ytwLE8a5Yy++Zb5da1ZJVhxlczuzj9YR
k3x+98+sP5Zw6CEp/L6J0R6odnB3hdTkMzD9emNkQ7xPEIVceIHOPGXr9Od/raOUdPHk4lc7kvHe
3MhJIe7vsvA41k52YSY/dymnm/fXKQyfgc7G83Ecy/ZBjGAAdKJTZVQ+5n504TM79yAWX7FvhyAt
jDA/Au29jsP+2avGX58/iXOHXiyhRNah0/JieYzBv0O/oBb/+LUjLz5eg1hupRqOnEo0LCchpfm1
b/e/utVft7zyMskyph+BCw6H1mm29Gfv0266sGg9c0uWPcakNd1S5jovTV/vMVy+2mExX3jxz4wJ
yyaj5XppGKp0PHoFkbaTvpuraKUlKcq651lcGBPOvPVL/LNTta3rlLCFiSe+JW14b1dQDNrowht/
7vCnL+Gv25/VRJyTkTsebcA7aOp2gtBsWpBfm2yXXUZzhjFBdgq6JD9BmEZ5AqSneasjVfziGU4P
/q8LGHptipG4Rkczbt+qSO2zqUSU6TfPn7/5Z4YEc/G5tr0C4ULm/NFO1ZNE1dAJsY2b/E/paW+f
n+LcO7r4bD2SeOsWEMsRz1KDAbhrh93nRz6zgFu64ZPB6JAac+TJ6J6Ird823vjYRfNutsxbzXAP
no10+PNznVmZLq3xuW/KjMjp8WjEOv2KUe0sQ7L4NZO7FqJrVdNc7nyH8Lqmzb/28Jdueb/t/cnU
Jq5PL5IAextJvuFMmGxVXroscebpLK3yiIUcUj9bTLHMc7DTNHVjoPfVIcT51cuUuDpy2odJT2r0
KKNT1oBzvPYuwsecrfTad42AGFSEwlmW97uoBAAzsVEUlMJl9gGsrLwb9R4f0ag7MJ+gaLHkdRon
OVhFVyBoLuzqwgx65l1e+vI7yOSOIkTraCYlS/nOep1l+DGOMGTIRPz8NTh3u07n/ut77CbDlGPH
OeyIaMpDnP76/LhnBqqlG1+EvVerxh6PTX9tczfD6eh8qXUoCFP9399suHrrlX3bHt30/zg7r924
cSgMP5EAURJF8lZTPXKJY8d2fCOkWVRvVH36/ZUrhzsaAXO1gDcgRyyH5Cnfb4GLw/IRqLooKOFS
j/CcPmVlUV85PJo5mSIImCIM2vkJsjZz9eEa0e7yAC0NvG5FOoKKMoKW++rPYH1v2Iqnfqld7eif
i7SRat5jX4N6atqDX4Tul8s/eWk9avd2EBarvg5xgEqQTJCabH+xHPOYYfVsSUhXxmWhEz1FYUQJ
JYJLcXDKo/xQm5BaJmCrxuyYiCuHXk9TIHmflU4Uxn4KuewjSHPWCXLYa0/+8yQH5IRoV/fIBqiq
q1vMQNayIzL220OUVcluMpEo32UhondwbiHfLSEplIPral/OKTfUycobYKEMr7IALppC4BShqwpG
T1BmBtSlDSRWMte5R2bxuHLdWtiletYDOFaVI6a680Urgm8iyRg8LY1x7IAFvW4HkbnrTwYGVUZ1
UkWhOtVARWzSgptHw5zWIK1Lq0U3BWMcZdCD6XzTmonw+XCLkoEX2UdkGzTdGptgqRfNCtgpxTng
dJ1fJ+9W9hIhtTtihy77enlfLWzZvxGDT0PksFDUtoEFkww/yu53MzYrZ/xSw5otqGooSAw2Gi6N
O8TVNlIWKyf50ohopgCgUQjeVlPnQzz4yTJR1wMdkzspm/sONYpXDYue+ACO+WSaUMPzhdU/R2K8
LUj3fLnphXWvZz5YKIJDrhKMZBnWj4SKQ5nL5yp1V2zYwt1Kp6NMDHGjFII2PjImX6QtANYJ7hMC
bQvoYb7JKflmO/Fvq0vr6yZap6XkQJmhLi3vfbO6z8KPmXV9eaAWVpAujlErc0T5mELD8sk1/wi5
5tldWEC6LAapZY2AXtH7OQU4oE2RgH4fDnLLkxUP0NIv1/ZsoGpkkEMrxc+qr077LLpyZekvPCP1
ZJZ0RIHN5ECPLk7fAUrcQG/WKyDmFpcG3jHDSi9LK1TbunknZCga5Jg4YNB2EjljiUeT39fNqrZ7
Y3iuShsQSz9HpbgIXpXxcrnh82PD9OwVUDKMHuGzzs9Ec2pgbToU+sj+R5PSLVDaVy1KpieCgE86
GDZKN32n6p/qLtqZVr2yav4Szv7v1cam+fe44jZy9eKxU35QBrHj0abJgABskZ9m9XQjWc1RTaTY
todcO4o98qg5oCQn3CVhFW+lVZKjQODYR3rGtDU6EezGWtETpM2D56pFWjzqIiF3jrJD/OMsvOEy
ZTO+dy47KLM98jPFzRRQdgfLVx6aFK8xoJoJIkaoNxzyKkSBlfhzebLOb0HGrX8/tTVCAKkFjGAz
l5vGwEkBW+Zb0/AjbLurLhiMa8u4BLG7M2pslj6yX+rJ+MEj8K8ztWJoF9abLq7hWGR0i3JKfXOu
TFImfQpxrQus5MmI5H3edFex8i2mB+8Zs5MhUwitQKBin7XjIbfl2+VpOG+omB6gV6UEJz/CQzzt
q60i383g5+WGF+ZXD8hbedFPk2XMKmccT3yeDvmuKGl7CuNaPmWAOz5e7ui8rWJ6WQMyXigQhayF
8KrcmsZwbEpUvIvvl1v/e28+syV1l6PlomzUYhxxFKeVG+oUyTZmDYLOVYWKJtqVe9IM5k4JFT4r
1gaHqXXyLywaLKCKHXYMSI9isN7KNhNxpl3Xyn4fGWF+3TDrKV25UGBdxI3yKUc9VyqaJzC+n9WE
5PChvG4b6bldsA/m2PAAxFYwJYOku2NR+WJYa8JKf/lUZ4ZYzGvz0w2UgzvnGG4Fr+6AsaqdxNlN
ETE3QJIDYItqcBJvuoSAzxGofK+mgu0jeIp+Rog93WSoLDvkA4ps24mmTyCRFTeuQkg4NxsUpQ3A
wNR9Fz4OE+2/kXhSu97t1F3RZmSD9JcBpcyVfaMY3h3laJf3iB/WDyhIsl+CUMoBZZkk/6AouYIv
z42P4F91d9kkEjirOFKl2pqV26B23T0pIhvYfAWaymtsil5sQ9UVNyyxqr092c2tNQ6AjAaFjLwU
kF5EhMwJyADQUx8A3YaAsIKfhbup2GWzEAFEppovYWS2DzyIoDh6eT0v7BY9dcUdHPhDMlydHQWM
QpPtQ5Q8lzZdORzPC47BVM39fprLbnRHNzLhQi/7GfiAqlcOvncOja6pZweSASmExykC9bzN7xnp
YhSnIqFSBIXxCIIcv3PTor3mPuA4eoQstlWekrqq/RYlp5Inh7QAk6ihBxTA7txpZQeedZuiF+3M
hl4yMJx1Wvv26HwUaix2jAxfhBhuVMG8oRksT0UoiLxi/tDbbG4/jS8k1YIcYhgAuZfuO5GzigBS
LCToBysL5Oyhhg60CTRZiXJ7aC35/RRsCwXMDuqugSYJqQNlhGQl8L3Ui7blp2TgGDjb9Ln5wIJ6
KxHBR6X7RL834IxeHqqlibH/HaoZ04HGqImUMNAgaGygXl9Rn1bkh42qWQhvGMWmTJ2Vc+jsSYqB
s/7tLgbUPnV7UfsFiW+Llh9l3a4Y4KWmtXtM2ED9VKY98UEM2/Uy2JChWFlPZ49p/GrtMg7+bYUq
flS558WdARW4lKAqMPszth+XJ+GsvXEcPaSW836A/5gS0IFGH5v+Kcus30KOK/7Gpebnuf+0Hbpx
zFogptC8sjbWWD2pRB5a8KQu//qFgdfjacBVA02LgCNIxNX3hFlfISOzps29sDz1+j07L4O6EhxI
ywm8qSncJPwNoB5IF2Q70F7q5v3yNywNkbahXceVWV/hhjAa7DlPXOIF8fAacm6uLKGlQZr//mkO
qNOYbVKBBBi12YMtskNZ0h+Xf/tS09oWhhJQAxx/Tfygsb4NQXwrWrpiHZaGRduuYA7bRk1H4seV
iTp9AqbCz7xbeyQubCs9loasxABUKhTjR1HRQ94qi1vAohDoSLPCPEoUwq+YhqVVpO1fU0I2ALVA
gLwnzrF2AY4aILcU5Ui4imN8Fa2G2hui+HDVhOgxtMZgpjQhfenLCNQuVAmO05q7cOFL9NBZOSIP
CjBEnGxGebJm8nprqBc+mHtuuxAyKgzIN7ByZVecv6jAWmvHdmPEHJw+wwSxrhV4f7ZIsyUdSpbd
UgEVQYfu0AWmCfzJOP5OI2mi7iRQOzMD52sCLWvXuGJ6uW5U51X0aQd1ivCxdGqFLI/gHrCxZ+aI
7XVNa7u/g9pEy2sYyN4F3Szgw/hlsKCTdV3r2tZHDV0GTApCxl31QLuXmfx5ueGF3anzqJWwoxZJ
1co3zch3O3Nflv19VfPd5eaX1pq2+RkLUQ4x2cRv4huIr3hTU3pmkuwl4IpAWm7ydGWAFuyAXrlb
d4j+uvVg+hkIOeZoAWPHhnBG+/wCRnXFlC11otkAkoC4iZgO3oClyzcsa7q9EQEISdO+3WRNHV7X
jx4cs/sxcuqhwjIdDAjSfB9jDhWRCoS2n5enZeFD9NAYfDU4Z4Gb8pvAAYhfOgKFK23iy6ZM5+zL
ZmVTLPWj7f3CTakQFfabGVUt6pRMt9vIALoTqHoLTsq1+i+XP2jhmqtHuFA6HQ8VwTKG6LGXcXpT
itdKonjN/YVjfn+5k4VDUo9xJZ1rQxwKB3yXI78QzLfvxpSsZQIubESi7XDpIEkMihkzH898s8sa
gmHjW2YWT5d/+1Lz+gFvTomDkYfidlB9ECupPGQQP4BxuMYW+PtD/+dccBw9vJWldBgmuDJ9x0qz
W6OK7F0N4DGAMnm8S61uONYxUccylMNN0Zj9FykyBu28Mnun0ER54zUZT0II+8rZ0u7yaVPg3WOM
ts8ZHEZ5gfJdupYet7SuNUNQT1Cnj/vO9sch/tMEzS5InLeq638x5axcuBe60MNiAqxklUQ9Crpi
9UFi0CDwFm0c87uM1zjaC5tGD4+1kQH2pVlSX6bvBeTrIAx4kPkvIuS+sFcszcK602NkIiEN5JM6
y2f5g+XaAGbNmbkrRn/pA+ax+3Scx65jhpBjsnyQeR47Z3pMc+NnLtybEUTXZq6MvLx5Fja+Hh4z
gN8xCxrYfuiW7WbqSnYKEMi9bmvqMTJVBG0Xt67js7LbhDLajvN/o2rFBi/NgLbzuXBk6wTE8UXI
jW2dZOIW7MNwh/rD4brzSo+VwfMG4cEMelB50kBs656V9dYUR1msqEQszbO2lUH/dDjIZJk/8cjY
h4Ae7RwzkXcMqhFHe5DBvmBcXWmJTX1zN10VwDED7TBHem34J0zfw2mtRv78UrL10Bl0xyBzRSTk
lQG62yArQ/gBtdaKwc4bDVsPmXE+WCGH2I4PRCwcszL8o2L5Vjb0t9lNV022rYfOuqAmPbSWiK9S
eXSS4pF0zNq4LRTDAuOqnDg4M7Sd3YymMXJRj35P3a8iVI+Q8/nqTtGpbaurFpWtO9stZQSg1mbw
9ZRfzBFP0/gAFUcv6v6sCXec33n2/9ztjgsuKLDGPqEqugEGGPnfIGJab43dxt8um6alPrTdHbHW
JaZtVn6ZAto9MG4e+oi9VqBirhxESz1oV3gsKaNgAj4xCYKZHNgNkKT7irDj5Q8QsNX/vzbYemF1
3tO4DhN78l1Vmx689uA6QGoO1/g7pFKg1iIGWdeche7E2rycf5TYQtvgpJvvvy0YoVPj1o8c2a+H
GhmS8qZF9eG7UOX0pRwaPCFKXvI/lz9zoU8+f/6no4qiBsBSzjj5Y0uCu0gJfhsqXr1FQxgDxgr9
u50rO5lvgqFx11zMC1PH5x/zqdOJNwTWETFHuL+8psJDxUWxZbu//EnnrbLN579/at2YJpUYc+lQ
pGIUtefTYQCYtm5UiLdX8TiFxcoxv/QZmjFwGcIaddMFKETgt0EHgHCSHfBha67ZpQ+Z+/30IWEu
6MBsZpxyq3gKDfnbyLuvAXuJIviSWqvdXR6vpc/Qbvisy/KmB/H/1LFjGTwmw9NEXy83vWD3uWYF
ZG1GePxMxgkS5qO47XC9T6PHPF25xC01r5mAbDAsYwQH55Til0Nh2Eg2hDxYyr3qfoW0pX8nwK2c
ooVmCSYgIt/LwLbmIMJVgTgHkoH/No6sxAZAQhQwFqgI3gaz2GJmpb8hzvDn8uDbfwkWZ2yYnp8A
4G8eFE0Q+2AiEsg2j8224IG9idMe8dCYfuUgH3tyyL8FDtQ1C1OCCJJa+QFVAAGUOUh/a0LBooD8
RBkf86l5lWMI+rRtvAxwN0DvmblemkDaMR8J+JTgn+KfQybCHuk2DJwPCDqC6Q6aaxHaxU3sptIP
5AhthKqxgOcG6TRs7B8yThOkUXc/nR7QShoL+mYrs9wmFfQvIDPlgipN020b5wUothBO3faWaUqv
cix3h3/ENqUCXTPu+J8J5ZqmB7XqdFNAv3bG4+ebBqoAWwuJU5tBinEHlVdAFccxhkJ7HZ1SyMkf
YqP+yMwZnddBQ7tu8gASEsi9CdksTG0KiGfh4QO5GlxZER/phv4rcozo18EwjAzgZOgBuG4f3A0t
9FPhEmnAIlWl2roqAQtuBBNYTEa5QXXI45C68fvUm/LLNMMuu4knflqBmBJg/UKZtRGQIo6sL8kI
P2BPLVD9kbnSeCqtEMCqOoM+QFLVhiwZqRgQ7Eh1StoSl07JoAZtDOPJZvBohYnINhD2/chtiEsH
ducgx82qT6gqt72qKh6jhNtbYTv3wopP5QTUMa0+4qB9BnQX0sQ8fR2SFooqaQuFdRqxt4IpsnGj
XAAPXkYbwsFOVhSQV5IkT2oCuNfKSvsAwPcvqupuX3f5C1CsgBVH1hOFUOHWhst0L1DOsO3ayEQf
Hd0kRmJ6wgmxkIaw8grLZnuXAyLslPFHY6sHHqJYgzIoi3No6mzcKvoj3LgG3009VFn7uxfZEYTc
xKvsqfWStHyjRv8hEf3bVCHELjgpJaTpsimOd8oO6i8mhzIi1N7D/nsCvrUHQVV7h9h7+5BaFCJy
RjQem0pClaez2c6KWbsrI9BhOdAJu0B036EMW++GNEx2MNHmJkjj6dQn8B6SaHyPyxpZc0bn7AdV
Q8e4yEePW4F5ClvQkno7iXCqYq/HtOgOtDTuISIabpAt30NAHvH/oQMxsxNwdU05ji8KZRBInOKy
AcUDMHtUD8haBZRMMHZ3qZG/pCJ46tyh2ggJdRzAZClo6MOPVuUAKdtDvIOc+gi8Lej4cHu0yOyC
5i3cA8WPnMjpZDpMzEqvycZqCN3QBhKxIzerfWKN6glyx7dirmHFfn1UKoM8R2CCdqTUbyvOrUdS
KWObzclhAvyFvQIhmihBPauxXzlX77aZCHwWtz23zL+Os6/NzGTpCUO+8bh/ljR6dSHMvWH4RDSb
/+Q2QO5tUN8CJFxtW5qAZQ2JbkjdRx288sQ2zAONuto9RtztocKbQRhp2xUhhLEFISze52UsMBXQ
sMo2LWiPt8EIqfkJPr5qO5LCfWV9Lg+SZ8VXPKa4b6pW7MoycTcylvCXppFr/2xclh+FdNNHoH4L
/P/JLudME6uD6njU7xrZBFB4ycNTENf2k9sO6rHtBn7fTlm5Qam1faw7kSHFw+pyw0uVjXwSMmbO
o7CVlW4ZodKvYAD30DSHLi3WMLSCOHQZuPhKcRj8IvCDdlA6ZcEmU/SXm0/xLVNlegPL0TqzYHb3
EAR1DU15Dh4NgzJwYmVyV6ZR8kJYl0wbMw/iE+tsaHbiXvcMgBZ5qeHYAld7BJG8geNwJ/PCVjvU
+5Y3dgDehTR4C9G7IJ1eeIaQsAOBpU2WphIyKya4SM5oQZx4CAqU1LaPHClNp5rY2d6ilG+gHY8Z
bhFTDnc9eMIvNbS7jpDnjk6SuDB/sh92cZK8hxwVyyWHHrYJbEM1qp0RIejDHUMdItXHXm1ZEDAf
ZHNjGQzLsgK5mrgF3arAhbi7VT7LhEWYAYN58ZjcBb0THEB5i4FYyr8JycEtC2i1kUX2tepbdYDk
ibtlXdSikDx9xaD03xIDoEsCU7od2Pgmw8L2sraHwtDAX1MBVN/QxubPtqjMF2FZd4FbdBuDFVCe
HmANzNjtvQEH477Pk+wEXWgo1mTQiuFQxQAduKoe+6mrP3gy4v+yJLxlU+zivGuTt8vn+8K9TU+w
w7pq59g3QnHhVzcA9B3QH3NTuN+ua1673SoSOBB+VcqXwnkJeQd6D+rn8N3jSmnzX6/+meuJnipk
OeEENQpQrKcHLAP5pX8Zf0Bfo7qLvg2Pxrv1xt/6Z/Wo7hAT+3r5oxZujEy768rKRX1SxPmJSAjN
NGnHoTeVTEYMGYoU+WUyWePsLFze9ZRNVWUUGmeWcaran8pVXggxpAzM93AEcam88u6uZ2+m5lw5
1PfKz5Qr90lLxbMJ9r/lQYj813VDpt3hwfQY4d4N+CnL1JeSZHcyHt5t1X618quIMRD+0O7xqiS2
JLbFT1F8ExdvefpnMvLN5Z+/tEu0O3w3hIS7NtyMqHQ/Wq7cObI7KBx6l5tfWlDam32oqhxCF93o
Z2MdeTDkoVeC2+5VQfzWdGwlyP83lHNmq7jaMx2SDMhcYuWIUppqxLFW30xI2k4De1tadMvM/AVs
UX9qg0coSzzZ9liDiEOVN4U2bpPQBaq7NTzSwhe72uNdyKGpgIdIEabP6D5tyLRLmzR9NFSW7EUa
Viuv6wWPpKu9j1oWVcgIwOvXoZ11R0Q0gVdH+ufL87bUumbd8HSf+qyzUSqgIIWVfVRXFUA6tjuv
w0+P9nYKM2zANDghEhV+6Upr2g4i6veXf/bCanbnz/nUOjL6Y5QUg6qVBb3qPWiH9JsG2f13k5ON
T5f7WBoabcMbbmbjYhQO8GrT7hDXNL/B6V3/vq51ba8bAQTVLIKV7LZUQXyydA8IlaQfl1v/C8D9
30axXB1LA4lgO7Ol6m4tS4nvgROmO1qG5nObjp30SAL9AegZGOJd1QGK2VXd9xtnGMhK//PyOde9
Zm1kFBSQpqrQPa3iXykv2NEABHjL0lLeI9DZ7y5/59nTBZ+pmZ2kDaURtk13W479zyAdvqa4bnkq
HL/3Jh5kLE+3lzs6u+AsVyfZhLk9QsRIjrc9gX3Dw1hBdi1Nji7g3StdnI/Qog/NophjBMYsqYbb
sIAnEo807jwZeKzeJSafvgkhu/siiLk/RjF5K6htfRDijLdtH2ewgUVufuUmhVIbJxQpQpe/e2GA
9aRe3seQaQ5Q9Qe9SukpLKicBZaXG+EjHdLXUror7n4yL40zS0bPtw0ba6idUUkfOlHHLMbRjVyU
MXMhxkh2dszu40wc0vEmDT9Caw1Ct9jrvPk/GZJRQSisHkbpgyPvWZN7YxrcI1PgQUTuFJpyw8vm
gCNz27AH7tAvl0d1oZgCAL1/uzXbCoKKSSJ9iIYIIBkzSYJjbI3gAxbSqF6jllZbPB3MCDIjU40X
e+o630N4on6HELMaoQDmRN0xMo3+VChifLfHsFO7qnP7ex4Nw6/Lv/Ps7MOLpJ09lXAbAvFcfupR
/hZGbxlUK/MZ4RQ+iGwtnnfWVqCT+e+fpqCy2mjqC3sWcflBM5SwVtm2UfkmWk3lnjfQ/5YWetDO
Iig6DuAvE36CoORPhCrvGpFV+6xEgmDi2Fu8oMcNFHFWDuyzpgK9aUsKDnzoRKah7UPOEqbCyHZG
AMXEjBK5simXetBWjzMmHL7HZPJ7cwRtetibsf0Y5s+XJ31pPrSTSZLeaW2CSVeJ42XFj57/COkt
j9eKWZd+vXY2JHYi4j5t0P5oHdNxGLwsrA5TupZrtPT7tTNhgsZf6UBXyHeNyd5h1LtbTuPJ61Ah
eMjMJthdHqeF79DJhWOcTW5CcFu3IQYUwNMKvPq+HtbYqkvNa6cBXMO9hIguJlmifs7thp+Kh29x
zFZ+/sLe/luE9GnbuUg7gGGBFEhuG5Bb82On3XAIBk5/WLZi0//ifs5sPB1OyKRLJzMZYx/FLDid
bJvfhRD69mKSyltkFbEbICVsQJh5D89Zieyz1KzgKHaCaSeB5kA9B3MO1DDMYxynJfTVWIYASuP4
dQ6pTmUx4iPx/RtHAvM2tqCW2c1K4DKCnliXh+RIqTltUsGTLW0ddzsiJHaPaEZwLHCoveP6ABd4
1MDMXrUzTT1SklJUwNRtU/mc5kBJQFbVtA5jNq1cEc4vbVMPZODohTqcIemcYb6DnhmEfds9nSC3
dmVdDdxV/1pjGYEdDFkqvEHZXCgPyeutqOgOshz767aNZh7tpgjF1AFEEzp2daBZTHZDUk1HbFbj
qlmwqGYfed1ARJzywY8ba6csrKXJgga7c7j8BUs7RzOQyRj1Se5SfoKjKd/RqUuPbtwhOpZA/mOI
IGaYcpiCy50tmQHNWjppO4gKKmoneEoRKoJ/SCLtcC0rcOFk1O/PEdIQkDavYl9Ux8JG3mxSeklw
CK0CgW7h1/FVhfQO5NH/XVa8bfq6b3GoZFIlkCCvvorJ/g53/7gy5+e3hqXfqERUyqQpmslnzq+x
+QYsJ8zDTURXsizOXxTxAdqkTxRIqr7OY9/JoOoJEa7su4uX7bfUzZJiXxbcKr26pQXUBbMfknO+
U3JiAHuba47IpS/UVkJa4ry0OIaQ2dIrO8sL72j/o70y9clytHNTuEaaI/ETU2RRPyPiOWfD6+VF
vLBj9OKnCNkcKWoF2AkyoIjXdZtIvjQwvZw+RBAAvNzJ+TevY+lkwQYBkgQq46PfpMmjMZKbqn1k
/E3Z6cx334R8D516CGuurLiFnanXRPVmj5Cbgg91GIYTGLC+Sso/rJO/L3/OwnTrZVEJiUSCAiJ2
ajMEPQGjYWG/CaZblz1f7mBpUjRL70bchmp0iJM/pghZ+Hb6NLkPgBBsJvnnchcL5kUXNIsaiBMY
tMKSzTuE+tz25HTRTQIh09pMEfUoXxsAwC/3tTRemtGvoctmFUYBLzpPHTizhy0At3sC+rrXNebK
Gluac80KgP4ETFBjoMRL3AfpTeh8ndKVN+FS09r2tqy0jhsbl/rQoha0X6cbaAX7rdP/uDw+zvlH
kE4atGQYxVU4iZOEIXmG3qtxNMugWrGPC79er4cqAPFMKxOjb7SBzy31o7OyN4TyVmIkC5Or10Tl
vZwFMjHurlmqG2j5ZtDZSi3weHPn1HJXXvkZ8175dCkuOsaBxpATaldbD9Vpm0mgfixbwyIufcb8
90/NQ/Z24GrAnobeLuL82NecexlKfnEnvjzLSz3M8/OpB2h2c5baA65vinmoFvEUNTeUPsfi5XIH
SxM9L69PHTCSB7xhLjulLkP8sn8pIvYwIetr5QOW2td2GEFuchPgCX+qJpfj9ezc5XmW7eIyZis9
LGwEvRQJKjDEMhEjPamieQ6C9ESFvG4PW9oRakzdQEFbyP0mCzwDd6lCDNs2f7tq6PWyI2AtQ5MB
puLHCnrleLSUfkORbjIGsXW4rgvt0RlVrQgnh+Q+F/eCfgvCH811JayWnuc1CqueoAZX+iHyt708
h5QVBOOv87no9UUxSzsI8Zq5n1iPZv4zLe+tcWXBzzfUM29YvaqoyFrXmqLYxTKZHpBIcm8O2TNA
gr1ncmfXlg6qJSsAUZLrSrktvdIoYFkIKmpa+SzIuSfKgHkZygB3Mx/j8iz/xX+e+ybtrCRwKRBa
uEjfHlS8d+IESWQsTTZ11SYvSdmFH2NE/4jahdLmIO1TBS3ondF1ACEkbIBPVDnHsXTFKbCN6J5C
mBqSxKiMiCbL/Z2FZeOBOMUgH56NXyiK5XYZD5BZw1GL13SpeL78GedtHRGaqWirypBz2PFUgjSg
vKos8zvRVwLuybJ8TUZrzRWz1JF2NDcCB2fEIV5LwF6xk2rbjEhT6+ESTa78FM1wQHA7L1RpIInb
NTZTbG8UJO4Qr0XG389rBsvSy7/SyS2UPXJIqYPyFkTI71HIa3Z+UOv1cgcLhvvvw+nTwUBYEfbQ
DwD3qVQ/jZIEp8aixtaGJ3t3uYelC76u9gjlnBQZeM7o5zVT2xLrdk/HZthXDb4piiCllEK1fAcZ
veiUNFBBIVkUrdwM/g7U//cM0TPEk5FMkEgY2MkFOLBwjGcOpjXSGZpj6iBeIAL3KEvKPWR3nUZZ
/7CJ8ayaasX2LxxaernZZKVBJFyAwcBVHvcl1Ll3JjRNNpdHdsHG6ZVmTVOUbHRo5TfuG1TgPV7I
O2o/yA4SYtMI2ZJiVycrC3FhnegVZz0gMRL+ajprV9/kFrtpUDCtonHlBFsaqHkPf1qGbi3qyc0Z
PUECLvGMsAeTOB+uO2b0QjPkRom6HNvRR5oTIJLwuyFxX6Zr9QDn7YylV5rVJdTbQTTHNEBlcVsh
uLZhNAjBIsnzLXIT95dne6kbzfq3bsxI2BqYARAfgiTcmsmtdF8bo9xe7mBpijXDXMFpmxeuAuck
/1N07wmUX/Po47q2NVsseYuaxQS2eMTVeYS3feh/msEaYG7hwarXlvGeDkWhEqinVXHgJWSqN2VB
owhE66o5ohpfbdrYsB8zEWQrT5vzCxZiGf8uWEKdiIhaiJMDjfivEzBa+9gECejycJ3f2USvOKuL
nPaqAce5jDuvxKoyOY7g7yXLNg687/IOBCDvcldLH6K9nZQVlii8pc4pnsYv4OnJ7RTDhXy58fNr
lugFZwN8LTEc385J5nKL5Mtbmd/3tD+1QXS83MP8M8/Yd73eTJC4LdM6KvyqhpsIFdg7Gg7Opihm
OeeonIWL05WulkZq/vsnG5XEOUHdHuRHa8f2ZWmckBS60vTCGUmEvrn5gHSIpCz82vpAsdZRqvpU
Zd02QlonlPpQEzBHk5ja5GvFLed3O9GrmIxRuR2Jg8w3pkCKjZEinmQbk4nigqkkj5dnZ6kTbXHh
WZ4IRH9yP0AkWhXvUvabes2mLMwHnxfdp/kQIEoh7D+Tyyz6vTXHd9z5V9btUtPz93xq2p7pukzU
DMUIvwbzMV5DvC61qy2hCQDTrK7w0kx6G0RSKBM1r5dHemEf6LVKneFkQZWmLmDswXtWIzmoMHsv
pRHxVB/9SVDhe7mjpU/QTokiI60dCxymEZf3vYlE5zQh5ZXjrh0TBH46N8Gb0Ecu0B8oaXyIfO34
XDCpehAOiTc8BbV18ktRH0sy+E5iHLLcvM1b+x5X0S3qInZGMq7s6IWVryfQhklpR0goQByYOZ5K
ngtU8o7k2+U5WGqc/7s8qySY0sTGjVrF7wz+qDhpoL6xlvu71Lq2aZHRY7Cx5FDPauydyMWWo+wD
Jdt4PV3387WNW7ppHhkN7pJwZEP87pvAnSC8sjyT6HnZQw1SZgz1bp8nr72DehL+1qBa6vJPX1j9
egb2XP5FCCAYvjuGSJi1+9cyCXeX217YwrrmaKiMOMPeKnzDst4ClxT7PrQij7cR3+eZPxbscLmj
pUeRnrGM59UQ5yZIhdFUGV9oOoLC7UxQ63VlGx6G1gCmFEzIE3VUcTCzvN0OAKjui44bvwrRtNfd
oXQpEtV31ggdPuUbZf5egNOduKjduvyNZxex/b8DlXU8mqC7jmzC8akKQm9Kb6Tx9bq2rX+3Xx9m
8UTJGNyw4UmYoyeq3xH5ebnts4sAv1uzgGFbRomhQuMGF4EQZ76T/gQUZYNyPY8xa2WlLQ2O5rfI
cc9nrC7CU9y8pRnxsqS5TQf2dPkTzu4R+39PboGIAvLcEgMsbutgxnQfkjWc8cIP1y8tyjSLgjZu
cNM1+R2P+nDDifXYpc5VkXX8ds32IXw3gUTH+A1quBrUudk5WONNjVr5YeNkAH2Ua/lzCxOt315S
6DFQOwmCG2mqjRG3Xthjmqe5crDw8njtcbo0GfNIfrrJjJMb2aXVBDelmd+PmfShAn5zeZ7PXu4x
VnOXn5qOejVFAWLbN/9xdmbNcfLcFv5FVAlJCLgFeqJtt+04dpIbKokTJDGJQUy//qz+rnL6Tbur
cuukoAENW3uv/azAH2msqX7RvTWJw/IDRC43bnLti18ExjpjgWld/P5MzXCVUnHpg9qllvjjZ7j2
ei6msuK8JBIk98PE6HOFoNsj5Y1V9tovv5jJfjGLpukCBy9DfGs9uwCF3+q4a8w/bUb4ABfTGAB/
X7eqzNM+7+iWWM3vV1J2N1JnVz7vZQTj2oq1/tplB26dHWqCkeWPTTltLHFvfNtrd7gIY4ayQiCD
5pxDHpCYdt/DYkgK+oCB9PHHPV/nP2dDtKhfTGatlOfVBi2+Qwcfctb9hCnZCQzne+agSTyb3grW
3RhH1x7l/Pc/5oKXg3eBVFxwMLNI0da/m6r8eZzDJ68n24+f5sp4uoxrOFl9ErosO1QrRXPkGqEl
OwrwXT6+/JWZcBnZmLANVr6MVRqgTXQziExtWhQbblz92vu5mMazFk3JB1umNcnRYt+gx2GbC/G+
BLN7pz30cH/8FFfuc1lxRiAx2RK9EWnvtAQ2dMvavQmuvB3v3frOHWt5q4fhyp3+E0NVC1wAR5On
Xnto0cXYvWnkXTPv28cP8j+J1d8G78XyseougFity9MvX04HZ3O6V898x3dHtM3EVbTEmDFxEx2z
+N2LgDiIeNzvZCxiCKMjaCeiPukTN0WM/QqI+669A8fGRCb+5CRAzUfvH//Kv+ctMMUuliATOIyM
JlMpdFxhqpemR8Ylb/MthFdjCgCptzFygQjZdTykssTUdl10biX9tyXksrOsWUcYYgIWmZb6Lqh/
CBd40CHyl1s1pCu79GW7WDD16L8NRZ5Wtt1PxsIM1haPKCpsPZvdo7/0ltLu2o0u1qpwKrg3UUej
0d5HDiZj3XJwsxp+90wFNDXoy9253eS/ffzhrsz2S71ou2QkELTP08ZOj2AApYDk3DreXbn2ZWeA
k8PBoujGPAUq7plUDoSi09PHP/vKin7ZEoBD0ehBS63SrHeGLZo/yjivbITaq90ObuNvWDDHem3o
v625l00BBpXDUHUY3jb0N1p9dSVNO7Tzf/w0f28dYq64WBXtEE5Urrj8CuGhgLdNaf1fbt6ruK35
ElXa3/q9R6KWiF3XyDEqg+r7zNl73THwVrLuy8c/5NoXu4iCatoWRo5cpW2Bwo7K0pE5N57x2ri+
WMZmQCWUHFqFwTBGOWhyZgKHBjAjvnqJo8P9x09wZXMUF+vQiuJhW9JSpcCspnaenojqf4lxvXH5
v+OWGUzN/v/+bsaVUDRXYOB1NHbLb7qkd0FhY12dswDFt2p4gVlMBCOPGEY3G4dbiOeLG8HFlYfz
zrPhj+BCqD6wsnXwDhtgHvuvtPQORX7L8+LKx7/sKPC1U/eF56q0q5dfbtsl4Oj/+PirXNkjLxsJ
FlICo7HoIh3YFGwdr5DAjTj0JHvJDuGasRuDzGV/T2ngA52f7o935CPhU/TeylJsNOHXsJ+XZyg9
1XNJJwGWhFdUP31X5F1EW66HGGnj4EDDZuxizYmxW6cmrtoDYt1+bmBkssYSZisJcFjAX+bMW+E6
qb27PqfFIbeFuQvmwO2jCqGFxYbn959U1wsH/Wd+9bOixQDCil8KdDALup+bMdtJTdcf1WCqU1UH
2Ed6V9VbHhrZx0O4NglrM/SrhZOD4thI2evAjN5UNbTKE8vHRPKxBabibGvcCxrXtRx2/QCmA6yp
yE6UzI/CWXfbtaPBu99assHWXCcLaDIjwGGZuuvhqncM/WXaDgAo9XG3dIAL2okeKHqUX1ZTVbui
znW0okE7DrIAxdiA1T87aaq7vFvJtzFvRGrZ1D212pbfMy7yYzifgdB+WLk7P7AUFlXG3UB+F8Sd
1nZTm2pyY79t2g2TmVgjN+wzlGnA9ohZJnJ4/tjc3ndBax6F8DFA2mEKf3F0ncIA3PndgBqEIBe3
6Dg4m3aw/IHI0otXM44o2q/NBM8ZX7xlgWY/beDOY5zRcn4MVjr+anCST20ZLoeOtWxr5Qxd4JDL
btc58EDi3JMPhcmnBC4Jo40LD8228QRThqfMD6B8cXrxrOZmeCpgd/CNe029zdzc/zKDyQEKCtFF
4rd1tddZX/wIA+kPkc45QnIFTBFL3MJFqxqkfBsiDI0xCao2ciZTPVFRj8A+odtEoCmhj00ne/xx
MdjkyRgU0ZKt9jO8v+znBiFr0rGlPGCY9jZSbsPaqBrQuN537fI01Lp65FzKd1UIciBNOCE0zJop
dgbZuwkflBzjFYP6i1r0FOcLTOjh0uyKk1tmcHlxmz4NnKJ88KYG7DFpa4wYXyp89EoFfcSGBj7P
1UQkDt9DY7/3/djsZKhD0I7RaYhdaen1CToS9bLkbZEgL9MWUSDxTiOEFx1m2+T3cUgh8K1FN91n
oURXBHg5XG7Q/V2xTTbLadnMOJshoRNw0KH6wt/7prEva1HOP8y8rijsDd2vDgLuOqo7vLYobLx8
72uUyOAiVQLQ4uYj/o2M2VZlfrbJLSwS5erpF3jc+Hd5UXaPGrbQfdxXdae2SIeY74Pxz3tpMdjf
XmfRUoSkENl6heApd6gHLI/JYNK55ociy+tvKp/GPSqBX3Vf16dhrMZ94ZTe09I4/LHLM3nqFvQ9
sW5mm3no2cH0ZbOVmFdJPeg54QXz9mNDmx03PT2pSpJD4agR9KlB7uD+BxyQqMXDPHq7cXJKss2q
2ntQZOzeg6Kektn1sk/mbEfSTzTb0GBdd/idwVfEEc3W6yt1X9F2idY6AO8GnmLhMCKD36UhLAJS
txmcMeI2HHaAaqEuB1KQjGU/j2HCxim8J6E1m5G4n1qDGlKZQawTKH/aBlU1JdkycODKMgqNRgfh
04boyW4C1T/MoPr9atzA2+fU/EYHKtvksGea9lmr2o0TUHZoZz7tJ7+GUzjOYcGTtAF9qFDy+d1m
c7FzVhCs2462Nl7Q23IHFo/5Ffre9BoswMxxqauj8s2689GbDr8y+L2F5VKkZdOau5pM7n1tGMLB
BW7lBqqzPBq4oKc6K8zWwfFz7wkRPKNoQl64x8ieoxEQ/8cM1Rcna5C2yqyzNVO5bkA/5v42y0Iv
EaBtRRIuxFHAzulSRvlRVb0DAaGX04h3fqW389QhpbNg+f/qqpJ8Due5uJeKyt0cjNmbi6EKc1dL
0Y7btA9mWSB2R29QZLPWSQK7gEOWE7OpKlk8GKdugavyOVC8i/piAk3SRTALc0MgWlcvFy2QqrOI
h6AD0thSkazGlKBe9ureMvDuIpK57Gmk4bIXBVonYQkNvzHjrwdnKHRiXd1HwOA133FPv0U4ERb3
NVbUb6F0iieP5/4ZkzQvmw7WOi+87EURCdn0UFC0ThrUrf3UaLc9wM0x34KnBTGXyP244X34mo8c
wCIsG09OP4c7Bxff+mJ27hfYNR5VPznRLKWuo9L3h7dRAmoWz8rq2OV+/3PxwZtxPR28wee52nKr
87dpKnUEdS7fzPms73tQ6o5u4Tf7iYx6P5N1/Iw6cPWQD1KktdO0vzJm1APljfqKRGqROuNEsY3m
7m5BkHOAUxmDBtAF6rha1L4PA1DXWme29xL9+DsYanjfWKuHYeuYBf4gniHZ/RBY+w0BmNmhsd5p
4C6d+b+08ru9YmsIvpSrH+ai7tDfYwTIvfMQPnQNOnxc0+SvJJCus+/KIXiegV46lqvvfbN8XF+n
CkRJV4F+VkkRvlLF4XupiJymRLU+joK01F/8sxle5sF2jzIY9YV11W8KWExviON4B+swuctAU5CR
M3OyDYEDSqaAvutRtcCLnQsJQdhC/dY7P7MOW93kLyvQT70qYnR2VFsfstVE1APy3GjDiHsJGSgz
TRVNa0k/rU7DtnU+D2nR5Gabw+r3jZfo+q4ICIqynnQCvk679Xza7ThjZ4AUmrR1o9eNQShzWme8
ywA9ZHHdNcBujWq2W9l7xaPyqEkCrNEp8AEA9Muu3WDzg4V3yUaEB+24WLT/qhHANZm5d6Cf9ZsJ
2Mkjvi5y5Jl1e9Anz3ssIonl5PYOVkcmpvgckjzPeTAkmQ1dvBioyxBEiOaRB4FMasAfN4Us9O/G
yVAPdlFvpjnDS+mEuS8Xh8Xr4LoZSBuVehhWHVJMv6mnPyvVr7tAm3kneiP2C4BMJ05QOwZ3rN93
Q+cf8oWXWGDycd8INyiTzh/dd5sX/QkqS8xOOvFwA1x7je0cbp6g3JzXBa8oNz3yKCR2SZnfSSL8
LUIO/YzGpKrczHPX8C0OZ6DbUdVs6NnYfM2w91Qz8wDX8+R8NIuCjecIle+UDN5kvoy8qKEUw/Il
o8Jr2GO/IM70PMiF43UasG3CUHl9z2ybP1Twno3PgLYgmiDQrKM+0POmLJV6CKHQNJsgc6sdgqyu
inQDimE0OMsUHg2XsWNxXi0zmgyy9eKyL4J9aeq8gfk8bFqTqhjZvM0UsgGwQUFcFa2NlXmyiorG
WeEXgM6O8C9uRfhdUZK9I7PWJH7hgM1HmX1Chpjsg3PKpVnRRgK3v4WeGhxY7hkHxHD19fhGh8HF
94PqsYwcUZAHhWHDY1DOwGPSU/DJJV0IEG3ZveR6aBa8BS13xQIIGyLK9hE/2j9alK0g2MuU/0qo
szYbU4/qy7nGQRLhAQiAzq7hsPjdina01fziltRIMbrG/TXYUTws2dicn986dy7TCNI7OBi1EQxx
POykMrSR9tdm5y1EpgBhsg2DQ/0uJLI++uEiE4CK1wQYIpkiGsZJOczdIaKFak5CzHMTa7T4D1HP
p7nC5Vb2y4D+cwdg3kvIcp4AL+SeHNbnmA8BOIpBb/nnHNC/4kgAZ0YMWFqeEEar0xwwZ9d0OExI
cH66yCy+3qgu4J+HzkXuwaaoc5M98IjhFwfC8CIysFl7ymfjfylbMcfE9dmuG8saOrtaPfvt0BwJ
2EpfPZyaGuRjKpK0XM1fBZLK8HOal/UdsdE8AqA4ud94MdVfZ0eDKAcv7+oE8RG7I4O7PIOVWO+k
59LniSuSysrTbVKIbMEvkoieuRIi7oPCufeyVj+wMcBn6uY98+TOR5Pyg+M6wUMYFv3OAewU4pS+
Y8968PMEZZ7hue2d5h5tB+sbBgPf5JgnW4jhh/1q2yXFQUskiKpraOW7fmtmAP96nNnu7AxgIp8X
/3Ua7fJYBgV5RO1oPJTgS8IRUiGXURdNjNMmTR1f5Q8NBS+zAlYv7nCgiMOGmhjtAcu2WgkzODAJ
vs+x1H/upjJ/KKq1ei5y2CbRGbKOLMztBsuv3LY18rYryiSvcPSgRwz27FjA8elL1xV5GnoiTBBf
tGnIdffEynHaNQCJpzpsQDzEthaXbbseZA+7G186/ae2rqmOQsaq/bDiYNxDCbMLvc794UuAhmIS
UgBpg77pXkYFS3RG6XhCPCTCiElh3Ygv/RCTCYfRUrA2HpcO5BXi+IhvZ1mIIi6MHXdSddWp1qV7
5xjgOJGSq9xTMJ0jRsyfV2+WfOu0U/9zqFn+A7RPnAesXZpXE6g8JY6G2TMDFd1uMCjk3Uy65nTW
LOyZdDLEni7yPRt0LwUTjvbnE+65mWNX9RgFKhznJSEzsJ91q2r8X2Z/6Nw0r8JSg5gtsAjnald1
oGtntXQ2HQ5m71VJ5mde1aXe9X61gjOSNewV4299nX0PGFgWdnMWo2rOwfsMbBa3DuiC3ejIKABc
5TCHnsXqO5mdM+M/UnsGQY7j2qQCKu1DW+cTFoAqdO76xSyglDY0DvPMvFWmphH12w6BCSddutRt
CZpnAcbpWLpuFGBJj5XIzJH6wttobDPoQBN2fYSC3X0sSchie04VWlo7qDGq8TRr1cGJltXNBrvq
+j1rrL5HvzjfExXwE3Hd4HuP1RPlF2sfymkcQP3MpmYbwlheRN2yIr4IKgdn2MplYCfSXLsI+4gL
+23rOz+YKmbIU+ATDSNhQJo3VK2oy/o1vlFsw3n9Jkp4daGfBCRdL+zXIh6RcSEREWPXRlQ0DzOO
FfGErs/DmLdeZIUp0olJshsbXe1NwZfvqBIFaD8NKwrn77WE9FWbbTCWIObW/fKTzQwizxki+CM8
9kDKmiGKnteg3XbWDXcMi8BWwsXuSzYjDMI6WfZRHrb0roTR8Ua5SFODHWTFnuSrwBap+/6EsLWJ
JVrEEx8JBRAV/eKxFjaQOJRIh8asz0B8xiiNEdc28QBw50Fzvz2UDupnkSaFvCuzcty7hSr3JaH2
mS3tnLKpgIc5VFvIL3BRb0gjvgRgre/8qtdbNvlu4oeU7WjI3CwmTtVD5Qt39mQoCv6JapA563ZU
2zrLu0eYU6sdUaV61V7Fj6Yo9L7Jc/sacnitVz5W6WZBCmoYB38zTtOSGjKXUBZAtJzggKjuckOD
LQ7dbVLpAW3EbDC/Q58qmEnJTIHEmDGUbHqcM+Y8K5AjGKHfNDAYvue9Ik+zGdmDslgVY1ku7Ve4
9I1PdF5ZhDBXVpB4juW9KUGArRTIrhYH90OIzRHtjXV+6FRfgN4DpHOD89TWhmHzw4KQ0USV0v5L
m3nsEbaD/LOv/RpJAQ9rKPATsay0l9Tcrr94Vo9OTEwFR4PAyfcIryjIzE6xx+yeEzP3IwwFmX2T
hRKfaskqxEga2GQUtEkSDH4Duv4sHwBREDFqt/4nr12aA/JTwRsMudsHUeR56tpOPQl0yHxDP4L7
tnq+2M/ViNuPbZCYjjtehOzburX1OQKWRG7QNjMCEp8t+avfVTY1kHR9liDbvnQTNz9Wn84Hf5yL
/aok6quae0e7+u6zVyIbXk5Bd6jbpdoTbbx4tI17xzyPP3S1kAmYlfLk5u16pCDHb7qwLR+CCQys
pCnhpYIpnT3AoK1LKkHAPG9FhwN56BfHigFosLAS3tc5COkQ5M57H8ee7WgQNZZe80uYEn2PyBw+
5PXMdrzweVJS1X4NcZreOl3T/y487Ltt54CsPGmFY3tgU62X8sR0tySACtsfTijtU9n5YBKLYNlL
kiEYWxeO7Al8bIYI84U8h7UNTqxELhu+VH4fITKX2zJ3YAuwgiK8+It4bm3txdVUcRNBG1PLqJrX
hoBvbLNPDQ5Xv5Wsq2cHCf9HHLpljNKZefVnovZIUtJ4qnC6K5CB22bj0O8qtAS4EQm5l3LVFS5O
oCY78rIZDwtOqkWsxrW9F7mrd34r1J56BV7cHISf6rkywENjrpu2wtmvrDMQpPNBbIT2yOd15J2L
lRFpLpjWseCRuUV9Io1xjxVxWUoIm2Kc9ZyDxGfZMteEezN3MvVKDwdWd8E3XkVXH4Sax3uw1QVi
njkfIyzjcJluQLGuTBts4JLs3HdtUB3GiegIRojka7OYLPZUOyVlmVfvbeODaz2sBf8ctCLY1Ejl
JANoXI/1suaPSEMRuEcTFKtpPzhQiogsOqdcYec3W6CCNZ3WhHjaTSaQfd4y25h7d9bODhqfwYmB
Nke7ZL7KhFJ4397BMEJQ4IL7coN2DrIjrRp3ZoSRuWqdYInNrMwGM3GNKLjp35jQ9Rt4y87d3NL8
W1ZJ+6KmMEcuzjH31rrn5T3PNmMg3Hs0PNhP2N0kzvr+GRedyzu40YOgUjRtPSCtONcIzGq6H7zG
HCYgzrYdReI7ZCGo94GLM+BcdD/IWCL4sYOOsrpSR2cqQphPGPkJBmB5AKZ5YT/VC6wNHwCPbnfD
GSNvM7RqxRzKy68z9+sXYAPabQMW7l3ggpVdIw/x6NlZvjgD1Sfj8PDg+Y7azh4bQcf1kPiuixqf
pK6fVvha79oeGumyNO7OwOrluUMa97UuLImDitq3ylnxyR3G110F4vUv6iCUxsk32CNb09/1NeIr
30r2WXvr8oQ8tQU6GimcNSuye5zl1I4G47otO253XZHRH0WQrTtrO6Rdl8Ac5r7LEpy49LMe2/wu
dxCWstYJE2zezque6PyoFKSeM7633LEAnRLbkPtYIK1pELIaHPTuPYIRqztXiQ0CXP9HAF+tMvYG
K75WxPfJI3TndRXXtM5e3alG+2vDCzjtKYCCkYI03q7EBii28FvzvngLA0db6jHksVsE4xc3K8SL
Yl5H4mEu9Q/kHL3v+Hz554DAZwlfu/RPNLR2j3HBP2uXc5QDjGSvhM/j0aDpQ0Y1I6/ZOuIoZkQk
BCI96DKCZt/rUUJoT9Z7WdTOlpmCwi2TVr9tSQRMtXipEgoHpEO/MhQkMY/ZPiwW8dIE3vypmaEq
wFBy3kZLqs993/pFxIVgT4Eopr1Y5uI9JyPId2YNQKJ3eorTDUrp5QYdNeoxNJP9yhta7OE35/72
8nCKPeb5NyrT10prF6XjcYU2B07qOiWgsTBQNKIhC5sIM9ePZjbfQlddLXxelIaRYyHDXDtII03M
pjPCSUgFaHlCi9K5g9MdtmWF5s1MhE7kNp1MAPt3EBRKs1+wD0bCq27VeP1zzfgvkhjvopa8jF6H
El9epXokwScH9tPIlgEcPS7aQ6CjBq+KMkeMb1qBX+7YZXg1fO7u82WkLz0gzQ8QXPo7jQG2bUzY
bJcCqDlfVDoe695DCWNwjlhkUBjEiQ4bMF9wgCXsa1GK8q5SxJtTJd1yv7R5d7+QrKE7TZEqigJI
zepNgxMGhEdns0we9FguV3i4fcNpEKbkBeKfR2D+A9z0RQwTHA19nU/Fri3BDckkyv0Fiq+RrWAe
oT3d7xdAUkGUVM1uXYpq74IXuQkY7zf1qsJ0XnR9N89ooxZ9Vr7lvOheLKTpseE49HjFiFqApgQ7
TDnd2doNT7nnoIayZPm2EA7ZDKig7duF6SfhjDjro/UvdpxJJiV2UTiHrM6N6vUVBcAlrAqpHiSV
lYT0i2NkrC4rk8zJFAoZfIKDJSNw5qvqG9PiXI//yxC5BFYtTp+5k9JlylhPebyuuZ9IK4ITknHI
/AU50Jwj8tAkajK/eSmheHv+uNZ9rQJ9yYG1LUHSJKDgj3psZ/oKvF4U3lAF3VbTW12zXa4dVJ/J
EWfmOODVuytugZquCAQuca+wUKjyzJt1Chv58Qng7q9kddihaBi/8V6v3eG8DP1RXp88d5zBnpKp
UzG9Z7AVQZ/Y7OVoZ9bZLceoK0qES5bsUKoZHWhOk1YtbRPh990eZdr188cf6NrVLxQCmLPe4inR
pHaVsCyZWvFMaGX/pccYQPaL9diIDlUiixqRi2piIf0YB0N1E/j2d4I6Ln+xDHeuHzZkHJqUZkP1
o0KV5MGr5upXFbTBW6UDdpAefEDnXgcnK4PsOBZLmyiwabfa7btnePiU2x7oqIPvSHOD3XRtsl2s
x9anhEofCXzar/dL6P8ufOdlUsUvbw23eL+f5x5r24R2ht3Hn/DaKLxU+az94vpY6lAlojA2YgNc
I+qJRBSWKsk/3eKSeZa3fSdrDwtIgVQG9IrOby6LbywsbwhU/8c2+csKdYk7WwVH0ieXeWpYLn4F
qNbfdWGAOp7uAIdbM+hSBOAbSJ9i9wyJH8bKA0rZUTU8jiruqVghtYB81LrYZ/jWjAeYpNMbHTlX
XvAlHI35oZ87bQX5LI5dE0C7vPkq6xtqoGsXv1hDkAsrS0QRZYr8bQVGZQGfH76Ckx2G6+bjr3dl
jrPzrf9YpiA8nW21jOKApMIJBZFj07aP/3bpi+Vjcih8Cw1mYIus9cIem+4G1uWahvZ/GNY/frT1
ZSHzsq/TSrlk23j1BN5ag1q51w1PMNMa6shOSxutM0Kuvux5Wvil+08LO7kcjlqaCekJStNSLpt+
QhkthDvViAXs49d21qj9d7iTyxFVt0VYzL0D2eR4nA2Serwuxy/ZtM7HtunrBEhZVAWWsrgFlPvr
EODu/4LHP96m0a0MZ4EKZV2320nAsi1w3j9+lmuXvlh+SjnSrhDAbo7l+HPJMDM1kpkfX/s8Cf7z
nrh7KWTmsF+Cz4IfpguScA2sAKF9+dpKxPVjy2/c468TEPe40BGWyHkNXsB52vNzehiy7HgJ+jMO
Y7il/b32GOcg8I+3j/4pz1pCearcFwUB/gw9ruhf+qC+8QzXbnD++x83COcGtiEGfc4Kdd8lf1sh
g3CXJzXcmOZ/Ha94RxcriKjJ6rZoezyCZd9s88Xtt42dLZzGxvkdOQwAPlA1PMAzxL8xqq59lfNo
++OJQP1XAwcoPoXsB+Sx3yT8KdHd8W/D6iIsKfIggAbB5yl4zl2MM+sWrq8bFC3yCKUvJ/n4Ltce
gf7/RwAoH15TeJcpDJJ1jLa8B2i0Icqh/2aD44qLSMNAjAmrQEiycL7d9jiMdSLEEfyW5+qViX2p
Hi4Kug4CZ8N0ateHVpjNYNt/CVn4f4TDYRvqagyRF5EC9lkuDOdh4VGgafSf3vylNBh2aNWgwpWn
sCJP6NhEAOInOXn+t6tfzOacrDCRLoHvgIlA1/922RYikBu//HyNvyx4/9EGB1nrg83G05Yhayxi
U4tN1nzrUPYh1cu//f6Lyeyhf0JRqEGOpZ/v7ZS/LA1Eu0Bk3wj6r4ybS9Gx1BA91hDLHWF28aND
5QlasVtOPFfmlHcxc5tGZ9kCidbRl+WpWlmGqrpOg5zdgub8PbWDoXkxaxdoVvqwhPpggUQjDl05
3yOl2SQN7NRjmwcevFXRkYdegBwiGm3Gx1IEHmpHgT6JoddQiJXFrV9zZV2/zO3As+cs+gJWdubv
Df/EbAie7e/Vof843C727sU1xCcwdT0G0IBb9WREFQF2ikysF/W0vBHtXPlol+mHWXlIfOUhP3o9
zHyrA2zUIuXdCM6vvKLLBAMcP7lSBo8AMScgqqX70BY/uunHx3Pl2tUv5voCH8MCWmB2FP2zonvR
BtHaPsNc9+PLX3szF/t27UJLg9q9OGaqfKyQFh9XVMoy2d5oBLt2/fPf/9hFuwrQ8xIekEeUHtFO
zRIbfC8Qdv7brz8vAH9cfSWysyXT/BhCt11wFrvNg9fdAt9fWQovcwcNSgD9YBZ6hLrwga0BxAiw
9RpCN9zC3FXHYJfcGELX7nQx5Uk3CaejnXcM3RkwTwehH/hCmAbwK4Mh8fd/e1sXu7XiGq5DcIw5
qgV1wHrxz9aqKZSJtw4VV9bdS+a5hPmzBSUGj5F/X/20QPX+n3755enfLGUOPzyKX+5V9aFvWLnt
2ATXvRLepB/f4u/HPcirLhZ2KKgh47eVOUK5PL5DFMm3UCGve7RiwDiwJTZyHAoVMMCo5DT16GgA
zc/CzOHj+1+Z55cHvsWFmCznEz+is6JCV4VLIiA5n5haToGYf398kyuz8fLUV2G3yKnbe8daQ/Pv
otvFYm+EFvPjy18Zxv+BrPfZmqH818E71PWfHAiwH2dWq8PsDtkAFYHKEg+sxxtv7NrDnP/+x+SH
nmmdfXf2j1ALRX0j9lmoItQLbuwZ1wbEJW6doCY7rI4PIQeESUPZRB3ZGShb7Ghi3pCo1K/Cp5ET
3oqm/953yN3LjAM8yXnG5QDdDHILK4p67vezM8GSfVqHB9b/JMFjrd5Ie5ohkWHOG1TXN76ce+3T
XaxAZT0XNINL/JEjZQc31rgbqtdiHWHf3rz/H2dn0hwpz2zhX0SEQALBlqEmyrPbQ28ID93MQkxi
+PX3VN+NXz5TFeGNF15ACaSUyMzznLrLN3PahkWh9pVoP0Z7HlBzth+lSvYw8N7kbb5FzebJ1voL
T3/t9yxiFTTpWhWxWofBZuPnQ/KSmuk+FicT+XSrlZd80lYi1hLjrsiIvudcmGjtS0MRi72ts8fz
i2Flei4Z7rDvpgKePFaItC8MJj4j+Ex04v5nF1+kDDQItWCU2elhBNjA1IPdOIAqhvTE+cv/S8x9
8xVgnF7Ll7XVpSWVZlWXoWPS6oZDx7StUFLb55ll+SZcsOHpnaX7SKP1o1N16JuDSwTaUbsu2pa5
zX3kGwrfVqTQsU7aaYdKru1WqLR/DlMBF3LupEHBEvIgbJ08zUnZQSSuSeoNoIn/UsKJ71nB9Zc0
y6OwcDL23DqSoNkjQjPt4EwbGNlrMezJC/IYZaj6Attm80vZjJXZZyxWQ2e2jtUYkwx1odGroVfa
5Daop77McUrR39cUQUnQhHbhca/dbjHZ0aaEkj11OnQSKolNudwLipIhNFjA/2L4mrg7/17XYpqx
OG7HEwQ6TiuNMDJzB+qMFk0zI0BreluQU8OfNrq0hVkegeLS45VCpxkxVXJpXq2ticVpE7IkfWij
ioSSZrGLjpk/cRV/0vSHXm76P0T3l3lrNGzgZmObYdv2XomODocyl9TP5x/fys9fIuPnnM+YlGQI
K2KduljSDiZCOSb0yU3kUiheOQj887X+MgRt7ARshHIZTsn0pI2nRhDN+gugApSZ2FcvBPyVwPdv
H/hyFznMpW2PzAibObuVkXwXFnTS5x/TynT+V2L5cm0HDa6Jgmt7qFEkVkCBhGO73FRC6V41GS9Z
fcmnem0QixOA0UrYrtuJCht7vC5hWwyhX3B+DN/W0BicP/8bAE2dtF2mg+le2UPQTm+yjbH9WV5O
n/oUn9gDRJeAmp6/2dq8ov+9maqYzBqa0VATUegYEVq0qw+L00vhbG0wi3CWyIKILpYUchoReTrk
QaY7lpUTSEfMW8YpgKYqSTw04fZu1FnTpZmwNpcXga20rKI1S8D35/ka/XkNmx8raex0vKqfPblF
PHMY42DjpDUct+4sfjs70jWzC2XUlZTzEhIO7XFjV+gUCjtTbh1lPkuIztxiTmFN1H/QWf62tPz9
/DhWZvISGa5KS0sluu/DVJfHZEDbU68ujYOtvIUlI3zKZmlkScrC3EHYMix0hyeKGVdmrc27OEFX
PM104dctyJsVHAVcM8qeohw9q12j8jt0MCQu2rxgv2c5wsX/BrdGDxqqsM30pLJa7GN0iu0btLP7
Tg8Rl015FUysszfSHJhrwtTLozzPXDEVBdq4tae5kWSP6sP10HZ0n9bkteTkdyYnsuEsOs56isWc
52RX1uOfOZYzSHs1hHkRhHkU/DeGVuNNZkh0FSr0PJ5/Cd/HLeKc/v8lbol6liQvzCEEo9CIA44m
y8e2zZon2He1p6aeZut0otyev9v3i54sGcx2VaY93IDr0KB0Wwydb+CA2E4XzCLXrn76/5exQPA9
2zwXRkh7/dqso0MaOyDziafzP/77KYUu3f9evm8BIYNXeA2hxUM94POIc69FBt3pLizs7xcEWYKX
SwcdfLEVT2E99oaXTNGnkZBLiZ21FCs5DevL0xnA4E0GGZshKdBzxoTdTSju2S1Iy1At9wlpvYzX
zn1iEbTpalLbxF2q+cAFdL/sET3uba5X9z97lIvgHDUQw81mREI2FTUWx7Cz0VHiUjiToVP0Qixb
mw6LQByBvpqbeaOHmf0rtxkUIU8xjKfPj+D77YU4iyAM0dmgA1Wqwylup/diW0NCwyCeUf21pn6V
Zf+QXwJyr4xjaRsRm3Oqd1LHoumtv7LJP/SkOzSzcC6cxL+P+WQJshSFAAgalgehBTTCdsiq565z
rhxHBZpMYEA0gV4zyPcfPbclGxodzwIdJ1CKnLIxFrgZowYpUqK7ctxVzm1+8l6B4Pf8zVaCm72Y
ZjIeI17DyDNUBArjuNq3MQ/RWOhyrXLhAfuTjCy1ljE0G8sMPQQ0OhgdPRqxvqOtDVXnfCFR+m1Y
wOUXCzfW8jS1gBw5OHMSxEZzB4eK1/MP6NuQhksvIiZI+G3tKN052DMQFgXUkcTyLHIdZxcaStZ+
++n/X4IOc2I51jYcIaVkgTOln7wVl47zK41o1jJe2karm0WKi+sNHNA5UpUwEsqpT1FEgnMAf6t7
1hzNxux8EVsRAlgEV/aaGf+aPrdVZES7nNUQ0VvjJXu/tSe6mHKpEnpdn15WSrlHRphMyOktTqbr
TqCv6vxb+zYg4K0tAlvZEj7rkvKDqgGTLmRa+KQrYYQoL9QSvw1uuMEiuCUxBUqlSWFPm8yP9ZBL
vxrkdZ+kmzhW17FKB28S00Nu5B/nR7TSsGotY1xvmACrzrjjCM3ZBrrJTVmk2yo2XyAoa13LUY9t
0V9l9nBjDs2+yMfbBMZrF+LEygNdRkCrByelpqA2yM4yYU8vnU2Rwaij1sdL7+zbUEStJczX6Sys
BQFYtw72I9z17svZ/q01WgDsw+9Sh0b6/JNcmX9LlG9LUTYrVBEd5rarXZhzPfLchCKgDrPapBdu
sjaYRdiwwWQnUwVmt9Od1Fpsaj5bJ+W+1Gn6lEIQd2WZafJyfkQ6+dd49D+ZOTy8RRTJkCrSS9TM
w3oeC6hznUpMWwn9A+SCcZ70+wrsm+cSlQzHrfQGXxI8j8QLnYbuFod2dRULHWTvmmb3VWKY26rs
pr0BY/GnuTfJ3xTv4FE6sngCKxgZPUQDA33r4O09gRM22duuJ/mdsB1Yxeh6fl1xVsJiPIY0x+Bd
H0SyYlvI9sVVHz1qJ0Os6iiVCFQFUcD4uyyZh9P8gc3ZXgewj9LGjWxws4pfHQdhwqp8of6McLBH
y27j6PAHA2IKmhXIxa9sidsZnpZAJ4y6hbAb6EY/IJr28/6FN6OvjemWQz4+27pfGVAZ1Nm0jSHU
hMz4IxcZdL7vCnvtlN1E2T5Sr5CZuqeUPs/y0LShpoPGrwBehkLMXutBMqAdx/ggRhVYcx9MHToJ
IIXcThAEOmMMFQX0tZDI0k3W2TfG8EqoFipDh7ws2TexE/Ck+dXSacuH9JcF1k7ZaJAXAO+DfbeM
4BtakgebP4ucuND3JOMLbNmvNJ5s0tLedEmMgQ7ygUGVnecQItCq3Kj8FWJzz8xebTS/mhMv3L6Y
P+aK3vF5gFxnAOUBZkQo5+Jz/r4DrmWTzh3UCeOmV0+OXvka8sV5OjZuDRtZi2RbJt7IqXIt8HUF
ZzmuQSZ/V6PNFOw+oHhMzwY2pBqvcvYWj6WL9mygSHajERq5gabqgyi0YKbXzSQQ5m8henYb65WA
QwXVDphb0BuPm2qAmh658O2IY41d8/1cEDfvmVecHlG+4dBlDDnkPdyH74k7afOx5vWuUUaQlbHP
YHNcWdFGkthTdu8lQ7pNwS2DcM9rcObMeQrx5XRo6N+UksSNnmr5JrOjHGOvS3yZh6IC3+waHZpX
03sPJ67ncXBcQtz0mkIXcjCu9J2kT6CYoDUALAzD1jwFiob+qQ/ZX73pwwjJC7LtIg3fweB1aGCk
HZz0CAkfNKNaHRD6jP4ww/SipwY2flkgo119k4gtPulH54CvBvloiV15n2ZhI/0EwukESLkAOju+
Z/X1mPk88aT20CUHq94Cy4oc7PygJcEo7vA17YOdFIHoU18Lw6uHuwqAiBYAOhLAXsmNSLGf8Xne
PvFn7mg7LJRU5H7G7Q3bZvH4xIEyZ8k1txpff+nxNzFvEgh6dzYQN+NugquAn/Wm24CVwZ6nv1o8
vpB2/N2ZmBkFfI3wKb6nKYSQXMd8LIH1uYOaE81rHbR8FPBIrEhgayxXF09keEjmq+hGBxdpFnoA
xFGQFcPWwvHjtbWAU5k8/SOp3ZGYO1pyn1qVB7lkgEXUzgfwd0q+L6t7lL+R0km1xJ+AZ2FvrMdj
glXktSC3PbhU8QMRx5ltHC4BeXiM6LXR3KTDA4cWvbrp7DQopaeVbltcg6QDWpJFtkX5MhbHKqvh
3nMHflk5GifH2Ey7wXxKRs9x3CL2J0i5tc28Y46XKLc2tjTDdA66+75yi+roQOJ5EDrMpTbIZ4It
8K7UVscgPzPp0wcT2N98R96SedfogXgbKz8GY9xy2VsDI6GjBM4xxVeYh6E4/BO/LR83SLuV2m2H
pkbrJdauT6xA624Ex7Dz1FMC+ag6Nv0RaNsk3mQ2aBB7zXqGzkpPQTRg9xbxIpDGle1a81XT76p5
PySNa/W38RwoeSClbybc5Vj42NlNG/+oA5Z6A3fFI5WujqJjpiLE4i3kcS5Pr8fCyyCbsLujTUdP
WcGsoS5p+LkW8HLAu4Kw2ktRgUqmZ5n9rq27aGh8yDkPEFh5Wlsh9ZPfSGLsodbaJSWEeLL1RITl
Dd+M8o/WIB34BqoWRHL3xUhx7T+kvEr6TzKeBMHg1+jUc8DybFUChkp2KPgzWGDbXGHlZ6Ge/MGn
vAt9tq+M15HuTryK0nimURcMOXVJYwL8h1pm2fn2cAu5JpSLvzp8nurza5HWvi2vBGu9Qv/F7aeO
MVeJ+tiz+6Er/Yg9NeIprfcd2cam5WX16JkVAFI5EEhRiFMnfhloMNMNcGMuJONIDYJrMuLxC1gn
ZlAJaO9FvNeKT7iZ607qIaXsSb4TOT4ku8SLG+Kb6SNUjID22LvKlG6EH860Y2Ri7kEjNgNnADB2
03S+1d9zdSxJHuR9iyNo6gNKhKZnLzE7rxpvBCn8CavQ0d4ssOHzKNlEYkvBHCrKTa1XngWCpJnd
A80GYfoudaCUd+KglYlrJiIQaaCsCUnH1mUjudI7VLt1ek8BArO7W1AA/SFlJ6239KwJYrZoK2Lg
y8z4MFt4zfMEvhmrt63zAHlEOBlglfGH2ja9BsKqojW2XazuupNWfYQgdMiPXA1XFbY9A0QaxwRr
03S2rKxBKsiMEzXGVZN6sJIW9KMsvodi0dfav3yqgh7uW4K9pIC8WggiFDivjoKs2Npbq4eDbF/i
kSSo1b/MpN5PmMIFq1DF/m2jtoU9PrVfkiLeEpBManVP1Z3pvGdSc/uJowcUGH3tVzfAhlDFYJyg
xwdaoYjzoOV3BFtTTI4RKY+0EiEtzd0IVrPXRPQv0csgjkDwbp8KsTeJ6Te2eppH7S5iUeGN8qYQ
R6fJ/BjxDRiAprzNcE7C6cFA5BrFsQJeotH9yH6C1sNlamJerkOsPW1Br3dhlUegMzD2LMPhyvYM
9RpnDF7aTQOIzvQAMEHvOQy0sY5DXofpdCwAWpzbfhvlBjgA7I4beMsNuyoFgA55Ke+c4hXoSD/R
qds3f00NqcIYm5GQXpxfpdETMQ14vl9r6a0JtIuR31LcH/idG4rm98iyvUnaG8VrOFupayMqXhsr
ucOz9gf17MxArDZYX/UQdEYXxHMXTqr7zFv50neNn+omIH0NMrjOJgaPpSFjwMmfSsS/cpLvRm4H
JQYjVPcXHMAU4CHPGbXrCOVIpaxQQtJt0AjjFNcdbGpB33inatrngrY42UBzWqJnMlIAGbf3Zttu
ygnqacDMToJ4gUCdtdVNXgw7rSs2FpUAaZS5mzbafmghq+diR0zEsT7dKaQfgZgtb0G4Sz2RWB+o
jNOgsOdX1B4SPxLW39jkiFy9MjZ2gnenFzOU8Bb/AIkNqEGimRsLEEqYZ46wAoU66HpmOj7CT3rv
Bz7W7xHMtFyWTPByanHcMseAdPN7RnAEKEC2maWrQAQAVe45xTHTy1Jpg1AzJdBUZ9vYaHd9zLZD
3DxIuN0CUeRG+C5I2ukumzUcZdU1mysFFT+OZbkeja6uo2OU8k/LAbCGQfTkpyL1RYGHHEuoJyxG
0EcfgU0KNWYx9kEWwRGNayCG5zV2sRy9UZgy1rBBrfIvw2aTmzB6wQfdLmVJ5eVle0Up8vsV0f6M
8Ery0OReuHFqgqACA64wwTB8UpkwMm5b6qPs8ER0gS/b3r4zItoHwBph1YGx2TXOncPkr3yYjxxo
FihyDvB0zPxBDLs+zz5IApF+aT5YdvVodyqEjtaVJT6Gpy6z/cEA1Yxl2L+R2CuANVH3jtR5YDuR
2iLBSq+wXJ5Q44kDoCTGQ6XTP8nJ47RJkvZX08S9n1dF72uQ4sAJq4heSkWR1+TJyelTcTcf1Qdq
nNfj2MYuAK44BTUW4uyIBDJ6Y1qgMDFKOyvxSZD1OQJwG46lDjQNTjgTR12lnswjhF03SN7sKEXD
XFmiJ31SbANhJMIFH9+cCZ7zRvUZ2XMAKLIHcpTfOUU4iva6zHufZ9bWHDiqwzbkZyUr3Bof1l5f
txsQX71SqGp/EvMgo303IeYpI9r0ZnEcsnE39oW2iwEu8bkstyxWaO/VwResrebeqaOrykr+QIuy
qaUM5gq7gdUUgFMClwysRQYbvgShgQED6Qynk1Ek9znAol4L+KWfNpiHc51Jd4ysY9kjj6GjLxk0
UmeHb9DtBLqAyaePpAdgNelu27l5osx2xxmHcqpmLyfinjbRxuijv7WG2QWQwq5up37naHClMnWZ
gAI6mcWuMXPb7+e43bO55M8m1vMOKGH72IyN3IJuYcNrBKjLbJT4aOysEjoLJnlz59i07YMe2JdQ
K2wGnr+DH2NWyWtCnfgRlAL6q7Y1nFyqIUfxPetHC5xmxgCwArfWM1miA1QmrCsWlV3romUGQRz0
qvdxdOSHpk3VVWyx7trsCLh5Q9bjFFAAG62Zw9vUtQIIydTwuJ6Z77IGKzStDYi+i3Z8RR9lcYON
fr61nXICZ95or40+rq5rQHMfCtWCpZiPUfmmqlZm+GIbgWKqpGU8n881rKQrl8qnsRWgQjBJwgQq
jGPnpNkVKF+XpCkrabWl5snUWMcy28ZcPyn6+UuUvQN96LIegdLAxjDoPmwwf5YktE65my+Z1xlw
GAe71RxGHYVt6/WJq4O25wsZoO/936m1NFYo567sRkm6kG2jbboDo+LQ3Qz4nsx8pGI9EP48YzMd
rQ0m6qG+ITux7XdovAnOv6iVjN1SGmWmhQngB0MNPHlT9A1Qf3APLuSsV7JbS6MFNRaia0GiDIVT
41sx9aieVZ4+Rve1IoF1OqucH8TabFu0QJiwb67MuiAhUOpgylq3ZuXsz1965fnYy0srtC0Wwmnh
qFqHU30fo3yEyuX5i688oGVZJdYbtLxqdRfGjn0DTMo+R7JCjeUNDrrAV17ybvu+PxNpv0WeOyrH
bqoYL8IyLtgOQlP6LirFXGTd6IaPA/+FZigecNR9YWipWq7tZNE6p6bAhj+CMeS8xWllAIKlBCLy
NGbA04EXPQiwAm1yya1o5XFYxn9XmsjrCIQZ0zkkJr424/cO35dcdD4QcC4DqvP8Q195o0vZGQEp
EPxCZR+4Nt/gAAI2vuxupSUvmfzg136XY13m/Ee0+pHKbsPcbJVn9ae8gJ7vzv/4lci39O9CtJ5t
eHa2YQwApStqfErmzdEg8kHPnINEqtJ1kOiKY/Nn0Y+fap1foh8OxjAv7GeMpoCCmFGM5XcHGP35
4ay8C76IrZMxA4toNv0h4k4AR8c6iEr4Gs3FpQT7Shafn/7/5edntoD3fFe3YVq1RiiwKyJTJDLr
F7dE9ZdzMMp/NpLTCL/caAQsE4hQUBgA0BA4pmgPqUYPVV1sfnb9U+j7cv28SXDwKBAqmnHcVlPn
ReQ555fquysBdOlS2hkWYaWq4FStmUgzcfXa9vlPmklwLl6sapB1QaMHjxcH0+6BR/GxlglMUPML
Rd21N7yIbc3kONoED7VDm0+9Z8+1QnrbuW316kEZ7SULybW7LBZ1CkU1FvVQhajXhEMa7dvJ/jTM
8U0vzfsfveGlXjWK2joqYUUOxcCnZvdgz4ORbV3yRFxZaUuvm5y2kpTcFOGI43qJ0z7aycdfFY8u
vIZvex+otdSsovNlonZF5zCNriVzNgrqc84fHWfyO3yUi/7CfVb2iKWxDezTRQlUlwjn4ncU073I
r2DA6GvT3dgUF/b8fw3N34Tw/5GxjuinsMEyO0SWBDIXMk2sP/NKr2P6x9FI/jwTp7nR4SbgTb1T
B30G9pIFWbA3FMZ4IHMHRxdW9beE51xHGQyZXLg+WHeMzfiWQubhGRZrP6xUmovQw21QKUU7wBeu
aR+deQw0AGISyY+dcalDYGX6LzWxU0bTqCaIPsAPB0LXjjnrHzJT+21o9dv56b92i8VBK8+YRarW
mcMaWHk7bYBgg5VGzfmumC+2kH/fwo5pughG8KRIJzKC8ZsO/XPMgeCUvH2bqvQ9R5sBPAIeT7xH
HXCbhBB2IQKurY1FiLLNgulRbfFDlZlvGemvBSpkpZSZ39HyiMrneymtC0fKlUi+BHPVBFJYQ7Yd
9jrxi/BTpbf7YXWfnQ4lX/cgHaqmKM16XBvZHTbFL12CZnkH+f7zc2DlQS3FsH0MjsFoN8ahJld1
eQtk7z7nARxW0JvBfCUv+fKtPKQlWgstrVFXs3/JJPOKCXaYoks4kZX49K+N9uszyiTy0HAWC+es
NvZq0uAJUMXRMwwNq03LBZxINGk8nH9eK6fBJVsLXLI5i2IoIpzKJg9t1IIVrcvSUsAL6cO+IfYE
iUzTzsicD3PuImF/yRv1n5rlmxjJFgeSjptRYiLneEBO/m5OefZS9hkP4CsgPE0HZBX0a2DOlS5T
2PmguCoUuLM9KHjuOM5pQM1p3HY4C9huTwsasrmoYFIRIy2fzDXEQqMD6GxWV299rLGjAWLwhVm2
EmmW0jxGes0y8wFNKobuseKz7WC8qd200+f5t7Iyu5ZCPBolhkL6bj6YZaQO4DcMkPkZl3pbV9YI
XUQwAxT5Uh8dC2pxtmlRboyM55zdU3y4w9QBx/P4Z2dzuohakJG0Os1xiNXrAVX2yiwAkp9AYUpM
ujv/pFbexP9opAHGgm05ovGQPpfoFDFsE0ZTPTKolyLK2h0WT0uPOoHvXmsOTaNGdhHGPxQdHdgF
cGIAC+Fnw1g8KXOE/x2vW3JIWaT7dQHGWGNG3WY2e5TYdKAkfnafxSEUGoyy6uKBHHI99k14nTlZ
uktb5c6Aa5+/xVr/2FIsLfA137Wq1w+iVPcwCXs0ujGYoK7b9SOgszQFTLetJAihSvUbJ6XGLVDU
tl+ptLmwXa4cVZdiZi3vkN3vY/3AhuiTo8vLlDVE7ThTnR/jSohe6pgHZE8rLY75AfRNGNg8Wrg6
dRAzUYfIVPvDUZxm5JeNoEDSG6f4hIQGfKQcc2ckAqD8C5m1tUe0OPLNYJDKHg2yhzQvK99JIZsw
0dAccA3+OOef0totFpOtgtMXxaF3PBTyNZqlZ0PFmMeXqJArxDxrKXCNjKFAG5Y+hQAYl9apQCSe
U/ievZUUYHG/FXb9Xg0O7AbqfmTodqGZpkPWPMsGJTWT31Q5N/7khs4CdJbpz3bfwtIgnUn0s17k
pel001BzlLIEJgelSZS9imeUUbYjPLR+9HyXIlmRFiIf4ARyAHkCVjdD6pJUXFGuP52//krkMxbz
D1tsrxH4aYVCQhFmbOGj5+FoDc+f+MIIVnaipVwS9eDW5qkF6bNRh6SeIDXkkTsqtEXMoBBMLAuE
Qy9RAP9JGL85cBiLA8fc9VEkDUM/DEMGRDgPRG1uTfMNm5RXTEcYQN0UNuK64l4+o7UJdffReIL/
HGvUfTbUbk1/a8S4sLzXHu/icwUdG7aB1uHxkOkKjhQEbjM1vICD+FRMh0gi+eE0XGxgs0EyLYFP
0iHr0m2D9Wf0IBNrP+P4WsZi6ypSdD5mQH0dTPWgWX/wXe/J6Xc+626VDhe2x5VIspQNFzgRy2JA
zXHIQJ32qjwWG0MZDGaWY2VfmIzfHroYWR66TBijtlWEvABpsldVwxQOXnnnV9K3vx+XXryC3EZN
aeq5dqjkpwYjcmLvycVPnrXfvXgBTJ9MYlPhHATq7aw9cLTt/OxnLwJ4B6h9M7e5AzPFNv4V9Z15
ZVIBvrksk589mWUQN9A41zaot6NxsnENuKfG89OMXssfDWAZgcnY6wOHwSzImDji0MJNTg23tnNh
Wn67ghlZBuA6y7PCIMQ5mBok2FEJTN89jR7qhF74/SuvdhmBKRd6i+aTGbn6vtuaUps2EDSkF5JU
a1c/zdYv5wuLOgkggBUmDrjwsWXBOw/83As/fWXKL2NtrWDGDN9PdPnlLTp2X5SBnoXhkuTr2wMY
njz970/v4HIi8yqxD1UOa6sERG+cX6Q5ws7nzkoffzZ7Fqu2S2HYhE98fpi7uYFLCE7mKDZUfqaX
7EIucu0VLNZuCkcfqzaGCVZsN2K+KuePn/30xcqd25RVMJBCxpwXaOtz7H3pjNewK76wd327cTOy
JBHYc1tEM7wdDhEBl95mZQDn5oeh7Lb9lMF4A+YU+NLYnB/M98VH3O30K75MVN0aYONtUxWql372
mlcHHRYuumqtI51cNNxck8fx94O8s+Et8XD+nv/W8P+cFXDP08z7cs+hrecZ9iNNaLXdEFR9xdCc
ltjk5NZnRIcKbaxPnI7O36KKpt9srMYgx8HhHhAqA1+fbb/JBJp769pJEpdDt6N7GuwH/tajmG5I
k9M/kYFaWDfUVec5Q97dlBFaHCE0SNHzAN9s8zqZHBiCU8Qu5dWwjCUXwta3L4/C4ea/Q4Mvl26a
ZjKFyqo3IkUSMRPW2wgPTQ/mWHCOLrbAzl6YKSszfAljsKpUV7xvTn5DNmDC+nUJ04QLA1m79nIg
FhnKIld1WPaAAzXkOU6nv+ff/0qAWYrviwpexCKGprTu4ud+Ujq0E7HjFRVHY5EW93e5hm7b8/da
CZVL8X062sDWtBDHdh3MKtUI7HHvF9nnz66+mMiJAVvtBkZooZqFp4sKbJUnBe+sn139tDV+WSYn
eyJhnfITaEcrYFOm+qAmbNg2huouLP9vpytMPRdvGWYxRYYCLws1a7plcPSE153yc46WVHhyftR6
ulXaj4rVuNlpqn0ZjyyVpubEHkKptcUTbJ/TTd/0J9GJ088/WxJksXmhKQs9FDMSvNa8pyhyVTg5
/OxtGP/99aI0UNxKGQIl/2zsx1b8TobH85deWxCLnWrKSENTJqcwR+ucA1dsF+7JGhRN0TvMPFMM
Ameg87daWw+LzUs3FZlminfQpIUKLLgn+O3JNtlKxgvR/dvAQR1nUYbo4VyumMWHMI37P2mqhVkb
dT9ZEbj2YrNqiqpRdappBxFP6DasOnQhOmYm7jlLrEvEprUBLBZ1TO2+SjnLQiseA8jqbqlK7s4/
/ZW0vLPUOCOroCy4/WUhJejAtDN8NaMDuEQz7oxuV9pb6IXHa/81dy0YW7QnxCvRnneDwr/aN0LN
QSes8kWkUXmo4Answ4YCYA+zxNm7hznfnionux+RAkSDcZ94nWMZL+d/+7czB89+sbJY1CRap41z
ODha7trjOAYlnI98iOfNC1Pn+4KJ4yyWGMRdlpPNDsxYef/cR6hFoK91hk6uPMaOecgGWiIJPd4y
C/3+50d1iqX/cxTBqJZLj6Hg18Pa6KBlv80R+ib2EskbWBFemLErJU1nqTEeYoXWkMTkB5vFXpGY
Xqy1QUMM14ie4NIV8KK4i6uXCIqvH41oKTEWnUiRHMMNmQFzb+21ImyTRcf+Zx0dzlJErPe5jDIy
zCFk2DMEEXPEXCMJOdyYfzaAxfqjadLmBoOSssmPoLK6lfEsbbjg1hdm2cortxfbatY5WV/GAh1m
KXMb+j6ZsABm76wu/fMD+DacU8debKp63cGfB6508Dv7Hbe/tMjwWg49Kxl9m1QXJtbKclxqhaeY
ZSxRWCvS+sAZCj62nzY2jvMj+PZYgBHQ/+51JVpdCvhKQDCZHazuo4PMoklGt+0eocd0tfTj/G3W
HtRivcNUt0K+09bDPpZ7dQrmMy23nMe/AegCcRASkPM3Wl2Fi1cymDVcC9WpLwUaYj9N078c3UKk
4R+A1L0UgjzEsQjjeHrt4/5SZk0/BZHvgstph/ly4FGUIoFhDfYBISDoK2s7QRMLBlzQQpyrR0A6
ZnZa+rCWsTYnk8PEjSECPD/ktVm+CGzoOkEDzKDB53x4sDNY7cL6N5tgVJcZP5yBi6MELDXh58dN
9A8LyKyVCbFapw3HalL5hYW0MseX7ZT1NMYDytTWAWKr3mPobtnarbSugTlML9zi/xnA37ykZQul
mInVkgymbuUEMgJgWa1vOe3k07Kj1yOZGJRzfRzMtQ45smZFVWhPDt1mfW/uCAVjLecJfcmIJnxT
wX9W6RBOl1YJr1n4KXqgJus7rewh121qNMBDKRPEaCmH7pGnM/SstnLZICIw30crZI1MvXFiMKUd
e+4mPBXH1rL+j7MrWW4b16JfxCpiIEFuSUmWxHiI7cR2NqiMHMF5Ar/+HWWVhzbFKlf1ppNuUsRw
cXHvGXB5bH35vECx/V7ppjnaY90/D4OQjxpKebsk85x974OZrurKv0kXEItt0aShO9IpTDqr27VW
+kMK9Ll9ACxPSwZAvoYJ0n72CXhccZlHRZyOB912wxe/gm1dTmGPE3ORHxJ4V4YwTNVfu7JM9kXR
gPJdkxhGyoM8kQycRFeK/GTF6sItLEV+lyU+fRkKHyjhxct8+DU6/u8+J/mJw739ZlT4+T0THjgx
sgIlvuLjgQo1h1OyFF/tbAGhBKYmMCp2y09DS2Dz2+b2MwzEYxCplfM56Wj3GMOOcZ+PMHktprZ8
GVz/j0VIHwL25IRWW+DyHcNFPVFLeXQZEUiHJmgx8ZKFjh2rExw73ZcU7ujfG2knX4U3OrsxA5kS
tJz7pKiKAALn+aFwBnocuux340H0pkgmdSy5P59KBdKnx7zyIaepPqYltFJbKFPs7Znqpx7AVli4
aqikptD22HOFQtf1vb0SN01WQOxWiRbglEbgKIJhxz186WjTCX7MPD4JT+s7YtftuHEarGxDkygw
+aodlgWWFO4SnwdtH90RPgUAqH/sa4zDhrQ1lW1qcUTJtD0nMJbdeZWjYfY+VmEpRr6nWZc9XX/Z
2rcYRw4FJGoAU0RHs/iZQpbJA6MV4k/XH74Sc0289CjsJe8vZ7KIKTqjpEZXC7amdcarfd84Hzz6
TdQ08B6tcKesjaaifkhy+RCP7dc8bg4f+wrjrCziZoTxaq+job7rxEN5ob953xLv6/XHXw6/9+Kt
cSjCWDaDg2ztnttMPFQkf2aj/PGxRxsrqR66pABTwjnDqTUsynMbpxszu/ajjWWTMy2Rqcg6koX/
BLT0HdMfQyL4pnkWxNVohpxDR3GtA9EAvwGCX0M3hmRlvQvzkB7yQRNv1BFA5IEHMqqY490Mlv71
EV95vEkkg/01GZZqqaKF49xMEjQoFcXlTIpsi022sqlMNpnSjmWVcKo5j1JJqNHoP5xMz1kB8XTX
ao4f+w7jzjFaeZu3EGWNOHv25COugLPYSMRWlo7JIIOdeNooRaoI3u/q3sslRC7gmLpsTPDKndnE
pfdO1veqSNpIdugSaCHcPe7nzqFy/CBesvngJk1/nrNZ3FR1TTY+amXeTbx6XMA4bdYDJHR7+Fze
64v/rbORrK892yjyMA99YtUr90xTcRxY+YMsxV1e6Y0azMrhaULUM9jeDRbFjlDzlwyN4nn8VUDl
skifbK/efWg5mQh1oNrQOG7aCqR095667LtfNZ867vz82OMvI/fPvSInC8wEVNVEMhafOAikDSBf
wezMv64/f2XJmnhy5o0p/kETI07qu5w7X0hmPV9/9NrkGiEaqlUg7DmeilrSBkR862Ep19gb47L2
u40oPY7wcOSKouM39MdKQtdDth9clMZ1CnzxkXhDiupX4QYdtICSpAebfqu4vPbLjTAdp4MDN1su
zlIrdUtUupxyMHI3TvSV67yJDM9I3fKiFtBlqYkbONo6sjh50Xl2Jn6196GECr3fef+hGTZR4qhe
290U+wpCbHGYFyJcYOFB1FZ1dmX7muDwqRMTzOiKJVI2DaGzG7JZBnIgYQNCDvsgIcc3geIN9zs3
H+YxSsGZOkEIvnrwHSSlhS+2KBUrW8GEaCto7NrQmi2jgn9l40Oln7L2y/U5WBskY5dBzo/Cr5HU
UTPZ3zvwSTUMD4ImHkOWdhDBgebD9RetfYOx40jPrGGZfX4uk/ZzMrMvg9XumWI31x//vlcF2qnG
tlsGXASkUlMEOLsf1XbWB25dySMsiGvkMqUPQQQoIuxm30I1MuET8D9Awj4JTewX3/Z6C0mP6z5O
FucHuPC0N1yTgeyrnrD+RmRz+T1JtWudxFxZAST9slvpiXiv8izD1bgTb37bD586IoubyRP+n5rT
9nffQ9BwcEZxAgB7/NnHmdo3jPmfEghbBCl0K5+uf//aPBphIXfSxquKXEfggUdUTo/Nkn0HYzL0
WkBhKm9juaykWCaqGF73uY8rWIVKTvoVwIzj4I/Qh8kerWrLcWclwJmo4WYqY7k0dI6sqjlJ2zrm
bLPHu5ICmYhhL44p+ihzHbm+To5Nmty5HTv3Qt2joXJUC1xExvac9tVWU3ltvC5//s/5C0aCQ3lc
IKVrXxmMMbUfZj2IE/L39Wlf2VWmpfIkuUaHp4dqD9CLu0yT5ovvt/o0Ns7HAJJwyvj/T0DROhnL
fIZtgE13nfo6JL+Il4VSfszUG0KN//+CckR7N05LEvEkkZDxGh/aWT/GKHCG1wfpL9rpnYukCfyL
c41rWaHaCPIv8yG9o2cIs4XQiLUCK0RlX4fdzrod9/ZBBueneCfv1AvKsBuvX1vQRmSCps9MiwIi
7LAT1180lPePhctAwr/+dSs73zQvcmWPSmeXNxGBFmH/anuvC7sHk2E3/br+gpXfb4IDe6cBq5jN
HDLpy14X8ynbFGVYe7SRwEO6mVXzkNEInsdPiaKPjT1t3NNWdp6JCsyaFBJMBR5dZfbT6GFHj5DA
CUBbgtZoA0Wc64OzMvomNrCGcg+pvVlHXQyR1Zp6/ktjp9a3iV1Kh0vq/3FIXm+8bGW3m0DtjIOQ
60F8KMrgPp+nv3MINbrTn+tfsjZglzn6J1T1o0oovAjaiFpZyJEEZBe6nvui1On6C/4umHe2oQkX
rGlLSnhFYSGFPPS+TrfAj6kvffCwnNt9HrZH+targD/ZB7WzTtbb8FK9qB/2I67BYidO0HD74Dga
uYg3VvkSx/DZUMj+RdZfsoLx1sq7LVO6tXVtbPmLtDEA3y6kxmK/uvMGF+VqVFw3lvba042zHmVo
V6gxxs9n/imu+m/W6D9en6OVR5uIQj3WxFosWGl6WGknUfLx2SVafjAJ/A+E0BkdOjgOi6CBdPaF
99tzml+28Dd4VSv7w0QLQvkMSGmJee3sCjjd8ixZE9qgN10fnLXHX3bOPzuk4WgPAATgRI10DoL8
sJIJIPsP5j1/Nd3/fXpJlAXdMxbpzPnV2uDnpd1Gcrz2w42tDRn7iiHSOtGCjiUS/aDWKkiarR7w
2uPZ/49Ly0vQX3LIcvQWu+9dKKsBibJvC1Z/8Peb+xXY6yLLBFwLJnpsQDWFCm2Gwmr2dn1iV4L4
367sP0MPfiR1bIBPUep39A7QrbNO7QdoaSWBVYHpkFfWRjVsbX8ZW3dwYxxJEt6oPGcq5FBZD8cm
frj+GSsPN9GSjpfZC4RQxmjOoNQJz4jEj3fXH71SFzDBkf3cTo1L+RD1Y3+CqcOJ1VPkJvyVzs1j
M8mXWW6dqCvnkOlTFPsCit/V5ERTvHhfte9UAWQckp0H16Bdy4Zyf/2TyGV5vnMcmfYvRatsmQAM
FjnY1+CU9hABzhWKoiXLjraduae4d4djnil6WxU12QmWdUfq1eNZWwP7EhPUja7/lpUFaIIr3Tlf
FNTUscAd+PEmYqwOgCbmN40m6pueIS5NvXQLC7w2wEY0qNqklA300KOhS/ce1FlpXQZ57x96SO59
7HuMiLAUAh1jkY0or7kgcME4Sk83nrCAYvgjsp8fe4kRFXJ7SRcYlsGZFZLYWfVqdT8WCE210OqE
jsxG6FnbU8ZJ3lhcuiUI8lEBAaiQuUUauLLZKBWuLkEjHMxJI3QMcfbIZnkfTs7Sf65Uoh7RG6S3
mQtBHIhF6vjWg1InFC6h4g2aXn4GR7m5baxiQSFC5eVGFHz/Uz0Tjtl5rT1Mk8Nh/lrcgtr/LItx
Y6rePyE8E42puYMadN7SKGFNDuVMgMW7bmIQHE7SjU732q+/bK1/YrglszrrGPL9Ihnha7304lBD
Vvzz9bW29gHG0e95bg5HZizoqs0DS7616k8PEM71h7+/IT3Tc6aELHov3RR44aHYt9XtCJ3atv3l
s5ePPd/Y8CMskqsC9JwoaZ4T+1M2qRsb+qAMDp8fe4Gx3QG0LC2rsJA1iuE0XNRAYZTwtLTpjjqQ
w7z+kvdrN54J+axd7gywteFRAbQStIshcyfHEwT4cTwXcJewIPrLEgda0vxw/Y1rk27s/aqSxGl9
vNGbO2x7Gy7plviVqfnx+vPX5t3Y/YK4VSZqDBsiGQs9zVpIantP1Jvga94/f+glJshT5kUGrQGX
R1U8/rYqEA9mSE70/ZFpvUGfWhknE+dZ+vQCDMR3XPy9E9hHVDlcC5wtVYaVnW0axRQTLJg61ZdR
lncvJC4fG44U9vrorERg7OP/Dxs9DEoHp0bQAwbnHoZJ35tiep25MwZqQNwdJEwyXPIqiH/qLXqQ
vnry53QHSNdWiXDt8y6j+k/gIqDuMse7rDJk/68e3KHellSyjTW8ssZM8GeJhHDmLVJ/uCo+kaLN
goqlR6dPSZj6w0Z4X/sEY/+XQ1FBMQyHpO+RT7xH38BJN3La9zMjz1TWTNsu7sD5IFBf+FpOENCl
aE48pvYLjNh219fA+7mtZ4pqlkKDFzDBBnBEZ6IcnLBh7s2Q+Xd2Su4Tpe8t7T5ff9XaTjF2vL2U
VEvAokHfaEZA3dIEDCNvgJ8J37gCr0yFCYQc3H6Kuxzq6L73Q4kvk7MhVLGyjkzsIyx1oRjv5Da6
moWA17hYPjtJnu0Wr80OXq4+Bq/wTGCU4K2fQvrPjSxcVdvx4MBiKM42hn9lMZlwqM4nQzeXE3z9
hjQkBLjGZYTNKfxuKojnt/vrk7wC5vWEsaOTDLTMNEYTlfiQZaUsJrd9J/zHukLtQCDnUftiSor8
Ahe1w8zuOhpqCVBsPA/tB8OKuCyQf8KKcka5LHLsozxW31w/+SGE2Ei11taCsd09B+5+jGAYdZHc
DOw213cZfB6gSn99ANfWMP3/n96rKU+LGc/PR/grO3VAtxSdVvafiaAaKPPsNC8oHN1ThZHvncNS
dHVY9areCLhra8zY4lUDwb5WSwjTKVgrpTRIK/ZEXX1S06dZfoy64ZloKj5KMgAU60SVdTEuiaHp
3wQQFw/Ill7FX3b+f6/HnommmpsazmIcQf3iZEPPbqjO3RfxA73VU7d3HnTI9/m+eEo/e2/2k39L
zsOn7Fh8Lr6V31y638J0rawFU7Qb7LZBpS0ArI5dPrfMPerhQ7IEzDPhVmA+4X7f2zQCO/geQpBP
1gRsdcJ311fx6gAaYWCA8XzZN+As9HFb7bRYyh1ck5PHoYCOG6eVy8MWXmIgsjbVQ5YMCvjtKb2D
odd86+R8geFAXu8IHQB1TWL0o1JPfcP/MZ2sNIOGV700gdV0FYhtONRCxof+W84rGDIsWbl3fD0m
0PYjTji4XQE3iWZ6uv5lK/v/Pyjf2W7GUUoSWTLwKSyem10Npfr5oxNjxJe6n/vFndDUJAm/tzN9
cIsEZRiyceteW1JGeKkcJPZORii8+hJ1cMUCi43K9jf2/0qIMVWpVUFpv1RuG6nU/l0XPaxzlL6z
+y3k0so1yETx6UI3DmAtQ0S454Xg/cJCjxK2F1lNd2kN8fk+Jnvma4LVNn+9PuMrQ2aC+BqG4t/k
8TqaavKtU/Evkm5tk5XxMvVm8dhK8QW7cIkp3xeisfcwVMof0EBrb67/+rVXXEL1P0eh68rRhaQe
jYDiuE1ceu/U7Hbq52/XH78S8U0IX0kW0toa+xxcaIgXu48uSX6yzn0Fkegef/6xTNhUh4VePYsV
XhXBcTHduRdzFBgjkWBC47+Yqxfiq41C0Np4XVbBP+PVY0d4xLWmiNfDo9XNuy5Wh0mlG7WUlfDh
GNubNK5FJrrMkW+DKOZNgde9eaAt24pthN61DzB2eN2XQ176oMPjZtXvqtT5bXujddBZsYVmXvsG
ozQgrJRrv8Yb+r4YI1Q7wdrJPcfZExhxnv2qA0Pt+up6/03CNUZLNnK2Qcz0zs7yksB1DNYyQQN3
GTdVG9f3tTcYozW4Au+AuF2ky/pU9Pw5daw4hMHFQ2WnxcYefH+TCDMsjq0PbY48BheUXog/t6jj
H9r0tpkup9fv60P1/rQLMzSmZW25Ps9Y5DrLnW6LyJbFD8K2gDDv3xOFGQS7Aj67XpuCs2GJ4gEB
0YftpSMZnN6WfpfBRP5rK0v4MxUT8zZm//1oL8zoCI+hRY3LmOL67nyq/CXfWXK39BPQeZ+pSr9k
0AAIRpSoN963shb+C3l2y5jpZIlyO91VF/Ot+smJ4dToJ/vrk7T2RZc3/xNcwNJbCNqDWQRdMpgp
Wmk9v6ZLC6ckbfUQyfFycTvCdSaynLL5QR3df+jYF/+JnwItnVbCl07BQdCdyTmeu+fr37Sy8EwU
dAabgzH3O0hJzP5xnPsTk8MOh/KH7t7CDJiy4RJwRU+cgSYO8/pG2zAk9V7jbqNmsPbzjQAQL21t
WxlkranwHiCbtWeNtyOcbMAVVqRIhWMEy2ombTbStMTIz/dwJ76D3sPBqut7SAwfKmo9xwNtg9lT
J8kWHQ5W89YO/cbgrQQeU0e7TCGj3Ykcrj/IvR9y3uP6Qkvn0MOPGb4pmLCuzNuNhbBSThQmfpqj
LkIyrb1zVhB248VTf+oz376xCgU7eVJ6t33RdTtbT+wAi3a2s9NWHWY5TuGSlnMQMwl80vVVuUJl
Fia+mnqQfa1a8NYKx/rcDmkEo2H5WnFcPMqynGBKAAdHCF+1sFOEPyDsYZ2NKV8JlSb0Wmopk6m3
wJ3z7z04embzV2b7wZhN57H7AQppeP0TV8KVib2OraofhxIQ7xa6N4GGoWDIihl2xn4DQoX6UMIi
TKWmaoJXGRRivDNrPo/2rxJESpbFgfI38q21rzDyLXi/5wx6U7B6d9NAWhin2AnYDCSC9ef6OF2e
9N+7vDD1mRNHDlmcDN45jfW9L7qjN/Qb8Xxtqo3g0XdgjosBIi4oqyxv7liln4nu7Z3ltUAiWl35
nZbWeHbhEKM3FvbaeBnxpLMyWlUZ9c6t3YCp/tXv/tSdhvHqFjtzJWZwo4ZDZAoJjnQU52SCLywH
XbbtSBtKlh4yS+SwV5Tz4frMrAyfCah2mqan3FtAUvBf8mW+d1u9W/gcCgqV13gOVUd219/0F2b3
ziIwgdU2QhOFezO0AK163o3DPIdppuEjLCcF08o2ueG2W9xk1Io/j2VSQhiJp5/ixstxx8iGI7VI
8TrHtAh1Nw3haF/M0AsO+2wX1Ot2Sv19Ad2mmxFyemCmJ9k+gV/My/Vfv7KCTeR2V/G5pCNW8DSO
TyBwoDkN6+zrz145/9hlnf2bkqSp9sQMJSgFaYVAJc5hTMnJzkqxtWAvm+G9ob+8+Z83dPWA6muu
dOSjv/BW2BQRpLPcz7mCn6ioYfGYQcDr3uEZ6PdZLaG/Ke6XES7nYl7gaO854953UwItgdmBFZVl
BeMM0Rbg6fIdGdL4nrV9/X1UEn/BSvwFlF1C6dH0W+V6/LS4Odz0HHeCwUBVhh2Fg59qIYGajXkc
ysX2AvQgUeSD/2eIJqEb6Cb39nHXdp8nCNXvRVrX6H7COJpBvjDEhQdKJcOS3OC/8L8wC5rYhd27
xzZNLHgJO1CugF99B0K9PcApsh2SgFI2L0j2qwfO2s+F0j+lS6ZvpbTnX7UgZAoSCWVowuxhP5W5
G9q8a7fEe9am2AixpWoTqkVTRU43BaXbBzUroVC/FTDWVqdxSRtzDR0Uq2pBCi2gXp3wVH9qEpU/
XV+ga483YixnmHVYQLtnksd3YLK8JOWmIdLas41gKjzwWcckppHlNf2hYzCTtrXecg5cy/1MdLot
IJvPUOOJwE65Vbl9GrIe8kzNCeTuaAENA70kXGG0tg84AY9d44PTb211P1eiqyl7qCAwniy6gZlR
NZ3tSlfHvs+LfVPHd+BawpJxsW5tS/CbD82TiZRPnZp4rp7E2SqBWtMQlrOaYiMJWVnBpohu3fnp
ICfIEfTwtYaaY9i5fwa4sF7/5StHqomW7yXPsjqBtEk9svR2rsoJ3ZGluimV4z9KB3qF19+z9hVG
qE3kMAJO1YqzmJ96XPTkS2x9LIsywfFW6YFIEnc4tBcg/KcfScx2/lDAzntLAWbtx1+20D9RHDqF
A+zDbWzDxrsVffE1k9YNNGw22morO9GEx/e929Yw9gKVgLWHRrLvc5H++tiwGwHEVtT1686F45l8
GIo7H87p5ev1R6/c5/8jPM5t2ZJaD1HF7d0E+6xaFTsYizDc7TLm7zWWqyaP11+2NgNGYpaPo8NL
hTu8a5eB25fwb20hMPf7+tPp34z+nXPahL8jiIPO4bVjRKHWia9Ilxv4EJd6J+Vs/W4713qym7Rz
d4rSuITZzNzsKGqyp2LM628+X5KIpadlXuiNcopvi/LpLUw42Y3v0MLFgdwNUVp2FEbehS3mwJqc
lOxThpZH4BZdXgdxw6o7OIXPnyppxzcTrb033x7oDjSS/Dl30/gAzaH4AIfgGv64eQwb69G7d92G
yKDhKeB1uM3jtzhShVURz8/SsupLFextAernK3g8OL9bT4KQPI7T8qcp/fTT3Kb2nczhncG9uIcX
ml2A+8nrQxdbXtDROT/icljd5Ohlv7UVq8PU9uB7PljZ0e2z+oiE4CdRnXcQfU5vGF2642zTX/nC
q6AgHeyDlio/DaX1bRB8/jxCuPfAsHCeFmq9yLHh+9jKyz8VPNzDprUqiPj48z2rUvy70ouKpK4k
rMExiF2MtFgn2vrOiiILBpHrfdpW7U75fhksrrT3VCR6pyByuB962wvhOzY9DQX9Bgynf9JUdLc8
AZLctlwQTcqhPLUg6sB7oEcylsK3SC9gB8N/6VfiFNDAIEMfxKPIAhIv+b5jfR4s9qKzYAKHfF86
tDwXjYAdOi07VGb9sQMpQC3av090VdDA6dDmr7vMP6iMsYBMHJ1ANfGQz8V3nrv9jjkdH4NiKjgN
HUgAXWyy2mNSNfolg7DSno3MOblssOBXTZuD1U/MCqoS7avFRoDmXCFz8pBw3edWnwa8beT9WMzk
MLXDsF/qQt1Brey1F5M+zWldfrVkRQ4ws+4em36abupGwO8c+f38I5/43AVO7TEISvNhj7Qt38u5
WL5l1vSHFW714LTxhKq67OYAolRs7wqkp6mnPWSS7bwftVwOnNsqaDynS0JtzeIhbobszq7H+qkp
Hd4dHLf2MRIJDK95NyNg51JB7dUZ31Sq2AHAOOSDkEg+Vln7WszCP/dg8z7widDyZmEJlCSsWu/i
+jLgc49VMhYdzMxJerDQ1g09W3ahN+TelzGFI/YocYO/YGnb/G6CpNVD4qnibYrRTM2dCfjhdqBd
KJpZHesq9fZAen93neatnoYyzFQlw7Iv/LOEls4+zTm5Kbxk8kJLdnwPS+4EOe7AfbXzM58891g/
ZZDMs3hMUxTvQzrRYtqRBfYVjdMe3Fi1uwEbdFeLp3og1o3fygwJQ6UKqGdX4mAXVY3TJX1WMJSe
gj6L6xweHDjcsGTBzgKNIIyTVjzk1fSyUHdxd17SxfeLqqFLlVi4CVuLa/fYS5I5n7jfJLuu4yrZ
8RwN9Y/dm0zGSo+qHa9QKzw3YqBBFXd3BaNfUITZQv6thHtiHLgTF7SBgT1B8jh8z8vkpvQoDXRJ
N/K1tecbabtuCjrw1HLOLK5gwutM/j26t+N95pD5Y4f637z4n5xBzdpt4mXKogQS9j97GS8q8CH4
tbt+ZK19gZG9p1Bpb+YUkjFwwaPw3AV3vU9FipoF++grjDN3KN2auROkkoZFBA3UKdvxh2ttge9W
PsDkrIDd4c2FgmJYgdpXIt/SBNYQfKNosPbwy7Xgn8FfaoA5KXR0zlx07gOu+U0RpFYiw9FPnD/X
Z0C8f7U36SqsjFHfslE8oM4CSkzWeudO51APz1wadIprnFqVvUEfev9lromjdzOnij1H4IMcWp9p
VT9JVNfDIXUhFWhPz9WmLs3azckcuqQcYBHeorJquWQHM8fXzNJ+wN30THMR0S4+5jDA/NAYmry9
sV0Gmzpw8o7zKazGb24e70r/aWw6hNWtDuTaYjCuHr7f2xwDZZ1J1x5LMs+ox3c/a2d+/tBHmBwe
5CG9tDrUeHgVi4Nre8UBKMDsqSrUclb1lB89VF+P11+2gjEUpkJ657KkUJ2TRo7w5I03UIr8x7MD
yyuxQ1OS+kEG5PQXf2mTTzPrxhuse383tu20kYuvrBBTP13P/gKw5iDPi//d759o532mAH75kFEk
Rfy57LZU/9ZeZFxeKGTaVTvj9KXSqwDLLlG87Ozveqp3/RLfYFN8UX0ng+sju7ZMjIhaYeHLmcEl
obFssOgcnMuWH8eBnZBmf/0Vl+PrnVuGbURUVPogRwKty7MlyG7oipM3pxuT8v493jU5PEzNWSIr
jFWcQW7Lorfc0p+kKF8ykmx0C9//9dxsqHULWXIRt300x7zd97ZSDyVr2EaEW3m62UDreNOAYJf0
cA+esmPS2HLnQpBoY9u8P7nc7IhBcajIuliMqDz9ItYQyAR3VZnsrs/r2tMvUfuf42ZOimRh1Mmj
YUhm3MO4rG88Z1C3U8e7DbDR+9dtbna84FjCC9QwYR8fV9khJmLe9WRkbzFLq7seAvDnJu4Bqkht
1cMITFobC2ulmcjN8srSU5ZA/oaesxxyHbvFHQFAKmUvgwVJ7nEpq+U7Zyx/TQZq7VjStSKgjdrC
BL8fBLjZg3NkqiF5n8kzKNg3yHBlYLcdLGubT0sJja0SLIdgmvONWtJKH5ebiktVxi+Od90IZXFI
LYgGRd2e+S/MLp7c2tZ7XGDfSMq+gq16jBd6m6oEqUUyhzDi2ZjptdVkJKeyBm3bTTx4cl38pT0r
mOS4a0m3sVjfjxScG1G1YI0vu4z1YCLTr5KInT/bJ8LtG5pv0fHX9rIRSgVKYzGj2Musp0fVtre2
M38MqILb5P/vNZXmuH5URR9VuR927dd58W9mcu9sNoXWFrzZmUPRw7cdjTjHGyr3dbq8DUN/apP6
kBBxgpjlXubTzlLkrKxyA6ywMilmi85JIAFZ8ayPusFLoQPcS6BvElzjtfVG7G6rZ7uytMxmWoo6
ZjzHcR+J9jmRS9ANOmyrcmNlrUy72U6D8YaVguiOEO696hgi8PLP9fi69uDL5/wTXy3QZYrSS0Fp
0PL7QtJ77iwbh9rawF9e+e+jZ516kqLwl/v2azXXj/2iNHBquNKjBPB6/fe/n70jGP7/S5CyZS1F
rS9K63YHnsBh7IqAzFUY89/JtIHmW5tbY1/r0vfrrEmGCGXJIANrPUdLb9yUt/17uf9v8sJNRznf
GQZUkwt50oTwoygTNw94odijTZLibmlwQjA5WmHTlGh/VM0UQvFoPFSQAv/atrbd7m1vGF+wBpcv
cpnpxqJbOR/M4vlUovVixaDmuxSAeFGIqMyWu2KwXmYLNmjw+QlkjfrZ9Zn8W91+bxSMUc6bAZr8
qNqcesHtPaqvziObawr82hKie9agIrkgcsxWlaKuUPxB/ThoHfc46OWBj48NqEhHl7juF8ak/QzA
xhJMhQ0xHO23d6mq5b6ss2VjSazkDGYNgjTp6DEYm569fpnu+jJLHvpqEWG1UP0Jh3pzgzt++4f1
vH2WwDRtJFt/ORrvDJKZ51p2GgNcxNszem3lsWwm79gsEDKAECPwsgfNJ8r2l50X1mAq/STQEt3H
QCN86qHc981uLP8Mo+LCCsoso7/gYmh/bmCxGc60nI4TCtmfuVJx5OVW9dOpYQEQdKK206DpmaTB
0s2Qha9iMB15hXwh81yJOl9RtzDn5TpkCymPOaEWuKoEwg5TZ6e/OU8LNAt59lolaTYFABdRCAfO
CuoPzuIfNaioN6ls+RK4mfafST7pn8KfGQkhdbBECYDTJxdEuRvuE2Ca67SbvqgYZA40ncV+9Orq
CRj6+SG2tdr7U23tLtXAMIc3XchqeM2XVtO/xQkUPBwC8ukMPT8dZG1Xf3FrivpdR7qwFwTi9ASk
3uvLeSX6mT0cGA1RX1v2cBadE2QLvG3S+2x2kW0MH9yexnENophgpGDtuem8yEu7OwmteFz1/UNq
J6cmRzeQb11QVkLBf5s4vkqWuergr4C9WXvTqxz0Y+9f9Ieto2M1cAhfwLa7PnYrsBr+H00j1JIq
JpM4ktIZdRgvTZfscW/Uf7xmUVMo0af602svFkGckfytXUrxMMVV/TzEPD+6CfFueud/nF3Zjpw6
EP0iJMBgwyv0Ss8+k0lyX1BWjM0OZvv6ezpPE6dppNZ9uNIoMm1XuVwunzqHmWqjJq+uA1I4za+0
S9XB80j2DFjNcA+Rm/arPeUt+Dpq5wcg2/OPsgYOZGWrXj5Z4f5/n0wExJddA6Ub0KFX8miVCUqi
6ItcMf5l9yL6nQXoCOonGSjRrZTtisTfxCzfSIi0T/Xn60ZY+P367aBHyxTYVpP6JAfxihrPvWvP
X64Pffk8JfpNgDcEjzMchBW17aNCyVtwV013JhB618e/vDiOXvtqAXOezNZVkZy59Zb7fbWZK9t4
mCB5eKDpqlbr0nfOf/+Q4aRIBXjPFA5IKtC5N3VsX1vuHKhZQPcji41P1+dz2RSO/ihA0Kmm0M7T
QBCEgA2qN7LQm7Pqx22ja446EpqbVNUqymaX7iAgUjxaVr4WORYStD+3wQ9rlDdT5ss4riNOK76v
cZl/tWQvDuVo41jHK2gABHO/csdcClPa7WhQtUzbCUG3y71jI3J0oaYNgElxBsCF+X3Eu97sqZVn
iMte7Py55HyYWVVh1ZzKarBueFPj/pQFvkjaDWvSdHvdNAvz0Sv5KvHy2pKsjrpJgORdpqXxNE2V
8Tu1wQ1wfr82n0CdW8Y70IU1v69/dMHbdF6qvMlc2gK5hBccowlN3x/wPmw/3Ta4Vs+Zkhgv5n2X
nDqA6YaZh227is3+Ez8uJUfafkwqDkEWF4Of/jOCL27gBnnwk228cAjd4P5+818a7Org/svptLnf
4b/H43F33N1vNvf3b48veZgEx5fgx37/a//y6/irD35127un/fEY7I9vx+D4684Lwu0+C7YPUbTd
bj8dDvjf1+g1PET7hyjEOJvN6RDi32zDKDyc7je73ZfN8/mfheHmy2Zz2Hw58GCNI25ha+nVcSh1
DWQc4ICilNl3NEl1jzFuVhvXEN2G+zV9h5ILxKeuW27B3fXqOIHpeFqbDOB7E7RW1s6Nu31ujCtn
/p8HyEvG025y7QDV+0mC7rvMvd2YAnRp1WBGyLdgLj5MPJr5+NQgr6XsU5vKlwEP4qkCBOE2uJZj
atcPaEk5/TB1DYJ55kKAwpi+gLgxR04gu0M6mNb+tnXUYpQ52VU+dowd0xrkphSNbb+Ltfh3eetC
UFE7kNKR27wS8AjepNBF8uRWARqzEvAuH3fgn/l7dIoXAj40Azu65KW2HlP0WfvJ8yzTNRc4m/pf
FyC+Fhxc0VrC6yv3OPr1gxAFRLvsrUy7kOQ1uOrKY+IVgNICllKSp6RBR5gtrc2Ux4frpllaPi1+
1OlUmm2OStQZYRI3j4J/vj7w5Z1KdDaqyQQ+Jbcr+NZkFntnmMutScfhUyqUuEua2AF+fBp21z+2
8I4FyoK/7cRpA0o/4deRkzk/eBWHQ23uhr7YEWX/mHFlBzC5GkFPl/Ogzu1uK/p07e15yUe0ZCIn
HCJMpcyjsaL8q2cV9VMLvfQ76ICrNwHOzM31SV6ORkTXQx1A75ehqZYdzXpX99/TeQyq5PX62AuV
aqLTYqFVPlYlq2VUdYAjBWKANtqhzTM1AQneeRA8mGsg1QorKwMzBrEcUDlWLQDQz+pfdlrxbVf1
w96iLF5jMl3wIJ3DxeyrLLHHWaDeQECIz/8DcT6gei1/GdPZB1DEW+sEWVjZfwhd5pFC9nqqIjG3
+9IF0GdmMWpqtPx9fXmXpnL+8Ie8iTKHUjJ2IirtpNqiFpC92QUZIwgAzi+dyYpn3o/NWlZwMYWy
fZ1yAw1hWVd2iLOxU4VOUodT2W6LfsITCz/rMQQMD6zXJ3bR9/Gp84Q/TCyhI/dAssnBGm4Au29U
amuKbA5AcOtCyJMO369/56KF8J3z9z98BzQrSkzCGSPc/zeVBKePp7ZqclbC8NLwmn1k6g1+VYzF
qZLp79E0vlRjAbaVNWr6i5Uz/HotQqSAB+WGWfMT4F5h1sWRR8BM0I17HLTPaS62RdLs65h+u75Y
S0Y5nzUfFisWEve9yRyjOG1AGNIEEN0OfYgLzqg6Xf/ExWMDM9Iyh8RMWGbk5RSxEiDF+MySWAK8
dX3wy8VhjK7lC5OXExCjQRyr64FNrFNPRjUaAdEqxzxYnli/3QJy4hslcClAr69hjcEAsk6yaWjS
fO7G2DkSUlpANdTglnUAZFz5aQtbS+/+lWic4T2ByGnG7R1ENIMyN4KG83AsrWM53839TaUu29eb
gR0HgpbGbKqTT7utRauNnzlb7gKBKRGnOu+zKsDCdn3BF9xf7ww2sj6n5eyKk4o/N+1+bl8sfrw+
9IKjuJqjtL1rTqZXVyeWgl0xMT+PeJu68WdrbjIKv/DQb+RGQ8ffurR/MVP+E5xGK8MvbSOt2JiO
tOubqYVEW8V+FxwcTLNUT4aXqwAI71/X12fJobT01SmZPXVuXp2EZYVTTYEfhFaOwgXUJPNuJt6J
Div30CUrazmSmwGYDQ0UqBBngAoL8B/Ou3oN9L5kZ+0g8BSZ0RDvFSdfShW2aZ9tJpyj1xfp8iMq
NoNmCmDVWtDfUC+aOru/c6nApvP4uJVuYW/AQJ6+OjP1ArBzGFtWdtPWLIs1KrkFN9ChJGjbzR3A
9qHvkvWBAMq6rZ4nTwRFvXYPXDCMDieZ+x7wgLlxolrOPrRRHOOeStbtcIiv9ZwsTUIzT2p1WZe3
MYnwIhyZoCH16NGeIXTaiBUbnUf65yJj/6NfFSdgeslNl0Q9VyW04SRetVmRyZeJ5mXYZz260m3V
r+B7lpbs/PcPR1w3g4uy8wBYbaoyUgCn+z29N4b2cN3hlpZLO7BnYdsWN21gxQwQkkOCM7mbIRu+
haWmvazsNTDh0qJpJzUHOwJ1BcFbZ1lv8rw0cV+J3/zBOXZx+Ux5tiZjsvQhLQw3I0kA0oBIkWKk
DToG7Cr0pgqZ/UZTD2gFvLXcc+lDWkxO0CWXc7MnUVUaz3UjI8j9hBC3+jYW07uZrOF4luyvBQSa
xMx10tI8Vck3j0+BDz7lLF07WBaCmY7ZGPoKT5wW0sEGbBNMWmCZ6Fc8a+GH69CMqrfwmGzDEJXH
35MENKGpKt7JkKzlDUsfOBvmw87wel7HrWzNE+n9QKJPowVvAltB2C4Nft4vHwanPimBkyTjKWnn
wB2dvTsgDadrUWohT9ZlqCbeczHNZXmCB7kPOe/qk1GjJsULIOAgcLkhqZ/tKjCH7fux5CuTWtjs
ujKVUNyUo+2ClyEzDiMdjo6CjLrB8i926ma3JRM6aIPYkOGo2QjV1LQAoFeVQcrUU++PP9yOrby/
Lrmttslbr6u7tm/Lk1D2Ky3Hezmu8ecuGV7b1i73mAfABVpXSAmvMkGcbQbovFpZnaUDXu/vnWwr
Q22hN08GTz+NJEvv2jr7Bc2obZ/0h6rOt0aVHf1JHdL0prYN29fbbFki2jRr2XwaPW8r0OzTiOyQ
E7k2p/OyXzgR9VZbO0OPsDMhuBtzEUeQ8+SHnqjseWLEefRE37ySsXbvK2anIpCMs7extM130yiy
JzWaxQpsYyHD1HtyB39qWuRm9akDrtAF1jajWQjSylAAslDwcWOPa9do+xx+L01Ziw/KVJVvFIMV
ET8PJuOzD/AQoPEBuBIDlbdBLekWXAU7E33ngPVBdeqYg/khR8MMznFPmSde+SEszceXLO9WLLGw
wXXMaRInLh+BeIjGhs2QSafUfqdMQjk6770AZ4lTba/nDQvbREc1EbOboI5bAVWRo8/Pa+vtRJKv
A1O3nR46PKltWWvXpmVF1dywDZioxIvXgW70jHZewQ4uBBH77M0fQjy418tJqQKZogQFw+QOR5QG
V6rpSxd7HSHSFobqjCqPo2Fyf9WVsRPGI6m+QOQqpB4Jp1Ecm/pMGGFurMk5mLK476Szr2S3R+l2
c91IS+6g5Q6VMWeKG9N86qDjaasx9LzHllTb2l1zuIUkSIeOuEVmQPNT+pFpoe+TsqCVZWjT3+mA
1hdrTUdqYR46YgS9VKVZpGAgG9Jx687yZ62yxx5USWfSlJW1+mP2CztaxxW4kAOtE+42p0QlUM+p
y8ba5lBh7QKrk3ifNdAz9Luko/cL3YtlUI08j4ph4C9uUYxZUMhh2MWtQY6Or/BL0d39lg/zUAfj
LIv/GFPyMfHjTIQTNZx9g/7nkz327Pd1U1/ej55/XroPzmyQFpW3dAJkJJk53oXQ1swN+WKb05o6
8GUj/CO6IRqTe8LIhyhT7vDYszl5MaWc0O1reJ9iP10DJi5957xdP8wEuttehUaq+oSmklNqpne2
b9zVku8MehNsAQqD2mUEQLc5FeD8Rdd6HhZltyVm+dyQ6s20gXly4h/XbbK0OTSbKMUKu7JHwFdZ
FTlVkwdGQiI/x4kBzZUaBDDm/vqXFkKZjiGJez8f2s6rTj5YmB4gNzvvRY9+9uujX/YtX+8qzQSk
iOlMqhMolw+JF78Vwo56RLPrw182uK+DSEyOqlySd82pA7EaoGin2ELPM0Cixk1yaLb/D54zURaK
c50Z2UkPf0UM6UFMVd7UnoThtZRxoBiemr0dQRVNPtIEJA4tF+lKVrNkWy2Ie1BbHKCgUZ1G7jvH
1OP1AxtN8Xx98f8wu1wIezoKpRlFatj9aEbM74uDm+V0g6aoepf0jbOloyMeSnecEExGeuStkx3t
OM/2Jd7vA3NEV6uTGSLK+iK/L0iXvrdZ471d/2kL20eHqhhWZfcFtU00rZig8/QBwInKuN2pJAP3
w8r8F3xb70a1EqACmTWTaJh94yvvTCDaXQo+Cy77X7fNQwsDTWEXST4O7UlWT5KREFWvrWndJVW1
jV1re9tHzvP7EDUTJPgpGDPGSBXDrux+VpMERVa18do+ZH2/EmeWTKLF5nGyeTmQxI5MmwDb5wz3
REzPRp3uGlBFgQTu6/XZLFlFC9BuSmZziMf2VDR4XfbMB4+Kw+g2K/fgpeG1zK9nboPUVU1RQ40d
hCVOPsitKlrurv/6pVXS4kHhzZyjVRZPJ527MavqpzkbOI6z/qeNHjpwiaypoyzlLDpgfDKokfcp
Ct32f92XcUej3XhUe+sEvafuO31zXulj8mTexSf78Jrd80/p9+szvLyA/yifOZNngr0X323MJyd7
SrsqbOdxe33wywHvH+0z00ER2qlB/BIn1XtM7KdxzlcsszT02WIfdok9elU3E5S7zKx+rNv5Nemq
tVLa5dvnP3Jbpiyly8tmjMqqP0Hi6duQTMA/js4zrYZNKz25sTtrVYdp6XOak/nA72bghMaxMJCN
JZqnckzxujqGI3PCNJ4f6hw8eHaDdFNFA1LWkHIIQ0K9UEL2Wgow5RE8LqcyNKG5cpvltKOqGNoy
TQyoxSueHJzC3hXZtDL0gsfpqlzJkCUKFE8VpL+qFwhOPnaAS8Se83L9ly8Nf17lD46ROAmIK9Ws
TgW6PUJmkU9TPpdg4zNWKlaXY4Kna3JJho4fZuT4APvRCljFFhuIKuxisOL0Bl/J1Ch+7r+HuaeL
c3HQGwGUgze2zh5+EOm8D4Alsaz/MvM1QyxsIe+8gh9WyhkMaseOUZ2mctqRrAGHT7Hy6xdqY56u
vWV3TtFLswE1Fml/gGLoxLv0EypyPPA8777upmeSdG9NYe2cEtRPt5leO2sMwYXfFmZ+Umza0MqK
ClkdTTrdVGX4R4/LSBujHuM4Ow2QWB7ydgIPqGWurNiS22pBoE1rdPtMnTqp7qVCO49dfs2db9fX
5TLSzPY8bTcnEuC8liLIK0UMuUkME5xCTVGAOANsUaVn1gGobMld3fY8rITgj6oqip9552Yrqe/C
9HTRHjfGc+GQ4loTixTtYC0omMd8zANLumtxdMGddQQR+Mu6ApK86mSbw8NESZRNa1T0S79eO2z8
XOU99CeG02y8gR4tmPlRAsRx3ToL4V+HCYGZaB56q81PnlEFXmniMfWb4xgh8e/cLgKx4krcWlof
bburrPfaJvPzU5qNG1oM21GUK1nYn5L3hWilg4WMlIxmV6BmAQpwtZEik6HPcemnqPWEjTKsO/Bx
DwfGJgIFV0YOcnDrgydkcjTN1tuC+rLbD3hKRqU1Mb5zcKIEie+m986gVJgpNPSbha0+94YQB2Ix
FjQsNo+djLNtSadsV4vR3LqcVTtoqcDBxpS+oLGoeL5uo4sOQGxf20A1yZu2FoMZzcn8XybFGHg1
mM3j+SY0C0Eh4+9YPKAJJbMc346ydNq26St6S4OpWvPfi6bH6NqZOHQgGjOUZUeNNPeDyX+kGfQH
bloa/TgEkrkeIT9rRy6qx0XxrMivLF0Dsy/98PPp+OGI8pKic4wey+ITCghg4z5axeivhNyLRyxW
RdsQSWeznjXcilwv+2nj4SOgPP85GewgfLG9bXXOE/swAQbi6LatpxmyowPk9mbQHs54RVuLHRdz
EUxBO/HavMpkXDkm7rzdHvUpoKFBE1OU4MoTYV+tnB9LC2X/PYmhVWrwztBP4n3vocNhJ2ABbJow
L9foEi7nC5iIdvz1niObVthuVJYQSY6T9j8TaLo7gw0U5PYNlE9912g3cyYad+vLnL8MNB/21410
MQLj49ru7nLFWh/tEpEzTLuK58EwVOGA0pVDt9J8jcnx+ncWvFkXqPRHBsJMdNVG0wCCQCMNOv56
feSF+KRDyePCsDPkPihW22W/NVr6zW3HJ4i1sJUlWvrpmqNxUdpyhrzWifZu5FLy7nRjeVsEYZp7
ocjXerVMhsjz2kNOnQ3tnPvKN1e24J838X8OJ2LryodmWZWmqOM5QvupDEcJmfm0q8nWZSyeN4Ib
1AzsTo0vU11PZ+dSIM/tjTcw+Oc7C6yaB9CYem+zI8wNnx0+hawr89Bx5mafFDF9Z15p3Zcdd44l
Gt1/07qQh5S31r2RJ9N93hggSCG50T12IqPfwdLJPlnof/tWjR4ZQyk8/9PgsX5f2qn/I0Hr3Y2x
WRdQchPMwzeSJrJGKOdlxs6of5uGt7vudBeRDwQEV3+HBU/28YDu+jo6c8vRuQgG9NmD7ucnZvTk
+h04WvvfdeK8X//cQqzTAbZthWda0PjXeKDKI7SZP8UQAXL65igBSrbi0l9xxwVX16WURDcIL67i
JlJmeoDu0NOclb+uT2FhaF1GyRrGurSJ20T+rA5CgbOsg3+t/O6FGKDrJU25k/eWQJ+5KetvIzfu
S/RcQANl7SxeGv9slw9HWTfUhIHMs4sMdP9nQYIcfusnIF+dysb+cn2BFmys68lZICRnjp3kUT5k
8ktjGSy0c3tEuuj1p3Fyk5NL7Xola134GNPCfgwa1Nh2zTZKUTEIDNt4BF0dJO6t+i5n7kNa5Ssf
Wlg5/fJTgufBclTTRbMtnhjv7tvJ31VW+/P6oi0cX/rFp68TpVoIbUapoapNmcsC/LjOU12UEXHS
7xBPgECb368cYgurpndPuGBigDhD00e9IM8TuvyqsawOqsnAiCun/5x+5CvxZWnZzunIB4cbu9a3
885EVy1elTYM2zJsyEgCl/srt9KF/UjPX/7wBQuE1rmpsHJ04sUDQSvUC/TTvJfrdlka/fz3D6Oj
GmEU84z+LkhAfGVCHtmAxOn62Atro2P6+8qain42M8i0sAYXrmYKLPCL7KwhXWtlWvqE9vOt81OS
AOHlkVbv3Hj21bgZ6/g22+ro/TJrfegSluh9Q5vlnpdmvm2F8MADwdbewxaOJx3FP/gCsM6MSZBe
SslBpV3Sl95jflDhKN4qEDV2KJq2RWiPHK1hs1X5t90WXS2ZdTIqY0YmdgSz8rdqyj7FTYNtmKx4
7ZJhtLg19Cne0ecBvXtuDnQ3itN70zebgPtiWrkaLbiujh833JYh5S/dY2Fa3TaJ6bBvh1asQGrO
G/hCQqZjx8eyVlwRwY6gtAqL7DE2XZB3VsghVnbe0ge0oyoTFKjFnFRR248t3uotMvwoAMf/6Vo0
3oNLM91f34ZL66SFqMlRICAEPDailVPvDTt273KFJp/bRtfC01CM4KDK3DKaREvB7M5A52MN9YoV
ln77+e8fwlMz2HHi13EWdV3yIOnw5rCbACbE1jW3/JSWHbCCeWQW5M1SgtwlFnQ1Se98a5l7U28I
vmL/PYGpK62a+aKPFBrrgriN/0u4/FIl3soCLZyrjraN255VbiI8I2q7dPjPmyp/X01z+qMeHHlf
QpDkgRZWk+Ce3fGV/GfpHqxz+9Vz4XhKgcurk3hOULHLwi4ZfzoAyBoe2dl96x7G2QBFjfejI8X7
TY6mY8dVb1PX95Fat6p+LFP51tByZSsuLKKOHbemvDZKE9QYeAiQYZ5aEK9wk/u5nd6zmX0FOdld
LpqVCv1CbqKT++GFLhmAKmxAmM+3onUBnSn2fgpt5enFarLptsNXZ/kz7bZTVtnjM37znjDyLcnF
cx7Ha9J+S9PQ9n3Pq9R0lQHtc5TUpgLsmg5E8XqoVsxvVnxjaUqHkBtTz0BijFmwvni2WQapM1G8
uCn9fd2plmahlQwEUKR4SWixSqwcArPwngzferIsetf1Z1W5JrnRHFocUDkU/jqAsqKpYNVe5JOD
zprU2pE0S25p3SE20UJB0fRlOzsO2HGcxtsYUEJsiAXsJ+rcty2WdqbTIZYWkH9NhNbnPiiV8d6z
fOfMAwsEJMnG1lvZIgvJgw4gr7LMywqJ221rPdcUYOevefZ2fQ5/QJwXznUdPC6NIcsMt+wjL2nl
fTbl6HmmU093Ex/U757U5aazi+4Fz3LkSwyhkc+uaOh2dKAjpHLmHYC+6nfc9J1tSg0ZMo5u+YQZ
8gQWOvLz+q9cCEg6tDwu5iKx4hilMl8dU0KhDmK8EdndZWYcVgO9h7zKGlfi0mJr6YFDp5GVUHKI
ckL3uRCBO9O9aubN9aksDa/FiQ4PfbVNHeOYq+Y1y/m7W/du0Ezjj+vjn3/mJXtqGYLvzRb1VBkf
G/sXYy8QJA5E8miPt20qHRjuVcCeCFLEx7x8cLO3zHpmw9fbfrkWEuIkxpns2/ERz0zZxpz7h7lA
pSKz/GeDq7Xy2tL6aFFB5hYAYbbA+vdpOKTxhnff6xSk6WLFAEsG1qKCqizUuGZqHP3ef3AN8Ill
Mj+1RrOGMlhg87F11DctXMOc1BwfIWWFxqWBkDs75UloM7zpBIAhmxvgKcQPBQA0MCA5305eK481
N+rnuR/cbZrO+Z4ZTnXb5UYHiKfSLslkYU1V9nkGrX58v9ruu5Rc6bjwuk1BjqmUcSx7kQc4MlSA
A+oe2klHKAy2Qes599NYmAF6J6sAqq1rPSYLTCW2LsY3OsbM2xQ7KZcZ6HCKzocqce67IhgHr3pq
SzT/c4eyz2XhDRCJtySFBKm5gYiP/zlnNn11ancN+rfgtjrEOCl9aYuzzakDmtiMPLaZ+Q4JuX3J
m8NN+0/HGY9k8njiwooxQFmQ9oGK6mvVfiqaNQ7sheRCRxrjUdCFlq8FElrfemDTT8egQZH0W3NI
A3pjBqODjdsKSvBOXfOIyvlzbw3szhdS7iEh+5DN/amu2XxbCqPjjoXvQ3LVLxOQJDjpgfR9ONAu
h4icvdblc47ZF2L5nz3x4bZXuBL6xF6KfSXd5pjGBLJOLLvxRq9Dj1EOtAYXfL7Hqfne0F8xOGht
66kEGf91f1owtw4grtCmL6yYxkcu1StPEjRqAZC/QRPJdzMlkRnX/e76lxZCro4ilgwKWWSQxhGV
aLkpLX5W2mjNwJpStr3+iYUMxDzvyw+mYKZvVePgxEcpobAB5MdbLvt7kAadrJ6/FGAbQzvTyreW
Fu48zQ/fSoeiccsWC5cRHiqiEG9+uMWvROaBY3+6Pp+FeKIzzs2F27m4BeGwzYawcLJAhpNVh+Uw
rCTH5x97wXd1uRWS+yCWmjzvCMov8DWEbQ5RPadfGX1hZ+iEcgL8KLWa8fMLZR9dBTk34axUEJZW
X0sQiN0UwksS/5jzpDvknthQQR+oyF5bv1EQ47VWTLC0QlqiMLIKKJgC4dAup+xtdA1vk5Am/xzP
8OTrVr48F0vnrONFI/2C1Wkk/dfUfc3L8kjUt9T+Dk3ElVPjcsXW0onrEhMq10TYKSim1Ltr8rDO
iwPYBmBwpsD+YEPofOwOBvCyK7a/vG6WzmQneDGlA3B9xyyOuvI+cawAt5EbB9f2ue8bpJqAtony
+ufcWaGlvjNrjbri8qazdKq6KiM9pB2bNKrODB9y5zRmiL62oKyMlZ9/OUxZvpb9x8RqBjUgTbB9
3Cr8hH0yiftNDfz7XNpPFsNaSb96uu5dC9MhWsKuXDL14BVMImXUQBHtqNsEg3PX0pWduJCBWfoN
vqtTO66TpoqGAgj+OYafhT3AoizwZ0b3WUwUDzjNamczJqQCam0oUnGI4WwnJsT0zaaeGE6CgBn9
tilrexaSwz6uh6KIpt7aS2H9VzudHQrcuYLBUmtOuLCw+n3fJQOVvYHMIospZEfRvGCOx9J4HFaZ
r5a+cA4YH44YEM5nTdxUSWS6p6S5Q4kSMgBJUA7v19dpIfDY5+9+GF+VVd5C+DuJbCfpNpB6+6xG
dcJ95VB6fFdl6ib4MEGH198f6pK6rc3BySLkYknApvwNxA4//cxbK1RdPmksvdM6nazM6XiZRZ70
9wziUdSJV8o6S0Ygf/92cMHJHF0ACdqqxk+J3dkPzYQznsxpFSqcQpvrtlj6jLZN08asJtSGk8hn
49aZ3/DYu7emT4n1/fr4SyukHZhNx8A5PRRJNMr/0OcX9MPahWEh0v/p/v/gRchPs2GcMLJv/cri
Z798t2475S39Dl0JmhStXycRLX/SGeVBPzuY3p6I9KGQK/FxYWH0azEZwLinxjyJpJlAadUKabrm
9gunrn4rti3WVonqRSTLqeABbSCwQNmUHBKftq/O2NC7uJji5yHxhyTgILVa8dmlOWkbG1ropWnF
PQcxQFnfxwTilBBZTnbXXWnB4Hpalw7jaBsNCImB5g1yiz543RcxWC/XR/9D7/JvTmqZmqeOJckq
BYaiqGxywFO99LdtuNWuiCscMbbXbWKH7V0Ba022V2yQ2HybSqPeAnUPStehejRMFlrEf5kA/wZE
OrECd6IvadvcVSlAzTbIDJoKnBKNEziMNIGTuy/SE1/cGfVVzsawTp27WqS/cjpuJquAGjsBNBLq
zIEHcraVJGBhFfVaQdUiseyQw0YzMxO0QFXPo7JryDqnK06wUJSBcM7fkauBIjLzXWhrcuic2ObG
B+F4Du0IHOE7nuT3vqPeeK7CMlmpDS65nRYq+66JB4T5NGppemqHfJeY6UqWsbSVtPDoT2Ly+gRz
gaJHSKT5NR/7/ejGGwtExY5hfqc034+r70RLxtF8sOpw9noNSaOiNw5WOe/AZbbhU3JjzNESFDDu
iTp3MLz04p1bc5wr5Pf17bNgA71eADm3vEYzQBqZ47eu+TyYbXB94AUL6IUCwzeqkltIiyHllkPB
gAk3TKBF2mFnKP/RN/jQB9JO1VfWG/MpbcEJtLn+6YU8Ra8cNBYz667BEdw1Mgn6DNDOcUruuIHW
2hrYZdIMa2XbpeXTIqfpGhRdOue7WA42T1GR0EW4u23L63T1aTWI1MtnVL3EiN2IJlRodzfVStF/
aZXOU/pwDgMiauS0ruCzHtnUrL8ru3wOwI67LxswapjK+nKbObRtXhhjV08EVzu07Uj5K23ckKLT
2ZIiMLt+xeZ/DslLx4C2RyzlgL3VwmK5TYGSMnchNj7I+aEB/OgBnGxZaNHB33AzwUtu6fxCyfU7
WjHeeANFO1WD+KQXRrKRI3nN6IDSSeXkK1vh8kpD/+Hvla6mBMn/UGMB0M6wMaSqng05ycgzvObk
TLl6TSZqrlzdL3ukqV/dY5dKAiosHlm5uldSHaderXjM5Shn6nf0FHwMbpdhaN+p0XLwMjc/M7Ym
QbO0SNpOsiEINggLWUIrDjZEvtV8Fp/6FKskrH2+v+6KS4tzntkHn2fMZunkZWnUe+P8qlBO7AIn
nc3j9eGX5qBtqYyVYuqA9Iya5pnHEF2Lny2vCBzibyqxBjhc+oi2nTw8yGZQFkJgbdibLMRjFkuQ
NM9A6rvkNQWo9fpklqytHaEAubSCQWY1quynVInQBf3NaK7185/N+u92RaH1b0uYingQaGlx9jvd
TzJ/532egIMxsszbbvXA3f39hRzAud6exnN20Rwp/zUWuHaPKiDdGi5zwRJ6q5iUI2QDxiSNqOrb
PazsfWpHMZ6qzCJvU8JGPLoXxVqiu7BieutYkqVZJf7n7EqW6+S57RNRJUAINAVO776JnUxUjpOI
HgSi09Pfdb6Rf66PqfIs5VTBQc3W1t6r8RGve9FcwYPywEf15oKDXk75mkD1hf2xpJDxzORcGds6
mKqFh12gh+wWTcB0+/WSuvT4xR73HDBD4ThjHWiS/7Xl9JqS4nvXSrLkkNE0TwICV/qD72a/Mibe
Rze7mfj48L2fvtjabh1QYxyU7xtuYphonCBMu/LoCxvt/1HHkom1voMuREW9GEK7MZ3miDfuSsy7
tG4W+9gBeT0dygADI4NrWfVbmpt8Y9X8EToXQ/j18Fz6hsV2npTltbS3xEHo3wXvw1rdEvP+vWcv
NnJd9IFVT0QckCeSSNbB8Kiymt6SfvoeCJos+WAZJCI5Lh/WoU29Q25aVB75PU/5yrlwAY9Dlqww
ZvmJ7Ta5i3qTW93O/ZyjP+DRLVCTHlQX8OJOyDYaprmMzVS4yFdn/ydRdiGglAalRdvK3f0Ese+T
hMrjYWR+cMqnBkzJjCdsJeJf2J5LtHSPIrkYc+hqaeXNcQeD1bBw13pTnxexyVKEm/dlD1t7rzqW
wve3HvSkN0VKySEjoGORRLVbA/SojJKs6lfy5wuvXFqABJPo0kyIBNB2dlXBjDykWv2CPNF7IeTd
ZCc3fTnff2uRLk1ARlaDKCMmlFDKXzKt9qqgW4usEMYv7C7//PcPacsk51mzjMsjpieLhwBQwYkA
re/b1P3WhZkszReN7l3w6qV1yG33YEtioTyt0SWhR8rdn6Ou9+087uCVtPl6vC5EJX+RxYyq9Qqo
cIvD1O6NQLrX/HLLFzZ8r1NJllTGjrNBQB0b7dYc3cqszCOTVMeOF29f//4LZ/+SypgGRnqej/Og
pBM7eqNb31vDqPaypnI/9qwJCzV8j65KlvjqVDDbycsS+rZdf98E5B4usGv39Atra4mtZjyZAtjE
4gY+uiFsbELkSNEEmOvX43Tp8Yvg3TjEdtvChxlH3UVe8Sp8K9K4oH3r6Uu4NErgXRn0ln/sneRG
BONtMCebaZIrR+fnNQyy5KXBNMtqRYCGB/rHD2kZFNHguPdkbu+Ik73lpbmT7vhG7Wkt/7qwK5b8
NGYayeeuBi4KO+GBUeUe7Sz10xASfk4MkeM1RfcL07JkqnHZ6zZtAMurivTAClKDcS9/+op/b3sv
uWkGvi6kc8+ooFofoGT7msAvIKpSOB9QMaxZvVwarvPfP8TFwc6nLD+DdYLgMalfJ91vK/aINtg3
v+I8eh+e30yCw3oRrYpODJHRe8h23HQeDDYaupIZ/Ie+/+QetNTrYCiOuIqgtDdGr/LUPYijv83B
tZSRUCHg8nG9S7YFtHki+yU/mj2PhsiOmofujjzxv+gKvJyr2HF7rI7DFJWPzW4+kZe1O9SFmjBZ
8pYz4iZVB/vqoxX4CWwFchkVNO3fZ98pf3Cwum5rx+rfq1raQygrFew9q+x+fWt3e+fY+2H4ydgq
izSApVr0wWbXpHnS3goR9FKqs1g5c6t5ZXKsnNqB/Y4XDNm7ZCP78fUPv7Au/x8nkCYmaOksAG/U
eagrUYfGGNhNo2Nvku+lxUuLn4IOpqSkwQlXOu1zMhrzIr3C0tDrT/nKKXchTCzJgax2qgmiGcGB
Demedy8BpxErePy9YVrcTCiBADFqAOwA//J96va/J6V/cLd8pO2wsoMvfMCSGT/6STvAeBt1BRA4
ANDeF+oOeLWVWtvnWoEuWTLhcSnMBmMmKF0WMykiIiggpXY/9yE0MyCrM5g5qkWaXYlZVIeSt+V1
6ktvD7fg7jknoxdZMBI+1qTo76ahgpo6ZGDDickh6uDYDSp0+rvBrtsCdpec5lHnK+NyYf0vqfW1
ytDogT/psS7pb1loOHzx6u7rab0w5ktufdNTe6AZKnm0kYCpB1HQPfX5GiHy0t46J/sfgkKfYdk0
yrNAiCx/O7oK9lOt21vkSPkvYWp/ZW1++hGOv4TEZzUh0NUo+BHeBX+I1d7TgTzP3Pv99Rh9Ov54
/GLp9xUQNtbU6dPUXoMu4MzfCQp47uIeXuTghCcA0p181LoDCSknt90ItebH9eng4/GLbM6fYbVQ
TkKfGJQ64JUV2a2LNetvFfmeLrm/BGjTjAq/kRB45vMN9SGHZgws+/yo71eC84WhXzZSx8bTaqgw
9KZXcBm4L6ftt+Z02T/Fii8b19b6hBbywdbmKYCM6Eqie2HglyjrXiV66iWHMmV763q3qQOebgto
VLmWSV96wWJBijRXfCzc9KQNeyw69x+tg33SNqcutx+/Nz6LtdmME0vGzs3gUezOm7ww7oamg7cS
0S59wGJpTjaH13dbqWPKqdyUHWB+oNQ5TxT2g8/Gt9fIuhcCw7JhmlndxGcYEZzcDpRp60nXPCJs
pQd/4SOWTdPBEbCOclJUeYYBClVFDZahfGq6fAtR/LWpvvQFi7QKGuaIbAzr1Gm3iJ8hg5uH+Bbj
3vGXkGpJjMRlnOiT5i4QfeB4hDBbGmLapN/JSfCG82d9OAAcBSngJmgRIJiJu3nntsiNix9fr9FL
E3AOGh8fDk12uwyUPjXz1jfbdo7HZFNm26+ffiH0LOHTY6nmPGGIbUMqIujzhK69co+49LsX27ex
g4J4jq1PlboP/DvCfiug2tfqD58WOzDki53rgnY9F7ApPklrbLeB5n3ccyA460JWMYUl8z5DRh1/
PUifVu3wssVGHo0zDppikFwISsdZN+cwrnT+mMQBeX2Q3h+37qqND1WBldLX57PClu1ZN8/KeggM
vi5tbhLLOiJF+07H1GHLZmxdQJgJWiYaVmDNPu08ELfGHWD6KzHv8+sZnr/Yyp3JLIXQpiFOHTcQ
ZatCDeumbXelu22dgOsffT0nn4cMtnTCoLKQY6pKfRozAEpLHMlGdSeWrAzTp3UWfMZyS8Pgp2tG
VR+nEujVQlrNQace2fGqs+Mk6yl8iCs3IkNdH5lrvimWyZbA6oQRt5VtJU8BXHyS0G2a+W9QsuRJ
aLhXhFVdQi6364atnYnkxiLnu7/u0n7jlZ11NEHl73JF8tCXqnwnk5hh74j19eYzUu/hJFnBytgL
5qMH9OeLrobhrWjK5mdRDZ2E7FyZXnsu9lJt1VZUuP7w3GXaT29Gr1UH2trp69ez93lwgBXO/wa1
XnsD1RIqKGOi71srjdzp18ztq6JbCckX5i9YRB8n6OpBdTAzmDwW7K0RgDsuIB+nk8SOoKaZH1An
U6+AJ8OaMG36lWT3wnctLUdy7bOutR1+IMaQHWV1+jQ5LYSjBqqc53l29coAfh7/2NLeHNhB2+sG
mx9yYNFfWsWteCZp8NgNQWOF5Uxy9Pq1v+a5dWG3LWvLE3OtPptYcIDw9HgUsuBD6A0aUAWp4FP6
9aL4D9D//ypPDltKLlWek86Jrf2DGcqYi98jtFSlkYeEsVCOsFFIQgKr5MaOxsSKHP5mZ7CVhfi+
X+0MMDyzdUrb64A/OgqM6iZS/Q9B4ZJzgKFBSL3bDO5dqnpqihdf2GEPpdjCrMzH50cEo+cF8eGU
HrUlmt4rzdV/fnvj9B74mY4yWAlGdkYP3lwEW2HI769H6sJ0LKEKPOO08jy7OvqyC+BK6dgbcJi9
jVE9Wem8XXrF4swbrKE2XRsA+ds0UN9xUmCKbZIUsRIOWxm0C+9YohU6Pci5r0Ds4CJ5c3IRB75t
h6MG1uvrcbqwS5YAhWzu0IAPkuCQ1cGBpI8zRPN1M4el/OENazDYC3t+iVCwg7yYyt7zD01gX+VO
Gfasi+s8wWEUrJxGnzNUwCZZLC/WE5I6rcSHmLmiURHoNirGOdv3EoWSmbH8yq/IHKuW2Fu7T9mW
JNqF07iNnB32mTEN2JpIwoXkZAlrgEY/HNpcyz+Uer4dtAQeeU3q9dKCOL/ywy6qu5R1hZ14B5fP
92KqTaSBbAdnfrr7ekFcesEibRTDpIaBYTEI6IsnRoQNwLdmXJMZv7QUFpuGaMraQZXBAdjSqMmv
eW9dDW21pdla8+rCG5awgASZmpB9ERxMbu49Nse2z1Bp6rdiWiXUXpjgJTRAIn2rqiANDmPG76q+
vSVq+PGt8V/2v/NWt5PXcfcgoW85leBTCvwziL/39MUuyfpKi7EPXGz3MVSEhaV/XUxrRrSfQyYc
tux5p27QZV6Q0wNzGtWESVvU1jbIgiyPaA8kBIwoUWmNYfNaHDyAsO7AQbLtLTpbuQ4HB+7hcGAW
TdzANRDUXoBNJZwcQgl/zNjqWm/bz51cGehLc7jYSSLoetEn1D0AkvEjIRBQm73+4ethvhBVl41y
VjZOVRUemvK1syVTGnHxE1ogO2WNkdc8f+8liwRuogK82MCBzx6Ib1CSfaUaA1hl3p1V1QlUEJI1
pY5Ln7PYtDqFDKrrpFDkax1YNxazhjJB3ccFb+V7bWy9K+siW8FNXNi/y3YqtTxF0biihwAKYttE
CIg9z5pGIGiZGIn92oFxDmifpVLnPOVDJFXaygJlwaZwbCETt4FIXAK8JNPqFnnvVIV2X8lbXnZe
6OcCLVDLr+uty7zq0UlFufl6Di997HnEP/wIGEjYsOCDRHY5efctZ7vMmbdC+TtVrXVTLr3i/PcP
r4CwGxRPMHiHTHkNuJHdO/jxdpiME8dFZ00u8oJJBlv2RLOUzZDdsuExP/m5EzoqYe/uQFwdzhJI
+NpiXkSa0d62ptex66bqsXF8Nwl9J5HfkhZDery4NI2DWwUys6AkDUOFx1yW1rbXGfhDXDgr/c2L
H7rYdknAaui1jNgMs7+zGXx8XXfjwK40a+7a4l3L+3ro46yv35XKV6odl+ZwcSjXuC+1FShPh9yb
HpJZv9pBuk10BQd0vkZku3DwL7tLczl4SkPh8zBocuIFoM+ZnNOwo/Lf12v9wguWLSZnQF0FHi3D
lWMfubwavJP2V5KWC7F8Kd7sT6UIhK2Gq2p+rBsCz1L3ewfmsp2tba7TUuJH0/5BTceZ3LTW/uvx
uDCpS7VmXvV5mVvdcNWVCfq/tywoNsSCbKFZM6W99IbzTHzY+mgVIkmpMCxu+mDMny5No6l7T4lY
iV6ft1Khcrg8Q+3WCM+qh6sib+Cpm9wp+BXVZN7rckTiqCIK90c6NZGeTOjzMfR9JDUFhGphsjDC
oMO2g93oga5mO1HR0Xsjyw1aU7Fx19AQ/7W5Ponzy3a4L8s28EHLuXLyZHodFPdigAgKqCKgpJfU
KBTB1T7fgLRTbxs1kzdTS1hSZYwiTBXzcDMWjXkSHJXrsE48N4KmV/HD8Wo9bbgvFESIGOU72gX8
6euF8elqdgk9V2w+TJvqXOPoRJRHByYw19Ju+b6BYf3KpH1a98HTF+deWkMoAE6XgJ74s25DOB+U
18Do2ru2VFNcBkNy/szil+6rGaWDZly5Ln+aROC9i6NOtz2hWQFJAugmkhOxZjjdiMT5aWXltM/a
fjr4zbjmWnDpZecd8WEI7WEc4Wdps+PI+KEpUNpiMcSdN74Lo3G2soEvzdNie1XVqIRg2XxyXd+9
LqezyXrrVYevV8Gnmxfjtdhblhka6luKnKaabNLmNxkezVyGPG+/c/XHCxaHpQML566fPHMq53KD
SBRpbsKyLY6q9gCIWEnnLszEUu0TrGgiHcPgxD4zuMK7/GfC62gexG6Aj24xifDr4br0nsVkeG0i
dK9rckx18ZIWkLUN2ImPwbabJOhU5vnr11yY86XsZ5K2vgcJRPfYF6INpZ3vsAJWbg2Xnr2YEMzs
OIysUSczKGdDGmlCD+WelRziPBD/Lw66ZKkRUqZJIOrcxQAV5prUQ9yS+VbArud7A7NIUZhlB7XJ
+/QEqeKt0cGpdayV0/3SL19cPwix6gBqxdOx1dVz04Lv3brXAm5oX//yzxsyLm6Y/xssYHNb5n7i
jUc5gSnuZgN6GO4/45cVZLiqG00gBSHhqBLCGn1rJd9yQsRrF4G454VSlTDT0bbeGLC7SfNo09fa
QQW2MLuvv+0/7OYns77U64S7q0/nbiZHJX2IhYq6MTAI4nnUCDPedmIu/nlJV+38ypt2WU+G/TyX
3lUx9tPTbJU8KoC5OzKHc/hHIXGvIB23z6dBvo3E/a+maoMNQJz7LgXjSOnG2gcFMDJhV4HgJvrB
vZe+l0TayYNdbgrU3pTFY5SHrY12bRY7he3fja1wNnWgsn3jpxvtVe9zwqetB/GQuzmtJrCaOGtF
hL9mO3B1y1fYlBFclvQQKV3YgOrBW/BEh1G+kKDjQIxxO+77wmx9NYsYaQfqQKZmaHEo9lBp139x
CCrPqduqUI2jG6Wga+9sEmQbP7UDnBnBAO0B0zUReHDWxtWjvgawEQsPgLHNyux8viWXeKXe6eTM
m2k6qkk+d35yUk3zCJOTm4l+z3qNLDFLXjeXaN5M8BIfaDy4dGd3RWT1Mv76Cy7uncW2D+reRZ/R
709NMsZpVuqrWs404jnfQmDwYHRxw9L+X2YnCjT+1FkZuQvRfqlqU1tk4kwgJIjKObXCdWFDABl8
XQYARZduukWJac3R5tK7zmHpQy6RGtCA1OTAhnekv8vZ3ZUNDGQDu4Y2Y1GhpwKw69ej+V+d7LPd
ujjzU1gdcSBJklM7yQI6YVVTRn7mJDuY0rj7Upp+22EktyZLvb8BmpfbZvLljuc5gqLtWU8dHH32
smzsPYHl3q2j1PDM7SC4y3o9BREED/o7PiS9HXIhkyFUCYUDPKpUwWaecz9kAUQ1Z5bjAusOWQzH
jfxO9o5B657SvUdcF9Vyd3B2cIfMr9J0yLc8yP0jhflumPY9RJeBhz85bkOuS9b2ZcRVPm4CNh5M
T9G9sOJOOuVNZtnyZDw/3QdmyuM+NQPkZbNxPzty2sKwMNsUE+w+iryboDnD6rtsSOiWToXaOunw
MytMuqeuqF9FVsBO1E3qKKtcemintorLsSpjSd36yBHRYoKzKXTlEIRnPNZtIot2Q1WAFsTgytCa
RLPtOXw1v57EC6f4Em7XucxKhFOkp9Tmt61P7sCXX1n1Fx69lMrRUy4qmevxVMghdMnzINNvPnlx
FpGmtWsJtVz4pyZ3QC1VUTVQuZJoXvrZ5431YQNxkdlT03Uj0IGnrqniflgbkPMW/GS/LHGHmiSO
ZaGAdMqYus/TdJ9r9xbuU99LPJaow0JS37QKwXMk9G30ZTySoID+Qfc9YU6yRB9qK3FYZfHhVAt5
Pw3qClz0Dhfn8rkq03rHZlB7vl6Vl0ZqkVuSWTtdl9HkBMTyizLWvracvUqc72V/S61XBzALIoc2
gZ8467aQ3qExtxRbAf5fuAr9V4r7sIBYRaSf115ycvo2LvtfRXWTIeI10Jn73ugsMkwELgZKAZZ/
Xf8r63w78501r9FqYI79+TJdwg+TvNae6qg4Mntu8g0jrXU3dFzsNajmd2OX18j5/STfwtFO/StG
qyeHzuLTH9M0QxX6lIOshBOo+euO8/QKdofu4GNRUxSLZp2+zn0w/hprirtiFeR5lGZAHGRKlrHV
9KB4eFCVD4eW0DuSWf52rh1n7yvVbJjbOlfS6Omugk7+nQ7s9FRgUT43bj5tO+hJ3fk0kNsRxOlY
UWK9+h6p3/KhhWWdJmfOcAHBHMg2ZZthmPSPpCh1E04Vbvphl+bdDc+9NKazX+5Su4U9YJJYW+o5
OaJjmv2EJgIE7GFBsBXNAEfEwmLVLnXMWWEjn2+DIp923JqLv6MIrFs12PMd6XR2LPq03biqQAXb
Etapmim9t63etSHnMsDeLpMd7iBqvMlIATvApGzN1h5FuWWzzm/hPu5sRknLKzb39c9JW82OlGXy
z5k75wpW3j8yoG92XTIfnLy7HuZcxhbsa+PMMk3ckSzZKuiSRja3wfytgxvpd1dMNFUoiHl1gKeJ
C6VRiOybaFB1uh/J1IZD4A1HUALrLYihkCJnxGw9WV8VuH6HrSz3dmIOM3x9C68/lMAFohBo/tSj
d51M6hnew+m5+9BCc7svY9hlFLApmyxk5c5j6QJnYg0uCducJrsy4XclhxMo9fkro0A52V61rbqG
wnfXSSIyp/dW4YM5WJVzlMnqR5vpNEyoOpFzW5ZWfI7TnKa4fs54TQvXMKhe86hs5ne7bHbGaf9q
6f1kUt35EmgBzPqBQGUztGR6cOA1EzNO+sgZrDcNqhcUu5SJxVnStjHMjYxdII2g+RSniboFJoTC
VLshtx5oHyGdHXdTp952nurbGQq8Vwi670bkD6qv7irViLgvJvx35ry5Q3Nl1e4T7Wj9kBHvDcgi
FdoKlcfBqwh2mibbuXL9f6Qtbl0m09B1xjZMSQt7cws4oN6k/Ch9CklcAGbEXPUhG5iK675/VEaj
FjZXB5cgYI7F4CPB5P+mmftA9dQPfmX9qpkzIRDpK9iyvHGveJjcBihR/ZwE8kfee38072DBSror
u/L/TGchG4+0PEpSjacR2kdzT3asD0xYBQINKFpciTqRsQ2NmQ2Y7bCzYPZ7PtfR2cs39EqS4Vql
bqC9evBo/mCN2X7Ki5ehhGet3bdbqfh1WZg7Mjc/q9Jcd9SawloOx8rFJMMp9spN0FgNcuJsoA7W
xoMv3RiJbBu7Cb1RMvkdeN7DxJynRtJD5/l3yDvrqCLuNfi5GeRS7TQcJn6A21jY6vrWqdSDo801
gyB2c26VeT2oQSa4dv3pSSn3pCu+ERq4o2x+djLkFaRxII9P5ZGy6l52095KcFMTdAvA6h+NsyTy
unqLHjLwfR15go3dvy6zX9sJdlQ1tHIiF8JdoT3k161ft3sY5GAjeKMIZQm1dNVmQ9Q7zi2RPAKR
x1y1gvdbBpZmDA2TmPrssQz8uCoryKRiPSGm2RvwacwmI+WfMimvHEFusFSrEF6zfgTvkhdZilgI
vuW5VGFtNzsBBxbjOHfB3L7W/aTiACovcde4sU9lgnCNlJrWf2qVv7XJtMtbz4m6VMaFN21hp0r2
poVJtYZSPZk3HjTMQ61HOL0UqIAbRu+oB0eNrGzuK5mwuML1BleBed94aCy5xW+jcfcdmz6Jctq+
QW72OXOLLkzh+gj96OkNgt8K+1L654KG3Po+cKYBEbjOyvmW28mhQaSgCQS+FMRD9oUQcyhqcZ02
HArqxhymsZyvfbSxw8LRd6KZby1gTsKRsB+NhQVUVny8U7MXzs58ZxF+DQ0ljPq8qYR+1K7zK1eW
+9gV6fRWVi7mJ5Uk7JwsDemoTmpI3qd8ehDM2WVMRw3upIe+Fa89FkiYzup6QoDESTL9s0hxzaTz
PNp2G3mO2AEGie6Bb21a5p0awR5oOcFqdoAIIG4Kz+lcQltXGdiDqqLcBqP9026t6z61TzUqF1Hq
2VtWt/zKgajGxk4Rt7X0N43B7XgElkPZ0JLwSnmQHY9TWXenEir20JZSCL49Tj/Dj4GxfvatfTXQ
4A8Y+HeTAYKtIr9zBUQvUcXvoG9/8B5yENRTGyr6XUKzZzgHHKvKODsaAFzTkf7WyycCC1vAeRqU
Er0WnROczmGl2mHnw2kmdM/usMXs3jhdcjIQYAsTZd4EHR8VgS4VNLrQlO/ueK2cUKTdqzMqjVng
sAsr2SvYzgekFGiyDuSKcAQ9RnoSe20+buGm+xdqQUHEmlFHSYmv63v+F+Qg6Ggx65r56S4PzFVg
iT8Z7I7CgXTI3bPgcfCS+9wk9y3cQUIp5mPbtHXcuCXuYGnhntqi4ZGZtIbhtLiVWC1oJUo38ufk
N1CtKjQdTvg5ABgCg0/hcGDuISNVhUNfvTopzZ6smZZRnYy3TUkh2dhsLWc41FhXk5PmiNKKhZ2d
YlU3KPMMJM+i1AEpojTiRbc4XNsAJbuRlM/om97Isb4uMpxobf2QNMXGHlAfGoAFalKzzxLP3+el
xj3QY29+6j35etyVZWah8wnYip5dJ2rBuguDxt7YpXgoOboK2MARJakdSl3faOgex11ryrBpyRi5
dlejetufbcQdeGSIQUUdb8wWi2cKh1m+TBY9Ud1tmoGTSPj1PXSu40bRP2yYHorEcqDcaukob/oK
090+GfAIgxabD4UHNywGiiILDpLEgB+pg3Kn0HcPa+P+aBL7d03Zqenqx2rA8qkSN56mfu/kDHU5
vpsmCNm3HEWvdEIrC75ym7EEa0VIcyIkT8JC0L8JYIeh7NF6qnsJRVNQTey8LzdDU0/Xs8WKm1QB
QZAKHWw6z0P3u4dWq1DvzszTTY9ojF5f2fylHmwNYjXKNsMab9JHkbVbWJKjBqW7sBrTGw+qIlCn
fHET9qpgNhmnxlwPenxpeudRMXw+scSDTcsgGuj4HAT8Z+amYyQIONZwfYrHoMNEZaWFcx2S8ETx
NzN11xWkI4CquMoYg+KWRrKRQkAK6Ga2ZXZZDaFovIoh/wHzohJ2fmJ5hcURlN1OWqq5dUBxGyHW
inCpc4k5Upmioc6Y9V65QVLGkHZsRdxWGPdkhsBjRCxaQz1n0EXoVW0GZ6hJnFWcodGQNYSSqOtT
YiKGLKCMWqT4L0HvwxOUeTnyA5CM692cmfK+AOryGpaA6UMODvs1yj71Y6JoucstL32gNooKYYom
gYhKy2+7kOaE3xUmUC+DI5sr4maovbpIWHal5fZ3GeXjH5aDhBYntdOrKEEmtrdbuz0UypIYMdsI
dvJxQUfDlgj/1jUINLKA09XB2PPoPbqd1VRRjcPzRyoSHikD223Agq3BDnWLNQHfHjvJ44oy2MIE
Qgzvdmf6G6EMUDRzycY7g1/6AnQBf//WdW3JuHJ7StNO1WgIFN6PNMdlZK7Sn+i/NfHXL7hQ8luK
UVYeGe08LdWpxoUoc+hh9scH3FNueZHGVkvXGvQXKiNL4hWbG9DBIUVxHG1yDwINMNlkTSPkXLr5
pDaypFxJX9m5herakZ5rYHPFzw7jUCiebPsXViRsx+fX2htWSpcX6gtLFwsnaYPG99PxONInrKDI
J7c8S793PV9SsIToA8noWJ0cWuU5WqBF8uIip05DYEnTlTbQpS9w/rdKNUNJ2O54NR2dOo8zedVY
A9xV683XK+pCCWPJxpLKTdM6ydUZWVPdMHjmnpzSWFedmO6dApLXX7/mv77OZ7O+qGQ0hsOeF5eT
E7lvDrd1E926JD6wOrq19wnC+6mELEDY9SFcIsLI/vvIXh7zx8dst4YJ+XTZoS20aKY1bg/FtT5r
TlU/R8b8pcGVwjW5EI850oxJJCtr4tMBxXvO7/9QE+JJVUDG2alOgfM0I/Dl+X5Iigj+0998waJq
aWsUXOpJNSBFXmcTygc0mr2r2ltjdF76gPPfP3xAUs+QB2gazFSu6n+BjzqClqm+pTVO37K3zDe/
47zeP7wnSBzHLuqiRm3o58CtGxdnb5//Gmf18vWa+3TjYCbOwe3DC4TXFcYD7PrkKbK3qI8Mq219
wHnbNfVM+9N4jFe4//sK7Q9wic2n+pROg4DUdVtGELtGUR8H543vJyQUnFlxW0xBPOssApQTyL9c
yQ1n9by3/ssXTF1GU1Dzq7ws6A1NaLdyWlwagP+j7suW48a1bH+l47yjmgQIEOzocx445KhZsiz7
hSHZMmeQ4Ex+/V1U1blts5TKvn67ERUVIUuZHABsbOy9hlXkQPETqpXRUBx7w/ohMNtdeJF9H+xz
aOITS2pNBcvHAb6vWTlgm4bPWQ+xiZJGd0bRXCgj+6SQ2uc1OSfVcOJh1rQw5GkFBfIAJXUV988a
pYb7pKJ5oJv5nDP9u7sehTr5r6MpyCANNAfzI5nR1aoZ7l0nqGx9PB3ZG6DwbzEQs2XVkyTofGV9
adbHOu2K+5oJcTWEKfDoOpymu7noIWKNrJBtG212mVuXQ7NRlDpf0EOm9y035wqZYw0X4c4xrssl
GRtg9Wz5ZjbBrRY8wcrvrBk9mBiwLDQ7o7zfDRr0tZJnhvKkKfXVMGtwM1Q9wrnNAsfQ6SOcsBxa
tY1XNUYsvK7ou11eaRFDKYr3dwxnztvKsZWX2t08IZmdMMUlzhsNSHmmAxx0YySbqiriDbFU5TFI
8X3F2pNfEyj1PfaKN59zPPn30KnKxxox5LGeWe7X7dh3bl84KIpWhoEuxjAGcUQK+CATfSHhf3Q0
ppRf2XNlXSTlUEiXUrDZfAiw2yhjoCHvqpo6rc+5wyxPDwbSlKztpm+as+zQcODp1NQ3F31hGygK
izzG0TXOqx2jZNzLMDbuki6eHnKoX/i0lhCmkc4T2JPay5Osf1VwCrssW+DoUCYZb4psvrdz8XmA
r80B3liOOy7HHwW43tGIGPFp1O0NBxeBER/1Q6ESL8SLwI85Qf0nFm7tMLbJnCT3nFn1myItr8C2
RsYzRyhAkNuZqjoQkBo1YhtJUWHgaBKl7NLMuPJNp9zbWlVgC9WmX43S9uLelL5hGkvkCb8KkVNf
p2YShDlhKKZJ4JxhrBWgWVy7ZKrwgmf2mSi7BHuhvYwF9nrSy9xvLXY1W3LaqjQJ3aKoNbymnMkb
cUR1GwROGMuhWm9EQ+ejSTpsOq1RCCTyu5oq7o4df3tA8jq3CnrcBHytwUkOyWjZqI/F3IVxc+uW
dozsped16UJuLXEHlOGvaAwUuEjkDVTuWkBBSLgVkLMO4sT8DiBQ8TW1YzDNoFm7rYoxGjxdj/I6
IeZ8TxsMDQQIyEWCaQo7UKvcqcTqt4YRvaaQNNpGLZRbQ+u6qAb0xWHQGLfoJydWlKHebKktjVBg
hNNZtoVRDHwy7MLeNo3RuxLE2gtJuQOxb+C1EhcqN/2h6ow8sJxixK0Xd6wRlxiOxivlVF7OdQWV
S3z159Ik9ygHjrupIM2NnRm568SRdSBlV9Ue5Ee/ZbqI0M6BjGQmyfTcG+NTQ+JqD7Yh/QTzTXS7
UQRzVTE6Adr86Olj8VmgJZqV5+DsfUs4TsxG3XZeK3rHb/ocBL/OmXexBaPb3IGPU2diK5nAvtg3
48hdGovPKsuBIU165sKi+5GVEcpkbIrupgJlKwa53gMTkA1lUZFta6c0sXfOpq95/rnB0X9Lkdy4
cVLm9ylCkFf0Av+TcQuFWZjp5UPyWurwjjhls6OVTLwuB33Khreo56gIygq8epxC/UVkWuzC2oRv
nSA4dtKGupxX9uW0KBuhxYNK7KTHoK4hfy2ErY1tOxca6A0Yp/OUNxejNq1HpmeNilmXowpJitsy
YhZKSOmMSp/tHOxiqjcKrETF0QpqRZNqt6gQQrLS6pfZjzZ8pvvkUpZ1io6TtF4GdMTcSfdgBZlm
DEBBWQcRaHuXHQ73z6pCrUTlWQ4D7x54g9yi8yWc0NPbxoJ9hleIHEjCNjI7rHnKtmrqHL9js94R
e/gRj7CmMiieOQX+30MYhzCbBd6B7LXc131Nvk3Sya/zSmXBVIfpYUD3A02PEVUxL51gzmYNda52
PJT9VQKuC47x6MNdg9SX3o8mrTK3cLJym7Qy9Fk1x4/tSGwgifMWsMaydRGN2m1rYTyZGMlr0xOz
9KCMHjeuhrTiQzHTxCUGZbue2+S5EfGIkh26Hg9FzSsBIvQI/wvVyHbHhJlXQQxWVe6aJVEXMCM0
YFbGHeU5ODjif1F/w1qBahCzhR15JU2rFAivAdD9AceZGkXjiF2juel8Nezxt5yGsMWujhkoRMKB
HG2Wo1bj7cw0OmnT7cf795uf0zvb95rzGue9w9sORxhxW18ku8YV3qZx91hPX6DQqX12Ox/sA9mq
4D4+7IBXyT6PZ6RcTiU/q0OF0mjNlr1QR2KOwKofKnVVWOey2FNfvjpQTCl0L6FnOh7AhLtrWPck
6/CYF+fsVpcD1nuvbZVVhW0jLCMC+Ga02kCH3INs8dUAgxaHoybft7dTN7izOEOfOpHDrSmuxKwc
HI/wpuDZgeBXz2iR5pbcfDwHTmW8qyOFpHQoIUNQHc2w3A2QrXKim8FkN+FUBfkMP9yp2P7elVa5
IutqUQEiqI5hru+GPru2MvKIdDsoaig3amgCG/ru40stA/HeAK3WjO4JfMYUSiQa7DyHf2KhhVCe
Izqd88E9cYU19TWZJ5GGJukPtBhsGLdo6tGiP/TO+ElG4zmA04nD2Jr8GoO+WyVRPh2gJgMl64Od
a7eqIvTxvyV1uPutl7WmwZoNnw1rCMcDGPYHhjJtTTn6yeWBl/OZKXzqbS3//tO5VWrhhO3I0+Os
FipyHAAhAOJJ5Rb968cP8QYUemfI13zY1EQRVheJcayf2JO+mh+yw5AG2Py6p/G5uT44X+BXYpxh
pp0IAGs1aCS8Ka1NozmOIarIrsEsJIIGsLm7RNnpZqribMuIA1Rzzoa3E93YnYnZJ6LBmu8qy2RM
BkPbh4J1+0SwHSSxnj9+h6dm2+pwbUaMWrEziEMSP2VHyJRCthQIqWPT3nx8gRNheS3cMVENmZNu
RqNATdib1SuFRK0b6XPegqe+f7XswzbnRYpc+CD6r33XRts2KcVuprw7U7g8Me5rwuxstDJJoJp+
zGZib/vOrO8Y0eq26qL+mFeAZRNaUoAdpw7wSCfzP35v7w+Mva7JiNhpYiNqgF1LkGsTTZ55rKhn
hhcm+tVjaT5+fJ3355btrCaAMIiTzObgHHL02u1HdPLPFAreh2VRe10nsDOshpn1DjJAN/4OnvkU
edlr8yWhbn6VfWGlB+5x8vJ7j7GaBiUOy9AwxcWc6suYosrw+ePvfT+K2etsaQgtoHuQe0JkcCcT
0L5RoNTj5xyggo8v8P70stcKIbJMSdpRlh+j1rkeePslZ9GPOl7OIRZwO1G2bzS5LOEK+fH1Toz3
WizESULU+5O2P3bmdQUvod+DQFJ7rRBisLkacGLqjw5Bsbiro9ylfOz2oa7PxPtTY7GEgJ92FD3k
tbZiiTCVz4ceuKZjq8fmB5d5d8kLeKH/3hta3txPl4Hn42xIgWpoW6TBpPmu4M79x1/9frCy16XG
ynR0CkW6/mh0Vbi10wzUizjXnLuzA/3TcyvvTaj+7xujvd6rCk1BnYIm9TGsABolVRResLCO79sx
4k/zgG60grzBHvWC4hFVLutRAeXwInM7CVGUsqreHdIib5FGRR28LyWguZEIL7Ruh0DH4+hbhc62
NtRtjp2ToeTVxNHWsGcIXqMqIC9gYwi93zFqqhuBg1yQtlp/g5NVX3nE6If9GMokMOxaAkVAxou0
nQi4xTXbRNCfvjHHekmnC/tm7rjxVY1z1vs6geU9umswD+dg2H+JS6e+aauEB2hVDo8xnEIJijGl
/FymhgQQDgSWeYZctkuaGKD9IUojd5ROEVgNHa80egO7eCzH5zg0uvsmjZ2jMnR8g3NE7A/FPMJr
G8kLXDHUNUTMoGHMkx7fNYWX4BCFXqT7sfEMgN/cqkMpRqk02xaaJ1481c8qqprbRA1mgMZD9Wz1
WgdhysAvmFHUAuIn3Koyc25k1ZLjCHHFXckbaw8+T+XhfTdebpjAq7az9TnWMaBvjsLpOqptH9QF
y0WJNNw0fQJI2hDWm6k2yi0KKaVvggqwiRIYeQtSDw8JA3G4rGfHA+wH4zlQJw0GOk9BCGNxn9oV
D9Kwyu+NqijQf4GreYTSES5M0j1khRsvLGt4sBQ0+RSHZhn0DqM3TmJTwMnQDFBRDWQXqaqAGf1T
6vTllpWs9Eesxo2KRXNjjEV6SMc4vR7MwglklBfAeWWAc6Xd10EO7XULSxJgCkv2XdZl/tRmof5e
GYMOqnzqGIoB3W/5qVN7nUZNA3SvI9RKkNxcdIBYKcA69W+K1thrdw0WU1kbHGt7ar+N5q0cz2zQ
J2LGOoFqgCSdzEnlx8SZo11MEhSySGy8wCPbPBcxTmwKa1MHuMR2Jm2hZUitLx0HzmsOz7TH3uh2
74SidfrEpkw3E4Tajk0A7dB9vwcK/MCOYriEzVXxSfraR00maPb91XQ/fuo/WS8woKteo2uyD4PH
My/xxC679nYYQjpllGAbt9MLmr4aSNhIdR/1gxtq5ZkGMN7Jmeh7YrzEktD9tH2Y2LIVgNb9Ec1N
IK5T165KlL/O+Tu8kRfee6HL7vjT96d57dg5t/FCWaeD1pTG0xh1xRVkuYRPCE+DdkrhXsm4HeSx
nvwyDImvlpaHGIf50wj3DECEyuwMe+BEorrWzOtyjt6LydojlN3R7LmFthDEx2Y3yR9k0Z6ZRqcu
stqTB8obkwPXdGzQe8jJC6q1EPdEQEtesOTOjNz7bDtqr/VN2iqioaSkOQIorfeq1c12kmL20hRe
dubckY05zbFPTcu4mrsZ5eoEeNePU4NTT0hXw9r3dQuGEGRRa3VlFk3pDehKuHMNKQdhRodClGeu
dGKxrwX6ZSQnaMYgDAJo6IaqAuDp9feeYZ2Ex/XEQoIwwoAEvbTNPEN3KBk9GKfXXoYJGqRzc85t
6MQ6W+udzAZN+s6GzmstxuQ2Knv7GAEwfOySSp6pkpwYk7XuSZGqdtIhhJsnJUJXz1Z86TQ1mBJc
gesQoXtC40L83rCspVAGxkCWrUBWGmIjuQjRUtiNfDgHVzr1tlZRI8uBy1N93R/NGlLIU4lTjNBI
ottzW8ipCyz//lNYmuQUQdx1BHaX3rbsU2s/AZ78W9NqLYMSM6g15bOC0q4z+FH6o+1/DNUtWp9u
xX6LREfttYyJnkARFwbknEHJaLyurot9RJP4zBOcejmrxV0TJpOIQYpaC+VLkNGzeOkY0zPR8cTu
tjapy+vWnEFzwlLIOvDb2v4O4LC9EHQHm+/S421ju1Gtb3JVnoMBvF9CBi3p1+EmutY2GeP+KLCD
u90QzHMwB8l1poOPB/1ElFqrtJi6HipIAkN1vADSfMxcM/3+8TefuPW1QgvWcoFMEPEvNoxj0U/b
JNE7SMq1MKm3uZ8a4qCH8UwV9MTIr2VZhniGmxHB3FW0BJz8FoRij5x7klO5gLVa1bVR6LQtUeqK
wghOR6QbUKRw2gvFmmaP/Lv3bJ1GC8BaujWy/WuDdQxsXEP7U5f3gSFL/qAdoME/frVvhMR3khNr
FQVsHkmcLJ3myDsUQmN7hpkKmMRIgcAWSL+PibMpwWMgRbGJc2vb29BEAca4OXP9U297mUw/BSFK
6WQlbMlj5b0gEI1+cc71zU59Nfv1qxOIBQNHiAmPApMe9uW0aeSZyvIyWu+9tFV0EJZCw5iF3XHs
QJhJa9gvA/hhemI85wR+YjGtPeGAGecskZVzKOqbqgZ5u5PBxyN+4rW8eXj9/MYx8WygXJwDeOnw
MSuboMzsl7k5JwJ0YrGyZWv+6fub1khGtVRMpi7qvCFNLb9xki3n1g2gEqZnieG5ssmPj5/mBBLO
XsvpoKfdTLRFFhYKdOGNEUBr2LZVQU8zdaAoJ1w0Tt1sC3su0NsXqBRQwTapoUYPJ2MYKTMxfAat
A1RRbOjblrf0eoyK6UxCcmKmsGUUfnobugPfsXFS1J173l0oGgdEQVyxomBksZmducqJd77mwdey
LWBgRmDJ4GcqAOrbvkSDvFV+eU4W+cR8fBM4/ek5WpnqEridFjTV5iqBsntsnKMDn7j5tYIQEzhr
GgYSHTu+gzq/m5vQP8BxhEXXUta+Ss5tuieega0CQkMNY65HvCUrP9SDL7IzMeyE6pu9VhKy2sl0
0hZf3HngsOyzu+jYP5i+8vNNvOld4Q+bcu8cmgfrAjJAW+WdK3y+CaO8E4jYqlsLzzTYtY5Oe4wv
2LXctnu+qTY4qANDcpVcwvdmg6zoZrhIjyqgx/gQBs5DeabNYr6Ji7x39VVKkeGkhfgaoxIew/0P
WGbQIGfdUiBNetCsGcTsHmIh1Q0dNUpGYHjD5q8sOLlKBZT0nX7mwpuzdLoGX0JfFGVig+kqCC28
rIU4sR9WZDr0+BnWZFUBsubg9D4tQMACk2Zwu7qlAbeLyu0TITeZaPl2zIvehw0bRC9sp/KKVBvB
bJoODruyOSjtGFeFGUoPaCV1M9qN/YOpeDqCt8GeJhmnG4vl1g2EDuIjZ0CbpREwS/nkxLcGtXTQ
RLU1uDCilrvaGsknVbXdHsJqYEBnivtE5vk1OC3xj3mEzrWbEDTmwSlEY3vKkoeGlZ3lokGVfYd+
ZewXZh3vZToWgOc1fLjJOCPPIantCwpuN3jqReRji2wf50YVwSBF+j1RFnE5Vf0nSJX1VyjUwZ6s
scCcZAMIybbO7mUD3lIGhMPRzKP2kIFhVfiVqFPfHvJyZ8IpdTeXoOgSaw6rIBqjcJvDXvtOAwEX
UF2K6w6v7dLABuEZIqZ31sDrI+smA1ziMcmfphBMc1SJsk1NTbJNm5wc48IA/yxv6dEYqeHFI3H2
CSGmp4HljFC666xgJmUDBBioQp/jLoLHASgw+S6c4rGC15zB0ciU0xiERTlcEsqyh8qRoM+yPM/h
VKQ/hylqwCAXOy+GE00F5NIsMLH7ufejeSDD5syeciIive01PwU7jXvjtVOkR2ayZgBlB3qIPiYX
biURkbpvDI7KydDGjAe9MfPngjmHtgacdW6TzwWcZKB1Hr0kRmY2roMuamNlw67LaeOZsj0HOzgR
ztYqXfYArSQwsnAAko1Lmycw7D9+/hMZwlqHi0djKeuhZAedYmKCgfwCLSvgCxt7/3sXWKUIJUtU
ODQ1gyszqqSpsijkseZ0YlB2YOeALKeeYtmRfxpEu0LrOp7L9pjWt0lyn1fAmJV3Hz/AiTIDXe3q
Md4LNLwwQWh3MbLZg8GkB23dXUqzbToVZ+bh22nwnfj6Bgj76RFiYo9JWWOEB/i1PADBllxUYWHu
K8TFnQRoMkKMRd2ykyY9JJ2idwtj5wnM8BHwyzp1B65TL83C9rqv09rPG87QoAyLrUGqYpfNBqjR
OheLBNnsVcVUPsSJRWCMMST7No7sTZXIZtvXTuuVMx/cXCBdhDSQ3LQWcKcR1NNBW8zonoIHv836
XF0mVtLeNjiugYgcL/6vVhkoSA5eMVvzQ2r20keEHq5s3pANsAYCSmZQuYRvjt6BwWCgB8PGAOlZ
BtBx+5cl8X9+G/8rei1v/nxpzb/+Gz9/K6sJx6S4Xf34r4eywH//vXzm//7Nr5/41/a1vHouXpv1
H/3yGXzvX9f1n9vnX34IFDLO6bZ7rae716bL27fvxx0uf/m//eV/vL59C8g6r//8x7cS73L5tigp
1T/++tX++z//QRdszX/+/P1//XJ5gH/+4z5R0XPV1X/7yOtz0/7zH6Zh/WE46P1K2CFR6SyEu+H1
z9+wP7hjcgNGRtIwbInUAsWGNsaH/rBsiT92hClNS8qF29aUEEJafmVCZNrEr/B/QSkSkn/f2i+D
8z+D9R+qK27KRLXNP/9hvYlk/8/Mx23ZzFku7kgbxzVrLaNTZAnXSU3UFgaKVyHjXg8AN3AW07bq
SVDaGdDstQMwbl1BECa3IKYrq3sILx4baflYPe7M+E4TDp1fcDbZYvmVXzQRgEB9QvwW/vYyHNQ2
qsVOlPkPRUZ8heZAt2sfQljMhTH6JrXhDNOL/KK0rR20OoIK4B43KkFM0DYYCTnfOlAjYFD3Av3X
G5OCuw5ouG8iK5DpIFkwzDC/qO+zDEz8qvgqxx5thhDY3cTUbkz4zoEFRFO/oEt/NREgmCuDwnOk
R8PuG8RriJvxwhvs3JsSIGKLLNpwR2AV3tWo3rEQDHnFd2lub6jd+cutLjejtdjkIQlm3l72lvIa
CXEDXgQSL5JHPp9bqEHIzQR1K8Dlt72yboGGfhI5yNIOUIWwjfCtjLntoG6W7yIdJBea/GtfCcAA
n6VdBAqE6cwxb6OwvxTTSwtoPiF5oGChoEBndmJX2Z+mBNZJd0iQfRCKXaO9a6EnMAlvpPbeEAux
ne9GC3yP8JDHO8gNHGkcPhgZU1tdY+chvZXvp1i6fMSpzZHK1RBfW0YX6m1tlG7L0NpB8dpPkS/N
dSf9ckosV9H2KaknN9HqIk77GtoV1ZemeykhS4A3RcwcLLnej9md4QAYXQgPd7ncuQG7INNCHxoG
QRaBzFta3sBB+wZkmeWflqFZPjj11jYy3hQEg+VmCOR2JIyAWx19Fym/dcLmafn7nkSXkPB/ygA5
B+n3MkaDgIB+4xUY0xni0xIMppZgF8/A+UduFeAmBbV209D7YLJ7iXGXd3cgZBuYe8tATGMYLBPC
KDEPbOKpByfhW2bQrUC1KoWRzLJOqNX5g2lv7E5sLEyHodFb29omNt8vM6YjEL0fMYcLrwUSFpFg
oysIYqc0EBI/O3tRI88WXq34FvrIntnngQBifgGrL/MdpmMQQcE1aswwtAbrPKBgX9gV/FH6O2wO
XpHxXTkWN60prlTaX0Kw5qs1FyB5il032g9mAj9g3UKA5Oik3ducAEdtA8KNV9rjo5ZZsMyPqcgv
UYI1MeO7tgi6NgnqOtwC5QBiNkY+xkdsYEinkhwMkkOtYPYUB7W9LS7gb8Zc1o6XCFwbEDTcNhyD
XOJZlX3VZnzLwZ1bntIJw6DL5GYZNWhCBkkbBhpo+oGAJ4zgoRsSTLS/XFZM1XX+Mg6OA1R0bvj9
GPQIGotYPBqJm9IsLpyYBGMVb6bI2jHoZ8IrrcPi6IDarAyYyUh13wPf0CkHurPdpRBFYFrkW+Es
mVbFvdIiAda+XsQvhPCWuYMfS1Qxsu6OQSt6LqFhCdeeOLqasn5f2MVFXcPtx9KbxMRpTM6d4SXC
LrEYxOBl2QQ1khpWQxkUuovU/hp2VbcdoW2aNjtE5u+wh483CMgXwikuoqKcYGJR5n4XxvC1KMRB
4TPwt4Cwgo2WHkSXIDEA9jec5hRmab0x43B2K6hp5mUXb0xaXqWDhLtrbFPPmUqYDkTQuoPdLjGV
9kIwCKgMW1e2fEf18NLPbF+ZuXDf/jY0E2AMouQhUdlNbGVQfHTqeEOH6bKhzp0qTJCMpOY+H2jm
RQm9BL9N+IiGHp8m5bVhhFDfcHcYU3SrbesGzcGFh0h3fQORJ9NIuA+CdlBUeedDLx9WdgnMSZeH
fLvPlh/QSILjT0cxxHp2zUIob+jVDwGZHHQ06WUOAe0d4fFlZIRfmCwU9IIacJa4AGWHY7vpuoMU
VbVxZuHLtgXnhyRQUKnjL/Du3aakhEDsEP4YemBXYnRHtokiux6+tS5EAl7yxkDlN0JqiY0IFpLQ
IXcmRGDSzd/MuRWBmqPPU489LWoKf+CKQrNd6YBBbkuOzqbSll/F1g5NHi+vk02Z5d+K2twXLPNm
FT5VOXyYivHCSGzfLkA2Mo6QddgTeg59vaot/7WLU8lNSxhgN77VTX7KY0nCQcuwhnILUtUGNBd/
iSA22Kc2osms6G0+QdStf4ms3g/tMCCO6f6U9PyVWfycSZhvLad1JsG4hZqeSS04eK0qJRB/6e28
A03FdKAq4FQQZhogilTJTbyIly77MfavPHzOqu/LPjo2NlRFIYM11fQyY+mzxc3HtKC3pILkCInH
xyG/rQZI7HA+xB4Dg1w75SvdEgHSFTfZdTNTfwnQWLZ2Cl2wwrVFBibzbF8lnbVdLpJSHLCLh96A
DAGyhRyKE9RdgmI0k0OPjWCe8mAJ5cuLsmYSmI21NSp1n/XygUN8tdKe8bmFt1OMaDti3luW2Cu7
9qZob/fq64CoJBpM8B6fR6CrqIAOnL1XUBut+uiYDmFQj5aXJIscSuEtP9tZdDTkcwIGU4oYmI53
NRyvIMznmoOCEhEMMfKXAWfuunsB8wltduWWSPJEKrzBvBuWpAvbgV1Qd/kOS/AtxNkuBmm61VDe
Qx71B6lgqrakCiY54BgYjeLKaYYrjVmbzwHPugv4iu9G9Ild+BReKQebUEGCJst/4KwwOwyqQBbs
WpGDjVtkEnvTNKbLtghRReBoblmz70z2w9Biasn0RxKpNkioBQYAfAnm+XFJpHDuwauBT32O3Tgp
goiHwfIoNbKDLg9CxO/lTXHkf7Z1QPHIt4V6aYoCtqTqC2iTgWW94FR0RSTfRKB3fTxjfz1a/rlm
oMdvCGFiwWLi/np87ce4yQs+Qco1nAxXOeA493GFgJ4HuB2Ail4+vt6qI/XnBWGK6+Ba0uR/6w9C
PKJHSUZCZLO0r7qkOcYZKHTS2g0k+wqx/FsQuJCG1n6EbWPZ/FRGthO2M2TJZ5CuK6Lyv+9FSmZb
1KEwmvv14Z0msmDUIcotxDm9t3QDmeiUVTcDVGvQV4BLHbZEiSxBHAjO9jF8TDNovbSPFi0uUsqx
oUmP57dNhLkp9075fYIwMR82Q4XtdZmV8beas60YCMrl0KwfDjBFuNKwqxxN6woluINkn1vT2tUw
BNUtSFVUQv8HjgZYdoTaG4GkqsHegP6V18dFACnCbfPmDOfVwnEhNoQlEx0xR9io79HIWZLnKISm
Ex5hybY/Hr63htA6vjl8AW1DAn+ZNL++MmVSGvdGWW6XtA4YyCO0FHZDNLqWE7l99RnTeoBIGoN2
JRZiuO2iJyOGo/WILDLEaqxfsNChUhSMInxL58bU2i1xuYsIElRkedTaQDG5T4stak3W6HdTHYzx
fDU0UDGMLH+5cEbsK8oKj0hrC2cb/8xDvrcoHBxsBBpFDmPrRvDgRKCXd9hIMAjLiWOcrK2AuVDZ
LocdhLdBbfJqdFMczTpUTGOnOFL+IjMcUuIXVBrUTWq2/hDeQf7wAjwELxux1DG53oawuluGbDlB
QWY5kMW+msIDGN8bg0OCqNmPku+X38YjtrHq3BC+VY3+NoSCQRYO25Rpr8uOrCLAn/IRsz7NXwAn
4pO1lxxeF3WnXWje7UsopiKfBbH1ZYl/mFsdf2WZeW0VOBekCOkTCcKq8ClABT3LLzQm6BK0S4DZ
5sE+VvpsbWqp8f/9pgXH3ipgc73mvbFcM1FHDW4acX854o2k9yW8rYbC2i1ha1JoSqEmD/pnSECM
sqG3CDqZ4dgoCSGI5leDlewhk4GTx1MHC8GxE5fyuh5fkk9hqLFWsBHjpJVa2ICaO3gEBcvqX87y
QxZfAiT9WGLXnGbTBU/SG1UgWixqgQMo+mtgzPoKf2rE3MsSe9NikkYm/q2EYGbZPC2r8eNJSpdM
4m9vxGaWYVtIeOTb73/KdnIBaU5WQIR7eQvLcWBJyylGgZtgGyN6tNDiQmcAB7KBw7oB7ZJcecuJ
dHlEo/wypJ+WaCVj5Vo9ZBFwZjtzi0sw+PstCmkxJpGWrSkMHCX0eoIIyrYaxdtxBLuChze+HAuX
M2iFt7icgaYxv0gT9WeehjMn48dx/KoxhG/lAI4wiB0bchXLIWmE0ImI8uDje32b9b/eqwVOlg2y
rsmZwY1V4jbjzfUwhQBOGXp/Lbsrmy4Aq8q3axy0sNmjDI7CIZTzYD4mwSVvFVRQusslxGbtlTVk
PtBIZzbndzZL3BRGlzkm7g36rb9G20HTkEw1x6xHzoUHh5A8yjWgsmuUDyJ4Ni3nbczWJXBezFV5
I3R0JMM5/ecVXWDZKH+9j1XUB2tgLDQ0HuEkUXtz0XiW5FtofgZE3mE8ByCDy/TbkkEqgRwO6c4y
ESURu+Y265uAQZImcyDkg/nWJZ1fz1/L7KJoQF6HR+h4ibl8sJuXcRj8djpU4mVZSzJDAaZqtrqN
vamxr8K6CJYluDxsjyndI2HoePf4NhH+KqH+lcOvarWrH/83pdvL5FtdNuWP9v+H2u2iUnW6dvvw
nOTP6nvy/EvxdvnMv4u3/A/MQHgp2WCBOWJZxn8Wbx37D5AZBVx/mWkgMC+/+at4S40/MG3Nt6qq
zRC2MXX/Kt7i2zCbDQdxnCIBRHj4fyreroMMHMZxdxaVqDYwm+LbfmnAQPCxcma024GAzx0PPF/Y
4Pwfws5ruXFky6JfhIiEB14JgE6kKK+SXhAq00AmvDdfP4usjpi+NRO3+0EhqrpKJJDIPGefbcYF
70Atq+5p9e57v3ma9VJd7D4fjriHY/NYMLXIcOB7WzPtnGT1scpq8TmjSIE+6m+x/00Pk6bFG2F3
ci+G8bWXUj8NvSVOGM/SL6wqWGv3WjoOE/mifvOZPU+ZO75Al7+6a7SWOK7GzPx2QvZQpvNZGTWO
DLM6ogjoLqR5nqy5Vc8kz9pbXJ+TvdSnf8kcug3n/rmrOZQvwjXBz3W2D8e9Vjr/OCTsrE5HPC1Q
kUxKngZnmM/weudeaOcmHQcyzPXxaI1qeZCg372xUtglbChZj/OmbU3D1m/7Ytc2mbWxlL88p26s
tvbUe9vfn1MpSjJv8pIzxgT5rhstjXj3qaYznMmxiLXpuUwMFS6377rq32Kn/s++TQdhcATaumsb
AhOLP24/ni2DO2IYtrNXvrgOztT4ezG9jRkwCfnOGLr+WHP7jqFzFTj2OoKzpnXU4pMYahSqZ9sr
2h0eMWZQTo6BmuLfghf/z11wMeM0PAHezcqHBH4dAP/jLmS+v+DVnHJy+PCdCThqNt08dJcqycdT
jZENpX9/cUZZnBs+TBAbeoplSf/VmqW/xZlnuIK+LvlE/K/+kj54TuO/jljxo9Iet92S55HKQHj9
HNwLI53loZ9Fc4BRN9Mv65tZW73IWzBjVk5u/UsbZf5Zm/HxLJd2jm3Acwxux39+vDrTPXsxBOit
qoQeCtVBcCr0KmxbmT93g9Nj7nI1TtW19qksZ/NelKuNMk+IAAMiO3I7tR44XCV8zvHngnz7rsXS
FNfior43elas2/tYbufdFi+c7E63Sd91R9yIM9qO8zIq5w6ohACBua/8Owkn6yGRtBv/2Bb/Phn+
A935z0G9y3DIYB/0DJSdvtDpYv/zgyYNDvqVl407TwPYISZsaMz0WbVKPg+VvobJMtH6YQGRYP0a
4/PodbH8OazuZTCa4n0VNTCId7V11WLzDoNa7ZhKyA///W3+wZO5vU3bYIrlAoLRxPz5SOikaDlW
3Qw7M9GnqNYXiq5kHtFjZc32tgdAtsDBFloDa01T/WfaJ/up5ZFX2jg/JLP3PUmlPP5+xEs8LHeE
FtBJgB82S36v2Un3ODDcaoppfSYkdQ4MmUgsn9kHuln/t7ShP3hH109kglG4eJbRj/nC/aNRNxrU
qf1cjruh68uTLcWyIx4EXG11ih/r3bwEeCevSXcRtcw3KzZLOwtrobO3ps/tsF3wEjRbYBhRPPZ5
ku5XP3F2i74e69ZrKaZa+9mtZfMvvAPzuh7+ufte3zbTSwhfFlYt/p9g4GSnrTGkYthhDlTeayb1
TqKNp9h2/bBogG017KpfU2c6GiJfHyvDeWvnEo6/XX6PNb0Jla/FpxSv/E21LPVnxRREYMFk2dp0
rqyJ4KrS2qYOdyN1nXprFxTVaPbfjKUtfkAFDDgN9wQ06K96s1ZR3Oj/stZuSS//+RE5wB2eBQa1
lun9ecAssljrdRnanXk79hoc5ZT56uOlOy36E3+ri5aMsI1m6crDDRLvSc5VS+I9cko35C1707nM
9VeyDv77Y/CH+cN10bD8DdO2hWVQpog/tqWycldrMkW747C3DlORZ4cEhgM2hoOJQ1xm3pVOfTAx
EN4n5A+Ejll/m/G138xzHge5J5tIbBZ/rj/++xu7EQD/uGZUUszBXf7zffePqj5xfF0nHrnfzZNR
7YSuusduLglxwAsbeQxkqeq0rBMwY2Xoy75iXL4xxcaoXPex0iZxl2dyhXnhr18uJMYxN3x8ZmM6
BHshtaHx2lNttCve4lUZDWPhYHVp3C+pOT8o3ygPnerJmSLKi6Fp7v60rMuyEG5grDN+abnY/veP
67EY/nwOfNd3bXpVi6MaP6s/qhC8j2OO7mrctb0WDlO4uMsRxgm+3QIfk5JIjdGen1Osu4NpcNxN
7C5vRQbjDBexg5Nm/sYC9/XbcW9hEAyopo9AzH4X9aKMqkpMGwMO0UaMy5uhO99SC/GKnnCwTAQH
El/PWKoQ5U5cZxuNNLCiT113Aw/wuZh6ccBo+5fFrA57G8/dgLqxmRjAG3Rl7nZ0BekCvRdamqHO
ANBPDNdVYIjrLNNHLiPH5j2VDwuxKOGcapeEp2VjE8xi5nUfTFb5065qLN6GfWX4l2FcJyb/6cnV
qzSKEYaCpJCiUAKWntzZZmho4BAbL/hzKUj8W61Pyc1IZY4ol240z+2tL5OHdORX20X30++1S0xU
YMJiCnKszM0qDf35XUPLhS2gtpfuZF3s9UGvRkwism6bdhnGRISvbIDSzZ2X6g+zdkyezFK7TG0f
GA2g0LDI+CCNgmAqfrU9xwGGDWBElU96jRFv8qObVGu4OmMVFHF9XWxy17Yz7t0u5zX5NqTDmJuu
cqh1EoG9W7oC2iQN1M0SxH6UIsBc9FRq6lV2I0A/eOCA1yJxLXxc3LYxHB8x65uqICVnATtAKYHQ
S0k4vVly95Q4U8yBrmivwva/97raDtWv5oqyJQZsh3lpEOQN78pJRVCNmP1Ytf8jn9uNzgOzIbHE
B7BkyWVdtVdu+eq5mMvHWK9jlIgVPGbUf81m9ybq1thrSYtVTefwlEwNUmiYj56tBGx/7OCX8k0N
2DLUFk6k0wvGhntO3wfHczFkHxjwW2r4SnHSwDIPzPNUEoLcWSGzRzPQk6qOjIQl7MmY2AePkeJk
bInhYdETp4JX+KdBYsHGMWEu5/CVhb0FdfKZDRGTwfPakUC3kUqV246oTKFfw+iQ3ei1LDaxZn7E
AOqBZNhHgF0fJOnjsjA0BAOxNqZVfS7JerUowW6gS+Z9lY1GpLdZGjhNCxg5v3cU/oRXW9bC9Mlu
3xs2o3hoP6XVn1pYHmEvy9dGTz7R2b21C/kVWh+BHhfbusLwve4PTVV/T4hkCYp5eE9yTLHb3ts7
iyPDsoGninwiavCGQHKtTaHIrvhu0XvQUFjqZotJvj/A7aJyRkZ2V0iVboY4vodC1h/n+U6XKzQY
R7zkyZAy9016RpeWu1n1doPrLP59PeGaPW8fi0JCDHgs93MfCVnfq8otd53B/jA46zdSj/oXp3jD
B9EM9RiDAJIgNtL/Vmry3bbsDAdK5Cp4wG/szvlBRTpv1yE5+1X50GtxE6nJX54QN+6burLfLDkD
8q/dTlZJH83EbX4VZyFF+h0FTBUN3eoeJaXyCXgSIbyjBdqUGJe+B6bUW9Hty1gTD01nLEFXCvul
64stla4IhqRvmRdQs2St86JfNyL2De3ZkhIkzyjcnwJD5txR8nszP8atVKEzzekxM2vnmy2e4EEu
75U09DvPqtbAn0zn2yhnPOpVVp1ifbTeBhs6KkfYVifEcpckzrCvcZ6PElnrHyuNsDao9KVZUvdk
9lUTzIkrPkTT8MC3RnOvVg2jILjLS86A0nMRr8R++7jU3njnad17V/ZwYtr1W91kOgwOSzy5mO0H
89RBFYjviCwx7lNj6i6aLZYt7O9X2oR2c7t6aN6/fMZtF4vpwANUb5vmXb6t14M6T8xuwyE/fbia
imxGsT8mF/uHupOnbMGPgvM0O9oT4yUcgQhPJfq94d5t0qpfImdutUMW699ruziWMrVfJrs431oM
Z7DN7XilEncgvU7c1vDFh/a0TFZ7gohkqom+17CeFrbf564bzaiYzbDOqtCuYA5kmVu8NMR+PLZZ
G0Ely7bDqjvRZHnai2YBOgpcbD3vMDjVfFg0OAYE8Pjv/SSfOOf7X5ru7qe6i++kxbDYNQqwDTpb
RqCOeV7NtN55+lztjSFvj0bM0p/ynGVtxc7DSrLpflRdErDkOOTSrHjJPP2NYA1yQaS+bLzFnR88
C7w1qXwAbQ20sS3c6uzHxnHp2Bk2Aq7MhEbtnbb5lLvsprJw68e+LAl7XCziKEvMSHtON1RkSzAY
RflFqlceeZSfxEH26qXUtKfbz71uHaEDDTi5psmA00fcXay87i6TzCFZydTapP7Kzc/s/ORq/m5I
zf7BMKAy0T1BRYnbnrBEfkY02nQU0nz3CK4P8rryI+LXvPv8+uX2HayIzLT+8YN21aDHEEUUyFV6
RK7XxravYnVpxPr3F7zcp4iHRA9uf0B2mMYEOJ+jxluXE+t9IcKmbfDbJXlLl31yd/tZz+P/+0//
96VdNKGfT/VZ87dJ1+kPbs5xixpaf6h7U20onfuDyiwREz3SUgsQzq4ylJPXKrpQOq1DXaZRRXVw
n9nNM+a4PcyU7lSlksSwIpc10M6UBE2C/6hWEd01pZKUKQJbHv0KD4uGgLVdVunkiejtY61xJt1q
2pkUm1u/5jZFeu567TzHTf2hZeKcYTO7ITBtPog4wxbEjcWOC286jDrxmGiGaMzc9dMdWsZ2a+G+
4PNJKNQy7LW5hmsovPLVupYQY/mgW6/gqN2jZdvrvUpVSIXIQH3WwsoT6vz7FQSecl9QCfTFwGah
OSbr3DOcg9Zz7I+uQzp0ZSfHlDGFmS7NHU9Nnm9dklUgMbVtSMJ2c3f7cvtj/fr/eG3THROiCmll
N+lYEJ6FFygDrkz+qOLWHAKwBPJZ7feJscIdCjKXmqb9VaSTd2mqkrrbsZ9jAniYj+cIuvAr3BDw
Y77i57HJkiV5zhaMUPT1905UWcv8EDMm2JYEUZ2pksuIhqwPjdExXgUDmlJj1uHgnhy4JnZ3WtKY
P9BvhDUd0lOpPOgUJSWu34R9hjOWkbHOMkZRtqGeDJcOoJp7ehi/NejkZiPM56J71Gf3dUItsHHL
ob3LS3M6t8MrBje0D52W0/WaQ/qM7p5dQyN7pcD0J7ptN3Elf1H/gpUNurOrVENynt+evNXeVfm1
pWT6cIzx/QtUbqooLSZwzWxh9rasdCtT1YwH0fWvFkEvD1Uvfll689c4mNllGfGQYawY36OkqeHE
+ullgEgYoX4Rx8rHX1e3jM9EqWpvwU7eO6P53E9p+k2rzSm0Wv0JPq0RzvVY3duFG/7+3Y1utsep
qqogEU5JtTwNGP5eKlKxj6hpRopyTz1hOS4wqqNzuL0ck+L19183y1KPsus169x1iObEN+GWIIVN
W7XgiFFXZ9nJn6Bd4+72iikkymVCFQ/kHk9h2RfU6X3uH01v1rZ9m5lhUQ79k4qLJ6EPzqnHdKDT
vXXcSE8vDrkVOMssv5XOTzLF1h00N+gvtpIPqTfOgdlHnTakD6ONVoUQ1XNrjXpkVMP4ovMeMEiW
JvnnMTmH8/g3gtYU/hfEIOenFbfwfHKKvqFm5NlyWtw/ztKZn7o+OTjX80GZTvb3lRPFJE+TY2LJ
6/TORV/w81mrAzfGeF+vSXqjzbzd7kvrvu89i5A7YJXrgTpiW0i6W2O+jLMnD6UNC7ZupvrNyueH
roA5Zo2lOmFGxqZOLCbfWKV+9YYV+4xo39hyp9dRU9255aHc6C4PzJTk8V5m8HO7ssQeOPVPE1W+
26fp+fbFttTDbzjB1cdtxrukUOfhs1NxkW2R7KwhLw4YcH0ppvh8Li/bjaBsxPBhPp8KIMJzJkdx
HEAdcUnzf2p9e0yHb+1kyg9IofneTtUUuE37MydJ7bLOKo5QKCeHMl6eqenzc27lmBG64nS7/5kh
/jKmc+32xlvr28u9KQgcIsQdXyXgZao4cyOGfpPlWfPh6nIhVLLG1KIvUiDacjra2BxvjZlUqLU1
YtysVBbiltQ+UndAx+om+3B7eVuet5/pq2YdTFgrMIji+RCb2hqma9ZRd8zjOzx1rsnsf6vxZJrK
nlSZEW7CVJuvFc/075dt1V+pKfnjNGFL2sVT/vL/fQd08WoXpYtekTPYROWxx4EbO0suO04Hj4le
ne2kFkGCcfXGbvz0ub6Y1+Irm2yoJ23u4sHeF3drQbOXwJk8F81CLJ5mPszkvu9AMZyNwCA5qLBN
f521m4f+aL1OFTHvXSH//u72p+ffe3PeZP5ON0eGwcosjr/x46zO5sgo12qbViWG5oWqs21t2ZQg
V+RxGRtv0wwZPlqwmaA5FwWKj50sKDLy1uReJqlOdkPxPkHT3pu94Z6LunNJvsrWQ2XmZzc1R7w7
F4XNdDn8sDgrgOxohc8GVPlBVPc6sVpbw5IaBySB8befGUPrHTOj3HRLs5/V0nwUDJ94nDCdbLSq
2DJNEeENeCWzLgtKkzC+TNZXsmdTPtheRssw0oXUtM2EWJr6CRy2e7K96pOWeDrmbccMg/RLiMTJ
fR5DkHGW+3iY/v4iYwi0N5ycesI6C3v5dcPJy7VVuxkykU/F/TyzV4VFl6mdkOqYrdPyWdaiDH+v
cHrGx7Kf+hCkxgspBbwjnTgKpOq9yqV2T6rgL1GQfKVlnjgvtmz3Y2WX0ZIyPZkF3mCJwpO9alIC
P5uOicpsDySCk/Q9oWvYa4y47l2jQ6tdOX1kXPm6mwSsYatEKsO899cXPzcfm+zR77qfWbE4KCM5
urLRGo8VJnA4VUAummkP1VKLI5KI9Iz9in6lopj7WsCHzbuU4mRySXe10jL6PY/IKpPdel39Sx7b
7W5JR3vTALjerwxLPMshFnKq6r0aNPebNf4ai1K+lF56WfXG2BVZm23hNK/bvO84JnWOQjjdV9BS
g7bb3+Zdk6fiKyml5GBKuaFXBaetX3t5NG73Yy7uPOWXl1zvy6MAdt/caoXErdztZKqH1s49zsGJ
8NFpnLZlYyxELSebrsiPGS4Or6qdZbSaZSh6vT+hhe3O9S+hVcl34AMYMGN/miyXA9+OR/Uw4N4z
xX36nUNwDb3Ov68aWUbedbvRei0PRQ6tqmY99nDHcLrSKx7I8fpWiWl8/j3CM9KwLB2EVV6mHlar
atmGGD4VOJruaFGXaALa3XS1FnF7jFdu5y8tse3ncsp3lKH60WpRbpO+NEAkV/EBL3WOu9vVEtM6
nVp49Jlt4Ox1rTrF6hVpuCoY4xlcO72losUbSD0xQx6D1sgJ8Rt1Fd4WRFyWn7cLOK2VdSp7WLyT
rsojcGcX/T5+V5l36EXmp9qFWlYUzRitNxTaUPlBNqMT32WY4mW6S+aUnLuDMhz/zNzjraz6jDno
/F2YWvek54t1GrSFiLoEIT0u9rv+2snaulYdi9X7a7y+WoEhMW7pjNAHgjj6MXd+iLE0azvtfhb5
zxg/4j0JFfNxvt2m28jv99KJK8Lakrq18I7nn2oNk2Z08OJ9YpnLJ4oaP0R3jU+YMYuP3kHLliTi
mI/pcLGJn9AdN3vXY8YJKiuf48p8ImCx3QnY9NsMk/53Unnu0sWj9tD8lyJej8aUq2AepunOMift
LbbKi1PE+SNRB8REw3bZdFiA3ZFzMoF3qPY9+wuDppQDkUlblanvTYp3f5p0VpRU5APOV+T11lsA
QS3QygcExDm7aKkV5q423iuHZnHSneYJiyS1Jxr1pWRH2WoMyo6Ly8Q5aflYXUm840L+6e270nPX
A3II5ADX7zRI5ZCT1zjKBfhXky3tE/6BOUaxzbgbBX5nwDocXtfzh16OqALAXJm/SvP6y5nLRUuN
25rTSaC0ZO2OU+8sJ3+YEp7ZUkxvfhLrB5ImBtDNL0me9JMdS8L6ZksGJVsQoc+5QKlCD+UUvQzM
HE1H2syvtxmracuH2xF0+zJl/Ka+qM9rB3Wxykyivp15JzsQ2qkcaMHByu+bHlayU2pb49b7uzZh
oiqni6Fd8WASbFvX9U6y88xDvtb4cXX2BWpwC6JTfnIVzYs2ZuixDZsw0FQ5H5rloWFSfnpa4fxH
Uz5t1HWTN1kRWxcKkwsN4XfPN6Cm3w9z/suTaAUAczVAA+VtG+wk0X/ASU5oJN4w1ykzRtFlQbqu
Vrnq7+8SHZYbxPaodo35SGbnGtUcRp8+nWfFXO67yowPW0pvLz3zL4QEYlurtDuJmjYKLOq+yFX/
CAivkYI9B2g8aScm+yhlXGDnY1FWLcU7Qbk9hbQ3Bt5wRfddPw2lpR+rvHWirCXJ1d+6qmhD8E43
8KHHwz031MmaXpKpvVvN4Y1N7stVWhZwDAHdiHSPzu/Ji1nlMVaVVjlC1nb0PrCJFWkBOCfho0Re
aPlmpEOOTBDMNeTSmDSiaZJ8MHReNr2fBmNhfmmkDEXpEh+yK6BhTqCFZkJktlUedZTcnpHjOc70
bkOyC04J3hoZuQc1UcMspoV3UqV7UaK/9zuHxorBOsHhI1B1unP9Do0IrzZQ2i+zthiBCyTK6Y15
rj4p9vA6SQOOM4UeRgdwk0tEQvevmncbNQKlwExeNRK5faa3HsGXqcTFdNn4BMEzFZifJ7O+tJgQ
HnVYtPEY02t5Bgaq0UKq1kabagJEmU153kBR6/NvymtSKzBFOmDYXGiAtwtp5U7f5XuW7ZctKGwM
LdHD/ide6MZhsOW27zr3Ltc3bcxEgSKwDaTXRDqpvAOeoXtQhGy7iB0atYLIcAjEldVNQPwgK8ol
aTNpMVbNhg2rOz3MP/NF6NuR6chM6mzktu+LQYRMzIrftFqzs9UehAXb2pCU5yawByz49Gx9GhKX
msvwXukTZDiuqFi83NnNVVFuB7jMG2/sXl1YEsKfsQaSpOekODdYeWGifWmOMnODxWoYwMnvNL2f
WH63u9H8KjROJKGck+X5Hfx+0pQRBwa0XWMUX08rpmrvozS4nN3MIKc8IPbP3xoGCxvR+t9aQJpd
v8QYFZLNbEtAbqQ21yTpeb9aBCHa9o956Zj0yX7nZ54dcvCTGG0gMS+A+su0vTdr0e/qxdgapM3x
QXTIc3CfUt9NtiKp37qu3iZJf99ZhGmuB5F7bwU5zEyOcjJIFSJsTaduSqjhCFHf03X/XNJyTwR8
FzKePdl18W466x1Z0x8AcZWePpR+OpOSTlhRsmRvcTF81+W4hJrbfSkrJV3hGnLr2vHW0wyEPwPS
NcLBt1Lox0aXH2qOl525rEzquPRFF2Oao43nUaXfmWk9L+mv67MycCB6sYYQwMy+sWXGoayUh0JT
7mrg2lXv/0pyl9FQh0XMuHxNsv7VJ1MWaH7PXM6DnD30kE6NRNPCuPTPlTeZ29WTTPBmhX6QDc0p
lp2aIJiP0noZ4TqRHT5Edks5Aj+/X5FA0HW+q5a4BT1rSbv2D96YqOeFgCrXJrYs7rNNJcRjYVUS
2eJfTkUyspuAeTLbn207u1agCgld/iEWSiJPmds4i2oVe+dEL5+dlrAYXJcDmZdrGNO46FX8bGsD
Y4qEg2qZsqu27orFpMVr01o5Ew39U1PeLpnwOCHk+85RaUza13rwrfLLSxodqyEmfVViEe5t4gvs
pPHB8OpmZ+TFE/17GfV5TPG10J7PIDlbLg8DTxy6UJpYIQdUv9P74gePd7JhJEKH3g8bgGQnyF1Q
d3fOD+iiPg69kXzNUErog6G4aY2cuBioj9HarZqI9OYKrTCgCtz4C3bvFGpdDdJhFz9Go3PDrhLf
+skhS5RwkSrXOLsYpKVamQRpme2tGXcSUBysNNWHkTnZMS3Lr04cUjOfg0FlHWjZz4GwQ8YGNXK4
zmVQZhAcLBE0+f18bA2Duqkbu/0owMPxNzMTJmCgRRYNqkSwlr2K45ibOiFZxWEosajrmBhhran5
QQ8fhkFSOVHYq0tao4NLTDYmmY1Qka/TOXBJ5NfTM/4DWZhDt1nnIoQc+zRfY4Jqy9hlIkNhyZmM
lEsZFsDt8kKG9rKBZ4zE4Qc+zYTbl1a3Ien8krSyCzpwpLAWWdCKqyAUQ7pTp2ZrU6S23GGy7Eam
ObAMpsW5KP+it9ZfAjk6SlGbK4NXLf5MFVemeSk681Ah7kEkwaem3by/SriF1e0zt/ppe+qzFLL8
wNilujbNV+eY5VgmyxJ1atQQsdBvkNL9CtdnAPfE6IbbEfn44YyYRYeN70axo71ykCxhq+Neo/V0
MG23r6tae8SjVEVeJgSDNow+s9z7kLOhhU0yR5V2teBomhAPus8p7RvU32SyjaLWd31qfeZ6GRgx
2ZLsh+FM5FsoAGIdeDvVuuBKM41ql/jMJBldTm27S42SUefI+6Cyu681FBrrREVhIJr3E3Tsuip+
OACRXYNuGLfOhUj0YT8P8q1F0ZB6xhoknfvRKqPbtGa88+kiVyBxRthokcREjrpr/kLHHnlzgnlM
6WRbc02DRvOAYof6AbceEVg+sVWTOKW5gSZXwZWsfXvXuHG/Z8Ec1pGgTNl2d8JuvKjv553om329
CP8u14qzU+fmZZn73coRCGzcPYCzHXj3Q5CStYepdxUpLa2IEpx/DXoXjaN3MrOpPNA0pmGmxXoQ
W+oEfe1REcxFqavvxmQk+9qvzWO3fJJHNd6tiXf2eetizJJ9m4+BZk4ebjtAdsWCOnWy61PfV+s2
tee9W2Z+mKcwspv+s2CDjG36TdPNmYz4M1h6gR8ImdWhh+c5ZfajRf571LrOHZrUdNvX7WliqBjN
kK6uLqlBNSM+XAd0plo2/VRGOKUaiI5sN6p0htNkEyHqi08mov2ubR3MuQZ/26m62Zh+vhwKwZwp
EWq7NuphNnyyGq36aKvW2Sc+mXhSfK9ycwSqB51bMbWMjBEmnnl1bur8t27lQshWfS878AkdgmGm
laGjVcZ2aUgD74opWP3msbgSZdYlufNj9NqpphCWJAX3112iYdJ/Tmigtj7xn77KKZ47+UvE+kOm
CQ2Tc+bVqaLws/qYFucqAWvE++xTDlgLS1Wzom4VFuxFSr6W0a03Q7RYGzg4UoNQyALu0swJ1dCy
6dYLB6yQpHys+n7iBERzzqnSOvqHVaYHTvV438h1a2eU/jWtMFKK+gW29KlafT3wqAZJNKS0QajD
eGSTeuaCMkwjb4NJXagZP5M6+/JImaCopaTwFAjRQqM0qsraxGsWb92x2HZ0/RuMl97qiZhN6ctT
MiD99ke3Deexw0xAZOXOqecB24TXtdbnp/IFhO5tmUmQ2/ZJT90f2484Ge0ch27aWgxOUFTy0DW+
PNTb7JTdnVoA9txB7LwW1B/JcKELHf2d8dr6dcJ0VVFiGmy9cFHzTZ6wiir4yTaat+KboRUviVxw
9Mq0g53+gD/0Tk0PYSqqS/tkXblvlrTyRx1bBHinbvxujGW7w0weX4Cp3nRWDy2skB+LMzob23H8
Y6XNjwm5HsLBkgDBfhqCQmFaRLQigo2op+0K43asEOZXYZnNX4uub6Vvki0l126DRp454sDLMs6C
HnJw0COgDQc6DTVN/oYjck9RSvkquqc8j++0pPjIMePs+w8NHA7t20rWQoceLrcNABaaUfNa1lTs
t7tOr/otyQxHAkJGXBKQghRuT4FBekKJMWroTx20JYcswIx1oJKO1MxM4X9DosNqjBH6hvzu3FQL
vE+9TqPChT7I0PY6JDOPxGNhI6GSnePG16ApVKGdqw6m2b0AqDiBpzrvoDn2h8HENsiYBoWzvsxY
NnwTOG1G/Thf6qUgmqGYba4ewZ22Q2irP16TLzlGpIl2vk5fDA7Z63EDYmo/lSylfTOxIIFFvzlV
Zm0JG3b2yq6e2tSawJCcJXBwYBjtp9mwx2Ad0mLPGbpNDIwIxXJRZbbV7Kk6z854mvVYXOyKuo7m
JFh0AwSHCNIgHtz0CnwxAa7dcZ/is4NhQG8EZW/1NB3j2SzA6cf2XV9iFhospjolwWQFYV4mTAEW
7DB01Nmly4HAxGjttZTo1SRqu/69x3Hd7rzvknDbIoFO4ir/EEOED9LcbxnnTnu7lSRdSoStepmj
4zS/4xtOlBABENq80G1q+TEpvoGumWezI1bKSRhBoeijFNB3RENaZ7tvzrZ/0dq4PvaG9ZfdvGRU
rfsWRREnIKrmMv4fis5rOVIkC8NPRAQk/paiKKMqede6ITRqNYnPxMPTz1cXu7Ez2y0Lmef8Fhxo
9NZEk5N+mvWWE5N2zgMz9rMAHZMQBvj9nBjF4kd205uJZWSXsRn/Orhrovy7bLHbcQTNsausdxHk
CU5OCmGHOipSPUApEuthGQvXYdNz4+KMIgx1iJuTu5ZznBbwWJpXjwljM8jCqRFehRsqL/lNHBxq
ZDF3kVYjXldYzQ1xX04+PR2jASW+pvuPPkA7cqdljcal8ePbv0LKfAzNX2VvE0nM2RBb3kJYRFEd
ud+WC2l6/8GnRF7aiot0fnqv5QW4fTyxZiO/MxIdnNTeeXLb0QqIMb4vOCRpPEVJZD/WwYgiAUEJ
3Mv0J81oSZkHcj6HRcIQmTwCCDhA94rd1Gvvz1LxB/sawYL+s+ZruHcv3VCJJLVtQQYOvZCp8Y8U
/HYXapxR0iy68zSXn+YCn9Uxdu62YXsoS+dvrhYrMUfAZi3lsRzsmpLT+ncpmF8CtXKypvNuWOs3
9AzFDgHSf4brf+Wz9e6mNfWrpnJv7/m+MQsjDpoFQHo+WNLENMfn5yqiIuIGPUvBOe8sYR2bI0Mv
RZvRJnB/+lleH+x5RVIyC17X5nktcN6GjRGzIXLq6/7SD5o/nS8/lsukOWcyi0PUzcx9fxCS6l0B
mrEb+OGblcHsv9zS++Z9y7iu5iExbdNIcuL2eJXaU259jkTbR2LLsXjZDZXCmgt5M76oCtJRqBdO
vtt/damLst4shj36MX5l1RK5OU4fPNU8egT1TXNdI3exXKSHcAgKWNv1pl8E42bkWZvNSuPzMNHv
3Knu6A7zfLTRtNwmqijLvQszGYcV0IY/Njb0hxd70IQ6XAGetuUDNB5cR5x6k8u87RlJ52ZNRE+f
CqBeOWfMsVZNFetcAAtZQ+RYRAghK4F/AGAX9su4Kli5Y50H7ygIDd8zwZTvhxujXyObZMAZzlvY
8SEKp0tS69rZdtzcDu+msNFRpBQx5tpcYxmm3Aa1tXereoj7m1yyM7h+W3zMiKi/2pF2FKfrMgJZ
t6T3ee9mmV7MWn03VutHEr4nslIEtjYCL9MAjj3N0npoA1qGdZHvG1bMneJtM2fzYLpbeTQq/9kU
akNzvB1sZd1GNi5Qx9S80vKvTRz3fpD6bWyeN3DiBBQuJ8lQnQu3es/H9t5OSxmjtXxzTTee6jV8
RtfAwjMXp5X456Rs2xSEA89q15oDow0zRYDb68mz18O87yqbrdiWU9LU7b9CLzbAzOIj8fxSRNBU
KT8g3Rk2zyeVtWPNDIZJy99ViLzRnOJpal6L4ahhxZ+3Kn0PidfcpRI14OjHbpmC5nkTbTn22O7z
xvej2wYYO1Z1tTbzDS50OlBZjmorc8j8nERcDBDNNOjm8IgMgPja86ZlqPCQdnnbfoHi2tVjdpjb
ZaWPZfQOXhh8Q0iXqzgWFt3R0ggfw4r/YWxrgTOjvKDvhNspVOxtlE+X3XFpmGIFjvPVNV461at9
7YhHo1MfBONwji6ijNu2+KpT+YbqjjierTqqNP3pi/sJbXm0yIDvDMtEhLgsn3jsqmq8q0QtCRiw
3pow+BeS4xkuQRDV1QSR1RIky93h2OKy1vVwmbijgqzAYJ2rMKIe/YtYXkISshdDzsNFSHDXMRdP
2QQY7Fjr1QhWJzE6pFPpNJ54Qnsc7351ZFX19zNxwZn2D4pzce9K8Z8dmH/Gmfh5qoWwxzfLhUr3
8SDw0U2d3Bf+mKJq5IJR+qnrt+dNkN2o+/4obI+dZCX0tJfuM0kfmKBSBvzZdgAG2wlGorUnpsbF
3rtBxd0JWhzq9KiW0r8jyP91q9Sh7cbPFcRszOiF1N6l167YI35eyGFJ1ZEyjxec0tZBmrqNXL/v
X379zexeIFbeQtWlBBcFW+wb1lH4Ayxifj8i7LrTlvvWd+gme8bvuA4uYU/FcYm15NyzOLp1mMfI
cMmKdMvTCG90M+aofeoIb2/NY3pgFYoRKxCqNfugTgRxHWwu4j6DLG63wofcDPZlLgQxOyDndm//
20Y32AUZghjFoF+UeiH6LXtc82ahrp5/8sMhYNMRSeV4/d50/fKw+E9zRtkxCHB5Ji6bScg3khJP
SuLKPyU6cyNsXkSI9ifN7OrYj8FT24jYcVnkVDjqZCjmD7NSLERD89ciPG/nUQqNKFoemQ7Zu7AW
jb5xbPhaDnI2mFkR+ZycAP5iKp/TnJirYui474fBu8wkvS0BF3wx+DX8ooUUqexOW0pepASq23yk
SAoRW1sB0q9VcA8bkZgr770dIHb1RVVeKrLjizK0UacRFdH2OD9Y7b/7jOEeccTQTO2pCcajo1N8
xGsTzwTk75CkgFcWaj3oECx8NDIFJj3Hch7DR9Jrb2E2HUe5e3RWIDKvChpghtW+Qx/6YpiCmqzS
fmJsuINAHpOpcz9aUsCRhQVvlUBVa3gbmwQQ7zKO0zkbrc+prt8qj8uxI++r84JsV7RLtjd7vpzW
BR5y8ulX6jHDaj0/YOpw7ypMBbFWlPYELmrMAP4uMTssZ5ssxpPikY+cwf3eipSEfe5E7Rsrw7X1
iIwKuLRct2M9er+mLZ7DkN9QOcMIYRjJ6bSpVBQyRD9U/vzjIcNHymnf6WlEC8uvpvNz+7DhFIuG
ypj39Igf1q18TB33efAJjarMpd3zXSFA03JmiGRJ7ptbxpSCjZUdKyusUJrl2MLl9kZTH8qVLAQv
lltMT8GAEVWw/3s3rVPoIaVcH0c1pHfLlj6UoUgsv/dABRpypVvvaRvnHdqE+cCekCchYWNaEGtg
TyvZKOhc0W58MEFNj6GPbEBxuJYWQvg8VNsrNTr17WR5nyebgB4M/qjVzLjNZnevUutozmjpQ2N4
zIqfsmIl86ZjoeRJllPxhgj9qlxwfF20+wAz6mHs1vbUj8QvsWgEtKnxoGrTD162wUtKskGiYmrO
QNXikekkgKGcnh3AXOyd2/yRe+KyhQHTbZOqu6m+toudXQqnPigz9U95Si+uIiMI6VZcML5zM9rv
PEoSn3P2PpOionJ7iRupytPcmdO+4GPMv1kFx5eVMjz6iiG1DGcJ7TCakX4q1XbPi2o+6ICXk2jh
/K4Kn3pTv2CEZlvqOEf68j6A1QUHyta7xghf1q4X90hjTj6oaT6Y/xghrquCMgtyy4kFm23krJmF
06MbziQ2YgSZScIRcGihb+3GoLSOi3SBcqgnfQ2C9C1rMGZvw/JZgjAnPPQw9IMZG2Z7XNv5KR0s
vVPcxGNnGLsRK3Gbncx87u9wGz41LpiJX5obLRYIY/vC/9MyYtqT8bSs8uwwECR1a6WHrODddvoN
4YnkzaEEEsmm3mGJ+sdYQEOTG752KOZZj8L3QDQZH2uMKXD9TEUDKDjYSWmji1g3fRp7v4wXJLAg
vwvtC2S6GGTLuQ2j9lAGRmIgie8ybFhO+0zfr4eUQfkMbkbMkp7fYfPZObE3FgEgNlPiWhOL2QoM
ql64ARWP/gLsh0gYodxOttN/gTcZzAnAobbSHzzOX/30B0bA+d7GR7ujvDgTrrhT4tsvrTXBxAT3
5LsXwMQuZlT48T1bR7A1fyd0DmhRWBCazHwJLHVECMMC5XtlZHJDTmRhhaP7SZpZNHS1Pi1l+1eV
zksDgndnuETw+tWT07f9Yz9eHeRcMZz1U90BGP7Ma7deqoUcuEjVS7eTKbF8OVktMHTykUgjglCm
rD2TJDVPYVTnqNao0+FD5c8LxCk8DiT1UkzDbTKCRyCQ0Fv6b69v7UdjZi/bSsFfrdiZ3GQk2kz6
ytp7svpvpWayyEkUBe4lMEjmu7pjo+9Tu0yybnrAY8ljx/C8wW9na/+BmODRq3sZuS4yE836eHYy
5FbNFiAFnzAD5rNxwj/60a73o2rTx9qxxh0t5d+pqBBY519t6j1h2uEAWvAOsXGvO1sVxc5vtleo
1Oych/VhNXICY1yBZvS/3HPLQ9WMPMawDEnokuaKOOJVl983c9RNRW+rw411yobqB6f7qRpuE1E9
kpiBOcjLSRasJY/crOxLpf1LPw32iTCGKO2pzNzGXiaY1si5b3G8BdQAO2tATHTmHqpheES3FAeq
TfgqrcQOiBFkZk9Wa/nNkHsQI0hDdsQPCLyo8AgB6stjkRI0zy2KPw87Nt7xO7Ky7b2nFLiK80d5
g96Fqi1BZusDo0G2sx3DilfhH8Z8ahNHUWhpl+30sugyMqosqXqwYfSW/7U5tEg4qPWIi6yHopHP
jl1vJyvHIJ5n3IUrF9xusvMHYiViJ4f+nowXszSL1974NpAeEzeP32b2CZBcfDsWW8Uu1M7pzhxH
UuFaPkG9mtyP1XhfbivEBnTurjFNeXLFyDW06DOnIk6EOC+mhViI+qXLX7YAwkXU0BfbAMsY0viZ
1QYxT0RKWqbxDJQlE9sc3+yS6R631NUhiv7B+wtoKhMS8Flc5yOECVxPQ8YQ9J2Em9B9yJtgh+2n
UTzbm+Ahuu+Ca5GPQGUnmwThEJDi4AieQgSFrk08vU3yGvnX1S+pBrv0JqPwaxa3Kucyra2z7L1P
Uopgmetp76/OxKbOlIwdLCuDq2vA1JkFraxucfNENzOImP9tUOt1zlLzbuz8l7Bc29hRw3daWWeU
Z9s+MLphPxWvIihctEI230To70rGpNduza9bUd93Gx6Wfq759SKTaYbGONcjKnge8H8kJPV3lq7e
qN5zD2RifAkEGrFhbfjc6y1JJ5OfqP72BeRcWzjIas1gAsqB65Zz88lsV7LHkxJTKONyI76Fjf4E
FO9B+RAUvred3R7o214h9ZziHWKMFWib5gsY+/1oeO8gNFUCgc7cbr35869CUepV9TmQHdGnbPWH
0czus+zorgM+PcuMK+gd6hVuit3KQCDmrMTNVnxDCMU2diIWDL4FO5GrCNDyyPGEaZeNJNy6vesP
79CKeVIqdv21iz0yd2TVgwENw4FT5IX0s8DLjoOzvLFTxWuVUicpHE4s1/pHJfkFFu3e7tY3V1Tm
wWohTbAI8sSTEUpL0rhPeQt3IbpsB9OFQ7x81A3s/65jm8ce4HjSGWiHo8iiWswXUiu+vWm9r1r/
suKIjjwIOxVw6uTuq124Z3/Mvql3w99QcRoaaiAnunoIS3UYCiYXcwIjRiD06hUVMk4NbmK2mrA6
7gTDK9Q+3DvW3ei06qBJorcd+yOvrGtYcjSvF6UVdbzTeuo6ssK2Yp9ukvTltXgk8jTbV6K6lyNJ
hxWpU4RRXlwijUHsIOgNA13uimjUEvKrR9+siVZBUs+ODxN0zbfpcVyc5kDGBzpdAqw2yoroqlxo
PwmACqcNYW++gBeH7TPBFpCnzRNK/aehsL6K98LkT5vZ9uTn/lvpLethUfpIfkN9NiloiUJ01bFv
FmdFJOqkwkOJrwuLLG5ckQXf2yCo6ZS07aYkxlgieBH+9rSGxb+JbAhCIqdrLs19iK/eQ9AqjeBR
FP4WFwF0bepJzNUlcLlhVnHTvd98y5oonAjM4dZy77yWTmVTduCQqVCuH6O1XAZ8PaNNO0XmC6QW
XOBTDt7WkiAebOWJsICYM5DXcylOLemVMDHD3jdYLJ26P/ay+IdAhBokqsV2iFWnnTbfNY5kaXd3
RoPFEzEcw1ORvRMTBaLcj4gSp59+fSJV9uBCZ4/wwKXpAZ803r6QZOODT1NbiuOylaRw1fFtbMUD
+yYF1RTduy2Wh1BYD80gRNRb2RopjVU2vIl5JlRNwE5vP9Qwgihtmm9s7XAkaRdSbN0J+TcPcA5J
rMHgczwLik3U7MM/0gmyw2ahgGuJmpLj0+ykaFJGonzWswB1HBB8pcF26NXwWVTAs/lYfrp198/M
Hv1gZh8YymwnVGKVblw5aJfC0nvq++mtXKwPlzD7aO4q1rf8TiOWMPL0M/Cz38bVbsKrd8bjeTf6
CBK78K1N8+ooQV1IDbsR9WkI3oZqVjyYYv5pcrzDwJi1Nj7ahevQTIG/ETriz89RvVukAGUbLlp+
NHZQyL0OyRDL/buJSxm9rnXbtWmJLu3uY91+ZE66uHMbGAI1wJSi+OAaJhrfwx9BhOn3xhbLJpZe
dOf/7QhBiB1zuZtdL086Wfw0gfkLcPVVhNUJtljuaZo+CLVc0yRvnX9thvIc+h06NX3m7lWoepUG
ZkQC1DUHp3WvNX7TwRVnDuSo9Lx+x34OQYzxy8igSELBnuzvi7XYN7Btzm153kpctgPQvtNlh37+
U+YNGs0tO9BtSG/0OiQd/HB8+xXYWrxlYnobi/7bqbMfdEjJVHQPWSvDmxj56IVgBsr+lw4ZOGBm
n4Ilfbk9pYX2Hqf1HwENyMSG8LoxC6/EzeqFPVBPw8di4FwnZ4ykZMGtxyFZLbwrbgkwr6s9Dt8n
j7DwmFCgMvJC/e4X8hHvADIabMcNUp83pxtJYQZ99r1iAZbF9d4wYiGTWXchrhVIpPxVB4grYStG
DpAg6oUATfBAD7ZK7JupxiAMNhzN5dTEBgoaQHDEeJZ8yy0CgBndn6d89vZLna8nIX8BU943z/vb
N/xZAZyGSXeXIs+ERyEuYb2MfvGLsParEUA5CymxzVj+3bjZdqYMH6gykntP40vNJw/j1BBlk5QP
fPCHYPYIgk6r3VyxjtkW30GWx3m1N24GzgnQRDdr5Dr9ry7keRvzBnHGU+6zAxCA+ZWm3pvz5ITm
LcTyPx+f6WHLCexxnPBUVEsfezkZtbXEzK8nibneE+K24kTMfsAgVvpvg0ROlOERhOnUF+JyQ/Ux
IdiM+wJpQkqmABwuYkJahU50/BSnybh2K2mw20aEbyPuySEg4zd3P8YBQj00blciuo0R+xUPXXtX
wkIcq0fPxXieqhmSi8BcIuVnZbmQBQxf9gKIntscxjXpkXHaMs2O08Ff22NFeXYEcaNkeZqII25U
xvfULASFhCPpySHV9uijF7P8qzULMX1FBsevm/jiGSGBe2fJ8d6fzSv/h4a/6zskKBl9yqX5kJLz
r4p6ZZCeqngjJ3/wegIFPH7D9ScJOkBj/X9W0DmRxySeECgR63G8a13Wq5nX50C9xH0AO3jMzSKu
B+7neq3ciMHbISXd+1Wp+WIZ1XfLYQ0/Zr3M2KQi2yPsOm3bb62cz7A5qo6Ys3yc67hwly+STgj9
GdCGrCmaGwKirmt9w/5KCiIs2pLu3M0nTwIeKTc/fX8+9uGaVBmiGDbPo5Wp4skppu+iwV5sp/I3
3YqXtrAdWFf71NXmAB4+IeNCih2Z9UHMaftouD++Vf0Eg32dbCM2a+Ykq0T4a4ntgC7UP8/P7NvX
WZUUaDQrZVVGSlBuVtO2wBZg+dwUmmDARMHJ+dN4roWpjnjF8j3a9zdrJt2ht72TPY03LPq8Aso0
tr6Mo3buQ/S9JW7vvS+sRMGZbVlzZ+Gg4phOzzqkKS8OW5UfS1E/dDZffN33AYtw/80DiJ+iSghr
+3HdbgUrY3kdRHlqFVi7JvW2BIYNvemvbrmNqI23YOgw/k1nf7WugOPwr2sOCdq12Ifosxwc3MDZ
Vr1WokiQF73VE3tHOU34pQ2uhnoIdxLTM6SOn51skX+s5im/seudNN3o5rmJVJ5B3xiVGRWa7TXo
UbQayCMJl8siy1quDsc/arTlO5fZxQIhKe1gZ/SIfDQrIfnvebrzROXHYmnvtDzXzpwd1IjLZbXV
7TfdmDFx0XdrT9S3JVZ6HhpMve7oUaq7mDu8UfdugDAX1ECdy/lKnc+H6RnmGYntPaE7xL+56sXr
i/Y0m6hUwaIwG63v0oc4RYA678fc6eLUTGtECwR5FkuJbgxdNRrVuzBzw2PutifZ5mmMYTeN2zH/
k5uomO3MkLC47tM6QMukrTpXWj9u6gaq83GjwSVHOWDk9xUCvrw07tyyQmml30f97TXuw4izLxl7
UsFzStocYhrQh+UXZxuIkrKFvV/9+gGEyWBGMdGqAXfECl34cSRAgCUMemDr93J2lt1Gsgmc6Q8K
gQP1gerAYozasMbJ1HhT4vQdLzIeTfwXMgrFVnDyGm9Y4jjRMjnvLNyRez/8rxpIkUBEeWdrPJlu
mgFhN9ahzqpdXaf3bI9FkvoUSmvu/UrcDCpteiB37A5ueqCrYvkjihZX1lkOI+WtPJcY7/TOsy1J
68vwXVnTr9k0MuHQY71c19eio+7CrulVKWN+Q1zzjn6yUue8dea1G5g/w7Y84HIfmNNtviisOeYG
qHXT0i4KQmPySJqw7Plq453gKO5vc4ZXxCpTuFZLUnIN708JgAAoZSJ1L+5oViAq2AwfFCFGKCj0
k+Eu8mCXL/4ysf0Ape7RRzwKNZEo4umvbhueZ8IL4e8WlIfbup9Wk+/XvnoBC749FtST2+AD1nC1
l6DlaCQvqDOPU523byMh9/t82rYrN+nHHIxTMnlzjpWmunNnzBorL/Ym5aEtA9JZBFMK1wsSJ8c5
bHM77gKDDy7L8qFqEdilFccPIsFF4VYJXGc9rxYF05l6W426ROoVXnIfleQSJJQIWRcK/v4YHYpW
x+TbwRLXAs4wdfNqBXX9zrH64tNLFq38Khc6n4tNHSQrCewb4yJ/rSTVbwsLgM18v6QoQv3Fvrf7
bD/4ObIF3x7iYqvRDTIApXWADj/lEQFk7bRPJHf4h1wz9tdwsJld+AzVOr6bAbwaKZdl7GRwPf1j
6ZPb5ks4TcC7pO/SmxODt4fMwfOSZ+nOleTsbKv2z0GGp6wNLsstHHNy4S5n6T0HzUDEY6WZitP2
1Z1HhfCc4O+OWX4J7SCarPkUej/4i7Czk84U+3n4Dih+84tSYB50uEe0I4/LFAA4VP2TyDF6BOH2
n3WTKGvdhTxPPT0SOXFmsP4ksjjy0mbWo37nKK+YunKL0+0JtLd9WHyL6Q4cyeKCSsEWOJE985Cv
vHhF/mYRDKXnu2BFtS2GbmfnjJKN453T8b/eCOfLagUKOvgfow/Evd2QHaW8U6D4wawKo9AoyvdO
iksVGEC+N4ec2Z1X+UpoXXaPfpr3Bh/vIjElIG5H86Qbi1AK/nHoSfzPJl7QTE/iOrUBQXBUB7U4
X9gci8jsaDcjwinJGrykxDrcc8SGJxX4OUhKhU+GmSnySoDcKW+pCIeTQNjrv/a19KOOlhekI1fh
bfAARrYnELsg0aAnvIMjrE/Hf70KKDwsvLeA2umoQjbLJ1959lzScAhTMg5ev72kZBeGjsUkWd3n
CN5ipoAaIQcLsNuaPwESp2ExvicTVWUwdzrG6shwa32THaUjrxVXr8EUrZqbmQJ+XFYGE3CqTvAK
fekykxc3Dql696qtZq/mxVArONACnIEQjvtou2TaK3bKbX1wk7up6ZHZthtK+kz/Z9Sk5ATz8kMe
6V8waURRtrMLhtTcbQRknlfyP8LNfFTY4HOz/bQszZG+Jdrx/5aUkt+kWy0phTNoOAoA0dY9w9V5
rEfOylSLCFXMNuV/qyUlmXhK/wvskH+Ba9sZhykCgL5yNtUPEMDxoByCm8rmHl0D+wR0ZBbgrNv4
ofUd842BmDhJ03GnNuHhE23S3byQg2Va2Yu3ShrYb36cLqCeTjdAOhSSINUhJjTSRC5ZpZntsO9D
/KZs5OS49dhnwVYpU9cI6PO9PXve0e+Ha5qW7j43mYlLPTx7hmakWDmDZ+eR4CGqw+Qv5ZYfKkzc
ZSa3IvJ9YqDKv53ZvhRyqIAKqt9i7pfISM17zy3w67tnHs9D2IrHse2/ByCOtfkqYaKWpdwP7XA/
TdPrLRUfP8GF2eGxyebPEm3oOJpggd5DMInTKm4Tq/avGSUFs85fbmactmJZNioccu3kIfBUu6AZ
Pz0bw05t1H+WxQLN8IMfYegYJd1+zbNzhvrG0JTcljquzQ09C645qzMuUgzLjp6BF2v6T8+8Yrk8
wMZ+lr3xVKIQFKDQTvtG6P4JUSRzJI0kK4WTUNHxnGctHTmuH1V1cx4sREAs0ka9sWGRyicFaaJV
XdKIDQyd3eoZjNrAFBg+OIF5ds3wr7WY6PW3D+NGfayds53cwb8HDj+kIyCBpZkB/AowAsnTYTBG
Pl1IIpap6+qIdY+xYKz1cbK3X0snywgrASXH7gb9JZbmVPuZPqyZqtigMSlaBXOba5m727Iw91sf
N1bVHQN/T7cdRUHSsuKldP4L7f7JX3tiWOEHebG0es7Iv3LIO2lB7njEmZTsFn0hoi4QLSfmsUm2
RY5HJrI1Hvpd0I03FdHJL9vqRDZ+hl+hn2LTGfxdveHH2cQ58IO9dwtcDhyyXIrpYqTu1R7FQu7p
i12O4aV1whc9Mm/RxPJCq9FFTIy/pcWvfrIawkk78WdpER5n6ZBQDtsD1mcauclC0ZJanyoT1MoP
yTekNSd26pI6HSuMQ8eN3AKls2q3e79SZ78x3lJHX4dgQvaCnQfYMWrGltYQp+c810Asncevyhbh
UylL1iUv21uZcdt7f8dsumRmN9+N5kICVAiq9hMCVcUEkWZ04iSu412Im+8TpRDYmguckLXKz8YV
OAw2ga9p1YlKt9+R6GHIL9qw+Q/Cjr56rWHSuerqMREudV6dtBLfzjVPnFgpHQYXCbEr3uDsJZyx
eDr0zsE5D67+BVL47oDzr76f7yEOf5AS/Ss1aZp1Gx7c/rdpx/feW8v92nfPZPVgDFaK5iMMsPpK
2tQjZxOrjssuPs7HUXd3+cDQrLJphznstelR+NDvUMj5rtqI1llhaXA3wIPAkhKtmSLYty5ywhNQ
ue5vv3moTOpiRfHnQashtvGInWK+NV/pqZDEwGVb0lGzcggM1OaQpQC0/Q/jpBnPNwLa7wiUKKs/
AJuEJfIv5CxBZJlgMvcW3Tf2lzQVZTR9pZJzEpe2ugbVUkSVj6vQbE2Z1GTtCI8vb7A+R8mQiiU4
CgPKmhvzLCasjxmHvIcp5oRg5J7MNUIfs4qmPGaBcG7kvZHri7FpIwkUwrGgmGOB+AAfTLBTyvnw
UqKG+OS2+Yb7bzp4TQJQA8NHLgDU+X/5hJvRCfI8slwE1DPaoKbsL9Uo2mSunPPQUB1HSwsJRiZc
UmQbnUlpD5xHJehOszjnm23cLnPWn0fIwSsljVHGZLozc/JbzYGwFXfFG4wDpm2z68h8wG7z0S/T
HJd9QVA4NnEiAHPox6046VUcCglO3bLX7zLDWeM+tqeMcdLIvlxEOXMNz4eFIy75EqceoTh2EWjC
raoOjuIJoaELexIYIC/LYR7EoeroU5V1uQJWcOnlKZ7PyTrWgNwJ6WJYCVHEG+Q46Ll/Vt16CjyD
NJayP8iVLBz8PaE1I2lbvKshw4+QfY0UZLrbvMF5bWHltxIppmfg2cq7Gf8C2pybzNHvSb8pNiAf
uaoPFuzEG/K3KcSrDZ5CycLCuarpgIW7xf/EXy9yjrmxdiVcOiIy1AFj2GEQq1JOWd6CaVswtrn+
dMjFi1wadXQK660KBEiQRxzU0njXnJ4tsuA8m5K9Ki491JTDZPNa8wLkI/GGVo8CuitOvQXAOZnQ
5mCVCEf5CSHLwkdXIoDYpm7nlMUtNWv6Tt31SA3bR6GxrwMOM62l6aUdabddHKxzhTikXc2k4YPW
hCWqgYX4HzRM9WvR2KBR1sCgLI5hX/WHCdM7qcyfdjVP1979qWfGZXzZBQJcvxJPC5Qmqln/pdG2
PvLD2Fe5k1Qt7wJizSXprIwcMH7/bGLPpoWmiL7iw5ou30W1+mwff6yMh9bd5i+EF9dVKqJVt/6R
xqQ3J4MlwBr0dxQpeAGmsLYDMRhCQseagOSgScGGFtRwrkEcIKZI4Cveemf98inQQTc1PPeVBUMs
pBsFmYlIr64OqSnXnZxANZrZyaI0Lz4Kvh7atAiwID7ieQLJRKDKD0FS+uBp8m5hWCnl8C9aXBpU
F3u5zQ7c2I3QbTYEzox6vXwc5/ahDo2rK/RN6g+K2KJWqDJ/z7d6i/a0Lt7SdXtlO78D2zmaUcLs
pR9w2hCfHocSyCbV84OXjuEu/Z+o81hyHMmC4BfBDEBmQlypRRVZWl1gJaFFQgNfv46ew17WZma7
u9gkmOJFhEebI5dTLIkiBFzeSlajlXjcBHAmVqCHNy4Oy6aaD2n8WY5NwJrIMubxi6ntHrElhY9Q
tBBxJQKo6bq/SRq6Bw5rqyxhzXE8H6Ob7524Nq2sUB8GHEd7Pl5g6SPiG/amxSiUrexkTg4EYl0G
0vVDMqIHRFRRruIUc4pLD4eU48UhOo+HiRBTHow7HWaPrJfzPmlGkhXd0qMZ2YsB6eQMmHTrnFtB
kBbJJrIAe2uz5xSAGQkFR/DjK9izKkA8iObuqouwQr7v5q1pJ+mStgZ/3uJ6I9SR175c+TAWcGVm
JTlMm7+ttwVQ9KbT4HlMPBe/coR1TBSHwZqwz9Ui3/RWc0pL49qNDnemPNMHWN0ri7HRpgJlv6oO
8QK9tR1MZ5YF76VibFO4XHvaPkLmLwi+1Q5IkTjcmJA4K6dm+ONWJ1SafRo6zh6TL9qd8m+bUBxi
w3lsfW0zjmfvVT1u2kCg+npR+uA79gMjbwI9CfgAEZcsPPgiMZuWSXAXcQAkk66b+6Biya1Ku19F
YaZvRm96NJbwVzf2NufqjqG1Ye6nDm6sgXOGQNbRcLCq1bm185wm2Fghv5rLX7WQQWh/4+59O+fe
pjHnfefToMop7r5KDAgyBQEnkSD6a0ZywXUy4/KJi7SXcyXX6QhPDU+QnILyxFSQiR0M9o0z5RRj
FR+OSTFK5kxAjOqTEr7D5aHKdnqMIXPP3cXs1Tui1gMB72Rd+joi28V7YmcfiVe2x5oATJyGP/1E
+JkNc5dZLF155B37iQ7kpMGmXYLYWwcJ7cbzX1ownVVM/lfaOKLho2UWwZepgUV1CQgX03kQNB2s
q76/jQJ8xBHsRnpDN6aLx7WkYnNL5SdelRRTln4Kaq5mbhWxD5hIGo6CCpA8BXZ7RHG9WgCbMZaW
SMCEvdBCkmsxuLCdownSxRRwLUO6aZUVcG5LvnCIhjd4kyINmD5rHAQ54voQl/ZdEhMUdz4sAr3b
SibzMrI+cNT0V41TF9C5jJcwnGhoRrU9MgPdVEuq3MRmsBpckNDm8As0NNp6eF2GWFxGJ74VCQlI
gKMrydWEY2niEWmwfXyiYluFilvvmPjrWk23eQNimJXyB576i3RmaoR7Mn5WPd8UFZDkSEmcBq58
M7CMbN0o/fNcLELA3TStvCemAw1UUgsmhAiPoVPV6HY8QIIxZegwWJUVUzN6Coc4uBOQ4+qUfDeC
P3UXKr8plQL87ImTnwIZNBfdoqexgeXXTZiFs1Y0WV99tpncmMSbSIhvqzR/DG3yJdmA/deNf+22
2U1A6Zlqn5oiwblRU+yRFul7LhEgWnFhlRy22Imf5nb4tmNr53jYmKUAVjCr4FKVvTg0Oc9N5LVv
tQk+raIWYyESpCzWGGU0JBCPgDLCItnDShkwyXBsGFOwpmb2MRgHML8WcwavbgBfdlerZxxaFxD7
VNp+CQ0DSVaPLfmP1Zxb2Iu5xgFlwDRl3Pk4cNd1DRM5yYqTBFKRs6JzZC+xKbPfivCP9R63e90V
dwBPN53InwjPrHPbGE9uX8LeixZ8VWqtwGATmuMl9RoEae+1jEgicIq+guBLVrMIcZBXiftQeUQf
iu5eDow0/JRRijVQ5JelKZftBA3Igs5HX6usjUPuWa8VVnBKdKEYksMDR+VHfDnyOkfzI8npT84l
y/ENaAf87bVzCKr7WRK8MqQCqwq+b4JSkWHmSntiKTjYVknNRIKxwbOkDESEPRjejhCqQYkmfjdG
yTV8EH6TA2tyqw3jGz/uRUXz96C5hOJZtTcprmBa/xxM2NW58N0/vFlsR7Lotp58aQi+bKJCfZVp
gHVambugJmzSsJDZvXmbp8FjOuov5VZE1ZoVAuJzrS4gkvGNV3x9CE9f+xT2aGvF/q6rTrIkj4og
tY4meBJxri/uhHvC7INrXxh4arLkbCXg/TLvLp4rXC9edJ/wl2UOOu2LxQzFPRMqpYjZhISzGDoO
OvKSTV+GT+FUUtArXxmhlxQzduXM9MBjeyzFvI4rwnqQBJ7zaWj3g09TQN0zHZNMjTcqSD9GckFr
mTC36gk7uu6CTI1iss4gItYSz8RFtoR9KEdW6NRXMkopgzQOB6RHu0L/jG3VcCBH2nBux5L9eAji
j3ZskTf7o8FVs2vku9f/tUwNEf9oTGSxduOpWssl6hUJ2D99ZV1Ty/iCy72KfGJ+4N0/BpKT8wK9
aGeI20odwm44s6HJftCbxp7gHkYVycsJF2Fb0j7CpQ9LZTyfZ66X7dysXaZH1OudbFH/kit4UngX
uin9rlx7+c2sTpEXpKAu/Nu0sycGwmLd6+CjEQR0uYj8dSF1QYYn7rQip1FamI7cZmGkaKiqFViI
OX90c6c9Khhjq/AtUPwKWhNxZ3vlUxATwaPle4e4eVWoCgJshlNBxHHt5AV8BHfBawPGbSMDuYnw
aTAHhPUiSohA4cHl/1kRlFMYAJgudPKX0WCP6kJg42dK9R19zYwoQ+uapxVBriGlDT66zUV+HkwS
tU2tMRPpS5Fz0AODtKv6Fqg/vhsd+ybDkemmKaMvg9laTkQWJ/A5tZ8qmQOow2jUVwQfUCZXYRi8
5xN9bdi5b8Iquga80ABDh1GPmL0pr0nY/yNipRt8lGuQcv0mp5cEJ3Vy7ywECIU5NgXykkkWlY6u
SI4b1hVewyuoc4SmsP0q2AXauaJX0rxthvp35gKfOMPSDKx9PhTn15+SHz8hEUVcHn6SzxhZBV+l
aC6Tb+6wXp56sK5+3r/NyRhDIWafs3a249Fi3RJUbieXYnP6pkEN1BBSxrvarG7LquCtr2vmvfkD
3gDgMJqjahTsU57D7ZgMd8R57nTEClnXlkEBgyJBT28CEVLXxMzMPAs1h+eSgTft6DR0t1EruQAg
ATp7Qy4htD5+4zR0LTKmlmxrT0HnPSfVaG4rcwq25Ckoa/JOfWwe5fxiTd0x872IiwpnEtNmAjuv
Jou5SpTBEHJwKILYv+MIc6/ikYmuy6VkGo4NgL1R10D13bNt2deYAEA8Leh9UT/lU3tbGcUX0+N7
uz3nfvYc6PoUZD46PKMeSG54iV8HWspjQxxaPe5ajXTR2ru5pvmBl4FB87bOnT+KBzlhkv+P4+Fz
rvpbv8Pu0sptJuanAv6FnDCPmRaEB6W2hZ0yB4q+fWN8DYDMm5bBD1Nc1PB828XDyNo2pfcEP45M
L4e83FTlotFQ2NxE8a3RtVwxAlwxqFrGtEua+dRl6pl3/Dlh5jsaFNRW8NXWIk9eHEwdUFpYP9zq
faQjc8P2C61qlvBy2/G1ZeoBIZT7azJjqiQPqb1m3BhEFgf/6DTNBufuJg/BvxV8Tc0R9/ZMTEUB
XUViX16cWRNa7fxbHbjrcGbkL0NGnB6Zt8Tz3pzR/Qj8kFNrPPwWWfFldd64ScL4aur3EfYB5SHr
vPEOaZOLtbKxRPfqze1pwNVQ5CQtOVYhz6BfNqgNr35fb2o7Rvg4DM68m4LhOcjLuzgZDz1BG6dV
Jf6v6o2UI+5X8QZe6rY0w28SnMu6q/bIkJxoUQewJdUbhFBRjh/VzPfRbG5NlB+eM37FEKGpuOHn
cp1CslMwwIhGzjgBJhYry/jwNRDYwYby0JUleTlds7c52zirtyZuKtbEY+OBucAAFEXGQ57AdsdX
fkrymQNKar0axvD+7w3vEarxY2FxTaFvyASdwF6WixoHj80Yiqwgov5zTZFWQSDONQ9x9zdDYwmT
8lHqDObeKhlIbY4RrF3pMnYbWAI6MtSsxBtjmG/qqGU2Q5ZYRMkx6VH9lk96yOOPdIyeey5Yq6ol
gNRdovbbhppE/Ia+xqR8sWR/MD0yCBKLiIlIuukGG4CZrk52Xjx0ZUIttnsI+2EtRsHerR8l13hu
5J69y03zK8BUhQtXUGI6tjuFinmrxXiDYwmPsFYDA+j8vixhcZMmxcQgjS0QEqR0MjwVLi2tp7ug
y4m7ZuFt1A67yQcCU/nGs5EgmLpSIlXhc01oo5ym41xXVwl4klNct3Mkzol/E46hzd9NGWyjSFxU
gJWMud4tWs9X5/MFGMq3BrUp7zoXCpCfwK23gBtk0xOSVuI1L6HqQem74Yu3CEG1gINJ8R6GwTs3
dvYEEsdVL6ZtFHRkDf7R5SSW0PGoQ+c+iaaUEsC1UP5v2PCFKXUdrz1Pfhs1jANmBM8pV5d1g9aa
AmsU3W1ke1Rq1Li/hUguTrOra7Iyoxs8VuBkmCFzgYqCH6rVMIGfuRXTs2Kvaz0ekJ9udQ7lLo7u
h6zONkYxvhZPjUOnO1eFpoNoUTXmmSUbpnKZw/6jTAJZJv00suK+cBx9cJMHtyzuB5NihXmvEnkr
R+9r8MDZjZKAv/ygf5hR4MQTrQR+QR7YYiyeMovmUqsG1pJSCWBGelO11rNWOTJsBXmCrpyTMlA+
owKML75h/DvWU6Wt4ew4iPqQFKeNyDm08fXGmFDG4iToaWXK2r/3XXX0cPpChKVeBqXHP9rwCWZ7
Bm0CFnll9RysclP+2S1vD8RO6wZD6Krwp3M94Y6BkuSsEiUO8IpubDF8Yr/ivBnVv9X05I8J03yG
WZgr2j8nDcFklz0S9GPLVGcdmVFzxiZiavtHGeMRjzaa4NhoLGzVr8YgubhhqbHm9pBxJ3d5HRjk
LYSSfOn3Yybv/Rs1R7fY8/Uhnq0nuxnDXU8q066vLMs46yNOi/VXhJq+adjOti3T7zXJvI9mJnJF
mtOXoX/oPQ6nZFiDfuzXWRfcOAJGQuexXHAvhx4R7bMM9jJFVwnLIb6sLPiLJI8ElsPVNDLTDAf0
sSBlRO3Up7SuFRAm4DGTbTxObX3plTb2bOb3yRRvI1ddDV33W8swPuY+O0PzfVMctElXapfrunsL
R3Yp3YKiV+2lN9wOQpFGyptzMHQ3vodjsqkbMhBESVcZcvo8mDu6CjhTZPbXFIVsHBifsG7Qq87J
Yl0U3Xh0C3Fbavp+UFYPfAKpyVVRWsmpRVbHNYPnzgK/6LWxvZnjg+v0e1bMbKXdmiAjcKbYDP7c
Km9XNmLa3jK4O1FYfFCmC7ilMQhsS0ZYUrvOxZzPfoflPZrijRAQI3iq+Bl4mjghmUQ58Y1x/n0v
Euu3EnZ2zsVAz0yUrAXT/FXpEL1GKztNpjHvOfVRvmJWRK6x9Ui3xvycSKZ/IJGwZSM4WPPNyJ5B
4VJH4nZdG3F+iw0SQxGKFzAERhrsMxS2rBuvdWiML07ao0XBd1qecDV8Rqb91LbkokSdLab4hU15
FWTRT67Ngd9UA5KMN8xk9to7cxhHxjJus4GA/9dM464MuRuKUh4Ruq69az/y4FvAhC0S0nn+CBfk
q7TMPWQIBku5O247NtJVk3jxgWgo+kB7gcbDYdSEcUeK6+oZV9MM4INO1k03h1+iyS5NNSTYxijq
RNheTynSBujSb4ljQhqHrqHgiIwLo+Xkru14vOY6atax8s+xyaW/GpY6L0f+CXN8dmL0ea4nWKbr
o0FAd+VkpbmvvOjcT9mRWMS6sY3mMgb9rmYKzEGUGuOO1SHMMOsUnE7LRjOtLQLJVIBgshzLVyij
/b6hcgo9C2kxNDAY1JW3EUV9JS3w1HgGZ5IBOTWRUbMtozvilGgDJj5/Q/R86hXQXh5p/GArOrxw
IEn11pnq4s7XnoQdPR462XTRg+0u4Cim35xd+q1EIKSTxoJbAN9adfoaZPnMhjYeCYuUOAUNYz2f
U4NRQZAO66QFftBmakLjNb4xlVNc53xEIGy2crEIOhKHeo5sEKs2O3pQ/2ifQBKdYEGujax66CB7
wQGhiS1pCn49ezgRMw46veO+JgLsRzE2ctcH0ZXZyaPSrlhPe1N7zzEmuXUPppLyUY2tmdgCZwMc
PoN2N6afwb8BeB9ogcUBD0TtN+DLCSRU40Ccy8miHRBAWjQWSKthsDQCK/ZzK9maFhngrLxkzYD7
1nU/mKjbZEFTzj2yLRg+IxGp0gNLBFFnUDei6aJDgm9tFWGjjSYicXRgpUTV9YNjA6ij39JKCFpV
hXtTVRbpHZ+ZgY+SMaT5ve2RaitV/1niml2ySOdpmJ+91r7vZg0jI9i1jdfs6Qz8m/rwOkw9C3b3
hox+bw0t6DbVroNJFHvPptAXujEEfL67fpicevxPA2HaIKofysF/xUkLk7GP5Lpao9m5DIah0sCu
wJRT9j9kCRiMod47Ph15mKQkz4Gx5lCX8sf5/g6dli4w4saTA7eTzIL04Hq6iPr+g9RY8iNWWozi
CpF1Nv5sT38KlwN1HNSYL8XBspvnnj1q08v22kcBQzSG/0MzEOitLZJp4S+JcZxG8Wcr4LWwN8L7
Cdsnjvk/KFp7pZPT2Ax3mrYuKGXpNwod74b8dbP8mreuRgmaP/EWhjuDWzpgsySONz5E0XsVoNzV
4SHzxh9lhcNemtGrFfPuRsaLWWn43Mpfzz38sRri2Upoo985fsFFkcTvanFwahV/N2Z7XxiCMmai
763DqAfHlYtX1CVYUvrE4R37ozeCc93wdIVonljwxFtHVC/M4GuKFNeMRjdcxYyLcNaOj/iCIOru
fW7ayH/NzEfDhtcgs1eTz66DMR+95fTHne/FWCLU2nif0/GBJYdKtACpZhLkNUdmODY/PMMW44QB
JxNP/zqO8cnWCdnU/q5nNexaS/KtsKM9dtO3ggFCbmHJKowOVgZrnFbwSVX3LNsZfggyZxC+W0Hz
1EuubC4rA8ForN1x9tvoDGQ9b1SdAgbjxv9cQ4IJvPjjuYRuvvJdnHZYE97r2OngM8TbNl+GPiMQ
qNDJj5W80xVfrnr09gWgVAZELbPRhOWATCByzJMZ67PyW3fT+RwbdB7uHJGHa9cLPmXFI0Nn1J+D
cM/Hkp84Fwsfbqs9cKMj8MJ1hr2dR+IOckLNrF7inwUz1RXcJIx0XOdiPoYeDtY+H/xdBuprWm5B
mjmcq6oPxx2ovHMDVogg2PczsWMMj5x52VygPzPXmGcs9lF0KRI33zBjga1o0WI4yvSNQiY+mQk5
uOrGa2uiwyuP/ZHK7GcrQG6a2EdW5F//LEm1i4oJiZMPWEf72p0enXDcRx3mgmn2UKbuIy6hO3re
MFDI5NM2EYzmKn6fF6Yekz8eUhgEeZzeKLdjss5XpcDJmHv9EaHqsR4o0pN9eZe4GvdnefEFJlrE
LxLT5k/AGjZYoG5mJ8W861HWRRPxTdpUPLfxoQPac8q/iZC8i44YbOIuEgGaIAjGOdixBDrxhXKQ
Y20zxGUYzzC17N8WrjtC/4ol4ckFR83hgQFdyBEiDZA5+spZXBP+Dl/dlYvfXufOXZYBNAh4yoY5
AJUuCev1ePv+XXg9aswRexk5GUwJ7e4rH6OjrloonZV/qJ1h3MJPXECKDHJQUPio+2JNVdZ3l9lQ
s5gQgA6z39NeSBwfH3FqzTuvIUWl2/cyrr/9ZQeKxCwAx85nnX1kaFR0dLE3ukyGtzihrgRtR9Ft
cO4C+dC0y9jyJxQW3gwvuwThmcoZSqrmGUXebvYJ7HyLPwVZRB0tppw7gOq/Ij7WGf4MO2UUbtoK
Lkk7nKz2YeLhZObGi01WLt9prutuzqRp5mYSNXfY1c/ODIO7sy0SD5wtYyIUTLjtr5KLF1+armV+
k4c3TUFZctYoEh55DizPwD7s5uN9JWCLZFICcGk5boUkfzWHIti/QFsXQRb7ZMRasgbYkhAS40PD
fysSPjvDHbB5xTejHzm7Yfw2BYF3I1nGn4KDoe8Y6OqKtWiS2XMlhvd6HnFIe9PaiwZsVCM17Ble
EzyAHB0JBsK+i2nJGBWWpaa9KdI43E528UpkfONgrVl3r3jeXwsIIPD/xmjThfV5chBrIH+BP9Qd
OG5EZ551tHbtkhWAlklKJsO8ANpjP7twbfrl5sS10AwgYXs+M/cugf6buvJQ1tMW/2q2nkY737Ba
8aNrjLklMaJWVoeaoQ1HUx4qmGVDHW/zoXpQUHCsNLyLovIz0Snntrr6hpA1S19tlZm8EKGebwib
bTKbGwgVynBUqGuYEiwtnWrF2jSYtsuSis8qfKvp27yO+Mttx3ho6v6HnPi8Q+trN628UNadb4Yp
/GQm8qL8n7mHtToEmONCU/ZUnpA9GAPjzjUR5ywOUkK0z6ZZPwwq4r63ZMnsoH9fFg2ZQwmcIvcx
S5KrE+bfRmT+zIAXVyJF0EJOal009aCzO2Zxr1bPoCwDExzEw7NNEH8z6umgM/2TgTLbFqJ8cOvs
o/NixdA0hVlI19YmVcVbMwoHYFnzpRjq4qAL2R85aSmmB17xarlRs/EcMkw9Vu9peqZAbOQIlR6j
8dNiHY6L/p7c3xvWwFOwzORru/wMcr4StXReejWyPRkeBZncSBLlnsLm1V4c4VM5uuAomTMtMhvS
Z7sGTpLcpFi6zbl4LXzojRxJvnJbn5ICUdcOEK08PiPT9Ow1X0W6Z3lMaerNzeSS0trC5JNhS09u
SZWg7LllD3NcYBUH6SJF/CB8xnCNlX2O0XQZmzxZ0TnH3XV2l+BWug1aUqoixcakHdbEMmx2MnF+
KCoq9hGRuClvD5MH5XVqSIow5yf78RQL6It9+S1zuGClRSJD4wNzO3NDBQSki6J/VLBG0CG9h2Bo
3xom92BwXIyBa1XFLpcOnkQM//Fat2a+xaYejK2/YmT6V1HimRZ9RR0J32wO1u2qR9GGUy54t+Lv
glMhVvmSP72uD40LPBUx0UyKT7uheaKn3yM2fpoMqg4Tkq3lIMWVVU+EsIQi5BK3bIbhW0HR+/cv
Q6TwidZA4cZCMTelFyCU1Z3EvQKMGR9oXN2Ugit/OrGbBXP/Shnj1uktMq5a4/LlpaWA1vecxxHr
s31V4O03hPeFpWuTNIyYhMt1hIHTCC+AiBJKIdcONCgxf9FZucanBZXDr19qMMl20/zOLer+8kJl
RRItTKsPxRFhM0vWWaMItn4pbusG9R6XvuGZjLRJMVsunMeU2V6Gbx9CHO705QWb0juU4PiJP1j8
7rS6S5HoM/sUBe3LtPzk0NL51laGu3H7DRSCVW/PjyWRHuh16KI8FKcctNZERHyrY+sh4g5BIPmo
BHwzErM++R+xF4oWn7D6dbg5rpyB15C4JLBUdc4msoXusLFGdmVO4bhK/GxtVvJlwB7PiHC4ejW6
SX1px/CDjCeEOCm+e/pR5gJ8U5ArXC1j9woIZgtTjA2XIZ4RNGJvUzMZ1AtVEWnaDLlXGrrCOyqJ
rwZ2cGayRTJ1ABNZGCFyBuIxe9fASBe7a7M2l4hD4BVXCmiY9dLnkKW0S/ZL8U5MEnSHtX/lzlxt
ORcZbD7qRou1bcoKAR8ndxCWCJUJU1qERLEzQvvPF9OBeRMEgS6SOzRLctnwc3yERAX0lnGCBcmX
PEIj4xfmQvGN7vdDYT3Nosff1I6PqnQ2XZCJvV/7Obsv3LYRsF5YkBR1KsgpKj2ZxZitFQdayYq+
iRlm7v356hiK3nCu7CDJAY0SH1iNNPqASOFT9mMOw1IWr0wjpguooHFVzx91OVQ7opM1M9tlgrx8
Unn26g+Y+4N2USjJ6pC1G+WakNQf7F1uxonY1iPaTlm+C688BiYlwuwnm7Dl1YUUTjAzwzcQQlaB
u8o4HrQRTkhun1g59751ouEOHgcFRLDhE7GezXpjQrRbtTEJV5tlACrNu5BBv+6ZO6uO995y29fS
y0wg3hxdaptBgD1/VSq/TsmsN2YnIEQjdxp6YpEe//AqfUWFZuw9RtRBMKBqNa/Up3yMoiOqkNaS
oNw4hket5UOa0E/LLJMyLpJcuDQUqe+I7qq6mD/B0aidNVCOIoffyhyqQ4iLqDRnuDNSHxkyFTzr
hEQLTEV4iuqvBh1rZc1+sWNN7w18dSJsb/EMQSRCaUNzjif6R7OhPfMPt0ypcKFBvmbvuVTVtk5J
/0eyk8As2LQBkWLzyUMObGftMRCTJQmDQOcG8tpiNsosPm2m9zGG3ZW/CBLUEz2J4q/tCoVaTTtR
RJUfXkDI4OOWmOW8c2sf1RU8FZQkZ92NM5kKvklraq6GbSy4qvjsYuxQ7l4HzwOTUdGBCImfRec1
CLHy0cbsJfpo2xUYepjKvma6eOReghuWd4FuqXFyF9bF7l9uLaHqZKpgHBBrwCfbWTdxhD9ajazl
leI87DB156y1G+eQJ9N373LL2tLKy7iN2P3asBnhmtbznJu7xMmrQy4ENKterdqKznV02mkVtmeq
dvH6xa9dzM1iDn4Lu+H80K4Feb8bhi+vzoLyt8jlrOa2/GZC+lX2i4PUBndNRWBOFmCHgbvL8IDH
S96tHxHsuY6TcGpWU4bChT7hDXw/Q64DWO1p4QZTQO4HfdBaolZzajCqSuJrlsBUtkkor11uD1zX
hgIGe2M96MH+ySXfQC+f6MCZY30nnMw9mDOBMKciQW41qj17vtB3ROQejITkrFOiVxVJgEJLgUOn
IZ7nE4vOxIrjTIjKRLufGaUPmz7tvX0X+oDpgviT+quXuve6p3BGrmg9+2oHZf/UdmnK1wsHLw7G
IzfB/hVl79y1Rsuky4kfEyy6djb1vJcD3LfZQ0moAUZq296TTh4/qLCttlnDiIQS3vdgqU4b3E4e
FdAAHlposMQcz6mTNFc1NQwb+yVgMQNSOJlO8mHNXfJTJ+bFpzvqtZjmH39EUdoqxW3Mxd/wHDr9
MvRqH3xvBJeYxTBRq76qt8Jo1aYIALlS2yVOxBKqhxk5wXVRei0v+grSnsMW2IYH/mKfS4etb5vB
EV0KSSqhxBbpNLkpcf/eRNP0XvYzzQe69Y5TkfjOyRBnbylL/Pc/lgzfmn+lbMRxsbo6bXgb29DK
hokDeTSHaCa+VEDqXINJptnNyGxv1uA1JGGAHgQ5Yx0c6QxsLHo5gwptM4nLbaTyfO/1w2/PNOFg
zCK8tQywIrUkRpxpcMTLf0ptw9iDuHzUlBGf6zFPz4ViQI1FNOObeB949SGwZnIcndxLi9ooVZan
QFNRNTlwtwwJq9E2qTB0tSHvWQDVve3a/jqMY3tHDWsKID6vt9KZ+ktW+P0lAb4JyC3gbD8sRYKR
WE4c/z4aThjVnkfJ3XW494/SovJWN04omD3CBg6yMjhXcFsI4XHX/1ehXIQQ8Ap+3462xuoSTKCc
Z/Im69Rtl1+S4cx20NGJhsYb+pHir8JBKpdwUv9702dbTud/HhnhuunFpwhETdF0qFrj8K8JtC5o
3U7tnpy1m3DN9KPbQTmg35d/knIGnpa2Bam6Cfy0BRWJHo2XNIrajRZmeLYGZ9mQMsC7rk0dgBuT
q6YZ9WBlC2JhKSwWS48nH424ifgA9gomDzN75bJDp29sTMlxdIz53oQLeYilgVOI4WZoeVxQawy5
EzRE9J2keJqUHz7lD3rZ0BqbuiyiUt3rrAitudTSO92rFY5acIfcWUtnasi/ksngSQztKD03DebI
pWAzhGe2yetEHk1AqnA0MIq3HLxOos0xqhhNqO9kOr20sghO7X/Pbr5kU5Y/KiXRd6h8+Rg66Xgr
YxronOXJxbaS3EwqMS7ZWL9gjZ7ukryJb10vRZ0QU/w1oLCs4grfDibA8tDHTX0uoNiRNODPnXqQ
sTmxkoFjKqBoAVaD0R8HjyTa/ffdh44C0t7Ch8RkOGFZM5FNw/72v5cI1SnY/quNtOywWiWYBXZh
iREIpP9PntnT6wQ7wqxG8rc+fpiGvMjtvwexVjXmIGnlB77NPS7PMTmiQzFMcmawLrIjGlkWP0bS
ssqbkXz6/z8VYYppZXnX+ELQVBYu4BO7bA9Do3/cSDjbnHqmtcXf0idCcMNeW9BGWuv1TADyENWh
d1LWNyLGeDuJKj/n4LFEqZprZNuP/z4jIDdL6prJA60V5c1smuopdTCwRZX13rtlu8lMrpExFkDZ
nnkiSsKZbnBMnpO+llsaJPi8ZELhOSbClW0W6mlsqfmTkGYxrQeMolpwU1Furx1S0VfKFhiKQF71
hD7V0E6vecfpw/P1PSGVBw7qzl3puO2z5goa5dVmtmr0ZoVCB0e1vlGemd1QDgW+aNphTQb8OU76
0aHNVBvVV+z705s2HROpZaDtwu22cRMy6M/G9KyEZgAjm+Te9fXF7n1/a5lBec/8k2wAtbSbsFne
DX8mF2mG4Ly57a4xRw235EgNMg/0FJNRjh7qwbuve7q6qmZ4gAzoHLmyY85Kh+o1H/+CaN5KWCUj
2YvHMPDVoyM9Liwq+QB+Za4Tgytw2OqLZxG/lxLmk2xvIL0a14I1cymdQtNPbKA30ipugirAUAtR
4wIr1LwLCU5z8J/FCmxWH+yoHrow7uBGYmm3AtD+PRQiOo41YaXKIavYh3Q3OeS5uY/CwTPdcPog
UcLRNqr3pQcLrq/drT3V+feQQbUFeWXdCqugUWbUr0T9AEAmMAZDhT0/YST7COKDCgAjT37QDvbT
GJ3qtnKeNe7adQtt625Iu/vFnbpN+6GC8kRc3y1LGjVz+DX/vhaDncY3wTSbN4Nhjsg11AQC6+eh
6aX/EG8Mskcg2b30wqyKeslaxTcqyuht9CAO1hONhJmQ3D4G91xKztDk7/NTy7Dlf6Sd2XLbSLau
X6Wirg96Yx5O7O4LgiBIaqAoW7blG4TtkjHPM57+fHDXqZJgFtFDREd0VEhWIqeVmWv9w1EZAdME
70XSZEgi65U9lX15MDSjcrMCxVstU3MCJegyJKVdaoXafopN09F8jJkgkN21Eo+bKJAI85AHIzNC
KbpDUTGVB4xgSQj0CP0FWXcaQDYioQpUJowykvOqhS8rQR3wonCvQOzRlNhGN/suxpB7n2ADArAo
R0RDvO2IF27T9CJ6ntNJEfOebQhuM6RY6oBhZjP1KAH0w4SEimXYZYURb40jsTPI8Ld02GaRUD0Y
MZLyJhBcJIhRamjafQCuHVnFxwp5CfRW+m2PiMYtGC5rH3OO4jGHaQlYddwvQ/genKghaqL9rYlK
KYLhSbxNKWGpSYUZjpySE0FxlRROgJNtYexlHEjzoeJSm5o8hTrvqTVTx/S8+XTyvgpVOs1SWiTL
2tqZSu2xUizflXVL21iF7BpZbeybRHzOZPUD94iUq2th2pMJQNCSUepV2BowUxCQ7eJ9ymLMIl+6
CwccXUbQ+hTTTACd4g2xLeddBrwoE8IvKSeUVoOLMiWu9V2dujqL0onaRnLzJAcfEz5TBws3BHU4
ShAuUZ5+16bC53COf2OtPHQEcRKr5WmM9btgpKAvBuK0VTrxg0K2ygadPmO/jBilxVuQx8MHPoeq
IGidHOeLEe1O3JXUByMbUVvQj7xqqMCo/NEBxY+ZHEOmCMAgrB51B+dg6wdqfEgIuRnMGyMVvucC
uoWSViIC0ieNkyMDMDQgQZUwwbek849DFz4XXNQBR6NoAJnhaShydOcnDAPj6fsgpQZ2lTTL6bRD
z8LbAtq9E2WoZLPEB/ZhwSEUeziF0y43ep7tlJ1sUR0o4ZXGnJGxVS+qbix8nwcZYqMplo+lotxx
4c3ZNdVvFel6I9HIqoFEKnQBKjW/pmmBibN1ahwmyQTeWn5Sc+/USP1vXg+JtK71zxYPt9jUbpjR
xvXUeC8NCvBvY/yAEBaWoXF/ErKuPIQN5pXdXK1sUol8LYjgikRwo+G2EXWwD5AtD3jt109Sk5sO
us059q9cu3SpuDVNM3A7TcROlfIIujFgYRUKFLUSk+Us0i0Peqwl5j/alMOHQRF4JCeSyhBUObZz
mJDjuVmpyn7KChgzeeQqSfNbg0SW7fuPqT40t0OoFlvKOLdqnuEA0VMwEvSbLkatu5tOaQrEv5LG
Y0HZ1bXi+sMoy8cfHxJP6Mxgz7A5c3ER77xMSreqhskjbqCEiU2YQO4nJYsPeN2djZhRFswKJUow
AWnZnSHjJ1vo2Udsij5IiEFslA65c1ikmCiO4rtIGZ9rFvG2mXkrRgSQ0SQhBsQwfi5b7kazjYoW
q6D9g/OYi/2zHgF4yb5FGlnALkZxy5ggKuviIRa6DziIfdBHzsvwzkQAGyHwAl2uEZ82IvF8+n6i
EkBeeMZsTyFC32J205TRt9pAZWyUdmoPXUMVrA8tHmX7gqAGeJ5SSAlgI2iDczS1X9WKpBZufskW
lvBzphmQxFLpQR/FJ10AhspDioxPnnwG7Kg72ANqVXvIuB1sypyEUC6Tu/KQcDM1DQC0SVIdPUdE
2yKSt9FcHd4LXvWthknij9oXHOdRTKl/jJ+pSSCzw3JnKTDPavoaFyUJKQP5L+ouPzZZXpVnaijo
eEwpzhJ8jxWIhywD16yl45FcrPfokztq9PClUHlDWJ3/vkArB+ty3iBqLgL2w+j111/+5x//+z/f
hv/rv+QPOdyYPKv/8b/897e8GCsE9prFf/7jfZ7yvx//5o/fefsv/nEXfqtwf/reXP0t9yW//5K+
1Mtfmr/mj79M679/3fZL8+XNfzhZg63SuX2pxseXuk2aH19BP+bf/Fd/+MvLj78C9ODl779+y9us
mf+aH+bZr7//6PDb33815R/j9M9hmv/87z+bv//vvzJuYfZSh19+2VVfsm8v9Zflv335Ujd//1WQ
FPVvKsx+9CtVGSc9U/r1l/7lnz/S1L9RzlJ0XoYa7FjJ+vWXDM3zgH9m/M0kAWpZhqVpiizLuv7r
L3Xe/viZbPwNNWPJMPmbCv+vmb/+/2F4M51/Tu8vWZs+5GHW1H//lT9U/HPS517qpikaqM0AqKMl
lfQ331d8+/KIoCW/LP0flYDq5SAQzyLqIBqYngAMVQiTFf35VyP0e8uvW5LUlaYY4ddN+Sjc5w3e
eWePN+kOZXM72jb7ygF6xRoXXI7NB+Ofy/fN6n3dqLbSpvK2zbJSvaIrgeREpXeTQUhqS3dCNGKl
a5dHEXl6TZMNQLZM5euulRjI6EUHu7rZkq667R1pm2x9x7+TT5INg3rXvEAhX2nVvNA3VoKuqZIl
aoimvm0UyXNTLwywwKP4LI46+hgY1Jvfa7FAvx28n3Zc6eXci+Vaed3gYgJjX8LNozO1c3Zb4a4M
xwST4vtkZz7AQj10TvbofaRGpH4UnrHTWls+4krri6kcUF2p0TDVzj3UTKBHoJ+jLdCrQ96Ke9zC
bYtLaZsLuwEo6/WeX1pFrzs+r+xXm0QE+Q3ElJEOUTZFLgyDzdTxgd9cbwYy50of5w951RDyT34m
FIJ2Dnxydl6S7FGBRmQX6SsFYcXH2JIQKP5klvUDUvY7EhEYuXAP1JNzanRHFUcwVbxDI3iDZMVt
TzJOjNJjXj3wENtNUM+z6W7wgwOEONtPIcd64Tvo/ehclkfL6JyR4mVb+E4hUPxqp+OoKLZRgOfS
P/uCAsVZ3gKdQm5sPNWidTtDN7LvfqAdjICbM5p0engarfjgW/G7vMU1r0OyIwIP3nsvEPPJjRjH
AqyV5aVkRoB7BMZ2qAPQ018rCiCgYXuYEVXRbgHrQ79+V8Lik3ALwRtNftKLj1qLIQqsmDJHlksC
8688mVmGDAvc4RimVKx/zEJwqijXBdJ9StEEeSkHNu1DoMnQTyUHH5edJFZ7uYe8GJ0MSfoUCefZ
PgREXTBTPNyqgrhA9UIWoYC31gePvJVMTVTPi3NeSsdmwA9W+wrywtELaEjCKUL1mEqV2sq3BliI
DvRkaJGoQs2FV62GKWWB4mlGkruVP/rpgLTqHbbp9iB7Nkr1WQntGQtLHk++/k1Ozvn0KRConQrU
TO4atbwtI4iwRrQ3uu9eAqRGZ1jJ3ctcemrY4TgiAJbLZsTbRjfVnY7CFO4dm7DTHkQudApbJm/Q
qMH5t1Ga/TTkdm990dEoQBCAIjR/ts0cKAi9BUjJwO6VC0vb6U9S+13S5hR2heka0CZjppJC9ZIM
gTtwZ2tDRUF/IOuf3foy1vSeD7aSggJMZ90qdn3WPYo9vDjjt6D90EaPtSKQLE53KdykHD5v2nmu
EZ0H5Ed4AiIlYXCrogLc7mPQNOQbQAICAhL3uQyC1OMLMIbTvDtfQ902nVUwQDeBao4oYYspDA3Z
eOKFS/d9VDDhBsVIz0V7xcjuW0Tbid6bMVPsKHk/WseiBxiO/GUzUkDoREwzgo8jYbTiGZRFw00R
CE6nSnaWZm7LfgdnufWlyiUfAZkAISAGbYCIGundUQjptZjaZfvQTUz0+A0SKtA7Xinm90xo8Acr
mKBjoeRugzd7VDU7ORo/ZJiy1P2EGnymnC2oPwYYjlkGpsCmIKZ4Wqr9xwCFKa1sDgFv5oE7tTc+
JRMQXQ2aXj7tQ8yJNCQejP5LFZH9E0snzQs7IgcVPxFPttPguxZU0OsB69KJTrGW64MkIVAnL8IV
N2iQVZGknTG138nhcGOU8f56ExdDr6Qqlin+uBItQm/l9T0+JLp2jtQPev6laMkzfL/exMWLifWq
jUU30IKu/UaeTxZb2iUPAN3OgGdvBxt5yQ3OGeR63JUm56Pyp6P0VZPzheJVoIdsFKljidINIg+o
SNnRrvhq2RCZP4DUcfOP15u7cD3RRSYJVp4uclEw3rYGhjnQc6HTzqbe80z9mMdoKUwliArnekMX
FgQNaSRFLUXlZroYST2okyQvVO0s8bCNxJMRfrvegDJfahYD96aFxcAhVTSmmB/TlTv0R7fZdvjY
uuYhdfK75Gt95z0DCd2iymJEdujWWwA2QAPs5km9QZy+ewrO2Hk9IgbXr5zdF9bpm+9aDHGpt75E
Cls7I7hB4DRhGH+f8mmlFemn7vNWsFRKdzKbThPNxUWzgogSh+qonMfgozZi2hokboMOQoOLGdan
Tg8iMLLwRgKWoEF6uz76F5qndqdIFJcQjmOSF70MLPKLaiYqZ6gnj6nT7cutdwIEsgmc/OZ6W/JP
i1Z629Z8/X21RcQizPH4zpWz7Pr3pjtta9c7oOlnlzaCcJt6hybzVt9nm2/qhlyxnR2FbeCWTr0S
gda+YzHkXPzYNRp9NsFdNu29Zn0tcbNS8Ay83uOfrtdvOiyJ8wX4VYdDEk+y2TXKWeSUDnngqwag
3vSTD0I5bkxyqA8B9anrjUrXuyeJi1dENwENHuJIOXOegGTKk+MgNYc0/C5JILNS4dsgBxg0jqCB
gm3R1w/QJ+8KoQV3hR9TF9/0Sr+9/k0/7aXFQMzB89VARBJq1qhPKWcDUIScftWV72P//XobPwf9
RSPzVfxVI4aPu4widMq5dqQdxceb0oZ36cAq2jZuss9c5eG/bHFxlBm4MKo+CeFzdAtjBdYaL8TY
Boz7KXiEi+b4O21lIFcndxGPDbSUjCpjD4UfRkd0lD263zuS5RCtG6c8IO2/Tey1nbu2ouafvxrZ
yizxM4S2i0Q0Aiv+PTpqru9nwPGklXBozCvhzWmwmMRFPALjWaE/VtE/cJjOCJgoiJ9jEoZmRN7Z
N629XqvvUrifiE53Nwbk8EpvPrcGHDMgpM+QTgbgbFZl54XyPgQC7udgWdIMJyIBME7YKl+scbrP
8/49/pnbaeY1AbyosncB5uFaPe4l7KFmOrNajp+MFLxdORZuVCqIvRjGbLu9sarqDioXRe5vWMvZ
lOh0MXE8K9k1ML5EH/DYgKCJ+tXsb5SOOi2QIRy9ySwbdmBCTI+OYlDswQQ8pWiNpWDgOgDWaNUh
Qptw7c4wvZS14ixL5q6UrY+RjFoBoPwg/dpWEZqXK4fwPKqvRp1kg6bpoDgkyQQvQ23/7QSjTt13
oRwFp7Grb1KUY0jf9Ogd9RQQ0X3+NyPUT80tDoIoRUtNlpLg1NsD+sFwN1zeVRap01PqIg1iw69L
Qxf3uXgXrTQuL1bYT40von9hgp7QinhuHEWmZDOQ+BCf2vv8HhDgTnDwcna7e4ldLG+rI7yKr4X7
byaxlt+gLw6GZFAMyfcYALLUtjghXj/cUihYS+/MEe/KtOqLkwDQqzYgYBOcmi3arUjRqLfZjoW9
abetii/5ITm2K2frWqRfTC3SrbIFxVc5N6ilQVvCqXZ0espu10PvWjOLSYRdojaxPilnLcVBWwBB
CMy+LayVZn7co1+NoGm+DUfSYqIgB+eNIs7doRyMD5iYbokDwN8dwxHuUE6BpyR9qOxwl9nmyu1h
pY8/rm6voq7s+XqBRhPXlOZr2Hzux49V8/n6MK5c/3jzvd34FlUuHR0ahQwuvi52soVTe9Pv9F10
XNt4a91ZHM9NJ+O4UNGdlsyejvFVFqRb01y9UC8W/e9TRt5bUU1VV/X5O14NWxjGSg9N85+Z24ms
LQw4HLptw5VxZtmgVLwyT3+xSP5scXE89kh867Ulk5LmGiBtrY8iZWQyqN8QpvRIF0Ome/IetQMK
MdenT56X38/L88+WF3Fb6EJJynVaxpLiob2X4Zw5NUezLdjJ98rY3EKe34HiOxfM69nfWr9d/4DL
c/pn+4vdLsF7yFqU5s8hNSKEeGUT5f2mdv67VhabXULfrk8Y4HMpwKyaAeZmSIZrZS/Ml7UrY2ks
troRG5WUyh6tSGeyODtsVlb6sdbCIhyD7CK/P6hUZnrIqbAfBdnYXR8qaWX1/7hfvVr9/ZCVcZIL
MpmPYTuv/voOZLe5xSrAzSkV2/9+EehHiPxjDRiLfR15QubjXSmf4w+tY+zCIwwIoCHqQ7vj4m0D
+4BlYL1f6efaWM4/f9XPqOWa6DfMVu2UX2SbytNOp0SxbbdIsx5LrBZW9/m8ma4tkEVg6cZWqpWK
JkcMjOoxtc0c7AhcTYvpRPNsZbX8xVX/z4FdhJUASW2QUgwsCpPjxnORmqrc4WYA3mAPjryVnpq7
HJu4vXK4PrhzR651dBFVDE/Nmh4ljDM6+VpjvFQ55qwwka+3srpUF8EDsexI7jOaqbaIQ3L2dNO2
uwnv+p26w7cd+O799RbnAbvWr0UckZuxLfuRBvvkO2RVoxvQNUXeWm621xtaGUBzEUqQgoG/jE/e
WcIKKTEgF8kPibqWoPqLB+8fC2RZ6RVaQWyjkZOu26X37T0E1ZaMGOVJd37zIoWE6UDweS17srYu
57r6661Xif1I8ZvezYdOfa/dUK4oXwakOXmGtltx68lAKjfWoVy5W65sQHMRaSyhzBRx3vMdHgpG
dNKaW3/6JGqoLLy7PoHS2gz+FF6QustShlYd2i8K2JF+El4qGActNYoC7fj23rJah+wdVjwdZSj9
oxZOdzoOpFBX/8tjfpmElSrNx/Z97vhOd5B3dVs3jG/eIy54pz9g5bKhymRHZ7W9f9ffrBWlV+d7
EYdaYUpV0WQsxmN4bx5Vx/io9wdva9nAap0OEfmb6g7KoHN9Dubtf2W3mosolKCvlaYJp2WSdLta
LrZkkDYCRiwtJiSo1M3w9JUFtjbri4gEKXgyfewcz4p58PpnZKAdzHFWouvFk4unNsl7UZd4dr/d
PmHSyb5vkuFQAMTG6FDCyVtZMD+u7T+N3Z9tLO8ylO3QgTVL8m2n+UYaO1pkq9vw0N9mRySJViPR
/M3X2lvcbHIdBvugjAS8GHOdmuKqCtsvNB98/K6qBEVLPdYesSs7dugHoFiAd6o2fuyTws2A6wfq
+ADg9EkBHjUl5Eks9dP1xSRdXE2vRmQRtMa2MTJ9Ymqb7cyGd5Vd63ZfgRscuz1UqFsMQqhQbryP
sCJXToO1phdhK5iUWGsySYa7+2WIcOYzHk0PPSAfC5LwYPb1Snurs78IXkYOsqGxJpk8e+/ITul2
+/FBcedTVXtYuyysLGdj3lOvLmK66EfBwMiyTZ88U7X7Sl5ZzT9gL9dW1yIAhbqP3Csbijstmlx2
TJ9MV3TaM/qwd7C87H57i/L1A35sZ/ijK8O51sFFHLLMPBhUQeR+O6MMJzsnBF1fnGstLMKON8aK
5oW0MDSHhHp0BEP8egsXT85Xq38Rc0zVn3CkYfULE3KfCJYW0ElntA9XH7EWVyL3xTD6Z2vL6w+6
OZ2qh4Z8bo13lRTbWoM+hOCtLAv1QqdmlBu6CrJpGfryoT/2A5h4SRfOpSY+pAAoNpIElB3mQorg
nQw01awQjsiVyE40Msgo0Gx6E6RvOvlOGs0ZiDjSMFEI7uW2m6WFZxRIoN9EUNcABvNsGRT1IZbR
JBiPqTFuS7KCRvy+bCkW5b+1suxYwNbRzh+hhA7RnZmZJBgyNP2q8qSVgyN5MPLyuED8WJGQUini
ARWSHstyPAvbMK63cutlWyiCQHSj6n0b5f/+2nozSIu9Y6aIXNIf4ZyWKa6iDcLrgni6vrqWKdU5
5fKmkcUWkRASLCW5Ec7DLnnPDcHuX6z7+l65CW90HO5cyx5+vFgE044xqkES7g525lqC6dJ9WMce
0TQtSTE1U5/32atQZKV1kSNZmJyGHeF9vCvexS5qV7eIxyYkDOzIaW8iYWUZ/kgBLqLTm1YXAdDy
0KATrCg5BWpuAAcRodbB32hEOpruQuy8DEO/lfBOMIKH6wN/4WR50/RiciWEyGLcxZJTbLSHKuD4
goVjwKYokCEyO8yMlWplPV06XN60uZhr1nFKhpc2pVNzK2Cj6njb8QQF3I7QnnG8tViy1sdFcITu
GaVxHiSn3hTtBFVzNJYL9VH0rH0hThgqdfBW2mfJSM68yXfBLJbY+uNHVUJUTWvAv46KeWoEC6Gu
DPlAzpBU/d6SOrPBVh8zSXwRohvPuxtlyDJKvWvF6KCCyosT4b7Nii9j8g7CO4JR0a7EPK1BBGcE
MadFHSAszUYZ4EMHI5IIxxek3bcxR020jaGtZp/xibqXAuVbj/4pexAph22O4EkL5FyfBan1cCuX
LEyMmk0ASNdXx+pULaJ+12TgDkKmqj+a7nCY9uatTmEdeQMbcXj7ems/4zgIAq923/LOCbHFMrHE
TU6CHp/K4dnALMprsIwlBHoVYEUVfVo0s+umxVbU1RLI8qwfC0yYpaDQ2qAKFE8zQwD5VX+DyJiN
7yJJgW+5j6ME8A8Nj6mOVD8aZKbffC6aE+J7Ci6S13ty4TL7piOLy6zXyQ0aRkhbcLhgUgUJqWju
Er21x9njJXqR4tGF2bu/3uqlJ+ebZhc3VJVTzIT8lJw6BaVKz0dTFekoSF4II/ibmFtr0jxyk4QN
gyRzPzs8PcjVMzZcwBrXdt3P9/k337K4slZtPMAnYuWUfbUtAdzhCLctgHuu9Hnu05XYaSwiNiJ9
RQy5iBXKzQ53IxsfFrs55ofB7ff52gjPE3ettUWkLsJILGT0P04VEyvo3IRmVSQgjl6coGqSQjX8
VhfvJxLZSgCM63pnlQvJ+jeDuojWRljWONywQaKDRz37WG+ibfWxeTftIc7glX6CJgVkvnAbdy5S
ICBnvVM+4ZdMRR/DzLPkwP9Zmei1tb6I5mWDgmYtzUemdaTevUEBAUIQNjbSJ+iviOOTATTbtezK
vHx+nghVkSk4y6osL1rFosMrxDwXuNBDswWeF+xirgiGG+wRszysFmjmkb3W3uIMQbxONEvECmdk
CI6xyvuCgjNYDWjqyKEBB9wLydHcmTeFu1bE+4sg/GdfF0E46tAFqCIW3QxFFDatG23hXB21I0An
VzpcX2Mzw+RaT3+swVdXINDfjejpcXJCfFs6DsjtJDvRSbbeYTyhQQsLEWfxXEVybQu07H1h9/u1
5+7aJyzCZ1c3tdLEDHZVH7sWEwS8bmowyI1SouoCDhkURud/vN7xOVBcmWFlETzzHuKk19PvAb0S
ruqAIX+73sKlDALb94+JVBaxSsf9uOkL+jUzQrzMnQ4h4JJ9alB6CO+6o7gzZHc8gGVHMgQbzpWd
utbDRfAyY00bfXnuoaojaotrUL/Swrzrro3hIj7xxDZypaWFCrPZEMvXsjt03ewpeRKEx+ujubZI
FhFAHBAHFRMGs4hGx5DanZTFrg9uGvmNOwR8HfSg8FZZeaisxAFlEQfUMggzmBXJafQ5cNDDJsWL
1gcY7ZVKw9pkzd1/tQ1zNYmxMWYoU4U4U4+20P9nh9kfy1Fd1BiK1irCUKQvSBDujRu4vfIBr+Rt
jTpm1h6uT9elWs3rxa8uNnXd6SR55tbMAWeW6mOdfGnx6kwx761RVtelaiM3pGKi2UsY16Dv/jSs
LM+/eGj92ePFHjd9oxZmDuupPRaHdO8fs5v8EN2sX2UvoSLe9HZx/fGmGlKvwPQFt9mheSjtYIvR
sNs+BM5atPyLR+ufvVqEFaCZhRfACzrJg1MDwUSkewOODCM3fFzlZDc5mJA5qynbi5tdVVHqxFnN
Anz8doVaKE/quD4lp2zQ9rghQzRvUUtFPB8u3eyjdX0BXdzvfza3PJcwvPDkIac5TPwgQtm6f/TU
b5MYOfHk2+CeIWE0/8kmfNXmYs0KHhSATIUKVBnepsbfNo9WE98X73Sv2lisSa0yOsucY+Z8uls3
w1485AfzXznZL96ZkMSCHojOhvRjh74KKUZbtLGHzMtJyUK3qyakM5V3JXkNS2pfSogogmRu0JDa
JH6xxcbdSZWZGv07e/gv6ZcX140F6cCkdoHe/yJwF02j+FMYZydB+uBLaEiKuAHw2q0G+XFs11K/
F+8zILFFxF7I6vxEPwgtDT0qvU9PxSfsK5NZRGGLumL0EPBUSN1yK0hHYERKtYnfi7eFDVDTvb5y
Vz9hcSyKpO/yIU2zU9k99b5/sArUo2VEMfPaaXl8GRG6bBiBSF/ljCesxWMpeW/AiJ+C6TYRAlRv
3ul1b0/YkV//tPnIXx7YrwdnMRd6WydWGTI4vjc8xQb6MIr6VKIZd72ZS4fZ62YWp6ZvConcFElG
7N+j+rgtpP8EtTJzbMkjGlCXrWU06iUKu7mhphxm6lF2Qid2zVvJneuL1CwOa8fzj7+3GLnX7S3D
UY5kRyFhmnpCehJfTHTufW0TR/1d3pZbGSW6SQKTqX3pES3GY+cWYxfk3RNkqF8G/aWzIrv2IQei
CzB7XJXjk4r4ePY5A6cxocdjqYLrNea9ZIgnD3WizQQg5vqkXDqR33RhEd0Cn/s0ypMpppCbBGPC
DVYKjuCoW2RQBwfM1+pR9eNZdm3UFsFOyiMf/wwZ+0lHPOpH64D1xEfE0eYZO4rQhDf6yXJRw3rv
O9Xeui/2405y4l39MXsKv670f17c1z5mcUYHvjRqaoliRoSZitIMs7nwU6FbT4k0bjrxeSZPCrV3
2xuogHtfJ4ynJtQmsal4kKbBJsDtE2h0179KWfuqxWmOG5kwk5nSU62LWzno7SKZDnrzYagwL1Oo
epoPnuIf0V9/gB2Chp9b1BZ6Gg8GKJFMRUbI6pxcze/LEhtCFPt79JJ65EsAVCT9U2qGxzEdvgVI
TStI2QpWeJMO007yIXqMWPIk+RmA+D5Lipui0V3TMFd6uNbBxTMELpOoDB7LLoYciQqpW0vdY17s
A2RbirXc+oX7umlyymjzmachxvn2koKKdyWqTZqeRFxwWxHtbB2Uv2xtkPX4D+7Tb9paRLms10cN
3cPpVJnmy1DV7qwrHVrNTVcDicfANUJnAA0xWbwd25fry0a+cLi/aXxxG+N2mBZNUGQnVRzgNw+b
Ar3P1DCcWg7xIq33AgRmXcG71JRI8AP2EHW3EpV7zzsFQ3tQsK/NcKgR7lFT26Zxsy805JLaWw2r
lOvfeilP+epbuY+8nRR0uVQ9j4mdhdHcTT26MmyjEQ0ZCf4uGrG2GezV5LFp0NbPP429BMkcRUoS
S2X3sPItc8T5KQj8sUDQznj7LWGj9cUoMW7NrndGB+vVvfgAF5sUGnSftUfQWmuL+JfLEg69bLfT
UGeuYeDynJrHyIgPuM2hK2534q5qeesN1r7Vw8+etIYru74fuLm/7a6KmTyuKHTXU/Bolj+hgmU1
0DK7lc1w4bb+ZooXUcwrrISbzZCekkNzKF39oLn6Ttyv8UAu3F/eNLOIJXIDR9jKWUmjpu8r4SlH
9m2Ums31RbLWyuL+Jk2i3+YVrXhxeRLGm7g2by1xBTx86Zb4pi+LUJWJcp1lSok3hd2Buw1sYTcP
nrQX7JlQIm8pzLnkVv+Fyos1h6Zru2ARumo1iDMZr9FT5Qc3TfV5wiCZFOumM8GpgvxWDUxFUC4u
LY5E1HVLU8WcAWGGB9LRG+pTG2XSHZ0rT6pLro4asBV81idk1kqNEtpJTI5WdSNZd1UhoCiAPR5e
R/Pdp4mctH32x3wzehaP1fTRlGandQrA+UdNQ8623Ctxhu38EaLW1oqFd7lS7AsKcW091+p8xEuR
d8++CiKndDLaVvel43vStNoLPlLtGI0M1e0wKLu8wKzJ/DBO0H5rqnAxevFYrSGrquuQM4SXYfii
x5GtQ9FthskxG8nO4+CA6d62j59DLD2TWHyXDc1W7pGq9x1VExx9fDB91D/Sgzyh5aQySyUc8Sjd
JSPSppIJ/Uw6RwVsLgZPCuuN4Ek3NS5M1xfppahqccoZXAlRF1KXED+hm9CXNNUEqg5i3uhenEbI
fVMDdLty4vc+Ym2QTFazDxc2x5tmF5ujE/FiazQlOeHUUmi2XtjIzc1w6tIVHNE68s4ct/k23K61
fGHNvml4sV9qES+MtjcSHOGw/UTHoPBRBlc1u9QPRTaBjqpWgtqlG/ObJhfbZMhVpFMk+hoc+u9I
nrM1xwfJjb6oxDbP1t5fn9ILQfRNc4szHcfjWNexZTllSDqWeXDXZJVTK/KuTjBqDdI7axB35dA4
15tVLhwSlqWS0tEh7Kv6klCuQ4VU0IfuH43ocxs9SJhbjmazsxCLj3J9H3e5U4dnOIfFhozv+yjO
nrLZFqs2nlO8XeWggqYMVUUc8l09CHfm0IboclSfm4bs/Zh77wvkBsVKRfHsXel338DB3KRea4vx
ceqfWyyPo29lcTfFDyMmX9d7t1g2M3FOkQBOWkjDazKaxG9PwLwydElpdflxaPLbvsHz1zoHurkd
0QYRhuQe3ZOVFpcFnJ+aXByGKeSGSG5b6YTk+xZbIaKKY1E4glizw4Q4eLrewwvT9+YgWSybLPYV
wRDE9BR43WzFTtRCmN3H55V7/vWm5PnTfzo4YDuClZE0OOiL61MbK9mYW1V6yjrZRb7lQbNAI8qG
9JjopFbk8H0f92e5T2xQDxtU9R7HOnSbRNrFooatjTbt5QqTtnL6Larz5zCJb1rYVsNYU17FITmK
cHNYIyNf2Fem+eqjF7cwNQ71eERR8YT65L52Y3dGNkbHtcropXLtm3YWSw17j75PgnRChhL7TTyV
sCZ0vAkF78G4673veVbtmnh8CLrsOJjWXWo1mostxictMTZc520fk91tS8IqbHsbf240mAs0HGKk
BuDDvwtHQDOUB4L8a66lOPh2m6E5eUi+9lJuX5/pxbaZAVpv+rJYw/FQ9EIaZ9NJwMzBj7NjLn4a
IokaSH5U0OYxrMy93uLa0poPnlfpSk+LGzWQ5haTXWeK9wK2kddbuAQLfdOp5dmVB3GSzILrCM0r
qngEhYoXFqhtkBpja7fcTFCHbcgvo8Z7MqMZdmJsyv6LiM8dr6aNMaa3oeU9lyN+BeSGPY7569+4
NgqLU04slKlCHxsXD5xxphiZlufrDVw4v9+MwTzxr4Z5wviiEbJ8OsXTUxthDZrcAvpZEe64dHK+
aWURk1Lda/PEY6TVO1JNB2Q7tppT7xDU5W6wnmi6VH953d6Sdau3GElLHb2a8QFgglo3dVt0G9uH
f+EKdCGF/6axRRA0zQ5Z4HkZzfFkvPOdbjMd1V12Ng7/1Vz9OGhezZWY4+84iiHX9PjW0LjiNPhh
J9n2eiuXymT0R+cOoCFXaxiL/uhIrqulqnOlKzBhiSgIWNG7ccy3Vn9IdCR0On+TBg9YMa4sdkm7
vNz/bHoRmuNYkfppIPulddrWlL6oBnpXQvp5VJ7x5Lb7ztxOovU+C0S3xzEkTipszZtdW+9Rb95S
BnDb+MWzgm1muSYu8JVwyo1DIt9rCCV4eyt536KSi/qErXehw6m8t5pnTAHv/MTfCAbJoX5Ij5kv
bIY6ekjy+osmBjhOqN/DXH7Uh+QmlOuDGCSOirmQHlW7SJRQi4geUMx8Z+GNFFLAtPiZGWizPxe+
Nc+D9hh5OD+b0J1U62vVfcCA3NZL00XfFQfiZhMVk611mDhK5UEw472WUw2C2J8ZsL7A9hT9fYnQ
QBEBueDJ1FvtPqxGOskGssZ7UcwP4fApKKatnn5uU2Nb6rgHDAhtS547YRbYt4Or4x7QhOKdGP5m
ZLIrGviRBtquCbNDako7NKyPWi1ui7h0okg7iXnr5qHsxhbakco7eYAhmWU7syneCap85/v/j7Tr
6pEcZ5K/SIAkijKvcuVb3dV+X4R2I++9fv2Feu92qjm64meAfVhgBsNiisxMZkZGaFaXPskDPREC
jg0RNN55vCshjoh6926IVMibAKcIcuJYsPrRsMS83YRhYgnFR0wOc3ASB/AEai7JPhGsTa1tIQNT
bcXkdYyfxXIHbS18UciKRdBsHGRTGCBmCw89QuE5CHsPHHSQlcufxukhQO+/S+tnvwv3k14+gbPA
rTI8MK/fjMXZXmQ7fyRyTEjSKlULu1qXz8IiOTmhqAaRGSiiWBXuCrfsIDGJ3B/LMeHJ0IQAvP6S
fC6aFqosEGnL2v0Ai4YtuN/jvHGbTLSr7LWK3urwxTB6N+2NbSVDMZXkAUQ7eOQqq37cEBUNNVoR
bE9s8y7u454aNR5d8kbf5zamX6zEAkLaBu7KimxepsZdj4lOQYZpPVqhYfBdFDnm9rwdTcwDoJpU
eRCP42Q5jMW/s5zL7TFhSu1F8MNM2N7UHZHgpHrixO0594vj9YO0NnYPrt5/7Pj95xeefMbrVa1H
I/VmuJooirxAH0GYKNaQENLj4XOgn62oT7aSCO/GvO8i9ITi6hYiySkoLcsCeocQqr+NDZ/YuYh3
WFqCmJ+XfLAvF9Ye3wnUxc/M8CjL60gHoCf10hYs9W2JYz5mQNf6mEOaaGYnQBlOVbEZBcVpsgLK
PErOq+Kv1sYuzcWEhWnywbELiQOUE6MRPWlTfDMO3SMUYtstWOjt5qE+G7/IW7kv7pN7bgN3LUcy
wP0jY0YBwG22tDJAKqoygjnDqYfOaNhs1T1UAh2g5jdyZyY7gOKKHhVjXrxfg3agaY0GBuh8VQVD
Kj+TszjOfGipwv4hQVFwRFGwe+y3fr2H4IolHhMbmn085O66sX8vajDleW2ech0qTyisgFAP0Q8A
ruoNEylm4ESb4TY7ZpBUQxflJbqNQfIWnq7fjVVjXyzPZB8x6OzCosfyeJCAVlTAvMwuTGXOTV8D
412a1mCOVA5dFHCJwLQ4vyr++7VQT/s7eoP+5x22Z9wZqLm2EFfXz13ACSTrF+tik8zTUOh9SPh2
335U2WAwH/hV8TU6Cpt8D2kjTpODZ9El6bq4xZC3FyQ1hEXV+r2C6DyE6eL67fpXW0vcLk6qwYTG
IZJp2BrYEMi9WvCGlFw2xfVYcGEzJhz20B0JSI5ttPbgzPawgcix7R9bB4pyp/LEbdbwzMY8veZK
LNpWxQkZpaPmLRX5yNFtWrmyF76JLoBOFp8igrcoE/BySDuQGt0Tr2nfpwriGpHZxJx3L28NxquI
oiJjuA3fqm9exOJc6IAa3F8/DusfC/z1moh6tKyyfGDQXwDhbY9q9LDvnGALOUYbDN23qFu68hZy
aZyAuu4pL9Zj7Aa5J/QlGuwp3mFS5WN5YhaWYSENBFnuTrYjlwenXSu46yBO/WeLjBkzaDTpfUzh
qDbCS26n90NuaSeIW1m1VSpmaiFJ+++syrJ+ySHeDzTCLqmnvWjuvIXyoqN7sovinm3YvAoWb4ss
/RcVe2UmUNHy9JNKzQ5RANhzKAmb5XYGAL0DeDLxKMddsXnv31nHb8OqjGsWEeiHpsb7E7OQoHRd
KInAi7iPNhoSP/keoP9juwlsHsJw7Qz9qLczkSch81DgTYxc/mm00XmDvu8JxNS3qpc8ELAfhc7E
SzjXLPxjTWavRIcqe0VxT/ST4EHXEJT1z+MWj6UPlE6P3a1yCNzqP6jG/FiUiT7dNOakDbCosEVC
tV3Gu/Vj8YIWFmDn2XPDY5FbKZD8WI8JQL5WQ5Tch2Hb5k5Ma9Cjp+FObsC3hiYVeBgFOX8UleAY
GjwVhpWwdNnKYHMZ6odIrPxgOMcSRlIayVTTfz9d+bECc2hU6JWmxRQOZzKkTq3ddWFukuL9+sX/
HmO6eHniSlBRlHR09nSMu4ismERYCVB2qfT0PDSa1QJsW9eVC/rml6SPIQv6LcYWy6ZigENUyeSD
CqFxJfxU58xqlPgjFaH9TSY0VkFCjwYHiZLtGEDXKECVGeo9h0SEGLgovcZV99YNZQN1G4yJ4f6J
qMSr4NLE5FZAbgZI6AXBQ9rXnp7eTDn4YtJbIOAgA1YeiqZ5BMwNrj6KjiKpbkC9kdhKO98BwgGl
yBlUkEMM60ixBRXHfTolJ8iy76IedPhSudVq5cvAlLXcf8r1cIAI2SYiYEqHSKku5A9QX3Ghmn1X
x8+pUKK+ErqNWHVA9bSzFcy6RSN0cSCBTqKWEzC/534vzL+8xGUJQUxVVTQOJJHJboRwAnkKhA+8
pJat3odQeRw9VelgpQrx6qjYy3IK0HMxqY6WYD4SDei0QVmAPkfBuUGLPAdfhdREVifEJpwqFFVE
C9zbyfAaFrWtBrOp5mBaEyGZDg5hvPTA5WgK04dU3db0baqdKbjVh1OFw5WW7yN0sg2xP1F5tEpa
PqClhYb3aFUC5vriG7/ZKcNrDnSYAWpK+THwQTQo3yBEbtBwcbV0YaIPblQUgDLolSXzIm74UocQ
5wzBzbKoDMk8CCg74f23CTVVRENR1HTs5GcSWkxtUdFRJh6ZMPsOQRmAywI/2YIc8eQHsk3xywqo
M6VF6kqyRYYCencbxU8eign1d/KlZQsWrrmZgEkIB//DgAJBku+uXzQ2MWd/Jls4prVEQjXAzxT6
Q77TQPtuOBC+UFDr31CLTybKVqr/WJDxH23cCrTrWuINmnGKdQPgp0OvF2YSFpYfYmS1+qWWxzB9
Dhves/rb+/1xrH9/k29jXDwM0hbisxGUyL1ck18gm2L32ZEMoa0loiVHyX6EVrwd1sOrLiVbhRa1
2Y1AKZWN+CFPD/ow58BpaZjMF6bInmIwIAREQ31GBHdyAsxq1j2AG2I/TfcB1G9F9SETaxf6xO9F
dQ4hKF5Wx2wqrEIaMB0rzmac6pAek4atoG3Ebp/GwEDTYj7CGwxQ3BySUxycxfk+Jdo9tFEhZgvN
PUXKHqZB1kwfnH6zsNOG97QrUAB7Koavsbntq9xV1Lt++issZFPqH7T6GGdPqL7m4UPanZa22qR1
Zqy8UIzItvBGrQHycL0zW6U3qQ9nO+Pa4dYM6FHHrWzlHRhmiPhS1QVwv91xpKVJQzDjyUDQZU4s
iabqZ871o7lSfKSKtoQATEkbcEM/L5BIuib3CYRF0tHflN3XOJW2iEZqk9NdMiqb66uxiclyLn8s
x8RsOsRjUsQI0IOlefFD9YZS56JJAJHOjz5Hw3SZMeUygzHx+o9VGUfbAUoTRUIheMQACFeoH2hJ
IAJ8rELMJUEYpSQY/05aa1KpTWu0taH2UfR0K0+he90Aa+ammBdQJAkdEPywn+ZWSr/PiIL996oK
Fo7bYHpsh8ZMIaok+DHn27Itl+99X67GvG0LNW31ZsZqpOjduYeu/BA7BJTQdEYbYYqdsDlUcuzG
4cDJtlcsjhkMA9z9FMzNVGMeTqAFG5QEzNzegjVeVFo06eW6Jf8fn/p7Ccb1J0EnCVO5LLHRNwoQ
lukBtKag5w+dlMt5y748F1NebkhfktELp+ZrQzMWBlZLiTVDfXanOACU2xGxjJNwwrk98eqDHBOy
LHr5DEmxIZ+Ih16QVYooShqc88FbgXkllHmj5z0YeLygy5xafCQgouF8pMV9/BkL/vlILDXeLEjC
HCgDAfWJHu8WcJPhDG7+pBJLclKH36Ndvvq1BZc9X3ynLgILnhhjT8sTRNpGm38NIrpyj38cB+Ye
i1RuJIj7IsapgpvXuEUPmr4XtXkTgWaDY8TlO1zbE3ONI6OTaSPDiK0tEYu6zUa38doB67P9rzBm
LHfz2nLL3i9NSPBODgaY0G8hCFo0mFm+azE+PDWgdgCPYK3Y1ze4/P5rCzLOYhAFOfRlnPRMAuxE
w8xfWziF8RHHH9cX4vkMtvKdqVpQ0xafrXWlD+IuKgXUET8WPth8w2MeYdHzrM9gn4lt0foipFWx
r9ScX4x7GtljvZVc2UG94wtPlB2kTNtfeJxAajZ8Kp/CbWaj/Odxh/05N91g0sEaI2xzBai7lwiD
02tnVfFNgUIDWB3slNQQAU2hqfoiZtsKgj19UgJMBsZMX3i7/gGWa8F+adwbAmosDAtCV+bn0Soi
VYt0HSe5KW8MdB8mokJYgMuOvnagLpdhLkw695GmBMtnRk3XoA7aWG2/Kd1x+zGCq8cJlCP4LBJ7
4pIMrBn6cmXm7hTNNGsFWspenuAtsiR4CWd6dO12Xq7AXJYpAj4qmHBZegjwJNMWM6oOVKXPYi0e
SoiCRZNiXf9oq7Hvckk20qa1EXaLE6feDMHv8yKM49uV3VSnRU9E2XI7VGvu9WJFdg4u7kup78D5
gbqrMd8A3ewHbnm/UHtC/gD8/c2u1u0l7wZwvdz0vCcMWyv8vrmX6zP3xSgrFFwWjztYIEl6gpob
oM90u6iofCgG5lkcRK87MEhzPCHnfrB0ERN4T1o1xMclUClIweZkqGBySnjPZs4pJUzSjyGQAbtf
TmlZmBUqNmLJKc7xVlj+/CKGiG06TJGEFaCobs2zYuu82SSeqRhXAohdXIQUK7QQTEZJxGg0VMh4
J4G3D8aT9FU1VFqOgwgBCTuDpsMc8eAfq2/1y8PG+Ay5mHraQt7OiyrIVKuyqUbn1L8rFtIp9RzV
mLTvMHNaxYfS5txspoT69zmXUT1BE1oDPoo5CIOeySXtSuJpHirTJhTHT3SDo73nPsFWb/TFSsyB
kDFjG0dit3wuPK5GMQfcCNI4KfnIgZWlPTQLD3VTWkTAaAE5+AFy+Pak+9C6zGijgO9KcA1kjdcN
oKydIigTQ65OVhQIJDOuzcgUWa0mjKjQ3AOXo4UpSXsIEluC5KfcYOqntPX8XFc7SmuQIOz6aqvT
HIMbh6SuLYi8a5o3hYIlBul27vcZWrwtiN57ByptTh2/9iqaDfn0WvfDszpL7iSCOaFJzbBpTE2N
nTj390MlW+Ik7VF2OGkxPUBPsjb9okSqhSqKNcdzZPkDwL7Qjdxe3//3854JyPTyhcicPcASBF0V
J8FTg9yNFf8+Euc3MJDYSvSE2XL4n7d2Oov5YNNudqcIE7WquPGj2I6awMb4taODtYcGstMJv/Lw
uQcPtSAAIVfke6kMDvibe5TlbF8qrbkCCWWJak/fyCZphNMcaXs5Fb+oUN34VW6r0LRTXn35rUZp
J3po+9tZlDfV+J6lIB/t+skau+QRiG5gz8c7sNu/h+NMHJTW7KxUXVV6FaSTqt0pYL4Opgp1yn3o
e76xMRovD8KbmsZ31+3H9vu/L9DF+aHMs1CP+qarpRbsB1VvFfFXGQZe2z4UeXEThYDlD5kdydI2
MWozNCI3aQu3BU6/7CcUc/piO2etS8ZXMmyu/zB22uKPH8ZEsHrU8wia8Lkn1RiV08cdRORzux39
fFc00N2oqs9QHzZ+Zdi0AOFzgQ60nwv3qRIdWkDrJHKqQ7RSgu4gdLoJFxHm96l+E0/ZrmpAHkBG
qMsrDhk0syPyFqJS5QCm0wIiSWl0Wy5zF2J+6PI7GoLzEexmvFfRSiJEIEYN7lRdJxgYZgJAaNQq
FUpd9sQ9QTdWtfWnGJRzshvaC5RrOuaapT5jQJ6+AWoNEmCO71hxHT/WZ0JD3KY9as9U9lSM5cev
TXsHvOT1r8jbInM7U1XrKpBZyN6QQOLbP9b9ORdwtuPaqiLAlTDcen3BlXD3Y09MclmMYH+kkiZ7
c3LOh6dw0jlfjay8z3+swDhcCMDHhoFZEs/ASTTEHMMaN3I/QMUXk8xgJKib1zhtdlLUb/ICW81e
u6EyY5yySH8msTtOfwXzfSef+jgzIxXQJWSH7ZTsG7l2M+HYQWKjTZOjNIpgwTf2oVSe6yz8awrw
8Gm+lFCwe+B6+xhxRh4i4GRzUO2FPL/AMST79Av6BLCSUpAxnKPslcyG3kLihAArSPsekzq3aMBw
GUEUznFhX3mBgm5Sp/iy1yninRoMmypRtjG6ZYJyl4+qWU9AcMo5pBcjq84B8UP/IW0kC0OUfn8j
Y1Qy01IMz3/4CRIdHTryxdskECuVALMI94u+skFRhnJzaZeS9zi8E5p7vbqLRMzUGK3dxIajo8ui
0YMwfQLZ5wjJOY21bYXEpjVEqxbvxvzDxwS2hNhfTiXhHK+VLOPydLHwq46WAViFYPbMbzCY9NC1
4FyQanfSvrLu1/W7wluLyZ1EPwiTqsfljJsd2OPtFM312qsLAhLMp+tLrYWZH/tisycxrBsxwpdd
HrQtQIJoWDh+AolFfWFjArW9DWaNbefhm3FcwuLGmAzhx9KMmzUavYCQIVxCDDntuVIto0Q1Q8Fo
q6Jxllr1qKBZkShdiHzYZ0kIXetU6EfZK0HOPYAoIAXMJsUU73VrrjUNCaSk/1mHsWY+zXWYkAJu
NS0Kd9GsR4cmkG6ovI3jL1pBnR1SY/E+UTF7U2dW3ciPc/M5db6FYibwtKCbSUxoTdICbAigr247
Tvt/7cn94ycyVteCJkWbAMGlcdKH1t+kxJEOCWSGZXcQ72srvOOVm1mcypIx/FiSiWdS2UZxpLay
V/wK4FJ348MiG2pYk+t3GyicA5bGO1urXvLiQzDxbVSgdKkH+OBhHVu1f5sCWHD9W/OOFBPQfK1L
EM6wwoznwxyZBUDseGxcX4RrOiaolTTA2KEA0y0UjD3kZtCNaE3lvrMne9oVHr+ltXorf1uOZdmb
DK0ntFMklO5LyYwLcLHJEmYXcqSaHceGLEyEPRksyV4ZkWZUU/z7dTs8JIpfu75Qkv04YeCl7kHt
HWnlXqspOFdEa9C7Q9AAjUPTBCOYyVsrYcCix1TP2AOIoLXkUa2yx6B9UYNPElRIlw+d/yY3vW9C
0zCyUQIxs1G71+rMrOKlZ6Wdg1x9m3rchlp1+0Z9rfJgC8DpZz2MnwBngHoLTbQmzh1BPCujFwy9
k2NSxsfTydamftMVaHKh0adO/gFdXUePNLfuE3XbTeJeEgokFxjpEtpTT8t9qpNdoMTmDJTkoHq9
9CjENX4KePlBPinqI5IV6DQhGxFvGuVs4A1tkuqRpuGmGL+uH63VdOniO8s/6yhGlwawRycDDdgC
fJhsop0CqCPdXV+GcxEV8nMZP5FBVAptQq+bTinZTfm/y6j8xxlifG4/NslIUXbyotTMj/Uud31b
/+zc6BOuhUtKulZTuXRm3+/+i/oT4lPaTy3uvX4qd8MGjOludAsyNhsenXM9eLZj/GYrlqA/7XE4
NR1g+hbI2vbl+tdh56H/MB7jJ2nvx8HcCpLXlda01/fBgaJKhLa5+BmjiTH9FdsYhsLEQtXgXQ6l
K0BFrfTEL2+vNVB+2JXxp6Qr1VgQItmjZm8XZ2nbA1W4sGn1j7nFhTGuJrQXp5/xq1U3xYMeNTj9
+Vc+3KbBfd61u84XwdwBXXbJblGNk0hhYZzBmqPBTGsIXvQYlEz2YkFsPzl1AQ/myAkp7JN/Qi5k
6C2cvT6+1fRmSO6l4Al8MeaonVGhMsMW0ROyM5hrSfPbXLsviQ5CrNC+fih4QYcyL/yobcFVLcA1
NA5ImZbWKgKPPd61oFkT7cTVXnnfg3PSKeOMoqYeqTZM2Dn84Fyfp17lpGY6bwnGETV5WuQVHv1e
Knd3Wqu9JQXiG61f2/GzpFAniD46vXciYNjHx0J5Js1HplRmKbfnRq+e0FxyxIhaWuRJ5e3Ui+a0
OHKM+ym9BBcODmQ8E8d8PzVvQfUUS6nZDRQUZQ8qZh9zzQFnJkq8KfA3qNFBOLW7IR2oLMvPqjv1
tQi5wbMw/Wql1yr7qFKwzkiYepBle9Dx/9R3h0S09QBNLeOUAFFGYxm64N29MXaPvvwkA92oNdB/
ea2qw9Cg4Bvb1Vi6GQHXWoOZxOKd9K2pZbeCMTuhlB6M8jZI3xPIOAANamk5pITCfvKR+1OAiAz0
SgciOUNR8YI+z4N+z9ReeFDg4iQ1LyrkZkHv9l3s+LkPKBWSXWFy8gGG8z+LSrdq/RCr3IYl5+ZT
Jv9Vs0Fop5ZKaMD4dxLwFsfZrj/xCaEg25p4FoT4ATbGl2YzcXkAdd4NZzy60f9frNK0d3+AXop6
lueYc9TXoFCXrpSdZUinMkNaMiM19YZfwouKGTfbt2fNTA/L8JkWWW1iRh6vxcTJHCnjwedJLirR
WCIj+K1CTNyFv2RhOfQ1Jy6uniAJGtSoL6O1ILMsHgR4t0zIJBk0oL0JXSNLrwyg2MimnV6DKMH8
NMo8uhkR4Hd5CO21T3i5NuOqSpR1ZorqsZcvjFHgpUMymQB7x/HBK/0T4HZ/b5F1Vx0hehMSbLGq
wb0+2kX4ouPhmkiCM5UiJp8/xrmxqMjTUlvzk5IkqhSMOhLUTZj7QYay0pICT1g//5XUL2TgJISr
gf5yAeYOQJhLVEF+K59ndDC0yLdAc70rUxnlVANgPUx2TyWoI+d9O76Ns7avjZFj3PUt/qbUYZIe
I62KolPAb0PCcwVQ8QCwM+fzLZ+HrW1csvYwd6EEYWTRjFhikfkgECVGrweclmjuQu5BMItiy3Vs
y8G7tiST0pRa2aL2jiX/FpeNHBEcLHBly5Lp4/x6fYer1+A3LRGLWiuydCZij9XEHoW9fjsWX5XO
q3VyrMgC1eJRrsNGLyVvutP/0gGziF35tngB9+COONNWcK/v6VvQgDEhwKogekaZiOqYBPv5WOlq
RRQnik1V0DqO9dcBSSD0tTalrjwLgVbvhji4BR+hk6M+Phr3qupFximlSFSlymxC4a6Xw1OodPZA
/wqKgwHlI3Hs3KEqXWUE+X6oI7sdGkur95L/KGDeHV2apNDOoZpSV4vno0Lmh+u7WoMc/NgVcxaF
QS3GQMSulsxathpgLITMBCvCTf7emqqpgNZJkA68cLASaH8sy5zHMZdKIcmIBJWwc5I9KVloBkoP
Rpp022UPFTCjnH0uaemVr8fOqDeCjnGoZZ8Lh8r3Ph+DjegSpzz9J03ny82xg+Ztr4096hF/328F
NgV1FVV2s2gmX4Izb6T97OAxHbdm+MWLDWvorx+LL57gIoHq/NkAvhiLLzVbwQTthuwEgWXkO1It
AD5oIoDvI3JRjujB3GUnpvTSAVGCWY7/4In646cwYSqPtf89Wz6AZlPp9cn79a+64md+LLD48ou9
BskoJ4osgsKCgvA3ejWCU8J11ysB4cciTMxDbz1QlRI1ryJLwOD4PNSzfX0by2G/djaZoNflAu2F
JeSkgKqCaRdQ1YWDj1tq5d0BxoOB3gxDCBrWwdPNWs4lqpKlY2xSJ/J4Y3m8T8P4FV+YxbZUcMEl
rTWLJY7qn4WYcCy31qH48XEYP9IZ/3etxX20bQYnGa2+/+5OQPfb8pGziyZSafG93oc47NLu+pej
K0HocrCAzaYFkpX5EGKOgQrGL0kN3qve+FCLX1LQm2T0qllGWxAympICdU1wDzWJFRh428Aesw9G
HB8d7w3IOZrwbRQfG7wYDVpb0/isCDIGOYgdy8U2rXRXwKxfqEmOn0b7UlKcKBPMsH/zhb2guEb9
kIRn4FzMoP7qML7RoT8DwgFQlJt5X9lqPu1TRbRBXGO3JDNlIkE+GlMsMd6tyfCVBj0HiCWv5Ps/
DMN8f9ARFJgnXiYukn0G+rGqOpM4d3tjtovBsCclAJCud9sWcBYM6IBM2EqgPSWBd4zqpdnXH4V8
6grflIXQbMbRRT9V9vcxBX+BvJHkcsv5kqsR6fdECmVOUh5FVMFQjuDFGTijO0E+FRUmV0XRAn39
Z110idWmUXEXyvmLKM2Fq9AZg165WDnTmMZ7fLeNEBE7EMfETEV534e6m3UoiwnDxoifhgz6MCC8
G6ruMQz7fdVj5r42MIrr51ZYfiSqtCtUfEFMxQUFsGXTe6yAjnaOQfmK9xIEQ3C0k21Txm64DE2L
pRVrRr2NdBl0lkL5UmkS+Lgr9TNeaFUE0O6JPbHEJjmEenKnCl6UQdpZRxcHFWu/AB9F1TgcK655
st9GZEe6BR9jeIGG6xCXECkfNRC1H9pxc32Rb7juH/7yYhWmBBUHQqRURoazJRc34hB/9VG3nZQP
OcudRthK2a3YA1s9Hg0MU3ad5lAKVesMtI2RbsVCgDLeL4kkJgrxgK9iWBG94wpcUCgJT6/CwLkK
q57w4teyAbn3e0UwYJOklTZlplrhHLkEXe/rVvnOP1mrXGKqmBvXBLkxjPJy46zwIfwEkjPYhlaK
grdhDW6yq3YhoAuv4n8CPv4B5mJujh80QTGWveApfWFVcgXlU44J14oWl0t8TxxdBHrMW5M5MLC3
3i13absNDosIEQB9ltYefVN30RT9d6W8l/L3j0WZY4Yam6pIAhaNZuJC9cOVeKDq1ez74pt9P4cv
9tVQCNwYy77yY3Kj/lIt6TDvFkW80glu4xEl9YUhGwN5nLOylglcrstkZsgQky5u8ckGMXIK/zHJ
n335qEyTpaYRFE0iR0owkq0YKAzxaiRrFWTY1ZAxiYZBLVljFq+ETKB5jQvR2vkOPV/kPGBiAL/y
bhmkAp/2vzCYupbEXa65/PmFoVtMbwoo6QveKENUom68IFTdLL4xxOfEP+TTs191ZilIYCJLyjuR
GG5TR5bsc6Gvq5aX8YCkoiZTojE5WNbHRlCXJSwvCYsGoFlUn2L23mbNc4qmn6CYVC2fjXx21Kq1
OJ991QoXizMuYlTAX5vEOU50MXmt0SFAYDy6FZ0A+glKgXefv0vm5AkdcvjI3GrbCXIuQEyYQ6ly
fgwrn/L39YLeliyBHoxobK9MMNShJWUseLpcmEHTbqfMN5MRDOmF6QO5owO3SVTJrkscjmE85VFp
j9PwKOfRVq2/srqwysSr4+ZADf/Y1dW92ienijQQDskxX5k7ajjEVin6n3L/67ol13y6CvYMScKY
ISjKGdcwJoKSNjq0rOsC5zbIrabakTTj9HzWcqjLVZjIocfa1IRlEnpzVphDktmZ+KKj352IH9e3
s1Z2Q7H0936YK+lDDzqrkzrEC2RhO8/vofVhZTv4VShi8urcaxXaH6sxlzGjglZ3URp6IAQ3/T5x
qT+5gu4DUqs7/eTIEFaaDnpwK2hP1zfKs+jyXS/cAPDoMalBOOdNc+MIRepolLhSA+oxysOEcW26
/JaLtUJBK+VhxtdbiLIV1UTyu1XM2RJ+tXd8AnneiWT8yhgHYxEvZ6WYRitOgo3al5bUtrfXDbj8
M2yScXlQGA8ijtNcpQ0+3dAcg0l3++kopiLUP56rghf0l+N9bS0mr0ihHhSjRB+CEx9UwVLmquQ5
Sg3U1wBsjAloQX1QQ0gHCo7tItU3qLpw4iRnt2zPtYSEAx10PfD8lLxOI8HzPwFFJopkUvyXmBX2
deOu1m4urMv2VqF3PXcVwUdcinHh61x5Ei7iodrHrgCCYYjH/lX0lnRCVbV8ArZxo58x9skHSK3m
kpc/hPE8oCj01Tb1ASoHT99SKUhC0BiYhmFX4K60ZoyAxk4Azv5dpO55j2qe1Rln1BE9Qv4O59rN
QByChDqdAztp8CirtmEYceLQGubt0huxHccoboDdlPLQI+hH6dpfIiZ6IIxtdg0ck7iv4whv0MzO
sX8yHSvfm5SQc9Q5boltO8pDjnHlGSddEB7V7C4pNqQLPEhJcahfVvPoy+/K+KTIV4U5acPQQxcH
EOjhqBgVQigKhV2yB+kdHqOVY0DxhJbSVhJAVQDVEpAdgaWHAnlo8HByKudbs+xY8yCNmMvEziG3
uxfjJ3TZ7T72t9XUb+uw3pZCiJLebWOQXUUw0h8CBDnt5wn0nPTOH9JNjwyml6ijjntZVVBlBFYR
jz1KILECvrS5cJbPmqXvVQZptqHaKVENtuXSDtU9igwhRCg6FcyX00bG/EhR31RlAQQ3xMaDfBOk
aMkTxWpJAgSWUbh9HFhljvI/SS2j6TEpI9m5Gj2K5L5ObhvQvMgaiF3KBBV92Ul0QP9oYvRWDljz
wlX0AcDekQTPZdNUVmUMiD1oKs99wJnW5B1qll/DTwoKkUYEuiX4qG/FXbTPNhEkxWVbFqCcwsNo
cMLPN+fQRbAbwPNMarz9PVITK6E6tCkVkED/JxXli/OrMvE7GdMKdERwDfNQ2TRbBjQ5luNthLkh
YqijwhbEywqgaOtrUBD1Rwz3cyILLzv4vhgXBiuCSZzBQRN6CVy9+AQwxqbd62CQb+4XtfvrgYW3
KSZqhxmqVHmBr1P7KB5+pOFgRv3IiV68RZhwrbZJQgG3W3KrbU8A6q8Kl49fWHvCXJwAjZl80rKw
IeqMBCStT1UZb8a42P5XxtKY3F4ZND1s+yz05KlwOsAEOnScaz/mmIvj+TQmxPZ13qQQUQ/RAVNN
rT4kNN2R4qsxXqH85/x3W2IiqhD6tA0BWvPQ3zQhwgMyFkhfpZ17fZnVlz1Em6ALBU5tih76z5RX
inwaCGkNVta9Bp5RovlOiN5TMZUgXzd2lGCyMnVrzGoUKbq1orGhMYYMOad9tapy8TO+3x8Xd6tS
RUmqNASVb+f3FBwwRb1oJpROXlmjg2OJ7AVThtwGy2LHPzPWf/b/fekvFpbFdphGAQtTc3CWJiMI
4noT3FGoa6hb45XXRV0ba0Lu8ntB5sMmodIqcachT8OwT+n7kRXPt0r11QWqaSzywIO8SSOgesJb
2isgvwvIaxpl6EVYKuJhDG5baPiiD/HcJRrIChCkoLaojTZybLPVBrOpRBv8aY4MUj6lkZ0KcYxU
eGL7oYATVNqTLDqR/9gLyTPqgKFJUupM2ZvKayj8P4/G31tdHMOFbcOgI1mx2DbeqXvFSvb1gWBm
eDzxuTNZPdzv0oRGqKYQivqUwnZ1yjTtKqkqAy8wAI6aS3tJx2jTTdshwPxXq6bTSdKS2MwICQ+G
qIUo5Qwu8Liov4dbTKO+R5129jMwFPpjexNkYEIfR1NXNdkt616FDgHx7SBW/4e0K1mSG1eSX0Qz
kARB8so118qsXaoLrUoL933n14+z3rPpFCon0dNtOkoyJMBARCDCw30f1vM9HZpdpZjbjgR2LFVe
mg8CB3A1H7jcERcBmnEc1EGBUxtt7Uf2tMI2IU8PUgpbBdnqP4s4l+txnqDD8PGiKuuplbmNESLA
62OrUQZf4HFWL8nfuIt1+IbDMmrK2JQtkmXoXSbAJQIvuRmgeLnku0jZiEF6VwP35YpceGhJuhhx
+rligDlWaCGdkKq6kL8admW/EZfXr3rVyxW5SJH0MgXtTwevak+AaMgAk36UoI9dgYgaRkzne0k4
IqOuBnHrYDnPkinoRTXgxIRg84K+EyCP4y8Tj784kNwkeGXNWR4PJmZM4GlidR+hAT/1v+Y+w2Rk
5dTVb538qKHnm80PfQnmk4ecnMbpLgcnQ63Tvar3dmWADDD3c8zOVmhuQePdC1n5CLWGxzwDP2BN
otdUfhxLEcTrWqZyeaCcK9GzkEhBM4anzPwAZeGWpoDu9qJe2LVH3eUqXCZJNUgu1z0+mxIpVrto
yCEKAIkDu5Rk0fUW7WhNNi6coxL1fcPyITwV3xYPHdYdiEtA+wet0vNqmnDiRrgXj35ejbSXe+Tc
Si2NQZ5TnOTghZs689sFmHMowExewKCZaLqzRxxNf1XH+e8II4luP+dlpKSYmqz5712U2O/xaGxb
5/Py4yr+jTbCtaTtYr989jktKfhFQFP1Ca6BXKfxmzwn0IrxMDjoLS6m5Z7zxDLLv/HCEp01n5dG
46Jg9PNzs5OTyXdz/I02v9eqItmW21XqlO7lIQVEGfzgokxDtHHOB1XNvPRFPocgbMh9KQnOfX3U
p+96gFGsQtgkuZZHXR4z53wSSEXkMYM5Vxo715hoiIYHPYow5Vs7af1eVXstB/oeU7ayMluNWlg6
GGYFoUX0IzgvoXZ9ZRQ67i/ZDQdq69UmAfNe56IzkXg1Xmki6JYoSOvrLb+4xaQpGi2bEDSpr3pm
5SBHXpu3i40BhE1ZHOHmBY5D4KN0zkdVYOjvUYsPT3ULsF+auqrSWXPcW30vwk+KluJclBQnc8EC
mK+pgZMUHEMLHBRtaxeSc4JdqdfdoQkmSKozkExzBxkWGpkKqYXoRz2U0HDR38uu3VO0E0rW+lHQ
goVzOJYVZLRU401mvdMvmc+kNxowqwXkQ9LbTatDK2uVBjEgLk9KvykAUxlcUyLA52S2glKUXGRg
LLkzWGQpDMwyYDWqlW3KnjEOfsxr/aEt+ufbZinaGvfF0AwD06m61idaDewXMUZ0v6u6QIDgEw35
Nfr/dYDcx4qCBcV0TUY8oZqTzC+AtN4luaTukmT01DDy9WTeSxP7sYwVWkRdBiI5CezyYWKbGFRk
/WIXZuK0gVvmkT3N2oqEt2+fxGeD8NaP5IIPyEtTvY8HiPmY9T6PwRadbwJwyEF/tZ8DR43AKQ6p
2eE1VmMvL59BiOugJe0ExWHUZHtK7mdweeXgoBsxV20gMq+f2DRbG3N8dkT9CnLLIFlMm4OkMLuA
RGKCTB/s2S6JOp9iMD2FrFmAp5Heh3bYx4eWHcYpc0HpvQEVAMZO89QLU72wmVY/3d6+yBC42Dcv
BQhtchiCUcWOOUBX2xxcUIv/Mzf4v6bAc6IpUtvXUY6Xw/RDaQAp6TENuvhAKP5YhRow7+Xc3tfq
Vr98VWpSQ4fcOTE/32YXTjCjdViHawEuYpWfgMxh7ja3V7h6cn+twO+IsWyZlAnGTftkh8K3H6n9
VlOId3uZqw7vYhnuodC0KE8rM5pHGv0xJo3TxwzCfTJY1gtBzVK0EhecWdwudYGZ3ZOi6WB/eu9D
UAirztCIOMM+57tvfJwvVAlKiKlgvYDYinqQZ+kwt5iUhuDBIZVM4s5B+bASCFhG2j21bfSDTstJ
01uoTEGEyRrK6Kyyvrcas3DUHLKkC2gyxleTJV7OqveoRk2GdZ2vhHQTgwWAnjoD4P6p+1Dk6j5M
6mdjVlq7n/Fi7Y8smH7TLHJXnuvEiH9pRnMXS8VbKikCkxQZzGqyFyaZNAvVitUkP6ssbEsgvUDD
j9vmcv1heWEv66+4WCXVxqCdKxRp1+jfDk68C31qwV42yYAXurBKdjW/uViPiyR5P5qGmcB9do7R
ZdZ/ZqNRjQM5CzQH3dIpMIGzFWxStCgXWCoFsGA6Y5PRAZuCouMpQ+WbWoMb5TsgVrM3ERpfdDm4
KKHX7X9fz0OQQW0x8eRM2+tE94gu4GO4HjUvTpRzyXJJTFprKLMO6oJXD5q2w7mg8pouZFZXtJEr
y5mbqO22LIzYiuVmX3WTWwfriJPcW7nE9oqa7tSRPVWRak31L52+3v4CguPgGRzqvO1mmeIDdM2G
RGhCJT90BTqkIp1wgRvnETKtNrfLnMG69L7YZyZ6dkwARRDcSsp5vSjvxrCg6FHrRuf02my3QQ6k
cyQyWdGJrSZ9cS9zGiSrvDf8OJoa3dz4RqgcpwX0jxmJj5SMD/UkA2907lnuK90vkFvvp1DeBwk4
u0ulPiRNJUh9rr8F/7I0ynkkY1BmqCvgbdK6she8jKEtg0stdaCZmtqQ0/BLh5GHdPRiod8QHTvn
pqaWZWEU48mwPr3azm+UrQm48W0rvVrt1S82yDknokgYtpIR0uIq35bjfUJeF4SaXCPOiKde0p2b
7DeDOolUTM+3115d0I0YRzkXlQdg64gq2FUKOcQEiGFzeEadyo7AJt99v73W9SffxT457xRPU98U
C/YJmds5syjwumt61UJk5b3edqgj/Mv8iqeeJPoUdm0mrZ1aCJ2qaHZHP29vSmAhPGpGM8opblJc
fWOonIW+jCCST6rftxe56l/QCVNUFYIGisl9pQW1nwKscRA3ZaCmMKmfUQH67hr9BaR68YDEI1IH
hyiXwFWzXA5JPUEFcMhfGKleMR5eWzIS10MxlzvWkXs5BwsyTQ6Ql4BKoBQETiTHwOpNkaNB3rhh
6ctcKHcFiouEyRALjn9WhN011bzDv96PKjkoY/9w+2iuwYiYampUI9BkXSUf/vRYlSkZuRlBZj1M
Qm8AcVobaLodkOihYMkTXo+om5Tdvu6M+7zN/Hj6XjDZD1P5OY4xVkvbXSKpErRNuk1irnPo8Rkk
NSgnYlQBiQ+knbVcfrn9o6+95vCjIdHNqKYqlB/nNDHSDNbyLj/VowY86niYZPaYlrmvE8ONCd3P
FX3HZPcedJqnFjpfLP+pL8qLOqTv9dDvzAbiCCa9I0X9QlbZHZnsUu0uZqGlSwckkM6czv4iLVbL
sMBc/87wgk6hE8EM6vSjYtVKBb8OGqBlzL9JGI6r1ckxo3Afh4MPZWpvajGLI5GzNNBvkgFcGr78
7VO4EmsY2qaySQGI1QES/vPLzRENzZH0OAQTWLfWAM0XgQgTfhvkYG4v9UnL96efY0yBmYD2TJEN
yufyrFdIGKZFfyJz+koWE7whco1i/jw/ZD342ielIhaE1eguqk+pXv1SQ7IPcxaAhDPbzmb7QCVK
rEbTSwzfJfMMltoQ0zstOyl96cxN65Mh3kVZpwLDa0rupBrpTjMTH2ostZOl2q+aTtAXzNudUqQ/
jSSA9C/T3XQ81GpzJ+kwPXUB8d/oRTXQ2hWkvozgpJB8C64EcJssQNg8JqP8VN4zEMRY6nJe5N4j
EEVodD8P84e2LBSLoGSoyg9LPhwCPdnpxSDtdYwpsES7D4vBTcEVEFdZ5EFYbHyvC6my8V+soGjA
0UiLU5fG+7kcDDen7WLllMCrxeFLPIMUPGru8iRFM7I0H8dmnXYGTUjWaN/awjgBZv9K+7ix5DT0
WkO25aZ3h2a5C+UUQLoWfJLQ47n9Wa9MxDGGuw96UmieGyYvgZJlS5SYi1yeZe0DIu1e15uORE0b
oiWWAvoaFe2ZfHwf5w/KQuDMoD+VFI9N+wtwIU/NCq9YKEbmhOXUr6b95+/ikuOUogJkAOp9Hkn5
AdezG/viMU2zh7qYQPtfWhHJIaE37sJ6sIZZeS7ACBwsnhw2/gL2Riq6ALw0MLq8f/wig4OSdEFO
8iSey/OchwcKpuBJpX4cxe6iYVy1MHw5Cb7F5ibJqNOMKSb2HsBevgd42ZrBCUNqPEMJ8Top8NRI
JOl7hUmX6VAbZaA7UGWGP3+6ApQw0fcfsuqcNqobh9XR6DOwDCnBz3yGhpc6L9uiwfRmIoExF5+s
nQJqSawFZbJc2hQUL/EwvgBL5/UpPSTz6AY56BOpyZxZbxw1fusy6SlSIEM5vekj6F+0GCU96ig0
OY6N23WgKI0TMKsp/U7KgIhbwGxbgpxAYLBrnv6HH9JBJQHuIgKfj+DJi2MkZKJ6lofJuS/vgNfD
yQOdFB6nBj6E1a6WNe4AUuoSc28lmsmlEHb7tcH65y/gWVPBi5AmiZwk59aFGNX3yoMUYOSs0+8g
+m+t6i15FtX6v6Qv3JLc1817Msp1NMVnBVOhK2FQkXa+4GC/vLW5NdaDv3i4hJhRqCACbpwYyMgq
r/Yjp3IHtANDe9XaFm1JeIzcQ6lAKt6pvWGcoi1I4wA+t9D2RxEDpJYe28RevwE10e09io5x/fuL
LcamqmCiWTVPMXpFgHIaTS84xS9uiztELiKXaa7lHZhrz6PyXV8ib9Lz7WDqnjxkzu29fPXc3FLr
T7nYTMhmVc+AnEOff3Rlp7abCQDHAjAN8758as+oSbt66VWlJ0PGLLFEKEHRYXJpY6GEYz90Snw2
QWU1t7UVT4rge61O/sZdN7nnDtDEdTflJD4vyCmbFFUmyDiGeuEbKN+nSnA/tiDPFeHSvmby3Mly
sSfDPJM0oFdwnn31xHaFV6cgarTi1JnAXlYex1+pP9nzGaCpVSb9ea53xXM1Wua5JIIT+PI4+uOn
GIQLOkOMt5fRdvFZYhuNnQrjLlY+bhvS1zoUtwbnXLSFZc2A4T1U9jJwWZv2Cn5rj5/aKQftJbBW
pClcm188p94/4c/j1lf+NOS8hcQCyItwZ+zZHrbtM7oj9ZFKm5U1eK1NoGHhFJNVnlDoFSmdr1b6
f5uYQTgvRGfamZORJmclkcHLKVstmEKh/gBaftlX1PfbZ/21asvtlfNATRL2c6qtZ/1tnZRId8Z3
EzTwsmu8/o2TXa3j1uY4b2SocUuqsojPwdGAGaPCaIM+4EnZtILH7+dE7a2VOGfUlWqHohcJERNV
j7q1r/wMHhnmbI1FcCNuux1krX9aS0fkiNXajD3R760GSnZZVOoW3TnO6wwGYApTA8c2z7olx9+N
prJA2CN4UH0dmuFMgfMygaJVY7TAf5Ndeacd9H393L0aECwqt/DafnQs7oO9ePLrK1Trz3X54eiy
qodxDtT4vJK1UmrFLoXuNgGxy2ZyIMFdbcpdAo63bD96E0imSodsgofsPngt7mMPQp9e/MN4xZix
HVnN29/gHVnP94Yt8Xhcc1iMTgEREg5G92YQ0j9WH+kvuCVngRgfTmTbPSfHhNn9XpiUCL795/29
CKomlFUhIY2kREVzic4BqBQ1L01CS2kgM7/0sgWtwyODDEBZnkNzOufgzGgDkG9gIjAAcazAX9yO
gMZnQfDi90TxAK4XDbaIYZaX8j1/mCdn9Mt7PHaHTe9B+Xl475+WtyS1Omi0i6p/onv9mcRdrM+K
BDUtbUEEbjWwjJNtLC/WBNnyIm8cowbhSK/ZQG5ChPrh9tYFjvlzNuliZUg/tUU9M/NUmFCBCz1U
HH5r8/2cn2KpEz6D1xhzy+Y4/8ViWYmmrIUkCFR/jUD7Ng7Sd7kZNhraQJ2EyFQT+AJmDXUEmeYU
yrvPt/d7O3M0+CpcQjKFRBmSjh6VY9aX55g9ReUulvrvtxf62g3gHADn3yIt7HvWIgYNHvkd1DZ0
bxzyE4hKyJSR/U7yk724Ty+0JM7dKUtahmMWJ+eVeqfwug09QR8NdAWiecCvU2t/7o/n7tJGqSnk
HFEPms6OXlorq1XiFK/msd0qG8UC8YrwNSP4ejyHlyElVRFlOFOtQSI+RLtoPmkQGBpFZqKu2dgN
S/2UDbi4F5qqsUbrA+OkpA00EEvLWIhNxnx2WE17u4iHn4PRnzJN3mV9uJ2ywOnDYwVgk960jqEt
VpC2mOdZPEZBJxhJPgEpxqC1jgxYDgDqPykN3UoG/Fw/UlDPFtq9AYnAEg5RZ5GIYPRr4YL7WlwC
xppGScHY+J9nDLULL3NAaZNiyqC1o8f4GNv1obOA6cM3NLapm9tTYFNwETJvqi3pHD3jbZMqLnjT
JS996e32VdqK3jqiz8ulbQFAAkOVRwlSAoiMDKicmK/A3qHfkwnSAkEA4rFo2kxTczRwHFG3WTLZ
YrN2HKTqTeAD1lO9ZUWcv6tjY8Zb2FhPfW2sfz6/Uxyr6aN2vR83ogMUXcpPZqwLsy20eMmUDJdy
lZppBns4VF7pY67Emn7Ldv3T2GQ70YCNIFXkR3XB0BPEKP8n51h6DJs3UP0LclFROs9P4tYkZQhG
CI+fdIgv83GlOKcW8bR3qHT4go/2lSWLuytc7jvmdUcDfQjPUbAz09xOQ0y1qvWGsleV7s2WIVQN
+5HNlpI/NGZo51IMEMNgR3m5kQPqMCOz5MLcT5J+B72hzpe7emdIyxkMH7u+n504I241f5/R+8m+
Id47CTG/GQbd0DR4hGLqxkzNLclAUY0pVIjwYFyJMKdCtbWPfg/1/KhUhhUwMHv3xC2aEhr32lZW
W3DN6jYBSXWQz+7SSyjbUbyx5vh56l7bYjP20qOp7Yu83DfJZNej7pKisKfiu2EClNe90rG31OAh
StwseA7iH2njmVNkFaru9CZQzd0prEJ02/zW2FbRk5wBaVzObiwxt6qh2ZAepPSubT9qDHctQDvl
4M7K0rOB1CVbmFtrvplKFlMXEGiXmPYCsQo0Q9k+qb6pw8YgaO/+yMi5amySoHeeddAARGbQvabh
IWqOIQAaWe+Ezc8+hKqb7KZz51bDR0uPdfDamR8s+TlrJQajIRUhF3ZqnHohvd0nFO3WreYie1wZ
Gc10uKnVHJut4uZuf9T3ybfM3AFjOCl2BxE/NBOm76W/JtQIGqAPG++W0W1AMno0VU/LgPzHZBbQ
dCL7Ffk2LgXIQB66lFIbngev2aKTmBS2TJyp36/QfzCfefLk6BhREWcfAv/NY/iaKQjjQQnQmBzX
GEddvCt9VXvqEpFKtCBt/QzfF36Omo1cZwbSuCl+Vsbpfmb0TQ6hopwSX4viXwKXIPDjvBRrXDZJ
1EqohrM3DfzjT5+ErG58GEZ8W7zUhKzjgrLjF/kjgkq0rMfIdKhvZp7qdKcapSK8iSzAV5xkBwLF
g7rT7EFMlCraLBeF48EgU0LHNYaoXgHEGzsr22AzYJACE6Ov8YfgcAXlk0/c+OW3nIYsBrIjOcsK
2DRUPIBAklczBWAZgH7lAR3uAV1AvEhVAURTFC4/s6aLpUNI2RTySGGwPvi5UVExPwLDzR6bzfoK
rlQvTqxoRwXLCiqfhsoFmMgEml1F0IDWVOeFdLyfDTA5FYv6Fg4P5aTZJgu9sXmmFG+UqHYmNH3a
NgfQObZbNgC2rb90ZOWLOiTjjDAUZRjYmq2CPGj1R5z07u1PJLptnMNLwJBIc1U3T0HzIYcH1ifP
GFxFZ/oZUVLwIBUVbD6nay++SYvp2arP4F2pH27QPajBm9e4q7hZhy7JskCgwUbanGiYiN1WYrUY
wRuVx+I1UtWFI6agMS4M9NpdASTkAB8u+Q085v8bB/lnqsED8gDSRWIBdOJZDZ4j6IOmemrVugoK
6kCURAmcM4/M02KlhBIpKnqAyTusRBIz55CjZWBaNM65gSxgea9G5kRttgl7EIHqboT6R11WdjXd
h7J2vm1UosvH6wyFJItlY0C3Dbra32Qn80BSgFFGO34KrMZq10nw6EBF5iV42PEgvZ5BqKoJFxD5
bYPZUjfTPrdbZ7FDzL8IY7Hg4nzCay5sGW3/FOKuNaoNdXVHwKoaRaoTdQfSpH4x0M3tExUEfsq9
NqhUZVWtrH2cxQRExrAxzeWOlez8u2U47zWqYUX0GN4g1V9hFkcdUUKSRNYhKMl96lteHJ26dIMR
plmCUtFg6ap+DNXUbdP0GOYhwu+8fFNYhAnR0IQIX1E/S/ITQSYakh9NHrgKWV+tqW46YZBmXq1h
CLzqRaqPIkfOw/b0xEwrJNAxjGllaGOzHwNKjMQV4/p3w25yNXsCCABjacCpeMkziP1B/YoWohUK
UwbB/eYBfknTq0Wuo55LJazaF29JNjgBmG3qlAnigfBBxvWy9ELvs2SAj84Oii1ZKviT3XXYknpg
vhLXR0UvzNVlX9iCVkxjoALoe2L6fioww1qKbFq0And1WjnUorpHtX7R2KOi9AcWCMe3BJ6H5y/I
QFE0xYmKJ4lmrfPAKLIcY7d/W0lTlTN4hF1ptqBO4gbIs5T932hUiUyEi+ORysD9nKA4OHmq153m
fBM2D5lnug3mJ1nrUEzMSQ4NvPwkCnSisM4zOYMjSopDUw7P0zcDLFDQ15j2a+eReBKS2cid/Oah
dJqj8DkkcCQ8GUGnBnmkSKjtZ9vqKWcWBIuc0ofC+36ldG3c7C4ebGlXuMOvWaioIKoC84ChPpgl
tLhx5GsyLR+i0MFcLKSp14fhOrUa6v78qMJXCemFBCbNk3hpYxYui4KedhMviOIBmJ9zwWyFaIn1
JXFxL6NyhPQZvuu51Qer1w27wtDm7WAj+nrrT7hYommaDJjMAfCH4hRmuaMYwCbOmPRp2F01GV7W
dIembz9urypycDylldFB21VpTQNQfoCP0NJlYBN12sN/nkD60+3lBGkC47yPqhvzOM5IOYMagmCF
4Y5S5LZso5vflkp/vb3YeslvVC94jiuzneph6ICdiaFjYkJvYnowpk0av4EmPZ1yQb4lyEkY53K6
WGuiSUZOUnW7KY28ca4xD2FYt/ckanswrubRLWVqVAsuuboSqaE+BakpO84NBxTVzqDmIM6dXEq0
LWDworUFX4+nH4j6KizklMFWzAqVQWiSZb1tsMEKqhLjciHQ9ucmzJwFJDWE3rUTOEBDvOzSeXAb
qNVn2p1ah77gRASveB4n30A0WCp6hOi19Az5u+znOsSwPqFi+ZHgkIQORxBdeO6sZJhmMs6oyWTj
ax+ndtSyfUXk+5oJiBlFB865nU7rYtpUKFCAfOhkmlB9g/CAQqkPBSdHl7a3T1LggT4FcS88EHDh
dDAWVGIkUpzaedy06Q5w+zcZWtRB8iNrX5SRiPyP6CzXa3WxqGIk4HoBEcA5fhndKlhba0CVYBzg
DL0ICMKhS+6Jpw9FGCWeeaDGfEKk6p/RanQTiCUeRpf6MyRyba17zf4rMK5Dfnc3YBYSV9kX9cIF
DoOn4k6NKcrZhG6CIR06mA5T8k1MBF5JuFHOLUngbe776n/bYZkjGZ5c7cDAFe6Cs/E0n8z75i7/
TjepEzw0oCVI72+blegLcx4LNJNkykGoegY7z13RQlM4xCEDUqt1gaDeJPKOPKZ6gtpIp5a68cmA
Fu5bn21XMBTdiyZJBXeFHxcBlTVTMZcXn+v+PWnS7bmN3ko1se5yB0j92wco8AKG8ucVyetplisD
ZW55YG45E6s3PlSjthKQFJXCCykwS4PzOUSLg1ad4NxWpSrooaObtyqiF/v/DAMDNCdsdosOk0t9
yh7VcybjTWLS/jDKxMqMdhsTE5rl7yG06VAEU7TCu32qArPkZ10GzZCUFmPV50l6D4GCLkhpN92z
PI6Cz7f++htpiLH+kAsPN0Wgml8K2D+UomD3L/UiQpuItrIa0MUKJaAss05wxzH9scbi9yLfKEv/
LOmiWsVqarf2wnmTcU6KLlDhrQdvRjModHUoOVmjo8A/Sk/D93/3iTjPkaipGhgaIruWvmmsAzOv
Ap1hCPhI9u2Fvs57/lmd5CH46sTkruoKBB0Ux/v70DVt8wgmvV9iYxc9lD4Hoy6+1pyWTImTzzMM
H2Zw4zZPzF420FT2JJ/t8VIardwTOSzBtTY5J1KUfVLSEvVXEqleNL5kReLnsyDaCEzd5HxH1lcY
ClxRAKak2yzww16E4Ba9V0zOV8RUz800QPGncvrfq1xZ5LCnlfzK2AAcKrKL9QffsHdzPdWLb1VB
0SbpyGeHSPYYpmMhcHqmFkrJQFSWr5pz2w4FjtDkXAWkGA1c4yo+R/H0kZXao9o3SKzJXqbhUTF0
4NVHKAqJoqZol5z/yNG/NmjaoWKBasnKOhva0169WxFcwX4yD+IpYJE1cn4kzYN4iGI82Sf49gFM
R1KY+sRcBPnz1fNUMc5JdEPTMWn45+eLKoWCcTw2QdqJkRC/26yFu8bvN7c/21X/e7EM99kCcI2w
tmyTsypHGO3cjPI5rMB2GvwTf3ixDvedlGjWsrnpk7Nef6/UftdO5l1F3Fp5vr0f0bHxX6cv2qEa
Z/MEXSUvakBxBt0BM1TuW/lnPNa7GjIxS51bt1e9muZc7G79VRd3LTdLBfreNUqtc2MpRuEsxkMI
UAotvwO0JFjsqgH+tRhfKxsySkmWYbGlkB6lElRJSuiYi2ig9rNf/sWBXKzD1Y/Rz8RUzVKap6Zl
bqH+SGZoGoXPkBQApZv+1Cjqsc2N3sHudxK0Ht1IBfpuxuyZlp4iPd8l5ngI5Brv6NQylXg7LZ1N
Q90hMQusQM/2mhH7Bcl/ZCk1rTxQnBicD2VD7yAMlwOfr5J/Vge42BQXS5TKTNsyLhKMAQyH9H3G
tFA7WT219If5FD5ld9F+qS0FkG/7n+G+LtbmQkxXQMBuKMrkXEP/lkGcvSo1CzKydjRDKkCt7rpK
k5wOX7PPFC+TdFcuH0A+e+g18MrpaVT+S0viApKiFkoAHv7wrBtQjxpQdk0hfT2LNv51qn5NUS42
zvkyNaCKbMqjuVLNGrYM1Hb7YOwAzYrsAeq1uxjQN/138dIP1viYPjGvey52sSMMiQJnx5fw5pAk
PdXx8ftdsc2AuNlId9VmPgWn5qUHAFfZS050DIRjGldzi4v9c86P1m0Qoh4anmvwByxSfUdY+pQh
ZNBg2jdEadxiKN4ayk5hLj8UFWgbm4zdtyWSBAnYimGUmJ2X5nGRx6NZgxbH1DOHmJGVzzVEJnaV
7kkB+NI6YlXjgPnawaFtcMom4hWB6Slh7cVrEXuW0PPKu19mA3gsyH9/0DLdsaZ9C01lVw7DR5Wx
HJAo/IBeaXo7GgUP6usZ5MVRcP45VttRGjs4ldGmO+00uw2YQpx1ZLT9RjyA0Dy85h9Fz9CvZCGc
BXIOOoAsRZ6UWHYtFaMzCTnfwQ79dKs4jR/Y6tO/igd8tXGcFpaHBqJQ26YghUwsxaRv8fITe/+W
ioAfos3xVcShhZFk6eeZohJkr09elA5RCpf83As94djx1R7ZX9+QryHWZa1rkChdwReDsxwwuOWA
Txx02OLGkODm6JzLNDLkDYmCWFdq2R3tyYMMkP7tb7Va3I0wx5cOozICUcNYATZGmUMG/c4Ey1Qd
9ZaWqZ46qm5mRu7tJa8Dxy5OkHOIaTdXeR0t69jB4oFHoGefmO7mdQDJfmM1tlFay3vppJj2E1LE
ClIkvn6YjLQYoQ4FWHUDFmzyOjQyUEKmNc1QXqVIaPWqGA5GON5XNdLn+S0biFOUkpWMD1KhbsYu
fsjI9NH0Y2yTCgyRgtMR2RfnLiM6Jz1LkPquVXGKlj2otDfwZG7h1/8u/eUpHyatBgtVDftqx/cg
m6GpqG2hwmD1mqALJwg9OueAlroLWBx3qJgq4VZvHlP9rqDfazju24cnSA75KmIiFVlVRdhQ1JZe
BPKKQNL9ZhLRaAnuJV9DbHQgk5MSEU1q8eKnuykX6lNffdn9dUf40uFMVwZIqByeUTxxothZWmd8
HjY1YEBBaeWjj1E8wb0UpPF8/TCA6lCUMhxeIEdnXfPL3IuBfq7GwEmkRpB8CfyOsR7xxZshYiPq
lfWE8Vdz8fREd/Qgsup89gKNQGOTngpz/nXbOK7XmC/OlPM7edZPs4FEAo/KYQuGML+EBCyUzH32
j97lFyut9+Fid2Pb9URr8K4M32VveszQxV+zPIAnFOvvUCiIDJLzGbrBwtHokVsHkMAu0qMsC8YP
BRfY4BKXpAKlVTfiAnfG4oQblHIAqE82K/JO8JHWJ8iNgMSzepC20lJoyaKXtZk8HeQT9Ny5IE1x
1gkxUW4uMHm+eqgpSUDTFql5NQPTEkPnytTAh5vYcv2zVj8EW7uKIv7LKvj6oVwwiCOgOn5SIz+V
MzuNj/2Y/I4D2KD5EoXfS+a2Q/FPPh0UvFVGQfyiEO4hq9IwNdpggJOXZmeWWjfWFStm2kYdtrc3
eDW0Xqy0ftoLqzcikCUM6bRid4xdBn75dLu4GDEXRK3rOJ2Ldbi0iKRV0PeI4vCNo2tUYPdzgQ4A
3bkZ2eVT/4TRjBD9FggH/A2A0lX7vFicc1zFMoXh3GKTnSN70bLvfsbuSpCgeL1y7nxR9ffqzb5Y
jvNZfWYEQVEQLBccJw1YaygK3v5qohU4X5VBTcyY8hkr0Gmnj/k2MQXkZNcd78UmOPcETmFaYSRx
pVYYIMUb4XrNVqmkLpGTuwpEcsEdIY9SI5ptE30rzmsxVcYQCV1NHyIvUuf+R0l1cGVmjT/FtVGh
YXJpjtyP2ZBAqRnrjW5XnZaD6QWlrbRoxAVQHSdem78tb1K5ErIIPuNqCF/85l9n/PkNLi5fOGqt
KgUIOZr6OzAkV2KN12AY/LaxfOW+Wp+SF8tw3gQiVXUPaMGK2Vi8LLCK7f+Q9l3LsePKsl/ECBL0
r3RtJbW8tF4YMmuB3vuvv4mec7daUE9j9p5XdYSKcIVCVVbm7A8be4dezUCGVMnauJneCup0vxC9
b8DMJbB/9iI6sc+W/HSYeRSreaMw6L0aGOm6OCh4QaODKaiewcfu2X8iGcAD0TE8e1GcmOVcjp3G
zQBx0eRg55mHGNMtevB6tQ9FJLl6/HR5kCJj7MSejFGKraaCQgr86GJ6aQpkdrvp0+Y1LTcKFSTa
zz+fT0bGORiiL5m8MAfDcgO1jbbbfAU6gT8zFOSV33Eg4tQQHZJjjuRkdGGfzGXTwYGOW7AV7ftV
+1hui5tpp20mt99Xd8tVbTntsxARfDbkPBkp54Wacir1pscaSuvet1bhdjgkHyBphPvug+YNvYH1
Jx6dQeaKqGUEF+PxQXwy5NwowLTGhixv6fr/VzP+QVuowJUfD++JnXYa63RosZYsNVEMLsm3QPCu
0J3jh8s9ogz3H1RFBdPKN9mPutXnZotpPcpVP0kvkDztDJ9V3Jjgb0hXFdLKFOEOyMjL98tHRTBi
vtsebTiKprDLS0Hvd0lUf5pEjDYCx8q32adghFCqEqdxXlxDiw5jId9UmYg2R+DXjknkk6WDzEOp
qAsGwmaR1KD/drPPcAEQOApMhru23MbybOuFrEVFsPOV2a+DcWwhOLFt6qNN9Aw+dXSVoGNg0r/6
iXK6YxJvsgj1IJpRzuXkM/qNLQljneK3wrhRyj/gnL68L0QmuKCmidFmYBYYktHpO6Vu3RjYzrm4
/3dWeI9SaXmUJRiIBPWQGPRfU7CkovjsfLrsZHm4KAZM0pKuAW92GBsn27fbDg298yO6q/OrCcw9
W3Ml78d7tLQ3tRP97gUPMtHG5GIaqA/WCcmw/ZOB+LM5g0BunbILUK4Ed7vAEt+aW3TKAGVFRIlR
J/lITDoa0KhxDtU4UTzKbusLsRLfmttEYFaZkcLBhh/9BXFM5ei7CcmVyR/iK9CbCatfgv3Id+fa
5mTEeB0hfrhRi/HRThOo3f65vBsFvpDn5Q1rLa31EfPXG5pDCsvrJxHQ9DxV49deVLnQxByjrJWN
o7Mv36TIA8nlzbRGQ39QRytIXLviqRMNi/MWqMdnRtsu8BboSci7bWoLngkiA5yvUJNlXrQSuY18
okEcI3KnIo8nMsE5itBqplFP4SjM+iEeH3L98fLSny8snawL5yMWxjluxVj7xoMG6wH+Dp07pr+A
rw99LL68xuoI0X+iTc25hmpSLQNxMdyf+ruZQb5qXPdLvLo8NEHsxPe6QgwranQNy58dkSDpSl1p
AdkJe3DYw+GCT+DbXC0lH+V6QuzEZlDJ3e4QszrSJgJhNBgthXHw+cnTNJPgOWVCjPd7kF+rsmyN
Kbuhyt9R+Fql6wx18ctz9zevtf8Y4StxVheG2WQROO8NkSAsXHgN8SNIPdAWOTWUrICxTys/wt+R
l0RJeHP5AwSD5Istg92plR2ryINOpW8P9jVQ0x/2/HDZyt94pa9hcscLxPpaKRONIicju3Qdue1q
eWZVVXU7XFfu/C7aLefP85dB7rhJU4mEqIR51eIZrVKBIWuCa/d867H5ZYLbH52q2wSSSBR3FNmy
zk2ga6nzu3P2kN710ToqPs/n34KWZoL8EgS4Bl9vlKcmlAtmEymaJZB9fRdvGZ4SeSdQoICCUJR/
FVpkE30Seg7V0kmYBHpInWq/eIUHRacrbTPgQilRfXBEpfDjg+DHMT8ZItuxJwah4RWVVodjNwVK
oO/Hq/hXuNGpM+2k93TLkjRW5s5eHoCh/ohT2aDF+39xaSffwF04nWLLUl/D1bA6hLKjKx3ksWjc
F70pzrq0EzvcscglO0nkEJM7vQDs66Z++ZiuJHCfDb/F1zT5qQtwTA197VguNTSmoZRM4JQ7xGBJ
NM13C+z/U7yW1J0dvs0ZcaukWQN/NPtyMwxOkiI7pbZ0dOt0+V2bRuUsXb9iISZq3kBqNGWyqWgS
NKTbjrZ6UEDYo6I5HWCbR4WA7iz+kxWbFkTleiG5g0W24DLCqYSsuO5BCBj07MP1NGqrHtxHEnJS
cm08LBADU+cSeJJpAw1Hd6H2H0mTACoJ05fa0lfgR3fHFETGk2UlTh1mfkjMYJDyjZGbIIHs75ty
IVdt3I9u3oAPYa7QgtInbgNSH6nvwFWmj1CLn4uXBnwXPQgs/Zkkj5b1tMSS1yTJuuwgJDmpAMuN
0dWo3dvtXh+XHRmKp0TVPDtEAz4qmV5Vxuh9i8FisYCAloJpMXa7BTPTZw6AUW6LYk+mALR4S6Pc
GeRtrgG6AsC6jsJ28T4Z0VryxlwFX9LQg55DB5Ym28kZdeZ+xnuFtSo+kCH2cRO5Xb0nZee3VHJb
OrlNKt9qhe3GNhgP1bdp3NrZvtYGzEDjx9mDYi6BVr/O9nU7zG6RXU/pBC28QwyC+1ZL3bZVHduY
vaabvaQA1U57KzcgXJrgTDKX2r1rNKWbzL0bFy9523gxlZwlQZvtBJUErIOlFb/QO9Guh9J46oji
2cpVY4F6QkLvYX+YqzEwgatV4+VerrsrlWpe1qXXZmR5eVIf8notN+3LQq5lKNaET70K+Qlq+2m0
T6reaWcTQo0UJEMF9oKFbk17wRPOyv0oaTs/30G7fb4ulhH7a/YkPVmHYX0tVchQdY8L3l6JhWfQ
3K4mGjqLBndp+xqNr+A+D5G8/Jq7EWTba0Tg3mQSvwXLgT2rfpnlV6OSrCyi+YN+yLLczTPA8O0H
1b4q5sgvOxKYTVQ7Y6WtqbmdLGllQp/XGj9kIOIG435BokMtisCox4DWMvAZnkn/FDmJnSGO0Voy
Rp6FiTeVTd/dGcNhUalHspemghS3PGGdZa9v5WeIAWCrvJnTHS2mBM2qEeSY4o9+mApHL8trJVuc
on0t02aF9p8tUL9ONMo7E8IqGSi10hw02HEwk8JdFrxL+9JJ8rWqQDDlUOV3haU5yfBMiOLqUuF2
1jvFlaXW3U2Wlw6QFU433EDo3RkVKN03ndu0KoCqOE1p4RvQVsGd4ITaNgfPqjyhCXEpG2ci1mqo
23U1iiRBz99DJ7ctc6Un10KG/ty+C3Ght36zgTY7wmc0B+KqDR3lCi3vXmSsBUGLKDZij9QTk3ph
yCRnQQsLODETuV9A13Z0LQ+nO3PmQHUZmewqFzGJ/02+58tRc5duqJp6Gs1NhF6Q8ppRfGv3i9ug
NM3otUVp1/Ov+i9j3IVLe5BbGCxUCg00kkrV8pnJN2q877t7wYSKrjsuKLPiVtOpgQllr3p23YH/
bT257YbBwFpR3vxsCHhyuXLxWWUX/5c0065UFbdrf9tfRShEJODJdMwtBUHOThS9CGzy8BZ1GscY
/LR4CxF526vJWpNFLJxnd+XXsHhoy9D1iG1z9iyht9n4pES3lYhl4ny4fmKDO2x9nWY2FKxYCdXS
8WqEOKy6Cz3TVW/LjZp7LAEj5HM+W3w/McodN6sfp5hY2B0s6KqvYsbb7yl4GYsAgue5GU8sccdr
6ZQ0L9jwsr0SxGv1JXyEVjSaUNItALfFBmEF2XS+gp3JatTRY7Q13/RtGcy78vnymRBtGO7wWQlV
5lHGhpmz/r0nxn1bCpInbJtfiKf5Hjk6hTo6jzHYGaUNdd2t1VW7SbainX++anQyqVwsq9azos4a
eBwahHZO+dZhDZXcmW5XPUrv0q3iZ7e2l+9U5/IMnnVfJ3Y5pzJXKtQSZ5yHNr2PlxWShr7eQe4c
Ie5lQ6KJ5PxJ3cyqWs2YyCGY9n8V4cZ9txKCJwQD4iEvBQK8JpYwoCjGk0vbdpvuWEJlbKXhPRrG
600C3kdRefr8pfM1kTz4xY7SLJa74/g6lMVzML6OgY2cIcNDid6Vgn3P98xJzYQcL1u1Ln/UigBZ
KcFqHas+F/Y93zA3doUltRMsaKuyQEC6VzxgWeX1Lw0K5oAgQywpyHPER+iwHPyhf6dItlChqKZo
oJyvsW1Vs/IFsxpXCRpIHy3j8/K2PJ9ZPFk3zoUYFl3ysoULGQI1eaTlykBu0fY7X98ubWCjlVSD
I2XgLGGlmN0Dl+aYeyfPsjKqoQSXHe0LOO1lF6/Mq8VlDFWMrUowUNFUch7GLGKilCGmsigd2jqJ
CkYD6k/UAX0YtilYo7R9KqTEOt/mfzK/vIPR2qbS2bkv/1i3rR+tVEfbto4S7RmSPXbnAAAn6XZ4
Qkc19PDEDuEs3vjkAzjHY9ZxS2ILH8DQVOmx8x7vNIg7lDciFMXlKTZ5DZs8i5dWY7u1J68lvQ/D
d8Eant8xFkEPP0TQZD6J20dd2CgtTqXuWLcKccot9RU8/D+WtxatNp6osP83p+PLIPug0yDe1Dtb
ZXXGbA/BwG4/7SGm1j52OxN8jOGHjjj+ob2PhITWbDP+PBpfdrlopk/liupdlR0q/RMEyt640FWe
SBBRpN7YCXt3zy/clzn2+8kwY7OE+gMDFjQfEvVmBdibfjWtq50qr8zRM7fLlRicef6m+jLKeZ4u
VkMSDWV2kOT9AJblVAvkvnJCVSgxKNo23NEfpaSMoavJ6IhnH0oWAWhsj03d4D/2ltfLm/S4CS+t
HXfioybU1bbsskNmm5sBT/p2RLdXad2noeyY42dPlptB9iXkaWgZrpYw2Zi+b9rupvKhuTFM+aqA
tCVw55n0XGhvkIIqUbEq9YfMfI1qcgtk3UMNYoR22NngeJ51KIUYn5phXddWtCrU1w7iZOD2qUKk
d+qHekkEkNO/ybJ+LR3nU7oq77SMoGijrcYnmrj9Xaa5dDc/QuLcGQ/mKrszciQO/GEFVMjG3CDV
Kow42Bm4MM8822BkkzGVWcTP3oMSWkz6FGCK2lObY+VDfjcL9/LSsmFdsshlQEtgAUa1OL4x6mtl
16wZhUlzJQLqn68NQPPy/9ycznkdbULqqmMvDMY/Kz/Ktp94Kqiz3ZpRZ/tK7SDvQ+9FMyrwAjxz
fzqalV3HzNkNkS/HvSc3q8sTeB4pejIyztFEZqXIiY0ZZNU+BteMN9KKrMWB09/Eo19zyHmXgpSL
3LNCQOuXELMBLAtPwsYpJF/GA1TcN/Y3EeOXQS6aSUti1BDnxEtppXyAMBTZ5GQDsj8qrxuIra3T
7bCmG70JotyTzXX0ps+OEaAK4Uki/IPAs/I0j7Ji5LYV4VOyfRfI7uKRxyaCjBATDGwfkIq6yQCd
FsZz5yONrxngHN/Y2xYt2P7pRw/NZVDQC/cSKIw99gwWbVbR1cyzObbdZOlqczwkxcOyZyVxA0rD
vuS3AWN0bO+tcj0KxRAFPoDvT9fjmBjzjJt5mCJXX+CFNRR3yi4wKfUzZIvBz+XOxu3lgyM4mjyH
ozyTSZktTK2ulp6ORH+VP1228Dcv8P+sHk/WmEVDZKs9HgKRMSLhD53nIfOVtr0ejLvZGB0Sd1DC
7lxjeElizbMIdL9Ny7fSAlUb2Unsl3p5v/xNolFzURA0hEbcpuwMM/4xijpHKqqhnU8bfY2ac0iW
lrVlj85ppI26TQZWTttXtirSRqKHuWgsnD+aQKSuSux9rOaDY6ktePg2l2dLEZw/vgFcNboCMKTj
9RTfqR7dtoHxwvotxQ9w9rUXbkKewRHxiU2nDpslgR+bDtW4gPBKlKs8D2/4ui1+MDd2cVXlFiLE
zjOdX+Vd7ucjdC7i0h0czWEAh+4KYkVK7xW/hSIsogXjYpxaxnMmYo+ZKk18w/hdS5IjWDBBXMrD
N+p4aruWPc3YPT+u2IPwr4EpT42waU3wpDC54MXsaqvK4jo7NM2tGZrO0LVBnGoOrQtXGoVt24Id
wrdR91WUF1OPsYEnx3CaDWpA6QQtbwcyeguIKXx0pvvKjYF2s9C7PK8i05zbiJJkWKgB0/ZU+CbE
sSf1Ie4EnkNwx/KN1cAYVN3M8ERU7/2+3vRIcYeamyyikElwqk3OcaC5Rq2s/DiRo493QLq18XbR
gulXLE7JnNkkRAZ01oDctqrYPGoJsuNlbstmih15pQcoJ9LJbx9ziN57mgP5DbfsXFu/jgNh8Hnu
/jk1zR+GSCENBCbwphh16AIETJkapchnlI270K/3b9eZ78prg+IiEJzDMyf9m2X+ZKAdexrlNDvE
+QgJl+hhErVXngkavllgjuDkfT2XOiJrCU/ChIBdZtzGoEdpaP6R6P3bVJuuNEOUsyn/+y36zSp3
DgZSTFYyhSnOgeqVjqFthyhaZf8L+vGbHTa/J6Mr1XgkUm2lh1qGJJT1odaP//WB/maAOwKyFBrV
gKrSYUCpRUs8Jf1NoEx52ci5gPKbFS6ArzpwRekya2K/Sq9B3jShx8H2l1vccBUaHRQkeMG2tEBi
W4SMPvee/maaHcuTGTTGDEyrA80Oxb6+RvG/UBx1V2pOejvPt+o70IqoF8ue0j5qqO7fk3dtCIor
YUgt2qZcAB/KZpuNVZzh9GcHMBXWTlfWTo9MF/hEIBDvpdST5q31jg635Da+T2pHRFkgdAPctatW
1TQkfZsdgMwZPCRqq9f2F14v3busQgtQcXMV5BFgfHn9B7lSNkAurDldB74A20MKRW7qIjumFJLX
9hZdYO3VtLMBeHLLTXNnrJtf+X10a78K89MC18tXZsliW21lAbTegqeZetnGDFjr0tRg8RcTzcTw
vwQKvYlrCI6XyDLnnaw8gtAhtdNDon8M1oem23dwxb7ehk4av14+ZWeuzW8zzPmknMZSVIIg6JDl
YOtbrA+juIXma5lCTe2yJYFX5xkIGjrrmpZjLXtrJ6v3ilELDDCvc2mzcF4pb2nZGYgSDwaaeeoo
9+tRcXsiWByRFc4rSUveZMnCzgPQWhJAcE0LEALI2S/PlmhdOA/UyPVSLDMu/tx66WVIb1rxSz40
bxmh7mVL5zIz37YA52VIrodyVuCi77fmfbjqQRQ5OIjSFKiKifMEom3A+ZNJA8RoUODTjOqzt96S
SpBsEfx/vt7akhbSLxBhOSxy7MyajnedEghmjB2KCzuNr60SoLDmiWHkyWrwAAkL2DsB3SxQ8M2D
bDWvLtsTbDm+utqQPq+iBGdUtVq4nnE1odnEnkW3nmjmOFeQ5WmfzjM6j8aSuAoyZS15uzwQkQX2
+8m1Whggqa1ChF1L/9K10VZNJEGIJZoq9vuJhUkatV5n3bWT/bZArDrJ1kYosHEOcHJ6YHjy0a43
bbuzEMeRVXrXPTQ31X1jOYvixtsw2kLJoLgpV5qHh7ArP2RbHfS4YBaClKVTWs783O/sh383r5yz
kKwSTEIx2l3koVsZtenVVDRm0ZbnnASVYz2vyoQ9/a1bNZAc6NeX1CXR1q68LHWBmkX7iwtUZPeL
FYytzgG995J6Y+0DVy7qNzwns/RtDTg3IqN6pDQLIrTWXwKyuOV14SKNuiokR15pW2AtPQD4E1TJ
PKYSV6v7enDm/bDK70WZpIt7jsh8lTXpkpZxZKfofQTStlV2A1RIR12kT3zx8MAM9ypSWlI04DTN
Dvr8J18AWc1DS4S+EQ2FizxCPTeylMKxyXRy4oW6tvlipC+Xd6vICOdnQA041tBUSg9Fl24q+X2x
JV+dW/eyFdF0cb5mpsZEmx5DAboaUrmQBtYEVbeLVzQWhPM1WkmXdC6w7lOYO13qqkCok6jeiLiO
RXbY7yc+LZFt4IfYc041PqvOcEla+vISbXLIXFyes3Otr1+nCkPiHEmd5qTS2QuVJcA0aKsBF+HE
Ku43A4dIi538c7gdHoFFBox73IlgRKKdwTkZyF9KBvqUs8NcfxhVsVba0JMNKogQhKPkfIdWZCSa
CCJRsqr2bQv8V3nHsCfAe883ETgtVqw7i97Uu0F1VNE1KxgkTxxiyUpjLDkiO9P+KGh6A6+6Tf7t
9j/mpk82DdRjiZHNeDzH9KXpIOJl/C/UIKeb5RhXnphQjL4nFnsko+Pjqb4219TvnsOgW4PzmNEz
pg5ywUDLe4JNevEqAr8S5z9Adk/U2kScfyRAQO+ZsmYRa+Pbq9KrHkVtPaL14hwJNSEz3rDaOuhq
nUlfnF4+WLoA3izwVscK9MlcakttKxVlLfpApKck9/JiI5g20Tg4N0LnKipGiuXSb8o38OGCuRP4
aX/+VFfoJg6yX/ZGF9lkB/ZvA2UsFedPYrvo63GOMqRwxj9T0ATyVg1sYFnirbUxXbA/DrMTvhT+
vBaRIAm8Js8BgsQBjZUU0Ww9JxDngS7HAiGVJgGeQxdcNT8ciqLLti3rhmnaqFzJfOlTl2yaSVI5
XcFtto6B+GgJwLXi2bv0NkKLW75vX1LNhZae/CyKPn6kyRRdwd1jWIZsqbJNeMHJtFUqFVJT49Xo
lk/dA10czR2vpncIxCM/0z+Yf9r+fxBgPJpF/llGR61BzGMK7WTHkpKWc5uqw1WM1pM0030ltwXb
h+2Ob7tHNwyi2jro6IliaXzze6Tq0GHuiv5Gz14l0N9baKVZyo9prrwiERGV/jgezJiG9VM1kEfr
vABzmsuGptKyvzHL18S4mrNf2bi+fATPjufEBHe9JUukF4mJ8YztPgIqJpqKgMjP8RA7cvJ62ZZ9
bu5ObLHfT5YnNZO2hoxFf9M1EDxdVActfg+0Ru45waNVmm6goYpbrugFdgXTyLeP912ko5GPTSP5
0+k3dhcQYfP9D2f5famOgK/TsemF2eYU80hui72M1rcjctR2q8aJWZDfPYa+qIlCNC4uMh5JlWWq
jXHZJjxW/r5AYWUY/1vaVm5g/M1mTeOQRFV/09SWm7ZQsehH4FX+SJ0gdBWNhrvTKq0nBTEwmkUn
jpJfVRPqxZrgtS8ywn4/WaaFhLVJ2FaopM6ZlOvcSBiF1+V9LjLC3WqmliwpKbEXZrBIJtatBT/R
6oLpEm047hprFgMnifkGY3yMoSss0l8U/X/OMWTlkMRtiP+vk8qnEAuu6eO/mybOHRTmYucNwTQV
c+GC2waCmbnTKC+Xrfy4c7/vXx4BWMddNMdsHLVWOkoJ5T31apFwQpdFdOWe9W+2ptkKmDaJyl8/
JhCySU+q6SY3Rq+Mqt04olFzHvMXoxzeanv5RIXqYOv1c2NUT1ZV3M1Z/Ji186tJ6+d4BttpVK9L
2wKQppTeLbsX7JmfNSRMhmXbhLBbRZd5YtVamcGlQbTioA52oPSSHxaW7cmzWTspuqvNiO7CQff0
5iODILMFQdYZWoK/S3SAqeBmNL2CoslzbvPnvhpGNBuAWTkS3Xo/AYD4Slu2dVXWWE6B76uYpoJW
TWEUhzzsAmuwtnOPCHe2Vrj/XTrnj6as+3WlXLfJKHhtnju6tq4pNkTLbMvmZf2mvg0rWVbLQ2Sn
jhUBkUo0ZxqFQqAsMcKFEWD80BAlQc1T0wm3982WZlqjF9Vhsui6CY13SB/4chWtpOSFLNY+qswN
lVHSmtpotTSzwKn/RM0gMET4oiE+I4Zt8DxBfTkn3aCkFcgrNrUGqV+0xw99vKpD02+jPzl5DJsq
sCe4fNNv7MY1gJtTwATfZteNpvuTrtw08b3d2f7l43rEHX6fGfMYvqk6sSywUHAz08cqi4fa/mBM
ut/WBpRJUIxGR/Kdrsuvw9Su9ER5JWnnZlVzF0fWbgTjwKbSOtDdFYUf2b03yLKrZ4kTWZMDvSlU
KHuAFMANa41+3TwDVR7I8UNpZ4DImU5uH/pEcyAR7FJk7VQIfDnKgKiV2E4SZS60kV0ph0gaJJHT
wd52Q7UpiObRKvGaKHUbG8izrDXXgOo+kth0bBtpESQ9x+kqTF/bJYXQunE3lNVjvvwZzOIpWhLv
8rT99NaYNQsaCvA6EJni32pW2cyTbjf9IdTUa00G3YJ+f9nCz5KM/t0Ed6tlYatXRQgTfa34lqJ4
U3ZlaKibydFekjPflAYvMXPHaprHou/9BpMv+ISfvvz7J3B3Xh1BrAUhYg+uei+xNpLtLBDoZuR4
tF9ZiqewAhFjoBLzoogmmLsOFXPKFrPBtoxH+zYtlSs05F8encgCt/Gl2er0aICFIhn2I8gOGpoK
biiBCZ6mcY7LxIgizJ9Mb6P01jAFjaCiPcLfgMUSL2oYw8CioYe+X0m+5hn39MHcyqhKi8rhouFw
8S/usXzWZMxYOTaeCbaGuNxcXpOfKf3vm56nZJRB8F8mzBsF8gq0baXTJXemveqfZL/7PCYr0JyF
op5a4b2EXqPBnTfZNtoy7aT15W/5yU/AfQubjpPYtZd700w7NtxqvJarflsRJCWjg5zkfhk/Lvqh
as2HOIxBpIAkF32adcEnCM4fYbfnyRek4TiEfYUvoOXvSTK2zfIRFvKdSVPBLXD0Vz9ugS9/dix3
nVgCN0kfLhSWRlfVfNUAVPUvWV80p+rQ50F58xX9ePei7rSffencJHMuRs9KUpUFdnA4r5dPbUv8
+rHZSVehuVK2WsAIskREUmcu429ujXC+ZTATkGPHGOzwUeh+Mrg5rqoXYzWCPXVwDGgqW97kJm3Q
q3ulujaII69FGcwzoSH7CEMFgY+lKYSHllhWlqu6jo9gvLEl6M/QAYly6wLKLqcBLZOBZLSeO5Wf
3VH5Gppmzd0coxdRdKh/SmUdV+DrQ7hT3Uqg8RrZqW799Jqu0WbSg42HrEACGYCa+Em9qvfJOrvV
XXObXff9loDTVsxldN65fH0G9+6tNFDw4JAhDknbjRKFvk4F0bjIAneeEX+2YXwcaAeenBFVSvpf
w0+4ueQOLGDxfaYbmMvZjq6N7IOY1l013l52TOxi+nlWv2aKCwwqwFwj2+jg9KXJS6Zfc9Ot4zDd
J/prBpBc/yZMJP0EgHHj4k5pH9rj3BGYHNrayVIzGOVtalq3YwIQFIBxpSFt4vm5bTIP7QouUPWr
spqviW67JhQeiDKBD8gOLs/DmXfL9yPEneNkSUK0uOOrWn/Yt4xTBTQg9eYfqB+IppyLFaZqKOZW
wroyfSC6g4qbK/vjkXvEurEcCIwE+gFA3H8ivs72zIXl5sEs41DmlRJhlHX+WZs7rQ79UI/cyQ5m
FX2h1t5c1L0JRJwxOKbcOhGFfJHxWx+AfJDvzfGRkpvF6u6k0PRopDA6Kmq+hO19G6qiFTl/Yf1n
a/KgmExvVEhd4hCPW90rNgqixeZQu6Vru5Org07Zyf8B88CP9Lf8fXvy4Bggdxurm7E82soCwTkr
/Jdu/Jj/Zsj9cgMysGcDcm+C2/lsgGCocN4G0v3IQXCn3QynLq3lDKcCCc5AcxUHD9gUI42gAw5u
EbHawbl9eGqRO/pZlIZJ10rdYbbu7RBQ7NQAI9mGxqqrRMTTSsmjUi4KDkRWudMfQqrLIHXJzhkQ
voPmLo1Xyuv+Ot3S1QImgin0F19/A02UEajgKhDW+0RfwJ100EpnmRRh3Kwm3a7S1V/StKLIQGSG
/X4SBS2mQgdJw4KiTAUF3H9q5mzYfrKMfPm3VlOaSxH2K70OV9MG0hTex+SCZxw3qyjCOnfrndri
ICO1WacTxFvxkLJ0t8r/2CIcPVt93j+dGuDih0jvDWLLFIPR0Y4AXEo9egUqisvsRZYobDobqJ5a
48MEO4u1hrAnlekWG/SNQ+ZJe9Cv8RCuUPxFDyWIYz3Rxjjn106tcqFDp2m6OTWwmiz9dh63UQ/m
D4pHcZYJ3txnw7FTU5xTiao2JcUSdmj4RWJQiq8XIr1lGegyh6qIncI2VloMbN6C5JC1gFOxcEYd
0SFAIVLaMNo8p5o2tAvX/QIJ57p6jZbpo6zjB5IlANCLGsLO7y+Q6RLkYG2N5y/NpqwjcRRhf5Vx
oFczGOpqwbUiMsHNfp7SyR5M7DCzrRxzmryqbf6lCW7WVVlfallL+kMFOsSR3tt5KFrYH12NuKRw
M/5nojjfndu1MVDI6h5o1oEu8Sk1ASivRx9qgIFSRYFSgv6uh15xIntRybqWPmQFIrnJLQXkUzb2
ZQRCv0NGUUtuBSHl+f399W2ch1fRnGWMAzvDFvFMUEn1N/1IXZqJ8r1/4/q+LHGe3NakrJPBmo3e
TjAN+su6A2hD3yZHKmQRlkhly/bNN6EgDj1zS7dNGelNvnVKXcwUupHRfIMnzm0xk86pTPCCSTKe
7Tmj5KyQcY7NbW+mV4uZ76YIWjaRJq0VPYyCvAKxyJToA/KJChSFcsUnvdS7namApTRWHiKlXtOx
/mxi9blsuyuT9JaXhpZH0XtpxMauIdKrWiLFa4BWprAdNUu8oSi8aSoFG/hYm+aHqitERSM5aIpt
vnZdq9OgDfGU3/RzdJW2mTstib9I4FtoaPOcqUAMz/EN5Eo+aUMCNWyCUk29LopdOkIGO1l8Sl4s
o/Z0SKOpCmhvpPodvfqP/UJuG3pbTi9K9jlL4IOXDzFStkhpAyEs7asBcudK5yiWfDuoCYKfCmSu
xm5S9T+XA/4ffgCrqSPY0nQdH6DxqWrLAldQQYbqpuu2IXydGosewz8fOt9N8DezlNlknsq5ghIe
OrPMu7Y5gEa0CorCkXwmOLYYjmV+SvINi/VFhHk/jiFnnburlTbRoraC9SSWgI/+rKAFG5agB2ue
L8/kuXNxMpPHU3oS6FRqDunZcKxuKARVpempTCHgZAiKHiIjnNtWzNEoqILlGmPgmdTQrcxbZdQE
UfiPmI2bM85zR2UPFEOMoSTJY2HUrjy+NdqjLP0iWe9Jau8UoYhy5GcCibPJ1vFk+lQ1Ttq+gs1x
uwSSvSmkm1L2Y2VTVIAhhGCkHMC3fLVoD0D8WKC2pV4lZHdjnvLHgf86DTyuKh+M0jRNbJYQMGx0
Sfm19qkbq36qg9B4S6Tfl7fMEVFxyR7nuccizuwMw76x0jGIO3CfxbP51BTg+9QqYx8n8ZoM1u1Q
67ETRhCb07Q+d1A8Wg1LE0Ci8G7QSj8CNzFNwyu7SEE/TqyNHGkP9kCy/0falzXJqXPZ/iIiQCAB
r0w5V9bkKpdfCLvKBsSMENOv74Vv9OcsMqO43f167GORGra29l6DE44fStPsYrXeRGq5T4VIfKtE
05NPpZNEcE3PeiBBp3NCQyecbcVryO2O4aYVqh93P+MCqrl54Yr+T9uSNbzo2tFcPA1s1tgA1g/V
maLFPFRGUPJvWhPCG7DwSJdv00wBl3qTGtALGnR3Sh+o0Daxfa/FNKiSbgUruLLrl50FCGabmt5g
8XVWQe4BMsoAgzMYahZoL7dR0I31VkaV//UeuC7P/934tmEB7UY1bK/PGx+t+E7PFAyL/qDb9SPk
gyGJXULwFWK6LVJvFcQDmp51+1vfyNeYsaBm+b5lIKpUY/9aQPR6MNtTrVcOdKb2ESSQnQzSyt9q
wn1OYSBuKs1KF+Y651h89WLnZiJlYYtr6Rwfk8dkO6F6A9frP7M64Lq8/jUzhKm2pqumyWzCGG69
z3NUV6VKe03kZygV+HUS+nmjHqFPvuv78qBlDZS/qdcrw10RQVw9tqNnjde/R9P6acbpJmmzM5hR
mSNE7NshaIcG34gQEv1KeOr0SAXLou0hLt5AxWaYsAG1NRzqX2OcxUm3YY9h4FVjwcB0KWyiW3oO
dnKDO06YLiPbiaMwHj3l1VPfR/vIrPZKnO1Fot1z7L620H+YmsKcCTxdN+6K3JdUd+vWguZTNHyH
3avHlH7bx8WdOvbvWlyi1U/UkzSmF70BvjyHKno9Rgdmy28mjD7dSdpHoscrSe710woro+vMBrIP
WEmylOAxqwnOBx3tz3keHQWsCBSBVPosVciXs4+m3NfWL4oIkjE0mPrWrYi+qxI1SM0sMFN7r5AT
18lRJDjjSQNBmerBbu5bYz1JvnpTL750sWOLzOgUIvX+HBIJna7pl2YcKwsEhi6F/2FbvGpd8Tq7
9DhZzk8obD/lUZSi/x7+Ignbcpt/DI0ZOn0zSQexuvE6jfxRu/ybTZJDZ4YB/BzvWmvcFjR9Vk2J
JnpouUNabJn5VhzFkHopDOml2W5ljKWNYKMJxAQUwr0JzxcK4waWojM0+hl/y1Ctt9stUPNy8GN9
G6JpZGWPFKrjbbPvwtcp3FjdU1pPrgrRGoiDTuxPX4+eSp7VMN5GVu23qfGtVHLXAvSE1xCEpJYf
dsRtM2NfTWbmSbsB8pO/l0Pkib4I+KRpzmgn2zqpXxoL0Y9Wp3akbqTr39NGTA6EIHaWjrUsJvmb
ciB/RwPbWTi2AtISfcnUd6s3gqQ+Y0eHI9w9BIqUGDMH5gZeaQ5EToz0yMYcPiDoGKAHZ577cvRg
q77T2geV3vMMAt4pXPDgQCatFx0QOsgWOKM1eJYOQX/lEMWhmyKFSwrNk9k5LO6H8Tml/MlW5aEa
lLevI/RfPbDPZ1fTYDmsAXSkm/rVHg+5qSq0LbTz0PC7CW8dzOcQjk7BAe+uz7GMHa39XuqjWyq9
P6JqDU6UhvQ9tn8Bt+mEAh4uPDpp5Bup7kqLBY3QvLKKAooaZ2IUW6Nrn9LoN1TUN5NQv9lh/8BG
09HI1qpSD89zdM7eQvmWRGdlfE8VFQlz5TTjn0YGdYjKKAFPMm0cePQcQiEOIuoeDJSvacig0Z8/
97HUHVYN7co1cJ2Ofp6ZxZkaWyqyoVH4uenTQw7RJFEAgNLdryzAVVb2eZRFnlBSiXcTRKHOka06
ekJmKcFNk/xPsQvs0yhLwasSUKcYVwtHNvJrMFEHbtYKItfSaYshFm+RQVWnMUosfp4ZFl0eiGwT
MhCoILipeWO8i8xZkxZ6wqj8Rmfa3MM8Q3Uqivr+GuttXpkv9vRSBUsB4n1Upc3Pefczx1yOtbqr
BVgz8D8b0vewXUl1r6Pv59ldPFy4lLLrTcLPfcc8pZ8C3LbBFD2EMWQu7HplX16ncp9Hm/ftxWOC
601PJV6750hF4yIzI0h4sV3RnmjSOypyXXNiptsM0vt6p16/pj+Pu3jExFGvlW1tYqcKdOiEckir
6O7rIa5IEepiEy3yRRjPgBsUguDERnru2/ocaVsqhRPKX3bL/ThXvbxLXN1skCpXAbRqt6Na7JKa
P7MECBCUyDpt9Csud19/2dqkL4KBYrJBKWWunbMdDegBhdIg3pLDavF9PiVXW9eyqWpq1LKQeHxe
3JiNExtjoiLlgDlLSFAWqrr9IPVHJQmlo5Qw3al7G+xgMNa3dhFnjt0VvWOOVujS1nrhE+jxPwcd
Luvqb40J7JCPLhSvaXQSeelpzW6Aicxkb2rc1E3xg/x9fo1IaXQr/igNS7qkhDIGO8BpD11vE7W9
FPK17NBn0yPcs+8ri7+RRARfT/CN0tu8vaBaBMAjBLGX+AZUAA1lNErtPBatl43Fvq6k25XJfVZE
hzq/b+b62Qi5Ve1lrM92MbmiO2kmyoGV8Dr5mmT9udb1o2o8MUhGWeVTJ2I3tStHhxDrkCGDL06p
/adHnLWUymcsdOy2OkoBnxtdsVvXGrtXFq5BZW5fI/9+16LdwcqordQEvwsCvSBUfOsyhjTk7evZ
u302/w2y2DZ1zYsSypXauRwh9BLDTrDLVtAQt0/AvyEWQQ75fVFWDU5Ar6KDwPbhtDGxRZXpV97t
RbY31gjq113av8Hg34iLQKekOadTh5mDqnlQvfH2JDczURD9c+JZwwFJ2Ta2fO6SlULU7dn8T060
ZEcZVs0bwRg/V9OLIXdlSldq+7f3xH8GWGLeQSTqlXLCXamFZeJYkYY8L/roO+P5622xcjHRxZ2s
siFUEwXjjBnc4Yr0mCQH3ltelas7GwZcX4+m3wxeF7nkYquHvBzjAipnZ1CoN3pobHK8JkjRbhnL
j1TKjSZ6mBMh6YUOZOFlWfaotBbyvyaOA1vqm5L9ADPe5yaiWpK5OS3vwH0Cq6XeNgaesqWMDUer
UoDOInKyTd1lY7KZgHdtcvW3WZQ+KeKV6/ZGNeDTvbcMybptoKo9MPUc5wFB6cKkNur7iZeMoasW
g6MbdMvV9zFu8TCF0oqN4PL1xF4DBz5fi3Rx9iwQ7FH0wLVoWHeoFTxDYchNGWCNOYNYQgNLaKhO
jU+G4lXJMUxDYHu7tWmYQ8jVzXSxuIvTaIahZUXCVM+T8aewEtdAtmGy2MED0TOzBxPYeNPcwNbN
tatjqkKBVF2ZhrXdvEhACq5Zsq2RkBuZ+SJh/1lKiu6BeeSFFgzr6oc3f/HFXbyY9S4FWTnLUu0M
A+dd3LrTwfStGk4Rul9t9A9sxTX+6fwvXs3xxYiLOa7ZWAxdlQG6L95atJombeUdcF2VxF6+GGAx
hXVYq0XeYgAGUmsD8A9IDrCqm6lWa4j3+Vu/+i2LVK5FA5zT+be0pfitVeDKx2bj2MNKYnb7lrj4
SYvMrC97PWkZVkndK8MBHk+baQufN2f8jjpEmEJGuA7Sc+RZa9vxGoo6n8qLkecb8yIRp8MoSKnN
vxAWcZO5H6F10GpAOrKfrX0XFm+JCXQoIKpt7RimcGq7Pir6StBlK7t0+bQbUjFqyvwVRqsHPFMB
pNvwxgq49WT09Vm2R1ps1aq4L8SrBYO9zOr2vMiehnA4F63uptYLWM8HyQpPMMMVEi82EyoGgjn9
hNpWJT0Rl/hrNdwIE0+HgqqKe7/njSsIca1ShX/gCZLGbhfqTtzYDlGkD4LBKeKwjQRMFc2pVzUU
20SBGp4yyB8Z0VNnMN85IlicG5NDeA3bxiz8luiPpEzgztVMHwNQxbKEgJqavHSx5kPcAWUJUv7s
caGhGXUiw7SGprgVaYFLUE3dAvnGQkn285qWRTqBeq6rZ5pnXmtl8BhBiSjWmEOHrQYHyWk4aLMx
prUtxA8dfCC7WUkObj2CLr9hKaIpZCpLiS71mcq9wYhbV4YbpkqP+uKIAN84U/auFaqDF62pv4fT
y2S3TmGmBxlGSIp/F+Nr3/9ZuYJuhCaC2i7RDA0wY3XZSy3McEpqtVXvZvte2G/acAXw840M5JFF
B779/zKXubG3LwdddleFwqLKMP8OCre4ye/vOGQMZaCCKeiqKLiuNsnQ/L6OW5/GXORMSjf0GWmE
ekfy0s367/pse6CceA/Lhl1eDY5mbzignJPc9Ljz7HTw83A6DKod9HC+6BIE1vBX1Z3D5qWnP1v4
0iCSt5NMnCjPv1eMnxRb2xlaHnSVQhzbUhqnY5PYMAMXKK1IvI0NyOhkQ2cfpFF9B5BWh9q00eK+
zYqgVdm5m8Ia2G9TeQnDrtvDmIKclNSyHTTf31s9AtKg/QV8w70q6YvOuo2VDAG14ZrD6/zJ6MIt
QD7PNIlBFpysoJA5uv5pEMXKDxnzIBLtvm7euQk3jzT0cknu6hR7jAk3nfatRt0Jz80wfel66WgU
Yo4RHCIF2orjK4m4k5fA3Sg6TCIjr+n/1EAJ8NR4QXO8RvsxfNRCONdgXDq9d+YLVtmpUOMfAdEy
u34XaoXXNtybmHKEbK7qQbzDVeNEukr0lObTFkntXcXkj45RiBHDJQOq1arWbuG2su0BoDCKU5/I
I+xD9br41enUdAxaA6UQyV1WF3CDhX9m1KHpWcB6I2yLYwJDYaMyjgXrghxyHUJL7qKEPNC8Bt2O
bLPcfGWduav6cJ8k1Eswmtrmo0PZq50Kv07lsU1L2Kf2rqBFC/0bLZDEPFotukfMV0zYByeaozTd
XZEoqd9nee4YVeXXHX2xMrwwzCJ+1GIN9b+X0YpcOiQwGUiwyMN25SjPafjiZiYM3XyqanN/Y9mU
G8upzGtYzt21dXmUNWJ6NASF2vklbFQFP8fl9KvhBy16Rr3dpq9fD38ji/s0+uK+LtkwocaL0QGu
R2mV7Cb2oCR/4oz+tEpt5Xa8lbx/Gm0Rz1UjouDeYTQgb2I0jxNyKKdHOtlOHJJnuMQ5ncrcAuoQ
+fjx7f/0S5eNPdjhkcKWGLtogQ/Vh1Of/m5L2zU0L46zlWm9gUQBrvjfqi7rJ1FXNUnXYjQzt+8k
VMXM9A32zO5USq+kp6y/Y+KswADJhpBDUsBmODkOwzc9qVyUEyHnvfn6198APXz+oMVrUJHoVyoT
PmhMn0DZOWmD4aupiTo+c3j0q9VxzdfCMYV0Y1vso7p0K0BOLeN7TmNcbvscXSBuO62+9mU3suBP
UzVfAReJmxr1FpTv8GU6o28FUkSq+HzaUWibh/V3XTHu6+x7lBuQ6hw9M3wsy9ZLEjgXwN8Zqpdr
9/2NZ/Onz5mv3ovPAYtFpMV8ImJF+5VWj00b+TxDhY7urJ5t4qk7TNRr6aPMVlAKN3L0TyMv3htx
rtlcnydiYukuMcKgmAiiY7kyzM35/pc7/D2kFz/QTHlfghOn3jHV/NOiRh4p6a5rXorw5es9tzbQ
cmHjtMElh4HaGC7SEzJVPNsgBw2mlrm2iW5G0YsftVg1K+zGQiWNegdbbrTrtvXG8jS0v1GeYsG4
Zas6a1d4UIbzdDHgYrGEKnD75FK9a2CmUagnXjxXNTlkGsrjgnvxuBPKfR++fT2lN5r7n4ed5/xi
8XQ1UeN+RD6k6qlvWo0H/yRH5OmWRI8AHzuDkjq2+aBY9xz0S2m9h6oXDsVGA2O9KZOd3SBLrDeG
cjfGx0o91JBjVorX3no1i2jTmKhyT+espPAaf+uQ6JiatjVIH3z9M24m9pezZ37+GYQWTVLAu+MO
alLQeBUOgVghfGb0TQoFTBcKIOsshNVBF3edykxEmq5T75K8hj2a5onop5r4MjopBTLH1KuHHFSs
Ap3jV0q+x0BAfP2zb0AYPq/e4v6LjCpn+bx6KUpqsVPtwNLz7Ecx7HV5r7izwy13bAM/Xm5B0Zo8
obhW7qzaCt2MNP827xJ/pJBCkcP8fBA+fqRR+DakrZJtFii+DIYcINhNN/gUCLxVn9G1oRcJfRiO
UdGYWIQQyTOXMGRWhtjp82lli628kP42SC8OSg0kUigGTDUFbmmoH1ArfP16NeftcpW4XUziIrzZ
eRcNaorwBs+kYxhlQd4nG0E+Op0AkPJTDu9fj2fOu+OrARcxLh61Me7m95cRjkGPZImhbFun31VY
Cyr0pdFbB90Zh5e5ZyqWp9Jik6NsH8TkWZPPoQncjkArv6R79AgYCLv6hpFnhTx0HBiIAgqwU+4P
LdSQe9MrJzxRKJxYqwm5y7sBbE/zXAJRXpVnJOyv4AO28bsNrEhSxw7ktD/qwROl5We2PEnUGdQe
MOUD70yHykM2vjPaHGmr7Kzwg4yGX8UsyLXnKAHq78MGuU2dfljTsYFAPNuNeJ6JvnUiHrlxJp8S
45uVZeeIgOVbWl5f4Vg00mXc+mmYz+UgDiSHJi805b+e8tsJ68UaL6J8H6OeBeYIorw3+rONa+6O
b+lutloRhzXl49sB6iJpXAT3RMQNOo7YUbKYXscmcWiGvNxX7IdCbR2D4Kiq5lmTR8hJO7TEO5av
VCRX08RFYDZMrpuJgU8oYYbSqr8hiXfX2E+6vdegSDCYH0m1jQa4ZjbvZDqpeQRBnq1on0zgZSNo
+ObK1iZr/J2bMeNiXhaBe6TUEL0+n7Te/oYuqd1oP1bZ+tfcpPlGvxhlEZytccrzhgH+mCrsDxB0
Zyn1gKCrkXLpWuB6O2lrnKKCPk+E7SCDVfeKm6dgunejb6aFt7L35qm+Ou7/vmfJHA17oPvVORFV
0FMn6LLYU+rWrHyMC4i6Kkip4Hjb4b/JwQZkt3LQd/zQOurW4xb2A9sp7LaEbr7+qr9Xw1dftYjf
XMnUrOKI3+NedY3cY3toFT7aNgRmm1fDg5rMi/ZCUhcqOVsk6eskypth92Ja5kzwIrDbSVEbTGBa
uK6+Mew5Pe4LJ+yDvvwQ2Y/UWGk/ri3DIsy3edRn7ZzFxqk8ARLvWHi1US3aKR3bRP0K5uLmVrfV
GbtJNGosNSP6RM1CZiCtzMbXuj+Z44+qfPx6CW/ejBdDLKJMK41MzechBjiRNPmTnaQrYfN2nnMx
xCKKiKkeqma+GquCBJFaeVa+qwH3kWnjNiR7SYxqmys/baI6hWU9JUXhDtmuCSN43egOjF6dKEwc
s33jyhOxgfLtD2R6yvvV+H7zSr340EVkqVGIC/t0nosAzNT+nPjpbwb1iMoBT01qf98Olj+65ju2
dBSsMZxuNS0gKPVvuRcxJ8Z6F2WOiRK1/QBDrTj6qbeFO4pThqSYDZWTG/k3AnES60mp7w1t3Nid
tv16Q8wLfnWk/32EvoA828C6kV7Dka5EvlWgtxqywZvq4im11hRv5sPy1VCL6NGLXsRifjXNTHzD
jV1i+XGQwAtId0kxS1KvUU5XVvjvg+oiXGgqNLiKvMaBat4saCwNnG87giCpw2GkgoA5h+WkuhYl
16Z0ETSq0iazEiRGHbTXodNdvXu2UbmM87NKa2BaUaHV6b3GArs9VFHsDV3qZEDjU9hYSQhbWIXp
h7CSI8ZdXZ80aNxB0W2bmeyNp/FBjsVBN/LVR+3NWHexExYZpqnYvahjfHaju9ZG3iEzh3wP6Pib
yqeNU8PC/ieQtYDeb9ZfBrcvYBu9Hs2Emp25FLLTY943lGL03pWmF5vvNN7Mot4KOPlpeuyiB94G
s7/0GnHrduJ1MfLid9tJrIUkwjGkzvQd9HgaiM3MMpCwq9q3buyvMdVuXmIXAy7ySkuTMFDhGNDm
xUPDNDezHkaIWBFaepHRuiDLrMTkv3Lh10fv3+wuwn4vM27ac0UyR6VvCrrdLIMB/AZg34abB/+r
nO3iFy6ugKEte4XMv5AYaEpk3yX4sT1kcr8OXbf6zQig/37VIoDTsizNxsaemXGueMF6beVNkwfG
g9t7jVOCQLZhPpDN5evKyLev0X8jL0K3NiYjq+f0TKs6tyz7bUMeKiUEfft32ezTRPyOsw1IuRAL
rIAUfA7FQxZRf+UryM2A+t9fYS2dK1Jq1co0V9QBB4XV+QBGwG8utZ1CeidH6LELr++mXRvhbRjX
m5gkK5eH8fVWhvb953xMC0EgN9sB5Vvdp1bulXm7H/iPwaoOoikcM4NkoOHFInVHQx6arkXj5yjH
QFM/WPxhsT/1VB/stnRVTp0myTytazwCOcUBuDJuEz9VMm9A6bfuoaGiPaT1IwcrgJHRgXb9t3o4
qiCCJBQ6FpAthZOHW2aVqzaK2+CHZ0bhzmxMeqwB2LSjdt9kMAJFwrGyELdvtn8LMS/UxT1DI2Zm
Q4lpmLo6AJN4W0Zvg8y9ET8wAqV25qf0QQjUfqRCLB0cBg7y5tcf8fWWtNTFrWMqrT1wFCXuQKnc
6KYGOob+8PUQ16o9oI1ptkHxUlIZ2MqLA8e1FDiwTB3P3ORBBRvLhL50pnSGEZc5KT1m42GInjBa
sysjzxvpUwBbjLw4cMVgGgWPiHXuXdCotsXT7OGH15fPH9aC1/WF8HmsZdM/l0wbZaZjP3m9P9uq
5xvTbeH2TYIygFfIWpZylfYvxlscIgawXhERakE2mvtZZgeJRFGuWQ0XV4cV4+gG0TWiQisUoraf
d6mMq6oHec0+Z+JBQ94fJu1xSH7FcICspOJZFhig4nsxFQ9W1HmsAx73h1Q0t6ZR7TIoV/yNZgwe
3SuLe5UwLT5scTtBnkkqIXxSzgoB72manBE6SI2duhm4zSWFD1AUuaGKfTYo31iW7LmBGhgeBHp1
lnbomUxb+aS/SMLlfrucq8UNlkLN3q6M3D530U/LUjaqNT30YfLTCMNyb1P7J9Nzr4GPVxb/nPQ4
QC/craD3qgKEGD3BwMwdR9ulClhL9b4KT7G6T9gDhzZ0qUkHCnJgNAkvzrk7jHumhC7crrxK1WEd
XPg8PCYyc+ryxLIaMvMwhKqAMdAat5IUZ+6okY8pfhIotBXGMc/eIjCFRPaQHW2wc8M/o/6cl/bK
lFzftotVWh7+rIxgfEIkMMD0u0ac6NHwte3/04fSRye9j7ftY7qaS1ylpYthFye/11NsatMgZyr2
KVi7EUmOHAxmYdc7ja9xZ26dxYt1X9ZdeALZ6S5k5DyUeBswcxeL6TWK1vC5Vw+Tzz9qKbbVhAQi
hgAln/lYB0aLNB+iV3oGMIPuGmjKJiLZT6m5ckXQlYO2FNuKuEZsJdXJObMBmxzMXwZt33KQ7Vyt
jn+OefsY8kpzRZO8VWlYeHAOTfFCskswgKuHgbWBGusPzMo3LRihqa5BpcJwEyDGIIicOzHBOz4T
x0aKoySNG8axrzC6ySWU1yzAdPNjXOqboZ7uqkzsBdplhtF6cm7kGlT3pHjtJJgcYwSN8wF1lvFl
CPVNXLypQLjW/YZw7tX6uNPbPz0F/Kdmbif+TK3w45TvIDnrl/9ztysETQqVMOiQgAyx9AbJuk4r
ORAuKAyWAPI9MwOQ3un7SgS8db1djLJEDoLDgdZoiSuHUFTN0wPt5XaauaqICGY8nZvR8NBQ3QzS
3lBDX9kX17zneTv++5FL1nCGIJoaNiVno7yro1elLO4Ze4No0SaN3tCj30wJ8XqKpYOCTcfpLsrA
XEV/dUIfK1ZdcNqAPsx9CpoiFb/ohCyckXRHJXiBdDg1IscOWbMIuy6g4LMNiLfpcBiZfwD5fKGl
osCNprH4QfgasIkuCHXO/F6M7u09TBjQ3Fx19L4VHy6HXGRZXQP7IiMHv9louVMICL1/6FG8Fmrn
D1/ePpejLJ6k3Gpqu2sofpim7xQx+gRYbqJGm7Z/tRP1F9cPafKqEnWfoU/X8peV7biSKSwf401Y
j2MZYT8UnAQ1LaD20G951uC01YCo8r1i2Ee1euBT6GXVsYl/JvIpb3JPb4NCPyfqawpy1NcftfZN
izlpjbBIeYvITAmiCLiKJvEmyjddf8y71pXd76/Hu65ILGL0Il1iYwMYr4WLBxKVKFelPpC3e4Tp
3yKYlbPLpwz8F//rQYm9djMsciF7gFyfHNrkYUhUJ24t10iRZsvszpCpPw7g4oMwlo21myuwIA9h
zgBbK8LTY1PqD6b5M7P2EEWKlW9cjV3o8XgihTL+SD1S6k4CAJZT1R28AYHrC9lbY4lNTdpNaVFI
Z2mgO4MhAqR2iQSMDh9WFftFqkHZvwqoOTl6eeB67kS9wJ/2kLnSHAuJStlzB9ol26rlk6N0eKPp
9lPanDQ0sXEnuL11n+p/0KXwUhXOShB1aQZlI0cz6ECDN+tib7Q0mGgDmmrxIGLcQLZ4qBM0+qZg
QqYqx9yLG+MAGGAK4KQBMzSzYC8TWhAK2pV6Ci4zLCKGqPZ1IC9TC5LLMMfS1CCanyNp+iHa7rnU
VVQhrH1hGLBEQLXRqiGGWj+ZQ3wcShXmzCCyRPP/nu311kTDkrjQ6Tzlrbg3+2ErqepOzGcQRWho
9V0oxsEIhweN4sVv4AlM6l2dDA5HKzaPY0dH9zXFuR2littPBad92sHe4NiF4FFPd2P7XWRowdvF
N+Dzj+ageKOAokYNlhxM0eHvcjZ0y1VHjAilJ6L8aFUb8Ky3JIl2poDNwMzpBdYdFbVDlEbQtU7u
pM4dqtelk/avna3usogHLIzP8ZCfkL1tWlY9qrHp9Ea67crpQJHoE5OgWjB5EIL1oErhG+LNmu7T
4lQrKahDb8q4baLhlHbSI73uUcDBsmS818fsIPQeuWx0FlLArnNvGVs4ad3bKf7Rqd9Rs/StnOwg
LOI3UCXIeLWbGg4gPq6OLBGAqIfUAY+mrM+9ftbYKzQQQvgdQaJqDwEiv0clMhRlUM6PLlSuMit/
y9XiOJUMWBd928m7DJlvqqVOQQ91+g7PSDfSoKrCic9KH05vRZw4dVyfwknZVWO2iULiSCTSXVSd
zJI8i4z5UdQeiqw5xJMahGO346g+VkZ0GNPSg+1DBSGbQVROq9RoZ+i7xn4X8I62Kmx4s3ZHuoOc
/4ko6fzcL6zooUFezvtfPI9eCw04NSOEvEOdBk3VBqbsPTBHfT7A/tzqH/M2fo56282KdlNkY5BC
wttm9VNji8cm54+jjeNvTbY7YWVVI4hDKDlE4okM/d0ESTJXHTL0/IDvTepdRZo7A5mCpsKvDboQ
1Lwn5KHWwi1luJipvq3T6CnmP2IQvqGZ53TTs5Y9ovIPJHUaaH33I9LJR5rHWxOy6F+Htusa5CKe
Lp5UYcLzVKga/ISkG24gNeENuaNvjKB5SIJVlMvtOEpNw4JpyDV7N+nwR3VuEXBRcvmLK/s8ge6v
aTnDTnNmP8wxgDeHFt5FYqciqXK5r7+t/OK1b1hcWVHVZqyA1AxukHATTj4v3Op+VO5yaP6gsN1G
jra3oZ/XDk4e3VvAZG3ClQvlqir0d9L/TcPiEhOMqj2N+HhOeHfIC3kww7Vs5faj4t8QixsLbrmd
rkuRPAiZeJlp7LpC88E+9BTZBl/P6O1EFYKd/72qizfoKIBSyYZIP6us2pu88zQAxiF6CGO2oDJe
hrbdhJrqsVG60uJuGytIWwGK11oJ/ZIffY06gg0iZG05oY0ErrZ3VnoaTQa9hyoAZMgRtXB5u6b7
PU/zMqHD4+E/3z3vlIsCYRlJC4Ba7AQbj7uRp05q/OnXDLtW1nr5iDBpaWuxVSUPeMPCMHQEn+Dx
6/m/nYP952cs3wlxFlJLr0xytmAQVfTAiuEhrvH8bmggAlbjvdJUK1znlZm7EpCIkmQSFc4x72By
pBe7DGZ4VK70+W8+JS4W6C8V5WKBeKTgnSHnl/GRvhNUn6AhHHuoQI2QP3Honnjq65q9JmG3axv/
5nMRICpGNJ2kAIFzqAMk42kCLnvoz1n4qqd4Xqsui763iR3oloSWEKeQp2kg35jUM0wRqjj5kLR/
7FSPNpaV7E38fbvYFI2ROxJ0HRgumoNHSCQcJeZvqB89wtKqxgOuwR43W4LqUfQ8wZQGOR8B/hC9
KB8yp07Guh+cRThGsaMkY5B3oZ/0pa8P/DR2uNRRldJk9kZz4xBC3wfym1voeDsUtashjP1Epp4e
ltsE3uIQGss7VMJ66PKEth+LbjNUA2CoiqsJAa+kcatPUDdufw1tdrS6/yLtyprbxrH1L2IVQYLb
K1ctlmR5i50XVmIn3Ddw56+/H91VEwXWCHNnXrq6OtWBQAAHB+d8SxpArNuuoAGkNhOoJsZB1Tot
iNXOKwf8f6HsS3jq5UvxDCE5J09Vx6Kwgah+Jct7nqNlKKMaoQ2OSlYI1bvSdm6YIo+q9oaKyA/m
PxkfQ2Ar0VawW9X0FYQRGSd/1qBRR0KXFaEb6j2QCI8skjYj+UG670WzeAqo0focwTZptPP0JZ9i
fx4iR0a+h+I3YOsQYpwSj6mY9YDb+ttU2Rbk3tXlhyydFukB+rLANbzS/C4zfjdx6SFdC9DBcoom
yNfc4Y5Jh1L7qKFLgIo3hJiC+BwlT3GJXjAZURJFmS16qYHOK1btOH12M4Mg/ZW80WBeUTJnqiE2
nO5TglYiATmawP1LI46lftTS6LaGhJseHVbaOCp2uQHVJqnfWBZMmfCvC5TgSoBckviO6XeyoTmZ
BqSLAWagYeegVErFrmIMzy5of4ADVYNfNFfYXZLPoidVrtwKIkFW8sqgalep6BnTU6ePjgHpqXR6
g3aTPU+ZJ6MlnmSHybpbCGB1sj/Pm0qtIGhaQA9PsdkKgm3RB1IoXh9g65BmK1VnyBUHswy9usFy
4/Q9I12Aoqlfp7mdlgoaPQM2ITSO4hOFlGu36K5aAlJcvUKmBDth8MM226sFmoJl4intgzp/sFrx
tWiXLA3kkQob+9UxQtOe88y1muMsezK+uLaKpUKQMgf9qYIhVZk4I2yr6tK8N4ApSCspSCWcKnyj
Ce5WMb1X8P+jwetaw7lRn8rsXmp+JXgjyQlK22Nrj6CG5mro3g7OX21JcNdfVg24u14z2gQKIkt8
Hp3RG1+wMMNjhKpcb0c7CWo/yT2gi+fsXn3pzsVJ34irI6IbiPsFMFpMJoq23alEilPkLxI6kLcn
KQzUXLaxRCQHTkHqTxaLnHGatiC3HJemG4A57X/17QDd7ByMPd28r5IMZ34O5JkcwnnVXxHqLFzN
fS4KZ2sh5+LaaDrFIJ1Fe7B4EP8khQXGQn9Ow11IRJmcaCiu8gTNFXWAcmF8Tgzf6JY3WNPYcQ66
ONimgm989c69mBV3LS3tMjPI9ifn+K7cAu55l3nJL2g7ZgCpz27lKpBJ3ZLt/zgqt3miBpXdUram
U+NZJ9jGucmu9sNtuZkc8JPQfPKk+zi4PejVhOZiptxuSktj7Jik9SfKEMTjjyx9MqEiZ5F5W6Q9
zBESwSyv3vgXA3IJbGKwWs5jZFCZUTsDwwVRvWUlWj9Zsc+ml9uzE60jl3V2YdoOEAuOzzC/dSFY
Z+vynZI+3R7kKyh0fWL8mRLfLoUO+jTGn4devifoU02TJ+t7a9SeLdSG+vQNwq+uqTwT67jQxMny
79oy70atdhr5+yJ7C2AS0EcP01lQ1hYsrsH1VcMZtHV1wIMzwqU9SIuzzHtjMrYMqdEkSfuZUgGA
82qDHBLesDWFbhSBTuXf8WDKWEm7TptPk/zS5eNDOKAgqss+QPVPpJaCfIIdU3GUW4F03bqSX94X
F+Ny+5hpMusoW8vSwT/uF2qweF0gtE0xr+/fPxNc//wi4GmTpbKutObTYrS/ZwVeciC8K7BUWLJ6
ZQD4dQTs5vAYk2ivtt3LKEfIskh5KNr5xyiNw10UvwApAVH8JgLGsUVqohG4TuIxVpznyviGh1ji
WtU30j1aDNKkAPh3TlJHnUeLVHpukshV6t6DEPwPKYPybGcVuSPVPezkQuv7qA1nec7uRg2eLrrp
qGjIgvIGrQPApwtiJxWe4T28pscKukXoJoJZns4oSfXjbpjeNPK4qhz31buazv6MYmBuIIuyyIbk
K0YPFYPML7r7CvaJhqzetwykthE27dPvOgPsAvQlDfJVBEnzbFA3lHqHoHCjxtI+7UqoYsa7LIIn
tGI5SvYwQSgRDTBbJcTO88YDys/VkK2T+KEFVbTMKzs2/N6AgkSLZjFyYgOw1B4yEL302uHYSNaL
Lp8bYMai2HJZojmyLLkafCXqET89/6nrdVDTGQi6CQKOq8nD9JCiEDxFht3NqhujvTZ29yOByU/3
UUJUIY00h2q/KHmrltyL135PDrdAPfPjCad5PpVT5GWt7uftcwtFBNhQO5DBg1i04oZz6FI45erP
UMQltewpxuKEgImUY+Ys6wecYw+Sk/K3CE3wJN+YFNXR1JWgvS2rpW+FnZM1wEAmFURcAyjmu5FW
eiBJe4kJo6buHgRMwCcNOwzfaDp5K66sjBI3ln6UqJ/qA75S2XpwlfbV5RwBVNroqlul6BZYo2vE
7X3WSa86RUlaziGSAeoxoydrFkX5q71yKsuGggijI0/lIm9BWIG3ckXOKDZALsHJ9qtCg/Ixpu47
apdeB18tdMyEBKtrceBiXI1D80aszpUh18g5Ymi3TrID9Y7vVkogMLOt8XzMKxLbQ/T79hVArkWF
y2G5SKsuRatIqkrOK2KGOrmvlA8j0mZjvoP5K4qXMBrqnA4tlA6gShSGtoIfcC3xvPwBXB6WSbDf
Ra2VfHYCVxfAePDl8iGB4yTxMghA7prEh+61YNg15+LD7uWwXE42ou6VE6lA6cvDVbd6V0W71X8Q
1RG8C9F+FGHGr11plwNymZmCjhRRJwDhWuWgQkNQ13s3Ucsn2CDDH9oBydG/PcXPG+vWFLkbTTPp
WEJqEDkEJIELqP3GhpdZ0m884F+Wunluwie2OsewAe7Dr3mJF9TMDhZTYS6hbtR49tJoOxia38O+
ZtZaZ9XthfauWxpAaSJhLhG+b//mq5Xmy6/E3YZRzFKAd7AbjCW5b2frB+w/4IXZwgkCb3jbtKra
UcYYULJSOkTVd/SpBMXurxKs61vsTwDQuHuyl4chmdefsFpErlj3UfFp5ikjgvxOaezUNY7LcQKk
DGK23Z6haV1vO9OzoGsl+ByimMClnGUqGxKkJXA4M/ChQ32boRTc4V1U5A+pGR/Dmnmp+v/W1fv7
MUq5fTNrtT6PEFA5U7QVh+RtLUykWiSY29Xz8AcBQLmVhhod4AcSdmcMjK2Gtks1OzL5rYNRPOG6
0kXijtfX9WJAbl0TEBInQEDWEz/mNrlrD9Fm2darxUjuQyB77SsQb/o+THbuNad5nweZL1rRq9Hu
4kdwKyr3k2rQHt92yr73xg8gv24foGvvhotCAn97Meg+UXQO4rOKfjKAjyXuEnhu3h5EuXpp/JkF
f1fVE+5eTSNruaL4Ad3yneHSQPL1Q7m1/CrAQdhqB3rKgmhLYdm1QSoBSg7bpd68UR5u/xjBF+XV
GRcKcuy8IklY/tzIrxQyrrcHuHpFqpahQMhKV1ST99qaKqlRyVqcR8sXslEwG/Fmr7VzNzpDJzR2
CYJBDK8o6nS/RGn79bbJxeDctWEAXzqHIUs+K0O4n91I8RX0mB/n47RfKU/dS7bt76L7eQuO1nN4
LH52LvEB2qGuKfR0uHZoLz8FFxpGFKiHSkFPatwlx+EVoK2j6q7s2gyqI4DvJEHvLh7dSFvRc//q
nrscmosXBUBJs9UM/yCGhg/A9F3AC8ytAlFB+E2WNryi4BiMwqdrwDBU2an3v+kmeYQek9CY7tqe
u/wtXChB3khSquC3mEC8tmjZdPFGsOmuwsou1p0LFATN8jhJhuQcNcaxnRn0hLN7K6z3Ybdss/w1
HN+qbGcx66BVqcDm5GoOfDk/LgemIY1BVs3wVAQ7tN2VW+rh5QClLlsynAFy9cDzIhGOvdypvNsT
F+wwXu6nTWN4fUloSU5Q9MeSA3MCt5tAjoHGGO/ktBNUzL6aq6w1kD8fmlf8GeFyp1prD3QtvWb7
xAOLy/qWuuYWxPptt0uPeDB5iWt68iZ0INwBZ2y4/TWCBb8WuC9/hvL367xbprlpDWypLAIDgryF
9VtLBbm2cK5c0js1RTWMeMlirtkRlmJ7JUgKiPI45u9mV5wlT/M6ZidPxMFztIJnra3gOYcTJU6H
v1L0ue/OBbYE4Kd2SmASl24VJFnZLnTfs228kTeWMPe+Xty5WGQublEj1Gg3fE58AN2ofU4CLTB9
dhAyEL7oy3DT4sKUVY010QlAYINvBtQp/WG/iqOI3ZHXv4jP7i83DBeDhq5dmL6izaQa1uVZtq3Y
sdJ1j+WWqMN6baiLjPjTo+qichRBGN5kMSVn5QzJONh/NgHboOixEjmg4+oAZmaCp+SILr+rOL7L
gblDUdfRrBVps6biwB6NYDBuqnMVUOQR0Aj0ZHf6pWdOGRhPt4PQ1VbF5cDcQdEhmLFkSbY+StdX
sbYB7OS+9sBXtxUXcJ9AEZUf16nwy3k5InccYnMpum5GOjxG4yZJqkMzybtY0ewpzoHEg/IqPSQ6
nJW1TWZm9gKV5ttzvnanXf4A7oh0aUn1el3kGJXmiLpK2Qe3R7jKzrkcgjsbY4oiYRHXBOGH+Opd
68S+8VB7oxva5Ne4aUXXmOibckdkamTL6EpMKXwmPkFTAr4SR/DZfN2vHkWmA8LNyt3YHUwqCzBw
1tnBhwboT2+14I7BcXG632hBowjmSNtQ9F69dnFcZPyfxIGLwzlNRVtncJ88z9gdeZc5DKgHUos0
Xddv9WV/XqT83LdkcWbqdYcOZZMWbjiY9lDkGxZvJMjTDM3z7Z1yLQm4nBP3Kc141qJQi8g5Xyp3
gTRWD+GBprY80EbtCCrhmiqIcaKvyGU8pjaGkCrR43PV1q4l7eBn5WmzYEMKBuFRPonVq61WGSjI
wOiTZPATq0Bwbb/d/nhXo/WfleKRPmbKZArBFIxitH5kmau4sNdbiV01we2RroaMi5G48GwYldEs
+oStN7xJcMIbjcS7PYJoLlwcbmSZELghxefB7MCcR25S1O7QAIeXDPbtoa4+8y42nc5F4Az6jWqR
hvFZGicYJ2peq4VHbUIEHnRbj9rdKHkm7HlRtyjtogSTv4cp7VB7aOG4ygwKOoFDX5kKllO0adY/
vzjfs9TWTbEmhg2csPInOOtCTUik/HH9wrtYSi40Z+VAmnDGpqEB0GeLOwbqHjBsT35cJR6o5IgR
B6KJcRGlyAA4NCVEFALZODzbAdh+GIA7vr2sV0toFxPjQglML+UCk0NebZq2CeCVkgDqDbG96ij1
Txm0mXqjEpS2rua2l1uJiybqkrKEmXR9qw7u4qK27HUbzUuPQK1vRHL36vqhboRmvosrV5laZxlq
SswFZf4OoqU1yjDFoX/LIA2XHeq9/igFkxfikVx/e0fZeQensSA/Qi1ws+oykO36GggfwDQ45EG1
+Z9WgO/lyt1EQoiOx+cUpj99gHcVsnzocAmGEWwngwtGsHYAPp2ijzqlBWDVKEkAPaOgqX17NqK1
5atBCSviGcbwQHeN7poLV4H5FH9L7mQfPaHvoveEaG25oARN46bLJtyEjTRCnTx3FvQgK9ioQVqt
lYUbVxDRDS7YNMC4N0uGeJtuK8jnEF+y1U23yX+vbSAwNrairsj1rOnP+TS4wDNOWcbyAuENCMKA
wpm8RW3/g9qjq3rQwfsWHuVAFyXb14orF+eT127uklGX2Ryvb36wcI5knwX6qd2CBrARvesFN5jB
xR+awStY03BHTjIs/hpQVIoHkg4eOFGCnXm1QnY5Ky7qkFSXwL7GE0L5Du6NGzvt8yqGoj8hm89R
K5RPZmn3r80W7ok+WjpyMPjGvbptfksb/QjS7O2TIvo9fCmnB2Zy1iP8nnkHtDd0TJ9mj7wuLhLj
oHmgz2Rj+KVfOeszsnfTjYG81evvymLDdspedJLUNVe4ESb5Qo/S9vmUwJcAexsOsNb7Z1zeAWVn
/FwGtB625ssYaJsqgKXwHX2tTTSl7Xk7ZaAD2fpmOGb3a3Fx3C8H9j0R0hOvt77+nASTC2AjBMSU
OcXnivV3qWRnCdLvSuTNzWNXBfOCK0s+my3bhQBv316pr14Jf3d8TC7NghmeZKgNYlrrZcc0UAIo
U35iqCeHYHkG2zpAQMGN/P9GP+Fiy5pceFvyMNSGCEFbXwkBywB2VuVJIkFjUcw2ubAG0Es1rZYU
58mfvQJBBiVjsNegQRGjTLwIED2CI29yIW1o5MmsAMA+F3MBOPTkwFzPMfUfeiuIY6KW1ifk5yI3
NPIoBLMMwROGlz7cYDc1KrVVAGlBf0BTCwJQEL9oXLAOPeordh2Q/3GqXHSLus5qCxkbh4FD3tKj
CrJco4MHLaISiL4pF9t6jdWRydhy0pbJjtijKnW2OamBHCqPUzoXXqV1NRA/pbkx0tcQwuwVMBqK
6Tfx5FK5cRvE29xEmwJgz1TrHAM2CX3xka34RK31WGfCt+Gtjwu3NiHADBC5NZxk0GIGIKC7TnKL
xXBhseWSRlppaH4DuM6skc3c6o5ECapTsFczYGUbPVTThxRJwOOPQTI8ryxIBvUI0sICBarJJTgk
BTCL4fSxKLENuxFByivIhL4IIVRz2S81npmquYrDu2mVO9ksUCMXDcLhRqJpSqU2xiCz+hYSGFVA
HS0R+eoK0hGLC4kkmhopMnGSdGUfs59tLOztCfbVF7p0ZkKJCdrcZ/IOGVywi+zYZZs1/YgQ6ydP
g2SatRVS3EQT4+JeXZCsohoObuePHoR7/dDV3QE6NQCg+HSj3Uv+7RAvGpCLgOioMDpJeCMsIKHQ
cfD7TOSoKhqCC3udbg6sBp70HBdrAo5ilPRfQcgv7guLezPqSNsAJ0M6nMINqlRV8BCrh2Y0z5U0
+emsHgsDsgYUkmIU3MAy/6mO8NiGSYiem6J061ql//K3cLGPgAECK9MsRXF68ZuHIveAJWhwje0t
bwVbWy9WA27amjLY9Xn8httV0Lu6/sUhKmJo0FGA1+nfpQGLQHBnmcr0nIPrEFmeWJnqqyLoZ2bw
ZwhuUeeKZDQGm/VsqqDPxuM3aPESu4KaRl2r+xAskgx+eVKZQGAov2vMcqdBNrRHBSVupSPrG2+Z
cjeXGreiSKQWw9Hik174BVg7yaz9vL3Lr7+W/vxabnsgkRizucP2UNGTzUC1avsffQs2R/+uqiLp
jeuh489g3PoXak8XJYvSMwi4UH/ZqM24kdQzNGgEO+16CePPQNzdh0pogguHWSfarJQ2kHxI/L40
96qV7EL5vu5gBSZ5t7/kVWg4Jf8a9PPPL1KLpFC0GErzFgiwzUvyUN+TpyYYNoljHfCIWfc3XhFu
+1OxYy+CXJx7e/x/k7L9GZ+7X0xC5Rh3fnoeGWCYurPW0tPO7uzZV73uV7+5Pd716+zPcNxNM6l1
1VlGY53C+Dccfu/T5bmtqsfbgwi25+dhu/ymSxeqS6dYp2LqnTH5Hg4nM5WBnPgxG4J69rr5vj52
/sxnDR0XQ1m1EVlzi6FiFe/ANrHDqHAU4x26CSqgEakgExUuFxeKiBKmNJPadbuM3uIWXu4OMHpc
Fyv/Llos0XfkglKUyaEMOSvrZEJ7ScrOanPqktKv2SaWXm4v2b+pT/z5kFxIifVyxMMRMVazzbPq
605fo6Xb7VCfcJJXusnwpN6LUGKqaPm42CLNqqykfYcjD1KAsVH3sukBg5g23vhcmzZ7jLXT0njD
eA9dk0NyoHjcQ8Dbm6B2Zus/5Z+sB5kPHmpAJn3XQxftWfYLftQF5C3sEcg20S8WnR8uRmkhJUaq
DMtJgoijPj9py/eB1oJA+G9K9P9aDF7xmI2zlvUN4vukWDajsWIvSnmXWxtYnp+p0kDw5jmL35bw
Ph9/aup8aNre1TLIWBaowIKEmPeiNAB6RbeP2qef78VR0416qqomTc+z8arVdTD203YOi7tlYDsz
zEGsrIJFLjbxDM0fK3ttUx2eq70DlS5HaisvGwcbmfpmrgc3NOaVMADOrBFQne5jOoHBOTsLQQGu
noPJQCRMGZ4+DyOc07sOBE4G2mq4raMSAHr9vtUtWy33NGFOT0wXxGMINEOIQm0hNg8b71pd0Mjo
dxkw/fF0Isu91kqblbPZ9qm8mlVuAUWxE6rbJGpOYUZAWCa/57HYqCay1BQwaUXbwnfuXNIQevt3
UWjt8rjYdhRCv0YXoCNpy1UFLY5u08nRdtIbr9aMfQzips7OUQdLzPpBGvZ5DmZ0j75GjPbKzxHW
cqUMec0ewy/WQQ/PVfMtrYE2grb4UN5FBnuADLVXjOW+IPRUDvQuhLwKLLQlq/KKTrN7Nt/X1gxl
vwFWeaCPpOlugTJMXZ/o8NxNktd0QNeMOyZrIEe0aIlZsBE/mdOHXp0RNIF2+mlos02rEmvEPEuy
/Ly0Dlmte0uu+ch5xlR90tLIzWUZ+UzjKB0cZqnsWpBik0eA38InAlVUMHmRguoauVPUd6NCLTrT
oKo1NODJwnM3A4VGjT9IljwPRuxGo/qQ54lXT2y/lIatDsInhyBoqtwJVZqBltN6QgEe3Kqxt9yV
C8ayGyd0AfP2IKmx/IBOlAJV3JOoOC/IVOmaS1+ckSUakmauEbFJuzMt1JOGRJAwXEe7/0lYeJBK
odUSietxORkFBHuygMao6MWzYS9N9FuSSZDphwKt8XxhTgfWNDNBaa6LADIvXpEaG3ABvBrhwdLQ
7OpVZ2lD30pfUgBPCOSBkhQrqA6CX00FwYNyeQcjZsRIbSZneRkOZj7u1LZOtzNsmCdozYK5DQpS
r3R3qA0CAQ9JorTayX0IGvMpRzqk1o9SuTg6ie7GeA704jSZKOpq0q5LE6eCYIgMsb3CeJPZmaRn
ScamZYnud5O5i/PEpyhttizOEYDor7JWwdxHCWmkXiY3R6jVHRE7Avj6BZbMNhJex8t3pgpeMdcg
rhBA1oAYlvGMkT/RiBebY1hUs6vCEH7N7gKP+gzwrGkT/Wqc+DXavVN7MR0Nnd8tcUpv7UBoJ2RP
39pvKDc9CW77K2+6v34Kd9sjLzNqgjLx2cqMPcQDXcZqV5pwYMfGDS0JZpMg6rP3svgpGFmUcPOC
96HeUmIV83IK4eYD3RdIdGnvszJYGy2BZ45pxB+06kcHTkwLilITPGO7nuC+1wK9a9xyuGuiu9Zs
ITXQOmrWO5ZcQIoAz3AdzPZBhTVDb8fLs1oy8NJyl6oaQv7iqqtpwFLAgTyGmZAGQCDzFB35Qvg4
hODYZ7M9Qc5hiA9Tem+VkaM0rcvSj7S8Q8vcV0nn5IAsWuSD9InXtI9LD/4anN2V4bEwSm/Bz9Uo
VJ5HnK1B2WngMlHd2ks62uhGvXjJ4OfstSxaiI3tWPatg0yBvlAw8n+uQgEMan1yslXT0p+hl8aS
QxH7cad4ucGw048qXFbYAg1rCGaQEdsny5xUBW21lCCFBEinXAUlEmDa+9YwO2U2b1MCK2kS2qqx
7cHlXyrDGUdcWstdOj1mCy7K5Nsw/SDgnRdJwNTfcn6gJqzLUeaTrB/jmDuxlLr6pPplt8DnZzw1
UbkNkVsVFoKP0gtaKZ9H4EY6/9nbuDgirRymcBhAer32UGXNrcBH6V118CUo5QD9rACi2s4fquk1
si1sl61B6Nboa3S/GN2owMWNe7zF8m2j29A5gaqYjfzAqVy8sQGNFUxXkP2q3GNCpY2OJcJjrJFN
YI2iYKmyu2bS3FiTNwlaul0lguYIU0vuTWEyPYEHOAKxNh0HF1kBTJILR35U3sDVB39hEx9VBwAu
cd9nba7c+rpczIH6GB2msF9xY6BPvOovCHwuxAGcPgbGug6Uh9uhRlC3+Hx7XKzmlNdqqJpsfeo2
dtgV/gh73r7WIfsu0kRcN8ZfU1utmf6l8m/K3MahAxScMgO2IVR61LV7WFjat+fyFbfCjcBtFaKX
6gBa7j/GJN1TOQT6D0jGuepBfw8hHbJlwf86KW6nNHKMTMaAdUEErRe6vIbgz92e1ZdUjZsUtyOW
upTLZTVHQApwbgsgluN405bfjUl3+1n0wv1yurnRuLdmYrRKPkoYbQXAE7dxou9gtXmrYrox2qKu
8NdKATccl4dClVyR0V7Bngjob+gmQfa1s3HAKrv7DyxCvoSSv0fjvc9HpTeNZZ2cPpdQMUp/JmPs
W9S0ZWnwBrqT4BF2e/G+Vgy4IbnKVR/SkikxtiSjXlHA5x189hQ0b6/ed96SbcM+kN3MLR1Rii/Y
Np9f/vJgW3madOvGrJLZllRQred3lHxaFGen7P32LNdVunGyP6G+F2PhXaeYEljKx1KmXmikQR3C
kwTEIGWBF7iW7orR3ECV8H87GZ/h4GLYZaAFqoIYlg3pfQNJcUWK3iz9MbK+KbKgwyUIXnx1vWxL
FOcmbNQKpRO6ozB2uv0NRXuTCyRdEyd5G2KjqMt9bDZ7VMudNpy/z8ZJUj+i8un2cKL5cFGFpQkq
CROGS0Hv71RqN5EglHx5zHA7n4skU63kizVjdQaNHMsIje+5etUSIUn4y43JjcOFEK3uxk4dMU6I
Pmw3mE5ELW+Y3sF1thfYT9LBcC34DMDhF6EtkPvY7/P/4msaMiWmZUCMAv/8OyeqOwbAN/TXj10H
yaLBVyxFsD2+ojIwzcshuM8ppaSDaMT6OSEdoUJla8lnh5qoGk0vcQSpG7APUQuLakh595N2KKG/
YLXKA2SHHaVf3lgpofDCfDwiRTHu2gpc/jRuBZgaNQnUHHFnxOio24yAFW1uwQ37bZhO9wD+/Juw
I3Bt//4Z0+Itc9gQFSVdzelW9sDaEOggTwG1MG/yCreMNzQ/pAfhdXUt0F2OykVzi+mDVcuYaQlZ
jkb2O+g6W2WOnsdGQl86gVLzPNtyGD+WAJea830SAvfROCV8fTroKERW71EDOKxccNjW6MBH4Msf
tl7rF6Gw7WU26esPU8f0WPf3lH3oKEfNuVAR49qxvhxp3QwXI42NNsfhGutXYgN0TjrFrVeWL0SQ
fB0WaSAA/Aq9+SxkVHx5jf91AOBv9vfAYV2pibYGyFoCYbuG8mFzlpISIv77sNlU4ysBdW0aiu3/
P1BezpfLKS0l6ft63Wg0Yg5d7i0zdm+PcO2mvhyBj/xWJcfRGigX+j5MU5A2tZMr1KbFfLSq1rs9
2tfX4+d3NHRFg2ehAez/398xYhKNa9Qrj6vGx7RdvdlA5qxQ+Buc7AldAmjP2MCXiiB3V1MhAChM
FCFUCwUeLkgiMsmAy4ztaZVSqB6WxNV+Qood8CTiMGhJ23ppg2Mvmu+69fmjcTksFzhJnJLSiuUW
pU7YNkV24Q2bzxzzdTrAlFIUDNfPd2s4LhgWKaxe9GL5ZzgZFeDOp6tMhOS0LszMGEzi3Hjy/gOl
5Gv76GKiPKGkw2VrjNbnyLITbdDpG07rwQwfCVD702EB/+gXm+zSEU76Wvi5HJqLi7lSqMkI5BSK
dvA4MF3oFXqDPTgthI8in+GhrHvlNjsJ99T6F9/42ryq7JL2SqaWWFwaRBt2WpVeJ8e0u6MsxO5+
Rdbj4FxOkot8s8UqK5MIJlnFEAmd3NJ6pB3gYdG+GN+yBZaUMP7TCuTyi+XSPPPMCCKnykbJQJJK
n7UCmv25a8p50Bffmdw6HZ4hlfZNquG/bXzMwyHKmVtp6XEYYdI4K07UfU/aUwW6jrokMJvvnEav
txAnqwQx6LPmfutDctG1J3ofj+rQnlTjoUe1GJ7ZL5ESfZjDU57CsyL9pVT1ZkyrDZsTX68huJ96
FYzo1EkPEquwZwDb8nR2zfqpqENnMJ+IhYuuOCfxQ8hQp218bX6J5sc2QxuySr2kSrZxQ/1FkgK8
3L1Wnexq2clQww/Tl7BJHQbf80AQ/a7d4JeLyEW/NrFUuVGmFq1pqLyCr+80EJuEQitUf8jPLFh3
T7oBLAraDijogWy2uf0LRD+Ai/bMXGYlkvr2U0F6ofC/W8xdFldOrUE9n6VQ3H+RRgHX7CvZktu7
XOwdcr2BKQGWd/Cp4XZPq3S64XW/a3xswJnhjSmIg8a6YW5tKC7sKp0VZdpAcVoyMEsgGDO1L/MM
lTW2J3A3nF+k6hdk/tHL21VwApTK10V9Yf2jrMeO3B1YPNiTjnMRWVgcnBrrR4jAoqHKklfHGP2X
JPIIA8yQwLamhEgeBUNJeWNt0HdBjuS3yxD0tMbLoPhbDWUAwWt7GIALe0665wgA916/B0DMWWQL
QmUwLsoAjBxHCJiteuN+AVeQEBdj/JBbP2srX3WIfZNKKOp2EE5OXAl/N2sh3TTsV9HesAF6XS+3
qUn9cokfzPJVtjrZ7rr8NHe56RjKcL69lUQ3qs7dNQRVyqmTEZHWzQwwKbjYAGgnDl4COzR8tqVH
ZeEGvlqzuThCPMNoaKeQ9gmCPaxGUOK3+0Dyer97CW3zm7j8+xUJ//fW5RlDhjZqpWYo/4T4+LVy
THf02bF9hJKHYNOKjglPG6qyuoCfttGisg5ihg3h3Y0aIKbZHVTA/oNkQXB98fShSUVfUqUIBuXd
7NXwJ1wrvc0WnHLxHb1eTzcO5OeBvUjctTZvDLNbry/kffUbgbkJam3FFsIHz7h5hH68ytcmLLdy
XKylJWUyiBYtmpOFPySwRgl3YQ3XFNNy88XcwKEaPUYtZIcMPmrQYTQ2U1T8rqcFXrZ5Bu/Ekcj2
3He/Bg02RFU0HIwYliGWasz3LZ0+4kK6k5P0R0ImSH+jam+noZLasQ54X5iUbwXMyvbQf8Ud1tX6
JgspsC7tdIIL0qre/14vkF5vDV9bUreD6LbFQn+onzQ8pwvgbKSX1UWmCd+ZZMHIDNiJEMcbH0/V
gnpGJIg+ejm0Z7PEW0+F6HgFvzOYQRgl5L1TyD8a+G/Te2ZBHC2HtaBM3DSsHZK9FEB8LPnomJCl
H8LQKafjPJrHDojypUEYAqgNpkwwBUoLDF7YNdxntRqGbTvJgq06VLFi6aMyHmD6ATsXJ2oq35T2
rJ0CwDD8TKvtso5tqzHgpwYdjwRmMOZip5R5ZSw5MfTMW6Bm6ZsxE7cfYi8zdkz9pWgfrHm2wCnN
EWbleaunCgziDIjaKDZNrP8j7cqWG8eV5RcxggT3V66SbEu25bVfEO6N+77z62/Cc+6xDGuEPjOv
0zEuASwUClVZmeG0DhtrQF5Szy5TiUqz8VuS266iY6iR5JtqhOCZ7tloEKJ/aMngSNDvdMCwdHDO
xWgrzv0ujn71wDSgLApIMChkwOPdrCCOtTdasi3lAVomkBNauidShKApt0aQLrarN2RkRrsOmL8o
eSUjti47TvrbNAMVItkQLO3BVI5B8DTGjs5HWz/aBW6QfG+SpvGKTosCO/rZyreWSTA7gyfI9AYR
2SAaXiAys0kA/aAV0A/dfYYnrJSPTkcBZ41S39Kv4ipUR2B33uh6I7cPtm65xTI4+vxYQ80G8BSp
3pO09Ucdef58TIbtAOVUzcQUhFk27mz/nGvtZSm6oxrlL/m8byAFl1T7DIqB4OuRcI3Ran6JR7qP
IXdTps113i07gGi9qbqJswHzBskjtDFcO/855L/6Rj5IWv9w+ToRvFz4uZiF9LQaKuQImvytyp66
CNT9paCMeraMdXJ58OMwemPQPk4QhXoveyNPGdqH2eIpEl6hkrvuVni3K2cuMgKNDaOKquKiy4sf
koljaOwsCR6h7DU4PwwhsCEgD5FCSMAJ7xPBs8jicqBxqFNbqbBYefzeGfdZfquRWykRQCZEN6TF
pQFGKyFUtFhT782e8VQGWZhtm4fyTnxDCrJXfpoESKhSrjusKN32W3WD/Cjo0FUTJcmiJfG6miYi
LuQBkD3m2/IWtDmbH0sgheyaEt75Arfnx0oKdTX0UcHuvRSA7tNdAZf8gYZ2s5W91AEN5vbyMRO5
ID9lUkp6IjUVEho2b0p/4wUCKDV0t9zuZxsKX8iCPNzmHna2Og11N/csR6Rh55aHnOCkjcgy2CDj
c+lCwVakJCTKo2zu5lfGygBFEPZ0uTNCMB+HoMn0jSODyRZB4gmrwYI8yuYeVSuESUupfi8D2C9/
5VEQtQQgV5zWiCIYX+s3l9Hup8lip230mvt+DeKXGDpQhQvgiNdt56d+huMMMRJG4ULPFrMMW1FA
9w79FINtxEkSZ8QFSSXNZL4ze/VPdjKQoOL6cMDc5ZH7f+KqJ+a4srJVUCgyQFYN5ZUKjwk/PWie
eYcRit8gCBdqXH0VvmAJ44k5rsKSDVISq1PCzE302KMGQry4ee0SV/XKQ+VGYfmktZ4F8Hp7AxBp
ptyywaw/SJZF+8ydmsLI43Ko0v79jEJJZwhZbo7UEzMXLjDNIsT82bh6snLuwOg2NLfkDitPtwpB
LcUdD0gKBsOBOGT9CpExH//JVxt3Bb4P6FwZ2y90rrMvhJMfwZ2iSDXXLEvwI5hzoVLKvItxKTYP
+Nqo4QlDr2iXuarE0CtzLcvv31v68desau7Ub7LHKobCq//sbXyyPO42BjaEArsPayBja53sCdQm
BLuJzGPEWCyrBOQOmDt16BPuhGH4bIQ6Mc7d0SMQo7ZW4STJu/YBSksb258CLWBZx+BcPrVnL7QP
U/z7vKBErYgG323yY1XS76DLR88/FpWUzl4sJ2a4UIR6Z1LWUdYfTLvDC8raYP5glSHPRvR91wNj
1xlymMTlWx3VQdsZQC7Km9RertZ+8i6v+PyVevJbuDjVV2OtWixwpFsKnj1lU2DsGcKAwXjz74MD
/2qnNWpbtMe3ZDmkbLwHh5FxoyMuIejrgoThnRrhy8v9ZHVccCAAHkiyLiHpsgA8H0c3gZamXulA
UNZBbP+cykNi72RpO0QvOch3QS02REWQ6gBjUMy1L9CLirzY6nypAtZFw3z4Im20aLhq1AivwyGY
5cWNIC9VTi9RB9R9FAEHWW91IKeXKt7gQelN8hw0qurLaCmmUgjApquTTS4XfgttccvsgK/HE5P9
IoLfINVhipnrdlA2rVJCz+zGkombzTf2mENhFUT+egEhCDx9NTQQDegn3Ga6r0MFzJwtD0PkrpTe
xxVIluzrMjE3eG2W38fedBb5oKM2nI8tE3JCXTw/kFy+6db6ZwqsoG8nwo7ZWU83ia4TTdUsCIJ8
vnTNCUq6xIR36Y76Y7W20aYLWbcM4oQRoPN+vUuEXAjnmjnQtYU9RTPBTMfFi3UocltPcIh7QJOm
OUQfz19X66oBtZSJEdbLB+jr2Apu3hNz7y54kldMeBFFw2CR/bRYRw2DCxNqF7bxu2t+VJ0U1tZU
+2k1Sb+LdLEfNHOhL2ZB881Q9LYvLSvaaktlQ+o+g4KdhZes5KRzHzaop1LkmXUPlRzaSrslxVhW
jPEk0HuwUQdTAULInjGtUVoMcD4bq1tk6RqMoDrfGHJyE9GyBxRZORZ1IUF4w4Jyx7iTM9NbOw1C
FKigg88BeLFJc6pBmjaL8gMUyZtYGa5oWft2baMNhQ2EVOrQ6du5vqdgzbm8f2ebqraimpYGwBqU
TrjMpa2TmFTs/p5/SIfoCj8qusrAMDi8AOf12wiKA+SBhE5y9pl0apZLU/qIKNliLSwdxNMlNDfR
jlUQ5ydtI3q2nLtVTk1xQaiw+rSdJjgk1G6fVy0cNOs+TkSXyjkrJ+UBngDISqOxyW27OxSN4nc2
mmtQtyvSt3SAhC8QLErN9Mio26PM10i4Wh5JYYIC+3ZZiYBlgrBL40vY/ehXf+EF0rSlLBfUQyC6
3c3fLHl1SH9rNsqDae4kQKaS1WsMNLDo9zqpr4aMiQM8qY3mRl0GQoeruMY0Wuxkq+Im8d6ehRNw
ol/IZTRVseRVRlFg1UJlwDurCXEDPQze+AR1ZIhw+wIvPxsIT3aEC0pLskAdZMGrvPMVSH57LEHE
5EHiQEbQS4IJyYwwazsXCE88go9MaqS1U2q+21SDovKVeA8aM/TpVrcZQ/Zght4Uiq3EI52Qc1bg
jjxLUFtXCwjX2TtWkt22P5ZA2NuYlbu8r6LmK0/2A6rAxAInQXcAx6yRTS40BZ1osTGu8yAVRyP5
HeGixFibW41xIKcSRMVnDCls5l51tHiF2qWGgjFKrO0zrVD1zB4U5aYih3l+zNcJKLjWk0CNOy0S
Bjyg3x0nNxjP2C1668+5DckT6CppaDyg0LhaZuS0o+QlSIgbSYsEaz2L0T79nlykNKrZKE0JT3XW
hujN+/iF9ayAAvEyQMfG63Inzti0s6n/h+PyzEL9OhixVqNs1SybfK5baIWi4dpfT+jnaRMGMSun
op23RBDJG9AhjRypBo2xFNT9cy1TT4bUdQUKcg0gA3BZLOrzIH3v7W+0QSE5f4FeljPFv2V0tvt4
dabot1I8p9VWoZZbJYMrKQ8ShKYwteV29XUGDl+cWYzYeGq6ixTFwfyiZj0OUivIi8+d19OYzT3o
RiU3a7OM1X1PwaY1fevj42XPFd573AtOkiMUl2rce6yWxdrp35LH3tFDvJN1FykbYM3okoqrWuei
wunK+MinLDRqYqwMJAhWSNzyVfY7J7oz97qPavnDgP4vpiWkrSGIgYTFuC+3wkkyzu1pp8VdBFYH
+C8SsyXeGtUhM147pMOWjJfkmgS1BJHux2aAjJBduIoVWPnskAjDR4S65mQ6TVsGAxk2RV6ADGPw
e+laLWy/WcqrNP5emLrTdvkNpvKcCFh/gU+cr82dLID7ZGlqGJ3U4vXC8F+APvz/K398Ul3rWRLO
75zvUp8Y5L7VAkm2qQJ2BbdGvSU7CPeSX2wqY3RRWijcGa3c2BcWM875/kktiU+gSVXi2dvj0ZRv
C8vL9ugBYoTHdvPcgVAtdcZ7eSPEmp2NMx9L5S+rKKLNshhwDtDY5868BshpqxBpYMiI7RgALFUQ
gPw/WK+gwMBfVZpGFZLOWG+0pyGbV5JcyLx58xvZiKrz5xu7J8tkecnJa2GcJFtVY1ZhGNF7HZy1
rzddMR0ydXV6TD8vuEw0iP2a2Vumm09Sc4zqeDMRsOOOt3ZrBhNm7cxfdYou46iEsw2e8/E6xTVV
yAn+nBUHgjgl8Aae004lhZTREXnlu9MDG4EoHc6b2s/fFEDjphHB4p+lSyfbxH7UyTZVehY1cwfH
Z4BHSDKb1GGVvAZMUhS1TVQu/wAuwU7ThfjEd/EMK4GoEMvTe8zPJpaX4C57Zs8C0Ba/oLIWKgUk
3GK/ghKKMFkTVBD57l5tzDpg6lgxuw5QvcSURHVHt6zD1oF7sgQ9jPCgi2xy8UxaSlXXanxaZlN+
ItCbxSarIX3pV0gh/AFs46tyBqtTfxQE3u+Ikw+7TKvejSpuveTJgFpw7YCu2EVX/GeXwaNBSxcw
Dq8eb1q3zZ/NwpfWTfMwmJvFA175l7C4eO42PPk9PBOGaVoDMQxsO8r0gEAAB7RuDE+HLgOby9Td
fJf7G/GI0flc7mMfeLKLWZtqiGnALhid/iJ6yTYN0EBKiOpBs4WHC+G8Z937xCQXeqJeWUkUwb0l
c3xd+ytzJI9lYbpmA479YXHzScCdc/a+PzHI5atjSo0mt1iGY1PI2IfFChVN/RYkrtB/0u4Lstfk
75ej1dlgdWKSixtRL6V2YsDkmJdvTVdexabsXTZxPgs4scFePicuDN0XmtOI2QhinUmg6YG6sTxc
UfMVCMwheSgKDl/Zwz6fGpXLnHKp0qCv825yekK+ZGKyG71PGwSrK3GIX/hxUPsmU5t3U8uTdkXA
fFb8S0T7y0WMSidJWhTwodHACaluapQNL2+vyEu5lCc1J31tVFhQyA/opTi68TpOz5jNuFUqcg+i
yO1le+cL4Cefk3uZD1Iapcu7ywSJgW+pbCRXgygugN9/0ks5+y7+MPf+oD3xnsrSaKZr+JRlMj3J
yXqnrg/Tei9Y1LmJj5OwxpN42FJhmC2z0rVRMJuV1yHlLvNH3cTwPmCh1nUkW/eSMYpAKiLDXJBJ
6goPcu09nhq7Ad15JWwgqCbGAgiCi8YFF4BhFlKwz6aNiS+rYF6xx00++K0WJC2Y9nXQhqrO5W0V
fTsuuqS0SKbShk1U8J5Jsmt18lTkpeAECK6kd6qTEw9RoTI6yA1OgElav5tVTzejYz12+7TYqbUk
WJPIGhdatDaa64HtIy33iwIEB2gb5lLDAKXlq9Pr5Q38Ss7xOZBpXPyoF0hVoziPUqhndn6Vb/Lk
nmQb1haQfIihWltrAF4OqD2/ok6TQ0iScUTHgptJtGg+yDQUUzbgfUE/BEOH03UdmbcWXW6z5gCA
u2CHBTGTl5K09HZYoS2H76mk3ySVPLWxqDR0zjFPexBcQzFahjlLG5vsZaDpBqgTdD+0+dflb3cu
MJ/a4E62NisVOhb4dChjovM1+aqVHKP4Gn2OWn9olh+XzYmWxJ1vuxxME1OwZG+VUE2VryMNw5n9
8d8Z4Q60WWaTRdm9qqeottC3tQXd0ffLNs7mC6cbx1Z6ep7b+D9RAxx00Oom73dMEtrABbQo/3bH
PwC7nPO5U5vcqZ7MdI5nA7un3ekv0YbJQUOT3GuucbbQwP+DoXmRe3AnGyMD/3nYzuDB0dBp7K5H
I4R0lN9K8m2kaO7lbRX5B3eE15I2RcYykZhNsLNmrnQ1Y17/spWzFZjTjeSygzjTtAokeWTfB/Gt
/bJe06firggZpCQaQdjjaJt4JyyGCBbHYwVTI2lNO6dkv7QOqiHgOFtuEh/F1OPstk+o9o77IsCg
4Xx7ebnn4uLJanns4GqVmtSzJ8LaET9WQDbbqW5tk03UpA9DJxIyE3gpjx9sYoygSQU2d6aPGNIG
flmEkxFZ4KIIRZO0S0ZmoXyQcbmoj5c3TPT32b+fnO0cba5uZV6oRelhWuNrZbn7dxa46LFMSxZL
JSzIWrTriIHOv2ANf1OJ/m/DnIcAtlr6n68+uXXsdauvFm50VXrpIXF7v0NjLIg0DGv/QTX6XBZ3
6nBc1NA08F/076e4AV3eYAXJlPt2WWGUqANAQXKM+TauRLAEFv34Qs+pVS52EKXKQdeMsD8lCkbr
8IhrlXCI5BCvLEEAEYRFm4sfvZJSxWL1joU0Gxm0YHKnhLR6S9XpWoIQe2OKWOsvuqQCIrrPLgmY
wIISP1zetFKnSB+TevsvPBIGuGRDVwdZo+ybVVl6hB7ojdEI+seXPRImuFwD5F/RWA1YA9PRkF6i
K32TH+erFojN7npiiM34G5NZurywi1EXVrlgYdFY0hWWqM3lgcT1TVvrd2xu4rKVrxqqp4ARmOFi
RkHQrShZWUQvXluAf6rkaM02xlJQ2KwVX1W1oJWqu3i0fYHl8wv8L9SCf1m0di0VPXCie/vYvFE8
zxhDFpqeLj1UD8MW3DrCotNXUsL31X7Y5DKRvGXCPR02dWz067ztXHlctyv4MhcolRAb8wNRE5aF
vWuX3+BB1aOrSjmWGLkhZh700eRp43dStbupLr6Bp8027O+DYTqlsZHzGuxz+ug0WSZ6xp6/CD9+
NReX+iolecWaZMrBCGV3xoAgcRARgcWWf2CGRd39hbQUlWTPH94Pu1xk6tdas3M1UvdxUQLAGjvz
JDi9opVxAQn+3UUSa2y2GPKposM6aOCi2GWt6uTRy2WHOx9n/7saHv2lt5SUGnvJluS33Nt36WI9
q+ouGQRpi8CvdS4igbVTNQCyQS441MdZ63YrBGPo/6zU8dmTdS4oqSgnpvYAK71d/rYW8pbrYYmZ
qct7Jvg+Ovd9ugg8fQsLQhaIGg3rJs4fs2HY0P6YtprAlsL+2NeL8L8fiOc9IM08az0rE00u5v6M
bGNGocfG3lRXDzpIzDWqMwWLl2nuADxDbEPF4x+V4E8a0jwwHzzDcd6wDGfZaf33BGVwcEWCOfl6
gkaM23iDhyJAWGHCQ5RnC/yTp0CQml7t45lZVox7WU6DAXODpLU29bgI7pazsw+nq+QvF7Dgq/qK
rR6D5F6toJvolA/qS8fm6GOIlixAVnvjcM1UwsXjsoK4wmtydv0yZAY7idJKwrm3sLP3l/32K/Hj
5+PBk6PQsiIxRd8YvlS8YQTd1vzywXBXJwsBu30An0XaBdWWeOLOhuD8G9wdszYLsaIRq6tX5Vlv
6DUo3wGefLu8QtEecneCpGWdnrObzIY6+Jyvfi4ChosscNE/W8b//0pIFG15CXLz30VKfuy9BUGh
bbBImSX1vgayjugHJf/xrzaKR9Fn4GEmAztWDXCduMGqnw0RdYgFW/VltB3lSSlmH0O2u13dA7Zu
CQCVIgtcuG9sdRlbZiHVFS8H/7wqklM767ZEk20C4Lim8YXBXk1b1ZRw2etqjA73Vip/dsPx8rc4
G+E/bPBX8EB0bWpZpdOOci8B8T0B5s0CwYz+ZoFkK43vTEhsX7Z5Pn0/McrdxxmNl04f2MIw6Ws7
YFjDTDBKUJZXgBBWdeN7lDUcMITYXvF82bZgT/lLWi6tybYimC4AeFcTSJktq1OKjtF59PDJCrlo
LuXlnBjFe7CbPeKCCWpXbuywhNSmCDZ19pI6McX89KTEMEXJqJZUIvsGfNRyNW8HO3M0IOrmWigL
xXz6Sz5wYovt7oktraxSJNjYvfy6ewIlRmj68270DfAQJYGoNiP6VFzU7oZeWxoG/JYM6EwMhqsW
2RNJNf+yR5y/mE4WxcXtGJpxKnQr1D19XBa/KkPZzzC3VLx0wPz2Tkx2/Zv6lAWgvRMchLPtDvvE
NBfQQfregtcTptPWazGcBhm5bQV2A5BaoapSO/ETMFV2KO3wqi3c3E+84Vl4GkX7zGWUxpinoAfH
j7A3g1/jSra17V+wUeiLqe4Yys9m6lTfBdtO2OIuOBOfXCaNTKyGzvKBjnoGZK1UhASCsXtw03yz
Zwp41/I4Nb87CQQKb0v2WkM8Yrqtta3WeU18rSavwJVW4DTKUvS3p8iPmwiZaOpNawdkOF4SOfQl
bhq6lVMdc/CM8QZxRor9sqPXVde4egF9QhK5kfq7HDEwbMdevd6toAkAyqqos6CL+u04JpirWL0O
QTjPbq34G0kxsbHaLrUMhyjPYOLxBlA5WONuXW/mZnUKE//XoRsVqPUNTild22C2H0kOCOtmoJu+
ua7V7aTcdhA8JxiYi9s3NT6U08EgR8VUwBEBXsNycMcudsoqAunk5DbF4NPKYIz1PrU1jAM9xhAo
Sc3qVS1eMKcULZihzB8kA9OybKcem6z1YkNxFfO7It8XKYoi+iGyIcopfbctxS/pYwYIkw1aRQ1S
BZrSeXgbOR3efCqIJyqgBUbiTgpUU7RfcZu5NqaZ6wGolxzq0knt6quxoeO8p7Pl0h5k7XOXLcBy
R+FlVxE4KP8AUJScmnqNO8oiyZUGmUiD2A9S+U+QBSeHkc/2CYhOJwiOqPsqwrhBdDTng1ztm+y2
tUCmYS+Cw38W4nNqj7sjtNrMJEuHPQMywhiERRPGszxQIx21l9Vn2sGi6oHo4uXTfK3JjMlmoa54
Qp9JBtkj8ZTCZXLQDNRUtXdaBXRx9CPd/c/KJCz9/wh1fPrfaau1LDJMd6DyJPLs2KLKxdmE7MQC
d1+YRi3NE1ucjO9HjUeqiao+IkfkbopxgtdHEywsdzg01uIAcDtuwTFwpftojSu/o1fMM1wJP5to
Zdw1YeqpiWk/2AX1ynHAxct6PaYbbZWd9sKUM0VvbpFB7kqopqTUMVKr7utC9scl8sxVkD2fb5x9
fC3+EbAYKuhmTJhg2MIZRcaH1KPeD4gtgFM7hIauWz6KNlKQKvGPgkY1bAgXIqMolxl8R9/W9Xeh
0FutEBk6Cxo68Xae7cqMaKzlNVZnHtprM1g3NIj3Fo5W6/4BNlSQxPNTs+bYpUMkYV24y/dWQlwd
ZeMs309T5q7ZQx+hX5KM3qi8qf1mGZ9V+82ARIBU2oepqYD2mcJKWf3GxID25dB9fsdNnViQmyHW
e+51kjA2Ui9ZnYzkdFxmqAZD+UTClYu6pda2AlPn++jkwxZ3StZinkG+CvT93G5STAd4uUe39qP0
puoOJDR+gtd/e3l17Lx/zWA+LHLHpIO6WJ1BvGXfNVbQgHpLmiyvzSNXA49uu75ctvY3iep/zb1n
kyebOdXVUE8azOXXtbRrMBr+Q36qgw66dK0/EFRrw6j3KUiSQfYqCgl/c2A/rHOPNtDlUpsm76PZ
K8YZbnqwZiZOcUc95A2/FRTiKweQOGEsOh90P+yyN8nJqqu4aKTMgF0llTbl3KDwHx3S9OflzRU4
Ki8ZiUQUkjuMRCBdmq2V/tJzCG6OBsa7BdAi4VdksfdkPbSt0a6YcCR0GHAiwwEHR7efZgDYgbl1
dairPSRxCBWcXyDf8i8v83xg/9hMttknxoe16iE3CuP9Wrqz/FrpgjtS9LW4Szg1ylqJCHzUIJ2f
D7/qyXT7WXR5sG9+4eAR7iJOAAuwhgJfK94mKwh5Ud5xsZfEKR4iuKComPQ377SPbeNCixqZfSKD
/QFwGWNn3DU+uMlu0s7TQE4j+V0w/u5eMVcPys+97mrflX9SlfuIbDwovrRoMwCwg/plM227PrCl
btOaz//KNXike21XE6EUe9q2xAehmmc0gs8mcD4e0w71eI2aCZYxV8v1RLKtXQgsCLyPl2/Kup42
fQf3zuyjMt5K46MiFDBi3/qC76nc+V3xIFot2smoY0++hLoVlFXu82ZHoWde+8UDuDqD4lj+Ik0o
giWKYjAv2JStsUzNYWH8oEY4uaOnB/pVtMuvCpBR22HlgRtPaJQF9ksL5o5023RrLmUwCoFnNRjC
2EvcBBJyPsj5g3/UY/9wdZU72TNVoJyh4qRleMd2edisszPTfxekeGWmfsUoaZPCTUwN9IEQ28P8
wZDqgoRE5IxcdqBCxq/oSrg7mdIwg6xgb7XQ8/x1+dgKrPB48SQjqkpaWKHavFWWq6Lttxa9u2xE
5Hg8XnwedL2E3Dvo9nbVfexWd+sVNE+PI3SiV9SIQEkJnTZRFi04abxmo4QhGKlUEZFshL0JpE1k
nG+KZpeA6l3SdbdrQ8EyBa7Og8bRolJXGQyZWObyxNjqADkGOd4MqhvRzIYg4dC4MDJIoBvtKXN0
E44+byWo+NYA8inV4+VFiQwxBzq98vtoiZURzr6qP5v2VyGpDnArqi64o843MD9O7vug+IkdNTVH
ZaWVjEkp6K2+WKuL/NurN0SFinm8qSGQDE4ZDHEhORV5iugQcFFjaka87GqsUbMjV1Fb1yx/x5mA
SYz9kQtxUOOSgGYZ5Uw1MAYaQ1jWlDEJlt7QbAyKMYxEuEHRgrjYUdiShWONU13W4B6ZGrydlKtF
pLwkymv47g+dknVKWR5lQr08LeWwH5/mSAkIaG2L7nEe3nQDtF3J3QIN3xZIU+e2gzwkkHC2PoR6
A7q09G3Mm2+XXfZvSmP/zbd4wIaqydKwmgg3FXQdtiXYm+XtX3N/ym71bRTjRc8bwcfl+0KSlGKk
gr2tZFmCLCXIixWoEjffpv5u7V8Fy2OVvQuexFPamDFp87qtAYLG9CpqH3UwbxKwboDgAMS4f0K6
J7LIRZu4aXO6ZLDY/LZCOYGoTxowPQfgNts9+RNtEEGy906LdBIO9KmRionNwhs3qu2AtUdz2Rcc
3eIa9FQzkoc/gLWLlsmlKlPW16aywOiYW9vKbpxGqbwyKQJVardZaoe0+1YD/2OMEirWIJ6woGxW
iHgAREvnohEUsdqxXeFLCa2dtP7RiDSxhOeDC0UYfGgTTCagEgAaH38qISfIAPzkyAgO3lBl+iZm
c/16GxOiKoqC2TRD06E9/vkeWeUWTaKaQjdXrR2oFDl1Bm5pTF3kUHNo1clROlmQQX3dyM8muc9Z
DytaqBIibhVPN3aX7zMIj/3PZ/GzDe5j6WQpC6mADfOQ3DPJ1dHRQN1u7lAfx4CzsNsmWhP36YgF
XeE+g73OVwcXPRvwe2PyQg/7JxBQtuDAFLNBnmEV+LxI7jrpcrWMEkZzRxX7QMiVYhY7Y12dBaLC
pEbtCp+xoaMDaVZ36XrcNuEAmFM2qj5V0EsawKx+sFTDV+xtoqBEO4CR5F4qwddSp2BgakT55tdE
7NMP/vIY7Wp1Xd4JonbRZrmBjhIoF1aXjTWIIv+ZuuFnW+y3nESqYQQFm8U4nicXhCFbaMs0TrLL
Qug9g0vkHzW2Pxtk1Y0Tg4puSypIddeD1mV+g5MDUQsHKoXhZdcWHNgvj+GpNetKB0habRsIfvxI
E9Uto+8rQBdRn4SVEHNzBvXweWHM908WVsVGnGT0nRAZJFZHRsyx3kHf1KOR87/nz59tceEoW9sC
sEAWZNGdK2NoIFLoGEhrMCWiTt3X3OCzKS4MZSUUv2YTp6cwur1SA32shpotb2szviGLqEpyBv/9
2RwXkXKoIBqEdN3BKH+VlrzTZRNDFqqn6KujT1cdEOeTQkMjzQQOcyaF/2yZi014AkMRYcRCtbB7
Q3SCNoFVYJKcIXPWEFAE8mLeRbfmTp89eSOSZhdERpULUjI6hG1bpPIhq3+uRut2q/Evgz3/WIaE
sgytQKRBjGAaM6zuVOPaXEOUTgJoetueqJxx5qb+tKX8w5nIVlFpKraUtbkiyzMDRhiSO4btJLcs
2mdHEWpVFND4d3NnAfiWqdaKV2yy6dQr1CgRPRvIboCJ1JU3pjdOAtcRxBr+4aysqyEtNk6+tQB3
3zrAcbiYbfEUg3pgm5xLIV6WBcnPOfTnjeVizZSqfZa02NgxAEGf9E7MYfpjjME7gzp/QOEsWiIX
cBYFg6Ckg3tCxNuHGIBL9KPZ+PWhyCD3koATV/WN7FAQCDV6+Z2IqvbrM/7zerkgZNaRZKXsCo+g
3FWR64jqbtl0Nxkgc5fvDVEY54ewiTG2SPRgqm3RypohSFbgeKiAP4+l29SpJ2dKkGmrZ+i/5nQS
FBKI4O7n39lT2ciJGiOJp9CeWovFLSpr22UluCivDPVOV2hQUdOv1585OFAJBZ8toDVjk3g0jwIJ
IB4FgStXcod2c5CaZpCuYEG9vEmCYMVjMyfbrFuDpaarXYdWSYJJFww5vYs2XvBw/nFejNRQa91e
D1G6+pih6gx6TyZrl+iaB7LnAcoqEjjF2nbdLlomg/wKuo/yalahbWAEtGrAwKcvy+RWYJKuJxWy
0abT20eVSq9ZI4HZvrQwQCJJC2jTqvRg1XPqleV8H9uW+prm8/0Stfdxqd3qVvVWVwzjr+yLBcJt
SeYRemfS+4ai3G3kTqH/tKenanie9Odcuckm6NoZm0SJvQq5TRZtomlXmN/t8jEajnZyPy93I/3W
1oLCruCr8HUDqk5VNGeJfGgnxYnBXrmCF+7yhxckA3yhgCyYo1cXRLpKtxwTcnyrUoSKql7H+VMW
i87i1zrQp1PPVwrmKVPiyS5lIJF+SvobKV819fvlBQnims4F0jnLLNTCkSaCFhgCcNu8q52+O46g
lJojKBrBxy4bFEQyvjKAFqG5FBaOjl2PkRO117SRrzpAFaxGFZgShTKdi5qTLqV9IuFr0Rv7BVoZ
AZRwQDiy/MlMveBG4kVYlXzqGn1EAbQPIJnll0H/TLYzhmNzX7qtBMo0oq/G/v0k1Yby39jWDYyZ
6+2iHiNlV7V7Q2W9jMWDCJcg3Im+GZebFYNtKIUCJ6kmI8zMPW5eD8UWp6QiGIfgCPOoUNRYjTpj
X6xc8806bwxJ9y/7n8gC994z4jwzJZaSyar50AzafT6KQvfl3IRHEqo1LeykQZppQUhjeIUAV588
XV7EmdLtp8hgsFLYiQPEikZSasEB2h/LfbbguztMrXu9Gq+SGxBkRiHdTIF91xqg68yCMhQFQtE2
sn8/+QGlmXSFTLCNpqIFFOJrdlMLUgFRJsuDBvt6BVHFipoTy9eHffqDISTBz+vN++kPGJHPe7lm
MBll0I3z8kGFqi4ZsUpwTOr30F41LYxdkVs624I75Pzh/bDDbV3UldYwybCjacbNUvfYvgn6aCCv
NCwPMi6gFV4ETv9OAfY1m/iwyaWvnSk3a93hamRUoQNkVkakdegfQ/MFgPc8iAPTlZHCmq6BtKFw
zL3TeSQovOW5fMyg91D7KMDUTENs8yTq37DwcenHcWFaAnCznMsWLM2g924g5hsX62aNWoCqgHYG
vXy/3valaJzhbzLNjz3hXtoRSpqjRiP5EHeKk/SrO/VFQKtiayeTE4OmOEWIS1UTk2m1Y+r9bumv
yz4DvO67UmwLaBKqWukYUp668yI7MR4+1Hq4fNDPZwAfv5EL9HFZdAMANThm0fRYGc1eG16SNRXE
9785aR9muAAPDoVZiWKY6fzRS2yXKT2xyW8Z9P/7MRS37M7nUf9vkPA0BJ29jlKqwGCipmEO6YXI
bvZt1O5pbN6WwqTj8jYSnpSgzUfJkJQK7/D++7heRw1GizRFcMj+5rX/sSiWIpzERCmqUBOVYKV9
YdgQ9NS8/yPtu5rj1pVufxGrCAaAfGWYLI1kBUt+YVmyzZwJpl9/F7XvORrD3IP97fM8VdNsoNFo
dFiL5cgnzy4aukG9U0lh1P8mwvkUKdwDwRQOM0OPxjnkyu3MDro6eaWaOFmnObpym/Fwq8LDdGHq
EiWQRCHrd8CncMGRqZZq8mTGJvbJfNd3R5Bs3183f4lhaqrgt5bp36BQ4beWdpvwmCFbrrjvhkNc
a6fuZF3q1z2zpgqOaGhANpoQOKKwSzDSj2nf4X7ODt10E0znjslC4ZW+iuUW/1xAwQNZOZoOex0G
03nK2e7cYr+0rc6zB/pm7vFT+Rq/ylsqr99zyEH9bqaA/su1GMOXZ6V8NQA2VhSKm1s/MzXxru+e
TJDgVTBql2tcw+b1E3VjA40i5Q2nAEXqJLX5la7K3xbyI6l6cfLStgaxu2Ev/mvy6fcefPULTKO1
NFM+GpvEXwpitS8tHkhOwMfxvJBL9SBLsgknoFWTbQV0+zrvwKyhbQNWeJP+XpbogwiOtZrc2smC
dJ87Rf2j1aWoIcs5//srVPvoSL/4kKJFUNGUyBqDj4g/A/3Tte4onvdu/x1JnH/C1idTXfA8/Rib
Fq8QAE5FeyTJYcwNJxp/MOuLFT7FSA9VBPhlNHDtaGsNmCYCVG+j8IfrJiZzEB8++ULxqVStkunL
DrTdqWsydwgmLzbGm0y1vQJkJi09mX3qhxZyRmWK9mG2jef45fpnyBZDcFNN11tREmIxSKnfBYmC
ObHX6xIkZ+ljtudCz0GNqpZhIPKs5Js0sDfleCTpFqpv/jc5gkuiQV/RKajwAMvabQvgfY0SpxhS
L1RGSS+0TCXBD3UKN9u4xaKNar03ytwvwZBVVig8Fmx7XSuJY/9AurhYPZNUuo7+dXROVuZexWgx
b+2b2Xrh8fMM4yhT+9d1gSsjIL95pI8H3IVELW8bQN0hX6zPgNFhYN/lT0r4Zlno8VJeVQv3MTi/
OIYUzebZaiUOcdUeNcMGm6Vpo6whPHKrnrZpri4NRGZ9xATPvq9lzFbrhaoLGUK0AwoTQvoOMurM
vFOTYzTU5x48H2oOTu/qe1hMt7n2hvZ9998s7YVgwfMo7VA3NIbdtH53Ur8vjXp8o9wTt/8mL56v
Ro4XwpaVvtjHSk8KzeyhZcJmAIJlh1G5k6LuyLZLcB9FzqcwWDq8kY69oc14mMpaFuKv5tUvFFlO
44UiZg1QqVpBXr2hmoOiN1BAj4Ze+WSqPTu9pzzezlW8b/LxDjyH/+aoXwgXvMpQTiNTCwhXwwGJ
65sIHDjdqG/iXkrdtOz+HzfhhSjBq+SxaqQ8xFqC6vR56ehYAPp7v93/s96q9VfkhTwhyNGzuQWt
GlT7qyHc8HPARIOj0a3Oyat+Wmb1elSlBiAyFtvMV78CeFvis1cAwOFsPr9BDH+SGuTw1VIzaf3B
N57VmyzaAv4KiFRo8+pdMIEjGFI3yOm2mJNY+nV7zGP9A7KMVT978SGC32mSFuz1Bj5Er0AYrzhx
uwvbX5iodfSs36N5XWbVq3fIhUDBCU0RM6IEAxHYbUCdB7Wb3eX+X29X5FNuCeAp3eSYSDE4ZYoK
PogbM4njPkfKwiq8yiZbqqSO1QD2M0jdAI+9QoZKuP7Uu1BV8EQKrwiplifzYmjG88IRbjiDZz7L
XwjrrQAXsgSHZM9UDdnwYVDsnVpu4SHbseCasnt0vwJhD4kRtP/rDh7uG1lqcXEGV06wGOoYQ1yN
hp3iFaaZPiuLm8bcGVTzk5CgT6kf/ev3iUyc4Ju0XpmAcpVBnKLvO8vy6JT4c4L6ofajpqHkrEpc
/cfKX7hhZts2+LvhnojV7PK23RrG7ro+siMhOKTMQv/qsHRB2gjAKftSNhtez4esl+VnJVejGOLE
kYE68QRVOprsLDV3apserbL0ruuzfO8Vc/hwwBcrFtdxU44zxACE4KjkT4aKVjkMP4/3JEcbIvrY
YhmYtUwzwauwaCw1k8OrKGV4w9hNrDenBiOz1xWTmII4dJgUPCzoAClk6aSLHjJzlIRKElP4oFu5
WDqjYOXEF2NrMuWB6DeZlmz1UXP7WPYAlUkSHAadm7kEWhqIW0pyb6bdLg7u0iHxU5l1rwfWn67p
A1HyQifMFGukW8ZCABA/u5ofgwy0PNXLvfZPmicljl6cNaRTPURhgk1qI8Wd9MRt2+CYDemxAh8O
utS9kcT763Yhi6w/oFMuVGytJEm0pbYS6fbGsE4lXvJBEjqZou6N7J6Ru0q/ofzndbEyoxf8RtgX
tZ4vLdux3d5GzcastENvfr0uhKyAUPwWq4i9nVndtgbgPFB/m/EOa6roHFr0WS1pAsLAGhxieQms
H32nJTxGKhM+DD0OwcYMjQ6NhAbQ/qs4P1Q5NfbWpChuHXJAONnl5EYFAfB2M1Evzq07dUSLDJ8T
1Y0i9EN0Y44sl5KM/kxj/ZTl1m1edZDQqgfNbDfTcOZFBWDhyUnZ8l1o0wLJkt01bmGnfgRIUlQk
PBJ+Ycj162G1M8c7M7Scsbupw6MyhQxINJuheoyIBliXwCsrYNIE/BBq84Ei5eDxQFMPaQCyKqUd
k62hVUfGxrexP1Or2szltimf5nw31t0jKwApoVhuFS6kLaCjBGdi8JoAXMZCnGEUOeTG7x2NfxbF
F6t66RZYm6lztOmtj8ubCPCBNYIty67A/5va+4Cg831IVPTLVB5tFEjrewcNHYmbx3PuxxVCVkBK
gtisRhmjmLufJJpvqwyEjgaAuNTKM9B4wxrIDdjo52H0nHTGPaecYZ363FEt5T4AMG5yVlJVdQwl
/lfXmqUvXNE6o5ZwTc+gP2PhEtd3VAMHceYnWe+VE1JtuSzpvLj3P24cSslCEW3a7CPndHH+Oq3X
+lJBpJXs2Yvho6PGpU7wHgJ7UU6huZ7BupAmxHUGb4NazxYPszi0/AtxQp98Ub7NLrIGpTft8n+T
tr8QKPjqlJnEzJZeMqvKbirKAeP5Jjnlq77kQsRyXVys4IyhUQQh2Kw+ASpZm95nTfJQd+opRjYk
ZfqBzM1hynRghjYPPB9uCHCdaH1s2gD01uXj9c9ZvZwuvkYwHTVXqkIrofDY6i9W/sUednP7hrqa
pP9o+Z9rdrPcJRdaG42V/sWMOIbznZHt6xGHc/qRT4YXB6MkLFqvNn1ehOI89WjyEkzzy4GwHZr7
vYaWVjAxAk4zMzegRpu8bCcv3EmCFl0IjUqNB5g/gdRJozekyW4soB9f3y7JlSt2rnddU7XWEleS
TN2F0T7Q3xvu13a2aQZUftRQEiVJryThBNZR0+oqw3mHf99kP1jvWM/1jYKuTgxlHcM7JJRrsDDL
3jmrZnmxgcI5HIf2/8+3JDoQfEPu8OQXWtp3OZFFZ7L33Ed7wIVlxrxLQ8OEhkt9pL21fgK6aD7B
aHa1F6l7bZO+gy3e4y6mP2RqyixGOH25Zg5ptSS3TBAvc6CiWYYkYJIZjHDu0jLTgkTP4a/bxy7D
HL5yaxcz8ElqJ5+PGBXYXDfQVe+m/fcqEgFlFc0ajbyERn3LETzwLUihx1LiTP4m0P2UIqwbyeiI
lk7EYwZChcN/mMeU4qi7iKsjR1rMWs+cfQoUlrFIjTaZGzSO96CGr6svrHxmRbXr+0NfZu6cFE4Y
7mdUdPQ0BbQd+IBVGbz1+mV4sbRCENrSmNF+SSAB7TgGFU58sN3xYDngmPgI72UJpHXT+a/OIg4V
+h4Ko0U3wjmPEE1QL01VtH1oftg8ZRWmA5jiX7cd2baKKFQwnaKwF7dtbPnwfcGzXmAm+8Hriy3Y
c9OzdF/XD+CnjoLLzlpCLDWFRLBqvff2VvPJzgZnbjBt1Pjj2SRHlJYcERGTas4rIBtWyytNTzeT
AoAbtBDlkirH36TEPjUTHDePtbppFvSDfpMg77fkejt/md2Td1rIFlFw1lVbBka3PHCLsr+raH9j
9qbkHlq/Dz61WX6/cNJll5uo5GDNeiM9F3l2E/BbJfyO56DkgpVtjuBZlGxGUL9kiHKGvr2x9gJV
P7TB43VLlx0twZ3YfaLVRgcpaf1cBfDKVnuoJ7oNjWprTM9hJutSlakl+A5SVlEGnifkU4aHGRPt
jFN0jknWTmIHfxBRN8wq7QXWI7bjszqON5HyfH3dJGqIfNOERfoCWA4HEam3KYCayBh6NVC9rouR
KSJ4hS5mdkgziLFRfa3sdGdGjcSgZSKWC+fCoGOO2YBowe4yTf08V8FJ/7/jdi3JhP8eGWv5ggsJ
ejz2eT1CwlSFm5C/p9UrsQKXTj//t8Va9uxSzsA5Yl3sehbwE/Cn9qoUK0/mzESK58IGFPAcQpdc
GffqN7A62vQLcgQhOw10cOMChZzwpVIKyS6t2tvF60g4NhaAvs1gxrHJMv1+6p5D23hqC0kBcNUU
PoWIueKAxnZSL0OUXTnujJE5Zm1Knu2S15eYJyZWMVNz6cGIefONFTcVD4EZMyXOAIxvu/r1Lyzi
QiHh+CA/XGfpAgfCFHrMDHuXGJJnumRf/kgPIw5amEvms1bfghb2kOtvNZNN7smECAcoR0tMly1d
PLFZfecsv+8BQmNZkq1ZAXvGOb1YLeH8mFbAYMNkPo/2vk5rp8xSDwmqwrM0OwXq8lC7MxBBnap6
zsvUZT0I60l9avraSSY0SFv6pgO3ewvUQW7krhnFnp3nTkTfIwqGeT3xwuCuDm974Mn3GRJWViEt
oMtMWLiem0ofDb4MDigFUBc0l7o9MDSOMfrRg8hbqsuD9O20Hi1eLJxwVVuxXdFmOZzjJiDbJVpc
OuD7dKd6IAI5S4dHZUoKlzYZY2tMO8hbBlaRE/wLl3XR0YqdaGdIWy6XVbuSMxHB7VKzqkhhw+tl
3PYMGt4ldbExMgsUTrJ3vsRBiJnnuWvqVF3iA222Xqf0TgfLQWUkX4o8OVNZ9CPRS8zOxGGIOZYc
PSNmrLqF+hoDwAoZYbeJSon//qjiXFlCMSVTzZhCV5f0VpDsQBYfDG5n7brpSCfNBUJoj+pt6Hc7
c4s0t87f5vo5JLd2cMsxV2m/YVTPckC57v9P/lFM4tga0sPT0qQzYXatVIc3JgN8lrguEYmvG+xm
zkZIKAmIuMI3ZmFUkT5cV0O2jYLjyvUEGYsY2zgD4BEJGwDVp65av9oa21yXJFNn+ZKLECNlcUHt
ZRetsnnJ8ZTh3evQStRZnxv69Ce64E+CKkPTAo+W8002AZBx5808PRDPfrPUXeFFGxucjmmPGQdP
1U+J+TjeyLFkJE5GBOAD8v8UoCKJnZsAD9pzN6Tb64spkyDENEYALANThYTB6h+GqL+3o911CRJn
8geWQEd7EyccOadIew+SrQKYwlojHuvPmWzaa900bBNDScS2VPFFEOTo+wCPOagwyuaHOm+TFF3b
s+w8rZv6pxQhomnjXKlpASm8tO9J/0tR0IIOJOVZBjX6N5fapyT9d1MPeK3HSYBoOrjJb5FrOSyg
O9b7wjwsz0QsW/2nd/wUtpjKxbmqy7ruNM2cz2X8oiSpUybERwTvR7a+VYrRS8sS1b6n69YhVVHw
G5VdBAEpYB4twAIi7SM5kb/MLnF16yhv2Fm3908lBefRAjhjQCs6btGxewnC4s4opcO0MvsQXEcY
J6rCFlyA1iebsMQE/jFGGnlEN9CCm+RyL8Ylw9AFbhySA5XlelTJPgqRyTCYvA1VawE/BZb5Hs3k
uNF0v9rKhkDWCyv0czEF52FqXcqMAAdhfO9OxKuKm+TDLU4eo07DMMZTbG1Ztnex+StmKnI6Z5E5
1d3SZ2BskaHX9iDYiP2/ph2jHCXWGzkv2vr4yaeif/A5U71Mew2KDq4NPRGodKcWowOBB1o9/Zde
vw9e6eXSjKTEn4nEzhhrj4cogbWGgNJJiLkzg+5HpEneT39z1/13H8V5TtOYzViZ9RkTCihu97GX
tl+bZs/Mxxw9AmGuelW2M+LYSfXoR6f0P4MUoxq89dTYPEws9msef7GKyOVF7o5Gv7nuI2SrIDim
OJq1KB2w+h3t/I5apylTnxRVl1xU0mUQXZFJU1SVIKffTH4Ve+ZJfQpVN2+fWefbeEztgn3tjb6l
3hLrqNS303KqZDOe6+mNC2MTXJSZhjqfFzLJBCl2zXgkwUkrDsOgb6vsxdJ+ZH3mRgYw5ab36+ss
8Y224LesThu6eqHMbIrwnWbmY5Z9vS5hcT3Xzq7gmvqKVX+Rzc/GD2s2j1oOOiAr9cokfiZR5hos
+FfplE/TFlwU77LIChcqiyCLvg2V+hTJsg+S/QIR8e/3ZmMxWqbLfml58t6Mv5I6ebUBPpXF/V2g
0geF3oXA3tKb9yLcX1/P6yeDiNMLrNDmvlwIGw30YTijziNHq89qJoPXWC/8/tcmiUgkbQDqsMPu
zWc2AHcfVEzpDPqbxnZ1yn1qu1M8uCPSFaltO/mIxt4gdWgybntQTqWggJLTc9NVW2K2tbD+EZ1Y
wmlF2l/VKw1ZH0wNOgj0HiaNYbZ4wAskas1tpQMzsEkVzQUzeup0aFfqAV3N5m8NALqo8oYRBS8D
M1sDHrHuacaBmgHZ0tnUMTI4AGr4BD6woMnBKEyvMPWTrmNwioNk1ALLFdJlmlF7BUfcMg4vykTc
AEg7HcCNABxnp7dGAMzQsvDSqHINPfCDkPlD89XMHmg9eg1nLqufQq08NEChGOrKsZP52CqBoyd3
GmlONcbh+rTc2XXj9vwuJ3dldq7NV6ZWTl7Mntb1+4oXfpfJgB9WI/aLlRUcUNaohq6aiDrriG/q
qnSj/FRHih9jxVSqS9Lr61HEhTjB7WgBYzZA6uB2X9CdoU8b4BhguhOAY42vIas/eTl6CmSccjLz
EVxRrraDOYU4tVWTvzX8KUjn+2jGxBvQ6750bSHRUramgh+au5Fh8HDJ8HclcP0rh7Pvo6ndEH7q
+911r7AernyuqBgiFTRjdrUMNSX7AfNUs/+fmnjwgNUFZu9d6HY3TOKMVsPeC6nCSEOQxcHElgGg
yPgxqdnjSPKzjrqZZm6v67fq9S4ECe+vgFfof1z6LxUje8UA172hPyeRhCLhY9Ltj7vqQorw9rJH
kjXlUn7mGNMasnafFqFrpbBO1DRUeLcMkAfKdmrJrh01YHzdkSB07Q4dqGa6raraNxrEEGPlsYy7
11dgsZZr3yZERKHVGUpH8G1KrHwl4ZOp0F02h+j4/NWbt0qlu2reSmRKLNgW/G1lRC0eo1j1qUW8
XSlenSUnplenNkP77dfrCq6GIheLL7igqlDQB6dAwTog52DSD+ZkSU6kzFwXfS+eu0YWNBFf9rcs
2RMNHyvd+sqD76F05Hoxx2ubJXiaZm6SUIsgKPxuvoMhHpCp6SmhIAHKPfkY3vqDekE9B5UU+hNF
KKy8HdGtyoIGz7/B7x+LTbptfPVF2SZAkjYfr+8ToatmcSFOMEUydjXGeDFQHlDbRzOjG8ajwylq
DPo2rtHzWuvuZBxoOQFNMXVLWjp0voszEEemNmrqkTMN35JhW2OalVQ7o+auijdzYqH9ERDjmL/z
WZy4kXY7NQXKHt/6/gV95n4z3SrDD9XU3CSeHdXA6M0IbiAOjLX2e6Tg2VL65hi6mfZmqAc9fDb6
p3TYUdSgtM7Lq9GLw4ekPE9R7ObaDbe+qnQTJb49Hkfz2wjeukZ9TscTsfZGErujHfqsa13EdZF1
mHUPHsjptF9o3XTDMMdFVQJmMHURCHqxFe/HqPRJ98D43mgSsE8yZzSIw4PbWQ18FfQjRfqq01OT
nVXAxefIKY6If0fQY8ZFt50xStyTO4M8zajTpsc2eBiywm/JI7fQ2AfOT0BnO2UTeGkz7cu4Aahd
vAdRnGPSdz6AVauoQF0wOhUBK2WD6afqtpxPagUulOY+7W/j9rkde69OicuAdVlMYE3VrW9j1zic
YywPBBIGLxBNvZrtvdWMXm/QQ1Z8GYD522FFADsK5syg2WrWQ62B945qm86sXd6AqVhjThPb90Or
FgCWe03Q5Wz1lhOUyZdZ6Y9tCaAaZpu1Z0b8laXBDxCF7pZxSivK9oOOv7D1CoWioHnA1O6zPutQ
JPp53XLXXKhpoHHZYpZpWCJqIOwsHTuM/p5z8EpV+t2ATe6JBt7TeV9WrZd1tssBNXRd6prTuZQq
3JFcM6wJ7StAF4rAQgofXfAj+rh2BpBIrkta86CXkoRLkrE8KUY83REyMp8bI+DdJTek7OQLF0IM
5hmqLYkYpja7Mtec2cLO2ZM/qHd5Q7zr+qw3vF04GuFKMPMcF38NcbkSutXe8KMN5lmMFr37TuAs
KdF/0HK+7McfvvtCqHBJxN1kJuaCKtQ1u/7UnANw+kBbGDvwrmUv/9WQ9EKYcFFkhWrTZOlrmMfi
cY6+53j418E26icHoZXD9VRiIzKBQlAaob2OmwO0w1isl7eAhIjA6UYOJjIMRfukajvJHkqWUwSt
U2asZr4ke4MbslnYHIIdO2A3XfnWLdZ3ZeeocNJSK40MbTGXqDNvaZe56ly/htrb/6iRcMxaSjEq
w4FeEJDXRv2hdz9o+cpjIPmqbobIG1SLTtUVTjLIymDr76ZPcxGR7RjAPDhbhi8iQP20B7LRMcVM
vdl0SuKBZbgHlJK8rX3Ng+kXUoX7vi5tGpZLnZ0Ur235RccB7DrNNdR/kYwydaIyw7JVojPh5NES
sKRliYUdaH4gJnjGeSSJaNdUuRQhnLc5jsw863q8No1fga66KV7SZotxViabzJRJEg4aia00nxrA
JZXFMbWPdtU49vhESinUxJrVX6j0R9Nd1HdBm/PlEfvS2qYfVmHhRmo87UjW/jQLzLUb5j7pu26b
Fnrs6nZ+TntUKpR2nytPOh411w/I2iVx+UHCMQx7EnQsxDYm7EeegvkyO+njlwC2A3Ls66JW2Rsu
ZQlnESMeNR1nQD3WZXZLcxsQQlHtTQN4R8sQ4D58cLIofQrs3EvjO1r9YEXp6gpASK2jVmd+25jH
gEU+Nd5b7U6PotusNf051v0J4aBeoe0ilbVirl5rlx+t//4MyYdcLwnDji0DB4rDjuwt8Dowa4zb
oHPkfFoffSKiYzR1wySqRXWbGcK1PSiJ2RW8RHkIbPWhVX+j5V003HaB5vfdfUAPNt9yAjSi5Nug
YWTGnw3NoaC97bPKJT3m4FTDm4fSIXbqNsBGzAJAmdgKQHGj4MfE0A8zPPatvqlI5YVMlkhZP0qf
n7/8fvFsM21rLMYKSL/gOneV1HRGaxm7Szd1U0kMatXDXi6V4INMkgxkWMDwAK5dIOIIDwXo4PsP
RiCgx3kdBb0H8LKu2zFZPzOfKgreIjfzRAk1qNhWdyPQKTKMKpG7vtrazT3LJ8dUnjjyVsG8YcGE
Kc0jBckhKK4Bwlga6ev1r1n3KP/9GDFOLrSJ06hBHJlkp7JAgW1+DLT9dRmrseqnSYpw1KVqZEWh
Q+GYWQ41AWuZSQd7VmV8xvsiEHlbGWU0TZBRkth21DTb1dXoGhl9jhJ6l2UP45S4VhK4cWjcW91C
ATC+UKodMoxyXlf3ow3hjyP4+S3iE50HuVFVdjafKeM+oypxuqJVDkDGOmcaABdT/bZvigoQmzNQ
SSpkCwadOyrB+9KO1NeG0dwZtLJAqys6ecfwMW6He8yTHwtignis28fAsHGawWrdIGtd5FedMPg6
g985Gg4RqZymjw+WpnpWuaND7XXI2o9KtG9L3beGR6v5UVkKxp3ChzwD20OS3rV156Ohx2/14k4J
gYdaVJ414s09D7/KgKOybcVuAWRQE6/XoYBj4LqjApxvRj68AQVcljuh2WKKMTtZHC3ajJ8MhZ24
eq/EIx5bSe7oU9Wi4aC7GdDXDdJtrXQA9aNucBT2WfkQxNTJKSYziodS/5rOLcaMmaeV7eb67qwa
vAHeJoOZtq59nM4LB6NbY0kmLVWBCPUFWJsuVzf1IAlulhP8pwF8yhAijyyIzNAcgPeXICUyzl80
7TFvBr/tt32IyYwsxJzi/XW1Vv3mhVqiUwHLTV5kGZwKBjqbyOFRcFtpoR8EspYiXbKCYgsz8P6n
pKgiuOj+PHFMWpq5mwMAO+7PlYnpc45Ofb3f57q1STLiaEA2L78k+Xd7eh8RTtIKhEth5RgWQujE
73r1gBAxcXqrQ3j2ra7w8eqLrud71CZUzKsXjl6TnRYW9wpLtgEIGIhdLCkJiZtaey4hVfAfyxD7
plFCYoh8sWtUe6T64PDsUCHRxIZvnNhOY+ey59LqRXAhUAhoGt2IQNUGU+y8AdRlsZ/+pD8q5J69
+JQASxelkXJj71EjqbikbrqaRrxUVohLEEYmUVhCdsorr8ATFIMDHgprnjLn22z82mZ3JnlTyUM2
Ro/6KKv5r6puUWTSDUZMTUS0BrlW0oztNJ953Xn2EJ5SkKir2n1evfSk/DdH/kKYEFOExRDAelA5
BDaLn6fvtfllRn3zXxzACyFCMBE2hontbIDRPQHuke+1BoTIRu+YtoyHabV0YV6IEtwL4AIVNbJq
LF7DHjNr3mSa0dxbCnCmWpJ+z0KURs0a0ESWUb6ng3E08+ncdNU+VHrdiaOW+THG4FwYeetVKhia
A0Jdlcsms1cdxcV3Cj4pyst61PNxRiwD3sO+cCzw9MWj7J23bsufcsTZxXgiZOxHNNXj8tlWm3Kb
uvoWF8s/gylYTuUfzv1CmvDkoaMdaXGIZ+VYj5uxuUnNb1UXbFP7nrHOaQHjjLPljowUjqHeTa1s
TGUVFeVi+5ngNtSUFxlgo1GsZ8C7D9+ywuX8XKbcb5oFtOOb0uAlhOb/6wa+HrdeKC64DADoUHuM
YeHFAv/hB1jqyMtda+HOc9BcfZvviZ/4wzHdcJmrXP772qILaQlc5kqkMhxhtP9vB5CwYtgB0NwM
TjJ4iVEEkfLhfbj7ayIX674IFLTQRGa60hDFRfm2K2/S5q1Mz1qv34IgDJghKcrXXel2Sr6f0CLg
BNXk0r77lgTFOy0r3QGQ+wNjhjct5JAJyrL5/BprFpd4N4krZYJ3owxk74Rjaeym3NSR7sxN45kq
cs868UrSSsxgNdC+sALBz2UVpzpnsIJW3UckcGJdNpC32nFzaeCCf+NZq2kdwXle0ogLcuG8xTgE
MsCA9JVos/4GvFBH8FFc70ezI2w+A+7aSTF50xs/6/AU1+8s+okKotOMPwaF7zqN+xmYVHnxS5NS
TUkcpZjWCUyFDGCDmc86AI6m6nugp2ipkUSIy6pdsec/mqfnUKkm2mLjKhS/hh1GnhC2mU4SGruY
/eIo1V13GMvSXROo/X6AbNTXM5PA/asmQBfLtyS2noxed/Uu86L8W1KijGVn/nWhEvO0BCcVBF3S
jxnMkwcvSnO0pOOif3Pb2IZFDcPUqTjQQUiDmmLNJjSo6pvaKTY9UFfbvQoSO3maezm8f67hpzDB
7/WqVgAxAsKsea80kZvGtZ+GpaPEqcSNrHaVACOX2QYG1CwmTkQMgzHVaKqazgrbN2iDTUm3bZp4
G2YvANHFXcZ81e6dOdZ2qap/q+3gIezTY99/C4NW0rK6uosX3yJ4AMpQW6x1bTrHYGOl5Nh1isQ4
VxZWJ7bKUCCEtqq4i3XLjUoL+vpsxyrmkZoNOFb8fuJ+D5rm6ya5lgP8TZawiSzgTULVsT4rhB7D
oN9YNNo3geXaXNlwM3DQZ7tpgmoDvg23nojDBlhTUZSSD1lZ1d++Q7jRJp5mPAWQ27nL2KZmd0qZ
ye5pmQjhMkLukcxdMtcITTeo1bMX2JGfuyC1gu9uvOGEapC0pfZjhkw4Jb8pJt5J9TAm9VDWZzOp
hg2S8d9ADYKoBFW8PgE/af/a4jADi6s8GGR4U4b8FCge7H1jw5gxS5JOQP1/0rtdbQEll/6aspeg
fkmyZ8t6btVAdUb+RoovmvULGJkeXtmGGkiWTrZygskXRtiPkYLN4cmwG+3sCBoeyf6vXDO/LZNw
1xGFBxlZNsduLLenP4Mo2lX103Vrl+hhCOExON2VLAS61VnllqcqtqsM/3cXf6mGof1+r1Tq2EQs
hYQB/Vm0AB5qK9FB4hxEGk+uh6SLQd1+bjTAaHC+1ePO4wXQUPv99dWSSVpW8yLINGaKtrMIbigE
DTuIfL20YgfO240NEsLroiS7LxYGZtIXhrXsPmAEQUb6awbQXhlsrgtZe5v+tjmCA8jDye7Vktfn
pLDcyH7LaeIGvH8J6UuQZm5j31PQMMfJF5YSp63Hg14b20CZnTp9V1BVAE2GUydotBtkU69r2E+/
fZrgJeqQ8m4wGzBITmPmkCw7cBvljy7aIAh0yhiRetftMzQMh8D1QRFtw8DuO7U7rvskLV9pEOwb
nm5UaQvZSqT025cJZx+MHVmoFotFg2jFM27xhr9r9JPqpwDNjl30KmvcSdS99TLsUzSV1RLfI7uh
xOy5aYAFXc/xAbU/IDjUMf8ybK39dNbAioVmiH8wc7PybLnUWSw8xF05VwSzPmhiJe2uCZx+v4xd
Mt86l4+dbznDOcfNeNJ2Uhyglcfkb6IFFxXmn6LL279Q8+0t8PYc1dkh7SfxuhKHKDJl5jOZWbps
ro3KWwzwtlh66GQihKA3y1OQO2YQoZ/pQTmHRzQhAui8Yh4G7Xx19/9I+7Idx3Ftyy8SoIGkqFeN
tsMRdszDi5CRFalZIjVLX99L2binnCp3qG8doIBEoQpJkyI3N/deQ+ioGyy0jWCydstMcoOq4RJM
SK3tkvGtQl/QmIONYHJ9FIIiPScqI2v+w1BEzWBy7BFqs9gx3qjfgPYv0EsAtv8HqPGesi9eUVPe
GPf63vx73NUN03fgmIYGxlUPww8VWMMHAjZY6maOgM73rbpHnWXxswTKcYt0tzXl1aeMVXWAExKG
bmEyzLNXKC3BcWRrYZcJ/DNh+nuCq2tH6XnIk2Vha8tuXha5xNjtbRl5iwN45JOH7xd0a1LLf7+4
5eY4NHpgfsVphB2OasU3vECfmZhbYWzru60uH3NI6RS20RJHR1eHrzkbdkIHe5DYNfbOceFzFa/w
xTGqTcLB1hyX33YxxynRk1EpMXaRinMBgbgGciVW3W0kDNdYbAhef3+61V2RA2lbMXhVnPo6vc1K
3U3MyYuGxGXhwm0p2VfdCVuJqa2EP0vzpGevhv6MJkxFKr8TBRz+EuvB0iIAcft6l5n/Quzojx+4
yjLh2iHCtMFClBZ0qKtzuqkPdm2pdZVQnaLJo9G1F1rdVRVMAFLjNI4QNlReIJNp0y2B5mt38uUg
q73UJk1ryMoUAG70R2PX74wg3rWbJNutuay2zVhVETN1IU9TltiaUQeiniFbsQXm/P2eXZ/4y+ms
to1R8SLEPwKqCijbqrGtRb9qwwzqkvjSgI+51QD5gVyNVIDLfg1p7WjoXOS89yApEVp8n1Yez19S
ZnqKOBZ0cGh+Q/sfQ3/TNkEIrzYt2SFa2WIw8Yg9ZqCYSwBt603FgWsVGHjO/f39VzusJ1DcD1sL
lvMvqoO+2QEWX+7kd/vipLhbqM2NfbC2FGGCQlwr0c0zCdp9EyzyIcRXN5OSjX3wuyZ6ET6KluoV
z6Q8CRijlGxH+89RUzcC5DWFlMuV+72yF6OwQk5zrFvqOUOXtZlnh5u6Szu+o13rTCXZcdE+kJR6
ep27pKlvyrJwURnySDvvkw4MWbOxdYss3f76lFaAkCeFnYWvcYRGaQQRPWNLX+Jau+OP37y6EdVo
0tJ+ZuI0a/JWNG37yDNmOr3V7jiT8DZH580v6mz0aQiatiU2Up3loH9zcn5XkC/WLNFRMjB1fJkZ
wP3mFQgltyFHFUrl31+S1/orf0x02SIXA/VF0dB84gK6GfZ41g/k0O+Rztm52+/Y0RKYqT17cKv5
2Nrj1yrufwy9CnbaiHZ7BxHE36R7vMuC2I2CCTa48f2mHs61ZPXi9K4BGNjm6qRrpbH45dkzXDLK
rPhRzflbrI2BxW7xBQGIQd802XXtIkRK3KErbAtuTbTdU/h4jIVH2e3c4ZCkTzkAfgaQgXZL6tcm
uy1K1M9m7cGCT0DTh3Y15sDRHFCCg0yWSpy2612layARHw2VR+RTL0Z0aY3wh6F2J1OKJyvTTmqR
PTK1ddWNTOjq5Ak1If8AboK1xhh0QMLyvOnEqZqfVWEENJ3+96VTOCD9PcI6d60Vnk8azGOrTHqJ
eoy03PkvN+rqLpmHUk9SibtkCYmZtwA2MhtP5uEreyauFbCdcNBf4IcyMJ82xl5O+3encRX7w7kF
Vl4i9usBD0ArQkBGiekDuDJfwNvb2Brv6gf7+65Zg11gkQDQFW2WbEZxwig9xJPp9+ngddUQAN0J
gOk+UgPkVa7SNDcDQZdQS+1EKbyNmW/9ktWrlc+AvEsN4aF1yWF+yt1wD86uYwaGA3sbFVjSTaTi
xqWkr/ZSVIHrXhVITor6pW8w/3G2oSBjD3XpSkKdKmzurDm5xaduMr8uFIo8rMHxCrTI3Nh16Ml9
/+nXOoCwimjyVBnNMwReSnswLA8mDn5dK/ezVHY6MLzgP2WzAY8/9qp3KaBD6ZM59R40Q/0eH0Ud
F3YHP6SFFtkZLDJNqYHt3dz1LUCf/MghAAaA9Q3qRHZSMFgxgtYVPidAptG+f0CNBEQndAT1Crg0
+IIYhgsYuw0cjZfM0OyLPC6rZ8gtISA9yP7Y9bcigwDZbS++Eu2Dd4XTcQ3WqDBgRTGxE88SaVZH
mKtNmmvkoTMmhUPS2taLBA1AoMjBhOuq1q5KcaeHEXSnT2ZT230Io1Hpl0x4BWmO3WwcByv0lSI6
FSJ74p3pWWqFLOw+hAzNRHTI4A+elWg2EIcPpmbC3iOIrdlOdfTQde6j6QFIn3RqswYv670z4JAG
nT9X4N9zGIDPGlyhoEM3quauByg175AexqEdMeBJJJoJcehoOvGNVjpt1eyNRMBTT3HAnHAVDe+t
ZulYBROlAYQod7D7dUNFczJ8zLxSfLj/upJWfqb+0tLU76u/+qQLzMHcp3W5r8kUgBR0wxpgzZL6
YLVGZRdFddtEvVcO8jj2LAhL41GOz4uAdQ2dxFYNMAkb4gkOIDHBRKKvqkuOUpuAUe+lBy6T15uK
jbcS8p9hR/n0ooWQFdTmczM2EB0j+7nDTyynZq+R8K7Rp6+0xesVdiHwtg0URbi63E8NKiwpwGz6
Lz0BcV8F9qd6Frx2DO0O7t1FA6ffvOGAvbTnOY2+NIYvHUdAyBWf6EvtYHvk6lT7GCq85GDbFkEy
I8zz55LqH7UmD3hO7dNBcXWluwnhmhsmwo1Dze9QEVQkhQFLc+SlfsOb8SVPyjsdbNc44r2dEegQ
cdxqqG224S1N3+cpBlMs89L5Lh1eYvPTAnMy6/yBRA6LX5ThlzZxR52MT4iPv/foTeU03LVp6ZX0
VzVQj0dvVImfWAY8Mjf2sH47WOV0j97LpzpXWOzHvgZar87Dyo7Gz2gc3IHi0cRaN56t96QJfYMv
7qYlyJNJdMMTA64xx6IKCshb6Kb0DVkew0QD7s7yVBNJSEqDIu/vtDm2Y/Mtx+vViEewbTIXrbRK
AfuGz2pQddZtOpQHzTL8mbSHataPVmM6sCRcDr2bk9qZ+WMcy/tZG27jGD2okjkRkFpFRdxmflP0
E3RtkQIjs20HWwPVDYR+vylML6OjahdazaDE2Owtfidh8DsDA8P0+YOKn0SVcVAy9Sijwa1pdRPH
aeUkofLIByBVyMh/1CbZlXm5140UrMDoJsyEIxro6cj5QTWinZ6FT0o8akBfI7yYumMOR8kAyTJH
IHt7d0pMuzC0vYk/ORwjyVKhRQqjKqUPiixOSubNkdjrgPMztT6WueKnESjIQgEkhdtKFbsxDo1W
EWhZAm6uN146fHWwkavLX1F9MNF9mKBTMUHmPZ6GQwYRg8w69Eb4NiL8dyW7k9C66FrhJYXqhaXl
QxHNp1Z1hn7Fbpxv8ei3TXrXjiOEQl6t/MVqPqeKHHj6A+xYn8SvUXUvu18Sfbh49PSssSWf9jO0
1foicsIKbnra7MY59LPi97LD90PVfYYgfBs/AHRzKqzw3JjEsfBq0YgRhCrgzqrmtQhRJpiyvVDZ
gUcHFnkpiFHUXpx8aDPaHI/dHBdXi4ur4vuh3bEsoNPJjHel8aSbrZOzuzLd0wzv28Kx8n1ePIqw
/SSaT5ufo/YWGrUTQ4L/jWZ+Ih8VrKzSIw4e9QYWhDNgDMCFWLcoV+MBB30POy5dBjsnBg+nt0Y4
RYqzCgOjLLsp42A2dsLMPCNMXaqxwARYrC1/sDLI2oeE/Zz62LbmxVnpiUNgTPWI+oo30EeVl7iM
PoCudXP876mvm7hq6ltIj4Gi8ZLrgzeY9WkewmOioY3c4w1/lCoCrwKCVZTsGqrhA97F8jHVQ59r
kGmlxkOi3ChqCfCS4mt5GmQkfZIxRFQs4zyAXRJo6ADMYfo6MvCFx2gB0RPYcmTK1ENTOE8dhHo/
t1LHBPRXjboDnYVNReWVHPjzMPnA02mXJsphiJE7mPlOz59hut6BwfyrC9WfkCDd1yhg29lUHQrc
ipOIDw1/s5JbmFw5vZkcSkW6ldLrdl4i3Sni44zChDBUjyfwXqxgQta5WZj8HJX8sVCED33ax6TP
XHPcNUVjd1PlkDbGF5T4HgDIFdIhzG+whUlz3yJ/Gvcm8OtW2T4NqXS1IuCQAIYFM4KdVydZiKvY
eJrwkYcqcY32kDF66Eh6GulkV0PxZOVYQaV/mNvBHVP43DT9g0Lr86wUt3Ut98yCsZRCz3ma3Y0o
iWSDgjhuBhqpPUnx4E7kMUuQ0yTM2snUctRKeEo2u3wI7bAmLmhsR6LWgZV/4AYOCOu/UmNwOEwZ
G+MjVsDsnEufCcjRdRq4ifw2SgCf7vWPVNSHfPClathFzgIjz49x+mDUULUcvLYz3Vr7RecIdics
AE3bhyvDXc4Vf6TMY0McCPoQJ93elHcx0Pz6XatAGw3KN800/ZzkaBeR+ILdnZ80kTdT5sQycuIE
SjjdwrpO3TaBGI9R7iLF9NKku9WVcldHKiR53urIOBjChFOY4nLkOhBoGTN9X/TsxIcZBimG3RfC
a9PhZtDeiJq9zlnlhcjRysLyo+ajCHsn0XtnQOZH6p9N0zkpHCtrOEszAlvf6ZaULdKr1laGege+
x6NpTEGFw0gH8ZaiggW5WJsU0ESrEYHwq/TyyEgW5Inis+K5iXQHaV0E0GqFOnnXDB7vLcgCQSOg
QD8Y5sAasOxmlXlKNJ2RqjgwQ3WRoWdT/8ooPeOA7ADLh4YPCmv8PcJuZFZnY/+gpxe6lFT2gBOq
yVfS7gYcHKNLfKUusJTjz6qSLxqsverxAcYumOEBvUuPce7zAopCVWwXFLooP+sJDqh0fkJf9UVP
1PccBpQGNpFJqd2Mli0BVqRRBuEB5TYH0KRNm0Np9j7UTw+DNla/T17SSEfKCoa9OmIx8Udi+rO6
F5XhNF0BcjkJJJTeJ+gXTfon6CPPgG/dM2P2AG6xW5afOC50POvdpl6kogxbQZIEPe2ANtBNTcQR
bwbcecbjDGBqr4x/zWP0kKog5XMgNdpfMZSkiqg75lZ3DPl9EhmuHuooSb60qXArc3YUktoC75xo
7l40M3MBEfLLAQLUEqCkFqdTTNFja4gAAtuP+XRv0uK9zcb9VBk+J4kDMqjb6pozWXJXUDAD49DP
RuisJcRvFPN5MAtbQd5YYNPpxa+MRXZpVA9teoQgXCr6QFVeC/ncRjekvVmInpXliCGHyEIDCvAE
njpsfsPAwOO+jUFtiAt3yrPAtOadmqeI519lR0F5SeywTW6ZAZW3Gl9OclcBtYBao1eWWyinjeLl
2vcSWLgi61NUyilrnXhqfgH7F7D2Xc/K506b9pZozrJ73Xipbj3UVoWsWh2Mdk5RTRrwYqIqklUk
TynyfJl/IMF21PhFtP5URxvlzevPVdNimmmgDLd2xuuivpJmiHErAd9pPtpsummjvzZmt1Q3/lmB
+HuUVfUj6RqK46aYZzVYio/u5KGlAl7VfeIpzuKxXZZeaOt2ApL2/Vbv+lqHS1f/HnxV/ij0KE5m
axCnHlNrZj+T+wEIc1xK/bSlCHQNAY2q4H8Gs1bKdybeOQPgh8aJp49R+ZjlgPCXEjqRqp66DX3I
ROlULbAaRQdRJECBB8WpQTHOkNCVKI2YReEpeHPnIRAEaulNCwus1zZ0Kq5CTi5/5qowEiZzH5lK
jirFDGcI5YdpJIE5Dze1Nuyt8L2qEntiadA0D5LH4CCIO45nA02CFgi1OOn3aoawbtTyWIRV8P1u
2fhea4VPUhMrnfJSnuLwECX342AhE+xPY6n5VrhFKNoabFUpFyjAW/FcoF3ewS6A4M6opFso9yW6
1saWqujVY3BRZ1wPFnfzoKa47GoFdGaGfBsPDWF9CoQVruCss3hjLa93Ai6GXCpkFwVyvY/iJhIJ
wFL6UxSKh4xAelBBeUIzBr8SxASrELOGm4ttxcT9/kte7zpdjL6KagIgnSwHSvOU9ItoahGESeIN
LWQYhudGqm4RG65SpLsGBemcpKk9yi3r86utCGLhGUt0XdXXCp4RqaBNqFJxmkJhM/nDbLkHuKBb
6Jut9Ks3x8VQqygXt6NBwVwXJ9rfxPSlWlQJh8RuB06dUU+ey+bQzSwQfc4cdEl3i8RnmUyxo9e6
D3Sx2w3VoctB/CnQli5hnf7957ga6y9+3yoQamqctGOSY/uxX2Gqw4rtEaW+jR13za4DxfT/WXBD
XUVArdGRMk7oPRFYTrQchqTiFYXutrWje6TVSeYSUG1QyPqChNRvJcMitpNlL9g1A8UeJ9DNvyYZ
KIa9VZ29etovftsq7LWgXlZwAhcnGb3lpXWQS9kt8QdYI29C+a/Wni/GWhWCW8AFBC+wDlGIRNi4
a5Ot8vb1BvXFEKt4kqkT4BM0FsAwkUN4EH53G6LHPEMDyFac2KGv2WgrXg8rSsOp/OGvxeQaqTxE
sJk3xLZ6o32pN8kJ6WX3udUgu6aq8MdGWIUesArqsG+wAOoh2emda6G59IUXm/E6Q88B9SA3dsrY
zoLGxS5xyG567WwDGnC101RoELhRbNP3LUfJrS2wCkl1SzpRUSJOXR4HoURTXxaVbZntrtJF6lpy
6679/tQZ6qpPyDuty4B0AYoASok1eh6GChm2Pt84d9f7kRebYZn4RaRHQVfUMFddeh1gADnGTXUb
HeW+D7Y/7daUVoEOcgCsnFPE1FS+51zsUXhQs3r330QrQ11Fqy4nFC7A2D76VNjN0OCxJ+0a5YXv
h9latzVYQcQ6DNPVsDrxjySG/Un/xtU3kzO3Q0W4NsCaBvez6x7N5N90HamFZN4guBis1cagc5Px
PrIwMLnXotGPUrnfmNsSAP6Rd18MsdoTNWr4itRZdUKpKuwiyNH/FdWmRwuEhfCpbI8dqktqdZNW
Fpo74FgU/2pXXvyC1Vah4E4QDU2iM3qPCFBF0PjlHR6l/473Y+gXQ602jBRsEhRYHHAtIecwvSgt
eiHKHeXRBrrhamT/z0BkfcPVFaT4SpVWJyXPjkIPKOk2tsbyU//f3+0fIM6e6RB8gNoDhIjy26qZ
TtRSIGY90ieGMieJyl2YxfMxVoaNXvvVk30xtdWlVXVGwmvTqE4N6iwj0U+i/1RybWN6v/EK381v
dXFVEGnmRop9+T+gwwKo0MgpAlgloz3s8JvEJ3fyEzfAVhK09fFWt9LAIzJlHXaJAtRWag6+NvLT
98duOVXfzW5Z5ItILLKGi6lYAAtF5tJjCBmhCQ2SpgL7Nd/wftiaziqImCYcsOIMQWRGUUw3Xgnq
uxuz+T6IgLP253TYTPo6m9ulRFP/zLX+PbLUCPlqitsSYgz4cKgbo90mELChXjp+QU3UgUi59KO6
eu/T/ggRy10lHkpyNqz8fYZEsTpwN7RumFoFVveqMwKZ9DMAJCh8GmjfqI5JzhqM0DkY4bwFLeo2
yjSfsfeiml5my0/1yB5TCIQrmZPkNR6r96ZIDrTbN1nvtuhVD/lBk6VT6w16h/GN7Ov9bKRfXS4o
qjq1Dy2sZxTqoampGVDEYtpd1U8lroDkBcVEQ1IoAMzchm4sdQbWnXMS37Zx9tJHXejrFCobZh+6
S5KOemHRPH6/6L/9JdZ7iIBXqIJYaEHkcJVF64kBwvw0T6cugcxyJCFjNBwFmY5lxT6HSIcgEIem
qRZnscNoHO0awSdfSUi0r5F3urWcu+cInGOvttDpVU20A1AC1aAM2cvUreEwj+o4XIuhpN4AZBx3
+wifT6Plc8XH+5j2kRMJtPuT2JmaEMYLiUOicwZp57n4qanIJwtuN/hi8Xjs8vdGsnsoQvthqh01
tBfH0tpZQrp8acHlsPGN8MxpbubsC5At38ITYIhu1OykgbuiiwaSPnDxMZQf4yKOgr5PGgpH8swj
qByP8U+inSP0GhlnTqmZN53+PPEHbbqrWuB5ZxePup9wBjobzQfYuvcNj4M0/MWadz2+6SfjhlHi
REh4Te0wQ+q2M3dTww4JDqVKW6fsrY0zcyV+U84J5dSAYAilqwhgsmhI01RJzsnMX2ViORRDZazy
e31PonxvaRoKRML+ftNceer+MeoqFhhWadESwMsz7csnkDgNp5fWfZwCOsHUX9+PdZX+8vdtS9TV
xa6rQhvBjKx+A5rQYlbhgWDZ0Dt2laAOACCwy2G/VcrbinarK36o2Ngk1cDPKTq9FpqHdbzFwF4+
zfrgXcxrnQ5q81hH2YI2AwBOKujSMPS1Cndj9a5OhOmWYRoovPLfq3txRaBhNagcalFn6YEt5BEv
AeMTi+dLsD11O75XNu6J3wJa/5jXxYjLL7oYUdAsk03V46KAsjBAWacCXpo7RoZfInlGgweht578
ak6OSSjeChPnf84ket8F+0FaJqAzDS9p0WloeETTSylnqDTVNwLdKVtRI3z9+xTN2iGCgkKmfWp5
thtik8IoHGLCXVecwSOLQZfoDg3it5pXbhxrONrW61DgwZ9BLQjV/1J0NtcGWzQvlKA+1kEfSzUd
A0LRsNWww3BJgwz6RkmKv7lziz5gDB3OaGunXaN2G/rFeq2OMIOlpJp0I1IwQSBDEdS0tbv6xhjO
DOAJ1K5SaDqP3WRbeRDPkZdoR6F6rcy2VIe2tsrqVKch9IC6qefnxhs8Wbph4S78q+KN5Y7uQxKx
DhJ365V89RRczH5150cG6XSe1fxszehp4w00Jn5ebilhbo2yiiFtk6Lzkw7INsfO6QeyXyT6oz7c
f3/arkK4iaYytNktWMnqq9nUqQGDZKuwzngav7X7wqv33V1xABrqNrpfgLsQYT+CZ/2keUArCDcP
hr+2KddXq6GXP2M13ZE1TUobYp5BWTzAqMuWTuxC7sZnfrbpk3XNnwbH4u9Jr2JlxdKezWNiYtI8
UHxq47UXRGg/o+EyOiJxllfYtNvKr69eDBfjrp1Sa401A3qfbFlsfyEU5SflTroAdrjifrrZ5GFe
20REI5quavCmtMxVTW/u9HCWTCxkAy0KyI/crRwGEzL9J6xJgbs8FUC5/stZ/j3q6qEkaTJEStfh
Wx7YoYrs3AecBnW2flnXBKorW1JCVwM40VF4AK1Po2RtWapIAOVmvUrvdT09KHrul/N0jEPr0DLy
QujkFq3mhWb2pMbZISTFkQmgwCGkg66tFcItAPWuJBIg8AK+Bj/wnOjPNeyKFhddt4e6/mB9wJ7+
oxiqI7OyvSFmzxQvRlR60EBwUcpzW/lcJ/sUTOClrdX0g9Ms+v5S+Kw3n6ZxeCRDeyhGfIkiceu2
+RESto8EDeC/ABPgdEFnAOymLNi+aDdDqEKVzP/+tF/dD4wyakHuGVLJq4tOjYexHGqs09wdooYC
MIbOeOl9P8jVqtFFfk5XpwsYyKykqgpIVK/eGEzaUfLUxK8Fp6dS3qtIhRJ52/AjLDkzZ2Psa73i
i7HXOt44A5mWh5SdoYixhwD7PseBhtLCbotYee3qgdYeR22KIFcxVpPkMxSxWiuDxs5UOo0OYN6W
BKP++3iu85KLMdZeqBFswSI5M7z+Ug0d70h67ShBZd/31ugXff4wAa9gAloqh86BqZ6tprHDAUDR
1CMfdDvrCRynxGNH4gcjUuy0sNxKTKe+50et7U+D/ClbcVbYAEST2If6Exe9y1NrH8+Vq5Rvydg7
YflVgCqrjbYESDGNaseEr55hHhSga8C38Gc2+0UHlbS0CFTgtvuhvLG6pdBeBWwEpCgz30sN0DBI
SdcD8xXB4UkBpT4Q9YtfBoQJBmAG+pAtDjg7cEccY/xZVF9yNL0I+KBajx0Jgwq/scMXEYw1PY48
91VAoC3gT3SInADUtMuhlpYXNEK/JD92TX/HF+urSYV1RQGQLY90dwinX5zGe1VhftlOu7aBSiBp
YresH7sh95LRQ13HGeliwVX5ZcV9HSClIlV3uqw+JuDiRDy7k5XvmmryimF0W+BwjY46AjoeYUyg
AvrGqsELVQSRmv8o4uSnUWfHqJudgloeZ9XTWFun2sy+ZmE844kLdxDy2aUCJn3GkS59vmH4mAwJ
FMuIvqNysOD0MVWqo6BHRnEDg620H9TXyjSDLrT8PIP2apt/qSHfmxauz1gC8AWFncmCpCa7sZLI
SUX2M1PYuxE+1uTEtLNRQIg5In4xZeBUdgDBNHZe1w7RucOAaS4V4wk+0ACidHBp/NFHfgGR+iyy
Y3S/6fRsqPdZ86FBXJIA94RCC9zdnk3gkcwRvTOYlWnTs96dSZd5pRz8hiUBsOdO1SQA1Wc9xor2
LRg1otz3KF7wEFhdNLkgrxQCgTucelM+8lm6cR1BFHo+oCuxb6HbU56NEYpkvemJKQ94lu1DAVMS
BShQDT3jLAGuDsQu1U4y5RMIqk+zLnto3JdBqw/AcQFb04ErLAHUr3t4elPtSeta4HVmV1Y/5wYq
tHW8r8rB1cLxFY3AoKz3mgIcEJih8Ue/UNSg/+LPVb3PoxR1qxs4BQIZX3l59db3e3P4LAGXVz8V
QH/D6KyCkGR16Nykhlcy80ZUlt9W/E2SzFfAZMXF7Yfhs8wOY3EwE3WfAdAn9D3KPjsDisOqBq0E
s321cOpnQP83wuVGFFurqxiMl0mupnBTh8dY3bzW890wfqhRuFe7ZF+asLAiWJ5F+rs13CSBPYyc
bWH876vGlOuo5Cz3EjHV1b3ExNB26gAzNbPWA2aCerepJLTE41Us/WOI5Wq8eONlbTVSpNSgdt4m
0hlPwy/dAXfiln6iKLPjrsHc9lf7ApDwAOOjrYbftSfTH8OvXipzghJLOkeQ83QNwxnfkl3mJcRm
QzDet57mjKhQ7oDBVPqtG/HKJ/5j5FWC36CNAsuJhiPnbHB44VHoSkfx2sNs3ZHc15HpKptvpGuZ
7h+jrvJ5EWq6xvORna3HRXMv+i0g0cENlaKF+f9hY3WlEPvHeKvrWOR6Z4Soip5e3lRHR3933gXM
LfaGl/hbwJFlxb7ZSusyCC59vUZrHN/SysFOkL4JOG1XuanUQUGZ/8sP+Dvduti5/QQoVqSO0yne
ZwWUdhwGfYUlo646Z55szenvth9kG7tmzezNzYQItcR6FipaY2Nmz/RpI/Ysj4/vlnH5pBfzgnUm
kisTQwgY1e+aIAt6Ff1uwym9YZdtqdxeSX0vN8iadtuPPS6XPJ5Ptco8XkIguT8iPd2Y09ayraKM
FepEywmiTOPB0tNZ9HaQxADSBjhHswdsq9vU/98achVZpAp9dH3ExBTweVP1R56fNya1td9XEUQo
/cDjHhFkAUdYkGBLvPFG28Xuz2LfAQzsqDfU7W62AClbE1uFkJZkc8ha7A94CthjgwKZdf/9zLb2
xDpo9LnFe4YRqPVpRYOt5Hei/PH9GBuLp6+aFZMlQN2pECxmVIvk0WxCYK6f6+Yjnxr3+6GuLphh
gF1qEhOggNW7u+HZEIsKKocdLd2kRwVlVLeC0dUluxhjdWgBzINeq5D/dy9U2OIALH+BEYZXFoi6
PlDkZbC1EbbGXOZ9ESiEKhMAz0Gx0QHX7tvarvSvDAID36/eNelWyi+mtjq7bMoI8N0hnkfluFM6
5dWUPfo76WcctvspfNSzv8aSgRYRH+NBvHIdtkkxe5f6ljPq1ndcnehRVokic2M6zYC7ZcUMK7wt
DcmtJV0d6RpOb7UhsKSpSB1VSWDGBh5V8fD9kl7d+xcrujrBpsrSlOhkOkkCPvH81RZyR8RbPIMj
lW2kkN/P6B+22lmUKNC/x8Zs4CGb5icNdR0t2wiFW4Os6mm0NsMhCTUsGwMinN0R8pCASvj9qm0N
sjrGSlvAYqQR1jkswDidVMjaNY6W/PX9KMsm+sft+59vg6bkn4fKiCCtmTfKdKrQYJb8pZC3Vn0n
p40tcD0RvBhndXhlXGbwF16+i1f7LJAP2YG71RsNQLW73fZpvgYyvzjF2lrMp4rHUfRJxM+Ayz5B
yfohNPhiafKUaumDgg52WOI9Gr8aKX+XSdUszOzO1fm9KslPlSeuqmquqZ1k34MmAmdengQEtOnv
V39zWVZnHHjYJlf7gp9rf/bHozzkPoiExw4dwjEQt3Rj417DOv+xLKsDLwoWlwkkeU9T3aGs2YMH
hqlVOwrx37lObhiuiwGMnNzYuGOv1dopJwZQXBDG5Zq53gC9pcA6JbWWDRChn/d/SLuOJclxJPtF
NAMFAPJKETJDpBYXWpai1ppfv485u1MsFjuwNnPpQ6dZIQACDof7E81HcMh3oW6hb8W3mQ3NpWbH
n8RvgtUwOht4Omeza4NAJGxEg4hfy5KaQQ2Jdbq7/RVX35Qa4/pUA2RIL/8cIS1HLOpI0Ttx6Wto
DDAiuusGkLrj+Jj24TbJJGccks3tUb9aMn8d3dmwi6Pbtl7YlpwEV1XHey7CO7YsoaCUP9TQKonr
Yw8aIAhKffAwtSV52G6T2tilWm0DBb7Riuya6v3D1Gb3fZCwQcPScifrqhDyKXCbhfmsG0B7Pin2
ukg0fA0Bjd3we8kWu0EZIk+FzURwdSHrJGf0mUbgG4ef9chCFBdzhzTQ3RjKQ61Sp+93kSaDtHrN
auBo1B9jAPKx8aJ3v7xQeox9mOh2Rxek2Gg8FFFz9NvYVntqo6ppwr1JsPCiz73YUF6eGsjudSAX
2hIlNmMLZsA2QZe9jgpT8dNjSnXAdjRRYiIadxEruDJG6hARA72xzgFX0pJQSTuVF7pDoxfdnPLz
M39ot8Y7v7b/gcrrH99rETeyEho3HY3Qy5G3pHuv/O9wABVNcP2k/t4Uizwh9Cs5DctkalP5V283
SfTXpryFVBj6/ewoDg2iFZ3+PgsNg9vnZWQwfEkXZnYDM2FH1ZTxtkcltzPupdqFNzQXEIu+Uv0b
53bJfxo50O5QZZqmSTdwMmoemo/pJd/fD28qZgpL2q2+iezoUdorr6Kscq3FOv+Uy+dB4/WK2ivY
vh3Y6wkK69yPTm4OGqG7a1xI3oHeZ8rRYLYKs0ZgKeVc3wpC1xQRby3BInTlQx4bla8bV/Xi3ktv
AKvB8UM9Mbs/0ld/IzmlQw8TwjGBUVGOd7MtKt5Me+nWL1gEIClI1Y66cnAth9hRON2qQwCu67XO
w03V0a2rSMy8Pev14t/voGcsAkdjSBIwa+7U9kVxEQ1RaO2EdrDtAVJIrp5FdmIs/3qGMRt0ETV8
dywpN5TgmqueCduEbcGqu9HzHa+6DlLjFCUML3X/7NX9mwumXTJ5wHnqf5TozH7GIoDEkOLIyxJH
rS72XvFrqEqzqyAYE7N9S+VHaKSr9L4jm1DXjlpcPXSRAHG6/q6b/YJFdCn1wfUgaBtcjS8dg8zi
6TdXO5Sh+zho7h2JB5iB6XZvBPvOTzZhxLZghAPUKHqf/0Mq9O84ZyzCzqgCnNj7WoB/G/Yj8j4P
z2WXbmHutvMlvgOX124laGjKISi+ORwzia11DRpABVjFhtO2paheNZ23v07DDIy3eNAA3VdyKXOD
a7tpXkZbQdfoJ/zazc6mL/DNFptWq9O2uzXiImcaBsDqqyCBAIfe2TqBDrUyQsIYyEZFtSCRY+Ul
SkkSvkNKPiFplIEO70XuaKYD9iq/70b1qAZPpH5IwydP660i1qxy9CC7g/5n/Y1X59z9TqAWSYhk
Mqhwj0W6HZX4GMo7AzIJts/a7UC9u6T//p+c89lqLqIbRArSXhq74Nqrv/J852flQUnhcZG36UcF
BmFWJLsMibbHt4qE/y27KJdAsqlr+T5RStHGn8LKraVeHD1Ny1WW4XF/DfdlAs83E60bFtll40Qf
0bZ0Rkd3Q/jD2IGwKLl+2cyWYnHo4qHN65BPl43V2rINSruEpoNmZnttB5cjoaGTaK6Lo9XrQ9NS
XC5fdyvpTTrRqPYwpEUOQS3MEaoB2+D19gdfzVt+T3IJRK7UutGSGHT4ATeqX72nYS8Kn4LjssQz
QPuHVHEXQIj7PjinaI7+gl6Ak24AqrNqp4C81xtERMR2VavX5Gxqi2OKRp3bQelGvYSUfVdbtJiH
wVKL2qqC1KSo2psduoa3l3M1K5uNuTg+EPuKojzXpm/4r35A6VR74GV3t4dZE+6fY4HZIgWosox7
bWMAC9xv8CYiu6mKCRSj0/RHqOVMyWdhmKM1OomtQNhCML5o10xbeZZ85oEUZ14iG9cmfymMn3kv
enGLvt3i5odMnSZBfmRax+oz+lQ38O5KTe9jOn+dXZ+ru2rPdsnFexRm8qLtugg5qlwRogzTfaJC
NippLcXVAWiA9IWkmRxVcJdEJ4WPp0B5rIbCzmE67mv5Jxn7XVAGT7UffBN8bcEVx6bVmi03YDp6
yLVYvRg1Cg5KYYeQTPOSH7ILaErXb9vg3I/3Mn/hGZCHcOZ0/XfBT5hu0RuBmC2CE9RE45zg7rn6
rXQfanjGGcNWqS5uCFuCCKgxSB8PyXPUPLfqVjC24FAtzQwro4tDXiBG1TZE0civwYELtQNpQTwc
ySaz2XXaFJAG/PkfNhF/H+gl/LA3Rt/j00assm8gEdbZ5+3JcUHUX1oXqpJc+ynUdC/R5FGn5k6f
k10aPA/RT9nld5UaX+CNDT2BthkAXvUBPvLG90ave3toVAhKdxAiau5YR07oVZ9bH4J/dOex/B6Y
CEuuw1PNf1TSW5l9uOoetDYTHomWMcimno8blQACDFfIbERFDbhGuIHGEVRuB0RJlx7HAryG9A1F
IthspVCWelGjc1Z9i/TR1Ax8i+TUAgenfqqo/anH1j2lPqQlqocKiB1gV+GSnkC5EcwMkr7o/Uvv
HmIfzfPBsxrvue0jcG88szYepIHAe9O3Y9YcVTnfpFUFcUZBBVG0jxbB2TeioGOyalypAuhQBU0b
BgGe2rVzdUO1hyL4BmaRdfv7rqfusw20iNTw02JJZSCDgT77Lgxh2+C98k69JrpRmdBttMokAgq/
hA+yvy050ClgupisbYjpGsJS9hS8/j7GOlFkVdGZ8fXimkUSSqFz9a9kuVScMue2Zvgn2u6HRN4r
UI6GNbcZ5fqd2uJZ3YJlBUyV+i4xzQ4kCVStaO+Vj7dX6Esy9dZvWl4mESQoeY+UE7pv50SSIaRS
cwUhd2wuuloQaPop3znCDcNvlpRXyT2VpN3WMh7cGj9WCuTm3KQBHLh1z4wmR8aBymIalBSl9i6R
ob94+xf/Q2b4exUXt1PcFhpAcwhI3QGO9Jtxp+wrG/gx4EKg4inaQevb9vdoiwupGVyuQN8Xd70M
mGbT7Mu8vbbaZ5u1Tp60P5ouqk0N/vFEhVQiesCVSs9ooj7kLj8WOupClZocJUiXt4YKACEVFIXW
n+mGriqGQglw2osfqMSu0pK6DVAel4Fw7E5AC0xmK3DOAKbYRBdIsCTalLr9tWVmIy4uRNXHu3sw
sCSgsOwIEHkaBb+mq7ZBRjdDbUCUFppoeH+WYX0MkvygQ0kTCeG1iCDKnpATScjHmPu2Cx1SKc/s
DtbEXuzdyXjfmJDHu1Dt0MuQTasa+ZGGQI5mSX/WQKeTafeuaJ+ENg+ooULU8LEH+UtKVWBLyS4g
wyYuDBjC9wiQIOARIeVaNPfFTRxJMSkV2NlfczgUK023aQBPBjXifexjSJu2R44IWzZIFki+02DF
GtRMkNLra1vSwIdmVFHAYdQXRzbpB7fo5GlLljmUD2FSlXedmQQyuJeAiwy7HGSZblBNWh75UOwy
/1HKczNtjpy7lkcrp1bGXZN/KIEEPaTvY6vCM32w4/EniIakg7YmXKV61NK1GGXbRzq6ZpIrFyN+
U8m4NQoITDaBo+WdHYxvrBzvai+ysBCHHFJuRs83OtL7AOj1PgAzASLpjQGYc/ppRK8yPg1TFTNR
fFuBXgNODSSSR6iRvehqiw+emgVS6IjC3oZ6hxFCSFlTHUvm7/xCeSjSUwzw6sgeSj8y48jdcOrZ
sQRrLB0hKOGW4UJeL4DKJoR3Yj+1KDzlgni0sq60ahAX3PswAzzVuGugsZdVzWGA+FIWiKwNV0t2
84+0iFK5jpd81SGukgO0k30rAIRtYoe0eJIokM13j/+PYLWWzswHXcQCCNdLEhwHp1jgbmGfPUSg
t6Ja6Nv6Xe2kvc0/i3ondrBabZrOB16EBDSTogpoZtTDYdsRaeVGoi6EJSSYMXQ9EG2j2yAglr/0
DOQqaNhCvXYHe/tNEmp3IOKazJ0IackAJ5AWhcTcMUAHi3CbGFX2H+Qh85+6OMGKkTaG0uOnwtYI
IpaR06jFMcjzfVOhuqDrd8N0ViCqI7i2VnJ4tG4MCi6NYSBQL8Zlid4YPlKNS3rn7SaFNug6QpxN
OpRbEb9uJc+YD7XEF9ZJ0I6piilGDaQGGx9Zp0fu0GSyfA+k4j4jG8HkvmQZFnfCH0NOs5+lNmOX
heEI6V0A070BCPoSCPiuhGZi2F9jST1A/vuxUof8ELvG4xjxn0bX7sME/TcNYHC3QKbTwg3Jxeuq
OkH40+yAKtBSH1qEzX2eoZpfgAPw1unBJlADIKAg3EpMlvwamL5Ng3QHEyG7TCSz0aRu15DWSeLO
Vlt+Ji4zeU2sDo1qDxdTiPClhrnjAh3f6N8kgNXrErDI9ORPWl0Q552UynzSQFAc/6Qrmx7ADQkB
Qr/6AtNk7KIpj5D7M2EDAVPPDHfPXaCfAhmSVMrVqB6pAjn46FoFz3lqy0WPQCRZalltShnOnfEp
MPat+14axPKU0BpBd8+mbonXW5rbb8q82VIXbRSvRx2h0x6jCSeeeicKgpmrc0TveNfSH8BE2KPn
4UXCMzM0/ItOk73gu64ElD8+63Qdzj4rHjuodQx6cMUnu4SV9hK2itOOrQ01RYj3Rmddr16UNHgs
PYWaWsRtXS/2tKYQHUKq0w2+4Bet5at//CL1z19UsrSgOcPlJxH6UkKRR5f2vXGatouucGuC+tHW
2MhK6ugQhFC4ZPfUtdzQ3XSNe1RTaL/i8WEk6haPIdul/k8SeejECpDxKzWUP37n4uURFKNe1y1e
HlWK8Ic+uW94icWiADBEd++OeGHAkUP04Fkpn/wx6iI1IKxzywLNoms21JeWxs9QojZb4j30fi5I
PEVDLS64hKkBQISoSbDwFdskhRFDdGYReLsgFNq396ForMW9RozYLaTCC69d8y0qP71xOCkaPFRA
G7k90FqH5Y8FXFxkcUY0H27I4bXyniq4vrjKPeazcftiG0ikMH3ABjut+uYNR1ZEj7WunPOI2JQC
DDxA9rgZd7d/EZ829K3Iurg3MtLIVdFG4dUwPpUqOep4pQ4GjC0gZhm3e5WiDo9kqpIgoz5ZnGqe
qSbsEI+QhyN5+xFQesqyZ5nxk+yTu7QJt7kGFJUHXQpuQbXcqbz3BH0QqTgqkDGv1bvCyDYcBHJG
5H2HLoAV9qAy8vLcGrBo1/g59lSQ0cfNkJMPNyl/+RmYECBq8qZ2ABlxoBywqUf4ETKwQ5ODJxt3
alyf9OJB77KthNhWQ2Ad+uyf+cTNaiCFgcg5StUd8Zmthf7PNI90KNi2YLjm0Jk2wmeWG7/aFooW
fRJQMK9CBEiiBRtahM89EypXCZZ9CbvlEq17o0acmVzV5RyW0fwx3vyvBEMYWSO9FxfNVUG8/cqz
ZvG21rIBKRxu7sR9hT83Za1j6AfUBTIrS+EYCH+BkaV4cA7Vs2bo3bapjM+mBy8ilh0JGuNS79mk
eu1p9RBS+TlvIBY+JrXDaHCWdLzgk0KFofRoVrAlSDzsE5ColOiUocAroR7CyshK62tZvyj04/ZO
FoXur7/PJuf7PgcIF6eYX7JjfocTcyle6CbDY00yaQW+dmvWzmB38Bs4KLb8E4+B/weTZjowNw6U
srhBsOMKyIPhZ8g+LKzqe+pCM9eotxrYVIyEL2EZaVCEDmxJSUwqawNykfrM2D6ACkP5M1LGY1DX
x0q7QFRse3uN1p4N8/izFEimITIAPv24f0F1ZNypV39T2FD1tGuU+8z6ngDa8n572JWOwh+jLq4N
qmFFggSxXBqzgy6huwjy5+0hVnc2hRWbTriiU74IrCkfJb2dJkZSyG9y1UyzX7SMNv/dKItgWSCq
+IxglLABaJM1VtCpVjy83R5FWb2Pfk9GJ38mIW5ZISZTvLMgJG6FFaofKiodHTMc1zWI45chMjiy
SVDhZHJ/kmRj5yJOKxm1U0DqA+3JI8NRH6RjTfMdcZHanlJv2NEKeuUDnGZ0eOpkw7fIp4KbVPAZ
9EWe7jIe62TE/SaD6MogiM84g7SVyHNz9QUyW6BF3gj4OZe6aRg9BHvSLa3J80cpYelIURaHR5Hg
g0z/3l9nejbe4kz3cac1tZaXFw2gg1xRtgkuCj/JzYIauxw5VyptFbSKkhx+iTDzQHVlp3kdbqWf
4bCTayjmJ/7T0KTbLs9hd1nZvU+dQRW1Y1cP2ux3Tn+fhUCZ+QMlDPmZR7NtAYowIPSCxHP1C6OE
QqlhaOBfLoZoasVnRt7Ss94mZo4egV/X11AqBUu+ninNxlnEjEhSM1/2KXA5dm+n7xwmBI/cmdy/
ILHjeHZ60F7hGGzd/tKrJ2826vT32QL2GTxAujGi52y8DPw1HLLd2LW7Jr6/Pc7qh5qNs8g409jt
U3cYccJL/9J4YFa6/+V3WgTENoqavCh07dwXsplARzHRT9CheLw9D9F6LQJiWsGjKWYxPUvVIWAJ
eLEnSLLtiC5YL8GuW0ITtcSFAl8oaecch47GYMiNPyO329yezerV/furGIvopQy5lBIdwGVe+Q5P
967cT6ZJaGdJxyiKATDFBZkVzu1RBWu4xD1mBh6PQxTSc6E/atWPDEY5cfQUdorgRaVNUeqvKDab
3iKKRVQOszwDvKuuwRlw71K8TYtk72kfBpkIlHcM+moyq08hoKaVlB/U4COnjy1Knh1eA2MU/+y9
5NNgEcR9+xSA/L6AsVyW/ipbjlZXZlGeo9iJuND8hE7XS+fFDuq9Jxe0/xpZuctRtSukxKmbYjPA
h63jssOhoF9I3maAlFTDwkem8gdoAtj/3SIvwhaJyyjp84SeZfYgSeU2RRuj18tT5goga6Kduohb
MMvDBSA39KwEIyr28tFFBUdWCkF8nI7vrW+5CFSy0klhWAf0XEFhl8eDBdsQvCYpPK8A0yU5HGtG
wT5d42gwMts/i6DlRqEek8HQzmn1lDUQgYe9S0CdRnIPRnLN+5e2aw+Tx9ftTyea6iKShSoIxkFZ
0zOPiBUZuoXekBPTN9D0bQ0ykZkU7m+PKDqRi6gW+TUrZM/Vzg34N6EC75XA2A3liXTjy+2RVhOZ
fy8pX8rRBio61EpQ0nOYXkLjex70sBbS96Q4hGhA3B7r9qw4WUQ3TUp713dxo0YldQqJwqPHKLcw
WHrNQlUQa0RjKX/eoxnkZ9rKx71QQYKzhuc2HeC5nZb3PqRvb09rTc5nti35kimGSnSsBirW0FOI
ndHByWH9BmFVy+98i4znKHtQejhogQjR4Ql7e/Tbx/0vZYgmzT01MhBXYNFug7R2zsry2viqIC8R
7ZNFVOkz30CKgDtihChDqoSoncT7tob3CM+dSjG2t2d1Oz0BD/LPz1ejH4qOMC5CxjJT717L8vn2
AKJlW4SSMdT1JG2rKXzltpRoGx27Xit7wZYXLdsidOhwCUXiADD9WKhW1z1RXYLk1WAVimGmtQg6
IJrUImxUYTb0ftTBFbCCug6gwoOOVhwX7QVBHObL/gsKOBX6P9hrdYIXUOc5jS8DPgvFbKU6d6qy
SQvILgAfEFJRfiyY4lLroeOj0tR1hliMd12Jc91ExTaMvt/eHcIZLsJHAPPIWvcwDHhFVtx7VozM
y5c1SxvItksUZB7qPTPu80JQRFrDXs6DyRccYvYAkOUewseET7hgtE8AX7pASODiwhn7OrEhYOwj
WejqgPYRP4t45Gtwoj8GXyQpjcuCOClQnptclnoXKJjJacnOvnuw/HJUahMFciGiYQWH/atmNJty
Ykh5IenTWWyf1UiFqaS+u/09b+fV/OutNxsh88YxLAy8Gd3us5IT9KkK2ys/igjd+Mrf6eBccAiH
3h50zSfpj9VcxJhGLrichQjN06csr3l3NdiW8gN0YS1Qtxz9tYmsOj7S5yg0O8jaAe4vCNu3Uxf+
tdtmEy+IBMaWhkQigqcvg3EdRaW1la4BN2C8yQGWEOxfQcD7WpPZgMMYquCH+PTM/FMPR9tGJpbu
B5u8QC3eCN5uL7FgessidlaAoF2A03UuSWlC3NcqMwCl4HZbpi9D7x1BZhLspDWO2vyjLivYHQu9
buCIDLUB+9FusFlz6qVJABFSBBAnC/zaHKvSUmgHLoFkaiR2vPzb2H8PC1AL2tIcoWIoJcc86DYQ
F6eCL74m/v3HD1yErgTNj7DUeyQCUf5KlHeYK8JaNzmBlg951OEU+epGkQsnBzZSCgh8NEPHlx9j
iO+aeQjZ5yBzWPajU4+J9tEPgIwyGNsa5NRlUIn08Lf26NYGcKM/GNwT+xKukkY88TvLXVuimdIl
cr2BRp4VNulz0rlOV7Ct1EdvBLWrVFOciDF4g+MPhgpqaBBYKu3tER31qPgZ+5Wlw2ttKtn1EMst
/Ae11B0pb3d1v2PFPmbkHDcjdOsKOOhKliEPu6EINw0PEBrv0iqHBjCFSyqxDPSzdANghxbsXViM
aw1WomvOwSBvYf54aSAGXnD9rW/Hzq7kHjFBoyXehCHem80g2byodCtMSLDJCn+wyhgmcxXU9OIY
SdA44qtHY/KthfFiDfc1GgFzeXt/CyLjspQPj1nAKVtc6JMcJ74rpOg+b48gyJOX9XhtCPsednF4
lmrJLk9/JSNol+Sn0glu1PWZQI5ehmqRQr4ESmdxoaW+Vvhe0F+U9JG616QVoF7WXCGw7X8PsLi6
omZIjD7DALU9NlYlObr/JZo0YZJU2EBGm1G3vKvskB23se1vL6NoelPaMpteDBsDDUI2/UVnqV0O
MKYcA8EQ/3A5/57hIieG8luntyHGmK4TWbFVu98ZVmM3d+Fows4VDJ5YEExE01rcYHKRJUSdFjWH
zyvFtOrg8b9buCnCzxZOclnqQmKvv6gJoCPGUwbV3dsj/EMu9+91W5KQjBHtbo37Payk2n2zhfHr
RttoOwlmVrdHWs9Nfw+0eN/2o9EWfPpAAX+DdGWY/jKEnQDRPmfKnwtmpApLuIvZ5G+GbNpxa/aw
wgKkELJn+yLGfgDS+/kRBgiCupJo/zH1z5HHnEgomWHkzkr3Hd3Qxqr3kypZZZPiidilJW5mCjbg
komkwzFSiqZzlZYQPtMrKxzub3+0L+njvwtZv7/a4ujWbZFR+OZ1Fw6Qqdu0O9bttPqjaKBbw4L+
Jc509N9DuNb73oM2csT6L4tLH2yRNMBtFUh3Xf4i+YdW/6yGH24mwRTz0mmfrIOPAU9PYXTXwYli
VNOTAmhRUY47f4BKvgoEMYFYgSKy81rbiDIBvIYznWhAHv/5pTzIdPJiCrY8/ijDi25cerwkbq/b
6rGaD7I4uQzgsIRSbIdYAykDWvZyfym15KFK4bYJ0Gvvfgk911T0/Fzts89HXjxz8Z1UN5umFzcg
w578am9oP0APBo9rOxnW6coLxQ0PL3GcidImcFzGp8IDZngU83VXO9q/f81fukodB3dFYd50LCKo
mfg2lFJhgm1OwvAAvNWH0gRVBeV8+/YHWDsa83EX0SasWq61UyAwSnL0YHrcuYKjsfqJDcWAEiVc
pBRtmRx4Tesbg8fpRYFnNHRfLQUK5UnOoaNCQMAB9DZUlFPJiNNKon766rrOB1+cS+SDuO9Tl15G
FZCFj1yVLLl9ijrAn6HHKwPDADFy04eH9hjfFxzCe0oJv0zIM7dCgRFtbbG5DAkb+CUYVPkyU5xd
U3qVylrrQwwqhgdhnipnX61+8SE5R9XQmUNXMVvO2/FO5sCi6MPQbuDcrdgjupjQyQigE+yD7NSN
tDJhjIOazDv17ttwy9yD3J4q95RonwX7OcrHAkYXNRAwaXgusqdybE1F+tRAEIyCFsro3yi5VOwu
LoB1hxtyMTrEkD8hW+xmlZPJykM8dpavJm+kbQCU0srjUDXbflCeaJ2hahe8lvHVoO9tdibkm2a0
T/EQ231ELdyRwI/md1V0j7lafp4cWukHKDKQA4BeO1gvTJedpHjPg+8V6zexF1t1KZlEi6wCIr5p
/qF6lzwC+hTCCV5AkXfXTwGaMkkEBXhgTUmOBxp5Y8qLlClmGFf22OHMtr9KcCpSgDxjIKBwVoyA
g94ATCgw+1p2UMpDAmcF5sOeXgHg9tWHbTdvoO2JAposfYTZp8GREal4VMByvGhQnenAlgm/ScDL
u2GCJw1Ezlt0h/DLs2ungg+f3qXpL9UFvhU/1B8e/RGEnjCwdLwfWNOboZo50QiNaaU20WInDKZz
6Xd3uFaAuVacOV4A8eUA0ExHbQXnbu0NzRWmwuZqiuFLha6qqocYwhvDRfWdokAY9QGUQg8HtTZX
EERWy02cwdpCY5QTvszLC1UHZphgrH7jbvt9+9hAHcBMN8kW+svK9+haQ3zDvw9/dpBZE2UUa/fU
fPDp1M1OVWg0cGqqMXi7gUNUQzf5k2yG9uTq3QOV1KDX3p+jjShyruZQ83EXoaVkTc29BuPinho3
3q6+qK9oJE5SKzUQWtBJGOw+teEycxBxm9fYXYCccKaikYWjuawfKLlP+1GFNxfoOy/ESe0WIOjv
xV65w8t5J9SQnZA6y+xmPtwiXeR5N3ZDPDIEDdCMtOwdCm5WIBubaPjhs2OjoQGZbrT47fbl9FWm
vDXuIlk0mqbyO4CAMM3eniSZZHiewcmjdwDU30rggorykdUQPVvYxWZqOrlsghELO5lqTCN6Tgd3
FiRjFsQ6PjWhwcHa03m+tItdpDSaC04QYRel42YxtGZCQPjsLoawJrwaEGZTW7z84IlRDVzH1NoN
u6ePjaNY4ffCAqoQWeWhw6JG7/IpEhLxVxOA+RQXiSRrWh3+35jiGD43TWa6BNrg0tZAQFf6pxFW
7iobHF0eBe/O1cufQ3QQ5C+KxENZrC0bO0IleWAXLkNw3uwBubEgC+KoD24LwqHVvwAGZfH3QVSL
Xj+fs5EXa51mcYCTotBL6D8AzrfnYEXk2qlAqUpnlzxGRb79oBpoW6iJ+8hEBAdn9cDOxl8sea+E
AIOjxIjXqruFkvAhP3bw+KlPQrmr1V01G2mRwI9tNxpB0yL0vwUhnnR8EzjBMwnN1uo2g106PWrU
iS3WPp/+4b9iw2zgRf4uh1w1hrQDzSSEUQdekaF/qWH0BW6KHWfMjD1R7WSt/j/bTktbIQTiPGAo
7l3a4q0I4PrYw8eR4MaPkTMQw5JhWJozQUlq9Xb7PU11kaDrpa5mXoMvmbC3GFz6BqorQSzsMoiG
WUZ4kqmBP/YM749J/K449IhEuxEe3jU1pwwG+vU8FAv2T//uja+4TIndsAN1uMS4k2ZXhkLUNtlO
9D+Quumz+LmzGm1nq7kI79yFWn6mYjUN/3nUHyLgH4sCSsQPgvMnmtYi8jQKtOvhzzRc3JO8UW3v
wO56yzWnVex2Iqrxak1lvjEX0aYF0dWD/hYUqQ/cRN669S8kN9UPBsmJYiPtx0dk/v/lDBcRpiuJ
7KoBxpzqOPW+sIL7YAuFPxM+q0InMdHJWwQZ8JndYIyxnOFeP8i7fxXfxATNVQzGfCEXMcWQ/m+c
VH8e8XYI8VAposTJKANEYYQQUGyzoTu28IQN1dfbS7raFJqNvvQhYlRuicQR0ZLYJBZ8D3cxVCm+
BcfgAZbtmLW7k06oP5MEgVwHXurJE/yE1ezn9/FY+pS4cZwQZcSFaYylqdbPcr+7PcdVPOx8jtPB
mSXrnkaqhDSYY/tG34rebrbhRrlC6BP5FRLmu+YKdoatPCS1YMN+dTluRJovWOFs5BwCeVowrW5v
5CjRpcDmAZ1+JFMn4RfYBJhvZrZlO1lJWkkb2CNoicDimBL70JLuqfTke6WCLHqQwj680Y5pouy7
orCSWnFR0zAE2KPVPQ9bTq5RmEDSrw7d7PdSVjdSF3vs4qWy0zc5iHqHyBgsqQtNefI2Kh4YJE4E
32f1HpiNugiQ4D35Hg0a2H3DhKBj+I+CmNwe0WtGAjzYwEvAKccRjLq672ajLsJlr5G8d5Vwyowe
dF0yq+TVK9RN0T4Qnh2n7ptcoBZWA49SU8cYAaVI/M5WoJ8r+CXTi+KvXTL7JYtQ2qhdW7hNivto
wO0jA3pen3LAPH0fIjGaYtEBCI72BCa3JcWpqY1eA0RpIliQ1Wtq9isWwZXIfpG6ZYRfMT4ilYTG
CbdCBSzZWBFNWLT0i9DqM0a9kdYDLmCQd3/IG8joHPJv33tLtlKw4iNTmDKKhlxEWSpXNIZ8OGYn
//Tx2mn0wFGDh2RAdYQ+GCnbDdA6QLyHX5Zn1UHzNMA1jHSdYO5fwkj//LHZErZoxKyA6zS87bX2
Gbavtg4rtEYaoNiNE90rQE3m2lgeWuVb2tUgyUJM6ghV+jI6t80v3/dMg5/T5tJApT5uLjJ0aVTy
1nb8rHc/jeFb6YGPFvFNXD7I7ns8PEsSimkG2QdQAK/IlQ2h6aKJXaWdWRD41GqXQD7T7JoPbx5/
hqSWyeotkY5EUo9kgOcY+6ZDG85Nc8hN6zYWhg0/grYzNdgpwpY6hXLzr7J4YWAl1h782rQtIJF1
s0/HXZHcZ4AP+nAb65UnqRXg9NffWv/esuA8/hnYeas0KZEROHyvs4lXP1OInTYxnHuyq9F+A9N+
n7sAQiFBkBOn635o8h1PDnHzfvsEr0lfQ/rz/+ImI4sbpi3dqtTQvL8kYHYkPd006oCaZsTMXq9i
2MTXB6gdOTEKzpaeD599eAqgQFLle0MHfDz8MbmXtTJ8fwiBDdBjyB/lGF67VNonaGUi9urAYfAC
7uHFnhfatUVR6/YcVm/JWdX6q/Q0i/29H5LEiyQN8C3pMtqwkjoFBwn8bNgR6Sb4h8fw0IL5nwgG
XjuZ83H/h7Q3W24cV7pGnwgRJEhwuOWgyZJlebZvGGW7iiQ4zwSe/l+sc74uFa0txu592+6oFEAg
M5G5cq2ZMwAYXgq7ZrBbQ2kRRep8WPg8078wv3LnFmZ3Py1AdZ2GkKjMlMKPktLhhtipxsvAQSil
bHWQCizs5fS9r1ico3sqoy8LQ8VeNv5EylatLa/dsbW+UpCI04VrMP38a8Zmt4BXeJqlkamDmpS4
SvU1KilouySAKNpNUysbGQHfYy4+9y9FrbNdnc+MQl4ubIfa0O+YJddxXYGhqyAfrA0wB1tCfj79
WevCE6jAS4OgUljUCaIpAETNEqPLwvedY00YK8Wgaho2IMPUnIKGjzGuCz1aj3SXqphgVpSFWHmx
SHi++FnI1sNq6MdQ1wE3HMGBmnot2qneFL8Uj25Cj5oLR2ppjfPo3EVZY2WoA1TQ1dQrF1z1ILnS
t800rxmrO8wnLVi8WGC3p2k16MlCS2FOZqTrRkyJyacC+3SI+ar9UO9BdP3/E+UgZ96mbrSvbuS/
KD+cG55tbsekhLjmqN/p8VYdf4n4o/t3Sde5kdmGUi3u9UjHFa01CFXaxZ5AhDvVW5cZIXQ9610E
3JTRVNsgCW5IXZZw5QzUcNT7N77ibJtn/o8rA1c7EOzg2R6s7RV0EVwDDKXVFjzS3mIeNDmDb87i
zNrMF4Zhh+kGDbd20N66DrqBhuZaKVA4qvDwwNiy/NbMi5+JWW00UMddX+vFQwydUdBj2dDU+E2f
dRZirJqxrkpL86hZmdfzZENU6YOQ36Vh6Nl5cUrJr+sWLzZM7D8m59NvRtBK9Kl6/a4I0QQuyps2
gvpyY2yKlCtYNdL8tFX2im2tyw50sSJbc16vWp4i7ZcuAV7PKkAdx5aoXC+GvbMfNvPajLYiyJTM
PFYjKNa0ymNRt5BrXgwMZyamKHW23TbPQnCxk/EYICsRtuYWWFmX8xXQg2l8W2nPabS9vt/To+nb
8TozOQWNM5MD2IUwBQeTUbfL5KvV7bp2QQ3q0jvl/ItOG3tmIrdMqIRnrXk0q/GmU9B9C8l6YGJv
aEtjWxerI+e2Zm/EAf3cHDre+l0JdT8Vzy5A+O8URWvdsqp3QwUBSoN4Vi3XCRCWozp6iQUm2rhc
p6r+QyDjxPQfpk7M+kFXhhuDBT7pks31Pb+IKjn/lTN/ycFXaVkpNl03Xsu6esp6FPm1Xl9jEqVy
ZAgGkDa5l+OwYqV8VYPDaINyqj1y7asaf3ENaRd5UzS6w8X9EHjqs9R0MIiz4Okmj3rtbMw8Lngp
m8S2hX5nQDQ3FIgjIBiEarszUOXAuoWTeLFAeb4rM7/KIslCHYiKu3Rr/OKP4zbcmW61H1b1j3QD
QsrlisJ0n64tcOZbI6uPcxIhbvXlKRTZljQvSaL8MpMAyjblDigXQh8KEayw6K3dDwv7e/3u2fOX
pSVGKFdD+f5OMyKXYcBEgQBBWuf/o5mZ40qjkBuGmZtHjMms1cZ0IWQOVsClhOe68wIt29/X3ALL
paGKEMqAHERsbeSqtuXQch1DHttAXaR6HJMlMqPLO4jutkoxjkbZ7IRCjZvbddeZxyh574eV2geA
wCwRMCwZmZ1Lg/VhoyQBamzZT9X8LALbNcbn6y7h8ub9WcjsJFYgIMMojmZAs/xe4xlgxOo2rl2p
nnTS7Wsj3rZySY34sl/+x+YcrEpFkxBpGcaxiDLPJvaaqdrW4OAdw8z59eUtbOGcOT/LBSdC781j
ln/y+DHrXqKlJ/0URb7f5T+rmR0/MCjohUURZRpJQDnXekm7xGi1tIpZrDTUigWlivw6kSYGCd4b
tXKrbGnaeemzTAs9C5dG2dqotTF8Fox2NEW71nhwiHAY0Edxrn+Wi+QrgOP83/0xphWf2dKtMsg0
C5umnND65nclNIDiQ1E57EXv/eJdHLjXbsi7vc59gJg3XYRKjSsUh8MhQ0dyEbKytPjZhR4yi3K9
jdAwUkJfNQGbqTQ8QiM3sAruDibGLMykemZp7eH94/agTQbX5Nay6tpRIL3mEMz9OlYVLdTZLxdb
znZq5gRUCSF7DF+jCghoetbdiuxltE6AFK0abQTf0pikPqLJSoGrS8sQnPv8Ja/QrQiHZBcZOWaP
uwW/vrRXM58BkmjesWIAA5Ri3UQJtJoxeCVs6ZFuQQxiwZI5AQnOjglYZKNByXXjmKIN2mfekO87
ZOVZni8kwBchEWcHcs5Sr4VcM0wbBxLqY18ZtMcqr9gLwKMmQuolcNaCy5gz1qetnXU9uIGP1Kx8
iSmisEtX12/YdCy+eSULuGjDtgCzm+PrYnMkVG3RuY4SaGsZOea1U4cN73WZg0xM3BphtHAqLqdR
Zyanj3n2scJYSRO9T6c2qLGrH9kGag4uW2egusM+llAEbhYux29Mw7VVzm6tDGNexC1MgveC7tr9
xM1PnXRvrZNNhSmIHk9kFM4/u1V86F9iV/7ucrc/cWUsL0C7O/aKzfWNvxhQz3Zhdl9JUFmiiVQ0
KTNwffD21ux/jYn02sAC0yB5MpJ0FQXj+rrVixHizOrsSpqN7FjHBfIR+2mUIGLNHrJ/o0mL0/TP
mfqNpDr7wGk4KMM47XZDT8Q6NeKlEws8A9MHu/JB56PPURB1WVwCygeRRcy3qV6XDMDBfkVjOhG0
L936izWOsxXNYndI9dbQKqxIX9fb1FNfbNc88FuK0woi2Ouf6GL7/nz7ZlF8EgkS7QhjXbGmrMMw
4TZLdfi03Gut1yZ7DZr7vgK8e8wW1nnR35wtc/r72YcrjCCH3iYs22gkNxZmOruFQtzS5f/dgDkz
0VNbFPpkYhSgrAGRa46aEUDePwPlRXYV6CrRF+aRa8ncEai01tFuGB6qbOH8XAwYZyud+aAuH3S1
mXwQsMUuxkY2AaKyhPxMqPXb699zaVNnvkfQqIhyDjSCLFGSGSCzUy5VwZZWM/MldauAtDLHrSbQ
iAGqY1XqrwTAc5BfL5yQy2nG2cbNHIjdpQNtp7tde/VeiHfIqm1A7PGkfdh+zRwNUB3ldvhaxjxd
9lwAZYO6zYBA3+xWyCTRaKyryNBVAC1NZ8LAK6Bbvv6xlqzMbkCmC5n1chRHE1OtrB8xDdB7MbRE
/jczs7SWCQuN0AaLAcE9NGQosBpQu1z4VpcP3p8dm53xsMzCzBwbwJ2BE4Wuspcpz9eXcdkL/7Ew
O9oSqslhRAFGsXsVmm2tW09MmixycwNU67xYuEmXky9U4/7vDMzOeQZa4LZOe4Al18PzlHy1uylS
hy7fLU8wTif5e4j5Y2x20lW17S0Q2+ModNDQgVwNTRLwb2OCqSZuWMJdtKYv4iUM48JXm9NNJpom
xpG2gE9VX3r2TI2lR+JlZ/HPuqxZtcUO0aQHBSowkskuHW5LIwCj0gfYohaO35KdWcyM0YeGzkcq
j4OdeknxEpTjjhrHQF9C+yzt2Mwz5KOQxM6B/eiKzu1QHK3l6/VzvmRh+vtZ0EpZG5llAnSwSoEk
siF/2i+hcheu0rw1xuqu0MIe2MAsxAAX98YacgFZ79XDIdeW8EFL65l5horllZJEuEcN1BUx3xmA
Pv9/27GZZ+iNtoIoSw48Dmg6rZ/ZIip+wVFbM1cA8cxa0+MCHz371Q93TQIJpeHX9UVcRIPYf/zN
vLukj4FWCAUfRV+DPLmEIoAjEoevkrX1UG1rp6v98n1ZcPo/ZID/XNF5iwmUDnVfaQM/hWP3o4iB
Pm+go6iNTk11FwnTk2kmLxYfXcsynVos3dyFvZ0zLzao649WgOhUg3sCDR4NrStM/P1vMXDOtBio
UdsIA/41F3ddfIgC4tjaUjK9tJSZbzCgH11pHNioXkQoVkK5ialeHv6rMu+fg2LPHETRhBqqVDju
3W+wWYkRR5gDAPb6gVxwqXNp6FZreh0SscZRAV9cAXr8WLpgrMds77DwYl6yNPMQxpCm4LyExyv0
xwDsLV0PCQOoxkGPa2FNF7+QbSKltADZBaj2b9/apWFPW1AVH21xm2K2RQeUrB0XsUgX/euZmZm/
CCI8qepA4ScISZ20VxQBtinu8X2xTlwbTzkg9UM32rGllOWiqz2zO8sizLxFwyZGEhZNwksgJ2Yl
AW5s3Mblj94Gxgwjs6S/UcYXU9ZeXz6p+g14Bf5NLP7zK+ZJRR1Waj4QE5sMeW8L/MAVwS9JRwf6
5v/b97To398TyD46hMB/HA11V6idp8gXxrUFI/r0ub4lZ2cLmt1r3nBWBLIyjkYw+MPITOjBmJUn
G/AJDdDzCYhRotNivMnO1tZEtQI3S6uHxoi2VRJ6RmDfNEOPJtOXgHI3t3tXCXPMsOoexwlvuxdi
2wgoOaQbK6ePPlmnuaW517JPJckxpJN7VN1l5i1Tf44kdyVvf9hoGhuG5VFpKQ4r6oOlEUwFC/se
0meARkItolMzzVHagLthxjLHVozNv3AQZ9sy80OBBTo6FNcg32J+Wtx4UokFHV7TL+LH64YuJsdn
hqZbfZYRRUZhJLrW8lM1WMC11IcRiM7OhEBqwXciYV6fjV4KdaDrZhechTVzS0lvjxWYu/Buqo5j
cqrUW4yGXzehmxd939naZh6piWlBow6uoiHBba5Np8lqdrXR3lhd4DC045m0Vy2ePKkaOWluPpRJ
46KB+QFCVpfpAM3uIK/g9RDxtsJ81aOr2ZRk3UO4m7eJG45Atkm13tQ4geABO4RxfmOF9i9zKPdD
l+yqRnMSTRwCDBRoTf6sjBgzpIovKN451VPe9/sSpApBG27VVH0sGZqKFkaFE8xVJNFGjZ+SSekS
w/NBMdwIUq6qdgC9GRIYwt0xFyda3lG+VqutiD8VoTl98EOtcZGMwYtIuOkCMHFA+FbgrAeoo/sh
5jTQa3cYp1tGQ1dPMd/EsvsC5MPDkO2pkC7NGIT9xk3TYD6IJF4gwU6Q4wkN7XbfDjAiISSK5ZH9
wVW0bCDKBom2OrZPGbFXAdedWLxhqMEzbfWmUMyVSCAFqJEnPevhpwryMhDL6cIaEqrtNmPRKm2S
J3NIT3kNsQQdQrVl9yLN2jcCsgGbFga+Oky2D+G2t240LYGDDwFF1m5axOhWa6HDBCFbsJKCSMiB
Rg+kA5RDBZqSsW7dGDJMSRutNPLaNNqa02yjJA9jHe+kYjtNGvr1ABXvIQa3QOE1HFy4GMfoR6i/
Me1FcHPV2ncZvVdAcpDXP40u8jiPHK2MHdycNWiXHY3YGzU33SLTPZAt+JRsZNU6XJ4CHHAy5ncM
vF11pG3MFM+NWBn22ZC96sroRlTZlaLXnAFKxJaSOTrtfRkm2wbkASPUZXNMLo4N1GwOaQMm1MKX
JdlMXkgq+7h9byBHB8aEFPRdKtknVuShiycB6MhOeoip0ide7nTzDuoGqrwxwlMcHojyWeV0x4Nt
lvC1Hn2WQ+PEIbS65GOabkqC1Xc/8eJzuva5bAChuQktACVT5kH6SgYPnO3aIEQL6s1WPvvGx2SI
E6Naa9ATE68J2A2A5tTB7pX7cXlo4udY3EvqKtptVL3qcmcVP4Xti2JF9NEfxy9Ip6xBw3ow7RtA
FDxSNKsx8HN7bekD6ESTNR13fe3HwxsTn2D2BS/zK/xt1fyQVbGXEdJA7amDFFdP7/L01ARrxdwq
oBCSLXWq5CVujskApWX9sWdylQHt3VqQ/S70reDQsR1UQL3uLb2411nsGOmHxiDVQRInrjtUCFLP
ar4IQFI0eR7IscSMEIFKBUeCE1Slo/eP4wBQuZZuhuiJQrilRRuxsMhqLCFPMNZ+Sk4yjF4rsE/g
K4ZVjwz8Abh8pYE2WvYcjC1GDAq/aEEvl1qu7O4T5VVN2C4fAq8Q0os1P8P/g+FOqmEqe/SC+tSG
6FP1mW+U1CWQEs5vJDPeQb7gVuiudlGMMtHgRNFrmJ5MsdWC0gUCd10mlT+o8q2PTpV4APE7Dml+
FIZ6SJV3DjY2wfgjDcyvGATQXG+gbg+xlUH3x1p4MdyQZf3slf4GZCJeZltQCnqztVsjy08gxoc4
DdBqwwgx3HKTMJxRU8MsN7lvVczI58xjBio9Omrfct1qmqNDbjJEaToaPlqBenFcegq3PUP7BaFm
YILBr5/YPsvFpE1obdDX94oOCnFJtQrQCg/yAhGReWZTeXFWbwLR+lpUQJMIFHx17FbMXEvQFXea
uhoh9lFmtSMsMFTmw4Mwky3nyOHwGPLYqK7BRL2rhl8i2ZPkw4AI6dir71EHXpi83nd6uglUvuvg
eeqKbvuKHwKu3avRcErpWmLqiapfAaNoicLlpsN9Y8OrpuZbAypOCVnmOI9PhX4QUt3WefguAuab
TXDbEHrXJWwv+k0v2MlUIIQH3dUSUz597KtF7I6V/FQacMSUp0im+cTRt87T50ZHuCoIWtDaPjCk
yw044DJeV5UJykZQCdZLBIyXXtDAQgP8YlhMtVR9liekem4atUr5KX5WILi3MVwIVK7KG+htfFZb
jHTs7Dd1Iee+kCT8ZXOWJAhBtbrFfNnJKNoNKAM9ARFQM36+nidcyBL+sjLLEhLL6tMRb5pjoz6q
wdpU0w2rQ3RoFuxcKgb8ZWj2ckktjqclhmxOdWMeQxDKI6V1OlB0lB1Y/YaXSAKwCOxgzvUNXSq5
Lu3l7PkyUA18C2ZoHQtQc8CL+nr1FlStf30vL4Hfz9fIZv37JCppl0wFDyP1ml/lNvP5A+Zwqaud
ontjE0ZOtDDicOEB8ZfFWRU06dsqIW1qHUs5OlLfB6V0OBvWQQmmGWMd1Av8LhfegX/Zmz2LIlr2
XV7huLSYfG9NECfJ0/VNpN+alHg8q5ROHGeM6fq3IXRitVQJ0MqH3y8TeoeQApHKvDyK2vTa/BUy
3xANth5VUA+perrtCPWqpgNMBhTmWvZkgGcmgII8SzAIZv9sWP8zacKFF8q3d/jsR85eKLGmKUqi
9PykaIonlWpfyMDVDWOXs3hnIUG4vinftn1mbjrfZ++UmEZlZbToExtIrUxM59jpgreh355CMxMz
d0MawM6phnq61WO+qlE+iPZKSolRK4mQWu6oXe9kTTHwhuZc3GWeMmiHzoSoRyucCMp2am6t01i9
z7qPGF+tP5C4g5YRImMICam8cWOknJX86O11aYCuM/x1fY++O+nZCmaubNR7Uoqw4Sfr0PlgqPHz
Y7bW7nUPBeJt6pdre5t8XLf5zXvOTM6cmgJIpCYHXPh6zH2OoN2lmBUHeV5JV9ct/UYb/FUqmJma
uzDeynzocQT0dbtF9r9JMW4SbZTNf08K+bel+eS7rhKaxFPrBll+9yz3qVe45Y0O+oL6VlmhTLco
/rv06eaj7gwKbGNU4TrxrcAAxN5eVeu82Bge7jVYIeQBrFno73wsUcN8x7HP1jrzZ3bTgrXLAnxF
ZwpeZ4oTqGi+WOEBDAfrYlyZeGCV4YcWA5mdRm+jlmHC/EWvKV62H4oA22OavqNOpHilWvgVX6hP
fItbs583qw+NocrDKKiBc8EAFwPRtJpE0E9cXz9bC97lN1PemXcZSEzqrscH5wqKAniP8eJ+wcLl
iwLabmZSm1rzgVRJInBqyk4A6M3e1KL+NEMGYrhqpebNNHai3JWdrbsiMiofRb4PWskHmYcffVnf
lpU4idaEiHDQ7keWbKjxy6BfPIMiZCC9XjlZYbXqCHuvmwA1rCL1QGR5MixyEgDSU8XyA6T9UdPc
YXpnn2IEtyFPFZ52iRy9KkLXup3GAM0sdXMZeEM65eca+WE2/BioLzL5eX03vgXt31/1z2bMDt1o
1LaMS1AwtcZnlJEDocqXokQrbrOtomU3qrmkfHb5C/+xODtHsUGCcTQotr8BD15zx/MFIMrlg/rH
wPQDzo5QbaZ6ZYo+xqCSBJniTzN8iJY4s5ZsTH8/szH2gISkOZwEqZX7CPSV0J3aQNnAuf51vmdx
s88zneUzOwMANXVGB3FqO6e0Hf1UbofbcNcQJFgrtqt3yyKq3yEBM5uz2MV1GueZjg+kpa6xg1B1
cSAuFP18a0Ok2y563P+QZf35YLPIlaI4RwMOgxlcrk/AA/aursD14BbhdiI5la7mggekQM3DDxof
2AQ/zJ1FZOjSwZxFtcgShh73XXWMGhsls4++T7ZURNk2i6y7wba2EQ0Oih48RC1/iwN91aMyi1Hr
9kYLrG3dpduhNaECC9psO1jZsVgFqA3WI5iSAr6xoSzLoBcWpIXDlB8DkGZIB0GDOKKgjdn8xu3B
eKA35L5vBj/nKMWozZ5z4ppB6gFD4ymQJpayXGm58VzbYMtPsoVCrXY58frnS8xhhlVa6UEbZfqR
amD0UMebPgE0r+zuBgvFu+q1ozUWjKeEURxCdld0SHuTYzsmYGj6WbQKsK3VJjGDFcUWldaPor/X
yGnAk51B5dkS7xq7g9SJCwrzX9QqHJEhclnRh0G7dZ4Nt3o9gUHs4l1rlR9ZQe9qAp5biWT6+r26
GAJME/RvGiQetd86wmfXSpRCH0CbEZ5sWUI+wXjWoBWvU+kKaJ5eN3U5WTqzNbvCpgwJ6nsYJRmj
dBf2/TZqFD8Z7Pt6TFYKtNZRQnL78SlpjYVV0oUTPYd05lUYwZeX1rEtTx3NnZY+ddqjVUD1T098
kf0qxacx5N4oIs+WnwSVVSjAOlmGUmfWoOaFQmf0g+PUqlnoQOP4SYDO0c3kc2EtMZssBKLfXuns
kzQxeP0t2ljHwBq3TfcZtmwTo0OuoXButm9Jvrr+XZb2ZhaGSk55DB1aTPiAWzqHyBxkZK9b+E4s
9Lcj/Q3cPF+SmqtDMGJJssowRXs/MGML5hjcoI8ciVPWvZUS9HfxbZN8UZS04r6H4ih3onFcDS2D
KNCrkmcgvgYXY9s76qT1HQRbAgVU//pPvXgf6J97PwtnEYaC0FKp+ClhaNsREFpYR0rwhM2thSf1
5eiCqTCmGZhXt7+h47suwli3Ik5KA3ZJKaHsMRyaErpwHNGsUlaW/gkFb7eoycoU5kNVLaG1Lr6X
z37B7EIiSlP0eJDyRKAWLhRg5KMBnLQaJDBk90T/+8bedAzO7M3iqZKoQq0BtDwaFKTSOMiYKTkZ
hK4U9atSXoayOlV1t5BHX/TkZ0ZnMTVmpDfRHNCPJL5vAapRq25P9Bp3t9sw8FcVSrgRablg9Xtl
bbbWWQyVlZpZep6Ep8yEcDD9sES5CsBNVWQxtJ3lmvXljUruNIh3WeL++iFe+K7z4KUJBjbj6Uar
uCMNc1pVOCbaPND09JByLlyZ6Up8ewP/2eC5b63UTtIGc9RHNCwg/AlhSqZ41fh1fU2/8SfXzNC/
E8AylkOeaSiqxXLD1I8eI84SoqJBkTsaB4kGWnEqOH2EuaHQ/ssH2xEQySQgo0Lzq5V3VRw7vf3D
qpA/wo+QxPCZBW5Dc19poVeorxMcXkkfRP2UYSBZMdCmim91nbh6VDtZ+GCBIQiCNRoSAEkjR5j4
R+rMs4wBLYTYNcPPvrBea+MDEcOtkKbaxkdpxWulRwanj3dWnu+pdggMoMlq1c2qu956HpO97BR3
bDYJAOkRAEQiea3bd7MGPbb6Ebco/ROnT3o3M1d9uGtzkKGOaCRFoCDQ+UrRLczJowWiW2jKVfcQ
YMVLkagnU+MPPFZ93lMMigUY9xBrFUqzWjyCUrZbx40Orte2hTzXiDW98CqInSQxloI+m77Lte82
Cy81q3nJJJCHVqTsWUU2Kdd3IJtxavM9TEI/APF2UIdbTWkfdLMZJqFDR4QETh+VDmiNgujH4UHt
ZSbxcvIYI3z3yTuL+1tdNDuM36xKDmZ1aficgMXWbLeGtJyqTDeZnq57Vj70FKQFJs3RR2WrwXhj
431lBztG7AdS3hGirYrc8FKbOyKnfgdWDdSPdkyJ14J2vmXcZYYNRRbdTWo0TopsAzWGU5E1P3nU
bho5qQwWrw1vXDoom3jYlQRclqz4yRsb7Fa3sgg8lZ4qMOr0qT+CWJ8Sw1X4U5ClPsEMVArerrjF
3CG38M4eD3qLNL/Id1LzjBCxAVZqgfaRguPKmdeQRxtt5nw8lcmHHEo/NsPdEA3g3rpVSX5IIFOj
a8m26DGomNfrAFJDCU6cFcqntmgfe0oOSWdChIodGgJBWWrd9qAS69FEjJAGFspK61/0IPGrwvai
6lAgFAf2w8Dv6xLvrehdVvc6P8hsl7S3IdtmxV2XvufEhmJAkDpW9jj1ooMYuEK134w1DnY2OhYk
A5reANdX/MFQmC2rzh/kG9MgNiIzzGqUaIyBFQdAD6bWt4Dg7JqYvwMkv2sL4V13Jxfj/JnTmpKi
s4zEgh4ILlWiHwV9Sxq8Xqia3XLA5BNtYXxwIf78rrKdWYrjmjJJZXzS1+GmwTxYjQJhvV4aHl3y
wrNYjpGTXIS05Keu+MonRAU63m3063/btVkAtwnpSzpG+jExQhTY6XtK9haeNhk0X69bupgEn32f
WdSWNGxza0RQKbthC3UkRxRHDSRw3RiuB2VctXmzMD10+Y1wZnIWsRvwFnOI14IKW/sViM7nY1T4
LcSviTL6WY0+XBoikAYRuSGjSVcjup4Z2HaqSvNUPn5qZo48USMbmrIQLqrGQ6G36Y5aoCyv8YLQ
E3gKqa6y6r9GTP2dbMwJvOpCENJmOM1VEvwQXNykFIzhrXRUwEQ1EDpUqtxodGkG93KFWLOZZSNj
MzDO9PctUoMuApIGDARiSujA91zn4Cij8qRm4zuXiqeY8KkjCJP757ZR1k2kfApyx6KdVJcmxy8+
Y85+y+wCjKGS8ES0wB8VGJ8AXERdeitffsCemZgd/1StKw6OjviklsLltrgrwfUZ8TfdKzvrJjcZ
gFujK0i8kGFdLn6dGZ7dBr0dGlvlPdYm3GCNPreFGoQTfQDlUU0UXs7QuO0S2HJpQ2f3oVcCnrYl
qsMlWO4Ytx2gIBfe5Qsm5tDRKi5S1bKxrhbXTSaOhkmY637k+5D/76vxzxGdT6RUY6ISI1AwJ66j
CWTqjkaBuZPkAW/HB9saBP5j8ygUzBWZCtQFRo9NIBObeCnAwiVj26H8wtvVGTuoAqovY7fjYDOM
tC/DpK7KiOYInblqvHjaLidOf375LOG1C7XJS5DlHKN950+ho8T3Nhx7V7vLE3Dq5TfDH2uzNA2v
3komPSF3fEvdaEJS5I6xLV/U9f83r1w/WbfZjVe9XP8+l6PjH7OzOMwr1UDowiL/Lzqy9dTLWqLP
/d2f/p6F/rEz81R2a8W9UqFnk5XC6bNk0/InDnhT8wPso4CVWvWDqAoX7dOtNmySeFjrY+NHzYEa
605Dvh2g6kvBcXvPij2AZ+umWJP+OTAC8C0wgDYnvFz4YVlt4LXsDlBMCAtNUOHH6/v1H96VfxYy
c3NNnaSBUgKtUdIWPQm8RZAV1pjvcZiJBDTYWtFR8Lc+t1EeXSTZWzolMw+YUUPHdcE2DtBzsX5F
bncI/czF00q6KIjuQaXiDZtofX3R05qufbyZ+7MDWo2igN81o2hDjC9boBTe1p49bP43QzOXV8cD
1AvAfX/K8tTt2ZfZBX7XA+y51JlZcHz2DJOiEL1jGmnEKYyBC7wJ4x/XF/Ifikv/HJP5mA2QURxV
hmkWPy92SSARL6pNhy5iEaEPHnWgQhKborA2CWjI6kh3SLKEo1/8DTMH1oD0MUlNBJAgAUn26JUr
prrEV98TvDw32bFdmpRZipNzQvAKAyz2CJ+OXFtA8Sd/KJ7yjeGEd5Nqp/1Gw4X49btw+e1k/ilp
05lbMQOJRmYDuhqmqajlQzlLgExLBb2F5hf5Fyv3TN4OoHLt9qApN+mzhur/9U99uWl09htmHqEq
ezKUmGqeRGvWzW12q7vFDmUPMOMDQh6tTN9wiq3qgx+x+RpHF2pL/71G3hRlz37DzC+EmSUNVuI3
cPM+BIHr0FRLgfxyEfnMxswLpCnm5UrQuJ76UYVkcQwkaLDL6VMmhlWo2j7PQY7dm96gBF5XomtM
8aQN5R0tY48V5opaKOjUTs9rJ20kqtz5I7D2exMSaXGeqI4c6o2m0E2fxrsaMpQF4Kq2WAPU6LNe
OaC4s7diAH3M1E1kfaNm7UECYDkwjGTkprkuYokKhOF2ON5AAhsdNhoTIxXRtnULsI0Idi0jfiAe
7PiJ22h3GBxalwzUEiZq3ygbGKRCEafehSx8HME0Z7evOv9VZsm65/qqDZ4EgKcdBjhJWYIybZMo
74TVbp+t8dt30A90Kpv7Q5e7mpbeGMJ4sM1wlQSdr5BIdbSoXxvk3qoPvBluyCSwh8Zz1tCdWecI
fahhqTuq7yIdVROMmHHAdZN9DXkwpQj8WMtWox7t6ya7G8dqN4yvaSKBRlV8uzScugmBgQJ4kD2k
qgZIt73VR+71jbaPyVor8Q5QQR0WZX6SZeD0Zh4nmBMqs25tA1sbd8pdXGmHWhbe+P9Iu67l1nVk
+0WsIkGC4ZVJ0ZLlbL+wHEEw5/T1d9FVd7Y2j0aYmnk7ocoQQKDR6F7ByhyWAyemaG+xEt4ZQNGZ
BHpgIwzwaut5kpKtRuu3toAwnzluDUm+kxrtZcY7QRrfqZS3Fvaf9UTurdDccYuu0xh3dAXvj04B
zQzi1QSR0Gpsq6ROOuuKo9tVEZAvpeQuCOXOUSnI89a0LScIKuQ9FIGp0YJsA4M9TfmqmNT4QO4W
cEqEVEDF2tJNR/owDsQr+sYP1cAtWYc27WB3dXPsI7hRoN6GxhFMMfTDYA2wwznIFLraNzUp7Xwc
vdTq3NCAkDWg7ZDC9OG46GWFvgYt4busbycZuuATWqv1Q1pvcyl2UprsdX38DlttT9HLAtJZPeWV
9jg1+QayIp4mwQewDPHXiZ1q7bpjxbM+gdOuKl5mook+fAQx8bUAKjQVh3n5AAIof201a4U60n/1
iPlzftVFjOiMnpmNGc5wom5fNz7dmZvpLt1AVLXYpvf9mtxdj4wXc8uzARcBw5JjHSr5+XgyS5wl
ioe81MKJHZr5I1hV8eBZHTwQ21oQqS7fQmfjLrKIvKGJOs2Xu7YycQ8Vfr5qkLjrL8QebS50Q76Y
S/wZbokMY0COc7PHNGt9lyhfUS8yp758kZ+NMINDz0pY0hjludKhhFt7ij9LK8creYPyu0fWwAcI
QCui6SyyBiuhspKVeMfHoBCC2GiTRADPFc5n8dbpcwj/qQMDCQt657D+8lCfPfT+PB/myoJdeDlj
N2WTKCp6afo/iN5j2xSM5t0xrwJ3AklDlVe83KgolZjyPUgejXwTp4+sFWAYzHka/0hO/gy8TDLr
KJb6QVHMo6r8QCxhpZVsDznMu7wF6bYajO86qgzfhFcD7pNXACxugiB+yQD686uWwIapmovfcNPJ
yHAbJJ0zKgS1ODAO4K5gDk+mlaym2Zx0QOE3+mJ0l7NDSl8MUDKV9IG2na0pA5gSm3pQUPPGv+pP
iW64svSK6jbIEGX2UmPyRHOhEAYnARiGZRuibouhW5XkJrce+vheQbtDnYCygw13ORypRnFJUluP
3yl7T6D9ird4bNx1fWFT6UmW10N/UmEC2/DAJem0llELszp601rVj2I9hnxbVjHMu9TW78h4U/fh
ZlLqV70uVtUgvzOqiCLfnM3/40NYigKQnUrAVFicH5qYMF7Vou7YWZ0nkWnH2cpUsm1Wh6iMU5fn
RyPofLOrRfnpxS1wNvLiMOE528JwNexgcsfXOXtGDHT0PYizbkGOoRc4MKS7HnQvR7+zIReHS9LT
AKU33uFFz9d6eP//Q4LjOm6432nCAHi5xnM25BxSzuJTYFjV1CuydDvm5A6RKrTbLFvTuoVGI3CE
RoBkOHkOgtbW+mxbZda6BGwqAI8rR7+7Gad1rJd7htyAqs0qZNyRC8WWyU/cWB4UlmACAMEe/lMr
ItL9xQeESnWZUgtWpQBi/v3TSw0Zo5xIIUIR0NvoTq0UGFpbXoPKM/BdaGQ6Ii+0S9fi+ZCLa5G3
jZKwyiDHDNBvhv4PrHg30J2Es5NhKywApy7Yh+DDCTaGILD/Yt3PvhIPBrhoFyCIVi8wEik23GOx
y1eDI8MEkdQrc3JhOiXajpdme/YyURcv7alLIyPhqnQ7BMN9HgBLQqzcacL2JOdgycHwqnUbqTkq
mQt2nQOjmta1GlhaEbDi2sELqhkRMwwHbTCdQUb62ohoC5fxzn/u16WBYRFySZULtIj6bf+T3/Wr
2SC325aP3Q6x051v2sxLfXkHFepkZQqW6GJ15Wz0RYxIc6kl+sAZisvW2ph2DeRImnTfk0fBBpj/
0D/C4NlAy8hg9l2ulyPHXped8DV0OEpH08FY4a0c2pGgaCTYbuoiKOiTpZtI9VG+lnW/BHm6FIfX
i0t3dsMuAnsdk67qa8A4wHX1FbdcxauB2UCxVbvWTzflQ+736zRwRpEqsyipWAqcwOVsGA0IeB6Z
1G3l5COrbsPh2+LbhBuuEaqe2cXrGjvdSkUWEJfD7dmsF98xp1plhWzojmWUrOs4OpZh7SoqdHIw
rPVaInamg+RqaEoUgEHUA4BcBmjkXbrRgEZIY7bNrOAY9M81eL6g+UZqcZASjnAXgtbSTW6Qg2ld
iPTXLu6Is9+92BFdHicdnDG6Y5O/jjMFElTN/2aLnw1B/w7nU077CZ61/IR+AlsraxxjmBA66P35
1YofRUQz0YwWpZ+oBu1rZAGGa99n3lefnq5P6HJx6WxCi/sJpSwjlHrss87PNuWhvQEUH7KtcHZC
CN/CrKuzB2fw4DCAGp8GcvIqbN7M/imB0ur1nzKP9I/ocfZLFtfWMJpZlQT4ekCY2aH20Ru4veTE
U4eNRZ6vjyVa18ULrssrPZ+srIO8GKRTCahWIhOgeSP8+9mAvff3RlElvYT7MWaT1h8V0PksGOFb
+3l9GqJBFuGpKIuYloBdHOmkO5XR+ynoHXjzXh/ln847c/HvX1/GkBcXSI5BpGoiiILb9gnZOVtn
fugC0jGpG+6oW8VhDmpkQYpXAkSzC8Gh+5XjuraWi3hUZtlQJklgHfWUnoIBcjunXNmH6VumGbYq
Nd4w3unTm1R/aw1qD5O1TrR9pB27PjqAx+hzYGyKblglKfhy+WulvEtN5Ek9ng0mPwUEshNSf4pa
4tIUPUDSOlFqHRoGp3PISKTghUTKQZte+uyJtNNNMw4bM9tpyWfc56ts2k3daZSew7hBUSb3LP1k
UVSjmb7tmlOBqlDT/xTBp8VhH6RDxGB4a4H1YhLESotBs9PuG/AXu62hgGgVjg5UFI2hzYHlRfJu
ZrDDCKFtTPmKqaj8FjdacmNOt7XyHpX7lDw1zVcSJ2h5fpXaJ9Ef+t6vwTmn6ANM6QRydiCbgi9y
/VqEN8Hfm3uCxiUkw3F8ckC5gJB3QugVkHfSi3Dd18+psYTQ1poSKHmCpzVUaysUd4pK9IISHaFF
hFUlNS+7oOEnZEheYKC8pxQu0yvBiinGHL7+sYn/vGHkRaCFFTKVxslq8Vgf3yqWQgCGmvuRFN+y
EezzkH4zSfrRZCXaw/tkXGlGPjlZYqkQ1E47XLRD6RZWdrRmtIlGFKSQZsh2ek7vJtqt21EB+tHw
J13/oESxYZ330QQUPdB8F5McnG8074zXUMt9FW1++PC4eTociNKvo1ZFkRvmqgAuzvaMJkwce0sB
pkPyaXBfqPcl/BV5ZtkFHvGFkWyAd3KC5j7nRzI9V4B61fSnQbG3BW+j75hdaj9c/ejHta7HTtbD
E30uKb+xsfUVgNzH5mdiJWCN6wL6NcMX4XclWavwsmprDICSEFMfI/wtWQPJlVKgBF+m5A7/xWnp
95jAd9BUgfc7NMrGwrBhsI/Cp8EA7pLjsW2ldgxdM948FEPipuVTYUE8g90p/bslfSvkRyUvclvb
IyV2BQGnKdgAl4BWgAFruNhWYGzcW7sUPTXCn0mJbgJhLhzdEDs+gB7L4Hs4QjBkCk9Kt5sbwYHy
WBu7KAztUr8zYuox6zHmx1770qefGFpSxgAa5fgBIq/LEnmlwRyo3HRg0kl9ZssRtL1a+DP2us/p
Nqq+K5TdtPdwmBxNhQNtudawW6Qctrso6Y+4FkPIZpgZdXIt8UqoNBlwD2CwDjOZXVsdBEgOMSsc
k64bmbiSXLhWsps00HiUbwotkiTR/QgapFV0CjRLcI1fLr6dbfTFPR7xKVOgJCXdZqAtK+GBxPpj
O5C1VO6jrHPYFIGfDJw/vdFM+HOmsUB9zhBUY+TF5W6mkRIRo0b9gxXrITScuk5O8AZ8wFNPtuVM
/czBIXX4ZDWOBSIqOkUK8fIBBqh6fCqK5jXhrW+xDtyV6FSk+SpR7/XeeKANO9KoW6WmtEIT4T1P
hn0DUKk27HVjN+BBKU1okLA3i9y3g+EY4fcvZLku7GZ6TfTeSeHhQMuTDNWSRPuuwnWIqlujEL9H
PysKKBTd3jrjoNRQxGXZekoiZ+br9PpLOt31yo2Za3twtl6mune5lh1pBkv1nB1j87XJ7mcTBhJ8
ZFN+O/By25LoRh++rycDF7O0P193CT2vOjNS1CTpjqB0vTTtvRnSlaz9EKC0NTSZrg928W1/Ntgc
vM8qCoHRazqQxUjoM82u0cqJ8dxoRtXrM+iBgHU2hxdF2lwf9eLtdjbq4kpILCUZM4aaWi3dmtW7
FvxEdW3nkQA3ehmRczbO4kaA6XWnlbLWAmsRQMMLEl92tzF2Nd50DuaW23kAEe4VAyNQLBN68d47
G3xxSnkR8KSVa36KqodUD3YRpHBIKbIXFhYLF2exjZC61Tj2v/z5stybEA5DIRQeroNHnYB8gA0I
AaPrH/Dy4/nP5JZwyU4NKipPRgszO+JqqCA3eQArUqRHGlT3E6lz44TZQQ+PNOlZTQR1+YtJy9no
i6x8UlOgNTUckQlSPL301SL9vz5B0QiLhLyZahR+xwC5RKzhpn/TTFEMvZ6s/MPCtAQcnXQ4ApYS
wmZc2irgo2qhK5EH8EQFsxGElF/c7tkpBwU9KTsjxWAEBH/tQcpyN2k+DcBKJfBGry/dxYIsOgn/
X6tfIjpCFQZ6rIOJDEo7jsXXAao5v/3t7BT099Ab8od08OJhG6J6SIpHGOTZBgVAWfA75m90JR/8
LcKczZrFSRFnksxP0Pv7NOCzqbnZk+IgxvncFb2tRRtmEWoKxE/CaxTQW9hHmfyQ49YSzOfyEBqF
maYM62t98UhDd0wbc6niJwosEOpFEPBaGw6mdLJWYPBCPOpGNKvLMezPkPNPOlvCse7GEXyG7qhb
4Ac1KYDcx56LVICVy/Uw6884i2uoBxxPS8CuxXF75MqHoXdeURdeHRifg67WrjkhpxlMbJQiqCeH
JumBQw0LObTsUK6aoJMQtoqV/jGRQdgB22g08KW1wyAbt2au+lp/m2XvDQc7AdyLtPHb4RHFgq54
G5qXVHtUgsmxQrx1oXFSFXewaLXb6a2F2U7KmS9ZiceqgxT4lQTYQX7LqlfeP0nK06QTr+xcvfyo
xpt2QhHxWIwvln6fmg+Z9dlq68Z6NKGQ2FDLzpvPke0n7S4YQrueavC8TagopY48vWngOMcmoA6j
XdF7mr7H7Y4Uh0w7FAacN2BGWR0SYB6i6o5DENHQXlUF0pPWGiY0Ng82lMd+2QebST4M5k8MtG0N
i44i/eTkPcmZI6F/GFezsOVXo5d2DvJKSt+H8VnT3vsmmTP8Qq+hknGssATl+KRY32YUuznL7Xq8
o2XtqsE6nvkDymv1FWEdzOFx7H564Naj5Pb6Xhftu0WCQC1YyFmKOoIQ54PSqWQHPXy9PoR+OfX5
s+cWJ3booKsD+aUOXjudl6BExWF3UiXUHrHDVAsEIKq8gS9vm2q+kYxNq8A+NizsXDt15bOSn/Ty
MTI/KhRZq1lodEr83Mpcig5XivddAN1ZXj5JFcqYUusagAJxvYDywMvA3kNYpFXI6drcNuufHLmW
Vb9MfWg3zWuFNeYQjVMKYIihHRLnd1G8h1ecDXwYpAwNx1TxYEmgkFl/hng8pbOKwK4e3iOIfVQG
1DGRacDJxIUXmuXQtMezhOp4+CZ+12fEMQfVYbrix0x1uvjj+rJezLnmLhykbSBvo+qLZSVFEPNS
QW9sRgYwFKzg/faqfcdvUGX0IIe3rb8AU0/5Sqw2cWnXnA+9yLj02mRDxCy05UAq4DWoJynbN6Pg
5r5YrDsfZpFxKQqEdSiH+6p5Ix1HD0zFmw+aAu8teZA4xoFwE8gXcb/dSf7/tri/D7OzeFxGIw3A
KiDHxlV81KogaZUpX/Fbs56VLRAaZhWALSDM8Op2SxHXYP50ywv1bOJLc7WuNQgaJhI5KmF+l+vP
ffYaBWu1yz+TrNpcn+qlb6kpGpxkgPvEblpcdpZkjHWitMpJi9ZSKOFN55eV6Hq7WJs/H2Vxv8HN
noWNiRIltXuPPNE15CSeQRRw8tnc3XDAiPXSL+LjTLmBE0ZuKcykL1Wtzn/C4uoDed+CDHRlHUsP
x5c9qRuyVVx1F0EAc1utqdeNtsxWus9e+l0tkL27mKudj74ItKpRxcB4YZnn0wp17OQT0EivdsM7
KK43h+GxKoVtxflvLrfR+ZiLCKEDMSCHZQqeHdjOahduZEBTRkjTprXIPk801CIihErdpnhoRifA
B13QWLyEwSgGFb8mF70YLmxYU5aJrECGwNB1uniTAA6Z1AH8juGg8tCi5jV0mZ1pIoqWcuHW+muY
Oek9iwBZB0xtMmAYslLNFT+oEI/2oUHnWQ4kpz8NZQXrMU1xe1f1RlT8bBG4TPQDFgezSoMONZgI
PyAsTpmleCSFnSdMh+nQuWaeb/XwyGNRW/BC7vvXtBcHFUTBtuNxKx8zeKFkUGif+Pf1gHPpSfvX
EIuD2JsTlKbTxDrKcbJGNwSUkI9a4xvUhlHz20XRdzPuWbtJmIicJprc4hCWNGc6iVTryJm2itPc
b1DovD67SwCJv2a3OHRhIqdFUqQWupBsnUAd+YFv5xRhn9gQybFRrtyCUuDpzF6Pa2tTiOoUl1L8
v37A4ijKRlyytjPlUxshgTcmv4W0T5OMzjS1PpPbHWPMUwNgWcLkBb4MTgzrPq2EBK6S2o2lulUy
HZQi8nRu+UBkQVFmPwGZq8jUzsLeyY0UsqDFTCYXrN0ljuZfP31x4QOMZ+hA91pIaVTf8OtTdg/c
jeTN0oHouCu2JtvJt0hDShBQ9EV/k5lWCNA79qMiHaXkpSh+SPxyfVdcuHvOJ7a0VZYmlKfgGY6Y
lZBtUZNTPr5kUbWqwskdwmbVmpJoLS9E5L+GXMQvRkBXy7thQgYjO9GX6ka+uekhqu0gn91kXgbO
NZD+zv+6mouwFfWZ3EPT2zr2ymuPDJ4CtS5yvRTNbRGk0pFbWdEX1jErID0WaTfGpKybWekbkvXX
v9yFVOyvZVwEqzpoIDLYImS0A19nQevyEdkKDAe6fGVIoaCQKtqKiwCFbJ40uZ4j5ueQyUhA4HgZ
mrfrMxIt3iJAZYmUSfBEsI553DtAOXmyObi5+WqNiXt9JNFsFpGojEnQQvM6OqnsPZATl4IHIoGa
en0UUcD7fX+e3dSF3EpVHCK1KstkrU14SOZZqEPdnBtOV0Pr3MSrEaAAJ2wUsEvaBIIb06keYEVg
1V7QluiV3WvR6CUK96TgNutvmuJJoqOPVw0vZW9Qd3pI4TbwPy7Q8pXBWSanwxx52qiySa6vRz2B
mUDoXV+hSw8pbGKgjamMHF9edjqKCd0FiIDLiAWdq8qHEecy2GSBj5jgtn65KRWIMHDQQG8YZEpP
idMKwtElUutfP2GRtTVtDitwbG/8hKpy2R3U2eUnwLNvYSTW382wdjDvvfouxj8ZgFl2dxz8zM5B
cwhvcW5bPzMpwnRQVv0PoJeXT/mfBVoEyzIoCQk1/LpRsjZw0ON5sU5VWA/Oei+iDXv5WPwZbBEh
lVIfLFnG1wjzV206jWVhk0zAGyDzL17k/n+t9yJEymEcV7oVK6doTyofFDfonN4qdr4KXa2wQRra
9g/yHqyjyaarwCaQprTBIxUR8y8Hmz9zndfi7GxWpSrHI+jMx3Qs13KaHnVwe6JSOpSR0E/7Fx97
bc6LeCMFbNTNPiRHrU9RfdGLuyqvUkep2SHOoX04jLFvGG3nZLmhnngWPQ2ok8dqWMxaFxBPGuRV
EjzGU4x2+0icPCiHVR0oaHSaAfD+FiTLOStfYISBnh3UwaBMnXpa1bWepJumbbangE6uFHHY41XH
QA68soUpRWqBmZ58Wl116OP0WVYAM0i6et0SuHCjORaNKVSVamAithkIgVH3DOUSW4PVkp6tIVxr
o8zaxc898JrxD9R+rEE/kNkeq4PZxbCXQx1oOpQ087ssfpvqT8i35xmw2UAAtPiiAZRPWPaTorOu
qKVtsOc0ITaUvDqWOV1Ibiyr84MGzhwS9PthpsG0fjXrG5aw+pvBFgE8IBL+lMPdyR0xF/gxbg1Z
WUVJvR+Q08YNYEVd/SgVOxYoK/D5etl4C2HZUUjwtkgb6OvUzOm4aXhl3KJPAYspJt2pJnw8qlWe
bim5h1YRhK8Dj8jGFj4Nx6IxPdYWNis+xmqjwSUlAAMiGKI7s2H2GEATCES5wgAPDEXetggcszla
+rMgdIrO0SIlHVnaEMVi5Gjd00/qzzBJ7gTJr7gpFxrd/5sM+F/nZdnuk2GWAdy/ZcJWePSaLw7p
JB/2Fg7EXLInMOWc1O+fmcgV7vK76M+oi+AcQOuzmzQFqDTgZsx4p+uh4JIWxLzfcHUWB7KB6UAn
Mes48N7Vo9QzOGjWYb66/rlEE1mEVkMnZdKUPdDpEq57PXJSyFVdH0IQ0ZYtvmCsoawDCuixz+7b
Hv42KtiIySaPdNGtLRppETsVs4cJFjWSUzBVvgTMFNp8N6mR27r8Ohe99exJJ7sgwqu5Vp3SAJRb
kUBsBT4dBrDwVRbc4aLFnX/v2TcM2JTwcpaUKfPbqdx29ef/trKLxBT2V2NJi1o+BkPqgS8LUngV
bQwIAV4fR7QXF9eEReW6sKJAPplt5VQRTIm+wuj7+hiib7cIG7ra1JSjCXyMDb6LKVnXzU2Z7wZR
g/5SXfH8nl9yRvSmDWNu4aPUcCyw4CvkBRtllW+a9/h1LqZCDVqwLwXLpy6CRU5Ma4w6MBJh3QZy
tLzuCcoZjQgv+ZuUXrnN1UVOlqst04BnNI9mntzGbb5Lo3JjjeGWw3FOM6tVH0UrXtQuvqag8yCa
4iKMhFKtWwlI5ieVm45cj048IlVNRUmxaJj5wJ0dKJkUuSTXCLuN9qPSVShDqPrx+j4UXShL0eRJ
CQp9kPXklMMvzdCzzWhp9xlkD6ZmXWbDnV5AsCfI/RxFobFPaseEcxzkqbxGqh24BwhiiGjKixhS
BmphmBJWtpxulIeyQdKE1q9gzoJAtWRvJ1OsFkmNQeRtpDmQoPKHne7KR3VFt5gpnAdxLK6PKZrX
IqaUfEpzLVZx3qm5s0YkapO8Y6Hg6X4Jg/TXaV+ElRbNeymeELr0RFvr9aOmQPqIlID8Wanbx4Wt
grwSBWABRoWbQkyhLHNXY6/XJyt6XGjLitkgJUGC+vyp8dP39En+yZ/07eTCdKO0oXvg1rkd3yor
zZ2fFtGaf8b3ojLTvKBXooO2iEL61JFEK0DQGoF94aRYV9NHH37AXA6pMrw+RMh9QUDXFtEoScDX
HENgXIIYT2jyXRZ38OoNue5fX1vBRlq24+A2zLM6R3qhyW+Bdkv0r4qLev7zb722dou4k/UhzWmF
82FxaFdzFD4gf1/X8l42kmOgS8yp0xDtqPRB00IC14zawZPF7brAIdVdDZQPaiZUfoE8sq2WO2WA
k0Jf2YhiEkECYpVO3UiQZ5DcsPrh2KHT3He3flqG1jq0HovoiQOpYRn5tipuqybbMiV3JwWQgDYe
T5akwDN69HtiuFLd7NVu3VT1qjfgUQthfWCmI+vegHZHLgqWok01f5yzgByGUwr6O8ejeQNl1nCt
Q3OdOWC4QjIKjqfvqAo0P7OGHZQR1kSk8ykIW9oiNpoTz82cDfgsigZyp47HWyAKjYJCh7bIsUDk
p4kpg4WVDigAxxlAvpAFeu6MV1TLXi0Osd10q2grLMShDJsKBlno7ud4E8bVO5u651jPAEyJ3eu7
XlQe+vU5Plt5PVdUqhSoE2iTtA0BRukmoBojOLrlzA6TUzX60gi4DNQxgK4rS6TeG276EHuwlfa2
sbYq/u9AnmVwTLBvk/AxqnI4Qn6mI1TPUmtN+gBg806lM/rfq7i+keV7s6lhhL6+PhfRCV7E6DKL
YUs2SubRKiJXHSAiGyk+Acr++jD/po32r0fb0isujXrGU5jenXpUpGc5m0EFFdiKnU49yPVGSm46
+aEHGibmgqEvdfPPr6FlC1bCsvdFjkxdPU5+Fa7G+jPlTg3LLAe+sdNa2/A9+eRfcB6ZCmjtADrz
iu5N7Iu08gTbmS6isqK3Qa/XqM7TEer7IHzQljisMVcUzq2wXhbc8qKclC4SwwTK1FFj4oiqiJhZ
cJCb3h3LU2USr079nOfeAMM+Hgt0RkQFXLqI2FpjoWVa/VZPZfAM7iNi05d4DfUAhn40EraXzEId
xG2SNSw/XGNzfa+JlnkRF8dGVpmRomJpQPKogT0ShQBTLEd7vaVPaSSqV18MhMCi6MSi6mya+XcY
NsMa0voWkqmxhDi4pm56RfSWvXhIz4ZY5GvMSAy1VDFEygY3ttxql6E5cH3VLt4mZ2MsAkEWBnlO
TYwhNRS6RpXbaHCYbmIvZR9QUvBSkI2vjyhYuOVjMADfUY5yjGjI7brkidu0n9dHuLgT/sxp+fiT
Rz1SrJ6Yx3IMXKaqMFT+5E3mtCkwv60kQs3M5+kfmcrZcIvzHYIzF4zINKEJggBDvMSXDsZBc6Fc
Cx9cO9yCWXV9gpdgdXAX+9fm+72pzm4ieHixED6j/CSBKeUZPn2OXNjIudCdulMOuj0zRGOf+aXg
2rgcW84GXpxxi0D1v1JlC/yC7AFWv+tuCxPnnRhBfblmcDbS4jhbIXTBaPO7qvpPvJsVHEoXonBf
xJZtZDaCFRV9xEVeIxUULzLktafekZ1ZsFV9npvQum3a1TbcUkGwEh2CRfSYcm6GejZHD6LuY1Ju
Kv5zfUaC4KEugoccjAEr2xKVCRMI8STewPB31cCg5/owyrww13b/MoDkY5Sh9v4Lh1Dhbeuwchd7
zNNd4Ggh/qtDu28D/IYvLvJcfmn+2SPLJ14Eje7cGFBXglIjuhQedGccNFb3zdOs9MJ8UVNM8NWW
77kc8MSp0gjmmugA2r5bqiCWCCLX8gE3AJPDOwPbQpGh/c1GVwUJF6QljyooB8Bp4/rHE+yR5Ttu
qgJDqVSsX0OgrQhChgGa5fRyfRDRoi1CRggX1XhSMKe2V5AM+DRLV9dHEO6DRayQA1lu+wzzAFbA
JSimwAUD/m7aL4aE+6rgbXoZPnW27xbBIqp6OjE2moiCgxs6JHkKevDb/fomRcxAPulIAIxtYQLE
2RuqWmDNOaK9eDm1PvsRixBC85YTqcAdMGuljIfSCf3AV7eqF779F9Iv59fN8uEj08xQ0jnXCRT9
BoqQNxHEDq9/w9986Uoc0RZxpKdBberpHIDN/KaFc7uXZSHxk2T2tjRurYCtJgJDGQ0y2pPkqHy0
awnOpPReqk68Hew6TH2YaTp6y3wGoQRdcRQCujwA71GQeTWDm542FhsaB2+SEFInupKXLx2adtIg
D1ijxuUHY9ixDs7y3OkP3NNvK69oZ7fNvdb+h/xC4fiLWlOkjakE/Rqs33Z4QTSEYUi1UdeBSz39
UzvSm3hjbYMdFz9vBFfn8n2jdSYtR5gWHeX8u5LwwtXQ6gXRqyKJB98J/EsP8DmJiOwwGXUbw+xB
x4UhBZqlEfVIO0irZmyIP45QmbPCkkOswUKzGZKzZeuEbK0N0ztXofsIxbohu4MFIHSBZajHn2Ac
a1edcqj441A/JA0HTTXQ7UjOvhXLmk2JdCeXul2ngHeuDa4Z/PKPS1DnQUMz1RPtb/qe7S3If8qd
C/hg6FZgt2iTDq4ig00ZPCGD5F6Gm3qpB2xmXEC/HGIRJQzdJ/1TgtegHrwULPa6EqagAd8OAfGj
ZJa0HxypeesI35BJ9zPlaYxFcvyiNGn52JsyGMTIHaIAmCqAT9S2soYMa+ijKAFRujHDe1YkMX+5
svon8iwfeoExkGnIceXzxM4AyvDHJ301ueiXu5BN5zrQ8iEgQrfMkTH8uInemjf+v17GdBH0Ez72
/RjgWV0lhZOAz139r/cjXcT5MiBJP82Po9aSwa6Q3KI0oe4qeucJbki6iOQs0js25Jp5hL+sPXWt
I3UP16Or6LKgi2ywGclUGYqUoGhoveTbYNP68a3u/ydM58t1gLPtsYjkcibBW9vEG0EiDtlqHnuD
MsomX+lu+wL6QvEElJoHy1KXHUWlFsFKLlGyKjKBlFOKAjjEIpqf+ZBfX0jRAIsoi1p+FNYZJEBz
2MWSLHKHgrnXh7jcDfuzfvriPalLHET8ALsOIkmTjxeXDXjzarartfQX2Z+909zYP4mSQUEi/w9C
adRWJY81YGLVbWee1ILt0vZBKSxBPihIOvV5ic/erl1sydJA8I2M6aAX7wF71CZN8JlE2YS+CA4D
Y3IjpQiLnT96mpNug85TdsGG2dF9uo1c01VX3VPN7YPqBDt5bbjaDTlQyR5e06MofRLdzfoijlBS
UCXQMvlIixsKCfPaeEW7OI9f8gESE18dBPVoCK+j5GjGFvwif8bO8CgB2C0EUVMl4fr6FhM8M5as
vAKcbMVgGjmqdW8PVHWL8L1IT0Q191Uoim6XBErOs0d9GXvyWTUwRWYy06pQq2jsGZ5krOYeBUTZ
RcZdZP57VzLJJdQ2mYgZqzJinVrCuj6B/2CmZbugGP3IKHZDyk9VxAxAzMIv0qs+S1LDGUFxaIJ8
WzMoVNbwhq3oJiuomzaj2yYt0CyhuVfaAKZ5Ou68WSQXufA6qyFzGiSAxE5bM50E75rLJew/kWAJ
vS14BMSfjopq5QL9bDnhLRIcU/o/0q6rOXKbW/4iVhEkwfDKNEEjjbK0emFpgxjAnEDy19+mfG2N
4dnBV3ata/22GAIHByf06Q6KMoC5VAzMpsv9hAlQzECD8gRjcR5poLjm9tdSG5Z4PnHcz5xVijoF
cp6Vs3roXMih1NtqY/t9sAQcyjZvcShj0pQldpbgCptqcFKuNeqRpONBXd77+banTwV5GpQBLb/e
VQuMxBUfAPMzbwAb2qr9ePmuyL57jX5P3JXetu0c6ygmjj20BtqjOsnmOCUO0RIcYqpVM/QcEU5Z
+k+tvrfRHS+Kf+V0HeLYjmbahi34QyBhJkzDIlhS42tluc+rq9qUZMW/8XJfawheri/RsJpA2IyG
S+/bhU8iSBu6yEv9P9ja83enC6kHJiC5xPoaU/zzzn+tLYRQjlIVtjYbaEuOAHRG0bXTveTx9QTA
q46UxMBk2qLK3Kj0iwXPRq20qprlM+cb/bn+oKOb+3EAdxJm6ttag3J8HZoIAERK7+P55/rri4Uo
q+hAF1Lo6PVTV92rIMaPIY93B2Z8UEh+oM+4EltYO1DXBZfvw2/Ck78WFlnQgaNdakNHEYw8TOEK
kjU8HZTvQCaD0strDtMSGFexlJRauq4QevUYrR/pal6tP1ZusXgjRqszN2Wu6bPdrOzrFGweyxMa
+hI/rEv2WiSH5XavqkWm5nddCkASMW57A3QKhAG3PEXl6wDV7N7SJn+MAKTOk+Kaz7qXogaElDDQ
Lec1jzM3H2+UMvP6QtmZkOqeWBcYXTO51cIgsHoFjfgDH246SB0WBojhlkaF+CG9JyT3lx4sDPmE
0SE7/5a3AzgG3ynETiQnK7lEotpPN0Nimc+Aq+S09+xoJXH71UUHTNFfgQHtMHKocLQJJlKQVkaD
gujhzUl4OBf0RS3MUOu7m6EAewRa9+HELIkjPj/sCiqZ//dhjuAnc0sx83iEAaj7/pW8MmjBorsC
Vmm0IRxPO9oDyLt8BRrFH6s80f9ggufjpq9fIHhRpy67th4RuuZQ3DAw6c+25cOaa5N9DIIlzc2C
bAPpX8mchPTLBc/aJi3YzmNtLfWpn0m+DnLxq3vne7TTbvU70NtttW39q4AkrSd7nX5T4P/6aMG1
KrUOuWGGpwMJz978WA79sbgmmxrkOSga7609uGo3skF42U4LnpV3ZqoPRqIeITa+KeJfvXlVTA3U
p0FwvQwSw//kILrwejiCLwUxF1HTCOeKDslObcBUhTIKpqaDdDtgFkW7nbzkPgqh5/DKd9TTAJpz
+28YCP4uczW/SZ7/3G0q8tgSfbRKsCoiRkXIh4ISGrFQ7UhcGnmWFz2mB7g6vwgT5mvEAx8/pLEk
XuB8OPL1CwQ/u6iZOqsVjK0KZi8FGyrGyVG13K8VJV7gzFtAE2XVbP2y76Ei5+3Y5UqnRbV9zI3E
s530alanZ25Vo1vmoD9JIqV1HR51NyOprK2hQ3crb7k3IWWLIsMnDIVCa3qhLYJhcwZpipLFb3G7
bKt+l1Tmk2WbAyqTzn1aIt0xIDfe36GJU+YaRmZuLP2OYdeBAYvv5na5U+vi+5yUD+MAmJ710bP6
oDiyKezfRLdfOy2EllqcOklS4Am3r9c2AkjGkxB1T3gSM7QoODv+262iIo9sUmVolEwEwCpm7qDR
FVbmz3TgHjjmPQO62RJLWi3l99eKimyyDDgnkvd6ehd3IVvqY9+PgRa3GQBAildryj1mmVwtGa7Y
6Fw1li6JVM4JECPx/NpfwW2CYdKobDVXj9PAXSQwrjF2QP4dwWbqxVbqpcXPqDlAx9RXhi1YTIAT
fOu55bMu21QAroy3iep4+cC3Xcvd2SbfeZE+0/yG2TIYxm+S5K/fKnjZySIaxhZi9WhPUBgGpzRt
HPAPYSpu+NE5j8M47bJWdxdLuWqKpxFnd/mwZLdecLhFxvIFDzkQBeBF7o3Q7AEdkvkW2SKCny1U
rlVQhwf5b0f2Lfi7hvagZbXk3GV7KU6SOtAwYyYmheHO4+34sFZ7wGFys6qEO7dUYuWXXyr6WXk9
yQ9VVcnmYXWX81L7EyuDFlLytgaCMfDYzZI07jcVgb/M5PPTT1Zr7RqEsxwuQ923O75fwsWfwZsL
xpTntUiIbPxD3aEqP/nQA0AHyNO+U1metybdF671p1s7+Q1KDmHudK2Kk6PzgxQe5OZDjPegOO6V
iyvXmpVYzWcL5GS9KCXmrDN4LdoV12Y8AI1/nQAtefkC/KZE/rW16884WQanmJlmoyzHUjeDMcJd
a6d9XqKrYs8ephAxRFW8t0u2rxuKybBe0gCVJJP0Mw47WR/EPwVUfrCtXUAxbvkI3mGzC3Xkk2uN
JUhvIxtwX7+XKt1LMiv6+ctOVh6JoyBlXqE2b5ivtqE7+5Feka0SJC9pEqigfHtsvdmtXi7v+CcE
5ZIhCT6H2qVez6We3xHCq7COM6BpY3WX8MQbIT3Vhqoau0p000EU2GT6BppS1s6qnztKt1YD285U
6Ap2iPqVfdyqwZBbfr5sF+tGHVYmerZny1WZpsB/mWCdTm/LdnrP485D72ijgClkLM1DVnXbildb
xB7+rN5f/sQ1Jbn0hYLD651WwWArztRQLa/i6F7Od/9pBXEWU+tJrfTJ6n4c6A9CZxBX8PIKksjs
0yWdWEdixEbbEThtqFgeuk2xSXfdTttKCxqSvRKnL2cM2yrl6lZ47aGOkIP3iiEgQjnnOW2utbAK
01AGw5K4FpF3VTcySISulr+oH0u7N/P3WAYWObsENR3HMHWQQYkqTQ3UklqrmfAYdZBtMZ5QhwPf
lLRpdHb3vpYRUZVzD9Z+zlGV4V57MPe6DyICXB4kDdVOD8BKKEegyJYUEoWMMtVKJiyZmbsIA6Yd
Sk+XTe9s3eXko7S/u+Sxsdtk5jCJut8vBnNzCDuAyJ5kPy6vIzkjEU6pgoCxZipSXAJuzEQB6Tvq
LWSQDEadjRROvmbdz5OL1KrwdnGLVeJl16iFG4O00SpBpw9IS9ZKFlt95z88z8liwmuWpAWBAjVi
oM6i4Ox2/EHJj2w2Qo7RFKucgkIzdv9iF03V0FWTaLbtCCEsJRrUc6qVx9sCLzp/YZPiabpkkbNG
d7KI8GaMKnQm+xFUzArmL0iFir9SSULh83nZyRqC1+ZIOw0IygwoY9e7ZvKnxwzQht6FbhjgjTow
DVLnt6Z6/ziuv5YEs8bfbWPJBsgl9s0ARFm8Bb2Yz7wfgz9BsQ6z9FtZHnh5Ex1VuLlm12WGEkMb
o0V7sZpu5vnjsinIFhAubsdiCJzW0CzUmOJNEHyLKyLxDedD4ZMtE7Jn9Mago9rgOhnXOmRoURR9
Xg5OmIfRrr5SH4oKdfCg2vEDf4QwYwBm//9kio6YTRNwVVoYd4DXGKHXyQ8N/XV5F8+HhCefKFxi
dWJLb6kl0AZ50BvPvRrofF90HgKkhW1a7SOzSFDMoNRoI1cxfsbxszEN7lBBr1mmMyE70tVXn3iv
pCJFQst2OA62GpgTaMotSSjz2ei6dAkEB7IUvJq6rh4AfMhRzVdRC9Khsd7yhz5ON0UB5wzJamir
pBBhMQlht5o9ENdK00c9eaFAvLHlOS+2hY4OL6o9/U8N5CDLZPnO1gYclG3bcIHkz1B3iw/i4hKs
z0rOvAqaYjk5kvbVgbpInLSP6y6q/ZWRPS0OwuF58jqNeR0xFhcQRSiwDV5la5CFeeJZc2s5AB9j
yKs1XjSgd8oY46V2cpdlXbKJuvgqL8brGSSphEavxVgetAjSQ8mOaB3YTIDlQOcmBRVE219NjN4q
COS4eaj57M/oPldAWIEGKtAofZCY13oLL+234EujZoGiJ8jZj/0rOjnbboM2xj5/hup6oACeI1nt
7PN3YsyCV2VpjFALEd4RDHNNe2MTB5IwTjn4oO8DW67pbAYj3c9a8g0VZ5SIll1rf8+a+0pBIsvw
/KOnVuueEy2Sp/L8UMPXLxPrBbViTTnyC+2YYvy8Gks/j5vrEdQupCG+VWAar8n8zDYf6WSnEjd2
9p0+WVtwxWqRd3MSWcPR0oabaN5HyOXV4UcR79s+us5lkY7kFou5ez4vSYaK/jp80yB3Ul2nlrye
qx+4YFRitm7OUTYNUG0B338PpZJ0G9MI0vDN1SiLp85GbSdbJ3jHJTJ6qq0KT1ldQZXhJ8tDdSCe
xGxl3yP4vZGWeproeJmhW/fOetWvJig/g92haEqgLeBWDBBL9MFg/0hNKwTxpJ9B8El1ntv8ZyZt
0sk+WvCRJF2GlpqQU2B4VRtVhTMs3RGis5c/W7aM4Bq0brTAGYPH1Rp6bx7Uj9kgYdLEr5eXkZmj
4BOqzFYhpoVHBRGJa1uomI3fLq8g+RAxP+4x6WpOfQf5ierKAKoKpHmx024uL3K+a/NlimKObJK0
5xkas0fwFg8fxgcUN58x94jWEVBdvcs2YAAO6n0xBIbtpqEsnpPYqJg68yFmbLCwvK4noJt/meLQ
LMGzJXNW52F1J98pxlxJa3YFhL6PA0qPXNu0w8OUbMBcWL0pRTg8sY32kN+AaxgIKuonk6975Ala
FN3PAjxUaKwpfnsnF9c5j4I++V2rnZ0EJ2M6WDNh8KLGxgDHA8BR/B6BoA8BTTfr0CFaNz24fOgS
2/1sKp6s2fagBy7iVRQmMkIV1GaqIlOxO88aefJdgvOxy6RE+kswnUnA6jZ3Xo8akj0+Whl4T+bM
TxUexEvs1RizcgY70HNga/X3Jn9wYidUoaZoZ1VQIU1qS3Dqdd+dTgmbvLt3snjbFjVY4kvIp2H+
+vLeSFIo59OQTjYnSZ0MSmBIodaOdQ2Cwufqej2OMXA+lAbUwjKomOw0BIdV93FbVAUeNnXSgJOt
oQYSXv4mmScRfFU9zks5mGwERhPEdBpoIIA3S4hklbPxgKVauk11w1DF1Cwt+Jx3NkcsooEJz7iv
GNhwee2PBEpcXelXiiE5q7M7d7LiGiWeHNXUTbmT0lE75sN2ZK+JKcvUzm7cyQKC0+jUVaamm1HY
Vh6mOA9y1q7SGf6/OJ6TVdbPPPkMbkL+rm3WbKz61ky7lEF0g0pVhNbf+o/o5mSV9VtPVlE0iiHz
aq0UNRSScgk4DKf7rKSuyZ1A65dDjIesnY4sN/w0fRr6GSFBLaNVOOvvT36F4BYwjbBMzlpJsqE0
WeVD5kKSRlv41TLkkqdNtpQQbyAdy/gMWN+RFNyFyruH3bpS5+HGyJhkqfNO4+SzxDtM7bmtcmAA
4g4CvhpKY1YX7Zr4nds/8qILnPi97N6r/t4uSy/vnhMePf03IxLueMYxOw5aHvsIJWHXoW81JszU
8ePyIuf7k1/fKeYbI2eG2g+4cVUKBs0px56WXocYroJ25iqDaVOQ2/LnajD8hNy2iqwzvx7aP63Y
IJC8U21NFxHSKe24ldiYDe4i4CsaxSM3Kv056bGXE+lTsJauLiwmgpgdxc6bNim0o1+wdkNs4k1Z
7RIr9xn4MIb+OjX5RuIMyOcM0qVVhbxq0nKlgZavfWSmcqVZo9etwyClokC6tcgsl+irjKq29L5D
IVkcLQCCVPyzNo/SQdkUHz1n6l5JobnTQL7YVZLlSBsweqoTZD8VgNTclIMXGNjg2ZszfQeZci8z
nXYHgV4TsIbGrTRrb1r9L9tMTH8iQ0jHHnyt4LnNLMD87IK9aEkBGq5G+1abtIUsEJpQIG/sgzmL
INhq9c31vBTFNivG2ltoDnFwbdnZfFjcuUyWoC+HQzkvVyzqISFE5pchQ9Bnj6D0jxSqPw5Jw6/y
rDCBXrCtK9WEoLxSVSHNMKaWAjWaQO/Q2OGC70DCNQGjODYbB8OeR6oB3Ji15Hu7zA+diRCvVwAd
dhDIpjQoBjDCmg6+EzoCFbA2xf0w1ZtKyY49QIJ4HUGGrJfgHZkL8PWzKCysD0V1AgyZ7Gww/iJi
maAaHS+BmjiRp7P8LRpHv57szdK3m1gdd50abc0ITJyN00Uu06mNmguxXaWvbwZzKt0mVZPNVHTU
B+T5YA/JvgIRFFfSINH1n1mham5td88mJht4X7vFBDhTDoEww8/KwQNXEPSgs+raiOi2AKtT2pWv
Sv5Nz9ntMnIoZunU6zV7V5cMA3WFVqPTPr2RpTtQu3tCycCftWjbIq8YSAeVN7M8pCzh4MFFPaeN
zQ3L9O2s67AcPVAbUAQ50JPwtXrmXpwQyLvT8tdso0DVPUftGPwrJ/PXHbeF93CI09Jc5hqtR1SU
jac4WOehF6+5rY7/AzJydYwXrpuIL7favMLoOjxKEygPaF9DeLZD3I2o9AWgrMDaQHtY30zvwGj2
XhbItelkP0B4EiPW8QFKweC2mytXW75PUCor8tfUuFMrFi5GvB/LYXd5j/V1Dy99tfA4DgWxJqu0
ydGwQDLWD5u+zFvXzIwI9cRsvqmGCcdf8gGhAmZH7Tl56Kb6bZjabUT6AH0MHzy6mBPPb4wOInPg
ySzdxFEesr4P0UrxKuq8JD17NJMs6GrNOBZK/j5b9JZBu25wBndERyIvdMyn7K32SR8kJVnZBwov
MkstNEgBTDpy67U3njJo417ewvOoC+vLTIUXt2izPC8JwraS/IAAhZ9bzYvZWwGLbb9BvMv5PrXV
75BQfhpkBfzzgelfa4tI9hwY5rpGHRKyCZidAYW72txFUjbJ8/CKr090hKdoIE2n59kA/icoNa7U
InkY73HQ9RaM2x9ozm7i75Yu2VjJyYmQ9XqipBlbsPZTwNApQNHO8O3y0Z2PDL92TwjrEy0iOZnR
7htNvlMAnnTiKDAcfg2SGMnHyA5K8GUK76CNx3BQJH2vZ4YuABIhWc9Kk8YMQiZkEaPpVFIOx6p6
UMA5h1EvsqR43cDupC8zeGrH8sg5b0FCOnG3I6izGJVau42F4+TV0NwXVg8CoHkkSMVN6DY4YOez
2hFAU1qrYZeommdYy4h/137AaptmVJ+aybpnFAPGNtutQssdooqhme6NyNjy6UdU6q7moHyiPWfL
3ZS+j9NeA3ZuaQwXovVuUWIIgnxPc8VrSupX3UGBHOhC4s3o7Gs7ce2qBB3XbTLueQ/SzaT0G9Qr
Z2r4Q5SCTR+JUvKYZ8eZfy+q13n+rihgXo1BH8grry8t0Pz5cwo19BIVzsKdyAyOhS40tG2VTZBv
xwsWf2/Uzh261q+WZ2KEXXeTpIurg1XdzCLXqPe9ft/l3Bv07511F88QVpiQRUPyi2Q/JwNvAonQ
l9EPOVSnqzEG5fwdzx9Y/xjRKFTTzjfNwWtV0+3V5TVNTVCuj24c6UFbNHmAQmLs2Z2OycoOpwEy
xya6KXXorXcghgCyNR2gIWqXdzply13O3kx2PyC3GPiTZu+rVLub0T2CpDcp+zBjCPJA0bfw7wOG
NUu9DCwV8u7J7BVQ+iZlsIAnqyjq3WRq/jJtGpCzgCcS3BQt+KVeY2xi8bOtwTK54DxU4sbG0cCj
2GY/VQeqqWUPavjMA128ZyIkNmBLCr2PGZjhf3YaFOirZTNkL90EiGryveEHa9lr2U4foYYTLWGU
Dm49bhGFuBH46Ev92aQ7hvqA0ezV+nYwjdCxIEOp3RTLjy7CguAoIKhYExRiau0qqcJIyf0W/7y+
jhFC2a7R9lPxkBrPafla98csP/ApQmON+yrqeMWM4wWyLz5Gym1sPtugCCuqJYihLlnSxk31a0O/
Tuk2wmIMZ0WUDXQAAgZLKZHoKwmk7Kq7OrfhI4jHIhuBXhZwo/FUxjaYWPOcHAgVC71i23CJBqp8
SDmPkKvHC+ryenZn9SdHsgTy1Dy9j6DCbLHB15PtjPNmt3SovcvOTeY+V490kueDGTtNRrvTjmZz
z0DtOY8Sl3a+lHryKggBy5iNA1dp9TnbqXtT6hb3cGobKyAb80g2vwakDV6zYU8gkfGcjbnliodp
2erY3hVHtOcksYzMxYqhTNS3o5a0QF/p+5Y/W+2tw2X5vSQTdIRoAsUTa1YoQtKlI16vGFBCQr8N
QnEar27R/HNpz2/W9icj1X88TyHMaKeYm4wjPOwxUV+V0CPX/csW85vqxZ/vIUp3fzeZSKm1weR4
PdS95nUux8wIJoOcO5CbeCYabf4s2881cLgQflrCC1zFmIhS8l47NrWNENf2RpKEjaIHDQGEDr4+
r4ywTF8ixFcu6o0SE5aYjDi3GpGWtmh/w2TGd97+gk/xKCYAJdsq+0jhJtpK7thtiXtSgQ+GxG+q
uSA9N72sq72xKXe5tSfRS8TKa2Um+8uLS7yAJdxRGOyUaRU22J6PE3oaC6L7yyus1+rSEQrXLgHp
XDsB9ntUwBocFSjkRXfacO30zbYZJORi50vLfxqobgnXz2hntTFsfM203Dpj4oEzR1UzD/LThxgK
FC28y+WPkxmIcOnKGmWLuEPlZyne8pJtoLKDgaJJssr55tuXJ7WFi5dRW6sxu7B6UvKjo0AylGBg
jIAheAcOLTSuWrc58F37psiHUiUWYgux/aI4gN9UxQoVW4llCbSLymO0668ghAHEKsa0ZI5aEnbb
2t/dTN8qhab2q8VQza3s0TNtJdTMZwbmiMvHdx5+dLKxgn8hXVGojLRAWL2Zd+VuOgwbPEibCRbq
6tdAwz2vJNNT5s73l1deDeP3t8IQmyDlPEPuCIpMx1idt5g8TdU5mEzjhln1xi5mL7JJaIHR6fKq
l8/SEEfQpiWrJh4jFS3AbED0cARb7uUVzt12DUo8GtEBZCbigC0bMrBSDww3sACiECVAUNOGYP/Z
o5nv50gkLi93ttB8ut76xSdRDEWZTM9m9IUNzIcbXhkmIfSLUAXqb4pQxrtxNpU/XU3w1JhfGBK6
4oFb4NOy5nFE83tRmT/z64WC1MhGdjB8y/K1yJrEgeRbz9nM6eqCr4YkbGRrC/Y238Vbfq1NW111
q6cUTedwDPTA4QE7lpWX3RlXxREZkeShOufsTtcXPLmZ10kzEoCpHA2pQzx6CcT8Kvou+cz1eotX
43QZwYmzmjGtbIFnWFXy0i1KRPij7qyNHii3sha31IAED25PQz0uOjZ1pdFJvPq40rAuG2sDAhKA
Nf7FBfz6Nk2MoGijRSClAbYloYW/1NuI5zIrubx90Gf++42om3zOywWCyfwOBdpt8xQ9RtuViiYL
4qNsmPeySWiiQyn5XHdtlUGBnnF/gfkvmekyO99KbOKy6Wuq4KdjFQ5rMXFK5aG6mW964qIEHuoZ
wP+AsvsIXPqbBhysoEl7qsC6J7H8swWu03Nb9+HEzRQdsrk0hSAomv377h0SpOCDKLwo/ES93Ofb
eiMzFdknC7e9dnrbwFj8H3hpfdtvebiO98l82mWHDZ7Jv38Z9A3yuiOwSOpAUGNGWgReu/x1APNM
n0qO8WxGeLqNwtVum0ZRuIFvmsLkdsHfkAVch68ROB25b+2TG3ZIwaYCGCzbjJCfpHfWBqJ2QQwu
im9SpQfJ5ddU8fK3UWqnVkRwrEvY3JdhsVnJTeNv6Kt4sp2WGZHYFK0S2k5EQfr0yS8E9A6m3vbM
M7+tGB4AbLZQCPg3lGcnOy7ObhokVlMLVEJHjgJwkV/X+owZYcsf26fLV1TiCT63+uSG6Egk8qlA
rZQBsZemhRfzm4rKPucsJP70ewRHoFdxoTscFtQFc1B+I9vMdzznLQuHm9wvNnXQmisvjJ8e0fvc
l43bSFKMTzjd758nTUR/xnoBXuslXYcYAWi+NQL9KvlRE7e5Vm5S0OKQwLnLtuOvfvBRzZJPNpzf
aKpTC/+p1BT8O3wwOF9tgLL62Qj4tLPYErSTjI/jXCFDA9Tjz1XWV+bkOKulsViZYZXaeS/LsGVZ
OEPSFhKwz0pS+NbMUB1GP6EpZErP52LU05WFE+a85HWEcZ6jPoDMbgHdZywD0pwN+0/XEKLG3Ekm
NQGC61i/smdtH23GXR1inCzQdnT0zaOzH6/T47Bdbi9fEunCwjuilE3XF5jsPdJjr7lAt8wr8+Hd
dIUmKUqmDgggAChUH9sndDAtWbB83td/HarwpPRqG1VW3P3Rphl3q77PS7SDwsuyKXZotXv5fr7K
fxnQ75AF6jKrFZ6ZXF8STg3Y04jaObeIu1AWKoBjXN5gmfEID0zWOJAgr+HulCHxS4gVjVlweYWz
QMxT2xHejLoeWGY2CAUg1rrRB286EHcdZjIw6o8nDHMPG+nslOSzRIBJzoyirtFaP857HUM/R9Bt
ecrz4hFP2WeQJnB8KSfO+TDyL1sRyfDKJOFm3sFS4+f4vrxleydQnlaGgd5L9jLGLYl1WIK3MauJ
otC3+rSh31kO2IZGczOovy4f3dld1KlpUs2y1//93afZipKNhFbGkXT5vuBqaALQcHmJ8xniyRrC
FcsG2plKAcR+TFQfyiYPca59tGazaZzk2NqzPy6gPDXULeHO+6jGm8vrn93Ik+WFa2bmdtyr1oI2
ImapzGulAgvMcn95Ddk2CncMczwaNJuxjc1ytFvzgNaEZBdlXyFcsanOjKrQSgMZoGnsI/Cg21Qm
dXU2vP7aKfFKpVY9OE1NV4L7dS6o3/aBEWpbmWWfdxcn6wjPdZvTKstNYzgWrVvjlUlC9Vu8lpi8
/GbVCJqvtJv/dD7iZZrt3MK4DYDJdtnfdigFLPTxv60gPNGRSoa+70B/DA5yZj4MUpnis4xc2smu
rTZ4En50iFtBZqgk4IhKHjEon992KAIoQeeXgLubbo6+mt9u5IIbEtOzBB/RqUtpj2ZnQDDWdjWL
Bmmc72grq3Gsp/6PIPLk+wQ3kWb1WPUzLBzs7SDt6fKrjlWH3HrJigaouWHPo31iPMz856S2u8un
p58NA04WF5yE2rVp0RgZxD+j0ePA15edfleCIGOvjKAPUqL5qTDmHaH0zij4N9DC1r320VFtU5Zk
y4fUVcEMTxVEgAkLCXUeJtTB2ug+1h8JjQ81mYLOijemSu/Mad5XS3fVLDk0xovtsKTPRVeYnh4p
e92I73M2Oa6aAXVo1rEs3zx/mg6BeBW4hDG0/XczUrrB1KcG7rAoNkOw+Oq1Do1O5pKXCMPOKBI+
g4j0k4WqCUhQ30Ro2B9Xljvmy7K/817z66cIT9zEILLFu/XxaUcMVu0aYOQun+tv3p6vJYRrWZo5
ameGlUAut/CGrLgyWREMQ+ThmTG03bhofs2toDZZCCYKyctzljL/9MoKz4LWQld+XJ12dpgQGVlh
Om1bEEGjo6/4QIVqT/OC4roJphcjbNq9/pTZt+N0XW8SWfJyNnY5MXDh/WjHmFbMTlYxZsAo1AAM
nmFdB43f7PKANWAwlOy85EaJ/Zlx7iNHMfHtrW9vVjZuECVRxas2jndY61PTG2T31HUuSqYCfb6o
oP916CKxA4vUllulmdwN+3pnBKhKBSsblIF5WzeHtJMZqlcYCrv8wZJ79YkaPHHP5uKw0rBGnDXU
EHDtXHCNuVX3cHmVTxXMf3rJr28TnbGeD5hDxitQGcN71/xK5nwbl8n1uJT7YSke9LzbpuZ4FXHb
p+Q2jR8SgkqRMTZbGk/A8PMHGim7arYAt8hx+W32RoH66Wl73Sz0YFbt3RSh2RJnP8xW2VOq7cq+
+zmk4EJDIX0xocIChdSZo46amQe7VPSrbKwHd6aFdjUs+i1hTuP2+pJ5MyAw0KoJ52H8kQ8gA0jR
x3Gznv2r5/1rU4Snw4zNkafxYABKYwbq/KowmTD7+bLYiU0JDwSa7nNb5rCpLtBD00v3BgYjUKNS
NuipqFI6c5k1CZ6D0YL0RokvUuJ3S71X6Kp/I+PL/00g9rVvglNYKsOo9QE2O4b9YdY24+PK2wz9
xJ3xmv40DGB2pX5h/eUXDNgQ+radNjl5lmIj197pdJj89hZVKk/psJmRC1iVv3h2WHvRDaSqJZdH
srTw9NkcNLUlm5Hrmzi48pe+SJADZylbtS8rEZW8MLa1WJODDZ0wivmhVO4noxYk7PoPfc9u+xtI
Gy0YQPBjr4U6lKw+LvN8orRXmqSdhmkWkPOgHQY8GYTfgLoKjB+6B8hX6ba/OgU8nrLutOQhN4TQ
dI55pXWr7wOy1sVUQQ26hctHd75KdLKzgt9LRmVZChXx9Zjej1PyklFgJjkZrhwbIx24mkFnay9d
19zWmR6CheQBoh0gbOvAq5y+jSPA2QuFEC1vJA+dtoYQlwxacD5ObRoapJBWplwDStO72Lc9bZO+
A0MKKJdXwKJRBbFdSAqhJDJRVwsLnz3ILpbsDAQHZS5WuywZ4rq+eFST+4H/vHwC54u8JycguKTK
5C2ZSL56dNSqmnnRXaIglhiVb63NobZVXXfdApLRa2yfaySYtqHWMzXAERVbb3V9w5p3k/7IMY2R
6yWeAlkt76wExOntE9xZo4/maIJp8jhn2pXVYAI5MjHqlKT5wU703SoWjk6LFxmHft6xdJP30BV4
rPD6pcAqMlQfNXYoQC2eAidTo4et9YgaS8vGjX1Z6LdZwbuHCnNh3hvQlJDs7/rrLtgRFRxj3NR5
REduHKHE6luv5seYgr4LDvH2D72edaZ2gij6TyPQgL68asD7CMkqexf9mJ6Xd2MLqVOJw5S9elT0
mHjtW43BqP4Esa96cyBl2fHdvJXKjMp2QMgHmhjkVRHrjc/x4d7equjLAIFCw25DQHtgoh4Rub1H
TY//BHOgtL14ljr2xIBEWS0+YZprdmhyNyNwTDy2X7GYisdvlRsNXLJZ8Ie+1gS6fW8dLTevp288
8+KjjBhZ8vx/YtZPgkkohsXZAgX0Y6zc9NXeaZ7zQZIRyJYQHGprmFlRmavPBvftMO/7OgOT4I/L
Rn0WHnm6o4Jz7B1qZIqKVbiHisgnVOrauIU4nA+A5M2/Yw09XU/0ggZTSEaxnkN/FBC1UYDoVpr3
y18l2zrBE/aMZk3PEMLM8d1k/x9p17UcOa4sv4gRBEH7SttO3fKa0QtCGkPvPb/+JrU3jlqYPo09
u68zEaoGCBTKZGUu9mLmTtSIJrRFT57GubMKyHnKRjwsESjmwaaS2/1r5jL3xwQkvlN41RNkQ06Q
8wpEFbr1q1xxRbyglhQuaj4ocEVJt2s7ahu4b6Act35d30fRCnlRqKI0SKiuLg+6wlaQ3sv9gbqJ
vzYOEs2vD9oujL3hKGM8SkgdcBFAeHZU+NJ3F2J8g62x0uTHGEzwMrC9AZwlYRQScrKLQ0HCBtKC
xgEoXfsevwjWLniveXWoMF3YmOq1egp/Z9sJq98nDyYGoWz2EQFjwsPPIC8gHMwVHF5eBUqqukXO
QBQGl67sUrQVDhg5ddYtr7c0wL0E1kHImiEI+nkxqNQqcqKrcKxpHvpEUf0+vmmlGHSssW9gGlVP
hXTQ69N07QxztwdDGmVlhQrY7lxM6gLGFO7YQQNgKtqJED+iZ5IvnCsKQg+rjHFftsntqo/dgRh5
PPw9PQrB5eS7UEhiosVSIUbXWg81SklTgSGKPnaKTMQBK0on+LJ5nUkG1RlB67DeFKiktCXC2djR
ofJIA9SbwVPoikXALw5YKoZuWrqlq7rMw2tJi3l8UsrqCQM6v8MWoBu7OfRQMv2RLk5830IiAXO7
iK4TwEVGv+688hEjphOkS94ANvg9vGE+8hDfaAGz5+34EImz2Iu36Own8qEKnQEAnmYVHH227KSQ
OURla8KYlAPqusoOH63d9FRAmEPgNda/+8epPrO7JiNngQGrc+gcJrC7AgENzCGpDrQi8E1kX+oP
6sbYXjd4MSQ7s8dldvXUoJA8jniDVDBcgVevGA+p9mx1Po3fjLKxoQrvXTd52TGf2Vz3/nyNixVb
NcOrMPhQXAmB/UWZunXa2ra81g8VO9+2B9a4/ZZC9ke0xaIvy0UsvRzJJlsW9dQOikPSyCXAdhSi
itXl0svZIrlARTWKXknmCZCOB/0uPg6HFabL/P4bhB9B/4cCvOhRv/jgnFnkopY+VdVZyif1lGE+
Tetva8AT/+WX43yuWs40AfMsPTVQirIzcwyGRtvX9cPM3lv1JVoex2nVW8DM81IHpTI4s/5TwmxA
B9nkJlQcanxrKiF9y8XX53Pl/MRvjzJkGkpY+ZpCST/M3wZuTRV8MB+i6lQ+kueRBSDwR6AhDqYu
x8Bn5rkkSp1qg2noneF1yI/pftmYbmLY024Az6tshychhu/iC3FmkHNONI/iZpGbGoSL+RaUf74c
ti9NfJcIRQFEljh3lHRh1i6mucoD1kVA/XSHYb579ZviG5gUIB9dI8vNBamy4CTzklBDNicYc8b3
NELLC6e7JhTdlcvN1rMt5HyQTPWqN0adnuQAAWJpWz+syO2PBN+u80gRqGAdBHoY2sCCOyRaG+d+
tKztirTH2sAnEWjZTR7J/vVbKnBwPGEz6DO6OiNwcPKA4Nq6i5XKU/4JbdbZE84P/dWVPDZShidc
RsNdpzcVng61Nt7/3VI4f2OGjRo1EV6nOgVhUGjPyX0zPl63cf2IEx6eXgE5ZbYVVqJDv9yc6hPr
b7KKPprV5rohgZ/Au/r13ZOJBvaSGk9Chwb/+DacYtwmyKYeQDTbvbKjEMF93S8SHqneTqQ2EmvA
4472pL4L9+l+nuz0ddjEaADosa0g8LJLd96AEEmIplpfuP8eyhAevx7PcqEzEycdkOetPGHU2++H
+zV6Hhy4xuxQQzD2e9xv/xZ1yeqZrllf7+FZkLHyGY7thM02B3cNbWuHucU+/ybdGDvFnm1RIHW5
tvQfj0J4WaRoKKR56JL6o5SWbkbNJXalnyjMqXYlH5aN4QBnPh46ZwIj07JLzV31y1L83rShZfvr
HzXfz34P52ga1ciYDuT5Ke4rDL/fWZoicGXCJXMxTgpF3oaYCFahNZU5qObNHnFBgxE6K94ABJk3
COjcYe19+81ddje/DDcYoYdOuKgxol6PY4nMBz/1kqhGj1vcuelRB4kbOJXc8r7ZSieWueACaf3+
t+wUqK+qTriJcp9aqU19kPagWPXWopDfbdJtctR+M+R2FgTV6x9oY5d2Be2fN+A/huceL4PpjIqb
HNvSNgLIKe0lV7QUkT/ifJ4Wj7UlWXiZ9CU/VND+SLUUPI+pyxLNvu6RBDeUB+cPUtSwscYNlQDk
nn+06o/RBIHUfRH+/neGOM/Xh53U6hMClgbYVIX+SNXWq9rSb+LwibW6KIm6/gKSj3T+7O6HILAo
5TV++ICrtltLcevdtI+dziuyzfKMy9giEBR9OUFiQz4egDO7nZXOWhdZCASJ21B73IX3i4up9Fcg
ncERpT50v9tDu839eb8i9a/v8eVk/vPCf2QkZ9aN3qqUOMGq2RNwP+kT4AmgmAM0AupzwJ/Q55AF
8qOYpvYyBufMMBdLUZAXF6GBZavBdND2a7Fp9NvtcDMKh5IE1/wjrDtb40RjVZXmj4LidKj8YUMD
0MVv/qXv/KhrnpnRDCarmYatbKTBY5jgzMrCv/65LrfbznaN81hmIyWKHMF5RtvlW7k4KQrZGzPA
yXmYQaXqq66WuTKi0OW1Qg3YiV31/vpPuFyePfsJnKtpc4Bo+gjLVIPKCtocQB62UyzMO4feilma
ANktAsQJCYRIe0E4dD0QJh/7c7bHEG1qKswi1Sf0NZ9U+NYoZoI9FiThhCdwtsqubowirfEqjB55
pGBhXDYgyMG8wRjZVrqXl0Mj1lIWLY3LzwY1WyIdapSAQMhOvIGSWmFP75ID5CGAAeVD84smAlcu
MsklauUAyF9MsZv5WrQpOgmUA/RNcF4ET9NHPHD2yUYlAf+ijNtH1uR/AyogLM2VPHASIaJrMJNT
fGSEYlGiy0i7z6OqcD5GkQwAiteOxYDysj0BP4L+iMM8FH8zG6gv6Kk1mM7HIPtN5Q0e2JD+hqKa
wPt88DqfrX9RLAYyU8SU8046jc/FAUyPO+r3KwwD3GZb+WH2p2d0pOIff4MNWxDRfgwanlnXwJal
MRXo7dH5kAXXDn/Jc5MdATElhvd0Aerq8uDZ2aZzLiqmGAGd0RD/qKskrcuUoN6BoypFb1pyGo/9
AO36bb813oxfAPv1hf1vy3WgNPkaxxtSmeUaQeiQa7M76nCHxeIUEM0WnG3Bt+WVtiaipG2+JrTA
38+eof4eQaS0fPROLAfEW6g9p9upeY6UIAOfTxFkXuj3/wjB9LnjlAuUQoqCZEY+Hh7TS7RX1ono
EEQ+kXLOqQIVQrko+KitN3pN7DWPlT9tarc9xLEb7duHvxEhCBwHD9iMI1UvpdCkuL3mHSAlGUYl
j90WBX54D7ADsgcKAsnYF7XZBV6Rx2xGSax1cY+1rrIKZVSg1ScHgoMjuJaU80xZgyntXq1r7Gf/
TORj8X1NNVcgwSJvqhDdWxES6DIK7eyUrNt95gl6SzcisJaCwSPATi4udHezk+RRZCRm56ydzZXB
Q9v2t6kPTevlu2DJgrzhA2x/Zr8NNTDqSUh1R2cAPQqSJ31EigKWFAPvgOwWdzGBBvOxS6FzY4uW
fxmQdbZ8zi2xZbbmSUZZw3zt8QSsPyK5Ve8g6emCo8G0F3vdfwz9mg/A+WBizMt20Z0o4RedLc4x
QUSmG9U1p2HT6yRPPvj/BGXQy23Hz4XyUMp8GcKopXj0RietEUigJjkC4Kzbxm5+lDfC/EVwlFXO
+5SJFceTio39mA9y6Esa6AdAkPxmF3mWywTxhLp+qCs1Gh5NWccsDvP1Q2YjVJcIBicq8OzepIBh
QQ4oXW576aEGqG9l8YOwmVuQlc3vF6ZIXNV4MZLXqSwdvZz9cdgvGm43gzszN1qdBnl0n0MnoTPA
aTMdZXIy2LfOwOxgCyGe6RtUqEh8LJPUoZiXVttvg/6cgONZaxy5mn4OpIU2bHffQGF0KDCZ3+rj
BlHdk+AiiTZ8/f+zi7RI0RwpFdz9Gp9OOL39r1WRjux0X30X8/ledMOmTNGcoaaqfhRRzsxJXRHp
UIFHWqOW3woZ2izdDEITa1NCWf360lav98en/TTFg926QplHM0IRWqtB4agmdtvvymJ73cjlC3Jm
hTuwg541TVrCyuQnnad4ddDsh91iuOugFDtKghm9ywnTmT3u7ZwSq+tGC/bwjoU3QJWs5S4k9yr6
wgwk+rcRKEGPK/ZX/PEuP9xnxvnDkkLf1ug/Fpu/IWHstmQzbKpNkIInpmyxYpGn/SgAXfuKqw88
OzCpxORpqpFVECvz81B9I0XtsdhwpPJWyUCGVc0Qg4pA6WsKYk/harlnNZQ1OcqXicL3jZ4ELAB5
z1EsRyGOfQS7ox2/Xz9NF73R2f5yr2pTzlKS5bgdoUKPCdsXq9ZEJEOtgPple2eC2/u6wYsvyJlB
rnxap0MSjysMQirptwQ+LMxk57qJy32uMxvcW9m0UjQNEliK1UBqPQN8Tb2jO6HXMWcC054n1Y6B
utgN8+aNKPoS+QDuhUSEEktMwYGVSHHPMgrCVHIsU9F0+sezdOWU8mi2xSRJ2umsOpkGkX0CRVl9
eMpJ+izN8dEcgip779N309x0Yegpc+9q5e/I1LaWGW/URjsUcXns5/QwlUELB9z6c5OBiAwsuUvr
5Mm0JSaOekihDHCc68y3xnwftbdWNmzyyfCNeCczEjR1uTHD3C5ycP0CY7wUeZAsmgDVKXDh/HSf
EVWZpU04M1Q2fppgwqA3E6Mvyvzr+sH5SAOubSrn6qRQs2KFRvWJJuM9WHGPkvFLqqRNUtxFpN32
5SkBM3lxO1oq5oSmrQWpw5LcNR1EO/XYpcrdwH5jU0fogMuWYyavsRR6NbB2Zfo+QzRKpwrkFVOo
+hyL+WdHZEdWOpEXufjAfh5/nfOZ0qw3nTzi+K/IgGHbnSIXietv0N2gMw8OARHlw+Ui7JlBzmMy
A0RQVowzv4Ad/gAlhRW/I3nFPj2UhxwM0ZjTSF1RLHo5Izgzy3nLSB2GcqQw23pp61vRvdZsmi0g
J5hISJ7b2Y+OiIctBlkpfy0ViJ8n0cHkvCdSkoYZ69OYpt0hgwBtUoPnN0V6x0S1rst9p7PVco4z
pYUU9zK+KnTZBhcldh/kc9CygLC4axzDBLB5xSc39W22W2dhtMhOMIxT3YnrUiL/ygMfaUjAJb76
8Jypt0YIZpxZD9pQDdokCcKiuDXI1qiZo1qTW0XPbb0KrToVkewuvJ9NgXe4XFQ+2xnO5TYpCOKr
EV9hbYNlQMfNaINB6gQaNHbq9P7sN28gcg5kH2gYxYZ6gSiJEDxqPFQy7JvIJBN+QVZX9pjfD42I
T0ZkgQv6Kr1aoEECz4QgbIcxiRvJUd30gDKY1wQWABv1y3VfKDLIucJkTlOjTZHpWXrrg23YS0f/
ugXB5eEpf+O2jftkwCkiNNn0RHUbad7JIwEnzb8MYXl636TWpKTJsJgoijZJqjl5bm2igjiEVTcy
a58Tim4A6sk71cihtmsNIH1claiWNyibRPtFLnXH1PJ21cJxr2/D5Qba5/HlmQjwF+emNq0Kx3dw
2/sYDAFoRaxjmOxU7UHQ787bVcvXD19EHFeC6I8nBdZmvNndmhspY32KDdmZx++QCH0cQHWVvhNc
WMFaLxZRztbKObFSxkJjo4NExkGfbdDquOqvD3FDEKBjQBOBbvlY7aId9GyElEyCZ5HnDCYzhraW
CIvVTpViZ4tPQe23Thvl6cECnc+qrH19uYJY0OAck26lSzbqqMRl3R0rcjuZMptYovLp+leuBC38
THo7lwz8DlgXzbNdkiTOInUbaeyeSXo0G7D7tT8YFYXxgqXxaGbJYHXbZjomNdIHqX0YNAxmh6JW
lmhlnA/qoF0URevzqtAA86deSGUnw7Q/itYbTT/M5uJm9STKHgSez+TCp5r0EWaITRCEbleFEw0s
/062V743aLGY/rzBrcB41PWTIrK5/v9ZzjnpbAJhEb4h9MUg5L3JiujxuoXLQKzPq8fLGoVKlnak
Q91pzS2xcS6UB8BJiJmQ+VD6/eafzYKcGeSCo7SwoNghz/SUHfI3Bs7e+SYGC2LngT30r2qBCPsl
Oi+cd+niMkukGumzGqBOsLe80V8HiUSNcsHDZXLppTKHUS+tH4tUGaStLfROHmcrfAeVlshfiq4Z
50HSudWipsTbgGLoERoswXwzHtdSr+q2K6RahfSOGNJxUatV+fx0PLY4kqnS1wWlJ5ZDfqpXDbsx
e+uYqZnkknl21FrzWDNBKI2gfpg3L9Oi+zEEovEPYGLUlPtl7AM1LW+gMalDtWR566FiYo36W4Uq
trOw9F1V0ECcW6LZ9VJPgdxJSSAT6ug5kpT0sRsyu9ClTTQnEkhNZtAsFDg8UexpRvU60fYnGtt5
UKhk3hTtnLkFs+6lfrof+upImsJtAdbWxxRTJNSu+1ui93AW0l6tO6fv8rcJqmaKPJxGE8ok4bgd
IIKXJ81eor2bS92rDM/Z5t9C660aR8/KCwju3eZGu61acDLrNybbLdJvCWTQ5nBb9T4o7ufqEfGF
HbNflfaiFbdLijnu7zMm/s1+M0ISJQvK9ETRkh8OZQPhk9bEwMEhkyJ/AHZMUe4RdbkNgVxID5o+
ubEx75xXiRPNYKAFutrIAFk4SPN9HD8g6/Zz+N75MbMArWeSXRLUybG5IUZ/l9AvumO0BEv9MjaJ
myWoIkl3tf7OkKlj2IL4mIERgXFWf/zHS2TJuiqbmmVpBnf/JtTu1SwG7WBlbVmsYKa1dWgH9Bg1
/FlFlJo9J8XTUADl0XZ+LjcCL/rREL/2A7ibyfQqbocVwjL4cgadQAc6lB5oP0DXvymP7UrfF4QB
6pVaEINez1N7x9q1wMaBSBQSgYKfcxkjdLYf3O0trExh3dqJW4h6ExMZ7aJ9NO9BkXjsw+8TsmVz
3rDlWQQlv9zD/jTMhwQY9Ihq2vQUFD16QNpNNjjaABlrbx3oAZjdyR8bHRSfNkC4henm6w78HeqG
i+7r7HdwWcsYWnWoELDu19WPegkqjKaXD9fftYsR5ZkJLkYoqtHMzEWpTsrwbo7fl7L1k3ird5uG
yafrpi4XHM5s0a+vdFpH8aRoWvWXLIqDjktn2tNedzHA81gc8+/hivL8rt6UnoFYQXCcLr5uZ9a5
GGEkxVhqEk6TRuu9oRl2Qk3baO40wKZovTWN3B5S0bTcxQzhzOj6hb8EJlGkaWsIK+VP6Rj78bhN
2BPVZ5dCiK1TZk+wxxcjoTODXNQwSko6ZTUMdm4DrPZsr4PyK2J8iRx2Wrxih+FK97pRkU3Ob6Wy
imIxxL9OyK+zFPzzVb+9buFyE+VsWZxnUjA5YKU6boKO2UZfgZO2m1ttU0HjPsB87ipkML1RqJZC
QtUXDX6ITg7nh+TSmlKG/OdkUvnbMg5us+SerjNHh+49gxw7s7xSEZUsBJefDyJ0LR96MmPJ0bY5
yKCrqgNKPvJamtkAhePV8rNALv/lCeI1CjNU300m0TVmWoFovY6301YTDEB/dHWDuNtHAGEIbqfI
OfAqheYAPtrexHJjzBof18yhfgp/NcXGXAd0MVManrQtdM6gs/eCkFGwasE95eU4FBXKsnKJp9ec
X3N18GP1NrZGR6ohNZk7jXQvOM+rq/vjpT2LEDnPTsyJWNOA4L71QhC5O+NNuFvhH+kAGAZwasL9
Ffh5nsVCJoiClQFnuELAPYM9udVfstrczenrookq6CsryR+r+7ytPFNFpGVq15k4QtkUuRN9D8Nq
Fy8viX7bgQOt7sGMQE9/o/+37to1u+uVOvO2dQQYfLJWMpPJOLVqepyLxMnkwR5UuHpNxsL9eqzc
aVoVfAVVMsER0jgvyMD1hm7/usOl6cSkDEagW4aCBJppAk/gl0IRNdE35ZxirQ3AtNXDipBSfqMm
sxwUeTMfl40FenUgKxNgLTVAayrggEX39TKg5uwbc06xqIt47Fe8PJQcRzeFqBmkZ++WHzNa6sqv
fBN7zB3Q4LaX2Vspsy2MBTtdIEIEC3ad7+M1OiGGpiCmaGRjhftttLS/ZVoV2kUCNGeGkQ2RUJfg
uePbabMEwQloPWHSENp18QB2T2RW1/2DaFVcVIa+iBxiEhj1DG10KE38tnppu2SlLnopGISvs7fr
BgVPHN/zUtsWWqQFnvBe2S2j5Czy4jSQ36vBtTHPRzmx3FAP/etGBeeXZ/oYk6STS9CKnBZd3yXo
lYalBgDjjkbTXR5L/y5K4ak9st7oa8MMrVM6Iqmxagf1c/v6gkSJA8/fIZOw6Yd1fA0Q499FHySD
nd3Ob90t2Uie4aF2cwLSt3tGX22SvJUKQnwzL7eXPm8mT+YRx0xmkYXsRdqg1LCrHjEl0D3+NdMx
+o2xX5OVv4E1Xg/lFe/Lt7XUucaI/Ah31GFusN6BFmINO50J/EworAbXt1p0CTn308dFMzQxnphh
nrzZ2OLTCk6nwALflBrbkVUGM6pTxSo/S26kvBCcSGGCy0UBRp6mGZP06mP8b8WrTBtlK/vUKwIR
j5ZoNZxHIbVKUnCEILVvQVoVbmkUCXyWIF7l+1H9bBK9WAfqW20/1cQeqp8kEVX0LjcrPw8334qi
U5PI4dKBTcCtDuAAAZK/27bHMaDv0Ij7iKFAmAzm6/i29CVXvxchfkQbycUYcie3Q1chYY41wzcV
aF2rmSBRFu0kl8Mh+h71Dm/YaYK4ZUQbiFv6GBHbXL9BF4BaJjEsjVLoQFLV+qgGnUVLHe0KLZ7A
tGyiX5cvd6x7BGpJZ4BHNo95eleVQWY8C4z+6fO/GuXWthDUZFurUk/Q6YUusK67xqk8Gj4Eb2+U
LTUfYmhjAYy8sk2LYpb1b391UF9tr7/tbMGTtmAYolZRUdfup26fQJQi0l/YkgmegQs4tK+GuMCs
m8NBjTDqd4qfZwyOQi7pZgKH0wbwbk/Z6CHUbkR0Q39GDF9Ncv6wihaMEdZgVh4h9pWBPULBWIU1
2gMDlLJGQ1DY5/kzhflikR9+SEPoghMNWhtmMkNhGlPKxqopnqAqV5ae1b6BT+ppgkxqTRh+hnwy
2wUJO/2fH4KvP4PzoYUyQbFpFauosVItb9y2E2Tif17HrxY419kodIpSo7BOErOcokXvE6x49SxI
H0RW1u0+O5yy2ipym+BisAowfAyJdNrodrpIyfNCiPJ1Nat/O7PT0zKBLhL0StQgulUc9tz8BBx1
Cw+wjTGShaqU6ncBQB7ao/b34gTBUeWHHyJLnpVh/WIJ/TknG732iy1Y0D3rGN5M9xG7teIX4w7s
8i6SfrcUAOQFToByDijpkwWDYVh/gocwmTBA2f3U8qO+vF/3dH++E1/3mXM2OQFnjRGDyk0ec5vQ
wR6pyIH/me5+NcG7GSU24jREm2mdZgDzNsIHw8u3NVgw/3cy36+mOPeiqLnSleX/37JqqL12FrXE
BR+GH1wwwqr5S0jHhOdonWJ8pVnsQJhI4J0FH4YfWFClKoNwGpZSxaY99wXoXwXv9+U3zjQMmagG
VfjmvqohcwKkD6Dg7j5qpwfWNDdVl91ROXOp2goc4GXH8WmNc0+xYlTLmDYoqKS6CzwOXbxZSr3r
p/lCeW49AJ9WOPcUmXlRzc0HtJr4qgPKydE23bBHn9Av3tPDAp2RxGNYs6s90kT4dv+XaOXzB3B+
K2LgCB+VGNxYeevqLPLigfjDoGzjIXFa6anqf5VT5RlFImjLifZ3/f8zh6kXegl9Oazc6ANSL4Du
bs2sEdxlkRHOK01KMU1SIoPAodB2jBh+l8mHWG/c659RZIZzSqSJFnMeanT4CykAAOQmQUP435ng
nBIUU6CI1aKyOeSl3UxqoGs/l67zr1u5kOR+PY+cQ2LNkBdET/Hsm3spvSuLZ3CcP2j0qagQOma9
3cmzU/Xxcdbng9K20EB9kNO3cR7ciNWC1Oe/BHz/OZx8rZ4V0FqUe2QlK3Jifgpfo5N1D7G4A8ag
gkx32hddUGO97MU+LXJhTx6TQo1aJNusup16TEJFIom49UP9GS1/WuD8SpMqtVwViXUyVAzzt1D9
k6pA7Ut3gDpXxsB3UogS4stPwKdJzslAc3vKjDLBR00gAgUKODN8qsfJXoSgrwsNpS/nh6cLq0vQ
XbEa6r+VxexYDwbl59DdzNVBjoANSV6WBGw0mFKpKERRWsWpV1luo3aSvnINc69B8/j6ib4AUP76
izg/M5BqqfsQDk6zIYKgYEIy3j3Gv/LUjn6QF+teB8/iZtnNbuekpwR0BKOTF7aZCFsFAidhcb4I
M/MLK9bud17uG0lxKvZgAWtyfbnCD8C5oshEsNs1eLY0e8VTpR55XxaX7utVvmpA1Yh6TegoxClU
Wwi5F7zQPBNZZuJJ1g34QZDWW9OLGid2MUHeMceEVCgqVV3A93/9spyvSlkWlmzGTUoqyWWR6dXt
aVAiW61uU4s6U7aLa5AMppNX9JoTmj/1+F4BwMKgAq956X6ZsiUbpqybJuUxbNE8UEj6Ydn63KM3
LKNGPtqhjhFCvGvXv++lQ3RuijtEqqqwZqQSAI7WixTelgi2lfQfxFnnNrgjpMRKxBaJmacYmr1J
D6FwSCykt8VsOHMtEnu5eD/PrXEPW9fRUV4irKj1kDg1driBviRa6ypGL1UQ5ii3w0ZFl8lOmU3B
M5H9Wr6XYEARZfoXQ7HzH8IdJ0vL5ZIZMVr8PQsMtXRTCP91suSWWe3hFEFU6TQAaZXLu6L7PhK0
RNJtWgDqNkBCTV5cIvePmRq/99X/3hoxydlP499BRdeYYeoVgDPS26C2Wy2h2+vn6sL45lcT/MM3
ddVM1s+wwr2hSOgse2Wbb3UkPdZWVNC/AC7/ao17BPtMiiEjjId99VLm7/5uHRdPfMlbpair+w6t
LcXG5S0cERjzkos630ruLVxAjIheArZyXgqb4Uj3sgw6CStolsJNZuMfRLnn5rjwerTmpcs1bKtp
3RrQEy4ru6VP17/dejD5iOLcBvfChWQoYisJ1VORHCoJ9MRlHjB52Evzz7bEKMaQQNc36wReQnhi
OFek522dsITRFeKUtmB3S8D+kj2WSujLjepEGnGRozuJNXqUIt2E9rogWLtYdDlfOeepoD9S60pV
oDXiEl95yzcddNoxm7q2/MGi0TsqKp6P65SXfq8udnQjv4pQtxcAzF+PMue/GgjWj6qerZADFkD0
5Cl6qPbthwZNd5PBcwlyjY/ph2ufm/NTuTXHfZNg0SHe9HBoHNpXniXT1w7CybUSb8BcAikcYzhU
CqZFIp25Eyu+ywYL0viHHJuaNxV1abdmj1lpxZyDrldOaVjgAa3I0zr0YRsxqzCbL802aZbvC00I
mLbl762OBYXa+DJQ676jSuyETPYjpb/rJ/xFKLMel3xkQHLmuVvJBuKNstlT9jxW/TPViht17HHp
rCDsHrqqspdFCh0rzAE9qqFNN8boaneOrr+GWeWHDSt8+mDV9Z6i5Z8tjVfWO6sEoWD4q6ojPPfw
TmN4HxX6tpMMvy0B51HvIbroFPOrDMRsVGo7o46g74jCR7wZydv1m3cpWzCJohFVVhUdZMtfc1ir
DCMKCXM4zfIuTnaRPgii14vP/ZkBzn1YklKNWmzA8VuNWy6gdsog0z2JJkIuBjBnZjgPoleSFEG+
wTyBg95N6UOq/Z6K3pnNx+v7dfmynBnifIZlqSytNRAqDhMIIWJXznvbagM97Jw2uQtbeImMHbOS
+LMCyJn0JGdpcP03iNbK+YxMr/Rl7MCbnS/1SQ3NW4ssP9vx91CJyH8vNNXgGs5Wy7mGMpelDITU
f83Nr7MNbeqVdwTMF4jE9W/JkYBpp3saX7Jdv5F+ghHt+lIvpZrn9jlPMQ+G1hkr1Y+kHiT5nUC0
oEBzXu6bfbjkm5kKoTOCC8HDRsZan0jMcJBabw6AZHcwzLQrXsDb748HxZY3IvSpyCAXtpj9yMKm
Ayk2Ne6X+bUZBFOcF9/Wz0+oc4FKNydjtaTobY1j+qxJmT9PvdflxIWP9dSufdN16o5NKggbLpTl
gOy0dKIBsi5bBg+GQRwKyFXywWPeHgsfkF5oaTYQ8RFlUX8u8KshboFWUtdNlSpo3kHFjmzSQANz
kbwRmbkQLXy1w7nKeZTittAwmRUWIC3rj/0ENodCs0ke29AO8U1ZwUz0w4BpdJYPHhkGQbAgWijn
ShOtDWk29gZqSc22DYbN6Kt+jgmj63dO+OU4XwpFKyNdUpzIkM6+Ad7/EowFump5Rc62qtV4qo4x
5LawlawXuLYL7vXrJnPuNYqkIZwKfEw1GA6QELkLvdTRXq2g9Of3ZCcC8P75On01x7nSAul3BGkf
89SPoHbG6JYBeBgVXXHRh+O8aNEoI1XKjw+3KqWnwV8fThTI/elJvi5m/Rln9eh87qNUHbGYQkJP
GQJaffMgOBofkpBfQ7cvNnjsiwwlmbSUOuNUy+FWTjOM8rUKcS0V3AttmL6FuQEuFSPPnQojoTaN
5SBVyauitM6q0Z3Ppp+WKE1JkBi+k7RxW1ftjpLFm9Tm9zxFy9EkJfHGsJbtRIYCsNIZ8a9eAyqf
tFPid93kTY3eBameAsQRg2pcLTOMOllLadey0toaugFem1IFU/JxAJ6Vb5qMKUcFrQdrbvzORHFD
1W4qqwmWpP6mGuZtpKlbROJ2l0feEJdB025L2kENTHIbuQ5ImNhSinCzgRszo0CBSmCVBJF5T6DG
BNVcSfUtM/KNut4SGRqTcARTVnzXTbBVTFT1WJT+qAzLnwzpgarRttbJXVfdWU3x3Jj182AYbtXF
LzEzMRJpKN9V/caYiTNPyp7lkEaYex88Uoe8T2u7HOJkk1gq5muX7M1glSdZv5maZF5vhk6fRg4B
XWfXozjWmzH0saDcG/eT3SaRI0elnaYzoGdW+0Jm4yEamptYie8Xor12nbpgV4fZDafZHgcs87Ua
tFtQqxKbZQRMYUyF6jhka/6PtO/qcVxXuv1FApSo8Krk1LbVuadfhOkwEpVz+vXfki/OtJvjMffd
GzjAxsEATYusKharVq0l67FX0s7u5F/jdKM3w6pOPmIheKmk95AOmP5pkCPvjOg1zahTleVabEo3
n4MbGkbvuha/xUbhdq20R7kpQuecp//5Z4a0WKlJTJVoKvIHxhOCsktKNE2MYx9s6/xF1wEe2daU
0/6/eCPIoonzVA0QjLBEhGk2anU4jMGxf5Gg8hu6mBTR3dkOrO6eL3h4KVadr8aEfzwmRHk2m+Ao
wkEks/yYZcCIs/Hpuo/zlmGiv0jlui76DCPyPSYgdU9NJvD78HqTFxojJlh6v/aOCfRGIZQGRkqx
d165AQmCa8Bq17ULyVtX2LSP6Yo41z9sieVs6DpfkYn1QgMqlSrIg6PRPhbhQ1U1LqEvHSa5NIWT
tnK/jon4SR0SDPmnwZJFuqJbhRZcEHQiYFXMD+SxThw+kP9S+D//PsbotbHto77BmhoeIdMU2EKb
eNe38ELV69upsa34gvTBNFYwDvk2uMVwW22pyUoyIFBvV/tFCxqk9gAy5cFNPK/yPa9ywLFNtkOv
w+KLSYLRhNl9KY5AtYN3JEk4t9yl6HG2kSyRoIxGE6qkMJQZgx4zgQBtChJe6RkC5zZnP3lLMTml
KPRySZcIslD2QSfcNXWrf67Jylxm4i3ZSu5JvycbhRO6OL6gMrEkGRoj06oiOHaT7CTmHFsZOqMK
hWKtbjhCLv4b35MUBUSBmijhf99TEw0osxnlUnDs9IVLjNHCXWk1orml9Ecics7vopWcLcY8CAKw
kMtk0jAcifZQEGi2Nn4WPOzXhWI7XOFsFfboVMxPtzVWkfdTttKPIvRKxQTc0Sd5xHq7sAb1t82D
bAl+t+ZWu5cd+yOanS3PnKAh5ZkOVdH/p7VL1+W9gAmwCQjh9pH78lk+5Y+1ELAWPKisaIQ5PSNS
qV7WmMCaACda+o/6G77Y1leaV0SYu+LBMS/08LG3ZwsyJyiHaRQURrE8wpUXaL1AsRt0sJDVRT2f
oOJQHPsK7NC8dS9649myzJHmaaB2c1+ZR3PYlXWPIWLFNqfbEqnjdb9fDufahjKHp8A+52TKDfTo
nyTj2eDxup04c68twFziRl5QpN2Zccya8lHTnvvZpwM6E9IHEicbKAwktMZr1gsHUe9iZyDBnUHQ
pWrmZ0B/raBF6aqcQSQjmG7dIsyDoXelQtAxBTFqqxOfQhStUugAvesodHpkzdtBJIdxTA9pXGMa
mjSfkVjvSXavmjsIfk+5tCmFX9f38eJz8dxQlhM9e/KInSoKtKpQvkQ1ldbDKskoBopuyzq/kaPM
VgbdSim11BS13f6OxoITpeF/PE0msdCVXB5kDafZFYe5gS5c/HD9M3nmwmQTUDgM9Sxa3EF+GGnr
JuXI+YTlL1yzFyZ3iFNJmAStAPazepcGGSE6WkmF7pVV+RlVnRcM+vr6N10M0l++xtbZtLI2AwzF
mBDUydd9vp26+zKgq+uLcDaOrUEhyMzjoGDjovkmLKH6STmJHm8BJlC1qVaD5xMLmO02Mz+TnmPg
vL/PRKQIrKGh0sC0iiy00jSxEyhNXN8j3kEsP+HMhUwZRflioRLQwj26Afs6fEhIs7m+yF8iugo8
nKRqsngCfZytkqRCBa0yoGqCfXCLCGN2qzawMAy4BScynq5rMXJJasX/QFHxNKL2p3F/rc24D4A6
5hTWWNsA1r6qVJDlgUiwBiRdxkhBBeqj8C3BU85OSLUuSLiJxXobj91tHUvDWpPRemkIpJZzqTet
UQLnczaBSkw0g8eoyJ5DqueWLoe/qrCfPqOhRGpfGM9d+JinYBRsEi8wH3sa7AhNvNY0NuOU7IJa
8AbRL7UbM3/OACNKspdpNv2+Got1Hif+APLoNn80OuxKJu2HdjMrNEN3KattVfTHUt4DGI7SRR26
YRzV1lihJIG/FRSl29I2sQsxV5yqrugaHR5XbHvn+pleIPWEA2mGsvSOJKKy8+AoRJSypMqRP6ZZ
g1lwdR32gQcUpo0BVHtO9dUQQPxlAEAsmd2ijV/nRl8nZrbv5uFRNaNtOs+upnyM2QOJn5Oxc1T5
oxaCtzYQdkrXHGRqvEULRZtxmw/qejL3M7ItrR1wdFLEKZRf9LWzz2F8eUKhqdaVIfJJhfkdFC0a
yms4X0wwzpZg3LmvopmY1YTBFneQtvVGuoGMuEfxwLCEx+iO3jQ3kD3hVsgvuvjZsoyLx3Ekg+s5
pb4w7ITBN9SPcuBs3gUo03djYDKOAkR+RVxMkY++/b5JCruID7P4OqQfSSbaQ6KgZCE6IF2yUEsw
Bck1u9aK+xFmWtjXDZMbbJjbLDSnoi+XAZSliCwcZ9Bd2IBGeCSGlJSwig76fBojIh/XF758vKqx
oKh0/Q+BoLItIPQcZ5EPEKRXquCIlWu7imM3rlVO1L78jShu/W8txlpVzErUZhTqJ4h/81N0GwJF
ehCqocvSPLSr7FjeUoeHPbmAdVqO+WtZxoJ1DOaGXUkjv5jBTFoG1qgV9gLInEbM9K9E4ZCAmjlO
4vUU6E4DBo5hXAXFjCqlhBQsFqy5nrYZBk8VzLumk7FSzPtS3UkqQLmIsdcPZDnoPyL/2a9lDN+g
Y6MVWR/5U/ysi/eI97Y+yVYIALIWZOsm2iU95dEGXuyfnO8R4wqZoIgA9yuYOge0QBMzV2+Ihf9a
pi6tdDqDyDY/DEXu9vO/0A/5fj5MQgxiEFSdqibyB1vy6o+FohgkB7Zkq6j6bvlPtYuFhLMdZnJf
IHNIQk3YgwF+2CHztblztBql+EoB+xHvPC+H6C/rY27ysciLsiF49GJKe1XkMCS9dK+bzOVY+bUE
EzvoMBcyiquRXxkvXf8AKeqYcgaNLoB+vh0SOyAXG6XWg1Mk8ntP8UbRi50ALLqBp1mo/8fWz+dk
39vmalxRlAlHwaItxy84H6kwD/qhHXUzSPLIb7razoTIyqtfhvlwfSd5IeqUP5zlfFoZwTA6fKa6
kjzI4cYVeEFNd4Q1hj+0tb5V7Hm08xUPB8nxerYsrw54XzddC6+HOroRVkjCohlI1t6mKWiA0MZx
S9P8LCqNS5B/sSrz5Q6sRJCUtxltozTyE1Da5tqnOaaR1QaZM7ZQkYkwhkVnF4in3KooFIuGp+tb
fprMvRLw2Ak6GinT2Ai4gV5ap92Q9bjGuKCyCW6K99bNICsGmW1bXXc7NG/c4C590R3TL9/7gXMF
cxyVnaVrBhXT62Yc+ZH8NE0PrcTDX3LiDisalJBeVSMBC0i94rRoN4ZxapcZrt32RhJ5o4EXRAG+
eywTeOa+zpSmptSvZgWDu3002qZ+V5jFHQl/DEF+M3adXWEKIJ9mS8uLo1hn667qXuK6d5RJXxsK
2fdhgqtuUYgNO7snYLSW59AW4g1GRx25oVuJxs8R5mV7vE0K5aDLwL7JrSVDtzwLEzuD+lIZ5l6r
m+9Q5datdm7uRGmEosWM0nTYp48ikTkneQECtHz67yzfYAJilTSpGCigzZGOk4v5Lk8D2/1nei+A
vVXYVxthG5qIW4DGoCKHQjJX+flyVvX7B7DQ4aSo09zAHh7Dn+GT/JpvIEDs5c/CneqEAEr6rb2s
zKsFXq7vfn03O+ygq10fCmNMcZOGd/qx3Kgoe44otIbQ2VZWyrbbRLvCa0PQ3/PSrMWc/nTjr09m
blXN1DK5KszIj2WAicfImppsRaPQAgrjkczbPPi4HjguXwhfCzL2nSvxVADpFfk0iO3MiJ0p6J1e
1b3ry/zlSvhahzGmAJORk4QP8mVcCdjQXQyev+datCCwjMmO1i4fQW8pOKHIufEuB6T/LUxYXXbQ
cSuV1OuhDyyzlYuQlTBHzhKXi5G/LYb80eTQJjL0HQxV06GpuCD/y2dtUznhw+w2R76JXo6BX98k
f6/cgD52ooWghX4yKJYQ4IKBmuKoII8Yj2PPHay7fLd9Lcek/lMQ0KAYw+U617aL8Hrpil5gtSt+
K/MC/8l50CHicpxnqUMfB4lhasaSxg5u+4De+rb7UWwKp664CnA801h842wtaUjTAro2kW9OB2E4
qCAL5Fj9dXcmIpuUT1TVcwmJUOsNtbWABao7tIrAURi6FKShwi0Bo2qPdl+/55sJx+mIyESTRhiz
tILa03F+H53INncoOuSW5oAz3R4exB129Z+w/iz28PcgRlgRdXmsw7wOQEk/egusvNkDlaRuoBeB
u2Ku0DaCiuL1jeY5BBNdOhGvZUnFUJEQPZbmp0DANIwUUBrAoZ7I/22x0yvwzGziEMNbMlh5/SHH
EsHsRZ3sSl1tIbk+dBVZXf+2y2CTr+hycpmz9Xq1yQgVcYoK7qLSo7iFWsj3jU//RAJG5Wzl6dec
rTbIXSjTZmlMg8lS6/q1KNwDFOhFc/bc9vlhrAs7n8ObqKwwWXXfahuhA7VODo4PKrlE+AFZ0CfI
yNxJ5rFNhl2Vh+uIHJv0lz5XTpept0I83+gA2E6bdDYxZDfYTV/vYr3bqxFFv2ndx/KtqUY7TR62
cxs9NqRcmzmG44T4NQ1riLKVKJUVSmUZibJNQsEBGwfnkP/ylv8d9E4x/2wfJr1sh7ic0d7dBqsO
0L0GBSR1zQ9517Mc4PG/R6GoU4JgKI3Ql/P7SLpJNHFdTRFglzXPkHgrsfGuMDA4BLya37goEUCN
3DMBPajsBb4B9lDJ1gyMm6T2wC2McCLCKVCdbWZRUHDBpkhrlmFoMUFFDhTJkkNWoiPmgFYH9ty5
193memJD2L4DGZUwFQgqQGHpF4YvGqk1Y6Tn+iKXH5xfRsJkT7FodmncBaE/1RTDByjQC4FdDJDp
xkeqyNwjiv8ThBHn4y7Dcc5iAhPwlHHERKeCo0TYKTd4CGEpx7TLJ/oJXOAKmfGJKSUDMoCv78m5
N08Ph7PTFIpeTpV8cY1V58rQgatsdJD91io2wABZ+UrigFZ4WcGprnK2IuqdNK0hNeLXOUJtCnAH
dDnzNz2prUh6z9oHUqxJ+2aWP6+fL6e4TU564mcLK2ISRGmGT6XabnIjaJlChGsN3n5QnQPz+aQV
SIO4Mlwc25WZhCvMSi0NZzQk0pv2RrX7+wwgemRdAwTn532/7zsHqPP/ZsunAvDZp5oj1aVWwbNH
Xi38VP1u8JoNvyXBM57l28+W0bTIRCBAjaYC3JW+99r99SPjBDlWXF1rwcQfV8iNw+4mTJ/ABlLf
KQkP58e5JeXl38++YprTxOjzaamjFWiAhZuBQE5X22QA3RZx5V3/pr/UDX/HGZmJM73WaVWNJuax
fukdyRGe6a3qQq7MFcDAnP40IX49OMQe9/IOfUsQNW2u/4BLh6YCvaWJpqQRhb0MxzLqY2HqQj8n
4q6L0XiUyPN/W4K5BgVVo0QdaqRw7W07BZZZVJygecmrzj+Csby2IfMoVED39RRiVCW0kZJHjMJw
7I+3VYt9nlnGMDRFXrYN7A/YT4Oi75DxmHcuVmbOv4SxPjlsAMsipwpFX1iTi24vmDUX6ZkW088L
y6ZqiS/LhFYFOLLycf2kLiak58sz1phlaRtUAjYy3hjb+ggJCJRF8kNg1WAV5orlLsGOfU2cr8Zc
dVKSTVE6tciPBtAe5iB3HA9DBa1uiCQN0+BEqmIlcuepEUoJUvjcTJsaJUHON4vXfwV75826IsIH
+6WMALmL8VeURECJNWujBk1a+zoYaO4Iug3X4azMsdo/rj51rCYzT6gfGqmj4cIbhFtN45Gd886U
vejSvoNAExRljnGQ2t286XT50M+6F42FZcpOkwtI6jtbroWNHmobGuur6zvM+87FDM78puqJnIgz
vtOU6htF8TFeaSvt9HR9lUu3w5kxsZdcSIQmySq83Uh/HyUBJr0XakTkazGv1cOJAyyVJuSkk4R2
cBJxSzyRQMfHUoeNiuHuxInQlQYIxbidZK/dVYjd8bpOrI4ctRmyxPo28+TSGd54KGruKbPBScHk
QgUmwVOTUCAA349ryNg4CIjYhIgrsHExcTvfbyZSkaoLFLHEgumGrkECC32swZMgOcEvnfI2nIlK
aRJmRiWR0CdzBAGke9m4vW47F2/h849hIpGWdmNCamCnF+aHBQ0bJGBWz0Y7vG2fGw/5ID4svS3t
soJG0lKxMgVu0YpjwWwLUem1Iqxl3JMqck+5hnB2ID3RIHmvotG7/sEcl2SbhRNaVlU7wSW75XWo
f+ANDrttOC9t3iryd8cfDIAa9RirgFrZUtvJSgN/UBTnv30LE17kUMwFwcT8gp6+5n3mNJVhSbyJ
21OUvHJXsV3A0Gj7fg4RXoI9lNX7bgWKKLG9EdqtWlv1RgHld+2id9Fi/MuO63dlcisMzN0Fz/zq
H89Qln0/C6iFrOjhSHFj1dC7KrrQacN8W+TQ7s0G9/rmclyPbfrFtTDKWQ6bjIvXvvuQNN7bZPHd
a/vKhhHBCGfSYF+NPt40sopGWYUBwWalKuBbmR4j8K1c/yTg2zlrMvEkNIypjpDE+Uqk3Ar9uE7U
fqWZBNg20DGNGlq7FMy2DaCfkFjN7LTT1HWZDJZeGK+pUa8kAeI+Jhhp4hLdaFn/EFJw75ggUqYy
mMQkPNO7d6nI1xooKoZ4J0V304QBUUXz5uinihJb/pmDTTpvFkamypqy0M26cmUYOyX+UNTY6mN0
EtHCbWoMIIcY41BMK63AedtEDmklpxippc+HGHyu3bE0qJWZt0G4E4PXFixXjZiBUkv35cqjRuuW
Kihe9iII3ix5rDwMiDsCpiphpQTCeDokmJWxWmei7AiQZNMwYaFGEJSjBwV5Qbagn3soF9cWOOCs
rr1P5X1e3heIgEZU2rp2IN0mF0FIKq116VOaqCfRzwnN06htrTyKMc6DwSUJ84NBa5GF/Ep7ifIb
gjkDNEdJ6o/Ab0otROsaeRMVD7XRuCi/WHG4qjF9JzfIx6I7KXo3BKdqFFs2K6sGWLM3PzWyVshb
NFBbKDHZ+FZXxBahedL2dwZwaF1nWlF7nJUHJekxyO2L0VvZ6I445naj7zUJMD30PMLANoAvj1cd
dloChFGd0a16VFuCM4CGiOr2qEjKZmCHiuqVIbUqqAoMarwei7cYf3mufZnmUDR4EYJnaSSWUr9J
wMuBTwi1Y/wLihx2Lf9SpXRNaoNj0IuLXHMh5vKajIyKYoHLK6umFZIgtxM2RowtVcWVEOScbI4T
EdhxsdrshUoSEBHK4hXHsyKKykmwOCGBnQjDrdEiKUV4w7gn2D7gIpXwEEmJWwFtMvW4oquE8wrm
3FTseFhHuh4PZKR0ASisI1y3CX0CFJeTZlysOZ2lGadJ7LPATQxV78asxBQaarSGdpim4meialYt
bsfxSRghePUjgWcrINMiEGCaRWvOa69OeUN/vENc/v3shxSSoKZ5i6gbIx70/XsScdWLF6u7YpUq
c0k1AFUkfYbH3VKSJpgStqLSopApW9qMi2BzCOF71W7An6bhn1blreDwECUXZzbPN5zJiiPIAaVt
jSf7ZD43eLUL0IdpNIRLOVVXBcbGQZ6O8bjEqpps0be2iAx2epWCRX3+N/iZ89/C3HRA1IkoJy0P
FFq/g/f7sc+er99sPCtm7rWxSIcoTbGCCKSSJkKvsZJcjSdYcLH3qEqmimYtCJw0lvE4RHyOAhEJ
V7TRVhP6DBm0Mm1pt0gALWz+qItjGDbknubltOdrXSadLOa0q0YBnzfpLzKulaT+EZj3HeFws//l
MfC1DpNQYpK/Cjo88XzIPRx1MDN6BWq0KR5T+UG+J17qCXZwA2B7YRWOsKkHq+OBIv/ynPv6DYyD
AmI0yfMQB0dKc90Wy9IrG1w/emOL4AiVm36V9r1rjtqmkwwVZjwcEqpyXgkX0Q/nJ834MNTQMBhc
YifSTf4wO/queDQc9cT50icWdbiv2Mtx6euzGX+lYxAKbVsgszWthbkMfFvgCqGb8bZ1FyhJwpUz
/EtM/lqScctkNqJaVE9xCrrLP+N38I/prdWvKXS1FFcY1mCDApMnp/jzlwfF17qMs6Yy9lUnM6qJ
P9H88MePPvb0ci3tCjt+614MC3yosjs/9q/iQ+UP9yWUBw88IBb3VzC5w2iMJgEfXoCGfr2JXgR0
1x+Tz/ktP6agmwVd3QgZ7/IWqdqUW9TL9xoYKI88ypZTy+7Py+L3ZrB4MJTfYqrNZejP+CF03ezb
ZwnIKL94hCQ7JIVkB+wgRxJDdoKTPP3livhaeoHInF2FqiwKQ63CxqNN7KtP1C1W+kF1lrOvV8Yb
X7Lp8sX4tSATxgbdHHSAsxClUT5qEFkWbiO+8DbPsFmVw0IohDoOsKeLYIBgRXbstKAEJYjP9uAX
m9yl97pijTwo9EWU3VnUYNmW1UqSB0kqFpQdeENQTCHARAd2M26SFFn7Ot2N9mLerY6JjWgclquC
d6wnOpBrFsWErnHSQiTp+BGjqnyq01ELiFMNfkd2mpKBe0/pPYEIdiZ2bt40jigYH0UKyGnfHbS2
OoaxrbXCsQSuVi7vsvLQFXdiHjqZlt+lo74RZ20/1eV9W8kp5E+SNSHR/fXb/C8Vti9DYYKhrA/q
KBWCeeyVxIaeGagjEwfqyJu6jbZ9BGRRj1m3ot+PybrveSR/vGveZAJjGgpVYaiw0/AJ8w1LiQPm
08Wu9rDwUldeus338evwTB44382551m+5lEciijQ4ZF7vbOih3rTrQR3UiAM7pr7wVnIKEzc/q1V
89QiLidQXzvORENBKOQ0Tg3zmKWbpjdWwlRYc/H/T3xuSl/+obO4RSjlGEK3OCbFCF1avRWyKwBv
FJbr6xt5/TLFlOb3yNZqIYh9MrhAoBErQ7khjnPOEtc3TBeZWKY1wjSgYYUiMAaz4qe69M1+c/0r
rluDLjLZWAyu+5wKMMOFu73pgbnQN7L43kCK8fpCF5EX5+fC5FxaF5IsDmF3+U3siy5KfGCw8QFv
8+YtAELov+olMgGkt3wCYI6z6yITr1I51fooxk6i8NGCCc5wOjS/NqIjr407budtOZe/R0f9D/Ri
mDV9mSDP0iunhH/NO8MBGxbdkG3hlCseixknzdBZuGKhlGObdaqByTZghJ/kn81qYYGvHuudtBK9
wqNHZQu940fRIrgUTIeniEd4zsCkW43Wgifxf5eS6RlbMLNswb96H3mkscc344eEcTILMsSVlb6R
m1SAvpTVeUv+E7mBHewo8FPTbslBu7Wx73ZQdVxRZAmJI/jVOnZDpMMQEX7o9/l+3odHzL/jmcvh
C7wIXjs3UiZEpWlpZLqGS6Eufmh1eTNXwUFOwk0S/qqzbAPWW6tScy8OeUMDS7i/YjIsNtKkxWxo
agL0oKmBrLNzw+IxFH0JxPJToP63uHLylvOkbCAz6FYz1CcKcKCEBGUQjU9RzXnfYLrze4QMlHBO
9GnAcwP04gsnibTLVuAmXKHdc8vHA/KcnAVbQEqpFJUWdE5UUx2lkJy+bjxpPormjzZEnSu7mfXk
Tgk+8ow3psw7Pia4zWIUKnkUYMxuO/1SoMCnTzeYP8CDPbCCHRAZqat5/wQzzLkiTmnq2VGKXQbM
E5Rf/QxjCHGKKd34tuGR2nKSFZ2FIQry1OQtxCJRbRJtUHZsAMTunyENsDioJ/jxrobONu8Rx12W
yZHkAHVvI0EnId6UNwHmWJa4EjsoqL+OWDt5mG6gS8ypj3JC2ekeO9vRtinDdsCIpt8muTVo6874
N4PfZ0HmlOGfrVCarVYaNS4j7TZDAbtxl9GH0P2ksStKFhiC3X/0/L9ceZFNQwTBnwRgN3MJaqMZ
Sb1MDMBPktHpfrYP1Za6yzM0cio45kIlpwqOuR08wEshna7dXc8BLhrr2Q9gUm4agDq00Gjsd4ux
arlXxpsx0VbXV7n8QjpbhjGbdoznmGQ5RdyRvG62Zie7bQ54oQE8O9oorOE6GdbmLxCDRC6vyML7
RuYmzAKJiHIHDHcSGq7R6M9hDb4+UXq6/pEX8jZZ1Imu6YapgB2Euai6RARTIKWpnyk/Iq21kMa5
sTqBFLTiJW7Ln2KupvOlWARPFCZZaYptjAdnKlvxx3SYKqt/I4fBW6gXhp18Uz/NGO4CRd+ePl//
zgve+G1xJsvWMzUxgqaL/RYtl6F/DnSON55wjdc+j7mlqNpFkIyJU1++1VI3LjCT7bbGIx5lguSA
9gkuKnTACmeu8rzgBiHEHr9m9br8lXSV1WLLUTmj3MoZ54BZKOtCwALe7jT1VQOA87Z1w8RAcj5b
ffF2fYsvlYe+7TF7eaVgLKZhlsJfJpeAljM94czfa1cCHLpFxhgiZ+SRS14qwn5blglHQ2bmGXBo
MQrBg7tILhYruloGupfE719E9W+LsaFH7kFq1LepX8iVKwSrWm45YeeC439bgYk6qkzHRNLgkepY
26UGXtMQNC6YW75+Wjy7YOJLHUaky7og8an8YMh7ISg34B9q84nzOTzHYwIMKMxmKrbweqM0PMkw
3Wr4Fy2b8x1jETk5TWrJDGb4NhrJui7bJP68vlmXrrxvSzDhIymo2ZhxkfrkWP0MQ2t6jTrMtVvB
D/OwdMkke24spDXQvCm88hUiYMN6CjlHxrEMdqp/0EkGlDN+xJhMwAFlltFUlpTyToy3DPOUT2hJ
BtDWxL4po3gl/RSkh0HgJEeXUrJvG8rECrOvTEMJ8iVWLJJBilMfhTsFcl93aOcvASO0E0ePraLg
sONz7JGd0y+IUXVRAfdKRsUqNMEuueTEi4deuQlYNE7UYCBrErDE0lNVnOkRYvLiaeAQCnH29KDt
5F10Gxx4KQPv05jIIXVUmYs6Sf1QuM+NWzV8ve4FvL/PhIxMDdq8VxHfgeG2CFhHQtm9vsKlavg3
s2CiRQs2vEGVxxjkArpTZAeS7APpoezWTX8rFQ8CFCjUSrYjjNwaID+v5WYfFzoQmx2n8XOpzHT+
S1gAhTr0NRHCENf5qoSYfbFt9iEa0Ctgx07+bgJ649b76dnc8LDAHAdkkRWtUGVVI5mJH6aaFeTD
bRvNqwlM7dc3m7cMk7DUQx4HRIELJsbOzApnjD8BzeXErEuPd+yjKYuKoaEsyNJF1G066JBvQHAG
z64EHZMZXbvnhYsE0NtVjtod57Mue9/XgoyVljTRBxNEzD4BCClIKMRhXovihc41bDZ0ru/hX3Ke
r9UYg40wgVYXhZ4g+dBWQPGUPr4QVORlChil27wshfBprWbWiFLC5vril/3x99qsidZ5kvSFPsBO
hqPW/SBTw3GCyxbytQBz62lyrQyZho9r8qWP/9S3qpNlL9e/grcIY4ZqbY6xPKmJP5NfYQxmsvhl
FO6ur3E52fn6EOZKE+LSmPtJwxox1CxIu+r0chWDdjWnlLNnp1GgP6P/11rLqZ29ygcFQgytCvtb
Ri0hhffc7fuNuhIP5kOL6hWmyTB8fouZerzXU5tsl4suRCW1XoH6cBvYJQ/jw3EIFuIjUVER1WFK
fEl4BKfINis0S5tRAInbO03jgXl4RskkyGPWJIaejIlftY9qIttjHnjXD/M023Vth5l7bkrjYKRa
lfpijdmbBRJtQfk6QwuTWqNgb8DaMa9VkFuKDhh+32pQpGHAtbUhHhOjgMZH+l6aBzoPcioTc5p+
nimd8NHitt90vSN+GtMWyZmauGLigojIcN6XEp74gCmDplyPoByoP7ls0by9Z4KRTEVjKKo6xQtb
tIGPt4rECpzlvgIznY/J4hVvLo3jvGSZ2jkzdtEws3YI5ASdpc7X0ewRovoV8+DXT3zZvisHTpg4
BMHHPk5mJfEjrbINIGq05iBBPyMVX7ux8cQq4TjxX9LT305MmKCkjeD9nWscKLmvb8C5EVpA+iZu
5LVgSzEUu4by8KFwKDTkOEvzdpQJVSCoS8FjRRK/U6BXqkHJMhu3XcALChxTOTVizg4uSDEYLQu4
O6Tk0RA+ppYnO3oqLFw7tOVDz1bI6YAJIhEfoq7UXw1qvUKx6aoboND2CYqEaILs5oVypjqOrya1
y21xbD+FH7ymFu+GJkxAastyqMDVgkvMDe+Ih7HNI0T+FreYPHMr3oAAdy3ugkPEKQhxwi5holQc
zZMR9cjiaDV4A5ojLblBU8bJkmg9TRw0HO84mQA0SGYmGRU2OwnuFcR0lZ/I8QyTCS56QUwljvCQ
77bze/MEPiqUe02b3sibRb5xhXa/I3Hmzjl7yFJVGyPR+swUE7+t1lH4qaZrQSH3IFLfzsLn9RjD
2UGWsJqg92HEERyi6F/VYXAEXVxfX4ETxVg5uEAQUKVS6tiXu8o1NHQxx/AhBxfnVOrHINa3Wtdy
Hrt/eU/9jmMnguYzJxzIJELrBTdC47abGPT9KxgG7kvNL0/1RpD5p9E6vOc9Rf9SMPlaeNnus4WV
Xp7jnCALMsndpDcAxZT2AKS7mv00s/pBGoAUDOudTgwrT+pjr5VWiwk4tZt88Az8hBLobQ5smS7V
1ix9xKl6C/mr/xZqNSZCqX1YJAZF5tlPuzkka9AYtIHMyVY4bqMx4WfOqn5Muy4BJeJBCZqNSHNn
UgrOp/Bsiwk2ejp27VjjnNO+AvjIo/FHV4a2JD/oxU+OHfOedNryY87OtuiMSJYEPAuI1TvQh3fK
+2X4ecJc4fzIz654nskEnkBJiUJLeCbKUhtD/9Qoz1o5Z6QzWUxqKIM5ChKuCAUV+kh1IfjkZhqn
fMK7EXUmjck6Hcw+Ez6kcsGZsVteA8l6cnVw8AC2+5p72apyCKDvkSO/Yw4PsCO32/Hex5ztPI1d
nZ0enYVRFYGc9k31ZtJ7b4i4MobLiVy5+nUmh0EDfeyDGPsZb/pNi3aZ7BWjhTnNE1Ny8FAj9hSY
m3Ay0M4lKyE5TDvemXI8QmcCUN51UpVlTeqXar2WJXB+/R9p37UcOQ4s+0WMoDevtG3V3bIjvTBG
Wg1B7+3X34TmnBUD29s4d/ZZEUKDABKFqqzMGHySfluqT8To/GjimdHzsNZg4KRbGq0eRrqLvtJ+
5S7elccOBGXUW+whUEXkhLmlbd5qMvCC4Aa3oYjoZvBhcGj3n7HuWBA2ownU/AHOev2ep8/IG5LB
mtRE55upIRpH+OgUMOFLRe/2Tck7jwzA5KqiwEVuwXMK3ME2kk6KDOpmzouB6be5tU0ZYJkIGszM
lEY0BG5Ts+qMyn2h9vYgv9yeD+85YTIAM6NvRWsKhGd0ldB7iLa47GF6geUl1ZQRXYTB2B7iO9+3
61/ymH9fxGwbSDoZSxZHeMnA3/0QaqBUVWfFBXva6z/CQ+0Ws03uTF+nBdicl+XnAIHJPqMkUaKi
k/RdvBzUT7m2p/CxNs4JQR86JDL84Q7mI2/JfDHzYzI54553QDgRpMlAkVirWa7ESH7k3WHRnkyY
s2nLO1zv3WrkeR9yDobJQE6c9kJkaLiECxE80X43cnW8eCMwEAOlXS1v4SZ8DuPIC/sH6MTZt7cq
50yYDJ5oVjVX3YCj10IjENpa8LMkO11f9g356/ZInENuMjBiFTUMtDuciUk6R+lzI9w16sPtIf6l
NPy9+RkgiWvBgDEG0JFsaeG9DMzDAjjGrQPpWN6Nw1scBk6kFm/3WRpSsDVFOx6gHDyMnAPFGYJt
wOjjfpEqAbtZQmNwl9yH8uLe/mTXGPnrVBZrLTIOUQ8PZTy5sm23He/lCEQpK7eVxe2f0CatvXRN
oGkB7SKjaljmS4IWoxSduUGX7tV9ibfnPj5FD+EdL9fEW02LQZOkLBPNhO79eYnQIg2CSlYd0+wu
XQQ7VRaoE97LDXhP6LJvpQ80oN3+Mrz7ne3UiBY5JJqFXJcKfa5J99o32vWkBNquuZvu2pOCDnFu
tMY5JWyXRiEXsGvTMWgvVI44KJspjSFswSO78zYWAywz2sGTQQE9JodItqLFbpy93v58vBEYYEn7
GX5KsCw4o323al4knuwY7/8zcAJRfwVmkYi+Fkt1Kk2HB3HKSbLw7lK25WGZCz1XF1pask1pB+Un
3KhofhO86Gm6Dws7eRYuQpDQVjR+1x1vggy8KObQlvoMZM7wsGtiShm6/JclUtmOh8xoJGGqcPQj
bQ7CWttUyezfHoLzdlTZbgddIOlYCPiEo9McFrcFuuSOeVBtK0Bm/swzJLh9fFS28yERZ8U0GxPX
2Sg7pVIEkfpkKryaz+2lUdnmB1hS9YkuY293IGY00ibRJc61zAEf2D4xb27FgjQTQdDd/hJO5X0L
tckxgQgt2rIoE38Hv1Kf91K8+vFMC1ZxhmlqKluH7i3SKOi2Ts4hrARjwymiya4FhbMleKMwqK7n
sIrT6CgRGr2b8axAXaRSIk6C5HqJZjUZJhDUZxn2LFZJ36QdmsgP3ak6QdTRXhxoL8FTAOEovc9y
+H5o2/Gd28tx9T26Gp9ZQDgyxOYUF9gjIJNWrygnELQovFUnvBAP4o96O26LyYuhCoJMCvc1fHWH
rkZn8D1foIpjFRnQdxz3ibXXYP3HOdm8dWQAPhxksRpzTJAaL8MqzUB/aImuc/AlejxxQEWGMfEf
ZodWM2NwvxSWYoFeQHpu5Du4x/hdwiuzX3+9rYZgoshM6WSzpCER2Y6eFaMOFHnaXfNC39mThwbg
F/j7PNScWO96uLMalgF8vcnlfJJB96LxRn2h5rYoIgq77sjveeAsHlvHK/OFdC1cbc8plJHG8FLI
YJVrnAQY5wiwZTxYE0btYFWo2+qaQ+rJrlrLrQrLHrJ405jwlTX+KPv6/Q3ZOp6c9RoK8tj33SD4
CN4cJf5VdRIvzU7B4x+ZhNUwDLhkVVz31Yi9PzoTbHoLd3yijmA0I9q8xS5PjelaN7SM2ur/IjNb
vTN0M1ymqabvauED7OKAAMssp3dnN3+FCKTPY9xfr6KtRmQARFDnMWwMHDM1iDeD7PXT4/Qe7dKv
IwDuUI9+NKW8RyXh/Ef5ptXQDLAUip4uQ47Jqknozq0KGg+Pjsjb/gyIJLkkkXbG7JR2N2k/O2hG
pOnjbYCkP/PWHmFQZDE70uZDlpyHflfIBgTVBT8qLbszE04cdz1YWH0xBjms0liMHAoUXy5XZgT9
Yusl8S1YxM9uhqfvh7rnSyVwrhi2VpcsyxIOeguUTA+TudjVwut15qwSW6ITE02rlixPzonwc+om
N5HRRZdanFCLNwoTj0RSYhqWgu3WRa27iJKfT2DtLD0n7KFb6sZ2YCtzRCKzkVVAJrxXXVMLbVL8
qtFVWsFzU+UAL29p6N9XKf+wWkIwZnqk/NGWkEELM6waDgTyvhr9+2oINKoklTRWSAo3j3K2fAr6
vqs0wlkbXhTHVtM6pTWzdkGOZWxsMxAvo0cbVGGsLTgqkpo0qZhv0QX8Lh6qHRpCvf90hnUGJ9re
SNQ6hEdsDgGqPFHdsevtOUmcIZuebw/FWzMGLsgYTnC0SRFOCRB6g+JrlfEYCrw1Y2CiMaHDCAIY
vfQNO60/W8UIYEd+ex6cQdjaWgxmlCwr2OfwNYIBabMdhNKfuFTF6w/Lb8xji2v1UCntaH5dwaM3
bDPXgjYE2rTqLc32FUfI5f23iTE4kU+JWop5gXL+iAGT3bIEeTNwNhzv6zGBxSQJaASDv/B5qR+T
8ZkomtNHPGnO63mN1bdj8EGrhM6kxL2zsAGJNZC92onepA6Uus4e/XywqXFM+mCdtTMvuOZNkP59
hRuF0dRNu2CC0gQyXyY7DW3pm3g3Iif0NJgYIu/UgkD58WuGl/yn9mN+lp+tfX2s9vNHI5yFC6zV
7OgkHAaeUj3nIBsMZuR1LIx9hvvEJMaGqNM2kizn9lbkPRUMBizkcKkEUiKypvGncoAoEF26BVVA
6TjvecHgNSvadfhpMMChT4KY5wmGa1DCLs7EkVr0ZMuaW3UO8XWo8sCaDqcOZBq3+7Res0tz0VHc
+q8/hK2rCXkS1mKBR70apPfRXn5CUjiKd2p2l0EBgmwy0xbwIaA068gwzH2TYHocR47+Dm0ZyOq8
8jImvMCcrbYJpgq53grXIBXVEWwdp/XLF2RyBo/si7fiiVd14AV7bI2tqYS6bUM8E2mxXdNPCRaA
1n/bs7mRajt/QF469rlPEEpWuBG/sIW1DEJQXaHjfkq247MKscDYET9EHxvA49mZciJntq62hLol
ZA2Qdlwg/WMNl0wbDkr2PEEs5fZB4pxVtrPZNORpFEKcVcl4UvMXYvFsSunJuPXVGBzS1WFAUwne
2XSxKBFSC3Rf3HOZwLzVYUDHkkQrIy2SarMFeeO48DRplwqQVG0qZ07viQZusgXbOq2y9eS/fkUG
jSJDsYgCtaVzXn7W8qnUJA7e8cJA1hlTUUY8poYyOZPwOCX9JjEfk+4vlXzomG4o/TAt4hbFi1k9
dtCyMrMFvOSjhGx2rL0N2iZDm4HebgSLdxg5+4etz6kTyaW0xsxTcM1LWT01Vfx6e4tyLky2PqeE
qtWCcJ2e5Sqx8XXDCbBrcCodvEGY2CacSFdUC65LWYS/g276MHdzpkQIbs+FcyuzFTWIMiRjlOE0
6DWUiye/TeWNUKMXVTv3qenIYGLdHpA3LybQkUGXkRIBzwfaPSlpp3iUbGX4jytEf8QqpOmyYVp0
GZeSIjanXtgZNYxpm57z7XhTYZAki6JFDxtMRV9OhXpqp33Mw11eXMhqi8VmEwmJjmPWQX5oOSgb
I9wnkjPktvoQb+Gkvi12EHt+L6eDUNjp++3Fus6X+w5L2XIbbCIyTQDzH7e74i9baMNOzmNiXZaX
LvbD0tfRlATLFcolk8ajNV6obl3v5rU3cuuwvASYxcQ8kOmCAk2CVW09WDn23vBAZSBav6od7SI5
0N8IsmMSyCJfTIiC9b9fGv90UB1J3rcUVVTouNa76i844Vb+sJG34wd1HZL3yaWR/b6zeUZYV/HM
ki3VMHRZMUVm0g08rcNEj4ADJYRVx9xP8ooDNZwhWMGiqDXFAf8dD4BlAB8wqEXeo/16hPQ9C1am
SNekXula2rfqZdvS61xatCWnHpLnJ+Oi+uKGPPHeNdeLBqtBGQiFiE82LwL5H7WLMnbkn9mXTCq0
859Fum5wkAxgNcgrG1wFhtXAzJNRyCPZgiYKfQvQh3AYEDD1y0C4oz0XyQYVJn4R5vrrezUoA6wF
gtBiWqIEp2OE1HDswXRdflW+JDPhnQ1CDLegRj/gP07FakgGZme1swYpFqh+5QQWMnFqqN7iCASl
m7z9WUC1Go2B22LuNKM28FXjeAzw5PCKVNnUKt4aKiT6NbBMoTq5CE4BArma8HKS1+n0q+GZeE6D
rNc8loBCSrlG/7MD4m7fvmXSux4+DxsF6myiuzyZixsK+7RyVfIaK0/jhtfdx11oJrZTNeheELil
wxlP/5U8anBDRUvLoZdtsungZcuLqHi7mUGgsVWSsW4wXhudyuizih5r9E/evmg4EPQVba4u7DHU
w7CBzfsZmbwd9TtQZZ484vUX+vcCfi3wagzRrORmMEOoVcPLnUoIPeqPo3v4P8n0ck7Gl8zfaqxk
EkmIw0gfoaJDORbUHjL0Rb/2i4CHN1djuNXEGLiJOkMgVonnpzkYjtY9mKEBZ9HcTcPYzZtLphP/
9mpdv4lXIzJY02uzQGYqHUE7yovX8k5CCjjx0yda4FD9FMqMdyla83hckuuP+9XADOKYsZiXSwyQ
Mx5mJ78bAwgCFLj696gTgG4N6WUR7YE8tVO6w2/g3Jfu0Go1u8GarFkiqEdI5wTFUnRZum17ILVk
S+jaV63MH6BIzfnIdNlujcoAThbmajypkA3qPia/20r7YR8F1jE8SV7iWW7JGY/C563hGFhpxGwR
5w7DjURyTKHyqnh0rPFHKuWcuPmaNKMsrlaRQRSiom00NBII0ljRzpRbx4Ddh7CgVptJvlnm50pL
A0kR3Unlsng4X5VVqpHl3JoaDXzocVdtZS9G/TT68uXW0ATOl0bifFXWP6oKZ2NslxDPZCuQytoW
k9CfIfI1c6tZ158K31+V1abJ04VkURn/vqAMX0NZZtzW9VMKaXAdnSxdkHf7It0LiW0atnn/R5oZ
q/EZGFLEKM/1ElMVTMER+/gQwlEH9Zo/aepcDcNgT4z+jhD+UuBkRMdCP+kqiN7IOSbKritn9/YZ
5K0eAzdtNhZQITdBvyKRp4pbySig4ZnaescL86/nU1bToj9lhTFNr46SJuOWhQQ4RCfro1YHqrTX
ofh6HBKU1gYv2ah7ZE1RgMgXVzKgMOilPL0JzkWsMKCzlIkQjQUC9RGO1NZfRswzFb8uHbCaKIMz
GakMsZaM33Gq4o/BBAZvue3Kbdbtx3QfpXvUjUy4J9TbbNeRzCnzCzZs8obQyvygWg3CNvJlnl4s
B+QVBpRUMRKsgh4fGrTXUIHP32Q08kgOsiGe5k072s8zfOayhweusOV1SfDCE1ZKxFAXApE4bIDJ
135Q65fBbt38EVUfd7S5o3F2NkssTFqj0aUeFykNUKJ95uIiDd0FOqcK0qFNUL8IZ2l7+zRxp8g8
yORp0mHbh81F+WnjW7jN9iralrMNqoNB+sIZjbOgKoNHUaWGbdkjLFoyJ9sCgRGEEfej+CV4Cfqm
qYxAdt+e0hNMrZzbY9NTcuMuVRmM6pcqhNuegDHHB9kYbKKOO5jZeyIe2KHxeHsw3lIyIAVaalWX
kEY7t+mLmcVO1I+eKByXlEfR4WGUymDUUGVil0r4op0b3YeXBiXeaFcHy6FwUXPayqfpV3av/EQa
5tNyRc4B5U2TQaYS6VBBzoAbVPp7QtYL31UGu3EIC87q8aJMVkskkeusLkpcMWgSp6XYoO8AR4sz
Hxo0rcAbdqf9dXsNKejd2jAM+AxG3pe6lOLu7GdnkD5mVdhkBBYCyjlfPg2x5YzHy42wbEMV3jGS
LgPtZEjkSMRuiJ0gfwje73sLKW/QyaItuUQP2ZEXw3OOJUtBDOMWfMMWHzfbRpv+aG5zKPYlO24H
LOfZyvIOq6LSFVNC9uf3e7218112Im6MdGV2p3ix37//EU3u+2rTGMRBKn3oJ4JwQUxiW9PBOuTq
ffP2Jss7LBShWsz2KyMLfU9ICCELGQUT5Kk1J3yvjklt89CM9yUZgIESZk/ECtNSIFFSRDUs/3xD
4713ePuCARdBiOcMWZ3fXNs2SAPYQPq5zxUj4eAIKwrSSqNmVhL2n3QyA8Ovn8Jts9eOVEBShlCy
AB8By+W2YVLEv3HANSbqWcIyitHg/jtVVrc2JMr2KD1e2m1j65v0FP2ZKCseSYaqqIaqmexEtUaH
HlKpxF/pcsi++flR8zJEVbkvuALnErqalVqPxkxQ7Iy4qEooHzZun9kUNGlqfvbLreJA8p9b/b52
xa7HYxAzb+AjY9QS4uX6Yi7QH6wMz1xg35FBYKqvg/9/fF6NxjIraz0TszITUJXG60nX5v2YSfeZ
jAyHAbMzlHKX8U/ITeshaX159SAYJ3kyO0WmvKOLOpxEIgRlaXE4g5yvqDMR2bx0QmhaanIusrfY
IJsivVflHqap5hF2Xzxp/Wsl8fWUGHzsorTup1mlat5gDnpwk9gvdxayxfGJd8tcrTisx6IHcvX5
GlIQo5Xx+Sh1v4XqSrorA31LiRlUKKeAcOwdD/+vgvN6UAYphzke67qC7KiwgSOPBP3lZTNUHr1z
JAfkEy+5qPe3d+bVvPR6TAY3OwKHVyEXyFk5KR8z1Xc8jLCqdruHeBe+liN8gtHlDdv1PTpAjt1k
823Hr9k1yOvfwMRm0myJDRGRWk1QoywvIUSJKPF+euK3SVyLlNZDMThjTJJeKTnWtV1KO1caZ4lz
O52sQzGntqYoG3Qzubc/8dVgaT0mgzUL3MFqEEEzvM2ng7ij65r4hT9tjKfipxDomyowXrmb6dqF
uBqVpW3mvdKKGlUzFxtolvfBtMkexMRVXS0w0GcA51Mne7Nc3Ztfar5uAAcZWDKnAicKXS1NuAn9
WHwzKBQ7Rs+Nee6xr3cxnK1oo1YMw95PXix8Nbu8njgDSvUST1ptWL93E5QEkx/9MX9St+FGOGq7
EKKv8t6svOaJx8a9+kBdj8wA1EjMJklG7OP/dYKLd78LWopHdlyI4n1iBqLEcmlgw6zjlbilWoHk
xwjqHPqZIcLgFshozxBsV1sne+JFI9dCoPU0GZhK9SbMeoIzNEc/lulOIoULLcedwCss88ZhoKnR
YFkuDxr6CovdpD/VsnxH1MehLDkF12sB6no+DPxAUzYaDXpVJjNxK/W9MYpNr2xuowAHeFiCp9Xn
MCiTRLwn1MQbJhXOt6GjFu+T0fiZpsNkW3i9PSLvOmFJnsYy9XNrafQg5Heil7nhdkCtL0OnLjWC
go4GD+k4X5JlcyrSGMN2B0jXeg28tfKgeGkTOFo6Gl6+WyTkvOzYJJ5acOIQ3lRZ1mY7xo1EdJy8
CelPSmWNYRt7pq47lByA+rWlObzCJg/XWd5mpChqFUcYdDnpO/GYvqVP0XH+a/RRSA1iN7yfN8aW
m5eiIMI+BVa7laVthkLY6dYCeKNtqAKepVAmFxwDohizKz0hvuTllrnzZICmykM0FJr6b1ir1K/m
uDKYLta9cqE+xLRs9qInDq9UzTn/LJdzETtJ1DrMtGylICpPPTJTXdHYvarzQkveUAzUzBqy50ZE
YKLyqysRecEwFBQI8tBsjDfzND0ne6SNXR7w8K4qVkGlaxYD6jqIn6mqkLWXXvLSMXJbHm3achva
iS3uoQAF8em44hbm6bLd2khMKEQEsy/qDoMv/Q+tXPxmTP8b5rEkT9Ns4znW8FWt8nGWYUO34IEM
f90+K22tK8HoVjjVnau1wdXp+Ad/M9R62YgwqXG4z5pxP6vGQYTf+CDN9lDlrhIpEDTONsRsOZH0
1QLaemjmxVXNeq7FuhGfrQf9F2yzMz90DbDGk03tx9tqQ4N4ePwGoaM83kZ6zu5lZVWsQk1ykijJ
ua7vq844aplmI9HjhG3x4/ZIPKBlCZ961/dlaCGq7PwwmI+Jrxj2ZNjRNgGXkGryNKrb8QrovNcY
q6GSjl3edDpGJdtssKll5LBJXlRIi/lWAP+/DXwmUp9HO+Nc2RYT50h1sRTliFFzDfkV402jMtXJ
s9I/SfGvtv2TTqH1/mEwyJRkUa4b+BVA7MuWauLAn9se4ufbK8g59SwjlPQyLP40gKrRPTTLO0kN
5/YAnLCU5XzOal6obYdHrL4cG/0097kjTJcQQj9cCWTew/EflM4WYiRCi3hj3KHD04F0kCufOxjs
yRte4u/2d7NYaZXBlIqmbBFtL/Nzq5S+bMq8IOZ29GSxyiroVF2ymWCI36qcuIEuRmcLHq0dLN50
V3hFMHHdWG+Dh8UKrFRkqjpRxHpR8yXKNRIi27orHmbJHxA/KUhrxnAlVzYwAr69UzhJP4tVXRF6
RSJig4ROh4QONZvKA+0e+IEFTP3siVcCuv4iViXDUlVTlWXmPI96VSowUQPDQX+v02SXD1awhJVv
lZJXEVQTyjfBkP4sCv8elTnWnTSJUSnJ8Tk2QTQ058ZvFcGuB9WeUsHWwJBBzr3KLdcQNLuC+Jwd
j2lqN8VHm+q8LXY9ePz+McxTp46WQhyJ/pvkkbZ2hSxEZ2uB+UN2k/+Drv6/xI7fAzJBhiW0XZrq
+OYdzeuiYyYQnGyfHtXz4DTPOq5D5WxGNjey4k2U7oV1/g423r8dpQZkHySYGlrxKUbagz4H9GJL
jjz6yr/cUX/PlGUGdanSFoKBT0u906i2tiZ54V/NRrXD3taO5bb0rW2Sc6KO62j7PSoTdJChhkJj
g1GL3pF0b1rcorT2Btkm8sDheXOOD0sQUkOzgBUENJIEmmgYM7d+qqZh2+YXCRnDSeh3RvGTgxA0
V/PPGPV7enSZV8tYWAYoQRqMwcxc3uWqtMONYgi515u/GuWR9A8E7xE5Cx+hE2tHxfLEGf96yvl7
fHorrMbPdF0dS92Af3P0E/Y4dmplu0rRUWQ1yMUymx9kMv2kkw9DOdwJiip4nB9wHZ2/fwCDWfqY
lMUc4vzAcnFbe9Rpq4V0Hz2zUdC7NPtdBLzU0pd0wa3PzmBWU1VknMkM4hKU+RqtXVAXaRBAz2gh
FsGTJlKLXl91PmZCfV9kPdxP2vajEuDMmAtR4kyTZT1Wnba85X3X+FIHfXk9h1RGVUN6B+3IUZkh
CfI0RsuxqtQJTi6mo0zIqte6uil06Shbza8FLoyF1r/FavZTy7pPmvnRRicp9eeutg5TFX+WBaLd
ZCk2qjTo9ljpF13oFDuZa8UeUFtpC/B/9NxVBfUuil+s2PSKRPPwM2xCQhsG8R5kv5yYiE4GjfNi
qPbtoqBnupKDVodIYVrCncQUOA+jf3mmfC8rg8MSMYel6aBqps4byQgTu4oSd1J2pIw2i2Zt8lI+
hEO4UYzn2xvqqz5+a2kZQE6htSTOxhyfUwsrKpL6kFWl5o7ij0T7paYP8RzaTbiTQatsw+g41PWD
ZNybJPV6KbM7ckea2jUFtHgTCw26J5EyWfsoGKLYy4oBpklqXAejlMG/vbJrUjhWNDtxmdhqAwll
WCdU8gCTW1gG2bmKfBuUhGpp8gsNcaKBbt/0ry6RHTmdHHF+iYpjFlvBGC6I80e8GEHOjSU40pLY
0wbjjwISFdGBoegW3FSZW0OsdFOKJwvKSZhIPIATLOeQpUwrC2qw4PlIn5Ii4ynQHrpa/RF1m0KQ
nF5MSk4MfbVxSvr+IexlIhbDZI4TBKvUYHJbW9yBI0wpSJlrQOjBaV30hXshqqNoz8ahOdM+DTDu
eOhD0eUfm2X1M9jbhYD/JFJnp2Qb7nJvKGyqYSWepECifAH02/ulx+OjX+UJrSdPL4UV6MpavNSW
1iIs/DG46T11C9cKpLYFzFsLPqqX2qUUkyJ16xO5cNN6V6/U1aSZOyeDAY8+6/j28JqWbbSKOcq+
gSkYkmxeHttjbCMmdofP7IlXs+F9bua20ZRssrIQnxs3ebOkdm5tNJnn53a94reaH3OlND3JyoI6
jWgPVPwfvLYj1KyJDwGWk+Es77SCALl3X3+PT8K2fVc5TCze92UulzDs+i6NMX44bfoRWr7KKTLQ
+lt5PLLo9ehzNVUGZjuhnK0wxFLSDqPsdXqIPfidICejwK1mgPAbNSuvX25D7FWK6nr/MhBryYmM
xm1MMNnq0Hf0OuwYvw+ge9U9UMOVwVF/6A/lYfLas3paHAjR+ONL+S7fhc684W2qq3Zm65/DgJoh
5dmUoqsZSXkzKF8at9hWPtoPNSA8koxn1RV9dLHgXG8gFk1JXNbXkxMeSVCAUBI3VLjIwtnpLFtV
S8apn8YuPsswZtLJFu0RthR/3l6Iq7HT9+qzJNUhDsuwpyAa57uh1X/W+mc+yrjDLE7WkTcbBrAa
I+4HotOCWPkxt3BMnwuvginE7elc9adeLSTLSLUIdJ2jGAuZbSVfddqg24A36YQX0VP28xFdVemF
nJp3usFFt9otn83kkYvyar1yCcBX31erb8tAFSzlp1RNhQivnckdTZd2sw5oT5zd5s765JupX318
rMZjQEvpOx2sOJnq5cWbdGd5lGcM0yfv9jfmIQbLUY3yZJnEOYzOM2S8hqYNBnEKFFV1jFQ4CuXy
NJXLJkGkimsfYWuRbmQLwkRQGnsVTPmQmPmOzyDgbWQGxkpkIrsIDhhnvYvdDMKjtaGcF6WH6wCv
tkux6caNz3JXlaE1wr7EmcmtdmeZu85Eb7IJQ2ZMbExVvy0Wn/PJ6em4NSSDT22mx1Oi49ajBS0d
25re9PGBEs3Gvc65fK6XXL43Estc1VKzl4nVgY34sKDo0gdolUgcmpbo7ELHswrhr1MF1mvNjS45
y8hSV/tEHa1ixL1AW2yRIfA7LZBVNw7kx9EPT9Bp9+DH2ySuaLmcb8w5riybNdI7gUTS1zcutpQ6
FXndJg9o+rw/FYF8zxmPN1UmhoK4ZV5PBOPFFtoWe9Umc2UXA2j6UerJZe23cnJnSIM9DL9KIxDr
hzp91JvnOoUXUcirS3PAgyW91i3CeHisUPCAUfVG345gF2U7XosxJ7DRGIwaw35Ix2yBbMTwUpOX
Vh8OYyfZs/hB5J7DWbie+l7tY7oCqyB5aZREqSsMpgb5fR8IXooTAwZqELm8Ouy/jAULYFS0FcMQ
mYnJSFbmooqmNwGZmDFqXPQye3qMMndonOvsYAr+lEQnMS1sI5zeb++lr2bXf+LD9+jMTIskRnNN
n5JzNZjbRpK8vvYtaac2d1WqHkIS21ktWrZsyO+o8vn1nAaRXngDMqwDHGeManbSDL4HCRqu5eix
XZbHXIg9waz927/0Ov9H/f6lDE6rggF6M5VY/e3eSZzyKYeeIW1oh1YV70xf327fozFhpmwt8mi1
Xzug25Lezt/KJ/0sb5cdegXRrpfshLP1Sp54lEHuNBnAjkpNFetkpknkGcSjws3fQvfDwIWcvfHK
LtdrBN/f9CuTstrnmTkLS1111HLrt9x8jfSXuh2cclt4kMba3l5Dzkf9Ogqr4bpIWCo9Tci5URQ3
L9+jurejefCLKttIZcXjHVzNL65mR+/G1XDWNFVGriPcoIwxeo6HDRSi60f4G29uT4z7IRlIVkuy
IJmJBpjuQ94128KPn+THaEsbrqEK8lRzxuN9SCZAnJpYG9WYrhtUTfI49vqqcKOit6FJ72YGLznN
25Rf6fnVl4TRpFyoWRxD1sDAcwvk4Bfk8r4SpLC/4dxvvMkxkGRWsZylA/Rc5H5GXWPYDXIgZePF
GveLzEN63mD076uZlWHcNyPSqudO0JG91GE3GVfxnbCg22ZEk8iyJ3Wzl8VHdfoZRc9Sq98RQbxv
WjNokxZmxUiIRkXN01y4Hin+DT9fdIjVz4qGGlKuOcBOml6ibA8/7s2sniVohMoRBPpQv769gemG
uXENSAzq9GneR7NUknMcwhW+iZyF+8K6zm74Po6sjoRpWUOfj9i0na/upkO8r8FhCw+aFz8mG7mz
re2fNMdIqxGZDJugF2LTUq3i0RC8Kq88mF04jSZyTuO/vGv+Xi1WUaJcsj6FMRT56uYo79NNDC8l
dOdSlUlKTBEf9XdySTgPY86afaU5V3sklqv2twpZmYOgFn0kgxnc3hX0pN3YFV9Cl6sRMvTiRJqY
orqa/RLANB4MhCKJHRqvt8fh4QtbPFZEi2iJgu1ONSskt0DnD83kGEHhERgjcKbFHY5BGHRQpJEg
4GLIttVj8Rp71K7JChpI1aDLiEfxo2fn1ldkIIYslYTe5R54ps4uSuNBHquQqNhYQ7opJXQ5GbFd
jCqnGv0VEN8alkLMavGQA1J1TYbPU6F9mPFH1+CdkB3KsrGFJg3U8C6P8rt+8qrx0dK2nXVc5otW
7MvkodTlJ60JlGKy03iAjZS5i43GNmABuCTgDvSW3YOCFTeD28iJbUkXdY4c2OjaClJybf/eJKhp
aaUdCqbTjkpgiWEgJnLmaGRw4zhzhrF9mEfQEorIEUAYi6rKWzrkHroa/ebdWY6NhwGCzm2aOErd
Qfai98S24+QjaGR96wsxoCdAG0RQM8S+TRfvqjD1Ro0cumbkxJJ0fW8Mw5YbymnMGj2h95m4SRsY
C0oEFkjm3TLtk3Kxbx+lryf2rdEYzDOSYYgHnSL5kDnVsNzrenQ/p3NAVBQ3ChXtwHm2eKRfHoe0
+0Dr7mNeTI9WWu9UUd9E4t6Iw02ooEskkd/6ovOqFsJx9Yy+8wSykSPKVzNy9w+1hlBRfM1Jvm2U
yA5jBKzNuBmUA2mPtbLVFz9L9rP0WCq1nWZbUQf3UsOjtMmxKc4WSR9rcfF0sdgV4vAqVedJS1w8
bDlXGy82Y0vrhZL9jxuEHi27Pm3eoFjvtF0ECWy4lE0wKKnyjRhHxzK/b0jnwBvVaxSRAzocLFWY
CDHOB0NGawyB/R3YinN5b2XDdux0JIsnzob7lyLE3/eRQm+O1dHPrCFuBxX3XrLV/P9H2ncsR44D
234RI0iCBtzSlVGpKC91bxitNvQk6M3X38Oe90YlNKdw78yqF9WKJIBEZiLNOewxsdv7FqVgFzjE
gG9YQQH1Y+k1k40bnk+Y70+CtnVEaUyR3nMP2zg1wdGxEv4Rmn8xsuLYS5gTCXNfKjob+RJR8klw
nQln1duO6BLr6hjh/u/pLjuxC4yg24PTfQPMsL1HK5CoYXwT6/kixOAxOdRKo6QhcCWdO7i95dBj
a9i9h5wewCEqlLRuyx8apgMYOA+Bv2T0zoAnwuDo1Q583sBpFGi7aNM5q9+HQ6+qI56PefxuKsB5
whOLdbEdA6m0b0W4REJN40xorS3LFDa0D5IVbTib2fuUobIbGnqFqww+EgyCxWgcMBfyDN6NQ1SD
kqVcAL7dEc8sxjet0e1wxJ/qmMpOJGepC8NWy69x/fW6YRRsDF8UGbQxatEMgNwztn7Mc7vsH4be
sNGhsJdCEd/Ddr/yR+jJl0dGyQKlWg7v2/mjlyATOt1od7GbBpnTgNO2AzMkskkYrRQdyW81v+IA
NO7VWxCt1DH3sl7+ZG++1vfK6xC6xrBnsb28ov9QG23yOt5Oe3oIT8tu9meAZFaPceb2CbL+fYlG
EnsEVOCd7qo76kSSYzzk6LQSqOo/ZIv/NlN8yYW1IBUedFxYdWegEo/oAnNs9M70Os/cYa4ORKQZ
+MYmEVPlamqv7RBnHuc5aSVrZUy3km/U+oIei7F6HyR21lPYw7RDxtTYV1hxUR0SetPG5eG6Lm64
JJOqlmxoMtUtS+dbrq1iTvsJROOBuusVUAr0SLskTgu+0KA/oV9yJyq9rEv6vOTPAjlbTFs5yhKq
sECn+wjMjJEhwvH/88X6WQJnfc2pKJNkXVJHlHMzr4MkwTzmmMTq3ogpO5KwzedPj/pZ4nrjL7xc
T4s5I3FpBfFpsGxJscOd5qVBeICDy532Lcb4cmjnRyHRqkgwZ2NntsisBWhqoNuL356nkxKDVWAF
sOnszlPi21VvIwx/CrRmvbnXDpEztmrStYuWzUAzBoP66lQa2Q793o33wGX8oguuye+49J/FGXxT
dlZZ5lSZKij4YMJkL/PQOBuxk4IqTmrrZ+vcyTaIj9Fj0DrqXY3O4vZQ+xqSJbbparfpc1IdQtPO
i/cwsov365tx/QwMvp0bw35KNlYEH5fYZgGsv7H3pXLYt/GX64I2MuSXambwLdythJ6VxWwsnPbg
wquP5/YWgEzdXjlHlT0dZ3fY1aG94lOYBybZSW7fNDsRdYLxp/9aP0OTQV5GCGwmF9cv/RJm6SCz
YH1+ySbo0PtltktaA/O/kmWEOtGh0R8G6YuaD3hI3ffTj1FV7K44FgS9ZfSNpbiUxmnpDmryoC2l
XxDqGMk3Y0h2KLHaTXWTx6eKpW4K/pl4+GWEt6FGfa05hPIDKLO8EQ+AGYiVBmvsZoW5LrJd06Fp
cHYpvZWm3GbmvTXlOwaKXFa8ZvlTl/0qwi/jPDjRnNopu0vBXYmeZTetPBrCEHX3Y09cfcTjxOr2
VaIjlxmM6Tmnd1NvCbpsN1zO513knCMwX9TalEcNh2nskKd1y0cERwDfeFh2nTd54Ge4757HFiSX
AjVaOez/vE0f58fF/z2CL6mOV/vokhy7ay+qqx2N++ghv0MLCBIQMYhy8TQabPZ7iPSu2QkTH39m
xD8vn/N8LJONfqnwEfkQuyE1vTkHGkJX7HWw5FWZa0hfR7VyW63ZU6ARXN+CbR/0sQOcD2JLAQ5V
C3vP6nZHo0dkM/fXJawG8Noecz4oydKoW2hWBzQJb8cp2slVEpQtjLS1BJExgecgA7yYlLvX5f75
8vi8rZwnYhpZKrqebTvPe0l+jEZ935ZP14WIFsd5Hd2SOnUsaysY9HeGWeqkBkFq/i3RnW9T8oOq
tWBRG7H951WtH3ThXydtqmk2pXUQNsjBqc1+WN4T1Tya4ZvVqLg1rLixctmJMxDI9PphgF5XAHwl
RrzrYRl0cmor+Z4AA8OpmvJ2UhoVWVERaui2J/hbrfj0SqkpWVQ1q05Pk6/IP036Na5eNNAIXt//
7QDnQw5ngMHDJC1GBzkYJXLSKDzKKcjcJ8m2wB+yTM1jqAhetAKTzyculsVSrKTJ66DXh6NMw+PQ
fJmH+9Gyjm0mErYxYvHpuPkEhc6KWZoXXM/opf9lHPV9DAKI29CPDvQRh+ppoLI/i9pRBTaBz1RM
UWuU3YhN7dniTCNzi1ZU4RFcTsKZHVUxwrEosK4GuWXZKzwNiVA0Cq4oHTPGkb31jdGLGgNF2sKZ
Itan6cAWLGzShi9d99r02XM7R8d8zh+GFIFTnQjM60YjwecD5KzQRFRkazvE+PmpOZB95A12cjBB
fZ24osKx6Ng4WxSb0agYq64MMrAWmidDCOku0n3O+LRkahdwnsBRo/9B1u6pFIGu6WwpL5MsqhOv
Tv+K2+BTA0thLGGhQFZ6ML8jH/+bJ1Fv7JXz7N8QgX46Jj4zIBFr1hW60EBSf7X1aCfLw38yVHwC
oGJED8MEzwRC5MTuyWvUjE9R80WWmkPdK7YVFQJXsVEA+7wmLrhJpUU1EoYd1Hp0K9b6oUKrpLEA
Vz2JjylaF+LGrpvvlvZSk9gBmtyzWamOoqr2IAvyPBvTH5+/ZdXdC7dlDnkztQxBQK2oz0N3l+L9
ieEKvW48oh+pkftm1zjE6t+ub/tGffOzYM7QhHpeNJaMTUC6izjtOTlKaPbuXvR76X6FBY98UeuV
wLTx/ZSzXNXN2EJiluvHLDdtvcAKl+/XFyYwZRpnV3oi5VO42uhEiu6ZtdhxNN1J8k1EyS6bu0Pe
PF8XKLAufJtkpo9h2MaRFTApiOUveSpYkCBi0DjbMszmMocqrJcOalIUPxx5uKvHxykT+O9/SPP8
HTLw7ZCVUY3trECQtpNBEHNeoW1/01D7iyc/ift4Nwqbn1RQ52KUrNUMxRhHFiAS8gtgQuHNVd4M
oLtbQTUrUQbvd132iuXkOx/TUm1oKmGBo7NYiBNtTUd60VVvJz87L26yL308lVe8aHN2pl+TeqSB
9qYve8XJvUQIuvE7Rrn2PZwdUgbVyONFju5auUW10TQKR8HD2C6yDjWPGagYYdUH9TD+ovVUgPks
VeyWKqjT94AD6ElY70kVk13b1LmtGeriq6l27CYTrmAx3uWy3ZWMImhoGLI8ER7gBs1/5CW7T9bh
9UIGQmVi1m7DUtPG7F3i6ks7+pJs3szs/z6d+vmwOUM3qzVmIULE53E03ClqeVQGp5ZbHwVWN6Ii
aQJbw/dfKkQiUZbDCphj6puV5OVhdWb56/Wrv2G96e+0qGZYhkZUgzeiUhnWISmQ1IOnosBqkclg
a9WplQ+jNDiAPDmUSbWPK/+64I2hsM+CuYCNyFoed92gBfKxeJhnuwOY3OiZKJ9VADyXck/2qW/G
DlpygDemu+nJdAGNIfKkf77QP38GZ2xBnzy3YV8jr4V60ooGFB1DHyM1uL6i/pENa/FZFhfFKTFw
eOmc1Mgnhrv0bW2D+N4jbap4zS4SgddvvC8+S+OsrgkE/S5cTBqUbyyxq3PstM5wM3/pffaivRFv
xTcRNdyLlsjj9OkN5g2zBqdqoSEdjCTH1leAUrcC1Ytbef+8Ip9WyMPy4c5lS990OLvmMBfAeTQx
ytdngrYf0Uaaazh7EeDk3SKbFNnZIMkelQ6jpjckCp0q/KXllpMunWtmgy8B43KIH6b+MZR/quNy
X2EO9fqV2Qh4Pq+Xs7axDhoteUaeP3rBiQ6nHjMz4d5s7RqELyoaH83RFk1P/xkbfJbJGT1JbzNt
nlsGzNXEN/KHTqIHwbL+DA8+i+BMkB4Z6Ii2GtRKUMitz6CozQPjTj5YGWCjgL8PGGINc1XoJnME
ktcN++y+PkvmbNBK25NRE+60XJTvVhf0xfe0ax5z6cuMQVRpQD0uD29bdY+OHKPBmHVTNQI7+Dua
u/YNnAFKeotaS4EbMy3zVypTO692RZbdpknlo7/D6ZrbTElfNDOJHTns7Io+VdazbN2n8nBYaOm0
02GZLGfKei9Dxo0gfZGfl/a7QaNbWsbHzGS9o+r0RpYp2OHNEhgDaW75i5XhrwrpXi3D26brkF7W
QozEHCxM5RoFgERlcxdF7WTHw0JKG6knRBFQgUVK3/XGMm4nKT/ErbBBfzVMf+6IBswZC6DkBp8Y
GSnpFNVKLAQ562QYsCfA0EK94bX1qa07YG7e9+7iYZx+V6DQKuLE/Yf7/iGfU/m2LXSwRsUwK3CJ
SqcespsZIw/aoCJ2wSu1GmwzJrYS41cW2VM/ukBEcWf1HVki0Z3fvhwfH8NdDs3sVGOUDRrkbwTp
ryNxlz29a95RtEWH2P3gKZ66Nx4WQTHqHwz5h1zuapQA0ZnxjLMCBWEB+AmnvbzCna5ItvI+dxJR
HCJaJ3cN6mwCJXpf0ECPbXoL/IvFRTz9FYgGrhxUlb16rHVCTmhUt23Ax0I5p9yq0jyClgKF4GPv
6W/sR+3kK0IQGDFmtEi8gH8NrMTXDc+24/qQyblm1LzyLCIWC4qlOLWFfK9nc1BptaD6svFcWO3b
33L4RIuSddNotJkVdKpyrljtq1Js99LshVZ11NQvmvRr1tBVppR2PmNYTU/2VuvWpLnpSbXT23I3
D/rRaiS/y57piIKbjn7ForJHomJkszNqG0xZ++ubs5EH/2yVuRMZ41BhSsFYUDf6UVvGr4u11tOO
baLclPkRmUu3ID8lqYKFCm0FIAo0Z6jH3c3A4sjR4WcgVuzv0JR3Syu2q4p/MeT3+Qu58+ulOsSL
RGKBVQIepH0EAFlcUDvWD0XduFpW7iNzsSeK6Z40i+w0NwQnu31bZPr/onYemrQburJa1ncgSdun
Ke+fGu37CrCmiIr+IkHcA3eOB32JJbh/az7L7KHT2gMaOFEB1v3rp/4PBudjSVyUhXamCaSH8IN9
7DS9wzDWHfuWo2v+XwGyqDYnCGx45FGjCKk0MkQddNFuQtklViRIR4j2jvMjijrP/aBASyIzPDYE
4xtK6GkEGBtZL9AH0TOORxcNQUYDvjMoxMISTPmizSXPj7TU71XtBqCjyBYMRyVhh6qtRB5K8IKi
6zZchMd0zNQ51HFwy2g8TuHXvj6tMLKWtezVqXP1IvWoHr5OBiB+hF0wolPk3AZwwfV4WYWnYXxo
J8Vdpm/XFVMkgbNGQPvqyUQgIWmSfUvYThe1Gojieh5ZVFI1MCgkaxgKPxd6tLoLdyW033SmEMlk
F6jqN5kvevpuO6G/L5y1FtAvzq3X0hgMSUgwoD35PZZfIxb9qCVRf7Rg+3h++DgsCqU18WbpwTW1
hizFKIjiRRI4w4GGS1PVOjzPrPBZNk+Z/OO6AoiOh0cJHTI1U6YJx9N1ppujE1uNgs70szlHkz/d
m7p1JN3rFAPjck5/SkBeUuevRfx+/TNEy1x/vzguItfKGDFYYhOXCFGhPaGf/7+J4GJNpaqmHI3z
DJWS9xpDsZHaCWq6GxnaT57T4oyFNCZLCoQ3GozH4jwElVMAwSR8TB8KN/bwqPaur0ik45x5IAMi
2JQiu0MzMFVZKC7JZ4vGopLnqmJ/vlg+rhJnI8LQWswFZJoBoJXCXQFKtcGWvi331m7FCBc9yf8h
rPsQx4UfIaulqV/guv4C5+t3c23npd3vsnvwVhFMgyMVjKbz2c29ImDP6KyM72XJkZ4AqG3dJSLo
y+uqSfjGNamVuiVfjXCbPWo6AcrKbF8/x42C16XeEL79TGuKONdGNGOA6cKjyg9zMF2FdXYzocd3
xuzEUKNPYPF06WuDHHy0VpwwtEfyR6ka3CFLfwo+6LrXI3yXWhTGGfgwEaS23uSi6OWiLexUHZbb
UthhfD2OIDywqN7UY9dJ2N4IKGMjmxy9/qGqBzkSWJh/CCI+ngt8sGehuS0DNXTQaT8na/QzKwLp
2hMg6rwxSv2JpsHY481ZLILwZfuafghe79eFbQPsIMjM54IF8XyTEqD21Nk+l4jgTfubtfLPa/oh
Zn0KXohZtFhRstlkQd+iN9sArpEDUkS/bMegK4rezYvZ66zmXa5+tVrqGpkFVNPTbOr1cRonL4qd
2VjsXr3XSsAZ184yoG+tYnvJULyyLF0Uutypjm4apGH6HLkaWve3qoxcXTbP1BkWC02Lef2qtCXx
s7b5PsoYckW5hFpPYRuYTSLY139wXR8r5pxG1UhZTIqUBXPzvrTJS1ciKIu/dPnP9Z20tO/G8l5i
jgx4j8ZwI7WYXFEXgQ3eKBKtd/fjI9bTv9j2tECjy9jgdOcx8Qut8a1uBaSLLEzh/Zxi/MNutHG2
c/nbgLr1glHfejJ9TS8w9vaCX04yXqAq8PIn/cayTkrX7vEfvWY8Y9YUkAi/dAzUaYU/NEDBUl+G
juylzFVp7EcAchBcfEF2iq8BlwWNernHm7pxle/JHtM1eAi7WrojZ/UJAFku8ea9WoBRCa1KSuqa
ojNdnck1LeZ8Wgwa5TBT8AH9MfyKgpmXeKm2X3uhi0N7mNCCTQNA0SK734rqjxstL5+PknN0XdMW
E6aLUC2qIicib2pfeBZwmZLedGI22EY7ujWFTktBUYiw3kRWgnN7Y05DOurQI6ad5Ng4MevRikaR
kVjD3j+2V9d0ax0VMEx+wIhW5hzliUQDGo42q5o7oqn7bK49NgC6egSKJoYL31SlujXl8K6VGuCh
jbAFHY6jM3bV/D6U07d6CB9KCiJJdUx/TkwfXX2YUJTNwAffZjeK2RnPabMYYC+ebsmI0aTQVCun
RcZVqLKrQlxbEX9oFq0qVkQsgO7aQ6T5U/xEyDGhvZMxRRCNb2rnxfZxh9SCHW5KFQgL85e+l/1m
eiJxMBpBNEyeJur62nSNH9L4BJeVAd2iI1IVjJVpy7jwhvF9Jt/mJtpfv/YiQZxrjDRTYgDvrYAA
/01K/T6qzrr+xEJRMWQzlLpYEOcJc0UqrTrHghb02Me0tKXy32VaLmRwblCt1DLuNLMK9ArAN8Ay
pRgBM+f4qHRP+qA8UrlwCwON9ik9UWbe9IsIHH47xXfxCZxfqvWSIXbCMtfoaU3x57WXVXjuukWa
2RUuGo7zEYSJoV24bNfue8w4xKZTV3uRTdu0KhefwnknVuhMaxoorAbygBUcrAHNuDoIuwXXk7ty
C3m/kdRS3adzSQIlZU5sWE4Jw+lOmvZqsRdmRK5MPCq/I9L0FSVNXEMTYm8I7ibfWCSVSkqZZVUB
VbpnUhXOlDw1xPLb8R6ku14Sfs+HL2r5nMbLTd6OXtRRe7R6p44Qc+s/6ij2aCt6vm/fLCqr65yF
Dg4c7NtFdNDkSQQGdFIFGRpE6gq5VMOTZOZapuRev8PbJ/0haf2SC0mTZmll0howForpNdY9KWNH
s4T0Htu7/CGG88+LYdW1FGmrbuN6gXiHJEHeOjN4ok/TsXrKwO6BYjimg7+PmMX4eX2RG3izcNH6
h/j18y5W2SlLPdQzIwELWz81In+IW/YYz+j/GzrT6Yb3On8kFTKseC/ZkhbftGXj6VEX6KPlLeNy
oH3jRYjHClrjuZjK7qg0jX39M7d90sdXcm4CEyFjlWhqFUgo8yXONCiHIWSO0d0xYdQi0LDfz56L
HSnQLsRaFDSCie6LpHcqekBvoiRsQd4uHH5sPQ+31BddO6JRgKKvdcGk6To1JnssqHbaIf/FXsYD
YKx21/dxMxq9EMn5C6nT2BArehXE6SmWFVtmnW9YrV0pz4oaZNLzIAur5ptP3wuZnP9AWaiaO+Dw
oD47uOyuBFjmSurBHv4XAzSi9XGOIgzL2UCxtQpqr8d2srtiD5x2vCQwAddou1WuDK4H3GIpdfOf
VBPsr8Bm/D7yS92pzSmvLFzmCeFsEv7I9L3ViCrOIiGcYTIA+08Bf0cDvBVfo7WBr7NQ+5cFd04k
hjNMkqFLCQVMSFCFbwU13aI4DVnmX1fI7SfnhXZw9icdltSkUk1+m7/5q5IBnRF9BmiJjG9qfwDj
rCuKAjdAgT/ZPB5NqQ5ByK3kOgmmYbTDegJB3o+o6l/14ZAUALQpojjygEYwq2XjJJF0WiLZyTBf
YreVsQOH+I+CYcRylpAwig9Vqj/0+lz7So0Z+0jzFH28yyLwE8R97ONBPdpNG9s53gOCvVtv658x
wt9WkUdswnygvLAS2r7i0IK81h1ujAPmLHeFH7kiLhfB1fodo12otlSP6ZKqUG2iPzQ1tRu8niXd
B/qLYQbIqduVqe2vL3BTAy2dgq1G09GAxlmOKFuaQS5KFgxSYOoEZf7UL1gneIJsxtAXUjibMUeA
A5da+BbUvt1ewdS5KpCw6eIvJKzrvNi6ccmAYSstVVDQm34q/Jm0tqmib6kskRTSbDlpvOs7tzFI
CRW/EMnZCKW0pDyT5Qp9iis/arFSUjrtLSgH9tEpOxl2vG92rWwDvlcgeVMpLyRzZqOt9NLKlPkj
VqcpBjZaVKWaXT8Iy1Kb3vpCHGc/MDivVR2GJoM+eutZ5i/jaaGDbS0igBiRMnIhyKwQVkXFGoIs
mM1M5p0KPIB6DAU6v27PH3f6Yz0GV2YbakBRVWtus01fU+t7RCtfBw6OXmlOD6AOwWEJNNPg3qmk
SmaMQSmrv9R2zSk8ruC4w15lNkFD13OHrpZVUczKb19FIImCDeX500PG8lzpoSgLgdFP2AmP8bou
BAma7RLSxYZyRgR0LtqM1uQqWGkmM6+6bd7z184ewLPFdmrqmE/X91S0LM6cWEbc0LKecPOGXazm
e9UIQAIluN8Cm8W3YRttnLbpgHNbZmA4yed+EKGiCe6VwRmQtqGyHkWwvUT9ReoC5MOyTRdwJlix
f33DRBrPGYxwKtiiN1hLiwF4ZX7J62VHpxs9ByCPpQo2TrQszlwsnSJVVjhC4dXASmK3Nw9VeADZ
oWBR2/0pF2rHmYtElaeFpeuq0LyNxqfUzZ41NzbQ26za5W4U9VVs4CB8svh8K3ViYsorzVCNreT4
ISKSl2iNS7TxCYwyuNDRfhrR7pvrbq6hBJEud60GHCTjsZ7InqV7Jb+pw85RgA9WTM07kQrMZuiP
rMt3149btDN8G7YVp0ibEByBtusOTRC7mUPuMbJrq3vzThTrCS4K34wN/ihZjSYYmaGL9jQ+TchN
XF+PSAJnXxAXDTqjuO861fbtdJYTYbeOQGlNzqRIaWtNRgUR6xNxTREA2aN5X6kKAVlFHBBG3eQ7
wpBuFjhz0dpWW3cRuMy0ShcmQ4kt1vodu5nK9j/u3rr0Cwmy3KRMthCnIOS2Q4a24br/jyI4+wIP
F0UJwEiCejp0aL8PhZd93YYrPpunNwfSZ4QpZijZWJxbqd2ZAJdPMkEhZ4NZZb3gFlqvdcXS9d8T
Mhdb1VlmJmc6HNmaBFXcxBsaJGbc6rYEcZSznEOUkxa8mnBaeN4C9tZN76lnBpkdembnFvpO1BK0
nTy6+CROMfMMGOzNgE/6axqmdRbZhm52CqAaneloHptzvgcMwl6N7PindNODZlOUkCXbMczHvnBK
CjS1ZaiUnAUKBd168mOYbwq8TWodQ2EVnpJy7lfIWCuaciAYscuWwdYzDMEBZkKbvswE7Gxm5AKX
IjAM0wPT6X6I0qOsgpq+VvDfqDuYQEtAM55sMRS5B3uOEr8DpLQt0eplbtSDRdP3LM93SY9eYBS5
vhht5JC2EzmVbUX7WCp3W3J50ahsdlA0x7RVJ15Nwbv5sIZrtwUgwee90QAeWPB82bYCH1K5C2Q0
2lC0JU7ZjMrDkL12VIS+8g8+4UME55ZrJhGjVbEwI7yj6QvCanetho1zflKNh1jTdz2d7TCugHS/
SxpJsEKRCnHOuu+o2WVmixVmg911i4ueBZ/Oil3EzJ7pwcTM4HWvsW3S/14wj4phjpE+6GlfBSlQ
OEaoIOBfZ/NdTkyRu11P50/j9CGJC/H1eMJEgAVJKy7/cCiOKVQU0chwuwIertmwMHQM6tMHi9gi
QJ8N/MVPRovHyDBDQGTkOqSru/pXhHnThuyb7iyb3lDvaH/bvBbH2O/s1m1e8n35NfGT95EcCKCP
gEIpap0U3B9+VMQC86IRxmtJuGE2BaldtfzqyOP1oxUJ4Yzi1JexhhFBHG38dQCALyCU9Fn0Gt0A
MPy8sZzVm+ZaUZYBN6ZD7mdB7qdylMrFjlLJ7m5MPLj7k4oJyFbxFsC2doJm5e0Oqw/Tz6N5qgNR
yID24N+wWyuidvZT7lw1aE/tHWbpXWuvBPKDKAklMEV8tV1N0lxX59UHlscRSMCLuLF8s6B/sTDO
FEkmkUxWYGGsvFXIL0sdd01K7LneM+MODCcg3DizlIiu6RomXrumnAliZhvqeozzVHfqES8GB9Rj
bgk6K9knHoqcIkoEgZbypfABbHtJSaClffxIIgzLablDFF0QQG6md03Z0sEVqykywDq5+A6dBFmf
VX9Zn5VgGx0uqRPXu8Ghtuxmbogxb13UNrq1uEupnJ+s5yJqWJThCh7Su8JbgHq8nwfklWdfdpvd
SoJcLK6Id3k9Iv4IL6VymgOmjjQcSuAikLk8mSZo9zAMl9D8gJ72n8x4Def6NUsVUbOjSCynOVVS
thMCkXWx3UHZd3sdDCji2sqWH7lYHe+xSF6SeNZSvKSaQzremaACq+q3eDxJeikaod26DJeyOJ81
TsOcRCpD+0Q82YbxOnRvSYhpGf2HFAKsKvGMCS01mT1ijF/rjim4ca/b8C07c/kBa5LzItYGKbyO
2b0ci60Q+lV3qRrvr0v4XWS4oi28L1L0nAzgTPorQVC67a2s3y2p0+T35Fyc0rPqFm7U7ADF12no
BvKK1hGtUqA5PLoTmKu7TE/Ru1TqEYAImcdKtFYUt3lnopnkVZ2W3WKJSrmCu8k7Dq1Fp6OJl2VQ
0h8TMjCd9sVAt+T13RWtbFXmi/MzjdBkgB2rgrzbZea5UO8bGenn5TGR1zbLt3nJ/kVAd6kx3OWX
Smag+GdVQZKX4HzG2VXPUzf6UyF0FaLFcRdekizMseurcvrEHwLY0v5OIgTUuDpqVwdg2wRsV4Cq
tWBH0zXOGDcXpVUEh8h7j1mWKGE6lLejD5jU8ZfsWA+xwIxvtv1c7CkPxRQvgK8eSWwF+SHaq8/W
csIMiqNGB7Ny09HXvtRudZLdqEcjoTNCfyX9rGcu8OxKIVr6Zhf95cdwJkFTlGpEWGDBQVvfp4De
6m4LViYzqL5NpxXLJXOUXZv5k9N8K8F5Xx+aB5D47f9N2vzyO1bbeaHayGBGSYROMrzGzlOWokUB
sMRG4ly/QAIDqK2/X0jJp1EPmwoHnFMMFFl3JBZNsm+9gC7XsarYhQR9kaJmzmEHjGzcZSNY6dp5
P8XIZMyFf30xm8/LS1lcPGAqsjQnfVkBPCTZ476AUPnrPKIV2FmctQyQaKK2X9EF4QzQnA0KoQ0k
/oVq9/ulrjhAXxwUb6UoXceiM/ldlAwRbSpnhfJeK2uTFtjU5qGdbieT+Up2IEBtFeyoSD84GwT+
BTWXKxhYtDX7xE19Q/Gr5/IdPCFOf8DaQjcUFQo2Bw4ujpHHa1LUVCmQi0BYQIDL/VQX77r1YBgr
xd1zNYKVHU9bpRsFln1zqQrGVFRN0cCCxF04DcnqaExi9MyEvd2Y1C2lTBBubLYCmRcyuOuG5JOm
lSrAV1Z2zNgBPOnoYTFgpUaHuOwmndNpdn4rwgncLBpcyuUuIdMMZJPaCK4kOi0Vs6PcwIg2UCPS
Q1tGHnJmO5N9ryPkm4ebWDpX2ZtRv3VlbocgCTCV3lsaussxWdMOIFEo7gDgK/ICm8Hgxd5wl3dI
zVgqafKR95RSh97VlQ/g/NdkBz503Zb99a2bO1NAvtRB4g864HoFEZtID7grnYSGrJUG9kpGUNo1
pqOOoei5JFord3+rMaKdlCPI/ivHC0CyR4xoGaf2N4h4hayYwM5v5hEuNYC7yLFRIgBULQBGwMdO
mAqL0PPno6WWtMBVGpwVcxkOVgYD4T372UhCiu7Nd8X/P15L5qfBhjLUidqv12u6aerayWS2J4vp
F2hsWjC6ITBcV3cY4rinRQeMbtxyQgHBpr+tT8POxjzLYfJSUN9GrsggX99fyOPCBhZnZQReRcSF
/Yn0td3pnc0MxS6l29oEz8g8uq2hO3VcOtFYOHPVumPijf19F3b+BBRSeHsn1Yjg3Df908Wur9t0
4X37rLXqYVBpwPKnVqqdefw1JSLOge3X/4UUzqyZYzeGQySVwbgOL8nOiP6xKNyDsFRJ7nv2UsaP
cv9iYPompbcWBVT9lByuH7hIvTgLF9ZkkUcA96BDntnhhC623I77HwwjReGcie7vVvLo79uE0+Zs
FR0bINulOu6vNd8sAATpZ4zh9aB/OwMCw85UlF8pelb1/3icnG0i05LouolLJKdAdSDWrq7f6qh5
ur6Xm0m/y+Vx5skss3kx8K5CqiHatzvpvKBXtZRtA+QC0n0IejaQlOwVUa5qcxLvUi5npIYorMqS
juY51YtX4MNDXxSUaZDwJGZ/0ksJ/DTRccir44B566QDdumseR3dycV0TyLAi9Yk+4bC+GLLnfEz
btQ7mc1HI629WFVv6njIDnVWWDaT5dSR2P+Q9h1bkuPIsl/EcyhAtaUKmRmpRW14MquySJAEqEHx
9c+Y8+5UNDs6MHfupjfdnQiADneHu5tZMWBcr493aa20XhUbm6Ftn+ISHzIx8p+Dq7wxt0vA+lId
lAmC9KkJ6IHiWWYmy8MvDnKdbX09jUwqy9H7EhFBG1/afKcvhKmNB1/pJF+CB4Zme0qZBKl5yI1w
bJwwaXYkOVKnihIiQ+dfBHSd/5qV99Sa1GlbgYnDYUIOnRW+ClkxNNjRJoMmpVaDBtsJ+1zdTsYE
UTEZl7jEa33n+Wdeq65anfEczrsCc66JqgEjL5lSSDKOi0n0H6/1PVF0tooJbhvdWAZS8qzZKCVy
29TGW1rZEiIk3knmIb///dlarZrlXAFGDgFfOQEPCrrWKN+kL/URhZeFHFpO5HBxIur8I65cYk9H
l6Tpd0JlRMvLZOAPNvi2DZ8FQHxb8UFWLpCd6MotIqhVpZ5gdo4WrygceNbcB1OdBV2myg50cQV/
K6udfbyVJ2yyvBdTtjAGoN2lg8OwcrzqkY1edgJ4bZksXjIau0fdyVPes+eJyWLApV/gWKpNXN1B
zPq+0WefdGTlxHN3/NfTb4LcPH8cpg3gqEp3YCjQ3EBbYjPvy53YiLn1IfD2X7VTz3/Cyk+bua7N
ObH4qUKNwoh4kAWKP9ypEQdP5f9eNRo0c2f7Xc7jbL8KKzo6DNgvZdVuLopQtDRkmepbzPSYPEde
fMz6C5+tt556VrqK907jcgShIvYWgjMTilTW23j735CB/2Vv66FnQiF03E1g+1L1t2r4ldP/pg98
vplVemhaUF4rhsk51QqgwOAycumTCrUPsxwlKcLFSHK+1Crlc0vTFoOFc4PW5G5RwV4kisobZ+f8
0kF6j3vBw2ELeqy5fL6eN1xy2+crr9JAh/SAcXNM4ExGHLG03JROvuGz2Fxf5qIzPV9n5di4nVGr
Z9jh8orOdtYewi27DIhrjFhHSIz0rQxP810Hu2aMK8/mtu6Q09LmJ9V6K4kR6TaKgvFPq2h3pWIH
Deh5oKgxQJbVdXda9ZUU3K/tjVmzRWK2To3A7Z5rTBmMFQvcfJ/pSsjxDJvz3p8MzLMkO6V7KMdx
aXl05LEyD93wy+CPOYRirfFWF2AU1Er8zZ9OrfiQq8V4nQf/41lK0Dix7Ihll2/lXie3TgDXdZBO
z6+dmoM/7QSqGz/uN6R4y1M96K0dF481UlDJx5UZ0cqntUXFxj6GT1tEM/NbLdC8cVtt6RHYrE0Z
DZ/QLJJcGdmSK8/GeWcaroXhBdMVz21eHGJ7eE1Gsru+Nf1SeDyz23Vrra6duK96bE3gob2fA7AY
j17/oEWg3+tA2zp/4tE4bxW/DvpA87sHagQk6l7mDxbQYH6X/JzFEVyxaWOV5EE8baAgCMNjwmpD
necR5fmmaO173agXbau3QiM+dWhQ6sORNr+GZgo0ejvOP1k2gO8i8fuR+5xnv9AaND2Npz+I8kHz
99GQddEkX2g9XuJW2WDZLeYBnBiQyVjZzmUX5KSQVA1ky6xcZyHKxsqn0TlNGYhWJ79WnolFg+vn
LrOClZesSN9DvgZXKxe2J6Cz26AxnidJUHQy8emLefy5xS0bPovZpl6CrDPBq5iTHqNtVqQTiEa3
GHbixxa6ObNbBwb2mkSuKqt1Xnojn6+9cpkjaS1lQO70jQfsdi1YiY1NupU754v14vOVVs5KrXWN
Z9l3prAMyxVRc5giK8ojWVXpH8IA0RxTtwxbW1OyFbgwsUVQmQbjvu6XyVPFeMgMjGNipJXaqHrM
zHfgLzGnr9UHHZu1yDP448FIhOdzyqOu3jrsBpmyZ9tHHfpxBpQckgJuTm08kPt6Hfg08wZS3/Qm
n1TfxaUrxkerrMN6AlWC+6hZHymkndq66b20zd7jWot90F1+Zgo9afr8a+L3HBrX16328tX4987X
tHAOLYidQq7yNI2Nb08tlHNib8Qr+voyi3f/u0/6s8zKJ+lZzYuaot9gYIY0rXpIk/cbp3KifGgO
heaesraRuOXL9/HPkqvUzM046wgjBqgpHpOqifQ68ehU+1ldyoapLl+JP0ut/AtQ5U1ncJ2fGqX3
6u6zT81Q4b8FpIkKzVfGJz1+y2IqCamyT7dyOJRDNVGY+HS5BRXgBmSI+T6tp+j6l/uHvPPP5la+
xraNJlMpJ6cy5Dv7bXrpxbHkAaA4qN2DOl/dchdI7lBsUAOWTJJcnD90rD+Lr5xNVw9ASCLHRq9c
HJ2X8VFk0QxyFmgkdJ4mohQl7tk3fAA9BeTs/eJZxZzFKa0jW4fYrmwA8WIX+fz3rFwSNYrR4TFb
NELZB4Metba1wFOt/lCSjdJup4/Wa2/EASXwfbOHkoU6R7P6oxEPgu1jTB6jJyStUcsMfZVZmcDK
JSiK85Mz3Qj16HZ8b1cHsIdJXMXFNuz55lf5VEYmO+0FcLdko/wk4bh1fXZ0N8hX9/9B5X25n//s
MvR1Y8HJamq34Co+WdnwWOrpqdPUjSa6fTJ2t2aCt2lzYxump1SKD7rzGgDT65Z//X7p61bDbHZa
Z9Sdc0rtX3pqBXMF+mG9laQNy6Fd2+bKTdUtbRvdxDaXmqxxwLjShizc/hJvqEmukq6unJShmnoz
9LhKjs0Qt1jzs3LYl9nYeIjwaaew5kuzKOiFiRoWtbUH/14e2L2CmT/XeZpcpkRTUYK1xaDxbo6N
Zz7XZEfdXMejF/o76Uxf4hivF703W8+aetRsOjxHNUrQmBT51oKrsGp0KQo7BZCgm+xbGud7KMpk
YWtNu5Q2zwMDVUlmRnPKPZ42gcvKqCvmnZpVxrZ2xBw1wvlkLD/GDhm9JgdfdyWgz5jwL1Fr98wG
31EGJvlk9BJ39CDAeRg4liQ8opURONVbK1hAhL1xa3PPSH2rLUoHWrGde4gCtMzXi2Zr6FXrU8of
HF2xICFm5uGUKDdqLcD3nNI5UFAPQjsR/LsQshnZgSbWvlHL15FPB2t2/abED5iL/FXY6jfTCoOd
tvduN722eg4BmzhMZzzhUdF2h2ZHc2M7AjDHeXWDl/bebs192dDfACzE9YFZm5ltxhb0QHbvod3r
Zbz2Y33yTH2vNLkf5+0T0z5Zs23mfWfuOVrABeQiRa14NfTIe3ZLyvdY0LvrN+QfXuz/4551dRWC
+DzqWp/iHIodKO7gEeJfJiCZ34PpjT+8CtDqyYLt4mKvXZhVPFKcRd0tRbBdBIOXvFA7wLcGdxu2
Ex+6l4aDV25lfdbrPlZfN4aGsTX7sSshX9NgIHs+pjz2aAfcxigpXl/E5Pxxsrq6ijCsyIsym5C2
FMfhhVuhe1BeczdU9LDCsH/kolY2g9wgMt0w7rbzs9V5/acsXTNlh7yKKQ7tB0PMKpwvbTazCW0t
fXyLVTckFDrFUK8HE/PDHMe1x5Cle1mi21BKYNEISfLJGfZaokYsN/x02Kqm47X9a+0wf85N3+kx
AYoOfJxOwdSU/pzs1DqoY91zASHrSe8PUxmyRvNLAgGKmDJvLNS7tID06wwcs+C+M70m1gevk409
o3NTFaFr0H3JE7/WHX907ooSAwW6EzL2nJp6aFjA2Syca/18KGtja/I8KOzhQXIZZGe2Co8662cI
wSM3IJv+ZQh1/+bpcyEKBe/EUsDChMMnOUj9+nLFrlyHdYNJwB1npEd6BnqWEg2wWzD14+jQ/wf4
O4a3uEWR4VG6rCQ6r8lvWm0QBTSkDKjxJeBoSfZKCNrZW2WThdOrrEx3cZLw7FKsG0fuWLe9OiPz
KI72m0p9dN57I3Jfyx/1D1vx/3UtYu/W/ppiUO69jj/+g76LxAes+0qOzmkKbQL4gEWYfg76DT8t
KqCFZ/3MXoBIC7K9G2iSwH1ROet87ysfS5nGZq7Axy7jojyYD2Pmgwm32uOKgErJV57TT8DjIEGn
7Bgeo24gxo0Jyqkuk6QqMne/psfph5wwVKAXW6tfphFwgBlAVgIwfucEJdAASSTNuGWnvvz7s1JH
2lFiMQVP8wX/PyR+Gqkg2pyOSekLc+NWoe2bm1crcG+J56Dl1t+NN2kI1U8dmKj4QABTkrxlJfd8
3SCyxkbN2xbGKMC03DAlcAXcoGaFVQx1U/XzuluRZKHfAyrn+xdirlUVZ54aRwP1uVkc4WKuryE7
45XnilsFmqajapyMwgFCL+pZshtK/trkmqR6JPFW6+bPRMZYEQxnN2SjVytlxHtlc30zkgervm76
GEOnNI5ArFaSYqf30Cz61Zs/Swtib0JsxibdqVBJnYQB5sF4X7r2oRl+Oc1bl5xiQm4hMkokF0e2
61WOX4JyJE10pCxdIjxVMzelO0k+oWyJVXbPGyiTpVyBP1ZNH8SDXq440fWDlaUm3y+MM1Ms4xpf
C12S76eK6pP77GkKEW68JITEo7eMBd2zHRA6/rDNTzK08mKEVwLdGorUWlmsTa4BI9X5k1miCYMJ
S5PumgZNGCL2NGFbM2Ph9U1Lrt937f9sz4pZZxgpRZxznU9S2D4B+XqLwaDrq3yrZF/b3OJzzpZJ
Wy02aIq3ZjHBo80owUM4YXCs44B5q4lbOwE0B9DRIN5FUzPbxGR0PMIFDRUhgq5EgyEdhQdd3m6j
UP6eW85TOvMQqAa0ACyfM/XHiNEeArngI0ueNe1YNbd8LHdMv8mhMq1wG8nX6IEYO/E1V5WYp8TD
fFN6ne2vgvqXQ4WOYlyZROCB2gzqD7zjH123fbh+lLIPtvJlGpjbhEtx++mkQ88NRHIlRHsqySoX
4T9nUXnd87GVQuOFiai8sGAUkfhUxmO8o/s0gPTS0YrAGLYIsOqb3ufKgyw//4cGwL8fXuseT1qz
CkobBlql4zP6JgEH+32jvVv9L8vdA/4YFlCxIzVSZ9nGJV9y3bIpMUPbomKxNGkNaOCmUazsvixw
4evf8b/+/KUZXi2bypB81TXaqh4Mre9SfNVO+dBAjW/+5pkkNMnixhpO5UxNDC4CxKY2rHYAp/nO
3sBIY+plkROYG4wsGb6eevw+28uyHFlm9e0fzu4HcKnj7Pbfp/ovcgjUP5RbNfN+zj6Jmk1ubqQ2
pF93qGskl0kNXbhLZrUQO2LkzgMB3dYK7I0TTQep8JpstZWHg3i3qrlo6Pz/Z3uL1djGDifAY6k0
VsjMZfV8Nawqq2Y9Nk69hvl7epywSDtLovpFHsJzH7ByNTPPilakWAUD7D57KMCTYaHvy8L6RqsC
ZyENckMthVZnul14NIpnGpmAlPaeDpjMDWjOxCaXZsySva+xXU1pd2lqotXCi2rromGVZzYE3VpJ
oUKScKzBXWjSTlYyIeHgWrnN5hs7pZILKVthsaizO0FGmqiVg3RjauawSsHWRrlkCZkbJ6u0SSPp
JJDvLf0FI2re+TsLpxGaKg+YGgwgCRjUveeoyyej9bb5T16VkrRmjdQqU4UWmQmv0wTgD8abCtmT
GuZgcVuwI8vAmwO/o6ZeiSqJEZKDrPkp83tkMaizc7aYk5uqhsLwMnZD/Ho/Vce8/mhgwlAZcDcl
eFZSj8xHPOxvZExoMmtdws3Z4vNg52acw7FzBYP1AwYmoJ/RWpJS/kWgzNlVJWvvg8Q+UVv413TH
d4tyOphg9ioItVJPgOLVd0wMGS0jlI3fgGU28+xdNu0LvKOvZyey1zxZeabaLWObURz24Fsbegtt
p10TOJvmbvB7f8QTlweIOEqIqRhoKodZuOW+TFFIFm3IynFxoTWF6L5hKlrkHgpQFZgwuD6qwVns
3CYnWXyTXOU18mvWR1S3a2RLU/k7Vetjr1PJF5Y0p9Ax+ashJVasWWONRD3bQSg390eyjSGLpEYm
aOiO/LmUdMMkhmuuvFNOFeicNcjAzLnFuH57VBiokQvt4brBSNKtNYdq7hpjUo148Vt9E+TtQxO/
j1bQZzKMpWw7yxc8u4do7KGtoaHMkNkZABa6B0YCz5Wp3F/+SjYheDJh1gIDtn9dhsWjaQk8TEBY
OfnLpBTdk93P75RjKzPz5U7/7U31Z631aAPJ3QF4Q9Sw3Zbf8OGuLxQ0TsBmSjFoIauNXTy/s8VW
5ieS3DHpgPSmA1QEJcJur4D147otyE7PXdmcNaRNZtZwlqb+VTfgr2rml6Hud21iPauVdmi0px5U
AGljbQ0QMvkqb9+u/4SL5ni2zVW8FC0a8sWA71c5ny3vI/TtIN/pokXwen2hy1HpbKWVQaIVSW13
mjiAXvRB8YqI37Ub5uc+Om7OsQtjr/G6G6XyStnKiwu+ZjfLpz67Ckmc2UWhfE8qAm0879t8A6b8
+z6Ad/T5HnqoIB/JT8MRktTEk5U5LqckZxtfRcSxnLNMAasjEgJ9r+9BezhDdsrjQQke3i7MYw8s
lAIK8FDKyCChJ/sBlxvFZz9gFSsNAlBIVmAmdqG+NKEwtwVW1B1+C8UvqkC8dls7HCIgHDY9wgVE
ZlRzMzn3quqhGSucUJagfD+8rn2QVczELGM6kqWgV8SYTSLMUzP9SYFaWe24mpcoZtC39FMMzkvG
3T2UJDCOhZ6s0n00Q+tr+WMrhEetJ9dGWQwQH9TKtg5A5CrGWBJCwarZeIoLaOSkF14O+R5Q2mhf
oqMZsp4J/6vrUEzxpBBZ0od93Uq6qNIDXznFrqgGQTUYHDFN3xzB5aFWXo0emdr9cBvuCYP7lBgQ
C8UUTI032gAcVIqyGzrAxfDKMV1mZCR0uifNSu5TPvxoAecGwor3r8YshURezFj/bR8AVv/1fkzm
SPLJWcZdkTM7xLOq44B/Wn6aRfFdt5+iOTTCBhIYnvU5ddiGvCG0eLp/Nom/CQRWAJGNKUVCoYre
L2oextQNZvrTrG46u/BsE6TtQGsWAqmzovtJLQLXqbappgS5KgJH63GFAONIBm9s2dExZgY6gRgS
07XknSQ7rZXPrkVZ6rMDj8lbxzcZlKHie7B7e6J4bCrbn0Gam9YysMB1N/03DUHIVJk0rhD6QCKO
Reuo4x36qsq2bFNJN+S7wXjtU6wctaqSeKhQDTtRl/lV7vjpMn3g/swB4tZz4SfaXe1oUctklLnX
Qy7mV/5qh6ruYpwlw8BtOvTb2RK7KuGRZUpFTC8mr2f2vnLIhZqm9Vxg2LYE4QTI+HAfE3/MtZtG
/eXgqTDWjj/Z6saa3igkvrTBfiKN8JkYZK/Vi3OGtu3qrgbBMuu7a38WmSYjsRuj5s7JSD4x5P0e
0zyceYfydwFVstzL8mlDdfeQxDKDutyBPVt65YPVmtEsmWDGy6WfeGCnG9B+z4c8JM+K7qHLFrg3
BCkjGnCkOEHOikCBVDrrdvlb/PsE1vTqPQf/Fu1gbA39KBvIq+lWdD3xuNzl+LPTNac6cVoHlVXs
lGySrdkGmEgqrF19EwcYAdvXu+oBcUHcq1nUxlHZ+ajlKKj0Xv8V2sUXKz4zxIwdW8PA8Mq688LI
MG3Ilm+NgIfqvIuWQJTOY5BYJSrbmfhBhgxlUHanEPMz76o5St1G8ZTRrDGPiVdkk5YTbn9XeB20
zz2FYXLSqsnkjY31wVQHVT+ByMjSEXoyxXBrk4Z5zTD6uoER5jJoUgNGPXuDeEu79nOc05+TngSG
MfosKb5iVfklEtBO3ucQ6jJNrfH6uWPbnsbgPDCUt6mbvVo80RpTxcZhZrgT0HefmBWOmh6JbAhE
ZUP90z3YeGzE1V7pNW9WrWBQENGIgCIH8YBWCdwp8QHD30PJzE8ysTMmbVNkoZKyqKCgni5V/EXm
zdOOTdpOh5If1UHpg3Po24Pi3oLS9QBJ1bsWNHcexjSe87nd6bVj+2WB+KoDFqYk2Q5uCkJR83YA
15uotzqBXh+2EueP1XDTUgA6G+0wAdMPPIUBSlxmJ15rVx60BT1G3pj6YGUPbfswDL+JesstFBZu
nX7wY/Y0xcnvLG39VNAg1j6S0g40MxU+aenTdcu5lL26mqtZEAyGvpa9Sia4mPO5FAY7Cc3y6rEC
CAVYk/YzLagHH0b7Lry+oNRSV/7R7eYayqewVOtmegBbXqR/CahVsB/ZCemApyLUHqoQ8xFHl3jj
F7TOwHwtYVe+FAvOb8sqZ53SfEpUB7/BhZXFDpDgXe+7GLn/P+515QYdNaGqUCoCFRXLH/lLxd8S
DDFhyuhgQ3Gmb98qft8zVHir8uB07yOwGZ0Yeo/3puNb1C083tCQMPvNyPX3eYj5HoCExpt6qZD5
pWhxfiYrS1BHw3abEmeyTJayfb4hHvhBdnJqwUtO+Wyh7wzhLCwNoDMbmg6HUrEfA/05MRmP+Xcr
Yp1jnBv16tmZ2oAyYSYVou82BARVulVUDQzNVAPbjXMTK+bOHtG2zB6mYohMw7wViRUkJg/1kQLA
pJ6KYfB5hqJaUgdAgPli+M20KYD6YkCrn6gdeRwRLemh0kFFkKkpHEof9eLDBasA5CBQlauNJxCR
m2GmgVRH3F83rMv2++fWLkd8doTcHEEJBrTCqaJgMG5+z3EC0tdRclWXW3DtGJdfcbZKoZm9rdp4
SDFO8fpBzS/V4PlqT8NsYdNLPNHFJ/z5V1s5hm5UJ0jTFQs4XhzTnbMBPPZ13rofs4+Cfuhuqr0O
2J+7vX6WF8sk5+uunAEU8Yg1ZahlNYt4zguP4p2xKW5jj2wHKf/Nd4vg2qGuXILGMjtPnbi6K9i4
10zIGDPo8YVwCduYjuHUGqFpjzcaZ4nvNPq+xUN5aHkAVBrzh7rYxC6goZN9BOj8YJC89e3aqLe2
EL+GUvzOknqjNRqo4h3ouXdH4SgHxou93sZwMPSjAGq16tpdQpkPuSXfKHXk3N3SSeAssibndtYg
dYlBaAp5a1P1RoxR+B2Nb10lT2QVqosWprvEcmzLsjRnVQYD7yY0Zi2Tnaw290hThpNqPw4UdIqi
D2sGiJGqBSn/EbN+p6mFD6zs48wwMDyyHR2VKFHtB0urJDPDFwlIkDX/+2etHmE2ZkUBNprcU93Z
YeaC8/DnmE2RNn8lM3g/NEAiD4mtIpHG6Dge4KDqB9nNW23eK0ju4xLcgM1eK/UosVQ/zaPaGoIs
SaAnjj7xBN7tZL7XnUPjvMzDGzIFTLiiYjA3jxjrQLmqdTmYgtAUdzJ1a7MvWv5wS03y0Fxu09/s
8GyPKx9JMJ+sZwlciNHtmwyqbzzMlXegmwPJ9boYV84WWvkq2uU9M7ORQVWCYnp/8itYnX2fio9+
WAbhXF8RP1WonV5fd/mz1/a3cl6Cd7RPcsFOgw1xmSacnESS+l92WGc7WzksS537hgEfgEdO8US3
w8Y80B/5zUKLJ0IT48uAoE+v9p2MyPUiMc+5fa48ViFM1bUT4p4OzEPlBuIQ5QZOC2oHqPgBMezr
kPvWfBmHo+xIV66LJbzNdNBWnRT6wXGkwtUlRypbYZWDlDaea4OGE3WVkyPApqGzzXWzuMi9d3Z2
6zL/SOIC7EkaO7WFXnldndyAstqvMoCvcndj5ZhRgafkdN+rbpTU5X6aa88BNNso8kAhucTXXIzk
f2zIXXnAhHPLMQ3k3y0pQ7ccDvaIIS3MrFzftmyZlUfLqtRUWww7nSz+q1IfG8BWgZeRpLuXalfn
R7tyKZMF8S1IxiZ3rr3V0vfaBukmMVAyc2oQf9l3HDSDcoIQiX9xF5s6y1KUth3hyLPkbpqhkVwN
kVUZL4Nww0L9YTj5jRvnrywHa2Qsqa9cBPKf73flYtp2QmwEl+OJZTsev9uAKsxFf6itsgnBPIeI
qgcNz7zBqG9SF5pr9hAV8dGZoq7LDipttxn0u+vhgHpYMPPHgphQhnC8dDA8+K9NCV2TlBaSryQz
hZXX0s0ibTFdl9wl/dEWX4793JtSHivJRXZXHmrITNsdO0SXf6Fu0FsiXozxgKUrkh2qjf0um0+S
rbhyTp2tJakDzl7oOkbMqD1bOLJsZbHfKyHFXXknzYhZ5tRYYoziDVvgS4GWYJ5/mblaZvmpTJP1
YnPnj4X9DdTIKKhELBfXlvwQgTiW+/qZokz9CCDdbgBJpAUcPYaEdllIAxmY9mLb/3zxlWsqe41A
yhKuSQHBnA7RUWWfTeV2rvNtQXR0HahnD/l+FD911cW7QASjDZYlIoM8XjdYfc2pmOtJ61QtgBTA
ZwfTaO+5/sOGz77uIS/aj6FjescmKjHXQw5ua7axUzbJXdmjPIq8E8hEo5OY0EUP+WeR9WADYLc6
U2ozvp0K9aho6XHiDKi8BzGedMzSj12xpWotCaqL5f/NbM8WXX3HoZ0ygMRqBs1vSIEqaRjzLDAW
eGC/QNwfu1Em+iY5y/WwA4sFJhS7iUFtQjk47hamsrv+tS773rNNrWJNQ81a58SIbwXuIvlofSMC
3aPreDFogJLD8KOIFLQd0VrKPdXTPnIAOjWvPTa3+lbZyZzPxQFb9+znLCdyFoR0G63EFExroJwG
RuC+9Dsv35GofkyCXmJDl53C2VqrsOM4SdvQTF3STiPqTtV723rA1AXJswCGC4UzPFwzjrH66bV4
lu10iQ7XjGkVPYxhUKe+JvHtqP3Ky9+FYUPgB1U7aGdd/8LSI12FEMZM1vC+hO+zkUuzJ6JCRCTe
dVMFrSAUegvExkcofXqtFLl+0eOcnfAqliSdqubUWoYV39qwg4hSsq8+5weUfTfpAY/ToN3qkjxw
2c21c13FltLNVcugPWLLkIX18GkBSJyT50x3wM5MJB5Bdrbrvkij02ROdCTBkIHd6QjNu+lkeXpU
RkXpy8B/Em+w7pAYCeZNWtsR9w4qcpV9M+b1w3VbkRzeWlu2hutWZ6NhJ6NF4K9LsBK9Dvm7unQr
NBlrsyNbbeV6FLXME6UolZOCT0UcHGJr7JIpGYEzHFFVSaEKx6DwFdo2YZHRFnRLkxylnaXJMrj7
3ADd0/zbLBV07BsgWmvMDfxM0C0EZtAfy4dUuIGO/8jMvloHlIEKIgOYSHhF/Gp8Y+ldhoo1Wqg+
eHt8XjyCgc8D3tGfGOhLiRqYIvP7nISK8ZU4mZ804JNmD1qeeRA58TKwjUCA7a6c4x0n+m0qtL0B
ybV6SjwncQDff8vcAhoPIoghRRwrQ1QOsBOQVNXDV6vfT/pd290ZdRKMHBhj9YdGc68s02AYf870
ptWfHc4+lHQ+sLm/HezkM8lgWAuI332G+F5UuMOLxuNbcMQFsRUHDQT4rhuEzORW7rgf03TIe0SH
FPgbS3noXRnZ8fcI6JULu9bkVZoyLWIVld1YUzamMp96NgE+D3U1YY1fVSWOdWxuYl17ccyh9UiZ
R2Ck3bYzv0mM8ZHXZMtiaC0Dr5Pqh67qHivMYen2YyYeCg6K1+4F41No9n/Z2YHiu41GNFZPU9Ps
y1kEVh2VfPCYCt+bm16NnoDt5FHc9EEGzHkHAPRSSIoKMw7UPHnqeveGDfluNGXyPRJnuZYOzqBX
TeMOWbHWv3UFDNN6J/rH/+17rmIBioTt7IKR564fhlsQSB+r4uX6Chenas4iuLXy+WaWmJpCYTJd
BJr7wI2cfbGrnlQoZTsb4gNJC/6SFnxsyr6FYGAQv803eSSDLl9kaz3/Gas4kKR1GYuxcr49M3lO
woXOUITqsfGzPfelycTFN82fULfWEY7H3iV9Hov7yVI2rmuFc+vsZmrcjS4yKqXxSZ9GSunsTTaH
Wj556iSeUPaSRHuJEa1VgvW4L9Grx0Nn1MxtkUPSjvJILRJJGeRbveHKrV0LBGdNb0KxT41vqxH+
Mckwu4/y7ZjdiLx6zPCG9CF8ZXip3TVeVSqPrm69pn0Z2ElzhBDP5+ia+0rwrdXRwhNqCWICYOni
5KtEZ1uUv2piqW9aBX6Z0jM1EPyN03QQPHs0B7GdFLBIzy6/N9PfGZjCuKMFmGEPB9T8WYxBWod8
zu3rklyh/24VN5BjDqtJRMTuQ6XVj4ZqhcDZxox60yYHSeDbWN7M8W+Wv6aOigwpudcnC7KANIqZ
EbYmA5k/Btfr7OjAy8cGe1AtDKUAolC3xqZh2kEr3uc2PfBiCmtCQD2megyli5zYYT+zA8+105gW
D11ZHfCnPQuTxMwdmyBTzAkAQwxPlY1xEPXsQdmJaarnEupTdQx1F2XIupVkLpe6x5oJ5hDT0i0L
r7SVJ0idokLLn4MBbEf2zou5TTHb4AnNzzf0pgkdCG6TgxrFXrdx72xcGIAQZIjuC9HlL79h5Sps
pRStNWfsFBv3XcJDTDRJtmn9PRv8yworL9A106x1GYJLqW263gLXhb0ZsE/K5u11v3d9JXM9nZdT
pzacKkdhEJFrgjTAoN12UJOBpNX1hS55trM9ASLy1ydSQ1jK4hLct/Hz5CfbfpN85VkADas+qDwe
8o3bSx6JF5zKX1bU/7oi1KyJwlBdPRE0aQu3206jG6BoL/lYl8vxZz50lW2MmO03lASv+kKtwtE6
VgSsr80U6eLQme99i/Y+uvn/j7QzW5ITh9b1ExEhEEjoliHHysqaXFX2DeHywAxiEsPTnx/viNNZ
OE9yevdVd4c7rJSQlpbW8P1JmnopUiAqMVyja91gwH+jOoT077dX+k9TyC0jN6/LxWPUrHJTExJX
2ZB23gAFhI4UTt3G+yk66PUe6khOp5qN0QPa3lKf9yAjyQo0WWhHR+RQxMmDjRrXNkAuygq3jSIA
054T6Cf0g/2tDu/GANj84TefOF5k07aHJJgofowRNCWTwClk65pobbN55BH9aTRqP1YW+upHj7Rf
SMmwOGgYIDFIK90mb+6T6mdmtJBtpmt7bv7Ct1Zi3v0XK9HmLNRsxPgfINTotm2zKenkTNPYOXwU
aI32ymaHWtqdEdo/iQpdnn7c/hbXc0QXe2Nhr0yGRKwilUADj73NX8Gy9fWPydwLN3jm/v/gyWXv
V2qzWhM2H6hbk1+YKdFB1DrIEZMITtqPdBce+ofM0d3p23qd3fVY4cU0FwaL5VkR6Vmbn8lj+BQc
rDeQnHqH5s7M/DNwyn3No19vr+3KO8yeEwMXHzdvZBClGV59EnyGYXhIQHaj/QlZcCeFx317sOtV
Av/McJmq7qYpsGIi1COEPr2w8ORm2MXA6Femax/XeXZX6wovHEF7YbwMwUtb5iHgKRlKt2sUAGgb
C3AlFW57OPiq7g5VKV9JDmhXAGCSUdJtO6GIS8qfuqqqTVc2rgpQ6pYfWb2NxOt/XJDFMxi9THkt
2fwDD9PG8LPNcDT3Geg2m8Rn92s5zyv3FLlcjoWN5aqRfTaPlmf6xsqajTC+1TF18iBZ+dLGvFdv
nBt7YT41Y0RWRyE4QqPgFa1Th7icPKoeLB3p+hMqVHZpoR9xR+NlGQPfnaIucsuLO4AmnFLdN8VX
il6etEGHoIQb10k0CWyjCMCQBp7iUxp9tBqq3OtXEURrBm8+07d++8LgaYpxFuW1ONtF6Gj9S8yP
RVnhjondzK5c2ZwSNEVIMtw18dHkxe9EL7c2Sj6rCVAH1Ki29zXqsW9vlbUftbCBIYvTsM7xQowt
uk/CL7LQHZKjKSF8CrXerYc1luu8GW6twsLyGSUnqQoj85xmKdhgyo1iw709p7UhFgavnEYiW+Dn
zxr/QQX19b7a3h7hivdyueOXieqwlVZoT01+nlA72JSoBqmoGxa1f3uYNe9lmYEu0rzO7HQSeHHO
wKjqlKZ+03nxCRqNbuLIbwgj/7LK1fvpmiv/aYILCyeiiDZGjyUc0bcUbMn3/ksIjKQTGT4DAnKP
cKTXaO7MyKpdsO+Ps3j0/Zozf61U/cJLNPnCjgkmU/hI8LXbzeiOkOPLnmPE3hq3PiZv5EwPAOih
lEO62oP1Vf9aFys76Q+JZrFbP/2AhWkLc6GFYZiIczdmL6xGkXAIBwoJxR600i7YKn6H7lu/zb9V
8S8tujfS8SuhLyPURYx2OEGYZNePjzp71CasH0uVn/Y6qMl3Kp6eNfHr9n65svE//dqFdYyLqelt
m6nHMEohbwlFZjqtbckrKf1PYyysGPQ+yIBGxfycynvBDhnKrHhT+wZVvmnAZQxHhP8PDXCHt+d2
xVB9GndhqFBWk4Uhx5FTcbzXoWcycN2PkuoloLUrEUos6tC7PeS8XLc+/sJUxbFqSo7K9HObD0CB
ZvumLg+2pq8Yk2vuy6epLewVLc0q6ywQg1obZer68FZJA1CNQPgpuImJ/Urre03bKtptg5SdaMJW
Q03zeb4x1aW/FkZtzutKzkkHjbpgn22Z17zne1TmfonW+xLnc3truMV7k0bQLUCF2Tyc3OfQLwP/
KS/dzgRF/S7qHB1qIWg5c7Qt/ZUctAckRG3UTbWWZ31d6y2+4r1crv7SmSvj0jA7G4oCWksPQcnd
wkQPfWY4DWTqbm+oeY/emvbCnBWpVYhC4XwS7T5EAYpIdS8Pv6MwZ8frbGX3Xqum+jSxhe0qQ9WD
8GPNXvEMgwAUhp2iZ5tqfnukEKY3dgbNtxnqaFc29NqKLsxQnaBVrQjwdTvrKORuMMVWVU9JGK+Y
hGtx4U8zXNgiHup1ondSnOv0Kda/5MDtc7TYBFCZi3FTGuIrsd4HObgM7/zWMhwuHmO8gLvqgYM+
Fg0PAogIPYi9BLWPOn8auNqh95t7aZmvUA3WFmVhv6gIGpHaqTiPzSx7+AbJ+U2KblARyrUPv2Ki
7YXdKgUVpI5gt2Cv3AHPV1t+L7AmBhkcblZ+EryO9c5s1Mr3mDfUre29sGNoNB5okZrqsSHBN4Vq
3LLWPm6foDVbufS8Er3qC11hjNkjIpWDd2XghXvlI12FzEDirPXIrkxq6YKNbFAjqRFQlFbkcoEC
wEmsrNt8Hm6s25IFYAJf3bR1Biej/I3qwkz+msyVFPa11s7Lo7KUTrZ0USdVCk9qFmOLd3TX7lrf
3GSHNYXIFRu3LPmDPHPISz3O0cop4CLWjtkpyCNVQMX1jm7//o/7YV7bi0ADJIkBzzZ70Paoyw4z
xCzcqkPyiiC3F6/6xWtfamFwZrx7k6Mx7txBXIpYalPYXwGmW/tYV565whSo7yKC2QSaCQvTbZn6
1EA/k5xD9GHWk75X1EYLONrpGD+KmDk0lL6VIBYs8Zac0B4tqsIx0U9nUOJp+XtY2l6OQEtRv9vl
81gcUGTkhAX44qPpEXWehnsZZWiVHzxU9QNK6oTmsaqPZouKeDv0e404lo2/evzZ1cxBkT3N6LFq
I7dCqBFyko+sZE8mpH5i9m5YJzpRjwEt3Sff8rx1rVZDbw/c4UBtOzZ917TU4cmrmJku9seY/Izz
yMmsex2U21Q+KQUGQIyGfvC+5Yhmx3uqPUV47Yz4icN7p2K3j9HzUKL5ioErVB2CqHeCZJ/DMahb
5SQU1Vofev1tyu09qyqfNsSF5JHfmnxj5pNbooNdIMjJOMWksFbSHC2HB5spKe7N5GfX/9LkizX8
KrRfmvkzYpDRZrkT68gExbabQnYy5nzbyPGuy5UTwdN2jbF+shMTXfITeW1NWnlW2XFUk7YGOAPs
QZrhIegw0cHgL6SPomPSiUejCO8jah5IgaIV0y49Y7RWjOTfV83n3bM4EyOXcVUVLTlrFnC+tNvU
ib0R8YhulrWCi78PxOehlgcCt8tUiJqcu/qHzUBbQC8lfKeVZ9jahBZ3Z0fSggVoq4N8w0ct4cho
o69lUAIFBWLFnvwdmP08ocXdabC8KpEKIeeC6ne5nb1Hge0bPVJpEdvjU+3KpHgIRfRFy2P0/6+p
uv1923wefnGF9pCstLtaknNjMK+0fmjpWonx/Dd8vmw+jbDE9lJNK1tTG8k5j2c8UJY9ZzUUCCh5
UVrzaCfpfVYEm6pc6/lY2SlLlG8O0kSh19gp1oTKRvMptU98fL/99dbGMD5fBkIPcmvIFDnXPYzZ
d9V+qcFW/ddjIBNHDZ0zYujWn/KtiwtnLHWUATAxnUWLtmr9JbCfxNisbPgrvrv4NMpiJoXsRaCK
ikCpJ9knDyF0EaqTjYjPDq1OfuoJNKr6a+GWK8v3adDF8yTOBujdm9Z0ZuI5QLPFGM/OseH/twVc
3G2mZtncbjBKpkNbJHlNwlML3Y7/Nsg81YuvZJOkIaqIyDkOz0ZvO334KpFs+2+DLIxfmDOdJwKD
ZPQugM5W3VLUhfGVvbD2VRbGT4okSBqFIqY0ZE6gSjeNuV+QNWrYlTTR5y23sHwokm1ZKkJyHv8w
RBFje47QFTC46LzZkJ3Yr3nWV6z6p+22sHVBWzalTTJyHqSB9Mkh6O2t3XSHwV5rXbryavg0t6XR
g2J5lnINZhXgtft2D4LB0fYab/TE63qd0MoH+8vSodFB4wTbwqpOmUT/evpmsjUzfiU0/HlKCwuB
FuMpz8Cv/9PFMYHfj56KsNqE/qwAj9I/7uqVU6KQfFWL88oddfnd/nARL84Won8UMtnBdO516fZZ
AfLi79sHa20v/nn4XwxBodkclBTmD63ekKPJfcRT5dusDwaC7jd56nZrLQYrm/FPIPhiRL3KWRlx
czrL8uuA4GWYEacVANsZbytzu+JhfFq+hdVIkElr6wEXSK4bAF2gtzjVlVM06PLFKwk1Vq4KB5/Y
QBoZiRuV32+PfyV5+XnjLOzJgIu4Bh9pwtXCtoZr+uN0AGfCkWegtDyUT527PUvdLrrTsof2FEYO
Moa72z/iihPyaQ0WtoY3jT5meWucgwKETAZxGIQmqhxcrPKLZPG5LT/yQm5vD7p2Lpf2hqk8khrs
TYYwAY+xk/B8qWy5/0/DLHHipo2mRJLAjopOOGGLSlwAxFXP/dvDrGzYJTYcOsTwRMKUnEkyQTRn
8qPcOljtN0tr/9sFtMSEswJIkCJnOBpiz+0adIGnoFhrKVj5OEsqOBWNzBGiIGcZdg6edZ6OmmuO
F9vtVZs398L7vdx4SzA4a2w2GP18zNFjn8ehL7P30nhgJqoNkaS/PdjanOY/v7ApRFkD4TFOWsg6
D5p2ASgx1loVy9ogC3MyBk1AhxbbTacx0H6TB2EKb0wS//ZcrgSQPpkNujAbTdqFkGfAOAWwFimu
tTr0Jz75FaBJZbvnePwTlPRXa++GFVNBF6bCVlk9ZgK7z9bbrWxaH7kYWX2HNgCkY2wPjRlocAlX
7NPa4VqYCp5C9Cqb8OWq4Rv0oF0rRk2QgBZw+PP2sq7cpUvCtyTN1Gs6TjGPNS8L3iZoXd4eYWV/
LOHeScTlSEdcpYnxyqJnHYEQfbVBb+3CNhfeiJRw6CsNPs8clrXuAGpFg5f5Mm7IXf6cnKK99q8p
QZ+245L2PdKWG4bCwg3saeQ2cJa/pnItAbjmZC2J3nin1FFr4q5u/BFcQnf8jgAYAs4WKtVAFAfK
GzqH8LtWfayVDbgEeZMp7HKgKsm5TTov0wewQlELrWVeKdeuxbUtuDAgQtTULDS8x2JpeBo7hvUa
Xf/6FkRJMLW4JexlFr8qYq3ucwNGF8kZO0JmMfjOVoslrpv2f0aZ53lhbeuyakWjq+k8mRBtFF8F
OUErIAXVL1drFWfXP88/Y80zvhhLo9RMoGOGIED3hrb9Yd/qpxa3ye2je/3L/DPK4stYU5xNiU7w
ZQrTK+ndFNne7RHWvszCqKOXaBhJOGDNpo1ZDC5Yx6ZVrwyytlgLC963NFUMpOFzAXGtGbUSzAUz
BvOLcI0XtDafhd22zCAyQVOYzrUsvdB4Lc0WMe41NM7KKMtkuVnZaTpyTCiByk5KE6+EetgIB/4/
fZxlVSMfLVazUp/OwbQrIzzsIJy2ugP+H/f6/91ky/R331EZNTWWLB3RYzDVAv3blhPQe1qCRKRB
3pumkyMDgURO9L8KoPwz9iLgpMWGzUOGGaZIVLYCsgm14efxGql/xTLY8zm7OK0Qnq2IYeC0ZsGp
Dh4l6MdxFbql9jVZ5Wysrue8eS4GUw3pjU7CDKWoKYcEkwssidZ8xMkdCObg2mZIIBbOqK/CU/7O
+s434j+LubAWyPXC1WzobC36TS0Tr5IfVPWurH61ygA7N/B5kvoyX3lQrhzvPy2ZFxOOeRTpBh4g
Z8CzHKMo/SBoHcoKxwrZytNq/lBL790SpkFAQzSIvWxTMCtrBKKpnqAfDdlCMTqoQ1o5dFe/3+UY
C0+mSVBu14tsOhtt99KgRCAqv41JCXrJ17ozIE9N90M0nlWbrvicV2O+lyMvTgM1Ej1goprQZxV9
j3P6QrPiUZBhk6XRV9tE6JcFKKqt9ZNliH1Zl2erZBtrlkgehc/Iahvlymovjk2h8ziXtJkgV5h6
ZvzDhCjxv7dwlzNenBXdJH3eQ83nbMfvBOLTWrqz62lze5Br+/NykMW5qNIWDM0Bg2QUFM0p3IYo
SddQSFsCEX57qGuG5nKoxXU66LSzdavF9dNXJ+ih7e0EmPIeUml9uDN6sfIw/9M7/fd54EgQEzhW
OltedzbPjHyKEErKmyMdwYLrTmat7yaNFG6IjklX07sDOuZPPYBiXqWL8RkX/kcpp/eqGcatUde9
W3ad8mTaQnsO9fJlssmjYoOu3J1ZW7CSABDT0faBNdjaxmOVZDCek8ezcnSCCaQMe3oqNLGJZLSB
sPadTSSytEN6Cpr2xOB5WYxvGuDpIoFcb48+ZhSQUm4D68n9JnkOrNQDOTMhLwzIzdBmSFq3xpFZ
PUoYQ/MtyIq3JEBQjLRbOvdWZ+ApRCj0ByD59te7dq1b4v+u5rLdMjMlH1ibwBlKtH0z2dsgF/ed
of+v9uM/w8zxwQt7aaThIKo0RlMyh9RURbeAy21GA8hnfU3J4rq9/GeohS0T1QCuLEO0I+cWUCaZ
2w3ByhFeG2JhtGTUtcBOYNFYDgHv5ilFVebKZ5l/5Y1dzhd2aMjynA0jZjEMhiPRxTC1z7whTqQq
EIhrJ+tOXfPF0gDmG2w37n9neuQI9DA5WW2nzoTu907qXpYbewB7TpzckQm/U7k1azw7GR0zs1Ap
+y0zin0edtusDLa0foQuzXHE4660NqH+MRbPZPiVhd8LWR9CtOsncGJ5Eu0UlrTRtFOFMjI3temj
3jb3pZZ9aFwzHQtQGfxe9Ip2+rDJrbXixT/RxOXiMKCBTVsIbhpLJ9FWHM1jTCKaWx5L6z4IIy9Q
1O8q4pnwSNOy/gYc3EeKyWgsfozGyJnC2JkkdTv7GNB9GWa7oUyhTN/7JcjLqkNTUBJ6bOrf9NDm
YK4q6ZiKxehZaEIn7MpNAPaGvuJGXH1rX85ksVmrUUWI+uNy5yJwGLAJKI/Og+ey6fyokW5QvyZC
bmrxpMcW8Bs/YwLSa2EdAm44U8ZW9vWV0nNh2Tq3TIhk6CZfZnGGxFRj0Ct6bxYzAxIApb5wMzY4
el55ggR+n350QXgM0wpQUIlkPXWFjF6KAJwITboMxSwsq70iI+ieBB6TAAplWyse0R9Ax/L7X/7M
xaolAdwgGqT0PtB0KH7iGiAGJDxM1EjwJ23qKHTXU7/oi2+ZjiZVpMG2tC1QWRzB6KagqRxKrS0A
fYTyvG5tGo1tFFS5lZ55EbCaptbtxzL0ywlo+th2spA6gYnzFSTCS2HASK5tRlnhSKifKQQiuJ09
o2JIc6si2xBhHAsDSlxM7jLruVaQNtX1VyJiD5BvV6OtiweH39btuU1/ZsGwJbJ8VomNyMoAsc3E
tdMS/Y3atgwrv9S+K5u6Qdo9RjkyWzxca0q9AifGRzc4NEGoYQh7mQVqqijvedZT8NMHB5vCrxVu
Nfs5FsekV5C2PxcjlESSO6EVKA66i7JzHTyo6ai32AGsOyZB/MbHzFdWjhc7mifQnZCiG2mcMg8V
z76VP6SFaty2jzdwMg+pSt0SdapIt+eOjMYNcL5e0Ab7pCYr3sLVA3Y5uYUj1EOGQEUMO9pyWqR7
CuWM2hvJHNON/XRb+1OHf0dB1qz6OwuerpjxK1b8cvSFb2SlDABbVdB7Sd50yk/GBIDGtEZOvdLJ
/PkL2p9v17zgfakpnIe5ztH+be3ybbcJH3TXcLAX3X+PXPo83MIDizikyhqe0/s8G/cmkq4d+8Gg
TALZg5Vr8NpFe7F+y7QS9KJEnac1Dnrbb0tcProaVozJHwHyv4zJP9t/mVOq28xIgrDCN2ISRX89
CvkmIDZYe+JGco5Qf5DpsAEa3dvw/iB07DVT7NRg57Mo2thDsS3JyWbndn3zXnPOLqe/sHPoDse9
CnD3PTmMrwNOJ3qEp8ipXM2FyvKhyHe2VNCRSr1/j0j69ImXmamoohIyDbAJHYchaORzIf8XsezL
uS0cnAg1mTpR89xC9g6ansuD8DCsUVTWVnD+8wu/Mx6LRLMR7IUqerXPy8EFtdqF3MjaJroWh7ic
zcLMSN1ikJbAevXGSyoQUoLE1jg96PUDuO9O00Imwgxxiaz4D2vnY2FfKlJbRTPCvhhQT0nxUEjK
YMVzv1pGcjm1hXHhvRy70cQYs1K0Bou/RaO6gxadoz78f9RjzSt16zgujEtVZ3nQTC2916tTJYsd
tw1X5Mk2GdZ6RebFuTHSMg0VpqIwGgIzFivT05JqG84qmjk5dq217cXk/Ke7YJmTiurC4JD2oveZ
GXkUkh31uDNatQaUWZnUwmSk1WC0KWnmrxXvUogmWH+aXtY0zdaunGUqyhYqtboGx3fYsEMJzBcg
9bMCKa/c2R6tJ4dWTvIyKyUnEYHlgH1B69PA+ZPI+zsN+aHbH2nlQC1TUEmF13f3Z7PHA2hi+l3Y
Bc+3h5jPy61ttzAVrWb2rJrdrbFP9mXTOEaX+XFbbNmscKIhyLayJdZWbmkk9DhrwAmADeQxGoLA
0EABvI5259vzWjMUS2nYJOhFn8WwtcMGHfHTkR7TbeMZGzId0RC6KlywYiiWfNQ+HEfosmKnU3QC
DNAiGKxm3432Ppb1ytRWhrJm639xi+gFPlUvsfdCxB0jlAEEfeAOIJIM5RrS/EoT8qeb9y8dWBLa
WjzgYM2g4vAo3q0W3L6ntPRDqBf/aiYnRr/HfNRC6eQFcSvwcZ7UlnysdbSt/pSFLYmJaUi89PBT
zvydo85BuHF8SqhTcZfCx1Rge2bQwvk9ID1cOkbgcH5UT6DIPJtPtzfXla63z8uyCLnUtCzhbuG3
tJ7yIJQSIIKh+SLyIFZA2g2g1pUbedxVftfuhlcIGimnfKGvVN8J88XY/fuOn8+/Z+m+NIlSbQRr
rvXDrhkeB8vwUn0T0Blhs9YaM0/uL5NBdSSGDPTG6Ms+JqAUQdIC1gps2XCnp24Oyhe0gZN73Ufv
l+4Wv9aqoq/WNmA4S7fxIrQZWVzDWd0OXWyF5r2oEXgYuGNp+TGxU21vVukDiK+uogYIzPxg62gF
j+xjP9SRl9vVS20NK3GJv6A1umlRGzEJcJvBLkC65/MBVLHKAQBDcnsujTTdBk2zTvUl/2J6vdfs
1VYDbFp7KJ/XjgDWeLH0y5EX1lrDtJGF0MgpC8JdRAFhm35OCKrVerRhxtEqz6y+49GvTk6uQHdG
UeBUtKjxBtmizyPXMu6NbDu1lYOWKTdG8ShaLKrgvdfaXTIwNzYmIN8GJ8qBqzQgmz4muwaqMtXO
7rPMzRoEEqLU0aoW/ThvBhkBcpMPVDd9wYBgROCYW9+49UoLQEYnKK0irDek70TfExp7WvPWKciv
2ePRSAZHxNWp0aWn24gn6mqfVuWW963fT+BeKaDLSsuJ0sCtVO6ahdz0/YkSEPeawa3ydlfE8ItM
qIZowXbSXowak8lBzyQ/qpRBtbc4xDP4M2mcVNwNUeEIkKVmLb+oINuqNaH//BrEj3nb+XGGYjeo
pROEXVAm4WnK2hbNmwF4DUP8vUA7tBnbPu3gKqVfQ/kSQBpGqe6uNaMYVNA3CoaoMjlYu/UdVa82
pFlqUOTogCpHpe17xX3RP08A/udxeSfzxzlAARIJalyLeyRgPRCw0OICJl0UeDmp9hnLPFqgcLks
QBzRHQ2sulHXNkP/qvR0Y5jK7WjjM2PcJba9qVPNMzI0RY2/jDgB1+ajE7/j8VHrvxSQua8zuc8E
JFrzwFdptMOqPnQ6O2gs2fSNcNK8ARQhuY9SyK/ZKbJN/C6rG8AMi32SmidaRltS1ndG1zuJeCv4
Bq6+C2ElldmREw66G9rKpxm/K0Tg2awH7S4B5i50EhBcG9o4yfgz1BH0MN6r4UeZ3w3GqWa5q4t3
UlSupcuNssaTPo6nPPyRTsMWArUenxAcZu9zu3Dalxs6QsidPRe67ohRbjKDYbcBXgKiErZZHbSe
NFBOqwd+Q6y9Ronf9F/IVIMd3mzs/JcZNsB9xTvB5V2AaguKJr5RSjc10Ag3p/DYS2XKRw5FsUl+
tCJ1w77wwwrsgWKnkDLpI5BGbV9LdUQeI29Ae20yS1gh8DSA/8fOhZltFHtoY+MgwR1iwYfdB5tC
e1VS39bxa1XtqrrC/wxFtxZKzBGES7nuKHisJXZxDtpLhAq+Pn4SBrTsDc2xlPSgDOT2db4zcCir
qjtoYekyhrrJkjs9+1U0sYttuB8gNziUrcdBRnY1iQ6fHPHBsH7ievlkQ6Y1Cox9gXrqUk8PVUTc
Ydom8ksvnu2+RmxUcxky8zH0dKDWmLbQC0zAyRWxy4sGyh76KdZb9DDq56kbDzFB8CE/NuTnpP1E
daDT2q//8o6FrWO6jbi6TpgQZGnzg8ouGWpJyAlW4KXI3e4esJqt6QVf0Rjo5V9m/kgDe9s9Eyfb
sqf6C9/HkbNmdP+KQi9+x59s9YW7JVQNwcT5d8wCzpErn+uH/gucPPlcbtmePAd3/4MpQ+1O98HM
fQEd6dtL8df1t/wJi3xVmJiIEgf4CQBVbvkmPsiPcM+8dK/7BL5s6dOHlRGXr9H/GdE0IJVpUk6X
OY267wGtHYd58We/r3GBaxoAik/cmQkxh/LKDTly7kPAZy16Mc/m0r9Yjr109FDZVUPrfr5eITjm
Rm75Jd4C8Lgfd9WKRsnygbUcauHHoSIlNspKkVNk3EGc0k2bf+us/xlBcMFnXwEikgvPpaV8skSJ
mNzIcyD2z5AmcqfO9vr2ZeWTXZuLgfI+KIVZcM7E4mFld2PTJYC3Ytnqu8R0zVfkDzwByaNq2hAv
9Qp3rX3of7qgF9+KI1BvWYjZG0wsX6gkypMRer7kVHfxAdvpLkl6f+zyfR7rXjEhvq00Z2LSrzq6
DZofBAWO5pC4RjO5YQRDrsVeP1MeQWSgJnwp2zpMZb0bZbLNc7SXEkiwWhToV+Xw/Bu3J58MwiXM
RtrjddQebLXP27s4t/xO/hZBhweR2uS4d/MS+1SbnjI45g1ws1JAYpLY2zZ+sG0IogKcQ6YXE7eE
0SFaVfyMDQHwNzsw883In5HI03PNV/HXWJbg6z8O5u+kCeBAQI01/23B98qk2ha1dCLzLYVLo1W9
38gJlw68/0bbTGiTHtGWmE9fwyw6xLgttDTdV9AtrUIQm6rKGQECKXO1r7g4QZ8FqGrYYuoT3H2a
obsjPAo9vetCzWMk34bFM6wAtGA7t8kBYdpKJElxQ41avifqnSQvKbI7BojhZYEshvkyL3BVTWgQ
ihwrJ/sEkTlkE6mGuwW48jx7n6qj5NqmRYzQrj70JnAgrgdu7XcDvHRcLI6mns3ivUS5lI77uN5T
XkNlb3ChJ+Oa+KcMGujx/E7TeosXyHtHk6/QUNcMc2MhRcga9IXXxEETp0M6lFxZeCuCR8BaIDZT
66g3SNeEr4H1bvW4tbJdgVxNnz9P+K+e5ic+/G600LUi4dfNtBWQtOsJ3pnNN9ImQBHvFC67pjgM
Y+kWwICZKHBteoV86WOQMKcECJiFyKUy4zEVdJ/V2ZwXdID28fVa22izh9rHoJCPYAAa0DG3XN4h
vWhlR4FNV86PGZTaSyieoK/8rYSLiRIST06lS6rCCyz4ESdzPPQgYuV4BsUIuk/1G+2YC4GUgw3s
ST0MG60Cu6reQJbCyS3LmRTdxMazguZunVYPJlJwpnmvarlPkl3BMzeavmUxO8fp4NpTvR+qHzmQ
9aGdA6z9MVq/JvGgmjn4/7uL601dvKjEchqIe+TWPU0Dv4aKlIbwjexQffaTh5ObtWCXWuFRIn0v
ICxfN6C92r/jbnSNGuJKqBexp+cIzpoS3E2hmphQ+BlIVEt0NITwJQZoLtb2lk0/m+53l+M2AIEa
+3dvIE2ooW2QFs/N+FYFKUIRP8xk9BE52Nt4B/TqeWp0f6jLBw7NZVkUuyH/rVooKfCHsUoeRigD
13jES/056bcEaksmSjG6dNrCdp6GRtuCPP2b0hOqobw+mSshlRPEx75MAP1/UxCbRzUBlfcRuIFN
G28rfu7TRwumo7BfWXgXGfH8YHQF1GQafF9m964yoAE9vdDAfGBR4mes8BRUzDQZ+Wh13zMybGvR
+1piehUbEU6Q1k5psUvb+xCdKjWOVVCDppH5RdXhhcHw8fcGPib1+uCrxpQj9HejsyFc/lv1b5ml
A3jdwnx8TbWT2f3utUOnIie2kLwZlFPRXyk/j6Pc9a0Xlvu4hWdeWJA7gCUrKg8p2zFp/VBDEVML
4uKuhpBzPNUPAZjZUTId/EZ30MYAGu1TDOs3ho9T+xU66mAnoOBwgiVtMDPrt8XAzM4Cn2j9dgTe
Sh+qM2CZTi5nBaMnvcFNYfolVsmSxYYHIDGK3AkttMqdejAqki53LZmcs6hzFXS0kThZ83au+B6f
7pTlI7eoSt00+XiqG3TBcZCB6x1QvU7cBV7Vd16eJA60Cx0LtSJwc6M+hi62cNRgHew42vOJuEG3
lroRy7glLnIO8jdy9wwFSnxZ6BVzTetN3R4RcYLmptFsZJLDUpaozrL3iKC6NOB32v9h7DyW5EaC
LftFMIMWW8iUpbPUBlZFFqG1xtfPST6zeWSypnMWvelmEwkgEOF+/YrinoQ3eFYtttu/uvV1XWfX
ZLdXp89IeOgIgJr6Zafw87TO+JoKa5vqONNpbEz64BjCSWL5a2n/uJYDNQJdRZvhkZmh6vlQEran
ZPYNNXO6iBm1oBCbedfnr/lqOtJA8HcGBJanmybsMGOzkj3mvV4tZ+6U4MExqQfT+MEYz1nV7kYW
RjZh8zhkJGbpeNAutb2YR5NI4GYhsFccg0Z9Tsz3aQJhxLpEJ4hNtw74WjhVsT8jBsIsBtP6WA3k
iBeCa3UfVbRv58Gtspe+k98QT0TO2dtYDdnE89qprS7IomOr4nJCg5Moiz9GhpMX445Y4TtIn5yg
Jk5Q1wTc/4QCXby9S2KZpamVlladeBRbtErOCP3mtbvJdqa73NbP2n16ozhjkD3p/ny87lb7/7j8
uZDWDQwLLpVbSi1bUlvV4DaERw9BFQzHwlv32Wm0OXltGCK7ZUN9GDMhv1ZPf7twLUK7dM1i9V5O
ejIjFcNkMdcjazaL4Z/k2yl6u1J8fgNMgQb+70Uuava6TglHl3LxqNyu/tm7zvLCTbFVnNQrnavj
nnPRfFl1KoppkAcGz1aULwC4qJu6lMtxS6p/RuDUxh5vE2/cUzdhGk3dUt9U2/ZG39QZyqBrVn3f
VNp4k/3v5S83KDLIZmFe16MSk2djvKnZ6b8fp6l9twcqmqzCf1JN+R8ff7VJjXWc2/XYl7iL4yK0
KkRvK9rG6mOvtox9Kr6Yw7OQvT9rwke0as4w0uHz/QsDM7Ba8wtRd0MSb/SldOMCEfraBkt6kqTW
iS3Ji1DGiov8I1dPDcg0lN+kSg6NwIE+RIHansrhV4PsrqhVu12yQA6rn6PWu9qs+rKQ+craOHrW
Yid1FCbLr/P2zWzI5E0Fsgaan4M52ZOJY7hIr9iR7bIm/lKafhRiZ5/p26Ss74clfO1xTm0wQ2vF
Yjtw1mGXQ7hyERgSRLlMdWe1DBb8expx2vRqAt7RbCJEEnP4YJSGk5R3kxk7CYWy3C9+DRpjSq0/
GvGh7t9qk/8BDWslndrmQ1cav8mB0ZavbuLGsuJorZ0/5eqbCoKD89FR0FSK7x9Lyjh0ktxmrLdh
JG1G0L1a9aZWt9PxRwpNKI3Ac+q3tHyQo88xJZ+iYJPVYBpT1pxflSETdlk+pBz5YzqSIKXIt5oa
v1UMvPJIdhraiMGDn8Y82x/qzlPVJ10BUwvBonIRlujqhXJFeLnqj9JjmG9IiUJ7+YSPkC0ZULAM
eS9X2L9GlgNh93doRZKkfk/XMfQ3UvnZWiSWABFVMjLbQeHeE1s2FFvqPyfrRjdWm7AduzMHWy8X
JnGd254towbJHyE1Q5miS1Dq2xDecD1Y3hKrEPApgCz6KxyfxWz18njkCFmCsuHCq+WOFOqDSvqF
UlIw5W6ti4EY6m5rCo5G0lxivVSGuhG0p37sKUJXe8qVlSDBYyQvWD6j8Bz0IBrbQBtDTik6NqNy
ragKUkVwMtH0VV0PloYIN5G1olabTBGCTH0dTCnQ5QFOl0akh7qRw8Zu5dVhREuoEyVU/GYwGBAt
ALfwa+LBUsJiJYcxulFuB/NRVziBh4ZwUjhjJDpJx0quuFeKRM7lccCEU0pfC1HmzdQPQ/OVzOgP
dRICjfYNg2ASA/ofEOdBpwdHtmSnbjM4q4u7RIarrj39Q4XKfgEsDd11qbaSEO1V9T7v6HT0x1pW
3FJr3B5HbAa+NFuLY6Bqsuqjqt+tjJfA6215wWorpRDCEKbr3wwRZjeRDUb2UY732XBbL8UmzsVN
wtmKVxMALX9jlnv06LldViHkfsk1NGmj8pjm7qalSFzIQbJem4l9M2ntyHoqsoMiWDZ6C7uQJcDH
yFc1+JS4BOTTmUrf4snU4br2UkGWbjCbokWCfvlY9pCb+6cFdmj3XMCOGgVKg/QmV6JtFn0p4huR
aq42PQxKvrMSthKRLzXGdRtNZSy+9euyqRKRqV1Kx3pa1tER9NdueAMZ3sZtYytJQY7Cm8iuU0mi
m5d37cJAwUQxBct9UwyGPef3cdy7Xb1rzsC5Om4UvOgFUJ3F1Hc9QkQlfYiJ2hrx9J400ooASky6
3z5ZnFg/5WMIyXR1SfNx+vhQLK9LxDBP459xoJnsTqb8yJSlClO3Lp8j+TXGfn7VaOd12Boo3tJC
tqMx9WKF7zSeURp1HkLm20KUTlmx6dkbLHwg9Tl3rErbNqrm6ct7Jn2IWbHru/hWDaWb2cjvS4F5
TvOmSIxdBsWzavVY4/s2Z3xaOCqtWr/pMhINucZktagMTpr4TrObGdmNlLPBN5rbzbKnDSeJZsXK
b2Rw7pBIMj1Pb5PG2uSzdqZQu0sX3cxNFij5L7XvPIhDpJbtEB2wiNpDRb+eZtRGaeqOUrMTQtMx
R5N0rnAnWI9lJTttXQSCXDP7BSOHDU4Zyv9q+pX62E2S3euRMxjGrVLSnulwMZgyNLPoS9VLqNZe
XibkSzd2OPOlmLGL35OfQ6vIlypYJoO31sGSZLgTC+5qmHaYvc1FeqjZPNMuf2AQRziw6YcRcQPR
T0D5YDLKY6FN9lgDBYCYKLpsK/1XC+Kihw1hReddjT1YkR0mNX7E0CuR7xXtdhBeJPFHVO2j/rwz
0szneGzrna9H1XNHH51JelAkKRX5w8DHLFaLbzIJmXL2iPPmW9cfs8gkPjffpE7BOO+L+Dqnl3Rk
KPpJG2XKc+sn7AfcKFTo8EbQj5bTxK2r6IlLYAB+nQbA/q9BsG6yKAp0Cy1Gp/hrgiuwgPd1govq
XGC7pvs9n3iXrsz9sZpO49jpzRrG+UkIiYAMLdecNUcCbpwUtoz5Pm/erBp/zohok7Y96Gm+x+HF
qfHFkSLFjZf3nHOvM3NP6e5XwwqsTIWcxnti/qJJ90ghj5ZwmLr3NiYA9qxHInpLOIfnQcPCyEzI
9XstM72ufLcWdV+r63G2HkV90wopVtXM0ATJT2vZLuUQ6IBcAEFzQ/Y2ZYncQi13LeBBnM/2aAGl
x4Utp2/peKqshMWX+PnAa2qfFsznMGPat0QxJqiyO/0HLYc/yb2nFEuwiDfhwF41xKe2+zIjUqOi
G9liUkoVYSYFkoVTFT038pe+6r6MXm4qaictgrRndWaiY5m4NDZPabLNw8FOtcGXksrVOcHmeNxP
hL5M0+QZI95ca+RIhBrEXbprm56+uXGT2iRWST0kUcXMUfInyqcYBWxXP9X6+2xxqoWwJZJPmbjO
vLM+c1oRJq3YZxNJOmR+HpneJL8oa7mDH7gOqhMpYZDXj3NdbEd1diLCnCwIEGLo9OlLtU7bNdMR
QHNCKe9pbj2rsuHo1CgjTV1MkHmaKzvNkNyxZRfUT5gd7CSid+RMtAdleooYERfFQZ+GDbCXpBzL
9aNJCyfRaP3ln111z2DTM9bBEw34l60rysZDgztNVAu+UvQ/pxZDiGG4m5XQLZtl1yH2gGWPP1rn
CeWTwr+yGl5IG+0FE4wMYI3/jFiXcYbM5FO6ybRdkr9XDSlH8+hkjD3V6BMigN8C1q1x7bSweluB
Z9cPdlwNXtbRwsXG76KYKCaAj7eQ4iyUVBb6zVydhvTB7HSaychLsO9UCibI3eeA3aPxA7o+9PFj
t7L7CbMXwSaPRsHNqGVE462VNLfM/LY4YwyRM84fltDZREDgjZX+z4Q7pejB8jOPRV9XXyVApagh
8GeakH28tsa2n5fDeXn35mnNPwsmjPF0C97sx5Z9fuBZFAzjHYQ/J8rlTR8/pKz7tRqpRSRnVH8u
Et9WHtr5eGzzlyTCaUkftpr+oHUK+8cPAtRdzfo1lUcr/ejF50kXMbhS7EhcNh34gASi26HObPtp
mzI7b42vwhSoCms7Me9VcEIpFbyhWgivmxxEMY44/yCoy8kxnNPX0M/NhbbdsHUV69g4dmthAfeq
vZZKSiXhqEgZwDd2BrQvXbWH+be303EABV6lVRZpsi4Inlq2mIUVDcvvVlnZnCmD8aYNro31/hGZ
SpSKf17nYjAzZ2aplmoHnkNLrmzGzTmoPCYw3PT+u5n7Znr315Uutep5VDQLjqwLg5nZrX8am9QV
nPPVgCVlO72/Ton/t+X/+4oX80K1FZRck+P1GJbAi4KI22nh9VnmX7mzc6P7dx/+93Uuuv5JguCm
NuVy7N2JPDxbcRUC5/jW7BmrDru6DW0qk6s6ht/9/X9d92Jsp7ZZT05WsTCSlXzJ7bf1WxNAaQjW
FyhYWJRZgeLl77mDbayrOeJmcSlgrloRf7tU+V7OyArMJONi4mbx4TWcu8tRDTRf2febM7s13V2F
O/4FV3jMf1zn4pMo6tTM14TryPeio0J2M+8yZ/IRvoFVXQM3vmE3cTVNkZHe6JqhXI70ymXIZznX
5mP1K30y/PDYb5MdMgOXSsCjixm9xa3c62/1++/kjwtfwCqW3kuk6crzUQzONtLUDI4UNEi47Mkt
veTW9LCv/u8VLP+Ls/x9sxevEDp8MsarMh9pdxpv9XHxC6LdEMQ+Bs170ctdYqwC+RZswcaa5Z73
600bvJxP/dfVLenbzxa6AyRywzhTy/jc/mAazKWpTLnWzkdrM5CrTdSEq7v1Z+LMjuRoYITRrXiN
zHftmmes649r6mKkFtH5mq1bb8s3Bj9sTkxN7epMZLvL3IQ07/9+6N+vsD/u8/yb/rhm2Sp4kUjd
/PvzrXa0uV5xSH3THblPAOug24y+4F4b9n+DwvKy/7juxQJr+7o0ooTrwkZ/iPaKn+2lTf+SvRcO
BzDX7mpb20E2cssv/RqX+9vN4o+LX6w0vAFUmFrp+bzpt9nutzmTL18NfviHCn8+10wR0BB7XD7i
S3KiaSDijDSuo97XW/M5hQOAWPI+f5DPRHj/KjflmzPA0CUKSMnCV4jBzd8v01A0Uh1GWT5CLbIX
CrSQuGr13CJo+WYwbizjyTLfheYT/T9z9M6WZjQvff9loP8fryYvfPOY+TkWclHLkHXxkrhSjIWU
Eu4q844jQk2yAA8s//+jfPiXpMIM6I/rXBx9o9lFMjjM+Trmr7PcgJ4e60QOdHSnVz5SZh88xIsD
76+rXTzkPspDNRwl+TjIKvyJ0k8XULlKDGLlRw/olqmPlnVKRXNbW08TlfJCx7POr92YYAJf2Sux
0OJJhiFWwI1cMxE8E/ZuPQHKsiomgbaIclB7EZvQnlbTFowiSET+toG5Gg0Rxr05c2opMfCnSqBq
GJAlsX8Tel9pAApaic613rXJh6jyXtf+Na16X8IGSmT6VZSd3XUCg/TEHWQoqctqm9J8LybJ5wRV
dY2rXVE+SESRpYviGsLoWSFEA6umwaTbPgc1DTXmCDQ4lMhU6gohnRYZwaS4jCYzhjx1Q2nXzqTQ
tV6G9rYCix7pITPm9MT+OaoIU2p+G2R64pruRpC9WOphYFRgcCnpgdBU8ndqTx86Q1sR86uMjlzf
w2Vx4Drf9s0PPb8RO+BYOdsJebbvCwn0G8az8KrHJJXTYsUl1rbhBDh7M4QwMDK/Lw9LekwThW5g
Qaz+kdMCKoXmSvl6F1PvAzN+psK9bD2s6H0gvQUx9v8a0j9FPXeT8Gyfeikw0trO5XtTfZnz24Fe
X5t/SMILJnnOOSdAFcr7UotvtBWjvGV16v5TEsgpi1rXXM19WldU6jJUlMIzIbEoUC8rZnO4upNG
8Drira42jav2ITjjeyy9GkPiyiskWN04Zv2C1QQYskwzxlqQlbuc+aahP83xuyr8SAF2ZRkd0Rlj
bG0Fqa3KSwthtWryR8O0rQMyUk3FjRYRmsFMvx96EmnwcB/9QpiD1PohJEFMFxwrgis0N1LLqWNY
ttzeW90+7e6m+r60Dkr1XCm5389kTW+aiBAN0h6XPA/M8EPRUoAdlCRKvZPrCWwbKSJYnDZndl48
jsONAAhqlTfQe+LesAGf3bA9TJJgL9BtqvjZKGWyne/gkgJkKeC9D636OsEZXUam9QCAGofyvp1m
p1I+0gy4BTQlinmK8ceyfgpZsY+1kVG54iTWbTWsm0jH3R37IcHSeHrDQYhMiJlwopjpGI1u9+c4
jii/pyLYGWeFMqTKPDRobztfKHu36DmYzPfFGr3JgFwMFtTmjxX/lsRaj9RxTzbSzVQeNEFzFnw9
arF2AeMO8Tx7yyT70gRsBkBZNn5bPddh+BkNg9tW+T5djN1iKl7diHtLwWzK+MpwhjPCZ5nXIIW/
pFB0cvjhFUhCyaqiW4OklQTFPG7bhT0uO61Z7ZfSYNfGW0fE0GLYQhy5o6Jsat6d2SVeqAJCj53X
g1zl7UdVmWA6lFDLMSkqV8JfP4WB0p09k6WXPLGOYicByZmwkHwJ+nkJp9IaP5U8cpOUVZ2njgTj
u2pwQ6h2avG+goQ3y4uqnSQVWrPhW+PLciZW9dgCsl/l9eAVqmlnMYmksex2/YMogP4yQBmn4tWo
fVmqbL1tNyuEqHDELkoq3agVHAivTjUxoYfERVQ3piR3+VqDe2GSC9umnlsbL1sH6q5XdPOmyPB8
SlylfQ9Lvhpha7EG4/BkTMd8kEAfAVs6WEGC6kzrT8bw+gxxPBcQjGC5NaxuzZ9QhTcBIsOaPUzW
4uk5duOyLUen1Jpt2bJg+T9Ly1Os/DK7l07+0MKjWdTBLH/1tRJYTNxWs3Gv1Gr/zjr/Pucu6kOl
wVfKZC39XzLmwjCLHqvazsGyUTfXKwr5+4rif4/wi/JQaSXy7lUu2buSXz2T790/pXfIOXLK08ox
XSVosEX3JhcXDRio/vocOYXff0FyEq5Wq98UyH8dvRdFI4etSn61Kh+1Cfa/Yu3jKAFQvKZXu/ac
L8pDDIBmuQoH+WgZn7G52jl20P/9Kn/btP5XEXHRRq6DoGjlRGlk3JoOwM+zduhulL3upE/4e9+f
cQkINm530M4z9K1wrzmlF9qW92NwQaM2MPk/Ky93IMH9f9kTfFef//WoLyCZMsmHvsn5gel2Pkxe
+ZbtkiCJ7CYwXS3I7iBZneGEys184sKc/34812qsy1irPlGSlEDg/1l2o9/s823+s3mvt5JL0Y58
xKsmyLS4PDPpuDM3+p4Jn6tsr/yMS+029buhQ6WAUWupkmRerP5higCki246GkUZ5NBblQJdTrce
kCrYyYSsgti0Lv1ZxN3GYHoFxce1zDwoAO9j6aBXPC+r2taDyEALjmiqPP73L/xtQfDPOqK1APOg
ndK0i2J0tMjPlBVekxowqdkyUrhd3djpPlSn9teXKJg3hqNuewYTXrZV/cw/U+JJiAzKE4/Or7G2
uIZayN8+tj9+1MU+lVb6YqYdP0oOspszLNS75ba8q336WU85Tq7oGvfRXWibm/o6mPjt12vAOjY0
LPH0S1e8ZFmqbtbW8y45ce1k0+wq5zcO5jBKVzfXIb7v8EtoaCpPmjeA8dDFW8jLStIEik5EMzBs
eiabEdI4nQoomewW9DZZbmU9cc6H2n8vAOnb3uePS188ay1qLTmOLOlYr7FrLo03MuHIoqcQR6My
eQrnN7O+T1bLz7r1Gnbw7XZsqiqaMkPTxMvbNplxZWPSnBffOVExd6P7LKi+TPeMkXAMoMGxtStq
iH+ywH5/k39c9OKGs05JzTSPzxtTGJRusss2TVB8dA8wOLP3yMPs1mPc7Jl2uonvi4PkwDLLnPJI
SoyrudPmGvH++7f/xy+62CUyDc+raY7k47Jrt9q+3/9YHWHXg5z897uWz4fCPx/7Hxe6OP5mQxFg
dnCh0Vd8Ztrj6Od+4fAQvOw4luzNBb41Jo41sk2bbU+HdNOf8K56CEN8L235RbryNr4/JhgMsPpV
C1HABbotJ4ssmWFyvvfFQeTlrGDAAFe+eIx2Aq9CcowPjFNfE/+aEPWb2sQQoZypkmHy5RnmxUqI
l6QW29GcfpdDeMlP74hjAusmcXS7eJp3UcBw7HjGkwZ3OfSO8Fa+10F+VLaQe/771Zwv9feb4afw
HZBwIxpoYy83gKGrlz5P12PRntr2s1KMKwXDN9/5+QqA2wYyX8RYFzWJJvakAGjRyoOO2UmjHYPw
14jz/zrq/P3N/O+lLmoTxqqtKtWwa7VIsMX4S12EK4/rH2cdNoy/7uaiuhjVZVLOKn12DsWPWns4
hTvdyXbzZ7/vEbCv5FcqkTOfv9drn9E3kOdfF/99fP0BebZ6l6fGoqx8RvoO5tHG2IS7sz5nudPI
9ulPqZ2wXq8VNeZvWvLlKlFkXWegpumieEl8rUwItVUhiUeVHL1z5jVpgBDjmzAP1Fl3E62HPD26
Wg9jeNW0QLU6B44S6tLJSyKsheAu7kuLJnpWHDH5LLQXtX4ywflk0tioZBiqw1BunvVqtau+v4d7
51qDhpQqfq1gukgoZHXjQe2UV7m/n2j/+5kxG1PgBShkgndv5Qsi5dzBf8uNlBm+INILAdZYSzxK
oe8YMR1gKIB3zfulmfxeQhebdkxcMSBEkjuhbq0VNNh6GB4VJcWlmUF2Ejph/RHX7waDfdyhHVn6
SCOLsATsYsR8m8W1J4iqEwNpSFnqCXgGqPpLCbnfQiA8q0whJm4JdCVVsZyX2U3kfiOqcOeJIRU7
wUvhNMjN6Kg8pmn9lIp6U5qhXRqLJ6F9XeFENCt+eTiBTvqN2Upe18HuaLZSxazZXLyk+7RgqQ3l
lwwa04c/DJQb4gr/RNa8KCGzN7ZO5GtC20HmXboGMFxWTG7DOLeZ102mIx2hLcn4MUBPojzDD2uB
j1S/slTclSe0HP4M+XtJjUDWwLj1yi/Wyk3EjATFX3J0py7VaankXTMQbaYmOwuHPxM9i6C/i92z
zHsx+8TXsowgTKQU06PK6Ffsu0dMIZ0xS1EhRJ5WkjtYSPsuB7iKvkaV3ZAIy7TvX1vCUMRWcpJi
CCTIKosBIUvpbKsSECuAGaW1W0uNWyFCqArRxYbTU7CaK63mcDbyU4r5qSQ3uKh2CRKZOLVeK+Fu
1I1tVJUbyWCqf1J1WhchPqdgNEHfPohgMBSvjLtnZLHZY4rVNEpryqR7RLCls9TPEYyicYDXWkao
mbJJBi28Wa3V16z7UCLOJTQ3xrR8tHULhVCXglSyDjU5tCgl0PCoxUi66mMDrVpcccXo2EOwVIoG
xCum4ViC4K096ooYq1aVOHbYHv0Qw8e0NmtqbZsIDmhb1PtKL72hkR+bQvTLZPY08oa69tBbFXK3
ByFeHVMChpWgMU8fE/xR8RiGz5bFfAaWc4xBq6J9LOUKnhZvQ7LtzWzaNVp21y9JwMBfTX721ik2
vro3bV3g8L+G/WdGZGfdN26hdO46p16Tnkm1jTf1z2F7U0FBNTVk8uB607CNpgc1kfY5Fo/6EkIt
FrcVroCN3LlqhYJgmVwtfVhEdE0LI4YkcSRYygvwDpr8JrWzbHgCnAPVeKvkx15+W+uzkn6FBlfs
R+T9gyTgdZTbIjCUOmr7ArpJhG/1MgyOXqNcG+Rg/dnr1rMm/ZjgHKYdnhN8QZX+Gfe4dNVDIOvz
tmQRJdCGnEUMXXUcDzkdyMCbVxI4aGZ9GMLcM7DXn8P7Iu/cfs7cfJn3Ge9UEcGuY+gNStxv1Uza
6rUF+7AFOQuDuTftpk5Ia0YTZ7EYf6o5ffDKntHtQzD0PPsk5w62DI2zvvrZ9IyhP7TKfWjdj6Mc
JBrKbJioXdx6dCmkXGPHBeONWDnHqBeHDACgWf3YTyCrH1pzO8X5sVFbf76r5gFtVLoRqwcF66nG
sjYwK5X2U9Lgmabd/SDgCxwZR/PsJjqJbyiq7ULtPUST2xrrX4gUU3nXM7ftWUSlDraWxd6gQ0Ji
Y66VtzBfDvX6DP/qEVcjd+7BvmgrK7YZveD7NDvrRjHRl5AKGy/3MRogBZeTQU83iXFrzBlUUnV6
LEMD2QuEOoJitfBtGKHADrlf87Oq9mOZURgZDWcFFGpwc9UI8pjWEY2g0W8rOLEaHPfGeo3S55bR
RtSzq8rPmbDaeOr4AoDjyPV7yJ7nTU6ev6zyK8qfrLMw8SxPywpskxen6RZoL6Xdowuq61Mx9E4Y
qr61Tl4tlY8wonX0fiK4q1V/GYvs9iOS3HIITFSZlWo6iGg3HXgwEcobcX2X2hKMdbUlCZR6Rmuk
y7sieimtyGlHzBzSfZViRzPE/mDCewQzTNYdm7XGp6DCgCjUdKN1MBQ0zYlDCRL1ndBbQbp0Rz0b
d4ixbM26s8I3o/9RnxVpZ2S/kDc1AwMDQihd3p1CrOHY0NXjCzqz8MoqtruqckUOs5JI3kkClcUJ
LU1/JdMczHnkFTGjBFM4KDlZRJrlKF20H9gtO9l6XSUMomvhcYlJSiTYoNf8io+mI4wpzmEhF2TU
GvUmNvv3MDTcPlGdFFR2wV+xGVxp/BnBdg4hPco61b38pTJpmtoKeeFPwo0Ps1W6Jv4iGsupL/1k
VvczCqMWTqIsRbaQgKVKyy8jnm9gZ7mrGDNEGg5m+hMnka3ImqyUijNS9yrtrtCJxxYarH52ZzM7
7DJX803oMluREw6Vu8o6RutHuj6k06tcfqjQrIoSM4xXKiQfQbYjFS9t/VJD6astXAJMNgK6ZB3Q
1rCiw1n/Gc2T29LHJJPgi+kDJ6kvyJA3OV6617nVYaSLzmQUdtsCdlDjjAPpzmPmGTn1Q3mDsfBR
4tTui9oz4+lkCRP8xpZjK3ZFVfxCqh07MdVsO38OcuuFggyAPN8u/Vs4b/I3UxBcRVocbmwSFKfJ
NWqH+86IoXS9ZvHksjEgqDhUCARz865KYYDk9BmiepOH+W2PlHnS6qBt992ZFYyUsRC1wOAEU+Zw
C57FTKlx8pwRAtEf57DmJYbJLQGdd5sevusyQOuPUStPO1k07dkItyL6jihBf6bgZ8s0r1wZboK9
r2gNlnzZFTnHUUkhgeJ54XNcJQyWlWOHaXChjrCOG7R6UNXFiUHZBCVPw9PkVQxvZeiYUVPtlIU9
TP6kc82ejAoWVL1uReqArrydp9tMecjF934pbhfMfUE4cAlzpfOn0u5LgI7YwBsFCaTa7iylYnww
bnTAhjL/GieFH2LuBLXbSNrilnPh1HAMEX56rUXfsvzSlxl2vQnndp8Zn3MaIzQ+3zHWJX0COTHH
uKV25n44rzMOBj0hzBq5BUt7sqQPoQu0qSfJOUTMTxw2RlgJzF1VOIkROBxFgzy2APsMujqwER0N
eqvuijT3pDDeipKFe+Ajhi9+vD4lKi3rAsdkBS5LS6/QQkde6+NcIcEwCmigZ9+Tm5J9RNOioLZ+
iQ2zGXP0xxGGb8HHWT7kJtoRs9llLTMjAPA1eerCNYgSJlhZ60uogWqq8ZXpAJ4tAVbLN02Y+qEQ
+U2fuvzlgaye0nW1Q/2jmqsz15Ah3QG+LgMakuaU3I5wlumjNFj68i6vPk1jcEIdmSrPMFfQBCNy
oUt3Fq0Nasaao2IEUPg8kQdUFsMWdAXNONOcwtw3GHIrButHiTMMkNk2pOJJW0WnM7S9CG/X4HjT
9V8rE8DRuOkzfWOEpHaPiMjD0pe1kJOTmXQ6OIpV4XhvePKZyHi2I9F/NfmtOl1xBv22dVOBGnAv
UETLNC/6xraA4MCSgyK0tQ7dL8gbngL6IXjJod/PO90WD+vxOsNAsb7rif+48CUgHetanqykuR3l
qnKGOrSj6qceb1XJ2oim7MKStsUSfm+sui2iU1l7HDgjz/IIqdYJ5z4ZjGTnSHP7ZQ3iugvaqHcZ
B94lnEh5xfx1flFKprQN8g5l2IxS/16Vz2sBQVf4acpPTRM7cvS6Fg+aQOOBc3p59oJug1U5VPpR
SQQvpJfMCMjWZYyhT1GMSgP9fZ6ehKz2Zo0Tc/rCmNkW0yyYJerDuMed52kq+YOs9Og10z5atLxr
125xMHOVlFEpor0edLuae5RGvR3y5QqNifb1zoIHnkn3Qn0a8pi/CMf+Ar08jPw+1gJFOXVthqcP
LCIel0yjsqJ2nIHiWgqObF9rz4vx+H9I+7LdyHFl2y8SoHl4zZSUcyo9pct+EWxXWTM1D9TXnyXv
i20VnS2eexqNBhpd6I4kRQbJiDVE+H8myXMshK6BgbS/O4q1Lol4pmaPufKS4gKc99SW67fKOEF6
OgdRIB8/QiCiJdwJA9k6WPFHDUmKAimZZui/RehzgmttveVotcvIJGr5MuC0kIB4JmUNqYZ+HWhQ
VwIPXCreQRfbhTVUDVK8IqTd2P0aVMGGIdMuSX+DYuf4QEyPHdmSrtkrJg47nEKSv7MMuIEqkWM2
vRuJ4z6T8J5UojOOU3SKgy0k8sB9anYdMM5aGdsKBDDrId43+FUpDPyq4BpIMpgDUC8y2ntaA00Y
edZ4sHAJNzp9BVgu8O1gXkOpCFd5uEugAYliunIpyZV2qOyNvd1m7SolyMlRsYIp2oGmgKWPyqED
Etwo0ccsPiCr4lAs1AAchSiN99D5cCL5WYyAuTcTnHjgV+De1gPtrhn+KUXeDZriIauTQw5DICV4
V5HD627Am1FxCxHA7gSaAJroUlQMwHAHfkFbx2SL2sCgNjuCO74APXMcxTCdAlowvZLEhx4SWCDQ
iCBFBqJziHQKgnSDbpdAHLXBJckSoJn8qBtvKFcctOaaxSd/DDZiI++tjKxD1W1lfxOroj1Wf+Ry
i6wLUghuwwk+RN7aFjSZs2eluyjjLio2ZQ6PP/I6tsZ1rKAuFYwg1sGuEffpftzJfuoKNdSjgY4A
zQMf8euUKNGwNr+IuQGonnhIR8E6NARAAVAEEFBGHtQz3rrPfnyW1bvE38L7CnidaJOi1q3W2rYv
qV3H4medviY0guLGNawPY3aBH9a572topqvrSVlDVq/osQFJjws4Bt4n11b6XfqAPKPoUaiGm4E8
WOXSugC7waTXSSOuAButjMYd1qYjK08Z3hLmQSmhulgkmwYHv+BfCqPfxCB7onl3DsR+HVcHPDZf
QqveR80deNdQGggdXHhXNeRejC4AkrwBjih3LQHTgLteKu3KFlIp+lsPDkwE4Tcdh0adWyspvxP1
ZlVpqSeL0BHTYJFQP8gDdDzRma8OkXAWlWbVi08NbioGeeoBNhGggTYU1ikVULVWHgYDR8tvIHnO
dRY+t5HoaiCpJwXkZizccro/VCvXVvSbiFByKNDUDz6Jkrm5uev733Q8j+VbPVqom4F9oGsrMhDH
jB+16hIrJW60x0a/juEFQkLrCO+WFjyL5UrvjWo/ZJi+jyCLqXiTKi6LssoGVJ0JWqPJXt9ZJyjy
ezVHD+lnd+XvQAyqLRhFSUqSGAhU1LZr/dCNEPcIIocznqk0zRYl5+NhStehNVpdRBAGOhy2sHqt
1+GDvJsQp9vQ4dlUTlXqpWBMyb6QJcEXK6A+++lNirpjChpd18CgQ/OUiifj/LNf8vcMMo2ZOIys
QIC4G9j271JbrSrwrSGhh7+BxM8hbAg4HGc2pwvIzwEa6IjIE+7zi0s+qy1r8jAITayPgNMm5+wM
3jJgj6E7XVOmCjMEWdbSZ3dOQLyzecKj/3A7+g7OFO6NzvChyZpMWN7OHhEQoLryVXkX7lUAxmUb
vCT9PXfJidsGur2IviMz9zKQ5mRfkiE50NjVEVjP9bjFoNGH6e3mvuJ2wm60naYv+994+tSBnk1z
JumFHPraNM2SixL+Ae/g5BRtkF+P7bF3B4cAGq78Frb9Iefsyx/GEVPzYh6cyQBmB8uNQsKOqR2o
TJ2JnZ+A8rQcMPCuxb54ijfFxrjwDCNugIn/DsvkA0oMvegh43EaXOBRusdyHTjTegKkVDzizNjw
It5OQN+TzGSGzixlGuqBeCKKvB2r3PZTYVtYGiej/oQY/T0uJieQsOituvf7U24IGyHRbEHyFB3m
WHhUcXbnNEULu5PFY8sVAHURtaZl0zvgbUP8o9l2a5R7HfruczIrJxXoTLc2Amg0hAHnhHA39xN5
SgF5it8Vvp1Sv78S0xj0qRDnvYBlUcSvZvOBqvbKaq85sHxYMZvlCbzZclXhrAZAuyhKxldzfrbv
KtR0YSAXTIeFf0ces210l/zBVcIGQ3Vd2xvpOXrSAQejR/1QbfyzcbQu5cG4lNvlH3Jrac5bv8wW
1MBLzClF67cxfvvaRRTP7cBz47y54eZBmA1nQTdD0UepP4l3UzrVtnBns2HgsCb3+lbgw2ZuvTHn
8Zj9lqjAP3YN4v0nqeV36Oc8EXc4QFTDaZ5DV7sXPQC0QXvpoHwKOdsXa2vteH31W61mYJ0sSVYN
KDtCJevv5NqQUQsbsZVOWvREUWcXRNSNMtNNRv2c+SCFA80SQxukA9XZTCxOOrixbUBfAN9JRMPS
BILn7+hJZylGgCYVts3EBWy2E7mKf4TcyDp/hWE+LjohQYvao3SqZKjNdvuu/aTi1BJ4WV6p0lfv
/6+kAxlJUxVRUwAPQhbZpBNLlZI0UQ8SyBBB4be5JKAmBAo4Pu14TAGdMBWyDSzANGgElmx4Mgpy
N6Yoj6HDGNXaPgZ0GYDVY9/na3kIgCrvwb7PjUvXjDuDxhfVAIzLKPYjHjFpoaEK3WzGQdmHBa7e
JMMLB0BaXYw3RlajkAgRtIS85721q0E2FUvY7fnCwQjHu8k+zgCsXkT/sc/ytS+Ylw715IKgeVzp
4ZP8JUQA8Y4KnWki70z6C8ZgdjMOkOk1rpUKET+pek8l/Ld1ALp+tq2gDdCgz9haf3Ljnlq6E+v4
NwokU0MTxq+m10DKLRigNWMAuYOC6Ii6dJ3lq2T8JDV5SCxrH1mTWZ35IYrmdoTNVteCH9qjj5H4
rg9ZG0PB445Sa6UL8k4nomcKQAoa5Kr7uptKUKEY9ZUCXRiF9OuJbW0M4bNqjnZcUrcsO3esqnWj
+qDBg1xRaI4w5Dst+F3Fp6DArQkUaqlTNz6kZktR3fnGcMyk6NyiaCahXKdBETrIouMICHAAM6kY
rOHQ/GX4Fh7CgZNScW2MkTOgmmlB1zERJxWdFiRjmARCqWZtBOB5aeI6DlA8HDQnKRtYZtFt2BdP
fuLpqP20kPsGLsQO6+ZRM6yj3mS2Dwx3J+fAuzT42cvr9gsF8WPZAqlgwERX1PAPf+9DQuLOaEt1
AEoCtHjjF/2UjormEDt2Uf7/pZ3k37h74FaJZxsBrdrhntY/MgE2jiXCD9MAv1wS2bu0kpW5Kkb5
dM/S9yAD4r0Vgarr9ufyD1YP/OVOgyM5oQOVai88LY//63hmxz+Pzlymaa5lqagRUC9189LH4LNC
waXNhLPQgQnfhNVd1gW7rPqjQW47G58AzHowUP0nGr2Q8iVugEsIoRDa47tLkt1C3AO9vJXZvuoq
hD3gtTjpE7WluNaBSagGSEzm514KLr0PnSKodhRieKlps1Oqc9s/WBRSPhmkh0zTyciI1tvvEQ1E
warcMKx3Sq6+h1j2Azp3neU2aEgLY7MZuvcG8BoI5qF5ZG30ANIyGj3UjfwGSZt9E4B1I5VOCXqY
oDUH1CudKHsMwKRpytflCWWPbDApJQ2PIk2XIYqricx6qqQ66LUozbxKvKh+BffEpwKilstB2MsQ
G4S5SypZDz9aQHY9sSnR/G6BwQCcpK7AmSdQhyipyFkmvFFNfz67EEFmuCUykoZnqdj6kPrS5MpV
+Dba03E0X43swJjLJLTk/CyE6JInDiCfhI9lmJ8LDVUcyDmdh/qeSPHOMAf0KnK46SnPVcODTfGm
lrlnpmWtUaEqMw/Pdg/ujYBGEJsqUDSGu6EwmHfLX1LijZjZfwC7WJnVUtObYLwTuHRSnlZX1gZ+
m9CyXy+Hk6drxdIET8lo9iHDrgsgbJNDwnFyEbEl1DhXggPAUInuArCFNswNADAlq8CF6gvSHWQu
nOXfMI1o4Sd8VZ5mP6GIi7AKOq27oz5EmfN3qUTtnL5L/oModbYCY5nleDdcXP7akl8XwVlALTIz
3FgwxeHO8oqdFjrhC7G1w7ANjiABb4vTXthDuy9dye5EeQbqijNkzvb5WgSzX2BWBjQ+VPwCDaab
gJJ+6UD1kc4J8+Mqz2yfrz+fxWlCuSjVBAtXUfr3SG5jF9detPKA1wpV4pqk+RyVQF9DNfLco423
GqH3PxURc/q+POkSb8hMikIDhYaTsIYn0rUGPaot6rV2DpAqDowAyAkJD4xJSl7i+ZfzAk9/PpsD
X5f7Mcgb04NKkqP29UbvDhIUAjnjYy/W7FQzmUroJiy8qGIVo544YiNpw1VXzyZEC9CZgUpP4gTw
RHgcY26J5PYGguu1LOO+bbJg5A5GCaIU54onDxODT9BepZI6BcTCoFKBI9hAyTaJ3OUB357W76BT
HptNK3RL4JTRUMWj1tkiUBzW/kSQcVoO8qPq/J9Z/Y6i/B0lwCWtj7M4w8NrtAkgEHIBHa0MNPn8
RaZXFY54JkBIMlcAmH2UsoGZ5So2uthpEtANkCRGXoRe+il7MpARhU2KHGhdeJmYF5BZppUVjqEa
qKZXo8RfVO9ixjlZbi/Q76lkFmgURTSOwNKBwrOXDDs1go5g+tpFhb38zXgLgzkwRUHxu6EOM9h/
4omHymT6UiS8a/o/ZLbv0TDHpE/y1my0RPC+igbRmrhAYDyMa4hs3fmHcM+9ld8+KL8DMgclhNqS
HmbKmL4eovHE3GWAM5Q1WKhifG5VuHWm0KOCokOuroWQbJcn9fYt5L/RNabwGwaEtBrFctTUfl1i
hVSpCoRS48BL9wCfKA7bX+Z8RNZzrehroTGwn3EL8Tf9JGOwRms3mCBsa8heQhFF2kMx2NGf41eA
MjYwfwND30s3Lfxa3ruekwe4v4fJNmNIRzVU8GhGx35syUZoz6UGuxirLqDd6oli6SR49ZcErf0E
tSMRPb7wktVQSZdfYZ0jJLhCmRcB/eQ63WfaVgvu0+w1SE+9wVPZ+IHyZ3IH+4Q0685Uk65QvPDY
OvonPhQYYNr9+GyB1AhEULay9mivOoE9cHgpvM/GZK16UPUyG5PMwxQVQu9WgK0OlrO8Frnjm37F
LPWXZiDrlWgB+QXJJcA4bH9X2uBm3EET3BY2mRs8NK5+4Dte8nYBk8KkCJZCeTENLxDPhdLZfQCB
gdw6kwn+kcScTcc7fdiXuAFIQIh2C3bBuBWgmg9VgwRw1AJq9DRSVqp634yJ08DkjDPDvIEy2Y1a
QpAEUap48a7ahe1qAL8KghsPzRaI6R21Ebz3sgfYqBW80NOJ+vM2/p1pmDwnWpVvoFuZemIfQAVS
AcUB1IgINxpobnQK+ACmaGelsK4FgALl6FklErr6vI4iWwRh9hDb6epJ2qpir5iebj4MFlw6+4eq
8yx05ttWXDXWAxUFzsHF+9z6dATM1nVjwJNdMnCmTPI46Ae7k/BbuxO5VBzONtWZbNZmUAoIAUv2
ihbw5Vh2ooT+IhLv6crLmjpze+pASCmjFhs1r98VIDqi4Q2JEC5t4UbPcDNNAG3V71MD9VUATSpo
sRZQuivu6jhf00Z3qVoHqyS21nIJHR+fnEA7hxTLBEiVIrsMN9D1v+csfc49SGdSGG2rCKgkFcmF
gnMMaJP+aFrhqTBPBiQ7fOnTD4Adb0FzhEtYBF1xpP4ATmicn8H7REyO083UTA2CrY8yoC2i/Jdv
UB2a6LT1EboXNjgVXG9FXkwmvSV+nQnqgM+VNlABq88mjM9KAB2XhybzZpi5oEkGvFoNgucCbhJX
eQ3uvRs9QbsOCsQQvt5DwhZEZRFvfWNtukB4QH4LEpln4cBdn5w0pzNpzoeaBSA3EW73qeDQ6M6U
AeDpRcjfhOtKLNdGNqxjgLogxbBK5FcNNokiLFcTWBkWOUyc4KHTQXc4zRTbgj6ahFatj05/Wl0a
5aQ1YF7VELSI7CjlrQ/OZZp14ihaRZDSFpfp0UApURYcNX6K5Pux5c3RP7yb/5uPWfKckIgibUuo
/+inDvJo0KSzwTSadMqgeL0md+hJbjNeq5+TfQ0mE6alBl5O2ileBvtBaNjAqU8G7FFvZYA5LxQa
04VqwDBQwmKBwHJxChJKN+V4INJbHwu7VodUuAhach6CDVS8LK/g2zUy6F2gFwt7vh+OX+NQyVEI
51WvLPqNALWCdYnaRVpcU+MsZNapxIIIDMwOvWv0XwOcgZZ/wLQuf5yRs/jMRq1LySpMU0q9QgTx
ANLjzcSiaXyUc8SHCnyI0Ard5ZA3N+0sJLNptaaPrNSScSyn56EFO4rynrw3s88sArMZoQWbCG2l
BZdSeSn1Bw3FODXllI15o2AuF1JNAB5KlNQTLHCKYBvUiCLn29xcut/DYF9KhSjoemZhGEa9HyLw
/5sPuXuRynQtpp8i1bbt0HBeS7yQzG4xlGrIAx/fxvTbXWtJsDsAQyzPNqby0Cl3RnqRGpGTxW9f
VmbjZO4QVZVDnT7DORlXOzMs9zGkOToU/nu8PeFSAZGoyg5iNJDax+WVyFn87Osmp3osakkqeGaf
OHnoDeAkZcrzCNvPnLyKlr0c7ocmytdNcDbQaU3NbmUEbsp1BDFZzzyFR4hiCcBcrqlTXYZdCjbq
qj4Ja6CEH+qj/qshjgXxRHGF5x/nd9yuOMx+B3MjUOC+ZZYFCgATYHCyhATkU1iDmbKidrFPuDjI
aVwLSUZjkozWJKNIEqwqalqrON6VsMPjTC0vBJNUUOQqhtpHHiWgDY/duYghzNy3qEd3Aehp+X1j
nRsZinRwaqurtdZC7jyFSGav22RS598rMfgqw3CsIoqOL7Sz8b7OIVMuam8xeLT/8ucyGSrqTTQn
a2H0mlwHpKBRwK2EU+6qacgmH2HIDcsAX4AXa6GGp9yEe5VAk5eqK//kVoH+NsXbtAndckAbOuvh
Kpc31V1kqpvChGl7IJIjqCmdqwEUDdm9cL/88zn5VWNyn67kSdNPk63CCKXpzmk4EZFDzjfl5CL2
3WSZGo0CfzqaNGPTgR7d9i9xAhxzBx/G8dMIXmTc+pdHxskI7LuplQhYykKHu/Jk6BODa2aYYHxD
MwskzUCnYA4E2+WQP8CITFZgn1DmoOZ1S3So6TyleK3l+wRXxwPYfdKGusY+3UI19iEFI4rzPuZ8
RfZ5MjZ4CrXomVysAax/7W6EB4sPUbzl4fFmlM01pWy2SYJDTJVewC1Doxo2RhVoJTF0j4W3XnKW
4/FGxeSatNRN2FlhNlWYh5phu1bB+0q1aLcchrc4mXxTA+2Qk3BMPamPHVByRViYkw72AsJTRX9Z
QPLX5cjJGrcv0N95m31k5KEPmdaMpt6gfZTjYxtAb8GPV4ReYrU85NEvzS9cCE5/0QhjqXZGOOR1
sbVJu8JbHv80voWUzr4asrxWgjHGZyWiZAuwVoR2wTYYxH1Hn2SVcxH6gWdjtgj7cgBWtwSmDb4v
ZKiOJAG1QtzTsNgT0tmkTtdx/h4OcJK1nuDbxVlQvFlnXxAFeHV9CxTtZVI6SQ7lyXB0z992EHOD
ftrOsONd+LQ8u5zVZTA3oritYkuYFnG8i7bSVt9lX97UIW9eb28WQ1d0mJ0ZCttUFfwkjQsDGqhA
iPUAuJdgwtggnF2l+wa6PzH882qognCuztMW/Ll2vqNOZ/nsGhSCpVxSFdcuNYamcXeiMm6zYFgl
nMvsPyyb70DT8GeBoi61oFDbYHjVCRoRK7WR4b3Yw1x1Ms8A9AZJXRj8lSRvAEf/v+X17+hMJkLl
KWvjEJM7OZ0bB+moOtmeAIAKyVLk9Q56ELvhqXxeXjq3K2XKd9hp584GXQHfGeotwipwdbG2wGbt
zdCySfiqhy9t8ChCojOUfwXFnSDAYwxqqHlRreoOPPpCWGUw7o1VZ4TfTyFBXdpsPEPqoX7cv/kK
TFSSknPK/6A8/Gdvf//e6QCZ/V7DiOqkGHDkxjswXOEs5sIeDDo6se8GDgwlXWprCoSVV2j58yFq
t3fad/Tpz2fRdb0sVfA8wXTdgPaGMik8X3fAqvLKEFNXa2HNf2H1ZnEyGhcjHXBepNLVl08hBVOv
2gkSyvDiXR/+bjP/UHT6dXkxcPb3F2RmFlUVwTeop51WQNm2DigqjcVOSUtnOcw/pMj/zuIXTGUW
x0TxSwKRGEsdonlXda860jZbyzvB0c5TdQe6RpnLc+L8h3fjd1Tl72+XFibEHFRs704Otn5x1cGy
Cst2pfgfFonXJoWEtVHfEZLfccY75d+lr8lkMAkse7VvMN4J2YSSfgvZNohkH429fhAPvPca7ysy
acxUyrgP0bH1cDvbK2q/seBqnpYK5zTghWHyVQhRLatNEQZKxjsIJp+gJ76rS503ebdvhN+fjUlQ
UNeNoMCTCZ4GORXAH1edbbipDSdG6w0CPb8gI3LaG3sUbre8mfyHu/Z3bCbZUDFKhDKdDrxfdIKk
uaAEuJBTnjR4RVdx4juQ/vnykj+guEySY1kXkqjQNg6+0kw02AKQ0ftkbazB7gKRG9A0+O/t6x0U
x9fdyXqJ91wzjGlSF1aswnTdJVmQrQ7sHy+5xo+xsmq86A6OpgT1hjqHZ26DEqgdY3XZocOjW027
YSk2U1SCBloihy12S2QqWzQi1mqXPPy7HakwNyZDHju5kTA+CPuv8ugZoiGrsIIa0TYR0n3oA/ML
CHrjpN2rBXV3TvRpBEsjZDIRvHP/341mygftefI/6t16N54ErrCuwvuSTO6xoI8tpShpe7SCHtII
eA0kJlC4c4ig7+UGZq9w7xQS4wSkhQsTuXWmjrZcNA+BCh6jCGVn5dLKUOGaVPkj6RimQLuXkp33
MBhurY2gfyS9K8Ljy0wrJ8ZJ7MMhTxyUTaQ80bQBWuRDt/ZyZe0tH6TxQOdIRHCOZIVJdy28NuMo
nz4lxLyJfh3KdlNPSr1WsvGNU+GDGAxhluVPyAvKJL9ejZPANLFGoUh3NMfUbkc31l7bkDpJpR8a
/08KQZh/F5NJhGMVdlZNcPMZpUuUnSK/Xou910n3UJNAakDR0zfd5ZC8K/GXqvXspJb9UKNhjUQk
JpAgoh+6+mjpAIYVhzp766EEPxE9CLG2SplxYk9TuLRJmKtWGcNfpE2nQxM5tlTVvaWeWukidh3n
bcq7UqpMsgO7PTCaACeMuqmv3bF5RG/VtaA2DbmuNYQ0UFnNbPHAS7KcPMeCFxs1H5U2wuGSlR8t
zBMbX+CsUs4RrTJZjkrw4iwyTKHcKTCvpBsByC0DYhbLq4SzGVQmnUVUzDt5em4LSCty+Z4Diwk1
yw/YwWw7PLkTgUCcg2yWo94G4xiTCKsJnhXepFhAs7VZ67FVWwJevZoATxsZ6mQmWE9xAByvEj+J
0X3bkXOeVXuhzXYwQfGa9L1H6fHLyzCDo1S5r6BmpZnX5R92c9Znv4uZ9QgNqzqJSsFLUx8e2VDn
kKRVbj0uR7m5PWZRmEkneqGKQYAonSqsiQiXRD+BIs3b6EucvHMbNT4LxRwhgqXHrVQQhHLBgLrW
Tu4YnuKGE+f7y7EKpPMjwMymNxmw+Yf/hTvZNGc/ksHsJ0xzPvvWQRx2cEmuBS+nqG2gSg2RHagh
AwwUPUMNBGbqOxGN0DbYK+NbofAoirdfLLP409eYxachalZxhPi1U16LxwRVFphbAi9QP3bwP5hE
ebkI4JsX31lMJt+rUGGKxRDTDo+KT0gYr4qdDlYELJxPwv0EOCuPwFdDZRDKJ9t/t7iYe28oSIrq
433vjeE9kMirXB3sVniUAPpcDvSDX/x1050Nks3yfubrpt7isXLKz/WwAiJjAyYgHtcoQazuJ+uS
A7iJygb3+9W6o5vuBEqdLRxkSJus8mfOz7n57v7+OWzlUKjjqm1rzDkEzq/Cg+ISu4ZdyqregBMC
nD5ctrIjrFEnash4+v9n4DPTwRYPJXAJ9VpCfEX+k0Ybqzw01q/lMd5+1MzGyOQnXUAvr9DwcWFJ
P0Fcp46edPDtjwFP7+4aw2oi3vN4H7cP2VlUNl+VtFVasOnwBh7dxjV+JZ8VMB3jgfYreLxWTr0j
d9Yfvk/kzWN2FpjJXkojhK2iT6lDn3yY7qnOuz/cvM7PIjDJSRtM1EymCOoGHC3AsVuXnCcrMr5S
9+1e7CwWk4jGRsm6ymwEPI40COh4vS86aglR5YnwC5dIcq2tDz2HxGwNRV9U/AOFRyu5edzPfgKT
l3TNN61EwRot0ZcZ23MFrV9du6RiBt+UP0XaQZuORzK5XaacBWUyUqU2ZpZmCNp85I4JJQIDNSIH
dtuA6TkQMD1BdHUTnimcCJorPWpwuYg36Z+YC4fnLScmYbViaRZUwDqGtOSqHgp4B8ucA5d3s/nh
WasXNczCEEPedLZ+Z24myTuC+mYEtf+JmQXVPlh68F+LnKsL69+HDmYwxC0uFcG4NUxIUroZD6g9
faiFk9xksk8s5GE+Uip4BsR6qSDu6votIVhFANoKYwb6Oud9yLu+mEzmUU0thVU8ZlNbSb+gqYjT
xR1sc1++Eo+8+xfTbl2Drsg5emlgTjL8L17hnC3DGhcYlpUVdVEJntg+4Zm8yokAV789eMGbEYqB
fjZJ4nIBdJzDjDWzUWGRC0ox8hLEqTeFO2wTHF3QhMbOWD5SOHdRk0lKrSGlkTJihkdwNLLhPYJC
ZgtMoqjlnPsC7yJmMsknHCND8ROMqXEnLAyBFqmLFsm63CUF+msTtaDe87xLv8pBS4uWyT5ED1Gw
ATMEN2DyCDRKDtL1vtxEWwWSoIcJkpieS/QeantwZDuD4JJm63Dogs7dCtLvru6qh1Ja8fsRtwGB
33mR1cestSEopAFTL+4hd9efzB18PSFqupKBBOq5rFlOgmBVMbu68Ts9w/FThRDYClaDeWjhUvl/
WU6mqUNTS4K5BpNiS6sQiAFhcq/s3svRzTvozQRXIbguh7mdyf8bhq1xDsOo5hakFz0DrIYckuZ+
wrtq3Z6u7xDMEzWzCB2DAU9UGLjadX+0ZB3K7uGxjx4y9VKoOTTq6TXQTnnpQaAE6IDIRU3ArgNO
ErxdyDG+fwmTdpu+KdoWHFcPhVWIiT5Xxu9BVNNdmCSbiNYQ+A5cKd/XwQXdc5l3Q7qd9L+jMylY
6sOoIjqwIyBOHkPVIOtR0b2Yvo9QDIKuTQrBUAJV+toioDT6KwEyiFV4SszkJVID16pR5I/VSx41
nEYb74cxl0NVzAwFpmfBZZAuJaZhqNF/8oWVUOIjwPjOj++WF92Un35kEkjtGJqhwjDrq1w7e0hK
cSHpoariaB/g6FOOWzmFFOykmS9WGxWSnsvhbje9ZvGYzCXLcgqQGJwmKgEEWT24NyFVUFvhqpHv
zObaa9DXEOo9xPEflyPfPBNmgZlNbEikDTpTwaVYeizbFCroD9KYb4yRs8c4E8oW7wID78fWR5wU
0JauA6O9g8Y36dxWeu7H++VB3W7MfI+KrdmRuFXj0kK0zqWZPSprdR9t6Zl4wZ3g4C7arFDugcvk
MfmA/kz1GsGAavkn3Ewps1/AbGS1D6puFLGARHhGKICl08GyIyPiHLTazUfNLA6zZfNKFkN8P1TX
lE84gayI+ael8toaL81wJwv5OTLx8oj3mvJUZK84lSFdZFI3MR8Jkc6wTdnkVm372X2Ve5JxUgXN
LmLZLVUgBTRkwe5PFb/m/j2kf690hD2Dgo6oZaxUqYNG77HC7bpX39LUbWGvGsO71cjDdUYl22g7
O9T7C/TS/4R6UUIRVDuY3XhRBpgZEyXf6eNLJkru8rzz1hmTKaiIl7laYd6bHmK3wUsxgrffkf0I
A5ZcsC7L0W7fc2bTPy2DWZ6AX5AIjgj2bdqu6VonG8jnOpDGalcA2adv1qds430ZrnhXuZsJcRaX
ucr1pdiNsThl6lw+qHm+i+o7KYKRMb4HxMPWuUQ5KYq3oJkbHYxsRqpOG1jwIbmTN07cBm6e8kp4
0/f5kXhxvkqSgb9kVmVsIJpYykMfQDoOHhr9Na14UjQ3BzKLwO5MIUGLHz/+kkGxH7YIdfgqxB/L
6+LmQ2IWg9mVem9ofq/6uLOMF6upbUWVHMjui42ylvsJAv9Yqhz4FW9YzMI3s76yAgXDGo3PSQhb
kV6FSOVktZu7azYuZrlL/gg3okKY8Ngd9n2xoq0Go+x2VZrmURk6zma+XUaZxWOWeRbGJhn0KV7R
ntTiCMz2B7TP3kj+MXT91mizVYx3mgValknE95GW4qRszhn1zc02+xXM0m/iTs1iE19TDf23XDZt
tQLKDIcl+m57M2pXIhjn/24BMfcBP6SlmsI3+xLAhRwSONtS3lVo7wqhtS6GdNVBoV6x7peD3j42
ZwNlLgNUjTI6kBLY4bBeq0EG7wSgxVAqcqNS34Cc6QNTRocBSV5YKeKwgQc8VPHinRrIbl11qZ1o
9UpTJ/+dY9ll0CDnkYA4O+vrIjVLuFpNAoNkFk72wrKlyXKtNp+i6NJIyq6qrzGU3erO2C5PzK29
ZUC5RDM1CxDgr6rXLKihqyI1/Vz14rB39Ao3wRJ9R0nkfPSby30eh1nuY0JEUZYjSI0BcCCsIKz2
MGyFNU7cHdlH4YonbMQbF7Ow29DwoV2SBBcpFjcwbwNPh9i+3HD2z61vNh8Ws5jbRBFCShGmAUPV
gpcBHI1KmO0QEIL0wKUjfJY7XrmXNzZmLReBkudWVapea2T7ztedoBt3Wk44KeoLbMceWLPBsc/T
sIIx0CgjTr83vPysv0mu5Rkf4e8UT5RLsLfQfRr8MzW3MPSbLgM2r2bPGemXFfFsdSaNpFpDW6ie
qDwakXpQ+gj6/T5noLwozLHZUa2nNcSaPEmBAGbyh3TBcw1/g+WddrOAPJ9O5uQUCyEEqZaoXpnJ
97VCt1ZQb4ecQLa7Gx8CqUV+73a41H7i7vpGhc+2A6kWeh5dBWl78LDsojCOsAnfCbXvDn7tNIJC
1mhCA9FHXD+uPS0W9vHIa+LfOhrnP1z9+yY4FI2Zaia+ggkVwjKF35G0qkbrLMcEeJ6C8zWm/9vS
qpu+1uyba+0wiF1eYZp8cTdCytCgb8tf4oeU99Tjmg+ISUa1kOu9lmNA6ia9oKGc2pPVfLAt3Hwt
rOHGFwHjNjggsxWgX/M00Hi5kH2Bp0SuK5kgF0I/B24hzridVOYgertRXRTNXB6IkJOkWAiNNKo0
DSLMaJLqfyQ9cSf5NVpuW9npR8jZVL9DjYNk531EJkXRBqrhfoBjpRVf/aZ2lJr+u2XCvrr7vLSA
TsamjWIJyqaKdg7MwlleKJzEwL61ozLR6ZjgQwWaaIepZPfqpwho+nKUabUtLHgWIwMX7yGpihgF
Er920diCKtshKiGpqHbr5UgS57OwOJmx7/Ukj7DwUTyoVvIempgqhJ5RgIOvzy/zFzqv6D8sB+Vk
D3X6TbP9rMN7cAgGfCi9G09R/owPd06RSPBehnfhcize+JjcEdEhT2MJsWjQ7xNB2MglaGn/LgaT
PKK8NqmlYA4lozoKZuKWScYJcZN3O0tQKnN78UPBpMo0Z5MyZAdgY7lGe/V/SLuO5chxbPtFjAAN
aLZ0aWRSrlRSbRhSVRe9NwD59e9QM6+VQrETEzNbaXET4HW45hyA8QbD/Mjyg+KGILxOXAecfeA4
clGdNLIH8JwwCiDXdR5D5kNkpiAmOkkdNX0Hg24btMqjBV4D9GexbPlOJkbwG4qd8FSnOHiMuahp
iq6A7/ptsmS16G090S3AF4BzWneEULz0iVa1OsQYO23GVEvyiuv0Vzj5oQ8jF8yeUqj1f7C9T5mC
HahGpxvZApl9QLB/H9DU1f1lP6Fex39roVUFa+/vsq7+wVz/r0j3KVQwiLi0ol5dg6nzuELpDZNr
YmjKj6+Ar9wcYkCrgMfsYQLZy7/P79yaiET4MaBDnuNdbv6KvdwHXLR/+ZdJr0MwIx1AoDEf8MsQ
HHTQT35goXx8AXQHIhfcTbv/oFm1HQo/70MwrJoAm5cqHx+hfNNoOIJgtgSjlIb9D+Og74z+MA8v
oJ0DWre/gI/a01zFVyW1tW0t//wVgjFN3ZQthpM6p9nQfLNxAmZg+Bv0tJI7lskRrKkH8xrL2o87
BoUfIDgXlODXfMNct5Tyb3TZV72r2363kxLDbFVv0WD4t4kZZG0Nn7n9RhuTXu8gmxy7pxUhcHDp
DvyrV7GU5fwfEqpPWetvOZMFrs2ozEfIAn4/9/E6Sbz6gxyCkgOA/DGJIVPfyw7EIMKTgS/NQrvV
rix7CIbK8SiXPMylhxJ8VOfMKtgmPg61dGDZdis/DhyQr9B8T706VOSJ6XYm8nmPgouyO31idQaR
fQDvjobGE/DzTnGgPmC8x0sWN3019vJlE4kvMIjgpbRlSYG7DLkAwbo2jwBb9xLst5juOLnraGPl
SXPwy44Ae2VfVcZqErS+VkdAdqD0BVB/aGKYtBnclUpkCma/87odKm7Xa0f/f9UewQsVadED+Avn
LcDi1hkoTKiS/FuqPYKLUXujAokuzgf+z8kFLfk6UQ6WwkDtw9WjywECN2eGzi1e8DaOoeDVVfZI
EVamG9C10qAdQEMVgYIKXOxPyUNnhvUvwD3AIkPZhMRlX2eI1bOC9kVsTrhThSvgdHNCDYdu2t8S
l7pa3Z/J+t8m8tHlPnM1Y2sulYEuDFwN9qKayWt+VT7fr4O4rXPQwQa6lwVxia/5GMA4E9n3eR21
Fj7ljDq7Q4HI9Sg5lOzuBFdjAdpDKxscqg96UIb6mGwblscyAFUReHb6/Lqxr/jNf2CFq5u8dJuC
wxknI+m6BYKZh1w6CYyA76s92IZrFzCLeSi7yk38tTMd/Wh6nd2l7gx5WqYf8d9BHtaCz9jFOAJ3
XOu0oAIAJnCfgxRjcH+urDcxXkRT8X2dpJS7vc2a9PmPEXyQmcZ8yVYPj8kZbC77PDTIgVVYa1+j
F9zQ+ND/QokNPCgYplltVjbnInMTHzOzZ/dBAB02z5jexC4zxdlbuIk4WF2gFd2C4xwDflKRq+e5
9M0Fz6SUVRwz5+ObQ9nih/K2+2X8jkvEt5W/DU3cCBheXtKDixHzSjIV2A42FA5CM2xwKjqC802c
vC3yNTHJDly/xiLnCezGoGl2kwcFz+FwPP2XDv9MpnBmrvStBs5bB2QZIxb4R+yRPl+24U0ncSZB
cL51TJcq7uB8F6rtMVLjl1Ti+lZt/OO7/S2BigldDdT8FOOCa+2A1pOHpTdP7fqr6OHyQTZ90ZkY
IZcD4FTeVsV6VQRcLwAeLJYAHKeXhUiUgIr52wC+H9DsNs5pWKnLXLyLVrqHFPuGyDsmMFPvsJ6T
S7kHtk3+7HSCp40H0+6jNSPvMJ2n/ESIWiEgh9XNZrfdnu6WQNvrQX/dgfABcUyGdC67XcHhRtRS
ua3j3J32nOQnq74FY/Dlu5WJWP9/5lJaJ9WUZIl0fMCbNr9zQDo9Fkt4Wchldad/pG+FUZNCW+/R
6IJiJVIiEsgomboLbiLWsNvUJYp+ioYSKFc3A1sCkr81mQxOXXYUwTdgm1AzEgq7mvsEvOjmiVvS
IazNCWTMaP7b6YHk6OtHMacy7+iaYYOFsPml/Ey8NcUGt3Dhlo7Lg2z/iq1qhbq6h9YmXhbTbh1f
v/zRJJohpmgm9nvBHAXT7lKQNwG6uMtQdW8l2YxMiuBAxsVJYtuCiqft85hku560/mJKOXkln03M
ygqQyWXDasnGjr4Q8DqarwZ2SOoD1ATpAtjX/cu3J/NZH7H8zLCmjI+ZM0JRmAe+LxP0MPt+t+IA
pJqb3SYP+Z2c6XE7QfhUnI8fdSZ0USy9rCoI7QMKJrIOkCNJ2ASVeWUaAUvB0jLsZDgZsqsVPMio
U7QOOGTahnOwjDws0nvJXUqs+2ND6exY3GlaavUQMYU87Ca3LH2mrHjqH6PccIsgrkr8Ne+TzcTL
Dif4FYO0am+3kJwwIEJPpRtlneR0MgsQPMo4Kxo3VhGqpl8RA/PoMSYgbclUjsynfHTZzu5Q7ygf
1H/pIwviKzSH7R2zvQLwRFgWWRmMyOhlqKE9kXB6JoBXQQ4rT6PXC7uQl3yE3LOfMRZqT4sK8aY1
Yx/jl3j0jaDwjlxWNJ4y15LIs90V/7SIj/+fyUuK/N+lH6CV1WjLekYAWtwftuIO79b6wPamezu0
flNv3mMhCQe+l7U5ZK7g49Oc/YZGBW8h2mpwBZ2rhgmYFp5AjghqXrQCUJYPLJBxSIvJ22plUbDc
mKpmm4JZsjyru2VsbAQoup/ZLsrobs5k89CbhRn6KWW13LOjVUnGMScHvzr3ZVDlb2ALBJYD0NoD
y7CR1dY+kMEk/ZbN1UDMQ/99NMEomy6NY7KWLhKQ2qBWUtWYAtX8+qEHlXYXmEZ10E4m+vOv/6qG
y9KyzWHL8x8gmOxsZy1tYwtKjFM7A3swSOS1bZm7msr8vqzA3Ol4izbtMj0NUILwCgVsH9oDupOn
iZbBZf/40T3906g+L0TIF6bYtEtdq+yTYY8BWEtN37YW3VUjOz7Spea7tOCat6SY2xoxW+VGKQHz
fcsedZs2Lh0i5ild8piz8VBhp5aN1M97tFbM3HMs8Ddq4/eksn10I59mXjB/TtSfSduDRnTybdvQ
Q8fpZ7dw4oNF0um+YHYSWtqw03r+pibdj2bZRVG7Dkw8WJXmqromuYFNZQcDJcYXLd1wPjp0Z2o4
srZQzXUuKnEckL4c1b7eZc7z5Wve3ImwzqSsweJMStS1ac5sHVwTE/UtWgSsXbwBM0TpRHZWu7h6
ZrlNWXhLpwZO8lMifms960zrxF1jZivcmTBijS79/QJiV6WoMdrb5UFBGjeKwYdd29eJgnqI8d90
QD4NTtwyxvVqfKphcAVYRLtOORAT49pgkbl8QokzEWEJqZV1ICyEmJWutmYAiXeYjy3gXUqereo6
b1+VRlrg2I7wf9uOJbzxVFYXvdMiAdUfeWiDvwccbx8bWobuEdSV5UuT26XXs+sU9Cits4VxNJJO
tL0hmXmdgaFLfUGd2VeZ8q4673EP1Ko08cw+PQAZ1k1q5P/tcz4WYTbe2ITtDUOT7Nz8w2P38yKE
gFFxzVpMhl+FhPUaKSuYBcApiM41KAUUBKvkDRTeAcVifenT9j9Z+d6sL57dixBM2qpzGNZrjBOY
gQOOelJm3HTDi6489TG8GTD6Sjt1SwDm6zF3NT5KkgWZKghxZdG5ZjdritQDR9sdsuPCapkRy84o
hI6csLwv1lumwCUrfjVhdFiHiaa36ihPtmQHEuJCT+JGh3YjTgFtuukf7EKKGbu+zy6EHnH1eCyr
zKwK3BlN0ZtelONC1FOdRoEd7bEa7Pe8RGKZHlKAItSL+nbZY6wacUn6+uvOPLI1qSMY1Gpw39De
c0CeW/RXZdzsFS6pL0huUtxCnqolidsaqlnMi1803Ddrmf3JblJwRFObEYtHcO99oADg0HEXBw+4
ETUuW3f1hyhc+Z1Bj5jd1yG7Lm6NUN4H/odXwt9OQFw8BnaOWRMC9cQg1S5DV71lMMN2uDH6aK+1
V1N3pWj1STdfARF66mjnVe1z1wye84bpTwAzAH0ts71eB/fTXIKdj4OeWttf/ur/8Mz9/JWCqzLN
kTAt+ugL6CHbpcDx7IIYFETrRFTkxd8vy5N9fMEvLRXYtKoGl2Kr95pxbNGWvyxAllCKW8pqzGib
FBVGDDznVN72PQBE1h686Sq79lr1nL/kc4bbL7HPSxQ8UaxgQUrHctqpn1vA0b+aZRRQ1JQ4OEfn
tvYlR9w01c/kSayHAGp9nlpw0qACY73o0xF4ufqeX5WevjNfmvlQ3SpHaJNnynqrm3Z1Jnj9uuc+
Iok05tSG/sFPuc6y86vhqIVVEIeKJIBsm8+ZLEEx46qucyvB0PA0HAvlqqGAGNIabCgUruWgx9q0
gEDHDAs5VOW9Ez+w4o7pyt4c7peqDZbxG5+uR+wjpsmPTH3BbkVw+StsfvOz3ydoMk9ns7NXPSsA
ch11kQfQNK/A3jm9tToZzNf2O+1MmhBPU65nXZ0iK+9+LgW42aOdFhRoG2l3heM7lgdAwGCtMZTv
vPpvUskz0YJy50scRcuaqhPsW6bHGFD3K2WuDOFaptRCgOWLlcaUYbowWvDmi2+V2Mb6ybGcH/6n
7yZWTTQ6T3M0q9BhkgC8K9o5INhjnLmdo+8US1ou3XxqfF6fWDWJ4zFv2ayhK6CVXpM6wVQpIbgf
djpDUzv9y2bvFd47asckbmLT1Z4JXtOnM2PN5tQxtRYKWhPjyApsj0lx4DZKQqD/dahpEU21LSoe
DuNcfV9pS3LXI6Pkc3e0DMcrndhV5h71vXn0nYpObpbjcRdXQUZek7m567DMOrXgukaxo8jz0Ilt
t8Cy5ZDlYVca94kayRYENwzo6y8VbkMzsqybzDS/03PlkCUDvIeWnvIkOzbL4Ct66bWsCCyzPMaA
tLPj66TF43482FWyZ3rumn10SGVYX3++0r7+KCFPUQFlPvezkdxNIbj/dgPaYGsqIjOtjSD/VY7g
t82xKvM+Wz/Tb/NYg67CTcJ1XZppQFmcD/KA+NHR+JpNfpUoeO9UyyOOkkVyl/bFukrnzcq8R80U
a32vWpy6s2rfxAAsJVy2mKRujDp8lS145kXvTGzvRMldmzZgDixduz81E8HQ31PcJHcfKtpdkf6p
ijB2YeEzx+BKdejNXP5WwShL02hXd2HF2B0xNa9fbL/IUcm1WsxG0mPevhPrijYgp7O4VylgD1fC
GMUodorrPeDYvSHq3cw+1EYa8pKeOjX24qIKja4/2HHvj3YWmvnTMu5YyaFYIEEsiG+grRwnpudE
uscwq8rHfR89lip44BXmpaqH/dmlj7DC9xcfsYaU6QEh32atfo3K7tbsPGI89fmR1MSl4y9GA2qC
5V0n12V0q6fHsY73vAwj3TfjDgMG4Au2wG+XA6y95a6ig14RWFJO9si6yh3qXYKPBFZET2kzXzPL
66K6H9bR2fFb0j9q03jVMF+nmp8bhu/YlUu7CbjQaMrEb9RoDmprYc79ocbOoRLrfjV+mx0nVDHh
gEmlW8sqMn/q6F9JDtryovMWNj9H83Cbp8ONruRYT/ylo6Yug+LYeJh/VQ0hjFqV7fRTVeR3mvId
CMdzTu9mY3Jzdt1ov0YAyznkwOmPuXvR+S9m/Rynzk0BdtcCpqQ03zt2atpHZYglrnqjjPH1dwkx
tmCsm4ZYTe7UEwPYdfOY5J4eu84DeAev9SMY70pfORi3YD5CZV1KzvhnjPoqXoi9dVxXWe/QBDuK
6S3aGPaROBiLnq6Kx5XmivnTLZAV1Of2ydgnx+LGerockzdw8b78AHHhrshas7aaKr+zb7hveAPW
xIGLcqU/zCflBuwzwNxWDuUULq+XBf8ZI7/KFR69qRYze0rq/E5B4XsGjGlqyviuZM5XxLvWTK1X
lwGXWxfubHsTHP2/1z8/Nhgw77CTtdo2HkFfzyUElqFMmhbMNvndSiSvYMBoNL3KuS93rd8eOoQ4
H8iSuSMdM/szifsqVwg0WquPZVsg0DiLEWhRcYjK2FNK9eBMhuShJ8s9dCHE9EttKg11kjvQTYfg
E1jgnYBWhIpaqO5tP/uNnHh27Wu6szUgpgOeCihV0t6Q7MRCsOGzRia7npM7O3/UlugmHaYw07Md
kdVnZD5CXJ6zrUGBb4aNrCt7WGcDA21gYfpSLcAGZwWjH2FyJk9cNBjkDFTS2xY81JwusRFzeM61
2GZ4vZsiaQUXX4mBPfW43BYu84EUhHriERSY3G3V95ZKl3Fk9io4KsAHZ6i/4Q56rEdOJSg5Cknt
SGau4nodul/cgQ7n4BACVcWIRZXER650dHZV0HyrwQVwuOyDZKmpuGynqQtVUuAC4cMmmq8l3ooK
ivWMdAe6+5vRp0fyQvz8Rb7bJPO74gYeKbqKNDPu8/+X0zPrqDxYD31YHoywDrub+UrRXW5JHs8b
2GlfHIW4j9cNmqHqHGZjTCMgF9Cv7ka/nO8r7ajE6AgpyHAG7Sqlf43THTBxfcmdSxRJ3M0j7cgW
zDond2hVvPRv61TQtOfHbp+9qZ5x/d8MQn49sOCtkpR0NqnhGdsy9TqsPLM5l3lESRg3BF8UKyg5
5gTPCTAUY+ep8Ke9tY47Va7hD9i00oNql3nKXrsd/gPGDoknFFf38pQORKVI+Ud7AodD4hLrPZmV
Wws55+Wv9wF19+frwlGJqToatUXkPRMDX7m18BLYbk2Qj806Z7ef5gpkGbx+aXPyltT8fVm0+8K2
gbCr8d/AeexdMwXfdDFb9g0YVAyvouy+JPwKyBjMH0xMREeJ7TakqdALjFBjKm6dWLvpc4SWZbQ9
4O9h57B2eZOgCF95MT1hptcl+nPBbkqeehS4mlPfPy/VDwvs4JZdhL25HIe6x6BEmTyVBMsV2P0c
DRp2RnRlACFBBRntbH/Xk8YH7vPOsG3f7sGFobdvk4qQpXXgwlSS+2RNH+rnua/3LchP0/rnDERk
K4aRNndReTtb4zXTUj/vHLcFw5pmfRuXzCUNJNQh+gUen5mfNb9y9Re2el+zlL4xq7yp+vE50cBn
Yqb7ZKq9LuI7jGZf61lyrEcZU+TGgudqB39/OhHFMFqczFwwcgBnB1zrh/mGtK7Zush4sYeSHusb
w1+ZwLWr4ptxHb+a+5SFzTfZHIm2hqsLGuQIiV/sxGiMRbSEl6dhOfn0KvGdl+yJ+zl2FLE2BbL1
8KMU/sv5ayzDefKAwmTsMZmKMBddzQdclSxt23ZKn3cj1CiYZbZ9TebyjgBJqxyfqNNJKrirl7l0
bCEvrM1hiUwTEnT+fYrjd+wBgdUqlfS4tz3B5znWc55VnuYRi06gsc/umoJ6rQEcn+6kYtSXm5Gk
l/QPSdGnKMGtKpWTdEpnlHdt9p2MarAipqP5fZvWje/MaO420beUgTitpq6ZFTtrHE9ta/oEyXDz
HANcLe/skCzL/rKL+ocixOcPE3xxr6u1GXMjg4J1h+FueqxOae6q38vlWO4wMQIdN2wX9krQDsae
1QCa9SuQh/6Q7SPKPrnw5O36mllKGWV3VTLuFeOHal8ZPJNgOW7Mc3w1azE9dFqnm5kDKV111XJs
buTYqcNQ7wOJEHiK1hsb+pqzDFtlrR2iByTZbF4zv0uaLWSGM5371uqg2Wr0bk7ODSmYV7DJJy1z
KwVMdYXqkVQG0HXZYh1xNSCFDTlxtZR3Wj+/q+qPPJVNylw+lyNipyV106eppWZ340oL96Q1pl/T
xK/aWw0dQ6dGDTl5vqy7f3Y2zr+lI64IgOY+s9RFz+5Mra7dsTbdPiGHJsqeCwxSVLG5uyzvsi92
iOCUKDUwtBnjiGWGob5e9buu9CdtcjVj8MoCnriWedrLRuEQ0UNNTmTxCd8tUlER1m9qzm8z4/vl
c22grXy9SME5aVU0zgAALe+6FlRdGgo6POe7AsiqbHmZ6OxrFIlEOd/w3vqBvrhbDbk/xtZRtwG9
pU0BAy9Up2qoETY3fSKbq5ZdguCi6s5mTecgizIazRsp2cdK59VZJXnfyGxEcEAaj+1+UeAJq+p1
chBaobOSi5adRPA+S2Vl+jIjmjuUPLXlHomZZaIcoMVXMweFRl+ivhvdEtZd6XQdjK/Ad5G4FchK
SsIk48Ey8xE8UWnGdd2UCqKfcqPGuueglsbRhs7Vn31VSgL6xkDsFx37KMSfxdqstuMoq3C7K0E8
RQ41KB9LdNybfRPFXRDFS7n5Lsd35yMYnMmMiTLlkQNnn4I8mQM4olRRNVd/qJYmOZ5Ed8Rdgzoy
VEObYEFlbHo2ukI01YPLyiMTIXifsipLolirC5869NFB+NebgPq8LMT8s3P+9TMJDscwZmfQUqu8
S7Gh1kWlbyOdb3L2SrX2aLEuNIoBKJ+TEvbEcrO5DCaC9Vq98NhC3B6bAORXXP3Qc1DRctWtc1D/
NqY35r8y+rvFXwFovW9HVPvJ6GYgIHfGuyl+T4e3yLLdUlddmtwTDajkJTYbSRo0tYJ0/85Onxqg
ms7TNaipqyLxzYU/FaCi6wzqxQvfLZy1YN9VXgyaOZ4+WMFkjo+I8NdmmnxrgKKfgWYpma1dAcDG
Ihu8PpbhBP1DmeL/kynno9x5pnCcdPVEGyg5cKPAfVTfN6flak2jsL7uJVcl2GbTypU9EiReRVyV
iAGjkzcK4mDMf+jOdGBZgbIpl+ifTIrgHjlJG2xYIT/LncwnQO9Pde5OSirJlLfUXCcO7EVVDeKI
wC81p0k1zm15l9hvWD125/7psopveqJzCYKKt8xsuMUgwQYC/+CvtAfTvgm0A/dW3gx59Up2pPVm
z7QiM9WqSZYRj5nxhc0vyBYkVrv5WD0/khAhTVSxlajB64I+pm/kd+W46eLFe+zrAjJHe1woCgZu
Dirma+cNUxHPw7o7hlFTV2WSnyI7q6AlTVrP8djp5V1hctfCW2pIf0m+35ZX17HegAVXe4PTjU+8
HVoMKcDIoh1GDPNjN7jxwT5pYRnGYQ9usRW+QPY++YAyFDN3HYuMBrUJWXXz62fkyoLd0KgfbrM4
PRq8DFQj8xXFcluteTAn9iNxhmM/zKdUI7XrRDy/LQsjB2L1CKeUP+AwrgWy67Ll4VBmjddZ/NBh
4S5MsxRdTdDvFUg5rASodjP3ia0dY0bynW7S36NdtV5tWn2Yz5oM7/WjDCWczLAANK87pkM1Iu6N
AMgeXPT6wE+T+b6k6C5WVu4q1s8qL45mxMB+mrHjxB6dZm+PeqgsLco6nWcl3U+ij26hJ96YjD91
42Fqu58jx4KGrXbhQvsUj9sIeJsPEUfrmLR8n/HUH4b6VenZ74FWuTsXzb6YFjfTXyKqeJGVvEXk
mpRoS6MvnC0gG4h+V2lzh5VVDHKV7bchsV6WYnqlFdlVPGKAak58pXib8gZpeHlVzGgb1cDRScwQ
VAZ3VqG+zkOL9lIS+2lVhWNSPhQTdXyrSLNdMyjfRwfkpK1uf18qVNIVYqEYWR+NFOg0mE3BEuZ4
Mqv+Ccyk6a5Ixmei4EU+NlkJkjkA9KdW14W8V26nvkxd6piH3FB/VsNwPSod4HwSNcgr3beTCISR
Qw6sFlZIstcNqzAcw9YMjWjEMjXB8EirEN5iK+jkkMGLUQjvM3owutazwJdw2QI3bPyLKCGL7bIc
8NnZrJ3obIZTirnwhEkqMzIRgq3ZvROzMta1kw5YnZRc9ZMiOcRWo+j8FGIrVzOmWinAYXyquvuk
wzfEuJPCAOFJ2mOl/XL674ONcJ3ywOBOUGq7LoqD2Mz2uTMA6y0K6yE9JtaaqbzV1l3OZeiuG8/N
Lz9QKP1F+dANDQgiTgaWiXSMEVoMSTIWMTC10WMBuWUyz7qmkH/4AbgAS9VtjKuIE892ninxkDvs
BHNjoDsBpCtRvR4sYolVeNZETzBzNymmQDGJm03NMYr7v4g67C8r2Pp1//gdlk6IpVNKsEP61dM2
ZNRJQxd2Ms3eW/JmnyCYKIYOIJC3GR7VSLJ7p/52WeiWAVmfQunatDiL0lo7YEXKNthJi2/a+X4x
X7LZ04zdZSkbWZRxLkX4qGY+W1nMIAVYDa5qg1m+zTD6KeX00C5fIV3/f3aaPmGpmU6UYfQWwEko
XWeuCoLmQwMKtCLo60P7/fLBZNe3WvS5wLwZO6eAQE2/j9gTIWGqjHi1SvKLrYbclwsUkqmhIdWQ
FbjAuhxPPeliH1Ht2CaYMjK/YZXGSJOrEcTL7mJwL43ya1po/v921PUqzo6aVBMA9vuZnSy+lkuU
wKo6ILO8W5hIuixpyw1aiMvAULQAg0iFN58BUBLDwcTlaUqKQDP/YkUucYPb93kmQvhucWnXGGrB
TNhUJVe59lKz0St473fOTU9jDJ7eN3npN3q9uG2++G0XXD7iGpf+sPUz+cL3zGpnqTBcx06swHLh
jAGiGoC+jLoJ3pZmI+vrbDnV8xsVvp1eF01FjB7i2vcZ0HpVWwHNNTStm0Frg0mV1Js3PdnZ6YSo
XBDeaE7GYRVl7EZzdiiM2Y3Bb9Kljmeh6FFX1Y3CrfDypW56GXBjUVWjBCFC8DK1kqlpDh9+qubK
MxZguWOrrgB30WUxmzZ/JkZwMlThmW630J2Kh9HvOo78bvmhAyzyshjZaQQrWAAdaDEDlziBLHqM
gbXP0yDJ9MNlMdvG9nlpgiXUqmmmAG1nJwXw8NOjBuyEywK2Vf1TgKDqtEz1oTJwXQXYa0vM+nfe
2AXzdB8DrfV/EyWoeYNxS+AZwUXRiYe038W245omxmEqw80A4/W/SRO0nNRp2tmYHj85eeShueJn
4OXtxp99E3upqUqkybROSD9rJS4rZ2Tr2cp9PfwoHMU1KxI4Nt1dPpdM8YQ8xJijxsJ7AcOU0cnS
ET6BQlbEvy4L+Zh2+NMD/q0WYiJqx4w1FihUsAIJlsK0u1e7HN3Ie5MvmFa13Qx5Zlw338qhNdCI
6x9BLlAGKU0AieQUuZthN97VmwgbHd2BamN0MGtjDKpIe67IclOr7FiTNOzxBHOLqcTSnDI0B16M
t8Cte5wKOHrMDaC8+Bj3y7e8uE6iDMj23Xel0F2ad787djNQdm11zaFr3yIo74SfZue2CmiaKeik
+rR172dvGXESseJLhX6Spp0mHcMJjeX2FXNLjDRdvvktezwXI/gVG5scWaryVUzq1jhNVaiuGWMk
QTM8Y5J8Z5k0wb1ganaqsaCinSwrvzaaGbSp2a0TxTtzxhPDbPzLh9uykvPDrXd8lqREtZlaSDS1
U0RupiwLGhNjcMktzytJsr5V9PzyThF8TUKKnLYVDrYOotmtu1zFO3U3v1S/CcDy4ePeba97Qan3
8gG3lMT6DD4f5ZqzA4LScoiwEIhInuXY3gDteQySexkQtUyKEOKcqsmLSYOzacmPOB529gDSWy28
fJQt1Tg/iqCIasljp2lqZAlV6loUmQLBhG/0Lc7Hm1qa8m1pxrk0QRGxJ2XkJFr9Z/uU8rWNMHtJ
iuTLks1rb21XGI4OCD88JwHIYghKiAyEjnWB/LVS+rBq6KGbZs9Agre856wJ6lR55DVG+sBrePlG
tz7buWBBJ2enGLMFKB2niL0t8WsfX0XsWSJi66udy1j/f6aAswkB7VJj38wpfigaAKz4ALCl6HnW
qv2U136O8lDNSciS5GQDR5brNRYAMZ5DSvPQU8xp1fmtorLn2Ix3HbYJCJJEzDnelJkZtN0btnJ3
Ua8eDDRQbA3xABiXS79jGPMBmqBbG8neSqa9PWARKSzs5LrgxqHLsQtkzaEOdqQE+x+d1gSpXpz6
OD/0VeTWFv9eDA9TH7nd0HmtbQzHWuW7fqhBDo4diqR6KCpyt6gordI5k7gl2YcRgndh9owA9gdW
C0hmJ26CbHlNTRk8v0yKELhJZuiDAYqLE0W9QmU/TX6V5LKq+5YdnX1/sWBgO2mv5SnSOYoKJilx
WwZquuZTqcsYjWWShHQ+pfGE0ijMiA3lgfZjaDevigp0GS7bSpZJEtwdyswWm1t8niQC12sbKuj7
56dWKyShd6sJc+4ZxJdtF6vRmGX4Qtl1dQBwjr5HVbT0stpvZre51fbj4udTKEOV3rZZdA3W1pJG
P4aqz222a5hR9Ll+KldgO6IezYbuIqbtyvl3y2R8kNuhEeO5/y9OcLXzwm0tM2L9VBjZS24CC2rU
nxrjbczvef1az42Xg7fMSg6dic3C3iAeXwl8JstHMxm7ibHk2rf2inDtnz9IcMhlOWRRZST6aT4C
U41gNXd5By+WogaK1/raiw7g6SRwXgsOioV5z95lm4Tblvn5A1YFPPsA1owqtZKm+qleCCqLQI36
oZay18+mkM9a+Mcg+5mQnhtVRxYLpd0IbbC2cpPm55BIGpWbqnQmRPBk6F9WTJ9MFNwNdHdRF4la
wCZUNQqWltfXg+TTbVrmmTjBpQGW0YR7R9G9ow9d89Iy41hM+s5Cd+ZyXNsaVTzP5/5YPB7bjI0Z
bm+d1Mj3DCCvdpBDIdD3j7wVKdzZsV8dd8l7Yt7N3/+LcZ8v8kVv17e9Bagt4Hr21307+30NNy5L
jzfrXmf5sSZ4usVS58bA4jFAWYgX/Vb3036F7le9+TEPqaS0INEVEatqsRqukALNmVx9Mme84vg9
6yfXLsFPL6/9SlTlY+TzTP2rBUGd07U/c5r8lcuvCvXv0xULi1u6U4OVbcF+kHnW7VzvU0E/yNXO
pC7o16omh2sBbopP0nnXKG1YlFaIaa17s9E9apsHZg3u/3H2JctxI2mar9KWd6+GA74AbV19AGKP
IIM7KV1gFCVidcfmcMDxNvMs82LzRXbNlJIlE8f6kGZJBRmIwPKv3xItn6Fvfh3Wfjr2h6jS+Kbh
BitOCDoVdxDpPohtc6fBCUw3kKPZg3aULIk7zetwU20+MzL87Jt/JDxxpWue6sg/u7TJY6fKQzS8
w9YmkcUtFVPsYwZTEgpX3i+/f1Qv6ePj5OCne/ijbZjk4QJja3ztWolDzh+iT5u7T27c4EPUGQNK
s7DjPrRhLuicaB3WA1jAC8AzYeJD+O/3X+gSM3/zhT5ymloA0rqpREc+u5IDQwW58fnBFnYlOtCF
VdusLPmMcf/JSfzIaqprD2RbjTWblODXR0eqP3Mv/DOW/MvX4lRIGcHPCHOovyY9lxatNmOHB7LS
22lqti1qa8eWeJTi1GT1LeU6CTmNgz7biDx9X/jzQMAo2BKGsjK45R00b1SZYO8KgaAIYNcL4Col
n8X+Tz/pxwepK8AxwVr0TKL0vsc+fQkevUGiZ6NrVZexMwNUylgsfJDye75hC1/1+HBLXe94QFEp
tuvRHKP51NpvGFphLoW9QfmZUfOvo/dPZ/Ry3/4UbDyiiBGZ9c8ANV/BmqSILZwe6qhObH2Vk2k9
Bfmepeo5I3o903qr4dH1+3v1l0XGTx/hQ/7vCeb6Qz4gppckycrrTIOQoe9+f5BfV5A/HeXDA8jK
ac4Bg7kk4wvhmsbZrbyDIpNoIUg+ry9il/zGFjfDZy3UZ6f4IwFmIamYih5RLW0gmNyK3Rwt+xTq
+OEUnYrs1oPwoQsMwOvuidnrJcg+wVT+CqvPon9+94/cF1PQwgFrg5JHoDp1MZVvlr1GWEVnZMfm
cMfHMbk2/LNxzK8D+k8H/lAbGM4XbwFI9FzYxzIKN66kgOOA7JNNt730LgF9109hPHmfKWD4f+I0
fhMrPuLfJhbU0tdkPGdLUSYgKH0XM/uGliApi5MOKazeKcyFrL+AQzZDLKoXwSZwPewhUszYsjk7
jGImcdhHImEcazuTY/+7iPkHUfkxZOxel/qqJEsfQ/LusYqKt2gM1X6w+Qsp1ZdqHi/CRVnSVfAT
0gzK8AoyTnHKgq3FPndW04qk8g4x68za4FudeWk8lObcZOIJtLpxVVXhD4wbr3lRw6Ya0v5JKxDL
REpOczA/lszdVfDViDNBupgp163KJURayRPmgQITLGwVFtrGBKMC2CxbtS4NVB5qDEthfIJnHQDb
fR8ON8RAc4yJ8eRPZi9M2q6AGr0eYNqqmnrNWu/ZS5+bQZzaKFxx/q4hcJZRlQgh19D4eAhA+s76
Jckj/DdkEJ4Zb8uxv+PlaSECqiq8wuhZbMXYJLmg17MZr0WJwck0xRlvTyOgWqH3ZTDpKe0lzn2w
CWGpmZRpiXgkvyE3vweF3Y5+fRe6ZiuaJqHmWOBdBgnWHr0CwQ6so2Hp18MIJYxyeKw4T3qr95SM
hwpv2uUuoVG673hdAF9f7OrIxF2f3yzguwa0vMIOwMSL1Hdz4O9co746XZbxuMBxsJ/6a5nn8P3N
7aNDD5q0NQZHlXKnYe6uIueOoKM3zRcO38JZhRvcd+vL+RaBTi5CnF2dJsUCeX2/JauwzsGOGcMq
1sgI1sc9Bl0rrC4AD/PiqH3PIQSu4YjuKv1cq+5hgSUthGVdMoVAzIBbkKDnXy3Gv5syb+ezPvZL
iFAPdEuq6drphwA87dJnN85XMNNu9sUyb1Q3RrH2Qdn2hnU0PM5dj4mlDx2e914/d9VbCGm2afiy
NOB3d/WDqyHwA6ZlR/V6nGHV4KEShTZrSifci3BGLIZNBBfxiEHpU5q7zpTrwcO62b6x/E141xLV
TROmACZXsLmb17Vjq8qnKYiKw7YGttgn0972aVyERbKE9LMt4a+I3X8Jex9yG/crv+QFai7K98Hc
xyliDhg0HFrn9Wtw0epV8ADAuG4IfnR5mATTZ3vdX09nwojJQHoi9ILgr+k16KdyaooIIh+Jl4DF
A9vdLVvRPBlOHBknvC4+ncz8CsOKOfE/j/lhVkLYOMLuI6WQ7zLwT04GsKt36eEioN9BeTcWcF9e
GajFZRvvCIbYfZqgB4Un+qf1/C8z+0+f5EO5pnuZhm2IirCHbnLEbRb7KfRszLTKg6eGuaSu4JgB
FRph/J2B2GXI3gMYEpEcygZVt/59CfDLmvinT/OhJNMRd6Dl4rwMqTiFxItrQA974Y6zFLtLPSga
tfr9IT+rOqIP18LOY9aNEAQ5A20YGwm97RRKpQ4MQAidSe9cMP8QZXCmaAioc49Tbg8KSpwsq7dz
B1WATyc6n1YjH64JHwUn2mt8eAJhWac3M5QSy6doa2A+l91/pkr85+z2d1n4w0lXaHmiwVP2XMqM
r5sJqXj0ICEP3SIIvuT6XXN6YMF8LIi79SCqxyGqF2ialJec4WVkXaeQg7Ea+ghs0yqD1FYmM83X
/iSf5qXamsLeqPCLDsO1qU9AO/+o7XCesX0cihczw7pB85sofxSpxjq9OFQK/HAkRd6TzZKSuIYp
Vk+6dxf5F+FgMq/mYnqPCgJJp6F6omQBhLelBwtF+E+6tF9PiH66JT9EKD1xbUca0jMzAmRjR2/N
TBn6W53Utj6UwauImlUJBaAMulSzgV9ramMXncsKZuGssytDIcXUEcBs+8/0Vn5dvf306T4U5suw
eB65IGHpBLEE/uTl9qqE+Qaj8RyMcQsmvPGBU6j+R7jYnw78oVafsAJyIc0wBxgeF3c3QOvq98/l
L7vxfx7gY3ssZ507I+R4dlasuuKg2moXjXByEM8TzG9+f7A/pwf/8gz8dLQPc7iJz67FlBZTVLAr
w0bGUadWQQmwRU6TfE7X7sICDLETtVdM3Cr5kvfZ0XNXYXexz5q2YSlPnlyHPQWAkyaKP8u5hSUx
qDBjAzTr9DYg1zICRyfj1lq2p4D06GpKcxCseM4DUNj7Nm4zsvGAju8rGbPls4r7Ejh+9y0/1PpQ
D4DIuUGqq/PXFrwiTUJE1E9mxZ89MR9lRPScV7O1uDUubRxOAtt6CUvk88XhZ4adVf5tPlzko9T5
M0ufz+6ZD6GcTCHImi2OLMHPLKSNJSoHBtWjZhHrlpBPUsflHv+X04mQ40WoGwT7SAOuJK9ELScf
WZxvLqaywXbY958a0Fzi7+8O8+GqGS2XNJwG79wD+g/mWdLJEprFAcrCz2zsPzvUh1pIFVOWydl4
5zJ9VNA1s9MbwQF5uvv98/brdvenU/fhSqX9Ihn8WryzPvkJAjxMKyso69Q7b/cZrfjyVr87fR+y
6ThIrULVe+cueyDuLYPu+ydf5nJWfneEDwm0JIFuCMOXmU27lo2Nu7qHm99qWc6+Q2tXsi6u/C7O
h+89BJoy471Vjf6Ea//Le/+nM/ohTwXGBWRUo3fOUeSX0KiOJOKPIEhF6Nags/L7L/3LUPLT4T4k
Hl4xP9OuxeGqMS6ynWLvQ/g/2m39dJAPSYZJY7vOs9458k9M3vTZF4PK4vdf5JPb488M+9N0za9z
oBPqyTuD3ALU72bin220PzlVH5m5VE1ZMaQLTpX47vPr0vta208Esv4sUn9zC/5ZUv70LSpp5di1
GEoOtblVNYb/FWv3tQ9PIBGU4JvaE6RV+tXUObOqsctPIM6QZJ67GUQBQGubo8NA+w/tz7E99j2y
Xjig1MscMHSTDpLUqxC5Lbsvsu6Y51/TmSXQlNlxHdxO0PwSIzhInos7/pJxeYDTxSaqvgk1HEWT
33g2jQP/bWbLusvJVTVgMJMb9MvZGqbg30F2Qo0HY48UOop67+p12+oVkdkxSIuV70NSbDR4hMz3
tBsAJfHV3huHa1c0iIfNY00i+IfzQ86aA61gkoy5uUqbY+G5lQsoHGCi/qYp6VrGQY6MoFV0moru
RnOJBCye2sq7tcacbZuD9V+e61BgL9+2+4nLeB4EWqIybjIHvpaJYRBzCEXzQosxyWHVwAQUBDJQ
u0Ba+/2d+dl9cwk7P13THmWHWwzuzCDcQ6A9ceOuLcP/zmH//jb/R/ajufnve2T4r//Ez29N6wCP
zM2HH//rqnjrm6F5N/95+bP/92t//aP/Orc/9L3pf/wwV6/tx9/8yx/i/f9x/NWref3LD2ttUN/c
jj96d/djGGvz50HwSS+/+f/74r/9+PNdHlz74+9/vDWjNpd3y4pG//GPl/bf//6Hf9EX+vef3/8f
L16/Kvzdw6sDLHww//t//etf/XgdzN//kPxvlINQQVHdI7uLy5Zv+nF5Rci/AdntSxZCEM0L+eVx
1E1v8r//wejfPAYeD3yDsANBYYAPMTTj5aVA/E1ISin+EasRkCrFH//30/3lOv3zuv2bBlG2KbQZ
/v4HhcjUh7wD5yH/4tfDmAjgZCQ+FK2p33lyKWe67aAruSmZSJ9xZDmiW05Tukm9Ra/hsQlNC5EK
SCAGPCPbeXH129CHetWMXnA7hguK1zmST1G+ZPde3mGX55eBu8l5Hm6Yj+k3sIf5CUim/iqsIgUu
IOc9XZVNWY5rMRv9pMiIYkE6Ne/GCZYcSZ5bTKgA9ExSlfffBHI9hG6zYHNhYr3OtY80uJieR+uA
dYg8gnNMGTBtLQ8VBR0q4UaQnTVpAH5LlGGtUrtQ7XB/z9l66aZmN2klYQbtj+qWmaaPe4xxT+2U
Zmh/IBmaT7wEtBCecHeEhNMch2Zc7NVIu/xN+179rCdB1qlpYFZILyz/SeUAnxlMOrGpbtHcoWSc
DnNaWbpqGZePZLLDC6snv9xU9dIOSaX9scTUrJMrad2AjtcflzvtRrhHOz+aYyUx4usbAUmhNLLy
oLWdMJ5zZFc1VXnjwqrZpmNWbKJ6zp9phdFj2ML3bwhQgGWQJ4c00dJ7T20uq+u2yOx2hnkLIp/k
j1U2ztsZk4LtjMn4wcqqeMzx8vcCQXFb5oEr46kh4zc3KvJlSTN6VIraK0x55g3U27IT7CUAQrJj
uA4w9Xk0TWS3gQ1EHTcg4u4LnYYHzH6z59D3+gEmWrS8wx0Ci3GStUXM5gyOhLqVTZzWKrvPIOAO
s+S2GF7B8Hn3gdFeZbrqdynR/q6tdblRtW5Wo1T6XDEQZPlCzNesGQowKrR/nWvPHDVRbANIiwSv
vwGcjeD2WtW0a98qZuTtIJ17V03EYRVKcnnrVzbFfeYXCsxPX6zgRGdP1dTN3aGbMgm9N7PEVqbQ
j5WFQPsecLOsgyBVm8E3+V5NhCYmsOmpz7BvrTwP1Grq10fdkuYqy8rsybCifheZybtV41uOuQcv
3iZOXB9nbnE3bU4gsaAgrT5c/F/sStm5/NqJOfxGchXehhg6bgSBnYrQYXPOITqBzdbQglNIezYd
u5L2V5PyQeEteeAS5WXsVE74P9IKc4WFA/uKWQMtsdoouze/LeZb0WOtEGdk4AfKZXdlq1C8MNAE
HqK6J2tDQvk6uwhy1VktYCpOVYGk7KojC8rlRAGI/Z6XMHmFrg9077iZi+OibbVijeq+d3MPN4c6
UOqQckcPpOPNeaCTegmKodiqUfa7eQ7hazGV/NCibb5CIV8eG+vsptcSehMcFhFxGxYexlZ9EJ4w
8fbu2iB/ntMOcNhglkfcaDCxdS4DrF7p8Yind/4+Vk1wpxszPwwwtXiDuMV41Y8eTNiJitZE+vNT
4GBKDk3D4KAZxKwgqleb01CX3hk6+KwFFLXL7lmV+tgdlU313QXjyaPV/BbVVuirKY+8bwEyx1cp
FWxVAANeTfWcnnJHxTeMyUnSlyXoZ4M3rUP8I4H5d52DkFlm3deIke7cp0wBMjY2+SrNcWOmrh8n
rKcIaOTj5MIvc6mjNaNVt8Oq1s/ixlfztYumCF6UU4rVw9K8y6jBrtifoLEZVTMiFZtFCIkRAeJ0
2/S2ji3qiq01XXU0bqj3Q84I1NGpv1PYmO15UQbPCCrtupa52vYA352dCthWG09eKxn4kCgSUB3J
rWowqDU5gG9DlJL7jrTkkDuP7CLRdnszinGTz3V3O3sRf1Ezn+96A55cDLvh8Bi5qF0Puijelinv
TqJtogPYuf6q7Am/GVjQrJDpok0f2eG+9fziXczN8kT0OB41ZlHrMfLdVUT89L4YJvU61QVB7FBe
ivF61FbrQOO1RKiqAFMMQ/67ZWmfqCiWS/bCNdBq7F9UYYJtOYFPvkRav4SQCNpWjhcPKWuqFekl
TByGmgdmFZCgeuB69koAKsSMibZUw75DqngOGnBd4XsgbrtuLNdFVVJEkaZGQHWp3nu5VBu/KLLt
yCLvydK+/dbTji+xg3HRLo3SLRlMzFItn+UUtRs6e+kZgO9wjpHpYY04Dx452HYuOhx1MrcetwWK
1mWoXmdRsJeZltCcL4Gy3/hVXVTQhi9ZAZjDDPZ1W89NkhUCYbsxcCrxYc2FprEEI2USo7nC8wpn
CqRkui9Sk65VIAu5RkiYz56J5Ittaf7QlIzsXd7n68qW034yy7jrFgO1zxGekbG/jP4OjCK7RTkR
bCC2dRn5Z4wc+NSHR/RAEKEX2MBvdDTIDRQ5u+8WgL8VUi/mNV6pORT0iwmiPF1Q4u1SdwDBv32p
85avMiyWvlZjaq58Mk6Q3UTMWznT0G3ASfjgPDdilmumDWw7LaSnVXnKI5Zi2TM0eZZYiCsABeKp
oo6zqAuTTjXze4AE/BU9AHvFyoR6sRWdf7CiF9/Tkc03oLwCTts3ObtOW/fVEo89UZ/Q8wzN+vWc
u+HKtr5cEagc+PHUEfraBPDeyzBff1v0YvCgVxDUgHbndViB2gNCkT5AmQqExZb7AiaHbAI1VAXb
Bcy84xj4WAdRXz7VeqGPCMD9QxMsULRoR48fun7B3GkuWHhrptIRzM4zwje4qVQN70SX3wvLLtYG
RsCxoLDFbZsNQ1JwmF0L/N9j1sNmcvZGtxN1Vb4HXR099EM3Htk0yh1SD7Q2/H7sDkVe519kWvFy
XTf+dEfl6IVJA6tSKC2qSD0rN3dvULVVTUJ0ySAE7WVYD8slOi5ySrFdReWb9NzUxwHSEXGYM+zL
DUqVGkvPQ8tZcL24ZZnikBLx7pT5c0OY4ekdgrm7LWaLrUiVBUehzPySeQKrajGm3Rag3mpDMw8V
EoAU3m3Z58FNNrp0RZiBw9eAui+B8pK86uewXou6BC1jtlLCYFNzLBlMCrSwV5c3kSyhNwetELPt
dT2vctTWMEFL4QQCt+sMwkyhvteyC7/bvnCb1p/wOEGaCjYGPjCpazddqJpSjs/cNlkLsNrSrGnj
y0Medt1B2Wg9jW10go0KW0MinG3nkvsweEiLaxqQ7gbqs4AAIJ8fiZLpC4ql4QiyPkS04SCx4d0A
xRBdR8e2pdmuZ4F3PTbe8orls3NYFykoYoxV6yVT6UFcgaYFLD5KEgEYPbTtvUeGatt2gYjzzgXX
cwDhZd6FYpvhKp6d9mB1apX/5Od9+MMhhKtEta7eC878zVJAH2SkujpMg98fMOsR54WWICE12ZKE
mGQ/+MrXN50HtysxR+VOqWq801ICPANJ4BZmzw4ZvyQwC6dSrjKJNzSNSbHVwAIQQYjfua4zYG01
uGqcpEfKMlg2drLYRqmdExliT1Zw6941myI/KeDX+R2BMLjJ24DcN1kVPYxkNleZBZq/MxRqVNwa
4C2WAZxg4ehDY5aFxbzjlsS+4/KGeKS77RGVT0CHVS95gKlCQEe4vk6QVDum0j3VWRH6p3oaqn1T
uBy0EC9bwrMnGxjxhRCXwwR/hIFFWUbNrWvqRcUoWA3wA7xByx7mUXAnijp7KVKA0DEdi+oz1GqG
Co4jjjfx0g0UIrioUmAC4JAaY1j1eA9WMrnKS2aPss75uYZDDI/DqWF1EtTNwq5qWUS7UqXySkPC
Gut0w5qvatHVy6KgLj1CI/i6MjyYErq0dB/kWAegT2jOQMvKte+L8JBFNr9tLHgBsOKD54lSrN+n
XutfRcCasBMDt+2a5m26qeyisVUzw4uvSPBGCg8gUDwEQFJ05ttcqfRtsU2NBdCUERjHlW1/l0VL
XschiTSiPOJqu+nqYn6SkQLmkNdVDzsJ9BGoSmADU6bMvlm/F4BbsLBrYsgmEvhG5vU3hl7syBdL
wpWNMtStPeBTJ850na4oetlt1abCvwbRHYgJJrEVWy0Tr3Bo1pVdDKtLeAWzsfMg88ppcZh4kY3r
oRHBvR4BAOnLaH7MSz98kJVDBoV9wXjSY+FvbGXa+64vKUkU7eGFZ7PoSXQVEmEdoAE2PspkaRCW
YDm9yJdMWJElEryhpwXDUZlES2l2Fhy347SEKGPHeoY7mJ62jd/xH6hz9CMjdtzWiuoDWxANktam
JVocyPN+zwCj2c+apuepLdkTQYI/84GihF3UiD1PU0a7oSkBd6RtGzwOHTBBm6hboOYG994tcjzy
q/ULvlparPJtOOJ6acr2uoMKBNyDeX/f1RAc0W3qPTeezr70C/QKCy3mN01t/b1oO5sUc9vA/GbO
/Oux1dMNDaTEfirToDvbse2OKc/tl8Cv8gcadtUNbSGZ7TtD9nVnxj5mjM9dIrRAqwcNS3uMKo/E
S3lFiJ/Q0kKJzm8S0ND1uhi76MDV2KwXGbqj03X9OlmUQ4Fnx1M6pt51JVoJ7VrvgkSx3F01Xk8O
6Th427px4zWpVHsLKSS28sqBxN6QFkmedgjmDQ2uAj7DKrzt2kdHO4/FEVRbXxeTVujngm5cBXmZ
Yh2mYZ1OkWC3YUYEnqxcjnDDln13v1AGce+QVo+i6NKjFRZTv471G1/jVpkiQg+obX2wXUUKiBCb
aBDbis1HPQC4jWd85iuSa4e0pHDZg4KtYdIh77Pm4jesSTE+tE0gnvuGiO2Ir/DEsQ/eGfAEVO3G
ACvCDBJOS07IVYNpoboChi+CKd6I6n3S5UvdO73Oo65f5TVmMzj5BSBNFhcmNlosyAgikyAGeYuA
rL/P/WCVIu9W6zbiGDyyFLffvlXgKMRlm051XEZ+BCV0cL62Bppax6Hh5VvXhTUups7zo2DoJcGp
BOd2rLMSRJsWpU7Z6nflD+1mBvLkcVIt7vs6Yl96jUJypca5ziBcRS9Dm7IiV9rPasBbGwBgBzRh
SV2w/JyGJNhX2dIlvQfCTgVXZtgrod9Dxzhm+NlN08a1oXoX0ArZVpm1j+jbEFhNkQ1rDAMCkGCm
YR9EaKanjM6HkV20dXD9v2P0LM8sTXP4uEeY2ZjIPCyDDfzYTKR6CksrOQInSqC4Vrm+DSM07bnw
zG0EO/Lv1NF6pVBivdTjMD8DbebWZCRVA1EtZ29kVIFzReb8VXlFunJFzm470tENz7P84DwZDLEJ
A1iNRXR4WJCKgGkLYc5EIZa9bwgdvnMDZW4+hX697tuFr0cxQYq9M/3b7OX1xsJf/L3TExT2LSyZ
QM6FTJZD+BsMOncgBnf+1ABXVefQK2x6DM2VbNUaRbIBrqf1wIOd8SBssoYvjzXIBQIyRBMkL4PZ
DhXQSIaigLch2SOwVTsyUATbJmzv+rBH4QfQ1KoOoUWpinD46pQ/nZhwC9yXMUFTKKUA1D8Vmi2P
3ZTDoFynwUuYL9PTRSEN4OrKfnN5Op8GPPWvrUBPDckoYIGUzUeMuOEQeipJCaJkl3mYLhLYlSmv
ne7rqkFEyezQAcXUzjd53lVXQTf5UEsMFHhB+ZhDF195EcgKUb8sGJf3FyaY1mYtItK+CRoO+3Ex
aieL0W5CBQMcM+rmjPupDmMUQDl0/qugV0BAuWIXICVs8OCUUEay0eSvEf8hE8W0esHb23XpUuRt
NeiDqwe1xWVqrwnmWps8pzOGEHb8NoR5cdMFhJgkQIn53Yco+DqvQBgPucGdABfh6GnJQv04BTPU
ffK+foeNA4TsMBG+zZE57iRXbhf0M4VQFPVuhDbBPqoGc9croIhjnoYzWgSWbrGm1XulA7nlLI02
sp/EfT4wBUexZXw1zPpbLCbw9FULSnWR1h1a/2FOr1UjvL11C/8aFhlwM1yw5TwGlXfvTbP3nJZj
Ct5+59tdbjwfTs4aMy/K1FcR9C2CBXYk2LzLyxNEiMgBq4G9wcA4OpGmtJcedK7cYSYBItPCo0O+
VKMHarlzl46+R7/i2e7ejAawVmiAzv6qBZUwiwcMPeBS5EPZNFhCcq4gkbylYai+himw4Y2e4fOj
mLdpCycPpnbtDnjeHES/BQg2SMfy5znn/rPFDP3cMbHcjenl8esjp7fMQmUO4leh/GZqA4SvMVm5
h62MeG1NlB0N5XgkssyicTW6i1Zpbaavo1yQK6ZFKrizFd7Ftx44MlhAQBFuHUY9ztOk6JZC6R5l
Z6YkxCAziO+EqCk3wmcaQThq+ydOjEkwUveOtiIFjPE4kk820iSt+yEAwzlMf9A6RQWnqMu+VtUQ
3qrMNzFNfe0dqeLFoWQLdJttNtqrOacD6GQjK44TopeLUaxCDXOwZQR9Km+Zh23lggCqgYaTLw6R
ZpX5LliBLAxZ9MAQ780vK32ncZG/tBgqpXfgNwMIK/sM4hmI+/pWSl8+Chiego/dSfM1Gqk6E1nX
01qgJjp3AIwCQCd7DJug6LgqOprfTgYqfxCc7E4uHTViNsw6Qgx4yymDXEbvburQlgcoRrArGU7V
SkF0dU/wWwmTM70jrOiOrMFlD6pUvgzaQ8UzsQzzQsim1klTFcWeedbsSkhXokUoPQyxQu2uQe01
r62v0KYRiF481YvAvrUFvsdlfvBCZ0o5/GQ7KBoaybYuatiecvhswA+98XkcNZ4JgeXgnl2Bc158
R68zXxHsDV4CtBJyX4958O5XQfqDZKXaFs6wdTuWZDNDzrWKuc6XE0qQiGHiNId3qHYhuwhcNwTu
5r5Xm1EM1Z2y0wyHEOolMG7p3tAwYvBN8FHgoeXusqprNsEk2d2M+cKjJ3mDoRuwahHG6OtFcCha
07TdlXWmdyMwgxsQ4NMTVdBvqbw+emYsyO9ZB3hRpSv71QS+O3hzqg58kFUF44dGJPBirm/Koloe
0PeOmG0wtMh8REfo4YHyEA+hhIRGf+4x4NTLDnLmTYHN6lTs4EUlbtAoe9U6Azf2bSp4vc/7Sj9q
R7wN6TzynlmuNlPYTFdyypYtHBGCvW40guCSIZMrzC6BxvfKcI2tij20owr3phwj1CyW85PniDlw
D8OVhhbhDuECDxemAphveg08sdM5RDHhzKbsmffSR22KrUipvwRtB71S3Jxr9FxATqmiPGM2Ej7M
s+fd5eE43rrSp4DrZyVcTgp7P2LWUkD++f+QdyXLjSNJ9ovQhn25YiVAcBFJUVJeYJIyhX3f8fXz
oK6pYkYRhE1ex7qsD2kmBBGI8PBwf4tU8mqGo6Y0lSYVn7gAt191Gn1BA404Bbg+rLgTzFkYeDV5
/Hue5/AZyBvmWeRbBacLSs/xiCYxbrvtFkpBkNWLxZbdQmMdKjQJQw0QbsbpXAah/wEBSxQXQi6U
oQ2qNJ4eB634lEzJeBgHkXuX/JQxoiRtRIODZs6JaVmg7BLGF+yml5kj78dwvmjkYtePSb6LemC7
tCmJJ5vvoNQc4i+1KkZWhZ8gPtd1nf5oKWGEiaBUoTAj0QDcwrCBfR5wbBgCFAM1Lk3iL38cRRcl
mU7zRlqAgQbnb+i+qD9kPi/mdk6h+ymaC1DuqBwe6cw+b6dqxyX9pOcyTFZRwsqOnT/2v9ianS4l
A1CgFHvcpEscjFOKsCpMWiyRivhsQhkCLxR6GOf1KY2CDGRtv9SaSUgNVhQKW6CKUlDTgae3QoYC
vAoJCnjnINJbwH/Jx6JuWLtBlXKb8F2yFbtm1FsuhDaLUAx25EvIJasxfwsEWOmguRfvu44WnX6E
+Wvtl/FzJFf9pvdq3g0LP4jUQPKoF37s2Ff8WYCKeVol9sDkQOJKuQerKo7VKTkP35o8TPYTvsI2
63zv0EyDYACpMrlp0aOVX1HtBXdx+I6HHqumSZcfUe6UwQOBUnKoD+hHbrtE8q5ROAQQ+BfiHod8
JZ5pEbCNKUB7QqWUIH8XJ9xbKIbuzwxXNlAlQvmLUymP4wc14+JuLqH3nId6YANFHyUIQ7cMYyw9
P2Z7eAAJPPxG2F406LwQ4FSNth4EC1HXdtqOTvdB56FF4CdhsgkkQFMmmZcNpJkezKQVsOIAyhVf
RMSBC92irA1d+aJGjTnx7VEeM3MsWfbDp7ncraIxucijnL20nQwmSh3KpSVQVITOECrfZ3mgZtb4
gIK2VqW58BNUxATRZYqmPddBjAGFM2o4IGv3bcmrcJnCnUeAq9PI859gc3hG4bWoG9w04/9qd9+2
t7+VoG4RLbIEvU2ZxlkvMqLCkrx2Dv3Y0edZOLylfI9iXzw2NtC0iTv4Ev1J15nA4zvEii53JZhh
cTOi6VtmR9Rgy2ve5uCLSXVkwEoB+k+gVDK6J5XQpOtD8HuKJu4gJsUx3K8Y8u1PEdwoNvBGAQoT
fwmxQ8qfNpNY0m8dSrhfCAnI70amwcneVwbn+4nx+HUZ0iYMrwtEACcqKBOyMso9v4M9Srgxo3XT
wu6Jbb56CjUwO4zYqtKajoVHK/7FSEdIF7Bt4rmy3GIHCCyqIisosn9BCmRUdhmaQ5bD0Ir0L++U
kPGHnO5FSwgGsJjRLoXlW78ZRemnNESFyrTKe+Hn/337v0Agv4Eb/kaX/D8BocwE6UcglLB//x1/
Mv/Bf/EnDMv+h0YCgesnlI4ZWfobf4I86D/oZwNFwoF3zNE8/uYv/Akr/oeTOUWa/8eJ6EcAFPIX
/oSl/yMAqyLSnCwzMjejVv4v+JMZXfLPBqVQFAf+hZFIDnHnMyBmDDTjFi4aLa58TDfsMYYfyrZ5
psyb2bgTBWbQ4r0xCH1a3q9onCI+44pP7T64qr1JvT1+MrHh/v75JMsbpYCQoiY8mnOlk+d2L7mb
m/SH/8WvUTrphV9PUtV7FIKaCS1kV26o+EkuOjCyMr60cr/LdEXoCyhzt4riNOB1qlMgQDxe9qVN
mXv1JoElu16hya5NgMmgJDXGexFpawD8j1FyuHu1DAJYxgSd7kPCxuhCZtIZWPuZdRGLKm5pYA1J
wRwXC9QlhEBxAC/B0R2j+h0llGTxotCinZpLmyrmQoOZxsIMY4Z7kkPPewGkgrXRV4x+RAEURaDC
6j0P6ASofZap4vQ0gQtsTpXiGVQ4APlQoqDhN5Dm81hatmnagx9bXkVmA06HpaDMr6Yol8IUqRUg
9c76VhH1leYFUPfpvcE35byrdmhSw1QPfk3PydDHKGJJxVlJO04Nhyp/DeAGb+FnDqqQt/UvdBeh
hh/x6HtHHKUKclD6auBn3IaSMxi2NwNrwD2kcEUxB4+4kAWkNTn0EaYqNQq/FAwI7okO2GypJcH+
UR+rkTcoP+y3fBXQWz5WcB0SfBwQecFok9eKxjRKKNfzMf8eAS6ypwM2QcFC7mxJRBOrGQqIvRft
cOEBqdSUEh1BZuIL3F8pz2nSHljgCC6ej5fw77H6nxU8L7sbXGDL51LbAjnh8rtwA9c0aMJb8Pxe
Ux9GdLm39zjiJGpQFI+FeYOwc6e0+oU2Grpua+JLv2Pn//nx86g3Px5KSJ1XDSWiB+uWEGkVgKiA
lFRcvKGEr3LSNmvWiP7zD74TRLgZ+XszlOJlQgDZc85Nub6faaGsNjZ+tcP7UZu845v/Qil/Q1Le
pixL34PAaQLuVwoKpeBqmVVwR20+oh7qnEBJICkLBCgE9hAESWroaT7+/ksfiOAD9GDjyyg2TS4E
xsyi5fXMB+T39fHDF+MjASocxWoC0d+f3LoGs5aldYnfoMaIwt2XX1660kY8iIbL49GWXoWI83WD
RHwaqdGlYBHBKT9qvzeU3n788O8T6c4CYAn4OIO8kmESAIKRrOrx9tCZlDvCQl3Yx7vORjlMhQKz
3eo5eCq0gSuFSpuDti91xVKeSvOcqsAiG+dKk/cOMEFqu1073xbe+9sJ82ZpykjZWzDXRneaCX7d
XkE/1ePWKFQLC/+bdn/z9GHMs24SAPWi68+JafQ8hZr88JoHw/nxzBJMxb93MZmt1i2VNnWLO5UM
GUxw9dRBjTUFUYhzfHNtkgjFm39GIWJF5wtJICsYRbQ8q71mduXWGi6qG++sPEN20IFnoeYZwQ5n
kb3GC1jaACwRNnwZ0IUMB7g7hNDTQ2VutKf6yFb7Qgg1NO1NeKeBmr+WLSykU6RckigB1ux1+eQ2
QwLsI+/BiT4aob0Ler8qt4q4RQ0eMlTQF7aUMPFeipD2LQmygqfHH3NpLRLhxAfyrwK2GT8A0FbK
g65QLLm42FuPHz9P271NSMQTr0/Dqk6Gye2BhlU8lwOm7vGTv7/IvUcT0SPG/i5qpWRdP6/4n2jY
w0GLQUG76aD9GAGTZoZ83QBFhzSrgtKOIwUc43hV2dpB1+eo9ULHki/Bd0X7j1HlKQ5NFGtiM0xr
dBLyCSx0kWkgPywmRgDI9IlH7b1zPTni1uzyFqbn267wZq9OKSXKjY/pEQtWlwdBbbw18ViC4fz3
/vkm6t08G/CaNuOranJHp98rZq4JUL4DwnHTGIzxRf3E2zprvFDCauSfwYisRJHDBBBrnBuyFW7B
36d3yZbZxNsWhOojgyGnd/mTdodn8aXZ9WfWXeN5LRy/329/85b1IPdAx2HgPFCsCHV/9IVTYH3D
TlFnQie/cnNYiKqk31lY5VIuAeLlQn/CNzIZyGTRi0S7iIoBtJNs1B8v64X9+K1XcPM+CAi0l1XJ
6MoojA9s+tV49b4Ki5XscenxRLZSKREvNCOOnh7W1AFAV9Se99ZY09wcNO5sSZKHpPRAnfiZPLqp
Uf6gDfnts7Z73UaH5WqmjrSNTDjsqaAnbTL1SEMwmdU/AcG2JL39iD8g+vTz8SQuRXGSdCV2aBjR
wAu5NfvWR5dO/BGhqUs1WxY9Bjp9Sopz16/RsZfmlAhEsLJF1sRHozvStJ61HWQm/X09pisGC0sv
Q7pxoenKRW2EWZ1MGr2T99bsjFRnX0Sce4/naymW0vPuull1rCJOU9qJoxu4tdG4/anelRbKlNk2
0rONshNfy2O0yYxCa1UoiF4FnVOhmnp8PPzCBH7fpG9GR0GDzpIRUXBuB4wpLn9QIApTfqW6tfR4
4koDB/gA/R5hdJMCjC0qRdLV5ewbFcjVylm0tPDpeeibN8ikTKHA0QH5zBx02Yg0QQWqSgU3RJ1g
vNfpMLrXKNXTGyi/+jbQGraoW+BZQKyvcJDGqFCX+rMjl57Pmpvf0jG1MCZMNrl8w9B6Dzi4XkXT
mkfn0mQSAcQHCAiHLBaj3Jwg5D/m3w6TK/M4p+Z34gdpcywClJkCT8a4jIyyu3RI8y/whtSmhZnz
h1i9isloPF5y33H73lBEYpJyQOEA08LgwML1XPc3khkii+UcwOMOsZ45gSGshHRC9+Xvw5Esq6IL
JUdZi7HCParYjqAnl8KVnRSnMbBsl0wNLV6VHP8Y2/6l0Kgt7NpWxr4/o6gZEouBKhKQOzC06Aju
tMWRYkSbabemHU8wuv/31USFCByAXQVdB2S1qzBqcxnO0qZ7oX6JisrsYgo3p8df6/6iExUiu8hR
SOIHILvdInwWAUXO+21Hr9GN72cQokKEB7Fjhy5AJ9/12UsYfdTdOyebSRcbHpTnIDb1+BWWPgQR
ISCvlEXx/AocQHxRaMkeVN7qbTpAX6reMjAe64FE+LOxiAgANZs2qRmMNXG/wvYwiC7FKloLZ4/I
6kaQAFbV7+9fX0RSws2PRSkeeA+fX3mn619y5xu9gIN/OnrCLlU+mBTBr4aEACp1j9+N0Jn4Z8Wx
v6/okCq5phDxcnBYTDm7SHYe8yRVZ6hcx12h4XaEDF+lIYKYJPvRP8lIfTmbaWxa2EDud+1nzIf7
v+MHSgm//wxU9kAGnPc0xHufC719ZzbjG/iE2T5aCVFLK4ZIK9iebkUWGEZXfmL0C3gmBwDIDFl7
PI8L12uQUn9/AamiBr+aI0NkgyAwuPkWikZmZ3N6vYPsZWI2ID9piEr2eGQMQGXTj8cjcwu7+ZvY
enNAQT+uZ5UYI48ge+zDK2eWp0KvncwaN4Ve2VDhe0+OzFZUmyu1E4+5FT5DOeSqOJ4a7GcdyN70
d5JV2vl5bToIPbC/l5VMhJgmA9lpSvCjlDP8psFrhHIdFKABrRFfaT23EZwP7ebxDCxkdKJMhByW
pnM6n6NmnUDVUBc15VRcuVQHsmAXrkT+72rSnRUqExFHZgCvTAcMAmlrI3UUkzVyKzELM9Nla9JF
HdSD02g3W14vXWD1do2Fbv5xtH6AgP/8h29KhiK/EoH/x4/gzHhDG78kqzMUi7LXztbvhvC9tyTy
kZ6l/4p1jVmq83vVlqjLF3ByVFqHeA9yMMr8+X+zgfpnlRDBh4Gcns/PH65Pz8VwFanz6EES0tsG
o70yY/cvmuLcwbtN3wIqzvpizoH8a/7enya7/xpcaQMEwmd+oazanK7tOfn1eLTvkt296SOCjO/V
o1zxGI3VZEt0LqdJA5RbPfH4PzSWzANE0A/QbVRZPdVr4wrDOk02Hg8+b607Y0tEBAKWWZ6UCmMD
zGlAqlKFY+xKwvDdrrj3bCIvAWsyksV53TVmlUODaDIh4qzTamlUdmrAE1evoa4HcowmbMBLVysj
wr44imr1DnC56amglO6GLSrCg5rr9Mqe/G4z3vtZRJTh4fHaRP/dk7QBaTe3vXZq54BD4BZ2uElh
RcBbkDuLjfrKqJ06fOUueIZmCkHvxtoAsWKzumSxJm7uRr8JbN+UVhYeO6/he7+NCErAKFUQDsOU
Vaa/6dzWaK0JZuGxRaM87unKrtqHR/610iA7bImWDOPpx+tgYcXPje7bFV8kIfipFRIwKaWBuQ5/
ALQGRkisc53y+niI74LavZcj4hCXoh3UCXi5VhNMoNstxuyN2GiffeMFhQhrsHiTNhmn3q5trYU7
oSgRkYkCAFQCt4JxBTQScjWwrgwmtjU6HbKBOFoCMzUm9ReDbkOtF4asFlZpNPrzYBQWrGjtQD2v
vPxChisRUatAjTOHPhCuVQcUYg3R4rXiUGqMPqisXeu+1tvSU3ksdtHu8YhLAxIxzGPzmgZlGQko
xBuU8tQ2uQbQsZd/pDDQrkDrejzO0qktEeGLhs5AN8yfNVd7I93HTq7ZwpPB6olxXtsYS6e1SMSp
oA0nkSkwSKzsc2nPZKYXVVra2fEoqtCyCaUTDIzXXmlh7sT532+yI6kD6IsZZMzdJ/U6XcBJa2At
9jMyi3dA8vlDkQKyrY42d+5tqCW/rMzk0rBEZGIUumiqeY1Uenoavya9wN4P5ojIwC6lRfSHLqTq
69XKEpk3950NKRLRBtIcdeMDFeVSwkmufoT0EdyElTlcejYRUKYJKpIDfJ/dCUqdoPtrPfXcM2um
SEtPJ0IJjYaNVDQCDmjAXpgBGUb6q4Jq68qHWLhSiUTYaCh4jlcdJgYi+SkQizv/VJjxjj8DTIs9
e308zLx2700/+/sqG4a+ysVExMYZE0kXqhpl2YZ9nTIoOSqybyEH0dIId9RiiFaGXMo1/iVYIwlZ
SkcYs7xKUA3bA9p8LXfRIUbipreXalO7kxPalRp+1RuohjisCT6+3jwHSEwfv/Z3W+DeexMBAxDU
aaJaLI3+S9C9HW4+3Gt0jDJ1ssD4LL44B6SaffAknh4PuHC2CUTsUAYhgdUqxmPFc1LvGzSSvZ+h
EhqPH79QWhIFIloEGTScQxmr5dCd81Mzz2X9nBx6PbWnL8Xxz5nVYRFtcyOeVBFXrPJQPOebx6Mv
7ASBiBkVm5dCn/BIstK3DHSdsAxgzrb2avMnufOpBCJClL1SNkOO5SJaLHSSQyPXQEhDHXVCDTV4
f3+nN5MxGXMetGaZ8y0vem/M+U1vgm+Sif7YDXgjzKUbRC4/baB0nOKS6m/ZY/oDSHTU6LT+AA7O
CwguMo61a2gLp77fdJnKAdDVqdDHEbVwB/2CK4yeC0f+gEBC/wIyLbsNntbaAkuTT4ShPJr8YQQ+
z0W/zYgv4cpBsPRYIvyAK49eQ4PHStIHU4KRIH1m1Nrh9o29uDe/RNjxIcYIJaU5uH2GJ3YPIjTk
iNTIhn6UZ0AVHTjCi7CTD7zqP4t6AuOHAmWIfYlM2Gh2uUlZlBOttMKWro4CkaVMChXwJage7mgA
SYVlFUACPDHhkqaK+i/QFQ/g7ZtrtmALLVJgs39fW9QY1vKAjrIrqaERIqeeTLhxA9wo6ke4h0Aa
NVIVXXQ6HVOx89euHPN6uDPlPBGBYIXNU9KID9o6xXcuwdKbMNRiQMzVcKucum1rMVv2jb2Aa3yk
dP6p+qy3wY/iCXeNUA1EUwCC7rVx0l11GAyg/Nc61AuxkSdil0g1LXgeDQ5SdCcCsKNLHHnAsKpi
I66cpgtZzYyUvd3P6IJACwvEIrdhWHSm+wTyByNiZA7SmemJWX3ohVR4pUVeWYmJzLxR7s03EbYK
SKgwbV8j2f7keegI6tSHn6rVuXHY1ko/aU+beiNf2a1L9XeeCFgxXYDI6U0o8gxg1Y4+2K2FSk0Q
d2Ke2NLN41OgvOTw0+Gm5z8K+jwRd0BLmfKCwohcXxgFGOJ5IduFuFqIW8hMSP3goc9TyCtg/iqz
00cj3kBxbQfe/gdl8PZndJovRonFbqlLs1rMXQh6PBGW+LQPqgxcPxe0M6PeD1tmG519J9AZRzQb
K/K1cZtZj+dvofMkkgjqJAAlp5CAgezZ8eL77LVo4W4goRMEymUZZHuhr8GpDPZ8Xxp+Mp1SEBn8
qtlF8XiKJH5FPHRp9xHhKAUkmW+hjwmD5n0bml39VtAc+InDSuBZiDsk0pqF/yL0gDCnEvXRdddI
4rTHEzjv3TsbjMRXQ3qGAkmwwM0BZeGy1KjoLCtXBcpA0bjyjRbCxgzKvw0bMaXUEELGb2/HVA0C
Wu05yoijE1NmOvgmqgIe7eOXWQoXJN4W+kywWcmxGlB3PuTvpdM/+0+SkbzLr9O1+xG/PB5nqbrz
XYy/yWygYF2XqYBZ4y3gSVywArVEl/VJU3DwiOhPIwfuVCjAbovnZBPr9MvaCbS04EkkbkcNYgrd
EuzoI8drEA+YS1/+D+mUbQaH/eTe5QbU4HUI39LXI1IYpgqh5DO/aq+BoYyS3wR9aWSmKHdAJ8gK
9TdJ87XBWKu0L41HRA/I0o+9N2I8DoUeRb1AtMRdg2MvFR84IknhZaoVoLWAEwxd6nEPqqEabQbA
UZU/3KdEHBAntgNDfA5H1F4G+qzr1nAxSxkPicAN+byBoji2UWfmzrCpDqlTOpEOnOG+23bbxoCA
70HeREbg8CARb6EP83i1EzSyv+v0JMJW6Oq+AUqPgeOu8goeBHSxWHXyrFhQGWEzFRsoP85Nrg0F
BkFxylBvLFT/zYfZUWuMW86oS71s0I8aE52WNEkPD9zx8W9buoKS+Fypj0poeWDCS+iamPC7tnEj
hIPFSdlnW+WJ1btdZ6V6tQZQX8pzv+/jN1u/rIpKLhkal5rr5EJQTW9CtPek3WR55yJRFXu2W9o3
VviWmivvOC+eOzGadMgckXXGYCHjHQ3vKd7MXzsEtmLY9X8Yz0icbhlDwQCcEwaRDPXy/qmxU4d7
gQKtHruV0WyKzahXmuAk7xkuiLQlXf60HkhidiG91/flnHMJnKHkl9yCYxeUSYrtEDnBNli5niyc
n9+B/OarZamvpHSFq5IIxbRuZi8kK6W3hQzre7vePDko2ImHqB4OUJmCcndjdlVsdP3FoyYYpQvq
kEmgel/+cCkQ8YX3Iaw1ztGxNFCbUH0rMlkbyDJLPj0eYSF5+xeGFtyfnpMz9MlZKEYyvh5DO3HI
10CNS9uHxNEmJUhQYMtj+xhTbXSv0oF14lNjZ2ZsT0/B1Ts3+zpUi/d8ZfcsnCffP+Tm+4xCh8Iy
Hc330tKB8Avc0tCg/7VWklq6M3wHppvnQ+NqYsa8m+l18Yl7CdDtKnZQ/3hi1Z+PP8nC2iXBsgkV
0wMvI/yOvfwSBzlo793T40fPKdidyELiY2noN9ElVLdc1A36r+TcOR6cMFd2xlJs/s7SbqYGwoUw
KS4p2p0Ow8F772zgxJMjbJ9OvtP3KmMNUEjLwXbXxI/H77OwGUnIrCf6Aw3xSdrtWrDkoGuCdmBu
N6GWH9uVoufSBiFSiEhmkoAqMGW1MXwk22DtfF96LrmzgyRu8xrPDbkcloWtqsQv3LDynZc+BYl6
LWilUIpBpt0qRAEuu8hPoOR5rvIEBQQXwsRWZkDs5OKtdIyXdgUJgR0HtoFHDMYrx0PIhhBAeB0S
cN8YmBLET4Vod9RPOc7gAbUCS11YySTqlWGnLhQqTB+gEc/8sdqV63fM+dPe2SXQmv/tAkPJAmSH
PbyMvx+v0TG/QlgY4kna9B4fCuvxyl0KjPS8Lm42S1IpTCRkCePCf9Yon6Wt9DrYscMWqliidsdD
tWFbHpJ+IyOrLFZSu4XgSKJbJT+aWgh1Ix+25zrOM2Mlm/YDZiePX2rpoxB3h9HrooHukVZIcB8+
04LmQbXto5VWHr8QGEmAq0Rx0D1ORmQtCYymMCmxsHKdX2qFknZEUA4ry7jHqSFRO+ZD2PVgrEEb
xQ6evFStTdlUXCCY/iyk0MTWH+FK1NE1jpD5agVQyubx7N+PKAKJVlW8spcVysMeBCG4Ga8jBVH5
dK3M831n+veugDv17ws2T7tK6WMJZ4dToPkugJMQOs0lO0pbAAIc4SnTi0MNJEquAkgIWLZohnoA
eAogs1d5WxuQCbFX+xv3CzACCWpF/R72wtFcmAUKJTNph7VilLi8S7FtXVS9tdEIzMYJ9uKm38AF
UodWlM4DdyG8/dlsE0HC6/muT+cqB6Ugg4abXiL+YAChfPz0+xtVUIjoUPSw3C2pHIUNlXOpfWjL
KnX0To8fvrRQ5v11E3rENkkgY4mHl/4TXEQhXxXqHLO2UO4HAYFEtY6USFUKNSCjrD6BnYAH7UXm
N/1kK8kfLnT299/fe6hMR3OfiYN6Vi66TfJCZWu+1kszT5z38dhNuZjh4RL0/Ucpf6eAGeghJwAH
Rl0Mq+2kMCsJ0wJxRCCtsxtK8rgcumAufISBtQLLOT9JpgK8ULXtzUEtLkgPUGMSj8OX/za8h1CR
1aprfXy8DhZwPQKJYh38QYr8tmfcwaSv7bXd+w63R/9Ih5WlGzmUzn3C+83KTrS+dn1ayEwEEr8q
1ooiSnNZY8bzCNvckUwkCNsQfaNGo97obfPUWGtWrQsdXoEEprJSqUBDAqGWMa+diaR911xKKzqF
O+FjcD07d4NNbqcmKiiVBYX5PbOKEb5/WgkkTDWPpFqmIhzwoeKZYUWbcENYOa6WHk1EB09g8iJJ
Fdpls7PHfSZQDnu8Ihb2rkxEhqKEoGBdY0F4PQSxIPCsNe0JSqhgBj4e4LtscucUkYkUIS18yHtU
Aj6Izj9PNvtMx2pqeUdYMiAvReEG8NYR0FN+E2H9O9H8UawfGW4Ma1fShQ0uE9GDEsSyi5qcd4Mp
0yBuvi8gkRshDEKKbCcInCtPp8cvu3BGkWDU1BPAFxTwriVk9tQxb+2mjk2YdplQl1+zg15aC0Qy
0dJlIzQpkqK4eYZstloPn49//UJOL5AIU7Ggeo4JQ8alr8GF2zSoDg1G3anJDmf6n51z0vyRbo4i
eK63Ut02KKyLcaGnXqTHXbmDyPmZK+pT5TWa2IHdsfJG8ye+s/ikednfjNZmshA0c9lLzJQnmFzA
eqDaSMrwi67ifRL4UOb10xIiY9WBGUerpEIzHZSVaHv/ripIRMKQ1JMiFAVac5AKO4vOr87JnM5a
s/FcWAYkDLRnC8jhUhXKasMLRb1mwfnxnC3kChIREXIOSo29P1cKi10z/VSgWS5Gl8fPXijPCyTI
cxIjVsh4XLT6yBY8PX3uHM5hDBQQoBO3Mu0LPSKBxG9CnzmipA4Vrs7sTEmN1cJmNqkdmZ6JwpNy
TFZW19JMEYlDlDF0SvMxvm8MgGr6JlWBSvcr192FDpRAYjWVHB4hWEJ4eqUyB6aFMDRw35izTWUD
DLFFvRaGMWq1gaOYHjjNtbLiyyrYYyFmkiBOVoZ/G58HqOJBQlpDnsJfs63shiBhzpVwRQutyYB1
SqAqb9JKgr2UKZBYTvh8BdiwWNKJ3ZmeVVudG13CbWrIOuTMTQaq+J+jK/3hOhGJ4DBCGLLyM+xP
WJcdZCfewT6dP1KnRGU0+kU5jiunwsI6IbGbYV/yLCVj0VPRDw6a1xR6lu1aHWYhwolEZlBDsD1P
IHjtxoUcafTE7qPGf+YEzoJVuNl7aFF6nC5QYG3WQBVPlethZ6xsZ+5+eBWJWOHBbgXKh7hXNHpv
1Kd2l+5+QeEX1AF50+2Clax54VQlIZ4pxNdDKIThHkon2yYatXpAbblVzlIq2itvsjSN87/fHBQ9
D51B9HxnfivvYDc7gE+oLmXlYDcIK4N8t3PunEYkopPNWUaRZgRPZrMGBI0xiG/EO/aN14FosuDD
VG1ZW7L8c2JFzzD4sANFHZEdKyu/YCn+ikTuACAFuufza7aAs9daqYHbrYKtpa0F34VTiQRwSqUE
vTEWZZUG8tdDs5ellU20ULARSOhmNQmxDLdlXL83tep9f6VU6xyQP0AKH/X4sIY4Ue4vahKmOVFT
onAsAm9TGzPcQ51wGw+P1VP68nixLeTcJFJT8DyIREsYQHRqtdSmp2H3ZxBTpJq/L+OyYvkwhLOe
27FfgvjVSr0mDCuLZyGMCcRmF/K8g+Aqnp0nToIqU1f+CsrnP5uSOcDcbL9u4gUY2OPZdAiNPXk/
0KnKcmhyK0YLGP/jQZYSA4HY5IGSNuXIYJSy2DbpAYLMRkh9RvwznLZgLbFnc6dgLxCrl8CWruPX
lWHnx9/Z9gKRJ4weLK2KHsNO506ntvmeNcIni7EEQQV22ng8ytLXIXZ2FYjwtelxK/A70UpTwYDs
qRv0a6XGhRhMwiIpeCH5rIILaDrChViIf5YSb2ZSaw8Kv8ZDWNgXJMBRCSNm8iuMMRQ1HEDe+0CG
TjBgl8G+79ZuTwvzREIcs1BOobCPMFJIGx5i6Ql1lLy1N1h6OJHxt1OceEyBN4BJp1ErPyl0egJh
7ahfOG1J8GJWdnD6mIM3eHhW4cKsc8vtOw2kOwOgBNyaH6+khfhHIhYpRWThaYhhOrN954HznSHF
tLvWB1lKbEnEohdJHc/M1yIWIsRH/zxqySF2RF16Td+7F/ZVqsBvCDR/x2gJLFYqNdb9RF3tKSyt
MiIIhEyRQHQGw8cR3KXgDtftJkDQS/lURCvl/oXk+V+QRQht9kE4vyE4ouUep6wGj8hm5dqx0EgS
vtH4N8GynmDs833zk2M1gFPfNTPlM6Qt4dCptvrkNJp0gWwBmF1r9dcFFQG43f0en9spmPLcQ2bO
9joUQuH3AFkENaFVNlIH1P3ZTRXpItSkrPhIzWFt3DxejAugKIGEL8KaiA5zFiMPn2DBJBVcs2C7
qLGGb/GHxKS06AoyNt5U2cUXGGPiP3hCrWyFBQC+QCIbldBXxhjiEGiB+D9yfM3J5KEorylnfwNr
nLfYGnftDkBAHZj77EQ9TZUKG6FdtBXNfAMJ2VINfj2eiaXqDAl99GEAGbAcIlevZXpmdtvpqTY5
rbBqZ01rYPE7z4HtZmlVDB/LgQCwVbpXXuHTEIda52I3Xj291JJt6XqmYPCwG4W4rFavbJeFqEkC
HtlsqulomFCHC9kvqgHKSobhSAYrpsczt3B2cURyMaImHOQiJk45BKBI1e4aNm2pnP/NZb2ZrriH
UF7E4/6Tuew7yqfYGS/NJ2em8Glyu2O5C5+xRI3Qgve8y1abJNQSR3hj3XFl6hbSbRLuGNV8XUUi
0EI03AR9VpvaNbTC0mX8Gyt4825jPZVBJaCQ3umgPkSwsq417yd9lGAm4UxwVP6ERFj90ju9I64V
B5eSfBICCbMk2hvn9de8ptcSiHKoKH+KOny+7Magt7G5ymyb86I7SRkJeezgYzLByRQ3oRMFjr4q
WbCfMbNdiZi2cm9dWNckcrGVx46Z4MbrijAw2aRg+Kp0zEsq06XlSoBautCRYEW5hMZQxGAF+u8Q
I6GMToMqoq89M2sd/qUATGITyzYdgxYGhC6M3k4QtY8u/Rd/HZ5KKMOipl3OpB/mODrwi9bhqzbq
2W5NHHxpAokbR8xHVerNkI9W2SfRG+zDlGil+LMQE0hQIlwro2TiW9pNmECdaBBACuh4w/4pW+O9
LiQBJCBRiuA8BMdKtPrKw8Br9HCBDqwaUJlWeXsxenoc2xayGRKcSMHIJGxlxLZOFNV0vLQSr1HJ
OQTzCz6lj8dYCDLfkjg3kSCbEnrIZkA6/T+cnUmT27iyhf/L2yOCJDgu3oaDZqnmKpc3jHINHECC
EwiC+PXvyPEWvrxWKcKr7na0JRHEkMg8eT4/AGFOh117revhws9fihHtGk5ORtpR3Mha8tP1Z6Bo
QPheZbwXD0NF6nVbB9csri8EtktlYpOanvIDeLdKDdpw6q+kfJtwUgdbQIXROffh5E7y/ZBdEPE7
S1HiNMCoWRdSH9L+foJXEBov2vGNoKwGH4XgUKfbdIj733DCnXUoDL7K7exKgHhhbv/e0f94X6nw
6mCcJQwWcR+JHHvyQsBaW+DyWJp0tXVl6l06IZayxcKgRacAVz2QfbqzvvgjKp87L5pX1anfmHfN
I2fhQ/l0ZUQvvb3FZlAEMPziEv7GYwSUD1zfpqSFqDQ7W6HAcCh/Q9oRFpl9NIVX5v2liGspbwSC
0DdTk8Kfs9Q78E9vMgddltiTQpgAJ46s98gZQm5n9c96Fu8ucf5JzOwsVY6+xwDoopM+eJTKk4M3
ulLplF6Lqc+Bz3+fffayIj/lcOzN8o7ukR8gKfC9gSGToc88AZr47G6AeSu9ZHBAN8cfuJMRVowK
7JFGLw4utY0npH2nuwm+ytu8KTpUBzxQsYCQFG9AEqY+MD4ZNJmuR8SrXcwzgyNz5fGwkW6Z8NEf
0n9M6fx+dX/MdVJ4HTjB8Fc0cCM2Y3JvbniMvOBzt82hAyJXMt2XltQiuzJzn6CwCy2joHmYuY+z
KGFSf0v0tWP2wka4lG+WkhBPOXDErMc33Wyb0o2kczMi7KrQQPX9ErrwEEvJJis7j2Vo8ATqYS/V
Z8NvzOLYpp/ff/qlUGQp0HRSFxBCVRqH2Wyh/h3uGOhbldMlgPpFqQBdqBjvUqI+63l6+P47Lz3R
+c//ePt+D+9900Ns0lC6Sv0g8tGCq3IRVsK8shQvHONL1aZuRasYGOMHmA/dV6ts626G22s3n0u/
f7GnlTMHgOQsNR7Fe5mBYMs3LFhL8v798FyS+xjnDeCP8ZldGjTVcF4dd+6ufPXXqCscza0Zs53c
Vzf1EbdlAkOd+sPeX7uS/L4b/2V3WRpEypZBnsINWD/f5IebGKTDsyVd+Ct+HjZMhMYaBvhG+AL8
Zeh/INmzm8KHMYYdwrqIsvVXFr3DI/WIBPA16eDvROvfftE5vvxjGHKfWAPxMnpodEvQuVe7e7sA
arfvAnbfAMiddArbIOtohPQwwnUYr9dBDITeQTcATQbOT2KUNK7yGRaXwoerQolkhHSZF5dN92TS
c7pPgJpi9s6uAKovDIwG3S7uAOV7aT2kXN45nhTwySzgDcbyPYhaP4K63BQusMjZvFZjdiaDfdUg
o5/xnl3YDZLFTjEVYVb3aGoF9JW4sxNSmZWRboMjhTsG6YCibrX7BUy0F3Xc8q7sFaZ9YdScpfh2
8O3MF8LCdgHT/UijmXMbOCV6w0AQDX5xp3d5mNkCfnxM4l6g88zvI1oCAAlKTw9nZzXee3qub9sz
IqZDPswGFqd05E4KS+n1XPAUHTTe6NbJmMNhNmn8HPksHihwu0FQFCGlDH2WpjXgKVMeyDZBlxqM
fQZrftCdqFf1kCGB6OF6BV4oDG8JV7djV1oqZhYYN6FHlGXB08Yup/u0mskmwEe9wlnUDG0jD35I
po01GJnWGnwogAzBQOk/nSrrANawjHdkoyGBaTEBQESBgifm+Hq+InpqjaSvwMjNGciygAygXavE
hq1mFnjrIh/GF8h0bCspZZNvBH4LiVrKx0/TKgl41TorQIpDeeaFmo14mDqW3yvSUOBNhyxqa50f
nVKZ8Wibb7l2RxSNSw0EeT6nOJ5hjErDMlfqHkeG+cvmJTCttV9idTU50w9e4Dfevm2y8X6GQ/4Y
OlM6nmxSIYmKhvTmVkJRCf1bYONsoVwhr8Zhmh2NpZklZO6myKVqjEsXugbZFcaqcVOY/1NaW2gV
Qqi+ssFqiWRNCCL1zN8FA5C3rg8QXht0Kiw4zGzpOKeJasDDmQrbTQYAEu9cNlmwkKl5W68y4JZB
0iOgVoZeQDIk0XqjehslQbjK+yBMCVDj+cBxweQN2E12MMz7DriHVePPRh6NVo0vxD2LffgGN/cU
Z9vaRPyRdOgSCdUIorHRTeVrOjL7VvhjCwJzrSOSes7niNTeHefaiuxzzqSsa/tEW0lf6FhRI6pF
Pt54BUYiKzojngU1ts2EZi/uVsPKrsx2VaZ9BeKPTO/rsVdRMAF6ih9TRkWF1Rsob1655ihhxeE1
HeCXWbFqCSRug0YGZUxBxeZgGSIFXqZdbOSd3lLhwUnX6CAHrWbrZGghb0C+mu6sYhhvOyCnI2kW
QwTTFQQiDnNvgmnsIBftjOpe+QN/rlLH3s6wBsccaUiiaQb8rg/LxT5T47sHGNnNTBgsLEwTXYB1
7QUvmeEwsEi7bt9jVt+a3G9OVQGOVsM858iLgUQs89iqYaA5hlnLIFXFZhiBqOtGnj2kJwVC+d6e
ZB9WnS32HV5IBJGaXHejA6EPJTCz7TB7gRi0G3Qhic6OrHRGXSEtfk6+8VLUjX6uSmawSACMjS3T
7guYaKHv81iiaWLtjxRsLT2NYT8NrAo9y7I2KfXJqqCTuBVM8TYKcj2IVdCjDclEYrpvskc2Ug+7
NBrEQUYs8znuNOwtG/ctk5WMOu8McJ8fRkds+sGANSWL0g4SYJZGVJnzioNDBjo1SK6eV+oHs0zH
eBiDOTEMsJBrk68BRN90o4hKR/XR3PKfGrM6wcYMe2KRbezeyeHlK75Q86eRIZAtG+pj7tJmNRpm
FvHOOHNgHfnpV5PCBdHCUu3LIMT7iOqiGduw4QL7iyBrd6r7sGfqiztND7iQbpN+dm48r7ozXB+M
ZGuOy9yNJ9nFwKTuaj4Aqz5HdBA3hfYBTHM1rCrBQ9vZPRRXro5sVt5UeXPIhDoUuXz2TIAgPHv6
UYygjwB0uWETEttFZqM1YurgedC3P3oy/0a/Aq2m2rBo+7CprBMEnsOzlN7ZrSMTmyFN6QvzydFq
ZzPsqJuMMBrWMxKHJdQ1YyNXeeMlrFbhpFTkYw9leXnEI+/7igKPQ6ewqLJTahivjTJw6QIkGJzo
R0ZgMlRCUslcc990fE+yYSc7rGKfP5+P48rNVkAWqySfDL6ujRRpygL499FLkx4rMQIpb9UhR9b0
ct1TgXnu2+5tqSad4ITbY1zouir7VUHaxKqCHZHVBoyXBGKoxB+L27IHyR4zphh4MrvOzsng76iz
U8+n01zA+zIzYkMVNMnycVP26HeFg2XYF+YUg2V5bOmkYK2cu2EjANKV3mCE6VAyOK6k3alVKfqa
kTuIcNvbVj6EVoF5Y4HGFYKxucZejM5vN4LebFMPbNe1PVLxwzZt/RAeueuh63+z3Fa+DE5zADRu
6aWr2scuMEF4vsERenAZY2s61regid92cPfXYUNZG87KeUY7jBN14/Br1h0/MQmSqBzdFgYOBbz/
A2mTR+THsEjHZgPA6sEYgUXFIZJD6YGmpaKq+nAczXnvMAGtlkUQzvrzAx+aHrhREUBs69jxuYz8
I1C4FLRgL4a0Kcs1mM5bUuSJ9OdurSa7jg3T2nPCNjCFnGOwnisME4VoEIn882Wyi/OA7L3ZQzyn
B7r2OvfOFNa9F6RxW3OYJjh613lNvhrPXTGpHH943fxqGIinCtmPEZ+KYw3zzEZWCdB8xRM1am8H
Ew6YLPeDDu12YjDCk3dFxh404Wzl4Z14ITVtsE7R14is2LAyGJasB9p6NLUzapbw4z+mTgWUSz+I
N6tyg1XOYSBZtEllZfCHtlIrIibDaVfWw5PrNeqp03pdpWqVEaN6JTYZ1w4SYRHI8WYEe384dpwJ
7lIiCKBN390yE/XqzHLeAUP+7Km79qQE9p2/pLZ3LEi26WeNh5Dw4nCCMgcQF4g/TLukbodVl6Zk
V3C+RThqrplvqlMqzId8yk+UuxCnNWW3be00xfW/tCOf9FgxHohzCHqtXiTVYJm7kozeh2Ohc220
6LDBYbaV3A9dfLdZ17dalTKs2xp1wLpfuQDihqnIsVfPiZ27z01Kb3xX1VEAGRfz2+fZdSPV2u+0
dt6zCbrsNp95NJrpFPUT8rGZn5ah6+V3Za4fbV6tZqtMQOAYto4Y0HyUBbIK0QUc+gV2YMxBBgzt
OncG2HJQY0qUNaikd6csdqhZJ81U05jPoCuXpodGnheoXd+l1kdDTqdejjFn9aoKOlRx2PhuALFc
zemJpO1eg1Bt4mGDwUyGUt2nJrI/iAAfHBIUUT7jUNCIS4wee73zNTe0O2auHad5OgPaTgXy45Dg
qWILx0KyNdKg2iKetbcUkmNezt1qGGsjzpqgOyIMyWJh9h+Ogip6tOKydFZNmVkJMZz7uSVJMwDi
6/W8fWj8wbmlZRO3LjuSOti7Sm9zG9Gqj0ZcHy64fHgaixEiWz5FEvf00AbVfs/EADbmBP1GJttz
LuiWavJo63ydGlM0j22iezdJZ5n487AKyq4ILXc6wovbBgUSPRsDuJC982gTUW7z3n20K+uA8aqw
GY1rxoM4V2Vce3VS0GClOxhoz1MiGuwgCN0RbajQpNMAYSt0GIGXgUAEuqcRuJHJyrUGCDrCG70H
kAqbiSGHUE6/+pZ7mwLkytAbUrrzBhMN+Dma0Gq4YJ0Q7d2A7x31xbCnNbvryXQIOBXgS3onmBxH
WaMwn00EtMhpIWiHcxKCgjQMhPlTkmHtFVYIROhOg7opxw7UeWR45nJ6n1WDTrKy+6GbSqzzmdya
ynsaDahEs6kBaV3GwFbE9UgjnmURdJGxMwDKEZBICzOhEtC8LP/QwB9GrlkgzT3oU5u3v1yCz8L9
4aY0XBSzzXJlU3/nMwH0NQX0OrXQptJCoMBa+9MbMCbKnsmOzOVa1d7HYHfPNet2feW8Sq86+QVY
EhltQ9+UiWQDAtYhD+2xuymRS5o1nHgkborVAK3yGOQR9YeNN9GEFeaLjT6nqieQD9BMr4jfz+sZ
6s5Vo1gWFSy/6WdexI030K2fu7+oshT0ByCYuhauwE1wb/eNhZjItmOV57fM0CfPd46max4nAUvb
jLt4OC6S1ARKKXDMXQuQKyV9G7aVfWuxDKS4MjYFTtXG+tk605EodqxpezdJDmqjEfH5V4/JUgt6
l8vPmkL9BwEPpT9F8Q4l7x0335z0k6RSh60THAODbK0ODVb8c5T+DSfpc9PXH2XVAnPJQDcqi5vM
NStIi2f0P+UN9h4DafrBupddN8euNM9noJU5sZ25v4CF6E9TR1AAd5jlo9FZlvf2+Xzv6p+MnEGz
XdJxM9GGsc4J7q+VcQda7Y6glM7F+S+4ZhhkxsmrPpBRfS5a4+jPKla0+LD0cFfUuGND/CQU0pn9
/NFyCNUakdSFe+swD3A1xdYMl480ADsJiO3dRI0duj8h4KzdDZdGrNIq9kS3wk+NlMiSubBB6cad
xWA3dkc3aujWNvdgjToHa1zwtlWD0A4UrXZPK+as1QyCtYdd07CmnZZlyEoNnPoAmnffrxv+7E1A
7mb3k874sfSxUA2kSPDmbwqjOeaMJZmRrig6XgEDgRGYj3pnA49AUzVh2vE1bxEIkSdEshthOixu
6T0MFKHfNFnCxvnDTBViLTeRTvFzRjA/Zd7JUmjIpXrtVB8e/sEJYNsVfcXhhgtZVv+k6fhRj85r
r8dnQDeeoXGNKLEeOeTzcdmPOzdF6qHp7uBJNWVtZKf5TVbOt41IQ+KORmQKhFx5jiXBsX90zy7O
54Z+9Xb5ZOX+g1HnYSl4XLbPEjXQWn7Z/Y9hfBpaC+Kxlym4dcoiIc6PWX4wR4QKmPfceux7oBd8
NMkyyAHmuxHWZcUTcPBhh72kbedozoPVrKFoF+Nnrul7VvjHib/BLm43l3Tnyw/0Pp/Mto+dOT96
VvXWBGRG8cE7sJmfFJTX6BT3f4G326yyCURevK9phr+XfWKZVceemYUd7v9Dvy9cb2PaFiBY9q+M
fml3U0nx2LCngls/egAcCgeJDdzvJdB6wsdtfAhiB3/fMO5pcEfwb85405sswia9dQXMoZpijRsB
RnDnUScBHg3s5BElkSYMGuPOV/ABHV2+VXqOMykotiMIlWA4IvMsafSpme8H6zihC6hH2y4GP8sh
IBI7oMGiDnaXwxdJHxvrLm15DOuEOIMbUdnsh8neNhK/DW4D2fDoFXZU0XZbd952GLywnF6rXL+Z
TR6mPaI05/b8cDLAwVgns/GAIlIsK3/T91+e7OG/KrDkCyuZlLzxcfPLz5YVuFzZlT442jmyCXk1
EHErGTyhKTn2S0SwKbLM9FdOpneGo1nxFP/Lh4QmtnDreEZnajGgNQsWSj3aog0yhV3AX1BH37Pq
aOPeqEyBlQFJRa1it7J3PsqDXlfFoyzuOK13ZNCIxCqsRoBoTLbTPY87o1zlzmsTBFHbKxI5+sWw
v5yaHwZ/2g/98DDOQ9jnCnacimxSS2wtz3uTyPlga1mpyTtJB9O60iHBza1VQJIJWLXZr2aFXzqB
Luz9KIr3xk4TgzqPDTriO9EmM9hSaQWpcp++1LJ4zEq4PilySIn5wxS4aPbPqn5rvOJowYc+n91Y
0Ke0xURKM8yeHEF30TyAz76nKCQNlThknfU8F/NPAFeDtluh8TkR9o50zY8ytcYVxSU9EykyiA7m
nEPTqB7NdZ1B6JTeSWEjvIDPRYik2DMSi4D62k40Z+IDL/jUlJUXceKQyDLdhEuBaZC78qBB9d4h
3ZuHQsmwn/t4NGa4h4w7kX9aI96Yk+XPHBMmhVMssjcCDthUbl0snnLUce4PkUacUAHy7SJfI2sM
tTeGXYXKfloBK2CepvpM8ikSe6qQ/IR5z9yHA9dhJU/nSeSTLraAErJ0EyuFnwWBvO/euhZw3Ih5
ZT4nTu2jZ9SnyFnwleun0dRMd4S0EKkecnoqeZPMKfJnY42gZQwbBzE5NdaMeRuevQFju/YUSxrn
1qtb5BWMyDA/FS2PblCsO95uAuk/CZBup0IlpK9jG95PDoxbM+tIUrz/XkS2fC/d4FZUUO87b7jD
IkvAjw7pEdfmHNVkxO3FBHluB9Id6SKndpEKq9FA7GGTw0Y3FKCZZ0a3xiI5NtYuZx/nNA7UghPy
DhvPNyHi27beEPtWFZn17ZDfpFjZg7+F+hemjlB/gjLODJxMEyZIUb4rPj/5GXy3veDL6NsHZaBb
Qo4hklM75fdvDACqAKOKmiP8R3DZFb3xhItRHaMwCKoWrfdelva4RxRjTCv6QyNBr5qbDq99nOAU
haUskXDHf048R27f2hRN/yxqgZeffxBeYGEDeVp2z2S8GTnc5fvUgUVoeQKq9ahAmI4gzF0VQYWG
mw/Twe3U7J5bw0xERdwwy0giyLzLbNWFgiJsZ02/JykbNrL9KMp5BypLwig/QYgaFWlxV9sMPBEU
6FJOH2DY9JpXw8E3AiRbmBO7IFkPPuBJjiuPFnMPLZ+yLe9hSSAn29/YpvHq2LpLWMNf/DojqLve
u7m/tR2WdKOB2BeGamojz5DHBjedsBnyqDTuTG98M0bjPW2a1w6xe+g7/FFNk31vGQEUnrey20nk
cuEIvvbYVpEqSc929KgDdBurVZHnPoLtuPWhCycpX2cCXi0ZN8J5cleY008m/LcV0ndwNQ89Zhor
FgzWj6x2AiQURptYK6a142ylhQtpFABACJeFovC/6nZ0xQFRsbzpBm+6nQuJhLSXO9WLz7r8rbAJ
EikFFzS0Blw2Ukbala+F9RooWOVnhLx4NKdP3JgNEfpekTbQNhrYaAZuXdN8/L2s7iwtRfCkGhnV
CTXc0Ih+6RcVonYBUcLdFGLLvCJKONesmmrOGr79+N//IZaJkrpvOv9lJdIA5xVYjjqo/rGTR6O/
K/xrgo5zQ8J/f7a99BPp7NyYK2qZe6RJYH5sUKs/zlaOukjhNPmtOTVIEI6Q0ExIUwIjgT3M7j59
DdvPqDPB5o2+r1v+/RntpfFIh30KxVwTSe7iUOd3FvaZwbomGfi7jsRe+oj0grra9TwHecQpRQbb
67YTXI1/GCI1EZqg0oDSm+nc49IDRxFRlR//9lCLWu84ZGUF7Tu0n0h4AVXQ0VCXOojqxuBX5sal
R1uUe7lxVllUBDYHhkxXHcUBJUefHobeyApgl6Q6FV7lRqmDnUTK4ppM+u9lbDtYSOpV71cW0+18
GHXtjqFi5ZxgirYPaV6Qm5H210Sp57H62wQ9T9w/CrmG0Mxw3IEeMifbcaEfoR97/v71XBq7hcKD
cz7N3ugZe5G17oPXs+EGV6fSjLPcZXdyCLInCF2wCwfzjJ5iIa51N14gy9lLTw6DaHBZ+Ez3Amst
FG3z0LoQhjUD/Qh6uR3Phm2Yqc3Ad00PmuNYgzLEso+irlZ1xnG7C2poCidU8vTz1BnvNDfqTRkM
V7wnLrzdpaPGiJJlaXDCj+7ojhvXrdW6LCZEWMVsJ61vqCtKiwur3j9//x8vN53Q5+mxoDkyTWU4
DdYepZMPYowv37/h373Lf5k9S8KbNZtdo8/gJL0KVnSD/HkoDucGSFj6rUn46EPpbkfuDrEuaEMB
MhkhgdS+XbkQIoOShkYUwMtiJHc36L0Jc+iMeDjBuqKIbGz1bxS8X7GuIrQH3CB1darWSEUe0hAu
sfnaP/forMfNuEcdYQUKw5VC/QXvVttf7Cuuj9DGbfBU6MGNcENaW2vjTsVFUgo0h09xEXmJu0UV
BogyOxZol/x8fYLr4wrR6d6tw2uG/RfaUuBX+J/vr9AjU/r8Q6bIXos4QGvjeYhcWPAi0bZCsWiV
P33/Kn8L4f72Khc7Tj8FqGOcvys9kge+/VXGt/O7jMyIJ9cO2r8rsnDW/ufjBAJJ+96avUMaiPXY
sZNm7WelqrUO9EY7/Mqhe+lrFvtON/V8gMW5h5YxO7FwtQ8DjQiRGkPCMvFA++oaIPPSoC3tPYie
meFOWh86U0X2ZEf2/FQzbCiBh7Lzq4EE9JiuTZwNVQ03NHVlZ/27gspeOn6MDUqSuEBOkLa5MY6F
iCDnG0h47+fwnMFFt+bmvwUOS7sPasyOXVXQiHpIOWnjjc7g9On37yfdhf1paefRzpRaFfJP6IEa
TrIDBM+2kA3zry3kS+N0/t4/9j/Pq33EVyO45X1Dtpr1DpofCqV+dZ1vIy+UzT+R4LIS5UI7YHhF
+QqRVZa40Bsh/4bEqW1a3aoTuRm2PqrBCCbh411pJ1ZS+7GwevUKK4JphYjOuakhFIlThqaO1m6M
2BVjt9XOlO0qPzf2tOFqhZSuPmYd919tq3PR8QFjrJeCullc6MA7VKSwvwC3RgpIz45x73Vl8/X9
UF84cpaOCSPaTmrkF9TBhZ80Xc1m7KYhV1dG+sJALy0TXHtUWXn+9EBEtQGH9QSXUn7v2xESFN8/
wKWvWGzKvtc7bd9Z6pCZO8aTBiQyAivtPYrIrr4S7V0IhtzFfquk52tYCqiDZD8hxGW4XH7/4y9M
dNf6z4nYD3AhxwVEHfLhUQzgtb3r7PP7j770mxebqlErhamF36waNESyBzE/fv/BF7bRpWsNbpy9
tq0cSsfeg3ppB8PmmMEBtUmfCLOubC8XBOG2txjyondcOCXjW5xaoCap/GJeI2Ul1pPyhqPb5uyU
znl2QGP0jNoVZA1omuRRiZPx34KkpbcNRZwohXLVYfYG6ADmPRvqTVvLKx9/YeF5i/dDXKjgDJXN
B9IdoROw1MoP1iimff+SLkiE7aWnDe2bXFvawLqekWkeSxT2qAtgquHsUQo/SEpPadFBGZeC+mgj
5/T9916YHEszG0gfbK4chZUyeWfhX/ATLRJrNGrfOLpdUda8fP89lxbOeTf4YwcfZGo3ikoFI0QY
OzASzv4xgxTy3z79/HR/fDqvZ5UFKdZOSu/S4SYbd335/m8fvQhC8jrNtITq62BbaLdH9VBOY+jP
V3bzC8Oy9AQRrK9b5dTN0Rjm9BfH+XL0apHdOFNt/9sbXpqD5Ejjz9rmzVGkOZqghWmvbTHV64wE
r0aJvHTr9deyE5dm8dIgxB3HpuonSFKh0mAn40lDSgmVxp16ouE1pMqlMTsv0D9edoukVwulV3nU
XZY1KHimRdyZcMQoVVtcawi4+CTnb//jW1LLNqsyE+XRqWRIh7uqePbUnqDiz4Yfma/jjrKINlea
KC5s/ksDka4mlW33NfLRhc+epMjlIfXsfPtPc9hZ7M0Vh66w4j3eSnqqxltBkaq85rxwXgd/uW4s
jUNm3xRyrvDLyybs+xiV9AGJGzsUbjiSXTqiSePK2XshDfFbjP3HG2GFYOjpPI8RWHlpWGK7Qhp2
QN4f4ebVXvJLs2ux3tvOyNvaqvAt+RRZdF17KkZ17/sXceERllYhk+cIghZXyPmeHYhcy9CZY6TW
MmjIoRjl/zZQS7MQB3LrItP4FllFHFK+DzVE8JkfU/QeRfLz+0e5cBwuzUJGM9fS7ar6OPawtdW7
HpUBSH4G61qT6KUvWCxzz5zzvmZ1jQ0R+VZ1tPopVPYukFfCogtLbmkZYgsIkOGEhwcQzzkkJZO6
spYvBLhLkxBeTgO1JnywjRMOOeEE5tns1uhQu79y3F0amsV6hilLO3KCb2jK3NzWVZGMrIDxATTZ
uAU1V6bRpZBuyTLj7pQ6UNnXx/kO7b81qJ+fdbuyphAypqKKoMnpmyuH1IVVZy+CK11JGGxOpDxm
qB6S4G6iH8348P1MvbToFisazMmp1HnHjiWE+FBP4tKXhcwKqYo7KBSvtaldeISlD4iTo51h8jQI
c9Zz1h28YivtK8Hhhfe9NPrITW73bjHio1WOA9XsYThA0OBSnRxuPX8/SpdSIEs/D7ibAu5TFvBc
E/0M8RCUhvcm4WhUyfIiEk1dRxotkJshaMpkxCmfjKnQayZ8sjEzOV151gvLcmnlocuOQCbfVkcx
daGuv7z5Svx+aTovuWVDPld+V9XVsR0hPgtRnkapOfDC8T39MTSh0pG82lb190NxadvhDBIKPN5V
R22JaPTeiLsX/pXt5dI8Wyz+EX7fOncDdvQ17PJRMO7Kt3y6tugvbF5L246xsnvScnw6Yql1o95G
epuSr8F/08qNc+Tav59tl2b0Yr3PGUBnplNUx543oUMeB7vCdQp6a33t+Lg0jxar3qgKBhlZWR2r
4J3pk5U+/tMvX9pw0HIkpKmgbC+nDDFtgFIfev+DMFe1CLW6xr268B6WHhzBODjczzBAAZQAj7AS
giLeQ40bea/+yju49BXLS1OnCRC6kN1A1jg0e3ADbgO+b9/EFY+PC1fLpf8GZCo88wo8wvhlJ3pT
Prur/O77l3DBDMVeOm/Itily+OHhsx0gXYa3Ft6kAw3pTxplr/4mShOYmH//XRcm0m+Dmz/CTogS
JEwPMZEEehpCMJ1fqvmaAfylIVqs5RxuWEEPJ4KjfpeP5q/2K/0RXKt+XDj2liYbcMH6/+E3MPzk
5B6cr/YYxNduYZeGZbGCU+gwOkfl1bEz7fcW+zUMf1b/NuKLpes0ZsPzkqN5xLFCUd5NxsP3H3xh
SJaWGhDETDhJ8cHYdLS/HU8uWMW9sdVv10AYl07RpZFGbaKMjZIlhuOL6QitTcUei5feW3YCh6N+
l3+Om+8f5rfVwl9uXksfDdYR06fnYcre1Dt/Z1/213BH7gsnEubafxf/x96ZLcetY136VSrOPf2T
IAai46+6yCRz0CylZMm6Qci2zHkEQRJ8m36WfrFelF1dUnpQV911REdUnDo+spJJEgSBvdf61rn3
6c9H+t1lWybxV0+AU4/TmFocKEdf7GN369y4lxC8gwD7zrbot6eyvOteHUFJXcM8WBfnuOH1hQ+M
GQvLem2aVffN3lIVZixU9/F/erhlTL86HF5jxBbLUi1xcrUirIx3vJXtJ60rGTHbepuqRCOB93Dw
FrToo6HqzGkKV+UJJO41ktTm90IZfvMYvVyRV18FOMHes7GXn7dar5KAruCf+PNd+830/jJCX30y
5bru/Wb5ZDhA4MV4iO8Ymq7Q7L/3iv1djeRlpfXqENodOdUcc0D1xSnWUA8Wwaq4J1/EtXrAhvbP
5/Gb9c7LwV8dxKMOG9Qy1bsJbGvxUCNHTcXuCS8c/Z8d4pgwIdtauG6CQwh5masznUML2r2XVP+b
73+MligT7S+lHHz/GBAW+ViKCMFE73zz36yjjsEStStKKGWG/HxOz1Q+hEPdrSvEnI3vxTb87h4f
5391ElCTzC/wikpCiMtBPC/guJ4i0W2AKhmTFVTcf77Rv3kUjnEStBonqyqsz50eys77/t0ovuWV
9IuJ8jjoa2pT5gSQUJzjwky3w1WJlJ94xS/7R305POrPf/76v3mXu/7bSaV0wR9EwxEz/7Ui23RL
unB6Kg9//vDfPMwuefvhU6qkShVOYSo2qOJCSB+b7ahW6ZfmvfXC7y7/0QudwLNN+xLf3y574+rC
af/DEuGxLq9YbLJNjk+GmLqeI0ixB7jbP/veNm1Wkq7g2P/zVfr1o+Yfi/TgSMmdOTfTmZc/ulgt
t/0uHj/+Z5+93JlX01BZqZrCnIvukjlzsAPPHegnH14++7++TP8jfgbH8EWjqP/x3/jzF/jXuzRO
+qM//uO2LvG//15+5//8nbe/8Y/z9EtX6/pbf/y33vwSPvjHgcOn/unNH6KqT3u4Kp47e/OsTdG/
HABfcfmb/7c//Nvzy6fc2ub57399qU2FssDNcwzgxV8/frSoMclSrPiv15//44cXTyV+79Z0efkM
NXL/v/7nz7/3/KT7v//F+QceSN8NPM6Z68tlChqfl58w8oFCiilEAC0isOdL+6SqEb/w978o+SAQ
nsRhrwh8GcAY9tffdG2WH/nsg0ckNmU+LLU8QDrIP7/emzv0rzv2twqe3xoKWY1Dvmh3/jWrCNfn
HiOCcikp48w7xuVlDjT7nfL0JiF4QtcjmAUowfUc4XMr6svZA7x+Qp+i01Pfg8+K/3aptJuLVV1T
m0awKZbQuxvVAAaAAO3+vAs8BJ36rZz8yxzhePDq+bBlqyCPwRikmsqPo27GOlKub4dzOUs6rBQu
Bay5Lvpr18IbAFBYTVOLqmMzuCMwZ2mgSP0s27nXm8JnchHMOWo35bbpb4Y6JfoEOBzQ66QFtOuQ
09lB9bLraaZCWPbQisxMr+nKm2WDiCU/y53xqaw56+FkqCtf5uuucUR1lfYQzO+09noX+rsyQ9lW
ge1oD24yds6uRb7ufAnByDhsSevB/pyWRBYfdVBAajCngZuEcCS088bWiZu1q3yGWfQkxzjoL3Ng
vBH5IVt2lyTa9lAnuOlNjKDx5gxmPiwNmlq5/bPIplTuORT57AQ+BQ8ZqHDLLsps21Y70C/GEXFR
ma6ARWnHBFakogTLMxlghfB5A1eXpdXatwpEbwY7OZius22nfTERUcHxG2df83icTLWeDI6RbSlz
mumOgcG2TG3MrV2AKlACitfMmyc02ZBgnpUwsDQ5MmOGxFHFCS7QlMGdr+LRW2mXlsV0nw+ON7ZR
zweTbkuwSmLYZIdZbRq0PtSZGJw0P8mLqY3DsUklfVJsNuxWO/Cw9CvHIJYwikuPSkCCatipKkh3
y7XB0IWdrJcdiQwc2uwzuDpuedJ7cY7KRU8WeoxJHcz9tqou6nTO6aZzJ2/ayzbHvq4wMBAcGtv2
ADZyrx5B63TGYWU1nrL7OUf8FhQinHMSRHHajcEOiBbFdkHrYrmcNJmGAI0Nbvp1iO3gYFEt5Fnj
CucA/ES9V0Ppp99KdHHTUA9d35ynde76F24GWNXawNCdrqcUn4s1ZleMW51kCBc0gA+Xa2FKed1O
rlvuKa8VuzCJmuFgJaYGKILk6h5t53pfJECOhgwJ0gLh8DSHCTrLffAMiKsrD96BFts17XTxeFGw
usnCok/HmyL3ePeQZqkebhQ2C/bad5M4N1FT8CkBVEgudI3UlSiPw4lnQkeVetx5NZ/Qj+ygIaoP
RZyxQ2d9W31ssszXDdwURIGaZIPkgsiphKh6BnRm78AwGpzUGHPVadzgI3YDZcG0reMKJBMDIaPY
jMGImL/BzmoBdMAttppUMz8NqRPsGSWFB4SLhH815rAmrBRquMl6Li2P164Qtt4ksZmrjTXY46zy
hM73Ze/CFgRAi55gJ3DLe5unwSlrVSD2BVgg1Z7KecZuL6Zt1Z8r9FiRXDvnfdfBRmyE2HAgFsot
pTC2RH6hLTixM037XaayBpH0PSmGfeoNHqgiJRV1JEXl9GHQyQRGnHQQ/QXAN4NaJbCNa5hUJJHQ
+AX95DubZHBkjzOdydBuWDoNp4RkLNnMvka9x+TZrnRnQLUxG80Afmte7ThG1RKi3tHzwhh1HcDR
cFZVPMPDgEu4ThMVb6ZOztcDCYhYZ7zyW7QcnOQsNsFwFxCXnptBTkXUp8riuciBsBhTM1iFXqYs
0gvTUgpDDBfuVISjLCAhA/N5sUtcomOC73LasKDp7WmAW6KDSz+BYfYzCJo+6Hs9xMvnBcsVKF4U
yQd0hc0HOtigwOWYxp2AVH4kShddTYzj7qpWVUHCmLrFXmdwrGzygrtwiuCSDZiNuQ8SFhGIeHYw
m5PO1ZcwKLk73tt+VwSMfWmoZBYKU9oCHOSo1MovnjSgGnYNbzsY4GDzUTolt6QcyhuC8BjAmLmL
tf5UmP5xiGF7CUF7QBeuTYoEuRCABKgwHhu4sRg8VOTKBenyqiKpvspmPCp4ybnJXYLO8K0aIAzH
5JnE28Sj+gFk4XnX5N0w4Z4FbQV2U6Uf6Ojq5NAK1siDx1XxdWxxDpEy9XxO/FE8dDCpOxgbMM+v
AsSdmi+2zWt76TQSyJ6+5PH8zFuqr5QoyuQTJnx13+gUSAHbCsBhuJg7DVOwSS5mQpcrDzbwY+M3
bhn5aQcrB6iCEu+5PPN2DNBVrK9T4ExWZTtW5V5OlvB9YzpyM6eNmVewBY6Y9CtGFvtq5pyNis5j
OM0OyD/agD6DbVEzbGmS+2aTlpqGI8vkXZNV5Ks/BUDiDL6EYN3HxLVz2048GIf1D0GQwzX/8gQP
KiE3MvP6Qzeq7kxOcCUpDpRHJ+DcWiXJBNd/g1bvQ5uN1Qavt/lctWlzCe1bV2NAq+Ck87DoLvHe
hR9KWLGxvO2fIXuE3KSx5RdZFoj0Za55ZO0kTsDy07ee9p09lLXARmTgy4aer+01fgCtHqKGtu0o
1YGkuT4EIwR262lS085vq+G8bRL51eSCnpd1hblUzXZhcMyNew1nPbi+9YD+0jpmA97g7eQ4n4lq
mmZvMevF7qoKygB7ScnhAGT5iPGVcBXc41qMeEeyos/OwAgDlqguu2ZNAnjcjAMndgLKGTphvZeE
FiUUZ2VsNRy60rdPgS4oTtmyz6lPeb/FLFh+60fldLsZ2B8ndIqOYGXAJZhNgEoUGGExgeTR8wOQ
0ZwRq7OwHoDlAZuEY1L2razSLVYZeL+kM83OlOmn01bVeFZZ2yNPKqmBaIi8qoy70G/S5hbWejlG
zM0IWyHgGrM2QkZdRDYMwfwAWTOHTdB3keDMc6dCGMJkBBAQQUbuYHBKAf3jtrjvMX0eykbWYOMW
3mfpl4gChKsLhKxS5oxd+xKOWbvqMkbNjrRydE7Gdpzc2yZ3uMASCrSl5hNs3S1oKQidJNM3lQh7
71FV3VfGNi4YLbCEhVWHlEO4+aYYmlmM2gx+M9WM1bbGVsa7S9xFOJSKEd4zMvvWRxxmNUE1m89M
wb0ZC/8UAGQeR3NKerofmRpQYOtk2vdh7M/DcDoVCf7bChgly0sUKodh8USP3jR8GWOv6bdzohId
xUz3S4sOxv5NWQBGjnjrslYHJyWdQWKkn+cweEyW33l9ik1ZpzkM6UGSJ4fS9gbECI8DdEMHWtwL
x3NjIEMr4W9x7e30LFM16CgFRtZeOWngOWE3zbSPWKGpuLGZClQY6FTadV20ugoTT7nZJ1umIl4T
EyD4ymlumw4r9zOYMvNhZ0tpu8uYeKVeFzkf8tO5mmm5mzxSt1+klbTfeSgEsRW3trXzuoNrm30l
pEjZWT0ChhzFpvae+7qiEGZWrqnX9ZTJbIdmLIDyGX6Y3LQNcGAhKGhYj85enpONlUHlrCiwFcW2
AEkLmS1IPKs+6X5y0oOIpzYI1pLoDK/7fiGVZ+s+p5ogutId4yysZ0EaqKYLMIxml6R4I49Yl0Tu
6Msu0jAp5oecTJXYck1LfcElFcAOgFUXTckgu3s25cps6eC18rZGIA0momLwMCUkvLwCNbDAahhf
/T53DcUzVTI8R19aXsTlPs/6ku0ESCnBOdYEnncR27xHDgHWyAA8ZVD6vFMJ9ZYqyeutGqOMBD6+
pO8zVwbHEcOw/ZYcMzqIe9EIVNpm3iEL6NJbe1G3TsN/jwkuXMYI90DIEjwAOfKnzNvY9q1Gj1ZG
Hh3KM9P2XTRmQNe82i//2JC+3oAetbO/Hwa7YIKtrO8yedznwVYJyVN8kJFImukMZBVyNRk67dpM
4uqzUvFHOmn/hAyO+xmywvGkRNDLPe1j8W5uzdvCC74LNo4ENoYAGEUKf/VRp0CJKrAF8/2oC2Es
vjxPd1NoojkE8maXbbD6WXk39kt664NFjZzZLYwPYRK9d+GPIjrwNXC9pQywHRc+EjOPTZK5w4TT
ViOLNAI0Phcxje+JUEN3L+NUSzyVQEoFgKvcBX7TwCAADoDxynrHvHy+Sxlv0XYCgPDQZYbKS21j
VMS63gVppmFe92mqFXnnLv504TBWKDZJgL6gyuEfKzwwe2Q+6KnAG5Zu4a/gV4Z2a64dGmAFg7Xo
OwWyn5+El+P50sPIwVGPb1TDZ112E8Px+ORt/TgbgF+bZ5iOZbxF+GOxbnsBixIVw7afS4P1hFUh
lqXowxgi3rMbvK2Zfh/DqJ1ILknAl4ry2+JaTouczImUEVzV4rZjab8XOa3u+7mKT5tkTq9yZG68
JyT8xVEFIx7B6eMhFccXPXWHQnHGwXQY3XiTKiQKioAwCOVAudJxos8Vdh75O9f+bX0V58pdPBle
4DIC9v1Pk5BNWOxUMQ2i3oWX31bwphVQ5/15VliqkW9mupeDBDDr4kGg/DhfI5ZNxqnCbhzZjTCd
AjmHBT1YY05905LkriqaclXN1XtX9Jfn5kvuYpmD8utPGiiLC5YFOCz4XRHgHDbm78zhP92z5cT+
dYTjgCfekBZwQBwhk4Ps78t5Km68bBzEiQIkKVvn/jz562xB8D79+ZL+9Ihyl3oek7ievuCeXH7+
qgCMO6ZYD+N51LgUa5KoDIqNEe9oJX5xAWFF4r6LuqVElXK5r68OAn4lasgVgyPSVxyo5KzFoiyu
0/dcwkeO2pdRiEIj9T3fxzvKPW4oVAH4Sr5FhiCoo9FwNl7IL3TdXbbb+Fnc8VX1lF6xdXlp7uuD
+PRehs3bbtX3g1OCR8DzXOnKY0n6YLjjwR2FUtX8mPUHmK7WU3vqU/nOo3bUtPpxICaZ5AGec9y5
t5czdUgxgzkoI4p8KuRC7SDRWTvbDmbTPw+OX54R50s5GbVqcZwIlPSzVmMPvm6NVhOAnQq7iDp1
TopKm+2UdfM76rgXqcLRA46XBWEC6xmMxeOcgk7MLbDUeA7EYYxI1G6dtfNxyq+rQ3DFLigCkGEg
xFs2PXjqG3g2fz7dt0qA79f19dGXn78aphz1n4R0OHqxT3eIctraDbipp/qdq/rL+/fqOMcLNgp7
dafNchyEU9crs4VtCbUMCjsocp3BX/vzaXm/esYh1qIuEBKoAxwDEPraUpRf3ADrF7r1Nl4IjkPY
n/KQXwLUtM5DJ3xXOE9wrY7uJF49uItYMHIK4tvba+ly5hvaZHgVn5cXNKq3zS7eJzdsnURwSb9z
hr84QbRDfBHwgFPqHzsBILtzytYFIjEoDgprRuydVmr68ufL+PPLxwMkwvcFHjyMzOPFBaCac5bF
swMQJFiJgGcDKFMoUCDRRG7Uym/j9ySdP0+bHro9LuX4Pxf/OJo2+zId8n7s4s0ym6Fo7a0nbDw2
Yl3vx1us3fItRMv/9isWExgCQpAzgjIsPV6zjIUNlBR9vOHlSaJOYORZscacTZWEDdqNCpmEf76s
Py/asJ2QuHOSEvBF5DFERQSDVMpkyQakSrjxwb2CF19EduNH2fV70tVfPAvEx8DEBsbFBCOPxR0m
SWI18iLZ9KG7LrIbAg2fiJxmzfIdgzkNSYJmNa5RTHvnNP2fHgjC0ZhDYw1DlPxEIRGjGNE8RZVW
R8nVHOpVGql9cCa2JKwPQBi/cx+PREfLZPb2eEeDJ0lAysaaLN6Q6/yCbbxduf5SpnhReNHywDfv
3MafVzBvD3c0d6ZFOoIwjsMFCVk1FZhEnG1IdtEYcWvYv+eAPT65n5g4GE1lRuBh2zhApqGgH6rs
5s/36+dn7/X5/IT2yYhJJnjJ4s3Q6Fvm2MtmtPd/PsTPsxYOwbAtWDqsAuPx7RRZUx+JB2hnbcaG
nKQ2W3OIUSqjoz8f5khN+uNivTrOMlW/eq0ZULgdD5UuDPm42rprsXE+pxHK3EhNKUM0IsjK7uTX
l6P+6L3/2MEfdfmP/vj7jv4bFcBl81wd+u75uT9/av5f6P0vpqDf9/7v5s/P+S86/8tvfe/8C/+D
Rzm4HT6a9P/s+bMPy9aeYTH+XQyAm/TPnj/7wDD9C+lhGYa15eIA/mfPX3zwsAT00KcnKMVg/vy3
mv5vZii0BhDZhHWry/ECFZTJZQZ7NU48wpCoMRbJjsCni8okqw6NEwR3RDH7jmjm7UprORQ0D1Tg
i7MAASTHC0uIj6XIqEh3vk2R8Opgh+CFowY7EGEgshaASZPstjLEpkDPBCRyg6B/b0p++0L//iUI
VihgQGNCFsfeZPS5UNCu3GwHHPs2rf2VIuDMxTMBysVH8mAVX3UaPcJXo+EXlS3sen66zhDLorYu
XGwVGBZIb69zPdV6BM0P3cXclTasFfJQQPvtwMLZJ4x7ILWmQ2EPsdEu2HmxojtVAJx7IOgX4UmF
BGOsVqLuIYEM8oJ9qRiz5cNcIbbl0gPzzrufcBJVNImCZqFolct3nXAdeTNYqA1P5nIOnoahRgBr
GVMNQzQAg15YE1aPpzP3h48uQ3cewPOOJ6dBjDY7UJGDT1aJY5HTgJY6tvaDrEZnO6s851Fnipmc
1INXn5QDVVig874FWWSogcluvG5hf/eFEDvBNXCbCC5Hbk2gAVZC2IqHaIYYxFXnYk50bpCT5yJK
DJYNUEcr6sKwUcYWCeqA7CNWTHKjN6X0QBWuRa0jlIFQVkF5d9fXCt6htordeZWYwYM2wBAJFOEI
ymaINkcDLtwgQA0Pxrxdu5C/zzu014BoqNGANjDOWMyKSWAyceJC4tFfErSj8rDPcySmmLh17HXt
DfZJOFZg6Z7FfnYgQN1NN9irudOuyIf4s5Eoc523NnPtdvZHaG97jL1g7cE8F6zHMWhBvp9A9l6z
FIk5pzHeArdK1uYGQ3aBFtI4pmsP2LcYkOaBwd0M8OqnoK0b/7JUuXmcXMDRthgAstojMLOkGzpJ
NH2LubLuJi4d2ayDGnqbdTMODLDbwRQjPsydeXfOWTFd0jGwGV35NEXmTlAmQIZQmtvhc4ycEH0o
CmuQUmRQD6icwD1DEaIH0L+GQHUVtBmQ2drougkJz6pHXxTEX+ER5tg0jfB6bw1XvbPHcHaDEMoq
pbFrLMa9pRjWJw3aG8O6LBbwjSEA6a9AiUT92ARJhwavtuPpwKEI2ZAGMtyoT/K6v++awYPwUDuB
igbeK+TLTcwd6KEe9Hwt0a6pQ9LD0gCcp+8aAI/jpMj2RdeoGmxBZ3ac9YjBeDfx3C8O0yxlEaYZ
CW7dkoy3iujkQTJ3ai8GtEPBw855o6I6SRnBG7kg+r4A6TqBCqSg6tqPy7Lbi4lCsOjHfs6v4gzS
axA9M80PUpqyO8P3tSUGpyHVtZNK6WzoUCMeoSLxdD3GClc/FtUIYq91tFp7ztzZaAgQpBUZDYoa
YBIj4oeKDok9665DlM+64GjnwigjtYpsH/dnJOh8cD15AMIyRSkz2eRA3WFlySSYr/NgAZnMmJYX
2NPE1wg/VWLvmLaYTga/id1b3Q+I7SGjSsx5Eyc0iSx8BAc69SMqpWWcI7NCozh+ljM82hG6YQTF
bumYZ+mWrAvbLvEuVcvYsGUNOqygvw/2EVEupt2MdFZfpo4m5GGWcY+0LL+FQrWo0QuM6loGD9xl
o7dVaAsv+xreNOhno2676zNZTWFVFd58gSb0uHVHjckZohT3qjNsiBxQkOM9Q8ur22q0z7qrIp04
VuwxHEz2NAl4Djxn1o4HE4zWf1D4VXafd43pVyyr7FXOiuZSoqSXhIj6pvMmLgrx1EsP0l8+9CyD
JQypUQiOIX69hdDMReFf+bZfO5OFrqCDHjm+wrfn5Q79eniYchj11brr0fSv533fjJygD8s9HLWv
HlKeSYS0Tr0hF+NUkzvRVkiwcIVXsWgWekaIOiM1XU1xcYUworMSXBOkbI1SpnsoqKAWIlChJZui
HB0T9TkbblpJHXTskyRwt0jPSLBt4lBbbZ3RwhCa1gDvo7gvRXsFcCYRpzmKcyAEttahERQu1tmP
k6qA9LfF1z7gPvnoJSJRZ7mn28dhbGiwNXjx01OfoE3JeD+sxyAnwLQWTnDRena60Yj5iEFsdHuQ
UN2mbSMwPprupKZ9vaWY1sFBsbkNzuqintEcrLpAnSLepNB7Qqeqitjs1A9YGvfoIwHwNYSz17Jz
yPhQwBvgRkA0QOOAnI9kau2EHgaEewHA8hKLJbJ0CUMLekG2tYNb/lkh0WqOzDi49xi0wxwSg/XH
qrZdO1+gkJZ9HNhia6vbqZmvsnb2ikvptrEXGVYgOMWBmBfhoh4fMCPV0mTXre0nBCDILH2kwNPL
8wZRU+W+bMZAf/SnVj5JDM0RI1OUILI6Q33ZAahko9YQtIZXBmTfaT9Mvof3NGbXOAwQJkUwtU8J
qnZ4bMBBwTIBcR8OW8STWm6nCg3Ejah0OQPNhQwXPCBNjFtZe9W0zqDyweNd8uGxxYyuQ5IE7cHE
KWZRLhMf3FVozuzKljB0rdC2HbPl5WG6sKZJN8AugcaoPpeEBx+L2OdJSFokaa1YXhViHzC/AB8X
VT/Mz00HBmdsZ5grKoHAc/R2Y7RbSS26b17SAAaMfnwNgvuQTYjZi2fWQsgx5P7GANiswgnhC4At
zcmsdgK63XEtkwDQDBOXWJNMPR0mIPQM4Mv5Sme1QZOiaDwZdsMYPNi5du+5Es3j4BYQ7pRO5kFP
pvy6DHMse54EC6puM1UtgL0Npn22krh/yW7OW9quXI357hyn4Y67ccBNOyRsmCBRmyDuma4GItO2
38fAbUBFADJmhU6QbRbN4bqZ5oTabcKrDkERXtxxJ3I7hE6WKztr0FLXvZIMU/II+VmZrWYoj3QR
QcOamRZCD2UGvkL+DKMxmM99wiM8prwJwO8XRtYnkL6Ap7uRTAd9yFiLnHq4zknKMNIQa1OPwfkI
ORBqg1iCdeZaNt40gx6ckIauRTfHXrfpzDhmzQ2SN0kJFrJBW6DaYUmFms5dNeq0nq+pQu5Kcllj
BMLdZ0RZckfsSlwRpFuQ7yo0BSIWwsq8pJJlOJFFrNZUPXEvfANRAjjPrepDXsUsCWlJQGjW6HsP
+0E2Tnc7InCYIXAO5LJNKyZZbpERFohNAP1mvTN13CkoBTtmxuvJJA4SKQaux2AvnR4voWlR4wGo
4twFGoRGhHcucr1kNOnTyEZoPtIXQV9gY7fe4JSWWAEoMgCLxsoZOXEvUqIeXSzkiiWqO+knOj81
psBjUBqaUFieF0Fh/yIurJ0BkGXhp2raOvUiQExZEVTbzm0YvWxeRIrGzSowjb1FvAiweXqNhymW
8IWRqaQ3sxoN/l3DE35w8QGLCJJbpCaU/dCbkCWNQjXuRTWJNxG0iTbXvi7huYJK65Y7uRlu8hfN
paKle9nVuLRh96LKhOYWK7A+HuYeKe4v2k0E1ZTOlr5oOjuoiZCFVXiqgRRz0X5CegFdbU4gsrvQ
CLaM9zlri8um8UFO89iM9ESf1hWw4pASB3iLo60MKhGxSYiwC6hPy8LQYSssQpwQQtSOZ0M/Wvfr
xIbhIgZYO4S2Nn5Oi7xutxiDELcGcQMNc1uJ7FqOo6O2UueS7Tj45nQzth0WgZjNAijh1tMP5eyi
ou2HBi4Ov7GVPZ/gPBvv2FBrIO17Ssze9JXHN1xMFTIDFo1ub/2xifSLdhcSjdkPh8AL5hqxWYvA
F/XYIEOYmFb0gPRFsEUgtikQhyA6CEA+4hZDNix6Zh99YyER1qO2/s4xpTZ71iZOBkmWV0IEVoIb
tIf0pSZFOANDXfYfG46M3I3/XbLsvuiXKyh4U7FVM/ZApzGUQfIWEitZLq8hUSA3Dt3bDoIpgY0c
ghJmCPRosx1zaWS21tOQfZ1GE1TIGlwE1ojJRUBdbKASCk2aYOVUWtafYPtQQb37otX2XnTb/YuG
2xkhOtq1TppmO/ai8wbtOmcnELu1ZFdD1yy+ZhRJLSGk0dCIB06d3tApniiWZML5mr3oyUXhK3RJ
vRb5Zph7AmRKEESAXI6MBrDNyjZI9o038nFftB7mt9GdZ7pDf7pooxnWyPcM2WSpZ/2rJYDNSyDB
hPchGoGrgP/UhtA5QkUGGce72JgMmvYJCDesinwP+Qt+4nRRNjcxUgSwMINqfeTojJczqIh4TdTk
smhGDTV2V/Nui63b1D1x1bmIaJU+MedTjNXUiUqm9kxZpr9RUUE2T2K/cXaxbv3se7nz/5e3/oLt
Y/Hb/b7AtdfF09/2velM89oS8+P3vpe4PBp8CLDl9KBZAXwed/yfhS5Uvj7A0UJheoGA139xsLwq
dDEG2wsqYBQtj4Xa9qPQRekHJJVAPo8mOXrVGDz/TqHLgxjizVjE56DEhW8gXCQ3QtNzzDuATrQC
c7Pgdx3zvhpIR1nGbjne9OtCINtApfi3EYJZGBmSc2xzvyVtpfauY5Fiin0rbA5TXWxUUp5BUuOv
0ik+ifMTCl71BlEl15oTB8LcOjIOxL4dYpFU421jZKamEIwiPI9ccy2yFemDAAp5CVmiRdYlqxnC
VkyCFCZnW6JLsxq6st3U1YwaVemuBusNCMZy92QL1GSy04m4gPliO8UamTKcnTV5jjiv8gxJwgh2
LCYd6gyxppRCYKyuYintaeFUpyPzo8L1r0WTQWA60mu3uSkTL9+QOv/MlH+KnOqtjxRRhEtdWdSO
15ODuUQGDXSI8aLY/uQN/rVn6E1uPA91AN1EiWd2QBth9WyTKzM2V6z0r+Mi+wx42uMsQOeq5ysb
pNk6KJK9r911h2SplQcaC9586gvDAk0VmFOrNEFIDMpyKIC4M4LQEOfHebXN7ByRNr5zENLgZw91
LAGPaII9KZ2nxBN7aopvmX7gkKYaVR0yl16kM/ofjt/tQaBtV97ex07edg3CfVw/CRvKoa+oz+s6
hTG7zT+nXnCrLd2ViXuB9NADtINo82l+oahz4sWMI/mPffKrxl95+RnR3rZ12FMb60eHkiBMYPeQ
U/LNrZLHMrWXAhFJ3ozQUDL6ITb4kUlwesigQ1bt5H5E5upKePNjUapbwwu+mJBCCO++qTj4hPbN
Q1sV3xRp3DD939yd13LcWJauX2VeABXw5hZAGmTSJF2K5A1CFIvwZsMDT38+qLpHEkcsRlfEXJy5
qOhqlUhkAht7r/Wv39j5fYMFWRo/k9ZnevPQth75Z98KhXDRFnP5Wh59p1eI3Ehfo0QnVid7yGXu
rLySp4k2jSbnusuKlxD/Wh+j2VO7TLQLFF4QbKerWBfytqvsqxTmqockkCwyWaYwEQg1NLi2pl1B
nSYTMDXn5tCa9a0Ir/pkCDlXpYXORmpRz5QAdCBL/mJmlOsQrXtytl0iGL+VI5HKvUp2aVyOrq2p
NwRC3lRTPvr2kjy3A02lZsl72tyN0y1NQGgWfO8cmqpw6aayjWLyG9CsCD51RU06al+qYme06bwb
sIJoGwN6GxmrEgGSm0FNyKkZ93BbIW2TU0+bUHuaBh9/5cyblDV40904lnSI5ltwcQDVOCk8qYrf
Sil+a0TyZ79Parr9GpFRD2RVzZPtawV3m/iU23wqA+JtW96r9cnFg03QjEBFXJ6aJJsBaJaX0VDw
xkecACNY4fYk4sJO8jfLUW+MrZVRcYJ4L2CfHMogGvPSaC6+Y/honyvFyQ9TSHMkxdO+UIwtW1bs
ZsNw2WHb6MZlqftK2l5jpIlZ+yZS5/Ngx/oOkMnmrZgf43tEOTE6PEneRzYvXSlnW3iqJCDEt07V
+tPIXyd2uCWGKX8uBuuenL/YX+TxHEo5jY6P2TDqaFHeJPtWD3Ean8r7dqh2lZG85onFVmiSMGRr
AZXmfkkLL65j82TZX82I1YCBvMCXGB+1qNZvRpNAnbpWA87pm6xKXwc96LrwJhXIOsbWvJWtxdoj
HyrYHvxKWGeVm7+ZF/kCbeCu6xwJfCiriZ3YaUt5b5pQ2ptZHEv0NRvL5DJ0Hqd4PoZ9e5kYs8Ns
sDzZaUzieK2UxCGx1EWTXFndvCGk9oy8MCdMLLwPRfqSjTBlh3ZX9rwzVcqDsCrYw+hDD98XDNSw
TdroZ446krEIdxN2l5IPEx+JszrJ43DJieMRGwt2r1TEuRlPYWciLArpw8cyCB11Talk52k79gBj
MnZOmd5qs4LUqz/oYcKcXWE3rrr+z9Zs6fUw/XcKO5Dt6mSAHLpSVZ6GqRo3wrBdFG2kIFYXQh8e
l9S8Ulm4pBzVj3sN8M6VBhMpSmXsq666m2adPKyutD3c2p9Fu5wtUkqzSb6aZfUcdhwV81h+TzUF
/mocL+nKC0YKpWubMeJFbEvWgyrxwCyVFHGaFJm+o4NF1i0QIaB2k1TEs+rFg1SQuVmXGvkFBsl0
hLx70ZfW6OdDRzqxTfQa/moMAKbccXXb2ORUfa18iTyH00/uLyM7v1hq2/Cs2blv1fqkKBPgU/FQ
RP0rFeUV0aky+wlgK56DXpSinFHFnHmoNhRkJ2Xt94ZvqaBV2WB4WVOdpLrHK4L1rtHEe2JSB4Jv
QsntGgkhglVdYaAVeYTCoj9X5Yq4IKDuxqqgkbeF6dJity6lvD/ryjUGT6bXyLxhuDQ21VnC1dZL
khpjc7CUoYFm2yq3pkADlpFZbETTFWir48HJMTwqCmusn5rCvlDGK72NN0hnnwtQEdJ6rDtc7kJM
FP2yKHUv3IZ9MfoyEW2uaSCXUohllSWZEEyteZNtNSgky/CUxroXI/HpdRJnrtzP4z5S220oZCeY
0rvVADyoa8SfVs2Owk+3eRVu5RBGbHdA+o0SyCE51hLNY6k0j8rYfTPVxacub71E63lpy9md5vLO
amrhxgt8pUgfrq2YxeAM8HfL/AsutUBSDHJgwW+B0MkrTQobwSMJZDJQFiA9DA/fzkxkU5RK8sLx
Z5XNI9iNn7F06Z6/ki7/xpSRcCKdPiVVyHqsXqx66DaxZaCYiI3jZJqBui5reUG+AasgRMG2mY3y
um1hhKOUe5m09lJJObYg+Bqe6nxto2oAwIPnv/Br4zXrqRu1XRnP5zBJ35Ymfh6q+YEYtBrFzyYv
57MzjJeTgCWRSkRSROy5Y1bYbjRuqzi/YKldiIJfSoV5RbbxEctf6qRpszQ4WkmhejYsHzOexx55
ws7pbCSPxZ750ZnQj3PdmkzDMNRz5bylgV2uSES6n5El7icSJpWovTZ7+4ITGJxeIUstN9WeaFbW
oj3bqS/kKkEo1qUbANEtdfLEClmHpfTGeyNL9nU6KkEbtUhj2zoQIDcTUap7Hc0WOWbhcSYOTQFY
2DCaZl/S5Ssn3qpzRXA4ws+NGhtM2WYi4jg+EaXaV1pNkZga+yySDnJU3zlF+Wxr+g32j6kICSRr
he7qWexlwiHLEym1F+nhn7pKSMbIuWcguQVjN6/kUDF8yer2HKJuIse2xzmj7QhNpVUgO6ZLkT9J
YG0qtVWpGnciCiJHBbE0tbcsz97Gvg4i8iiBlTVX9J3qOYghmSTOKHRV7VCH+XP9po1h5Eegy5uE
xq9KVhQdqNLIlsJnsG54pvOgxFHjdYt+kxmvLSHfu0QlKVtLCUFob4EnvWhYk9QlLjGS4DuF5n1G
lGHTX4Phbqa8ZkkxsUBV51E87ju9CpBH3y16dULj9VwrGsBmsp9BTTD4SV6imV/X0PDKJvHcYj5L
5NamHOTpROBoup8GAtFHePKI2VdTXl0lxdh6acxHnDEOxZKzIaccb6BPf6KpI/JDMEeJrKB08mdj
bB4HvKSq9sXSrXuncL6FUvxK0/MaaQpHDpFqPgjlt1HtjlUy8mzT2PFNsmVcJ+GlDqfylGfzeVan
XW+T5JZnXifLFLhDv2zAUAjALsXgGi3Rq44p/YlFcWCP2nV4XeQqYS1Sh3Cp1KCSFM+8vN5oLJ7Q
htSr7sc4epXQnjGMqe9DyXo26pjYyVIlGm5qH6exxkK0eOyK8Fnh2S8Gi0COTF4ka4b1mZ8iLuFX
VX+olILGR00fjbZ6tVN5Csr2VsoiKL1KdJQER5huNN8GVsnONIYT+LvhsguiJYxJFMxe8yl6w017
23XR69IUfL3CrUPlRs3ZE0SXvhUx9u5y0+87wG1XMJzygi/6FJLCmuxDOo3QtNkQEtj0jVVLa86f
cPeVFb4MgCWuQJsBBZDFm88HpGUvcjTq/vBn6CQI/6X07fvNlhANt3aE1n+kLAWVRPv30GOMD0n7
CdFl6nhZkgeFwfYF1nTfG2t5LrfnRE6PIOw8BpOyo0/ZlpQ6ybyIBMpo5JAoZ5pF2WwExdZ0P87l
Q80W6jeC/K7BNEK310iTlGdIFOU5V3Xkqn2Dm8tIJra8H8olOujxQNOppM/iYlyyETUYJVcqLNtt
J4a/lNskxZKvyfaVWHW2Szjd91mK6U8qlcuOmeXo1o5zR4i30x6H7kLAr/A7KT9REOi+TLh5ozUD
Y3OKbU2azhlzQndRkyODmquajAAkddY9IPPRjon3NUiCq4m7o4rhprzmnf5NF5dWr20WgeaNkqng
JGfqZ7eMmTsKbEPPbjrUsHDZiU6fIv1bK9ZxDKe/17fT2ViTCmeaoYo5u19l9UUzmDY0h/axKMWj
FVMY2+k5SnkVjYaSUYg3kigqm5aOSYVHUcCdVnZ99LVWOeMol02weaDBHp/jhFANOdmm6chtSxCw
WutClqONmucXpljORh9UM2l+6VA94yNwPztp64F3EOeo9T5h0f5QEvKUtUgoqfeQlFTcp9itxYS8
QSwEu9KElwnOa5VhKJ4xN9lGJUM4Mk2XM0NDS16f53DCo9qkemPaTjekEW+WDmvGmWwuLr2Bzrmd
6rm1sYa62EnOXT05WCuJunMhC9zIqbXFdeNxMsYRUWT2PFbzo4HUwizD2Vv7erKpSneWMUzKm7vR
sb8mDJuTIQGd51RJ4vWM1pIXMNFHNCEXeYF19tQZqHvDyQM21V27kwiHVkyesIW00W7eECHu8MR6
mhs2gk4Xkru0CAnZjU0teq3q7Llvlcu50/5sEBj4spkNm6KJbFQm1g1Wrs+dhsyvKnRiDXVy1nDZ
K6GehBNVVBza94vVEUFTO+fIxCVPT7SgjPLGY3K9vFA0Eh/euKNKAWKYZLWNTt1tTI4adx3TLBY5
4npdoKcfCcKj6PXzUKeyWk9yZAwMJ6r4IQrVQxEbb6YyHdLVF6DpVeHqLdlZ3XzWS82mgqegHCcq
g7zPfN2OiKpcJJ0ITP5i1DxVHJAenRxWd3P0xYlJ6YngXzCbUi5qSd5YPUd8nN8sUXNHP3RwZuue
qeg1IWlEQFLIZaEvEvLnExU+RMXQLrbYCBBMHrX2ekL5oPQbgfPMLpFv4OQeBpRY/2vA6P8xS6CV
hAdj7hPc9NiXX9s4aX5BTv/6yX8jp+ZK90MSbsoQheGm/UBOjT9QH8maihrRAjqFsvpv5FT/A9EV
1PSVLm6pqgnc+m/kVPsDqr2i2EhijFVQqf4nyKnxXarzA8QHmkD+BPyq6UzzLBVo91fymqhsU5WU
tGGYQ/vaBHQ2j51a2mSnWQrtYf7NNNIXyQF6dGwIYzrn35xZ+HXIZePWo17t5Pgmtxnd6alz18bo
y3Vp3tFulLQk3UGZh2qvEho16vZCSa6zQZNw3YkSnkY6fEX38sxlZH/A92FReio1cIZsEbLvDPIx
igXAHK4pOvXKuuvqpNZvwgZvAkkRQe/IXt90/V7KNUp7Zf5WQC7bMat+UJA8+07bVr7SEY/V4oFi
qwR6az0kn5mIF7O/kdiQFgmJd15mxKRozxn+YkSK6jfU57U3KtnX9Z/aBGNlkg9OiW9Ezdy8aJMF
xA4tYBxdFQN/tyA8hg7ZQDAqx75NI4UpAb78oDRyW1yQpTy7Y0OxyZh04RcZ3Fxxm6TVfem84p2d
IKSMj0srhC/XXxAhbuXM+Vou35yopMmnR+ltMmdjszoM/JbaWnKyePMXZdZu7OUpgvM4DfHWgeRf
LMlLYoF52GVx4YTyWY8pNaS22BLM+0TL/ZLMBLplUA2c/II5L0dtk8jAmYVvTjTkg1Q9W4vqgF7l
l0PV8aFD/bUhutZVextiDz5pbKX6zV/wmdAxXS+6DdZPb6odHvoJFEzGlbJI8Qppy4pkZ0G6r5G9
IFAoPSPsXGyQ7iJrwMAZANBKOobtanJd6NIRIH893tOXkHJDScavXOyF9F7qpFrZQ5zcW411aw1A
eBg57Mv2Rqko6FW91ndyl3sNHhYbYWECrSBZDxpcq/RI2cbJAGd+WUiYM7TFs/L0LY9lzG42dOwn
cx5UT6bkH/ThXC3VC9YCug/V+ouKT4JfOKw+sZ4PgBf6ln55h/eK22eCtWZOp1o8yx1/QOf6jOzv
OVPjSwJSXEMuvpHTTGP/mOJM9v2/twNy7jYK8Ii6K+foGC5kdKslPx136ms03M7nXupVTxukb9/B
J2NqbodcYUF1lwwkwO1XeK6OX3tFOmLUlBrjGd4npJTYvO9LkFCsV0iMz58llSKgbBcYIWMqbcEG
r0aJg6eVyW7rjMZLu/HVMPNlW0r6OdHDBV8tzfRqEVT9hKFoI81eVNpXVkvaYk6DqCTtSlnLXmWW
nS44/woKBRE5wJ71qV8kCGVRdWFK81mdbutmcLwmS99WvD2bWZGGZNxJ5rXjZAQyEmMMS+6xkKtT
5ihkpKhPuVr2W+Qc1F8Ql0dVf8FtkcDkaiRqOdpVDU9GAcLTlIswV9N9fcaToWLwqw2uPFnXo6Te
JCvmt2IHjkORsljwakQ9tJ5aY9nTqDzJSKPxdvSoBW7mQyCmonqa5UAifI7v6SE6F4fGIEmlHevn
NCvSnUm6KBYo2nHClmajt7iuVGlLjlr/WI/GTk2AlBZH20dGElTZvK1hf7tx5GyZifiTTTEYZbXu
11P53IY8+Ko2XEt+YGJ813KDUkGVKBenRJ+vFiPalOWwsU2KnTDML/oK6SHkkBdtKW4z6Gl1EX5x
1OFV1/PYT3Qks5wiAcZosssciYkLH67EmywjUpnenI0zT14sRMqQcg8xAdyFOT5JseY7kFGUuXuI
kuGmK7NXivN7BUA3rGir5JsKAh7EkSrbkmlywmJrU9f0DxpCc2xT+u3cjAFckrtKLtqVbpx7vdbv
Yb3kPi3EvIW12CdpeVHmeMFYDb5zRWNRrapJdZDXiOfKo5PfS8DqamPssYOIfC0q8aFiQ5WKDQ4j
gdUmW2NWbmY9e8KcY0Nu+DWcXfwkGtLak/LNqE2eMkcS3xIvG/yBgDGmwTOk9EVL5AtdKwMNSzU3
LEAIsW/KfKcYL6WpuLZhe8HmkX0pKiu4zN21WIbbRJCwCxWB8Cx98pw+fOwLPmkI3YKpT7rDKIwN
sYEKy5863Vj5tihTEF6HcJ9ZvyPdr9uaTj5vMuwlJpFeEDgpQ3Bd17/dUDdiieVGJL8ChIWXid4p
F2nh91ZJA5g3bD+rsH3Aw+SJHWFtsMsbJ+Pm1UYbbQqLiUWS5hdNNWMIRmM+KgCsGFR0fnEB3eKl
DaPX1Ikgd8kl+wClIvkI2zIWjys4kLHpjdF4Xgwz0PSbiP24lsN2B2n+mcaBXjm3A2T1YLYrSIhJ
3FWv3Ybyn7MBAJSzQL1QSt5CW985oRFg53BB6rhf1ssXbUqDTY1M/3qRRteibtAy8m+jECmk6N2k
KW9zNqNdxvzWjW97O4fxFvHh1xNIxSILSHQ55zG2UeDFPp4A+MNFTFUna8djk93K5hGU4XSGk7rD
dnuBGha/Dsl4OQzjKa5VL1OY9nYmB+TAE0AQBiShA5CFLbuvjl8YAHCheBoNMMI/Bzx7TLtyp+QG
lgH1U2l2Z06G2CU4+zGzoxc5q56zexsNvm+F8g13KvIhT6cbpUj2Tc0Nz0wSBzROKo0f0zPqg0zH
cqgwCVWHB+U3hfVUySoeYwl+S2HmnKvEpqO0aS9rsMKDXodfOgmK7DAVxc6WG4UAme6oAXnAPHyA
Fyu8zIbfbJR8/IzNHPFI62daNfl6w26VN8DMuWX4jF61QE7ucWUjNzoRgBf7TlgXmrnaSql5ve7F
2OKqvG/RwvDISzG6wwPpYAgFIe5sfZMVVtcqFcH9d7yQbMBDU8/wHhnNN0Pv/9KR/y+wLv5/MhPV
FHOVIf5959D+113dfO3y+efO4V8/+a/OQTH/IKCQ8b+JrvEv+sRfhqKKovzhKGh6oFToVNb0AP/u
HPgvaIcQogC/2BpaFMQo/+oczD80Ff+I1bdCRpuJmPc/6RzeiZ7/iq9fjUvfNQwNwNEw672F/daB
9IdvoWr6hRo+YI2zk0ja0WtYkeN1Hzl/daJox37vYUrP8xPd6McF3/ns49M15CrEvYCUbV8Mzk7t
ZarFJWHgXr/89Bx+I+Z5p7L874u854/IkTLGuRzNQdbfjovu66vhhWH6Eb5dw/QS4vo1JOqxwbwU
xMPrutLVQ/OTb6jw3H73Fd/HaORmoRBVnkmBnI6oY1Y8QvKqhrO5RVDAPFLPQRYS8jZjCFbFRVns
P/ne61P70Qb++N4rr+YnjZjmoGUohdQGEvu5Xe26JgmMQXEjiPe9PJxGYR2tzPRX9nA4pe4nl/1V
OvXjsuuz/umyGSIIpp6iCuZp41z3V/l19yWOvfKMPXH8yUV+lYX9uMY7WZakxGrXLlUYlIMGNQST
OGfcrf5XjFlIXPdjRhmffJ1fNcE/LkUn//PXISVGdnAymwKm4rtldkD+Af4hkRpRcsJpCFLBssOE
CzTh3tBaH7nJ5pNLf/QA34n8zEWi2WLQF+i5grTh1I3WzmiifULpZ1Cn1S13VD8Km1PKVD65tb/K
/n5833Ud//T4bGeS8HRfuiBbnQVHx9dkuLgDFQGvDCA7PEvVTUZ99w+/5Ls9BxhztsVKraof67vk
TykCdUM+44Zfmkt4ycun6/Kju/lur6H7T20t0wS8ZqQG2n0BTR2h2fflQ6wU7nCekPqtkmoP8qcb
3Ad3833eBzPvrgU3wASA1RNril8o3amflQexLlo2oynNXsYmOf2zu/k+/EOB6x3l0qzimQrhtXP8
UU/g9IcCtkB6gifhK6HmF4Pq2vw7A8RPVs07zf5/L5v3USCSNgoBTUEN+nVhyipsKQQChGmE6nMc
JozNQ69tnhNFgRK+7IauPhWJuqMBhPr92dq1PnjGyvu9x5zYFlSITrZ+lDVC+wrH62eQZyc9tEsI
pk6D2OZf8Jg7hoXQMEuJDktsQERqfUNnrNTWCj10qbrTsIb9gYpRxybMqVETSUwTBicQibhNE7+J
HNLZGZkdRltJtoWebETS+Oz2vS/U/JpmnEg/iamHShNQjD1IzFgwnBtSFxtKfNi+WJhvd/L8kEZK
MCV2vAUdhI/Rz09JGV+3+PumWKkyQNRPk2JczqXh22kutlqBIlMsPoOD1LKKq3gofYk2o0jiuypu
95HSoiRQir1sZWKLerCH0GRclVBzEYJ6Xf0S2c9K90mYyUdr/N1m3MeRPKBKCQMlFC/rGi9tzU80
DpjQ8pPIOlIiQ+HQPtsxPtiRv2vof9qhmBk4uS7qMAiTfSoeHSd6sSUYLEl/smoe2LKhSbgl3dfG
t7BhgbGh/cPT4HuN8dO19caeElMuwkCUO65lgIjWLPL1PMBM/TZGD9Emt7GY2bgAs6xPjeU+OFW/
lxc/XXgBGS0wOQgDEyCrzHq3rG03zzU/ZnTtpPVRX46DcVNWt5/sJB/d5Xf7sq4VA26RTXooAyaF
OLM3D1IX79e7nFYIVKVLjLBPhsIZZKpHZpJO8PdX/uBs/16c/vRNZxrarK3N9DDYzlHoDJCS4dg6
KBbN+Vjz/9cD/u8v9VHB+z52pZJHsonzRGXYJ5/iUD7Yxv1Kluqj9sE2S3ZtDPe6xVXj/LNDfT1H
f1OVvQ9jmZa2KWFOK9iadkeJcVw43tpIy4s420A9PCbshuFsXa9NuMFHyWbrs00aF+kPLv6uJNTb
2dSQvUwBPtbZ6Kxa9a3N4ZBWDJuVycEapwJSztmisqy7KOPsWOTONf7FimiuUPkdF8TBuQifaoKH
NdVr42ynMZIUeOxI3V41t3aLsvUg2m1VHeeFrWiXNVuJp6ds0RN5iL3dWd3PFNt4tkIzY5eVgUfb
fcyTDUNYX4wJzBjP0BLhhnDHW205jvWLzmya8ifeDeTJOgGuJZARJ2u/NHtr2srTptqzK0rJzqRU
YRI7Q6HJHjVUnMUx1B8N/bZX753pS62/dfq5KO+UYZdpu8F6G7q91QZDG8jGVlZ2RbaXyR+f1g/d
xttm2inDXhr2MSwXIzDivVRvAezc9DsrAf5erV4M9kyJjbzOw1p8n2raddb096naXGgQgvpwuQK8
OTpgrz04ojkLSKCTpyXDNuudYIj8eBBX05wFS6rdmU236+dAlpcr3f6imQ9DVe6Sed5jL+C1vO5d
rR/T3NjG2CHH9vSqgKNgyXzn5PBvW81+k0pMLlv7Qe+uiDcItNy8d7TystSKb50TH61kulV0HPTb
OJhbcxNj64DUD0fnzFMcaaPM7bdRsrdOXTIMaXw8o78u8qo+T+KbxAYWX2b2HP2hyNPdImBHpdwM
qQWRSlGgy3F2DxchWCe0+Z8xsBO6fRepahu+JdEe99zc8fNhRpmljZfxyk8y0IlUxjpCGt1qNPci
ol2BjDctJYQg+zBqahBJ9aZQoaUL2UOc4g71CNQx7wzzIJL8aNf2jRI3+7KbgFaAP0WyqRllESGB
rf1+aPHBn8pryDxw1nTKExmiZwWUtQsnsd6aa7ql+y77omUzIiFkEnCkbEql9DYrxm91yRS8lLfO
UgeW3gc52kwzlzdzmiaubk1Xc2LDpZru+vpS6KMHbApXMIMCZBXm5TDvVTk5jBEk/Em/7Gfzboys
FxvZLEZmCHXVfZzn29kwLjr42/OJfHpYW8YNskik4xlOiWYwyv3OoBPXCmUvoZU3dGzTLXtvxqdi
ljcrxc3uxDHts02sPkl1yPs73cR4FLgJVu4pFFo9S77qTruNYNouLcMy+ZGd1c0syyuTE+FBn53R
H2007woxtEsNSFnfB2IOlnYihmGAWtNsktj2jbWReivSEH0mJZW5HNCA/f2G/j3G+ne767taxEKU
oDPQGAIbp/swCi+jjhe8GLZV+l0syXrOPb1F8FtftQaCtQIODFbfFHyyeSdmlpZle1YkfPIVPBlb
ahnqo4WBxVAIrwr3aU8FCdG10BY/h6qd4VGhQ7Uun2SZ8uM1gQgNdrodFZ0zEtGALe3CiskJJdqE
XxA2KVAWbqIBps1tZvVw8IVn3RfjZ/6b6geYyvusqSUeFqjnURZoccn440jOR67el/ITJww++ASW
Tz0upyS9RJM3zacWvqtDzSoDtctE9kyBXHrTmLro/Dn8Et9RtQtKqatCmJubOPvMPtj56IO+a291
RY8X7EqaoJihpXMIW6QywMXaQTjt9FvZuWqWDK4OBF31plGVC0aeQVbipRBiyT1aUJlLnuMpUS8H
uN0sMvWINfVB1NzmuMEG2+t73W3yR61jub30AkZ6Hu6YkLmZwM1kdcp3UE5npW+G5TbmFW8HWPUG
aDSy4RIUmdg6ZuToQHRXVPdFtEmYhhUaAgHtW168rS2AYcqwsFeGcOZlkcXMJXM7vXDtRga5Z5rb
fZXGZyUavVG9qA3IrliTdNoM1sx4qrnJOqJBAjW9JjzDxdcQYIhVKE0ec+OL6stUd9tKtbc2pM0k
FZ4YHW9O223Jr29Ug/SNnLwVk2HFU4l0orDudU5vfXqx2HT75TNloLGWCL97s9Y3/aeyjFwd3DNa
pQ3SCztVduicZKJLzBMCDzwRoStngdHd9VCySAIW05OIb4wCsxiodbOJA3Nve3nX3ut9tLXzYxr5
bUYaZfq9yTqM1nxniMmfROxFhCFoYUagOHMlrfdmJ9ylWXPtZOVFmlQEnDBNNGFVw5TDhd8nVgXD
mN5rwfHGLvPKLNqIYdnrkD5TFNVLXhwyx9pnqvDTgnMVAHwR1SZNInzyIx8pm6tSjvz9DmR9UDfL
7+vmsFGQ3oQNphdPYcvUQpiXHN5HeSAbKVoTMSCaJ86N2uuvOCbc9/IutqDV8+CyKL/SGhEMprhR
mkBnmaezdL2Y6M7RCLWx/kUt2sCMug2kWlwQKjiy2P2UaxM9RPQkT2bbXIxwiJCZ7jVVh7z8tXdK
z+EsXaLMn2ZpByUTYgNODaV0LeUCszQTfT3UK9F4ou/3CrYgUPCLpXGRMGzMbrqsrT6Yk3qfdOGu
KGD+8r9Q1JghmzBEej89C8iJ5toxV3eEriCFM5AVIAJJNouc4Zhh+xPDsZAJy9/f5u8d/e+W4zs0
p4pU4HDGModEmL7tkKtXt1CdYZ6Gw3HurieJP87tXR0ZvmidBzxBXGouNwd/EbODa8BnoIP2+ycO
L+TXN2OZhxCPHkUK7NRBldJoR3nGsrtSAOrWGPOlfyG98CK3xnvK70Bb7jA0yOyjAemLB+I6ortp
GBhDC8Dr2YcyvAp72OGKl6JfiDAwD8zUvDCn+rS726Wq0oMmGJ05+9EIuuwTv68PcHI0wL9+D6vW
sfcYczMQoX4M5/hRi3Y2knYsTXT4sal5LLvorMrasZqOJhYySwcp9JPn+dFNfNeZwAlSErsZGD0A
cs7QBkVpH6va+Vro/TEWKqzZgfiLaLM+QCfNjw0PVNKNz67/+/4aB/Bfv3yOwl1SG5jaaWFdY0V0
1OC7h312ClNwa2ynvqNWo3FaqvT899/597gJirhfL9lkEgab02wECg1tyQDEtk9rR7+CGDlFyRgT
ImX806f7DseWsX6xV7JYkJriwWRXNsJ8W5MAETtHw74vUMZUCCLwHjlJxny04uVo0AH9/Vf9fU9v
vrerG0SpwLJRjcBE0TgW5m7pr2YSdlO+ZpuFxLB9iiev3+d/bgzYuf96V9VhmeOlo0MU87WCljO1
iweZ77jeWanHefmtFairFKijeqv5ZYK1LsxKI/3MoXidC/72E7w7AUrIQJ2mLTb5EnSTqu6ns+Yp
GbwB7ifkc78jHVnN8Rej6Mj4WH9/jz+87rstMSf2oiExxg5ap6akf1zfXRGeW9WitFmOCrfeLCV/
qrOTqD693x88Wvvd7uckGPwbTCWDqScyBEiuLc/2DCSQyiTYGJZrQuxKKTYdP+2jQwmzbIoex7B7
7rX0FIFEa43uY5z3yW344K16b0udCy3pjZ6uus7Vr+EQbVrdOCYyzO0QTkUhH+E9HZXQ+KzT+WDj
sN9tXEIrmIwOtROMavqCcsqHHXAQOA2xX9kaQh30ylX1JaEN/mfP2X63VbVGFGHxzQonwmuX6LKv
GrWvjY9Ikf1YbU/jDExcw2nfyVL0z/Yq+91eVcS9MY2IDKjVhyMGQseUCVDPG7xui3ZpHWUGcArn
7Sff8aO7ur7dP1WbvQERv8l0KSB+6LhuGBXv6YQ7xgoCkjHmhjDH9VbxDSP865r/EXHh/xjfmZoE
EjJvyN/zFv7rLk5w6Pv6Swzqf//sD86zo0JAwKdBp0VbrbX/xVzALYIAVN51y8JT4he3CO0PDEWg
IcNuMP4H55nKhoAUXJ5xAzewXv0PslDxvf5l013NInQsm4k7hI5N56W9ex3N/0feeezIjWZt+lYa
s2eD3izmX9AHw6TPlLQhUo7ee179PFRVd0v1d02hMZsZDIQqpFKZEQzyM+ec77zPK8clboXZ/rK1
3Z0lf1M3OerT+iHvpS+5IL4txv4l15SzZCY+r3bWuXPEjNsbckt+eHuS8zSgHd+bFO0KhAYl7UB9
T7hme/oY77OfoE1f6iXQyuy1aPAYN8XjVC2VHT0GAUMN0JtBZDnw1ij2bU8IP0Dx1K8iojWrKF3g
Wd32yWy0c22iK6GFjmxG2GwLik5qDm8Tp7lW03ybC3rI8rw91LPWs5JLT5XQeZku0CtJS1XT0Us0
zh9x63tjZb+bRuWCNejJlNCGG8IzXet3ccUxgQnpcSrDyRRC0J4fKxLhuiElaMsv9YAzairT+lUV
zbdtOeoDFKHGW2f1FDf1/rlYY1+tEbRpGfgtEdnEMpej0/WPoyE9NTV1pXQtPlZE/22+PqwZBcU4
hVaM1mmuYC1K6xM0187u8d500KW5y0x2qi/CCwnyIiKYmcy7Yx8eNKyjCnl8FAYKqHjZLpVBN9X+
ucjVcFDbhylZ0Al12Ayksq+qcWi1vO7QDwogheWpG/pAzqdXAbYpRjHf5aV5LCVuYbvGTxWab73E
I23HVhPuYUUhcergbop+oeafVBHCaI9YqygGvhtn9Do2AFtn/FJlKBJ211VE6t0rbi2UyU0j3HSD
d2kUfxHaaJRHUl/+xVSNW67MoSwPEzshORdNiMcZ4B7k0Bc7aBAWpjpHmbVdq9O0f9ZLRQZFWQEz
N4Z7k+5afM8OrQ5PmHbxVxj2b4sCQlIU7qg2nsuc5DcVpHBCaSss4hcNo1AKOirADFnS6AfuH6VJ
fxat6SZoz+XYXpt9cGlJpG58nyXZx1qi42sY6m9Jxye0TD/HmxFj3+rbjkYHW9T9vaexm8xtJJnj
3KUpHbrLSkdbxmAZ1c1f8+3NypXLWKlRIciuNiX33Fybtu6gNATL1hTh+5QinGn2J3i0lH63oXXL
QeCA1Hyv5Q0AZg3AjGZEglABzdeCa3ztd5IQSiAB57J7LSSSHaN5LcXxId6n6ybXj1KDlHlpqtfS
sC1pfcCzN3EFYX9K5yoYTSSIjeLusAadEgM122if2JdnR08p+aZqHkHTglPVl7YcxyHusZ6WqhdL
phQaIyBwOwHHPGlG58sI6mXa8YsHcPcepX2IZGlI30M0df232SzCwpS8zE83+SLht24bsfmQSa7Q
Hg9j7j0D6qdgzlAYKOXPRhe8jPVySceFtvYpvlPIEx1m/kchHwOul/bR7Tt9f8EsCyGOs6FIt2M2
5B/jVvyETNIzqRxB0HqA5Ii984KqtpkQB3b9pVvUL+2sREOGXtLSTu1Y/bjQpKmdbYGzopnfi1SN
DJiBfTldqjbB61K6qFb6eRO1Z0mRzvWsfp6z7SXmkOtQYpRiEVpK+zgU65PYCRjpVuFmMsQENf0s
LGbU4V0vyusnCHjfZ6oIwHcinEDOqnKdxv05b/RTAdwLTGkAWDVaW5kM42DspAH8SOenber+t4j+
F/exXwP931d8AEWggdjj4ET+GirQEZdpybLuL/ScwgXQkbt27YdcoiXSrIH1tMmXZaV0ZOj+HteX
eEkj/DUpBc0uRw3+X1zN8W7/Sjt+uxrU3NhOSAbFeOMP6UdFr1DX9b34IuZb46xUwHSovkoCxaAt
tLCbBY5+ysuAEe4Q32Fw+alCFYvZAG7YykMVT/cL4suxrrwfF/YfRTV/2mj5C+P9T3/qeK9/GsL/
3+HtDouZlkdCkD8PbK7v5fv2/rczEtlyKN6z978Fffb+9f3n3sx/vsy/YhyCFU0mHvmBQSOD+0eM
o/0d2xIUOhzdA8Q6oPD/0HUd4i1Rkw3rd4oWT/5fui5FF3lFjGSwI8GY7j+JcX5NbA5Vl054RUSH
aYSFqusPad5mFT1KCrF/0eMu0DrxXKm6C67AbcTJ5Zf9omqDHGvan+7av51nfwytjjcG+aoz01RL
Mf/Yyagj5uzGURlfEBos6eL0tOWbG2jPLvUzq/CEkv5iUaq8HwAnAYZJTRM43YAz8lbWFVDqPecm
moMdcIDkyh3UIVJX3ZfT6lO+b15KibGW58ec7v8yn5Dzj86EvL2Fd2Dou7s0n6VKC+CBOXqiPcCl
fm7azwRNvt5VF2i+3lDpzzmG9LhBXgQD33uFRv21gU2uu6IF9CZhp831jwutSEb2qKnWMwxBZPOd
2NsYvXIQlF9S6IDiUN6snVNkNXufDxKU3EhfOFa8m3vzGam7l/TtRxzJzz2G9AM/CNHdVVkX6+pN
n+9xvH1L2eO2ovE2ehH1fn2cddx2azJFJ+/NG1rY5xZhsLWtwfGG9LCf5oWq3iAsp6I372Dssodt
aeoOY3NS6cQVyJGr/IJowhGKwT+yr3USopwKwwiQzcNw3rEU0anF+AvgWwO9K+fo636qF1jWQv5V
rNGsSoZ4H5fDHbsnpaal/YCjiwe671NJiEOsY3ZD6ijl+iqucL332TNW6eVQT1GtNFqk+FBNBGdU
9ZtWmee2v2QCfBK0d1JcuCzQkn1UZGkWqVHdUoGoVRrpTcHTOQQr4xtSPE4SoGVMf5HvA4r7w9LL
+JRFg45qvHCYHH8sMnVDV00r8JWXZQFfheR71c6pNvhWt9GZpT2oS/FdXz1FX+7kPHue9eScYhIH
RtspSuOWESYgc3HrgtYeVIVZJ4BH3t7wk/6QcD8Qtbtj0wapoIWcQLmIYKBLfUslsJCZGhqV/JBb
hq3KOF3H1mmjMmBXTXlLjdM0LKByNL78XMGtTlMGWK5fymGJNsAfUjyRv6P7p3Df1bUjwH2AO1d4
O5OJai+FufluAIML8pXK1fQoTjPnJMC+BROjS6xi+6y7L9PZKbFYKVJGIpQog/MQHAcu3UDYUdWj
n5bNgdh1Kpix9qHrwHb3Y6n10T4XN4Ab4dhrdrnnoYW0pZKNSw59PlHWO3DRT1YSwzYVzrGU3e/z
XQo5VrHklxnHI4mIa4ure4MpvKbqrZB7H+X6dU6+qAZjv6ruE+JusjCntAq3k2KvlUZfKauTWU8R
s+ECefivDJn+7XCQDqcpjYMOBWHtr3HBXPR9VS/68NKL1nOrW8+5WHpG4o1b621T/wGo9NdmZimT
1rts1bx2zK/jwpFn3zzGc9Agnom19Q7L4qBH55NhjSk2id/mjS238rXFgWip23s9Fp7VbXKz0ri0
Ow0eCrdfrF1TzZ4EaT33XXfSQEipCCIrQGQbidBoLF7ZTQGLhhezeg8xS5OiBjUzPDfAYqWfCvOu
1ZsgLvuI3mxX6fPPpD2reAbmH67r9EFMgczUy2sPbKadFK6PFpis8vQBVM84+qQnuGqyuK5o3kXZ
n6cZR02AUOvxOCADzHWYb8s1K2ZnbfULyDGmenNqxpoGweGaKPNdBesg5wizQi0n97uXl5Jjpve5
tFwrSw5AZO3g0iA19fR5TozTxrql3auqz3fx0oZN8RV3EXuHeSGshi2aX3pMnRUZvWDfR9PQhtIq
XMk68hQJ7EjY2AJIzGPh/n+/dR0BwS9B2bEyHNYhEvslEaJ87Gw/VZMI/Sod3sLwoidl2OgfppHl
KtGCBPn+oNahIgz4anBMtmghfZROOpC9GDENRxYE+zYYhckVVu7rMYI4E5O14tT2rIezL47RKtCo
A/b2mF/tTpSpwH1WMQLRSRwsNZT6tzl5aMECr830Npj1SVaUly7OvhwTTGYxIKH3ezSv8WadJoMG
E+Wtt/7KivCPkelxEwDHG6hOUIjgCPzrTVBLuTP0Yh9fall9OdZDhXde5MlF6QflK/4du/qnmo4f
gffPofCPN1Q1Da07aFEk77++4Sz0itAuxAtqM0YoDX3DNlyF8omRnMdOewFveN5m7dKjLFnZE9bi
zVp6X5+0m4T3PFlV/VsQ/KeXdIRnvwwEqkPHJzclS9JEKlR/KFYrGgf0yjIvL4ve0KHZnQSLZnYW
n11Xw67WaeRCIdsSU5Vq0BtqmMuaO9RPy6ih0NP8iqmIIaw9Cm89PTO5iTeTYJ3r2BtBbCQQQWB1
pJNxaVDkgc2/zxFmdqzg8lyfANVf5bm5xxWejcT04Ja8qXtynjuN7hv5Rc17dmZHH1E51tv0Vk35
rdKsKNUqpy+VC4AYVPXJ16rqgpljTXObrmKp0a/g5Jr5PhCZyPp6N+S8JeEg/t5es+MgtgFy6ZKN
8lMNBX2lc4561yseoCvcR0zZQX9CS+oBOLLbyMLzIOqXVUnPLRYGf7FJ//dcTZdVTKIVKohUAv/Y
n91KMYyBlPuvC0rIYUWglPFvz/j/90QH61Bu20/rnvs+vv/tWw2Of7u9V9/+5/94xnq9/9tdn/HN
9/KX9OYfv/x7eiMbfwfaS3Jq4o2IQy+B1O/pjaz+XZRhPSjHI/qNTfF7eiOYSMxYPC1Nlg1REw2T
pOj3/Eaw/o6cQORYzwQ2ocjYH/4nCY4k/zpMgOWgZVOp4GJloZvQMP6QRK/MfHWkPnROKCRGVj1p
Qa4LTm1kwmOtEcOW2/xmmC0TsQPzH1fZajdU1KQZML/a3e/5O232Trvl2d2SCqgglvbbngyLU3fg
HjiWGdx+ihSio3WywHvm1VmgwcbBNZUpyEZuLAmn3ekTc3d1KkiBMApHmjiWx31useKM889L+oF+
f8uR2tbHrrqKJmPGHwG1qj1ZCWi9po706dTDoTq1DaSjLFYLLFmoA8ek+BJtwC+0qXRzngXwDk8b
9S1sgXQgv3AgBqj8jij2JrjW1m7mdb8OgvQ07pOTiWX5KEy0a02H9YimdockO7a7dBH8ZRJVe5yy
PhQ28x7xb0+zS4dKN89ep2z/TnOKGVApOq8qp4RwyOuoLfrNLbgzttaBPhfnt7Ys3gXu5Gne+tNY
og6vUn9S8xXB6DZ65ii9mxvV6DoYCzojS1sS5fhB29S7BALeVZTrzOd2gaWbJ1eaU2JQsTyBEqbp
FxZDLGcFxSI9HETUAoAuE7ezKP+mqQjCFs7eqTVxQZmEzp5wf7rSj/zCIVvnrxItVaL21hEweSPl
c0MzVi+fP/40b/5Nqmv8uwHIfCPBFiUOJTjl+HXrashl9tls27MQ550/0Z0QtjPNyBlAWr8p5z3C
9sITxHZ0YnIlylsdqDhEUkpmvez4uYQy9NKiyxBe9PQaDeqIhHdPkkeDqFgaF/zSFsXZkl50mzWm
/RdXJ9MUH+ap/p61wJba3Cwg7FvoC6oKaEEGT6Hp0zcBWYju7vksPW/SuAFUxhoA3ByZq2dJgvi0
lYD7CK0Z7gCiBP0FrYscYGLVummO17y1V3KQUx+wlSn3ptJUPqQQ9F2LhkZDT3PPlBt81vfu0Dl3
gFN2nZ7cMU/Deo2rgLG5h1uaIKGsaRoyhE8aA3WQKbh2OTx9ayoROstT8bADOMNCog5LAmtBlMlD
dT6zHitvE0DMcxeXIpHmwb01Y3QsHSQOjRSr1EMk4uCWkkYMLdztpE0S7hWRWsCBzoDAkoOXoC9s
P4i+Etn7MqaTPebgTAVVLH19IwkW1+zLWjf0coOjvkvW5DIMvUqnmjwfKnNUoIJUUOPVXqGjPO6w
MB92awrwe6nCKq/bc6HpQBA0Gr2VlQRqB50O7yyDAyeNtA+ndJIVy7yfmuY7zssybc3qcifMdI3C
yvINqdvulXLuT5NKo/awflv71LqWQ0cNv9zPSa1gIwdF0s8p8l7S439dI31r5L3wSdiu7TQMFwNb
qMdJz57yH7wbRaItvjZWzW5SpQetSonTWmWwcvuWUd7VPsVKdpX6if4vfX8Se0ZPAawt2nshNC06
JnW1ak4rLHVaW2U1nEvscRMsZ3j7+HOx7/ZKmfmDvEyOtQsZHSiS8NCnq+BSFumrpHEH/RixCIkc
wHYk9n5PH9q2ya/YFwFe7EQSGxoE+e0I0tlLiSDrkuMA4DQzvwOOx0eVnj8rrQ44UefgLOloGJuq
21KoWkA3TMs5wto8iL0Qu1Rm7vSkNzEYklu/bazNU6wJrumqp56aQ+IAy+gshpWH6mDGfi2ZF0GY
lbtlxxYhl2X6yeMXQGQZPXHq0VlFk3siS7Nv4nVjaxSj3VSo9lMRDw6a/u60F/p6SVS8SQBzg9Wx
uvqpmqmi5HWcQSXBB6coxdWNR1WOJKxaXnH+8jutMz10fi09ACkNB5zWRJJpfkJgPXo15x64Ii2d
p6/0A0PmwTtKATvcG3MgFwpHEG3VOOWkXRAkww1ImPjmlkFRiHUYiEoWatK4o261zMuiqVHfqRpN
ZfJ4wV+EPUI3cuo3eexPvSHb+tTEiJ5M9ZExpfil0LX2MiRikCQE+RjIP02x+QnteoxWAtpSVevA
E1ZoD6pehTn8o3N5/M9KoeMvsk6vOozioyDVGWp1RrryUhv1fNFiaXe0svfGKm0QrdT5WexcQc9B
8Az9A037vmLU/Ynb/aUrhhUguWiEc9FunHKywGA/S7FsGgxbmzh3KDjYOmUKrhHzlDlzXCShqbKM
zhq+bcVOwaId8iJIqzE0wbmrNSTxMV2/0059U4E6ks6pft+Mktu39KvV+7jcaVIHlfnY0QCIILfB
bLrE5dGd5GT2c6mNysJaUa3waDLOpz3uMNPYmt5ba74We7t7YLd33xSF5SZrj0YNtrFT3zQkeFfO
SiqfXtbPQ6YbqFfqC6DpifhAecdraLwpj+ZUF5dY6HxDSZjIwwCDjm4U0tTiVOfPbf7WdWCtYmvU
HoxdGB1catDT7OB96Cl/YrnZzibgbr0BsmkM1SfIjMMpE7uH0VqU83G0MbE59zt+d6p6Xxn5jicX
/kYzkpouTbeXkq7hdFC3qzinwHQF4hAwU89WVogRJODamTkOtUHM7Cgz82tsKJ/oqrjjBBvor7l8
EOXXrtACXdpFR0gr2ZHl+rTK8uzliQXrvYD13+UYUO0pW8Qur4wMjqakucZWadOGQEnT0cbW+DqD
rZmYgKamoi6J9/6cHpRDsZ+DecTbZdZwsMTF5amQE8uuEkP000LyWLHjKBc/jijfHEErOrwequrc
FewFWUPO3imIV0bF9HSLM+rFwvWtwNDQ7RtlttUdtwhyXmcQDcWdhn3yWyikHihlDFT6DeqfAudc
Hj60zXgpmvW0kXs7Mx5Eh7PvDCMFEmdSXIXFeFzAsZ6n1MBaKk+hNOXx3VT6Rc7AbjXDaQsKWsIw
BYsKCX/kGWNIR3d6h9WMl8DoDpIa7mRjzIzPGm1m08sOz+4jAQxdy4SzXMfiqrP8xoa4RyhOMFox
CCWFCr9RRZJllriPZjnp0agrz6msCV5vVBHlaOq8QIx1XJTsHLUnZUk40FMO5BNqTL3QBb8rmdMs
1HrWdnUzFroTVNSXrSh2t9b1xjHH5o42x/La1jTp5nUKoj+TvLkuCkeJb/WwhEoNJlhPcZ3omsuA
m9DJiCfsqTJ5j6w5gW+voGWgXWE6k1YLbi8R5xXxCEm3HHTkKnTGDgl4HjjTQETVsrWxXgTjnCcx
3jpIKKd0orqIyWYgrqbsaFIGOlPa4mDtVPRlEjye0WgESqrdfKHUg/hrkhGx0eEv91STJSVNINWs
6MXo85IXItxeuS2sBqi8Y/U6GEQv2rEk6VgCunpmPTZSji5Hvrc6ufC0cZBZstSnVoOo0s1BTbTp
NilxjxT7epreYQR0bTf5hQ4T+N21Iyrfaqt4KCfOgiX9Sdy6q4bzhzMA2C5GfFg3tZ84rdfD2uSZ
6+IyBW2feWsfcwQ/jWc4zFukZkicajih7VzOPhvQRc/H3Skq/bzH03WdaZDQYEF3knQv1sJXYVev
es6ahXl5tCvTRF5I1WCRJXytKDedCjrB25RIb0/kJ1rDd3vQY6aPhDyvSDI7K+Ovda0tQYXH4h5L
9QXdwagDKk5S7C/fsaRavDk1vkqLDGE3p3VxR7dAj0QzDB9AIp3EqpDsyWQHxcwTjMY0ewjPlEUH
FAZtytWoxkFkOtRU9Rol5rxG8mZFxSrAi552i5PQzLqo2mlJGvnUd22FkdBwoTyR+GvVPqb7FlWD
VymYUICOI2pOd4usae23i7oiNwMnWCuHA0BL28EMSs6M0/qi1JhbDPmLIW8kPVVG30aS+GRlN1Xi
pKyyLaP1y62tafs/bGwx4ziXGUXz5HLK6y5aR/iqXfkiwRZ1Wk/oDLtfU+Cfu3RsqVvUALNywLrp
niHhxigSdOdJ6+i52nt0VKIZX+QMN0UrUoYV9lynwA7zuyTjpjcD6pqZu9B0RUywip+3nn6tlrL2
BcA8cJmFL5WWXBhvWSexig76qe5B/sstAiMIin2ceUVbvQuZ4mmSBVVugjY6dbW3aManIsFwTe5U
h9YajrvTU9kU3xHXg9IX929irpytycVolVptWlNukmZY4JyoFfyDaViswOr0FwfzB6nmp2IbWTy9
RhQKFPg2ZFD/7aByF7W+7LWOfsE8f8rN0KCjOjsQhFoL4aqfPhUzQpqtYykbkqeUqDBRRX89Gozq
IwgYRnuTzMKtNqDuvaMsDv1F5MIr6VHSsp38yPr+o8LR/0nf38+n4/8VfGuOqszw/4BHusUeIx/y
lT8/Q3/6Vhfv5NuAG8fm58rSP3/3H5Ul4KZMbopH/2wB/EdlSfn7jxqwrsoataOjBP97ZUnGTl0G
hWqJeDyZOuzTfxaW+CcwEZYpygrmh6ak/0cH55xS/zIif4NTUJ8Sj3rTT/V/bV/wL59z5ZqfsnMX
DTeULyHnyihbbfMqR8df1Zt5Y2KjXfExfwi3SHqC6YZn7kN2m/3Yq6/b2xbG3upXXn4HbjnCXNYd
ovxSvJcnQMWKZaPta0/0xZ5zD0tJn1TQj53ClV3d06P5hNVNqDoTX6+uHLRu8RhHstcF6xkbQqcL
uzMW2Y7gIXRw05MQbs7uIiIJ+9Pmjb4YqFEXFEHubp7gN6EetU9JpLiSW9yGgArYdJXc9kSi5FOo
viW3ubElX3HHUHWF6yHKwpDgUlyNsLvJEZlV0N22K6jGk+ruUXnLTnPY+lXI0YdPABBOkRk1D/G9
cCufisi6Ndcq7KIxRMTpSHxOTiA94aoFhgNuAx0t3gbX9K5E5YPwh166l/ielNheP1cRBBuv8HJe
VvEH+9vJG9zYfwbT6EiB7mYe0NfvusN99dtQ/3EZqieFvILbBbR0hardnAbf4+D6skZ4jAc0GzgD
n2wKiEP9xSdz85SgPxMGBH2of+zPCJh8ig2uEhUXw1t8IyhOUrDc1+HMby2P1UPq74H1QDo5nIiT
H6hlOEVAFY8UL6BX0amDzZ0duNR2HqVRHpHQfJei4h6S4hfr0xjirRNQRrSnZweLUXe0DWf2tGi4
LL5+x4m9H9uzVwRtKPqkmeF0MR7iu+2yuUBgfdFVHMJDV7/LH/EQ/rq/djJVPjshEJShkTr9Dbyc
p92Um3UdTsVT+1J73Wn9jvOTA5nPrXiR7D49k0OGeaCdcm/0qPX7+VW9am4ZxEgqJ7dV7ezJuKf3
i3fDmyBQnIIY476OMhf1RZC54psatpF8Xt7o7XYRJXKxJLNfMr7eXDFUH6uzcpooxLAYO+ZNfSQM
CdQgpv+t9Drmicj3vk5n9s17QJTEdcglH1B/B9lg6xEux352Vzzl1/wiR8DVr83ZfMyvBjOgv+Sn
NKoj9Tycf1qe/k0FD5ryn0x1FpOfp/rSTHKjN510xWuCKIZZOLqtS4UqxDTHbrmG3v3+nbY732BW
lqf2tLuqh44bDyXhGXWWTeDxnt4vTumItuCO/uJBj3UK+zVzM3+yF4dEyLNwxghJNk/MML8IJRg7
dv4l82CNOhhOuph/uopv+KTyPG+FUT6e1SSqgsJBdOsArXfQlgdr2DxoZ+TcHjiyIAmyIPsGu7w0
Im1whm/75+plDsczCroXk6ObMAu2uzbkUNIpGmc+PwoOjsSvqtvzvTGMP6a+firPxIBO7DYv5sfk
Kp+kW5JdTMbSVb9jQJ6Sk/y8P5LPeoM/R8a1MsLkNEfJpTzvt9gffPVOCxSOqfjp2IYjaEvXNcDA
huG9HvPBnx2Kcnz/+2SXzvvH0v5SsyoszIXN5rjME6PRVeyv33N+f3GZk/xs7IC8cTa7cnklbzhp
0XLJwznIWVjNWxeO/upq/oyu3pbcxZv44cyvsUMN8aPxhHPyxohzW+cdfP4JnrIDIYqL+8oaflED
HsoVuvBl92d38lDfe9PZuqdplb8Vt90ffdMzH1XDLgOATww9OcB6yM1ccGxe6YEttuuTcLdFx/uW
1+1zQuHJpnsYhyQn92jW85gCpy5sPGqIoeitbmHjguL2N1JRl0M7r3cXR3Wkc+HR7mdnfuEvNl7Q
/hZMbDWDR+ZiT/b3hB2BPhOvs/FNP2Gp4iJ+t045P9WF4mMXAht9Nj4mLh5Cdvah59U1VzkJ7EAC
wxirDg99uhs/0lViKzaV3ZCarptG7Uvi/lUIR5j261HMv7bMPxzBLEZWcEpkilfqVld4kg7a6AAn
JrcLK47zeSa9u/u9azp8Am7l5BiXlCdBgwM3B1sJV3Cf0DL7k6fxZcbdeIU46m9eZX+tndrBkMZO
nTiYuZOG2wZltIXTeWIajv7sH1OWmq67up/MQA9mn63ZhqzpU15jVxy83qfZ8xg2xybJP7iJxxWy
uc78th5QmDyZUcxC1fv0obFclUxh8dMUcQ7BCw6hzhgTneq2+h1fpSyanTfwZ/J6yqfB5EF2c45v
MYLej/E8hAh5+Duy61PxqPJCHcwRiyEh8zb5ifCUD3u8eOdJp5zBMrq/fZCcQIGsiMUAeLiLlS2j
MscXUr2iAXMMu3ud+HQyw0fnwzC0btw0NnHFZ/XikzM3/OY9f+b1ua+keU7s6Z4YjP7O/YQp5mX8
0R2iiojX43YzpoT78oXmZa/jkrbvPBandZmAn0FZJU9xYqcvw5lTDVcNdhcdvMMZkqOfKp4zPAvW
ztWveZwWw9TyAWRJLv7NDkdHPNvtGOiu6M3uxsTZHIEnc/zbcc8AGvAwEz9h76BLjo0RBCwTgTZ4
ZiOT7kS3lX8M5cajhZ3J3vAmNZ+hgo11kezSjd34dHycI1Qa/em8hawEPD0O+gJuED8BE5ihRzcT
N68+7R/MK41U3I6BqzZ59sQTQRy0l/Q0RN0xUF09EO6OJ224W1izBhgM4MTvg9LrnScIXXwGDDPs
2vmOi59tcbkpq0LBnD3uBY3cXDRJ9o+bPHLxBf+J7AMiEQ1yzZ0By+WE8nkM9FAPR3blzI09KxTO
rEFn4X4JhxDzQ/94L5Uo75gjNL546Y+BKbFVLFwoeWfQ645wggnJu8ke9b8fQ6K+sDaF5TGSWV1E
hljK4hF7fTByi4k7nJYNa/D2D/uH9IRqmzJrwHIVDthLstXlgcH4VoMxs0tGnsiu3H1GQXbqffp4
+E4aLKHALD5GanYzAzmafRQjfhg7y9k6DWEaHNNh5Efg8tgKK/DsQS1yU0JdlmhHCNPT+EVlGbYu
x1pVBhi1M2SOYblwazO35o4i1uAtDEaVzL3cPO5owJR6MF+WB/XGmsazxv7pinc897vlYlSnCAl/
XV7NLtyFJ6KwmRAj+T3XUQflcT8cPJzYwgcmJEt9sPBclpvEbx8Lv8LvtKeJmRCzFilc1cxGwbwg
jBYD86p90Zm+4sMW0JPBuru57bsQNCxrDb9DE8UrI4Con947Fp6FNdhkSMOX4J1R8/h4TxFIEL86
hG1h7NZu61t8TkAHLASmZ7mNSzDnlNzk0efGumKERIaJjr/Bj8ktsWIdO88xWzdHOpYh2jgDZqqj
EH+2fHRgOZcBrAj7SMo97ZzZjl0w0J7kw55Y+LUfux6XMl9SYovZxjTMLh7Tr83tuNVdpHGhJbeB
1ZN/x7CQkNwM8ueYELu9q4KOQCV1MWkm6N7Pu36t76qH7dsaHoHCSGSTEa70ISsHUz0OJH7MuoHF
ns9kJR4+kEFxTSLs3XIfxafbRLUPeCFKogbnygtcx/SO9sbrcB2+pUTLm28FHE85BEFQK15Kn5Qq
5Fp8wQY0a4s+A8xO3SXoHIxqrmRFdmlPRElN0PpZuBNBEdwS5+SkFJlNiwxR0RF2CeQnnZMef/zR
Fr9iPUjOYFHROeKW1uMB+dt1uq0X3cl9aEre7lkBp9ruGsJUG3h52QNg58UnJXasWxsqwe51hOyF
w8n0WbvFzzT6jnwhPhkvnf5CuUm/EIh5KQ1CNsefpBLUzRWHLMDOuC0Q2jz9eWYxOY3n+NS8cH8Z
KKor301kIfVZvl8E26Rx9EU9AXs/K5/Ur+azep8F3B5+Nn9KuBz9Y/YNKMpZ/1/cnddyI8eWrl9l
HmCqo7y5RQGFAkjQm27eVHTTlPe+nn6+pLS3SDRFHp0TMTFnpJDUokGWyVy5cq3fXORbiPBenq5i
qnYbaj/hpbShIuznW7ZI0kyRhyoU6DbhFoIN95mTKYZ8mV4zf4bb5PbrYPXY+SmZlLHlC6vabVcX
5KY/sUWhiA1y+jQ+DUvONb2nbUev2pDm+ThO67WPP0i8cx4MYxXxa9/V60BeG8wT/lDe8MPkfOL1
ImLkoW9roB/GTLZ5huVOnMOc1/fm8IE0QH/q0wlt5ANs5bXUngZ+u7ZX4Q3eDuoubnbLNvJKt1gn
PxTmw+PESwwex/XoTZufALQJCs3KXtmsRK7Rcq2NvsLGgNnVrivmbsf/zWuRhoK7XOmvWSOISIYA
vJgjrcSZi+MljiRb1UNdia/OUrfqXqBNbboavyCcxLgc9THf0WTdRGj4e9PL7DWbgOFEdou85cTx
q2aEjM9XWbY2I3EVKwdsny9dqp7pIcTIZXTkyQn1q6fsKjubw63ulWxuIq0jCSKsBczpyucgerA2
zHbCeuglG7w7WA9o9HgKP1MRG9hzeHHMXfdn52pstFy8KxZNxei0/F6TbtT1SbbF5F72i3v7kmxF
PiselziCYNTB5YD/Y4vGzO2eqj0fOexRoVnhsMSeRxrt8l8CEKYAq4SARHbOQUDlawr7Dp/MvmgR
/ym5k0mLrE46SVw2NQ6jQI4xhGZPTcmkuA8eOsfQbbHpuNh+vXAhlRsQ5EU6iCIYqS7oA6++KQn+
zi7bTtuGy182kPb5SbZfdzo3uAHdp4y6S2/qHc+LTWnctHcYIpB7NK7N3ptshq3tV5w22Ei3ov7S
bSMRhjfiKXMEICiTFpwOyJK+tGSMklcxULIZ2VtIXFb8AhdMIuVFO3kfnyU7kWPTaYk9dcUJRF9P
3AxSk5vqmaM2O4w4LkpkFZ8fY8Fl/s0x9khDAPmfOJ/LSjmQpJJp5otbUFhiX988kads6EjP7CGY
t3IA4AVYZFYj5woOnaxvm0hVkz45bHX0mkhUlnXoZxci35p2OP9Q4cBbgl1BoZZEZrpazoPb4BAc
mlPnvNmpm2EHm5sKBxY47BbUmEiqx71Bzai9y27mTeh3u4B8b3RNIjZsDVGo8fN9e8i84QQRNv5B
P01sGofuxNyJiNh79jVsKLatyBvup/tpdWGxCeXb9nZZ4Qx6SK7bZ7ENKDdif8NNbE1XxldWJVtA
e2mdTKvHgcUNFfM1VEE05G9ZxHl2O0BPRAfDF1QMvg3lhBCc8cPJOgJlQp4p9hXstE8koqGytvfm
i0LiS/1oXXUE7cQreHgUlijSiS1l4WA5kqIyvkvlxMXxgiGSdSuSVk9sShPrbVwTJvgZkbYHl5Mn
shvMP0TWvFLvlrXIDUT5Tt1UXksgEw+CvXQrbU0Pa5PX20H3m6SwJkzxRlq2EaxENhhV7gvtsjVZ
7quSUhZEDNbsSCZNJJ8AJGx7CkRQX665dcIA5NbNcCdd0oMhHkBz2Mcc9TEJ3Q4+G/N2Jl5qGxYH
5yyc78iV7C26iZyPRB6JAAkZosixOS1wD9gLuEZ37lxUB/k+uczR/pFJ9ZLDyPIWQQRth9B1c5Kw
yqXRiSPzulmLOTny54aj1sl8Enq3CZkiGLgVVARiRHY5mW60b0QA8cXRlsM1axbWHkdAAsxmPBcp
Yk/+I1I8bYPRuQ5HeJ9tkEJxRWI48eD6HVsrsQT0C5dORCAto5JDUldpp+JQAiSIkCoiF3HsNHjM
zsKLcT0Rk0TJISfMQEUgn/18tdKq/5vVegQXy9PKSLPItg7Bs3Ku7/ECpAwh8r1boEXX+KujUOYt
a5HI2oRGkVoqXnEBc5Iqc/fD2MXXxkV5QlXtcnnEtel8fIGR4Wk+e/zG3qNi5EXnAfVjkT0EF6ho
XA8n1Ymy1fbLS0l9E10yd9moVDlnL96ZJIbdKQdo0hiOxjvwLlsOcV7jz+cZuYZ50ZxYt2DYSEvb
HZvmJt2XTJH4ND+FuewcfrA5EvrX8hkNX+bVhl79Tr1Qf3T7/JRdiIRWZS8DckKRs6Y0AZRv51za
4Xp8RAG33tUesuQnznm2I74TxSmfU3nTztWz9sTacfTeiAN+snX811fw39bD+R9IcQQLC4aeTsbf
t2euysef7X88Pf/HafyzeCzxRHvfo/nzA/7s0WjKN5umnINZr2o7svkX+ld8B3Ij/REbBVpYfv/u
0WjWNzg02DcrEG0F8RH1lz/Bv+JbGtcIckZWDY0P/GfY33dLyLJRdBC2F4YtW9AvMbt4X79F2WEp
JSMrL8P8BYXRScbgO23X0DHdKSs2ZYP/N5bdVkZMocpRBM3qzaP7oHR8JH/1+xUcbb0RJuua03AF
SExDh8L4C5G4EpbNeJh3BkQ3u76M+4fc7FyhXO5IT/+9c/hdH/I+TuPq+Sn++f9BI1JhBiHa9imb
9+KnlMXSYxT/RJG9fzvN//rtP+a55XwDvyt4srB+BFv13yRevsNINjB1/n00z7VvwnrRAqwI9vyP
NuW/5rn6jalPL9tSmOr0TO1/NM+NjxsUyjEFxVHnKqlgY/pKmiFOHOPUVZpgNFMndq6tJLeRmjeb
8GDJVpjsaGcsSIMg8JvgH3JpDU25b+QpvDP00tiHS/Y9GduHqa/bMxifFJuK/MZsBsQj0UTIBBHS
AKmK4kFVuYstsW9HXbGPosy6irRJonZIO/1ax8y2AyakFHs4c3q5HmaQy2CknhusyNeq2d7URfYQ
hIg42gtN+zaoAg8cH7WsHLnLBLy2Oyhz46aGNcCyTQ7ghdq10rbJATpIeSiCaPbLClPZSnbI79NR
fp6jmJoqfNdHIy6C68Eei0tgZgblwtk0H0JC1z5MF2tT1QIcLNlPSi+ly8rOc6sk983idTtK5Dwj
HGLdztMzTFkbuPRF8ZjLGOBmS3bfLGaI1bbGeRlVFb/BwgabLXs6lRxF8Ysw1i7rctY2JFqLl8GZ
2ePXaK0Va+b86cCYXadBiHI/s8k1rcJBndlexlXQ4fGrFpB/TdCiZ5CBAPzHTXSpjVX/2GrSBJCK
SZStIluuMcBqxj0eg+UeBSpzYzgtpsj40CTrJBjyfWU408UsmcWFk8GTqqxeoQmUdsDgzLTfak1Z
HPTOVDGNl5MzE528+z4e8NCVAuvKxCT8HGEI6RQlteDWaUxz15QGNW0UHbEjybPzpSrTM2eqKSYh
H38aWzmyNg0kTCjVUXToK+x3u2SgUGYiwQq1tkSSAlQQrp7KRpbrhRqC0pFPLkv1PGA1CD4Qqe7W
sec7bLiKvaZp6ibEfe4wob6zSvlY+HwqEMNgCi/jpi03nZVQwO20EF1KtOaCuX028oBStw4v1IrU
8f8iFfhbKYN3MfJj0Mf/wFTgzxBHJPn7XOD6ZxF+EBb5nX+HRR2gBY0e09TQOHDY5P+AaFj2NxQr
kAAEbqHq/PfN9o/zFOKA/GWC7TAUgxj9r7CofEPXAJEoUglFMwm2/ywsfiQjp2ugo9/v+2MQ6uyo
cbANmxS17rCrtx04uW2KSSwt5drYSrg4bdPRHtyiwb+yD2NEwx29d6sQdU3UrcGyLtJdZ2MRmprR
Q6EVD5VqlTdLpyT35aCiqYKHjRtLQe4pxtJtJlkH4mWDT5yA8rqJlGGaIkcQZ+vMosEUqtVZj1cf
6nRtsFeMSXshluXuPAWxV9UIymJ8aI6/5rGT932RUIaGw7Fx0gXhk37g7IcZ3r4Wup92MpxFuFas
0alxruxcx4hExqJ8jaYEYIqxQQHJypH/sUrzro5V+mBQ8tC3nxzfNkzHqxxoICYK/NjXIK4nYxeJ
16DT4fehwyhX6/kudiZsJ+JofoaG33tOY1FysfH7KGQA/1Y/aS75W+6PTSghaF9XK0A5JDABnrYD
aiUvwFO3g56BPpeRTjaU0ktnydqUcz/4QQR3mHynAPBaL/ivWnHvIph5lelGtIlQlx+X3mlRaFJy
vw/HzEdOE4fFbqHU1SFzAtLTurLxJd9i+LkcCjLJ9eQYGEjG7eilQDs92x7aPdKBfmGq3+0pjTZK
G1HC0PvWrToZaEGgo0+l6+UeLfEJgoo0R14/Wd+VcbqJ6mRrT/AY8bQs4Is5p3lH3QTDJArmum76
aFAceJ3IEswcKuE7HwKl8pqwPPS4o4LmzhUw8eDN2yYX0smkmD2ubq6BTd91Ho/NaY+P5qXZdK9+
MdSsOvyNW63jNAoDex9OJIz6UsKrCOTqbrDG6noYkJmJwt4CtYyUySrTumClLDUaRSOo9WSKm7u+
BzhsLSPgH+yKfSdXs/t/nlL+74yFhIm/j4WnP6suek+F/DOE8mt/hENb/qbCaMSFT/sjqXubJUJm
hB35J0mSwPYvxJomI2eH+p2DqgYbP1Hvr3AofzMsC50UzkmmAt/a+Gfh8D1z/V/tdyTF3ofDFnZa
OtS1tFUVpXa1FhDoZKf7Io130K4wtp8iREyotibGSp+VH4rp9Ctbuurz8bSeql3Xsrrj5DFIka3v
tfKHgspQm08/GgkRLVt9iPVrDarFNukv1QYhtUHJX4J8uZHU+Xu0jDfETHZvB06B3OKH11WmG7Yx
oBQtOiuDUJCIVmWTYErdOWc9DBPQtek2qwqaNpidYn/ZelM0NFD9TbQvmlWh9KSg2YvDFYclZJph
fsg6xa9Qgcdu4UZtTcfVIN65pi37JmuMjOSqaIarEIflqDUfp07/Mcvxc4+FxYx+2ypW1fsECmUP
J6nv7F9ZLU2AvaGiBbiKyr11ntjZugVNVVbR9VRzFa1tQtFENy630o1uNVdlptyE4Ugh1GieW228
qmYAglaWYtYQ4yg6FdD+6yX0Zof+TRx1eE4U1JfUyPTmejiTFSCpdk6vJY6hf8cRfdYqRpoYI3AI
VTS6a6p7GVbN+ZLvjWzEbNDscPUuaTKbZ46UKjsTHxJJtqLbFHF5jgE/MC0aN4FKM9zCdSWWKVeD
xV9jBBF58zyDPTM7P5xToERyd4NZ2+ghxjFQtEYCbVtbC3jAPp5OI6OL/bpNt/KQU+d3+uF8CRvj
abLrcJVoj9FU277q6BR4Q9pDkyb5qMHQ+xqoZ1fyhdMi9VKpXZzjQUVtfQZtnIhnUwZq7espjE58
C82XCJkbdhDnD63if1TN+V8Wtj4v5LgoHDXPb9M38fN/RCpN/2bK7FOoLJFkWapJqPgjcdPUbyhB
abLDWddAgfNt4iYAtBxybUDYNn8S3/pX4vYK1UWUStf5MFC7/yxSiarIG7EHFdMOckpNRpDLwKNU
O8LdzUqhZJI1aNSVA0CZ5TZOaIeB/AK+0ctfVFoBC/8+GNxcG40udApeZR7e4HlLyyTlmkiwQlSg
6L4Z5XaOv9Jz/2oQEZrfDILdmxJGEEDdGKfoJZguRgWxoCH+QpD742HgGvNqDYVH+H4YzqNtj0G2
CqmdthxKjdDn3LpTvyprffSCFGDW2MBA4GfDez+OObKfkL1qrr5Nz3S6ycsWCxmALIg+fvF6lI/u
SWUeAv+XwYip4lrePDoqFUExQeqhYwdIhg6N0kMuFg0agdyb19MhT3GEohn3Znv/oHbHbP5tXrwd
9wi0FuJCNZXCdEHCO92En9T2d5+PcKwq9DrP3w5x9LrmAPfoqYWpN6IOBJ4N7CZtGQkYFA0JAWv6
Yjyx0R+vq7fjiVt+8yixfoaayGFcND+hynuiNTatcGgZql0NrJQ+6mbG0VG5igHhfDG4eF6fDS7e
85vBUfKNnHRk8AEsGow09iAJkIvAdEHQLp7/X9/f0ZKTo7EwbDGepN2xda0GIOyf39Lr1Pvslo4T
K7Oi/p0zRbBjAXcUnqnb/KwFU5YDepGAlMzfWw/w+I16ik39uv4CmKzoH61D6uWobCgKXIjf3Iib
GBWLKgEYldWKmyt9c42FCuqkSuIMSICZAGYWhYa3YT+HjrYZF3lewwLGrFuygGFmziPVI+h9xghC
NShfutnRT6I0t13DDKen1oKfVKpJ8mMe0Jg3G8nySOFk9CCMGS05CGpShPSLaqbODTo7y7bKdYdI
SnJnS1AKZcn6HvQjnLY+geU1h14mD3Qh+5pJjqOFa6Z2cpHBxVnF/PxWdzJU5oQIBbaEljcZMrj7
CTaBome7aSxxwynN5gf8xNhblhz8mpZn7gLVGFMzITOzkHaEemPfBZb5S2tBvIRxiH9bSVtY45S6
wJiFbX7Wom52mTUT4vZaTyoX1OV+zsJlC5EWQ6c67mgN6IQzUXhKiiE+tTJl52BevR4qeuMxUNaE
dj6H+S2J9KNlw+bngIYyVQs8YLbhFteZcmbJ2k/IiLuscTwlkDiNtp7cI3uGNlCcSF7jKNt6lMCH
B/l1m2eKZ+SktoPm8+jv5xBB11YUDXR5/LnMTXASdDRq8ZcbbChlmR3cLegcwOA+iebhzHACbfOf
uhT0atU7ilvX7VMydy+Q1d0WtV6Rru7+c6RpMkZWCOeELshcTL4UDle9PJIzy/pprGFI2ral29jg
OhfddtFEPa3oAq0ouyF0quVPmGWc/2eDskkJuV5xs7YAGpPAVIUs/rM253hVlDB3u6H/UqL1o/2A
ahN63KQhCsej93Hkr4tfVOscq7UnW1wUBRVnlXCdU99g9aOqL6ZSUUrgVmhRnXbi5gLuErc5v+au
P48EiggmR5GAQj465WxRJBHH3o8pJ55hdCDDBQ+KgPvTKvcRuY3BJLRI3e2DR42Os2hsfz7wEaYD
IT00bd4MrBy1uOq2wNWVpMZFJPqgziswilsAtavwMt8n5+i/fG9PZdqry34C15Oue7852F/d/Qdb
5buLOHoltYEkbVVz9/0eHej4SuwrApY37OdHBOtcFbzq5/f9wSR4N+LR5qyGmYbCRWUgpfGCdPYq
ydJ1N2dfPN2vRjnan/UqiEYnSA3m93dF3Uwc2mTj8PmdfDFzlKM9OVECRy4bXmBBJKmsqyQ6T5CB
KOqrz8d5dWv+ZIqKEsTb/bcfGwVuv81ua6ziMxXAiuanfrxn0W/tR8xYX+gBuSLv+HJ+fLBNvX1b
6tEkpTJvDXnA0O3G+K5vwHCeTGBM+vOv0wztw7FUxaYibRgygvvvbzPOFPxHS8aCWA3g1jeum9Ps
ojmt/fRO83oYb47bvcTb6uURypmb7nDnO2nAuKhgOmSIXpWrXXz+6MWT/e3Jv7mko3J0mE5dtVAu
drt22uaz4qO6A6ITwdsBcSJ0IDDKKql0fj7qh4vyzahH71ujmJynAaNa1m3XHWSa3f90AIfwo6ui
Y08bX7A+304oEpJInAjJftRLZXwa7YfPP/+4ec6HUxTDecFw6ApwmjkKK6W5VHZmTDo0DjMHJtZu
A46BYEQ10CZEU7BqX4z4++RhRA6xdHjpXmivmJw3OaqeGMukTCx4yV9A0ddbcmN9lZzhG+xDUf9i
tN/fkPMqfwYdFfyEcbyTqVYQdJ08QApArNF9vT98SK4hwIM3JASA5/8qC/9wSIWOjWkq/G2KiPfm
Bo28d6YQvrbbZo/JfJs3X6SkH34+Ym8UOk2NQ/zRK2vmOsyMqEersr10rJuMWtUXD03EiveLyRGC
DEJ7ETq4c2weExvJUI92II6e84b7gKgJR9LL9l9tMR+czhiJUghadEgdkGq8f1aZnnNWigwwZ/vq
1PJERh+ezqDn8Kf4Gu8ldqzf7uvNaEdBoswCjPAqRtMvR2g480HQ+9QeQql+Eq7zX188xt+Pgu9v
7rfoMKIgJinIhm31ywHAoelm5+nBfFquFEFVHdfahkwJdduvTqEfTBEN2IMoIFmmgZPE+8dqoJY0
kN5BfIwOY3CnJM+f39rrbnL8JC0NaXSCDyHkeFlxoMiQ7liQ/ViNG70GgAgDZbP4aGW/FADttS02
vb76nXTIQ28nrjZfXMBHzxbJQc5lSPhrzJ73d6j2TaJJGoFR0DJyODPwpWTX8Di9BGhyr7T7iYvJ
d92Z7aee2HMpO1XwbmkEXhYQQr64HhGIf3sgb67naGrlQVnhVMETh0O2rq9GOGg6WNWhWyk5MNR+
nd0DrwBBrfoiRWyges2/yi9m3O+boPO6VSD6Lt7u8WoaZ3E8RHcE2ogBejXdomLsydCNP7/Z3zJx
8mFEYpFldTQasMyx9w+/GbRen6Htuz3JMFbUfuEh/rUq7lQJGC8F+50BhAJa2Vebx/ENHg989JST
uG2ivkOFfYAuiP0GTA/dU/0vk6njt3k8ztHK7Y02qjBpl9k1il3OPCKfEtSBDhqUQPMDVv38kR4v
WDGgbrBi2YsJ7cfb8NKqSK2mnCaHwnrstAqwctiaX8T1j57e20FEeHyzMSlOoOghcCmmRwj2GyoJ
pHfODV/sT78F9debsREvZnHKBhLO78cxrdKu1WhSgLyLWmIKKN3DA5cdxKJKAZT582f3Ww4jxgOE
SBHbchyT53g0Hmp56CeNEBxA1Fc35RX8ok16aGFfmMhUb7+a/6p4UG8X+/GAR2UvVMGFTA/9bPt2
4ixYeQWeUHv5gLjwuvD1a2wdKC46u2jV/Ky96tCeqF8UoY9PNK9XwM2quKVYqmweLYS/qg+yg6aY
qDqYlB8GvX6pKEd8/nyPQ60YC2Mu3iTnbiHC/P7x/lWBMJQZ1lbcwDYR1Ye8Vn/WyZyuU1GZ+HzM
j+YQSwH1a5WOPbmBWKFv5mpfDFmlSQhOthuBsk88amE6LBmRJUo3ff7VeGKOHL3Sd+OJBfpmvGEO
i6hPFhQTHqD5bQrwexANEM6Aa+G24KOpu3sYs39xm/LvDxeILhVhNLdVWjrH9ykPVlT1QUwbMVHu
EeS8WDr7qu+s+ypGWseGYW9RjZ+nYtWU03WbtbeDJMtovlndpWFI8smEGm2zLFTqVMQvNHynwhJZ
tbLIf4RL+dDLAAnHOvVikyIFXoBx090rEjLwISL70zwLoTNtrYao4weLg4gaZb+tqc6QEmqiXa5M
PwKrhSQa1Vd4Ym4kqXxCR3HXmfK80vX2rCPF9sI+mtA3K0+0qoj2alAOfpYr6nkYpzQ58xrqd2ot
9zPovk1RoilYh+2tUlbPzdLGqwjvNlfu07OhLYPNYFhQBWK0F0vDxO4Ck+whUU+dwbkdTNqi8tQ4
h3JsSkqXuS+r7RnQ0dG1+4rmpjk8FgWKpksxzGsnR8HeysC+2H7mVNrKykgOSmtCFc4Msi1GA5yP
07D2Rtma7osSC/OaaiMo4siPLMtrg+JmsTjIZnW9QkTvKVOWBKGpabdgYIDKYjOv4gLp+DaOLst5
pAGcadVBVcObQJu36L1CY+l1WtAVKsifz53fZ6xDZQ7lHvpQJpnYUZRN0lYp+BessvaXKjQJ2l/9
+PL5GB/s9O8HEZHwzbKIMiOI+pJBdCHPgfxcD1enRDEDl7EIRBR8NUMXrLBN/eWSFEv8/ZJ8P/ZR
CFD7LinKjrGpOcF43iAgJSopMuoFW3WtVxxOv8qbP1qNb5/pURSwZse0A4QkXUmKdnGUf1dRB4yD
l6HrHsNa3X3+dL8a7WjfQnJvJG/kBnFRNqsrjWmv23c2JL35S19O8aI+e5hHW5buODXPU7xI+F+R
8hrdOjiGmjvdQgf654na+3cnbv3NvFlkvc0sMZwMjTmFzttx4P46E/09o3k/zNHWJE9Lb5diDYRK
jDf6sG1pxLR4egBdzaLLuUFDRPr++VtTxML6/VFSkAFtiDPDK1D8zb01jaEEVskkadbE7Y6uXnEf
XENWupP9r57jB/uguMO/Bju6Q1uZ8VicGaxb4yAYQzCChryy6WX8n7UvP54nf413lPnqeSQVoc14
KG/5NpJDHnbLK1JGX5eol3yZu8ER+fxxmkeFS8lUAHjOyeKOSfMQquWPpLN1dIt7hFXzQkGzwwRa
WsjLqtJaZDJiHVSi9KsbGhzVa2K+OrcIA82pmyr61pLREGkAAwXpZTpBXsXYYGW3XbbJMQzdobOe
nhfFOGHxOdobo0XauVosavmabQkvbRjlEKMT8z6RihMJKcvzJXNgSJXtdOWk6cm4YH5hDDqU1bbe
om3Jh0S9rxhwEqsleajM5ao1TM/UQ1ePkALBxYU+PuHZHmDrobMNnMjZD5F+mejw4rBtdB09vcoN
yGNLeACi5KFFeRKpzgP+YImv9bJndYbfJvFpNaIWm8A2DCEut8i6dAgcrzUg22vHxoQiasL6olrY
b+oujvxBnq0dar3pmZLQQAy52F2h6ZsFp89T1bbrTTqqhW8A/t6OAdyCqB1lH4VCILGTNF/Elt0c
aGH9mvX0rOtTrItqY/YkqV/caJCv+kRGn0uNh80yj+M+MDppU+ixvOlQVHe7ssVcqTB30uJ4GR5b
Rhmgrqnbla+3wOLSxLG3hYHsdpeiH6uk6ezbbbxBHxLlGCwC3JKeXyKafxZdQJVuYFNACqTmtkad
fJeKhmEuWoeVaCIGat65s2qi1NQXWByjUr9PRNsxFQ1IeTYowdCTpJO7y0WTMubVr4CMhatFhpo5
Or9GiehbiuZmHxbSPtaCdquK1qfUo5gu22XsTUgF3+qx4o2iTdqLhqlB57QbqCk1IMKAKQ/ZOpQq
BKhFq7XMg804L6emlIIPDs/ScDRPcsvq3VJ0Z1PRp02SFHWHEHEM0b91aOTaXfBdLZATrW6SWnt0
ZANuZBfAvwyXYtUnF0M7nBi5tmw10RNOJhWAgRnBGi5oPY+aE4BkCy16wUXk4q/9AirtpZeli5C1
9qMC9rOpYt3Bz3U6Heu4PA1FM7oVbWnJKV8c0ai2Rcu6oHc9tvVTk9s3veholyVZVVB1HnHiuRBd
78JcXnpJyzZGYFRPaKrD/FerjV5Ue6FDDUp2bxvdqZS3P215Oavx3tnnAcLvs+45Y/8wjbnrlOjF
lslJyzToY2erBNn3qQQXjFNRUUaeZD41FBTaNl5PRsmvoXMFBHnJpr1lzG4xQpN15JOwajHv/t5U
k68rgUtRG/YZ0hI1+ICUZpmT7tIYPyANGR+m3oR7StMHbpEjoDcjc9RDoJbRKXec64IF2ysyvqTy
TTaU3baZnHUXhgdNj3a6bjwVkXQST1xT1vi1AZG20Da5fbWoS7Kywvumc1Z6fS531gOA921f1+XK
maiXTGiNzCmd2xFWsC1hOKfPu3gqPPSfTzq+WJn5XWXYAAIaL8DmvqQthgLvXSHNZ0GIqE/f4/60
XLQDGwBzcA7hvGNsJqfLZRybO600PTm8KSq+rAe7CIVsPXmsA9AIo3VCQ6ReAU3cJADgI/A2cjsR
GO2TZcyRtEkAVceOryTZTq5RR+iv7cjxl071HIMsZUAUJuuZZQ8ytmsp/R+d1eGoHZqv+WWaD6hG
xKjJTbm2V7GRncJk07Q/YuNX3Sn7tm3daXyRpft0TFwjviJ73TbA+JcArEp+bcXQ4k1oSXCWliFc
aciu6nNLvpevpQiVYUBj+eBsElwmzPGn06AgYCHfYbe3UZdgAT26nJ98CEjfm5FSv5ysdfv7UnP+
aChDZA9dFfqDjjJLgJCNTGJnc7JoEILshYZvh1RbIowdDKKqtbWR+zfRYJwmSxytvW7QINbaCmjw
KoZFVDklthgc822ygCT2E4vCF4xb/cI2q605Fr94U+toQUR2TikCVj/UEqKUaod+Go2nkAhkKoMR
JofXUZ0fJOFECNDXtJ/59HGTaMuPJCbVlqxwRSTi6DtNP5Q0Orc6DSKvjYEdVtO9Z454BhhFK6Mv
W9onXaUjtWJ0oU9nAs5QHiK41eEhoPWOc7pos3We0ip0DTVQPZtS1C5TzfgWuzdOvqaC9a+agqIP
6m5N0oGoT6S8aBOC5nHbnvSoUdt9egGBiCtdUM6f0ybdpMjFIv8cSVdasiQ3JraRWMq2zfmgDvVZ
XsaIIRtRlJ+jp1w1vNeiAvli5V4AYW3FudJchTnC7s1obHs1RfPJsFBXl+IO+ffuOlPMX20/3+pK
A388bX0c7M+A4YcXY12fDx2/DjHDXONacA5wfycZBaIQVuDF87CN7OSwdBABetOvJKt2Kyk4zyzr
5xwG3zFvve7xH19lk5a4qpHvysE4gVN7lkm2H+TZSxCidN/KYOEuBjswN+ja36Vm6MkdlA7dmFxV
y3y1B4DhWGwiBX/Q64g3ppdnFe6+Ta+Nq6iznrDchPq+WNHKnNCz7OuXwCi6narL42qWZk/N+C15
lHetEt7wShHuCMOLuZ03MdtHVaQnVjWeVEkPNcKIAInEkcqcbc6Shl02KpZhi9Wj4uuLsbOb7qUZ
ESyItT1VKnR8VHwFFKl2a0huXV2hCjei2GUXvjmoeKmpfjRPCCgkwSZN0205YWiZJ/6IgP9phIb9
EEB1D1EjteLkKVbnggO7wxq1r+Ve+RF3yV04OiuYenfyIqyz8uZuioW9afic1vb3OTbPRkW+VSdt
X2bL6TIkT0ZvovsQ90SUdHkeA/PRMOZs1SxDtbKYvUnN9/u02Nglmh0qaPWhiC8SvW4xyUT6JwhR
1QD4HWqSAta6NNZ6g7tQquSw/Ez5TrK00wAezGooQf3hY+PqQ3lTozf9mkeU06WihQrEEhtpeWs6
GcxiY9TdbRcGv4IaoSTb8dNcv1SGqlyVi4UWQFfsWlu9DDrrEeNKr2CGTWV0RYPnoCAzjd/igZ/+
1UrOVYSL5Di2HhZFB/pr96qT7NUWBZQpOUM63I1V5yY1KtsNbOUmVuxf/TwgPth332uIpiyJzlol
sI98xwoGt1WGu0oiawoLbCBDBSU6G8jpYrRnWsbcrIwZFSQl3kHZxLNmOGQ6G+WS3mZp+mOc1e08
scHmOA8VA7ixPn8OJfsKdxOUeSrlkc37xsx5u2UqIYNU2REli+qgqNSKZoQhNPiZ921fh7vZmR+m
dr6pRm07m8a6M2dvlmA6tBICDRM+SUWCt5A6G8DP7fIuiZs1EwEpe9Q1xEScRum5sJfrvLfGdZw3
Z9oyP/bqdMjwiV/pGtI9gOr2uZw/yfK0d0xk8hY8mJoU7cBBC/ddhAOdpu1ZEPvJHu11YGGmJlUE
Srb81RAkFdFb/4Vp1PNAWALo37taqbEx1csJAL9TfezBzOe2t9jIXswsHkVCuF5HqdwRyvrR5Jsm
6laJgiJu1J8oUnuwSoTopeyQWi/5xM7UGdVN1i5+PKBxb9TasHIqleO77VlN/0uprTtbDh8jZMTZ
zmWClibdGVEAETab98OknTpjeYhCVJ5G68Fg901r7TkeFHRKWuM5kOefbZ88jAGnHZwblRVUq1tt
jGL4q/GhFFmCIxXXdY9uqflf7J3Jjt3IlmV/JfHm9sDG2AGVNbh97+7Xe00Id8nFvje2f5PfUj9W
i/GikCGXMoQc1KCACiACEVBI9HtJmh07Z++13VuREUcdRskqVla6qxS2pDn+sW5teDgUPougNva+
E2hrApchlJXptNT79ilmUxFtvql7jySd4a7uwltZx1/yNn2Ubo1JIvF25LscjTRZZxqcscie873Y
340GAWbqvjqFnNgd8QBacilz/ZnNJN90Ohd1M+uJ4btaWApVyBT3i2YYz6SOPDjNMC3C0t4OMtsU
2Kk06vxFmpMCVszv+ZRdWepPeS42Fmx6tnxar2l+HDHXuJ17A4JgjxuQBq1V18SHxdhqxy5YdlpN
YwOlDeXt1Pm72OxeOAq8jxaQ1lHfJHnDSazYBYWNx1c9K8d7Zi690qt2YbTFsYrSG1UZX2RvdUvT
TWP2r/AljDuSqwo+EQEW2wqfXdGaCHhGf4N5BRamTd0w5McKEL/ehvteM29Mu/1ax1a+5D2DvZeY
apWBcFhEpNFMVvo9HAPQbCJ4cXOoVFJtYtYKmbcs6z59deKc2V47ftyh7KNdwVe+nNNXLsYoXlGL
LnXVXKp8sheE21ZCvEYyfI0JL/F6/QO8AEgoVxGe62LX4XPH5F6QwnzAinfQ8h76p6z8DXFg+OHK
vkIUSfxvrjfFBe8UcsXC3UgFBrkzn7rC+jLq/UM1x6LzjF3cynpGqClIvM2AXyrJ+NfPHjLPzI6a
r38Y3MYFg6tNFKUnvUEuWOIyylla4obC06/z+6a2GNe6VYF3WjT0MaLuYivfXHTtGO6EcO/0ZHBX
UcnJVpZNtvSb6D3xq3xTahRITc7bSujPtMLLVJ9Ifnodg9bYZ10FPaqdMNKHcY5Nn9+ONqO8sSIm
rpwcSJ/iPUO6F0TfU6t6ZtV8zkrvPBUh4L3KOWsumKEW0UMcR1cjCr4EJKKkSBdWTlVvuiyuMBG1
58QSbFGZ+whutcGyTbps6Lbh1m4jF8NPc20dvBSVe9L4hI4ehdshLm8DP9x64QBCJaLAzKV3Q/G5
tVMfDlcl7rRGHdHrmutYC6I3K+NRHMq0vDZJjEtW0+Y6api+aK7HJiOrq1USZkXQb+hNcte7kH1C
q59Y+ihSNcXAvevJliTS0lSE2w47ZY0RsZM5PtSWe9zGMJVy7JL0NNdGH2yGgTM3Isit0XfEKZHs
M04vXTDdBtIBSiNcAqDSJ8kWkgzaLupdooarq4jtq8JMb2T5bTgkO/z0L0Q9wHkyxLjKB/k2SorV
yLEIrsuLO9JF1wHGzcpur07nHkvZ7DTX/6o6l63SBImWMK/DGLzXW/0uDkm4yDV3NaoKSiHq5VAr
tzrRMoupDE9tkdynltqWoVOyRyUuKTzOF1evbn03SUjWiG7gLsRrXe9n7T02Li2CPdZaAP8I+mOZ
POUNEadjS+aGfOkx1y9Gx6BQMP1s4Q6etvCS7k0W+qX3wjcZFHvfaresqMsQ1mIwH/o0Eu7yALRm
ndx1sL24GyM3N7xxTdDf6bDvVL2V6XDqZoR36a11WW+UBp6uIfcjTEtv4ZvoEigeH0AMPOtJcZeK
7oxNC5Ze289og/c8VadRQUa11DUtiUHFb5RT7Y9MpwVvVToZJ7/hGOUAe42bu8oD0mzi3w/MfRAQ
T1gq65bE2EvkQp8N3VOaVCe30/Y2O+gCDgEr6ZR98Zzmyul8haYiJUfLhw5ZYvSXEr5W521a2/zq
BtZzNLQYQWJsvVBWtkUqcRDPvQTJQWWJoJj1rucbKbRyb7l0PzpPJ22wjKN1XzvfU9fd2ULe1rXz
1jCnWjZ+zTxPzxMSoEYTAASlQ5PF/nUCM4AxMYPoOTKfwmbt7YMZJjPU8oNhDXkZ3qnUjO65nj8P
FVZK3Bd5GtBowrVok2DhV/K9zZr2nE5dswzG5lC0RfWixxFcynnG5PC6ryfGTjh50IYO4OWsoPko
g+axnlqool3EwW/wjUtLOw8rcEa8T8hAK5lHW/o85PIkLZZ4XkFlmw9rMmv8TeFXl2aejpkarFuj
/qYxNhuS5urnhji6pfTfK4Nzrz1P2lC+stvM07dwnsOlZT2Su+M9WOzSIaM611fHkNFdxwgPR3X5
myHSf9FfxqCGU01ij/3UfR3BBxDhQ78X2u9XSbaBfrHBDcY7YnYBMf996/wnMwd4Fx2LOpGyM8yF
1uuPYwGzaOx0Kj189/Vi+Cpu3INYsIjOJpVnTv4Q07pdtaph4W04AS2d19/1m3/RbDYMTdMNEk5m
CMKnmVJNN8s1fI8HL/8WY8jxvhn57+YDP8/mvRlJw8R8/rTGH6EWf5kPKAfZdOelI9hlqGIXyKof
/hYFCYS84Wod8vVg/EGQ/Pvv9ldjCek4eJsRc+pIHT99t6PUy9yhwuROaku8w8h/UmbX/b7+rQDi
F4oLvGJ/udansWAQ5v04OCS5Ssw4zMqbJdYmwGS8694TGPRV9vz3n+4Xgx76bg4hxC6MqZ8kHrFj
Kt03ueCw6U5warc4OvbpwfnNRO5XXyJIBUyZaBFRrnx2RXaBYU5u2c4yrn5dvjZbd09FsTTf4t9r
H38xR7IkLx65T8SvuJ/9DDrRleXkIzLKT/PzMYBWndXhs7zod3PNX73meAgNpsWz/ZKslx9fvJqM
Qh/GzCyRMf9Qh2v7CQDdrIsDav2b1/wXN+uHi32aa4rAQZvXS/CmB3PDeYC4Anzxv9cZzS/rp0Ec
10GDiAaG1cv6NBvzJurSNsMfNbvdpr2/97J9qx375mbWmhebfjel+ervH8Q/NHSfL6qzXtIcc4k3
9T4tmCk9rSx0ETfJ8/BCUueqmuF+7/Zeu9G+hldzCbr0Ln78nb79l3cQnQJKJ7Tgs/r3xzuIzQzB
ZYvIafbrgte4mdcT8+xtu6327J1+8yl/MQZ0eMMdF20BmLjPerQO3kkYTgxWZ9cda/Siepxtk8W+
WJWPvxtyzg/fD1+pxxXk/HSyLmuIOX/8aHFujL4XY6WvbITgdkm8ZbP4zQf6adbONQjOxqsgoeXY
n4e2XtXZrcoww/XLadNcrJMFNBS66Lo/2Yv2xQV7ibxgQzfhNxf+rKW20WJaUqKiJmeJR/XTjtPb
sVNbJssyLPd9cpgXZXIDUWX+Vkv980f88Uqf3vGqr+sys/+4krU5mzuBSTJYJ0uWZVC51nJJqOP2
d+/6z/fux4t+etdtmupiqrlorp617KYf/N/duZ/e8k9f4Cflgl115mRqXGFekvUZ8w1N40hFxUeS
R1i+5W+u+MvvkVXFBrfIG/fH5veX/Zu+bGxqFRdMaKq44TmcriZRxTXJTubb3z8dPxdEfDjeMg07
hDRcnv0fH/1sajQryhTNzGXwZiMhNDd4GI8JbYxjtoWdPWRQv/NDzqzyZK6TG3n9+5/gp4KIHwDD
t+bhU+Dvz962IBWe8uedPIy/1JIObHEbFf/tiuiPi7iIZ2Y/AcTIHz9lJOVAxPY0LjksV6QfrByG
K5DW1+IaLZ0740Vd7K+2sZC7dvfHx/u/QKS4KT/ye1V/fKjzW/n/BHzR+MudXr2pt3/7yFWkxjnG
7t//sanf8vhtZoxu3yaeyn/92v7bv/+D5fwviAoGLaAmEJLaEiQob/efiAr5T2xNQHNMKmUNfhi/
58/4N6CjkAJogIPNoYhnG/xPRIX+T6rreRFHf27r7FT/LZjO/Cf9sDFYaE51aVGP4Q/hSp82hryh
leGXAdwqp5WbgBn3mloAJ4XAdO1xbFypIrPXnW+ljNcNOmNjTYZ0ReCq6AgviTlbWNjgyzqO1wbp
sQy+kBKkttqT2vquGx9B227wQ6+Iv13Cr+Io6u5yq7ixvSwioZ2Re9jgKlUmB248RHI8xmP0HDbA
RRuz2ujDczZQjLYku8me1IqSdJ/Qy5fC6JN12djZIhkdOjgD8yIEK1AW5fd60PEngKbaT471CoFH
rryUyjmIw4apKnMaCoDqtprKtzysyTvAJ7wggJUoO9dOaQlnH54RvwxptQnGaD2OeIAqiNVdBULb
oTfXAMhvNRKydQg/k+KU3xAHu3E7K3myoDaSwSm0Ll6E/WMjvqmeoVCpi7vIWFkmTrCwK8MzAdLL
AWlmPJQrQcdVaNkhs42NEYpz7Og3RmXuqjpnShh/M8NmHxjGdgBLZE/VgS4tiTYOmbN9n9l3ZQJR
h5aGRpPlXNmF2HsyDp6HPtXPdeSidUdltcudh0p+04JkbbfWkq6Aazd74U9htvB1ejaNcd+GfXn0
Um86E/btbBvOAY1KjoZNf64NmxARtF7ejdmkE8iWlsXmLy/Q7b8Kkn9jRHdL0K9qeFF45n96HGfW
KKdkmszm58Pj0BtZTMB4hwt4AFKewkWXe2s7Bwhoxz+38/+/cv1Dn1Wm/zUEbF//r//If1iw5v//
X0wde8a9mnMhp+tzRul/spCl/KdmcdqmxAPzhZGCPeb/LFjePx0XQjFOSqpLbClUGH8ydcirnA0K
WFmwszCgQUT7P/8HrMngo/jzgWg+/fdfH5BPtRAHfgbmiPIBkM3/Yn06GiT92BmVPnDAV4c6z1ap
8dsGCgvzjw/hTxf5dMy3UfukGhHu67wm00ONhbUL+nJiZO3IcTXRAFg3EPQOvh0F8FR8rd5ODlyJ
JAqGraxyLFOdYXWPRWcWD8i+K/z63tDLjr5bYPJM6w2TxMAbj2OXtdcgccp1W6jkpmeMtvdLb9xY
+jRdRopatPmtVd+mjUN27aCF32RCJDIiDjrKcx5yaAv3kOKP3UpUHbtcJhxf/JyxTz30y4yUz2XW
8EX5uP5fsyk0z24VooPLVfqVKVx/O7XcO0QlU7SqRrO675Xtb63Q6dFyie7aGX6zqbRUexC58laT
jgDuiF5g+B7ooY6UTFlU/GGqVdY5KIXpXBy7JFactnc4z03NkYxhVru3OLR9Ip58Y7qm+cRw1U0s
Rh6MfYwB1qlsqAStLEUXMmYe4LZKEfO9SHIjFc9BloQ+bdNMi9deTFb6ZnSnSLxoE91fmDOZzQk7
ZKN98kF5Zpugy/W3xjY6Yixy15g7v6JmFoemAKV5q/t+tTSm3q/X2GjS7wEa+J5AYb1GBQ3cQ3uo
AFmSJ5GU/EVsSdw53k5qSiXXDklP/yGbMmRKOYXWaK9ClBdylVpNnFWrBCNA8uQ4OR4gGboS3KwZ
9pnrLWyzpDCLyywQizaL627nyq5UKw1wE5CVOqydS21oUCJDAIlMwy3SfuWizTXxMXqNVRPCOrq+
XnGQUkHhbNtxUO528kLZHao+D6xNrlvJdAupOwFkJF13PMdllJjZFVliwIQA9Tx0ooVTDYjcSiSY
VrhoLKswS54UP9No8A9dgsbOq2JBXKpqBETLIgZ3thzo27arOPejgau5FWq23sl9VH4YGJxVV1b1
9Cbs0RMMyJu+QUkrkcY8YxWw3W/IB0yD+cAYZWCRK8dLtC8+Azh3ZVYWTWoLt0uHAcPIUnJSg6zJ
+tfJb2rC46xQlFu6DGmyy4gfR2VpA2wrT40qxvh28JPQ2o5h59XPjLmJ3QYn5mkPrmk5Jp2YPG66
j8nt0hSjoF1KdZZ2kg4kvdg6OgJ4fWEVJ+vG7zTn6zAFVX2Ycr2HO2XXfevfZFYbWCfDH/Lh3hJ1
LcpVm+nmcDfqRlF9xU+miEtFNBi3X/OuTjpeQZWofScU0QX9WC3tMs+DbG02QV59y61a9szCcy0m
dK22DOSQopDpTeqBUHrzbRe5otFrfBVxU1zbvnPLaNmKvLcfZ6FS/ygyMKXXMc1K89iNbtCsI1qF
SFqbIkDos+y6BAzsQibIrd5TpQDZMBfWhfvaiUAvjkxXDBuJkKxaxBl97atHlweJx8Jwu2pu2SPH
DpYiptV/F6WTh1LRD0OnfkP/UBo+usBClxdm7VoUHmO78VR4yd1Wb5FWOoLvW6wYBVmjxpgk8EUO
jDSPe4KQEoig6JCY+Rn0A6w47RlzgN0u5cpSZe9qS+WVQcIByWRYTLBgNnpqzScIzJeoZAK34LSo
rcO+eO8jcrLR+iVeTiKKaG3kmEwz2m8iyCoo2oPXag+aBXPZWQILivWdafDyELrDmx1uQ7uC5z8T
aczeWBaV0QNgrN2RpR6pY2aJjtenURG/5qR5vo8qCJE3tiND/aACYRPh23R56cJ91TSDz93INmGw
LgatHMVN0rqKglqLzIZZFVCbdaU65uxtqHXBdijN0kSYmjrlc1BJWDSLOlNQJINC3yeMSUgVwYTp
BsQDNvHA/bULg2HVMAQ1Bkm7TQEV+lYwEJ1cmQOjX8OoQvtb0WW9OI+w0+JgmZpJnR99XSsmtL+2
YLGKUidQxQLcmc+anARJ4obLxvBUd6M1hRM9T7rGwj02DelNwh32jjA9Cvt+tIJ9XZbxsE8mO7GP
Ms+Y/5tdPolHAwYEqWaVF+GPM5TZGqc+nkS+zagv0P01DV7xc1iN8ch2CRL8Ne0NAm46R1hwJlvm
ZcHgJATVWdAqnzIgsdOrLapsuFZSJohyUWaM+95rjOCqXL9L9pOwBxhftWwpjzUZ4wQEdhk/dZpV
Dh9lbMcFnotksN1zoAcj365p8FrqSK27tdZOYiJVpfXnnTAZPPJ3WSiLJUt8Bn/Y8kg6+G7KDsh3
rdiPd0FdxMNNFLfYqoCdS3IWi662nnmag/qohbFGWG+fdvFmMPSIMKcS+9dN6OtC38ssCpIXJJMB
lio7jgyCcsABkWLja462m7pIj04WiCp73xRRKg5anJcGegwpxo7VuizlkuGRkCs7N8sO6aqbVdvA
GBoonmHwoaxE3IamYLHtq8LJya4Hraumwf/wq7TjaY/0eNXmhrVt/BBdR5ez4vYhMFEfZfFjhGQG
rW2QAbscjOKsxywbJ1Wms8TMHtW6McaagXbqtcRz9SgZAEKRfNxZ4o5TC89/LkJCXu04fTSDUfHE
TjLYT0HoXweOLmidJj3f1n3FCE+mGbp+5pf10asyviitKqGHNkP+ZoMNMbaOmgoCLYy+pmRBapQX
BuO+uqenFxsJTy6ovhKIqCIN2DZC+Eit48wYTqRLZAWVhlynQ6YeYqdx9wynSRxSIj3wJBYBfc/K
us9r9M4H2dluu9AQ+Hg7pNmjtkWSkJ6yqhoe3JGaeJ/aoZpl3eUswnESN+fbMKpVWheIH/061s6U
E32HFqs2n0UgYcE7Q+cTNc5iIJ8iBhHaYy4zI+T4WIzf3VE392XOG7oahk6/FpGWoSGMRXSR+eTv
G02h+e4i+8VzhULYa2gXuG/DV8tox9taCm2TZkN8tszOXyocjuhCpm7fdRgV1wzB5aq1+DARhcpl
gALNktbEBK1VwjrETpHvjFiOdxRwxkU3O8I4KxagNBnSnSbApq7bzDbXNMmCHatO+OxwU7a20w/b
0tJx9lt9vEql6rbJNBLZlCbGRiFqv8jSQ9pDepUnUKfaIj5qIgNVww+00/PAuDfJMJDQZ3PjWqo0
PtRR5d66gec/AeOOj2aDxGhoglphynKqrT9W1l1eTr24WjX/XKne9tkrLEpq9cyG4YiXNsBLCBIu
DchKHc2ewqQAGHs3OY0ulqlbB9+TwuUVTzXlFjgKYR8Vu9hGItWOPdrGFD/Y+2jLS2R3aHsRyd83
7L0Poz1p7/0QV9pqii0Q2lqHC6SY370uM7jVUt4VbHrbvksJBXCbYdmwXx1Lmh7iQZlm4NIJkcnO
xdayEkM/rYuwIsUys9x6IZJGrYzY0jZFm7LXdqMF6kNV/TklaWA72MbwxcwEWWLFLP0XSZit4RQ3
j6igBtLKqppUQ71136osaxZ+4jonwB7NCsvAV4iEFYuSwMI7jQjMdMQP1C5EfNXCnha1RoZElRXF
Sh9NuTRT7zLnGOO7GPk2wuxDhPm3qgiIChy0YaUqP34JpE6XNNKLG0SJDSIa5X93TGGdcfjwuXJk
y0hYGCFkYMpWtZHGt3pn9pssasXaFXaJaLqgX5LF7+Fg9TeJUXo6ZYTnbG0EqMs+kt1eVEayjanP
ULsV1NddriGAs6aFL/oHOWSPFNnZbVJq6VMthLPHYYPYURVsZWIMVlaFxryZZuLym+0pZ+llxX2S
YOSolH+oRjol/fwEILf+sIT3BR2tI57KMSY6b1B4juUwYAtU+SIdiXnorfqL7au9hRm4Rh+Lii8K
17Zvt5vMHB+VTjBgWe+6uH+qaq/c9DrYvm7w7Renhz+jp7lEYFY394KF6EsqciJzC/9R1CXxnxnW
IvyH5oMR8RNNYencIrIJd4lXTNfWmpJd0Ybi0XdNf2FZU4DpQetYMQtx4qTunWpXxtuUgfiaLvOr
3kwPUW7cN3qCATfQvRX4942bz/VIPFxE7u/7KdnalShQVETfKCkOvjC+mkH31GscpGx1H0bFVRXO
S0Ods1apYg16CfgDvIYmXFfz+XsT30+mNVcsKktsS18KV3/PQ++uxna4cPUI12a4KgJ5G2v81NMH
nbnbWPcu4TSsZJOvWApXNVY3DCzW9zhul4l8i5KK3KACkv5wcKX2mMn3OBwXSGmvtA8Q6z5PnvPi
5P173GiPaAi/8PJtqjBd+jWLJ/jnIrgbAev7/Uscsi8X0XWoyxcKRhgpGiG8yIOcUVu4/iX1TzXi
NmG9NSx3gYGJX1sZ3kU1r7pLJoqAu50vhvQ2cEbUkt/NjCBqCu2NyOxdTeOswiTlOQfhf02ibZWj
SbPgLyoBGWOstmVl3lNZXSjVUIIGII9cgi81uGcie520wVxYTvslScVGzUkJdh6seWOPYyMekyy6
HSv9LXeaVTDIJ93U+QGbjKgT7xybxkZwJAra5C0qzGpF+Ey6tWSULg2PcPpQ3NZ2fYVCeWBVZx3H
zGHIiAM/Rr00M/aa0m9cPXgiw+W1jpE8aqo6xZDGB+U9ubW8VJMdHl0NXXzrkZfaE19q+9pbOBiL
pvZe+iRZt6xZlsfigeY56uxl6xpLH/VxmfKw4VDu0oeoLPZds23KBtMcGMn21Q7vc90kC0FxMrnV
BpLaDGcxTdsRJwgWoD43Mb+8JCZ50l5BJGYBwMSCEJVS147uwa/lSmnON9NsNpmQnAaPrsCnnqhd
2Ph8W/c+sk0/RyJExRN4b5nGmU8uhU2sqP2GihNnlrsoomJVhBjCkQ6rSd02DRrW4jYdAe1K6L5j
nS2r5HtODUKb5tTVAYdQcSg7faMV6ao27/uKO2neNtQfSfU+VJumfOic51LscRje0zo+VU23mowP
ZYT3ulbjYeYhDjMk4JQ/SVWsfYFit/oeobiLYuRHuhryc+F2Kz9pSSVUT2bP5+uTfJeUIlqXiSTc
jzPESsivFWorbgRGhhH0sVeqvYiLa2/saH6t1eAhJ2z5OqddjyVh4KQ6DdZ5Mp+ER/yWL/eu36IJ
XzM8CIGmJTd1KEgTTrnv7FkTnKDRfp90An5D/b4cGfrFD9NAki/4tsz73ksgOgm9/H4olmUf7woq
ptCj75RPOy12diMhO1mCNce2yqvd+P2jzb7NVap1oJ/jdBt0PrmNMcWu2xiEHeoJLyFN7FNECYN3
/znxN5ZZXvUe007roaIzDkZCDJPqMKJ+C/LvulIbavNVFWIZ0EhuUvElGfY6Qnt7GHeyvYXjOi9t
UI+cBQenlQ4VNxnT6xgEa90l3bHp9EU3REdpxKugbfZJMZ+6gRJMfbg2ErAhKBinVl8MrCZ0q9HO
JagjCwORdrNMOB14Nbz8okGjOMrv5WzysnAasfdrZnHt8MP6pV4uK6vlHM/+ELL98uJEgdxw4mSF
EKuRBUQazT6jcbQIWvWdBhMatOBoISAW4UvWd+9jFa68sLxRobdum2M6tQsqMoRr+iY0zSczZ0Zi
fscpgJLEIT60DK62Rugj5rOI1KQyqh4yTivLySi0RVKZc73xtRJ3Lb2LVGK5YZaxkBWBhAV2z3B0
8VuZ6DaM8sAqu+VHXtS+eRdjORjSfR3l3lLMzkdcNthqjWxC8G1s/Mjn5ILnULUMMtpbrXSW0dQu
hVJ70w2otux266cNPoT0bSBcK6q1zexGo1MSLtveolEb8XT153hwN0Vh32AodRYJzGinmOmX3cnl
LiInO9S+faDw33j2tKeI2YHOvbgxmyFbkqltu4HNaARiRpPV8xiFOzUAvZKIUwpONJHFBu8dEinl
bwwr3dikPGT6jVcRBDrwmYQ8upE610Q6mWW0ElN1whm9bkce1LHBApGW3HHfIdZa7zZh5T556X1I
9Ax5luu+99daSjakmVPHe2qpqbWp5r2b8VBiPpRpRrICoRDCu41zajcbS3QcbPzO+yoVoa7qxu1m
E+qhx0iTejlt13TbZ87SFIc+pBYOnxKNr8OkqjXfbZe4vQun3BBJa2x369b8GK2tpRHQk913gXma
+GLNUt9OgufZvZ+doZyWsvbS5Pq6cG7r+FIDsENTGaAlb9x4YVN+KHBsLo3ssrs2xdeuf9SJK8O5
fUi6l8a7BG69poGzFvYJO+iC+7KweDvNgABdFawnplVzIpalgZrnwOYKjfFTtixc9ZHVEqZHfmJU
cNJtddTa4dDX0aHhISgN7+STBMFc7A5H8X00ts8ipAhpokNZE3ecoSgKyjWZWOue32JmW+wlK2ty
z1o+buMaNFTpbEMPl06YYwhkLUDDHVTJqc6NY6nnhIqG7x0LfjbKldNNqOG9mBuJY6hLnduoHp/Q
kGR8FyxKTfg8sYNEGS0OfYYZu5jP22kTDcHOq57y1n3ufIe459G5I1bnIY6GY2jxO/uwI/NVkeg1
mASv6QMAfPXkIpl29GFnGH7P13MPbH7bO8YBh99Zy3z8u17N2Xfg4xORqL1CVj5mXv2BZUxn76vJ
DOcM5RnVXWeL+WE615ItdDRuBObWvlQnRPx3NaexzPe2ckxW0kp2id/us94D3EP8qMGGMXQDrvrk
SxkHNCu0NW2EZ1zJ97Hl432bCD5WbBHKNRdVLdZ6j//Ne4/9CDh8zSHphaplQ8rJwk8FHVKpVq7e
HqMsPXb4EssCnrLRArGhnb4glyNcctGdxdNj9ERou7CZNLKXhk3cyQdCUe4D673EjL7ANKvaDlCA
eaYHRR3TR7dOpD9OUrsfLf3JhIizdmIa7m7w5nJHjUruk9o8ZaG19DrKEL+/lC3mTjeloqjSq+EM
ySLVrQzPMelEmRNzop8QwKVibVTRIQ70R05bzQLPqbI3xL8cPU7tHM/yoNwLt8bRATpnbFdVexhM
WrJWiF02dc5x9jLlHLlGzN4y5VVq2HRld9tZ2XM+YB3j2PCc+ua7FzCpjmDMI3532ua+VNNOTAr1
Rbn2cOw9yjgrznhM8CoE9hv90ZeskA9JArJv8G/6Fj9PzYpDgNMjNoqvamgvGWQEJPAgDWi1T/V5
LODZeXCfw/7CN7/VG0y63sCuEi1MRgs2h5VS8wDsOGTVN9Or4D5pmbkFSXrbi3bTxuRndfU2bINN
Ur4MbKylYe6wsNx5elIu6jrc+xGjLKMjXisIbjrPXjUJoVVGVQx7Y1SA2LrcvjWVRE+shfWjLPW3
qKtu8HTdNKF+msjli/IGD8SwSsU3bNGrdqpAEK1Le5cGDKGG8K43B5yf8WuvWRcrfSMvAHxAT3TZ
CBuiWfmhQbFAdkCU441gWyfq3X5gX1yRHXh2Ktrn6HW0hrjvMDnl/U0WVrfK5Zkupy1hhPSAu6U1
zHOhaon0dMPuzimuvAvcrwU5YlaprYJCXopYnSPMzXTkWfFsevP9enDGm1EGx97BoDGZvOatsyts
0XM4zI4omFY55lwXoFLotzc1loGosSjbB8hnYmmadGnGd/IAbzy3uR+F/8Apejlp1Q0HbPpj3mrQ
RjqgdLcj8mRCFnsXL0k5PbaWugicGFrarrNce5imaJ8Fw/fMOTjCXxcKDBImWVs5B/yoy7ElBjOu
HjPAkIuMPs1yMPIPEhHXVlc8e61kJ+kOMQr7lOiZSYGE6c3vdTVuTbYWgwBi0S6biKGazXLRgnfP
e+rCLt+gGwLOsZc1YG9Hw0EeL3MT5qBJWe34W7cvsaE1J8hwSDJaDu8rTriDhXcYuJSRrVA4Hlpb
YT7536Sd127dSraun4gAc7idDDMoZ9s3hCVbzDnz6fdHNfY5EiWIa+1uoNHB3a5ZxQoj/AGqU106
U52itxnCF6cmZeDpM6RXkpwCCC/xVEoPHXTbGC+5LrZFE//uSffiur0I4/iwCDU0cYv5ke8Y8/Sn
VdTjUviU8h9G/CNEJoSm475Q8FQRL7MSskVOFKfsZDJ433qywj3ekWgmt7aco1RJ2Xxiy/dRSEzZ
n5KZANz8Y9YzEvDVzcgTISGGHaqhTeblJRp+alQvfi4ceL9j4mixkWBKGp7qfn7pS/6VYoRubbkj
+j4dv1uc630B+62v0jPqLFd6r130jGJhe1aL/U4A4+Yn1alSxb0fD27QCfthstxCyZE4IcAqEHdu
pV04UcKdyb/bBL3AIOq9Vu1k1xBfu0i0CzKzvNFsBYIU9X+40cXBghEe1bB+LHqiGYRyeXbZNkes
1sz5JjbspP8TJr8oOhIgX0tGZnfqVWgcSHdIF48ltdhJPdTdeUEkqFMSN9EBsEonHQonLOFMQSnH
RgECjFNBApTK4LqAmxMQaUSxHU/HDFq+osLTG14jjK+SDkFFHD+lknCdXd4nuS0mVIBNYZeneCu0
T1X1O6n/VhRAg4o7TvRtQb0vrNgRLCA4tJ7yxvQq9WyWFSefqMDgsjXy1MjBc2D9EpMXS3sVtH3M
1W9Q71Eb4SJK44OZHbXclVqF2x72dVkW102meq35F6u+3ShJSDAcqJmc0ys8m63MLUUUYsboWvVf
fD31zDJ0ksA8963xHBczu4Isaas0AKh4oXU9/TAWsYioPCKVR1NtN/OWJvOLTEOqXtwF6Z7SiHUq
2DtV9NA0VORFN8oadyBIqAPfbaPA02Tqm5m1m/XxrLOe6p5eOjgCY3gqW1odsLaMDIhUwoWisY7d
mWzcUBTOyt++nB7TcTjQLNglBVB5vboK+dvqRHeQDkNHxj+VUrgrc/EsKaM9Jn4eumWnItR2caae
kljaDR1bkSyhkuiVagh0yKoTtkRVI695b500xT/GVWOnkex2fu8Ks3GpqI1bTtlpovKVtbE3Kcm+
NRb8g9O9Tfss0H1nOdNS/hTr8nmm/QrJCepG5ka46iBO0l6uyu7MmKi7ignHGuz1dZwYj1Eg+7uM
wlU+NvkZjdqfmYBkQlEFP0e1uE+nGgRB3/xWdJ9nvoDnGVVzvRN742CiidZX8kmNtHPsn1SHdBf7
+LpJObIFXmeYhe01Sb7LoiInlG5uxzStz/V80ZaJKEhOMbjI2iLR0Wrxt6QNjmRmZ4E8w4McJlzY
Z9AEc5JcyLPxmxvEzvry1Coij405qRyrcnYKQBjXSgXhOQo701XwTCA6BLGeSyTyBEtRv1P8WD5Z
GULYenABY+uXlXPguhoClQJ/G4U3iQdH7qBEF1LkH8gGm3t/aEJjj0duWF2OsgqPtlcyVA6kAr6V
XQlqyVVezspdBkPuYRYL/e+ISGYFH3HO+umi9gub2u3vnl5Nbej5TmBLBYTvVcntOifzkeLKowWE
5TAk1quVUd0MKq4u1cFnRkSvQroRx2qJyH/W5IjZ6N+gm+LEABgmUb8Z5ILHejypc00VnlhhCGAR
CeLtnJfnkpUieQAtrIlazy+5nGoR+YTAcBtzvpei6Q7HpaPQpS9hqb5YZfOid5YHaPwqqsJzpV7K
yf2fOnkdJ5Uovb9AxiXezULjFpgc34qkBIlZeLOk4jTqe7SayRwDBwiMh4ISqk3LBzzG6gBwL3kq
m59AUK78NjgfuuosqWW6yOPZMCUvwVze0MNbqpbCI2USz7dQbAih6Y2hdi8FvYjJBqU1Rcz2YVE6
TdBdiEHoDfr0hFwY5XykDDOthYjeHGq4jIYGFEmEfKT1BxUIJfKs3pT1VwN3A+I2rl8rB+gOT5RH
AyfPqidAATE9nUURRe+p3Qla70l9zWnzoWSKgD12Qo4nn6QPSCwa1OJCAf2D0gn5k6pAokIX7AGb
vampSvic7UGophNtaHswEZoPkdNBFNs3f8h+7HZReKurmYtGjh2n0d7q4XK0/Nr0tRWI6gSiLf4r
uS33NFWZpcl1ZV0JSubNI0r1fuooWnchVeo1SAM7GvAaLKJDLVMfl9UdE7a5DN2Qfq9PHK7hEROm
yY3USIc4zE6SkDh9aOyM/nnOkIOZStpu82DLERWmIOCNDiUICfoikxX86mftAPEUokl4Lov5T4qn
l2YU2nlFsbCmm9TFlFy1q3xh2qNNcGoX/y5ec0XPuY3gRcvj3u8CtxcsWtixbcTCMQruWSw3lMQr
nLB3WpacSTCT92Gqv1KGpgoktH90kxZfBDgy7W+QUhiPYUUTklf9dkgaj0fpF2WQkyWX/S6yzPuS
w0hZQHsQw4q+JClzeYq6ePwTqQFqSDL1No3qgix43SThKmPEjk9esO/NEHBJqR5jtqNdazQKouU/
ztlPPhblFUu+qIF0OErcQ8OVtJvGoDqRiJFE9dp/ngvuRJ9emEe3aenZ2GaLcUw+n0/B2KHvZeZ3
ltELh4o+VDEhxt1J+yGRUBHVrLNwTNWnYPk/1BRgjAzcaKeXhAVkLI4o0dIBKvTQKyEIWal0yq50
5flvwqaqOtqjvkDFIdZ/qZSzHMGn5mflfuKGofbYGtJdP8XPjU9nLprdXJQvJXq5mEfudS1oKTYp
84iwgtmhNqQMitOLKKVhixsFjpSm4yXSIypEXSxuQKv+GGiJO/2Mj+Vk1efAPdJHueh1XBchxJLs
ZmiNdgj5eLE8Z4Pdtqj27Hyx94+yOI3XRhEFp9Eai6PR1P55XOusjUIBLh25xnzhNqNp70StUu+n
anio8jjFTFihhuvnPp0ILMRtyefSVYasW3SEXgZNGw9Bmj1lsu8jvz30ztDXxJ8BCnaK3+/luWv2
6CQk3IrpXdD6BdWCxnCyKcyOje9Ldpsh7hRWFXCzQCp/G8oknTTTn35bGvoh3TiAqgqyv52ccY3z
rRW9rvfZoCk3NRKl11UKOUlQulcpAfEyW6BwtbzEoddqDOw/BRBxyiA+FFNhwgPQX6eWSLflIDi9
pmRPfNnphp+M0lofBVeSmnR7cDEKYJ/6Fw0zYCFBRyRBRbtAjagTT0VTU3OURxr1wGsKF0U3+aKK
lepqnmMyCS0ySipAdewCCKNIFsuWExIYelFSvGq+X7qpFKSO7nd/kMYDzZ0a1UNJ8qihs3YtGkCV
nLwFgF345FltgJ30TsiQQJZjJTgaIJoujFK5FnUyiGqaSeBE07g1eyJmQNZndNNqTwAD/lsycVTV
knNR1ZFZyQO1vCVq7dCRBb4UZd0dMAPN6WRY+YmIFXUaL9mWMNVUd6TsIdBC/XLWIut6NFM+yaAi
yqijbeNXS3RnhD9LKzTOhVbPYMTPoNIBY5+G2UA5UKg6VLXGRgGLSftnR96mOHNlFVdzoUA6bvU2
+1kawR0Yb9gfNACqvVbr1j1V/SfaQ4KXtovJS6XmLph29TIu5xQf7np2tU4zd11EpF+1lm8HA9IP
dWIgumb61DTNkUiBJ4rPp0mI+mlhDL26jOYbQhaU4VB17JMzrR0neB9xOhWeFOXKg57hXHDe0rdq
UC20uvo4UXgFZRE1xUIzl2ffjO3EbxL8WmHSy41DyTjTidbDQnSDJNfb576kvlQ4s9CHcwg0HSjJ
o5BWI7KJ4ihajw14nvhhmptKPYlyAl521/chR9JUQuACNMQHIvAsauXkBgcyNNDM3gonVwdGYaKd
iuJicQTRhat5jbyXemVALOe6VJSk84CWdOYl3gglVKVMbQGxpCr3aGIMw+jCt4nPufXbDhs3fcKc
AIBXTXsFJvxTLdSN6VBEm8cTqJOy9nIxzydXlBrtvBAzqAuyIgp2mA31M/rKbMWOYoFeK6AeCjOW
b4Gt12DzybMA0gn7pECwRFW04KKxdMzYzXCGeaMR0DXxTFKHn6ydB7V4J4IV26UIROQ7sRajX8Fi
nE0QlJ8MFWHJFjlJeluatk8b7vU4os04qaXpjakmuKjKUZOZkPMi6Ugq1cuzIl6KlZUnKAF0+XQm
MEtI9iXTklGenCnKY+BOWFfndOyX54I4WsawLaMtl8l06FsleTXCUTl0oqk4kB8xactxxaXfbU5/
u1Hqsb7K2/a2Jea9MZuU8LYMptNkUsdEyaikeiAU0lMi5uFRUkKiarZu4optHqGAaQbxhZT06BK1
vUoNPApyFwGrMKNI16a+Q3BniDslJW+MSQAfutinUQ7olbgEz7UsIYE0ohnxAz/ExA3sn019+M9U
IKqBU7F675d6ej3H+YtcR5qroSeDYg5BAShkWAMiT42eD2a+G6KapmWd3vaGtBgjDyeE/2UPTPGM
HGmKz3M6PFs6FSNNRw6r59Kzg5JYKfQV6TJTk9AJBFm9yvIaZwJuzYMY6ugxm3PvQUl8BJuh/wwU
a3bNrKX6y13k0NdSKE0G2fWooL1ncpGfDaE8m25YA+Gqc/0xKTGfB0sU/UA3u3a0Lr/vyEp2mk+C
Een8uL6v/nR4Td8LJdVnJCvvi7BOUCMyWqqGdcypTqQhRvI/ytAXo45aSthfl0bk5MTovRifVKmK
aTAVM729IL0ByIuo1CRa0qs/t9IeUbcfpQJctB595MEtrTzOqQ/oPfGBXwNU8J/aTIju2Ix7bVre
ujaGTB3icRwX1u9BndCi49mQimg6BQBrvSrDVlDwUR7IfBndQSoJlaLmtt4hEUpNgYlqfPGgDU2X
dxeUW6jGx2aM5h9+KicdB6aSHietDewG05p9Qm/cURLKdjMO0VPyiO8BxjXS9NCZQ3AjFBHiVfAO
YjdBAWxBLyFida4vCnF9UaH2LPs//LxDM6OSfiJT9aCqKUoYtUIBGBxCG6OoSW/FHrRwcItRvRmz
bDg2eag+w8yqD42fmS8GiOOI8iiaKMJo3Ld92COyaKjtDlQpzrRFjhyAlZVXiUnLOJM7wBFzPc7X
sU9tqh58bT/7+qsR1xIeh6JON79r7UpJ1McgbbOjEkA6MpUeXoHYicYNCMLoD5is3xk5HBUGM2xf
kXwbLqYIDRjfiDqvEQV5p6XqnSDUpHjAl8vYQw62xWJ7zFADG2gVojfYS49yqJVOgU8OnSegJ46g
a3TxU0tkwp3Uai5u2GZ6EER0aEpe2scwCPrgOAQD2zLWg/IHNbH8IJnJsHRLr81J/zOiD0Rdplev
/WmiJFTIvzPJN0lHwJLaOHYiWUaDzQwRW4lSVgNaxFnczjF6MzIG5DGtiz36ANISyaE0ay7aPjsz
R0sszRW6EtV1OfesX9DeFrKoPc3zaJCiSQ1Z5Sx0z20rwZhSi/K8VYfqRpXa1FPSfNwrDbiDSU7L
k45c0k6q43FXA/p1fKFEYSnVAC+Ywh9hbBFxqNLUhv52Jc3T6JqhetFi9mCj3mS5eD6JaPTEOE90
Ugn8saUWn0j5S089YQem8GrufIngeAxOilHBevZRC9apUxCLA7znmrrQuu5F8PXLqjRnZ4ozYrYw
1A9KXd2HkXkyp7S5TxBac+MCcTZ0jydyBQFGGJyAp3nyKas1+fjq5zkd9ELDxhOP55jiL3ZoWrOU
mSfxuWvZvmUm4H8jDq8qScWhNpXfvBLaNWm87OmhOp5LLQJ9oJDyg18BlEWELskDj6OZnkBDkfBV
pgkIRqTAgQiko0jErQaZhqP2S8yM+Jlb9BHaNZ2GkmwmS0e/Ae6+S2vaKxH004c4X4o1gx41bhdM
vd121J5yyr9ceArEAfBgI3DtH5Nh8r+DRUMQpwD1orZD/fCQCLV+IeACSvUfOMwfOhpP49gmAGNi
avFTA9B5Cgv6vEUGeomzVegvU2RM7mK5lpC9h3fprJ8VpSLu0IoNVLBlFnJyhRLddpNI717pdHuA
CXKqlCahQcGLYghly60hx/YsSa9dmmgwGTTMGop5dtqWKhVFIj9Egqt8HvuOX6MW4A9HsxDpkk1i
dokE5N3iWHthRkixNbikXI+TyRZHjhIYRVkJ9d3YddUjlfLOlohiEfq3BrvycUfQRoEkK5QG5aIp
rRezA4BXxFGB1lYAxrmX5b8aShNoM4H6R8fLzy50DtVdhT/CDrID3h1V+xvZMNI1sb5qTPzt5fEB
vb2HCG2en8hx+i8hWgeqm0kCxBEfW1spHcvDpNbkKhhy4IczUsmFa1UsTR+t8ZLeEjCpjaZ7QSnq
q9ToE8/wkRyzU1++74y+dQsLg9fR/1nq2p0wx6+U2phRq97MpflSNTw0wXBNyRxPjFiWB/KEAOiW
lM4gIopQjP6QRC8o9qIB7meQHT7TXlN+NUUoPRhBkVyhGgdEXhmRiSrNwG0nH/7hgDhSWTX+sa4E
UvbeDx/LVmw6HkPBV3C2jRORS0btD0WDVABC5q1RJeQ5QKEHwVJv5WbB+ctBcuQHkehPKAWpu3dM
un9AYQSFDIsWKXNiZvje6GbALnvHbfcVqzdUyUjdCN+mOVd36QACivpHBQe9ai+TGXHQoKYuhBSp
cZStf8mh/PQDFsrvux9Qtr6oaMhouwP2eLvF/q+N4IBg1bNokeQXAp/iv5zzmkXcikmpw5FxG7c+
LnIkumjatTu7qWsd05YWhPwf1vkHYuB7IqC0YtUvs0ThSNUUXZXQnLBWs2wqwqlyZJkXN7DFB2we
XgW3wgAMnS6AkEBOOgdycLc1188Doyej6ZoK0V5CJ3fFtJ8mqygmnYEbVz8Fv2dHt5FFmTCbE/E6
nM6o2gXO5qgriQam+3FU+JrvP6ootjhdo3fJR8UNzpZ2tXbM9gi4IxeiF0dh05L3M9PyTTYHFzIk
nGQIlx8HRDRfjOJU8J1BcMMMUYhYc/7trpFEDQkUKKZQ5OHIr+ZUirpZtLnlOxQabqmbYe2k7vId
ECXwUsKmZs7aOhbtE4t/6kgk6BLKMmtprDEScqOHhuhUbJrZsbzsJjgJl+oRNLF+Ze0BgZ0hjov5
weWm2stK8eLT2Avn9N2hxBskDWgA+05n63uwXXZ+Rck3eQj2qI/+Rz4kDE8dHOfgeWOZVyJI/xla
5cpRVQ4+sksfhx4lbWr9avKd9Gj9KBF2EjtEq/xdi9mEuGkp8+l4LIv8brTVVZCiAJCEOaM5yp11
B9MMJqPrO9T9aEmeo1noigftuDHFjUHXtGA5phhRdSrtKHfAyiqiKkn5kzgKKf+dYdjIsdqFx3sL
Ymdj6E/nZJmvRozBpSBBjVvNF71kSah5n9hU4kki9HxEqcsWbG4i/eyfuWUvf+U7MZ+3D6qLELCR
9JFY6+UnvdtLwDS6CVA2LiX78XwRIRs82VMPW0pdy/H7PIzJtlGWw7J2PxIC6HtRxqJ2iXDptyQH
AfrGY0ajb+sy/3S7sYg8Cf9vqNXpqPxeb3LBxOHQmz3NS5cXBEfjwVM92LybUmfyVx/t/XjL73m3
grqRKeNYMLXS4RBejo7kFKf5aQyITg7DfvFfqs+aamdhmzs5gU3YGQTnZO/DWbVl5ffV8Xz/W1Zf
M8sLqoYNX3Oxg6l+0Yu2Fz001EfvfHdjs351C70fa3WpJ9D84gz/JWc6mTepte9xgnDogPN4gXMk
Ed1Lp9lFXuu06ff41ZJbEv8QRe5fTV9Ns0YyNOxTlryYdmBUksNwUXrzgSjXQdf9P47dW8pJX+1g
+FrLU42TEJKBHz+zZVGGqwKFB4Z/58xWIe8xWjMOYhYpuwIG7Mb6Ln/f+sS8H2/1oJHkIpFtaL4j
U0rDTh78LDqP8cv3X3HtDPt2/t8Ps4owG5RFA6FmKRdn2B45V2wa0HN8DSzCoNixwOLTgt1l9/50
h3q6DUbguCl39+X35MoDEbHcf2sJRgQ/hSJXWFu0sIuzjHbzcXELNe/o01eIyCCiamPatnVTLDfB
pyX+/8Oub/qpyahhSFy3jQu3CtNC83r6ieazLfGu+KL9/VKvxQr/s9TvhltJQcyxpcf5xHDqHgwv
AoLSL+VNQDC62zwhX+7Wd2OtLsEoG4yupPBNOJSbhzDz0PD3MAx34bG4i3HCDlhlu992Rt0aeHUb
zhjNF6Q03EASBhw+wisYwPkBlNlwYz2/un84hv+7abTVJSBmchJZ6PE6lORPOQTTGvMMuScvCtFN
a8QNjb0vzqPEJ1RQNjJEi3fs4/mPKFGLEmxYR5mzmywabCOzgp1kbBz7L9YP3QHNWGJK7Kjl1bEP
cj1AqyLiNUmNPxZN/V2M5CQ44dOkzBvPxRfH7sNYq7NfCAgyS2rJSznEAfrs8nTZjoKyEVB9+k4y
Ohm6gW4aTzISbeugBtkIWNZoblhtfj9KoS3Kd8NIKzioj1QsNmKotT8ZCTNIHYzesLleHFD1laoL
Eu51XLQMN6tQkCrr3AIbsKOfQjJnYfUSwPmbdFgsrdFRquik5ISxzwFx2H034FqGYcZfS+HhoiYo
C6Gj1z+RDvDtplQ6b0QgWrRAO3aiEwPA7THBaMfEodZ1WUCil2X5BS7yPi0DvCVxjzpMhjo+ID+D
KPQQGM8bV8qnG+xtsgaiXhYkb4xJP27KFoNOE9qgxQ1WPIouwv/7ZtjVrrDPvKbdtAn8dAZWw60+
ZQRLhMiYFrCRSI41hnsBIi9Rq/P9tD6HVPJy1JAko5dhyUiafZwWVR59MBofDydHtL3iNr+ffoM2
OlT7WHaj/WhPzkSgsTh0E09dUZeZdqAO99//jLV2KFuJn0Ev3MBHFzyDsfoZ05RriOEsHe+X+F7z
So82jqNc4nSaxrb+5m47ofe/y57FDb/gtXbVMjTSubrJVWBpb0JHH4LKgnqfpgP058P6ex5iaqp3
ODy5Cg70dU+90duY6+edhESTiMoyDomarhurnVTOM7rdKkveuAoPRehp8U3ljC55LH0Lqv3/7YCr
vZTnDWro7duAg6ugE6mUbmQDKXTwWAOisLGnPm9d5gfimGgRNiJX0cctNaqdMYxpx7UwgPoPca99
LPWo+2UV0cah3Bpp+fN3+UCYxYMcxjwUZXGF9pFjDZEtZsnG67csz4fYRZbQkkCdEfVoy1T11d2d
inUYSNngO3WSX0w+sjJ1odt9A1UEDAngzml+LHBne5mSUD19v1k+vRuMzdWKaJck44djrWYIJ4qy
p0U5J9HU4WRAlWsjf9jYIF8s44dBVg9hofdlrYUzgUSb/9CtFCRgnz4rlbnxuaQvZ8MVqqgm7y7J
/cfvlUziOJb0d8jeBHJsFC5JJSy7cVIdLrFNX9Xerh99jruXNXw36upuGUH5DXrHqBh+2f5ecYYL
bXa6h2YE1rtf7OtxmQLKAvrNpSePZrDz7x9mwOYUHk1dsegji6sj0Yt0wdDz4EjQJMc1KcRctsiu
aePEgODG6jwVpWpj237xVT+Mudo6gYbI1eAzbQSdfoXlYyQ++YVy9f3+fFNBXR2OD6Os9k6cIw2W
J6TBqdDsDKu98JN2P+iYRJbNRTeontlNP/KAVz/tNpKK5Z78PLTKQ69w1VC1/7ibwMBYOfgl9CY0
eocDzFXcXIhEehW2XN3KmlNFLR7JZbflwb5Maj0yCRS3HGLviK4vN/y7e8cUhaiRJw5MjjOKMmqX
ALluSTmOoSFuvIxfDoUss6JYRATym0zu+6GiDLkt7G2cAbbers/mP9FkdSfabsBXlW4rFf48nIIa
tG5oS4lKwV3348y0vOvEAuiZkwHX6ONxsaIEISaI0CaBIXcbs3uLSD+uJAGZRMOY04GM/Vt48m56
WmI0GaBVytW25KlUAMGR4PkJNuB/Qw7aQUdgTd7w7F9uFRreStXr4VUJyUqZKpZGufzjdJtAbqNS
CparYfSWcpLV3aWe4Nau7I3+efAH0fKL4B94+37aQNTmJfasiDIjtgSr+0BqG8zE/GVcoi6MjOhW
w162O2ep4hjF+WYFabnj1hN9P+DqrOAmpkdl+TZRk9oRUDawNqTfulfuy979/lKQP0c4H6e3uhSC
xEQ0MCUxgIzFojbouR0FNFoNoECEzNZ+uenzi7ncVWOM9LbmJOIOBP7cu5uf+POb8/G3rHa0NAI0
jAR4Sa0DpO00OuDNwPdTIxw8iEBYqbhbqu3Kl2PKooIeqiXR6V2tNnQMoGMBV+9gqyeQIPj+otCd
zp4ROjXCB8iPTzYddvArl9EJqOZeyPnw/h3Q5kN6yiFtLg4ErTuBYbLFf9BUWX7Bej8YomySx+Cy
oH1qLqAAKE+J4TtYgyu9Xc0Nbk4lvQjL0QB5l873O+Lr4XiEAQFKpFCr/U5EIEdz5lMjQZgQOWLM
vp51iC7fj7I23yCU5+9GRZuDrFv0GFfrjgYtmLfEXOILqdurGT2+RcoepaT6ZqnpbwcXm0Outjoy
QqmkBgzZnMy9RQ7LiLoz2vD7/lk4szniakMjLiPHLU7GpA+Ti09uFd50+2y/ZBDp9ICp63ZT8YtX
gSwJ4w8kXDUEXdbr2o7qJKTsjVoMw87VSxP5qE7B+cqJMSLFY7uFFbPxNb84RB8GXa2sgLJPMTVc
Wdr4VzDvakDm32+Xz3E9krfvZrVaSBmMDkpDfDrDN8Gz/5n1yz6xfsErwB1Wxk59hlCvuN8P+rk0
KSsKuuKmRSCIuP36QZ+iKWlN6s3sUetFdoMT4ikoXOOxAG5y49h9kVZ/HGy5qN89rzooL3QBuIiW
JgWYCQjoYnJGSGgb+8LJqpOiYyhUOJGTbnpXfJFYM7iMVwZ+Rhx7YzU4+UPhIweBczD+YLvg0Owh
ed+3r6oHz3S7mbj8dasr7cNwq6phj/xPjeYaF9iud8pr5aw/4FuGw8P4gAzRRnC9ObnVjSYLOZJV
QK654qHeni/NS+qVlwbd6PTXZvl8+e3fzW11AE0/MsZWeVvK8ig5i82PelQuFqOaDDOX7Hljk26t
5erszQ0PWzaxltnr4CI3aaM3EjrycfpRXLcP0s//crjVSeyQgKEWzPSWZ3I+okeCg4t8J+xTt3ve
PBTri4VDR29J1tSld6lQoFgdinrRNYxgLLeOsfPRjYVsBNrGcoF7Co0tO7ELO22/Mcflb33/Cdej
rkLNIlSjsQ0ZFbLdQXpO9v1OvWopkIwHwYbp49B22sFKfm7rzXbI+v5+GxtRWpVUxTJ5gz/OuJYn
tUePzXSMK5BmiDfDMdjRQXQw0ihfaTiBs3Kms82VXt+w63HXNwAeRJqI1BHoidmbncxFXbm+6m6V
Q7EP9ojp8Coj4AKCVNyF+JVv3LXLqVgtOQgVSjakaaZsrqOOqhHMas4VwxklKKr7vGoBM4cojUp7
UQZmt/GF14eG2S5WOtQ28Bjjjl8d0tzvBfSXF9DkeecannQQrztv6XCF/2A/fYqxaYvQk12KCrhy
LWHPx29qCWU+yqhnv1130UE5sLbNjU415Vf2Cy4wLADNRbcQvaszE70te8TL/LANcfp8mvgd+NYZ
Ftq7yOauvnEYV5PZIB3lmL0ASK+67wpro3nyKU17m+u7MVZzBTEGRyJnjKViCtNpJlVcXhM19ypH
36kerQITcunmDvqUny4jy0uQTDiJSv4a64RIdwRIRUPVGKA28qP5JNVmBWtBzaxDqivd3CH3NYTC
uMMDAUSj1neAV6B7+N2oq4fetCJdtvOoM6K7GZeb6FaASy7CcJ5zJ0FlN0fIZi6qwYcJ3prY79V9
Hf3rg6BolA/p4FsgMJV197UF3qwVnWk4aXg+T+2ljNRwUITH7w/A51vm4yjrWwamj9zMvuGAOUFN
/UYzfyCGcpYWt9+P8/lY0xukngeYz9IoJC63zrugBiBrO4Gm1Z05wAYEHvuibaP++n6QT6ETX57g
xeK+ZH/TkljNRrAGsYhVUSV0CriecBBBvcjFM7Te6bv4FlWHvyHKfXAuCNw2s9bPr8XH0VenCgx5
l+b+rDqj1zwiRH3RRS/tWaU+ZUm7i/bhpeSaTwn46Tn8A83eMB+/n/4Xa/xh9qsTVzS42Gg+s8/7
2EEF4zD0wQExXvvfD6Nhs6SbMl1B7CY+fkqq6lmUd4IJ+1D2pq62C3RJhGCrIPEpZ1o+JiUtgxoa
F6asrj6mNc7tECoR7SUPInbpjWdLsYWE6faffb8vLsUP460+X6K1TYvQuuWUaG62yY+yefg/LNy7
Ca0WToCml5Tgg/H/ftLrB42WpDTtvh9jc9VWMW6ZKFFd5wyyFOcoVmQuKJXbuaQniCdcawceVjn/
lzHN5bY1lm8lLxvz3eEeVWvQ1YrIc7DDe0qC+K6GzryHCe8tvqubcfxXB017N94q0o1ht4ZIGS/p
GNn0lZLZyPwssTy1GafGqfa0uIthog4ifLMq9+U2eTf48uPeTdbPcMtAendJWYpX0V66gZErDrvk
PLme/25XK7bGW8WgqhS2sQbP0kGa2jZx2haev/98Xw2gy1gNaCohCUDgjxNKe8jNAr6UTpfNdgcl
poh/fz/C55CSsrRG75S6MQ/Z+kEO83lAMxGvdvGkec2+PWh7JN83fVy/2hbvh1l9mQmLbTrwqL00
0r02qa6OnnqYyydlyHdRuBU5frls7ya1WjYNJmuWNAaaU15wMKB07aTGJryhQEuj6KFP9v/aipTS
A4UcmTnSxyBceatTvNt7ExNEIWoEQ+i1YP8XNCoKy5sL+SlRXsYhLKabwL8aqBx+3BJ6lFFekSHv
9p55Wir8oVOemXf4ZRGMJk/f746vRsPF0iIKR+fAkJRVhzFGXChEt5Mdvle8xLhbYATmeeuqntY8
1PvNxPyLLwc6WwerBEqdwtgqFqmixhimAKLqYrSano9OswM2jYa0u4xZwPF3tq6sZTN8zGoUVVzy
CzAbJkTx1RSVeoZwnxSWk0DSNNPqHLFnO1z0a/TK6fwUTzbh8P2yfjVL1Ou5jnWKOZ+cOrVRSmjx
sT/lDGmg4qHwj98P8Kkqxi5ROdd455kk5EQCH3dJmnRxMPTxAtgTXZSPQi9/qhyMjN1pdjbRJl/N
5/1oq9dzTjFtmJfRllLRzDdrzd1SFJt+LEl4aVtQn7ZmuDXm8ufvzpuK61PVy4y5FIxkSipy5wgu
kmlA+udf8JLp5zkbq7rMY71VFIOyu7J4bn+KlIEUpDDV+G5xTZ9JdnPPd3xPv4KBB/QDAdaNAb+Y
o0ZtRaO2CTKMvPTjHJOeiHXGZcRRAhFNOVi0btULyb/ERLBX2It4xqoW5QzovB9HCUKxCCSFUYCe
4S7f97h/hsKwsee/zGbejbLakZ0gpAu7x3BiFOURmunCMyGE+KwG48lv0N/5/lt9EXB/mNRqS1rZ
bLZNzKQS0ff8OHLE1rjKlWhjG27NarULJ6TLW8kgR5vNBAsTdJKE5nxK8A5vtu7GrRmtNoPka7nh
ywyVqvo1TM7aiar6UlX6jTv/63FoTNAep9qzJnaNGR5MOUQlZ54MB2Y0mXiKzPT/kHZmu5EcSdZ+
lYbuo//Yl8HMXERGriSryGKtugnUptj3PZ7+/5zSjDIjEwxJ04CALiRJS3c3dzc3O3ZOo8EW/foa
iatqsZ1Yoz8tLWLFKrdAAsHZ5UWaeR/N+nMTccK3fmzAlWz+0Brlw+sGbxz1FwYXd2duZgy4x2BQ
xMXJlpXy12aItU94ZvqQU8SHqk/u78Cvju9et3xzUs8yBkvvZ14aayJjMNb+M0QTm9A0tnOSf3nd
zE13PDOz8Po6tLo28zETWZREERadfITlaYyfY2UFqXLzbDoztfB8dLl8u3AwBamXCyiWzvCH1wez
Nmfi87MTfgpUqxpzLFQzzF9NcsoLy83ieuVgummGFzOZa2C3FFYuzcRyVTRcXrChyGa9mSyle1+p
MEmIVvEPr4/o1pxp6MaCDzXJfRmLEQFizIfOCVF7U5Xxe1/X1jFU2nwFgXnLCc6tLLaV2jYdj0yO
PrAuv0Ki/32Ccgm6n4pO4n7l/Ls1eee2FjuKOJjYScWW0kLRJk1cTpJTZrCqcNL/g8kDW0KQTf2L
zuLLddIh0CoVcaJP0m9R8M6it/6fGCBBiaqmgOwsViePSweKFAykkayf7Dmvv8MvVa4kwm7NmA5V
JhB5EWwaC3fLOr8qQXrbnuN3m7z/mI2PwBX/wVBEdoaaPVlKniSXc5WGYVv0eWGDJAeAZz6P4B9e
n6xbToaMN09SkE10RSxOmi5DYMmfUDwMYDPa1PXwHdIje4MOJuhiCaWk183duirOzS1Om9RHnnec
MTfRjfeAhnH9BoWkaBuYdXBKUXP0psDMVmbx1nVB7GXwtgNRpS0bZREwGvNgnDmAitLfp3UwbdJU
KjzHNp7gotmVrWJ8MNMkWBnsrbnlbUDTPEhVpNIXq+f00WhZFYMle1OA6gnBMpsjHKVop3V3gZ7K
KxHgLZ88M7jEkeaVro12w0D90Zz2Y17RD6gbw4Eeh3blcLo1pzzvVF2kgUUt+9IzJ1WdTFL4lFms
1jzA+gk3vxZ2H3IrTz8FEBd5o5MhKzmhEf26CwkXWUYbQLZwWAp32lWnltMWddT3xDWm5qtQfZrQ
OkJrs+Iztxz1zMqyNNDM1RRAi2h5YBqR4XHG0a26qN+jSgMXxhDHrkOQ838b2vJMyVM5NrUEo0Y7
HO0h/FH56dfXZ++mi/w5e0uIZuM02jhIrFucxtmujHPUPtVe2rcJ0mCvm7rp/memFkeLnah+HtD2
60Hhvx+6imrEwHYvhs8Ocn4r63XrpWycL5hwm7Mow1bGtkPomXC3iMyvIWS0DwbnyR3Cf/FDWcza
XY4qJ402CdC7SQJnZrXl0XIkbaUqd9M/ycEZpkruw162McgD6dvshfi71oP35tSGp9BATO4fTO6Z
lcXZUvuz2agGIcigRPKdMlj6R6pCaKu2TrBthjl6/7q926MygaJCTyS0sS+ndxxyWHYbLlXDSd7a
sXzsUusfRKIm74j/MbGId+Bnr+tRBAbj4H+EKl7Z0Hs6rfjJTack0gF5Y3EkL6PEGvWpYZyZNyNS
HTeaqvGdGnfy0XYas3Yjy9STldfRzR1HThFiD/KJQKMvZ65IMzsc4Y3w6KCoT9kMWNhII159cpWt
NAjePJQpAdIGSFkTY5emOnj14V81yDO0krmtumCE9jQdthFaMEc1zYRmi6JuId+RVtzjVinaABb9
P6aX56XfyYgwIoYMqMlGXMzLiSTdYt+bJ9H/PQDXbEdKgrb9tAZ3v7mi8NKQbZRBUy3hBYhRSNIs
QooyV6ZTVMfWrh6QTNHHqfnqNHGy8gS8uROIJKjDkLYFKXM5yZaaomOdsJ4yCZYMzKY6Vv/EZXQL
GI5Mhw3B36UJLRpqx+mZzIwGiZ9lPyTfUTs2vs1UHldc5vZo/jQlPj87NgvNlFEdxpSjm09mLqGB
Ac/r62fHzR3wUmYUOElO/Esb8GVl8GjgltBR14cxLSX0jtrhLb2N9cqxeHM4sFYo1Mno4zYWZwh9
R5UlN9wCXStbB0iXh82MdPxK8HOrAkiHmk2pxRZ9K8v0dp5pCMFUJWZO5j450Pcvuf4PBOZ0F/F5
Wrdra2Wdbs4h/kZlX+BanMXA6gL+ClnqLa9WR+2dSuOxV9ml5s6VH3x4fbnEKbEMsBga8RVcXAbn
/eVy1QXam6rMQ5qoCh4iJ0lOcWjbB30a+7doxgZIj1f9Hh5Y+T61nLXI6wbCQCd/SDkLVLVBKn8R
WupNbwCYjoAUFK70HYhk/X7YB1tpazwMHpKHO13f0vu6DU9r5BXX3qPT8mzK/AfHApvvcuTKnFlw
9qmKN5U6tKeQZgcaVIrTnHivT/H1atLfQDGQZx29lSDNLw3NapyYJh0nXidPfk/NOCltFwksv3cD
KbeHFXM3phR7orUMekmLq2FxMdRzRrK2UlSv9pI3+qbbw0wraF3oZJ33HVVrB9EbL/Ck3evjvFF3
Eo0cPC/BMBAKLcOGbhqhyh0tFTqZaTMBmYzf2vfWXvWiXbBbZZW6Oa1n1hbTCjuf3c0t1vQHqXPD
x5AxBtvvxlOyR6/0M+/bf1LHo/sRxBmsc4p4oS+mNkmyakbMUn+BnZubAgKkXb8RbbL5AxiR7G8f
cOfm1GWVS7cnylgh5iTbemgd6SRVK9v/RiR9aWKx/xpI7EC0YKLf9feURmAcb+hOES043cHn/6/4
iFiVy/MGEBYEdhRIdDpjl5tBh3CfSmigejJ7He6GHVy3uyjN0fYF/gi/vSXNG1WzTn3P9yiT+0wv
fpssRL9k9UcDvCNz8jW/vT4JOGPFcQvUiULtsodOj6pcM6IGHuGHbmuAWcw2yhttT9k58w7DYRXX
JG70xRxc2Ft4bmgiGg+ttObZSNPZe39f0m0VbZCCgLpeAXv7T4pSgguN3BWdIbRaLV/wAxnLEN4V
YJlWf5zQ6jBWsb03VhY2FVMwLlD84j65POaKwUz6SUVIXH16sPfAtag614ds/zv+vP/wF2CXV720
OhAZOoyocoNRs6h7XNqUax3d8ECiu2pL1fmdwEyPrvyMhCfHHH20x+Lbiv/eWLsLiyIqPwuh0GdT
xgA6fC+9t0/Tg4DXJ8ffccvhNt1ra/vlhm868HOBzoGVkStksT/lOlHMUMMe3TzIyG+heXipX6IT
QnNUuZFXoeE3zlUIrTQoIC2de2nZsWCMzdRmtGITfFhKv3WssR4R0VQU/86I26hZiXWummfFGorj
lCNB4EyXZ2oAxC+S45AT4STaI+xjdAwP9R74zNpc3lo7SrPwDqg8Ia5oASmyBKkVMpcW6rrzo/8U
HfK3/r3xpCG8nRwFgna1yr5mc7HXh1FX8lDY7EG1lMEH4aL6UTmZu+JtMz6u7/QrpkCOUN5GAPsB
e8NIsqw/Z4hoKPbQKqAIjNp7aD6K2v58l34adiKiqvfWKfhRg7JfG+u142CYJ4QgdyMDKovPz7YG
GYqui4eSzdiCHHIzzanlrVEP7aciDo1u8/pOvLJGQMWbXudWJI0Asv3Smiy1VRVRA/cI75JNLBXa
IaeNdaOUo7zmODdsmRCEiEcGUFh7ebSxI8zBbnzi0GOZfKBytkV8yUWcdy/Eqb+JoyZa74+9OlAF
99eZ1cUIHbThEH0RVu9FX668RRLlwdoOu/IwgpdQveRt4FWH16f1OohbWF2EOEoCe7AzYbU7/X4Z
Shtjmxz/4hhVVuniKry0toQqpWkTOPC3yy9NL/om9YqfYoTVUT9IR+v9ythW1nF5mIYjAhQhdADA
T+APfxfdmT+bBwH60qEg7J6rH+V+rQB2HWCJEYKcF33dNFgviTN0OY40JzFlWl6MXbKV3qk/xEYk
YtzDO/z6AG+Oz2E34KlEWS/X5fkOrG0LJIAie2FEhXKfTsiCAM2XpdQ8CDSVvH3d3rWzQLMkXlC2
KPABXxa315lBe84M1AQ1Tpg/GM3kL6Lbg5big78ZV1KGV6NbGBOfnxlryo4CVoqxONd3TZiiChAe
knAtxXR9IVmCMxJoJURAvE1NcaSf2ekGH2n6WMbOEZVu62489JBwkiihK/34+gRe3e7ClGWzUkCz
r5FzYZlOVscyoSA4IDn52dLtFZe4vg4gbNZII3AgwzHAmXk5mlbiuI5aZ36BXM1wpHnKezplXvqe
up21L99ECEfuuud1XPHVASZME1ETodGNTKfCpWmnamW1mCQmsjDDQye6gRXlq6aNylGpxg+vT+W1
d1waW1y0lelL+QSizct6mwEFKEPWWu1O3dqaXTs9O5qZpNghmEXpcroclmiJoIvNEqfI6NWP8s/Q
s7Yd3FDah/bDGoDohjXQqdzYZHgtgQpcTGKS+lOvghzyijZ9n0t3aBEddKfcBL3tRTO6eMXWHI+l
BFqvjkO3MT++Pq/X6QQSa4wX9IPI05ACuxyu0afVpPUcKoKxMToYzbP8If+CfJ0ga0Ay+OjfZfkD
FKOIha857/X1gG2yolQKbPGoWAy+6IN56s0ZAdyvwxZ9zoP2RuSXuyMXrvcPjupLawsXKrVKGpqI
srT/oMC+Vez9Q3E0CLKjdT7nK3cVs3o2ssXLJZ61SEd4VybqjQ5l6dGbcTcWMKltOUChHjcHc5dJ
yPiWB4ST1poCb3nVhflFbEHjVZcOFUNVvveesYtI3Fub8I26E8TKqxMrdsTlLc9gSS7SQsYigtm5
dCE7M+d+sBksJbl9fxQvQ90r7gWb2l+Z3CuyI5IL2CNxCLExxBdLNFzGPW+b9J5wLWk7h1Dp6y5/
VAdv9AQNZgTpRQ+YayaEGuhwAMy+7ks3PZeGKRjAoFoHjHA5ZKWqzTST+Qrqvr1H9Gqve4D0XwaM
xvRagCr24OUE00tvkXXjjBBtkIt94vAGNmu9nl+wvMGd4FUWyenhuB7lC8+4NkVVUAZOqFAfvBxY
oJhZZVvI/Ni+/qR0Q+MVdIAV2aBtKsP8NqtfpPjx9SPohkkHzA2QFfGwoep0aXJCzH2I55xb0ggO
GXBlX99ndXzM82SjVuZzOAxrj9KrixmsjwY3HblvlYbBZbMwki6OVST6xCNKNAbID/Eu2QyfbTgK
1EN4Ijb1Xh/jjTjx0qJwqLOowwgVtYbeYfJaB5qAfBfuWmQXvPyjCKb6Yc1jru7mlwHyyIedToUk
ZDGnHHVjQYVp+iOTifjRz6DzHMp3iAB5abDpP/hbef93OcD0hdnFZdL39JHwdEUcuHXQxA0ReSDh
rnhhjiYofcynKNPWdsetoXJ1QlxHwp8AfOGxY6DIpDTqCQk9C80bH8HwLKhdvwwPkqqueY6YuMv9
AXifvgSZcNqiCWixjlM1DA06LZMnjfq8STNj2ERgue9SVKG9vEqQZO91NLIjdNQcN51j/4tt5fLT
ijtd3y+ih4CjgIcHMfqyCclH/adCBBB3ivNjpfgnNY02Wp1/diIau5rf5DjfavObJLxv28K1oNd3
TnamuGgdrc2ION2vZgTkEJ3hCsnfZe5Rb2v2rzVOnvyk6ru53ho/8mN/TD24IugBhnle3mdH1QtP
8CCtpdBFeHthnGznS+M7UZQg3VkGa4Ezp1ZiYvylVcrhcfmX8jxiWRd2mG3dJhFJkMSC8vnZ9iU7
qYx6yhkFzwfseuMhgdHP2f+1zsrrC46nEJebxd1m0m+/jKz9cGhQYGzEeU9cRB9FSCtn5Ran9rF8
DncWMZK2sX5ytcVP8qdOXu+quPKvxTdYxErBEISN3vIN7A8De+kJOq0NbFrH4TNt38YTQvBw+q8t
5nW+d2F1EUjomYSanRg3HPAweDV7SzuUd/WdtheLaponC5q0lZ10taEXNheh0mhkiqp12JRP8712
+L0jTTq1q31U11MqXjAwodE5ArXIMjuh2TnqpHkke2M5fEch7qj75mMy/W0QKK8y0MyUJMUr9+o2
bVR90vPCn72KkspPKqPBly7Uw20SVPZeirRmravjOtgUFjl8oQqEYxZe5su9EZaK0VsBD2qY0ApX
FFigtrs39r4b361Hm7em8dzaYr2UhNpkNyCBlY+Gm3ftUc5A4hhro9Kud/zlqBYP67iWedaq2BGN
wSGpK1HuEN2KohDZfspQCDD22ZN1iL36W3+CV2VbnsrhYA3vCSDev3RAEXn627+tTUNj6Pl824u7
XULDrdEMvpl0kN6KV5O1daimE7r8BRK126tLkERhG95iVEQuV7dD+DAAyYDkIz2UxQlteLRSfDgB
yOEf1+7y6zBJjO3M2mJ1NYdnixqaxII782RQXiq3lF837T7drNq6erYsbC1WWModEGoVtsRaZe86
ourK0/bVMWbdhrvVVM2KPXOxblM7aANBjMimmXv1hSGv+NAenCdzl3jS42rn9U0PhvIaVk0KsqAF
LlcuauKxmPJKhvtrh8GtqCwl/qH6bO01aJj1Vb2ZmwMkOQnLJIXCqzZYObGCUJpL8S7TT0K8QzbI
INAkTYtjQo/ovMbOfn374y1nBhfeYqIfS1yIQdEJqx2Sfb1teBP9/SSN8JQzOwtPSSYnzqKUmUSe
eytee+M70/VfCM2c9Rvp6rV3ae0lgXkWa4xh0SRTiTUFbfaTUFkov8Fv/1n2st1qtuv6+rsY2suG
PDMGf1Db9AHGwqN5Qvfy2LomSR/1sJZ3vXpyMSpqOjAHgeii2WIRUWS1UuaqHpJn8u0MJfaGElac
luiZv36h3/AJ8vDIqhI28f5ZviZNs42ixua8atGxTkrkSOEhvTfaLNyMefe+HIynwuRFOXXDCpzj
xs2EFKGO78uIv9Grd7nfWkRIfSpMcEzKz3Efum31WEWG+/rw1owsNnUfWYE1ISbg+TlCQLb2uZTb
Qxvba7DFa1gcz2OBZwIaScBL1e9yNGEWWr2fayIvKETsws1Q7siEQimibYLKk47Tu9dHdh39EbCI
9zjxPLRlqrXwEDkHwgExt3izCh054y469Xc0v+KOKHPdOY9r+3rpkjSR8H4SZWng1Ka6rPvlvpLo
o0g8NPm3OXQ21ZTtXx/TLQuGjCo3TClILy6VhWAT9q0wQC85MWQz86YaNY6NNBRWvXvd0Eue+PyB
IsYC1IcWDvIo+hXcrdNVSTbTSDwZ1FMLxoTZC1tXpFOtr9lR2Zab8mGtJHzlJC9WNZPgAFwIGcfF
wRgbWh8YMYmpaajmTe345tM4OsahU9PHOm0fUlREXauc0AevFbacWXwbwvDZMttdEZhrj+LlwWnI
vD9F4GsIEAyiKpcuOwdaLhc9uXQzmTf5EYwKhHe2NmzE+OW7NUjM9eJemhNb9ezoVPK2keeX1P1Y
bavgaVLWlCSvHoKMCHCIYM0wGRdMTZcmhhFCKwnFFi8MdTfoUXJV7Y2p7nwr2/RmsUFs9kOs9se2
tjf6SJ/O9E5ob9NxGrmTVJHoKV1r8pEol5+sNAvv/KJdOW+v0OIv35EyocCxIJooi6jgbBosrdCz
NuM7+uCCLGqg2QYC5AMsmNtNiZKf/A2Bj5Wkw/IUXNpcrHTfRYFUSpyCVu5WPjCEUNoZafv+9U0l
DpzLPcXsn41sscCaFihpH4mRKU8mwYttHYvqJKd/s6eWweBIZEA1QS9HvHY5gZEZ9UVP7O1ZQ3Cn
l8qdbkqHinbUlZUSkfpiONxOgpHbIl1zhaduETzv09aRPSeAyaNWf0B3UXrdbDcu9aGnolxDjN6Y
PwwyLpXrXuSpLgfWDVrr6KVEXUB9X7b5phhP4RRtxqlfuRSvHiliCs8tLS6rOBnN3BRoEf1JAFOj
bfYh2huEuf2HdVaZtWEtDr0qlDM5jjFWRPMmquTSTcv+KOvFo5lp3usuePUgEiMT8k00uNCBxNl2
OYctLWRGIIUCAieKVsrBPoYfhR4P0oPf/o+2FgOLSloU8hRb8ZGn3pN46mmQdedP6+RvNzawoHVU
cXlODNQ/L4cFLK1VipLM8KA+qfWvffYpsNeuxFvrdG5jESoFKb1wphYrZHbao/TJ+AS7svOuPw2e
vosP+l374Ehu9Wkto3TjWrgY2uLMdvwUDiods1rePkiW4vrj6tNuzcbiyFD6vmtnAxs9opQCOYRQ
4qN5FHxezqnaTXfjlxXfuHV4nE+m+EZnpzxMRPKYwSrqJWgkglT8LbjTDmPrBg8Gmhi/GviJfZgf
imfncVW9aG0hF+dwqky5OUjYFpglAA5etweMvbeQMLD2zkmF3j7YrSKlbs6xuHUtEtuEFAuruWHH
1lDhoulx+tg3B8F22h6ie/Vzbrrz13GfntYC0isqTrHbX276P2yKmTib5dSYNXrEsSl0mhq3fC7e
0ZFy3+1nTDeQ+WWxq3207+LTcLfmt7cu8gvji+O6nDWroCrG9r8vPtZHNIhRpnpGX3WnnKIv6UeN
XhjdcrXHf+JaBv10JCthfVo21QVIn1dyio6zgG0178bQ7Z6qJ/uniN5aoOr6/dAiWQez/d8GIIj5
JnVPZ4zoMbpK60vJCMDISsV8T6hGAfiXXPu97v6ujBWuymJd+xT5fEo24iVMP8xS9a9uajOypmAm
VvL3qMwngeuo7rBHN347bkv7Tvnw9xnxDBl8CW8rSsc8DGC4unSqLh9jI0soWVVmXtIJpDqp7XZG
068EZeIquowvwIbTkk8rroA+LLH/plWoQTyq1KSGCs1Pu7lv2mwn23htjw6RmhuwvjnvXvcecSdd
GwV9Z9EnyU25OORndegEj9jkpfB2+W5vpCMAzjbVtF3cDsX0pnOaIbszidZnNAmHeLgHkTU2a1nZ
6wuN6hA4GurmCmCWJYwmtOfE0mAjoFz+Y5j3cmW4Trmasrw+CS+tLO4WKUEBLMixQq+a4aIvJZPV
k7ZZ6zU7Yy8DLdHvs+fh01pS5eptjg9dDG9x4eRhVzSGMCwoJBsqUdGp/WajASHyzvmv+QdzrS3v
eqtcWlxcOLQ+931RYLH2lF1ySLbUwIQYMM9Mt3ort266X+vuvfGcvbS5OPJNOwzGvsWmOA5UAasW
KeHO6+5tqvRSvK4JuDbKxYEvFZU/W8JtwiP4//k+OjlvrC2y4NPuJZ//JXz4u4Jyvy+lxZZB6Zhr
bWFyGtpYyYOKbWrX34xK+y3rrd51nHitPfvmeUC5lCNPaIItn+NJGPl+q2mTAD+9a/QhczUrgjSo
+VUvsgMB9LFWY8t9/Ty4sUMEx+7/Gl0sYRPHpq77GFWacj9RFtKdY0qLeAKY5HVLN5buwtJiHsl/
y+CDOO7iKX5T6Pb3fMiDldHcOFWAIHJXiGIw19NiNGGdt3FVxpOHpmi18Ye2pYJfmXulg/Tg9eFc
B3gC80OjJByPrNfyloh7X0sMA7doevkpJtxztbAIT3KcfaDm3+wSmaG+bvLG6OgjkqHNVHiVXhXv
oWvRaTMEE+PHn+TwUM0J1/xaUujGMumUIlSQRVgh+by4/bivpthuSVFNCBXpW2gQg20buOZ3IYBp
oEkSjps1AN6NyTw3uizRhU0ZtZOP0QLe7jK/awKT/u+3vv1VtdrD67N489Sikcey4aggUbSEAOeT
nztWFlPBnh5SFRSceAA726n/NG9stz4lu7W8341NpkOBILp6xIWvLua0rZ2uoOlj9sZIOoxBvs86
+WNv5V6XzP/AR4jBySzhKuynxcUDAE8ie4tbylV1X8ZJt4vmfHJrX11D199yFKaQIOmlI2tZLjPl
GQn6maO4qhtXLd+P6Zqk3i2vgNKMHY1GBUmRRSBWJtCySUXBgRhFX5Vueh4gyIikDpyd8WPy7X8w
dS91EBsQGP9bHB7kc7SUkA8aTENwmiZ5j36AVBnv6gStwn/ghMSz8CNBf3FN1OXPgTWEycvVCQxz
k2z1weWOdov3gmw03fdrD1IR6iwCP+oEfxpcHL9JYOZ9mr0YHLbxZwWFEZHuDh7NXf1Bf/f68G45
/LmxxdNIwZbe9RiT5sfc2TX+bxLtiOVaLvWmC56NSdyoZ8+/yJ/LUpKk0cuyaddGR7+e19bp1pl7
PpLF1u3qONNrEeK034et4rXPqeTRjw+aad6i2j3Orkz1W1l5463M3/JySQp7mGoR5phV5A6KvNXR
NKiK95W/JgNx8zQ8G6C5eBD06SRnhqgiDRt7Lxwx2NrH+iDUDvVDsHN+vO4ZVw0YL+HUn2tmCj89
W7OhnirULLCn74ND/yzhhMxg5VpbbS/tp6OQTlAQANy06FHsVh/P4vx7ZRssk8c5z47UEttgfosM
31fkbsjaNV5pvlSn16VQbiQkL2Jke+FAUg5Np5RAvFRq3yXnWKfFLvPlQ+TMm6z+1So+TgpaDc24
yUtj9/pc3/JdByoJHllcPmTmL6c693Wqn6pDNJRU5CZgICk+ZyCpbDdqq8Zfib1ujpTgCxoA0uWk
XxfmpsqIimkAW1jWM600cBG+sYrO3yS5kr+RaGzdt2qHUoXckyyRfNJBI6WWMMzXMpli2y/X+PyL
LE6fErmALKgMmp6Ri3NLv8q3UppZbheawZOjZv5vkaLmpyxQ1eM/mHH6ksGakp8hXbuY8U4KE2oX
vGr1RvcQjd8GWYVr9WvXvPCaiyHyDnlpthGJNgFeuzQ06PlgGa2qbjXp1yyN7P4uazvnyVFK7c1k
IrpySCXQJe+DupWjd7WTO/Ha7XzlXfTNC0EL8m805JAxufwKcUMbQy6KSZqSwkyf58GnqjSBYKhS
/eX1ab0+pKjzUBSm5EylWxT3Lm3ZZqiqviHPW8OdIMoON3abIBMd7AWdBkphu3Xc3HWNZGFzcVB1
lTGHAQpk2+Bj7wUHcWGa9793fv6Fvkjx1y4WlNcKiX2SXJDOgHZcxDp6ZNsJfQskC16K+XRGBhyJ
40boncWVu5q8vNoj9EOSn7ahy6aeD67/ckZlPZwgsI8q7DVIoBqq22xiL9mH/kZAyJRtfoIxZeMc
m9NaNHx9UCxsL1azkKdcCQ1sC2k3+2OFsJt5Xxy7x+ngrOTYrmCJhrBFywJyyQB3rhirurihuScL
q216L5P9yT0oCuJNlmZuVEi/9UV+Gp8ERAPqc7jXXPIk/ia709LN/DwNziZ+MB8G4xQqO/thTsu3
ISp0kG4M36NQ+dvnJ2VGHnegcYjdBfb1ckkcKZg6oKHldjrl7zVvpjOnAXtmbMLtKm/Dlbtd2lrW
kzIryosmGsqt9Uyi+LPo3q4PtkIiV7TEQ+y1soFv2wPxoMMZLJ76l2Obq8LOYhl7ytt5ZxU4G7yn
cMF5ojsWsO1qj/pVaPgywD8NLnxs7nXHbrOx3Oad4cEaJZCf0H142UP8zZ/ig7zjKbv60LuGlSzM
ink4i26aqHHaxmKcvrXRfrQ7GzC480nZqVt4sjx1yDcyuvLl/o/M/P/7Pv5H8LN4/P2kaP77P/n3
96Kc6igI28U///sh+l4XTfFb+5/i1/73xy5/6b/flj/z57b++bN9+Fouf/LiF/n7f9j3vrZfL/6x
zVse5E/dz3p697Pp0vbFCN9U/ORf/fBfP1/+yvup/Plfv3wvupymk3c/g6jIf/njo+OP//qFV/OZ
r4m//8eHb75m/N6x/ppc/fjPr037X7/o9r+hoQTkQy8YD2KkOH751/BTfKLZ/0aazhSQN0BbJjLf
v/wrL+o25CPr3xoiNRwZYLhE7MQubIpOfKQ6/4b+0UCqRtx64La1X/5n2BcL9OeC/SvvssciAtjC
t8ETLg58QHfkj0BwmaD76Ae+9BSAN20LY1NP/8s+AKUSya13NhF/WDy3cNWqSqh9YWIRkKWVHydB
gonfqzXBdoT9t9sXH0TlU9uL6qe2LfeKZKw3dF5t+IXtRQyW9Gng0P8hbPv7nCdT4wBrIU2bo/NK
w5rVNysJueu9tzC5CEjkqKjLMnwxqe2E5rIzf2v7n8LoyzDzzDXirTLu1y7Tl/zN9VriGJTFACwu
SZZHZMSMAQJ2L3PL+lCRPOjhv9Bcs/wO82t7Px61Az2lD+lddl9/jGJXTTfJ3timH5t7fUb/ElFG
Gn62a2m1GyVK4QF/frHFcURBHx5wefrdA170aI/1FLtlY6NaJ1SS5EOpxV5McFish1BXEeLLgvxp
fRENG1VgIvuO9doZdlMxuVEq8lLRymP5Op5Y2BFb7ezQDfwpkSex8HPglUdOeZoTNYuTtmBOVzsT
b3v2n6NabFxfz2qzVxmVaHQwRaND/FbAPIXklBa/WS0l3XixXqzhYhfLQVIl5Al7rwg3xli7aeSK
BgtR7R3NBucmAt6teo64H69c+qV7FigSvZ+L+7Psi0mhU4VuaOCs4Zd8J6idgO98+QuY6jVbCy8d
pSSEgUkGNktKYHoItr1rPwvSo/RhbaveKsy9dAIK1npO92WSD8YMtW5BVL10suo/x2/1ods5tTVs
2sO0o7Ngp4MdXE1wX0mzvpzFNPwoSG1CHPDywjnz0aYbU8toXuwGB0r21YPzhueEYu3UQXfc6mn8
huTvGyMBobGdUKiWD2k0POp0FudBACh05XJ4AZNdLfDZF1psmiEaFVuKX9xYJLZSLzV/bd/Gz+1B
e0g6LzSld41Wv5EyNx17j47fZ/Wx3A5xU4ok2M7+Mj1Km9F2nnNCHeuPrzz7RrQdIzwVMno3bAey
+aTY1778zVVERgHkLjhaYuXF7TJKju4XM99LNDLU9yCS2Q8ghRsXyBIq5vG4WXu1iPlYzte5ycXt
QgqQ8FyYlKrG8+fCS9oVPPz1K5dz7NzE4gFALb7MU2FC0LcJ9p+g3DkbgeeGrfxnqq86wZrF5Stw
rHpbH5UXi9quf0y2/bfRtT50JDeznc3rYMXrrh/VDNEEPA4wj7ZgbclgUc501KkZXtfvTIcj5Sh6
87UnXY8PpFg365CV62WD1RROF/YffHhQF1/eDSgi+wOFpc7zWzvLXDWO8kNtSs3aHSRO4Uv3wA69
p5C2CmDFcmBxVoWTGSnodx1aSkrGrvl1/CS4m6bvUeEWx4IOAEn7+/xUYPxFmY6nLXyG15hRSUvm
IXGcDpLR37dx9CEinhCIx+5uDaB6Y99dWltsArsgZI11rImXu0gWw1DZHipecRO4Bmhpn1bzxddB
BCbh1oYKDzU4kj+XC1gPkRwopSQGiIJ27bWIIu/iHUq/pzbzgh/hXQZ+bw1ZJh4Zy/XELO9VGF5w
nqXfBHPs+GEXiL0ob/SP7b2KDGd/V+yTX0OvdfEnN/isIBarce0HHsX6leD9hkNdfIHFpRiGcRtG
NV8gq93mo/I9OCSH4oTY6htro9gbJWTKMy96Xt2iNyccfh3BziUIbBdnq4pwR2IMTLho8wt/KF7O
dDvvnA0ovk1857fk5teAZben+8zowrHSFhrzcX4xOmwlN/cqQugXHT7ieOuN+V73MhgJix8Qsnjp
plwjgBB/f7F92bWsNdzP5OCWZdOc5r+yG3HsuQg2BhQbrtEDhnBKfT+bhuRmo/kU5+VvK4t8a655
+lG1h8MVpNnixB9iNZV9xRb7SWSnqk03IWFeb192E4AWVjjdW+9ft8oTdzlaGqrhl0QwCvoQ+yrZ
aLWdkfq9zCyH0gsmW1favdaprbytw2oOj72cOfZvUqSjnFbIQRo+GYWq1ffw7yr6dzI8mroJmqI0
XLlp2vJN1soO6wSnQ7CXh2akblRFoXkKcyOzTubcaKHpajUPgmfJQNjps5N3ERAJvY5difqW74ZT
r7kxzTAk7NE/2A2RDr2SM6qbojMcNx9kRK5to7CenaGcn8e6qr+OZlmRnSvIyDV2GO2ysuwPyGMl
47EaG6TeijJClLgb5QyImxOkLtqx87OSZ3588js//AjBSLpLtSYLvS7oHHcui+7XwI6rt2UaRU+Q
6ztuMqb8zNT7JzAfcu3G5aBU7jQFfFX6A0YE5pTW/6Tx1NlW+qiN7tyV2ecQmIt2L2at3XRZnFkf
msbvI6ThpPCUJpr8GKWFfCeXdXivdrl51DpD301mVW0Ttv4XDUrczA1S1JvY7F23k4ZJ3ZXD3JQb
awqLg2yV2Z3l1yP44mJ4UoJOrjfkM+r9NEfyY9EWunYf+3pl7+qptlovnYKkdqVOnfSNj9oDkkBy
QqCkl/JDFzLq2W0CpTuiYjMgWVqa1n5W+vHdOII39WZ4p76pleWU2zEkF7/3S6M2St51jpQ8VUU/
jB/nHr5+e5MWlZSFe1vvdLBnJdwIHndGfAeN9Pgxt/XqXdWm8UmfcvWdHlGm+v/UfUmTpLrW5C/i
NYh5yxRTRk6VlVm3NliNQiAkhJAE+vXt+V5322fdq2/Zm2t2K6eIQMM57n7coXWk5EvG9+QcEmPO
WYbMEIuN2hTQWj2aXJEuyjbSTfFmT6VSSY30WN7ludtPBdP7qaTT8LEdGyjFOYvbKJDZ1qb7ws9q
9xjxim12pnIjj/GYHC/WOHHuVZBeZTFMWRVge/60qSjPh4WxfT6NvW+PCN7Au2VJLQaHvz+w4aIR
ktxl8B97Zk7svz6nFx8HL82VLC77toXb0TAmzfwKc+H5As/46FUJaWdMzG3xxUXJ/ndNWTR0I7K1
QgiFXBK+2DE65IkOiQ9aNy3qa6Ii7qtgHcP7DM95czHRrho9LKy4zNmwDXV5YGb0IpTa36BD4g8r
mLfwFJWY0T6nNitM5VM4ul/XTKVfRE5wqJVFP1+mgPE6kBGGIqjf3hjKv3YwgSNw1soZ0kbJsAYV
pWZG0FqJ/VSNI5lkNR3JdsGbhdLZilzVgsSyPqJekNOod/EDBlPLXPVqXmuwGPqWcrzwWjsl8Fqj
QpxA+oq83gRlX/eR7ku9ZyP/mk9ibfYsCT53XrrWMVu2jmHPXOBhpOpJKaOrYmQIWo4RJtOahcux
SUc844fU0OUekJXhL7B9ZJUB+Pp1H4rwXPRiLlAoDMWTyQ2cBha6wza0LA9V70pCd8PiQJcVguX9
c5Yf7s9Adv2kilmdtNADTP4FdEPY5JyrtFkJOv7qWPgw1k7tqqwSG5RhtdlkpW9BtukIoVNMylsY
LhSTenA2Kqs1tLnsJIob0bqBKH2SngqEdETUV2Dj4vKkvCjCjoog6+H3v+sNBjDcisu0+KRoZF9g
DWEzJp2b9+u6jGPezskcfYzBuvY1D7dZ1YobzrpY2x335RTg9OknHk0VsljoXK8ehoNV7DFS+UGQ
FTLVS7E50hpj+xzFcDkl1aoj84SQ1jFp9Z4cRZVHIoP/2XqE6EJBLIu/IpbcPsVL6lD1SB9Ep/0w
VNT4xIjqAmKJP8esT0LMb3i61lzEZjnxeN/cFc0rhVRbGqfONCt7nNU6LWTjg1QL5JYYGGHQgGVF
HZqJvKaw4sZ2yYCpVmmy+aQ9kpiymmb9l4Owhf4pizXJv6qU3ocim7EcPunY87qUPEV2QTHSK7wA
5+DF4MqCrw9o0NoURSBq1ls+wu0fZi1Q0E0YZoE2WeGY4DQKqpTIEHOPa9RHLQTwwXCeV01Yu+R8
FLXlCQbaLLxRSDVGITU1X/UmH+fsKL5ES7lkdd6LJexsPNupSnP8/jryCm5rhli93ROvxHu6S7m3
IIkHjZfqsKlJMiEOykbD8C3qQ+6eo3iTnxMi82b3+1G6+fsg2TTWcPuGK3OROhV3PfVh8RKPZS46
WIwIFPxeiKUq4fgLviGmUMQcuzf7nSbQaJ3XFaGDp0LEkTnxLcn2emF7+psgYbyWSc7TevQpT09w
Qok+AxmCMTsljhe23V1+rL/5WpRTi/dbZL9h+C2KB6+cyU9i9ePwFO3iQDRHKKYDAtXQ0zrji4FT
6CDGrypRw3JeDiqPtuz3Ebah9ogdko4X4jCbgXSoKKtkIgpPL+tQhi5vPf5DvssQGw4Cm5h7/epF
GkHBmc/qoO90UKNitQ3XBZuQbFtOKxnh7P8IOKX5bx/TPkV8RoAXU8JEYWNmbYpx83Z/ySLo8NSt
cOvGf82biHqJbQOcFE7phIbH8t0avPxrECd7/zeZxIB0CCRaRdtLPBHqv8ho8vs/C+iF4LgHCBQT
Ra1Mmsn0kdosOlT36XEdpLcgk0u41EOcqH16gIqt2P2zH10Z0uc5KJiFPDpjiJ0MO2BSYYaFAp5g
CG8zm0xk/sOD/rf4of/fmJ/PsvV//G+G5f8hfir2h8t1xan+47/yP58/9B/6Jyb/yuGtAQehzxES
aC9R8/+H/iHxvyLwdPjnf7M4yScx9L/onzTDlz7bTRxs4OPhJfV/6J80+hcU4HAkIgnwOxCZ/y36
J/+Pn8h/7TnwOOFxC4d33AHQ2v7fHKwqvRsY/k6D8TAy763kX4YF0W29OZ4AZqgqdgk9F6HnNYJR
MI9MfnnmysrlXtZjOt02suAktiXa0WglN+4heWbD9z5e4wpOxFuHkGpb7F8CGCHf0NKdcQx+2frt
mR8ZSqvyFQ6Ktob4u69mMVS9Z7dDL1iWOolQQAQ/DYrXloqfxETXHQi0kMF2ghs28ge1lHW451+0
3zA3LuO5cdDw4kqNe3RNbqyT2FTBGPYYv56zKhWkDVwx4XLRH6Qch473U9VH+buEfXrl5g1qACW2
aj2gCUJj8BTT7wJXbb9R2/Lc/lYvPhnWWmt5QbQtOct0PMWF609bgymVNsp1p2ejmiPbfqt0/Hqs
+tmJny4zcHGLIVJJtwr1mm4HJ1vgwmg54qjdZHmNHTM1LtARic3x2RttKz/zpiT7NU58h2rjfcsy
1hUa9bzK2y0ETj1gjHWfoBMonb9qpDC3yXhcqYxUbT0yV2U1lsUfhiKzsUrDDwKdA8L3NpZVrKcX
t8iPzyfCOU4ZkWNGcPdjtSXsulKDSzZ335PiBkFM2Ab2XUT+7zdYvCddSLcCiauVPubWSPc3gh9X
vZv1SS76eS2yvVrIswPw2mVq7ls47z3IsM23Xp1wEKtKQPig1bLf3me76VZEoOGOz5zlPHjz+2pq
VZmFbA3Kpqg+nByqPHMffba87rK/DTmy6pPQ27rQ+5uY/XlkGQR8+MZKBPHbvoq6iPXDMB9taNIf
Qz+Zc7KqKzsAB5vV3soCFqMLHL2qfAyeEccoWzg145bdaTXT2pV9eqXxaCskx937Xj9TPzzGAStP
+5PELYCqmEGowVboNRwtTpqNv+CJggcaImKR+Z9BQZ/mA46KxqX5wybnn0ua8SodnoWTY72pfG+o
cksjUkuRZD2AqU/yh33AXyfogrHlripHwWFmWdY9go4rnvBaxzCPc8EEMbx5R30ZtgPDvuND+k/c
F98irLYTRpvzyge8KqLlRxQKWa3jLxNdjmP8vQPJqaeEfl2LyVRInnyLBjhbFihEsV6KBwZZWlVk
vWypS8t2sMleIzZghmEz66KUfy4nb170sJ0D6BdrUjhZL8d7lGLWb2U7YIqCA3F3pyHBrucEDYyW
IansAGsXF7JfKt2GLjVMVxajCV1wZL8OOxW3svTkln0/cpY8oC/ar8KIto8seVQaft/EB2WH5qIJ
UXk8hTC0Ghf4YJLoqOchhkg/Vy8JzDkzJp/X9ZBtYhGcKwXsn7c9evCReLGx0G2KuM165FzWmxuO
Wm8wxXNqrTyOgSGQYwdX5bcwO9wpEEOKTNziS1g7ncVPxvqKTaq8ZUHrZSraefk7ado/iSN62DG/
8ohOuZp98vE5s9haDdwzOOhNFgHMNA/3loni67GpuUlk+pN5n16LdGrjBLT3RNy3pRTZLQRzccOR
rxtgNSMabhfcttgUZyzYy2rH7UG5cr8eGKqFNc7RTHGyNovhUxWWmjQpZddgCl5QCMqrt9H8VK6q
GzDfdwLafUJRujZiwgtCfEhYb/5vqiJ/WSIolzMxNKIfTafcfZW9qlKpxpZvqPmCYaPNsBBVL2b6
UJ9LVzD1nh7BD0oXXwmPSQmUrlnhzENvx6UColmjKjPncUYoQ8bXTqXDUgNQOLFofRtgFB9m9hTI
+UGal7TfYetcb3EIVdPY/3EY/USlG2fVkmJyJi1XDEQMGGfFd8CSfXkk0ZCfJS1u+kiXJtsXUZXR
XqDGir8V5cqx4H1/6qChoDc6zm+Ic1BdtF7zEic3x7RMk05ZXfjh10pJWIW7/3DjigNwlk3BsN8c
vcg9HaqkYGhMV3+JUcBWabSChXRGIxVJgu9cv7NR2VrS+Dglhfnwcv84VKJbk6LichreZytm7Ygi
2NIlhv405d12rB8QIOEzKFWnRoqMLDEC3cIJu0TxO1UZA7apa14M6R2X36O0ZHk9+E9Eks31gCjJ
x4JEr44F1xmPNsQh7D8dQjPgs/HPJY/pSfu0OLlR4TUEgYPrDwGYYoDUJMmTMn32DKPD34y3Nt7z
S4FHnQdmvs99+QPaAVInsi+bPhTVNIw4GhKyPM3sM5xMTe9K67CiZTLcVByftXQGGMBsmvSnJWaq
e+wNiC2OWzni/+ZTuYzxS2TFN57veTea8qbLtWjTkuOCwAGU+EPXSCcJ236e7oQIyMxS+WzyZTvL
Pm70WBxdGUQ4AY+jxfTn/nM++ZFvP6dyzRq28+Q0ifnLHGl5GvPkhLE8iqs3w6RJIafKaxhExoQ+
LHZdLvJ7gAVwc2guaMznJ9WrtFYkPMNvjdSmtC9JT+dnTJ6e8pJHJ5rOvkmO4ZezltZRUPwBkNnX
ETfXeFnIyQpzJv2Yn1Yy/NOvi23Isr/gfkNOcbxRSL42LMzQBJW2cNl3RQiwEi1Xn4UdbmR99eg5
WBTnD1pjAysEkuaTuuyR+7OMA6/MkW9vXsWv7vMNpWE/nyhd9xrqq6eQpdFd5AAHwmz4Nhr4PQ9Z
x3GlVAqYZxXx4S9MjKrC8e+WRA+W4U7OBYJpl1ReS/Dq9xnt/l6MxRUWrWjCh2hv9YRGdo350CjS
/yoCjDNwk9tbL4QCjCJpJ4awjij5jfPunxVRmK2e5VqvvY4qAmFZvmVN36uzEvxdrjK5KKWWW06P
a7Q48+jGAQCvTDYIHGNMb6PZB+Cpv0UOZzT6y72egak0gXhdisJCL+fVZQjpKUK423OxcyDhfu7x
KYxxU1pCarU7fLteeAuXsq0a5IzOGgEt9cSx/uQKJ3P26GxMqikDWpcGGOaCnTUiziaQU5m/mCCp
jmmHl3ti5nY66igzz5Of4PWsyyayKOzmzy+bhPzdJ24u5RGeoebsgkTslySfeQWDk73bBqWaPlYF
bt5BX6OgJN14ZKgbfF7tKgTKya88Brjcp8ebtSsGRfNjrEFRHwxou8Pvn6NY4Q2qowMaJ/YSs6zF
THEdA5qY7PTDxHBlSsYQJiKjMRXLFtvmO3GIVVirHIHDAB3d1PrRjDiP4su+PHHDZnTGCJIXk+7r
EMEEIpoe0M12i1/1Q0mB9qeeYYOM9zAGRWg5G55dltY5+sWGJYO+SVl0xTwNV3+E/LQD9miNIrJS
Q26AlnDbFfnRYgYRF6Tdfmma0ooHEaRkCorhBA7HkdJQ+0CnXgXbkONbMVokgfPFyBG4+OXtwD1f
i/xMYKLQxQLF4Ge61eGhWso+bxggsn+RAvDsJvFA1+yplNBQ2elR98tPZxLe8rXJzA835b7FFgfD
OazVnqeXvpxzPK5vxXj3GGs9s9DhEQ9gCyVF+DzDwYrANw5MFVfC0HAcetvaX4IUGlSz//D9Pp9T
DMt5BDq2AgOsVdK7liv/nUfM3va35FAAzUYF0ZRJX7IFhl3FoE6FR4bxxo4XlyMCIhsbTdl4lTR9
pcd2ICYlTa4ITsnambmfK6za65hw18F4Z6pAiLRjtvM6FPvass1WMofLAojjtVF2+7bqYapgUkI6
N+Z1KVOG6gVmQGgZz7tezsNeXECZ2JocpuzckJUI0xGW9g3Xy45pIfUshGTPkdZZnc3H1liUxsAC
oEGWRFcbRZ7fQFGHsgKFlyzIndG5DTQfu20v2rhY1pOcNsx064A9zCW9BEMKj+gB1MjKDW5kAi8r
z3hjBvFkYI7RhZa1uV9BGRKI7hY6OcCZmp4AV1ZA74/aMoSmxUfZhPFCa2/ZUffz8OiL/YHtqqgx
AYAQUruZOx2BKgrfHXEITV+RY3Xk6vvajwB+OfBIVpSPAFJIvZJlrWcsNZHn/sEWBz1N0fwrzf0V
liiQGjsmW3OKOfgND1S60Zi5CzYkZdljEhVNgi8slR89nUwblh5j3mb6CZi5OVIsoDDb8nqaMS60
oQ0brToZun6d01B0tHBxVezxVCn0BaDycgUbZjsted3b80jIk0gmeuo1vCuSIrrls20VoKxXRDzV
JEVI86ZIVI/rzitebh9rUYA4yoYfZo1Rk2A5zkKB30/ZgN5v+JyN3d5mGe6XUjxnq5Zn1F/A6SPs
CxJszfyWouloEp+i9szKx30fXpYMSbmDXhF5GthHFnSWla6d0dNX/lBvI8e+F/M13ekHWSWrkdyQ
t1mMHpgOezXD96OZQv4UJo1C+dQUBJHaW4HiFsln6GKL+Rz12SmbYl2ZmX0tlwFPXMvakfx3kCqB
8hLii+goq5hP/+R2a4Amfhns8W3rJa2i5X4I5C+S6SEtQhyc/i0p+/diPNbaDNsraAt0dwEWj42v
RxYvuHpLWvXisZzSCiBtUolUfWgKIBpb8JS58aRNxOvjkH27NnRcpi61KLMnROwgFxkwngubw8BO
MJ5H2rkC/Rebb1M8JA2Opb4OOEzpcBeOPL7ygkJbiYQJcBTItuExMreL4xuQ8rEhGmYknyCwpkV7
7A0ys5MW/vrvc7m9w+ILcISL/RUF40Ua+Qleh5UMIoxbypI18yh/bGOwV1zsWVPGl2SfDbgHsCF2
xpUS7V8Xf8RVLBGcscJ/KSumVxw735x9GADqVZGzHzk6DLw7Vp4B/oNbmn9hC6HhWjQaBs6rz4L+
/O/vliOgdEz7TxiHMqZmZALgwORyLyyuP54zW2uDWegA5xmacwE567S0F2vK+SEAr1LvYcnPgQUH
OcI3P0LsFFLdd5wdbkRp6Iuy1vItCdGQD0Xuqr3Xd0BgwK7t/NgzTN3BdulbaNh6maX+HRUqAcwJ
EEi75ezEOnR6E+ScTPYLDpZTapP0xI6lmnqfvmCQczrpFbhUGcwtRp3kG+4C+/iHzPZxou543iCP
4mNwTwtIRBzdHyLQf8EIsqrcWiYjGLHHOq1ii7eJ9MHTNiZPYYZ2cOBF2izUIquXJy9hidSuNbbN
Zubf8Es1dcTYVa6k2cB0NIPbUPX2ogER8iKVFteh3F7AssL+cp5eYjc/gwyWLUGcVOVws4xDxFpn
ItqqBYdY0EK7zc+f3g7CgW/I+7ioQN78s4D7OoOT2Lsw5QYIfvlnyba49hFYLdChtD1WG11L+5tN
ZfEIQuScThNtx+SuLW5ApNl872Egg5+hD9wICOp8tRMGGkuObzM6vMpRNE/HcI+i8bFPyddA5EEz
TOVXr8nJeB/ihDEohFBHm6WbANnUmceZEo452HAy3sd+bzgi2GvIY2SXuAOS6husKnA4graql0C8
URH9tVZ1/YZiaZInFJK3FT29N/Yf7I659Ym6OnxhmpMQhEY6V9LDukD/gAci0KhJdTTasqdpui3I
IphslLWImH8vCOZDQVsMUWwB/jyhNWxSkEXDAbq+1EDje/hJllbUsBRDPwEH4NS+xH2PXDkkE+JM
uyQDGeo1xnmUcMxIIO+9XsQFmP/aMDAycmbVGplWFlPjXK2Jfh0zg051w+L0a2MH8XAEFz8f/SUB
XrevGNFyHBGnKtINKeRZxmjEWfLez8sVE4/TOZ/0h97KuULlCiZKLJgCoiav53JAnQAIbEQ4RX3Q
ES17iABetNEUONznZROJCWBK8YIGdnhMEkAoidvWDgZ6zwXo3seQ5DduZv7kgvWFL1t7ZFF29z3H
XDwq6FuW+ktIFn+LVrQ9k+you8ds/iQOpnOWjtfoQCGJX4cYJ4+AjBmv6QY1CpbybE+Y6wvrvc+3
OvWgVTxbf5pJ+24vcCnxnPzI+3n/guC5Wo8wOWdOJQ30H492myB7X5O9dbrfWwRfBMD2Ynudj+Np
HOGMRdic15738g7AllY6GiIcHYJjItf9yFX/bMUYdBrgLiDheausZSjKUZvkOvsxKGEf+HYr9nJr
yPuyzFmts/3JGYXfksYzlgOI7zEjaFOOor/y/B3wtr2TdPg2EyzRlAQvCZqrOkrm5wjXIl5nAfFN
lnYjwYdvEqidYuAlk0F7e/jsPO2aNsmMFWEnei8gW9i9vImjfAeivIKQBfjGlwA88jxcGInuMgs1
1tzapLgHYaeysPMcYeKX68c5yfOW+f6Kjyl7ivAqvaGkg7mM6qxnaK2F+4ETubyWB0axbGgqorlo
PW6Jhie4riBBQPuRuBtXoMhHSspuHeMeqSY7LtdRn9cejrKcZqwSu887DPXYKkvxSLNJo27Gcnpc
AnobLDCOHbvjtBfRD6gFHiheToMl9gU/3DdlQtFhuAPCChhzwad0T1u2xqds3vz3QM+P4Tp/UdkU
3DFkCxR1hU68NDA3GpNXO1igwKVFds58Wqe07EKvMuBJyrSAjm95vujHNJnf1PY1DDGYFebBTdqA
nRl4qCaIyRlqmduBoZ0GsfRr05dQxCwyqRakxrR++nHYzVUTW2Chqw4EEOEGrgboQgpf+JuPaIc3
pO9hiAIbAih2GlG2tIj5Q/zUutY2Lpd7n2xp68k1DqLjud8RQR8Dh8z6/ZpaP9TEE9xi6NrqDKPL
JeuLKrDDexFtICfkfnFcm+deJujotrTWQj6XqCRqZpOlzrYUwuYC1TQzJyhf0qrgdKzSGGCZxths
7dP+hezhi3pZE+MuCKD/On4mJZAQPsfeEXyeIb3CO/U3fLHeCvTE3MV/YSxVzb13d8wXfSc5rIqh
0857W97Wz6bVKjx9JdN7nnN7PVZou3f1OkJT0MwDbGYV4glPaxK8grRE0blGSLsG5tNpeOWJ0YC8
nYHuZfsA/zpAISsTrOrXSbdEvBERlpcwfqZkR4kRk4tIAhzFOxC29ShrzjZ/5xGENMxPCP8TRbuP
bwReNpfn9EAZjDbraVjZK7wgbp/ypXqO7WOEprdelvzbvNi/GuhtlUL6gJx1DMpnQAeSg+kLFE5x
LQJOcBCNI6Q5kIstbGDnaIFkwidIwNt9OFxXkSEPAELZFl10HUzjWEkOaQYiYWqH/nad4/vqzCvr
GenIlD6StWdNkrusXkFBf3Z6YbdAxdAR8rHu08tqDVjtJbsWXH6HPzHKsQVgI+49361lcV14jwhH
+JUpOQYPGU2BIDmF89lvtRfrCaWcxdG3Jec064Gooro4CvG6gqRJHYFaqAQttGh1xin3h2/kZpMr
y8hQDWU/tn5A5UbiBAMfk0dJmBbfAEKhAYTK4jP768RcuIHuqgY/RBAn4e3qRm1H1qbTGtcm/jVB
jnDB30lEPJ2y8rpyEBwYdIbnsCnFOU0ohobc+P3TPveGiLtrhoIGd2L5a9Q5P6Pmudt5W05zJuEG
AdFbDa+VFI/aPS5kgGECK/oOEoShhaIDeoxowv2vpqFbBC5CkFp3MWy3ibLlQl2psCnCLomm6L3c
fhso/dDw9msT0yqAIAgaA963o6U/WIBeHml7bJfVJ6KWJ5hlIhOQkLEKUcugR6kY+7v732P0S8uf
efFdH/+gXprmxwzD4BsUP2MBFE7oBfcnRDwOUrHTxD/yif1Ye1o0cewh4GBoYncypg9h6D8EBWPA
4qhb0/W3hi6sSucyaGQK2Qx22ldZYn+HPINfT7ABrY2gkV+wpWWM80rDxm6dyUNpw+lUoH+g243m
+xmKlh+5tr+WVHzf083UuSHfMh+P3R/IYZ7Mcaz3sYzBXmCMvd6DAfPIzC6fyol/IubdSzl9W8Qo
6wDqnWZa+H4mDKomGuTXXLJ2XCLEg2Xkp4eiocKpFyORjZ9Q1n+P9nDtmMvReOy/4avEawjU3AMf
e1hNR6tFd7DEHdgRHN1umO87W1pzkA+sONxY0O1V5Tr+M/4AzAOpTvpCSfQL0B0+h+T7YcYPamBG
BuFkBQf6C8LYETzSI08b/jIXj0+ESskfcJzUEk3BF6OGTuTsiyDz+KAHRa9mHVRd0uARADq4F0q/
Ej7djjDxIFCGv2rIxCnVBl7EGkIIZ5FNFvjwlKvtj1z1azwljyKVX0e7ZRXXxwLesWznOCqusZpf
uVAG5wr9C3z8DaVx3EloRG8F8nVmb8uzNkWMO2C54z2+BCiQEUoWd7PIgVLTA4dwMHWaletty0B8
AfGlUyJ+UdCNcloe9r1X1xTmjL7IoYhWT3ZJAeBPGVwRdFSj5Do7C8EYhkXqBAFr9QxowYTu61Ye
+Z0kmWjR9aPUC+V6h9APcETQp631Cv1n+pNzb0HmLMeNT6BxxYxjrQz2123Hx+FIAp2LwL7TMwEp
NhxAA1s3F0glBcb6tuvsdSPlWXxCGmRwrA4ApdzwoTTrvqZfAiAXN6g1TwhCO2qpkcmxJ2UrNa6x
naUpfMt+mHLKX3pCIbW3aM0Qocgfcx7eef4m8oTeNVwqr5sXT1NQhBc5yLs1KLbHFLdkGxnb9FZV
fQ9MZN5xEH4H2PIQyfmUbFEl8VtNMj049p592luitYDmquMDZpOH+efgjgqc7GXYAROCNNrvudaA
f/o2H79x/j4DJVbkdTDxAziDRsavCUDhDDxcQCqjZuAMiEHcUleVA0oWR6vxyEFUvk/0p4Z2MEDB
+3kTLmBiI7D0s6vm9akX/7jsO+xSKiqmR2g4ThGdvux4qDbOzn4FtoyL9OwHcg2i4OsMq/rQTbWC
5XtnQvB2sLmSVXRAMjuBLq/wTUOVPuY26uyonuH4eWCneVxnaYM7+h9RZH9LAXteTF19/ht09cIB
VtTyRQt22fjWmFDdh10/5uUGj06fno7Yg8X4s4W4ATGSU/S8cvZ3eQhQrQrsB2B6UDjIvKig8XzR
GPUKNPmsQ95k/JyJ9LRMOD4T+us4/qo4wyfxV4vvsCdpxxKKDSpP0n4b7UN4yCZEKCej/zY9DS8c
oCz5nxydx3LrSBZEvwgR8GYLEAC9RIqU2yDkHrwreHx9H/ZiYmbR/aZbAgq3Mk/mlT7ZVfVuqMWm
I8eJWY1U9qogT4NT+HO+h46YRva/z+w2ajQ/saFIqgJgGDATUimfEo81hxyk4EaR7kmGFnYW3oRN
XeSPOuyb0u8S6NApfZ5BrRY7DR079Zc6O3cQnrWEFIkiGfsyHQEZlxzxpmNX9tV75VBghfnSKtUO
KNxjiwEVWjg27b+hnTdDv1XV8XVJeMazzZIVXDfMPZZSYCzqK3Zcxm0W+wSfJ05EMA7qZsnzwLTm
oI5lr4Z0TdT8TTHiDkEN4lshW7YovLtwb2v0vMgXDQSu1LZJrPVh0w4u2tOm7jhfnOnSI/bo3YfA
yUiSxGu0p0WjdyKODpq+hAwgnGgFGqAS6PE5gvGDyTeUu0n7HY7OPlebUFyW6oJu/6w151yCW8Cv
bNqDM940lYe456dabyvtw5gad6re7fZSWpk/EFkppJaC0zUczOskJE9mGrH455PiJDSayV/Tk2ba
zzmWBpcI10F0lPRoIwOO1gOCbru6dVXvlPynZ/binQ5048uYhDuMGMKW/DLE/CugEvb7UXF8SXmX
aRRSNIT/adNN6jmvGhDD4mhCeOsO+12zO9aHn06Tq4BNmKXsrv2/h1VgonDH4IdyN94ZgHEi+XVo
XieMrenkhxpgkPJhr4hOE/vix+Rn4ELC33SbhtlNpfyQV9UB5iRRPxSFvx0nw/Zr5colbkoLN4dQ
ShrIm6S/NBqXxzI6lXqsv9Alo92qSLrJbS7OTWXbm7WjFGKd1VPDMzJQOLTr+qLY5F3V+GXriF0x
jJDcTj3ycweuzvPimJlTetZzJ9212Riu43cZUeb2GcVfa9n9LxKA5ns0XC4V3XsNQEITkuZ2G6U4
qCzcwYOPau8BlHrAmUmYrPKRiQlHwVAMv1P0z3Se8bfk/L1GavLSmBnbiGUO995AY0nsi+TEyOwr
rJEJ6tnAO+oFEKjEA2PKwz9rzZ4mBPQgbrmOr0m9aVo727ecJgNITVKzrfZO4PI3L9bdLL40uvso
ONiUWvszjArHDc+KK6SYD5N6r4RySMuucYdMtTfFxN4qjls+MnwgtHXeNMoSZHP+JTVYspqBOLhS
95/paLPtOwmQMCISl+UVVLm0m9RBd5PUQFEtDyXUbJo9a8mADsMuqupevNkrVXiLqUObjUen6jH8
erZXUEmqm9zeJMwKV45sPurs3uAksUIy/16crtoGw8TtLO2Cm7ebNA3WctyS+A2TUdqRN3qbrRje
IJXwjNWTVB4EY+9ExSVX2G8CEq7tLK6VKzxK82GMmmBIlv1APMBspu8OoXiGOV/s8rkT89+4x4h9
bUT+apakC52ypkGtDWawACaDMvkeHUbdITVCzBiumjr9TMKa4eDvs22HRh1v4TBQkQ2/V+YS2Fs5
4rxXTJgPf8g5YRQ8+CcmvBnzSw0Lyw7iRN3wa2XlBSxM8zZ0xcZaHnvIJSbb4sJcfla4PBjNt94D
bSzWV9vwvs2lzk9xYoJLVvSo6qMvM6CxcmPayrmLs0ttZQHQq0EKZuCS6FS7ROvv+poEK4irzouu
L10gZ9qvXH7Vaf2lrub3Y3VOM1mISb1f2LPOmkGjC5JIfp91EBDLbDdlXLuRLR0NvsGaEx2AdUkD
RcNxSEflBD6B700tNeld/a2S7Je2VU5tMvSHQsBj1MVzypKvcCWallodJ6XEr3KQPejgt1KI7lAk
ickCZH/J0T8BfY1RiwO5q1SOtfzdoIeiMtWnsiiU16pB/UluqiOZe5arD546YCIlKyZd4bAWyuYi
Jo0ZXHrdcRkY4S5GqKkC5YDgtuEnNd+yqbp2w65Ud2iQHuGU2F49zNbN4lxmFEApX2+Z3PFnmN1V
l7RXLVKTfTul/RFw+lRolBFlbTS7EhupPJEZGYkVvXYf4ZBY2+Qpp2pxLNFvOj1/MlMIoWkhz2Hh
/OveJLoNOy4e+qfXTm+G3mxsPQ+jNLtoy7emVhjuEpQvXfAcFZNVMPmXU1AUqjvP5q4V7917ml5l
cSomNtnTM6V5Rs0eOBNrzfHwdJZmT8FooPZv1rrtRmfTs0JHkYG6wYzi4bSMH9kggpgBrAAoVg1s
5mwNR+XDnkdoLmrTPxdGQ6Gbk5up81WTCZiwjvuBtXUF9QX2HE5Iv1wiI0bPTVo25pHYEq5EvGyX
QoVmN2V/MiM8lqj8IbCEYEx1ODhIsW+bR3YqYyTsui9JtV6LSPaiNXfFwtwq9XGzn7HBfX2Jz1VB
l2w17+Nu9JwqvhVrfqLkk5SCVdj7esl/FIBMX2tlnhUzPVdt99FEi8licuNs8r7thSXZntoas1/O
zqYclONU0Ltgac+LMK5OV9ziaA3Fop7IDXlVvWJ89+lBjSgCHrLP2iZGWWYfLFfzWic09S6kN8rT
ebZsfr80QHXmemtWwo9dESbFszpYWwCs0+PyGZ3z+rvujrPhKXVPw8iDzeLb814kzPpkxJbUDnS7
hwLvrzU+GR/zVbFe9P6eKT3f0nQjMep1k7ON0pt4gHHVP3mInvJ49RVT2uSm6pU5l1eFEjm0u1Fa
/XUEXNTXcGkq32xfZEmcHPy9XtHvDV/VJS1POWoZqUhGr/pnTjsfhTNw7Od6PEij/ZRWABwZ2vzw
3WAkMGUEa1RvFKpHsr4Be33veeSK+GpKz9U4h7LRB/K8YH0hc6wJ39V+24wYeXdHlvy0Fd6EQq6m
Jp6gCNNx4cP5uq6lL/ehmLipgH/WQ6g2L5xUrsipNYVdk2MCGvyt8RDqEtVt2kMoZ1flmmwXhgqR
ZC4jPn9G5PawXiM9KfwEqANGRJmnTb9KGxrnXEts84m0Mw8J5qcn4Ay4e1nBnAtQS18MfgsFCEE1
pTgcjOjCusftscVYegxfcMtVp20rOd9lVu4ytnpJJp6bsXiKzRNKP/5Dd7RleiE04SerGcbYlU2x
G3W6ssg+QWX6JnZthPRWJiW2iBT27Ue64AuCh7bmX5kqwSKNxJ1wzFa54OKcr3ucM7/I8xNOkYlL
zXBaGuA5hf5XSPO+m5+Yj1GpqqMeOymTl7PJUq5uq0xiJuJqyf9l01wLZw6GqTnXmQIZnPlpxcm4
Ki85uWyYjbHd2BNEZdUbbpqIpyxBpE1/Ur6djUaGrIV1cE7Z+hzDXLq6cepNKufo+lbMwi/JrLTV
Q4zQQque/IcsndeHxHaCfKTFpWKnxtSfWvG2GLg+I1xt0j6EzmSvrLk/RWLrsOLMnYyUEt14OGQD
IHkTUaumsc5MquF3+XD+FjkjQ5OdC8O+RZp05KaxoX/9yXL8jlXrqxrvmVTnETsHNq6IrLuDkeYa
DMeJUPjH/CpVoCPNrp9zh2HVhiRpG1ptlI0DY5mJCLiJKpjqGeV7y8tFfeExF0wX1fQvFfDVNVfe
yMrkY91VvG6COaDKsOsWeoo6smSyLf50Nflp8vUqOTxpq4JV3Vg4Hlsjs/8lTXfMMHKDREpeI12r
4JLf11Z6GqP8fVXqHbiCN2cIBlJm7Ke5E1u9ay/JKB+bBIudR5+0CJ7P2F072BufXJw5cmmLLYkD
ebGJ1Ct7aaASVJVBbVP2gLijWqLrOTPAMJZnJAekcl5iARvplG/O+OkU71aCFwxrkjuIf9OR0zpY
QBRbm+965xkxJk4u3nOCZC32pEoAdkk2AMAnGLQHSmZJzwO+w1ZN1MYvZDhTKungsPtTidIcdeJQ
xt2NZBD4m6gJ47c/2jCU+25ibFwSN+s61hsgUGfZ+j3qOideqg9IitklX+3fpH811kZ3Z8pF1py+
DuurkY90w/HtwblafoH6eeL1x91N2girDanLe1U7RGi7+VRyyc/1dsu+ENcUGU7cz2xp96KkSolu
vsCeMvJ2f1OaSJz6PQOmcmb7I3Js0Ec5Vl3MDx1cFqPvhLjO0rXC2Sp5TtJzDpXJesmV+HsZD6Q/
5S2M2L5N2o0g9Q0GVYTqSAg4fcIHwhCGdbSn+LhGi0WTK00ocr6wWG2ID5LCk9rn+zVWuNrLHGHz
tLVHCq+66C4cSaeukuhrxfVMTqSTBlQzSGYZ1hwR2JrqjfP2PZ4j5p5IQTGdpOem51ZmQGH1PaUg
zohSkhymuj9U1aq67SQuSWzk5JKbE1eMnVrW11ZPIBq6maxduS1t+YM8E9dm5afo+eBHQwK+Lt7l
h35SzAEdagc76Z7SXFv9+ZxW0y6O1Zd5WLaJvIRa2xDKhAhYVRin9AD27LaDtrFgbOClPqqlfZva
wo/7Qd5IlJ+Su70Na7V77DKgg/1H9H1o9dqd/zD5DFWgxKaP2bjB09sTt7RcRQVuqc0a9tJqv9Vp
LA4gsVeWr/l2w3gTJTtbTj9Xx6YANDNuzMxHc/21zTSi6l88kel5UvKIhhRDY5EiX/VM3qTreFwB
QIMcB0NeWB+zZD2fYw1PaZpr+Qnn/KAYlWdkzlEkzceYrAv4SnNAMrnFSYE4aj31pUIQxXxqmvFQ
wRjX+kN+bXApcOacNmdY3k2POOjcO5d1Inoz6dc0/4YH2GTWjGwZ57/uqvZhpcN+1sMGTShgyj6D
BUNqddohtjldDWMswMOlgzlql7Ksj6rhhFn6mzfCr7EKhPy6gEmPvepZKr9+LoxyQn7Q9AedvUey
uK7NdJ6xmHUuzr0TXc1WccFCSRFt5ngIer3a6Om8zZzSaxXFox7uqjGMzc26l8Q3kNQ43hyz9FZz
CoRqc7tgbMyNL5t0fM9FUVt6jy5NkkFvGgpQiSCsSTHePouXxpM2HLOm8DQz3jjk9iwtPdQk3Tud
F5K/ZQ9DQeWwHt3HWD478RR2fD5y9WjTkQsSIEUuy193HaZuo8075plnbdGOvc7zKmRSwazR5kuY
Z8Ifyia0I/5PrfQpVpEEaxH2Y+eLSbs1rI13df2aQJIns7xLk3sGEedxGvTWPmUSaWSIBAJPUfWv
7Y3zihq0PMZIU79W6FW+sta7dHktUn0X94oVLqzh0ZXvNSKZskxocYZNJSoR4iUJ4lg3g0oj7Kcm
t7HoHlgpFmU1JrcC6NyNIzoEiD5usots5x8Zc8GY1C/q1L8rQ3qkjKAOmmEtLutCDGKOrgt2C5vh
STA7tzinDcdCVlhAZhNd9uOXaAZQyrBe9EW8Lli+foaxH0kHMfzIvRRE4zvAUeDgHCiJFJIgDsx5
8gZaWiSz25RpFw6CVBP077r2X8QpSxeycc9bjciTNlvu0gczY0na0vab1o4PFYoeHdL7RTeiQzQv
tWs2/bvTm0EKZtiVRoim0Ic9f8komDt6LZicYX4vBns/9NHjYazAydka6yq2s2vIOSLSlntpvq8P
ybT7cQi4ONyETDs7RgXoX5MfytK4tk6yH7vimrwmY3pwordmrrmfkXCJCVvNSvW4+k5cqSf1p6c5
1yWatROr2bjV5PiDkpCE4n8zXZOuWo3BnSIeKedA2RbPc9T4zbycGDNZT+gBo+H7WUE1SLS7W/ad
ZySPnnWF6aCB2fIjg/C5RGLYUpGmegtB0lB3vaKEVUpT+eNaF41r7DtW+2IlDy0sh4ccfyeqFvSo
WA+L4ey7bOQBHrT9sFrfix3/lE220aQSQpMvXq+atKOCn8DPMjlC/q0jRsrsO0VycmoMJWpjEW85
3G3ryM8EfyN6mWvF8Mj1bnQInjxP3hUVQnE1i45ZGZS9WENlbnJuy/mwSwrzzEwHU2aS8hVepYht
WaYPMYTHkIS0FkMoqTo9OwqZbashn0w0xdc0bnuYv+y+7PdGb85Xm5YCK53vuQ0eka4+EwKdzCU0
fNTR9yU3a+tH+nqLACstc96oMwggzWjfnB/3MSN81XzOpu2PEZevsgvSLAnTZPIadKKaeKC3SMU3
GLwMjxZotuRbg8VFOGv4yHQ40XbyKyABcds+qrp+MoxhY0cxeHbCa7IwjDtPFVazOjUIZcwpja4e
NdO5RlK8tcpwjl+SfVnme6dwTp1OwIlxMlL7y2KgnmmGiwxzb0z1vOQ32lxfoh6xn6INpWbUHyNv
ZLfz0ssHBRt4adN7M92FRYf8vItt43kyqD+psldbWiicku2tLnVHUShPw6w85cwatKFYWL9tYHMe
WfG3oZ+SWuGS+pfZqZcWIpzVv7zcLxDcpo2rrmOdTHcJTEBgO03F6Jk6N1ZAAm72ZiF7qZQiCiFP
VWtKa0que5ksYHO1W6aJe66WH1HpHFW8GblWTzn7hDBpsCmSNvftbDi3CzU/UfQaF1dzsnZWnm/4
YO6SLvqtM1AHi+2MA/6Ylr9w+wfIyW6T1A2URhZUVI+kJPBcwrIVsE7ySenMMCcoNF4Syd632fzn
2k8ERuHAFvNNQh6aRO1gWD7weuMoWWJCLaufOlnbktF/qo36JuvNfunS7dwaL6aSh04GqZloVIm0
7QrQbW77nrVPQ1vHD5KGnhwCdJQqHzJ7jtxK+aZsCOq5ACZK+jrolXRjlOVmNfSjYmeHuFSITpWv
8YRAIav5GX//Dc30aHbGV9n1Dwbe73v5Gskl9Q1IqNy4OXC2Sl/gpZodsErBSlEUH76pZOOTgKvu
KY4En06IMs36SRSul3OVv8hRFBbqvCNdtDWYdTrpy0p5mjiYeOCfJqvbDyYS74RVwauhVK+ojDz4
xS1tY8b+KPE1rhMxN7PZGAOls5B6P4pk+c6pal4VTrk2+UG42XVacWL8/yci7gBpUhqURSLK9tGt
U+rL2FKw1nT/xmw9aYZ2XYAHgTLCRpVuM6PFkEmh3KR8dOqDOq9eqXxoMYGh1k53rMDax5nOdB6P
24hSPiDN9hsi+AtQIzAE5p5BHIB6kRaxTruinKii2cdp8dkV0+oOefsy53zMSqzBfKr+4iF/j5ri
T7frf/YsPvSI2GLXWUQwOMq7+JxN2CDdNUlWfCUMrpTYYRmj3hP3UMkkPaTzUtkOKcJsUr+VhrRP
iwl+lt8Tcm9ZGVwCVMOdMmkrkSfYZJUSSmYK4NDx1lAFde7j6d8Smd8aVlI3PkDqWn6R4C9Ej/CS
R0fdUt8jfeiQxZePNK+PCwbglIp9RTyOwDA/eDj2rN+smuamfG4IeXuPOscM4S0xvNl5K1niS8aP
jC6X32LlCpvLh0g1oN0Ui+SYmlysB8ALeyn4GVPLdRjBWugx4L1ClMZOqIkwLrdH80lS76htIvj2
q1q4w/VecDpM6deKBNpJjOgwebErl4W8qe2+cVWh/Vomsrohl9XGfHGUhuXCGjVBGkcsQ6zo8g3c
/xFd4BVZ0BMj86IaEx2jEcZGHpTqYJK7r1aDe3O2JUWUUlFsZUQT1uVcrMneZHYWtsXiYx9dc6u8
w2+85LUcVAsxs6mCW6+CGq9N6D1Xacum6aS9ijy/UOjwlu9swVaYoWtP2ZztUuuHdOW+0aNroyeF
rz4spZqvdSy9QMBs15oIWZKMib8YLZi8CK1I/WgTnikUhq2xaD4IYe4qpXFora1RNz+kVs7k1qBV
iuaLe9VLzS4mv48fQ7XRPVaw/7BoZZs10WUdfjvwgs1UOQqDNcqV0/JmkuxifcK9S8fTkhTePNal
R+oZPjaNfmGJPWVYP6w8+uqQ1YwG6wdq/EI2WZD1jsj56BoIl6adCDUd08X+s5AtyGkCzpqRc7Cq
14ppuHXmsDWc2Cvt9rUzMxS8zFPteyN/DIn2cMJ4OXmUY6vedo76rpoGrDrWrZRXfm/Ml2QyngjI
73MHDGapPDFgtOkoFnGf+Iq93KPBL0cVG5nQy6rX99kAq+vUJHXj1ADBbYnvrBHG1GzfVCYfcurW
e4txUZS8iuzhfJymv/3yUzklmH777LTNjo/Vl5pZQZIXDKH12U4rH1Bi15ZAkA1tTOlBKBKw2nAn
YXZtLPQarVj2dmffY+0eSdmTs1qlW8I597iERv1tN3hg4J+lunK3UAILLYdJegrm9ugU0wvbgjej
XYdVydexmOjHozYN/rdSo1vKXYNo8QttHyci7URUOl4DDRZLSEHcSxEMF7ivIh8pCTmLAtZRShmO
CFtrl1RlNNMbFOHIzYjExjp4PvnabSnl+8rMNGIl+acsfaZI161Rhqn2hbd3mKdpY6N7AB/tC4cU
aqzzAxcXU4A9adbTYwzTZbeFFHes9Q1hWQgE7jXbDQk/xaXcR8y8jczSPb6efsHJllrVuUnw6eyh
+06lhBoRKlbz7pbym+3kxDMb88Wy+RPS5Viqr+36Qh7Ck7ERBTUxQpJuscq/tKH/4l+6/M7tgCgt
0cOSNQ8jy3ecAiBbDRKhe3Jqu8RMCMb1oOWFjPOdYm1zKrUDlTOW8iJp742m3mpONqCYDdVu/DfS
rbpkO3qXkUcB9MohWAr7o3f4SVfDlXR4UFPlE2VSTIVttkkLIj/9uagKFJkMYxLfZ3VoCHOW5iIP
dMuS505QnqOBSbTpcs+wi9ZLb8WU7RSVu3293Ih2fveVGUyAu9mcPq0Us9Txnm8uSn35LKP2mPoI
oTD7sWGD/zio6HBxCv0UTrJrCSRGoAbG2vEsWbDzgysHeVm+GoRHsP6QeqKTRD6hS0sy0WS09W4/
1azBVi7d+qwb6nYatIMKRyWdBue3KCVPzA7jmQisR0WBhDIAXKEJAF/WomiLjTEqQoqGCBRbX0LV
+GBc6Om5U833PqwoxGY0hG3zkRSRuzzgVL0Z0D+nIw0Ce+aTfFNk1jabi5uGjD2Y43WI9kr9bJTq
1eg1n6JVCrZBxBMi9SoMpcrv2V6DoRzOM/scO+MsaeaOApIfbOag7JHYGcl1wBG9LPZpOz63Ddeh
lYaLhh4H8df3qMYZRkbZLMdMawL94aEW8a3S4eon8txcyrVZHVwFec1bZCvEpPuqZZrUuKOxwfzI
hPCSEoqkbq75shmgFYzOLn1fS8UbqAPaDHPsPEDiLwBIhZuaN/XjGSw38YrMRDElZ7FI9BNSPsls
pciYEMvoV0W9eSTLui45LrIph7qRcNHTUySz+LoO1qmYyxudVx+KjikvpkMUKTeJK6gTn9OVArSK
NN7yMwj9vTOM4wwhl8U2BnpuvLYqx34hqNHAEyHdF/LZ2Q42YLwZHSpzHzf3hk/FEAl8iWpTW5jc
qnYYx97rO4kQo74VCwDlMjl3rU85bdvDwqiR1JpP3GNrSkEqg4OwfiKIAVVUyuDz9l+rS2+OhguT
M6jE097U1+3A1SuP6ZFPGXfYBHbisPZ6G8k+j/qN4ix32s0+9XJ5btAvJF6aRC2fKF0L607a5XT0
ae24S6IREZr5qZkKLIfIvKiImVGMtprVCFXtOk5QG1Lv63YRIWLAyMyyHbIXaTuTWOGuS4pdmbcT
YEORmpdpvFQKYY+8cxBIqZ3jYNQ6IvIFCSNwWH3iMayW50QqvkhTvq9LQnHA418NrWipVp4oU/80
h5I4c1hSCD8XOG59kOHILo2CHh5Xp06SjrYeu4r2IeJ3h+rBOiu/HPXRAjEcxNJsUlkNWyRqzqj1
uzKVp6Vzgrn0Qbu9WjlG0xiUyJ2FWrj0iv0KmUwsibbErWzlknYrIH2HrCKGbWQWgWoViWdlCsmC
1jnziIwcBB0evfapSbLmRQ0UQZZsI5liryo3MIopuc6x1eMXbg2BoC4qrqNneZS2CVfXPFYYGBX7
pUjKkIZtlizbfNYfdSHSgkrVoSW9lXN26SMS89BGhBsa0ulq94PmubrLoy4H5/dxAFP3drKlcEAA
lhL91Mz9nvjJHr50a4MPJMXAI9w+R/Yf3BoCeLEhtMNQadNP+ZbbLNsaCLDpG+zVHi9vkf8pC1R/
lB5Fr/MyONz7462svFEDTdAGfioLkXIhi4CjCo8GXE/NH0Bm/Dwjs7egA65wtNesZX1AezDEa8If
vdbHjDat6G5lW+yNv5SRqcrrF5m5N03XXVxWYTaXT/L6nC3dPh+TX4ldzACn3jT077Eu9iQ81QUi
pqoMaklkZpIHYFjJr1SCPOe1c87zbDPrzd1uF6/lIyhJoOWx+hkvwuedPw5a45vpR9ztZ3KeEZ+4
iuQwMZwkM7xyuVmMSiX6ESr+GGKTMAKO7kKCY6wl75qSd4dz8xA4fGfM9+bMsoRSP/QxlkLX7Reo
aZtmvlThZcLuiqK/ohxCZ6Ch0/iVyTSV8dUS/2akU4OC/owwvaHsc3u92M74LLNNz6y3cfTPocgz
7tliufLt7QJt/JqyL+vRrsZrhebCxgRQLaISmcKf96KPH9IiebHoti0njKg/tUKm+OeqJO3dzB/z
pvEk5QT58m3WCSonwB+VgjdUNxwud86OWr7STSb53KUyKHPpVzJnl15Y03M2k5XWknI/0oiIm3Xs
aIO0KsreBRG29MwPkSIHmCPnEwPjXM6vcn6K+SRLj0gwb4aZv0gAQpM+cTNBwdJGaqlGn4qCbTbd
HqdgarleIi2eJmUXq/jlA0+IYl63y/SvrKtQwuody3+tOsMHNJu5zm9a82xlJFr/pfidqjZDqxzq
6tpz9c7kb9vcUnXgJfpLb1T0XbINgSi2nN7M6JIBmPN1YnlgvTGT+6SjCy1PzNwqTizVs4HgKwQW
qwrkAVhGTZR5UEwy01FC7mWsum/gwo94MPkrhR2qqfnC98brL2zyFkBz5OaLZnnLqvGfaqqWS2xl
2FB/Ung2qsVWK364ecW5N5KpQI2Aa8Vn6/tPdcyM+zTbZ1oLwpFI29GaCA9OA92hdX1ph9p0nbh9
F2NibmKjtF/HdvlV2ngGMyYlFqXOxlTIslFts7ONp3wwohcSGQM5DH62rBP7WIv1L6NoJpF6/kCJ
aawjpYTymISiUsE6rKr2K15e004VpB2j2FWqYu5mBDIElfFHJmTumovcba36Sp9Q81wWN9x2ViKM
HcBsK+St2nQl3Qp3g8N1ib4nDkBaK2rrB226Xj/FuJXaPzW/1eVuAr8unbsKpLhUXIejMtBJVivI
F5FjuZX8r1Dfh6UKUMuEzIWp8kxnJ0xqw/KA1hGj+Vo5+EdslQWCljmSB7LzLap01gCACku4B82s
dcBGfuyxeYiNd9KJdrZVM5o42ieTfokIEbK+TDzNkibtFsMOFDVsMAg4hIrGowzFS3oYpzogzMug
dBET6uBTx8W+Nf5givUM655YuDneIUUdOFcqJtR89VYYCf1eEfAzo52oKFaKaYKY/I6FHIX4y8BD
0lWw34rfkfNPSEPQUnuQw8yVDVZWx3P7N1cxVaYhYLOe8JbLgbCYceHgBGT240YbcxyD+czOXzad
1OTeD4w66b5JfnvxLLX2Rre/Z3a5ji85ajCZkj2SEbXlgcn+zNKO+Ge7ReLQRgUdBrpXr9dm0AAU
ZASYQzztbM7fUuxJr2ym7pQRshmW1u3Pw/qcjH+tcnD+xoULr7LnTfGkbFc372UjQLDSY4WTV3fZ
oRfnEe0nGt4qMDR1ceVs5BSl0qgNqpF3CymSu7rb0qYQyW8U4rlW8yHIckrLpiyODmO3nrZBj25v
JOxzQJF/sAQKTrXJVbc2r02LvgE6LlwZzV+Nz0V0Hhpn4ygfVB5QCuPGvPE4ZWQM7QFIm0uLmsEE
NV7/9f+Tg5gRUUtsyHWolEwN9iNQvjXbEbZLc+vet9J6Q6BzQursa4LzytU0PuPO3kx66NA9tua8
B3yQnPWJiwQ1eY12NJVQNy/5i04asRUAOgwga7an4Ihswso33/uPsjPbbV1Lt/OrFOr6zAK7yQZI
5UKiesmy3C77hnDLvudk9055irxYPu5TB8lJgCABNqqwtpe3ZYmc/JsxvpGo5CB4SrM89DAfY75i
Rw4thx0jui6Jzu+ozZi9eWtyrDUT7u12Rnvg5b6RGL7DW5OWf+zFwBs8eSPDXwZpIfVoUr6Wxoj8
/D0jvMejTGyiW+ScC609O3Bti5qzUpAN/tbxLls8pAwOqYr/H/DqKecWSpyuJaQvZ6W09uAiJiqq
V2R+zFzc7q5HQZ7LD5QCgcYToqbqHCCJxbh8MXikMCCGemcw0Y+HbWzvAqrI2tqTH18GaGBoEkGv
YbGzuRhu3fAcACZo4Kjl1XdRqkOGzWCQ7018RPeyH2SyD+d2NdeITRCOooeBgBJCKIm3BdvP5YKx
fNdmVFzuFSsmbLXrWH44vGuVkfjV9KE1/FLzQ9FYK3AGTav2ynr+i+iZcM30v8g0UZosPNCVzR6o
4LhKWJES4oPsMmRCHzHcTsGxgECcQBR1R6cHucgefx4RVsXoy6eNK2mvOUkI+0LjR5/IgnmiSsNU
ZDCUhuhKHxveeeVTGRVPjb5c19hKZUERoqfaui+Q/7Gt4b7WeAmpeCoikEJDmLJgdyOGV4b67IQN
EGSa7wEyjwpGLvPLiuVOpcCZGo8SnhfriC3lXdyAU63wodQBcbn4lda5Mi2QTlh1irTxS69ZJpEM
XIMIiYEVjWqbdAtrY8rNXZ2kWKL4RdkS+CI7DEUsdnUY3kPj9ptB84hCpGoIi2KDHnt4dVhVI6/5
KrOKul3UlV+mMr6LlfYSPAaVqVhtJNpLmLao/pLsSdFmnaTTP5qokQeQgwtMJbGZXNpseFHNIg6Q
zUDB+prKCEWwznMvYXDE0Bk9dz8LwH5nPbkSI40o39mZfLCKHRw9H6Oiag1MdQO16jCzsOIwQQrZ
n6LsVvV/FEbGAMx3+Y0zbhVeVPCCEv2oRSkclPYQMMUBnLs86jauxRRWxzaoyfzV1CGD5E6Unv/6
H5NFbzr2+smigdPZknsm/mOttH7Tcmj9wkYhHGpNBNlQ/wQo3G9lzQopDCAgycF7IHmO6j5uvj1a
vpUqWn/UjR5MOlIHL9olYa+tTZD0K1FDKzE8BK8pCVxmHd07ZkpVnrylNjqLysLoiPkOB7MyN1zG
6pJ7TJCcRljvCfSqJqbicfx0xA4Cmrl6bIqAJQ9PDgff04LGDe+nioWR1nADdkw3nQm3gAZWylms
CfXEYdHm03ooJWDDHrvjXLxGc/Bn6KZzmRvfA5fvi8C7CUUu3E12Fp9EVd0naWu9OvWQbyyRnqEj
UQ3sBq6nBIEPnn+whAvScpozpM5HpbAFaTi3Wr9FqsU97JnTKbV0Bm+cyGV06eb6EXrqfU1dLi0+
O3XWNSBtKEm1yP0D/EbHpqOvZ5GrdSDl4y+rrTttfmiK9FLkoQvbsf2cgpNdj+/d1G/rLLhFproU
ks+yzlg2OmwLXe8H5U63ChHblal5rk1iCsCcXDNpvWAYvdU0dhZHw1DCqNQvPRVDxy8lmZ+3KAFG
FNh4STTIb5E2vI19+2nIBKlst54MkkKwemCMRq7AJoaLNcyHk9HLxyIi3aD4aBFV1jX/uufBz6Sw
FT+NpW49PfaIV7zD8V7wxOA5zdT4J08+RPkwaQ9xdxc08TbTbB5k4UGvngrnU6EwrN3ykGn9dioO
+BzM8LHG1IDjz5dRAl7QWLf5RU/ZTaCjroBWuyVLImSblU/s28rjF6pleot5SOOcgnjxnDFb9CYG
ehr7qQhJYofAaEeNV3LIL6J3t/gztEz/O/Viip/Rep1DXhQAJFv7Q8zOOiksmptv7vJjGZnI1Yrd
S05vM6X6rsFNIpv4OZ+a7ZQM2z74LtJ6k3fUKlOabJe6P4Ju3W6TSB5qnnZFNt2ZIBNW5WBurUx+
JPGDqdOD8nwMUUAaFQoGshSY38z7kcfqMGGqnQARQSipp+6YaUukBcllo7NTGdu0WZNvsTM+FGO1
1y0UVrUMvsquOKaqf0ocuaqbCwtNv0e7BEz8pTROes0UlD7BijV/ZOdYI+ar36bgrSmLt14b147I
H5sAUo3Lkg9zD1Miv7jluOUzE/B+Gq9nBqGVZT/0tOPsTGHQ3uYWWlza1ccAA2qjkwrY/IklfC57
WnUc3g5YjPrTy0O/NIprXdpHODbrMqXjpGAFIb4yY1zErmKi0FM0OCiYQ7zCiBAGh6F7vw3jQyT6
a5LCwZt8LaC5MKy7hmGWxVrewuHphnd2y9GlD5sixVWr/CYULwGbD6Ou9iUNcQSAyrMd30FPoQSj
Bdo9jekdSukMxg65mZfYusmiJSqCnZPyM/4R0XXwYti6W1UILhVwty2ePvjh/qC/9TjmynbA27GT
HcMmkJotz3ZD9u+9NZHbBZ+Cx3bvZ54DwZe+xAhwCiPfLWzrJeUDKGhjZbMAk1j5Cm8t5glpb79L
teRi0oTTJonQ9vO82fRN+0KJ74mIt+SUGy2XVXdc9u9JzxLSYPzc98waswB3QgtWBh/M/D1NP2wz
j6kWoPy4aHq/j39/o8Tkm3kStM8wCDYR6e1NaZ5zpKSVdYqEAU2Xiw0ZSdZXmyj8lmrYTAWTMahU
U/LM+b9q3fCCUvytSx6HjBIEHSPej/uAnsU2xnvFdMBK7Ru8142IsN3ZAeZ06vWpZOmKIqPh6agC
gTaEbamRvi2yJ6XpB9sJNqOozkFS3C/2yTS4VRAeS86yodEPSGh9dwb1pH1AaefnItLVxPwU9xwH
83AEzfdHpxRKBJoJk3Wm5mxrI98VnsBS3j6MEOZ4ptSjt2LcxJikZcFlRszstNOiktaizxGKgN3T
20T1zQWT0U/AesxbiTEAj8JhB4DQ90b1FRXN41Ja6QhO1lGgDjX+G4/gH9qdcIXq3jcM+zhi/i9A
ARADYiDX7UL3wOHCdQMwUQR8d879359g6Fxa7uECFqETnUqJOAgySulah7yWO4memR6zUc2vQDCY
dO0pNfTHll5gCi5hcXUhuY5a9lHNxdb6HqOr1XYHd1R3RQHrEHsSRtKBOw6uBjsbdGHGdNCkeLD6
8cSe7dxirsjaGqKYsTIDQjSLujwUw56H1tXRrWun0dAqAKTjozmDR0h79yeiiY3Vq03cRQJ0DzbU
Mz6KfYxQomu3I4NRSRNpe9/CquA9sbkUD8z0Cs/cFkb1nAzTfvgqTWfnYADChnuwDY+3Op32rQ0m
0mnelMcsZmZb8zJqe4+eJLfqU6SX0DjMbdzcktF9TabyUpNSYS2fD1xkyz1K9yWgrBz1+eosTpll
p8Pt4TLfYmtSiO4q3MHP3D9RubPmn2zKtz3bCjsCwpDkP4kitJqLX+Bu4MajVD9oGpQUtNERiJt0
aneTNqOhVke9Q6DViS+YqvcAlToRPYoUQ5g1HHWFhgYMpt7H+95CVNtnd11m73WW0SGyVQwgl5I5
JXD9VcbWO+H9qbdmJJ6iAQCR7He9ZWAHW2j6GbJ8ggiL+1wxM2yzLRYk9lzwEY46DwHzJxwWvMTK
pDW3RUDszjMeQtd09mkFoQiPihNET97g7dq+vuurL7dhkhVx69Me1PB2+vRgMP8KqWjN7qGr6ivw
ZrpRtbFbmCi6vsrM6ZrryZ9+vjYM6kvjp1HPaWTDq0kXHQJn6s6IqmNndUu+CxqFEYEsz2v0vFpa
7Qv6krQKv8OCyprix8vn13C+c3LtRzZbwNe7LJ5Rh73I3gJYjmL5E4EGAKHgfs4UuOfgO4F+UjZv
Rf4Zs33DnhyhR+zj4hrBJz0xod93BIUkNbr7LY1UgQc6rl4G/QZcCsAq6xrUR0b45kxLwxVu7E+R
djsF9EdDVxZmaidjfrb+Tsn3XlOjY3zE4AM9HO9jwagzZx7KHJudH4+iu3Jm6CumFcq93OoYbr+n
Fmy9/N0o8ZUmzqvmQNKc/jTBT1vofkfjHHR7r/1Mq3EnFEW1pj1QpeosmuBwHxz7FaHWtilZ83to
iJc4JuIWmtvsZA/Cfhxc8SHs+2xUGxb3q1AhjHF+00KeIdWscFdWdfhRIJM1VLLRKgFMGLC2GFYT
h1Qw/xo85sfsIEe0O0B7KLd3tfU7RQLXqTjY2Ohy49ksnwBWQvETKGED8Iwsa0E7wiRCXlgeevpQ
uGuoz0mmZT3f4wTx6rvF5mbr+sbkMIvQLmd5sXUneHRt8hEZ0Ojz4SEPk7V0EBaxgBDVNhhYKUzY
6+zHtuDp5t6bmbwtvqWiRpLKzn0ECaGV7VbG9R4MzHH8IaeJcBzAG/HY+iGWBCUbX0NGt2IZCXeG
eBnRHtKQYKOeXHtAGfR6eJEbjxRdpr/wXYJ90l8069A8s2gRFKDZvr/xSoNZO413I65gJyHO6oYQ
HPmpIDMniV+C6Jr0gPC+NSZu4ZaZ7eA9Rf11nndDeo4j/G6+8+6VC4zrrUSYpxr2nka9EQ0n3RF6
4cHkpLF/jdHbWuzXLQj+LU8sdzr3ulrbIJb7lmvrGsXLst57tAsGUoRtsL2cmuRUW0TsuO3JbZkn
yW/kAFw86O89ygNhrvqGoWRr37inqI977qtoR7oAA5r2avW/hdBQbVwsnmkwseg9zOdIj/rV0FyJ
VOjCljirnkciVtlhbYhrF1XbsRN37inpnm0gHqnxHDLXnHLngFbfyY8AF/0k11kdnRpWjjkrUfeu
46ePzfilmbnYychor+X4nodwzsQY3iGTKHwBqsxWjbfqBlKxpsY4xpFK+HzoUgrkeNC7qNodBAlT
JjcaCpZ+mrqXkFeCt5bxPGSoSfk9oyE4Qeg40iQ39vpQPDke2mGtjv05bYrrHLbaDVUd6aYN7A0s
NxuZVN4mTHVIiZZrsZJlPtLqSyAULnHfRVKAfmUtvGLjtSi480zi94eNNQHeetaIFp9VBwCcE6F1
HeM46uGdssGPjVDaOLKFFftRWH90KO/YvOd/DD2Yt608wNaJt0Fk/rIT+lCqSC4FVGoO/PCogUc/
k6HWsbzz6BoBrqNuOMYAvk4d+DQk4lV1iYTMyaFoM9Y6tLlm0Iev0uphAcIl2v31x9YBORZ7FcrQ
5at4A/Z6MpkPZDfkT+jabSr7FvHMV1KiBdD7ZLqCfrJPaWehiRYF949kDiaXyA6nK24pfcoBX4zm
HiO9sq9uCo2r6+ZkW8gZsbJd6v7cze6unDwmGIUrT4yAv2Nrgh5nuu86KQ2UV4O70UxNnNoqAoKY
EqdTk0YBX0xPYKHU8nNoMu3UsVo6eaX6LQBlblul5b7SE8Sj84DLE1oT7i9vJBWJLmIy5nY/TOzy
Rq+Xe8/J771xqvmhEkapGwbbXoLkVzWKFAN1o7dAAfq+qlHdNunJJhoRp0PlMHkxxTFTSvAL9rfG
HMtt3vZ+HAF4jJbZnOaCVs26yTiGWWHvG3B0aS7sk4N3YVKQk0tHnnJkslyG7T3hYCVmX/yT1KOg
Z+LhCnTYPXYN0+9AG2NqD8Pa5VEYn6P4Tg6zfirVS+za1RkEo6FiVDOmqfC3MifTC6DYjh4zdwhm
pG+qrg8FcdKkN64LzEZbq2jfvbgHr8oD107ARlph3KxdmwtbYxd5P6sbb5w8EaM3xnFzmLmAIXRC
1DdcBs+onrKskBep/cI34RArqzdk5jMKGHHfAt+kBAzZ7CnD3c8OjyHMQZcZ084stqkefI1aBQez
o5eMquEYWSlHeVW+x0itLo0I9vpM3Fdolz/DxEQevTbEoCA+taM42g4mPzuoy01iWJsC9uqGVpWx
msjSXZf3Rx5tjx1EHBHAzIg0VmdRn0YnFnswb8DgeGbwoqYSN2eq6GuJxlwpNXmoonYzQYj7TlCx
l9apniVse1xvbOIlKqw8oDIYEUKA6xvndJEVQjWImuwQ4ZHB9jVc8EljeKJnqA9NxhzMKpZxe4zZ
cHAwdmTkHW1KNvFTOc4rsE6aNgVYX64hu8q9Y4DfyZ23bqF4u4uF0ZrrJynqBaXTm7uxbp9dEzNb
kldX6H6sDcpRg3NcWGdZPLfQsQ+9jXCTAeOuzBivleAX6xKMXmhdMqVN+0oyQTJ7SLFw4MlN4ClK
wgVnVW6xfxUAUueZqshWQCJGAKfQTLfs3sChTtHI1E5HBhqjJa9RZQZW0LzaFDR7LZL+sBhhY0Wz
l+bxEurB6jYcyzsjW0QwHMlapKKtMxjq2kdtf0VW/EXgZXqYQXOEhUG4HxyXvJ9irFSovGIeWW52
P3MxrNBpeet8RsbbxnAFvdL9kgYnehrpS+cYUirlhOnkDrRq4EOsZO3ldMieGpW/gG1js4ltvo66
cesaA/57JyK8QwyvRpTYMNtTbeuppyrW6jszin+s1Ip3Gt5SVK3C8VslAbKlDCq0EgiAih2CEaPy
OcV86DnD7BuixG0a2w+eYIlmLiOLznuJ28beGJb6rrOefXSvEaazR/yar81Ul76GdKzI8e+DKou3
I6kf1E4et2+uxEbLxDeJDYwLDLyEwCpilPUIUtpJAwgbQGSbTPePoTrsQkDGD4GNN5ZR3yo5CqBc
ZwbpfqNY4HgFkEOrM56tyMaV4Q3jSmrjtx6bEOPiwkbNXTzPNGEZg1qoRnxWRdjsxHzRc9q1oUKq
B6UJFza5P6bysOFX0En/YtoXqj5V0fjhtk6GaZz2pDGRr+aLOXQuh+9BheWFXXN5SfTfMRzdY6CP
9q6anXt9TNOjY4OyFSo5i6ZmDqSbmwl4+CqeYfn2LOCojHFxq2k4QIM8TQy9zjVihAB1SNBqjxGj
74PXpeumwuBeAepZWZ+Yl9zVco3XwfCdCv2LeMejGYIXdlu7OszsqFO0QmEqH5F+yBQ+eeRgBrLF
9ICozLp59fsUGnvmeBbmT5hv4UjPpiLdXiVGs8GJNUB9bIJNvZjXw5FHk8p3utnZwO60I5+ZtvG0
IvNd5uxdXd4FVY1qnYfLxmF9bpj0LlGuiLmCxxwPyIKhnlk0Ak1/jGzYFzmiNSeZvW2YebDhLYGj
HHCMmaYlOQlju47TYRXZ5XG5yO9mCbZLMNhCldbi/nuohRnuBYo2pwLuX6Ycvpk4owZ9c52K0XJG
BlxYZRdGkf3a9K6xJ7NTrQcsJKe6xrBAukejwUoQr/ZoHfOidLFbOTwLwm4HpplWQKiNNw0ByLm8
oqttXAwiCsqmY9CGl2ibPEfrDpmHVrB77yrHulglOTUtirXAqe5q1yDqzqUw4/lU+iygcubxYbjJ
RCWOeRC/Sb3H6ZtxcsZisYuVBnw8VjnN2L1HXfebSYcKurAAAhftXpuoLAQOpA3I9dQAR9Z67TEP
UWnrYRtvPPp9q4iirWbaP1XovCaNseHL0Zoz390FGqq3LNdxcbKexUX6RsDfcJo79wEBnsS+Bm/U
dj0Q65J7SfU2PkQUgCQnzvuO9eXkVjw8cTJagbRXdTqCq4DGgU8Ft7zrtvR/Uf3NQOmWZgtAaQzl
XuVY11JRWTAXnIqZIg7XCALp1wR7a/HUNDkSySgd7ntVdbsoNZ7aKpWXgkgFEDcIYeFla4yE2DHe
o8u/gLY2n4OQzesgASCr1vqESaUfyhZ3+TiH3mVeZNgDzYPsjX1WBeZJotJJ+BnnCuXJ2uLvE9cy
dfuJ5yay5PwFKGG+rWH+4kgLr1oN+XFOZz6aCp6u0X5qnvgTJj1lDQRAu6wb9BDMIZt63NYm/o2k
QxTJ3ALItHKB5MdQhemZ2152D2wdDjqBWFiYvGOUAOA3Y2hftPugZ2kd/Tq3B/jKo9g2rlzgbeZZ
QxPCprVbQY2hk3Z0ElwrxGcda3InjoFEkgfr22OA4zXl6gH2iwHQuurMT1ZxFqcLfjbf6tm1qSvr
uXFhspUAVskdTDYT5c+fVHuP5Di+MboXpAr4Won8rMn6+tgVqCUsw3jBFPBYU1de5zQ+SnqHO8D4
d2x++i2l2jNqeZLcDHRYZcsrqiZnO9uoAQBzA82znZZby2YH0F56szzPEjvFBH517ZC+SS+amaii
BfPYYDbfYap+jNNr3432pUvILKZ2r2rjuxhz7TIhYtAl60uphRfoEe1JQuTS7Rq5dWkD/aAxiMf4
4rgsH2XmnXRNvAUjqj2aTGaJ+mJI8J4nlS8jwgG64pQ+MOZhsKnVZ8cO4CLCiwO27h2rUDv0RDjS
jPOJGQQ0robUPI1jl17ZtK5rEbxVkNXR42xmG5beAJ1q1XsCnXOMWg4Om9d7TCtIxbt35h6Fexy+
DUOQn73pRjJhiI5kCUZxmDTlNOTkhRq+1XQ4Z0XUH2I38y2QWOi8zpgF4Pjo/RsG+MMUZ+a2Dabv
QhNy58SnnpSrwmKR07nmSkmbtXqhfolXwdMSM2Xq0fkWNpKdWKH85eMDDmHU5xzmKt7JYFinZvM+
uBYNRhkAOgvfDXd65tm5a2nG9/bE2TUokGhmR/ibUZC3i/kB6FaPwXVoK3Fp2BoWI6HbmmEfsmbi
xELUq7nzI2mb3jUfDR9cosMDnHBZo2OYD7CEyCeqlrBoEDHBtULgmx1y5S7aiPgtUqF5dRA4VSIC
2Nbo0x7vGoQSc3ipOkyZsQVcplh0jq4+HtwE8G7h5sOencR3pzHQRyACpjrRbT/F3KNH7QMbQKBJ
gCL3Ax80Hvy8dbqzE6itGfNyCR+4WMpQu1nJBLWvh4Qmqaa9yMmD9RyThYmk5uNSJnxNM3eFSraV
8YjaHQUJGthVWqefCMXZ0AuPiLncuzYyfYwaZKomh4wf2RnRBY0GMnCEAGg4jdqRcP1tyIYxZlTA
b6+9c9HFDvl1qV+Pxkw0MnEPTDNPodlVbzGavNSrG5qArEQE4N0bQuCFP4wCk0PXgYOZyWQaGxSF
TGL9mPt5lRcLuSqNfkk5gl2SIFKaHZi9I27cYWh3Drq72rTuqrF90UJBuk8V3WwLbWIaWiyc0ex2
zji8upD2OziwQ8g+hSaIXAu9HbFbRcMWrTT23qI5twr9imG3B322fxsIbn4442pnsOOHXt+TZUmr
Mo5qNXq1saGfQcaZnIapg70TlXdAIQMgC7t0kphc8GzidP8iu8uDZVieuE7M7b9pZBaQ8dOHm0h/
0IVzrrAnYp3zGwxGvjN36GLio9WoYTtwSu5L5GUtlHY/nBBSwpvpfHTI4zqbvf2/lVliANWxZh/O
Qey3HkVF5QCxlmDKbfS3OFI7B7V0Gr8V4qEKEKaUcUsAofHkBfaw/yvA9P8rpBV1HP/8l+V7vspq
ggkedX9loP7PP13ir6Zsy9/uf/9b/+mb2v/615fDn3KJTv1Pf9hwFXXTTf0008NPq7J//wH/+pv/
r1/8289f/5Wnqfr559+/SlV0y38tBAT+v8ax6ub/NcT1/N//2+dHUf4f3/GvBFf7H7Yh/yO11ZT/
0DWT1BHLsVwJk4Jo1n+ltprWP2zP0MkY0KVn22S+/v1vbcny8Z9/N81/aFIyMXENw6EK0ey//0ek
7P2/h7HyRvFm89v/689/K1R+T/BD1/7z77pukA1LjUhAcXH4/uffHUNqludIQ7MJj5WaofH7VV8f
Dxzqy9//NztsMcd5GSlL3I9rdKAwGSKTvaAoRPJbQTPcpZ3NVFegwJV9I6ibuxGMoHOHe21flCzB
+xiHXq/6DN2QqHbMcaZhzbDuyzDJSdYTl+F6GVwqjYQcHATOVpXVp5OiKiQCYPKHaf7SFbMnW4aC
Stua172RRJeEAEPkXQSOMREFJWU1EaRN0/6YmDpNYXViEvgS5/VZ9uF5Uva+AmubTs4mTY09L/KU
02YB4dhDDKkAjyLOTKpzBJFRROZuNjFDGwQUB5qujgBb2MpDD3qTgejeKmE1TKdBsqHrecqZjYAV
K2p20wi4tCz9JmARwE9WpSM9E0OmLpTPvcJQxRYXYrBN6Y2AJRY5dYeBuzoP0zfDXPzNeqX3j8LL
hM/prfuOAQ9zJmjqUNts0PW5nZHLe+WhSagn2gj3tiXt54Gt/w6o/g0Tj3d2PIwbfZWgOyEpmpSU
FpeU4NaHjYNKMTTFm1nWh4oMzCFKJnI9gZlZjYVRo4RRgQkMqrWbvzGfTY5tXbdrLTAeheVR3KAw
i8QwHlTIFEoQRbzOg3r6mlPrmKb6jS/VW6IM8guuGQQRTZRu04RXWWlOdMs9tYiAJlTMTgfLSydv
kVs2DP8YNQtSnGZMFCMJ0TxPPhPJG6d1WnvCyVbd95HId5EieSym4Qa70yx8Jsps7o/gTsZkIMaW
eHLRrqy7CpxhP+Tdro3YmusFCaw4z+ZV0/TpRgZx/5hkvH9kxdg+QavmgWTyfo0LGlegRGDQTaBh
S2x9+4iOaWWO3jPBYMUOHme+JmSF9ZGOky2ZCBZoYriQfRaaF1YNzKgLPjFjnNqzout6C23j1YtR
S01tbD0H9YCENNWdW4tpaWNOVoQ8yMjinxI1xMbVHYIgbf2OiSpQ/tGFZMMwVUYh+wheYM6P2S/v
DeaMTwtgwMklpdE3Ta4z1iwdyDyO8SBT31CqO5Y9o/DzVrp46zuHWwcwckVc8kF2rXkJdXjtBcoU
HCfzpw5miYQWyARdZQYHhxj4F10L1JrpwGebkFXci5ySPwjADWj5nhzD9jS3RN+lffiAE9FkMeES
HYhdhxl+4byTjBOutRlGk6CO3ICH5aPz2P1TUz8nsv4oMERXZU8QDGvsHdIvbd+3iO0Rki+Sa019
WFUlT6JD+W/oYbSZJfmAhd7GyAVj1P8I+hPmF4GLuLYV15hIMbRGzV0hANXmzk+g3HNgVZSbRvZg
ldOxdeW2SGxSYEe/FnjjW8wrgYndIY8lW86UOYKO5nQdDhUaH+fsMBhYTZaHLL1bIqB7FI2N6iUa
eOPOiqEHplnzO+nsLGa3zq9G6NjwnpAN9wnxAakRaMdYcrtSTiS+MQAhCBUqds5XnczDjoTnMiRU
ser5dyFQzLhnZaUlIQtSHRdjEkYup2Yxrw1+740nYWMqx7LQSJJ+p2cmoDpZEGCq0GgiS4brQ4BS
QDDIMMAQbeoWEOl4bzDhQZDWoRwS9W/mBvdGV32yuVIoUcW5MupLB89pkaXeV2PxkGU5lt4afaIJ
pk4vl820qgF0wFZcj81wFIX1ZVU4TJKm1en4+3qHZclFucr8VAvNR5BxaBch7vWNNJYy601kwate
ykOsxW9DtMgvOFdb0Z9RPT3O5ZKAUrTdOg3EOUeG0lXBA9Fs6EzTAErM6F7gay0odb/UAHmBUd6K
eHrIa0V0XmI+WQ0RpTlshbXRNDczEXjt6zf28J9JF0HHZHQalhroH/oi0c8vQQc2NwveW4leRSz+
3DmEpWMP18Gan4FmSaxNUH8p6dYMbzX8waibJmU62yDWLbT10R+Cic5itFqfMSIjJrSnqyEXt2xS
3QpR7dIFxadFISp0kkGarn+c63FB+tVAeaJrzLs9EN6DZ/8ezcrKM6pjboxfRPy9dTJ+IJmC8RQ5
bGYr0GcW9l0QogfPXXD6JWJ63kMtS6B8lO92jEyQE9dCAmde8oSsHLJK7VVkFItIurkPI/IHWiRG
If63GQhOkCB2rtLhXbrGL+E6jwDgUIYMeMpM+8jCL3guGx7IbHfPYe2gfMnEdO+APnuworn2F59r
I8116fUb9NaHvne3ktuFjaGOnCvyyOQOa47DBImE2yUP3BUnnTg0oxxPZpDdsdI5NmPwPVSeHSJ9
Mx7MiL15WJHXl/W9t6k9NkQM5tf1YhOdiZvwh0q7I8AD5iGj7FVX0Zgt9Iwsxrmg1RAaGAXNsfZp
6ZXfUMujHyMqxvDnKuA5CQwhM0z03zBgMrY5bT7+4f2vMH/yflaBFa4jI3uqWPSnNON1Oe065h2D
7A+1lz9LjVsrg9Ggg3vo9XiPvP/RJXB3LpxzyvInxBpgsrNHweF7DbxO28DAjjQi067uQD0u2/bS
ptU1KWpySpgRDxhsU8JWj+5s7MaQQ5Y12LYAtJN56TM+HM6Rsn4Momyn6dnzPCob30XCMBRyzByT
Otcv+70q/g4yZmMZHWvf3AP72ox5hC0WeVrLvGNTRj3Qe54LO9kyUEW+PRwiqzykrnwDJvSkZjxo
AxiHamFPBCi8Nbe+kba0CQFxtmI4dxENgcmeFlP8PMN+yJDJQZa0Vq0NhCGi+DFSBHUY2+u+uGiV
BrRz2nl99woF4ZCEDGfqBSnkqflnNh1rbcbVMxm45QqdZ0wcFjLlenIPrVqAhWXDEJ/HmAHmCSPo
RQbGZlbRfddboL2a6cWRxWMoITDWig9KvCZIS1iw0XPaXr3XRuemm9YirGuOOmpv+G/YU+CzGcLX
pSAeiy1YH99FFUY6axI3Tm9inP5IJACOJ5ELmpg5DOIWyPIzXgMQrBo7FWUjCAztR9kryUyzRCP0
GuYOqzvLRerYIE1lo+3Qb3nwhdPsmJcusSr51sOM4fAepdZLhdE/nOzt5KAgHx5iS/etNsJ82BKV
YewGhAOgP62uQgCPyil8mKr4kJXpnaFeiSM6iVy/T/En4UVj/B/09xYAyHKBM/8P6s6svVEk+fqf
iHnZl1uBhCTbZZdrrxueWgGx74hP//+lu2dawozo6bv3tqsfhzKJjIyMOHEO46hnGpSS/CXsf0WC
HBeYRc0gXQJgeKOVxlc1bPyIV93Uf5St2g+TAEwtmz+UNLQg3Bw+mqfnAUWrKHN8A9p5sNS74UwS
a8GnZSgMlXxL6CyYAPOKKPqS1SAmDORg+i8RKgVKDXzS+SL6TTpdmFOIXq6NMCZMqH34vZJtmm0H
+O4PY/GrpYymQYSlnCHho8Skk6R3WfK+THpPgbrGkDsOKckiUV+OoGwetPdsWZ48K3Bzn9U3jjF8
KaB2qqfncx5CPTO5lEa3DeV1rYd2IYmZw0cm0Jb2gZY/jwy2MBewD00QlAQWMXrYqpoHJTFUgSPU
POZOnfRdkqo8NGoACTlcI9BGU0e2pNMxTX9FROGQa5cJRB2MQCZRCq/h5aOletCNXwVfUBAcJjny
iKHq04XckEC/BXNNCqHSg0MDtYwqGp2kT1L6HtLFn9Q2PMNUVRoU5VN7hvtpVNF3b4vkQ17Ti9U0
qPLOvkHpVKDYRxgfIslhCir6FCSw+4JTzmT9vRIOb8rwMaXKrVkT/K20nUwyLfvDlFReCBsmvHBe
X8fvez07kM4eNOhxbHjxkO7+hOwJWIlQ2Vaj9W0SykxV7MOf40dn4/NktUebGW7Ymw6oNO9JdtxB
Ac0YT1zF1l3DxzKh4orKyg0U533XIBdKF4TQRKsUcneVLmb4AR6ZnZ22T6Eynd22zWBI1xhd4p8+
IUjknvsJxFG4D84gIkpmjEq6oFwpaSX/Vk/xtyHLj7lkvgnD6djZOFcTTDGY2fJTko+fu7Ri3FcH
z3xu7IdQRjVdsuByoIRJdTsuq8/6ZPlUU2m3986hG2kQyC1TZtNzVltHqbdQhk80JPfG05cpUCEH
Ch+7fKR5NEyupObjtkt11KtNqfAkpTnWtXNou9NPOUeyT40CcBHawwDFcpNw9TRwVDGKxkggGmPQ
mrTvmka+CyXGJc4M8EEExDs035aJ9ZFC8n0aSiCaRHUeX4OVc19k1t0ZflGBHA2Ge1QwgUsB/S7F
sAOCMmf07ACdRHeAZrwzMtfd+I5HLdhjBg2YKNJo9Cc1gitndhlF9LE6ocMZPMig4Ifqw5AhSIpS
RF3fRUDvbXTuYGSqSTG/loaYEyDTRiXZapiOcd5oWrbTTtWnLq7vNYlmbq1EpCbylwok0OnEeMN5
0ijZ5/Aa5+rPCcRNoarvTo1i7mHY9EyBJpDvAxJDm1w/5ecWCrjX6tcE2ybhLu/Tt2iJEZTeyoBe
OXy+dRqOMgOImgEVTMp4fy996rUDssMfJrm+0wuqYFHwMW+CBz3ksVpAxRaTu2vMsGamiTZECIIA
4KXXyxUYIfiCethrBx1Q/uBJHc7SPISheYyGE0mB2bwpCkgRe0YtkXEMkQHrWiZMEuje3biwgRwx
oDfF6lFKpZ2lfj3LnS/B/TSdfkH45w72vWWDfumfWJ0bR7xjQLNIEFnznIdyzCDJ0ZmVCx6ipNkp
xuc8h1LCoaXhNlFATeMsv+uTEPLafsuzHbxnL3+IBkaoGKwpNjzWfHg4z/l3rSm2NKlQbhk2YRL7
iWb74xk0SdwdBgfGMMROTs2beurv7Cpxp5jx1SF9aDUmrODneh+X9CPHlEH1qKhJpwrEBpiaBbye
pnwWlf4Ww7AlfPnd5ybhdVJb508ViGKgKn0C4TrlmDHNmDGrd4pJVaWYfofysB+GcW9U1jdFK78G
kYBwNwxlWxVijGUbPHRFDEUq3STAt1Z+VIABQlecD8QLiMEGkKioAvGcUZJsW4qZBgmEYpYrqWjz
EOGzej8BgTOgcaENn0Vu3Fbg/TLt/aAU+i7WCK4T4J9PgZ3WB2s0PyRw9N8pjvkWrobII1uCTED+
rcsEekeLj05OCK81f6gt4KKWTFe+MQQgE8IIyGjVn0kDrZoRNxbEA1yDoSzmUZF8iVraXnJQWNug
Ax6b9BXODQ6MZjzgrrbWftYJKTTEPehjIJXx5qVkeqMg96ocRxHOkm2GEFRdsywqf5fluIyCG6B8
SXbRpPYh5fCZsHAeBg/5mD3zOP/Amq6bikZdU5YRArm2VqsGE15M8bkA3X3NC4/5nsLTBkoFr9vc
tvW6zmjILEnXDbE8Oq3XpvoThTur6oCIqjDQjQw6bz6N+vu6/NDAbX3blr6wiZe2qKxebiKvBYYW
U2wNMLYY8oMOb/FtC6q2YmL2nVI1iIhbmCBSdVsmpTfdW8AxW6ivt5Lb7SJPcpW35ubsxYf64+lO
3jd3zDLd/hWKuvIrxKZfFG9lp4U0CVEd9+wDHd7FR2bNttV96EI17p3WrIk1XZeKDRlYI7e1oiNc
P/fNvggRXT9jDZSEyzQGCyYF9QIvdouD6iEp5KZfEaFZsSsq0K/MoiAJZbpmGoqqXC+ysZDzK3Er
V6bImde8J+g8wUveIssn/9JlEnAaILd3ds2m2PjLjQ3ysj/FluoCld41frs3fGVb+80fHZL/ftyF
18/X5tiOrBiEXhUQwrUdSylT6tvk3bBpbsHokE95iJtDmuqOv82dfUcK5Frvby9u0agDMNSis+fo
oiVxubjJtvUuCmzEEkbQ6NlzNNLqldaWps2XZuq2auhYYJbJold6bSVRi7aUwtZ0GcffQvTtFR+k
rekNO8nnqUbquvLJlFenHoOa6qCzYyt0TuZ+ko3Ipsl0u93heHZ5LbmVWzxYbyDWP2rb5BHOljWL
S0vUNE2mRQNqT59/vZYys60Li+CDvMlrGMXf2N6PzgOsdEcP8eTf/nDKqxNo0hMyLMO04XOkIzqL
OkNLa72vAsiNt8pOeywPVP/c/nvoN97Zg3eQk0+PcvXkv24SCbu2IRumaSuOrc+OoNIOqRIKeH0L
2Q5Q+rB+e04+FUA50ZXdTI/SOxCR3Nrb9vtE0NOST2dyRx2deGZ5KebvGjSjIAUG90B28k781mhr
rUT919Fw9itnhxaG8oSmPiUr+wNz8wcmpRhB3YBQ8ItdtG3ubn+MVyECaypIXK40S8UBZkf3DJEn
PDYmZYYjo0y7zC+31hFi+MNtM4vf/MKOI1+fo8A+qVnIA8E9u73XfYPq+K31jO7BAZ2MjwwJEiCo
WbjGmt3Xx4n1EXAdE0eD3UA4/0UI1OowhIIaVhRqw84P4d0nUlo3/R19G7zQPW2BFKx+wlehSWwq
DqZrNv4G/f21UdvWArscIsb8XBE04BGCld4dXcUFN34gYfccD07S21u8tFJL1mwCIomQPm+BTlai
tsNgwiER5A+2/WgkxdNtC8rSuixFJyE1DdU2lNlmolU6jXQXMeGbPoxHqKC/me70J8YG/GwXmEfz
k+MZKwdiyUMtxTI16Hs4uPbs1EKNPCk0pBHbAv4JXh4mQorrjRB9AkNuPcVys82pu62s9XVUFJke
0+C2SU6p6rODwYuisgCmGsRhsFfObtpDv3FvbaE9cJvH0v9HTnNh0JifkEjRc8oGhtvvrM9O6ja/
w33KgYxdhXm5gdCYefLdqtmlYHxpdra9KHBa8QDrKkFR+wyvEXxN2q7z+z1PMIEe3A4HCLBIxeKd
vbbHy7YtRydpFxF5dk7OipU6bYZt3dd2IDc/dW8iFwUed2KYrGJobUsGv4/utZ+3P64q9vIqYeGA
WqajWCqCvaouzxadRSNzYjm9E3HlGTuGEBnW9FCHI/pBub8pPmRueofktwc/w6Nxelq9Axfd6+IX
zKJ8Y1YZkgHQITMu5UncOtQmJBf49obAfxdtq0+3l7wYgC+XPDu7U1ol6nAuhHuJvUYpCSiaHzGw
7/8Y3QAW5A1Dbm7Ia/u4YnoxbFimrOsKX1nRZvc9sMHObKyEsIGala8+U6g4lLtwK/oIUHG9JPqg
7VfihroYEC/Mzp4VzmA4nWlitt9lbxQvOzL+yJi6x9Ba4epP9ZZ89WOxy13bpe/NFAdxOf11erv2
QxThTa+87eKHzEJJZhlK0BUp7FNMcfmdH26ZSR48RCLc0rfdld1e9G3OlE2ORZIlzw5VFNn22UiI
l2odQ+LzI6KEVDBTBWUOMzbQSwLOEmiVH7ftLn1kG0yPpQAGUvjY13deZ1DK0Gwu2tF4trvHqfpY
RmuOJL7YfCMvbcyWFloa4HFQky/HVhyaSt/Ed+QtXrSDHGJbw+HhIt7ha5T81vb11SuVmIHzkp0r
8LDzGLheYK1U5wK8gLjUR9JkWvhbaav48g4X8qXd7d1c9BlH1SzGusiTHXMWoaaxoQw8MgQlahpU
fX1R01A3kAmu1jRWbc1iEar1JMbifIp83HRPgIRdpK5cfSdT6F45li9JwvwjXq5sFohwIBk0BSsz
NqAeSciaX+OdCH2O3/uwRa29TpfCwKW9mWOiV1FBIoE9HfakkrHnQn6+/bEWMhT4gXTbMlUNcQl5
5hmKc2pp1aQ0h/xwDy2pr708s1fvjIWTjR38T1VlQ5GtmfurJ8OU0qEQdpJnME77bjfc6/t1j1g4
ywrvTxMVM1KuVyUSuHtQyrCB3Qyij6nUzL5HWcj4Weqo/8DRKdyxIFORZZ084PpYmUaXISjTChix
G+DpouQEJEXdUaFezzgWV6ZQgeUNrasc52trrYxYRWieWBmHOHNE/cdNPiQuJFYezK2wDWxqf+3D
LXggS/zL6MwDg7prTlPCoszwfZbf9/VaVXJtVTPHGJLW0aqXVQF1kZzOz1tlz+DA5rafK0uOroEi
MrjHcYx5jLdq5vDKUhEtmX1V8ZCysnGv7Bix3leekUsNA8lbW70H0rZBtA96O5ikXJB8q295ASud
XwUKrznDoShjM707W3IK+sPOGcVyZd/6IW9FjRmCfKEqJx5Z9PZCL/KH/eotsHQGL+3O6kEyAAM0
onsQZgfGWN+IMikc+B+Lx9UXs3DFWZzUyItlAotmWK8KQXpwMsOIly2JeX0PYIaW22e0JDxEHLaw
OK9XRl9KS7cszu6BgXaOZYOv5R4YijtFamFLPVRb3ecGOkCkwy2UPMRUCKQHWe5lrznY+2T9jC58
2quFz85o0atnRuFSpGwP7SHe9t8VDwL9xhX1oT+fIiC1DqtpmljereXPjumYIBldi9et/nb0hM3w
a+ybGzTZ9unbtVtp6S19tcqZAxdyGjR6w2aDKnZPX8J9toXQyK0/lr+rQ+blvnWvPa2c38UVWjo3
LJUeiyrjdfSDyKMpFEEzGd23XrjPCba9tVH8aK/fpf60Zm7xQ/5lThNn6aL2kjZMnY7i5R5VbyE/
ZY7dRfX6tAN8jcjgG+W5/B185lWwN9YsL56dC8uz7Ok81r1dVnxKk6cGg1WVCwnXPnNRAbEO05bZ
q2EtNq4tdnZ4mjONTsDOhhsyLXMvcrbTrt7TW9gxdPSAGBGvCwbP3JVPupASa1xl//6k2uywMAUy
0WrGbHqodzzhebpHHjTrSFz6gQdWeMdNivDi33lprC15dmCswoGGvFFFvNCPUBqoW4UiSbrZMCPp
+LLHuLMLK+D29pJfCvuvzunFkmcnx8gImjwDDBfGCe7xaee8QzgBdbYN+uBPE3Xk5IEnreIieuIn
P4sDEEkvf6DLffuHKGt7L/bnwr/h343yUvwQkkrQQF5WPrcHCGXoDyjBVuVhgBoalWP0gu5zN1j7
9GvbP0s7nUStlPOZ7RfdHWiIoGQ+eQk0LvSyendyEa76ClMhOkPeysIX8oArp5vlbLYVSWohamMw
CLrtvYHjnd3Jmw6cs6/999MniULCF+Uh2dEh0cq1fV94T1+Zn4Wxc106wcB8CX6XHwJf2zvP+obh
hTfg6PcrSxXH9oaz6bMYVjFvMSAfJ+o0sku/cJO/Q3cT5TSaMbu1Is3KF503KBLrrATtGWNS9Xac
VAj55A3z+rJj724vS5zMW6uaBau8nhQGajDkyBUAwQYMbLTmJOIYvrJBt0URBVRQALPIhMpqFcji
dIhXkQRuhvoaE8zvw3uTj6UCtXPXiz4L7TMUWi6szmKSOXTqqaYAwvcKzi4wlA26JURCYE61V90r
xP619H7p/XxlcxaQkM1jXKJmDkg+Bsd81+/1DVPYO8BN3po/Lm0qxRXxVlJ1ivAz11e6TEUvUrgj
gLRBkX0bheAoqj7f9o+lR7p2YWd+dSMePtVy9eL2ooMB5lPfJLzRq0PFusLd9GXF4NKZViwKLFSu
TMWce0tEZadrBwyKiixKOvvAAwD8BkDYsVo700vef2lr5iNlPxolelRcCzC+HxgzdKFZ2jtbWdkY
PqP/3nC3lnqpIhjPT8OlzZmPNHHdlzVFMmJW4AOdEg9PZgnqgpxPfwf0/BFCRUK2ulHv8l+O1xHV
4QB9Up9hFrj702X/p5nG/zqweDXk+Fj+yt+19a9f7cO38v+H0UbRTf5//x4e9Biy/HMk8s23jJFI
l/9QXw02iv//j8FGQ/2XrlgKkU/XGFmkM/DvIUdD/hfZsu7IjCqKEqfoQf055Kia/1IZX5QdnqKW
ziuNf/pzyFHV/6VTDKKhLvNUtRTb/p+GHGeXLrUReoq0MflLiqMr89JF3Oia3OmwABsDly6E8gaz
yhEeBZWrX6eQRjXwNTiQ27Wf7eSptz6DVoLe9Tfzz8zAP2fhh1OSwxo8rFwms5jED6OxaznAodgg
wpI42hdp0Fm1JqjS4aHv0AEfgm9tdRA67hef6emPk3I14ymui4sD9IcV1u+wzUybzvtxSFSNZlsH
BaktjFqMXX6E1uEwWIxEqFUO4c4J4jDgPhutgugEHVfB4A2sHegd5Z2q/33798zO8/znzLt1ziD3
VpyEYBCDT0P7O0j3YZ+5yBy6/It329b8ghHGNMUy8C8d3lCKwrMdzmtZGRQHlu4t5EcHWCcP58fq
YN8Ne+Vw25ZI3WbbfGnKnuU7YB7ThmG+CgEE9m10yglqbBtCR/ln0lq/CJv3+Qm+7NtWF1zoyurM
hWJ9aMHUhrBN5YiZGnA95e8YCl+xsriPHCNTAYLl0EkWH/XCU7k4IVUf4O2pOx6EDWkBulERxT9z
B2q0WUnQXx9YQsiFNbHVl9YU6CJkFWung3iWSdsG0NDfgFaIzZl/sks7M++og8pGYCCA/v/kvCtq
iceQ/BXVRsim4QeCvYeSoLVVB2Z+SzN6vv3lZinri2vy+lQ1EQQcQJ/Xi7TNNtaQLGy8LmLKLqJf
S74PUnGXwP5w29TifloMeCuklHA7zBLKrguHaUjsxtN9EoS7en/eKdv/3I3/Hc02Sw/+XNJfdmbp
wRiVbVuFsrCDk3y1Pk13GcWn+CAQOM7ThJbuz9srm2N+/jQJ4Msi6TKsebdHrwKofzWtRlVuE7yN
6fsHHtwoZ1c0/RGc/weeaTgKJHCqY0FVPUtGSjg/krpjFvCvhgXp6vrjaelYg9tgPJ+uharNsWzR
FMl9VUEf1XqorJSb0+cT1X1oUH1qIsfePx3zD2tlvKWvZxommGPKwiCQZw4ZWPqkag73RJmiQg4x
VbUWRdSF82ZaYEIU0zF0Ism1y8sTYtZ1Grdeej96AroWvo194YvF43orRl86YBfWrFlAltTxhCYf
1hhkf4imSYed9rwtuyDbWkLfEArHbVRNOy3PfiPii4gYlZgEuZcyHJkKYnQFxsye+TAj+tieQuTa
J+R4P6HoC79R5/IMhGe6aUl+EYpgPnbQ04NtoRExMhlb5P0bKX08jzDNZLa6QVBODbKDHUztsUWQ
EtKw0HPS9n2oQWWafJeL/hFW9+/nxDmOTHcEkJPdPioL965mCb4JA7yIRiX+evNjJVJqKQ5qDy4A
pqo/psVnGVaVInwDFdltU0ue5DCVbzigqSzmFa5NVQzC6kktVZ7SwvSmoulervrSUky7sGHOvq7T
BBoSn2rFCVF2OtBDKrLaAWRw9CN4YoJkEx+6++4Ajylsn+Wmz+//wRpt06QDB15WnYNoFcdSpcEg
pk452BM6Onbw5X+2AHpWt+gbqSrYj9l5rKdRjx14mEAclJ5kvW+1tbbUQpS5sjC7Z528lU5lyh6i
JknnH1ay8bQ/oUl9eyHzlpMI0tghayCqiGR/FjXjsk/MxAkqsjAmh5ETZFTueULWnnqb43Z8nyfV
sz+dVzFaiwvUxXPcJm15lfmPiNUYnRpVXg9Blzw+wDblnYvDyvIW0gidNcq6ahPUwGNdu3s9NZGc
jywvPZxolm/HPazMkTd4vJN3mbwSRRcc/8qaCLIXyVGRnNCal1hTYxq7QGO2nXmqWv3sTIdJRwo9
QlXDeXt7iQsHGqQZCCQdWAW30dwVnbINzwYawK1xQAoWAYFuzUcWwtOViZkvyqfUklo0Hz30fzjP
pJiHhFM9fir36Lnush3iVIiRvluF0i1cSleGxX5f7idKiaYdnKhxbeFUvwcx4mau883x8238brWC
smLtBV93Ya2SxsbkqYmUyqH7KMpDkac9i+GC5l24mq0sZUeXa5unEQXzZql5Qj9LYPDPHzVac1A/
f+3BB8LYuVrOEzF3lk8je8g0rAKfkf4KcJoqdSFDmVCTHZ230kbZM2XL7X46rllaOteXhmZnoEzL
KYrOfc3gV3hIintgW0iAq2s+ueT2l2ZmV2YZqvYII3nlaY/TDt4zr/GlN+enyfRG8svC4xEp+bdP
2hwp8BIrL22K33ThILkhl02QcHeiInRgYkiMF6EVxPzEyWvvKs98pJhxYG6Zj+iKFHe1Mbbkope/
YBatx94cjC7iJMrIoh7EW296LuBLBuoo+kLZqkGxja/chsEeMDPg0AxzZrBNgtNoBpwJ1c/enB/E
+UMtEXQ7ylHu+jzRvET7xxb/ZW+eGI5w/DKf/HIqim+I8/SH0yPSQxvg0AA03ORxzV0XMlGmbP6z
QGt2QRhFdsoCTam9+Ky+z2PtucvqJ6novxiS9e62/8yxm38uDpF0jaSBiv7MlpUGBWyM+A9nkInV
acco+Fg/pPbeQHD3PTn3NnEbr2IgvfOhEa/sfRB5JzjCc8DKAsa6hrFZiuzQ0P/nF80OK8ptfZQ6
XY0I3/gQGOe7pv2iNzk0wtlxCj/dXv9iyCP4qFS6GJIx5+tvK7Mua3VE+8gzfSbTXwaq1Cfxysge
u/1ta0tx6NLYbGmnUR/h0YbfJ9bKT4wu7CjPf9Uj9em2GWUpsF7amQUiS3eC06SzKNFLi/cTgdXw
tW3pR2vhZ3lFFq9pCmYihb8OP43ed1MWoRAnwBVohw5v8nf9XbnXzi7SLsQ7KJqHzdqz+iWBmIcA
sDr/MStO0EXUG7g5QmaF/6jTdc+lsykmCk3JMT75CRkiUjkw9k6uKDeN/VoCt7Zo4cEX1nOtSIOg
Q8PBHjd0pEWBq3x6aUfF3vlH/NQ/o3H5oL1f+apLYeFy0bOUpxstxA4Qz325neuf1l14PMGFxjLT
Zxh+pX3pQ2e82v5eSiA1JrBJyjXeL3NQuWLVaPP1DNSLGga4A3/Y/Z0axuKmkvObNn5kGvpsU6XK
lNopEKIogQPPCLRKUw97kNMx8v+/b6QJuzEBlvcFzImzFE5S9CxHf+sl76gYRxBZFVQ57UZ5CzHU
t+nXsNd+ggvyVuyKWDrzWhBmmiWmHHWHIalrvyni8HQqT1QYxGQAAMxdo3uUSD8WDGujmLJibeGa
RKyJfgndAtot8yoeYj4QBKrojp39jmp2fKfcwb0DTsXcBd/XATIL3+/K3CwRUUoZPV3BYA7F2XbU
vvUKVfp+cG+vSvyVV1t4sSjxKy6OXlAg6i3GRL0yNr/XCfMkPZw2t20IT7tlYx5cWntweoKah3TA
VjkH/hg/osexi4W2M6Rot63NwS3iBrZ1ky/Fg4li2twbKawxoTnAp/MHKJyhyMpX7J3znH4Xs4jc
sul2+AQNk1JuhnGlLLEQSTVZBzcgG6Llg3Neb2ipx+ia1g2kM9ChbwK0np9zaqKxa8B4fwjuSp+O
Dwz5d38D8vHaZYRtjWkVCOLpa80+ZlJ1sdKiAc/KA7/ZVChnU+SDKtL2QLkOnkhY7ejL/9jaZ8PB
A2LYAtNpUi6dpTyQeVpaNVLGr6Zv/em9FLuapax81dd+em1Dvd5W+Dm7XorYVt0WeFLbLQHo3Hac
NROzaNI75zyQSkzkztfU+tzWX2///YUsQlPA2msmD3ieaPPyq4RGHZzsKpoE6nMO34PxJsh/DvG+
DH8IUmB1PGhdvrKoOVpTfBzFNIEmQEXNTI01X9XUh2VsU1U2oCPy9S2yqJCYHeKDBc4NDXmgfd3e
WTsFC3t5ZVX8+0VYibI2zSYTq9Je98GrF362jXYCh1E0++Zg3klPq7fB6/hMJ04wXHCt0rmeN3Ry
Y4yKQc6o1alMpmF0C3H+SHa9gUodHskfFEFXjS4cuSujsxyCKXFtHKK05DIXw2ndB3mbeuG2vrO+
wouwb/28cJ33K470+t4TK7Vsm2uPJ5s+Owx5KksocbFSMaXLPbQPfVHCSLxo+78/na5NzdxHCuyR
My829fRBxnNkdMo7p0SgsNmurEr86utr4trUzGdkCTYGBYIYT1E+CjYUhCdAc78XY6vMcK4+Chee
oaQNpipYEgRy5+XkXPhomg7TGAiN2ZrZNsYY7/CV3ZPjB3e5/7NYeam84I6uV3dtbXYJhqjawbeL
tQ7i8rCxvTyG+U6pXMvaItcIgXi8SRERaE3zqCJEojTStsjjH8PZhhMYFQJ1gGeZ5Lh/RyR8WzrD
va2g4wndcD8N22RqfBsurGjovPH84WSq0DEipVaPa8n667fQ9UJmF5weRYljVyxEvFB4C90FO8sX
9Dirb6HXDiEsgU9huEblTp+llb08dn0RY0m8uqpnwcyR70UZ5HyIjuaK+72OWCY4F9s2bBLm1zAu
Z+qYPtQQshnCc7PRU+UwAMJwV3z8dYzCCpMfcFaIeaj5FTCUZZwkMW9x3Zfao6gqZR/EfL2BxJmg
jnhctbi4LschGptspjXPR9QTYkeB2oraf/pe3cZbCr0+B2t3vgdQODAGAXf5athYKAOAVQBdRD2J
aXuI4a4vgASxskJxspY0qPfCuz+whcoR7hGwk/oaa9PStl5amx0u9ZxFslEguPyCwTtvlJchx/MX
8bKCICParm7r60ecWJ8DdzzMMcorRo6wjKKuHHmn2ymyFciauepR3aY7pj0Yv0BZ9EPwvj9W9+d7
QbWxXiV8/Xa9tj+7ArSsiiYYZikS1lxyCQKACKME0C2G+cNtn11cKQdCN+HZYHh0dt6dDB7tOjhT
n+8K2L6nM2zT+b5Pkk2dn+6L08nvMzScw6hZyZcWl8iwFp1qR1zps7QyS0MIFGwMO5CGGf24aU6Q
qg72pg917/YaF1IztvPC1mw7JaUEnwG7vudMyMlkyQ4eXvhT3mvtrlcH5HK+SeMXCIpXgs7aEme3
q94WmSSJboSRfwlQ4A1NyPKqFvlWbSXyiPN2ff1cL3B2uTZxpJdSwRO9lbVHpVLu0b3rN1Faraxo
Id/EkAaoBo9RacnNlhRqCTTmdfxHJSl9Gt5A/e02UJX44lUOJ6M73K1WsF/fFNdGZ6tLxiAxMwUU
lmheyQiKg1nq3cHTqWTz3lp7Yi7F1Ms1zoJbXMHUagZ4i26V9709bB2r36x45Osc73pJs5CW2fpQ
TBpLerlm76jE+aIPl79dLxAv+sbFJ5udcJ3ed2T1A2mQDGNntDHscmNDvnh7RWtWZpnyGbUhJRGb
VjW7k/5YhrqLusGa+73OTtg2yANAukKwRU3o+t4xorpJHJOSkHxEQY3ZypjUWNumxzV+nsWje2Fo
9n3K0cmjtDMaL3J6ZsJOfqeom6qcDnDV3t64xQB8YWn2eYoudcxco/gMKu4g+E00vzlku7VX/KJT
X5iZfR80qZJT0gCoGPLfGbSV2Vnybi9E/IVXMYj5PcYq6A7Ic4BTg3DJCRVb2PhRIoBv3HjXTvIh
htfRrGrE0U2vNlFEvm10ATqJR1h0zZnUhjFl3t0yAlQ11FyjsR2cP51GVKCovT9EcX5/kqTddIq+
ZTbS202T/R5ai/HbMFhpH4gP9GrdF79g5iqwzCs1NKi1V0j3kNqHDZwdCZPFEpgmRBdW1rsYCy+s
zdwlj5UCOk6EztJDAnkIJGxQhoihMkGCuPY8XPRNJtpoL9HxAdZ0fdxAWam6NKI3pvvtQaOWLXxT
3a8dtsXYcWFmFt+1Boxezy4iHOn8rKb2S1TZHxQ7dFZuyYU3Ic7CEA60W0wRAVi+Xk9ZSOdh6Nk8
kUhKnzPqB+fHiScHqpzv1luhi55xYW525k5Zc+pqm3WF9bndsI8fMtt4A0TuGVGq82ZCpnHlDC7u
pMMNDWGaoE2bfbBMmTpZOhHrJUX9WSgFoghZgeBLvJKSr9mZfbF2iGG7V7AT5iX014zYacmvAW7a
FW9fjPcX6xG/4+IRb0WFNsmdKRww3Bt7NCHd+BDtgYSuYHgXysq4xoWl2SmODVSam5ILuQbw1tby
NtDfi+F9y2WuvYFm4khCVasPQ/XFUsHbrt/T8xExanmUDl9KFpYgAZxXttuGprkhTpvggKBL5lbG
C/vn4KEt/9b+Lh3WQPUL5/vS4nyaqqmYZxhttjeFNCA72ofp2Bygj1yJkAvecmVmluojfxHJcjbW
XhZRqM9bt2kdyLm3K84inG4WiFXFZlTLhD/1NYdGUkyJEXV03uiFe+kTAkSu5MpPvYs4g5hyHvbm
hxWTC2nclcnZOciibJRrNFx4fl8OQEwPqb/2rRYykitTs6MgVVpljx1PQk37pWaIDiB6a5zQ4Tm3
K0Fk6U69MjU7C0MnoYWQvawq8KvjtA/oZsK1e7qTDoCzb+/hog9efLVZTNZjXQtlm1LCCVaF5Cj6
pR0+uHaVLTuHzstFp4Whzp+bg5K1ZTGSZlVoA2rIQcJIcnshS0URtu0vE+LqvghWUtSe86aiTNHv
FIrF1Vumnt3pbXVIt0jjrNamRSyfu7vOEJfKZBOcpS+tqgtz6Kqd9boRSkf4XgJ8zxs3JvVUgHWe
+X09Ps1JmV/i06XB2XV2VlqUu4S0kuJs1Gf1Wfmh0E/clLvpU+QhtWO5xt3Js5nxFlQn2uiaDNdu
/9FgCXVdweqLTIRGEWp2y+nIsehRwCtAPJ6U+z+dBro21L1XWh1zRr4/Fn1ha3bClSRP0FY2Smx9
ZdA63Q8Q70uPp/ReIFF5i3pq+dhMqIZtxvLO3LcP62MRS757ud7Z0UcQzTylo1N7+QD9lcaqndX2
95INhK9A8yowqajzPHpKu9yuoz9HuUxzI//q99AQAbOVPXMvc++uEuEtxhnSPpuJBV6hr2ZrxzPs
EVLKm0R4MI2Ozd8fH1tIxdRLU7PPCHNQq7UypvTyo6Y4uwStsCy2duieuTGk17dDwVJMu7Q2+2C2
M6jIdmGtPj13DYRl1oHXSV8fCDzRuXObbnfb4PLX+2snZxHbTPKwzwG7eGpsey36THn46x9YgGlO
A0fIS2te8dWzk+IUE1pdcpyrbhXan6u0eH/bxuK2XdiYrYITbZS1OWCD173gK6u3zrH212BlC80a
wFcXdmZXTs7nMRQEED25UvONGma52+hFso0K+YeWKftes75Guv5WHlt0IquPRd5CdRxbEDEitoE0
XXhEFuhYBPZ7+YzCZaY/dy1aVYn+fayDD8hNvU1i47EO2oc+bJ8Ho/oSdv3O0fsf3aC8y9Divb1x
2sKr8GpFs9Bs1FmvxgCEiQxwT3RkyyUkJFWwhwPgEOkVCrzWzpBrnyXuQ5sp9qI4gOk59GN6X0/x
Q3Cy9ojbvlMlZ1ecuEQk8yCX7e6clD7goCPFA/RWYP1rbT+S413O3zAi+WAF05txQA9DOa8Uppej
w8VXEt5ycb/FRtRkfT8Kb7CP2VEAK9FXh03jbwyELd2lFx4xny49BY2VRxHvGQGtUH9NmwhIByov
XKbJTlplWRXnf351X5qbJcSNRaYaJknLUKLhbGLpZxmV+ia03952C3FebpmZJSRyM/YjDMXkPLaB
arw0Ja6N5plZpc+lbq+8oBYjLOB0hATIgV61TBzbDFo14VD1kapvqAQ+dFk1bExKC+6ohaUbnLrE
/ScL/MvmbIHn1Kl6Y6TkVNb0DjTlcG6E3DwK4tK4speLEfZiebOco5RjPWReiYGkzNohNr4rE//2
YhbmeAhLqA5rKDFQzZq3YooA4aVRNNVe+v4JDMdvhPxDfjcBhw+dfYcskqDCXS9ULBVGrkzP4kcT
BGYt13nrofHXiOKI6k6H4kE/hO0RIlEv3q2mr0tPJwuZZYZmAcLCXXp9vIOuKYcw0in62EqxSTR9
nzQ1jZlaPVoxREG54gcVImd9nX+v0mYftKt8PYvHECyJrQGiZOpnFmHUsC7NWAIhan94ERgAUuVk
SHyQucJ2LNAzzmGtmbFicz6fn5ZC8cDijivK8JhU8b1dqIdxRNXptjdpS/vLswpeAqY0wcfPLjl8
rI+qhv5aW3bHvq8+5oP+HMAxuel6xgxMZD/TzA/+j7Qr644UR7N/ZU6908MiBJwz3Q9ssTu825kv
HNtpg1gESCyCXz+XrOpuOzJORU3PWzpthyzQ8i13Scd1i3LjenYQ9PWJ3DcOzDdn8zEV5YrBwtQd
euHXMFvaaKCeaAVs0DK+Y/10SLnUV3Obp35VMAbfP1h3lXkGHUn9yVIatN67FE5s6YXG4bk8C2gn
A6ABFPMcsANPVo7HqA63ot+reIv0UV1AonoxojBRYbjIuzlzsAGKAy8PVLVRXjh9Y23JNMMejDZM
ZHUH5mXMUvUwzOjqa+q189jjn7+4c81K0zUBMQTBcxEEWFbQp3uv6CuXkxZ6GslBbMaHRbVnDtpr
82J199yD/DLSabxluPDWZTjTOo+WPijZH0ASPBdefdvqyU3twHjP05zYK7QoB+XBlvNr3+UXSoln
z57P8z1ZqHjuVeIKRJapHQ814OGQ/4uHQHwQZFjRf2Jl8TOp+zzkyXFnDNaM8rKCC+umvAZtKx5l
vYGpGbC+2ZbQZlNeuKguTvLkqHFEi3kuAUa2UQyCdOl28BMIBZix/ZNmdBHBcHb7/3sVnbJwnKnM
ClZhFZnQyFxS1W676DT/Ff+Sc1fjp6d5yr+BERlyqxIYFCrSOFdF1NJLV+NyGZxGMp+HONnyc0t7
TaF5/zNT9Aafbd17/gh/SIA/nJA8XUoRzgafnwc8uZ0KGD4XykOJgazs2F6D/QynkwxwGmDdL5zU
l7ahszzfTxveZa6eZzPGKiA87X5wqNbmH64Pfc+t9u3SvXsuJnSh/4EyFUWIcVpknk0NdSNrakMF
4rhIilXbe/dCMzde/+3PD7Lzy+JfI50Wl0U7WNjWmFYKIU/gLlrjx58PcDZg+jSXn1fgpwdXF2Wl
tcsICzqzYb6+GmBMY0FPcwCKJQLHDcdH936pXXVpYieLsYdcVtFwJNuyaPeU1/EwXcLUn4sSPs/s
ZPmV3QR3JxuBraT9ZqDug2tQv8m15z9/gmeuNlwA/35FJyvPyHs6LR4IYdePmxGGp4mLdXc/wzl9
7sZLm/jcpJAbQLUA+giGfsrpH9hMJ/iKLtwxPeBkn+4WNNWSaTkroV1B4Rr0uEvcp3NT/DzoyR2n
dc04ot+NFIGLrWztqJwQldiJtzbpvGcw5fzzR3r2pP884PIHfVqUsmvnVAg8U3QhcKFMPmCAYAgg
fMj3izMTiy+FlOd6V4urz78e7Ml1lpOqT7McwjDzW34N4kOGQDa7S/Z9PEQaxOuHaFEa7Xfi0F5I
+s5uwc9Dn9xrQycy1WpIMXkfoL7VoQuuQ1VogYNDM1jEzPTn5gf6V3+lfnjuLPs0+OkJAzUf0SMw
RdZS+s0GhsQL/zqBY9ZPLq0ZQ604KANxuNRLODdrCxQQSK6BKAQM+Mn2zOCNnpSpiero1iviDG+6
OVTpgSFR+6n4na6MxIsWUmRzsZFxZhctNBAEwC7s+uhp0jIPg5nVLl62rrVw84Qen7xNofZwYRmf
6bx+HuY06jUUnJYdCycQVIG2tZy2crC2KmvjbKJ7BmKNYbmhR7KN08n/YAsBQQslJQeSFjCqOtlC
tAOBDp1yVLNwoC8uGu20ctGB8lZlJMYIln3hn8/2zIn+ZcCTDdSbaUNqPqPN7FmrrE/WkiTrPx/i
3C0PMiBqy4tOGtC6JzsFrr/MyC20z9KXMXIgwmzdUt/15WY5Ei5N6AxPCQA9HcIccKjSYQd6skJh
KdHL1v1ZzjfwAPOYv8KMGf0oAma7GWbbPAB18PpSk/JcD/vLuCc3ijDJNAKIiGVzhP7+tf7AId1y
bdzaoAqKq+Y7hOnqpz9/smdO+C9DnuRLeUmTamDQoXFhuMtcOA7nW7NWQWceE7OM/n+DnVwnNYgG
mVYvzBdb+W5j+jBMgju54avuVc8umX2dW5e/S/ygSgIIzsmayRNlzF4CkmArf4wpICQt/7+vfBsI
FRjQ2QYobaeImA4W90YyQSOxsU1fdya/6i5dEctSO4ndXRD1UABEpxKQ6pOlOGod48jjBZKt5XaC
zxHW4Nr8IaKlOZh6Fxf/mWvhy4Ana1CvOqnJGfWBvrxKMgd20CMsu3IUkOtLzj9nXtCX2sCShX26
7AEItMwK6vxwlGaBK1e0Uxde0LmdjPYj3hFw0mDDnvKestopmExdlFY2i6pXGzBUcJPUlyNcTF1/
MYYt+usCqgOVXx7UhSD+3LH1ZfiTo7FMdQslHAzvHhQEaWHBuchHLJlym/n/CS2WfhnuZMV7rF96
zA30FUThg/nsN/qmqC5xAc8FaaCQQa70J2kCsJuv7w2QdwNKaZjVuPjKOXG78soisA72toQGR18c
zHaVXmrSnRGPwORA+gcRCnrC9BQhCdPkxsu6BradWfWK4OWu1KZF7Ux8K2tsCksU8tDlzV3ttU+q
ttZSG9aiqd5kVz5TkAt9nYlFMrWDN5EGJbRG5nI99zDiBtfWWje964SZUW1zx27fk4sl8PNL8dPf
f7IWnCL1jKlaNDgB1Wjgs/GQXDdYDNflI9QLQnMHYxyINFy5qX8Jk312bIhLo5iJxgkUp05P+V7v
ed1hbBmJjXGvv0tAz9PI3Fir4v5nnrcaIID4F0wzz1RSPBy/EGfClfor7daevXzsKTrvMsquF0uZ
5KfjVQUI2KVI/sxx8mWok9tlhmJmamqoSxlOskEBNPeNor/ECT+H4f8yykl4JeZqnmqCEoBzJCs9
sGN48gTXJSTdFI7kv6LreC4sQJzsEoTMNhyET4OfGX0oR2MYclFKMvbgUI4wqAFddEChfSGp6tAx
Cv78qj67yWGU6YGSZaLEf6r/S+yOj7wcULj0xw+g+OPsCBXcmDybfy0dWZb/yUUH7+5/j3dSF9Am
gxmK9Mj0Ds5zD6uWfRaUd2qdPjRRBZFOIESujCJUV38hBTwTBGFs3LKwEF+UOk/e6QDckzFnmGv7
UW4g977i8DF0Q/bAd8O22/1uhNoU0SV9rzN3LTzMyEJIX2Tofm7bTxcgRIwtrzIg7wi5PpCl3uCB
EFCbR0bCLmQk5/aGiTHg9ANDaEzn65HdkHnuaoKRKgAoWhN1/vzSEOdXzKcxTt6gC44xa5bbx4Ij
DIxk0zyw1gBU6IEFOnXTQHDu0gM8k855n6d1Eh15XT6aqYtplSgVjAkuPKIHmnlRJPBMFPZlnOXx
fnpRMqvGylo4NOlLeT/cL7hxNwQ5drHjgAvJRRmUs4EDnHEBxYRamWd5J8+yqKtGSzzRIOwj9c6M
cMVGbJO4sLKvQtSJL+325fNOdx+6iB6ECAnMEE8BfnQsC5U5Y/Mz81i8jecnLyKoovb35i67BE64
NNrJ7JReM5MlGG1+W8KixXSxfOqibM1vLhOSzh6fFih6mB6Sfv3UpLopSpPlOkaDnQnOT3Cntci7
sqM+XHwjvFC/pGp+brMB47NoPCGP/8Vob2y1uSuAMguZfJmHyjdtdul9nVuQwH5hUcIYGs4QJxd6
nRu9NlQA1pFVfcVuSVSvFryZXiOkzaO/kBKfHRDVTtBTKCSGf27+TzsAYZMrS8v5nVav7nnsboBT
OC5+GCzUNhc7MOd2Ntjn/xrvZMdBI0L2CGcawEFxHC9Q8rh+dyL9GZ7UuPHciL9fNMA5tyw/j3ny
UEeIXM8IZJYxK2QKUFrSgiHoXGzyvyJmd26KqEE5QCtg32GXfz1UKuz8LKsQRtPahNhKq/tVr66o
KB8vXOXnYjAoayCD9GAJb5xKnLpMYLGObhvy/eLFOKw7H6gWOJY3QX5pa/86lqNTEFKh5o9/AFj7
dVJu74xDDZ3P0G0QG3G4gs23Y1xdQ77tssbRr/fn18FOzpHOLAkZbGT42V67a+7JS5ntYUSGl2bG
ercB5wDs7a0WXlLK/HWDfx335M3lzWBJvFOM68GL6WNgFxBpZ4LM5eFBFd3CTqNIdr4+RTlBb8Ut
8BTpobiaw+SRpBsG3zoVzHAJ9O0H0oI3fanaf+YGx7CLyLYB6SggS07mlWazZtkCw6pYhWa9ggDX
O+wCkCgbPII+FuP+pRr42Uf5aciTfV54A3SzJui+2DY6avJV1bcXVv+vtdivkzrZ1dJN0ynNMCkZ
5aA1LBkIrCx2l/OPM5c2RsJLIyAQmSDynbw1JnmVmQnKhqwnz/YoHieoVB1GiGUGk1vnAeuN4grQ
yNmvbHNlzwOwCWPzyJ1LHn1ncNfLX4ItiHwTAjenAS3theb0BogH2R61Zxxg6NH7Bszj6KaDWJ5E
tgLdFyMSq2Zlbyg6wMXrhcf+azz/9U84SXeLrrYKW6FfBV3lDyMsIoCDqsL3bjuYeawWUTeFg2iV
ApSFxDe4MPq5ZbWYCniIr9Ex+8XgqxiTcU4x+k/pmTcbSVMGCGcgItcHZuBOS9eXHOzO9DUQx8Mq
BdmCDgWaXwyDx6RrtQpjLopr2LZ7Y92tp8bH1r3Xw4VfyB+y1bS6MNVfk5dl2MWKBmk2vAZONm2V
tFPu1RhW24EcPwQ0GEDU3BKc8OXOu6nuh+B3T3LjItXl3PkLOvFicAAfXMDfvx5Ts0mZY7I/ZpwF
1Y0ygqVIvlgq8MPk639FyujXW3qZ778HPTn0vVobqbO82gXot9iP1QexXk78MprW9BK+5tJoJ083
tVzuThlG+0l6hDm54NhGDpquECnVfWdz4W0S+9wN+nl+JydiVfNESubysGwUGQPHKKuttNk8B7ha
jc6vhtJ4cTMGLnpf0Ggk2naGEQCFPaPMp3VF6N6RHmL31vKC1Jxira7ssLUSI9BqY9wwWTWbwh6u
LDntLG7vPCmOTZfFJimh6+IeWYfDiYxOkFDY/Q0eCXB4Vb6c5YtVqjuPGbEz91FTA/mf5iooh26n
sUH6Zl5dmZIUvtLhUURmqGIK8+gSAFmZmHa2U7IwLZIRWF1kNsIYDk7FYyHgX5AReszwoZpkcdtO
KVqf5Q8q6ty3gf+23HJbWNWed+VD7lorc5YHpjkhV8aeuVOk1PgjT1BS5VRsiaF9n8u6XkKqW553
G8PjK8nL68XcNkmgTpxk5JVpAE8S2j3Ubv2Y272O/Nt+yvL+0W6dOzgR3rejt58cFuv9CCEpVQtg
O4dV41jX0u5HXyuK1zypwLZK3aj3qibu0zk2KnhhGPLZNtnG7uVxdCceCEpvUuDdEErS7WzUazlN
oLyYerXqNHM96sWNyrwjav07ox62eQcVwIyvIWLl7TVj2CeSfSCJWZEyv6+MfqtgEJEZ1k4rsOU7
c5tw9xGeBvfI7/PNpLI+cia8PsvId15Pn5KJPlCvOyTz9GzORRokJb3NSvijWdAmYQmFokHqXkML
bWP2E1k1iab5qp9+iLFvItA+j8wY9zj5Vt7MXV+Nqbaq23Q6UEXeJznsNWblKKya150gW80u4M/X
qHtap8Q3mymqdXrlKOc4tRwrE86ppfZodu6dSKyPwbLcfaqGFyUqAyBnupqwlHyrbh9ckbw4drIi
1XhDe8AOSDPdZQrIwW5azXky+/asbnPPmgPpaGbY5ZqKC5euhcsPfVdYvkiTHkadWV9BsrXW4CU9
FfW6yZxNVg8/oEa4d63iOHg8ygptCwr8EBTldGVnnPoV4z+8Ib+VefGqGe1N63EPBo5T0OriaKTm
W8k9w+8cckia7kqT/EljyJi17EXZ09GT3o3WeTt9ttfMgrScybCmmm9OD6X4ecirlfKyUFkod+Ul
VF1VC1XXkq91pz4qm0HjXWSoKw7w/kKBYEtd7W4Q6R6gftzaqKYGUy+HALnDg0jFU9kmPvWKHYpr
YQqzj2GiAGlk/H706kcr5T+IxddWWR5NCAMGyjR8Z9DvdLOtr7uyJFdJ1ea3jse1Z5YYady441qz
qsFX3pDdiiaNoBxxXWZ82HV0XEHY5A4HTgjRwSd00b9N3A5aqre+mrzYhmm2Deo5RE5uOmdd1u11
M6QCrgq57XcTjWTPDqLJb1VjP+QDXHe4KWafSetRT4f3vhlrH4+/vJVUbRpRx0A0x31hr2bY21wb
EMTsHZTOhxqIy8Ip/X7m99R7VA48Y5PkZurkLX4wcMUYaEzzNUcdHQpzzz6J7b7VAoPx9k5I2fo2
n/mxMs2Dy7NQMicCijvs52ml2Y/z/Mx1aKt53RDDsjFo9MwJYIKiEWs1QYbQwEVjQchVASFhe4FV
TX7d1sGkA1xHk/LZVWUa8ebDmsduQ2QWmA0MzUTbJCD2mXPYuDo0y7M+DWVfX6XNopLBmjSYs5bF
0s0CNZMXW6/NoBTjce51X+PaqtWuNQ0evI7wh0ZtPKUF2EIdGj1lwHX4w5tZAkBDDZUSj5s4itST
YPCSnOwb2bboPk3Wm8U/8JHPmTfde3R8Kkh/T6FoInj71s90lQjb8qXn7QuI6AW2k+hB4rV2wCay
VrR97Ql7EYltA+6aohZLeAAC9BY8jBdCpVwbVfbREqiQWU2Q4aggHLel6ZUgTtAVroG9pScH1/rQ
AF0PityNnHq4mb30Ls1hOqPVwcBvdPnNtvdSv2kqPc5t3CqV5U92Coml+WBVVSzQ9GQmYrlxYnhp
nd+o6S4nh6kqg9GjgSwguNaoapPn84ALSl71EFape0BGS4DGtXTjAruxJlh22dzuiJZjVfSpr6c4
8r/TpgiEhpSLP45Ttqkn+CAkcwTxvVgOxZanjo+o561VqtjwufAJaezbjiLiEoYWp1X65qHWhJKP
Pga9xV8Tnj/2uXgobBeQ5zzk0/LW9FgMwMdrD1bhRG2V+M7o7WAsFtma2PLhFsKUoSntB3PKjmKp
o1L7euRT4CSs9WtyxdSjbvTrvrIf9Wr2xYCWIq7cHueVt/e616KH+zgi/DaHWrWq9F0KfdcKMK7O
QNSSbg35nST9ZjaKe1JAYy3rWKDkvlMfNt0ks7Um6fhdhzuJrxO1aZnT+zpKrUjqj7U7+3T+1gzd
kcrxPi/Nay8vQjBsN1xxXxsTv5Q0yOkY9Y0MjLlYTWkaqET3iUmvB1GtHE3ubRjhEkwm16eAp7cs
xQxKdyUBDND4gJnMcWdakZ7fplm/8ao5dPDfbfZm2g/uKF9T3JZ+b8IAtk43gkIjECZbdWFFfTEd
SUJdv0ZiGZACiw/rHa0SiCEHZZEfeONuZFf5TVWu0XHcKOmKoKu1F83ESSyd7C0v+ruMG9IvCsfy
qU5uXMN7tx3eRNIxu5Vda3poG8tsE8fvuJdjcVbetTO2D63nHe0hfQTv1U8Z2mt9r/zZ4ded51xl
vXdrKfIdNgbPNtPjIR1xiY04RN6EC8A6J5E99nFF2htID0dpqj10hfaGGmDtd6ZcxvNWHqvizM4j
yH3GrpEdOsRkg0YjPtEgg6Gr01Qf7kAfuIZEE9znRzYLvrYr+phJd116o99SNFMsHRi+YQ1hydio
vbDVvLXXd4/K6tbSoiBXeBEFR21VTuOBz/J7P+chqCVPcKWLmiELtLG5g4opknYHAhZdhUNCKzba
aO66oTjotdjMs1K+qrsn05BvTjuTcBrBcHLBrgsmT6InPyo3Hm1ybXu4Itx8Yr6VN5GV6G9OovU+
6Iz3RB8Hf57U1suKKy9JHwYLoZ1ytLfJJduKjU/aRB6NUu3HERo5tlqZVnmrUy9O+/yKaf3WmFFi
q2eYhrnJfppdvBZV+ai8w21HbArihhmpjAjXKuy1VVbFYHrhPM5Law20L0fmzPaZm00It/sVc7KD
KcaVMZMhzGl+S9s0Qkx72+c8HBw7VhTUNyNf5WPuj8QK4aS3kVUC2gNITyrLgrGY74xCP5JRXFEr
fTZ5s9NUt6sLIPcrAH4mAvI3Dsy4HPMVrYc7rxKlz1sS26W3gjrmqrdhrjM4EjJBBWRbVRZP+gwd
bDAs6rS9R1VM7SbRFjHJ6TsXdD9V4pjP9Q2DbqYq8we4Yhk+4vJXUenv3jyuczM/aDUL2SwFygMN
qLZNlLZNNMo0WxGiI3Fv2Z1Wm9GAXUDq/pvANg2QB6SrxrS+Txqdj64HngO8zBACmHsXtc1I0glM
1y7W7ORWDtXLSIzHWYl8a1NIekq8Hl9YuAZdjYZDaQeWWVwNhqB+XqnQstUadiNAC7UN+JeeBRpj
mj5bFOxjm/aFPxmW8K1MYyuhrDxIndEJbbOvQJvz9LWTFd8Vx2WgJhP0a2nN+BPSORwVy+9nBPXg
7oz2TtdTwydDe6wscvC64s3hWopLhmwUmULBnVWGeMW3NdfyXdkdWgr9J9pX1xCFihNZX1t8WlG9
l37puffmxO81ktU+U72zdTP02Nss1hx42Fe1Ln3HGaddpc9QCNVsEoy2BopW7r2Keaxbf5TyOTMa
rEgEm6Lr7mVaqBDGaLgBjDrBAzOgNDthySLSN2KFeypV9L7M8Fhx7eCQpk7rt4l23xvdlTTkHq55
392WQ+16gJsqlSDrisHWgnR0jsrIoolaW3ADdpol113TxESJncW8DfKAuLTT/cLWTR0jX9uqwKEh
IErQUPfemkoZ1c34khOt9tEeQ22H2deGPpd+ZnQ5XOPAljVhFrCcY4kC4LGpDqqoXh1oYxz0Zto2
NvStPA9XtI7d5bPGe7FFYsbUycQ+76rvhVW8jNrshoboPworeXTVMIL9YdQVHpIFm7qJJPk1b7xH
0P9vRT7f25Q8jRCKQZA8qC7iqoTokjvlUZqx3dyDJOfUTZh15EerXg2OWxvKVjjK9ZzcFkw3t33Z
62DzNiTgiU4CNXRd2HakijxDq8K2tKOq51vVo8ai8TJ0rHxXA9IBI9UWPpkjwXmnmzKwgGsKM1rv
0ciNOZcrm2Z3BgMqplBv9VSsKwcrN52tMShqTta9l6aWD+PZ/rs7CvWk2yIP7cYJUwsXX5qTjcz4
Xqb1zezU6N0WIs5rxw49Y2SR8nDcNLOWQJ1VrbHi73TCb3C3gpHGrcpPEOc1/XSlaueQU/SJXBc7
isQT7Ap86EsikOqQto3G/SK8ZUK7MCgT/ahr5MNOjB0veORa2daBh/HdWBcqBjkiRQrvEhzZxbEc
lMA+sORjbfEbnP17NusfipZPyPQhp0iNZ5ezCIq+wEh0sH2hXIcxvfrhZbCv8NQdKt0vlTKSYLEA
3DW260WpSFjQgobqFyP9YTQW2ZTCejNxZYqmR0KLoFuYFoTOZ2eXz8BnDx6Q23BL9cvGeUC95rkx
s3tw8ctVPtTfQRC5Eq2o4GJIULapu2sI0VdQM5sPeqd/iNaywqrEUhwVCiepyHeMqr1TduU6UWxY
12b6YzA7I5pNsLUhvKv7I69vTY08CI7aSwUJMN+0kmPbMt3vp575rdX/mBgJ9cR7rD3tZuyVFQqz
nVASKQE0UgmKsOg4oXNdqgBAqzXTUSqQtotgUJWTX+bkpqiTu2SCw6s1Q/QSLHGok0MmF7/jUkQq
8kXPKdIq2a9mPYk9GDb7bl8x+GeVr6XVQH/RTNZGWt9lSfFt0MDDV5bcemMO2rRrSXgN1BWouM0r
8uzCz52K+pou1GoyxhVR2gaeZ4956uzlPG1G1a9d6PRroE3tKtN5MypdW3tdI3xeGFj4i9Zjz8pX
SH6UoTU4T40obtqmo4FFxu+kxhnYJrhIeqmB2AjMfWRS1FFU00Jnq82taOqte0Mbiojn0vStPrH8
rLDaKCdYb2OdAFcwxcw1d8SoJKJ+8B7IsKoQRELfdW2zcqem5Ar2pDBKqdsW54qcUUkwoJGsEY7/
S60gMaoGylCU+b1KaFRq6YPjqb1m4lMlfahN+apP3Y1Xu1HRmc+Qj98M2fAKZeQt4uaDcPXG90YE
ETA2fuuEeesM83M+4OlZlUeRd41rPZfHOSfC71OH+L0L3A50jyG0ng0vtEnuBIOGsgZT8Jhw7Q6A
Dd1P1XwD3Eaz8cq89UlFrru+e3UrecMsEXuCgnBkkduhwzkrylz51qi9JYziVGZxQ+UmGbSQNmg1
N9Ww92jXogZsvE15v0TRPA9HKfaqRDImKOZP+uY64RyGWRRKtdIYtUhMHnAbfXfQUzgLZwQAFEjK
IaKvDwzR9Kqvq3UL3aRZb15w7ofjXKxne9ia3gQLnIw9F7N7W3v2upqTo95rNxVFaKI65HVW3T2y
sr5LqHOoc6HHHptfjIE9460c046/MoaWFlf6FJWdGyeUzFHZGDSYOtcKNdd4x39noVElG2EOIMg6
GUqwCFlhLi0C7P77RXAjSEaz99OqOwjlPMDexbxJiAtaa087n9QaOqylZFHTutxHXLu1ta6MClrG
FAWTzO7DhFVXDRShFNUs8G67W6tHfS7PABhFa3XalLlxbfbZmrIpnJ0GQZ21c7Fb4mw0n3hH1lZv
3Y0pFqQFNWnaRmlJ0xUCuo/JQ4Wtsnvfnd1Xc9CzI1Pdk416jseKu9ppyRa+jQeXkDzWK5RuaqPc
eJ29RS/6G8AETyVrMh+14Fg2rXw2IVDby/K+zbW3dkDOKM2OR9VceRtopVe7wkSJD3ItHMEj3XYE
bl6ei1RwZi81dWCxJ50nAV+oYBTCCWluSFRHxwele9BQ71HLyTl+2hD5ocz0Oir0fIrAPEJxJHfd
yGScBTn+/qEm5W4aEcZVQhu25ei9DEP+YBm6DHg2IrbpzNcStQMEnPDTarNsDT1klG2G9oFVLrtz
ew8bPDEeadPzB6+XeZgY4xxzhnDXtCaAS2s6HzpRGkeSl5HewvLJxeERtaLfu5UwfVFxsJ46mcYU
OczVUOaPLSNRI4sbXqRbb0iqwAI2tBc8qGAPg13nt54NqRyvw0Fcavi8tI2l112NFmqrrvE8l91t
ZZAr22zX0kEdOmGwgaeRWbabrhebGhjexDos0RrJqkerHELHmOKRj7dT2caKkSt36mMoPoe0HW7y
ulsT6xXXIhJ25EpURi6ZA9uEsxvyGEKrgGYGsuwJ5kNgFVQo8+TGtyzJ33VnRp2uuR5yqOjZ6KCn
w4PbIo/VrbtW77ZOre2MVu6tCWEeHkcwVGkEE6uQFv2aGf3V4LW+R5rbxrAhhTcjXcNVxYsSR5Xw
jVoNABAW7JE1jrfGEptCB6JRV2PWFRPOEbYkNmIGiJg7E0oxRbsENr1S2GqqbG86wrG5R8HFJaTv
GcDO1w7PSce2ru2JFQstCo3oEOxb7Qg1OvRchmjMb21IhvPVRQDUpa7L0ur6hG9Jlam3SGIWvRQz
gPzYCrNfLbrMxd1FesmlsU7ghh3qAvn4z54SW/PjYge1gMLzm4tkq0tjnbRha8MWtraMtVgRT1fw
jbgiP5VZ/jOPza8v7qQBXsoeXZWlH5hv2NpaJ+HbYr0BjZ/oQpfsQlfulF9VTf98W0sPUFt8fDJ/
cUmsoRY3vf7xwv77i3m8/Mf/4Ou3upkES7Pu5Mt/HJt3fteJ9/fu8NL8z/Kr//rRf3z9Er/5xyeH
L93Lly8i3iHEvenfxXT7Lvuy+zlm+l4vP/lXv/lf7z8/5X5q3v/+21vd8275tJTV/Lc/vrX58fff
Fn7of3/++D++d/VS4dfgJMPZi7Z+F/N7Wg+Mv5z+7vuL7P7+m+H9DWG9B7VoAhkMhN5YPuP7z+/Y
f4NRA7Cr8BdDL5YsTDpeiy77+2/E/pu5qC84IMaYyBds7CVZ9z+/Zf4NjigU+IgFC64D3fLbP//G
69/hiL8/dzySP77+L45UGi4LncScfocufcItArQLnMoigGLC4oAAfPp12zrmVCpkLMiPR0270auP
hPXNDUvbB2NM+Trh7XNqwUcdFHg4lpblFhK24+0ghHXQExtVmQritVJ6u161iNhqs4IQFVLEuaIh
6u5vcIzKw3yyxN6bEN4RZ17jAslvhWe1SPjnFBKxqX6sR/Y+j/D3nnT7dlRogTLLUtvMFMdMKj9t
0GR0aPEmPESuVE+CoT4a3WTflUK8ts0wocJeWJuivGayGO5knRpxkjXIVbiIUS0fHv+XufPKkR3L
1vNUNAE26M2LAJEMhkvvM1+ItPSb5KbdnJNGoYnpi25JUOvhAvdNQKFwUOdUngiavdb63bLHnKD/
dm2oEcK6jAF3l/WO560EMmJ1fXrVlYYZKUmPX+rzo5t7deKURblbVRu3vj8de+V6J6kkhG43HZ0i
SISqxHk1DHXbBMXvWhU4BdfWuZJGliWaAZjotM5wO04LZEAv0qPdxDJY80+ns36ZFl+3bplfc3SI
TJkR273+5NxdV1vNKi3bXmh4qiVssv40FD1J0g12VpWxAro86NqEuq5WhII1zGVNe1f4bFBeM/25
0Y8OS9eOdStKeKg80v3WvqtEPUYrJIc/F5CWZp5FzVYRAcFgyCXJImFSpcuheLb5q0PND56aYKj4
5ulK/33vti2yG51IGuX3B8/YIGZW1jXMQYXSqfpp0aPudK+qr3SrDv1FYTOs5zRZ/MOQQ2BXoIYs
T8pLyiHr+8Cr7yuvzCOcNhDKYnF3RSDRSnVNF5a570f6chG8+MNwMrPljNDxd2tNdosP34zFYySE
0qMtnebI74syRHg1xW6jqoTbKBN3G2yaSBQyuFQmIN2+ei6NB6OfF5AUufMsVcTN7FZRv+hP2urm
5wwaaedtrAgSdr7u5rk9lbXW7LK2OgxrZ94CK4I6ORN5Up6b+Hjjo66j/zc9EoQIaUsTy6rLg7X2
BMJ0hTpkhTMc82DF/VW3UQt6mcyzZ+yDUqzQvTTtfd5vtwSk1WTS/om1m6ML6By37XBpvFcWR/sd
UeJjJq7akV5bXCZnY6rwNKbrjhd7OrmuFrKJsYylRzic14pPK7NzuvFUnfNUY10bw4pt5ctNMqaB
fXTzRkUBBN6unibtNPWwPppspoRrNJwZma6Z52g3rYMO9uK32fSZq5oxojLfXW9mERTs2JZCOgTK
2mtdA7FkoVhRMMENbreNnSHHzoIcWvvlqR4XLRlp8HMou6Pccj9UXeaGy2Y6obVCRTS9HtfD6u+X
XPfDLQiqo28gns7Upz0jxCHy59JnuR91F3LaDDcq846qr36t0h8J3KndUwbWOff9l5PK7Lwud2LU
t7upjeTqsEbVGVq+2+SFpbSbsNDK+yFT5aexiNOmuWvCtpPu6Oj+y1RYx27ouhd78gBQraGItNpp
D9OQ3alsJZNZC9k2KK4as4Utbzzt3q/Fu7TmoyCI7sdptgc7EA3AWP3rljDGc9E/GOs0EEkiXuCT
25OWCY+efTjatUhjTGJZVIjmw7eKb7uOK3977HI3ztTUXTtjGgl3ZrcYWwd2VaZJiG8xJH6f9uGG
HSlkS0DE2Q3ivXlXcEhsB0stL1baCAK11G3CmHQS44K8o/Aurj06f2u4d4e82hXS+B0s62VyGjAB
JAcnUJ3T5ix0AG+W1PqTmwJKdIaCfZkaEU5/K5BvKHVYxja4nAklpMpWgqak4/az9DeiWmJ+2s7N
gTRIQ36pPK8NO+5ytPj6nFTjld7W120ToOry5+vLds1QadllAGqfYW7vAY2DHdtwb30BNzeqP5Wq
R8/Bn5Nu4lDV86GR1aGS/o+9Fkhh0vHNXNYD6RSPZWA8dNPNthh6mEoBeAjbqSb03Lnk6ZDFg5s+
9N1iH8xO2GEvJoDc9sIp5vJJt1YrnFcfa1CmFeGoF2ZsAG/nBknYMF1bMbQnaltkgn5OMnjT2eQd
V0hQClPEqQKFVz2MugV07nv5ewo7EypTWbvt4G6KR8/LudvGRXbUNeHSc7RDYVqcGXuhG0PkN+5N
OeABbCYLSKh4qLYOUKtnMa++VMmRF7RLWOJ10nTd4HLVhxp8REkTsQwsw5Fue+UwNl7tqe1CIcct
0oTxOSj/s7DcM4FOGZDlqMWLhZ9PkvvVlZkT6k2eJVMgy1Dv8irq2iENca5G2TRBvlQEOrJaYA2D
vL+DMGfbsvTCZl2+8mUFy16NLoT/vutoLM4XzGWxZ2AT34kRIW3HrNx+8xp8Sq9+LKNhS1E9cFRZ
BXMWzF/jrK+dZiVDvz2WjgbS7Td//Rj8tGvxBTUwxX6QsSNdDHE1ImTZSJG8bBos1rrYuVp6Y+c2
YgGN6OGgk68aIaer7oyn+t0v7B93rLvrzb0uWi6Rz1kdm9XwXrYBnLqHhmNbqXhF393PhHBGRskD
Pvf6tiPTmIXaEws1XY0CkZs8wK63H51AHMcKCrxoh5PmjnRI8ykdeLxKY9svQIbs4K6NpjmZZhYr
V0Gzyrcp2PDlepM6Qin86nZ+l67WVdn31eOAdB+s+NRqdXM0eFtjQyfKYNmVsjTDYHXnKE21562r
ECw4ARykSuQg/bhrpnLX1iCQphgPlSrYfrUNUHz6ArOebTkehvSqLC2WYCg+U4tp25H9C1fidgrI
8KsW+1tMixkaVk0qm8/6Zz/IUQk4ZRyotoprx/olCJCaqk8sHRTqsOrLp6H7hzlg3IZW+at7lsVJ
w3mUeg+wvXQ7w0pVaLoG0g7xtqTiztK7m7RfsrBw8xf41zJqc3177IXAXDu9NcOYwnSgiZ7SdgmN
C0WXjgIJRz9m8Tp3qGfGijBTcsa1Lh/YPwekO8i/sbOwvYty3tNjRUMbpRtgp3KHaj9LM/Ksoov8
UV1kKHqo12MQ27XOZfU5lCBZXXBYc1/MfYJS43Usp/EEiHyeUcqdLH9GGm5aR9qq/VBDZwZZLiN9
aD90Ye5UrpcJuM5vXuZL4uq/iwXpoCu1JbKyzFOjO4CqVntGONudqYDA+mL8IJNuAVqevgM1aMkl
jndr3lMastUUEYBuH7myRKWxGg4qcXCWC8LgSVQuqahoRjtPP2jV/OXY1ZeX5+ZN3/Qf1uYfrGC9
ntPlp0LZBISspxD/IE/L+iR57ZxO++od52GQcxmWwn3y87VOJsPYotwpkJbq4086tz9lM5YAZhyA
cuiRxTfypDaDVs9CYhE641tlO8Ue5Ono++urY5Ukuwy6mAF3hlttM/8qVnfsNS8yclwYgZXeA8jG
W1frsa2nuDFSuZ9paVYv4Ntm17lGcIf0y5M7YxVc7SKyTedaLLN9Pa32eXbKu9KSO8RFke/m18s2
uXGumq8g8/zdvK3I98u/iVgn7C2hlkft5vYHSYNUG34dtQZjedA4d7ILbi0ablZ6KdZkZp9YF6fE
1jaALRdAT0vcatutnKJFOqmIrfJgFqXxMZCYUyyQwkDAfZ7dZwGaEh0+zB7vnaGIOyv4rmcAyn77
Wsbqtte1o164N4Vwt2gx1i0mYTOEzvlh/3JBpxR8bTkpcrNzyiRCHCdbg8it8pdq2O61frvOHS+P
/EIrEts86+bohIUXFInKx9uMtrKlthBuPs12GboNMKWu2K5Xbs9dY15XiAZamr+wE3ur7VCTLlkV
0akvoVd2Zz/9zPh4OdJ1Yip29jYboVfwmwW6irl4EsHoJUuQHsuA1MW1I3Qv2D7mlLGpF58kcn+t
ffHk2axkaBwZ0gvhVGJJW9w2+gen5L1qe9TgSLYZF+iNUtc56qP/MXlDcdLTD1Fa67kezSacZ4fq
JIMvR1lkLtkz/XsaO4qeZu0DZEt2d50ubROKS5xORyklYn2K+cN/47Ze1aCDe0U2P1qjUHacBAxm
Dzp1flemxsnzakZLXT9qtVtAYJdfi2+jQtIzOBk679VQn7WxLrFotkd7rs5si5rj5uKEn0zzoGQJ
Ol7nyCX4yUs9elGpKKCZ5Z3z1k1kPz0vTUXnJYZDY6xVNC+eu0ufWKty0xWDccbR0EZleZutVNHS
8x/WeQDGNldY2RvB4kwqRdwuzaNF3fRVk+4giYKIc+JmYbtTKFshd7MvmCVc9vamAq997vjhZF14
nLms9zAxL1U13OVq/LLWHBvL7D21yN3OmRk8SzVU0ZghhuzTVtuxcrtCKxgVetDsB2iO0F6nNUHp
1Zb9jWajnTUWYPyB4/BGeZBt/vK6Ve722NYUkkoG12q9UXZWxHJVMqoBWJcBlqnXMhdxi7MninsJ
rWGZeC/8Yj83Iifr2UrZNyrneA4IC0HH8yvMzH5ZkA+fmq2k8lzLTVv3UnYodtIVGPKfzavM87A2
aFA3eV8YeVS4rTxs2bLPAV73usd7PvqsQxcptNi6yNBUzl+rhfk03oxrRXyi1UGNunncKaQSBuc+
nywuPaRyAsczEPJ1s7J4XDjTUelFc+h0pPyKacu3oiKXz/ZY0ORVCBQq5GmrvmpXqell6LGtPhKw
/WOJZnDr5YMz0Y9CzMiqPKRW9p56sxUahXdYt3Fk91PwkwuFrFUP2MBEaRXSRmYeFKGxNmwDMdYf
o8hfF5/pZCqptQLXP1M1Joc5374sSQFCCDVGi21/mCpAqARswwwt7qRTD3R+hLz4QfemzYQc9Ixb
9XQsOxNc34cjWWn9E6lmHvTm1So4PxzUn5cjP6jkodareBzzIrQN8ZdmI7Xa9hNnVrRqzY4Q1Z7Z
biZpUFN/bd2gSc111JALpHvaRlaXycg3yw+vtC51rvs0BNkVa6sOgeqOupPNHLzDHLeZczT6Ap1D
P9mxthk70zHza7Y270pQ2pIHk1SRD2F7MmrtoX1a3LENiZWqdm1j1uFat8XO88mU0vXhJ8sdEW8p
CP7CKMSnnsK+QhZXtZdf2RuErVDniXmFEjuhGjkHoPRhqTlLWHvB48zBZVYjgI3uI8yT1x61J0Qx
+KdL695omJ77tX1jPjx4/WShYwsmxr6Mxbf1k6gqRoXVJdMr7d/cFaRibACIRgcGcrPTm5V0sckV
+21ebHRsaBLcYrjiKoRWr11NJXIl2lnqrPfkLpOdrKnX7Wb9Ox2YrVr+H9GrJrSK6pvEx3zPUEyH
LNVpLVmHM0NcNSAdRaWuPYNDdghqVB/ry9yk1xCdyHTMeotWzXqd5P1cmbRMhkKLK1aecJ8nTJFM
xvH9xmcuL7PKQiOg4I7H9MpPvfa4KTfuqrk88OwnbKfqw7SrsmRbv9bJX667S38q+vkscwwiwojc
QkeltlaE6Hh53PgLybB55e/60cxu5/nbdcEhxMzzlm1z4inPTEZxaezyDy9FTzL4yxrnnZuYOuvr
EUuyUK1L4Kg55fR8X+raU1Z73QGNQ2Vux00b9/lSwyZa47DzHOc0dsi0BqNmBurvOwmRnjoesJbf
RGYGr5YuYoimtLJPtYOrwzI+Wv7KaOYiU9a4jcZiJHgTZNJ1W3ZkI6YeIbBzLh17F6OjH7Nozloi
rmtSX4zNjEoq6t7dcmfn10iFywtjqrwtaVfx52/f+myuu6oeqocsmHe2891r/bIfS4YAV2+oiVVB
0FW57ao5ffItKDc2h7xbef7QBNWWuCRAH0uE++bqGlGx9Qyf/xQ5e0kq2S0+cR2QI5U7MUgZplcA
SQFQS7GFC0BpyCeKl4bmMTN7H3AP4YJZf07BWnEj5VHXGENJxcBpf3G7tHXwqQjK98z6xVBokP1t
A4nhU7Jc4ZURjOa7wdZWE+szYQpA2YgiGsGhXqE1rLT6CtMLCtqeqKZZezHMcgs1w96LoRahpa6W
IP/pDXe+EdPvtAw0VW75aI0pWkHbTHJe9V2xLHlct9yOkeNyLrLH0r2tq6qOaxsdK92I44gkWHLU
P/nymQUy7EdmCKvwn6eBbyw3SL/crt/0hW8smu4TffuOgORHfx6cfR+cnMZi5RLnctTogI2O0H7E
LNPdVD9spPnttk4DngvSm2bLC4Rl1FJzu/N7yTJWV7wXmfdTpJSTDXJzHedLOwZkCV0Pl4i8Q6+H
W5Bfpqdl0ENBl6WUBno7ovoR7jqE0+Sz2mNjz6tIQUuWP5caEjBEuVlzsC7+DA9Q0Z4hMz3/Ahny
l0GndLhVMPvyhMSE5MM2Ncg1BIWXAuxHdPhPtcrefJ6eeGjUx9hbrzy3XJDG21DxNFFlr4BvyjiJ
FD3eFAxvE02dB7oUZUETV3R0K8wwwd+cArr5rmc5QlbYyNCjm0MdVjXoa7bs1WayM/MHJtCNx505
c7CQDrPslKgNJxRBfZsGzO+lTsFVwRZ2I4qqggbIVwO6Bhd2WIi8pGZOn8O8Z3zowEImpr2tn3eG
dN7aTLyKdKVC0FD6ZT5gNLHeTY3mg3bajuZZvcteu2ET+G1r9rHeTFfN6N8w4nQhLXwWkVuB6AMh
9azThnXDaWiDP0tjHPdHA/cOrqLFLiba5y0pNU/FKrfwqy711dRl6Y4FHN9LmdeIddTOURnjvt9X
ET7z76J6Ioy7iIyAhmG1UUiZjCip0MxdTh+SZcvpn/9CCMauYF7/uCIxYyuK3/qCwPRm9ZNKNqxL
+1Xr+MHlTAu3gv5kHrCnvaDbnwoeGJPzcQ120wwp3HTWEmteloa92wJIbQzAQYkwuk1au6Ig98s5
KDwjGjnr40aYb56yHsdRhBmFL3Rr3r92CoIw91+Vo9X7xZ39aLHQwwbe2Wmtb6Q4a2Slnc/h2J17
6nkYVONT4S3IowB8GhasxHN20u2ZGU63mh072IljlX962d+BRvIdZnrbduypW/QSwl+/V+kBQfsB
+jp1oVAIytf5ein5tHHq3AaVgyJGljP6quAun8vHQhNezLRfR051Z1XZfVBgqL2IzoIWOYUb8DDi
BUHYJZp2igOkg50zcvHLNtKxx401zhvlJwVcxkXspuPOAzMe5/TkozkN6x4p04ymJAaaR8fAtg7p
+SGZq14Tu7OOqqPzDqMb3JttjQh/3nh/DO2FRa+875xmm8fN6oQmIkMvrlQmr7pNICJANAhZMu9q
b3jZyvUh07qfogxk5K10IgO8VedbduR0xaMr8setM04ITx9Lj+uGQnWObLz7s/07tdM+qHizq7bi
JzYz57W6wVTohLacf0gx2Y0DPaky5WduvWorpiAGz0/Xbc6b2b4abPsMAXs+l8o2kUC1x9mnc2XP
+ooGGDjwF+tRaHYa9gFmHewjxf1UlbsmC4q9X2FuqsY1WootybC7ocMS72XHt/Vy/e8CHdgApmGJ
1Q5o04ZGiDSfeTR19p0MPvWm3KJ5rB7SnrVvTvU+0DuJ8uKmt5qJ55dZDtJsh1eqicTo/6xN292p
hdubpeV3umV1yMjGib7+tu0KctmNn2kNwWdz1dk+QZC/PSXuwEUb1gr5gGXfGP34hPSZ+B/gzpEn
dQQZCX1sTHMx/7E8nLMgJ0o6cJ0rF/Nh2HkUQsfKUU7ze5kqnhYjP1Vt8dE3W1JNHWXPQsel+oZz
On1XQVBGXu/XseozYjJu62ACPc45VWko47kgi6er/S+/3g62C0zZUTdCHTQRfxTwNr6ezSlhsAan
SrYMJkivqjZR21nTudH0yg9und7RjFvRHNRXm/ywjBplrFed3YWIraJA5YsJsYs9pMNGR973Zv3o
MMqggKmGVCg9Lb4xJo7mst66sNHNePfE9eHYHQYjkpuzd+cVL07aqNjf2kdNLz+zPLtFAl/Go6JO
GuXAQnWPiFgjMmzx3E7c4MFp/hqLX+TIfRh1GMP1+prUZzOcOm6ampeD0ubfMbi8FAsFVS+1a28s
P0f3jltrcgob9U6TFUnXFuIkrX6FCr/71/tjNXnM7NF7ODRkL37qBuV0MCyI+z3reV2pUTMyGEDx
pMx5qteBtgjZURn8yaz4rZRjxWlu3uGw/FJdddIm73HK6ve2mfwd/ZYbrmI60ltMF0DC9yCSB5Ix
edPWmGQJDoucq4yNK+6zy5CsfbI77nbi8YmKouaA0uqboGyBf9Di016ZN4Xr3g6lF1cll5b8ejI+
wB4teblZMKEhtPa73mlvigAg9oNcYmlYXenVuIsm1UbjovssuZEno27PeZ8FodVdnmu/55HItWvi
Q670LXgvAk5rBdeApbc4rZ51s9TOfq5ZWuxxO3b+SCrGrFF8AsLlBcU/6NS5L3WwJ+dx67V2p3WQ
azX33Vj1j4WFvLTEFkKfy9Ng9OsRsgDhs/3eL9BY0p+j9jLALV2Oi4PvlmulikyjeWgcxZZ2w2Kj
zFOaj+dx4E1qxxHppqZ/6mtRkcmZ5klac50XTiuQmcd8QLhYcmJ1PcVIGOlp0rPPsea/8AzXm/XF
0MwwX/lZ5CpkdyM7Py6/KFznm3AH2N2BE95QXByRBr/18jRrxEdeXldYazOcPTHhNmjwSdM05WnY
us492k92aHpVnljY5CDoWa6sC7T/IOcgUJiAAgMAEwpsWbSftuZ9We020RapRanipQ+Ger8Z68gw
7pGNhoYtGdhCnuZtdQzeHRQtUWHlr/227Vqms0gu87pLg/q+m3wsi3et4JTPsM806Xpv5+6PXqWP
xdjf+WarMwVBb7R8eAwi207gWihavr/tMSJjmPt0rbkK24KVhW2hRVumfZZDl3h6wFM7j0dPpQ7N
Rsfc5Nsvrr5OoeNmJD7o3XpRJ1+EvyzvWl12iWYz26/U6zozWxdHvYdDo0oyTZUWnpniPsU1a3tL
YkqPNZO2fpBa+YQMLiyMbmcK7Ruk4oCD9nZhaBmLSrLSr7/qUoLN0rshoMfG1ZSsdLexU9yaM5B8
Y+fnbQ6uiX+88ub0loD2s5CUw2q9GXIycArzvfMFUIp2JSthnqlhO9nYvzXL1JHbjUtkvNe+Bo6b
OxE96vuEpSrKgxe/p6vbwH70gShpU/EW5wyNnnjwa6ntnco9GNLFqOyN3GNmZmHiscjrYtuPFRpi
FY4ahqOgmddIDdYN0NWXhJeKbad83OZaRO0AJDFt3odBGPnY3Rq4ZZkX4EM11ggDWk/9yTSsfo95
DrvP+D7rLwvzfahN3e0meRntzf20uvkgAk1xQeu7dTHdU042DmqWlbeTTq00J2wWyO0Nw7wzmi+0
GDRyPKa8B3T73nbSglmi89Xc0OOVWcZBHeTA2MM2+Qjvgwhtv3yEt36TmRqiGknJwR2KB3QEV5rW
Xg1Nw0E54OuXQxPlE1X/cubq7szhW7hPHdqFNh8ZlZ11ZlvT8kYqABFMFbPj0H+tAc3KBg4Se0G6
a9J63I1sww3rQjBhWClEpaui1nzWWa61C1qdgdyf83g0kn5ASFo4h9rixOtzjOq2NJZw3vRbJ5uO
2nyhN3N85Fl3wk2QhT2OT5HpH2LK6cYEclzRY2RP6TmREX8O28TJulgXyQS/X2VryAx2JHDhtSxB
8C1NMtBn/OeqeOdZeS4ubkjSDESiMz/YAfnydt9mVF6CppaJXt1MrUS57nJkFs+02UiqpsPuaA1I
p6cbFVi8jsLnDdB6zPAYGueslrtm/iuWS7ubwlz1thip4cFZlFIkDbhLWHXbQXkchtYgYnfR0Mh5
thcXVJCqlSh41pdCFUbMPjpO7LH5VwLLf0oz99Q2/PPv6rh/V9n91+viW7ZD+zf+h39q/9tedGvD
//uH/k2G9/+J7k7/D4V3/01+fhWf/+Xxc/r5H//93zR3l//vX6I7x/kHYn+ya1isZZk2Qbv/W3Rn
2f9AcHcR1rHjDEft5Xf+l+jOMv9hECHJHkPPYgcaGqf/I7oz3H8Qmu7gKHAIDzXJGftPaO5IMbpE
nvyb5s7xDRNoy/KJ4vVN+yI5/b+lssrL6sGwNQxMKJ5UxdohTx9YdGRiItZHgDvICE+ugAyETkau
Odwba/ZoQeCDK0Jzy1ezNu4zBF4RiqY+CXrP2QeZfda84HXyJkIBjPRYIBQBIlG/K2SptaHMr28R
oXmApDWvqSvPS4XLAxf9dTYCLsNe3xNS8dwUwd6sKTzzCXkzL6NjFHHsZoifq89sLnaGYTXw0Djr
usG5ubi523npd05f8EPkraNMP/T1nLHZMyN3fE419E7CpmCkK1IDEvx7YzraznyoPXM4DDs7fXXX
BxUQNmEVqaQ5Cb6NaixxiRrxaKc+kQbiOh2XP01086n37Df0TdMBH8ZZd9U752Z2JfN5n44VsADT
nuWy87g2e5Q/pZ/0H0BNZBdpkWpbN8L4CwBlcwQtTnue2u/t4ilvqSF5j64c6eLN5Mi937x1uv0r
VffmOG1wlKWdczwVGnVW3gS2SR+Kw5Nq/Q0dHVL/j5sbOZv8XTrtV07z1Wi2V8Wgw0MjEY2IFU4j
7Ff7cUZUUWlElmoGuDbdd+rr+8XLLrLxX4fNY4h1yBsYzN4g12A7NaV5Bnuq3PKIoc2LKpyKyEe7
2KiAuIK+O8B2APpN5ieQFZq8m1W3nwoWlUUHto2KyNaMewTqT2IKknHzr6ZRrxHVOGWY9+ONV68f
YbI24xYbdvERs8ac3UYL+47mLNAIFteey5+8ym68oH1T4tvpxuulhsu3SKHRVcpTONyhqssimrdm
3wF1U53Q1sy+gSvPv5vRBYbFwafqXoLG7zynfs5TOOrrrWOoXu4mvcMRt5VNlGymeOsyC1WlvS+H
7aMTWMRdt7yvR6OM6oGnaKRcFq1xSki8/eryZa9v3sI5vlwzO17bTlCFxJQZAW6bC7lNIHZc99b9
5gTnNJfQVXjMVgtzqtM12L4R4WyXJGzIB0LhAdhDfazL/Tg1n2NTvvksisCDmO1r5Gd4RbznfNWC
q9ZYLBTT7cyA4R4Vum4spvc2ch+cyO6+rg5W1r8Hbfpq26LZ+4YeqYyhW0k3v5m2A2jXvmnHfTD0
kW0gQfDgEOJ5THNUjTVQRbbLu3mI2jZ/Ask8S6wnSSOxKk5r/WS1oGZ1T3zGSJiFHIejawGOsD+3
2/WO/MBsAFTbqeWKgQn/rHjP0c9drPIEhDhRJ26rshj25PawA0K3v9og+Bps+7VAcLKzgVXHjU17
AEdTeVwr+89KM8QHu0YZh2A+99DH9ABqRK7giOe0L3YE3zzBIIW0rg2h3FhYI6sVZ2Vu7S5tkQ5W
xU87ojIYeq5E5rRP9OgxIG5StPpj4BIt75f3fmtYbyZLbHYq/RFN4MVN2X6uzbYd9Zpcb8OmLUUE
oCJFeAUozeswJmQlfU9u+iMNBLtO/jz19VlmlXvVNfLAMgwj9liPqwmeU8w3DqsctZuq1MfEd7Rf
06ueNayvd7be7HxZ5Q9KrHdeN/ymwl0e68z+WDaUT4VTvmViSeZx+dFg5vZOafLRN7krSrabBjMH
teoXJqC1h5rzMM4u7anppvlI0xQb3fhb9rV3JJCCdempqcDk3+eeIcglcJ5JieweWmBIQfdA05M6
OLlqFlGW0iO0UwWvfQqx7zgHY62PjNmPSzneuYZ1E+vBu6mAgIKuf2eHgxdLDQbb66tDmgIeytlo
ru0iaSq93c9OpR8mvQ6ujDF4U7zHpXtXBsHHKEjPZB/KCN6AQcch/+JkTLeuYIpRk3SOy8Igj5GQ
VCp+qL2AG/iNlfHgT2EO75PUlnxqCwIjSqn21WXjVjMyCZf5C4bHXdumKoltX3vY0InfLE596N0s
QeetnNQMHcUGysVrCItKz61eeon0DG3XYgo35Po0YNDMEQfBGsj/SdaZbTmKLFn0i1iLeXgNzUNI
oRgz4oWVWZnlzJMDDnx9b1D1jerbL1pCjEIIzM3O2Sbo2VD4x3TUTjogCSiVNmihtU7lY01D1vCU
SbnLuFN7Qj7TiCH5JBHsUO1XJBngcSNNzyTC7djeEcX/VuBfSEUfs6auN0OimdtqxNw4qvLd96Sz
0vXhaxQahICglGdC8ubE/2uXaFjKc8cOeUoMBIRN+LvmH3VWTt08oOPMX+qyD0+qjEGaGwwnLDo2
M/4wd2312A99crTjkEdWgwgvq7U1hSdEIgEJLF3IE63CawqzyE5CUaqzmkp/m0ziT6IP6jzxnCnD
xudETOSPGNuIJx+ul46W/LhM0ScHuEVfPtJDB0ej1CgFkQK60cFpOIcdEtp5yoYAgzLXRZTE7e+S
GAPST587eu102rvOud/YRW/trMjX3muqA/irPbgj82Tra5gBzIqqV2S+yoaz3cvfnuirvdWa6twz
cD2PpuL7fE93NgCRdIQyEUeC2XpDaXeZvUyTshrOZoWRt8nkufQ+637sT8uWlvn/teTy2fIC6PYl
b5DBdmS4V8sK38suSxSIY6kNzzsoJ4oivZEec1NthZn7e89q5ckkEDkBJZSn78nl3fLZMneZXF7K
ILtYxRDv8nRaJaYWgUmlDEcuRQ/BKJVVQJxh2uc4meL+wZyyky/S4hCN0j5nmmafl3d55JykFqeH
ZVk1r3B/F1T+phF6vfNVcDLHJv8rgomJsLSKcLD25gGNxbglkCk+Qq8+t5Ob/+UGSGl8WaTPAJHI
+mRiWPGAwgxIse0jAE1jzxui2kzhukpxgYGzu2/I1fvqA1LdfUM+SroH1Pvi2e0EI81qHpLJL9+n
3E0qVTnHrM5cRHeWd8RmXfzgT4ILLxHvuCOii035ZbZfFz8iMqebsdTFfpmkHn6zCmHf3GZwb7UY
bsvHolHxforBh8T5VPzAYU25I1+TN3Ceq1SGj47k0myS+KWrregl11q4T1ZPN9L5s2JewmOJZeby
MqQjmIbRMvfLpB5G4SOG+fsSy0rLNux5CbN+ctzmbNmoP42wJCz9Kcao/GM0WE4aI85epCerna73
4cFrrfIqxlSjfJP1X6OD08MQ1Z+0GN8YJPeV9q6F3EI0v7DOg1Nl51yzjU0d6Pk7iIkvd1645+nc
49T5OYaRsQo0KZ6msriEnscjGg7pTuZa/mzDbcbQWAOW0MCnuOZx2VNS6w0pwsl5cXoZbHnA01PT
9I0LYUkJyS/TP+1AHr1kKP9wx77JNHA/9FCnFmX0zWMT6OOJ2DjaRnHZvgVN/PeyaOArEhBl9WsK
iDaaMTMQqaL1RCOF5DptplteE4vSO0S+doV81MIGUgNZ8BPyq+It6WLSA4HbHyJKAW+hpxlrvqEO
CYu5VDCSbRLHYuvPk/lo2Tsbpeh6mUtVUT/Uacedb153MKR9GhquADQv+ZuyrOQSxuPnMrNlOPck
6C6yrDlVev/C42WWerPT+aXx38ZxCF+WpZGC7HsvSG7LlmzLfEfo0V+WeXWfoOUJ4/S8rEdRkCEW
9If7F6DMBnE1GaP9/SDQsGyiARP5snAWy2YnMAP98wUaPzt0WcBvOR+xm8TlSQ8t7LHzEVlpPDxW
SfObfyrFIc+iMJkl/L2i2c8RBmZ+fwFSnp/pNQ+Yamjcfy/jpJGXkltg8fuaWnlLKHeellW+t7As
AXwoP/sJN/SH+2waYW1Vmv78107vb5cV/7XVOgedppWKjPt8KPYQsNf/t7l5Fo00NlMibdp1srPv
77FM/mvl2BLUCAt+v3mt77nfB7rMWF6+v0uRwQWBpEDe/j+bvx/M99Lfc5QxXbpSBwbZRpc4MeuD
KIT1iI0Fd3HtIuWjFDgLDZJ4p1UI8I+JtaqMtnmUgRyaHcJCRMKK/tHSqxUtzv+zNsaXaiVBvUCr
+s+cZXZnWrugbijvLZugRZ17MI3q7EFxHNdEYBZtqTkIXfI3IK6e9SMADB6+t70sQwn7M0AGt0/G
VCGPzbLuDGXg4T6phR35uBqtRa/XF29+aOeObG74FpqbWdRXxTV6lmPdMlTwu6dwgguZEUvclsUS
Yd2KLsXn30Xot+vaffbLzD/dJ2UoXkFVmadlhWWTCXS1wu6G032ToW6+exFeoGVry4sooh/toOf/
bMNS/ecE3O2+xP2wUvdLGK5/vO8lSJpfoqus432T2Mt+hyW6pvtkPXR/COnafxb2XSGIOGvC5f98
zaCi+3PrESf9c1AZKubJNcPD91EppCoPumE6h/syQ8SYn8SPjmuAM7Us2Ph2+aC5sTrcD8yYRU7C
y5t/1ilNJBsMgvJ/bVdzGMTM0dz9s+VEufWkHmSZBPvvbWdZjyR98u39fdu91RNDFz0pd3OCWdgZ
Pg57Y0IqvfxWTg7xRRiq+Wc6sRAbgrNDjzgf7/0XbOvgQWHR+2ebrsJ2IeMq3NEIfLj6DVFY1cqn
anqKcDSuRBJB8ZhX1/saBZGZulvMUvQ0DXp6B88nFd0pldX5zPoO6SbafBm7sba22ggQ7H7G/YjG
lXCqpByHzfJRKgfYpwgcW4/EfmAj5Agore7zmjatDiOAweiMq/KB1AOZROw6bz8kZt/ZhhNSWc4l
xfey3N2vjjDnTlSUl8IyOmKHOL1/LjvX3tS93q3BO5L/YuAIZxbow7w1Ejz2ZbTGNTQHfdVJz9su
n98v3PhNkn0gnMzQqd9PdylJ6jfAQuxwWpMgu+9jWdxBAbQC/vSl6LHC6Pd/T7dMc8pqWlRuI9H8
rkZNzdfkGopnRa3QR5pRWORr7E1h1CcraqNDqvzoklb5zgRacgl12IHRjjCnvBnwF29iyICxjG0D
8+tz6J3uWmECXeb3aVJeJaNWavrzokiUQY204yUnHbXTJpRruX3TCrN8ylFEXivK6Fwi062laswg
NknMc2cb1qFQZnVbXiIaDKZybLZWPGD+wKdzc+10PAdWd5Gd2EqctBepJvemOwr46OQ/9iCW0JI0
tzQMDnnZqDP6nWoTUlZf1964d4oxuiSWcm5iHP0nbkBt62L20jwbGUHfXophznsNxtVTCmFezPkc
jdLY28BeH8ABPgzaIG/SlBaVHs+ibN31KPF96i3aQahOPlYtZiAEENxeZdJcW3Hpoh/9vFbllte8
D9tzBYnsnDj4boUBKYpZBoYQTTSEemRIHodE7KzR+kFDMBDdOSGfndjTzq2Mp1YlxdkVwYdWVXsU
dfmuI3UWO83wVGYfVSYBqrihe8QTtYoNL8NCk/xOBjO4TgjDqt4DtOlqR2m0n2Yr3nxdIDv0nrEh
ddrFDNL4KXJ6Tkg8mhs9yJ5LRAAW/r8jRtIsWcnoR+M7Ex4GTiEFjRzBXDuP6+tnaYHLGKzqqWkF
un0d2vFYm9rNmNDp8BVNM1Eb0JnO2hxz4yppDZdNVXKLyxAZR6gnN4fT2FgucD2fnyuzze42qaFf
xa1AIs6dDbeWRzXaMVBL8kCq3cy8v2tDZHJcqY4dexSmgnLbYHUDqN/RpdcI0IqXBa1OCX2KuL8V
jGPwotQxlqaJVpqc+9CNwYB4LRa8QmHITrJwT88b8lmmDqlM6ps8d3qAS+bfdvo+1Fl27mvGCUom
X11Tmtsxa/ydUUfuDVPezwDEe1amn+EgEEBGVF2T3Pc+kyZ/zJoh3fd4l9ckxMpjqPyHmorxujPm
ehI07XPBo4G+jdRcB8fbm8DkL3FQPmMMEI9uIzQcuYG7zRmr74DFNisGU9rZio3shS4CzxEsoZUj
J/Mx69BljWOaHCuS2B8RuG+rrcSXCTSLdGhq7pZJzdk5cmWSQ/2R20N+0GU6bBpfhZ9QWs74UpAw
+156TmLbooYWiGviUQp0AMYR0U3NUwSl9eoNoMedtNU+O0FePm4H8UiLihR81/BsRR1e+mSY9i0W
ArQtynn3DRjBumlPgKXzYocbKjlMOWLbNNpP+dps6DNu9X+Q+1nnXK+tM8985zDUCDK9rtqJnVOL
n8bYmufWCh/LXtj7ZUoOslzrk4HYbtA2fj/+8RQ5gKrWrXOaTcN27Ekll7a69rXq9sl9rM54Xs2D
evp2QGCJqLZnqcWgOinxZ3wvkywfphmtybEQfn8eQ9Ri4Xlb32ssk3WNlcAe6MD2r2XGeVfL/u57
sQsQ5JBSv75X/u+lv7dtaiSVZQ+qYN7K9+f1kgX43nTuIWn2hZGs7ztZ9rcs/r3M8g7tiTykPP2+
P//ny//f77PMrhvvpZo0f/evA/w+6vt63oSj17a5Z9+Pbt7MffFlE/86Bix8J6WO//pkyazML/99
0NVsZgpqO9zcN/pfP8z3PorKCLb+OPz+f1/nP6ssW0At6h6mvefbtJrfdNioMFNMuCN+okLAGjzZ
w4sRVtYWzTYJtB7DrVN1M0cLtGGi4yoTTndCDvSr7cb+b7ZRutL+E8UJuhLyHW9YkYqNO0r9sYhl
fazCZNgNPkYrPzfaFcUT9TVJcZJ1jIo2Agmah/ZPiwfwygns9tn2+4BSb0egYlf2ebIye9PVzfRa
DIyBRGe1v1vMNf288yjChBj10Y/AguaQaGN3zQ3h7wvL9lBD8P9cZiyLMEB9++eI5/+BLX87BWog
ywnH1wmQ82aMhX1edqxSIBDOoLrn5bCWA4RlTO2AfSZjcqpbt//ilt6ubBTPt+Ur6qjfj8vXdifY
gH3aW9TcUMl4vuf8MUJKKmjb5vPmu7ZHDxTdwvWq1EVLk+kwqDDbl7bRPhmNCaw5SMvPchBP97Nk
J1CT0vgvLQLYBWSuf2mstt7GdRGcpHCDk0cTti0SG/XSNR7hKVSrv+geu16OuKERDyUv6mhCzZaf
rD42tl/dX0BC48sKWwv3vUoO+thsdLcoLoURi8MUZA5Ckq5ataka3n0dxXjXy70fGcYV0zb65KYN
NkU6lTstDL0t7o92pSF7EfiwTq1RpsfUiQnfXwYjaH5mJZp52Tiv0WTO2uZAPIJqrDFDKWNX9Pa4
b0clt17vaUcX2wtwOZIyTUsvUo0ArTe0+JwU2r6um1me1Refk1d/xogU/rTwLoBoZjs8/xnEECtf
aYYpcRen6jm2q6MOdwpjuwCc59nDo2OWEnBnAFlN6tZjokLrsZ5K+zEe6o3y55YMoEP3eZca77m0
j4NhvUUY2o51NqQv6Qg8AcLlrq6K6ZlHarUBjGs9HtFkvZrDhAvLigmkClIHXda8Q64MODmFJIp0
qZgRffs9cGkLM2wvEvHWQKU228k8T4oi4yy9DoJXi24FcfdhTZglXImdBp4wac5gnyby7Ovqmvbq
zXCmS29pJxyuGGTC+ivI8IFgZ5MANg1veHN4+K2CAV4wTtzNJEuwhgKNNa23QL796rVZJ8hFgG1n
hCJgHXUf7ls+uNj9q/bQuOK1yz8NyOaUf4OI9hf0TyeIxK38LFv1YVT48azpkmvdsOIvjvHNTIuH
0AvWpEiQwIzeCb/j0ZwqTFFliNglQfuB8H9F8otyMnnF1dQ4L3DBuQeUOh5oLzsqL3znT4OukWLO
V9n58OEVJcJSvSIjeU48suRJnu6IE17AlyoMpwnuL+NYeuLS5+S0B/rGtumrV3l/uhaMWk1GbjPl
Gj8xdgQZVHtHTbBcrAFlkSlAQtp7bRZ1+7Z/xVOebEzK0qoiwlGMMFf5EPwghbk3FGxt5VMsDi2Q
J0oxusqsg5GiR0PgCMlMhz8xpkenS6A8AsTHdtE5I85HBhwPTmxcKL2PF/2xRUa86qoheax5oh+M
GJFshvr1Iffi9AOMRHzAdN2vzeqcd412dhxNPZZuNTzm06tfQEezPVF9pDTT3JBXrXea0KZnHDFI
+kqghBhAanCUa1wyDpi5Mvho0vhWKU2/RUVowLVASB6W46qxcAIP+FYncIlrn8aAs0MDZZQbF/Zj
1jb7ttDogK6P6i9L5P7DEBvJByTbU1+m3i9pIPzEQZJtksnEekUpHp0T3GrhEPJyJ9TWXR1SsYPy
95RptCbo0QXqpp8CAC0ePHCcreeGv2qYbnUKpTNyUOL6bms9+cNg7ytnbPciMotbHyd708aRMhbp
hQIAOCIjzTexbqc7UYC9W05RVVF0n0xRbvP5ZLUaQVrTh9kp6+GIlxVPGMjm26xop2daO6zqMQs+
MfNrDy5B6cs0hUjlkQauvK63jlWa30QeVJ9Tj0w3wvtzGBK7OFsNAJyGYDahXcXMQhKNswF0G2wT
F9sqgkzcwSmI1bIi5R42VPYQAB/MEg6J07pbK6+yD2JP2MujfSTN4j17Y/SRkoT5ClF4wuYT1Zmm
cv/6nIT9j6wtw4NeWb6+Lvr+SYxNcSwgiz8ioALU1moMy33QhtJE2KR7WXtME6c4hh4JkFQ0T27n
nrHBUpbRxXh2GGufuvHN5BZ1DWry/lUReMe6KONrGgu07NAm6axrOHn+WeP33k1lVWyteRLj1q2f
XLGeirHcGxYiTmgK2X7yRXjTAEmUk47efWxg8fCSja/uRPiMV9Y7VXFivYWkstoUtFNb55wT+qv1
NY3pda/ftzZEySyqykeA6UAWh+lII86Zs5D5CBFKnxR/CE9KhR9cOmI3Cus9UaAx8cbkZw153cqt
vG6FbBZmcyfsJ6uT7aPhFpvYKoeT2ZjqBP5CnQCnfIrS/VFR3SR1Ec65j/QZD0LynJBH53J+ygOD
oKmqomPtzpINQ3Ofp5kSyrNSnPqpYShpVi9mOE1X1ZOKHLXP1Hq3iuLFAuxOGVprn8sEmaSbQJM2
DWObh/60kwHDxbTSdW7hoQ5tEbfoTM6lGZpHt5RGg7Rdewcq8j8cWckbzzZEpB+gkaw3JDDoNBjF
7dvcNO+Tmmkc+gyErz01ZxDQzdlwmqcm8suzNSQR9gz92o5EbygFxyh6xaNQ3XILe7swwmeeji/t
hM9DxZ7+rIWvupe01ygzh4vD+EtZ9ZVjtQ9aVyQno2lj0OsOFd7O6bfgv/zZYXmkVHChKYr3SUbr
ya2aWYVaAPiADCNF/5o0Tv86JPFrj0SztPXmc3Q+xsSxvxCCGBvHidujE1bymU413IQqPz+2RWtt
yEmIB2rpwzZJQw30juadlpchKdJTB68xMle5q5rrRHXmxhDcfArl1a0zzNJ+iaa5ooFELcSrk7fq
0zJasIlgag7LJAGWTQvgdRn62hMGw21Hn+cfyIrMrYVvAhIL3xHrYhb6G0olGKZcVOk4nky4SkBK
3RIbTedQMoSZX52MlgSXnznRzwxNSFf3HtbXUGwSzBMPGsLe40DzVRTtoFcdEaJpAE710BqkvQu8
FPyqNF1pIZQdnaAlN5jph3Yqx6003fxRWvSJcRjurTzLpI9UzM3a6NRKxGP1VVS4XdNGw2/c96+c
zBhAR54fAJalu6KlSomNEl1lgcOoSyzj4EiZbauhtQ+WiGnSE4SvnlvtNKlooiT16OIjD0D0gNCy
oRXODbxPuJ5qOFtjis9w4JG8NbymvJTWBXKbfeLaUGfRdacmkHx3f769gaZ9o5RyEUFnnMKKHkvK
TBnnF2mOZEFtdSsdd51v5l9u+ZBOAJC0vMCxGqnkZJfKO1htu1W/6sGeTeV2c9Gpmv7EHYMAtRV7
rDrTOS504BWDe9BTfEt0CdEvVXbSWtnuC699yr08vMgKp2vj1ZImzJC1C9ukEOeU9TFFML5PnBZp
gSdey9roL2FmlK8xuXvylrTLyWcYQE6HiyPP0Rm0m6b72Kd94mgO/UkzSUBBWXHOWrVz68q+pGG9
1dvJY7gUBMck0YOjTJxgp+rZI6FHFTcsH0qJD6C8Kwf7IWul+5c/ce/c1s1XQGezd3wt05aMuvnT
zr1fWZxe8WzT1MX5qcyheIZOJR78qJEbwxYlERHaFTfAXOj4LVQXutCgb82O0ip2yk9pNKYMsHdw
z08JpYltGcQ//Qo9QZ6kwTq3wQdYU7FWWq8dK60j2nShIT+4wp6Ru3TR6Lo2XqsWQIhsqmYtuwhg
d4cB2BxUQurE6ne9gMTn+nhcG0hov/2eiotbuE/47jGom/Rc0OfGSVmrBU8j0Dk5DS9pYSV7Y6Jl
hqroUSRkQwdpi8xd1IPmlUDO+1bHbRr0CnExRqC+aaxdWYrfJcLzczhCvxeN3T2izcDzFg/TqQmB
ZCMhtPcqstqnMNVgoUcY56kqE1zNd6cs0bCF0/7NXeGnDbASUkOdDLd5CfPsoqlCzILq8uCl+YQi
iSGQFppXurHLlxDevdJz/9UdrK1lZt0a/DnOGiKVQxZieDcSHCFjUNwKE+mMp7kjFGPSXHbjQKk3
fPGEGvBa9Qb0uQl/ScJDNfO06Q8l7dvgeSNKi5CfQ07Zpt2KshkeBzjMa6sMp11ePYHIPcL12/e6
Gf9oTRyRk+Wa20az0xM/NH1+OPBRH37h/mmfWr1Uj0GdX/jlGXH0UQzlw735Wjz+jLBmeSFsQl0k
j36t2bfO7DyMjz4KzSYzT1rzaXHr/TRXZYD9rqTt0apW5bipPDP9CjyskF5TX3wxhRszeA9VUP1y
4rgn7ujGLe3HFWFcapLT4jmNW1qu8XvRPBjYChJV3LK0G7OOpoZCy8mUwsXsffVdUL8TjdirKA7E
k9ZGjKTQzG6cQSBWL/z8VOOl76w3eu7RFKGk4Gbk67LT/ZPEIwxiucJkUcvj4JKuGp694q8CFdta
uOVe1bqJkMlsj7GvKCGa0xkeFIApOqHobeRvB4ld2gpowRN6sbUprLA9yrbojrbtourAZ7tMZYry
FiZXGEkUA4+mp346bk/yOO6QS7Adau45qWgo9uh5aFngwFqPhpGMeaP5Kx4Q8x8qo0MZihmiQ3t+
Gelyl//Gfd0d8so/Z+RUVmmK1n726x+pO/ZmnR013DOm46JlRNVnqmg8UrxM94ZEUqdZ2FkwBsM7
75uJUCYR4YtAVUa6NFg3ejDQ2QncSpEAdaqy1HiAGLaHlww3C9/WSIOQHM5AwuOhAgwD1xkkIvU3
SCaTjuhzLLdDFYwkVwQCA7Evw6PDpeVDwdoIo65wS4ckvqvpKov+h0J+j+nRrmPY3iMdNXKay5jv
rnK2llGvZRs8hXFxJcX1K+FbDjnpZc06kYTp9+Y4XKOAtoVwayDA5KssgXRQlfUl87AZurbYTWkp
Tyn7aPCWQ0JITG5U6lgY02kEFrtP9Czaojrs4SZvJnwJfmf9siIeD5aic3V5kAmSW2luU2R9DEYu
YdduvQY5XgvNwR3xTTlO/ooj1+iwd0Vt4+xkYkBg/zJ7iZoj9dNd1huILbtrF//WSwSZtfu78Nv9
kNbxkc4CQWJ+RTnj+SnDeAGPAtQUzvGk+5SS22RfeAc/MHrGk3QI7YFh6D5+XsYBt0JM3i6LBAU7
09/Xbvw+dJnaBUTZq0xr03V1GjzmeOiW+qmEfmYKMGEVmvNZ6Quf5QXnxd8ekt8Hw4Rc35QK5UIe
P9c+JuLRC3fCzoatFPafMMJXSuuOdkOHIUTPhTNuOhI/q8AIYZsK9HsxCdUo+ByEu8ECrDZh+4jy
i3ZGXoorU34MvZXsVBjrK7PTTPCdEfR6IDROKOTWjE/2oD1Kx6h25DCqyeqPJWPhriqNDTH29FA7
6prUqYNW1rwa+axkZXwjy/DN8Xv/HJIrPrjesJsCR55jqf73hWLUSvSKHP+ol+fGAdHCE4o2V3WL
1t3XOx5MvLTY7x/chAR27cXyYEXaliA8fqja4DA1SEdK84NQ+xoN8SnX0pehrWCEwNbJcIutpM+F
2KlwF03BXxR7TrKRdKZojL8y/ij1ZNQbXYDwM2zMRjI/VKn3txnmFwXPYZ/KMjqbQr6bupntKi9h
7DO/jGOO1lSJi+/RlyBL5Q4A03tNF8M2StO1Q2URfQ6AkCbP3u2G5ElAC9RVj76bfK3CORdIgXLG
LVa6Zv3J0rHamoTE9UNL0v+UBmA0/K4C9muAllw+i6fAOi3vXDnTqPTyb6j45SHmIeSG9PegBSh+
0dgNVk5Cl0GY/3/MpGAklQDjlIH/A70Nd4Jk2jt9fQa0Ue+XzQVebt83vEx+7+y/d25DK92LokZo
y/+Wgp+9SjpYcKPeHafimGhxcsprkohlATojcL3qBFxvPAp5jQvk+1gqFAL/wjE3nW2qQ551qFC5
5Mu2+KPNR1FYWMlKp4LeyUnOaGmXI7vUk0Fsh/LDBiLiYOMCB2biX6Nf0LkjyUt/lGZc21XVnEL0
jgjAR1L5PKrWlFith6zQsoepmREaLog8J8zTU8qASOnDsaJEm2YF4vsE7TTo0Y3q4Hyg9FjJimtQ
7259Lw86OuvWySAXY16NajguTjMSgpLVPrkpta/OnpXDnvfADeUaxGm5k4P2xFVl7dxW35VZdcW9
SqhhAyIbkYwwEIY75/2YRqJMJ3Ix0LreDLExHsqo/iLQ005NE4cHQ4o9QtRsPZTQevo+k1QV+w89
KP74sUhepWm82xBbryCqGGG6ctfVoFCRwXDnjlDhWNyWPZSYTVzMbIOsOQZYRkPLwtLiDwjazXab
FkW5ibhWTmRW9CeVkoaObdf6FeFcTEUbvHe2l+6kGZFk84P0Fc/o17IAQzTxQIE0eylHXR7ammYH
Q0t/Bypy+2UJYzaE2wR7V3pXawz7DLLSuQc4r1y7oW/+MmOoX1wwlLqSMrxU+AFWy5qCZlvZNEWf
pIET2sKp6BhGqngu5q+zLFHn7Ssm/PQN1CXPUFdYYNEq/43eh0/LAvgk2ocoboZbCx/1aI85Lkjf
9T7plTX71q1fZjeAVYkIg3ge1aDwGBwtqybp69j51U/hFOmmrfvu1CVk+CX82fvOjTQ4Cu4KAKMr
MhhUPvaT6vwXmkn8WrZg6fWfPB7bFx6txcHGG7WdGOh+eGl6WPadN/AldM/TrmZgOqdC1cE6Jb3y
MyQtMB+cGK1ynWlNeHbSxrr4Nhiq+/fq1HrAG/FZR8RukzSKo8fd44bqj6HevGoXRC9aVcg3+hyJ
fVTS+rN12ultaMLbsm3qFdyE4srhYpwBmrRS2qTDNH6GYQQep+xe00L84EZCu0yTsCJgTI2OroEz
BYXXyqkMVP5Ef2Zf2ysFtyK01soeaaOLCbIrRvURht2XmGDwjbGzQXbYEJ6Z1aUTMG9aeom7ffDT
81WO16IxL1nfRGgL634leFT91DzzaMVu/174XbaXblntFGCxH7A96ULCAnUFt8bmmjrHLmcwKlFD
Tz101dQp3hl4JK9ORyIv8EE8R2oyvtz2usxXviDc0dvkhNYhec5Dkt73FWNa3hRp4N8suMAnXQEL
WGaY1Rvw0+7Li+10yxNNHbKhqV+HLHpb5gdYEegV1rrXIp60cwtZdRXPx9j1+dYQofdRuvwxG3hS
+7jQjPcw0A7LAr47DCsa0vh0AQ29ix6DPFnOCz/fNQun7q1Ek7z3IstiYCnzz5xB2bImPLdu3Q19
fHbqwT/7dNOtcv9SVE3+knPHe6knmLpaQEOyZTLwCQNAGvxepu4vLnmLpJ76032tNIqPAmc7KIXe
AZ5XhLcCNMgjN9YcUIhs9mlMLNo11j+78DU0rxoY7mUJCnXu1jPhHy1bXz6zw+eubOLnZR2bqHLT
pbTCWRbwes25dfFf34fsFPssoyXb7Jg/cVNpP0pC4xiLwItCAYZPoaVIl7cfVTvGJ+IcfLrzZJ5U
9DqsXdQm82TIHZTOSJzUBnXSR4dzOW3zd7hC0ARcjS5/bLnvcEr4EwmOZR3UiBUhbaFw6rNO2hpv
uVZ3T9LJO/q/EKXOK4EDrB7p/6oI/NmRAQSEkr6NaWKezKC3AuzVGcLO26gdZyeSsnypGRo8d5Sh
lpVcjHEnAVaDmyIreS2dWCdDN7g8WEnQipDsfR8+LnMb+5qgBXpXiIyudTh9LQsNHWU0d04hL5NR
Rf0U4s94P3ZiirfWt9WT07TNmzGOBMlEAYns65Pr+4eWWwYcrx955jzHtgKwnP6QFGnPIbnHtAr8
FSqjlihF6I9TJ6kgxxDSgpwvFyuTKsM8Y3n3/ULETmtYBen6+zPwjojxlmlgDPlDlqTR7l8f3t/W
GllsfAuH7xWtmt6Y6y6+pB45hxS843A/GlokE+B19FTqq44awXwgKRbF8SHKZb6nlvW5fGZFFlCz
5S3VA2dTzYEYt8e1KRXpxk7G0CpzrmzBberR1AKxLR2D1Mv8WVpRSeig5AJSgKMuqDTmc3anMMNt
aJTyk6rKA3KiueyU62f3fwg7r93IkS5bv8pg7gOHJoLmAHOj9FYpL9UNUTJF7z2f/nzMBk536R9U
3yQkpaQkM8kwe6/1LXcMTlQ/rWVMwtS5Ykbj4sgAPLnaj1YjbcfTK7pTZI+/SHIXKlMQXGihxg7g
Z5dkKV8poaw2WP63Mdo15Te31wevr5rbXmbBpmozsDi/PxHHhr4WNaCFb0/kDvbTiINbXJ/wkW/f
Xv8VtC+BiDWnrD7/q+vPrl/prYCknkkQC78/EUx2uYIpQTLd70+4UYTzLIrYXvz+RDkiWQ6AwSz/
/vfXX8kqJIV1byNonk/r+rPrwxTAkFRI/Fbfnog6TBs0MavvTyAo1Bc2Rt7V3//l+hWVb4YnHYD2
tye0AS9hCffj+xN6g5aTPR31l/k8rg/Xw5gccB+9rvPez0/8/SZ6CXbUprCav574+y9GjfDSoIIm
9u1fISqm5FijKf37l69f1WZOOOxkTt+f6Kv+07bCYPftD2KEW12r2r9+Drlfrjq/O1kwMZeGa71m
eRSufCqLyCGAW0yesYrGbmNX9D+LKXKWfkmdP6uduz59dX3DPA+4/hYJn4zwiY6tqTn4ce+vYDlb
7Cm0M9tuD3Uhq3ruOg9JNAu/XRjhQDMcbH+NIeVC6+M9njpEjS7BcsyhSyd409p823Vyb8rEOA4V
1Xn3IuGLPBd0Jirl0Khyg+GQI97HE1wpUrKB0Ywt9skgoWGF028FbpnZO98SwVYtmxgAssjXUCxB
H6cIW8RbUj4B5J5uXLsxFqqlo+oUMeTeeSVdYiXtOjAh7gGW0i+DAsmm6ErIwf2dH7Z3NZkQ8GPC
ijBwgBukA+6jkYLFtKCRDa/d6dWK62xfMiDCNIZRjbM7qOBAy5k52TrilaXsFzv2F3b/7waVq5I6
RqJ6OuCx9HcVmcZsZKf1LzumKhdptYmGMn/UGlzfHggPP3SDp+zLb7X2SWCGvcl8ytDdOhp0sQg0
5oEmGkBFRPqcvPIUR3G9VGkSrx0iYYDdbPMseGpyrfskwQWj4FFrL77NJKhCAVnQB/9bxARdW9Vi
gDA6Biwu21K/RWnjL4P4EPm5f5uh4jCwmDHmk2og9TTkTYZiiUB5z+ap243tOUp0jdAH2qcCawgt
2xveiSsSI9BzziB0vJRFdt28ZSfwR0Z8Q3oETT1fG9wTV9Cgpu7eleTojgr/8OhQwTLWPkgs6KRh
/kzqpJM2s8MPElXoYRKHa/WrKe2VaKFreLpFaZay2qJllj7rJkRGG8EqqmhwSE0Y2Ecy7PPlAO7p
JmTopf8FY1OP556qi6iX68zWs/zZKDEdeZP9U6Pxh56+QqLvMD2O129HLdgnwgHxP3+rt260pddA
rtT8p7Hw6jVbw3R9fXZwXJf4jcbZdMQp74OkAhPjNXJu5XQHTtt64v1h+1inwfH6LV3r8ibutemv
bzXXmV3xbnJyQcY+ZWXyS2mTOl1/l+LTz8RW9fn6XGQ3z00RBbfkrmZIItpihW/Shs0v32VY35ZF
twZhE2+axM5gaBqAiAhPYXoMauNU4nIfbzwpjZu8tcJ1As1q/OcvmFkF+szsDmgrjZPozZcgGsHb
jrhKOj/c5hWZkC6OUrAeCwYS+q8YsSrk367hUAyiR2IzPzjCOY8d7G0dZhgqCG9pM6svg5TCefLT
jPYTGeOTB+LRbvehdVRNtPcnIEv+BHSZEn4FKB6SOFroJ5dgGAqwJBHWv1zi5fU7wubd9TCGyLQ3
1NNcmj/MMG1ROycWTBNXf5+qlda6oJzr/qUwWuieUXSJKV/duC4VC6d1snNCrGclnrqMQrHIHjx4
mJaUp0XPyqjPBHpXPNsRtnabgyvAQY1xjFXLRl9vaFzzBsB1T64B0W3DoHiNRHC2iPF0/ei2gH6C
2HMbFEId3YouMBbl26ZmdzVoz0URkuIg62YT+zhkU//FUsK75Gn4qxoETRcYuZGVkdULAgbTe7kQ
0m23td+qFbKAx7CtPqOgA6VWuJu66e6NzF6bDWKnIZU18de0ystcEVeUeotJpceomFasicjeJMVe
OT+01EV9nieod7iGpuoh9ljSkAV7DgtL41cV0AQZkE8wWJsc0dFeK6sLgSaYdTrokzdm0gcbgyQD
q8qPDRT2G9bU9jYH9AbI2NhPWEhVNiDw9zRtidf6c+RMZeSfaqv092VHLLNfvaVO8gHqzpFfYPoq
jNmVvzQjo1k2FGpaFMwAFoEIuZCXaYRWWG/puYKH/jLaBctJwHdtdvBCQI1xPm2q8RbSgVw5cT4s
nAe3Fc0ymgaaVc2AA6P4cmsbfhxLKJYQ+ofXAIkW+XM0WMtadPd2Ge3K1k13Fi4+E87jsvX097yY
3E1pEpIgfAWDh7VG7Dg/6rC/HVBoPVqO0dwIpHC+F7inJhlpVY4OBQkn3lBhJ10mGu4mzMfsYqiy
ef6wIrDnJsMKc8mCZKso19/ksOvAED/Q3sNuJ4wvrNzm2TXzU034AJBHsY/oTNJUfdJlY92AYas3
EMpIMXQc20eOiNgmaBPtEBQrK4/7xegNhCyk8ZaWOMgqz1t5LahCjWhdwP36asjZ6VA6wxx404dq
XUOCFNEL2Lk5Sdr8LDRYgJ6P4mp27Jp2+z415b0XWM+J7n00dOFWk6FvJlkt0SaiQIUFryT/BAra
sGnFNIPx5XCOg5hLcKr6JYz9gvlgQqebu8frd6EwiACZf+7//6+uP1Od9Qrei8qQotsbR8VJTv0b
/hR3k8/fDfPfBJnKT7Nval1b0MWvT1x/9/rV3w/XnzXowUzi3/djTqfT8pCL28i+gOX19ckipKCz
7hq9l/vr4egAc5fC7ACBza90PSa/h8zh6KxlxEZL/PQU90WyyivhL1ST27BD6AVUtLd6e7obIu29
pgvAp/sAluOmFF94mG8038CjsJPcrqOd53fa/ICA3zoOVnrMsvhLKWIGSiWRiYD9IOCs3tUmCkPf
SUhZoYSxDCp/5Vzba1rj35tc5ICfmK01Efj39vyzQgCRjTQY4KWtPVFxH0BvhN42Ebp/GlzzU1Fw
uCDVMbbthNBN2ZP3YKhyJ1wpNykKTETKYSduPOKCCoh30O4ivJ9eTPZn9uGmrrPXpmA4ZyFJHHk/
3VX1Z6Yl+hElKuA7PCIWu0S6GIYOJz/3CZpoKG386NglxRXhKJOZ99s2ZJgVunYbxN14R8TpErf8
cGkSkNK0xO79UDdW0CLYgE5iOWqEfcdJm+7CsGxgoZdgov15SWtrWFlFG21Mr8xXALdRQodFwrpI
DA99h3FeFtlJtLSnCR3p73XzLkzSt4Ei7a1w3eK5bQb8Xll4f/0uDDbiVzBW8lKTrHQ3OWNy0cuv
yC7FqUqCxx5+6y7BGHybNUa8jH1Xf/O7YZ8OaO1Hy692YHL1pSz9emn7OAg1Tm9FXRHvuTNcrg8N
RdPzhDE4GFT+ZufqGUneTcGG3ohqdVuzwcTXZDtzmFC/Qk9Ck84r5KtuTes5agYoMFB6vQ5ZoLse
AOqImOtdDE0QcO64D9DkHDAMA2LuvM5ZFZiNb3pRAOrTZbQfwoaYeLJCFoEFwadRJIFJr7iT0PY0
1MNvQZU38NmK/FKAgFhOiA+Bx9JNACGH5rGzkw8ckCdTD6Mnu310aaaecbk1+yFD+5an8bmv5MaJ
mRALlyRBTRRPOWDsI73DcngIbJKRwd1IadLWVdg+m9z/VYYWQcOz1omEXMLfewmN0VlnflS8pkak
7aLuFvGNT2Qv50UIZfgcU3o5wNNkQHRB0faOBrODHfVGDWm5xHpe3wHu9bYVANvHnBNYt+1okw3t
nPVaJ8ahD7VjXYP2BT4wvPioZ3QACK70/S+ZJl+6O+kvuQmr1SWr3tGSY0qnbRkgOdt1pUeOMMLy
VUsxdUVfXDunFCdp89xXs6QrpReeyty/K5tmFXp5dz//JGm59TTVvmEDik+Cajhr1FasVax+9IWu
HZOiAI3O2jpArFmkhXtKfPbuNpjdFfQ+h/ESgqlu9N6tiVRLC8f83fHBSHaAZ/aFUz+7Is7PdZOq
ueMG9bfCrQ9EAnO/oOA2dP69btvp3g7sGh+VHxxRiQDezxoIHhbQ0VlLVvVsydgqRHtBEvjBQ+68
QHFsA4Kr2i0RB2RIhiWxeQk10rFpi58wMp4nZ+iOVkrmcZlk/dkIXJai+Z0hpm3cJ/abHYpzHUZ0
XbTJ20YduSCohh65/nN6zSapVqGfbEOz7Y+ZliVbf/4Ka3qCkqpPdoIOmfBRGyxElPRH0Re3Soub
nZe3jLqeScRDReUvqeH1aGHUX3KzqnCVkiPGoiW6RetgwmiwvMsQ84pyEmKlxf20R8fsEqOQR8S0
uW8eJtBNg2R+OcCKplgcj4vawwEQUDaSbU1wkMbeMpS1dxxo2S9tJ3HYKmKsK7u03kaDA20rOzZp
zD0yzwrNLKPKmrc+KHe0qdRz0fzIYpwVo3K7237eTCc0ne1xuvhloy/TtAhJ4JnMVQzadedrRbMm
2fsNHhDBnsWxyK3oDeuAvjUUXXGFyvAHBfW147sWVSNSeEguMu4tybYdeWGz0X3zBdZEcV8G9mtK
7w+5gMYqiyblaoztcYFCVD16dLVzvdZedA10S0/kxo2RRmtp9uLZqrhIuxhlA+6MFwGv89kOjTdl
YxfRyGMg1dlcKlSym84M1AMLPJYgbnQi+GXXIkw6t0Kehz41iG4Xq3DsahRVo3Eak1NnBcYPfI7x
Om09gLF9z4qlbNItlYQc9TPBJTZrbGQQnXmsiL46Vml0P+IpP1UxeVVpTe+87h71Kge7A+RdI2an
yyd5e31w0/LoNIZ7GKwwIi7UMBfOFJYX0Tfs5qAf7GybSpST/xJ59Nl2IWhkz3iPWsO7I/IN3ZkU
jXq4PoQNoR22cTTS2L6PJjTVTQUAq9QRFmhtuBpCw95VTtWszCD0N+jszSczde4yvtqZY5ntSdmL
7uXMoQxgz72FaBN8PXDeqz4+Dw7RTLlv/vIDma4dR8mlRdf0ni3Bp0b0yqKetaEk7XyCcxk3aV89
0gbS0C4H2NllvGMzl+yHuYHBxKzvQo/WC6DdJ1kFMIsL7g1WY9gyNWU8e5Z5aicp3oUNcpVkmhBd
Ln4QglxjHUGpHl4cgCMiMtFd19OydGrjUmlQfa+8kxpdZR2V7it58mqlh9bOqdDvDMIwFhIL73s4
fFatDjgVX+XOTtytGbjxizQKbRNb6bTCKrJuZl1jB1NnhfLWXlStsTfiKjntlVXXKwPBEbJmplIN
sFmVxRF0Xjqgse5g2gE5dr2Vel8+wb8E1DBbZmk5eCZl5qGoSdRuA2dvxVFLWqNXPsQq2iaVZ9w5
EfT+QKXRIwF4lxDGxX5E9XBKZrUt1pf41GnDgpb0DQbjsyh95zU3ofLmCfAWolmLJW7OFa3lbNv2
pHm4ql8MsfMA7zc/u4a7Svph2uHpSB/1rEcoHnuXgB1C21bhqiWgN6SZFY9Yt0HchnpfvMZVae99
s0cMkNNS8aDWH9BkEx+RKfO+zClW+eVQ753G77dhkjc3GQ2KGyMM02cdINle14po0UeEzUxZ/4FJ
1a9691erd3QhknJTc5gr1fb+LmqcdjU5tfNSVGdSTSAQGQij2NMiWSrhL/nutO5t48EFb3vA7hpt
HJ/6XhzqtCQg1FwGt4iXY4dlyQkJ+aIDZW2R8+grSr2k/wjh0hvkMskQmyN7tpc4qLJLnTr7Jmxp
idVdsBUGSHNZR8mun6sSgaY9OhgHVoYDNqtr9wq3mnRM/66x2uLZJPgrdnBuMxiNQlhvqbTvQf1m
cfADzD7uUWFG1AOK2QRk+E8EiqyjgiLiBOllPdY9m48wjU9u9rMKsvIpMrtqk2tyurk+ADfXP5XY
xrPnpnGUyYpVZOtpvnmZ6IZlJBGUXu/l67ddXsmVCJID/qbkrYYwTcdaPQSFvZ/cuDw0EGFvchEm
dAswoOCkSV86WjtdX6mv2g6XiYb/RXQ1wVOhdgEVbH8IZqt/fIFyFuHusDGjsT7r80PSz0IvOoDg
CBxYtf2kdtevEFIslD+KMwGWD+bsINEkKZL4EdCjljqhNv0hUYl7G8vwnssM+YznVnfQ3zFVgMT1
kMYd2SLIXStIGKC3U2/dNi93iIs+sU6F97akpy8NQ/GxNOF9KDTnXKckazbpEr0SPNmwSdaNLjTc
/w5o4JTP2mwQmRcaK3G03Z5Tl9tApMefXUSGMDpGUfO+NtXMuw+gvhSVtkd/1H6Mh2qU/c5rJ8o/
nakfiLwaNn7lPcjZLtN7NUViisyd0ebH0ZtuMtDTD+Eohlupxl0xUm72a+SFmGmNU8jOmcBlYe/o
wDah6/2MfMNfmcy6h6Ks9ItC0nJj+23/XhNpmgAF3RRcwYskdanWsLknBWBd+EW9bjVquFMPDmsM
tcegG9k3s1txiIGgh6YpyzvgISa907e1N1rsq8R382cT0N2mj8WpMaaYffdgvZF2hql+Gj/8sicr
2h/LO8OjHusNKtoQsjAQRWHHz17bDnu7YpmSMvEaRuK9NgyyaW+rV6Pvk1XLeH6kX2+chqFDMzsH
dyK2fO4aApaTAnt0GobBUk/NdhdbCMlbm/ehFZRTg655auv+J4vq/lZ3MJbk9uighsMk1Yj43tFy
l4pQoFEKyNIPdPLm+foQeUN7bIoc2TeTgV96BTgkVoZNmYjtpDUIrX0JwwfNJ9ISDxXb/DNl9j9a
VtEXt/OOSZbYz6KTYh21DUGx7r70ahwq84MnbMqInabI8Rjah9YKgB2RIEbrY15k6Se7j14aWdH/
H3XUbYUELB54RODkEjhjaBCUYjrlwU0ifydsh93MoHRu6k4h53HLJnyN8opVWjk0i9o0xnVkuM2e
FOEHBxXA6frQi+y1drJ0ZYQV6RFNMb74BD7f5JIiBLE9tyqGZQx3wD45DZMZi5/pKCE0rFqQlKgX
nWHZZx6Mw2Z4hTdOrSnNiNetyuK5npM+XSZdpGrG20Tu260np/AWjtew7cfqZzg7jzKUqMfCLFyy
AhtSSfJovvwQxaa1gPefTbjih5yQZUl2eNSS3dB55qYMdGtZ9ty9Y31nqoeWeEJ4E6W6Y6ZHLtSG
FEASuST+sb+VHemf7JawCEZLz7EQaceWfYFzuEzaRtxnur4SdZKfIoZwqv07VpcIz5l0VtKh/6ME
MEAcq4ur8UcrEmoaJBkvHMWaMbKM4Q4M18eofHdXVZgrAt0LQOZRKjbNlNnenuJjW2W7pp2jw7BD
rOOZ4UpxbK3YpbF9GvGP9T9JKLUfqhSsdWpCLC2Zwt7yeE7HDN9QOH/48WiddIk/NENTeMq6KF8K
xf2W62iLVDFUq9w1n3hDByJactLMup9WSoSuIBmCVCMz3kdt/VQO5sSB+txsNrI0Mp/1sztioMd6
556nISfVbzYKoEX2mOlhhSIqGS9omna5UOmiNVI8VbPHSEI0rQOMtoX09Xf2VcxgefuGnfTTp4Nx
KeOKJa1kD5FG1X2paR4q5PQ8ZH1/ruqctO4wYpPBsuGQghoI9Rohkj+ctCr27uHywTgcxGd/aIPx
ohjCnsuOSnMWxSuz88tHEfQEWeTTA43MaNXR3DhH42bIAQhTAervUi1Vb2Iai0UJOPA+1rJqTfRS
e9SQii2HCFWN+xhkkXtLWFyCXnJI7ph9Fp6u+xET7g05M8WxN7pyiVXT3tesrhh7kvHe7BBkaCJF
WucZGAXsST2WBYsSCvoM8mI0EQiqYQmsw9zQ4sovtmd8DEk/vkZGuHNIjsaRGo2voV+eCbMJSDOw
2HFcvQ6TxGfl2B4B0CggujL8CoMmfo1F5K1BVGhrjcF2kauq3lE1BAJAwQjfdKbumTT8C07jjSSW
W4OI8xZ4HYbu7g3FKDukXLxDvIRmB/t8TSwllmH1Qwfcu9MdOPutLrWHimINmOdBbahQgPAzy+yH
yPFLF7iiNokRfFayCl9MAqNl21JCdeszQkvGnTpoXxx9cEg3zUlIR4u6KAtlbRvhdMsCD+Sm5TXv
s+COYQCNiltvND1Hbl3Kx5qFSs7H/IMyDJBKe2l7eXkQijoS2LuajFw6jV7KHiiAlDWZ9Yc3WPlB
hLm1THRByvpkaDdS+BH5zVV928eNBcC2nIdV58MssqVN9+CrduybKflIyiF4oD0Gv69jaHarEVuk
rx2M9oGEcH9B39gjWpthlo01BaWyfesLrbn4ZvhrMiwcxs+BTX0wtYPmLlG0UtvJXaVNI9YwX1vQ
SKTFOPTEV4VHhXlyUuc+HQnBqDoLa3EbEymGXpsEghL/4dTdKjfSt9YYD2y93SerLWmGtWoTa4MB
w356gdoBbIgYzYNvls+CWWGROsiucmcUt1HtyH1NRv2iwEeM6J7ajugAutTyOQ5TlF5RDtK3fyan
Ub6Lxjh1lXPxi/K6HiXyQ+rb1h78w/XBtIH1Zm5xzFQlz6YRfg19WS1Re866PRIfzEIe8sAqLtcH
nWqtCeDibHuoIG3fWfdG5p3IQio3XoDlzyqkuHiIBzehBh4NUo3RBO1bAzfRpcXRiGcbADfZGlP8
mIV7M55+NpTkmbvN8gTI95KWQb7CpFlfYrt/haIQrhvRtgv0ktMta61DWVVgefERT+gNLwRrDZfe
ex9U22IKZRrSTaSK7ITJvgULZPVlsb7WW8Ksqla9LOyLiBg68aEC8PUhUlVohk8I0YlMZ8t0mHNY
UoBpe/psaEsIuLyujrk8TnFjNsh2G21d4D5mE5VTyq7DD2uwrG2O6YgSy71ntsU7IT3DsmpKnVFJ
gImCXVhNmDhwFrKEIygObDtSpV4dM5NypDWHr9mR1R9lvy4Uq4xKM0AgjtEqqRJvQa3WvneDGJFV
UNCatKlfaeO005Mi2melk7IlyrSDiLJtb+FUVuapaJEl+8qOIFnn7OcGh9o+ZxwP1nrC4rZmcx0f
DQrh4JzyA/Y/b+VzxndtlsaLcD2ZlcM936jHvrJe4BMNqyJhJkmn4o5eXcko3b75FkeSsAnYWc20
nlhR07TtvW2nqjOEmuwhGYm4MTqcmIBA31mc43N0yxMeFy5YZStUlPUDsnP5UyXciQLxEmy/8Asv
o4fxVAvAxM4Cw9ZzHx2YZmXMMgRjDBEXTXU7WlPxK8C0Y1Sef4ejKVqmMSkjEIh/ZpSTF2zFokuN
XGEoS+dilA+TO2C5rG15T3jpO/jtTSmUtwXx9dNJcVwLVLr3/kOb2XSNvKA9lhq6ZGIQ5Ro+ECpa
kbN4JFe01tDOQth87jNcz2PXzrJesqiAiFnnuoo/k8B8D83QPAb01tZ2zbxtV165JVSavCC3jteu
TrOD1T/gR5ORTmZP3aw2tJ1a37Hk8m5az9hn/Vh+5H75CfA1ectsom0AVqBj8ci1jqo6PHlT/GH6
GAw7SfpVCusO0GkLrKqjGKxZLn3/3gWbC3gVbjgRK+TABhU5N201rJ1ONwjtMdFGR9CP68xTRKWJ
akMwh3vDDqCRCnee43RYpEALd3ETkmPul6SqtoLPi32A0/r1vqJqhJIMAuWNd6gBMe/zuvEP1wfV
2sbGwXl6KrqMXn0zuocxLNyDPn9Vt5O2tCtIowznJD0NLxOAon3nUPd0NJPgwXyKz1pqeUiWguHe
bXmbDVmxnolbZ+vk8XiIW08uDR3ROOQjkogimRwbIuL8Gi+q50o4G7a+mhoukGTSEIt4LomeUkd1
k/F5haCTbpHQBdgf4xWGyAMZljjhUv1SD260s0b8XyhXIa8Rb0d1xz4YJdAqUM35HJdor9uGUQvF
gLkQFYOmYbQmPgzUjYK7PqvTifw9aW7pbP4w2vQQ1ab/oCLUrnSPxWrEhrXqPX1ch4lSN7FS+ZYV
LEmTll9T0dHDVZS1i9kOsGSUae5j9lK7oPOecmvgyizItcPA8Tn1M08Mf5LSuupu0iqMCSlAJv6O
tqU7fJmVfSz6hqnW17/qxgSJlJDWqtULOlBcN6GhA1XEv6zZb7GfiQNE013nY08cSm5rGkfdqiPN
jXtx3o4GfHgt0aZCbBu9pE7U53AG/GVRClp2A+17i/6qGl6FRmYrkImSrB6imWPEQ4XDHh9z/1+x
JR/D//W/ckgdI+mn/5W16SUPwbj+z3+bpG78Fm5hm6YyLd21UcpIBCoOz/8j3GJKWkJze3QGhqt+
0ApVgB8i68CeiuFyktbWrgm26hWrRwyGwYklOZuM2mjOMM2mHXXPT7/nhKLGiFaFMg4stzY2ip8L
e5LwUuX1eppc+VMzMBUH0LI3dJwQvrgEtvUkP5QZrq02irUTU4d2cqzuPVZ8SPGgD+xrZU4KRXDr
lKq//Pd//Z9vQR//PHNjju34Z6zHfObKkpYrdU0z2TL+fuZ5NSVswQpqT30hWMw6xOVNorgQ91Gs
MbP6azdL9F0GeTYFaz8XR6C96qAognCo1ob/M6u1hM81j9BrkrZcY90BuDU4C+LExgsBWmxJx+rw
5+OeP5Bvh23brm5oSpeWhYju98Nm7VRO4BtyVu3jCeAZCaJhuhvaaVyaMZBoCv3TYkqc8ObPr2v/
x+tKWyf+xAFsTF/E0H5/3SYiri2RIfSR0ZTrntqKHlNb0+HkAtnZNpFa/fkFrf/lBU3FZkOaRG1A
Wfr9BWM9yDs7CDhRaJO7DoVueRfohEYX0sv+5U3V//PsFE0ZnX2ZMZfRtW+3gRqcSNVkYi5Cbwj2
Wjrmp6we7zwdt4uMc+tiZG7HcJ5rT1LSKUJzazaddfR64xXvh3YbE15QC5NYyyKGnEDT5l+u1//8
3G2GPMWHYNjKMoxvR2g6yrMar6fAwk5qhxsMe1Ga77EWAucxaZgw653BHES3f/4Y5oydbxccJk+I
IpajdBPl+LcX7gq0U6wUARuZzCPDCzGU2SNjIb06olYDs5UX3XnzCyEfXLg0HgAykisIXm5kntyX
o9EvU1XG6+u3LZT8e9PWHwkQ/Zfj/M+P0LE1y2SKdmnsmNa3G4N9mhu0BG8t6inWqPCk+ZE748ut
bEzLLtYFHRPsXduvBMr8MDGzO6TN06qq9fjAHttdgzDS75uvgrCLmtrv+s/HZ/zH+yih9eiGwdk5
ar6ov13PUh8MpRP9SyfzYNBnJbWncHe5TUZ8LbOZXUa+KlLBZMUJfOVh5z96WvqUiTFaW71enxHk
1+dcUhQYy4o2MKV1sI+sJtOerGutiJMNTlZzr0Sw6vp0XSLw/7BLsrt9elRrGRPAdl2L1tmw/PPZ
6d9DkmwuEdc1bC4SxW5f/3Z2uaUVLr58IIe1elRoLYRff8Zev6RguvJjbefHev3VGjdGFcQ/QpU+
Z3B5HikoHP98JOb/ciTK0iQXqnTpv30fNwx24mmoQ/KMAfCWMBqmRgPU0GsEnhAbaEKjIohCHC2h
mmPkZj9kndxeEQZTJNYYJYuNRzGInA17M5Iu9do3PQTPpDvLiQaoNfU7YzSDZZDV077oo+6CZLfE
bUtynCQ7KDVLJFDYBd14Dm600jnmMfZ38D//5U2/nspvc4E0QOfpOns0w7UN59slD4qPDuZcdGJr
ALCCC2wn3XJLOsB0oCMtHkTdfzVuKbd5QQRBOOvWbTzJV2WFMzTeQjMDmpRGeiud3Wjo3lmWVKGG
SN4r3f2347WM70OJNCymWpN6CgsOMlF/vwXoQaZE1+PqyobpLieKb6/H3b1ek+UbA00+d+TLLcvU
jrbj0DzSW/IOHWusjYGOk9Sg12H0rLe8hfJk2BYJyaH+szLDAKyhgpLnEU6D4peCsFlskskSQMtK
okQSqrU1IT8ARlgUI8O5vdp026Sx2fwPxS5t4gBpB8iypOMTHGyoFE3sTIeoz6BnZr5aV/C610GZ
wSiTsMp8xE1Ha3SpAJo17MMgiHZROE6LrIOdrKcBjFXDeu7yLjm2dfeRsmAnvBJDXeM66OlE+BA4
vQZgz91BMCioOY80oPoHP3MAnZjhv1wp+n8s85RmgndT7jyIM318m0xr5HFKC4N0QTVbsin1aKT+
CFm05LRd37tECxa66tOD3+kZAoCCRdFo3mpEWyD7/kpSoe5zYZq7P9+r30cN01BK1xi1dXrxHJj7
bdSg09pqFFho6U2luxhyXrw1tQkRGx5Uh9yuDaoxPN+j2k7TeNLwWqX99NWFeXkTtt37nw/n2xQ7
Hw3rKZYcBJbxRn0/msKNmoBeUrhIC90BpUPOZYjuNUKAhFVurmK3nVXs//yi+vzW/+MmNg3LsG1m
BWVg+zFZgfx+UygHz17hojq0IJbdeVM3rNjGBFA36DmaovuZkzu8Dah870qYVO78C/9yCN+Wwn8d
wnwADCcMTd/XFhakaOJvinAR/sQhg2+q0B57G9uB3rjdcSiylW4FOPhB6NhGt/2r4/XnY/h2gXII
JlVbqelSwduAuvX7u1Aru+qjEaChKfpPj17nws3bz8TgNv/zC32bhucXUgCFJQOnYkElv90JwRgC
nqgiPBb2/yPtzHbcxpJu/SqNumcfzgPw938hUUMqBzGdTtvlG8JlpznPM5/+fMyq7pYoQTyu0yg0
qpB2BvcUO3bEirVCxPyiT41It/YAa0YJ8XMhWoQ11XcFtvDbdq8MUNclXdQUrFuqNfnGk4dWJ/Li
xJcJq97NqbNMI4yFKKQGw78tmLoyRtMyCdM1WUZwQJrZil1d48lMySxXPHRCi6R3tE4L7wLvs5i0
X1SwTI9FFap7D0VRGtZc8ykj67QSTHf42sj0RSs+XH1yntx1JDuewaya1oOeB7RNVD2tta4H30XW
NZsoay1aLJIdAiXWOpcC5TmKa9rBgRZCArb1zGy47wgBBy+BsWqiGyzMCZCgHAKwFE8QPW6osu6N
WhNVjhts+nTfICWtRF/LXqRl0lPuIoSYwJT3zUQg4qCTMpCgiprnQsEVyzKdSVmGjq/rFfGXSocx
3fRBw8lmBO1SJD5psT4+CXk8LqzoLOBkJ9EaoasaZ5bEEKJZ5yua1q2Zh1WAEvFoyfRz9M9GCfqw
NT8lJrhWizrNamFh+Y3nrgIYJKcD6C2vgIs9NFGN9KgV46uLFrBl99omzSsyq6+3zVxuH1XljUk0
J0m6ZM4HFgYhIFmgxWt6F3nnSOpHTy8Q04UMaFW7G9Vr10KVPamATxYGeOGBmVIT7U4DQLLBzM42
btCIhtlOUtS5gKiSJSBWFozuE+infh1YsnjoGn0Sll9ygLOYcVpKXdYU4LLIl/BkndkdBx1udBnC
SGBosBMZyBvqcU5yiAzrvV73IFgMqyWDhidOfSTCg9Jqt3Wf0zgWAKXq/cq5vQbSlangTuQSMulW
ZNiza6FN6SsKFeh7yipNaDWL7AIw2UEUBgsCL/PDEAbiXSwW8aNPkW41GFprj15BLSnLqE65graF
u+k+6IxniHb9Q5QM4woC0HZ/+0PlKcicbUqDg2CSO0JakZf6+TFIIAmj/Kp461bT6aBN4C/xzK5/
Q8ylHBQRSlSEEvM68tZ+JFarTIMwAPdXrMfQ/b7xEctal5Yr26nbUJOC3nQwJh3OEWnKQNDl/Qgf
EwF9wx/VAcCKjbcQhVyeY6YZVIYkggxmKLMoOknivLFAdK+KcniVxvYuqGSaTfT6lb+GqIO64Dcu
bwK0ZA3eSSqvB0vXZptNCsEXtP4gQIjXv59iUrd/6xTrOv7pPVdgigTe5+sCNKMnBdV468yk52/w
ms8DLShwsZW04nkbICCp7YlmhI4aFYzbm+LKEEkaqMwq47sM9DtE6T1FIq3GLXOYHFUiBrQNLTmq
y5Vjz6lQh0lkwgxeQOdDJPkbVHUBhMIYPeUAma1Ayd3PXId6V4qWYf3jV4dl8HLnucUuJ5o2Z1Oq
+TRThLVFKQrOmJWQi5ATax3phcWRTeHO+aHCAZumLvGsBtw5t1QbyRBkoemuyFOkL5N6+3s4KBjD
0fc7dXt7XFesmVM2UbdEnC5E2ufzmHRZMYCmmtjHhs5pkk1WkWLze+Q+Y7NqFzaHfOltyQFRUleI
d/Fs6rR7TkIhnohBoPq1u0IgcRXDeLROXBnB3TwEMzOJvZR6Jm3dFI63Tuzjpz6I/4h18Umv3PKh
kjOyBkZ6NEKJy9bIv7ed8iACEc4sz3+citl9PCRbOa30D1mtV6vbc3V5OfLF6vSSMghTNXn28e5A
0cdABRNW77jYiAJq0EkwtvY7zhMV5cQWvYmPV1E+QNuzGKpfmzvdtHipkK3ULpzHxH8gAc4UVm3Y
uDtjEL+/B23otnfr0Op2VMHdrVjKLyJw6DsV8ppVp0Z/5E2tOMgCmQtrebFzyAlLkqGSzxLly6Rb
lIQWSBQLoWuk25mM9yIfqQ/j3qBPaOEVe3El8jhRdcRAwBdy/NTZNhXGqGxVrAG0BqrrKjVXzqc8
8bZK9NLphCo02y1N+LxMAB8lOS0ZChRrComIDc43a5OHraCDuFkNlab+ngGqshl1+GBlQ7dJRCD/
IV2Va7NJ/O8yjHpV6HHTmdaXoi7zByA51X2QfkSk1KFe4qGVsLIaN4CZ1dcfk76AX2aEnOr2HpUu
HnR8tCESMvM/tur8kdM3SmXqYPJWjZ/Djqd2z72V1HtFgbHHokXT1vvc2OYheNF6SFBXfomkMlzI
xF1cAnwEjb6ounOp8hyZeUt0fk3eCAoh/QRNAS/4bIpTy7dlhgsxyLyKNS0SxhQGKiuichEYu7zp
s7CgBjxSZr9rfoJiz1RP3430RKzGRIOSFqcD9XD31vrUxRMSOIfQaP17q6ofq7ptSPPQnCiPEHup
SVHvfdFPnVyS7z0WysG10MycNCQDaHuNWmv4Kgl5s0WBCy3HND/qU8uPT4ProSRFpfqpCF48Sl/8
kWQV7zTpMNJEsFlY5ovQi21JxQIgtEX5Agq887050K0LzWY37c2a3mNdqqg8tMjsWOpR96S7Pk+k
LVqmCDhKJCR54Pogi5UnOhqjZ3kInLy2Hm9/k/weK59dXXzU9GywDB7aRISzA1N5Hf3SPg6yoXPs
LoX0EFDhV7NB8KmkLX5FMu+J9Le37QLdXJGSlR4gdvPTxpEb7VlVrKMG78EeRmiIkAM/+4C//RKk
VQQ/JCCw0P3c6mVi933WvSgiqtRaqKRHMmlQ7OvWHyg4yM9kU+g+BoyshSggVSMUBWK3zweQsxDz
wStmKt0+KVuTwHSCOjX0VQiIaHepXbkIGkKMte7AC+1zD9n3UkNhIiFeeir6Dvr6lgoHlzPQ/9bK
j4Ns/Ejpbb+PBWg528E6CKOrbtBF1FZmAowvaHn+Vnn6agiPsVEnd6VV+nZHfYucffU7PQrxkxgF
iKQa7mPu14+JbwgOXaNoIFB1ouROZlnmCMnQ/ZFCMR+UvA0PcCAedSEvf9hd0d2Plj4eaC637pPc
3wGnp2tMEz+1nfClgQ/xuS2K4Jma/U8DzjewQYc4shrkWMCb6BC5HrOq81DRMPttHYO31pRwQjLn
n7ukUWlnnACPausdzDaM1yXd8TYtWnTnSc2rH5NaF7jl90IG2LEaouHVr+hIGBr5GYrvt6JHAyJH
9Pog5/S6qIoBKZ6segdfE7RDaEXGCvIwWuzJVjjyRHwyptmPxKuzu6yoyrVIAgqGZ5jOUTmUjVIF
D68hXqBl0QNOOKfxTH6k7Un4mKRf9HJMNnpoKI9mnjjmBEyJWgSqUXRwHyzAC6OkCI+kHLaRJ5vr
SirEXQ1j82NoRnCYZ8O+icw3OP/0O7UNebKQxOip8K3e6a9DSDLlUdGO3cQo4hlN8dUb7Aic9X0r
lg6NABUl+07Z5THQvsrnLSS2rX8nK31rZ2S+yA2Dz0185btQBP5H0c/YqfRr3ucFKlPDmLdHJejv
XGhIwBtbIxT0CrQsjSkdFSP8XbGGHl5fCB3BWdoQTHj3ZhMVn9Ly1YcCfR3SOPloloO/lbym3Bcx
YGVTgoHZGuPoGMXVVy1Js6MV6T91zc+e6wrm4LQ+VlM5L0/Fn0YSWI9mNH5WAQgC26ZTTaoefalH
iiMEoNBkcHaP4r4VjeEFIpyKZjV3zTPNfXQHE7C5X34VfCtGSr2QV17xqAT3tHG2jgQbjZOUMC0W
oCRXo2n5e0WTIke06HSpOmEpz3cRmVgmVQYyy5RMeSHMr8CKwBUqYYPWBDT4PIl4vfCB4QSiDGFq
vHgFXaaysTe9CwxeXSLF+el7ToJatxtzUZcJaifduB7UDVmulghF0cu9FQF2BBRQrFMu/6e+ptu2
iNiPWvCp1VL0qIX0220/PI+V8Hxk/yQZdzBlcubVRpQC49JwYYCC4AqObRcW8FBG84I4QN3RKQ2s
tt+MQf962+x81jFLiEYNnRIgGIU5nCQ0hYA2fcyOkDN0iYn3nYJjkxT2B0DGt41dpM6xBv7aotrL
1U/tcRYQunEgNxUq3qs2bbJ7KG3dh0BCQ0psksFOTTgOoIWTdpkJlkRWyBMKtPQuXMLzO3j6BuIO
XqDqlEGYv51gIGiCLGvgBesor2UJEaiXWeqfr47/cwbUqd7hK9+pxZVce/XsP//3Y5bwz/9Mf+c/
f+b8b/zvY/AdRE32s775p3Zv2dO35K2a/6Gz34z1v77O/lZ/O/uPDRzL9fDcvJXDh7eKOtm/YTfT
n/x//eE/3t5/y8chf/vXb9+zJq2n3+YhXPjbXz+6+/Gv3ySL+f4PrGf6/X/9cBrAv35zvuXNN+Gp
eWu//WPXBOkbp+TP3/ufv/z2rar5PZr1T8JCRXzPLeIUfvtHB2KLH6jiP3mM6hoRlEbSfMr+pBkJ
sX/9Joj/NAieoQxAlRYIO8UZEgwVwNTph5L0T24ZIq+pbKTzEFR++/c0OH+GQ3+u33Uc1uyZQaLv
/VFD3Zq3jWpdPMGNCjhJEY650x2IGypznUClPWy1LUQ528LuO8gS7PgJKpbvsOW0G2kj7mE5yBde
t9L5dv73d1gqSB/Z5BExc2NyXrQhuiG5U0ZdtCmbBrHCsV65Gn1faSnxxuoFeiEMCynJIFJ11OMb
8YPa6+axgzjliGKYtTHod3RO1vWvCTuFa83O+p8fRmAJWE0UVR7es1i361xZrLQmdwxrQo+3wB+6
HBfzsfLlfQ9wHAJIz0hX7WgsvKbYGye5mAvL83eML4sZQixd7mhW1Nh+S5EqDwdudo+mrdujPE9o
XZqa3nUnl0gKJYVSmD3ocRmNnGh40qqPbg3vQEBckS+8z84zGf82ZqoiCXeZvc/mPjXmJ/kgGRDU
OlL0kGvNerRGqDGLgwVeN8zlBwNCZhnuhttDnCW2/zKLbLFC5gAwkzjtwJMxohSn05Ph5Q7kRLa4
gfialrV7pJ42QFrWFD/lVb8r7uSVv2kW3olXV/LE9PTzE9OuIOV+Eoe5U1hPaSxsdcPbJ9rw4fYI
rx0h3qL/GeDsCNWu6XmBwgAVCKDKgv7csF7YJ1eP6amNaSOdjCRShrBtLT93aD7O79QN6N41CrJ1
vra+WrtyFdkUy/zt7YFdmz5LmtyoxGuTh/a50RDy6kENzMyJ6g+uiBoyaSjL9+z/Pyuz/SE1HjCQ
0M0cgPg2ArR7NGdttQsXpnAGnnnfhwqAP8NQdE2kTjpbplgIM4Au0bQPpS3tCaWTPSMZfOyc/HOz
pRkAgZ1V+hq9CA/9a7oOFzJnV3bJmfnZCsKH0ADrD3LHS3WeyiZis0sIyivrdWZiFh51Yp7IEBrn
jtV/TtPneoTwHrqcX14uiujckopCkA1K+HxT+FqoB16jZQ4MfNB0vXRaYvtwOt62cm22Tq3MFwtd
OXDIbArPsxB58FDYXHJM5xHzn/vh1MRsQUx3yjWL7G65dEYoa5Pw0YuFXQprtmIY66Ejd3F7UNNH
/zdTcmlxtj6Ay8xESYUM2oEWzQnVNrPXMYen3xIXXP3V6SPIMSipSoY4T1qjWxwXZqxkDirXfQ8K
MNT+zgJpvN2Jgcnrz7M+edSpmh6LiKEbL4P3I4UC//ZkXR0CNe8J1qCTVpx+fuLxqLh0hW+2mSPC
8dhL9HI3SyDGqy5BPbEx28tqWJByL+hHDO+0LRRHRb8yasj59sUbIh6rzpZt9Q9LX8fow92Lf6h/
kIsIF+7Hq5uCPDfhF0BKNsn5ODlNSE0qVeZUyrNf67TROr7arvpFIPmSodmR8puibAUEAZwANZPa
+kq+6i7Ifg9MayF0uxJnUKT774hmBytEttscrJqVO5CMOVibbqtuw8PSxF09vydmZqdJKLKC/it4
qkjHgMYwNmFDgx50rG5vW4K0Dsclp3TtFibHSRFGpwCiEp2er1UfwgSb6zFrtSkfaFA/Bs+uXa+8
O2uXbhDTjBdvjWmu5i7j1KJ8blHN6syy/AQyrtbiVe2i0nRv5a9jpcBIvAQ3maEG/3RQ1D4ouPA2
UiR9FnPrphQFusSZqzYdahArwBf51r0DIHenHIqP3d3wEmzdhQtFnsZwOcb/WDVmdQO15Jmh0huD
VXcX7VNbXac22oLyunb0N/g67ekott+0Tzoy8y/g3/OdseDOplN28Q1TWoHCloy52TcYdC1ORM6Z
A2p3pU3kDG2zhr9+4Qa4akbHBIhD2irU2QQLik6XgRdljiWiPtJ+SoRnKjYLRuYHA0wDySBAjTr8
pwAOZkZaAY2dMStEp2uDbUQfHrnQQ1f7gLdcqEGllTpYC8567lswyaSBHqKGja+eH4wgTuVE9vLR
ybpgT2vfWg6+wma9zSk4/dq1MLc0OxBNWxLEVenIDL603bcxXABrXJyByQBLo4giyCBZfe8cObt3
6g5BamVw5F39IH6r1uRk98FaezYOog19zzHeLYWGs1wiuYjJJkUhg9IOIlGacn7KozwAvhiOk03h
6O7ybbDx7XwjPPab+lmwl+zNdyHmZGIC0CIy2FcsnptrUCcdyVnRGNw+tNqhih/c8Pn2Ml3kN95t
AJXDm1giGbuZDaNWci8y8sEpYIRBwlavdfjFlAKWyirmms2jSFubVphTNxi7NrE1KxnoZU/UHObM
1IXUcjTSEcIyMTPtSoE/AHdkuY/0qOtQb3aN0mz1eJIuN6u40tZNlEfpGrRiXS7c0PNIZBoKMFWL
rBBVDW2OOmlRU9TqIu2dqiiA4mVDNfWQL+GC30G3py4IMyRhLFZElMgcz2FJo6z4SJu0nQMRtoCk
EQx/cEpz2A6dAFnDNqXj/Usc+bX0HLpdZQg2wu2hBk9PBn9WD1VHbVe00NJFbjXxFzp2GhgURxkB
ZmHoRGvbpHTcrUHmyDTjhrX3qZAzOIWkuohe4jyFQCoKzPijQE4tscMWgb3VYOUw4bu+98mnXapc
cFTzy40Rk4rjyTI1OJkXXgPlt6m20rWQbT4L44s+vfvET75pwp5Qb29vyCt7HvYm3izkbYEPzbv/
FMmqfRctQwcIgRj9IaIHPnz/dRMGnpdUACCoy5YYrTRCLaOu2csfEgsZWP9O1caFObvmK2AUB0DO
vAGhn7c9uXE6iK0RNsSsypaCw3Q/ou6s7USbI1JyMxpLKe9rc3dqcvr5iUtU3FQuyyBuHIUMmAKF
Zle/lYrfvupxnJULN/HkGGbHwJIAvRpTNUEX5wvVZF4iUAasGV+wl/YgiDf6NtpW+9uLdeVQn5mZ
3SNDQ+c9vOy1g0DVEQ6KjxDwLTzCZqiMya3rBk183CWSooDrmr7hZN4yjmpbDEXtVOb4MgrNc5f3
z3Ip3vV6s1LF8CsSgQCI82qlFvqmF9wFx3UZCOhkdA38L1h7AtdZuFq44MhqanZO0YUHqAcRRLjL
sxEcCLzStLGopbo05MtAALyOpnMCDJUJMGdbZShcCDcssWL1WiLk2PYiO6zWzbbdoERxp35GnRTi
rt0SLkmdxnK+bTDMNcrdLWlT2+r5XHtDEutQC1VOpRsHCHroYCj3mpl8G5PuKLj6NmirTaZXT1Zf
f2mqEO5s+WHwjEmDztiIoaZDvtE/43o3Xj3eA0/fC0P9sc9IeRkVWPgR7QZv64Uex2yizabvMP/q
V9Ja6h7qLoHx3f3k0bVqtagYvXZwSeTZ8ADAyAnIwVhe8pAZ0sICXx5MBg1SCcQg7RRUJc4H3Whw
roJxmQYdrlGggZqvQ7nmw+2jMmuWfd/HoH2pioDunALL2dxGfhVZaRlXjlsDG9ggkYIeBk0E4WNO
MV9ay5FVfQQG4N51Ovxlq9gbwhezl6AMEehn7wrHHyZWW6BzY0GJGOrsvK6LYnP7O6/MBteJqE7w
LWgs556xDdD5NMe6BMZDu14yyDIcEtxqWmcFCyWC946K8+1mUL2nDY/uNoJebbraTo52MvRyhmhP
6sRF+AQl1843H+GA3kEOcWiopftS+BI0KsKkwlYRrLWKtsTt0V76Sb5g6kZAj52KlT47aSqaqXLZ
xqlDdh2C+3iiUTuQ4LbjoLbp6WggBQ4fmLCFPXdRmKHUO3Ulc9Toq9Evbu2iEiyNaAFax4pgYey3
RSa8Zl4AaQKSrciAouL4DRn6TTSmC5f4pUOjQEdTNMBVjjjLfD7rvZmlclabiQNPzRo5oD2klkXG
NkzClTq6K1VfCGMv3RkGdVXCn/AYMJTZMqtIggSJoSROrvj0hb9FokTvybMWLLw6rtjhsmMfUYOj
KWsO/zW6poQ0SYqdAF1qux2jg4cmRB6Yn5RiWEJKzJ844G2n9juFFxvRLLWg2b2UulIhFFbuO9Gn
1oal9b5rbPP38A/rUTvItvSGzobmWAtXw+x0Xhid7dcBQXFNjDGqdTCKc3fmK0kxwTJZC2fzmqEp
TgfczFNUmvd2BF1TwHTb+U5gkr6btHugZv0RyKW3sBuvGppuOtmYckLz651Qz6pEmhkdKQz1lSCN
hx5VZ5ts7i+mDd7nzoISWBUVE7TJ/KwX3iCVhlz4TiikE0ZqLzT5FgDSwi68MiCK3+BISbpS8pln
jdEaGWorjxlQNGwazzs0RbHNku7bbc812+zTaAiTiZIlk+5HoIPnpzjK4ZtGnsp3YhliiRJypCA/
pI20h1orXvCSszDv3RZeEmDsNH246nNbY1WJely7hHgJeMARehnUihZsvEN9Ti6DP40Q6REyEG/h
Us+NGLWf60mowhpqd5v8d0/OSR85k979fWGL23gzZHeF8RiI4coCtb3gkN9Xf2bepKYrmgqrJ188
HNN+QBzD0MHSQWfnPoZ52pd3MdUfpK8aGlp3dM7X7Sb2q9ck7IAhpbRY5EcD+W0QzUWbp7sEaft6
V4/NQBd1KqrhDxeNqN9jOR5RGa31Llq7cJihXDz1vq+AMY/+JpTyqvhMn16f7bpEookatpwCDIMH
scauL8Ghb1xfziVbsQSUiwrauaERsqrCNkQj+pHAeAZZblnmzAtr+BWKNujEaBkLjkavFaKx8nhu
CVOjgC4cAgt08TYJ6/5zI5U0ZfQWtZRV30uAtf0xH199XUDGKuz8bkDaugvGpyBFvRF+NjNk7mGh
z5U7OfARO07BefffRb/LAKiNQm9BmebC1ZC4ap5t5czKfuouLOGruEsC97GRTLRoV0Ut+OEnrfJH
c9/X3I4PVgOPtn37fFwewyn1SmmN9AwnZY7ytdANqEQ3NiEpGO4tN7BBO8NYri2EdZfHkEwnECbe
WRJnY37a1QyKrqnt8DhxnmRK9QltdsC66qsr/mJ6kAMymQKaTixJPcqa5bdMl+MR1QOsmwW0P8eu
REsN+G6qawtn4crUTZNGaAANv3JxEvMgKlToQIyjmvTsRnXj5vnaRQDy9gpdehUyuESY7weef5t5
FUELYTgpPeMIT8G2DNojYhjJgle5aoMufhBJcFkBOzp3KorfQCyqG5BmR+VbQaytJvUCdvvqbJkm
aQQq4kzYzG8hrETXJw1lRwuxLKurVqUKPRnszr88WyQrNKpb+Ef+fzYSt40BwMF5deyzzBbVDx6y
vbctXBkIO4xYfIpNIeecrQcKSCkyNqlwVJBroiEo0382pb4wjFnwOXl56JCn/iVwLLo0XxBfcVEs
lmPPGeEm7KqvZl/SXAeWtXWQ1l3L8fPtQc2rTe8GCfFJWXEX8+qajao0fZPEaug5vbGThqf0ztgi
fW3X3VdI0IRduMrXCCuvb1u9HCWNPcSEJKIheNHnmfzR5QAJbuweRTDOsaEg5SRDdFweIeu0rVqm
tNb/cdvkPE8yuQdy3tP6EdvIlykfTZsi+8o6hnf13RaGuZ2yk7drAPIL7uFK5DtFvSDuMAdidZ6e
kCp/SAU0MI7qLvgAg1+3ETfavngUNpU9AvB2ymoVbZfMXvG0U6z9DhjmHMzT++i7531dQ6zrSz99
Epxo15X1p7K9uz2PVzwG5WruDhKqnLL5Bg2gYrQMwNhHotW16+XrMVoIrafnznmkwW+f+LLgVKBR
eQ7lCtAmHqJSMo+ylDd3RpBCN9vF1kfYxmHETcZk6xuFuEBIddUomGYKyhPCew64bVMyhWU4mEdU
rQ5hraYrUiHSSrd85Bpj4w5yg2DhqF/xJ7DF0a1IWphe//khqJH4gifc1GCJFtcQkMPx9TmWf7EM
M217yBrIzUHoAxeZOH3FSQ4hnR6eObnxIzp1WxfRNHl4sop4f3tXXBsLryAIeHjrEZ3OrAR+V5qu
0apHbfxs+vHapc8/aLoFt3HFygQs1GWGQU56XtgMM5Q1h1yWjyy/G0UrS4GpIVugTrlqxCSUgJ0M
BuZ5HymM2pbvl518VCXIgOrRzmM0t1GwuT1jV1wg+TTc0dTyOdUBz9cFwZPELN1QO+rUT5vA3LCM
KF1HdLL0Kwguj7VfLpi8HBm7bPL0PFRAAc1jMdpIyGbEgnjM9XDV5J7dIOAo1wvAjKtWJh9rvi/R
PH0SKfRRQtUqHnuxXIXc967+wRK/3J69K0boTuPu4AVJhmZuRFa4tjovLB1ywauyfOnp0kOXc+GE
zlGlHB6WhqsYfiPg0xfRq1lDSgMzXeiY4Ysa56+Nkqw0MOfrWPU3CPfd0Sj3mMg/ktp89Mv+a21K
b2rYcmX6UD6hv7kDX7SrpQb6uO+/OgPnnzZdByfnWqIWXhhaHDqu/sUQUQSoDdtM5IVzPc/K/jUD
wLanzmpCH+XcjDHQewOPU+jIPkybhbg24HGpsy/J4K2NaITwNmq/C7UyoI1m2a1srLW4dobqMwqw
e0t3Fduc1IsFNDpuj//yHprG/98Pm35+Mn6aQHpqplHotLm0kr140pq0/4YJSIMgDqEUdpFCQMqz
ympQo44MT4bZowubKwuxwuW1wyhOTMjno6iStKppGA2dUUHX0ZC4s2G+j830OzprThgsLOflsTk3
N1tNKzNpL4dBzsmbYlXFdImhauyj03174q5EQBNJBDc4zEtTG8s07JPF8VNZcXXRCx1kaevyTvw5
2tU62wlr193mwwY6fVsGxLwIc7syvjO7k9M9sWshKeAKvRA4sArtNR0mYq09mN4SPOTKqp2Zmflu
o9bkoYgYnmcgGqwM+1LfaZL8aZRQMm/8BS90ZVAmyRPoQ6d2ZzjJzwfluelYe2JWOh6iPan3YEHf
XNLeeHvNrpwnUDUaLUfgLLWLunKQyNAMpEHppHLwLWy9iVI8+HTbxpV5A7gDfyLlcR6ccyo08iRD
3zRi4QTKkL8W9LlDwta3u6YepfuxVIUnEQGyXw5YwZ5gi2wt5UKyGOfT19awOfiBXjhm5Jk/lVZ1
69WQtpW+uT24a8sEAxdtcXBrXL5pBAgCXc1oKUO1O/Qb1x6ja6VgYTTXjpZ5ambmMSy1kPM8o9rV
rYMnZUviqti1+aZzepBk6/5bjZKzbdjBL8L0p4uA/Tf5KiiNaJWZuQ4TARElizKGpzxANo4qhfgw
JvXSZp8283nwj5nJDj2WMmil2bU2tFreugFbpI8S+ioJkWC0rlxlhDBPSNVV4unyjyrzvsHpzV1j
hu1CZHF5Djho7BKOGt1Z0vy0FeTgvR5+FMdNkTSvNRrcGfr69l65ElhMVpBCh3cCLoM5DKeM6ohp
6VKn3YZkReQVDPCmcq+jDXDv2nAXbYwDdI5FfVd+Rc5rLS8k4S8fixMrC/kFAnZgU/PnjlsHkehH
YeFASugkkv+iVd02Mv1damW/XJIBWE1qgXYIEkAkgs7PX13FNLYmHRTYqMPmqD7iI4eltMmVw4cG
rDS1HFki0MfZ7myN0U8ztc0dAf8hm/d++oSS1tLZuzZrp1amvXNyvXheT2t1jBXxkH70vrUP1dN7
h9FO2+gx9Nir7o7G8j+WiMSuDc5gUFOBkH/mt2llUtRyjTR32nrv1ubOT3+kqrewI6arcXbw3ttr
SQnz7L5IHwwpZUjLoHFl7NXXyEg/aZH4eQwRlOi8jxVCJ2OWbBdOweVZ+7Ol99825/MJtFofESHg
FKBuZMfb7E34YK31I9X+VfhVQ2ViIQC6kgWiAApqlQ5NOv7IP50vIRKaQoAyCrBxedjRtfwgpk28
spAfscPAtVsvt0XQ+WmqIXeHKk8tpJ9vj/raap5+weQBTzaRbGQKxL10TYgSpEK9u0/T2m4LY3Pb
zLW9avKGBQPMPxf43CCCpAQ2FzDd8OmF0QfZGFZ++WlIl2b0yqXOE9agoDexSuG3Z+PptY7EO4b6
78wkHGdSu9L2/pF+J5Sb7sTt8NB9DL7k0co7LgJyrmxaQiONditDJkyf3e0QvBUQ+9HWkOduEdpd
7rlrBf7iJeaxa5NpQT5CIwo3Ao0552M0o1ZSUwQcnA7Zp0j6ovkjbF3pptDGhZthRmOlT/csIcSE
+JgengQs56bksewlPQoyp7T9jyY9dx/kTXAI9sJ3cRNtvA3HA4qEtcVq3pe7bq9v5ZVgLyVor21S
EFZwFppTX948VeAZyP3Ispc5Sg3so9yjnrCCOmlhsNfO/6mVadpPjsJoIk6buFgxZdjxgXO83T4D
17bm6e+fLZuYpKmv+cylStkw6tpVOXTrWn/O5V0RLvEGXE4ZoCUZtgbAskB15sAgP2xA9QtIPUjo
r+ae9JSi/TI0yUI55XLOzs3M9oepunQddiZ9oHLcPJAhrbZmpuQLrvly5iYrXDXqhJq9CJqTLm2g
CzW4DdwUIrVBSh7isUxWbmvUNgCEELaH3lrKiF4dG5gKLNIDD8vU+X5wG6229I5u7HaQ6gfXgse6
qWRp4Rq/ulCmrk3wA2ka37mVFCFbaAoJSHpFWDdVs2piEfKvn7f33pKV2d7rPSA4Q0bLe+enybqL
KxDwEToOnfv264YgfsTLMx6Ik2aTlgYwMpY97cc4JDiGRsCGZe5XNjLDX25burY8E7UkFRTA6hQ3
ziduGKNRTkY6C1M/RyVS/SZpydfbJqa5P49CaPnkDUXKms4nYOrnJjS/DgextujIbN0Paty9uHLy
e6oZP0HA7G6burZAQF1UEZIP7sh5JBBKnhRopkEzTmG+eZOysS7TBZoXnX3b0BRSzMd0amh24Xe1
ABapwRCqpXYTNah6KYdR+H0kYCy6GMHubKGYcW2hYC4hVCURegkV0eXYB0uZ5E4URXapfrHGhWW6
ZkADQMbtQL39IpMsZO3YuAQWjl5/14xnb1iiLLi2OPo7+nzaaxchr5FlOpRqRspWM7YDmnVuLG/R
bV+4gK5tN+LBiSGdOt0FP7gqaHSF5USDRok2k/88JvlWcF+y6vPtLXBtvk7tzJxBm9aehaoaHVl6
GzkG/LoHApp88+tWcNvUlEiK0+UzfcXJdao1rSFWKqPR9eoA9fbOq9qFcvG1dTk1Mf38xARC20Oh
dD1ddEK1F/tUXvdJQjOrr/3xN8YyFSkmlDcaJ7OoUi8UD8ZhWuV0rR+2Sug3juB5yUKt59q6GCdW
Zh6t9dNBG+jxpAFcGO1E6BExa1v79lCmxZ2ffwp9MPJTfuN9OrtvKhmhkr6lhZRuqHVgxHeh/NHM
rJWOPpcwiKvb1ubIWQJIUgu8s4Gw0uDA2/t8iYg6cG1TM2fUyrI9uNCUSZHf3IP5E9ZISkT3SVkg
DwaICvFlK54ISMYF33rtXIH4ALE4xY+UVM+/gerIKKOnhstL07eksZIV8xuT4cjUrahVSzN8bVee
5mxm5uCCbpXMlUEpd6+Vj1T94xD9DZd6mrCZbfxWTwrJqBA11oJOXFVqv4cL7fvtpbu2UUiPwgQM
Fpi4dX5RJPkYdFmNDan9VBnya5FaD2Ln3itCvZOSamHzX1skMonsf5nMCS+480VS5FqoXEDWTgEN
u1agamdGq8KVkYp8uz2w6cPnJ+DU0mx96CxL3GBMUkfuohWp4VVSqSs4tjZB8SKmX5iMNZyECwfh
2qY4NTqbzUSOOlkQAc/nXgPhnQvTfL7KpaVI+eosAnMmL6ig3j5/r+VGH40jdMpO0B8Fo1sPurwR
5QId6J+3J/Gar2JTUFIBCkbrl3K+XE2N4iX9J6kDoOYx6BVbM7W/8bY4NTG7QEzkJ8UswsQwQh2S
KO2DSpVxYV2ujIP2ielNAUiFQsNsHIBFZcGsgNcXDdoNxZdhXKgMXlmRMwOzUbRC52rD/yXtynbk
xpXlFwnQvrxqqapeVW53226/CONN1L6LIr/+Bn2AM1WSbhH2wWCeGnAWqWQymRkZMVrV2VA/dWZ1
3/YtpI2nqJoPt7/ITi0eBWLRycDHR5trXdq0gGQdTWZX56EMKVR6fPrJDqaje8c/VEOkfC2f66g+
au+3ze449pXVVYBPmVJokGuuzhg+CasJil86amfQOLptZv87CbErwPaQ5q3OT7p4JCe9WZ0tCPzo
+oDSu8TC7kKEHAGqHShUraFnzECyAp0CLERzojorH0mdfKBpKwnde2YQUU28zNG/Rknj+uBk7WK0
nGoVTujo5xiEN8c0KEZZyrq3X5dmVn5tezRJ+wxmBL8mhaaFInse713t4m7470rET7jIvtq00akJ
xOZZKbI3IBNCDIjdF4Z+SKHo0AKv12vok3hg9Vqm6LY37B0qjKmjcooHmhiLuTadu41VkppW57Q7
K04PotbMN8DU1DAZP8TOLQg4EjJyTNmhEL15z+YlKE0dUgFoTkvtrepZrT4WrMuAKAHtZf2Ju/b4
rR/NGdPbtxe5Ux1G6xMtUIwMCBjp2vZcZoxApqE+F0Lz3iyDOW1i4D18twPbMa5HpvKHpjXuSwjc
Ay172/zOHiMeaoLdAC/gzR7XkIScyxQHe6DIq7P3AtrkBFLLLjR/b1vaORIWDgKAQALvBojY9dec
RkgZWAtOHuRHIxSRAwddGS+XCYTtm4EVMYAh5iOuzRRNjQnwEqG+0jC7iBlVDIbz6cnixP7zUIIF
/Wtp5Z6ED24zFzh8wI8FpO0jTwHF4Sh59u64JqyAxhADkaoggL1eT2mZWVJ0anUuSvKBDICrVvZ3
kyx3GiuhcafLDt3u/iFDE2BguMUa02zXbgbV9EUcOpDxHu3mtTPe/sITHAE/xGWMrufqnQUmZX2p
vR5Sv/Zrn/enST006ijJNPf2Dc8BQMJAceC6zsYIJiY1guCBkt4hT1vdT5oFUYpp97NlPVb6OEr8
QXjWKuNEMvavxdWXgn5GBnZj7JwCwRfbXo7muEicYe/juAD3AtGOJeHVfe0MU27py5DBBEebqO9R
EP0E1arbX2c9hy8ec+K7gKBKR4axmUWcbD23qgRPgvaL9T0/G6fqSb/ro+xVC7qznKBmJ1EXORle
kBqAy5ua2IAeqzmOSGaBfLKeMm3s7zGYksUT5r7v1GoBYbWr9wFaFEaEItNfQF2wXCTRomMlWHJW
AcMexqEHFWgF3FACPZRRTzFfwVWfQANXEgL3fBLJNPIazNdikGP1JkEvlxVAKVVnjNhEoO9Ww67s
HyaNvoJp8deEcR2JwR2kPXReLhxmtTjDTamVYdLnbB6NQ6PH5eQ3T264BOwAQVNMmn7RH2TclLvn
APUgULCgxAWBr2snhUB7we0UnOXlUkMMOy+611Ix/8KKQHpBRxj9XLT6V6limbZDMdYFgsg8oVyH
D/y1RYVXkvfurAWYDFSFIaIoZoJXa0Ejwu5L7pbnBRP2vtOz+8JKJFfwzqEGwAr/NkbRAYZaOyDy
6tEZXRtFEU15bMsFmlx1XsL/ZtnM4J4lSISj04EZIlGFvv4yGrNypZxgibhIrbPMx+3iL8jhbkeQ
vU1DzxJT+xhuEzKd12byIU9GBqg55qh/MseNaqsL/8ICmEjEKwgQtd8qGhdJKQr0lUMt1JHmxmr8
oS5ObWN8+t9siMzpwobJWjcnUD4/j0R5T93kTFktCbV7GwXJegj8opG9bfEK/niMKpLqPCKXBigt
oJmM/msn5NhAUSHtwnfH/MTqWxiMzUVpp3iYtu9695bR4ZQCfWONvgJe5j/fMWCwcatjiB7Zl1ju
xY6Bf2eY8eopz039mXZtYLWy5GTnrkBK968F4eAXFiC/UfZmzcqzwX+g3hgoEwlSIRPEayjVvKMw
eD+q01+cz0ujK0dgHe3rJZ3Ls+187OZHZpy7VIJf33ME0RRCNwBSWZsr18rA+WSMU3l2WRUpJaY+
ZRPQe7c6pi5QdwMQUmAmhKNcbF2KP0EAqMcg/q8Ws6n/OODjhkCy4Tt2yIPhrooNWUK0F24uTa6u
Oz5CvUJvYBJVUjCPkOpnP0ve2XsX3NWyViENnVs0WwEXP0ODxPsIkPGBhP3nNmJTIIhv20BOMrYz
FY1O+3+3ctMwRAWzzhOOr5X9sqCuGLpHM8pDJfAWfw7wgOMwXIWplN1s10uQ/IHAELkBGtbXn3Cs
rVopXawVA9tRxu68QYbV3l8a6vhiGkmAIle+Ps/dsOAwlWfzSb9fQu1x8Luj8tyesjstwF0bFmH5
JAN+CD9YJc64J/41unLNMuMZCrMwurRW7aPTf6/V7FOqDSwg1K59wsgMiRDPPt6OV/vOc2F45aBF
McxkBnkYcK3ktX/t4+ZYHO2P86fer6MiTGMZXnf/FF5YXLmrUZdWW1Rif5GPjXF+0M/eVx4o9yoA
NSA1/vNZWxCvQnoAL26Mk4A75tplCi0p1MpMirPdg88TKtQ24J6SXdz7fAhZYgAWdf1NVuEyCLt0
pgudeQw5ZtHy0MfaYx0KUOnywTpa90a0PGWuDyafSZJp7N1u4D6Dsisaz/D6VevezTEM69ZKcbYs
4rtNA2l1aGzP78ny0VZkjy/h+2s3hZYrnl6guXQ3Y7IqEBxubaGX2njPgzEfmGpjtjgJHFzct7d0
L3ACKYIXMur7yKRWfjmVtMkdcBOd284bfa8oTN/Q897XEyaJn/uWQBwnplNRZFilB161lA6zYckp
WPrYlLWX+mxOWOmDWaH9/BfLQlcSuYHA2/wubV9cQQq48nWI/GAD2/YnScrK50P75lmlJK3aXdSF
nVUQUyDvRBU9K85Qp9e0kHpp/zXhvLf9pZyNOrq9qh23AE8KxCYxsYOy8prCxElAwzxiKurMqzz1
KQYRe60E0SO40Edpar3j8DhkOqpnwCpBTVcs/WILGWibOAD/xdnLkwA4o2NTKdDEgdRs5jy4Ov1y
e2171d8re6utNAqVGe7EizOvEwr6/+qUTMWJ5+khKacwz0dMnZFHMF9ESy6bDtmJK7ANoIQYF8XD
fPX2SnsyAonRF+cxYb5gf6St/an7zcKF+Tua4rDLRkr3vqULxhHjP2dvvb1abicuLvYC/KGGD34k
qEO7D1nRRgTdlttbu2sKabKos4jK3mp1zuylfIbwyDnrtaiaMMb3qmj2sRwlJ3wnZcaQLGIj0ko0
k9clI4zIgnqn4PmZDO95uhxmNF3Re3ns1dI3xk+No3xZuC0Bdu+cQDy4wZOHKiIgNeuucuq6Pefz
nJ+d9gOlsQf9cIucbm/gzlG4tLEmV8allywQgsrPw/i9StxgZN8o/1x4YAyVXqM7H+vK1upjGU6f
ICjCFujaI71YogLTrKOZPeQy3P1ehnBlSr8+4TkfwH42wlR+t+j+9IwsPcRwzXGATquv+higldyh
O+OWzpXF1R1gJgTwgAUW+y/kFTqHYRfM3+okKJEttD6ANgE5ud8wU7oUkfXj9kfcdRR4poNgBnqw
NR4gmdzSXPAwOevgEmqH8Uj58mBiAlQSpHdSZzxI/7WzulG9FI9KCAdiV2voSI88y+88r6gkLrmX
UAI3hnIiyIowM74uF/We3SZUn/AMKQP76PWh9loewDuUBMwI2izQwww0E/5fPPJRPQK1uSgLI0ER
R+XiVsgmNbWpCrNF0yw+dPm+e4n1ffCURzOnykFVpWPdu/t5YXG1n22Cx0NaDvmZ0m/cfnCT19t+
sXe4bXQhACZCCxWB5HpFdWWqdTWQ7Iz6EUTfGh7RFKRHnfqOKcRHV80kb/y9tjrES1EgQMgSwtEr
gybLeQriZoKxkOSYf++CqglMcO/VASaJy396HxXon2byYMvmvfdOwKXh1Q3LpxSNnUYnYDsElNZM
NHasjeEZKmMymP+ud16aWrnJPPQuJn1NwY6nQsv0F2onkRfVv2bQTXx3ffVRPSXqn6ey2FeMgoCt
VXxJ4UgXrqkoYN/BmCLB9bP4RMVMj6ChmrtR1vfbC9F4r8KMmAzZ3HNGoSzJb04ZvRr8ycCcHq0h
o+r6Gp+Pt51za0rMCoK+6LegwAaobi19O7pQqTzXDWt9ok/VY5dR9pg4FT/M6fD9trntWUADEew/
gnjABUvk6pGTUJZjbKNXYnCh/hTEXn7atvckIUXIVDr5C5/ublvc+iQYpRH00Y3G4NKG3tdJVWJ4
2ZLE+gJASWs+a0sWOfPwx3m6MIMRWVDWiMC1egxjNhYUxWOfQAj+BSTkOQAMqfbt9lJEILp+tAGU
iPch+nLomG1QgT2laVb2QxIXifetAX/HbBVRlWe/dONbnzihZwwS79ipocAkcnRLkJ1j2HJ1nzrI
sJDP1kk8BVPEIgJ0DpBNJCyCEVPo1Rmlhbh86iQIpDVxK9p212ZXJw2Y2JQlLsyax+4f75Deg+IN
ynY+cCdhHciunJ1gAnNiIh1DnZag0L0+2AVKe3qP3nRsxCNgGZBDcUPk5osaLKi8CQzSYoAjQZas
iPRn8z0vzIq/X8QTPoG2xEaDAYyE2sEOssg+Z0ftyAP70B41Q2LuN5H0LXOrb0lVopVuC3M0+M+0
IJ7ibAwd/c5xIGnn0wOP9NP02cNaX7I8MDSfdyfknyAEu+3IO2na9Yavvm85mlxN9d8rXyAkgrms
n8YLtAcyGoDiKapCJSRPLPVJGo21JIrvRDw0KNBlExhAsOOubFOFLW2zFEm8JEnkZF60jNXDQsGa
yGQXxm+U9XrLUUoSnTCEtU0J0uyaZpgWz4tnRVHthyIf8yUYmpqSyCWJcgJ8AKSkNeIfJGEti4O9
xmL6Z7v3cujC69Ce9OvMG2ffptQcI0wc92pULVbfRemAB3wEsYCJvCg18o8wpX1nBEoCUP77rNUa
BF4NLe+ialC6NIK6MV+CLsvwecmYGt9oM7fQax4HkwWZyrQP1ER88YmBZoQkI9l1vd/MnhjawUVj
rRIDnWMsPRvB6GWXWjQbxcOYJq+E/8iTxB8LFjZQoJ6L5WCZfZDkX/WpOZCk+2V4oADoi2OrQ37L
+JGoHdR1yL1iLsFMZbpfu7EOvVFBgYcQvkGiKpOpzKTgblyV/gjewzPY3KAdVBxHfwksnEuU/qAx
VT71h9vHYfusBUpPyIsKwxgLWt0d40wWz81yN06AJS5tf26ToMqawCZvSdIe2aQF3KCScCDcfOWa
UMhFYMOgPooS6wur8TJvJr3hxUapBvmMMbjZMBPJyraXL0aTBegN3W1RA1wF1qZplGTOWnx36KnH
/di6YHJ3QbsdpFWdfLy9jTsFHlT68e6yIdMiNO5X8bRKhnwozQZcmbXqz0biq1VcGFNogRaaVp+6
7otd1P5k1X+MZEF+gbsDmAvAPlB7vI7jtjtpuJg9jF2bPEz7n3WHFxPoB28vb2cvhQoMFEVQogMb
2Sp8jzo1ptLO7bgADhudUDBdz34p5eLdM4PZWSENAKzkpn0HCEuZdYpmxQYhBxBHhF1uRqCGlVwB
u2bQiUSxEa6/SXEp1E/SfhwtiJyXYdahdd981OtCkr9s083/IB3EZB9oTddPcmuxUQJroQw/eZ3f
uh86+1vVxtR8g79LrpU9U0ilkQOC/04IEF87gQYZnI4BNh2PylcmrOWub8zPU98dWNH9+bnC8w4L
MsHvh+CxMjaDhtFioNGJy8YNUsZCK03j2RrebrvcTmIEcu4LO6u70pwsYpJ5sOL5wPvQ5EF9aCZR
xPFxayEeLiF6g4dJVi3decHCLkjdkHUCqwqpnevNhHal2VdDb8XLd1AIj496oEfaKQn5M/0+hfXz
9ANaI5Kkc88jL22uogdQqU0LWSIr7rpPHXtXVbCvyQCQ26CLdxa6/lCEAc81JnWv19U7VULAtIrD
BdDCZP00+bfbX2zPCy8NiL9fpJRq5io6J4UV9x4Jhl51Hhng+75LC+Lb/fIFQ8iS8uhOkQ9rQs0L
PRAUiwAJuzZZOtmgVDwxf/Nqm8hikzvveYSDKMfqUL41ks8ktbfyDXCWAb6femacfJ1DIT7jRfO9
ccSbP8yjNJSNuUrtrfwCICMo2LdYn3fihxT26s+dFYBGCmqC9VGFmLA0Uxdbdn03X2/p6nirSYci
BFpcMb2nkeLXh5z41RNR/XZ6Nu8sAFl9yCiclDNyud4KHMNXvymSB+3u2b/8rquz7w45NH97rHuA
lrH1CJbwkL+MJyHCC3KRDwneBbJPKz7drXWLI3rhvcrI57pGhI1ryx19c9aGOK8GXOaGQsg/EMVp
AiNV47Dief7TVJj3Ts25kzQZdhgkrnd/dUgnS0EmTxTh0DMeJ9DFYcflW2L4Zus7EYYpAYgon9QH
bP4IFlp2AqFqNKhyrpWdiCRioLhVUDXcsPymhQ1ZsJqJL2Dfs/vkOATGiYTjqY0QBFGB9bOD/nI7
gOw8vZHF4D6GYQHgWWNriE10tU7AaA3eKAiBZ4C1B9lxjMxDdTDAiy+5NneeBtf2VtVXdVDpIkqn
oBVuX2lQKr54nhZ4GvllnJz1s/5qf9S/KPfjB/2h+AhGA1+y4r1tvlzxKn1r8CDwchBS4JJTvpj3
qXrKTiCdPOW/6tIH9713j8pbcZBWHW7b3UBv+q53ORChdmykYf+oRpgEwYrv+hP93n+ij8O5iemD
rCezc0EYIDlQQfUEwCGgdNdHjIDoyVF7asdpzU0jchmp8wCCKYQfTAg2spOLCf755ILXWsZ8LM7N
6nTjoSEIVAX3Aejfr003CTSO6cz0GBpY9SPJZ/LQTUkZlX2dRYNnyEqbO5et6GNDiAalP+jvrOwV
tsYbM3e12JsbckhAohWmZScbgd+Lk4BQCAZ47Cry/9WVOw+LARrKxPpdVlnuEKxRHXMC22ch6jhP
nhQ6tec3UCBEl0kMA4AW/nofvbzoWZ97YCTGDFFW3lXJT97JeOR2Ng8P0X+NrFbVL3iKsxGrqriJ
hqfFn6fUlUG6twVNfB0IFwjqI2A21vMtIAVyIb6mgj1fVV9S0/3cVNX95LWPagVofJfx1lcMQyZl
u3MEQMEBJkiMVws5kNV5z7M8LTXao9an1Oodzz3lULvF+K0rDPsBmkXk3rO5/s/tKLP5aJBexQcD
IQZSdjyKV864KH0/QZVDjfXs8wC0Mum/T1xyZW8OmLABdwcgXxDorLNmsy+MjKsGj4uWP6kNvU8K
9mTZ7KQT7X80tUqKQO/F88LQeMy82Vdo5s/jN4XcLbNsHH/jh2JNmHFE9cAC5f361Utby0gNjOXF
KXsrRmRAs6xIt/dl8JzGCAOGUfFyW3k6XqHako4qj7lSxIlaxlay3AHj/+W2A+wtBGIXgs5ekCOu
SyETsWsI2Q0cii61Pzv6PekSWSq+XQoEoTF3Aj8T6Nu1A8yGm00Lrd141Ou7GnLNwVQSnzT8cdDe
eWkeCEMHNf9Ml2elc5+bYYlttSJBV0NbqjAliZQ4R1fxXshTw90FRZCFMLU+Z203NpVTuHGx2GFR
Dk9sfmiT41hnfmFhNFpzI8CEJfnEtggEUjrwJQqhYyigoRNzHR11D/yrjdnyeJyUWNE6QF/saLTt
YNYav3WcR91+A4v3Wcll9ODbl4IwjeFO9JlQBcJBvDadTjPJ8iTn8TK1H4slO9kVD6z5Ts+Huzwd
MGusAINgpAev/ZUQ69R32mGEJPqfOhqcDJVtNKKEwunvhOsiiSaqOjfTvLBYL81ArdOglAGVt64M
C5iIAQEmkEwINdfr1JdCVbQeFuycoMtLfM2SoQY3Mdq8NrHKChuiQudRnVmM0RjfbvUA/C8+sosT
qR+UfpYU8LZzq3AUIZkAfki0zMEReb0il6Vt1tWzFuOrftE669Vu3YMuiLRy9VCAt2sA+1/j9uwA
rpXj4jiH299sm0SIH4Cym5gxwZ6uscodBoAawyo1JBGiFVSGy6k4pk9j5KLn1T9Z74rE4jZUwE3F
YIMDUhWMca0OpwqmNV0fKy0u7IepfG7Hl0xG+bGt4phIIDDniXq/oP92VkeReFSf2wohT9H85IN2
yE4F3hP6uxPQA2t8clqeyL3svb51ThiFU0JxUYh1rzvM3EloojMYrZvZn0DUwmovvP21tnt3bWJV
geAGZlhne+Rx2b5a48dxfitKSezccYhrG6sL1pha0qrKhDDWqSfUPGJEnjuTTcC7dQ8WWMerZXro
IB6mEN3n6hTMo3WoavLmMPV0e7nbs4ifgjkr3Cr4bzNFm80I5EqJiNqDCZOlRZD2U9RwEvK29CsZ
18nu5uIcCtoq5EnrexJktzkIbxpc+KbizyrzdasOWPF6e00yK6vtZcnQK7ZZI39hk68uVmBAQwdD
3ZLbaNcM3jpo7yC2bKjHbavpOwbOt5jWHBdQ6Rek8ukf62mJcwbyThxlANdRFb6OXmMz2cYwZTzu
9CfF/KrSZ6JJSjO7C7kwsQqQSzUbulIVPEaojKDkEDZQQ2mLJrr9WXYP74WZVVQCiiI3CrxF41I7
E63wlUH22t9dCBijRbqHOLHutTUZbLDZY3FduXDmH67zPZVJS2zzcHCdogmFWI5kYJNRmsxItVnX
lrhpxlCouYxAg0zNVxXiRbf3a5tieYAaQpQEFWXcGmvNonICWgmsZUtc2gWSKu+O6PTYp43vopZC
WMj5B2gvSJxaF4fjKrED/kT09PDWQPMGwP5rf9M7SCBYSVXHFdWNCHq+oDJToSNSpZn3Uru9dacl
uRFi7FoHLL537DuHL68LqDD9pKf3Xae8dyP/lILc4FjPTYdpB6If8OTz7o2SgHOrSMy7LAOjkWb3
MpXOjYuJHy8kKcAIIKYthINcpEclscZltgyMiNXLw5h3b+0wvN/+Kr8ZUTYb5GBSRQB1gCoxrm1M
GWPQW1yquJvbUDETDI5ktfMwWboKNPZ0ItWY+p09BdBwPBXUPCpaFtRW871nzZeBz7GStR+GhVW+
M2XQxHY+96jZ+BUDY+hcaoeycHjQ9OQwtiQy0vKFsfxQD3WUFcnrMCxhU2d3blEEyrg4kq+/OUBY
EwCheLgjU0FZZbW2FlKHSTMUVVwaQJ8OBiWhZ2aKrxm0ktyzG+/GuwGgcmEO6CMkm9fbaEIlq9SU
jsegLEcCCOqDsr6DLmlYF1+80Tgk6Xiwp/rL7a+3XSCsoqErQLwQqlt3kbuMKK1S4gLSZw56lgqK
LZ2fkFSyj+LHX/vItZnVPs45IPMuh5nS+OFmXzBoHjTpS6thyDzzwZIhiRTbZExs5sWyxLm48HvI
ng0u5biKvN4J6xQI6AX1Rq89TIbpKxxYFFAUQ5/PJ9N0KIr6XM3VqRveh8oIZ6Le3d7kbZl59XNW
x1BdMkYVD0mF0rsvnVKHxgS4dj7jqneCwXZCqBtERakexwFScwkJlMKQ/Ib9Dy1ULTwhmm6unmvq
0EPLIsWdlvCv1vAxtV9sR/Kw2NwEv1f5r4nVzUxblGLbouSxNXyoU7DeG8BWZXWY2vz+9obKFrM6
K5VbddTu8fbsmh8WYNkQIzVnWVHw/3Gif9cjTuyFE5VOoU05S3k8/MKsup4FBgbjWAyCH+OXmfmY
IzhmB+tdlRQ2Nhno9TZaq6J1T+vZ6mwkOKOuhHVfPQk6AXfgJwqf9QrZFfH/LNMF5wPwvttJw1kt
MRarwp7ogYQIus5DHs4YiDXuwaZ7f6qlbZAtIg5LhHgMxOqBE0NdchUOysmFRF+KzKcPExZMn5J7
EjQfmjfvBUML9/qXfPDHF/MhC5tvtx1nex8Kw3hu49mLIax1vr10KrHdFHEB48ev4zi+Ma/9i4OG
WwPlT6h1eEi6Vl7TKUmWA5Qem0aXPnZ0mUM1dftjneGM317NnqdgyhCktwDi4P/VgWtyWi5KiW2s
jV8GyMqdCUAFFJwoZCRR0pBY2907kep5KOtBznAVQfJy4b3WKyyeFAx3+Y0zgFPMKoGgO9xe1l4c
sQQMF6SWeE2si1p2kqLv2dqouLTjqSDkBFzGk8mVgA1AiP9vtkSkuTjjqCplStG7LGbtL4IX35Td
U2uMpvz9b+yIOwkZEuA5K69I6NTMlYFMXNEAsZutT3jBfGlM9X4ZZkn82AuOYqhRdIGEKubqcGnU
qhyDOQzFjsafZ+B80WxKkkVype86H0ijAXCHzg8ohK93joJtKq08zuK8z1+mSfk0unPne8N3GwHS
4okk5G8BiyJmXNhbxfwGIo8thBhZ7KSRHoAub1qC9lte+87zd9tHUb59TmbfKCK8QHKJl+xe4JfG
V1eBxbU2yUuVxeTOvndOy2n0h1CHMFmBuSBZl1iys+uuJd4U4NjKLRZ74ODVHeSdjuajkBaqYx72
ui7pbuz6C6qJKCKjJIcE4fpDQoSgpnrXw1/4OAeqi8mIhuI5ClY7ybta30A9xDe8MLX6huacl2Vl
UdyhYX03PFOUa+0jb04Gcv/A9PVDc3DzQDl3cfUdmIiU+Jg+NyXnYze8XPyI1bfMHGum2jSw2BqL
41x/sYx323oj0/g3YQyydiD7Qo/XXif0TdE5dmVpOCDdB253Dz1lp5qNvkNfb8eW3cCMGwCwPxTB
nXXrgTZmU+e0YTGoTGOWjIHXMsmX2/URtCyxGjQ4NnXGzM2UxKUti5fOLI6Ky/MTM2xQjLVUNpW9
5/0o0QoiC6gYbRhf66VQ0qlFXBmTf8YCI3+2FjnMCRCEopT+uL11e+uyBWQdFJLuVubZgzYfb0G1
Ezsehv2Uwc8W73Hsmp+3zey53G9ectzUeI3bqxpqM9AWmGcU+GdqhRT9gxKdKi3r/a4i4W1Tu6EK
VJgA/YMbGX1R4S0XN9rS0mUo3JzFbo8GHGTeoPrh5102OEEPMYvxV+GlRUv9XGfEy33aVFYVDdwd
+cFLqoZGC5vN9KWsF9eS/Lad3cb5R23QwKylGOq8/mmV7vDRLVOKSkF6l4zkyBTyNhJNUk7eNYMu
KgqEBvoM6wsQkdPNkgkQbM38oaUY7ejbg9l0kvtPZmW1z2aV1rjnzRk16/6sY8SK9/RQpvPH299z
1wyKhEIbXN82uOq873vFhRm7ce89xg+arTzkgxXdNrPjoaJM9F8zq08zqIrCtcqaY696V5Lc15wk
7LtfLZVNz++tB4SpUEqGuBsKRqttazBna+NfpXGpFMMJmCzLn5e0iDwntSUBePdlI+qeGGQXqP+1
Psjs5tzjC2428pg9A3L0PL0JbGGg39m+cxxfMNxOvsqU1XcWiDIKDjqGKjC6v25u5Q5UubO5RKg0
rBNFD6NplYjmsjApM7O6tZGRdFneV1jbbL2nGvkODkLwSC+SI7sbTi6Xs7qys6RMQGpR43IJMDnx
Dj7WF/rF9SHIGrRv5sttLxQff10mQvcACCYB99mwD5he1uU01ZeYQ73DV5b8R93JJMj27hf0AsGY
gqEokKWuHJDbJAfsZV7iNFc/6sNQ+n03v7iKfTYUK/J6ZksChdihzaIALcSz8ze+fPWeVy2MMmBa
folHO/s8W+QNE8KfKSPVx14vMOVKJ/tVX1rJFNKef6DZiUU6KF5uyomlS1hjMJvGdKhsf0An5a4r
KGhUPVIfb3+13diBCWwTuwnlivXsvMIGNatcBYVcFaMnyRfekqBUv9KslaThO+5hAwKGhy6yVBBp
rXayV2aU8agzx7QofqF5nftOC/qB26vZNSJIdQSeQqDXry8pS7GLJOm1Oc6mbxW0ZHgjQzxvPRCQ
BYFbEj4IvbTVMtRu0XuvNbu4nlCWO6Wpo0E3ntOOh/B+E22CFDD2O4iZTr3kFbX1CuDP8AYVorqo
NK/hP/3IR8hfJC3ehNAl70zz3mLm8+zqgyT2bp0eTXBwShmGgbQRW7naxalli6labUx6UN1wdw4m
TOoF7jJafq6g1gxe/+8DHWXXyxYRg+CrYRwK8zyAfW5yjNHpO8tp5zY2WYfKC+/LwV8oiH6AsFay
zzV4QO6npjffXCvtwN1FuBW1upVJvGi70WLwD2QSKHAJPPMqPE/EUby5r/N4aegndax/GBV/1bT8
7bazbs0AfQMJLJFRYXZknepwc9Lc3J3reMHbu1zQMEnBDeDIqA62XxP1LCTI6IOgsoDDcf01DXcg
GmVjFbf6+DVxWztqSH9Pu+bAqu4ZkvenyUDz+o/XhsOBPrKQXVPxVa+N1pW4v+eyijUG9g/XA4aC
2m8YO5e8bcR77zo+Y6QIg2aY/UETBLPY13YwsKWOXaeXMVXvta7zqdeFI+NBq0bUKHxQliKoTZJL
YefDwShAOGhkojm7/nBopvZsQH88Bqdz7nvcPJKl/dzPrkwGYNeQDmQK0H42qH1Xu9jTrpz0Pilj
5N53BMJIzJpO4Nc+/fnHMkA/LcrIghN3ZYZrLishJQQ8oZpjtrKv/YySQ0nGH39hxxTQRVXF2Nm6
o80NLRu4s5RxqZ7bcUG9DoNneh7etrKFSAHMh7cnBtwgqomH1Go5XQcy9Q54vXhqJz2YG0X37end
aWy/WZqTxf+Z+LeidonPUZ4xSvvttv3tHSTMA7eLmTcxpbUuUZR8ISYk0+KyAL/saLefStdUottG
ttc2Ui307H8TPkNVerVGAKIGoDPzMl6GD/ZIiqCY0bRtHyrqfb5taW854gxDmkcoFa0ThKmxidZV
SRG3iZ6DOi65q51RBk2XGVm9YEbeNTWjThFzko/hOFSOn5uklQSLPSuAmiI3FVPuQHteB4tkMcH6
zPsiBkauCTQws4RQCZZUqHYuMQT0Cyur25PkmZkNfYcNc9OH3FEflKRr7hgxfbrUbZg18wd1Ug7K
2Ma5k/xxEo40DkBxcBvjCt0IS7l12tOqLAHCKiawpNr1T47ZaUl+oG+TIFiBdi0mM9BKQNXqeiPn
DrrGGvfyuNSVp7Q0p8BemuRpSTTtztGp+wipV0z8Dl1MKAXyqkdC2XuTT+bygWpG7bfceW7axkId
OB9CkjbPDWviyszjCfI9qKDaIcEobpQu1hFxL+S9fso7AoSwwf9YzQUZNmTn8HIBdRRIFlbnlboJ
MarGyWMydmcOFdylzf64Sit6LpiJBvk8IJv6ar9KE61iHYQyMYAK3E+AJfNRj1ZD7s3n26d1Jy6g
jCgoqTC7AkOry75pClOdHL2IF/D1pD46kXPl217dP7uMmkZQ6ElFJLFo55b6jeVGXQhIJbBHXHtD
ow0em10A/+Ylr0kIomiFHQ3K9DFmDRjOJLfVdolIvqGU4aIWBYC6JX7ORY3M5KZWLamXPOvT5N05
A+GvDPwky6HuiE4A+XLat9ub6u6YROwDMQbA9xiGXRNxdI1W9nq1FLFJzUIPGAL/B60De66P8Ufd
SwAp8QiQZmkyJlHSzU32aA8O5BPYYgM5BNGwzAip6TZD0IwmcfIAk68NpC77TpnCkRspf9QspZyP
GetnA6LkFDXCbyZwEPqRVTRzDyYjJAtSK8mY30FftsFYJeqfQOdgomb53ji9So41xCV4SKihfXaz
3g3y/yPtu3Yj17Vtv0iAEhVelarKtsqp7bb7heionEWlrz+DvgdnuyihBO+7sLDWQwM9ixQ5OcOY
Y5S6VPhGL1WWR6oIwG5jUdrsmEqRLZ9prbP+aJammYdRssxANhRLloNTEvVJ35gapXMlue4RVZnN
kr+kidQMfjFLsulh/pix10yFUmwQNQQSDlaSmbmvL2htgdy6HyWIBhkJ4ncoJdoeZrkG06N5PzXB
pKm8eAOxgl9pRfvkltbdYpxseRiicJwLlpcBsC0Ag0tAG/WBYvV6WWCitPKizi7Hb5AGyKoCXdL+
p2kPfaBnpI9CSMyzXwC75tJzMZf1gAk9IE0rZ8FfUr7ZWW2pJz2e9f5bFg2NWrvgOCHNW98Ohel3
CqhO3rUp7yK/TuxxchYINzJfohmU42krD8WXg0i8pyiSAzqKctqKVnqeii4ZxwVnihVvwNuFlcyO
YMfbeRA2akCwwy8KMmL8owm+J+7RCupNqCQOgRY0ZtCBbHkCPEAP4GTrl70K2kbd7tKe8MhmY17E
hgR7nR+MPsTEcu+JEzz3PqbMSifzpNOezQ2YH2wCyQgHjrd99eopdgM2txRP7vyItNHPbhUnGn37
tw54egw4hAF+ZE6PZEF8I/PYUendMvP3xiTXuYiNtgefmoLftVc9I+D+F6WXC4zm0GlwUujy3ld0
sG4jPSqcaY7SU9No0iEx5QBXcS+42bMuPGNKiam/NCqx7xZxScoe22h0lFJzLOiblBTtCuMP2gKH
665x7ft5qoywEIE2hgLEcQRoHKNZoKXp/YBMLMC4SRtUGN3xbHOovlr+4Nh/6DYA3A1GsZX0SEsg
UlNGGejB+7uJneXpFg/q9dWs9vDSxEdo9+lpoanV6nNXRoDcRoc0ae/SmHgERH1a/9ucjDNqdkGU
7MlqrPZQsCrE8lVcR4lWVtG9br0VSerkSUjxBlxf2uoJA3cOapigS8EWor0kBAaZooDv3ZjoOZKi
b3ZSQO1Ev5Hn2I/R1bxuamMXL0wJ6+nANZ2jQUXP05RIgTUCd0kt9bmc55smBmWWwY5Sx8ma7Xmn
37IqdfBFIn9F9sXTWFu4AxQz+ZTljJ7ztC8CVj7Hg8xeBtxZaFUkpS+ZNbtDAWnaSSw2vuAnu0A5
X4YkUWtNhVGN9KwoJRjX7Qhq84l8Yyvz3+tbuwZfYYUIfRCucv4g0PxeWmL2ME8mkrAzx3stHuIJ
TNt7cno2Xebxcf8kc0tX72+pu1tc3fqun20Lnj0FLmWsIU56NsA/gpiAPqWZdNfR5nGe6U1X1q4N
RlSnbknp7SxbxbIuyjx82Rx+A9Y7IGPEdLctylRpKywb4PH6VAeRn5KD7UJV/WQcS1Bi77i1Vab4
YQ9VZAWzCiAnFT7okKtDU4MC5dwBjpK0pzb7c31FfK/WC/qPAeGO9IpVLlZc03OFJo1Xjr1fyqi5
RCm9wV25LdQ9TvGt+28pQGTBD+N5Etu3FWNdMbOMnuGia7eL1GMcdX6XlL9UCpHM66vbNAY5eiCY
wKm14idDbYRFWpogRE+/K9k9WtN+pD415V53Zp1ro/+Pvx75G4ANaE1rl9fBiDJmxSq1zvphutOO
w1EHb/J4ag97B0LZcC0XloQkR6+qsYkUWMrv5qfhN4juJKdz40B+T15ooDOw1YIe3a1ihx2bnYxn
HcNhmZDjJAjfUYeBwtPlMhvgBzuIw1nnAbQunZs9Ug9EFzfMi4/1IVG+/vXQ8UKlB3O5yF7Ew98u
czpRzaLntunsY5PKlUch5Qeeu3iBPlayN7GzcdkQoaJDjt4hxCTEChPpmthoTZWeUby4U/LKHecv
y4YD6oarjLoMJG7RnxTOiaZNGGlG7nuOsNFOyYbEJXMSuYS0u2O9azd5aUs4KSqqfSCPgC00xz0z
0G7tX2AIAUO00juUC9YMLrBSnlqE9YQpK0d63zus6w3FL8CsJJr06P6uiKk5x+ygJws9N3Hz3SyP
2jS/XL/g6xorNhQzmSbXe+AnRTiRLNbaASSHFBdvOLGXwuW0p4qbH+PHPR6Q9ePKs26dwPGjvo+W
wuXhn5rMasGmR8+Jlcqan7BC0Vym0zx1myrdpTTaModAFjhZHBQk/MJRQUDLIGdf4TSiy+bU83gz
F/Y51czv17dw0w4ffeaQflBSCa/pHFt5Z0Lf4dxb6tGuWo+0r5G+pz23ETD874T1/5rhfu1TSDtS
KQMDPH/JfCVQPORjvX6EbrCEiAFahH/wkhPDjf0Kuk0gA/H+i0VyWkXwIcjIiISAjFkazRui0XNt
ncCa4MfgjKzZnpLR5lb+x4otnJBcS9hQ6DoeU1v1MMV4VoG1VOrqv/liaImCNw8dhhWpMetTTgWo
wIkQCfNrBkZAIpZTv5khTXN93zYeNrTsMPOFtjzavSDYvvxsfZvEPeIhckZXT7tVwSFeHaxUZb0D
HLJFfb0dzD6oaW7IqCXFxnAYpQ5cq5IeNXu9vDV6F01DsPsgkUPXa51ey6hGMb2K9HMJejvDBdVo
5k2/Cnd5ksLZmw555NLI0Qtnb5pi2zLHQEDhBTVakR+e1WZVoRiondvf1Wv1M7otPcl0yBmUx1Xs
KW4KRqvEI+9sT8FpfaQAMEFrD6E2SjQrqriRAINWdpl2TkcFKI9/LJbdMt0TceJf8TIKVBUMK4Pg
Bb09MLzwX/HpctYEQXNvl8p5GmwVeFZi18oPe1yY4U6W3dluy8lP0dsxij2VuPUbgak/4HlhmGfu
ItIJvO0dVaYseiA5NCZQuVVc2oAtbucci/uIV4LDqMAzjnODcRHBAYxUpgWbyuIs34w/8xMJFCf1
khAFIUzWQ+DCAjHYnjsQdxUANYw5oDLMoRK8iX+5q1Pf52i7kOw82t3yUC6tfrSMCFhla5LfTbpY
j7Zst4edla6t4qhgwhTdEK5p+/FifvqWaqMNdQLS3HCGjJ1bUTXzh2mogslWjxmpbio5flO0Bcwe
xPCNWnkdWUQdiw6vTBoeI2YsnloOoO+SU9sd01oPdn6g+MUB2AMGEVcJBUeOpxO2pdGLocn0hoRq
Xblm3D7lo2W66pzeZSAycotJB8OxYU9HeJsbYzaCZlhOhto1h1ltGww493u6d1tbBrArR+rwPq0o
Fs3KhCx6nZLQTNrWxWDKP6OCrL0M/I7alKjRgfB5pzaxZ5Inmp++0lgrLM6KhIRWT++sUg3LcTpq
nRR76Krlbi2BxOP6vq9vALb90yKFeKIfpMowa1jUsck548/t21juQmfEDJl/XaAt4LGATQJwTPy6
MdpbXWqBJpv+kub0R0vUILOZ6ihKoTkRBu9dtR//lnX7pirDC2HAz0R6vfNuiYnfx6+A2jzQGKgJ
rjRolw5gekRregjmy2BIiaObOOPsDWgJ7/q2ivkYLAGehGwI95ujhviH/vQhW1zDwVZaEoJI2Vfl
xakRrRlKh45uc4v2ImTAlp0qz7ZJUNEhRQHoXMSaqEYFfPg8krCrU6fr/rR5eoRWrT/p9c2M2XBS
Ki/XF7lxWjE0A1pFVHtQYhUzo3rOU0R3+KggCRmkX4s6HhPwQgOq4bUY1r9ubMM/oEuA+WUL6CtI
XwghvWXGU8WkRg/RYyWdW86SAaU9q5Z/XLezOiNIxMAtBkep4klYkeupRpqNKlg8QqM6K/KvykjB
+w5S9V09v9XuIQuC6h3Y59AQBWmh8PZAho5KYzHo4TJ9V/LaKZvWYeW7kTXepD9cX9QqIUK+9dnY
qnQcGT1L1F4PJyjZlF56D/7Rtxjhie1N7zu2Vl9KsCV8qUHPokrPmB72Hi8C8h6HnGJNh+hODjBa
f18OPlqG161u7iYq/R/cKig+Cp4TfG2tTHoYHdvkqI5RUMldAHEuvxqhtTHv8ZGs+kgfG4p6H2dX
AfZWvOCZMapGJHc4+z49NDepZwz+AHr7/jiC13Q8qceIfnnElBv9KCBjfZytmp/dT17FnExrLlmL
RUKDK+lem2lvjGJVSBJNCI4rarQlSXqYWGT7pVXKn0Ze+fWIWbSkujOBAFSnMYOaVBe02V99sh8Z
5hnNqfYxF+hOKfFR2gYhs+6D7/rp+ifeOlcImhAYgvQZOy+cqxTztHpF4QEwTHboyRhExV6vY8+E
cIqauaasM6HmgJk8d0ax3Jr/XF/EKnXiG4zaP9h/UDJewxGGRJJtNM710BpaF+TcXtRAXbNDXGHP
7hANvsRzprGHwO0exnlVqPuwzYvzeB9QahWxCYgsKiuT4XL4zWRnzjBt+uZB9fIfo7MX566Yl0Rr
wmlt9QUNfgz8wJrsyn7nQHwClNau/ajeJQG7HV66vUrklhfARMb/LVA4vT2RwcVaYHOLf9BfRurp
KIULd+cRdJROk189FIqjAZbv1uFeWUvhDvtzuiSuV6hlFHM9kpjBeDohfVBU15LkIyvGQyLNzpDc
NRnIF5ZHZMKekoGXYegwq5WHmRm7pgJ+yb44EUvyEG16dbvXo1iBosRfJzw3dVYC0c/PXecXZ91t
n5G5xW7xg0TOcOoOhdseZ+jWpH75QlzrlwaVDtSL78nP2o28YidW2TuJYtUsb9O2GwE2CVW8BLHa
+vN4P8nzSSXS80Rln1Q/8+SR82FO2YlNymnnFq7iUX4L/3NQxAJhb4Lnn2gfZ7M8of9tf4/gvrUD
2IIZz/n86/a2/AqyPcwR6wiT8FxcOu580rvKQtUzLBTqpuRd1fa6mqvojy8IHHEo/6D5DIHUSwuo
+zCm1vi8WQEETsaCEodOWtoDKFgOqv1rTqUvToHwAwVWYP4QwZut0PA1bZFap7MeDtq/FPqhqQKI
0bjHlLERjl1YEfITXaWdlll41+lcPxXl4qSmchym1tOSzLn+kTZMoYbDkf3gjgC9gnB/ke4lCJFg
KgUV/wuQA9Zr28n270qr00cJXFfBdXur1AvQItT6IY7NBbJXdfBqyFDmMPDJpBQzQn+M/I7uccBt
+EOebfHOGv5+JD2Xp6LMMLEwKHjNjeqPEt8ZtewR9RRbpVdVi3d9OZvb98mW4HuRP1p6biMimuVH
sIyEESt9JTGPvartpAKbG4cpLnSb0MGDmtrlqmhfm23VRnhYzIMZ5XeloTx0tNgJN7bWw+nHME0K
YIJiC3cWacCSN/iTkNqxUh27KNN+E2jeSU6WQXfNqfNI1neO4MYtRnoKRh4bjR7I4Ag2e9DNDg0B
+xwryI0FQBBmxlpHXxTJiTn92WC+lpW5O4i3cUxgFjOaAB4DoyRODMRLlUqaWamhfJMcc694AT8+
BF+ppyLMPClu7xpQ2QAvwdHegZ5ubDIsg+MBdwHgJNEx2stYgdAWluO8N4+jVnRu05oPadMDf6H9
F7EXYP2cjwpla4AwhEp8o8VMzgqqhJTVkoMgKXJyE1LZIMMptPZoL2BtmgzyF+xNbttmX4WRw2MC
3oLGM7JLjv8XfJkKTcaG4g/DVjVcjQJgqex1NDYeGrQAUNIEwpZTMQsmMC8EtQmkteG0PPTGq5HX
X797Hz0G+EngnVYj4CAEVmWGsi1E5eKbXkn+2OB8rLLl/boz2bjiGjpqvIwBYnPk/JdXfAbuoY3R
gQgpGcJBihARWQGRjtetbO0WxyPzLiHau2KB22Ash3YglcM+j//OhhFIabMDC9u60Z9NCB54SdQK
mLtICRNiPfQdTlyqFS4KJ65JpHNEu1PG2MvXl4WBKlTZMMwIzDPf3E9poj5q1hIXqhb2cuso9K2M
n68b2Lq1yD4hZgxmCAyxCF8ny1BKRxNZC1tq+RBmdisUZ0HPYpckuG5pK11CrgdEEUp2KJWInyg2
lXIyoQwQlopSl06B4P4R9R87UJYicRPSmI6O4dfelYGLD+0ZzVfUg/cQIxu5DBwUIjcD9TUUqcVi
DQHFAbX7ZA57sMLord+qT7YUOYD8AOHUN0ZQkH/jeOin06J2HoGkTfx3ZyfWJ+niJ4glnGVGZgoP
Noeja983hhM9ZcfFmY5R5eZg/nAHn530Y34ArlLunT0Vm5WYC4CNMiSQ+ZAARgJXH6Khnd3FNsy3
aG/7sm/fKsdcdrLUb/3mRO+yE/iV3fiHCfHbUzs4UaDfyc583PNwG54B+T+CLw7mxwSVcLinRdK7
jHRqODa/lSFyMiNxCrZTL9s44BdGhFvbtJkBggtuBIgZiindBT1FJYX6s/nt+mfdcEEXloRYJp8M
cPZVLRw2fRnSm9r8L1YC/8aRqah3rxB5gCPI6qguSthH9XOvqY8lCDUd1hYph8RH3vXVbO0bRkl4
zxAcW6hsXnoeoHJyuTRGJcTzcaP05ujGmdoeehUU0pJaWDvRw8bmoW/HKTQBqobYufCeK10jJwOE
6kPwG5pOobSTI8354fqaNg4cbw5iZA8OCNSP/F5+8qaKrpuLBvRfqNe2O9PXaYJg02TsRH6bVjjI
CDOhgF2ID56hsa7seksJc+1ViRUnaY5Wt3MWNsI8wpXuUEEDnz36nZcr6eI61UELq4TmIt8sbHL6
Erkie6sTySXtTh197a4w+/IfYyLV4KKokZKiXBsWUQgwQmBPo9tCjAQDe04/acCF+V//TjysQqMO
KCqc+cvVyXJus0lmOHuF7mrS5FL5IdL29NK3vpMBhCAcIZTncNAvrcRl3Kp9lSthPVqzaw0LhGXn
7GecqztXaetsI3BA8qtqQO+Kxw4q2FA0Z5YcFmPRntD5ZHh4xlHaeco31sPhlsD5YPILHLHCU27m
rFlGOsuhqkenuQRJf8R8hc1f/ziAEaClz1mcDTRUL7ctAyal0qRKDo2u+z0QlOiH8gdm43fqOhv+
h882QI4VVXngMoS7qrN2ltolkVEgn+6HrnEVKb0rpOI7qk17089bpXLAzFA049HjmjN6kaCsndYx
1hTWd+wVWlduGmSH6m97HG7mgPzT3P5QPBtPe9Wr1UAJnmK0+bhZoDKQJwpHvVXlHHJu6oJKhUvD
/ARyVxR0dXd+wUzHwXhQnsaH5I4+2z8Ul7jG9zhz7D/Xb9vG8cRPQGYMHho0+Qzhg05jbBYdaBvD
uiR3OUhivFjVTPf/zwg/vJ9cr6HNVt6yZQm7HPFllgdszrwvm8BBkeERNTAnIuW+NKFXQ1VSG/F5
IWluVdVuOu7UyTbO5H8sIOcUHqlk6bQ6t2ChSWnYJP0ZBFoIWpPq30DKamfH9owJ17lpQJ052JIc
xjRcZrBDDM5iPNf03/Vd2/AaF2tSL3dtVlJMLaiJElbx4M0KBNfn3h3JnjrrVkn9wo5w0KusLasE
oksheZ5dEoyHLLsdftHa+c3hnJE7oVadeXLnAt0Vga5x53Dwjy9U9GEebEuWimsGRpXLZcpzQTqM
Xcqh0tDabwnIq5BqPHUpObFUR1e9+1s3GQTfY2vnO25usKGjDoRqLv4vOLLRJtY48LSxkeqfWZ5A
7Sp7w2Y8Xv+Om8eF1wWB7wLBpQjLgFwwBQjSlsMullw5ln1tGr6BbiGoK+35uqkVWA5Oi8/h/p8t
4TKnJiAP6oLNlA8mSh/u6NYnzVsgRgttZMgW+6o3/ZV2GS83HBVnMLH46C8SFzEZtju1NcFTjyX2
dUAmHUyexU5ctfWxeA2BvzyghRMlyUhnYqp5NOQQk/SuNMVQ2aSuNn79bQNKDRJeKCChCyoLRyJh
Si6RopPDtF4eplH5C5DCuabTzVTkO+2ZrT0Djh8vDDRnAO4QnGI29Jk1JqUcMls6tEN6UJsluH4c
tkygyIkIkWNHADC8vFpj2aJcLI1LSOL2tk3034sC/aPrNj7A0OL9tRHcoPb9gSIU3EcU23Ks9PkS
Gj+0IHYV7aVybbdgrnSoQK8aNy//RaOHd6YhkA08MepjgsV0rC2rpmQODRBrd8lfddgrRWxc2QsL
fGM/vYkNyRR0JWCB9rlj0lOTqC5UIlyz2EvmNj7RhSXhwsaF1OVGBEtp+aNES3yqdr7Pxr25MMCX
+mkpGrVVSkCpGMrGWz7Dty7f1a+OZcLrXNgQ8utmaWx7JMYcNggh0mRySbL4dbfHWLz+KuiGgW4c
hWWAvlZiO33bgEBXwVLi+TvTkrtc726Ucrkj6Z/rZ3q9Z9yQDSgUgMXgGRDWoydpJ0mlhnax/Efq
ddfONEeJ9mjEVrh8Xu3BwwOAKrCq6BwJHmAx5iyyW4piU/I91ycHnuIArgCnWtipQiNueDaRbDda
CvrPOZDzEeoZkxdr6BewNmitzmuXt+sr33hALn6TyBQlyZNtDJnFC2CD155UX/+HEcND6i2Fo+Oy
OdVD66pAXe8UAD66LpduBIaRlKPQifYteAsuz6k0KUvWdvzKSQZEUOVu8ZuoX56qZTSBJOhm9mdm
JHovSG9Rb1Ll6K7K5AaQChMcxBTNlcPCuvaBYYDiQZbs4qZaZvNNiqQK+pWsqB9Vu/nQn2fsuTDG
6V+8yMW3RsI8rDKhWZc3aa8fKnkB+bpdTel5sccx0OU+iR2zz1QL5G56Zx+WVsm6b323xO/gOUBA
VMoN8WKU8v+kfQfIYzFIKaBsJLlNrWm86SWluhnhnkdM9UbGYz0CEWzQVHfjYZI7RzKi6RfB+r9B
rYAFdC6yN322ofDUTVKW+eqom51n2QN7BTKJ3PY6VEQco7eKn6Mpp5OTACJ17keqvy+jPB5VqbZe
WWZjChzCd6lT5KywQbuAymqoWgWmNIEkuh2VZZ5R04wZ/ot22NnUGwkq6HiSjlqMGugDaEuJeruk
3QIOLUUt7mdS62lAzSGqgkzr5chLospkLt7+kpwgjjo8kWUxf+aEyk9G2vVvfdeaYWIkFFPoAynO
dUJjE8p0Xb5bwt7yDZ8rp4Kbg7Zfm9gZasdMfexyDdHifTL9y/rXQnmPqjDubwx2nw2m08/V46B1
bjsMTg/+XDPbIxtfu/TLIq7gPQaFktYeUMSNU+12pJ1TsTzYuab87xBvy+flCnFKrS0xSWIsF2J1
8ivXsY/vW8yRufWRB+2q6kD13B9/gTJn56JurQ5TkOCtQC4HNyxkWnKb5WpnFFOIfqnhs7lObqOY
pjv53Nb6TDQ4EB9B3Xsl2jiOg2S3fTOFMv3edKCvGb8NUGTIdScCymhnM/lPFjcTxD8mpjw4wYtY
nmnsEmNscg5jN6oLsop7jtLR/DrcC1w2vetnS4KTA6Ikh0Q6LPG5QD66DZ4k0BsV2a3tA7CEZAuk
oszLIRKyC9viWem1VQpRkzYPgLRo/2t7OCnfcf4dvs7s+b86I582lJ+hTzEH6IAlXYHeRDgktsdA
WipX/c4B2ehZQbngkw0hcMLhKCbSp1NYRuVJ1sAyU0MtW03TBytDkUFObvOovdEl8jgb+ZczOqRZ
kAcxIWggY3pGuOFSghZjOVpjqE4SIAqlixzPB1eZs+hfB0temhIuepZHs8QKHaYiw1EL7VDHrXf9
/G/daIw5qh/9WeRXwmqyBKIq3ZAt4aA3rsEaJwKM/rqJjYDqY1aUS8xBfETUixnSwYbS4zSHVrIg
EyWOlI9u0e7JhG48AtgtaLaAFQGYFVu4XoTlkpnniEPTWH7RQbfyJmFCLkmV8WCAduLr+4ZmD0JE
LmKtYYDz8pSD1yquGsLgg5tvEchVunLc2bat9ehIelE5Bp4BZfdLC6rJWpBEQRZ7lk0XczuOrJ51
yfLNLtrx6usiDPia4c5R1OXENeKMFjj7S7Xirdf0lByTm+RQnBS/PuzJnW6dA2DzMM4ACgKgAYTK
WaX0RTRJBP6PUMcwvzcYPU27P9cP2wbuES0D/AtvDowG+A4ut81OZLMrEVAjhh39AmKGhyzsneIk
HSATcbNXv9pa02drQhQPATJDwtDVFGoJ/I0iAfrZa24Htjd3Z138dwsenM/3qLzAr+gr9pvIarLC
4h9pCIa79I92Z95KyBYAK1VP2qEo3Pqs+fpR7Z30pfh+3fjGUUTixdWDQAe8nidPxlzSZjuaQ6Ap
3DH+ztofVYOBg2RPl3pjO3mGh6FyE4NCKzRdPFCIWWn2FHZmkTiyKT3PvfRcM2Xv2d9cEQHbABqP
4DoQ647jYumJLuG7gSH0AI3tZ/CeBCldntOqebu+eZtrwkcjYKhAxcLgf/7pPczn2KgRsk1h0/8i
8u+s+WbMe3WYPRt8uZ9sxMhjcnRLppCmg4esxrHI6C5J4V9fCn8MVmcQ8vZoASLlX01H9EsaZ2UP
M7aRGE6RTCP09grQGbAYDM2F+VCl6p4Qy7ZNgF/RQNDXBdSmrGaVDe0UKoV8wFjkHU2z0KCcnV96
mtqvV0xA02jY+FwICFFlEl6Ruummqh5hDiJ1P8Do84Okcwd8IHu/vpXiu4uJXxjAeDdoDRDpilWG
haQ1W2hKzj1DjaGbpeiWpcWeNrN4LrgVyO3igUeNgZdPL88FBlL5kBzVz8yc30kMqcaMke951OzR
DGwtBy1BQJXQgeQc75eGCsbq2q5hCPVVR5LvS/r3+n5trQRyWOiFocANQmnhhFsyiDtmbdQxKT1k
L0NRJw8TkstfatsZp+umttZioVuLERIMkKxK9iiottmUgwAC7ChALNZIcdI9JDTf+M83iX+Yzzb4
cj9d2AzcOCDKA7hpsmMkyIOcJEhOW1AnAqVQZQGCgjrxe6JXnaMBefsAetVdYcutPf38I8Q91eyq
KwgWGquOdUD11in+ZqCRqiHk3r+qTu1K3t7CV++zuHLhpICfP4vnEUb5+5zcasfkMAbSIcXECFoT
h69/So5XAHcnADqrMrvcg56fxKZ9zou7LM8C1JOO1y1s7eEnCyL1BAMj/zjizT5rduIWWecbI+Sg
k50juaqzY9dwrYD34ZhAuA3hIhsS5AojM6fn9ETe2GPjxl7vGM6SOxqGSDDS4l1flvg+ftjjNKvY
PBTaxWC6jMtsGRfDPqMSMLnqIEseODjZt0GJmJsZ0vh83d7GNkKFmrtEEIMDIi3ch8bgdSTQYJwl
HbmBfVsCNzOnP68b2dpF/pBg+hR9aLCICVbYMjclVGUs0LQ59e8SBc7laGhO9Xv6151AC+R+FS2B
bcRjgjQR0wcIacSOEisqtI8iy0Q5kc9cR2bxHidjezdAty3M1UZ+31nhhu8CGhUHHvINkCoUMS0A
DKRZw3rzLDMtiBbi5nbu1MY/OYNelSIpj4jkjnEyeJJUuAZZ3IxEvdO32gE/MPjyjwETHni2Ca/k
oM0lXHWq5LNiQyAbREgg73jKfOh7L5U3uRJxsj+qE/ty7bNoJ29aHyVuFfEjl7TmTalL16rQcUHC
aUEYowdU9B7Dqv24Azle3w50c3UFTUIONkcX8NJEotMJvCG1fO7q1wWjqexnqR0a/cvOi1vB5iE5
R4QgJoB5b8+zHpXy2VAfTXIfL3vXgSdcl48QqhecEgvTnoBBiXkf2AknaCeYCyghKcYPollm721W
1j8IqtoOEOJUctQ2Hcip0wvtTmtiYrsodTet18qJvcfztD67YCgF2AfFCM72IrbK0yQ2wIKpLecF
VbCqYN4I/oDrR3L94WACoCW+m3woSIju5nogs6mlyzku2aI4A2Vx7uCXZARahUoc+0PS74rQi5kb
MDw4kOhVIh+FfqjY60V1BU/PYoFppRpPUa5+G02UWcon1US5MYa62bC3k+vo4sKi+ChN8pSAF0WK
HnRJdhU5e1bm6thKtafSgwS9hUQevFFK/l3fXH6dL48TskOUksAggK+3kl2o7ZbYMSHSPTCqt3yK
x1SqCAsFcERJwUNRlX+uG9y46QrIVtDj1jFqsgIeDETv83mWl/PU0AfwnN/XWnSYGNvp1W+ELOhw
A6WiQpcGj5QseBSEnY1s00k7mzYeeHmC4KVqD/8K1IDcTpJLJKrm5BsZpm/lzHyecgWCOaZMT9XI
zJ0TvPGGcXlAjr8EWnbNZIeplNbOjWk+L78haKH6lHk6BqYwieui8vkuW06nuHtgmRW7AZw4mP4x
8AL8FqKp9RRRJql1Ms/n3qtPBbi4QW8wBubN+Ec9kh2wx/ocAX4BtQkFeBkUcMQ6USPl7VypZfpg
D9+z+NEsGsca3xT9sfi6Sg00xKCphNYjYO44tUJJiozJlCCHjB/aeXSaqPUaizrdnO6coLXbMdEy
gdYPZtx0daVKVcTSgjnkOX6we9Pr1cKlUhmYerlbYlu7UBjitGCQ2AJ49ePwfEorUFwdO6tv4od0
Dqyi+p6MX518wQgZLIAdARePs/YIgahWmZElZWX8gBf4TgekAKiZ4KvXmo/tE+hLINXCQRBeV4BZ
ZJtBhuxhATVPGxVhKWdPZboXJ2x8lAsz/M8/7RU8pBTVOfZKb9CxNX6adezI80Nf7OXGazd1uR4h
DMqnspN6hvXE2YsCVnpZvyPAFFzftFV3CR/mYjn8Ffq0nIpRgOgNWCGO9rv7ienCQ/2rtxx6Slzr
vvnWQBj4PvGovFOY3Fwdpl+RliOaQMpwaTctshpcl3n80A2L5lJOnTFJj3WuL/71FW6cbRu1P5Cg
QioXylLCAnUmZUOm4FFrRt3L0+GXVevfrpvY8DzgF8b7xWV/4eiEkzdN4O4EV1X0INXkdc7mG4Ym
lDPolen2KvQd2hYu4rrJzVV9MimcwrTQc5JkRvQAqfQflbW8kHxPM3E1WvVxNDDl96EnyLWJLj9R
lqYpgI5y9KDd52/Z6/wqfc9e2qP1PDN38a1jFuwFIBtPJk7jJ5PCx6rLfoyLCSb1Az3M/hgOx9oH
9eO5deWjebq+h1ufDfnO/4MYoyMj7CEGTqMa3IzRA81rbxjpEeahoxYFiYSp3qg/XDe3edU+2xP2
s0J5alJ6xhenBTlEBmuP1UE5BPIpd+wDvZ3AkagGXe1FuH8712DLbQEpg4AH3fF1v7o1iqJN0wkf
cyndYnrvIsxHDLm7aHsNqK2jiRI8AdgK7TTkCZfHBrP6bDZUMASCy7138yR9N5Z0563fXA3GPFCf
QZkBMPdLG13T9i1Dn/NBTRewxGspktPobqyru1bdOSVbpiCxDd1CwnUNxdifABg76tBZBTSk8DW6
eEVMnUYBemfqdt77LZ/IB6BRcuVE+CK3IiipZ2YMVfRQWqgcNhHQJkquPpVWtNMI3zIEri6MXAM8
jeRJiF9YZKdLDlHmh6V+TM3QLhNHN3aS3a3bBfZd1EFBBLDuq87xYnRJWuC0Z+wPcvrSrSLIMMYs
O6M5agUIjfdGgFb9fZ4yIcSAA+HiiKtmlxVBkqabeqQSEw2KbnaY1TgxZa8QZ3ANKgUkmbx8kR25
3utWr48JF/lB9IEjyYM1fis+vaOYUY6lAYrf95zJ50jMxZ8qLXJsDRFiZe4VbLas8euFKAf1BAwT
X1rLoeldyhKx76lcI+WOMOii0DJoKQaS7HQPdbz+lJA1/qATQe0CibYQvJmVpuQNX5sJPkcLTIfG
JDtWVLid/YvuamxvrQ0bCF+Fij0YFwT/kSYQRqrj3L4flxZpQwwmJtS6/f8h7bx6HEeCLf2LCNCb
V5KSyqnZ3r0QbWroveev349192JKFFdEzQ4w89ADdCiTkZGREXHOsaY2tDWmx3YSkauJSpyGNjYr
o1W0VBJWhyFNZV83R9301FP71L+HZQGK9P7TfJc+ghZyNUcUbZ1ivr2HML0+hZeGV1WFoYimrG0w
XKt/ImZ4BS11pXZ4c6awWKGsxcuI1GTdmdLBdgkjgCivSvPIncbC+jxPUboDKrwO+lgBjKHAyoEu
0cvd98r9e8CkgC8SyzP7tjuqaQmZiWzuNfW2dgyIHzhCeKFNdV3qaUdz0sNMNL1CaHqnr3L1TzMB
MfetRWL29nW9tSIEAij3yhzqK8HeoiiYS6km0/N78dkoum9ZLOx8ms3lLJGegh2DrOtnpFgH6aDP
FSbU3NVS6yHr8hNogrv/sJIFFQmekMHh9bdpZL9u8jY3vUBB+WYMS+VQZeUeu+DmYnjk0TFh8IRJ
p8uQFHZx609daHodMh6RCIHhLN3Ju4N3W9GBAip8uVQeGS5YHZoqnIJSHmbf6yrtWdUFIkSj1W4h
fAT+uYeFuCITXGIDRDNkM8DaKXqurEVW3jeqEvke4MsjbdGvRWJ8qUXYL8zu3A9PXfhzHJSjnkBR
JUFAEA7FwYolLw1NtwvfnlktcBmQjbR0IOJdD12p3SQWU7D8GuGTatS2luyVibac/rWFVf6dp2Gq
hQxCe1MkvktD/8BY3k683fyAC1Uo5OSEpfUZluRZ0PscEyq8wG0eH9Cyf1THyrbG022/X66lVWER
/uh/LS0e+yomQQNR6SXvNc+axMda/w2otUDeuywOyeAT1eVPVb43erd1Cgi0OKcGlfRVbXEau8yM
kYH24ulTYlh21H6IxN+317Xtla+MrG5/KS6ttpAwkv0Da+hD+Cd0m+AhQdYm/Bj9yNycQQ70i/cq
HxtpABX2hSwNDeOFS+ByP80SEuG2GUwPsFZmwxL3JeIU8NhwpFJ41+vVnmLjhjdCeYSCD9LpTACu
c6qxQVZLzomPY9J0duv71aH0zXknUd1wSNZEBWJRmAcntgpcOQM9ACUNw/Ozd4r/Owhrp2tiV9V2
rsgrWDLBRAHtRuuEHFWkEna5f40eBfIk+YZXH8snHre0sbMPKYO7TnTSTvqxK+zuPnHz57TaBUxu
beVr26tF9m1hFRMb7U2datnlILxrkvLPbb/csoFahA5NlkXqtsZ4a5NQ5MEYk0jVkmHPC1FWAS7i
tpGtr8WrRaL2YS4Pi1UuqqqTkEHTaXhy/bvvBzsIAuS5jIOg7OlBby6HWQ1KsOATeVdcfi6JRFce
jcrw0kA752Z6BgXw6/ZiNqLFksTTiliUIZgbujShgdUem8bUPDWEICMUv7Wa6WStuvOE3VjJhZmV
46mJ3whRIWhI/HE9JfoHMUcI4fZSXpqXq2i7sBSYNDbpbl7RxEeG0pdtYGmeXg3I5th62mSjMwP0
U+1qkMPiZJmI9X5ooZHX7ztfan3H5GVxjoU80nNHDKaxcqMyl8M7XW2b5yHnBXlMqXJ9Dqs8E9+n
ZRHHZ3ZMqiCy7bLQriUtmtxitqrcHjILnCK0eoF0CvJosHoYNIB47FxfG3tJ/4SuBn0UOg3rolgE
pKucI8lC8/xPOP2Wuv+Qr6OuAGEyLRMEQ9ateMuXJ72RO8uTWhmy2S7PzD8xsM+d77XREGKIEcZ1
Y9FHgyZgdZB89kYcNR516mk4zK5yl526o3GaXKiD3HS/FbQcl5V/vLa3ph1BUEahr4+9wdFftH9C
13K0k3QYv0S72OIrfDrH9sLa6q4K41ppGauxUBO1/jSprdfHPrLNB9XRHue7+jEpEN7SDNea7Pxj
5wXuHsnuRpy6+AHr6JGT4+RBZXkFMPRcTZzY0k+C1NkqSLTbR28jihA9YJxgNoUBhfUDVobkTVET
3l79wHeMPtQhyrviXnFlw/ERmyUbBnZOLX3dzezJu622SU2STx89xsBta+v7mxdyYWL5Ca8StgVz
XxXINnmamqNJmJkw8/szba/S34mIG6kMlsgtiFUL7ckqz5WhVMzmSDCQH50RUOoPilb9qSKtcKgY
Jbaulj9uL23DHXSFNx7oPjInLF8urSiDvsubbrl/fwkNVMP5gXQA4POOkMJyalenDIwVMwqw+6NW
vx5jL8I8VmtyHFKmXnGnIjk3w/RdSqZHTRQ+xdDPSiEF51L/cHt9W96BJhUFFMpuNEFWV0ySKUpa
Jrz+6lbvHwJTCz/AZ73HibPRT+YZq4BuoIHPZbN+j5lVJshtxO2/yFiCu3Lmu/LROKHudQx3aqQb
7Q9sUYOid8+j2VoXTsQ4DStG28k0WorMTmRmSWX7A8wMjhX100NklfCtC7lqi8mAaMuQh08iGmPC
nWpmQe4koSB/m5RClU5qko97Bf2NUw/TGgV2aqw8utVVmaykMWx2fax7SYaGRKxbh6EF9KYo0en2
p902RAaE0gqPz3XamvulQEwIdK+SGRiIf/rylzh7ew7OYv61sUpPm1KfLGvJUPww7D+K2V2QmNlD
qmvTjwGYzM6n3XBWirUk4kvNRaegeXkYW0gn6o4isgdo2s4QqhGS6fj2TXttYnW79mZVVnIga57W
je/0tgKVoLWfxEKfdvKR5beuDjyVS4ZLlqkyNAhW94xsaX5pMWvlWVmGXvNYqF/SIlMcPRQhG4QP
pvnRwpN8NkIr+XZ7jVfvUPJ8mqoL2zSYOqYUVkFNGESj7xq5Pwu5LXig2o7Zw/ho3gen4N46CQ/1
z+i4N2G69sa1zdUdARq4UNoBmwhQ2lb/1ZRqhs3Gnexo7SEvVhZk+QLzwElW/sj8paZVTd+fx9Af
j8lkCE9B17ZvvIVerCyI3Jeh0qu6esUXzeWoxcqgub4qPwWq/r2VFukBtUydqGh2nqCby/rX4HrA
Kxp9SWjFugcUYYmOUXfPQmfutOY2PxBPXPplS+10zQFtBihwFFXVnzUZLGcj3EsFgPLCrHYoBtc3
6svmgW8jDwfrxm1+eYjhQIBuI8COPM90rzREDD4IdWTr5Z6u6daKGPJBHmmJt1fIzdTsfUmrje48
Cw38/EksHcKwUVDcCpTD7SO19YEoi2GJ5J8WyCpt1coo0tQeU1GxUINlU2ZrofbpvxhBnI7BaMSf
1iGj7xVBbzSlOxuNkDiBps2/4RNhjOW2ma1tg0SG0jlsGNzYq+hgmAEyZiVraQUYUBvzdywrxxE0
4m0zW37w2swqIHSjMZlThBnmSLTDnPnpoVTS6nkopuYhtbJmR+t9c1mMCC8TZkzUr0ODlNdCTMuA
ZcXj+CgFwWNTmMVRU/09Nrmrdubi4sv09/+aWt1TVlfFA4PK3TnIkuSkZ/PZ99NzNkqlbUzTs48i
0oe+9QMXDgPRCU2Sytt7u+WOlJoZfUUcjAmuZS9eJeRKYOVz3E7duZq7X2Zf/eklY+eiXCes/7NG
pCrJxCGsWyfGSV3mqHKI3bnQrOppGIsM1UqltjPDoNFYRAJYgpwZ6VZr61++QaC8vcQlkr++P1/s
ozi2KI8x0reuqTdxKqac7u4cQqV0QKfccOO5j1wKk5w9q50PSRzuvfE3feiV0dWHbcUmLaqhIaL4
mnBf+2lx6qtqcs2m3XscXqWxi3LCAifgaUgwvtrgTO6FXh58/NXVp4PsyL8aJziI8BKGTsBz2Jm/
RMe2feu2rqyuTiUzV6PIC7g7dxOiLgNMbOMvOQ9cGPuduql3LtKr/YTbh4DJpCmPAxjhVtYaISjG
JurbsxEkxdNQNP2pbKz5qa/U9M9tf9kwBUKARIvTsMx+rj4d7YYxpEXXnKdYo4IL9/UpFITaHWNB
v7tt6qpEw6cDjKyDnKSVQFt1dRskYxH3WSQ05/RpPirH7BB/yhzxk3GqjvJv5Eqc2/auIil2FgDt
gtBc5NdXqaRQxXlFaa8CcJ+qvaNlwoBoVxCWTmSERmEzvCzuAWo3tpNaAq0Scp2Fxnt1SYAQGjqF
IYZz27T3YWRCdzvC4ZOfbi/t5d17ccwxwhuJNIH2JBnQ8jteRbJOqNHznMvyRWYtDl60z3rXspPH
6qy9M99HsHQPT8VxuAuf0ueuO0lOBhFZcJQ+8dy7f2t1aLngIY+l+EBCAUPy6vHWF/7QxH5CWl4b
vMnD3JhUO9c0ZEDCUm4+yOpQvFXkgFF0sATsNZzIfOn1XEXehokBbWN4joz2pGrpUywF329v81Uw
XZlYOSwxNlKDsgjPUpTb8/CdepU9t4PjZ9mxDfZQ31fTgi+7SEsUfQwqsVfiPaUe+IY0qgUfNflY
wvAq3jM4Z0M5fxfslhQ3TgfKEIySkq0TSNe8qqbgW5WiaMVZUypIQ6w55qUvJEUS2U1oxn/8cWSa
/637yXAi5lTK9y8Ki5deW84t5BTCUJyjKb4fE3RVxujjHEt3vhL8jTphL9O9XiONNkYeiDcwyaOH
e2lvCFFEGHNtOCdNdlg+XFfEZ2bQbb/qdy6IjXsJWzgj2BZoHa7y9yiQQO3k3XAOvtZP3bvULRwT
tkntofzKyI0duXtghI0YwFQ4NpcgQBxb81DXo4Due4pF4XEknHYn3z0FJ/+vIfI1betXxp0IYdl7
P3eGwS5/V651Sg/paFu50xh2HYOEu2/Dr7e/8ZX+FwoKZJIqU7aQulHGXd0oQ5l3ZpsI2dmKjL95
3z3Fhnnww4JHU5j+GkWhs2M5Q/9kys9FTa1n1OOPRWY+6I3/gbHfzq3H5kSAfczoWMFNZTCnlZR2
H6R3nZ57uZF+DIGe/aj7umAGJBNtJh1+DsMk70TZ5Zq9DLJArCG5Wbgw6c2ti4BZDhOC3oREmDHQ
HbHPiqM/z83x9obtWVmC0KtQ3pfZUEW6H5wryf+rWuHBjLqdOHY1qvs/3wRuyoVCmqtpdS1VgaG3
dc83Kb8HH1Wnf++rtvKtfFTt+JcEWdav2kkTO3zudt5M1yWVF2f41/Aqk9HSLvcjCcNGbjcH9WGA
Ra8W7eGH8lO3BzdA+C1wlT0UwPUtjAtyNSwjocSZdQehDButyTo9O4vgZ5Ma2UGzdPRyr3d7/eWY
WSSveBG90q7CS1R2Gt7hZ+dJNr72hvaQ+P7O62zLBIkEJeJlZvdKtmgYxzy2+iA/q9mfHD2XSt1j
s9+0wBwEuAWoRtAQvnS/QW6tsDfMDOpr1TGG8sHv9kq712F44Qfi0QWbOAXKNapZMhtpFmYjQxws
EQ/hUBKlNONjpqvxKaiSvc9y9QTD5wBGoK1GJQoGi1Xel1QiqayqZue6DNt76AYLt5fk+0ww3vdR
BLo/hyUOtqr8EFrRHvHd1lpfG1+dNENtgmJAeecsdW3jFKP4s8yQSVamJD9AcvD81tjBUhk8EmHP
kIAarazRolDgehozhA/Ez+jGyE4HdeTOId7yELwbQ6A+liGFSw9RxFgaBbhnqEyV4306lCCXUdv8
L1aWVG6pvS4TOZdW6lJs0alvuDbE6Z98Cjp7JK99+3Yxb/m/NoxVmlrOQ1QZY52dg2oZ+Omdukx2
HjnXm7VceXieAUvQAvq+XIaulYaYVHF2jpqWuSWhkIr7fIiSj7dXslyil1fTpZnFDV9dGkMp1kYV
RpzabrZDq+eNUUH1rti6HNp+JN5l7bfbFq9PFY9RqobMkMInhf7xpcWYUb2B85KcJ+ubIo/2YBV2
jwqjnImu3Ob3sSY/hem000hZos/lOmkHEcoxuQTadZbaxRMsm7zkzuBM5ifza94j9ZIH6g/mZHyn
6GXzdHuZ10UqGlDkVLwomJGhhbNKX6yyarUgEcNzJfvF+9hcMB+hqR77WapPM7/VxfctVEUM8VBC
JePMU6juONH1qkk8FgULPjIELOtSYxfFy7COFZ4FsXDrLPurSj+JJ4zU9ByLaWfJ1yGLAY1Fww3G
KQae18mBlMdw/TasOBdUZyhlt4VrX8tbe/Z3vPb6cAC+4nH80l6hu7oKV108BAEw0whdOsUL+1iy
YbrJdwLJxuZdGFl+xKujAal8mVoSRmRfHNw2gllB6LsvqTm5qAQb4IJ3uRauTyOfi9ttYUNceDVW
sYuh0khPgyiEPVC31WVSp5EPpv9PojxV4rGR98Zar8/ii3vwrWj6m9A7XC4xkNS+UIFSngcJIZUR
RcPejnITKovQ1A+VkWpuJU368pD7rmp7CMTr7GqxDtDGotgI+HW12moMtNrKkvBsCMFdqIh0hn9J
3U7is2FkGb9ivAC/pOi+chVL7gdNHE2e3klXPlB+M1x0nQpXhst4B6a04ZWYWnAuGDKZsL3czQmc
AaSqWnhmsv2uAU2TSNNOc2fPhHxpwggVy/cjTMRwattgVB8Ad3fO7dC14fjwCmqGAusJ/1lXt30h
jUPNV8LzKOYOA3Kfyzm8R+TZFsqEyRPl121zm18IJDeXNaGZ+vHlmgaACpkozLyO5OzAZXqytOnY
RPVOLNzcOjIC+juIY8H/c2lGteY8hGyXVc3TCw4a6Zu23QPbb5xgiKj+tbK6TyNLRZal5AMh9XXP
cIvXdALJqSgeIdk/i1aRn4bycHsDN+o9jMOZTNHIXDf0d1c7CIXqZKSMEvIM9t1J1JwmEu/lqCF0
eFM1fRi7u3mS7EH+0qMOV6Y7nc1Nf3llfhVFipjkGY7t8CzGD5Oc23We3Mvze61CAifSdha7EbIu
1rr6jFM1yjEDZuE5LMbfdSDMjm7k7/xW71yhyY5TEc523xlHpYYb4PY+b3oQ09a4EDVnRmAuPUiy
cuSDNBwV2oH3SdFDoLD3wll+/WWasgxRMsVDMIZW6aU49OrOga2pF7Si5SwExhfJKD9IZvE1Nvc0
BrZW8trMahOz2qj1KOnCs8x4yUejV/IHQQ/7PYnvvdWsDoM/lGHUiHV4bvTgc1IUv0pBegx2T/bW
mYMOYkGayzQf1u0AQZ26QYEk/LzMYbmgid1S/VJIx1KMDrGeovNTCYfbrrDl8nQgKK0yJUfne/n/
r76THAZwNFYDF2f5p67Thyz6FMDbLpe9reffb9va3MWX4jSddjAUq9MNDYrUx1MVnqcidQJ/cjpl
dnOx3El3Nn0CyKQCWwiG1krOMTnCVGnkAlR4fo5j9bWNan/HxkaGyOPvXxur60vMuixKIxwiNyfb
kqtj3LcHOcm/6MqX25u2uZp/i/raKrcQlMH3BSENz20pv1Oq+YcVjNHOPbnxYch3CXwA/MhH1y/N
zugbWNU5rFMXHZV+PnVt/mhm5en2UjY2DXli2GmWQTC4XFe+pkxNLPBmCM/w5jhmNzudkNnQk9pt
tidftnGSMEUPj6czDBTrOndV1f7QI8WLLG3ulBNysejX5wzqzm1iN8FPcMT/ZQ+pGjGVaS3F/NV3
0oIC6sm4wetC/RhO2alUVVcTsrvbe7hRuORtQsMAAjDg8bQPLw9s0bQaFUSuja62SxlNRztg5P+x
OunudLTkB+MfJp4Xaa7c2SNv2NxURnTB5gGkAaV2aVoXZr9rKw6WP3pQubt+Xf4uwSFlmfpTapr7
adoT+ttwfgBkgBo5yWBC12XLSssY4AxxfmH+R9N/1sPk3t7OrSWBUAPMwOsUWpnVOY6hq2UekXdK
TsXAmi2UGZT0OOhD5GDsG+oXT5Q0pJ2PuHXeGBReVLa5vK7Kf4aeqA2KvsF5MD419bs8+ws55O2F
bZ01hAPoZlE5Io9bLazqVZMBeXYuqevGkSOUQIn+th/073W53oNYb9wiPPOWMtXilwy0XHqGmMST
LizPPV+afzUCEAPdqGBOaz5T/YmcrmIa//b6tixSt+IeoZe9HIRLi+mA/LSZa8G5LJkMGywVpv9e
fQcPdgFsuP7edtnxtsWNOsj/1BQp3ZLeXw+SIC7TQfwbnIXB/GhV4F8ZRCMan1tTOYxJfZJhqpj0
xJlyZcdNr8aieU281DP/1/ZqgytDDTplDJbP6YiT9muy+mMj5V+VyHICq3WsVDuYrX4czOxjgjDq
m5dObkD5jluCFgKzPJe7nVWxKE688p9KNUJaJ3crTTy2fXGXVjDEivWh5M+CSD5NQf35tu3lr75M
JKHjZDJJgW9E5HZafWghm/SgUsvinEnGZy1KjVOS161TB3bFfEudiq4JdttOJUR2blu+PkLE8gVQ
zaOeiZA1KWjaDLWYND49OcQWlcCZ0tkuIRzvur1W6XU8gLhVZtQcQVO6smtnLgV/TnJDzJj+CqTP
/uw3PloImfJFnbJgD/a+sSwqCCSXnFNeAOvhQKsq9WaaiuyM+GB3F5VmfZT9ajxN8yw6gxb6n25v
4/XiGIFYgJcEBiZg1z3DtJGLjnYet77U/6hNUUACO4zcVJb2oLnXK7u0tMovGqM0aqqYITrpT2n2
QQ2/CtGD8FbCaTLKi/WsjmIxmAlMatRhxvFTjiZGOYHhavfu2s21mECMGdbhclq7/Tzqk9ag84A4
k64emsD4nA/iPUzbusOQzk4xZsPYMuqIq9Oiply3OmOoovbUzhkc8TtLJ51Nc7uop59QCgT2mLG+
2x6x7NDFkVYBNfA0FGmHL0xFy63/6s1R9sBxi7o0n/SklP4RI137nmhm95mqtvRtIqd7jAoj/qpk
4x5lzfI3ry3DX7EI5xJQoTe9tFwnmlQVjW88lYNUQD+ZZsKzWufiTo3+yuVZIKMkC84eMNAVv202
jjHhBDNJaR6bWoBSpT1acbgzGHs1PgYGjvwHZnVaKwAE1gl1LLVhVYFtASwjOgtYJtLcxOlpXdNJ
Vg7TXSjtVAavLqK1yZX3S1qop8OsgplFEiRnWu3/qgW50fHtHN24NgN/GvBFJjrWk2OZPityBDTF
Q8OXcBjac//GkuqyGNqvZGLEXOgKVnWQPB5avzJTw2uQ0aktwRnm+GhMX267+9obXqwAciee8rEY
Cbt0Ogwkak3O4I1pcO6y8avfRF+zvDv9/5lZRb9QnM10EEbTk1HIyGqKRzkszrsp+aYHwJbBuDe8
6RDirTYtoKJf1gvQLbyv76efsSs4qk27DcLPPQ/Y2jluDgt2DgbbrjFnqlRHsRoZXgYh5GEMo/iD
JUErGcy6eby9e1dzGctXMqCVpKNHCfc6NGhqnba5onsQTEqp08ZyColrziANTLVW8HeMk+ybIebR
gw8Ca3STUot++FU3dq7FfQq/nJRkzFd0pvKo8FJqnE6iWfX2j0wPlRb+0sZXeUhf+pJUZdEQTIPm
jdHwRY+VD5o6OmOa7+Sb6zjJZlyYWZ3yquExViaz5hm55RpK+os4M+3cAhsfl8wOYNFLansFmJw7
bdB0IdG8XjCftFlL7bRo3+v5bm9oYzEXX3a1Z0gQJ0nWG7oX1UNwbw5Fe0CHT/yw40DrS3RxIDqT
dCihw11GXS8/jW6UVloLk+4psjMBXkS8w0me6x/zo4V0QtCfAobe9kWWN7YRs7wiKd/w1FvXA5it
b+us6nUvU1DiVD8UbXrYr6ldPX5eVgcrAw8f3uOUVi5Xp4KQKtCh0GEy6jo7nMJnsXl+bvTkya/E
UxTXmt1k4XM0mHs49nW2gGVkUAFQEXC4uddTraoCij0AoeaNenUUX4ijrTtdah/9AnJjuXPEOft8
+1tueAxJAq88AISMnq7nO4w4DgMjHw1PTN/XxmdKAjvFoj0DqyvBMPVKqhAi9aZQOdZ9Bup0DwB9
1Ut52Td4LcjwmYYkQ7j8YoM6+qXuN4ZXHcyT4sZHemAqNSLzWJ7Vd9PH21u2+ZVeWZMvrU11ECC8
i7WIF6kuwQ8vI2neznak/fJh8dCCv7cNXo2XLuuTCYLLZAl8VGu/8Gu9FMMB9o7uYZmiI/RG73pn
PGhOeIDLLT6HJyNybxtdQsXr/HFtc7WnWlhFg1GXhocSdGqLke8iEA+cpPjK4+kU1nuSghuHG7w/
hSKdSeilRnW5q61cMBEmVbo3KQ/hlN7VceeQ8e1E4o3IZYCtMBEdt9DIW5/trKclIdUAjfXwezA1
Tty8y4PGztS9ee49Q8tyXyX+FeieIhQS3WvC+VHQhk9SX7tT7d9FgX+6/aW2Thh5A1McvGyArK9M
KYogJnUT6l7cCk5cfZS7f24b2MqDiEr/Wlid4T4uRnQLQU3H99lHVH3dJRfuXEZTdvOgl++89rvX
tlZ+ABhx0mpIIEn052Na2NL3LEcnNPrp/w2eRif8qDjRAKOtXZ/e+hBdXP6FDYUG+gZ+A6F4pHJG
n1QgmZxhYrYKLG4YM4IvJjuna+ObUeIBnEIlCSDTetCoiNV8bAYw4nUkeroQHuMof3vGz3tzmdiC
pIkVKSsPTMTW1Ho4bBYYWKsP8FxQyCrnnRO1uRLeLYxpUZrkuXlpRlHibEYAQPMSUT/nmfppaPe4
jTdCA5EPql+we3AlrB/R5tyLVVotsPDYp/gvGYlHV913VTne1YNagvfK/S4g6KtdS+q2HeaJdHAR
qG3edSfhIHqS49vyXX7em+LfurgurC2b+ypKpKPa+2aPtfi+/Fwe+7vlWBkPwUtPYw+n80IndWtt
q081w4paWhLWUGg6lIU9vs/v58/dKXWFj+3nCiSd7g5HxamOyoOMFpV4DO/6g3bgX35QsCuwtOU6
pFdUcniKLEJjl6uPNQbdDKPRvIxRC7maHKGfdtgR/h87DC2QSNngen7VVAOklBO4Cxo4ytQRaiDh
0B2H0J0P8p0w7HKTbSQHZG8q+ETGiZjOXV2bSqW2fV5xHAqGqD7MhM3QHlJT/cJd5HvmEMapnQWJ
VNpSlerh4Xak3rYONIkLDvr2NaUIWg4KLOfsqK4kHPrJQo2jQ7dd0J9LQfXyqSxtsTDfiMQnbi6E
qSCJaPGYV69+LVP0roEizctN5WfSNl+suHljZfXFBPUlnTb3wpayOii9OvharGMi9MPWyfpJchWp
0xypTfaOyVa0gbKKsWpEeK6Z7fQsUZJE57GWlIE9tdPfNM4funbYKS9tmjEAX/EPEKUXx3199IVM
ArQScvQT866VKzeAjghqux0zG3kIMfNfM6t4xmR+XVVlpHmDatqZHDtaWbt6+V3bG+/cWg8TWsvQ
HsQCV/g1I/frKGkDAqc42n5v2rKZ2GIv71w3W+uh8cZLmv6bSbfiMmbMY5Jr4eirnplDFh0Vrc3X
+hVXNIchiw3d2+dpK0K9trbavXyUhGEZ9fbEqnUZ13VDs7y7bWIzQqlgmcUX3cgrliN5qDQrHrDR
HEZXcpvTiBygCod+4Qo/9lKcdYtpOUevja26W2KTwb7WYEwyH8ZxfOoy8V7wg0MYjLYoRI4qVc+z
8V9Yd2hsMRrF24x6+Oqj9VUKx2cmq1DJqkD+rY9KbXK2/GIn/L2kuusbjiCEms3CV8Yg5KV31Frc
G3Nbq157zL76p/wYu2njjP0xejbeGc7oqH+KP8X9cr/Gz4lo00qt7qrfGTik7Pft77p1HnRwGeJC
IkUsWTUarNJMFWU0dejbVbfOg0+8Oz6agbWTm295KFS+VPKgXoFoY7XiqcChGiU2PGHW7sIieh93
xfvbK9k6coAalvYzhZcrMuShm8Us54CRFh/bQrOlHJqxubDVdtw5blt7xhLorSP0CKHHsthXMbGM
J3UYUOzzhCbM7KTIYC+rm5MfNXtz4lvbxgW8gJ6g37zySCMa4bEUSCk7U00ZlYaFMZ3zPQaUra4F
HTQ0CJdZIOD8y339akHdyLNM01sy10BUHyoVrdu06TI3S6Tw4yA2ppv7DeoL01we50bLARcPvtvT
Fj3phVjCBil1Ow2wjZVTtwMUT++L6Zb1uHoDB2M9zylxuupthoZda96DUWyZYFQEGtplLu2qgGZo
gwHQVyffMOXn1pKeBxX9qttOueEqaEpy1E2mPhYxsMudldNh9PtIVb3SCJ71Sv6sFHSBcuHHbTOb
S0HDguFgfB/2tEszjdaZQz2nqoca18dhkt7l5t4jYHMldCQ1xLGZeV/LH9DtGc1Gj1WP0t+XVonf
y5OY2nGU7Xz469DPFwedxm5hjM27XEoKaCnoISn1Arn4m9Wq4eSJ9lhQ/LY1Qf6hGeFdYvUPuiJ8
v72H1/EDIl241CEBWhRj1vUJUxIWyFSleGX0JFaPox8/DVF4SJQ9ZMTyXriM/svEFnko830c7LVr
t5bAVSZkspdXH3SdIK+9m8T3cf6tnsQd99s0BZEe6RtZ/lVFrhmGai70SPEUP4EdeLDl9HdY/Qm7
33m0p1107YMs65Wt1ZPCl615aBRsqe38d6z14xjOn29/oi0TXFYS1FILncJ6nD+tfC0XIkWBXZwm
9W81k9zbBjYioQXhFF5ATs2hXY+3NVbG8Vos1G77pB21u+os/4gc6yS7kdd+2SsZbC2IfIoxDPxg
mWG6dPbeN0ZcXFS8uS9P0piBeE/iYmdR1ycXuA99TjpyW3OQII2zam4q1TPi4t60EAYs45Mfdjv3
78ZaFr4U0A/M5tBuX60lCma4i+RJ8VAFdMf8r9V8vf1xtg2A63kpH161HdA4MCN4QxUvK+bYSeXi
2TT8nTR3Y69YxL82Vk5cFemgNkWneDDeuHr1U4p029T21CGW+3QVAZbJXtAcFMzBViy/4tV9O0KF
2vdTo3ixFtnyYNpi1ts9YoNtCJmaXuIFe8p2G9HtwuTqhqgKstBUYfNMuR/heEphR5zN71GQUKLU
9uZ+NreRk8o8CWSePPEvF1j4QdsGBrG0Q7YhiRyQboG+h6Df8gdQRMvsLYMrV3drLgLOjtRJ9tI0
BNcZFfGfWhp2pZGXT77+WPCp0fOWYOFlGOdyLVodiqk19LLXSwhqlseFQ9msXGB7TvJmqkXQ4CDD
WRP5iEErZeUZelO2iZX0PEHUvwh62K2uOYq1c8VuvOWwApiMkEMQvWqMjnEFKaHA+8P6VN8rd+Nd
5nRH8Rg4/Tlw9/gVNnyBhh1NfMZeCAtrPEOiJVXam+bsjeMcPqbdHLlSqkhPQ2zs0cdvmCL/IZtb
CNG5i1antysZOZyKafTqcO4FF8Z16URFVjDtTm+St7fLaeVhDL49ndC9bi934mQmnViOHmjDA5St
x7mrndwojrfD3sYdzmQBw55LWx4k46r8aBV6Byowkb24hLx4+grJqV2Vnhj/aNWdEL6xfxemVu8A
PxqlSVNSTpTyPmpPSnoXDp//w2qWmUMeLpSv1k8NaHsRQeAm9IRiUODMrgMld+ZSKv+Oelt2ThhM
ElKHauBHby0xMfsF3cZikwkWUIiX53h5Ok48AiQvCTO3NB7g37PTJjhYVbNzvq62cWVpdRMGiLYT
3rEU4oSVAtA9aA7ZHtDqKqLj3wtpPf63iHmuU5VMrASrFAXRS/Lh1BXmJ0OcD4VaDraolTt7t7Gi
C1urFcFAbbZpErF3ffreT6QvjTY++VF9uO0cVxF9taTVtTEydmB2hS96fV9UZwWpk7tRUuqdWcCr
jVsYN6DhpA+0zIasHaEKkTdrg1HykLq+FyF99aeAuaJfhrznclfrwRKxHBFc+rW4++rqCPVQK02j
w1Jn3k+lfADDuxMdrr7MYoLPD6sTVZwrGH4mxcOQMbvgzaApwNYUcmTPcVU9BrLQ/779eTbSFij4
WAsoQvI7efU0C3slHuK0kbw4VSjUdhAfFQwJBf+HtO9aclxXlv0iRtCbV1pJ3ZLad8+8MKbH0HsD
El9/E73u2UciGcKZtV9nIroEsFAoVGVlYpRBV/I3w4g/8lblYVM3V4h0H68y4MFWEidzBSLslrTS
ubbqGjkZSezRVHpHC2OOl8vMvxZXPSuDsfl4AM9wM16HCGsYpHICNR4Tv2k0d5IjgMuFMc9FZGT1
JPhDWVUJaMm1hvpjQ9TaMZMGCsulWRnlYTYaGXSP2aBVv2KpU/sgE9ThWZbUTPFBXzNR8EcN6T0e
oIV4Z45lNQPVJhG6S8KosojdRn05eHNTarpz+9OtXtUGYh/yCgxDoXW8wtIZcSIlVK9wgFvFS0fL
VyJlB9joQRP7oKrjXS59tLyi3+qgLYwubi7RDK0IIwkS6qk/StB9qalpZ8NOM//cXtzqmDE7rCqh
w0NQ5174pY4IXscDohOqgureCIt835SRwDlpazwiQE8oD6NfhWsYXaSFdzQ6KdW2mMkZ7f4K/GxB
7UePIrHT93BHoehOX0Gm8n9Q8Vgv79ruIiqmsWHRWaDknFY2/Rjv21+q1wRJEJ/UIVCc3uFD2Nbw
hsVa2W+6eKHUIDKvmkQkeAdXb6ATDf+AnvE9A+n9Z/xm2uXJeBtf+9f81Xq5/S1X03SIk1e7zMLB
heUsnOZ5iBRyJofqNJ61HbWnHXhhpcFPHAoRZGhtxQfzNPKeEytvRSRFOgcaPgv8eKuRy7pFIbIH
zyieya8WSiWl8j0svmezyjmKm3YQqZHKYc4Nier1AhW1aYy46qVzWQ6HCMK2lhDeE2tyQWfMuem2
QufXUDlbE7g/FntJtLoZJAMB22wie5gOjf6UZ7z4vAG7wcax0fX/b4Ut+OKLmVNTTH0IKwyLkO26
3wx2YwSll37nwY9Xe4eTjhkZkMBAWAtjBwu3lCfUocF+g5xHqyGUV4VwfzH7NpMExDNF33i3nXEr
arLSLXDOsLgaaZujfGhDqL6e0xF8LEZpHOcOcL15tHZN0T4mZvQDcJPq0OfR023LWwv96reiQc5I
1RaZQ5rMcZYo2gyBtOonBLiOqZjvQpQSnESuOdf6Or4gOWG93X9sLcNnxlRaMWYy424w72al/I27
+G8dEd8N5WkTyAbE6dUoblrnw2ARaT6L9CzGv2j3pvNIrdd4WNhA0xAlajxtGQ/HtRuK9ThncSrC
Rv0w5Iat6b9a8acCHuTQyu25MIKufcwFXqlj60tdml2csVwB6rFN6XymYZF+znoCCD7JBBCpFSXy
vaZ6vO0ZG6EZ6wRB4j+CbJgxuV7nrEImtSHzfO5d0SkfJrQUbMnN/QQKEJnkkg9weIMf5pz/jniV
xC1PuTS92OKs7poxnLDFFU2cMH3Vqn/hil+T9TKO2xpv1ulal3ZGMaOHl+VPUldaH5o8t++cLVx/
M9wxcHlEfICKgcS63sJa7eNiDidyFh+VzssfhiB2R8OenOhBfKCH/GkKUi86ay8cuyxDuMovsSQM
L6KxwWIK5miu7aaFiARCbch5BBdqf07dTtgxKDq71OLJGXjsLWwdt+yxfbiIzEpTTipiJtZpJqad
SsI5jkpfEczUturKcjV5MDghky3h2iQjRDIt1HvwygdX/7XJXCsgvEVjHAfwr1nTmxHHjvi3tD4I
Vv80q4HiQZVsWVJqujga20mfzmrxhtkq0JqArpXjJOu9u7axqIWUUtNSKcdcfUpPSRl5EO7QZmir
TKGTqBxk0tofYQvdXVRFWKNwCfdVS4hvgQNyOlPFOohK7ia9/pLQ5FUU2+C2D258H5kx1eEjATwK
57/+PnGSZS0ty/lsdZVy3+UtvaNGOz/HRsQztXF7siKPyLipoExiLLx9pGoqhGOEe0UetCcTA5r3
s5ULARGbBLzjU+lpRvibaHIZCKXev91e6EasAlAQJVu0vbDiJcZCqit1ngV1AsYsdcQalBZ6vr9t
YnMvL0wswiE4YAYMz2oToKvaLooUvwatcWj9fVUE3nFhZrGP8pQXJc3gHWaivs9z5ws54VSsNt42
1zYWbpGZbdVBY2P6QveoTnWIMrcKTHdyZhewShEQKZ8H8tn+Quh7IRpqGGJfbJ+a1SScLXk693T6
0NL+MMU8jautpADZBgZb0QBVmKD0tbuLJOyQipvTGSIoXqjH5wGUCGlefzTq9DMsrdYxJvVjmCNX
t9J/takMMIrijAQdv8VN3WeKKVgh/KPzxD/AaYOHsbfDF+1RcmQbUppokf5OzjwqqXV1n0XHC7OL
fY2iXrd6MK4Cmm4G/X74Hbu9TQCSnX7zq/tbYRKYEcACsER9JQ8P7lDaDgWM1VQp3CZJBRtSsdmu
kEuM6UShfrCqun3++4MHhmh2lyoMUbQ4EXMohF1bidM5rC0HvbMdArUrgE/mtpmtsAySEzYXzT7i
Ev3eZm0mGxRXQGJMxu8ak9PdQbWKpAAjj5DmHrQ887+lgwe8DuNq7LmBJyhjJ7922KZJLUAHle7c
RqBJLKvupEfDQWnVYwoZYef2AtcfDyhYVI9xOkTg0ZZsfFYXZjrYurozmQrMlQvlU1yFu44k70qN
prc2uLftrU887DHSGA2gN+AiF6+ayuqGWehhDyz0RzEW3nXCk8xc1Sixf9g9HSkCCq94DVzvX2XM
RmgYfXuu9MiVSVLvJ5DdQtpGDfK4GKBPm4iu2hW80iHLa67zHsaTx5gZoULOdCCv7apROZFSqWOk
dunD4Jnfo1P8oNwPmV3Gduzqe/W52Gcv5VP2rfHRgU18HkBnrb8KrpfLn7CI4XHYhkUT4ifMh/F+
8DJMydq6199nd10QeckRZAWRW+1zrw0iv9vd/rQbUefaOvO1i1zTytAqb6BohagDBLsj2alruppn
BJUPBivOzbseNWNrRR0T9GhbugLoZKuQJa9i1KfMgLq6I/R2f2aTAVoQ35k1G37nHJbtFV7YXMRV
kNgNc6XAJnFGt3oagnGnBDLrmgYCt2u6jj1sgUiaoJOOsu2yuzNYY2qqRYsLyzplZgNMtPLA1Evl
sebMHnyV7ZeuyxBJIEwGoHHFjdCgZ5YZE/tyh3yvB/U+Q8nNFVU/DDBX8tSnjvQ9fgt/ohJW1fbz
bPOYCddhAcPkFz9gcWb1qREbhTlu39W2DOw/4Nkc71xHumsTi8gzV72CBA0m5MAM2pfGriyn9EM3
cap7cfYnPMAOCVipn3haV+sckRnGUBB7sIsAFV0fC0gxaSQv4DSqUduxUjmV/pTwKQC23OXSzOLs
R6ZFNAFc8lCWjh+iO22nfSaPxkk7Fns9sRu/cIUHzM3rHmdfN+2iPoS3LIjd0KO5Xl40TL1QdBEL
e+KfMCCnxsFTGi9p/aP2GKIgc7MzL3HcPP1gBPiP1cUlmcR1JIHSOgZ+Idr1Z3DWzZI/EFu1qSO6
GcjeDmqBuaHbi9100wuri3SublTBKlSstRnJfSgKfhZ+3rbw9dBbHcULE4sQo6lZFMd1EiNjDAPx
NdvRu+aQePV7Dz4H4SD7vZe8dPsGIXXYVbv2vnfJe/VvQjkafWAfAy2gvqowFQYZVBAtxefyXvaO
iRejtmQAAXeqA40TyDePB4QrTYYdBOJlcS7rtpqHAnW7s0Et22oxpz//gtQXJ5HbDN3IiP/HzJJU
vzC7sm5pGp+Vc7k3/OSguqCVcCKndfiiN5w1GYszUaqjTmQBxkbr0FVemX3UOodnhm3Lyk8u1rM4
AMQCtSFpYUINzEMX9Dviqz6f7WMNh2QQd7RDmLgHGBSWhbLeCmUSWXD5eG+drQ+MfTjTrqwxmsZk
eqDjHb/ePgEbZwwDz4zQDIkU5jQXexcLmHs2kzY6RwLIGYTYqeeX2xa2fAF89YjIJtMAWnULI7VP
IbWRR2cpsU65kdhtLeF4DdVzVlA7VBI77T81GfQh4niqRHpHaouTLW54CPrMkJD+B3C8fBhO2IBh
qlNUGHXoLfaqncmtPcs8t9+49GAGsCtcPqguLSnY5VKr5qKyhBNRUP2rMVSFmWGp9jsq25IY8fKj
zVWh3gNcGeNDX6bAVtO3iRHiLP+TARYeVN0rkGCCauMBg6l27JHejgPO51x7DOO9xOOeaYYj419E
5SEf5bwVNeHUeajlitTRSjuNbcMRvlcxxKXcAnDKIH+FwMlty+szCMOMMxUsXdJaDDys0DpPrEE4
6QVTgbInJT4kJt1HjH+2HPcYJbLBhMgrKrCKxfXR/xpwR6ObCeKs0CuQIJG1MW6EU9EmHu3JS1P/
iGXiW1QI8DBxxXRwzUxzScJrgG8tGA9SdFZAFYyHxuJyKkrDinWqh6eIzju8Yh0Z3Aeq8L20TDcp
K1uZlGCuc//2NrPkb7lesK2xdyorayzhl7WqJGknVMJJkKlLe9NJ6uhe6qJ9lOTuGFFfqjrvtsn1
uUEuDBIqvCQx44Nu43VSg87bHKWok56hpuAKU3mf0v4wSEkwpn0Qtrz7dp1DwZwChUQ2EQbGt0Xu
hpm6xoDgRHvOAVxIotwpE7ww4tGTR8K52tdHFKbwhMFpYTMcS6YouQJhpdyTBgw/fjrcaWboEgAX
b2/fhhHwBYA2QEGFBmOjbHsvXoJETKM+SccaQDtokguyq5ShH6V/q0mG9g1a2kCUYtegMrEcBqBW
21t6XtbnKi08RY88Oewf/34lQOLCFYB+YxwI1yvpU/D90SKqz7L0QVriCtKL3jV/3RvFgZIxiAR2
AjBrLUfjJNoMA83U6lyD10rEwHUp+GU8cV5AG8cI3wPtEoB+NzR3LT3uylgcq/NMzIPYodnUa04i
ZPZcyoFV/Kkl7n2w9mvMT0iABQC6CrGaZVfDasKoMELEC+JIH7RwjLvEG3flp/JIfMlR3gBnxSTZ
E7cOso6Q13aZf174n9KZjQTpyPAEJWoMqVUudKHskH4I3fzQQazGKKUHahi+zKuirx2fGcbxAjAB
GnZLdykVsxKQ2IQnsQzxYAcN2dDbqsDT0NjIymBHxu0DKBdwJMvxgSjU+gn0suGpVsH8IfaaaeeJ
5JWT7GqRCW2+3ouItBdkaxcBUktCy2+gBjpnPad0sLlgOC9DzDDwwCJbm1UzIRRTgCdpHjq7IyDA
zvv0Mw9THshk05cuLC0SXkXAZAQKfuGpqcIPNLDuyphmtlDGQZPwpqm3bYFHDwh5zLMsG+zCNJTy
EE7hqc0KJ8VVatFHQXkxYh6aZZ264Dsy2BrGb02QeC0CJQY+gIoDKdQpgYKU3VG81OvI4qRlW98I
emgM+ocjuKItnfKuEIk+hico3O3iuTrO9L7s6v/SysITKPgjUCGAlayQIfKlzjuxMTQnV3NO/sNb
zsIRzDCiqJt14UkghhuOlZ3DTC20nORunQLgAsO8MmYx8GVWbdIShOCSLMBMZ/XvbVU4cV2UtllG
lh0p4Telmf7NBl4YXPgCmbRJIikzWEWyKxa7lKJrZTZTxbkINt4/7G6G8CAYA5jCPHP/i/AYTeYQ
gfQgPBVE8VOozNsDEV2xj4Io0h7BmP9UVprhkD7Z13Tay41+KNPxrxMR/AgAbHHtoYi76v01Wh6h
I1HAKyfdrSpwR5uxGUzJX0804POhL4NpGob3QA/werETQW8b00iIG6LwO+n0F0XNXxJB45SGNr3y
wswiNa41gK3LAmYGpcYT8qT2j6PF80meEfb/Fx9OzoSkKIYYaymmp6yNXZILx07hpW9bUQmPRpSf
GSkT1DavzVhDmwyFJFinKno08x+S8Od2UrXRk2VKVgBZY8ICl+WXOO/FOpost6xKSpAXWOWu19QT
UM93SlYmdj6klaPS8kWLRUBUWmo6VU8jztne2sdL+4v0nmaCWJsUH0uVvqV95BD5nTZ/31q7XuQi
dSySFsk1TeERPfkQJhklyhkw4a65U3XqFh2Pk2Cd313ZU1hSdLGp1JLSyhzz8FRaam13mDrEE6Jw
jZm+pdbghoP2rk5V9t9tpbII+1YUZTMp2fEqK0cwpYCS73E3eLc9hvPBlrB8sJgLdTXAIxv5JU0L
OyHPClK620a2Ij7YOFDzROrGSunXG9g0Qg9RTtM6taQBwSptvEmp8OAUXoVumGxgFDpOyN86aOib
oxKFaglG4xYHLcs7QxvwIDi11qtU/KLK8+0VbbrExd9fBPosjiEJJods20p30uIglxNHOsXkXGvE
JlwuQd56FleYEIMCVKRYjzgld7HQdbZMpR+317SVm13u2fLsltnc0Ro2FNI7qdE6rbwLtdeJKrvb
hjYX83X9Y1QfWSD7/4vzpBZTI0+CYZ2K2Xo0o+whDmfOWngmFt9fppYg4TVmndTm5wCimTx8++/W
sHCAnJRd17bYLKE9avqjxFP2/Sr/XtdmEHQuNmnxxelgjiFBD+FU/NEfxbfaVz4n0c7fDafO7WYv
39eH/lVwrRdp/y9WhulVC+Ad1N6WKImqJXJaT5p1mvR2l/bGsZ3ov0g0AUz6j4lF5pAVKh2TTsXp
BFqSjrFtNb+74e/zBpAqAq4AD8Ns/leuduFl+TARUc9N8xTKVX1X0Bp0sGNsuvmQ9H9dc0atG+oz
7PEvWqjmXzv0TMHK0+SKeUrI4EhF5+tCiC4oT3RpY34DykCYMgKLEoAYK9BTOYbqaOqDeYreGONy
9Zjt0BM8Gx4e/V7x3J56J/F5ZGgb2Idrq4vj2kLXTpDBIXdSg2SHURXRtgo7zY/ZK2aOitcoUA6S
V/n5I0rQyvjYaYHKacl8VQUXh+Fq4Yvj3M8Q1ZBl/ITwGAbydzDg/rGeJxfkVUHsS0/d0Xyod9Yx
epA8cYd3a2iHPhsbAm+nXQY8FNjGnQmIJzi/UITbGFbCmJnQiXprnsq4fRhqJdAJUo9I44RJNIPg
N6tlM2EFRk+EDVhE5EhD2T9k3xs/o28gL18OmVdL4YQeTjaVCZoOk3ge5EgRD2Sk+rGehTzHUyod
lEM+WUbut5M0Fs+YipFBtlCWIFXtQMNxLgddK+4FTNWZjtkDOeQaeRwPu2gwhM5uZ9B5uvhFmPua
rUyZbRKbgu515ij1uQ2az7m/TzJDBL9WPg61IwggC3DIJLR+CRWp0il7zOn6kpwS1Utr0xx83czl
0gczedw5LZjiose8UjvMkMtS7vViV/ZQZh+VWHFDozeobw2mEP3RUtQj2lkvi10n5VW6D40oKpxW
ASHtjmhFp9ynkN5r/K4GT9tPqBu0llP35Sg8VOCWKHy1VrTiWLcRzY6G2umTT0mkSveWVkoAlo7J
kDsgsyOyJwCE1jvKVHffwOgQ67YsTsLsQK1L1nekGGbLrwst+5bERPRmhTSfX7P+Tm8O6uTLU2SM
AEU1URrUZjZnO4nkowil9BZyfCPodeSHHiiiQNeT0niGflT4u57VIdrp+GcaSEj2nmU5EqVj0faF
5Y/F1J6VDELfPuatxxAKdalOnbmP+95VwTEgHwurzGTb0jE4uWtitce0Gqo242NZjTEq3bMm5nsa
iVZeuxQPLK2ASEJeyW9A/aeSkxeiMjhpX1ej03ehSp8mtaSVp0IjR3WplhpjQOZIjXdlrhg5wFaT
qqWemswtJNjwjjF8wKlzekAfTKjdFro+qJV1VsvYLsGg7teQEIIugNgZ7DllJPnJqtDIsTPIB6t7
AYnSJ7HSenTw9MoHu8+oQJy6taYRv0pu8E1pU6ueNEf4wyHYNPQdUMeZdUjBckTdhkRpdajiuenu
yrFMMptkkQwhybg1NWcajBYxEmIF1JbC1BxtDKWqM2DRRdueNLCpS07cVukUjLlYPU0z7eUXMWkh
lzuDQ1/U7TmXiimHgrvWZPtGFkPilfBwFA5ixRQPJXpyQoBPNQ4BpaVa3OvSEH8WZi1bD93YKdWP
OGoT3UlLs2089Dya0p/1cWqhzY6XF3otYSHbo1gl6LNkU4fWeZwChaS3bf9d1eWBOFPTFvVRKZVh
tvNChvJUZeYRpFOrOG09qGmHWiBJYZl41VSmclCII8jbZTPKiZ9KiA0PtOrANxCa4AZX8jl31HIm
9GEclHx47MJYrPYppNP+4FZBHhtT7CYkfFPZcONET3jPgA0kNOte4joGilDGoMYiaRpJkynirBun
yhs/OuJC69OPG6+/E3+Jkdvty0Nl+RidcG9nNCxMLsIozKKViBkpNl+9MBsh1ZTL3jBOplUTd44g
0D0W6m4Qox2pjTcSVqIdDTxyE/ZXV1bx1IdsBULESrpQa6kgFmh/nCLtozSCng14SseBK1e2cRuh
6cQSHbxzgBJaJIpmbYxCpcogN5wUtxmyByEhu1jg8cpuLgdMecBfooCxnqMggly3CjVOmNlo8p+D
9SesPvL88/an+uqSLXeNUQdAGAxlVbC9XqdSSqRaCfhEzJOwm3z9j+xJd4AgNUHnRDtwtfuW07lC
IPZe9SK7qZcHGQ+LuLWfl79gsZ95hA8K3lfz1GAkBQEwiEnkqRpvgoNnZnG3S4msxZWBhWpa5fal
ZUtT6Io5b0xJ3vpul8tZFEuUXprFQWV2bPHQ/YjuuqNlPgqOfp8cW085UK/x28B6SP6kjuXmHv0x
Httj8tzteNScG9kMmL9U8DqKaCoCgXL9acfZ6rtJSM1TC4mZty4q6W91oLwOzqYVcDVACQIJMsAu
11a0uBbmmYTwU0M80KR8xt3PeVls5eGorEI+FkVeIKGXyDzEkzw2wKhxQo8+aN6qU+dA4tUtBKDk
cFXZqT02ED/hxbHNpV2Ez8UGzs0AefcBEcWSHgSxty3CazXI8lbQujCxKDohI9GQ9MGE/n38kDAQ
r74K79Vkmw+627jFvnvpfqk+6MmBOqncOmjueB37rXNxeUewX3jxbKNoDDTGiF9gAglRSvqPPp8e
qNU9cQINO8bLQHNpZ/FmUzSK7ix43dBBFZ3+RXYMu7gzMVeNOQ4HIPMDOZmVkxyAL3fFsxaYH8h8
q5f4rgFTLI/Hifdl2f9fLDqh84xrHz8GVJMukd8A1bJvr5dngW37hYVBkuPeyLCtoXmXjmgJ1I1z
28L27X5xQyxMCEBY9nhzG6d4j94RyW16nx2SY/GR/pB94TDva/SkG87Te/NuvzC6OO541ozd1OJa
UvU5kGYroKPs9YqB1L5LbZXk37pw4j0At3wH1RG0ZdGRRhl/Ebupbox5NuFzqUb1CcbMe4VY733S
vBRaeZDr4e32zm6aU/Dex7wdkyFbhPCi1YUmynvjJBRh7KRK+T2S5u/GoO+UwXqU1b8VyBaBTwUO
6X/sWYs4M4YZ8B/MXmGJD2JYCnYk6M9amnLWtXXUwW0Ach1Q0ABNt9jGIo2oTOQKYTQaIChizYrX
VrrhqGY2/r37o2gC8kS0qxRgyhaXumz25jSAfudkJYJdVn+MvxfBAG0CMlvGqwqs/0qCBe8koiqF
qZ8Ua7gHAeFeKgvvth9snOErEwtfL1MlmtpE009wObxLUtAb8vo3W4cYQzZMhhNoFgbqvY4TWogR
I3RitRPQzxg1aZzutcCsYuuxcopsp175KnOqO1vLAiUtHgXoWzG80bVJORRA5D4o2mmExpEdV3V9
DyRkznG2jUBhoB8K+Cc036GBvQixzdCQwTAJ2Jfb4rPrpm9AebxHYf4cW9krCgbHAoNPnJC44eAG
SHMwTw3uZxB3LjZz1iplwGNbO9XJDzN5kIanMeXkIpubBzUEcF0y1oJliQiSPK3U1J12UsQBHC46
Wr5p0/GIGDatmFB8Q8Me9LDLrHyuJbMyYhELycPebkLhTygp2b/ZLfC1Qu0PAm+ARF/7AUkjiRSo
hZ0K0XwPw+muEFPMk/bB7VO09VHARAyMMKbzmKFrM3qV5m0aFepJwMRhAg6eDDPhGeEEHJ6VxWJA
A0CVFFo4JxADWOOfun3TuRhkdjAWKQzTZAKt5Rez4FLINo7FbkwAbzulPbhOowEAihSXAnQGcSFB
mfv2vm31lq/MLTYujdOBUjlSTxXdq+TYaPGZTk9mfk/nY9684oDthqLkWN3cx4s1LvaxoVPZaHWs
nrp0r06PtPlMVB470YYNBB8oRAPGA9TvEpQECjGIfQydfAqht1fAt9U3o/rrhhQ4t9lzwUC1Dq0P
9hsu8q+5jEMyF3F/ngoCGq3pQTJ4E6DrNMFi5LqWAZwjCg5LCjkx6eWsMUh7nrP6RDD7bXXJS6ql
92GcvMUNWKpvO8R62+B8ALqgqQtkHjbweklVrpsEncj2rA0AofYoQ9lipBgeBIZk/7aptacz+gaM
CkNWBCoESyC6kGedqYRDezYz+WBqkRHESoOFacVnFYkvt42xqHx9rICoxGggG39GsWgZtUFAN+et
Ejbnuo+9qv1lFi0WVt8L8ejmCW5ECwTWQGLdtrqxm9hCELnigQx+j9X9FKZiQ9qmPeMxkLzRSTSe
oiz8VooTbwx6A6WEr4UbCVwVTDRi+RCXrLDPRZBjY2Cv3wufoOmEhLL1GO/EXf7Kg4xufbpLYwsv
UXpkgBUzZszpCa+cY9SByKExOxvEUn+NmQT5JB7mmJeDEsuqD4fpZ1XpKxkvNLV0o+LnIKiOItec
L7WRIzGOSxlSGIwXEqjva8cn0mBg3LFpQMo1eEln97Jr+HQ32mjIPIoAhcq2iprK9Pd3yrVdttUX
MSSVu1QG/WRzrlClVoRvYLa1E/X1th9uFDeurSxS5UIKpahKYIWeiSd60s4y7P5uSG2mAiaiQlRj
4gMal7y+8wb09trw4jnQmE3SihSGWeqp+bkfeZnTYSyPen0w7Hhzzuuc5trcIjnTa/QqhrBuzmxO
KRoae26fOVu5zjmvTCyBQwyjRXR0MjBKNspu/0KCJsiO1LDN+96TfdltH9vX9FX6XTq8KubKNOCv
4G2E8h/eqKhCL95wUBdrELjTCjQOyS7Vx32rRz6eQV6oNk41orvV8IQ1VxEMcEBEFTyBEKEZa+q1
e1IVGipyBRi8GB3L6HsL5qB64CAs11OcCyMLJ8mlthuGglSY4pQqWwP371uPScq+tMfnxikc6Ymy
UU6oohr71A7DI/hA3P5I7rhtcWV5TSx+ycJ/Sl2Jm7L5+iXxQ3ea9plH37MAAtXePDriXcwJbit/
vbIHgdTr7Y0wYz0YGezlWmtb8qOSJLzAtorVzARokqB3jkfyajiVNl1IjGGozvF9upd81dF2w280
1rIgvB9bW/bDO1W0m08eMeV6TP7LMB4wKG+AAHQ5kQ9mDmFC0b0C5UDzlv5SXOku2jU/qFv6GJB1
eq/WMWg97wrMurltwBuSX0d0Zh8jIujUMEb95ZwIOEjyXo2E8txK7uBh3vk0fCfo13zZHqUjU9nl
96XWEW9hln3yi4CuRKEiJZVVYgRUdGRHd6zP8MGCRpVpk5ce9jlPn1WGCHtIPRkkjjWlllOEclHE
SW7OJQiNQ4CuSjx+CuV5gKiNFyphkGY5t54gb5wSZpC9uEAWtJS2gYp2ZIUUX9Z6lgBCTW3MqdzV
Xv1W/VJ+Yz7Y+9uQiyWCEBqZFMsCVhCZAmwrEH4gJULu7AHJUNr0M+zd8EU6AUGJGkbhpof5fXi3
ahtibretbx3RS+OL71mVEGsq+rE8l7i8EoT5lJcCbFpAdUZnJC/r8oyeqBTdqaY8z6p+X46ZayEE
3l7EllcCi4m/D/w41KGWeb2WGRqhllKcw+PwxhIb3R2d7p56bKT7/8CHyzLAq3wb5KYQS7DAcYDq
AgZqr09BZ8apTkypwGyr6GS7/Jw5KjhO810ZNLvba9sIcBjR0uH6KshNoMh1bcoAz3QyGnVxbk3h
VNdB9EsBemUyeHrMa8wU1gSqaVz/cHtIjLHL4+JkJ5nSCKAzgarcD/WAiSXqy4F8nJ0M1Cax+9Ma
3dZ0mr30Q72DojbnzbzmcFhYX/ihRCc1VEpYH7JD9lbvCy/cqy/lbJvnXLcVJ7Uzl0tSs+GaV0tm
6cHFkss6KRJG/ghmgzS0xR/m7xwkILUHkMPkKR4wHOmBZ5Rnc5ERR3LaE4Ftcxe9j+19NYecK3HL
YQyMDyJTY7SnS15qtdXqvid6fqZ9F1ClA3Nxawva+Dw2T7ddcyN7Au/u/1paeAxuIIW2KiyRbn6T
OvSftN6pNM4NsHXTXZlZuEaUddkAIvgcpCJZfhAFT3ZUrzvq+8qyMQCs/RE7t3wsHd4zcOtLXS5v
4R3SaE0gMDKwPIIyJRixKpEDKuUubeEMRgqCU0nADuJ1NH3oB8ntn7tjD2xHIBwz6it4uYQer3q9
pmjGYQNhMpJt1OFQ3FmmvWViyLmg5bhxAOb6HXkCwhdxlR/yXcdpdm1v4v+aWiS/ktJhVjDHCqvu
lxY+ROm32z64lYddrWWR04r6FAM0BwPZHx33p/yDBOVz+gzoSlM57W5wFSf6Kd8J3wp3YNzovMba
ZuS62MxlDUtRiyTVKNxEfpQ6j7ZugYApeI1LiZt1O0bmymf32j56/9nW5a0QoXKWUQWrRrHeVZLh
nmjtS0ayz9u7u35ZX3vKV/P9IkL2pT6asfblKdAsqF1VdyAwjxwTYDPXERpb3/WvhWnzoiRvfYvQ
gmSiVs0Gm6pAxdNWiunPTNI7avEq6+vCElsgQBcoB0pA8Cw577peJHloYYG9L7Y2ADtgTxEm6Jnj
u/nkjkdws3kcLswtDjwkB8mA6zw/W+hNOLHVmPY0kJhzm/KsLM53N8dAj7XwDtBc2SmtAC9VObcM
z8TiXAOzOQJkDRNxYbgg27aRJnFMrC8yjKdqXwkW4wRVFqswat1IxFTJzj16q7UxpD9z0vtULrIT
oBC8Etna48CBgAlEJlMG4fUl9RBGYUFJq/bZWSvb1zwPX0GF9KOTirfbJ+qr0nadOl7ZWXIP1VEj
DHk0ZKgGKH7T2XSv7aT3EK+M78Or5YO62/3nfFlB8et1PBUg6zIlp1F3vNC84fvsp1hwfvDxgnJ1
ccFFtdxDWQFL7t2RaTg7lWM9qS40nP35jsdRtHYYWIGeGZid0MxeEZWgC6BDr09Mz4LQP0Nx56HX
O/f23m59QkC1MEkIHkDwgS7WE4bJrOlTn+It0zly/YRyst2nv/87I4sTPMrGDEm2/0fal/XGinNr
/yIkRgO3hqKmJJV5ukHZSRozGWMwGH7997Avvk4qpdTpc/RKLXX3fttlYy8vr/UMqjjAAiZibKC9
MyW5c47hfmoui9Yo3k2Q/vzR8tOV384ht3JoAv2Z2E0pkYifxWGeyD/QgkWWCPCECQfF476BPQcm
IMmGcSVj/W4cyo6yKF8F8bCTFWW37daDqd25B+9PagT0lr6M6h2VhXo/r8FvwaiLdzh/qW+zzSJp
eFMcwlvaU6Ko/RJsVTLG0MWFYBzbhaDg0ZLT0cANfg7JdKJA9/33HD2xalXAVy9NDbBF0onWq3r9
h9Qgq/j7dOtHzVaCwRSundWSS1Sr/E5ewpX+f5BJnPjm39bF/v4ccXhTFdbyNZa0TCQh5JHi7OEp
3xrrfs1KmkK34sxNYS1x+igcfRvz6KJ1G6vhmcKY0JrZYETrTwalULYxbt8XsWdnNUOc9LmMIczB
wEM4E+LPDr9EjS/5RQuoIry9/k5ZdUnVQUiTfMo7mMmjggZdRGui3VZ9dIJ6n3J9bieeePN+//JH
EaPvQjsj4d8v7yQlQLuv7QMyR/VgREPk7MYLtgk21a4+GFtrWJ1b/BO56/fhj2JJ6vIGamqY/RSR
dU3wBHi1I4DaE8Kjadh4qzGWVNwAWWduQBPOzj+7l8/74/ND2gLaFlA2gnbV9/UPBgHd3R4LkF5O
wM7kq/oyXBmXU1xQc682Z5/5yxb+bbyjGXuyG1DkwHjQ98s2VVKvxZ57dAIZzNwEV9PZYt6JawcN
Qwe6QLhyvB9tWI8pcB6hEH3ljt1jl74SDePyRsTdABXg4KbI/zjmswu05ELGsGH8BpdfVd7/fmf8
/BGLH6mD/vYC5sFP+b7K1UhI2Y29cWVDuR2MF7Jt5/RcAnNyELhR2SD3oH9yDHiBPFia26kwrhxe
QXMDBaJagLPxv5jJl0GOcjJnbJSleszEa18gL0LT6pzcyslpgCuIKw8ygz/8LUmXy7A2MA0kyLu6
UKsOs/l9Essm+74JHWQiKBh60LsAZuzo/gGqbxBDZkJxwCo+Sm7sgd/dOjlIeIF4/32onyF9GQq9
CQurASDF8fmCqJgQ4whJnGwvh0cu1q5zpr90ajaL7QWQTgva6bhCTupGpaYHAQ9v0rRI34NsAqam
pDo4l/MvH/d43b6OdHR4Vcb7gNQQFagzI9JwKMnHkAIbEAECAI/k31fuxD5ACQsesYs9J4r/Rw+M
0u5qZgyYVjm2d7ABfQEj/1ySdWpCLny8luYCRjoGxcvO0AZYWhjDt9ub3AvYrinn4RZNhx5Sk62M
ZyvT/7kiAmk3xKSF+IKO4/E5NYDHgKYLpCDA/8oSEjZFktXpuaTmxNW2DAPBzkUYHwnXUVLTQRJX
DCbo/oskdvA2b8TGmqHBrSMr8iJUOJfaUhGBZdUBHX420J/alYvhyyJphPB7DH/peNaXMM8Or+z1
Uk/ut+N6cRZetIBdSLuux629Mc5XdH/eZ5j1l2GXXfUln0hNUY+jNS+z1njStFHmxQb4N+ivrkVL
w+tz5Z9TW+jrgEcHnPhajn1vYp76LXOW+4PQTijQww1wUof/Hn5xFuCZhTY51L6OW+T13JYidKEB
Tkptb+1A1xvhdvPqPx89XJQQoEIXHsqox+Ayo+JeB+Q9wNuVcee7Bfx/8zNluxNx8dsQR98pa+Cl
UFmVf1U5JAIUANTFi16vf5/HidIc2vou0pvFnRRg52W3fNkNgVOTWQ4YxV2bKwkH6BYKvGC9uCjv
e1EI0UgoHYFUeW7cE5sCUQuPXUDbALY5jis9acB/lNlC1LAS4zmYo0LQpbVgbmGxuVMpdd6aRKLF
f65mfeLYYeTFMRFCcD/dtXk/FrwpUnJlGyp2i/eAvWKlaTp8nFnan+8GLC1EPyEesEjnHoOuhxxi
ZTkw9ljafjs91K+WAY3Vmnq39l2/siJrpS+95lbY+8Ba5d66efr9B/y8HhY5YHRn0TWF4kNw9GmL
onVL27BBrwemwrLeDHEG4v3zG7po/gIVAuU+tFGOn8ZgLnV9P4DIPpreM1Mk6kW+IoUP2Fnz5vFm
+/t8TrQwUYb5i/NfRLbD43g9TyZre+b4V1bh3xCAweo0pLPVfgqfRADUwsAOmondIwceLR89sNj3
KXwwf/8VJ1YVVRrgxJB/QUvwWEiDWCO48wLETBdOGXY14BVinRni5w5dyk3/DnH04cqcWapuMU8Y
wdow3yhcuPEZeOYJfkZJ80Tx+vtQR0GG6Jq4yFcxm8s5ITsnFofsBi+BbRerC/vC3YjL9Orczffz
YGBQRGYAQ3Dx/dDIro284KOs/SvbHOSVnw98PzLdIPZ0I02Fz9e6mCB0RWp55nI4tbKQP0HLD1EH
L56jq6gvXSMPJuaDlGDnnxzVzLcZQ63Aou8j3grIIP++W07EV9TNoVMCqzIQL356pBJpzeko/Stz
l286dud00bBv4wHBtezW1U2RRaKJzkJf7B956Ldhj0uoQW20sMDCsMW2JHRRxSfxmIi3cLeoSp8t
EiyZ0ve09/twR5lU2zQgS+QYDtqJfyT/aBR6/lxe9waJrUJSDnWbcNzVaRX3k39mE5/YTngF4Spe
+nQIREeDN9xEUajFR2W8gdMAgE3jyyTrqOUio10zx5Vf/OfrH7vny5DL8n+5NRcWeDgHuX81lW7s
wtE7KJ9/3zg/b/9lBLC/sXnwCDuG3QVDUXRmg8tDsCxi+cHKDrldnTkOp1fu30GWf/9lGgb0I7ws
BX9qkM/SdqN0vFf1S+oy2unrWg3x/21OR31IC/JdgdEtcxrwdmAj9ckTK9wzo5y4lRa0NVoUgEI6
5Pix12jPGRxOMIqj5mgonc9QAjBkdXBfR/nwoU67M2aEJ78V9PGgHONDLOg4GSTQL08VrBpQQHmF
bMuWjEMSduesdU/ELswLzmhL1ATV6WibS17ULIPu5lUbPvndjRF4OyJ51LXnWmMndwX4j8DJA5P0
w2FiKEKAu2AlfCX9Ej2rkZbEeMmAkjDaa1zsOnP+/L4vTn6xfwc8DlZuyeucQff4qhIvmvlxbVkS
Oi3uRSPmNZBv69+HO3GDQ7Du/8/PP1rIpp6ZEZpIPW1vXKWtd2ul/5nZABUh3DIgWyLso0exzPjL
wfLcVkGiA5w+szTvSsejAlrzHkRpCjmd2e4ntwVo8Sa0FTwPY30fqu+KvPBbDOVItZEpWJ1tmGRy
l7VPvy/bz/QLFQAAKhFhgcJHzeY4WkxZDUN3roEENvwa7Yaxb5/6gvWEVsJC0TB3SJltcy9kNu07
S4gV1LNc1I507tmbMusqe2WSvLHe0bsOyJlqyI+FgJkOOqhAaOEWAK3kaCF4Z2d1XaTDwW6stct7
Wnv9vrcvS0iu/L4SPzYQRgLNzIHZFKqI/jGlzZgHWbrQiERy1laQrfbQHISc9Ob3UX5EFYyCmuii
Vo1cBUWK7x92AmbCZdxVB1hNQ13W541QSdZLQNtKxY36v+6jZTgUlgHUhfYr8pXvw+X26JdNb6oD
VM6qSAFoXtCqZMFmrDozzkxfJ7/P7+cqfrf2PTojfVt46A3C2rcOwmdRedd5UJzZEj87yX+3LBDI
NsFN+uN1OxEh+tKDLDB8eSJ15R+shEXda7sOV761osbKpRz/A/o4quC79DKsRTTuxdkuyolviaPz
7+9Y1uJLPCgNz4GVZqgPtnjk9bOTPQ/NmeX8KwL7LQc7muvyG76MMVahyGBRDItf0BLQpDSe5o13
C6WixHywnrp1Cm85+9l7rFbsFjIPCew0vYelb1hOVO3PFteWz/fz54RQBEIhD/LJR1G2Vxx66xJL
P8Njbg3iR7x4i9CypP0ms+m8Asvl2sTCh7E4d0B/Nm3/rsW/gx9tZn8iqSoUBi9xPv/0yaKr176m
8WTQ7gVNpJX3mHN6rtB16ivj4IC2u2ShP/r35cgtyOSa4yGFhbMFl4jRZxFYtmfCz883BWbnO2C5
Ljol6JYc5VGC5FM/y2rEl5YDHR/b22VxF1vsAJLUMBA7X6w8EVwdoB8AvgH4FWWFow081lM3egLB
1bIGAE5729kK6H4dSovxS2V55Zm3/s/gsGQ4aEgBakKWS+f7ZrYUbyQz4MMNbS5uRwPkwCzajn12
5tT8xPktYQ9eOIDQQ1cZf/k+EJSVgm7GdQ2Ah0+zvVoHWx1BkG0r1+dw+ie2x7ehjtbQbngOFRaQ
Z6zwdS7EilQXg2Wuf4+qp27pb6MchYFMp+UYFFIdskd7l238ffMQXAdw1LxtX/K4Wuf/NXnDAi6Y
6EWbB5Wg48adqudxLsIQnnJMSYqaLNQjIT4Heyhn5Ve+Te3BP5fin9iNSLZxN0Krg/jAJ3//aINR
QfUf4n2HMJPXjm/F4DhcsjJce8b/4kwD+BPgIYRUBZW8o0hS1hiG91wdChJcgLNMVvCbcSkr5nOl
ghMBE/kbyrAWkhdIZxy13KoZqbiosJC530I4MF9DOeZd2fVnI8YtkPTx7xvlxAlDkDJRG4SkOACm
R0FkCkzOQ4P0YHBe4zkxhedA1n8hskc3wNcR/jLPv1xIVtBKjcdl/5cBMMfwN00ASL6Zn9I4TYJD
Sset+xS+NOfKSydnBpIIVOHQufzRHmX5WBVQyewPE7RiJi+FTe85VZwTRxnpBDjLKOmgY36MCRig
kQ/8oOMeZHNp6m4j7VfROGeO8ol5fBtkOQVf1g/tdtVZeJYfghosb0dV+yKXZ+LszwIgOENfZ7Ls
yi+D5IEx6FxhJsam/cd4t6C9mi3SfV6kXjQgPdD3ec3KqDkTNU7IDizjou8AcRUkt8dWN7X2Q2G4
s3vA+qINJJSdQNNwY/Y9vHb6S53CrKSpaojVGPca9Y//vPl9cImXx/rS/TvOrcGTNmQ5NS7KRcIP
aDBDD1PNtXr7fZgTR3rh3EEYDbKIHl7v3xfXqiavg2Gje8iaTwdajaGiFqBbrXpCyDmTFZzaLYty
rYP1hJ/O8TvQbySc03npHgbno8030j+nNXVyMvD/A49gaQcfpwCqqyzTsFv3oBt/3XGgm2VDXXJr
a0IHYZ0p6p06YViwRTAQ6iQ/KBqtCav7VAjsj9ADTykkJJLzyNE09M4F3lNDoQPmwrYMMQNkje9f
yUWy6FoluvPZeDubN4Wf6PxMp+TUENA++Wu+DAb78X7jcxcEHdDohyCvrc2SPEYj0uN9yv2O/r7n
TtyNEMeGOw785WH9eHyNSI/PVe00Dj6TGZnBQw9v0DmAaHJ6bt1+1IkWuuGXkY4y/A7Fez1q4RxM
6PDGps2KZEZVNHGK1EikHUyvSk3BvZ7N4EzWdmo5UbUMHUA6wIc+3ut2DrHWRQ35oNFKLlOoZUM6
aQ7/+X0lT6VSPnDOUGhG9+xnAw9OAK6LlM0BqwYKv1F3o/dk28Mxd4rz92lvnKG6nPpykGJxodIF
1A3xjkJxWksvnbPCOeQm+oRBFXXFa13e1kO/+n1iCx8Ve/robl6UrYA8gNscWuXLb/kS9msZjHoG
XfBA3CqI7db4IBDjc/ypj1KvrRPIOAJYmTUfbq0gpSqLWCjzsTatRzGzC1J5dRSU6qUy27hz5ltT
mlNUBezDEOOrK+p/bJDVoLrceNh3mU/FZK/ctti3QbM2lHjOybDvwum2I+qBcOfCdrs7MadPlm/5
Eat64N5GI49cxppIDcyKs7Be17y/YKG/r6cgj1Rb/XHH4tUbJxXDHvoxJ+WhyvA3mW8mvpXf876p
EJhaB91IdOrcfpMO3rNU6RRlxXjplsCKKgb1XWZr4N0mQJVLD1/XCnYZdIoonpAyKX1w0TPDiUfu
fQa1na6E0lNcZ8HOmi0ZeWJAMijgkZbO0qDMRy8ApLKZlqLaVrx+mkZ3hBuQddEp9uo4y/oWpFu1
qoYF5DTzxyAVZuyLlGVoQZcgCmgj3LcNCx6Mqp8uStmWMTKaPmn6zH9qxjqIdDdXY+TlIrwzO+Y8
MBCHzHBkz4C5pJdebQzzxq805FtU2UP7pvSKW+UFm9IQDnXIdGAWdCaHlGfUZOUYGfa4Cdg00jaY
b3rR7oQD1L2LbrUc89j2h1s3AJYX+OIshMFHqiJuzquO4EFfhaiw3+NVszaEpFYmqdRlzEh9B9bs
ushYZJZ+ZJN0PUHVeFCv8GqmkPNY1YUdI/TTzuyjIQvj1Hj35iwW+tPpPjORxY0XfKSarIi8kRZb
m64RNUzGuNTjzJnQFiF7HzXpJkXtgiA/YnkmsFcuR9t8xXN1ozPIwo3+n64C3M9TyRSatPCMhMzF
2s/b2GJ6l1YGmkXBDewWb9o0vKgUv2baXNsTLuneiPy239b6z1AaNA1ecyvcCI5A45Ww0XQ2Xj3c
lE6ZpG0YFd5TU6BhO3ol9aChxUi24XlPm/a+aIdVKfqVURX3oVdmVGfWpbBsyK+nadJ6MoOjpMei
GjTqZngz3G6NR1WCizgxepFoJfeVvx9sLigEXv5J/TzCk3gF4YB48sRuLMCjz2aPenYRB0wejKK8
7Cb4ibdgwobhZiAXUx3Syjaoz9Cfd+or4owbHVgiFuaVyV5G/GnE7OAy9GQTxpIVxUdbuop2FqTw
nSDvHgvdo4bEANFckdHwH+uxGu8k66xbVrYuZMetHMVuXco5mrF7KorQ2T32Y2Nl1O3CYMM0hLHp
EEI+bxbGvA07r780ukY0cd7NSPby0gBXyuKOQ22SA206VCyZgqLZhzDHfGOj6BOLGPwBiBL7qoQ2
d5KBmPTcp6FbxUJYwBYNV/M8oH3ANi0vYsNlV7kwE5LbiZWWG23Cw3rmtyIIq4hN09rR3TZz5a3Q
xY7U/go1+13b928iMK+tItsHqHJL4awaMkUtkVeD9i+cClvddZK0cXs69uaL9LwPPpZdBALBg8HF
k2Xpf/wxv1TdcBX2cxB7sxXGSoo7aNQD9QTYS8yz1oKafg/ufMCrR9dsjcjL2mxduj1Sg87klLVm
RpGLPbqCgFepUngElFDgFN6whVmUorxwy9iYUuhl1OY7kWG+Qd+LHSo++XE4sGunyp2IFVW9yvuq
wRdWJK5JN6xZNfGoLs0b15JouIc9VGBMkJYXP+XSrVeFr68rxxpprYMPmBV9TG3YR2MoYQohwPzy
GusjZ80NRNSzSNX9veaiobny7zppvxGzAG1LhduxdKG+Go73VubeOWlx5zOcYzb6m9Ks36TJXz2D
/DP6fg1Y8WAgNYaGSlEF4FX7PXAVqCokvVkCCWRhecPOMS9DOG1t2pTrqLIli1qn8SkegTW1My8E
+H+GkGYaTtRl3rtV1fD4zfmrrspHMrRORBhprufWkjcZTFhWeFxVsamsPnIh/En1MFeUePK9saeG
8sEhFGqy7wo3Ie0yNO97eVXAgAs+QBVMEMbcij1DXyoXhIiCqD5Wuq7Xs5/3+Of8pdJuSwXXHi7J
WsYK4dKnrjTQ+uzw+Hiy89rbOnC9os00At7dFjyxMjiFL2KRlzO07OMJMSrmUwHKaZiWUcr7es8y
lsMyYvZW4JZBLp87RgRKD4ldloZ7p8jTFbd0cxWYg7Xq7OF1UKyBDkRI3gVy53Uaml2ysEsidLCb
dYFLJuGZncP3yi/iqtX1BfeL/m7SGvKuVs4SiAM+dX44JLIb+S6Afj5NifXUd9ykxBqchipcD/dd
P9hbN8+rTTj3/4B99GDJtLxUXlXC1tb4tBgBIpZrgxINhFDu84cUwvxRodRTRUBfMwflx55qP2eB
3SQHS628ueyvQ93O1KtmJwkMoAXzocqimquaOoX/KCR2sI8LMQL8N6Wdi1Y/N0dv0cWvY3PZ0ehl
Zg+az/5G2CNujMkNIbyvsl5s4eh2UzedoKFhPg5hn2F8e/wko9Xfk9rD0c1Ieje7+ZvlC3D6CwHB
kNKUkZaqjJuxsfcojuntWNRuXENiHfNC9+QqrDQKbdqyEjtn9g3spz34idrPcsL10BsloxJdOjpB
8SKBSGG9zq0FjwbE4sqaHba1pcSfMcXcAxoSqi5H1IDoz1yVLRw30O3AfyQHOidDuPXD8c12GMKG
2RXV06hCP5FhA2NMbxqoW/q3cMaBdJVpfriO4hS4XS8pXOzXcLTs3ez6XZwjeaem7b+U4BBG1tRZ
eztg6gImDchX5jGlGemQgA36Qdmsuxtso7qbba+lC3YwUh7SCbsGJxs4seC5HuRrNpBghfj2phy/
3Zlez+jkTF08V6m1EUaFz9CQNMoZn3FHFk8jJDB2dTBAASvE5SwtILvytG32ed3dtA6uUEZ0tmta
IGPd3smv3Sx/DxQsrfKq5RdVj2uDgyq+EuE0btB4esqrDrmY0xvNZQvpzIfMkiSGIUa9qXpS0oq3
sIFQPlnbNeZhZLjYyz6UNO8ziypzCrBFveFWGmxMauLzuAUikwrTrBIxF+0qm9x25zrconBpCCg2
vYw6axxWBoLgNmWIappPwG6Mfh+XDYII2qd9IhTykDEd94bMzQc2Q24frUQzhvMH/g9j1lzMefDK
8UKIQls+og5yBygYwCwl91cuM+r1CLuTFVRpu0hDzwzmH6GM+tpG3gFDzDfYioqoCHLsLk8/gyLX
RdboNVHWK5zxIQfdb6yHtXR7RUdUt3AxzfAzgXpADA2PYj1DtXXDkAlv23RCcbAJbzxegwgi0wcy
ZiadhaWoyX3k+z6akCpo3KhCvTkqwh5eFSTIEjVVH0qk74KQkbp5CaUvjaQjyP7IYoCaWho4FJ1V
O2rCYliDzlCsUm2FdMw6ONRW7NUb5Bvw3hPV1mJeV3Qv8NOAAdtYzEkp4CxD7NRatYx4G0Pl7W1Q
EygJlaynfVZVEax1/cepqUfUo7uc0V4XsAxysk9gvf1nqZ3y3usHHG/TNMaGZrlTbGQ/VTGYkwgi
rZPOr1LNuFtm0rXIKru007sqk+3eaSFW5I69M9PclmWxh7T6bQvm4TB+9o5FzbJvBR0lL69yX9WJ
B7mQe8/p0niAT88eTdUeq0Wq/RB4IGzhBqVz11VXemDepQPI1i5vihbMOm6wS2eACwy+vL9YvbiF
uFL2nDu01WTAI2uAo0rIGxarmohk8G1jHRAGiW4wcldES1ZHncNxlfmd9seoESnYWsB9A+WDFjJY
beRTcFgc4d0ONZF2SSFLPk5wM1E9PkifmyUttDkhJZibpDec+k2MAsLBJYFMNTz/IrgdIEaAHLBy
ZieP8lDj+Mjhzambcqu8UiS1OWUJwkkFoCtyPJnbOrLxMkB27XqJ5H26bt2xjBau9KXX4YubOTqE
lZYuLUw+JN6ErNHV3hCX9pTvilaFOxhWoEsbGujZziC+2K10LlCp+MiMdIuqbLZt+0HGzmx9uI3z
ahsh3mWi7WO07R88R7nUqsiAZ0uxMDMMh0oIVV/3xTxtrWKcaypyz7lubFu/AN3BxKpxgUmxpEiR
lOW4M5VUxjMZbZUA8VYnhZ6bm7HwrIS4zLoqq5SsKp2nW2g/jrsUucBe8Tw9dOGA9UkLD13QfGry
QyMYjIjMqozKekivC1HnsIyASykKH1tYIR180bBtzZgTjba9IQt8eODjddHN7yTlQ2SP6LNwu7pz
KhNMXg71gWEF2ZqnrgE7LWgjOXRvrVMcSBne5SZ/LJV8sL3mRTggvae2D0mqGVYKTccj4uUbh7Q5
rZV75eTeiwjTHQRn1jNp2qjU6aVu1AUKufdtkberPLQvug7t1MpDFwaypJEwBjwYlLgDqO2l4oa7
CzTEtjpX7kHieCcTKOMQcKRGOd2iLsxpJ4mmdTtdEmautaUeWO4I2oj8BbpBaBDX5mayNB6lXnBY
TG1WtTRfIWMBdEs1NpdFZyiam+FFYdWbGfIS8A73ighXmabICLfdNH2UTno/kLGkQe1AntWGvqgz
xWPAweR2vH+0P+c0yGxk94a84rb/pniAZ6borzPDKNZwurZjKPEi3jBoSPhZuAJEdYURvL3bNyll
A5MR5/a2Jq1PU417z+1iPXWfQeloOoDUNEpnpe3yzXAqwF2NZ1kXtDXye5TzX1t/vrLCIo06u15V
xN7D2jURRIDXVb1bOFvMbfKIy2bH2sqiwiDXjVteS27CviC17Sh1Ojvq8xSvlT7xDHeNtqlFUdB/
VkjGUl19cNff5MK7LIUAorfMXptefY4z2ll2+O5k1WfJ7D+h0Q5RSjSmZk1gGRPzYAzGU1dMiQ5r
cN6D4mHySUuDPLieeXNfWvJO6O7VH6ciGfrZohUjjObciPGw3bntENC5sp7duVtNo7jWVXNd+Wmc
+80zXAKDCDvHAb9wqvBqZeSal9ZngMoltGr8C2Hbj07nXoD+d6GrAIaVxZgE49zQSZhQOUi9Xa2L
985l27YI3yre75jTo8DpFB8+GS7x2sSmb1Tcwi8yKgru4ZC1MHRtMrwsQPKOUD1Zt4y1sZoUmD5l
e1kb0gFCEOkKIBTQM5uyuNfOiAu5Dyhn42Uwz9esFjcBD96nim2Q297mYVFRnFGAGlxn2yiCPDfd
mn2Q4yZzPiw9f8iGv7O5uCi7YYjhvfUi3byIBphxrfxcvrZdbdCZ26+8bx9m13lGvXNOVNiBAanI
jRtALS7vxyDJ/PKa8+FArKaKmsncI750YEmym8YUB5CL8DdpMcYGq6w4L4ZwNftWHbc+knjYwA2r
ucRrsjA46hp6evSk3jkoIqGEnx/aEG/RoR6ylVOHMQ/xfMr4tGnm6p7P4Z419UXXdk+Tlkg2grJI
gp6/pNx883WKShKSjB4ZtJfj9e7V/LIei0M5WnnCct+ldSMhHWwP27Yad82coZcVXkJRhFC/DZ7V
jNeLU5blxVTVn9OQ/8H9ySgaDU6kq+mmb0xE3taocEsyVAq41/Q7O4A+Pp6UWPuwhtPcgC0OUILl
ovmsrBUk+xu8BLWzkXM7RsQY4K05kn3eFStVjllUZN1FY/dtDOnhS6agn+n5923nPRezySKxvCx6
M7MjqXK8Y6FOHfIeNyFqR7E7ZuUa5RA7YYVGlig0agDCCKKyhclZP8D13HeBCNZtQbCZy6naidKr
Lho+WDvblWmS+l4337p+Weiongko846dRrOnxaHNphr/OScb2lUtRPEyTMrBVkKGUa/KyRU8MrB7
twLunVf+EGhBUaDWu0lDNS4K/dS6LlNPP83TCLoJU8biJSbSA3HM7F1nTYMO+UieatEVQ8yKYdyB
yIivDudMVJ78poB4AExVIUwceli4DNlh1PtdHXmgeVyWreO9lBOUwG1hoXTioY+hXDel+UD6T2UN
zU0/aXbD0ZtqI8MqmEMn7ga7zlZMImusBCpnQvsPOh3RSZ802YDQQW7NLK9XGS/Km9Bk+e3oCsdE
FmEYt4um4xNqoBlKZsws19xT7GlskfzIDOoItOlxIYR9aOl1B6MBuOXltXGpNYfPfaUz+NlVpl1W
EXrp1VoK1CJTwOlWLtomGFBXT1WbDV4ktIUKa9+pTyYNm+DlyVs8RFmGDQ3X+uYWpOE+kaMC/b3P
yD+BzJ1V22oDbOhx7nbcNqYucqsZqUSvAli1hS2BV6VdD/xVwivApE4qoE0wdNL06Eh0eAdF9dSl
Zd7ixOnJtg+dHkYYeWtLvmjDQ0sch8wMY8ueu4MjFOzt4U+4M12tCOadKcB9iCthbOgr+IM1BQsd
qkpUl7tyHGLoX08XPpfdCiafrItD5poPqgqNi9F300djNvACSm2inv2w19csJOw1UEDbGCb+YBhw
sgu6gm/KUstdG2gjYYECN2IwR8iT2q2DwkmjfHstU7vfcGZUB056ceGGhYG7EgaLKKMPBly9ANOW
sfh/HF3Zcqu4Fv0iqpgFrwyeHTvOnBcqOUmEJARilvT1vdz3rbu6chMbpL3XmMbOVng8uiPxppRL
55WrPyY53s0Ei3HIC4OQYDRQdt128ES6j7iYj2sMlAP08HD25q4pRarTQ0r4ckZHYFxKMPBnPsOF
OrSDLCqFwq2ZcXodFrPmTQdwfrUDA66AWsW3KYKgIvHxsZ94WEVfDZfjs0082uSA6FogPFz2G4hW
x52iDYBbbh0vzpTU/naJgn7XsXbENG96AOe+vwxboaAEA5CXJJ+d37EnjOr60M0UC8U4dGsxcuEg
AuM+PmARdNrnxQudTaLmaeu68/LaEav9THhE7idkPGx77cUlNnrOsySd7Y+/pt036/TU5mmDI86S
ACccb4JLrevzDIwmHwcUjOloltivXHsAaEBOwFx0TpUOC5ZiYHZIwB+4bvonGup6wOJv4Oxf0Hu7
V41HWoz8TFM859N6km3Pc+RcJH8KfaDF4Hfzo8+UfR6kXnE98gFhkTiZ3h0zxftEY998Dyxc4nng
9skRqyxAhL77aoOKZMGdwAWIqafPjppu31HqvxrUHz9gfKJb2eh6S1pIdxYAl7DecGT9cs3Ug1v5
Ecu7qh62KrCt2fsO3JWhd8KdKnINPQl2xAozMdamZBN6sj/HYtIZEtS8IMOv+zkHVjxq9JJtqU3Z
xYoVoFoAzWG/rgi9xrpeVo3WpS+iNV9cYjPDQ7YZ9YhkhzalILfBD4Fnfm/CaEWxjFP9UdEg+NOE
yTbSa5WntftcqwGahcggfNSv8K86+MBagT9doK81Wxrs+a7GL8ZXCdWprO0xUS2QhsQcZws0BQcd
QPpBx0CTRsBUI0aQuU1/TcP+KYYFiNqFnGKCMuVRwJIRKtzVUsy5E0VfNUr7HgSERBmpOB7JhLQb
oExj4TLNcy4rCdff0r/iD4ix0wfAvpxwj0MMi0/T9GVP/MdgZv8WhYZ7KzGIGSbQsWruqecQF2d0
9E99Lf9FaKPAr1XhNLfrgwwDC1t7AqwVRZTbrvO/+orfElfwl0kzsq2YB+YojAy+mYoVFdbSzG80
AWLnsB0LAPcEWphtGA80D1GznlUQApdGhlEBmdmh88aw4NSsJ2ekKyCQBAMgGRIfdIo3yc1s+/ZB
Oew3JU6d9aw+WGJPbifRWqyivdIC4qImXbcRILhdN8ToNp499hgaEx5nJ3K/4rUOPvoGOK5KLc1x
QUAZLPV4okHd7iEr6j8qqIewWK2hfoqbeM1F0mFuEvEehfc11tFuXR8iOqDePtVJxNHVmta4oZOw
7BzsmaZek6Je/MuwClXMzSz2xCosPN7sHJSyaFirTZi3Ag1sTht7mTb1dICkU+R2wBYuF8fJOGrg
NoGaAnBCAkc0boPS4D7Dd6jbzFBW5WuMZ28Z1prgYgPWxUZkOrEE91w0SvexY8QveTJhPo2XAVKo
kVZ0Cy0QK6N4iHOXT/yxJbj0ckXojO75KKJtuYwyATE62jUAd9fLj5QkcV+kCI0as4oOzdeQAJzO
vIQHyS5d2bqQbF6XdtxCryqWn6le/Q8t2vp7rfrGzaKWsaBgapa8cFEOlTyNDk3cE1jLyNsL0Tlw
abkqGgHWuWrT4g9fCobNbuqydF7EYwMZLXusgMG9NKHPxCGOEjUB93fHiwFNAucwIxtcUOtp1D0t
63nVx6EDOpjxkeG9n+cQhEoYSPoPpzj9TD0aH0NHTZjcwchdVsXEg+iC4AC+CdXH9V55LVNZUNfe
+a7Y20lSWVi8O/OPt1Wcm7R3S2dp+k+zauxzoU8vvE+CdwwYzT6d++jYkggQLpeYM3Xf10Vn2/bZ
On505YFxM0nqCD01ZClTt5GA4zyMCS6GeYDrYkFVUjvTg4ub/woOzr+Fuq/y2B/TQ9BjXY3cGpMh
/v4kr6kG7Kqx/iaujIZsCu2iEG7BIfl0IsIuMTj6Y9w35mFutD2HzhRdlNbhgz8ogyEVm+uv36bd
xmVGHIw/owZ44RYNCIFbxHQZAGGQGWOVZ3aYOboi6uj4vRg9jUDm7HxSTUhvNbRcePEhWH4Neyqe
dRMH31FHglO4+tUuAY7C3N8uJPOqsDOh7EHh1qicTuT9EvEHbL70yoEJs8KFWgZAPMf/ihpago+6
85K/1OJ5LQfkT8Q5JhkA403t8ydJUDuc+V4MoBrOBvnP9BQu9jFkoL1oMOjnlI0oWNaVj/JmiRgf
c1i6Dtipr5pHU1eoCUoSRm48rc0dcib+aWLe+tlFqRR5XBl+xUsdPoZVg4h9kgL8AlvgtTnt3CaC
iod72DSRwxFlHafcZH3qVctmdtIOEXG+9FBzyBIWFXQZ71sNr8UDuNUFHdtDP+1UZ/hTpeQgji4w
72K0WMBVLNCfbBvayrz2F4WGYV033b7Rdxh5uTff5iOam6ZsTjvzbqsq/l1hFbGF7QM650PUjAA8
xxZnqTXcPTdpv1xxUU/7xq4efLaYwE4QfgA0TxZgvxtwxVI9OZFhNmtCTG4IlOwar8p7DINtvrZI
/4BwoXeAGC1x5F7bSs80Y8lCgVpK92+MaYMEYjB4N6C/GBRATA1r0cQtRZqAR8Q/4ayxzNqGRXh/
aCRNgRENoK+Oqd6l82RAzGAq2FPjqjfiy/FpHJHl3C8+ufXgYtIcrzIoBgKIeSiEJsFjwiP1wlQ4
SBySDbQCFbaAR5o6yWvA7MI2kWpqevSrBedMpzu/CIVKbyLhcZUhMZWrg4XCRFw1FpH5F5frBKhJ
znSANCMNh22P7xwgoerlXwcGpkDF4ta1IWa3dj0L3bNL2iHQwmdeV0p8vUf8GuFzgDDGMlz6W4/9
8JE4BlFda5sUqApiJTrRnM2dhFsfgiXmKo9IPd9SSH8KWKvoRkUKF7Jp/sWtfa0EJmDLxxs11YAe
BNlG+2qh0cGTyPitQrDxGkRd5ocalzcRgcJVGgjf5qFHwZI5k7w0C1CKuIbeJBPztG5EMAYZx+oH
QCsZU1HwrsaFMi6yHKr1ZdF8zqdmfVxUhTtrmibvBRdq4EEMwfu8gRYZxt4eZEYrXtYV4D200A1o
6QF6ilb1x6rCTxKMX6akvXSxxYBA2rJPZbRRQ/OgXKwOIdnUUTyVuo93mM6f29qrNu4U7qRNn0B9
bhNjv7D167y+K1a85gc0PV6+5RPbH6ClnqGN1cFWFrt4It1elkviAvYLocyWo/8Zh1jddbV0eRQ3
Ye5Wtbc3WANLjQavCrQuG45DPODXnpxaFhBOBRs6quUaMVeWddT3H1FQu8Vkm+Y89qzBMOB2zzNS
hDKBYzfTWh8Vx9qd2KQvUx70JdBUmjVV0+wmScOsb6Nrr6GSdHy2H1Lx3MupFNy/uAZEA2IV/ALn
HHjhCjhN6q4P6IE42wY/u6I9nnJohGLS17eAe0g3JGDBndXdEcJwK/hJXpmKYIdaH0By4eIg404w
Vk6e3HJMFVE03SYv3Vaxf/IxyqsBM7ofP0WMHODpKlcTAzAS64YQ0B3rsPUkRis9Fs1iiqQBskCx
mDrjhIOU/AwqPvWdg6mSPCKbsxxofQZWfXRTe8LQdUzMnFvrnOx9fZj7nRdU1yqubs7ABbZg92ok
9DwoB/oe7XhyrSlaP31BvAmM2dPD2gybqqqKGFnEsUSZaFefHY+W3jx8xtQv+6DdhBqXS71ARZFC
9wTTMMWKYGa3LaDNx18Sg6qe9eUOjHmLPTd1s9EuEFDPXzNo1UjO+LpFgTDgdxY8hEjcWGWLwELH
FrFvzrI2+6CajssQ4RvsinrCAiuiGZIcBy79Ad9rNH2ZJjgkQC+hotH7uXEYdpz6aWSwP7bLNOMP
kOKwRM0rAKaSauT/Io2CrdVGIF0EUvUetNC4FxWu9KYGo39z5bIbzXog+EcAlmdNXkEmb3SFDPm6
+U7WZAe17xZTwTt148LxGmTdVVh4DZ/7Io7wF6gB4oOWDWLbdy7PK2GOVW22wiAPg8TXis13/uDs
RO8+eY/4AEQZX+60iqehJ1c3RGJ3HXn5kEz7O81gYZUE6HINevKcEAy2OOYGdGKFaqfkuLes2Q+W
PPu9zNXC543G0y7MGRJr/MGo1EYKcqaAP6zhshUA8DKSLM+Wib1gPrQO/IQ34k356Y6Mv12Cnebe
PY4QaOeLLMGS19CvZKKZLkBXzm3SX9HJ9UhMvRMjuyYV+IVB9BB3rHLPO3y7ttvV6k14eCnRZgQU
per8nW6fZo4Y9FXvEsA1uJVbBfui837ny3q0D2uCH97UJWCDx9rfGDWficZqTYN3j4SlcXACuN2+
ZzGQYPALntMBu1tw8aRlWoHiq5AXj39uerud+fiYSLaHGgZo1x2rBkS4kzWeo6AGeoZtgbTtW8tb
AH3625k8iGdo5ii49OrhmKTjpsZqmgVsKVvjIJHJKBDl0OUN/g44W5lM80ZWzitWvUMNRiSWQG7A
iR14lbx2Xvs+9Wifn9Jri3O7gB81wbKG+R1yG0gHIIcZ8JHy1uZiAC6Feq5lCQrfqXcRTy6rpI9S
0L9m1RDHDAgYheMAuzE7eWOfLbbeYWw6jUhU4CAGsmRIo9KtDQRaGGwyXwERbRJk9tjmAdtg0QoH
9LDtPlMalYOGgJVX/r+1BXii6EbE81tSmaWgYxviEwhfQdx/yITpTINfhd87ufoB+rX6dhc5Pbid
oHrREBICwvpggfuiUvaMB+MBdyzUltWkigF4VO5QeoXjH93H0v83h/G7xhCZTaxu8qAV7xVxjrZe
H4FyPvidhYyJ2b8lTnEnCnc6KDMPW1fpOQ9WpAWI3r/hikEHK0XoIqV1NsuBH1opXwUD/5fGSD7j
S8nYWMiJvWFCP8/LOpyQ1LTDkP4GCHrLrH1yu/i19t135POUAY+LJpQvyKoFPON/RQl/rly3wP0P
EOFuf0xfgtg9RB5UMOHAkHM81YUUuLf7VLtQ+aUt4La7ymmUJTjerR3c0jZtgd9+u7b1lvnureXJ
BnKc0g8Atrf6E816pXHDW+3Ki2DttlXyQQCr8VJxri1SJEfM5QPVF8PVq1QhKEXSFcQf3ycyHTHD
FdPafyIu8RMVkacVlBMZoRgbOMJOyWjBL06/wsWDE4zdPrLu0br0W9XqHbPaT0Xt19qpYzgkR4Ca
4FhHlQ/xDyDKbw9Sw2xU8e+4iivAtxzLJzj3T/gqEXgzFC6ZNoA2T0Ny5mizARIHiZEHyZALolkN
5sEz7qtohcmVfZqTtaRWPvnAFIL1s/aiHZZdIGzdNq6ad+4gU41/xeFRENTiYG0VE6AOpQpvbi7G
UTvRPsHA/gJC9JVMtx50t/Gv2o02JGWlmwwQCb4AeXlrBm8bNElZ0S+qYhD57tsqPqME09+IT8pp
oXu8eTq+mc4tiWYFpJS5Y/YtYuRY1WDT5Mu3BXrTB9cZhbgUPyfAq+j7mdc/3QUxCpIiPv+lJtza
8JgEEIzUDxCWHeMI1k6v3gidnJP0qyOYR2revQB52cHWsAschKlh53wmY3zCIx5k4zL8c0KIWZTn
IIil409uSgG1YPndk3oBh4I0NkLZT5BQRLlSEWTV0D65q/M69f6z79OpYLUtF3SOipifCISmmddB
4yFx9jH/YgLsAyNY+nwEg7IFI0wLK9dHuBthq52SpIRqG7UyfnAYYx+2PDRQBPQ5ciu29QHNPBCN
+MUgts8O97aCTTuj532y9CJPdP3OHKDBMfpvc0y2bjmBzk3nr1TtbFvnIqR5M3uFu5xZ+uV0OO/H
A4keEYiZJ+kr1vdcLggwglqnit4hajkxJgrtLVjZwCYlJzrDfOyNOKtLZn6dYVdjiHXth41ujdo3
SGswEy2h4PCJk/V8v4wt4GWdUf01+O1bk4bnxIAYhrrD6TfB2IKZ9m9w5+cRTkkCBq6L2wefd6UL
tJxjS+zJcu4CvCYDfWqjH5e/t87N6mkj17gw7WGm7mHuoDVdLxNkPi5WABo3NyfkYKwxKDZ/GlSm
j4+tMse1ezFSHuL17X7QNWnB2husMbng/wL3OdEIignDfef+hk13Io7KxDBuGLqL+v4b2o0SzHEu
4dmBkxdyW/ii/eA4uUEJwCBkUJ7UhwF/XRWPW6/5G7q/xUNpBHEPiSO2DkFqeAJ1CL6aiZ7NisRd
aD2cdrM2m8XSm1rfBozdgwcgA8KWDwSa/CjbMChpAgtuWz8E4YRfrq43Xh+XHsUDNlOMjtHGWdM6
s50+QKG8qZIZq1JbBiu7xlFfQPmTJ1D6SN1h5XkeQSCCdTmTihx1YJ5I1z/xhTxCbVF2+K8WuonG
aA8M8g7V5j556mAs8H2MOBI3WxsUsoNgLA1yB/AfCMBMNdJmktl8rZwdWXVBATfmKzj1EKRpa8P8
riyyvdqh8ReCP5jnSb+vPBcLMSt6Z4GQkRz6DnKyruyTBB/tpaUK57aEpGmBvkRCgrQgKCjNpMez
FvWjc3OGyCVH41yRwKsQVd8RVGg8KSNoC5zuic5JGSQjoEUQaOYfo/cVcMqgsa3lH2uct7n7/1XY
gFErUyhXND7OHiP93MYfaYJ8fhMdJ0KPhNQF981aqMi9IEBtM3OAUWLZtBHf9NAK2lRv8O25DD/q
LSR1Gfo/Wq3bqeUnAOlPAz7Q+E426PeO8xMf3GMKussge8an/SORaH8JWOkkd54VKmPNNy2frprq
Ags8hOerEjkniEFtmSkqvynH+3U0BO4WNh7YQugNTP/3QNcZkpDlINIRl9g9ZtqCC+8BD+xM/Bb4
zm0e0ndwLMfK6MvkzZvK40WMWgoHq0UynlnyXSk4Mvz+1I9fBpiVD6FcRR8dtz+D8ztUoznrWpch
JoAmRoQ20nmx9LD4x1l+af80kDuy2D0ze+4SA6T2RhS9utXj4LFdL+l5qszGCenBUxvk4m5Wt4F/
4WoshWr/tUn+Bf5rN2AMZiPQxOlm1G90/34lyRBRcSTGh94xhMQbSOeszwoQHk8c8FFDyUJg+8NO
WQLlHDtHWH5GWAvklByYazNvQGcK1GfTAIzMhbKGxQWZoJ2K/whaJ80+bj94ctQQ9s1g9B28TZQg
vTQW24Y3FxmD+o6HnHlQLAqx6e9DkSL7cU1Lf2gw9m2k85MiWA+t6WgkxwVvgQ6aPV1s3oz+joOV
ZKByOzBYA3j5lIhTN//OuFj1eBCAvpZFF04rzx75WDQyb7xfktabfgI1AYiBLTdE55XG5y/QnkF3
47ymzbIbEJY0MWAOs/tYLWsO3V5eQ5Av7fCwmgcWer+OP+4084FnhrshqW7KVQdoOmE50+8tKhJk
R4+T7M6Jbo7wNZWaJ49jCnlvHJ0CPmw8E+Udjc4wNmRrUpV0DN7D9rMeo8+kTk/LAmdBWr04oANm
GWzcJb5w2WVL7QIVEBlusFxTVrSJOEuLZMphWSAq7OotD+7j8lzyu7AJZUKFk6ygTuDiWTT0n7MU
+5hGu7CHrIfDj992MO8Ig4Sy0H21c3dtVY0LVbmALRwovMMUT2i0YrtjQoqdz+Yrp+lYJn70TT0D
6Z5vwqwb5V/awKJCI1hwVEeb61AFLxAaEDxnd2I8CX7SoMLO1jbZQEaYcJIFSw5EJxOzB8Lrso+i
UuJR1dCHhmK6q6AANdYPLa0Lq+t9G6LYwHr7JLIHR0CUCnQm01W7t4TybEAKvgI/vNT1xY/mArfM
3koUD5AFZ2eA46XLauP+E+v3or6hj3tLmw/YfV+qHkWBTrJ3OmdrXBzZSUGAnbH5o6JVISHcWVdI
RieaaygtM2eo352IHwgkqgZl7tDXPVpcP1Zg3RMqm9laIgrnUXkwU3VBBBlpr7Oxx+kTBg8T0ZCy
EAeUU6I4IApstGvsAf7QBsESsQk3KcFFKEP/E/M7zziDtxQuNm/HESEJkiVyjmZZzGVo9JMD1fjW
TfFZ+VH9yY38rhznY+7p1ffaRwNGvp/dY9SCDljdDFkJB+mGxxRTZF15B6RGZuME7dnQ7jRCBIyb
HjirixDgAsSxuzZ6uTd0jjD5jCCbHB6WPS6kKDVFDZ2ORQK3HNKzC1VtADNeRcUu6rEbQVDQtu3V
r9ZsxExvrP9ULSwbhmjXB0Met9VbBf2eXcVlme8vunPSgOuxst3cKS5mX6A1bhHwkCSw2FTbOQYl
h1e0xrzKGkjdACxJGIv6BQiSwXU2hTwPCcj1ZvF2cI+fobfZY4s/pKq/TjU4wSV8k920ZMEa5iH1
/gybchLgrmTNxngqNz0E8wglDKVXthIF85CY1P4zBh0Mky2gyh/ehC/NojGdtfniwLfn1agASgs0
pZbceDgq7svEXVLufyDRDQYiUE3hXVjbbRx//lhijdWdDmAaDL5eDHNpyq+Vs2aQ/yVYWMxJSohQ
GW82TaB/seGi2QCUZQ3WfCUXFxR6yIYcKGsuEEK/qATes8d+nY/ViqFg9UpSUTzXzTHE9O/X4q+3
3V4b5Nygjk8A55eJwahBCtVgKFDjIxxX0A5+Qyt6lkQX7go7s153Q9ge0ma8Ie3lzM0AFKs91BPf
LROmsRlOL6nqVz8O4dOAtI7jAK74Fkk/13CeczW5eTOoomkT+BT9jA/IGIMRdjISD3vy4SKAK1QW
pzPMSX2Tr50DBXGX+RBy1f6cj5X/WYXzwQNnqlxeeKLeURf64m4oRxmqDJg48cX+rtwN1zpf4O2E
TSWPQ/Xo4MafgeQLMAVtY4o4nl+Xxuyaih9WRS/ar57VmOJqFnjW3Xyk5ijZUwDaUjYYSFi6iaL2
eXbdXRA4xbL2haLm2g3rNnaiwgCcGJYrY1i72dGzbzO4fjZC1YqjIWDpaTXNviVNLkfcGOvf3Z9Y
u9HZIdOHVyfgHcZDOmCjqKLLPL/wdNyS5hXTa+k39l56U0QC0B6QwQTIokDTAtK+oKwCb5vAz8KB
KM3uxlP/fDzVTNUFJNMwGlsgXigdGeBoYMNmcflRRDc18SfIPgqzwqclOLANgN9dxGHawNsL/9KR
C3IePZxMjj9dJrffYoYCN4GuGkP9XYgpb5im/VjDcqvxeDue2o38rjYLQIADjABr+tt7pt3A53od
GSpdLeDPGLSestAkV+ndDuV3G0QrPs2pLes0mR4gcAe+BpbmIhdZv/Q4EkCmQCWH0jBwVSPZ9NKD
2hu81o7hB+X07sIbNaCYhSoLu5MqHcMoMAiHl66IDms1nxic7LgIwSlDhD7sIfpdYMHEdZBwu0Ad
n8gyChqyX3zq7oA11ZvEC95gJH61LQxVGErCPME2kZsBABWg2TenT1nWe5CO0mHuoPawz4p0YjeG
mO1FZJ0LBPDvgHmDX5DUuHwFfsNU0h86dWVXBc+j7C86bn6moPpjUpRgIwr0c+NXgtlGxn4ZIPI1
q9cITMVyIOQrEp1XiABNpHLGvw9v4wg/HyBnHEHb0UCBGaTr0e/p11TFH9QGQd6mUPhP9NkuaxH1
UG55DpZeup004jJE95hU7UuPQ3NGO3atkOS+ehtk0eG+wP9Doy5hvCAnDqp1f9n2Mdu37iuk5I/a
1k+G6myIwFAO8IQA1OAO2SagfSIyRlkNv3gGN+wZTAu64Z2rVCuuNKwFC4J56XJNOwwoA2BqnCTF
VEWPUzLnYavLqhrgzkpgccJh4CAmeZnRhd6xxxn7KDCtAuqeA9pMiyAa8gW6pcxHJwbU+PX9o7iI
JXpAxM4CwrJ5pEI8Ibpmk6SwqLX9yZ/51qzjYbXpG6LwdhqJrzrtL8k8n3BLluvQbUkV4Y3G5bcm
cCCDv68n79Wr0B7Q1xpuJPEr8cyF3H0HSQHzdHyzFE8w/ouCYmWA/g33ceeBtmhzqL82SdcVqaqy
dmzylvcsx8H9CCcHUA2o3qgPfsr0O3DJ+zaBL0K2sP7ZspLmK9Ht8zivb0usrk6QbFxNDlC97H3L
vxIHCtsqjrazwqvQQ3wsIfa2EHO7atxFTXVSKxj8SCesVAbgDpM/gzf78G9VSD0ch01fgX9zXOcV
OPvNWlz/UqaXerYGAiXMAt25QiwELmYn8xmoY7JHdgdksdOHpp+ke6kJFsEV6ZCAN7e+6XLwlEU9
NG8KhEHcsSIOuu+JgU0I+kMCjzWsAx+RDmDeYbnv4nBg5Dj3Eoo755UtK56lN0PYTstr4E47T2EI
cJt/nYn8zGAlCMRysx5SO/D11ybaMBqhGBGAKcg2igsLkZYlH5pjlIA7YSP5C2bvO52QRhTXD9EQ
5Z4tZw+bo4CPy2sh/tPXJUl0Pk/nCJDIMDnbGV83Qv/38ARveBB+VykSqCb/ELAVuvUUAo1mi6iM
Q1BzvFmvExT7SCiCnQEcfg33OQzad75x6jZt7+wsGzEJD5lvzYYCU4wAKDXLvk4APdYOcDZbGk4f
mHhBkkfugudcAlFO1c+4IvVKYNtZn9AuU6KW+7DWwOr9B4PNFuElborWKATxcbimW8x/ixpzpPnk
qvljq5cN7nRK8HvZJb20UDRJyDozT6ihlNZ5G3rvihP63WKZ7GR7TZQD85373Gn72ETJ991UnaTT
rXPhhJ3apxU3GKSeG02w6iMw76dGMStCQrM28c4U3rRwbYdykC4ucOAUqctOnODSR5qn57b7War9
5P7CRlOEDSCSZgf3e+4t8w4pzxg/rwhpXzOvIgRqw+q0QszZpLCXO/PDqNuH2Vn2PIIbUvbi5LgK
bwg71BEUMLWssMu+jGt1rBf708yx2aZi5HnULUiX1Qm5T2zVZlqRdV67fY8ggNgCnYODpaGpvLie
6jakrUZMcwoHO590IWVVYrbEzBikYBbMdq7aV8Lok8u6F+iZLoPsXmI7fjIOmV/qXubIOVBcyyCI
vgZ94RYPO0y/Edp5POABYwelAIJvgA6P6gyC7TxL+dP0PhYenRNPw4bBOwTCE/uxRGzPG4Uu5AZz
HG9979nn7jMQy5trZyBAUOo8UKL2tWTddZ1klENz0Jb1NPu7CIF6fbAsR6gnd6tt7UsDEbe7dLfG
nX+dbkCjix3+raxGxC/3b56s/GxEZx80VlAMibjdIXMBhz3r/iExZxu580l3ARR6wr2ZyE731osq
nwPzr+lc6B7kn0T2A+BH2DBVPQGmQQp7x/YBH2FXYz9RLWhBodnO6unu8etHuvE8c0TGzIH8x9F5
7DiOLFH0iwjQm60kkvKufG2Ick1vk0yar5+j2QzwBvO6uqRkMiLuvScYl3aF84nsBbzdc31iN37R
JFVoa+KGFwJ/6RypYWMzbMbWvHHHGdOOlnxV0iOASKS3dLc43o9GLzYS4GdeKr6w7AuN131skhdF
K6FBCfcEweGrbZo10cO5tjYTNiheN+Xx4ZEXWnpvhOFLqz0qTnIq3Z7hbP6rtBkOBvTZ3Nyj4H2o
gDOiRZxGF9+Eqn4TW1iPucS9/KbTUHc4dkgG0inPQZKTkpjxQj3axggVOjnUBi+WpNi06l+CWWHV
JO9E2H1UnFDzWmS7dONl9Rlx6ShIa3rTedIws/DVr43eC8TAUlZI4SuVDl041p2nIWxmLYwwVeHY
4WVT4/ZnxVU6tZwa4r2OGQeDZn5kMUvMTe028CiUTFZm62tsNXjmO8taG4u9TsriCWY/Lp2N6R6t
PnQ6puD0yQoFsuX32fOoBOmEZy3CcjDSbXXdYbJO6Cw5wXw7+RdTX8TjLUmTq76Qs6m6Z0+6Nzkt
5ygiFpRQVaV7j6zXyq54B6QmqAs6mFgOoBd4wSL62zLy7eEax2fVTcOmeSuyd2m9V9W/xgTBLtAe
6QA2WNwpi6z5rEcJwXe64XjZFXXJUW24+aotCg93L/Ol/F9PhsxYFL9zh1OfyW1aQ17psc+srA5f
RT7CecjFfrFe9DI6ufFTZu3pUi1xq5hLMSbXoRCtbXFSZ4Yf8CpxWJJLX+MipcjLDzFBvrT5m+zH
d8bRnZI9NvTVoA/YWr/Ye0KQA9vMybG8cKK9JdGzKpkpdq7ti+mUY1WJMZUPq8LherCviCWuSgB8
MgI8n2NNlqm0/az+jkioAC9eo87pPVpCtbIS95p39n4eXz2QKpZmBiajo8b6Lpxui4mFdCNFrjee
vIhO7yVN27Pidh80WMepN96xbG/NfKAHdeJrZ86fqYI5UN40EBLxe15OK41EVJ+/TGoWFPV8FrE8
eTllB72IWRnhmPzJ+h0uLKreq62DPqH5NZVsY6k207Qn1bhYIOU0eQPY0lZPOPErej88BSbxDywW
i5nfFWsIcVlsFZ5bhR6oFfku0fDlp8YBbedURymxA3PdMLC02vhClAPWQsOjWgbOXIcCI78J9SJl
FAk36h4P9rOsoExIczzLcUwoEbHH4jzX8czBabn0S60AeCxO8ayEdXTz9PSSZdraHTM9JOd1ay3j
nxL37xkeuQ5BOHb1ddtq37JtArxxtL1EWFO2dsIP8GVa81UY/R+7SsjZZuYWT2sHIK36VhS4hNGP
EyGVG8p73dqAVubJzxd137vasyTypUQzSNdub+AeS3lxjh1mDqcjiVa4l1lmz5oyXdieaK0ro9ml
U/pdpfFF7d8rQa546bQga2eeStaIp0vmPmtSomPp8mP24iBKIvcYmYbcR7klfTXr2DPrtG+kjh2Y
DfYSWtb4omrOp8z7e0baEdAg0SQ596Q8rPw31YwNn0AoFN5kRb580eBtdc3Zyq7f8ods61Ilq+oG
JUH9eqmfbdJ0DOIY5aBdzFh2j0Q01jlS8dBHN9NDB82K7N8Y6/WexFCyXdBbR0znDemIIhF3xU1t
XBt471aT7kXXMcl/a92ZgQeqWP+pP81IoS/o+1Ob0xR5ThoyilvFfMEL2/+C3lHaf3MzpUTATOx6
RqzeTcY+av0w4jARaJGDR/mmFS3TZdP1CS35emSw2sbAwo4Y26vqmVQNsQqRXfSM74bjrOTZaYrZ
XQiZxS0bbO8Rta9+t6rhA3fMbq7aMMrTPSo55yXbPCL4EX9W/nCrV7CJ1Kfa0J+zST8vyXBKU2uf
N8mOsO651b11b+afNqUzaxQULCXpbhww4BYdoee5vEQ4xghCkz1RP2I1/6oeuQuLbcLGMkI5hOSE
l8cf+98Im8Q07mZTZ9J57DAxOFWM+OC8lHp6sIROxk9u9flhNcFmQa425folKHKLivwmRPVcENHL
IVBkNk45tVzXrANPW+VIeP0sNYydbfzMAl5qdu2554UUtfYZLX7PqP8fvjWMGlW4JPpGGPSCOO3T
HpYIxdag/CjUzY3SXjBEXxKiQrFlcTcbRZgVWjDapPusMvtt5MBe0hjkZsM5SMUvGBC24toR8cg0
ebLmHtxzihVmYOIt2CNbZJvJSGg8+kvOD4s8sa+t9MmG6qAYDY++q6JEUUN2baiMfyXiQqNNwbyI
oMwPPRWelWc0ZvEpbquTsEEdzV3oUMUnefk0IhOk5SOey+y6aTy6/mHbW8auM+uw1wycr7yYHOr/
uUFEEzPq9MDNcjLj4nMyOl+JGSDQJ6pFv2pt+v35dTDzteMQiV6qdVRYm66LA8845G77FvHXSUjY
wRVQ/FKzfDAKm0GbwzpJ0BJwISB5NrZ1arO7LRScBhoFibGZ0u2M/iJYT4JvZwkVsyRJm4eTp9LL
OKdaKs8PSdgCjoQDbdOmQSyzx28Ki+arVh7WeguPc30rJ+V9wvTDbUXiMWEEyJPNnIJG4Iqz/LP2
PoaHlD4hyzI/eFiPN132LzVtX8n+Skfs3HZ8JB0CklbYQOpV21n4mEUIrhLfgE64F8E3+xM9yk6U
mGjoH60mfhap/nYP7Nqb5SJwZWjgC9FWe7gXKcN4xWKjAiHlgGUB6/gxWvXcV200v9rBWiki2ffZ
W9J+TF29M8W9UJK3to8+E/zBKs9ggdtlZkcC/doWTsAxMrhiSTncaYjW6iN9iESSr5r+V0QMe+rk
PokcUs22SJyj3ZZ/wCnfZxRAppCvTWL83wBig8dONXE1vU6mFuQPchsp3dhKmNOY5B69+rSY3X6G
iVCICZ292Mw8E8tjBmRdKfdXMa5Rj9zQsCykHVClsa0nxG5GrrYKH5Y1z1dg9+sMuFDMS00tYZVM
zVqi4ZQMUay2OTy+c71nklMp54bhrS7MQxw174ka76DHHM3pkbPqeScV5bpMym1tvKg9Wf+xOnpp
jZyWPTexuyG5/D9FZAUO601bLCyeyjNBoIswzW3GKCtN56uOQV8DmYjyGDNbz05j5LyzXvYzo6hR
S5QsFHPIFpBbXvTGDI2KHHLv+ItVpiuFD0N/6IjVRJnjjKEEfNjHNH2YkHJ8mboSZ2tWhu8FjZuc
lc/6sQXBsCY+NOKHrMP5I2Pk60l3BLzjF1ZF7DHjl7K2qnaNdT0lkXgsHO2fxxDJKNDrY+0IsQM3
P66ZEf/F6LCG1rY+oB990Sn649h/AnnGPRmd4pQbjYzza+u4n2U07oBRMWK/dgURwfkn4hA17YVl
FVzt7rF7RITm6Zhr7it+Qmttuvo+bdub6K922157PfZLhs5aTgIrl7CG0mj4UZideAo0G8/Ds4oi
1Cz5XZcvatofhgHPey0vkTbux0I5gWk/gqQmBu+tPU/Z1pZ4EqX2lKQYwxUS1gihmorVVfWuVvNF
QExb5SOacwfJZM0CCGYpinFjvCqDjPgSHyCgmS4nrgIf7ssRFOOdJz0XEIoaHSs8a8fCMp1Lak1O
sLjirXTVgE+dGZvGwvX6rZd4A+P5lna8PRdV3T/ccF137WNT4debPGgJCLpgszCgpfmb17grUHZA
Bqc7EJgj6sGOUfa0Gmfqc5Ia+84Vt051P7wccgNpeDg0Y/SpVP0vnuRwMYZrMk/vMpbHPo6P0hY/
zILlKjWV13bM8B7WgbZ4lwGjroAXNU10og0dUzKxcUhNKA7kT6VyGtx8qf1BUNZCqXaxomR+3Csn
/MNwCYdP1HesmDxpZNgI4D6CPvU7mdGHCYV4nyMfoXs65rytwDsy91AXtKyaiUEWeinaZZJgdovQ
MUbnHM0e0p+bfKV9dVHtBIxdCm+yVOuzgf8u17y3JZ6fjHzagcomThptEiO558adlEvYU+raRE/1
WVysGDv1Qg7Mdvd6I+8I8y+p2Txcvm2An/gVowSD9EtLsQ28wOfkMkTiRoELE5q5gV44/EXoE8qI
y7j7wr+5TeP8yixzaxfDwYN/JgVkeogBwLLMfYmFTkPzgSky3owWY1u6PMQmW9vZpManERHVnKbL
5DAiVaf+1RPVdx7nG7sDMVV8sfKJG7+gDPG0VWIPNzwxN6Zbh04kQV2517Eqbp2BI9M088AiaYRT
sb16vbZXUW5bsnou0xWPf9dzn9txt2YAtylUKDh1NhyaOb/OWPlKDWXaZViJM/BaOqnDCHNZmRYG
xqVcYx0HksQZnY0olHaH+02Y465k1JwO2p4lsDdhFs+qWeCDS7l28d61VOMM6Rwc/cPYgDAZtqrz
U7jaVh1giM0dwLnowEiEv2j5Kq34rBVMvntd2bKoIcyNErSY95RYUGcIS19MJz1ws2yJd7/aTv6X
uEsYD0TbyvQixU+FL/IxedNxsxN5DRRphBQ0W2dAAGNGovKPRzQvkTpK5Gz+A/Tz7JUNCQPqLGl5
r1PMf+QQ6NDR5aKlfrcjkpZeKXeGYezieNh72cR6cdm91pNg3inPRYQPWkwhdq8dzthLNvdb1xRH
Ly8/jIKCFVDOvOolxWJRf+f6cB8HvI99gaYU9+Nrp1snhN+SCt0guTadUOa2hardmsi56iK+Lw8f
J41OKpSD2pmnRqkZE0J9wQ7iRMxnapM8RTFgmR3cV743fESWRl3QI08seBDMVhU+VQ4TmoHhqWuv
uNY/8ZXiQ7ZxlXmJC6qhoywdRKNTAtMk4c6pxmyXKV5c8NcE0+Exub5TfL93y6xvx1RqE1VMRq2Z
MWElghx/zmgOu1Z2nU8w5SZLPvVpsFDoC4F9N2FeQxC+RM1l2u2bprf8laPD5pFYRN9Cxb0ZCBqU
dWJo6kZyy7LUh+yiFIw/lvepTbaVXZ55bcJnyZuDB3rmkeGQ5oDJfWbhdbQw21qyHc3epsNYSwJW
MvOpTuQAAqemq2z09qWeGJw7j5Vwkk0kMLrI7KeD/YNaHxDcQgORn42GsVaM+ht+8K9UeIG5QD60
IsbTS7wTBsoIu5e+O7xRHdemUaTPXRJh1mGHipsOnCUGExZ1z5B2e2Z64j5PhROaHcVoyxKmLDHP
E3iBrR11W0Md4jMQzHSjKPk+U1BiZaGfaFxORk+cP7E63L0P8xs0xVs8pMAmaU6xuwXsq2bKNXYa
Eb8m9AqcPJF3mzvgeK1S4c5JyCdpmrPhqXlTp0+15zvou69HVK4UXIQ1Q+u+b64Gz9qqQ76Ja1zT
jiN+2ZMH0nVpn1GZXkESFhuAfc+JWL5RcQh+y+6JdFwY1bWLSqT4jgeqIEmPYqwd1KJZ5w04fhCe
UoKl7vFY5kx95qwkGtYkpNnZGS895VXLi5dGMnpYEQ3TCA/xg2ya1RWIVraiwrKj5pCQneY7ex12
6mDu8HGRCMmioCwZBsUmQY8azFOgWPq71uvWQV+w2RoT7c9C2HcFfwCYmRg7f+QgEKVBbrTG6Nlu
OPd4N94rUqLYSnQbiGxsrmvYi8hLEKfsv8GS765rEWuhV+Q8u4hVyxD7vReT7fiq6e9t+6U2vSEY
c960mhJ1oV21ZOFgw1QuXbqsHb+dnXGvA5cLxoo3DV5a8uWqiQmIwaOj88lV1gdV9TaW8btTyJey
Vi7lFCO1U9Ipmj8vaeBiP+uYiqW6DPQ6u1dGcrMGMNRky1Yi+SnH+gKzGp9J9hZBPyBY8wmmYW84
ROR1jDGV8ub0OCcM9bjY+nuq8MT3y6bLqz0YCnQDrjgGNMn8DEQDoguYDDuiL3dqEhN6FeQ8HW5h
ihVQy2PXe9l61tjN23v32LBOdvf/MJUoRPkeFa/t1JEUgPY1dhgZ6w/Xka8W3V4TGzsV5h0VBDgg
JvlOcx0xHKmucYoW9cy55SFOkFO4hNi2sBOzcazbyIdOch8SeY+jxe+M+AnEB8Tdbj3Q2xsRfY0+
/2tNphR9LtwtN8RrPMovFpG/VuyQYlMWzNk6bBVrLR9mGGfYgQlYa5iKxUglEFMEM2ZvknpTMk3O
rZUdL98mpbQKRGtQ+qeWcGtjM1sbi9BBlsjm9DAt0ZOiWE8aVOdxHEhXTDsdlV8wGBVcfR4Uz7Fz
TuqyAM0afNifG2UBDiGevMF+selylzEJG3WgRxBPed4fCvKMiI3U1tno3Rg1mXB/kEfxoO5cFYSk
0jws8x9gwRH8E3GdZLm3ykd7iuKhxtlejYqLbeOyBn+K3o03QlJc1cy7qkNPYDaPkbW1cZM1v3rx
rT0C0KUvBiC6Lqpvy/APT7xX3Klgs9UyuNrK5qWyUMmrQ30c9H8eT4Pp6Bu7USBpILOoYDkjk50/
1cYcJr9P261pLcfKNe5ekvipgy8SLNmQTlxk2ZviDJ9Gqz/MvLC/vBbRfcLwLY56NPBB1NQAkL7Z
i1C2uFthVOwdswRMrMx8gOW7btV7u56QEsWWwOoml+mHU+bhaDEYlsouS8nF4JVDQmWoq0buNVnw
0NZW9a4W2pOWDIBO0WNqNOMNu4pvI+j9aEprvzPx6TvQghWsIplywnYTPmxJ1dwfMucQt8bdpk9s
yNjMjJ3HkWEIyp2ziHWcu6u+5dlI05u3ENXElGc4JIEYOUDHDoCG+k5c7GwHdy2lRpE9mlXRh1rs
hbab7ygXIbw4y3NScHDsHA/gw8FVag6FHvwdzDz47NaSqbZO5Wsxz88UALNmffII3I0iORpexzMJ
INzOyg8SuJRendziqQHQnoaxiyMbWit58s+4TLfuzJLtiZWYkwweGSg25R3ZPf9OIJD9rHy7+sgL
vBB+2tAcmeVtAJLRNO5bVf+zrJc6djiTHnl617qohfpsG80roal+NRn9c0IrVyvQFCUByx4VtJRP
sJw2E3vD8bTeiS77ORdRv8Tv3ePFbfP0iBSeK95oiOlhjil5YU2L+12ofdBUr6C/As97K+oOywuc
JZ0yHrfrPMxE1RS/gWHsqDk2GO1GfRYwtAx7/WVU5pDh7LobX12UCU8AZWiO+cJsxaHdNUjheJjr
c3UVJQPGBjXsym4r5GfJ+LMijCcNfMHcW0RbtkjrXxhC/81uwiSjCgxMVWRh3x0lureAXVvH3qmx
sqnLv54znOPtI3W9i3o31CfGSjhs2UYYut18UUro25X8peX97lztMM46HnB9+ie9+Wxztc0efhpV
1YOUMWve4PHV8MzpDA5KstnF9D24za9pulfAb0gTjcdpk5usrYNYX57zpAxF0a/7xx6aAmWWrKOb
amHZtGgitCJeiRrShboANNUlu4cmkOfK1tDADtmAuOJ5K9rpyVa025xnW8jW51GU51FR9v1gnUYC
a1aahsvobVyebleHgMknnsxMUlRxcCNQTbzPaJaRJkZfN+na4WMSLvSHlLOVTR9m7NJhmEzSX7xk
CawhC5rO9i13gA6ikywb1sni7mLF5PB/FAVAMP4nQPhdnWqHiEFzV8XbWSxH3F17gicHcrunmvZV
n8on/mSGue5mplee8d2XGNNs7hzAZ6coj58roW77RuDsEHiu8Iw8EVy8aXVJaNdZL6bj1yOrv8hs
BTJTD3bvXRbHJSQYBUIa74MGUtTpgpqZatI0ex0NAXlkNP6G2grsOAsme1fozYmbHDwH6EHPIvBF
YK6criw5DDHr7JVq+Y0S4WNLBB4NZEZyFquuCvql9JvCPpILP7RVd16a8QdIyC0D29zY3SHBtFw9
bJ6xcZ1IwbsRKqSFPqBPRJMz36zzoNPirVNp6xiRyFvcg2W5VIjs3Mv+VG04LDIPpWGtBUOMqE9O
/LiDkcyX3stfE7qCjmyCRaLZGrzyujSWdaYgmzcUEybiJKOf3rVDVaBbAtH/nAX/LwchM43HP0Zu
a1eAjmQok9RMx8vlo1KG715S3kLFg+hxFKqAWtCgn8nofVEUP9ed58JQ9jKa/QiTRZ7PrzpV3WSB
PGGuG9ZalO1Mkih2GctVZ0BTEg0mQ8JCK68Zn6PS8O2ZMJWbl8ZKIvsW0G0ihxxyMlgbZDZKh+gh
XW6c9FM3F99rbAI76lk+0tummgTSiIKRyq6Ks7Cq0H/oTgZTnFXw1k5ibotFvVq5fNAId46W43e4
SYNXJ77wqpfvDtriIqqwKLObW/TXVHyqSw5bqmKdgSH/5WXNKa/Pk8HhahnOsBTiL4vid/rTI1MP
XEeG9qX3/Tcw9h9N018MQfYBhw68Mr7qVU/kfpVTl5sJV3NmsYGifJykdt2Uy5OrmHQ7U5AVU8gh
CWNnvoKt2MT8+pCQos+a72OQJaTRRH9zvPlgad63vTCaVuvl7nT6kfcfOjdmXZapbdz2W8Tk8ZUi
yCEPLzAt+sL4wAT7rnnDulZsat+FHHkXKi1pZswKhZc9OwumdbsytmXabOa+vwxm9tG19iazQOer
+ejDDDiPpnG3SBnUZbwRVEKZXv6TjeXysGF0yfVkb+j5u4kd2MzLENf9jmxACB+LlOey1RXnO1e9
VYyDhQEuOEaWTXiOkcNlTA4xwnezeO+imJ+Kun5LyAFOQL4ZyhOMqDCUGceKtwnVwdXOXf9h9YPh
HM5G4vfjzwCd0J29l6IoPkuz2i7AXRyprEea7kxpAo3pL5DVvRUJjIxkMTAJmMuPWn7m4iuDxYhk
B6G7pJOESzvcB+o0RhB+0s2ghx/p0YJ5651+dGOZzV5OXJ1QKKlR9vlY/5A0PRS4nnRaO9dwQngz
GyMxwzrVQ2IXu6Q1dgBq6HkID2FNkKJdD2O6GzSH24gfJXDvgo6UXXSEi36ZpzJQuvHoODqxwoHN
J+VDOIEBEmDQ2M41dTq4UagW/qJpOyuHTD39j9+qv7yM+9ytopXq9h9zxmgl4a3Xg4Ve0GlByU3p
uC1IxLpCxw7lXKlUj0XU+4CT97JkSIfG1lMPaz0aj+dsJg/hRagPhbwM+rx8pIPOPTECBegEvwWn
WwfuYMmjgZNSuI8iITrBgfu0ewN+EvsOvA9M4y9Lwqw5Z4hHyr9anqemZKAOlzy2fwo4TQCwD8o0
34GF4W7CYk+oKFaRdWdC+RrAQulgBFNtyVEFJdjahJijn96E3FuUB9PIgqw3AgVLodZGl6YVZ6XP
XppaOURT4tdG9q6AQyx4DGj4HiHKIcjc8gUpi0KmWblQ3ebF9LNpfktNHXRFvh6NFsd8ccHWsrE1
Umz6TOp0TkPTMvbxg+gGmpqy1MXUUwd2Y25a6+o6PxMg59hTA0mctEwZkxI3S9PqmDGZcqDoUHeC
9j423QsPGrbOP9lKAiB4kgAnmDFCXPtqAPl7OCyZ47nEUOelwUSBz9lJgrGbCEUDXtPZA5IjfMCQ
3EoMM1ZaXJdJxQhYrvFpJCu++2KtG1+IuKQxeEfWOA4lRrWysZFb8LhnVGdIg2O7y0bAYo4eeh5u
sseSD4VpU2a9qOUJ8wAJN/2HifY6T4qtsLOLgg20b1Zt8klhAXyxP7PPmfMwhSrbVmrYZJIkm2DB
DEFCNprQMqFKHhgUuM95UWA/n5V3vUB9AXiAE+M0AwYdogh3q8UPZ0py4+p4Ve0Ok6z3mxlGUFU9
hBUNLrfmHWaaE4rGrSvblyL3tra6hHMzHoDhlqu5KCCLWHwaLjfQYD+URIZtEmKTbhbrQnF2aFDc
kxOGr2Y5jA3GC6A59UY16yez5FbCbnFJ82rX8HzmJdp3ZnzTqW/1ItmxEC6AzIk1DguQRtrIbfcK
e3tBB9s7g60ogMfIRS7HcmGssDRbL1I2urDewCGyjVmvThFvY4UgD/6ym9KyAUb9GEeQc8YQCIEv
OiXtHnEmlnLb12k4SthSqFMWM4GkQ3/FiLQsbEzgAFguDYlXAOGIWYazfCigka2mv7AVA7hhiVjv
+Lb1Oajxfpz0i1cMm8fmGs2AdJroayQkvBfFgWxZKCwZmFbNrvafyrX3Y9L5WqFcG2M82ba7mqV5
GzzviJTHMqIqnDOH4ALPdhwY6rLrK2iW5BRmPdo4ti24RW5sbvBrLb1qyhw4RP2TmcFXazPpKLkr
DGLhNv2PBncFPfhIrANhV86oI/2m7Q5MqzZWOvs9XUWScB0TAzGi+Y639pAZvPrqtSqycxSTdc5z
sCwjazywEVmWyQKjlAWws3VO9OqWtI93bB24dnHClXzNgKrH4J3mqrzU2bKrKE3y+GPsMZTr3Vpn
sQzAz5VKTn80c/g2ANKqjeiOXRkF1vTUWwBaFImCzANeVDsONcTZ6pnWKNByWqtj1rJdoo222DB9
tdqLeHqqi+WgEFecB8aKNtxYjBkqXhDRLq8YlHZdykhFatcJNFX/SB0P48mguc6ivc3EfCGXJsZl
i4x/H3vIRLO8lHRSJGkug77rMxtC0meP0j4MIHJHJvRp+ztQS4tG4wS6R4/tEGjPdCNj2OAb1rCm
1cQ8xxoWCXJUZJTbyFwOwEk2aFC+jg05s98qLWGqyCmfot2Q4JbrHiUcFYZ5StTCL+klolZy3v7S
/uw4DI/NQ0FirW8OMbmDlCo6p1nTDPaXcBwLcJwPy3cf9liodGCQS/xRcFe4gLDiufDnyQytYfxU
cWlJXpgtdv1/lWRQohF4KKetXt2V9t5XZy/21kVlnOIl3rIePLCIXTUt5t5h2v+/wmjhOA03C+Ru
Y/4DYMKYN/8CqLjXk/Y7YQjdlTqEAK4GMj+CHAprd48xfKSY6Q4J3I0mgM7zInoA+Y0xp/s0tqDf
+d6YV3SFGoy1+tuq7Wcx2kTLGP0yyZRBk+sXhqDgNGLlV80KINKgaDQzo4mWrwA+wbYuGito0uae
ivGTk8LA1+gjfzIGXx86yEviLfb0H92eD8LOz6hXr+h/LqZ8wSR74WVU0ECQzWpMJxRETk2n2BC8
4jPuHsAXTIGlRpqXi2ix3bAoyGU5U/5ExP/N6PQ/pCPeNw2SBnrzzkrsF4b6b/2ceXSaw0ZpsbJL
VmssTIgwW+JB7RLAoGlu31sHSd/Q6FLNGzYFv4rOMQiuxqP5GeiEFzjqM8p+enF4VkDEHdKWBQlY
i0PVTP/VJE0No/2Y0TE5X80zgQW4LebE5xHlFelJHD9qL9Btu4W9gNRzRhvB4JkJUHH/fOTeAn+B
HVZMVbhH4U0SAIR6YjvijS/2FJXJh2SrGwLUCFzcUoqwXpbkwxtoaSUrS7cStK8PwjoCtsXErXHY
UFq3o3VkSFu+s9sDV6wkV13W0t1nsu5hrfF+yerFYdIRvYuIvQBaJV4TBRcczSaLFchtQvAuzW2c
Zv2eTUvwLCmXL4UjlIZZlTOfWJvweP61asD4M6jGFqrvQfTsp6jJ8lfMbHOLCTO7CaDG7uVIDyPL
7CWziS1m2ZfRA9w1Bu9oPm7RpmHi0fH4IP28J2lPOpDeDjmZGfGickB0ds8tj9VtuZOqGwAtv0YF
KXYszScjyevAjIHdzcaI/33qUJn7aDxrmjpt547FbHXm5k/1QmFo2yoGO1vZTOWE/QHjjGctmHNc
K76NTZ9vQWys2p7XhiE/ohK0RGk8BBpkxSEZWPfReY+F0vHd40Hr04rQBcNe7DOJSdoe1PgIYbHU
ooML8jRWyn3aQIWtmJi09dbsGwirrLYh05er7o2BMJ40HVsOvlN8aOT2FXbjtXpLU2+V0aauuD7N
EkROZLc7MoKccoXiGeGzotN0UmCXBGEdiZfWjKJbAXVMndMTNJKAxeibwRbou+2eIcBPupQUhkkb
kCYUm8lUKB10akU54L5z2Z9KrxwtOP+tHR/2sDIT9VSWjwlr42EJbn4wxR20pDTQxqJym4zDU5oy
hCxsBeNgeWcD4jVhDJMm6Pi2ZAkRoldv3aVqPBXsq8YrIl/mekT9r66z7p7UtjxlTXOVIiUp3sOy
6KdQdrS6cfpk6fII8JxMICb4ybiUavmigZxpiIvhKiYoMU/MtutYO6sM0lrHXDsLEWmCXYNjnvS5
5b2oPKIdZc9onjgnbChe0JH9brUURPRPegt1uGTtggMBojK9P02BOe4ZFpxBLc98zru9ndjgsgGl
O+F5wbPqdRRSpJ5X7KnMWdsnnVBPJ++107A3LqDUfluzwAw9uta8NWxNu1VlEXC1e340Gr/cpzBx
IHsgyNysvDtHA52trJmqkxdHlI3itdWlJPXlaLOrDxO2kYVl5JZ4wOAKlQXjnlhT+b3gU6t9Bao0
5oVthGIuDmrR+IuHP6rC+7clfgjrcJ7io1UjjeCTCp1eOJtSslBnSA5OPtxgMuPYYZ+Hw1zHcDE9
qyQlIYW5SEAR359d+JZZPce1YOoEoRzCSgFCq1OZ4+GU4VuwrGcD2LP4j7Tz2o1cydb0qzT6eoih
Nwdz5iIzmVYS5aWqG0Ll6L3n08/H3Rh0ikok0fuggeqN3o1aGcGIFRFr/aYUtB1Fx2ADSJPuH0+U
VT60PxJgYgj5GGgIVW8GyjpwaTNIMjlwVWsCJzY5L+r+hzgmD8rY4BtWueKq1LyjXFs6zB9lY2gI
ggRRu+tg7lWIfeZJeVt75n2N70hlCfQcDW4UAtWfUhSeGln9YUjetyISYIsBcJQVhQYiWIjC25px
ATAvffUi6S6pBHSbKI8m0kcp1r/VCtEueSLZAOd+oEINlWa4C4t0E6r1tkpAF9bpCemxPSpb4IbE
8pZy0BrpILjzmfxOtW0vdkyM6afHGtP3ENX/be9F9IjkCiZT0DxYbPlNTS/CFtxA3bd5I21NRf02
WvBiqVuhmhuKKFvAKI1ZI0esFUD2KEhzQbTtDuBwm2OMWRxoY1U+IdowAEqTGu2VTqnJzXD8Hkzv
yVFOkN6NS5NWQXYE7nKLg9Gpwgapi9NdaKZwJ7g/pZiooqxMWQhFmh9D6SN6HXOcC9nw0Ip49GLj
gSjcsG0mkGFo3aH+HHDlS+7p58K4hy1Wmu2NbJbtRu8wWc249TFh3ros4qe2EAFFmdNf2gJe6gp9
2oly5QiTxLaXB78aAY1DHQhYO5qTi8nroNc/Cmop684APUc7uLHqX2GkrMuq0reqWt/EA20LXtNv
cZsChQf+6evpAQjpAeSsuUcil0apr9wYpMW+6aC2THBHsYRCY6jV1hqqZ0lGRJWD8yXVjY/I6u7N
1PrZisYTukVbQ8xuanPyaK1/RPh4omUDa1NrAchSmF+1AWsmgxGa88hvkGtcofnw3Cv6C2ZRt1L1
J5Bhafha+yTXKBykiKsA5epheVR7C8M1y0dIUujiA1zqDoNOiNiy/i7k/nMLvxNzcUCMhuEDtE8A
YiFEouAsWlGeagAfVzwIux5ZL/0YMzeWHuxgm+z6WqVW1t7VJeYAsa5N23N417PhVupM7EZbCgVj
gFWOaucqTpHwBlcjeg+qgo2KZ0Bi0qPsLdIlgdYloHm6S1suAfeAjbf6gKydlByo2O7iVCepCw91
K9GdgAkZ0m1L6kMT4kDX8RJri+HoFbkEjAzbU11EW1ltdZrdBhZ5mdf8Mo3+V2FRRdWqA2VqCP49
KHSloQuZBRqeP4ji0pBASYYmbMiNetWowu88oDmAQcO4Gqk/oZtgnEQUpjcAOBGzypHSZBbWeLhB
z+uazhZ0hJUxljo0DYJfTVqtyqwE++C9e7zVlDFAtjtLscm1sh9q49+Zio5kqUbrjZcmDmd62VEN
DiXblfR8R4Ku8QQAnwB8cdJRGUfZlvqkfhOwOP7gktqdRrxEVReZeXifevrs8v1/Z0qlPWJTF54A
S7aUCgyOcihjzbH2Wx0EUwYRswjq33XUqe+5MenFNFCNVl3Ma7RGMmSTDrzqyjGrbE1rveeybDRw
7XB09Imtxfdt/e4Wz1EqiwkkLkmKTnheHmIkEwq0GcRQ5XDKjp2EatQQvYhisItFAG99QRnYONCA
OnphU6LQYx0ywJe8507eiOl9GcUfgPeeDUxWUQWn4J7AIsICIRsGqCEex6Q0XftBbexESfgRKwZ+
9blkt23/rFihCO4GNVRJldhxdIvGTv0umEBJlWyq1aUyljXjPboYvzTTeDDr9scw9Ts0QHimjOmb
NAYIIjVY0LT+vZ5l7wCPwdrV6bOGPMK6qIQCEqArgKXGd61I4b4KIQ+uAAovgN0I0CxuNIL6J/Yy
2y9wkqp646auLGDc03GZO7I5bIGh700PubC6psqoq8Ux1tVfopw94W322kM3WhcojRpq2z4YBSQY
KZFxLNB/g8eaFMRBIKoaRYehH0ZMpvCX1SRwJPKgR+s6ldBdrOvfbId7TS4f1Uy44exCAgKv3xVl
jW0dIxaRYA4S0DLu1PhFaVwBF+hE30pZfcjRIYJzkWQUz6rnLBV+WiW/YZBLIMvIr6gFVzMv846V
4T0ADbiRBPlZFXLMbLxtpemoyQ3lbW8pD3FSAZD3DY5zD7eF0QSEknUSmSF9p8U7rn2JB0+YHqnJ
PsOBPA1jv5FF5dTH+bGyrMaW9MHbdTm4kFCiVwNWQsYRIk7c8gb+t7uKJdPxGtCrPrjwDhOxsDu1
kvg8cs/GtsWiHCrnaHSjg95rACG44H7oVgiO2KQvjlJoik9E8COyKCcbLeXeYgDrH4hgnoYE0YFy
0BC/xQViw2Mvt5sRZQYKMw+YTz8bUd8hAeTbVdevcVXdhtCyWp2uhbuWMxlJ1/SYq+JxFHM7lrm5
URtCYyx071WVFm/v7f1IuKkj7wlvcrhmAY2tSQcfrlmKnASu5zAvYX2om7IvN6rB7YqVVlNoHf12
n9XJm0Zxpxv8Y+RD62qeGk7+RPM2Q5luJAP5N5kaL5D6UBg2FURmF1zqij4R9mLpI7Lf46m1sndB
fQnKeuP7TMhQyUeTBkuJCwHz0T/wlt6IXH4wFNqpSbZhi20aUPXKLuW2kqEBhjYTufAVA4BTjqci
raqbiTvY4RmVjS2aszmKhC6sM5lWKNCLRPtpJhoaFMiH8oyyIIOGsngrNlR/uXGMWkGRuXQCeH9c
6mypQAupxehVSk5Dd8rU4XaQin2uugdZ+oMnuc122GJfyelPBQxdAMNHOxpWipB80CbbVkhNN2h6
BeYzPh+7XqfRBjbdCPtX2rw3ettz8ZG5+cffwowSY6ParaduKtzlQr99QonqTu841Q31oKY/C1+F
6eHeqo3jMzVaAJlW3xS4mGVGcsoLf6tzC65z7aGjU+vHwCL03PumZ7jt+MVHU7g3pgkOVgxRSLSa
+2L8qGXzTgIoW4ZPvvjaNd4hynvMyXi3m1O7GafbgFdYNZmI4KTNos9ha+Vuf4Oi3LYFUid+a7z+
JFS4AqLHEpjmuknV+2h8QZ+dzF4QrdlZNE002nXYh8holY2kbYjtW6m7F4vfskxXRfvmYr5UFsmb
nP8IBf8g95ENvKmXAVb5v4T6IAnjthzuO4QIxBHDcio5lM22E+zZr76r8Aok6X1g5cmKeoty+ENX
1icPJxov+wZxd5VmTxnaxkZebD1gRhQKhM5YZyNa1Vp404u3enWb6P33FldCfUCixaSVaQqHAGJL
bkJtHMUnoH47rqxbpGZQhKTWy3JVcu0NvuiQPYfNjwJcUz6k33yMlFR8GFMN3bT6TyA8S4p5sDgG
6Ljw3D15EST7+FY3n3hjr2Jkalr+LhRSMf8I93JrPqc9hS+xecIwEwfv5MDtGwpxfmup0EQ0Krft
7xB08ySB0criXpKqTSnFh8qEY1ZFEOM9aotI+0uAnTnzKRz5qBeivQ3Dv0bAAWdKc3jF4mrvuz6i
x8naFV70eMSSGqJ/+t6jRACFtqTNqQP46KD+ZHTs/OjD6+5xC3mOMgy4khg2qosMUPgoVbf4YNt5
qB9KHTaKFcV0E8e1ntOjmFzhIZuNooYk2LjCLxs4KatWA81NezcIEYzgTRcY2hMCFN+9iUvvNHR2
XcBqeoquJ+SyvEI2HslEmsO85KHuw37tuQllVYmQmHHLG3yTNfgmZhRLS8WZhP7aFOFBhburVkD2
Qe2ujuS31E9+FqVeAxiLXk2t2OUS3TLqFrBxRA2ll+RPVZv3GZ8ahY+dhKeFpem3svi7HpotoG/q
FKiLhAiRGR55N7pHbOqYt5xd5pC8k61XqlXbHaWHoTRfVbO1Ffwgo2C07tvBvQuqHPEdQf1VjeJB
wPaixdRFl7xN7P8yZPHYwv/qDSBlSYsId7XFfpMf496XPQIBWrsSYu44PiAKCSKw5+77OuTRp98b
tbXzaeeNXWZLSrAxaV5FXBhqKoKayKWgRsKGIx8xhiIugO9SEzAj6tNFmb6XVvYdwhAF8Ue5sIDh
iJajRfGdOU2JXPJWBjwAeqCSQ9sIQeQJYNNTlRI6lLJm3yjBvYZFvCkkp6YTD6NYbAQlfOhS7JRT
dNbd8KRUPWUu1MXxQgQdKZoHUwLhImV3XRY++DjKxyOi5j4SnV71EOGyE1vUvDX1HtT7TR9oJx/N
8kMyicK0EYDHbvijhEiHT+YAOz+sMZN3uTZ3mUn1389BdMNYztwnL4ieQccWxOyeBkm9TcGwxHJx
bCP3BnGE79CZX8x+YiL2CHGXuvu76rgBpnKYnoyGUliflRkKHeWBoiY41QpcQA4YtqGTKJrFr8zA
2lMYT2T7jY8ZPOf5iZurRE2lpW1r3gwghJtauBEDWbGr1vuTtYAMUsXclan7y+3LF4TObjNVBfko
C46ceNypipGd5n8YOY3pZNLBMzrtA3IgiMcJAysig0758E5LxXtYu++GNT62uDwAHITyanI14Wda
Kzwu+f15cOTp8NHIREmyH2GBF6eYQQJJBuvgY5QEfj3G4sYEBOQbLxFklLUORswuMWFde2VxlwJj
MRD+NNXol5mbHwEi45TQgm030BJzecIgXGS1YD38fA2uYWeEw+8SMEePgA6GauABItXd+5LyUXXK
G1oGmKbV/hGpT4ocAtp1tfbGh8dSsClfk0bf0/s6DJV68ICO5D4JEWAxh2yifUie8iYH+M4qHMrw
2rw1+kjb0UCcncXrSFlxiPELV7PBWHv0Q5RB+dYUKfrajZMn+bEcR7oyXvnQx8mTIiB/4NP6NJJ+
a+FQkXhjghQltalcHfdd39iGLmxTNG7R6sBivrVevFZ26tzD0xSJcNVsvilqT8VZs57VCT2So7ki
K8GD3IiPOrayjTfaUQeuUs4BWAe6xuNeyX+Ifepo4KSB6VMFTZIPZtHx3QE1U+MZWJwNHPin5Pu/
QUHcqJn/GwmGnSs1kCQzHvkmqoECTSJgl4gR0Njuy/gGpIqwjk10DEPxh67q+cFErIoyJ1qG1IY/
RBUdCHSBoNZizp6babfClTlYQdHTsHLIyLWmCStRxG/SOmaxCybKb8GyqbYsq3/qJjuJYw7YVpeP
As5erTfwKdTnFukjxP0RTmtRxwkmp4PvQfbqpVJ9W7jFnzCnACthbQ+VtAkogNTwlnheFMgzpoW8
1aXmZ8AV3yuCuyzyXvCEeCt0lJhF7rxY4L7rNRNSKmCNg7jWqcz5BxHeDUKCBvxTP/luduqRaMh4
0IcIqyRCkSZ7UGNYSYMGXuCf//jf//f//Oz/y/ud3WM04WXpP7CYvMdPrq7++5+S/s9/5P/6nw+/
/vuflMwN0TAtTdTRPFAsRbb49z8/HoPUm/7f/wuHajCjEdC94SH5CPYYmd7iv4QcL2L0G2HX7+S9
eFJZQ+l6IbL8NbIl8nTWTFXRTWkeORyo7KKILDnWk7mDDr5DdMr2nilArYONsVmIJl2Ppoifx9nI
rVJlNdGgEedRtMeUmgPDZ5mEjtm/B5gHlLhrREiOBpQ8F6KbC9GnX3c2y2kRWWqderIT/DEfhj/S
TfEQfbcehY/ohhv8Ln9sH+vff5p9uDTJFz6vJUm8vFXZQM9GMT4HpqczNhpITCd/Vx8sJ7lrD7UD
icJ7UA/jURSOwwGE9L10uD5g7cJ4z8NO83E2XvTesFYdXcnhEsr7GvzPo4K4xvUglyZVVinuaAo8
FO4un4OMqDaA7W4lx5fulRqcnPEsVD+H4klvntLgdD2YdGkBnUebzaRZjpKcFqXkxBgiHdKtd7Qw
6VwPG1g29uJyVS9M4Hm02QTmoaWoHeQcB4Wi9bhBKyM7CDZklk2mrsEUrLGZbbbXh3jpo53HnKUC
wzcQBRQbyeGZ6YQR6prU5szy7XqUaZ5mCceSVdNUJdnUMLyebQVRLBXFFVPJ8cb4OfMxJEaUyIXY
6meHyvh+Pdjlafx3sCkHna1Dkcd8YomZxC38p+hyxlkLC30pgPI5gF+zPGW1kBwh/2ZYOBaj9n59
CEvzNf2CsyGkiQDdD0aaU3OoIemdWUA7K0p2znTmXI/11+R/+TgGX8USpz/1aYmcBVOxqDBH1CSc
lDfQAcczm6dougURhVnpg7v3XuiB7+Stum9OUW5DpgrEVba//iumdXbtR8z2dQKp3Ks1fkR4oNy7
5XVwEDiGqoUw0vTxv8QxdV3RLdry/DkbrOAKVZghFqY45k5dx2zp3M4/aNdzAC1lYvlSttKwNrRU
1CQsXZ1Fq+tAE9DGFB3ErOBLrdKt/8R9hYfefvjtPUS74BjsGsrQK1BsO4wh7gB/0Q47Yju6hq2+
TRY24sXx43MGEUDn9WHM86eKe1eYipLotNxHG9TpEeXEGyEHRzFCxAC/6IbrqoXIiG3lcB/l6c31
D31p8+iipUu0Ak2V//78AVw/GqsGQwZHLv7EKA42/rBwREiXctp5iHkCiGu68hUhkDM4gvRfh5tk
Z5FIm015N2XueK1tro/q0pXKOo85ywk68ZISQrFj0rhZNUCd1ygG35V7VBBvu59glIsthbjcVhaS
0cXBSoqoqZpEZ3R+o4pVs0NNoBIdoTgE1X1OF7BFV3dheNPPn28bFgw3Q/KqKs2/WssTzhN0T3Qq
Gx/atXIa91B81+qqOLS7/EW/W4h3aVSGKCsm9xdZNK0pQZ7lJLotZtVgreXUW/dB2yonfxvcjnho
nVqbjsYqhm2JMtRCKvx6cZJE7saiAhmXhqox+4ggFJsuNEyOKUz2/PG7F71W4cQuub0+vKU4s/Su
0uikV6Vz0CN6a2XA6HBaxWETNX77fxZpmufzecQQWtEig7MwfENfQgZ2VY2vA0p51+N8TXTTzCkk
FFHkZabOdrUG8duSWTaOaTzlenHCH3slT0Bn5aebGvck94UV+fWEJCBwdlO2uOQa6nxgoZGzFxQO
rfKQGXeKVNP5ndhuEkJUS8v/a86SJA2SuWWZ7HFVnKXxoYuM2qsNEXO4kW61vpLN//ga9imCNH+p
xKHrWpErOiM9xBvfQ9qfUp+3L8whW0hVFwdDr8SQTNHUpfnMxZ0sjRVmT8707oxeKacurIXLAVgJ
Bl+HrDTbRTXvO+isgggGCAArPDPfWPj40oWvL02n1/8PMf2Es2Ut9JKl1TUhcloph3wLLBNplQ43
WFvZ0f1ZYwv42zhkb5BN+/vrS31peLOVN5IeBeh1ZHrKH0VEfyB7vB7h4ug0VWFdK6Ikz28NGNP7
Xcl92QmK+D4bArAs7a3gRzvsQWk6J+PL9XjTL/6c3Fl8XFMkzSD16X/N9tlsVkGF5FuvkNz9chXm
0IkVBYyuuLke5tLE6dQ1JCBNhm7Mr16VX4PhzkyuXupvq3VRoUqW1oV8YSS0iqbFLZMc5ktPDEUR
+z9xOvkbW7T96eRf0/3YoQK8E/7GntW56RvTvVlEf+LzIlQbSTTxgxQd9Ek3Dd4XrvbLUp6uT5p0
cdb+HUWbZQZ61bmpDKOIHssm+Bhs1ECP5j1WObsefa77/ha5S3sh5sVpPIs5y+Z9K+MVOhJTW7Wb
9lAcPRtTuRVgj7v61li4wFx4ZEvS2Txq0685W34xIPe8F4k2HOtDdERSfz0e9S3P3Y2/WxjZpaVu
8b1UkzWiWOb0789iKW7vhbGrj9xjgIRSqVhjNLKLdvITTT/kbABa2+FRWLjzypcm1LJUiaoXRS9F
m6XEiuoyZQtjCitt6wMMGbAwtKSpZHMDCL5zUTyVdmsjnkmH8zugT4NC3L11WKwxTMtlttdlUbUk
zbJ0rjjqtNzOJqBGW6RIJCYgtqoxWDUaerOSUSsvfobUuUUTzk59DyxBGFCLBQFwTHS6ftc/w4Wv
8OlHzL4CtjZiDGVldJTUQdYfheabtmhW14Nc2Dgy31imTGRYCH/NNk7U0xrzSml0UhPVWjlp7oIR
BbDrQS6OhPedpumsKdmc5QAc1VwZfbCRm9wPCesDJfdAZ71fD3Lh0cYpoKkkGdPQFH3+Qq+S1HXF
SBmc5oioy77YTaul2eAQssETdyGJXpg3EidvY0OW8Fqfp7XOgPTrYSvlFBZQwEbkymO6PxZGdOG+
eB5kntUQZ+okeBvYb23HrWhjGwVm21vXb3AqVsMWsYwV3qUvuK3EL0vp7cLt26AMRQmahwW5YLYZ
TaHCr3PA+iuVb7qu3WEzsu1gokAEWlgdf503s91GEVbhISOqHHrW9FPOdttgaCiyyRoy6nhz1JVs
B+NLiWNP1UDI8KC6K9GTgviMC4h96uv0vXoqI2lhu13KsPwMy7SQtJOonMqff0YTJDTjUGx0APWu
2iF9N9XHPpW2Gu9vWlfrnFa8570PtPYlvIkWvvWF64zBk0DmwiZbSN7N9khS+zHwvLB34htMuW2c
fqikhlskV+3iQMvd5njeBNulVHdha1LeMBDaslRV+7KOU79oUTLApEnP7oLuW9kgDud9WxjbQpD5
Oh4CvfHSWMFy8SfmhkfrxIXjFpDCX7WGVeXk4IJ35sIOXQo6O54NTRuyOGJkLuI9AyiLRv+lRcrC
d7uQB5Dh49mmAqRSOTM+LxplCIcoy63W8TJr8pI+hVK5sDAv7ETTVExdVWWejBSHP4eA7WapPoBX
Z1T9D7yiblCjpKMr3Jl1svDkvjSa81CzTR+NbqLHANydFiklq3rMm4Wq88WxcKRSBTJFHopTxjvb
6q5o5p05Gq1TKdbeLfq1FlbfFRVHv7JfuE5c2FDmdOboAFZNHZTz51B+l2Jcm0p8mXgVAkfofPNJ
AH3Z1ebBd8E8XF/kX8PJOIuLyr+eW6Y5W25e3JdebumIYIvKXTMMBxSFbswSOmYNiCjU1IWF93V5
yyLwWtqTksgNTZwd3F3rGiEz3DlSAESwpvEKySDTUIhHKuj60C6F4h0sybwXZdMQp39//tE6Nfes
Qe8cFXKTAMW/0Wubx8VCGOnrcSdLosTfL/Hu4YtNU3wWRx8QxjQNiTSh55DZx5LmKKylBhoxLgiS
ue0EyYCfZxqZ8FhoovVel+6HkLvYpaO/jS5HKfk7OGIZ3FNsb7t9FHVDAakYz76+9VFOQMaxfLg+
OxfuHbIk8xVEDV0CkWrt559tlAVkI3TWHKXHV/Ao2+HWU1eGrUUI7dicG7ulpP11m8qSouga6kSq
olrabK3VYHflpiGiXwbWqYCke/DUcCHtLAWZpR1gj3GA1HPnCG6NLmyptWuxS53rk/c1H8gytTCd
tUW91BBn+UDMEt1X8FPHBQlWah+hSh5r4K8wwHrWo1hZ2KQXCtCyTE1E0SyR0iFif5+/FTVf2HpI
gDlIH+c37Y2xj44qzua5Dbp5lR1EMKR7rFlt8fH6QC/M5nngeZO9VGPMSMyoc0L1t4e1lUvj6HqE
S9vnU4jZqiiwdI0CQMqOf9Ap53eAzZ+trfBYntJ9t61uJBva9CmBIAoVbOmIn06Gz3c4/LMlnZxE
id2gDvh5YrugLen4ZezdDeKc63Rb/LbsaoPQ4Dp9+Du3U8LJFugMCkmiLs9SUpxokBcEEwli6w3B
cywoG/XGbRdy7IWERHHdZGfL5HVtPiitH0RF6sUW4x3UZEPLDinIYLJ6ErV9Qx3Vk35e/4YXMq1M
H9TQeI/xD+Y8qSdDA/hVBtk5iWUjIPzHz3SE9lVxdz3QpeV4Hmi+VsSsK4JObZ0h/ikPb7X5ev3v
v5QUucpOb2dRFxnNtPHPcnmbpmWfCdyLunW7GTeJjcjuJt9rO1bh4ltl2rXzxXcebHZwGEDcctN3
ubZsaWTtahqx/l7cLz2JLrTMZApmJm9lczqo5v0dKQ8yKRGbhjidnT1OLTN3Q86n5jOBHQonXS81
Ry99qPOQsywsharYocXaOKL8HYlaZFYX1vjioGY7N6oEcAd92zgQwdRdfaPtkxdrjbTec7PpNigQ
rYTNUtXhUto/H9U06rPVkQspROMIrF40Hpr4J34oq66/t/Cvu74Ml2Zvlia8KO4HFN4bx6t/9KVM
fWPp8XopRZyPZLbOkfz3R6Ph+/hIdLsg7VOYcPAhqhGlFUG1K2GpzSIvTd5stXdoHPKOI6S6g7eo
74wnHanDNfhIZNLFW7Qw9ta6XRs7YdfRX0q2yjG60XaIMY/U/NHp2lyf5EtJ63wKZme4oGMCLcf8
HgXmvDs8eLh6oNVwPchfr+/5Hj+PMju5pbYsjXYkCsJFj9pNscZM/Gh+M2zZUd/RJgCPc/i5Q2xn
Jx4wM1pNHWxrI98i67tBrMa0eweXR2TZrv+uS6nHhM81XccUyZqX6+ssHWBq//UxvH1FjbTbqtty
Fy4M/+JC/ncYY3YwDIlXJbFSN04Kh7ZC8cuLlq6xSyFmR0KVw3jswR5TfYUGsKZ8Zm4xU7OVtXkS
9+4aMf3FosfFpXM2rFl2ixutKg2DmNEf9SGn5KFsYlIqhqLSKn39V8VjEdwyzdWXlXQWdJbwXEEN
EyXhk4UHd6ft231pY+K5KnfN/vrauHgIni0OY5ryszQXQELywOVO5wXsPfpvPGTW3v2UU71FGM3S
XM5yndDoZpOFzKWlPfoN/M9fvfBrYUAXp07X6E/p9JW/vATLXI3GvowaxzTbo+XmvzSp+D3Q2Vnp
WvCmWlAdQ1Rfkz55FoJksxD94go9iz7LtZos4r8LL9IB/ySvcNDe9Sf9ILwOxSY5wGFYpS+4rF4P
uhRzlmyrqkVGWWPEuoLDAFBYCcrP9RAXPhyveFWXTVB/qjy/y7qNFKSNF5cOYHm7i8x7pvEoCf2P
62EuHBtUxRUquhoVEYCKnxejGvSoAwFkdIq2+ANl9cl0yxcYg7aAUOLfGBIVeJo56DhxAZwla4Su
Y7ODuO1Iie+kqO/C0oG8VXxcH5J0IfvqpkKpAbgBSClj9nWayPVGsaxyR9wBodhZyPdxJ0OAXN9U
G30lrd0TfI1bmKjOMnD6wnfjUWCBDQAgMCHEP0+oP3gWevh+Q5MI58mmPkGSPymNeLg+yAvf7VOY
aYWeJRFXSiUrLD32deGfLKN/QPhi1fug3pT45XqoC4v9U6hZChGjyjd0NyAzav7aUN/TcemQuZBA
PkWYbeFw8L1M9ePGKRLlVvKw0CuwDB4j2xI77DJKGAoiJLbRfOLhs7AoLzSJoVnzVjQlkzfWl+t7
GOBh3aHu7KgP6jG+L+6CU2T723Qv7aJnTV/Vt9VCDeUvUMDsrPkUUv788VRDLTBGd2sHI91DeyMB
V46OYMJsHL9ve1u8QTJr3+zL7fUPeXFpno10tjQHM40bVeZDuh4CYI+WgM2gWyykxmlzXRvbbGEK
Ax7aZcn6L2HHwsvdNm6w08t+p9eof1pL5cGlMc0WJ28GrGEyvl6faM9iZRyzwN8P6RL5YmlUsxVa
R70EzZ8wg4ZTxNDamIodirHYDhD1ZKtdmMTLoyJPTr1E0BGzDBZqQVqx52pO7QCMzK88eJXihTR5
McaE5uWOKvPnLEbTC1aqwbJwwuKhmdTEkBeuUHS5vuYuJWOYMlTzpp65+uVyMChilRWxPm2vfjPe
IGhylLaqjZYJGEhpN5ar+M7fe+vsKb9dwndeKuxRM55YM4DKDWl+D59K1DDa8dYrN8O6v+l2yn5C
aKMnu8NHHuKMf2z22kJqvpQvz4LOb+WNVAVeK/QIOVKi1oqffnD8G3M68Y90wJ0ygMvZotddSt5R
0tWOfjv+pE55gyLkjXib3fbm1v3lv7lP/Wv7mD8M+/BWHRe+6KXh0dFQ6Q/qytfCtmQonRpoae34
cb6ukm+Dt9ANutBylY2zCPPGYCHj09UaKGGCB94gh3TUD0zkDljL7WLxZkq183R1Hmt2/4nzVHUV
tFAoj+IWscqdZG2tu61kp0dvscBxMfGfR5slflGke478UU3LM+aZ4Z1QQrDNe/PG/1Nthk37kH/3
nGa/1PSUp8w+HyV9NQqjQAppR872uihVLtytmLhbfYeEkA1u59bYQ/LGNsMWXoXb5ibch/toa228
Hwh4b7gIrq+v2gv5hhumRT+Ur8tlc3b7G90BhTs4bI5Zo/RgPlfevYpj998IooAn0bkxU2qc7Qxv
KJBO0KXKCcV7s61QT98l1D/+Z0Fmh0Gk1GNBr7ByDPB+A+oghfuDDtlClL9u+LOPRlERXLoB+UH/
ggu2cNP0AqWrpq6EvjOP+rq7zR7Hg7QX7tRN+mdcT2hu36Y7wnX2ddiONo+dB2uzBNC/sOM//ZDZ
qvXUGM3yjh8iGY9B/+SqC+0eedpkX0dqAW+gecV4Z8tzKMZM1LFo4kWcH/Bac7o/7g4hjV24RaBg
b+y8b+2dcsSUCoCZtVniz1wqdjLAf8ef1apMtYVuiLYF28Nw9GN7SB4ilY2h7Iob7aihB7uKd+rj
9VV06WT8FHW2IQopQyYPqy8nvemxuVxT4/g27nG5WHXkAuM1tcVTeIuIy8NyJrqwGRH3Y7p1CXjH
l9dlaFiu2jZ66QjYOqmorUrIYoxovy6M8UIhlO4wYE7dkrlmz5u3Zh0nrRUMBX4N9S4pxrUHWgdL
I8jH3trAp3BEeMOzToKGYi0ah0P8pxvlrYd+kli7azXLn1I8Qhdv4F9/l0JTfqJH0CqVjTmWUW+t
Eb11LXPwRYWdiKwBHhvVOoPqEr7iqPCO35c97Ju34od0vzAn03b5vNqJbSngu0mEdKtm13CP003B
ly+jUqttI7vAgGobQFSUbHGvhTZWWgsBv2b/zwGn/X32VqwMICI4k2V/deH0NVYsWNxwyGHCuvEf
jIP263rAKf99HaAh0+LRJEnRZ/HyHnVctySeXxYowUQPnfcLr6Pv0WImvrBzJ3QYxxorecIuz/ZQ
LlG/qEw3d4adUWwa29ujrzaVe4ODu4+Tzfiq0/Iplkp4F2ZUBoNHjxHEt/Tlkd+oo1K5gpzRx8KJ
lhntT4jMrKsNWj1bz1H/c0qP8inebEalUMJZKVQyR3OyO3WN/uwWx1tAtyA77GQTbOJFhPalqf0U
c3aU4vWeu5Ly1xg7u/yFvzCMc1t7iJ79vXpT7ly7e1vqa124sE8DpVss82aA6z67joW+kaV5ImYO
hiudbR7Tb7WjnKIXuHW77IDajreiJeUUSy/yix8UjSDKNhOman5BSmqxruMCU7d2a/w0tsUu2Gk2
JnZsynqX7hax1NMHm20RmQ0CQgfmmWrOUamRhpsbrltTPBZttQLdCD262aJjM4FDEm5gi1fdaS98
iQmwf9IPUIAwz/YKDcMa1fosc6qj4K/iA45Uq8SOjihIHXAz026jg7id1ATytYIX1tv1pPD1xOHL
AhmFxMCzAe0Eft1ZEgoaN061Uk+dEhPA0BnKh1pe+ooXsvqnGLNtEleGGJoeMTR/pdASAvBwB0BF
O2Gtczc45lP92n+gz5hsg63/H4PkFIUVy6mqm/xnnomMoh/xHZZTZ5CMdY0VRoGvx/UpvPAwUhQ4
ZwZ/MJO6NrsnlQg/11WcpZwc3t56czctKSDcp1wQFnfihVMK/DfYJei3kqTO0dmczZ3cYbxFjUr+
E+29I0fUO34ea2+N2+vzwsgu7D+FLro2UWthUc9Xh9mqvsxeScC56jv/fsJp4yW7Rtx6XfyKtot7
4cIR9SnebKXUQ98kuCAltLXollr+JoI4Pe71+2proOG7whIw28j7v4MQV8HL0WfSwZBwgszeDnEf
d2H2/0i7st3IcSD5RQJE3XqVVKdt2S7f/SK4L90XdevrN+jF7FRRQhGeBQaYwTTQWaSSyWRmZISp
oLIzV7lbkDDbQ0anOl3fz2V4gRWcNsXCbCvefezjnh02c8Aj3Yp66AEpBWi/5yrqn0s1ymLBRbjY
RnBlqICkoBqAAi7YzC7tgHB5tvIutPw5q/ZShjImONKSQd3K4P27vqRF/IApBkVmnR6Me/DD15Fh
9EoOcVMfUpkG2aoRSmc7ZBV9uZ2sWgq3180ty8I20GcExoB2xzAZ/yYp6lrvIdZr+ZUHUbHb7IE4
iScB1YEiOBsekIRHbmUzkSOjQaKquraslA2BMREa2KYv95/T/MhYNaX4aIF68/rSVnYSICmW+SoK
an/8G1mmJsgnG9hRMjTIQLUTx5rTqC/XraysRsW4msbGR2CO378wbCC6mQ+GXwSDi910i/avZUAU
K0kETri412yEQ00GixGweypm43knNMxelhrDz7uTRIrd0HWHNopAnB/cZASig0X4rEW5KCdbhCw2
doTtIyBcAgCVh4H1Sskqz9TwGzA/yJ9Z6Ok36r7dtxto5HZ78C+IrrfFqeYsckErKiS50S0sFC3q
vyxsbYOD4am78PcEGB/SwK2oZrPMx2ASPDimjFACHDuPYg01cPipqaL7KEC/W8d034CxzFEegm1w
DyXzW0yLbhNQJwo2d8VFz83yFcAsHqa4QSbjS+lLXedOjikkI8w21110WY7D6gD5ZHP5GO5Y3HE9
BaegYdW6D5jBbQc2J3sLNRU8AhO8j1hBzoBKkQM6V+yswDa7qi+SMWaaoOKB3i5ucn66hQ6lGoN/
XPf7BOOBYHkG16/W/QygIdlNoaDAsuY458a4vCG2VXAEyonuQ2jQqbK/8/D96VFuPfxNoBtJTepc
By0dXkHgLIaQgwfSrIccwxVDWu8CUDemheQSDYLA4IEEqFsQ176w+9f2lEtwy1xqS2gI6L56L7sa
xnFcCt0xSFdUXukm92DB9foN9X0d7WDQlD5lP6A1MN5VbnYnSp/WdxzYUJTncWr4d4zRZ72pqZHu
B9WNKQMIGNnededd1nS/dvxfE9wdP0i61lCQpPjWHaMDI2DId0i1iXfjHhSAHnsXgiDaK47KTbYL
3OFm/ICAvGDP19dpoRMB1P2SQUOR5LDvwWcOYMmjaj7GkGK/vsylAVSPACFG6QhTWLgaL4N73UD5
rils4g+G7JjVG43fv28AoE28OnWkFujYXxroUJeOZCoTfwK7nUb+tKKJ9GUsY2OU/xpgKzzLxSzT
ytIWSrm+VHwEA/hNgjs2PXp9FctpOVBEnFthv+LMSiNjNqKRYKU5Yi73HRoskEiGGhso6dpHCFXc
iwLYSoKEAQcGskD6BwEnvglVtloRZZj98Om7fR99FAAyyR/jo3KfPoMvfzOgPCF4Qi6x7FgkOpY2
mwkEAx5/qopymEMQlsp+cFd/onnyGWYetGQBoAKF8YHBtapHUmLixZvENR92ni6jC6DsGD9B7Y4x
Z/Dz8aC3LHUAV2TffgKWfRMeoXzopl/0e+Ln14rToCiLXhqmSZHU8JBvKC41aaznsz9aIDWqPxv1
Vyl+T64tCRkgiOeQu6MQzFVb+tBQWjy9IPyBmHyIUZWFguNO/8E6C2noiUdU1txUQ70DFDHExEAA
n6ulklHm4BUf/H4bHEMdknqbyNPgpqoraSgKu7Ynqrd+DStzH46FDjyc0XRio6Tc0QCScE6kfPBr
6szZtvmruIYLSb+t6Rd7+b7zqlPwTqB3Af9pwWQF8kbB4VxmqJhuBqEKzovGai9cjLEpSKL0Luj9
8DX4QbbEq3fg3NB/Tn8YERAenA8Y3wUBi1+5hbAJvkzEkexjCg39PxRKUSO9XH6oBBaEOuTetwJj
H87zW93rTEc5OLWh8XJ9pWu2ULvDYB3gZOwxc2nLSFoMJUBX3q9LDKeCUx/sPBWGMPSPTCOZIO9f
OSN4SavMkRjbB39GCCTS6RhPMNZBynmAvoyrhqR+BXG0CI/BspdLF0LAgQ2d8X6qGOu8XNdQACpR
Z1LrF/lsQzSxSYODJE36uAsl0MEckmKCNlCLkn/6AKZkaO5d39dlrwjew9hFwGII98Fz+/IHIGGy
Q6AZdKT+9Sdoa4lTvpgn+QHyMdlrv1EQ8MgBEgL94ITbCbhcgf1lpLi0zz782fWCASIIkymwDxla
j5HMQbQCo4VbZdvuurdv19K41XIntqdFo9gSrIWpCb2D2xBSE9cXtEwrLtfDpasZkaS+HWGhtwPH
mqH0WhHRni1QbdwquHQU+uHQ/QmYjS0Fz06Cal23ZfR032cBAQ8tWD3Z4cZzAiyel19HKdskTa1K
82O93Vr0BcQUOyrFXgDKKtrE3lw8ZXK+tSGloum76zu5PPK4/jFVaZsozwD/y90hE2Tk5wZMPL4J
nYA2AJWQ8oshYqF1LPhmK4fwwhLz0TMftLN6lPVuVqDQXntyNHplT+/S8QmoR28uIzCyCwIM2zbu
1OOeYn1SC5yHMp97SlDpjQKz1fw8tHczJE2r7J3qlgN5+00gTOHWNhJtDx3ks2gOoq52uTwrDDtD
DzvVn1Pd7TUMiyS3eaJ6cWULNlJkiYtmUGuatARC3P7cPEEmxVPzp/oDELHNdc9YdpBYpDpbERe0
qqosSFy2Kg5A6Kfo/X6NQkCmIz60m+aQHeMn0xOxti1vBRYeVQDOUOFCVsqdhTFQTHC1l6pvg488
1nHqoGsIkKfgdK+awXOEaMzSIhUleiGVEPNU/QkALxk8plYCcSch2/RKnFK1MzOcz09T1UtDhS2s
vN4bPeghQzwEnb8OxYlk3+6iR1HpZdU5zixybgh9FrUdMuxfR0HJUnxCnc9F6diRg+fr7iFaGueF
JOjUpqtgqIHIxKi9S8PpvxgAFgixCbPwPHNHn0xdj5EO1U+yz8x6p6J20/pO/fv3czvV9bFRpTL+
/ii4j83yI1HoVusVB1LKAsDfurP9a4nbKhoFrdwVbCXGoQVqt42e2vzz+m6tBTsN8/X/7BZ3WOex
TMwE+Gsf4H9rYxvJ5HYKxEhj2e4weq9aP6HiVwrqfCs+AGIVRjiG2TR9UYAL66QHs3uNV2tuOBbK
0JH+dn1ZK1vHeo46+KpkdLL4xCmJC83KjJz4qg6slPaiQaJUT0RYrZXHMGCYZ2aYr5zdTcEEmVVL
yrCQTbArUAke99YBQtnol0FwNXLsgy0gsljZOqT1gO9gOgT5L19+DhtSNp2eED/RXg2mNJaJsHQr
9y24PDGCgpamjfyXezhAJNkeZAMPfDK8ScGzDMpAzQbwwD6khnGvjCI67ZXzBAJRgJFMVk4A0/7l
HkqJMvaVYbZo2aJ82LTprWT0qddDXvMndDBEHC2r5lTIlIEIkeHOOIcnVZHUSlND9xhvIhX8c2qf
3wfwxZxS0eTLmn+gkYSeHFhZZVBRcVkSkVJMtAFsDf9Q321odbgy/pEwkUIzR8WQEpSbzcEV5e3L
qVDkoCiY4OWCthIKzVyeKzVROAyGjgq3LT1XUMZKq86hNRiD6Iz8KXyBqpPXtFCmNB/SwAY1xoMN
dR8r/J1lSOcgqR6Ord9LhQfhNGjDPo9T54bhDwvPVS0Eh2MPsBadd9cP7Ypvgw5VNZB8MdAYj47I
w0rpxgGxyIQ+VhFWh0IaBbndytdXUYfQkGrBwiJtDWy9SZQpUPwsuOvbpzz4bUFtVB0EqdZK+EEz
7wtYAs9eMBJUmjablharvtJCaiV7rNE9DGj0H5IRxAF4GOBkgB5wOQ9EsPvCkkzFT3J91xmmp41g
betFLdiV+psK/8UDA8RfqJXy9TeaKSW1m1rxKXKRwaeH7NbaRW63C48FqJqzT2mX7KvH4i56+b5D
oIJiWIDMqKilcAuUIigUUpkqfh28y+lLbwmC6dpnAt6IgSpwOBfeACHhXiniSvHTznbtBpRq7aMx
fZu+G/mw/VWEQu8fgYdLGPAX1mGTtAoqwXeAATgF6MOu79OKV6NLB3AIal2oNPEWpGYwwH1vKX4D
DTArg2IrIajkDV4PgZLrpla2jL02GacvSvPwhstozYoV6Asaiq/Wz3PwEUlPcf543cRKQweILKBP
0PUnBthVuRe02dVTK6mN4jMKeK12tb/KkYJJhImfMIlSEIncyrcqZjkCDM82oAV6ij0hqd9K0fLi
Z/ADHUou6/hw+BnNhh4Cw6meRid3MaW2b+6H39FGWFpfuXmxbvacBgqOAcAv93YeSJeEA9xR202b
KXUM0M3v0ODZGZ5xD4hY+DH65dN0A13iZCdCe6/Vmi6sc3fGTNogGkIslzWWiJeBLKZ9LrxwY3kj
Sj7dIfequxDz31BXFjjVSuCHaQBX0IoByeiip0BNo7ZlmB7x4ki0BN9YlNWsBbELG+wMnaVqfUAl
M9ewueVG2Y0AnAd/lc9/lte+JrObnNAg3NgHIWyUfTeuoHBhmvuudoLgrcYIANSLqDejMXo0MBVl
fFHtZoGrpw6E7uRtsUkLRzjhvqxCMzf+d3O57xqQuWohEKv4g8vIeNBRt27LO/3U/DIfCYrPCcYI
Qm98aG5IeBTRQSyxayhdnlvnznKYKQOmQ2Bd29nv+b50JQDdZ7f/1PbCepjAjXhGcGKVkqQYuC5C
kP6qXiu50mbeGQ5Ywm7SbXwfnES957UE73x5X8s/86rIVrsoG7G8fpsDoQsSmPvgYGKg095lm/Ap
vQ8214PjWnUFKCEQfYFtSJMXsb4bSTkYbck2FGDAn2h15y/xjineyJ61L5+iH91eRMa7trHnNtmf
n62SFGatqxNsQmfXrSHWYBeiUvsK5AQTj2frYhfPmQ28c4eSFrDBhmOlXyPE81x9P95ACXKj/SIY
AUHdI3wSQnLX7s5zu1xcIGU0q5C1/t/9DNCMipz6T7qrNlDhPJmv9ZPylt2Rh1LwHVe21NIwScfa
M3hD8i2TTLfSvOpHJAVqfTCl+Q2ser+vu8qqCeBcwIoOxv8F4EsZtCaAAigCuppvFSNyaRV6102s
3FjA0LCHGyMnR4Z4+dFsqRiMXu8V35j0m6wwUXL+XZeDo2rlRjNAQDMlgsx6bVGAA7KiN0wCO3pp
sbBqkxQjPtc4qn+iAALRVR4+XF/VSo7DlFYwOoq3CNIPLl4n01i2M1S5/CqYHDygZDDWE/3pupHV
hZwZ4RZia2U9F71EfMA5PJKmnhZvr1tY8eyLZXChNw6TKgwsWBhGoOHISe3UTZj8zIpC4AVr+wXK
Q7CfA9rK+oCX34QEmjy2EgzJJPk9R3rttkbz0tm5qN4iMsStSKUtYEUFDOn25AT5rwHkdZOWClxs
zanRNga/EFhcwUCsXi4nmeNA6iSL+OZc7KCeSabTqIYHRftRQ0FTowJ835ojgM4VzowmALiGud0b
pxCiyjMgHKGtfepUh2CtLHqPrt0ajDP2/4xwO6dESY8yFhTRi8ydf41ecGx+WJIzPko/pMjNcFK3
5VY6SL0gs1tLos8N83dyFhroXypY3eDKbnlCyTwEu2J8GLzhNyMTE43XCXaTv5AzTaF9oE3wxfyo
1IWjT6JkddUJLfTV8b5HBYlHTzQg9MJUlUH8svrTlJDhbGO3hIj39cO7ZgVzMOBnMQAZXwhMJHZE
UpIqqCxWZDPEsVNPujeKGHjXraBhAlPQ8OEfjgHOdGPGBNXE5nk0fxjoIyf9x39YCcpfuNvRn1m8
GMtu0PtE6hFNM2ig0dDJwTiQYkTsuplVFwfO438nDlFb5u4iI7ZLAzLoxI+UP32zaV7Jr+qh8JL7
6sae72q8LJQtw2+Lnm0re3hRL+Xsgh6iztS+In5dPUQQOteBqumIiB1r1QpAJMAigM9gEZRKvQmK
WUXdt8nekFJvRwg5gwtWsIkrp8eWcbGiqQuk+KLSA4KSpGqCEGVz+tiMoA0l2vf9GsQFAKYwfvMl
5+pAEL+pack+1W5jELCp2U0png9cufpgBUVs4CYs9Be4G5yMVdsVAI/7ya10HxyL+3av/W6d9jht
WRqJwbm7/EY0T7z6ifB2R4UHHEALzGLYg062GHTZL8xfGapwCaS3a03AkrBqBJhInWVbOpjpLy8n
NM8Gq5NgJJ0Z6RaFRJ5618eiJu6aIwCGhjKEjsL8YgyiLhKolc+j7NfTnapCKrwW+MHKcUW+wEaN
UOVhOmzcscHYd9xXsSqjyGPt5Ff7htxoD1ax7bYg3r2t7gJtpz6IihzLZV0aVS53b6ryUaNAZvup
dlPIH5YhYslYfh5mAEGOyZag0szds5Adl0DWKsu+AVKyGmo9avNzMr7fhYYVDS6AHg1anHyGooAg
oJVQSfHnKQFVRmOCbb6u7E1qSfHmelhdXRDK5biEwBizQDTXpG3VUZtlHzpozpw+tvJ9YYhi96oR
QH3xFpIxUcETMRMIoEdpCV/ItFuzfhurmyB5vr6OFdA/9gyFSUATkKUukvq0UDOlqyaEhEO8bzBc
ehxvrEPvGujD1B/1A3kBGXL2Yv+uvOuW1xf3r2Euv1PbCaA7A4atWXLm4jEZf0TQ875uZBnwsDqm
P4LAin4Pz+cWxDNUsqFU4yvNqel/xODXoRp0aAQd6bXzg2scjUGAH8BzztZ69kinhjLRBv7tW1Wx
Bf+ep8+i9GptJRivsbAOBAYUzC9NSLEBlyuN2deH99qNO1R3yVuu/JcjhJc3eqgg2kMWx1Z6tpKu
KiZM4+uTn03RJoVCuzzDWvttwSvGRXdmhluN0sZtUqZk8klUOLSvnGQGvUAjZDNb2TW8HYBQZKEH
MCIusNkZiTtaqD3S7NFTUIeqUtdKN/kO9A6gI9b/ZI9a4A1i4Wz2F1/WNjEJdWZYvdzHtm17O0xh
uLi1Jswzz3tzM733G4izHkGdLro1VhyQ0UlBDwAQdOCxucOk5wmVRkMffHBGuMlDC4Bd9gWxq0FP
bPROuxPVT1nE5hZ4YZGL6FaFia+00Aa8nAo9ccfcyiUnAa5a2etlM5+ars10R2sz2cLHbcFxEchV
l26un+/lug0mIooYCUYYRHbOXacu1VMrrBsfY5lQ14ySR6Ogb9dtLH2I2cDUCoghUZsyOR8K43Is
8zxp/HwiezNPkCrH3V2gaLdjZopgkiJjnN+McVEWjZE1fkgTsPwf2jR00vIxJy/XF8UO2OXnw6IY
jAEQftZX5tIM3S6aUKPMjhLXsatpnf3a9n0D8pyS1KJW6cqqmIw84xNAPQTPgsvTYCVWLVsYiPKn
UaYbZZ7qR5Ck5k9yof3Qaz0VDJ+vmgPFEAg80eWHmuilOTKOaaOpXe03TXDX9eRU2hCciMtftWSL
KvnLqggafnh+4GmAej6u0ktbsWYU4HbtBj9ufupAQVp6dE/BsVFj3AuClVKw++6Hg+AmqCDwZsSA
PeEpZBS9zasyLwGet8OxciKk805QxnbuddqUPX3fGEjcIW4FlAZUybhDXltD1Mt22vtz0nlam7zG
tnbXJIag1LP8XjjDGIFAsxnna5GDGNmo00mOel+Oh7vcMlAIAV805gAVkJOWoxBGuHT+S3tctAy0
mRI7D3u/O4af0r11HPzGhZbPJoic4Ck70ZO8F4G419eoozeB+VgDM46XfhKQvMunzOp8YrSOmlcb
GquepvxWJFOkoLsMilgeqPBAMYgdWryJ5S6HqoGq9L5dgccQA6oYCvi+XyiAJEHmE06BKvflYhDH
J7DesWtVNwZABFpT/a20VVt4U9PSUXC7ra0HCFaoS0C0DtkcZ01vxn7ObNr7RlEdTHnalZLIJVY8
AvUDJsQAAB7Wwzl6WJE57CJge1SSdd4oKbOHF4vt0LIW4bqWhNc2gi7Ga5keEWIhHzHSZCBG3QQN
emO91x5QZowcCd0c9Yim46OQLGfpeDDH5osg86Swgtblt4oLeRxRnGvQv+496MWPh+oJ9E6Wp90X
n0D7b4236iX0hGSTLKZzN8yFXe7aDCy9guS7gav5vjpoG/KGnsf4SI6q27qoEO5DwTW90sm+XCh3
yQxjM+d2BoNzazvR2Plq81pT6hQxWGVwpUm15iRT7c4aRSMmgVpe60iT6YRWcNTS9C5RQy+zpCMQ
n4LjstLtvfxpXJoiNbVRyKWJT96A54XuK0tyc/oZKxZUWaSNbZcQ7MbgcwNeZqN6vH5YV1qIzDrY
BFgYB7KUuw5r2aZJOyuNX7wrkdtCOAgN/uTJ3kx0YzhAF2pbY4/JGc0pBYF95XUJ0wxph5OLs8VH
PT0JcwmT9I3fGOlbmqvbhuT3LdX3tr0zjdijbXibm/M2lF41O3WnVvWgqnbsClxqg+000x+z7jbX
92N51i9/ExdOeq3px4DgQHRGhLIkkXOvKafOMSJhNWcZuS5NcTs/hnZLMdrQ+NR+iabfdvXz+lLW
Py2bwwK637RRi7g83HYj4V0PlhGfZG5gfr1wwo3W73vZqd5qzHcXp3l0x84LLUeU+QiNc14dRiQy
qnDERlIneJw25DbzyA1IEV19V/dOcfoSz3ZF7FRfuekispwtmrtK60GGWskwsQA6lw5RPfWJ3uZ7
VYZGvDOHjplieHHeJDfVMfKZ5gyYQ4Tkpeuf9t+d57zIyrp4KAgWP5C9RX5HQt0H5hvXVsn5jmHQ
QGrKofHbufRUaXKM/FQF7bbsj4byed2PVo4EXseYyGQ6eSxLv3SjJMGMoFnBjTL1T598FDUkVBMR
1EhkhNsxtSaSliswEmAcmb6M7ek/5CUARJ6tg9uzsgzBbBLgvNkyRT8ldjO7cgrIAl/frpUr9cIM
lz/O4OOpphpm9LpycOlsxiz1gkx35e7bLXcsCEBPTJIhAV+0u5q8M+cw1LCg+UGrPitg51vpdH01
K73ISyPccsIi1LqKwEhC27/EjD17UNwIwDqa6k5e/5hr28ntEecKwGxF3oLZ7Khg7uL6z1h1j7Ol
cilYXmfUSlmsbHokyFnttMVTUokK0SvHFvcNoFWAuKPAxZfRtE6h+ZjASqZnmzKy35U4+n7REW9r
FDqQg+NfyFwvTxO1DdqARKHxpyIzHT2Xn+N8kB21mY9Rkgmu2LVtO3/Ic2kWJch4MJaAYBgFT7Fm
/W778gbFEtG44aqXnBvirppUQj4XmikCnisRzyydiM3dWh9t5lXFJsqhDZP9+T69NjwCpRfgWlD2
RCmX84paHgyjN7E8u7DsH8No0vBYpvVIdt/3PkxZYNAQCosYj+FWVyWh1Q8x7BBgW+r2h9WZXgmm
kutW1rzv3Ap3Y6aR1tV2jz00SKN5s6n2uyDMzO11Kys3B/DUXxTvGiNM4DL+ssL8D+2Lxk9r6EFD
N0KdIPMhtSdMc9jq95sU4G08s8Y5YALhabWVYE0O3pror02erUnE58G+MncXwgagz+i+ohHLZ7Bh
TsKmNUL4HkWtqgLIBXpo6gF66V4NbGgUvCqievvauTo3yQVFUw/S3jBQ9QuKyEFK2uS9Y4seZ6tG
GJULoGJMLoi7rxoMbFKjtKhvlOGtFo6hQ/O0dqa8FEmDsZ+72MEzS9xyKilX+0ayqZ+o8kdazc/w
9gfVqB5izALKo/Qkt1Dwvu6Hq6tD/smY1q0lbtssSTDXekB9SXqpLEB4jU+5f/0PNlBVQbsCqyM8
6wFNQDgEHVjqaznJt5CuJuBRJvIWbECt4PCuLgedPtSZUYZYtPwouFgBxsTHqjXlbiyDpyQwvIla
/yEXA4oGOwaYPxRseZ+oIb+L+h/1xzr/acYlBg/B4jajVSP4PKth4swQ5xKhOnRGQmEoHpvHLM3B
6Kd3Hyppf+oFecjGWYTtXNtAA6mGjCFyE6ygXCyvlBT/09KoH5ShE6nUVeubbBAOl62aAdkjih2I
gYvplWGMKtART9TP3sdtuE/epcBLMOLlorDziqf/sIk2ZSMcLlszC4OgQGYATLQcL299ZLd1PpYd
znJS0k1Y6A/pMPzuslkkKbN2iWAoHs89SAETTPNeGsqlJpaaDuubU6MEPL+r83krSaEWfreriSxG
Y49KFnXxeufukUyrTatJR8PvY80pzMIhoprNYilfFhhXE6p7MMAtJSBdVTVxZ6BhD0ES62mkonxP
Ydt+EfhgArgaprWCt82CYkc2QilTgt7ws0N5giDpDYZDmz0TXEWO6zZ3WeUBmQ7WGWPbvZs7UDXA
VbzrQWplmYAZo8HOJjnRiuYcHyx2Yyz3RPW1sHbq5BUqN4LYtDjLwKqhogjctIW6osUfrSKue9Lp
terTLHfR6dhSY5PghKUm6HRSQYRaM4abCb7HuGZAG3/pgDb0XJS4zDCFP8Wo5lQTaLzSCXMcA6Lj
Bmqf1ZM66tMgWOPi1WUhIKK9CXgPfJ/waAhEX8nII0xz6Vrq5vGvyNCcHGUsSXClrHytczu8CnUZ
KGkRSDrGJQrVybNbMxfqACxihaUD5MXA52ykaXGy5MaGwlYbWF/oz/4A0q4342F6iA+Jr4JnP4TK
duuIMprlUAa4WwEP1+AoQMgg1738bt2kAWqIXAR1E+M4nPS3EOI/YGfeFH79ED0mf4QWl54CaTs4
PIOYYK6YZz2dZ8bSVsqmHx1msL4oG0gO3cw3FGJi5W1yMrbZZroJTuRw/bwty45YKVr+mCJA7oFy
BhdXaBZkYJrMTB9YMwiCvAbTzzxtb5PCuIt6+te2J7KNtGw/oBiaDZ94ULhdMUROlGLMYUajy7HU
wA3lVhAIVr47Bo8RBEDTj6v9q6J2hq6QlKycjTA2fVrXzhzXHpglnMT4fjRg883/muGWL+VTnSp2
ZPp1bdz2ujXg6T7rm7KrTt08gvNL/vaT19JNoIgYY7WJthMff9LKjuq+IRoAZCDhNrdFkmyphiGE
+Pf1T7vIY2EIgRQpGGPYAaj10ocTrZK6omxAQjNFD6QmaKXlYJx4KkMIjkNijZqTIOws3h4wBsl2
Aj9GC9vmv5lVTnE0ppjyzSV6wADzLwL/cK0qPDWNtdfzpnFHw8qcRClerq/1CwR+eXcxUAN6eQzE
BCoKbrHzkMWzMjFcf22jM6mQfacWd3M5/+zS5iPJqm07xns8t05DJWSYXl33mXH1cqcBmymTckww
GNhLLwrJN/WQ2p6ZSLHT0uIQWvpHCObpOBDOuy9LDWzL8aZEiITYj6JygQr8kBNYCDBpEHW24kLY
8dGQps+8ij/Dujypc/JQZtHRirQduI4ftQyyhEGapc7Y10+CT7C8DJA5oL0PEiIN3s2zMOh6pxpR
ooLWEZJp0yaCuEUIaYLWQTbkWvtqJ5yKZPvKf/Rzi9zizSHp8zmDxbGXzfs80/9AhH52+lhKXXmg
fj5kilfFVe4UPQLV1MeyO7Zqv0ly+rdIpZ1gB1i1avF7EL3BeQxGTdxWl35Q5r2kkFLDHMasPUTt
FOzmpJ68QELbcibGnwztbheMnmD10LNDRnLRCNzy3scnAKE6ajNAPSzww1MLagI5x6iEJEs4dzHU
L7X9HNy20p/rS13eVpeGmC+cRefG0MpCrkZ86zz/2cv9Xo2hnpI+ytmPqBWpu686FsRScDHi3b8A
LEsDsYoJK0OWMd0TJbtB/1lwDS5vG6znzATb2LP1JDHC2dzFCh54L4oF5KMBwrOBbP/Drp1Z4S6b
TIuHLh0jTL7PqZtOPUgl1VsV4lTgHS1CKojGojVxj1aamlo9Z2xNkwJ+Q9Oz9NdOEnHCr0Ze1IdR
ELTZ2DlfVsghEFRXFYZZtDq/VZTU1+N0WyNOu7M6WY5dzsfBzjY1nd7HeRApW6z6BmOLlwGVYqSn
lx9upqZOMwmDdnNlfUptvAXh+tv1r7Z6qECTYxoW5OdwrC9NpFmpTx1mKnyl/7SQIEhoEyrdm609
XLezeqbO7HDRLJ3SwugBnkIDGDOJJS1fICr+lEfkOQ/pXVuIWu3L/AA+f2aPuzIJpcgLoevsIwN5
wEOlc8I2/l3GcuWQ2nyVJWDPyy57vb7KdasW8KUoUyKn57wymczBqExcWGGvb2pNv8ml2HTSWj6q
c/UnTgBhqlRFwNKxBJLgmgQ2/P+sshv87HyXbZPjjsA31Cfr1LXpgwImWXXsPksC0lYQjx5TC3iH
2G6PUKUY2MHEfAzYTq8vfu1Ifoll41mBKtQXM/fZzwhoaQdhgZGsaB4OAEseSkl5SFXr+bqZtUNx
bob9+ZmZ2Eg7i064F4uiPlh1+hxrRBYsZd0G8ljsKyazLO47Bn1dpCEG2RBd2tvByo7FHL5fX8aS
f5clryj2/mOD+2pTrMR5ydYRadTywoDcqWEPtkaMRpkFzogcSZOr66gFm2q5iZTUG/X6R5j1qRvG
3UeZpT/lWXNSHUU0aTaOttwd+7wa3RRdSEG0XYsSZ7+VjxKJFoMtLMJ+hE3pxphbrQEU6UoXNcr/
tPOMlZ+JwC0QZYkspwqol4lvDMpRxsAQvPXbmFe28wTjpKB1Q5OHh06aQ9xJNbvfwVT4HGYlKKdS
wAw7Vfp9/RuvBb1zQ5wbdZImR1OD8UFGLWyDG0o2o01rgznsNGuN9/8zxvnTjMZ91VdIj8weIh8p
qqrNp11gbtq8myeB864uzAQAFVUC5GMatzCwn0ekj3AtxkmOrNNObmkRbfCInT3oXCP05SLuq3WL
IIViwCW8CZiHnp16264MEGXALyDb90kb82Ee02MytJ5Og8whrDlzfTtXXR7TD/8YZD/ozCCmjttm
VgeMZYIaD0DAmyE65XhYRlEg+HBss/jEmgVvVIsxfYP/urQUR3JsaAUsAYd9JxN1H0uaG1qYAe7o
bdyZu6ayP64vbt0k+3CsmYZX7aVJuUCyHk2YOZ1HU0ekkSG1NgUnebY/w6ENnEixc6eONMH1uLqn
WOA/ZrmVRoVOarmEWTMIf4GN9zY1sl+BZO5LrTtdX+GqvyB+MKw5uBv5CD4DKjrZUYvJ3XxAVpOM
22zC1UeHdHJSSbrvTaP6L0HyzCR3AJtUzbRWpzgUCjhswPt7K4/Jc0CVfTuK5sZX71roFqMeQSwQ
mHPHIWhys0loA1a+enKI+ZxVf9pCsIWrX+vMBncC5raRpMHGekqSUKfq51fa229oIN4NXTIKjpto
QVxEATS1qRONLahVN1bZbOT6mYDG+7pXiKxwn0ghWWLRCkuaJGQmN4Z9n/UCUZn1XUMZHhRgClB/
nI/X2lBJRpMj5oMZuanaZ7OPf5WEas6QJwLMx5qTszsSU44Ya1qMjheaMpeJVsDJ0ZiBeirDkXdW
4nQzesehIGas7d25MeUyZqTy1KTWgDnuNgaMIAn6P9rYPPf5KHC7dTvIuhjFNAp73DeyjLEt7Dkm
fpDqD8aU3UtDexuQUJA1r5pBNYdx4GJaikdMUvCvTpmMvRu7VnNArHhIQDItV0gEvu9zbD4UDNaY
a0Dl5HLfaoOOPaWYTJ/yEGwpH60KRfNO5NkrbgdGSJDFYuoQ8xM8wFayknrAIZL9ONaPBoH4SDfc
dgV5HoLq8O0FIWeyAcdB6IEKHOcIg22ObR1Vsq+Vpk/U8O9E7C0Shf11M6srOjPDPX6HTi6kIWpl
H8QcbjUYP+moIiEeCeQxAvPndWMr3nCxJvYgOL/tqzTt+4jKaHHiuqBGfIfG6imrqufrdtZKmjpG
F9j7EM1huN+loaDt4khrawyi9sadZQPzbbYPMaXmNgzKY6uVu5hI+6GKcGlNxkc0mIYDNz3odibo
6q4u+eyXcBG37hVayiNGYqvgV5u9ky4F1bCIWGX1I54Z4ZxfqW0wW/wPZ1+2GzeuRftFAjQPr5Jq
tEtlO7Zj50WInUSiJGqev/4u5t57uooSinCAPugDGOhdpMjNPay9lpzLQac89tZJRzY8G29jTDe3
91WwGF7NQ+86rIRJ4LT9mzZN7jj9FHNM/A0yuUjt8uPxU8TNlE1DlmI16k4/Kr6yr0M/HTbjPjo5
JwYwBixzKo/Amoro24WmuUuXSSAgD9FCQwcN/GLlM93TR3IMfd2XP+cJFG6QaAFbrSsCWS+nKQDW
vziwOncNq7jqJC3GmpuNsh2euh3dqQk41epzsmXSvAaM7+nZBqUbSiuCqhG7drc2nLuWxCn/n/HZ
uKfq93QKBc55pRd6vTx2sC4uvtMUVoWRDDb2Xh8k15L97mSDh38grgng6yP9lv8WwQCEH5Pdmguj
zVQqxuhgT1vIHI/+7NffEgB6v/chmH/ipxAiq8lj8lLY29u3ZG07AUPF6wByPNayv7bbq/oQ9gkW
S0IncqdYadyszQWudHVLWQIPhA/IOsEmcG0lRp9IQR9qBnNFZ3tU3kd7Zc/kjEwJp2UjHRnzn+ik
rDgA6Cahl83I2kFqzjuaWm8Vo0jnAPmclwym20hQnFS/3t80L80s6JowqVOkBAJUiv4LUiKuUUub
ygxdzADsbn+r1QUhboCwFyK8BTtdNCSxHNN4DmZNO6d1sYkUHMgmFAFe1z4X43EDmpIxWOBUXH8u
cxhq2ckjjOBnIMBEWRQzQb7tNz5V/SyQfTY0IZxTZ17j+mIDIgV9UhmoVBtJDGe0psosNzU+lxbO
vjI02xIY21ktPWkKt0pUvpLx1Z7oGUK2d2WcuE0OQiznH8r71z+DewP7TspbJcXnjDE3GxLbz3Pt
qEIkw4EE1pRvDOWcGya0Y/7Bn19b5s5rFkVOmhvYAHVnueTJ2iYPwy48lHem2/7JA3uLmqNQ82rF
mV9Z5fN+M23VRB9g1TjjFbH/UDCbuyYolz8wlxS0RyjCggMqPWempySu9eurR/raOucYaNcbXVlj
t0nT+hg799XYQD3FEQSOy5sDhlyQ/6C0in7IAsJNpLKBck06BUP5y7Ewz5W9RIZgslxkg3uYQDHU
odAFG475UiBMg/xNJpIcWXprQOGg/4DpXRA+gX/s+mJWtdYDx1NOUCgr9/U07eWeCAYS15ZxaYL7
IqMZx3PY5lNANbhnEGMrLfEl/fH2dxcthItd8BTlutHAioT5Il8t+33WK7N/2wjzGLxHuVwKF6co
gznaUL2egh49Dz3RNi2tXLt6HmoMpHWiBsEyrsW3wdiIBf0zjNPy8k4pbec41/D9jfilbU/Ejved
bvlG+nl7Vatbd2GH27oobbJZn5MpSMvUt4zMsxN1c9vEyhnAY42xaiiK4r3hE2HT6cHoiEwgsBG9
9ipofjqXipo2K0Ygt4cmNJOjRneIc3e1oQw0HYsBI4KvoYNzRt4mXVB5WbUB5QoU+0BKCrTG9X1J
k7rIC2hjBHP13rQQk2i/j0QQkK58dxXS3cCSA3qI/8d+w0XkNtd2jjY+VAM79Tmx/ujhbx2cgDQU
tUFW1gJ4tAwZZnwWVga5tjPOFdEny+5RnTj26XOrnogkKB6tHC1QR6BLCaAyKHD5d79VVKlqnQZL
acCR3ODpjVpBDLNqAmku5BfYzDGPBqtbtTATh4CAwPgVj6PXqoYgfl/dp/8s8I0pWZ4kQwJ5Z2Dl
1HMk7T7W7sBz+HU3iZlIsNahoQxEEh9cThO0mPJE6QKH/DS7c1a9Jomoe8q+KOe/YMMCAyQbolkI
wxsUGO4sGrog794UwEC7H2r0M2trDwz+JmRG3r586zXwU8kG01xggOTrA0bRdVdDGcPxcTS7IYgG
S0hvlmCTum2GBVDcqhjuU4UeJYZ2FuSt+piDxTcGZQM7CC6hDQrjdnMmsnQ0UIt1ZxnTGmOnyt5t
uyv3FA1ojN1h6ISNsnL3FHwYANzrTheEWRYMXebPqo3B/0+FiIZbVt4dOAOGREbBEgBBLoRsnJCO
VonvpsvKOcyhl6hKYAFPjOIOqeVdI40i6tOVWwXkI3CPKgDeDCB3/emkodL7rMHMrBV3d9VsvSGf
FDw7K9cK4zpMLIMBrZAbXJsIizkuSrvpggzzxtRSMP3Z+LIlir9XT8eFGW4lsQWIddbVXRDpCUYi
9btm7qetlMwbxcwxZ2qS33Mo0j9bAQUDOXphlZ2dCx+ey3hV7QRqrHSWSxtSrFRLfphaY3+HKKz6
UZtRqB8dmnTJoQOoSdmVUl4YXjU7vePPSTjLO6LFECCepLLTvH7MsnFjhJgTc7XUSuzHLFOEF2nt
QDNGb5xoZNRgXLn+0ZFG9VrrSAdmuXpryT+z6mGEep8R/8s3AcUPWDpBFQJqNi4z6y19aNBPawPg
OTxbBkqmPZfh92k03Hh+rIZfty/qCngFxiAbDapvxkxhcAvr6NwlxG4gb3X+q4WYbdOd8gjS5cmn
PvFFtZclaQBK8HiPkHKiqsXURK43Mk+rKXekRAMdybAh+3kvK1uVPEjyZg6y1+ow7uS75sOsdtoB
5162PO2Zgoh5e3vZK5/z6ldwZ1AP7djIjVgLqPNQvMb0XOmxJ3i1VjyTiecEngK64GB55S5xMTYa
KesQigFglHVRpL/v2u1UAAEVZvG5LIkgoFiym2BrLw1yW0vMvid25UBv6dAe5BObKhhBr9c+1btE
EFmsOCi4PgME5GyyVXZ4U0o5dvOAtRV1qrnZVJ7UKYOmj55+3P5QK5t4ZYj7UJJcDzINYWiU49zP
sJNel4bv4Ns413PxUebqn9sGV+oxmIm7WBp3AaEVnVWsL4ZdbH7akAL5RrCR2fcREhah6uolboWw
HiNaJveKGSS2c22Q1ED5BHeZ5mdn9R3kQBbwxl5ZQawv2eiWW77YnnbW3m+veOUVYDVmgLzB4w03
wH3LWa+cNKSY55GbahPFwPVK37MRsis2cSFu64EuYnPb4urpubDIfdRZ66jTDhBpSgxpa7ag/TF3
dSxS0ltblwXXBh/DxtY1LoZHy29IUwUDA5EVgW5pzI9pnUVeJkl7Na3OGDBH/0D0urGfvgi4Lh43
7vTQAuiZXGq7AAIarp7+nqzKywoI6AhbO6thyIUl7sgQUH5Vs9p3ATTCDiWJ7rJElD+sfCcQJ2B0
Bx1u+Go+RcGMOsTBxrQLyrk9jVq+pSY0a4xK1KJd27RLO9xSUpLl8hTliBang9M+pvQj1H83umjc
a23HLs1wB2IEKRV6t1kXzJmxc9IC9FuKIAdeXQmiQgBf8MjBNV6/bmGhmZgWSLqgjZ8icMmbpAMl
Z+xJ+vcvXyEIqrGnxQLSFUDaa0PEGbWhlWEoL37YRe7TkHhS92UuECYx8d8V4tt6yErtpq5xhZyQ
PKsAHdoODWzhROFS24vZweNlsDkXzDhwpQMln0hU6pEaQFT9tcEMz4O1pZvED33zkO9H0Af1r/Ee
9fBj5IuG41Y+GSBRgDuAb46tlv39Ihyl1IjNrgdu3iSpp3e57Cuj7idS/NS3qWh2cm2lYOAEgI4d
EAzEcs52jKIRom3A0bUQjIOKGQZ5PFp4mPWOXPUQHQgqwLWHFyaoo732MOaCxGzlSmN0CgOcyJXA
OspP5JV1rqddEQFJqh5Lc3TbqdoYUrL58um8ssJdaIwNpUqrSnIwAhxo0R+6lW/m5Mtz7LZ1ZYW7
z+HkDHRmVsr4aVLBwSl37hy+3l7KyssMGXswADDFO+gkckezBCO4VNZgTI/Avx1GkIeooN2RBLby
AZjd/raxlbPIlD8ddIEAjl/0gkBHVxA2xRmos3S0p2e8zL7kQNzOev66ISTEmMXGEWB6o9eH3qlN
jRKjlwMAcb+hRgGGt9EtQ2sTmQKPuHbgkDSh6IhCBBpcXBRMnGRIQEwMSxFmaVPMwbhDWD05FXS8
b69pxb0zfQ3U08DUhPSCW1OkEPQyepB/S9VZbc6pLmo+sv8A97aj9gjib2g3MB0FzlPIepS2IFOe
MdOQnzo8uS7oQraRqv2yOvVhmBQJyC/7bbLVL0NFbKwKbgP0xwAb8mDKzInrujRjyAJIzbGRrdLt
Sw2pRPR11QP72hK/h3qfKLSJ5KD4ox+ZSF26QRbqN1v1M3pAL3IXbkSp2PKzwaSBVBf1b7CT8HCm
XtaQExbTHPRzCL36O0OUQogMcDc4z+18lkZ1xgmUd3UxjiClLERsF8tjjlWgU4TLaeDB5P16n2EI
ZLAH9L8r23fM11JXHqxJF6R4q1ZQFGAxme0s5pYTq7DAYVDNgd0WG4Wan+DVfKmqSlBlXykKYDXI
0YEwQz8fRcpr96CpMbXntsBJZ+MOupWRzTxF9VZtOvmUFPazpdbNSaHjuG3qaN6FyihtqwmpfDGB
+/ur9xp3TkYfERPHiA54KvzKMUatTyU0yIck9BFggWA8Nf7cNrK2s/C5INxH7XcZ6pZJGndKiZ2d
ite2PstRjoGlL8dsTNnBwjwL0kfGE3G9q+g1NEM+6FMwQd15mKQ/Q9H5Sli+3V7K8sWCGdBBMOQC
PKHBlnoR0IClN7XseEL/tZ6ezVrOfHWIdlkFFS0lspFFapEgqFi5YVcWOcdIwmxWKOmnIK8qliEr
L2PZCQoBazYYd4iBnowFd8FtntHQMKkitMmGdlBcTM39Tivr8/bOrRSnQKbxFzfD2g2LsjWpMZo1
ArAeVBtz12x63z7qhtsQz/SizTRAebHdG1BeHE3X2M2brPelg0jxkS3k+pUBIMNByoq4nslrcZF9
EpZp1ktSjwFjp34bFbl3+yFVAFQ0frTKVJ06k4LBd5JFE8YrO4xyMwpVeKpRBuC7LFUhG1Zh4Hgq
eTb4lU6HPQWLo6BzvxTWwew+JroQ5iCc0hfsQ1ZlORUhUhtk98559Mv3yot9a9Nuxp/GMfJSiL1+
vZsHGDPagiy9wPQfn8dGMsU/VG1Be0+9BhXu6dmyXm+fnaUDYTb+6p4iKF1cbjNLMAcIgYUghdCC
ZmR7tEBc0IsIXoC17QOVF2OBRx7BWqHXt1sP87zGxB0jXR235Cnat4f5kG/jbYdDgaJtXGykgwjd
tYx8MAOLC8EGHkDnxIdWAMBWptwQcMsdGZgs3Wmg6RFXFZeeC6SnaPIheIMqicUHWHFEQT0uZWBU
UqrtrG0ImhARiAZM2a3CYf/lD4bzoDONIpmpPHH3rFDnmBbUqIC7Srw5/nCqYSskQl3ijVkHGeVE
UKCwW8VfqiwEXk1JbXIePGVrQQwkfSm/t/hSSPN2Eup6Ale88B6wh7oAgm0QJSC6Z1t84fw1QBtR
sKEEqH3DNapmC0JAJ3e8SP/Uwnw3ZiJxzdUVIujBnA/SaFxnzqKeJ1JZORk5j2O2KVX9oDmhmw/W
KctAqt7H3pD/LMJ6X5DcB/256lpx42rFy+2vuQxZsHC8eQjAmKYaBjKuFx6j6OYQp4/PaYSsFo3V
YQRJ/Qii9SQuN4Vqfu9jlG5zxY0RzYDA4djGv27/BmbiynMz5TjMkyLZAfBJ5r91hE5roUxydHbw
QjEdD/AydG4j4qJd23GDEdJBfoJJGPC9qDSPunkAAee52bT3+mt7ZqrVOriW48idT2K04MK1OZAn
MVBr+statJBMiG2Hkb2APWie6xddygOtGN5qoohc2+L642VnXGo4vUizFieJhsPcd07jAJOXBlVQ
/8LAxrAbXijUjovD+IpmWHIXveUnIch65cuhHMNkt6AtiNoIlyIoXWs4YyabAXmVvtUH7T7bRo/h
8/w0H5OgO4R38bH5Lgv6Q8tOA4NkYBRWxe3B08EHtnbnpIiWCztoBlTZFfk9H9EOzfVTXILhJBm2
BiQV3bz9hePsDWWyHas/ktwDoylvbp/c5Rdm2CMGpkKdF7EHt34nj8tCRe4atOr9ML2P1vs8iSZk
FuEFsqJLG+zvF54J06qjPlWTjUe4dXXjScpF9d0VHwATSJQB2WHOiH+mTNpUjg2epb/FNXWTAUhL
Pflg7XK8iYYoSVpZEGSU8CSaeO6B3+I2Lcd0Lp01fL6cuMpWBifNfEd20UHeqlvDQ/N0K5LyXLeI
lAwehk3Gck9WH6qlbSSxHYQSxPTy+2mM/dsHYfl8IPDFPYeIGoLsRf06KcfZMiXJgsDmm1qUB9Kn
roR2mzZ8N7rPShMpJi+vPGOaZOBKtGNx9bloxqGznlQ5aEPR6XfcySz/SJl1qsbheUi6HzZmHr+6
PmYP3Qxktag28zRCszRPWjeBs1HLInD25JjuV8zmoCDud6VsOqiFHbvmrH61CIakAp+NQUZYYsa3
2PSR1rMyzHWgRnTAvChltWUwNQOVIyiCLW8yLLEoHsh/pBB89lDjFmul1GOB9ZAcE70NNyFDU2Po
Pj/8w14iGGTlQzS5efrB0Sy0ZNRr8JbWmQcYgTeheNOpXj5Kbj61EAH4cdvg6mG5MMhdOExHtRha
LurAmehrXZP01FJ6P6VWhkIcy8VKESX78l3AbmLOHofFRBGChwHmKYgJygpcos1snCu7+ZRka++E
jeX2rS1IcFe/HJDGLIlA4YUf9CmdFFTlSlkHUVQYroXCqewBIC+BNK4Kjcb7h71EnQB9UaTUBq/q
nRXKCLrZHJzAyaS6ZDTvwyR6sqP5YdaNxzKU3r9uDykYJmVBUQSuVK6ipCYTMHB1VAc9mIF7+Z4N
ielk2rT9uRF6laUXQxx6YYw7KKYGOpbSIXWQjpEvqxjOteT+ow37P2NdvyXd+BpVoeA2rB1OJiiE
ohxjnuULgLKCgYK0taqgLUJlYzuND12wEUM+huq2WvccGpIgfli+BlglLjqIOIEvWWScamvm1jAg
gWkq64Vq0W7KJxELw7oNvDU4IvBff0PRi0dboZIaJTNs1MCruGSGOnEsmqIW2WB/v7ABmQHa016v
ghTF5y0mu8utgvF6QQ191QrGoqB6C0IplUfjxH1WJIy0CuOWqZ8mSMDKryaUcPLo+f7PArvgl+vA
fHHUDSr7HrF9GpnMkVaa1bGF0xccthW/xPJKBhJDbrkQajP0Mrcj6lRBaJfaRuukh1iSjgPIpHwj
bEUg35WtY9BRxgMIPw9eyeuFKaSZTHm28YHUpP4wp9p4gNjGLHi51taE2INRRgA0tegDxARVUUhC
VYGFyStPLWL9ro8c/aetRu22tjIMxHzZJYHbC2+kg5gR8QfzIhffK66SKDHnuAoMWkKm00nVZ5uk
oJprKdH9rJpGtKrmNvp22+yS0wzejxWzMSsHdMUCAae1XWNLGaGByQB3RNnmCPdLezg1TbPvpAyU
3POpVJwN3tTtbdvLPWYsY385QgEbAPz8esnq6Eg0t+cq0EonD0bJ+i1lerGXnXDf0UL98illTX1W
ZIFIt70IkBu1nuaUDFXQT7q1I6ya0zkENNZlo28iSpTN7dUtzynsQaKFvdaMtp0Lj9OcylNsV1Uw
To1rxI+WiERtzQB7WOBxAZZEQ/h6+0BlYit96JTBFJ1pgYYzEWGWlkEAur8gGWVeCjE+n4iZVmnq
YWKUgSannjI/mbWCWooInb2SeV6bYQu9OPptqDZIbbQSRcT6YBcowDrAuEk/FC/yIsV1fOdeJG0u
WhnnHSUtSbKmtspgmG1/BlNgru9iU6SGu24FpXAUwFBd5vMJIyq1gSFWArPqnrM2Sd2yD++Tmnze
PmprFwllXnwiVqbE6b7ewIGEPd5kQAESEu+lON6QKfXUKPfbRNR1Xl3ShSnn2tQ8KbTMSYE6ZW2+
q5r0WFJAopP2yynKXzTF/18Rz7YdE6VuijZj72PypjjZH8hgnFI1+gcPdLFxPKVsRkeSTlFZBRhN
2FO0AtyJQP9P09Kf1VCq3u3PJNg7PkXJE3WM+zbHmzKHd3UufZJKOfWdqgiekhWfjt3DFBfGt9DY
W1QfKcgy4rJMIaw7ad8h5A6YUld8xnq5zcf2oUuMg9mE55ka9+0sUtld80qXtllkenGZZ0OvwjaF
bSsf7+hs3pklFYSay+D2ennccSdZHU1WBhNp+GAAqSSXT8aUuqCcB5ZZ8//ho6ET66DBzXoqnHPS
tGiG1iw+mkaKZG81BVCpqZId+8aJBSQ06+sy8RrjRUbwwd0t2hRRaicJQjaLeqXzA20Jz2wGN2s6
Vw+/rp/KdvF/1vgr1tDMVAYNAYclfVT1oz2+3t449hWu68/47yNwAtyGiaPwBam41pqxS3CFx+Rn
o32TSiiJjPcAnkPL8bNI3m9bWz12mF4DBgu1jcUEE+iIElp02DudkD1BSdKg2dttE6vXFx1ZBJ8I
kwAfuj7ZBcAWVeXMeA2lzthNU2L7KA91B6Vsnc1tU6sn4cIUd+hoH4HbOBvKAExH8VarzcoH/XUo
YeLfhiBPlozyFqBoY3fb7ErJEmydGCTCKBg6X3Ae10vsLMXIzK4pgTYn+8prKlcBkYkLsfjttFd0
vxd8tb89NO6QXBlkL9uFt4hkI2kVgNxRI5W9dHbTDXmkXp35Nd3MXulGXuk5D1A+mEV6n8v5BJSJ
LtfKvsGF6VSV+6qS6vIvlYnpJVso0Sq7fgMa7V0tYr5ZOZ5AE+F9Rk0f9RueBQNifYMV5WUZqLLk
ztrBSIVKbMw78FuJJAzFE3xANEa5AXGoOITUgAAfeCwzoNndUVdrDEOUFNN1JI4UqCNnoao1+zFr
NX1DEzgZeWhkrxuAqhlTPYI8yNhVTG1Kmf4oHcaYXVPpEELkw2BjiK2RqwIFjLam2yxCbvIoOH3s
F/IrQAMJUBEGSV2UQ9EUD+tYj8rAGUIo5CUSbNb54BbVeKqjaGvZA1TYiug36ctfqMaKKvYrtw5x
NBukQ9Eet4+74HU7lDQ0wyKwsvqjcdLI7c1S30O//UPLm3sUjSZfsOQVn4LVAuaLLIGNJ3KHEJKA
ag8AZhEo3yYv3OHQZ+BGIYkrbVCy2aWlm0FGEgDg4SQamlkJGm0wjKNzh3PJ9Hyuz/9UN0OHpn4R
FNVrRDIP0bBfdLGHx06wyrVFAsUEDAdyCEQj3LtWRWXcW3NXBGap7JTe8ST5RywcmV21ogGrgiwW
M558vgVxi6nI9bwAHpIcjLLdTHnia4lzuP3J1g4JoylB+RUl+0VOpGdy1/Y6LVBXmdzB/NZDR8pq
G3cugTWy9P1tayuLQrtTZmg+CMOABPf6IxXyIM9Gr+QByE1RwAGWMxsclL408vQvhgDdBwIB07k8
tt6c7ErNnBCG6Nj6k5VnvtE0mpfbbbr7uimELujroYOrLqLTzJ6SuoujPFChxoamdP9T77ujOs6i
Di7bHM6foAaKCg7KvMjD+RMRTQiQnbwooKcDYRcw2YwfUNN25W2+AU5RYG3Fw18Z476U2jNTIY7f
GJ5L9afydSIlNvlysRruvg4zgKlWyA7eBmwtjts+pJvYN32oOPdIlGsv90TjkSu9fWYT4/rA9mBK
kscQlBEJVbwgxd/nGeeu2cVbCIVviwMM/ojEk2drnwxOCT1oTECwyPH6vCtdAeAenqrAcMv7Iii3
0ZG+hWcF6vAxMPvu7ZO4Fu+gA/CfOe6jDaNN9L638yD6OfqSm/mFp74bO2UznsSjHUu+HYaThbsF
6hLjDsAwXS8uKgbNokbJrJU4iIivUBhwox/tHUMUVKGrvyVP8v18qk/GuwjIt3T3bMoVOC1w4QBZ
yjthW5/MrrNnivn33I+mxuvKN1uyvL56ub2pS5d1ZcjiVjkUcznFuoyCok2sTU2NdJsMmbHBSCrd
3ja1tiYkS3jAbMjqLpzWpNhJXychDbp8tl2jmWrXzoq3cOxOXQbhptvW1hYGzBQIDEzQai5iuJHU
tHMKgwZV80HHd2ICLigcE1w+Lyil26gYomYIgD2PdVYrjA3YJpYkx72MJHB+NsLueZbsh6zUPs1W
kEqvrQmoM+CEMHC07BMVQAzQLjFp0DbHNHq2w9btCsGLufSMEGdlLCmQNENOobO/XwTaSZV0JGxV
GqBxBGngurjT0LgUfJy1o4DdgnIFnLoCtMW1kdGwQ83MNRoksbHr6IiToPcPFQWbCUGO+/WTgP6T
gWAGHUtMq14bI2SsU+AHMHxGpkPVJLvWGN7AXCAIiFfXdGGG8/g9xFgrUiswM1h0g7xsbzdgfSON
+V2bJwESdu3goRqPTgBC0SWaI5TBgt9LDQ2KSH2ik5I/1bVxryRl5SZ60R5KSGd4t7dxmbE4AAcy
gAwj97V4BHpfhJ0qtTIJNAhlSZP0WJSvQ/8xl8dcfVYK+kOyRSOEKyaB72B6XWi1WKhPXH+5MpnK
qJomEug7DLTdpbv0oGyATBCEOCslbQz/QM0NwmeIcRBjX9uJY+LoqZ2Tv8mlnLoguGp2kke8nvoa
e6t1V0l8IY8c+/nXEc+1Wa4yBkadKFJoQRDxDJv8vcNwie9g7D7UvHgPP3wySsG9WwkRrk2yHb+4
3aCcmGdUF9lKR797dFq33+sueZbRaMabnXmmqDW34rMu95Z/RnuDVlWnliSwhngTkWM2oTAhTCfW
TooGABeeakQ/4F66XldpoGcvYSwNhEhzdXLmqE43RmHKH3KjFRV4a9o88jO1zn9R8HQorp43mim4
IEt4NaQKUQmEKgV6nejDcMdIoYlMpjGNgulYE1f9k2D+fludMKXZe6hUtBskHqpbCgkV1s7vlWHu
IBVy7UDkJIkC8zHcVcfCo17rNr70OIEBMt6EXinIEdfO0ZVFbr9BPpf2WoulMmZZuieY9Aqf9XP/
qro4Rbv887bvWfK+XG8tzxWFCjWECVOssAE/sK9uEBQddY9FgO1emTwW4SKha9F9kp8Eptnmcbf0
cqkOF+QijjeGUWemN7KHqVsMF+f3TRB7Feh0FaCiAf5yzT0Ot18I8smVgpuDQRLkk8Ak4uLylwcN
vTTp5zgK7B9snsT8CYU2Oroj1Dfjn+lz/wpSiWQzKN5ABZ5i5UJdWeZWPcZZArLwKAqKtJUsf2rH
uAEfX5H3v9uia8i+K2oDMpHOGIcvGLxSY08FQDvd3N79Ve8BlBH8P7RDFsiLXGstZygk8FtWswGB
QH1yp2F+jIru4euGwJAPGCtjugMy5tqBNJBbCscyzAKjrX/ZWn2ajbnwRjUkX4+CEdUjikM8oqH1
wm2sFU9kJAoM0SaBANA3ByPrlZp6duQIPuHK3jEUH+pjoA0GQ6x6vSRZg3inbUQ0GM0wOoVGlm+q
cK8ATPjx5b0Ddh31ZzAzAVRucu7HVkD1rsVY0pjL6X6Ik5/gCXvUNUIFHvZvlevGXeSBOGrdghlS
JvCwXnaAdhxm4Mc7DBm66bF6alx4hY3jaXfaRwX+SJ94TuyFBYpySLYTN9uZd/HGyb32s34UI91X
QrJLP2Gzz3HxtNbYBZLZcIkpTRPPGSrTdm0lMR+7tB330H5XQNFY0uT77c0XumIWl17YzdrWlAwL
e6LvhldjX3ippz3aqMUzVxxtRWHgqj1wAKDCgLQYkHtunX0793obwV54gh4hS8PZJxi9zHQ1UM1E
vi346qvP26VFboWTmVNnsOAF5/O4jUt8ZrJRE199YNWh6iHq3GkvrDas3B4s8L9lco95a8p5oucw
Gse7FFiACoPh5b98u0sj3M3RM6U11AJ7ab/MW/m12THQeblvM7c7AFkpFDH/OxbAX6BLg9y7HRW5
0eYo5yFh9WbfQcEG6oGZ23iV197l++pEvcyNVL9/zaFhHUKI6tu8ob7kGwfBsWXeZ/lL4JYw2oSi
jsV91LiNFbWbQulkPipb477CGMrn6Bl/4BR9S2Bs/Vv+Z4v7lhOUvKbBdKRTC3wCZjR/j2H72fTG
t9trYj95sSREf+ieohwAyZDrmzgmGRnBhSSdisx6MQfyTYPGAJJ03Z3mL6tQIyBCPft/trhnxFRC
rUXjSDqBSgA1vij7oVTJL1Cu/Lq9ptWtQ72G4UQBs//rDS68y4Soi2pgHglCJ9CAY26PqfJ028T6
/b6wwb29XZvISpnAhuH2fn+vbppdf1f5xi50s73qSr6o+rvuwy4scj7MGCHAZMqwKD8yJhX0uv36
e+aihxmAu9sTIbPW47gLe9xhH4EdnSpke8G0Qx8i7t38IfbSyCMnILUMdGyzp/zYPMh7YU2YnbnF
mUT13kCPTMb/uL3tx1lPrRTnJLaReM052oh2bFO3U6fHVgZEJyvKB+C5T/EEHi0HpGG3P+76+UEl
FY06DJTzZCH9WDu1HerSCbPrWwuzSpmRu6OIvo6tYrFK8Fmh64JWOEb4rm9eH+aWQmrcPKV9bMfP
dhZB3te/4IUF7gtKha5bcaVJJ/vF3KnefOgeE5+85BbGMelziLxO/5D8XvqX7bswy3kuy86rojUV
6ZRWd2ORenH+SkGv9g/f6MII9wqFFcj4pAhrM9pjn7yPJTg9X26bYL+T/0AmKukYTwCbMJQ5rz8Q
cVJLKTKY6EdjvtNzLfGUoe8PZWyUR4WmMiY+JFuQNa6dPcDPQaWDNjXQQNzmRaaEK9FOOBXG1HpR
o7xQR/kAQeqX4W8YSsCiAHDG+PtitAqXL+rsppdOYbov6h/J8FNvf9/ev7WnBdIYqoo8cKWzaLbW
OGlVi/0DDAzobSSdPbCXYx5tRmcQjfStXSdsDdrcGLTHUBe3cUlNMQBUFBKSINSj1BzdfVEFeN2E
gZE7Ntu0mCHpGJVU2NV4kkG9WsuFBzKS21u29vWhe/o/C9yRKySjM+ymkU5kQLg4RA9tkb3IHVKt
f7GDuSm0NUDPwQcyedxStS9zbJaa7LXM+F6iJJrGGH77BzuovULsGYHpAqFMBi2ZnWbAEYh+Jm0N
9ReIPhmCo8x/FgVfHdQtmOBDdxoT59yXDyuwRPTUHIM87j2rit2S/Lq9DP4k/7WATw6WWgvT83yb
F7XHKuojZUR/4VOhz/nQuXF1p+UCdB7/9ZkZ1mxCPRC572LugCKynsO6GVEwIhvLzMAeNRyoLggs
F4HE/zWDWA9NVzbCzoVhcZ3PiWQWY0AyVz+aXvEjOg4P47Hqoawk70Ovfb+9fevr+s+geu1IlcGQ
8NBWY2DK7/Cpbq6+27PAby6I5rAqEHuBaJvRewFAx10dM2/RaI4NMNgrbvEHAtgg5EexLTvbkmvf
D59l5Vm1G+/7Hdmy4qIi2NaVRTK2G/wKzMfiR7C/XwSdfTta4A7KeyBiZ7fpbbdqS9cSwdmWVhhl
DxOHBwILo7jcs2fVhVpFZt0G0YB5yqR0HNepkUzmU/jzqx+N9Z0Y9QwOJDoMnCWaZ5gRlXUUDbW2
7ry2zxx1I6lK27tmhEjUv21uecVgDJ8PZR/8C6y+19uXTok+xnpsnIamOk99TvycJBFoMPTGA4GG
aDibnYbLt53xHwLqAAJYkFcBc8vdgRzLJjmeEYwtna2wRyQkkWM+QmCsLCGpVrhFP+/mWBNxqa/Z
xcAjmvSM3wkv1fUyWR0+JXGjnEj7MUqDR0h4wvSzH2ffIoLSZBydErna397bVaOAV2DNDHjGH81G
nzVqQALlNKp/Upls6WSjItl4UMfxwTPllpl2iMnrbaN89ITGFKbETQOCl5iXXapjmHU66K0GqHH0
FjU/is8m+T+kXVlzpDjW/UVEsAp4BTLtTNtpl13rvBBdGwIJBBL7r/+O6ouYziSJJFwTPf3UE74p
IV3d5dxzqmjQNLtfbhu6vhIoTKL1C2BdgDmqJezArVo5EburMfyYe0bMqpmVieR2ShMFhL31zqfT
Ql0S/iU0MUuFGaolztJT45CN6NKj6HqcVRubso4KsRVDX+FGYEZXdSHFgTsIv7I4oB4d6QC19urk
fpjBo9Lc+bvwyYod8AXlm5SgV0jVpbWFh64DED1Wg7Z2R471vr+Xu36nEwTYurv9ua4PI6DaoC7x
XQhyXZNACAxQj3XeAX9TOxY7Tq4z2i+269L6Wc0lIccRIhtjZAshgp3X2I485F2YOvvbP+OqO4Mn
AkBMPacFrjXU6hf+LW2DsRdkgkZk4+wDozsoI7yfqnxXVV5iGeZPW1ivNef7YBb/sa3m0DokaXB+
lct+TDl5wY267+h7oWv4WTaeEBBw6lfkqtQuG3gF08/IE/xTVHsidv0h7vutqvR1zASwMIojgAqj
eXxFgDHlpUVNU5AnV6TwBS5Sma00/vpeYiQNDBianQZo9uUU5ciCbCCd5T25in61qHMfjiU+sdqI
/q79jJ58A3ARPnXFk9dBESpP+N5TT6jd7Yg5lcUd6HV9+sD6MlP3fTN1mPUyPUk2oturIhA4SsDe
gmQDKTyWuryknDrVRDLbe2Kf03JH571utQV1JHhsf7Vii+z1DdpSh7kO4BDrANIAJlMMP1xLPhtT
21mZPblPxaMPRjEKAWbMpsxJyWNzn0btfzp7F27Vg67urTYKSlNAoQDvuurMlPaYsd5U7lNoTB88
iyZ5aD823ZNRB/vJ49/G/D4dtqqTVx9XG9WtaZ3QQTRZRw1nQVXQWkIGLYyOmfeJFt295MERsk6A
LdOkofbGQ3l1ZLGtuj6p3bqJw7twum3rDJ3dVeOTG/CHoZUHi6VR13Ubcf71qmAGEQAW5rvo3C2C
AC55DoAPGZ6Ae4xaBpVaHk/9W9mppEjbjffq6qbrNWHEEgSM+Bd5xeUW5qY/97MIhyfwHURG+ziZ
P2570rVNC8A1Bz4fF3zBSz5pW0EdGTIFWI0bPPH0o6/MR2K8d7INbLBw1f9a0Xt6dhLcsZh90XvD
E6seAukCNVzGnfleYvY/VoBhtEBrgH+WPssyWqPLUj4+gfEYzTfKfjpTeTcJ+8OWAsLqruGbaPYs
AP2Wjc6waPNuEPn4xD3UYDKjjYw83Vmz894wHjdH50NodlpIsv7UCM/2bfY9Xxm2ANq0ANY6bRuZ
FFOHRlTuZhsh/HJJQFyjSBYiZsGEqAt07eUnSpXbUNdmQC8yiWIPiJ78b2I2syGahE9+ve/UaWPI
khFEoMCkkQaXxpqa53JsCYeAtoNmgt+XrY8h+nr8BA6xtrm7bU0HA+fpggaTA82FJglmHvXDeWlN
gALeoiCJPfHemxGDYWaluDfqyiy/+3NTF/90wRSCR2sWCpfMcYqg36BzWNlcYA8xegA4GxKHJfqw
qSgQllpcymisEfMAo7TdZMrBwBsbBF95w2ssvb1esJabQwsFiQNoSC8XHHI3A7R+ZCfF6iIqiolE
ATVRBu8A1y/iVHXV89z4xafWULOIXHveWK/e0eWO4+AiSsGZBQn0IiLt3Y546Wyzk6ila+9KiCTl
cdGWUDDH1Frp79u8Jd4G4c7aZwaLFSiAITMP17z4zGQgyof6Kzv1eHfcxONUj10Uqii+AG7XpLGd
pvnXGdfAevBmc6g3Ypm1XUdPHdVmABLAebyISW1LmtjdZgLDUJFGGOb5OPXuBzeE0DeIk8CGPEde
Lp8zn1f72wd8bbt9BFLI+X1UnpZO3BoyyxblMJ64U2TPHPPQbZR1DQnvx7J02yP353KLpXT5Mukz
dm5z4dJpk2cAknTjqRci8r0uMux+4xiv3RqINANCq2k8cZgvjzGpMZ1Tje5wmogb1QOCln5IZJAd
3r97UHSAwAASXcTuiyYqKvmC1CjWnUoXu0QxPBoNhngjXg/9mqDeqt6ubBzSA2BokcIA9rOMitAf
s/KhMIcT6p7f2VzOkSgcb3d7TVtGFl8HxJkZx+M1nGjvfaxbxwITdbo1+rxy7C5WsjjwmEJmNK2t
4TTWz03vRpIEv4fe/Zg3m7C01fWgOoyrhe7K1agOH2cTT4Yc/jRsKzCv51GGgdAd3edxlwztzhqT
cv9efgaccZRZMaKM6gTBS7VY4AjKVWwb1M0ED4ud8ixxoHNYvg1Qqry//cFW9hKcjpqPU4PvgBu/
POt8YtIYlNeeWi72XZftTTo84wxFFt0q6+tfvXDOKLUg39EoWdQpFo8vwjAD7mJsT8bEnsH58wWq
ix+aUFOls8+h0z8QMm/c5A2TSyH0QRleLdTUnux+uu9D+cVs05iIcK8y+cHPn4r+4+3tXHEd52v8
UzI5C5wUtRUSDRhsunzvYCxUUGPnTlvrWvtqZ1u5fNdH4HX8xoUZqui+NFWcVWXkjO0nqE1vHJCV
G4BmM0qrKLPipCxZoTs5SauQMGXB3zYz/Sdv541NWzeB91pr7iJOWYQNloD0FPVbrCYso2n62uRb
VYXr/dKCIajZ4NStEJGA6t2gMhzALAhI4qMSqZEotEuj0fijI+wb4xaDx1WWj6lSHWZiaiHQyf7y
EZn7secoBIHKbR8cu6f5gby4kBXdTXuyr+/SV8eItuRKrsp/S5t6o89OH8oqZu/VsKl2EmzX6aF/
yJ7GowmT0z3Z4se5vlwILDHXDcFHDC5cFZ18u06V4DmYoQz3U22bT2Fa/8jI8M0A2WGWtXE3oq12
+35dH5VLm4sAr2yIY/R9BqY1N5giEyF7ORXhhtfQj9Slo9JGkCnYYBcKMaR5uY2tUH5VaZqSlA7G
wVE0SCgqYlniZ+5j4ObmV1Sp7GlraSuH9E/dG7LvJowuASyV14CD2QZvkiXHX747x+lg3xWWl/Ap
u9d64Vad39fDlMx58+zY/8Bv71U+fFAp/xBM9CCF/8xyVI4gTJI67FUSFnPmRzP5Mcr80DZOMrnj
R5uxF1zD37x371KF7kzA7/rAjTAMl5RmFo+peBmqqX8Vqgcsifc/05k9m4rd5QJAuomUx9Lp+1Pj
5fM+mNoAXU2kUp56/YtPjcQQ85ZoQlzRSIH6nFd2TepTk5dtLKF0Co7V1k1uW7l22Do7+tfK4sr4
7ZSDkh5UUiCp3YnJvUeB5yil3N82s3ZucUQ0egLS33Cml0cq7WU7BhLtBoOar1T5U+T4wc/bNtaW
AroyFL8AD4KoxWIpo0VawyEcXA59MQGqb1R73tAmScfgvXUIOBpUf+HeIL6A7H05SynmnrM8E/Up
QJYTsdZ5Ykb6hVVbslJr2waaXQzpo7qGAfDFTUzNrBi8ltYn062+m1NFoyoH3cftfVs1omsCuPQm
Ttvi+ekLxXtghsRJGp2dOFajdkUHke7bVtZutybB0LR2ILULFoGWb0+dk0kXVsr5QMo2adL0Xree
gvTbbUur5+DM0uIcGGWHyh2FJb8Og31PaboLjFTtHRvzQbdNrS1KV1JQykYWg7mFy2Md+KoJqgk0
ESTzqphgYJmrYF966UNX9z/+whZGQRGrou9yxZNnz9PASDOKU8pIy1E3t0YZhxWv31Q/2m5sATRE
Nj6a/v3LlyCELf2UQ1bn6qPJsqfoy1YnlCshgRvS4pMYZfCrEAVa3Hx6BX0lVCu9ASKgTGbm2/uX
DPArqtghSuhXkEInNzIwp5jVCXPLn+Rk5rGJubIaOq+ecLcklVe+Jfj00KIElAhFgmUmMLZGQ0p/
Rost9fK9J6U4ZnnrfE5Tz07sdtOHrIQPF/YWx3SkYdqLCotTJf0PWNU/NAPeOJeNnwKzOji0zaLc
Lrcg9iuXHVYBTdBfFB3ShdW07vGQq7E65QWGQGNQqHZIhIHyr3e3v91aAHhhSV/Ts2BMWl6KLBYt
S/OD/ywfixfv3tg1CSaAi3+mhGNgYYs88IpfDW5ZC58By4bzgvLX4jrytGnavCgrlDeZ2OWdqHaV
UCYIrqfxHm1jckQwX0UpStMIDWbeH3lP2MYQ8tU5QsMH9WFwvJqQlHXMxVPXM4xB4pmqTohznJ9c
2TQyu+z7BFjpvclH4+Ptfb76oDq2BrUK/toaFySqU6yVDUZypE+muJ3Yx4A0X27buPKoWosSRDjo
nYENHYSyl5/SKjIPg4ewUdn2L+b2fvU9neuif52RpP1z29bKejAkgCqiZf0hB1lEuEbdoyrtBcWp
bWmCtX9OQ+O908YAuSOsCnXHCk1s0KterqfKoc3KqVGe5EhMdDktBeX4sQ0gaAQyr7LcdWTEDA9t
XPmz9eseco5wfRsLXd1U9GBRD0DdEqiZyx+BUeSgr9yRn9hMQLdSWW8YgXvsQZCwEc5fOXF8Pcxs
gQkYG4pe5OJWKNAb1jIo+An198mJysH2eISRZJrvu8xx+kS4AbDqklpsjIy6IHbcMICy9rc/7Mq9
OP8ZS167ZkagCZY0HKLSm5MaAriI6FmYulHWdNV/5sxtxvc+z/jOSHmR96G5AgTPInyySF5xEkh2
mgzr1bIh9Lxj3tBO+z5oAHgjtgxfbi/yOgXVJsEHBDYRAEWvWgBTaPeUTUaBIg/IWaO07uibZTbq
W9lkdh4HI7Q8IstmQReTNuTOPpWh+MrUnH7tSWaR2PHzqtzgwFk5ASjjoscE8BZABcutt1pBU4jN
laeyCWXkyKK/H+omiyc614euHdK70M6Mx7pyCeSoSbnFQW6vfHvEsHo4UefKgGtennWWY4a4MkDR
Ack28QX7l8cNGbJPZolxdK6aYTfNxjdFaBmNbXaUFRNxbkMbG4R6J1mR374ti9gj2avFgzFhGJSN
eslYNJrVkYc+qhkicVIsDpCJ8hDodFAVIwbdXWOrHrTqoABv1+VC3VxdOKgKxQ7BG7A/NFyPKBNu
RJZZfExzTScsLLmfELsdu8xIj0QGTQyGlDppjeyYzsb90GCewPaTUDo/5ExoZJflFyOtkpnyI2ZQ
IzF6as+sIWbYoKSdzGfKvE+2xfaKlf/0tnUEpOvO9NDJt730gMN9bEOAd7vw1NP8aTCGfZgZe67E
wS76g1DGIausI2/MU8g6EzLT4+H2kV/7thoODQejNYuX0K5syIH8K2V5AnVzwXagtZu6vVISssGc
lagZ84ybc3LbqL65F4Eprhka9JDLCiDWhqjt8kB5YIj1SN+AH2VW1Iq8IWur4+hmFBP4xFVvs8w/
T22q3tvq1i8HysXgxIYOtWZWv7RbWmjZo+JSnpAfdrsen5ZG7di2Men4iNsOsr8NH7a2Ul0B0JSI
AFz5S4uZP08YTOcnu0lBJG10vTMnmcgQiVshdKpq5dWfWhASbKQbV+g2vVQUxQkq/2icgq72cqmc
UzNrC4efwtb6MReufRjmLjz4nSqOIqzKPaAa4aMRpH4Z+YHgdwBJkq9o0Pkb0cfqDiDpgcIGYtYr
pUpZ2EPJR5OfXMPxMYVqeO3XuvWDr14WjA1UKdw8jfwigEb1+w8ZQjmMLWj4OpKgyx0Y3TC30J/C
DvTM/Jry1jvySgWHXjbTQ0DR9zNwQr7fNrp2naBeghwE/IOQANW7cR42+7k59MLgJz6VzqPZKfVx
ytzwWFel/BQiFtpoGYfaXy2vkqd158DThLrJknkABEDBGJb4zghIxH2B/nSCLvlH1zfuQbShEpmh
kwoo4REVDxbNYV5GYC7u9iOKI5HVu2NsBjNNehTHlDSeGRm6u1AqFUlARiKQgvyaVbgfHevAwpxF
yirh3KB1E3kZIftUGP+puflBNpLEpZcL/LUwi1Jhlfgrfr3LAq+JUoSf+wK6UE+h13WxFfS7oZK/
Q6v87cj2rmbTI+mtT0jVEzxCvzivjN1ojuyuNtMxEYRniWTWS0bCBzfrP+A1fHGod+JMfhjqPIis
hg2RosZ+LLNxFypkD0Mpu4MI8o8WGDcjMEJBYaWX9Ue36NxYQXkCBcOg2ble9osG7WeqJvMOLZ4g
KoUJkWzl83s3ENUejf4gys0aOl1q+jEz/mU2+I6Z2Fg0y8sOQTsj3c8Gcm2xEPWxxIyEDPvEm8Dt
7mbmZ2lZfNdO3RYxqb6/y+/+h30P93SFeCw0qdP1IbAgHQMQjpXG5840P1E6brETXCW6cCQE5XGc
alwH+OvLE50ro+ceNFNPISLenVRZfwc1bPWzKh0jDq0cGX2N8UQr79/dYdaW0WwDa6mvu8wLF9aY
FjNLF0v0Cha8+DnvngUN60NVWf3HDPSf+9t39zoBhUEdcQJ/DHZ5YF8ul9pLUjVd0/FT64CMPaKe
KaqHytV+2vez+rPVlxDjksKd2T1kWT6nUiYp7+p2o26z9m0hMgNcAnILiBMtYhQnBfUxTgxibSco
P2WS2E1E2t4OYgy2qQ38x5rHwvYCgwsXor3W5aInznppjgDZyMF0P4LbyXuiYyfe2kylh6E2txoF
a9EswmvM3znoLEHF8tIe6jRmJgXyGSenHfR2K2Nf2CjVi0CFPy2EA3AqkziYQqbH2u+nbiP2WAsA
MamCAjy8Jr7yYr2O8AdOFNbbDDMui8B4ySe/HsdNlqHVjT0zpC/W2VNAgoECnAtD7l1+X467zH/L
j5o2CtpIQSJVlHlx8IWZyfQwf7t9klfXCKw+mNT0GMvyzpaT1wzFgD02+mqXG+ATMdVfBDYotUFX
Rav8XuE5e2WkCLNgAtlRJeN+Ij6LU9qme5pO84C6cFt9pOCi3BqoX1vbuWH938+2VQQDgEK1wU4g
l592hczyO0woyY2weO0KYkzMRDIDDRDICV9amV2leaN8diow9jPFRt71PHIaVr8iR2i2NP/WjooG
SuheBFosy25r4DJQoFcMPjYICjOynVkmyifIFPK0QeCmio3S7Ory4NERFWlykGWzJbUKHoa1RpqF
+VTGNPDbb13dQZOsYaoqk9vHce0J0egTDRrX3arFJ6PM5iIYO1gzjDaB3PRLqqZXWqRfRJPaMcnw
Ora2+nzb6uqmApaGiQKdyS8dDTDxduvlKTtVRlWyuJaTHe6CMoAyrBhyDPUHvQq2RrRXKwjoJyMk
A0oJYloL91Z1Lh3n3mGnoLHshFu5j7nWcPjGaUXvacjLR8EBg6GCWnEaMnU/GGb3ZLmqiwOz5Rs7
v7YHmHVGnqVbHFe9YGrn4LcpsfNTpUII+IFcINzjW7RVUg5405LQbh2xYXTtc4cO5iz0SCc8xMLx
2dwFiLhRQBQqnj/40Na8c5ocYSXmFOI26MAD2/p4X2VJtmQy1s41hpTxmvk4aNZyLmoqR0VZxRiw
Vc03rtIXR7RGMqi831jj1TyCzq/OLC17iAazgjxsOcCiIFZLs7j4oSmNyLO9z+LOSMz7LR+x9m6i
2atrMOiooDh16ZFQJuFWMAKnmQOl9jA6UAL3erJvLHNIXErrLurmrjialkzvOWgm9u+/TefmFx+1
AfVVAY0aBtnuvD2AWnqI8tIo97X+NaY9dve37WmfsIxvAclE8IM5ak0rtlguIXmZupSdmGVEwrZR
4NyqBqye0zMT+vKcvSTz5I2tlDARNtxK8qlFAoFIdO83dRUDKw6yZAxUxpYo+g+3F7d6LQFmtJCf
Y75k6RA97JwPFW92GmoKoFre8xJ4Goz5vbhiTO88uzQ2Pt/qdqLSgvK/RwDzXXw+zx5CKMhk7ISh
8t0IjXe2pRS6evXOLOjze7abTYY8CuT+7CSpwR6acAj3dkDFazkHm82pFVuo02nSZwzAr3CzTX1B
88Jkp3bPD5aI2Gu4z4/pT0dBINuJu2fyYH7xNorDq0bRxwcWHYP9V9O6IPL2pUdmqFajUf4Sat2p
sIX4Ogaiurvb52PL1OJkqg7if7mHR8ToyuqLzbxgN0l40ygoza0yycpZRD9f8y+jBwXmCv1bzr6b
1XT9yPsG8ZTpPKQ9KG88b1+yV8vINkLGFQ8G5gUE3uiXmNdaylBNYqNlpAV47qzEGzCu7gs8y1zP
nMQWZIYG73cvthrDKycf6FDQS2j5WijzLE6+FfDOFCbWV0Ce9wR1puKRq9HZ4Pm1V+owF2YWxx+z
3ObEmGCI9tsDOEyrYYyIB8hSVDwbO83y2Ty6+zZG8aDYo3FAqidnvgvBiLdPd+8/PSj94a1AUxEZ
tHP5Rd3JHosOSk4nQaGyaXZ7OrJ9U8/vdymB1v1DgoFONEa7Ls3UBqd2S9Erad3q0TOcu9bND+9f
iSZ3xwwIWBsw+XdpIhBOQynVSYaPfD+a7GBE+2AMxbcWswzpRtq98h5oYhjg5lBtwLuwqHR0NZXw
nggYA4Oy13SqbPe+rWbl7lMf4s5JOMzON0OkBF7GKfxPt9eq17J48DCxBjySqXE2EHG4XGuY2rKn
ZY972GNIDyKK9QjqKdSrimgu84Htu8b1uwizxIa/UURcWTjm1W00icFZjgdgYZo0zsxTird9CjIU
tixL8Ts8grkVTZnS2U+l1HfPKpTS6OPft9e9alwzUgJugLHHZcUUo4cGC0u8hbZkxcc5C6QNaP/U
PjS5M+9JnaY/6mpGeYKKjVb/ipdFXIHjhQQPj8jyAFet66SeiytrKnKnhvmrhJ5w1KFTsuH4VpdI
AP4B1gjRzDIqRQHP7fy8ZKeShIUT2w4YyGOaA68eUcxO9fDpDLM/diIABXo35hRUNMhiERKjeodU
ffFxO6cuuEfhdUv0zPH0OyNUz1ge3/6Kq6cXJCTgLHQwYL6kZaV9GYKHEc6gyAOMpJlJP5UPxP1e
Vepl3tQxXPHpGujzX2uLN8uHrBImM7EmSqDbZXTFs+wmK7m9pJXnCiAQFLzwaoBQb5k/DjiEcAhw
ox1PHUTXGA/+5uNaAIradVGfefTZmM35TVYm3fl+6W4EiWvHE50bPQUc2ppZ4tIh+GVpuMOAgKrR
ornRHDBLJsEUsJ/dnNvNxmrXEhqdMGnFWmA8MTRyac5U1JyclBRIFU33n2aQ3Iu6NjMfUrCiDFHf
U9+PzBkBEObKC8hsEB98GhG1rPLeMRiaCZM98cTMfHuLGGLt/th4ZLALSGWB7rr8aUADS1K3U3Hi
md2DEZOoN+jA1o9gMshfgaQuHr0hzQ8lYAQbLmLNMorQYPRAOgmV28U3MNAqdnPHRsgyy6LbiRQT
J7GHUOyHkLP9o085eQGF//BxrEpra+Jk7QBgxh4SErjB1+OeigSj1XDcKTRohzwawyYTh0IATDdV
rOw2HoF1a0AYIKcBVtDTW3EWB+JlsiWOY3EK5jFPhIOhLmWlAwhyIel7+2atXV9Uu/DQoL4GlYzF
rnaqZk4fOMXJah1j18/ybQYH8e5/M7KIoeXEbeUVZnHyAb6mO2UxYB27qjC3plS3VrMIUsx2KlXt
4YxwqzIjR7Uvxez8vL2YNfdqA5ICMAyqhFd1jQYuxzMLqzilU/u5naFUxEJWJQ630aNzZ7EbSzb+
zQa6+EgQdUDcsywiT2Jq+rDtsYG9XfwuoG2/63KHbwRdK+kHYi79YgDrdq0mxWujtnMCK5bRNXtR
1EOC0fH0MXdL83PAHL7xUK01eZAF4NnHPgKcuiQiUHbum7xrihPpGogiuybFzCsSEstps8Rp6jaG
dwXNoT9mSWc3wfMkPOtv7hqKvY6Gj6FFvbgAGHeVcgpEcZpdOyLMfxwh4Ta076UHRI0KHIT/mllc
AUhpYqZoqAuUGcYdyKyikhlbz4bGQy7DViTFgKahDXktLeUKKjAYVRYnBbzBM5kyJzYnz4gAsAjh
RUJ1JLX0YtNvJMgFbAW2unoKvv/F9Tj7ETo5O/Ndhts1JtqUxSkMpwGzQ9YwnxoHTa/Ipv0YJvDw
VhnRjNCteV79pW4tfxFdhYaEo4SELUrbX/z2w5h2iaG2BtNXPQyGSFwNK0AGu3j/8sa1nK428tM0
WuFbW/bl0W5H+Xp7E/9IWV6tBdw1AGkgWLxqf9Y14R1pC0RVcqgPvPSGF2n1w6ny3PBQEelGfod5
1ZS1CkzGGC7FuLSfz95OuFPmRbY/Gw+CWBlm1lHLgtZCn0NwqZjN77ZXdSxGHzM7wYWYAKLyauu1
vGJ+1acdoRJqo8BBoKi8SN+ypm8J/nhxalCfj3X/EDS6tb9jyGySHuKbkSuLORrLzj8ZA+bJ0NA2
H6H/JBMbAXHC2xHaEcaMOiOCOyQhxP91e4fXvuP5L1wcU+GoNAM1PY6pj/JpWw1vkpZvt22sHUhI
fYKLAsB/dOf0bzi7CtmEZH9gM1yLQgkucnJSBncFYPhzbEPGsbp7vznIKv/3zCyiBl7lld2GOQCT
OX/Di/+qiP8syi0JnrX3D8ECgiAU/K4FhoDidUaLZ8XJrBp+X5vgJw6bXiQVF+NzFdhjFHp58Ddb
CVgNWicgEUE743IrjcCaAfBvkRYTLn5mg+F5O6dNm1+uknSLC3D1u4EcDy1HkJeAPe7SWAEWrtwS
bnHy5mmqItDlYMpq7MzmibFcbaVr+q8tr7p+10F8gBKq5S1OyVTWrgF4HuLadsp2lAzDUdYN2Rdt
2t7h/z99qMrc3fmy9YqobYtuA3Sw6mvQDMSV9YGmR8HlcrmhWQvdVEbxKBkT55GWH/PpQ9EcvTTJ
s7g3I/8VwwY79FXQM2cvhfeWkTs+HOhG3W51289+x8JpTEBrNYWP4A2wtKOc0ufCdI+UjxskF2s3
H4Q0mEsBlAYV+MXX9Q1ez2DrLE62XTASDRKzknHlEGdrtHptPXgNwEejW//43+W+isGrkZ0gumFy
/t7JOZrGcT+oaSMv2jKzOD99WOCY+jCTBvPJ9PghYOoXNZr4tnf50y1dntPz5ejfcebNzNzOxDTC
TpcfuimuDvaO78m3cI7stwJ6LDKxUFHNk62J69X1ga8PkuTgYMIJvbQratb9/1syyB4KDIFh1BzM
igFOp1O5W629Ne+mw18U/nyYWzZMhcWmqrQRp9UtPGfAuvzNd3ApMU3eBh8Ma3CeUIiwo9ubuxZ5
u3rcH/MaLhgiFmeyArxqEBB6xDRWO31slW0fSIHrxvlcJUHf2TS5bXB1U1GEB+EpqrkgILzcVEis
A/PtI0rLM4haBBX0KzBcY2xVC7bMLNy2lEGARiUi0lyyyDChFjCUUQ9U4v+2Gv1Rz45mV5LahHI3
bpqBALNvk25Oo8oP939hBm4DaBYUHnGzL82Ae6dHn1zBc4jMEbGVZs5jrrh9IpqceeO+rZU7PHS2
8A6Bhgin4tJYRuvSLjmSMRAMgpmBU9AtuYYRl0C/PJtlZn3ASKGKqWFvTeOvfTT0tNFWAywfxf7F
Mh1VNIgicdHrzmU8omnApljVM/CWGX7qxklcc8eotIM7GwMV8MoLr182YkRpA0dknMrh1SdNETe1
s9XCXl0TJq4QSoPeEhHp5W6ObmNA3RQXTAonKTp2JHYFmt8tJNaqk0R+/l87i70bhJ4Q4tg7rb5o
ad0x/lY+hTu5CyIZuQ9lEKXgTd44K6t7CIgzwKfYRnBAL1aXB9KcKy8/MUDco7lRD3lt/3r/4Qdd
0n9tLAJmNQnsbeDnJzFZDyM6WayYkrQlH/43MwtvX89FTccCZnDe9n0JwHKfgYB5Kx1fPQ/ogKLj
AK69q7FzZE0M0TjyK3siWApKxsew66GWVnvs8BcrQsNTnzrU2JboiYK7FTFYCvlIe/rBDOs3CTIA
v5Gk3razegjO7CyO+NCkhtlWIeyE46vfyZ/zWGzNvK45JeRzGPmzdBVqSeESMD42LXdx0KbpIXUc
Cabx8DN3u88GqbyINO2DAGB3w72vrQx0K1ofCPMiV3o6KvcaMKmS/GTVIrhXZfrF8elWmLFlRP/3
szfEMsqq6sHKDSwjCyNEgw8I7D69/xOdL0SfyjMbDYTsenMO8pOcAcUv07GIGvNvaoXnRhbnAOU0
juI9vhHeliJuVbPjJtRnb69k7f5g5lhTPSFQQrfyciUmbzpJbSc/jcDIiBRa37yIub3Jkqx/7DLo
PLez8Gy+mUNlMLC1mq0RRryMPWDB60iLDwWJSia6o9VOHdIHtt+KBFcPxNkSFw6vcFVjNANMZ9J+
QIe7xFkf38uDrAsl5+tbuDtjspisQhhBAB9b8keV/03PkaCJpIkHQJW1RM+KZsaUvwkJ4rANSaJC
8kVkoAy/fRzW9+pfI4vSg6v8MLeHEY8DKdgXDsnJXW56W5nOlpVFSNSZo5MjI88hCVDiq8iDYNO7
eSj0B8EzivQQipN4TS8PtmGafa9C2JAZOghod6ElPO0q0DxhxnB3e9dWowUUEXF/wOUB5t/F14dK
qSww+4gFycTgMap1ox1ZCdvp8f7ePhpyP++0mNe7WVf+rPJfwwtn1yh0BlNPwqMW9X0+HGcaQ8oz
ub281c91trrFVvYG7bia+/w0h+1vY3LfaFluFO+3TCx83Yh2syVqbOA4WJHK3Uht8fatOrqzRSwC
urHpHCI9LAJA2jifitimAEmBMPn2Xq2aAfhB68hgXv8PpOnsZRhS5RHkt/mptJv7Ro7gFqb7YhOA
tdpZBgqJoPRpoSC5LF+PhZjBHoQPX39tE2ff3WH49Vsft7vuUSTT/RbUcX1Z/zW3lCBWTtp2IEuD
OZHFw2THjEGKyf+LmPFsUcsUwgUz7gDCVLx4jv3JllkykTIxRbZRaFmtamPngGdG5oy5lcVZKCvU
HS2foVA27smdD5hjadwLsQeU7WjcqWfxXD3ZRWw8qo1jvr6N/xpeuNe5qyY/4BTdALPniQtKtF1T
KT8GYPZvUglMLmqMnmbBWCIdApEOLiSM0aeqvJexLO7rkW8EqldSOTYo3mwMOGEqFvH3FbirrjLZ
gGoDPjYJnkYnFk1ch3dedmdCxdCI/Xhwd2p8sLy9/MfZFVCiVRtj/H9evcu44vInLB53zjrXQbcB
nvegfkualCRqxkTT57f37nMOPW5jZ4pIHTASeRf+vH3Zr70WjOPlx5uMFxlh9OUbkwW0zE0LgvJd
k6HfMUYFDTeSjuu46dLE4sSoWoZGwGAiR60qD+Xe8DByMKk7FywVt1dzfThhKgQbAchi0Hn888id
uS5puROhM0fgPDEj+j/Svmw5biTZ8leu1Tt6sC/Xbt8HbLmQyeQuSi9hlEQFdgSAAAKIr58Ddd8R
E5lDDGuqzapNxhIdsXl4uB8/p3XbwR87UOFIU64JHswTs1g1dPLCPUIBALjfpTtRFGqzvgcKg3f1
EdXEuvOVjJkgJxjtCgUWMMEL37PlSob8wghnyOOsxTdD1Jc5wTxLVCs1kF7q9ZT86srec1+gRDCk
V9Rs1Xb76fkEIAOyj0hNA1G9pELm0uUzPg+x1CD1NkjdlCDxUhv306A4MvrY2IUZRcUf0Y4GwBEQ
R4utqFUE9CUS6GZIqKUvped2h8wixSbpM/O6ROhzJQrA8lbCxTlQW6wjaNMhYQOKIfRzLcm1Z92e
QXHRClNJ1IUFkUIHdAJ0oIEuLBPMFaRvvCDDhaFuoNQ3DjtSDcBdfTz2C2cEZedZhQUMNoj6FuFk
rXHqeCDfuanr5N7zIJmViOLVKWgbEGX6dNVh5oBG4nDW6cBBWRjLeI82d4o0F0la8pO74AF6rnPH
Kp4+HtSFqZ2Bo6D9waDQE7h4MDUgGnBRpZrRKYmV+ONkqXuSWvJaLb0mUjK7i2xqq6XPoYl2q5pM
Pnz8ARcOCz4A3VZYXmiDLDGkydA6dJpQIBdWOQWmmIRvK8MEOcRprX31oimQPWlgEMGNvESEsbHX
GqMXKboAxnYz6KDAk6wbNy5113Szzl02spMoroLWD+VcpOhPXbYOrBmtIKR+Y1BDaCGRcjJjt+Xu
5/EFwPuhmwJAHPT/or/o1FADYgi3Ysh1FNwTaWiWZjZtoBbfiZXdP98Ap2cQwq9oO0RXD5B8QOGc
GjJAsY/7YEJTTz6GBRFxhQa8Nvva6A9C6JFo5crOPF8tlMHw7kAKTEepY0lFnXU6VxgFdU7hTG0S
6ZM2paBcV/Gs8uxBXwP6apcGOINqcOLw/MUeOR2gMo2ZasuZziscYzTyxGK47jYkbML00dioR7Ci
+kMTV/v06D1+fAbOPQswTe9MLw471swhTQ7TAxr7cC8RMfxKOyfb1K023iOzxp8/Nnih5QEWf0tp
os0RDE0LP47urMzJC3CbZDu+49ZWrwOIJaSREphQSjZu1NiI3DRWkYTuEOkPYEdqZpHolbvrfM6R
HQTx328MOeCEi88wndTsB8LBxIWkSYyLZ3hwOlcBnU/Vossx1f2+KR0kwMELsTIF59sLplG2wIYB
YhKQstPlZl5mk24EB91gJWVc2n3qhSaf2nujsFfZKi8agxOHn0XnMfj9T41Vos4Lm6IluR3rQfON
nHu/+k7tNpOnOd1KgHW+m0CDMGMt0CY/t9AuXALRk8qFHgOKaFoBxUzhyVkIzEYho+YlFwc6pWu9
qpfGBwwZUq46SCmR2D8dnwed996x5uJT4/yqPFHsDUvpHD/T7OLzTeTgzoCSFZbNw4tj+aoa+QAW
bY5XVQWmzwH4sCF70VCqWaPCP3fhsAP6MtTtQM2Kd8fpmMzJNIRp4xFVqTbbdW7SRrQq1pqPLloB
le2sLYfGY3OxMyCMhSARUKyb0kqUvauI4X7sBh5/fN4vWUFCD2cdGSrwSi/Sr1ymFt72SL8OkFDu
fbWt1WeQnXV59LGdS1sPfDbITwEijHrgwg6KJL0LkHN6g3bFQJceuTENCn89puNVohZk87G5S9sO
ew6pfh1dsSAVPF2i1C2BlqoQ+g4dOt8jRONdAxE60SVgjKlN4/OjQzcTBO/QHQ541hJ5U6HHO1EI
SO1c0PUBUbBxuhx9pl9woays1wWkK87RO1OLA1WiHQ20bujDTgckQaxvA2IVlv8ABqzk0NlzhlfD
HoMxW2OLvtADPxtGQ9GsVQRHtXAeuVKI1kwRartuEcrMiW27ClIPNE/jNTOvdfKWl+N2apW4nkrf
G9YyjbPHPw0zoBQ7K5+A1mxG7y+uQrM0khFflqC8W+hh1dozxZhnvtjS9vYZMtNB6iRkDU9xwepc
pdcgyIxUxhllxGSxKhGiAIbQziyoTuXJbkAn7gaii2B+dgbpgAK9q24/3r7np8W1UE1E6hiBvoHY
6nT7Vmprc4N7ULWWyRQYQ78HnCPihPZbhstv9zesofgyv7ohTLbExWTcUoCoMJVDUTnMxJtpmK7s
0uDfOqPQbkGbJFZO5/mk/tZ+Qm4coHf0Sy+WsmgnYaQC4Tay1vfe0G80UwH4Z7SpL7xpN8pxLUY9
9wewiC5fHA0H/15esw0B55VTcySKmBivEH8roS7cGWEPEayPZ/Pco8IUyNuheo2clLvMYuhN1jX2
XFuQXt/dJZrIU9/ypFjBuF0yM2s1IkZD6uesiYXzqqF93QM+nNBnUHDgrevpPz4/FID40eSGOwA0
d/M6vkvIFCigdyZBbouZjO5zdEkeqAvh+4+tXNoN760sfDWtCAXzBqzI9JvOeAKRtfaq10F91TCf
jcqKr740cYgX50IJ9KlAC3o6KLUZezai7DuLu7Fuq+qVS47OJJEm/3hcFw2BqA8PI9SzkPc5NZSB
xxm9ZnBYitJ1Ny6jpEUyfkDd8fN2Zmg0FmpW/Vt2PNa1PYraMOAYe7072hC0+Qr92Xol0XnukpDH
BYwNDItocEBX5+lokDAT6ZBZyQ1IahUfOcFIqMm2NdLGz3p9ZXNfOq5zqRFPLkDKzggWEXIjGM4x
dZQCXYO8HGhFlbKj4Vin/YqtiwODr4Vc2sy3t4yzBmA6lLaXCSpYvQysjubHDHD9aLIMpQty9E09
frxeFwxCcgE5FZTpZve+CIW4dEYjn/rkpie2GRh40/lmr9DASQYWjiN6LT62d2Ey50wA8P8gpQAl
6Pw9704xpPX6ScVZvrGgUuKzMotnDb4As/r54i1KncBzYA9Cdhwg61NLNRqaKQAw2InVMIW8pdnR
AvnAyu1x4VzNBVXoqSLRCFmqxU40Wk007kToDTias6hFhsbVQbj18aStGVl4CZaVDVOkR5F8sqvh
KFLRDTGYXMWnJdBQPUOfNvIYSNICRDmv3rvVyUFxnZo8SW5qN3fLsG/SXI+9IdM+nXqGHVyBeNoC
IX4GuMntRAzMs+kNrcGXIPzWgZ6WfPl41i5tNZQd8ZzFxQc81GJp6iFzR7Xt6Q2au+/cVntOnDZ2
vOHT4RHGMp8fOIg5D7SYM+KB5QV00RRA97xHpq7tg4yodhEWHW97n/JJPP+Ngb2zuDhDgAlIE5R6
9MbI+n3uVqHn8GmDWKKMP2kIKddZuxC2UNIBacHpdqjsSmZ2LZSDJSzfHD1ll9nToR5FsXKK5i8+
CacRzwKyOxPIz7WB5VJ1bQUMZiG8Axrn9oBu6jF4tR7sOqehtOiafOF81y2sIZ+CpjWMC+nr5bCG
HgURpK2dw4CWxxCUCF9Fx/atIfbEQl8ABPqsgKpruIGz7Yi80dx/aOu/6UmWEIxxoLLq1AlWZdkc
VNtksdA9NCTW+dolfNkUPDpadFC6Wk5niuoRxIdG50C7IhhIPOvg0nGlbnzmlH6P54+RhVNCclrN
BgIjmcqDSdKAWV8/vf0wY38sLLYfzltHewoLsnv0qm0qH+SnGXcwCCS/ER5DzcpEE87pDi8pL7VB
woSe8q1tkJB3bmj0fPv5kbw3M8/lO7/KK3TwiR5mpqn3tYL5hvZYrz4PLy37eysLT1SKwYEc4jxf
fXLt9uwZRLNFgHfTymjOlTt+z9pcYAOlIMjvFp516GyV9ym2Moh6X6dn7brQ/OaQHqzDEKlhB4LG
aA22dnlsf0wudltpFRoaQWFSr7yAZqmvp10g5aczhL9HBjgwiBIBy1w+BhGSgX4B6e1Di9YlvJSM
o11r90Sf1goiF8eDkzkLWSCftnzNyEZoaed2zgEv4CunOLoTi2YB6Y/33Xm1APUWgB5mUT+Qzpxh
+6dEEM0qauXAQy1OgnI/KMFgHQvrOPfdR+M+2TYPQx515V3OINfpu/3KHXLuJk6/YHbG77a+nND0
TFp8ASt6PzWMwJVkZT9eNIEempn7GxeIujChQK9V2KRQDqXG3norP3pVtnJBXTAxs+bggkcj+bnQ
EAFVj5K6FjnUubjJtORLIq3Xj9dqxcQSe1owZmZeDROZ88PNBr8XP/+GAUjKGFAlQAVzWUMdORvT
pifk0Cd0K1o9ysppZbHPdzWucbzK5nsV1cRllTRFEgI0GjY5DNXgoxvNZz33s3KVAvPslY58+ns7
ixWXWqcYZu2Sgxy5F1JmXVHAJsAMDmGDyanR/VbsuEauTIe/GCZ7tKv02qY8thU99Lwj17ptMjrP
3Ct/fDzHlyZAQ50aODTUGCBsfrrb0e6k1/BU5KBCPBPc2YE93WRQMPn/szJvpXdnqgFvNaiTdXKw
oUNrDT+5IkLLWePQWBvL/PN3VlIvSxl4hcjB6+6I8WDROy9Z2ZLnwD0s5Pv5mgPDdzYSI9Mbs8em
Vxr9J0jh45Govl1bmxR5Y72gO8GtTSPdwBmrfVKLLWdJ7LjD39i37z9j3m/vPmNSGIRgFEyoJstt
nROkk5sDhH6ij9dtHs1p4Hk62uW2neiAdypmlIxPTd9F9XCwQWvD02nFI17y+yfzukhqamPe2UZv
kMO0719J4YubIqw35lftJt2NEUsDENIDXO6F7pNwVnbnJUeGjgZApoBnQspkER0orBJVJRVyKHJ5
S126LftuZb3+L+P7Y2MRDozocOSTQZWDt3WOFCg3dkWvqrAJxq0XmeHwS1abDoXwG/eLEq61i1wc
IGQkgQ8DSgMaGKe7BaJ+SuOM2LSlVEdw/Goh1AHWUCCXjwbqC3O6E7HpMrMgdUsYnVQJgiw1EDIw
QroXzAf7wwZd6RBiCteYJi6P64/FxaTKXIDAc4LFif+EeI4/ky99fADOoeHzeUe7LUIrG/9btv8R
Y8xHo+jJwfJFpA0+7XxIP2ytG9Mvno1f2oG9lbGzUlKYj9XZsftjdHmzogWVSeIOcGTkdSKgnMse
bI+h76HyM57ctoq+sj0vnvN3BhcnQCBRXegqRpk77N7toUCkN6ArN+5oJ1YAWBdi8ZMZtRaL1pV8
YODVnrfJb6RnOF7ZuzywfS0wguIOjaOfpdM5XcLlk4mkKNGLEgZVDz2NyeST5Aoc0GBx6oKPd8vF
/fhuGuefv/PKTSmKbMxGcuAIh4wS17qx6kjWbCzO8kRMHeIpnBzaH2B5VXzjWts699x3DpAG4jdl
qHz9dEvWYgLn3fNuWJkmNOra2I4jt2972ziqab+Sk5q/+nzHA9GFIzZLhi/uMx1iHXLMYQLS4YGn
XjPGYtv99PN83nl/jCxusx5gL0qlIIdUGr6USIpjyqRQV3zG5dP7x8ziKuOQuenxD6bLSHyz/t4k
6FG27ipyo7vfeLrGknHZHOpzgAYA67AslJAUdFGQGyAHsyi9bZt2wMF01XVT9fuSImysJcS0oCmx
kk256DJmiBMengB2nZ0qraysnHQYZU2uEgC6rGtrors0t1am81Lo/BtL9W9Di0NVtoUKanyMb5ZP
BO9PWGoy1KyHiYNu21qLBc5ZOObN/m5ci/Ml1NSwbdLgfIXWcah9/dfYhTX1KwMwLnxAMMVuEaN2
4wTK3vilhuZ2zf2vjXhx3oZJB8pI4ojT7lnLWZTlkGskOyig+UO+ppV8roq1GPDi6EFXOAXMGdaK
/BqZPbSGfE9K3N3sjpUPYmj9yv7R8xTp7mbzN9zlu6lenMcOeSWTC2yhjOAs5ndl+v1jA6tjWxxF
AFChySdhYQ5J6nvnKgnzwNh0j/VxbdEuR3h/RrPE6OCtDXktbb5Dn2WsP5fU74J07wp//JIH/Q8B
frqfHOom1ZsLmcg1mOXlPQOBHqRnQIqwzHAJQ+vMKqnwLnFSv77JEAm5xbdaPoCpcuVAnjdt/N4x
f2zpp/fBAG0anTsoZ2tH5cF5GXfsmB9K8fsKH26Kez0Ekcum266JPl4OHZAv+Z9BLh6rNTTwlKrF
IPVNH2lhGeV7soOKfSDC/BaqLg/ayrV0Ofx7Z3HhfACKTUqweSIFsS92bGcGRZhVvnkLyYpdsi1j
devt1oidVo0uXFAOkWZUFzBM7dj9IujGQcdbREK2bV6ml+qmicVWrgz04v37bpwLlyNRDtKYzvBC
AOd4rr94xRv1/qZv/bN+C1eDpn7bZh5ms4n6iG7NoJzbOn31oLw4cb53Ini4UvdR/AyK3OdiV2zq
6GOXcDF8ejfQhc/JsjFP1RJ7l/MXhVwXcqVFbO33LzxOV6k62Bvx+5W69vvO9PVslZb20tULTKiH
lBigVYAfnp4/Z5octZ8wjV1kvRS30JGL7dt0w/cymMJxo1+xg9iuBYEXdyVaJ/A8BpJNPcNxex3P
K4/BKg+HUIZeXIQQvysD7ttYsf5B/0I/3x8LT/Pe5mKkvGGthKrx/MDjPmlvShql1loN+dLef2dk
+dqSY9JLNmR4belsY/Tuq/Dax2xE18bHW+/Ssr23s3hk1WAcMDK7IIcElNqVKQIHBHS0HKA27608
RC4vFmrjwBOgxH+mKAbGLl53uekdDH8Iy3uUdbOQhMbG2dNbGdnbPKah8jfeWcY7mwsfwoa8o02q
ewcw8dQp9WvQahf2g2bvPp7H8/7PeVe8M7RwI0OncsUCNgRuhO3G63KrwDVuvIjuGh2X7LQrouKO
9eFa7e1ihuO94YXzKApSjCkUFQ49wokx7HzxNgcUIC8Lxxt1a60M9DfOdvkqAn4R/0CKArf64r5j
rt1Cb156B3W+72IVm993n3lyTeTGTQPzqSWxgKRwqAT6o4htaCkIa6c95S9Z6afJNwZCRxq0m7UP
u3hi3n3X4lbMDDJqEhqbh7TuY0MkfjvgiZOR8OOFvuRL3w9//ox3704XwsREhyLtQS3qQNpXzWph
/fI5eTeSxZ5tbQ9EKg5mmIciKu/7m/6u2SigCbL29c9iW8fTdg3/vmpzsX3tPDWhXDh5h2RX7GTY
3qI543v55AXzCooKqUE/XRXAmD3lcivNCAwwvEKcAtW1xVwaxGV47qLkZMn8KofA7D2vHPVa5Zb3
glb0o1aY2FIZZA6/dj3aR1ac34X4FFTNeCeiugeukqV+Y2JX/SgniokGlE/eeWKqh51BJURIGPDf
3YNtQk37GkjGblV18JJttFCjWxV35iyPczp2mVYJp1ntzRkn9BL/olu0N4O4eaM5vukjUQm+vPKo
3LIh+nTjPfBCM9swoEPQ/QJX2alpqMKisCQm92AaX4cJUuTWc75G1XRheHOXEwgsED7NchWnNkwx
mmJAbfZQpZvcTK7AKbflxW3SVL7Qx7vPnklwl0AYApScAFlDceDUWN+aTWoR1zkY+fUAvjrw8a/s
lPNr8tTC4s6vZoE2iznOQR0gGdM+DsJ9tPlWqYzNx0O58I45sfS7WeCdf4EUcpmgLQolbVyS9KrZ
O9yv35x79mWOaQDpQUY+ZIe68lcfi+fHEaahE2MBsATXvsyVCzPNzKk1nUNR+9bRO9Y3Vqw/Nd+6
p2GbBn1Ikqh6hQwQNEDDNKZrKapzB47qOsDPACfr2JvLCFICp1k3zqQdDPqk5r7NKr9jK7fXRRtw
NcBjAaZyxtKgkiZV9Fpoh9a6nxAO8PzBAH/jx2t4fkVgIMh6WegtmMGZiyuC6JDSrvpaO6SD9Nnw
PDTPf8fAjHiYC+ln9VHadYxSCgOek4E5+2kaVvJo56cXOkHQm8R2QO/zmZ7P0GikBnBIPRCphlrx
zc7Au2CDo87RwmktzXp+thBOA7xhAEo214IW7mikfctB1KIenAZJrdS9ApY1Nhpti862teby86U5
tTX//P3p6qeesaZWDyMaW1Snveu0bAVVfT536EdA4doBYBLtLcuUS1lA6X1KdAynVDzL9/oyBQu3
l9gk7NHLk0aMoa0eSupj+Wmwro6oDP1KJnAqv+FYi9GN7dR5dTaPzkQ3Z1EWYAJfQ42fewnYwHKh
6wsH6ayRpS5nrLCrykOhtvdqTVKf2Xzv1pCb5nrutyjMZhoQz3ZlfjqWRw/gLJAJloeZf2RxpwyZ
N+XOYItDjp6Xq1FT5T5xG1R+c9YfQJdhrpyCc2cxt32AKx+gTSjzLMMTNszOuCiGQ9a7eZQXtXVf
EZvfMtVsXj4+0ZdMzUwDaA0EvAgtQqcrp6FfB45XDAeLI7NLMpMEnTYaIS68NdXPC6Zmomx0fRnw
HGdVDQQ9pC9HfTiA9DkwWvR3g9/Elt8/PaB5oUBwDiYXCBotfGClkcSmhTYcXG1TyefG/EXV+49N
/G7KPA0fPUDtgTIF8hCsO8sKcqYatVc2sKEok7fhSIrdynECmi4VWYTKNhJxvG2vqqmkO1YULYVg
r4sSqZ0zH+4PkY9WlmlkcGn/sNWcBRxCd3HSmeWmUtQmtpu2jGcRYz9XkH6a0tH8WiEWDbPEfpSs
KYJWwDAod8iOGBKJcLtWfSjQKEHvVl2oGJztU8WkwGJw9a5jTLtugSz611T/rx/jf9K3+vZfI+7+
+7/w5x81m1qw7vLFH//7yN6qB96+vfHDK/uv+a/+n//0v0//iL/5798cvvLXkz9EFU/5dNe/tdP9
W9cX/LdNfMP8X/6//vA/3n7/lseJvf3zrx91X/H5t9G0rv769492P//5F+6td4s9//5///DmtcTf
O9TFz9chfT37K2+vHf/nX4b6D+R7wAiLjYVMAiBlf/2HeJt/otv/mIs/YEgBecGMnICZqm558s+/
TPcfaNBAd9rMWwsf6eKMdXX/+0fWP1Dj09G4hqDnd0j81/8M/WT6/yzHf1R9eVunFe8wljn3hPP6
Z2sC5DZ3poH6BuX5ud1liYCUYqTMhiRRaEAZ6irPDDSn8UENKoWDfcpiY1gZWRN3Wot0mdcXPjQC
nHBkSR7zRnQhOgV1sPkmWui0jfCrcTBivbQGADYl39uTFnckIz5GVMaaI+7RjK5FiVCBiVX6g51Q
EjgupAxHSw8hRdOBO865bQ1lC0HfaaOi4T5jHj+0L2B9sfd00kMb7E4hMUsnQFkF/U+glraEMtMa
7hTSNXtAz2NdIXTTAmMONXZAQh5kIkffAlFJgIRgGTVDAehImYWGzijEIkGKhnXaeVwZt2PeAEuW
+fYge5CR8zfTgqC8QoAW16qfQHuNvjuybeUVKPfbOb5cfGWN3FI0htqSI9j27myNP0OC1de0RG7r
jCD5QEAFO71gPkFTpqD65TTpU1Z1dtwXDwres/5YeDRSTHdLdRYPIwQsG50mYdGSxM81sI6oSm5A
cMK8LXp61N3OCA27Y6AO6qMKd1qdVS9dUn91AQb3S2UIEkerQl12RYTGr5eBtTyuRBO0FFlbw7Oh
qq7KyBqbKdAGM6p7fV85b2AipzJJIpMCLdGPW81tn8vMdfxEp770UjOodAGav0F97OFXtsxBEnNo
9NApgeQaq/anRsjDqFS/QKta+XU9fW9c/gqKjp9TUvRRn+wcgsbkloyWP6lu6rcgsQ2TxjGRBtnX
lZgCS1LIFdTQLPDS2PNysOeqYxtQbnt+prRV2M+KPiwYDMCdh9rtfAmxolAtr5LGMmK1HeAHNchB
FyWVmy7dSbXPgrqyDwUQzn7Zddwv1KHc5Pq46yGttEsmXgeZZmbRmIMsrKYU3wUyu6jLoCoiHAT4
0MHVtxO6spCSlvTGYRr1PXcLMhU9FDXzfFAv3dqNKHwu86+DIeW+cNxYMWskkHSl8BUMK+CyilPF
/TJN8ntldW3Atcr1swoXaKLgIJk6m8I0s1hkJbjJW6tP0RphjtA/abdlofKn9pqa6RUrK7nL7QGw
0Yx/EXL8kalCOZYlqtWlOZJwlHp2pcqivTdJ/w0iEA14dF/zDE80DuUvBHxdyKtJx7pWoIAb7U3r
9e1LycsXqTUBEIdGQOqiCKyx/NKCq1a2rReqE/jxIU63L++QTVL3ZgJ4jQphgHs21VvqKupMlVPt
QLmUQXVSv6tVEYFz9F4T4llHHTYbUiOSetH4BUpgcU7UzE/QKhECZHKtseG6bepfuugfLIvnoUxt
Ghl2jgNgi2snUbtY2C5IHGQWp6m1Vyy32qm9ARiCs1PwKrxxOYM2qfWYZG0ZobE/qdGj08u89W3R
8bCq4KJcpxj2rPD6f/2Lc9RsnMmdAmK2rg+Yw1av6ideJc99HXhERW5uMn71JXuCEM1bQfJykw0g
vs2NKWSZ50ausGiQqxbxyxa56ZIU33gN8BYkPXwohkEvxtv2v2Wg83zwG7Eh2PN+O+LNYI48LAAJ
kcx+8FyB8nhPK9TIysiWEIwpK8WGur39rRurANHFsfboq2J1YaeO1xIy0n5SqK99MwRSMVnU/AQ9
je6LuiAhzaCYlOjiJu0oaM+tZ9K33x17eu5T3YYZ1ItcTvdAu+3QAeYTeA+Da9915HPqmVdJT8Y9
S4ojm5KYUYsFNWi1Q4jtbktcTQEY8cErmuWQnO+SoCgM1Weg34H6JIYmWX4N0OYOWw4icxXEy/va
3HtefxSdhduUBGbrW1rf+SxNrqwRBObcKh+RuvgGOruA1/yXQJQCD5bvWggyoA3Or5BUCxPwGReM
HwBEuUsL9xkXEvV7m/lFgbOk4fvBc2n6RvZDZl4flshc+bTyzAAwzF96U2W+yYdr3QQIUwlHEArH
Rqpc0YmTDejQvrrGOAVOzqGwWzpdNAn00ZgDvdXlTB1v5EiYZ3ofmAC4+xRP5n1l1iJq7ewFHRI+
kShaG6U5+VWdc39Mf3CPJ49K/eR5Y70jFJ1ippsdC6EMPgAK8F1DC/UHCb5uBT2fOi9/jan+SIwt
8qr0HkwEG2KQ78hsQ0J10K9LCp/Jy+LKbDxwKrHG3HZOsQVe5k7Rafao9MV1KcoC3ZVdGQqHyD11
+Zd6gEpnXulW3DHnmQ1lF3R8Qv67qe/AN1n5tgNSYlNxd01d3/ZvVDAaloVwIqU3tMAaHCWwUx1N
Pzr/qgx6GkDb+bGR1g+HtU1Y19230QaDrQPUlp2mPGTN+Ii3awyNwdYvC4dtEsN4mQDi6Ts9C1PB
7njfPkG5NKjnaIHwYzOWeyUds8A1mwzKkKnhs0TdcQM/NwWOoGu1IU+8L4W2VTi/FRgwzuZwbU7q
D/RSb20MfutUEF1SrDruvfY77YF4Ta6gxNIFpvFq067181L90jXmV8bVMhi8extouqj0PB79zIir
7NLB+u625sbIFBK40MsI8L5Bo8Ys9JTcWlxPj6X3ANdfHsemDEzV8UGi04F3sapDaLx7W7AxYq9C
Dc4XLgTY9eRhGsEkniTOXaLLo2WQLx44L7cje5wgjuhrs6XeszN/gsjSxuNq5RvjiKqu47Cwcg0S
DIoZNK1ZXht1yrHBxGOZCWvf8DROm1uj75KdDVhUTo0hSkCcnyvyVhnYTWYOD6m8AT8uyOkEmSOa
aYS6JiWRDt9rCDNIk1wPaI1HCMM7zq67etdN/RakMnccmeZgoMmXukm/Q4bd8rXRDCjxwpS3ys7E
1VMm3lZQQ2yHAgpXti7vqC2HKAccNMp0a/SZUXq41XXkbdsbbcIrzquSQHSgQwEa61FptUezG8oo
4Q6GyuKRq9+1VPnZyuY6d4db3a5/gt1yT81KDZsJK562UEhl9zWoBcOKS/Rfqpu8qawQREZ8R3N2
W2E5MsK3GpdbvUiaQIfuyNZylKtsoGaAqe22FRmDoXKjxoTiS0LVPjA0MMpZrYk6hgMvbMw8jGiI
1bvsWjpPCgVoenCTX15by1jaKNtoNv3KCIqDavYmHQSXrquABl3093QCxKFO6ymUtUSjOnqMwrSo
m1sXDyyfuIJszSyNob0RT24XGWqr74RnxUBNYbdaiAQVkT0erW7kwaiZ12nZEl/QIy69FldaKnww
05mbvqIFoAbZz7yABF2qTuneamcNMG77SauIrV05GnRzmwlf9bUCuh+VkfoJ6czcxzWA2ArlWmWo
WThlys8aAOOpc576yY2ztsYua757/JnqbhkYWU6AiXOysDTRIgzmkcysn6CZDZpM4fyyK/VeTkkS
j84MoXRi16poIBNgoUB3OGATdJ1fHfunPmWPnYX6SP5lLBDwWCN7EFV6JI3+tcYhCbJCvEnA/m3u
+JBYZ0HmpT/R55Bs68LjCHRxQJoM3fg0m14g+NlCuvTHOJrFVat50InF/g2msbsuSs2vGIKYDlBc
UU9Xeu54UW5oHPW8JDYHS/U7tdJ8xbmDRjYLM7XAPaVBfY6RL72u4/9TAQchm8dCMUpfrcSw8YLC
ne8ku56CAe8Dmfda6I3C9r2q32TU3veG8PVBVQJj6l/VbFYAeVRNIDQIMMFbe2z9AbVqUEROJBBu
KX3aW1euTOMx7zOw43lFAIbzLGgdgCrpiCw6FWmEFp4fIF4oryakJWG1bkMxJi9IgT9MvRlmDZzC
1BtK3OoZFjGvcbvT5kWRXR7bTvZEOvvaol3lj6r6YzJvRVvVwdiNHcDY4kuGVxr8rWlHuWh2pd1+
odTV5jTCEamMnZU1g5/Y47PCnzQImaMVbzi0KI373MXzKcuyWLEHd1f39J5DsTbyUwXhZZqiIkBS
zyechSUEI1Kzkn5jq7FotDwiBuZbEKxZU6KQX3nOTu0gvCDE9JgYQFx1qbgWhpcfldaO/jdJ59Ub
ObYD4V8kQDm8KnZO7nZ6EWyPrZyzfv39ei+wwM7s2N6R+hyyWFUkG2UsL1odv/bCMO9WTdqqdWn6
LE5m5Gyp73CMSHb8NGqZDOmxyxGoNCTMNh6zv8G6qNby/dx/Vq35fWhTFCxDj90or15FOaTRREgZ
IDdovQcQdtouHWw9r+9pLReuVTM4XTPbR9wNnQPMah1LPSvKUjp9OR+iSHkpO5JDtkaKPaeo6XQB
TdFwFKKh99ap20ZtJtvKEJc+Tb9Jks92xTIte1ytr1F8TzOYnb5V2KlVJJmf1Kkj9kXkCBqVnqw9
+fj4MunDghnteRwKMPvE6iHmxuy1tN+sRScS0MG/1eG/r5Da6ZexVF49BZra3FZzeQ2jwmEf3fvy
/DGrUpf8joXDirK6hjJE7tO6FAzN3PqF4IWqFdkie0swEWehqy2/zL1ObKvWCgdqwC4YgO0KUaQ7
XZztlaUaAlb4HCPWgDjkVsVleJ3OCj1a8oSydnE9t5hndZZ1srXUVbQzgoZmK8zCYVeh9TOa0q1p
ldid+EDtqQavC+22Tln9KGa9xEApi4lWq7bJmU/g5H3Jt1XjY9HYu6ua7bE3FBBzOWgcUXpe4mU3
9/1ONefBXlu/yxbVZQeWbFvxuktH9qKkYc5EoyL6EhfFWS2G1RdVheGXXzLHChAUqiLbbtTHMKTv
i1WqsB3CDvkzJ1XyKFLUHPT0L8qGX1Nrnh7aju2PMfVJfO914zpr02aZhq3RThsrD//N8t1YOjan
lV/lpBwyVAVibl7aGZKMnZo7mtfqAJAmAzuJ0Kw7P7NsR2zkFlsLKwhUwWmHRPMbiVEnuoFDuOnT
XwgJgkv1GkLuMAGRakdK/bQTNVdrPyhGQ1ec8ls1Zl+ZKmDE1QN5bbl28aj6XV4EYRE9ZlP6ZbOj
7sRTij2ACU+iVf1khuwO0tEMi8TtVD1ha1f7rncRs6vT4i6IQuHmhhWEawpCyYR73a8PXdcFtll8
SEXqMBE63NSZOG3NUQ9QZvCoNYObtbnhxSAGJsm5xdBfmrScdlM6/IPWFOwFmBxzAthZZXdmw4F7
Li9hOqH13E7ltCjjbjmJFDXEKKb+s0AwI9bNMXuI9F7lS8N8N4f3hkDOBgDGZEVm6JtZ+MMAvebZ
rN67MYLrakR+ei+mqvBJjoJHVHL1tH3vI4AkDnHyqXSl0/CjMqKGKiboxSiGWGEGZVjEoj0kUuKm
RsXsLU109Dl8VfpesbUZOG7MzaXASu4w6SL18ngvFLLhKKyKdgU5czXaLw0xPkSK8iIolExyncee
sqdgr+1mSf/CNX5Jq9FLsklxZbEy7DrbaHOa2pVU3gxqRdNYtwP3UwiHs7DER6pje42OsfAWToI7
it2u1KxjMSwpF/cIFXawphkNtEPr0MT+Ho9SzSbiY9zGKLZWc1ZbOIw0l7xkmGMAzLkVWE0iiCVM
T4eYK5VF4ZkS+9tSZ5WNYmM04VXpoiUYhc70o2Tx524fx7XulyNXGsz/y9hAu5TAGZUU+XkmSk5q
KuD/e18CHSeYeL5MeWTTTs0Wg3F1ReG23QtMjeZLOe9xCucZiBgTLqGknDBbfqKs3C3qadDYRLW2
+SUr1PfUwhHMZl7VS3mZxaz9i7tE2Vl57UQz/T5rJnpirC22FIl+zdQYNt/VsquVmE5FltVUYl2w
J5l2+bV87VNFDFS0MLugiLcWLXY6oxhA9JY35moYmPnY2GaElM3yyQtAX3ei0VjtVBmcbNTlbd/p
x2Ip/+ZxaTy5XY7IFX9xXrbe2MyHbNElZ26tv1L6CevqC63gq9bXH6lO2YTWZ/dJrTfR2vYe8zBK
vxK5MQOTu6wlOtS9Cj2mK55RaT9lYzCYP1kei1i5ejbsZlm89IXgpgDEqB4LeyosjXcY7+KsqxHg
9Z8kBJ0uVNDDWhYQcpPstsR2bpCdGtFtmNS7ZhTvbHZOA4nYkIT7KA33fWO8xloyeU0zUaeZahCG
z6l3JrVvoRnXMgPpFyPHsm+vajRvqoUKkX2XXr+sIENZWh2KtL9CFiZnpUZh0Vbn5GGxelEWXUVN
x/pbCYHQWrs+k/4pyXyXcjjTKJ/ek7k5a4yVwrAvvepkelsfMLkX2fjHUOggK/THJA4vbanH/gKz
6cPivUM8ocMv67g1CtVh3Da9ZgV9X5FsnMtKuQ8TO9vF2cSl08xOOHMUqd95pLx8T1QrexLSmV01
oW8MQGCxZbYsY804Qr1wHiVg1kD8LebF8tulrBFv4qATRskfc9M2GOvhVG0D8m1RS1WpP9AKLwed
AiNYyNWXOuuJN6uULGzRVUg50IaZzpZZeFlXM2sgdllt9FC8DTUNxD2XleXWwzbhtVqJJfnaExHP
LSE5l4ZbY5D953Sf9enRRDzYZZp8FeO+ABxnpadB4jhLV+31udBow48uYwjZiT8V6tcw2GVMIl+N
utmmq3ZmVMk+Txt2WxeUmyaVmLW0yhOPh3u6VM76IHwU/x+OViVBLq23qVvtnl2y15aH95ZCHB3R
iN6bUDRpM+cz3ioFsgS8+Faqwk0kKrFjdHNFTaQq7oqiA22jlHtpJpiGpaUHq6HkW8g3pC6BL4EZ
DqyOy5AJ04euF9lZj/WDmRrmQW2X1ambaHFyTCD2OGPr62c2K3XkhKKJZU9VqQQGEfa4TPLGDWuC
jCYYhO2oboNIGsNNjm/jeU+jMR/2QnwuDIwDfDKmM/VoX8KSboU0vshWP+0SLlBTL8IxbPptWqjl
1jTVFFqxlF2hfut6ioOiaU6VVTJIKYd6sUgskiWcBym+10s+up3W7uMivwl5UAhkLWlsIfGi9U/O
YtFvNd5HXjfsZioyRghZuRm0XeI3wjJtGdDkJXXcBNJMV+E0PNODVFwTmmWZ0zsBf6v3VvcbMWVo
Ss/CnYEljqUgUPlkkwNL1cJm5besIUEsU7OHqjACdeh+iL1OaMWWJ+cwzVNb31gXfBs1eS+O6zvh
qHTDUnw9mA1DocxMSzaqBJjC0o/MI5qlLz+ph7XKBIcmKfCA+jOqYrnF5PQnKdWy0Ydmv0pp7s1C
iz4zRKqdGfNyWPphP4blyxin1HimOTtVYTHkPVySLQLWTirimwQ77plN6ACiGhV9qBIWwLdC0GfL
hBKJsldHtW1lQu3ILee8LOdNhw5mP3uuXUEYv4aYLYVi9NEsUDi1SARnW7fX6ZjzQsUIBr06Y6eP
9kVSgz0F6HwlkuxcVQon0vVLW4UHYyifLnu6HXODdYHy1Sot5psqUuSSMuEKocOzpE8YT7itZYNW
zHS1h16U/Wa1fpUkXZ3noge2ZRudH8LbCkMs+21faNhHNoUwL8QU7QlC1MGZEotSwrI7zVxOkzIA
2hZzW9YQP50xB+usXuqBIK1Yy05Jevb9DaknVxCf2Nxz4jA4VCwUw2HRZt42sa13Ic5WqY1R5Uh9
Cr6oobmka5AZi+F2CpFe66utKehFIKaa4CZq2rkrO72dXq1mbnRe2NIwKxsxMv1QbGhryvPcj0y7
lM/SIv9pEZ9SZZQUBbOheklZHjn/iDfl8CtK7ezlaaL6YAM6pmPDHpCzEl+OqAGY1oA4JdeKy9s4
ZkXiaImlewyZYEIvbpA1ykfHgnEeIrO15+fnPRVTSKXbvS46JNmQiBeRPV2bPl19lFSQ4hM9WtTg
dfKuaE3uznr926/Kz8z5DrMGiST8KmT1wVDR25J6oTThsi5I6hDPmZ2s+m6VtPeml/2lhkIzKCZN
aXnvC+W1K5kRVfep7ipVTKf0Wr/EcSu5JhSPkxdfc/xTtS/N6mr92RS/V/OQjucsO6tqDgsAD2N+
WPJLNCS2GF4i+a5nOyUKsvEwFacMptTYD+JG0G9hc8o267ib9JdSuuVUrBWe5BdFuhnxwUAa0KPr
JAd8L7dgRFWStJtpvizFgn3nLa4eEq+5RqlgxDZTw5w6SRyUEirZ0q1ntK8GpvTbam6VztQgT6mu
JUvBURcgRD7MWLblvLOzV3HSj2HYObBKnhI+1nA7xZKjjjAN4alMbh0k6PSylKe8+RyB48XyU6oS
hoJ3ZbqX6ou5HAb1Ea5/ofqqGe9Je6+yeGOtn/qEmKffBGOfrfthdLLZX62D3u9Da7DbpA9i8zBH
uybcrwllyt5q31v1JuYYE5oeRG75WeEt4eik3VbsqcXe4qnxLeW3zh4pk/+N7NDD99QXUd/LzY9Y
vRrSbwl5VDWZpxenpfsb+kclXlf1FtV/qfpaajoBJLZX6dSXn3H03YdIrQAIYWkYwIgJFPlp0fk3
Rzr60IpvMbzL8ncIBRSqD1m6KWHly5CVdKrw0GOS2BmqlpTJFLxOQpBKinXD2DY71kxnLqHhJV4s
KoEluIQTFgpPUHQLCeBT6iymQzyK+vkk3DLg+Kz/K4VHlW+1asu+FVui4h/2WbFJx0Dtb01/WKxL
WHHAj6b8YKNXox7KyDcFp9xlk8/LHJW3fjrqRO2sZK9MvDVT30g2c7JRom2pnvjOTNsZxnk1zyMM
EUTA6HSTa63tJmmaTcRkyHoqHQFiZZo+BypRSZrsLrXsNaG+aBCzhU+N6C5C/jMH0IlI0Cr0NbWf
LUf6vjdjX2bTtQSBtOakAjgng9pDTje5hmDWw4LoX7glQKQc6eZjHi07kStbAkrFRu71Qu09yXZL
MOwZxRnx25at0Gm4fFwCc+kZGoLd1QzS9RKrKcwaWB7ZfpXee/k9BmycxeycZ5e8/YzEOJiNQ1Nt
+9lrEq8HoS0saBrOabpnd1mzbCfpnke3QuOSYuoWfixmPrC4ZawO8XzV5jufs9Ygar9stJY1API7
o8vdClYiTmNblm+RZTdt57Qhf7ALs3N5jTQICpW4VnxzRbDyFc2LVH+a6css/hX5nyT/y5DzjPSz
XWDZIBtyumNRJvvCWZTrMn3NGNtFlXdCQseSbRfkYil5kDgla9cs36aaODFqTraGrMqsbV3/XKaL
CaFO+2vNgjQO6/I3g6XFPHZV6hWZ/aqca/GnRMOu6EMgmrlWOTuJEgc4V6h/eqdKYQOlh+EW5j2R
v6am93iN6MQur0IU8VfsMrjENX1VhgLcEdv9wpGffvGTeMn8jzkMNj39O5UhJOGi+ZHqP085w4+4
AL3dEXN6ft/QaRFL6KXhQZyBZn2E8vYvzI9G+zCaP818N8W3qjvmzWu9nGvpnpanaH5Tw6+WdxHD
UM/WWz3J+wrebgj5wW4SAaUqxsuUV447ZJ0zSN/CR9fSk6tpoCwsrw8DzclInxSoaDPmaCNTr5dW
7K4l8agY7Im6llH+9jxyir+m/gsN3oPbsoEE6m0xGBIM213HKlrPbA/lj1kgFbSBKOh8/pZ5b5T9
c/BEvL6ZJXeeU9/mToYSCdiyDXpZleIr6f9yNJFc4vA03yP+c1hgTaZBhthjakzGN0p7ma0g7k3I
ghuTRzOql7CbHIW/a0lwX1IGufKhaKnqSrHpagnvN7TsOPlt8IMgL1eKNzKRnutGYxEmVg//5WEl
NTMTb6N1ildxm1RQkqDXTj5T3JahDbzg4DdYdGqQTG23VI3xUgD4QrthClzO62s6h0ltuCg3TBze
FEvvzuHsc+xwidAn0NVulhZ0tq9Ob4wuDTm8u0brWIcce6L4WOSFNl9M4kCnCr2fbRdkNsUd9Nrv
lbesYi+Wyj2HbUAs8nS1dXSyali1XhxCxZswugWNgkbhZtUHvpKHOpaeOTZOFXma0HgpP7Cl5hFE
EoRg1Neil8mOyeBYzeSYJZvbNLpg4wmn00ekcYmNxeuzxa4gIfLsVZsonW9C98mIVHAJqUgK7UjD
+vIygbv0UGCT4uLLHad3PiwR9TcaYDH8sxIWrh7E9Dxpnwr3uBr/LSgIVGqOgNVkBTEtau8v68ei
7sVk9RtlK6zxBjbP5fBHmWT39eCx3MmurA86M+yKomck0YoE0JpuzzmCb+q+5Zi5U5wSiNailTwr
wuYktXRJg70Ij3mau1be8TW6m9SW0+twNUPsT2bqMOnWGWEB24SLYpw63shs3Z7/HzN/VzBxcFOe
r7dfIs8q1E0/GPh9oGYBxtVIOqljtt8co/miti8Z6DUFSln/2uHDpLXKVHlqpHF5NNBD8QdhXcyz
wrE4Uhpy4Kj8qxn6vhj3UPwW1a+uOMQ150ePOBLhX4G9SSE0h9DIA9kBeg4YmrkKBzyhisnpqe9L
2UGLRo8v/KaFB1ci4pXqV+FwFbOObaTrVSBVIJFA6uTOioqvhsoTzh4wVL1MDMrM8qfa9y6zvysh
41CMQBK/aslO7JiFSk7tsEXkY+1MDUaSHDIyUl01snZRWgfVOh0HXbsMVsqTFOYjrTJy0PPO0QNh
aEFfQ4DJuN803Z0FLrA07CoMEGI0Et0VO6t1R63wiY0J7efloWI6c1uLO7EIN+GIuiq9d/L3GmGS
gHWT1TpgccU+lMR7llS7auIULXOAl4BnnViLNTtC3OxqdhJo9S2aYkSl1TEkX0/qYC5ovNbWYFSz
YIGhjXKAjqwezcK6mnVml+30bxqWvUDv20TGHnrdX/HTib3p9MULlfrJTKazicerMo0gRJ+M5jUw
xuyWjfVRjoVDFSWXJvRUeUQcHsWt2oU3XOiBoXWnXu5OnlxLxwmejv1Cft8t/jCm7oD8p62Gk4SY
rMTSUxnDoZbLQUpNf56flFqK0a5DAsFnkFSPOpxuvUiXM8ZHZy2kRywO741soJYWx7LrDlET7Y3G
8BS1D0w26aCkvzWS+CFm1qnt1Bd8kSe11IIq/0zy4ltbN5bRnRo2qtC3LcXCXkqrvRxDvANMc7GY
3KhYX+mavOSl+DdnqCIUAUdVkC4CsmjOhLl817fNZyukf41mnsopuue6q9ftrdGN384k5UcTLFh6
jMJlK0lYRBq9+cotWGTCRw4NiEtNx7L4jO2T+dEUJdXblwTlW2CvlBQ+522TVZuq+RbR0bORfvr0
NIdUMeNvm+7Dbh+ubmH5BR4rC8LS3JU5ronrYm27OGCeajKgjgR5f0vlOw3WUndos5dE/UkMwnlV
22V3GLX3lutS4AWOI6gDbb9WuQPtY9afKv3K8fSJfb1LXpkVbCeIwrkAaQuhJjiocLAqM2CB37Ty
WTeP0s6WAkn+gJ9xWerghPFtLH9rG0MbgnvBUEp5sewHaGW+iOOuFM+pckVbdfQ4KIpz4qM36M6T
loj/6vlaT2QpV8k8UXmk3Se3mkBMky5Tj0RfPqYkbamH5FZOVnLRGUq6BFF34ioFK6hJnRDKMZTi
+fTKCEeTrKLIMgMT3xLzpG0lenTyRjXuOQG4kDJ7UB5yu5MgSLOtVAYTuyIah38S5aBrjAudP2tJ
3Io+5Uj1p2RvLXPWBK8yN9gO1nQbN6/kSrtsaBE6m82xpdE1bp3aYXtVs5tskdx+JLqYVkBMc5Ta
b3HWST851Alm2DFo8gOMk1KyPLRy52mbRjjV3MRds2+SlyvEpx4Cj76GvD4qWDul8aW2djqKtYzn
I1kOWmw4qQNdY3hj7wr/ZDhvyy27mlzwrYzXwirtwvjMCBfJ9UkZDJwK0dzM82Na93q4taRz7OFS
1C8gflO/t/OuiD9m+UUdX5uVOvBeCB+J/kp91K5eL24W61ED50v6lmaXB6Sc2aDs2zPjQ2jFirVL
kR1lLKnpbvYHJ9H3ZnXq1RsTi2xDXf1uOYtO74qGSyGyzOemDkZxP42vfFumbBftXJoXU3S1zteW
82BuRRczKBcBnF7sUk9zVtnPAw5OuU3iw4xKWedQqz/F+itoL83k585jwYT1G4evnXSLkz/A+mQF
SnzN+s2i3Qaw1CNS/02LX1kPcLjdNB+6dNL1QJjvBGPRvBquwLn/V7uhJxrPZWW+UJ6N5hjxd3Eg
3fIXfqbTW0FU/SbkP6n60CHGZ59txRjDTFRgmGZS9lD/TOr70v+2QmAws1U9afNOSPcrG92cyOGY
D8VxGPZieC2dB1NxHTYFen33WWugq22d7PrhZwSoGf0tYe5fiRfOHF9S9cgC5sz64v17hoQT+jpL
2+dHEWT+hHE5vcdLkGdPdWhvenkglL5mg0vR5cMsIx29jb7mmuVlBbAaNvGo5z0Yrvx8uiq0W/23
HAPsNhFgcbDepKFxxvHaUeXKM3ZMLEkCNWSgi4k9NvSlIihv0HFso37tQ68AJ+oZrj1ybVD/hVJi
NwhHMfxIMr6FXcD2CjQomoKuGVvec5H+2o2W6TZynE7Lf84vZ5mNQ7B/a/sadsc5fiu7r+dJK+eJ
HXGxC5sAckfgcvivgJK6+ZTbfaJs4cZszf6Hq5zC5L1UL+vzEztO6rmuVrtc6K49d9EllgfbEDxP
Dr+i9khJRN1U8cdu12zr7hT3pwGH5XSoxP1i3fp6RpRs7BZT41xtimm7CH8GXoxWgG1P/k3CL+2l
QW58LCDMQbn01c/zAT8uovza0qChYbGcu1tdXppma6C2B5IWmBai5b5t711zaYFN77ixR4vwsu2E
19gl4Lq0x1Av8sSnkaibDdfOVd1V+mCGhty+Y7nB72f3+PZBLoSiU5xvhiGYzEdI866pvEasSoU9
4H05ortQ6d+WdgvP5ueUxU24jYUTbyFevv7Tp9H05KAJv0z5oKDGp/lLpPyFiz/ehjbAEZq/V3Ct
cFY9M+J8sZvt0Et8owdIJ5dQ2yVPUYaaGpRsl09T9nILk7s0PlfV4CBTQNrs2Hx6dKkFdknjrZpb
4LlO1T38tEItiKO00rf98C0XTjPsrOg6rPvF/hIbFizDjVBMdPsC4W0p3scsCD1CK3Zzv0Ogcitm
3lBZZt1f59VuG9eOimND0JBdO0RP+bRi210OgnbSta1eUPLsWHRD4f6PWkmMbyHRoB9uZhTUIj5Y
xENmOe+l8FBpr0oGwbWZy2C2ThoDg6WdiOdj9CZ/rfZpFeD5l8ZzzgmNtbesfcrXu3I+Wrz4StiL
3V6gbk7Tn2j9KQVYIfXt6RynQHHYrkwt/kZ0zq5KuBks92lH5QFmVw2Ad452yLkT1uBr2FFXU/XK
jgwu5ZQZpvN8m8oDgB4l3lSfFdTdcX4ssZdYwZcOJw5qC6xtHeiLuxDP9eDfg8+ujrZMJbDqm8UO
RsEzpodMNI8mLNXBWF+61jWkXRQFpwtPHTkk9N4Xc7/EhVmjfe9qhhiR6EJGu7aB6QluhWNZ2Ix0
j2dOQp+VtrWYSAKlbNngHDu+QvA1lL22Vn0i0KAW167hSuV9qnZc3B4pSNsN2XFOAkV2xh+MVDYt
EP5q2rP9bboqousZGN3lsa0Z53nYjAo0+lawXjOmreSXlJQTOWHhdwfTlm3Rx9URIge5kHXUVukT
TAwXyThYBGIcWLyJqtpmOWTteTZgQdi/qGhv9IYP40kB8BhvugJCslwW46nNR98DZ+HaAwwn/2dD
OlCiOb4OGiQsFdVaDXb/LGWFkjotSLKzYnqExfxugKg2ka/QzdFRPW9qzVERSzFR+S2Os4tENMj2
ev+SVx4FO0UMdu5TPl+N+tFj7cJQRSnxHfLKO2VTyV9SHJ5MWLhB24nJ3VxuBPhpcUUuubJtzVcc
jDMRozz0yYWbibu+UCZq9lf5psX7UGRqN7mN61E0zhNqDMaHsO4rryq2q3HQ0lPNX21Jic77mUQR
ErAWsgejAfEqodti+HQygdWd2nmd70a8E/JtnL/1r+AYr2XWiCvbpXko462AMiz6av+CMA0LqLDe
GzwDeyFiqNN3GMybelfGG5asLDQpFCeBC6NxQRDiFaCvIO5j+aUA78jlZlI29JEAei054DBmhY/f
ZKz25nyaLOb7ZJAAAaYADmfCm2UbH7bOxo3mf8a8s4xDVDZYXN1JjXw0FacP+a3+9OnRJMQ8gAIj
8kqgalTK2fxYvWFBt/RD1wQZkqiyUfgh4UavA3H+KXPRldF3xHBfjL6JXcI10sFp+r3Sn4cRdQYX
RkeJ1Xih05q/Svgzy2+9TOGdmDu8gMhRt2I+976GG5tedhFnlVzssY+0PEP+UQgV3Xq7BpHLiz0h
+kcq17WgYwVu46uJ1yWuXqZOPH6Z05sIXFWeRBnKiareuDLOFAVmu10T1JVsY9CJ+zcTzeOvbn4R
1qORvjGVyNWKlyeIWz+j7mrGSDB+5sLneUuzk4ujLC0smz7r5TvhUlN3zwuvhx/iAP2hfz4v1NDT
f+Bo2GzTzrSfmVfXuSwhZNf4ZsWHXNiKy03VPsfsiSEb8bSIl1LeaRGzrs80TynLJi/3q4O+HB4p
E2i0R8zvsTC8Rc5I2rOLKIDxNMlm5XpOW8KrfMRsCEzPPdld2gA06ObQ3IQRZZsqbxUlo4aIMyTn
Z21lQL9TJKRRD/J9m5ajWb/MfNgzHaEzaxUuSrof1A0M1YD/pPB7bhazE5e+QcTC2cazWRTQ4d8y
XhNOWBJu5GarXVvhkomnOt88X6Aa+jRaRE0GSvqwxqu25TbK5c4YueZDvu2G3yd1Kgwf2fozqKjB
8wcCk6MPJ8oeVX7Uwg27Aj1KnEo3Z1S2RzvSMzkoym1Wb7q2z/R3Vb7L4LSx/Ojb92b6TIXtOhAw
e3tKz910IuCCcRVKFNmNUeYXZ1guYXSLrReLbrrFKe2RiugyUsVLB4rBLtzNuBON+E1EMGV6YwjR
Xp7XnWkGY3+oui0ctFMpdFMULknjGYCW5Dzl/yFkefA5oFGO2583MPyl4L0NWqqMlq2BKl6laNvn
e1H3VuFUO8w6Fu4RuyQILzqYdBDeKXiplRcHlRU/BYtIrVNOX19zrZV/KhpAjk6wSFB8GJ9l60Wt
TnK12Om0D+vvWr1kTLokjeKjZ/hw7mkltN42Mb9bkaP7Oqe75ke3e7p2tqJBgbfvNKASXQmi8guV
OIkzcI/RT1gUrOq30H6r6GSthV0z8kShE4hUbkW/RvxPVzczfWfjLq8h8q9Je22yw+Opkh6jnjVl
V42Omiw/L+ChYTkk44nJ6jgBxG+VDLFKvlWiyEBmkCTUjkrCHcyPVdFAkgekxC7HZnHWu2AGkq75
mxrtZeG760hdhMzqBnxorBoeBYNDdZDbF0V8J0WVOnB03qhdkOtvKeKwINyeWQbPQFdsNSp6xIPH
qNKFgydchMoW5pMgHqbm+9l7l8IMzog6tXpTZ2Wr5r+Ndcmmn7a46SYw4RhafqIHkMuE8i+lwEXt
rc5E4eOODkovjUj511oEdK2DjHdh5+Z24tDPRNCQV9+IjzR4eRXOtfhljrayFgj6JQTCybCzJgdJ
/B9J57HbOLaE4SciwBy2IqmcZcmWN4Rst5hz5tPfj3OBWQwa3bbEUKfqTwWKircLRuJeGFgWlnqE
5m0HWtW0BO196hY6dfS8uogowAZHUzugk+fkICZRYmjTS+ii7bQ+vOQnLu9t8202y1ZfRv5OUd59
9kar1EEu0sdqyt88sKXJViDLJPNWSX3o063qHavxFtc/WvlVt49eunNDFH87xaug2kvKNiTlzPAD
m+Ee7kAVzyHahPKRtZiWxnvYXBiB/BzYpBddLX2kxWYq9r2x9eQXeaiYelCN7iuHJk35bV2e4+gu
2wOnBTVDuchBYJeSsIA0tns84X39T+72eD0h/N99umMwbnW60zF2rAqhVv8XVqartERl9n9MV/bU
cEUWf4L+GJao3OUHju+Fv9ZXlrWRw4uK6iT3bxhNbZ/xxA4ckX8wWM4A9qOeOt5YzhNosfg1gMTO
H4PbIQVuMoHWGT9T/vSFcy9dNGlfjtQs2nzsuIsOzFiaVikOGW8W3RCmoyylHgX+j24G8/dGmPUT
67wPn9MAQhXnbpBfYzQ887CmyFTWoLXzRl2li7fUb2Pqiscrdmy7h8nTkevpwusfpofaI7sL0BbJ
nqEAGRzH8mXUT4z5NMkOe9rc+UkqYQPL8CNViY+PioMxZ/zC2vQIKLEHLLIIWKs80MGQxRsPf7yX
2fAhANAxX2vGeVQc4W1Oy/iZhquxWNcaYbLpYkYh2n0pHxvTmd6puYaJqJQDb4Ikbytxw2ZHagBV
YcSgITGxMn0VLGBUyl+53xnmrQ2uJlmD+roqVglHoqF+VUCtGhoeRjmBNRqZ9mXCZPX5yRt2/LDO
X/r6emSWK2lB/XcLLh12pqtbyMqMA4BNuZyM3cjQXxxbIElpU/gXBM/IZCXA02dRn3UFJ9DCsP3y
YF0Ew0HDLYxg+1BeblXt//vhGL6Gh59+ROMhSH/L/jg3yZofoqkmNRil25DftX4VQwEH2dXigNGi
0J67fFjylmbdWPXjuqG3qSgyC1AP4l9q3tLAo85ymYQt0QWhyS5wutx1U33LIXKWT1V2y25VW/fX
ZKfliYoSuIS+mhemSKdgi0n8NUHKZdRKI/np17p2gsXMdRddshJv4g89Wc7XHMIiNK+YWexAJEoc
s+a4zvyb3v1r+KycG7aM5xEQINA5RAu875/st1/4eM/0nkifTQstMy7075b9fg2SmS9Z/KFl79RF
3q45Q4t4AzOHZ3szP82CvKu23UP4ppprybqRTkpNk6msUE9TkldNjg5wP8Oahox4cWnWmym5BdKT
XkEa13K4G/N91p7RLUHd3jubUbH6abVfUwEogSuZCQzUi6wjbZTL/ItF+INoenJnhPxmWHv44hEK
VLkM4gmNOVcEyGWuss0SxTKyq28DQU/TfHMMDsYutTb+tAzgf14JVqxNjs6AVtXpoOucaLRDDpZU
vKrqKSruAMq5gbJ0OGM2DIXTOILHrcZ0X6yQU3lObl5mCKmMvwDrdOVQWIdcekrZk+05IAfVJQmM
pYQysp6+I/hYqfow40/BOhnNSh4PVbcTcXLQIfdofMLBTjV/flWS4BAVf6MacgUfClBJUv+UWDkt
0Fqr2uuLztY5sb45pVAqfnLbdX83z3jJsV+Hy7H8nCfnAbyN3iAAa0RLhplQ3qAro6xuKw69dPiu
o3UKlCAkryh7eTLqGYw5LXOwsW0XI2/cuhvmRSj8sPnkrJa62xl3hh38v+qi7Zh8iLf2xdNcHrWG
wPBLYU5u7LN68B5PJ/Q+jeTE8lrHZt0tx3BZIJGM/41xuuja/Yy6aMG2nckA4mND0uMWkGbivHT9
VfHHcfk002/EydCRu7w8pcGPjsJqiA4ZAI3hf9Qo3FXjVxA3uXDSofYCeBQ6FbE+iPI1dF4DlCX+
OrsuP2tv19qG4/mnLl7OZ4I+bVKwoanVYEZ/JuWfp32F3qfe3i2dOEiC0H4an+5oOxQ/U/stCIh/
OciD/7DsgWZN/Na8W4DhfEYHYulzHuUV9eaX28q/ATXbWbRjPnTNWab6QgK2MOOahpK+QuTgmeM1
+5DFozdw+TzdtWAQ5crzifUqoed5bkJK/7GUsg0+VDulUidVzrZSbj+drgfuwcpPWob3zCm0A+2g
dRfHT12sFma0rxDbUObKnz5oFmFx31jtuSm2coDaJvkQeF0R7drYH1th1VSoM//F5szoygst470h
VcLzJjvyeTz58YJ/6DVwpaWckLjiEJY0PTo0+OUScxQjx/y8jSprhG9pfcyzP8vL7ZbJLY1vovjU
8PN52oUHbUD0I/t84OzaxOf4Fk0XY+AIB+dcD2OOe8cJ5pkHCQMaNx80n19fyLAhwCTI1ql7wy9q
ZmhV4E2Ei0W0UqV7OwNFIprp7hNlF23ByQiuoYiTcIMHwk2yS+D8JB4GEQFiFgsAJT5xK/FooHga
hsRVFR83r2WTyLMgESI2bRwMQ3AGGGLK1a1dwrxd6bTjPYZCgjnGg6RQa/hew87Pn/ObmItH0QLC
Y9asgUzj8bOi7NX+UfU288g9DwkcEzyInPkAOTXHSbjGbLTwpKdVbiZhGXmWPX8BGVRUh27uZ1H4
eI+sdTfekCovlOI0jRQNJL4b5oKUEJzIlQy3MPfp3BKgTSjak85Rlcs/SvwLbG/IuzIjvHEdYHQU
5c6Zz4ZOngDhNqN0HcAbTDdbMR1m0jLR9+J37ba2XF+R7roWTW2BIyflRadDM/S1Pm4K/d5V8Edc
/ji9KM1D0TFJLpPiaMrv+UoYyofS3zP/q3qFer1Ieo5o4cBISKUSpA28j/wZCzvAycd7CLF5XUaP
jRR9Z0sGg4f/5yvrCs9rnHxN2Z7rFsEctTIMwIIFqtne6L9KdRmMSzoL3aKxXkn90ayO+B5R8RHN
aNEUw8eN8bHC5NssB2E7bkcBNUNR2SZm9BijkBpeuL0SGr6a8QEufkJ8mYlfvnXxqhskg6OjXO7W
HakFB5PVUG7d7hvjLw2/ho+yPGPEN8e1tsCgyL+WQDQu6m64ZzZAmAgAixCnXtEpWeyVhQ+aqu+0
uQ3jh0cLFw1oDmheM2bnVbnuKezzfUdcOGN7uSGi9vwxDKyZzcXQHqK5U8N3bv9kPYPvCLww4FI+
lOJGm/16h4BBvjIzW2KQThh3DP/k6Stz1405z8+jml6C8mz1N6p8r9vK3o9S4ApZgP5pn/J01bvH
zOd43hfwsKLDvCFJcfNb2G2jwWnKvwKPERJ3TtBKRSRgHhpC00JKlTqTeffWrBzOZi+l1Vy2NPDe
zosuKO5mzseIl5q3HV19hd5NJFJF/RjSexm+FahhtP8WT4gEfzPBgsQVrznDdxXIRHRoVyRmdiXt
W2zb0mVMaErdZKly5n3khFYYCoHEwGbiVNFafWfFcy6uevMiEWzRX+SGNytDbIB5uK1l+kYfv+rV
ZCcgo1YToZttaZaQQMcCZcEWHMP7a5acEfHbwMI6sW/NZOFSo6/N4RTIf6WxkFton4NF2lj+mgK6
KUrXmOZOl/Giek+J/AStYB1akNgWgKUy4vS++96FlmEy4TFwTGHHbTYSzHTeLYTiXQUfVn/gc0Px
ASyDJ96GZeUQNr6dHS8dJtGUl6MlqYVV8M0uRk0XmwdqooivfWRbrWn8ysh7cp3SVRxrowZ4Ww3x
RoCSVJwGgSeWa5jPDMc9t0P5bGEiwlmvAuqO6IL/IMWMCNAO2FRUEJtMV/IxPNisTnOqYZOQ9pER
GLSVpIvK2Kl630L5U00ck/ve6ZdRuxeZfTm/wyUHivbfLAP+pREek0XHuDvPAm2vaWyx2JT6o5Mm
cNvAVofPxPscO2b4tyV8CclXVrpaiOxiPYjLeFrRMq8xvtaIl8aNtmqXAvJzxBjYN3gFPl8UXe0f
KkA482ShYvZqZxvViPuLNL81kiS1+lTFxkG9p41f81yIM9GqTvPcWVY/9TumgmhAWhNaoSo/KRUz
JA/LTsivUrlLqn+adwSLykkFyk7qfHTPZ63Zc7jVTmlcod+k8moi4nUxsQI/AFQZZgIm+SuXoS35
3VIaSmTpeDxnOx+ipUZB8tf9euLLtHaBImFy+8n0I1eGGSak1uIAdmb5D6hfNLmydR9QpAWcBnOi
gbwl5IStIo78mYZLVTkV7cHz+YlIU738M8RDn3WEn8GME6drywEdoAQEmWOdHfeqvlXknVkBqa8Q
xanoZXG6gyQq6U0P7yw7gun+haEiNuLfHT2q8WV1r1D760tkf9pfS49FGow9epxfMPeaLTAjr8a1
ieVfWKkJdKsLQklzRWxQh4RdExeHR9OWTgHGZsDpeF2LIvmGnakx9mO3hKaXsOqhP2unox5cuafm
BCVHaxRZmVM3h2RUFuUzo2INkc+l65bl+E9HEZOAspbtuWLqb5HeSSZEbPKq0pOXngEzO5q8gDSK
BilUP6Bfyzq7ms4zFxZ9NMJbKV+Tv4k4EKUFzjEBhCam3RgTNwJljSRO6TiwMx4+v+RV1QbblwBJ
d7V4zD/og2JEJeKt7iBWinUvPKUABpn5ISPBYz6oopzC+NRzEiUxDmQSmPvoRlTqpKQDYUUoC1pI
rmFDJbg6WVyBtKafmu9GoVy6oKa2+4wfzE6zFtZEUwnhHDV7ftAq9FaZ6fTJd0IhIeuVUAhivOxR
W9cfAyOtugTgtrRdQ/Mdng38epN2sGj4Srzier8VpgXNmW2UO8AVnc+CK8ZGf0pjp85ZJkwY3niU
8vP8vCfkdKTlR8nNz3tybngJCo9nacXN92/zuTzrTeCu5HEz3/zW+6xJQQtzJtmgB6EgBAFkx9rJ
IiN7wG0kqLSi2+Go1q2nOO2V4loKHzlxM+3Wy54UBUVZyeFjgtuo6byi3BEtIMwisHPstE1Bi+vl
2GmfZCMw7CEABcycXS84aJXijB3P0ZLd3HUFrWa3fGaDExpxhj2RKTaLsPtqtibxxXOCbnpIenSX
uP20LF6rvu6KoQU8LqwLdVplcb1S6xRCdib1ELTCAWVk+SgY62NHbuRFxVEwT1l6a9nZHmMSwFgh
6DsPDNWiZxpcS3Qo8MDfsCBwZtCQgoQy+iovjZXs7wrtQ4zQPbzKauXR7DQgoPixFhlgvRk3dhOQ
Djc/NiCKgrH5NnEDyfmfLl3K6UBkk6rRU3QsYkeUmsjcI1TQpdnayQrYrotWSMNUgmtKSOMNvwJH
dJWeK3U7gelaIqef/svogFrJ4MXtzFsTv32OBagD7ewn50YFc0WjipcpML5LLPoKhhRr/JllUX3r
Up2Zn5e5sPVoeXkmC//EeslwvA3WbUSWGHRQacwD55gSgF0VYd57si0qwm6UHlVV2VX1mz+V8q4V
SENA0vSBJh95oDYlm2h+q4DFRJNMiJi3PMqc4VwFsEPergMz60CIM8NAmNKClZ0T71sDduw18HtQ
U2ObaIhSt6xTtjAWZ/+8RMQ+tZa821xM5w/qvMS6gtARbVGaYOksIEOUUairUjhuailvtpqTavSS
QeSF/PSDCXoCPZTtjPQmp7bN6DzGD1U6jbDMs50kMN8N2QhCcObAmYJh7SvfkoCztfpmbbQyR13d
ahQeIQE4Yn8LZz8BdL+JRgJky9aQxM8AWBVWi8aWl0Wyokl3R+0QwOxX8icv8bq0jq3+VSHOGBPa
OR/1OK/IaPIhI7ZNWaGL1gBFwlvQ6eF/guwFAVGra7oHwYNSorgk4qYedjUfQiI9Wg1f5QzZGTvF
Z+iq7J5RoqdfAH5S9UvZ//Imi4mDrVoW7OQ/au3eGhfNy1Yi0SwFxrqKYO+KddXS2Du4CQnxwdgF
V2ek8A6H2iDOBbUKGl2CApzA7ToXjVbFBpCsWfXWZxUxJNRk8nLa1WtD40rG3zSR4bSegnOuHfwU
Moqng11l/KXWMYr6lxRTnBGkHEUFEYV/nusvw2zjvbRZS7lrwJa5nBEyP2QvoiGAlzwF9MWGzzf0
nDX2BLsV0k2B8t/Ej0JmqdMpnDAwBL3LGMRGPkBKpIlf1MCFMD2IYpEBzM9k003OsOxIROIlh9Kf
nGzG3HbxyHzPiCyJkR3RHQ60hkJ7MNtHw1edRJ1qlEgSI7TlaqPgSgCAdSnYFm9xVOyzCa3Jrxy4
6MmF6hjhCBE4OZPhqmF2KPJq8fuvqs8Qs/ysZ4IDpMsfbAaIcabFtwDhlYl6Q2+3c7WWoyXH0UKV
bAFTCQ51660QNUTUJc26P2ZLy/vLxfuMDknVSGdVLa1cdluVk4BPJwasaCC3C4tSvjc6QMBLn4nQ
mstRBokmHPJfZjzTzq2X/krJznMpCIIDeY6VjdTGWnbjVibEIrjIoSMGxxliw2Mx62NQRq4lZUE/
5obpCtwx4I9Gpxt3pfFVAwHrEcE1ydZCo21mDytDkcDNR9LkXQOUyLPrIzvI5kXPNzn7o6rMbqVr
bBgQ1+hPEM33SrEj0NNmEApO6qpCc76Wmz1fiUnFbWU2m+I9pZ+Uk7eSvDxiNf5KjrT5PtCE25jZ
xuJLkriYrOtElUGLnp/mutHkN6vczxe2iFfGk+dtPgKS9pKKl0Y+FlXvGOa0CYp8Y0yiG08W0SEV
716+7Dm7Fu8pNlwvIwSgVGmaUATOolP1b3SHZYQGFAfp9K9CRWZom9r/8pWPCsFz3LTIkZ+i8o3o
7L9LB66E4tUSySwdN8xtSv4qMaeQYCGATIceNB7Y0mB8js0lxGSUpx+GzpotXr3i3nb/BARCo0K7
1Czz4tGzYCkGfMNLQnYWdOmpKMTFoF9ZErYorFMPkFF+Rv47a6n76Eio0enwyHjZE7IwhwqT6ITU
XVpXmVua97zeStEl6N4Krvjcb8iUILlHapxmHTFqdDZaJiVcgdAu5FEnfZHVL/CQSrMve7QrE56O
DLYsX2XtvrvkvPfz+SiYpOg50DVA4rVL+Ie0aN9lvdRZq9W4JsNcawfRvcz+9ODDT75GnAoT+FHX
s5+HWJ/xQvtg/ZPEb3E8VugUijv5QKgF1ybhrm/VX4VfrXn5w9Kj3HzjQlIPZo9jPV7z+EIwpdoO
TgsbGqIvZ6vMstTBFBZ/Gt2djiMle3AASMIWuI9isYSMw5a7M1naS4DWImHcjKctgRq5+G2ZJy+6
JfVJgXjHtozZhelMRIh18zyc8fJKizZytVGg/FHJI1SN1Y3BV2+xwVrDlybjSIACmx+v0dS2Ktlm
uunzd1FczBNvQ0+azVJIDc1EYGujiJiaPKsTGFzvfVSw0MVTFQ4zZmXp6KDmaeGMi21RTCevdpFi
znIhNsf6AZkwpIZe5gpmeN+i7qBqX8Sz3QORBmOGQXOl40mvKIFJ9FcNl7khJsbdFqoO6CHGBfyE
i7X+FfZ90snGcQs6pgklw9FC+qDvfPi1Uv0rp7ORPTLMj6XIOjxe+o4KmNH1YPEGIKUnt01CVEnR
Osi4mUx0F9wWgXEVp6O3klOgpB3KyUreGrijYBbaP7N+QvpbGN8XdHnA/3XR2S+TmnMgqGrRlPvx
B8zWUGl+q88Ka4KqLEbkauxyc8QyJVWfq8/YodfvgG881XBAgmX704YMKixwaGM4XNvhjC00uSot
jg7UnWgDSbul4SSPwYAQ1p4V9O1cBLsScxlibH3LOeNHG0t+TA4rAMszO1dIv+FhKH/L4ldO14Fy
M/kkBfAt/kavOnTKAWsgpxvvClJQhD9ysWEQjNJ1U/9O2Cg7yFuyAJVfCzeyXn33+dUP11q+Nh3f
rVWmoEWGaHcZb7IBYRG70/5fzQZQkSGvXQGzXriFiosH1JYtzZD0UZqnUD37rjwAjSzF6iUR8MIO
lplI1fKtzj6hFqaAvdQFSUQVODU/1iWHDPwgRr1FYh5mnQWhZkhvaHJwJ4OrDvQkGw1ZVZpvifTO
40Ndn2Np2/d7woDJS7qTjHPwwstAWS0L22BgMWnQLVyEtPK5hNy1xRAGiS6Bd+8nlqv3d2z8iwQ2
P2jw4kJDLEPE+aptpMtkmfJ7/1lusAz85zwIMQVF2VpZaa4qLL1oXwtLhZBck2mauJJlAIAHZAQh
KrYwj5Qt2LLcdPPg+ZCBn5lPmPaa8FEWn2nyBW6YCet52JVcDj4dvy+ojFTxVUq4Jp3ehaS9DkJ0
1i/3NBdJ9XvX8X1mLthpzxz26vpXqrwtIt1GVz6NPkFda6H9V0PiRdo338QlXMrZQ4vfTP8K+OIE
xpdsrgsbXjFxxU9QDE1YV8GbrBu7l+NFeQu4H2W4EgNylN9R9ycipgcDSpVbyXpeGm+uiJMom+Ga
qi5FDdBoOYjrvFmL1YXYONI1P0bAj7lXtOQD+bx2XN8QjXA26viuyM0V75pyBvyL6IHQ5JLLS3iy
GKAgCl6vjBncVfVfpleQqWBwE+Cy8Oi/GyjaSRi4KRjJ0DQk41faLjvrEUSPIHg3+k3oifXfjyKt
4WlcCctS2xXyvk2xX9J+kYFUAb3rTJwtnI4Av6O6BLmHWFM51/q1MK6K+KyrJ1m89jWpQecieCvW
HnArL7dz0PFPWa6I7cJYt6aNdeBo5WhjplTuYmOY12aqcZVrtpccx+5KuohpfhbGXiHlD8ITWgmL
5fQo9A9rWKNu07QPDZBLK3Za/xoB7kv5bKTb+YvTj/XZZZbykeBbqMdKAVS4SpTnIfiToVI71GKW
6xXkJMBL2DjDTVSu7cPMPoTm1bFiKgUyjbsRJSUmMSZtlec0JLA1noiFUw/TQOi4QzxMw7PtL9p+
ZcUHOGoHLyI6pIF0bWfuGGMGM+CWvgCkOA3JGo0UT7kWnmc0fiIcgOZPCY5yO2K7qtwQm7y6k+WT
FeII2CpExIBwNlfiYwF5bxHoxCR/cB0cAT6aDv/f1JyS8E8m5qkT3la3Rig9a6JZu7Iw+z8vBWHW
vgfgfrSA6kDaDAeFp31b3VM6aOrCQjVjES94EElrRdIifMfZ/JbYE2813aYDLIeUwQlyd6buWzxd
SKgi4Z3QHYDN2ob1l7MZsrJblXTmQyEKc++ColSmYMyxeMsxeOXQrCjbHZ+QtD6+K+YXEEkofYbP
cVz2wtLP7xFp6NFvT/yPpaxxJ7JWUyGB9B8qjXpZrHOkYtoX2BW6sNqiNw0OGdwY7Q65ZnV1QIjK
CzMQvqEiieIE18Uj/0emRl/SkW0i6+kVr2j6iya2wqHgrHc+0KfcroF6bYkzeVlgA6MFwEc6h7Yn
6xnz5BVKvkXt0GEtZyqGr4sJ6V2VSmIHdNf+LCaVWFEBapHqGzn5KCtKZo7uOTmF7SbX9iUBLJZ3
nJQLH09itctx1hyE1kWEUZd6az8zvwUEDUiEXu5kmAkOtGDGgcqHClOlRS/L/Ok72mbMM7lLJm5q
kkmwmLoDUsxOe2YNR7X4IC1qEUlrJQzms0uSV311IEQAqeIuWyGfVzflOlpBszcHQ6nOtXTncYHZ
j5TtLOLXrONZKs6FeBKTb0gkxOcCJduIdz3wfSW8R5HuR8AaycEioTMuzQ9D2JDtiSMas/GuV0yU
0R0C419V2/bxZcjtKnZUBeEzRqshfyUsVHoRutIQ65Bc5xIwRp+sFa/1L6vaaBZmSEeVXAJswMT5
bll1Lj9M9Q+AI6b0tDxFqFtQlNpasmVUmB1oKyhu68lfX4WkBHboePPkUMoKGTibGL9BzmMEIEBO
t5CAVU6k9Wrpytgw6OdLRMfpW83P8tuj1Fo7pJJjeAHBWygSc5J1icN/dbJTQtfPVzAsfv5IEfhP
AwW9pDsG8UWayn4BH0Tb+PWgG9j1jR4A/F47keQTrKLVhIe+QfqGOB2RiQPFEMmQ3HK39CtAS/Ga
0fQpA0qzfkkgpAQGxxX1me2vQvdAWMFJ+IE20lGUb6vlXJA5Jhe19tOH3OAUtFhYzh3GGO8hnJz2
T0QaOMMY46/BbWo97Nqwl7SzMZccbN/Bkx4v6YFWjfqvAQaYMU+ODxzoNYQ4YaKwmCjQA3lteveq
e1nZXwwur4GPusk4UQfQOjebgsnTLzZj/25V8tFRAZDxEl+I5wroKGgsOtQME+pgXD0qofhiAxbp
V6te3oTEW5qXWP6RzLOe4ismTt+sQIC9jq4D9Fo6+uKnVb1bc9Gux3U/7AnXicVVPx06p4O9uIrz
raWn6wg0ELO1iAE5YwcDfnIHYD+QVtpKVt7hH6TaTN2o3mmiWUxuI7YMH1jBXJqdmzSfs8/FT1H4
++ADh4FPDTI0CQjhjr0DZVRvOmOXlLsyukb+V9fDEeiuQsQY19rz902POCVwwb+xubg0/nQfETGM
VKp+V+n/2UI8ChMEGPD9LYNtRjbFMcA1RztysDb9GqFeErkCV887xzzr4iHqPxkCzdwVdAI4QAXB
XPKRSSPZGPoSNRWialALRSKWnKNQaB8g67Zerhu3xNK4g+frMCbHjENEDTeIHfyKCpZLTnBBGN82
uwR2VHvGnAgBK4TG8yxxjDjjgkZw4vQNDR+wspbCOZ3BVfNsIyNwbklwYdYNLSw2RGJmSNFR01TG
TjTW9bAcomzWJxOq1kyb2lzp/mtEUsFeQ46UJP2UwysAPLJ4pkvciin9ziIsb2aDgJCM5Vrh3q8Z
sJPhKw1PhXBtg2eXHCPejXrag3DU635dq6t5PsgTB6VXVx5kG017tsqUfyajTN68mh4+stol5BHR
xddrvZNdvT4YLV+uXHrCjtoNRc6zmawscflF6PFCAJTnmQRnXwT+JiB0X3L7/tEDd/Udcg3/NGdZ
KPrR0omF28bk5RGkOXqpY8jPBA5RowIOZA/kHNTF4rMZv+X6S11aK4RSs2jFAMyakbgBiDySdqO2
7Sr0i3rqavx67LTwymCjl4opeyp9zJdrv98CfxjCEa8xIBePHEkVUU2UOHKqZl898GARdFg1qImX
sXKsWyKxKFyr6cFZNDc/Ouh0jkhRrNhR3f2j8cKlnH9GG/5V5QR/RabZmgfjioAMS42F9KdxUm02
Of7NJiYi/9PD2J3D9jPpfskMxDzgAyHynqGrrEVvITTfUXMfJoUrfvCaLX18dSEvu+ew62FTaBsK
yP948Q4U1HiUxZW88kFvB2YwP/30qTc0bkjcSam4Rw7cA9LI7pzp+FaFdVgvchAwZqLoRtNIzmmE
f5Elq8zp/cc8AffdWTHOGALnJS/BStX+Nck2AVuRmCjmuTrFAgWZRtSIN0LgImvJvEcgUSFYmkWN
w1vUfJfYcJXVgEGes5evEQBPpuuxcweZL8fAlRNRfw4Kdxpcf2a5F7yB7jDAxcJ+qDfWe8wajy75
LUua8uDIY95LdLPdsBjqwbaabx99jEiA7J+orZmdxopJrXdaa02bMNR3nJOUZ14ARGTk1zmhYAcF
PDm3ERtl0ZarxNzzE9EOSQRSAmSZL7M5WOosY/KcUTkz4YgwiHiu6DVmUNAP9hYPwdwakuroVBWH
BPEjITBul1/JESSB5Ji2t+G7SVZ8fTW60jTI9Yb3ucyfAsNlV/2U0X7mp0yEBSToL2gMUpZY6ggT
qQXtMdYNwCIul/cv/GG3ySzBEkaOj+IyqBFbTgJbQBDens3+jUVBQKQRjasgXt19YzX7Kaf6WyZH
iCDSlv7eRO9N01Tr707JFolB5AGz0OwCoNmNWKqWXWWTAkSEcB0+ZwHXSw9Tm1zt1DoF8dZMnwNd
d11EaBvwAiafM+qQQRZzJbQIM6rvKCWReH0Lh/gr8jhwcJU3wGOc/En4yXqdRW/FnGNYFThrQtxW
0rPi9KozxhD/omqEOZFU5WMun1vOmQJDAqkW2whbsNwBq1yj8i7Ld6HcS+ZuQnOpyA5tVZp8Z3Tc
E09/ql0LSKA8e8I36/patGicRSfhdKIRRWRQfMPwa5t2LbXr3NoBi2VIpMBSuz+lBDrQWCQENzZJ
IClzmx0Ux7BgBJBUzMAV1ljG8vahO22d2ibPTBm3LktAFpP+TM1XMXxnEGcLuIga/Hh0jMxAEwJL
rHBPqJ7pQdfxIvWHucpT8mazcM4xNI57+C16GGKS2OsjL6OBmrKl5tTqP0ybs2dmkFWnuoTDvxaZ
JK8rkUdhcaNG20pt4GWz6Kuu2DQw/qXTe35LUJHG5j/N7Dn+Oax4uE1Sf9BLV3TsPS5zO+53QbWj
TxgbZEod4B141hz2Os65eq7nCPRuAOOJdJmn9Fil3hFuFYLG+4gIijF2/TkWGTUH/g+bP54Rkvmm
dg8+Ih2j98OpDE8zNttXjfdwNSA6AVbxWgCUdaTvRB6IkSMNSYWCy0mxIP+qC29yeNYQgUsb+uUe
4yDqKOLl9X0ewvlc5z4nAtH5mIWe6udAdl6drU11qzK/ouJH1EnAHiuiYcdXgEclIk+alcFftfmZ
MPlGWk7hb2jh7KPQlEd0KCLWI4TaWb6azB20Zt9tA0xus7hIYMvPeh7K6L1AEDAjMhrvsoiE2BPQ
PyxXtoIqaFll2TrP+isnkERBTi7bgfUlVBgniGUQUTlqA2LIIeC5YF2AyON/joyPloS58C+QfjyT
9HTW2tcE1cP2OzOiIYfHdvgSfFBaehBkzT28+JNSOsuSeVKxRs4lTjDch86OgYY/mkPrwkfEiggd
1C3Qbrp+Uj9F3AGSsksJkYpIAyqKa8CzGR1wcpcCNpZNU+2sUidMqnXTcWWqThmd9XAHnkh28qJf
GjbwEp8L9vU2ZLeIby0Hos1Grt5IHTWag0s3oX/UAczsF82jhnzDWLbGR0SIDjCBDgJJvgPtB6k4
zVLWr0L6njQm79Ql5YVQisX/GDuP5Va25Ir+yos7VnWXNwq9HhDeOwIEOakAQbK89/X1Wud2S4pu
RSg0eIMX5CVBoOpU5s6da2sc3X22YOQp8AXB793kkd3VbTesnFHD9ARm5NQwcaO5QMWetc06FPEL
Jmf00ZaOsnl3Gfw7B4YCBKY4/brjOBvkCSP6OtmbMjP5ccP55hmY3WSxzBjSef+eRVhTy3o45Gp5
HTo3GJp84VZ7nScrTZugGk6VfC+FyBRKMkt0QEVIeaww4wzh0riWjrSMO4KCxm2IiTvgAQfazX+h
T/b8c12xGk2Sgapu9exAqwXWjgepiof3IOMOSleACcQlpjPbZ1SZtxywRjMprVmITuP6cylkj5Ah
wFpfmDMEV+M5GO48h84RooWE4NViBhPJWRZCL+dvV15kJD4fY+UZzJcnUcNEX1zucn7wnEPkXiv/
M2srgtnme71lVwCByjimqCxRThgCr6UZ+a9/Viy7qRsDN2pFBkBFz1rgAKe7Z72v0LYGHxrbtPmC
XaJhgW276T/FwVoT6+AXh1Ri64PMipQSMcO6RrrLlp1bE6pAXnxF2q1g/fhmdm9E81J3wvMd311G
Zkb6pVnMptVxuldr5cUaPkSjmlvGvFRPjrxG37AW0Yp5Rz3R57ljT6hLjX7V9+8C2xZH9IhYyu05
PQCmJ264W5feXHYsE5PWTeHXavHch5QgUeuqS7+bpcC8TW9SULul9YdqWYDF+BNdDt95J0/ZCuyp
gujtezPBVgLYu16nNCZEfvBDeXZfudyYLwmcl9a9G8odOA93nUuTiRcFK1pzRrl+ocnjgDCgePGn
VFQYNfqqxa1gA6npP34roskllAjj+kxAgA8701prwzsu08JeselvWBcvSV4GD9lP9ITJwwuemlB2
vZuPBbKpHHbyGX8nh6Q5NflLRZ4A0beM/iqx58LKgV69RgPuMWrBoQbWEuBeuTv6xaJxMq1X4fN1
koMuv3fwj6xFUUAuBTOszLV2RwydpCyYGwXmM+ZMGwKd+fIVkC5elmSltZTexZv5xUK9Dq2/CkgI
orfuPJmLppoSYDYRWhIKikS5psh37kNRkyFg4Pvg+QQYjNixnCVU1WIMg7drDD9y9Qe6iFtuq6ri
kbYc00fCwMnQWv4NMgbSIZZ2wmrOaGQUi43YI1215AZmZO98qFgNAuNphh9ucRoGXLyUVw11srxo
HeQUMtnYv3kL6BeLDtLwC4PPZgo6lOnNyJGg+/vC5KPP34bskZP6FuJDVOv8oLS3TsxHluJ0VJjv
+B12WOsHGYVURtwgwUv1GbHX74KLdeN6NqgEE7CN1HKybtoOPz+11v7NcuOphtGD7+KJghn2pOSb
Up7kaDGWt5S+3IIKhlwyd4oc0y+ycpVKxkvhPdPQoSbGJIWhv1lWUwdhdCfGYA6chDo/Zvq30pOo
RqaY3i58enR3ZOpYvEb2Qj3q7anWD1kqvTwzYFTNSuwxqbC9nTdEu5cqO3CXW+rJLFuQeWgoFzNf
9xK+r2ldrZPmUYBrS5KMzwl4OL5JQuUysUw+k4UldmM0VxY+xA7z+o3Zutjh19lp7l+wADJK9vQP
JhPgdh2xfLVm6Krz+ef9s8AR7EpPJSUcnIY7oLy9DHNt4VFhvRLjJcbXof8ddMfY2bSLLmS/0yxY
sKETemmtGfpQFS17TtnQpNRfBMpJdY56uqfl0bC3YGAGsYDrQ+fyDWyXhzZKF1ZHDPOMgmBU2zAC
OXTdUeDAqLiDgwrYi/TMCJ8He1HYaKKP9gX8yCeSnltMi2HOPg9MoKNm0riW36l2z2r0XbmZD1Iw
C9jww9AGIoLijIKDz71h86wU6PD8ItF1EDysqQob+yOrsTe5hu6/kT5R4YHIBNXZy56kU/KreAsn
FltpMD9R1eo9UyJ+5i1PvjDAYTEgdUmCJXXwcDJwMVH7VhdacDGAduujmJ96CCd9sHXiZz6+/kPv
81m79kPy8RbACqXo09RWHvlRhNu+KO+UyuFqWFjDHsXUYfgzLnxzUcXHVHcmmrGFLdeMaFyUVguf
7lSp6rnTdlMzhmWhHllvQ/ROEMSEN0hMjtqE9/yI1z6TXOpG/FfB2hbSL0/mpqv49F4leyvFe2gX
TD3FsjO71/qmUC4q5tMRqbDM61mIIUjlCvFmIfQgrl1asIZ74PeEsJuL+Ch7mgOukjCj5mxn1oVo
kCY00dRAjA1CYT2XnsByMcTTATENTrDpWTbVfrSPTwD4YxghEYPO7iJ8fOg5agS1hJaD81gsYFXM
sKiAcVNoPADDU/JyooTQSL8JnlBieIS3kYWdE3c6JCjeX1FXorUQuzaViinl6izLNkKXJqUSeSl2
P9WCG/67H9+g4zIVgqQR80KK5K4UV4W+riJAYBQrYTy4Y1BbTFxTtge3Kj/Y3tcQq7XsI2M5M98y
0e2zb6NikXPB1KRyx7mbfEQyu4w0fUzpLO5obRTsTMLCTFaLgUG1PcBD3KQKMKw648lr0rBiX1F5
8Pw2YKJm+m804ZzlnBIQuXpLnqg6tRhJOxEzHc955NkzoIisNrW5SxYAvNIV8Xjz1gLEtxCzOKQY
BfFV9HoJTcEAvCflCsUqqMzFZo4hLRJtNdY7tt7ZE2a+lu/AZ7EDYmazVKCeQSJsJROrzbwpgBis
Y/Y9ZOPsswEE7RRDqTNpe4dG91xAzWBgipRWWSs4VCzlz6ph01zYG7Vpw2LrCLb9xW02qEsGS0g2
Z80yxLYlfVddtfTzaELOGLoOjnJ2NFh1yM4cLI36Gpj3NLZXKh9gyKCcixO5cNHkW11GJjAWOleA
hftJtW8BqyoOg+czZ3cUJC+axXmyvI6Tvj37PijmTxuadlqpUyK9ZoXKaUfcgWxywNyHaonuFNgH
jYdbBMugzJ6yfZC7haRg855G9r2kGG4arjFtC31uXqDdUR7OU8JaZ9yXc6e5hfmFSApIePUkh+g5
hsxhYN0s83TXORL+UVRO4FwFRyM455UjX8ffLi7xRNGdA6OiwcVGxKEqJuMYSy1BTlU3Hhux44AM
nJ0CEKl2yTYuq9Nsgsi7MlxqssUF9hXRAkpQZ8qD2d+rFLLcnbm2FGLI1n9SjWgbBEjkqcC7d/le
ffj5EtwG+HYeA/QiGWi8eSX5CGFbFnle3Hbzjk3gMxiPjAwHBucVR6MTMK2rTkN+sKNrZ3+F7bOT
xyXhABRreYzNyzobHueAApZpLzcLuuzEpTAnPkRnIwDLyt8fMC2fn8vTUZpyQUAYCCtNUDWndajM
XNtns+jUzKn23CNO8FhDsqamZ/Cgtt8JeBc//cyCdwkIXPlAIoUcZxBfnKMmnKyXr8HeQ1TzlR+D
DFfnEsrjNOg/DNjn9U5yfoxmp5prlZ0A9+ZoF0364UId03MYYfpZ2WzdHlR1xiKhxn64OrU6b6XF
FAG4EAnTnQIcCdKDZr17Cnc4LiJ5WEuzcF6ECxpJ8UAVXR2vHD/YTHIvI8aNqmUnC7++Icbt9V2W
5mJJQpXWzPZVlBolAt57kE4s++ZKzwj9nqhb2cLoA1Jjk/cdxy9jIQxKJE0w5V1hpwsm2bvKSLLx
iQZ9sZmYlAAZPuRgq3cLDTRkEnwpGovoytksGwZmbEENrz1TonHRL4sF5ox8yYVorjrm+kF4FcLZ
QDEaMPa0aK/lERutDqWsnudYg0H51jFiR0BxadYo71cYz5NA2XcyIhQio9NDOLhYPAkyLpWY3Tme
kphpKMspt9B6nNWw5IwWPZCWztmMFmDNCqWE6jVf80xogyUifTS+VRUwyV2qneLk0sASCLZs30jF
3OByZ5wzcxZ05aI1AmZPJVHll4SOmXAfFuceehrh1VvmtNsKFyUzoCkQCuzqPfxNmroqvAJ36bOf
HlXEos8Qmyq1itqXTG3ycxTuPwOvn7aqNsmwLMljA/tT25zdzE3c+jOpnq159ifesh+/fJ8MFbYP
opljPBJctOXrb87dBn9gIx5AlJ32wo2pPTaYGAh+QIj89unVbLIum31FU2Xryyi/+/1ZIY2edayC
iy9st4p3H/2dfdedlTz6W1MtZ85AJNZbBeNWDKiZJHPQClyiXOGmNPeSg7FWkNx4kzsBfhIGTmZa
JEhRRkLm9B4J6WVlQn3TmFTnfDpE6IUMKPw501qDOE207IjSAtQeVAG2/9mFaYdji4s/YyKWl0sU
I0Od68x3kqYkMzsjWBHls1pe4YI2Mz6yvDgaLGhBS7e2Df5zlXc0oYmX21cZLEKAw2+od/hdJy3t
qHsU3Qt0ZGFvttuFmLaUhEKWBtchz/9SyZGJupcIE36FU9dhJhtJ3JjgnpADxzlvFSwCvVrpRBRm
X6UONkPCeMXja+SS0CzuS18nJV1aPlG4kZlnICD/jsnRrU/ho6sJ4MBPgg4d1ZeIYskztBe6fBCr
k0pjQdhjiQguSNNjwKANISyhbt81HEP9SQMY7hHs0fW3Enx/zkbwSrtlgMfCi6Giww1HNT8p9OA5
pUL0MYIMxONL3YmHu7yN5OxQ56BTa5zpTrjUy1lfH3UxiBAFov1+5JdpEBU3LUNc9d3hJmNjTlmK
wUHEAwz8o23cCIRk3rxhnkdftSts4uanBbxQoVy4Ol0tTZ02vMb6huGDTLLFq5e//z585AG359bj
SnIE4YH2mU8KvGCsz9UQERTAYrdyzyUb+fNU3uC6beRT2qwGa+7WsCWXhcuPm8IDQGXS4rVrRQsj
3+f0Ir0m436eI7+O8LLSbcv76bMLyHoITbcylZ8xVEEYXhC+d8KyoQhAvW/g5XNfnXhv9bu13M0B
7wrcC+ZMHBp+Tk7km0cF457KgZjVZYIVpViOV/QZ8pP6Keo75xGNXOgfGm69Kvq0umcQTlsWtypk
h9fS38nmucrf0wK/1EJADrs51VrD7KmoOlB8IMmKRWbP4VUVOabzuevuEEO66EMTu9YBk2aWbzWZ
Q+7H6M9jB25DYqj3qTH8UFgMXUXWSsy05yBQ435aqSUlA+K1vxuqV5tlDVjqJJ66XCaAGWIoEmuP
C1HfVTwGZ3A6/QfiUMwggAgOVoaw6XPo6YxzBeImX7MkE9SvlbIf9JsFrYLdPtyhkbvwuGFbpLxV
lq/Hfp0GN32Il6b+kalXrk5VYb0KJ6foYEesQgXPdoutFCg1/bgEewuu5MDsiaepaLlGdmG6Cakh
L4P6WSrsdc2b/OSQ2hyol155qHhNKu7toJmOZjBx7PeBQjAiNGnpuuva32n6u+KdwL/K7jrXd7G5
DuOdGdwc6xUDWwOj4n1UVpiRff8SoeMr1tHjDtDWXNa5c/GRVTxEUePJrGgod1K9NSid4UnI7opl
5mIkQ2tQ5qmH9UgfkERxXUp3m+jUnu3EOUKXDvOoJOx2qtMQxdhldO3WS8dxXEn6XcUME6NcyRIq
bfzeZ7ecbivbAE2LGlFftL43Y/w8Ka89dmG5++INlRpSJDYpdiQZeH1JFoQdQALLXn35h7xuEI6V
uW79pVvMMn0CqXoNFjLG3Zfh4DTlowvktl4J45drHoJuP2I0MRZp9hiU2WC/ZjqV+JSHLBMuu17b
yla+AMJUq3cteFWz6wiKiwGLtAj0WQx7GL/sjF9Asdt4QMrf0aHGmAC/xl1kfNYJSvKAPd9pP12f
O2E2xgR0vNtgCcypnMw7k6UEXmfRstsHygGFK+zOfnns2Z3CqdnipKGNBDZsDtue0OoS5AjCqtSw
SM/CVXgEb+A1Pbu0M8e6KzEl186P2NhiRyKDoWGzuug9dPUn5LV2LODJ1idSCxE5c3HP5xYMv2OM
QwmxcWZrq0S+EhQ51EfAz5WxQ8YazSMZiiiw7FLBuv9t3PZ/4o6beQQG+8iGr5iGz0yIypDP2Gfx
0jS71K0n00q6A0piSyTNzjKck+TWWF8jV4FEBZ8IC2N3xZ8QBFQ6ypqg5Ei9CUudDVr1yq8khxPG
MkM5ZgIM6YGw5O0MxPrU7Q5ibJFoySRUv0VOSKjcBv8VL7XmYc+FArBrlUMZI4vs9Hot1VTaQqvL
vhKWWyj0TWvJ4SBGWk0AsPPqwETlrVbGe1K/OFVHUBADGs5v3+dh4CDt2lu33pBDw6elNwvR1Kuv
ez+BEQDtn58YaVvuHJAoLqzGg+BcgcSqxaQhLl4qBLK4MiY1j5XQ2KPw9ECPlO49CY2XWIAxvB8e
f3B++pBskuQG+tMbAzIa9mZ8iuW7PgL56l/DtcQf160zEmwZYpeEtG8pr/ziOKBl1TS5mfnlUFx1
3v73hYP0V28UDyGfW564y9cYK3rvfqf8WR0IezHgrqUbg/sCz7RdYG2hI0dnbdWXXmkRGoBXXJJ5
2e+KlDSpOV0cx1VDafVb5mumDbpHAgwPEC6wnU3EdINZvZuvGHqQjTrmx7LDz8+TEO91FH+w+5XE
mLEXZO64uviwCm+rw4AI2P0W553HKIl3TzUPirJU6djYk2bppIRpwMGxU+VvIQQDhivDu2bvOdsq
IKIwfp0PlVXKKrv7EvI7kPb+GessGgJ+85clcrWz0du7zStT7mI0aYmz0zj41sSgrzY3CdUa68/V
ulM578TG5Z7LZIxWTJc42ICIUNGQlouYM4DSJM8GkyKM4RsLbcA+FYhONkeOg1qdrhV5wxue9Tfy
07AC+bzr9xAvPNX9Tu8eY79RSuIaZxSAtowQR9wDo76y42d3P0UHzXSByOMWuBcZkK0jCoZ+YwDV
3o49PgXKZ6RNhBIHk+HSWvnccu0li78N5dK3M7gnzjfKq5V9F9khCs69uRmaRV1vcdp3eAYrPGDS
rtdfHWRQAuKqV53bgp3c8EeREQAzZKfqNqYX92l0Uztg0r61/SOKSZsuY2qaBtEkICkoexJjy5g6
po9iDqTrWBLhSjPYaOFY4WwEO5CsQkIHY3+uJngy1yHpJcqpHpCL5mO6YOmgkbDgQA7EMqVdU8zh
1aWNjkH4PmAdqSIEh7F9KY19LWEKek2xPQD0yxhQXkTWCzKPVJ+LYSNg7RQ9PQFFa6Z+ljW1S6bi
h8A7u/KtLj4r7RyoX1IAKx2jfb6J6L7m/Eo/PErs65XtbGyXnr4sLG7bCFr8zk3BtlzjAscka5po
1u2KGxJmGBNwkMXga4fq3lPQl0BZmgXbGazHe5NavBCz9dclGAtbPrdgcjiMBtSZvZtDRF6ZZHXz
+fQvNTsTc5HsW7v9MiXYEYmIESQiDMu76tYl5UHeBQHeUWJKrKWlvobSm8PxD2pW2A1XCqpe1XPT
dIuBMI3qRw/zecm8xByWzDkStg474EBL1X3ts1kjk7mziDoJWM/OCr5H/HBtPu8HLoNJnk+o/9gl
yuMVp6/pfLpMJsOrHc8JajGLNbH185pncQBFAA4jdlvMYERvBMGjgHbD4n5X7IJmoZt0i1uWUc3k
3FcJW1rCqjdP/XlOd25RJw/XOnl2Kg9iy6BrEmgoZv1UWyER5Kiv2c5qLyYb7FX5KWkzuxc+Tcwu
JcwLsz2aKk6acF/oXFo2+54sRm0V4AARxGV2H1mtBj3FTefihW+x1OsrOJq0Dzq5Di0GSVZBwLqI
qWNykKSQDMZtz4SkYVc4aK81L3802OOcwq1qr2FEECpSYAWib7QWLQTtYtH2a2BcXjiPrHPjUPlQ
XyhslrAF2MIQ8zFjstRi7MD3JtZCg/zQtltJe82bz8QAGHrtqrU0xHTndwaGIdsxPJ/iPUbYWtsZ
+GusMzEEDEg6zk7I40nApUZNsiHIRR+eZb61UZhL3qxF12+0cZf3h0F6SiLV+zO25+j3ZNCP8lIP
H3h1LBmwCWvcMFwPzrDIOB9Tlgw0FridW1Fdhk2Q3jtECzRqGfWdC8qsf2BCmoA1yxkPUPwbKEYx
JPnhjV+K8gEIN5BpHbsfO7uzTtqggPmfrsOFvo4BZOg4vea5yU+Co0FhGe7Jz7SYdoTdwepPfXHN
ulvKHVPlkI2GT8mCwsj+fRw8k3wGsdbiM/PXbr2UVKQZ62mbZwNZER85LQP2GeJlcxrZqeqfx+Zh
AG5RlFcSD2prk40bR1vraTXBJytX0wnmIaJkZMz3QvIFMG/YB8A1XA0plguCXmpMEvscUK+HXJfT
4Jn6rZMvY/okbk9UOZ22lHg4CaxgyFoO8+uSsSh/EuP31HsdoqtpfYpbFi02fBN71MQ/Tgr6FYZF
aO1GeS6NjaKeCP4axRnBjoyVzYPgvcFqlfCEb+j+Yx9dNHgXVShbBzS/MM68BsfFj0ubDeVC2bfe
WzJ8x2Y47QJElt4mdO9gcBNnsx6gVpwAAT/mBohiu7wMw5lk14QAj+iTTwCeNkEOHXOansaKrThc
ITBDcW6aixjQNv+KGxu7PuNaOA25TZjuqiPWmII08j4drHhUo9jduVxpiPhQShU+jOUie1540wl1
o3pmypHwNzUGc2dDREo8KvcEmTepOO1WkXMtIG1BkVG/yvSWM6awsNPKr/SNORBIJuvZigs81994
9XGwIQWd+7ToD3CkaxYPvfeECDAXijJT7FfHY/OdLYGTxrY58FsxRQmfVffN29h0R8veBMlVdhaI
olSbdnBO1CNvlS3tEEh9D7DHLnWgWu9Yx5TmWXEq0HrdbtNIB1S9AfXJLmdp686l6gzit6G3yvYc
xQRjowNjFi4rMW5h2VlcOB5rgZwB2hfHIB22R0xqMK0MoKnFS6PmmzZ5jEiSrCR5y7EDr7ANjJuC
nNIwYOiA87ATZ/EEg5q29yOQAnfJXCdehhhCAwPUV2PSwGBoxl8Eo1Wqr127GRdjuOZXx/1VVF/8
gTAoBOuEkV4BaH+l6seSsOT2Wxm2rnTLrcPgbKt8a7YnhghAUaPhGKjfRlRzB57K6hxWZ1W+5ekx
7qYROlWKpXHKPeL1ZET8KO7NTF47Hnf+QhqXQObL/C2LWtouxloe8F6WSGpmgNrVzs6DfcxR/MPk
pKJB4uPVP33YTyM71MjycPY/2nEVjZiWlnQ/7O1k8iUs9iKT1yBpbkRXo6rCzQxlWcG93MIbXTbW
1cDHy7vMcRona7k/qsqegB8vvOruuHDyfK5GIWG6hw7ruoaCFlIp8Dv4Hh+iWFegPqo8ioJ1Zjzi
xJq4nb1Xq57OcK0Ax9ZWRvGhgbB3dGllNSjz1qlg9p2zLMfTj84LrwtRvZwkTHm7n1Y6A+7S/cOA
zYQ131lRXvIunkq1zeC7WSGzmu0X8D7MV1E7b9DGa+BfiwjgklTWWJi++vwr1+BCzGttE7NBNwys
Yv3oGAFS7xtXvuSyev/R5u9NjQ7Mn44ke6BwN5hq4ZSLFo5/l+HzqajDFJOzMZ2X4baGuGVza4MZ
tUwa65NHVzpMGFD0cJL1lazQXESose4JpqYW7VkDqMptbH3qBlEp+Bjj7ZivOnNfIEXL6j0CHwJ7
D2KnNouNz7RiioW6iBnKgXFLOR+99/FNsaCos+umU+UPZN8xNlFCJFls9MrZ7947den09ELX6JHZ
mLRqTh0fWFT1NBqKFukxsnSs4ymxBBCo25BLjJnJLjHvzANeslHynC8x/jwruKshy0NbDqA8x/WH
55JDphr3XnHKgCRJBi2R9JFEHzjNaFRyFAsse6gwDskDzOZYsMOVUIQzmfmRXMQcXeuOVK9uWWvz
oVnn3aMQ2k2NF685AznUnBaRecuzz0W4jqnfGu3hIoON6DaTumMATxvlR7eBnQx3YyfLslmSrsJD
kYcqzy8/xaCh4fBQuQyVN2OgUIzODcQZnluMlj15L5YUU6wizGq5yVQkdiLR5wLQzXNTnK8enn3h
s0+MlU8yBQWEtqZHPnfmTWxFyEtYYXBumIfyl3n9yezXefGWUZhILSaf/lNYa8JqTpgi6j+PBhdf
e4eIb2IQb32x6PsmCUyG9AzdHws5K8N/tMva+8iSlISa2nAcuf1FV2+Wdclk1AzeOwVFhgOQ5NEC
oxwjJX1PVrHABLj8WsupMedgQhaUJEIB4nslkQu3CpO3ZHxjWL0fk6Vn5LSi77V+oqbCNV3x7B3H
uc5p70OvQP7xHYJCH2N5CMw1F5MwmyseW9wmj11Sz2yJzHHspyX54ly0Wi1AGgWS20/nfZQB0i0G
/QRd2Zk7BACQ6XTFsxYO975f07jZ+kHqTt3wVRYPJ/h26UEKk+wCa53mrHdcMr5OfkjrAHiW+eQw
roqnmElAxaIONl69l5UHMpjQxIieflFWmfi6q00d3SPmLMLk9iaVCrYfek0fSIeEWMRMhIlVeP/1
x1//9h9/ffb/7n1nxywevCyt/vYf/P8zywdevF//y//+7RWQQJb8/jf//T3//C/+tgueZVZlP/X/
+V2L72z/SL6rf/0m8Wr++yfz2//x6qaP+vFP/zNL66AeTs13OZy/qyauf78K/g7xnf/fL/7x/fun
vA7595+/nlmT1uKneUGW/vrHl1Zff/5SVfX3G/X390n8/H98UfwBf/66BGXw+F/f//2o6j9/6epf
NEvXDNIVZNtwNMv49Uf3Lb6iGX+xFNM0HEM3bMdmTvPrjzQra58vWX/RFFvTLUeTHdmGcfnrjypr
fn+Jn6eQc2g5JuwQw7KVX//1d//T5/c/n+cfaUMwPTCA6s9ftmb++iP/++cs/jBL1UmSxjVjqY4t
8yM1ha8/H+cg9fh25d9cJc3dIMfmp1suqFrfc6tZGimIsGYvd/rCTnDkBEGLfj+wlWMPtrmStaFA
oPccIabGZkUSYzKo5sk21G4XRIa+HB21fbejSF5rMhU3T++84kmWFrChotKz2R8qguGalaAKWBM1
z1YoIWOpOUOU0pOQcvK4GS+JOjSP3AYWNEm8OCPVSCJqxgqL6BJ5xOgS9qTRz7mMtM+B5Yf2qknM
gmSpSMv6DJ+hH75FPLPlWeBJIfsVlZnoCgO3xuviZ1fEuWX/8OG3hHKERaxTUIRQN9ibkR09YhAO
8ZvmRIar+JOpLkFBaTFeq0pxLimkqnBVRr7BPja7fi+xrZrFLktUjfJjKOJq08lljllTzjkK2yG1
0kNbFulU6jrAlbVkRcalGxLkMU1phJ/KbDCEHoooGZq9p1X6yavA1Mu+z3ql3Gal/4gDPQHvHZPi
HN2wzUn6V9IXgHhSo8YVm/hjwXKcF3gjR6U8hqhPkdQ7jLW9bKvjR380gCPYN+krYoL9rG0PtuVz
bPY+K9EDMzB9CFSGm1mmYj/vZYBtpobOrFU3Zxz9Z57l9pycSAY1ZmxQaMhyw4XitrNoML1FVUrZ
qSlCLHZyPEoPO8/L18zpsc/rGTmmXAtFPq1jnG/l0Lb1Cau0xHnMKA7ojyolOaqzlGEOsAzNu4cO
FqK2cvBhBAD39dAJ55lpRU/DbGl3/S4AcdXGChZyN8thvXp2lh71BKiSEpbJNktphhNlkJcyqZHr
qrfHM5+uS9xBGKcR+os8XGKyTVmI7sKwXhdZdIgM3Him5UufdhK4cAA0akOrtShmnS7xJEwzBZtH
HAkVjAY3Tq99l8Nn8Yca275cqxipnZRM9dVI9jNJCIWMAVn3fUgYeNDzcK0XljJcR7aw9B/Dkvth
6+VtWCAE+RZ3mFeo0UEeKmUeloW9q3Q3WjnhGN7Tqmn8L6PK0BlLV8LkC1yTp4KnetRG3Fb6zuMl
nruws9FeY61bNA5qEkdDDtmoTeaOVFcLLvd+o0eudI6T2Hgz8tr7PWctf4wuU50N1A8k4zxXjJmE
afS10EB0xwm3CeNnya7OxNJr2SSTZX2dBWbxmSbIGWejhowQO0aaTavMYf7VeiLwVC9jVrzBW3t+
QMpso8f+jzTiAnU7DQFGKnT5bpA+SuxWEGyHVHfxNiiw4025aKZ2a/Co7EoUes8flj46ei/SW3vg
UvVPLhEf2o6yByyi8TwyIbPQxQ9EwCni+KAivBdy4l/GkLUxskfLsM6ABBArkxHONjO1Yrh3MmJ8
m/jG0lDHAS6CJsGb0nXm8C1uHJ1Lba76fUi6Z2YibSmtjL0jLNpJm6HJ6rmSrMse5QN3F4jjcFSm
fUNPG+TNVM7i/kPrzH4V2QEOiCqM5hWpY1Ol7sz3PFTzQ2aa6dGVGVQ1OXE0msfcu4hBVbeFqy+G
omNVUy/Im+tjCRUthOaSZEp+4mGTQDFysv5oqP6HoqDoRLGiAtGABjmUQAi8GtCW7VHOzDTNeNRJ
KWFYa/1vT9LTm2KODkhULcQQor23Qz3uCl0D6oQZbxo2FewRMaBxox4WXkscu+bW99iyk32sd7kB
frURZCK8jiBGj6ZfQsLwLepXnZAkx5RtrG/NuxVTw7a6f6lcC5gQZV6bNuYmC4PPMWCUZrXjQ6mj
k6G6aNkdxvlOu7YVcl9ZAZIp7WHvBWwo895jzO30nzAHaZYM4fco2RASJJq2cdQuZhx0ExPiTZAh
katJ/ohT9nUyx2e5P1Y+pAbHTSqpX0pgwhKvKSN72Hxu/tkJh14S4BRgALlPPbc8Z3UGsD4u2WlO
zZEZkpJMTdXCzN8WNzfEkeArCb6PgCBwZxjYGsnN75g9GcUCvmJ0YQuOM8k/A2Z2mGf1+uYHub6M
S5qvLDNerQ7OdBGHxtXkrcROHPfbIqyS9wJvjvJiKKqydEt3IHBXskOUk3DMVk0tZcwVqMSNKgV1
YIE7tpVK5qIYurVWw39XpVQw2ooIh5SEu08ZVHvGFrtz0XqdlY4RErccdv1rWw5HfmnmsNxvt5dS
ScLr4Oo/bR568KetGEuoF+8BGhGe0Ur+NNPcTa173TXhz6EQT6JyoiX50xos/ZpaA7MqL/S2rofv
cVTYQIy1kpWJTE/ndagXC4yy6V6qYFs6HbME24IQE3T5xR2kc29gkyK4grYoG4ppLZfZsdOJwPEd
FMimKu2pn4yPNsfR1IpmdchU75BFtbzQrDLmJvO0WR+NxC10CKehKgBNnnw1Y5q6gZNnGgS2tinj
XuAE0AF6YcG0HWWdyCGdupnJbEcYFnNkmqQqAmqeZFoFicf5GHsDy3FrL2t+YD0MfH4aZUr8n+Sd
x5LcSLamX6VfAGXQYpsBIERKpiKTGxgltNbY3WebF5sPyarqSGR0gLd6NTa9qG5rWvGEO1wcP+cX
A08TcMS3iu99LSXUuSPBvI39TkfCzXgYyzBz2lz/gl4khgbKgzXQXvTrpgMGoObQcAPKE2lXIiWv
ABvUMrAveplTS8uMHVWilFd941mRU87qsq3Moymt+m/DUIu3XpdgKZL6HyMVCHnU0yI24uEw5Vhi
RGUfudaEQJBiao9mZ1V7P6L8yPzR2E208KvZGviAAWlPtQHud+ubIO6Eu6YpnrIiKKg/wmsvc0RT
m4GH1aSol7Cl+ptQbuEKixS7m7i61VLq4lJMdSyduKDoh97qhgGXQ65/Zrof/hBzCEm1lR5So4d5
w5l6M0qxupG7InARPFf3Xit1d3JXU72lW5fCeNWDGAQXaQUsUtAUug+HYsp74DyA3qLO4ycZOmwn
kYqlnzpqRb8/z8Hqp/H4oVDiyNELZbBHEbGcdBwQc5Bco65uawRr9AB3kzzpbwdBeiQfrg5RWgJc
8EeVDDVp7toeOX1JtG7hSHrOlJZied0X5sFSaRtljfQtTc2HuDd/Mp2fYj8GWxTFWxWsR9Bo93qD
9ErWFne+jMq1F5PLaRYYMfxFbrKsVjdaCMMQ2PxnM0vuGw+921GxXgoJTSNRuJNrKIW1BJi81sJ7
0TNe6srXec7T/9ML6y7zgltfGSBh+agzKUVG6zW8JAXCgmnk8/Z5cK95tGEnlaKbN6iIQxTabRj3
D3iMqy73keEGnuJTRSYhDfwJ77GwvIevSN1GnZ4UvSdAhOtebT6hYQiStpueK02FxDUiPiF4Caqe
Vv9ipjKsVoqarqrNYMFSe8zKNmUxi/dhnFTo95SfTV+CrRNzhbOEIzuXsk+iFFw3WY1+az5B3gcq
3kbSVx+WQSBCQtOUfYqXN9VocP+TrzwYejkAO51Q/vCB4oQVT3mlgP7eC3AstTIcruNGohBRpkCZ
4+IxNdsPhoDucDtYwsb0LXhJzSRtsW41kR1SgPiDUAbnO0tT08/gg2XIdIeXpiB9ykSrdIYQRVkp
k2on6UK4Gg09v1EOeQuMJraevkrBKA6NCoA6BUfg7ZIrNMhg4qsI5mAco1lirdhHsice2ihGtzdq
QEL5BjT6QUpvB6lAMVKvCuCm8k3Zdkx9g8T9oAJIosGDomUFirDV8cPElBylQgWGvhaMNSJD+pVW
Aj0CyHlvqQWFo0R/mJrwyqgKvAInxU7L4E72AChl1HDQWQ1AzfjgbTOVDzeqD6OZ+uCpKAqUG0MU
tT3W4xYtppEOnWGp+mdBtECaiQGbvk1FFnAiTxJaaJGZPA966+2NvE+fDFGor4Ox0IGrmjXKdnrU
U5/ykCsLMIptxc960eA/gGH8rBs4oBkXtxaK5U03UEKpcxwaMs2cK1P8G+RZPs7wplLGiT0mavTS
KaJk617YPXS63xxGkWmtKqHe4rsOj8i0DA9mry5+CcsxeimsGRJQmNUnLZHaB7k2q5+Jxhq/0Eqq
yZ7kUX2Xij74EOfm9DUqJ+NBLhSYn1FUI9wq9MhEkcXex6WlPUkwnJ+pHpqHrhDpLkeaB8WrBdYm
VnyOpmtpwKodu9zMQ6YmCEhtInFovrRJXdxpPNq9raKmGX3gXqI+bBSTTlmRSQdl2mkpkqZJBVFD
7UIeBGVT6fdeUmhQ2DiFAMaaPezSudVXGLkZbsHniGgvWCmxB2icbq1nfWVboldB+29F7Qf7Z7yO
g6GCZD0Y3mOjkg7IuSlcDLyzuMU8tHsHZF0nWZBIlgUWhEjd19S1L0PQwRGocg+73KK9b8zupot6
7aESMjCMQmpSTy7HEYHESIfQN1ZVg1iz4NPZq7rmQdIK8EaF4kUfLb8OXFXRUaKoWxOUkNTMmuNT
gr5ULJgWKmPaGIa21rf016SqBsccaT4oLqPmEHasbpxQh0HuCDJ6YfxIPan65hVVKrlHNZk/ax/H
tQ7JWpQ6NF01dcUSRcMQdUXS5z8/KnWYtaZorafrG/0aawlXfMZf9dLrL6ApbwunAdyPYZDxQ95h
EXE/3a1Ep5rzptCyiG6Ib6NLhubn7ThLdF7VN9onya6vPbt2kVOZMCIEpWljRemiS39d9RcrsZdF
nmXsRZGnjQwpGyNim9dQBG/ImS+t9AL00FXnKBtwhzTDL9rL/PJ8XEpbyyHDiFdUClamKOKS+nbI
XSNLMoJ++kZQfjQDMCA6WqO+Njj1VBRN1CVJVC1ZNxZREjFIVN8IeRPD6dC/JHZgh1uazDfKBvic
nf2ItueHJc2f6rhmxnRa8lHE+RcdLSRKaXRKdSIi4bkBa/pkOJDvnPjWdFYinfhwlmyaqqgblPsM
eZ7ho0jWGAx5oZGmgl23sc524ZgCublgkC4JS+UOKHsFyLSvxJ3n7N0Ij+LOv+sobhYkzRgLxNUe
/HsV2Z3XSfVHl/XiFFvlJV1ZKsaJgIqoaSbOHqKu6YsVGovCEAlCzukISYYHm5o/Ib5HsuO5tVXY
54d34iCgsPrvYBR3j0eniV0nIW9kbJIrb2tcens8fx5llMrOhzm1MFVN4T+aqOmKOY/5aBKNSZfr
NCjhADf3nvA98j+e//ul919JU8hA0XhVFJaktVj5FY3+UJQ84OGH7NE8qM6wAzHmBjpATwTf3HQl
4PvV+DbeYt1HasEdOxIPhbBtD9EatZ9r2bAuDZixK2ObP/jbFUgeIMlsaFkxRFNaTF4dJWXSyJG5
aWi7uIYbIbFxoT+2JGUXCcInK+HmT34u3Hx6H30rrxP81BoJJz2Im8kOEMgIfzQwIWFMry4M6f1d
QMVftgzVopCvKfLiJgqzrPGCITE3RnZRfRs3oJo37TVdIHWDdKqN1JUKDhp+ke7SSxTWTswT68aS
RElTTVGhI7EML/FopOhXmxv9SfpU7dODZ6MzRGtrm93kdj8TMc9P7/udoMuqoqqqrOuSqJuL8aKP
o0u6pwDGmq48C78qhKLPR5BOhFB1rhON613RRXFxgBRqFQDy7gH3b2BazqeydcXFjqkGBjh03LbR
53+waHRi6rKpiyo9nmVCYRhxVXrVa0yScn9Xb9FG3ZS1Mzkp7tj6zcoY359bxOMWEC1Tkiyd1s+b
RdqPFCJHVZrHWCg/gBt9Az90p+1ymGXRzxIZucy/FipX29C5RHJvJfz7LTkHt7hhJW4k7fU4Otoj
ZabqYptgThpdzQsW+bltdaltJSc5tLuVWO+X6NtY8+c+iqUqsinKhcf2t3uMZjeJjWnQDbvf7vfT
U7HVVtIz+eTgOHAkzitJF5e5ii7IKHVXLfIAG6ASo9PtIZB9LX8E0S14vXAvbKMDctkucA6wFuj0
cL6ubRPp/QHLqI9+xGLUhSUiWILwKkjl7iLZyw6mAbdI9Tsq8mxfdOtATZkSzLZHAOt1wv9Xnd3f
a9veFj+yh6b68aO5/lL8P9C7lUSSJprc/6F3u6+TL/W/dj++VN//Nf7r+hu6gl+S78fN3Ne/4Fcz
11D+MA0sZUTTNHVDok75VzOXP5FVk1auwQ4hO5wfH382cwVN/sOCmWkYpkInV5qTuD+buYKm/CHx
Z/yloqSy7FgRf/3Su1/X06/2++luLjnMm2vMpJM8R+KQoN5G41hbZDaNb+mC1/gxXptXU5mhnGYh
OoGgiFsY5Yc6q0CKxEDbzQYVsoBOn6mithL74rXhw6weBbT69aawhx4NZ0sCWJKKvYQ0zdVYlEjE
1SmWLVW6KwGJedaEPVRLvT0S0EmL6kSAPaO2jqwVmAW0+saPQZQaIXKVk4xcTBs4Qie1GJ9R1A5N
MXYVDfI80h9OooOyTWefolqHwtiElL40GSySoSX4bWndLS21fNtJzWVpTjBWRQUPzhFYV2kC7E+y
Dgu2+jAKw0ss5G7Rjo+C3B2EHiIrZod71azg7QSonmMi2CICfimmfnUwGn1fNzjsVSkFfaqtAAFf
ay9Wd2OmASKIyj4UO4jrmb6JR8p+WQIKRfaVrxGCRjtVEOGfoQohUsZB7RtoTYnCQk4xHadGSAlt
ZntdcRv1aLmPvNfRav6QT+CvK8iHfTT0Np/0gA7ZcFFKPQo0ioaMYI/fbNb8mMaygOqUfUZQ7ErS
wb0F2Q0N6B4wPzw9SerRNZVe+hlKWmdiSs0UFQQcTSHTthQcqQQ7oZXemBR88Q1BNUalXTOIHdS4
Qv6Sioa2BaCE1YFPvaryxa+WRXW/0ftPQpcdIINhUYeS8GOUBrvWGWYrgQwfrcSvrvMAroBCg23E
3Nmc0IMbu0a4EFRu997qH9UgxW/4cgBCpVItUsHexEiC+AheUlAUU91t+SlF8UzbdZcCsstQBJJL
AOhVKH4LlY95SJnOd3CZAjKLzu6vIQVGDfwFuY9kFluidUAGNUDdMcONovhunBoUbzNnQOREUTcJ
FoE9anh1Lb7EBpqtmMNiCH5Tgp7q1PIyRgIi92CIjE19r+WI98no8bc3GSykEcdlirnTKGyl5KMp
VRkEZJ2SVSI6iSxsp1z95qOYcSEWo7ZR2tipi4TepKnjsMfLU8CrIdd3MkJJoOWirHUHbZph0Tcm
JToBepCFy8XGb4vYidRwxHPTvFGo+4xaf63hTZFZJcoPqGRhD6sBmd7kOUj8vmwoHlJzE+87zZed
Ik6+JbBrlMS7UWgRxha2KympCA4OLVJxrdFcCiImV6mwNQw0eqnIWrpj1S8x8LQGxj16rCCIhr2G
aiDtaqlj7nK46NSvZ8YSPkYPZeZf1m0hb/KZgSSZmjtmwPsaQcpwr5O+NnxWo6qftAqCVTxdxym0
GtlDjKWtIQkJ0LwnEVCi1dkiGAeEvOSdOgGs9KJDTue1ntVdfFAYIN2/Z0V/J03RFw/UBfY6IK00
oUFRCI5uArq0lE2EloErxJmXIgDGH8keHSXxiqcS9IEGM8YxSwXY1OUBECruJubsk5aRXQtFhzjq
9LMu+39wff7/CYwiRfnPl6uThtWXJq//9X/+p/ry9Uf9r6cs/J7Xx7erLPM3/LpdNf0PhStS0k2N
HIz3CenRL6iUJv2hWobJlcbXfb1D/75dZf0PUQfDNP87Blnx/DD483aV5T/mMh/JqmUZvPY1639z
ufL3HL8Qubh/vZZ4r/GIAQDwNiNNWn2Ix1LCisRkT7bgg+tfi+hX4vHndf6mQDm/aY8eoa8hgIrx
ghE1WaIM+zaEN8aiDghMpxCK5sAEOfEeFUmkDZEH+h6ksJLQ4JhTTzxN7aPvcir24kn6LvZieFar
tHRTNBV34AEKFWK1L91tueUZvKULBSXbu6TfBMkXPmqzrVfy/RlPd3boi+e+PvheMcw6noj+a6Bl
EGi8sPwt3BJpxwFui7fdT+8T2lpP8ugKT/M0pKiirb5xlJXfMU/T0bsj8jV1MidJtdXr1nl90TmY
9wwb5DepeyE7e39+3t8mbMavaadIJLG+eUDqi3FrcZdwC8Y6wh8gfW6QErHSlRDSWozFmFLLCoy+
T3Q72mMUs4s/IB4dXov7xsFP8jL6bNwpd+HX8+NaPFXfjWvx4qfk39d5Oi/l/TyLzQ6ajVshO3g+
jHRy3agk4gDy2JnK/OdH30uYihokMHHQX9xSakMMBz0UdNhtRAl/44W2KP2+jguUJOm1zjPRspbj
KmgBDpms2eIBtijjCvfBDklxd3Vkpzbk35HoyS36BXBycn8wRZRtbegSB4DMyBGG6of+Ot9C96Ow
EX8fzMuA/1e9QjRt7UA49QWP4y+KDUYie1zyJsLarwUVxR5/au6wr58Ve9r5W2suNLRXpZs+gDfY
n/+sJ2NrKihLdD0Mdb4ijr9qaVg4DyY+4ibbefXEqPGov7N6Ts7xUZzFgTsoNIyEGnspiF77xPY/
NHfQsmebxm13GFAqvUBVEDq7AL9m7bA/ddLoR7EXB67WtHreNLNwOfM72JKNGKoTbzBusdu736g5
rsVbnDQdNSwoXcypdIt12Q6Ikd1Q8YNQuIngrf9ZUPjPl9mioPJrpxyNb3HqmLKlAKt9ndvhCmBa
5Jqo3UwOVcDfOAfWoi32ZSgmVadPqOOMB8Ut3JTvZ6ENCavZbi/OL85l+2c5MmWxM6Mg95IhYyYx
UHGqO2nX7KZDu0flaLcS6dTpdrRGluBscCWCnGWvayTb8+6wc+qL6oPs5i6ezO5KtFP3xHG0xVnK
I9DoNC/RmEMML64KFzWmu+QS0dtH6zC30pJN93I+5qmk6jjkvGiPju9qGFs1jXuO0yrEB8v4HArT
438XYnGWtJIwDsB0CTEgIYQATa6WK8fV2igWx0gedX2VkTzZUgrb2QexIaXX50dx8hI35ga2qM21
V3MRw5/xjtlgYbKo+w99iWCWIHnITARAESp1vMs7TPrkDKsexYu/w3fayBHv0TYSwDsWJlIUKiKg
RVs/rfywd2comSopOaqSqq7Tr1nsBmXUEqg7ZG54cV2BZtib23BX0z8BvCPZ423v4na+K7/qjn0+
8rtZXwReXFAloONazdkcoZrDIaZgivLh+RDLDhvDeju4xZaQdb/U/JQYtTM6+gZ95E30EVjMRnLE
XXkprSykZQH4XbzFYgWYa6YT2m02EinOtIcbvvOu8k9o7boxCW+IdIl0q6xFfXfMzKMkm5mfNhKN
SuvtLoxpxEW9R6oxX0XdHszTfDfgCuAOP/5Jjj2HmyulEq0aU1UXmz7T4kCoVcLVTgy891p18q0+
C4UKiAz+VudivtvePKxeI7JMDRo1uvlaNj06ZhrZRD3B5MSeM+CR2tyBy95pLg0HcWZUXBIntml7
USZbTePeXUyL0ItrXtLk2JDqdr7mUS+/kS71vXphbFU3Oqz2h94d4MRSaQzxVJ4BF8vkNKwqvVfp
xBELeAu9iw3EPodr1y33fvAVkR6EPlavw3eJxRyV7a8ovNpNsvC3q0ebFKDh1vhrhPJGsak4B6wf
GHwbjHU+G/9kuR4HXExpHGd9mVfk4FBVPxnutBPvkLA7IDGLRK+5WTkCTk7q0fAWeZPVpsZExfbX
ETCRJWLx9gFJW7L+YmNx6uESshZzHsFyvR6PcJE7dQritSqcBDu5Qg5+K1woV4gJ2jjcfqSSC0pJ
oQW2NtL3b/DFh1wcA2kPw6nE24k3W3qJlOGWmq9Njc0NLyGfoMpLYxpY6mAbz8O16GZOvP7qefe+
mn8DkCFVMlhQmrE41PUSLbyIXoSNU9geojez/Zsvx1PXh6qSzM3lHBGe3dtliwi1pUVKOL9Q8xs0
wp194Ia4HJaPyDSh0LP6UU+dskcBX9PKo0PI0wGl5TEKEOIByylsU53wV7Z/W5soUSVri+jkvlQh
H1r6/I5ZZgwAQJWsFGUk6j8NNq1EV4D7ehHjN1htsicMwu7O75R5wt4t2qN4i20ZlJ0spQYTihSK
q+ws5/cebSfDmIAXNLAToiEvwiiDp1eWSRh1zjO2v8KIqxiNk1uQyqEpUXDkIbpYiBAE0qChumhr
SgP/ATeUqICmndo+QhnnJ+79g4JFr5HYGbIxl4KWsVol7K0p40tlV/6uv252tB4umpv1Z9KpuTsO
tEhnlBgEvw8rEDu7Zq/wbpk/UbSOpjl1Zh7HmZfm0VL3TcWb+oI48wtJpv3hP4kYATtIRwMXoH8e
+0/t92K9aHFqU2u6AdJEB18DSO9t4EDR+sFvCdygG558Lx6gG2BGbmyDXeKkD8L67be831nwc6XW
pAgtsZmWx0hK186SIzLduERcIrKmXV3SSOoUBCuFbW7QakinGGZc09hTFV6ZrbdWN15m4DCH51oU
P4RsAmbH4rZIwyYM2rSS7WrMnMBUb6Iw3kOL3IYgwoE17/yO9Xt+zS6/8GtMAxCGIYHQkpdv4Kwx
2jKwQlymxodx+qQUd4P68XyIV4jX8YGyjLHYgo0miWnFznytgKlf2q15p39HRDG/0A6Sgwj/LOS3
LT5hBXc+8nLv/wo8Q5Yk6m6aucjC68HzlDZjcCGObQU6/sFzCQGwneSVQEvUkriMtFivo1oLcR5F
su1BmL0oXB/0F7VM29iilWR31+vZ98mxATuTAfJY8rtszUiTxJxMxiYEX8K6u9GGzE4w8BE8f+XJ
uoTU/BrcUajFST1quTxMhSlxIZiHyh43iJbhz+eECFcjxreJnrFMhPJgSwh1X/R7+XI1+54PtHdL
6OgnLJI3KbD6QA9YQsUnzIt27dazYbE8qG6ztex8d37ZvHstvn7No2iLjThOk0F/E5219rWkN8N0
B+5BbRvtiu165r181SzDLTIYqYiDKE/nwQnJTlDkG6NA8TrKwTwYanSY4uhwfoAnN/2/x2cunvqJ
3xh10/NB2whFDxDC26mH7Ceh9nQ+0Luy/mJoS6SbmlVJI84zOcO/BODH087kSWFsTbe4Drbno72W
KM6sEnNeRUfXVe1r7TjNh5lU91kL661DhbSGoTOl3uiYRSo7UVNbd76aDN/M0Ey3yZSIH8cAebyx
1kxEh2Aj6nJGYTWicH+h9jHLXMFWIA3Tw6RFB6kI+mTl9Dh57h99jsUtmxUaQgATn8NKPqT+S4Hu
bj0Ujme5WfqSxtJKuNWPsjgWhViGDtsSL6t3OcxBTxJRnoWqrL2kQrvBEFCNsHHwB5wpfyZI5p3/
TO9KYMtFsTgsVfmv7TUvCpXuXOyY0Z1pE++ntqE8md8nmzWs+NqaXxxiMNkDUQ4CLlff23g5NPVo
J2crJ8cybZlHJks8RmbIs6yry5suslqjGtnJrQYfCzetzHTPT96pYRxHWCzxGKmHHL1yyQ5NQFMx
vOrI03d+Htjn48inDqXjQItFqSWlMkwdgYzbuakR7NFDL/heSJlvQmSPLpVtfQXI6LU8MB3kPYJf
NzNaFtG63+h6nJzZGXsMapVekrJYs20O6bqKyI3Gg7mdbGWHywfBGwebRughgROs3HonAwLyIyk0
QQmYizugNKooafN5/E3pyh3VkNw5P8Un9yEFib9DLM59C2Ya+x7KqXZLdu1MOyxHH+a+keKMO4Bw
58OdHhDiMCLVXQk6z9vDcfTFthgzdn0Ovmsq73reQecjvCaLy/NX1jSZ6pxlYnWyWJyDEWWxHii0
wOK6dc1cgR/XUAT/kED7exqUTCrsLkIvU8x6wxUysbz3+1nzukORuWyFHhG1Ur3UdDLvympLp558
3AybnHd1KspPWg5FexSqEnO6DHNCawxthKMlu8vlYDdIGLBIVpzbstHGdh0n6g8hQoC9141SWxnr
yY+nAC8GRcrD8hX9cnzXJDp4UFYO/jNhuc9C4UrIsPwUpH0YhV8yNcJM3LxQzOpjnMEJS8KdbvWf
zs/3uyrz63FzNN+LT2okURF3A7Yo7cH8UO3L++JqYq9S6NkWP0cAW9vSjW/rFYrPu2fua1gDWgf1
CAavL/ZiV6o42PKMogBS3iiX8KcppMv0rtfSvuUz9zWQyUzCNwAwZC3ylF6uNK/uuc8bMR224YAZ
WIrM23bk4kJ+onXLVMUmpILXKCKaf352T560lq6Jr5Us5JXe7pc2qzsUK+CxJsiSv6ogIcSMpPk/
iQLlh0oIxV51MUTB96cmaBEb6XXEXzW84mmiDYX4cD7MyeXKQ/rvOIubCb2JqEh6RqMoSOJz8crh
NyNN74YpPQSm/9y34iGWO3tUmztN9L540dqNcupCOd4wi8Valmo4KYnMzaXXz1FtPvqTcohb5B9T
/UYt1jhOJ0d8HG/x/WpIHYYVtRIVyPjGcIcd6nxujc/wbxUF51+/PPogvJnA3XhoakvIV6qVlj9C
EOeNNMRXwF/D3ZzqhnvFe0Dz8HcgTvNpei7kIqOhiYhCwUTI6Zu37W5R16UMieEjhn6/0x44+f1k
2HYqpBxZVBfzGbU9IBJVoBW4kQ/+ztyOjmIjCeJYDmofTnTfbJrP64C2U2cAB+zfYRejrIMkaMSW
sAnQjhlComx19zcSjJOzeRRnHv7R2wGONPozPXFqh5dKupn2WCtjhSO6Ey3Y1bLkySSYZqtlzphG
EWLo23h+F6oC0iTzy0hy0fyIkZW0E7AVHQnArGKabazn3yjMz3/vu1VDfVLWLJIaY9lbEhE/ApHD
vSVvk73KrVFvA4wE9RcDcsyAv5++Q0N5JZmS3lfXTEv5Oyo9rbejTSEa6oGvzttD+JQB69CcaaNs
vEsAV5vzR92pc/s41OKky7uwhrTOAAfjGzq5YnivDB/Ohzg/hxCY3o6m9P2ymoGvdu8Xzyaa4IjA
OAoCUnhgPJ8PdfKOPx7O4tiME7geHneULWsoiANW3co91nelj5KxIn0tUtySx34XBOpnyaru9EYa
kYEtsF0Vt0ki74oJ9w1A5Ss/6/R2+WsZAV97OwVGCUcwGPlZwT64mxu/8t68lV6J2pgUrnzS05OA
FBapgCwb0rLTPCTIxlh0LW1xi57hwTygyQ6gVtiMd1SdNrJtflw/eU5+5aOgiyHGEsnn5JMwhxla
9UJWoZ8ED5jGGapBql+vZXMn98j8toFhPL8gF1+afKZNvLkMNMAO79VD5nY73FWcTj2snz8nj9Wj
YIvBRUKeNDT15w0Z7pQdHlG0stfDnL6Fj+Isbg15zOt4Fr98HVTiP/8a1OBYcA7F32k8nlyYRwHn
r3p0jjeGGHWjRMAZcqgiEeJibIYl83DTcTutHTanD7ajcItrA5klacrm2s2MPLS+zsi/uTVSEWst
IT1ZllQ05AMArWoG/+vt0DoxD5sqGNkFIdgHCr0vWpB+a3FqTEzTNYbJUdtuM7amPSXdFzQkU5R9
uh9lIq3s/pNH7NEPWZx/cqGpYdNw/gk6DhxiY49F9kEbu7VtP98Kb+8qiAJkG+gQilS6lymHhFBU
WpHjcPcPV5lrgrjAsmifumuw9RPLdI7EtoOMhjyUsXiKG4OlNbwFJm5j3LqgxJYzFxeWyl6/bDFV
WBvZXD14NzJ0Lui6oNyqqIt46KuqoVYxshlNQs6xQbk/fZJg5ZhX1ocK1v94We8E1zQfFeNqbdW+
QwggAMiV8Xd4bXEdR3HXTbLli7ZwmV2lN+luwr9scIoH/0OxC26Eg36JPiP/uKSLfsm9U9/iN76a
Fbw/YeefQTFHQbcWKcHFiRfrZs6iZtZRSHzWgHsCZr2rdrXbu9pBOGDjfUi2sIfO313vVy9R+djc
FxAsVW1xJBUil1chKpM9VJSHUcX3Bgp2UmefD3NycEdhFgdRrqhxHlN1sSckbi/KFm/jKUAMC6Zk
XW3Px3p/mr8d0uIUqpHwVYF8TraBQacUoMdZxcgjyUqDFlaHLXtqoS8dFEaBdlO20k040d+bo3Mm
sXNUngaLkUIfrdGo7X4tZgGF8Asyox9o/scHy6Go6xiIDLve/bhbW8in9+1R6MXAoe9mwqigm6/d
cks64cG8wjnuQndnbs3qrp3X47tdexRtURMcBsnz4C5MHPbpQKdNcDFQBrnQupOW7SpeQNnTKn7/
/YX2dnYXR8VkwcxVqMW+9uDno2nATAOXYmubu1m5KvGw9jWX8BajK6Wxahnk+MG7xo0H/6o7am3X
+CLId8lz8sX71N6Ol+a9cHV+EZ/el38vo9er9ujmRtM1rWtTmmyrw+7deuzQoJotUM5HOXFjv5nP
1yV1FKY3K0WeJpbMnCBE32Z864yeCL8hv7NyzJ/clopKM18EBwXp9O2FjZK0mI4xoULPu7fk6XmY
8pcy9G68StnEreBW/XTbGGv35qmThycD/HWQVySTyxWjmVFf9h25ud7jIYKxnva1Efco3K3M5Uqg
ZR8Riyq0cnMCWZGJKwW+xjX251RzwDKvfLVTi+NoTMtGomW0coQGMGWAT/KHYq/Y3JebDE9aka3w
q2LOUhleVsLOafByxx+HnTfn0WKpcz2OQjPhPKMTXA5fyoN/MJzgBs+hMLmScSv2V3PKtaEuVk0Z
xpmC3yGVgQCQoI7vM9xYTV5bJfPReG5oixeAEmgyPFzqY4P+TR2u29kFMH+WlOxCNUNnZR7neXoX
jI4AeRwayCjmvJ3HMgpQ0p34fJ2LGOflnCbHV5jGQu3KtmuJ8skJPAq2OKYlip1iXzKBaf4dwWcc
KWSnN4r9+TGtRVnsMqtGoF5A59cW0G0cPf+iCNVN1fUracSJrN+izYCoxFwCp3ezXIJ905VRSZOj
rZAzQYxB0Z/nR037zYIdJ8j68/rT93RQ0Fc88Kn0Ac9bfK9CzQLNwy8YrV57Ij/FKZja1Ix4zpzi
utydn8uTCemsK/RXvMUn6/K69CuPjukMNFM3mV0+1aZjYjpfX2YVav4Xc4PRg8Yl7uqvYniba9ta
3WfjYe2+PXmm4cpA+QZvRqQT3o68wEKhVgw+q6FCyBNRP8ZxTqfqghnx+UEvdQzB1fBlwc+D2Z+z
3+WF11bYTGiIZpFOdHu1nbGdyMHN2FX8iOaxhq5l6x8qt7wsrtfuptfL592WPIq+WFddGVThmPCJ
5yfInFf4n7Etv4gdUBEfcc4CuZTRh1Qu9GvlEfCb69+upW/zVz33ExYnHVDXqiiNCYJnopU3ADOV
C+htA46JnuYoIUblQltPdyYF4LW5f19sYe7hmlOspyEK4O7tZx6KyOp0q55HL27I4i5CWtjpXnEw
6VxZ3CfvEBQ3ZuY7si7LTjIcs1ptpQaPXf8p0cyLBmmN8yvp1JqlggzJhUyQ/1rMI7lH0OkRPo6J
qb145ad4HLZVK28mVVmbt1MHOU0/yVLodczH0dt5Gwd0F9IkFznIJ5eEG4dgtubMQGZjflxr4pya
uuNoi4F15ii0ksfUxfjyqNrXylvrSp2OMBOedI2KxlJCzUhKtQuGDgtMKcB6pHFSKXDOf50TpX6L
/O/vGEuMZaclRtpOo0hroXwug+6HiqxZdIvV7Ez+DfKfqPQ6SHpsz8c9uSpwpkGDQNERp1uc4ejM
o73nU6WZJV37DqRece2ln7N2pbh/6iJUTVDcWOMgpbRslOJ5IgyJRAtTiMYHEoAberE/BRWV5/Pj
OfmpjuLM4z3KxYa4r2IWuWRrofYo9N6uHPvH8yHWhrKYsqj2aqOJCDGgXADAGq0ftLmttdNn/muW
597cfDF5MQMWXx78WmYhFxDOPRjsQxHMQbFo74l4sSHrI/ul/U8G9e9oiy2bidoAGo6yYYOsvubp
9oT6fCWsnAynp+7fURZbtZ2mONYFopTeQ6t1G3UWngrClTWwFmVeI0drQPPGwpws1trUQ6QJLiUP
8EO2hpBb+z7zrziK0uD1FIox3yeVQpcX/ybHqTHDFtfK9Ysy/keL7t8zt1jXWjEZaaQwc2ok43/y
WR4CGoAP5xfBycPgaMktVnbom2hcTQTJtGDTY1fY1y+mWF8Y4RrOaC3SIpUD1fPnJ/KM0Vbj51L6
OUuPRUAK/7shLRLwRJH6MYoZktlMF6r8SY5Q0pVeVGVcWXQrI1oyY0U/7fpOZNG1A/C25tFvC0cV
H1Lzv1sIrzjso2VX63GMeRYDqhT9QhSwPe36izhYedOeSrqODp/leyKcYjnNM6LUXbsJm/yymlLU
v7DHUuqLSXdTS175UCubdpmeFP5EKiYwfybWnYHWXIgganqE086vh7Uwi7MBxxlT9woOb69NHUPH
4SV3y3hl9taCLI4G368LU/YZi0TBuErLTSn+iBvd/e+GMq/Io5Ug5WI31hHfKEH6r5zNzfEp8q21
Z/k8I2fuoWWGIDeyl8gmD+VQf6y9z8qwxmhZ2zmLs6AVMKvKZtTR2IWbCbOpovyWlZeze+n5CVsL
tDgLgsST5yYS98J0V+DMaGXfelxKxXpN7mNlypa5nJkJlqbMl6nfItGsIxY4FSvb5eRYKJLQoCGZ
4oX29uMrZdq2sdeThPT89cNdkTZIo8UouFX2+Vk7uZiPIi0+j5q1GGDlzJoZTJeyFTgou+36dLo/
H2ZtQIuPoyqR0tQFA+Kf9B9iBAUNWyn/L2vftVw3znT7RKwiCTDdMu2gLNkKvmHJQcw58+n/Bc2Z
ETfEb2PGPleu8q5SE0B3o9Fhrd6uB1F2V7AivrBVWDKolSocj6SBXbvK/MisAWv56/yCRFK4QiyA
fQ2tDeAEanQdZgZgZvTBLmLRYgT7xoOABqFBlkCHecoAeqqby0rVwJlyHSGj+2frIacaZ4AEYqBM
D2I0eZdK6CQdGJQSEX2BaD2cg5bkIBlaE6mVGkwUipXvlBxMrtXgmund+QWJJLEDXPnPZKoJAjho
XI5Orrjtwbp7B8qRKe125wVtRopo9GWJBIJmLm7nUjKDmZPpW5mBdevG7Es7mb6Blj3Kv5+XtK1z
H5K4zcubxRjNiiU1FXAU0Q5sRoFrpKIxie2d+xDD7VyklyHVaxREpfHByL5aleK00lVIU4HrEW0c
+47VCWVJlOdDCDmx9KTFoBxRJYCaXLfGfUdL/8+2jnOo6D1L0TuMQyrA9Miow1AAsmFMAisSLYnz
plOhmCNRcUIa6le4+hxteYzoDErvJ0P90zVxPrUBT1y2NFhTgEfDtKCmbE0uWuTP7xxTqk8Bwod6
8w3Y5jCMXT3CYk1tsDstc2kletULFI6fmZaoMisqhS8dYpBVh6WtRl8tQLgyEuvzixFYkKWeqty8
yG0QgBwQ80Uv0/JzBurOkv7nzhikelYbxvmDBayYYceCa1pF9pBjGlJ/Q6fe+YUIFM3iXEGsgmFe
RmIM1GhXS1RiVKIARXfrRPXrrP+WJ/3HH/DJHTSpNlYItGe304AV3z6mBLjqxg9Zuzm/JpEacP5g
NuRSbQ34A9WqbLAPkw6kwGj4LQXNCiI5nC+IATeSU5amKOXJQZt93c1uFmDG3EwEHk6kbpw70MDA
NOQLdm6RjjSK/Sqo7AV4t3+2b5wfyAKQKwIYC9cC+bLAjy7mNUZwUIxt/sR6UPfgWobkogIvIuv5
6pvYpyp4wtK0vZln+f78gs5uG2s1P7VSE0WRUtKxoLEpncm66/TKMUBgel7KWTWAFM4XLHOXjEPJ
7DR5MOtfGFvygNBmA3z2t4L5/2c/EMQ5hHoepGKc4d4S7ZcetUdzVuwl/qmCLur8ikT7xjkFwgbk
VGaoRfBaDKYnF4MNktQ/UWosh33F6truk7pdDBWBVT3ldhMUAJIFwkX77fxa2Lf+z2sHUnhnMOBy
DljVXWmrygWHwl0mlaKLR7RhnCdoERaUDbPPuPxl0X1Of7bhb3S0/HMbYB2cCwAH+aJmLICPBsUG
QfuOVqY9NIVAmUUr4XxA3ZIsX2roWNjEdt+BP1y5zmJDIOXsrUMx5nJ69AUoQ+axQAlf077T4aYp
XkJ130eFHZa/lTb4+xaFKM4HSODQAqkyLjgDlPN6rDp9ink6Gf0djeX9karx3UCRFukSseAItFy7
lNTl2NB0f14EO+Uz2vxea1/ZDECBYwu98vA14RWZI3uabiZUzar6IQbljFSL5Ams5x2rYiUvV0Ik
e3PIA2fEK/LyLo0awQigQOP46mlTmaYKjDKApcyLrUqq31iAV60aweFsiQFLsglAZVVFxzOn2Ine
xrpSQMyUog6P2JDFiZUmCtwFYvgZvHoBn6AeQd0gDPCK4LRI7ltddOWIpHBKDShuiy59BDUgtHJD
AoQqxLhO1YqG0Mm2JDBZq6alo4GDu9ziQm3GWEnxhhu6wh3LYPDnKMo8NIw1Xt8VxZ6QuN7Lgywd
0VA+XkwZLQADbFVXM9UqFFVi+SIaJc0v0jbeZWFVgyMgAnSSiaRX1oMEOYp60JG0WuMYUgVGbnXW
d+Duwx+tTGCdae1wCb7P4nIxu/Yypul4kIaeHpak6PygNxYfzxXixA3jIAPQxe15i9u63TXwOf29
Adyla2LWP28rHOjUPkvaYVia3Zi+yvPinZezZdlrOdydm6bZEBka5CQo3C3Snab9CtSHJFZt0iHL
3T6dFyc6V/b7yrC7vgVRg9nhASNl4CaBxSW5E/QiIkbR7nG3bxg2JA+QGnTzijrGlNgm2HzL8TaK
H/9sPdwNTPRqUgsCQSnyW4vWuI1egiRdIGXr3lofEncJp7gd+4AlTmJE/BIYa1Lyo9bR8CE/pPOP
8ysSbR3nsMq4T4uZndCg3U9SYctm5Padgi7F7DdCi9Wq+NtYzgxrqpkkDWQZhvxdKW9ldAOfX84G
8o+F8fx/DIm/iAGoMqnd3OK1ZMY3cgfGeLna1R3KHoUV5DYaa+4pQDSWZAH3bv9dNye/I8FrNYJ6
CBgEXh4Cx32sd0acXI4tBsXH6qHKC5QzzK/nP1VgG/w9DlIjQwN+L04ZNSaQsNuLlTjm8PZnUjjH
MstJEGmEBXS9/JK1wSGXuquIilozBWrE3+BhZkXSRNlilLs4fyJF6UZKbxeBaPpcYBv8PW7W/WIM
BgTNIBxPrH0uvS3acxzejosgYmCazwdBa01iS175rqnO0wbsTpg/1zuvBc0UehFiRKvjroIvY0TS
y+/MeaxFcu5lGQCW8v4AH+nLooJXqnmlxpfzCiHaQM65mDUIm0H2jA7omILVCeTfKeoO3a/ElJ2k
mX7jjbdeEedeot5skqGHNLUAirD2VKiTYwo75AXax5e70zGM9GyGW66UyZ6ty05Xdkn5VDcidlqR
IC4iauo2MiOMpyC0v0IvAvA83qY2RpBnCfZNJIgLiCYdxNm5DGdp5C9k+WEhEKBZZUtzKBC0FXqv
DoivdC+V3BLCAtaiQctxrNz3fSNIlAkcHU+pQOuA1lmLTdNnIDeFIHbC82vBhNF5xd5sWlsvhQs2
zM7Ka9phKdmhXTx5eo2Kb4Vb7hhhBdyTM2veX+3voikb0QI5T1G38xyaGotyrM6bi++jlflypQtO
SqQSnHMgCU3RFwolr+fYC7TInZdrcJXbUdQJdlIkiXMRehJVCWVF9iC4DZrbQe7Q1P8r/sPQg29k
nIOyjS3Wjq4AwbkF21asdk7JCPpE/UqCBfEl8KFXaVJOkJTleC5FL+p0HWlfxlIRHJFAEXjSBHmM
4x5IPkhrAGkTbGqgGgTXfCTCqBME8TzzTNkCFq4JmL5RHcXc0J6yO4PswhaDgda+ArDhecsSLYuc
3oRqBWRvcA7idZYWdkUMuygeMCko2DyBJ+LxssJmiM0hZpvXg3dx6ex2eTy/DpEacA4inHLJ7Fm5
K6yuJ+WeoDuF1jekNLw/k8O+YxU5LLRVJsOCnFo5ztGzMc0o7Md2Jv1OQlBTGQQsWKottDifCsLw
rRQUOTLcevkdQOH22O4SqxCcy+aufQjhL9dOq5rCqJDGUNsf8TLYc7zTy8SZChE5tEgQd7mSTkqG
WEMWqJWezDlHnuE2qSM7EbaEb+rzakXc5UrzrlKkFtuWl78SAkpHBHPCOGtTnVdCOKNpx6zSR6Zs
OabdtSUDIWoCLozzmiZaCfuIlaalUo7KbYazyTLZkZrBK2sA3MV/KoYzHGueJBY3IjtBclfPDA/V
YTsjolZ9kQJwdlOONW0S1ns1LLd187pIldsb6Dunv1PiWNkN30UWAgx9NmYIas3rEKPkVefkym0p
i9owebZ1mVIgfyjExAQuJrhMHl4ubZdMzZK+d/GyHlzVSR+TW0Zuk++m+w7DUW5iS1cYRMDcTC14
vnzSP040p396H0gGRV8WKEyRykfPlD/puihM/TzNzEnhFJAFXFFWQUrrla/Um/bkmpEvEC8DRvJ/
HnRiwlRMV2hs/AWci6faHgGIT8n1rncb60Cilw6gjnpyVfxXQvf3U9MUywJ4C1KR6I47lRPrgBbF
kBNgjh40O9ixyc0wxfwfmGx2pTuVwKoSzRVtndZaJLePVdijw16HyDpT4f++KU29O+8qPg/IYffW
IjgjLiO0lIQpA1IDRQfuJme60JBawuwWIzhDsCKiUvsMMc1J5Ox5RHIlHSUsqvUUP3IyH30yIQhl
3NkPbDiSwDXvK+oK1sm04OTdzqRitkgGHQkhCg+WQMhQaJRBfCzx12CXA+gH3W4pmKuAMiaEfd86
N5BeG6Btx+QbINBPVaWPdDMZZCxKyypHHl46TXQrbvoQk5GrAHQDtH88xnrczmAiVozeJXPtoLvO
ztoLnQJQNK7tttK/ojnA08zMqefnoGleovB5qEy3xEvYWqR9U/X2lFyCO1r43mJmcLrR6BoEMylG
xRkHos6ZSY5Umax3LcD/fswOSOx8Rr1SPueXup94lpsLHNqnuw51gbU43kTiJBwkI9VcXR6OZjXv
80z70nREZCefomtODmcnEwbTgHLWaJi2Z8x8yUMOFmdbd+pdDDLA+DZ/Wa5kW34qvoqupffk5Lkd
5QxmabKcVBPgFFH+wNxs4ncVmDoGTzqmN4nQULbPjxg6Ki4Y6aRcGIRSjGQMJTZUvWvfMkBiMWx0
tAj3To2pwtQXue/tA/yQx+mLlQd1pAFbyY2mp7K8j5EGppMgyfwphGCHZ2EIluHuojrElXzVAPUl
uYIMI8m/x6l2AbdnK7N1kM3kWeBoNvcPUHigcFGBL2hx65lzlmieEkYGJDvFz+nhL/i9xUE393QV
isE8NjdwJZC3gDbTozGBwOBquiyP0U3TXYP8zFfAD1s/Jb/Y/NIXVdAftqmUJjAZsLPIjqNT+NTF
zfNkZqSwmD0wipDITUHFY9rRRbMTwaFvLXAtirvgTRq0QZ/o4OvQZ59WzVEhP8bRF5zbpwwoVrKW
wum9ZvVJE0yQwia38dbMEbb0gE/38hkgPh2YnHpnyZxgsVFR/c8tfUw4xdirYQFTEO+2090MEUdH
qCVAQS1MKKsXo47NHATVxM0VroRwK1TA9dP0MtvHMfYW/TEublDV3AFa1G7D74LtZOfPOy1TUzFP
aYE4G0pyuiIZ9US1XRamH+k92Q/YSwNoTGIaoy3bXgvitk7p02kqZgL/IZU9TGxUxtoOSQDcq0IP
douqTp1zfnGfagDstFZr4zZysczBTAykp/5ig2WsNQooBUVp5c+pS04O50rCpOrUdAavWPgYXiM1
D4weycsaO7xq/cV5py/+JYvK+9uL0wD/DhJjTPVzi2vLKDESoE0BFPlvqltp9y8A9Ta1EbPEwNCw
dFPnMdHGuIwmCf/Nholf57fRwRh2jOn9BCCe1FYzP/9C/f5GHJxthLw4PmDnmKBiJ5ha5fIjeTjT
yEhA6cUw0pBntJeLDqC6fyERjReawOy2jhFYdwBJwAwz3ic8jE0bK22JeiMFvi3DhMhcTBRH4E4b
/eGxuq8cRqIojLI37E8BeRMDm7YsaCu3yLA1jFgtIgp3NrjdgcEVkt14KT7Iz7Eu3NaHIJ0z9JFo
ZVhLOnGJcr30r1bxet7Yto7rRABn4IYeFWDTNYHR+6b41GMwr+8AwbCDfwcQLFoRZwEDZjFD9NkT
VwI4sOoZsR3fs4oBu+Ea9QiKoV0nGikRyeRMfU7IoE8jdrGVe1udXsJCFjitjUc5OyhLBUovIJUw
lXXqkdvSCIsxjKkr3zE1bHflVwaEMrrNfbMTAhFuXNon0rhNHFGS6LQZC9JsoIyCaiS/Z7Yd7qSr
9kd0jU38Bq4DUZTO1sDdOoqhYz4OAR3SK3zHkDxaSKsqOQVx2XTJ4HmYWYMc9bHbiVgfN/zXiSju
xHLV6mhQFxTdJdEuCq+KZXHqFoXGVrHjoBKEJxvPjxNpXJAH6vEp0022MKnRbN1AZDKAckoqPJBo
H6sOOP1xIbkC09vUytV2skNeJRIXNR6MgkDqYNlWs28O2j44oH0xf04xX3Wwjgv4DYR4D59RclmQ
shLLrvyVWHCPyPUIuoH3UIw5TADXoJm+3yeGbX1leMu53+87674U9YZuG8lKNDv1legmbrUJFUNG
Bav4DMc63elfGL8uwwUhohHzzauBvbRAS441I5A+FWdOVazjJmQr1SzbsBkMn4TXVltieyv7Gux+
wgfDtuJ+yOQts2oSOjOZbTjZVLqojPvGWOwgBTgS+SrQoE03oAMcHLRoAOrmc6oBJs2StIKwePbC
1/oRjFvX1UPgVokzP2M0Ak0u7b8gl98UCwwZVTdNoNXwDctoyU0kpYcGJXXlDHSnoANMR0Pk+dVt
msdKCnfHNiqllVVjcVW5aHaiqY4ZCeOxTcv/EMI3SPXqnOW6wWywGJw6+RVPg4NmXzuSKm/UDkUt
mtYUrIrvlSIj8NQsZvRS/s0w7rRcVDfYyF2xl84/p8P3OIVtW+PRgdNhT+T2unuYf5WO+WI5ydsC
BnGv2QXOfI+XUHAvKspvW9xKNue2e7nqI1JCtnYD8AirtxlwPPRxT18oKICW2lFeu10igJbZdmno
/wXxqYKkAD8JUOpTPqWShKTxoTrIHrkgfuu0X2NQjjCc833iJTuUUQPvvIZuB08ruZw/i9VRzeXY
ArDbXecGu35XOvqBXDEwU+TiD7+RzAHaGGDWkJNDw7POWcSY0HIaKaLO1qyOBgDHirC2NfJwflUb
Tz4UNmVN1kHegs5gblFRM2TmXAdYFKKZLP9VVntjeADLiiBkei8ufwonVoKYba5ug07HSFLbhdRt
0D6sjikahGl3VyWYyDfNckJTabev+/RJaaXLIDKuSAG4naKPf+TozhmapXF0o30JlGmxjS647Mto
AbTk4qpJcES1NAPGNSqAi4QscVh2vllMla03WePQMMucSR9fall+I1E12pVWHYa6UUPoCybOtZFU
u/O7umn3q8VyZ1eaxZwPDVSUSPEz6J6u2jzMBTu6lTZaHx0/1y5ZIEBUOhwbgytrr4sb6R1onHj6
kzAEFagJDzNeI0WlliF0P7lECCodSm9wh8txFz0AWFyzm7fJAw3XhcgG2D6dURqNu1/zWi6RtEfk
W6GrebQitwFSstJ8K6crbbigGGqjok757bDl4+z42hRGdgzZLPBGYk/a6QujF2k8/Zmx18cuET1o
tzeWsOucgHGVb2jJpJBBR+CGsB707hJNYm74jfF9NOm+PBSe/KS6qv07sMUsLrQ+5HI7240SlWIK
ufNx9FDd9gPX8oZjemBXhuXKohzntkV8yOPuimZq5Sxi64wfzbvg2O6M65rYxQzOagxbeiMyPokm
shDR5rKPWvmcQM7CPkkgNDoMrgyW7Pyq/aq/IPoGNl23i74BodMSFlG3L4rV3rKIaiXWkkO5NGWI
ZXVAClYKADiiRKbbADf1Q1+YPxbtLduGlbxS6UK5ZWENoLVwC+tHxjVLD8huJZlt3ek+Ej+H8e68
i9sMfVeL5C6OQetyra0yBB5KaM8ZuCGBFRJHoB7PUlsOYv+8ONEauesjCOU4qWKIy+IkuZ0JoFKc
ZCBJL5CzFe2ausqSaTLq0ibnuYOILHU4w3OjkkIY0u7lMBfuYGpv59fzP9zMh0FwglSp0MoMYMku
uSnAqa6AGIp8YzQRKfgSS0FlTyTtU9WmKurOSthpuRQM9WXosEKUtiNeAORw4btoM9D+UA6e83LO
iyzoQMTmauojWPiK4rXAqHhoIN00FZ4k0sWNOviJN+MTralVR5gigjxGCEW+q9Se9oyFsh3sVLVV
nzkYQxaoikAleQKaMiFS3gS4f3tQDvZSgzKYBqqt83oiMDPKuTBryKPY6lK8viT5qpaknblo142e
72ZpvkvkXqAoW+q/uhb4THJnalmZF9hIa0p8lFk8OXqdK9Hc+KaHRHEGJJo6aIKMT/qxSKCc67F1
7I4dJ5dc4tHs1q51R2MbM9eRJ4okPgPr4sJbi+QuvKKc4lKb3qOlwS1ui9pdIjvzLQ8Qi250Mb1O
C1hDU5Cy1Rf9k0j8lq7gtcIIYNE1YVL91EVrjRKMswq3Arizq3oYXyqtvT+vKe+vVz5YWsvgPbIq
B80MyCvXWBoPzNhOKxu36GxwxyTywsKwJ1l3yh7jpXN8OC97S22AWEwJwxXFdDMnepEwv2c0EJ0l
0iGzQi8c1Z019+6fieEugSjTQiWtsIsUIEFFHx3JMgLg5PW8lG3tXK2Gc80BTRp9TvFUaT3gWzip
V37Ndx2CBnZ/B4kjUg6RQD7vPyd9h1lXCGT10uFQuNNFjKZ68Pns9At0YgmCTsFp8ZmyhpbzUtQ4
rSkEX58xuop5JxuCef3NZ/pKJ3hU4DEkWVkMkBKaThNcBY0dOQqKNfqtiUxBDS10pMpZMDEQCxsh
Ns2NQaOj7UJRwNdyam5FOixGOCOGhzN7aCTrtU5/54lngqOGmCjgoW7PWXQR6WoJYApYtAX2QWO2
45wKfP/mC28tgzOrtm4y0g4ET5E4dOKxckj9UrQg+oh1O66/NXPpymluAzHOz1siilA2N3G1Qs7a
aivPKLC5UEfxZs/wx6uldQDUGOB1sjhArp5sefBFAMUioZztpVO2WBFzYkPxXDaYnTJC77x5CyQY
XJFtCXJzyRZsatHVwASMjl0rigzYR37yxB87x7dRGqVMYjXBaznWyFNApdYegvxKl4ILa7RiOyjI
RTzNV0GivZxf2+fhTHbLrSRzt1ymZVJhoLcSF6u5i36qoONM8fywPMspn4v5hr22WP8FNZwJ8BMH
41bozDa9CzUt9h0UxSNOaaGzQ53mDUsVMO/JKg49GEFZxW8B+3CyT44ih7btQFcyOVXV8xlDiwWM
cXTI84JHdAnf+YhBOJs409f4Jv1+fp83067mSiCnproh94Y5tGyfUQB8bFAUnvbUxvz+YLPne3Gd
eaFvOtmhfDovevuIcc2incAEzSTfFAh6GKpOIIBEx4SMjA9B6ozojo7pv6Rqv2h+fLRAUpYZF/3c
fB/Tr7ohOUFzp/T3jV37MT7q/Adt2tPqe9jvq9cnGcHS0M34HrSFOiC+tvv28GcSmMatJCwjCN/S
FpudNNZRM9s9HJ7I2bEb4ZPJrt59nDtHQ1tVE4LQQnsIr4Njegxc9dD78vOCfMi41wVOiBnBOXGc
kQzaKJlRDnGNHDkdyRlipJvH0z6Vf2hoKv2NDVwtjjMPgPehcoREGkbQ1V/KDDoXaRE9MdnfOLMi
HhaOKB3KuAUSyXRpfCuz7mU9+ELV0FU66wHYw0At7nVBpLZtCx8L44Hi5FFq0TABocNzh8Hh2CE/
LJsxEOSODisEj1v02uGt9AO9vSh0ZphZBei04Cw3H9ernAEPItdJ1tKmMcI3qgFsZwkTb1C1Q1/l
HlrpZ9D0mCAoBYe23i3pYQpm6XkMLVyqWR4JbFER6BXfMZljPM4sY+gVYyyO0HGu2tolI0VFgctP
b40MXYXtjfyEDjxBsLLp9ldHwbkBM86bYkkQLRRj13hW02s+MerowoyEMznCDeccAhL2E6E9Vsm8
LybivSoG+U0HXlT05OiO9OW8+YiWxvmGZZCLKGGPNyO+LIor4BXTVvDu3qylmbouWyB8JwRR5amP
i4oIHZMEOtSBQ4P4uqNcBAftevRln4BBN7nLdqXAK2w/GFcyuUtMrocwG1khTT4afuaWTrM3QKRd
XIligm2t/GdxfPYpzCeNBmB8dLsJTYuYTa4mCRDWnhTf5Ihff+e0PoTxfQBBjhp5y15vrAoEulPr
MhJVzf7H1iFBSBVG1sAXxSVaSCXevHhCBRZGBtLLIteukem4HcroWwbozakMgL/YA90vE9j4tjZ+
iOZOLbbCOJkLFSbedu2xSimoVscQL0U6ipBs39M9n536P7Let2F188oLpWk4YplNtSx2OUZX6VDe
FaQ2XKlcdDuoypcqBA71POrXvVUeFq27MwxEYJ123aXGS9urX2q029jI33ooN1worY6ym0FtDE75
UUJMRC3TDzTFlegIbl4WLQ3scO6u+6K/ySbzMZ4Awhh19eDJY/qWYFjNrGqb5s3X2cyvZ2O5zUr2
ZZliE0lHRTakib3kZgOmtKr0h5KiKA0XJDiEzZuH8fboFsXkGRqkTu21C9ArFKEbBRlH69kybc3y
E8lBjcEFEnPjyb5i2JVXH9T9EB6j0ZNNO0blUTges+k4wFODHBpmDPRPnPENbdARwz7kL5asFnA2
TvqeOkj2qVvsOtx6Il+/9TBVUavC85r1wAGN7XT1RZFqWW9AqHzUfO0ih8TOU/0EHUxCz8h2ktNB
yKIUFi2jx5R/aKtDVmaM/xsjG8QHmkZf2yx3PfvEKyWk6/77oBhS/8RgXW/oq1Z4Z0U1BLNxNONk
p/IbLtPcLpvy4T/7qBMZ3P6lbZZWlg4ZpV4Frq4WvVsFkuyGZSECA/0fZ/WxHk5T88haCjq9n1V2
2++GvXFl2gGqmfJe1Me39Q4DN5yCdhSTshIqFwQY6diPVQBZmo1EVmD3u3xXecvb7Ko2BR276KyE
ArlIAKCguqT1ENi4IF+NbbKXwLyafkG0B9VIhemJrdADKwRJJ+jgdAN6d6r5cYvCUbtoyMcfVDA2
Fei/+pEfkn21A1mTwMkIhXFHJ4HwcQphf++JyPiCXdGSoz9YSEOiFP1yXie3FEWBP/v7Tnv/feXs
qWR0usmSuFoLIs3kqY4fixiNbAlSePGbpaPgpoGQOdCcQvopkM1CKM7IT2RzK23iokzAVsx6esbs
aN4BwZgeMdDoTtUxdtgAjiUfypi1M3nnRW9ep2jiNeBc3tmvTw90UGqAZMRYtWHulKByTeklrZ7O
y9hc3UoGt7panRUZlyCabDIGYk3scvkagL9wQv35vCTRasjpasBmNqY0wkuvSetdqt82WukZyNv9
hhQ2i4L5GhntK5wUY6Y9pvoRgjTaJVA5XZmOTgRaxPNSthVyJYbzJng7RdEQI2w0YuM5jCIXzfke
oNueJWDQeLFa7WJNQdVtMi+SsP9l9Kmo1Ywt5JNaQjUw2AB7h82fbifuWzJMQ4mDc2ZnwXiD3rs5
SvkGCqcAaxQ3lG5pioVpdg1NLagNG9wzQI4Di5pGpLkWWZxhGB7VQLYzZLhttEcLJvnY9vGLW8vi
A8nGGAIrldCSEY2Rp8RVfyhLg+4Ep7ilkisxJpdvlVLZiIMWtJ3oy/1hID2VKE5n3sVXZBft5Qva
3wZOKgmLKu9Tc2eWx8+BoRU4zEcMy0Du4NbyHoHKIQOp5oJwZcDIJ27b3fAGNIfgWbUrR9gytaU7
63VzRk+0zhg7K8ZkE17/O+L3GLaIneKtekQK1gGHmMAoVYHu8EUPWusZQuiA3YWzV6Aw8cbcaYAC
eO31XrwHGLzbYXasetSA0EqcBtuAjOxsAzAKZiRGE9hKCa13gLNfAiTPSrWgYBL6ee2wViJbTUfM
v6LdlhS5g04LH/FCKvIbW8/NtVymkauLrNeKSFU77DxLgqShPe7qb8qF+QJVwPgh9WtMT6vfpVGo
c5snAFZHNgJrYN6X84tRrU5JQSC4zH7FyeiAotdbwrsqFL3cWZTxSbdXgridrbW0NMsGgpJDdts9
sOx66yrO/OVfTBBsuomVLG43qyrIlaXGTGx22aD776065F6CsaH6B5lvgIeCKEuUL9h0GSuRbJ9X
B0i0qs/kGV6QlglGXq6N9GGgAtD/zRS+tRLC+fZar5I+Bm0k/MPiB29KbEuZc6ViRtvwKlhpcJNd
1z9lu7sSDZSJlsc5+XIwyyBT2OmZ6UFVF3cYv2qjQEdEx8Z596SN6sGKcGzlpLtkAGR6LdjBz2zB
KDatdpBvQA2XbkynHiJMIK/sFr+8jq+JZcs7xBzYVYaBoQH3B8O/tZtKnU3uZL8DRMTveb7VY5y7
YuRQCRTwFbF2ElC/Y/CRhqUz7Ct/LDJbLZ3g0HijW3jhS7cLXXKw0sehdPp95uGfQQMu2o1o4HTT
Faw+iXsnmA1NugivWjcf29syS66LufPDJfWHNBPlDjeO+uRNwrkdI4iCtIlk6ppZ/i2rou9dpnpW
YrnEyq7aUn4I6+mYBsl9JNf3sZnekMG6z9LxgUQiLgDhk4XzTKo1SNlkvT9Z4HsvwPGI6UxQahxy
30ps4QtpY5tPls47J5osEyYmqWvcBLvhC3izieUvTzo8ve7rihP2YM8E54Hz/+EpyHkp2hpKWiL5
giRIvDee/hrbD24wS+ygECZ4nYnOmPNWlRllatcQ6qr1BUmv+lbUkyXaSc4pzUCxnSMFAjJ1/Jmr
4c4oTK8n8mOlByLHwUIf7vo6OTXON9V5jfoASxOYV/H93Nq9h8wOpkKrvTR5deYrb8SREZNlDkab
nBjz2aEt3YpwWpmUM1/BB6YT3jZj1OAr/ho9T4E9wnB6RB0NG9HIerF8HNqAxh71aahJTx+kxfje
9Pl3oqevM4nfzPGnINoWHCOfl6zCSdYSC9myjhWm8YBOJ6A9XqfkgR5Yczcm7zQHbH5xdyFaqMj2
+QC0beiIywayR2dywdv1jcUlrKV1StHRJ6o7i46P8zR1pVhTHmBfWc+nstcPTJI4p7VxWZ8cH+dh
uoFmpaGq1J160MADKW+QhmOBip7g4JiTPqeNnDcJolIuWxPLYdMc1S0bMk8eWf8C8yb9hdBzCmzQ
5BxK2hVBX6Wwd7Rm1Y+sAVl3W1ftnlnqjLUu/OH6OP/SGFG+YJaQWRt9YzHB8o5jpkIzSqTqRDGB
UBk5HxOkVWXWCvYzQXd1d4OuJXtyyBFPTrtwhA0oLML4dHoapsF1gzJ0Au4K1tWO1OXYskzd6GmX
y16FOhKMb4jSVVuVJ1XW2ESYoZhotuQlNZk5qHKPZn81tZfZ/DJOu1SVHqJ4OnQg9gjHxyYMMSiW
3AlOcHuNH5I5g9O1rJ4MYJBj2LXbZzQ6hpJ+qTZN6NRS53dmjGqXGT7RHOxzUZ+J+glF4jlDVJt5
oWWJhTPUKMUOPcv7q13+97LYOkJbZEMBdvSuWqvnR4QETDCrDWZRgbnnBTvqpQgRka9oe0f2Szd/
EL0INm/3lUTuUMMuzSRQH1C3jgeX9LldiCoOIgnc4cU9KakEnFkXM3Z2VbzpiQCDeksAHgOaZlgY
ZgLkCSxktWlBH1WN1IBcKlEx210kzfOgt4/nVXDrcrMoRacKijOf8aBIAvLTvM7AVj+EjmUse83S
f2lai64ZEfzBlttfi+L2a46Voq3CVHdVI7in1LiIdR00BYPglbaVpQKI1seSOK3WLK1olFlmACpA
8HueShuhkB9/S9/f2GSHYkaEvgY2e9Z+j1JX9E4RrZO7dobKMsqwxJbWGWaGm8zvZnA+j+75g9tK
5Z4sk7ttyjJALjfGS1TdvcM93jSV19mDx2aTWtM/L020Ju6qUQZ0n0sW1lTM8+U4GKhkRN/1QVS0
2AhAUG9VgAuDsVmL8o2OONMI/H2m+h4/ssIa2VEf9FcCFdlqpNZhWIRVWgkKFZxlmUW3ZCTRMV95
DO46v7wYnepAveGpumif1R/14d9AQW3dMydSufTlYk6BAegnFaU8jEFisDvdlZeAZroQJko3rPpE
Euf88ijVNKmlKiKf5nL5QYCOd10AEdS4Dg99bHe1E9jqpbhJfEspAcyHHAYOT7aA/HjqssxAXXIl
geDkMD/mXr4LL7WjaqsXoSuqmG88AnRYOUrKDCrpk6gyMcHdMYyqGyeT3UrmITQOlfbF6jC5W9XO
ef3fXphmAcoSVWblUx6SNqW+JEbDNNM8tnd/Q7fUt9lReFluxJHAv/iQxTnKdpTy8v9Iu7IlSXFk
+0WYiVXwyhJ75BK51wtWSxZikUDs4uvvocfudCYVlsxMv7VZVZcHksvlcj9+TuI08JOHPkx38yAp
2WvnKcrAT7sWra6hHT5ZW4TLplem6klqhEdr259mysh4H9HzGM15MotmYrmVtbx6ysE1YOrgWSAA
WXx2kqzV434YYbHdzCatoNuCxXGuEUZ/YR5IyEOy8/bhWsZ8JYohrhATOwhgBzL/z4aZG1u1Bs6B
sGEADI7GSarmseiqlXv76un7YGaxojXqRRYxeyNkrApqJ/VdXh7bsQ4Mq1xby6u+QoFuw3ED6Zux
CMxJYWcl9GWM0FVuE7hi4M86E9YtZRLlQpb1p0r17oa1JD01tAVxi1YZQZmQ/LmWiqwktNcX+O9f
szz+LDd71DCN0GPNxbarmyofI1caK2auLzDV/+KKMu3lQ2uo+P8fRueYxXSb9/d9ovaFdlnx1Kur
61roUhJwBJrGYieRQDatnkIJfObbcYLmPKMF+oO3FZE4r7541qzNn/0h38tMlo0Wg7V/DTkXoYsJ
Hy2qAQNCqQ//vXpPXHkAOGh+AnyBBBDEGIsDISsPQ6WzxX4zA1ncvbn1tklg7OTajTvfOIvXnAN4
PZjYbECAbHdhSR9GYmQ5n8cJhmhu+6LfcUadD52jdOP8D6Pxn6wt9m0sc2kKF9YY+EzyI+BuYbcp
/H8BP9GYPK583jW///h1i51r8yapLTMFUhc6ikDrG1swI96hePO24pBXlxEEUHgS46kKBNJnF2G0
NeI+RgqBhOWkIhbMqPqZ4hdltvv/AAx0zSXtv+0tIehlYzYTVC5nWLB16PvA3KXnHuzb8s6ZR0pX
L6Nr9qhtA7wO0AyGHxcLSTut90iFa/YvmtObGXtkgbdVnaxdug51WrO2SKGZSseirZM5W+EXeZjr
6t2mfGwDTJqsWrt261HHMGfQ3Tymu4jUuiOHuBTSQHEtPqSHemcDGFxv1yj0r03lgtr7bzsLF4HO
Z+s1XWWgZz1tRjTmDV+A5eOU7sTmX2S/2rR3XulvlvgYFAxX05f5Q5ZH/cMPWPawOrDFVkx5ECrA
rKe8WJH5A/Z3hd/6fD+TmtRBdtDuOn8NVL5meJHVDwSY0iJFXuHoj2xE9xZ0N2mMkeTkzhPtjvE1
MO+1IfmPa70kU7EmzUtEUc73g/06ncBGHZQB5p8fupOI+icsbvh1AJjD5B9ri2g9F8VMoNoXm2tR
mpFccyGeInM/GR7j+OlrA9eyavTagZXBJJRlLeO0bXRtSrkB+pLUPKQeYPPdhdGDkeePPHXX6Niv
xE0wnToOFhGUrkhDP4czKOf2XlxpZajbz2X/NlgnsioIew3QCJkZjISA7h3FlCX7DJFFAYVFr0QM
I4GBVmahX9iGAq9iwz02Rrx+BK6E6U8mF7ddbNGqBb1v+RcnungDr9WTfZEhJqvhlH7xvlaavRJb
PtlbrCNRCqXNGOsoSW5CKZieSt37Hk86QPPVW+maxySnURHzyf/aXa6dAFjGGwwPadv8o0ZlVdSd
Uqhi4QSoiETqm4dyC/iUm9fY1w4xBGRu15oixpWw/cnm/Ocf8qRajjVxgNZA2G734LQUD+2LQtcZ
Eh4772Z+Vuf3+bYJ5R6cHLgUx0cJ+Pxqj/zKWfz0M2Yn+PAzlNnF5tjRMvSc1hd66Y+Tir5e3iun
0UN3B+9p3Z3VkRfHnUpqgmvbLkOjc8O8+9mzjV0lvuUACMP++xwGtnAQbVAh6p65uAw5qERGT+CY
sObRKjjkFS/UXdNlulZ5+WRlcQtOeWcxu8MXdQd+M0y+fvQCSEz1LzQaD/I0P/3UriN+Wa0s5bXu
xSfLi7Xs6imLxwSWi32yy6Mk9ylwKUF8O3NndnGo1g7lfOgWsfqjwSXqXRopc8rBKkGt8N5rj4YF
MVz98rWDXLVhADdtEhckWkvWDy+dIG4+YdP06lYkb06/FWuDOVceWwAi/21icdowitLHlcJnVL35
ThwBxS7L2/Ut3bUDaVbutz+/B3wXJqjzCGgAUL1fnKmxpEVC0wSytvalG3Zd+pSMz18v2ZU5k9kG
0PQ4WZiCcebf8OHclmbTpETAhtn57nbGtuTH+g6819vhrc2C4W4MmlMSWDmGxOogRr+iyFY+86+H
42ffmItIgEo56DxZf0x7EAtPPS1HwLa2/CbZEUDroacbFQ/epdlIYGtUaEZNqEIwEyD/df0issC7
ygAptFd+y5UBx8+/ZbHBjZ53GpsvK3Lo984hVUH31KIPdIzBvwxw7l17r7sRqUL1spqs/nlRumBf
hbDBXyz8mEX5vBeJk6eGnYoWd/MQlRfneThrN3kwv2e08T+QvrkSBT4bXMSfCpTBDag6YA4VX/eA
GvNR3873snP8D55Pf14Rn60tYk6RysRqC1hronofa67vqMKfafJ7MFymmd/TEay2d/8TksYFsTpe
2uDcQo3UWSwsplaHPteL+TsJYNZIerS5dBF42788aW3S4c/UG+ZQTjdnLl3TXcLXQdmrGuIMeCXG
lXXfGAOJLNxpUSYoYOXT4D52ecd3RZKaK9fWFffFe8rAraVjzBNsugv3tdqE1mOWzC5EwQOdhDNz
ANsUL0MW5eeZIwGYpcCrNtV5LRO54k2fbS/CleaS3DLRu/2roh8fZqGRmTjf2jS3/8FzdX6/fA4a
n63N3vYhcAHtiwn3FtaGA4PyzbQbL3xvgmBJnNfurj8d97OpRYxUFS1SL4UpjIr5pTjQ0Qi+DsNr
FhYvfU+B6M7jDNtWnysS77x63H9t4UrNfv4IpP0UE6WgcVqYIBJ0engDzrtjHKYTP7THmW69vrSr
hPLzQf60Nai/fhTnW4SVzhl4Ck4bSB8PRoQW+KEgDEhIc1u7AFrlLff8weujfizCrz/yj9t5YXgR
Yeqha7REzmKKovQVWLrt5ket74i2xpzzx8382dBSjtYxZCk1sNejtHux8juG92edrXEvrxlZvOCn
xi4aDaM9YV4c4rSAKFGP1/v710u2ZmQRMBRNyWC1OkQuh0uSF35FHyhdSTJWtsVcBAYM7eG9pGNb
7Omume6N9Mc8t9+vfMmalUVAsKZYZY0DiUvN+9n1LujKv2V5DhXpNfz/mqF5ST9EHp5lmkY5lqxy
ntvht4PEhY47FrsrR3Zta+bf8cFOZRim4i2Wzal+jeRHJZ+1td3/I+4s/HhxMY6a2ea1jpOqq+fY
Bn+LF68cybWPWMQCW+Zdouk1jiRIZOxcBl6+7+Sa8vD8O7+IOMtKUC8GNbQ9lkq3f2Fg+TCCe88b
L01TAxvYrezLyv4vnzJVgkoX2td6qNw46DETnpoG5vClr/f/0NIiApgYn5q6FhHAbBEy6+9VYwQg
tbatu38UBJY9SN61AIl0cAPbfRrYgwNGja5c6xqveMISWCYq21BtBSONzENSCtAITn7j/dfgjM8u
vSS0zKSTqoJizXT1MlZ5wFzUseU/1G1e1uo8zVGaocHhsjYLbeb5k4OJUqmt5AVrrrYIAVmttR0Z
YaZuJKR7c9/jycYqTp250qVd25xFIAA/oF5qcyAQ8Y8ZhAp38It+LZFa+5xFMBB0GLypwt7Y028z
G3wLYi/t01SqfxZ0rEUeIIjmpRXemWHZtH5dvEkPD1s3/Web80dpX3HIjxSw0ntPtvPdhRCILQw/
X3W2lehmL8KADqm7ZBjgBbI8ur9lrALevIoC873d2z8KBMsSfpak0khQjoCuduPHapZo+16C8vmf
WVnkA5nyaA2mTTibeafl75xuSzz4v7Yxb/EXN8IS3SBFRabJQ5C2q/uaPxVZG1FLBqmBi0Eqn+ZH
o5tWBmVWDtFSt9ZuRO1MGmzy8rfWcahsab6erbndmpVFTJC1Z0MwHN7QybverQM1aKEh9BXnXrOy
CAiStErEyaCHYP72hQeSCsuA9ODT17t01YpJiO5QDwCG5exCigm5Su/gCT2UuzLiBUUMnpX0+Wsr
V8/PByuLHBcEA2VlFQg7KmkDqxFQ0vmW55e0uCXd769NzRHsD7f7YGrh2k2b1Sy2oRkv7eyHneAe
HceDV3U7rnkXWriRrMZfX5u8GlQ/mJxzvA9pYl1PjdHNd4Tn3tblWegmJInuQW3ztZnrW2VaNpTQ
bYdY88/4YIZUwsxNBocozGd7fO4gq8ayn1/b+LM7NV/e5t9GFl7nmJpR6wl2ah6ZqffDTQpqMRly
SBRs5/bsqr7N9cX72+DiRlJtmbBR4ciy2g1GsiHtueUPxRo6+s9h0MWHLW6ksUwZp2ahowJl/mS/
ZrgCj9KDdtMe483wyi7ewd0V98nDGtZk5QOXl9RYdbJN6zlZ7Y1gGp8hnBr21jEDl8nXeze72Z+e
/++VXF5STDploc2GzHHcNpN2djhZoUtYccHl7SRiZXJNwgVbc/SzlIa6Lvw0taKvv2TNzOIMMyP1
ijrDl+iGFnQcTVLIuFnDGpfe9aj094Itzm1fdEZsqDmOW69pnfkJ4AkqzkNLfNPZmnrZ2jfNf/7h
9La6WanJnTMvUh54ine+A070eO3WWPumRZDoZd9bdY6lSzHOACWcvmujVs4soU0hw6+3ac2z/4gV
5thbBkIt7+qgSX+OFvHj9qHl/zXh2+ezu5Rvdx1IrqU51m7G1ibtN4gq+PX4+PXXrIW+pQhoZ+pZ
JT1EiBldxwIOAM488dkAFWZG6sdatXbFIZaU4HnZUADm4X0DXmG2kwZE9KBbW3OIlU1aUoG7bGwT
VcJMaZc+sR6anux6aF442v7r9VsztLjjWxnHJWnhDYMLXIP2DoEIP6W3VX//tZ0VD1+y46YYe8fw
Nz6oMtpg9KjfeYWf1co3izulP31tbO2jFiHC7PIBQ20IeJ1bIZP8nqA5PIBg3x3WsCdrlhbxAfIW
msFr+PiQxzvS74wpi0wwqItsBY14PUH6d9Rbsq3ZotWGzOBw88QRwdCQPKTWAWKnUS9S1y8zVfod
Tf5bKprPR3jZANLrLIZMHrwjcXhgdr+yZO34/gEeXVhYJBLcE2lOK0Q+Ry+PVolrndQbmmtnqMpE
QL+85XGzFRV9ykcSr1y9a5u3TC6GLo/tAZuXSNzvB9r8zqx7Y1qre66EjCWxueWU3HAFHodVN/iN
c5Pqoy+zt69dfuV8LYdRclJNtKfYKU/b1DX43SCzxp3IM9N9YWz+ma1FzEgHnqfmvG4V0AgJv4mT
d6AH/EFJv/LWwB5rq7fIKsaOJy2fH4dJii6k86KLKRjG319/0Yon0EXAaJwJKqUSXxSDq7h3IE7n
fjetRztbG1tYM7SIF82Y6EPvwBCIEyM+PhLnh+PxcEjW5pbnX/xFWknnH/IhcRkzpmfF/LrRnf5C
p+zotubr14u2tjOLRGKqTGMyY0TZcWRRPPQbfTzLbA1ys2ZlESC6qsibuJxTIxdkW1OxbUfuGz1b
uQfX8oilgjm105wkXOBFs5/KWc95VoYHLBrkehsVlpt1IcmVI7vkOXASmnnGNPsCuxTDDWiaN4N7
YSOEEtXlH23Vsl4A0h43LuM5jvc0IFMXUlWFSC1XAurKXi276GU/gT9t/iJP6QFzvoPg1U+blUi3
ZmQRELLW9nIw7eOsDt+1VgvMuPLbfO2gXrcCaV0XcAR02RZu5/BOo8zBiinFEa2RryTcr/oq+Hpj
rvvA32YWV1ALwlbAybBicvzmaJWfdC5KHy/cvZj9Wmnveuz5t62/Rl4/hIS8mUqjnheurW4hE+c7
GcRYnduyXKERWbOzKLv2ltnncv4mjQM+qc7ckP7U0YDldGX1rloCzS2gKcQF7HARgfRSlbRrOvib
fVFghTIgvu5emnYMv96lNTsLZyAFb11HwQ6tKl85Nw757VoYsX/42sxVZ/jwOQtnSHIoYYkSZlKo
Vg98J3uC7hWEG9gPuyH/bO2W0WcgSWtWJhy8MhOfRCQpAq2pA42t6Y2vLN4y9thjXmaDhq8ik+bn
/HkwHX+sjmm6EhfW7CyyEq5cknikRaENTMQGCKb0GrGOP3Jz7Yuuxoa/92nJp1KzmuUsSXBowbxw
Z4CldDOm+XjbDBDG+doljH8hCf+4yT9YW+QmhHaDBzmFLqyFFic3FDTjfl64db7VJ06tQIlm/F1j
FFkGk8vyKdBlJ76Nyshf4ti17hK7rrhfY/QP1DJwY8P1wZEnzqns0se2QFQAJbeqIXlviMnRfSX0
UYSum0vuK0vOolDWyLfCIhSkZbn0vmVu1hq+ygxrm/WuuNAmuXF0kuxEr6OzWyu73YKMODvHY87H
QOOuo0HzlziYpdfMC02zZ6d3jw701vZexvIb5lVq9LXOeyc9oVGWOu3OLCHFIO2kiIwk61+sWJWP
nGMs089G1Z6owncFnpLueeym/ZjgXQ6V4R7VSG2qfmtp5v7UjaTZe1Zf7Mo8vpGWW2/GCczzbg/m
dDmM0MSs3caLqg6yELmAEougGrvwyTlK2za2JshafTOpx3tA/1VYFfoI+q4W/1vsxrvBnKhPoUT5
m5WTKf3RlV6Gf9vCm4wazrvDcuhbsYmh3hajwhOkmmYLv2K5FkdxUtugCSF2NULdOeY7EYvykKsi
2/Kq5tuRqyKYdLt7sfvY3MY2dQLKiwuq1p2xg6JOKjaN7oJTnEGqmUZNLWIPm2xq2EabxfukoCDU
1C21xf3SZ0GRJMmhV8TadppQG0ONhb7th4xubXBuv9aqnYxoZK4D7ddWj9AKrG9YCsCBE8sTNVju
d2285wMY4h2ZOMdEeOAzd01Aa3imf+vsgePRm00YJnHhG9B83rG08p7agSNkQm6JQAPpmDZe7QUA
CqN4oiAGJv0WWAp/TBU9iSTJXkrJRBaYQ6dBjEDIqgjceqoOGZqE0z5z9G5nJa4Xchd8HOWIglKa
s+zGaqpR+n2iJcilijgCBh3aZi5u7Uk5bEdjEFpWiVP7nNvVgbAeROypzAIpmbnL9bEofBMzxrgN
SRd0VgIO7rbg6OmC437EsqO+CPRhkCr9viBa0GgQOOZTEloG2aSlFfsumx5BhLKzRHHUKxCqMkAy
S7LJivaopjRw+zJC3hrwrLiwejw1mvw9ZQkNyoqSwDXkTZ0WTdA2DENGSRKwPtnQYYqUhzGyJg7t
ROxHrQ8dmgGkbT2IiRhRN6VvsYXHCrihz33hnXuzeBvGbqM5lTgYCdRrcqlee33YC1QuS7Sl25La
EXh5qzBHMNZFEeiVvZ9IEfCq+tFP44MLxfhJB1HNRKsjMcsysKas8mPKDCwwGHsMY8tT88Q9LWSO
CIu+gOABVMh0sBPVY+KXJB7hWJz58Pn3JuYRNBFeLTVEBgMLnOh+GWNeBd1YnEXbQ/WFn7NyAgkQ
6eH71FQn0ZHzIAsAhKbAcgxMPmfG0VDmr8TO30CZHlTl8B0QnxO0UwPqiO9D5Qb9VNdR2fdQZIfS
jNX5lT7sGGRl7LEW/pS7txrx0j2bxjPTnX1TeFvVZUHd8+892sFUWL5hiMBS4n7om59KsE2MnlqO
9oaMxyPDv5okxr4Y9R1k7n87RPygGtnrSRtvYw54Xluqe8Myv4uibv1UKzaj0KEPYoiDnQ63zUhv
7SI5DLSNnIHtmNtMfoEyh1Y3IELVkn3qkMBRzrPbFnu7p49lVp1aWw8n0UcFKmc+6I2ORQwdp2Fw
lT+ZRPoF0wJux8Ym98oT7wuO8bg27gATgNpKmzleqJwk3TeeyCPUT9iNPegEBfOa77J4AjG0YRUA
LKRGqp8HFM9vuywvsUd97luGekJP2zthNkUgMxDGViSoFFtad9ZTy/GrNk03EnCB7SRJxHrTCnp3
2mikiX1GhlvqdsAw1oeSGBepOgDTG1UddK99td1ppxvkdsSDO0oLDaB5AjLAmPw12xD3QSX7IijK
+M5ocgc6IfmbMrx9l+e/67jow4pSEEQ603Rn6gPQ9Zr3lKWNvIF/icATdrxt0vHYp+bFJKwM5GS8
l804hvWYZoEuqndH15BU5UnlDz0I/rV42zHeRwOZUG5FAIjNY2e130lpvPZ1lod2qTWHQdFNPxUb
LdFRmq/3QCE3odlUYaz3JKyALKBZCrXlbApKhs7yHFSKkW80TZMBkePgjyZ5GmO2RdBHHagaVcB4
AuEfCGLs8DW67/We9KXGd3k79j4lxY660D/VUcopU9JHBnrjGkCq/phYp1gXLebwB3pyHDSQkC/q
6jg1zgPtcxG2hU191RjlPsZvTcsYgxcc9Blesc/J9zoZ3mKjKFC8dqD+pjsXyeP7uKVuVNdyo9Xa
IRVirxT9hQrZG9fdQNgyMsvmGdTNe5HJDbQLoMla6PdDLjdV0Z5j0WzcJD0Bznyn05b6jeFFGbRH
AO6oxztMre7FxHZV1/qtFp+ymDC/aqzX0pCQZNIPFMXnsRVA0LTjnraZfOEe86CMld3QCtTsUoy6
34jWCFRfH3g5Yk0mf2iMqMWnYtqR+War+8hFQmSYUZm3vlFpd2SqIpaYIDVIgrqpnkQbX5wcQ8iV
AOe71KeIliZu6KQwfcfJtqgcD6EFj251sqkVNDJTMqHeYN7ZnXXIcvcx6+M+zIpfjlVsaCKeiWc9
xkZ86AqzCmI+vmd2/JNM9bHl8aMmLXF2CwBpW6NP/JElD2Pm3VWgYuKJ/J5S+mvEviDmP6M2VPtT
325BpsXxHqTmY+mhkSFsX0xwJowAGEGe4STItqnmvxk6biMiGTebtmWRomhgG7gS4xKEMJ7tE6k3
fpNb9ZFI6O5xZh/6dGjDvG7AnitB5OiU9lH27qkuMKzvuk9T373wPnvFm/jbhFH/kGU10jX13Jts
m9QuYFsmxWWG/jxIg77XNY0cgUcDgHyNP+jdTVy2gbR18EJWJz3pdom0Cp8ayU63wMEmaRpwk7+z
6pfUjI2pJ/uEybBxE7+LG6jGMrD54ZbTJ3qA1McOk2tbT9dvtATJacvFBvQDAdirfdetmZ9iYi7s
BndbdfFRJMVR0J8ex51hIyUFSOU1sfix42jPJG39Q3IRcZk6rwgSu7buzEC37BsrMYc5DCebIQXI
AFnweDO5FJA0rE9QMyPo9GyXVtnGoPShZy5w7GToQaxm7FiNQQihwtGtIwl4Ge85CqJWKAT71jX1
nnXOLiUj0B8sNaAFaG/GcgpbA5JYE7hvB82+yQ32XOnjMyvrb1TJLcqA7sF0M4ZCl30sywS6c8J+
qpR2YCIPEts4mWlxolP5a5rS13TQIR+ofdNE1szEciBD62Mapp2+sQFIHT0WGFO1K7najYJEGal3
juFuwM1/sc3uRBK6HUT5SDN169i89oti2uK19ChNjFwaiQ3Oz7oLcyL3KXVwQ5tdFRbKqkIjr8+q
YRcjU0etjsHBJfFuiNvNmMmtaDgGOITPSR70mcCV2x7r+HUy6hc9Bhkx0Y5aBz4rt41kXz6LskZK
2ajh1Au0hWSeDbvUtPfKQwZm4S+pSgVSx0Sv0uBYqdcHlmyerUR3AsvqQVnQpQiwk34kVQnhUPDM
5ka57dwED4d4C1AE85U33KV9Affsv1dwkU1jWSlIymLrQMuJKUCbBMsDmqsL8sUIUg3PdcVweEz9
pSrpd5CwvkNMbk8aZEFubQZVM72loGccJgKarAlFInBUO2POAs8T71ObTmFGBi+kuQdhhOZJV/Ld
MdUmy1D7Z8RmfutNJ2qOJOjM9lyWxWONl6twTTTFoF4OKvZhD+W2XxJPqVyR3ZCZUM4s0Xh24vjG
1vRzqvNoytgB4JhzN5WF3ws78VOzxwALf2uaZvCBnSj9XAcVFbdyv2iBtK8ZAobnNr5e6LumMe61
gp7I4JBTT8yHLMPo5IDOvTbV91Nq/pBdgSx5hE/l5hBAH/XBGUTjF032pirr4OnNToc2jl/m1T0G
CLYaR6SnxT1qNb/ROtogmx+D2OurnfBUvNFlhkeKcM7cw2uNuAP1azTrfHz3jShk61eVSiMjs3ZO
a2DSuL73pLfVraLCBdWU5wbRldX5jiXADArQCBOa3SKdcEJuab+JnfzONHExvXE7TpgTQuWblYZ+
k1vZqcqGSGVOxCst0sau85F0Nj46Jbdq4irsdPnAXO/W0lPIvFXDVsSlvXPwpgvZMNyYtawhx0Bu
zcyGJqTW7KC088Y8ibwPfUbIbCF1IISFmqa2bZUlYUvlCUOCxsnN9CdL2o5f99mdsMkvuyV1ZI5i
l9NkI1zIxzCTPYFufwo7gN6s0k2fysqJ4lzbZU38szKbfgfaydL3piENxgILhqugiDDDD8ULNu3A
bTXhyWC9AEmyn2qgqgcHgIgyETurU996BQFQXJR60MnuvtKaeyvnAmfzEWnJpe/Iu5Ua72bN62Di
5jkzmgPj7MkkNZiqwWi5T2yzvpRZsQcYbWO3XRKoGkku+KVopCuoUzTlzlFq13vVxXDlVmPyVA3l
rnWKFjcW9nwqaQREfrJRZgZtpeIicqvbGjw33xFrbgcFcTBMiO6VBUmyHsWMwIZoeghpli26mz/d
zMajA7wPKQieoGO5FxXfNo1iGH9DpGHSDVRRBSifQeCNmzesbB+NtHkBKOqhmYxXk3rC7/sk9WmS
zWaPJvEit0ovNSHqjN8OMSSLXTCgoAcoaxRBaWrb3hmfRJo1SElqCCVBCGo75mA8GofMrwryrsrC
PnEGrm4jLurAbLV3VU0oRqfZL5kXeF8Y214WL7ozRClpoZJqH1SNrE8fgk7ZO1BmnXBH03ujJgFY
lTDoXkRDzTauU26oepRSnB36ZFWm3xMoR7jfJwz+QemI+yjY3KVZu6MCrSoiA2WLAPk83pvGgVTD
BaqsUIFO8NM1HmCCeAordZ9Y5m3Bf5DarnwH3Xe7fGice6c7Atq3FfiXnGlDOx6MygHqScx97FDr
kHMUj0711pVvnrk3hvEgrDoAKDGgUxVwQ0SGm/HQxrhnMz135dZAtaGs70YJRYm4GQPFfvV6pfvS
eepL7sfjPG7/kPWgIu5f3ZJuLQf5k4y8eHiaVLZnOpjzqmlTDPouib27CZFsVPcpcihevVGkusJ7
dfCyK5E8N8UFj1RAge7yyQ6T/AcfrUjvECstG5Ux4SelEYGya1PjAksxDZA04k53h1fDHY+uhWeH
qq37mqIyOXlPgIPCho4M1VWbiZKot5JD5d4o4YD4OgXbA/iFXVVjmsDDE7OsdgNaum1+Tzz9hJGQ
5sYV8bHn7w7CG5bHzwAQSZG39mAopSoPeT8EaX1rD48Duyuxcdn4lpQbwdljpYSvJN8XGJ3V+E2D
4nxf4cHcUcBMhshtnKda/izbPJj6DRnt+Llpu20tNagMtlEhToMUKDGdDe3NGE5d5m1cYz+pKmjj
G7P9JrQ9JK4DK75N3W94lKZJ71eK3Y0U1VJZs33ccp+M3XDfZlT4RRzTZ+Xort/wqXkhOn+E2CZq
gToi7lyq0Mf0Mhm0DVTrabdJPNzGbY77f8BAVzIXL5pbr4qKaryDplt8JxUYzDq3PVe6tfecDrQj
MsBUhs0aZEIl+gOzWPt0IeTI1LvCjxuaZtuP4HnBvgMOsxUDBq3r7y7/7hU4Y64bGQbYXwpw2qaG
Ty0SdmV252nkrhtv+Oid8VR+yQtMcSY8yHL9Mc7pqUHlY3APcYu4Y6F0hdRDYmwr7eEIlNZPnste
UkwkAHkbSOebdKZAGfxmitklcetT5uURBmafM6L+j7TzWpIbSbr0Cy3MoMUtVGZllmQpFm9gZBUJ
rTWefj90m/1MgrmV88/ezIxZT5dnBCI8XBw/52Fc9F+DHNwNicBsqtq6ixyNbq1It2hQ+5kiOaU4
9BRjo9einZHHkzmNgVR/lKV8q6jXYTGDC+YNikak7IogSggUKb/WIwBozDf5vCujzF36fWL1x1Yr
Du2c/VgSXFmbRT8mCjXdQr2ofg/Fr7Iu70JreNKotmnRoS60ndktqh0h1MHWUAFOnTT4NnX1r05p
3BY+0yAyrvG5jiLF/bVV6F5LXlORKk0QQ1htcAAteGQGbaAsIdgklV61pPiA0B/q6j1d0t1Ufg0S
9TEwxttUpEST579kykqNkVMM5WeqVPBsqiiPocRVCBs+lxDfG3H6NEvjYx439hzOa735ubGKR2Y2
Xs2MicAJ4HwZoNibm/NrO8d3cwgfVs1mpllqd0n7TROIZ3Q5/CH05UeHP+zb8XZKKSrqWfLGV/sJ
lNjWeBoapb0P0/C9GBdQddNAgRYskCGNKYF8eNX1JoVNIAa2YP6Qkw9VFvxhFp7TIq/tMqdGE3U6
ySURucSf4d1tXorxq9T/UvJYIr+P7hUt+Gr1ROyR8kz+ayuJdF/oJi19ADnCDXXkX9RS7wbpbpw+
BlW4jtL2WaGYYEjfSnl8qYv6ZqyMj6j5mIEHT1NsN3P8MDXSS4oGayBHv+g2MMEy0EaT5dTJs6fJ
+qIX8xtSVYyF9tpdLxlvUo7uS/WkD1y0saPKDWYC3cdqFdp4NRsLR9zrX1A6vqst68My71NT/hkG
UuhMmoX0J1VuI3upCnqQXU8VWJZn2+yax0Ksb5U4ArjS77SOP4lw0EfSVfdcoCPdKUfNfklpktl6
UT0nPTlsX2a3Gf/G3CZPS1s8WkLwRejnLwZVKJEAWjUrigIGxT/DCh8Rp+bpT+7niai0C4TDaDVO
mUrUZhCYq6tDmyRHOR1+otbsTkCdKuY4GqqmVE6N24oaXdynbl+ttTvLjpfy61KaBTc4ImPJYZ7v
zbs6a1xtRpDdUEMAZ8GDqE0/xIgwfFiCuwL/FYqONCy7SEKsRxe9uF1up1C4i5foybKmn3nUAgiQ
M3fuGlfQrSc1j75UUfOeBTTRg5GgtQ64RGze8lLI5l6IaR1U0rCv1fwBklH+7S7+VfXagYiitAU8
iUPVkDuiyh9JoH1Z1PRJ0u7b/Jc2j26X78UKVziG5BtVpNnSnPgh6KhZNV/UwjSIUopnXnzHKI9Z
PsPw163nuh6PqXlvUTZfJHDmeQRFQJTmThN2ka0lL0EgOqifMEDUvMFb5k6z9dPsG79V5DtZy3d5
L3pEJLsZV1bEnVtFkp9W0mskSzuFn4H0pm/o1CKH4iqjxtMkhZMl1i7pc09Oo5+lALKUARjK3RR2
JX+RKiqUMsnEoAxOGLXflyH4ASvpN8qCu6zjOGf55JfJcOiyMSRl5YEcs/AmayU/i+LZN7SGcDW6
75AntoNiltGWs/wiHnaGFfmtKFvozBGZllDjj7pvWOahm/O7ctHsbqlvzCTxmzJyqmV2TWu5nyrt
gUkQb8kjpGATSv6CvpdV9Vkk+eO5TvdZY0U3pjDc93pxBZkiOUzzFHXJm0BwZ9cIxKMkG7lLVvOA
6tIxK5PDoowPwzwdqlxcq+HTm6AmZOt8FrHTH8NiuYZG+Ijd27JeNYhN4TkLUzeaka/LaOxN00tY
pumjFMvpobHyWwmdZDxVt5OLxFdy81ZI6gMPzN7szEPWMgeo9w/l+u/WHaFfHWnveSlR9Wi6h3SI
eth9RuVa19Jd18l+1Su+KGj+KMKDXEi+qAiId4SwciV3UZm+xwgpuMoo8C0jDlwvSIKHlPdr1CxP
BfReR/g12l08yOWdWVNqgP00hg4uedPzUvNLZX5IxVk6CrmAlHuHeDoFO4p7ej4dk2KaHGikLGeu
hh9kOu31pAzfTCJmP5tDRIpripv0jBg3a3N/6gtKi1Je7rWym6gW06eskHD3ppHIgPTnXjBrZK7U
OfJDNMt2agBlZzBY0BHPunAUteW9RhzZsUJ9sueubm1jNuNdsMgFeXSLa2yos4TtrNzRPgvuBCp3
e17F9gFJugeTptZVoMjDlUxx8arR4m4/LbHkWF1DAtfQTZTL/kqS9eUKbr4KWHOhmk5pZh85fHmu
rgV3oUIuK8zLrqvllMoISbesyvVdvcwfY0VPUxunF/A4a51Okx1ZydDj0bPSn+NhuO2H9tmA/NTJ
THCIUx2NN2Gbhr6kCinhj0DNL5kOswHuve+61s6VonSLTFN3iin0z0BEf5apoRHMxOFVJtLjxDM0
ZI1hTkypNGulU9HgDAmX4tbMNEirI7E6yujYEFeaVEOHNHHpKKPdTEHB0QIrfqSpqN+UjRB9zFkT
348KiDy7aIlMIzMbbUmOfjSmKXuhOEeOVOoMKEb5wxLURCpW1HhdhT8oxEj1zEJZW7W02wolvw5T
9XmYiy91Qk9BQ/fIkPhzStK3uywdpp/9EM3vSbTozEWY3J08D+wafUtnHAfVNkoKn4FaGAALpjZy
EkO0/Cxebop4qW4Tk5Nk5dNk6/ys3WJEyGHmOcVzM4mTe30aoTjLAx72BFq3WxNelVcYfXg8A7ka
Rq+pWuWpVwvO5CLGkOCWJQ6JS9UlluhZ87qxRJiPMjfmYU5q/bsskZgGWWZQMZY0l97FW6JY9UEL
5/bOtDprV8dyfpALq8Ofj0XsM90v31dmejsFsBvmluXHWmHapGKFXRgKXUI6b0rW9cRo9NioLY33
fSLlhd0zPE+mskh+EemmZ/LEevAC89ajFoQ2a9CSgrVfyjEJDgYESdfV0I9rK7c8xvJYuLFqmjdd
n1BKNRLlViioEOR9JQ6UvEL1JqS9+CNT68brjfF9aIAiJZbekkiNmV3H4dclqRO7jHrKspR93Czq
cPhL/mF0ov4VkhfzOCti9kWNKUHONKGPM6feryhcvlaa1ewhF3iNDeAGzIroASX9sjAPEE6+NlIm
Ug2ecgRy6OJqnsaRoIcSTPcNGpw73VpAfCmLdD+kUeYBg2gfm0CWr8wlyfbR0jY5PXmVDL4rsulr
IRTpm2hGN2U6EG+HyNnakxb23kQjgf6hEuy1Dow4w3REUln/bQ7BSkicfG+YVYLPqbqP+ki8EbPm
geLNsVR578W0SN1xIBEVhuwpk4IHvdOuhS54TKbxK2cfgPuY7INIJsmmpZFG0V4eSOOTmipO1tHz
r7j3dhhZz5koE6GHlD4M3UPSz57N1JWK/r5fwttoaepDna+AwJURlrAvIbnhrxxKSX6VJulgdjKN
rZQHaUhyZd9LLfmnGLzpqvXS1G3phGb5rJci7eAkPMZGfGxMyhdzHO/TQX5dgsUr1HpfJ+Whof4i
CYJXQAjhymWr2Uka4vrMoXkdO+FgJpllQ5ByPfSoUhYyEEmlGa8YQ6QU1IkHWot3Yw0+IFQAO5gq
xpNahPppMhov01gATu+tExR2Me7HnVHF07UgRa8Uij2CSuDr1kxbrguucz0VHiJtYNYdenZ7RbkX
RQU0N63l7jakJ7zLNb0RUK/neelD6BEUo+tdoYJrLlyMr3VGSUOM9f6QTnJnozngG0FC7pfO36V+
us7z4RDm4TeB8maWQNVFf11CVGLsr4dBvInCL0o0H0XpKcaZjWb1DUbZ1wXqSqfqtOemXB4sa7jp
6u5YESgK1UMcz/RGta+GOL1bIUAArfDV6CtcO/6cNv7IZwasD6TAEq9H3fCrLrUHDbJDqXay8Voh
mWtpMZvzuA9o3AKlEF56OdrR9XKTJbvOqOUUDCouuXzHHG5jK708uyl1+E58r9SU5yB+LAe1cKfV
e5gipLdy45qV4aXJL4sPT9dN9VQzceiVulG/7PpqdAVZdNuSYn8U7MzqpW5CtxUqtyDcngm1JRV1
i8bcx+1AIiThvoWrhLLb3tJMhENNs/VEpaETN1g/JzN5lPI0dDMpORoNU3oyc9CSlHk5WIACqBSN
o8FfQAg7lhgnt7i6V8342kuNbMs6Bf88+6pE0XeQBaFTBjyB6UeffDUocRe36gKwJTHnF3JVhX6f
FZM9QE4uTx04BgM1oUEAfwxzzdTbovU1Vl9IpG8XJT9kA30+U3ACY3gp2nj06rYlkzJf4qrYqSvV
ST5XV3ULFU0L1lPJXudh+NAD6SpU5NE20+NMlw1s8CEzeNHEVvRliSKnpR/KUrkts9CBV+pLM9Bw
tfK9lRk/S+1dwNMkFRMoRMlcSqcIdiL9+MWYMr+e5u+ZYHypg25xpvG5zwI6A2BSpPDOLCtHyWjU
FMkXMwmXY6802bWUkk7EtbDcCOjT38xivdPk+J123s9Jk+DojSkhwmiu2qkmXFNX/xCZJnM6dn2/
0Jw1wtFyGnGsj0Eomn4WJr0/GFQ/2kb8Ji3tXYkUsKtLC83rSqC+vwAsIn13RIHu55IGw5XQKNwT
6nNaG39LZOkauJPXpoZPqs3LENARmsbpoc4BfFr5k95NOOv2i8xYIHiE+lrt68YJJYUOUvVeJjkt
fEDPrTHdURkQbCG1roNGbGyeplezWF378FYV+n6Gat8O0xE2x6mL70U0UZ7kLhy/g1YbHvVofCkj
8p1Y00EAgZe5GsUOwaOSUKfKu2NrVEyt9wu8d2bOAS+45E1HRW/4EkjlLXiq8dDk/X3c0d9YI/ZF
Kx7px1BekkY62wLhp12Eg/rBcHBfGlewC3X2nEdgfbqvhdr5WgLFRKnuNJi6X1W9K9/zkFylqKOH
tLBU11o6ONuCcTIPjcarL8bDbQQAj4qjflAmHHxQ3stkhngvmbPI6RebigqZpdEhw20OZZqRekVW
8pblY7OPrLy9VuRSZvA2uu7C6iWBhPoYW9qTXOQJFReDKLRvbTHJ8r1aolDSTrK1kw1TdFWpAVuh
NQKFdcFfAoUO57gz84DSbWQ8koRPfpHWqR8n2jddpE8QIsbqGaFMx7O0IreQc9UJanPwIvqpqS0a
M9prWdHeSkRO+0IhXIDcUcdfGVAIWWYNQqEQUn+WB+2G9G+0tVgnrgFsRkg93/di4fXadMyE7hHI
zG3aja1ttsN3MWjjm76b7peAdm0RG4+yUM13aAiLd0tBjzxWDNAUQLpo3/TeLIevo255Qd75eMQP
Uk+KyMHwEloU5sPkvZSyxisy6qwjaC+bMYxv2WiajkFI5qlCVOyamIZc3psPoHJggROC2lan6bhK
fCfL6IP0zH1VNwZbkJIG+FQOlkfQPdCQbmPFH1kWTq4oJpCRxtQ/GrWnCF9VmjMyr+8ncfMki9nD
YA3fQzX2KrXcGXKqOHIWiN64hIM75DhaU+ufhiFieUPYQPspNG6pNveSFFxp1tz4Za6FfsjFuTaj
+HssUDHThNDwEa6VnU4JQHq1ve7AEvYsFvOPdjRuc2v+UVbWQMYJG0Hac6eHXBbtaC4se6JeYeeo
Yu+a1oDNu0wUuMZ4KIBTvIo5D3MpNt+iKXruE8xbtNS8YrQOg0642Klj+tBrVQtnnjbYwDoHIDbK
d7Mg7WzXeadFvzXb7kEuhPomTAzL6RpKBCIBM//n78D1viW9+NxOqrpPNPM4VM1jRrXFKeWqo5U/
HwHuXQFrPSpjeZX3+bVSxNdq1g5+FZi1t0hl6i0DhdKm1W4kK0gJM+KvZRQiUZmCIhSbogVtBuxK
0t6mrnpi3vUX+LqOINiibtR9TGNVVsd8aAspca3ECK0H/ugyag5dNi2dqJiUdOxvu1IQiAxEgdIv
kBCiK0P8mU2BTPLxfyBgyMQ+0VE8tZTiXlPnL/TdvjH+j19X9KdJMaq7VKgfNMl8IWATvVwGEJk3
NVXKOTPpWYHo7YU6ui5z4ai08IrKC4W5XLFuVsa0UKjWemnhBMTXblx1921IL6SiLYHz7H+ImZrb
cdjiQavkx2QFR/aXLmksHaJyih06eR8olsQ8YJ3ihdSlndBoxjcjKAC1V1mFNC8nFuf2OYL5Elh6
/ecnUwcTnXUzEsCZr2lnG8cUMtHIo830uZm/FWjWQcITmPQKDz+xI4hJCloAUHbf2MFOdyzAI2ZB
WgL7afHLQGwDyJIrRv3+ssT7iv//DKK9mUOwkgZ/2EbMBzS56tNq7o4yR+U5H/TgKqLFflDwbvtO
nKr958v+W6dss+zNaIIS0TnQTLZXPFBQFZQX1EbsQtN5olzZS3wqQN7E/6QevlgV+n8/JBKPle7R
+W9YinQkm1YOb4jYt2Ripa53hPAtEeUqsS4unl5pdmwqRJ6F9/my10mI7YbrML4aliZaBsMff37s
Ulp6Nc2sxc2jh6invzbXriX9kMp73fwS04NDqua/OWCGJEtoO4qaJJqbsRbDHKJJawVUwf1wP9yV
NzMJ3SoHUnjzHiz0r2RX3FyUA1XOrPTU6maqQcTpMM8Sioyl0Xv3Mz9yDS+8nhwVORfjXvA/39i/
yUg5T6f21t9zco1aU0Cxm7QQwg3JVx3wjrkNKusfc5BCXVrfuTHFU3Ob4QaOU1zODMe6MtzkRiZ5
anCBXOjcUUGRE80tBQoW8tM/F9Q1qlgQSBP5oHD3rxqcsGPrri5s3Pp3tkfSFFFTEHV47GGv3dgB
o5d3ira4mj16gt3asPV7BF0wkV8kPF4/+me2NofCKOZEjVIVzMmv2TN89FR+1q7W2IChHMHNf1xY
2l8z2iprUsExStxsgsTNbTO7ohtNoZ5cqbTMt6Y3TZ9MAbShZNBnkpia3KepVV0tgZ540ywst3I5
1b8+/xV/nRR+hKmJpiVrEvTy5vojTw5mJE542RS8XWHFz6bJNJ6aQ7T9uZG/JrA2RjYfUVjmqa3q
bHZVknSAGhodekIOI40f6QuAcxqCh88trnv3x6fcWNx8Sr1NBTEd4tmN5TvJeouZpm1eJYuSMCFV
2V263ufNqaCTkNZTLG1z3xgAnJnHmqd/uKSj3eTnX1YVJQHCcvGx8/5lsO6dYneJu+yMosz6/X5b
3sYBFTXGScWyuEMY+rq+HXcyjSivBU6GNh0zLu803omdx7vmJruRLlA1/s0k9M9G/7a/iQ/SRGty
xC5nd3mfPd2Jve5Ij7e6WxDH0jzw6VyenXGlB078eElw5W+vujG+DRB6WRdoRq7bXn9fRZbfKf+/
0551LksEXTS2ua5SLY+zUgF4Fw8oOjupB9sPFUG3BMJGw8WhlPT5GT5/NX9v7eqCT65mAUl9plUJ
E1JluNPm6qHoxMr+3Ib010PIFp46oY2RTk6kqhFBDa2CQCrfL4LmnsbGPy+TTlnrv1iUwcOhwwlu
KvL23YBcbUbIgouZBjpQvcwvu0tPxrl9Y9QO4T0R5RpT39x9cjVF12S8Tfwdgc3YpiZ7yB3Vpulx
u3jdl2p3SaV6PeRbb3Nqcd3kky+lq40wtYvI0ajVx4rxmUDpdxT7HaG7QIx5aW0bRxPSekLHkxMv
gRLJtfGok/p9fiT+yizWE3GyfRuPMqRynTPTM7va+LVdB5zCYx1F7udG/s4rNlY2fiNRp1iILBYy
OqYGZg68jm2BNMg90nfkf2J6PaED+PCi1tfZi3y6wI3XmCMjj2E+WE2LTvdUEMz3PhhCF+i+o11w
kOeevlNjG69B3YmBxQZjMmiflNmSgjE1+Z1KH0BTY3dhV/+Klja7ur3NrTjljKJP7uwM7qrkFx7k
qzVJK3aXNLzPqAtxTkwZLRBePFPeqltWQcaEaEWfJPhm7kibb2sn8mP05wzyIlxwcdF3rL/+r2t2
YnGzOqseVYBYrE7dNVdMGO7+VSC+xEV1Rgfnj5Vt6dSbPDOVJQG+vArdAdNx9fBKAfPoIVuNOHVV
OUy9GMhNXjybZ6/37xUqm0BJRhaiUesFabZS/2ZRMWmT8ML1PqPJ8OfqNu6RQc8Z5U92cfC7a5As
/ZfScDJX8Dp7dOmhu2CDWjc4NrtLG3vWTZ6sbuMmw2WduC5Z3ahVqCMu9dehFejQ1cAkAQd8fhfO
ujFLVk2kjiVFkTfLzMEtDEbRzW6bzy9yolyFCx3ezLhEi37WnaxGSJfRrkGf6U/n3zK0DMfcasjT
l/1KbyJ4y231S4zt6ktH7PP5uv55Ibe3wATagbgyAiLylsNsCCxAbGlPMA0pZXkondRRdtE+O1yW
cT7rpc01M1dJvnhJt94rn2gf6YQga3QAgYK0z73gasA/K/KOYoiLSpuvfvl8heuG/bVARYTYU2d8
R9lychkDtPl6x/UTD+tu/qfX/NwBoWWNeKy2kndsedPBXyVTJWEmiofngraeF/Q5qBNIAu3PF3TW
VZ6a2lxrpaOLnAcpQQ8wPg8GR5vhzNLpbNr+zFGh6XrZWZ57eE5tbs5/Ikh9b0nC5JogV15qPRwc
rV2+GwiVXKm1Eh5qQRUvnM2zW/o7mdyS/cxql0xGpdBbnVBZzVqGLUQH+OXn23kh2dI3KWsrZfFQ
z6Q8FMiB3ABxqCiPB5q4hz7VE+RhByHABa7Ps3EyXCiyKKLtSEtxc8utNteaovwnTlb86Sn1SpX8
zqN7sRaM4DzIdsrT5+s85y5/mzTEzToNlElMXSWqlKxyvonoKUjLA6oCxX5Yqv9PW5sT2maLls35
OMFZkTtpuqtFQFgrzupC/Hr2VP7PNqLc/KezJFEdidktkBrS+NSAo7ejlksnFgrsBBUA9+xSxHzJ
4ubRmYc+UiqZe5BDlylEpZ+magi7UfIG7Z+zTg58/tXO3oGTFa5P/EkuAB02Z6jkq7VZ8ygn900B
YMd8+NzI+UfnxMr6K06sjIoVKpLKcWxc+BcMf9nrrvBtdAN71ei7lGhfWtMmWKchIncLoBDXZGy7
FpgLAGfUX4iUzz82J2tav+TJmtBQT8QkIsFe4/IheDb8cqdTI9XbfZW7kqOheI9v/t8Lz1NBOTG7
eeMGSCYAYoazO6u+1T1q2aMyX6BuOhfWnZrYOI9SU2omsziDoZk7wfrB5P8qkTd1hAZlBRlvdZtY
TxPoLRhY4D25hrBV91Iv8tdEqo52DIG548Ua89kwGX1yS1UVOLKlrayBOphqaK0ucZX6BMPu9vLo
SnvLmxxoyph6AwehqQ5qHg6qwpPz34STJ/a3XNJBoCaMmLGrQxB9L7VhoO9dH0aB+pOkqhcc1/kH
4Pdqt4TSfVHWdBbxkPrN4jdPVDBd+rRgtWzkKUgFLrV9zl/xE4MbV9kms5EICtur7saXirsAtZgt
/ZJJUkP30iU4+9aYkikR49GE2Wo7RksigQAxOT3Ct7C9X5WZ5/otyC49o+uP/iu2O7Gz8Y5a2ci5
WPXrosI9+I3ENxEyNO3oyKjQ5Q7iWcd1Ym7rJoUwrPSIXAeWJvNW1WfDzqey2Vt9pewuuOT1Ifl7
aRqqfujtUk7fuK8JNFjRrS55bfHEoR050x4QIsSXnvFrzcDnS7W0s6mcaf42uXFdxViac96TUEWZ
v+b7LSK70WNOYDn8Gl3dr68XL3cj79JpOb+tv+1u/Fkg6aEKASapf/+96URbGAPGAgT7wo6uAc4n
O7oN9IY6HgPaIhO9/6XbBYaZ7cFDawzxaIqjCUl+bU0xI4H5MC0wg7SwQeRNcMF3n72HNF91neYT
CON/PsLJszSpPOllyxma/NnTrpe9Jjrh9exDg73XgHJfiMTOflRk8ZCGNNBM5PP++QwGQwL5j8Bj
27nmbnHx424UuIjU5eEegiTrW30F4HEXMTEa7JVL78i5p+rU+uapt9osr5qFTxvC/ShkP9Mw8S98
1nMX5dTE5qIIKw1VTeOJ3muBpqniV750XEtHgzdzdnf9/nOD69/bHqNTe5tbUi+hYmSBTsxZw2YS
VjUk4xU1neqaeXx/6PXnz+1J587tqcHN9TAWhfngoV4XGOzWDD13er+67S4WVOQLW2ltUoQgzhcl
M1na2oWFfO0GPKN+X70yxr2r/NAz3da1DkVoD7vU7481zGqukdjRJd+3pgd/bTES4wbVQGnVzf3z
zCYU+kX537cqu8+9Yf+eXsm+ug/9iz7v7JJPTG0yFVOgJmmsGQQlidjOoEe6ig8WZUe53cNF8x8U
5c6m7/S5/2d1m5e4Y+6maFL80FoPZEJAJriKYRNzO9vYSV4vuJdfLmU9lZ9t6boPJ26nn8K6DySi
4ULT4r0IBOZq1HvxVjJa/WqowBxCKPck9jrXdNTjwzhoaFjPZbqHRum7EIzd7VjLz+kSfkmW2rKV
udRviwYWirHCUwZ5BQOTkIh23euqo6EFuzP74IXUNwVCCVa6NDXB0TsB8g8pfo9nIbpSU+Zvk7L+
2SVq7kVtyUT7JIuHqJLg5Ep7CYfYixcc8PnQhNB2rTEb+j+S0ScbAW6PyMvEXTTWcxVBowR0LhE1
xt4U9/OLu97L7ZZTCfofS9vvHBWCJoXtepsYpt91+9GP9uL+Utx6zsXSb5eYT0IbFw//55cdu5BR
3mgtnFfJTqq1u9kKwktv59ldszSkcZCN5/XaXBO4CYohk7kmUXBTXVX+VelYjtjbdnpV5K5J0Snx
LhedzgYGJ1Y3OwjQrUiTgAKQmr/Gw5PFf17iXD5f/zyxsbkYUNOO0qATQpJ3BDttH1y9qnaBd71Y
aV1/7V/nAdFkCsga5ch/vO/JySP26AWZ0RAKkdlHeYjctYu4OPEbc/4XS/9n019LhMtuPRmSaG3e
/coyszZaQ+N8ttcGR+EzOJp477BK+t3OcoXrancpsf8b50bD6NTo5rnP4S2tlfSfYGP0VOUQ3PBf
3to1Ep4hgzEiB44vP39a67wlxBMhD8jnl+5sGnn6EzbhQKBA4w/72+rQmZa4Gdxwn/lUR9cpKDhU
SXrm64YZ6btLT8m5e2hJMt1vEaV5qjJ/3sN20cq0gLnQFebeuA5AweDcx+YCUOqSlc1FHJeU6cmM
K9HCK+ua2gA9ZQMstLu0j+dO6+lyNncvFdEEIsHhxjdXOMun9f2HIjP1tdkmPL8YVp1fGHeDXoQi
W8rmHg5J10xixtExyjfTYFjpIu/5+aMh/Tax/oSTCwgQXZjzFZywOuTYW0SII6+1+Ve9s7zZB7w3
X5m0WSII8VzT+/xcnnNlLEoBE8WT8Fc9hXpNVlFYAEXQzhAsMFxew0JAkeFzM+eDixM7m8+mK3qi
aTV1hcaFjuRXv+vDQwr+Yr30fevEkC1cvPbnI9QTo5tvp0xwjuYw0Lk5CoGHrobmrTXhtmM6RIIf
Lkf+JIHyeC6Vzum1AhbPALKNi32Rs0f25Gdsvm80FIESG9railT8wpWOgWs58ApcqXvLne4/3+mz
51UBDwH4RFYNY+NfzTkKGMDkultS/iCp5X0Hl+HnJs4WiawTGxt3aooFsVbCx/wXTZO5DOshdiDY
a0lsrQHkl3CY/4/0VJQBYSo6Nd+NF7M6uCbQ+Zxc5c66i/d06HikarhWXLJE55K3PnsrTpLhzSa2
TJjLTY+ztgZcdJtIdwlcttGMNNnnW3k2/D0xtNlJptZzo2da2eVLvqWjn9XJt9nkPoCld0UYHrT0
gqM+YxFNAsUwSPShHfznfT5xNlauC4TH3eg26OS4i9V5cb5XhOAdvYLINvvxvamHb5+v8kxqauj4
NyJBUwQKuskUzVgpLYMhVIjg0omw1mSgQhngQDLRrntVhyo41koSX0rX1jOxCWwMwhldtkxDkuho
/elXmyVVW0ONIaOob3p1GW8s7TiVMrNuLXRA8GwMzZWcJoyBX1ILPXdcDRAjmkit0VyBMX+aluuF
4XnGBXHp0T0yKvvqddUUg7r3MF7sW1y0tgm1EahSg+pfa/lt4U/74bA4AeCU6j/IE8/cjT+WtvmY
5EVKYfUsLWc8N5uvYc4K2sH7/MScczGnVrYpf6ZBOaF0/2zg+LIuSSXH712g3hSGratLpb4zXvMP
c5vwhSK/hW4t5hr5fspiks3U+F+rssFxT09VJIxYJUGMzZnoYl1Pyzgc3SWVHxr4Ns3sScj1PYO3
F7zKudWcWtqch9ySqyVaLSVza8vT1xAe/M+/z7lDYEqyBb7RWsUzNvvFXB7UDh1sq5BvMNfZPqe9
BVlzdyEpPuc46H1gCZ6BFbv95zVC+RQOAKsk2KtKxvGVm7qvjm3QH0VrRPyt0jL/83VdMrgJU2h/
630tqXyjulw+4li3bttJVL20s1SGBYP8+1KVy4XPdS44wkX8XubGUTHNX8YxHEqg/wdX/SV79Dmh
SnI6L/xQvGrH7NOlrOCizU1QMslJFSYyNkenfllxZuGDSY+ielnHAGJ/Pl66YmfKDn8scj1SJw9P
ksB2ZwX0zsRDvF/2zX72db/aXSzSnYm2/rCzeVKtAtxoCuGoq1eOGDkBFcK16sro6+SV/0EJ6+xV
OPl4m2s9GArkJClHRgtSSLuq9JZplCu1Ly8Oqa3HYPuemdT9VFPnAf/r0jVlWMMzk9GJvM5f0Mvw
4Y4bne7AdCIbqbylPz6/DOdChVN7m8uQSXEVaBkr6/thF5X93pqhC+ghoo2r2wqZD5hHfn5u8qzn
Olni5iYsEAROuRkSD6Hjx7Pcq5c0Wc+NEnA+fu/i5uCXYhSaSyCOBK/NchtHEZTtjwPM+jEJebpr
3bhu3aE8WjqKgncTA+DkD5ybizfw/EH9/UO2F6JZEsS+8/UGxrdAwP4vZ9+xJLcOLPtFjCAJ2i1N
s914K20YkkaH3nt+/UuM7tVwINyGnhZncWIiVA2wHMpkupVL7qed4o9X4pIV91ui72lpGDfTbfZZ
MIRaVZIBF5vMj5WiB3ld7dvqWc60c6yeptAILn9I3saEia4ORonwqtSIxpiFjczOsg2Yu6Y7wLLE
ZR+qo+pj225P8X9kZ9hhr91Zf2Zfsp2o9iiUzkTAstAGGUikk1fFmmvq674+A1PbpS9qs8YEKAq5
KBbHxU+ruDFuZp9mFd1ecAXU0/xhr5srYDKlMM6nTJZxBZRcdvpa3UvIN6lv91Zgew1BvsIhLfvy
h+j47wOLFySzMwNlG4HVo8XxtWDxrWcFhDh7QBX61bXhzjssCxTYIgGc+iG71RFlzCOQdrFEk90C
AL0HJYiwhcPN5zbqwEZyIG602BdH0Zk2F6r7zo2OOhYw7KC9pm2+9Yvg7rnGZb8nDZatgFzoc7QB
ClIDXBH4StqcAlliAIR3B5gWSIlLV/cuS+OGAKxDqRYKbHRQ5LMwDY9TEFbAuMz5Ze0eIvQW5vT5
/18G6oegnMf6KKBTmQMtYCzqowp1Uyz8k10jl+e4rG9Hax4Eh+FVns2tJCaAJtlQdAqw56E84xlc
oMEaNAcs/u/+bfIWsmzFVDWAvtjsa3TtpxZr7Wj//Oo6y2g5hV4UlP/ReUPJ0732SWQc/PMphqxh
KhZ9CVYV9dzsAIIHmelh8bELdJQwW6wcsalwEroAXsiGFmI8G9vGlsxOFqurvpZRC0o5mtlZ/xnu
ug/fgLsdNI90t1NYmuHFz608xuXMM7ikooYmzHlz0jPJxVCwe1kReXkcKoYq+jqmjnEoJiefE12b
8wphS4pH8zoCrMVxwJyha0bmcrYM44WMgDIv7aIHPKVlC3ISriPB3jZmtTHdRMCu+NnWgNQ9Ah4E
XWfqSOpbJCF7+fZHdYhP2MUIzMfLh+VZ9lYaY3XAcYcPl2DZC6CCVf3aWm9rgKJeFsL9aJsjMQYH
YguQepW40V7qdg3pgEGk5ZZACDckbo/CBORYwi44sMRQQXtYX7vn9HY89DfKPvbCNwKK0sNyBlht
7/YYZ8O81+HyEYWfjQnIzWiQIiK4yB4Qyu7qlV50zMEmFNBBD+uEyvY/1PDogv9vRWFMIQYBZxZT
iRpYX2I6ujMD3U0RlNMuKwh6LJ/VET26NTLorfbK7QoONowlilY8uOWdj5NoMmNxawmQOTmsYXGn
8jBdJ1jzkw/FAUQSx79IS6kesLnDVhqNrJt3WhfamMeecG/WlXac7ul67RoYb7pPnxnrE6ovXrvT
D4Yv0BCRXCaITnVoFLq5TB7pUT++tdL9rAJWD/y5WLhdUf9JmitNu4/0yUWv0BMnjbwUeXtwxrMA
9HU1ihqfchoUH23+JFjLcIf9AfyKSQfySOMVEdiULp9bFWkQ42LmFnDOwEoFnJqxJxrQxnwgzdGN
rPvqG5AAMF4XndUvoyvvlsf03lzcyr7p0jMQwvEoETl34a9hfFGdKqUOvkha2s+u1zMYtMAiJrvg
O8GbXbsFsiHyxhGr3nHjAjOgeWww/xLfdadoJ1r6Fl0M47DCcQRSapFhRkupz+FofgGj1M1UqgKW
eqF5Ma6paJfYUFUcOT0AqAzkRKgWALbbsfYNoOeE630CR4xy+GcDS+R0rQz6xpWPC5g33O6pvmme
wGFheNYDQGaBp34EEO9DdLN+6UTso5djDRrwn4WvcpomSoUEIULt3Y+nNL8ymsUS3KlICuOxJLBK
gpsCRzRyYz+nh2QWOcX3xbYLbur9q27cVFGkIJOjt5iB1clJr1qvHh3Npa9o1M5AS4r/A7xKeMIM
5Z0U5H59hb0LT2C89CCXfgXjtGprsGoDe4ZgjnSqZ4Ced88g73GjZ/t1QuYMOCtgwvmaV2d7cjf7
PSprot8gMJP3Qt/mIlYjasLIxEW0YF3JH/v6R5KJpsL5Mgi2x7DOrpgy46OMNTMNKZnfH/M9UM6j
e9AbuUUA7LoVQ1vfkyGgiwviyY3/wzg/JDP+SBrnqMrtaUI0An9ke8A8FsyzTA/0MutAVJThB6EP
cYzPIQo4OxQVB7WT+Sfwewt3bdbXYmoWpA+zcdajxr+sQsITMu5HnRfwcYDh0guvlB19lwNG16Pt
G4ze+aLHD+dDWrKC+Ql0xfCMZKdvFBlMDIuNkl5h6ejDq0PlAcV/OdglGBMuH4zjA/DgUXXd1gHr
BFigz56GLpcNAB1F923Rr8ExeFCj58sSOAH7kwQmUxnkpu5aYk/e0gxIZ8Nctlzg+KSpg2Eb9dC2
9vq0DpIVgZIvE9aZ+dKxxYXpMxTvdcb001k3RjAW0Ked/gPIxtGpv8kf2pflC7mqn8fn+r7ytBfJ
U95EkDrcj4iRuv+VTG9+Y/GpAUS+KJRQ3Fpvlvpcybd9LXDgvCCFu/2QwVh8F7fNYKc4XXqQXufH
KRiuqqvxlL/kJ/0ue+we52vjJQ+MJ00IlSW6WMbkAfoqNXUD0Z3fnzUQy701x/ImBusZkIYd6Sq6
Xc7DI3bvZyfxctFiG/3XGY/+6eCMB1BLvDvNMJw8M0SiSV7S6GGQFmD37C4rL68O/UkQY/dDu1RN
V74fs3k2X7Vn8yU6RoBJdKZX0Ejfvj9ov057+a7ax4IFFZEGMSkImVoJVB/QoEG9mzAgbl1X3cvl
870PrF64SHatAShy/Qja6F+lj/E8Hoa74aq7kq7Ll3AHsMXj7GPi7X54aDGzpQDDQRY4IN6bE3UX
A8AN8D9A1WJ0OEkVizK40fqrhcHxwo98kNxRXC3Qgn8Hv54gG+B6PMxPoyiBhVWbHQ9X5bREKoDO
k5wpPhBbwKkjyol5xSuc6UMG41XLcVpzZUVN2UK0oMVkrNjJDyaQwupAbIrUg/7xDTfSGA+rhmEG
2E5I+x88Ny/2oicloOhx+VUleEpzLW8jjHGo6NtleK5DGCB5r5YM9Fhte9XOQAcOHy/rpuhD0b9v
HKiNqSmlAnknKOLAD538zKfKvSyBa2CbszCqN5QzmBPxVPWMbAFc1KqCR1YxbACUz+P1ZVGclOWT
RjDu0oimwTZzHAYUAJiYzw9alZzQNS8c0BQcEtIJSjnco6GLpCiYFsTQNXM00hR5VkRUA4G83mdf
7WoIShBoXj6VSApzqqSYpBl8etQNf6ulE+puuvZwWQTvCYFxpI+TMK5ekqwBM4k4CbZ+9ybQz1Xr
yojr/7K4d61wuFHLN2O6KZsHAJACihhEA6gVg/d3BlQueAn8JZGxKlzurQ5uZWnXLwoQ7JRh8i7/
Tt6q1KffyUQK8I7KEvgPMZwyuPLiJPfDtRG5jRv52qHxgIX+X/dW3wOuVd2Lloq4NqkbKCljfhEz
xIy7qZa0mOP3zzDrHnJEwPMCLB4AtgBNF5yS+8U3ohhfU7cKMYru3ddMflyDts2l/o3O+aWNW35T
vfWnGIqGHyQMVOcVbFegUM9cLnB/a0sqUFwDDLgR6KCmdhI/CSrbWWgrNsPYrShOcE+6EclEXyUf
B8mUMV1IRvQiQT3hR2Afd+LMFHghrmv4EMQOUWlqNJYyQKDQg1VuJLO80Sbzpk/mXZQ3Qbw0AoMS
nIvtDKSgai5qSs2I7uPB0EqQtC7r/VStTwJV4YalzbkYVSkUtQElB3phWmAcJSf9EflgC3bx1ACj
qnhBgjNHiGkqE7OnWHk1sYj6OVwMayGNoY6RWgrOSfewQEfqDwdM6wtcK/3wf4RbwLkZ6K5geve9
OLeJS+agm/mi0m6RNtVB0cUaeH1I9qWrBwM7bbEcr76VoXnlAMvG+G42RDxkwr3bzW9gHK9daw3Q
zPERaQ1yuKbANNOuObROsYt2ou1vbqq/EcZ4YFNbWmV5hxshoA7pAPGTGA52wEBF/qWuZ9euSkeg
O0Rwx4y9l0O5aIXxP41owKKhfxQ+AqX80F/TBpKoEc21CYo8iHQQPU4WK6YdJzAdTBAHF+vZ2Xgz
VfMJ0AYCk+D6aaQtBIu7aEGzW9lw3CAdVDFiDtDyYxRhiiTsX/BOPGJpTpBv8E/0IYq5wG4YGstY
YHzV9K2VsRARBsv0dvkr8RZ2gPHwIYRxkdWaSPraogedn8vHbN99zX/g6XBveAPaEQDzAiLT3GD4
WwZEvicdRO0qwRnZt0sOMgxAJmHaHFPUPWgBAUdPsicTqIQCdeR66I9zsvtrTT+PICOFeuC15Js2
QNjtWf26jPVrkqcROFabRhRn+Tb3+2pZ3MhGr0HSRVEcAeQV4HIBEu831Mq//DBHb9nRueH4biL7
O1HJROOZHoIshrExGI10An/fuLdorUszNjUgGpmN388DiIe/XdYbfjTfiGCUM1oty1RXeFC0GTFm
8su6e1i3fO5pe1igp6ITMWo6ahi6TiM4y7z+ogEwRkML9fKJuCHh40AsSJ8MPumkAukQ8mD8NxpO
Zi0+SLSdqVjcEjgxCVbmxzAVaQlN7P4IRRu5TOKHCZQ2rFfIpYMLypmGgRxLgfFJ3YtWkLgKuRFF
I9JGLaYRzF7GhG82GlaLZaf4NsejZm/V453RViD67aW9FIFX4vLNcnVFQT0b1UkFrwC2PCCB7StD
sQkf75DskaygXA+kMlAco7ZcwamkIqQHnrZsBTKhNTSapmt1VERMowdNmOrmvbB4Ri+L/W4wLwCJ
Y59LB9Pw58vU9ZmQcMChwOm3w0JH46Jq9rq6QMjAkx20npcvkeuot/KYj1fPpB6KGvJW8pTpnR+V
801s9K40xj6phtepf6YcR3J4o4D3K+2SU1O1z0MIcqoVj6rxLgrzIAbThlQc2/X18q/jLYABcPy3
x2GX98rciCsQa9BP3GExIgvoYut06APRoA83YFAcOsDRExvA85+v3ZoVY85q6gji0muVEERQgHdK
Y//ygfim8iGG/oyNqQCUW6vrDmLI9NDruVMPx1TTDlX0TZLkfQ4mpMvyRMdiNNZSYyMuCWJFkbVB
UZAru12/G7ZgPej/+Ewfx2ICAyig6tYI8U4xe7P/r66GeFdPcKdzaWgnbW3bfdsZmJ9COeq+WVH3
bYdWtInF68NAV0DvR6AvSD5o4ri52wqDHCXI9ZD4HtddsqdoC2tAjnSD/J+AiD4JY/QFTNB1AcBc
TPOlE2hkVRDPJHGvAX0VbDwOoCcMQWTkNfY/SWRUJ7JrWU/p8fSb7L6+rYnTHijoSgZ+Ic96a34Y
DmU2AFd0egzdJZBP49N8pZ4AqSuILTw3uL1oRqmIBV+vJPglxahhErWrE7BoLoL6Eb9osvmcjE7l
oB+spp6+pZxXKJbqlNhSLK5mx/aVu5Xue0O2N+3BAHfZZvg2+qFH9O8bPVKGAuAQ9AGVto+dDTA+
DZgEy37o93aEzYpOlCGIrpPJQUxplDs1h7wBTUoU3FGemQVH4ruB30di2RMKre1GjZIJDrV11O1u
L83pUUep8fLNicQwsauyw7AGUyqmBsijXr8M2TmSv18WYaq4fTY+bpTPon/ffB1rHHKZ5GjYE7Tt
0dNV7as0ytWgNnrrFcXZxTHMWbqehiY6ZFKOgRBlVk9mF7+16Rr5UY53dwN3f7RAEuz3etHvwT76
oACAa5cWthLUSQwcmsGKb2p10gJ7Gt+AzEVAq02+JkuLjdUpBjEYcLJ36jovbt1JCQBTQUima+Cs
iuveVHag/QIfh70YwVDiz1ZMZ5BCvAUALZx4bQli1GgYDddYiRxMi9a5eUuepnh4agzQoKiF+RCD
PHk3TVlx6Nvwa56ngJ8EW7w7xR2Y0nUTI41SW7pTjyGTYlLdMBwHJ6u7GsxlLbh+kEXHP9Nm/l53
cX8sO0ISZyR2CDQVE7BpUWaCbLfpgZyug+wqcdWYMrLZ2TepAXvX5a/GTdUwJQzEGwRYQzMY5zUb
U1YP4fuy0q+0PjqS+19p/d9Mj3MVcSOO8VCFGZKomTGQCQwV0Ci/DcO+yx7/6UwaNnCBy4CyEuOg
LK03x8lGi+AdEMIAQfzNGF/TFZTW13YT4LdVISYL9yIpvBc2iGyi6CYz/pM1ptmoHdK1/0E69iPD
rfe9bx8LNJCGfbgKXIdQImPURqIlZrNCIq0nUT6J9RQD7qI402gznCRB45rnDbcHZOw7jkKVrHQa
hqzXuXmXL3eXPxv9Kqz/2P77TJYg6WoPljOUi2e99m1Aq2J+z0mUHwD6cppG8S5LE52G/n3jrVoy
KGMqYY9DicIlGFpymupEtGQpEsIYl6I0pVnq+ELReN8uQGXRc/fyMXjLhu+ocv+rdoxBGYU6rkv7
rnbKznDTnQmGUP2dAYHCSkYP9SgkvxIdi7Gv0TJHtabbcoaxg893DAzbCY4lUgYm1GthPAHYCCJ6
D3guq9M8L37p5bsevODeTxMjmyaw/PZi1Ez+s2tjx0zQz0mFvLzEEhsQhSUgaGCLrZgsD/ASgNNp
vDZH++S+AAYaZuWdqXImSr/tLh4CjLCdITJxNj1YK7mOCgs/BgMTi5MCLxSwUpKbuDnQIP9ud46a
2QUzZPmysihDckfetwCUXXjElOypPmmOHaR7WsVVBTVPkQKzaUM9Ngb4ohARZAD5Lc90oejwI30G
Q5czP4m7UgLdtVgvs0Z1H6lQLLufHaQhLvZmA4Hyiq6Q8S1hih37CuwW+GoA1RzfV8K6H3TwrHe1
75InHF0QCWT8zCwB42btIZAGvPRHvksC80r36btD3auhKxTIC+MbX20xXieTjTg3a3y09BAB0b8I
ZrCvtD7d9gNMICCW79cpUGqnFc0QiT4f43qSVbK1kk4UlwWIh5vF/QvQINFtMr5nNfK+kWKkRK2H
ytmBLtRRC6gOxP8bCxAdiXE44JKRSDRgcDBsq6fO6m5qzchcgUoKPhjbr4xLPc5iupOuBUPjarQs
7WaTYzgTSHIyL3/C+8kTjUSKfCnbttQUUMXny7shTD5Fl+0Vt2mcBRR19vN8Ko7xLnOR8hYHurKV
GIk37Ju94Og0Dbrg0Gwmb5lSADtXGXQVzKo1plzDw1KipSnvKi//KqpW8T8mwN4A4AAiTJsxDLnv
inE10WrPpuxWbkanjGsBcgN3gBAQy1jrszUZSDOMtdfyGCvagscctXa8vYNuHV1KBaG4rdP7oUPX
F0bJAeKZ2R4XITIg/4wf8pkzrjEp8j6GwlKYdZOcJUxim7sGUOvYHmlT7xectWh++P8IFB9iGdOf
sjSJVzrFUKFcrt/nw1EBti3toZZ4VGXjr2Vy4egZNb8/1edDLOMNpNaoQozEU8vpgeVAMR1pg1qk
OMLjMW6gaME0P1OkCuQTj9F+CKonCWqaPFLUiDqQDqIOMXfgbaNHbHIRKyDQMkYYBn0/gFMEfq48
VQe6OC0yQqoSFy6RTSrwtDY1kuNwOmannTjJ95WErbgsugO/taimwhW26T5Q/d2k9lbUt1iTwFBP
T7rsJKXzcpd1q3ksAZMRYIPyXwaqtoV6Gk828nJ7yYZpQUzq5Bs1/ZGapwQF+ctejGrZHxe4aT4w
Z9KVbAVVETxpTmyvNVRwfMauGStOPWG9vmi8MREkZlwrV1X01gELBlRexsvkwzyCDAzlnG7JT2Gr
H5ta/6eRAWUjhHElBRnB85fBlalBck1JKDIsdqzu7Efu34CP8fPpjTzGh8jzrMjhhPmg0Xawdlpc
A7gApGPyoV3cCDTNAaDySlHs5eYTqg5UMLzUZOwGfNYPMFapHXZ2aYY7PFPEqvHFdvUgvdddJEsv
IrvmhvqNOOaMoZRqVaeialmkL6r+UIVXeSEoAfMD+0YG4xRDtZKtsIQM+airyJLqs+18pc3u6Chd
J4itoCm6UVxAK3Y1UPlFY15cC1dRsUJxBxsl7JuhW0JlTUNYXEOs5aCaperF3ZK9kWrEruhQxSLQ
LJFAxsSnosmnxUCZ1gSeD/gbwJWlDOeorQXT49xgszkYY+YLiet6NVHAp3n1L1Lk7vCvxaqNHMa4
FS1XsziFSvbYQEzf6BZo9JMuz4evvbvssWB+2X3xDY8AZgp4ESaFSvlsA13ZYhjDRrtwSl5IczAC
yqnZ78d0rxZfKBJnG4ia30KZjCFIwIIeax3OBeXXGRzdymMKXB+rdKadtktexWrJQ1O3MH3x+5SM
WSRDHtoTHcMYK+CJxnh/LbaX6YOvl7If9pUz9zCSKn2cNOAxFC82YI1AueKnJgAe0a0NNfTI412X
6w5A/5xJa90J8/3hW0b+gaTz009l0g3Uy8tlpu49zpWrpO18AALsy5T4gg/P9UYfV8LipXR6G2Fd
EX1O66o7Li4saNe4owzucvUHXTSrbsRMuyKZTGGUzqGFM/3wSZH5soyiPEZPJdBMXD4bN0ISrGCB
ZU5B4sI8LHJl6vQ4R8FyDDFrOn+fbcHlcYP+RgDjddqp6+a1VSkehLnDNIAz5zo2IKrYjcvJXY11
cHpSCYTyzUYnigpCQtkEcd9nU80AygZ/R5/Y2uSiKov56yeiRl64RPjf0lX6/JDXQzDnoTPV1kE2
VDeTvvzD3VLgNgN6Bz/PVNP7HsS/RQmHO45Ld+x6GyvDdSwMzfQsf6RVGzGMpuhRCIQIWmbEjut5
8WW/3AG08jZzcye+VrELT2v3of8v41qAKfx9OkZzllZCDYpALIn15KbKieVVVpfsLt8h/0sCA0ZV
8TUB1cOcTiNlbTUSLhHs1gCi64L1xfI0R32lZaHySRSVhfKYYyVKJ3cAcP812WS+gu7x2L8kwBSo
AP8NGLVUYIBCgYyBLGExRRnmYtCJHj3z1XCV/S+B4zNdYRUL5NYSNjfKxOfMbMKmmGHy5MYK5Kvo
KN+YQeRqezFaBD/H2siiXm7zrBjIrFiliefZnLvKQ48sC632IYg929dXp3i1HltwyYanX9O1OKtI
S7nDIwCh/K0/TNAugBlnj5hswKhoGEzBvO+PdlCDJlSUsnI39oBgC44PxVKxK8BoDklkMpYjNlrH
3TyiQKQEw7EHjjsF4ltuhx+oukvqY40S6oB5K0qzLKpV8Zz59hcwqmSP8dpaHX6BhN0PoJSqtagG
x80OtiIY5RlAIiOvE0Q02i77prrJCdyhGTCSOi+/BiGqOx6x4OaNV3ZQAb8eJfcx+AtgKO5Jcc+a
gTFgTAYxkT/TSLxMdMdVPmaJ267GCyW+1zx8WrX6sryTZovF8mKy+iH1Xdc22oxh7TKUSkhVzRgQ
dYaaGHs0b8cvxpoMTwLHx3PrW2GM40vrptOMPKaVDazyKbVXKAdbeyaYSLeR5K7yV5CuFaFPee3+
AoaCL15XocpA6QMS9GfLNbVq0Pomoa8jhZxTax+OxNd3XWBhwLquTssAf0Uee+WKEpRHnrApyEsc
sOdgKnQNFttkjOsAOpvWSzN6OLR7RpEbxvF20cA/nQTzMb3vXRl8saYnpSgfXAlZL/gK9iGdcRur
OpBx0eA2mv+qb2SneDkQiUxK6ldAuUD2JfYf9J9k4/j2wEzOMkKph1SFyFiFG+w9WucFkysGGVrf
sgGG2P7dl+btr2zlMgk/ketZIiUuWgsgG4BnUaAHFFdW6Iu59kNJJnQLMwbyHyB1hdrGlYJoYN50
5oiRlYcE1MaWB6SR8LpHSq1XDuoJXiQsgHLH9/DW/y2a+Z5EnWazkCC69/IBs69kD0R6lPKDFf0Q
MXERN6qrNgqCJgX51mXGFYPgL42BiQpIjG5sgSgZV9ZDNhgdmrDxvGAJU873URHLgNckdkCqJnTi
OjP8WG/XQJeX4lucDfroXnYqPK0GRKBlAnATsAQGo2I6eDNjm+BXpXDNqXElV5UgneE9/gmw1BH/
NJC8shW3SNEBViF1KHB3Ve0oc3Mfk/oxt5PXJbYOipT+Z7XyW7tOIkx1nvUQGgyAs0iIwV54Q0Bq
Xtc99lzb1HT0UgMkU9ceWr177Ew8TS9fJLfSDZRuGaPUgKkz3/++CQVSHGaKBABqLzTCweu1ub6f
zAhrgf2gdP3J0FLtdhr61lswfxz7NLENXdUkJPXyshmuSjRZUkc1MjQadTVMBDUYrr5r2ATXVTDb
YHuReXtISpUUo4TfB9go21m94o7q+2IFfweMwlMsDQtMhoULsbD4+zlayFYRDV0WYVop01xtNJ7b
Rbm/fOW8D7wV8YebGucqUyHCBJXLYHyJTSuwq++zJJqY5H5bQNKitKLpOoiImOQiAth2X430MP7y
Hx3ZmKr70KOrtC2WX4riLndF0Y7nGaFH8E9Ex4KfzQQ7ECzIpQoCFKyZdi/VvMtr5c78B24HzKB/
CGF8IAaYMYmftFjNVkhQNjeD9Dbi/btm6w5De+5YV4fLn0x0KkYr1MrOrdWuKWz+m5Y/h8o5FhFF
8rIEAOYD/F3Ff39gq9Z6POvwNPhW1a0WPWLwI5CKg2bfLEuMWC2E4+Edibx3E1BaoJr+WdGHpO86
ANXiDvGCcdYYHWFsWh+Jffoh2053mG4oqULSCRw3Vyy0ETv14OIxWDSZPFrUSanhuOvk3MUPUh7k
haBXwvXcGxHUxDceTV9icyHzhI+lpdfTpFsO1pBT36LOqtYyjAo199h1PfYFnnCX9eR90YJNfWBw
QFYA5RdQpBiLQ71YXuyBykauNz7GbnVnn3KPhG5de+lLclW5s1PsUZjHO4NCSbWB5NGd06Z08qt+
ctMn+WQOQAoWFWCpiv7xy3RQkWFjhiAUM987SoACMBL04Sb50MT/KQCGxTzftbr8sDOAwV2+B243
k3ItAZAEw5cgRfn8DYySYGhpAVgDsObOyHkD85quVTW36l6YjNEM5M+T/ZbFznoOqbJIkgpZjT96
Oh6LPpo6jvRND+qOgksdRf1Trg5/HI59UbSzrY9VAoFgovdzK7xTpvpnZSn+5UvkhaLNHb6PeG/0
2IpJu4IhCBZqyo6ltl+kKBRtpNCv/sfdGVj4Ri8MmRRblJqHBisKNrRi6cerWLd2RAv3ddQUfmop
j/YU7afSPvd9jXmRJrpS07z1Lp+Se5mbX6B+1pRJ7seyKTBIAIpMP1eGL4Zs3RdaLxyU4KoJQDAA
vYDddpQyPwtSZ21ItBF5Vb12mFBounR2SrCA7eMxMW5tq6x2g1KMpypHkuTIjRUdlRDrI9LSNr4+
tKuTm0OUCj4y1+0DtQepLIC1NcIYykS6Za50OIy5ziUPw+iG161W65QF9ubkJNTR5CoOXTjtLl87
j4wNMHe/8yq28CDbZdjGDfIqJRrdrn2ztFuj7BF97H2qncvMRH17Z6P+kg2Ru0xrsGrAttfuZOxk
jkki0AJuTqTjUQNIAA2JA5MTGV3fzBpB9JuBQSWXtddXYJzPI9/sRKvI/JNvZDFXnmtqPFQzUhQ6
MQPIXDevvfz7uM/c+Fn3f41c9OOevP3LjX/IZf2Ula7tAsAvTEJ4yk7qANOf+NMcLK2PZ+NeBshX
a55jlCB2It/PdcfaRjTj/NXQGPt+hGj5SA/cPVFScSDr+upJBLlFqMGyLmUrizFopRzsiiyQhc7s
jpY74tIxc0AhS1jSjHxyP32NMgd1iF0BPHIKQJqucNPAuX1KHoBDAvSgXxWCyGtFa5z8jBjZB6qo
tkWA7P3ZCfR5Nab4CPB3Qxpk2hKUVeI1q+abYXelhl0waNneAqaRUxgYL65C4mrwFgspTq0xtIIw
yfPwdHAMtSl4YNAcf/41JOuTSB3oVRVjFajRanvaYiZPAsXjfhEDUIh4dYBAln0sS3Ej96WOVI8s
WuYO0pz4Q6U9A2YWk0wp+WlpqS9nI1qwQ/iKumvmFUNB31iipy3P2aGCQJESCWydPa9ZZOlo1VgF
SdRjXmq+lVdOlH8v59UhyeIobSHwcryk50MgOmifLxjBzSqNCXsFNrD21W+GdK0165m043EsI4EL
E8libGwia9WjWoR3e7xepX37E5Tkj4Nq+FNShs6QxgJ5vMC5PRtjZ50hmYgekBfmWFGq5PmlqtWd
mWFH6bL+8AWZMkH3AcrKpuyLPc693JqoACUHGxSyWCj31ulwWYjKswWUbX5LoX/fZDtpqJZqTCAF
w/XlT9rBib4ZxyFIF+L94jYCumzcgt8iOlQH6ZjFoD3+y+FGvp5+/BZ6I5vfMqjYj5sK9AbSs3EX
3yb79qb4atzWe/lGutOP5Yr6peTZe/1WhA7OlQwKPwN7UgC/Y3kUSvDL0pfT5MUrHgxY7TB9YHJX
fpmk2Bdui3ObpKmbNHoXXL5/7kfeCGZcUTR26ZRMEGxo9VGxrGd5bU5h1n67LIZbztEVdJGB/UJo
5e7z1YZ2Wqc9tUg6LqtFO8wD5DtaOEUjaT1RiMTLAvnn+pDHOPxKB8FkB5x3L0lA+aUM2B4djuba
CtSXR/eMA2GAk1D8JNSOPp8LFarCWmYFH+687qZrxYk9vEGeDQcgwtisDkEWKprB5eVMW5GMxUiW
nScomEFLzXLXoR5XjOX9EjU3qtkKtIPr2zanYwwiX5I8SkuIirDQpLaLs4JnYAlXtw5fUyUSOJz3
IhubQhioD2gmRSpDvPh8mR3JyrbTZigj0d5sOd6BJdwt8FDwbBl0RlNU1e6ySq/lsAI+I22cUFfQ
1imD2dQBxQ02lbw+DcZwa87mw2V94mYQGB1EPU1GEQNB7PNvU4vVQv0pXT05yEHMrKBqkj5kT7ST
pfgrHJeokc/7zHC84HHBO8822BdCr4Uo3uTl6sUK2ujG2yRhv3tGfXZ8FByN6ih77RtJ7JiHpUvG
0JkFnno+5SJQ9tqXej+gTIFs6CZ3k++X5QkOxmLuJa21FnqZQFy+16Y8sNbXHl38sBbUg3guwFYB
M4adWmJb7AiNZGR9hBWBxVPMcQ3CBOvjhVFpuybSdpdPxFWOrSjq3jeBQzEHczFWfUH5Z/L7Wxlo
B77lza7l1PfLQ+qLtYNrK1uRjD4ugEmrunBE77oFEOscXq+hCvbQfLmO+uLYyX3qlGvhzrV9T7Li
NErZqV6IryltkJHsucVSm2Nrup8ojWBFlXvvxLaxxwwuUPL+yzeXUXZGl46LjR521+eABhix5QWg
cbNQPcG1cxV3I4m59gZ8lXnaQJOAkwcau6PsRmBOTgLtYfASbGMI9wOoa/3DUgy0aFQwocgqu6ct
QWI7hMPqDYZ8UGPrQV0TUaTkdTPtjQxqPpvrW1GsSGaMyuPNluzrmxAIFsVB8fM7YYuYe30bSUyM
zOwqbycdkujqAaXiAFkz2CHCnbwrfRNYYOLFP65ubEQyXyyN9UGtwxZfbMBbfzmu+TkvhTUOXtii
rUvw0IJXWmZbaSQsyz4ZG+rQSOUU1Ym2/SU8fa12X37HmCCWAFMnwZPYF3ltbqKzlc1EZ4VIndxG
1YrXfnumPEDznty/Lzrtyp8iaVwQahtxAEyDSNCRf3xWFn1QBmxm46R0L6ZEKxobXnhcz19ST3LD
XXdO93WwmrdRF8xf+8zL1H9jTLa2P4I5siajqdXYOY48W+d+odzT8vQ9XTMR5D63hLOVxOQjoyGH
WT4jUvXekDsZdrmP9a5XwZnwY3bTbqe43VuLEwJOQuBquIq7uWjGKk01saYmxWcFP82zginmxC+w
AQzG5vP4TOcaItBiXJbJjZMbkYx5yt08t9aIw4Jp24nb7FAvpmsDA2lKU0EA4/q1jSjWLOdhbDHq
uXpR/yMHAnAy/nf5LNxK1PbLMeGqqUC1ptTIZiLlql0KwIjYO3lM/DFGf2TOjst0Au7TXo7tXS7Z
guPxjRKzVsAdNWzUvJk3erESY07AdAFPpx5BRYr19eSKYmXJ52InXCLj+tWNNOaFXo7GkAwTpPVe
dt0fci/00l0PFApj138V+1TuqIZtAcIVXKsYXWD7EjhvWSQtdFM+9rswMNzuClOCWCsluaNhxki4
ePz/SLuOJblxZftFjKA3W7oy7Z26WxuG3NAT9O7r30HPnWkWCregq7fQqiOUlWAiM5HmHKrAWRjc
CGQUlNcI/IwmvHjrd9gVRwnrQOt5JnbkkkBE2UQt45IwxsUNIHYzwfeJm1fmruV802SAURC/7tMg
sRqXWItrTaJZSO7dA12jrKvglLXZUUi7wVObUC/eSEHcAaG5Agu8UQUyoLEFN4MbrDaiGP0KpwS6
QQZrMefAuquenbDz1lfrUbl1btS3uHbpPjeY5MQL65xMw5FNzTSwJYucxmIcDKZ+MG+Z0PSJRPEu
k9pmrw5rdT9bdnUPMvDspS5q50ovOulqToaiAh6P7QiydF7ufPIrGN8zYQ61Wh08rJpgCEDdOh/W
K/OwkgAYDy5IK/eaFYig+Dn+7kQm440qrdam3oBMrQIbjdH4cfYHKGBbEexepzlH4LimImol7gHm
2qH/q3fGXmA9Ak3Ync4qmZuh0vEN6Q4RISADL3d0C7noQoqGUTx030VxiTeRfKIac/2TeilMa4BM
qVZSt12TwiVxFETRfBtpc6iPJGwl9X5wUkzTmKJ1RU4kPpHO3Bei9rENcDlYbX0bO7anFugzzKMr
OFiOjzsRwyQ1VhGtkpIhqaHTqxiiD1QCYqbBxyLwblK8/PWyPI4XgDg89A1Tx5oAO3ZmNk6nEPoG
r/LSW7qfXa36gHd0I+0AooXgsjD+EX4Ko95v88RQ2woIDhNN2Lr1sCzAotcl1FqEEBwiOYyDsSsJ
TReqlHws7oHgcsz88bsRxM8aBlDzu+iRrnX8gWpgKAEJOFbZMIh0qto6SlJv6/Hqr/kYIm64hnNP
JGt3WQrfaTkY6oXfRFFIZjRDSaZVAYm2YCh/kA/zdX40D+RaQ0IaYrhLw96seD6fd5oKPDU2WG1M
grIkZbLdOotirUCcwWjXU1dIVZCDyPhdbSbhFacJERN0HfCgKdiOQWsWFenTY7TjXBl7O138tW+i
GmtbevFcTY7l6/ikvtLGUoD17soDbEYdSGlZvCyRNriduWCcWXDWVNal38LcxMXGIHkmkeU/TczG
WzFKvWCFBtM2GGerfzmS4PPynCqWrU1a1gUlNbsuZy0kTpwZEkcrP4yFY7sJ8gSBXiIhTE7qFADJ
LEm7+JHU5neSXYH7dJVKwX0QSaFubnPVsQq5kC6tUZmqcdmwfae3rYA9TySCsRXgpfd23OK0DJRn
qxIcRJHgqHgZLszx84PQn7DRIm3mvGxXLGroYLBwrigdQucvPmqUFAzGE8Ih0VM5N7lPefQqbuTJ
etnqFpaZwVln77pbmsGP7ngEiP7Db8zN0wznXBqW/EzQoKBYyfisOEbdm7QDLlvhZWgjqAFqy3fl
y7inVFLSzXQgd+0LAT+56J5zXQoqJP+R/LH9tNGzMfXGBjUfJOuo9eb3tpW7siUaNuJf4E8pjKUv
3RDXyYJC7N/15TTAMxDEIDSaDgd5b2sHkV48dBYYzKdI1uytAeR4FY5USsBpoQeylzeY+TA944rs
qtfRAM+a5k13aw6oJFFVhn8hPoUzF8KKJ0vuagi3zaes/WHH73/iEWErGB+wKGQkE79Lc9LXDCQF
fl4ogKrshzZ0UlN2FwuYRUViA7Rr0UZPiyvLxbDuWLn2DFDO2k4AOlxbcX0kpSTq5HKeTI5iY8DQ
BrsUVprO7oy8jInRLD7Q/cGhM8RVoFaa6avGAjATJZs9wSlwY9RGIHMK9djZS77A7yw1IIXqMAmN
W1MBJyrFThGl89ykF6rR5hQ4H1ErOXUJizOPbaQh+uZ0f2p2otS3+qIAN6N2qIcR+ONtG+2BWv6o
DekVitaCW8S9qnQSnhJL6kB1P5VfGkvvmBmOt2mya1JVP5LW/itVc1FuyHVGn3JYjKoBLeY2Nyq4
vrK7yUEHqiPHznDKs226i1TdmokssmfuhdnIZM42mzNprjKEQusJDA2BczXpbvF99ia8Ltz5Jvez
X40APIMe15nP3YhkHISRkdYuS6hlT8VNE6codq/rcZ2t27qT3UHXfM1SvpN8FW07i3RlnEOXpKla
Oghl85D4uopZNNHQOq/WBraVf02FBWsnJVqYXZTThCndl18TwJGunuKtN+KNKL5V6iirIS/F+PqZ
VTr6kjTIxuqBXC9zkaJ6B5pvo+4FKRmvhAel/pXE5mRm1IwOthrwqMVDF+NlCFdBMYS6q3hasOyX
/v6ye+F/J4tCkdN2NNvFUqo+wtYNSJGGJnsv5fWuFiJpcz2m8ynirPKxlM6UwRRq+yuRn8vyah11
v8pENFnc9EkF5g04GbHXq7LzV2qnDUSrIWgMpSWkKGFOsB6LEi1eDUMKy6tw8JC+f9jr9SkRG1un
3kpXek1pogJWHirhCMBFzzyaFOXHr/fRz961dlWwxNe/UQzlfbetZMaXWGoOWt4q+dtOrBA1w8Lc
RbgCuoPHWRlGmSeRULS4LDhivBpOFZb7tY4dE0e8fMAAK4CKxtb0+AGiVKP0k7iayGvy4t9WU8aT
ZE1sRGYMkRTgcvmm7e0DfRNNz/1OqJ5IFj31TaJoSeoURbEC/iWzHfd61hf7Lu3mHwh843U6lcr7
ZCbYoq5IuSsGtfCkVCKlm4Jj9/XyvRSeNJNnDGmMMngM7wYQRRSfKZ/07JHD3yvTlfcHlWBQW/1z
dzQWN4oUE0aGdTx6Zw2Qd1a/3FZF/F6q2q+iEVadeB5hK4xeq80xr02UdJokY9ffyftd2pFvRqW9
4zU+YDCcCFwq/6aA2FkHegr1QqfCnNVM5cKG/cQKCboB4DyDwER50UEF+vc/EhgLXUodY7UVTQnt
+I0M1aHrrftsdB7/yCQ+5TDWuVSVlWUDfa59RSL4Dq6b3MMiAUYFqYMbd8mxEM3v8/KHrWqMFRqO
VCEYQSSRpJ2BZUjXapK9VY+jp2TqVR8XXwnRE5A4d70o8eVbyae6TOKb6ZFOzAahUN/R5T70lq5+
deODAhIGPIrLcNqTxcvzN6FXp9/r3KtjQBFjSbaJ+YdTi5ntdK7TEnmaobgDwAqR5+7LGyCNFV5y
qwQgBxUNbvPjyKdE5kK0dhEZhQoL6tU+aAlYZu2k8Zpaek6rRgmXOAkEtsT3dJ8SmaBcAiopkWme
Mc37wX5fLTswC7AN3A1AksICJ8B+3qepubJ70RIZV1eMgys6GpUgbWJ0nex1IYPc47OWLVDHlNny
13Za3czAjqOml7aftCBxFejLvaMbqYy+4FyMM+LAkGkUUa4BlewPFFQF7e34IO3yCi09UZGW63lU
uoyDoVYMaDGa2knZ58uCt5RjvxhAJ+4z0ewyVwKm/THfZYCsmi2ng3LRnGcDvk227x3jLcLyyuVz
480t051NrFACekAHQ/HpXUiG1F7NBnkGNguVO2sATlgY3aS3mB6OHmzjqji0Bz2gYxjpdTk0LoYh
6jKwsv0cUMTBP7ubHzk4KkhY6GLOFKgmZGqkmDqFeJ8aHwNo9V90ClV2R4IimSgwcg1nI5AxnD4H
wKHRIjC2/bE2XnL53mhfLh8yP9ZvZDDPi0kr10LGfC16g2u4BBraMOXO8bqQ5o/tjWiHhf7kM/+G
SOhgKY6ugTNZ62SN+Tr1NpCMyhGQyLaUXEuyRL4URYM1sAWI16k7zUoE2txmFDxI+braMhC/sD6q
oIZyalByLi+1YwHNsfcBrJu8owvs5rvOr5svKC5g7lzUWOeGkY1AJv6vrTYCFm4CtZnaeNr0qy5u
SyPxsBB4+SuK5DA3pVosaah7AwBqAGWdZtAjxM9tS/fQu/CyJO7LF7vNhqmA/kPGWNTpGXZ5o0q6
LgHnTkv2jdkdy51WFWExfCdR4kWx5ipTMCXqfdpP+8uyubbzKZotpVoxAqZSATTSjC08T+1pPJpA
GEsCXZswDS63quYDfEcKMzBcCGyHdxXxxgILKh54imPQv2/SxgkLfHnX4JoAiWYJprUGRU6k75p4
LAXhgpf2AKQCQ9pAfQDbBWOkWgL8JEye/o3DXGGohXK5iGm5uQphXRnjFHRZiyWtLlHhlDtaMcYz
wg5j9cmcqyEciofL34xz5xQZ+BcgtHMwZI3O2unBmVU7aapJZL9rLaDwmPdVmvyanPRdKkCftSbN
zWw5rxoWI22S3Wok+pYOSuwqkfLl8i85tx7sYKCci2ETCvHCVjdGtbUaAzxKfqGPwTBZbjb8kjqw
KKqjm4L1oRF41vMDPpXHfEfQsqa2Q0m8rO5o198WEJV146/LOnFkqFjpNDAvb4BfnR26ssZINyK7
Hf0yTdr7uMnMQ5Y4TpDHcyNIic9djHIiinFlaIymWNxpRn/CXC5m5l/yrAqSoQ7TYRbcAL5WtASr
qwBRNZk4K5cYT1PyGrkSSu/YqXPH9Wux7C4f3Xn6An0UTbPQyXYABcPYZYv1iDhqoY8kZ+6UXuOF
IzgxrhobCYynjLqlbdcVajSV6Vb95M1V7saSCGaGY9dQxAQehwbInjOYs6oji2Qp0+jLVj+4moUZ
/EYv7gcDs0VN/162aRDZcy1Izug3OI3j9Pj+lcpix1hLnCWKNo4+2mrYJCY+tozdonh1pC+SJnp9
nrvEU2HMVbIaeZDWFFPu2cEIgS6xN7AQIl5o4pvEp06Mict1aufgxMVtKrRQmjvXLnVBoOaKoDTe
Dsam4XWZ9IfkFrDNh3X0tV56WKfpqCXK/g8MeyOCOay+kjtFamTYQ3msEsc1axHPpUgJ5pwmc42l
OIWEVAU4JGoOc1t9v6wE17ywVovFLwCgKjpzO5eiS0pFhVFbPbHvzJrYk2d0S3qdxPLiRv2cydht
LkRLrdwruxHLXFkzmpxo1mHVNVbZZjNBGFqOSv3XZeU4M9aw508xbCgqtBgNwgTaqTvKZVXfOcXN
vERu/JJew7Q9OywexjgPIk8EaM714sBCQOKGh+HZ+pdhNcjokn70O9DaXiVFSw6D7qCMiFxgOSA0
54Koy9neg654IMoOsNwAlsSkponemWuNBTO6KBDKFaCKXQ3o97qbq679llzFBaABix12aQSHTO38
zENtBFMr3mRsEanNIYs6mJCD4bnuu7O+ASfAm5bnuCuw/w6AantXpldtJlKZLxnNY8RlLNl94GNu
JBO7SmUiUSuKH8vBOrbynmivZoPhnfiRTLd6rviTNLl04EagNL1650p/imaUTrvSitcUltUFE95y
WZiP75Y3BrIPlB7zWIqAVD7S/UsC6Y3a6NpPSUW6DD6zfpM9560sA4pAPrRYcbNx8oD/B3hy5/d/
rcH0RLEYBQpzHYUJB0GzTKxRM97OjrIkNjL4ItTjaL1M89d9m3vxQ+NTmubpWqdwgSlmxWqRaHqW
Z6pvRDNusBjKfJx1+HLaLivetXDYgR/KcI2d7FdH9MfvtcNlbbnuaSORuUvxWo52Vyijn5epS8o9
gEWiqRFdHPq/nOsFRnOs9aDOwa5hxsrqFCiyIv16GgJA02INs993IABHHeLPYBDhIcx/5ZlMTJzX
sqnWZEZmaXlzGO+TAqBGTmCPMJ41WCjAsdBsBDqajNmkOklz0kFHDJsDe+WQvRU+JTI281AC8u9v
FI+4hkrnJTFZCPQqnfl29gJUXCkiSJhmzcE+xqTdJnqlvHaxUuyVNlWCoUnfkBt8r9M68vDGtq8S
RR4Cy8qeV7KkbkLiJZy7mdyYgDrZx3Wj/4F9AcwCu/FAwQRwGfMb1SyXh3FIRt9MkXRjxbJofxiD
LjAwXsK6lcL4qDgGESwhKRpqxS8jw4qIlrua+q3Ind3Sv5qTYFeS9wLFiqpJkfo0vN3Z+e0+y4iN
NALpyhfjzcItTe4qkBuBtcOXn+udqOaj8nywifakDFBc/GOrTJlpmM2o4WUBMJq36GXBcLPm6w9T
QAFik7C6wpL3mGF1bPXUcHxEImN6ovIvN+xufwTjnIwJnF0y/RHWU/NFDjovf8juJK8OhhQYMGZY
+umdcX/ZPfFPeqM5Yz9lptdObyLk9tjR1b3CTx/sybX9zqdMrY4uhmzl+WAg52PDAsvsNlY8TsMP
CCTiSTErvOKuyi/ABNlJQS65JAtom1b15b2SBaMwteBLRTUDgEqWBfzhU6ltNyXWTHC4Y6iFRuTm
x/wXtAQhONB2+ptCd5cr5f3y4dLUk/XKpvYpk8mIZatIgDOD16RqYp8ifnKA4jTqACSIwARduHL7
vQPv22WZ/+WDfgqlP2oT3R0lWidCFc0O9UHBpmXmz1c0qCtB9CqeLOCeq44akaxZDhwQc6424E6N
woI4udiNzuSWkmiijRdBUS6xFVMDyoB1XsZLUznLYKF1kwVatRiuNpJgylB7vnx0fEGoX6ioboEH
mrkK8VLkqmwWUAW5UBOTB1UtgtFKBGVJ/hcyFUVFDQ9z8mytRF2rzCkNOFOUF4Ajn4Dgxjz8Pfwh
X/3hF9qIY6xwqIqh6YoMUUz9Pk6Za0SOf/ngOFNIlJHjUyPG5tS8NJG4QwTll6ZOpHyJUaNvDgCJ
D0U7IaLzY5HDYvQDjYRKo/BdnTehFTkBO2uGawYnruKVgIoJLmvIvcmfCrK7hHU1zWnRQ2SWPWbl
jbNqL3l/Y4DYwFg6T85eqyQXiORZI2D5sDBpAXXZYEWmtTwnSz0AhHjuRhcVCBnUNGPt2TVAYi5r
x/1+8MSo+YIqxsSc6qnPUKS8m+K5HT6eIPT75QOYHDqf8jthMkjUUOKqthHHWCRWoNVW0iBO1iIw
uYwg2CROHCxdfhAoxsvgAK5lYIyDwm6yODSajYUeudAHPzlMQNjpU98BV3KafySOS7gC58EdnszI
lfeifVeRaOo4N354muoi0YiGMwUGOpE8pMzEbZyXJX8m9SjqkvPcsIP2ODJAYLGc1V8HrO0V5ghA
n9Q2vjrog7poJovIPakDZOMZZg1BDoNdLEAaM2bitMDgHCuDmglFRAHEjpd9p0CmZogtCi99vfz1
eEnnVhxjJnOjOE1KxUU6LoDzQ8ukULZNX5GAIbTsrU6wsfFh5uf6mUD2wcsUOwdMAMgmk6izCYG0
6U+HKedrZU9pYCnBrgkUYMzMBCA8EVkpz7ugng3QcTRcEELpfdmYSt2tuoRlnhGLw0qYk0Dpn2bA
eu8weesNkYvhdDSqM2/xtPyqbzDI0gm+LMd6UF4CMyz8DMB6WQCPvDLmkVZsfSvJnquqfF5bURQX
iaBVro2OidQNTTOvg28mxhGT+ok7G9nDZYPh+BVkspjxBeMVRu3Zgc56TaZqSRbIqLojabLYbTo7
czun318WxHOYkIRmOAWJVdHxO9VmqSSjUWN6uVEhozUbDRMGSF8pvUL5XZy9cmqAW3lsyCuV3FAN
Wx38Atx79G1CdjPQOpe3VAKKBkiM/Dzs42M0iLe+uIeK3jEF4FdhHcyzW180tdci2MbYkemeTKVx
DdpS+Tor2z/YJvjAY7YoTjLCEJuBYXWumbNWGoDe0z4p6xymKt5BThn0VfWgpOQAsNLvoxpdV2Yn
QtHgGSi6f/RV4gA0hMVfQmQ05cXCEWdFjMVkzNg3pSDO8o5yK4J54HVJLmdDBasxpkZ/zLH9cVzm
xfQHyRQRBYi0YVyZMWjrpA/QxqiNXd6Nt6ZMni5fAlWkDv0NmyudmiN+dwEZdBe46nyLuHkFSkG3
+do9kkdKEWndyGF+n8RuHPvx4MJ3hRjF1T3rmxhjhndHtqdLf+7m59hlpq4lAER9Mn1LmhrInlhy
Wm+nZd0JFKcmz8QJxIhPU2F82SoPwKImkGQ99V1Q/qWEWCg4xoF5TzK/e4+v+4BOWFJUxPERJaGj
/nj5F/BPHq0o4CTDB7GBSq5sBwBPJhKoelQOJob+fENPMEVuzKUgOPEN6VMU+5GVqtRWjQbhEo/X
sXdVlLUua8PJlHCcnyLYDxdhoYBCIPlO/hWQB6FqjLu1fR3H+X4crOCyMM4wjKKhPUVbOWjn4T15
aia0s9E0gCbzO8lG+7M0j0upxi6emPs6r19gq/VyqxjVsz3NX+NSFQEuc4L9iXzGeLAFtqx2g29H
J9K0K8oRnuxVYfrJDVFbPZlkzdAqdS46yKG4zsB8ctdXCnNMKJ39q6g4y7WSzaEyqVq5tmm/DDhU
ot4MdelSPB7Bd6PO8ezSbUQwITeTtHmeV/rdgu5LHc77dTejvJ2BLUASg4Bwr7iCtxfAiOlVZ05P
wvtEIvCgOL0pGG61q3RXIL6D0HcvwuTkG8SnKObs2niY+syEKFW7qpW/nOx5qe5rNfGTZXFBZhJY
WDX7k8PEgCbQj1FWwVLU6SVIGzOV8Dz5uwRBH9GZn99QmjWCGqOIIIB/5TRwjtmmqcumzviQxZCk
emojKg0V3X2HkYrA8doCNU3gmIiGo3n1AQ2TWKj0ofhG3zqnyiUUeHi0IY4yjDnY4A2iA2S5zoJU
urz7U2vZSGQ+oSbNk+SokEhXy6abyP8h3SSAGJv2ovFSrrFsJDG3AFTxRZmnEp4n8B7drt9rO+AL
CSm9BGLYsT1pqo1RjjdiKC1xKwQO5MYxdKto29VCr5nJUrKya/KxXfHwAXgqSTrXGb/qAOUWWDv3
Mm/EMPYXxQOJlgpihiJxJQPAG21/lyJWg9TeVWAWkl66qjK7SzK6sZ6+/Yl8G2SxgFm3EOeYFLo0
VQp7g9PMDij71iHZgaIssP6iDzuRN+Ffto0w6kc3adCIYYHSUSGsnSvwxvcuYBuOMVDM6/JtMsZH
zRpvsNM52kbmLksuctO8s0brRgf2Hp60KtuJVPN+cfJkQLU2a0wXUzmukz722fUMXNzeegRCiYuG
lWvGo+mllRCBhCceWxggWNSAdYKRCUZ7Y7awmITmQm7kYYsyS9zcy1njDeV+rBTfsp6cRLnPo4fR
bnzBZ+YFQSBGAZABVD46TuBUtt71ZQNqHermlLcsctN9s7MPowfx7TcZL7TY1wUwUdSVsUHRxJCm
DaBlDRuMTDIzRNLalYo9+LNVF9dpMsaJt1jtlHtjV/ae0/eFO1TgZbmsKkdTgP3SkXB8YEhnNFX6
flI7Kx78UjMP2EUHbP0kOE3qMhnNtiLYhWssfE1koSIWDW9eRwZizUNPZjcaUHbCdTUXYSeVYzt4
4qJuoNKUGrTEp9+vyHPVKLIOqa6pYrlaXfR7YMMm91q1mjeLlUwvTTSX2CECCsZd7ZD5GEdra3jK
aA57qcAEB2jdi5cx02RXzeQS2BhGUo5eS8Zin65tfBMD48/AbEW6olEOlNGdXtjyLhsMoFvExYpp
DE1ZVddRimJnyWWJST2582xnJcfcschPrSjhrTBnO91g84e8xnn1o6+L8X0xM2xSSEs+S+4adfjv
AYMrHQA9styil0puuxVAwolJ8bZMDddfX+PiMMZmmx4VPPxTt5m7SHFlNRoQH0ejeuxHq/vfJ+k+
WHUA24yi9hlUj2kluaYvdu8nAAQIi94Ba7iUEcGd4MQu3QISATYGweR3tqJsJhHpAc7d+4b5sy0e
6/GLrD/Uzq9CC6TqR6yIdqM4aKMAPNoIZKK/nBZN0UwQqO+K+/TWCqun6hA1GIxYgmEXYZjH2Vlr
oO+tHXDC+9/gzeXEUR1ZIIbdZZQuz1pk+WB3oz0PwFaVogd0XIFs0fWgfp7V8PLF50UXbPUAdMYA
mitK+MzN11K7niqAIEFX6QfNwntX21lH+yoVorDw+uFbWSwANypBiilXkNUF2Jb+2d5RgJs+iH9W
YEDf09e1eqs9//8UZMtA6wz6JaWH0OzQAp05jI+9Gx/S5/WruGLBe6OdaMh4nGgyJqlvIaw45I86
FsGzuxwkrXo4AhDzT5L+E2lMtjWRTCnb6UMabfU3INzpMVRhhtXxN4iGed50Yyls0t/OfYY2woe0
4l5xaSiks0HdnRgCTGgpTBgswTZSFxFk0SEGDOrtyocSORaW+pFjUZBIIny1Cb8d844vdYBkOiAS
wmq77LXP2Eu6+nvIOXoVz8x9VD7ZcLg9TeZNI0l2JJEC0uhrPjZRATZ3S/kUXyl70++DtfEix22/
te7yhOITkszUA4Ey+JuFKKfUSs5+CfWroJjD5DrbK7AMSVPBjkF/yfTXSsBB2nnFE6BO7xRvKcHg
J9yyF0lkTnq01NpAOkAlttg0w8Rg5a8onFhe+tz9FF9L/mFjjcEGjBCFS2LMKbZTdSWOSQUiZ39X
whJgrs5jdeUE/TGwHpTHElWU4mF6NQP1ON83vSvKo3keHXB2//4ERmfJAjKUHlsIYhnSCHtwk/7R
LAXxmC8ErxINLR8TCDqnCY/ad44VEQgh9hgqDYbntRdlEHhUToqqAyqWrp7pWCgyGMsde4Mgz0eK
ail9eY0WtLmb+zG9qUep9ZtyrX0wys2CZ8h5gooi/gfqL+LyeQ5AplopwcKMTEOpzdBYgXcRdUTE
KEs/wulV+GgVgJUQVdhzesuk7QnRchimqRP4a0KAR0D667iNnnMVBFP/c2iCOFu2sbeLcUS8r04/
10QGJbHaDKOrRyNUX7LQQTTUw/jtN8DXzpOoE1lsw0mPq1lqohT2544+Zvbz4Rp0x9PqJbv2Wg3U
GeSopr+Epv5Fzl9qUNaI7z2NfmfH+6kv23nCAhDKiD30pf2FFQwrN7Tj3PhzkKH3tRf6mfOIdaoz
E40xe9e2DclpbhPvszfi2T6tzU5P4vP92OU+1w0DQHSjHTeDGvDmla6QKKo6XerwLeUv5X540QFg
TqdYMKqwuuQdiCxBg/3W1C88DagC+SOlVrHeiZ8Ef+TUqeqgaQWOF8fjjQPec+safzj1QG88CiAS
7Sn53/rlg4xuJ7Bl/rf9FMj4N1XK9UZzIFB7sh/iKw2xU9mZPyg47284dJE0xgehHthYbQxrprg7
/ZMVUuhCx3Ni17ynsMBzAHA0d/ou7w2Il/zySsgqIfoJzCOhAaYRliYTnPDR3ml+s8sx2FkeYq9F
kBZVCTklUCxrA6YTdVC8TYAQdWpeSb40VdrieMc3OpDVeJ0OCiawASje8DN7EFZ4zz3hiTy2XrjO
axwbDeRBv6C77bAvkiRuicEJvKZd6xteB7tUiCjIQZ87FctUe/J1KYaqh9js0B/quxkAJ8Yu2RdH
4ec7DyinkhjfEIF6bAAmRO+rX3tf+kGPNPHVd6of+mEtXnVCd0Rn6E9dxKlIJl2Po84wo49vGKaP
9KlFkTZNDAgKU7pz2zyVxDijRaHenirXBanpqkF6zAHPAMLgR+SQ4kH+cz97Ko5Jr4iD7zY68H0m
EtQ9Xsi+fY1+++/dfc5QD6SBuZ62crBFzA6FpJMhFw2gPPwrbEzRRhgKzX+Vu8affMMzZsz+1r+k
eB8FgnDNtZh/5Z5hfRmNMWttBbl91oTtkl1ZSvpL4EXPi2Rb3c52iUnbzko/QwaNWHPv2b/Ig627
NqpXoRMsoewryQEcqpbh/8btO8/LT6Uzd6KYmqpYNEj/mygHc6xY4gloaRtT+pWbPAgn5LmWszlT
5krI6lr3Uw6J9L5LoEoFVx7tTDjgtRZz1pynx6f6MddiLioypEAgRw4E/hgsAljjvZlfUdsZA3RR
jYOs76VMOGwqksvcD0edU2UYINeSwrL9ppH7rPghsByuw96cJBN/0RcAArIBGfpOC0cw7np294I3
up99oeAo7XQ3POkTHesLBJLPM8vTU2Visbb+YzXUZtUZe9z7tXowQb9+jNFjVbwIkDDN49LtqmP7
MDbub9QmuA5voz0TjPWqBupBAu2p5eaxW4BMCr1xa6f6eQ+iHOFgk+iqMPHYyhJ7klIIVG+wDeBJ
buGPr3XQI7n6nUc6pyR5csjsqvcodUqD8gQ13TfM5vzMS1caVz/VUS9wggFcoXo439bR9RJ/rYuf
9vc4fPgp+NACndlWzJJOqyKXH4cMkBM38dral7DkAXoZv3pQZVc0ccu/N+B1xvg+er/s+8ixG6U1
ewgsO/nB6W51vb9NMtHLnFP4oWf7rxj2aVROSF6jf9yedl3dIbGiVbT1RYxEzam3ngpjMhwVrIBG
30In+UhnOPKv/9hp+yLqHPID1qdejDsHEF0sKUnUoZcEPKH2tZaEc+Z8k/gUQf++efW0pbpYefdh
ltSjonA03iZh8zF3kI+3f5rabD4W48OzoonbzITEEVuKlRagXIZJXiAV30awRl9kgnzn9qkg47qX
VdOlkpqgvkv3+TFFMRdcLVeidQTqI89Sw41WjPfOCqLnvWR3uNBhZxJ3cPQg1b7FxTUZRdNZIrNg
/LW8VJOR0vxpUY4ITD64uz2Bp+AHo89TY9xxorT/ubjDcQiMUNnP9SvMMKAEYmnlYvL52BBfuRfh
ifyX3PBTMOOWm6pXupFeZZpPaDbxlCkEHktxV3rmB09ldx87hSdPt/3sgsJBFAwFZ8tCS6hW12Kn
A/KjxP5SNdZjN4JVQXC6ArfI7lK2GTCPx+jDJlskTccR+yNO7adHx5vC4WD9qmvM8HcvYkA7/jP0
005txqVky2z3Bc1kaCtMcuu7Epiv4IeTQy3AhPlvPHz5GSL2ZtDEpbuUjIcBWwycpYqnDK2Tgyjy
icI8l4fkqt5lgurpf9HuUxbjW3KsdaNcB1mGuwBFP/GGX9Q7U84v9To5moK+5n8JPJ/yGOcySKmi
ZrRIgzESSOsrlwL4Uk7l/jG960RraqKjZJzMYnSACpw/xP1zkLQ11QKmT7QQxH/IA6brn8/GOJk6
L0oMmv8jC9cvR/NmucZWjkgr/m34lMT4mkVr63hNUIehuxbJu7EvQpjIXj7Q7eJkT1FRVUt0Bamd
n/lrQGpgHhPTEIAvOo17BRlju6BHuQBubQd0UM8Jstbt/DXod9WNIljq5bqVjTjGMKU4QWODiluN
7HZMyitFaIv0F1/SiLHFTJsUygeDWvQu/4LIGkaAsE6vTRcaedJBVNDifrWNRowttlgv1JUcX61q
8AYrZeyhK89mXAeXfaXo4BgzlMCYV64VKhOYuwiIjIZW/3pZAt9pbDRh7M+erUJtwX3md385+8Vr
D1VIPGA3oqiLjWuwEMsC4xPpxMQ4ecjgpHQIbB1gt2m6a6S9QIRIqbM4FgNDMKLVXH03fTH2NYb+
A1AhBXNg9/sBE5dCJhOuc/o8RjaoRXLaGRE1cUotrX+rQsBvo4yrfSvFIOa8QhzWW7EdhcaLccZq
pRpZbZJ86PxCrsHrFNXWvCPgQdNd4BcQ7JvmMwjlpIbsM0A6+npB0hdpMBoRYD0vucQCtAoCJs0G
Sg1z58YZ/aa0tWhy2R+U/d/dZvC0HAQmyrMYDOSbADTGjjKQBk+9VRWlcztOyC71HYgHlfU2LvYg
30FxYAo7MAM6R9VN0Z8QiOVlgVuxjJOcl6aQFhvq0XYPoTPe5a4LZeICZSm/L4Jqt34bb38D5oPn
nbeCGXfZJEUPGOEPfdO9bPjAjyrRXKbD0CR7/w3j5TnPrUDmQw6zbGbOCoH/MP8MOgI5punA0ksR
acEgdvlsqVNhvfVWIOM+AcpcLyAsAaaD9DK2vTtXvRfLWNFeliBLyEsZiRDNOFRw6JdtjIhxpatF
TH3UP3ScghFeDlSlaf0NjcJgDYpgHe704ka0hsBN6LdSGe+KTznJWfSfk41Rlr92QIBjBSmmBvJb
yjyArxrGgB79jbe6yI4YT9sXtabPFgz47/wMM4vSR0NP8dK3eqcJgjyHzOnkhFlEMm0YRj3NoWvr
a6E5oViHHkHqAUJpdCX7DTN9hYwpQ3f4mXa+hveLGMqD5xk3x83CpsSYwm8Ihs9wZS03Og67fNcG
03Vx/KNmyFYS45Ngv0b8f6xd13IcubL8oo5ob17bjuWQFI2klw45tve+v/4mRnuOeiAEoaO9sW+r
CNYADVQVqrIyjRyW8j0GCM7tjgxvp3Z84LWyGAzWt9tKuSFJrLVJx8vs+oIgNRdtzH2ovmd3RNLX
LJ2xdovgKl3utvqrDDgDWN9kT1uCoXNUBIHg/cvLzPtBqQf2ZQywA9VAnasIVExKbeEVlZ6MC0H9
m3vwsiqBDES+oNg5x1mwr+4vezTurtGGTXWUEOAk2RFjtKQ3LQFV1HyIszvuzWVeno1RqtC1LGlS
CRlSL8KCBqO+XOItBYEekEZ2ryvv8jCDzcYcdZ4mQVCbkdSFOtAClIg0cqPafQHNDIhXItTkxaMa
OsMhPHM1Epg1vc33pGmlyqYe1LonhbZvIoQK5p1U2NcamF8/CzwmJd6+UsFNG62xCcnrv/OGF+1E
EBTER1hvuDzevz2qdIqShImVlRmWRqhN9JcODmEACxkaCoH16V+fGSqspaHSRuEEa2JQ72Vv3Sl3
5DUMwAJKe7wnCIMBEo5hc2SoiCYpLWjeyNqEnXjQvQnqaoUXedHz1LuDT7hHSuhzBdzuLCvV3dql
Ylok1qUSk2YFgcEOD8mDfk9OS+4VIGPnJWHM3G+zSMrXCHKhhJjgQNeSICkLx5TOBAtC+Ahz053z
3XThd9pIvvNbevLLKB3JzFgq1mXBzuatZUt64cTR97l95rhRztLoYGVW0IQGfzCW5mcv7b5D31kr
9ip6eUQpa0id9MdfQG5vzoxGuRmwFIhL11xPaPGi+V1QOANUANGyTL3ymXtEOZednqcaRjDwayu+
HiG5KrzYH8wXgpcq4dFE5ZJ85WwpM5HdfDjKuRitiNmaEMuTA+XjemqcyhHAw2O00PpF6Zb77OMd
FPLvm/5Bks1ynZLyel5FTqjVuwhXLgHr779cF+VYOkNpJKHGusLzeDJ2IdiZdLvZrx6Z2IpcbkuJ
3Kr3LgDlWsZhCOOQRATSjdVMu4S8/QetQ1PyG3jJINpsQ77qBc1J38R48mxz/TbvblA+Rm4VVD0k
bGzjVSjndEHS2OFJetDRJ5R3lhs+8kbYeVkNPShmmGWEsVesmbg1CHR0oAuAtqGbtk74lX90eFFX
J7ns5uwsQ1sXmBEkGWT9pO1GTC6szvoi7/6gv8y5FzqVzGR5CzosEir+w4clhU74SX0q34hCRxlM
/ztHNfyMamJ06Tr1SqeIIK6PrHrUOheCosfKEpFELangcq4F071AQFzEDC9iHS1rqJr1oJUDrBCF
pSsm2tNWVDEnlywqTjn2mLfilzk6LEAvFlKtKEPDHIEJZYESCMFfTcpj8zZ2qK/VlrmgrmRZ6d48
1KgkfVsPzR68qWCgHXjJNWcP6YgwTMiRehHGCLa8vScUplEQfiCJNZgPP3G+GMthqiCtA9eugTYX
TTUndFPWNOqKe22VUuuQqSx3FOTeX5QkKrwCQjJeZVrypbIA/y4VCRiiPhOdNFsLF/m4dmqyfn7U
rfmL2EMQjedoWbsBCjywW5tXVinKoZddpK+dsJCAlT+pHhm2mQ9Eqjbz+deSlfNvjVFe3UgaQ+vB
puaW8XBEoem+mwTgXirVLkauujNx2bRLVwHTBvIdbDa/EQhondxgInBCCJFkpxGXfaxobt+rlxZC
aHYuJxc5NA6gYzpjysqPx/aDIshvhZp9X+T1YQ6F+1UwY7sWc86tYtWCtj+McvVhhCHGUBs7t+oi
cK5V5Qh8fGYc594C1jsXhQTdwSH8MKtJ8cQ5juxNISdRgjwUoPm3PrhdViMSM3wB5YIJuWBEAo0m
eQO6UYywoAkJGK5KAI473queWaEG2vq/lslB3Hj/1ihEPVtguffVA3nIY0IW71kT0E2SqPASP/Ym
/zJHAsTGXJRosValONcgMUrdpQsHR5WGvSylxxk9IDWPjoICgWbO/jKv02aV6q1ZqVsiI9OxyhZ6
wXVtgyDgOKPb2t2br/yCF9u5/FokdXmrtlMlKIx0rtkMXwcwG9njZAE/ivjB8xPMq6ug9AHCFtDz
0u9KeSjiXsvgNVt39SFE5QM6Al5e0x0d4Ux8dXGxXN3jbCcrjKP+/V+rlMPoc3mpek0lYXzxpOiO
kIWTdFqO7v5wuIp8oN+8xsYilQj23TQKWYR1QlSTIGRiJ78MAaC/eH+phUPSTx5khTE8R/zTr1VS
DmGUqkkGiSuJSP3pWg4BHzshb1KR9EIBR3r+gxI486QqhonDAOf/GwHJHKeVlKwITBnmS/on0r/5
lr+gAQY8HC8KysyDimFDkI9IoAYwqF0Vszzqu0hGFHybXdkbsKvOBDo9EEEcZqj7tXsQTLuG0w5f
kqfyUQToWdsnLzG3jMngmcZeb34JtddSaKql3uKXgGfanx7jp2Z12pMBRojZFkWcZ0Iyoznlg4mi
rifs5bNQ2zxnyDxkyAgww6uDe+PqKzfOqZWSZBqIFzY0jEUli21oPP1E9o7/MkE5olUD8+WMh5kL
tK6T5Na5txq7L2eew2OliNuQTn3ZQlC1ajXhglCReZODzA09OaifOluyYx+SVPMDgOXRvXReAPDm
OXnmE2ZrnfqaYt0KkaJhlaRmqTu5P3aO8viTKkUPubSp1ymK37zDJlsiu7H5cIbVKKsFwlmwmfb7
5byotvwcvqFHRyhbwRf0NfywoF3mTk/zs2j5OQIrb8OZ9/bXT1CoV1SeGfUiDvgJJCfXnT4GlQ/8
0oU0y/qK75xYxS+8NUxMt+toRlrERW+WnOBVLOhAaV3rUdMdJhPOBKereJCO5gEg2d9zY4w6tVGi
KknbwdhEBk2vLc/vBK8qu2Ts4q+qNdu1UfFzADrDaleYI8cn/0SqJ+VRAwa5/jxxq/rMG7lZGxXL
AD9eurSEMVUOnVJR7HLKbKMdPE7MZLWEtouibmTV6ms1DrCT44yW/yB5JK8/c9vUvBVRt69Iaqls
Jlgipcr6ewHCQfOefK7sO4i63MKtn3k2mc0hVdcUDD8roCTXqF0cYiVa0BsH8PKlr+zkUX+Q9p1n
ot4FxIP0NUQ+gtfLCa8YB2NB1gPUMUA9g+o396wyc5PNL6H2eW7Ucip6/BIwkH4kJVoQYB+0wIRy
SuZDaNz/q+/6a+XUbovtUAlgD8BuR4u3JiPIT+Jlr6hJYITZCbjhL2slnqZFUIIu5EHtyLb+5vh0
EONKGAfFvDL1bliWsZIFHV7HigoH76mxWINCeBIwcMtZJs8S8X8bf1P0XWXGOSy1H/UA3KMPiaen
oOINL3gRofxXfk58q7a528v0qwaULsAPhQSeZtTJ5SquZ1LA0S7zaTqT1Fb4TF4nqQfRhz1nlczD
88saTa7TDFUxLBiqh6OrUAqHwtPDeBwPRHOozTBwwXV1TK8ALjawhoBYGWOJt9saxbqCUSGFlFiI
/u+4q73kHg0TsBr/1dJ+WaI+4GAprbaOsKQ+dC/qFxIXSeMSdHqyTUYteQbZQXmzNCpCdc2giJOK
lE49E+kd0laY7kka1wTt0YA7mPbAgnr5CU6KS6DGTOU2xqmItbQSpHhMGB/it7L40awrZz+Z92Fj
gIpRci33uoLhYNcsDafpW8dca3vQOyK/zTmVLFNEGBMUQdCPg/jL7Rkxs8xKxQlXDxxKc4dpMr32
1WX2+qLjBSnyp2h/ouHdoSpQziFDsremUAzrQBJoAUnbSE+KWUuAQzfZF2nQWiT/xge1GP2xgsgQ
qNKG5iFdikqA4Kh6BJ/7ALp/FdNKufJDttSDLK9Wwvl9zJ0wwSoAhh1LMVTy7xsnlEsgITe0dHDr
UXkwS2m1Y8X0zTT92A15y3F5LGMQrhWBaQDEANRpt8aENoFrbQRg98QE/FPLnT7NT7WseRkIMN6/
nKzTujVFbXspCFpvyGHvhnL+OMzhoTQWHiibtxzqRgDcWK0dsTH6YaA67WVGLwz8HM+1ZwV9EIEa
Cc8+wgnD8wTM9BGMk5A+BFc0mNGoEKlAii+1DHSDR8mt9wSNsz6aF+tMpM3/YIyWdYi35qjXgNQ3
2SAQ2qmm7aNPVaXXxwbkUF6nasNOFfLqSVVDMRCaJqnwP40FU6h57gxRN2KSoRLAQ5iYGNM0xtFf
1xQYv2wUvq81aOw4R4z53X9tDN16qQs9bY0Gv3TFmW7T7nOe8AT8mJ99Y4IKMD2IxbpKICbk1m7l
L0rzkmUPmsKBj7NyTl01rjRxhIeDcofioMTFkMDMHJ616SNIWab1x/uXhFmPIXo3eGXJKFbI1Hed
sxlE5KlEqBFmXyxQsCA8TcoDlDQxhPMTnZK6/af3zTK/0S+r9MNOktdQMFcwpgilaYfGvpO//TsD
1BeKFLEUrRAGCr3zVMxf6TEnVjGBS5udUyhXFqd1GUY6di57gRKeaxxbC17TVl3RL73kQ6X/AfUa
s7Ks65A/MmULN1+nnFqnW0WkE1YtUiQkxPym+ULgEgRUUPW2WHuq+FcLNcDsoMq6BlgytZe6aBhJ
l3S9G72ohxSPRdBZ1F56Z36QfTQXDhOX4Jnt3EhAwkwNtJHoMXpwO4ulMfaE7qo+Ic3BY9W4m6Ge
NYESmdePllnX2YA4Enj4sbOWQX3J3CqndFjzwQWYwfCyuLvMpqJG0CAYw0Dr2uoQgUTgY5oj+Nqq
tShBbQp60JTLuVvUwRey/GBqy2yb8eDVbfdVTlQQz+v6s7GGSWD1Bvh65ELUnH4ylUOxohdjaHEN
VTejgtqGMD2+f/pZztqywJQJdhUQvohkwZuQ3i5h32pT1bv1MNlqnrjxnDuq5irpflK5eAKyPXR+
s7VGpVJ4ZShqL8IakbkM36RTfRlRQ8azeHT6v0lCka9BPURGRwdvNGptWqqP2Oqod62m7+xxkY9l
rCbu+xvIgvbeWKHWtM6DBeEiWJn9sLVlRzsNAEJ8EJxHbwaqt6tt6TyiVM17uzBc/o1dKqpLkY6T
SDhGzEbuv1pxa+5nMdc801KbvzgkpNAl4k4bMhLh20My9fMa92I9uEM6OWb8Fhf7FcP/yE47jffS
JVGEPiImCHLRxRdxx+gpZjkfw9ocR9gyisMK+Ikn9L23FKIzWBUKp9ISmDMmpMwk4nkv1uncmqa8
l9qqa19AtBIpmt7aht8EAohiKjD1uX/biyPNZVALQ9wKsiK3uzrnWaemMXZVQjMji2Zv0lOvH772
5kuUBEPLy0DJgfhtZzf2yPI3Vx38/ku1FLBHMlAosZ5T7TxZL+F39DgdVGfcGjBB/JrJHj+JqIxx
FQ5Yj22kn+jlgxIYS6aOUSfFeSqpA0iBQ7QzpPaUIfF251Rx1njcK2t1V4KeXy3a2lmm1X//npI/
Tq/eArerCh09MqtCXZc8zWK5GDrQvUG8yY3GabXNYVF3sTlkQdEWgw9aGy5gi3WaIdoC9l7QWyNG
UUuuWqUW1KnBCNWu/Dh5olcD9q899rZgOQXG076Sth0hslIqv0xdkPa+v2pmFoDBPpRusHhDN6ks
YEjjPhzbhkxA1fvVBSmAP9pgYrGXU3X5gzIH6w5tPTx1yFZdjqFiCA9PYCQriEpfQzBNz556kr78
ARcR+fm/fdVN+KKWl6Zl0Vc6zBG9I93JDuF9dkKeaPdO4Ue+zBt1ZWWj2+WRf9/coSitTWVVYS/e
qwec1S8dSPWlYHWgg7pTXvivKVbCsTVIJfaxKU1tFxaILi2Iwa2mUpywMJTPWl+aR1Uwcp7WGOOS
osoBSk/cVFHDONftCjUhLCDPo7duLaV3ymQFInrNrgiZUjuBInc26ZkjG9GpMPSDEVVWwDmwjAN0
E9Yo+9KKBqw4IKyR4WXI1zzEIERrTrqf+dae9zRm9T231q5FtM33DIVUWyRiTQ6IelUTiIKdlnYd
ulA/gk4kAOJnQm1nuZVHcpYOre8fvJDHymHxK0y07AxUV8CZfrvnMwTC+lkkHGxApxPVCyIH4EBp
fj8HAheefp01py7NjTnqEId9ES1qeN1i0dELd3zKPDLrCeXXPBC/xND3LYBD0R5WT0z9SAHYxxky
0M/wtp/1MLr5JdTpXtoE7Z8SCydvlKKwtSOpipIiZfUdOHKIvPNMMhzyjUU6J1Q7Q84lWPw5q0hY
jckkB++hwLi2N2Yovw+0i7isHVmYkrvyeNcUEDaQvLKTeVGdEdckHTA1TUUjEgGGWpCaZgMU3AGb
IoSYwxf1oPjGcd0nnoB5iqSypcPiQisIlSUe2QcLuYq8hTwadDweoNhye2xBPSqhaNKQJjcOrV36
INkKQL3pt2duW4nlFra2qLhi5VNdjBNskWX2T+MFwjBASk1ulNp/AL0kP52+Iltz1I2U1UGpmhXm
4rCwTQ3a2qrsFJMF/mLDiYUHRHy71jWITp3LhgdSYAXtm42lLugw54uVNC1pg4hOJQk/W77AoqnL
6zI485+wmrLAKDdGqbs4aEo+5guWTIzm1l41C2ccgkg6R8pByD+nzSdIAIDtM7A8LUgBdhL3vfJJ
nBpX73ZaddSbc6L/wV1invDNMaNO+Lxm1dioNeCRZXTBXA3UDFdttLMl20dlobvFstT+X0Sh7fen
7m9ZZ6MVD9gMgjtaS1t5JXwd//Bw8Wm0WbW1m82nstNYxZO/lfHFP8pBGEx3KdpDpFmbfP9JxMXn
VuTtKhVnpwg8VVGNFaZQbsRwseKbD5j68rOgP8QvRgDge+9UoJhFV/H9zWW8Q7ZrpYfyO2OtxZQc
tDD5OAj1R7Us92l4KYvBScvP3TI579tjPZQ335IeyV/LzJrWBvZkoYTobWQrmGsbhsJ93wzL5cMH
YiwdTzlSdrv1hoWyWGWk4hMOpey00fopilRfMMSjkn37d5aoT9c1eZROGixloxSE6pscznaE6qgi
jZytY0XLzZroictcl9s8JmsiqBoyNAdCvh0/WrIjya+9o8UN1LyQ9TTv4N1bIEDUGslGYYxBLXeP
WdffEzrySxYZDZ5Nox2XKijlK+MvJhLxJoWsmqqBo/s3sQpxSJaq0OFnsrcFbCiE/7PddR/RnfmT
LgnzuEA7Hkk2SLpRuLw9LnO4NoW5oquY4lnWgWQQXib2E+AyIPrsjoH82v5lG1rSf5mly+lmE6+F
SrCxPwGVzbmZUOMAggDIduMpfuYBs5gnaGOPyhGiPgwX5ecyk50EcnySb6V8ACMzYG/sUPmBmWvl
vEjXdaVPspe71R0BvhU/FuD7vhqocIju9L0/t4fsMrzyfwDLqRlEuBGPUSJfRyUMYRFmetJHwGeI
ChjlT2P/bcgxE6UD0KQdrMbkRCjWvqIkR0SdILEEAOnt8ZmsCvSxQgUgt66gBz4eI7BjyyNoucf4
0pjLPXR9XvIi4TgE1qk1IWRsWmglGqCtvTUrtsYql3IBHHD1slSQopbvEiXdzR13AoP1QbeWqA1d
Si2WIxnqrXXYH1foxrppOD9AQufVkqt9Dv3NUbNcOYKYclkUu8zMPr3vZUmSRaeA2x9AJWGLGQEj
L2CpqpYGK5Co8hL9RSTcmqBSrkRMpy5TYaLuAKdp76VJPVkrRuil0hazJ0g1cQwy1wRpLAxJQYda
s6jbWGWo10Zqhglv4zz3EHRKVU4UZL1lZdFEzV3RFGiGX3PbzYu6rMcpzBpIKGgX8Y1w5pluJF05
6yQPeJOFY48Fc7mxR30muQ9TUKbCXr7P7zE6hNak09wpIMfDCHsMKYIw+XxljnWSC9SuuPQwjC2V
JRIzNCLRhVXf3ghILIZ5PCZ4BMmVb1l36ihxrjqLUOPGBLmUmy2FMlQiZ3OMJuvBLDwQ3RQz2jUH
kopjEHNu7boMhtgbX8bEae75XS+Gb7uxTyXDso53QY+2njtWwKSH/WQj1/m2gnPILuLuoxnObpdn
wfvXj/UeubFK5VOxKdf50MAqcAtXmtbIQ890RpGgsCvDK3c/R+qJ7EB1RGnoQIbijMsSjKii8LQ7
eV+ZitblWAhjUuDHyMk3EDzZMUr176+XbcFUgHYxZNGis9SxXHQA/PCRB3nFgG1ifewanXf/WYkW
NvWXFcp/Q6O+G6sat+U/laZ1V0L+CyoDu5jzAZmeYGuL8uDhvKhxJCAkKh+IOjyZMS9f+wWTuyBd
cLvD+/vHejTfLI1yBHM3Dku6wByZ28UkBWAumQM351xLh674yLHHCFC49uimgd4cBHo0d54syiPu
ZNii+vFz7IeQA5Lshs/yz3jB3JiilrZMMdqcA0wlYXUfj+EBPuecK9HD+0ti5BSyhPojBgMBurLo
Kbi8jWtZXqz2mu1LO6IATb4Vd7CHedQ3dqhDGItgx1gy2OndJD8IkJ3wh4AwMCuF11fH7qQBmMyr
VjH3cGOUOo1yOafR3MCo1IE2XRe9NTu3ksjz1eTPUFkDLhGE6FSQlEloutz66q7OI1VpldadwW+t
eikhcYSQR/SdzPPxBVKYn2xjjjoZmVDXlkTMyQEZFhp3g28c+J10ZpTdLouKcpXWxo1Swk7nNWWg
2ZndHQknwBCsJ3w7B6xk1b0BPOvqoe/ygffxWIXim22lQuCcoPGxEPspaJbKC5G5IFLNup3eET3j
ks+Qwf6Qhgi+bshEKdfwtAm6paIvfbqu/3jKlwLYYPSCT0Ig2m0Q+bxuPtszg9nuP/aoFdZN3CT6
BHtqEB5I16O3CXl3/sCvgbPunwzWJhN05MjiRerQrKDdQQNAbl0zWYzdNEblLi6mbP++N2E6ZBky
L6JOdKFFWq1MbZNVBEqB7CCR9cvdaDlM6HDbRKRA3BmGN4+7f2mT2kU1TqdpWmDzShMDtqauckaU
vl1Ebr8P4mjPq/Sz/IpMKA7A6wv+Q4NKU0wpmWv8b4SBPnew237Zn4ZO5iyMZ4XOP9pFgkgPhu86
+bB2r5n1aFaNw9k8VusPjWrgtxTRJHDRW98lRUIIBU2tdYsQcON2EC56rPjNkN6VS+mbVewKWn5s
W2BkAZfjGGfdt61xysNoUxRVWYgvN/r9fjpX52r02jcycr/sVs3RHyXe+WRUQIGFBeZIMyS03Whu
CiGzlkKFTgksovgJdhjRLks7OqR+LTjLeM6cn4emnc5aktq8mR1mfoQGqyJJAOUCu0Y9xoRM0mOd
2G/ddh870tHEoOuBcJnJtvw68lgruPaosKs2ZqnMxB7w4/t4sFNXuCMQRMXTJdA78jptrCO7XR4V
CTNB0lsxhzlLegG4pTfRtShk3rEhZ5KOt+iYItzqOrwZnYXpRqpOwNAA/teBJSOtC3uS78RZDpLo
WILoZAZa3ohiTyfFQ6Xcg+TAmcQYRD0SB4LL+iWoxqjgP8UgLSDrt7cn7828bcFW4dbK/KNSjA9a
wiNvIN6LXixQ93hdq0jQoCdxawIl5lGUSpRjwZvuV3N3PzbthxzyFUPe+e/fR+K2aFOYacJyAFsx
oOB7awoyk72YWj3qS4tmJ+oHiGvaZv6STOmjMinuMI/e+wZZ27c1SN2Gri3qehUGVF+hvJikhTPP
HB/KarIACYiHOoYX8JVoHY7FqhUjmrCm5VCe0Cy9I8WJ2bFDv31RHIha83k/WV9sY5JGs2U99LaN
DibJowSQo8ZySJbWemMOCKg3+UJQgBNO2a+8Fyvr+llgLidZKNZKn5W+M6e0L1BbysMFGpOWU9Up
GnU8BlcW/BFgLpxFg7z1oPV8e1CiJmnFtiXdOSGvndjISruIgCRIlEtdiG9TPoKYVw13SdleBMl0
dRDngi3YDVHoH9v1lAjAunUYElSgF/H+kWJt/vankSO3SeGAa80NMcRPa7T6BMk/14jXZ8PMfMz6
8IBBxHnS92VriwpfaYF6bD3ClvwweYYPzaDkG5m5JBMWs3GKKvf9tbEOs6JbCB3XQixEfW8X16VV
uy4lwIqR9FSvciCrn9R8vnSy6SidYc+W6NS5sbOixA3X0MG4sr8QrUpVcrRM4b31GVsNCAJkzXHQ
QOkjUrcXuKRKKWcJkBkpcsblLTbrwKoFu0kgXNiBfLB9zJTkaPWv6qRhNiF2jEU4DGrp5WlqkzPC
2R5GOoGhbFQGCbGChZbc7fYUWlpZUaNipOe85FfpONVNv0gBYTHI/O7I63Owst0bg2SHNodNyJV4
HQYYJI2V5sH8MTVQNuxtIjqm4hl44I1mMrb8xiBJbzYGO8uMIquHwQzMfXq5X4R7fQDeY66c9/eS
9fi7sUSluKEiFOVKlgatn5P4lqwEBQCZQfV7tlt3+Wt1AnY18eSvGOKxy+e/odO8sU8lv3It1inA
wgQeFQaxo+yiaE8ct+xXvlgfeI/Na2yj7vLWHu20O2MeJlVTetdIHgUTTC4g+q411dPLyE4tbzSf
wZXhGPrsrstbAT8W1qkN6Wl7xWx1ng425Frt1Rps0ZIdeTgqGGIb6i9TGT3OEbRUdeWYZKNfaD+q
TtwpiuAZacTxD2RP3lsDdSFNrZorI8GeqcF4QuktSPZC8Af8x5x7Rg9EjIOeyuZ6/TYmesTaDhJN
DpShiaDn/R90inn2yL9vTn1rqZPSr/g24kFKbCDlMEDwE3+pntAwDXjvcvY+QiHjinDSacFSLZTT
zsg08kgwD4SdDxMddzK3WMqI1qqlWchJMIcIK9SyhKaPjK5bMYahlntRCp9jsztoQ/f8/lVmZHUY
gyAOESz6Ftp4t7sH4qeuWUwEjUK0pGBuu8lRYjmHE54jvMZLIbMbwRTPZqtVEsclM/yVhs4zyDIA
hVaQr9/aHhKtz3Qzgm1LwPsqbyHG2qraeQVZiauF4fr6/loZWwqcuQIwBoocmIEiEXtzUpJcXCc1
QkhClUMu7KIQKn+tusztIsvg+UgWCS9ecSgEg8sOA7z0Y3LUoUnTpjPqfv7wQiCcES61Q/rO1VPk
5IcyqLz8zHtjXY8fdc23Zuk2cLyGrRnHMEtAW0S4TLkK3wfhPvcFTwnM3CeZLVEODu941hl348Y4
5WPwdignS5lQR6rBVL1+XAsRMOjVy+rLtPamHauTHdU8njhWOLoxS31YQRD1IiJbTUgsSRNMslB+
vKqKFr5eudH3AohdPQWZ0ugj+FfiV97KWVnvzW+g7quo5Gqokt+Q7nUTG6/szHsCuVSCQbYJKSs4
0MHT2HTcZzWrG3hjmkr8iqXI58EYWxcBZgYRV3ov2YjGJRDDSqAODojCW2exHQCduJGY98WprEoq
rCYUiO3JsS6EBawEeEXZjV/JoIwREMQaoKanPphEvnFGeepm4ZQDWcZkLOYFx+161k/ZoQUpjeQV
Fy7YlOU6NpeZnneCMBgwasX1MoP9EZJW18scBTMK+eDDjB90L33mnilGaMP60DMnZVmiUHHrsMCF
bogdCBcxyTi6cX6q/fxCQLyjt4h3PU5T8fV9D8nKWbcW6URHKJoM2fOAXj1AtUJ26nCQ5lcyJGrF
ZyJdW3B8Mtci5TISoQjTuINFUhO+rrHBAMV/1/j/YJHyFkMehkMTwyIqtE6qnmK0DoofhGOxbO4i
B6wpT5xdJX/xd5/83+9Il6TiRAdLZtuTNUJfNMN3xOUk0rx5c1eA09H4/i8NUh6hbQyiOAeDpFPe
L0dQxX4lsi1qe5ZBpl/xjg35e78tEJ1PwI9IdKVx32PZL70sdz8XWEawVwSAWl318zTp3OPgcBm9
eTapz5jmRWUI7dXmP5cj8iBvcT06o3gh61w/cfaV6QY266ScfAySjwnDCWRfr0dnCqIHssrRg0Vc
SNAZIQA4HKvM46PrpOgGHhA0lm/dAATSimSIr25u8rC7UzC+9vbiG/GZxDX5kWOP6XY29qicMM/G
dEi6q0+/HldyQbJnsspMPZFvybsgzE+5MUj5OV1K+6Y3sMAFsK2hWp1SVniSVGxH88vINYnYZH8g
nF8aRb6uSnQW40hWNb8muPb/nNB/u480F5Sixp2edVgWOS2icSQ9SuHRgKYF7iFx3xXHmbLElPFe
+O9JuQ43bdYYNSmAiPI/FhvlgPml6xoXX0pxTI0AYAiQtgXxcw2eL1L34H1KVv5pQE6JEKspmGKl
q4xd1xkpMNxk0eFDeUJ7XTgRt0fUWVTBXo8o7DmJuYscubSBMHX/98N7Y5+ctc0WCIlRYIi2IREs
3yv++pR4sSs9EGWP8XPMZ1Zk5CA39qgEaKiVEFQ3V3ujSwCtRPBHhxw5tzvEuJYGcgCMy2poKQCv
d7synN4uMau2Bahp9UmqRUYC1H2ONKsEg8PfUG+BZwdvT0MmXF80dcMiYxQQBxj9t8hDk1HxCfXp
MAWYeelGG6QRdl05vOYp65reWKXcepS2eSODlt4VP2sfajBwzbBp9xqJXr64m2ztO+fEMJz6jUXK
qS/TrKMWinWG6rFYHB16yKRkMQ9+JrmlSfJXV4SMHM+vk+9FBU20VEHZC6pnC9QYVPY6NGmf4D9g
eJZG9gerzbxkrJNdq4zjfk2keN/q6cILJiSfoq2CRgoTnagVEwK321PUhEbc5EiAUAbq91Hupr7l
iR/jnaThTchbIqvDaCjoF2EOTQFLBs1nC44hpS6TlGAYiBBsoYA/NoFgquRBBQzEFh7nW7LuyNYe
FbqWSlBiKYM9MmwsizvCnw0eea/M4e1SAAN5k5qswwPkrHFtwEnoG99uZ6SFUg+VvAag5MzWxG9V
GNpr9Pb+shjxES1p3EFMIxBRRcoIJkG7LBqB9hI6DLmJrW2an9+3wFoGWEsluBVJ03EYb5dhFBAS
U1agacr0GWMP36pCQeGnCd63wnokG1szlHPusUDoLMOM+TwtTlUeS1xwBEVHB4rUk3RX+EG0RVNU
SrjEheQ60QcfQz/k3BO5SHrIKIc20dBNCIC1mEH8JbM+mcV636zyITEWnlA4KxIb+Figr8ctA0kG
dc2iamqjCZ/KNTCjDfVUeLIVE5GE/iZxYs2XazvZyz4pxDRHQgHK1ypiQaRufgPlYPS6NKO8keBK
rfwoiS+S9ram900SunOXgDTtrLWavaZ3eY3CW3pZrQ+NpXNAmMyDtdkHKmhV0wDyRgEgJglYBjPS
/FXajdPivX+wWBdku9vUtW+NMm5aGbttpetneREeVPFviBtudpNKUsd1yPtshg3CgRsn4G0o931o
Q1gLUhC6HXd2eIRuBSZnQtnlExu8v0TlNzBB0eqR2GAjqwRPgEguEm+qUv3L+xv5/ucCjvXWD0gh
4IN5iUXq5p2wYtQvfAWZqvu+EVa9DsQTwBJgaoTUY6kYb8ogo5Y0pOJdizKDWAaq6Yj1YpvZ6nUv
ZOawOWdBdQJr3IO04KKgJ070hHjhibWncAWoPBtkNoFuCaLpKAqhiEpAFPl5Ds78rtq9v9RruZX2
OlsT1B2M+ypGBESQx3xE5k2t0J6qZYAAVSHEfiPoqpOtVuGuXd4Hhiyf0hwtpSgc7hN1fg3nVQVx
9RBfhhTCCKliunJeDp469HdjaCp7AZOuXr9KmS3E0Wh3dZM6TbNClULRQ19FfWyx51yL7LjvwYdh
jaWDdOdYCWA/WhsgcSqA9ew5HcM9iIMGtzLU5IcQtbrXNaL1fZBE15wtgdMa/23bNZT7kRBIaGuA
i4kOZ0qqDWal1bVbG1PQzffpMnBO2O95BzGhiKTfq4C3n34IWUnSxmYGHIwa6ItNaBwAs/iGGdZT
6gnu/97rhzkV1W0wLUs4TCb1lbW4Wvs4BvtR2iX7uq4Uu1uy+6GSoDpU32XZ/KnOUbjTTM/Qmp1i
9YvTDCXH1crEy7131ihfm1hmHefWtbBFFBlw3KKD+gmjrYLhh/KHtI2dAUiTMbY16TmSfRVQLzTj
PUh9iP2dWoOpWLRV5dIo+xl9J5C0cdw0C6JgbG8D5aeLHBB5jVw4Ul4kPZG2DVrli+URukDQwYEF
rdz/H3NfsiQ5jmT5Ky11HmZzBcmRrj6QNNriZub7FheIp4cHdwDcl6+fB8+qTjeajbOy5jKHCIkQ
X9SwKRSqT98T2bLhC3EhXivIo0JFQDaOz6amBFa+7nQskHsvWwHQybl9H/zmTcpULAPd5FUwWwgJ
s5FRhiPZSqWX/fIGnRxNVB0fBUqE1RbJcJQIa3DPLfZTXBoVKLg0YEzBEQu2x1M7FdGTGho8Am9t
qUSaQaKmOBRIvEuOe7PxFnH6SwZn65f2k4jVFgZR1cL6Fas85AfFB3dgaKzybFnt7ULqy3ENQGlt
eAsCsqbTEdZVk/e6+TlC1UdzoV8cSCDH16wVJBa+d9afjme+bl+tzW4/UBTrmeNi3Rq0E0MI2tmy
Tfo0Bhw52kX9yqWhzS7B3gGLrUE/53IEPoiFw7OD2FASQKb/nm6ea6IX1cYjRZK2zcZm6zj+TgWY
FWtyxeNRQqjnAu96Bxxs6/FCRMCDxUPq9bRvf6/IQG7HvsteUYFQ91k/5fcdHbK3JqLWUlb1bFfN
vOdsG08TLzqt1AUosabQAsla4bsTKKmkpC5Q4dvFRp1LFxBAk4at4mmK8rf8+pfzWbWWBZwUDFrX
Yqvt20OKhtk9NKzGUA3SFWhZph5k+N732+sstvoc5p9WZ16hs3KudjWsctH9wkPoZjCRtVFAdPi9
naXRzS4jLadGO9qGCOJSeMA8eaN29/9mYb5gJc5qn8ACAyFkXt13UbVwgS+NYeZoJlInJMphQSun
X4IDeO1G798P4mKM8HUXzAJ6jWV1ngyw0ftaqB7KwSt8a6WGegBqo2gx3XOeGZXr7zhgTQQBKOhC
Z/amcmDdZGH95a0QpT4w5aDPx5FvVu4ueS/vp4O8BOWFpITlAhb50tXrgqcXAkYgKQVEUB7CL3ue
pklJeioQ6z6N/qfkatCjPRUPFtkGYYHkyoOU5fr7Ob4U6QPEAop0NEQgrzCXl6Sj0JKxYTIfM4U6
3kyVYD67if1YRSuu+SpWknLaLFcs87L6ObZvxs0iEO+Cpz35EDNPC1nAYuiBkv5MCvE7qaHd+dm2
xJWsLBKIydN1codY6KORwaeumipo1Wc7l0Xg9+sGCBaomZ1vqoJpayNyqO+mYPqvG6HefD/F5ydF
BceTXFUVmQ2wGZ6uq6jMKDIqUgfT0Gf+BCHKY+oKuhCyn28fRLbA0yN8stALgj+nZnTk8Co7tyWa
tQVpId9VjoQXHKcdpB/Ase9JnvLeXnCZlwb31epscEmDjcUyWDXswsvz2muaJTjXkomZV27NbNTo
ABOjDqhifYSU58IgzpFAs7mbOeQor6uos2HC8uwcpZDYb+4BjgRiQtacjxFFA6xsBaRLrfDnyfSZ
5ZmjlhiokQJujmfQALT+UwG6m3UDjexhRawVIoBlesJFm7MD0OYqR/c9NqSykTH+tNU2FKhXYw1V
4oMSLBZ8lhZw5lZ7dEjXRosxSn22biviT5CteKKejqS9s1pO3J8fccnm46J/DZ1CpurOdiWEQMep
dzpcTq32HkktghjyZCURKytaameRs3XqTk5tzbanLQoXPRc9eHUj20GXexEf1FZA5qmJ3xONlF7N
p+45NeJy9b1fOc8enl5Xc01bdAYZk/3H9aj6VuJJSUHTA75G0sfhlnJvltIxF7YOEgKfrKjg2wGH
3MzJuKwYwGLpCrRjpDdcP3QPMl9qIyZu61v14V9IkZ5V72Duq8XZUqo9ryI+UBkDqD4YZzcuOjDa
7b+ggiTj69lCnliaLSQCXPTZt7Ak32rGvtgRVO6gIb1ht0uVwvMTgUFBLgRYDLDPqPrs1INnkLmV
DVM6e4+sD6N/+H5rXPz9wI/IxDa4iubhM9N5KRRCRKBOgF3X5i2Qqguko0tHbOYyyWgOtqK12PZd
45Wjscn4S2J9JNrSM0xO+2xZTs7ybK7KPOmYsHC+RDX6nTZtrIYc+iFeyM3IX3NmBiwrOnop5Wt2
FoK4TpFGdYzxpGkRIhAMx4oN3iTMbayOr7GG6+37NZJe78wgaKSIBfiwjX/g61/CvYRZoktHJDyG
kB9lq3IbMqCUl7aaduEAgZL7TzuzA6SUdgMKZdhhew293wUQf1J/vlmUETvnKJUcajJtDEUzFJHm
qWm953ke6YMI6A/32grzMLqrj0BTBtaxQ8c5hTi1pBVuwM+aTl56R5/HzdJlc2Hnn3yG2TIOlKlR
4iBBkCQoEXcvVbKkun15mOjnM2ysnInS4unCMcqjQS1UEZA8aFeydDQF7pW4xzsOOuYHciPZORT0
il3luxK1MmhFYa6XXPHF/frlU8y8lbDHyfkUG6KjrT7WkVVuraKme2GYdB0Rx3kzKn1xM1089Q5Y
qZGNt4B7nFm1GJumOLLwLvf4E9np4Ov5J+1h9SaHmgXLybqLa4rmZhW5aLxU5oCVfGCjXqIfDGV4
GEagBKHT78/ipcmULBo63n7of52XGQQFT12cplhSdqVaaSCyt8I8akXvx9kS29IlfwYnA2JvC6Qd
2lydrbQrpmoVhz8zi0fJve13BLLVblvkCx7mHHaMA2mA5QRgamzVM17ovu4np2AD1DSDau/qCGsR
e0lub4m1cTaAxhp+vopCqUi5tD/PU3XSuAnXhnQWdNrm8jalEVljhM5BdHPJgBoiqoDCSPDvMpHb
oq3ZZTTFrcIyBbaMKCC7YkW3ypMAGTVQDNVaW3wuXHKpX4c2u5JUSqaKpRpHnqA4ipBu7YOLvS98
Z+lRJ93V/JJA4hgRrHypniGKsjGp7DFTOEqa0V0P8Wb1WvKWS1v9oku5FFAiTW1bqF2qYM/4fGJ+
uZKcRNPBZARrtNF9e+/c6j6K/0j2qdtpjFCLUIFMW7rfL5w9qXVjgJVHSgbNky4FAs0ma1FrInbn
NY67ruwsSEEnaSrFOi750pReCvO+2JtHzVORVIMgsCeTSkXkaZvkUK0cz0UD7Oav424Ru2qgGcMd
D9cCj3l6WVTA3mc1hTUgKiAhlq0UEAwCVreWeRUnLJnXInzafO/OLi0kyrZgNgSeRwUaZeamgWUi
bqJmCM5W3T7dSpHzCYGzee/ekhAgm3DpYrjg1ICSAgiN4C8TELjTYQJ841pNS5GGn/IjwqtjpcQH
XjuPCwO7cB5cPOjQPwveNhBezE+ecBxWjLa8fz7LUx6H6rR8u+6GdXG9ePzk6syO34m52UuZjxGj
aECXCcEW9Tp7kwbFIw0l+VYS8ut/Zxa/jm72UO4oaQxuIWyPGr6CePsqsTPPMRcm8cId/nVQc5iN
oCMhiY5BwXm7j5TzfmP19ZZQrj/XdVcu1WwurZljupLwElpBrjNbM2vsSqyYzqGkZe5sbERJk99z
tGXIdpvFXOL5miGvZ4C+xiUGNMnn/qQZdW3qiS1dpsS0JigWXKHCmqNYIeGJQ7RbzB+d7/4Tk3OX
0upc1dFWhTYmcyhXuBVJ71GSjbu8RFOV9/0ZOF8+GIPuOzIbONkIIk6PGhjMK0dRHSgcjPcx2Oa6
1t5w/Smr7LvvDV1Iv8MSbh/sFtRlz8h1GxYRFKxxqFFo+qMfWyKDkQyjUJKNgnwhCLs4MMsG8ACJ
aPQozC7xAfAgpG2kudT0C7MKR8f12srZuNpfTynKkf1parYl0z4rhi7FRVdoEbov6G1pJQtZ3ws+
GDbQxGhAdVPG6TPPH4+DwUYNQYK8Z+guu5Lt1+QBeuPgilG2/H4plX8hCjq1OHuYtC3U40SDgza9
q4ByooP4AxQS+3jTfSx5qguvylNb8kh8CRVqjaqlO8AW3uRBcsXCZqMc2q26WfTB5+7j1NJsW9hp
0nYO/XQfMo6s/fKj2fSI7IyP5aj1/KkBYzZAnHjeyIB5NqyyQ+BRmCYPdPEzsg0/TpaeGheCcpgA
g6wkdDRQ4Jyd3yhytIkLi+Pdb4SgpRSIjB2PDFDvEKs+UPfdYYhQ3VIekthjWbC0dBed1Rf7cr6/
rJxQWiOpM9jX632Sv4t0S9nL957jHOci005gMZY8i3h/zIkxSV9XhptHKKSuyIHtmz3CyU15OyHu
IdfGwTgmj03jRdiebfCp+4PEKbSN1av0wDfJL+P1+89zachfP85syGlSCb1UcNzH7Hlo8rCpEmgO
Gwv+6xw7K0etowQDVJOhm85s82QlYOG6HLWkkxju8zCOUbBM8Nqi+z6UUXv6w75hh8WewEue86vh
2REZh8oeEmlYdujpK22Tbhsk9d27zHd/JDe4aNcMieHt97N6nvjGcKFiAuIxYKvRtn26kaaxJ3J/
80BL1NJjWgQtwsZzISySqV6rA2sCFUTve5ufFH6nERmMuhK0I5mKz5BpSt5aCTNx+/V++lBcjSjW
yKadJPOMxBuV1fQgH5qdZx2aFRsetQNwIX4Z/isYoosengAVKBmEZeA7O8mK05bDWMltVXn6Tl2h
Qg0XD3L2ZpXdDGuO43tYDG8u7eWvRmd7uawbV50oYg25yVRX1qiTQ+IzT/PhUoD58XS85p1qYXOf
w6WxuQEMtwAHBM0omW/uLiFj1bbYY03A3rtAvum3yPLdlFeWR9Z2aKhep/nJOhquHN0bvfjfgBrN
PsJsmzPedMSq8REYREOlCqWxPk4r8wpK7EtNA5dOFAEVKNjS5Wt4HmTFLDG4M8FUpL5q9W0cu54e
HQ22EBtfOkKAWEptXvAdoHPw9Ag5Dqlg6PPBnWzygaYBN4wtVYd3VmVvo56/uUMbrb4/QxdgDnIp
/7Q620KjWcRiRLgfuCqkWGhMnmrGIx9Q4NJrc+fYkfRoWe3PMioszy0yEsQocHmdUr2Opo7namKb
HtSLMy+ymxTM+X0R9Kmi+WIalnItlxfiz886czJZTtTeSTBDqsGCKB69MUOWIEE9W9l8Py0X8rqY
FuiOIg2oSgjibDEyM3MKUWLN65XYupDN8QDBXyuPbY/yqFglN+yqWRl+tYMe7+fThSJHklpLcaOc
/bmHw3hNtOMgDFHV2SMQkOC0hW7GGJQr2USWraJVdOh2EgOyjIs9T76gs+lPY59h3pdgYMBNaE8l
GN71OLV+NWWs7p20zreNY8G76E2xLhsDbYDfT/WFRQU3C+qzIGImmGt5LL5Y7ft6gFxdXQa5NRwM
FZw8ZLirmRK6zP3jkvrP9+F/Rx/85o+Jq//7v/D/dy4gPhZhL57+97+vxQe7b6qPj+bwJv5L/uj/
fOvsOw/Je8Vr/quZf9fJD+H3/8N+8Na8nfxnxdAPNt62H9V494GuwubTAD6p/M5/9Yv/8fH5Wx5G
8fH3v73zFuBz/LYo4exv//jS9uff/wZX/GXW5e//xxePbwV+zk8kndjPN5a8nf3Ux1vd/P1vhvUb
MrPIeAPJD9whSgJ/+4/+4/Mr5m+4YVE81x3HQoeM9CCMV02MH9J/k2R8n3KcoA4zpNZgzdvPL2m/
QUgHWXpZAUI3FO7Df47+ZJ3+XLf/YG1xg26Ipv7734CRPT0IkDIEIsmVugeS7xZUZae7hGSdIeIE
XE4Np8rvnBHjRR1iSHHyfLqa2pjyrZsZ042qdmynVkPyrPcFyOSHNP+A/ri+tt2apgBODgb6FNpi
x2u8yPa6sNsDLXvyQEeuXeuNxp7zGoJDILlBT75ndU0Gtno2dobvdlX83OmlfVXhNe4ZjPeeO/X3
pYFviVv7zkTSJDA6pfUTo3ohRVd4DNhxFETtVxLbe9xY277s12nX7MDNeDv0ybFttR9gVPuARsVb
VbEd19tVkjtX8ZgeogZAcN7eWTS/nUT/UPXRL4CVvHSy1iB1hQJ4sm91fZNDiXXq8kdbZw9cBUak
o9c6s5F2y1a1MMAtloAs2z0Qrr0wK9l1rnHIYueINsDeI1z5gQIe85JkfNGs6dEdK2jnWumPZijv
rKZ4Js60jzP7CpyVrxmfnnu4BLTRrUXaX/UKDZGW2KlCu3FovU7zkXgsimwwsTKBZonoIVLaj27o
1pGb2V7B6WNq2j9V175Bd8WunExkENj4qI3OI22cMNKUKxAKJZ6OGMNr1LwMbJuFijYErg6iuYaP
oTnVOz2NfSW21yJKb9vIWilJ/dFF/RuzUX+r61Bh3SqNs9UwKLtOcK/Mcz/Xo6CoNfRQ9W91bple
4ihBNyr3Dulec6femkKUXppEa7WvN3qqhyAcv7d6UD0quRJWyhTmTPk9Qe8GUpvKTU71tVqkWwh7
b1jMb2rd3YDK9JYlw5XNmgM3rRea5D+g2bHVOT+M3bSjY/OamPFVbSXhZMb3tR5PnsqyN6XV3qoo
2bOifklyRdt2igtRLwcKMFoOaSFoJu9wHz11GrKcwhmAlonSt0Q1X8ANuQYSbOMU2n3N2p+EWjdR
624nKBJ4Oks+Iq7dQgh0Z2bQf+OjeV/XyUdT8x0jGVaZPVAxrvEMvLYrgfbkyHK8gkyxZys189DH
9GQ5LKxtsc8s8W7YSuozLta6bd6XTrwdU8v03TL62TTxdVpbd6zut2bfhG7OMNxiWw3spVaH26np
hZ+X+aNiohUm698SJzG9uGMvkP7ZqI3zQAzQa0ZgG+wH9YmW3RG3xjP6Rd5zbey8PpugB8D1N+CE
jwwvZy9heh2CScjxoIMWbSGhbfpq3nOfduOrncT7tI/3ZBSI1yry2KT14Nkps/zeVa60it62ggtP
RPQqnpzcs2JgiHG+7mlqHAvubIqMhkwDtnzqQq4Da2rxbadGT6Lm9wmIeFedGHlQlk38wHu8elyO
3drTKl7rtAD7gu5mK01rP3oybac82qfEuWENhfxqGlsbbSit25ZCZh63Y7x2legj6tT2gxbxrdWk
WlARe9OVWRpmXfQ62OK9Gcvhqs1JfcBu1gNTj0EeS0xlnaiOXnu9Wze3ja5M1xB1zAINyffIjYs1
60uAlzu8QPK8cr1MFNMuktI0WccemqIW63Tkj2kdoYG6WA9a2V7R1C3DtoUokFIaqyrWY+hbu71v
uS0JHK2O1iYtX41BP0w1r3ye8R+01lvf6AskO4UBinB3PFSV9mMi9rMbI2xl7UTvhe7u6WjihZRQ
03daZ5vG9L0eymOn8599171PrfEQV90VS/sSDEjZxmHqddo6v3pt/IFKDX3jvGF+3wENS2vrnlXO
T57rk4/aB5rtcEmtqgrMSYOTN/6IdDbgjniRtNZ9SRuQHRWM7ssaz9PE1W81I9NXZSVKf8QlFma6
0YRjM6EMZOXHOEvWVcpeSW75ECikfqcnmmfqtPSyEkImloHkJxmqFgOOrmN9MNGBa6u+K+LjKKYn
ZmTH1mo3HcsPkRptDLP5WVBmBq3FfbtHGymjLqbM6tRdHyuOl4i+C7OkGLxYkGKvIIj2orTd6GWS
bQBTHX3Fze+NPBo8oy/B75HXxzEVup/V7WvVVtOqp2YWWDmtNr3AtAFvVO3NiB0So6tWOSMONEzx
g+iPjvZVm1zXNbNxzNFy57u1w36ZCm6cEf7Nt9p69PM+N/20V/tD100vpg2iLqszIVIVCbBz1dqR
USvbg4Zcv2o7pNInJRrDVBtjD3ABPMmntlzxxuReXEaPZZEpWAs9Cbt4CpM8ZYGKO8tylSlQpmJX
iPrJAQ/qRo1L3aMTE15tmr9IN4GvyaGdB2xb5+XwGf44pb/Agpd5vcJRp8uU24zRaKVYzk5P8sRz
Ylr5Wan1qzZ1frK8fai5ite4WyfXwF+BXzVtHwm62q4g/NOUWFjVvhNOPRw4xNU+Bt6Nz01VEr+v
S6BkUNJeR41650LkbgVfXGwjUfwcawZ4tOHGaCUn43oCte7jZJhYszhTjcFThx7Urkrd/RiqXLmJ
S+N5IEa/yhX42P9VcGS+lc4AtwaIppWu2Y4qFt5RGgsEfu0WrYZBFpm5N4jxMAh0yLcIPkzsQj1h
689Q8C9Fxf/XWPckPv42dv7/MSqWAPb//GfceRYVv34UH6dRtPz+P+Jhy/wNmH/k0Ry0hEt1GLzM
/oiHTe03EELrYF9ExfGzePo/8bAMjf8R/2r6bxpSYTY6VpAjQXr3r4S/Z8klQMVR41HxiQB4QbFn
9vAlqSiH2CWDjzzPLUUX7g2uDaQUQ7rpodhh6WiwWqogzHNLsGnh1SlTHngVoG5xGnHrZatroBUa
fI7+pjZ9Ks0nwX7/Mt//iPO/xvWfZZyv71vZdIeWOECIoNKBMs/smR3pzVBPg+j8yFDzIcZVk/fp
laNOnEApYTSBvHaa3An1ElMcDnFep3HQqjUrPaoVzkuJLvLYp3pcA/EqjI5s7DRzxj08mWkBzm9X
xgpdd/2PViOJWXo9itbpNiNxP73a9uA4HiSJQXvNSUvbcChqt8x9y4ZeV+jiwpoWxnuGLQeeUDfA
12DiRYXE2bweyZtiaEZmQ/fYd9bVC4j8H4yNbCoxXTCMyW70AqiKJRzc/ImN9zU0ISCuhL0MMOO8
+jSxaABWlzR+Abikl+qTGXkZmAAzT8e7ZWvTlE8Lr/p5vVDKHQHiQCCIDl10VE9m28ceu3QyUp14
+V6moZFn39AwfdJW+ob66gKOY1apOTM2yyEkSUtzwWHMGUjANl3aBd9v1HMD4FpVgXUDSAs0LPM8
TGO04ClhCIyj+gY6IUHFrfB7C/OWDYwBJvCOB4jQgfjAfGtEzZQN6dA7HjbFcDUFmqc1npTINulB
2VWA2nQhmg4WUrmzrTG3Oq9Wi7xTRJ/Cql7+pNGH4CjCW4Zn1+rChrg4gxJKC5izbLSFq/ya5mnI
xNMRmB9P5b/QuIkMvbYwlIsWUGUAlbpsJHdnO27SgQuM4haPgfZZ6aH3US82aEh39MVd/TFbwK+A
Axf4BfC7nQ4iz22QHwLJ4pFDh1JDfzBv3iFMCr7MJe974fxgO3wxJUf7JS3W2cIoaAESVpZ4kstp
eO7BPI2Se70dHhPmDa8L+2+OY4OTkPeaLuspKvI8swxLHqm9SnK79SXhtLFRVsNnmjEKl9Lp8jB+
mURE0ui4twyJ33TgBK3ZJCL8T8ukN1pfbR+b7shde0URno/HtAGlMdqSvx/Y2T0Gcwj+QWoCY7hm
ZuMy3SxClUg0fofLDDyOg8CjgESFnax7+SG335u74OJt0GRgfDqQbCgIzbYhGiGNbmibxjeuu/2w
dZ/BcwiMC1qHroZPrKW4FY/a0urp55OK0BVZMhQqgCybb37XHotS6YvGRwV3ra4k6pFtJDpwekSf
4MJJOysagNsQYDLUfYhhYQ2J9CpfNmdjaHWLd3nlp5DhGGHNqlHsooELrigXqE4JSYyu050L08Ff
nt9T27P5ZbQxMoAjK396lxAAEJb/KHcS0NasdO41d0DR5b6xWOC8sK6wC+AxgRND494c7Vw57lSl
jV35Akqlzpr4TTiFEIq4JcG0wyvin2WA74d7IUI6NTubaiPO1UYdYbYe0eQevSXHcVXtZbNWAYFk
PF6u8isZN/TmCm8HSVLEVrLAabxCJWHz/YdZnIPZ3JOUC552+DCyTUGRZDorQD1WZjCBtJhDI8GG
CvUSDcW5v/jkgoC7hSgfdtvMqJvx3FHqofJb8IWNK2Fq7SPe/0jqmcNYKOuORx34mYa+mvStUY9N
vXC4ZhcLHBZkdIBZtNCOjxz3PBKO2yyOqlZUfkzeTfPZWuyon13CZwZm4YvdgtrG0WEAHv7NCImf
3GaPJUJccCe0gRo0t+LH+GwsFZfOPePpuNzTUwx1VifPRpg11+IBOWxcNkSB2jVIoPmDlDu0zKBw
PPv1LwYd8/HOSc+pprh4XMDwUB3ssvGn9MU0H608WvIV53caRoh420XhwpaNsKcjVGKqlLoJQyr4
EItdtrYP9VZ2Ti9Sysi5Or3UpCWUiG08mzS0FJ9aEjqEROtCzuWt7VkhuD1Kb7C9CpXvewKpC6lg
POLWfgRVWr0zj/VCw7g8BDP7CPERo8Ij4x7/rJ988cigSq3d2iKwn9RbpMg8tSt9i5IN6BI9Axii
BU9wYe8Ay48KgfSGBuSDTsdb4g4CYRk8wdigxWfSg8oACpe9skgKz91Qg3jRALCFkoYdBGKs7rGM
X4U6eYZyt/BRzo7nJ2EbKlZABOB9NY8nJiRT7bq1J5/cajg7/eOwEdA+RYs15jx6V6AxvhBSnL/H
AQXAoxgPV1kSg1s4HX0D2LhgJVJkKThLCaDcAKL55o17gLiWr4LKWFs6q/NB6hLciaAMNw96xM7u
90xLbTcp3MIv8l+DZYZG8oPa/NAhf9eqJTLA8aY1UQ5L24fBaL2ph8xFbYU0LZY+ydwdf34S2YQn
X5XA6c8upBSsyiUt1cKnlXtb9si0jdDVzA38GfdRDuUilHiqCQ3uzJvMepVo5kqPyy2J0PNbVOuR
qH7E27XqLEkQXpojHb1IsiFJ8rDPAsvY4lGBin7h8wlhswbfObHw+802P+Zy8F9NyI/w5ZgRLoZC
MWBCpHgyxY3P6xu3GYIBWeGORP4U40aulkrkZ/fu3OzMj+lG205wcoXf5oFr+MRXP4oBEVeC90CG
mofhK2tJDwwE8FK0ftE2XqXotYIKk4Y68OmQi04IW5gTdl5leArkczjKSTrlYde+2KLyVFX4dtXv
xMBXrtqHBviidHvy2nHaJJHjW/ESzcAZalJOx9ePNLu4aKYqNdWxBd374pcJ2mTj94fxOGzMoN5r
T9WRP+ieJDhYjHvnXk/2g0qwjNQIQTpufu5xLCMnNrvGR5bWQc4cOoxS+Bg6YeVBhkCSH/L25/db
7sIC4O0C+Dr4sAD1tuYHzqodJUkmF+WQg/KiP0GmyFL8YjiACvZTrtrKnwbXd5/UzdIj9Hy3o8j9
CVj+zHfOBQ2mlvOIqoQjQGi29RoPJuhJL5uZv3Xxnj6xM5cxYA0zWNTCjqSBVTxQfa/jMFrb6zJM
rpfCyTmU4A9rSEyBjAJdRhAUPN3QeVlSAhAx9+NtcrSg9AYMkadg/WQPwjKK+AwdLUcHf6QiwQnZ
QtxRp/YAWODZYBOBIESyVMne3j6I/GKx7+YMczq3JB+JX7xTYjCFxa4lcC1BSsYzrmL8/QeHqRqC
AXoD0OluuSXz0jbBgbDkuwgInrnf1Ut7iLmlSbN0zdAB14aypXgJq3x268rhfbUzc75O7va46HXh
jzv3JbqLffD57yQjvF1gPgXWbtH5nR14PKll4CgliJC0mu+VsTGcqR4ykHfvyVqiS9MXnEP43Tbo
C2yYLEC9cym2mj8HdGnUkpQ0KFcippx5e4cMQOo4MGpCkKtYobKMGxbUe2CglG131OuvZbOM1i3L
XZ6PF+ErnD0BPQ2ynfPxFqM29nqtRPA19ou2Z+iYwUW/N69bMP6lV+ZVf7Uk43tGOoSpPbE527XW
kNZVDg0pFDesl+SYvJk/9IO+Nl6k5LRyrJCXv6tA9MSkk0sWKejPhyxZQeQzwSRALs9nm2iTSYqa
ILWrKI8Zaa+00Xw3s3YB3XnWkIFMEJBVyM8g/64BWjhbVYg0uDoDJ6gnGSX6Y72W8Pd62xyWezc/
f9fX18CnLfTZSu4CWaKauZwSje5JC2VF5JLJarpGrm0ImhuFe8VR8tDbkcc2fG/t4mN6Vz9YOxRJ
QiRzdsupoouzi/Y8uFlcYmjFOnVJCJJzUzRInNMy9Yr+FiXdyV6Y2iUbM79QqInjKB1suOCh1QSw
Po9Fff/9LSx/x9mMfhnHbPUaytJcSBuJybwefOwVOvy/N3Hu37BD0GUCeTV0CGEzzmw4fSNyihwU
Vi0vVCC6/4gt4hp1gGwf1+i4zYJlCqyLO/Or3VlEn0xm19cIA7yo9KONhpY8ddsmaOyC2M0yrxrE
1E7n8rNaA4YvVDlQQgXV2Gx30kooaWJlxGtMY3znrubCjY7CSK5TdifiO8etgH9z1qNJu23R5Rs7
Ua4gP3fPJ+POTjneFS4nPjMLYGe6/Gh22u9Nke2cfix8p2Ox16f6bYnHqB01wLVV8NFmc+VaIDHP
WuhIdzS91noajq3ld6UaAA94VaflbVEnP8D+FK/iwtWC2HGPRk1fR4P3gV5GGwJkSOKOcTCQ8cZW
x2hFhVpsHT2Cb1TYBzhLo5VJ7ccSzK6+BuIVHxwJd5CvK4AbqW8ZofQgOLkvE+iwg86xrtOQRHZ+
VAYzbq5r0SZjKFquu1DY5cpD1EAye8UUBSwEZgOI9Ti6XQhVWEi0TY4e6mPSd5iMIcL9oEMvGEgJ
h+5Jlce/uxALvy8i2qz6YYDmZTeIXU4Y34GfM10RlSmbfiR2oCHD61Ou0o0xqt17yoDrUMyyvkan
VX+tqLm+JjRKAb3IoHdpxCZvPX0cAYCEV3dWpFWpb5kjubazJ61V27usGbWgcxpxl1lA85IRjEuC
7QUxvLRKCRAhTYOuPoPexxVgNq0SaYOfdz3Zu7S4ThEFFtbEn8pW/qDGS/Y8VoX6XiqaDWrgKjbb
FxrX7rArYzNrauSrkgj4uL7himPDBaSVBdxMTUA+4k9KoVU/k0zpk9bTGHgjYn/Ki65UvIYXscqx
OyANT8I213l3KIYCQsNuXGbGPQOmNP9RTtzE3NbcjW8cxipIIUOXE2Ewn9LEU5HqD+o6q0EzkBUO
0rKTkuDezu14zHzaWiX/EbmkjldloyXiNZrKCg8itGprgWYrGdpQNbjqLQVrQ4UOcEQ3lvAiS62b
p6m3hjiorBiK6DEZp/ahohbQhmgHpiaAIWOa1elw1VNQU5eBQwDT2bddadWeIAwIIzVOrO6jaROq
eXoex4qH9kPWI2Us8klbxxaAfc8DEyM4YUu7Zcc+ZQ2WmVsTns4+kh9UhzRriQ7kXzrFRo98EPMJ
Ya4LJ4FIOgUIJgIARi/1og0mwH5GgtkZtdQcJ4/aNp/U1NOniYI+U3IDlcQTttaQG60XBChNjYk4
flR6WpByjSRO43YB67I2L57ykmf/h7TzWo7cWNrtEyEC3tzCtKU3424QJIcD7z2e/izMjhObRHew
tfVfSQpJkw2gKisr8zMGHqSK3givQ5QWJgoHyyvcAaGroYS1vYmmStSkFr21TmFVCb1Zv4dARI/j
BDB8X7RpnV1XsYjXOT2MWtmhCqHS4JzYZXAVqiyN7+SECz1wAr/vvxVKnb3JZmDSyFE6QEsywsc/
tB6dvm+a1CrlE0uB/ovQzVXlFqEVjRshqVAQ85VM890kjRscIjUB5eZ8guM/p7D9sQnnxThJYBqH
jssjkmBMJSMtp3isTNOdWuml6UX5oZUEtJVZYlflbOaHUqmhm7DuHD8cJKcOuu9GrAqONMyN28aV
b4eYw+70NGkcbNdlV0DC7b5pDHy0mvYmnJSAVSvgb1Vix5JKWeVwQJduBVPjfbIyakvObHRGLFzi
kmY+jBSktqFjTT+zrx2ZD3+tzvVol/0g21mrWpu8NVPJqWRf2bANnybwnUe+tnzX9W18ZUyFZg+p
KDrFOKS7EAyi08Sq5fLZTFtKmtHxjeQYi6jGA10F/2eryZiQeyPdcgw5qYBGpfJrJukUSJqEzVoY
JoWtaVN5aPEZdULaTk5TtLoT14Hi5MwL7CyKlW0h176jz1B8twVS9Y5h5eoxYF7vVlB7r9Wqxw/G
bGt77I2DL+mbIPOPklI3Tp71hyLsBTdI1G+VEF0rjXJYcLfdHAV20zN8Vwx2te4E05uhdd6k6k5S
9r+VWNkYwEPB5rlZUOxR9tpmXexVZX8wCs1NOUmq6EWKSw606NeYF4ItJ/Jj5ndbgGwIac/btgxc
5My8efRFe+rlYyYm+lUUlpXDrNwuhtZJa26mwfxktGKMwm39HfUIpqXByJxPraBXFZUTS/E+m3qP
tgXAXuCqQWNEtlQCE5qGFG7xPNOD61/nHKSiiTy/kNvxaDzRo3EEVdz1U7Q3e2V2SZxgA0f5qS1e
fENyZKDjvN5jyxZqtCx31Dx4LuoFRPhuJP3gBF0P2M6o7vV+ijFWhugu+DJIvUHJAOEhyktLA7EE
xTd+JYLxXih65/az7F+1eWaRQRJubVF0owzY1i6zNbvVYQ9FnCZu3Oe5mzRGbbedsq+gnAtwIpyi
TjtHH/RipxudcAyL0CcN5C+Vnj0pWAKQ/YetltepRyH4OHWm106oBLdDdJcEQ7yNVK0gbaePGcg9
G5mfJ6yxkx9CU2geyYIow5zfUZcIx0kPretZCS1ggGO2rVOSbl/6+LBq5kOs6D+4EU+AaRDwHvUt
+IZ7o8q3xlzeKb30HuuszqgQOcnzko6wOvlOqafPadE9RQVqAGHdvho5ftNTn+Ot01d3eTXcREX/
1jWi6Ol60zpGlllOHEk/tSr0YqN4EnA+qI3G3GuFyAUUXJYy/pQ0YP+tKYL15lPjCfmgt7kXFtZD
o8n3cVg7cIyjjTjraP2kguzOSJvZhaw+1d1CZYuzxImY6zmzHBd3UOUjG+Sh5Mp+K9hTLhv3mjhN
tjjnN01t+c6cFY3bNVL6kBT0eOM2xZdMCLGAUcKeDxr8qZImdAs1ST1TylCvhjtmW02hbJNA+YXi
BBVYUD6wQx8xngXgUCMYLOiO0XEu60J23auD7NRh8CTF4auMEqykiNtFEcpOheygxubO7Mpdk2TX
RhYcBIocZ8ABx7GCQvGiQH/TpPxZairQM3kgOdqo0VgCAXabNJa8GSax2emBcFWH4zMlBOSAjPer
y1l9VMamulPi+JCZ2hMA3a3ccYUSxciuguBOCcRfUdu/tV3qTeZM9hv32F8du7jctlbj8Cd4hdq8
zBRomlVQKyhOk/dQqaL9EKrMSMJFMr9nj9bW3dwEf3Gz6P0Hb5Iw5dA36SDL0XOciG9dSw4Q0Ikc
df02T5X7Ui1/oiFw3ZbJEV+T2zplc6Q6zSRDxBFzUra9PDzOTffkm8KtUqZ3QN2++fH0va7JcHFr
QoUN9F+jjr2TXlLt65YPT0L9qaTiNi0obkddFGyBvkIW54VTFxUY8Sp97EYBDKq4r9vRruJw51sJ
DhY5k/ApwmpwTnZdkTZXRaCSI7pA3Fdm1GyxSP3ZKcYPPTdaVxvnmzDt39MuufPHqbLbcvgRAIRD
0WTW7JqjbpNM2Z3qS1fFXN1BjzzmefFSGRbt7WLQruLZ+tGGzLW77EbNq9ZuhdJ3w8h4jurprhVJ
d40xMYbHacUKSECjGI7OqOozKh8GblbygMpOLrebUhIT24iUn3E8oVgmBHeiIFwPLYu0svJ6w8/K
tvQO09ssHHS7bxo0j2J53JgWXOahwtFj6OrAy/T0SbXKJzKJuRnyoXQzfUBchMJyQEBYLk1Y3vkU
7wo/17dC3wY3aagw/GDRu21dQ5HGrMWupIgbhVZ+Rx+ksCcR5G825m6Y6XaTv2ZhCs1xWm46kXqA
m/M8paarxXjCS8K3RMgVpwsxoB8KKbXbQHv1B64WNJd+h3nbO9aoTDuoHqkbyPpmGBgQyFpygMJa
/uwGxndgWCy7pLba1kPkCKYQ231XTM+lZWI2plI3yAUifrk2NbiSVEexgJujQZbaCYWU7/xUejOl
fi+28vPYxY/IrE5XYwO+UBb871pm/BzH2ZN74buejQ9tlV/rQWc4vsScKImwt9alK1lr3yO8tqn6
RntqgpcUNgZ7aQg8gM/YEyNuZ0eidJVMzS+1BUGf4ohic8vhkLTqyIUNSrMzSLkEFMFebdI/nSmE
2KuUf/DK2/l6mDgVHBO7DJUHv1d/pK2ubXEd9OQ0vjVKa7K12kBNvKA3agjtYbDKTRHE1daPGt+J
Juln2ejNsRGlykWs81c8R9HWspRbM8EKLhBqjITU/NoY5vu5ny3PrNqrODZ+V3p+ZbTSs5X2t7Hh
72VpOtZZ+66kjIiQ9RER0S5v/d7f6arpKUp019bKQWmNV2vQb8Uq6+1SSR8mGUX1APraHnaRr9mY
OLeo2HKntaO6h4uLUMWPIJp+dYKBnXKGvggPhYdIJ7hN1+5IqYqdC+kEu6qGnJaMu6Buj8McHFi7
j6nsPyhNuNXSPES0JnnUOMhY8eqNJTQ3gjXWHhTw+V4IgQb0mvCzG+lBClE6b5tRUh5aq84OrZ7T
uo9APPUkEjUvEGifADRksHNxP9oiBrmLfWu/VAS2YiaGw8XoN952mzrjTpSbVuQhnGO8VNGEGHc/
KN7cSWhEJFHnjUNGwjE11uY0Pgt9hsJtpj+kTEZum5whdzsbHEQlTN1CeKkq9WXwNXfSjOeuT67l
Ri6PST9CBanmyJUnzZHKeU85uZ809YgZ5HMs1epWEZsn+AWaO1ZghKFib0IZxpCG5Kct6bmORl+7
abJoH0Wm9S1PRDL8YKnIvhl17RklkK/O0AS3iIf+WVdHze0jZLCYeIvDYxQ12s0oiuFtAHfr2Kh5
cxyhFkSOUhkNgzOjZKCqTt+7OU52SRxZb6WfC4/YK466PZVZs4FjIWxkLA+1uHnT1BHNq1y2nFzz
nyMNOHMW0Nbr0l0WcuPwhWnYZEKv26ouvCS1dZCySHENjEXrfLjGcwDqdtOy63z5JuuaP1ULRSTK
D2bvF/bYgtUVG8fKY/yGhPpezPJ9N4T2GNTz0craJ3GuDjGUFwwRwVuFuE4a0jeaVw9Kwa29ejfk
acNh7YjkjaVWlJRjn/YuilZeFuFdKOolFMGwAiFRXaEubE9EnLJNMA0QeG7RSH8sUfzxpcPQyvYg
qo46CZTaht1Ye133RiN0Dflbq1Cbitx2Cx5FLK3C6fRkZCBqvEt5m7iFBSosEI9FmP2UJJaYAiCj
eK6l3dxFV36Cq7OEP2fRlfYMeLzodE8eJydKJyesfVszpusiQIN+rg8VrPjeBMLB9F3qbsqhvhvL
GaOo370Gz0UCAScartyV96oOo+3QVaIXKqnX5H/C8lDq1r5V/KswrnaZNVxrKXgmEfphFsEFDOB+
CtuRwzHTvrWj9CC1EOFQknLyUDauaM4ptV1OFqpjiSwdcz0Yna6PuQlFou/BWjVdMU1VdKY0/dtk
lcIOLnexbwSgABD2+N/i6Zs5GnfMbW9Lkw6Zls1HTuboKUuCxtbUGDFWUa1caWBJjrL+IPowm0cF
9lvW35nGcGgCvKfm3v8W5ekMsXWws6Xb0AvTYWza5kmkjN+KkvBqheqxCjnjBfiPUuY/+DKOKdiH
idRLlPPpfTeZi4VdAPupiI1jnk7tddUZkyN1xc8O/lnYGzuoNKwEs93BzwDYLcsYjhX5U4B7nKMH
lUY5LaMeq6AR0zRbLnB3VaU4fpNCT8SdzMMbDd2ctP0xBeIELix2W/rPcadxpfIVlUKzoZrI1XmD
5DrC3DFZfJTkp1EyocsJ6XhD66RuPd8XY8nWZKGxqAVMeLcJPTONI2OCvVNKLyaQUi647QMKahh4
ty6p2DZ9rt2g0hQNTaTG8FBktXxOD+l6gndl7YzQcKqMi+Cg34zQgoZUugphsMnKjRRVe+4jbA+s
99KNnxluHwcYLsTjta4Yu2wKU1s1h+3UyHdwexu7GyR3tEx7jnqXXthhgMaa44+SVhNkrzB2h5S9
m87zUS2Dh6Lmz0ryK1GuDghqw21V7xLyp0WJl4mxp8oFJIFaMr3YN0hAw32hhb47lNukazZxVLxP
heK2/Tdtek+iX5mCO9XYQLh6KJu7Jkv2jSa+hjJgxCTeDcMEHCl87qX6huMQYUX4yMZGEJ70wmu6
YJcWhjOlf4YGhvZ7pb8wCOJKEqPXMt1m+S6NTW+MrcOM/hHVFe3g0CkG/NgQ5x+xnkZ4xmMboq3T
C+CdlDs4UqXNUfa7GOhjwz6VdlU3HMvxZkx/sbBdKda81h+Yosnv02jdqKn1qxW3GUrmgIM36VBu
pBY6CZsHTKm4baJItMt4l0xomxhboHqpExfZwS/HztbMa3aRK9cPcwgJWc7AzAnc5DYVFMNOalyr
jbf8xFl9k+WN0FSHMRRv6OMBeR49ug38kbqtVS+VUL9WVHZq+t0o0ytZlKErt+AKCujg8OH4QeZI
5TNGtp581/w3vQXbVWaF00hspqAw3Niy7DyFFk01FEshDfI4OcjCzx78k5k+mZy1od/dyxKOEEZ5
7JtqO83RXSQkOykO3Bwm40inJNWeKv6TZPhdZdFTRBMvmgCzLYzjYNzmOLw4ZpiQtK6iwOswtEPx
iQKBszchcUrdbZBqHr1EtzKv+v5Bqrh5bo3qOOohdb7wLhh/8tniwnedl/venJ1sDjwrewpKgfrb
37aNsKF9T7KqOLJbk0tI1ufzfojoNvid6kCTtJuxeFSmdkObyU47brO57tBncoekujESqu0Swdda
cEbf9KYxvY4yKjLOk7JDblMWv8XdGwRIRwkPzSjQY6If5jOANCIIfpqXNoNnWAbf1NjUtYV0E+YB
6P+Kw52ZcPaA/SmaY16PTiz8UdNsG837iLOAqooTS34IqVRyaMxYRrFo4YtatMDH1ykVvTYBNGIx
SUZvt9FFu+jpd0/RER1yhxbVbl70QPljlKC3I0mwxzkLaCXOlW34XKNoF/lWe5Mq+KFkAESTY1rq
0U0mWNmdFhn1Fn89k4q5T13o1vq+SkfVwddxENyk08Xfqs+ce2fo03hHxzQNtor/Ww7iVw4+XbI7
nC9eeyqXbV8a1f+mEX/CnVhNt/qec0kT8CGpZIOLRurVjfY9xupUyIv7C5O0FRrybyyIOosyIsNl
WE+fp47p1JfhEPfLJK3c64yRg+nQbE232CIeEz1LW3WDbMJzQVa8hJlZDSOX0MTU8AtioozY6mrg
OQHO1C04aHCIEYiRix2+h65fqReAaOfCYMoI4BFWA1eNFQIxxdWwlGgrczfcV+GPwWrtefwXr1H6
GGQF/RpmKQd9TZDwSkMakWsqgHvIT8JRR2ZV+kNeelX+hCTsi9CjNWrm73v8GHv1CS1q9XhSiY0r
L63+oNGcHIlBGzL0dSzlV2M8bMtoopkmHLLx0rh3rXD1dwUtvBFIWSBLec+fVxBjfKvKLchE8V50
EmTdVZgGMiI8i9yUAKgmdKfB0X8v5vGKcrwMSzjPB4N6vczv4TOsleUDnAKbgFMYvIDo+IfGSck6
CpzPekcjEhsmCvxC9i5h/FeD7r8PDnUD/CSLyqLP8vnBMQ+wLLoKFBPynyF/Lprt13tzBRZaf9c1
9pu+SyqJy5rSbmsMPMx9sJ+u/gEW6sIGWQOygcyRcXTiQGeS7cXNHC9uEzSLaree5CjPJhYE/zNg
aBHD4XOh+WcAjiYBrPZlnRtiKk6pZgemgOI448BdNaR3dama71HbtK+dclfLhfo7la34Rmzkets0
fuoIfoaOgDDt6jIR3aigJ/Q/vne0p8kWCOcD2sbnarWfcomoEjoILGi0CHaLauaSBC+lvxV2iecn
DHlP5VABiL6mfQYtAhlc6zTMgcFnacmmn1CgaGi4Wf4Fk461Rhex8DThacBDL3l+zYoOAnloh4Y+
mf8reslpJd5bNvp/ADJp+Pju9BMvb8+4j+640dIq2gCduA/fL+IJF3zSB2jI8jMAgwPXsNgyKnTp
1Y5B8KM1ylK3F/Si6iguzYrMIT8e9A0WqZfe8BqucRJvnZqMarDS+m880VkWdnDIj8Y29/LtJe3w
FdZ7CYVUM7qOuKL+1V/6/GihIfHp8pjrV2k8a4Up0IARtn4gfmto2OKPeEgm68JCPTm7iQnDFhQM
+u8m4qirmJba5XUIm6Cc1Ym7VDhsI0q8ndJid8vw3XoL5Vpzvt4dp8t2CUo3EPthmWW12rZpLCT+
qAj4qyexW4O4m/sbgSucbEgXHu8kvy6Pp4gGNgyGDrZiVQYBSWeoUZp08eqXYP6u9ZcO7TPL8VOA
FZon1Bu8HpFss4WduU12wSFxuo2xwMP/Qb47ybKrp1m/N98yxpxMwDjgSZv/CJaX5/IlXNQJXmgV
ZFWGVFGvyk1DkAUPybA43bDDDXcB0bKtczoJl5HeyypbbepPb3GVLumBL+aPxGwDVz2I14EHHsFw
rG26u+x6cG6bkcJob+oWXLN1bvaLZqBrG9KrM4a7MFVvlXnThdrAcAQMNI3jTEzfv17wZ5chMmsK
uuHLQb9ahkIFFwfItWb7g4Wgt7lLuf1/HeLsRv4QYrUQ07SAlQIT2A56tHjmOuAiNI+PwHhRsmmt
rWZF268jrhF0f/OV+SHkajnSx8yaPKc5s2Asi8Aubv7jHtl6NMxzDz+a7UVX5/NvEjosCqEc+Pqq
YJqFElPngZXSQ31wJq/bcj0UPPGxQzF6xw0jgbSPZNGFRz27zaHS8+koDuU1Zj4plDbyIS3aoC48
xqacArAfD74NJWt3CaN7/sV+iLZKytylIlOdiOZfVzfjI84H6FP7j8xW0S8vne77JRC0fFInLpv+
Q8Tl+T9g2VH2qWZa7BpXuMHTbueN6iW/ONTvxj3wIrfcGTf+ju6cLbrpIcBNcHzrjh0+AvKuPkSb
S7/nNNEBAqewE7HSWKw7Vi9A7juKN0C9duDrKGXNlRgP12gExsZ+hGug7y583tPHV+ByQ10EOSKh
RLren3qrDYPAIT8GnrktN+POHA7gJZCQ7r3Fa1lxxq24C2ExxFuYqR7AsQs/4TTtfv4Jq/2L+XRv
0Z3X7foNrq2/zTwqaEdECs5d9EfN2LnIrzndS4RcJGEMnZfGJevzRzfrcpxIvXTEbDVE5+kWQbfU
TR8Xk4gRETWGJTft9tKV59y3/Rh1tdSysK2DBMUZO9S4ytLeM/GajULv6/d57tnQYEGJgDSPluYq
ijApXdmV6K8srQlHlWm3iY1+IcjpSQLqG7Meeg+obJw0PixGRHmvdxRszCRqXXZyxAuL+nsS/Ciz
h9xULyyS07rpU7y1fEjalEnRJUyZFpf52bebblv4t+X08vW7O5N/PsdZLYx0aKKsD4gTXqkH1elv
s/uFdgUB8Ukhrfs3F5fipSdbfa66sdRQ1YmoIR7I0HyDdmJypIHk+ZHbuOlNAxkE+57Rvuw9fSn2
6kgRjKG3+pKv2MlmZwtyg2NJGQBJLKtyoyRR/2++IhYY2AUvhhvrbSdYUjAnMhcpURc3at7vdUzz
HDPNfpdiWFwIdm63YQq0oL/pXyHr+nmPV6aIrVQE+nvOtH2JNGSFx+389PWCkZfP87l+Y8FYCtcy
AxEifS3YkwV4THUByUuzEVSNHNEbtsU7c5yN9UP1Ig/uJK5LwrWBWkUlO13rXG7hnP2M//0Naz1l
VSrA1evkcAbn4tVcCH1to08QbMHH4PiRZeoFEvi5V8t5YXLRJwfAIfr8aktlxOlzYs0mUQ339qWk
gSz011+/2ktBlqf+cDCnlZqlHcNSW2qKKzF5T1r0M/u3r4OsKYFUcgpEZ+yyDPi2jNNWj9IhUdiF
IVGYxO9mbb9UHEiIcuwVFVVcMLsXAi4ZZL1gYJVCH4bPTQ9jFdDvwnqoFdKzkUfi4BjK7McIKooB
aJURiJUbgEcVnWhUhx5/3UnJHFwOZvStkrx/VaTsUglwbvXA6V18AUVjUT/+/J4zjau1FDc6gKz4
To2UN7PtrpVKA1obXOqknPmmaBYYODgQjjvpqm5mzD/L5iLdq27rvRZuM4BBqhOIjBiZFIPOB+Po
LtTFRY9CaJD8tU0UfbudiL1k7jDzecsuWticOTA//ajVta9HodOvDRBYAhgq2hCuBmbh669++twI
e8BZXEbIFGnrqq5WwzkGbESDuzuYiN0iaqpHF+Yea7YyS5kg5uKLTk/DOFG+msUkMaupgC+eYpAD
C+Iqbbx8r3qQP9yo8czH9Kh2tHQlL9lcMtQ7+4T/DW6tmlP9tCQKAPQMoikWO+gWwiug/c3X7xE5
w/XugdulM/lA7w23rbWOn6TEUzVLTD2iInWaAbkjf4YfjYl5AqWAyZ5sdU9J2d6VmeZYiWSXNT1P
xgkh03o+a1QjrSu/RkZ2ZajPkogUc2dXiBpbGpgkpGuNqNk0ur7R5/iamfJNKgaBo5fDizWke6Nt
LlyvTu+ueMpBeVq8rjj01gsDbEATAiBFrcw0jlbQXIn1XgWYkFHgtPLj129PPl3pcIMXZUduj8yr
1uIdsxBqI+cvogX6fCua2W2PiwLwieLIYOAWPst8n44y8qtwEjy10zahqBxRA0kY1o6879gCMtXk
PzEX/F3l6l04GvtgDB4lsN1AlxBENsCH7liE0V2oW+9f//zzv15BYWXRpji5Gpl66re6yRILi9YT
xnrTNt2Fg+3MccAb4ovgIvTXgWzVjpHHWRbiNP/PMERyGb9s6mO3EbbZhjHrBTXB08xLMA5Rvsfi
h7DuK5uVDGpFGSCLBPfYJRwleT91WzPv7r9+cacjHjLDx0DLm/1wlBp11AQNvYO/Pfn81jjGLgAZ
W78N9tCrNkgpZfb88/8YdMkYH4KOogZrYHm6xpM2qP4sUYUb4LfcsRYvwyDeXKaIn6ah5TgnOVgq
EwikwT8HzaMuVjIgC7Ykfo+Kq8x8E6Xn//nBaKtSUS5TV4wu15Yd5ihWi2IosFm8/tq7+q57jlD2
3Boog81erLtG8Q/o/aeZgqh0qWXV4Jymi/f5ycZOHiE1cSDGIDHb7pvSZ9tJvpLy91G8pNh07i3S
O9bgoXODPBl4tG0Qh8jXUaOgXjBPlj34L3p7SS30UpTVt+I8HGEzEkXvtCOo6RsxjZ+1Vrqw+k93
GcKyyCGwJiBEwzj//OKyLE6gUlHfNPVVr7SO1cUuxusHQ/txYWEsZ9y6tPsQad0qE6JZQ3SQSICS
dqEWbqKueEbgMbQR7d6JlXGrV+ZLUmWvHZrxF4Ivd7XPwT/v8eU1fNhuU6ymzeyz3RJgOcBaHUO6
0rXKFuV7XCruYv3Byg9SWGP9qtuZAJp5Gi5UIGcTNCgInDNQyWWY/Pkn+E1Y5uOMSn4vS7CXwN1c
oi7/peyePOWHEEt98OEpI+4yWg+szx43IHh0r6zc5ga4zZW2Aaotvgy9CzoX+013GTtCtle7Y31o
nvp74xCimRRAz7xu78Epq8dL7Z3zh8eHH7d8og8/rtMxzMhEfhwd2k1ROpaxaKd4GElspOkn7fwL
xcMpeGDJ6x8CrnZQOhtNqi8vvHWTCsNHUER7LI0xxqq2Kpp5ptt66cMQ2ZaButsyl7n0E07hE6uf
sGzyD89cGUNbCi3PrG6rG6Cpm2S72G2rx4uqHKfp4vPDrhZ4MEU6PFgelko2dETH2GhH5BhRyEhv
RDBj/2judGZJ64uYikKpucAUVo/XC0VVjga8ALl/oWcI3PKS5tJalmIp2z+FWD2XmklmilTyf0oO
0aucXAY9kDjz8GfEMAIAzIiHbLZpJCcb/qTX+bS9OOo98251iwmsyuWEsfp654YT1JKqYrssSkND
6qnAvV0FByp8BA/CQcSg6fUfyBydqeY/hV3tZkjTkGVnxA6WMcrishkxunG4iG37LVY23tcp8vQg
IDEtjVEOtuVoW10+1aHpMqmQAYapvuMDoM+Zw1YVWjWj/XWktZTS8k0Jxf0WfdalqbDKBHWBMnQb
mMv7BHQfcd/9Ezrwhbzay3rumZ5ymL1FW+XSmXpmvX4KvMoIhZU0EFn5kEozvhhNAjiUi4d74fHO
LJdPUVa7Ik+FsDVBoLHpQ3NXou8dFAiVLsmOhBPcZ9hW6H+9li8u1bMPiGINs94FIrS+AKI7FOl1
xpsFOH0Ue9WDE3zh6519OoVbgLqUW3S5Pqe0Iq37wELzxC70bKMb4CPr0h7KcXPhLZ6WC7rBgygG
QRaZ4tUiiUxI7maAIQfGmVfabkSvKXtaplwXD6bl4F2dmp8irVYF1NlaEQV/OZjypw59n9JLiPTv
BvV0Nww0jPAs0LAiXi2Num3GXBpM2lXNj7mCCpU9+sGFq8WZD/Qpxipj+oIF9GcCzyxWb/l83Qi1
bcIU+vrzLF959c4+BVllCyttp2xqeRCrla4TYzFjeZ/zvdhquzK76SL+Fj+i/1vMVScKktsQkDZ4
eepv2EXuxF2tCZFiLKCvjK6m17bc9N7XQc/gfDCf0JiB0hZgLa51b1EYmOYGnRg7jX/Vqejocu9U
ixJUNe+gAXkWVOiS67+kPoapcOE1r1XSSJV0Qem9yvTRoXeto0tI7ImZEnPHcHi8xald/6tGG91p
jmj/A5m0ZVt9/rB0rk2OORSLmP1aq21XgFoLC3mwbHE7b8zUhppJzxeGibVF/t6ZXvUL1/wzjTlj
UYDj8rGI+Z0My4J2MiZJmC02OgQMUXerPN8obnLIHOnBfEuU3BuMh8J4aLur/+zKiwaup2nz009Y
z89Kkzbz0PATGg8sV/0tKH1b9ebdIvQ+p7aE11bQXF/WUjvdqkiK4NWrI0sHcmGdrqelHbVI3Nu6
iNKwZd7ih1bacQjN5MIqlk8/K3JXQOTwL6GRtgbSmp2F6z0CTXaeVbr8rBk+Eq19n0m2LyvBdyUC
ga6PM26i7Ri0XsC5HR91I2gid7DkerZlFHIu9SvXAuasbhp7Ch0rOgUik/3VlWhEdwMIdYrhdurM
GxF7ikK1m2frtXCW4lwB1c/tIPYsV3wwb8a7r1/KmYbf5/DLS/tQnRfWrA9qlPmsPDHfSvh6mk7r
+hw3m0V+iS474jJQ6J8W1FbCP8NPr/aodO0uohdPJ8aff8pq2wFsmIEf8Saib+gp7JvUrl7Eb/0T
0iU7xpzNRoeF9zjjS3K5KjqTZADdcShZ9DKQgVujHHJxnqBIwkBeoJNIFoLR7Xe9rdriJt0Je+HC
0X5aaS5mJEA4VNY+XhOrCqKPxXqqaiQyWrPLMrsUovFXpavJDrkZAVmESrlUs5yeVkQ0NY05Fv3E
E+MeFZQVBm0Qc1IzgiqHksFs7nrkbFTcEUUrdAy4t9Gfr5fXuc2tiMtcg4nuYtD5eXVFnPRp22P1
JgUPumDZhvRU5pe8eM9kLpgL/w2yWsJiAzpHqQgyQ1xDeAml4Qup4wy+1yAEs1tWhwJvZfW5ptiU
0mKEdmdey4f+Kjpaxx7etCc4s4v/L3/9/xhm0R2vzQ3DuGxz6Q529jk5BkGkgAwlW39+mak4DIhI
JEuvDdRG9rOc7//F18JhGMEd9AcBr30OgF3EQtuGfNan4lPQiN/Soj9wW7jQQj9d+7zED2FWtabV
KmmhmITpLC2AVhr/iiJ9Ri8r+0HRdsnt5TSrfI62LNEPCQ6eUur7fQEeu1FuUGy7xiMrdfsqQKAc
VSN87UKvK81v/+JVLs1YHczUKfrFbyku5pRnbEwOM+vQZu9W9+vrGGfKMh4NkOGSRJjXrK8HOT1o
U/YJgobLXQa+ttnQyWnRH718Ez9zUBAMRxZcdBkMUQ5+fo9yMzdNIKDSsijw4vYYuFClq3csQFXV
NV2wPftigyanaiePMWlz5/9Id/oxSZx4ewkSc9rpRtEGRgwPyHCemenn36Kps5xkYWTZSiZ4CUKo
6LjMQuxKycjYz7owkz7TtTOXyb+JljcNkJN60JhkvRwXArJ4iHbG9xBzESD2ruJlm3zb7b7+qqe7
nGAGUwO2uaxxRHx+to7DuMhTDqLZTzO7hzyNWaafeF9H+fu5Pte4nw7bdZjBCLU+9Tn3jUd/tIdD
DJMRzUVq3B9Sb+tL0YugCjLL8+yUdvstvoHZm884kv0VuM2dS33Cc8/9sQ5ajYflLh5KpNB81Cgi
Z2jfBnPefP3M5yKYKAHSxgLRfyKVH4u+plq+zwmI0W0nXYndpa7OaWbjjGV9AGWms3MClJhaqFLj
XyEoNAeCxQzXujGs+1LvL53mlyIt//5DVkMGDxPL/8fZeSzJjWXZ9lfaco5qaNHWVQPA4dpDMuQE
ForQWuPr3wKrXhXDwy28MzMHJC3E9avOPWKfvbMQXgBo12alA66mjTKxH9aL71ft6xNuohLHg0N8
ws0/BmRE+diJoxWxL/CkddnPJIPrR9NW34/y9UZTTeJpBSZFxyLY88/zEdLKpyuXK5bBD+CGE/we
ujLA3tjnFLHCiAxZe6YWcWJiBJSk+0QdH+wLH2yYF7oY1jhEppLTo2vC23DITKk5qFpbON9P70S6
Dw44k1iGriQ06I4dCCnJtF4UFFq9HYQ3oYkPFnDGxDgOhiMuW3MdrJM1icdweS6wO4E/w3Ax8sxw
ir08dhuEytIzS4Wnb4Znw6wDRV+DQ9bbxWL2dMvtTMs9+PY4LAk34rXaAdwWFopgnzPbJ1eBXCfF
+VkjA0L3o132h0iFvmZeBWk542mDha45g7IZxoV8m2+IctejSNv4csz/ghGf86z/Hnu2Dr/dGClL
ij5EG8XWPVdD8YtAy1sYTj0uaeWEHml9rhxx6nzhbgOCxZAD1z7yfa20imDoZECp/2mmCmhpwY6V
lzMH62tQy+7+NsqR8yvliuFNPaMkm2YjfgTEaOAZnfKdDgMnP+O5/UqAH70aQKHJjs9M2eRkjuak
NQFNhcYAupZuZsCoyrLc0mVD+jpcl6tfrWYk6es17Lfi2QU9AVKACPy30Y/nCmmZUnnz6KkbQECD
3MJMgY7QszgsJ0gV3X9yr589t6cW+feBj85tPnRlK4UjCH8cACRODoVyWbj5JuG8Bt06/QtvIfgS
NFtFYg79S4o08XpfNKLOs0sDjJJeO372eObcnDK4vw9x9ICkxRB6WsoQ6c+R1r3uvf1IV4bTLyj/
XpV7aIRJM5/nAz/xBqNcSWsqsmUkz48tQJkV9AsmUF4oU3M7RvlLXstnopivDj+nhDQhcFcQZSjD
fL7oZj0ZEcQy6M0JOQLL9BBTwoEfoYAmu4sNCPP16Eoqm7/wnOjGnCQ1yB5+CZ4SM4/LjkYYW8uj
i6yKZLsUko8xMN+/37lTZoVh6MeAVGDu8vw8vaowJ72GyNLOcuvOk2cC2BAq0XN4xFNOL24ooIhf
j+SXWpigRrJV6waGZW8iKxS7/rZwm/v5hp3nZj+BqgesR3oZZ/5UU0upTlOC8LdnD/qrBOHjdlYd
pWK0yOJtJl2LS3kB7+Tqzy8lnZ34GzTtzoKqn5dSzHyv8PgP+gv/OvT9x0DX3DCIlt8PcyK7O08O
mg4adkhzfikrhv6InJuO+biuTUcHfVEWHyaSdet6JTgNpB92VppLmPWoyjmzcss5C3bq0JjGLBkD
KI5e1qOZyr42qNDJeXY+QQ4ipRbkVUWwq6tzmkynLp9JwzlZVmqaX+C7SjVmmS5yvwMz3mTWzVgu
Y9J2QgnHFLyehnD//dqesicA+GcxDjB5uKeft7AtZpYROZmdOOWiaf19avnncDNfq3Bk6kTKfAqY
UjK1R9a/krwCflnyLunUhQtaZvxZpDlbGlGWLIpOfRmSKrmW4f5/70Otvgo62OK+n+YJa42nSsgC
lB5KhOMTBMvEMIk+bhvJu7nZo6zWcdFYCwDwJGvD4MnoxT8fhyJfi/4qlvRE6i6Jxq7RA1JeYxu9
jnF8gwE9M8SJw0J8i4wRXRHMTD3yJqZAChpUI0w7IWyhopWLXAT6qq+itIOIOReCnZQ2wHj1oFCl
M0t64uRw64mwibZPJE/CknqrIFLxDC0V1sWpuVSG8NzRmWdw5C+Rm+E5YPNoZzkOnnQEq3Kvp4Cb
QHVQ3QZANRIyB8m6OpwzZqdM6Kex5tX+zcFtkBqDZY+x1JW2hFg8fx7bS+umcPvFDHR2YehIyO67
35/ME5aFVjITdhJ0oQBWHr22voK4QCTOXM9VtzOH+qAN0BiJXnRuKU8dFhnxd7Dr9OTzzH6eXiBp
URbK1KdK5CiSwu6ujIeMFYVZCa8lfYo7x1xWq+SgXmiLvzDH34Y+8pWsHPLVFgghnQbIFNQGbPmF
QJhU1FAy/4WhwOjDtoJXT9bp8yytVE7ESaX02AlBgnqEHGbxLogrOGX7INf/tJi4hi4LzpJGVpm8
53EWKC7HeAwTUiKaPixmorDJePx+QvPaHN8AzCZtVmBhmdbR+cjRBggJv1m7TG/sUfOsRdKksmPG
XmPLZnMmzDt1q+GHgqYRdCGJ16OHrkhDdYp1asWGKg1w8MVe8OZVoj/+eeuBQgptuCyfSN3oaFqj
7JedP1i4z1Zz6eWWm/rJmVN3qiT1aYyjC13qnlY2FmPUnPgMxqhSWoba1ay8RI53pTYXWrv5frdO
vDOfhjxavhDlUCSm8IhiYT/F2UUeVtukgm80ERda+P79YKdKn4xG9UtEZAbOkqMrXUulNjYhLma7
bfapKz0YN1EAXY0LJ9siWOtrAJKKXa2iO2WTX56Lz0+cTIMqCvsngbD5ktDuLdpT0X8lTkDWIAMb
WkfyjxBitGBU/8KpJOExPwSkOL/kq2Ut1ISUxCTUtyraZEVyo2bSj+9X85Qhhu9nTgaA8f4Sf4xy
pQ9dopE3VsH0dnHvlrFU2wbym98PdGLdQCj8CodxJ79QRDSaVU0JUnK2Ciu7k9VBvsia2gRJ31zI
Rfznl44+OPkXRIC84DEWoxqGbvAlDKIqRFtNyxYmmoffT+jURdNIaZChA+6B8tGR0e0kwy+UiIgx
U0mARYBHr5tmZYW+Y0XwaUYHI3idRGvn6a6nojJOp+cZc3LicYP9Ym72w3J91aaShpBkwJzO5UkR
naYpYRJSocwMxn4bKspz0dZb1QuXZyZ+4sxQD2YP4fQiIj/uLcr7RM8NGPlwGfx1H667wBZqZ3r1
VxD9LrpnumdG4f/QjnqicoWQ9m8Dy5+fObOPhRyRBlKM9FSWz3NFZW5/1R/+Eg/WPBZiZ/iYM2Lv
yKZVQxnFZTDBlLaHAs8uNmRfpVfBpRMXJUJfXATKUjgLez65tLAxoVRKCRACoc8zFNXcKIJsREKy
NF7HsbwMo+xaqtPn77fwxGUkQ0RYSUrgRIOQGHk4XwqTMzRfvWgrobyyhEd0opqbykqCt+9HO2Wx
ee5mWKWG1wwFxedZ+TLq4FnMcAh9DHfxhX6dJL/wEpJdOvDQaY5yMK4HqDBnBcvzVcgTzztFMZAT
OimkrxXqPtca0Q8qwS5i/zBm8ZWclWewWPMUjhyWT0PMH+E3N1r1m8gfWUjuhLdS1t26cpHGO8v0
cGrjlJnQinNJmHzc6K5W6Ba3Bq9PJ/iXUSHA9EkruFLRaCWes2/zbTqeEtD0OXxEuPWLUzSYgRe1
EEtBFbrvdGmRx9ex/pIjoDo+SUiDhWlkK6Oy7MSVEOXnRj+1Z7+NfkxKNlZjRGmf0R8hQnVRfVrl
TtPRcCocJGBERrc+B3E+cfdgH/73fI9V3YYu9wSzD1HWMv1dpkUXllc/mal85iE8NTGVHm3URudM
6rEPWCILpmcSyiRVeIf2Bm/u65nrdmrjfh/hyAOM5UybzIIRzIPy9s9s0Ruu9KzuG4DT+n60E9Mh
cUMUDrYEGp/jesWYy4JWCJpnjwqa8e1Tp/pnFuyU+fg0xJHZ92gWreSERNjs0dbKwYvflf5Cg9Z2
oW/STX7ltbssd6twrSUIb6y7Q7g4N80Th+PTZ1A+32+zwB1NPD5DJ2oLPYYm13/p0QX5fjFP9GzM
aTAywVTe5rB19rR/MyNDNXlBZLGac+PCzPs6TKOdSoIbvU3rJt92TufKi/RSmh7H/n4gpEzahd/f
n6UTOL2t//kgR2cIEAqEjh0fBKrn7LKESdlBY6a8+X6+p7IPn+Z79DLQGlKnYsuyol6wjN3ykIVL
+QkqWEdcAJmFRpjq1zlszyk/Ah+eNmVZnOkCvljRBAYfqInQgJAdnXJQDrNuN/KwN0iQnzMrp+pP
PLMyxf2ZmQ821M97iodYRoNJ6j1KhwEq5lyL7a5NkiVZnnzVx7G1iWLF2AkKGn8BeoSLbsj8Jeo/
0rKvk7c+S+WPqRB6J4317oyjfOpck1ymbmTQAP0F3dBqsTHpOsQ3vfZYNoDTIsHVznajn3i2Zp3M
2bhCKvql+uCbmRSoKSU4UfrRmTeDxNEWq2WmPX1/nk6OA3MpfdZzsfjYtk4+sYzeo3tQJrGx9tIc
wTNmdA9AXLiZCki6vx/vVLmDGHDGIUNC95X4DnmjWE0SChBhgHKV4C3qNrsd+uxGCRLJ9b3xMmvF
N0jFJQeCgVnlTr7zfMv+/mOc2kSaImhBIjM599d+PmGemqpT55M+b4XYf+DE18jwiJTjxEI8Y4xP
DgXcHGIB/I8vCNQeGQJf0boZd9zZSE85sHp16rj8fkKnrI/1n1GOSR9o7o7ErGSUWPIr0a6NPIRF
a9Cb6szKnTgwPMFgyFUOjfnlblbeGEOWSY+HVQfZXh2r6zauDDcsZTcvmzPEM6cGk8DW8Upi3L9k
6QTfrJUsBlIxKO206JJK3FpU/G4m1apbtGSr5MxmnVhG6GUxcQrdydaXDuXCiAUIktu5bHohSNUi
M8rF9xt16sGil8k06YyfOcOPk/GFWqSqWgD67x0NX8PXF+PHcFtiUOOZFlmiTdiuaAgSFiZo9Pbh
XInqVBT+6QMcOQdqJba9WfMBpEtzlV2V9MuDN79NN3MoMe7O0ZGcCLlN3g3+NxWLjoAjY64Fghkg
B8SDFZn+PtIKz2lR3EPvWNH3Y1TUa5VTuokTeXC/X+pTtsacaYnpd8CCfqGpqANyYX3GTIX1tIRE
kBZVZWWs5v7U83wHJ88qaSdDQ3GFatiRSQlSQZcElUerMUw30D/GLnZikgwVVcfv5zW7NEdhhkkG
wwCICoSYWsBn42WgU6vkwohnlefGSvTFC0sqDn5eNPD35AZaXed4l+c9+jQiNVugaRaAaA283a8j
9ZuTJSiTlabxYNiobouLSLGVZNLdqBaNx5hWqGXnp8olMngVAp9jea5E/sWC/hodblZI2U9k9fxo
SuTAag1EuKNs2QuoeZRVkS0lI7c23y/t1xLyPBY4NZh6YQLRjikKwmiIY2iYDFt9RnZrTBdzp0a8
QiPG0bbVT+uuWLcLlfpH/yqeQ7+fnOd/xj4mLUCnIemsnLFLRaA0T80M4TgATZ08SmdikC+HdZ4m
5Tj6FJSZJeDIOQ/NgUBK6A1gAPK6DqONLCfvZSHDNHUuvf7ltM5DcV5/EWXjLs1f/+3s+FMfiWXN
rOKYFRXl6VlA0tQ2teGibtLrqK/fz+zhbMC+nFZqOiRk5jfqONvWBHUSWHQlAsQTHWUJCsAZdgbN
/4obXZ/r6Dx5NX4b7MiaymrIKWy5GolyH0KiRfLRHYPUUczcbiYEKlvRjsLpzP59Marzov426tH+
GQSQwiAwaq/Dd6KKm0JrNn0LHbrWvMeFeoe2kfv9sp46ndbcdy/DNUeF6ciOjxF8gUY5GbaiN7vI
Cx+bUfwoe/XMC3xymBkBwANJ0ub4uLST6asihgXsWbwYivAHFPluLId/1rNgAbEo/x7mKFrzU6vw
hZHZwH2yhPbxHUXFd0QYr5ocJe3vV+7UDeD4Uy8w8Ci+PEM6D74eI6pqN1IFij5Eo9SLr1AvXyJn
tK+ks23TX4NEWHSx1L+gGhqZ7nmRf7tzBTT5WWxxPFQeeOOy288aHs0DNHr3k6sGoF/Pxmxf78Hn
IWeL89uQkTVpyqQzpJ/Y5qrSXUrgHbBbP7TBDVYuvO5O9dEZLnwC23whNudZ8r+uMwSoePR4GRS7
vgBwdaMm60Ja1RZ2NaxrCszMibicM6aCW6OQA/hgPQYLaomLYnWuyvV1cCy3BeKOK2KoXyKKsPEz
DVVgw04Lpbv0xQLht9EzliBn/Jeu1ZJljTjeGWfy62XRgVPNSSSQDziTR/ts5VDc5P3cw8CDuIc+
EdVLMUh2CKpV/xzqv9+G//E/8qt/2s/6H//Lv9/yAr10P2iO/vmPQ/hW5XX+s/nf+cf+/W2ff+gf
l8VHdttUHx/N4aU4/s5PP8jv/9f4i5fm5dM/3KwJG+TmPqrx5qNuk+bXIHzS+Tv/r1/8r49fv+XH
WHz8/Y+3vM2a+bchGp398a8vbd7//scvIu3//v33/+uLFy8pP3fIs+Yj+/Cr/MsPfbzUDT8v/o33
TcQqAm8jDcXJ6D/mL0jm3/A656tIdgR8MkY6y6sm+PsfqvI3Ok4wB4BVKJ//6oKs8/bXl6S/USWi
dGnQazS3q+p//P+P9mmT/rNp/5W16VUeUvtjSKBvx68hiCwEiug2m6m1gRN/vpheg6JcKCVIAsTR
LarX+2KIdyLSnYX40A1Q3Rr6QRKMte7p95nars2guLYSzRHSZSgjftjpxaFUwA2RFLks6F5wohL5
xVBF417M7sSiXOEVz3mQfO2bAdmn9s6MBQB+XYROpBA+mEHntiqFXz+P7pp2BP3aBOjkjdnFJFCB
Kyf1tpXo87NQIXN4fmAGEvpdnhZ3ZaJsUpqO8mCWuU+jxyYtTHQQkcLWYpTwhuuupuPLUiea9abE
6UVrD68zVzzMV6GevyR+AmVepuK5wjM1tIGjYfnRhs+fsvppCIFbJVNEL3+pokrtbU0fa1XG5pPn
tS/0raEiWj3qXXZbJ+soTJ/8YPyRy1bjDH1X7hIPFTUzjbqnwNcQXy+xcmUX7iOddq1aS4JdEqYP
fpN592LpobeYtcOlFAzaskwbmrw9o1h7RXY7ot3uFvWPIIyfhSqjPVu0m7h68i1fd1pBxOXsWUz6
SldT+UMdSbm3PDe2RRKDcrp0rY7y3TgU0izjiWRqXUeXid8v4P7deK1F05bkBW6QzvJ1QoeufK7Q
Zd2ZdGCje9ta3g3yqIM9KfeK/oqG9LAwVJonSq1wBsIKNkaFBSeozYUU3gh8l9SB5xo0FEohg7bD
CaObKPloV8lSGkwBfTPvRpuMlxBBTlGrD4E5ADhQ4yWqr6QO5rReSI0ZYXBkpbzkLZge9JCCjF9e
hXGRLsxeKpwmHkhbe7saP8qOEm1V61q7lMOQ/phasjZKfhlVUKok6sckSKk7pd4DupSHLBgQbW0h
Tw5iV1WmRxoztr7aJKgOPqTRYPNLaaLzY38TqD81Kba2Zpxn60nWHYBylCqTZtka1ouhp4dRTxbg
V++HOq4cUW/eC0m5tJo6snsRNiDLe+/0tEKJ1k8cMW7uSvTRBzTd6e0s/EWpZI9TLYd2MPzIadGD
8+ciHsqHqs7Wppiug3E6WIP3oiTKBXSad7paHKxIKrdKhBZ4pIrrCNqsNhOQSx/hJGyUXaFWG3ny
L5WEBKynS2/dhHqrlD0JOtQYSTG1btH3dEX5h6rRdkWZPJpyiPhInr6o+qG0usRJaxXNytqgfVCY
7PnDdMl0WwTRVmWD0J4tA7QojcEZ9WcxkK+qmNUM1QIRocJ87Tn/btPKDwiM88OJW1j0I8bLfvTe
B8lahiqShTFEhzPI8APMp2MEdxPagF5ZSo4VGDtoSXcqorHVdC234dLi7gyp/KDETWvH3lMlCz/9
+ZeEZW0PQbLq6v4uMspNLnoIYffNIoxLuuR0/UrSYaCcZA52Hevv8fiGzG7pILt0K6TdhTl2tzGa
nQhrvUgdSzUOt8hJNza2eKvS7eeED7P0bSo5TVmJTp50G2lAixlNzCTLXlLYOZdCJb/UAbAjq+gk
p0czVO6NH0XgOVLPqY4tzniQSlstyZldfdkNxoOe79AKPqTt3pJKR5SFrUbrhNn5y8bI4LvzXCMv
aVjJ14NurUzLv1Dji3wsV4XSr5F1ddGeX6pTtTANxCQVGp8V1dW6esH2IYtc2/WUolOCWLKFzPeI
LOSVrI8LUo13ITrKBarM9ZiC5fAcWRg2nZdtOiNw5HvP9Jbp0Oy51utAEbfDpC3mn5R61TXh/TU6
baFVgSuPEbqX4U6XrqMJjfcudBrhUorvdOVJVcd1nFUro60XjK+ikxwVj4OYbcdAvCpDYZVpK7lF
Z1Trw4vWVxdBRvt2aG1zj1Z4Ub4Uu41qDmuU6rd9lu+iTl+KSbZWC+xbpi6bmKobawJ7vu0HsDjK
AAGH5qLta8drPaeSqtX86wwLXEGbAR1psu2khFgJ9bKtoQkVtH1CHajMJrtL04PV/fSiHRrPCz++
KvzAVUf/hmu+iLR+3cr5Zsxzl4B5kwBRzTFmRrcNNHJUmbiuIuSJYx4QtGURAv21Wp45bNJSWs1/
AiB8afP+QvDdpn7sSnHnD5MNV+2dGKtOavYu/YOrQfduhwLR2lZHRuGhz6J9XNLLzrpGNV9uRmde
59FC27TVFlKtLUwVNebKc8SgcuXgMh/IzyOSW+TFpd5YxNOSvCvxoyFufwvyxLeNGESv4V8EmbQj
wbmqkDuXhPdpWPU6Ih7arDUvJAc/fhSTiUi/OpRYIpkH0tSKyc7z9i5Xkkel7++UpHme/13F+WOi
j1eCqFx6uvJQ5MItu+JolbKomvTQDOmVOsRXsejfNHV6hXb1zqodXsh9buoXeKQ/Jp1OJStbI9B7
Z2TWRSErW0uhDa5AI60Tt6meOkGQXQFAuhtN/0eMEU2UYZHP0KDSe5JDvm/q7gRDvpKmYO9DdoXX
e5j8CCsTpZtWozAsPYiSd5CH10rniKHhaob1czMmrxYamoNMw6bkXw/LTo4es0y4LkLbMLqbVpd2
gojshDLAySA9CJ13q5SpU8fChfYWjj6K5PVKQh6ajoptVNeLAkJaAMj4M9eZVbmRChU2sgCkvTaI
6a7LqV8qvrXXk/4wplvVjFZy3d50SkialStdKa6oJivkB1dZEV5HBTK3UXcz+SpG1L+HTcnVm961
YGT1JNFV43yXVj0lmdDpgmXO1otT9iE+mUV8g07uRVYYG70cX1S1v0mai7BoXoQ4eCDl81TVMVxZ
oXiVio+ImTZxsysFFOtLsoTaIj/4BSrOpnCTGsPDaEbX853Rka/Vc/XD49ilfr4LROmqVIb1hAQ4
/W6hcgshKasvHSCEfkWn/Gc/tAsvmvZFMd0bVfAQW8k2VdvnRJWuhtS2fGHfK9khzOMQPmoFJYV6
b+UopXG4g35cGfWsf+e7aiksqq6+iCbxMe93ofUiN2gEHDwZC+vXjm6h99tu8nKG2+W7ZhRuxmI8
VOK0VUtzlfhI/2jC4PhpviuN7NAaHGsj9C8Htb03YpTpkm74GSfec5m8mkq3rCTHlHZDQBGTEHVU
29taiK59cXosJm/Tg7UmXDQ2gpEg6LOuUAdvK+VVHfxVDHyxCQTmxJ3zOgvPmCSWzeM4qe1NGMg4
yKaCioswOb6qwH6AN6AgOWILRvxaFnc9YtpSnm11vb/EjE96a1MGdeG8cUMvfvQDa+3XxSXpC7cu
6n3t3ajpi9LX0iKQ2zupCm9CZMPHSl9HRoqBZPUCayPW0m6KlV1sVZQuzItxIseQ6xuhueUZ26fh
cBeU5oWpst0CWrXaLQ/gXVILd8Cd79SBS5E1WJefdSDc9vQGjYmwrgJjb0XGHQYEJgK8bWPY6AU0
3LJ3C436bWCND7IZXbXynEWZNp6MyxalV0OP7ZjoZhr9i6SPYfyus8otijeCFXFDsegFbV8EIZtC
d6aStpIxXkn1D9kzIhtdLGScwMdUfrCHVJOvmdeVCrFl1hp7OGQPdXvdt+s4D97RHM9cUqa6o+iF
uYhidZl7PMN1qS2bQbaHaBh3iLBvpNo4VP3ASk0bLdEPnlitM1+7Fj2+K8/1xCm9aQkI5GbQqhGn
Q0ZqVxIHO5AcihSpjc8tcgSywLHCaV1lpbwdLXwdYQi3ukHBBtWAZCxbfB0DEr66DRco3wpwlqEH
KJR76qwRLYbgnbDnsIPO6Xut3ONY9/usjwOkIIdpoRSKtBA5SlVGlqjI9p6n7aUcke+871Rn0i4L
v3xqNf+mht7b1iJajeTqbpj1wWfQI6qpimv4ludoYrJWtf6u1rNDWnBFmiy9yHL4OqNJN5daEK3B
jEMKV7nE/OMCUrpq33REWUp4gQRxsTSROV6qUrXLJPTXCbzczuBBbgRimyBEN2eSuhdPL5fwOe1q
UcfPaUqfj0HiMzAhKkM3OZdFV8zqt5pGdqVTVygsZBcNArN20LVPFUw5iI5W08pimyPRHNeQiif2
JJYzyTtuhZUchhYmKVFzgrRW3BnckZRZsBYNsmdGZzphW3bOxG1LXmUlRK51FKVl1xZcRhLn5X3k
KT+lLvgQ0XRfGDq09KbVYvhguUw142oyAEvkwoTAnCWn+5g0zj6qKsnt6VO3o2maFvlQdE7T/AzV
MnFQR5oue0tEOCDK4HPoDGlVFEOwNAw/Z397VzX6ehMN+rCuhixG8sQL132ZektZGqGYKAKeW484
Ny1VfVnTIa0o2NBqKORLdURqrtJS1/BS/BkDQMuUFQs17yw3GqJwVyryj6TTY4dqW7io8tIVy67f
h9KNXpQxyq0R/jPw5LU21aqbR1K11NIxXo6C0i6MMozs0Ws7J81o/sZqN05qvQoFRxEemQ8PFGpi
1jWyCDpU9KlictTB5eoqZ1HIet3VcAfsxIg4Q/54nUOmtfCVADluPxwWIsqcdh9v2ARvKfboaYdc
G4kmjn0Rer2r5PG731vxQhtG25SmZhOPZrluY3NTyvFka9K1lYpQ65khbIiWRbwkEejF/t3UkU1Q
6OpOe6ohQEEJHmULsFbjcRvFZiXqfoMouqVcRUHgkMkN142m1huPsqI8EVVhgFLrMh78FIPbRbZJ
b+AKob0sNWunTekhrfvspe3yrTHFPT0Nas/eJ+mi7IoDfuVPC61xT6IZxgy7h6o17vVC+ei6KHhR
IRgwPWsTeGiDN0NbX5Ibh71L4rVHrl7b93E4rhIr/MCmom8/xhmhj7Us243eRua2GnVjW1X1v/5W
mGa7kaQMD9AM2X4xWTZe1t2Oam03bY+6U5R7+04gG2BFwrhLx+xKoV2bQzJQdJjzKp4fdPdaVi2t
oJA5JL60DOq4u42SKz015Q3neIQLIH8tklS7NSy06T2ntFLeMT1+o5c3v/drNI7k6jLgbG67QcWg
jaJ2E+YVqvCpL17G1uQj3a6UdmFp0Q0ZrWltjnSnj0q1B6keLUZQHP6Ugj6McD5yOV1Dt1LZKWCt
3TgF4IZUdTnlgXLQpbi/IeLajlXqbQS5nJZWVj4Olpqu6cC7E8K2uDYB9BiTcM2vVgh+5GrdDH1J
0ofIRldKh2W9CYKHXi70VWIEb5mVWE80ltwrzTB8lPLk1N10ryvRZpxCR9cD3+nA7RKheNusjNei
Iu/CgBa5UU3tOq+fdR6HPBTw0lelmDwHRfqBr2OLcfpcp8l9oYZbrvcyr6dVLgP/iS3pulfh7KnE
wq6TQ9x1h3HWqlcqbW1kgmsURm2rW1NPfbAT1o9aGC2nTP1lahT4B5qJRGJfl7aca+u84heI0Upr
tj4RA1QKY7ai5vPmGcI21IsbK6o/pCnRHfDPjN3SH5m2PVbQB9BeUVCwOw9eN2UKcWZxOVu3S8c9
pQLBnjApThuYy36y1vpz2ZtLZBvR8cyfzUF5qKdDCFlF0r1bSfheFdUjD4erZtrGV41NWSW3ybDu
Ru95BKRlSySTpJS8gzD6/FbZ/+FNw6XgZftgSvZ+1BYLLe9/CKQXnKERAd+Not1J4yEd0tdUk1ey
NrkwCc1WZYWsdnggGeV6mbeFzO0BmahEiH5WpnKhGpWj9NJWyNr3Vo0OYpRtDBAatuT5N1iTNVoR
z340iLZXmxxeciIo2f3sE6W2eVSv6X75Mf+peDK06/5NklyrefhKrx2eW9YcKi/u7KaURDvjjjtx
qF94RrKvtRpvaTVptjKMy5TYUxPJdRavRcF3GVn1mIKclKq7Xsz2TWv8IBFzawnGspfQ1Wmsg6ld
pj23xoqAGEG+8tMziZqj6I20/SrRs9KmI/ue9hxudsjpyZPnJG8g+6wdKdBIpkYjDIlV8CqjiBTW
BMK+Fz/7Q7/ITfkCarnQyTMjcQJvdKsg3aRiXkMYBU6WxM6UmW49sSZZmhROlXU/BBE+YFEuFHzj
IFh0yLX4wxi7ylTBilyWq8pA/EiU8IrV5HZqrU0nhrdBaNyNXbAoK6SAKjajh4iij5JXJfHceaaG
lV0hQHVbpdVjn1RrwbfepVF/Stl8J86EbWtQiQpJdMrmj6ESth1L1ZbcDjPXl0ZOai/vXqVA2HWp
uo6k7rrLUF/jzFnyWi8FV+/JSNVpuidF8Abbh0j4GLz2veYm8vjT4Du6nrXJNH0Z1sEml+Jffzen
gQicdujLcfCX5bjNKv0atRUMj05OrskohWnaWk0zIjnzZWHW/WGm/w5F324KPMU2uumD1NVo66z1
9pC1yrWn6RdNVm3j1lxUvmqHIlTZA581k/2LSDBC0sfXsams0Yhwwc8p3GfThAhJBfrFB81Ub9sp
jNz/P+rOJDl2a8uyU5FlHzLURTNQeO1OOmu+Dowl6hoXVVgOJseSE8uFJ8VPSRbffqgXYSZTg490
OuHAveees/faJdNGg3cd0u9w63rYSXn0kBqsluO5sS1k5MSlpclUs5vEu7hsB9eiH+wU5r4ruVNz
VklthCefPfc9cF89p9093Sxt8xLJ3GWlVNxXlXbNKp1itl97/bZzLyIuDn6s3Otl66FNOZxMubU2
383drASSXabuNPH+6sncZyZnsKo+SPb0biXUD71EkE/NzyS1giNB/4hMa1MvXHajdJvZ3kh6edKA
3vRh23i9wrUyG59M9B7iUM74DZiJMRmXtu5f5i77NqUhCjStfJrk/IZ+2hYAkq0eRiX7Vi3hj2SZ
NVz4Ls6/tR6iIdYlH9Prvm95y7NgnZGMXSO3uq84X5pIGAE0jDzt+L17LyqZyYbEgdE5xFLyHk32
hSz6QO+XJ0WtXRIIhlZ9lVNrQ/TvU+9Ih0hyDo0ofySRetVsKYjo1DUG9+lsZu9w2UxXi4fzsepZ
BMhcPuRp69Wr2LhcP1BjvqPd4El6fhoG8yLC8r5V9Sv74b0T2XshxCa3Y+herGly9WaPkdtyT08L
Y5a0b15CWSRbWWTv35XEXr5wKNClw5yp14IbO5el0jVKrn0EywPrxuQqtUjdRbxa9lPzDFBwX6yB
3WMxVj7lSs4MIfnMxbQdDNy7trHPw+jYzvVLuoxPemtdJiDCXcg5fbItjiladatxkjST8cmiodAA
flsvRk8jdJJy3mvMPCBta2o5I2j75X7pyntdaLuksthEeMTLMKgq6WPouXvnKT9pzeiJCYixlZz7
tDjA5plcI0ne6fIWq1vV0sanIf4wRYuOuGMx1kbzISzGY6h0+0FjSzPD2LWlpnENjX3NUIaT9DDP
+qUaq/shNjdNh6cjMbdvUZt6JCnvGloRdrY8VVUeaKG5X2/ZSo3e50WBEMh2ORlYmOfRqxvrUmvm
vo7sh6TVt+v2nYRwqRJjN5bqlTWeesBmxZSGfeEIH8bhrVLQuJV5qSQqb+dY2852fzbHInb1lnV+
iuZnymGeSbNDr9S9TI32WcoR47SGu7fp/aG07vBX3w7SnNOctHOmQsam7AUjND+cuANKEt8MiTdq
2OtCrSdJkNFHdHX6O3SyOGAhMRHljRTJmT8M2alNzQczjUYiOZk4O2UMYy4vPRIesfNNXbHrUrIg
qrC7HYZdEnUVkSD16ElLKfsi0/zOoasz8GwGaT7G/qiSe0BV9vVTBvH7BPdPw8l/jIb/OkF+qAr+
++tQ+E/D5P/akHn7Va3j2e6vL/XfcL6so5ln6PrPJ8z/houz++XzK/9lW+X/9//8aTj9+w//NmnW
jF/h6jFLBmC9ggZ/GzPzVaQHGscb1CUMeA2kF7/PmTXt15WRhx0WLZuq6Lb+v375fc6sqb/CGkeI
ig+S1/o7M+Z1kF3/UXCFRQzTLTIT/o8c4a+Cq6RuJMQJjuzFhsnQB9+mrwqZONGeA8/YZ6wicM+S
nKZxJc83U1KnvmitRzsyr6omhOuE4kerFT6K3k9p6e6yxuJUHhrvoi1OzqAXPqdfDe67eDAkSd8q
5TqAzNWE1iSVi6vRIfmoh4GpnLqoyuNUOmJrGE154Tky2G5F9zjFaFDl3BRPWecUPHVaAXjJECQ/
snLgV6RbYruRM0LmN6yYbTSZgn7pDJmj+lg/6mne3hlDQnfHIvYMNIkkf/cp0WxVrpWc4Buriekp
Ls4N0/ZPbVgLCbboQNRQFPJcPIhIqzdKP7ebphybV3S4yqsuj5kryYo4dIO+HGUte4gSbavU9WVI
69Mcabe5zYkiCdNdPuiMjoZjnqm7dCbjqoEnJ0xC3np2bvucZ9Nr0RQ7gEU7KxHKLh8j27eyUL+Y
RTe6kmS+0oW6xxN3TRTB2qDOtyFMHtpORnlDNKLp1am5nhsGq+/W0rr+6DQmRKmBWF/R626vqGX2
VKM/87tlFC4O5XYzlfKPSdeUx3Cu7ztOirtxKKSTQV9c0cR9pRkXNgm/A/ijJ8utkyUvkspIt4+M
e8WYw4BTLveNFBkv8B86X0xTA2lfv6nKzODeGLad3IH5RUDjLRawQt5JtkEfWR/TMazvLJVN10nC
+Kzps+4lsr54VtOhVu2jG8rrNeQxqt2yb353pv2tJe2/tl79TxPFrLBGNCNwVv75uvUgivdfzm9z
1f4y/3L+Ys35o0Lm/7/Cb4uXYfwKN8iSHUxvTEigQf3HAsa/KCho4DZBzMbkp7FK/b6AqeavKm4R
3SYlEdE6a97vy9f6DwQhrJFoEJ0AE+l/ZwnD+f3nJQzyPZItfo9CGgH03b+m1fW60YKmYTCi3dft
vmLgc9sj7Wi9fKTTdwCHIuiw5p3fQXlBkisORRWYGrPuZoswwIw8/cqkz2XuCGwxD73Kkzzmdhux
MV9JY+wG7AsgKU2v34zBCrPON2Dnc7+YXFEKD1WEwrx7l76Kxlt6InjIqGFIRoAY7Ej4aqsrkeFk
stOvIpByAqYoJXydByVIrtGxyAPpvi82jG5jMyguqte1XrEQxkkGnqs/FVdtQ9vOV5863PbHAm0z
8jie9/vQBztxA6bRp395t74z1ixtlx3Fd39KUi/fy0H6Qm/cB3mTBKGfUsGf6Jd6823i+KDiH8s9
R51yk+0K+qvjrj/bwXid0F9c2xE6nEtDnlYFNa2g5U+NtNUrEC8HZuwEccWH4W6l4RXJdlbdcV97
8TV5H2H0S/Ai49IrLronrt20n9HVO5suvVhhupW/RBWgtag5dlymDdkYuB0vsCb3Kp7HejMjLziq
r1yXFJrAT6yHtZl83TOO2Rcj4/lRPSTHeq973ZZUze5ueebK8OsUNoGABfW8duDvm3N0rg4dSQG0
YDf90TY9e6t61nPFSMPr3T5oj4zkBwQXu3EbHUC7GL3bnuQA7e/6OvI++lFoxzg6EQX2M5dnfoy4
NuwMbmH4YTZvC0NxFzqUa6m8ISy1jz0q8Vmhp8MZ1Z32zVZiNd5xrr7Lv8u3/ph/p9w9ycnaWoxW
AFLbp4ikqin3xSvlqnLX+TAaT8kP4xJvCi/c5DAbDW94V/fio0vQSmw4yW+dt3Ezoss0CF9S/fpI
Wws/eXUvnae3+snc1G/CNzez8WmHTI1P2a20lV/KnXTttavJHTB75j7azwQVvCjpPkreVDj76qGO
var102/YsgQ93IvX5HFN346fu9xLVNc8rUyA5qRhN+FGQKlYCU+qfHXfRFtb8aPwID1ZkWs3LjVu
gMKp2NPiJ9DUVy7GdkW3WVvVnz/YVm6Uwi1O1TnZtgQ+ZhhZ5BdoB8s2snc9U7bC7z7Tu/lDemO7
k1/FR8G3oAfx40v34Jzzu8hTwUq68L38Wn/gEfeUp0Y6aHczGLKH9mhdf2Yx7PWdtdX3RbzTb/UV
LFW4UHZi+jxN6g0zOrUThqRyOOnODp1ARowCkdzzhtz2lvZdvy+SQFV9AEDLNr3Rb9tiu+KemWoE
xftE+MN9eWeMSFPtDdwSw9dfIo553nDNfOcVuUdWum1T+3nidRvj0Hvmc7drMbxON+Yu2Ui1K52m
TXVB86q8ypanVj57s99CCjB97YOxG1JgfZ+PgVq+5AHml23OrLTel1nQllzLZQpM8wzgkHlc6qln
LT6kTkBob7pLD86ByLPnxnLbj+bI57xTf8iph5qpOzIuCppnfSf5jFE4kS+I54JGdh2awC7Mbo9O
c8Erjt7k4xydvZ4oPER1PnSiYMUWjKYvjil3rhffVscuGIP+oT1pvmowIQpor4XMEN0JtGSKhOtG
+eQ304fXel96rULun0NZeuU+fV3uFfspPidPSuV23+ULIy1RPyfObT3fqukOW+NTT8tHv2MiBTPP
naxHfT7TDqfh7I7HPIgD5Df9a9e7IlpNtAme2ntMBH/YIX8/A/1ZkPmfbjSYW4E1YYTU2ev+qJO2
l5SO9JLwEV/treQqvtii7uFh1Ujrq5ItaGAvZ2Fs4n/BzVTWV/5Dlb5ucchTcQ2ASEO/b69b4B8U
2nZFqnjfDLqP28OLAU0225WTJp2J1AP+Y93+K6cZ4ud/8Sv/8sd2uViVsUL31xjG9ra8UT6q5GHa
1IUHHVg9m3fxXhSuCNRvXwE0q50VGuao1uPblCniKd7yOXMTXfnKtNXYC2kPzW+oN6rL+rmXnnZb
e6VHo80Xnn5Y9tVW5ha8C0e/t7doBuaWVQaY4KMGe30M2BFHEuVLbi4vO4Yz0QjecKo30UEP1udp
zRmGz8AWXVRb3pa3wpPJti4MQi55NFCfecmVnUe8jV80AFGvMlGYCflmL36KU3819bGleESI9b56
M78mqyd9Te8bAsaH1rrdrDhkBs7GQV7H/wMfww033cY+GRZ9Yi+71u/LcyO5k/wes7HpHtsH4Jb8
O+r9athF6gahIgm+3vyZ6vuURILp586muPF985h54EPpJXzRwNmOo6uFHhvTdXlIKUz6W2UX+1ZA
YNcm/uZcMUyntPILQbKAfd8eWQAPy90axqIWXr3LL8lpuaz+wMmrn8r3pfZmVITlySncnDgOaDJn
OrsMoyjUG8/CtYEymK7WvgggTJXv/aHYyvvJc7bWj/m1ReanbIeGd7gmHtkPOvHDJTE36TE+NLv8
IPniNHzr/kRnZMUrB/IGV/tTivxrCfoZIAMOxZ3E2NRV79bywbovnufZS2zfGbzq3c7Pqi/vhm1y
L101bw2t4n7vtwzJ6cr+dMi3ZztyVfk0soFOnrTVP5QgJQxQ8WSqJ0Ly5pfxVPjzMT4CQn1cf7L2
8i16QggJ1Db43RkMZ7g3xQ4Rz7l/dfbillbiik0d5EDsCXYf121zNy1eRYROGOA8wHIojvVjSBg8
mz8t6fYRIWF4u1ID6wvVI+poLw3M1Auhgg+Na3FDSw/JjeqnVy4LHLLcEwfzIHb9JroxgxV0qO1X
gDip6YGzD9HIpK/G8jCB6dv/Ft8j7fUXmT8fl3xxu4IfZF8/Sv68HUOvf7X2ZNNs1Eu6Lz+M37Ni
/tbJ6H/amcdSaWTQwaApsiZv/IYw+ufHn3+/C+6Du6fA/9+/PKP3/2rLX+7xTbz98RD0n77kP5o5
qP8hooHQw4gkr/SUfzR0LGLYIH5hTfjZ7fnHeYiGDh0hZ0WFriw3/G3/OBHR0GEuTRvIwYNi/ez1
/I2mDtlff167/7Nr8cftou2F1uZFqyCpwreHi3UXKWYcZIkhX0cbKaATJh6aiUcjl66pPjyFgr08
UvadoacHWUPn0Ipym7fGBagrjV6eAKe7ZE2X/7DtKfQG0MduMQOVUNVI3Q4TVCo1UdysqokJKJVw
2mCc+54njZFKMrR0m2XEr0C73RJFnpwXd2Nt1W4BSO8q+hl19VDp+0xpLxNiUc1k3JBXT/NY+qPj
xDxXTiJiTLNtc9eqMdnQEwkciUim7UzLnBGkMnlKmW5QWlIVMXQobH3jDOVzlsb1rZ5oMx1ZighJ
DEHXTpobt8mlYZiuMHSWY2sA/cGUskFjw09cIMZfliphroDQT1JOBKxQYanb1pjJ1so6cTIGDpiD
oY2+ndZEfqgpbSTL2YahCXimQyWj1cU34w4kr1GqePqkngqxnOYFnYS2jvGLwWa1keUvBiRvnU3a
VGRLZAroCMbtqTU2iKkSlwiUGOWJIQLFmqNTWRtToKAeRxZwHJXG8ZJ2vAfv8c4Ad9lCgp2+2q75
noXi2hAxPexCitdE5XEa5zu7tj6yQqcG051gDK2bMsm/xdwubhxSjLb4D8yyqBBOId2fmmRnLtUm
Ermsu2maWyQyyCND6ajv9tA5Ojc1UVkZiSy2ZZsVXjXFyMkmm7F6p1gI0d5NMwofCGnh9GuXBb/X
yvpAzidsG10ScQWhoQQ10Qx4JtpxvO0qQ/VNp1C2kVKiwa75K6z8o1cjaxNlxbLJLCt+bRHqH7Vl
XA6KXrrWQkb4YBgxkrW+23C+qRAA1mq+c6zixjbau86ONiWKnBmtzyKvlEaT0hYdshSzXcbOHcK0
o9xRS6nf0qgxTAGh10ZoGJdLrpr7dOjOtZNskCCc27g7iknFmzC7o9pcaru4mex8W4r8yEh4y2jR
zU3OqDIS10bjyJxl872A6UDPc96EMkKCKvotc+Bvrdj/tJf137CtTpf7n6/N/5a/v5V/Xor5/t8W
XlX5VYbER7OavMuf/e//WHgV51eViT/1MX0qkGFUyL/3oXS65TTW10ARkpn/vO46v/IlDVs8eByI
TuSC/J119y8lswqjGd6baWK3V+iT/ZUgPjOuG00jjDwN9xDu4i+57E/5bJ+XudipmXXStAI5NnWm
UYATIStGZMlX2EAcS8z3Xgck3c4YkKKrLmelh7nEhvBsnpzkadTMlzLPOYdxS6FVWv4FI09h2vCX
TQONIdplncacyp8BVObPZ4wlmyYk63lM2ljxqkfaqV6FQlYP/AGTQqmdo1EJ/TEa1sMyM7M2oc3B
2NuXwi/mYdmhGZiFm1iDpkW6aUR0tco0KOXxK4SKHWIdS7OlRl1fUsFURu3ycRFw32VPdhPqhx7G
qWEhBkMC4zey7ZdV+eik6/Zjlyw9g/wRS2az7RqaYrNiXSCLnTEKv+uwBDxNz6C0ZAzL8XaR74UG
PjbBOEnOXLutJCUcCFsmpmODSHORbJrOeXZnTh3egcyw3Tost1WEJhGs5ARS8lbYbE9NPNkYM9LP
RlHp9Y0897VBt6Kw6d2FaerJSrVPZRb7uR6Tk+nUP+TqVMxtvEGMyJZqUabXGVolnZnyHHFtGGgv
qK6r87AU7Mg1IZqhhYJEelfxZdCcLDsuKmfygT8ToaUdSFGI3Le65HNb31Wsiove3k2zhgkQ/Z4y
qABMZ9wR6nqMx6/spzEy+NloyEbN23uSK+OdZCgnOA/JYVDDPMjsGiWJULZVGZ7zDgJqjDQehdg2
7Xr0LmZXuNiG+N++jMqBL9CBSadmY6qvdQhrXMLR5nVSVbnL3LpShgtouUNAuppZy8rVZusYrmaq
JGsRJ/BvNaIvXUKiYna4EiUSU7HnhRF0s1L+yozuyizG5+bc9V33jk7L5O/Xt11nbvpElb3ahM0h
SvsJNdRn3yH7dSKNPCe2iYye6+xID3aVYp4bn8PcXxJpz1gh9asw13aqQx8iEaodhGaHKYaRQm+9
l1ofedEAnMqoKuTxdvEiZdN20hgdoxlDhDQfTD0r3PFNkq1PpdW8MQk/Sm18SxznbkR3XlrOc3E2
ivXeaqV3PXJu8q57jsT8mA6HPmMipSzJM6S4zRTGT5Y04CKfKLykXj5W1FlNxc6ecpA1quFkdnUF
iLblRJAWR+B8WztSbtRCuSPiKePDQbkrKeyuBoOT5kmtUUotrSZcaZkvUz+c+qT+EWrdgJpa/67n
5pyo9FHnVntYDXoOk7qupiWtxVbuypQDUvGGWeg0w+iWDPM4EN7ISYaApXo8hSZWTAXX1Pw0dOF3
PCr8cA2Abn2Zsr3O1li4oDzGWvrRiPGHVIf9WpxlmFQoyyKUTYnZPU12cRzq9Forl7KXaG3N8j3G
ytY129sxupFGYvnawjgVbfUhRVMXzJYxc6g+27hvtEkmcsUckS0ovQhyCY6YNqLsr8KjUWdHB+5U
FUbPOaLxQBTY/9ThqhXMzrUEfUpFM6g2zcEtJhp+innC6EsMn4PF3RyMtevbeZYqztIyYnnlPjB7
29fM+Ruef+IKDVWorb71bU0GVMYdMtZPVArbpkwHt6RRTxlmz8pxbLqrDIHcXaoyiIpkkw4lnSkm
DwuSWrWkFdkI7kw16zSvnpjbVeFZLwnInGldRp1WuKTN08uYbwYrfJbm/iisZpsbZM7nPS2GWOjf
5bwZq+hx1iu6f2N6jYtm69SsKv0837aiPQxJ8d5JxSEc4gcjbwwPSDUPdHIuW+m5KdVXzAW8PQq/
KUsXH+tB5daxfij6hJSgkTqsCHH2mch90D1y1dN0ZyjDc61h3JulfbfYtDRnvQkMNabWM9/sLHrJ
KKtBgamPTe0ggomhxKp8sFIhKOtQIrW25YmFlo8mX0K6MAa+tXHGCptFG1xQH1wd7njt2AJJcZuu
gH9XIBOJFdoscXxYVGTwMgLWo2SFHS46DRW7Zn7aSesvjHwQ5mLWGvKIZEdmkmSFZfu8a+q7RLpL
NborCKc9Eifw+0rsWZawfkjI6IafWnQUy5o2uHNf3vUpjSvRTPR6MRohKD9Mrf7RS7eh0QdJkc0+
VtosySF/VdcKq20pQuHHM30DLjU4hCFEHZYhSlPDRUeBoW5k1bqNzfa7NJu3MoUd1pemhikDk9si
ozFxHhwxtAcF7dqYScux6edPa7QpHKpCZ8vUT0gijQPP5ZtVWfq+Jh0F24eJhD1REffTASs7nBdL
lXIAqInSKCTNNy4Jh5vF/tRGlpNU3kih9VinRbMzpr5jWpXQqBcpSjbUST3nM7+zrWMrxhwdO+c5
pVHvdQOxsdltZjuumLoyPutblsc4tnYZVkkZSRYppGOGcKyKqEbK4Uc03KT6xjBQh+nINF0zQWVT
wTfySjojnSVhy1Ptd/xRSzCmseKSmePHyxBwpHjVZ56AuFE7LAc1esryM2zqU9E0D/MqxSZUwa0H
9ZqVyY2mBhNTvF0/j18StuB9kyHAH/mxUkaqxOC/8BZn25vRrtHeUm0kWDSsH6Vwz4j/O56SHNFZ
/1pX1odQIWrK1Q+riz5re0BgrOz1IX1fNL3dRC1P7lK1ryO3JCqDTYMMwYwnYJjWjS7P59FqLwIb
EsaoMmijnKY8OdmY8YNet2ImZgZoX/OnllP71maa6NXVyUbtMC7pW6w1pZdXvFdlUl/gajE5RDjE
UmCcs7BiCIAPuxOt4SHmpjeXoxHoU+ytTdK6i27dtfSN8WXoXaCP9qvSt7e6jD261dA51ouC67Qw
gmIugOE78lU0WlD1Ur9ZmoRVxZG2Fe5Qy55dKH+VZ2TSrm70jRmpj7FS3Wv4GTaQBDZD6AzXOe2u
QjPOYnFORW/cxbBIB639HJvoSqAK62DDqEIv7qRZe0l061ERKZxzFOGioCMmJ4SfRs+DWso82Xhs
6vX7DRqS4Powf1oOB64F8caAInYSvTcsS+Oao3hAN/UNmGzTaKHmmc4y+lmRP7QvVlbwLMWxTM8S
aXVq4GQxh+zcj/J5ljtPTllhC1zv+NHw7w/rWQ53hW++cZfbruTIj6akfBdl3ntz3fq1QeN67E0X
x+tnESGJ740Eh2RTb4UlSk/t5s+6aS6twmGunO+bmtp1tggomluGqUUyes7YWl4/Jo8dJiQk6XjN
qhw5vtHVnvpodTnit5DCPrfp5MbTY161bxQ4QaZnIpBjWge4M5hQqrU/jdGuNKfvVnSYvOxhP0bL
St2fidhux8QNJWBIKUK1ZWqRVOAS95aw1VGmZVvUggUCwxodbad+OFoaLJWYXa4dphu9vs+U4mWi
HPLayVSo6HMvMxDywHo8JsqUEngo2X5MD0JtGmL4DP3YOjiHDFyGG6MJ4l4zAqPpCEfKhOVNDp9j
SaoDCd0IRDU5KG17E1tShlzNQvJaSJssw3Q19cY9CRBnx2yKs9m/pgAFgnrInlmFX6RCfjZmRIV9
Vgc2kRRukkoMBG6NPO+OXKx9nL8UXYp7R/tc8Q9RFWZ+vqxTacneQZAS7lRLBRp6RKn2cslKVfdq
bCE0SRhpOudaCeIu3SWpc4/M6EeKfUSW1fcShRN4ruZTtyLZw9rDMAC7fl6MCMxtroYeDEmY+Fk4
fof1fAML5qFlR16hGaNP2eub1J2BKRFN1RmaLzkEjPbhZqgjfo90b9Zpsxtt5ypP1FRUsT5M8CYw
Q+cr06sHVrqgKTl0kEJVuMD0kRHbHaKpDCc+553U6RHaq/U5naYAXtyzWTKXLgSpwbo4QhdA8Fc0
77mgl/DzFJllwyHBXmeZ05l0jx/ROCknpRueIyB6Xq4U2yLJpgCj8ZdUNrezIX2PGN3D7sZcfe8J
Bvj8pxNepseG+cITtfEQLdDKVUz/cmRlPgqLN3Vclk2tZG+TnGB51d91td/rWSKDrsWF/5o+G6st
v8afb6xG/aUf7lWc+8ok3mQdMbno7zlOXFIc/v1q9c/njx7n/1BTVU52AgzA1G9NNVMYAKG2HGXH
l7oaXqx4xKmybbSWdZW1soMxkIevegZyYIY9EMIgUJt4MzXTVQ/dXu6ONfiEQssV1hTzRI6EHTKE
HsRXVq4EkfVFFGFvIsv6hN7R18NRa2HFwUQwTP051LQe6Zf9nq7YhG4FKCiQFBbzB3r9yVtWxIKx
whYaqAs4Qu87KAwKov24A8tQdjrrz4pqMMxzCbnBUUE4NLAcJPAJY5qcGxgPYykJbKPYL2b4DyOe
B3XUP1JtIWlwSJiN9/skMY5yrO+HFSGxfvQZN6m+wiXCFTNhwZtY4E5A+7iQg/MewaOI23q3vpkc
ToUNr6Jm0ptMD/KKsWi1EoE/YIt5RVzMEl4Zu3ksM5vi1gSDYQnjM7JoTghOh7S/b+y0/XRiMsBb
xXrC3cqTnp9FZb2NsUSfrVECetyePEXlztEt+5BX3xUtzF3b4coXA7M8/UnHKu5h2TposDwUmB7t
CvcooHyM0D6ogZ+lfCyCqfoqQzpzaXhJWS33YRNquJUWNiJL28odQjsmssepF5+YYxizr6CRuLnt
HXvxlPx5qtMPqC64DjliG9wHm3blSusLug+Jm7qLW4S+qe9ExpsQ9l2saJInEXKa50ymEOK7qpYJ
0jpm/jCD2tlqnmLtSp/DRskhc4XYVFyefK9sIrIRRoaUVvs+8F3GgPpaNe+mFccSSsarUJbF7W0U
zdEKbZlXfEuxgnA6oVLJoQnS4/RG6bHLmnauuFEjP2bJcsX1xoO9omHUhXSZaL6fRbjli6VbaAMV
5wqU0Yvi1azYV22EGRBnHOm+6VLmsXl+b9RyvaPw7s4GMuRNL9LpRkZ06EkdEBs2iOd2xdqA1uEo
WYO6mVbmzQq/sVYMTrYCccYVjTOnbII4ix+GJX21ne2Mcwi00AtehKPadW8tjB0p4aSHifOgygVb
UD7iL4iSuzYErFy8OknJ34Lxw+u6/BBjd40jEA/xSvWB7pOumJ8B3k9EwLaX0jHGN5p+mcVw5Uh+
C4TBbxYOjBHUoDK2VDqquNXgCVUhMwtCtGjFMLVzRoFNAfiQVMn3Q14yddTzy7Aa6boVVSSVDAFb
GwYOeoRYjp6TlovZhboRdPEjPkXooknFk2uifoCFBIb3sQknzDRAksoxMWjrw01aAUrCrM9Ac/i+
aFO3TILj8opXfjfXzpMMgUkkxjm1dfA4z3Yt4OIkR0Sxp6FJPxdS6dwlh6YSt+M+laqdGM0fGlIZ
IeFFUUcn3czxDRr8EoSsvkvsJj0lY5ncZpxi3Mmw5o2ujtvUjo19TYeGt4a1IqbXpegV+v9irsGU
KD96fXyKV95yAkJbYxWkE7TPW/wVjgWH12k/2+yZ735Kshmn/LSzjeWHxRqPjzfbLIm+Q+CAxKtG
p5Ho+r4Vwy5fLX3dwBGmCjGhKGVUB/LEQStCvmb18CKWoXfl+UggdBuUFaVzG+sXJZS+9JxBgCYz
T1Z5q6HEBLmfUMrXRs3WKnXUgdJjYwx89gXOMrsynhVgRfT+uhunKgiadEvizHzEv1aAIcKynQ+7
xzlBzGy0QWo8wvXQqGOi+6lXV1KLcklT49qKxWWTFN6Skr2DwNlHC6v7bWudHQUEYgs2ZOw5Chv8
sW3OexPhuJ/FHBRWGdFwZToAWKKiB5QisgP2gM6/lYmwGrsbI8mu3RBi9RtQpOTaexRaHg2naC+b
VyUmhjaTK+y9daW7oRw/9/TjnJH71FRSdHGcVpDBmncZnkcP/7hHDCTSGRKWPDlEChRHL8VsU3Gv
kRMil/YFDj5yS4aXpeJzohhpERppOH9cvUkSvwFEUZrJtaOd2nBV9EG6abP+Ns2FClOEBcUqUEws
k/aUR5zuW6xWuNCqk7AwaIEbyszVw9FtlEbb/z/yzmNJcuRK10+ENkgHsJwIhMpIrSs3sMoSDi0c
gEM8/f0QxeF0NYcc492NzYJmrM7MEADc/Zz//EJn/V0+TO/dIr/2NltJET4Lv9o79vjaptN7PozH
lHeEQZX9MG1337j2y2jLcxKkP0Kd4R3iIJCZFZWilJthyp+mVt04tDBDNx4ntDTYTcHaGfs71LWE
r0ggL/dtyO7mzkoi2xx2fWBaG8scv4kOCxE/fQidyLRhjgxgXLuQIVroRmntBscGm6hDmiqQDGuA
zGFbp8t7G/7EcL5V5RZdIoyUkoO9tu6NhmPGEE4beaFz0LX/krvzx7Cgph+P7mA+A8XWmzZEp4Mt
za1fcSZ5LdGVCFSlUleJeewd6JMhX4U6DKlY5S9POcT3Rs3PzMBuw2J6dS2UnEvTP2fjF1MhP1ye
Ecz+wBbKA0CtJQSLqArIUAxCa5+HjAUq6EpBA76Ri8qNbIAZx4bbyDizSpZn111lrV4PmauyWQ+x
n+wMqIWjn7tR4Q/nmcnBdkplG2WMQzZmN70XOe4bJCNFOTLcyPuZVR65SHh8m6EBoGvcr4z/LU7g
L9Qo8LwQqiUmUsgZMyy0J0WUuizlBLlo1OTDNwVH37TteCu87DmtJtCAmJ9nWDPDxU+pHdbVOHnA
efA560FdG8PnGIinZuF+46ENUWxVYbk5po6FVmA4IxhzT6gQXgf2dm4BmLux2Jsuy6secVBZAPTz
dHozxZRH4wTUNtvZbdE28jrwl70aXLmr4uBeGYKZXSZuJ5PVf7UuM9t8tWP31LnqeilRxviAJdvE
oP8y5M1qVmG6Pf4y/g3eH9d2Mb0HOKNcy7uU1rcTDwJTmFVHcOhWqaftJvZ+kafSzczbIHFfBpmM
QPT1DwDxqxgPsGpFXOKDtmC3sENgwX/PTAP/hmqrOvzb2DHMsIWqkxuHLOOtfSRoeKVTUKbZQ6kQ
KbXImDbF4j/Z/W0sWF2BDB8MQATWr0y2Y7U8dtZ84nA+O21ZbSd33cyqKiod6W4Na0Ic4EQioyY1
is+pqkCSiJKwVkk/Ic/nJtQ3cfGiB7Z3ocB+5+5uTJZNWwY3akgeVinToBhcoPPa5J0JF4u3y7zb
pUoexOIgzFqoUm2Hu4MmpAEdtQ2YObE3veswrTe1b9zURb3Xtn5f3Tzisb7rwTfGpFuAjUPSbR2K
Z9T3WzTlPnQqUaU/Bre7TkxM6Cj8WVQ9ErWRR2WakvPCqqlxv7Ps+V1V8pw2PlCSPBdyLdvFIYQP
ftWExTFZli+FivtdPuZg/JX3AZtpfeEh5dHbCHN4N6sJCHs8tga/MRM6nY/9QU7lXibGc2YlD5VC
12Gl5zEcMQbAWrE2tckRQ4uXxgweEFiI7BBW4qaBlOq1bBa8oazap1I/V4v7OU7j0SmqqJk1D6H3
GZvep1WYHzptVoe1O1mho8neff1FGN79pPFMN/0PZlqkRGccVeEKAQk/ecCfSjGWt3D2CAMqoHjo
9j4aTl7EOUm2t7EvcPdhA69o4augeh1YEZwpbEhWst7yQu5kHu5He3yPffnD9MdjR8G/rfLkATca
zJDkQ2GMr46NM81k41Wg9sa4KWMDFNFg+8NX4qPvzL99urk+mUmym4KdpBjbo4FH5j4z0QoTOEf5
Xueeu607foRL1hdQ1J+GEDVECp5dUQZip/EJSzMv3XjyaEmRHNKM+5xW4qr2GLFUHL3ZupPSZZrk
vjgvbgwcmWWHpDE/xEifP3nltzlntVbcUJ9yZcoZlxUvdbxTdvswB+tZm1EFCOw3sERIDsz+v8Vh
ejQzXt2S2ZXOapK/iuVdpGI3Dk6xrTgK2OSqnjnsPVkdMNsAP8PkR0lIAzooe28IPWyD9aHUPnm7
0yyfAtu+KZBAsJSx7zD6m7AmMbabf4Tx8lEOXDy9uEDIFkLl1OGM431a73ERS9T3E0PUzhAbvEx6
Oe+J2mWQ45ycuH3teRxxRlvyT86tG0eo2/XO6NHnxdu7KpseOR4954uf6lO7KAxlkuuyVngW4BU4
sIaM8chMdqd5fmt4zbqav+XzEjVW+gNjyOew6l5rOODNID7jmEdNduIR/wW1GyvxqXr3XQN48NA+
ZWly08Xqzli+9H29g8L0qLL+TSjY8WyWhjce/Zi71aPcGob5dbTSb712b7wBPN8X8iYVTn4yMuAO
GqX7Kk7OZjzgkJPLiZVR7QezvRINF9WfEFmYHK9b3exb37E3uRM8F05xbVrrNbe12tRVtVuPT9fO
+iOI20PidZ+5mC3w1eRHZk2vyvQecYbclTzRbmze5IyjTT2egCn0ab00QnbXQcuD0y76lSQxuXGb
8j7TOAgkzJYcr35WutlahvmMfegKR5jPPiEqQ2V9CD/da8M+DHLAo4gPNflcu3UXyvL0Cyi83hBe
hM4fy5tkFjeFx0JNZyh8iLloHX6kg3MKlffIMBH7m+xBsFcy3+ajhg4TGPXiBCg2fLSoSQGpsBhf
Q6ZckhZR27BV0E+Q4wHmxyYwF/Yp9J5rz4vCWAAP2Kcua+BjmyX2yBBmgrK/U9X4vm4UmUfRlznz
cyUwdGiPVpc8tByETT/8THnlLl7K3ZC5j+s3KxbzY5m8z66A2tTne6Rmd3wT2hXWXOjp45rdQR/e
33kM06NZLh/Ks68njxF7ucDzrrx2j/5uMY4UBo8eg4PE+2oA+3tT+uB12QPN8LPvIYQOwH/k+ArY
Fc3tZ9dPHTMC99GR3mevyjpyLBo6E9MwrV/tGfg4bb0wGushWkvTtuWhbfoD8PuHM02v6xUeOq4o
4wUOqm1OA55PrHjqbabyiTzHcR1HebDFUbZGnFDeaBkskenV/V6lHoIQN+pSik5dhu9JK9vbYroa
+4F0iTSQkZkNh362hzWXiDFLJzrYzZwanvQpvqrO2FNR3UGavxBd/i0ez/9Fma21yk7/OSPoaVAp
OvU/kzMvf/GLE0S1+gfCtJX2KQRnv7Mqdn+xMQ0v+IO5LiE0EH8swOz1R3+jBYk/TAu5WBhArIdB
aZnwYf4mUMPGGZGuD1ETYRk0UOvfYQX9ivf+L/I+zCMyS+Eq2R6pMQLSKN/1z2xMadtKZBal6iRa
GremaQbQLwF/zjPCDFcePGpPeOPED/BjGK6TinlwKwfCZG+0PbLUormrjZF5xKADxJCJ6U/XiDmp
rvJWnIsisU9u1g53HisObWyhKZpdpEcMXY45peWnm1nytcWt8AvFS3haSgw6gx70to7j+KcZgrja
xQz8PFnIRdgzsThywbVUDYheWm2zbdNmuTEALtGz2cFDpnHgItfZg1vvdxU6mqBZzv4wNFd+KrIP
W6XYHga6xgQWRlx3gBsy3mWJgD+OqayxRVkwPSbKxToPtGIbBgkqF9ABvRkLF8P3iY0uLDpcCBY/
gXPQav8tCcZhF1TueIbIZzWRWcrpmGnclRZv9mjNsjihOMJyCMPNNnhOps49u03c3uJ6bYRRVk9w
/gZjBEZOVbp1Eyt5yeylb6Ne+Jry1CixUCkC5X4GWk8g0PWSWPsBb6XmhOXuYABazQX8q6pacqDm
FG0hwsMZkx3Zx+wMtsOIvF3McjvgcvbkWN10aLpSf7MKjKpaUkKwiqG3HLNYR07JuK9arPGYKVcd
hr437/BEhh6rKQ4733GiYiYYpu9zYGbTkQ9DlqCWGkCy6iJUJ96JKbt0ltdi8NzPVJOIBa7diN2c
d+PZRBZ9k5RM7ZOsMrnG0nlz8Es5hWOLR5bCKNwMXQUACrPt6NcTE7JkhJdSWWNUObJEhNxK5rU6
HLZJaIbgiqP5aFLKU+3IOSS+wpjKfFMHiwF/Kzew0jNMD3gPj7KwxeNyyfISjyXJgHxaLZMwvYiq
ol7OQCfVFTER1Ydq45ZxhHBp0yZsLR1reQgzmT9YxG/hRpo5N6ZmerDoPN1WpQBZaOE03fdt3T8g
qS+3rH06fp8gtLJqExxGyYLY2WmPJLuBE1A5Ld5BVp9joLtAsjFqozjAwXE+CtxbdjWj3E3dm+nV
UFI8F0E/XidOKZ5knTdXud1CER2ABSLpW/N9OFQpRjYMFVwMar7nxWqOZCiwox7zpC630FPKZTlV
RYDdK0eGuYFkhoNHmDErGbLivSBqIZpHHL5F6KAuN3vooN04hzsBsRifp7G5q5KQwbxhd5C3Se+5
MnCou/HcVr0lPsGM9HDVfF4GRhUtnNPvdjUVj0YVdicFtfapG9v6M8vzek9vYUetI2AF5UMMQ6DW
xs7ufXGw/Kq5FmZhHZcmQCvmtYG37/x4fh2cEuAyLk1wQsucn2Jjyu6S1mKyLcOcIRT0duvD8jSO
sSQyf+9H6d/ESYpBY2MMeAZNXSHfjQpaTlR6OavCZWeMDEsDzY8te4suYwoKAnDPTYVRGIQljmWG
MiBUZLpp9LiBhvUxu4t3SE0DF8pMyuxg2a6XUMGHqCTbKatPXdeZX6Sk707tIb9jYyKj1ZCLv8/C
xMR71GnY6+BTo8jIWx/iRC7FVZOX1n4qyZmJVpv/686ioOvxlTqQnDse8RqUjDJVDY/XB7R8nXXl
Phuu1aqow1g+P7o2WdgYSOL/fcVTLB7UlDTGkyyaxthrQLOH1m/CB9tUwRcTL0lUkdMMb8JwJP4x
coHgN5p2/TKkYflBt5Ma2wbD+G5rOz6cDCZmbvNt6l1G6dRnNAe1mAb1VGKbt4+1ejBFMm4kZgFf
bLccyq0CYHhyYxy1N67wIEI1WO0+w0c0vtaTkChku3hLVArP8Sy53eFHOzXuzg/tr+5gPI5xThR6
l8RvurIcye2DZ2NWwj7xSdSP2hxz3NWS4ZzgdY7p3m7GOtDWyz22OoeVO3MeC73vE8O5lRk6RMM4
L71oTnO22vfjlAusKYwe5lIIUaA34n2d9V/tVoTYKc0dDaLxmsnsizUUbRQuGWC46iwq4Krex101
PhhVro4T8RyPJQYRZ907jzjEOjtlVe41li6odrGrpAxtqP+WKrNMOi/buB1cYz7w+CS3TR2w4ZVu
jSIXYkd7iJdQJrDz5vFeJPGHAETYCnfMd0VopXu76ZqjMRtgOm39LTcdDCbIfTsIqcYDoOV4i1ls
fpwUzERr5eLMKdbBcY3BJuRlVq/UCd7hfnGUOWPtDSGGJ/zw9/WiGMxNUTeVr4sb31hwxg7YK9Go
JNEEqXEpMFz0FuvFmRFD4SQlOQkeLXifES/c77ss76+p7Y90BTdFrRmQh3A7ZXn2Z+96GBLM3fyb
2ajugWl5GoIBb6egP8u8vvWVSM5WCh/T5JiObL78zkjTcBvWeVQr4zAR8XYeg/geEtfPMhnvoSie
AiZiG72aKBcm6rWyufakOrjsGB8lPr5Rbq1Ts9Joto7kUmOoVSn71a0L3+XptSc2linVFBa9Vb7p
tDer3RK36KaZK0gZMVjwoerDBzmkRVJoVveC/a5XLc60AZTFcVUXAbNLiWdpBficymuVt1B6S9sL
bdAibE03vp01n4FqwGP0gGiW+rwbcWYaWXq0791t6xmpH0EZCt7TkuFPU2VBNHSc/FAEEXNHmZnn
qBmc0cNICO/GXgR8dAFf4H60OkZbbssS3ChMOQHQ2iqErpAZd7Ab1mgEMdDyOTPa4iScHnVowPnI
x8W5DbOJBrZfqgejLLJlOwxh/YaJgthWPskjG6aCvKFYOUcp2QWqicvroafBd3I13VtKyjfR+PFr
mBVYn2c+koTCIYIShNi7wseqTiKj6bv7qXDwTWuGhdGg7RzGecl+NEUVTjuOY+S1S2s85SYpcNGa
vSZuPPxOOLtTm08DoQ/+cGBmDHfcJJW7GYOVxzzEh2rbw7CrPy1njuXOar3u2sdb72eMPBU+UhZS
XTipETwrYt3qqKOW7Vnbceey75t5sTP7JZVkZIg8fE7ysS5Zsn5roRvys48lYbzyWOGX1uLAUEGU
sBX+MnLIF4R/hgvQSmxLex0z1fqWs2m/TW074Rk4Fhb+VE6X381BmuJazDMdjWxrMEccGCV4viFo
pD6r37rJR2sKtwcmGOPjN3xd+JrLwJzDlnF5xIS0Pi1i4GXxfsthx2W2eTOanvGxWH14reFTfhUj
pmtbEhHwwsGLP7xp64XhZsPXfXZH8p/xOusiBlPi1nVqB/n1kHy1CQrBJmfo73zTh0cD2sgEy8Rx
+h7ibX6ndJKelq5cSaiOkZycvrB3vivINlIe55ls/GNq2fx5WtRv/VSbJHVIz0VyiJGrt6k7Vb8t
M3/pKsGnmZjp3nVzIXBDLZIaQCXRzS5RZfjKYdvhoO7QOPQJt8/uLftuqWf5zS78+lQ6eBUiwixS
eOf5+jA0Ml7eKr/sqshg7B1+jTPHtncafEYcWpzN1CZ1xuVNF2HzVZY+HBZLQDxdcMW87kGzI1GN
1bY2bUhszWj/YO3X26RJ5PfODKY7lBh9fO3Su2BUOzePxoBoHw44Dsququ4bKmxMNPHRmAzbP4h8
HtsojdcibXY5vlO1im9a76Tc2NhLC+R8CVe3rH+/Ff+nkprfTK/+t0kliUv75632f1Tfa6V+00Hy
+78abesP9gFgKeKQQt9jQvV31aOFshFpI1k9VA0kBtq/q2+8wLdMfoTbC1Ywf2+zEea4jkeqrmUR
MnqxiPk31DeWa/5FwGIKG1EQAh8RImD5B3m+HVZG76qc6hBHhSKub6p4gaJKePyBDCLoVp2eUa1U
9XYxETd0qqhPXncFMT99iBfjoP2iP2advYN3e+V6QX27clEzFVgb1UBACAtjN7vuRkp5xtWuOZvj
sMfunxkm5EK0auu0Eb46kFy6g0OsMevHkTWbcKla2mAfuuxR2aS/lab6cLT6DBc6U+8VN7mHuCn0
wYe+TgkCHzBIjwqHwdp08yOjr3hEu15UODjX3mQ+GGbzXVnph+Hah0q4+7kNEQ7j8FCP1yP2Kn62
FonOvk7cB01lGzEOPVtBaTByrkG5MuYa1nBLuuOPOCw2bGiw0In68BoGU7owxE3eurvS9rHBMUZa
ObuHzGjX/YHLTt/SQ7kzBn9HhMZhTqvP3AgQYxsaMXswPxbVd7PWGWInhoM1QHM4AvZZwjjPdMOM
oorGNG8lXeS+tGbITN5AAPr3KZbVdnEldtqSdjMr0TgOQHhjf1aWewbLOSqfFhXeNeEeNLV93F1x
TXLYl0ruUt95TTmLOi+OGi4XDNHygC4G5MKsH8MF978Xyp+fcW68VePg7tpsgAg7T8O2S72fQ6yo
gJh4qJDo8WyYcDmxPW+TM0MJa7SE2YKi0mey0ZTNcrXooPr/0PD9X8T+fJbxP9+Pdl1f/0UMuP7B
39SAwR+roJp47jVxfrXW+0/gD51gYLLthFSB2O6xyfwd9/PQ/NFZBz6uVexUbDt/35A8/w/PEhZ/
4F9ejR/9GxvSurP9Ztph+nRsLu/jkTDn2v4aO/gn044loUbM0RREjTtP96VW4aHRw3tmIprFu55Y
YxduVcczXbTBj05ML64K3pKldBiIDw4qO+8O93exTf2wJnOZmVmC7/jGEGO/s8qNXdITuK073bsi
PyGG1jAgiuvYJW3CHgBjECYs+z9d/f/GA4Xhyz98K0BRxvY+53TAxfoLmjn6fQv5qoWrNzFrb5Ai
2yEYEmCa3saNqbee0enrMA6vXEw2UmcJ7kzry+L5WCzADoza6qeoid9Zf7U1TME8J30qFNpenTM1
1qPn7dAgkaBFePA+KO2b2ceNoQmtXTAl9ZZABI79uoF1p2BNutpi+mQPHdgVzuQBsonc7fpdJX29
vbwsVoLOpu37Zd9ONtYUIyy5WmOwCq9+A+rVRfCm/V1hElXuQd8Qg8A6DNGYNsvwYGNej1vfaB6x
Xn6O05TWVEJLcOLiM01JlhLkS0H6CbuDl2GtbLfqiXK8w+5LwzntcAwN4cqe2sn7QZQfZko27cvl
vU2TJmniTOBy81nnRZM4Kw+KMpBfaJa9EPAmJrv6ASv4S+Ll4UHhLU22B5MbGuuNZU96m2XXQUWO
SNuUb6jekPoRdZM1Aw5FQGVOoniQ1vQphYIrgo15Wy9hd9Xl5U+d7fzZeF7Uq/4KCR1udxeca+aq
VFX9a8C4memJgOW6Xra5uw5n34jgzqJugCW/sRUyvUbhJI6lomaMVrjQ0+cRN2JnHSrrJ3MxPpK5
dGA7+z8utyEb+Oumq8IDRDU4v40+B3n4oFinTJV9fTCRsf16wyzO5S7O6103L4pwJ+OxqvRnDAIe
lSmktMslzKSSwNmUrqETI9JQGGGp/OiNRKBgTLipQv2NGJJ+51f8185+q6VDl96V5tlruXiBgyfS
snxzMKKtw241+GCqN490hl474NQyhs2Vu17D3lQ8VFP5QgAKLPnCVgg/MQFj7PDtcv8CO/sU/G9G
OMV9vAoskrAuv0f5u+xt5YKiY+5b2DI8yNZugKb0SwmSgUVtHeKijVvVPIWYU+dX1tJ+SxngpUHI
8Rlb1xq0njXPC+FJgYQeN+IczkXRGPPe7JJXewqSDbxC3Oc00ivf6buzQj9iZTX2sv3V5Vluiz3C
zdtQo0qTI++ZTCNuVw638LJ8SYzoosvC7AWOEfZwCOKRL9Ngf5spY0BpEPDIVrw7RNot2SHXfhZ8
vzwSfR2cRotO6PL3oOrB4ZMUSAyByrYjMpaL0pBQFGPzHIUD75PE/LAevnYUmzslYE9cntWuS3dL
MAC0/ufvXJ5e/I3pYkDJCGthwV9ufpCi/DNsZH2YXa8/b4wCgroDsabATWvoMS9K4+I+rdhR+y70
ImYoCFak5lGx2H7SBHXEUsXny62/fPDL/ysah9QQBZ4jmH9cNqN4vQZzyqe8vPXlm11+TaFo2+Ya
ox4HBcYEswb1l5U+pC3OBLMZX9UrC2BAIEBURSSANHaZI/EMagi/u/z65aX9PCSLowBo71X4DPBZ
5z5dHb45UxYbpHSU3w2pngen5T+n+ZNIZ3Wi6uaqNQySJrFa2q//NNmaYW9TpsUQog84/Fw+dWJQ
cnnusqN43TVMYw5hMcAC64LP2MreZrJPd2P9InssPS9rWuCMPcsRfljiTPCF69rfyeKzKgyguYEJ
Q+VgwK7EyrwPCVdbCHYnK22GdHOqy/pEZ7wCY4o8SeEQ9aGlu+dg2ghH7My0qQ+Xu12bvWLigzsh
T2PhgU3kgOEGECnz9ghbkeGQr1sGvcU1iRv37bp1OKH+mveEaGG9HcZvyCpYhutqLob8BQI9LDWe
2rJvurcSe/GTlDNhJ4BONUbn+yX0rWuArKKJ4mRu7vKaHSXrzlicOxyprLDA6nD8WBe9pTrgfPkT
ZkOUOLYFOrOaRSdQhdKXrEU6UE14rSHYwLOQZ6OdMR4cMeSnR2jb3cRwIMkFGgR4GYyCOO8wn4bi
uNcDGqIJ5X90OcxjDXsgW9q3ygiCg19TofsFMcwFy9MrrT6aDcz3Ll/eaA6N4SNKXTfeBtr1cUH+
d1mi8PodTLGQBFpJzT7EF8h0/IzsD1FeW+PbhRsiT5fsOFirlGPCXY/GzoU8WrUTnXci4cW4N2rd
8CcQkwMY2X3ZGXjbDeIW3SfowMBuKqrZfmQGf+O6y323HlXKQVhr28bxsjIuB9eoF7i63i6JOdjW
950WhAXjeqgyYTQ3XTTD/4M5wkIn1YDUNGHdLMvAy8txiGSBRI6uTQP73DZtSpAQ8uW54tlg1172
X0lzAJJPONrivPxcVrWzF3bTrRVCHIo54BiX5uKk2uEghvKphMDBoC2FuC/gys0Gt70vEPXUgnyz
BonEfeLdsH7R1hZAJroU+tQJTM4aBnYUHTzN3OJGlNnJqEp/U7d1jNMeUpHCFc+XyqyetXm0LVbH
+qt4ovubrC0fmUBbV2MOraD13wjdXa4uT1fRznc1CYVmi0g8Ho/zYKR4+E9HTCV37TQfncwTG6Wh
qSsLIRKr2yAteFONEqyRZoQtSWc8taGJ8lp1tFpOo4kEgKa0Lc0UF868f4DiwszZ5h6t98B4HnM8
Qk0HiuSyhiDUy7ZYj1ON1Jey8yOxOFEsshVPU+rDZu6pOhJ0dVuNPTiIbL/rXFLI26DLzh17fp2E
aI386WyVRKpNeYOeKCgfTTeDkCHeLheiFt64r2fr5XL2GX6yJpru80DfV03PtkqEwS52h+RpxA4Z
D1QWfBXbu0rgo1DG7O9hYDIGlaYHbW96b2y9t4b2mJseYDpfikcdclszYf6gFpfbh+NNwX1JSxg0
bqCGXVXyDPodT4NN0bf+DVs8eqO1Cl//JTMqrUFiEpRI51KF4V37nK4VKKZHS4T+FSextZAoHUwv
1SrxXDdq3XzkkwyIJmOxXRbh5f+hUASWDu3V0JUvM+I0ibwHWCtc2GqFOpGkTPGRORi3tkDymM4g
u7QDHTWZee/XKBzmjVMFyIRZHL7P5kh/+yK7pxSqkcse6K+lYV2TR1+l7W2SQ8iplE8FHswvJS4A
rAnS9y5vczk/x3WvIeUQp7X6igjJLxpTFHICUzvqa0w1phhvmkv1nmsKxlgTWWQ/MZa8bQP12RIJ
xhMKsdsYd7IdVznSowmcekw70e+z2TpOAJ5YY6sTkzJ7V6bpz3Rl+E/FeFn7dhYw6EP7JBf25stT
AYdMb8dB/BwhQiNK4l+XrcSrhjekXo/dwmmOdzgzgGy6b93vczI5v75DmzhfeyfdkyXpbC67FUOs
fnfZe6y1NKsp8JJ1U2++SRfnX7EeD86lEuEkHlwT1e16SFw2fWUW50aH7MADe+Jl7zIYrTPRQdIV
9OU5Xyuk0V++BCmjN6OGdNbUNEBtK3f+4F7NS/DcrVUF3IPsFw4Jgvjfp4BjQfN7F0m3ZTPGXo2X
4YjgmPx7F6lbdk2hVPCrhro8yO0UPMkAEfpkuG/JTD7MjKP2gbiychdYGcMiigPofKewlmVkuskX
w+3Yq0zv59Lab+KiBu/AbTEpOUpT3Sk/UP/D516Nn3/rfp0VjgPyWxE523OCFa37U/ebMNrFA8OS
u25wz01JEFGFP1giqmi98US2LVd5DjlOOudLPd8kw0OOuGrbrXEKDeThQ5AX4WG0KDQ8ApU6w7ix
gaVhHo/lkU5oA0l7k2QIKdHDtNFgs3kApB/IDcMKKrWeWLo6CsPvmvPmMCdkbaxlMVnYu3/dFNur
Nc5/MXx8k+/qmBhQO4GHeQ5z6N+/K8STHC+NKo7MmWWWlFTohqSnw/KK6r4Zw8OUkCjZrJ+XHuFX
a+sJGAvSNe4v9U5u9hgVNxkElq5xdiU2p8wb1cmgjlR6qo+XOw8/8kT1uNV9gIdjJc6CQOD/4ds4
f7Ex+vVtPJzoUBcIF0u937+NQFASLksK9lZF/YqNuSTcWnZ8XFbJsRwlo6mBSrODC1fXmhnMunE0
ZnAaROdH9Vzcpeb4UoKr/lpll7VdGOF4FLDBGXV8mZm+B2Y5U+7Jdo8nCUm6vYd8us6PVjhxtlKh
9rNTRz6S3fWiDiYDttY9EDjyr2+esy6gv9w8SF4g0MISPs5RK4zzpwd1DMi41DAad6OL0Zzl68go
7xyAyU6Vw7nuABNU2pDIF9+WcwbLQVFf2BaZSpfj8FLArWfI5VaQ9bH3fUKdPDxoKViANwd26nbm
n2thsLQx8usjt1idApLlEPuGcKnXDQYgCVNm3T3Z+DSMgf3zX39P6x++p8U3RFIM6BXCiQv+8pCO
vbnQAeciuhxRwYzCNtEckNBLwQmw5IPoQ0uZ6P1kQW/In0YD1wk9VzXqK+P1X3+aX6y33y47H2f1
SPR8CzMqDBv/ctlT0w+ZrCGPEtb3gXn8IV0MOo1mraHjsSvIsAboYPZMLmKbIH1s5pn0BUmWYSzu
IaEUV05s3S4yBtfoTXnsgrnn3JtOseuqU+Lyh7q7ubSecZ5+dBklcIXokDaV6mk9QOk8AzVNv8oj
3ZrBtl04Kw7ZzLolQmbeDfBfL73FpdozYpAcPx4e3FBxPlz64hEPck+SmoFm0FwKoIb1lS/LPwBd
wQLHVLGMyNNzNjKD88zLmdvFC77mkMY2aaj3YkLo0a4t8FqvZ1mOwF3+7KrpkZVz/tXr9gRopv7n
5Ryv12MGAiBnH6Hc3cTwSxLCiZEF3bF8u6wXlVKstJA5NqEV4B9D/Py2W8ZDrNL46oIxmsu4jvKv
LxfoAjKgaXuMa+qRCdFZXhBHmrUQkXs9t9vRdjeNEz4XhrmbiFXcgvmszT6S+iXmkxgTm95aEskx
G28M1e6Xub8amX7Tt3Svl0bsAiRV2oUWRicxluA6U8wSqWHzylxc9673xfES1IE+WCmB6KciCW0c
h+Nin3m6P+S1IJfXxpOwR78pGNZzJy8l8ESuTjG4SPtxuoK7ZF2rMr1XEs1iFeC5O+ePIy+GrdU8
3S4zUF+9YL+2Qku2yH6i2yL2B96k8q7IIUKLFlBPxOt3kmQtwwwAWlRIRkpKfQ2nWdpUgOvdouDW
x5w7HQk8DSJGSNM9kl2AXeNkpHNyXTPNKLQx7nWHFbZLPwDbvqMEv/dm9m5CDahynHqLMBwzSr1V
6xmA9U+xqZMGUlCpzI3piNfLWSKQevGMZt8vW27+/wg7r93IkWQNPxEB+iRvy7CspJKX+oaYNqL3
nk9/vkwt9mBmgd2LHcxOd6uraCIj4ncC5WejYdojmydMN/v9nwJF47azUgKFEg7OTqT0gnrzGGnJ
CxoCLBgLgFdcrFcU1ctTtCzibDjDFmMjArJC/JVAmE+Tn1B/Nea1scNg38AcXp1SU8XEtrJzU1+2
70bkPHMaiMWfz443elf7t2oy4TRpY9fQSdO/qnZ7abNdR2212DGmZfz0vbeW82eur5gMbUaQbJ6i
paLJTPmvxXow4PhtBk+c1Pdz4/6hpi3HlILxzJFjI1VFqptR/UxTzN8GBexQ9vhTyDVMNicnYlbG
01A1z35MvHBoRWBybTrsV7mP6m3tPu2QfKgSDoaln+qmx1GACMMpbs8pdP1gJEupQIwchNFkXAEU
g8nLlgsOD9walgVawdEs7OjORXFImvESqOnRaDNro89NqCZu/IDMnTAQtsilV1QtdTDgeh0PTLbJ
hRUWwp1J5g93pQ2QyEyk3uEyJH6tahgF5HjxvcWNOI5iZBlG08e4rzG62ouFLlmvuzVQE0pKw0SL
W2PV4L8yu55yuUaAr/FYV866E2WYBV3tf6pjYMipEEXCChYpfeDUJGV0PcHsvZsctKLtji5JuJvJ
1/hxzg0IMNsb9IpqY4kpCYpSgd0TW5kzpBu6HmaTraZhsynP7Mwb2EXFFhbQYMdnT/Yqycy+bI7w
41rFA4yRm+2UX2rNSJwzrgsc8ZHX6vSwc7y3xpP66pOsEkkTlkcvdQ6GHlUwl3Gmlk/XZLXGpRtu
3c8xvGFZ8DOR7Zc3Je9z1h/VU6s6Q/XGRAuFh3hcDFrM2Q4mzTh6ELivahC06+QDH6T1YDbOz2Ed
88N/P/MMiTr9vdXAs9LApNJ0PdwXWHX9/cyzStvPTQTtu0XoxrW0D0bhJbtKDqc9evtv/MSWR46Z
h1eySKLJZN0kb37MHF4JwG0b8co13FPKKtbslY0vtIRevKXjN1Ck1yG5c5PubTR7XHUhPzF4X2Xl
bjU72y9xfVWrIw/nkPPqUR99g86uw5bOrV7Vi1bGz1nW+1itey/sznqk3yY3hsF5EGN7MhBOhamH
gEjeFaHhm1qQc2g0Bg+7XN0JeZ81PFGNeUa4K8e80mJk9aN9lTX13sgEIh3SuG3zXc+wKlFrqHl2
ODpXMtKM6m42puei6F79xHtVAxkWThxn1NrvLbGawWbWPTtnQl+Kr+VGI67dHeLkTpjxER/E0yBN
E/pcO5hMFEjr8GhkPS2PKHk17En7iBIP6ZwEUf79SxeDnWugNto+NK4wEcb2eydMAtRG4CyobkfS
2Kyh2pL+7aDLZpjxFmq8Y/VP/+OZ+Y9mnEdGyPrg4vxg4B7990fG8BcLGnyEAaYOUqUmXDNPnkW/
UXt79ezk3vhj1EnKGGwiXQYYmXwfJiPeDpKV4BCP+el/fCyJ8v29e8Py2GKPjHICdof9DxQQAt08
zQLDDcgDcAhjsj5G+8V2cFb+flLkXacd3eaTK1U08bSbTfQ0/+NjuBJD/efnMOn1YLbS0oKY/f3y
+LG3tvnKAhiLJv9QZHfIxTTyrOOPCr+sQq5KVNcRyehonEWIOBscic9wzjFcjlGGxNYxcAEGxpIt
mvrd62ycYKy8aTiXHO34t6Y1BHE72Y9Cxzot5/kgMCsT+27aNub0GcoFjbawT2gjMi/W+skdUMYb
XIvoLnJZKvS4CiBnmzcksd33HqeTgZ53LIz6PiLWL+2X+4hVKnL28tIDbSYEcY0DS/xZm2CsOfD9
jHB5HQydilv6Ags/jT/BZkO9sWrzmzYMwRMPc2MALSQWiKo//VxE7waGs7zNhUVo22fpaNjMyZIy
VlKvXaZPs1Yi8Ws9NtN8MFabb/1gMRJU1ufM5uV7ThXYgXccTPgV8OE15OmzDUqhMDMDv6IsJg01
T5anZmIrxwj0kmZcFVV1B2m8zOFr86biAulzfOOKSV5TowcY6v6h47gmWRqUYB4TvdGB/0CPZ6Rh
oKA1OIVEsS3rd310MfQ9iKs5s8dXtQF3vBcn7j7z0n5UU/L3K1qPP5fK+EsuZ6RcTIuO6murDlDB
vn589qOZKjuzK8Qrz9lq4nttrt6qKD5G9RUKjk+Yq5wHGHC7pqW+yQZfjWy6rHlTdanDJULtKogJ
ZSGl/rbUvabQ2bYpaddspnAIu1cvpEJA1cfuCJxPW+gqUwV40zX2vfp8g4h+OguiFtk2SZi283BX
/O/vzX8ulQxpNk+GCdQIh9isf7y+Hl4y61hUJhnwoBqOS0hU9sPQ2vdUPjaWvEPq1qqjQlXI2pcg
sOwz1aeMcDUwZ+da9Z335hHXIM/7f/criFEJyvbS9//xsf/z/LSEVFKRwGLYlmv+Y6cUlgI9wDQS
RVgJpg15JKGRYD5364uPTnUWAwOkQrec4WlBhc6t43A15axk9vaTORBGEZMnrd6Yeh0v2AS1wfdK
lfWwKIiXcmSVkJB5j2aptsvXsGDvK+Eh8Nn/tW0x/rPA27Kyu6YFmmHbzj+2LSTXlgO0fRQSEsLO
clr02HBvWlLiTTElglVrq+3UWr4roQtLE5resG9Z2ALbSLxIW8zXjoZr99+vtiWv5t9rq+3qvokv
tJTIwav7e20VeVWO8HZdUp2qVxtcbV14931PIeR1wI5ovu9B/tORRY+aN9MUICaTfAnuzDpRaPG/
IpbJMk4FePIh/5Lzkzog1PpVoZjoyh+nOLX2i9zGq1ZQbc0NR6cVhPPWQUK5/vfvxqrhP9YhrHxY
hrCFl4suoi///u0ifEOHCL4F/ILcvQvTFoivIsJsDaEiGMuXOTHYCSApXMjM2E4PfSIe3c6ud1l2
jtqyeJ7mV1dUr17v+5cKfxKSCdqjPlbDaXB0+6L+EU2jgE9ApO/cQY6OfxSVET4Yzc7ANuSK86Ku
15AVsejQzz2WiPfCxYEEccQvDVXFgC3/k7QP7Yz54EOF3dt3C5hUwKUiPAwVETFZGPcTCxuEhfU0
ctrymTHjhVdCZtioEdOFIubUSRWrMSIwtjJmaWjHGbgIkuI78HjQ05lzbg4FejPDeNEzjHJ6rrvW
rsdeTA++LTfkOoxoF8Q9jMPwWg18AF9LWXI12m/UQI82PORD2OB7pPMmViIVOzRurbk4Gw1HI2xk
s7tkbKIdRsMzn8pZtkzk+q4ZAnC6nY29WKbtWIedGbsPma6dWy0/tqbAR+qt8JZDz/Y08Z8Suz0n
+BcuIuQcWh8wEL8jpmFj7ELoNxnTCOm+v61oxid1+FopvugKd4Uvddgxbr5mBL9P/yJq4SWNvId4
2IuJR9Ma7YADJUptIhgEwGUVn9KeJzBBEAjLv8v7x1KDEVkbM+kTiNBojONQu5aL9dAlOeIE/+Du
1tZkd4MOBQfdJV/OhfarL05NUQJudIRnNK7UO8S7xHM+AN/xTCzfIU74pH29WliZuizMNnpSPHeo
IlPDYDp+n3sU2YkX740I//HaOcSVuGsv5tfgWPf6DEOnq28xXoGNRw5hi+cDd8W4y6ZdQ1tfur+b
dLzDLtuFZxkYeM7ik765W9I7v/6Y2E5u0arfh5q+s6JhJ+ZAXsc8ehv7Yje51amk3189xI3G+CWm
Grz5KshCMleSkBrMW4l5x3wdbhps/NWGtGobXM3xJ39jW/k8vuVr1h6Ki1b5e32KdjTtXnvfg+h7
i3W/9FzGYQxA+DZ+ph25xPFewKvCEhFsKzkZ7nK/9uBpRl5gAITlcCP8u6gprkYyXACuwNHdS0cQ
R8YPrxr7p9PkJE+Jv/Ih3ofV7xHbitzOTguud2Pm31bSbefIBGJ1pufZJvwiq23IE5gGmPGuc8M7
gb1mH5PPZvbH3HfeiCCFs5Bf+FifSzY8OXzbPMy3VXbL00X6PLwtTvyhETU4pt6xwv0GSy3zEFXj
pZzxvSrg1G8KfOvIc92nBnGLnX2cCfZYMX1pwDZwQDvHxRQYrm6CtZsHvVp2k1Me9SL8yMOGLVY4
ncGE92bMttbJ6C2bMT5WobFFPL3zzeZpqQJIQFcnnwO8gR8jUz8V3k3TloeJzKC6w0mNrCKnesqQ
nc5m9qnb2jWto0vJEo1gFhc/1mKO702tu9Vr/RBq5aeDN03UEhaP5SNMnvKM0OAQluWDmYO/Vt1d
r41QSh6TMLwv8cCoPePQNEGV6NfYsx6SPHtcq/h9dsObXw77BIs/18fclCnR9i4Ukh2HPI1xGGQJ
cgDQ9tjnMNFaex/1t8U8atmj3yY/str46SekJth6T3KMf5n9q4alpm7irVk9V0aQY3mKY7UV/0HU
eylxoU+Gbm/io9Tk9k5/Tjz3sYx2D+b4Fx8dsvERsnMQvw72a4gPdS6+KhvVK+vGHJEcfOd6qCAa
YAzI5hWpZDHv1nzYeHd90kGIftZJMoQgvjyZ7S+9vuntDBXpPtJ45fvlBGITYLC9Kx1zEy75Y0bW
Y1rJ+hnhi7NtfNZztCohaWRI3nZm3z4P7N9KZIzNLDaRTrTZdOj78hL6F7M9dyTjhXkC9YdkEenA
FWW4RkVbo68f5u7c8kJjhAolAA9myJLZ+BNZ8pNY+0tnR8EunslADS8ed8gT1n7qxTGuofnZj6v1
a9aG4zy2uDfMx05gyMSHm+z6otn5OZLgGtw81JtXT6sOZfTV+Aub6Ova+DtjRMzT9js/aQNPfNpY
6WBaz2pl2BNpDYMs2w/efYdfyujAAGdMXlF04NPHUY8YqCsxPbvFMoLAOjZGk+GSfk3R7Bl0+l59
G+ziZBl60DktO8+fY21e57I9WSw8Ldem4+AatNl5ng+Ng8txjAptEjlxYuwO2G1zihNvFs5VwCh3
wjb50IBTawbuGx6GfnHP9NAJMhbYuTnaSZT6k+m8p4AvGtDoNJ50zLqQx1fNxZeVRAZAWv1WeL9n
s9+aZ8Nk+sMuKkQ6xkZ80/egko77a7DcU+dVF4bnjd6+YRHCANdt8uzBmNiIw7V010O8vPfJftQy
Yu4xqUv0k5i/HJZfsbnunZUNi+G9Jz7NqIPVTdW9DHxEI0Ls2BeEWussVqruyQZ012B2oPmH7Lvu
sRJ9jdDstjrsSl8DUHTaMw5750mb93AIecdYGeZbW2+PWpMSeW3VOEHrD7j6BlbWHAxk8XpRQpro
DoV2HIzxs19DE29rAvDwzbmEev6gW+Yvl3W9btXHdrE5nMlc8DleUI8W/iWspHpcpOfBvtVx9mvu
sgy+B6IBoxRvmQjxmJ0x/CHQ1a5+23qMtTx2VrbJ9xnE++RXryIbzsaMDZ+ZPa8J6+geOq5hpDfz
rUiLnas9rT2hlKF1P2LyuUMT9Gwb0a1Fq8qu0v5dGTi/xUgXS+TU2Hdk11EXR6tKn4YJbz1rG1uv
o/u7HsuLialyTo9qCiJjNbkUpq/BD9Koz135PqCtmkb2tqXJyRl0LNqWrPrLGo0gXNzP1sNxtMDY
LMT21MyyR7zQ0ZhdcDNgO4x0QxS32LZBePOggkZSWP7N4I96n0I4exQKUHfQOlxg1N0lVnZwufRZ
2NwiHQQJCKRZq9fM66+VSQcCM/pn03s/m3A4k8uUXJB1n5HhA7DE3sXM6XTomlaWtM5+aSPjCQAe
UCDXP1cY9FBCadvGchgI/DoanEETwSf0j8myRchKbUmNn30+g3tGeHfbZUsfEKPpdXYFpgR/wQyE
oDWE59nPw3Mk+Ld0GcWm7Mv2OvXeSO2YykvtMlXHcbGcshIpLTKz5mhqofbcYmlFVsUwn+umjV5c
F/c+K/fqnfpVF1uqB69fzmOxRB0JGSYL6bzkLOKPho4f7tZyhkQr/29cVfqlthbiF9VvTpc/WM7L
jGarD5pizV5cgZc0u8387DeY1EeWYe3pjKtrFxJMm7mXdonKt6X08zMvLxPtVBRviHn6IyrSeTeF
eX3C/B/V/ui4QVv3zl79ltboBqywu/KgfsDMLpcCsYrjNK/Fm0gpaB158Gf1q5aEfKuJ8Vr9qo89
Ip67W+ZW083gy4Xv6EpwLmvAg20SBHK8I9lRYgaBKUQTfi7h8rPDpigqTawD9be6Sk5W95y7xRPW
/Savg7YrF6h7g1iO4EZTxDpnGWn4x2SPSvJXejWM5hEhTbfFBP3gjjkZlhX5mB3iUaMPSq/d2aP1
jKWetQlmGygYVOsjhXUGspW8T91vVsdnfS6fYw/Hy3SgkuI2B5P2a0knsYPwMG3gNRxsbf3jcdLK
/xlts81qsInJG4NGzxA31ILE6n1iLMcWvhccrZYPi3vbZE5BjprPKQviulFkEajx0LnLLp9mzPV1
4Lg4evWtLhjMbl+23jER4VODu/BmSdfzWD2EwzwdNKgSpZbiehTJyK7hvJjFj1gPwmF1A8lOi7sO
+fJQb70Koy2dVs8EaqlhacYrhgKV8eh707ZNyzuxgYZLqLWJZh1Hq08RC1jHLZx/u0t25dSPEN/W
+yVLP6k5ZyJIHnGKwELK8mNJ3IW+RY0qARXWNujhQSU21baq4psDX16fyEYZO7bgtXsHigllD6h7
mDy2pNpA7l787rYeJz+YFEy6+degA9pamX+dvQfTrS5Ca26V3/NYVOsBA4ud3cGAbE3YsrVoD/k6
Bw0Q844WHkPUTV9VZdAu3p+S9gA7DmbOE1lzTynOfzq+C1rmvGWoLZoJam+FJbXpXluHnIrJ2RpO
vBF6/2w3txiPbH5oVNt/QJc3M97ESYLj7dy/lmURmKkTBgX+hnPEQmLKm73QkqNpWviWsNfKFlLS
+2p9c2KWtHrzx2x7LrbA0rOkt5vaEf8saYNu80JHDnzhNAay4kBDY38/odYD7i+KfWXhP8xBuIeL
e0OaD88V/Vm+Z71MxosrzetGn2jglsGEQHCi8iwNSurcxK/CqVjwd2c7HfDCS1PjUL9ZuWafo3FT
mmV1TzoQCTu4NGemf4enZLNp4BHewRa5Dc2j5a7pCYOZBeezhLcZGqfE9VzTXdkD5LumNt2LodUJ
9oaad+iNPjkYpUuycxGfhAl/xyzz5Qi6YjJJ7uCuPpHIUC0nvxdo25bp4Jlxc86q5U7xV1cJU2ju
+h4mRXHJPXyWSUoi47b0JjK4wvNi4RiPkyZZtJmp30OJJfxm7cLPBp7hqTC06KLj9O/QUZH5ILe8
heU0d9NQIGH3yIXcILeYtoVWE5YN92oXM7tuuoXgUcjsJO/VzbEp2suyNOEF452LAYLCzAb8zbrJ
OvSNbl3MwePcHpo0YLk2HmODlALQm+o4erazmSrxXjhVevNHlr5YdNw8C/P72LgMlj3D6aY/HxOc
N7WCYzHJ7EeyxciYH63xqIjLOA5bB2n+qK7pYAYpmet1YbX7wUb12MzYF2S5DeWCLfMGa0ZzTx17
rLz9XPtY5yrSutpjet1w1EZswhkbCLi1tL9K3OTKJfyNBSfpXD7MxzXS/6xR+Uxv4hBNwqWsIWfv
FzYtFSiAi97KWioS7r3pVclR1CJUERiEv9MTDR5HT3OJmeFB/W4vc+/zPNTInGJARKj/DWGjgZ9Z
7szW3rUJDGaBX+zSzP+cMLjZrGt3GiWHbRycbv+rUIqGTMaVVcX4jazpCXuEKF7gyo9reE7ygtcw
Gy+jbx1zvANPeoUMQm/8fYUJzsaDna80HV0L2RVSQH+F5ehLeM6O/WObNG+F0E6Rr3X7RmsnwGzv
VZGa1IK6IMYSbyAPIxIJSftsmDZ0O5hhwr1zYvNIrQZ+l1dH9OEfs8yIlTLsb3Kzwuddbf4j0om5
sMs3WcKPU3+5ImkousL/LwrVN68KscUlW//GttRPNlfcoqxy3KvPlZql9qJH853TOzx4kvPv+cAu
jFfqlsBUI5+yQXgDXHRIzPaR8wlM7JtwoX4L1u/MIR4sV0/SvDVJz0JY0lDgZsT4SBUSCDDQ4nY2
nsYEdNV4e7r5ex/qSKGK7hH/V4QrEumvLP04xXEbJNPJGaLkMM+/eokQGGAO3+oQfYNAttpnhnNS
m02JqdYG5C8ThVtmZ6T9JN2jZk/0zxJWiMzo0yy6gyJgCJRqAKQ6y7pk2/olL+GcnQWU4R24fb1J
hX4LC09RYfEgynfgnDNlSsP1KJNNraBBmboPxUjoBuNt7dZL6jfFN0cBhyB4xcisNqbbvSuZy7o+
uW663kmIVn1Ftas125qoFlc/qPqkkIBobp7ZRJDBAgdmKuBYplR/dcUiy28PU9LsFYFXYfRq206Y
ycYacZtVDF3FIFBozeK3OyxfGGJ8fa9kVopCokHeR5bAelBAhsHoljGt9klynpw3TWNFr5jE6nIr
TUEoVgxK1pOrYcNZeLoLh9IPFCCtDdTAGbLpznXI8AoJ4tx0o8bsNxTXeSDaz5DwsgI7FAb2rcvR
1i83TEoWXtoLdsHfaoiyTTXGRdbeJFxIqmOKC/ZOa3ze28Y+ySNqV+tg+VEEsh9CfxopIwxi7maO
c4H3JQ/dVEmYyONJqbxyCgpr2ip6iZJ9hpLVUJbxadQ5P2uvoIOQP7V3rFcnaamAcrvOJnrcSm6M
IhkyE29xFV4eWOdjsw5ypBDtmWGpcRhh4xqQZKgJVGI9jbEanyGu95hIk+kUjwYrHI1gaYnsuWa9
jbGTHt+7pKt3CktU8JerVxSC4jBpKFWKQ+tFGYmxhckDw3PbMmMc1H2YBxg1bfKiigOBcbR1A3vq
VuOp08sj+WK/u56Z2E7Y6ZkdjuOQ2doRZF8CbPVcXNYVk8a8wVd8WtDLoejBGsk/qtuTs6OjEsHr
/T6ELbPbcJj536+/U9Ozz6ILMC/DVA7mSpRFGnhKNG2crn5sa2qR2UXm09piOZ9Tpr+ZNgrTymY0
lfFRgUH+3P0e1sLZShSu8v0XfXBevIQU2q6gFZb8tExgJ0BoIGKfBfK1FK5gfdxB5OJncilB3WF2
Su5NucCf14tsDGwKiuR6fhdNqeTTOIm9vsJQOx/ojQ2yBmIZ89ZTbFWRt9u22eSd6A7qgW8bzv01
flA/PUyQkDpjRoRf6gIwj2yQzXT8HVX25xS52jbP/DsFpqTp8tTaExlBnXR0We+RsX8aLK1iv/2o
YtjhiQlRwMHOKcysZ4uAz6NuN9Gmi+odfgM1FpwFSkApIGiKmIG3C9T7rV4wnQ7qZNJyqmdIjxjp
ZTsz5ukQtPR+Q2TeidICbTDtH0Pk4qcyFIAD9VTDgpL6sh6x0BYFw0ZVSUXpV2VCPeapSc8VIpvV
PeNeMc9i+Ba7QdQ6HjVi3XuZaDAMvQsLKEK9FdPEyUPJnR9sd9wrkeSYu0idoDZvCC3xAq+psTSQ
MuOsxKK/Ey6yNh5h+LfrsWljUE47DgAMMnzRm6uSdkgewgEU8bOWjXzmoUqVIqp5NL4m8dqMLSuG
1vllaz3WCNPwo8XhAFcuM7B5o/HmmtEtSrlS7GX42CxuubV9s9o5sQsL0IoCxLasHauclVs2Owd8
H4FO5BdRr796CXUN0WCGf4uEW7XlAJh9xEW/+ha4FKNNnFbk4F9dYTssyY1pwiPe2jyWs5T4hdZf
hFAf8HpNvoUOlpFku6gIMqlt0UeftTuvG9fzpwLoFAisyoUqeeq+mKg89lbbnNX9L7Lot2aYznfz
q7hXFp58ZA6W7qSdVNfY9xDdTNRgMLPEvfoiCpaVh6HrmKcaqgkMjOSP6zqwouJko68hZuuSvMHq
e8Zd+a7rCNKStROTRyRGJSs8BE6q/KsDSc/cYx35Z/WSxCbW/S06Kq42SnXPIP2iBLOpJIitMPrM
RZ+nPYKoPCVV8j5oehjYUDpVi5BlRF51sYY5F1CzxP6/i5QFbWRadOzSNF52UdU88AVNTQQ/GncQ
Ppx6OBWLKS/x4dXZypyHFqNyWkrF2p3K6CNxhi91zKiqk/bkRMHc+D59IGj1IFjZCvcoh2op77Nn
/EpT7Dko3+Xq43S2MudKfk1iJR8lVVSdauoOKiqDSxhQGbFyVGevPjsUefeeLp1cNo4WdRj3obdb
umQ8pC3bVtHikC7FO5akkrnZDzSKW1EitF8Hn1W81GpLSqWT2NeFkYkpH3pjVxKvY1f2nayRoosQ
2LczPCzS6r450PAaNmWUnjPWD6Gbf46I7g5Y/mwaYymP6lql9bjA1AxP6kUf2aFRNyH5otorN3ls
A4uXGdR5SfZQ7MZ2Zm7HIST8l1C5wql7WoZXRTRRHMQcs5et2zoPGBsBqEtZ/ZQM/kFP0Q9GSxIY
9SSOGBTsPEsjj8l8WlD2q9LmSD6qUheq0wUrZBa9D5lUbCvqm1dzo+EC/yZZIt7rgkwzqcONCwPv
r3w7c9UDdTqvWD9thU6UDKruXlBrbPz7EIly7kNr7+j/tZN6w+By1nvzF5lLqMLD5M3S0pMxpmzX
co8ERssut+rJUBw5YSD5iy2fOiUPXZfYe3JNp1vaxXulcpa8m3Wk20m69KnL4le72s1rxopGMn4s
nL5pCcKDhohjmyzhQyNZ4v9uFzwYECvE9Lnz98mYv/JNw7NjuyfHmV864lRoB/iYbti9L0zdJsnx
ZKOHL4WpwV+NDrbZmIexheasVb+s3sKfE3dBUDyqZOTBqy+96B7jhL00x4NRnvQ8BL8V1UKpJNQF
EWN4ZVnDnin7WKdhOpojtIBajhqwea+JTfQwdnI0WFKzpx40ZfOgGCi+ifavENG6iXAA+oxW1Cjt
esBoA2yrHf4onucQS/1sCLPd0suYWDH95gq2pyk58pbZulfpON+EPKt4WB3I5b1mC4lnaeruOsmQ
kl/Z6muUOmP/LQrse6RqUSNeHCwzDiLs8Zbletv+8DZ27lGdafIlUbRF1SWV0Yu9VtQwo9UwN/ih
ngzVGqiLoBrtXk5t6k1bSEvxQgwe1Q+RRwJbPTbT/2ImmU785dbVhzoswoUtvIwajcfGOHJChXtV
1Fq56Vw9eRLojC3tvNN999yI/lk34kNqeI5iMLWlDr+kHb60StYKR1JAw+EwkRyGp0PaBQABvMKQ
hiW37ruCyQ7OG+ygGvL1ounmtRmWMlBszbEFFsc+yNwUXKzvxn6aPTYHeKon6XJTc4Cf2c52anD/
VW+gquGE1Cb7pv9u+7pkuNO6sEO+gCQTX5MrA97VTYv7UOqsFNXENtO30AGScl2prx90giYM+pXJ
cB+hUH1UmCeyB/jmrAE3fjShcwgdhxFSJ8VVVod+aH+qO2cW01M+G0fLaATvKb2YooRK+RVWQqQe
9NYf1VepsqP6iLR3fZzP+vuqA3hYAMgli0pxc9elw05jQi8vBaVKXOKgBoZrVH6TyRQLux+lAFcn
YkvOteqBVwdYWUU3bJ/3oaO/JbjDbtc39dRP0kl0jmZsEHP7uyBM0G3Dvty/NninbVr5/GQ14y4b
2ANRNYdwtKCbpdBpkg6nvND7UqcGkjSN/AVwDE8r9mpyV0R1Ek5uoV/+WEuEAEnf+zdgkAgaoSJy
Y79MIBEGV27/xCNfE7Hy1UotuM7wqO7jkrnoJ9AkjsuFTkXbqiE/HAUdNbRzde2SKRiq4VFIOvIw
aMgVS1ZYRrlXD4YsTbXRhmdCAXnYlo81WqglaEyPgyXDO5iLzLzTNzgkXtRXnTAktPL0zY27eKvX
oGfq76rSXD8PjqtvW6kZnTt+jLrTY69/tZhD4wAbf5d+9Z8bP6JzTcXGrY6OLIOapqU7ck8+tPSC
J1ZzVgOWM+eInxMcj3UzCG0WjkMFXULpmG0KpywV6mbJf0nlLDBLZUVdbAn4KiElR8/FvK7f5UI3
UU+AdXzLdtVpNyx5xR4i+2IheQebpzzprnFWF061kgv5ymw3asAP095KtEp920jDCLpE5AC1n9ob
zlZJ6i+IXWEb18xUeQ9c/4gj24Ez4VEvw2peAm18Hhmf2OKW6b53Rmzux/olGuvmEnrGk4dv2r9E
xUyUzC0DJv6JAmJoNVUdVw+9+nypU0e0iQwoXmazi4q7j7DeF/7CMpyEWSYc+0+0Zp9NHhpPCeGo
sz9+T1GOWz3Oa3rOPTzTC+kMNMFSYsxD+Ji1NpaJep5vHBoHzDsdYPnQ2jYDnmtiLfqAaJs17j/X
ngzu0F1rUO5+p+NxqM0RwIZXPykfAkaF6eLkLFfVzXI16DJGVzOp88gp1umQMpOOvvdA2tOdOm9R
LjL2K1EGcvDJJhZstV4aO3mNO/Mr1p2LKuNqZhZLAmk+gVqgykclzGIv4vWSp1TvzONbIMmNQBO1
W+uw59Gy+tGxuSF5qYMH1JyTWGKrw2BuwNg5ee1tCOV6U6WcMdaehM38IOq3uDTI+zWSQzzykwmQ
IBkIXFP1Y8Ibz57Pat+BwzHTlx81q0CgMXZPaS+eWVNxaZiB8nAIH3pJ+Wqy+uhbZDdqAFRFU3an
lNXYyllMhmCxs3LoSWaGHLKUNtZD5m9Da2rZNcfDwcDhKhCYPO1cXJgceAWbIR/yoC0owhOQqeUR
t9FBMAZtdYu9KbpbXjdhAHD8lzbbIuhMNv2lOBJuwwEzpSSWELSIGPtTOO3RKc3iPMKBGRqsgTIt
I1KkvSBIuzByUe68NNyBlD5EFeRrLc4OcZYCzxZbvU0botWweE4tmfnnOqRK2LjgNgshccMEIUC0
hN80hFENzUVGdrhldjZbdsD5MIJZI4LCWz1iuQvl2sIo11tSnD6w7HjyIlec0rX9M01LCAFAmnl3
ySWOvE22dDgYDdqeZID9mhBwX1qVdjJ5ErdhiZKtx9qDRG5vy0IqWbP6OmJRzPRV37oCd/XBrL19
Gu2HSe/vQrz5Kid04H04j2hMCgZ/tktz2ZvbngFjZyyUyXgmqGqOj8apaZtit2DM7lY81WNsPfM+
RN1Xn5S/4pa3ZDRm+2JN9q2fm4+V9M39OGHhoP5Rs4GpupoqbGpVUMbTjQ0TC+vB+sI02T1mNW6d
2tycQqEHRWfAs4Op6g4k8iLVLPZdgZSWK1OiIZ5w7YjM4TRDaC3iGiNDz7m5tvfcObVAO7wQNwI+
3o/Te9MV19JhOWQKWPydqX3UIsKty6nnfYsuMRbe8MPzm7/8qKuDVpTQm3J6vRWGNBbg2FKkQ37s
fJPYTWApUDdWDha8k6mKX/0FiysyRalbhLlmZUpMoBVD8A2JUmnwvRGai019jQ+AnOeAn/6KBIFJ
8wIbcEEPU3bFM9K136hOd7mP+UH7f+ydyW7kzLlt3+XOaTDYBTm4kySZrVKqUlulCaGSSuyDPRnk
05+VtnFwYOAM7vwODNj/71JJKTKa/e29dtlfej/L4wBXMgmepdr5Q/UKK3jmvlDoXTJesnpGL5wC
xs1uGlbjobiOGlBOwT07pt+xPGb97c91uX2bkdASNo97/jB8SmGQ3wjI5uml+s1lwz1sU/9qoLNu
C5CWvvnlMNLZ49PbY7tD6Aqe7PRLYqa4awsb+6CvL3IZgtfJ+gg6+8vVgb2nh/NPbmrrmhOwo2g0
u3/FabxdEsKRwMqv4LiQtmzZRHTwuhyjM0wGXFxKxu24jU6Z5v62SSs4KJk9TUwBAOqQO5Azn76w
zAh3WQA8ZX2dRC/jEb+jAs50ctoCVAwJ56UXtM92Yr4K0BALmaSyEDu/yDDiB1Rgytb5pdFwLmq+
6UIDIxKAfWs4JMVnUBn5yalH/yzt5WHaFrnPOUVhCOHKsTQfdWuloUVF4c4sGSxnzXdJ1xCRhumE
NlZcdDfzY+RriXuTgKVxW9u4bcLv8CkPtfBq3W4FDf3gLBdg5ufSvGtsiNRwg2NUDCse3Ok10Z17
GDzQSoTKY2hOyZ2PRuRksjstsn1BijvYDtZbzyWkVicU96FapofJX4ZrgUZvDPZ69iTt8kXD5N5E
7Tj3viJCw1PI4obHorwMuUlhPc/yvg5mXDwuH0QbQPEdgEljLOBmJOkm+Kcv+v8X0KB3//2//+ez
mdTYr49/07xR/7NORuLK/98hlGH2t5vyj//8A/+m4vr/8D0T+C1Ocsc3He+/22eE9Q+uUOQsSG3Z
Ao8NcYZ/l8+44h+mC7hSAo3w/MC5kSv/XT7j+P9wHSsQgQCxa7uuI/9fIJTQQv4zIoWB3/9n2IPc
vw2K4z8CBluj+dYKn77RbKZEDdeaoL/ksgzMyscW8zFlUnuvxm4BLPxnM7zVCAehmc9b3NpTHhKx
QjdpSuaYvnNKOULuoIS9WqIuT9wJ4jarn0aDHMuW5QFJ/Edo6iGXFfWrfMR+9elOjcDNhdhWlxcT
epIcU8lFj0ld6VuXdFSMmzlLzY1Pbxy2NK7l1nNPs7wQt1q/amfTe8Ip1fyY0qoIbedWRO3FeQax
cRLwXECszYicyt9Ndv4w95n7eDtEpRZCSIb5PDKSqg9XDfxrS0K/becHuTULaLX8rLDqMxsqYbRh
9YZAealKZGgJ1vHgDRM0Bxpzdks73Mt21CScLrVjUQQ4jYyyKw+aBRv9SpUwCjXjwjbIsPphZN6N
2v4F/z9KXXn2fPfb6rCmTG31lojmywuQ4rch+x6G+he3Y+sAtJ1qr+IInimIUqt+kIRodnRgXRlj
ELHw5zgZeyvCDVRRLRNXboAr0pZxsIIX6cT2p6iMN5txOoMl+lwLfR7MNQ4sMopw3H71lXtMnH2p
/mbFgi9SoDWvKZmHAT+uDe6d3kl6KgtFu6qguLI457QjhbWaXoYyPXaNfnfc0xp4H7wJtOBlBOL6
vrrUOuCwVAAXWvslHoOMzJtawTb5v32HPaEpEWbH1P6ZLON+6ev30u4ZnP2sSvFEgTVGhtLSUVKp
PwyzKEJU4rFYbuIS4ohGe6UAhY0UrumwDxIdKY8llzoe6gFwtRMvGR7qgtHSOOd1JHN+aB38dLc8
380VmXzqK49JcI/Q8NIPuIlxGoWBKHHINsV5FFjS+IRnmuI56WMiiZYaJOtCWXLq0l1N3UAbVw1P
pWP8bbyCc8kZ98pbajFLYDiML3J79/LtbHKdDJNgvrZj+ofR3d1m+Oo0LesJizOliRlMPqnT3201
wZR0NsxALZ92Oet7J++4LOubH+geJZ+GUHfBqtCyJdozs5vhe7PT+8R1jou/L02aotjZgZvmx5U+
2R3vLlXO3BSKSids2SqsbSdcTQO7Nj1neGBNegY2PzSNKj03HiB/G7VJCcK8yW1oaDi3U39+7PgP
BIQW+/N0YsAY3E2dt+smsCCeiblnhbrvFNYrs667OaVtAthErX25r9YCTwajW/DsAH42T+8B13Ij
X7vq1iP3ZsgJe+XoPWxtf0mX9tr5bZh20KFkiUmBUJMR4oyB3kYoYld3CEM2qV6827KK3Yxrd4a7
UmN8p7DiYiCS7revys1QqwcA8zmPU1+WVypimJT4G5/J6u3bfBPXxBl/rgnWBSxdvRR7DsaoJ21w
B0lUQYzG9m/cebomSqnvUrMV16KYzgMwWTIU5dmzNZXBZp1Eoql3bNpPyeLYxzx/HlnzYKjRctKJ
8veyJfQ/TYz6tTuG6+Q/zUEwHUzapHfL7VRq2Ko9LJZqz0U/nfNlmI+uCwFv3gK83wpXdVJcGEE7
4SY53dHSfjZXrmVWj5s5ketDXW/5rqvWMDDr/ewgsEL/wGO1HBOqK6Vjf6gcANTUpHGhtwfeYnL+
iX+yNUkWadgc7YjxEuqArQEUDdcexjTisNPrFqBmVe6zkj2Cde1/zibSqxGMT4m5cbCdjyNR4vT2
S5F+Mu98B2Ohvb7oZHlE+LjhOBtxhy9z4wcf9dm570laJ4740brBvW3rTzsvht1sLWacieJm3gCh
PT/3qxwexJzO3ADHvTm65cWdrXtN8c7Bsaevuq7RI3F04ULCmzppzmc1iIWbZ85jsss6Nc/Li+f6
UYFhiVE2YM3OJqbCMliEjqyDCJkJyZD3HQcJq05k+HJ6KBrvPqG+aZ7EdOyz+aeV4YpScBSs3rkr
i8mPpZs9mKvxC9sBzfb4GOMZy/YObflrAmp4ok+D6b6YqVeC1kDaHSeuxa7H4MZy2vHUNcSRoIgQ
fFvkCiGWY2pbpRDjFs84Bpv/t5jwQXLS3yKr9riD/ua5UDvFkfBhJr2eZrZ/NIb2oddJj2mYS+Ys
glsjWFx4yJ1FSWZAPlCOyq114ATd9slLzpo4lX5yKJaiO42saHoSZ224VZzlyVEuy3s+WHvXYMq1
DCiaVCSBQcxbPOcFvlTNPXhsyMqo/Abq6hu8HTlZAploovvbtzksH5hlKu7uAhJt+tgvzoPh187e
DfxTMmZ+3Hbyg064FRINv0W4ZBdhT3dlM5fHKbgEebodjPlSVO59J6vikBPoCmguqZ35vTC+uZ38
oPuto856UfHQiCfPGynSYuhWYFmd8rHDMeW/NkZD5VgldjPxuKPwskfZLkgBNc86PAfF8C9yQLZH
i+NQuVkW5V2+4b8j+PUkW/e56TMqs+f+xpZKnGOvWccHwkxlvfZHZ+1DexTb/p8OIbqFnQsrM36+
BfMN19NLuY3LQ+LyKhTANAq/dD9yKWOvIHC0egZT2+JQjWr6sEbjXG0lAfHSf0Zc1jFXIKQUD2+p
09JuSi/Zuvdnt4ENpMy4xmFa69o6LjbfgwbUC39mKaKge+c61IdTTjJNcSxhk14qZqb5qVnUcEdt
0k5QqRRODhFqamdwzTTJfWKy+8ymkeHAZIHHdTroRZy2jKJFVzQnoyKawlz4OucUfaTtRM87xa5y
W+a7VYAXUEV+q+/AjZ21/XUCQ7tvQfWju/kfrU3gTZSwW7fSm6Klsl1ef4Bhq99dNl4BMw2CU+6s
5y0w19OAfRc5jC3bJePReJghGFuGbdbnnOIwpORsD5FbNpJVdry5JFB0/cx29zozHxmsfjs6re7b
wH73cZAf0CjLve4xYrCpAtwc70BVOfsAVQQcdjns+2w1rgzCD8PWFW/9jYicNVQGGNvNDL25eGM5
H86Jtz5AM2YIUItrKgPcM05cbmUFyRjpyK/0zFhaHkVWEOcZEUZp3QX7Q5HDv/6KGsKwbG7mUe1R
DD0K57HZunhzuuzoJQs2fEqgDCWJSTr4Her1paA72O3Mc1WrHt7WUj06fY3xWmXTzU8fhBpp8Bgs
ANdK+hOCeUG1qZdg723bk7cmxGi6qjy2Bm+rUSeXttm4B/pdei67L6/pghATQXp21XrXuI17UMVy
asQ2n03bHyCjN/cOlbxYAdR1AHz6g/IoBr2TvNtshPuO/b9ICiDE00hQqez0UbSAdXAWf3C72K7B
Iq5dps7l5qgjRSLMNtc2po/7ZM7to5mUPs0Y+CIwkV3g1TcRnWnddHFpWt2z3yJ7VbQaGzllwSVa
bcN46uJR/HbEb3vjMup+bzqECk3TcvflnPKZ9NhaWnwJffXBN0ompWe6QDnNGcn9byUKPw4UkoTT
rsOlcDJvJ2yPiKObG4dETJ/DkgMFE0aJRO4fFaxhQE+dYGRERfzYmmeLigqKNlQf953xUPRjAR+K
PlqCD9MiYRQ2f00miFt9S6agY6vxrh4YvmkgePR9EaVbOWc1hfHaDuTEh+12jdA+oLrOjzQOmF1j
9xfXW08ahJ4CvogYar43ND5hnnPnvb3SmVdrN/JqjBxjqg9OH9hharAMzx6npTkL0za/IzdLMxWB
l6DK0x3mXDit69EFRbZPRLqTiKccHTg+9LR+bYzz6gaZfTWaM7EOQv09QD1J3mLIa8TM4aHYuMc0
eAWZ7Yu/Ez5lKIp/OY9W+4qfL5tzTPxOee68qoywwx5ng0p5A0ZFWCTLtR8T7gjVKy4IzC2B+pNT
oR11/cQlydrGY2NMCVQ/m9Ajkkbo9PjVga+uH1jmzHWH/wanaqIERVx8AaONUmHh7mtNTc8wL16h
wNsgHnI8Tfw/ldODyHJXilLkQ5vS2jFR+5z0otut4/oSDK0TJ/XqRxRSoqn6fgFrxjs5q0HwUFNL
yVyfLIUUAXynNJr7kYWg7Z+QEFfuZbYReOHQTkXcLowM8217YPTZHQjXsk4v5Z0klZjIbH7aKhXa
HQSOjFLXyBv1p+zw6o1Wy31IOcywcED74mKuzMULhuJcIi8TMc0Gkgv00m/HsBA0OSX3oulxEjLf
hymdDrNAweVQzfTgvbUA0/nOLf1FUKNMkgsU/SdcNOW9UY1UZUEse3E4I0ZL28ACXgxCwa23pyP0
mpTFGmlziMWhLuC4Oap4mTIm//D1ISj2nD0HuBS370Az7Af81RBxhmsS2viKdcXceuAXEN8SX1O3
cUnX3sct6J3OvoGxA211WZy/ye9ifl00c+Zh4WeYSuxhLmZvVSC3NsnanZyN9HQnfwczBl5Rk/pc
ktfWLP9ULuem7Xb1z/7mFf89XZa4seef28jOLlMg/tmiHlKnCUjFDWeTndV2SQ+luR1S+Plz9ViK
85YXq0n2/dh9uIbz3lfl3u2SQ66b2B67PU5IolWZv4brvH4Oq/1NO+WlzfhzK7VxO8MkOurhouWa
CvRK8grVJenW1OCb+oPMUoXD2NEHP1mvPhGTDaxEiMnl51yUbkiX9cNMZ+8pUFxDc3NOSBi1USs7
I2okEP8kaE++lgfba350JQRtItGKkJ792Yq2QAtkfOBBPCtkueyZ2ji4ESkLLTlMhaBRpF+BSG9A
NQdJ8aBN51DmFTGRTh3nDEGCiPhzSki3LV22lgB91/jdy1KzGpVfs4uSXXf5lcZcbhHWcJeUdFcY
/pE6pvthbOfjJBPCygyMgH4cCFIfqA3/kE4HldIpf+ktIA/o6N9dknKT8+eLsbUfzANSRriCS73F
FLRn36ur5mXMxFcacJy3U4EPPoNXlhotPx796vjnEmo0kWc6A3UkXypAotw46bXteP/mMdI9sSKj
xh5rlGbsWCrduxUaSt6Qa5/6YQs3Zb3RpvTgFpkZ49v7sTIEm63+Q2UrI9u6mfg2KCvOvZ4TLKKt
AK3oVdbRt0kcb+JgupNHCneqYttxo6qB0SPHH9oPJo6tBLMLFtixKOKMazVTufk2nIU64NWvDX62
w+wyV/Jk902MsR8QoMq6MEmFPSll2byYuJUYEBPWl9BDOVkfJEKTkQYdpt/5SwuSJwNn1tAts/ey
TItDZ6lTMvjy6E0VpDaqxLcF/oy9ho3iFLC14MvJXwCfUr8tUT1IdyB6mjoxLZqK4R3/2lt3ta2c
OMgXgTjt2eeGJhWVJO5lnKmBccigruZM4UBaNdjA8znMnNskLFEVjbdn3/jZ5u1M+pqwKGbaiRr3
jG9mq/STLr0/vTmJ2C0aoJKWEZrVgJUmjRy7uswq/bJzWLUqR+bYJPxrLseT+LZM197jPaRNcAlU
HAxslq3fX+aheYWuCgtarhekpMfFR7xRxbpjprcQYWLUUQfMU2tmAoeWRFaf5m78z/+HNTTkpjHv
WinIDNPkFu554eSStSHNGGdLj1FYkE2zNC9Qm3gv/oTCMrPnc9oeWkI66ZUQ5XoCqPOI+316qaZb
2LwZu7gmETbBkXm2RbxZ1DPaQ7eQKpsuedCz/5rcNiew8LcIxIM3Fn3IuP69d1xKNPpXWZaf5Wbd
U5watmTKK3yUU4VVrbLbGbfhPScKVhBv1rFCQxsVkCkIUtxVnPesdMt4UcW97zC7cRPmc1tDuNOw
/iQb738ll2jgn4SV+D1072XXnOa0qKJ+0BEt6EnkskDTr+luh7pOfyTTKu9dXR8URh7ZCJvTRvec
VmhEXpf+INFqcCgoan7KeQcZcj9X2O2rQcGytUYaxHYj1cOvQPeBH4IAbQRijJ9l+i5zbgXTDDbg
AKext835YfVxtGkwHjP/PG6HNRrLNDl64n7w2cf84obWtlp7jw/wjYU2Kgs3vWKh/0GHU3ZZJqAX
WjGGWTf9rXNKwTCjnWrqUSsQVLE1s7YNCTxRxJtdt2Ga2XDNpzwXP/QqGZs21H3rPNmVRfvkTYxz
cy45TDuBvW7mZ9nB9gMelO1lh18yIYNN+IeqXw99xuGktY6s5dZAj8nWeYeuamuiNSec3QY+C1J8
IkO97m9mxgpArtGS+B7dNbLXYcHknusD+MNotNaewH31Ngn84uRpCxMujKXfbJ9OTpnSmVZMNnc3
p7mMJVHHjlOd59pgClxvBFLCxYpu0abQLKx8Yf5mNggSr3uJ3OVM43o3u/6bsxE/nPJlO5QQXnaT
h6zJPuplWUGUjqplzxneirKvr8oi2ugWt/pIdRdor7xw2/3ZOnC6qB99Vx0gUrCJr8s8/mWOPIqG
XabKrokc1b0RJNcFc5tblXdo8IAxGM/v2O0/GqJbkZg4iBX1nkFpHVfd8DaV8/fgaAT2sbwvUH32
Y9C/u82YI2lzxK1pU8JLP4TEclH+gGlwOC9Db1yCaCuTBoAHP3fSqhCiGKNPBIXQo7ClH/ltFav+
XnDV/7BK88S6dWaTwLvqULCbY+YN8DVlBt0di0DekjUw+4aR8q02GP9FH825ZnPe2h/o209i0mxj
LYac0jWsUEIPgYWqUc6q5izXen7hNnJMbZ8ImpXCEZQFxtw8pCvkcWKKD22i+OYRwSk+9BtZahJS
HnpNxoWFEUi+803MiIZtgjApvXBkezvCVUb8QSKLWlXl3DG7Jpp0lod5IH6oJF/RsvhfOnPeTaOB
ktH+LCdJdjafjHAoja/NUz9qyWaZCpQPH0RVutR7bbVXf+amIhsXI4R6JnxM1Ncqqnh1L003JPfV
DTLQVFWknkBKIbADN7xtjvacv1rePigR/8x6NAhrYtkpZTpS7wMBLFvyo7NZ2MCRGHZmk0EtoH84
nT9k55eRyvU+s5idrkwdTNpKScpijKl/lhjqQqPTH9bEsY2kNcbHyTxqO9vTPWHstKaeK+e9rFOv
OpcFknneukdvoLrs9nhwY6nbhzGA8Tqq+moSmL8W0yoARTQ9Xtg1TIwAzyz6YNPPnFKg5CHCMfxM
p7I9GA2Q7a0Ue5GP19a25wPu9IdcJM8ua1SoDB5dJ/20M7wfKICUt4KxPEijeibrc8M+cmQwdfE4
JhXLyqLaEINGh8fRCI6GRyy19n0cIqNzznITK8+Q8uojKI2KDF2XNfhIMtA6Y2GFnXvjxlD6PkPV
LYbNOtlc7D2xvrfDvOytvCAvUy6I7dQSi3Yiu40GOzUrxTMieeQT7skAWTI0CnllBxBxI5rHpcMX
wC3sPbVytfeLBVu4jsbEEGfpwkFYiIt6D2x4nBF77wKp08dyEYgDKzemeb96w24bW4tdx6OVf1bO
QvynBAVjbvYDjTPwy/2RJ3RGVBdorxW5GrSYoSKgudF6gC4Blbcq6QG29fbTqmyKzcYjzR1yvGGX
OxibZbC8W176Rj6CKEn/JgKyKIzEGKYP/Gmr/bmm3hu4aqZWLWaXVcIDyTmHejj+B87yhJ3lLneY
HuLpCkLajJ+qISjCxuIg0I32FlrZlMMNCh5dSx6rirGJMPjDG9FpOsRYbX3egVJzWyGlLjA9FIR0
fG5pCnxVJMbuMftjOimqzJbP6ODprcMm6HcmngKTHbcTl2JRMp4xFO0W4DW+qgn6FVl7ZHpJabd6
cTAPIJ/N+9aq3gQQq8tprtx+V5bsTPWkIm/r5d6/E61Jtgl1aRsYUtL88TgaBjZ8lcQevKtoW2Bh
ziDHiCCsbHP5gRwDvyrLfq3HBzK6ICpbIOHr29xUCdqaiWPEko/kzoGw8dmGzAGipC6CHyNqvlk/
ByMjLHOppotInXqfdKsdQo57NzGqJbi7zrlg9ESvG3952+PfMvsXX4/PYrW8sOsadLEWpr+ZkKg2
XOvAQgJ4YrHvtxlVkJt4puN1MkMbeYbuegZONZcNdCoAGf1bS7P5TtUnnyPaueWErsnImrg99wvP
4uLVH0XufHZep5Dded0y6b37rRiI6wONHVky545HpW+ZT42esqOFaA53JJqYZyOY4oJBEgf39klm
mjaldPmBPn8nCRMJwVnSJfPfJAk6aOZmB4rZY0rx3sHAXMvmz0ZzVDerfd3Lt6we7028MwfLKSme
tr/5yamI0dZTqrj70S38uDLUPM5p8F31+mIlSFZK/rKZXyZJjwVougtsFL5yWh7VWtwZYmWnnUK3
woBWejhWk0xigKT2eArwKqWD/WZi1XLcnp7t23Z1020VdvKdkh1MIUeD+u9MQtiZdZ+JlUTLJBi1
3xqgxWBKuunJDhhY7PKSpnok69hYchz/wb5olHXxekGkXUR+jdVI+YKuIxuImmfoq9Myq2iHAIO9
mbwN0ISpu7XfaI9mGzY5eWzFQ4W5cGesWXrPF9i1uh0v8FF/kBgC+QCY1wZ6hI7mvBF2IbpH61hY
dnAHyT98jttwXtYqiQY9fVej0SMAcCgJZPliys46qeRJ5QbVYu7f2g2as2Plb3htaijpAvP5Ioji
rcy1FjY+jmk9W5DRJQ/2WFJPjvOK7hjn1wxELPbEgHbLojEHX7jDToviea1W97PHFnwrb/sFXsaJ
CnUj+Ge+5GJQwP2wzZ+p2U3gzalfKhNM5UVPVnPzuo+iSRAPqufbBocoTjFSDhjwwKIQdbtJjr+V
Q3ZaTkiehQW2K1ue7D5fDyXhjlbKOyQ5HA5tfmaB+RwUNURZj73d89H/a/KhHoUJloKWbzgc0MXy
2lOmi+DkPbSZ+onj8M3xOHq3VrccnKYowmmwzlWacBJyjKvPHIXW39AcgSP0ZMY9PHV+liDQJahf
/eY+aS1qgBQ4h5uSQ5MgeGwN9aua0BbKwHorq+obevql3abXvG7Au2XU7oCR5qddrwOHLAjMcZ9h
LbBMzhiaaCKSwZepShMF/1Ss06eSaN/dl0uXUuj23DS93roXXX0pjLY55lv92crxbgzwRK4yNeHi
Qk6dV25ROf4tnvKhiafR3LPsTafZSB6U779mHKvcyfjVJ8EWV7hUQncYP1Wd/7Jd0jUAKhAkmqOJ
M3hnnjxKTQlMTli/uFaHo24jW+YPkgKPHZLquScQ2PgNXPHSOIth3Y9tDXPKlxJaT7ALlirS85JF
SQOSBRK0WdOKNXQINVFHEztfkAibQF6a8lM6biLUDg3ntZLfuOyyyN4Ev8K6+tFqJ1rqluBCJXn0
GGMwZQbBVESU+fEGwm3h61YnnfmfcvLO2mU6twSg+kpu+rFtMoufgCRcBGzgkjsU3jJ6GlfXvMgk
Pa0pFjhKToA3LTLsNacLCjouo8eVwDOYmguj+Fqk4RIoJ0PcVeMvzbOztxw+ZyeoW7wwLcg+c/so
WxqyVKYqRshc9zzPkLhwB8aJ/e3E6VPH0INdI1LE6rqfO4yeQ8nFnWrS7Wi5n63rypCVtYxrFKnY
c1PnYEzl22CbEI3zTMH8gsilZvYdFp/Y4i69dxS4+FwVUV4loEWoYLs10h18g6pLuxUWVxqOsNWf
/lZYR00WeibTYNRji6GD21Jaib+HTsbQYWXi57e3qPTKJ6V9bHNURzORooM0U0BeLD/5DZpNtm/r
iAwUjBzCNJ++WEeoYKn9uJkCthyRwZ0yoQemt+U5ZQOPqduK2sJ/KjvlRBo/AUNCzmQgKaPE61xk
0YdxkFOYDCZIMhrwSMNi3SuzgHJW1qRiw9wigPswmuGhBJC5g57j43Yi1IsPNd05MnnyGFm2jVQR
cuBbbSikII3C0D8uDqb/MstucbnxW7bdg/JGibK1TUiK27Hoa/yxskgJch2UlW4hroo1rIU6CebU
Z88Q90Jbr3m/AAeok/1qzJ/8Zg9OYJjMrG+fG53Z8/SRVCgTcBLIyM+l40B6g/M3FO+dEPdqna2Q
yiUTy6vGVsh2WS/nhgnaiNUnDibnF6MdYhw+uZ1JPC3JM0pbGa7Bl7BO2N8zg6C5bTzxiz6WRvsK
C+xrm2VsTTc6D7dJq2Ps3kGz3WH/wupevGUuj54Dahgtw+JwBF9Ca/tuIDNESBn5sdl8KC/ELDsb
cpw5lT+Ua18pneD82UgeP+/LHBhsNoH6y1gwuXYlrvfbdWrquKM4L6Do8KBLHE68hNzT42XJEe/M
TEUWjikYXtR9NraDHU18GayN2DHUW7NVsXKYMGwa107tM491uQRn29ecjpFb1xjkBN96v5l3RTcy
QrdfxoSaosEAqukPfztWYSzxkitn3jVhOhk/QWV9F5t3qErpn1VCJdo8PnOTcgfYMy7uAK9ow5Fx
jTE099JE2rQWaT8v4CZGDyxjYt3VXV2j+w0f2OipuPHT0Jud+tLiAtW1V+yrWdLs1e4zONgGPxnh
YRPImyOsyAGtHzoukmqgOdk29vqvEtJdFgxptGlJA2Jxyeaq3UtmV+TNg/dSpF+FLV8XTFUiaN5c
rDyp94UJvY5mC9+cZZyLtiL717QvWFw/MYroC3CzIA5s59OwnSfsgkRRwPblmwLz6cqTkzscfm49
zDx0LCesMa716jqQ+sYW3FyWWUO4MVlzhF0/lYH+Qk8lZuvY18rFb8tO+rU2jhFvSNE4dWZ83LM+
F2mN9T6d/mgDVRyp+drffkEsftkty1Ad/ElbNItW1cFqMIWRyefwxCLU+50fm8Trj/B29ks7P060
FOMXR8gmUBE1qu5Df/aCs4aab22o+JgfOT5hNWS8dRhutgzTui335GSygfe7qTZ3J9Lh5DeGsWuX
7dmmVSftlxNwKpyA0iMxXsy3lRBJUTjj1/LbHXBvrBnBR0Mk8jDxVO0IHNBkzTnjftUwqVLyMcCI
2non3IYlqmqJRLHmL2y3whQcGYuVuDfMcAbw40uwZJoTTbns/HLQuDPdMKmVEVV5kdEmXuKWJ85P
gu/RKhxzl3mpwNQzWTS+SRDHPHEMtB4ILF2qlllaYPFX1UtKTS6XsITE0m67Vt38S1uMSxRusB0m
DmC0E3V+cwfUq69ZFVvQIfS8fboORsJSbQ91tTlc2JfxBms16Rv9bc4YQMxtOOAoz/ctCR5zUkU4
cuBAtA2iGoLinWfygVh83YibNdkRIAAuMYE9NUm5lx1br/0ETsrNZITBWHg4p0bJ8hoMzj2jy33W
gJc3G5wjdQLZIKtxMEndXctie5F9c+oKj09neJrn4r7gJODpJb/DhRLVweSd8pTji+1yYXL67Atj
zlstLcBTMACaBFKBaVWUCmDJqE0sk36Q0DBDmlQF4kTWhZ5oaIHRreeL9/Gs8zeRgZ7oFGqATCeg
VKBtm7mOGncZuCPJSz73L8lCvrvPjqVEjKuBJmXsV3tNOQcVPOCnDOb+PNkkmpoAwm4X/KnW5Zpr
VMIOlzrS/Ys7ZzeYZ5LDu2p+0bHCWDJ1TxSnxZZCMHZkDlNu0fRNus2JKY4nbrAFfkE/R9AXnf3c
rm8JPQkYIPAOoLMKjdPNHTt6X8ABqSy7W/LfiS/bU7uiRmApK4zgkerUlMwy8Qieu4LD3iltkE7p
ikBeXfHjj8YWzxMY9TzJY+yDdZxZUpHdv+Zp9uOGRsH9b8E9ux0ctDNdioTpSddyn5a6jHHRpkAZ
c3X2RUfVEs199kRcCR9G3Do3r8lEehQ0MS5dTlgJ7l2SjTgNmeqWKY5ghsC3nXI8d8bko5ClJFaV
5BoJ+gNi3V/IlY9cGTjTD8MJ+sGODNljtWG+w4B0i0IpeFnqNC7Nzzp4Qci7McxMBjBsH0biWg8o
hRzmdNOFOPb+9tZ/MXdmy20kWZp+lba+nkiLfTHrrgsgsAMkAJKAhJswEhRj3/d4+vmcqqlKqVSq
qYsZa8tMpkSCQISH+/Hj5/xLcK96kLPAImZmT4U5blooGxqF9Tp69yU6zpZBewi8w6zn29Q7+5bW
kHoblZ4jg37V5fgjSQa0mIQoW9tW80AFwhA7ir8FD/s0aVgx01aPDOgK8KTAOkNjp4jLgSyXUbFL
9XSNXijnhBRSY49+eZ723FckoYEh0cKszJUZakw3JAXkHoWY0TTof/fTtmhMa66EwD6qKQH6GyLE
WWQbNXa6vTwmWH099zIyJZrVTmeS3+nsIOUUVOhr0jOJgL+NnywvexZQ9/CRvViqRn8YWs2bm1HC
G0jCsRYhwTnVWtRKa46XbdttQrt4SyuPVQKUr0fABZw1ki3NAJy7AjPpSzkCPm2+GiTEvsMvTlvv
LaWwOa0H174Am1qnyVfFrHb0GC+JDrYki8c3C7myBqlXf2oOFdubBip2RCEWT+6N57UkS+0tseg0
eh5cpdhy0KUaOJuEpvPSRP6pyyCHpDXVlzYx31tSfrRnAvrY9q3sO5CHaUFLjwKmYP8V8Mq2EKbd
VpfOcRgtURvf67GFKIKCQgoCv36KXlba9AdC5cABagOEGzw2PRoCah2sQTO6ThSmi0jiNBhGBgWC
KX+TjHQ+1gCaS91+tgz/POkhdtUDCoPs8l8GLHT3meQssaJvNkgxiI1ItDwqILfGe9NL48KDAuQG
cS+vAkm9OiW3hcUFHDyPw3JYH9VWhUUYjD3q15yaExXoVFvf1bY/mOCNAOUBPIhVa6uGNQYuMoK7
Mekq54LM1RRK4n5y6JOEkkRroU1ncxwqe/8qIbINq4mpHuhfh5pFK1kyG5RpujFyM9tmyj+8SPPW
HkZ+s6iQtMVEr3OumUqyiwzcv7qxdYuGkAVObEXZaMuKP6klTeMyJe6UdNeCQqLKaBtIqUcWUVpF
t0PXIHOfM063emJ9s3UParVtou9W86UcsNo0q+Da9MiTefJjK2sYeqjNNz0Jb144WKhO6FtP7RBD
AycSmDqQWU45lO+pWun11tn0aTjtfGC7Lhp1pjccnYDZGGdU7EYHDoBsIT4LuxNiHQhKKq0xppYm
EF3MdE8+vEroBmkK3S+0V6NFV82Y5l2BzoaZghlA8hEZSU8+GB7AsJZyBq2WxKcJXwUrJx6Ca/Lp
9SUU6+rPZipi1EbIkRbyd4yqsfWU9uzQRRGfRxwXMQfABy33gyWEBGpQ3TY0WsBcoPVtHTaiXoha
6mIcUB+V9XNTV5tRA+lrayrUBU9GXFFKy/UoBTeqJ25aSXs/d7ZRBElSiRRyCwgB9GD9jdH1+Rz+
WdAdhrp59cPwLMHI3qSgoifRO8mDaoC3a8HbDchYqVdTyxjjDbnZU5GnzdqvnmBFYzeHLkagCwA0
Hfox5qzqD3jGqCYnlgGBn7wIH0zJCzAJCO4YbdH6WqF6l7qUmxYJdGLobNGitAOKjMmrjHHLPOw4
SqFwi+mN6SoZdANNrdUHdTCXHqoeW3BkmDDQgc5hx6eTda7beDWoDpKLyBZZTTS5dhd/hA65fKYQ
pRwB8VHV53KacCf0V5U/b6SLp4B88FQPhcAcnrkX0nVJ2JTGkkdCt7pa5QmmaEFIX01WH1PlU5EU
wxy1aMkwcLgGO48XolUyS0uwiB0KrZO/mJBndIvConoeq4fYoSAXThdVQ+k7pXRhAxdUzHZRk3Yj
nmrtLSTSH5Jc/0J2RowiCdySLfWnIAYkX3jDmrZjN0O5MVlxZl4Akn6vi0SB1hrv/IkkPAhfQExC
+7QMDr4orslASDkoYYpOZNwG6Ah0KgL0BYYMLvPlQ/YJDHapnSPQKJyO34OerUfLgMggUsrhPy/u
aOKypaH74U6euQ8mpcURgor1yM7gtWHrTpLArykdoE88iRvtXcq0TYU5Zx9DNVGbbJUj9xyqKIhY
nfS1iciV22njSLToalEmgau0rtVsQsM+QZA7wjrODBQXz8N63wzSQlXBIKH1McxzeWUqqO7lSojL
LGm63xhf+iTEmdX5GPLaOKhgXOUKLEeMrMuqwJUyuLRpsC3Zd/1ByE5J05tpIYprBu+FKK+nbUK1
fa50Ho5qZX2B30GVNF/C5b8Vtp1u//9y9AQZ8J4XY0W+1dR/+a+/kgPd1+b1h78ssiZsxlP7TRDm
6jZp/vJf312rxSv/b3/4H98+3+Vf0O8crGf+Of1uFb5Vr0nzWv2ZgCd+5TsBTzL+0DQaA5jIyhY9
dEuDZ9dTEfjv/xQ/Mk1NcUzD1CxVtmR4dn+l4GnmH4pBgwLgq6bJsmXjgfRXCp74kYxDnyzDwTOR
iVf+HQoexzHhJfN3Jx3DtDRd4x25QhNunyn/RMHzJlJmo8g/qB0Fm2lTPKdn5Qt0eweyN9uxay7e
4226BX+zV9YUN/JVv4rX1s7Zjd+MfffebGCEP2TPyUZ6TN6jd8U11skzHTLr3l8aDgWv9UKeZ5tx
Ti9wrc6Ljb8GHLSbNh0LEs7fDMbCFqnaU7k1X4Oj/hGu84OxhxdMFxAoN3yrS/Xc7OuttKwXzmPj
wpp1g3myiS/qqdj3C+8UbbRlflbn6iI5jovyVNGXaF37OV3QP4ZWtcwe81P/0g9zflKfpr29Gvbt
BT7EWXrU7upWnwfLfoXs/ip+MJblCr7SmoR/ay2DufkBHGLLVT5oO2vtXdKzRB33biNDM0NQIEDu
Zw2KS084IKKG59rbcot8ggP359FZGmv5xR8ey23hHN+QUt/Cztn6D8Fx3DqP44Uh3HMPH+oiW3qb
aRZuzbm8MHbZozWzZlCenrxndQNlYR7M6/kzxclFiueDvNXwYISfuwwe7Gfc3Zfxgq3ObWbpqv+W
AT1EDfyLsc63ytJZ4nq0bg/eqYrymbTzbtY6XunARd3hFCQzzK29JcYWNS1Okk2XDDTj9cGBjM1/
S5QdCh3oUWzauTnPlsMO44li2HOaSOf21+ZpJOlCSNecGV+mfboOT8WuXEHJjjblGuDwPOK+gB4x
LNEG0eFlugbIuFO32XN9kx7Sg33kE67OEiE0eDiU8mZQqJfxKsSyxjpra9p+nFVQhrjGu+6REu7H
CMB31l2dM0jnq7ZrnqpHXE0AGE0dGcPa4UJRp1vLD+hpLWS3WNHVXrav9nbcNtkcU+dFulMepSfm
J2X3IHsM07W1pHZ64PddTq0zf2nuYJfJS4snskrc4ivg9ll56o4hSVcz0x4YtDSbm+6wDtoZnqDK
8+AtA8B1KQiDOWoJy36OvmT6huS1W64C0H9z/3BM5zMUes6k41j10TN+XzaIGM3MC9IYfnTobYbp
hqw0aKWFN6fjvYBZNgcSGq7KW3qYdtmyeaTV6bOF8hbvEdNIng8bjDl05RFIFVnfHhCU6IwhmPml
pZbjNB+SapEJfiTezoAzZ3AEBAtxaGbHe73EkhYc2Lp0dddDyZOG6kt3Gp+MlxTlJNzu0x3fgxwB
xQtYQ31v3WA2vCQLW5mvq3xBM3BUqQeCxKNO6GbUxQYYGsasRr7E2SYURMa1fB/A0IdMXU43YMhn
42u5na4ZAE5n6y+wnIIcsfXu+XN7hFlPSd/suIttueGsiVvONnw0nssPttn1aD15DzQQFs1y3GZ7
fdUsNfmb8VJS93frx/apcDOOjdqyfuwOgARAxx6Mi76kjTlHZBW8NdFoiStLBpEkqmYcz2jy46sR
g3fFzXbj051suOGDOT3rheV2K+252rKCZ+YLmvdkCF1+6jrXQnGdc7dtzaJDftTfbcp8C/xtOJVt
yxBC38ZKDslr+CRtzBVUeTDsgLY/JJfefrm45vkc8V80Hk+chBfpBsIT0sqN9sr4yl8QT1f1q+k6
3jz9VlRXaUE3MV6BVZoBm53WurlQ7YNGtfitl+gUri1nnoA8q3YD6gxfwdrO0kV/LueQfBXXDHaa
ArtrAQCOCdEwfKhgKtcREdE4B/OHyOwckZnEu3thstSW2lM7rVNgbfCpuy1WABeT13zVd5Z6yF7K
dJNe22tItbHwZzaZGzIms34lHzCdmN8sZMboFl3iYGmalyZGW/VKKyJHj3hGJwi5sjpBSsmdvmA0
DE4wN+c4IDmvjPX4pGGcsu6foENdmFN4os8xcjuDewcNTb+y2jan2H2yNooxp0mRzXN7Ofbvgb33
HXyk3f5aX+WTDAl4KYAx0hJm2wr00lpr3exFOtrnev3uuBAKUtmlz1ocJP3VOsgSoP0v5WMrLN1A
PfYHxT/DOnpElR3ASnaz2peW5DEsLVqqQEDI2YY7ws4rxMLJeDfY3swbNzzDq1mYwIOsA31KJvIz
7/OFPtGJ9BRhhCWLQ3GlYFst2uKgOgfzDTuXWehGi47jPrq6SwpEdMvMqwagTluVaIQqJfxV2N0Y
/MABdglvgl0EJf6SQDz86ugzcHtqegi/wGtXHqvmpvgQ2enu7esPDWJ4WdyN6sV5hMjYblNnr8sr
F9PKGYuqdbth/tItFv2dypoZyTNWIsr0M/3q03Q4KPh1FQVILOLkojh0YPJX8ZxpP1jE1ZgfnNol
OCNq4Yh54hVzZMOi2HQHRDHZ2YWq+9KM0ysugf0ha934yYvmdDWcbpGtJLB723bTuziFv9ln+4FG
Zug29FJQ4pmpb3xpDsl23HuPxhy14DcKzBs+iodazM1FsqesVGP4vC42JpsL4NVN+yaEL3ftm3aE
9LQzICDQXsV77ZjvIduXX3rjqKzpzLhUm4BEg/5fWgAne/ANMxnVlJlHofNTV2bNXAXMy3nJ6tcG
1Mt4VRaIlm69yW3zdWNce1gb7wC1K3QM55aE0CnHdBe4KB2iLVl5NmM2dwccBOA1tuvQfbXX1MaV
fGnay97ces1RzreUrYfGfeccApL+/0k6vvqWP7ym3+rPdPtv6ff3hPtvf/0fko2Tnv7zbHxTJ6//
seJUQNPt2/hDSs7v/TUlV8mtUa9wbCQhZEdX/5SSq3+YqF5Y5NY6zpKkxn9XxdCdPyxycceSLVNX
TFnBH/v/qGI4f2gIaTgWtQvsHvnxv5OSqz+abqKpoWNRpyBHo6icHRTjJ1dl2OAU1imrQAvE7MaE
Q63ei5ACKPZwWK9m9P898xL3+1Y7+jSmHO+oGm8dTdSSBpsWnoT2pD4epwxPE2pg7DEV6nzjvSH0
/2l0j99PCf+RtemR2mpT//d//uh5+g+Xav7keerXUhPERTLMzO5WV/t6unUGm6qmz6R2r+Thv/g4
1fjlB+q245jokjjA9n80xkxGLy3GhDUkxqXpq7Vu0dTlzwniCZO6z5CRW3cV4t8xOP57VZwGhObi
bu8E+zq5NvlpLO9pQVvQAginED32aUT7iU2ZatoFY3b4SgA59wB6wYciVKde1IaOnXOUUO4fhsso
ocQVXK1wn/b3mFcoxr2v7qZ/osmMzeOE352CsfwemuZs6pB+5jUteAIOUOm+TK5hTluP8isXmgz3
IT1F4Mwp9U+TGzyVzbIK3cm8d0MJNYKS58U2QLer98w89sOFWrV474kdu6RLBdN92Xh3rg5HFt87
ciEVLNJAxNF8JUkHxiABwNfutXgvjL40AHVdQCTv7grsfJn3If+Zhxz+uIwCZGySX0z7ooYnO5EW
6RC5cXiX/H3L95Aa7veW/OB9GM0lN4/StOeHCchAux/cCLm3FgyoufNGMvbwbpMT8E2q/BQDF3K6
T7JyzrzUJUqi/cUfUG7x9xkPQ7OorphMa3/flPvKrqARM7DSRaKBny7LnkJVgvKf/aY00Uq8MqVw
kkykmTtS2mi898VerA0xjp0Bd2vNJ1rQPZwKmNNV/IbuXbwAB0eh4DKC6sX7CHK6BVYPaAuJmHkZ
laMHPKHYQynMceetbUQ3zZ3Ql1Q4s5hHMWIa11EA9ep7ao10YbUKiUt6BwZGaxb/lfLFdtie7F3V
3I3gJFaguH7ZfMucXciKlpyjzGXygaVyoQAE4gbF7ejExyMByRszXNq90o9i+Re8JD/x7Kv2Lj46
oM0X65eQGS+ui1f1OGJJJc+MInK45+q5B2YmE6fhlCgc344hfHQal32HJkh7ib1d1p8oDRVEC948
qp8pKjMurAWeGt8R9g/1Lgs1dMHV+e8jhvpTueEzutloT4nGsGqqCnG5uL+ew8wnvij/S5NCO7Fq
khJFFEdpR44vqrP31JvERqs3XELG+iLaRfsG0L5C75CaNfX1W8n8RfZurcmpy5OINGZFtvfsW5zc
dCiQv79QEWX/VBb5vE7HoHXgKBRF8MP78ToDNQUm0RHaOmTZ8/rGvwPyQYQ2ateEOz0w/sUn/iq4
2SajotqyIevgzH78yAEiCQZxPooymOTqtFkiQFdlDYBfO9PnArBAhba9OXRpxEUlos9mnMUfEeAP
qltK3B/9p0nfSyTGHm2tqYWUgfeGIp/b5tb0q44eGeXgWjc+f13rplsBxbsGlVT6r46xSyEjR8PZ
7ouFQROEVTtgTdEM6ZxOCMgxY2Zwti6R/EjIDCvRN8xuBo9tOKsYvIpvlsy1qj4jIAhhhTlKmeH3
j8ZUfrVFOpBMdZ1NXHXsn/adpinDvmfZQXLYKgB1PHhCMppN3KFX0PaO0rUYJUUc0kGjeGC5DcSq
JfvMgCENwqB8TpkaHKzX0/RinDQun0FiKKtId/PxLH6Lv4X1DkqF1eDdIl4tdGv8DPL7WQLJh7iy
29PwRdVzpsGhFe8tntgoGTOrFRl/iu0g0p7I1WX1LaTF2gHErZOniZw9Ufc53TiruPUebz/dBnfA
xTcYDezKzw15fI1afX3jBYl3U61EXBaiL3MhgW4jYE4uMjM8lJAArQWcA0YffEIHicdOKQG8ilsS
4wEErQENoHEo96MnPsdSzlDWjZCrQb5GXLRh7A3WkJhxSgl6kx+N8q0rlDlrEpvUjSfY60xCHjRL
QYwujCOxMBjKSHSOGSC5TTC6xXGvEQkBPwjonzJjxTfEZTH+CredlnvDOvPjSuLGVTE7w0rMTh6O
GDC7uOVgZMX1yGA1xWWTsy29yt90FU8yeLeVRUt1YmRqFiM3xnUJVxgx3UOKD8V4/j7XxZ1l+pmn
aILyYDRMYPxwBXlnMZXFoHB5DKqY0LzKMQ9RDtqW6f49NAnZL4OVniTVwkK6L4SA6ceMAjYYgSDZ
cFdBb8xaP3XFiLJnirXHvYlx1zRlXlnAblcaBwBx7VzM5wTlgJqg8iBaH+LvKe3lGktMcUHi++Lv
Q0nVLmlXGUyNwX6mymhIr06O4NN094otrbfsvaeQwHMWT62ir8bYl4Eq/tdK8lKMn7gTnrf4HDEF
e87/rviDeDVYJ0BY3BfzVAwUCgGQg2g8o8FQQ1k2xJ8IGDy1MI7wk+EhIm8+xTPxAwXEen4TYyPy
vJjNV2a1RZmCiCKRazjzEAbzZmJwO5ki+ojJgUEm+FZo24rmivgUE8I0kfWsqwcvuhFtunJVFJCL
GZOO19Dq9A8Dc0S88edeMJ2Vq17fxAV3tXg47SyQoYxbZ2jJLlvBpOMFooDg02AvsDSJ2uIKudiG
Ee5iCh3JTeVa+Y64bN85Z6pKFZengzKVeBwyklTcpgWOjfsTMw2n5c/7HCC05Aa1Ut9biODGyspq
plW9MjpCKDuU+CwRUsVcbEMeK6NKy88VK0rMnIrWORcLlV2Eo0pj1aR78POQaHEiTJj9pB1a6S/7
VF6yLCQbjo0IqFhQc1cZRIncxl2PyU+k4LlIugc9+5Erib2RthGKdGdxAeI9AeitxfvpNJJVElqe
vAFSv7K9dUuijsYJJ1QF5jiVYIYtY/F1HJl5OYPDyhA3kYiF0q/EvhwrCJGyCsS9tEzVz+2FiC8e
Jb+jAE2lRNObHFJE3FOZewy5pBAHx3OuN0IQ9jNeeZSVaeGbKA8wmOJquXwRyCr5YKsfsoStED8Q
CQDTSJN1EXam9ImrClCORQ9iXlUYhjIHiFBMrlo657BZxANgHomhlNSbg94+m3XLSwwJfQPWDkAR
sZ/ZXbUQlym288zCw4o1J0YXYvzCtrAWZ+zFoyESqYRgv3gStyqeF6vCYV8QnyBSEiTjmELimVcO
kYlx4bpqOJSWWi5kKh+tKwY+3vcWgAueo8BCKewhRrliFnBzha6DuqlXtvMaSccQEznfg9jGRYlf
bPuV2ObFp0f4fXBwnAX6syEtejAN7AwONyLGWmxgOvv1ZODQnmhoLNDQZENEyNBlaBObsgSjLfYL
McfE/qGSQvMjERUn86h7biYxS61pafogfaaDX38p0U0AxbMU81jMXTFEPAJxNSMfJIKgQwAUIx96
tdj0xeywGWeM/UgYEhA/jHmsuYzMSmyffODn42CgROhklwBr8Bn2xNb1fdNoyevFpmwMPBT2mc/4
yvfEVglIF9oU2zC7ERkP607s1wQzflVKVHj9DLoitk4PrCh5U8xSJviN9V7EQJnRF2/ND/zhxlfm
pcWCEItCfB9lFvG2I6vc17hEoIO9KWqVlFz7eH5h+hh8UL4Xc4ndS3yySBNQpQL3SkhhixY3IuJa
jP6OThwTezgfJp4OD0wkSSJw/D4j0ugH/pyt2qapIDZrKbJo5/2YOqI/l+myD5I9DfylyAiJ2wyJ
2EuaKFx11dcWjId5M6Y9MYXwLjYHsbxMdiLxWMWfZZKYzyVXs3W1ZwdVpDQCPEVkFPNMrGWxczJA
1qS6jMXvb0Ixf3G65y5sy7RMw3LwYvzpLroBPWRTpwIqBB0Z1uoWKl8ze2VZn+kIDwwpb5Fjso+K
u5TESrKQDCSWeUxKmTotm5omkoviXbLOrc++ywtJeEQYtyr2VsKS2Kc5O/Ax6tgCjriJB2/U2uea
mfynrMZto6uRaLqJl/cm4gjsnimLnrER/4lAINIaPkiFiGGNZJdMIDZGsYGIn4jAT9wUkaLnKsT2
yYqnCfsZ6UX4/AwtxIQkfraUxSC/iXfICO45tUSx4Yncpq3lZeaxbM2zSLE+75qXiRyJTZq0hT+x
a5P3VguRxYgoKkK+2Bo+R+r7nBO7r4oyiSSx8r/v2xq+OzZT//s+IFJ5EfsbcEBioxThUcQ1EQ4p
ScGIe69Q1yiNG+tLZMPEPlCUM5GGNtyfWKlCiUX8Bzoigr9hck7uHA+hvrN4Z5aNCJaevBeBiwUk
ohF9c3E9yCm6EHVT6yhODtpZhHYRVgqiKj9mD88jfZZqexGc+PUa+KAsnwm24h4NRp9vSuGT2GDE
s+xtoV1NLs6GwMcTD8TjFyGAX/n9tP3VpJVVR8xZVdc0h7rgnw+0MQJjnYeIjcgf2TL5VwRuEQj5
VJHQ/f7jfnWAtpFvNHSwUNQIfz6YIt/l28gffX6emGc+9RdmPFNNPAKydZEaQQRmq0HyqN5qI2JY
hCSG3s4fyQ/YqcUJhlHmSY7sah+M3e8v8ldjAlMAYAOlG6KS+uOYBF4LsQHxfbFORfrZ+Euxp4uN
kcfPuHx+3L+lDH0I7xXsrY/m5yL2nxElf3nOU/797Uv+6Rv9T8SmMPD/vBq+qr7df1SGdnj99yq4
6vxhgqWjkIpegv2p5PxXXIpCNZuJhY6xYSuWTU37b7AUXfnDMliRtqKrIEY4f/+tBq7pf1gOPCxZ
szRDMxTD/Ldq4D/uZ5aqYJ9hoNek6Qj5KiytHyeQrnVKyo4pMbtHOl/m5E6GVp11+uMevBFg/8Cx
Ay8XJKuUkmCnk8WO2XNlDCx4j9k/DAmOE2jol4o5uBWE0nmSDcU6oJklF1drQpfkT4P7i2L4Z+nq
7yWj7xfNYFIyIoqLgfjxorNEritlBOybalqxaNL+UcvQqPJRNND9b3UFEhDdPw2Php7CPTTHfMDB
RQ/a9b+4kF+NHgLejmyjsEYd6aflp0GMdTLDozIew8mO/XGYF4ZcAQEGmoB/COLs5ofTN6j/On6D
BswguwYymr+/DBH4fh4OR1ZFWMROxvq5nOUFXl8jiAtNvBhhFJTFovekQ2VMDoZjYCd//2mK9WNl
kbKZSpmOfxTDYuag6PPj8CNfReaslv68RtnzAVPRoPP0V6mrHiupiReKGqMANvnmMyQwBEv88U2V
I28/1egJUHzNE1Pepn1/RVGmDXK8JgP10OsA0i3UsyD8KijAJKO8jvtihIOPA72AK9eKslGgp69N
ASplWs2qITx3cplsqrhpdlg+X+R2kLbYxfprBD+hk0dR+CQDa9HU1NyFhQJvrn7wEw+KHJaybRCD
W0GDaZ/Fhwp+xi6voEY/IbQ7Pvf4N2JAYi9qyLd7I3Eu6B3obqKkRwNkL2wDvCDCXqZQBTwzMM3a
rRTfWNRe9wG4ddiq8BWYe8eyb1Y9LrkHT5iOq1m/Aoqe0ZxXasRcg6cmkjKua8JuHZbvVkpj2Nn9
IdJV41CN3QYHwGbTG8NakloAE1baA9rVSk7/FFu8cXpIdZQP4zLGD1oGLtMPOL0o4aGXhZQWIn9D
sKsrD1865CwUA2ktG4ycO5j+c9zlz7hG9bYerAy9vE2VmuJoalw91LidpE5uRQeLyuwRxWYny0i5
JdhmCJUtMl/qllNpl6TfZbyRwWYfdLSdGs3JthaeQq5VRxliAMUReVhwvbnATxftGl7juCslqDGa
1bwMQHl3ToVSaQ40Fh6nvK0M8lKtA8NqOmXLidFWt/VVKcb2UsD6wGxiRM7FGZ8aKwto3eH1RXHF
XthN9ZxzLHkYukLd5ZK6s6oxWvkaBIu4Bt6htIhGa7Lkr+EqBysdQtlcDaV+2WWFDbPM/5Kq3cjn
Gx+eg9k2SD5pZsHbWUOgRpDAVtzOc6oT/KPqpPfSF11p6WXY5VbWVHDbUuqA/+6KhTTiRv77Raf+
WCX/vubY3hVgjLZqwOf7cc3lGdZBYRHB8AsVwO3RplWbbqfrYKS7DrlwExcXG3piZd3CAu6YnCL/
ih/UqVf8eTul/TP2h5uoc8Kj91yEqr2A/2P5fMkrudtVuIgvyme5rluipoTyEjTRNWjeg52N4a61
l7+/H0XEiD/HLJW+hEzf1zQxeWEX+qmwLMsjHBWEwCCSgSzXIZAdpDPJPbWcEsHKpu4sVw2NjQSq
ILM7jvUTfTYHva+8iL9jab/jVH+xn+j/eDGqosh0gGXD5h9TBLw/tUqSGglShTLgTDbAXnH2h9Dd
2OlmbP3iEdFFea7Hir7HfkxHDcseZzFt60UjGS00whxBdpScVI7DabG1syo4FJGKgJnGuu7tPWcG
5V5oXQJHlP6h77AZDCqnY91a5F2e76dI1ihA6btearHLLdEsqvpS2jcU8WZVGGlo7yPdKSnyh6XV
6gwlJu+q+ilScFkA27TwvGtW1F/TKa+OeJj8qwaNov3j5ONxWQ47AQx4R/v5YTGfB3sKIE1HylQv
I1nF8Sep91ID+dhXwKs3kAiXVpHLL5Vt3MPBjr85kSHY+chFd/Qn0sawHr2yHDcTeUOSoiFWlFmC
M68QVo9s9TkcrSuKGtlD1UjUNNFfgaUyPfnQIrPYNNZFA39LRlXvXAqEvG009ipBAeTJ9o7tuGjG
b4VmmI9S31unKsn6By0Ajin+FnvNq+GkAstoIr8WmMQfMapm6CEz5GuPWRB1ewMp8JmqNfJC9pHM
620PlDc2Rk/Q51KofSMiOjT48eu2X7WgOKGuN33zQf5HwsRBtcLT0KePFRnLWh76bFWo1rgP8z7c
RLLfz8vK1tel2RYstRHhS7lFyq43zDmeGMUhlRW+2HW4EPDlpdzpHzkFYtmWLBh1qpotw7iGGNX3
mHq2CGmETmKfPHQtkDlwijdFAu7SNsciyb2jX1hoYTkjqpR1dTAhHhwk9kfJS5WNU+nlQSU4urVC
YVQ3J2tdUsJukNvNCyghKbIn6OYzPMoQOPhV6fB+UlV9aVr9JGW6+eRMUYmEDB5PQLnisoVvbpfK
85METYcnK9FaiCuTkyuALTxJcHNsWuqUdXSWmrBCPX+yEUeFG5/3Y3UybW18SCDFhoEhrHKL6qDq
tn1SdWI4WpIvQbiTLbXeWVpT71TxJ6Tzrc3vw5EtwueP4QioCVm4qYB1MBVh0vJDBDD7eiyRUoZe
ZzwHCDfXZZbug9jBdwraDvpYOnBJUJRKYRRzSfZ5Uk7tHCZH/dYj+4acIkIgTWTsodAVOzPA1HFM
QzJg0yi0WdfG1RbhwKfJ66arZrfnvB3lE40/6YQ531GNhvSLJpvZWu5RTOu9aRuierBEFpRebUen
uTJgJ4zpMJ4/v6RY5NogEB6tBKn0GukWw+7sfQLlct2l0MZJLgho07s2DkD0wiQ7d4GBek/KCbEe
v9YtyiZJ0wWrgRxk2fv5eKthTVu4ul3GSJ5mfZHO9Ui1N+Ug9TulUvudE9kXK2JzMROn3gjBmUNs
Ijik9ymT0QbimI8QamGpGjgQIE+Oaai+KMe2vXW2Shkh1S6eBquDsho1FPF9A5eFsFbMFz81i23Q
4OP7+yer/Jwcq0wXTRxvIKRbiv7zCTnukIRXeewUgbRlH+bt1WzNgzcAIUimNFh4qMyeUx9yao3y
xbEaUf7Le0/fgOHRq8pY6Rl6GuqIbAcW0+rT7y+P85+YWj9MPU2nqiFbFj3wXwRXDT5fgKiwNMMK
F2Vn3YbUpyZbtFiWFWkSOdsEaA4BL0T9VfA06NRcmygLCb/TS2nVaz/Lte3nlyoYtG3GTumW8vgY
e5OHYFsJbgOdWdvLz0ad08bKvODFUonAEJrS/ZT4GBgnydImk6bIRF6Mjlf8osbmsEpTiwzrcWzT
Yoc1PP6gvlpeRivT5/iNr6JRq/Ze4wCXdUKUhbCCRukv017KaON7TbXzVHhfFOfY3NS0cqHs6HBq
+dvnF2zyEL5sSeA8oik8NVtZozYgP3sBKboeUyrPHYiUVNtA95RDuo8MM9236BW6rZqm58wacMkZ
2q2C1L+LM6Bbt2Z2leLy1oyDOfexUNm2itXtA7lGeMLoNBTMEuKeIztXFEbuIW4x79DL52YiaVfE
5oddESsFgluDdjUnXFTtpibHUutTZcjSwulxC+x7OXnJrDepM9ZWBpTYKqZziZgFbF0HE+vWM3em
pCKMXebvhlLEyNR5yloPoSMmQQJ1G8fUc1vDLFJC0mgTDYAF6pC6K5eAQkcbK5yoMR7HQl+Fpibv
ABIpu88/yflVDpCbKgozXOZ2qa+A3UmMRmuv87aBpq/VWIdWvkp/CbkgU2uDJ89sD9j5KH4WzgkA
0Sb1627j2Ei+0sJAEiQIwwPkb9qFVqOwk6QfHR0HeIIV2b6nbiWE2IBOWjg3jSjE98mkrtEHKg91
Aek56C3rkKRKgHtJs9PL/03Uee02jnRr9IkKYA63VqaiLafuG6KDm6GYWQzFp/+XPAc4wICwpmfc
tsRQtfe31zLmKw/Px0ht/qt/1BY57ccP2cCLiIfnGm5IGpbQgcquA70bexgUQWWrrrDwcPNV42Dz
W0pDfYgLtp/kykcAGjcJ+BhU/wGG3z1pFixPZdFaL2T8tnM9M+FRZ9deqwq1BHimWjbHXnT2TBp/
Vme7rKedqLqvJfDVeeqHOOqrptigklgqysZ/mNtGt27/zZL2Z3K0VTLumLYmax3OzqWm2bvLBPB+
r1kKQu2ZEcywgyW7O6Ye7U1CxebO+r+6sopY25V+tntd//bjBwqtX7pbw+j6KfV7hImPP7DoA/k1
YgPPfjY7cFIC6PUKKjWa9TKhSXsIKjiZc111V1En4baIYb2F0BeAmGRZVEALXEOj1NvWLXxmJ5dx
1YrYvJtxSnW+XWwMP3As2mAxdlNZl1shppg3oCDIC6Hc3BWJm2/HrorXjju5UA90chVs7hT08a+F
ZD5csvg1Hg3juFgFGJJBdBuvbgAsTcF0VfaFcpJ5+X5RjJZD5iFrVqlr+pcxk+5hSvPTIqvqNrFI
vsDiqIkUhf6qd8BsBVZp7I2x0UdD+DoaFHPcRu3tywYuXxrPyAa7FCGk0uZBWB7MdyOo902Kuxpr
ZnFhNjNZYwVlmij3mTGx1HOV2BSiQ6YxOkZcjaYFpUShgX161W6bmrbTxHDxP71nhxNsZjd0Dk2p
P9NZEiCHFjUZyc7Nyn7XyK79seXXlSdZWW94Fe0j3e3/OxQT1STCAlDrjeKaUfx5sfNKXR27eqda
XP7yuL8A7hgAXvdjuu5yuz32AZdcGIgzZ0l9d8wGMCUV82HbNi4zVDGxLLdQIY4U/6eRuZhLag3N
SjL/nPnuFbwlPb5krM6FVzIzY8vlDNKYv8FjYbkEvQvQnKc8OC1h+EM0++0xbe1sH0j/3/dn0LhU
J0I+4zX4P3LkcbmH/yRnP/g0GqFXSQcwYp6sf2B9QeolCRP61vtI3TKaHwdVENyTBdYLY0rCPT5b
d9fOoCfE5DuXQpZ/deH5FwDp+YHr1Nw0fArIHmmq8gERcgKxU9nV/D6FJG58s0SRqJr+E//zNtPB
S96xop/zxv4Iqvpe9A8kt2N/2DkfM5ETcZDpOklGRqWtyXivWv+CTk9fexccWBfON9UL9zXBkJU0
Ol6Pvdm+peESgeCqN3WPlHmBAHIxHwdXzhWsQcB8o/URL92Zbc9GCHM5luQzcb17C8oJ5w8NxeqX
UQ9Xnyfydfre8ud2vRYEW0wFFwFmPSqRoWY8Br3GycZ5ZgWNfOZZ0D7ZJiIB69uZUxLI78fX2sN9
JKFfHnwoA+/sb0GPmd3dSfBNCRk/ezYDc5qq2RbAQXPksdEc56J3t0uoyl06pQftuuFNe+lZmrCM
wUYxBLbQZRrZxu+6pviimXYqnHoBvkPxMwZdfBwm+WGJtuMmDDLtlGidHdSsPvGV4WQa7c+slGsQ
szVyYMIdFRDT5zhpYpZFTbzOee9AEOSEGLoAKomVJPvSrc2z0oO3tQeG6jPqd0HZMp4QYoowKyZx
MhlErLqmg1/53KCauGQfkP2KXa0iK/CqlypXV6PL/YtljOVmnPFdmgXCU+W2PJaa9yZzm5+ZaJ/n
Tql9FWoRYYINcAPOG7sXwzGcJ8A3KvR2TPDaz4UnDgVsf047mH0ipmup2vauH49pzxXHfP4ArQIP
3lZvVtY27A8fcC+ul8L1+6Meuv5sAyqjWqm3faaCbdh1iOWxxD6B+zEuThxQ3epIy+qZuLdTxhsX
+HVVVMG2BSwSqZIpGVVjT63TdLipB/xf2I3JJ2Hths7p3u3mVxbk9r0fh3wr6tB7NrKQQSd/2AxK
UD1y6Ghm3RJcUpeB0Jnr8nc3MnyR9NwqJ9jwnV1RtKny9M2LzZsCOwPTbwIJpbOcdwTxE7JwQXGx
dU5BrF6zTHNLYQ/CAJJb41GEabSeyywifE9BwhHVk0/TboYzFxnplOOv0ttB9u2JRldyg+wtrr3z
zDlofVKsadaFz3oiDnFp2FpcnebFt6uoqUKGqXGI+OBeNg2wPmsh1VNXKYmNdjiYKhvXlo499AZL
E4Vz8rewF6ak+rncdwM7LmPR+bXOyf043AfOqZnMdz+YUJ547BlqEj3sXPKj0cFP6bK6gFsH29IL
VHBxNJ+QYQX5fmas+1yS0wLpWKtSMFYzGPnKAJkHIgXcMZ3VLBrRYF6VQHGfO9D03b7Q7ATYp7pp
WVwoM8wf3o92gS8XUHK5oDXaBPEQTaYYQW/20IX7GY4FrckvrzFrhuxDTofuJQkH8/j/B79HtaW4
QeVByv3dpJLWGMNbknrVqXY6sQLMEsJqqf5Kc45ZOlXFSQZMHY4Lo3upGC+2Gn/gjUW74tDNA2XC
rClDE7fvQyCCyMmKgP2YtK7t/LPTAn5olYfXfEj/zBbiKjAUSDA8c69SF9gF59WqaYaLMKv+qeQy
fpaGHxyyePgtyq5HBiL+xY7Ut7iUf00HhlQpsi6qkfvsh8qCDQWO/ynUTflqdB1mxNAYT21DWxkq
qrcr26A8BVninIVJvzSdw4WxTUFIin7RWYkSJ1qOt87tt1Vdeyd/qfLn0iBs1n0FJilMfqa45GGX
JDcq/PXOGJFo8fi1j/loOHSdqp+pyTZcUPp61DfaNWWYeA/smMCoI5t1PsmbFh0/jyWHsw+C5WUE
J/D9Zk5T6kWuL24A+5IrzzPC5RP0qdAt/6TEH/NsqTdzqbl4g667Dd3sHoHlnLXNUsp2zM9gNtWG
8YYxkqOyt7mVuChwbALz/kJpg7kDdZvr3KIAbsDF+LssOttWYd+ujIGRJKkegHJ4Wz+GYwc855K2
sD6XuR6pQ/E2+P8s3YZXJ1xqZgSXmcxmMJ/QftC31/Xes5X3QsbO21vMgDuLeyHoss0TWry5FZKd
sS2eJX7q/cqBKoUoKGkS/QC6DqOkmcx1XzxcHYnX3b4Pj+ZLbJbq5PR1eARHfwLh2iPAdurreBAB
MhV2afehbZZ3dznognzV1LKUad3Eikxhm1H/+ApkBKMVnT9viD9BMyvaW0No/r9D2ubHXKXq2o5d
QBcwHzad6YntMiJHKsZbA5ye8fBmQE7o/cp6X0IefF+Syk4Zmq1h0FFCGMA8b2bHjqOE8Y99G/IX
Dh6l9cyLq7+2c7WzNnnr2lGvgV0Nz1mOFhUA2Mho7ALA1aTSkKvAW7czWBmTbfy2b1Enzr15l48a
zGI4P9KaIQTlBNnWV2l6DiuwTRZPhzaHUti22CQHZxnfWYj/FA6bwXW3MDJYaszjajbk7vvl5Aoi
L2jZL2psg2NdJ6+gvHgiJGaNPsdiANDrCHsWBbnSZtV7ZffWyJE5ZbZ4T7DNuy18YC4DS1Z9lKHV
y62pv4a+V1z1dR4RamWF7x91Wn75yAl3vWC4psj+4Z1gnyJlehxD6JWPhf+6tYC5zvV0rqksMMdp
sD50aifiqrZYyBj2NXTaloER9qvs30LmTkg1gJhjTdFU7qtpiV8GMFvtEUIdDHB6sV/CE5M8Ar6X
UIFK/1oEjvf+A/+WaKfauksZ3ltKVxOA6fcW9saNDxZUq9W94zgbzy0kcjB2/CHNndCHSpTMrvHh
6PZetF72UebJXsicyfXYCKJehszU6lk+eZ47Xly4lcRz0j9jL40LevrHDHNJxYLxoQ5syJUOWhox
RaDW+ZDpT9tkE7Rkkxupxq+oWi96V8oi4q/skKIv42tXAV90u9DeObjIrkW69PvcGwhNUJo+ZrZO
Nkhf5Kfqgc076YvKKXdT/E73oT/7f1tibBtZu3oL1PzVmTTzmkuVbfsKOVJeuv5ttMfg5tZVHnkN
/73Qo4AI1LVXp4YSFow+w0FYXH3Oq7No/+V5fEy93Nr6oXKf4/GhNTKwGYyptKPvQ6/iEcVbepjq
IH5e2upYPf4fmvoRn/BnSjdxv8wUANzRwKoyMCc5UVV8QifX0opHYTRiYrtOlAu/m1iUWYAIdWgR
LZR9pRDULQpBvv6hFZTQhVbhQ3SVpMN478p5VcgBoUyRv1uAoMmEJvbKdC1vXQx++doK5qfdrv9o
8ng4tUbAlJG5QVTgfuVyE8gh+6KajP4nKby7WFK9rRLJjp657tBQx7Yuzb2W5fPcxF/wE8V1dNzy
RScULst5a0oQS+FDb+I56plbPqYUh/P1WVXQfauBb6xHw37SMTVK43EIbNR5yRh6By+ZH+6juP+s
EpNFQQCuaEmvc455sm+XBmpO1a9GhvejSSzzNmgZyDIK82UasuWjVCXr765d8MJCN609o9h1rmJV
FnfetU8FQVtVpvtc6Ddz6ZzdSFswWZd2xhNkcJ1jCKCPeS+A0MYSoq+rggyiE2vsdFR3YcVnW1fN
iVRVc5plU7EULJw3s/X1Z8CFR4FjqW5zxYaibi39M8vzvy55T5tv8RTa2XDqUtGdi6xC64E9vtUB
B6P+Z5gd3qiQp2JXb51BtWflLhsKfOOq6VMTRYPrHr0xRXSW6b8l5ahdXEMIikXGrqRoDhYq0gvR
kOHi+WK4UJhY1i6ws/Mc5mxeEzW/6rB+EaPz2unJuYFPGV6ZmllbpVg+2on9Yd1h2VV2duKpnp9y
ZbAHqQDfp/Ml60fjWKY8kVmP/ZzE6J9c4UMQCYwfvAPm/YE7HMLpXCguZMec0mva+Ckj4hlMRaM8
t2G5H+ikczPpjh2F5H/yUZBPA7DKwnqb579UOn/7YvZ2plgSxpesEuLq40DNnvcqZLtFYWyqWIzR
zup2ud/Kbc6sKJ4oodaSO0DUprb+bDKi7CqMX1N9GZO5vuRdMZ4T+1c/teWfWDvLk8KRezPMZ6kK
904OCJaH4R3awNzZYAx39qNz3ZGLYSaMbssEYPraJ6F/VdaYRwHb48cJ3XH5fyq3XLbYatkmucWl
8yb6ia38ZZh5/wwjf9iWsSG5Hn6qoXbf5kRu09Z0j8KndsQbuyFtaQMX918BMPu3nLzPSni8Jz5V
4COxBzgReaA2cp6WTVZhTy8AYAJ2tKizJgEVyZbHW13fvl/VUwHdvO/Xj0wTfpEl+Ej5T2FSI6rw
Jwc8BwYlYCYAcUPhzx98K5mRUzQWrFVt3EO6ovrkdJQNpDVka+oK5o53F4B5ZVXHrgLyNSBBIFlE
NjEVYjnE3pSf+hgNx2LOTK49Eodd+ccbhViZleMy4V18phZdmXDpCdpmLWF63VFQaSt/OFvlOJ6B
HtVRNuh9Ng4Bi9EFdnCPQHKio4vcrYYSBm388Hj3mrDyKJXwFiod/BJilq9iqtRH7MPHrHOquN8X
yuMAJIlHQcIsOWuYFeDH+ssKVALcui7frGAutqmT/iEIj3sWFud+noI/pQknc0qH4DNoa+8pEEJG
fo+aKPCyi1tUEJlNuBi5w9xNDGaP+XiHVEyL9zTk8XAGUwt1BTgoT1x8WD/jYdKXnjwOwoPZORr8
hQhBpotLi2PD6AZ9hAFLpBcksAey4hzgyyl8zXoxY288fvgmbUCaSer4/VU+V/lxKDcmd3NOINuC
HDlKppmFeJ6aWJ7xBV2ETZYVNYlgheghJ8RccJ6ziuy9FW/LyrTfVdm9BkZmvHhz5p1pQkNNTIAZ
epRad6XFCtYy+PRNM/VebdoutFaXm+Fq99Vn6EYi44SHTmuMD/DdHB3jHfVD+sTgZkJ09W/VSYcV
dmpfliKMtAwhOSZBDdKRhoxKiuHxgO0ZzGTash6N1RAHf1nSiVeXFNI2CVCE1g8RtutXVCwsu9xa
7BU5I3yCHvNwlVYgXk34EoJr0JhY7JdlsO08m1NscvsPY/lUIRtkJhTP9qxi5jkTdcu6knEGKZ7D
JPltlWkaeamGcT8476UzsdrPqYc9NZqoQJ+HZ6MyE5YJKQrE0I93SqfpawhO10n4dVIwrwe9DPyr
afwQ1vA+ZrlxSinPvGZSbtBgduARmuWz86vwgurCeC0KQsPh0M7H75cmOu9110GZzPzqObUyCIJi
sLZdkmqIC+kqe9Rlvw+Fg6Yrs4GaaELDCXxJh6FEkBMFZ8M+WBzNgrX7WVAxQ05QJG9JTOVnsGse
4y2jFLXbs1N51JxDnC1A5NiKJ/V4mx4QPRpwLJCBau3NfKq3cRDue3COLxM6a1IzzkYtpfyxjCM9
OG2u49GRkczGaZfmWJKK1gluiWG4h3GmIJU7YXLm52CcoYQ+sdTly+SHTOUKI9wXiiIUjZ1NMjYt
trt7F9fJ2iry+gREkeFeSeGFBqy+9dREnyxTv8pEWndWN1C1AcVOiF+LTuPKknT1NaPSL20RwL7i
xm9Py8EDoH8ps0GeZtf6LHtkB3LSFIumn98vwnb6WOZxv4y2efw+CIesdtMabURr6lwHWfHDSZ33
WFa3gdnpRtTDszlTBJ31BhR98BaXKYPUU2pzunWwMDzHGvd5yAAGjww6uEIA9dF99q13ryuvRM6G
u8FqBozyrBHOkyc+KziWWW1nf5MUW+nMvIGdkmvP3X81RYkTOyVnFS5J/G4H/wItOG3EDDRw9shO
mQVMQtd0vBfiTvBZbWuOPBxTK4Xy89BCtH8wM907eyFv3Y962ob1W4hx4cVYjO6+dG7A8mtpt7IP
2rshHYMoTO3Tdqu21YRCGtpff80stjLJ44DRe5skQbaLH1GEHobSbpqZP3+wEc9BTVHV81+kl/dX
nYw1/Wv++7qGKTzkDF1r1SDcUrEbzbpbjqldhRRSQqhHvPEsZIgs+J2iKVn3UbpQiLZ8Hjx5UH8s
iww3mc2JMmSZSSraMU4dFLl91bTkI5geYD3BMriLYo8dF0jZ4mK3P8ccjoA3+D9bx0vv7mPB0HkB
S9bBkpE7yXBdNtQQ2yDxou+Di+VtrVooJd//xxhzMtaIfucHqoRHvyxrQDEJUnoePJ+tqdudmgu2
eAy9RUPyWG3LD2qKxcV/uHrZKrpPmU7ry1D71ln4/5Wxi9DcC6+wz7GtxLNlGGBYgFsfSnpt+ap0
NSIFhtdZZjTPmbQPtIWW36KS7IMg010r281OycJcSUuj/olN+kxpzjFeiNPVlFVCe+sPX1TtdZTD
Sscc3ugdrrEDSOI1qa38bDLbf0yFvtm9uWyGwfD2Akjvj8E4xz0asam0k3XWhcUekQcqLCI8N7r+
y6ktjbOdZsmujIkM97E53NKg3H93oMc5yyMTQIzf+ne7HI1dV2q60+yLTyLBtGNaBESduuYOqEwU
qZplUAdOKpTWawn59BeDA0eEmpzX2DBYnbU/yoEQVcVV2XFiRMpSZbFnUavgQ/hL5Pk63BgTqIQ+
mBLq/B3rXDGfPAqQ25qdR9SMTU9vAUjObDbAjaplWfXU0q9Kss8TktIG4MkbKdBsKwwV70fpvvnf
jeSwpZys2yDiPfpSdbK3Z9O5JkazH1z3E7X5tLdqIqxcCdw2Dd2sYhw1PMTr+uLF49nIH0JTCFzf
j46AvfcqhZgP3hlNMVOU1JBggYm4Cvf5DAy1pAR7AR8KBUkNh+9XcWd95NzqT8nkUIlrE/n531fa
ezXnzrqFAVlFrZRkdMaPmUQH75mG8HPsBgQ6FCwzUDP4f7ta07Gpbtyzh9Wo6XvbfbVDXqXBsEHf
8EuianxWQxaPBz8YTsyVVe+maaenUNrGE96PeNeWNt18n3iho+j0hTnXhJT9pmcscjNRwacU1fzu
Bj1FLg6YW2tG3+VNmI/48ZRDx7t23+PQfmek1YXzSQao5X1dqpM/hd5lnGvjWrE+Robrg5Rzs8jP
uRIHVRlHvJzuqpNG8V648BiWPMMjMmUkJTPNahgwPekIYzfza25DHOtXBDTVUz6aL9XkWLei7eK3
vHlhTeRumiYliGHn2YUlPbN22I+ZbuRlnRBsUkbg7Ey9mHduT//mipBeaKZgjAJ8BsGQjz9iPi0d
F8vvdsEZy8qruth964DNYHxtsUxxGJA97fPBrW7gytN11lrppU/UtRvG8TIxVLz2PXXzfT3vLAUR
WtZWsunwiq+nJLZP3weXMbVTZiQdU83tLzkP8X5usHB77Jh242zmH27SEw7OKAR+v2xnuQ8rykJi
vCu07EBFzI8pRE4lE1+vgsdyPGsX9XNqKhZanTyMeVDe/Hj+QfM9jsq2rs4BMQVv6fWzko5+dijE
Nh4L9zDsLzMQ4Kgo/HJXEFlac5PEfuAv8hQ+DllZgqvrhCLrscRn1ZzBhoP1T4aDhxX2/N+h6Vj5
QttGyey3t5DyTGHIDLTwOF3w920c0wdaqG3o49ptN6o1rRddLDYuA/aKdQXQd6kM86eR1G8tcuOr
acV/vKqczzl5j7VZo1IphuYVePcpNlR7/X41NBVhCpFDXnQCHS2W9+QrC1yZhwn3KSPntnUW7UXf
hyJRn10ypRH2WQJvll52iZ+SZ3X7ngwOoq4VqswZEpuVvTglcrhYLcfJbo7+VL6pCv83+6n0OmIb
XIkCvCR4pTSaDLYItWFMHbsdxuIafUdAGNwXmqNPDnvuAzGG4E5nz95nCpdDlzT7PA3sk4nu9W4v
pAucyvta1Gjux0wIussFdy5kXLSEVfEuChgyhFuG33SZDjXTTrqaC7qJrMEkMrDz91ffhxqQ6Zmd
ytvITMS2wl1vgJvj+zGbJo2XQCTUPLDE7SD0Jl+DlHd7YIkRmMzOx/Gje5c3I2SUhsK7V3KV8+r7
3xexbzCbBvksI9/0krLH3IuuRcLsVufkwZmfRGW8oKCkETC4zStu22kV5w6j+5UFKNT3pxd8d3eI
AuYpSafpZeTy8xZ5rtpKHOiE8YQZ6WONzZfPtJ2Ri3nNoi44UZ8jpGckzrP0lni/BBQCFqQv1jBd
0oSJr9FumcJuyuRaZ0T7+n4ZybwHp4mP8Gx5Xhb1akno32pxqshdbhuvQD0UN0DSSpoWW5pifxHz
jfDXA2yxZtEeKenTU1FIoZFLz9vBVwifcHadnMehTyxjY8/EJ+PO2ZZjnR28OmDiUVDbMhkiRPls
1x13BrDPVObcbdDH7QUR8is5hOZqT9zpnI4qypTOn50Kxuj7zKI/fyhTfmCdcplV+FKIyDy+ZLuG
ztbww2qb9zand5N9epyse13K+Fz6wgLBx2f8/V0olmMLv7fH2sF2qUyKSSu7Bnb5/XoJ6YhPDp32
yRDc95xGv0vlvAaMlETJqGlpaSXPrkV5tR8JQ7esDsrKQ18fMK0Iz9JgAGTlm09eFUSTG+5bmv8S
Z+JItuapcceXkCciYeCVUDuaEJQQ5EFW6Yucy2vCwEWQ0JmF7cBUJPrTetdqDOCL3MjFv0imGWqN
67H76GcKCSfa8rfZEL9L0hV5iV8a4+DJ7D8lDRmtseDMCrvhYQztyBsDtA0GyjjEGk2tN0haP8nm
RJ3ajEV6NUfCWA/kib+qGveA0A2zzDEIGIL/zHo2+4S4A9OE7xI1Q3hRy7CfzILPXX3xK64zx7kE
MRTuQ6o+a/OnrawbLUBuOOnGpH6pq+QY1j+cSjLgRM0EsFCctmt/ispsioZcUpn4HZ+Xbi+bZWua
3G2Knm06+SyKwl387pKmpROpeSdSFL/Jvd75rNEWth8tsCaiVey8J4Zfg824+Pe+/d3bZIy7mLJA
8FSFw64f/6B0igAxmuUuQFdYl8k2X8jwzcaTAUlYWOEt+Du5uIUXqmRvS/ZmmD+YXtj3RWSGhxiX
mFGKHTE5FOvP7NmxSkSB86f6VWqY3M15KCvoJnANdBSon9JWp9BTq56Pn8f0psv7P0Z3MsgCeC/a
Gta+Aw9yUOsQeICl1ynOCLQ8sK5wlrrNOREP3sSyU5Ngxco4LauG2RsiPHJPocwhtJIlMPD5Kjrb
BSXggdSb0dQb3fr7xWy3PDiQMjgr3IRHlwF9aTJ02m2LtFqp+CM2LTpBpDd7NvHHNOe+x69ug5Ra
0uxQhMuO1OOqK0sadZQ1Y5lvcpfSbPOaoe6oywqQbB4f6OQGZn9eqDNDCWCENn9Iz1Mqnx5Zu7k4
kGASIXPlaXmymZiwRwDs1MV+GWPAOLLDNiReh3iRPTw3HvuUx8j2CbTUVxKX0HsZTpq3FVepsPfe
wILQHYM3a64PupG3UlibIM+Y8+MKm3jkyy/JxUIU6kLlDXWtxbYMfbhrgXE8DPq3zoguhskVhdLZ
xFY1GflOZsmbNui0JOdkUbuCCRXmgmNX7ssixwvBvjIZ+wOe432bJduEd7TW+Q+PZ9q8fJESezWC
9FgM9ksH3Yx8z68Kex+je69FmFgXPo3NYv0GZE0bhV8InPU4DReyOutsdm6BgiKc9XLjzluPa3aQ
4sLzod5iSzcrUR+aTgD3JKRKLGDCyg3VbUuUBQewWzwHYwzWnumsmHIcUjllMCSk06ipTcCw2SYP
2KCpfqXj+j57zSFDI1OS18nRMkoKdDI5t2m6asm2eSmSa+yE/ZyvxpGJxBBjAunCcuaORUg8Yjpi
h3IYVKlY3hN66bRXjmWVLsDdAO/WjLHnof2zagSfB76cLDnlYon6NNz7BqVpd3l2SJP73sRZzy2y
CpMdncx9U6aHmgeMM+3p6kXMmWzNriKApWHRuwwHKrTLTYC/J+If4f1qitcxnHZVa93MNasD0BIP
mFEMpQTUp5v+q/uY2JV7m0ufCB3UlWrgTu2eyRhipzCHO/WKRBSbLmNtj55u26l+m7h+VNjla7MQ
+UiJjXJpkRd+KgRTogh1nxK+K+sxXKQelBDC5Az5a3wTy8LJVTi0YChw9sxPLgaE08L8HJNkl9HK
MqCZGpiwbe3/LQyxDuYfs/ur7gDzLsUhLLkscT+syA78wxu9HctpPQhx5BK80uJcZc0XxSJSaeYu
bBvG9j70Ihwgf+N26Oo/0v4pYS5Yo0M7qLlmWSBYaIVHEqhbx0rAj+DnsrE8SReWNd6g7Zhj9VZD
TLOLel3LnZjTFkmzGVL6HsO1b3Wbpup+hxRp9+PSnSaiEj6iw6K2qPLSfOnJ4LRaPLAkmzStznZN
OkcAQI27feVWm6m31rZV/p64A5H93vVJuhqxxfFY2SJEPnAvlmb7CVFxx6WCswcprd/tQ9rUollu
Sd2ezLx666rxVhK14/I/ZaZ7s9GXdFa9FRByl2qmpuVfSt/4Khx/J/N7MrJ2jlPKNdbTEsuVG4dH
Oer9YFvvUnY7zycQPV9JISLv+DcZ4c6faZ/2kN49d2eOiFyYc8VsTVdJzg25RBPqSUYQpjksdfWv
4ycm7g+5Orkn5fQPv+aGuxCzu0P+m2nles2gDmXFyorsJHxZTIKraQbatVvH9oPQC1HSiQ8dJUDL
8da1bRPyU3SjxY/BR2np0R4YXBbCSDqDboz0VwJqgQdj+5zHxbuXZSynuH+Z2c60FfK6kpUoBYBS
hlA9iEh73KcF2S0fa1iT/XFS+7S0wB7TCxLzVZDigw6K19D21+4gD9hmdrkhTrWF3+lBBE1kjKuc
+5MtIc+St8QvxKAMkXnEmlS2vtgLRto0to0I3kej+0VWUNb0LeItCuZ/0uxPDYwJ10+2rvae1ZTD
bp73hT1vDcfd6LS59IGgigGTLVQIqPRf11JrJ/6nbQaj0HpkZXiWgGAy5W4nv716aXhv8npbk5dU
LnX+uFw/EGGNtY9J9z4VY0lyoWNoEEdA678ZmiHu+lJ6FD1KxnIXCBciP1kMkEwxuVztv8wCpVYz
b4aQiyYcypGGgL5Pi/ljgiXHbI9zbTM75c9TVhLxJsemVdR4ToLGmvcWPZ6d2R+TofE2I2oWs6TT
tjah9VOh7MXCj1uuvFCv42ba1ZL2BshwR2bEcIjeNr8VeUgqaRuXWQNGrCx32Tausp7irt26k3Fw
3fixqZMrxsTPCX4gq/jtsXsfZIxKJYwa6y2DmhAzdNol1aYt/Y+U9Seox1PHE6UZ/kfYeSzHzazZ
9okyIuGBaXnLoncTBCmJ8CZhE3j6XuCJe7ujJz04PKSkXyKrAORn9l77tTQpbSJ5bESyixQJOgBv
2rbBx0BQazLc3DJ61Choeq86ZMJ7QDCMSDpByQvWWo3rhrmwSdKNyMrPjgjklSnSn8YOOWiDw1jj
lcquEiBllTHRiqtTNwAPSh5brz9HGdqfiAMPbz0Sqxg/5NAlV9lHT7aNroXzvG87YNS5/y9PKUMM
pmQrSLZMMdFs2Kn80V79Es2wOfumno4tcpXN3IxfBL8Q6sf+i/0aiboV6a3ZY+KXp6k3GWbBqoip
kMKuzvddRKQRobOS5QICQtKlvJiVNN6LFcvF+Op51bmY1V0Rqr8ZNoC1q6tbJggl0BBHPGCoEWqE
voTNrUzkVhNj35LkgaztorUv6ZdHPkHZ87eyq6cC1Ta5nOSea3H0Y11vLVXTjrQrRlJ8IxOJLuNC
1bK9dnF0/7gNEOte/qC9qrCPGsALdM7Ta4J7YZ6NDhFDJcGeRy9hU75L7T/lFUTfAeEW14sWPKA6
7PgbPSHTqpxbmntQzqtU48kuLz6yxXVVqwR1PHN6QjqiJvuLljxav7aMvxbN11/DJdxJJ6eASmiT
GDh1ppbNYzEx/22sZC0d6OGqp/GMYdJy15J43a1dnzALv8W6kxP1itGILT/g3GmCam1xThoEDK0w
y2xd9KZmZY14tiDlqYZfbZpv0nq4puJsY1rEEkmCDEUekRQaBMfI7X5q1A3MSCiAbB3B+UcIYo67
2oAIZRmEr89j8+7mL94gUElNqLoJrl+PMXEU3igBpQ09G1f/LYgygWCQeE2juUw1IZmJZbXrjuoL
CUfGoydkDyfZZ6WT3uLhTFdbJc19UBL4yFzVXcesOjYZsaJWnr0uq2SLbN4NG+EPzRQcmNTwnvOP
1cv3QN7tvUOa28oZ039JHC1WjKHfJxcW6mLVlulnyfgFShzhC1S60+x8yak5WrK5/S7iEkR29ewY
iJHZ4SefrUU8GVJmOojReJ2a6Vo0LmLAX9aim8YbPZKVm3BLEjW7nkX3XaHND+2/rj77XfKShdHt
979gYwx/XZztqDhVBNn30fiopukCIofOkFFdEpHSa4hF6kB8HleF/y7CZteyPVsxTbgp6fzUfQYT
yj30uT4i3KDECp0zPhePmeywb6yRfM1oYmZrPHuYffjtyWdhZb/0mkzKzsytVWzYlG7CPZC3tQ4p
ktY2Q7u1zIw/hAU/L/O6lWsY9i5hWdt3zV81OlCoEIAfcxRTiWOdfWN6MMtnqbt5JRO1bSv/jwzp
dfPg3hTyLfeIM2iwXawFA7ahK05ej3UHtzxhpKxFXTQGo4QkltTebRqwug/9oxpqiASBk4NF69mx
XtMeK2TScGPXzEsUc94uLY52FVIaTG+iJOA616Zm0xqTcVYtlUi+CQ0i+QCIrApZ/humkEzCQv9U
7ndtGvVqdEDnN1b314Nvz+ytZv3RZulLnrDfZanzmSF2RimAqFdaAhFZzCngWd9TTlyE1d2lFZqE
QBQk39w8l6Vmn6fcaWm9zaITiGgBYg53YG7PeCwQZ8khu6us8oHlk1ollv0ZpVwDBMitB81i0RE2
hPxsM2QUyiEPgII5PkQqaj1r7MmW/yfzmpyBgsFDhSt4pfDesT7BXT+dqsJR54mFhW8Joj2NVq9F
VG1Ik8aI3L967A82I7fYwHMgq618x9SFRtzhWC+JqktN9VYHS/Zc2GHeD6t9mE9fheO8sDfHPTT8
oQ7R6/m7YRdM16MI3CqDbyn/yXhgWy5naxeSKriSiuSHPCYRrcR6o2xadVV9+SUZEniXYXcMB2ui
skD2CeB8JpzBRq1VPHtNu80fEgf7HYmtKHPiggfjc5XGH0PSvwb2w9ByYrrFO8Hn6EOGAQswjFhi
RgoIHy2CJOhnrKfviTNnJtIq4tbSN9UZJ5EwZ2eujGec9XzjAS9Spscc0brVy/8GKwOkBxesxBlP
nj3a0/LLcenfUysmrCjlmTwtKHeXwQxUkfs+JA+mKm8GA90spaOp7ewB13Icj3ej721Ul5+JNDtO
iACEoz813sox6K9d7J9CqY6Oj6rAs++dLtoaUX5IRPkWSFUh2R+PhsbxAZAgHb/MDi/MUC2e7StY
bswlrsNta3WbGV7TMlmAX4jZ1lH9Z1Ik19JkGdIMnzwlx23RZ48l+bLsfhEpBbSwQ/gRB57JgAwT
b+dB2AoINiQJ8OAq+z4rIX73wn5vePZ10Lh98eH003EcHupCXHWNuyN1n+JCfGdoyoTzMpgMICyD
tJH0PLrDzgtZx4eor7Vm4qkaNrMN/gZqCEu/JIZ8Tv35YobEfAIyjzEmrrTkGvFT3up67g5tYG1q
iaJYpDSqZW0fRk/zFbd7y6GuabtHOCPAspmD1bAVJVN1NwENa9TfWe7ACURhix1/XI1Nfixz29wk
KBbXKvnjQqwmlrknpkJ3r27V3mSwgNHc6t2o5rchvnaF+1hQJeK7EBbXCmGi3AdQZUsLj34S/bWJ
92MhYGAjG909QCAsS4Z4MnIWyABiGJm277Q9qMosqKVjH21kmB+7KulRUIWslZo7WRgvpF2+L/9P
hfsqFDkxqLcax31yg2rX98Yrdq1t6MTf2ho+y5Ik2NrKdp5AQzKOgtjxkuSa8RIU+Y/g3G+Kikde
2G90SYvx+zNEBVbNqnuIEFNCGzdtfSVYNIKpyetMk/QUNeJod8PNH+W1s9LjFGk6j+K7oWCQ2roP
TbSvXbdtYiqVzBgjxpz+TCYRHaPi7GRIViXjsyiqP4S9v+Ctd8JwZoaFoZxD68lOuptlZYBslmva
B6pKw9WfiGRmP1DZa8ekwbHkwVcPSSfCtVXIfywgTkFTHgTSGz9KH91E/aHeYIw0/yw3eUvhlct3
q6FAmgZc0yURHnX+PQ4ReUvGnyFNAL53sC6znj4RoYBq95qWi8Jp3EKhYWBddLea6y1R5bfRU3KF
+QOcmF3fMcwy5ksVEnKeV+eqeU9mg3yWWaCzSeNnZXMRtvaf5XuUpfk3SMKvMkyPEIX+eAD1XU0z
os0GCnxhYJUB4FdY/caI/XVfQAIf6hjxK7UrD+Lsr+9tEwcmBG+XHer31nZPvKF3uG6P1gDSLelD
SqtR7wZLbrjF9yi6T/MM0CNaxnJ2SwZnae1m5lzk+vLGx6Qz9ZH92drd2qqxywxmDzXXC67Ockl7
QUalDqQ6z67a91kzEzNYEHlYCkwI1kgUe+c49G7OTWfNj4GbDFet+W5qdmcwxPaNRwyTqFmd2JYm
79h8R73AILDs3y0v/9EOpgcDf/C6a4YNJu9ph5xKr6n1zgPiWXZ0F9PVFzMlyBQX9IMVMzse5Oii
Z+D9yU0AhIPb3XJm7APumrpH+yZKCCcq5JWvfXmRmQs2RS+wlNq/hAO4nEwyXqtHbA4wGKsKiY8n
g1WgeBdKEuLqpkeHaNb0LnoiGGKg5dBj+N3YutgyC0gMApCr0iZjySmc7Ryw+bDVDDgZn8vapsde
G1HTYkX3omN2pMEhlr4Oxp1VnUunBdFhAlfN7p24+TKjISS3qZs20Scucgi04FAb4SAgGNE9jBZ+
zUKCW6FE8b38OyrEQ9XzKCqZMiNpK+rOZmx985J62HQtjPNmXjOXc4GdJXeFn96PPeSm1FGMuuzn
LPflvk9Gf9fKeUFr0F5NenjpPXuJByVoyGPFfLYWF4Qj3GNVFeGpL6S/j4rhLp5rZx8rDhPPgD2g
7HBXM+8jd/iItYEGKZcM/VkHIj/skr2DkFjKvjq36nPKFmfCQH0Q1PxLohBH3SbniGh7KrtoZHTy
OVfyewhIsuwFf8aYDuBSzK3qKOrs2HvwSaAFy2yCIU4XN7YG2jDhetID6nKGndp0k3XhRv9SFqwr
v8JxHTHXk4G+cwKW2RZbjoA/m7ntV6hp3BRCW0qsIvT+Gf47K36+uVf4MKRxyiFZi8LeF1bZ4q2E
T+zZBbTZ8BUdLhbeaN4nNOj7KR+XUYKPyq1uUO/FNytAf9B3dFa1j2aC7V39yOSKKKp2+teVAMNi
ds+SaS8va76E7BKGbQBEV4JkMjf9QetGcFB5SDJlEcZB1FtJCEPXavJwRxT0gEJWZp38yAKfhipf
rMk5UW3Ti9uq2obzXRqagrza6dRWEuFWNr1GUFdWOjsNPYVPGdN0ibZ+RFeKrA2XmeJCBDE0vjQ4
oTghBsqWBbBAXY23kUBEMztGJo2XcIBKalrREk8OiRHrmFUq4nBKKoLat32F62gowwOZO6jw87cR
wT7eEePNZX9swzcIokRsrAnQTAU7gPXgEgii6VLsflyZIU1RO24cvACedo9lHV6YCl0NdNr17EXr
e3cglKUrsq8unE6mjM+uFe8KyT7fah8qPG2h5V/UYv3hHzeGZYrA3M3pF7mr25Go5zBUgga8czkR
rYxHpdIngnDFcIuHtl05GUE4KNBYk5z06DVowbD1xJmxSQ33HVv9t590P5SHH0GSfuMnWDuYFJOE
tUXCemyYCB8p5V+Pn40ok/zU94j9yrnGXM+oTZp4jApUi14P1cbB9Dki/4AMcK9Qna67eb0Izja/
v5sYxh+GamqF8TLq2IA1EQv2ouGHaAkLdmFrzXI8uVGCGwtB5rwcTiWZ81VpvKAd/ZaVmW6ixDq6
TfrlR5KIluEDiP3BUERmCILgRPOMoGxvUycOur0qC/htNhNb3L/ZRLkndI94WenNabfRMeunJsfe
W+oUIFx6KhgichuMn14U70NcAyb4YY4ebLdVDNCaLf16KGCzJ/iMVrQNARGZjftUlAk5kd4GT6hc
tQp3csWtYrTNkwlgmcE7cCLfKZmajPdtCzbfmPnj+bEasqesLF5sE3GiWF7A0ULRzvkLo6Dk0Zt8
5bPBFhhNJ07L9GEu84euM19Dez74jrqfjVqsevNSZ5IL2GwxRlX4INjeuyN/pSG718n9Yw59sGo6
77mtYwQ5OfsWOxBQKqxzyD0XAhcMman2bb/Ax291Rc6iG01XEoAlmQ6Q+2J+tPyxHfuT6sIzwyKU
C69BFlMe4LVxEu/VGT/rOblZbnUWtnquy/JiRli4634nxpkXY4Te5HnDl231n7B96P1SRjGNCLaT
z7RI+MnMtrG7b6VmUU5RC9fDW7ZpQvn3VBHc412MjzeHaa9us2126yiVrw062sAhCzCLO0gjVMfE
Bfquvs7UvivxaecUekReF4zIV0QsIe3nznZrhzpMhx+pD7DQeLDIIwYuHZTUrcW08j9Km1k8cHiP
/pC7LZmYg3NxLys2BY0YfSy7PaZzbfiYVjymS01GQUqyY+A9YNX5MVR97fzpDzgafN7ec9ou2F7L
QR3bWwcvRmdtT2mCScX7grD1kg4EXXXLu+kYFlwFlb0CbGOnwgNg5fOEY8g94uLx6mfc2Z89oOVj
naDECaH0AZabt2m4hYzqbzF4hisYQYe2Tq8OJfjO8P19NcVn02KiNHf0SJCvZ3XJuf1TEFUrIHh6
A46CGcjOj8I7LcRp9DJmz57x3lR4oE1Wk/Fn1rY3yuBshaCMiznxT+bICo+Tm6PR3ZtO8eKm6ALH
9B6ozAZhxP1bWQryzo0ab1wdoJ3w6MMiHIpBN7xn0m62ZkeaXNqoYhdN8yeK5+eiJOzJH8w/JF47
rHvpJBODF2asKCp8dz/UwJpGO95WYfMKCAZdG669c4klBPWuOHLf7ecSfrAbQW0eOLowgTEfngn0
stw/2FS3NmMvIygPAZajypJIA0ju9BnSujDRh8VC21n1vUXslcpcNAmx+UIaBWVLFr0zrPriht0L
bastXl+C+MSxsjx1tI3hrXfT9KDjBmeAq0ie9M7R6DfsAxHpdwNLFoOw2jFjnIhlfTVlFj7u0vyY
Q/9N2Rc3ZiNt9DlTDyWe/D7HaJdSPtSndpruCVyIV0EAmm+IHzDsLRPk8HludsFs/Dj1iOPC4V0r
5nrfiObs9f6bWd6ilktorJg+NZJ7A6XLqRr8a+75hFGUFkhDdCaF4hEhnIFnXMLS18qvIk92U1Vu
Z0hJ9K7tgzdhu3Y4hsizRPC+kpa3H/2XPMpgaPrIKrpafpkImpIMSrQXjT+q9zb+glGK5Pjim/11
HEmkH/hXnCDKV4ZHCrvpXniqMvZqrGHl+nhcGkO94zyh7jeHh6Fw18AVq20dRm+6zx+hQZ8RY53n
lKorJnDMMEv8rlC51h7XDJJRhozRdapNmsiUEUph5n+GwcIGjQeA1bYbocUEBmB205M3u946UHdN
HT+MfoErsH1VeL3WmKa4rkF3z4gh8Pl2n7BrPsW0VcifV3ip3LFZMst5MHYeaa+Th977NTVyUniD
C1X4JUqzw9zF1RqkOn5SwFKmYFKOvyg8gczlxA6pK37/GiN/mzLjGVcCNbtbXefI/OnZWZCYU3wy
2wDENN5NjdVT3uOxSUb1GvpkNqt7t8Sla2oi2YzCePQiA9ErA48xO8OHgxnHMJuKs7vEDARXiR3B
T0xOnkM4WE9VOWSYCnJDIM9LofpEb3FFvOVQnMZ8xO+k3lgI3qZGfKN5oytBlRS8DTjT4yB4RGb1
Nbbenxo90RzYf6OPxKSZFhNzNyVxn1omxDy9J+/23UB7Co6R68AzwQjr9jvhgEcwnpzdfPS36MTD
Nbwm81CIKqWSQrYSbdL0LVNcmYkZPEduTUnV7Z2W87U2WT0Zdv93KP1X5VoUPIkpqSXdXT6gB82w
Z/Rt+x2wphekFbS2eugH/Y+FyFUCiAHkcxBGzYrDqllOk+Zs6sc0a5YgW5oAe/LOUlFA9uCG8bLp
RxZqgi4MlxiaHYXAJXeyfO1WHyXVvw4UZ+uEG1zsyxiniu+2vA6p4pAR9T4nwbiOmSPZnX9tc7nH
bEtSSWDn28rok1PDMnukozpI0jhcRcYFavOFhw+fakw4rf0p3ZiDuUSwMR5EYLjhe38sywqlYFM/
Wnl1F0Yha2RAO+ngVaswFxvGsO3GyMpmHX4HHsqstAaIDJg0pgiurnUWAKeInEXY4t5VGU8VruKa
IqzEYzo18W6uLk5Qf+p6xFIoqdZnozoyH2Vf60PDDdgMF21jbqeMh2rWRX/dHn12CJtvFRT3vXLp
N6MlVZXNIzpeH1NcSxmfZ49S+AA3lLVY5cVKP3KN8bAw6WC47xIipLrPYeCIrTIOJhPcOnWPVbEe
8r6VZ18T17lrFD9mJFy1Nwf5B+P08pQhELmJIJAA2y01aasDE0XAZhSIhn2SSfLqgH1kq2zyY5Io
vBbosVeh5a7pYQ+FHP/x5IeoET0YRgBqiNyjgXYxmvPsFAl22hETL1w06UzzNc7c/ACI0AD3xpWt
zIGHRIXxY2VFbK/R2dSUwqG66bIVOzfyitXCHNzJ1m2vHezgVY+UameQb1AlfkSWT59tCg3BLFJ3
YxG8d4kRb9CEt4kTbA2n6mAG+vOmAR6XYxk8ttaaVDRkIEb8nAQE/qWl3JQOr3ooJCqcTKG09g3C
xUcdoj6Y223FEC0oYS9QbAkIHh7zRKZeqH6a55yO/8zhsoud/Im8kW5vyMW2M/fioXVC2HVGwrQJ
q5ZdP1sMtM6Jkpi+SzPfZqrFBZe646H3uBYSr2ro+uzvbBiHrW/ZNc1gFm/tmNW0DNMLi7/KHx8o
4IOtFTl/m3Iut+UQ4Q+JjUcztqdD13IbYEyBatz3yOHtGoVdToKL8COIcs2tNGq2wyPThZDijtXc
qfYLccfhXq+nYIKZtvR24XSzS9bLKUudE/UA0W8deGETEZpXJM+DzQADGbyzAWRjbKIu8laFMbBa
NUCVmeJIabXSUHhWXtuVb0gVe0arUKKG2Eb418VoX6Z5O8YfGqn5KTMA/lJvr1OvjrZhMM9n9NdM
MbKcjiOwvmKLoBfHnj6SnBAJ5k56G8sJa8tUnV2x6Ywl+irvuYQjJ9yC6EvhYsX5Cw45NhxWFu1R
xPcX7YOoQJoYptuuhqEE0IM+osPYw4K2uXcLZ17VRLDuFRbno2ghviqWhS++mneDZ96JOS9+eDLt
4OrYX6luIOWWaryGZfYnaXpGRzF/2jQrBtqmZtcTRNZ/vkTuU+ALgjAInOpaGCJ7zNW9HTXTe6T8
98D6aPWPAkJ6+Q/RNFPv+PUFPt9n25BoxTmNCcKKiyPcV0bKWeVva69LzjbjViQHCTTssFKvplc8
RPFAxhh/19qolbj9fkBHnx/jDPoY9tsV8nD3hdVRvYWP1VxZfzOkUw6XQjWfSni9ZHzZzr2JDxnY
VPYu0/lTtLN78dIcOWFu6DWOX5I3lg9z6qVIZaslkuRpavO1B30FnZma39qZPnEsvfJZMG5wld9/
BfcItZs/7VIwOiFRTMKfJ8BQBCkzUPs3esYtxDfx0I/BEbTudNeEYK/K9p2CDIH+4JovovHCw++X
mWWqPehenof9bB+lwSFjWgDaqdQ7b5c6rTpMbm4wHnWucsrUsXJrfR3CPF2XXV9fymkEz2YHR1RD
6Faxt3x02TmA6egtbQG7aoKAbOlfKh/8p8dxwMiQKnw0rPKQwtRZOcoazmiPHZ5u5UerQNcAJOnv
jNl+IK9WXKMSE1yldXY12nGBMUYGOwdfXoMqBI9ghe9xCAUly3K5qdOh3hQJPXIb+9FzHeonNbfl
1yQRyg8+piSzqeY7CY36xNR0YP8V+2fcEgheU8LqgZmD/BXevZ0W6iGv52fDdaEW9JzWeBgMDq5G
p1sHMueuMpHdaBEjtdOwQyqTMURv5dR7qUeAbFzd0iAd9oFIIZ/5jMgDVQS3fuEXsjLBvlqhbAo6
LyBEj7mj3RGbhj0JE5ZWm6yx0JkhX9/iHKhYiOsMwn9k/+lFVdxZZpjfjf//s6hogyNFx39+3bLy
+Vi6PCK9SufnvMDSbcm8fRuZaWaEvf4N2A4P3RpZgX/OQMKQ+krl61tNf5hd5CVgcPPHCvHDdlTE
2rMiSoBvxDZRfv1+chuGhWBppjTWR1of7kYGA5z8iNgW3ugITOfFiDnWNGvyIjbf/BBBacL2mu4z
WTeE+NxjWqmP3PUSMcyzCrvq3m5rBk4LJzhKn3XkefxLCXDjih+mDqoH2QAbtR2N1rSq+TMtugiQ
tFtBF3UtOqa0gWbWalsh++wxPOWLTUond2nW8vtVDCy+T/J1qPW081p6yhGETCTSU8pBc3aCLxVr
AN2dkzyHTAltJChsq8ZyE/YzAmP95hgVz3RXh7sA2hLzIqO8QQDfxo3sd1rm3hUPcEL2+YzPLStg
u8KAUAyA+DRz3X9xlJ9xIE4HzyrGV19DpaonewJ5PI+vjiM+QMPCuJuG5AilrNn49AMvUzUthLnu
LRgNsVWImvd+FhZvCCjdzEbOKLW9thyyaFQKmyWzAxwmZnCoA+vBWewuZl6V+2ig+2iDYVo3LCOw
JEwwMsZom/JL56EFcZhO8BvTQUwXL2SLY4TThp1QdDIV6/Ux746dpdLd79tDKnJh6fjeTIr7tgrb
OzMXxBtErnyyeGhsRJNV9/F4jTwkaSDQFL4PeE4TRemBzX00Xya7LvejMJGK69cA49NT2bNGifAm
H7TNJMUTmd4wwMc0OIa3VmfDLixFgP7OB90w5u22jxx0V70oHsxmPGsUz7QjJTvB0LvaHEc6eYng
xz1OaJXAKptf1EXixUj4/jyjOaZSir22c5+3h3YmnD5VvQGTabAh/38GUOlymTm+f27jxZtZm0/S
Q84yt+0BwBPe0d5195oh/dEKUB6iHTOmcMT3i94oACJ9mKL5JcBzvpeu9s7MDYZdk1F/19gyct8K
1g65E7PdJlfXLt/DIbOenCnDYiZwuoaBSbK1X5cXrXdzHW+dAQBvdzNfaAvb/DK7lt5HYghOpW8H
uNAJaQrVqO+dsMZT4bqw+miREUVumrDl2bK0sQ2CrIcR8wbyj6lkQ1VuzEghIEUKFGvONeLBt45k
1BCypUZSM1V3mTKf0Ndn+1/TU12i1iHe9+HX7zt0XnuLQXFVpskwDTNTbE3NfiAYA6OtsbhKWWV2
s4cS3+YSqHJCHYKo3jv4mdmquvcL2XPnGgMvbscMIAiYQQkrTjl66pPpzs4FropHc63YRS9uJLfP
bmWVegc9MRGfe8pPO2+OUPgaIKQNAwyUyPLgucs0rUAtNKiBqNM0q7bjwlgwacbWrmcEp98vUTEd
G3iTD45T64tXqOFayiq+MIBcI/IMI9m9TYMzXaNaLa8aSUvYc/KdMivUD/6YbMwOCYwoWd7YUzzi
KOYdxuk77PO4H864JLZAfeLXqoIgU0Qwc/rEil5NLX64EPlGF5lEFOXjBSyX3E3M9h5CJI/gjSbj
ta36o5rkPtQouJvcy550chtlBfI795BnMsVUl8Idyj0kULqGFgwciH0InmARH40wj67srp/aiMvK
zPR0YaYyHnMKHcSKFnOMhTdFw7PzHYsn0QjmdbataBf0ebbuUPKCa+6LV9k7yKDHbmc1DmMlo9En
rOFix8b6Fi6mLkZ11o516c8vY6lX7aFhECWdOHvzSXUQep6uXrXpDRHhC9HxjofbJakX7LTSfH90
SVUfvoCZ9x7hFTt1FDyNkiOsMGvzcXCnWw2MjiOKaXZfQSXzg50kdWQzSGyXquWaSCvAeU33ZTZe
dRNWd5hjXq5h/o4kSEHXx5c/TJZ7TPpo3yw3eTz5CQO21jvYEIPvC/8I8PU8sae6U3BzaUWFfQIn
9pjX1ENipLV0BsbhedaNz2VggU5KvuZWtm8IKtF59gDYCg+nT+WiFEv0ucJ2jOAl7/ZDx0jB1jt+
Luv6y6bBRxxy7KLELz0b352RxNffzxLSWSHc4O2ok5fOTsqzZBiyQVJCNFxXvTFQukxs+rrJhsPn
KARvA5NaHrVRBtlg5Ys5O2koHk992Xpc6TlDWfTWXQm9lcHNncqbhuNhCmDdQH6OtN3d9bVv3mkb
pHcYLEY1cgqeYh7qc9+wgXDAUXUMaVcukSKPbjvhWCl7EEJt0cMUNzBCpGHxRYbFpQi/RibdVdBB
L/GikhSfRR2TxChxx3MqHP4Bulx/+YD0N4cSMbgYQPgSrAhxKvNs71G/QAHNq6//PE+Xh2oXVfpY
8kReqQTem4M7ctt7vvuEewNKhJW8Fo5wWE5YB5sl3sad7Og0BWkK/NC/662sIhS6Q2yCEIUprQKs
s0hZgupfmAXO3poHn/zSFoiqQYxMUqjnkmk9pH+L0heqAfLgMbv8fjDsEPP25LNIdsvhUocTozKW
nh9zzc6q6Q3rzqiRR+Gq+Zh6R35MyOjWHhrevKnh+qa/B2Lq7EeEffd57JEt5I/tO3jB12RK0y/b
j/duk+0XxdOjD8+A5Bxk4VBfn36/mhd3pE6q59+vYFADjW9f6qYZV03TKlrpsmBPWbNtjEv13Kcl
D2MPv1jMTObB61yWhAtiSgRLzRTlxrWw42RHBZWhpit8tFn1ebAH86VhumwzOb0EsTtfxzSTV5W7
/ho1RbdhrES2oCZn0YnlfZ/49j8CfjY0spg/HwJXTF9pz3iVsc4O0Q1+XKVD9rJNw4uwfCiRRJw1
wn0sVQ3ycLM5/34G7pIiIdHAa/l14kAq68OFaveDck/Y5g/mnT8sQMN7jq3wFMZ+eC2N7g2AnlxI
UeFVj3HHYrdyCHRN0xswA1Ksx/Z5Wr7yEQKsArsd9nJBLcls/ssYsHp1zGlxSsTuIfWS7C2vQRkB
OlF3dhe/ALmk+RQQ27WwvXd/yl4oq7FzIUtJbCkeJkOyNEjRLBaBzbfBPiCEsFaINjz7cd4/xuPw
7Syi5sRuHLSMmTz/fsiWz4S9SISQTm+toIO5PLOq8MzWOTiltF6aXCSbaZbO4Ze3L9I63RQI3A95
SizTpNUxhLjJ5jDgBioK54BPxCCZlQbC6NgvZbWq4P/Pjcsx7eWrbpLpxRoc/TiBD5Edjsa2AEsl
k+4hy7vskPppupehgeRQV1+lg0h0gtjx4CfO28gycGVox/7QE8nQXQL1JKyMkzKtYUOmkfOhjRJB
2tg/GJPh3A1cB6w0/GEZuPU7zBzRLWin6Jq6w1qyC7z9fih8+n83DRh5DuJfRo7p1iyN/gFqndp0
vnHjCrxQqE53UmVM90iQ+ZYsumXOnC7LoD/+lqZl5wF/IHJFzLCshDRP6EiKhf7PpL+YPry++T/S
RBzvf0U6IB7zXGmQ6OA4fPSWvKH/kSfkjuWQ91lDzRoa3WGqi+E+WC6DXnePg8y7R9GH/V4k/jHK
zU/47AevzYdjUpbZmXX6A5nV8pJEscFCjLftv7+sZDXQwNd/y/rkqcD+qkcVbBx3cs92kwW3wmf3
+V+cnceO5EjWpd9l9gRImlEtZuNai9CRGyJFJbXWfPr56PVjptIjEQEM2toRWV3o9HAnjdfuPec7
cIuNbZ8y3a+dPMII4kXH209q41B8Bwa3qCjanTKGHC/S8OBw9nugwPxZ8lBdB1njLCBcADHUmicX
fT3wq9S+uBZMMR/K4jxRniP0lAm7t5JWnTu3CXSoA/HcokFb6kzzNHaIYxrmYhH3ob34PDPjPtFD
Cik0S5NUmxLqhzqF8v3n0+3K0fVDA5gBtEF7Y8hm5zjabxoCCrYPHI2f/236fTgUf51F8DW3KFlV
tq3ehUM1WIc5QBCDluIn+Qm/fmbYUf0zK7AwBZDvH4bO8de+rL/lNQJkQ8C8HNplWeTeK1MJz76M
jHV3eaGJbSDjn3kUo1HwYmcbGiTs6E5hXPOxj6ZK44tgK/M+n1AKy7INy4QCowtLNe9Strow6SxG
A+3cqbVDx4ez4+TsE8V2oSgGvBM7gtM935dQVnx2Aqpr/jpkWXMcmOGNIQ+5pJflPIFcgKOgVFbS
NLQlp3IXkctliFXj3TWLYpETaLQsYh8XnGyjrQTJ5/l9sLb84rdaMQsxEAnPu1rR54mr0EGtePZk
phxpJJBIFhbVXhlzh3i7ykGRJQ5St9wXk5DuODNXQULvV9CgWVJFrpzO7Wi44rNsiqlOzqE451he
OSOoxiqpVJexSXiUmrHSfV89BvqQr7oQzmuZ4ddUnZiwhKLFmK9hnf/8akGZ/eHep4XMRNw2pFBV
7T5QM9JAHWkCo4cwtZPghdaT59AqaYJVj0sPZyolagML76wDiduo9UB9gjUpSe0KJWC6oPNUPFik
aRE1XDBrjBkNtgVn0qpg48v7ob3UoM1RgyC49OLxtbTCcZYSI7BoUgYsYHPNHaVtfaTTZj95WkiH
GTWpCXAY83R2buo63RplGaxRFjrPVZU/gqtqfsboJ3WaY9GpGkPtDRU0UdVjEf/QEdHpoFVaY+oi
uJVyHAbaDLav76s2YVY9BeQ5OM2WGtzhCxbAs157YkbbhWN15aoPoWZo5x7NRV4ufLuCNZipe8DL
kFx1T9nZY67sWjF4UHFoJ3adzehLsZ2dqTTqNumCDjdBMg3IyOtaBpUYFxAfyge8d+VixCAhXFUD
ZZ7Up7jWUcEEGqoGTK1xdtHV6uDbQf6sNa72UJfmnHafvW0FeiFMF2dmdsGzKJRiq+t+TAdvRz+n
X5OZQ/3ji24DKUQuO4/xhKOoOc99TIAee8ZjIHqkFKovyR7gJ+RJzZknsT3jELFRbDvdg1Or959f
YfI+qkqS9Ss1zWTjUx1D3pIC/7P95UJoDYJzCNKJ+gSbWLsd+JYVXC8OGDh2m67cCEC4GAMJPIxA
2s5qjmjLsCnceSM865QpxjGAWRcMyZs3IgS3x++gNIYpKyiwkk2Pff0w1MoCZg5zCIJh0lp1zz3J
JIkqm4MSvArNdS447EVTOHxg6mSVh6Tly0AnMxpghbWDivOmGNC8W9uh+QIpnvGx5y8//zyMaQ/L
4sHL0u2v//2/LJ3PYwrJJeJQBbxuq3cJtip5PdCHUSs6BRBQTzrDTulaPErSUuad1705GjIV1286
LKvg7QRawhNS2b0Ju/lg8VFvCq3p6Ju3r37sDWjsVHlCwhsuVAKswBDq/9T4ByBRAsboF4bP12xU
Q/7UmjtVmC8YOhQs8zx5AlV7Dhe0MrUVGDAF1OvFHcEqhXF+DVVudkXDrVb4VvwdkyJUqYh4hSKy
HrzgHaOcuXUdJ8CSq4WnSPq7XpXp71Br7IXCyOuLEN3b3n//uQmhs1epjsXHdlekcFANNdeNMiwo
zOTZn0gM973sW1FNCVjTEcDoEncba+peZ58/ctDaZd87AO8R6pnQnptQS+hD2ukzN+w/WfgeUsTq
vvGCnEKfd+0qbVIoCrVmz+iZ4om1XGeeW7a+sEkL2pkdTppKHUY+MMNFPIKt2WnejbJCh52R2zS0
ZJlpvEEK6W+BOUVRYByLA44SZc02B/JoOWgtNv4WMJVL54DpnEjWTuDoa1ezpyGU+SMLRXPQ9Hgh
JBNBVTXTF44cFyXS8osrNNhq6QHjUPXQtMEp5+g+//z61O7zvahT2OZ1zVFRVgE4mYrF/9yvEUJH
VXZePpdq0B761gq2ZYRfuo6cfVoE2OeknzC7Bi0KiHefeUN3aGrre5yFsNwDq7xqcRnM3Sxi3ohd
AnJ3Z25QD3+Z8/i3d0pA2lSwAomluPrznTIjYNyBVRSXgN8Dv/FpS/nzxAm1J9fKv3fMRg5NEVpL
ehtiiRt3WxJDc3ZG9dFMzWaZdW1MOyf8hvGUaU6TMCkuXPFF+fehuObztHWd/c8WhirNKazyP5+n
m2BVc+sqmwcjSCXVIBQoIjJ64VVkafo4IeZ5go/ri29xqvL+vFvotBm6Tb3JfzX9bpfJ01qWA7wM
/q5i7Y6Zz7mU5gcklEYSngNDVq70Ns5hsQCCS8dB38reeIdmBe61UnR6F5g2v3hTH7c+CdPKcQze
kVQteVfetWFWlvoAWCM0621jFc0xApq/9WgOLQdiRTa+1vTbPA5r5K9y2w3N8xfv4ENxbLL9OqZm
GLqwbSJd//wy6lqFkUl/ch6HWB4dyNfY2lyIHvxVEknVOpMGrc+o3dJA4bHp96+cNzetSdwL6WLi
i5vNmL6Gu6/J4bpQbdOyHM227m42u0ERo8cBeSp+c/TNtlinURPi04qt97gEjI8UZqumQXKkDfoE
u1B7BQMLvTyUxjFSRmsHyPXVTNp4yxlGoxUR+SuTVBmTYfkeNoPPPM+BAGxUWrOstcC99O2LZvhd
xFlbiC0FH6w7BqGG+1AbqfLbLo51Jf0X4tveRr0HXzEl2HAAU2Aqh/Gh75q3fGpx3l4cC+xLYhqk
XMMzfCjtylmGo3+J6RycBDFas1Ttg7dRIHlUqqbb31rutxclqP+RduJuOlF5hy++5483nalR0vCc
5TjEKeju8jciEeBsQqjgpV06ZU0uRS+qFxtR0Bag+7jAgd3O9CJ3Dhlp5+7QJ4/6NFa2/ZQmyRtn
CF+6BSA3WzvaTfTj8/cnPt6epmbaug1zS9gWj7U/r0MlzSFZjRwJCtwFR9vKrqNaNUu/L+DH9g0D
iTr1FmVg/6Jr1azsKdi7q0okIlPwUJ8b7dJsqE3spHXPmTeZ7infby/QqFH8Dmq2uf2xzl4CkIlC
R75PdLf34NnvZSJ4HvXQ52CvOdsgp1OXyDE4Waq1pzixT3QPv7jUtQ/HYNMUumYTkKpxzLPv60CT
45JKHyJgmJXs2CDCs+kWzrGD5BxeBnxZG9fLSDav3BM0rC0xStVeTP9ar43fMfC+YWnhTNvH1y++
i48FKhWZapkmakmJk/8uSxUEA9QC3OfzhmnCUVEqB2g6OmRBug13p75UfNkfuCXHrQPQalHQ8qzT
dzWBFUR4SX7wx2E8NJ0qTqhpUqCYgZyXpi2PoIyM4zS2pxNmuauUSj9JW6BGY/8tbNpxaWIBpY0S
GA99ZWFdBUq8AAcCO8Yi+6tm4vb57/qXh7tpGIIKShiCzLj7dNGilLJiyhLMLd2cE4FHo7rW0aXp
lnJG5r3qm9J58Aton+gc972v+ABl3qJELJogrw7ErIlT19d4IxKELghYSGfVAvv8+dvUP34llk4P
gGLM4t1S7f15eyQ+giWuyik+HiMJtQP1eDnUL6PLnCohT8MbMv3KgEW7xmHCwT+LFhab0qyM3EeK
I3pEWQbF344MelowbuQwbhtItKCNeTE4kNHElag3HOJXPn/zt2jzP/d0bmhOO4J9nWpf3u09SqAQ
BF4NiN/pWoOaRRLeNP1T7VjygMHpF4Yj8C4IGuOS6DxO/NoxDQpCukNcnZ+/F/HxpuNAwHyXp51U
eabff5CRjBxN1sCbymOCVHqWxc7w0nnoHxzD6IB8Y3FUsnhX2Vp8bj3b2sNtfVFdhx5rGOiHqLCN
q9NoQEQs7xfAHGVrpuWUN+2PS12LgckVzeGWN6eO3EOZbr7DsD0kLQc632qDt7hRybgTUESiwugP
SWK+A5G1jk1ewpxFJ7hSyUFceXHFiOj/49fnyco1b08WBvWu9sJ3FsVFmcTzUrf/GUfDOhJV7G44
MGvQXaQCD9HJVyUAiKuT6ZJk0b591UymKm5jBOss95nol/mUBI6esvXtR8UYGMgb78Q5xceI1si8
UgKQUtMfuyCzdkEkmgdTQ944qol1SGyj3JQxakiv0nNrCXt9ydHel9p3i8yLblAPEi15hlhXftEJ
tD7Wx5TG02nzVs5T9vx5Fw28HR8mfDp3G8CRY36OCst7w0YVH0QCQt/m6bZ2DUhZfHX9XM+zNzBM
9VEdMzQmVUzClU+eQt2HwZvTVuiBjPjoT+2yeHDwEIDqNhRsihFBkFhBgg2/bL+XtTvCRAya5y5D
LFblRJzpczbZJSkkAPxdoaOO9YjWSjTnmuJEWBhWbp0qxct3hGd4YKMa9VEmuHKBt/YrrzPYdGs7
PXmypscBKkAlfUOpPPGCv+mdqPGnVrgkxuBTmxVZVaGN1MprYOX5xkZt1zXV5H6rnoQaWdsIstlK
byJjN0BMsDJfvOfCNddm1JDdMiQJZzGfYSSTwWXoR9XWSCYM7pLI+nHJB+iD+XBaXCyd+eIEdgv9
QRsfNSWXC7z85vrzS/hvW6Fp8fCmcyxousupkvjP8aEZIgIYdRXWLhGVRu6a17Qtf6kphr4Uwc06
Mi7JqOfrKuwjbKFEGMhev0JSE882A7omLXdYVt2HHnY+hGbnEhNUtM9s5HodDqzbn2g4jrPP3/df
KhwLb6hj45AVuvWhsgWziRm/gYooAB+X+BBEX8ybofKWkZqDZeSr2KSAK7daZmx9H8pDVTHNqYDR
zlXFdPbTH63pe4xa9x/X7pBy1AOJXqVOxjlmv3k4NAiadPIYWrW21q7AJ8Yog5qPq73GzLrXPDu6
MAPupojZHnuA/k0E8ciUojJ2pcS58vkvbXxopk5lvCpVnq46R75bf/s/XxajoyGRAZhPRyUcu4Pd
sA9IBJ61g9csK6ICt4zPwqPt0jqxO//atxKLbmk9MNlRF7eImXxKPIXUE8COh6dOXGo4tztSmwPO
bPvUQaOQ1dia5+Ceg6WpZtFxNLBw1vgUraUeleG267Uf0tcr+kdeRYTSHAoAee/+puoTRiDg8HZc
y8W2aNsCpalVrYfBJW+hVHUqEgg6jk9Faao+UV12e3WMeU4q4ptoN8hk1FeFXhLdNvxbiDqbL673
29Px7ulp67AsbWno1Mfi7kRktBXEGjtN52YYCJ4gJCuoWgI316/8S5DSNOxoBQBt7+DvKFHziOgn
JAe+TR/GZtRng5cPG0dpg2unY1vSUAdzNomwzpWhRROI/IXVQO7ySmZdttf1CKlA24bPdlmGK9V2
xn3bAiVxCi3T4Jdp/irzGD7fjjEYOZ1l56Y6rGDHXmguBu9be7ksZLZBLfn99qcu1B0CTt1inlhT
5kapahsCHvBvTY0jDyrXVzfbX+olx6K/Kh1TAKXV7zaJ0EHnyEwcggHBO8hxn5usxpmhI064/THN
8o0ReM2lcDp2dcU2lgr43K2ZJ+bSpBW/SVtwbTGc/W/YlGWp4s3OgH/E29jqzJNnRN3ZG/d0jCET
MIGnl5tdumDw8JKUyywElIbAv996I7ktoWoh8RFf/JLax7M7xbluMx0yLGnL+zNd65pmmkcCfUcu
x7Ufxd3WDMy3wcjeuTj+vT8sOTwEWdsvJLCgvWe6/c61INDg5x6/qKU/DtpMGNAOZgYqVWyB9w3J
XsmKgP2JM4ASr6mmskct9IOzHLHHVz5Cq1CUG9kP6t5PivfcEMeWXeFNafqDOzZvTTMcSrOXPJUd
uTDagshWXSJ4oHHI2HIgP5fA86r7B6KQ/e2LjWq6IP68y2zNpDDggzRMjj13NapJkB2eyQGPfQOz
G2WWvQIM/zAUHWBcP/ZPA8nJp5TE5n9fDK/swJ7mxbwHC4UzgWhTH6SCddaFKF/5TdtdgSgMphF/
DISB2XB0AEXua08C3yeme2WGqfU0gofNgeM9qjEpN72rFCdT0d5LtzYeagJlZoVTxmfnaiBFfqWS
z1amrms4WMZ6UdXc7oiaSWv1ErwszhMZBN0pyNJhHSuvRdxmWw/K+zwSlUltlTfzPLVrkKKKeY1I
1fWCmnB6xu1fbFrmxzKbIZo1fZpcDxZu0D8f0r1hlnmPbAxdMMhhEBwT2lTZ0f9QLhKMxVL1LTkP
UwmUvcQhxbZW7W9ZJRWk0LU74MltLIkTVC38zRCCep+aEcpYBxcxXmIFnLSitQF7kfk/uZhBbCaH
xGj3ZGJV/0ZlIhum1FJIGsyopff/72UQaUcM6LVhFDATSdK91yGTusLCk1J3gf1ch5xFsfC8WwGU
JjLmvjNqof8g2vih6MBMk7+BsR3RUAiSbw9TvJjHyJDWinAAYrWeQx/YPvbo9sPIqpdq2YhlpNtY
rnM/XXGM1I+QvtkVqN6qgKniUDyO4GeJvAXm8MVOIf6yUzBI1k3EU4JO3/2IxVZSFy0H26E9mSoH
EeJQa/T2JIK+XbbWoF/RHkEiWDYmrjlQMHnTFXslJ+RB4esC1aSNG3fAbTJGwJHrjug0S1vqsgfF
Sb4snmNHPfD3Jgu/zKtVNuj+1YISYpRjeK50tkKUzd4jQQ9QJFFFV5kFM2KEigom9ate18ce4tRD
MviPbbBB3leIUU0YYoKvAcWxE19Nu/oRJrb1Xkz6ET9yrF2SB5PbM9pymUG2ROq9K+2m2lli1lcN
GmvR+KTjNNby813G/PhY4inu8OZ4KkFNNe4OIPTt4RiROzUvunDttzi9qlrpHwwilPdKC2MP8t/D
7R95Vg5VNDDJN4orKovAOyq5qZHtHYuz6unnHhwCMSvBRbPl7xxpFezj2FxFDPBmGrPtWcnDa1fk
FiTa0D0WUa3NxKg451bVsmOPUX/uj8n4nabqjsS6+EXvFHVTE+g3c+3kO2G9/VVML1ZkfoP26ROx
0b1Eqv8TTWp6NkgDIPKQ0VDsLkjwIhUpr9BSpvZzSYrDjvyDcumbWrZJu7ZEU2p7xyyo3Vlcqes4
z6bzc9N8YxIanKCMbfPQRMLmnRXN++LIT5vhw97uaKZlSD4JRD3m/dXPTdjxjAbcUw1lu8EBxXms
9AflWMKT8gL9aEdOekgwAtiEkCzlqAxbq8/AqsugM2Yqh1ldXpq2A+hcFGLTjwtMYlDp0tZcaUT5
/RKF9p0Nu6eKxxwy5h4aTbvUYSQ1+WMXLZwRzFCvNuI5NXE8+Y2j/hId2d1A/udOo9IwMBE5aUwA
5uZkJEhAqq3tWibLWMcdkLeFtq6KBOt53+cPFR8f/UDcTR4cEfI3NtroMi6ORiIaUwkhqoYuf2Ds
PuXGdNcKmSv+BwvnhupWC9E4PwuHai7MS3ntXGbChTioHhi/WdNOd0QAUSjygaKMgTpwGkX25LaZ
e8zIGkI4+8NMIhPktWE8OFgUmRyPsL6HTWY0Kp1XIogZ48KradCXHOPJzwE40JqR7U1rtwmddcac
FtGnMZlm9HlghxIbrQrPC7YULsMyWFaDGV4YA3WrhJipXQRDN0EtB7GUF9NXQf+qzKO1qmZGhcX9
xW7St6F2tSOG3YDhZdWsE3bxuUkf8UzeKxrNTOf/rNR3Bix9Nq86BFYexpNNCXkLoB44jmO0CGIt
3TVjBC2zUotVmw/GuscCsZaJFpz0tNhwsTkHMb0EU0R7L7kURJwOu6A02qdU2ZgqvoIeROYTE5If
VkPPSzabpqHi6f7vS6Vqb59vL38pwByd/xjTU1dF1X9X9apRqYdVa3KsTMSR9HFYIXVsEcPSk5xa
EYZlhE3/gtjuiSxZoMkDGh6lKH5n1FlXSdDMYqygbBlG+hx4YocoI/8BwIUoXiy0hvtS6/Dbp1OX
zOUXFcNt/vZnAcY8hGEgzTnJ+di6e++h2082gbyaJ8xgV7bCRZOXk0iGSmHRhGzdGqXEFFTcPoRt
P1C0Vz62ttRBD2XiJOEB1JB/uEgJZGHmb8UYHpHdB9NPitcp7DxavNFzPT4WaQ/LvLWQOfUDI+zk
4fMvQvtLae5YtJQpzTn+fhyrobo1NLqxfBN+MBxtMWhb12cIjLfAn/eOnW7LVJZXmi0qNBA4hJhj
ty2KlVMyaLvGiayraIvw1DM3nBMTMjJrinybWoXg1YkVVDrfm6h+8P12PKEJH5/MmOOVbRIHzf/z
WQ19sSd7RewjGFCzGpEfFh7+aLr5P2BN0r2ZFObSV4JmPfrZbwsL9qVUT6UKcbHIU8xRvXdwBz25
hGPJDo8oCikspgBb039wYF6NimK+G/1L16T9xigqeyUUM4QM0a5TNaw2gR6R5NdVy1oCwmGqmZyJ
gxSY3ixoorjx4FB1tFihNxUbIDfNUrcrlOAIF7eVr+NBRHuQIQclISpoL+loC9j2nkLlqCULUTja
o7VQm3Z41KafizatUYBkhzwZY56SyEAI6Ix2RJ+kj30BHIC4K/RkSjIFWMgl8STtazoZmhhA7CN0
5EunhAKUKZKzbPbLZxB9ImRrOMR49udJkE6AcqdcjsTyLWgt6nsaf5cRD/oaGVGPEUIjFUmM/Xdo
8bO2MxAHDL5CBkbHREPxGzCBVvgsK6Cen19tH9WqFtoEzoCWqnPkte37WycosrjQoUNJvWy3XQqf
ohevBUz0RRylXrHGntitB6eIN5oVDYxv2vhNm1BXtY55MuvpAEcgEmaZASC6S7vke4T2UUW99NMr
jX2M8PC3YkPuCXPQV7il2BT3Ve4NhAD3yGLZZxeABZpNlQXPBgb2d8Rd/YzRnHEiz1u/GlF+sZIT
fJFxpzI6Rgky/egX9biTsWvCdVFpURkhyV0VTXmH/usaFFS+ThOT4G2z6Nl5Y/VcFdVISI/rfBPG
5MwcDRD3ZIGMXPQ7u3PFLsPGlc5U0pq+KN6cD70sPmaaCkztEJlMg9Q/zzQ++LOwsXhgZ032TL84
WSlWWy0Nul40WdIOYTYJiFnWvjVq2TKp7sfD7cXPfCxZ/rXVL71+qcrptSkvrXdRtTPLIahKO3en
Qu4q72xpJ0c7eZguL5UJM4JNzIdIYMBRKyZ8wM5Zm/53xVfgNwHBWRp1Wf7GYLh3Ewcbjx+ZtNcV
eeHf/t4WDdLpNO8WYcEUa1qm9iD8R1lPS78ty3iMkidWOzwFyZOn/M8ay2fXfarkc18+F/I5jV9Y
mXxOhhdWGL+UCt4GSGSvqfLCgqgxU8qk7YhIgmHoQHq4On62JsrK+ZYkqBsxtr2ZMvZXWHPqp+bL
to+ufjh3WhwyEMyiltV1dBV3zTLN0GlCRGjbNROB5I5UcLx0ECW7ZN87O8GHJPe81qCpg4OLuYyc
qepQKQfSuYw9cYNlfqzGafXO0UxP9NhZ0j656alNkRqebRsj0Zk1YhR1zrlzLrJLSVk9XvrbGseL
7U4rL66uy9cAj+9a87N29ZhLLGM+kycTjgtUt+SpqhO51SPvoOCtgrxsFlsvt/yzl0Vo4A1tnelb
hYbcTp1gdzul3VmkzruwErnmp+UTTuLs3HjPsuN9hJKbkAi5NwvCxQ+ee8jVaQnCKdKjlh5BYQ2Q
rDBUxicWMF09PjXmqVp3Yu9E58I8De3Zis65ee7ac0rgpHmO4gsriC9hd8msafndJbEukXWpkyvL
7K9lcpX9tMi3q/Wl3l9j56r2VzN7CJ1rrbX63iGuI2oEPdZJgspuQzieDXY/UsKWWCSDDclSvTVE
l+iqKygyvKbs1jgsyCt9MNIHcVta+sByLchlD7Z15SpD6YeZVFpXGV3jblpq9D8rNS7/rti4OAEp
Mxfr9urXZxFclOosBYlgZxyPSXCO6lMUnIP6xPJqTsenRh7r5shr3hyraFoYchBQmd1B3lYMk8zZ
0x5kReU+KPd+sGdInHa7Lt3F3c4hGij8Qhb+USWDHgrVgEbzj6Okc+9PSDzYYaUvkXXqfvboZ5G9
bGu1W/aYOB6HoSlPbuXw68TGIxN0YsgmzV/ZNQ3BE5JgeHoqGoqL/e0f3V4IABJHKfbBYDikwFvI
xaFekGDXjlffsauT0jSrQkOk7Q+wEWPIMQBEsuGbX5VzU4vs17BkgMGdGaxuRqTpn1sJKPqhts0N
h97g339fpbD2zWrnobxcRYCLZ9LK2/PtJcWmdw5a6a1rvTJnQ/Y2UmmeSlHEFwxgeGCin6Ys4tem
r8ptlXwhfPhYP09DdjRipkDNLJjT3O3wFZm/iL2zuTEaT2EUOgiGxpWccGhBx9FVHcDCjGWB/yk9
+WlbcYYn52QghatP+kfdNJ5tw4iu2N0CgwOuiJqlzBsD1jFcrx5A8RldHqnF2RfPJm3a1/6onnnn
iME1VCQMPD4ccW06wVmT9FB+Gr9Z12PJU7LUn2PsK0spsXFESW5eyGgBnux4LwZqdDAc9DatNqlp
9LQE/k6x2paOj6uOyl0xJQl8XqfoHx+gjIBoywB4wGVg3w+DQmscOFEAO6oHEMKZicHF8Gxv06hw
c+DSWKehoQtHjbzs1DQEXZIN82hiS8MmUUgqfDOKpFx3WiOhzbTkLXTJIXRQp+uD+w645lxn41fz
l48yHT5aGmfoBpkkoIO+UwwwW/LGqhTJPFRLFy8a+EDbIBehEjHxe/A25wxeu61R79MKmptZDGuj
kOhAE2s4pLayKRHxY7lpiFnueC5+/qF+FLDw9ihMJBJqFNQfhgAjdmgCJuG2+Y2bPwP/JlqrK0Na
Bm63lJVAjszR7+iaRBpiEjvpLZPFsNIZL9rDNzVogD269PQyaTLeBZWxcQybbmevf3HC+9iE5J06
k+qCx/ZNhHl3dyWkXvUlfE9/mLbYAgWyU6HMsyKjxJkmy3hmW2OyKrVaR45GgBSeKjz8LSzSUZ/2
b2QK0/BJW9R5i+/NJ5K1dAbrqEl9GsPYIESaFoWCn2jqMkGWc/ISArcj1Rig7ygzDln2Cy0cRtSa
qz2aMhSLdmDMpSuBQxSGka4snyPKF1/RX657geQfuSEDa8mp8M9fXE1yOqfo6Ob0sdt9k4U2UZc1
jVd1lgTiZ4hYeIUtGX9PuzRcfls7Bp/1+Zsw/7JDCDY1KiBURB+FTjEyLjvWkgmo4a9UndAaCPWb
2iin1JTc28H2pCXNEZO+Idl+WEJXKGnCZ7IgfvrEDf+CNLGriB85VCrcyY4TLh1hqKd6LX9kZK5c
EfUV56lxMuNGUve9h1xpKJPuEaw2Cu96wf6ZL3NJ28uvhgNu5vzkeA1Bigne9mFql9R5Q6YElOQo
xvngF/g24DVvbbtWLyIWzpNS5OFMIHzHJR26T5bF4KUSTra9/a9SrcNl487COkW0ZbmkJ2IM37A3
hhuPPJGF2wvrPPrKwVPz4sXCLqMlvjolzNCjC7QHtDHHToW0OKhJsUFI4jyYhTkgzyWx7vMvBMPH
xz3bYFYDE4LOhyXv29TQaJuGhlMO+gwxyug5R1ui/7v9lMvmagrK1mnFLfLALRmDrL6eVhNvx3rb
Opve2XDt1CudSPF6Wp1YO+56ENOidoKZSl4DxxbsNDlpexoqDrgL2nWg4UzW23uf7/9dqrcXYmfc
VkTIXbtDlcgK3K3QpmVoW0J5hhqb22ZS12oblltvvGZjuzSHCYVf92I9CkKY1ma1ltWa0MbMWpOg
OCKF4SAfbPC7Gv0m+Jm2AB9JUdqyan/rGtux35bBzjZAkO7MYieLXTvuOB4m9rQiVrP3431AulKz
77xDLPYshLL/rmI8iHxa2XhIxoMFnYVcUKgkyZEFniSEhvfFV3irB+6eujYKTZ68bGzT/PDPGzut
wjwfoNCi2Kz6swP85VRoOx/VGdYwHFUho5QrnXLMa5n9u2rFKmrAnftuEB3wnWa70IzJ6fLq4DF0
f0m/SI70U5Pj7Scljoe9p1s8yN1oZ2bBu4J359EkB2zhW7X6MA6GWBRksmwKKoprfsC9mM6QL77i
lSsuWWYVl6Fyio0f0BG24q64eJ68qgMob+lMiaF2YxLcVv0Mw3w814GiXhBA+DPLyeU7RrZ4kacx
aqGE89QYjL29oPchZzW/LKgtCIWR3Fhp/ayDrT3iw7aOoVVbIGKkuUpKB44DAkR4e8b30MRkqmMx
WAjSyGc35YaGrXfGkb2+Ekn+m0Bt5xImJYrFqVmdYbnDepoaiMyBRVetnm7kNVbJu8Z6mSpronKr
uVlHFkxCpwLRAG+hCnSxwgQJt6zFuxuJNrtoifJSj2byM7Dzn6h9oYfpLh/JV6Wj+mHIgMeUsTeP
GsPG1nATQf5H6QJAS5FJohG9QwafuvZC4us2GptIsUFwUQXbmgQhIEDB1h6m5Q7b3NpiYrfDHVbr
vtqN1S51d5W2A8hepPu221cpp1a8kIs4PIzdHqcvKyfhLDy0+sGuplV4x1E/sPLi2HjTKhGs31Zb
sJlNa7gtMUHmj5Z71G+vjktk0jHJT0C3FGemgT/JT6FyZFX5KdDQI566/JQrR1Z5W7VyZLUc3UyC
hZYV/85tddqRNRDn5x8Rb0r/aPpHUU6vsTy4t1dmHCxHgytT5ubVIqf7fbBCdV44VXZNCP4ifHoI
H4n41GeA+PTLaOSvuYDjtU/pZeaHxjs4+cHih/H/MHZey3FjWdZ+lY66Rw+8mZjuCyZcOhrRiNIN
oqRSwXt78E7/U/wvNh8gVXdJ7ChNxCpEMkmxSCYSOGfvtb91MTAZOxfe9JJ9cXap5VXetczbO36a
Nw0z+7VNvXld8lveX1s4kHktzeuQ32Yz2ErShK9Vfpua19gEq7LpAeuibVzNXVJ2u+VdzgdluqrG
dZ2uyy5hXDWLW/Z1LL5psS6oLa7kMAzWBYu0iku63pTUFxGd0RydC2VT1J3t7mylBNJCQzhpbBrZ
K+4q69MK9F865swba0djPBJ4lL7Hp4L2JWi4cs1lym8MGwih3K21QNcCbEs/u0VtG57vL3CarHCb
s5h6YM3+o0V9kdfJyNSRnZxpSS5j20cKm/IlI5ZqVwLXgKA2BrW2GbxNJMzE5aYlCtaIWICg1oJk
3sSQtcScdRrkkNTkTebgd5UvWl8j+dY1NV/XfEhcX9UXIIfIfIZPFpDCbplBm4YGtp0mJIq4Au5o
4N8K0wRT5qak+SYsdAgf+WAczeTEHF6lZ44/rxIQWbWFTVEpR9QoR4jX+XBMh2PshAkRvfw6uHLB
vgxho4SCO2oRzlGARBQU3Nm0IOYXqTdFSQASDvWybww+GSdQ8FKCoX1k8Ivwa2k+Y3NfNfYBWrkX
8hutCj0Je3aeYFAn9k/3LCzo/sMLx1rT0NltWbgkf/BftIo56RIBdMTAUIE+CFglZGmDBY1dCA9I
a90YT6fipjPNTJfYgZhLaQw/0xtLbwYs3Xui9KhvIkX3lt7T9E3GLouFme7lklfuqonmBWS2i9Sr
kWuD5FkQtSX4TB7JeKgzvMFgGe5NxqaFDwfyByhceDPtDczTgKHZrVZego0P7BxJtyQaay5inY6W
/pum1EVQ3Bz9oDqHVqaHAwT6oMCO2hVDdI830Q+SGtfO3UHe1O1qJFIB3Sj3KjJoc0bcNq2tN1NA
YZtOAsXskWdDEQsJ2wNK2/AkVGHb63cp9D9SDCTe5n+wPUQFBqW7Yttjxh5pu0gLxz04QJzy4JeS
jIjUzJswwWSeyDyHpFnHrbE8CbfUXSgsmsDa4xa1m5Lbl7lZxJKBHN5DCWlnS3U5AKovBOPBB8as
o9AmRIIgQ17X2F0LV29dMOE4djNY74oLwAjIrAoXznL12COZBa276M6I3qtecnznPXUCjxhb+m6a
8NgwFbyCgj+RFxtk6Wxixn0bc+cl4+U2NrW7qtXrDbDl3mh4/bBpWMkM9aCwKrsE3TYme1NvsN00
9cDyxNomhXTBxZ17WlbuULlTxVCFiykEyqyt40w8dPJ23PxfYjtWFj4IEo1dh+V6TrSom02betlt
CVUzNtUSn+K0dK3cQ4IXdN6OM1K9bvbG/bjwOqr8JBAe+ak2dbsoX6W86BSxbA/IEsr4SlBahK2n
vql4uuI5lqdMngXmbfJkhRUUU6ze3Gwad62ZZzsuSEks0JXuFrqrC5dk82FwOwKgWb/xuvLqRkyZ
HZQj1Q+GiUf54Ew/qQ7sFsAfLuC6g/XHNJitpqKlfr9CbURTlOBzcalFKlO8upw8MhuePEad5k3z
XIZkHCQYzmzZY/CE5UmvaK+S9RBjw4giVl+Ftj7QHKwDWy6OM9a5IJ9ilqmQxLCmJ3f/PhTMQxws
69WxXvPxtRz5Nq9r/NqOr0r8qu0iAwz86U5AfS8V7039ZVzfa92LrW+K9BeLx9EzSsSzcyqSh0w8
98VzIZ6B2Fr6E+p7GgdPSfyUxU/2+sgQoFE9Wrts610yb8rmd5r+0OfvDP2h1kjHAXTc1CWZy6lp
P+ZCIiqjjr5kZlo9k3sYdvj37rGoYI0ah+xQMMf87q9vpf+hYovxija6w/CrTu3rhyqSPPWANaOt
4lVZd3rDKNd+EAV5M3WB1aeeMTgvQn2RG5NEzcFQzm2bfegcLtCEvGjuzApJVkBL9qQ2kSyTZ68C
8Itrk1B2LFJ8KtDMO1VTfCOCcZ7VW3pgXcoPY7GyFHPyc2ks8sP+VM+HNxbMSVJdE4dmgk2uiYSj
y7JT+1Esi3EzsAsuouyFhHXjTGjYnw+p4lZbmPvaKjeTOrMOJeGWQYn41A2S/WSP5KYWU8c1BGqa
C1Y2NPqmfO5wd//kBLfeljXomTDNSwse1wBtue9P8MVUo1zuVk7w1uY+t5k0a6sXRwI/0eIcS+W4
OqxPNrFu+aoY6q/DrNMmli6IdUtUbEfWLUi33fGWxYs0fVu54AJMLZ+VC9LJxdlXLixesnxbv7Bu
SZZv65Yp8lm3DLu+rltYutRsgNNwXEKt2RYtqDDCDDXHeF+6RPG3Rcs2/waBNa2ED2sQWpOVXPZD
LWGAjbx2xF5nC+luBAR2/euz1HpbktCoJW4mQQakHMZkvv9r5kRrD6AhGzKxQJAUlFQvPdbdi7Dv
JxyBoO4a8Zp2K8ZdawpiwlggN9vreT+MXUEbJMvnQwufLezsdGZOCJ9ZX6j6r4OqHBqgn66+1mNg
0eKh6ckwI++H35Jiw2L966n9+a7rokMNONnbP0FQ4e+LKggTyVK/dyqY+yP5HjaB1eeKl43ZZIFT
/9UByHwos+XFibPPdW9k3pqJ6HGcVRI00pVugzHbpxjKCy1o835SscDkmVw9q5Wkn8dpy+PtqupZ
xgp6tT+bPfWxunXyj2QW/xqNovy8DNFlog7/3OEs2IkbTYWnS3JWK3RSFZvvoD4rvdo+OH3V/W7I
rXyT6zgEcgNWOQa73muGsnn665cOetLbJR+WEzy3Mq8gW9AfXjuZIqNEmH1zmBW1oRytUyiz1PqO
oYix9lZaAI7bmqz9PJbyHcn2u8qFLFWPIWXU0Za/pi3Tg/46+wvWK23TNPuO49s5A0GB5fgkeuk5
Dt1A6wJbbCrMINs1J+G4SzJYIYeIRhPx2vMcGnWo7ernEFMgA5VrHdZzuNThRP72vB3TORzqMJ5D
PQ4bjIM1Q5dhUfNWCQDLzLsSI1CXQGkEDEtoTnDS8bn3xZ3Bj9cFGkDTLnBEoHZBaQaGCHIzSHdN
STjs6pLQrjc1STjNIVMgw0w9gJk8tQ4ZKG7mUNSbKKwUzBfXmzK+hF8iDqUp1OLQmUIlDsF+LZjf
4nCKtwexEaBI37RiBWwDKDQG0Hi3Zoo9C4osAHePcptA502CIKPKn0d/TvwxYS/xk7bQW0QIZUWT
e79sOpaiOj+StorCKqqpVQE1D9iw5TInRCArh0eF/lUFlTYkHcB+NK1Mwnizpo/0GEiSmNMyNLCW
nrIW+02uEl3TUb/9CCHw3JuATJKB1DNhrcpdEn9wyBQCCyluGzENF8o78TVZuR01tZO8yvPMC5QQ
StkOynCIFDB3kwzxAeqleWdjvT61/UBdzJny59guPm//TVTSDnSRrDvMxsQ9VeyYR9kBFTvpJ9Vo
iM6lsNSUcn+WzV+VDXhdDDYxGTEXgjURxMaIWPsQG9JvDBsMn+iU3s+l9DnJjPVdnfNv9bHJ7wGv
Sj+b031b6oej4HA7oj+LJWfvgfypCmQRj1LYo8yfMzencDREchrwWYECTB8N6LNyIvy2c9b3dZw2
VHkAOxClPGENT3Pyi7AWtZqphbiExEud9DB4DQhZkxGxkk+mq5FLpMsNWvST8tXbEV3QuZrOpBb7
fSj3u5/tTz93wovZMCGCQU23QOuJWD8sJd1OSWvbE5hA2C5LdsxSc3qHlcsJlPqZeqD+QAqk9BOu
zdsBP2zbDuZtlWEibus/AriUfFn1fM4lGIfMYxRJU1/NJv2MH8D2jUKrCMmGUps6QxtmBUmmAMDL
IBXMYxQAqLeedKZtWd5jTuCKtd5AbFVhovXmMTONlK3X6nwYCv3B7pzmJyMwLOfeXIUhzHEVlnXg
uOqbkvAQV0VfLVp8mNdIbg8xfE2Mo5JwbblVmNMcgW/WmxVi1lVKPhxGjX1nYhK3vH+iNnDupSU4
CaIFfWWyzNM6aS04rdpxs6qsILfGFBi2cTZtO2Ao6+/GdP2NHBPDb3trOGszxfL90ajMr/XcD4E5
kPlUm9l7LLLiONYEjjcNxlTYjee2nqLzoE8AQKJs9k1ypyn1Fw5oV+p1N/vDSi77k2z5WKZL+7Gu
naUO4kaSPXoYBhlIjXEhsLiiNZpTC+lBPO/PCZE1LuNCibtuGOKlNpmyoBfm2Umn3GZ2BJhVmKQd
JVpy34LcPsTdRBIH7ur7/blRrZ07xnOl/o8nMmoGWBAsAjHsgRxZ9rqRzZVW4fd0R8r1kGE5mE1+
w5KWVJd18bLMah7kkkRmWSZAMat77mxjf9sx0X1ONKW9h1tO9N1CkHnhSP4wKGOoR/XwpGikAU61
zXSN8SWtqKUUK8j3Ls2XcHZk64YJTs2txEQJy1Am+J8w9DVtQ/AOQawNNdkP8OOtgoRTLmKnBbOO
Ea/6Yxlp7Mcz2lyFiYk/l4j626iRpN2RlDeqKmxNh7WJ2Wev5jxb7qJSRB7p6oMN5TaZW/JTb3fx
faVJ6ovu/KobZvlcwqOO00gLc71PTjPIq9P+iEr8t0dN2Tpcfaf260yMVQJ1aIfGPjbNOntVz4jg
oA7TGf7CeB4Bv5xLoORkw6xOQJTIDdy/7GPBLIk/OYM4rjmrKwhw75m2u5ZJxkxtNGl0EvsIzJAu
8hMpITK0ZejHhDF3n2SHxmcv7FuRZph0ymq4tVmQ7B+1olxduwUrZRbSQJNO0Zk9MQYFR6M+3SQd
Rm4JLskQiydLxknBfNn94DDJaporgUBmX9PVZvtUs/2ctHo+gembT+x4vz1Sx2U+VQ4nMXtXbrj8
tg/T0KwP9qh8lvReP2GtFg9fny96huNr57J/tD8vqDfZ6UCMib7iw2K/OziFuE8ZhzkpKvdxYTII
wZ3twbEskOcKTfdYa6NTHk9ENa7ySoJBAaH3Jt2eTfdnE4J6CgXH1j7RbZGKEAh8r3RhIK18PfTT
6ldSDMKsNnqMWTThGFfDVatJEagiCsYylzb6ogtR0M1kLQGUvLt2KvurI7MNqmc5dIaZ30d9v0Y6
fzhTHTZMuHVq2+P+wSj/DrzCOMpi1JUw1rfl/6wQPV6ID61Iymepin1u5PZrx1hc26TzsZToWbOj
zOLWOTMUlU03+1Mr4IDLfhjTj+1sQ2hu9Slxd4r4vMHle3qA1ZbkNRNU44zNt4O9fWg7JNy0uT4H
47K256Gtfxs34ipnZuX1hFJ65jadM3c2cTRle9fpUL/p66jBlLY61hKytmMJarWJ/fpmMBsFLw5Q
dTvR4uOAweCGPlRzLxMZnRbddMtK+osFPPBdqxEvDuSyv+Rkgp0gHDzSpOgBe1kMw1Ygu7JeAsir
sTEuE7MKHP6H4aqSu6aT5nZ1qiylMKds57msiRusWTGNK4UqpRYz8tiO6zknaOy0kv4HjETgP8zo
ZGyP9gMWa1a1QluplFnvbSmtQoJEjastdcZVr1TtVNXTs60M61kyLAZt2cQdmDNaz9YeQGmvNRni
pvrSlOX71sR8ngxqTvk0YgvW6NhJl+Ss1X13koepPugAblwYcoSQDhE1r8EmOYV0CNYutQwKKpUr
JlC0FmtW23rjUJCiPjLS1RgxQx3A5gaA+Pi9YRhRrbDcehEnrSSsLSKG53ZqpvpW0vP41qLhrBwI
OR9XqfESqk5+5PRYTeepOWYW/VCmZ6wwASZ5M+mKQ+hq9+0wkvN1g10DwL2xHhY77rY7RTKEdVl+
1rf3QkYQ/c1QN1VIInB/FxsludKsLOigJPg74uyTtehfmOPQP0y6OZLSIJKXNj1GDa+GsC1BU61Y
vx6kMuqkg1HaB4v3wDGOm4xY2WZLf87h4a11d4ZUGa1GcYsvfDRcXas4KQ7GTZYvvzppkhBR2Sf3
MQV0J5WMU2PM0TsMGRelB6urSJPhQ1pabpcNRC/Eurj2SOayvcrHyGrhrNvLfJByvfLBTLWusGpB
DTfSrnlWHpVyFBQ3py+OxGZMbzLwuZvDAvPIO0WL6TtmenSqY4aRgO54S8Z8Tz4ShKbocfoI851m
0jbtUCV99Ijt5pOcZ9YnI66ABsdEF08OuX5bqoluT/ZFhfzptgtxa0sif2wGp/6t73TS263ktYim
0YtMJiULQzuoODx4gQm+KEuJoaB/HRoy6M5ZY8gU6jPTM2Lt82rqzaO+6NpR0UjhqgkVCZhotc9j
Klmc1Oq7RcEOW6cWDlsme0LWm/FN3mci/Mlu+W23lgBS2QLDoLJffuO9IIXKtIeRVKYEq9Zt0qkh
f1LZlWFP2mlNY2Q8a5D7DvxbklMdxgeA8lTEuQIyUMS1zbKPhKKOh3ZyHute/SgzD/6TdfDuHvi+
duuwEIaTZ2oaNZkf7XIr4JTIwn52YJVMgV8qbk2j4mSLMGazd3te9Cw5z7C4QpOzfjqrKjGQmGgc
Y+nvgOB5gnLBQZvYy68M4HoJtVw3L0jOS0kPAuSYlG6jvIuXgMgUGRY9i/6yrIk/Shedd0r2Gww0
2ArafANMMvXkQf/NdiIwrdNWx28z2hiqitF7hvtRmJckVxjIcZjdbq2EQn0jDji/13BlAoIiQ1oH
cG2ywDaZ8RK9GjBoIDylCdSUBpiVVK+JU9A7NjgDgW7DzfLMvn1WouVz0Qg5xCqgnfQIpvksKii2
M5ADBtUe//rMUN8u4PkJTS64mompjjX89yWwWlkHm7tGyb4MClxkFR+h2qZMBsZuRYvA0Dpc/Fr7
fpyqhgvD2t/ynnOCRKvoEhVF/FoujnLje52Z4Y+GW3tMzMQKZGCQ96UjnhWdIVkjVsiqZ74suR2L
Nrltitb6iTnFfNO7tSkEMXzNNLtJiVT/oQWoVAV899yqDs2i6E+kb67a76ljlI+ZRmyVVaX5tUml
+7H+zLIzv+wHVWEbTZy4EpqzPd23w+/5UjGF1BvXZVHIT2ImNKJU3wmjODqz6lpbXhKYH0bfmFew
6lR2C20gKmkF2QzSdZ8gilXlAzFq8hN1ZrYTjBp/EuN9YnMZUQoykVbo8o9ZSaILlT+cEcXwO5Mg
s99PjeI1IlFvy574HU3+ypbQWpsF9czdvbTS9AnSaVDX4rEv88sgTfUpUdPlheBvj6kX67mc8w+S
Id2nfTw97TN5U/Q7WZf9T2otimL8uPWzZYYOLEsHaonP+U2vxY71WCIK8aB0HtxrS9vk7EphcdMX
7jaVnS90f5J8WfcXyRdlsEq+RhDpQCbiJouNQx6WkPpxNHirHeR5CDOpzENmeZGKRbMLqTYS2J30
jPSEmhXaK97r0MyOlhXGrPasMMqOkhWixA7T/JjZITf0xS1sVhVhZYcNcc4yVdpwlEPWh7zDkNVD
WA2dPmRWSOpDywnGInScQNqlqkESBdO0ibmncdeUBMhZfdX0cUujfvCBWInYH2jkAn7zplaQF7rI
DiTU4TmJ8/Ky9o1bT0G7q6oDBC+75XuZfr8fTWipq9/k43KTpAbRsrbe/yZCi8i4n7zljTd3A5yZ
ECtMbglUvhX9BypWrcVCioUDdLK96vJVA3Mob7LaK+YYp71G8maLARkWK1ecMfmuZrrpe78EVtaR
e35tumuLCaY4YWpLrkN3nbqrwA+TXJduM8ZIMNGTa6JfxvGSYfZk5ne8CB4XmwpAkixGiIASZ5hj
ovkmuQHac8YKiLJpswIiUZ6+ugFZppj0N3ZD4Ex/rjhiBFRISd8MgX25aSxDDIFStLkBhxmCV9BY
hN4GlcWFN5TTsGhDewnNJVyNTXNyXBpakkd1Ocq7nPZkGUeLY3sy2lNjMx2LE/SU48bblY1nROOi
wF9wkYbzFF+G+GI2m7r4AhGwWS/VLtu+wBsyt2XGpqW8qvZlwpdTXofy2pXXFlNOea3na1Ve89lL
SYKZr+l8LUrSJa4JXj6CJaerPV2l4uqwOgYWzJsh1S89y5FLXcxPtnZREiY2Lt14ifXtOJBCz+Ni
k2LxY1806zyLs8FfWpyZzsI0Ov3hhMQGifBDYobEBkl4MX7IODrihPxqhpzZfpGd9ocZcv3DCfln
M+S/nJD9HGjFNzMkTsgSHtXuhMyprLb/ckJ+NUPihFSIwmu+mSHN/2SG7NYTM8s4IZFEIom2+SFx
QuKOynY/JNaoNv7ODLnimrIvxq50BfF2VewLGvmzi0D+1PNX508OYanch8fVhGnOv36P7ZSi7xYz
vMUsKosOdUYMrz+C58CclwNMuObQlklOlJClPlalk9wkS2OdiXDJbnFft16fJw3XnoWERZWh5XEL
eQd+pd9hBdcIiGwIMtKo5ZGftsB6Woq7ysFIAOkk9qmQGpxxdeH3hunciYQ8rKGOO8ZduCLHDvnW
TD3rZ0taMFSQcXl1qLg3eYQRbo0nX5aAAslTXbtmKSUvq+VAJGQW9CfrOjpqb24UpAps/DJCwRng
sbfP/6nYikGxa7OhJ+hkcr9K0Jcx3Sr2VrYorzH7h86LFk/qvJ5ReoGneZOV+84uisgzLHPBPsCP
dJ9WoSX5lK1QBBOAaMCKWk2QVkE1BrDFkFCCjg6AEqi7MidYxqBglFAJKiewudns6pzAGIOYzbQT
gLLK1aBUA/a6m3/esyvmXQIAByiugyQJWNNlScD4dZEEremvXPshIqx+OmzCy6/samOfHUAsewUj
x/QDZK9mtndXRH/Yhoa4qSSesN/EngGRuW1IVMHYOW1HQNuIWFdUOx5sathTU+YPiKIl6bON32T+
E8gA0uc0Nkmqrzi+yIF2BXMejHmwdMG0a+iokARdF8xi0yiCfj8yu6EYQdYFqxGUIliMIBfbg/QP
xYLhDoLbAq3dpLSByIK1DcB5IEDFk+2jwSZszReKP9ONH/269rXR15JN8LNay0OZ4iWo8aLRk+pN
2XsSYgcHI9ymjiziwSVQG2JD37rK5NJ2R6u5CeI4ijovA/xH7K/wiExDU+Qtu4YOgqQPemPpfEf3
SQORdD8xNjFLE8d0b4OkCtI4yDhZdrVjUFUB4IRxV1cFzB/OrM2VQIyBowRLFUhKsHIaqIE+BuSG
2ruEStP0xqoC5OySyOjmf8EZsqsysd/5jUkSno/t/DaL/ZkVQulng09dqYF2aXqp6eWcJeOmdBeD
QJbtcpRox2MBYzssiB7etEyuLm8qiBc33Q7i5C7yvdLOSzVPmj2SJgrHGzMf9RnN603t7EsqmZe+
o/qq41uqLzv+wkni+BPnCadEF4ycG5wtZKxxeQiA5JM+xJWy7gLdCDrxTY0IEKil2QgKTh9OHLEp
2SWxrWoDZwlUMsXbQKYbmAWiDSbOkYwR82C0CeDwudLaDNbZvjkyaOZXNSRGUk82yYkPHxNJo4fd
Im48h303p0m2iZgV7N9I6jdRKvjJFfuNhRBDO4NwusVFSmML8YOzIhPlInWCKT6QsCcLyMilSWJy
1uWFsATTNYc2v+xPp7THvz7CSrr0N8y7vFvVejzYPSt6Y45f2r6NrpNKfmRBquyrvg2hD2ZKK8GQ
9EMiWZhL7Ko7LrzUQrMgjBbiXdbp53WJk9s91cpIxpjqhlvBYjr1cUJxuR/sG8OUPti5Ot6PTlY9
asVGc19/1lp/C5CxFWuDZ9PYo7PDKvH7C7bTRXGRSRY53mqSApBXuMVq0RyYhvmcbh/tT6mwLqFM
oVw/Jcl5mk61frLLTcTXpupx2qKBj9ZwNItNlhNWYxirIY2YHEafsckieTg5WnTwm2NjHn2NlVhK
2vwmez2Z62m1T5Sf5+KMxuI8jWdZ2+TEl7a9WPGlbjeNzqVsL72zqaiu6XLNqmsPSbnx4+UazVfJ
3JQXt+mumLLWdBvlt3beJYSbWxLssUUFCUtxx4V1JzXnKD7HyaZCP43TaZ5OVnlySrZcx5GZZPik
qasVR3s4sj80HeIyNtWwT9pN1HFsY5PJr5ccpWVTbR6V9FSax5IOxa6lOBO6PfEL2qd5PCssbkZK
b5saZodbSrsXfb3I7SkD1nMpK0A+F5QsV5RWV2nLqf3JLuE/GCxsOGaQk7hj07F6g8VWRDVHTUH6
PDUuXIiTlLNIKfW7JJold6ob7XHppZrhVugKLIFeTHzTq52u9xFIznc1ESJaTLB5oTZ9QOVwAEEJ
l3OGtO8tTJbejbF6qgyrf6J+OTz1EpcurR9uzbXiipViKGaUNKyttX5vt4WfjfqXoUtfatOJn2Az
dmSPbLWiaKBskn6py2n6VOFXFCbkjoURqQ3OQG03bpVPedEfDZ2L2jCr7X0DhO+wTp3EHE9b3qTS
Urm5oXdPvE1N1t3zS20NzwRI0F5TqRFT+mTOMWlN4GzacLsaVXNIq9X41Y7q20R7AZ3hbIme46kt
4gfVnq3AUtkTjpVm3ItSmt1OSd/nVWddmaHEet0x4dtI+C2s+iygNzDcMMsvXaKeQH+b5AOWQJlE
zWBfk5gfVYlpoVhod0KelPOYyMv9fshaggobKl2erUcEWuSgB8euOidCyI99q7zn7zOfxFTS8EwN
vPS9csE98biYQoYa0YONNW39RuHShZ2u26y0Y3nSZkAW8Zh2j93vkwD+a4MBut8Pkoijk3bI5nY9
jJG+nimQ6e8b88wKWH+th6g5CWOxMXbG6UdaOu/lpixuh2S5A8nZcEmdZU+lJEIKPBQJeeoebEqO
D3FEBS3KW4AkSTQmB+6SKplP6lxXt2Vk1kxwMMrY6LX5Sv3qiyJp1eelFidCe2IwzcbVsZmq+Oub
wX/YIVN62RiuMvg4lfHB76+AgzVJZmn0xCbEQn1IB3wy0cpguQ3A87WSlc/rCterkTKDQSNJfsxY
PBZgkD3CLSTmI5wgtZMYYNkDUkpcmYSgTxRSzv8+DNuHDEnTtWfyPdCi9LGoFeujkjMUXEukWA/z
6DzQDvkyN/Y1Np6d4iUSL1bxksXvk13t8F4zAVZv6meis4Oyfs3rVzn7ILIPmvI6LR+GXd3ygbtZ
wUVy7utba6q7x95w7v/67wbk/M1an2U+lk9mngEiQt3+/g83t8TlGoKxy0mW7jozmXwhr2YwGcr8
wYbdSiY2fOV8UmCMLgWABosaqDKdxuy+a2x4PB0R4opee5CUoZINCrwgAcQ9SZNPmt3H900Wq4cY
k9ldP1qkOFYwnjsZhqJhWBdT1ZYPxqyZUHfUm6bl75FYeMUJjxzexZb00QEdw4qDnWumlgPhqsaX
iCnZw2rCNpUIT8qV/lY3B25TWsO6su600IhK5V1XRo/rkGnvR1WEpVTJnxX7ky1bYIrtVZBxzWGo
W3EpC9MiW10tj5lCXpfI02f8xMmzEz8MaVmwwyLHW82zg7l01Z0zYoauCFg9TOYIpsIw56ucLuWF
LvtBV8svRHsuT32ZtoGRc2ukX1SHui3F9wrvwxsoi/jCdEa0wcuetbFZP9d6/XEaIE5S1h9Y5SVU
2sa+D7pttthNpuYwSvhVD1lREe8GD35sxEcznWuGFyikLbi6MdLua5D9YCpqdpPPeCR/dqr8eKaA
cWB4jFkb+hKkT27lxT/tCvnmYzM73XjQzaUNRSS96NP8e7ICwSTUfrziiKiJ2Atyx5wPzYgx469/
gLf0A1oirPX4EThZudf9sC2NyZnsFTAPBy2NmE2IjdNgtQwODn0EiIORg8qgmJ81LEtbrly2Nbvp
yB4ZIlLrzmrsToRp4zGxPXv8UA7MORa4TXSW2XP8GS5mCRdTNO/GtQz/+id/U77jh+aSZLE8w3Fl
/ehyS3BkTgqT/wcWqVjVTCBCaRndjLZssMXWfsOtIK7SyGD1/v/9r8/Lf8df6vuv5Yv+n//Dx5/r
RnRpnAw/fPjPp5phxPJ/tn/zr6/5/l/885p+7uq+/n34y68KvtS3v5Zf+h+/6LvvzP/920/n/jr8
+t0HXjWkg3gYv0CI/NKPxbD/FPwe21f+Xz/5ty/7d3kSzZd//PIZBPawfbcYYOwv3z61RbbtsQH/
9efv/+2T2y/wj1/CsYq7////fn3zT7782g//+EVV/w5HgQI59xKCaFhO/fK3+cv2GcX8O60s1ljb
KsshqJPPVHU3JP/4Rbf/DtbHNOBcUVkHw8ANqK/H/VPG3y2d+TSZVrdsM4Jp//LHj/bdS/jvl/Rv
pJvf1xC7+n/8wpvthw4QERWQ20xqVDzCwvdj4yTOeqIHKgug65QvN4I0x7NcGK+MxzEt2d5Vs06o
WgLd0BYDRn0ctNgu/ILJZKnOFz9tWB1mjOzqsMduZLNs3GncgP22fS/XET0AebQP8m1bKWwtKWZU
VnxDL1E+FC1BNauZqTd6zJwPXWvPridSUIRBJ9IcCq8eBsNt+QKFApWi57BjLQInQRne0E3PYEFV
/Y1TADPLCisjmKUltaIUCfmAKmAhtlOH2lAw3SYJ47ubQxjPpmsoNwqzAEdYsK0xSi8NPhgWY76U
Jq2XOPrHtMf2GlG2upmA47qloi6uQwS9W+XkZKfS9Jguz5E+uuTtxd6kOc8y99aMgS4ljwx3bZub
ZYGtn9Dlw9eSwvyqSExpFGj9LHRcGcMhDcP0Yzpb2MiAxOOYOIj+E9VEcuYiEISDhFe4E//L0Xkt
x21sUfSLUIXYaLwCmMQcRVEvXaQoI3Uj56+/a+6L7XJZMjUDdJ+w99rhTcMA8bxO3J77c0/Ywt1C
lFnjR3B8XTs/kHUdxFtVf+p9OcPF+KfH5c1bGKw02/QVkltHgb7hFJpigkj+ETTUwJnJ86Qavwxw
ElRc0X/KoSKwI6RUzXbh5CnSyrVPMPWiOMwyQu/WqUzZbH/u4q/2SnVQJqdeCWqkki05xXzbW31r
Kwnh3Ck0EazRVch447Rov7umBq0T1nGFqhHf1fTc6oJ5lVgB8OZBgm8DGcoYXlYZXoqlIOu06duk
kmSCT7WJd4gFSeZlExgFKIGTrliIzpQ9tYr3LrrL0APTdwBHzDJZIGreVRxdZbRVoJHHLN917/0H
pVayp8rfR+3+dtQnGFaeKf239EZoU7Y9HlopD5vi1A9iaVt0eeMJ6e16FJM1pjNCqM7h9i5Hm2zT
6wLYWt4LK3oa2+qt7FiCbSu9hGFFFK7eH1KiV/LUoRDUYGFdUYVx5Xr/jwHEWIe7mXvfi4kCIaTW
3W7Xnhy6cf0oajlf6jkCxJf/w4BfpfsjF0xxVLNxY+VJMjqcKxSfcRk7yvfWr/RdT9RqzMCHxNPp
u1z7n3zAIHiNysT+5rIz7CRpQp5/2sR8X/mfro2kzqH5bO0mSKzVOsDyJOUkQJZZjcAqKsH2LnM+
NOiRQw15KNkkxA6nDw2pbMzwZ8wv6/INW/mJbkekTomXbSQlwLikiedddkKJHKluvy2HZie3wu7J
j+1+1cFq2B+BMllDdoCgnNK+W232YoWbFisuJcfd6nOYh4ljZj8expakJIMFvt3lP11ZiKoVrr+I
PHAvqtw0C/Yl1QwkWL5FUbJH4juIqldFpOlR2DYS9C6YE7kRwzrINpmXKE/ElgMXi1Kw5b988qsv
43AdqwTuYRn6Oq4xEI0r4U55eaj3hWwA0rsSXW08GIPEsibzX0T+sKet6y9t6c8lk+U1paBgtB/C
ETTAO/OP9v80xyngKw/9R6JCSiC4hnE25vacmMk0KBwUqTmf8vXxXnccizvBBIPGMuWsiIisLPE2
yzp7ZboHPXPUEs2A1Ok8w8irF1IL6q5ukonKOnba2Okcol33OuLppFOdt+XiF/0fT8HT9LDFHRwS
iXsX1SWCtzrpFw2arGIZvVjineyA22pyk3W2yqRQThdL2aZLk52lXfzeiKcCidogxzPExbjZzrcJ
qUjBagAk1BIsSEykrTGOoLA7zNvTGKrtrprfq4IpX2eNmP7kNyTtMi6GKMAA1v0Uk3Po6/ApsPVn
mFuXiK7nDinkJZ83LykGzec044QOkIokvsSD4Bf5O9GFZWwidWWAVPrwPCFuToKVosyrHCtpZvDA
8/qWTZwB01LWcctyPqaD67T1sJYRIrLCjeLeIkDXdKwNrgreol+TvbY+HKbCyDZifMK7dH9DHCC4
ViQ6tEIe2L+KxBSEsvAm2TKPgl1LgGwsNAsarUb+i/YlXtzgZ7KG+6vcNB7C4WGfbiw36GO8ch1Y
Hs3ceH5oR6ASRjV9YsGSibdijalOb6+OhhPZfj7j7uK58rqCHjLhdfktxbSDdOWt3jL91LicC16Q
mTgK3N8VzMlUYj7F89fE1hJWCIPl8zo2l26bBSOVukmNnZ/0Kl63FnVPJ7Mbp1tvuSd/+1cnzzD9
rPDD00V+aguLp3SiU+u2LSEETHRGld/0Hs9NBbE2dtYcCFtYgEsm+Sl3XmU5UQgvyHCHmojLSRTX
40SnXd9CqVpMTM/nXV9hTUjrjnUt5jjgiV0NWXzjTxbIIYlCXEh5+Bc/EwoUBaprYn+e4ceMpyE7
WjQ6uaTTXqaVw5o7Xa8Z5cLgY7qwgnOHgwUvYJcQtUC43DTcOxG/4TYWP2CZDiNR24dxsefrM0xo
jOZwpImHII7hO7spWth7fJV0i/Nd3dTvc1GykuDlgvzWY/BDXGxpspQtzazaASffyRk+y5Qfskao
BFJsPF0N+oZbNhCTQdSB/LKJSL7JakaE6HiOMh/vpFe8Wrv3LwrLp1bReCnW633/25ctpCaXJ7GK
xpfO4nOz2zQI+kegYBtvgT5GOcTl0UL8GNXpso+K5FlwDTDWNoCxCMZaB7Xgn15oSMB6BrGt8+/C
ix5DpAfITVYPG/J8mRlD0+rEeUm30Pt6TJcWyd9a958cBzCki4MR9mW4QslILO2h7o4vBAlssW+h
dMow06j5ophIx9ILf8FFx69hY/bL3auHeyfLrC+WWLR9Mg0v88KOMV8cFRuWvIRcwjabug6fDLhu
BCrWSLRw3zs35YSyiIaHia/CIC54aOrihaSiPSmxadaUGBHKMJR8B63WLg3BRtUNB3Ioqh21vnrt
9onf16NzVBO8S+RXlbIutWxwp/E5BsvwESGRvSYoxYNcnremjNu9TKmH7bQd+ztL7S8bRIN8zMFz
T8FfxJ18z1NcKWjCkZL3aHAa4kL/uLp8dAZNjnAX3FlZMyewl8q0nyF1BQMHIolMNWd6Mgqk4H7N
hKpqbn314nMt07DN7clqRtAE7pBYUF+oyizWsS6MS57SfWO4RCq1vbl49q+fxIIO1F/VXUiLHhui
Y0g90ktKgk4CZAcozaWxI0G11HuQ1HcnGcwVk/rWiULe1woL2pYvj7v1x+ekSmSWAQ43l7YTOwXH
ZNKIgV20N8T8AvWZrNidtx8BZb2JhpfIufIWKSMC9a/yhiwOOEOiTiaBxehAfW42P/NGEHpjEWDq
zwDt1zV008hpXxWT8bb8qqHMx4TtgammrClF+VDnmmVTmJatV8YbZfHukCaYBYiH82X8LyJNRmQe
r1tlJ1a73gaj+KYEo2rNgSgSp35wG4dPUzKpcIGRK0jQBDhMfvW1e+Vxtd0z5qwP2w6wnROXzCHp
xUXfD3GnQzwHQf3WfEXa+7flLcKiIhzTfOTGIfaL2v1YKvEatkTXKQLE07q5aonyPZFmH+NwK8+l
sO7GoRfn3G5+e7AdB49swrnlvc+a8m/kYo7X+Z+qZX5DIUUBrevYw+fMQUj+WGM+dYsP3orY2tud
y5oPWNjO1m2Hj88K+Lc9T248qyq22xl/ghv+rerrnYl8aMmGZB6cL7/aX3M2/QQX7D/lp63J1MRs
fbJDzkaAYZhUg4Joc3OdptrDvbeq22EY0G0P5mZWwPo7t5KxGot0UMG/1Zj1zuMBugwL1yIrEyx2
mFiDIW41R4PV/JWZ/UNM3HbIyyuhHqbWhp5cbKxynSIgEJuViqxq4kmW+tyAtk8Wk7PIFt9CIjOt
aTpC32K/7k9kSRngYl2D2GWmlnW3vEvHXZNZoifuSLJetmwo00iPeeKBciicRFimODgYg9FR4FDc
kWsyS+Tc9a1TMQ3mNl9vVTh7J3dYbrNgi/hYCSfwy/Zmcd/KJgjYPivJbQJ6XJNHkfoEyAdbQ3Xd
US+29QLt0Em7hcgZKl+Skp4WC/QDFr/YFc9QRv8zpn+1LBNrN7phx2DoB3hHA2N55Pzox4FvIXav
f1nYIMQVJtJWLj/K8tuDMApFVVWmCyNaM3XhRZWWTsm+iH1m6UoUrLLhyyXdinS9GrEfq2QpQJkQ
RL9dvXJr4tFc5kX5XDb6ddacBV5TmjQcw1fpr0+QtN6rBY68sy8XKZqYT/1u3SM/XrORIRXx3drM
dwU8IXiOt6Uf3Jet9QbF7rHZiz8u/59YoTYM6YpyuAGmJSQBhXk6TLwbQVHcBbMQcfADLZTZqiDD
kloiwV3wCjDsUA6AYWgRe7H8pfHlnK6aNwDmzlFU6rtfwu9Vws12q/B94USsxgazi9DpIui614h5
wITH66xd+OGkFEBXBzTk5GcMTw0QhxqVH76gxLIbhmwsWgB/jCndKUKoQMX1joc34s+HVF/MUEoy
Q6Wrj0QSeQfSpmXSm4Bbz7uT7YSbfSDzYiD+ZW3npxG5TN+3QYLVL4CZITlnTETCGIWIhTa0CGyI
A4H/DHWLi2CAM7qYUz1z8YAhgPcHpz2eaufRd7E2NmX2Z3JJ166XhaaCDId8mPI03OZPt46+sw/P
Wzzq9rxIG9X99gFRxoNYngnrm5Owj9LIbPNldWkm6mW3CWAHw7mv5Fg5zEdmNk/YzwNCK2qeiLqc
n93d14c9fyk0d4bHaIK7eifYtS9/88AzSc5++d56lsX0OGzzWRPm7IEnqvR936Cg5/XIX4hRaUgF
hQBi+L7HdO19fBBNwvn34m2PkYw7D8gKLcawHoj0OAgdnfs1ON9f/EoCFxI2Mgd1YZb6BEUVSc/8
DINFDeLVXff7Lr+uLqb/iFuXRfaiq7KMESRnsXCKy44RuG9uJBzDWDQsgGU1p0IM930WvRm8ecAb
08HjXjUN5tq1+VZEOjdNZceFx5DAoheqSpecHyv67ibpnRyoge76CK7xyYWrZeuD7SI8yshB28fb
aHX/jJ0ZYlqB58lbb3UW3jal+C+itvWBxHTrdLtK81yDabRafTMv86XiOvSoCfdofCIpNNnUSxta
v7vJe5z08I8q8CEI69sslE9CMXvqK/NL7NlVxBd58wVrAR0uLCjbeu5aaNzRQxiFYLjLDUsi2NzM
3h+DcEEp3Km/gOrIW6Gwa/vbqswuHRc/YDh8VX7s29PtbMxLZ3e3QdahLlizL9OEH46fPzeb89ZT
/+5Yt6Ep1qnfzFu8ScuOUYxAJo5zkGptnUHjSgbQzTnKWzfaY9VIsFUTU3ef8si1JGtH7r/eFV6c
Wza4+8xgqLaRxvs1+iti0WH9cKgPVR1P/BMldXlLFF55btbqxdxz5PeYOTaI0S/eflUt04Aj7L8B
C/leZsiq1djQGHBtxU1RsHNpeYx6Y33bhfWzuNynqNr2ZLwCksTPNHh3WbPe5Ut0tGZvTvvJ3LEh
AIFDHLt0s8/WJ+NEuX9WPvwGZo7XuhO38HbMdXh0u/FfOMvLrkHMjT6mcwxLufqeI/PfbjPACV2I
OxY/coAdL/a9OHipHfYz0lWvlGq37YjuwrWcX6K6tTfiQlZH3ovB4rOiggImBfWrRZllFc+6Cv+a
rX9wagsOx3xUQs5sCPxP26kvwRRdNKwGXIurPx2Mrtg1WN7Bq1nT5PsTC4rz4gNUaHMrLYePLMjo
iuzlbMmW3mcuz5aPNcb6t+vfMn+pPHTGbviBYw7VKHxJC6wpfYQgBrUoOIJs+eq2TCZn7zmPAhKR
3A62z/RrRU2wiSczt3dZTslfCF3dgBxYd8PpKw0Zy1abeE3d86VDYalNashWzZ2+STy6LHtrT9Lr
4iyqn93K+jWjX0PVvLVP0rBAGxrPPY8MlIDv/BdNgrO4Cz4IwCX6tmOiyxCeHoVBUK+YwsiVGDyW
0MTGA2Jdy9juyXMgqdQkeUQbxa79PDkR2q6d+pM+8Qg4z09Y3fwaHJguBIypphMnkjdeyAxgJTPN
iWj2K1/TQUiCbSvqwwSrF1eB1z1YrcMHTD+X6OJDdMF5pSRIm2F5aQ26NYdx0dBs859KfTWCqGk3
Cp9hCtux7ALij+hPcKkGMWMdlJLQf56hEDUHV7s1XKavag3WWEVVxwGaFJ6ejoUP9LYkQ+Ja1BCF
urrvg4ke6onmUwX/MUK5tY1h3DuMf3uSH/oMnnHmU022jZhg15oJbf1MIkw/ramyghHlU50T2Lfx
f5qyb7EPjNWBK+0BXz9IBH60pqmTum5/nKr/UzK6PXNzHCb0dXvEEU+Y3JClRV1+ld7wJAQ9QOW9
sSulC2V5m2La6C9dGX5kV8ko+8eY1OYtLrLgcWjQF9Dr+S32MOoVJAcPgpxHLnT06qzz7uEXyNSu
+FEy4xriQgeC0Jr9wUAjRIwqAay3TJZzhSUES98yzn1MrFIFkM3ZHp0uiBDprz8FM7ls78pjjxkx
6YPxG4t3GM9FwChpaP/qYfJO2H7Tcu9uBortp3bm5Z20/cfti2/EICqZV4bAbhn9mA6bOFwwW5Ip
SkBRQm6LE0vmRItWPaY9qmdzdUm71LVDiejedsAucXIROAmcEpoaGR5ZrKsRiHiB57LgBdkNDYYu
uUOCYYWVLvhQgQuLgy44wGqFV7YBOlfVXhR3SjmHkmB4Ud5Tof1XztcWukLWmNUM8pRa9rQEP5AU
bV8iKFLmwLya74i2tmJAceoMOuAW0oxlFz1oJ4YmC9FkVx0Nw0csmYdo3UWiJEWuN783pKI9Wzzg
LY5Sf8serBAlMn/2NQ4r20oYrCY1lODUYipzWjzuiK6dT9ZoabzRNUhyQ2jX6KBzzcRXFhTIYxV8
nrb9cokx9NjoJ7DN57go/H+TaDXddAZ4oICxujYuVkl3B2NTvDV7rZFDtXis5xkYoYsSdmPUMIg8
9QaeyElDjK+yv12ZQ+1HIxR1NLJ4qQlYKT2a9fVbVBW/MgMtX0/2lBS+BzcM1EEnGX2IkqO087NH
aYqTTX7fkdeLh3NjRhb0gyRqYcOWNcBrc8T2E9VZSPUmLtpF/2s1dIVVWF0YLT/kLAAYePQVnSeO
V8ytOs3KtM6nH3SD91WXPy4dhSb5PxfB7Xu3T+3N0BJ2ZukRYilooLDZ+4fBn3mjGPEdJlT/nZff
IU95rBSF39BXDwY+TlJC5JDOkiwDLzWjH3SVTI12P3ZhrFQKHwhmfgu1QbyiSTiOxAF43fLQtFdc
ABZRyQlPJ4v+Z87tO6Yqab+2H0U33biQ1jY7s6+1dgTT8Vk92oWcntiaTbHmC7zCbt+EkV6q24Bt
yY7JMaj+ZpOU+PtPdQGgS0TPRTfMGJBg8FZUL8UUF4oQyBBlwLLD8Q0KDMNj1yXFLKZ01Ag4OmFX
58ryskdnFy9uiS94otSOGSY5lyEsnsfIXxIemHjIakaW+Z+CjJHGWra7xrmtZC0fspIRdcSrf+Xl
sy6z+sTZZBpEaCQiF3utCMY4amZ9cK+lqpRQ5VQhrmNXLwkJIyWMlfCfiZy0sKA97jPXSYKJzdEs
UjXqV6fI2YRh2V2ZlbZMVXHa3DsjaggYZoemcCqiq9xzZZP2tvHudQttdNEx9Q4Z/sMEnh4DC08u
s7OnIb/mPemFX3aUiKccVZ3s+hqS2m85nV63nkprz3FM8p5OufUceLyrM7ZmClwLmAC5scHMMjWH
FzwNwMbNPk/8gb4yjyk806KVnLr+PLv2nCh7Y8u38iN5BuTTFlve5qfz/mFHskpMRvRe62KQsq6C
ax7iuMMpYFpyh9DBIB52v3Y6uWtr8K8aBZpIC+B6wb7CFj0dTzQ9aX+uyQJHxbp3TEjXvfqR+fre
FteTnCKwCuEU4llDXh20JHqRaV9Sigdj+8mJYjEyyKIDEtc5dgBBh0PLnrfqnAQ81nH0w+l+xiXs
BCxJdJFm683YYnfwK/93hRYORigSuj3UcWM2O17Lnuwstg/FkP9UXmGdRjqw3pT/OhdisOovpDVa
vOQQNz2f5QfmOyCKmfVQGmKeWa62p0Xm71nYMgCcPYTHrX3YNv9lE+PMdWwi2nD3qPJrc0YoNEtD
+adyiFpaFI9Ss5FSpsLqLrdVe2Qlycy3v5+sDuCpb+hI6dhjU+e3BRy2llECkLsxLjPCV3OH9XdG
Ih/vMx/lIhFUh/yL9jeuV1YaJCY0Hk3kNNrDTdmPf+uRqYlhyMngZngvlM1MxsmaePfXnnDC1YHq
ydDXrtlTzjhJbzM2FAZ7wFYTcBnICQxCTivAM3u1UvMskJZGkf0qg/7Zc1wmHd1ntOjxV29Nb2jS
aOmVOSJkqXj4fSv16uu2mrf3rCZ1w1M3MpKsQUipKqkVp8FEsG1q6wGnGpVXZCwdR8Jyjuyk2R1A
qI6B18ujO+evvWXdiMYR93br/2sLEgA6+F2x3rKbsqhfZTaIc+fKP7NmMiuDuT60KjuIrgdevYmK
oVL4OVDALrJ5I5fxEdEYbYl8d0uWlD6IRH963OrqJcwjyrqjceGL8hEc7FlFrKI4+K0GULeO9gfV
pWgp0Xx9bzIwLGDokK2ieKkoOE3H+IRVCufF8hRFCOip9HIL0CdYoGPYuFzO4QRNLbxYRfNeSfnL
qhmUswF+b0GFwPy/xdj3Mpvm3jQltLD83A31vetqUAbmbyvm/8AO/GxO98l4GijD/uoytY8zi5mW
L3YU/Yxc58zR95nHaLAN/HRsG4W2csoOnevQuNFlUBOM4AA4zR1WaLn2mRv2hY2/qvxVqvq5srNf
RDJjeKxul37rWQQsIh6cl7LrKgbBUA31Fv0L+V5dvPQzJPLcV/RmprNPc/fAWPUVOZsNTI4afF0t
l9sZmnhDrBuYWmRXms100pmWxlFU5yKc4E938pJEVd0wk1mw0JcivACzyRNXe+4ht0lIGIq8eBs6
TDWsXW48M0cHL2R5bphMPTo1y97GamVSrNt4O5DAIOx8JMCHSlNs+DP9FvySF1YQVPPxN/gVcRdq
/42ge3M2XH1J77cga7YieshskfCvwDYJ50EQVWZGNK81W8nTOG1veveDBw6Ik0f09GUi+i4OIqWO
xRXrbuS0Hgw4mEtZtUevtsGUeJTiIVCHuxLo3ynIYVFliy3uQ/t9jqVxtpPY1o9wo04aQuWnzHNf
2BLtR3sP4BTtPtkLbUxROuAIpbjY8/60koGhyUuOm9B+qXL6+CVcXnDyTmkd9IqnkpC9UtjJOJBB
gRVlUCwCGd+zp1oYt2zRPCJeoSmnd1h5nAowKHHbW19lKNjSevmnS3EUTlHPpJ23Z2RPmFNbylZc
A8p8vEYrFapnaqQIvJn4R0r2RQhdCDQePnqF8H3xGe8VVYagpNfVMZPT76iiCLzuppyxqJ+25sgE
qX6d7OLSDR43s630aSWU9DbK1z02a2FgqvOB5dwkECUCvFZqTNmdzr0+isLN3rJs/CC7HgfO4kOz
lfNzU+wZw6L1jaUMYxgWCLKujiafUOroBt28Lu6WDpqarMV263arZKrdwsnOzK8m+2eJdb8Bh0WR
gSfJWTDU8VsjI2gXOLkDDhwZ5YeZ+UDSgZ6in9XEXPP7kYyCPF9u+rL25tBzY19k5h5DNYVpYIVJ
Lsfg2FvAKlfVnVVEyYrU8qXV7ZFUw/FuQUgdAxRAtoCAi3E6qiIyL/CuVWz2+rV7VKVx4m7Y9gdv
ImI46hT8iJ3btJwcc8mwoXnlyoQAA6nMlp9yYZ9m7faJ/Lipckl6rDkX2GkzdekZzjaku9yuTftm
D0yjAsZvN8BKk0hkKKg2zeRMD2x/cwuRDElVer9Unmdd2voX0T3vi4revQm2UMSh7mRe9JK1Dpe3
C1NnESMTrXFKAuGjXKZ20OVAYxKWeZpRJQMaKR4YY8+nNa/rxNnpncuMXVLb5xiMdpV01/QW45a3
rmOye0Nsz9lny3pXktR7l80otHwPej4XCiaHhtu/8Ne7NgO8LABMxvnAxjys7Ty2F8DS2l6A6TJ/
LMtxR5L2tF7LWWcYMJl72/vSX/1u3fjqev9EX1V8nnlDrg75A4MC11SHG/xh61dlhayRe+aKq9o+
K0PKL+/VdCyx54iMKtki6pesS3oyw7XPvPYc8bSdnQ8rlL+GTJS4wqG/ZNcJ9eQWlznTEiEUIPOG
qc/G7tkqcdz1vP4U/uLU5gE3TwdBBIDsE5yRYxFE1klnlc8QJVVqdtPNRW0qzCMHRMl/xg+Otj9M
7I7xdBdQwM6qTkwBQIjmC8pNPTFN1Q+2UHE3jxBobXEZJ244VtRUFnJjoGwh1rObp7Cz79RSf60O
4PJNXFa2DJtvnWG+DOdG3nlUhIivhq+9veoNcu8rc7iZO9DWTidvVvKRtmtlWFrlRxh8wFdkShXc
rVm13nitT2gr9NEyowKNrrITN4BBHYT5t5vTQNY6A7Y4vft0lC1zcK/JnqS17gdn4X11hmcbkoQA
oVi0CzIajemxOPkOGaEbhoyjDubyBgLaS163HvtAMLNUCO+kjcTj7hbQwbyJqR+Iac0W324w57Od
Os8TDuzwd8nJ0BUZ1wgfIU9N2uzg1/IyN5eIDgowDrvrIiDPaibLTkhSf4G6RIbLy/XZSgQjQR+w
YRhjjQIz23JSSNwQnFtTKprtsPTMufwmQS8MJ8VyPqn6gY4q7z+S6+UpCytCzhjw1NueXUqr2w4B
cxdGcbVT4lYVVUpEyQnFzkZoL0+oXTDW21ukYTNBq6tNRqATMMLbAe9M5cb6tConiK13CwGur6ra
HvptOdN6UcSQN9sAPe8b+9GzkeA4XnBTeYY59VgdejU8sSaiWGyDgKXUeLKg3tVBtKXban1rFhhI
f/gBpu1uwzJC3Sa71Hfq/0YveJnrDCGXjxAO4UQ6bNldriNMLGN1cu2uJnAI9YrP8ZCLDyfQw6/c
ZkZaNbwU9upTTuBe6YNT6F8zlmst01w+DL2+5lATxzbbOzkS7HjNMKpzh8MxUuRgVxfP19DOpwjb
cxNap94PP6KQpyDwHPIo4XQGeR6cqzG/qQoWxqKWSFLalojwPn+ys0bGhKPGu0SAoiknDAFEN1EP
hKphjEp5ipN0m/riCHEHGQyrETnXt6ZtbvhVVUN37ngVnflmPedUFImY1xuJl8lc69ap9Okkq/kr
iqiapordHCq+2DX5hxxZ5Nt9xLoPUh9yCPhFxXp0BufRysOZmJ/16HHq3XbMSyg82odpLWk6ErVW
+matyi+pyyt+kEbXazzFjq38ZaKqOIfjymPGEWAb3z7mUjyoCK2DYxi3uH7PjS6yN+pibFke3sN2
RAgAyzQGC3bbufmP3YYFGkLwze4vTfiJky8QZDrShAnye9lm+1Fzoh7ZTd94jKWSCoLwIbRv1CRc
IgMgEu62pKpi7ZbyaP2MFYtcOvyvRlW/+8ILDhSLE4sFSqViCJ2UdOvTbEXuodyRkEVsYaPeBcAb
cYlHqMxPWoEMW+ir0Ws8tEwKETQwy20hWRWGCUFtZ8/ChOTf9e6QFmPx7nQq+yhk/WK7bIrdPJnm
ZT3aI1j2SEwtA0a+djrxQ7ByNMm8Vre7YOtJmDfAD7F8YjjHaq/Rw/PlazqkYEk3KsJkbnjLmgor
Ww6Xz0TQFgwJSsrlXPFQwdFT3lKqjLGZ3SmNljkJNCHQOAIMzJq03bb70Sd7M2JjEWzKpipnwO0A
lFoXmMKbjdyGNUFFqIGreNdahzV1o/LggH+JhU2leI13boqlDR5MOOm09vYysT3NKmM1DxTSbapH
TC+6/A1B67UYkEyJYDrvs7oH+zYQoZY9RqZdk01QNLYKVV1VrkGKaearthThXSe2C47THEwvWTVx
/C3CevHDeUY6471WZJyk/gq7qK1mQVR7c+vkPds/TlqFm0sU+eemujZd1fJH7wUgM2g585onzOYh
vtnds5892BmrjXqNnmdBaasXF7WajXS794DAhVF5tLLx1KpfdY4pMyyYkHizfqymxk4Kh+UaE5Oi
8p/aUX43lX/P9h1hAFFDKYH1FCQVcqjSWCdW81iVdzCMhGwyf/CIq2jeembsqJhqRqQ8SzGcSSQP
W/Y2bYrG2IHrBDOPLZLTn5rIefKnlZ1DthW3vpnKl0y0z2B7aceK6qStcozn0WofGnt02S4wliiy
+k8QUkgUEZAwIpKJ8wCIld3PY3nZIIIHzvQ1MOyPV5nfMEL7GrrNv2n64o2/X0zTrZ91/l/UIWMA
SfzpNXKPvQGznYyGhRJ3ettRPZJA1PgQB0Z7banYXYzmAn0yHzzqTGworZVkHaPgyrNTBl48fXxD
M4K7eMW0X4v8KNc9yfP63O9XQVNv/ed6Ffs2Ch5C3yPciMC5e24/+WcLiBdUTRo6688oBp7WhU7U
k/9Rvn4qqRHQMe/GbcLniuXRljf5EJ03z3rRaFc4CFSTdORr1PPCLop8BdhVrJEwRdU153dpXdFI
3o81m6MPn0LYJW/Wta13Wv/Sm+7grRHq4Vl1MTMVQ08AiN7FLtAglG58z7rZCoBYfg6OHIkP7ud3
S+/I1ZxSo43I81SbXjxrNpHWet1zhOPjHh7C3C/f2MFjHdUZffDeonVAYSAcoifMBmFv2KgyzDjx
RuV8NoN059PiCmTONRHClXgqJobSWWb0UcEH8esxQmprvRPWeZwE/EM28rBc0YEy/XCRtdRJE7k6
FSsnIR+R0yOT8bC4Yo9AMig7jvAswJAcZv+j7jyW5EbSLvtC42UQDrUNLTMjNckNjEyS0NId8unn
IKu6m6z5/+npzdhMLcLILIpkBOD4xL3n/vSNuqPhND4JYYCuoKAeK/VdFHqXecO0Vnj95uqrqJ3v
nkEdVpTsdAZjPthDxOQ3bjFo9l+q1rnXHhpkLHuPSi6fb+DvIMmuhwmJQJuXRKu4G13l8tAVL7o3
eIzHq0BH6BV4Z1dOirJWTd171DrA5YJ+3jfyRz5mvMtot/nCKl7kzQunfh00AxWmQz1f0AZlVbpe
jiecWj8TN7wL3XoCxzRSH2TdTSaVffQ7D+lBVL8uEx815BtwJ+usmeHqoHsN++xJzWAQUVt/CfkT
h8B+GXwr240pi48AyOWqNHlKZiUyg4A4IemNvGWQYDL6CP6pFDn+6D+Habs15vga0dUPcN83Zp1Q
TwKCyumADHnkyq2Rxs35unbbr1PFzmcmONA20euzbuwPhRl9EQNuCDQALLrsb2E2funRCKRVbayd
zD6nTfs9rJRadbx1rH/Mc5qbL4gNvL1f5y+xGKutI8YTGgCQ/DbbbxG6rC4x4UtnftNmFu16E8RU
azh3/jhheRc0d1Hy6Dvda7Dk2GVQ83dGn+BqAzvRDigV20ksCUpsUTORuOsumO41uzlbuDYqRkbU
2SjQQXC3N7H7YOWVsfcyQu5aC4RaGFvo6yXKxTouxk3FDV0pRIVoTI1DNLHSCyq1MVT62bPMu5pZ
zUoW7jepTVqPOvkhF8afnTh7VVB8+UNDDzE/JwCLr2hEmTXW8tp7h8EUz0XFqproWTG08daGMBGl
FDB1hKlG0baODNlYEZ5bVTcseZkJ9YTCAebXqECnHsn5RJJloadDWIBFLp9H7b/XlhucXC6Wiq87
ReQcWDcu7bZx1oqhsmV/GfAzbboueBMGmH78QDzM2Ds5ibjjE0CSbs97qvOGJcn01ZP9rRjHLwGj
IjQ86EEdh+Bax71EAjl1XHhfrak/SeFZJ2P001UjghEMv/ENezFV5BREOzCHeykCkgvCL1bszMA7
57dkShjVZc26MqPpiG9uM4vrzCRsCLlxsXfS7Q3zKa5TY1cKL19nrIF2YdvcKsd7/L/rwvt/0GBn
LeEO/73B7qVlR/N1+tVf9/E7fnz464Rj/8FZ4AD+8y3LgkFh/cNgJxz/D8xtyGmA0/NbjIDEyr8c
dsI2/jBQbi3/07Ut37QwoP5lsSOe+g++7ONNJWHFNfhV/4nH7ne/piu9xVnnEyMMkNzBcvo3M/lk
GImdNJm99Uq6zIztwa1GMb+PWVDsQyNvn5rFbsr3M/8bjyv/vF/y7P76m4ngwUtoWAFczd89tkgY
eikH5roCZC9zMWk2L0Y3282/MfP+nkrz599D4hIdjXQMF5Lk73+P2VfoAQMoNFPP2AazvuB0tyRM
JkTqxXNQVOJWyCb+N6QSCtrf/4HLJ+7zGYF9xEJBKunf/uLQ1vhz0xR7RBs76T5dgCbrpktYNme5
EaboDUloX0WNl5wi5mffpNIq2hZ+KZtHs1ahYrZEkd6u0kFhmPWkQi0y0sQHFMfbYRkR8sxFZuZE
gnbYg2OpoY7KSdJay9Sx2E/047V2yoHSYzRu8eDUz3bf4tzTpJvNzC22NPHdpySdKf51ZrgIMCOW
sl/ZYJLYlS3871p08WMXAxJurEl8S4F5M/NqxCelNOLZqo2jryrQ5hOyE4vOoQLrcJAKWUMttXuX
tf53vB+0Ank2zC/N0D12EVK8HF8XQfQhtawgUmzocXCaVhjb7M2kPiXukAC7bQMWTyDgEo8cvM70
8r036AoVYd+QCzRKofMDqyKd7+sMA89BoaDrXth1NthX/KYB1C/qMngNmy4M760GrcrGJM9inQ99
/taOUYtnrjN5GmVxM6ZfJW6/HLMObtCV7nR47FxtPCS+a5Gy53i8B/lcf8mwNiC3l86ThQfulg7s
8QS30bl0ez6vsZ2dn14x0m/kjC3A8cHrMCUsD4Mgjhtb3m7FhM3cCntwLrmy3AtOEOfQykV8VmP9
2dedz9N+TGNBl2nMXL2FZmw51RVj4QgEkyQoKc3oaN1Zx9u0m4PvEbHxd5HIy58MIVzY6mNxKMF3
IEoU4KQdzRipm2JCmcrsYHfgUPsumxOEvrZ9aIQi8KLu49005eUF/o65Vek0YPWfDBBaU8coC5MH
MkxU9hJKI8RF1ETUj82zttHBhjg2kPFE7cWbLfaVcUpvRxUtpvu0WNhdno36wWLhCOukqn6ge7Lw
u8JHQD1s0jqUfT8xE/Vw7aiYXfYbcz09oKSE3HJluWPea9Ha1yQkjhWFBwy62p3vAjOeHpqEnDpS
1xml5YhVMFmMOv9qp7YDwsqM1JNuwYAmGZYOVPX1S2pH6hEHu/FgDpZ1VHqxoNkt6aJcN+IN6WW3
qY0QQbcxYjmrtVInTL3d9zZtxYPRBOrW2e14ZyV59nNqYBrmQeO92kMNsQ7++qMg+5x9c5/7Z9OS
wZ6RmLMb3NnEfdH4I5S3Rm4y1ejPRRi5P8OpMuVGSJf07GySL24kynM4VBSTLQNeqh40tq6vzsNM
A2BYKtsgGBhIGybqzx7QN8dV7R7G2sovVi/Ta5FL74jZlxR19unbvCjCe475aG3yS96VZw2XfrAW
kmkYf4+aJjnbXsNqK9TBLZiRe/gscwEv5lzDjG8G6maiAi2NyRfZsn2Hz8patyC0j6O04ocZg8W5
5qy/n/ra+BJ1tU/aZDbeVc6kVkx2EuwgbdmfbAldP3Ez9TyNNm2uYS84MaQk6Hp8lh+KI3U1GXFz
7ytQxG5lYPoKpvla+0i45gwJ1cqc4LPa6B1hPc3W2Rq8Yg/ITx6xFpdvE8nEJE3UUXSfMIKOaUv9
/KRUBF21c6q3WpTmoWsHM8cGPOfXOoXMmVFxq1Vb25xtWdCVdM2W/uY2LlmO5TjwfTVsq1BSifhN
Semci751V7OtiJCh7tq6vClbVurxtjI6WgkRz9dhcrkzEjN+0jVRXiyyfQ1QvWezh09pn3M1Pnua
qXufzvYpdGr7e6CVBa5Kmru0hr85trq7K1mY3oJMO68pR/6Ni8065zX3G9TyGnQ5qZmZu5R13YLA
8bLyRCNfnrwpgtZKZkJwsSrd7wY7dY8dUIWN74vwp0Ezj05Zm2v4hxhkSjN6lsp/UuZI7JNttpvS
ahALkVJ9Q8RMOmjak/5toCZtWyf/GggT5QkHN+kHs3npdD0lK1F28hnpTboZZxFe8JqN93mRxJcg
GD3GqWl3qUrmIZK0mT2RE9bnqUX9DFpggmcc1y3ee3ZRtklkE0p0ppOGVe2lzT6MRDn3Pu8SA6WI
QNYaK7N766eqILx5SHaN29xyAyN5FRTELBfTt6wz2qOBwXtr9gw8u8qErJTpRhyiWA6HJKrs+9bv
xf1I9BrmKrysnpYue33beEoscqOybK7XekTiUsSj4JkXGu+DH4ZrPcgCuz0DW1VZ4jutVH2nsmq4
DyA6vEgGoMeoqUBsBxZ3qMPAtyyNYD/lPdFkSSph30h16ZNsXtdFVR21AS/PIdgBNWHPLkA6MLss
u6eRw3a0qx0IiGLWGkFnl7E+GIvlKcvYa1Vhmnxp4hSFYFskOKyGOsiOlcpRzsgURKDLNbmCwqF9
oOm6exReWiD40u7nxsPA61ttcFfo3HgtSiwHxBh0yyWAWWlFYcOaA50og5lEB19ys8UQxg3Vknsq
82fBzKLaue3s0ZBPFRqNNJqabg0ERv5UuW8T4Oq3ZL4FzcieQeSORMI+TRabvs5gUo45s8fqbxZs
vkvPnTktDVv9GJKZjcqUCP/NcAZAIgNxPMs0vTpVs7JuiBomRC3Etifrojear0KHkb/vM4fwmb4y
ofcEZk9iKK4WkH7x3H7XRNr9IHEm27QmiR+n2YucZ2Tm3YkaQ94zkCULUUV0SgwwvX5TuHJZCFlR
c4o4BvWxGOJldWq7LqMsxyHr1cWHzUq+7WLO91awII0aY1rHumwRk4XOqRWuxdAXw8Uz4zO01UHZ
YSKX+EitDYW9ufPKAXZ2iDivPgxkPbCItbyE06Dp83Q9SDU9Wi6C/JxSDkVcm2G0bQLuTPpwFT2T
BS2yZX+c4SEpjXLYYlFJHqI0zI92MRMI28kAtVeSpipjBR5+kC0CJDSTaiShkUb5YY9UTUScQm1A
RXJ50O5Sw4f96xNDwejRYjCGRgF+QdGPIFFF5cvPS5hYwbE4MKacWrcEnt7VRb1j0QGT0vAWBBc1
I5JPrxrR0hd5+azS0GaFpFPacLetF4+u5TGDq1rMZpPEe0CBWYt32SnWWmjHrcOE+zBad1M6YMfM
y3iNm8uQq5n8IHgRmgmby4TtOCSTD7GhSu6swREn+vPspckt91M/Y97qAY/Ml1FA7cAhSaTJ2Lbe
vU8pfa6mtF8EVywlGwxEKDSTYI2MkTVgbamOgA+FYjqpQ3hZEYrardmOhgd5f844HNuqHHeq9IM7
WwaIc4RpsODz9fiDBztDe7seJmSkjFqu8B+4bhwH29BB4wqB40HI4Zo4L2xD2m4HCKA+86cpsfmM
tNnOaN216D/nNAzBI6ddCuaAW4fMR5Z+MyodPxxY7CY954LlgQzQwji7rMDvzGQE/mNrB8N3prjX
Stdl15FSOrymlEPMLao8eorbEuvVkDWkawbBA4CV4mhbLivmKEE2lpfhxgCLu1VDs0gO+3SN3b/c
mSQWPAUcB2I1pZZ+wxRc4p032W+bLB3qCYyAVXn5m0SK/Ii+dkbS1pqi6Y5iGlm2GwH5ZcRmRskV
S1F3n9ckVrIMGbTGqeta6lTlo/kqY3aFK8cil225wvRnm23pOvLC4W3OWTQCoUMuP7TJunFSfQ0U
gJGF4mDAyh89zXki0/6Rh4yLP0ixZODjN99DgA/luhNV8xh3ib/6H94003CUHbPaYkp3tZ79Yz04
JEmUjbf5ZSrwF9vmV5bN70B69F3SMU2aXMe3JVgA7+/dLulABnQ4+uxoGqnTMD3QNJqAVRjG/OdD
mP8zztF9/aOk8v3xQ1+/1v8/wI5Meuz/fhZzVPnX8nvyO+xo+S1/DWNMm4mLh5B7yV92mckw2fmT
diQs+QdPVMuCKMMMBLIRn89fwxjX/cORjGhgWv01jfnnLMblDzSoB4AgeVxNhun+J6OYD3Tpn2Cr
heTkSGl4DHRA1Bl89JLg198nFanM4yBxEJPEde0/xNK/BpPMLj6Y8Z6N0jZwuse6zr7nbuadw0mX
d+1sGTvN8maIF5g4TxQ857l3cQywa2PWPDV+67KawkE0w03680L7Dbn16zVt/j7C4Rs2TQY4rL8C
k3wjz1r+/y+YtMDNXJctFwUowSQnp+4xoLnJOZbGqwlkYUUmUtaTdO8FYQc62HF3XsBAIJoqtsuO
PHim2P7ygf8Xt9nfwGnLt2RJw0WpBejPJvNtmQb98i0hOQyyoVfxVvTQReKZKYDpHxvfvHfm8n5y
0/6z6KlFY4wyRdS/CLc171Byv3bKhwrs3+aJgtPqPrPMPaPy5mE01DNM7fysqAs2TEDoxFqbi/Cf
F+p/9X0zB/xlGrZ834CzoLJbLv9Zgfm3YRHSVZ7vtSIqfWTZ5oLf48nXrowxaT5LRh+Dmz9L0Wuk
Kiw+IjnkD+Yy5jEriryBLN1wWXr3efdMsmTx3Fk/eze4uGhIykHMSDDVpymBsv+//7al/7++4Zbp
ely53B3LEOTvqLy0awJQmhZbHi5frEeOffnXS1RK+Px4Gv71pWmJBzCWF+KiQ5b1yw8RdYabGI0T
O6N//AFiVPLC2DJg1N5QAAV6PBeLp6UmOOrPH3187eOnuoZGHcQVZszll3z8DxbYeNbm+0bYDDWr
tgWOcBIArG7B8vLxZRtJ1zbqq29jb3zWoTE/qD6CsjOocuvJ4kERi7TO7V7DA5Z4vttWnZ3CDXYF
F/sDUlMIIXOVfClNwBYLgDtuzE+IbfQGZr55J5MiOSVjqPZ+0H8yk9m6ZD6Km4EVEzaongI4+efP
DTNVDyy/fza6MEkQEd2dSlC2l3PoblRU40wYNVpig6i4EQHgBTZau5Iark3kAxn++FqEbKBOGvc0
kVF6CV2DwK7lRxx2/aWCpXJa9ICBUSK4LX0ZnEhfQu8cmOOGG1ydx7QY0IRr4EyLXCVbXqwKxdaW
Tg3D3MdXe1KZdwQVveHEgGNTpNXWJNq+WqVjmpw/XhwC6VD9ML2aVWydUdObv7z0joBePP2Zl5np
OlpjX39jEA1A3UjbL4b1nMSm+KTBHB1sEtJ2H182q3Sj/b55mwybfsP+kTKy3HSzLl9n0zOArLPx
GA23fBUN2/bZSac9urTyFXJDiDmrb4+t45q3sLUveUT+dWsFzT5LhHqKON+vtUoRTrf66eNLBboP
CBkNcRrLr6Cto9r0Fq8xdm6akPExtMrxccC4iHSLhcufXysK5z4aJHh0fkW8vKRwVGGuh9Pm4zcg
PHKhiqHIwmD1gl+DQIwlVW9sZnktRgYzy8802T0newrfWt/AupRFc3XOQ+L5arZAmzZGAIYSduV0
nb4ZRSCvLKE22YyoOJQCNk8HBObjp5GxDGGX/yEEf3jcNhsRLCqnNCJ6aJwajMZzjflm+WE0iL0V
kvCc4sRDNJtYZItYg0aYMkI/Q/0/kvSE6iRYXsJQ8Oa0zBQ6r+XWi2Nx+og+a50mPuXJF41w9sxO
cfFrmtG91UVqL6cGxUKUO9E6bFobfwMZo0FiXpRGEjbXOjvPQ7AqhS83SdQ5j4WzgNQi9WDSNZqg
d09pIHCbJrD9pmAITzXpoOs6LQlGMl8HM/FYv0n3Lmp74+gX1TshUgvonf5liNLoxSmhWjkxXLXc
1f4Z2HEaynPhUPglriDvEofymfoWfcXHD83JJjYPuBDSYwV3sM8fpUAqMtYVbTgGJ9KOsMGZcbgr
vX5G09WIlRy86dhD8aPqfxGOgkGgps+TjwjAzaEE+UJdQgdOS1svukGLWyCzSd6ABJixB7bDuxJZ
xEpHBNCQtXxPGoh3wQ4CLEKqG5nP4mAQTwqJKKAkr13rvoFLnxNYR4YdIyZDJ8l2HPzhOkUJ+WIk
ahcRKuHBNx9Hi5wIBe2Lhjs5jvTM17iWRC0Gjyn32iu2s5IzoGeWHBW3lBN1o8ZTNt+URfjxwAgz
HbIMdwpghtkL1iG0g1VuusU6i7KNtdA8dK3pcqxDnNQJyoK4305Wf/EF2NlkKGDamvW4z83i3cal
V6HIPdlJTbIs6xBrUPet1ywJCjFvG3t95gtWd6tCmhJNXh3AuXhrOB5cVKBJx2Ae34OiMW/NUH8O
KlcdLDbGCJN0f6TOHw5/hgf2ozecnQ73KemGqA4T4hgr4ZYPXsISWBby2VheuAnWXKo57loOQjPo
wrcwlhtF0u0zncynJkcWQA4fLv50ejWm7K0RHlypKaBHi5fLA+skITV4UJSrrvWS++lnOIjLlKm0
kNa3hk3uqibw+BDmyMyCtP8mxdDdEQDAcE8kzx8vJSj6UBdrvI0Xgfi7Tq4Wk9srBNj82syDPTBc
kG/NNM7Pqe+e/EUzYarhKR/Hax516TYeJ2dNydicw9kZb0WSWAcxiUcxt3uzlNODO+zBSJiXsAyM
CwSUAw2YHFY1Wjbm7310rTp4hllHNEtj3oUW/ttKjv61SF1y6wNYLCLsnUMVKnE1B4N4q/gb2S3j
NlR5da1KInrSdngP8Ti3S6qZWYafW9eWhG355rlP9rUq5ls1TO1DH4yrhtnyCWC7t/IGxhdYqCaG
pJ2B7z0frkM6bhoXQtccOmcrIpgkd6ph3S2xbWp5mWrEHXadEGohp/up8lxOyvEOJbU4Nt4Ae8OW
RDMEaC4yL2fV7ypchzKOnydm02FEJsfYeQ9BQGj5xhxDsQ11nHLJsh9pc2Id+Df1uNGQ/Vbh1qjb
6QLb8z13rM9xjsVkckuJFEzMW+TUEqOIW68t+2ZjaGAPVjvHKkM+JVoVL5KLb6NVz1Qy9nQmtoII
1wt1a3uu/Cejzt0r0JKvg4LqZKUNAntrgdYQkUgmUIffqcgH0NHdTXeE9Uo7S5nL8LfY9ujvzaS7
mM38Go5kNIyafKl5CLMt2ijzMaSYQDP7PYvN5NrjSE/kNMGDoWI+eyZoBZfkx87UD46pS3w0okSX
PGHCnP2fCcKWWzheWOMlXTJ9ij2vh+uFQyZPOyzwO6yz2Nc9GwiWMAlyygaUlfMYV7vCGKNTwRFM
2Oq0Kppk3sI59DZY7nHsN/o9SKJiF7dvMp7vEHIFG5NJ2452iwShd4D4OA4jfF6x1NEZuP4lLi3u
rLr1tkEABtLAg2E6nEyFPVhQAip50dwQZRFyBHGZwdWGFydj66Kl8zr5uTiLpnxpWKfihcZExt7D
isJmzQx8XotkEd47y3AfY2jOmkvHbFsqZDZM/RRRNkpBP4tbUh8IOvLG/DmzJ3K4YgvQJvq+PXAZ
dQ3G8GfUBCwmlEd2c2y+lW7i7Zype0xq6opamnc0JyDxR2iHjBlD0mAgj+Rej1WvarDCdMQMI1d2
EM17loAqieGmMRu1DZtvQ2auRV9/wbnvnO0UgUg3SYmgHaRVaOFy9FOvfA5CeEDxiIjKVNba8uaf
keizc0sW7LmuPIzzWR9sqDFtnuLofG3PPUaxN+xNVT82H/ds7O/YCHRH3QPF1TV2P3O5CfqIiEUu
b8es67PAc44Dp3lnGlzyqE5CMIGAQRCTN4YgSGEpIrv+jM7cOxVpSgxiH5+XthYcSUD9iIfLq4gR
0wTyDn22DjgUN9kY+hdGq8eM+fHho6zQS6xqInd+njtYCpoOTPgQJkReJA9U4f7dSFu9qhvh30fz
1gvL7CuWk28wRJrAua8HdE1eAB6CLPvyVMed2somgklhOP2lNyd1sJPueWqbiQdsyEavbw8VjLmz
cu1s3YgCosZyVpoufKim4qz0hxkvhB8yiW9zc+tDLyci+B8vZoq7phxTsR4n4+iw+NwZZoijX9cD
ElzQoKj67ZXLyniXBfZ8gIgHTxTbBuXw8FVNA0GesfNsB6TD2YZi9etNt1GU4qFV28DDqlVOFXYc
lCf7YQCGkM79c7hgioco/uJXIxhbr63uxgIdIRY9eG2ebd9QH2Fw9g+NV/t75pTtw9CNRP+im0zw
hk3XSM7thUxKp6YZM3xS5JOMPIsyATCU2/eCQlFOXvSM33vTmBKQj0jeFYSKvR+h8fcArKx7qT7V
gcD1BIqNaq5DCYf4YGlOXTBwlTCGTY//4qmKws2YmlBiZHf2LS78hG3rvhPt57rVCaE+eLc6wCW4
II91mr59PI6KrrevY1N4Kz02S0icc2+0SXAdGnTRs0rdfat4qCSYscdifonG0r118k1atn756x5j
yP8QKpluIvayu6bvk7tcBcVWzeUV35za5mV5mjV6rKL4zHCZjCZbfrWZYAdJp09RmkkkzBFqs7yh
9JkjdS88IEvTYvcHtHGOeVLw0duwDOOhZGY6cslouxsOTsUM2YxltDOMonpszPoT6wYfTPEj1v2R
6lOSvJE16TbMEebHaqjuiab2hh+uVPMXJw1OoKSw+TsGCtks2WkFRqvRQt65ZYy0Vsr4lmg+i7ku
1Jty9TvOlOrd87PxHMEluKgwYxnnyGljYZjmsE/jccUzo7paeMMaoKrBuA5h/x4/agRPN29kAsu9
HbX+JYS7Wbkj+CEDwKFHIleGY5ZpRa3gKQNPJB2MRlCMbnxGefTT91WNr53MoYFhODfM0EJNdpqD
N6vgmFhwDwges8krc2NfvIqkw8YdceA2dXjxeUNu+HGx11W9WMbE7Iqx+/GRuHvtuf5RVvqJnjdh
fpM/A1vA2dsWHMgo8Tt69y3Y5fzih8TzFACDuwz6ICIAEk9YjrEHGeCWqCZG0AwXb3Y4k6MFVtSW
MTSElgHShJP5VTikzcyee4va0oUa1UAVCTt6TjSWWIJKk/1Lz2jIjqwz+L6vUWaWz5HT3kUjaLyx
SsaLMvxxI3OxnzNp3/KAu8fCXrVLc7Xre7c9ljqvzp0F5KtqZAmbrYBf6jkoXPSJY8l8JBWDmjr3
dwPwhpXFo/1hgJ+BPHeojlXfxJcYbmKiyM0yAsAdVeV6W1mohiDZNrsAf/54vERW4d4KbcttaccZ
MoQ2vm/txDw1EJCOY0f0kZm9qMIxt12V/+xaWR0/7kX2MAHPYQcPfqtOQYp8dDkBqwxbTsJiga3h
DDbanJtdq3EvRjH25Aim6iw8ddZ+dLCF7V1nvOSrJlvOw9aatvnkf6ms/vSRr43qyb6ytj/1pNzf
BeWgkad3p9oK9FV1Rni/cECaCPuwiN1br2vj1NTfUb74D2GOl8PtfrZxWz+yvcNEjVZm3bRRDSmR
ADlbVGAoEN+0hKzjkSMmc3IXN8zAFAg7TrZtlnpQoGyd+sw/f7yYJJ7ushBsjA0V7zENQTuYTeLv
ChlJovVcENZjpsl9BDaWZtj+PgY5LW9uKMuTleXPeRkBWxUsY9fOVLSbj3gRIyVGExvOlcviKckj
dXAjM3sawmWSUJAp2FZ9yFtrVBuJOGFdzDifR3vgerRS75r1/OWRlZxLrxTXiDz5VeGAd9y4YsLD
5gi2c81UvvbNkzDBvGr8cedZsh1KqlqvFV7j/TRETxBRc7yY8zW3ouiBIB5xM1vsqUUDmMHU75Zw
jG8EMe9LJysfisx+qEYvZFEk0q05h/VTgyy71pG79kRVHHy7jJ8h1y1QhoJVHwVBCNaDpwCnyiL5
wpB3xSOac8RO8BuIvN/ThASnLNL3Hw8ryVjs1ATTzepd6yW0AQDj2JqCsf5sN0R3TXZ7MRAv+Gmv
z62e8gvKF9L61Nehyj3+bM/ZhE4fHuIKY2jtBcMWi6jc1WH3CP+Qzb1njKjnsunczs1zq9zmKBaY
orbZksdG559uH3fLnGYK/s1YHY2sP6gav48RJ952CH1gostR6XnVD1U5REYXNCyZfK6Agzw7nrnW
QXPEid38dWcCTGuQ+V7D58x0MIoV4zVzCO42pKv3uRythyEO9qbgJKacTsh1reyHsbbXmIdh9eTG
vXZwc0QWU7OsWvMQdvmTTb0OkB5Eo0f9IEsOkQJdIJx4CvGp/Nox6uL5L9Fz1EI+oVIYTi1HzeR0
NyO5iMZKr65g1W+VPUGBMfF7nYZbY2eMoIO+Ms7Ti24MADsQZOZpbVvxdAY9E6wJBu84RwEZ6UrQ
mXjqPgrccuuHWRKvSnTMqyDABeCHifkpc4pNOhLdwfb3rkfqcAaC0V3qJUExCbxrVTekY5ImoBGy
nYPFxmym7TWJjeJsWMSiD6Dl06iybl77+vHs15nazQn+TYu4wLIJwl2bix8UyjSS4a0dmKXMirJZ
GPVMhgPseEOollKdYolkHeOO3pR+Nnv6KO7cRd1ETAC2856zK/A22h31nfbaJQaNEJPIU+I8BFgk
/KEYoUSR8QnOh39k7sGsTlDaPwywu9ZlFCZ3zmwcMit7R14Q3NwpOEMVG2E8pdAbUu4iA9d6NS+j
N4SRe7hmZ2bri/+gRl0jsrUU4XiwTOO9sOvPFT7dS9C2+pRiF/WRe1AChoQ0DuP07JWsIxzyw1P2
yfu0USckUs45U2hV3LnonwPwLiga+suANva54umWOLlNlhacl6aU7UMMf+eaIYLv/IIWoIp3TPB6
go4w2YULOzXvy5Halp77CNvxArDcWpVx1ezpWKf7jxdortO9HbzxfhkoOyroWQjyLtbSIH90yfDO
mb12PkvkMuq56XoutCGcj3OQoSiIXONsi8I6uiUoLDV45GFH9l7E2ZNMMQbgp7a44DILsc0M8BGM
QAG3fao3riSYooitiRQmHxlHasJiymcLu6DAQ2mEt3R5yndFlK7a0qFIAQ1FmWffFW1v3kWyH3AR
DaeasIEjZ7t/jEzqgwQpx/7P4s53XzzLjrayGzKYeyQ8GZ7aJUNLYB+Tzzg3m0e0uNBSgUKjdXhV
VQ+oaTm3pni6q0kUOzRc7VzVXnS24/wVF2uyZyoXXTrqfFDGENs2biD3Qtlv/yqaDPgkWKqcd00Z
QRE7DW9GOz/ZPWqQznroZEJOZuh568g0u2Nkd+ZqdFwc8GbIoE4G5YmcCiaZZFQuDYsdDdhro/6G
e9fDkPxeOuaNvlrePI8I9Jid03rUFjcG1yVG2Sgu0u9+rt9EHT745qgu89SknNOewwBBGuR00bzY
iuQAsYyAXcS5u3GCiSet1r0U0lGQ3jGfO0g1tFTGY+62P+eJyZiYm5IhwgGMkNGlLx0FKZOviAEp
mSSuHydPUH6xMAcDQbNo1k+MVbesGqqTNrxwbZSofoda5efU+J88nddy3EjXbJ+oIuAK5rYd2juS
oqQbhNzAe1MAnv5faH7nXEwHNaEZUU10mdyZK5srwBAwL2XHnCIeAt824axVpOv8UOVwTMSk1hMj
mGM01viGB1mw06/R28lHWJRvz0bTbQPkBl25D61rNJJmYXco2Ox6rXsznYrbR/hfEbRPwS1mx/9F
H9ddlEeoJPoOyuHsU9xC6/Mu1jaJk7hvs90bWy1DBImztrk42RFvTPVZAXXk+3T3tt2cXc0dMMuk
+jXWaGliwnqjGkP7hmlYnqRCY8RHthkVrbqWnSSUt6ZqhQ/zF6AAiSVT+zkHhXupxXyIivdZq9uz
R325Ewf0mQuM4h6e4w2dhfj5R+2RQ9+7ziLnYDkGe1w3LhOliZ1Yj3iIYpBeWXF/nTX6qSEKYwfz
3elnoickgFIyPRtDc5OnGm4qslIULqv498SxknPTFO5KUAOHO5E4nBv/mvpo8AtbfHNm0z5UEoJj
pC1ZtsJa4Yjq/ZGLlW9n7u8mzu+ViHehWWuHoufa1YOlIAOr1xyubUxnzNbQ/+eJiY+N79UsoWty
RSRga9HBUaXdfma2HZNdXydM1f3YqmAnd73wB1A083CcIL1qFdJaBnITLs18M+cRUpFwE0hAHRoJ
tZEELfPo2vXlDWrVLtQb66GHiga0NlmVmrltW9eBYyL9qHZ5zIyZ7bIuYt9UdblPKBIh2o3puE3o
CqHtQ9vGExkuXJkk3txSrTiUHyDHpIdBdd9oVpmftTNuwilzyb396o3+Hf8h3N1m6g8jbUQ7g77D
fZSn67EhXxabRKSiKv6uecQfAQFnPtOa8mRaY79VKeqXLiZ3VQUpt7+Qls5U+rPjiG20NLxyuJL+
v6YEy9FyTt8MLLu7CBookecC+udyJATrN28rqBbrkPbKteKGfgqt5mlZk3vQNUPjbU5/2RiItuVA
JADtkC4H2ixhqWbZpskdtM/Ee6Y2KpulAuBlkixoloDjVLjtzmM3aZtoUfWxvUnQeJBQE9GJjTuP
yc1LFzyBpB55nIvAT5jgJkPiPtxEP1Xgtmgq/5BzFMOGg+ZAK1B5inXMbo1L6BKHWnvt6objB0jh
tZ2ohCd2RnSroRenc076u9a4S8IAvo/l14lyLK/6nLhL5VFzarz4QEJmXqeNrj+qujkASdgg7Wfk
12J5zvuGwW98brn1zjkePbK3INCn8FPEIXz+kAaExEE9jdMDGCeYIIa31+zhh9K5oKVF8Og4Fr9Z
5pLBd913Y/wGX6iiDRbeZDsOf40iA1eGNWnTe327QQsaj1710Ysh3DY8EDsbj6Kf4u+4Ja31Rqnj
PwLZ8jgH/SEqQ5NPWggFpAqRqUOdk46itBoq+wgrinNQBi7Xz7gewpUt1CG2W/2gm/JvFar0HOLO
An6UHJOo/qeN5r+hjB5GFWcLWPLZcUn0m7Cbz2VIKU8v1ZV6UPPU0tY9lFN1omZI+H1l3fPZ1/Th
6lXZtxoJi5tKrMiwFfOGN1QdRy3VDuJqde3fCPDEcRg6yCpChc/CnvHF1emusXVoeEXc7WM38B20
3JfqoPfM4CxbsEpLdSrjRjs0FLu0A4Z6WxUQI8Mx8/FyYHZpGto4GutgiIUWVNfAtBvTQfrX9gZD
sIncsKlTDpX9bEZFAbikN8vsYDU6maq2NcytR9ObxirEZ7BCDuuePWkhM+nABZj6eCbMzcADkr4j
tV8C4kWcls2jWlIaLdL91ugyEFDM0Y96ppHX02LYpi5p+ZymvbuYnYCo/DzsqyJykKQjjNdNjoU+
H0xzZ1GMSCqDVOMgHjg1kcmnKLhyK1HrwgJWghiSXjpIAPTltKeEzPDahuyz6FQbM7Q6n67VZs84
c/GCovANw61gkngUanJWgl1dWF7I9K/nymWQ62YOWnNJSR2iLUdl9c4NPxGIOBBQtBq0YmtLB6dB
BfXIosCDJO+PoUjySx3j0dBytntWobOmpvhmGMXNMSvjqVLvv0pa2OemmNlwmoWs6Yza0soYTsSj
Yk5wZYkKgpc2DJ3hQgTs+9hG3tlqxKc3WvXGdlgGwTM2exG0ODCr8Zo0UHkIfB6IQf7rKNphHAgq
2c1a6/A6i0Qud46vm0cy2gjxrXZMPjSyqohu+g+7UWLdG8HIO0MzcZGoM+8+lj9UKJ9G0HrR/j9l
pnPwnCvgdoOsj3MOI5N6Dg4ijQ4bECEwn/KUUDnJUaHUG38IzQD9JLZOa2jHmZHqyhZL82ub7kyH
a38ecbIPATy8tJkmxMDoplXkVwWmRhbN9FxmECkopMKYvDRlAJu2dMC1wSiGDRl16lJc+HFNqBq2
gDfdtaofkV02/oymtXGT0vQzOGgEuPr2GQPTgE9yDrPqLY4TAe+/Sp5wUZxj7OJ5n8H7r6YsiR4p
o1wLi/ejCMiDLnemJpnKdRkqdmfDIEGvBnmNJ+1bkdM4M+e0oU5Lbwe6Ml2Fw6NxcnPfSKLXKTfM
++vUko2EW8bYPqUg29aekWr7WFM9pMAWp4WZXhDt2gfOCg8gpnPIpRm8pXnvT+kjCa3PvmnUNe2W
NqUga2/RnNyqLhdbYzCia1SyVCY2MPIo8mx6u53qHIxmw0gHcoQBwqEfSmMXxtYjo11si88CdI0O
HC7k0uabfWjyg4jOqhy9W6RDipk5D/tMT61bnP4YQjnhAu5/GwlI1dno2mNu2OWPNN4QZ3hKbWge
KS3hkprgNIvnTYSzG/tDFnBFcr7Lpah2LatGnkDm5FuHmRyjmrK7e/W2z6v3bvlz3EiasIA99txg
Fni1kv5iWWIiwUTBa4RT9gbFwGDPYZw+9XSLe2OS7DOnQcoIWGaQyBsnfiuMAXFghMBK8IiIFT3u
IHPK/JbFcMzbipMRPrZkW5UVaTIieLfQRZALqgbv5DD9RJg8i/LTNgdyE0l4t6ZhJte8C1w6uUQS
/VQwfH62HduFqf81KKnehSIyLjpr54XiTxo6Bu4W0SQuCm1/5UV9iWLhym9ePejE9GlnY0oLsz1K
PwbBZbMmheLzxkBQWSw5OH+tLRA2bVd2GgJD2tK81OGH6XDU3/Ix3zJKiFgVC3wjNlweCZTDI/i9
Y5enm60KIrAASXKaG1Rzbru5Rtda1VTThkKMc1Mb/VVTzmZsA+syehFS8ZzsZ0skT9G57brBw7lL
Ky05Ry0VgW2s/hu0VD1709vHUVYc0t4glO94f1wcVm9hNOebMBq3FqQGylS8dzEzcgilMx8dC4wH
KST1x38JcnBhYtJjwkBzwUgl7BL67xDT+rWMl1rNGXDXaKiOOvU/ug5JvKJF2BpQcdKanL1sWtzT
aIArZ9YC9rGW1qjebVi+6/LAjFYd8oKgAs3cBd9PCnd2met3A1XV7xVIxqPm9H+nYNLfClqrVm06
PBn0eTdSZYw1E8gWKrfFiRDYeIZWfrWJuuMEyJeU0DSc3MzAnULjhdxms9OC1qvUddQ09ACzfpT8
tIOmETeH/Y8TtRltgtFufhRAJk5xph0qCrDubKP3OmBOWaiMOqvl0MfiAlGmzzEnMSG6TlkLjnSZ
DqhHPzbe0bR7yk2cUl9pQ4W+pHOpp8XP8DMXuUmaolplHg+I0J3Cx4Xb7OhhQPHp6TmC3mdfXyOd
tisEHCWGuB3Z0TzIahAcHrapfqZfynD/Aj4arhS8bXInZ2Mt7Nz/0sIx7P03LmLvvLxgZEz3iSov
r4dr/nIuQWjxhGGea+jlaz1iFG0tu3BdxsuOJaof9RybB9vIy6upho9x9MTOmif72KIjUp3FqGA0
u8tA6zGjbETDQ9d0ENcsZo/AYKK3cEjzq9ejUDgzVs7RkO7Rdapp7WQQpwfRE6m0rOxUtoi/Tjsw
5ADHXgMcj3GvrBkYigulHZ7vqhhEz6iGt7RtMcNwSikSj9GRjjxrAJN9yZay4F81Zr4n0wOxe5E/
hAKNxjMSclLP5HVaSsrsEtSsxw55zV6IIhyHNSPFc1xZCE/kPrfUM3AX4CLbCg2ctdEDbc6UfeEW
cuiSWDu1lv7bpMvLHDNuikFZHPKoxeWhWm/t9tbRE2myi4I524+eC01RtADm2/FgFbG5q2Y8iqNG
10pdRPZn44RvsyRhAPFrIj2ncVadnF3pSYLUguJJAC47rzP+hggbahUClX7pyVB/MrzQmrZTriPW
jrlwkJQ5XXN7oBQuDiloTeq7247WASGj3XcspuusV96xzdszbBSKQmT5XiGkZGFtnRBklnF6zs2m
XydAqB/VrA9gHJJTxmJyUoOXnlytdtYBLc2XdoIR3ufpg47MEz0mGCKSfqcS86GP7qfCufEZ6VF4
tLFvMO6nUqN2YciCMG52ZLiI8LpkMCkpLXZ5VzwNgjtg6yNQt3mf3RlddL6XjZZv8fSfsCrwXfTW
wXJazi1tn/iqrGGDpB6VLV7d8V6F33ubi5LTEc4a83Jn2pWvW/JYoGZe5Ii5hGF/edCdyVrVNjaW
6lOMRcKZICqvSf2mDVRpKGfczwilO4xpFk2vWbgzWI58nYE6PwVaxZS372DW7r2aAa/sDBqql2dx
ibDRDkgVRr8csO1AVRszjY0jXDFfCT36ksyZkBEX83ifdf7wXTRiOCtEU/tkpXV7tq6Dqd/70k7P
dPI127wuUjxJ9obdVqL3sCfUoFGXPSMEm0wecQAx4GQnGAGk/42h9wXUpt0U8TOku8K72mnzDZc3
jQjL9dPsofJoFh+gBufH17cEKYBCP0MxK4NaWNL41A5+Ejp4rAe2MAbm7bbYI9LEa8RhKsbcsDxp
CQ6H1xFQSnQjaq/QZ+Z2Xeo6rcNosCb1ORvGOjb2ldk+zMvTlmQYIZLq0TXzuLW/v66ALbS+sz2k
ililnYIYZpTohNXnGIx3WHHRfWoXAzgDS05w8q0rOHuEyJ9GkuHJU4jKo4Dx6gTmNda33qIUQ/05
SQDIKzuGg1471EGYotcfPVfIhAkflRxpuSmscmKHLeq1u2iJDccE34zZfia6/vQUmFGl1f81PE5g
W3pG51Vo7LIy3fNoT2fLlBhOkvReIWXfhggWXslZEKDRX84U4fX1wlzD3UrBG7Su4ev7U+GKC3ap
+tz064JAMO4D+cbBayfbyburUvcNvR62KRhPcIDYJGhNjE9tEYp7GZLDk7jzfE0UuJiXkWrC83wK
tXDcTBUeqGk5DtgOvowkG/hsVIvdD8+inUaPkWY/O0CI07MMAxv77E9kZWx80zp3quBel8Zf2XJW
71xTrGuk1pXbBvWVQiDeIGv4JUl5MgkHfoiVMDgB6gS9yezJF/F5ToviXsjgUxBwunDypbzTrf8E
eHV3oVFG4PF7dBGW/7XUKvxKdT0gSuvMM6SJtzxdtGOuDZK3/5jlDqDWGZFsDpsTv73w6cz6M2vM
3cblpTYyjnJlj88Sllgje8w1mneQek6Fk1ZFK4qzg30faePdKPE2u6kipPyAFByQ0M5ocRKGoKTA
sYh3Ce3ax3waX5qTkaI6C73wdklt/jeK6i8oTm3rYrnYRr1un2lLAdoc1NXieO2OMi7fWsPRFyrS
+JdKqgjIV4B2NnXMHXLieKtYs9SG+0d4mpeXePF6ibp66lwxMeDPGopWHH7m6ARQEq/486AQxuQH
Zrefdh2y68HN1PxwEuh+RcI2YrmfkzVFDLbKdvcdNK68VMFfvQjti9WwOBjLS29a5Yz9PXpPwsHd
d2Gg+RTQgfgFgXp7vYjUwYitabewcqJbRPUJJ7JC7V/GxRhpdGVZyjvgHGl25qAhfyzraNzoiEo1
g5RsIBe5kgsi6PUOulQNGHGDAbuY8Ada5cN0Uciq6C0inW7HYovN1rpKu4/2XU95TozYoItw/Gaj
Xqy9zoxOVtOTg9ZNzzenpttT1ghNDm7LNzFax352cj/UGLaPjUTbccsPpmejP+mSxkUiJNACjZ8Z
ifS4cYP9aFf5nrIful2G2vnsp0+Mdr9hEkkcOYb18EzGr1pDSk6j//aSdTiXJ8LCJEu5JLPNf7Qm
Do2CkcyWCbTtD5bhGxi7sPRJ65ErBAirGH2Zi9wfDMvZ5mMxHeca7VuvcoIjXs1ovlboaqyO91Ry
+ASfRPJeAdgb0c/3NHgsC5FXnEkEIJd4M91j0laXQZePPszesjnUD50A8shSXPoJhjmMLdG0Kjul
3zQFNIsG8I/ZkTdb5iYzqm48CHhUUAkggFQDuNzZMqlc/WlbZnlI0PEg0L5zytR9vDyp38e5iV8L
L0M/N5SBczXgM6vPK8fQgmtfK2w6TRSf5GT9oBRTwCCZYGmkEMgCTZ4i4Jpn4IrZdpzgPkPcVH8q
6TpnoqfAFZjLbCtnIP3c/1S1hLJh2nTqyHS8cJLYAK5B5Ojl9nXvrj1BZdI0jUeCzb8gJcKTBOb6
Yy5mauCTGpeVDO6GV/hLUt+heXml26UgKmvcmHZOz2z2KFovyn3bsw8HVqzeulD+NwvHfLMwIuEk
sP7L0w/wUt2ZMsRgWxr2W8eUKBkWdSlxjZt3yTKbnlmucLtsWZ6zyA7I9PxzKcmINW3LA+SBmuaS
O0NJW5epPeL3saHxNpp5mNC5t6yVqy4W9rs7i5rGCcPCS95lR5I0ww6ph4Ys0Uis6NNvhgf0CDPI
X40jjg3dG929kWBxXLzJVp3tB04ORlrTxBG5fmsLpPdmLA6J68IRHcfY7wOmh83IPIM9fNwx8Vx6
dYPp0IbzfQS3e7OxL9Feiz7H3WfcVnWqPwVGNnqdh4jrhoF590dfL+5Nj+bszhPiEZf9u5mD2uFc
L6AmFY5fZj4tDdU6JCj+Ecm64VGd5+McVQisbvAg1/WRkprdmEYJYUFk9lPlKCzcmd5HThOnCJBr
3k7B1osC7Up1lLF+WXAyfFRXmIrWB5NCeSpiTqJJN135hzuPqz4CBZ91yMVweBnXp645yZmTdz51
8dbjxg5OcrmMDnarzvb7YJX5OeLSfh46hofhmFC8GpPEMMehpi1gKJfiPO2qOyzNjLLPfYQlh+qi
a+x6sw860t0gbmI5cDObtlaD2u7Xg9rOZEeYzh4BadOEGSK5a4qStjwk61Ay7z593b1clow0Bk/P
BDPYJKngZzrq1s1T2BD4M4jBO5a9p0HsFjTKPed62vqCRDAFRbSbWFrI7VymE8QSbsIx/EE0lQ9+
QuUp7wxwOgAhMR7TAdizCw8zCYk5XcTZtPdutin2+RTiiShISWQJgnsGR2/VpNyVPFe/vF6w7Dk7
uwLg6gSlTrVuN8YnTGfYbEZ1rLkczZa3VwPAEvwFEdWk3s/aisWzSMN3sMvqKIa2pSeNtUB1eNEi
zfjAR96tDbv+paGTbBPDFe8cBbWDRwEngS748Jnl5tu8G6nSkOWhMNvfcpzSp0W31Bo8ibZxZmdg
xXDEsVleitAl7B7N1SGvKGmvw/Dta/vNby8DcubyLHyJpDqDKxH2w5tBQnbrZD0omZ6DdUhJ26pt
MQQrSQ/Ta2KjzeHVbLTgWEDfOeEmP8QdPF9NhM0W95M8dlR8H6c+7fdGuKUNxLcWT1q3UKOWa6Uq
Uz+OsaSHppvvX18V8BT3haL8uq+owMG9iZ5S9NVnwGke2GBXo59yrp2Hg9d4zdmz42+TJlxfjKiP
uL66dSXRUpq67y7d8mLykJ0W2a0Ku38TzWA7c+oxFfz/l9A2tVMKz2bnxBUmnkVnaIB71F9fvn6N
VUIB7Isfk6holMS0cI/1sLmlhFkqt5iudldtuMXJfa7an7b2e0j1+JeyG+tkVKW2cmp0DdOuufmT
Uq/CGptQXzFJZ55cgt39urGlQ70QnvlrVSOrKasPtpoGV7QxOPbRLjrnOHQms1kX5uLQ9ERYPZmn
LNaYNITkrs+q5WwcVVGcmUXDJfRok1c1hG32CgZ+oGOvcZ99ZHpb3LNEh7nASOJ/mReOCcHn5L3j
R4FsE+zlMPmRMUCXXF5I4rREApXcFnmT7ItFn/U4nhymxYwaW665w4z3Vwdsd6T+bmsEBpfgqP1R
JcjmEaNNeBjk9IrqHCecZ16uikUe02CknwYKYMFR9B8cLjY5x5HvpJ/A6ILAoa6XNpuIHgeQyzfT
wsymNljFATLngXZXbaXfh0TfwDSe10BSgaBZY3I1Qze5vr4SKURlW5nuwe0vDhyjRwTV7GKBiUmn
kI8uSo3DzxqfrJDHHiZfvHZLdlyoaRqNIPMZoKNO1pMXGSr2H83A2cAyA9EoPY6OLg98SNlkQUEJ
LkxXruSCD7BEfMrAQ3AoXptm1FwK1X6EXPimZCRqOiCDCwwh4IbT350TXpju7YawhB1FgvkUm/2f
3uNzFRsVw/lAvw0zhNF40L0dz1907bM6uhqjc86q8Dn0Ij5kaBZvKgtRzwSM+DGhIa828Ly3Sya2
zTD2VTDcINqyippA+8PGSze9iyMwWk6v1mznx1y41yqgBDTN0Xe/vGtaQZIKsH64ZpuofjsML9y8
CvcVibl1vOh4phf9bihS9+Mct346FM880Xps8+2T0E90AEdVr0pp4iUYfWg48hEzJTu4CWOAKhPe
Ht/tuCdE7NHntGCUMdxspqY81HrATy+RxRmbNzVVhvEWu8mDqgOXZlsi1y+NtQsS7TjC9lplRcr1
QTQBhF1qZV/hptmN1B13MR8JYHhNw4xTtM8OwPNRwSyi1rZvdyCrYQMv1xN9ANRkWPgNEBnlJasE
RHmTh4LTxsUJQ/aXkSMCp679y8wjEUxWdp2H+F5trDj2AN0pD/9NxGO4crv5nfmz2H5tatJjwNNm
lOylaKtvYXWz8AEBdzF7c6W5fKKxmMW6I+8Eg7fjkvjK6Gt9a+lU6ieyE7Y9mOfOxMcLLwiX7kdK
EsXX09w9W+7gEg+lqLURJ2Yg+lmrWeHJfO0dh1v5kJz1yVAkMYW1E4x3yZtMFB/aKZQbgLRcmH5X
mcEE3ANP4oxLpCvWCWFaLkdUSypALS1T/xMXBrhrFcrKK95Vue4+CKnicxDsNglgMn8k3Mh/xv23
RgJmPLR4aoY3YlU4qePxMjcVoUiwswlT2VOCKeE0WKDt9oXnrXMNTDYd5EZ36rn3EafUjyFhRIby
dfstzOiBbgE8Md9Y6HQdCDFWAnOLd1TR8VB1F7eau0uwvDQV7maZUlCOqAWiLOoktue2Srf0CGws
WTrH14uxfJXScMhGwpRpJcv4wxlsnMW95ZGnzTaTDLt9FE3/SoRMGAwxU1Uv5ptY2AtkGKc1c7Dv
cS6du2NlNn1EeDYzPUICLRd4llEeufZyRcHwRhHx8qguWrMLvrkAiEfJM+3QXbQc/EIgyplrzTQR
69oOI7S4dAklz+Zs+LWM6WnXnQ8JR45QrPaGKA1R3cHJw5ND9fPEcUIc2rwZmRjmEWY8tlovdPQH
jaHuypvUvO9iV19oQ/CyQV+WddUyD28FJk5ufItvxAuKjy6hnEeGs/ZATzyHRrd/pS/JhoL2ZchO
oR5DEp4Afntfip8ZhdMQpmeiAKxqNOLVpIjuWbmbo6G6d3O0n9tsOkXLodRu1jREy3VeAukRsvjQ
ZNsdkCbrPWn16TTWOE3Jbz5l1DyFYsb38poWTWcfMD+oZ2NSL2vOJ52QCj5E2mNwCe6+1qLoTwkk
60484U87V9EJUS5ca9bg+cECTMzi9kdQiYfBfPRbqjm/2HicKzfOW4u5eF1U2mGIHe2JPgAZeCbx
0pPdU5iaWCQ6yiQ5wF3imVwz+8d8yCk75nCDqIii/mdsjF0k2kNUt8LHAWTRsuem+9IKng7rmk7c
ypgakq2jthr8QaPhKos74nmLneylu3WJWfquBGltzfJ70SU5doSe9YKQ+xZhhIApHtZ9qEp2dEkc
8XX6f/3UgDE3m9RrLb9Lpuk5QakcIko0DFtkCBfDezaWRDz79I4VmWhcOdL8aRTmPmDJW/Opm39Q
EHmObF18460od69nh/ZpbXYDJF8KYVyGAGNT/Idnt9p1poO/tEbMm+3hPMcgw8phPqHs/YlpQdpX
kvK/PG2D6zTAUe4VdhMta+MDh0mfN92BmjZ2u7DN3UePx3spN1RI0Fy2aZobzTJ66yObtDTemdQr
GSUNTfMsVfkXjhWcyBGrVQ4wSy+Gd3tKFY42RDip2z32Ce6MVm/LVUefyH1aVuAvVxBG8z9ZYWLS
LKHWhpqDxh05/+k91XSdOTbrQSm1iwjyEnKpfjBYKA56kJdby0ijXUGXkD8R+F2bvTUdNZX+FiLL
CddFdF0JT9174quuxTXIws0ONdUSZ5NaCSB6PauuWjo+A1gYbV9iG2tyfeOZeKPsFP0LLGOLvs/m
Xg8BJR7UVlLUmzdA3w347vQrZ93Zmfhki5HAUcogyw8HJfbtYg5sqkRwiCiio1YxlFq6p5Bw3lMZ
GlemIt9TfLj0aMY+51zMgwtz4UVfmEM2CDyI13DW+zt359VrA2/o81xrwJQIUlfkP21SscQkLqae
UpSGyWQzgs6gDXffZMeC8usnwWe5jZ02OtbLitu76pTk7khkBDe8N8bJZbq7QcMIAs7dybOTeD/G
6uRWA+HZtIbACd0B5hG3xwwrxRogMSuFg10hiNJmkcU4lXb0CmsJrfOvGdzrxdDgSJiOWuaj/2pV
WU9v8swnNd8fFn2VFWzAOO2GpxGpm6azIdBzm+6/Qk2yTfksCetdSs2lyhAFjNaLbtxIpHKrMcR7
HsTt+8Rcei7VTuVWzOjcSXYmx7YzfLqRM9UU+jGopnObad80t5W+cgaiZ6ji9Nd6aGuleHOruD2+
1FPNEAW9b2O5jvV/dIBtGYqp7wKz78aEs1s1y8iERWIbkm9EnOk0w0917ao5hPX0lhMJN8cLBVoS
29HwGDJBcAjHh+YHgfarGB6wa4tbYVPXpHK6sVYDg022CzCwOG/7XFlHWZdJwd+TWXGV0q4F3D2/
vF5K2/vfV7rkw0qk/5x1nUa+np9hm+m4SviVLmFGjjnmm8TquxOaFNpwog1vok3ja9+UP4iIsK39
NToqhVuL/yLhyGRGBik4ezLOGIF3NB5ab67Lsb3PJC6W1iE8qdz2WYmFbUwLYd2GF4ho1SWpsKdz
QVkZbdA9JeMu4L5QSPgIk6FcFhiTNOME3fylu2qzZtyW3tipQSXoUhooysEuP3P21LkkHUQQkeO+
bePEzbHzn18vr36011eoZASJ+CBBa0TUXc7GMTP0tZE6eKa5kB/wh3zIqhyPwZT9fU1qpNH9zc3c
2r3ms8MypI0NG9tQwvwMYfARAeM5mKoh9rpcJeashVMcpLSm1XT0NBNXVNfJfld2/T0VRne0FnZH
PFF7VvIp3C/x/ZshWBSsCDOO8i6vv/fLCfZ6cRtHZ5fie5s7/eph/luKrLfZIlbJjkCurBAotCDa
aaNyPr2k2QcWarFZdtZJSQIQXbPCUM6aODrDtQTuuysBl6y/lk2HbwdkSNje4Ieu7RBYTTfxnnud
c2/77E/EgGab6aDlCE1xDqiAhiAEX7PAoPGWnCznvmXymlvPlycTP+L/W5EHOPUva7g0jGpPaItB
VG6f+9Bx9pVW/Zq9bNPWY/DQDPfscd/eJZ2WHHIH+JHXar5MsYSRI2PDRF6grLfZMbxlZNPHT8d9
n0dd/0HEnRE2fAI6h+kvsEKAb0lEIxCdHyEgxreGc902ZLAL4CHBxSZEy0GaWdTXX7+1eh/TEY6K
rvuTMxoAewgPd1ZvUJUwIeie8yDNTz2MWzW7/5kHlmG+NhwIXn28oouuxUEldKd+Z3eFRTSds+Vk
e/WuCkuOvsMEYI68LTCK/aS8gBApiy89ICc7E49pGQ+JuOpxOeLetTPmPX0YDTvQHikDAjoSFwsU
C0hQctdK0uUIDwU0LjDgGNrpNe5+TWmX6bpMuZw5TKmXl2Ha4L2sjjGpACwuwYOw5XA2veyCc48s
Fv7NVW2pdDdXxFVNlTvsfpQH65n9PpdZ4fPYkFtZwtAEl/R9jkdsuTKPHLCaZHFQq+hS1b9fvwPo
YX3CV7rCPFIemmZcZyP84ppv6WAyWDoOXokzqB3Qwi3nNrni+vpQl9CaVlMqzX0y64yXx2z2i+6n
FGZ6TDu6GethtACpDAJEhKtugTn+74WHpdiqbsIqCPzB0WqwJpk3rSyOJ1s4Ld75lSZPU8pMMBHx
azbAdRlb3BmrKvgk2PdjyOv6m2ZgLkOR8CXOSpJQln3tF6CMWl5gowZGk38hKzosCstdM8L772x1
MlCnlyvE1L4BDFtn5QLctNWHqOQ3viF3Tzcjciz/g9PrK8fB92KUKW2xy1j19eK80uXUjpuaWxzd
Llu8WwuiQ9HrWCex4SPX2cfXixaZGEzM6Qm4DsF7GYLCqful+hbVQ3BwXum6pXZFQoBuiUzqbbam
wLjbNJjqsC4wAR+m4L3D13ievDo5OoTSv36Fqgl/2ELGAOnxIYee0H+Ju9VpC2NXEHhbB61mXjQl
nYNl60dDIBco2/trezPJhrQv9oll/mSgbH4GwqjXaQsQC3Pjv9dItC66a+2206Gjk3HrFFmBQZtR
aWo/CLERYEICsnumAhmNURtpujfpdRQ4zxO2H2V1Oyzd2QaEGtjlIvkRVcDySKQxfg5CCnKs7P+Y
O5PlyJHuSr+KTHuUORyzWUsLADEyGMEgk0wmN7BkkoV5nvH0+hBVUmdlq0v6uzdaVFhmMUnG4HBc
v/ec75wnPr1THxz0Bnta7NS2r9TMKgz2jB2ZOkT7ERvqW0mgMmCAzdrGZuiTLPyU9MhLZZS9W6vq
OhAl81Z2uFYPtilr1WUW8yUWDGxuu0FZdyxv0fVunyor50wnxAdl9ePtq/w89Xwbl/azDQFNL8F9
xsOCVQ7xLluKbzHPg+Bq099j+Hs/Rmq+NVSMKaGxjFcw+18MBD9Volf3qVZHG7uNESW0lryUJPDZ
73i7sXhaxis+tIuYUEimgzO/9XuuSOweGsoGqU2HIeWCsSMingU4ZnTA92YKOKwSIoO605jHm4IK
4Qf19tqqByJh0cGhfDCzCIeWQfiasd6qbLHTDSwnk9XzdQJIY2fGIjcHewjD9Af0iXmbGASclEzc
2yqTzRZLQUG64Nxb4SYMzNeMxgyQb1zV2BdXibuZwHBQs4uBOuQYtvZjZ9LSCBySVHRN9PubRLWd
5jerb52jPU7ttks1uVdadae3+XxIx1zF39UY28SgOdwb9lvNNHjsjPZlzjk8BMyg91VQoQAn85w2
aXiwZIXAf7UuIUGLt1BIQeSOASZVK89Xq2d/IqiR98OeIr+f0gHuCGPbbEAz4ITlyPWDfIqZG/w1
Tf0hDL25o6nUbzOFAahSVp/0ZB3fElx0CeGiO6BPb/SPNNdquWsiOBk3C7pK4BDemMwcr0sMUe1C
cR+ABKqnxZ8s/aV1vtKx6xAzt/tmLC0kkZN1N68Pt79qKXXfpNMltvFxHRwIGnCGEvUKJkG9No3e
gxsVaJQMQachdJ4cWixUccapH42LFcXONZWdcy056TnQereOQ4ZvtCjaNbcr9Mgk/WzjxZabsOSA
3XLKR28liWFdV5ER4pGZZyKIMqT/GIFyorpmmpfzAq9pZxVatusHin7iC+BBrKa3ueATKvKl2E9q
MHNNwYSNiau8R5n3dZoZaNVoDlwxT3dW7xBw1/TEEbA3NPli4zVBeyk5/boiD7DmVEp2Ck4J0VRI
Cq06JCiZ1ttNLkeIkJsvaX686eUrS0fAiPAn1s2YmfHMm9YLoOVY2aaQIjMyHaT+Uba9HSURFSdk
JrT0vDr9Ecdu5qcxwC2mWslJTM0JI4xvVoStiTL5IoShgeVXPVEhQEbiiLQCol7gMNdQCVYsVrOh
0s751qkYe/datZsTS910gdNcAzLUDJKVurh7ZPrq4TJ1HiEFbWLiM0T0cLPXV62Yt+gfvxFYm2AR
4IGu7bopr2VjPhIl2MSXsNfFoyLxGWh6A29LEM7HuqbTEDA2VOm0Vii9uIeP8q6gAQW9nyNlaGIS
tmZVnv+oaOiVvUY9QcqULjgfkl0XWvbripqeUvZt8Dv3WfDJiIEpULBgWxTRF+KpXYsg0DuJnIM2
jA2XaYK2ZdW4h9gB7vpUGy/oWFIaq2XARMjKToMTTRelTA6NwcjzJhXl/X0MlygkymM8k8gg3TrH
eX0rvh3ClPZWQfQeZ+7sPlJmkpxIc9CH0OJoWMirzjy8GrUaxskoGdcrOIIYoWyBKOv7IGZHZJ9T
Nv39AEL4QDwAEaVqZH6Z0ou5lPj6ZN4+C0V0h4lBKBrUpX22UQkfDdSKrukYzbNaFW+W4K6nVUZz
k797mq2CFZu5ZadtdCKw0dUQ6iMDbxs/dBA76BjN/cmhcWkYY73B9asSGdkWe3BrYFARF9F5YVzo
QMYLhTh1duERK2Af8tXnpVcCSWZKrnGtxg9OE0a7LHMYd02dgeI0eURaDfGqijTmr2a/5ZjGjLHN
94NTGXc59RkyCGmi/Yiqs6xrXLRZmjzMWnFoQqmtGmRlR41AlxX7J+gjL1GzHNqkLrys43IUnQJH
QJa4fEhx7lkIDxMXw3UywZDCjyQFeOU7YmBESyhr7ABlvE9a5i2tte6HxEt4Fu3WmUkEEmPzO1Mm
zCY5+uZ6X1rqHZaN4uCoZLapdkw4Igptf1r3itsDzy88UbDSCF8zU+lVnmbmo9pqEygYxXDQ27Tr
rpzbSYsLz67oOC4jy7zTg03RK9j1GNaGOTYEIlZcEyPwXWTEznF0vpYMis+3h6gV3yAorOEy4Cy0
MSbtFURoOhvm/bDSFmTC+beOObVK6GY0Eeg+CkJN8E6Wq6xAnZsH+vHnMm/qc7v2fu0IsCzBS+sG
x3R1GRH80fQfzsHbYtjlVRdGf+Bm7wKIeZOBrW5tibpBM9PplHB+O6lOAv4uKgE6aYl60arrlOuU
0hBrX2gQ+WXWvkIGo62OBzh0ZV+gRalX/lEQPyMOIc916cljDLXPcK56SqC8xPrCAyDENKHQulV7
twdNEdO+IfPbNJEqrXiC+jYUNxOu2LrN6VsW+XUas8tiNOVJ5U/X2/+KreCHlKv8QIYv5GF2u5u2
uwZedhcqlLpDHh7+9+iCJXGsHBRY2Zx8BRUBfI7W/Tluk92teBYrSGNyEHBq4HpsiSoQSZGP6tHi
s1enR0fzOs5F74OV7YOoUr8RJf4RdNXvRVqc+4oczHZCiIeIdX7NwIHgLKRmUcZ7JH+Zn/UWVeCM
SkapJ8YtYV6SoTrFr3mbMpbtyIqj+PepGpKLOpERpzXaI7ES2iMmKIKEKEhp5axpkQ69wJY+lyjM
FUPEDKdYO6VGvTQHWYt01y1k3gkR9fsxxsLAAnGesHCPV82YveqPv+XOU6rjodZyXNmiWf+aVhrS
YK7a2zcshWOfCTW5v32RQBmB36H+nmR1ABIQ9axDHP2860rCawj2XMlGRMhGZSYvS9p9nyp1GBA7
MDj684+BDeXMoSN5+59JMOc7GVffgjSwj0mJhcCKCucIE6JzaycVOxUH0a7OKQVn1EKjxbHZFtjR
RqZqrqktMQCDSNvT69fHMT0raFTPXWsRcRAJqgnFaqANJULQ4P33LwdCfTX6WN3ri10zToiy7FzE
nKVKgYDu9hNu/y+MzXmNgQZsl9vk3XJTqz1FBZqBc2tCCVuXIKXQZZ5uf789JFl10SK936eiep9v
QLpYNrR5mz3qNP2xp5yjFQXb77bqx/Vk3K8PjW2/QqwIkc2RJ4Wy/v52IjEqh2NJsPz58McpJVO7
/wdg+xcAGGX+K4MdFPePkhxi1GTdv/73mO67z/L8Pf9sf/1R/wOj9VQJZf0/KNn+9+77P32SkMJw
iBfwL/+MJen7Px0/m/Zz/jle7/ZdfxLd5W9ChVjmOKg5Ne6mFsj0fye6/4ZKEpS7bZnA2zWSqf6D
6K47v0lTtVVYb1KlxSzgwLclKTP/8s98STVxudkqDEoHapjzjxDd1b9mzxm6pSMUIgjOclRVWkL/
BZBumU1NMIQ1cPmQAb68hHuluiQUCQG+kMH8XEUjnFUw9rYBKvHyCEdqa4pHTYQ7C5v2T2/ffwIZ
N24U8Z8J83hzhCGZTRhStYTFq/sLHV3CrpqVhK5HaC5PjcABTAVfkJxFG6OSI4aFH0ZLaybggm+5
A+U+ydr7QIwPDYzlnMjudHmPFclIH+6WSvSHNZPNlmAeSONrbZhnBORu4xDV05jvaHFOi9OAypN3
9eRcI/BYqOzTYd6rw5e2/x0YnlsvNe5b6ZUFUm8LqgRdUvGp4QuzOGiUw7umEYzag8KFq6Qy2kNz
2L70BHYG3WXWmAxrBuGBHVNp8nfJkQ7VHIkwb7d9kD2izHAN7Nm1SczIFxjUsuBGWly8pdQIgAR4
DRHfifLaRymXsJXhP3Wzstn0U+4FQG1j5MDoGDkNfZhIBojjQThLmOxMTA0T3UTtCN8i/IjTr03H
U/KiwC+51fSBX5ycEE8i1qXRyaB7gJFtRJceL3yyQA5QiCnnZhJfbCKrLCrDtqYDpr4go+BIC58x
QslsEL9IhY2QA8UMhYfXCPzTnJxS54MhJSoiKkrVNeoXprXu+v6F5aXr3mKbnS9l2M6v0rDYdAhD
elJwe8CPSaz59qxuDN5xO30hc4fexlYmtAzst8pGCDTwjpcvvOYgfRgZqBBM1DGrkOGnzrxnfslC
EpF46coYuzTYPQcjtIHdohpatyLKLw5BPvDuLSR5NNAEkeJlawuKub8kdDfcqeMH4XmMkAmA/sAG
6Zc2OoSZwGM+ivUp6NB70MNCEdLcCrqhYLqaD71f9IOvommNMwKw4TrR39XITbR1ZS8Rjqwvd2G9
LGiUUngRcYJMKe5cxMvuqHxk+NnbtzE+OcNjWl9RAzZW6wUp00iK6DgG/llf8DG4JmLQovgYFmIJ
iZm2yHxdiKR1xoumnGX5ZvDprRT1OUj9pX1RFowCZOaA7kjUeqOGnyofu9l5XfLUjiwTPpc2yjF8
8XHSS1Vig0m942U1uTGafvva2JD+xL9bP4e4M9yhjl2tf2yLi8IVaQaPLIkANl/vBJjEdOReRAiG
9LjXEOtF3a7LxFK5UDgQW0a4WWi6FHGDPjO9K6fdQpqtUzFhS0kHH1EO4SJDUuoK53F9hWryGfEp
tzpvc4S7FZa6aDmMiWyPGn8nDa/LkLeVtldxzTI4c9sw8w14UC2m/7kDPJ9wKSSfDYs4R6g54nTl
VcbDp1rujPpj4oMV9BG42/sBy4a3EioBM9HQW+f7BXSIVeDbLuiNrercpelGMDhJ9OxUG/YLO9rG
rJbnSpl+qA1RX3A2u2Z61krdz1P9vgt1RuD8aCl3Rgx0ShBGBb0E+bgRwuNXOMdovlCrTcWF31jf
xspwI5ZnZWCyk58peLY0ewOq5jUVcACNwrN+UZHPVQA6s/KjrGjW8o52R1tVNzpXyDRdLf2J7EKv
xE0dhTyp8VN2nWeNhHnlgxdjgY35lCIaeWCTkoRkurnZ0XB0mVlg5KCGC3OP59eb6TUK7YOogXax
hQxUWDnLazBxa/AOMVvmWmEtWjGyZQhP9SfkdUJBodC/Jel3pLleRdZwVtjvRcMAcDDPS882xIYX
VDBfWiT/2yl6hVqM7o4dkB++XqhcB0JzPEGyWsNTWu9OasluJ3PW6aqUZwPDFNmwhpUEKSYaUZWr
2nBpDPtZ/WExiQ6ml3p6QVPpxuylMv+cuQAt65DwZHWU8a2QCORokUS5Pw3sYHim6ukQIYDKlHBT
QndiYIfLmx1wPcYwsOwB/8l5QYbHVKe+1H24dTBsjdPKtIqYORKmsrULbUum9LbJph+oWwhFkniP
zAykAa5TGAGvjqmQDBR6FlL/yeJDgWMaz/leFgYNDPbf/BOH924MWMF8KBpvTG49lhx6e/mIrmBd
pKgdXI6CWMpQx4WbdQ/C9gT3DJlNaB7kmO0LRPO4z/3JUGEy5Qgu0Q3xyaXsYeaxL9kTDRY8uInS
CXdd3BwmfdoLRdsQfbgOMb9VBqSXDoIPjBNXT9elHe7+/v7/16zfP6oRYdsko1jE0eoWZc/P2Si4
jDrDGROU8cUnHdcYxjYJAi13RUjk7rqe//Hfp+Kdo5Baw03MX6ofoIVqwlAP/HByYlI8issyvMzy
Y8rvBqaIt1+2lq3hZ/lnddP+6//6uST+5a//zQr5/6fU/p9YRdtkyfzfq+hz/ON7852M6r/U0Ov3
/FlD2/I3SmjLsAS7oS6dNSD5zxratn4zbUvqwqRstA1HY0X9mYqkGr8hDXBIrZZkP9s/J1Sr4re1
tsRkYtiEIpm68Y/U0JJn9nMyjmEY5lqiU+TzBJin/5LoYyE6c/SsbrfQSOgSNP5ASQn8DCAzh7l4
vgvyd4Ls/QjdLRqTBzZshiNYHbgUNkE0fout4jAsBjo2gjPxaM/gGfDOwq/q2z8W4V/W4M+JSGv9
/FN9vT5XDNE03EkItKUh1L9eYaVJYzCJnWaLSf9Q5901QQSJJLbWwwsSCtTxD/CA9j99nv9JWa/+
cl3zW/nsVKlLU2fEZ/N+/+W6TisBviE2mq2kHaeopZ8p3JC0UzjgY06ZEnY9PcG3jiDKKj3KHmul
9mQfTKDWzhJvOoFEWjXJM/wvntdfA7B5WuvzYkEJcz0A4VP56/MamtYAa8XzMtWACRA7Z6hw1nfH
tt6sDpMlHlAGEl5l6/d//6tvi+KvH4SFVMCiec1K5PGXuDWEG01S2HOzbRFiVVV3EAChzCG+9LbI
vJlIBzfo881codQsgT3VQQegSU92xoQTxxmjT3uejA2CPDdt2qs915dkHB/VaX7SxPKN8GKjf8ZG
c5+ASdbC+CFvM6bSmvwCp9ttZpzc3NsKE3hFG28Kod6ZkhWcQL1D3WTECJ2dZ5S3dOgjMH0BoQGV
j/z72Z6NXQfYzx5Usvvqi64vd0j+dzlzpYrIDqavz3z7I3f0YIFMTgKlZ5QGntTqMEM3cUubzFHa
HMuKVABufJrN5qKG/SNP7kXvOrrGwcHouLPaiPgQRoBRqOpt78zcMAcGLBUyFrd7+/sPRP0lDX29
MkxTCsdilVocyX+NYU+kkIRvwvkazMc5PQCqVcPHZrijTFXjndIwDfXTEoiyywqBMN8+R4DFXsx0
UzobonBoSIcdMTju/Kyi8Um/MIXltiq/N8ypv8Y2eYhgmzzYl42Kd2mvBpsE3GfvO/iJjmm0z/Jr
Ph1SlGegeHSOgzT4CV8HUF5kG1khdnoN9HMcYxAZN4SXmfNFjTe5ydA2RJlGJhCIXG+AM57/ICq7
G8Dhr7+R/MZO8VrqjuLAQDZqtjVjcesAe59Q9pko7YRhzDbLd2oDYsHr8h0HsQJLVQKili7nYUrI
ccc5cSXQsIoOsOhWcLfYOURpNBsHs3TNxuczhK7pujECs79U8THTdrJBCEiZiJ0lwyy/Lesjvsxk
xiURs8NtrFV+R9hIuJ+RYEM5DR5VaxfEdHI92XoCjmcMJ+M5ZjaAMdF5bJbXfHqZoqcwPiy8SwN4
UzXFowfRvzpNpUQTnuEhy10y69WR0xPi5fPc3JnDljMMkT4wviqvt/6rrUT9P+4C6/JxpORWpHOL
EuvXf851C6Oe5Eo73eKlTJ2v1vgEVwC4C/brjBxjBeIpmmV7oFC7N3LURJhTCC9ah5SP4DEui2QI
Wyu+ObPvTPQBdM3tu2fThsgyPRUglyaqS7Xb2OuO2BJ1NH41YbpmNGkGw5PkTTn9AyNccs5KL8VF
OLfavpzQQQcU5ouywYNP3/lTVDA6OmJvs0+r7tzcxqgLuyBQgeWMzGGIm0fwkHY+JN41wFXu8MBg
18xmaMB7pcAHGF6T7h39rBBnWdD1f1KsB2JSV8djdp+mnHg3feORzmxPTOzxhWaXCIoLXEGCjXRd
9UqKVYlWY9SggzkP0A3g4trtHn5Bnl2X+ll0+Dy/6ukFeZpnYBiwjK9a/KMjCWNyEn8kW8colmNp
wlO5OTn3KJ53RvM65bR+4Hz+/e6g/RIkuG4OuOnokBmqRaap8cs9PrajJDIYvW+BWn6foLRvrEpa
m7jACwVEw7gLqjo7ospm/eXiItj2/ClgEYs83pA2cpJReRXddO/0zrsVDDUuvvH3wJD9HsDK0WiD
HxnJ5QY+d/xWee2Z1o8xHuxNpq8jzqi1N7ZGg2Yg5CBB/YNF/R2NvZ+3SnT++9dKkfTr/ZqaSpNE
TVIfaRq37V/WMl4IlE4xugMUPhwp1jixXnGglStd5Lc6rY6w/8gl87Z4oNVjAY+HG9VvJ/qJ7NrV
cZgSGCYlW39lfNick1de/LsSqfcCYyeT/HcGNI1n5Qs64hrCBTY5t1PSQxRaD4rOMIUiCSONcnAS
7OxET+yquFS3hEltWlKTZ/mtAE6wg8OJIrA412bBTFAq+GUSOgxIgeqE3hHgUfOc4cijWwTzIAsV
xo7lXpAMwVAw9m2jRt6yEH+hJdhedExvXFEpCUZbdSD8WpTs2SIgOTbMMaKOM59H3pwxJdDFGr4w
X8MbmQYu8gxUCdoE65l/0hUgq4FJoW6txvjQ1s+xTXLOMihHy2RpKkYT+FjjlXOj74k1qN5LkO++
0la2n2frEV5NoycCk69SERJmcq57DS7cu65U6eDFqvFljtHVh71S3FnyPTdn40Hi8380EsWHahud
bEhlUo/lQ5AZ8oGG67MZckSuHfBaGbL6jZXTnuv1qvM7rJxuqwBdDXQ7WaUYvK3GSOa3Yh7ZhLbm
otvXRMn7h7GfX3pVO5F51xxmAD1uRnD3JqtDZ1Np8AfQAHkgstorXJOvYHITBPQ9yjut2tIR6B6t
hV6SjDpnV9fRrkiT9BJJ8RxqmfoezK0BvobeoBX2Rx2/gqo1h6ASgxehvfVvf5qY77pxPEYnJUH8
aHbxJwqVHh1vIN4R2c6HLICLgnAg3sKA0E+JjXkeuv3nkCBbTasYmHBI08+SY32iL/li82Gg2MMO
bJXR99metfs5N4tt1kfzpjNMZUt6KeAMJ/VyJ39u0LId9QZMklY0+a5onI+gHiycoGVJn3LbVgmY
9EA8IaY/6nnd+jeekNo+UcTtmlQ2XONAHI0pwnvckvcE824zG+9LphMdnSd7rYuedTEjh8Q54xZz
8Wigj/IJU4YyYjUAFUZwrKURHozCID6FFucmd8orCA/H7TLnrBnhu+UQHheOUrponjuf+6ED3qNY
tmspOYBujkHO+kUwMd0NrvpEBqnkPhDr/dc2cA40ujK/coaXEdfuxiYWGOiyuRmU7i6yEfsxpiR3
kHYIQe1eNNcrBA6phFUB0G7HTbQ4GAQZkmHB+WSiSl51gP65QM2bVJ91n+Or1Aqyo9JmH6swqmSm
/j6LQd3BQaG/sJYVGUO8tqQxRXJyc4xLozlmk3yQGYErs9rnd0xh8jtmAVwbNmn3S5WGl8lq8VdV
JXczaVDJixxHYNHcOdECiiCl8ZsGSv5E8v3ItOXsDGw/aUMciaJjBDLj+WPSk/SQIz6mLaUcS+aZ
abmoxMc6iidwOEEUfsklrUEN8ySiM90bSFTgnUS4R6zWY4WIeqPSubQoe8xyO5NfFzbLsgtyZ96G
WDpxJ0Z76CrJNgtacmvmBDgC4kd60Om0Q9C5afo02Zc5XsA8rL/ahhIcbQ0Xr0PahWqD85haMgJC
0EqO9iXBXlsF9VesnFTG4X1SfuppZNDkJ8ssbwUUEP1Oy70+1HNPWTDxmI32EpR0u+1hApSDj39r
pCuGqXtM49TcLVA/uLJKy+uWbNpZPBLil9ablZnijS1eN0bsF0Tlla8qW2PpqmMNoH8rg8xPFPpq
VYfIIQvGwR9ZAnmaHeG/8zGpKOkIQ6V5ZEd+UtMUyAT9+HomuEryW0bWc61VC7I5xhCRaNZUcQyw
DuojWvd3S5BXvsQf4QsbE9PsyIpqVofmYLYfuA+uIuxgygOeUlfYD05tYEmklpRWuNcd5RvGitSf
8L27zdhSJUdsJdUhwTnMT1gGGAa5O4BkdLmPPxfR81ShyFLGyd5Y1oilrIlcFY3z2i/VfI52Wwko
FlD4pGG0IKYzjw6I5aNdOPXPwCU6T0wZqGc9XkdBVekzjy48Y0HjXdYG2IZy3o+FdafR5wylhc6G
UADy5OXVIcEDfxL984ktOSeqoW1QVoKWRdaly6epH1+zeTb2lqNsqrENDgqkesG1wO5fHMCdgGIu
WiI5OvVLMMitUIaItflhzCHUcmu5ChMLIGeh3Bv15tuMzWjb1frZmh6VKALRU+wCg9IxMgksGxSO
kGOm87bn0R77mwVlAw1wBvCR7j1t4DC1htUzDfw+x7Qrg7uMehuMRkilLeJNFbboAbhpEIYpYfZj
VcoqRLW0MjVXqhZoqoZhSG3XZ6NvfEWJWy/jevUq/OybXj7no9Mdhhy2nmZXIM9JUJ+VLjhEpNLc
w16+yX31MNA8gpoMROdtjw9B63cm918OnnoSYqrNy2Xbw1F1IwWlqK0Hb81Ai4HpobPXoErI6FOo
mfIEnZTTC2+rW4YKSG3TumTGYIEmccy7OYvvEptpFAoNNNy2egyaRSU1DIEdA9JVg6lGd539cYvG
DlNm890H4vnupGhlf7r9iTo7WSLloTUQFEais9j1AYA74j4wq+RoVMHRGUS1AV0xbxZHeQyCoLkr
SvGFmAFxYPZnnW8PKeXqOayHZquqLTPCrJzosRjrUulo0K4Ptz/dHupk/gIukWt+eSFbbsj8opx/
N+dBRYHZCHPTNZm8G5tw8VEk516dpuq2E0SjUgftRRXYh2BO4lPRfBudST/LuJW+Xsy2b5eQ7xGl
iq1lOmxnc7Ei7Tn8psMSQIKul41EKXdgSr4xwRLfE43nbI2I9Ma8sIKRdr9Z3EfrQybanUzD8hTl
DbydOhx25lgnsH6rO6S7nEgd5jthmDQXXij4FmfYD2HneAo6WUZDBiK8WSH6KE+umd5j6Cot56no
QuXewoe50l4mUabfe8cMPAwUAK5oTEFUVGOfLBgvtoGcYGthsgcx9JsdVldVqzb2VEjIXYVNzkZ2
Z4dhqLuiHt9ECH01jBBRqdWoQlBMuzO7UQgGWdmks0iuJTXPl4q1yysoxqPWW+8Z7wFeBAdztcJW
TQ7SIQZ2eswRitITMz5gDo97rJzLxcp7EtNliXyqjYlhTS38DVrgOXOYUi2hiEZV7RCWxSET4GGJ
trBIfJLEx/MyKydOdMvJIn7WBx1Kpdws53zWm2MYyelu6tIdI93mitDvZNcW5deovOciX/b9HNr3
edWS4mNh4iPb462fvxmL3cUcLVkkhOrxJumPwNaMx4IABj9Zb5Ft319StMZEqcyscWDusVH3TKKr
4amvtS9tgYAuI3XG6uiY9CiyEZD5CWESm3iJnXOhNY9zvQYP0xKj7A/Ihm+Z2+p6/IK7btrFCVNm
Z6A7BovBm3pOvRPcFiJHFsZXpLoLzdzr0Vua1uFhaWJkNRfFps3IMGvXsd49arCd0ZYnmVnPIfNN
v57E95Zs10zMX5cJCwuaNAVBARwrSOnBfIbmFm604G7UY9tfoExEWY4BBtoE8Q4czsetOgKnskeB
CSfoR3fooYFqJQ6l6L4NRUsfcT0ltep2SQBCjt00usztP1M7LjdgVmtCvdWHyKGF0jBLpBK1CX5c
xlOEwG62ytNc198k8C23HlfvODwaDqkASNqKdtSK7ymZQgffbGe4BtVE6Dr2PIrJigbUrJ6nmHy3
AR5qT8IOYsSK/VLvYIoCq1Ntxiq4Mzr7XcNiYslXeEmE9tqg3gNCCx3BiVMNrc9h1D0kmOQ9pvlJ
Do07zlnjF9G8bzX+CSCyk+ja/UJw5iayh5W78lpBgGg5YWJaG18q1TT4991DyHvVVDNgKwnTGLLx
wE1RdN8o+Y4sFBsy+XCcwNG6yVdQCkf26hkgovxR9N1LKOdTgU0oKrR3Im7IODZcMKUWjq/6yqdJ
z2sSJ3BumJVzyaFim5cNQZBTPPnkfD31CVTXsX5a1JKbfopQeMXfVaQNIEqON+kwnG6/GodN5EMp
A54akA0W1y46DJ5RkmEaSotvVMpAGnQmn7L6ffmMNDXzROJwiK2N40iVv+TGljRybHc0llcEu5Jd
TS3GfJY9h8v0msz6VxNsuGt3BBJE7I2wimKDeipRPntt4riRf6f+Peuq/TwW+TlBJUAk1rM0jL0N
eVXa5KKNU7nXxuULjMbX2M5+dEtPrbHYG81QPoMuUDy4Y6OXLD8ktl5mLO/4U54mA1IMoHEkq80L
+MNrhV/Zy40IckcZI2EY33VREABTDMcWJaxC4Y8g4yOw4mugag+ZHe+1qik9myRnDg0/dDVTUaEg
4TCj9msctxEU7QQDS6F8GsgAnDUImki0DYfu/VSE7yINAHSSAqYb74nGbzE4hCv5cAD74uVPsDSv
5GhvbGSnUMuLa+nE5BEJsPwi4TROx2KPVuA9m8kv7NUnxynvdXrCMLfcLO/GrWPYdy1o+EjPDwgI
LsvymCkGHS5+XzXPF9umVJPNXqRITHLH/FHmytUoX+qVJtINyBlmSAYK0YlWM55wB7MCO+fZMGO8
o/qDEUZfjI41s+ASdxcCGIse1EGonRNkQUWuP/ctl2FVkMOF/vwuQ8KJ1V2CxxYH0ll0IGjDF2Bs
VzVe1dQmk2TTQgLf800yeyGaFyMxZbPkxw+cKdxWJS24AzWiprQFM8qbSDdf6sz8odvd5JUSL3Sf
XoiBz4hPqk8YfEM3F+N3rYNfN4e+GUl/BL3okiRcDISA0GON81e66oWbtO9qS2lpgxFCVoWGR9R4
H0wGBdxPd9S2vWeAjaMQJ7e71B2XJCZEFkQTOTlT41kzQNCVT1kG57l2oC0EZJPo8nEkhg5ALwy5
PPoaTsxW6+73TjVMqFwjrx9/zTiOB2bbzxMjH7RGyTblv0QZIz+b0weU8Zzy9WIrIvNsZu3oIYQ9
5V3eulmTfLeE8kkCfOuHCk0M4fSmFzKWUOJ0h/iURVj0GwJfqKOjPMc2lZ9iQ0UJVKZYWUCnOqUf
TshCOLB7loIa1yRPnL6KPI/LKubEaM/eNUOBL3ECSvo0AbOZjNjGsox2aYtKI7df8iJodlm5vN/e
9ECrD0lbPYBPgKqbovedDZVhyoGTM/pbqySLJzRXMGV7xxlK96B+pv4czmchF3xXiXa11bkGZJIl
O4lUjlM/wxJDTIgxkLGJMGWXXbXjdXOZyfjKreJzbnXCd+g62egp0MDgn1q5mK/miC3J6T8wDezI
TXkr9PgNhTer/pgv4kkvLew901tciCf87Ne0iC+6NaNdtb8bhaK6ajpS/Vk7FRBTmNY1gZvwvheT
khvh7TkFyGRr9Y9ey9i3Io4fSXuE4Pq1WHCom8S0sqBp1XJYhTK9RB8dAREQGajWnOqF7IXPpKVN
1lMztml7aivsv6AHfreL8pXLdMVVfR8WXiNBCa8yAtgRJceq0d/MVvld66oHY0TGYA0rkH1cui2Q
SPRD9SeRAImMiHJy3lqbj3+LxohGEZcE+dsZtofpfZi6MzhXArk0suSnAd7zVOqVW7fyXqvpma0D
GNzLtP/Qc5CfvSUN42tNuielWBdtcHChceNoElbtR2Jlz2iqjnHcoEqKMeOEp4C7jQUI32tnM4JU
+m/Unclu5EiarV/lvgATHI3GzV34PEpyl2sIbQiXFOI8k8bh6e/HqMTtqgYa6EKvelOojMpQSXLS
7B/O+Y56Q250KrWbCxd/Zdt0xPRfO6Hncj3p4i4U1xmsOfomXxIQiis+/4DSgx3JJMTNjqzPvoRg
ZKVMOT1MwY5bfUQ1ZJjBhOBT6UcUU2sy0QjQSLFMM05eE5k8+gOpd/ZrHfGDk6t9NlsQUSCEd31S
MpNxOBbQAG1lbD2NPcSRjAbRjm5t758GklrXCQYHMkdqi9YL062H6Znw26LELgvXAz4RlVdd4T8b
w3m+N2yUg6Tbj/EmyU/wJWgjwVSsm3rai2766WX+mIr+V6mVO1DSESnqlQJSTl3DGJHChHTcMbDp
tJvp2TbdM+RG0jMqtg3SdZ7iaPxE17+DZrEPQblge/GYCGpOSmRzc0bOjliyuA7j8C3obLl5gqsv
2GZm+Owr+zUlOvCRUAFjZZAsq7v1GwJu4tSj8cXsWFFI2D+27++ESmfOrXFDHU42SUrYcWeKtdem
8XI0FSvN+jhgPmXs3eyU7YabKhp+53F4tfHnzOeJ0hIEiuBnlwJM7WKCjg3M0ltM1UNVHRpzhLFp
e2CySDXRC//VDxht6uzGpdvfEp9W12n6ftm71gdR1vYyTPmnRLM99grBoYxK9QSvBiAHWqKQsY5S
Mye56l+LrnlD6RuvkJEHmGtydG7wzwToqMVEBbIutHqX1P2jKvUnq9WLhYwJIQ3eQCizVNTDt8KR
Z6KTEnYU6tmdirf5A/MVw8IG7KEHADbAyzgYXy4w25pZRRbkBHyQHUAXwSixTDb2MK8uSVg0DElu
Tnz3+vJnVBIetc4e2VcYMiwqeG/ioeVp/OUHX3ZSn/umJrFZw0Nrttt2aIp1FZgYdFzBymPDDAsW
U0Quj1sHnJBuc1AFVZttgDsuE9jpk3Z0e6RRnRWuJ2IBF81QkUiY/Ch/QMpbA61ykEctsu9J2W+J
t81mUSf2Z1ZjZnDQEji7RfGpV7sozp5Fzs5DJN+uXx2cIIaYaYfcI2iRoogArAg/E2Y/gDEpGyrb
/o2JLlzKrPJRc40vFgkZi57BukstoAkZXTKhvqGAqKVXes+VT3HjlRA4a6Jmi72kHqn7ivG/a1Ju
ejz2OttvdsiruqcCiI5DM2e99WuIpncHSE7sZxCic5gP45PpkuuqwKKUHZJtVXWPde12EKyKk+02
YGK7H9LtV3Dpbl1pfYaqVvOvM1gWLnOwUZzSznppHXKYXDfEVExWDwMKN7OMgyWZ8zW/xsYFCIqe
NXS4tTonmtG0EUM7c5/2ipG2Zn1qWTsHy+Or9+4EUZSr3oiZr1CTeOpgCOMnphnb43USLlrujrZs
yAGgk1e7TMYpXddTaSCR++VHtXVup3HTpzDlbEjAuR9c9BoUo1NwMfRqcJa5aK9SSggo+lFY4lvh
p0Px8uEM5IsTjnELPZbNaRbKNV47mmdQmdRE4jPAIalC5+7Ucb9tfQbvIKjeKSZeYs+oOQ9njZzZ
bFXIEL0YEiJ3mEdWDE/RZMhp2+ClSrrxOZtKZkkiGpZJkn1JWW/bNv7p6jJnuQkGiVSIfdPqZ4/l
CR4pT62tgFd/lvFpZuQxWuTyGxS/iaBJFj720XbdCRTVU2V/Kzu4VOS/O3UOUisPVoTIkqgxzAye
gKjfcYqwnJiHUXePBJOFa7s0AbLB84wTwIATHv4NQTvZIoLJoRw0kLml96xI1XOf+L8EBeIS8uJ1
bOrvbuAGduz2jbAqFDMfU5ShtRREmTA6PcNgFoz7QbpbzJP7HCW0VZNoZdCjb5hMsRSdMmudWf4B
PZYBtz7onogj9HiUsuIsrYYIozi4OLLn/wVOudkb6z7ii+qN8wRlSnsIpPkiaoMrQbEDNDkvU4tK
xY+f69h/x0cXLbqirzYcXdywabiRjgXJqPBPTc63TpI2YYnKwjQJ5S3hVhGF8OExt91O461Zc2Br
RZWx/+/cTZjYfMg9aBU/vYu6/BVMgDlcgCNtpT1wxL7kXn8ZQqY7CTqZKHmxovJJN30Qsk5EU6GP
krjq8ik0gre6T5ddnog1HK73SifkeNSM765l3jNKPmjfSGAhyu3kwLbIWVVXsUcCavns46nZsMZZ
yKTqDrFfHgT4p71rhs121M3nMg1Rxhf5E5TCJ1IGsWwmwyW2sjlbeFkmnctamAtINFzoxDiNayAA
MGuMaKP3bnSOHSz0tKtfhk5SMxq5cx5wDZistiKSxfRQvzRVxmInLPiU86XfBjpTcmp+cHZrQqHz
U+7+yqIw2rAPJwgHMUXr3RvLb1asMjdkSHzmI8uuzAg2A9qKFkSKy5oIbAF1Qh7yEhpw1hbTGJPa
VzsQadNPoBTgsHxLX9E+EUZk9tuCYWtVUk8Uw7vQe6K3PPcdZqWeWzgD8MPq+Y9j9Ma+7g16WDP6
TqL4BWoKpn2yunlOg0vUFRBeJvS1SiGYYFDLQyk0rIcOIySgD/1Sn5BVR3GyZW7xbTvejyQExmEN
Ms5a/MLve4TPEyp9uRsN40wNle65HbEV1zkfUs11O6UPuoYqwjeesupxnAEiJJBkVyeyt4VtrRCA
8Noo49qb2ntJJtCyM8OL1/YQVswDAHA4wvFIqox+RjLQbJKgsp7qsq4PA0w0+H33GPhG4qT90ZhA
K5pI0d2QZ7/UmZ93cSBPEUS69VS25jwU1BFk1dWKVBmyWzlsrTp6Rl3PsHWwcFAslE2zmPXolFMD
7U+g3eN6iDAKeAL9X021jpI3SJsPcry19WQNNzgWMK+cwjqbiTy5aoi4H+D0ZbP2dmqoQ0nCXhX2
cAec8gjbWT0qwMioMMfDWDymg5iz7SloDfveVPFPkHInxPiE6qgzP6d4eGd9lWRl/NQNLAAjm7A2
5USEzpTxLyMXCnU5oobWvI9IJKRipZkUvbHziRPNovqp4QM82al1AadCo05N1evqU7oRRlYIGYGO
XzKV/p2MHlISsEmjtsGbD/mnCj8tiOKkfimyhkYTMTWDCQeD3+hoxC799uLhpe1jAkFdIp/96NZo
cm1YqBVIMW4MrKyZw7Dqe3LdW15kAkFi+5LEw3MxFILnJ6FJE+4zYZefMjbfLavauSFCDiQTKKxN
5KAGab9bTRsPhovWz0THxw7oNgkmv/4A71ubXsJmEZfj1dMZQU4yWoMf2E+T2pr4N0M91thf/qA9
v7ZBhBtbi9lcjv6Vpa8KiY7mYNrZtSp2VeZe9EHgANBTJk+NgjbVPuJ6JDUAHkVKzmyUa816cOIS
z0hNG05OxsGYEB32E5Gwjm5DcaiHNUcSwAKzVceyNHla/vzXqO7IlU2LxzIWKQUdKeSkyrW/SsAa
mf8NbDV6LKVq8G3XP+VAnHwaeVvS21FxwjMM3RZIJj/pFBbAEdyPeKqb/R+K7gi7C740dqi4iJ5M
xBJeZQ0PHkEue78jFM2Xrbluq+yHrnZ46KABFkmpduhVDEIlGRb4kjDgkTtU1qF2a7nkaKSDo8z9
V5WaxqrvggRPfBQc2oydvp1oj394GTFoGolzfxeEqBW8Rj/1NXtJ5SRYjGLz+hJlU3b0Ii9fuwXM
u7htfzd9lX11RvoyDaU4dmVC5juuooMf4CKoRBX/En02kqYyRJtIkzPmnIAuYnaBZuf1O2xJxnOg
sp3Uya64/WYrUrsSnTOtMRTCNLF3Sg8PxM7xURZ4VmzDIaBIEbxW2XtWzhQcPTp1Ff3EArmfTK8E
zGjOeAgy/eiPYYujQN/hkd0bIdEpLaoKGEQ4kiIRre2Rt0A4tbHrMuetjc1hV3icCrIkuHzGaT9B
R6MErTZVVtovU9NGO2+49UNF5AvX8t5NWfg3Zf00aoGFX8f6hgRN8FsWJguWEvraigldwikIUKuS
E2V9mr6qDKJInLW3IiYBbgg094Yg9Lmom2qbV5YkFBfVA4q2F1aCVNaF+S6dmOBnvz+TlEbKtXNk
no+czi/o5PPqM09hgCUsfdYYDGZ5Y/XBovU6TnwcOUE2Yem+FZ0gFqljNTgnXm1bMQEYTgUhdQyz
bJgN87D/FE9ArJQNF8JD4BCzXFySlmQ6FFCih1VbSPUqI5LAk9ph7ScmItfYxqvdSHd3Y3CGSRyE
O9ejt44zHdicXodbVybmKQucVYIsEt6p9mGXTK1lLONHDZWdY1DFzJttYwJsjICOtTxWlSY5qwkK
S9BCRwimUr21mkeJ33SStHuShKfG8q6N1l4MePpQ/wOLqF28G03gEogMxJ2Inys4f/mpKhCwHVY4
8IEj+pChf6g0gklUE69Mcpp28AbsW+z7DlI755qCN1tXrlG95B3psiHbBICwSIVsPvWjjKoLVKd8
48NQoZeMCJ3CdV1acbW0rKF+tHstW0Fu+3GFsl/JQK2hk27dymLKFeLed3vexVjLl4XTdR8uNSpj
VHHDz5++aJFL9qQgFpB4j2RJhvmzbnk1Liz0ypTbj4WyqbeK7AH1x9zujcVmEE4MGgy6XCPLYje5
nBAMO6IdjbDgAW8hNcSv4eBkX0knNtZkfZOAnHxE0fTYjDzrM8brEuXISAetia4Wz3DjIH+YuE2u
7tD9+JqIDiooTwRvOfupKAivNkjFhSgOxLJYJXrUvItweO/BJK+8mAMp9FOmYYQ5MIPM9SOopVlO
66wzB2660fCzjQXvquLqgnUXWqcJrVrPZGNZ1Xm0L4dupTSLLJAqTTcN35qWkd3pB5LKmRp4ETnl
F/HA/uGnb+V6jHD6ZBn/EQVoRQf5pdmkmOkd5aVyEdDJDlC8rVvH0ddBegIAXvc2N0aGFO+BJwo9
GD+Upyz11OnxsNCPciq0B6QDDcxpK1jVre4+5ME+inyk6g4ZuHk2C8Ar1FM520J88ZqOBCj/9mz5
2WZK3UrRh3v244ukFwZGeN3YpKHRrH0EcdiA2f2bHTGoTpmvIXxyNbRYm9Ky9p/Hos+OU/erZn3o
6f3K0r107xWDWpoEYMDJgOFSUxlqBuMS8JCbtmk7NIAMLPMwMn714DJRzIH9IeFjORrjr0Z2jGC6
4Btg04X12uMf0CSy9JZVp/dmptPOKaYTdmuYIbFVPjAy25lRSy40kzq6UIsxI0SZDgem6qP4amdd
fB39AkGsQbf158+yNPd3uZ/+1kpRHGwo2wf0Dm+GW7RbISs4Lp72MoGwfejr5FteJ3/Kb8oNmmf6
JSgtGcAW2ewr9dsdWVHhIMGEaD9oAkOEPQYnR/jges3xd95EzhadBgBsgGyXqp+8yyRIYZlKRuVt
QvqcnPwGkpTmXWSGeMbL/e4ANc2/pB66C9ceHlIesSZvFUMNBGFLgXjFtwjaJK4Sza/hv7UNttbQ
9wMAI/xj8ABq7y2oBSTbyCvP5lC+ARPadqm03kWskTva9gLPhmW/exhfhyA/N2QWXRw7Q/QWk8Op
hnxtFRZp0nFEfgx5FkQSybdGsbeufZ8U1FqKVZERvgllPb2k5snrkBiFY50upyo5VwruTaqRYBkm
Yb01x2F60uWN+OdwMVSpu6ch+rII7dj3Rmmf8H6IDbTnnD/IyCjKOayY3pR3LVfoTg7BGNFi6DNi
YbAhpuU/XoCexojtA+jSgClSQMVuZ5TMZXcgkvZgz+8eUaqbzkO55fFhWdalr/pr7vCAYdyvsP5l
r0UzL91i/WInZK5M2EAY27boVuZJC+PsqqvwWWhM78x42oWRSYVdGSwP09GAo+1tO716LeJHxqgX
I+Y7mZooWnflWz8waJEDAXUyoWrVu2DnRMdwmhnIQdwuox5BDRkcRI3Y59L1UXYhHYJBmE2PGEFu
YWqBFdODr8p/SbOGWmJ4joR7r3Q6uRI66EJcQcneiaRjBYtZoBqrNyS7u15zLqkevyU2+C+0TK99
W69btstLK5HvMPNvWooWvxfxV+sw9Na0YWOPPSyMONmlVnGCIvyiMhY0mdZfUgsyPd54kiuaDwZX
xtE323JpOC0alsK/91pyHmO8iLFl5ktPNd9caN++naNjGzywbg7mAszPA/Mr5g/mYpDJs9Z414mA
lhgDFCScNFvUARemTqhqXEVINUMWQnCLLSbk9BG7auCMYiYBt1L9xIV2c+wUqdiMp0qqGVdi/XRK
/6yqoVroPE2tURPdE6C9d5moUyrHsc06nGJ1WZmwY6FPMW2Pn5nvgZtNX53WPE/ULkuho0SOsn9I
0v8tO+H/xCj4zzbF//u/ismBS+u/dhP+g8lxz//P+c5B+C+WQpO/+Lel0P0Lf6nBDFUKNEeOnH1w
f1sKvb90F/YGYA4AGya2NaT+f1sKXQP2hg6wQzq2Tt2h/weWw9X/kiA7Zs+qZUioHPa/Yylk8Y5b
5J/sYfOXt6U0sRzjShPS+k9O2HyoEGMpimYLW7qmzdDgqIe+VsdnNpf9qvMgTjXsBGuUXEx5dQak
bbhMx/4N6vmGhcG5zpGZ1IN/k0324VP1ph2lvGU8VskkKRQm4vDkylEAeczc1dYhRu2AhR4VPbZF
fTxOJJCy5Kun8Cfx0if2xh+i2qacSb2fcN26NzMYrrHWHmAk/dRm/JDNWlpnfDYECWkxZ6Zimed7
aI4TyZQ10NoN0+lkYROXx/SToblTt+9F9WVvjda7BdZwlVpzmDijmRgwue6K7eTZkHiY7JpoGrWz
wwwNYd/VMmhtQ9vBwd6lVy1GFOm358wmhjBOEZ77w5SgGFTWOqIDWRUGnWo2kLgqNVQZqeucwRCz
C1ElyznwU2e0OCVBGwE9Xx4y4whQkLaJ6zAJHt8y11vTUDOwksM7eqp243A59vYgNvyoZ+w4PhNB
vuveTj7D4DeCZlIygh9V92+JU89kj/zaS+I5nI54B+J4NKhfS9hE2Raa1WtukHbpQdM1Q2DlE5ur
U0bm3jayhhdn8LGPeDpr2fpKOqSxk3WxFRUuMmfiV+iGlbmm29GBQRIfO0p6+jrPj71v5DunzV6m
lOmoF0/vheV8m0Ij+sgyn4BUuehzx5CMDBKFWw2vOPoVC/xFpexvk98E0qjsw6y7Ci7Vs2ZMtGTM
+YqW/3D8BE7tsWlH6CRe/IBx5RRGNHSOuk2JtpomnUGS7kXreHhL27FahVUI0QK4eiU1El9ILidt
6asci1MbdiujPKtAvNkKZD4rxa+6BAXG0HNBEJwVdCzBvVcJ6DwLvolsQvOi3kykkEukdzGL2wER
Bip9uvViZQ1z/UJm1EjIU1bn5mpCYrRQQ3pEX8Asjv1RO7TWiqEWssIO02nKTQkJALIqBiQpSIIe
tBUQkxWWjy8LkPZS6ezKWOutXPvgzqBV24S0ohIHBQH0ROHhqagsBA4Fzx5K2Gg9dvY5tzN909tI
U0wNw14EyprAhnrdA4Nd+waz1lMbA4rpK/HMdatAvPKjgKiuN26R7adGJ3ycsdGuANMoAp25j3DZ
hwx7pwrrHSP2V5uwzkKxNJ10VIdkskIITk7R5N1ik0ebafMI1pSWTfDvlPlXp6tHknc/cMWaKy2s
5+CSOEKq15C6aLxrVsY4BtVG1iITM2w2ja6EfX/3Df5+4pFlTvg0C2vYhy3xPGgtumuAnnbhGA5s
WGcz4HXbzOlUFtKWRdq18cbkaLEVwP/Smk5llpqHvrgoG9XsHyijza4YaJe1JYqi2eoOw8wkateO
kX10bfDj+oxcGF9xPT/ZXfDlkacBpYXX2OklzjMP2l1mYz2o+3rpVHwik24/5RVre+wBvHqCnZou
4eDGhIbl07BsgjJb+0TVLnwV3qvGsTbRKQrIBo19765MBgOWVbOls8tbr9psUUzM9TVXf2prTC+M
zl8qjSxaKL5wA1GC8R5fyyoQS6fUfue9vQsDTKC+cUSnJQ1WVUwhydyN/bsXoATCtMUCYaifI9u9
kze/GFUA5sjPq1XpZmAjdULWSKhfFCWpLHpcVaskZVo5HIwkRUY+Lw4TMIgLbohDlpU7Ntar3nyx
R5ypk83Pgevh95Dfk9rQ8fpNnJTzu6anH17BC2vmoL7C/F3LRuKJSuulA7EWVQyo/ty8/1aJ8t9j
gv1PCpn52/n/DDKAC39/ezOt61/+AewJ5K5L97ser7/Bwbd/UA2gG+Z/87/7P/7N/7qNJfyvr6LL
2/mrBVHxr6WGjdP8v65RTr/bIo/+lXcw/41/FCem/AvLHR0wt6S0hcCc94/SxNT/8gSucdyHhoMv
T8cz/ndl4si/eOPog8GHeHNpQj3zNzDMcf7ia0jHdVzbFsDEjH+rMrHmb+yfShOUAzaOQegJDCSF
xbfyn0oTnQTF0UAJv+IN3oYE4x1rpEqLxkyHtWaRiqs7CdG4vH5jVh5oTanzV6GkcZMYjEcWTfu6
Q0leXlvfhzPm4ORMKrDdUlsKamdZNKhCmxwzAY9zgth3EUydWBsdfV9HEhXQHKxpYF2zMnuCoWi8
ZgJRB7jUyUjep4YT31ZWsEk60IVE+zEZDJ1UsG/Wm+PYWW9phNAqDcIdLGz4UB1djkNQEmz7MJSI
6K32WMXW2U20Z2MQb6k54YmtgVWZiWOAou9PKmnYpcPeEzjeOz1kt4aMQlQrAxHRBrHMuys0JDoj
wg2hd+sWFUBj5XgkvM88Ku5Tdp/gngcUEnhdcHxCVCH9r9UUa1DsCnOmsBlazpJOaKMH6SWyrQfQ
lyumlqibfg2pFS9L9lookxxGSezakArdg7A8ivIzzGe/pv/Q00MXUKGscNrjaVw15RvL/Y3JvaMF
5ipx5QaDH50R2R3GuBUICa1JOxdwdYP58KaZPDUG4oUa6WZeaCu7CHZG5m898aJV7rDG7Sjm8R42
VLGNHRpVX302wSYFt9SLeqNHcIAqRf67nr1CVX+NTzLWf0du8TT/kmuEkMIbP1sg0W04ogcvN2jJ
j4pZHnIAXDycupb4ZAi+q+BpxkxmlX3GnYMBGK99OLhvqUZgtKVDrBl2Cqlxa5v72rUuCsuAFk5A
xGx/WWTuVuOpw2Hno0uKEPlZYjIPKf+S7MgmlPRuraFO1Siwj07ONXnz8peKKmLCmBrGTynBc4HM
jrSeK2XyhVKh7aMEMCzCwpDw4MJ+D2KbwOB+GmffBpgshnZRfod4uXFDZ8D17t1EWpvHkgsyM13k
vkxfFkVtkDtmvygV4ZSAx/OQJUSSNu0XncjKBYU21vdE1/fJoL7rl6AIjm0z3Eo9RjEl4wOZ9yut
hE6lADtg1owfHX0eWRIWlIQkIjBEN0Ux0LaaLCfTaGuF8uK3sNih+UbQ5xh6U/C2y1RP3sMB4XFt
2B8NV/laY8fLu6ef1IBdkz5KX0Zkf6F5BMrGEXfE8kEo7FbNXh6IAEXGyLFk16tWCkdEp+6W85H7
yH0+o4ZFLwrFvQpZ1ulOdsp0w9r3HglSWafGS1559V7PWwTqXZWu/BQbopFnBIWYeIYpbsnyJXTY
6OoHN41edDuzb1nQ2s9d8dC6BMB4obrMKODZNaYiwrJ0KKZXD9daQu3J308+JuPUiOIYaslxQK/r
hMkNoRDctfBLFddQJ+IM+ugI7cpLjiQr7GwXJLu/JLZ4kRjDS4Cyhr+0GBnaju1P5QK7pwsRDEzD
blwL9eKQNueAd4MXT2RjiSrRfGj57OF/oACjlXjvDW89mqwA120wbjNXf1ZqQKpFRJxz91nVdzAc
zOQrz1EEsfIpmSvpZrH28XBIiY5I53DM8IoJ/wnBmyhBQRTRVlbdIhGU5LW27LJno5q27A63yq0p
buN1Y16GHDUonUH6YRU7E1cdYj1kuLd2OpakLKU8MKxZUC0+TfmluRAZT05WeHBaHALGi+aolYlS
p2Z9YGwUyi3f0LZuqG8zQztGVF6F9ehZyCysemE1v8LB4F0bL3xMgOKSVcX3FwUWMzBrh/Z+EZWX
UJdPBZYJfFMh0xFnYlUWBlnDUZC/5dVwK4CTOO6wQQ2+qanXyXTdlIZGJ4j6VBtjcrnt1zFOGRbK
w0DYG86XKIVUEoyvmcHOaVhN4qex1UHzkCFgh6vicj8g3oyHgcvlvajJ4KvfInGWaKAQDK9xcGvx
pmbwNUbpg5w3sJJI+zF4DfroKWH2lDbrDqBk8lXJNYmZAMidbUa0QzbD9ibwjz0Ru5EH2JsRNLEW
1Pw4P+x1NJikyKZLAhnS9pD4ybqcYY/ZWy+j53aMWRGjkjKDX1l3zxg/hayZiE9CeWAAFlQs9+1T
4L1XQbFVkdoAml8j1AnCH/IV0FD+NG38VcGBHAex7aML8Y23GgFFS+GqPPOCKmExAE6jM2JrMucR
MqFV302fIS+2Fwz9V3b2M1lkik3MlvORjN66ezCb5hzG3UqSdVM1xSXutRWBA8EoeKy2TjsWi8n0
fmIn/fXnzzw882TGolWonoQyNjbTA3RiMbPOhT6ScFD5Jmij2WheobLdJEWKGogphha+su06kKe7
Y9jLGZTIHaHRiKOTZyf1t7hIH3rcpIP48I1fJJEOWU8d+9nOVBzu4GmqFy2WG9l9NtFr3tJb94wi
MEB3LEg5O8BPs+ZLURZVjF17F/HDs8qBryTOqTavmejx3r+K+J03aI0xe5G001kvN9GAmjPcByjw
OqP4TMKShr3dZF6HaFWyen312+xURAOKJuaQPcls0j8p55c7d6s6v9oIBTVASLnOlccLlBME1vDQ
h4woaJ8ywT2XJjvUJId6sA4lnDbcZeitdpNFVFZbbjLRPuqjvXJHpLzi2GjfM7Q7xErfOr9zjrwi
cjaysTYDJDpcPO8Z9sjaJPkhL5Ye77TRbyRdZpANZCLXK9qLHdf7touLLfFIO1KgNkWRULI5pM4y
KjfVGcBfxFGafPq0ZfjgHMIi8smtEOk0u0ARATAYpwr0ccEINsA7W3F7xgXansz7CWxy2nwU5ejH
CHYQmXk9E6DIktAWcGS9ezj2N5JRPvuOBzw0KoKfRmTCpnfOkGT2LkMAO39OJQ9qVsAonXLUllmm
f1DHUEjilUOuyT56YanuyQojRc/EEd3bHdt+J1sWQXBwK/q7/BvNyXfq2cHGYaVcBfaT7wHB4wmQ
iCWyCayzxqw7VcOpywUCekNdg2haGs02HFkNB8EpdetozU70XSuRhEspdjVzuYDcwqjXeCii504i
iw3C8TtVDaI6BIALALcLz3sxSfGietyR+Xx19RDpivc8YxUVfJva6zcomcgeWFWTekDA3VrmT2DJ
7xaDhovXoavHQw0RtEbvh799WVYN5wfTaNUdi3LAwCTf7b6nxEHEcWinB6cUaxEyxVd+AVD2y4lZ
R+bpxh1ZTsjqDSlrp6ydhcmm9YelOVtGpUO1zBfA2sG6cFmkR0TbPLHNUv3ZGvccRY/D+Ens02IM
L+lYbv2cOGCYl6UaNh28YKaiCPgzrnKGYiCjMJTqK5k5v3zvp/CKU8mutE9mjtcDRq99RthvHM7a
QnKkcedr02sEob/njybBkVWWOw5p3gJmExLJI9BGlwSO3sL9wQ8gE6S65baK5aoqnk0PyI02vLrU
hz5jHGJzRn1mLRnLoY/PoUV2xeu8PlawaNNiG6PzIosI+xDh7/pHFSOt8EoemxuGqh1LpL1vjJsC
X3fKx5hhgx2V4iZOb4Jzg1geVq/3Irefw2I/2ZyuBrJAam88d+jrp+GYuc/ETs6ZXwkmZdwSHiuM
UNlLDDRr1WskYRQ3QF4H/iLMTnERvP7o3mck27gk63VZkoFU2eV772grZNG8pgctx1s5xcuuJ7CZ
Mj602osHWD3z7X1ulA4ot/LR1EFcwCP5nfTWKpbDdQYPBz2XSYSVkzDGidks2NAYUYymKUGR6SYX
AHVqEwl0N8XEcRk7tn3ApPyuSvuXRMG05oJ/qkbrOSZTDYkAyqQZOFqlL3Ies5I+Pn21mBbZMAUJ
Cx1F6SXMjY1TdJbmhy1Zwv6r1VGKUlsX4bfA9l3QxVHkeANkjU5fzr87js7laLEtxH2I6TzUvvPk
pXXhiTLumaqY2KZwzxjH5uFNuL2Aa88C6XvbEq/h29xJ2LvAZlbXZDi0zH3nJGO/dFGHA1yCBAKB
2MyPuIcfRPVU6cleQ0jsOOUymoprTwKEhokZFVM4JPuhR3imd6QAlOsi501hDtwQ5FnERKyOCHYn
okRGeja17gb/hVXSZvLI/ozhotHimkawDKecQRuYXKVvpojR9Fm2QJ74upzOqR/tdBEcB/2tFXPx
S3xpe08YJzV+B0RguAaOcXLKH0TnxAAd0M+sCy61lsNC5T/pHekUb7+9nOIbdoCd5YTbEK1vWWSr
OpcPTemTvL5KSHnkNN9BhN8ZcHSz2Dk2QbE0hLbMKVKy6eD21jE1XxEE7RL3zaBZSv1PZAHMvtXO
gOWm6zyq/UQS2E+cJpuoSB8gua7d/GrIewMSQVYFA+WvOof75d1zA42B3CI7Tqn7N9MmsW5Sx7iR
GaSJ7nWsWXn91KnXkhrMcU5JlQCrbkmHf1eAgifBjR2juG75rYI87WAzQENAE4IOYVgM7U1RNusx
7gKOikZ7ZgS37Hv64BI41pgslcZvlzgUPX1jY8yljHg95UodfpGRSnv6OPL5xC75rtiabN/btKVA
Yt/TLUFpDdW21LNtjdpQ9z7VROmSuqsxn4AM7eL/R915LEeOZFn0i1AGOAB3xza0ZpAMqtzAmCQT
Wmt8/ZzI6cVYm82ibVbTC1pXVQoyIuD+xL3nUl6J6QxoZCmtmzs1S8c+d/lvmWCJsr5tlzzJHHFZ
s4vmeouwZT/lw4bd7NoljKiGXq5bGz3jUzR0ABLWbtEdZtdbaNGuphmNwIhmcf5UlPDsD5Y4CLeS
AkvlGSvikUqyXLYtXU/TnKRHYcixM500fBhCbxPMiPKO1vCu6P6JXLcvlktRbaQXL/Q+OjMD9JJw
JWOQpOyYDJweo7gIAIQAUBBXd3uyODZ2+iqcP3U6A8Eh6iOpt/fglsgpKLaiU98N/nLo0K+1xOII
dDkxY8RNXfkruzd+A5Z8xGG8ZREDQtFwgcI4YHINMimiTD9PhDCiNtqOVf+mXM6CilcwBXtRMnBe
DuXwSM7tsBKxJ1ZDazxMHVYos/rKwL+xn9q12lsXVvaYBIiQDPLqWvPFB0omXXdr0b2MXXbw7T/k
Ti0oTDeN6h4x5F5xCi28WGO9ToD4QdxA7bNsiodRnlq8B1jaSddCdKibbQDs2B2AE8XGriLAl7EB
kYfYmwbSjBPq7yl/ZF62mL6adj8zd7Hprpp2lQFNNhxO58L60m7HLUVuGRrxPieCjFcI1f7HncUj
Ar2CJrNATm3Nd9XTl52ilXUzlOgZd+fnyGfD5HUr82NLWx/446q8C6hsG+Fx9saZALlxz47oh/Cn
7eBUKxcQYRX3G6sEgdN3EA2yYxjUPCiA0okYbyF1L8R8mNLw4k/v5MshC54xYufvBEnQ85Ss4FEQ
InIJlMtmbbrNmd6Hdr1GHQ8g65ZqkrI8QSjyh+f8EDUK1GDrT8mucd3HpkM0ZcYbF7t4Dikk6LmA
iqUaqqtiGkTEKRlQ+hwZ3afy5Fow5Fr0U7smgc5UDx3uO1ZwsKqi4XOge60tZJCqOhitu0uICFu0
ZrYZBib8JaHOS0LBfWP4k2NKWKVtJVe5KYngsrrD5OABObO1iP/0eDYMc3+T1Uusvk1oehBw5HNN
tAAmHHDOBY1rKOZsH7JKk4FBJJydnEJd/djOD0E2GMGTk6LVHttxU9jTOgp8ugf6/jvBz0vUVU5s
sajRs3j4FQEEcmMMoWhxEx7vkduhNm06/m037InAOYDtWydVuZHDvuwvVBhsEkuK4mlrdOZhJgAo
kv2fMMAGVjv7ThyK2lwFNjUYw9Ahu0aV84x4jhfveSbjxJLfceJua3fneiS5aSLkHXet+w/pYOzD
9+l5pHxFT5LnYHS45CGFQ6sAlyOLS4diWtJGudK8+SAl04CSNvX0r6kCQI5irBdLRxWHNp6/adcX
45yvzMG7YSSsGjyyBF13J6N6K7n2feOPzJtT5r8LI9zQYv+9Kc0qfjNIy4kcGk4z3bm5zQ1MBeH+
FhHm9HTaqOEnGqEeEbZLY0kEcQOWxYFHcEaxXzJBs+6EnS21/WWs7wNZWjQ1v/t0zz1lviWgHzXF
nnZoUTRPImUbh2SJP4hPwxUbGDO1cPz0kuolMPqRg4u/SxvqpSbawY6bzzoZfqqaVWdNZwZ2iAm2
neNSYylGcIyxZTy4Qnq8ZKm0MS24HdGu4lnxG0YZRkYAbXYY3OkI5Z+sJQdO1gzlrn7LSw+ZVnnk
tx/NOHkdaBlNsROjt5PeaYpbYrMZUbfnMXNBWAkK2mhV4aIf5+jR8Z9xUh9dauCwfUvWHvkP6IQU
wPksPdfDK+F+TvNd1c2lr8mD5u6kp80cymU1L5PRec6Gs6DZskP/KKIKzGReEektcFP6bo3hLNwJ
hF47bSUvDfLyIHOvRH8f2aIunZRFXu7+hp9wNIiA9qrixrr0u2TiY4jiOWcvjOtu3Zyr+KsbSEZg
euaFamOxyKb6EjleTHPd92rrZQ3p9R5WiOmI7oIir6bcZu0uKGClTS9bsgdDF/XaIPlL+xCe02sR
KhT+COSKgWfjK3N/NaK4lOkHL8exJRssf3Wdl8TlSY0dBg+fWVFhguPaIv1JhGRamuZahP05IF4C
NM2eLtkfOnxOnBOFo1cDdtikkotU4LuePdR9ipPzVywfcUGjFP+KGXrEM97Ort0ifP1xSSBy0gPm
2d0ASF423qap9cm1oqXFWyQQ3tYdrrLhxe63yHJXZgp3k+KE4IIykOtU0VlF5WqKfwXJ60zPEbq/
MA8tem09+kZPENgP9F+qi3lzV+N3ARsRHT57pfkdwQyUbVfvOw8Bfm659SpBKzBl+DEbci8tiKJd
8hqCy5hKcaZGvzYCiEUa4KkDpkPAWykPkFZocsVsbOAf1lwuvFQkrFqbPNGYxhCq9ZZ9jkm2rQJ9
C2e2EDTiPH2Z81Cn1GpGfi4QGzPM0+rUGQGgLOm94egpLlHMyRDl75mKXttuHjhf8iuAWPIRQwYZ
0+eAP3yu8wOX5kQELwe8jqM31VoOiQ8x5ahn77NU2dxm4xYUGjb6sCVwkL9AV3/LSRxjHFNcqIjQ
OZE7Qmyn/RA2h7QuFnmNnCsixoWBiFmDUEFqgd6w37K32gZ6OjiFwugHUIeJk5FbEK9sGlD1xrQV
H7JkuT1sxs5fBMz0VPw+CWNPlHe5MPKUcUU9v5WIi8fQCI9/vzBN9RdpbGK49B6Rk1AtiJNb18ku
sPuVJ6OtQTEaKKiR/nwWPvFOPYZg+2vgxmdNgyimLrddGLsowsWDJ8sbQW9RzW69amDd69+yJm60
xDNLH7K0p+BP3PPkJ8cyy9/ryPhKsGSVAbUPE1zBSDS4cwoQj3B7Y1sZR/2mQwSWoqcEnAiMCGCz
5R5Dp7bZddrdmOumQiKZoxvoqEi5WMHBNOOh7rjmSAnDxPiIKn3Z+MOJF/40gXuLIox3MEdidxkW
aLtDZNUdwnCGz4JPS2V224RzqIeDR4jhmIYYGfAeULuSVRhNPBCMeM4wwuK9QdjzQlQrp6RZRl8N
7ncMj67M76Ed/aNVGd++EWNshHy3NNCcnpSP8xe/2cl3zPTYqeGhNWoiXC1oKVZyzrBo3ab7UzzK
fMe4n+wD95w6ur4lA5J/O2EqbPUs3hKPIjiY90NvMKMePUZc0ufJIPB+Z2T2Uxw0xUZkckfYOPoJ
xTcQhWa4QTTuYp2HjDfimeSqn+TTHJBfmKgvFGB332asLsm+rXznoP38NI3IH8LpNBK8U1X+A+bj
j7Gpmw10xMCuFL177Rz/fjELHnejoukz0/bJjEzvKOfsxUmACaj02VT7qpjLlRu4j4SFxVssV1pa
Z0QvCMt1/wdHAFAo0vkyi/SOplPuWVcOFJtu2LUG70/lMTGSLjmJfAjqw9x4YtNGrComFht9lRwG
kpWRy+drywTQldzd/Hg122XQ2hNJ1ojP9cBpL4i6zH1uAcVrsXRQvyI1i7ajKl/cUFV7r69OiR34
J5CWPL3KQdsERJ5v7bVrO7E2UbyXNrA04kRPngEVhA80j3VKVwsjydUU4IMEVxMk+NhqHMDk6YD5
BgmQYU9I4mORdftUjenGs//oYhRrkirAF8EkWJIE/HnPvImz/E4mH9RGE+LpZq0++KkR7Vs//gLZ
Py3xMBET1ePjnfjYH3XpvGeek5+IMoUyQsHXotpa057NDDHPgaRWglu2LPpuvs6FAWiA4Tm+IrVW
g/maFjbMBZSDBOCyms4dPtd9KHaFgtmqhEcSIVs9NaTl/i9NBLWPdLpDGZPnkdqqYOLsedu2i85G
6EHpm+fj1Z798ELkyZZcRXGOgui3HD0bqrb93YtP3grvNdHjfSn9N4YkPznBN6hU7xl9/9CSydyR
TIfy/L23xVnBibKT8lX3hrP1wvgj6i0CTjrZrITDsZHEfcvLyTdaRfY1qjlnnRhnUKLZXGLLi7bJ
GVmaxNfJw69eo4x0ZsifvWLPhfqx33pN+ood964kNoZlo8MIKG99HONiRopyN2KF30WTPVPpQ9UI
qMEC5V8DL/w0LFaS3kjmiDYYzFV8CivHn2ikw4c0Z3HmheJKYOiwRPVGhFARvvR21wOgd89sWvxr
6wnO/bhLd3ZHAQBplMMuwDjQqByFYoN1y6s+I6CjvxoSzEq3ZEutcCC1WDJt1cLHdSkpJRopuLFv
xNZvRIdwmWxUnrpZPifavaa4EZcDtFSid7t9nA/NQgUs32tSh2A1IQN0O3WHhHnImafpj2/NG4dP
/j4t55VJ0Pku7Ow/DityKtEB4JVRbMoGn0NVtLQzjCP+frFD8oK6sWKG61wHJOjH9j7r7KL8ywia
P+NiCO3nqbljKkP/UNfwtMWe3iHc2eFI6+4fOu5tphMtPq6+JVQK0MCqKVCkG8yqfET4/OntuZer
ros1zlZUUk2WX2OQSMsoBiyWsX21sCZyHNLG4sfPDHA4MdhDiJJ1s27Jh/XhV6zNoYbzqxbJGEd4
TUGjjpW/M2Tx08wjNPkqr540YaZIrY3DDLeAVt83NqaERBkm7atd+0DfoHnVpBvMVVcdDXatiVY0
ZS56VmKoxqHsVvNEBFOOqI0ctSyAShJQqHTp0sujFT9VvC1wSRZu/2AXvsd9UolFZpjHvj6mRpJv
ONvwMo7TmolXdui7ahfXxYdvusMKivNvNkvUHAgdRZatg8lRG3Qin1lJWqWvq6sfWtna7EIWanON
L8KFOJ3TSAubGTrUn44O0D7YiHRWqEu9DXdIu/Wbpl5mpB3EqNtXXamLdd1gK8ZlmWGbit6NtiT9
yaj3NV4HoIjDAiNYseu4yTK/8x8sVCqCMcQqadVzMDRPgZMxmiuHPdDp5azsnP4BAFEwQBz1Cttk
EyKIewIVt++wAixrVuk7JfC1t/hgE/w5IHmPULhcfHr6/uza1k3adxzMIPZO0Fcbw8GpauQ/QGy7
p0KRYKqmhJcEJwWvC2zGTBv5s4h868mlgVlWLeuBQXRyR1Te1rsDzwE97XkFje3kZ2hnvP4S6ubF
iHW7g4w8YSF07R1JwNlu5LRFrpO5BzVLY93kISlrufIeYxwgFSRkUHXautWoougDk4dKmM7aaGb3
PQczUvjjh/AawPD35L6+LL783g8+5jj7ZRTfqieXfpqr6YZfu8VAwzuYRO5r29fqZk+c2Uj8ENbc
/7GcPJjiU9euDSd6juAVEGkYUxpFDQ5Fy8VTiNf7ASjkO09Tva2B0W1iU+a3qPK3FMWs0KymPMgk
4UdPhmRhmVV1LccS3r7ruZvAtqorFfIqUtyzBQDuczhGMbh/f4LhEA5LOaHxy3MGGh4w9MPfL+r+
/yKZGXsdXlyMZwezzpkRWz1jQT+0N1Zm/s5EESI4ztm5wGDAZNxdnBknJX6MA5dKdFWx2I3MnbF+
chKQRo6RubLcYxwG/RGFTkL9oXIMCUF1tu5f4P722BfNaOfH3LZdPBkX2UTtbQj9Teh4021wkNe4
8tM24vAGJYPFtm8AMC7tYp0RZ4+oOmE8LwvrgCIBau7kjtvBrWdIpdW1twx1cVmbjEAiUiHgNjEW
mGpaxwhF8qMVim3V5t+GV9VkBsB1Cmg1lUhWrTTiU9TewZATWadd318curutXSUfpJosMR5m18xq
kGuZYX6dy/EP2cvlKsDfS55bnr/OQYErLxgUj4Xr7INQd+tMbOweNgRHubMWuJJveeV8DHZB45Zj
q225Rl5dGcMbi1trLzHPmncDYG3E8dFrmQ5pmT/ppM+fWMouUzjBy9oxQYe6o7pp7qWN3bn9Olc5
w0d/wEsSyVVZC3h1cYiE2oZTnqKg3kmmsJuiLJu1TTDMobLTP7MTwybtcKc7+UMjqnmV9fM5Gqdp
g4GhOlCuPWLkF5ux4fYpzZJVW9GHF33/Inv71zyKaR2ylmpqw3+Yy8p4sO5fkrFAfWo5LzGtwXKk
hLo2oTleRSyZPbFJcmxvuP7991pNNK+9O2/yqcMG1SSwFVzFzMsEsAMGw9O0+G4G1as98l6Mj1L2
46OLa/pIMPTr3MTkoJhcIknptWcnH7tzaQk0UVmGwFg2y8Azph2gO6YhZeGdzKQDJU3tshYape4y
BiO26Cm0N/Db7YsnJ5sZsS82MjfZ27eTeK2RpzMfy3Z5GaurPRk/ioUptxaBwu7oYcSrYTLYffEL
viRuzJreMJ5O4ei1J6uCBtcy9WTJlhECAK5wDeKuu1gR/6FPgzc2DM1mEJPxgVOaQUFzKR1K2WEA
8cPkhc09+oDKD7p1qYwMg1Qc3LraRUQ04Zylej1jAvIWKA8Yqk0uDGdsg4luxN4qKbNlV/qI7+z3
diRfE9eztQqyRFIh5cMpd9lplHaQhdB0GwjLYTVfKrvbdY6j7mC84aEpI7FE9xY92DAXkhJ+Yjhn
82c4F2sObv9tDkz0OMkdFuV4v0nspUwbiofEl8OrmrlGuIF2MX5aVrquuk5eS2yHz6A6iA0GfLHL
3hql3t2H4T6LdFkkYMl9i4Afl1SnWx47O/TfqN7Ms9vgN5cIxJay6el9u5RiogCphZA7oOlG6Y4W
rU82YSwFM+G2uk79UO0Nv0fTRAzQinOsONhDXb7X96bMY909IqScs2i6qoQpBn/ksB3vQP4sGrdQ
YINDZNbWtrbrX6Fv22eDDd0aJD4Dbi/OXvxI1Y+U5LcgMspji25tAxg9IUC1TrcjGjLgPYytJ99/
iAZK0pSZyVjl0VracQbWZnxOhP8Y6JqMpU6z53US5z2KxDbOmcFPGOVxiqeMeoRfsxDtvxWOw/fA
G86NLx+0xNMdEsWOMiBKdu2INS5IiCFIq5jGcQ3gfDrr3sFaYPabsNU/deo8ZS7y+Gq+C84lBG2u
9EUxutfBm9+yktZVBtDzht7XK9vIalBv7G3wZQL6517c4E54J4g9euE3kuNqPpRR5Dw4lnoTfvGZ
++ZHRGIDLxDa88AH053bpwnMFPGrrMaKdICQX3ovMiMU0xucX2DR7lcOlyaMTn5V1nmP0lSQQQy1
6oqSzMWm5Oe3yr3Q84l6JNz0OmK13fcfoujmQ+07AomZewtV3+DYHixWZfIc8z0aMb67JMzdLYGK
LF6tk05woIyViZasGWDrJAwvSD2jAvN7ejLajzJ35mVbm+jaCFI5ui5h3/ld+ZWEQDW8zhk2jV1k
J6f32m1JPeuwQvMDg/2KG67o3WtAOSC/xqQctiT37KdsuDQaGgyJHck+8d88r3VJtfxESvvaqMnf
lZ0+TWbRP3sdHMyQm7MOTNQtJmjx4VjHAA7jBI1ON47hdRTPRVBkO2dAeKBaYHU2m7JpLtp9qTMU
ul1kr0cb3wRDRHxZC7R4QLPulgwy5kkVOOmMs0L7b6BWkqWpEptoExHALkUuAZCYs7Pv7VNS0jz2
OocGUNTgdH1mvm5VHe0inlcleBUz9/caidkZ0fBTWDUkKcw0612eDus4VDCGtXOXgtiEB4esDHR4
q8ErnEfkAuyPMvICgAatweeZaF7QcJbKvkMc+DhPVvSQTUFMMBl8JN4Ah9HwYuxcLAcGYSWFN+f7
iH2lmzKucZ3pUs7k2o2zOrKn2Lh8w6fI+pwKO78kpfHZmbLZtJMCXQKDhlTYSeMLj36PaWsespYE
D2/clikD4DY/qcEjCjqQTC7ASGwLM8/2XtAf7P6xH7OJBbcjV1a1L8byc5aoQPX4q7jLZpLK+hGx
cNEdMcOMYzSQbdQKfuGDmaTl0fDZImg7zYgO7YuTqgisTWNSkYx0rA8egDCz9x6ywvxpTaDJ/nTP
u2VgOU7eBf8NtLOQixF5nLuqSeRlgu3Amgd51Tod06JQv8CpLUlnRm7VMxJJ2jZn/Tvaax1ZvGjW
BGYegQv2HJBmuZOiESjumoOkOTI/I0esZJo7YLris0f5zWTEURGbtZlk3izv4l2TU4/Ss1+aZq7Y
9sBUNT0I07TRMK9sCf+oeanH6U/VdSMgcGc8GfcvnjA2ZSn9XQX2apFQ3m9KEoWw/4HC15bcgU6o
Vpm0bz22XcrleouR12UTVXJ9dpW4zJaYz03y7njwJh2fUAczeWJnMCKVga1bw7dGE9vARGq8dh3b
yiY7e9fHuTgHVnn0A5CJI04ePnhNvSqd6Y+TGupxdiv9aBBMAU57RK9jwHchOnU/KJhb7LictZWa
essgY58l4KBUaS5HhpsH+wbtB+gzkQSF032InsFTri0MiD8c5Pmm0g1KHnf8JAwGXl4Jp0S+hB5w
IHab88Os93H7Hg6dZFuhs1XUUJDUEckjpGTdI/kS5JFeTHUHLCuhPR5NZBUY75mIc4VXZXPhOF8g
/R33xG3DzaU+mf0vnRbFviQRXFoWNq4Myr4pqoaxPv126YevtvNmuogmRM8mDTKFaLEbOIzwIol8
vKsumUQBMScjPWuNIAoABgUZDLt8MOJ9DMqH8JG7Cr/G65/NWK8K9IYRFnnfqLLj4BD3WjlWsnby
2Ge+SYNjpcTJRU0arStROEgF4gtn17CKMtbdPrx4sC8HK5PPAojEtoXvxg5Pb7whxJthl9mpyppn
1p/+enKgEbkB7R9EqlOrfXgP2Jbwg8iNRoMlqSNBFJBwHLnxtf3q4AYaoThD23xkaLvUSo3AkOZx
X8niVTNS2g4ChaYNMNNB/M2rcb+kKdzzGSUlQCaerdQdT7nIXvrWeRJx1MIa6Y/2GGB1L36JhuR3
c472PnXdmMan5u5OsBqGucl9x50UBiwKikWJ2S/Q0cbJvzlmDQiTuC3SXhLDnHingqHCoadgQfbM
0k3YM+OkFZ6BGvk2UCqu7LsWJz4i1s52E/OlprZQH5hJj7UQpp3Ov2vkfbNXr+wMKYsTcb1b/aAW
bbftStnv3TR4Sgdi+RoLkHHREMDoUSn6tDoAkgo2+FEB8uU0zuH4R/UfeWfRGQPNOXvBT1CAYcI3
R6UXEo1CbBx4CkwIEQOQpUf9eW8yJ94ydP2KFcLkuYQy6scwSyMq6fCl7sAV468cl/ffxhFpNkWD
NTNhP2YDRBeZu5LDhtvdQpkTb8pBYn6d7XHV+s33EMDMLYUF1xfixxJ5r7Ftsn0Ud1vCAVAqWXMN
TtWIV3lbACtR7BoBtYI1cGbiqpvqDIlWHKHTofFx1j5eBrIOb1VUYfRXEGCJBk5WuBUR+0yKrHkj
hpjf9Der4hsM1BRu3bn8Vbc4HlCiuCvTwzTMzmw1lDVEdNUVq3gOfnqcDikDkYNjWmtySREjeGV9
burnQfOBZ6gdbrLOfTClTNcDWLeFpB9chhL9hW5ffB9VKsUX1EiSfZIqZ840cG3o795W9zyCMOK0
+4I52qzjCuEFmw5678izTibE9cVokSDSj28V+Q1/DwGdxyYdwL2fZVgcxutSh8XGPBQDmpponm5R
MZNTrhkpI74YgKMgekrQxTdlu6w4ihejzbAvq6a1bc1vfi95j5kS0L99GCCrtm3w08igPhmGhfA5
hWvgmP1eRP3v1pLERNSxuZueRCHmVSeJKQnBa651ynbRpQEP2D2poS8O3dCzLIVRteLh/WUKkJS6
sMmf9x+rtiKWXQQdgwjebg9oHHu9LrsA5ToNYdLsyFP7NEWDrag0vKXoZp78qbgBKoPRS3NzCPrG
uijEeo77hQ7hNfLS+qOwo7OTKfdH+eS92c9eXDTXsfHVjcHd74GD6hTgGhiH9FEZgbNLg+xA6lrH
DnJInsNquHa4AFaqC+V2bEa1YyoW4NLJf6eJuHVjND22LjVQ/qLrZLpJn60DEFt0GrH7pKK6OME5
WjFOKX47eb5U8XWMLYAwAe9+c9+g63ZA+kgruJwdl8UwzyVvCWM76Odk2ksD4uAorZ2o09eEKPOj
hcl663hwu0U9o7y0eEn+c2vl/8U0+T89k/+v6A8Opsf/3Vm5btKi/6y6fzdX8pv+Za4U/7jSlRDT
hC1dJQR0h/92V1ryH+0oxXGgbNsmpJgIyH+5Kx3vH2naluNx4ptSwGr4l7fSUf8ooS1TOa6wqeGV
/o+8lXRi/+atFI60zTtGguRFbQnxb8GL5Ryoua/ZxglK/kXtE+aEeXsLSFheSsuETRwDh0nEADHz
Hp+YCooE9u+9gojTehdiOFj46x6sdpFkO5k6tyiJ5Wno+vd6qqJ1IfE/RyMACBb886LC0nRpbI2V
bmqPucEY28wjIpq0LB4Efz5bOAxLhFmYBz3bW7Nto5uFzHmRVZ5Yp04aLssx0nsbQPciLPtiv1EV
FVU1DqeUGEZZT8PRNSCpda0clhDe5jX5YsliGA1+v8RJ14rJ3FHRPSvzMmcV0ANiVeCw3SM5mCd0
Pqkg3k+b0V9DoE/w6T0RBCA50SY4WJobbsbDYAY8evmjk8avQRPxh6RIWUXrAsgITJCTLZgvS69q
QYRiz69ms9sicnWYYrZI82DcpueorE5BwHU5BHCcswmQ8WhYzy5ImAlhcBB33/RkSPQLiPfZukrK
s++Fu7yAEAXolmy6py7LjmnIqs4rXlRP0F2q9WsQFy9k6ew91X3ZMJbpK2Fhpa2L+4ikV3DZpGhe
xRSg1PY5+8FkYr94qtOy5R3ySCSovsZWPwG/Lh3rUgO3WUT47JcmNy4C9B6WgOhJKNjgkWPLnzxp
p3sQzvTS5cFmKF+BO9TMU/yHXhe3GjHJGKgPBm1EqyKEorhCz+v2+ZqRi+AeNH4l/ix3fVY+M1E4
RLZikUVGzxK+1A9LEXmuDONg9eFzEqYoYyYUpd44k2UCgmujmcax3Z0cpvEt3ijhrDJ0mqCkiNrK
crmtK/obj/cV7IG5E+iUEGI4xirssBtSnWT4JQNogd3Nnaf21anbjxlFnXLrxyiwntMAMftsEJwA
FUr1cPlSweRyYp6GRiu7V7tswoA1JhD/aR69nCjk0VpNzlijMAwQTqPEWTF/fUkryqXYbaNNHwxf
lJjNIagYUKXkC4UBRhGjK98LphTToBlStkuHmCiWAHfWahRmvFT8IBVF7nTHEqPfmrQXYbmEs5s1
Pfe2hfQxHVAspARYjwwq0tTEmUhOGc38vLAL/UvHOEF9Aw5HZxIplLfeBrsmsSpCPvkwPoC86Q0p
FWJRJMkLnXi5jTJ47aMOHlhO8f0HzO1YNLEGzkoDz9FezoN/uIPIQiUhBlOhhU34rQvcuwO5WXkG
A2BS9NQzrWhcUzzYjLqackRAOPC+VtFq9ADZ5jSFaX+2y3ETOx2jHH7JfT+2cCPacuy+ABNMNvBO
W35UsYjBz1S7NLJKAse7TYNNCHI+CX8F1hEVji+UpN89Eif8lQjjXU30CO/alV/Ie5L4n5oITgin
bGkmIcm0wHo7iM8caeaKR0Fw0qQPpkC1Zxt2uCmEohSoBUFuTsL27a0uCEhxa2za2fs4Mr7pOsYu
TKM4To1mZyXTuAvgUfFz/O6oS1eU1CSYCPVpDc24VuEA0j0Kt7NQ9qpV/DwdPP8J8xhKL658itdx
a5UoZxKbERKEsnQLC7tkveQwZ2nD5ASu6mrNoCF6gxXlTBs72a3eSpUSrgnnXXstBq4Eoo3nJ2eo
9kyHSNXw6jN6Y4pdDlGwnAcRhS6hWTkjAkyGKHiB4PPyk2pED8FHtrLqaitb9sgw2paRk8kFW3hS
L6OE6XEPR/0u2eP9vLBQRiNEylVkxc1yZCuKOKTROJMR/2qcAuj1c2NgRO4znoF4PTDRqAC8lC0T
WQZSj5kViX0GbBQKiAOK2NZPCTqvh6rBL1MSOXWYWMytfLu7RzFT0OYJ+b/8ZVVwp8NbSA1TNKpm
9BFXgGhZ+81zMfEvd0OTeLvSTb7s2TllJc9kBClkRa7YLWxo2e2C0a6Z5f3Vf/QCGj66WFbLgEzD
mIBNbJ26fmvqehU71mlsCWxoOtbEQYINbYjowNLpAneHuKLcJ3oT0ZrCRYWwMvE3mKCsmUAbi+Fb
tQ14q1YAD6iKvUXqmtUScdcl9gfk+qF4mJr4JEbyMGYWk7XTZytZzPWlLEueHtA2EFOxZRjVoeJ/
p0EXYMSKapNk8QMm1zM8l28jQiWOJQJMcI2zktFzUGqu3SB80HfSy8wqBIGX2Cpf7V0zx1w5Wt+g
7l1W7/a0tFI+S/ksGT+rkIMf5s+mIbSzMiMwzD4bibsHTfcYYxjkLLPOBJMQJB3XHKacWo+/Q37+
msHhagwASQHm20SA9taDS6o2kxPR1NOqluEqnyBXIm9ZjyADFuAdJnytebpzyujWIJC1vKlZ5FGI
VDBFrdDK8k4XcX5yRr7oyR1kHfBySlV/zjPqRlat2ySQnwFdyEbRcJao7mFAYI0tS3CGNsWzj/V8
S/hfsarZrPVFj8e3xvaHn4ujZArYS+rqCErJEY3zOOsXjlpvUVb8XWnvpZQhPKuOdEPkTEELhpmM
TouPr0w4jRuahDumgn4eP71I/WwdljVO4QzjrAfuGOgOW0G2JnKV9BHCrnb+I6b0TGfHRSvWOlFo
yFoOodjCdhhhWHFqeBSJbFgd1kRPlGUwIavyi1XD6gHBHxPx+3oYqAJtJzm4EK31QTP9QRLNojtu
viPBzIYBO0FwDgjs1MfW3o83XyJH4mdnYqbx6cj/Yu48dmNX0i39LnfcLNAFgxzcSWaS6Y1SSrkJ
IXNE7z2f/n4s4DbQDfSgJ40GCoU6QJ29Uyky4jdrfQubbcU8LHZ+O3Z0G5ibJGrU0XebqkC78enV
jDZu0Vwd2IhskqajRGvKny7CkSxrVJB5O3wv4yKQ11ioQt78Wh1/1Uo4u07TpivWZR5d1uOMfbGf
zaGP9b5Ut0iCaQPHhBdovgQ1tkZWbIy1kIphlShsFCXlcEYMGpFKZGCmDi4KqRBGqa/ZIdRFnWND
ENdSjDiveUxAzQxndnZvqTPV+1llPJ9Wiz2sES8TYAxF624hMSH008HmdXIy3N08kDOZK32kx7tS
awkyqn/7vgFVLxcbAWIfYjiKjZgZd2dRjL5cRzPjtBAucsC6qHIwgDsqIkFmwDghfCwRBoJHBp/M
Hi3GV+HwA0yfPk6Xx9EXf3MXox5QLrNlPsagITA3A9mIPl1dVVXDlTahrk9Ieo24owznSwecjxiY
fbgln9AfwDHnvnHghOdJ4jYBcAwjgsnvyCfTotKzm++G1++TEwi0cPjqO3eyKlea8YmCM6VLN+0r
ZW7MGE8PP6vupTXP4fRTZmchrkV6+47N7zj9ssP3ob7Nmbo2ODYi8uG1dc6NhPZ9LWKxMklNoswh
P3IV6z9l8FrSiWqWO6S/lQ4a86oSNO6sjczTdBxTCWQ2ezOSN5Izc+qGo5ry4MRgjwCXqVCNxlre
5tDeKgYJDLDUjeQOwhNzxrwvSuOcpjVLlWknB7EPk347OFhlFzPHBXOlyp/BNo+ftuXNztZNlfCb
J6uNyBr2HMxV+ol5bW97Qq+8lrBIGX/BC8NR5dDDx25kjbjAK6aon2itR38rg++44+DSPolphSP+
5BD+o2NXJrfFVs+V0+/gB1d3Usep7ccbBKpVX+Ggjta1VWyQm3ltCTYte+R9sAZOigwd1lOGI+wN
Yj7aCaKglfDOb8oDCE/ScnImORHTYbvG5berSQcDmxWjDEu4mZfrIVqN2UN29lpD4WzL9xzB9xCO
vK9MQv5UNgXsZu6RkzAsqF0nDwGWr0zKmxQHOn/YEYLzrhDxIWVXnLfEgc4UFRR5ISwym9Fvrmrr
2CftSLlFMfXP9FzddVZjN/MPRwQBSn63iX9KZJU6np9hG82kmOHXWqchUdqbOUB0wlxwo0sPRySR
7ysB2WTPFBp0LSfTw3dcDV804zcGWNamxkBnbbi6TgtS/dPCo3dnfUWpknbbJkGugm3IHRu3QPsC
1OWJeK4Jgzu2L9fxr4F2Jm2ekPrVlG8LzHPqrle+iFYJ1QtIcAToJElXjRfvB4u8A8jagEE4sxvX
zmxPkft+cdQAbKeIPGMy5uZctYBUS/j01G/qeC/C6zCdDTYYEQDx+JANp4rvycyxSm5qFus5X/5a
KGcKgsZateMxso7M47IvHpbas0F1lC8crXVKmqeHgqkCKlfvynDTczNsrCc/OaShv5SKQUsn64GW
yZNThz4AUe3s2fNVTYl02MaEz+lbIEbAV6rqN4jW0vwHNBwZ7zGuxolZ6SZUrkiVlY6F8B6+dLhp
M+b1a73COe/OoVsjLdbRKgKbQPiYnOpT9aUfbKRxz+mtv6YoHj84WCOxIpa2bTEJIk5fcUiAPPLt
I1pYMiGJAQ2kB2cBr1alEnfCwBuvChNij+M6tFx/G+t8Wxvzif3eUOHMQ3c5uqNzltWuWTKWtla8
s6C6zDuc++zupnhfTBgtDsI/xMALeJIGbetrBxWbjkn/UkGdrn6G4jf+AM0d7RA3sQPobwsf7yH0
tZG/8I645E31DXR2N/dx1HLosNc7Zs6zmjLxnHcBfMZEP/BYVc13om1xtE/Fb8mNzdlhP0Xps4Fi
O8n/WA3VhH7EgPHeU9y/mX7gqWOLagLC9Oddkj7r2jaFScP++IbDkNQ5dKCwHCp6I4/nj1c0bN95
zmqEj/F+9BYjTQD64ujntwzcFHB8QrMS6InzXtrbjnXQvI6qNTkP2aWpV2T6Tcnz3OHTvTU478UR
ZXugbZPJzfhPvsUS6FzFDxE0jKtt1FgrQYEDcMOjp13kpwH2BVeCh+w3tXG3l//mgP8IfFcFCi8A
Hq2LL6DLDBptWHDq3m7vGACyjZN9YKah+EPBglrauKXjBS4J+j9kzgcS32IeMLnBil/5LCQRa7kY
5rigU3s3KgeSbJCdWd0X77nRru3RDZuDkV/Jtp3rHXLWKdpjzrGwnLCwRnxEYq19RcEBv0Lq6/yn
JaNAHOoYp8211k6ksFf5rQ7wPyGOWGE2Kt8ZnUR/nB3FKywXaC0qhatGI+MG4EOGDR8QAbPSoIth
Br2x+e1H+6A5WfmljTbT16RvdaB2zWZx/Goc7mPzJBx2pySlLCRwdIIeRYZDJDi5JBd+NH63bJMV
4Wr6piLUZKQuOWFRGwoS6o4W8SUlj73yQO3MUI3CFTV8G7mq407iKVqigLwq3bbGDTQGEUtZfnBs
ajQv+1qE0uWx1FfSg+HuJvdg3PAeKZOX99u5IdyO7AYPOSNvf6A8l3ziyb9MwE17kqZDF7E9G2bZ
7EIOi3xL/ktiAENDAPfq2Hted6s96RqKkF2yLfB7kd6BSy0mD+6ucVaH0Z3np8K00ym3NKYqHZ8d
41XXX2w0ExFar8DeN68t36WOo+Jk6lsST9pw2+RuSgAhdtLuxA3BS8ocImFR065j52Di1fhQrUvy
WRleOr0mqVtQ/yXrASzUCi4YwTyK+pxVHgAJoCU+8eNLXC8DPcXlF0KSAqjumSOVswzY6Qa6k9gZ
zZF/Sp9leO3BHYMgJw2cOyYCDKYRwMsem1yRQ0JxZW7wtaqgm7n7zB2vxqQfK5BaTAJApYCl4HQ3
V8On/mdRPOVELbI/P2ftNbw62prMb5OSdw0EiFeKSqLEKckbTGcrQbL8thN6fiKjSPh0e0xvySoh
wcJY4ahDaGwS2p5TAu60ecPCdoJrvpEJ+xrsycvPrijXkRj2zGu0PTf31Hh4LQF1xj3qI4+vNxs3
5CV73LrhUxzeajDlxTYztgO+RrPYcvBO6b69JfreHteohazLJJC1rI3KJeSOHxrdP2WK8kYeeunD
a9jJ8TgrhzA4xuZfz2rYOGTpbhKeg2dJe8pDt9CeqNApdjdl8EPMEK+ZglJEQSWIGRa1t//M3UPA
Vtq6DILpwZndhBuH8OL2oKo7tThy+Spcf/Lo+OeB4XnDV79HXInIsnkjTgfRPrDuviaB+Jq8+erT
pu14Cd1u3oM3M0CrXJa20prPwtqhs6EO6MFcGGxvz6q2V7pDPXF8bo34MXF4T7TM6/GHV7HsB9Qh
bBk9K4ac7RGjPr5Z9hFQq/bCdzHW+2Zm3fJYgBuNpyvLD6Rh3+2/CwBtvF04tcCIJTtOawN2jvFS
JHuf+VbtceTqvsuNze099A8g8VHAEoly0yObih+pqz022BQ0BX8FyimTN8ANcSqTVpSdWX4yQCFk
l3RbsScOucWtKs/QFSABtOZDa9bfjPzAleqsSX+4c1UHZAp1/ZqjB60rcXJwZsZT+sIUhtOJ94aL
ljeECkHTfgzLWRPBHkAL0O9UsfALnhUI/vwvZhEdKiax0xBOdGRA77/BDQBz76/hwDKf0V/LlDtM
rmmx78XVsk+luatImn9uoFahSKgeGFO15jnkL0+us/HQxYWUloTDi8mpOxkH/I+MYyjXfrTqzELM
IiAIFxKfvFxxQVvDjhcn6q+sFu1/Ak7i6h+dE1Xbo9j0zE/KE3bJWr8GbcqvF+9BcKwF8ShHo8Xy
ds5pHhGSK5eMrpyhZnkszENomnAOdhBoRpg5NkbCc5G6sfasIBkzvAqEWb4V01tPbdQeYDJmlseA
HQ94xRzLWc/C5RuVDtKQtUHm9r9LqBoGDwce8t4VezcmcCB73DD7JJiPJHmD+wSvDmFmYhV94WSG
/cCOX9NehUOI6wZhIs9x7w1AWFou/kOXI4/cmdMqejXRMELlwj8K1Ll5p7Ll/8WHye7c0LBfNRXF
7oomnkEHwfZ8Rj4d4YQ6/0a1Gi76K/D38dSTwY2nf1f/UHSOGmqbqCupIM3vnHdm0A6Ujg5js5SZ
ODjfq2rUHUgOTzOvqkm8wzocPETS+b8rEru5R194hA3EB9Xd33d3M98AtBlew3f+MDRfrcvjYX3J
krAzZLn4ClbTQ31l8HywiyMzOu7E2L9WF/kDuyK7+9F6Sc0Qm6nbpJvpAdSBnfF0oWSkySi2ZYlI
Vd8AgYKLpwCpHOVIJ3jXOENmDRgeLoegJ5UOi0zRgcjCeGubxT6hUiBkY2+shCSzsI2otWp9PxKZ
xTcGkrJBOmgw78q1tiZSOj3naclxj+64wdbgE6IAopKEDNho874Ulgvj/EH9FYBe2je0wGgfz7AN
yndjePbnfTIjZts6pnsnKUv7Td/R2eLhgA0Y8MskznhOPIqn3N7qVLUluU7LiZEpLgU+bTiax/49
ju7xh2+j0sDIvvBJBszthkecLhU23wiKQcv0REjuGyJ1DA8VOsRC3xvNhqx1w+GsWef47SpAW9e+
OjvPs718JBuoADFi5W0ITKSuDf18vIpJTu3fCuaNQLqRof91kK1wBBxHcIBV99D62Hs1DBA4Lc8a
h94lIjQZwRf8Mwsm1hHyzGBe7ek+R9tQ8Z/m5qNmPaGeAd5xvI/+FUvJjCDFDoFl/dkZcyimV1WL
NwdmYU7PFkukS4JdRpBm+40K/bxDKNoocC7t+uKHvLPoygLQlpjnIcx040eskoe2Qmc2ad+dcxkG
+QKc6ljQq/oqZSTe4FNFoUHeIYUqNv0ntQ+fyGleD2q0eY4uftmtWzs5dNUMmUbbSM0/ipngrA4d
Qb9nU38Kqviq1eAxRHcSY303ADiDhkG/TRtNxBgsDEYbmKyoBYhIvEBaQEQFal5tE7kf8adL2e5R
Cg5NjiIvn2O3oqIUOWOdOklK10B8i/UeCqbWYJQZ762jtghx/XuUZa94n7kGhPLuhB9t6pOuOTnK
SQ0otim7a0TSK7YdBN774DHR/nbojnriMFprr1vsYQMlO5fzkJwqk4pm0FWkUbC2oe7Ff3ppSM9B
5Wj9Opy1JcLnVUMg9KAh1pPR+FvCEO3r7kY20Q5bxaOdLLBHGlj0fPoMTC511NVHNHP0hXAMuoAT
p/pMW1YznIVUsXq5r5hfMuZfyh8rOxYwRxXjEUelvpvDGdqr05Obo6QuAz5xRBVpucaErbWYSnY8
0T9A0jk0RfxIrFSQ0RVyl+jRxtTJu9WDW6D81XH1IBgc9MsxL7tz270LI7shI4Q0OyM/ZTKp9pW+
Rcl20woUHaaubqkT0eeEOfDvRILGgW9Ly8O2tc2dQ5lZDBd9soBVC+Gf6dN+RpJjviooohKiAEWP
DqcKbyQDOy6J3ihq/CZeZ8TVINXj6RzznZ78DJllbyy+CZZk3V9Y/IZ1JJ6aUIs2Rm6x0CXLmCzx
R0pmUdkimGyrASuNgKZXyX+g9xnraQrgKKUB+9IBGweaFqwq5M+isYR+BldpTlFvlkxQiaQCT7ck
DkoqWM2pza0qom1gbtTauaNN3bNEABJvZfvelCiYw/DNCRss1SyP6BOniU6rzqjG+0Onx0sSEOe1
Aosnxt6FcZy1gZ5B8o1M9UU0ZC/gIEEhbtSX2fkoDfGTteq4MlM6MhfM7skxmHsrLObIDWYEmsdA
IXzjU0vEP9CLGV0xdmdpUxLganKFoJRltwtisdK7XVX2T4YZEu3gmwxzWboqwnCRkK8SQ/8WQbvL
YjNmKEB9l2j405FPEODJPDsPMWYiOUXcxayaNAn0usmrZhSPyLLdwTbRRk1yJJcGqE0QdrRyBPdV
hcO0r2he7STDeV1wYzAsLdssPKBM5T5XeJwH+3Ww6Racmtes6sTHYC8xROq3GlFNgNSsykLZJ+QF
dorA4MiCx8vTJWsIjvCKHI9HcLMUcAX5mFBr9OwMdCa2YaxzPcakWAklg9E4l57fkm6Z+MyGMzh9
NagH0SaH2MY3l2hy2gQy+02IAAJFSE6s3qBs76fSq4uUmgAw3ia3CU5gaf/wB2IzWs2nk9HeiQqx
NyoLGA+i69SOp6xr9U3TpiRTDuNJLD+7HOvPOfNdWcfcxcQ5t2Smr5M+e5WdeB4zwwscLvvCisDh
kIzUwbTUQ6mjq5r+OkBHo5Ok3Mxsla2BMEpHjqwV+LJ8lAoK+wdMVTf8SoSSz9lnozx0EhI45P5A
DBD8h/FfJft2XTmc7BoOBFAzBtuGmBzj4GWsKZPr+GrCCVuU1nuN1bkLlHqhFiFdYiqNz7G/2el0
HXuGTAmmqoGLO0qlvTOetCh9VXLrmqZOCBaIEY0/8ZF60BWGE+8t5PHHVpu+pzjaDgJ3i84MUPTY
C4opuchm/DMlN0drghfpmruY42MtcbYgO4cJrmTvVsSggJW+P1mvJLvBISFNZKTUJwKXt5OF/iqB
F2fwFiLWxekd6kyLJWxro7uRwla5YbjMgWR0NJctJobdNx8gDRLZdz8eCdee0fKpBZW1Q+6nSmZS
iiy5H3mErJogByKoT7mdMN9B9NgS1ruwXQsMmhQWIWSNTZUA1YDvk7MZCkX4LuRyamsNoMayfhBR
t20hEqpj8qwYE5iNiMEu7mXedmFzqoKjivGAIUQfCHyyGMcOONhIUSKfKn9tCrSlNmOaziy8OORy
My0srhODI6mpF9tioWFokQGbm8m7iF21mmmb6wkXYqg/K47y2VK86nTdPiUBhgS08Ta+q8R8Ler2
OhjaR9h2XwL+aKw2OzFSD2WQCoGPG7YZn0gN2A3GWy2YANeh4SoV6Gh7tONtln8YEs1lOeafXcJQ
EsnGYYibWw2pp06qdhOX5SNMxO+XreafsN/ZUmkfRLRhLE9wIcVl8jYmtPw5cYZ5D0TQpFBLwQST
u0izbRUwiKeeVJEnf8J1r1V47lBBEQ2cnoaofecKmV3FKL6z3nkEOtbjrj6HLQwNtSA13s+wwlsq
22ZTBDbL93Cv2aATnAwbhtPnJ5SH0nWmz06XhSsMhrhCEOs3YIgRdnbtZmVjYHLcjxbYdtTHO5a3
oF6xWw31z+STGh2ZPT10/Mwe8glM8I9MAmXD/gRduM5gd0B3OrfSWuXG/JOFvb0stTdZmHZ7sjVe
ay3R9lrvMw0yc2UTJ+MFGBp24v6acGFgc+EmxcjEHN0WJ4fMv3Hw93WB8EmvmGNlQX+RWdNtc14f
NKn1Xpps+KK6uml5e5t1fYO6HG26oSvbAD8ikgjc3mz7gga4LpDMXUSfRAgb2H2slZtOQlH3w4U6
hEueBBmWUxBFzFul+yDzM+i7ufLUG8a2rcu3IJj/QVKhs2BhYYGuyk4b2A0JabtGPWLz5tvXUP6k
LVuPKn1GPcOIJEHQ1DtAfEbThOk8MNabvFoUgHigdXgs3U/AwX4H4aNC4Cch1kWyDlQjBM2WBs23
lQMkvNCId5nwIVLZ44sTsJZqS/17CAHryi7/qhAXuU3BoBrap2tjddygs4b8lvms0DndRj+y3DKf
oCz1+WsqVWOni/rFrHrirJXigh+De7L6UfOkd7nmhzWawTcThgeWNlYlGqGXrdZ2xyxzThVXGqir
WlkNQ45vA8ngUq+xt4kc5MhL2D0QmErxH519LAL7zw/S+1yNJ1mDM41kqK9HbOJK2Bw1adarZO6W
RW87A2GVW5NJc8rixRDBZ5r/wkLM0jHbB9UjbIpwIYmMrp6WKAOVV5kws1T1HF8QEC/8AoJUMngh
2yTj/oqbLcYCLpwl6zXN14B68EsOkE9aMo0pjQB+pN9mZ2WbISILN4qUNerVDa7FL5u+V1c0kNhI
2yFMLDqpwB5YoQxeMOTl2gnfHa2C8zkGv6UB5NsKDAjpgYmGn2EfwuTjdBK2FmzmhGrJaJ2bb3c3
6QQau5B3c0o1l8UonaXpv9mldala8ODEn8iV87Bzxq11234LwKcdnUzUvM4hloZ+uuJcZUYKJB0X
LDtzeHSk6hkCXlQ/th+JmfMpfLkDgcSGHsbHTgr4USXzJqN+9OQF10X+kUTyOljhCWnSb6WAqIOr
nMLhy5nGViaTkkD0r21XRB7qA2hD1bthU03OiQ4633ovRY+eh6VpxfgW/VnJGM6Xrui5uslp9qYI
anlgYnsir8laS76uhlcvrol9bE3jXOTYSwyVUYHoY953Rd+X4ccwv2s4d93GR+xVAn3KsZVnT8FE
fCa8Pvb/rQoT2Db2lViu+EJNPSVZWMkJ6+DIUtcQZ1mdgCjQAyKXlXl+mevxBMm83WglzXMcmZ+j
BYwy0juWtCXebYJ/ekNT0ZtB2uyM527qt9lsSRC/zPq7qHqexuZRZvIQgjMdW5NlUaY3nummRgKX
Mi9U11TKN3vEXYW0igcC54oWTE/Q5S2ccd1GqCxX6so+VlVKkLA9uUrBMKgc6aCHgWbCiTAKj8bW
IJ2JvOP40jcOd1VYu5nCGkaAqemVrj7ZA9YCKRV/M8PrzzQEMi03w6apx5+2kv4WGTDKb99hSwME
9ygC4Cxom6SryPkfK2vygy8FSQO6slNquKo98DJjqNxE8feq1YNOIoWA47AGsJLzXWO2UbZmKOrj
RFqsN9f+qevD6oqNgLZiAVXZIuyO2GaDgv5sjI8qYJBElfII+PVuFvNeQPB1TQjrqjJgyh3SpQ8/
N9rMhDXovxAewp5oohGKCJ5tY1DaNbEFpUdb6+VgrE5ByIAOhcHN7OL8PDCls53skkRqc4CTgSBr
QQ0SbrptUeEqVRgcqo5Vm239EJETHBbryS6ekKlrdCGhcOKdmHxKgnl+drLBAXtCwR1ypMN1Hdco
b5tdb1QOxB2zPRQdgzbdTNI7uV/c4WGkHpCkdSnwog5h/wjHKRJzurPs3gU3Ge5IV+PCLM27ZQJe
Rnac4Go0NhjllbMRTI5nO4wl0oj+RzQcKOBid6qBrrPQkU0RypwiJ9ZdwqmvvsGGn0X4FofwdMVx
tKYPpTUuCHzlvK7cpqdUVP2YZks3tv/+K/LRqT0RsY6keYRAl5wUw5wZv8bVKk60xGsa8jvSRvsc
Sj25lE31Bxz7jkATosPAtRSLbAFsYocHIG2BamWPpVV4qJrlsNIt6Dom/yYbHdRkag2KsJlwmo6H
hICufS7rPWdldbQ6ZxMsTvHcRntYypJSJ5XJzurtr2rhKvdjjI0Uk0o1BA18+kgQaAMA2Z6H/iT1
fgeDhv6ELOHNMFRnlNk6QxkCBYw++bIzxreJlgUuhhv8LCQxqMO0Lwr/EoiZVWSClUcvyAjtU6RQ
IaeeJPJ1iBdQwdKP9YsEF0ASQtbqUxkRPkxDnKNPBHaZ6b62ywaQ3UOoukmjFrjknNETZU5472Qj
4E19iGMjazQrMuWLYHxAZt5BSLP9arpoWw3+1uoU68syGEcQT/hlIEfIajRjjRUNV/j02bEM6pav
KN/2WmIe+7RBsWZ07K8ZL6XZxBYZp7ghGfGSEIMPBOT4ZiBic21ExsuEr/o5yscdOn2q1hTJC+/x
nwQ+WDfyT0eRvjPbnZoNMdiL9ttSnDcnY06Y6vaErhq/YwWxDRltAsS/NFV5FCPxZ9xfyKqjA18i
+oKqsFeVPZCtAPoFAda1QySgBjF6knZ4r6spd3UJRjYzZUvgEF87tQpao2LV1Mmp95NppY2s80hA
/LPs3HHDdkyYN1I4FV3xF8LiQDJKGxo0ezNS3swGrmyNktANRlCxcAmAQpo4pnX0/73T7dp6IJW5
xElPEJ5hFQdCm2aGBQzEopFJQ24eypJlXjoEUP8p3UNL9mvIpSt/nodrbKJPkrL+aYhIoiwzmHPE
+HvtMA/Xyb+Z2ZqaExRsejJhp60yAgkaHXIJk+ZgUJyt4ssjDTIIZOMozQhXUpaNRAmyIYlHYPC+
FrLbafBWyZktL6HKrNCRCrcJ8g221pZT9Fc7GFmhsFitidOOHJ/ZRu7zOIr0rfHTXZejieriTZoN
xSZV2BA4fXqbFZRnUS3eLGYVlFrWzp7gzYbc3BZ7Maxl/i6yvoS6fGlF2a0KSGVq1v2DUTfdN+5Q
ZSCBfQDSGCivRDVPVzIis4YM5GwL0p5cthR7oMXwEOGKTmQEdRrDflyFpZ90J7yUXtUZd8dBMakM
frWrFIC/diugQUmePqRnSY6mu7FC8pdIsWM9ONtAiUSlMqlV09m1Mptgat/WEfw56IxBoYqA/Jxo
MJlgDHnlttVcsTYEtgUf+pAH/3QNoBIus61WjYDuc2vRHqpEPdKnwt4TuzRkHwlryctjHPorOTz1
2viSR3Pw5Nj9E380KmFND1jgNW/c+wEQCzQwkiYD9pIT+Fv8AvkaNh17i5HdqB2CbKemzY+q6qfb
suGQaNVoX099/jziYmuj/CbBAzDqIaFGdu8OpCWW6wC9e5MtXgXykjDB5m0ImZcniBxp40pzM8ek
CMcD8wK/xp8uSyRwGAeoDXVEPgqZ7yYeaQ0JSW+EH5GEQF/Uyhd0Lda6fYll2zAfHAdTObe0Gqrh
VjrFpF04KAm0rSCWCrkIt4QfUTiImgcjioDbyeEOFwfkolTvZUWjTnrUUSmbLbJxxK0pGJCIj5Ji
F9o1PqEWxTRzeGb3WgJ8tSbEq5D032RGaharA/VBGqB1NkO+sCiq561lZNNpZgswRxl2DwUxcJrN
DWnobBVCuAVoUX3//7El7P/LHD0MUv9nt9epG//Jvrs6KP6XnF+Tf+mfr6b9z/+w/iV0IvRUVcea
JQ06+P92e4l/SQPLOCm/jm5IFVfn/3R7CfVfmo3XCyC1FLqjO/xx/+33cv5loiOWtiMd09E1+//K
7yXE/2730hbbujAsQ7elio9sidr7+bpHedD8539o/2MqRRgYHQ+i3rTtaiTAaaO3vFtZQH8K3yHS
k2IXQ8XFnMvkSisQ9jhvYzlkcM1I7MxKOloz7F2zZvBPCkIObt/5Ufz6LdTgT/SwiqlSkFHBQKwY
pvsXppesXTG5FgUrSWWOIXzqKX6I5mlI2g3UCGw+GhIsYRAFDHurZrVRlepvUDL8q8NF44IUu/XC
ilWHLaK/XK2pbeadnbSFq4WLZ8lgMWra3yRgrsk21/f+4D+VKW9OOIAsD2DJGVHzaJYpeY+iGRLZ
uBY+RXGHBj31b3IxlfZpDHREv1I1fjiEhkWps6ez38YGLLC8P4+5dVDg/11b33JxbfUrPe/xmwMH
6xq4HbA+1kSHjrnB/GdGGJdFeeFGOWKJQrk7ncAFCnnOBt9LAjBXZZ/p6OjznDsLafhYoi8uC/mr
jbAh7ICFsJzDJb7Q/A44sKkyVWeXKMV3N1Q4OwzQck49MK8RxR3yS7gy/tKo8wq1fnEm9Ts0zGFb
t8M+0ZMnYwS4Q904VFrmdY7FalvCUVHCgpywhq1z20B47BBYdiEoHHXAMV8zNjSz6cE04JTGF0h3
jCRy8z1FaxBlIRt+4sLsoCHJKfyTUv3G+rQKEbX0OFyTqHqRghaapOGXZrRe1Sxgcjf76LFY7roB
ucexzg86NNbsDV17SrT5t/ZhHpnNrqY8iWiuVzogG2NJAcIQyIbA/sKg5P86HX7iZkFwSQnvy/il
mVPXnTpUnqbab5FZf7Fi4+uR5a0LOPftEjKLUHjmM30ezvDicHRVtnm3VajFddeaXkb3bjlsCP2W
jWraEvgQlTjhBvnI1ZRxFVc+9x9yGoaUXk3NhmfAQG2pxtjU6kX8sDBEpeZajYaALXlSFRYl7zqJ
wN7czq+keCu7UDc0Qk1CD/J6MDiscrG7TdOwaUR570aNVeiIvKOllcuZL3dzv9WJo0cmNWxnkvtW
QY9YpjYf1YhaXJQAxidd8lCH1ir+ycvpSerDLnKqhwHLbAX1FmUNkj21E69WV7yooH3WgOgO1eCc
7DG5p2H/qqMntwfg/kr9MpSnBa9pJj+I2MkN6kkymkeAKoiZdD+iktetc583b3aPvSWrXh293aQh
+88I1lbkszslW4A5uda/CeAa9Jyma+rVc6NVLA6a/twuu86QcobM8QPAp++8ZAAgKbtLahexfOzY
ThHvYsNRO1QZTvWB62g7Gky9wkuK4savmDESDvJjMCZwO7AepA21n4EWH/h6NrOIvhKdMQShVWOJ
270jomcX2Nmha9FvBMHUrnJH+677iOlBxigsgf8X5A8Bm5f0k8XfWm2nLv4qEoYk6Sh+8hQKQeaM
xPrpXO2TXOhis3M1k/q91omPbJLkLIpePzJ/2LdzpK1NhMFWO70HAwrgYET3ZC51ommuxzH9ijUk
03McvoUNuSSpHTeuU3cfSaEelsFNimAhzvpbYFKfKVWPnJmVdC9Vr1MUzpFpPk2mfghJTuYLApUe
KZjyzME8U8GEV02BFR0vNIGK5w+sKaRPBJDUjQg6R8F7nDImxXxTj/thhrsQjtm7co54HRi1gxBh
q7/pw+GvJVhw7QwmGRJW9dzO44Se3UepQjFWYq/3FbRyEu34OO6zHiN73RE4ZLMvwjGrX+qMHJi5
QKTaHPK6eOosDRkPv49iKNhplX9ssHZOlZNiQ/Y2YQtoX3v7s1HFRxIE39w7J19GT/BpUP8P80uD
0IMvc+KqaWDyriLD9JIZZqhBmb1q/XKnqAnK+RqD3kzLA+tCUmchWRcVy9o4yePTWqk9/i6r7u19
CFkPZ4YKcd5C/R+VcAcK9U2rF7FZQM4jprCMTbqSOCR0yWZv5z1dkHqzYkAbdkXDFar+vQ05kLX5
a4rHF03rQMdFGvimjgY2j9P3SAwYsUKkGYSMepxAvmf7/dZKYCssJxfNWekVYgkaixg1KBpppqTD
dxcOZYXaPTqZkOuwrNR7HydaOYHra2dWxQo2ym3yb39kF6H8Txe3k73SJSsrfcwPYT0MFyOT9n+x
d17JkaNZlt5KbQBp0MKsrR8gHK7pFOEULzDSIwitNfbUT7OE3th8YFZNR2ZWZ3Y9zNOMWWRkMEgG
4Q7x3//ec76zV5ScoalI7vWaMIW1p6E7gyalRReJKTG7Y6aJQp/qxMWlc9Ak4okGkaJYSU6N2I+k
vNf7XkHeTch3AX+dLPL7wIwvsTUm+yiqXmHTPidgvRHptqFfh9lOrqxPloIzoy60wuVTkKOXiFcY
5wQt1ZFUsh8I8AmL9k6PkZ8piEWuZRYceqG/aEFAlJp536WyZy29H8c0qaQ+eQnrkWy9EIF23C/f
DIxMVOO7EWF5thJFQpOV1IgSW6uUW9yqRDuk0KiEDhus1j8sop4zmoUYaQpoRac7azJ8CHshDNXi
s8zQUJlZAzIYay6D71jzZSO4JQbhMnU6rDKV97InCFvqpnCbRJ9aGL7gEnWTQb+GgsJMWhnwaCMU
AgBYzmuCkIXEpLTaVwsaHJtGo/cSfXzIevn4/wkNXwnaT3+Rfa0RWP3f1+yn//xfxfvttwX7+h2/
FuzGL/BKDMtibK7DWpAUKuZf8Qx8RrREeN3GmmWtypL1fwp2VfnF0CST75Io5k2ADP9VsPMpWTUU
XF6MkZnh/Evh19b643/OvpYJ2dYUVYb2QMy2Ksu/K9jJO6VTOqwzI/meOjJ0+8M94jpn2URO4g7b
0wwoj719+IjSZT96xG/5sW/cMeFasMQitjhcQ+4zNNE+MzREyvb8MjX2vt9EuQtG4GXeavvB6/Zj
uNX0PY1C9vjt+dp6pHdt863hmRsJT0uloJ/cyvl1TTF0FIpuKiGCau38NGgPawefo5qdaTOw1SfW
NBjt8E1ze+e+5xDugT15lpv50U73Ih+9uE0s7j0Be/p87A/wtnr7yrP0KJ7l+2wHuGqPSmYDw/Wo
+7IPmv71ILgZ/wjDzmd12+wzT/5gMuL12+voCI+KrdjrTwhs1bijcaocsdxCpDVs8QFU4Kl3evse
kbgn3TGU1uzr/v56tezTYf1gdprj2p95Ux3Sr+wGP0xpg3SDKmAf0IbZL5unp9D+QGF87FzIrg/s
jez0WuPkMwqnNeyDuBoJOBdsjyxGFtdow3sGaI1/7i22n3iv7GTXuR1/N7nGDVGNzUzGtD+aV2yU
D4jO7eJItXmemTjH3yS5eIh1B4opJWtPSJVRUN7f17fFF3ewxQ8qs1rQjbB6+SF83xF3wQWyg0/8
gi3dLbyj8fi41GAnSl4ZxYoduTA8j6gsdo2PabUjqCb6FmYH/ETmXn6sbcmPLe9Zlz3pfhAOrae/
TtunJ2FVr7c+myyHCf8eDpgLHNKNdtFu8tWDLHtX1MHqD+mZNIptuq8200Y/YdDulj35ifF+A/JC
MHwcCszw3KspeyRVrr9NBG0gxqV3hzqM36hFnr8Rp9tSSsR7EmBqHFE79XH8RmBY/YZ+kehIthxs
CzAKE8th1dsIBRFa9S50pRFvsmscv3JhIJOCBzxDfLYFt/LN5+oUHeWT8tgcR7//phsX4cP6KBfR
FU3csJjP0B4gytinZ3Tqd2yAnEQ4jaTD0As9IqISNfr4oLZAlNoNKynAOQR4R2NXYPnUyGjxVAsw
uofDQml3RA2so+9P9KXoC2Ae0Nmvnvr3dVk6dneQQZtyN857KEAlcHU32EcX3tgjPXk0hPf8k+4H
Pgr7cjnuOX4GN48U59zwbA4wnUUvtHerJ0xHmMTwCrWf+pt+guLlW4S6oDt0BA/VxUbgimIrTktR
u7V8t+lKvhvBHXDo55ab8J66iKkHMn5A1xOFqos2LX6WLmnraK9YT+zgUbwlG5ty2R78fqueUDgP
DMAd7cYLY9y8iTb95jJvmcth0MDIub47FJmDG56Vu+CbsEnd9ZYVlW/zM8CAVrTbD44rcIjwxr/D
gwJ5wEtwn1wIJ/yOvKv+IXwQ8hUQLkLODjruaav5Rfhch448P8mKi2D1VGxUZ4NTDK+uTTKae1dt
tMOHYLcn7pP4kHxPz+zVY5TLhQuD7UeADcMTycN7zT5ywW628uslPFnvChZNVG0X+UGhkmHPtBvk
12XeUZ3cKyf5FSl80+Gotsfevok7aTmZdx76ft98CWxK3yOSdbv6kC875cE3HOkcfSpn8wLn2psf
lf253iXbciMhzAkfjHRHtKJ6VRteEGZ+NidbBNVu4r2/R7RXHGsn2o/RtrzsE09xnr3Kjuzz7Hra
PcqOG8oKN3Ta7/KRP9miq74U768Kj24IKiisN6ii3XETvdNRtU3+hjhSj5poy0zHG49nFODOGcLP
tY1c9Y4YRt+0Y/ryu/LIreqZd+VO5EsqvhdFrKO7DI4tvsbygcllZ20/uhwQv56PkoNnqtyyFyRV
Ry2c9KS/pju44N2nptn8Mft8Nfyvozh3SKUdCJM+zc2rgY3KLjHCMYM5wi3YUCkPNhur4TPBjueS
1CHR1nfmDR3cnv91Xr7jj0fLJ+QT8ZLddnsBrcgdqisMmiSekfzs8j1Ee/iZthFwniIp5/IUT+ot
FNlEkYDjhRfNfxVOEq/BQo1mY5KPfK5K1/Alr3Tflfdv6Kf3j872U9hhkJUP+sHcfDuv+aUxhkdb
e4dpvWtYJY2TBLXCmS8xbxHhLC7eNn/9D8b7PTN24Y0VlcM3fOrt8Kl4p5RvLb89clDmC0mR5/Eo
2msMIAPPk1W/zXSjvqORMzqXTCFouoF3b2EgZ73K/Dm+G0JACCxs2mvGIQvsRxBUm5tK2CrDFoVS
Jzpquddxtv9fqSb9H+X5Pf/R/ttvmrn//tsP218/Dn/wXnbvv/nA+6rw7vsfzfzwo+2z7t//DVLY
37/yf/rJv/34H9WJ+p+SvE7vWff+m7bu+vW/VomS+otm6KZigb4WZUk1QXX9HeKl0rulsWtRBNKf
VUwKuL9DvBT9F6o3RbSAflmiqFj/VSUq2i/myvWyJE2D7aIq/1JbV1m7yr+pEmXRMhVFVw2AYpqo
rQ3kn9u64hjmQpjScYyIeO9qRJ/5KgXANTd62lKfVeQYk3lLTDQeKUFh0XMW3WSyb0UaJxWwxSJ3
GXf5FR4FqZ02I7raWgRKsqbPpIcFjWwJ8UvdEz1bqtQdkCbuF3QoZv9ejQcoAAV5i/mn2O2DSyFc
NLAF5T57CjX80xotIEzCApomRrRHS3xIcnSHd1huF4AmQ7FJFJlMQMgrh0VhHEMlAueEoVcgfUMJ
oFsXBjSTYbGQUlqQkzeTD5PkCsHGiq+adAjjnZmTQwslWSByXkmguDC/JVua1VpTLhVmwUlv2a83
pJCkLnkdm/XtiYQJWTsKsSq35yHdBildCkZ0scBLoIqlJG405ZSSCRkLdFHyFzP9IIeKRZf3WTcR
7LD7FHQ0qsAhQ40jmhUigOmMy/iwjZNIXnkgQ4miO2wC9aIR4Ijjo0mjGYq9NwXjZoQEoaCpgqxG
HRJuoL+C/AkxMUaHsI5WawFd8R/SJO0s6NM61pSCoeMAsaMKWXyjxB9LuMSMreaBgJP41sMUQ0sH
CmvQaBnxjACURU+XxDDNgGFJ+HO/5kliZVUsDiJM/WChBc1xCtp1Clln4/sxecYNUdVIfL2ZfqZp
fuvnq7xd7QjxG02qsn03VheiiQGQfpGCYzcrrw3ZjzKatA7njnxF1wp4+MoxrRzooFSQt13Xo4yJ
W5nJXCeEjRnpTVBBY9CsC8ppU0PhVvi+JRu8JvrqpPj5RJBr8sZV1ZCrgqaAgFjy2rhQU0VyBOsC
wM5TaaPpiKZ4KVN9W//GQqyVTxQ/OnikNtzo8m2oWXWjFmqAjHj0I18kuHDXAiXNmgY20hEPqn3e
Lr6GunA9rIzTAvbGjVJgRzq7i3jEwC7ZiyW4dRI6hQEiDR43U/qmeSvba9vdmD/zTKaeNbgguLzG
UEFfJNo5P0YUUZnifC3orRTgStXoQW99ocQFO7xOPMz7RNhUUFNk8bVr9xIdX0Ym+OUaZ0FygtLN
DVqu2hDrNv6sDg1WqF+xfTgiS4DAmegjjgo6pQiVpTvXSJYh8YOh3VnNlUGobVT0OrgGMuogYxq9
Wmcpq/0B3GrNeGSVmIX95HYDL5IIUuIQKMSo0CE9NTiJFglbcg1pghczcq2sH8cdH2Mq52B17Amy
KB5reKxTgTu24HJqucVmnigTn8emqa7XinHB9+L0dDWJPXCivRDiphtOUXL7abN/KbM5LIu/FX1+
KeOiY4hl8Gj+47NRE0EbMnZDRLE+O38aeSmGKVvMSWH2Z58tWtjlzgLGkWV4zlGKBYyXuerzvMbu
tb4y89BlMreagPN2pxpY8JZpM3PGB6yn4+yD58CwjUYdxdpmnaRVTAoSnHEa23NafL454dPdVmzZ
u2a9/GtnEVPbKtjrzLf1Jpumr3ugLe9F8RKswmAVVzL4aJUxTB7dMm4gU7yqawmhOISVODX6Zbm/
BtjJgfsjwbmpySttLH6aru/rVZSCHbAm+FC2heQWYA0vea9jVLu0PRib3LXRA6RzMq78P393pX+6
8vz07uq/fXd7g5TIUuXdXbJv6fREWB3TBcZG3KMGXXmRGryrPxX1LCTnWWDpUWe3bY4aCPM/PxKW
zD+eZ1VBWLo2a0iN+F2npBgEwQTwxXmmtwliXDoqXO1gFVVxxxunWdAycNTiVTsjRSQfp24vK7Gg
hpuh4Tn2DN3X8cKAGxEP8LbpwMvVfVresddr6lulHWoyqmJ+PaNGJpUOYAmuVlK5+rs/fym/7/mw
mluiLHK9rq+G9tJv31MlQXMmmlgEc3XTWB99l9Hi0QlmOpZS4/z5z6KJ9fu7g5+l6IYi865J1u/O
XyPhoqD3j4JL3bB5M2jtD5u+9zU6mR9t+GtR+WvF9k9uRktZ/71fb9Ldd25OWUYTYa3AUVnUQdfK
69360904mqgs5CBCe8bzhlnwzgi4raLUTytpN8ncgXiz0+kmC/WLILgWawaaH0+YruNID4c+bYnk
tjGlM9RApN0K60h0kKUerzh1Nb4y6E/wLyuH5IqPUH0W860VR98SJfELbnKkmt81QaKP/tTE7Bwt
8FEtQr0JmAkV+3oUWZZcUAWeRtoLanEzJs1V0ItjYQime6TFi/hek69R97cRdb6h7kQW17WMEHA/
mgluMHhN7YFfLK+nWQwwTxyHXNmFpD1MVASqBPpYIudhDVjtsXLrF2V4CJTcb4XXXMXhHhE+zj0/
1+TE1ns52/IIdbhSsAhObm5cZKaZ8QBFned9zGGvy4NssJbR6UNDT963YK+vNhyfZFBjwVVk5LZa
Q1O1cdb1hEfeWjWIfI+w3hxMejONVDAe9DBg9/2HQX9JZ0Ib6e6AhRp5JnJTRjCyPUVMJAUXxDJI
Jbxiwnc/657b+tItOHerTQJJpzAGr2KRCNepOHntAzdiCx6xpo2Q0v1ZfqjpRWA6Fawdko4SpsBy
mb6tr2tdUPLyeUGcaaA5jFG/UUFit+txhk3Sq4k2bz1m+I/ODCp/LdhWgKR616Nw1SOD2aVogz9L
Qwrgkn8MCg26bcfArQ3IjmWyB9NZd+FOifNnrW62kjKeynGXQBgRGWxFrXmeVWGrM3cmVIRjA/IB
CwqkVcm+MyW/MQaUEFIsGgZRIv5UblVk7ZOUAn8DLTBmflIOnhJCpzFw8PX+kh8XI9yELCsDi6aK
+FdnpmaSbVkOlKp7lstYP32ty3gH4JSk7y2uCNCByLCuSAy8qvzR8yoIeACZcmRQuV2XawUo9Foe
VSnKsqLBz0u/iBVJy28pafZLdl2SzCEizJ/zVed+LKv7Gj1tTyEkExikkiiEZIxS8TCYiZuE4a6r
wqdMkkkY44IQrjPioaJ9QNF1rFJoRcjOO+xGSwHbpL2N5odMdS0JtCYIzSbKhDZaTFlrfij0TAq4
Cwic1p9gUlNz4Zcc3DTsoV+VLXpM49KMVLMiKxbyABZ7l1jN0Wz363NgGEGdRBPpaVg/k26r1+NG
mZ/XUoTqxgrRbnBXxrTTFsBaFUueUj9yBaCi2CK5pZGh4OMPWQ4rmVojQvOGuzqyLshwnPV5YdAf
pSwq8aCvq1UPAgdRooHMohnrbY6VTiF+Yb3LGi6Xea2qp6e8+1g3EUaN2Z89RlOPniHfUihA61EU
8PSq4UZQpZcC01Ty+77FucN9qe4KecOclw41GDoc1SW65Ah+QiQMXru8pSu9SuAS1gUXIa8HOVPt
UTesFD4aFtWNoTtZ41t59CI4FDK648RC/tqRHVbFlzahGuD1DMI6/7ZbyxskRvYdPXdcny1TtwZ5
Yq09mibw0/6a12cwV0x++ey6s2hRUwg4NIDgKcPgZvpAHgHnij7V18aCq2HdOlisohYXmqpTwJoU
cy04VvleA89mQLgr4+8kLnnSiwV3tuvuY7gkDQ9p42N9z5WqZpN1awqe+9SZ1ohgG7tAljbbdUfF
YO3OMNjP1TOL0UIDGAOk5ZKB5JMrCRIhZ5/JjkXqPREBZdqEfslTrDHfgv5tDT+LQK2u297mLQNE
wOwRtXi+5bTa03jt4X4UnzHBNmOM/VfHjo/6p+IYRHLvQYZqOVYfLt8I3kxXgBrF3ornDbOcYa//
4RX3hE5FiHACo5iV0T5bekeZYqeuigvmX2Q+gRfII2WP5shww6Ruca0p8kJx20r3xOAG0bbKnqwe
ZPOHuniG4gfBW7zSm/DMP3VUxOu5HolE1R+zhtAf9fMfB1umtO67B0m4pEyTa9B/sSFszFJjX8Fa
QrYdFtNxJBdsmn21zjiLSG5xG8K0DorEqTWBhGgWXdEvpU8xPYYSbBG9QbdyGnDUUGXIDbImcpON
Z8yxDbgQtaPn3eo0VT9A9ujxN7N/4slKaqPdEwPBcu/rPIR/RIwg4GKL4dOoak7eHgSem0GVu0H3
rVSepuRd4PHMChBw+7BZXcU+ha2VJXahxa2NY5E9YSkKO4YzYEK2QYSyfG8t5668m3kCtlhUM2AJ
tPd6uohdSX/WyFxVXlXkNfOLoxU4M1COHCTK+G5pmVti6E5l4ApkQKmDk4bw3XowD4K0L2gDopGX
FCCkqfVNCOu7ZcJCs8gurR2MlKJviT1oQAYwOKotzOJNH3lrv6Om+5gSXpnW4SZSrKc0BCBjDd7M
PaXRZ1cLbiQef1KGvhcom5S9VRT+OGWFNtqPNHdrvNhC7BD61LAgGOhgpUZ3VM5I5abSM1pYgaZ0
2qwXENGVOP5KgyggHpJFfsAAwgMGvDPq1nDBBiRtg+VZk59QpxNYRGe0f1OHV0P+NkNzzyDHhM6g
h24UA+tW0auhg04hJs0FxMGgR4iHc7MfvT4pEfd0UN0CZ5llygP8/mnrLZZ6r6DElif6Mjwk8+TY
5c8Nc/DJtCCThCg2WB16rq6M26ocNgZ0moi6UWXAb1jMFign19mVlD2uP7hhK1pH5Hvn7S6XM08B
HCGMRCZ89vRAxOylVfJdRPGypmIDWprb9FNaXkjPU5QnQQThASBNFZ5GkEuy/KnIA2TYEHSPsIbn
cMIhdGmf64Ui82ySgs9pfBpxd+Y5Uz61d4zWF2vIBPrnghBofUsqnnPNpDnrn/U58ra6rth8Xhex
sbVU3vFbwXwV+SZaxNGRZhRA0luBqyJAbLw0mWtRHIFJ9RJaDarElynrwZDLuxCAyhwuyXFvYW1R
ehA+AD4KbIYjHMRmYK8iI0SJoq+vh/nADphAW/i2yFd0OCcmKG/ELm6HLCetuOxQZs2wcztuQLTy
TgbYeQS3NacoEBLaxzztBJ4O0YiEmN5yz+SO6nF9SAgGadDSsda57ybVbtbHu9Uzm5tI157uc/bu
65eRe+rEJkSNTiXja9iURPFC9GD3SxGmgqpuwge1zSAlFW/zwoMeuGXTbbT6c9bIpaMrFdM8SPJ5
g0ufRwCLxSwfrQa7Nmo2dvuKOW2oUSaChoQ29TL6aqS9bQswSONC6atFhzxVHPKlPWk4kSZ9HcJ5
EyebJZ0PfRPullh8i8eApzpJYySzrf2OTutPSFz37fIAgtc2Wc4wfJMvRG9CvbZ5slmL3rVt2Cqk
bFLndeV9iKEhUAFIVcFWMaLNWnimLUsxwJe17VOk8SZnNcf/gQWAIQohAgvSpVF6b4jdnBleJGK1
jSgqWbLt0YxdLmV9OXA5iMZWQ/zz1YOcun1aNE6LjKimSosVyS+QzAURADluxyRgkOGOZKtxTc/j
jeQSVd4NGecg+t5O4s5YcQWMIlP6Pq0uHvXhugCDtvJos9bsEZqc74txa0OmQnQJ1yIrE4Jtt6Rr
bvadMDbnkZnk0tV+FCZXBXVjHyF+KeKHr73k2tmnIf/37R29fD6+ldXcxAQ6/u7Df/9/MiLEYJf7
3wtQLu//+R/tj/Zv9ntStr8ZMKzf9w8ZiiwbRKAjCzck2WSH/I8Bg/KLwqBAE9eGgIQOXKMD8/cB
g6b8oq2f4RtVbZWaEN7xd904knJDIyDEYiLBfEKz1H8lJ+QPsnGRwYduGpYp6yL/nLh2EX7atUu4
mac5bRA2sG1HYksLjGi0B6GHR1NbsJak3toWM1Zw0MuFreP68gj+wO0lJhob6x9D3pcOWTzmEYi7
YRO+xE0jDj7aL8sPM0yMZViR8WVgwaibTcJ9eJdBUsSL2uzGpmaCphK91DbZRarlnSQFp3Toy0MR
TWwrNWC+BJWs7U/BJ/rnhy608QW1z3QKsxKyIBu5NIjnfTIRHNTgLLT1RjwsGTYlI2Q3sXRy86TT
nBf0lRKgZcZ+SnhKjrHGkk2TjwyBgdwGolYzHno/XQ3/pCnyhwwW3l2Nc8TYxtQV5Q8aH1FFW6eY
jclcsrpkuSR4RUmNMZW19ADcaFItXEfEqHUm8ki1S15kDeHA3IKHE7Oy2baJ8m5J2Ukux+tkFNNf
HJ/OFfZzz0b8Oj5g4TrDKoXm7e96NjMetLwBAGGP1rpdhuKkhXckRaiHHr8aMcaMeq0YoWLCotFR
mdowkVR/0cPH3qyIeBtbl8iFYM8eqzxoL0Lc3FdqKANty0hc68VjatUvM5wNtzPW8x33cIeq9E2v
eBwHqX73dQUQUHxcYE1s+m7CuCUjOYzEHZSSHg5Kne+X/hKG8SassmU7jVAwBaPGqdRI207BBdfm
8nCWE4XVHXdlCP3nUdMjiZ4tGQPa3N0v6oJtu4o/1aETzqXWwEpLlFNgGPJdPjJLZiqhhcCepYDM
6GgxOGFGijx3pKv4dYEU+TL8RX/O4B7+/ZuvM1ykGaipCMHU9eT8dOsVoSEORop0et1zVlrwSJBo
BuVEupQ4Pg+DhNxIaXVrK4nUvkEkbMJ6fsoT46po9A+tik1Lm5DrPugAUTQVt4WUT8ZOSYpni3h0
WiSxtJmXXVQu03k0rYRoWBNYP70NxVNaYuwaoQFfC5RAFCTF1Zfue2hIi0/8qoSJbKSFFMcG7UmQ
+ixVXxHZombudPrPOwsLxLkj3HsXBIwi5p7VCuBP65MhwX5/BPnZNnVJlplc+wigf3zll38lmadL
+Kr2tc50pLsRqtL6VbCEp2L9Tcd1wPZwInKtoHnThPCDyDLaWb0sb5tWCjdtnhOomBnfIFpbzBAn
2Q+0tQaRQshiYBL+4kRxQv5wpnRTtyQ8Amj2DElbW58/nalRUQdkrQVs+hLGXhjhP2wJ6iFw99Kz
YbcbS7mow/BshUhiZ3RbyshgzkjMExMKWD45CbN92wD+HOeZrdeHbNV+BcboHEwTYQ3y0HjlwmZB
SCq2lILSHTjNa2cNYtCCN3VX8XRyGgtM26DIEpghcCatJQovmVgfxmRSDjRsgevifCG8NYHanbIV
DVLhyQQExh/avT6ScVPXiF4EktK2MXTMpF8mR1mw903iKHtpOq0wMJgo8pa8KWUXodha8wgWCjKa
cXQmZp7MgO3pAoM/LNNzaaQvqTX1ZDX3zXbRum2nmp9CxS66CiWAJDGzuyDXY8pN6TaL4I5UAyan
xvSgCVBKiOaaLBCc4QHQ6qrUm6L1aASbcQA/39LDmcP7oJTNYyLOh5xB65gxquots6Vq0tjVlkh0
raEn3EZbnebjbHkxmmAomdm0bdvOJNS2FZxWXtsmPRs38lOmy5KeuMhxHTfh1hQG9WHplIeyVEi6
Fp7SiM+EuvBsqLqx4SdEDLmAqaYtEm1VxBpuJQV6IhHwVTSlr3GrRAet0jdWq6a4/dFtNSQbsc3h
ZxYyAnnYIq8kQhOMHU8/6qa1XEMgL5atha4Ru/t1mFYtmMc0f13kYPRnQp3FKh1gjxo+Wd+0imsy
RoyBVu0gvUgrFqiRmeFCQRoVDdehNoqnOWqMPdwvZxF6L5vGR70V7iIl3vaDWTyGerjJfAsK3Su5
idVOYbJNRxztXp4dxqoPeWBYlZ8nOmFQaLg6q7OcSO3CQy0KT+QjKn456tmGeEsFAOggnmeeXw5p
0OSqkj0vabOnQmzBvhGhkITtSM8owHqUHYcuEn2zLrdppxz1rqsBwqUvlgjuDfQHYUnsQkp0bMOO
okd+7DU0Qu2aeaeZxXsyKyCjGNq0Mgy2WWicSJf7QxFsZbU17qrhSeqjji5X8LLow00NZEwLK8xv
IMNvArdVDbuMyBDsr8D7jcKuFBM13khUhLmkh8BCqDcH3aW3EO+EquT1wowUs6qLQ/yJFb7aDZbF
0A4rbkZOzVRkJJBaz+nMiMlCpKgp+2J+T2KjdAKizWFKnDNljv5iwLKKkn+zXEgs0whBNEnXDV0V
vx5SPz2EClw5hlHSqg6+Aqt5MUh1kSBK3MhRh+xTI/PT7RMZ2wWqgEgd0PSWdO65VulcHJOp/+hk
7R0YzVkW2J3Hqia4Ri6f/qLoQfzyhwPFiWhqLFC6pP++qJgUoWQJhZkk3geNAf6CCI0nZK8KjTXE
mz1tjqNqRcAji9YdsWF7CMf+/Bi+1s6fhlEib5Zi6ApyHhX1DrbN3z6xKz0EraRB54uAKxw0aKT4
0Zd9ZYC76FsLlEJnPfUL0bYdvhz4OiPPE8M6CQVavr7SKULq8FQHsbRXVfE+K+B9RFBQrWg4zrQD
Wap8isnhkPY9BN+gkjfTkJoHWIFvJFJNxFXAJqfgRjSa5MZKTAEnE6ra/gsAWdUY7ZtcfjByz+qM
bFOq4uiR3LPKuCmJYTRu8fEYdmSSotExHhj7zZ+/Revu4neniaoU1zHFMg9zxne/fYtESQ9loadH
GzX1DnLAcKgCcpaJ5DnkRJ6fjZLggpRgi6bwD79WDzUPGFdDc3MHzXDm7oaWrgeadhBkVSdHvoC+
3ahMHNfXAI0SMoYCbCZAwRLmZJOmaWn5ZYE1sIoiYV+sv339iZPY+hoxVuKaDjivvzGYEvfVtLCl
GIC6iVBDcO5PdxD4hL0c0ZdSjfZOoaK0ZbPuvBnUvspUTq8MUg6KZK8RhSsQ3sjWOYYOGA53OnMr
DazK49JVTj8L5l+NzKGH/P5Nlaj2Kfd17WvUu24Df64UmtEwCwRFvBmL/pF3QASXhjSQcQLqUBYP
SgEAZmA30inCpusHmgV63ri1lD6DLSV4IDIIiM9PxrhfiB6y63yly2Awk9LKRH8Q3U8gDKZkuBrM
ySH/RO/1RA9uMZ8QYxkSQld4Mjj5AczZUwbOtTMeFph3TjqPSDNHssU0N8rQOZpCZezwOt5hskK8
0WvvK6HOzwbaqV1M1Ish9U5tsDEqh2Q/j8QfKUSkbViaGYzRd+90a1+S/eXpfjINih2io9FbgK7W
qAsOo5stva3W1XPWlR6FN4hSOMf63YQCnJnpi1KBBaVRKAvlplaT9yot1AOmXAxUMQNZfTLsUGhu
0UAQkZrWGIwbnHfspmxdxuaQWPR18Wp4usHyUVo8t5VWflRlxZ9DbR/i4oRGxTJpqiLveaUM+1zw
G0MUDiREf7Y6Pbukp+mjt+0xt5BHt1pkkfdBcz/IiL7sNFLEAGnOiGSGyO/F6GUaLbYQhV1Uk2Zr
Zi+i5WG8h04wc/WUvR1jiVZWBrqr0MjhT/WkpwEdpZeT51V+LgHrRjr8k1RbGq9PX7B6fc+k9qZq
Wu1M0Dj2ZTcSH3TVE2GyKxWqfBhcZBWErTyTdphZaLWlxc7L8pWDNByNeeOddWs14D+FJl4Myi1Y
CRpHwOkLSHZk5ML6bxjpHh15G8Ozb+HQM7JhxmfcCzoN9ShW7jOrB6SQwfVXImEnp61+ia/CrLz1
4crbUqdTpExvowbPPuu6Mw/GB07DBw/azMEa72EYTy5Gs8xwLYscpzTBXOE6OR1q0uYCVYaUx4BS
NbOPUoRbXk28j5AsR1q51ntgFKBQNT/UyQpsrXZXLJyQUs2rkzV3p0yALiWTSMiDWjzEOYm6Qx7e
Lb22M1qw3J1ZZiSq6Y+iWT2VOCGf+2Z5Jj4XEjgqGXM2wyecpDsgXD2AfmRqIoAmcroW4CE5xPTe
IlOyaTWPosy0lhIy0UOeZPomRdfqWBOYNCyq0RSc8uxMfMFoaT/gzjFnNjFWqPgaO/oP9lIxZU9A
NcBs2GUTOusZt7EbVkDEZW6rLHnuuknxSGyNiC0QVWdpBMPl4kVQgGdUm9tTCN2eRQvVXo9/GaAF
4NwR4rqsX6pFNB/UQAcUZMjeWAjmQ2jK54WtHCyU70odZIeihfMRykyiKRAblG/yzN43msEBFGHm
K6EJgXqop40Yj0cwx2DwhBHqo3SRE70ZbfCgdICAgGz6EbhLFUMyG1c3h5o8FZUyAlNB2SfSPEm5
Cx0dg5NdkTCQkJqRJgzJyOf0xpykIoFugcXkhUuxq+71zPCyVIM43NbRxpKHp4oSKcuNF9C5T1Mp
WocWKhzXOfvSWt4vtUDQisAQRjXj/TK2j1FCJZyRmz2CYFUsssgqYsx6lcdks3wMiwnHg/oVxn9G
QPlbNE9+v/rcmwU9aRIa2CYzHe+1itUPZl8Stu91loV+xV47D8cXiVizo9lU6T4i93uqJVtMFWZC
Ixs8lSUI10lXe83IyCBtQQL3JUzCvK6mg5xDCQP7BefEwPYgpIRZhLgjZ5k0p2wSdGdkgxih81JE
2cvFcbPMWXDqO+0UzGFH7U0DmU5f6KR5GvHoixHMq4qxwnSwCyfFVj1PGxau2oHgk8oAPgWYrNC9
yXjUe275dtikeWsxXBJiCgrzDiM+zWc27BvLnJn+DiEaW657+pT3PJKYGk/Lu2ppBxYKvq2M2EY0
sO045wAvpTRAZtDEnhgiD87CZT9YRHfFbKsKwWrd/83eeSxHjrRZ9l1m3WiDFovZhNZkUCc3MJKZ
CYdWDrgDT98H9beNTfembfazKStaViUZQYT7J+4916xhqBsdnYMPBinvo3NoNlcvGsgeU7zaPnom
G7hcck/frGlJ6yJM/IWubLpxUwW9eBi5g9hP2d42rVGMpjq5z8DW2HDS0ARecoi0cfVnNP65bV48
pkIJ79/WqjvGGhlGmDE0Trr3Xghr+0kK9AGhNzm7LjHIzMK+kC0cuxC6Jj7bJawG9UHZmOIE+PGv
r4KZ1FkkOoSFlnt1Qg6UPIWWOx0csKOrga0OLbWNtGPsVqUsMSP0hNCwdD6GY7l35HBOevODyx5p
IOlThqWfrdZ/Hi0rYDfU0D8Zyd7zWJf0qA22cYi33RGSLr55zu3RpW/gXs38pDwA43gzEaPEDSWn
9e7NMds9hCt2N37JEZcUIAgGP3CTsQOhKmXodTOTfBtnRrmzaRBTxRwUAQ0LO8kWxGnMH6Oyo105
+C+WYzITs8PwZgw7JyYUsS4gcwI2n9hEszGc0/aXVXL4RsoGJBG9qq2P+KDkPDwKMV1QlAarGioj
SlegGKrDVkT8WIZrLMgCkjqWIDR3DoDHF6dAGA++EfSnpp3709j5IZqEHntxMJ0X8IIfGM2d7Nbf
FkpbBB/xUehRL9wJqLVi2g69mAFEN58lArO17/SPyiiy/RDavzpGKUleQIR3J3yFzOfyBJiAmBdW
N5EXI9Khg6zRhyDK+oh+9Bj+4QAYACBOf4Lwrz3bpFRHDHplhJ4qhA06EwZHwlnFWGuOznZc/gQF
l3CR7jTI542aVLfXY9cBIiyttez873hED8ADgLvdD1G/z06Ft6deOuD8q0yHnxEU+TVcJMlz9xj5
RFaYbcU1XlbIFGl8A0oGdM57hgN/6ng0t4Yv2eoJOW4ij4CILE14CCZ3y4l7jkpi6BorVKcxxjRF
zueDqL1zsCCvKJdosi3jHnbTpdUQdg3kYbQXM3EX2RsSUz0UztWEgLV2uiXOBYYbejOLcA1Yff5C
5RL6gsZq11VSHpxeE0ZV9y5vCyJ2MoFgCUwp2IY6ZSrPAU3241oABNnVAbjIiim6aXnNpXTxQno9
jN4xdBqGpqZ6NfqK1LxpQt4/TvEqIF8O4RkCh/Y4U5zvBp9pa8joYC1sfbX68poxBLgLp30fjCx6
qHq8B/3jPJffyK0P9tz3sKwMFpVWeWbm+Dg4oL501sAekCeCViF4+QVRQq35JqYdlWmUIMHuWxRc
CvJYXxIEKzABryrP36VWh449YbcQBpKCtZh9MuSmTV0WFpO55M1hPLSQsGbkczXmpaw7uc6ecx2m
bDC/z7WxavzZ5oMWPrSBoG2sUe+VmjBLMTPnKkLwX858Hlo+ORbbuBpW7DrrkkehVHMaU/+QFWT5
2C2hKEYYvXmdOECMiC8cN/lZtz2fSr4yg5CUWEPgRtUF9ZWux3Pv6nRDsrq93plxFyKYJO7VZ2Gd
eFo9cZV8Wz7b3hp8BUV+kx6IVJwY4XWfWgXZuR7GmaCDfjoR8ZxTvDeXrAdrlRoJptwSqXILihzL
i/USOb1xYFM7Mwbe5GYSoU7LEiZRgXtN9bYJAmMfetGHgGR8JRJNe2WEyq7YSUN/jrYYX/wkuef6
ngTOs9UbRwZO6S4zQnRRbe89ukG+cyg38sHDJGiUem/LkB216/7y8wn0MNiENAUIYVnuC1D/3yZ5
BBx+xZcDnfyQLCsVuvs040qpCaMZAkc/IfMmfZvI3ns1RWSJUpEpRVIMywYaG93Cn/U8eVRb/gf7
2aLxSgXtvq5ubRMSL8aO5Bjl5FILlEpjhV0XhH7LwzdmRAVJJEe26h9qzZSTe/SPm9260PCvCexN
ajvdX0v22dC2380I01tqhvcGzOJjGADgtYvm9M+P4E3em6yEf3QZU7GTCcmj3rqWEg95xSOjnRSi
x+RCvWMODqjbBY3wlgw4IglIPStC5bRl/TXIhI8qDxJa5VADyAybcN5DTEV68V0GxEfnfUmkfez6
kBXxyFhdf+VeTraZ5yAGlNp/gBAECiVdNjv9k9vA9KhUDFhzLA+2mMfDv/7CaIb4oftgYCXEjKAK
gAwNbXRgzNadfUAS+9Zp7zK0u2Ptdy/5PGKHSNrgnFScmxDwSQw3RfU4DdemKIpbhnaoF2I8JsUE
DaownOOU1e/k9pL0aw4/qSm+vOJP20+fVdwPhyjKD3kXJ6e4isyLRJQSJ9ztk5U89Dxol8nMfcR/
oYm+yvDP//wjt+FSTibU94k14tWTxmvR+MFGLGIkMZHkuPBCS7prCIUmuW1hNd1EsYwie2apWsNK
9RBRPUFNfY+nsjpbmt0mL9vYF8b07dWqOvVeZj2aAqjfRMY3eggaxciHEy9RQ8k4Jt2wcrvbYI7u
XglMElXGWUMsudgzr2Q75pj5oS8QXrpaHinj2hcbIT+l+IMb0XIvZCKrq5xX3YAQMdBDuFhPtsR5
26iESussaqrLBNkSnJvmFxHvVS5echCF2yrlkuo85v14lbwh2jpqYtY7G/2ek/KvOU8XibB6M9hS
P6iAChQBdm9zy/cog405VQRz1heZ+8NLl4yb2e/Ts9E2w7lnrJfUXbqxUpEe4sztzl3iTytHQhGo
EiPft8ic3+qY7nN2ak1QG5LUPO2Hm110b5Gjiseib/s3PR/m0SnflxcBMFc/jkCxyA4OXuZxTo9T
o5/aZT9QeA36Go8MUx14BID4oX3phLy0I8OTjD4HcRfCqzITw7ZPOLSgb/0xnTclAqS0QLtwJTDn
i7b/zNhho7EeqBVCEt9qNkrw5SzLjZ7ljcSKGpOVYIwvUX87BsTfeYL/MxdDvw3BDjugU/bBOAdY
ZeJDk7uK4YLXMC8OtkHYhJt08M1tb286NTzxOUNZXQvIaEBrI6Ilaf5VZV17hqabHEQVqJ1rh2jm
VM88MI3pw45WSNjGirSrS5O6HKsRGayNrPTL1Is/nW9GF7foA7KEQz5ATp6vmipSxwE5deDhlqpc
sMJR6BGHSoUiYYVdAS6Z3IghqregHa4CqNO1GBAoDVJSJSoS5FzCFbK4yK7MbVeTxMPnuG7xEHN4
MayKCVVx3FMJanw1uiMquJo4Owx/whnxE6W3JJv/KoIR1r4cwg36p7/CFj7sd/tmFeREWklskSYp
h7VXgfQ2u1FvxtJtLspRCNgmMjjTxnl1pLw408LBnPn76yIyP8Cvcl5ZA/1XWj9FAR75wLEZo9mg
zgwRHFw3jfdNVybPU8bhV8DoN113+pKVRQ+Y8FT7ZnlzBLOgXIrqjbkq8fJZ+NGxqgKK3Q5HjBMY
oTMAA63rdgdzznYNMKT3gqBqVPFQbwxMhIcKqeojuC5aJEJkVVJPn30TXtN80i/OSC/iDe62bbOQ
IFy7v/TIv7iKTm5nGy9mSy4Lut9f5uQ627TLT4QOQKBtTDrvRN3RTLyxwcKVyNvLYR58G6ki2aRO
93HDXK8MKD6aTqb7aJS/kiRW68bhE96YJX9L0HIXRqrfjRzyKNlqdtlT9Rq4mTyaJt8iSNjGmTaZ
deyjLnE91ufZfG0wbCeewilQW+9lYj7lvIBIWA5DwWTAzxgc06w2IFpFEVTsgrRji0DTumqOpe5Q
I5Qw0nM2hx0j9ZTJGJFHbNW5j7tI7ystCGAU7cmUw+mfJ15GRCkIfyIDxgaZThv07sbVeMnbJZeP
yJ6VNMJyZQVsWDtCFXYdoNAynQYIejiswlF5hA0HZOyNpH+gB9kpE5C1rBvywup2vMmifVBtqM6t
2/6E1qoXeXS0Z25BM+i6hRwdbTU4axgGNh7xmR9LzzsUGD5mk4AUbF6Hb1bmcT6Zc/fU+3zN0TY+
ErXzPUyEQjQsPZWABsLfcBEWOc5QRhl+tgrGNB63ikUVHeNsxuFFKAwCJgirwTFXeqh/xoAuaiDs
/gxjSOUKe8Aytwkzj8hYAwH+TKXvWeaak4ZI5UHe7VpxfE+8bYZXhXxkJBYZ1mf+OLMvj8JLWJAM
7jnJcEskouh/1o0aODPlkb1n+lWfHV3DlKgwxcYwpCu7YIXR9M3B7ZnKMqJeGLXLOxars+0gJ4hH
QnHjmHx6Zj7uLjSSg8WgiMEjntPJ/1vVwj16lQXF3BYdWUb8dprqoxlM66GPxH2sXbGb/P5oEBh+
TMCu4q9gVtJqTHOldzUsrLMWMSFM4mKudgQdKKzNfF2j9QPKgVOURSRC+RaDyvL0zQRg+073IIOk
hfX8Wtmpg3UivvkTnyBZ99uKodNZHRwL9TEYKGyNy/5UqU9jedA7o7qlZdXtZofs7zaIHhMHK5J2
2AunXkQOWL7AbdE6Xsrkyo1MfzvbLDkqG1SJOV+zWY/syYvxYLajCz4atUnn3sFzXdj2d4fQGVIk
7OjWvXCa967J0nJg8kGoU2byA6TOvDb92iIpBXfJ3OEjGO00O4VDepUK90MgnN+MGIJjLOVp6uiD
5xQGel745M1ySVQuwwXHuDJ4Inel9mAaC+OzXXba2q3eUhFDhWkRFTc6zndDU3gbmZNMOfcAvutl
JyrN6DSoLuLxQuYKvh5nQDn9HmAlFyVK9Ny15w0NPH63mMMjLuCMqSb6ceVASmNzlWGDuXw0fiSU
TF/J16lO/CffjF+RKLW3KDMNcm7h1U4ZttqmQzhjE4ctaLLWU5ExdPGy6i5JwML6jVqn48A1Yn83
Cm2jRRGvfYqkuR+RRgyT9eHm8z4KW9I5cyc8N5jCsFQQT5Ee/ITUoZpRzNbTv5x+qq8j36fHdjTk
pKfWZvhYNtRYSuFL8Cakog4BBtd//pGYZrlhtgi/ccx4cDL/jELgo2dXeYW95kMWifMHCx7ZrrPR
Dakp/rBUPuAFD/H8Zt7PzPhiVStyewabIoKt5mpCjHCIDANC5Lgg3bWmmAltmkz70x3UaRr6+WoI
5zmNffswpZzDxOr1gdpXS/Tt2nMc2IBGjQOQn1iRQENqWIX0xq6xSejgyg35nHNO8MwM4dFSznTz
zPbL7bMJvbwVMquwzmWsFRA2coRN2lGvseVKToIY6jHQe0/atyDx+Q7keBHhLrNtNZt4X/sGTGo3
f8S5fe/i4NpUZXc2pS8fg7j743a9+NWZCCwcp4sOKIN+vMSZFkPSt23Wxwy9xFbMMrrlyCQKB5pI
1/7KjeKNnjTEFY+oegjWkUUMchNG5zT3CbNWYBK1j1CkzaIl/VyEGybd/YfjcLa7jvFeevPLhPSZ
lDU9XSwgjvuK74aKznp5Vk3SbGLdH50uQUutcXJW81IQE1PQMT0FV0g/ORSHsh7DdTfivtbx37jL
ytfZnn8XdQo11mJMEYasoZNwBx0VSCT0dysfeS5hViChQa0J4UWJ8VRV7Xgah0nzO42A00S/pyhE
6EEltJGNzq6JazcHZbXEGkoqRNfn2fHUO1YyEoRdfSyAQEIeLOH7GfHzhBTx6lgM1Wvdec+uZ8B0
QZW4aVuOq9x/JjvqQyYOXjICSlYp7/vmzFtWbehHhh0EBNjex3wS+SHMuQM7AAqdY+qTFv1rV0Ed
FHU4w1l47nzqBT/shn07NclZkbPMCcdnzWZpu6zLtm0KlwEgbfvYynCi19Tvg2c/FOP0lvR6a4WU
vkK+DXZ6k7PHeDDQ20DlT2S4kANDiNx6Zhy3CgFRAkSHNj4RDvJVNZQKrcU94itkmURUNEyyNqOK
ILqkRLi5OmIMn1efMrXYsvU0ba7DOCbQwIjD9ofB39qqvIe4oZoh5WKKve+Kh2O9/DAZxR2US25f
B2Y5xReIpOgZ4OlzJ31sVeTIaMwO4eDoaztU72URPOjZhWQlPY1FLMJfNRAFawNiXLICXyc37Z5t
Z7gNaA4J58id/jrUBNqTSNohECVPITZywpA4HZFWIZzKhvZv0Y7FrhTa2HXxcBy0uNDDEYzQySXW
D+e8SvIT7iCC2BVPjmTA2IvkNqaMe4RpPXZJ/1krBoWNfzbz4Eum3kcliDTPw73QiAlkO05XwJW3
vBtYXNjBfOynn8Rn25CV9as70lC11XiP8OhDAR9vlWQ7RM2xSysnXIIDgdZOG2kv7cn41vGeDB4l
H/k8MEGD57KLP/zeDvmxIvbqKv0xZPIcMBxCxB4SuA2dF7DAY226LGcHBzxPjeOuYGykSeJeeyb3
MhNksesJFNtQ94agdDkX67gKyJlu1l3oPBotdwHVJFZ3Ruf9HJLpntThmh0tNQhN72QzieEFQpqE
FRC+AEZoFztMnZwFqrd/419qRReDu4NwMESCj24voOH5rDBrpP2eBujkHqL+1pfptX/ah45C6zQ9
VpU+iUQAdD+RqWwkWB1pqedx+rJx4ZDs8eYWYkNyDIYX+2jOf13R73Mje3Hm/KVNQEn9m+kyIW1L
n9Y6CVjkMTNuGp/Q9PqkiuwlY1FoF95tiEHb/6PK+P9C+/+B9Ij2+P+Srywsof8k/ywIov/9v56G
8qtK/wvD55//418Sezv698AMbDA81MdomgP0m/9i+Njmv9t+FLmI6yMHfE6IHuM/JfZuyB+x/Q2C
IPJcC7nL/5HYA4H02aCG4b8E9uhz/18k9owJw/8mC7FR97rkEPmuD6Od7+X8V1kIIGBlM/DHeVuS
gNUPISUIypjRjL1j25aXMre2UaI4EyNKdI9yPGz9a0xczdrBorkPcYAQOzOu0diTFzaLM24pZNl2
+cvOPCDbxsTW1Gt7DiWUOGXeW9s2md/bMg7eUnCXwOwwclNZWyFZ5GVO5+yCa7TfnMBiFY10YDsn
P5PtgWfRBW2kXZzweUK4YKVKQDTIQNPnE5pDRBwscU3aBR4cjDX+pujFJr50JhMB7A02LeV6D4wh
n8qghVls1bBnR3Ojs4yxBQLTscSXKX38ofxuznDk1+kIESx3SrDkvST/kCKUFJ4T5Qwe8NF+noTj
MKsJ3O2QsFGd+0OjGVtzIustHflTAgGADAZCVn3kJ0OQB5s2fo403EIcezgTmRYTecIYLB8tFiKx
SeAVbgAy+aCaOOoUmazqnMzbByX/wZyT8heFxXeitLw3Rn2oCAvciCB7ApdJuKbCMeQTPaYtl/JI
ryB0dxwIQ3UlLJfaPQ56FDspdlqVWubOiE9eM1qboQdWaCLCRA6L0CAKmanH/lrQe5hhnp4UGVjk
L001Tog0dLbjBLbBr25adN8Wmlx8/PgK4959HjoUIXIK6P6m8Ze0/3p1VB+FMwC1GM9xyiYz9c62
RFPQSXxrvkroaVEak0467/r2m6REGAQWoSFR9CfvGCF7qmm3dfBLN068DuzC2SDEvbgd64gCAhMg
JfOjJenrkOLrxw/CKT/G/U7aZIWbGgKCzx5GsS/e2CXeMc1Y1/RHsZKQEnZ1ecyIFDykOQ2VNlEy
dc1X4qLNmtpFJ4RBmOH115QkPQtRUHogkjZhjLjUHH7bQ+5tMlcSncbIIhDwsR3rYjRWdA25euYS
NYl0NAnoKSV532buOcnlLxXHPSPG8EmVxTWJSQSzizEgTtX8GFI8YWNKDrlhM7qNPJPJBWlB2mYk
agbT4jIjiRfL+IxAYD1BRC1c2ATTWJ6S0SYks48YrU/EiS3F9iBYEAdNDQwCsc8okQsLjenYEvlu
buEeOH1cgijRmymjSzKpZqFxMJQvDHHKFJjNaRg/7GEgEGDAWqfab0z3hBOYIUktXvE1VuYmN7Tc
Rj0rcntwUYJZjCnz+YNNmbXugpGToXPezd7hHAle81nYR1XL14Z3VhgEOelmDLZxkT5q1X7GzQcr
61/KJKY7qdHnTfiZodWpojLWZLLBlipSa3OvWEZsjJdiacSLj9b2jDMDYpqtxj0kQZEekvLeRruJ
IfVbXGjSjsmeJ4o3XE+s58BmqoUSbrKVZ45YG9alC7/6jLCjMiVLJnWHYz8WiOpV8do30RkDwWac
GwLaB2uHHyFmCGh/Nn3GL5y2QdanmdY90lV2TrOjCY2CraPHdJo3ThM1h2rceVFGI8jQSzkvW/fD
8gAiquRx4mQ+IKkadw3z/axMOPP0iKGzZf9cB9auHQ28pqN/mMBSBE5F1GPg/SRI5+jY6pZtgLqr
EU1WBeC/SZliJTCQ1vFIRCQyaRoxOB8Wy49DMRLWLQvzLbX57FgIXYmUYrFT5NPVlO1X45LGpiyM
HDnAKCXZqLNpd/EeolPN4uw+0QoO3qw2edhL8J3ke6k43RkTC38CjjewwbCLpJCoRndaYNQp2IF0
uLTmT+WjICsd5kclWZFujNfXK8irLsuXmWn7YzUUH+TqXTX+jo0Vit8+Kc+kJgmkYglddIRAxhIM
Iu0qKJAtLMk4ZUMpmQ73vrHsmwCt3RH3uQlVie4pbfW9npycbLMJTEfZc8xbzAXRcfPzhYwAKPbE
JIJN6JQlPgjewIzF9r4OIDywLX4WafCexY15wWewbHeCOxIa6xDZGrtX2397Xe3f8jDW62YcPuaZ
xi8h13YdLyCxdrY+HAknPRAskCw0JuPwkhSSDLp53oTSRBI6gBOjBUMIwt5rxZptOrnjwG7ah15J
Xkd/zQ0cvWPVkCZiVYvRCPMwF7DZJa+idcqXtmK8bxjNPg4jGClZ1+xyJqQboDLuMeKpJmKF2LAk
Dy9TOb+YoVNfrRmqVBcDviMb5ua03XvuTMl1Zk3L53J+DjwB4tFVDffXu1llBOlZYuMEWtz8MEXH
UtytDhFOIaf54E5sfVM/++V5LArauDcebehcRuhc09F3d2J2f6k0+SSctjllqcB2h0WvdCBP5P0r
gsmLmev0NnjmpjBv2ISbL9d5qSfmkXLCTEJal7Ppl8GJbumPHCahh2yZ4bThznXG8tWFcWISIjdi
kzXXSOLgXRQ55bX/E2PqwR0xtodJ5t3O6Fhlqc4MGAtm4onUSEEUIhEKcoC8OmfeDkF49WTaombI
4evPAHYfVjNYTfP4lQSkcXltml/tAUi9Y7UKn2vYkWwpho+684iVCb0zjYm1pS65jVWSvVcCi35M
LGiaVhfXBWpPE9BuLP0eFXD7w/zUJXP70TNIhirP2kYY9UY6jnhsTUET1lYPmiTxVS+94vDPl31p
8k4ZAaaR2qyvcjExEQUCk5sEwo1qoPL4sdNsQ59DK0JZdVZqSvbc+r8iGY8XYRKV+M+/ubVDDDAY
iY3ZWQCtY96rMLbdfVUl+VUE39rS3nMuTeiiZrHN8XC9pDZxt5UhzJ3EZlE7GbqbAPnDCY/pLioc
vmRdD+itDb/IJz/VymZCMRs8GnEN6gnvhXsFbmamtnegnVmqrvIXdWV8R1aHFoF1WtM/zL10j3qp
uwhDGN26PiD4GlfmUHo7OScHv0Zx4QxRDaiJENLRALVTDC1mmgD2F2XesZ0jcEGFOvtO9I53kCs0
2GdufEzcyToZaAbbuH6WGm75xOzBKF6JGOLYZ4G/abFKrm2J+R4eZJNFCjKF94FZiqUTHb4H6aD1
PwhYfrTbeq1AHDkMuOOcfAq3X0aWnv8yJNrf9wWSNMr+bZY9RN6nNpDw4aesLJDb4wRYAZP3vCHj
m9ErxawByJfTPKA0W1IWMwfLBmKqOma5b7CBZE8Ox9upIT45NW+3pEGtwvZdVCYfRs/6Y/a5ucva
GYuFLXcMHwQxYDmo7hdVfQlsJSpMroOlQVzb42WECzKFxYlC7hInwRrhCPP3/FYM6lC24b5tSfrl
bJdjcGiZuXTGx8DmDH/CrprFXufGrm/Y/5CTzR4GBZqQ18CQxPotGU4a5xAxT498FMf1XLR6NeEg
QBtckd5LMTyLH4YGqJXztQe/CNXReoK1gUgcSCIIeCRlov1uAd2kqEOb6FHBWZhS6AFjtV7gNCbB
4KlyNjPKaRYBgL9tL2TdjQybtSjLTN4cidSRqY9M2Q/5+mDwCq2Sn8tBPgnAJVADK4ya6gSYPXh2
f2DmU87DQGBHsUsjl8AH6RxqeEOe/sksCcIAaBBV+0ylYUYIGphLYPn1yy+WdNDBEXQu9DkGTIzR
SHnlBacsJhMURvZ4Xdg2tYXmqpnXoio/tX0vFxYN4DzqM3PYW758YKvn7vv6FSkTsMomP5j161Rd
eoSt5AquYsfejh6bDQPO7/RYwshMLwkabkWEhCCYHcfswWUeZ3bRLmuCG9OYFaauTRxEb6S0fuaZ
c8+WuD/GqaSlRCvE5vO+KKH5lS2Go7QlhdWLTvwSrR0LI9OlBjR/Wr5FZ4obzsjjYP+WLI48UNCI
k3IZrTx7OCoN+rkF2GEQjdeBAAGyOtR63/PBnJYZFbt6TW0zT1BtrD061r2P2QB4IOF5trfukGkw
wj2DVgeMYNcrHL79IeGipGXUJ4umwYikgeKERUxZ0BVkPciWWpgrg9XBHE16m4fUVm2ONlB6W0O8
d0P0bLvzPejY09YIGEpJJdGyGkVyLR68gJVpu5gAOF+Po2+9zl4CbBPCxKrt7WfWaU8RQbSrzJue
irn5jmJBjFIeskeDJLFiJ5g9pCCu2fLizNXIPDLCqqTf3E01fSrSoFeNW9wNWT6xEyHaSrRvgGZp
U6mOyRIqR9Q+gtxF9O7Qy43kwU9Ikw3y4aFYtnaFf54G+yvzumug5w80AAn3CaBSR2yH1v7owOV9
DL6/nAhIAMCWbKxp1LQOAGBa88M2SHmE35MYvESgOjojpx0xU7F1F1AN3/mh9MnObGyFDJb63SVQ
Oh3SadvWAVK68i/NHg8bH8NMS3tfxM5P3OGNravkd9f7e395zIIOyV4YcX1J3p5IIhNOuvg1SaP5
HPnNtyx7edSi/Cta42ueLL0uGuR+pja3mQV4xTU8tCdxwWHi1xdbllRoU/Wme8PB4AwdwwJ3IT3j
TqS6ONjGohc0fBNQGj+jz65vpSfPRmw68VHkhLfHRw39SxdNtXG7ON+SfwlYEefatq08tBr4HzBS
lEVI5pX2mfqmA9MPP3/ykw4iNpLlOnbv8L7uZNiMgIJqMpGDcBdXNg1HkWxFA4puCm6uZYXrqgA7
W7U1oFb3wVITgg+vNADSAdGJSyIzqUNAjumRrthrN2PbnnRdPSDp32CqD1uWzkROA+8VUFcIWWJu
vsodMluZuLjJNYydTSOslX20s4JXmrPKOVnWl5C3IT2Has8FM/PnUfOs6ckVKW+JINHYfciT57p5
0sGp8yuE37Su6Z++/dLT70TfI/ehGx4nRDDTx1gd29daE6xzsaJdj/jY9597ADc6+ezmv3ZA/JYE
blwiYe2SDZUgXOVzQrfS+ChWk3RTc12m6ldGkkf3YMivYnoYCUsQTGTq+iWDl85BCouBlyjyJ6/8
rH0uwuEQGjeWBx/j/C6GI9lPUYFN/4XxBD3/Yu+Xa4PtRxs/kRXLLpBxA105SnYaeehPGFboQtFz
sXV9SfL3Mn4eLHfTGTEm5/4riT6Q5nr1IUzfcpYtxk/CwFXZpHPmUMPIHuD24aOywvDWEeMwbwEu
FpFc9Ro97YQmCt1p++7pk6HuTbZt3O2MDEGevPCgxIdbvRfB01UnZ8PFr3iuvKPDvlNUERpUaGzq
bSlTBFbsywCZPTigCQmYEnvoDBXxgvPWS84lRgRTPRU5YRrZR2qjz3WQnONHlGpnWrvCvfYGZyh3
+iGLz3P2kuZvJCetBuWudmaDEpRcotH5KvG6AHtaR+rvaF46PF1ddNT+k9X2m7ZhZhR/tQ5RSlgn
DhrurodGjO1I0q+NJt12zT6xMBzDckH8TQ5SsIP3E1FE2adh+kyGrw7hWE3WvbLuIYu19m1y+BzD
wVPhOUmvrv5iaN3L36n9IEtvneEaKO0dw2ngyB1HTHUeB9Yjmk6iYbulviSQbhV9j4rMKBYuypdb
pjjZK4pHvXyYfwnrqQ/JPLWydYjcOJ3unnuoqIyYi7C7ffPyX0VyiYvvOH0sqZHqnnSK9pttUFXt
Y+ey7Jvsj4aHdvRvZDVV4dlCcZCgHO6/zfLiL8jGGxBxK8ZMOGFWxRzjHif8aMCIBj5FG8d4THoP
eDk0W4K1bFIAzma1AxqU8QsGftyeNSkS+Z7z0ydMBafEFY18VO4Hegf0AX7+mVH2Yl1M/niMeUzj
rzGxqfQRCp+balck58j9bbm/M+wL9LOrICJ7ZT3OCw8VtkWsTsH4u8xvdjMckyG8t2CWuu45R3M5
z+w7UGY678pgmUXMcnyKVUiZ/NCDwBhIjkIAz9aXxjWkUIld4+j2MfqFz9E52vLB8E9Oz2WhwluJ
DbTxvsz0hICeUwjaFMkBDUkMWMnJTSASi1xC9AX1gg5ee0OL9dzau+Mr/w1uJ0s/esNpMLbc7JGV
cPG/DemRKztGRcWkhgHxyMIbHnvbIKTliTVvKnmJylcjeOJ7mNEtYJlhfAYNzCjKvAVmHVY/dvts
Zfu0vNeU7Dp8DOqn3kGN9R8sncdu69gSRb+IAHOYiqRylmVLmhCW7cucM7/+LTbeoIEOt22JPKFq
1w7qoqXcJorMKuN1htKgLL4sa8sm85m1G0sj/ZC9z1r4Fwx/VoME1BFqF0bLIDnNePaCL0G5Zirh
uLSBqOywaLbO2DPhZ6h1l6rYD9Y+N06WQOwQtfpfaVwk9dy0m3FcDxgItjaRLG1wSWrKVKgG5SGr
twK49c7Q7/F4ipM1v69PXYwrNI9JKFxBn3Je3xbTw48vk3z00iMJZiCofbbDuQAifm2XKUfYXuyf
us81txYjfsR3Jxe7kUyShkwwAtFNZ0iWPGUOwBDPG361yexxgDOumMEiU/d41FhQxaKNNh7bbCfg
l6deYXotzdm0MVkU4XdbnlN9V/D4VOmCygS9YIPn1T6zDlZxSItzXB6b1uULiu01qdemtOIb6eM9
I3mkPwvhs2HEEf1EJRKU7qIq57G4fM2xlD7nsETuKjyq78J/tt2Fg4b08MQ8dtEjDXfTeC3Vr7rY
CyTRNEuYmP20iYK73u9zLrEOaCr9M/zraN04Y9J0iwRcCnaNd1GL71wjBkbjtOd49S2KvIVFlJS5
m6ZbIfi3jKddl7945M0HMizznJZQ/DJbmOfwyYo/fdowXVOgOQjjjTkxFamnHcmogikFwxNsI1a3
HhRnDB711GZ+z80wRkc5fmfSN4AXn96qbpjwakecZNMUR+0YqayLL7fX4tiMRTea0xSz3Wz86/2v
1j+p2S2VNjLOaTr9D5waYEujcGj8eIxpgGMCUEdG8AEuHosofJr5UuV0IH3chjZShFcl3EvK1UKj
ogivsLszxceKA+SbsXi8hRiklz/lcJ/qjyRcZfGpjuh64hlcWvSatvADjpteWRfjb6w7Yvaj+h9h
+tUELQw7imxrcDx4MtBs/W3ur/E8HIelNZxSwMNoQNsRH7iUlX7J+nGAeftZzM/c3txp8V6pNgWp
UTMLwfpum+tUOyEj6mBrTFfuL55Mo8IZu/FWph4KsrRWg63ZHSRvlxVuGv70EjUPuJ01vmEtIA7A
M7X/HMu7OVyQ/5pU43wlXsGUu2N3SxjXCs18Kab+Vh23XrIZ+3fKlcP6zR/cfRGWrpO+QsVdJ+tR
+NKUP8lfWXAgoZVUriEhIFsaJMbQsUrNsYk/oFstouwx7ar61s5WCu4coV7MJu3jypNObDqkUIoJ
g2WTj9+duU7kPdZ0sblsp7dHnSn8oKtAn6/qO36pUGHjuGCFa+OPROPf7KYatrWLAMmHu8MhGgn8
0FvirUDUqNjl5Mh6VYD9SCwGDSGnHUqW2N05ThPrPcX3SNtH8+Ym3UaHY3joKUwwr2L+tMRAkpqq
D5ELcb3GGUrEpSK++2GbwNxgQWBtgV1lHIg2HD2nDO/FrEZXJ3KwxjX/KEMnT/5jM+59HHXZqL7B
Vo/tiFkKq4HCWsVItTtU6qZXbgJqUx1Itkp0Vxoh7WRMl2Akl8Xeik4xEU38Od6XgR2G0Z1rlUgN
wZa7TQzXc3BFEyW3wDjrZnh7WvM4Il7WgTOaGK94YMjOxyLDok1/OuGOrTqRHBcM5zJpaeXgF3WK
W+q1H9xK2qugPIzaxUM5pDSdX2P/DYeM4dkiKtbcflF3bueAjUFcGuW20SFZL/v+nhKEUP+Iybpp
Nq3o6ng+4KYt2ON46YulCEXZDP8044DKGq/eFcNBVrHifZA8lPc2/W0irsKKOoQLUciWQ/1vCpb+
gCvCiNYfaRLnWu5q2OtqrlI/uujOUUwU5MgssUJXaThsWbmHsIqcnTxmJ/c3rTeskTIjgFy2ByRM
QuCE+AZNG4/gJ/PIbNGATsMSF691ilFwF2yZurSrGXDGAXXFz8rKA14NWPs9SmIn5UOAGEA/GcnF
7ze1v4aLmZY0cuVdyA7tcMAYpjJwcFDXYrfG7QrYHqenc6Tco2VSOtW4E7fmKqo2Y8JBfyu0dxp+
6RUuNGcRfTM21KKrmNt82PBB9Hw1GjtDuyISwsvb7m4FTeGsU06Q8360wrrWjowfFg09CARUVMjP
Pj5H9S2XCWG505ktBGGHg3CCYq5dqewDleL4qhjfdbqT0n0ckFMfunKKNYaTtZuIsAhC8BK48god
fT+dhgFOzU1uvzXlB5Vew1QwVrFdytbk0xrBudL3SOkTMqz+KdMt0j/FnGkVzp519K+E6QOAp37o
5XkIr0ly94qjSY5mhX/KolwEyl6nrIn2ZnMNp1On/kXEjfrALduxw27opkq/UXQL24O5qdAdrOAw
YlVkWwssw2VnDA7N3tN3sfIshO0U7T3xkIQuJh1Vf576f3UvMm/ipCbaFd8EkK8BjTp1V77Lw29X
Zoir0Hp/SviQG4smRJ7+Sesmi7sO/hqi7gzynCbwYyGZL8Tgk1zfRa98TYRI0TQRRPAI7Jw/4QD2
MB7c6NEmmI6hdSSldoGJiM841vpqIvwyHRy1Iu1k4sfAcMRJpYdFyKn1GNJ9PfOU1klyQUPBVv4x
OCFD4bPJHwq8K8N6lcQTZGT67KrsVEYPX9g3aCTa+J9iHQrxDM+3a7dgFR5uAtZa0U/+jM7D+kp6
9HthAbr2Wfn7UKGfWieYYfYrmVhscOHp1Ro8I07PzLor4tmUDiFLptjM9VeNA4Oxo1UB159OiJL4
mZ3TNSVhC7BdHZN0RH2p48EzkN9Wa7eRWQh8p6GTFxWNFBa2FtJpqGJRi8jvM5QKGKMxCXl4XHl/
aCcB9T544Gn/IZPM0+wKwZHt2Sb6WPR0xsUf5NaFjm1FglBd/pCDQ65+9PnKN5aquvXVHQbMw4fG
HZ+KD7ZknRwDJnm+fhTTT0uPMV7aJs3N9P+lDHiyCCvk/ok4H4H9OYbJA+MorTW7kecEW3wHI/Cj
/BoHSNQThFlbxu3+Dmh3tPGYl59N4NkvLbyjQfUxMof1luMfvSvNfYItRcjXQq29qPBC8qiICeKV
pwfQLwj26p2T2OmiyiNvcF4mXNl2y7hZ/fV0oglnp+dZ/X4QOI7QDOYHXpbqrwlfmYIPIWPQSkxx
+tcKic26Ayw4YUYK/9TF7cTNW4egy4SaGO0pl7P9rgFEuyVD/+irMNakg+tzRVuvE+ue1jkLkbEn
f3nln55+Uo/k+bXQDmK4a4QHjC58kdvDDFxvI/FqoJcCi3aoc2hU7XG6pNjm9AEGxymRj0hl+2xv
weQX9XNu7rlFB/M5NeepPmbinUQ5wbXslJGqGJ9LRCyLWW2ylJaiK5Y/PhgTgw1bxSU77r67tmQK
DRgPxNkMX5l30IabVjw1zI5a0CO6r+ictk+/G91U+K2JCxjRJRvjnkHevHTQKPXGLjFA+OTz3AGl
OGME8CqtRxFpdt4bSEKWseVY5VaJnmJyNntX7t+a9yYrGxA4c3BKXdSqsOp0Zh/R1checnnsnLfM
GAsLDbrVR+m5mrAy9P047KX8LgOs1M9x3Jh3UdiL8jbwVpTQVKKFukH6PhFKl+MxuxLz76g/CvoJ
38kFnhqwVkP/4lNjFFWBff9S86wt60ooeb7rRt/K3aVo/kX1P8W4iUDKaKfQrTKrrmg3st0UfOXh
p9T/olVZ1NzAot0HvhtX37WMIgWyKI9iLUmf5vScAMCoIhxJAzFOn4KxscqLn3wVrINcJiBZhg1u
a/8V0IwHgcKsbKsJjxkXQ1xjQ8xzSYVfVtPk+iMZA1vJWzV4mE8Ku54tMk+ifhPwaMvbSsUH6RFs
noAixjgnem6HwW00vgRrky/eXrVMx7VpfGjhZ5gcYn2bqwfOt0T5DOqLkb6Kim5/p+lrEzWUtzbN
50iqUYCInfNT8gA1gOnkm4lttideyPLMrPUkvyERA2/1tgp6Iw825yhFpHcyFtaiMRC2Mhni+EV5
grCZo+jMZFfmDkCwWDiFjHjmpY3JmkcKv7YotiSt9p3TT7hyYpyHibW5VlBVJ1+Aa6P2IU37qtgW
wk4LcRljeNGVc82lz6ZQNvtV+gE7GZZ4Ttcwolq3z7e+mNhEnUf4LTPEp6zkpNc+lOrQk18TF3xa
2eGAwCao/CdG26rdQBHDSNFI3p3wN/Z4JA5XH82TwUxAwcRN7u4RWjN1fGlcKsVR8VdVsaZ8BQqK
cBscq1VVA0EzqDOKLZ1DKZ885AfaX608xfSWVYckuueji703Nnd6/1PF7wYzjzA40T/qbIXK1mRn
2AMQiveoXFOWCta6Hi+Zd+nTdR08knHn68sg+rYIACnQOfbLkzkcPOJavY9QY9CELfZj3vcWQ0eO
qgONNhGnM30XEbfrExBOtkmW7YfKJY8UxXEiS07CQIfJtRylq6rdSt0KXE4Eg/ScLFvTq0zGMm83
Xn4x9Xsu7nwcZR3hWjJqr19KhOwzUZcSxxLRcg75sAm+RcauDA4a5v2pgd+68sySu+jGQMjqTh0/
ZqqUQGmDTnNBFW4bcxLBVsQFm49ukDDOORJnXyxszEz4ouTTW+suuQfTzYpfiGL0clcrp3+fovmM
uFqUGRNtzgSZD9W6olFOS6B5oK940aifJcYVQoJbugcqOb0S460RN5NKF+LxmhKQsbv1eJDTyW5Y
nUi4iJkKIuYLqQwd/qL6fy0kMKjsyAn4yPwSNmofM45QTgaPM1ycA42ieuQobG4kZUDQvQ7TbVpO
DlIpcuts1Ni62y17y+kXVEgkpBiI5mUU9CMJXxVjFVkyFwKTsEH5xfbflzZpsVJUTMeXsBLN4p5Q
hXmlh98UQlNfd4cFGC9DhdA1HQyHqAGhsFCsxcpKtMl/4b27uImXF0P+xRzbHlAl2mhG2ShT95HM
m5vRQjMwvtb37UhRtGykczHefNHt3Xcprj1rNu8F2W8raHD0/vJSMdDzrntFJ+YUu8zs3NL3i2+h
/+zSQzKDAMhb9f5Dyt0Clx1Az7J0VLI/4k7jlkYuiOZLG17hAN+wYOwQfZHX4lTyaf46MR0IibGw
OlL9KNWxDYKIyGtXS4d6vtCxhZO9L806lSpqgDza5+m2/u6qQ9E+eFR6B46vbmU8WyzzmhQPC5E3
mSRdy+6ww6bB4eWvwUk1HR8qVum+K9AG8es7kbaaeLVdr/5Owq2tTiappbEbjn9+YALu/GLjv5hw
LLJIwP1G7Mafp9eweWPjpmznTOmN3mGczxO1wK/ptl3NQwePvytceKsD+VL/YWIS93cf+NYyN9RY
o3zhMZSJa0l2SZuOIHzG8qVvgSWRkUTcFDeFQQy+Vw468mmBo+QyogPBB3TA1t3O630bbXhlRnj1
y2MtH0Qf0xRa5jVoa1NsUbo0FVGI9M3VTs2WqU0UNd3q2ttQMdKwczFih4az2GaIPDvvoC6o0KnG
2+C/ffz2VcxzRwEPyYTnhx0sYFUoOC0G6zWQdJmeO8hn8OZjRICCMKLzI73ZF0i7xia6u5euSvjM
NlgR8pNvCX2G9rLqrYsyfqgIFfBTXMTSVQS8SMJfOQX+61dxjTL3u5CP0GJBQKZ2pnc91W+Mo+QV
971imxN2+0TR8oHR5UwRgd704EgJ9qb2sNoRZ4rP6EMtzsH4NZ8+XXyX8x0acVck4N14JJziQ2zC
3Y9ZAViJVh8ITl22SuGooFUrw+GOArElIn0at7pHOKDIHWI89eEE376rKcvxgIuoUWGr4c1Jn76I
CC6W3epEPDcKzphEj+yaDx+q8M9Tbp73qYyEqm31FqrkPxy3pPxHD1+KRMBID4zylST/PJ2R4fEP
+0zrDOQAAGch6BN21Bj+AEb1DLN3NqsFuj9ooIvADqEDrxhn8MlzV16F0QX5DNIz2S3awMkCdVFn
/0COqPXJEOlFOHeLgUZzOzlM3MND6wqwJc4i8zlp1YhHAVgIh5YWXCfDQIZQ6oCre1pn3o9f/4nD
vRRPo3IZUsI1WCqzrhS5GJOts6a/SaVnZrgD4EChsa+Yb9Y0vLBbyLGfoTvbwqZrnT5z4TCOXyou
p8SYVCZTluJfVaiMbpdt9qiyqzY8purkNcs570eRfmXITkKJc/Qh42BHc1urH2XN9yQEEJpgwNhH
EuSdYFQrTkYHO7DRDuCUAgTs1fzMjUw0Ce3QyaRE3gSrosehcnYGYx7TEa2aZ4cwX7febsgPcxDG
WMOd8El4Lm4mxhDLYIUyMnXCZf9r/Q0ugeUN5yUQLG7PdfvIEseDLdWvxOzcKT8iWjWkW06YneXU
5RRtv02usA7ov5I9DKEx40TAXgOQTcJbah+NcaXirWhGSHmfTY0tEI0rMQ+BtJTMT52unkwhapeV
wgtsin2sr4jiYq4tL5BaLyZJx/Lr4RUfSbbKz5jjyGQmSnlGhTEDxrFd9fVa8P5C7eAT9hqtWRG4
+gjtDs7vghQpCxYzK7W7cdQOXFmSdTLZtN6a0QxI+znKru1g2aZlJzgfVI7Er09uuJAvaoZx6pMR
ENSbwd9zjuVY6OauwlkVbgphjx/lgmyQhdgcMmWj41ThWLYvL4WG4DUBkRN0T84SyoaBTLRBvGHo
tFBh5sI5WwUbfH3AU1a1fmhnd9Bdo/yo1XtmmomwltqW20gCDB2IxGPiaXLs+F86hkDzB5dAT/oZ
+2XmFxDqhPshVObWMSqFKEOsqbhqBHiF0RwFX1XbMptcWWxpfD5S6VXH0hKkER7GWjLeifrn9de4
2GPNruavwhCX6nBEzu2F+9JCVgsn6DoDJiImLU1Ka41HnVzeq/SR4keJ5WJVobfaJelXa/y2xk/R
vUXZ6eQDLEc7F8jvxlIycXiKoDiO4Bo2x/QcOt/GWKxA3tBZAizb8EcNPtP2cv3qoouKIoHAWwcX
MaKJaPL0eIs9KrsQDT2ldAMGa94ahdhWY03Tk164FUzgvYzbrkEkrZCWg76RlvMnZsoLO4sD18Ih
lZegkZDCVVBhWmORpgLWo5o2vOgVxFbGRtAROH9RE81vyHA8QrrCU1ngEso4Bf0xxkq3LARb32IP
bFS4XR/89Mi8A7C6o1ngl5JuAlc73JIiyAiHQNXmEV4NgoF74I/aFW343wsf0HFy4/Ayi7s9Yvtk
BAwh1Z6IVr9ZylyF8CB6fJIs4NyzD9g5rXCpgqHb5UdviaOyvpef+NBBGcdVHB598sZfm8cbRg7X
wUqyniAFDM4/vOQHJ9P94EOLyK5Ccwb5QvO9aW4jo2+KW65J8zKgg4NLarcLDG2kXx3d3IrTtzlW
JX6A0FoWKlkP8bLAWczX3hif8Yeptrx3KeymBgXsJ173lOkcGuLOU+lOi1vpqeAqXPPkoII+iMui
WiUQQ6KegiR0O7HFM6Fa5MojMf6MGjRQPDd04aG2THsHxDh9Azgvohf51ZAvFgZbo8ocqV974amG
sG1N2iqHWF9NOFpzrgZ8qIq/dHD0EesSX1W57G1LuefeP9UnNMFb99ahHeepGAdL2uIdBMsYCd2/
3nBhACAiVnWsXIAx+xXQ2ozzBH//v2DkTzhB0UZfJf3tvwuVYWOGkPenYJ3lw49SkNklbc1sV1gb
QpSl9l+gvvwFo44TLToOafwi8lsP6eJkQZOq/G/JuEOFhLPmo9/kBedrf/arJcg3bUleo4+XhZcW
bQ3L5vvQgXU3y+LYTrgAwmsYHOLppCw6Bs+PNPkDx3YE6BrMyRnrk22jnpTuIp1F6gjQL/iJFiwS
X8GsG49snqqf/6OLnX1r5gulB9O2a1eC0sBuSLpDGln4sf8Yos79uknXCQRXD9KNK5CR6v+Z/prJ
6IqKSxt3A303qyln4VJ0dUbqpIvX+N+sDmZNzKzWibTNBFIm4CwmEL2UoAVq3gZjcMxhXMvczhTN
BGLWYDBzWxIWCdJaMHv/lJrihDM9dq2yPeTfffEFu2WhBGTIwnLlGtQcIh/oxPC76NcB14xegJqi
soGc7ggG7S9o5IRI33+08iUcX2X+KyNfaYeXLn5UyJRA9A1Hr45UbV52DZmTdpACZvBNx68ko7MT
s2+fFM4a5nG414dlk/7rpCc+C/gWeTZEM0DrfzVLAF8Luy1fPi0McJYsPlS+noYmHvXCVCs8YQj8
gHbKAsd6DeAOTCbpvrTfsfySuxCngA1OHeOxLz51FJRFTQJK8YtEqbJWWsBk/9DDPuFdl+2SkYcv
OWr6LMxjuFIdw/gY1ubGU29C9pBxwGxwFcQXd87VyDUoUteBc5lWKEcDAwxvh+z79pIPpxkRRuNK
7DpkSv9TJqFTCH669BtXKNhGcxRgimMGcUYbTuQZcRufhrENx4OsfUzeWylOyXibf7QlvEwQhgw6
ELYSLEJIssHVwqh/pKmTNlCqFol+pUtQB7pXR1Z2sCN1JPyM1xmRxv6/IXy+mdTqG2kJNY9mI5W3
XACbBgoIHrh85K1VrwcROeiyUjyXMHFcztd580KTDkrF9RPcsAucyH4AIpjxjpFx8IBnAwiWoIYo
se5G9kkvgAeQizPksCasIl5BamcuRUm8EQS7RJICpRna6krcZpuecby1nb9KgFCbIUcWfLewGl81
E+qJdLBE+W1hiBnBi+gLBnMTReTX9GB4WMdfEu8XoREE7SSgwdkJQs5MfolAACehRZjkJ4IwSWQ8
dsN7pJ0eV3N/pPBJXS5D3AacARookyhiLzxGC+PoAhGl8o7/qxt+OigncyOUFAJILviyfp6vbq07
vqDHqUzI4/4dV59+fq7FE823Gv8GuFaK0WcwXen1peA5VLcEytIMX7TplZmkgNoIGRC2VPgxjtYy
gWu/NlzCPPstPRyzbFxnYy7xmiOBu7XExKvqf7Sqc+bPAsAKf00CtmxPc11fzqgtuVjMAnxyFFps
Ys2FWl99+VIz0pQ4mbs7E7Zq2iP2gwErrN/AlRoVATuxxyFc7kmrlTJAVFBZEc4Z0ai2YkJ4XQn1
USKFoL2o+LcVA2T45hv3E1tWFnzGFTtRAnwOtDuzeNHcjQWFZnqshI9yFPEofXoYneChpxya8eRR
K9YPwrhF4ZTR/GXq1ki2rQOD2Tp1dsso/SK3JO0pdo4JOhAP09xFVK1qviXzjxlrcicHM+tFitoI
dROeFob8T05vlbj0nqVwhRll8JyH8Ro3JDoYH4qxxGRmYuQA3BGau7I86uJmtuvOZy1/i3kvR4ZI
HTLduvE2n49qupp7u8BaYEDtaOGuwEtZdZJxhSzbRQoK9ob/1qZMV3KM5PlAIVQW1zhm6cK2YN9J
mLRpX4Z+CrWbAWU1joloCz8V89limGIASZ590yU7cYVrHgOiuYaCdzbErxiWijMsy3CTzBvrIWHo
5JhuOTkYQpNFvOwUPGSJlHwLwW8j30KD9uYcRS8BoVzahCAKJjQiD8wXNoMPtFc+Awg8HBE+1ssv
4gdbIAyHlO581RbMs5Z1djK0nUQsCRxoZhjIJeZVBhcLzMNNCnbJJgcpwes32VfdCsu5mAlyXP3S
BbLiI4vlHv6gEguCZWudJA0SXEQRanf51cRfcxE6cQb8IVJmO0hnLXVL6udoBcte/eoZMJkfATLu
Yd8M11xfp/oe5Ig5E/nTrKjJ2iDGCa/ZtNTlS8S/n9LZZxeHHazoVDp2shLrdTuRRT66fBb49rXL
2+Z5mpvB2gjvAih72DbdJ1U8jJuFhrc2hXDcgaBzdlgjHsk5BfyIa6eZEtwIzsP5wDxWWDKVRlbC
KxiQpJEeBNuRBqijdCEYFAKvX+1qbYevlqKhmvpGV4YQd9umsOkEYA0T1X8FPxGbQNDt6Z8HJ6qH
qnPFagw1qE6HAz2iuPXhkY8YLbt1NPzVF0nSKNJVm247xvbSmvkc8eDK8nI0RiBENnO5nZiu0I0x
YoJndcM+CF7lwQDSl9IDFQNSw1WYGawGSKwMuHraS5dZTLSXhJdXvkf9ORak+cSta3jyoqkB2yDR
fMZUfEVQI8tgFGzQRZIOiksHIK+0G1m+ozas1VJddN2vISJt2nO4Ir1h43ZrfdNpq5L6ZKGvRrcY
btZIB5AddTzkmL5Kz4T6jLG1QueBXzis8FdCJoqscA0ug3SPaEyR7zHN0HRVut+IE0YrtnPLpye7
ASCih4OphFDbS7r7GoiZ9w/JLohflQLqZh1G4iZ9YilD9FpD9+VL+LsuYDANs9qMjISfumcqh6E2
zaWrR7uaIoIR3dxXFBP1DwVJEmN9xzxbfEo1Rmtnq3rMBVfxyxHXhM/IoMk26f0ytvwMww8OpzBj
jaHXCLKlHWFS7kcQywg48dl6tHewicT6RSizHRird0gK+8jMnPJF20DhadC5DdvaI/eaYrbyzpHA
0GJBZCgSnrfq/UGQQEVpMMY8wgSfL/AZsrbfBlMSscSkYkbQ6n2lvytsCkv5qcQMxwkMWvXdlWXQ
Jiv8G9tbnR5FqKl9fsWvdpHA4a85OBlM2UoA3mN7ThDsMWsFar3OgyPTRNEA2Vw55wTWm7QfRgP7
6i2PtpbYsj4zcVJzX7bEH2FAMpdmIcHkOHtChLA8Bd4SSPd8zNX3UmasBso5659xillKePWYv6G4
DbKL17xGpu0ZRP55n1gmzCBapJJ4oZ8R23p41KF6I5FmOfIel6AV4wL+gKK4fuFq4TmzkctOTi/f
sYeSUyZr83GK/yureiaG0LGPzStk4jHY4bSdB96591mwIDByXEwFc1W+O9sGFp1L7vo8QwjabV/8
K3NelSMGG9U4D7B7ND5T/9HCH7E+2bB19k3vUyrXsPgApUIGZAgcYAlS1DM2gTJHX9DcTfX7ewSq
DmxV/USObfvKv3bZg8rmCLCO/uKnpEmtAwbRfU30up2TwHdJyH+Xt6IE+kcoaXP321cDlUQnYWkm
n1t8naSNsaX6YYw/decqPTSFm9T/suy39VSKW+j27dvEdo3qlvpNqlW7+c44gzcKu+IrhHKPOPRP
YghVEHxumKArbAeWl/DgzCnHRdWuI+UYEQnR/EVYc+dHmkplT63A3fqr6IxAsSvi9tt15WkQb/P0
P1yLJSETGqhhf2GAKVo4iHmQcvXU7StIhto25iRR+e8ui4o9NJM1AJmKjb9u9Yfmf6cMBns2sBUC
KKD+ZYRiC/GLtCAH47BForhCt+XMU/Wj2WZg3KeZ2zDULNX+05Lc0CR1CkOSBELffuoQJfH72RHL
dGXAFVqGNBNgpTiSCuEsqABkVMBz1hSngD5StdMsaA7ey5T+TRn92AoOx4I0NFhoIC6p/dMQTr1u
1v24baZ9jNa6T45dMBcgWQgr8lGXm1hYxRxJuoNQnLa/vDXo2dLLPHURMgBOHLBb5j5fsALK4lii
ESy7bwA3nP7q8AtArY/oN9UlZCp2s0m+OmD9fMhHFucPtHulxfYYoDzbZKMjZOds2jTxtuQdyn9J
4/GvMOgETmuycyjuEtha+pNJ9KJrdlRt4aXKJSeoYnoqxvNQ+P0Eu8jpwkMbon3pcpuO6xm18dpP
MYChgZ2hDLO7Xge1owTImRgm+MgFYThxC/nG3soZqHE6f8VQdPubPjLbI8kY+JfmyYO3yMBuVvod
uZQnaFxC9ZGAntCKefRlTjeuK6g0OJ9LK72FNkX1QdU1136wy3tX8PeMQ+dTH75rha2VAgbUXYtp
Z8T7mtQrm+JwPHbFAf6KA6wsMt0FbhKSNw4TqLa+jM5tTQLjbF0roADe4A4D/MvIhJL2of+TM/rk
TWOuROaNk0NCNveehGocY3Eo4AYaZ3HIbKW5Vu5k98XBrFd15A4sMa4+xE2agfPmQxWOscznp9uo
mYNnZKCP2C/K5jmR34F5YUkO8gbPBjxydI4xMMyFCYrxZbhYdvT7kMZQZDgaX+bzlIurg6zQ/wuK
jcwxRaPXOTi8AbUdyJriZfP8lF/B+jarTwsj4IFBx6LL1o2Ef3/z3UGxBz4O6Hi1/K9dYvThcd4P
hEaD2a08YERkAZ1ncrybSNV+0F+umC7Snowu91q7n3lxLT770Bu6sDrU+Y8CLQIPSNyRZOU1Q/Zt
9KHzW70O9viVox9fEYizOfh0D/aJUGGeQIjXgBBuwiEJEYA168/gy0Sc4SrIjqIFYxN8Tcs2mnZS
ghxtENQec2bX/TJj5Aw2tI3OT8yADMWhgCnAJWvcLchcwSqiUE92UfjnWxdZGhffuFMo53Z2Stt5
9cH7ob9of3xxF+eUvSa/AzBv4qxDTu/hKqeC7oMRU+vC26wo8qgY+1h0ZqsFRHuA3P/BfmAp9FpY
aNLCLTAkmJtVkhsWVvFR53/jZyWf83LZM7xkLUguZqXSdNDg+tePCtam/GnY9HjJFRSj8uAdfaeH
Mf/OnGCpYeYGMRZp5hBfNAjk3o9lkYDMMJSZGCoPTu0/U9hQKsu8piiBqIKb4yQyEBVo66nP4l0E
vZ2CmbrA/K+s0sQzZLVTxQoTCGmC3tuxKu6mUp3N5jCe4xWsTnVTr/IVMArXPlKXAzWDJyGNJ0jd
XHdlx3v7xAcBM4kX303sDh6Oj+ZSAy/MsbCg2Q6+A6LMpNd/6LR1byCt4S6y8ODMIRZhcZfhOVha
ttxbe3wtOL8uhPEhCj5KwmFwKDWG4lRCeKVmokjQktPgAUtWMB2TD+6iGGgolTw7AAHGPGdREbgB
Iisgc5spXT2sE0k7pK/QopVHdwGAAXUGIwoHPmmz1FeEMSDgoP9e0wwszXoXO74TTqgJfq3iO7Se
Y7SlV07Cay+tS+E4A0r8nVURXE7J2ewZKedYWWaqTYZ0Uh2obhArkzx2bbJnnu3ytQjJYRX84SGO
Vtkxvk0Fw10YN9FP2B6F7A7GgTfi+D2GD/yip/KZD3dM5kCuR0qYiJvyG6oGx40COQ0wv/ySVM/2
93hakXFA0IhjWr//9f4g8rHwL3SxTCGwc+ZuwFCnqAL7JkYek1vQNwb4UXYf2fzCJRYvQnEY4zUF
ng5B7eh1T0F7yenAaH1cBKbnjP5vpL2ENL9Z/W/eMiJcCm5XzTPmXvg3V4Zp+Cs2J7KXKyIbNi09
eBbdO4Aoob+13NOTdoUz/D+Szmo5dmMLw0+kKjHcDjODxzcqj0HMrKfP1ztVuTiQZNszUvdaP+oE
qZgbNzho6lFuKQZ6EW+CmqZf6v5BNecy7ufRZXcLTrAH3ANxTcDHsdNegjypKM7yGbsJBidVg8Eo
WWNSntrRPpCXf6ikydpdGGj1kWXo+4jLrYDa8Xj9SkRDDVUzNiBpwoonBHaj/VXJN7YZyyCKY9mB
OKEJzGfkZHg4hrT2Mfg/qiI04fhrnoV+cNK1GH769CxEYMiN2nYz+GcTdXItfTnDNi7kSZ3cA4MI
I8xp93Z8SIz3VFLNdLCawtpV7bOSNmZ4ceJDPBpAo7x53QV4EYcAlPBKlxbiCGBkdGBtymLZvzNC
o4tN1QNJUGn0J3WnvnpqqPv0YxGdvJGbb5W3tC4zluziYQ43lDjICdphmiKIa6CQ5tpUBbxTql3Q
IbdxF159HGUm3J1lXxrzGvh/QfjooBIa5F3AlzwipQELxoqr8/fBLR8SHZPlnFeIX9wrftp6DmPP
gfFVIVBsEk7n4jQSNFdMpPBsEign33WoPQtxvFDcxtXVZDr3/YPg5MQy5ER3AukQmJw9eoHtlTUs
ijkXCSz5NYJYYaOuc1wH5inWrvXAEBG9g/YnalCXn2AB0DqxtvWY34xSgR3+M6VVW20VRM/gvMVU
jdZO9hJrulxdXOv689GbxsydA1cYn2UA3Nz8omUb0FnQgTzv1V3C9R5KX1H/lR1g+QONcXv6zs1v
QSFZYDgjtJeVIg8oA9Rpw0TYFhvCDgJnqwmpBTmK0G8rq9ym8UeZPxtMltm95avRlPsp919WZs87
MHaVWbv5awxLPOcK6VL+ktp4SDarXlbMMvUOiIny7XWAWBtNK4eT5/F023PH+yV4YgG9XaKLRpmM
oRBzS/3n816TNY6y6c7uRMyhpLxxzVgNkLaC0EIY5fNPhzABm+TYAovtoB6k4OwUMPecBQJs7hCE
b+rqlEf7Kl2k2cZfMJ1yAfRLsA0a0wbsczlXi8BI9G6F10EQ5Og2BbKi8YWQzDnJUCbV3cYFLBAy
jSmfV3WVKWoeyy/ZpDZmBhutn4oUZfk9DpltYlzuCSD4xiM4nYzgAaOOoH6agoEObFCdiREDqhBF
colWjJlNzyhiWYEfGeWnXfaMEj8Ky631plwZHuNbqyGpJ1q+BsMLoaI8iRMeR9joH7i9HDBmHyUN
yFugoYpZFeZ7sN4aYIEaUdclHVveGSN/ALtyOSKnLabMvqTasly3cCN9+ul1GtxcPpH4G0yTrxFW
uNR3MLvVpO1Ptc6gPsH+aOkLvVgroUMoLDKAALNC9ceGgBRlohTJzKLLaeQHoXR6UlEpXD5tnczR
cDu++f0F7OBwobBrE+zMc8ARWrJWTIyj6pyIMGmaH7Ix2/IjpZuxXvkkVwBjIu+DHzVJZlg4DTXS
zN99SlfzDfpgqkDzNBwNZc5LBYkjl2DviDNKXIqS/Bjck5n+eiXjTrQzpE1TYF1BUoO3cEHg57uY
CvjCu3rcEy03ZdUuBy6LcEYAS39Owh+xA1ucgjZpGwrEsMvvHDc/PbBRpBAv+kkU8hTGmexyBNue
tiCL3l5iCgdZd4//FBbjKWAsJWiGekbczAdZe1XgO+4NKjUlI2pgwZfnlDNMbY7oMK1pU4KYISKM
gsmpZQOckG822sYmHlF7l+hPVIVj+aOtmwU75YxMnJLfuCIC7t8Y4JRE6tPVB3dpXkN5JySFeUT4
OKxgUh1d7eIPRy+hLJRink0kSQzLHE5TyGpkpFN/XpKEN8EcoW5qhEuC5JiZcjf5/S5NFCsVKSQy
2dlTsMWmF19LHp3r4QIyloGo+ta5IXV48tsy/eOiRjYEbrQoVv66109xfi/cbeQcUGry0ZOHg/E3
6ul36m5Cyj26RHfGH5Z/C/TvWr2NyPb0KWBBUK/o/1W/Yza7GUKWBLvLzCQApBQ7JgnUjDEXS9tp
ZNFGMTpxY1YQ41VqO9T+aOSx79QWdBnXrUYjC0tTAPBaiS5q7nedhrp6qSojpkE0rxzjmyJ/8FX4
Drc250vZT5MCWewAnNM/ChRAfNHQD3OIJgYYVkEg/w6gT2kuDrdoVx5JYZ+o/iyyIPtmHTQe3ix2
KciBlbds298uvwesHzZh28kttJCHG2fEyXh/ZyEbryfOJ6bqUp7oGbvynDWbtAlALJA2RIYM7h28
rPbZ6x8RxFFLKnJX3OzhaRLsKBOJPf4m/jZl0poPMy37oc4eYR5PawqiwIhNAuzcmzwJWynUbEHv
xEo8XzaraJDTNmaPa541ejoOanaGEoHwZ9Ba2y+UFeJAcws+2WvH2qSOR6rDcQ2xL/g5buL8I2qP
4nx1Uf4R5zj9ldBT6PGXq/xGIWeSj/KDwNtmDsqLim9nlisDRsj3j4ig6mmv5VDBLWr7dh5bFu1L
F42Gea+/WBm1h2eMCSVWB08na/GS9vB+kCDWFQku6WIc/RSYkPgog2TWXF14uGexQ9KjwP8p4haf
XKqteMfnNhO2OAbt8oAPEPaZqw+YA75A4II6t26xp4ttYQ0naSHj6Jon1kuN/2DnzfBJnICHXF/W
zzZdaNlOilFQNROHJF4GQJfrI6ctfqiKBX1gU5YX7Kp31/3xh3TR4iFEXKlLP7rzF2R3j0gEbn4+
Vy1cEPw2GbRNhOZGaTgzCeJmQ8VMPCoPMTVqwWc8ZWSpTj9oyzI6ApFCRf2lhMkWgq64PwBeNAhE
6p9sXKLOEV9EXeDU01VCdEiHoZUkATj8llwM2TwUDnqudj/gvI4IgCZyCnzSRLfLZrHNOAN9Tha4
1nJO9IuYwdJo1R05YTA1uePj5U909F6TLx/lGpfoLOf2JgEMsN8mepvp1XZmVC1xAsTTdS+s3eXU
K8DivZeCajfqSQXMMD6w0ag33d3wlktfPG0+w7nT/8TgLg6Alw+Qa+fVtzsCa1fEC/HW++QsCdsI
oVolewiS0ZcUccbTVZvTTwl0X1uEBD9RcEtTLiOoR2FYgTLuVoI4qIN3bQmHqZ08Kk/kEzlAGVhj
eNWrUcjmoQ4RxmGHXJo0OrXWWU9JN8SfZrnTb4LeUNsIwtI899FHL8gSzloB34ratJiSIAD8/otn
nVcXsMPcwtSYsHolV3jsi8tVK+AuvtK3Z4Hp1X9cVjxEwbwKqXSy1amGSiXCvDn0YB1MqGr1YdJm
uPTWlfqU5gEJ0nsBZBTx0l1y68LvCZGQQqZPgyIj4kp0JIQtXF22faUDBJQSTIEoODBTd+GWn6oE
y6KhuSRxp8S4dWo8dC72X1QT0KD9eUCO0cMKT3xpMwL96FAGv4PkupfuoZ1S2Nh86cYb2H6igj1C
rs2QLNPpQ5rUTFHGedDx4/D9kX+Iv28lDg0faSlEFsNGrf3yn/Dc4QWD99SsjR1sewOosgMVUz9p
tkikZpVZFoqHatmpBdK4LcHWs+EEbEiloIiW5Sj1USfOoqk5xmstRznPw9Ha6cRk8taLu/7Vmt/C
WW0GzxSzH5+MLHpbxEnB6/nIHW72DJEQqxkYBymu/KQOQG91btETZdlWnASlRRLSPEbqYg9vteOT
iLDFW59pSUFshWJJf0uUtRinUD9IyS6X/6zspok4I+hO7yMqfnp6QdOYZ9ffVsmpYq9n+SShpNgY
0S1NcP8uh2zHyAxAHciso3yOCVr0iFcYKIf3/V7k+6I4N8a3zb/4MI6U2PDAKwL0KtlFaoQLTMAT
Z9poDFncjvwRwjWlcLTEWIK36dpdejGp7xeCfEKEyjWJ/edYE+AqebL+SD4B7GFBwAOyHo9aEqvB
EMQNUPkaazsB7mM06+DHCjiB8EBJCMki5cSr4rllFRyUw9KWJbrlHHQgJsWOdNeHU1ciL6Fz2CuY
7Um56uH4a4Z5meEqm37bAiXnbgtIEBPvDyzYgNYWQRcNzA0UIjfeVEFiQkQSQ9jLcjOyAxHt0e8q
lFyjk1KwhDcDNC9Q2EUepMIZ5YervBptk5UniHo9v+CYsZxXRMN5T73lELJ4tP5Ek6cO3Ge98Ngu
KYfBfDZMbQgmt3viJgQ4BpH7ZJMlzQqEkYnxiH+4wObMz+xhbg6ggVX1ZpjSP423MQLJHUoUtxkk
HZUzE2enNRVUEs2QJLcVW7EJuSNWoQ1VJBM44+lg7E2kbXA8lbrKw10krw1pQdKv/BiNFXm9ps32
izSUZ1IfPy2koPEqXePmUHcED4rlCJPxQFQK4s7aX1htvXaCC5UNE7uGSV/F/Ij0QHi4ZuG65534
WWSOfIY7uwUBRRXf5jHm3llrv1j3hPUg41sW87BKB30vvaR8FSU+Y/Otkq7ET3UP2z3g0OwCIjIH
2mbRezvhxDHR+qv5XIubGdrduQUSBMTvGoxfWB5msrfWi69G+svDG3A41YotWg4PoNxAKqjAxAIZ
zLt671oIyw9d/EXT+rQl/rMCs8GuKVRVFoNtOfwym/I1su9C7JpfecrCpe0l2kraiqu9DYBYqGSr
Ly7fR/zphyhlQGLbRWPt4vYvL64qag/ysXi2yPrs89mJy5uQJtTrBDsyasHCmjMakWRp6eCFROXD
t483iDmN8JKVStlzwrdPBIVu00SZ4Rj96vELTt5d+ofpHSThp+TfNLR3KinF11Gajy7Y5/Aw0dIp
l7qKzWyTDrsI0FcT+lO4RlO26fFmESPsN2y5ELNnSXKSxB2FMRI5YEqJ35O8CXGcKtIGztkhx4Xo
bHDkR2rgAyEmHqbTwxNPrnWBWS6nKO+QK+9AY6xwtpL8VbbfjQb6mJZIlEjsrSxuUwLzLSSkKCI9
/9smT4xrEmnKNRbXcb1Vi4ur7ov06iIkcAn8EpSsx1XbsVekc0IC0doZ5i9Aq5dfADJ0bvp4rjkH
UmCRbYmsR2Mifw/2F5vklCsncQH8vs3hI1S/DLmeGeVTgzkgIAdYcti1tAUYoCMB4lUBe3r5n/hO
A+lJ9uS0x+ZB8BAm6jXHM19E3W9k4E8cFQnLvLHSg0VCFW78YUsfufNn6ltOhUx6uugqrJzuyfTJ
JyPVNSYcEIr2lIUHk16YtmajicgkWUbzcBESxAAlo6GdR5kTUNljrS3jndVfOrNL7l9GCcCBOBwK
jtfg4hKixIZ01fFCFQHpbYCbIdrH8GanO/6KgIFC9IgtE4OtPdWQulxGGm1GopTlg8PMLHulVOuI
/RdcxhoPWauxxEQo5X+CBOU4ig7mh9jexwjO4noLy0DyTwroGEotgpFwWsv8T8xransVMiYO+EDn
QNtr9c0y/gIYB78+Q7K4HrFgSAntE83cvnv2qjtWNADvuSu61XKJP5fNzn2ReScUKSCLEBNcBVH2
5bZ739xrzakECEp+IjJNh1VVMlbW9kyrgmmi/NIXNrfdHwSa05h1MwxylDmE/IQCEkDuTO1GehEb
b1tRMBhi7kuRZtYInk8q0VmF9KlV2qS0PnrjNY7l2jA1JJXjPLXRh8Q3IrwxBMyAzJMC/zpKPjYK
NOGpcal8FcNBtYtLsGry7XMickRNWTRSglz95sGfY9zU8kajkPM3LIYZHAtDZD2BWeoE/Oe4W2b1
EgcZx8bk0hIJ+wbgKDahB7LoGPADexGDEeBpgFgT8WHGT6vOTG2DSyJkl57o5g6iWnI/hHrdah/a
eFGNp/DzjZxYav2NNUss7OzDYfIp+W9/eHQDVq2thGibl4OHUkUdXNkpEwFOMqz3zjWocCbt+/5s
UaacdN30DlsX/FVoRKtHHJzTMiA340tPCHua5IzYV+LCEYNg6lsRb+3+oWYknZR4RRPSbLil9VUu
PwEWmMMWowYYtuyQ2GfyR8DlPNyNbW2fC65oDdUeHkSU61zM0rG+qPLTr37saOenczS6u65bBq1A
Dr25OZPKq++c+bfIRFsUFANy16oIAPA1GsGZ7O2ZjbPE7aDNS66mtaJuOhLL0eiSioVdg/tsqnBX
f5Gx7R/k7uCSkWLBBEKEI5BY2N1HhWeTi0rcy6AFSLQWcrqLKVhCb+YT8On9qFYPeI4xj3ejN88E
CXqTk44AVtpqT5KCShez11t2D3J+yHPeHYB16duqP0bnDnpaw7XYbGD9eCjBWCgWNh9xcu4AErsS
W8d4H4q1NKxa9ZZgZgvLiUFhQTUbSXi9MDPNqhc6LwI3CfPKls5cqDxG5TJgqgRmV2tnqqjtzIHs
Tw1o4b2tbjE369F3rr4tlokC6SN/akr2GDZ/lQibcE4EoRzukmqNkqnNt6F0IBx7UmKmVVZZjFad
09KgjgExoPjetcCZavrCCNZu+qoaZzI43soCxRKC39rlq5LmfHBi7MqIHBBec8QM0lNgVrgdJjbU
g+4exCfhqa/E2mYjAZOw/sM+C8pZ1b0qk/xNRi/L2brmjq938E94H9AqlyjVQrTeNbyELRFhF801
5BZSfpCiedM/LNQtZLRPIvd1h7pOz8MsnyrRusiPqcqydRS/QBg8NRlB2gyiV7lDiREeDLPBkYGw
xeq/+1UAfMQyjzT2BJw8jUhqLKRThWcDdbxC6PiYz30bfoHtnxLMcwybcwKD0zzubIcHJPmSDIIT
q6mcvBL9kpAZS+HS1NO/0+qg5ddR//SRsKlo4po7AxVaEOmDuLegmzEIBfVC5wUv9vVMpscUgISi
BI1oTYf4ZoMXXUaiOyq/uXap8fXThQWa7GJEiuKbAoBb5RSznWCu7kTtTgzjXcn7FD9xvRtSzivv
YygeKlpHcdeqPIyphsLWQLoOVN3CraNNQBnHYVog9Q7ztZUdDTThwZJiCoYGSGZiAWFv/G2YzOr4
mshgtdMvxw4JJ+IkH0pGb7Z399MJ9zTLEne3RWs3I+7ALza6fhXCFTn4EJ+t02E+Km918OUk+AOB
7EpiZ2YkunKzfw75W7E2DcE38btUV/1AA/N96J5J9SGlv2H9Tg1uIfiGoVxb3E6hi9zhiJoK99G2
Lp4Z+DR9DP+2RUUlsXvfFeQWMx9zt2fFieRDr/yx8bSm9W0ES2J5H/QUAuftKces2Br6ADr7Gemv
Fm2T3LzlbAvgwAWeBq/SdPctUhF/Q1/qNNR3nNxoVn8Lm/Y7TKQLi3BEdUWJYjWequwodXfboCKK
wIHsHCcre8Kykh8j/a+R6e/GSvhtIu+7W3NjTp6fIH9d/6frz4g9R/GRWpvWuRUYW2h8AF354jkr
CiTJ1tIN2Bv5GKqNAIcMdBI0drBkaf4CPcUgnnZUA8UzRFk+xIcq3Zi5YLzb4SleRKwfAzgmBmaF
NCo2EB3w1npTpzqRlEcB09rqP3wzo3xoUNR4Nqo9FY/EQinEDbZVs72WLMPxKGuPXLpqeBsi5mPk
GLBLC4VwRGOe7AzjI0tf8bi3tD2GwjL6SDjCcvuM6obs1SUTg64uTQuB0amtV31/yi2UC84iyu9U
IKQoIVjLKzK3/7diQZBw2CfxRuD/NceTbixE40tE+8i8qT/tjOBJ61PIIFGSNuYCsVRHcQmRTtIR
78GA1ZmJydmFyrXsCB56VSWPndCJCi6S42s+GqwrrBFVWK/U7Kc33zna5gjwbZ7Nk+bUZ1SkbHtz
JZx84aeG+xi3L1G67lKIkyN/37dLqV06LUQjKRooi3PvRFk9YZbjt/URbT1tKxz9CjWn/MF1tbbl
laeuOn2SlktNflOP4dSngCRsVDsE7C5kmwaSewavgrB8UqJ/ASoP1dUvs36NSUkc0vB4VvubeVdy
94HcAhkGh7shyK62hSAVtqJaVA+rWodAbB6VahfLOOLUiN8ZESQyiDgAVOH9QzYd+3/dATikfCTj
Fp3mY1CXhsqQws6waMrPBPktsdz9AaK2VTc0EMBwrBHoImWAd5rmjKZ3Gn+merHSNAaRbd/8MsIh
JAXZ5YcN0kscosXsACzuYcZFw11lesECrImMDMovv7ke/ORmkfwj/ctcibodbCuaqhC8V6Hobe7f
PHmf8xCbkMNWj0vzNYBmWGRcK+UZ8VQir1JZxKlK1F4uWGJqa28R0Ri2Nqv4ONW9v7I9CHEAiRDI
tfmc/l1PR4GBhenLontBeJpGwnkpFNaSl9GBRGG5xvI5Utx3SfObaxBw9V2XIsDqkCNSN0HtKp3s
nbednzSk1dLGoj/IPwBqJtEah40fkC52rPUds1JScQhhTMLFmy/lL5mCIOQbjkh8IPyHWggQwBtp
AHH/k7tbm0mcQoYSFEnm2qkhfXpyPWCnmexSVCr7MiCRSGAivP5oFfHR8nkuRvPYEy+E8jQ311m7
s6jvHu8OUwEpAzlTnKNyFUD2a4eMB5vi924DwJ+j32vAxnSAM7HOxL2+pNK4iTLckfFsrJ5EibnJ
WzzQBY0esQawNSct0Y5PTUVKnJ8C8dN6hs8NOE1ksZYDJpFq5xXAECfN/HCqNy/9lE5F+gnFAVkj
DtWUz7LBFLBsmj8PkzXDkjMbaxTLKB1w3Qo2NfWuGp+O75x6ZT0s9IXjYZfP0A7RGGw9fr9l/n42
w7j70YVWo7TnZffjwoGhkpy1KOc6eds5G9KnQ5qcEkTVzk9n/YmfwSTTwi28aVWdqwyYce4yIt6K
GZrH7FvsnQ2hYe0tBKuU1C9ylOV8hz+dLCJ1ICvH4ZXTloN+7qX7SJizpT2GeON5ZzSKtrzXNOGk
BhLxtoFouVjq3gbcrlfudfOInWflID69ZvLBc9d5sLcAD6clEXJrFGyTOvuJuL7H6lLoc137tdK/
VCOegc6eRV1/hsXdid+qc5Mn/txrzjQ2TIeFNo2ylwyrIHSOJroGq0+ZtjJMq8+m2WuE1wRbK2Qt
XeCuc9N7CzaglOa/x0jj0SBygS7sk2ZgxFh3PqGaM0TLM4JfOGWxsozenJ5sUApkvBudmUCrl8Y3
lCuZNWgMSQMShnFzzotgfQMBgeaiyqEvwNxblOgll7j7DoZTpv50gbquq0tdalDKxAFRwqNbX3G3
G9NDBVMbc+uNUAS5cpOvJvqHZP3v6oQZ864i+SoxnwZ6w35FkDSP9IGQM6282tmuZX0onXxB4A0h
WcDIYk9Rm28dw8bwFNkvdbes2mMdn2WCwLKdDAQKmGXPDKwfoQemx1nppiJ82WD44qVMltzXYXto
h91YobeNSTjmlQI3k4nBOnAEmMxgCCuCi2/8cSiQmWLpKypsXO+X0wBB3e+ISKMH1GVQcbFD6r8t
M/MIethBPEbqi7QBAxqSInjwvm0UbZpxjblgGvzFFSKiZ+tCaX3TL6pA1uGD7+Y58jz9GfMv1k9D
8JaSrcph0REx2F9bEJRCZpolakFHduukP5J7yumjHZEjQX7thNdVxbRTrFuJ+9rizD78k1FJN9Cj
aVqQvblo4q3qrW3poRr0xCyxaqwjXF8Gao6GFyg+E/KnNSjmRSjteQyOGRAwS4LI8MBnKpwAnUxY
344erXQXDISKLpFHzkmcSNtnh9W9SreWsiMqrsz3Vn5uJmQSokUgHia/qdUF1j/Hcm6hN5+FyYI7
FJ1U3R368Dhwv8gNBTnMjhDVpN19NEyMWXGrqo+Beb66WOXF4RLV1BXZgQkgXYRGRwBVhXQx1Dv9
QFZzCPxymvSvVufAGr+h+UVod41aBnm+3VY44Takt5tr4O+ufdGwMMWlkAL1AUzgDmQl1Iqzc3UH
/AWrEIFw354t98/W9yP66LxD3MeJJfv9xM+ParXINcQJzF0rPdw6zcnpd2RrDhDv5LeDZkbtM/I4
76qDzSKv0jHRBkcTtD5Pa+RDT02jvnqT6AfhwB7LpTpP5tiehWbBO0hoHUIhKmC/iBZJuiQdXfhm
tP5pAbNGRFBMkcRkoM5kHXfb0Vw55spMT0qxD5FqSSeTDS5HbP4wjE9luCTSOnW2BvldFQCpUtFr
X5AGZROwgeYPS2B9YCScpuanwilguS/BlxHXizrVSj+C7khIx0RL9mOxiTCVxGh3WL3nnXa2v/59
gMMVS+2c/r/Q3cvOtWu/SHrhipHcPdLqVEHeh5Q5XYqVSY+uws8c8uLIWDkr96k4XwFSl4pYZF4J
TsZuYRl49Lae/yMS50qSAbJNigfS0T68Sl6i53Y2VY0yiuxzx5rm8yY5+tUlr4RbyNw0WDkGle73
78r+RTYzqxEEWsi9xami10doEDtkrZ0xI5NeRYyt1oOm41hWCESkhclFcbzpNYjyS80LY+4S+5E/
+5j0VAvHEPuFTMQe37ZPlo5PH0mDgMXlsex10jIwnKT8V2tn0xLa/3RUndstDhp2VixmkColmZzC
Qp1sK/sw9sjDZ0ylEU+Vu0T7gyuJP1tjQoDdCNSrp2x1Fm7bOJmUWwk9H0IZ0nH5eTOfWAOKnaat
uVHMTQLgkAKPNeBmeUc/GXGE5sJL1hluN3snjtHKmSsL6JmPeniGzdpmPepvZEXGEpH2BrSSBg0w
DhyPe+aXBPwNrX9cEll/hmiYcr7I1i6n7WGG8ri1Xq5Y1EmAgn6aO6Qhy+TKbrWLGjxS/EEWtjtY
xuBEat8QHPJmUdkPNDTI7nkdsbQ6w0UJbqRLO+Cmqu8ecvVLlLVwAjWMKmQJNIClhD8l/VlqDnL0
QK8688GZiZmKtshKA/NUTf0FlnEDg7kxHdyVV89A6vxFvbL1g8/avdLteRgdmdkTIjdokyWUmawA
bomWdE0HDx1XhN4QnojDFXG0YftIhIl9fEGaaQGRDkxj9hMZOndUE5904xlnvEoWcuDoGMc3hBRk
+qpEgLqEElg7XxAXETQ8qVQMyYQJ/9ML+bzS0aGpFyBWbHlJjJlg4bmPXiOU9zA0K2KgIhRNXbmy
9nq2t2Z39kN7Ms4zAhjhSjDLUJ+zbCOw4A2hGhrDerZp/ZuN5F1yZp1Lq9InIsNwCiAZnMUuj6ZM
BZhVD6UBVP6okT54K0i7vN+JKR8nqsTbxhvPwzm2G2nYElPLw6iRqUd+mmGtHp9UBZLrKHeIs09x
u8xEwhapRM49ThbC/ZdfugyuaM2t8f7lkxidG8gQrw6R2eTa/gvsQ65LqC1EpIV8JpOJ1J77/Ym8
BaysnmHTH43ShmB72dbnJjejodVUGUyYoyeskgty81ieeSZbh9q5VRudoUyeGvngLM+IGMmL8Ixn
xhvij99RSLGe8DmQ8okbzp1l/X7wN3HJ9iwgWZKU2mNlIX5Yaj3BSGSHUFVD9DzeetzVSrPk1yaR
pkueQ7i34y0SdJeYA3tlI3QyLzhHplUN47bz0MiTCJ5om4AAYoOSygNEBni8rB7CCqQXTiQj0iPN
SVLmFwAhjlH5dwz3FCgjhxHwJBKVLlqOyUdK4J1TbYNhIwzISjEXZmaVivrqHGgbDpncQdxJhA2P
a3mv8Ofq24QhXaa+smBd2DgWexrqgYHNCmqfo0ptz3Rx5MMla0IqteEiRTAFZIRkcF4gmv9fGq0w
EvHt9SSMEqSez6UHLuW2XI43kiI9VKZpfy114kq8fVC/e2fZCscs/KP3TpOFkh/NhJZwIpyX+E2R
qN/GfCaAFzeZScz46j6Knx2kJkEFqrJU6M1k2WNXNIiiEmL+Qbk1xofwYoWfGapvezyLbc4KDtIs
nCrt3kNm5VEK8vCK9aisbPfeP1JAV+lI8XlZbC1nJxvLMMTmTDhmPSC4uMRCze2DwYTPB8ECMP+9
9h04JxOiObJe4dJfknQ4Bj+FxNGWmdNe+ovJ9MtWRUOcI8LgKse951xSeat3dAeyxRG3e5CHtSPP
ZEIhBqH1U/ZN/d7zMdTMpVV5IvYwG84FXT69fgzjPX3PmX5C/BIX9QQkQFy/obbm5S2KT/pp+Koj
CAOPEioRL+bztHZz4avMqq+E2kGVoZ9Tkzi0DIEBaG/BYOhly5oFVugnpWOF0EO6il+wIUkgkZeD
/fSoMg2wXqoJEhZSEaMVAvSmRNs4rIxoIakPHSiAEhQBvBQ7CykZi5CFz9Ff0yc3qVkCUZ61AXdZ
+9R9EuHdY5gtNXJcewcLBLY9BbkbAYPgiW3MDWUfzRlJedlTiqKpzSEKMCmCCwSSxH2eYKcMhiXU
GFcpCM6yCVb0BmvlGXtzz0Zvl29y+IQS3r6OYlZpoUmNi9Ax9863WLG7dUF+R/WpN908xa755i1x
z22zbZO9ot2FbRjE1ou2Zr9RdeKfZ/SujPWvXnw05ttD7ZAhtlUqEpiBPoxiMehzw/wYIFOJvvPV
pVjbAuMi3Et6MZO8fekcoLeXFcpjaB1iCsScrNjnTvkAvLfQBnik8UECc4QWj8xYdOlv0d0ZiOIr
k25Yk3sqdL1B8Fcrl8B9JL9jeHzTRNwt0G2m42/WstYIOes2pLwhXYd8XjJ1VMBuWrPJk2nl4AKT
Ias3BFORCAkSkdmnkUsbGpCqzfbBdgxmZyZHskYiAjTR7MjpkY6SRcxD2lcX2d2T7ic0XWSsMUfz
jwWIVxYgsHRx8KjxVYhRTlN5xfYiHQoYOscsY6Boh1J+ptKrdm44mA2AB/Wa+q+K0Fbzhs6gETdw
gLMcffRGt2l5uMvRuhHQgImatj7HxSZFOkNssc5UPbyzChGqM4Nf8n47+lYsohzR8whpOBFxDD0W
/xc1o33IkQNHTYoW/Dh5Wl5wEPOGHL0h/Mn+QLXarQH553Q8DGBazS7RlgUIs8rQ+V35Gz1HKou2
K17B/jjGnnDJSV1shF8R9log2qz45rkkgkMJCS3WHlq5rhuRm2zEizbhB6Jj5K+c2aTPquvY+zJF
/Ii3Z1jnLxLbjYb+yHVOMGcHK3tPFRGrCRFg3WqVUN2b5alwaJBx3MceIHKYZVOVjdwkQ7hzRAAX
Kq5FtGZVcFEtstAHJ1k7qDWvW0rK584mBALowjf2wjAdVZ/iMY/m/ONFN2f5IRtZzSAxiFwEPy6P
xLgLcFMLLhQUsMXW2skhBDdjCtAQOJBkJZiFUPtV60vSsehAYSNa8tezfBekB8M6YlykKvbuwcox
z0zbgpVLwvNrsayQfl0GD0k71C7axA5a/VOPl6kHORVghKLwmogGSUeKBCKn7AYTzgXQq0h/WnKQ
1B2QnBbcfeOSRStT3RTStcrQVmwMlC4kR9obO0Hoo83BlXErcmZU4TZvfwfm3yQ8xC1K8JR11Poq
Iw7pYt1TE0RbmdiwNOWrTFJiZF4xV59FiVYLYUralh4M2EvcR2kWX6oC10kd9ho9GLRLhzMy3JYm
kVJ5yYc4yzrvVhr2oZLCv6YsPmku4a7yUn1mSMppHIXriFkxSeU/TXdOfjI+EpkAqlIhpAE8Xw3R
j/nStuYiLvM1dc8HxVoNevbuxs+ONkmbL1fr6eXypINJlvyYmc8qIR7Nb5c2eI5feNuMjPswSfYl
k2QgN1Cqyh29+LTBxU9MTHexUZISu4q0EP9bGtG7gcmyIP3CHXedr3KZYgMp9JUDmdK0PHBlxKE5
LFitF+j/p2qg7fd+3xxauTlYzn8cncdy68YWRb8IVWjExvSSBHMQg0RpglJEzhlf7wUP7nu2q2xR
JNF9wt5ri7VfyGuvpSoLl5bzd1WgDdQDBd0MhtAuvgbDtFaEAW7UWasx5aYynDV2kUgyZO5AJrLd
rrHcgT5rZm32nDWV2vxII2LVYL/YzrzboZdIyD9H+OagGxvTfGuH+EWB/CEzD5g6WcW11CDFjrDo
rAH44rCKcmgy9rjOJ3QuZM96EukVaEnPr9bFxAaYVVSjfXEYK12/ESmZg/q461XlmATZoehCgsOm
TYJMsEX4IHzuTbYIY9qTvebwUCH90VK3LfR1S89ZAngNDXrjPL5MqXx0DlaPzjIvxdQfg6hYmz5g
X/TIdiKWQznH5hQ0dBNawwTho3K0wp2R8o2gwkrxvdGCOekzwX0y+MPJxxQEbfNgwhBQ43LV2DBF
4T7Oa4w8Ei+1A4aNjDLiid2YxygMykPPV4PCBICeRqZluY5yG+MZWCLQ9nCL3U4C0mJ9MQmS62cR
UEUWjeCmFHi+ZXcQxqeifk0AVYr57PkRNgAbmwiCGp5WzdKTialHRWFwAcZUSixtQTq+ez9zWZIg
WzHZ6w+XKGBazmopQm0YmLRJKANjyaLcZO0HtZG9hcHc2IhOTvIs6KtGh86ZoI3hpDToHwiGnCzo
NKC1GozOJgNVizXxOKETa2A+p/EyaulwBvCurNWL1FhoZFNIcGEjd7ZGueF8OmiXStLBBFLCHoHC
/HMMOqzCefco9tuiXQWx+GdiuOIE9lV6YzrNcHK9aT8m7+VUu7zQFTGbq8REXjdR6HY/RsNMiTFJ
dJb2wQv3Ga4PhqlUykukSXrNbp3zw8avMMzdaHAPzI0tyABjc0lsPRXhRzddKbrT+LXA49uSQRba
iOyYTSBDC5V+6QfpuibdQfKOJHg9EjIA/nkMyjxVRnjsbIQI49YA4Oanqxptp8EgREnVBxPFlmNx
fnunmWtDFIICA99GXW0bvG1o5+cXF9LQJjnng/7WkWHUz/JL/oOFRakS0YfOkpaEtEEWYySajD6S
d+weIzVVC29vxH7Ndd3lS79XVlqI3tYb3AwJ3oRXwM42RcD6sWa8RlOJMLtAohCOVCWggTT07JkA
mIqJMgUC1c2VGl+lCrkWegEIAmgeOt5zI9voQL0KLz4YlVil1Ui3QQPHYHBVWreqYA8W/uaAjy1m
GBrf8JnuZTbpcmKdm88RkA59dM0byOEOvrAar2FDZ0wnImzGbshMc5IzHKQOBdp1G4qdDcE4oF5G
f9X8GemnxEo80ylqjXkwy8q5YmV/L5K3qgM5q+9heN0h19d0wgCBKBGzbyVkUsyIXPRcYky0i5rS
0EYHNoz1yge313w26d4GgDYw76rZzanc2jmvVQdEoqv2pu/UfzJqUFZEC8xYuJpynpSmQkX70Ymv
wIclmvI2v/SSFFNayXqlDdhCJsIBem2fVM/GwhXGGqFvvnrvrRtOTvBInHOhv+basQ6fonwHWiGr
h5Ic+fLrtJdioEoxaVgY8yNNKDTqwRrMAP1HQ0sw8Pf54La1wZWBhGLwdk7nsZ76MXowwP1vi2ht
nqDOMxE1ek24ZwqbLxB+ypeMDyWNL0PJRl/7zCSzh0Q8igi8K8wRrBbLCJKCl2E2yAklQLaRQxEf
1O+ZasEy07SOAqLUaAM7HrlFH1mBqC/ks/ua+ottfaSooZPJW83mD8cI0ZV8mRBV/gLt3rYCsgUz
t4BhLMSkBpdjGH6GNVN7IqGINsj++hbxpIXaQbzXGA0KwCHiV8R/kqlU8ZEhA41o5u5q+oVLgSuA
dMgXJT6LCqbXe4iqejbhadcwAruOeU9U+TLWALOl/7YTjtDyszMe1nDnnejxgrAyBi0XKwRyhYvM
3A3qi1/cU4J0gR9FeyJghUWOEE8gW28Sj/LtyHhIDdYpm9n4IuJzB1HrX6s9VUH7r7gBC8GEzwj4
hU0fp+NQK+u1iZ5t1Bdp6C0km4CGKjQo4UerhIgoBRwxDKQq7wWOyoZtgSmf/COEflifrM+UU2bI
qVrkWudL/78UO0Hrh8lc58ZuZeDqvrXP6HdNu1gGjOI8SLZxUrNXghg5fHjdjAZM/jXsgTWGCjSF
CIYJRWShzR9/JInAyzdDXm7iajnnh9CI2GzckVWcGVUpMWEqJ4MYNtqMdEPeG9RoEMv/7JT+oT+S
czMioezdfIfPcUpd2Mxzxa49+DeVfFWOFys6+OFVAa+Hpr3dq7gXcfUY+TZ34PY9kupnAveqgP1s
GVOY4j5/ydPio8KW4vOSc2fgj0KyLgQR9uFEyIZMnRK63CidNhHqIHQVGt1TooLSD1GoGw89Kpd6
dzG83NXFVTEeCumSuvYlvLuVfgn/nVX5ZGX/Hz11gBPcomxHClWge2qGz8J8z6pTa/vwj0yCNmgP
f3VOkPwlzIh6+9OCk0Ei6fxYZumvaj80+6se9pp3LoDP2PsMIYzQmS7+JlXhjtprHB+UaFvy/tb+
Sg+la+loIsRfx/Dbe4N1BhS28va8l6E8ME1gbccyptmrzoEoHnz3tdxX2C3TWzlfs+GnQd836ndR
vKcpIts/fmdnPOTGjSdknJ4512w2fvcI+dLyA9BvEt9QGE5wMdWTIWsCuklL1rb28KipA1LSD2vd
OEoWKcz8G8GJ+K5y/UQ42yvnorbMqI5eebXa76zclIPE4EvfEmLiIzQ+m7j22UyVxUMLbJ6YR5a/
jSM4qP5mNte5QhAqWlw3x74pLlmcLq3goIlrZ94aZigJ3OJrZ5FutpOu5p+i7qpRvI/7qKSXO5GQ
zr9bym0P2mK6BMxHPO2my/eqEAuTOzWJzxja2Cc6KrvAc8XpVd3G4DtNP0W6YafZGtcUfTfNujmd
tWaLA0/X9ippISLae+qIqXZdtm+hitjxkMQXme9s7xoweINq13v7ilVldypK16iBL+xa86q3iCzV
x2Tde/QLIjtBQa9oGaVgeFOfcww7vPGeeGuyXV0cE/EeTid1uBkcBG344CsjOAbwP5fOr+aYBzEh
ZuPGnH8dnV60zr461rp2fGdoAoY99P+U7pWxvBiPYcTi9F8BFoGSzNcPFss6zIssUXwMh8wu+/xe
iDvxQghgz1aEBQnf4XRRwELOS4u7JbcNwyDjkOD1jdzCYV1hHthtj+0zZSPf4/ihs531rtSN8doz
z/xFFV9U524xipUmI8qMEx1pQnIxq4dtnYIK5tBLUO7TABX/dpiQRG6A68ngEiBfJDLC0c+RKZee
ShW+5pJjLW6j+h2g5ff9i5V8AXZI+ETzFl0eWS5DQa3F6dndCMIust8Evmb5E3P9pcfAD1ctigUZ
2EvhvXrGpqvQoLglliXnU6m+Rv9zit4siTdVOTjphe5guaYCCWAbV5yluf5TcNdIPFgDapo6R8vT
R6uQ7Vbuf5oD+dCUeqThoO3Mk9MYkFNPBxqzfgjEZxy85t2bZT2KkQXMqspWmIG8cd90By35MNjO
Z2c/uJr8N0jZZqCgtUeju6vcK9E3h2NtLjUfT8IiZC0FRq85F8aRAUvNpBgDITJTBAmfKQpK6V0d
Fmi1d40E9RPcDe2meT8qH0D+4BtRplej5QP9K5iVIWLko9cR6YK5bXcGwnKfb+1FDnvf+zTqXSGY
j+Ufo//dqGuzZ/xdHPvhFBEX022j6AzPmAZe9hsy6jBXc8DHv/PT1F7q9uhrB6160mOrED2j6E2B
v0kZZejfXfsaqesS1SRrDWef5GyIt6H2ync1Kb7raossb5Bkjqb/ciRIBEvgJCHVmOHJa4jZRoC1
Ey8lzsmUs7iDDQnOFlL7woLznEIPYxS6pCwspL+IpGRW9Ts/YPPwoGiYFR4jc5+JNUdba7wWZACg
XzTTv4o1fkjGJB3gAiUKaB1eWSF2hCH7yla1mHahSOU0kf2u7t7xQTQTM66dJw4MDx1c1ZH/1Jhx
UwH/q3uswvyZBmPZRumCjppM1a1sCRzVf405UIGapkfbF8OvVeWssudEte0XmV1NBgvFLojuc5vG
i+2qL7pUH567ZAw7F0YdilG7Ii/DQ311yJJfHUdSx/g3xFhohvd+fNLe5ZQ/0SVKXwhqyzy3LGfT
Q+qz1T7I+GYkv61gva++D8Z3YX6X+V+JoD9biJ5UwV3Q/1jxsMDgOveHrfIzZx6m9GFddTO0N7hg
NVWIwjA/uGJYZYz+oasIN/GSkiWVbD25S5utV4MyWwsCfWzgVethIhv+2sQ3KRl2PwPnlLxW5C5A
VVRh3CGxo5LP/hLn1qL0Lb65Rfnle/+aw8EBVDMzZiEZXwqmIiHLxAMv17JcoAaEUFo8cRR2/3ho
gvKNZyDRzwrGrPx1ZK6XbDRzM2aEo95D/2DDhKZGqXYVf1GSpbt6GFhj6yPXMfVHBW4cES7Z6JDJ
+HRKHAlsaNhH/WODB31DIyUoXPMXkX2PGBBxTow2ypWtSb4k6rSmAPahbPURFwUHY+IXrFFqLgQe
mREpfGg/N0YxrowxQg/ifHTp9OZY2muhVgyZWFZq06f0upl1+CK5BDQUzm2anUb+JKfmNWbqFtrG
sdOxjfYSbFC0q3WdRzZHzPHtVSYVxLg1YxhxzpBuU1nurYHaoMgPHir6VLIllsD0FETfSAEGUJV5
Ul0s27scijY9tKY9u7FWgZqZ6HesS2QbKOfIt+KPoN+LIAU0oaZtknijp/V+6PVDr8R46P5N0nOn
sXAVhpSOHYEwREUZQAgJnoNHi2JjBkRbgKN1bZrNOu0IoagK4qtNsSy6KwSyzWQHJ+H5L7VsX5oB
Aocz0nIfmvTmA5XuPhtnOnUUR00ASCBWVy2laVsMuzL8UFEMpCN1LXynVltnYXJMiWQvM7QpJsJh
Qt2s7uxx1guadbW7YRAo7PPoD5uU0V4TABFBajWy1NFhAEXNp5q/zPLdEBdMTGpcFmv/SpaIinaP
qxEO2PgWRxnOnenQouEQA6bJ5uBMjzDxl1NGNFJOIg95XrExLtSiQZU8buv4q8MVxsgmJlMCq9+G
j9LNE4wq3myNy799YMi0owX2lfjPZBhCJihUKw15nb+O+UFpTkgtje4IRB0j8dLQEHYBrle60XXI
L7OI/DJpDU2KsQKho63hWkZWUZM305VA+e0V2cycR3zQzGI16kZvAD3hlRM7XAKImr67qQr2vzbh
3Kmt/orJrUuvSjWt85CkstY/6GLcybq94U+c8uGAPPOgJiMPlDhnWfNCA7w2SKnDWYNrFFLEQE49
/IQ8uqpk+5VSeUvG/qY0v4MMN71tPsDrmnK8an6y7wp/Y5Cj1WDsbRL9UBrVXSmjXyUh7sqa5b11
f3Ae9lB8lj0xvVb/FdXZrRB8d6hLsfn3sr30ynDqhThl1nQKYiTGnJJNQMwemzDHmm3C+vhdw3dq
STaaNfjqCuFDRgpSUiafdVVwiLC2GIhkoKCRNwcy2ECLjmSuc64CmlhpsiSHtWxn4bMpWR0dAZ19
MiFYCSX9IOkVc/+yD+P7GKh/ia4D/oq7U+38DaK/ddJ4yQ0TEm23tIxp05P8nZn90lGHMw4zVBEq
tDHdQIhHedHxotPOZKeACjpHAmqG8dLjO91bCvhZ+x3FA06e9FP3DsBl2G6ZswTGgIxZO0Q3CXgl
ypsWljdCbWBC64fUL2+tg/ksNbRnPsbdXjtD3ec2LfOn308VNurvQRl/hp5gFASK2xLs3IEr02Eq
7zA+TNr2X1XO5QYinSQnnK2MZXjwvOlhhynZDWP4QgAiwibF+JeT6hs0OOJ6TtCsJGBXZ98qsOUQ
SbOGQ3Mzqk1E9bKYClY1hlntiuipE1LlIKwHPEBeS7iRWrAxJm+ny2pbjZB7oa0g+WyKaK/R0rYJ
qi/0J6lk3S7T3RSYpBv10PqMjQWdwlGPHWlTno77DgZJwXoEdRXv0FrW4Tbvo+VU4LRvqhd1xDge
BYBP/AXOkq2t9wfLh5WvKksvsN5DoFyJly7CnueM7Fu1r9eV1RKZiUO47ujCokNIwzaG+Q6szlUQ
4M6XfzXZWJINgQz1XhrtZmyxPrXqTkRvQ8eXW1TiOrXDuxrU5HzQakfBWRXiu0Skm+2l56EsBCJc
DqsyabezFICxfMubxtyR7DUA8kP8afks1w32HVF18Ytq14XT90RCAs/4xTGs7dByV84INosb2iiW
WddhV8IbjxpGpNOxVvi8zelgBOre9LV9a0P3CKHrUyDYbPeN6KOHdpXAWEqRqQQjNbYF6ac/tEV0
KqNw14OcHASSW9AIWAe9YjwODBsDs9noY+sqPrQmM19HEALSxjnR1eDP2vpKeZr/tgOU2hURKcI9
K47wZLbeuWEnXw3TKpEKQ75hW0c1GqFmN7EClEw9S1D4RMa7QJWIIhXWogG1n/jiolWAdc5BvksC
19NPxCfzv4Gxhf/QtRctp41mztKcyAKtwB6F4XcxoM8Ddz46P7X+Vs1tZPqZK2vbexbqwzZf8NaI
4D6EgiEwQAvvUDH/rsqvkHGUH3cM2RlsWe9NZS0ThgfjJeAcC2BNlkJZ2JA6nEDAWWWBCSkLG7Aq
cFA4F/yzrbPrOdj98KPVLzO83vSYoag7A5dXl73Ok03fuTr0CzpojaG+dM38ggwmoyXJq3UF/sz+
9DlsG2bnbNhpsIOWnENYJnr40uAeoypqRvTtR9Kz8ORTBx0Cgid8wNlGCYI4dmvlgx9C9kLwKrN7
wcVT4Le1idltFg6XpFE7iMkP6fhil6tW3Uy0s1S+DQnbRvUaiw0fR53sFO8s/M/K+NN05OV32/gs
jZul07tC71VR7uo3Lfzh+576EK8/UrCWvv0G0w3f0VSjGTu44UySO+ZACcsgXILobwemZczmLRfZ
OCYYlRVxHJ8GVF5mAH2cQUGGgUGxSWNpC3L/eMAd5Z/VwiXEj9JA4WhsaOtYs3tSdafkGVlMkP74
RRgBOQrj2J326EBHalxj8qgk95zZsewwhIT44nqQzfXsj37WhI1qFEhc1uU8a2MqbE5fOiDMgoka
kT0GMT6K/LBjxGjsi1IfiZNXLb6iYOBYjpdBbq0Sgngq1nOWkpBR7ay8y6CzkIudTTi2mPHQhPPm
oislcYGniH3O0GRr00vcqJmds5VrMb+WHf3CuEX6QSIaC2KyOWIcvLr3BLVM6gNI2AxIsb8Dmzww
YfciHS1Ss/AtAjSwvTvXXv4GKZeiyjYM8o7BKNn0B5ZOD97+yA0Rt7XEZ+Ubkbwo2sOLUnYUn2n0
q2pP0dJQXLxhS7au40YcFdI6RfKjMIED+d/GeJHpGd8JK0QK+amAShx+zWg3DUtbexzaS8YOZmR9
9X+/TScn03c//NeL1wzY30S31MFBSMrXzMf1/aSMSuWPr75ZGjyRR8xRLW5txxamwdNvpbRISM37
V8s+2HwMgVfvLeUnaYgTfg3il4m2maCMSX/wdEi5D5SXcLr7sKkZoCTaZ8zSwZ+efo79FU41W31O
mkVkmQsuVGbmbJ6VJ2FQiNFvQYq7SYES8hxYykqEfTyOzmebq+4UCzxc9wqdTJX8DqSzdIJDN/wz
U5PFH6vvUcHIuVAMgqqYkRbJHR18g+LFtD6ihJc2+UA0ybNiKNv+xjaEe6QdrDOxuyCmX4ZNsmSH
5+aWcx2bZD1/ldqgXM0MskasfGqNefRWy2Jj+mgYBwhfoiMPFmhSjPoUYay2mrRgxVQJs0yAjQf7
n5atnELbOgqpg+h5B4srVbTL0fR2AdMmrzf2Q1ysLPaphQLQjBxUy2EkafRuxBXcQ8Q1ooEkEP5Z
Pdvwd6JUj73fvwxs4xKThwXzc0qC5xDEW3pm0ovIcuokK+ubH3FeTsYpNIqNQL6heKjmKTFsEbhS
TV1eNZnjmZtX1Mp9uc4iazXJBOGLeC9CWCflQHA45Du5Hnvz5Fd4tfKADcgsgGAl4z98qBYyRqjH
2LdH/UF5sCz8aNWUNzOISWUk1S5AcxO6wcSWD7uyZ6KwQ+Cb0ECrqgJtMHY1foVo4AnXvX2ZnUOZ
HbBAgxwpFdeanFf+1R66J6GieE6txaSiCtDggmgQscoY9jUxV5BCTAMqHCCEFCDTpKEHHjiAkUcm
LIzynlUbFpwiWcEtWtRwwcx59NyUy5wSh9osaA4DCTBR1p+acFqlqDyyCPKdz/a/E8u+GVd97+0U
JkBocwVwqYqfN/T2JgThaSbtWo42UE9W7Lp6bpmlTV66chYV+SWGZ6wUOa5Gh3x1umwLSCUNzsos
+s3YY3tBkdE4oduBjlSRuoa2hnhpwoVztCyU6+y+c1BvfiPXJZMgRhajfEQi2qWl3NCXtGq+tFui
3xT7WdfOUmUwSZ3OH4Iq+JpEm2Gqd4Ek/3MxKQeLhs6irIpZPo7MQBzAPyq1pE9w+m/PJMhAcdLP
FuU/JX5TC6ZO8bDs8cXGNvshjIpOiB2u+yph0hRnyLSSHZxuLfJ5RR23CIvZ7xLRFsRPuySg+CNk
uT/iFLXbs9G+WWyJcm9bW9fY/DaUj46eP1apZsRLFd8ivLuY8/emiF39JfCPfh6zJZw6XlN9Kkzl
HkbVlvlMvopJos7q8Di3hkUxLR38OgMhKflVByjTuUl07kAqJOG7Ntwr8WUnR737NbPNEL6pihvp
d0mCZ7aO1UtVfadyO4/dx7zfqnRyunKI+iUIc0+8ehCDyxezjVcpySqi/I7ZmYUNgjv52YrDbDry
waWjAFXlV9ajCL86bDRMVIaeMUtO/EXT5ivHJnT9PdDNRc8oL2Y315vf6uzNxMDkGmm7CxV8cyEF
5aujPmpFLPg/gPewIsy14aBZwpZgvpQZHsR0bwmyF1DH0QZa0CcpSSyBQ1CtCS8iKbwiwpgt2Pxj
0hTzhD2ynnRoMOaJ9yYM0Z/rHTnrN925jBGMfYrLBtg3DkQ2EEixVCv9admNC73eNhyhSmyymg/d
hG1kh9dIOdUCjV/f7PyKFJYItoHvM8CFuw8rMoeMUWnNssK/Zwysw6xHxn1YOy3793otsmk9OPqq
H1S0qYNbFPVN0T88jmmbwSuY8tDpF7oTof6q106pu53lLXUvdEVjLLtYul1Rosn+0EfaErg4jnOq
w4enBf8m55LkNlJ9G8rn4FZ4D1Tpcajq+B6S76bF8Bbz8lnlDTV1IGh1oyfMh1jq5JzHxoXRsDom
vOFzqYHdg4y93iE4BRVxiYyUTS64SVj1ZJPQWGfoXNJgXKceQ3v/PUPuFCGr8I03Da0wKquS9LOp
zDdj44BHMVdDDJ8JtUU4ke84DgS2I77H7FqUZJuRqEFOb6oh2sowrLO5ylnDOxyPncpkukGF8jdQ
gfakHs3nSQS3emD3i/9tXrNX3cgt/NqwIcokaxZzWtWjtxiKmtg/jJS8uAazRUvGZMLWOUTRou21
hEeZ8lpZBBr/gKuOVnQdh69FhPoNIwflXaPsuw6c0E/BhizXMN6kf1pD6S3ep7YlPMlfojSbB6qF
21X2P4MOfBqIrlPCTWFPK+4scoEODdxui6TRwm8PVS/3ssZiobXrkOCMMQUdahSC5QZ7mOTQxQFJ
UG3HJTCdQc69IwVJmTqbo7bLRXbU7Poc8sLpiKuIXs8260tiGJ9jWh4LoGCTOBsCNozNo/FPK/FF
zBe9mSju1HLN1IxKquGU9O26aMlVSsTJd4Jb2YnX2Xmkh4gctSjcy4SHQi2whRBRr53mJ0BE2qYb
1R/yu49e7oMzk5tKHXnQGhhfFpi18GQJqHd5uesn6zIZR88JvqY4v3kMplKlfmNex+Q5h8TfgJTw
2h+QjUFT35LcQEEBcI6fqojxex4Mtk17ih34StHMC6hOPvHVycNpgWw56JaTR+pEKxtbVBwNr21e
gzmhWumfCdCWWjG2yciOHEUUsirMhfHo5n591oICkXpS73mADp2w0JkYnGlIkk3xLhBizDYDpXpX
bXZXZg/pdtqLIt4ySEWBhWjdqS6hRa9pcoONVXWsaETDiCw7K3l2RoU4w9d/alm6pu+/Gb756on+
6rGLc9Q7AQDXhDdpVEBtOczT/oVrzeJckTSPBLx+92gaGoMpWWLtzREfWBSv1YpXnVcnU8zfA8rO
TNxzBzGMGB+OQpzLoNE2FWHyZk/RWhpUxpbx1/v5Vk1KV/ShW/XedcjtV37sLTb8k44iyi8RC/Zo
N5UEVl1KsW9Z/dlxsOm1lPJsvF6qsObUQfXrYzisCsiLSLkD/TuoSQ6ryA2ylUORSFcWLzD8l5I8
iJiHLWLPWZf1wYaKRac+b82Kq496fGSLprclXuKrPg2XKcIqhp1PqVCRz3jTgDB5BEQM46ME2Akr
yo4bTmjhMe+mJ1I46vPxyDcfbeJTxe6cMN5kbbkaSZFvTZq5yb7FCChULQLnGh/xUbsSoKKV3VI/
XeMsV/zx2SBSiALDRePKopdcea+6T4zxW5/oS007jLFzNBsmcS1T4nzvTQSG9zBMoStaYEWtAeGP
zrFY6l8TzZzAnOX16l+lJivRm5uo0/djrD8SX3XN1twWBVtPMloB/aM8cNPQv4umOaGD+PNzY6kH
zbaBG2/3bsfXrSNCHUZ70gTbEqVIgDYrIl0s1hJ3MpuvoJFub1+R+C27MjlV1DZhfhidjAURCw+m
sjDLtzZWrtH0GYeml7wjm6D0HuOQKUsKknNvHYQjiIwPAf8ImjamV6rVUjKTJY0uWh/Sk4zqlyHf
ECMLR3LwlFOaAQnVEaR8STlsdJ7fKcVpCHwjZGssicaNueyzCYnLJA5ljy2uVRHymnt82G9ma/8N
fzbBpppkHmUc2YwK6BdM+BaGPFe9dR1n+2Zj/s7TNS329hr7hTIoL+VkH1RPPeXqiBVzXDcDIC6L
ZOy8u8zigZKuqlcmmNDZRWbQ9TKQVIZUXN2qN6KoL34PlAFztnCSxqUZ+VcDDBC+B6TQhsqouw1o
AjF2e3DCrT0tO0O+5RVWUI/9TR7XC2YSKN+mlTxlGbJrSb3qY07AtxIb6KKa4uagVAtT1AZoC/Wn
2VXuQOYBtxXrvshaxLLddeygYdiLMQZb4xB6josjdtiIt961LekiorZflul4GFgJkfj+WTbkxNV7
maUb06kP+tBtEx06MzPLzowOVYA0syXMXR7LAY/eQQTokzL2V71JQE6xbRSovlw6Sojqx2KO32gL
8tRTfH05lyCZBwXrgqZtTt5rgmAxGr/bInWL0VmAktOHZpNOuRujnRpDg6grCVtABzOhLbrKclW1
cwvw67nJB5+y6/LqtWogfsmHZQqBPx3WNJPbmtTdhhm/Rcx3TUeOD/NQEkyl0pWVGBby+N0GnVhj
AAJjKj9KCcX9qUQ5nRTaCIEi2Q+WfMRumFhM/9KlNxsnUfyVdQNu4X0gm8FbEj3v4NdroNSOYMbn
qrtgsElyVE8jajJVMGfiAq66kDmJPkvWEGGXn02FKgv5VkhTq5POmoU4NgrYjhNjMDbzIQZbQXOU
kl89BTiou8h9s3W4OioXduPAvCmxDiJfRSRJzUBkyndXHTIW3TL4GKOvenp284goBWNoYfSB58ev
+Zkp7TKnyOXqwqWXs2/MXalj67T2KmuosJLMZxi4qybq7LsWBhtFvGgWSX1V2EDTpkAMdEHKTquR
+5zOYYNENOTthA/BoQMTBqyvQim6bVbj6HNCZEBmC8TagrU/5E+7ksHS0KnXg7d0sr70qHlPQMIs
hRou7QnDb6OV/PzI/9C1iNIrE+ewIuPHljGKUgn/pFd4tYCPtBgxR21oL1YJ5CyVDGtyQHMlv0Ie
m5SBNoLsTI0h0aTFSZTNpYYE6Zchot02s92mOSgeV5hmDHJhp6g8FQJVu2neqiR8yQIDXsoUysLN
iB/RE6FtQnAnTllwqglE3zJGhxkZWcS+mLJzMEWwsbh8SEOlmITw6/kxcYtIqwartxltx8va9upD
jrlQsw2SO7EyK7bxVfY2qNaBIEcvuQubzAolbr+B9i27xHJjoa2khlmZAdNC0iBkIbIB68fqZjhI
GB54kmYKsgXQtvA2WgCPi/oXazOZ9NJBDBt+NHZ2jgvlHhsmoB2fnj8/BH1ziMxyk/QFVbSFkKCe
xoPEvxUk3ZY3VrhRSs1jDBfZ2Lco8yB0aF4Hii66OUHwYot0Fad49SdLp1VvVNYliAPw/AOaRAjY
K8gZhCQsbpjRowQPhBb8ED+0tz6eZk3g2CgbeUxjcFgNKHuVwI1eY2ytmQGqwPl/sixiZWoDKPAH
7hAVUa8ZyV3VslYNips2mH+69UIiB3BGxST6x79MKtzxyHrriLHVLOj+vPLo1mgpPKbhc0iJTGCT
nK8zAzKaHvAl8cu7HhXYUMxhbSQ8XHrd7xW709dOtg+bKN2nrbeWNmPk1KbH8hO13wypfygL0Cth
6CEbX0ruzcXgw/mMVKD4WUIg2JQkrhgDQB+hDvjd61ZNhU9RMqle6KPRriueonJOPDKrL7+145Uf
TLMGPd3E5kyvgf44aNO0HCc8mtasciKXS7Rh7zaZMqxkMfz0ZfrdaERyWKKmRWeKrzGmV6NHRer3
NpkkgVyJ/uuBpSwtltWtx85Wr9OdWiISs5kflrI8irhkqd5Cww1jAF2x/R9jZ7ZbN5Nm2Vf54etm
FoNkcGhU5oXOqNGSLNmSbwhZkjmPwSCD8fS96MqqQnajGw3kRf7Q4KNzyOA37L32BC0MJ0XMQmDn
f6eE/simDgdLZZE3iLd2QaK99PuyZfY2ZvJd9f1yGEFCupK3ScPXWiCVCEvmYkM8hWpqD+5NhXY0
Yf8elq+4k59spD2M6g39E0FormXNvYr0VSIE6Gz2PjYoWiufpLoS8XbSNC/9XIZnv0hv2o5FWgg8
a1gBL45ReE5ZseznlobOD4JvLoQ5dn0nQbZoHwHWZ4xmz/3kfqLcsPXTYBEOrRn4RVNYn3rY3sUL
Mx01L7hrBbUQkUJN8SZrGK1L+jR7MHNz1puiQ2Q5i+xgckI9HO77YAp/ld58XY4kEbRWEqWIccIb
fi9p+nsVzAMMdUHRI54bKtpSlANtVsBKju4UrdY+cpHjJ+7PlGmPMUh6Ss/bB+umpvYwLhd+cjX4
4M6FE70mcPNmiDQq+FbFNBO+TD85axoeWAwq1KPEayLm9UP4gwPahHhBqFleBCqCB1idupaNSE1N
kjwvijujNT/LEJtxacmFFUF02/VPFeOpsJwFkm8+jiBi/OecOqriizgKd36XAeJ3iRZ2RkLWhNOm
Nxk2NR+iXLyx2GzXsPKpl5c5GQ4SmFXaODRsaKd15lHZdBPe27lHU6EGqoXHpOquowDQtSKGu6wK
UDYz6tm0i9AiLUfTBiw01xLwhPVvTAzdwuvzrzJ4LXxwAGkKcjTddN0xsREQEkpQ1CLg3RggYESR
eZz8/sYPPHc/WMJM2W6pCIqNxwo4pumv6+EHa9qvTdwBBU6dSw+kdqKD6453nJOTmZOq028zFw/M
T6isjo+DQ6phb6O9SangQ4f9WVvcek5giVR5GP68E0NQHrzRv6o0cyM1EpamJ0Qe0rkfkNXVlF3M
T/Es6AZ7l6G3iWKp0YM+DswYasQzWNg0QS8S7+Ey4H3fKqFqkt8ThbgzmS9F1uM7Rf4+Zky9xDg9
1gKzj/IoVprRwmQC14PoSgTda5BnbNFMhqmuKmijRqhfhA6tdrr0C+XvW4eTfcBVJ9eURGxGL06L
9GaJf5YKkaJxW1b1MhjQgNzOlkAQL04YyzsQ55AgZzMuRBda9/Y+EkK/D1GBqXB8VOh94CyxWQqS
7qVNR7ZgPgO6/H6M3E+WA9/icSRgMTkS7Yt4P1ka9KC46MKQ0z0SKAfTKDsXbHI6RQ5Z1RDtUIz6
ivsSs2KOIU1tRB3jQcGAC7iWLermOYn3KACea3e6EZMEW0QkCGf1VYD4l2btpeU2ZTtW7fKCrI9e
uePBdYkZnooPOZNasHoDPR84XrZvw25kXjw48swdx6bMcKmnBgz5zN6/LjPWDhiavM45dFXE1wOB
hg/d27ASZ5SM78hqmawqOI4VpNy8q77PHlNaJ8RjKOmfoixF0stsaOb2YUbzGNRtvZ8xv1KAd7tl
wViUlDpjGyG+gRHtosLdyTGpCShmrtiSTYtiESV1yaB+8HriLUUCQMLOBzyGa9q4+0l/yDalCAzm
F8kpNSg4Npo9jxyDby0i/9lvAZWvc3hYpw4WQvyQmWgLGLfQBma21TWSjVy5L6VPZRSIpUIIjTJP
o6il7rYHr51eMM5VQQn1Icwe/F4FHGTIl6o8ug4129+U1Zi21bjjIsWUPd+VLiNtT0p8254Es1Vf
EcOA2ZCF1uyoW+PJj9Syf5jlp7Mql32rYfpfMyYLQnnu68tmgSA/qffeQaBik42xT6ei3RfEr5Y9
oEzqkxPGPygYoMYVXIlBQ1iuUzyLak0Y7iFnWvvkrhgfanfYMkAAQ+Ua39Aym6ce9kBQsenGRU7s
kFfa3aOdqhrPZ4qNMEBGK4v8WcZ+dg59ZpbFnISnUtUstWY8EMkQXKY8Um8cqHF1U776rbxfR5e4
6+EjVzwyncrjd0y/iq6XXGkW6kjx3LdivRnb+6xL+TRc5jTawFaLYohStKxz1mGu8jIiMrFJuAUL
EdsWzANBYZouI9YXroBYB44DYjNjy4CtUteLFzyrtAHEE+DtLVq33WpFrhs28KVWPf5Fgyd97X5G
5RbC2LBn8PBQQNxlnO5mj77X/2DvsoaUc04Jh2ceJQPF9KGO/RTXgHjyUuadQ2Xu8jkmVib1g8O8
VLfVODG2iouvXmXwYlF3ZQV7h3pUwDO0JgiG+XTv/iSLoth1oddzXxpcVcv4gXkRdazFauSm/qGK
8ukqrcOHfpreurli0oZ676SQNcw6pCsz4X0UISFeug5bFG1IUsfilGoqOJdpW8+hHnRk+E5lts02
HMJXp3h7jAK+M0nxXer8I/Kn9eiON7bCIqQplC9CFsx0OICmJskdyTCg0TST43Tr2P6rcSLcrX4V
772SQLYUuoiiQyzThhnRgqnJV0wYqgQN7noV+hOJPSJh3hK7XyuXAt7P4K22NNBjjToSc2BatKz2
Mn0mDWdf+Q4kF0Hfqz1ilZdy1yPT3gnj/zK+Zk2K0SCxtJlO6R96NV+Ba3/z8gSj9cgKqmoT5sM8
ULAOBT7t57RJ4UayB4Ksd4EHhk9pgL67yOOLWMVYAnvb7D3n0Ebry5z/cobmtXWG16lkWJAmOFm6
Qr3EeYa5beLjz1TwLORT2UL3hvZKXGDEebRMB1F5vy2lK7cxT4TSGXc5aaeTgWFYTX6ClKY51UV3
bpSCdIjLAOtn5+CBcxNxXMmSxvJ4oXLoG+ltv4xwW2Fzbl9fOspEZIaEdtwsWzDeFDAprxDm7UFL
pwk0X9U7l+WmtMg3bXKe4taRW31tmSr3m8FdK/WTyPX3CA2Ta+NrMdf7RcsRvRrFCOOVvZ6JsIw7
KuR1Ed9MxoKcFHdmB++BjAVwLV5dk/wKG0Ms4UooZV4gAWIgCReDaNtiK3mZI7JkIncgEl9V7P9E
Sfmrt8O30NXHkvnSrl4eHH/e1JEKNGD3ozUgDHL2WiqzyAbqrQ80GKR9QV73BDOlmE4acAPqErWA
m2xKnCThckwyWB5r4RAbrlnARqCWtHdDktsConIoaf3ymRbay1kXq3KCtiaQmgSXXtlHOFHa5tA6
vL1Ria+5ioOzcHiKLItnSJ/NzrGOEVy7Pj6pOD7aHmccoq8X07S/8o55kx1ZkiCZ/BF3CstZcHJM
SdhnnLDyYOZYtOn5z/dNRXYg5vmxa9wnP/Oe2GC8Y1C/1pLK2vNpC5v2T5d0zvOWt5ld5Lzlu3sw
Kt3yd6bDr2r4VjIoAFDDRbba+WVw7Gfro4pxsSim1bNZ6H2CcXrufBzdLWWZsuyCqgdvCEgHrH92
JDvGQ7dPLEyAlgmBbiSakkSeJoiyDb/9Itz+Zd+BDuXyNFnZhhCOYRkWbaSVqtr3wqG/9ZZT7BAz
4PtY8MoEzYHrclrxU8yrfqk8eG9QsxZF/pI3CeTab3LBxxmEdbhPJLK7rsA92SMz5MHF8pdlJ0fB
qONsP+TqZ4i9rM3xDw8+ssw8nN+X3nlWSZmfuh86LQ3Zazd4Ad7C3NJiKiAtA2uDvGMEleULTMWk
+iTFw9tUM15B78MM/Ts967lCAInEqQoo/3ZaY+0EoHEdzHN2APAKFigKCIh3O5J7b7ATfs5T/lAE
7tVUaczdFDCdhFbgaRXgREY0VJkkOzQhj5b8MIWkXkaYEfo0OQ8JjUu/xM1BSh7c0XZJTfIJ3+5X
L13Uvpn5zJJ4evZnBGQ2encd6bHdgjjOWSXXn1OGl1Ri19tlE/8kT58aFFRz51c0l6sWzfWwTC9N
8txkwVXVtrsandoaljztTM0YEFN4xw60brv1YAc68dr0v/UYvYjsPKb+Pa/ousowKJoQYRuEYubX
xbFbDaWHZkSzVOLTJ400ndjv2aS7KpJ1m0KCQ3Pm6OxHiKOqBWq6pRjUfmb2UUqR7M8U23mWso8y
+wGuaRCFL+MSQFP1g27PE8mw3vfYY/LoYq/HmavmdefzkpgPZ9mBKPon6TLEZNf5nEHzIQplZc+x
Kflk/TLFDEdG0y3sp8dk18wFV/y0OvuBnt32IkW+sHx4DmfdmNEMGbuewx7k4xhxtemezj8IWXHq
/FrW1B6miIeLzK17/vqtAhPHPne+uwl1YJv3tDLCP09y2SgdqDpS4mlYzZQ7Jss4l0X3246IOZpG
0MxL9RRWyIkQDJw7498mHOo4JnlnhpR3LvRrrH7NwRLfAkJ0gdDZxwzOazA+DRPRYSjiUw8D0/Q4
p2p5NNAc/Ny9bwOE4n3qwEsyhFXqCU5KD0u2d9m9THI9mJG0WGpBUbSHKO9ThIU/a/VsJWV/Vfk4
5jygBz6WVdyg3GuSHWrbANVXUDTasUOwwD3dB92VMIQ8TxnaI0dFl7TW+6zhcqwDZiFLCa8oz5gY
LRPbIkZxeCI25FsWI2Bs1+V77EXRVU+zH5XMpxmRlxala4iVXum2vFWz8zhxjp0qM7z5A+s2EfF7
Zai7a8M6X5U+n5fbUbGK9VsWdd1lYqLrQXebwPpr27nRVcECcyc7cb3mnFV9no1n6sOzM5IJnbUM
ed3UoVUgBarOoNPKNYiOVnF8+bV5TVy0rWE05BdJF8cM8LGhIfw9yJLbo/CgHXcadsfClcnKy/0K
76DcmxbD2ZgQYdEtH7an1JvS4V47mJoq1ppdTNZjR9xMW6HHK/SkrgItH+J17r61iNFY4mtWWHf0
OpD1XXDIaY7LYzpx4q8HtyVUzPavzLYos/yYmQ0l+mqxebo1fkYe+EQXjhcobvhE+2+MoWL62fhV
puJOrvxULgWN8hjtOkQKO+wzZ0aSOFqPc05ohnEHjayEYZHtDTouSaplRYNu8vzsyRBAn3BfVe47
KAv0lU3Hz3bTLpSXUUmn2dagfqNiA3UuVEn+Rdp5VDNrCpWgnw8pd6VfXVYh/x17sMRhcowH9Pyc
X2SJDlXwQ6DU1A63mVvIlX2t/s08x6LhAvvIUdsiik6am4ls3XgRx6bvzlPjf9jOEgvYcMInziGr
oke3IcUlMBuqMXfflwlQUrf4t4tA7ivazzTrl50x8JF9TIceoEcpChY/K2LYnI54EF1N1m1/6mWM
NLZSLD3b4roGAwJGGUdNH0VPUnbDqQrMHk5JdlZUyAhGkt8Vd9rBZq9+ObbnbK62l0ybTKv10Gc+
q9ElKE/d5JMPTsAD0i7H26u8IafWd5qzHyJ2GyZT73oAbDFjY5J9KZXX+B1jVTsLqDlx/c5VBSLM
zpz9rd2tWQB8XmKCy+j2xLKguFcNN73icBkVCn7ubKKAZvwehobZkQalLc0KDGs0bmkDuqNimnIR
j9QwfrsSCJBXCtt3f0yr6aer6Y2KOf9u83k8F8RySWYnKmJIW6T9bYOPLh+QyWYWWcG6rstuGUjM
qZyn2jC9idXgn3n2sA8U7SEjOnxsSntbBALXfGav4L0ccFOQi9om72X83QwQqEMX7UafVfdZMT81
awzFqvNYv6DmbSPOJdtu8sy6eevFeDsXbGREw2UzeCU4lPYhr9G0e8lmpc/95yksT8Zfv+s2fG8E
/VJaocgMDDt7WEyasJql5MJkB9JYsHWSZW6OZAD10283hZTe+CSwREg6ksRsVjtd7EsWdacseeXI
nHaC1gsrDcMp3Va7JB5fpeH57UuOeiXCl3xyxfUQocfzFIr5wnvjWXU0AQBPGcAQqPIeLRWSudrJ
X4eMyquaj36sun2X7BeJfDKkje1GCm3CcWOeZMlC/E0OfSsDruiM7AvyGHj79mzBEXMMWOOThHpd
1Ho9W7qwHd99KVtEmA3nCWwP+RsZYj0DYllalOBmQr+8Pg9hqk8l9+pFrIfLSqbMAhO6X9yS920U
Pos6nA7SVuwc8+CQZ3BjtEP4aoRwfcpseUjgc5g8Bf8YBmz3Mv1Y1ahQsWCYboWKGX0YnxGsSrrj
KDFtrFn6ZHJJ0lLNgybQ+WfvKcm80rlaspQY+hKDDLGG+ZjytF4ZflSG6E2PyhpaPa3cqBk7Jo9e
Q1uaTjXvfo7SZw7X4TSYmzSJFp7oLgj8ICaIrYkPeti2eGOdnlbL4Gxt8VTEVTOcU/cwd+vtmuDp
69rgMvT0cgno5Ovsfp9sSwr63CLE73iAYMZiBBB1R1BBsueOGgnqVIRTgTx4NwBsh3r4zYKxPPiZ
c5aLBwM4YbZKPxSc6R1wZjMsLgr5ECnICz0mAPz16CnXr3kwhFeoKOdLu46fJaoPWKa1s18Xertc
PDOBHVFYTpwI1MLzJMkydPfpWpB4EeaHfpnQr5ND7DtRyvfU97ab5mOBsjsC3DQlvJ+Ix4i0WNqD
n4sfTd63B7aOThQmBPmpR0PEmoIwQyoGydgRKlRbT58FVc+ViOYHh5SO/VgnL1Wa/srUWN74E1kR
WZSnl4XTQ0BBKFcHBKLhp0PF13HC5x6zz1BkR1t3jIZmGnRVv6NdAE/qeeAbAjOcwzj5qJbwsuR2
5FxSXxeyarRbg/N00NGz4oj2OrluAv4NL5bXeQzVRK6Fz4YxAnrkuODf7Ogc8qZ6ilcPWP0KkrrL
38cZWV9bzWDHuNtrVyZAxM1lOF7nwZLdG4s721LNIsSreU6RE5RV7JsznDBN134NFrfZm5zBZYof
4Go0E/5BnmAekyysfCvQBNRrC4yEUzQD9Z764BzFc7OXKLjqAP6D56VAh1qG1MwmwghKa9iPmEpZ
iOKIql5DQRERaG/Zh5EyR7/pXsb3wianzMfDonDpznN/aNZHmxTFIUZYvvd4N+MKpkJWkBeXtcXe
9siXeCC/cd+/ERxWUVWbzzUIyG9y8AdZ9suJcPqb3KFIdSBCVCyAKs/etWO0n97HWvpHGaqnoGxv
LP5Oq1mtY2diP0iyWPBLYBM9xKqCyu2Yx9Xexop+sRss8LsaMZNBby0AMHaZ8L8ldPVBTqiDLOVN
pWkwi2C5nRyIuP4myV4lMmrayomMZ2pFjaSNEWbk7TZuiON9NNtkG6MemJ36V4kbHLEDODoe/Jvy
GKVojjYzmZjCtCXyKxX64ZlOI09wdyVqsFec8ucyYqXKfJSJmGwflOffDtan/FxQYmw9TI0CE4sc
rXw3eHafw1INhLnHe/UayKjjDMzxlsse8t2IZnCB7Z7wxnRqvmxSsXJP39caybt1MNBMaQA3NUWm
PgEz3WRibjmmwALNcajCCQFpfoXGFZxz2jFQFzGugWUE946CO8kI6wmQvOuU960RVYtTfoQZWgrQ
i5AEK8nxgGKOMJqiU8dy5PhYrGIyETccFyn7T3x2R39EPzUMTDynnEIUNi3CT9ro3izkB6ISi8SY
ndZ+eq4GCE3YPed9M/L/FuU9j+xNcqXawxy1dw7AuP1YHgYkantk1QViCx5HRdKoGzc/kj+c3czQ
pTm5RhSNGkrayGjHKU59xumThM1yLvPpazBHHFNtiHIyjJ/SrEHEPjEa0QPYlnU0N5UX2XPostzF
iexcfPnr3/7x7//2bv5n9tnddzWLxlb949/573fMhGORITv81//8x23xPnaq+z39+bH/+rb/7bue
uob//T+/5f/6i7aX81+/l3/+ny9v/za9/ct/HHiUTOuD/oRf9al0Pf15Dfwh23f+/37xr88/v+Vp
7T///uV9ay+235YVXfvln1+6/Pj7F094f96p/3ijtt//zy/evTX8HBasbv5si7f/42c+39T09y8i
/FtIm818yo+l6yZR9OWv5fPPV/y/+bHvhkmSeC7SBv/LXzzxpvzvX4Lwb3EET9ANReAKP4x4BarT
f74k/4boIYzdgCRSPwmk/+U///R/+Qz/+zP9q9Wo3Ip2UrwYGSVf/ur/48Pe/rjI9XwPKUAQ8+Jk
EsUJr6J/f3ss2mz7/v+RoBjB87tVNZFAlACxonRFeizXbDyyCWJ0us6sQ+st/Y+Yl1WBuhnLafw6
ohZhBs4io2FoVVSoC4pWfeNGJWwlwao8oenLy5tgEsd4VIK5FfOkMdKnKG/fRsJQmTLWlwnXIWVX
giy8cFhPzvpQaMc512NO9krDRES1ncMYd99mIEqUA7ZC53K9bguC0qfuvklZb0ZaMBvx2fO0uUG5
VLrB9WJ5qBAdTwhPo3eB6gmjlNFw2bb5uWoZT8RtTIPYUoC4cBpDkH88AuW+EDOPrLWiRWZX2KZF
cIWUhAmIxp4xxMeox7oTULHDyadjCOsNNNW+JZJmP3IF4X+GQJ+gPrChOxe5/Fx61RyM5DzfVPCr
GyDxnUFs+AAP1WJIDV78M8bQ4jCwuWYeSQqKHzJ+HSum022OumoqL3NPxcip8VkLoi6415nTR/iK
2uFFzekdw1EGEiTY7LTCGtnr4TZJxkdn2+0Y2pAtln7sO/8CvzCSnW22Z0V5TiKAAikj9Wmi6Vwq
5sY1cpSLiv3d0etD4MqhtmACkD8ZmJnbuu3CBiEb0s2Q0qA2P3QZRuMllPy8H4Lhs4qcW2x5oZEv
A2PDRFCYDUAIxDy+Tm6BlKQfnnjSMw2vmEGxYvz0nOyHM7Wf7cI8sU0nAkoIKPJa/IBLh2RKVupp
7JLjUsaW7pU/k6kib8WQ8xztxT42G2KsI7ZESSDsDOCUw3OIuauPmSddmMU5KHk2UcuosHwNALum
iQVGP80dQI/vQjq4KwiNw4nDS15HxK4UcxsdLAQpXfCAXwQVUkczepmPGN1iqjecFWR/t8Dba8lz
Z1Gv4HUSsU0TDSVkWYTuQSAvigTv3zopPLDa40ZJXybmk1eAIqNrW2+kiJIMmCFAHIGOuW3UzhTE
ISQ8nlnYQ04hIULMyVZj3NaTInQkp3ZKeqS3HtbGOY9OLezPx1avy7HRHZYf1mulQpIEa+vo8Ml0
68mU4WPjZQX3AWhcgHtgNXNyKiaBkmDwGTzW7fpTC1j5+dqfuPy/O031VbsLm+EmyMAIhqwicbBt
i1TiJr3vUwa9yiA6hfLXXKXbQqk0Dapc5yCk/5OxAZdW3DwXdLmx5bOdOqnpKXDuoOU5e2LbC5XE
oeHCOnktJ4mYoFyj19sxVIwPmMRe4zmjf7XGPeZqRj6LmtX2jU9aIFuCCf0hYDK6Hs94+zLsenLx
+s1f/T6uaC69xKVxdOnFGVvXgFVdpIZ7EZGyGSDZW7LkIebXkpYyc6NQ7yKBHq5MpTF6lNYwIHWu
isLSVm9KOZTD3sF0HnRMVHtpfJfNqBnUICD3eVyPwbhJ0VlinjNEJCl2Ezkw/6yzU4v7fOGQh0Y+
nuvGQ0IuuQf1qtmODGQnlNy1cm75s0fSRpmdUdPgsV3D+KF3oMUBA+R0E+61m4cveKwYVbUMbzEm
FVgsTzolaaFKsC1qLm/Fsruzl5mKI+5n3pgqaqhG1prcljDBj8ks051gN5rIu/SCTbZXMs+pm01y
bxAFrDjtqo1wJDtYlnHzYdyGMRDM2dOAWypu2E8AW6NjiFkbZv4ysa5YmV5xdasoDkE8ccyMqfMQ
ZcWPqbuVePegbqj3yTovXVF+nyMsoghzrlmQuY9ZK2IkH5hHGve9TOxTlyXk/3F59kVJqiw6W6Io
b2YU9Avp6lU8f7PEax4KkRM6Twgz2cEg1uJfeg6x8ITTcQmB6GXpj3Bcp2PNzK1n4nJIwfdMKJuV
/AnfNGKcBMMP2aFTFr/8WX1kMcsgP3XB5Tqoyke0FtCXM5oENqSWGamOUBVn0cqdjKSNwUfu7gtb
3I/CBX6wDcyZYZBwGMULeFEiWMn/rNS3CdxFj5TmmJXVR8I5TYPFaGYckeYW7DfdYDmF7XuLIeAC
icSN46ScYsDAakwjzTZCpzADthC0YNn6V11n89mEDPIq+qSp5pm3aEaKBb6Fi9FNe2Rmp8BfAlTD
+FX4Hd76yML0MhEd2D138o7L5PR3Dct0NrBQZ3yyNPMQJ0OjS9wPa3EttYHhloh7Kt1T5DNDsyJj
OjJWDbiYDHgjJMXSBPwpeAD2Kk3YjXjdU9X4SEeIrLW4Mp2+rU5V44B/Z7jKQw0PlSeBkrtC7lgF
3SK+/OUWuK/yfSl0dVVj++XOrL/GBQupLm+GmyH9TpFwmiJ4iN2CR7904ewh0jzZzYxXWueBu3RD
Ft9poR7wMhQ7Z9n01tNNLxpo7rP9iQizZydSktgeXkPahGeVj4ytu+uhmsOzNPj+a4zvTOj9b+gu
5r0JnceYgS4ZhvEdO3jAlHs0KRtOywu6t7o04PhSlqw2hNmbNr1BQZ0BIoOt2vbZ3Vov51D4IzGE
67e8Ll8aupkgZ/ANUAgiCQbVKPQJUYotUUF1dBe5UGJ6nStuupAhZtVBlR9Xj+uRRaCg9du71fW0
0kOvS3JQIgtPxWZcWRF/pmxCdcCsa1jX27ZHBbINCup+viY0nAAPj8xYj6wld42uldXT9SYLik26
3mjIp3WkD0EZVKey5qwfYrxVkW9polWHbJA+n5ud0X0TLq+TnzOnDcHWLzXDjyYDwhQSyWo4ji+W
PkKEHTYQ4CK58Z+6Hc+lQ9nH5TnUGpM8N7Mq8NDMGeVYVwBmEzHYkunhDx8yUk8CiRV8TcpMJMG9
ZKBNcjbkcKnEYUGZXrtm0870YLiYbmi/J9Olr0tktsDqEYUdTWjrXRw0ZDFVHVsP5PLZtqAuoey+
ph3bBZvtUfHAyq/qIUTXajYF+eRfrVh2dpZVgiOC+nKF83F0DDo7Y+lbpd3sDzdzCq+iiNS6SyHe
LXpijlRLTr84+SkrfHvGA/grfMPkMBhpgIk6sGj3wO1mwdEoFmEl0SEj0k2Ow8jHFojP15sEWRlh
9dn7cY6gmUYz9YZ9hbBnH2/p31s7dNH7aH02bEviwY2L0uDBb/GZJh7e8j7w5C7IggtvPE9BjIJj
CXqqd6T45EO3U/S4psmjjDIgOtYQcoOw3NGes6/QmlwELh5NQaDFykJcWIfLSG6ROCXzmfgcqco5
lyv2E7Ww/ZYFPjDZQ3PzYnvmJzXCppaXEJpnkrfs5VgSwkg0FPsifIhjTmle9IxUp8GQMyL2tqL6
LQu8IW7WvndTGaMGSbEsFI7giMeBNlWYTuH7EhFcACQNJ+c3TQ3DZuItLJSrNVtvmCWJ/RghZBip
xV1LNhbyLxgAIJzKpc1utJexEkdWuy8RjHm6aM8N3+mjBriAfgcSld8yZoIwwwXRVbgwI8kB87Jg
JF+G5ruDQ0ZVqRDb29Uf9mL2sIYKfeOFc7JvmdrVGeEXCzOGyUUhLbpvRYJLjSHskXIcJnDEcV63
abLftgELU+0DjDtZUgdKm7944CmBvFffObbvGne9nXr7WETTcCsBabA9AZOFvl4w/TiO69cM83bt
LMWj2g+Y8IXGwCC4FsDWddGUny2+MGgF5YZBIFQlqTCRdzq+jDPMHN6YuHfjtsBL7nwbqEtUxtN+
mNmyNCy50nj8MYQWtkS/hVs9KcdBMlMwBNYjNoayI8pnNCECmkHen6qJEi/ZRpTrDLZuaaF/L0iW
bLa84Si4IVsXS7hdM/ogUB5+9qA1D0DHYaRFMHQ38MEmiQUU5ZkRmz7aH1s+Bdr9rrdJGVuXx6zE
GIVQJK9R0glJmdhqZluJLoGwx+3VBmS29GUnm6mfOkFBuuCL5nglglfLc5NzU4vu2jHoU1VK1I0w
IPPlj9oUhwVx1PXqNFj7WPuoJm9w8GSce2j/8Nt2Z90HlDIZo6iuI/9xHZMcCxKZSRxyzS4KktNa
p9epT5HoxY9WhWQXF+UBwS5LoqK5rSnBQcHlTMgj7ief7nfo+d35SKFgkmet7W0C0cGbOd4aZAJg
MLJsn7X1fLvAnju703AXqxBT1cAzYW3Z0Bo4pbvObpO5YbNm+eYjzcsc2iKK6DXddJ7x2eMTvqkl
GTb87Mwxcq4U8nBOHe/Kc8DGJdlAmg5iUWfU60HNCP0Tg0B1M2k47BVuUFtR3pdstxdTtucxt1yz
BteHn+C83xxMlbNcOhWmdD8nMbOUDxAnddp6T5CkxwEL6oxI8wwS636uJINSPXjnzUocV3P7mM+t
uBIOvMPO+VjbNrlqkKTo1QggE0bvc8uKZDRxQn7y/JoOLASm2CG6wW5DPrddDsRCXaHTHq9YGsNZ
JDw5HTpxcFz3pqwTlKekGXHlFmfGaUzCXMDaBuD8rjO48wsP3XFGVFg+KHKosdz3THHBJUZsBi5W
13vLl6q6BA/T8Ljcnn/trXBJ3DIR28x03ZcJJF8OdYzC3kQuojDXMmqHUx7XDDBMTS5LAIEjxRXa
rPmFr5ACzxFNrpdYDCiO+1QxuGQIOl1mXqXvqxm2rHRzqIcJ3Wh0WiXqBLmiKK0HEVz3yXroUGBe
Ul2jBCWGwNtOYDV/plaIk0OIKLZSTO7c67UHaCqqUgRQ9LFCP0q8FOdlnZ+dxVaX7cKKaZWgBAyw
3zi6cnLX22MNqk4FIB1cI+i8mQifHZbWF0yuaOwaPFizWj+s7kmMHtmX+xR2waaubUz6ljZgKxwy
DtFmvA0QXjhJH2mELsali655uCXRkF6GLhaKEKPsXGN4qDhPdN4Vh9onLrJxcNQjssD5+66LgIhH
P38QMzQL6T+6PmEy4PHt4iUn2XP8DD6tYKo71t+wmRbbnNZihK+XABUWfaSPNmNtP1YsCfAlh9ci
XQ5NRfHHaKlUmjzhMnsuJ54wrkfkmlmT5JpQuw1MXNI+xfjgHcZkB+UbCKzp+Cg3czsiT1qv/0Xe
meRIjqRZ+ip1AQY4ipCbBtp0VipVbXQz9w1hFuHOeRLOvFGfoy/WHzUSHZG1SCCrNg10LQjzcqSF
mxpJEfnfe99bvfp26bDhLFAElOpJ4qcc3R32GEoHRx1Fq+Ga6T0i1VZ3h9q38vHXVHYE16bM8bWY
MxYiFRnMcQr3Wf5R2O5DU2XltVHNGR3w6BAQwJO/q2f3Z45dgbAfrVjhnOOK7vmlOjp8JU3dXOzU
Z/7N22Zmf6KZI8bJDpaFNz2p8GfYDb+7BWdqRTq0NzwgpxMdEyVvavsD39XbiCufiMP4GI6gcOi6
gebCy6XIQrIlOq22jXH0wpyUtAHzglNw2mloXMg4W7J1b443HMcy/0NxAmRpT9f9CPBxqzuP49Di
Gu6vpsY8ZiFszXpDIMOhpwlU2jYs+uSgeRmJkl4/VToIHWmY+7bTPlo6aHbyxA1E7Um9GZ1Y+T1H
cOaGn2Vskk0vyKYM2MKNTHInCEi5c+iAka+dAyG/z0LLHyed1mArzrGIRgkBYHZkF9cqDnHIDq2o
k51tAv6g/Y7YAzLggzd67M3tid4BnHyztsA5dmpnx/x8ZPkYJQoFTV34DjlSbieKhzlDP0bCa/Za
01Mk5MzbDAoXDP/Zvr1nbvi+RH2K+DCgIOndhPy5PuC8s7Q5HI4FGVOPX/RFdeJGeUlypnX3mmXG
M8dVh+/5ZeJ5fCi08JRO0Ylk+zkzpnfY+k4NGgK1k438J/so9LSIKpPcrnyAGQEbnEeUPza1fYtb
V/e1RP9WC+vYl+wCBVAOQG7hvltnnUn5Qxo67ybU2qxcvRruR92Q1WnsmfeBCo9TxC0YD5Rx9qO8
xZou8EYwgSUMB3kKs6A3pedymr7pUxrIyr2iAhG7rL/ZcnlsNBaQMCVvq7UTvgk2Pjor0UPSoPcX
kmSCbk7PCz53EldPkT3eZlkcIdvEBGSc5bQwMjrxadwD2q2RX4pUS6mGjD4yqvLc7CzxofKKW7+b
IiMPHBTiHvgjheoHE4qfnXFquaajbHb+1vgslPXhzunVLKxfrolkZuExJv/YOsnVbqIXc+X+A50A
nGXAXoVek+CljAa8rlVOzdSQALD1yWTuejktj6InFe2EJYY7DOslL6yLU9i/OPQ7+xxgEeN+YEGe
UGdEyU/dJlOKbZAUGCIr9hA2b/b8ZUjhC2GyPXX+AHz/SXMQK6Donz0eoUMc0d7t6in2EAtmClL3
xjan8CRRevBtUxgJggI8WxfodsGMppTEYheo8TEOrKKyXseye4tJKG/jrN+5U60jeZp4lxWRuqoi
8FaP1S81yQ9Xg+TD2z3wovKk5uS1ypLfR5xOm2yofy7mWlgSzdoxG5qCQ3txMEg2vOaaw87bAfnR
uE9OBiooIyK4BRkJ3ZX7G1cgD2Vsmhj6yAqpLv0UgjMaRMtZwxo/y+RlaPBxzmdkRmw9A3qVhWrZ
2Tkt5TLqzxOm0q3tMnhbrPSYem9MVaOtXMvs8rDBbq84XjqkTUAaHEKt/j73hc/faJsuHMdtKnsm
YMkU75kL4SGuVm7Q3M2Hukmfaw2VbVwWc2eRlcZW2fM/4rtPGLzqSTGDMzTjUFfpqzHwgdn9RWss
GEo0FG1oHLYcTmU1zS9k4x9LV/9e5f1X3zERs2rcje16GNZJzA9d+8oJCAP/ZOub+5iL1kJifba3
iRxGkp5Xg3iKll1SGU9Dq/7IEX+xH5Ih8gSfxmSNf2T5WcYAsAncx4csp39apstOacWjMIvq6oL/
ydCXtm0iuk3aZu+1Id5afq0wDwGvj/gAUBRoK4DvvXic2oGPwAcF9NeW1oF+QNKO3dboyeXG+W6Y
iBj2snuFLDJpR23EIt50knkNY07OeB2Qdm94YtB+jtbWBbfAQZwKahLtvt7KxuZUMI5wBpB8eZ0X
Rv89jqLfHXAvjRheQumQWaqM92JinCQX+juKCeXeaRlcxBD3DobJcx1rFpiQNWPDdGx0cf8MbA0T
OfEz80yQwJ0f2A68hjpzEU3gya0r5wf5VIa7bXsq3Zyk4hqoqcnimDmonSjl5NEX56HpFZVXFjNf
nk+FcsV9rFYrMXhgGNG73jDVw8z5YIt2xb1RYdxwyHgUruUcMsEHweQdNNJs7VJlf+i9DW9KI2wC
rJyfJfpkhI36U7VHMc8KQjIzhEZP7y9XpoUab3FRXfUeTwWUjl1rtjjHGtD60cRP5kRVMNkLv5yk
ox7soegZ4EeOEicNy1w661S/0eAbGSbvnfYPb6iyC/NcyQC2eXfZvfwXRN//jpz7dzX3fxx+Vqtk
2v5nZfj/Sc3X/lea78tn+R/Bp0rK6p9FX/5H/xB9zd8cwyVnYFsIrMI1xP8Vfc3f7FW75f+kMD3L
c/5Sfa3fPM/2DH5PlonI67p/qb7Wbyizusnq5OHjJTz876i+kv/63zXfVe71PEcYwnZsaUkPSfrv
mm+XOiXONtJFXlXixJxjpufOSYqvxQGcKhm0Fa7+UKT0zXnZcEnnnxo+VFmi/6Jq6fuii/ba4Bwi
FnODsCApmHr/qiIL7lqB/Tq9FOqnbJAivPod0vfvjZzUMVuod6XfqiAuJh32rnjIcfhWvxfR5yia
32OvYSCevcytyxSLhAEBCnXpsLgC9GHA7YLjW63KjUPIfe0JprTe2pqFuZNrAM8iWi0QZSZd/pIU
pyWDVxyNOvE5QvPPnvccRmmuVpKodjFQOMYW91VERUAo9ZdoiM/kdKbj5djP7dUbe99UWAoFdrPC
wjjn1E8iNCna1bf/vrHi/8tnzNT/1TP2P0mmJnXyv/9X/hlV//EyfOZfn+qPf3re1m/w5/Nm6b85
lnRJObqeY2JQ+stkof9m2zb3uIvFwnAd56/nzV3/SncdQVe741mSv/mHyULav/FHi/2Xod//4t+w
WLjGPz1sfHPiQmwIsH/wbOuWzT/67w+bHkISQJuDKrE2/BVUdN0vjLQWHPOoIrvZjUEAGkejZXZu
bzmTOteiGKtbBhntxFmDwFFl24fc6tsrLRLvZsGAByN+0IfuB4ICUTYkq2CYZ47BeU/dTj/rTwuH
2M1AcCKxmpBSMubG0RBbeyL0FeLGCIhDslFiCvLojBoY7oXEYOG6K2AoUdqp0X7IdYthlEgGiJJ7
JBvvKaSBQ+vTeGcUkdwPhN9ey8w5Y8QopdsdK7sLoh67d1IMxjmOMmvDSIp2KNLOj/S8ydUNzI4o
JpQa2imhL2ChMJPMU1yRV6gKiQfKdIhHx5lFXqD9xwUn3FYr+/hkhB6M8pBul96EaqbStWbPAqvM
bjjaN7JTPjNH5cshw22VWuHWM93o+W+34j98NH/3zeCR+U+/Vbx+3Dq2abPZMwxx//u/2WZctg6I
RZ2+S9BQHtrJqE6uxODfu8bbRNmhzYBSuB8LnREHx8M8P3l6dQinlaeFsXEaYmrJlzFoXaYlzynB
tKfKmXQ20xpacDdQcRMbftjYESNlgcuknOLzYAHknuPwag/O9AykSuO0hEgnqMTcdmgXie5Oj2ws
C8savkJeykAQZ4Qk++zWMWKgg28tLRgJM12tmYRxvNt3uvUNIzCDjLAV4almaqOVK7bFSy+GVNW1
kEQDMw2NaSx76ylsb2nf24/ZmgyCSfI4TKW584qZcvZ2JVQS1nmE1fbmCmXfkLoOcS3j2+Jl6ljO
FHlsKtP+0bT5jVzKeJl69j3RYJkvYDYNI6wPpVvBf7fn4mC2DlMtZemAo2x+TBE57X5EYvAbvZj2
YnzrYtmfw86ifZGk4sSmH5toJ5/AFpFDF075AkXsq87JCdCDZ2zEXHUEDaR17hcgQGC0QW2BLNA6
mmuMqt7Dj1opHyxsM2bgs1XGzYastAMYySKctn7QtNKVj+062IVoCvTWcPmNWmEogmGaAAuQ5KnA
HBJdZH5o1R9WQYgxnrLvFkG7bRIyHhj1mWJFZ4yvwVqDDIKmmKt9A/ieg2M7Hpb1c59S9PSIjAZb
1AbZ0phOXhsV285p3XOMaAv0xCxYQqFJ+DVh35yFS/bsNUUU41KQr7mE0d5oZneZyXzoXtb4wPVw
NzvDp+qH4TrZ6GCM+uutmoYAUC9DO47Vg6v7tTn8WgrNPfQ6e2PmVcM+NABwOF7C6Gr97eid+3PJ
covmXsFCG2N3burviwc4YuzK6kkv3R0vv3QHOra6jt2AhVfDG4RXFm92pqiDqYbXXIVBksU9RzFv
udCy5cK6oSgQDkXU9NPRHC38Mn0yf8jKBiachk8Nms72/k1N3YCXZ5J7J4TQn/Q1bci/lJmQrAFP
JyGQeuODOOA3kfG9yLhZb9JEdw9DsuSN69t6HgYTsH4EoZDTT6Xf7heIAeC5DIyz0xIy2iIo+iMJ
5cbrsqtc6va1RpfYh1rcr1YyiE4qNw4DU6grgXHKCUOpEN7UruQu+M50i4YUz+do2T07xZQehJsk
11hQChXRM2GO40+x4tZGqXpMOjYgZNg2PBUU1GYTKnrpCuedbsuXND2MFmEFpYHEWtpQxydtW/0m
SVPI9Fqc+y5cKqpb+jcGRruqLi4a460LwQP8odXqZA51Z+uVnn4R+ElXqBCorNNgA8jSLa19VitF
wETgKxYwGCHux0DWA8eS0Gk3y0RsOaad66qvdyiteWewFtvRtsRNNXZBedb4vORMBzOzf+FHMo5m
wnw/sbG+VjWpYivM21tZSwgnMllziL6jKSfIXIq75fpVcxyiYaQNB8vHMI3ixfS40TF0VYFOcl1p
v7RYslBVLQNGe+Jj57OmIkaYIRLfkj4O1WKe3aKjicpdfLVeQqXPVAfln3FjOD5xjJRVMov2Wcsc
v2/aZn//QCa09L6wsPZb47D/1ysGeZN1V/2X01Lg1RSOZXs6exGHbby17sr/tmRYeOWieaGOxqaM
wNAsGSB61vim8Ck7UhWkD7S31CzSJ1SD9CkV4TtLJY2YNNFSYuzoSEb1HMSn1qx4/eYrWSxkkYP0
+KspEX9qzPFXxwFfPCzuPTw3BSHUXFwGzC2qEmdU6WqBimcamGtzebB67Gmj6Pp93WbtuXcoo0pt
mJF4A5CLXFJriTKp5TSmQ2jXlNOYZhDWOXcl6f1NjeN1M/fqw8W/1eFWeDrFRY67KeKJUFYSv/A8
ZQctXUDe2eqsZXRaZZXhnqdcnsxQM29pF+sXTSeQTI6p37NJAGHRlGpr/a7VWRnMaKc+Nz+Rh5lf
oQs/xiIbs+0KbB1Rh5otItE+JyNcWweCXxvyvrOSR5adN2U5xokw0ncPyPYH2UZJwD+FTRVZAJsb
DJosKmDI5ZC/mvOtzeL0Fq7SLPEDG3K5SB8jLSRoQq9BF8eB0U4MSlybakUPqxdgVXBdLnR77t00
cIrxm9Y1qd+EFhxhpERinqQj21C8QX3smDQiukKhDfFHRF/8G4i2QXb1tQjKqxmnfqmVE5WSjNRV
SOF9RUQXWzHFG6X1lvTkPzXm0Q/DnMX7fN20DcIq9vlaMyqSed46Xv+NVP2pl41DQTPRMtOEMmwY
dnucwipHNtBOZT+m5Dh5vCkEoAZXwcltS9fdolRDWj3reme9Ru5oHGJGQ/TXChwPw/jHEA7xNdeG
W1EybcFZYD/aRUG74JxqflLM+jmKrGDx6LyNqAJ6E1r21Lgaq0mTfIWWdZoy/UFASguw27rPhkxC
xnH9zJBT7mRWaifAfOEhTrNXS8uywOuQOecZWxeT9swc5xN1O7SOJaF5mkXG9sA1fFR7wyeHdOB+
a4hm6dTERCZNxR1hfo0Y4i1Cu9vaBs+PWyzr4Q53g2UvWeCsl6U5pd0aDUl1/dA5sfXa9QcyQxpq
tJzOSY8RBSYpXG227re5rrMz7xqEzPxFVeH00tY0DoS2BvNRdaQLWs7HOZH6TV1oznWeLAgHjpge
TcIJD0s8T+eIUMlem/EIV7l3AlfLy6AomWHnY0JdTu686Ev9HCPbnNEyrx7mOlyvDCTThLAB7qkW
h5cX3YpkxeRL70HadQVfTbkM7DgPwzWWVGwW0q6ughnfsAzvYjZHBHIwJnlJ9N5m5/XYDN0+aZy9
VOnj5EwMHkE9qssoOxlQYOkFM4eBh1rADhX6QHJxCPudxuj3oaRN1F9dtYfKKd3rbCzuTrOhhgnM
2VbpptfELFnek9I7hvDeNqPdmFvHaMwdDOh2S1k9ZLi0b74XCL+HeijaIGuxGaiyEtva0rML+73s
UvAG0ZvQt0r+A61gFFdGfXKJliyhORMYVA1cfIcwGF90x2hn8P+0wQnDLXywGgW9iF24RUVwues4
w5DOwNRDYqd1xduEB/eMDzZ6yofmREZN21aAbHB2gH0lieE9Su28dPA9akvJL6Z+71olLR+SGMUe
qubfWS1LUDFYBCrTPkGLDgBxLA9txBgV2QDzrcebqUMcbXpgcNoStzetUN86zwPjOrqIUboizIKm
+FCaK0um0du3kM7Sdqh/mXVaHZWHn7GYZmCqGkHI0CMD2IfZL1DmaBNjkcMQL56qsI8h0oQH7Kit
H2G9WSf8oklXVSBPPKx3OPdndtwXj/sADsn8e9q1VLfUP4QtJBWAq6zvphYeeNinkJIJmQr66oFv
X921pe3+XI3lN7NKjIsZ8wibsyuwX6PecljhvZW3X3Giy/1kKePS8+a5DOkK0MA6pq/emcaNxFmP
4nGfpe2PyKyfprnXKJRzEa66aXXsJP2uaSngvV8oJZtYSB7DkM6YjgP6wcDzuVsMyhooBPtmRIRK
k8m0AuCWRLKqUP/iHQIRwY5vnfdVyX7d/ui7pjMOTj4UYHKdydvfb6wOScJ2zuCr3fM85ljh7x9W
jTMc97Lue+yv/LkQQRra4bkAjuc3g3NjSi0vlTe8AAP1/LadtBPJzsHL5zMkDfOs1ssQWsAAnRVh
O5c1PVcJPU3UWoQ9zazYXexzoZoWPd92yf97UNiMBeAIqlCItGmj9z6kEDFPzDe8S6nBfUV2IZik
BvPWF8ZuEOqnFRfdMZ1meH0RDR7ceILgFs70HYEJnGtN7G0HsGE+x8+tICkZLK2N0X6mfIIlbZdV
y3RJ1osyyNjSyXUtG0C+RSoR/9LxRzKyMNQcLKj48j488ImefhhjLfZ7VMSBgxcHBYQAkzTqfpp5
RlvdeFQaTtp8jI2gcuWzRoZglxMcf8TxYO+zCW9QTkWh4BVuzsnFxTG+Nz2bDKo2tjMmH4sKmfVC
zJJzXjzeyinxh7EhhFW65xpCCRIsKDy6VBB8H7LIPOVz3kHazoqjnnZIJp1o2Se4dBvVqWte7pex
9Ny9LZpHTZkbHLITaMKiJh5dke7Np1UT0+lP571+yNXsYfpM8mstwYKU3qyduwRoOHOnY4RGoA+4
c/TBKG7ljOQ0QKxol9XgEtf4YBQxzXIWbWD230Q3tgHo8te57aZjXANVcF2brki4NKTAuh3RV2KU
sY1JHsfW0C4sSJUMNNr86jbGf2TZ2JCXhjx03WL8GLNu11TjFHT2jHndIAPz1y48JC1ZVtWy0ZcK
MKVmFS9l3V6URl1p15XXSqbtsatb8zmaWGLjJn0rqvGmVKb5jcIVez9x0E0DdoSVehlm12/m+rpQ
eH50h9+pbe2v8cGtEvG9ib/ngLZ2JmSN3RBhphDz1Snzq6xl+USJSBNYtFrAokEKZTmzeq94oUMl
MgyMIkVfokFxBkOVZBs0z5+Z6UJvILtdpkyhQ5FxG5hiVzHBXj2/j8KdrUf9AAdiCqBeTgFGA6B5
ijo6wIgX3W7IgLB1OCrDSJ6YmGTFgHpswUapx6F8ATPcHHXma4yeo70eRTMNdF3rk9ayj7bMjjbA
lkBP8yLQ5+4ro5AcQsYAa9BcCGVrte5bqrR3jcKFmFQOBXwwlzCaptQBeKZ6d7OOYtj1BafocTgR
SATk5LgXp9IwFccsVtGUb1t2gVTxVfLcSXhLuBQhpHAsfDBS1V/ztCnI8Qz5TqTSvpD8kEDXqvnP
F+f9m1clsie4SjygJjtBt8Mk7AEFOSezoaMtqgY6v+7QyIafLIqjm2aKC6OhtXie3W5GrW3QeXUW
sC3/w2r7cd+Z3cDeE6TLA7WMZzBT/dFrvlrVcNbr0aFKdnTbP789RjTO4IUwHnVsM4ynrGJbUyhJ
dSmGggoSZ89YqVouoS5bfzXsCRUPJw1Ibk2zR1A2NGlTPgLqBDfgerFrlqzIXYKpqmgnx2+5Z6cH
1F3LuktR08KjStEe7Dp5HsSo+TYZkW2CiebPV5qJfIGdNMPPL/gRLV4C+3jW42sLf6InVPeSayiG
3aziQ5EanwNFOLxVneHKGW24amHJ6YHXa23QDWiFpB0eRGbqV41IKHXDuKEYdf7ojHQ58INEdBwQ
2BSQmjeqsni1rJf7V4M30GJdSfiSMCP2ec+EJDWSOChlZO76lr9wXJHdNHhqJ5dwE+OeJLCwpLy4
w5TcpGQL0fKwVqm8Ntk8XUuR3PSPnO6qj27RdT8avJERx2vU8PF3Q6Q/cW7S8UTP3nZOxPtsVfFL
WJsJnewOFlDyILVO5H3FuQWtorEH4941ZVd201tV3tiW+q2azop0QFA6rXqyMAJtuxixY5b6o+em
xgFs5lcfl8NPkxPq2UWcSRoaztzcO2ht/Fp2k/EYGeGjRoQc9xH+vCbUvcCu2S9ygj3nJd9c5VAY
VG4CSWK/1eiaeS6byTxFzhdWCE5QFS0DGyvnKS2qhiHXYL3n2QQVlVWJcO7Ub5x1u2FQBhEsGgUB
NfEkjgVU7WG8OozVop4GZWSPxYh7KqcosdeS+cidaGxzt9BuROt6lXUBggETrgpGYu6N+t5d4dcN
/xTSbBkJNyEdfSP6Btj7kmWx38Sr6spnuu37huW51nHxWguOHpNw2CGyh1/2aMkL/jVYUkaqbey5
t6/mehHYYfYZKxMuBmpftKg6s+HhQGbWs19XyFNpKhjtcYEZS4ZDxr+wYzabsmFcRDFeCh5thsjG
ExMTtqR6nr3bkvfXBNARHYGlrp2pacGKuYR+br73s8U6NScMOMfqWw5VGhcEl9XGhjeL5B1L32EZ
baiC6yUMs0cZr7iAtq9wLOj9BQxbeyJ6aGMjCq2AZ+KIjeqqjZ2+TwwckPFiryNMrFWjJinpTaC1
pEYk8a5RkStjDpGuPgDbg8g4b4ko4tRxdI0MW/cxdV5xCD2zuKwb/gejJ/LshcA7qwU8C4x040EO
GiaRuO3opbLmZmeoMb3powu82NDPfQv2APY/7Zhydp9bJU+qXmq/XNLpHC6m39fyuZvm6Imh2cDk
JycLhrPqu2t9rr/tLCtcapX6H4JnagvtVEFRyQZKW0wAEnXIccKwgtJyfpqDMN/mUlmBuTy6TTs5
GwMGRx1xehd63F3zhvAhw3x3X0M43LBwswVNZ7VN0nw43H9TsTA/1s3fEYNStY9rNB+zNvMgHBhz
4wHFA5M7FLlri3miFPYVy2nFWVuPXxxlXWQXLqd+bK524pnrLi+G3Dl/l7glfvT0LTmJu9fz3iaD
1WR+Vb+HeVMEjQ3VttUCe8L+GvfTe20a1rlcLzBZjT1i86u22KGvza4L1h6wEEfk8syBKEhibbjq
TJADw3qeFCckDlPNJXErSr2J+vj62h0MxMhfMkHFnDUMOxE6Dm6E4SFWLCtWbSfXsLxmmpM9hqQr
t4UmSNivf+zaTl4T753D2HAJo2q85J1BwzlT14ehKg9112e0PMfR07TH+hjElFH8oSVwcDcMWw70
30G0gGH62iXu+GyCqXF4fcnchh+bzN6FdC9T25iYbqR34pqsF42NQOMtVOapZj9XfIT309I0kEnW
J6U469XVnoFuvDOrdLgkynvyUnckLxyNvqtVJwq44hv40c3IrY3PTeQspVyiKCsuzURbhBpjai7X
H4rsqtiHDdWCnvdpwAk/mEY8X5yQeod2qpu96ivrybRHRRxqAjJbFOfZixVtjhRw8hZc3pxovMko
f+kY8D5aZtbuyXTSwxin3nEwm9/tLkpvjazkaUl1MC5R9OioiAZp0eE213Rw6RavJcYufVCV/Cad
EvPqQg1JWML2iIF7NVToZHGM+qBGiCy9be4ZumHIjTsinv24GsTPoBWmP6w8+cxEQSFJTS1rZEP1
FsL6ZpGzKkz9xJ5lenaSmiGfwb3MinXTExxVkq3/gzUlHioD+7vUoJCAOvXPpXDNN30ow40B+gpZ
0gRpyhFNJkUTtHUGO4Upw4NmNd5Rn9uMxqqba6w9wnPubU3HxkYwlRfdi/dOyTFX1lH8gXb5kmlI
h8j9dJ572S5tFGmfisKy1On2qhpCH9IbAEqXG611UuOxWS+5nM9Y89+rTiYnbuLqZbGB1vEEU7dV
phbm6+YRmoLj3y9lz9FKJKbYxjZOBMKyVJIyWdyRymhIfSFTgU1r/Luw8udlXLkVxZ+L3X3ZK4XJ
uRCGIdxIv6xVdplKIlkLNLIx1L60trL2IwXuG7OAPYNulFwmOxt5vU+S3ipR3KYhL29jk0YX25sO
kVG+sZjLz5NASrsQqpwPUSyoSO+1D+yX7Pktb9m7UL0aTFHfDIi46HrZ0yxU6Hte/mvQneFi95ir
yEFb3OJgfrzcZ6qLfcilH/tQKfkCow3GqVX3F8fG5m+bnFi1UWuvSaK2nsDCgQ2yh0aE1ENOPvqg
mDU+LxDun+2Q5Nm80BvswLq9Oa5st44Jd2dgmrJxi3oJZs06unbjBfdLPtj7JJExQJpUBTRWdM+2
jgXY8mJyXzXvCQ221rXo+YQg0rA5qzPQdJrHPYGFFLM9sng3HHhq3CevwNYad711KKUdBe26fZNh
/iutKhMrFSnH+weKRbi4MezsfQSbc5Oy2VSVYHcP9ZdULGI+tCl0MROIkLtxuX0e2lZfdlHJ0drg
6Ou3vCNpLIfQs953EP06RfUBbyYzpboYv4i9UW737syFvoetOPq05I0+7HlA6Ma0W0tSdGX7sdR5
Na6vkvtX3vqSzJKe4kV4ig/6OtQcRuWd3Z6UzuLE424AkXqZxYScNjfIX+sfTaE+I5cc+v3Uq2MJ
w1Q3MKYJqZHe4r/0LpHBsWRtlvjzqzihPLARmZ+k2xlxZt2nwxqKAj66Hx1Mf5/YY37qNVzgk00h
dtZoR/RdCDBQ12jQYYx0MenN3LhJ6wVxYv3UW0ahzH+8F82obhE+4B8U4vhhy1IxTYJ6zBWW2IV9
Qnmnlwel1vlqtp5jTULSgXnSMQNmI7Z2a8zMppJMbzaGU78YKsxPeem9prkjOFGx82ABh/VV5tGz
QBmEZsqIL/PrLO9elJ0Ixo6wDiP04hfcnyD7Kcsiifc1mnu3nZnzUwq9NbMJ/wOP1u4u6Zbg43YV
nACQXhVz+cqTpzVzna/a1FJCIcxdRq7MZJPAMU/s+XSfH0j371/FwuIroJSwccq9sYSOv6yXZJWc
1JDejJjq8qSerDMxfOscxtT2TM+VS1MR3mw6R5eIWY+pzai+lmk0B3uSICwNZT+mMeP9xWOkYoAz
Y6DN1mKKpXbsbfaEHugFMLGJ98QeeT42HngvpgAUKUAuz0F4He5/ksxc2zWB4NVddyLZVR49c8bO
XC4XYhopxEm7QIjj4sk6PtrwY1mt26BcLx12VOHVzDJnWe90Z3ZewbKa+9RuaStK3DSolaNfGHe/
OLHDW2Pgk5q6DLriURCz/KgyD42myL9Fjsiu+droEUO6Dm3+dP9/sSF/xUfh0CdqhpBEYWVfCvB0
FzCNeyladY6TMLzYdp0e9ch+JgtZI17X0ezfL04PlSntDQ/+AUcqam2TR6H1JKGPYBbqi51mtL+v
X3WxutXxkpCNquKLm8v4cv8qX+L8MAvza9IEkSbbeEWLnq73lw9z6Bb+HbGNysy9QFOjx3JsX+5/
MphFbCRoOHrKed1TQiNw1StWjypaEV9o076emjbdduuXdgZrqVnf9/M6PsvvO/n1Imov9PHMBrYd
fhuhNe5pE6ZEYVQjK7fxZrZL5Buq8OicGdRB59ywLcCRbPoEr77su+KSN8TkgUUX4mTOKBeic/1y
vTiLMzEHSL/SQlvFq8T2rdC2/NEj/Do21inWWv6BUmGuyzsqQdIuYnK5bty13KMGoUbYuMuk90s4
L/olm79mxdDu/t64XyhQ6E9Zr15gSrHXK+enaWrzbwazlHloqEfo1N6TmRhXlxNNtTi+y6w63D8C
zxX1zkLdpsvHcMUDJPp+N8dKY3K/BpeFkGCux/aG61tesiiirCjRI5qUhsj7c3p4HyHyxpTtYPos
8BSO8J4ED+eySQindCuNuvbvF3Z7vMNXwGQ8ZL+qllzcX5cWvzGmw+G50VHByMWMoKO5WK722rvW
Ck8djSeIH8NsD095O1KviYxMY71Xf5XhdEyaxNi2eQ0GjGfyVTrzJmcO+OxCrnW1gpyiGMttDyhi
F2odXcsEdM8gp+RZepq1xxT9ofNfvLr2lP55UVNx6A3th67iH7YGm6yDj4oAOr1hiR93ppmi/Zs5
aGTTFfgnqF/o6tl+aiQHHhEP2tPAchYJzBxL7+jfHQIBG9lG8QX78k5PxWz8H67OazluZNmiX4QI
ePPavhvt6aR5QUiiBG8KHvj6uwqcc3TjvFR0U6MRyQYKlZl7r43/EDcIkhDrRGmKTal28m3VVdZx
kpqEZUEZVp4VRmTEXhzZIVWm1ogm2qyWBxoNZOkw5dtYRS7SdEH1OgUmUNbYfMSts2PorZ0Qsus4
AHm1LIOAbqZQnATeKR7ZaUKtSa61zmwQH1C7axRm3vMUXaNoGJ6qq8ImcpniVk6r78uBaYcnnPiR
aWa8H8sa50U7/dv8LYKQ9PDczdE7qMVxIrLh78NFoLA7ZANcx7floBRmhX0XaXm3wrryuw6T3DIi
MnOwrMLeK5qh70M8QwyZcPPwkKp9M+qO9EKCa++snKnXUEi5tXqNi8S7pbVCJheWe8kC0HdObhe4
BRkwlVaZH+CdM43uhXLTOFkAuY5e8pg4CDcqGIoVeHDAgDS7OSGJAx35Z9z9JNQc43fGwJ+g9xxX
BjmLRskdXIr0A7MkOsJ+iu/LaLiqAuKtfhhhULzk9kx/3Xpx3AzqtSq7u3rnflpidq9pnhOjRin1
APeKcUj1Hl0zzKfEIonCbjg1gVLubcf1a+iiWGwm3I8Jx/LN15TPTl40u29O9IwpBIIa7I06Q2SL
OxAqtZGcWgxv7kQ8ohvICoIbdeU49GxjqSFZVE5pajNBb6tqu5zXlsXw6OFzWqIDPrsbN9In8oS1
gG7tFLzEuZrGm2CI8rUdReq2nELn2Ovtzz5x87vZy7G1p8QnhYmnpQiIAZ0mjrD+s0edBz/tpqXF
gUcBjYzH0596shKy6cQk+0fSC7pchX2D89xheKYPkXahfXG1j79XDr/46aQC3SQSZEjyb3QdOJGO
fqTOnOzAZX10uUeD3ubCyJjn7VHOPGE64sgwgpwHIZri4nOZHJoBtgp6Pvyywyb3CwB54PjK5jjC
lt20+kQYhg10yWyb5uIQ0sX5FDAIpFiGdnUzvKrIoMVsm9zr/CpGbbRemqn8OZH0d3AZue2jlFTl
5fmva1Nw0Bi6bHK1/F4PY78FecRoOXJILckwQ+N4H29jNF7R96UPzex+jXHanegtpQ9cvLSngNhs
0w5GUqy4z9FoizevQqykI+xJJ3XGqjuENxTsCm72OPNH9GwN6ccpB1KMgjghAQWofzTQTZtKFKHJ
MF4Pj4XX/x46/cOI3dDvZCPfAsbq5zYTcBpSJ5UO/Gl5hXQnW0P489aefgykiGlZQs5BfkL2sRZ6
2aNR8SOZzLs+aHVs5zkdfJNj/aZWSLsJrXbwy87p/d6hfjN73PKxoleXmUC0iyYXpyt2kVsUR5GG
Iw5SffDRzr57/WDb6569fhvIJ+2y2HUNBErhVLZFARyQWFPXGMbUdhublSBk2Xy2ZjCd8qjoyBaQ
mj2B/PcU0Gw8J+mw69vZvtpGF700HQFUqpliXq5VAMcK+kotw0gCn4SbTubndHmcxZvBpoLAiE05
k+JTEzSd3+os6v2ZrQ+vLK0VRAyYuThCL1dtleFU8iZ73hYp18XcIeZdhy6h9LQYTqGWHi0rCI7Z
QFXTwmv6UoNyjm82Tcq8BfEWiW3VTEQo1UMd6N7ZE9wjdGCIucwNJsCZhRIVoaIUadiYC3HW1wL/
ylQ6ewo19hcSSUmj2WSCYOiwNZr34r1ndyhibXo0GsQ0irr4Sx42Bw0gkgm4UKdTh8Vt626zoJ/u
SJ60XSjd73pdHoxq6jhNRvTFHGPc1j2jpMgBIxTmzMLVWidf28O4ShIjZs5KqMa51UlSmYKKio4w
pJNeUSht3aCcT20+mF8XWjIzOW4CklwSnS1Wl4ckMcQkX4vo2TkWwSeW072ghaye3XxXysk+TVLI
k4Q0bpvQdS/439ObgSgqyzGVemP1PSld5Sy0+dQFdfVS6BClR+jn6wxL1TPQnKOnQ6RpazO62Kmp
7uup4nyJVOU6cRVutOSX15ne3TR1e99zRDiqM4fvdubxkmjoWNousfZZ53bP2gJSBryYvIKyZR+L
2ydBCBg9leyASJXsBbVoX6q+QUVk6NkWj4WGtIl2r16rcN6tZIfOqJOqSmKjluF5LphUWIHy0oWW
e8vKiG1O5+m5jCAdIBFrnk3Gly7Q616HadC+BSbtC53d0ZWISkxjH8zq2jtezhQ+NqAM4O+SHrTO
+jr8DHgmrmtbVe/E6g7bCpUPXnb9LazhncDUewyi757MI/dWDPOlVYfXaHb3IM+1Q9eTCayogX2v
O6K6rZFzWFWY83aWRUrK2MCkGP76SSjBxdWSdxuqyIcV9e3FUxyDIN+k2HatjscR/PBvS28/aY+s
lvFIEzvuvUF80cE+qLC8nHMSy79eNQ1Ei5HZzn7IjE+jKwueRIF2WxYCjgigLHByCjX6nKdSe40r
w35W8LL5pAEbzI31YutYa6hK3LfY5qSmktNWtxATEJg3H5ogsBIV6ltbsgmRJXpVjMpXRNkgc+uc
Z9bSmRbjCM+uczcUVPpbjL503XbNP5OtwkAvo+pNlSnHQTb/HDzlXqru55hDiVu+x9ro+J9oJRnD
OsLomWs25IN50hg9GB59R5Sg+GsqEDX2kBSXPq1vppRwdiqaUBGSXKAwk5nzQd8sQjWkSwVjh6lG
XKG/9YWOARNAzNWx2sM4oQZMpJQ30LoXZKKkP48o2kt6DFSwRcZ5+mCQFgdzs5/+ga28dwhARRfN
87+qc/Q6Ctp1D0mVPSL2mfL2w6is4qh5Ub8RRmLTUgfaQj2s4OPUgTBnqb0VmeUAaRmch66Cue4T
sVNd1HrCLS7ZoA/PlhnaySV4dW0AEOC2uRfyHyPkmQLL2bFdtEC9E7SpYRShUxnFo9Krz57mNNyF
6MVwlEzCXZhu6EbuewX0QhdJ2lHQiT12dv5dQ9m7tnB175BIuQ8E5HhVW+VHFZv2KcgpH7yhKF6V
PP+jN8bAPmVGp4ITz9pWcEvEvW2e7KHx3ukRvGdmGtySGr097F9lmzT9hxMwN560gpx5SpB14iDd
jVUb+8cURa+jJuKHAsB2grN9KzztMGb84jGI1ua+GnA/p44abh294+Eax0y/S1dHDrXUBFyVCNq7
jK5EpA3fogKnA4Lr7m6JhpmQmKsDCDuyLltlv+yVlo02w1Wio5miBlA1kAoisrJ/jAA0CDBlsphD
hwc0YuknKKIHrZLqpQGr/Hf0DPUdeUSWAF1CePh1G5a6Ze/VCYkdIrphTdTux4R0rZeEbvdcTDB4
FD0ml3bKIfPY+NjSLNlxpx7jbmg2y61cVsoNapdzjKTQLYq6D3nzHIgcjDnsT3+KVg1uolaCG2Op
bN3jL9stX6sYECLc0C965dq3yiTkHXUB44QM0BuzJw61Zf7GAGheD3bmfE/EuyseU3fnoTT/iIwO
KmYMaaQa06c2Kf+AWbfRWuX6O1rkTdzO2SnrYXuFiXIjhjQ96MkwnVW59FGDOz42XvjHJnU1kaa9
SXNqvzCBfkFrjR1dbmh26jj7jmcvYQyOdbc8+FzSQrMslvTRCAI59iZxhxL6z4CahUmngh02ffd4
zJcjzMdE/mbGvFKk9IhspQyNuCcX1RtPHrqnk0GffRfqKiY+zpzXMjLS1zws8x3pxDPsBy4IrNWk
VKiade/V7DuDI/WEB8i6L0symZciU7uDXROO2BOf6tKC8Nos/ugMkKJT2sUk9lX6vov1yPecqdgk
M5S/gm2A47E093QEbDdpXB+Xpk5SODkUu845ZBlWWdsbxTFy27MplaQtI3gRTA1gCY6SZPEwFEtF
cTD5X+Dn1n2Elrq/vFIGtaVop5uW5HurVmtiNwCLnJeFp2a4HjPkMkvZuhB1llfGSH88dFsq8cal
odtzaLmMkGEvtPPUOURHJUFdtFj2S59q7pkE0wZ+mbxWPzY4Kc7dFB9bR7dvEZgcQ3Ds4kR9kVJw
3M/Gr8xr4UHLJU2Mf18RFzX6hXDoixo9BkimxGvUvmaHYipL9V1XQdRuudHurWYgYZvdF6ycK71l
etSj5Hg4fTLt65keM+KRjSJC68wfJrdl2kSzy+R8pX437YlBTqmcenucz8RL/bssb9XyVzNMjV9h
OyKmhNR4Uk6nB1AI4q5N8WnX0+D3ozP4WheNB6evDiIjpEJpKKAmrM/5anlfaS9IDJpT5aoRA/Kw
T5jrEp4Gr7pZITaJz/ZY5HLgwSPEmVdhPJbprgg9DfJh6/i9XFA5OX5iUILm81BDdBXKyYB56yWp
fgtQfILPsuyNbUuYFwbqfeYRz7JMxsDMGFeg563hTtc4b3QEGje7mqYrCOJRFOb7nBDIzO+4PRDQ
9Y7R0DrYumM9FJMuj8c2ZcebtmrTb7mjBvu8gQ5YAyQ2nbD6KDwmv23lmufCxKMSD1Bi4BeDjG0Y
Di9ziGXO05j1g/rT2NudYOQQATeNmASdGjQ3LfKDgNB0mSEZC8aacpIP4K0+L93/OCgAB40x5rwi
QTHyn6UGVucDLIkxSqgUNXLUMFioawOdkzJv9Bc0IYoPKQdhnF2U33C3B/tiUSG0egjmuAoBChcj
6b8EMeNYUU/LUiIKPHUQPVFKM1Vsi20WDgxhTPW8LCMsrzMQJhSjsOZ0o5acx+JqapLIaicu0kze
ZpVprtoBYahntKCzzNDC88Xl6vUCbFlCn/i/bdHlFZYR5BEtwbb/c+t2qDbXzGhRUcsZxqI6WpZk
Sv+EVWgits7Sp8eE7KDDf23mwaNWd7sfQ4ZSgKbyC/qr91ChPRwXuYzqs58KsOlD1cvPV7QT7V+V
KglP92Y5AP49D0bJfKBq147LoyiDY7GBPQ+koTZ/BhGQkUVYoCv2T7Del54M9lNXQKWrvQIArbRI
uDLcbTmXAtpmC6ij6mgNdbWJNWD1bW5F+1FNolM4eMYhDRwDeVRLqpTdmrsQEs9FdUmsiUdL3Zi1
Ph9piTzoKbVXpbOTHSKEcB10k3O1LXANiosTb4+yq/vM6B1XmCqeSlKCcCMOYZXzC7w3Y+edp+BP
aQIqRXoTvZFyMnKP0OHnCbw8cOIKMxJ6j3ATOcbbrHb6z+VFikMa5F3BISvhl8asdQDbI8Ghig58
sQqDzTgMo7XKxjMtZ3tkRmd6q+VUaTKSVA04ovDFSCMrphDvjlMfRns6MS1Ot2Qc4F112aczdyLT
SSpC3LCONhORIfvZzd0nVNstbdjyMDlTvLHTKgSxJ0t3Q1Oh/8uWfxHMAORQfaEw6oZzImUDy4IX
km72OJHg5j20wu4JJxj4kFqOt/hWpS7Ho/jNeEIpFfdQioYOGxU1pfxnMpglTIsS5aIVyvBqwBed
yMyUrq/FWmW2GCUrWsEtvuO1a5FbDXzOcPxHksDnWm6c5Z4pambXdk26mlNWoW/JZXk1iDD0w0xk
ZB2ggfeGOlyruRMfZuGp+LeS6qIlDm48I5pOZflrETCObM4JjA86g9M/KY0CSEgcWTyTHLc4sj00
ICxjSK6lWaXephyLZle6fUn5OsH20QL3FdrO2+UoPCt5LgvxAWiNyYrPgrrf6CUzZ3raszgZs3mo
pZJ7WQiLbf3U8a5VQKWxThuz8AdV7a/TfxcY8P4QdhuljX6hrwBJXPL93IKG5FIXqjdbUG3dzDJX
Tl5P9yKlk3pOaSMdMeccIgJx1wlKDLRGdKmWRSeFDeoV6uQsa2mpqAktwEgd7wQleBdwW5/0r+1D
Y4nggQ9PeeCtPjyEqFBn4oe5DJ1lXNLQzI85GrTj0o+OzwEYrYsuSByEyIfoPc4JWYebtrLnhmjK
RGB8C0x9bwzjKGX09L+X5oUcWKTCnQ6hKoqdhVGE2VYE964xVhlHJrQANL9jje2vE2DPSkJItw4G
4K/2A0YDqhh+btjB7mlZVHqU4ycHNfWlnkW1RQZpXqeqzw4l2E13cJ0zX1cvdUt/TCneBNf4MejE
mWFCdE7kDbAsgXwbUwlJtFmPhJjEuqFUhsNQzBm5OIbcBqxfRmjdK9OjRCFa+LVSyqswhurpODKf
F/kC8l1oQUZka9uarpxiT86ppBpaJUvXTzGhSxiRcahU48cgFOvhIjy/pF5yXt6lfGe+qoV/Cq22
N11GXK5utcabSHPeOp6xdwzsMswfcjnPX8SVbUoSegRKH1kmv8Rp/DlW14l/oqplLei+MO7Rjk7H
XkGCxs6cSjrQ8H+3plrvR4ZDr4UanIrEdG7LOyEa6ZWpMc/Zznb5LFuUafd27ul2a9PeKHApjMSF
OOs6CeMTfmIkVPLsSnLIdGQLPUTIx/dBXf6c0wY8zYjfdedWqIaNIZJRXjaYDMjJ50B+bZp0d7ec
MJYzB8lIjArRm4eJNfouz5lD5njsNhPb8FwrDnidntibkWAm/oC2+mAJSqDY2eLrYX5CJ2MFCyx4
UAVgbJ3a26gNZDqWhou9q48/3RADp7wP8j4+WNkC7KkM2En4T6gZ4pV8NXURenwttF4Uq3wSDxZ8
N1Bf8KtuVxquzPuy0Jb1sCKFb50bH+qlua94xPG4JkZRs74SRJwX4o9SEsG2qMta5Z9cb2EpkwGz
auogfzE8/VvhIKEae4wBZo3lGo/8sJ3dmclgpRC2AJjTgPYlwhPts+gyI27aRuXvOelsn9ST8DmU
ULPhHdc/mtJ59Fn6bkWZeUih+T5J4QopkuRjUkqBwK3Uu6HilJtxzVrU/Q9qaeugKfGttYriECUQ
Wq3KmL6pdr4pjT/4J+zvPd7HnZ312iEx8pPZaPMDW/MvM2yLI5XM7EOySu+qdOHlObyyEvHyffma
46Y+gGLzUBYeY4/IIn1ybND+K6G66dKpJEOyDl4ycoLPZez8VmcyqGSbEPZ1wFQJinBL6vVWr4V9
0Zm3XEiUI8Ku1cedI5rqTO1dned5QjXp9aQcRUwLSkkQxY3ZXHL3JRV4LzqpFo5Jo62qyeB0HRZb
KyC8/a95TkCgBXHKo3XL9SuOs5gugZlO96jQOYb0XJZIXtOTcHQXNfWsHHQSyf/f0N2NXJP4gJ5E
UK3B9x6Dk5ZbrWYH6Rl73hnROeSmpq23y9fTbo2tRr10qSGNqLkC25DzAcfjYJ3HE4lWKLZ8ZNkZ
tnZdILfm89Ny/IeWxTRNDiWLVOPJ0E2/0fMSiiAFEUDmmCIUwAvovrYbxaaRkZJAtSkZKqQ2cm68
UNq2obm9WgZM6ZdEm/1EJYt67TmwyZbScCkSc3V4MsPWdsrg3Rk/lnvg36B1tQGi0xfCwJUZA8to
IJYDhaiRFAoll9b6IN3Dr0rwiDUyqUhxDsA7ULpSCO3muMgOuc2DV0j7vWqA8janmvRG+bbra7Ef
OnJxo6Sd8NbFE87QjBEujIwioe3aMm2LkNjxfeiCyVIkQGblUY2tz+3dM+WPfSZYwNHpf8tl8TqU
LVOeWU8eYc5/SB+YZpsRI33JMJ1j7m1fNUX0lymetZ3TwuWBBiIcEhzSbF9U7Xve0XnxFDQ/9YzD
oB9UiwMr21MBXhG+N7vrRkl084iz5ghoDWJ6472FDbSdWKZF2o6dvaVI5hn+lKhW6XJtETokm95N
J9+Mu8l3onYgzhheySS1MZFUyWQyeIWsju9eGqigQ6nxgoDgbyLOZsri/YDOYRy14iXuq+IFzTh5
knnGWa3V9ZcphdnjJmq8bTrxW+l689mriXoA0ZpQJyfmE0hl+tBJxtb0+Ehc56mEh0gKYfeJOcqO
9xqPFlHhehKweEEgeb81jUvCkiqSZcntBxD+6OSqOuplbEHgiRwo9K08o2Vdp5z0vLhZSwediJ4Q
tDps8npS3+vEu6NsyY4lF9TDMb3fNTrmnSoJLS432bEgVjANFaZNOc/ErzY7lEx+CsyjcXPVl0cK
QgEEWcDdE3DPm27GCw5h+Vz3hFEYmAt2Qsmy97wJEKq00yNnz7uHkGTHrHnvXKa2xuAiOJWLmZn9
SeCaq3RO1YGmY4RCUXuPPZqhti5+sHFBfGyCN8XERUwcUHGjcmVx9GPbZ5M/BNMbmuV+7yUSOR8o
nc9xu1gXCa6OxavTSzFhHiS/7Kh7Kak+/L5wzkRTEy5pVNdKni0RNrFxV8RvobD9lU8xQ7JW1L6G
axq3m/mNgTe6xn7cGAV+s6HRAj8SPPOcpilBEyJ/LCMb4TmWp6MOT+NS49FpRUcYiosFVNd7bwtS
Azl/DpQHgEdX+N1QQmFvpz9BCU90a8Z5QHAnpzgkQglgCFPb26ajkx8cWfRWEjRpZpNvchupT63i
aqjkUoiKCoomNISPxkAfJ00P2Ihhv6I8XrWRZZ7IAmHUq6k9gmNgkdh+rBOtbutEnWVs8wp0Lehe
iiYnAcTVu7+R8+qnDEHDaXmlUSAfp4V6M9rPvjHqHcNOddPWKZBqNVbptqC4B/P3wDT+W6uxsAry
Co6lHczrqIWDU6EKsBrjroMIWQUwaXaLxGdZmI2KtZWoBLnV0zrJpvlMonyvI/hT3LUDy4Nct0i/
tLt8dtqzYf1cbNScWNMLDElx0hXzTqWDjhWlH9dzE14DO6HeMbrsQKV3SMzWeQTDZB3pItecMnZ9
JYxdU9lvXodDjGBiYaOcUgnYRl1ZW+umsX4S0FftB/LO+pXqTG9q3jHXljpMDGWV//UKtqkhjLMq
B7iTXDwvwWKGJHQN+aOySSQayVPT+D74Tjkmo+BZgeCOdjH6DFQjJduJ0rvv9AkOWsvICSyK9qC5
l25t2/rDlBWwtRzeeeaQ3oRrHd0qvAtl6K65fJirEQ48s1a5Q3NvyxSO7a9zm71T0zn/aqUbVT0e
aZDmYI7GvZOV5hvovqpc5RV5zUpXfnMcZ3gSITY8m8Q6xTNcl9D2he7Et36YTbwvzCFzyqvz3yWy
AcbGNckVgZOb/t8lQzG1EiFyHNK18suy9Jj2zxEo1htcLBmIHuIMTIyH6XJJKPjwmhFZWi17kT3N
8BMaqPsYIRAHMak8UQ7SBQmY1eFCubRLt0f2eBq5KE32qSBqP6I/Kp61De20d8hQCnFh+QZHcybu
5nTs0Igv33wVpB3DZJZknuYdMP/f0exhTmJQ65djZK0CaYnTsG+cBWIGmhY48p9tnyLMb/KCqx6r
moepajuIpmZU7TSPrjXOaWulAN9s7/B19FZJ/T23Ql3zzJr9hQoSRYyjpiw6Mfbi6S0f4VaB86fU
bW6WuFWOZW6Qz82sVALroRPg2T7NWgdmLm+sQ6nH822hAmhm/8SAowxJc0kM892eZu30d2kbVzvl
MhAESvhFQf6P5kEb3sCVhduk799x108oeNRvSHEHBO9udo7BAlxrjUyiDAQroyBcsYFZM8tzg13P
8O/7RLGoep1zwm+Zbbj86M9KQGeKpvdN+yeQFuZlsbvJPWLpXo9RPBPSCCZsjyx/pWYm3be+F+9C
FOcI5d0ui0um7GYXb21E7S8DNSqHlGT6Rg9yRWJGvslalPBW46XuSkmq+DrAsqQTuo9iWLYptJ2b
amQIZuQrZoeEvdSBw3aqKXtyiXAtKZVy0vLRRX4YdjnIbeYyi2pQKz1maelURBciNvPYbVAKcg4g
M/JpoDDcVSGGJVVz75bhDRw4SwyIXN4EEhEysPGY/mLGsaKrK5fllVa+Nk2ImcDzLuyfFA2T1d5L
vo8Dh0XYOgW8ik7vEa3RY13eFamuX5gh4WqKlJO9+JTlghsfFRMH+7VIg88BR9irtIW9QjyyQ5RD
ShQZJ4Pwste+ncgB6az3LK7vwH+5s4vyOtlxiPXLItpL1aqbvl+azmHc1deyuAt5wqUTdWQCkh6I
GqOrVQxYH0tmmovU0llgPSntCZOxTC1jWmOmyg/M3URJJhXkNhuBZ0p4GUn0aAal+3hZxlS8pD1U
Gx0M/hY6a4e2EvY3oFLizIxsJlUcONKH16CkdeNZufw7KLOjOmKnItiD7nf9aKIBRI6Rj1g/vbdS
McunaubVlRh57GXYPT1VpZcVBuGhb7gO6xCNP3xZcWolRCbQTVoihTUd8qT4YSdB/sOsj9NQpftB
Jw+Ggi/mgeR4h9o28TLTskd8xSd9qM3pmk2Kdeg641qmjUMaGt5VPBZs2XYussOok5jXgJ7zVkwq
f/YSk8/ZAUmZ7OwknQ4uijkZNzyKrxAxGHIDJOyT4rTHTOOsK2dnQgPPN9nt3RXVr6+SlkkMscGa
fl8E0b0ZF+CJuvzS1qO+mmhUrRLFIjc+DYubK5dSVY1Lk3/OLfrToszR6lVY30Eu5Y/aIYkCFIEc
KeSRjK8q8O9Qh05XJoHjdaybkGMJvmLECzyH4HDBy3VwsrvNSPdhSj+KMST+PY2jac0RzNxU+Wyg
+oj9WVZ8CbuMkrrjcUjFv91vK9RMf/I+NVkHGHJxpfF59IRkgFThtlWGCtwYO8H5P+qG4XulIEP+
K3JY9A1fjdLGRnfdllMzYgQKxEWB+oILdX6F+sU90Fqmr8jnz7IwrGppeVDfbt24pU1Ma/4MDDA/
x8r8lhPyuDcqOBalxcDmprdWLwVKzUs367HPNg3/WNcUggqqV8BG/8o5F2vD3GNABCyIlMvUwvh1
julOJv0PKAXjqiz4gCU2/5pLVWY7c5jtExu5bj5ztGoj7WfXFv/8me35nEug0rIkOU4yx/PDgKfk
36VuIFrb1EYp0rVFGhINFFJuhDcjR0Z7rs0C3IPraS80BlDdcEXnNkSj0UYjg11EG8mo6ItnJ6dw
y8J1mp2bOrlyTLHvlhyQKpGd3kfiZklpY8c0vV0GK/JaTHVA5Fnj8JTLxHEZDo+m8m5wToQppt06
TuvXHiG7u6icnaSgaR2Wn1/+AQzm2jGkejclEqxWzNS3CVcrYRVk7zBPR9jcmFJLQl7OdmIjZ3Xs
Hd1pTrtoqzeQiekexeXwMRAJ/FXn8vl0ey66e6xD1vamcsToPr4JECw7c+gzP5FMEnQqMd4lAosM
TJ7Q6jOXOF3bPQCK+9c3M9BROAKigvyIe9CUIJ6wjgcMqBz7MYnRJs7q8IVq+ji5xBR6xojRvO+n
Sy6UzzBNipNmQ7WoOHnZIRnHbL/VCTBgb/Z4jUFJeVF+LZWe2SFqdM5GGsnU6b51NGhwGb1nJGgI
J0fsqr3XwGqE/tYxQX2xrLGFdhhezFhsMcoll1TJhxvfwHCbMWjvWgX/x/K1ER3Ml5yPRhBa///y
KxYtOgoasQqlz5Krv14tNVtKR/tKadBcaxnhSPo1qfccRNOy/641VgeLh2mpwPvuD6gAxl67pRrs
oQh75DWo02qv5rG4dLN9K00vfeWpT0+TALRVmnDMn70qv3ZGTQZn0kDnTaA2rOIub7ecAdp1LXTx
0ufzp6mSMkI3CamdHE66Y3zFuag+yNHqtkWuEVEOX5wW7EDanDcqZ63CILrIGo0q4WDrDlu3MvjM
4j71tTDb6TGaTMtxmC+g3+ZckkP+GbyPQR/BaVOWrv6Wf2CLsO4Q77frPYxzZJ1hNkBLRtUBdMiT
jjAIKTtREss1q21/xbFubNijXNIARoiLSy0kekxruZuE21QCDs0829WE2vsGfcF1p+diG0q/3rJk
lVefbTX4BXvK2Is2Tq5WJg2rRC7OcwjY0gJS5GH8fyxLlljHpO9Gf5OnwMTYqvqLQ7QaCmdE0Ewd
fWpJ1y85mm0THe8laYmxL4YG/Z98tSyupFDNxkAilBTTG3LxuE4OaZo6CNOKbI+9nGeuhQj9+PXF
3iAsQc4ul2NQHGaj38t2lZyqk2OJRwwS09crBj7RVuHjJ0Wcb0D+peVvLsvsNebKTZxsfncLRtnL
j6E2HXkfVnBeEHE4sMKVi/LgsDy5MjcTK30IMIamY8KHYvhtEQzXZTGrXj2iIHjGXlGDig9Nxm9D
eF4WdaT53ZMwUMhJHXqR0Cd/M/RNudRu3Z1S/RDKobEXNurJdUAWrRykIxv6R/jf+nD2x9ZymGmT
AmMwZeUb6SdUE2g17cpNwDLUbGzsfLiPADNhoKERd0yEs/GmMfIduYAmw7nfKI0DdzF+NVrolXrX
IMa25EuUPJocKOtrG30buSDU5UiwdYhlDJ7L2n2JbXJwQGahYfjvHy6vnJYUpa9jbDTqB/5Wi0QH
I+eIacP3mvSWtnW7p+NBm2sYzcyno+mszCHIN4a0sVlyGcoUNpegJW1WqCXaarxwQc7HHm7JNTVw
uuR1BA4nFGBejQi2g8AIa9M/e2Ps4KxtJEUv5F/om7lm9j87Xrf9GvvngeJrVJdSCBAZ5g/kSPVO
x9rMz8+idTH2vj5Md3YR/UoGbQwwISOHTsDcYSAQJZM7xFM2lGRMUTliqnlMP4Y+pkqWHuKCA7GV
AAdoF29xEkb+10N9jKP7JM3iy5JhqDlH0jEu4J3tyyl+zHvkfVjGlKqbfdI5ZmhV4cNRqni/uBkd
SZZaXi0OR2Ww0wOmpQODIvvkgjD+Wkwsy1imArQA/KiGof67oE0Apjtrr9Jk+PV8Wx5yy+NOmes1
1nr7pDkxNJWkbk4ld+vyLpZIhTmUkYocAFPZWVmUPMWMKcVGWWRVYjgs6mzVsuXdpdh/RoAbh17R
rZ1GNizEw2K4gwLo6ZK3pLJ5N4RiYq1Dr9maWhKde6ujR2PByzpB9Fj9jyBCTAaXCIOtzd85qSiB
hnqR/U8P9PDoWdNHtHQlavqOO9zG5l6Hh7wVNnjowTGMuxEn5h0ScMQIhbDfyYEezQTw2CJNoOeu
zbuKj9yUbqdyNMqvpZeWJ7QAlc8Fyw7KWXYD33g6L0tdz/NhbOsr+1ZCT6vlEVg6fl7GzEzozmyW
t4PolK1K5b1yySm4GMdU4yFRdnmN2ltk5UlBCSbBn9XKTKrWRx3KnQJo6aQnILVCgEvIy1nh2v7k
PK8YFkqYYUhparJo0vRUapHsVjbhs4kbCUkbLqEbj3Cwpmo3TwgchSfSXcIo+LU3yQFJmyg/9RYN
f0T0xmqSd2dGmUJ+g7xb2au7jTtzbPnb419eqTWCsnnCU/Q9z2xGYUY6+jzcRn+QqiXbKv6PsPNY
chzZtuy/9BxmUA4x6Am1JkOkiJzAUlRCa42vf8s9syuq6r6uO4ERZAQzgwLu55y91zaOmKOxX+gZ
6357T4AdILPIsfljRnxqMYjsQahMTNJqyY4CL9TAEcQtg/2M1+ugzkLXeprCymJsm9jXXs6Yo8pq
zxAKN8qGVtrzb1daUhR3rrYdGmnrSxg+h3EFmNmnH3hIa4QLLtyyTUNO1X5oB9zH3gntvfNcJ/QD
s6z8zpJdb+oq+ZKSO9RtypoZmOVxcWUj1z/XJaKM+QVmwHDNYmt6KYeE0FxaRge9p3eqGcjbsPLX
D8NwOyYtSwu9KsivOf1TNehQI49FNk38BKMErhczDkpwk+hmZvdj0TMAsRdjQ9wSEtZxNebGWO7B
FdpH4E/HUvb0F1nayyLmhHVHJ9GPK2hO+DF5aRhm5KpLAAwRMnNc75SGp7Oj+eI129Cl4lrMut2F
rdnd2g4eFOxBbVf0s3FBBxMd5k99N3Vbl6L37suDQacO0zZZv60bPFgvk09FU0+H0oOqU8XRLvLF
ch8DmXPTM3yDHBzd6dBwqECRVWZOKJHf3ksp/G7gYbO4gYhwWaJuPoPdzZK3HyqhGTx3L4LVkk3r
Egpo5lSY6CEYb6vKXi6x3YmzYX4aU2bBhvwYKJWB0htMbf8ziuP6SM6SgWJ3AQzYwXOGCelcU9LP
V66xG7DdMgnpXglZLp79KAb0Gel4M9ru1CYG/Hj2ggD7vJhpFuk8arby60BiLUNexmRMAeAeyiud
otWpbVVO1U81jBsvUsB2eegsqz9MHr30xYEHQmQVO3qbDTpntdG6x0IjlhKSMIUWBbZxF6SrZXry
oRwa+w0tvbsaqRZv6Fq7QzegNYkzoivL0nJ+9PEbcPTXxZA+dHTQD9eAxJaWyH1maZfm46ZhskH0
HNUYp5PZ/I72Uye2Jyzh0y363W/sEhJi265VpwnZX/yr55SJsFoRO+vtwqnZJ5GdnZbFj1HEOFyc
bPysYJ8lIk6JuVydnPi8XV51+cerF6SSDL8CoNCJuMh2IX19bafQ2krTkPn2kjsHrrQ+98R6p253
/7VxA2CR7OCi0J0mSo9BKnpzXJCgSdXB7mcK7nAqGGjV9UEgY94xengCvzEdcSEA4wuz6oic8EvE
3PxOI7fesnPTD4ZNW6tJF/aJEE5Im2LyvlZzvrCsUdrU3t4gFzWOUa8Pgd88iTlyN0OuTwR16ZfQ
MfpPAdsRRbLLZAdO3cplG652QVxWzESpVoeDglSYEQloYzACSZK7I74cuzoes7MqXFQJw+hTHBsz
fcpGl05kpJGWZXmatYo0GsSpTslJt6lYAQ8w1lXHGGWOO4RB00BGeyRIEfIMGtJt+JTDVni4Dht/
+qwuO8pInKJlEScaua6UpsE0WwI8zbBWrFzMr1zbzh4IlDX1svcyR3bypLWkW8WchbQP8D66Lpm0
+KcVGEkdYvctDmMme+nwCQ6wd4ByPTIB5cN4c/JjWcpGfmq/1USuHdXgPqTCJ46hzVahkwC+bUjw
lJlwMWA64tScN5GRaJu4Bn9HkY6/aGJMrryLnCZZDVKx1lsQs9E9Pkzs1x170O7qQGaiv/KbOtnh
3nQ3o2XzEbeh+cFdRFo/mlAxmLld1a0yrWH+jWKtawaryeISiyYk5bQnAZNmeosnGh7fvhfQaFvG
XHqXV3dd9x9dUmLyZLD8a91sqgKDbLgsO8f2zK3uYsEilGZ8fBzHAI1OOVanSYEnK6t5kyOP2zIa
xm3oCLitxpWATrZ2ZQMSH3bLdRXxqsIzqYM39SPJ2Qx8tT76UZFMtvu13kdOfvp3frZD+M1/0LOF
aWP/EKZByUDWzl/p2YmF3necDX87FxTEcRFmd1z6r3mwzD22ZqR9CkmuhqWkaqA/QV9C0eKd2E6L
rW/WP3JYOCdfzzpWu+jZRAxymwyYmaPt8Bl2UMz7XMKvbWve5t4TqMGK6tT3GPAykOr+aKyVE3Fu
sCMyHWFo5EKERohZntVBA8K+ccsmWqvwi6XNDVjLXFCN21gEw1WFdDAdatnDkXChWAQt2xaGUbO2
KUrQBVapf27lOHEBG3RyYU/upwXVf9a4D90+do6mn6A647ScYo3xP5dIc6y/mlS9dNQc51Ljvz3x
VpHFW9ob3vRsW+hDflRfCMN4+fd3xfb/8a44NN0tXUicuekZvvnPd6XTcUsIRms6JnjIPvZmcLP6
qg6Ea/2+pU5rmasVsFp1Izgcvfh9cFBVr0U4PCUdAxC9jaq7GBDkMUc84CyP2W6jRDQRj5+0wSLv
i0erkxV4xQYiMxbBhEZCnWO0aZk0hwWMzlwbG8QNsbduJA5p1kvZoa68bSTYdLRyD3JJDC1564gR
GLRT2xIm0mriFasBDSAWyUoT/jrAq8LcFg8FRV2w/vdXjiSC/3jpEJwK+eKZXNzNf36g7cb1TJHk
w97OohWV4XxTgrBKdoVx9JoMgV19px4oXfcN9V2/czS3PalDZ6Tdr1vqFAvq7wcybynWIB7yjUG3
8RfakiYCqzoGYXWX/Sfy8v1U3XKsVpDJnrdrdaoOi3ySFuIGcTUngWXXWcchaFZ1yOzF3qAztokq
oC07SY/A++H9PuPemnQw1ENGkrE2GcVysPT2eXBS7c4wxd0YcvCoTmNkkC7fx+yUW6gE1X3q4He5
d5yM6gsD4JWTLBSVrabDMsZweOnbJKo2Q8vii2GuZuYZh2A9LkFLX1407F8tim9FuVN3KdSdOjQN
ZhQ3NT794/5IwvDUT8CpoHGQdYBi/rxPPaB+Y0kaf0f3GruYVMUrfbztZ4hUei7vk7wKvGvm30+p
COgcqvNfN9Vvvz+uTtUhl0/7/txlPcL8Js5vSmlRemCoRrSWZCDoLElr9uTJVR1mM4q7jboZmhk8
iwxK5iB/5/1nQDemfzmlMXAcBDu8sJGGadmi7wcQ22hL4i0JMGhU5akLjbddmVkG31rGSZA2Pl1o
i00XgysxKfQVmix53/sD76eJfCAS5oBs0cxOieZFNzNrbiZZZClh8fdiGZmSuhmcU6Mb072wB3dd
tnr9C48VuiHD8ng5QHCKj4u0h/zCZslb6lQkrOJm4wF+cX448CweM/LGjW7k6abwaVwvTdHC/5sT
JnDyMHeZtqqCLtqhlTzjarIPocxCaWUBLPyoR3RUtna0CQ7OrUbhsg3CxCKo19UeubQKAipiyCmA
vKr7Qi8f7v9+vXBIo/rb+ucY0N4t4QrDFbYvXPPv6x8Z8I4hEOfvjax55GgHfmp3nFX2SzAxdtOd
VFzorgVww/nSyzN1QB6KdjGn44n9noQMuCa/H6mGmj05mJ5kZ2qJs0pIcjpUHpHuYobnPLaV8cAV
ttx180WdmLSIr2NJ8JNcmtRBrVShFGv9f09Hmler2OILXqevk+dkf0QWdRXN4XrFSx/uos53bjAi
fh+qiGTtDjmaugvbze/7rRaMbrdEDWIJ5+5I0ZiqbtLENtl/JJ4X7lMHLCGDwbwUtF1IZW9JzMi4
iWF1+i/7Eet/eT9sWzcdz7UtJF7+P96PGSIt0ikh9jFKvFtOqN9TOFK7pozyMtiiT+quiPn0uRDN
p/e7kjIg6RU6xiqVv9TqLrOPAHSXG5fVdSh1gk4YIFwDPnFHuLUns8jTCVwiD9S5DdY2wXqxwi4U
7v/yECt0u8MNSNxUPibbGsXAJlUws0jiSPzG3/77J9KWa3tJmw4T84//+38cn0+kw/TQNCyfABHP
+Mcr4KcsXLqHhbRAL9pkP5SUQR3I1kgltWeez+93ummEX7E0CA1NXXB+oOLwMenZB0FDjAiHAAmT
Oo1L7YgjBzKFsD/oQXJ2JBynZGAOKV0dPXWHM430C8MdLnkeUfAc9cBffkbd+ZfHg9wnHV0GExEZ
Fe9rTCd7O+/GtyxP2XtF1ofMNsXZffyXl0q+FP94qZDMGLbhOq5u2mpz+5fol0DMqeEPjtizQibH
JBfZC9MMIIV69iOMGqPExcEL0wu6KElB4HRWAGZhxDddQnrQLHGuNh+Ei9SYLd1XN56idltoIKgz
0pE0p4LkN5FfO+HP47shbgD1xc2aE8GmguDjKUAHPukusuIyowyTjxpPUewtf/lJ+Qw+UEcFLMZ9
+yGKcFRH+ZjB8INhrA7G7E6rf391vL/HUYJYwO5iG5bp+jpgMwhff7+0VR1+oiEMnJ3TFcn2fWFW
i+3M+TrSBNErOlNzkJms5+pnoijKd8UyvOmJeOIKQ88pnL/AL0le6mQZXuGiIW6Ok/aiTkWKiceO
qnyvTiuj8ZjHwNxRp0Y1Lzf5RNTJw6u6qwu/qicTS/6/P1nGyPMvT4aK6feTQaZYbkXmPqnnmcDU
bSutD7qjyXA/hpf3GuPX2o8+8JCpHtpXXe+Na1Abn9KazI01qodSOM2L+tG+9dJV2tSAIeWPYhFI
trMZguaVT5RTNRwpOTWMijxqE1/xqEdz/+uJCtPHqOgXD/WzzO2wHsJJPqrTZZpBl+p9sFGnkMaY
IqT4ANQzWZprvjCRVY/pVVvs//1dF/8Rh4QtxGVBc21D2C6l3d/f9cUbbM0kX2ZrVfhcM3fYYhbu
kOlyIAJc7MIAMSUst9/3GYQKUHWPwUn9iN9G/V3+VpbBuM75f687uYfPupYohGHKdoM87ehQHJJB
M349armjdwlzgpF1SYewZ02/Eov1HFtINzfKlBgGCSJ9rA7sGOWdrkl+iLoTt+2fd0K1WJlywbeC
hlqdHTZ+zqp9UpLe9/tUX6aTzRl1n9UMDdCquXlSP/z+c+o+9cPqvkh3qv/yLTOp5f9xFRK+8A3L
QNjgG7pnmrLE/stVyDbjntayFe41XQNzL6ChqoNX04+PhBZuVQ8wmSa09rB2Iw+ckEVdp8gOevAp
bkcYaNL2b4Wg2TyTmMDAbCDnxnh14jbdYDRYHgZuA6Nq4d/3Ov5OWRA6MyyiIo++s/VC1Y3A+Th6
0++hLi3uP5aFfuM7enhkxLlqHLQFLROpqYHN6vA9PBZ29h0Zy/xs6nG79gCVXHi/o03nDs9+GHTw
7W3tOcJYDoie2olMFI2ssNosT6q9WOhoIq04h/sY6UBPmxQvJhhaE+XvtKoqpXS3Ppe5zQSn7ckN
6AXh2gqvDB7P3+gzs+gx6KZbXp6Y3sK5nNHGobH3iIObP8VhlN2b3iVsAFL/lgbjgpCirKH1opFM
yeVRmHA9LCBXgVlY6XI3RTe8OMbEwasubqF17tYbY1IFY3M5GfLA+tgBVhY0F0geLA7eWPb7xgcl
5+SLc0ocMIth6vQbLrcVOOjtsHC5t2PAHYbm2HfDM9LbQB+UlWO4M6+UkdaZeeAfHe6L41pHTzd+
LsBd9uAyNNyO8Xw3acsp63QMfBLgrT7t85rRNkqEcV/BckCjGVfspLGpVIIvh59Tftey6HaLWNuB
wmU3J8NM+iUDtN3r/pHklD0unvDcddEmkXoISxpV49TYe9Af91MdTLulGJqr4Tdblov5Vrt1vi+i
b4VWkz9YivYOuTBZBUwh7210JaBzbSVt/wcA9O9WIaN/CT44WiLu71BNUYtiFWttgxALy6gfgROA
OrA+zZWe7D0byQH8XdQLlVH76yE1v5Zl2VE5IrKtakIxqpSEu75BtWjZJXVY1YnnsFyUxDQAyK5d
I94v7KR1eYdqfBcOLE1Kae3SYwa5JP6YMRukUx5NeGCTfCQtcIyonEb8pHPXIuDAm4uEKmC6MerF
sh+NBq5xinynDWOUcaI/dmE3vvSRFDMH7kekw7vaLcILM9yFbCi+AD6zB5Xupvn2vKG9alDvQJtr
2qDf91X5Y8mRH3j/j/CZ/vzV9YOGThJNNJM5V0wNHpgYNZs/rTyHvELks9NhntpTI1G36qAU1wCs
3vzFZr2esuRSWz7faNNZBZKeYd0N3pvHyGWdTNSPTR38RGn5cBpnQapUMch0eBmiKX51fEA9WuGZ
a9GF1t7jT19x3c8J18neUimNz6m09ovhEw1tkfegOKydQ/ZfTM21xc9UnhkqYaqUCBOke/bNYea3
I35WY8OEyrS16otquqmD6wzTsUQKBUU3OL0fasiEUVnOB1MOzTM3HfYGfkJTSpZJN4Q2IVtMmvMm
Idg9E78uM+s7rLZpE8bNvDfQWqwD3LprzLzRbpD6kKAnosWNJBtHtGRUmnlMhJWNSf4UjT/GtDSf
7eG1HPAqwiQ2r0ZkvNjkfa6wO9R8ehAlQpHPNv5IcGJn6ze3DIbnwQB8iYvnyirGoQRtMeZWR8Zb
YpOdp/3sGqJB3w91ZHwodWveOYMBU+PPA45RC3I4LbQFHYq1XTzvLdFhQh18W/M3ngkrEDQD6Y5p
M1oHHYHmgj4S/+rkZZgeiX74mERtvzMxopzUYREsBmMi9yEViKJYyvNjz40YTunoQVs4RQ2XFcZf
YJHl6bCQm2tDatkA9CpKCAUT8JpyxosTe/e5tg7YrOtL2Zb+qmU8d+idwHteUlk25j6ovOTMVQmp
ipSLo1e1zhIJXhCEcWxBBzK/sIZTL2/VHp4D0FcHHZ01l+B5PZpQGqMk+pTbfr8fJAvVlpivHgHj
zrXMt7H3P9o5lNYqQtmBiSm/JCgW9hD+9Nc+rp6sZN6KWfsWzXq9DebX0A/7fUj6Ldrb+CwoaY4m
1+9Gmjs0mf7kRKuRz/nZN0goo1NlM8hcgo0B6ILOzNTFLHRZuaKlGSOlWOJdI7MpDdcgOg4ZugPZ
IyOppWrmi8s1gniB9vrOF87oWMyZUeyXaF8F42sT2xjcW5b1Qdeao9eYxoV4QTxIKSiAYjQ+Z0bw
fUYEh6uWqFKtYGfYyCGylnlXL83nddCNgNoauzuXJShvnQs4FUfrrTqQ+wstmgCcIVP+piHloHDv
XZN0D6fvu4fnHLI4IqaH+JJdjNDrQZgKtlrMGhso6COKPmoQrY7FU2+Dn3Fs42zXOaNCA0JQWLzh
J5nTNYmEH5XItLHHZKc0p6KvP1URzaElLUiG58XaoFP4rd4yu5iLMJrDqrzbY2+8haXxpS4I0kLL
c+lyZvN+uuwBBW0I+4qOaug0VR0ROiFfWD30H8FC12txiKyNGozonZHj4B+5iJBUu1bXG3UY0u5j
YPlVsCnLV4Xi0Kj7dmVpfMfE4R6dvN1DC5rvdZFblziz2Z8aKVjpEVeyFwP3moMJWPhIbF4Nt3kN
c2ciWR4KPFo6h+a2GW+E5mT7sTVnaH4iO9uEP/nEgd/H2CbpCdHdLpSg1NGQahIdj3LXQihOTCv5
BT6vZPpsmGRHIT1OC3Lg9SiXaBXNwqh8QkHpfYoLXJ8KvZC5Zr+CvWCzx+q8/cLlZD2ENO2JxMmO
AbovEbb5Y57hVtAWyXE+Z9/qDpSHKrJ9RCb1hHnHmiPx8Eb3B31+rufm/IWq75bANIJ4OZyI8uOL
MKSPgWDdQzGEpDBky47pbnWgN0AqspEsT2UeLae0K+75tEzHxTTD8yQPESMrU1+KC+5396rX3rNs
U+wNmtPH2MCTJfVbaprZDvV3wmQg+7g4j5uURJ5JBnX3esP+hcXS1Uy+ozJMvAR2titH74vjpNMl
kCPZ2iwQ6hobFxKN31GaoYK/LRhuN2WG1Vb5IHMY1gekQDLzaW/7MASrPk3gomNv7Av2lVYyahRT
IPfUNMnLgOWmSblScihLj380CCh2YYfgtq8BjTQiISBciKehZ2sk6CHtMMZFa02D6OEtZXjx9Hmf
k+T1SbNc7JdxmX5oo+IHeHvyRGmYMO4I8Nm3xRZ0BXIhqauvHGArOC0+5UgrVl4fnjQxj0cTdTDe
Y2BZbNvdjTNZ+tMcGNoGBco+biMJ+CUKd+Xhac7dLn/SMviieThhQijTg0Lcol8Gq26aKzgmMa7U
Ub/Z+hueZTREZikw19wSaGzS99cig8clPRESsaDMYpJDkhM6y3UVGMj/UNAcKM+XnSAygHzueGCi
TeOuFaSSgoejZeEhQ82q8LuG4n/dsDNnh4TsPnUIH7JrHXc9iYFZ4omPsRE8R3lwbKVaMy6WpUGk
aV39IkwPflh8xo5n7RKy5PeVtbwAEyQyK4nEekL5ldVIWlrJ/Swcazf7FCuK8K2Xni4Jn3RH2dMC
heRzY5O0AmpL7CqB5Ae9H/lPhfbVAo2JT2r+1ZPNneYhcmEedClFGLFlnlx4HbZpDNNq0j5bfGN3
fiO+qTB0vcOEFIPL12QUYSrjxzDDhVQdbbLSjSEDhts8LQymL12SJ1iFCEGe6knsh1nf+2Lyrklp
kR7ByHI7DcAQQutDCwJxNFMoyuSibjKSKfuh+Ak5OSVW4ilyh/hzW/cntHb0+FN7ODALm9ZFvoAp
nBydJa2IyYYyN6XbG5TMWJFE22+DyjD2eZ+fuYK5V7us/0CbRMmCVnmdN5jG88H+mRSWfamHlDLd
HF7oWTLDRqiyrcfK+uBh5ZipDi927uvbxOq/x5MWrg2IzaxWIPbNEsEBiIldK5ufoWDBpFddbOPQ
P5QSe1rqIR7ZybvYPhxXvDPxOkfldmYilGysrC8uFpFT+Khgq6kD7I5NHxk2XwK0kVlK7qjEpIL1
hBAw9O0KhscCNbO8Ww7Dj0CQY44cb98xMnkmRmo3WE2/q9G7bzWPKVNf8Q/5izGvcxCfyFrz4VLJ
6IzEwuSpB+GR5NUYCt4HYD9QfhGb8I8BrVnA+BrJsBwaOQlFT7GciNrNhq8WLqTD6EAxrkvZyXL7
4Q9kf+TZEWl6wPlN1Kkkegl/+jDgkHvJRyzAIC/yQnyO7FeQIg/PlL1fpNEkhOP2txIk2wj4hqL6
KhBPY2SMl6uGimJjDx4pRcGwnE23xyIaWq8xlMYrsaUznM10OHS5w9yxCDKakszPcrzNuTO8iJkx
dgl/mXyY/lsDDXLtNXDexjjKXpIaqII+F8N6jSCPeZM8pC0520nSthhp9XDF4qUdMn+AYDrV4luy
2Py/0Pdchtbs9+oa7g6k9TgaSQK2dF13MuwvSqx4F3jMHTu9XLbpYovbINO03MmhHUpM7o76gdGV
015awRVXfkyUpI2QZlrJlXe33LeaKRafJ6IHhGQQ4N3Gax0CIunkIQRXsWdw+w01LNKeCWrPMqQt
3cU4dVc0QLeIz020RmmYskqh+0lRyW48bLgA/3P0WokoTnpL0K3I6/rFduPvJrHZh3wYrIvohw+p
RvAo/8eOX/J9BKzOt7H0zac4LHZNJufgpFU8BZiWjcB/MH5PdqOFzlMX5NBxhS5frSX0NnFlPmuS
eJt0hCe3nX3Fv26cuyhxZeTzvo/k8Fqqvti7f+QF9ndqpIUmKdks3TKtf9F0XInUiTDhTFnNxJBf
uNDnaC7k1NrAQTalUXN5NA+aw0ZY8/L2MuBFkiAZdSC1cN7VUYgLQZqR1CG0mBOG1pqPsDZ0iM8W
c3yEHWwitfdgtQpRDWIQWeqcCBYOFaohVk9i7Tz/pCYgvhyI1B7a78GN/S1tJSI349QMjrkMF5N1
BhgttsWO3XydnE7C0jVjWqHrnk66LE3Urcx/8AdWD2biMJJwIYcac1LasxpaT7gdORv6FZZ2a9eb
yHvJmKYd6cXiQujik07A1oHiDmxZQxw0xLIftdRnqJ2GJqM7aubQth3Vpz7XzwJA2T3rfTK9fPN1
ceE5TChJlabUsAkMTioLhJs0nA4xeCrN8l51Dx9ajQqf8TdxoW6a6EeydTCpgTVaHMlictO31K2+
ROWUXkqriT/ZXnz6A+9md6u8mmKhISnHs9loWQwFljwA2CbaT2pNKTSCSdhZec82msLFa8+A8NMT
KLbqGTeECxqHLPjiPDRpd/XcjzjTxTFqlibn6zg9Zi8i4i0DkMACF5wMcyjWowEf4j0twSzTDmuQ
84hsQXEolvGXDjpNsKNoMlZYbToB0aPIU+W8nQSrXupgg8SejgDh76pA68rqLZUzvqaZ+j15q9eO
jUUuLRy6rD490/4yMw1RHGrRg6Fn6o7t1RgGNqzhBxXj0qR0rQciY1ZOTUDk2FIh0JYqto1GlWX0
qfcoS8LfnaxPN6ibsw2mCFplPkywmAUhkCn1wnB6smAoMfaA69vtIvuJgI99/rx2OvreBwfk8o4t
RkFzh80AZHeE6E117fEGYDz2SkJdGn1j+iE9fxzAMC/aQsRyEJATKM7HP7YcqRqHkD1YdnMNNNpp
XTXyYnfTw4P2vo34j/FufYnH6VttdDNFIWQtjPhfu5ZwTj7CCYHc/G7rmPpt8mCDhF6qbaOuBctB
iEqlTZ+dOD9W0eQe4580bYKzAPUPWB/EPgDe74lP/qbn0djqR50/CM4h6uzl6vrD99rqj5EUzBeG
s4IKVkHOtLJdaP8EmNZcprIotG2da9FTp6ffmpGL6MiKtFpcI7yJ9DrUcGdTz4nP9pJwbbMGUsPm
e2EhMEDeY8D6LGa+aw3UPl1ET20h8R1oSHdplh6dQCNykLSJuvKxweVDuekcXraaSPemWJo9lf+w
WbTk1M+C7Pp4+sZ/xdxRm259eyI+cYzaq96U3qnHAaqlYI27uYOPpHdE2sWdvYqOjvy+2rrf7onA
Y4ulmrF0B08pnGBcCy2x8eekpksRpzORNTqsvaS9e5CU2R312WViz3PRG9oScZDHlML87hgBHR9t
BIlU28O5KG1KuoNygNuUw0c2z8u6FsCvcWUPW++XjQmF25VYlg+iDeerZY6fAz+iS1Mv5tbTGnEt
+/5FM7vsYC59fKzD4KyKoM6Of/jlqB2NRkdA02rBhi7KKptT7S3CPUIaFa+UjalK5+mWCC9K3NIv
azvADgXzflxtrbcn1PdRB0Owr1OsZo3tfGhNeiOAYH7OntZ+EmX/iY4qzRAhlt0iW4uBtdxL9OZH
M2UvYMncDxgNy8kvDVBHEbJf1JT+PkZ2fFOHgndwAQxI4Fy+jpLauk+tbkLahGab6YhRR2P+Azxm
ctKy2rpRl6+BCpRXCJjGtpz4quXojldhNQ60vtlS6LW+m2Xoxahhp/cRlK6bSNpSHRDuQjobUjO8
epo+Hcj2KS9ZZFvbcbaxtkmKbIOAeO/p/sfU6sarthSH2GRnRXZkdyibIQfNZqTPeW5TKIYRaZc6
eKQM8/2OTqtDJf3stnCONWsmPm5qxMuhK4znMICzwstPkmtOh3setCfs8rnkbEnKVoLNgFuFeZ7c
fryZ/ZI8EMkewYYZ+GwGfU+hwOzB5I1Oh/wVWsi6SSGsJEnhrN0IaY3IEE/XRnW04vQVQHS4bXa0
0yJcP9LwU9wCP8e6UuTVI3PKq0eUpXQjNNnKdEHD6oa1CVKTCq9Mxie0Kh88WFpMUnljpxZXWNP1
X5VpBQvFPtAZzMi8TvKWCCHViDqh5dGdTExXaz8BqCY9wVvP9F/1IbL3MYA7/OX4fXHsATMIEAeW
JCV1lxnP10nlj3SqRUqy7l6fqUCkKm8moQH3Srl2fdu216HmYjRzYNNhZGTFGhHeqwNi+uaQQkt8
b8eoW7rTkN4aYI9FV1dcRoZYh6xZCElPnjNfF59nPjkJ5eVmGH9bWcjiibboj3Fpyg4dEhIGD+SE
6uTsnXxbHHukeOuxZBvrd+B81aFOahiOA75FJYk2/YyoytBFbqkn7NEbLQUh0Iy7bDqpToZYjOkA
46pbgVaaIIEOFLlOgUGZKY2KJMBHSXpcm+znghEUF9brFOftna6k2Nu28QAiQrSI590qa/Jvrhdr
vKNvukcyiqCFhJPXtq9CM79pKR73Is8DSLWa/UIy8bogG2aDYhubci3Z9rKwTWWJO0zBqzXos1jb
mVftZn0Mbz4JZbuiIJymD1/wKbKxEtoTqiZxzsPlo4SQ760w5Q+RHqMk+YBbGdCdr6WXlv0/Erig
uHjBCMfNHp4Q5tB9zPlqLH4K4S9l95/l5ZdKWuNtuZ9Qt6bhrCtlsxyRAA6euLZDHABbf2zZkdxL
Fwn4RN/1vCT68EJTnle5YEyHi2BcNyCyN1MQY1PtwYK0GRgxqzPHy8h371Ql7lbgnRtsX9/3rhk0
q7AMXCZz+udmjvJz9+dhAQ/DdzirADikYBV+0WasAvW0Nms+DTvrIwG11mPWAcM2SbZqsUUtVtnc
vDaob+pWZ4hVXwJW8kG316tstKMVOmqxCxy7AvqHXm/b+DTAbYi4VPJBuyelMuBLxQDlTxrKAnkK
FVf+8EkQOZhkH0+mDdiR4KX+WFrE1nuGgwdhpjcXR+jjpnh8HSGHnNShHQkLTO3pYwHjcBdKY7I6
RA592zrLkLbL+3yZmZWwNY2ShL62vHCoq4chZyC+yG9eQU8ZObbAOmGHyc4OCOsCcEUhwAZvrVyV
yl85g3alooXnA2pKIBYfPIwD9osGkJxXWEc8N/Qo71LKcZIxgyQ+KMRLLRv3uFmi9WilJWJetvOK
5dN1mbdni3pjw2nzr0d1fo2y7muTjS28glqQzlH4t9nHStOLES2xJfhAQyFA6B6t+SCMa0WoD+3S
2DkjiEF12vMJbNplOBXI3IaVKn2GNYAucUqNiz2k+SmuAstGWs+stYsRhZty2/d+MKa0OxPuDHmS
GdUkX/NBgVUMQCWjMN29Zrtzz5tO59322UWK7DD6XfRs4yZniLd4lHfdV5t4tv0k9WmwytEga/yj
iqlFiyq/Nf0bb/XW8MbmnhRd/czw/GfRIv1rWEdODAy2ZdhBMJj4azPCLzeJnxWQITuPnEWKHCS5
/XzyWyjbfT0SBhZrDBFUvmdjxECpMpAPaTRtJjqaW1av4WREbbZXDvQIGBab7fQ4sSOiy8DEuIz1
Y0QZfprU4CxDFk02W4uiz0N7KQ9OX20dIPBHpJdYZCX1tTe0Y8X2Hqs/vWY9sbGEWMBMI0lfCUIs
PSXJ6RWy+JagsCtd6rWe9OP5F1witww64CnrqkwApMjn327746RjNuwLD70tW2bCpKfl4Y6xdY5N
/d56sbch+YAEap38lUbaO5axbzb47Ly1wqwqumCmuUxSMuwMkZkLj6xOtzrDrteOkzkO+UGOcVRF
2svLA8Ut6zYS0A39vvGkDknujCdnGZ9rCLF/GYKxcfTX0CQwAMj9hSbNQolFZ84oo89j3nTE4pli
jQpkgQKk2bfBz6ddgFN0WyH65O8BGRzxyduFFRyDVibtILVgiCwPGSL4DToqtppRtXflnnApCKdy
LHp1q8oaP8LrCXbA90+OkYUPTx5AXMPtCxf9UCy08DLQORsCOL07es//Ie/MdmNHsiz7K4l8ZxRp
xrFQWQ8c3F26kq7m6YXQdDkPxpn8+l5URHZ2RAKF7ucGAo7QlWtyJ82OnbP32n3AbBuwyyKdnyNB
INKhXUDyUhplA8qHb1KSSzoFU89vclLizGgs11tb1OZFXm3Wgd8o9Z1dgFpp4jbhRPbDK2YenMVh
Jvz0nRL4DbGxdhWezxAtsvDAoeynlbMLecmtlccylXcr0VSTv+5v8Lw/IGvdGymcmwh1o2PMxOzb
0G/sXZZuFjPjIpKiEAmcF1uuncUlCSl7nMbE4OFnr2KPibpTH2rJvcj0o77FJ5Se6mqugzi1nybR
3RCE1RFvdiGYl/34hlIpWwO9N8acppv4OdNc47ApPFRO0tl0ZQd0dKj3sATus9TvB8Pkd60bl/HK
hvUMpf8f7MVMIiH5fUvpBPGDrQIYwgrqDtGaqMrXpwxMxrzFxjE25utvVHO8t329Hd9kuusngnM3
omE2woomkcdKuA2+HxDMsH4tM1CfkZ0iYrSA6b4sidZxsKtixy59W5MSz7P0fsxMM39IAmqZYUfL
njj5L59U4ua02OItC+Jvzy41lh3GDX3clBuEDdzeIKSZ5TP8USYyFpIhzkC7RWsgeCdGVlXE3WvM
3nBod3QFDNKZpkxzWnpJWjSrBt0xF1gKGYPaWNqREDiwHNUOlwmOfYL9ajOyJ5NUO5elBiktXUDH
JdWdrvIDYfPOoWoB9gXmiId3AHVaE8peph8lMhaofZl9NTeZ+N0JkyrsMEUP70jNMjkZu0da046Z
zG5LZ5t+zqZFQ2oWD4IjJb4CLowmFslPLtuHIVbPXWIat7YlamCbuk1qCSaMAW1E4CaZPFpb/bmu
XK1TjqTNNxQ2xFXtGAiEuIbG2vDNXCpHnQBvnbv0uxDJ0gQNZ+qiSp6FGW7eCBWK0XS0tYAMNmvg
ianTwpaaFiCqek17yGy67RQ72aE18QV/P9j7GmV19aMxonCo+nT/IyuetmV9xBTOu+hhX57FWXr2
/RFv0k1uQiqWaJ9/ZmKHUNMpGTbc0kPJTV9qY3ttIEr86ZIWi8EJNybt8pbU9oACaqGti5td5PQF
9uYtSQrVqZTbzTekchCrXft6EzlQ767UiMcuaXNyiQgo6iaysQCxp3AcmVxsez1hopr44Sj5I6H/
f/qmZ8q9o7sYy4//WVVo/lWWbXlSIOnHjQS0wZPGX7SkSMD4dTtVHls4IjOzgJNDemkworQc17a/
Lk39s066e+rsyW9njAwMk0UZpm6ZniiSf6B+Ws/7puqwOtBRVjhPDqVecGNjxE4LM5gX+u2cYOID
J0xeUpNjWZzidOdSt43lTM7UXQ63qG9jf4RjRYoRgqRQc4lvoXcD2iqZyvMiPzUSp3nh4WDRU3sg
S5TewYK89tui3yxIfD1mPlDeWZb/55fJ+6t2G9m24xjS1B2JlU6Xf3mZdq2nsyyJIo6phovs0jX+
fsh3BUSvZS8Dviw2GoQDTFwLJvSkw9+2zLKvmh7tk6dL+Er20DxMacz90eXPLuFi55hf7aDWtpMH
F9gWgN1RIJA3/t2J/P6/ye5pzZBQIXJGakVc3tH0nH5+P8D8mX/SkzCD2igh4O+fwPMz/ez2h6Fv
PzJHhRmu1DO1x191aHqvZmWee+zhIKj5p1Y0WWjUZn509n8jJqm+zDQPookzXxQ6bSFzn/L+60PF
7C8c87alI4P993e/noYl+PtDY/8/vX8ZNnXkFcu5kFT7uE4WGgejb8Oh3e4IbGkupkaZVwwPsHIN
cffEu9oxAWFjLxciv5Q5PaEMOO4o9hdWbPcwcsY79h1pZlPN7NHZ0469/cGtU3YaVwE5zmZyEjMa
8X4mSJ3fvHrgrgerc066zx8PdYZK5fvi+I+P5T+Tr+b6d116/9//xccfTbuC6qcf+OcP//u+qfjv
v/av+d/P+ctTLrOPDvXNr+Gvz/rTF/GN//jB4dvw9qcPopom23ozfnXr7Vc/lsP3D+BX3J/5f/vJ
v319f5f7tf36x98/mrEe9u+WZE399z8+tZsVhCX/jxtk//5/fPLqreLrgmz8fPv82+dX+bfHtyH7
eKubf/vqr7d++MffDfGbabmmBxIJCwKafm6c+eufnzGx5VDAWRCNBXJnRL9D+o+/m8Zvnu6YLtxO
2zbQuaO77Rtm+H98Shcuz3fZi10+9c8X4U/v07/et7+BCr5usnro+Wr9TwJfZPSWZxI747LsScfW
nb/c1UOriYRAU4PbE/XseEPsbjy87T5fh2Cj+kQl6ix3Oo0Q7/STjfXWy34KmZBHIEJLkrpRtUDE
bF/zwAF297V6lO2jtT6k84O+XaXqehxUmB895nD5AgMe2OGN3Xy4zhWbnBPfWn/4S/+/vhR3WfZ/
/PNd/rdL8e6re8/e/nT17V/w+9Un5G+67uieZzB/+ONK+uPqc39zkfDun2FdN7k2/3X52b8ZniFM
VlzqEqwWeHj/efmJ34RkNADfE3OZyeX5/3L5SVbVv16A7i4sdw1qdczm/+bkGNl8tzZWDNG8y9HE
2GuOyIVd14AG1SiCLFI0dm3ti6pAujWcyy6fTlZVH8EHb8CItPWg0ciEMFiHdrVAW2+7z2RVqEsy
yfTKIP9opylvTU/ZlNlP7poXwZYn9cl2AabNQFO77BZTqYi8C9ezj0og+szaE+ldCLA8WYQKipev
dfadR/JX4AJkrwl5CRiHagGc+rAykfqmxeuGHi8woOXApF9ISoi/0KY8WPpEEEFcnSqHUHYXYDVp
c+5llbvbydr0o14uVzHcTb8z1s95JPZPtZz2Fr279SoHJPAAiVnEgkDCBY7qVNyXtc5WR23PPyFo
q7HvLjkBmCCPfCC2GPwtJNZ15vwwbQky8aR1CpWiDpwTuxFcGvgteDPRAMcLgLQCZb6Gbpfrh+k4
7fde48xVGfBN6q+mBTChOSDpBXLVjYgZUBPpa4wPOcpGOwu2kTDJsS0NRIIStbGZXPR2XIFDmMfD
vGpk327qqyN38Gh44ymD/X3U63P2dHCX+ZO3INkzrvqEHtI6fxY8ER1p8RbTpPbnwn6FeEfRbS4w
6AqGgYoo+swUv6qJNQojVrQMg+XPZnzlMk6iU8Vx2u5oeW3yddbuZssd/dHsM/zSmI4JGTihU24h
LAG7A/F1qGTzrpgG+ThZkhlEpIJplXqYPU08JiQJmYE9xJg4piYSVfwWW6BW6rthBI0oeySNNmqo
YIkvxxk5On2exFov2+lXbOinckofx8ksid7Nz4Dn+SZ+h3qqcUvPqop6bXvT+Q4rR3y8pMQOxtPd
Kuartqo4R/F1SZkf6bG/5PmeG2LI3p9qyADZrz6zL3TNfNUG7XOW6WlIyohLmfjgZuaM0SGRIKP9
8aywMtKv2M6DFkqer/o9QNlicOheDhPd1ji0E4+XbwRV7Sj7TWu2xxUvKVRRBj54pvzB0zB8zRfM
0W5qy71CO/BszSnvr6gQr5tBP5t3aUfwnYkqn2p1OlP1RDQLcskRpmoL2+L7Tzar8Zbmq98YjGIM
xL3SuYOOczaIX0NSvdsFY77SekgWkHMTen3tzbbX45zMYGet9MlO55t1AY8GiNciHNsAu5rECGg5
VeblpQl7ZEkfzFlFvHg/1lrdDio7Gyf48abpV8gFgEN3wDZ0+7LLwIDZNoSDUSFgsRO/LcWz6pJb
3upAvDh2+y72AQwz/YRDmfYh3ew56enytEiT+x97qi2n8fgV2uTMGb9PA6rhOptCJJWgzJsULvn8
1vTybCDSMcuNM9lVsMgZ19rdmzYZH1iUX+aBKzZ2grhlSfIs+7ptxJlHKdzusFoDtz7wfV/q4wWS
k5uOs0ngFM4PMkkfcwPtnk1Qd1rSPWSyQpiIWF6wVYDhh1xagtwMiGB6P9lbjcSyH56zvHzy3DgL
CnKg7aUNm8m8y0h0QOI4kSifIvabbzpDrr6EHRYuRPN0lmAUzWWI/n552tm6k44oadQTsNWq9ctM
vi/peih3zTbgg3vFoJ3Iq/xzS0Mx5B8jAQ8a0waEqFfOtDEvtdxr2H0h7nOeSBN03Ga+D4Rsr8C1
Bqh0757e1039lM2eTV7D/NMMaB0OFM9+ayM5AQvzKrdJ+k6/j8bcU9Ibx5wY2YPTJJeZWZ33MGFn
nT+qBDSBywDVgCpu0H2e9eP4KbtGgh9gyF6sEr9fxVVAxhhArrX1e4BxiZeLSBrTo+GW7xlK8RAe
aBbpKieF17lZ3Pdk/0dSIJ97Tz3HAmvIgivD4sdzcEp9CIUXkOuO4/47wCGLHCgp84BbZB2Mm8lV
P6wksyJWVMDMS3mrHD2wJzvUreTVyIuV5ZgcLyMO7LJ0fOBhbjib3UH1H+smq6BSM+7eWSSBtT1N
rUWItQYiWO5y9j5XT+vmjNzBC3/pRPSheFCm9tptTx7S6XL5jOkAmsXeXaFu20g9UuOAINN+ywCN
4JZUR3vYnpGQjCGaostqyqNhzPAkZQ9usb7NJgwrMzVv9tQ7sWgariu0CyuSDp9u5lNaUBPSzMFg
GgP/BmTtuPdY5xJkrITYp6nnxw2TcweR5zy7rMyDDarMIZx8Ic88lgYHaagdmA0yf9NnwVzdI6zC
e8aJ9qtKkwhFEkfGWCe6HFu739yocZ25NuTjZK0/B4hNh9oiutJ26htEyY+IZEhG8kZS3hL3em3x
0wx0gDaQUgynnRJ1YPaiBlOLetsFgZZ8ugzHW8jAqdh5CGt9w90LvNOuw7Rgb9vDCUpr50nR6uBG
1T5EtTw4GyT7PA7pM6EFMDU03FNjMHyZSTobzxh8bvDSlmvsuiwFxDuAnS5CZ0IHtEceuLl6zvoW
kYXnvHKIvkO8+cCk6gSnuCYqSLhU2OdLXbbBmCd9oEuWerIIA3ctj1XMLgiE1o6Ih2WSgD5dxwhw
XOQWMUKu0Sjl/FL6qPsGSjZSs44uQlo/ZueEvoAq3yO6QTjIB3qNfPodcmowKcdT185DNKRuUAn7
aqqQVqGR/uX0y0l32qelwdSYwMGJS/tCE84tKkwzFNlH6e6+s14/LDkhMRBzZeRp8buutdzAi0F4
EpWBQxf0JFFPsYGO/lrkkj9RGVE16KEsuts+gaIBrQcBY87Ur4nRP3jGW7N4ESkFgObI/ESUaqDx
23fM+F6bYjwz3fCkLSXwmCYjyj1fPF/JEgtj7bDiCLK78X76eaOzm44N1JsKDfmo3+Y4ZDVdPlMP
kdGGEyYiTeDcMCZqvm5xAncjpFTVUeqy5LLjjYFsZvbBRsHSZR/39lpzkeYlwmcfkKTPjIUpSjJ8
1Em9BRbpGTT9wrWMP8w+/mLbx1FgRIw9aM1u5Yrzob+C+QqXcAVmkpyI4ESoVcH37BRzUxE7SNq6
TvuRd2UkGIaddAIfHZ1RGU0sBRCbS2oiOo8xea+v76nFm18yD+OnDcvMcKUlDX2dztzYuF1Ju3Ol
09Dp1kUA5zykhgQcVTKl2Rpa2mV3N2xYfaeyexlQv5fpLyyzP7cuflyS6iNJrZ8ODiX0HPfWfnER
HdMHq5W+Qk1eJkceSMbMWMa6G6rqs7bWK2J0rM8cXR7ex+u+SveAxRp9m6cF+05Y57wtUCtQPUr7
bKX1Ql8IsLcVl6zylRnWKFV5z+wPLzUeoRwfvdZ64MrH9WJ1wFrb9ka55X1bWTgGMpQnyugu6V2+
6XU3+PtciLl9HEzQ2RA7sWal2XSvkuKaAxSXn9qTZNxHtdgfQBg9CvgumthNz5lERX2Vb5dpNr+1
Or9zNw9XmNHkqVoGkKiFdr+o7XZbV6hlG0PGTBGyXFvVrzxuyRMuYR5bavWJddXTqcNdnNKWXYGd
FsOrE7NcsvmGZr1WCLsFKwC4ZY7WbLtVwjR1ywVeG3xQfqzPrLlMdDBqOAf6QDEJiTGqHFRHYQo9
Ht0rSpCZOF1AUF5gpHqQFtvil3bZHvul+ci3mPrFOLO7zzUuXHTiFACDxgW/kl/dtU51mHctbj8x
8BzaUpKHR6h4PUh0wTNNsiaRG9FjLYE0ussegjlG5B2dguSFVKE4ciXTOvqBRDpBqiQ6YQ0HCu2j
kcX3MXX8oTJgkek1w5Ciry6V5RKeXCMgMjCNeDsAfbXywDayfZmlZEZyvC4ZVxMiHv65/lqQ/7ez
vFz2pCgt1T+spSZgp6LzlRbOLWdQLYqrC7S+2mGs5GdNsCckrsNoaycNhugFfA7OioUghF6mnCGt
8ZeRWZQ2msjJPVjA/RXmE/bBuSdZtbNFBwtMwFqG7hpIRxZnWmS1E24uPibilz/QtzIDOjHMRh/g
J/njxBkGEtcqod1TRSSH1QN2nbSjLNeXOBNmUEoNBT5W37rd9Egm83HtHALm6pqZl4kbt2Xsha1S
WR3h2JQCLZnVgRdDv9R2zE1OjrZjvej27EYE0jE7T19bFDuAv4CbLHN+t/bGPRITJOT96gajRlnn
POuzzNjIujVyx/44CSM9F/3JyboiEvmGaz2d+yC/Lea8uSM074YktP4c+9gcJFUbzDNaNPDKHv5u
SG9ac623kqVhGT57z4SzBk1QYesKBcNVHGoibGm/BTlyT+hLwvCXMubcA3Upblz3wnFofnJJ26g7
lhedQXtgrybzm4SJR7yfPoxd0YdAxaf4dg9GCVktTbrTlpL3ZzfGj7zS+qBpdOd8dk1M1KTZL86P
1Gmas0Ssd3C8yiPUFW5uQyOUZ2wQrSc4B4mh8MlefSNVxD4Ok3a7zwAuEVCiv1P1D4NwHQXm84AX
1aMtDnZ0fqTfv/pWSy9CR+7io/3PfNwSO4u22/zK5PumYDo4NLAmawgWx0RFYqGUYO5zbnN1BW3d
we2QYcNojYIfH8ycwXhGFOnbIiuDssCYrFuW7oMITb1XN21RRk1NjZqUg1J1Gq01UvqsgbQpWciG
LVTLJkKFEvTYQG7jdtGv16m4jUsLr21rhso4AIKA+1hJgrK1UiMitXWDdES+Rk5ClLuc421ZIicx
qSmTJYxNTcc6IC/deodcsboUVn8P6N0DZgd50zWaX+u444GElwdapx2IuoBZbKG1QCh2QoizBTu7
JFKp9piIQ5tZ5NPp1C1r5pJIV7I8o5mfXRvpRVm4LO4e5ma0BL7B4YczLf5GFNccjdbPenN2USoT
pwHiHcB4HEl6B893IRKvR5WBfql5JkSbQtsQa9Q4oLvX6aHUBjLyqpLKE+evk+ZmUPB7OQZnJktg
/eRIHVi2IYJDg0s75Bir+ZZjP3cLeBq+VqQJW3rayYDdMpgkrwzR7CTszDksZjByM8K2U0bLIPfw
YuseIGPcD7hS65ulML4Yoe5wA6BFHE0ZWtSkbDI6KpG5swt1P/pYkmByYqryXC3tLx288J79skat
GEJc+NBX8Gxvdm7sGsaXskbLuOJwVo+2Nz2TlVQBl5+JeLSaq7xdiHKd0D2VTDOCVoNZU6ZvlGVN
HS9+QQvaL9r4I7cEMpkZGZakxi5FHyZjes3I5/67KTHMhBGrrI6UzSFm6LQTnty7ZZQ6LaOoyp0H
l9FHVG426N0SU/a8S60yw+3haE6kkwIhHPIbFLhfsN0cvTmx1JqBZSnSOqcpica4IOyetEKaXF5b
mAieXNoDznASQ/8os1UQMYPGGq1E6hVfaTprHDs0jrq6c2r6lCZFuhk+UUFv8MenGD1s+zR4ecqu
5D3At/tY97jwjfsfauh06NL+tR9dKAOM7XyskxpNGL0hNkxrUEvElhai9iLiHYdBsNyw93LLG/ET
bEQOqMaHvpbvbqnpwaLrn4WXRqbUuCgo4lnT5qMyuKe7kSDurjnZKcvXhiDZN1o7MDW+yrEstoKc
tWps6pfRw3NVWSjI624Xl8SvHjj12Ra3blO+SgUHt7gZNvOJIt0J5qT7nPPuwShXNAEieyBcsJMW
C0W1fGXV8OxQE/qFzDnCqLt0tH9Wev5rEPr7XIA82H9yltYfYkXAUJcHSVKiL0RSMbsEBzpYhJIK
KiX9flvl7ZglEciJiY04PqExDFoMxGgftX3wbh69pr9zZf6kd8QafD9vrer3zjSeddZ3hu/uodYl
K9roor4ckxMT8yUQ2thx+DFPbs6BC0se3VggRZHMW5RH5hntTn8A1+XLlEzIbMrJnMi5HJZ1i3ri
atJRXLg0U2IZbhnLfJywsWJMq7GuUC96I1tnyBDtUWUDetFBRRsoE7L0Fvq8pXFAO/WSrS6nhcmK
nOZJxX2KIGRi8ZxvClHEgaNjzNrUXV4m7+jTX1tL4m8r/LbH1mU1ZE0BVQk0Tnv+krfN0WrE3mBd
EX586LXg7poS4m+t4iPjaIEn+A4S6p3XJE4wTZx3NWSBsU5XbhmtLhR48ZiFuz9czFWx+Jj6/hW7
wUxGplPA6+UET0r4uYGECD5hShlnJefChme/ju8ov4pwEe0QmQpTiSMJbE7DBMclrnxCACdeXTV3
Z22VXJFrqNOd3PYwCc84tPvnLU1/j2NQ/+t43w7tKdXro6vIJhkXhslI+I6AveG2eltIFZRRc5u/
Zt4HTFtMkwdea5HPNBEf0t58AANvBR7t0qDN+meNxj4O6j5BY9O8dG7+4qxv2zA/jxau1pE7qbIa
P9unjhod6Dm17xuCNeFNG+eLhrkXnCf9soSt08T9XdQe56qOuzz1fpVN9ab66TyhXRGDJ/WnlDdj
lWMoFvmuYIgFwmAJnjDAGRt8PYkP0cCdirmeSBEAy2LAdoUM4qasl2fkDX4Jc5Y2k/6zNbzhzEFy
EQI+P7cK73yTJIijX7Pga1Qvg5kc0KY2kEJk0Etq5VVDapLoLc714dKoRhmOzp4dl+3mWS1wqgEa
CJYZTRbg2LML4pMAKcC5Xb3scez5ZafBJQ+avW0/wqdnFuNbGtPzEhk92cCTPMZINYlKZcVp4ANp
GjfcsJjXKFmTA00Yeo00LtqJaYEahjc8YTelkw7nRoxKfUMu5WLpxyMxfuJfdcPWFm2A+ikLmlZ/
NRv7wcETEFbd7yEx/iAKztlLRc3hZj9LENoQ9S91FI1RNoFP74rlSqLzD/rYuK/cvdRr4ht94u3f
4vEKeaoVkGHYZf2TrSe3aB05pSqS6nnNuQMMv1F1E6CqyyiXIDaQ/VtyWjjqQGkOZh4CU9JObo+D
s62vdCdRAbJx5GXYEhaSnQl6WZ+A4BBLU481CnSNUf5YHTSLPbh3zJ/taJG9ttZNNIFmKFsi3mLz
jUgLmkosWCh3ILYaxVsiVyNaNu1hsJiHtHIYghjSFL/7TA2X5tG41C9Npd8sPUlfhDeKCIaWT11d
nLFyPtKuUK45gti18MvkJvjxtPZbB6F9ZmA/HpuM6tTK7urWfF8JVQkwTbaHZsKT6WAwC4nSQ9zR
WahGpHcabOsLeR6Jw32JSwzXK68Mvgux1qd8wZ/bTpTOvQJvKlN0rg4nmdqYcNRYCzzORD3qnY5f
s+e1Z1S7/bC1z0wlx1rU1KUDXQCBuVC6CDk9t7wevOE9Y7KmGGoRO8QxHHoqfYWmC9rRroBorU9r
AbEBEJafWqixzbJmlLJqUelxkrSMlmDaSoSFesmyEcD8jMg/rlyqchJl6O2E9Fn1YLKbz1h764rr
XQSjNqY2RXlh5CDyHBGOSSwYKJHrVtlEUnY7sULCbKQF5m3x57Y5V0rbprO0eAJogjk7IylA9zha
yT1+bibKgC49x0uix4WWILBbARXZjK6tEcOuTIzXirEgURssnztMYmyLezKCrmNtfphn+7EY9H3G
VpV7bybIaqyUosiXg1UdC7hd56wrC7lHnulEixiHSMqWilDlH7GV+uQ99MwI9C59kBaU96qTv5Z4
eDdiqKqx24SyIbYoTVjxdZd9JrUtUrOVh3aEmLtlnZ6gcSCC0cybWfFHafvlbZHujmRzoC7hcGWn
8Rh4Pa2SfHDO0P75wqJHaHr2EqgSH1o/3riSSRbegNpXCj2kaPsI1Xq9UIj3BgcIN7dswizO68xI
wqQjqqIDIy807ZCOnhdN3YfXri/u0uah1jomc1C6sbnQoRp5mDat+WxqbBRITnXF0vxLtIUW6vHr
WlOg4y9hUxkRZyCjBWkUskkZQZL0b1s7cbaoxnsCJ76KbT7Br3vxnMryKZjTqAWZ4i+ujIgSjS+K
8WZF0tKqKj1hTXbOl206ZUmCSD81CML03pyKtO7UnMgHcy7yJHst6jHh2FLwQtmDdgR1yIjTy84z
h7vQcCrBuQFVLAfFqEGUDVD93JDDxVg5d2SZ1Szanc6rVc+DINGzUGFLMbUWlfTblSDmZX3pHBOy
Ul30DDexs+HqBO8y3+Ms/PK8zODg0lNWt9x0nc0Qx6rc95yICbyx+hM7IvZ5mx++1fo1IVsnbdvM
EzazN8SZSPnH6tcm6WwLPFBB1eMDImweXZCEAEtq25Wzph8ozVPKCX7KZHk3jo0R2CwSdkyxnkaV
aEdOyfC05p9t7F20dcYkgpMw3Yqd9pGLW9CaZFsrC6haoftp/2Fr3n03YiuabJo8TXEhGHORPXic
kksNo3VELFgXpcC3ls1+TBS6zJjTu9fjq98SZ/RhypK8LrmyLApb1fdxNBYawnh7oAe42aEh3NdY
FE9qnLIryEfwffQTCZM2QYqIF6k0XgrL+DIb9hBqL3Zi9jeHFjYU3hnxPufJolXn1pb+hKKDCheG
SJ1yChsrzN70rCbCsoICchhm0L3daYLg7AirKPIfbgneJ3bR1hWSYMLE3bgRVPkJQfV1DPW2pnUo
EobYm7yQED+h0uOhzMvptVFRT/Z8OpjNlwGxRS0JjWWsF/IGMc7MlTR1F5xT/WFcxyiPl9sxSd8b
AHABI4iD55gfaS3PUte6JHkvlv0EYABcU5ztE8agL/rnvDO5l5zyAeUp96Wa8tekKyn5dUsdltEs
D3qe/LQLGeLS0K4WQMkLZWLU7j0vsWCKsw0kaa7ZnmWZt94qwzumyMbOG4SctqHXP3SsTtXA7Yvs
9aCESUuwuGni2rnJz9a1KA+Nbl1Y23rr2EZ15LxakgRsWeLdYsE/5JiCcaajmStWTtK9Rt0y23l5
GIfh85t/j4XDxV9lX1qZgrVRTm6AY+vCzEzpT5qtztMpGY5QTK6WeLtCBupxHpyG0Ist+pPLjiYw
++TdJYwqrBztZXZVCEkfRInVKzgD+avNBFDZJAYuWhpVS86cZs+ByNZ5pV5kQ883xp9Df5HUtXvB
yuhP1rznZjkQWEQTEnuMnW6Gl6djsG0hFAn7wcjb0Ov67LbVCBuZCedq7ipvTMO5ZbTYLfMB6NIe
JYsRHvAfaVoL3YTUaKOkJC58snaCbCfbcM7HU5msQP5iS57qheBwkDbcsiMO8AZSb5FN5FeMuLNJ
ci94aXscpIOXhOlCQT8bxOuB6MraWb+e5pFMalFsvMbjA8f8jTWAJOwxp3HFar611lH3sKII7jBm
WAExImBcmGyFo6zfSs3sD9WA4tokfm600yiRj6Vrn5VmN/5wNNw8OaFn2byTASq6wLa9ncGnfKxF
bwcJ8qvIdNC/z6VDWLDnvkJ3QdHIa10Ou0BkXDs6Msq5LIbs1Uapxoi7DZyJFPnCU69AszruQQod
C8dsWZHmkRILvLlzfp7kFhZ8gSantJ8yvTskjiR7IHXOppIMwwbLQ+SauPO3kWBKARNDYpQInBJJ
NceZo7f11AE0xJIkEACcj+R5cJwy+18FEzPiDPrjmFGhAlV6MDz066sikAVPHU+vsCamHm8CEHhW
VgWoB8zGc1ujxE717c5x94yrvHj01MwyqbdXkC+uWfeekUmxQ7oMBPH50ExT52jA79qet0Ju6hcy
WLIFa+eEVP5tqFdMECoNVg8xCCaVL4vvGcYctUMYifRZHb0ld6B8rEbmlL1tfAhFy91W+k+zU48F
9W8oS+ekjUQy9FBHAGqmYW0RYzVu/EU97bdD5XanDg8i8uwxjzQLdo1Ct55OpCO5rLharIEtWaZg
gtHnzyFqgf6COMkybFwP0NJAQMJCaFMT53eVY2B8B5Bfel/uWpG1B0wEAUX3nJXzR0zQvYW/kqyu
01RxbMFTU6Y0W3u06LE93KRNf94Kjk2LYdRnw2wfK2dtfN0ld2rtGAIrpc7yZtyiRWPndLRSBGtb
3wCpSQKqwZn7xHN9o+hfHLe3w7QRebiyjgxle0nZ9Wk9GvE8nMemQxh69zTYzHYs9nogDfizsFJg
xLaoppzmMh/iN2DaLBSzdhq9eQzrJXtvB++zcKtfmaVx8FDbXaNJEqSWp7FaGIFzV1nkePkdy004
68VnwvwL9PtX3Gfb2ciyHU7mxATQvG502/xRyPl6Xhh/jgPK7Krc3lPOqW5Do2VL+muFK9SfCqML
Ncz7/up2+01LZhPQ8UC4/FOx1MmhpO7yddLNLiZZfcRq0MJux8HaHQmQtCDi2njDy7MFcmxaX39C
ybX6cAIS1Z4tHS/RPq0cgQ1xP+/DzPQ87hiin7a5wEwimQ1nmA3zubgtR3nKemwb7JhXlb5zAush
Pnr6YVI43zD7VvRBjTdKI4bvG3hAnDNiZfgKfcUnJPilYwUkMwdnbwI1KC6dOizSQNdjPRw679lo
kCg3IqinnIYmfo4ShBWAw1OvcyYpEvhUI1PLi00ukm5zd68aDFG4x6AaEFLlt+1snqz4dkRUl5AW
t4x6gxZs3C5F0xDbs+h+M15NiYmEx75DxHyau/m5ARgERND7LP8XeWe2GzmSZdtf6R9ggfPw6vM8
yuWSXggppOBMGmcav74Xo+ois4DbDfRLAxf3oTKzUqlwdzppduycvdeukg3b9Gb08VbbVoRVU97b
XPutUiW6fnwm9NJbBlAC0qp4lJEPHqriVB8lLagkrYFyisk7PrBLQugyBmvuqpi3kQe9WqGgcE2G
JbN8ZvynOGi/JSpuhln8F+QAEdIbG8UcFwu2kl9dyehES2AuQY4fGOvo5U55VUk53TpFs4utpGBQ
m8kV2VevcaX9ODV5e1Ivr7YAW6gR7sc5DnzH0OwAYtPKVRpjnvmEF/lxQpE1OgcDIxaRsznXj9Ox
V/olqqK8XqUB9rtozJKlY05pqKiSQtlCNglZlY3hbjKojINfth5/CBXPu5Hm/gIXOdA1GlFd609c
Ck6JQ1sv9S4qb8BmNoAIfgwvz77MbLw5eat+49Df4ux7r9mjrym1JJVznx8mImMwqEuIERfmCMUm
4tTBretwAK2FeG0iY2uq7quecftKxR5Wap/vqkDGn6WSXoecA7stCL6Huwp1lBTVJR07ZvrjpUkv
JAMF+7Ysv5CqLfSU0BzGEOxvMvyJoAhHBKadJnmZb3z4yUgG2Mhxami7T1cMT9Lski2PtEuA3+Cu
azuBtNuYj8CWHDYEnZ165PmNhAsQpdefVkf+uRe3L1pSjLOOxXvr8wQOPkGcERP6uKG9VpEXTzSk
L+fgoh2n05aBl+j0DoFpkhPxqfmcZ5n1uh6hNW15BEpc7x1TaXjmshQYTKvsoNKWSxuAzFwwp93O
caB1ZMvn2OntYkG7Se7HiI4d/OrP2unYvEz/O/KN361evk4rWVxspFS1lWZEOjKV9AsJAIw3WuwU
XzS0V0lJWF0/Yk/PwFUjRSComE9KdoPb08KGKvnpFEyAItWVG5fDgtQrEsNHe4paad/rpACe4cc5
hnJsoaQQ0JL4leswhRObkZyLmZJ5AW1Ugl5pKsxDw997drmSWveJWGma6TLFa1HtzOpMLDPNyRnf
V1yIlJHxyHIVGNGpBhEBqKo6lEUN+i6DKIg0wAzjTTTa7iorXCRKeQaXjSyyys6PhtU/TDUFRexx
kwc4ST0qul6G9NGrh8kmMKsyaaDTCW6E471L65z3nTknoYewe986tCI/kKw1H4Wx0QUNYE8M4yLr
aXoK1HmH1iJkVLJkh5Wzcu0KAGpHKRcpJbAixGGVq6DtbaOFHdKGxSPdzmMauBaMy1CBvTZ43qqE
SrhzCRBpqmlQEE0TgUkfCCERbjbT9dLiBFGRQ5sr1a1MELy0tHfgI5PJEzrXNmg2eEiPZq9u0W4t
1do51oa/ZXeR+5p4+KpEsuQjFooSc6XbwuVw7VC+SeQmcRF+d+2maq9pnBwzWo4K/oDZkLjXhK8Z
8+Uhj2l3lMw2MNRwjg5ehmQtKQFQoLT8KYp0Z7ZrfiIEBRgBwUU0FXJRuB6xDFCcMMjp2weg4Yun
D9/Tm/SnFFsnuYA4fhqmf5du8AKPe9pwIcNAWwzCF2I4Hp3pHvAabwvicJM8fEnN34R+b8wR/3Ik
H4MWvhqp/8hq6z4oM8ccnkHpntJoeKS5ffCbO+0GEiuSi6+5p9gjVyUx9mOt7Wn+bpWAqYTDeaKy
N2GbXNRpS9F5oz2cRSP7rPxbJeqDS2dBqcRZAfEW+smbYutLjQ6etBn7YuS0+zOn/11HvI4QD99J
vvQsbNg2mHfgeGTSwvMXlRxZw5BqxmxvhYHjjGmm17FnhgXod2yJR8rsFwIP1k1F5zmV8y7EcUfs
7Ui9i+uNhcrfcvJ/q5T4OpjtfWRbmhYEBpKlNneMbiXSrzj1P9hTftsJm25vtq92FJwRiDB0cHKE
Q8XepIOdBDysU1of2Vy7QchjLZWbSAgNA/FTyi0BM4Sp1nPgL9AUjlRxdvXVW3slMN7Izz2ZZbDs
BInPJpk31rgeBpLjXER+UX3A+LIMCzqyHfQYN8A7S74q0IjUbD9whe/sKnwWYnz14vHQER2SlMNv
x9G/Kls71mBwiK2/U1pX4x66xCZQ+U2oyh7cJqswf6xJqalYhD3HdKaHZ+8qN6WQOz4b7q6yYTaZ
H2s88YEA4PLWReqF6GIx00z73U/CZyiaz6Q5GWZ/QzDzmXHeS2JUxyK5je/jmP/khTi34WoA3p9W
/RIOAIBcdenCGwCRxd/zZeEFryAGljImg1p4u0xEV8eFkmKm63JSzgQrp/EFstv6VmjROvJxQLbA
TZ2D3XQry5ObQO+3PhmtCLfmqBSWfn11KKKawaHErNCZjDugnxAPK3ytjKU/1cI7sRMu4QuVKQYG
oYefkmbALNTspWoRv1xpT0b8l8Jv6KSPd8sA4pNqm1J291jTL3WpPBSbthuTD37+dEn0dTmEKXyN
w9A9PHnxZEn4kPHUeCCnBxCt2rnV66Wt4zf0u5vuyGee5JfB/ufPPcRSMLia7DDo5bt1bs3gClLw
AkHp1sX9a51Epy4ptlB77pxG5r2OAMd1yCyt7+jxbmE+PtLGv0rGFbV5UiQTKIS/udo+lER9qvHS
tNujGqgXYjYWdAkY09iHdIhuMuTNy+6EjusUMcky2nrVVcq9NcJbWHknNXXfp2XE7WyGGdpsevdD
O09F9Ij68DatJJ47LDRjbgK0s996cQmq5LW3sl1Qr1p3Xg/No/49eohM5Dzg0aAOTvuTLC61Bk4e
f3N9sfIHh5hjHxWLiq5TQpAKkh1aDtVqiORBFUxOk/gytDE+QLn7I+qLo9ci0C6h1uJRdd8remau
qLeayTPFCDK8KGfQs9gkF24rb9MyN/2nzLZemAA9jK57lEhD0t464h65ldBvGdzcbDW6EdJxCrrg
VVRvfdSfNJuVsYmeTJAvbeeciKQAo2YezfI7bcHOE3PaOfKSG8qfD1bX4c1QzIdWMP9VTtP78abr
2dGnpCrL+3ud5jujY8zUp5e+uKd+eDDiz1BWu0Z6p7COXo04OGEDJhiTWphPENv2shAwauOjbxtP
a2hPTajcpy9g+vMzoz4q3do2ghtKoj06tEdvDM8yIlWEjc5v4jdDBq+DjdaYXe8jssm6tPr7dEdp
nXscnF9Q4y4cmm9NZp5NGdxcFPZellEFdjcO/xw+UB1x80WqwB2W7xx/uBpue1NdXqu1T9PPUtPf
lNVn1eZol6NXGY1PgsGu04cazejC8a3Wy7Uhxysjx5cY4hUK3fc/m47qvOsgBOFQjuxDSEPvkQPI
MQpvFnk5RnuRbfGVV8MOzssdPsA6dDvy7t49un/S65eqUn6EY4s2+duA95t5KZV7+DK9hSxJN25z
6DT/fXqiuFYnrdWeXde/pO067gjQ0eRelNfa6O59ZX45UX6hkrozG7hZY7xpfThU6Kf+3DZq95ju
3sAatrmOfIEOrmsqe080dzQ9b+PY3WJFfSKpeS8sqlcnu5Sp+Y5cYz3E1oo7kw0imcXSf+hFdsl4
QKd9sjez9eRPSHgiBdwmv+le2ia6WcFPx5JsGsGrqVg7V8VexK8x+PyzveZJ8NKqzamvsqNWmPMs
CohYSL5MI/monu5YXX3I8f6jyn5LH6Mtn9AclCtsmlPU8+pW+2B4SKpVdmSwVQuJPDs/Om53V/X4
DeDxRTHtQyXPrdc9lGq4cdwtGLSFw58yZHpbf75GDzVojSUJwPQSZS2vzw88//XP+7R1iMAvQCq+
wzK40UCgzvuYPoXd5G+swFewDp4bnBji34cgeInN5E0P1WfGTVENNmrv9gGWHMPIuO+RzHiLtK4f
2DfPFetWOQ0YE+ndB1fdZ+EKgfvGrfgNhxrLsFGN5CuVHzvFwwzCx7R56fp0yoJsnX81ov6lkQDR
cX6yOVExPApeyaRdtayggaHc6iFf1WjNCmfG1aK+rddZMQH07JWhqMfSbJeWF2xi8qZialKHE3ts
tYfEUaD2DNvMIdnWiw4Wme2eks6jMKOqTK7Tzo5TeOPF9a+wFfMictZkEL9qCqIpRTPPvlXNA5Ed
DWdysjTFpc/f+lj7blOFOklnWRQvg5l/WdXwmhnOT9135yw9D4p3s/1wrdrGzCeDINZZbRP3IAx3
DS9n5jG00IIbIXAzO4cVYjsbp0zfWllsxnLYSrffRSgroTAGCM7xn2me2LjqwhloebXjxkVchI4F
bKJ56DJ+AamTk8tFaelz0IISSYdkbcDi7bWHMc0vRjC1vuyDE2vHgOQNGW8rB7rzaJ1VBnkE+YQX
NonoRAN1k/otwcb2YSD4p6FR3aj7SG1mfmghUP0W8WQU7G6p9eSpj86QMUmoZJgmCbQIDmYwAV47
hND9slLLtaqTNoBYRqUtKW3OfvI1CKJDX2RzOnWnSf7nk9BSNv6LBvjD0gE3jngXwcuWP8xQKS8t
SFGUMGg9VbXYlZG6G9BbCBSeRTKspus8VZTIElUvOKBrJ8YRVWrnsRzIHRj0U0DN4YK/9eqb3Ua3
NpZXzAZIXgU4Z9Y0BuGdOKd5cnERIeIPY5gzouoMeScBowR0EnPTRkjU/Qq4i/SYFantHkXT3Ulw
mqVxvRBePQmadboe8TVIWW54ueQtkwrwbyqDSonWYpDHLsw3o4lC7OyQm+ygnhYg3SF82d6PWec7
i96EbWlrSQOtwJDked/OYSpcgzhgAO2udZazTv2Ja/cwqSsbZx17R0KS5o4dbpshmacMKdFp0Erw
5x5Pol4XS2V6l/z7Ek5NPFEtYoADYlh03RVq1Lxxhg2T4LnWcHvxZgJ8Ion+yF2JashFqMn0lbO+
k9EZC/oVf+rcXiWdvjJ8ewthlRa2uzOUfBNq47GjeevX7haT1CDntdSXumOuGoklKKEz44c1sLR0
UZ9FDJYxkovKl8CU8r3vTw+uMheDuwssv5pDBjGSbltk6hmD2I44hK1RhutalgvNkps+BGanFUtT
rlrUeyhMQXLrzBWRHdZLaJirSseXY+BUgqaqfrucwYF3I9l02YvZub8NJK4oBbhPkbp6xtKVN9c8
TleAf5rq5elbyAKT5n+1aIDyM9K7uc7wqiQ16AP16Hn+slgOqreLAPXQVYhoiEa3rg83ipGvOfW/
5+F0VAuvWWK+x/4tRsrUFebOafXncPad4YKy/92nYc4pS3QqOpuVo+4tHv2xkMeqHl7Qkh3cILt0
qAtEpTICfKZluoXyvJ7uglRVjqw3RPUUv3qbVo2lo8sx5RWBPENqjjzTZNSerCNyMd3fHiVnUni7
acNr0GAG0l8GoEsrwPpBr6x6v1pX3IVhdXOTKbYpzo6Bxs7X62e1jqDjJfO4HH75qsdgWe403nVR
z00yElwv44RuLSqsLRrHVa9LNjg88NyeS7+/MzC5kNHAEqgeLdEjUjXnaHBn5EwTrYcll9K0DGhw
jCvcxsce7Pv0Y3b0hRW7W6dlW8P+kjmsplmwkjgwwCTiIOSgwP+PMig/FV9j3q+6BuRNvBFkX3Ai
mcUHwnIyGdDlCE+DPa7RUS8rARdKeht2oKXRQXQNlpNLCPfwMgVvrWRyMf3rkYtNNvGaR/PELL1j
MZgk57b8mjQVEiEjvuD1tBEOUXKVHfkN4FyHwloNXrhX6PeFVzoCO2megw6xYIGEv3ZPmelsYk2c
o9g46261Vn1vHYd3wQTXCFZWsMJBt2xoWCn1rffPo+Q0aIm1VMa1PZbvwgiugm0vqrZQpQ8IPOmg
Sc7B7jZXgnXFj2px1LmqttOTXsjSCl9Z6yARxXLRIQw1oBLVSkUcQrc0gFPbDMb7zKS71S91JSGr
CgXrEB5iLoHX45mWG3KByNptXkXMF0eBFyGRn05znFjgozl3RvrPaCTty0Qp8jXdVG7pgaPTEWZs
3SE7yjBam8hRYmn/EJtBOAe3HpHpudhog7H6czo0m3vAUSZJjbcSNn8ThWtFe/dJMzP7fCks+nj6
QXKr5BwSXRzOVveZWcqxbpkAVSlZJ/mm3KqJcbF0HMimtTEUVpi2W/GL2aZvMK2x7Dh+NqmZtk7m
rbPS3U6Xqfkdn1JlqThcPBIX8Br+ueS8Vm2OIL20Gb3FCWSCdXQxvUmpICCOvTUdhxn3ykfLvzOS
cD1gqaRBvfIrHUsURQB/jyN/qffDyi3eU8Nf2YW7hcR/1U3jXKvmyg27a6S0hxLPIR0yQt9sJghk
A5ome9xDGVFihHIxhMUGlcysnSx5rUorQaymhblru00YbThDck3K/Z+1WuVL99Q1DDsGQdaK1vyy
DdHQij9XQ8Ytks181dvhwRLcwV20JmMFgl6/cV0USlG7IupwnzbOiXTFXaJ3D8EYLhnzraO3W1hH
O0z6bNeApHwTxbAHZAuxjVZjFxjgt1qnlGh4tIqHOupWYT1+N8DmvT6jIxM9pzs5qaPJY3MeRXrs
hXK1PWotEyEtypW6IhO546YDDc/seoNibKYFYq/Xb3rPqKqr17kmFln45XCugzyQqv4idve5IK2q
rNZ0khbTF02I1xISzEbCi0+vIzVJkr4EQmOoaJ5VmFkIoHZOBQ6x6E4kce9gDWwqMB5+hFfNJ3DA
Yo8uqzPS7rOfHquiuERRvo0jQn+D4S4SDj1E+g6Rt63MdIte9pAp0SI2eCVENmAvCfCgAuJrGNCk
6qO7kTkjU0pudyRhp9jKEeN3naLaMkvzO9VjY43CqIgFVHb6ZLl1qeK8Q8vvPwzCGThhk0O790nX
WRojVB0n4yTgo6n//x5SA9RDB6jxX7NBtnX6CaTmP46f/wa3+dfv/RMRopj/MFTXdlXVcizdsg0T
2sw/GSH8CD2dp6Fq0WHYkP8IPOtfjBrL/IcJPwQSiGc4HrnDfzFq+BEREfyh/JJq2aQx/U8gIf9O
CLFMRwUM4hgGOA7dUvlTIYj8LYOyMloFIe30RAT5oree5MssAsw2Fkecv12bf9Fx/k7Dma6d+Ct0
989LkSuLEMbgUtiqMQWQ/u2lWh0Hh1PzUr2SkmWHBjltUAt45iWQxVqPsn1UxGvMfztv4DBamve0
IQpmYE9Jrb3mlJtJtu+V6k/CASJM5HM0lU1pjJQjyd4R8UUogKvr4mwryu2/f/MguP4v757Ibx2Q
h4Vg157CPP/27keR9UPEsgEKqmsggGvnlrJvZo5ZRDjjOsUl12bygGw2in+ZJVrawsVyRBNljG69
vi9F+sTPdVD66hQn4cr9AF2pkNcYbA1MDmiPFfIkXESkzri1iBOye8lYg0aCgJYXt3NNnUzSPNEZ
vbXKBq+M4ELObYZfQRB+9HkJF1PFyOmIcN9r0cqREGXT+FJKnJm5/SGRiLpleJOZtw86d4+fr5wN
9PIdgb9WK0nnTZTuKHo0CU1a7aThYZpi16JyZqDtlfMmNX5CqlR8/OGeNL27x2S2NmHiF/0Rgi8T
mrY46wzAFwmUBjqvdAc95xMNXsXhFoRlwLqdgjpxtIHDpQTMh3VPVdaKEbzbzMIrgoKgOJR7kTjE
fwXbJg9XMUJYL6Bl1E1DYxuPR1jvus6/9spEezFJLMFoD5JsZvpoDRz9oBjxhbTkq5YrG4+QnUQP
T2mfUqsV51xSQBQugzuLIhcxGM7ucO1VmGfyfilr/zNBdkIpscza8IU+NRADX18W9UenoiN2uf/c
Qsfwugib+Aa8BvLKsIqCYdmD284Qng+ZjjJqPMUpKiNLecEZgqqluYx6eWK7Ju4sWY9pz7ux9+UY
LHthf7pDeBVBQVcTN4G2zQ2UR3p0EQmfqOkDjtRFcPM9UsaYuERhRJ0Q4SAq9Q9/8A4Jx6/e1A4U
SEidCjQ8zDKPZf/ewyPhmIE8E7WAFreMqgIwiyH2rCJLUFm3nBI6U3tSizK0sH0DAcH4ZYXhnWP9
LTF7GinZ5AjrUsaELpACNJW+YQ3YqbhhWV6ClU7VDNJ5WLsN/oEQQyV+RoIixrpZW1RCtGZq6upY
+GsCW7L5pEZjmysK1MHjXMmSaQBJ1WfHxaryYfWPZfMu6+BXYX0H8fi7Eh6yfrqwSmRyfn8ycKSg
CXp93pXy3W7cDQKmfhbFUKWj6Zhvw6kh4XSZT0+oF5ESVZYajaYYQ4cyGAc9zZ9Nbu29BllzhyPH
CwQEcIpa9NNeCWs5WqsxN8SAGVRtGN+7BUJS+8MPvOVoT/7tdrA5PblICiflWpHsRe+/FSFXQu3F
m22WGxUCe8E33WQAVFRcUYXOY5677r2mPV35MZIM8SuUa2Ws3wvXv8D6O7cSOmPUY7TrllJD4JEJ
khs2hbC2gZrPrcT6HETyWoXe1Q2j10BLFl1bbqyQ7Eu3fvOgV2bYKQnY4PUaf0Mwy9U3/d+prvxG
NL508dy3yDXk6N4sRpAk43zaZk611Bz8GbFd0KES97OZTguesx8N81OBN0D05a7W3J+qLzeDsD45
pffjhFnU4c4yO2zENwKmuXD0q59VGy1QKaqdPbBbivD0WYprOhH6uuRVcR34nU1yBppBguLd9bRt
JZt1MJpUge1RH0ne80GJ8PyNHa57VG/MSaecr2SPI2jr1ek5ScoNduFLC4+ib/Apt9x3ih4CD2Ja
ygSqqaOHSZAGsJa1hHXp9Qpc4uaNhR2SPswpPJSAnhXeq6vVO9LhLvUosSslF5Mesm1XW8WmNIsU
PMJNfcpIt4SktUawB/Z9/NBoCUm/ItRHoWYMHl0RMOLAHlCyYonwyhn7WX+lRm5iMGkrRjDNMdVa
SsdkHRjWT46GicgMAno8pPA0M0qZ9fMSPlY00i4dB4LeIvtacUbgLCZOQA5Pvm/vBbkArT0g+BbO
p9TVw/9uEfdvdML1TzHR/Or/B3CEGnAaCp//utI7fv76+S7yaCr30v84wRH8+TsS7l+//xcUznA1
A+I16FPN0eC7/bPg09V/mLZpOx4YJ1VzLIfX/D9MQv0fBuJHeHEetR3Q1L/qPVP9B+xUjUrQMW2V
ctD6n9R7mu5OJd1fdRhUQtczNSJKVcMEyIoQ7N8rmRbPSIc2Gh6BNyw7O6CJ1zewnV2MI1PPr7og
r+DoFV9U04VNXD2k4q4TvE2zNkYHTwvLKvDTKc1kkC3ac6uEH5Z+UjpwbLBtOofZQq8oOyeASTo4
KwfUlxyGRVSZ8E00+80dy0M6lw29Q7q3xFLKkDaWjwLWr1dJyPlu9KAK0KkrkhhjRbLqVXtctmDt
Z6kH0E0tmm2nhJ94o176WE+Wqq8VUCDAmwW66BfKmL2Slcc8ndV7psQwOLKkefj4HwwZT2qUBFwZ
aj9BrTpjqI9SePBeHKkhBcOZWoqjaum/hedcRRgPu2w4RAVABEQRSMwaqj560p5VUv8xZ5yFEikg
OGX8m5NXMTNhOjjvvSD6BFl7PsM6j+nvDssN2cPgv0fEEcFP6Sf38oijl2AWdAJ96KHM/4VZAyem
PRyjCFEz1K9ySBvM4RidFErgRkf0Qb6FVoEQVmh94wnOwd7Ngsq9GJYABIQL0iHsM2nGI9SsSwx3
bBlFgnUyop8xDRXinKGgYbQfttN9qj0tPL8HXl/AlEuw22gEhfhmycCPBn2XnFPlQ2u8V+JK6XPz
lyh6VqL6KqPgoIb9bnDzW6YU4QJ9293SF9IajyAUKMuq4NzVLZIa5aAT0ZHF6W9TWPveCE+d5gT0
DpjGcUZ6sUrdI9D8l+V3r5HDZN+aAHHKAGcHyJOnTsamyVrBt6ma9SVjth+a5quS59e+Sa9Nr4cz
SyLPQVfs2CXQLvSxGq3QmVdhWWqqop5hj31g7rvbJJuYjHdmDZOhob9EIV+RL9RDq0LSFUNzR18w
V5JpcNDizm6oBMOMPO3evUPW2CDDTVq692OCWKuB6wFIGgvVEO8z1Zjk0N09L6J1FmkflHH2XNQ7
+gBg5uMQna8HjZmRWD7FaQK3Fejr0b92/ZMT0RO3AeU7YkvDXvs11ilsPy1BPGqZH0DGbJzunaAp
pmd28KmExnacFMCx7n7lufbInGCpkBk8Y+TyAgIL8aPa0/GCCBcg568abqUAQXowUvPm+bkOwYra
pflLGeDYNl2O9AIeHyUjiUTiUuB0Ix/78eenVqNA76Iq0GsOBUbvAZkwjHU7ZDulx2bX5uo3A7hZ
6PqQwrH7mBAIBcp+oadfvVO/q273G7n6V8TjjwgP+XuCEI0YGUIld7mN8MtMskuAbRcd8HAmyB7s
c+z4VMPsklWz4nSdUqDyIcyJ6gsiG7N5R/ID9QXRE0uQhaTMjEvd6q+mUx8tor81jilhr+6EmX1a
E9zgtRgd7mE9OQzSPI5BwJDF3ZopJuK6X2i+Bp+v7WfGIOaZyYkuJ1gGrw3dEjeIFHSt5EK0+sLv
jWeXCIgMvDgnez4+pdY4Pd2iUZc+GKfUBIxQpZTIQ1Cf9WECT3ke/IJg4cYZJY+z9hj34SnDJkNI
ybL0LNIu0QGQXkoA9Ihk1VeGy9hVt9gJSSeEXoyrYFekIVrLVn2lfdttFD7d0PgKcv9T3dLDHOO0
nTh2tOrFw8Vf5Efpb33AcA7rTc5qooEyYpmSAg1UmJSYtMDROCNxO3b82yypdxKtRPbHYLXJcN/B
OMHyqynzagJh1/KHPij9SaO6ybnGeSbr4EyMoyWJW47Pud5Uc73LcfPmw9Kuya7thLomH8ido3V4
5kJ8jMiFOU3W9WLsrXXC8ZhL5DPLeceaxNss3wFo/qBz9WbVHdJUzptGJFnjejVryApkgSIGP+UA
wmcsVvsusGA/DfEPGnP8S4IcSPYAxGc8YFqkvsaxtsf6wNQTO+EUiX6VJU1RlOH6crA3ePh0CHkc
HmWhfknzw48DTCaqjOecyLFwdApieuwHXaOyk5AOjsezacl/tXuodLkynDjWs/Ln6o9vJg+oVnfg
9t/Sjba6nDwYPRpNdjxs9XwWzWFtcfX6lXw+bWUxlEVr+0j5yzQDK+ZKpELOiW6eqDGAc6bKvYr/
EXRhhx2sVe53v6D2zABVt6Bb+MpeXJIaGX3H71p5VdkB5sKLwHc4b3GGqbjImllJXjTDGXxijkHN
TZDNzNDUXW1pZzY/Zlhkdc0946tuU+A9A7ogKKOPtEyUmdn5p7xMDobLHVPb1hLV/qHyGSk26qcS
lL/acEeb/scpz2i130bO7e2YLHsX46Bplh+a1fCtWNnTafsXS0/2tf3eWONrJbJ3zZv4sWnk8/i5
83IKpVHEi/DTbx3xKeJAxMmOXsHDGEhR1KvDRO8rNTIvK2AaQcMG2ndiCzXm4SAqY63nikT1gFmu
3XQ1IsDCqb/tocT/WRASYagM01kz5zwBFrIDppfTJIr4p86GkzhqbNiOh2AuJZnBEu4nfehHTAeG
M3XzYpvdyteQXw+meRJBnUD4cnGdp+axlRk1PArlRVxj9yq1fTpmKLOyxt7SFv7GUjtDCUu44d5C
h5pZOtV+bdCP8bBOqmkr55aKbLIqUCRoVbNktTsDYMQeAeiDyzd8NLa6xycCCOMFWgDflhIi8TSO
nXIORu8aYIaZaZg3weQPr16m/+QcMeeem92CsDuy3K1pqg21uolr69UotBc6i7seC7USAOWzOLuF
L8yZIswd2tpTiJMzzUf85GDaoOzENt3bf7IKEoYyzs4dgKA2LmLixMU8rsbN2dANbmGc2AR2Utxh
XZqFgzfnTiVaoniaDFzXTgJnRYdVxsFp39ftrvbNLbkJW08b1642cYXe/hRlGQ2HOqTfNWKTzNVV
IbJVGjuHIq2+SQi7DaqwiBkNV34+/Krd9F6q4g0dzbeL/IpePF6f301tlfNu4GisiercjBLaZxRZ
s8o6GllNHAk1rGenv+OYbzxwgVGAGiZ1OkZlQfIelhHyo3K9PDioT8o2oYbEv0jXhrCIGHE+Vd5b
1ecMnBXcmznWNKWCH9+07GXBPWqDS69ax1SgFG7yFlNgRzcI+lDumu+KGZ+1hhghoDUx09T5qIsv
39NeeinOU5mYRfa2t+yXoWDtGSxUIA08Exsl7YxF+isu2Mg5K8ySDGEIn28p0+GhhgGcCHxDsyoa
OXpCVhtD+7uJsmdn4hps2JiLcPxBbcPyFQfLPHQ/yLvuUyZ7xU2pKHHFhLIlqAXDbGvdxs7cIpLM
526K08QHKeywsWv5Lp5Iw0jINvXEHlaAEA8TjTi04RLjO8LZAqq46GEWizEHu0TtC+mZppCONR+f
uf+uxHikoorhfRcCoDFpzenGt+b01TyeGMnp6K0dFEqx3m2GlDyGlmrO4UTPJNJw6CtAx+lywGBB
DX9ZkGM7qlCjSRxJM21WmkhhVPgncmI3V3SdHJSwi7KXcJ1TxIpBn7xgUXQJyNYX3USBFgEruzeI
26TtxxQBRgelyrcywIPQwEjb4KTziStdAJj2/pCmHZjT5ExubCoR4hHiRxD6Pw54an3iVBMWz7Or
vZPMk8+SvmSy1rKRUqHMEy+mkRJ48zEz7zY5DjPOkwluC9rjsdhUOpRscN9r/+BM7GxDv5Ls0c2Z
g507lGcbt6WygEj+7ALW8qqm8hpojgJhAlRJK28+yuLbdupq3lrkzBntVMagfhgBoiHsT9cwf9qN
luz0iB5qZrAO/ydzZ7YcJ9J26yviCyCBhFOp5lGTLdsnhIdu5nnm6veTyG3Z6m/b8f8HO3ZER0Yx
lNpSUZD5vms9y560Qy/iCj+zfgzU9LSjMHMr5jMuISZA9I0s1UDSVCtpq4uh2VhLOZpOU6NaToV9
R4A2hdGUgKJ2O9auuaUW+K3pcoIuVdsK0RISjemEePw+4Ys9pTCj3Bmxkh0O266xP9pi5o5U851t
YTOUFjVtIEqEkc/mO3PmSaB1wyHLHiYsnUmrPDOq0Gx11ocZdgYdufsIm8NNRA/VwjQVpvWnFu/w
isuKSUfzCMD5ccLvOltFdGtVfC54I6kDcUPlYUlnXWBo9AqCe6gprecaAYyhI2gKHP69Lj5n/F/E
mXVJad9W/qTBhp3GdSSondcxPgSv5YFAbhJNS4TrmnMSHeSFLjPQi+l4rLhrJoZ1HtL8vd+lm1FF
esEn42tTk8iOOzxKq30ycOfuNTCspdDeiQjuelLzUVpgVrmoQ2J7dIEU3+2ctdfruMGpb2xJU0HJ
Yv01U6qlgRmRHt76zC37IaIYl7BCwZXuy3M4xFg87bHc+7239hQ+rNLpOegtQa/C6Pei6L0r1qFj
Tqgg4dXe1sqKkNKt0a4JdFpHXGiIxYb1OKvaeFvDeiInNXc+lKAMVvOUXcPcCtZWJIJrzaIp18rp
iN7ecvp1yBR+m+WsUkoF/k6y3ljhJ7ofYxa/jTJUVBOVUKM/NauxTt4ZQ1Fj8waODGQh3roqciMg
q/yyDHNsQq0iTHnnt8h5fAW0IESQZ3LXoRAYPgi0c5h59RRb/3MVEEpvxwbrIG24xcLMoy3zKDp3
xjjfpJl5tlKY6Flx7k2+UaW8tH66R0uTwhU/maJN3zdi+MJHW2O2HcsNYhQY9VN1dttqoeLEG90n
LKy3d0NKajUP5hnhzTTdB11QY8Y/k7ULksiOq29+dQ/xtnxnDtUljibvJFv7LzgSM4XMCO/EuySI
nyKdB3QtfHHblwbyRY2M6eYppgwLvR29v9FVw6qL+NINguWUruNHRtbVtR20I6Z0nZlDDwqeGyfQ
aelhI62r7mEk6Drq7XdxanwQDim8OhIiD6ZkXwX3TZV9E3mEUUU+ZOjVWzoIY9zcd77X32dWtzHF
CIfdKB6JZ3lHygqmKm+X6KxpBTm3wP+2dmlq28AFq9Ji4zLpyQfudF+3CAUk3Io136hVI4jgYvKW
3oY9+vPQ+eiWU7PWMm1cQyl8yKuo5hKJ9ds4dXa5yzSp7iDj6HW6if1CgMazz1E/4iuOoRzro/lh
DLl/B6LKmePFn91kEIf83pwA8Li6+Fuzi2aVwx5kGStD5uHrzGZ5WQVpqhwbOfiDftPL+iL06SxN
+xqxEKxMceDKQ4XIjdAuPlqy5CmfTvVmcIMvSbtPqxrfqel9hXj/yZSIvCfr66RVH40exJ6Vd38H
2h47xDussKxnxGega5BkEDPMPGsSir7mwOyjVHdDz8n3zTT8NRhps2NxgkL1WvTc+V3IuplGxycu
nlBknATJVz1LHM8bm1uvHpmR6tHHgOhi+iCrPiZBHKfGvM4pDDAbgO+LKi/viwJ7MjAG0Cvwz2OH
Vaa/0bqrnQNuKAImo0MiN0rSp2lrjNg0geSuqRPMhX5MkSekgKR86Eb7OKb6I9zW+KZCEX9bu/II
LHxeyQo4uoFL2G+9HCvw1KyKOKt2vi/f2UDMieaDrOV+C/u1hXhGAFWlDDMVMbECDdMkaYXAMMLI
3GTY64uI0qRTSGvv285nP07h8+nWCR0yei3+/rdlO33rE20+wjSAuNljQwi8p2jWn0csP03uCDyn
aX+TOdXnwKn/nk15B7loY/gzEpSEe3ZjReC9O5+Sl4/EJet8Qs3ovcY2K6kJag22CbwIK81u1+xq
Q/m1KLiVsd7zKWRiJqbkFA3lQ63ABLaBRBL7IJnbT04nPxkNzKiigGPqi47pn27tk/oxaaryIcEr
CahuXs2tGA+Jx/1nsmubZKoaMIHzTc5eiYG8ft9biM/EnG7I7YaFWQDBwJx9A6qIptRkb2RvfvUn
QM7Y3p+icPzUA4nYGC3pMc3o1+tRjh/SIO7W/287BSpx5keQ0f8fmUTebyOJtmAV8/Rz/u3XMBj1
pu9CD8NAsmFaUB50z5a6MMx/6v6aNP8jha4bdJNJJDIdm5L798K/K/5jSyF1+V3MoXPoexqM7f1H
4iZ3ATgTIPM/rPt7dB1+qvrbpiEdyF7qB9FsNA1HJZD9pF8APDQRuxwPZ3f+mIL+JseegNfZRFnb
abgt86pCt77sXAZ9igRgEnVSiJrp+PqeZd+gDryevbwqHWdjNu1wyvu+3AFVoBY95oCYBStFyB7q
5UuAe04tKwmqCfDzTJ67hnaPJNt/Dv/08uVNqSMJcLd9RBVVFW9o7ypO6YTaWQ22HRL1trzMqq6D
SsesDQ/JdEyTAhW40fAY0yI8uIRvkRGj3lO1YqLuiChmb4YOevlff06bDzb/M6wMzpxN26TG5kRI
JLZEsIunyEH96EbeYdlaBrPtCRF5OVqWEP8Rm9YnnhQvJ+pqq6xdDizn0DmAB9ONdFem6TKbzinW
e8xeJo/sOS4/YTS9TgnGp5F16VGSvKCUq8Unpxs/ySKOH4iWBT+vkZMTEEp+1IbYPaRgAyPiOZY9
CfGIfwip42L+1zUkidQiTcjQDccVy/GfriFp2zEkYmmc4TuDmhbAMRI1UHlUdNTQbA8lS93DcmTZ
XF5FGcoOjOmUBmy3PCyDmerlgXAclCXL9k8vl22vKJ0bd4zaNbo5nR74JmK2dV2GjifktYAQOQDb
3Q/opIh67KDlxdEpGwIqq7Z2SvMAE1Qwkb6bdQhKdftTXKuKoKHCpodk16Q6phHfyd85JiLiofs8
tYm1DWOKpkHm+vDLMvdku717gi0EXOTH5rIvz0HLWCUueHXG68HXczXbpOSAwAfiTb3PkVlubJ0g
YBMx/kG3fb50r9tGN2QUpdTxl0PLWX5DZnBftv+cKtTx1zctr346p/UydO7w13TNsa6UTbMzlU0E
0YN1bfMkZjXgJHB+ZlwU5eCO+xhJy006muF1moe/nNqo79vSkrfT7MNyHB3n+DpkMqaj/2OflCUm
kKmhsK32DTPSgx5AxpoyGf75PG8/ARZL+LKi/WxjRM29GkzNqm+xCYfUH9wSoblM7sMpjddj0E33
ULHQUEaUHX/q1v4X7ZnFvffXu58rLHIoTcLqXWHbS0/0pyu3H3Xsb1QMzobJ99YZgmZrJwD5e6YS
MqEODzUpGMrpkRW0titBBKCs9r0bEzvSMIjPmJ6Ki00GvMEihZdz0WRgNLpvL/s88n+j2ng0jPtg
iupHXeQ20ADdv/UdgzXbPIQ99N6El2MliD4w+5EKtP1Q1Wl7Zi0Rvg+T4EOTZpfcGvrNaMRtAB3G
InElA4medNF52eIC/f1fxlaqu9duMM8F/jLSkDwXUP/xtX7zXBCA+afRTdNzPwH9UlVFJi21SHIM
nMuYSKM84S8tWQqovcvLoBfPSZLUqBnKBBM99WapWVTopwhzZ9x9SUAm3o6T/m0sHG5jWnMcNNlQ
qhTeXYKuI/UoN2RaqR1qJ/Pzm+UlwcfSvl1eNlgGoCips15e/nSCyGGMMbEHOjWTBOa2Nc7duL70
5oCgcDRjAJqRfeyAg22w3HZXw86BKsPBfpcHPT52768EphGt7NjKTyEYvu8vWW7lJwNZ/UYvQrp/
NQnav/9ze79GAtqmpZtQ2jCLuUpH+C+9pR+3sWm5g3fQhwH3n2Oah9eh1LXvmwBKZQYs6p/t5Rxm
8Ox8c/rLmctOYTubaDTy3espy6s3PwZjpnj5nzb8Y3/+v5S1pKdFGX/tQPg+NW1SI6+usCJ3vU5+
UWcnp4HolubGyLL+0NQok7UGnfJyJJ4Axd3AOk2/nzTSnt1LJ9q97FverQYgu2hwlve8HiFpJNpp
pXMNlx+DGoEfo87WwEyuLY+mkaVSNo3GhJtTpyRHLNuO2rls8pU0N9ze0bG1c4vpszj4dnt00D/i
DipcwNhphLfAmMmeNQLzeXm17Ouw5FObiW/6COekI9ZLaC+J5dZOH+LrsqWph8Dyqoni+Q/iWO/t
o5XrAly3bXimYyLu9dQN7Kcb1OjZgT/EQh6GesrQBg0mzVA0skHaAC4KcnG37DNmYwA33c1kPMwt
JWqB6DL0WAJmNhqhzmUeEwJhT9RW69sJfnf1srAKlPXMaXIKhpchMcvtXAR/L3QVCIjBcXmV2r5H
J6ARfDU7uCuvR3raQItPEuJGOO8xYA6gXLFbkR8vaby4g2vd1jVsyHpy5MHpmI9MZDDT3imePbP2
Dkk2ewRel96xaQwfWjaQ4mXzdahH9/spr/uYO3jHOtrP3V7vKR3iBSoPFdRFSZn1lBYCe83ysp0S
jTKw31zHuei4hYsgPCDBGU+5Dg6tNKxP9ejHW6upnm14RMcEKM0xI66pvnndXuK4lyOv++JwhDBh
ezeww+aVPhlZceuWI71eP7vH6Rw+9qMPf0IHEVVb5r7sYXzBtBnK1e9vHvLtU8xGpmQJskkpBhvI
d9TN5aeLJBVTNIwIUDAwNmkxrdIupPAf1t62aAbQVKboxM3oaic0giBFi/nSoi5/PxudfaSygLJW
bcay7bat60yUPNTRHIyaHurVfvR6axV5M3ZCPP0PoNkO3FFz5FBsAVDm3uiV75etMSmah4le49os
Q8Sx6oxlYG2znopiuoA2pxECHb6uM+8uY0nwf9tqcqu+r9TA2WTNe3f6IFbEd3jvs2AbdjL8EjV5
sDbaISfQPDHuDTcCDy6a8IurD99SbDoPJFQ+hXl0ggRQkv6o+Hf2eLcMdGWnOzebP5IFg7b8x37M
IqDLh5ammmbELwtklq3/PfsVqdebBytrQJcAWLT/UlACeztZboU216ZugHRJpnLte2Z2KgKXG+zy
UgtVIjVP+fxkF7h9yoIlUag2l31vT3dj02luKrfMT6aHsgNCBb2vNz9zeefyM3qrkkwCGx6EauVh
zbrYzXNyMpZlyrJvGbIhAuS4vHRC8CUhHfZdVGan11OW/eL1fcv2yzvUTwUv83IycsbmpBFndvBL
AdqzaS5Zbk7gJ2ryxYye79qyuRwhRzM5T7Te1GkVDpVLo4ZlU0s96iT2cEfiYfuy6/Vg0pHzjWgH
uN+PN7y+n8WkAWctpkWkji4Hlp+5bE4meR+2ZE66HCh6RBEWYqtD0ZtiVWPr2c3l0D/DJ/1Y9KV3
rVtDvgvyv5e90uxqIHvU/5ZN0tzCbTnDy142awtlkpfkGJeh9oAko9RkjgOcu7rSt+QcddpNInu5
juwCe7U6vJxTNhadlzw8OFYhz27adxiaE6PbazgoXzaXI603yXOthrmFakak2q3j06HwAX6dlgG0
rn6SgyGLld0RsTVkLjBSYkZzn0yCzPRBa+lFfSZ9CrYT5j0iRlhqrpcjy9AWzOZvlpfjZDgA+eWn
l32TkIh6Tfg0aaSH1FTlZjZCk3QD+sg9HDmXBzABTWyVDjl+/M54ydVmqtF8wbIa7JZNnxvX1mgb
nS4BR80OO+uQXmGnX4BmDEe+KbgYy9piaaW4lqEegurQNbWztV7OyYwmv1sO/HReF120zKvviHL0
T3VJ6dYJXe0966V0p0d0kpdNrw/nFWU4mzwJjhqCP2VmE6C4bLK+X2GyGPbe4PObqsfDMlTL/bzJ
iuiohU+dMfPEiMzhQRDlPb+PUm54ELq7fQTqEl9LjhAu6pAVDjD4V2Wkf4nDudn1uayv3TB8HwzV
CEqT65vdMtvrY2Vexl/PHstns2LZsbw/HYZDqLXtYTJjeTZphp5jgxgtvlKpNbRcQGrXcjDIKV7W
hS1vQ9nK74eLMOUq4y3WnKcv533fpc6ZYmgTNXcpOxnPs+0MLwMNsPFs2fWwlXxvzUjsKq6HfTQb
/OaCbLRjzCMpXKWGjFZmOd/VXYPcKDH0h2XQxwZCVD3M+2XTH6zqCoENUgPdBzjr9Ja6igZAASAI
eUDgbOgWj3tLKjB78hS1lv9X3rV/2RZrJQMTzVqOdXT2ieoksM2dEH8W4CpdBwYG6DQ/ba7L0Les
OgCZd7ehRX7Wso8Pj5WIGl4PLPuWo8sBq6Bc9PqOAt4xofYw2j6jXCrQbjh0GbM0JAcIrzMzkCh2
t6luHMg6+QwkjlnYFBZQ9+vi4jneqtFH52gVohS4P/gg1T4kQc6xiIyaOrg6We3r1HnL1qTeurw/
TGgd/H4mYdhv1iEEaQnDtoSnoLO6Kd8+nTSbrK46GvzNmDKDZLVSPhcYJpOwLR66ppePfjSv48wp
nhOM9ydZ4wxB3VE+560TbF2ZJyBUw2pLiS1aIyZG45YWz5DGrT1hJPACf+zz6sLah+qvveyK1avc
SZ+B62mbeYBJr/Ysu3+8Z/k5g/roll0/9kv1s15P/bHfEYOFHkN96KJRtinUPNQT24MdYSHT9azA
n97nD15P0tiUjUh31OZywMZY3/MAR+Hk5A+lObaXZNZ3y9ZyVpO1mHFyzMSvP2gOIUklWZDtl1P8
PHlS5d+tDgD9uAx9oMSzauiSPrjNwCutlgMNZs+j2/ghbVl1Nkl9M7f7Yh1aegiSBhV2hTBrP4mC
zTkTpzac3sdTybQTfDU4duaj++VkHeXfxtQJE/ablnTHKNLumeT793aXeCt6KwSRqX1xZ/r3eMjI
dE4qe79sLgeGDk1KktXX5V1ZOCasFKwdUK50M/QZCTC+V993dVedypEakuEwi/uxuRxs1RmpK17O
COyYM+J/Nothqu+X05ZdALWvVlM2UCyjUy2RH+hDgWZ75GesDNi2BBnpMZdjno3nl0ONZX0/tOys
83IststOAvCeen3+lGIQLy8eXIej3d0HyOrA0XV184dCiVLg/1woEdJymdKZwqFcYhqU+n+dfJe2
iFg5mz2xd0AHbH6XI9qF70M4a+eOFiouX+FduoyAulYG16Ylgy5LU+chm2WOdwvvXOHQpjTa8S/R
J9F7Dcg+wPABQlib9QAVU0mIh0a9hAgn8o2o3pw80YEqy1xwCwM0Ws82nikVf0tGeUUBhpHb6cf7
ZQiCzwMajTs0N91NzmW/+/194235gj+C5+HpIjzNMJnyqlj7n1cgNv8CWdDa2IimTDXQX6SjT6q4
FTokeOiCJnKeU1OIC/RGzpCJXVjo3Kr17tyX4GtqZ9xKuvwHMxTOYZTuGWmO2PZuMh09ETEhK8p+
22Xh3rZnAhB7VDxi9IdDHLcDTOwczEmoonuL5F0yetN+NoO/AscfsNUX3imt9I/gxdN1EEqwTi6h
xsWEXlc27oNBUMjYIyikdXGi0GPtmpAlkWmgIK3FtfRAjuWaebVNzVXg1g9hXIFbQFhNm3U8kIhS
3BlAyW511PFp2OI6H0vzisYn2/eB86nqRyhDg5zPthp8ihzop4nPxOiGMbLxteewx1hhMnOEc1AH
H6xm3PbwyR4Fa7i7OZk+LrsHsp+2AHHd9fImanHTjd6Y4xlCTP6cdNvMGbTnLvZd5BpiR0Rx8NgS
CKKBmiaix/xIrLFcs56K/7D+fLuk4ZZnYze2aHIJzC2GrnpMP60/JcEAReNP7WaKdbCkrpyO04/B
ydFwkslIy9QMUnIvGhjsEQ9qR32bzVHm54KOuqPJ4+tghpKPbvS+lpVVHn0Dhkgu/PdtMvHnTavw
MvtacHGFEVxqK07/8Bhcips/FT/5hfhGu5RATcmjkPrYr78QftZRk0PYbeoZU5WfmdDa1ACFiKSe
ADsAF5qzWfaNSRccPd0hlbPMHyuYJ6uK1vGmrsbsURCddEXYvNMbL3uk+jGcprwHjFGRPexD7FkR
NiDPb+byThb/zbzX3xraHBg3nWtF57T/NhOsdWES4V6WVx1OT9Q90GeXzWXIK2UxmTy5npe3hjF2
vGggOEIb7PAyfG2smOzozpnumOS5Rz6S4J5ULzATWCBuqj6rHi0ArXHLRdMbfbbvRMEC1Z+w1y4v
l6H3rPjWjKBEve5TMwqkrXls/2HJLN+Uovk0KIo6nsUNzLGlJd98Gj4hWIg20oZcPt27yvQhRlZ7
ytDKvQyl19frYiZHAPVtcN+3LqqZcjxk6pcjTa5AyK4XawcCmn7LylLsLBdHT+RArZf+e3PAzuS2
uI+byuELDbNhTQTkUY/LeUcQBlpBRAW9QBA1keAyetARx5SEB3uUT3EcTOREsH7w3MogFB2OM4JB
71KUUgIzar8g3RPI6dW+ZbBrd9V7XXdatjSj8KF9OohRAoJQgrjpoKeY5jkls3ktST+/hd5Rn2bY
SuNMXkibJT7K4CG6rQ1rAos8K8fu8DAKhSm0qJB0kwUcq+q7h7bs1rnENjDqCW0JnKzrOlfeQ8Mv
Nv2ExrSIeFyqDh3qtrZHkT911LJIC2ZRMGkff/+U+C9fKxqnuoufzbZ0x/bUB/3TfcJAnTeAIkIr
4lbbWFXwjMDB5gRVGku62m6zut5yn3kivwPpJqEjXjuATW9CWR0wL/3zMjTj+rDsLF3inq2kRowR
h9WBtA6I4erVMiAYlRvfnc8oiWgpvhwgBJwQ410xWeU2JD9xF9Q8aie1DphdTCa1n/VUdKc1xv2M
QBsG4m8zgGMYeqrMOqaTvo9M5wvJRUjFyAzrTxpSz1NINtVp2STlpTUnaHiGm4FK/WeYfdHuS9wi
ZAIQAu2Lvt17ZE3KwReHyjQEfVL/ZpB84HBmilOZGjOSn9L+w/Navp3m85Vics8D2+U+59rGm08C
xS+cxTmo6AuY0aELZuoVtp+vSkSVhIS7wb0vsD7Ehm3uIs9pztoUbgPbSS5W2acXrUG80gQh9O2Z
7tHNsrPGA3YpMvCp8dDbt51Q8du21u90lgrXFmfHTcM99x3LIbs80SeNDlXHX9QAQrDp3QEkrxpk
ZpQXVXXsguLc1VVxzuZgOuYmToKyS1cGT/Uns5qGJyGjw6SgvWHnoNNS5epC1ai7pSg966Gmwv2o
Vy97q5SLCUEmsoXYg4xZb90mN07kpHroEtnlhWlyiI3xuTZpjJGAy76xpcWOxZ07gtp8PfnH+yUz
BjAK3bSdbOB+Wayff/+t+dfcis/K1kF68HnZFuuzNxPM0LO6GCVnudFsPb1xPCpdxmQNT10BB0Ej
mBZRL5sxriXyfXdLNYhbhbnWJvgACgjRhbalhFr2wRSVfdB4Mh1G7yMzW+9LTbqhDlHrEf6Ctlt6
scuQhaF2GEUGPcih7IHuwXsQtuUd0775EuoRkjS92It57PdjyUJWCTaSXGyYKdbv4VwR0E2ASqqR
Lev09C/cUGvW09T1B08CrX0d8qSl/fm6vZzjt9Ee+Mm8jdT8cVzapGpYNl/3IZSTwNd/nPN6OG2T
v8Om7ABcxi6cU55pTlu0m9RDstdkgEZNy0B53Bp9sSGFy0i4DCQ5iGitQ5ZHYazv2xRX2bJKYXnp
byguwxZzmOkRl+7spZ77Fw1fK0We/JaJidzrpWs8OAk6+SL/9PurACMuN8df5yQuCwwLx43lSofw
2F9vnl09pZNs3W6TkRd6KyNcqq2kCL6uhHvMbL05BilezomFCoSNOURDQ2JI3Fdflzly4YLgRRL5
RF4KSv0iBCMN//4ma6aHIp7xUE3VISK35xDGt7W6iy5DZGL+lFXykULReGlL/oTJaHTn3JspS84I
mKX6OAc9OuBGBdql30YmAp8e8O8pAbD5MiybGdzYfp6zXdgMDWLvJZGH2pwWRVuHOHGsrmn6MGKF
vkl0K7qZNGEcUgNBKHyoLy0kiTV1S7J8Yu7H0PTKwdsHzEp3DOu5kTs+CDQ73MGA2zkHR60niLgP
DjgbD6ilXWCPfX8QGZoa3462Ju29Q5ACxQx8I7ul+Nytxz6qk1VePLlhWByx26WnWuj4Apf9dEy2
gKCxxZLQg8BWTc7UOteINDRHdbZvk3bMwAhQ8/Y6gBq50JutU1TittXNetMTPXFsW6D+NyxYz0Ye
mKe+T9dV0cUbwAHhlutxnwUeYXKBBN9MPRNleZYf+AfmfDJ+djC8CXcaM5KIp96RvLK2vKllWx8T
td1DzN7XbUTBTDZPYaV90sheOC9bNVapFSjweRv4ZNhrzH62Gp/ycahJahoaluBYLOpHapPtGUlA
/Tg3mgGgL3ZvtZkGCkrQRx1nbj0GFRwQ0rlanFB7T/QwEpjHGLVWHYQaIhXcsWyC6rqPcqxGk0g/
Y64zLnki26c2fE/LcdpwoeLnrcGeW8KeTkzr5THXj3MYOrgrwIUwRWAoYl/7w7Ry4Qq9+UJ5AIdg
91iWQwftTdcsbjAP5SSvb9yRC9YYQui8ljUe9KL6/mrZRymqvIW94a275EBgQvzYdRn5Zqa3us7Y
TtZNMs/EVQn4sE669nkWHEoQNefcvZB5pR2EXpnHuW9bxN/WoVRymXIKUxCG+RNhMc7BsFlBKiNC
Wsv5dtbKnel687Uu3HZDPhDXjs/07ff3E2H/+3bi2jaJXfAG+E/hp36ei1HUBt/v2s2GoPrma2nN
DxNap4OuhlqJtZbNYLzKvhP7pAlOzVit9ak1t+QLEhou3XwbtPQ2CzP1zqFas4+y987LpjG3cAul
2BAnJ475aK5M+u2bQtYK0ZjX6yqG22vp8fwUyfExxA5PVoUdnRIWGnRSKHaUhOPcun/opwuFY3rz
obu2a6O1BG2F5AKd5s+/dotbMet70W2ahqwaZ7aGR98gQiiW9V8WiUg27t4M6c82tqbFTGcc0L4Y
B6mGWbO4yZvPde4OZ0stX8NUJ42S2ZMbzPD2/Z6oh9F0382YEnAn8pVlUnBo1RTSSNL8lAXO59iI
4q2pmtZL5zqgN/2H39J602NUKyZX0mfUpWfblu2oD/+nibbEb+ub/BvIgTG0rUit6GKrAe49dOKK
p76fdKcpCak99dymlk0jgNNauOJSFsB/uL6DI5LvCRPzcD+YQ0d2j9AgZxr8legc7r0ZXnPRtO51
GZAcHG2rdJmDsavsJn8vS6TgOFey5wE3TVS33kV0Hq7cGgBzOFfxu4GF2GXWr020YdFB9Jc5vQ8b
AKd0vHioRmTLGCX/6zqjOA5wEp2g+MNi/79dEnRhDS4IIaldvL0PFCINLM0d2s0QIHjLckDBy2D6
KQU5Ck+bvHP7QzmEzU3t1Q44CtDdlFLKPHCO+ghr0E0d75aYdn81it69s7rEveMgUqkG9lII30gY
1d1sB/VdTPsCiRefCpFbOHm7D278Ybn3dQmYXUEgHzEnf/gd3+rc1AXh2eiPVYVG58p/U58zqhFd
n1tyP6GOt0UPgE8ptKBhI9G0sSam9WkZ4sBMblj7l5vXfThKMOrZhI4FQwahbfSMNZcfUw2qqWcb
20xeUY7rI39bZRc0ezZqAac2b/TZi87liJG/jeaNH43lif4AfhRzNNZpUfUXk6yVFfFJDpkPQ3Kq
nSJfjZIY2MSBJOBVbbcze8d8FwbprkiqS2D561jz7f/F98Vz+CNbNtUrnT/Qr9+XIkm6fCSrazMO
/CX6djJP4DCSdVMZKgzIuM5aRRfSGwmqkk5wscfW3LV+9pxIGUKqyLpxZYsMGU01Xy2b3i0lK7xz
MPftQ+QSjqq51j25GtmTPX4FyigfyVIw1SPHUE+buU/aDUCHd00SjEfNDYnUMrQ9oON1NaX+as7d
EoVNb9zlw/gxrmzq92361TJAb4Is+wv8/6XC/fuplOSHtR8D9MHgmq0/Ffr+XYlBK+7pVHk9elVM
Q3/9O80lfBDylJmYBHA50ikD4tJMhBWbybWQwfBYYl8Kk4QpkGUWe9KOw4Mm9G/8jh3Nft9HQDXC
Qm5cbT8U49Yv+vASRml4IQrwogfd3wMqvVPeKBIpv8Mt1HWWN+mgr52RCAbXnuvN7x+Ey73w1yeC
pxuCUh93SpOe15sHIZ1KXIFz2cDLbazb1nLXnmZkSMdscWqKwj0UpEiO1NpObQNLokMM9TJ46eji
/gn3iPjpfuBQuqOrP92RhWmeNSTHsQ/3BQfX6+CSzk6buIOFYNAOOg0i6Y5xGICRqSsQAsvLSS/H
06CGeai38RgRgOWxCOpscdYKLTipllE2xOmhL7vqNgq6s011akdiYXds0kauOhPjtlNbBT3WTV7W
CDwK8lQ8Kl3EVoj+aDR0fn2SW/hVAQzoyAk1X2arxhDaPszAsCSasfaTioZvCET4zkR+/jLUXfgV
WF3yhzuUUA/etx+DSWUHlaO7QC9/vbQ6RPClxgW/Sfhzge4l+hrhmOZfS5im+/6rOfcfQllrF0g3
2gU9r3/QOvdE/Uocw24896iX9zOPu720py+Y+a3TMow/XnUUl24qvZJr2xTxYQ6oaGodWGc1xPX0
lOeCGLts6s44+ULM2caWj5cA9aK6/8NF919+W5Tyhs70y6Npsiz2fnpAW1koO2/iYh4EVLw6gMje
eXKAiOMmm+A4EV/t0Yn9m/in+ynf2hl9tBhPnzFxJWizJvZx3e1CDLE0SvbwDrPL7Dj9pjW7Yo+Q
bu33RY5c3em2tHwprg3js8QxdwwrQq9p1NS3c997W09k8SqSDlrdXk9Y2zPQ6sLVpsKWpkBDeKiG
rid3VxbyyYtYTSxDEUzl2S2r8zRPRAkJSNhiaKermKZN1tfJQwByQw5uf5dEDVY9Wh6rQq0ZHG8g
eS6f3xsmFlfAZiVLTbPfOyR/gXEsIlU7ddZ5RaE68ePyD1ea9e8pIAU3of7o9KkQdZi/XmllyBrU
GvyKJrO5owYfHnX4KrsQl8pUQLHxGoNmFDZ4Yk7Lr610+2tEYlVJkpqXcM/P57RaVYVB3RLaWikK
oSZ4tNV6/axB6iWMQPXkJtj5NthG6U/rgPDnfY+ALfKto9Z6ezEZ8Z50QTL7Or07IAsHbKASsMAQ
3lbtjYQFhl4ObZdIM/40/4ey81puG9na9hWhCjmcMgdRorLkE5QtzyBnoBGu/n/Q9BZtj2fv/zsw
Ch1J0Qjda70BH6cK47YdsgUf//dLcc70o/cFNYkV8W8/h94moixh929Mm6yR1bzlddZ9TcxKrPHB
Tg6p6t4EfoAugZ9qS3tw3a3rufGj3Yjupm68VaAilm0WCRSBKtxhkTkDJ/F+aDz207hHlVB01EVV
2sWzNeEbm2RY9g54NgX5+K0lEbOTL0LS3+nBUbdjNBoHxyjuPYgYNvvkGFdbrzH3SPucx77T2EmS
AYcY02yrJl6XzWw26utkyub1VT9iYdiDE5HxLjEHvaohwZNlULAGHowD2BV02jVEibxK0VcKnjHb
oidSntUWnCe0xB5q23cfpnjdEG9jyawfxTjWJ1Q6/pf2rTWvu3576lnkjDVAm/Nz7/eFh1fGI4E1
pdroYUlqc8geHLRss8FKj1FX8rQOHX1j9m59MtGs2Ru+eqzxDNs1GIVDS5yis1WLp6yKbwCebcsq
Qg4DzOFO7e1+FyUTqTa3erNaK1nxPpvIdL6DMzcec25SkZvfssKKTkmg4kPjIkLlzj46YfBak24+
4MKABwY6MLBnq3DjlSZa+FNA+NAl0RpUvPuxtRySYSHjHU6iYTIwBt5xysVjGITajUeQxIlNfWv6
WYK3OwdU4V1CRgY22jrhmf9+Lcuf67efcxbDM8jIswLlQfXrrU3KtavIwnNrtzYbSlJe666MF12H
sKOSsA+JKuWvwa3ei16LWYHH/MLCaTfEhsUWTMJJ7yGKYsy2rItKJwz0EqQxaedJ3Nc60BaN8Y+m
X5c701w3rPhWfl37bxkbC+TVKvbuULQNbQh5W3OlR2jN3VVJc4JDHJzqQON/VZQfUR0f//sfbs2L
lF/+cJLvnmZY2PJAtFJ/X5hxNxXlILiO7AmR9nzsjkNfGfuqS08t5lGbVkHqDryQgJbeoz4w35/A
o1SS9BGylwPyBFZbGo/J+DQNrokFXpnt2sA4twmKOv2IdAHWFGjz6r29q7wE/o6PH5yTpndVXpe3
YLo3MekBgJORtRm7ChALz9OWXEcFBU+He+WNH3wglhWTvqoHOE38Oh9N7dyrUYYETjoCLcHhex0q
qMVlFnppcJpyF/cxM3OgSiFxNCGih9XzGlESNl1DjcxAHmND43qC2FPxVM9xbkAW5gHeff0/Iibu
PyIm7A5tR96uNlLPMrv10ztbH6cmRroh3QQe+32z8k4lZJQTjF6s6vq6XMoiKxO4y2RZvdNkICam
38tqlHB0gG7zAHnwrQaKu4Ky8KUOvVOcOWASRrjG3uMQ6ix9xeo2Rirye1kHjl1d9eya1gSH/FOn
gYZYKeborOKibfd2l0/nxEPPinWn+mEGiDF2hOoqYZ691BCrKLDQwmMzulBbpBpFD/hennXDdAeL
ON5e63XET9AfmvuNdvM35qX93cgrZJEXWfYYspPatJniHZBqaE+hFSKpa03iJQ+6b0XbJHu0rdzw
zBaC91dUj6Dsx26N+LLzMgrRsYoh3FNnvvMyuQLpR2QVEFwbiptitF7cWjVINeXxEvPO4ZBPNgED
MIQn17QOpedqhBVEcUrcKUm2/C+VG/ypyHOQhMVYlOzR/3ioaP8MFDrkyGzNsdSZ3Gj8ThIzy7xU
DDuLNgi+hafAdLAGqdJXo0MmdsAXZzPyXn+3q2cjK+uvnp1NJDpqf1+m5vSkRP65MYz6q9lMWGC7
unrSs+m2HEjqYWzmrY2i8R4GHAaWGn7m74Qbn8Y6QCozrfifTvG+cpMJFzvN+gLGGrskVQ+egjYF
6ah45REdrRWhqvIxjM2TmUXVrSzlXVZsPa2dBTsLsKUez/tOoACggPBdJ0GuLstOLW41wuU7rmp8
S9DR0yJsTAn8GM9zie1SctIakM+VEj0JLfnmDrZ7cyn1GgYXCSa9sqgMwjuqBpb3stjjn3JfZWLp
5aNx9qDM4drjfrW6UNwFcD9Z3br4Qhu1h9tNqdgHvAnVm3E+WMBY114YawujH9Wb1CNEskA+xp06
HXRe5uLu1sMTcyzxBd3KY8t1/TdKSys7UdxvBnvkReuyv46bRlkDCx9vWrxVePl00RYr1N+Hkzo3
5fAw7rxvZgN8z838dIfQgLIMHMT9+iQPznUUgTwF5HJje3mw1wGTHvrJG44802f7pAF2G5DUtdWY
+j33OmY0TVc+p1aF7CfyNu/AWD5CMGwf8ET2XA7oKHV8eaVBJtToyWomtf2Xb1cPzajVN+BSv2VN
CF958KLhEGn45ckzTNF/nCEfqP6PMIhm/2N/D6+cIIjKPhjFWe93IkmOiphwTBXZKrx2EHpAB2eI
DGebJY1/i2sbXmRNlIwbm1USFwuhoFUK+ggA8YPs0mMova8q96mpCPteD9Vc9DyjOYASWlzrw8kz
jlZY/+gri7oe4cgt+8jytXdfxnBFtKZd/dagIsgK5wk4SjsDxiRqTB7MqPu5eK1LlUA/lN2TIGyP
NHYQ8T9g6V9TX493dRklGxGPrBLK9uzquv+gOGl9a5uNipcG9RbxPtzsMRtEFmi4LUdeckGuCXuD
f873XhgH2HY6REKuqY/QCIqt3ITLAxaLyHjJU/CmeJY2mImm8x59GKA+Rw1rqzmy3MKpRHiM4E+i
O7V1SIa6XYokIBgksZEIUmaLkR1es8ldhPD9YHwpdC+/EWraPvhtgaWT2cLfGtoHWdVqvbsesVpY
xaWmb8VoejdBbyAJ5CMWH2FQk6iVdmYH2Owawgt7o660OxEnwUpRedDA3vwa5lmzqyL1RRWOzc5Q
LfNFYJYg9mzez2kbDbhJR4BUoiT7yOontyvMr21bqUhjtsFOQKJGI7IgnsfyFNqb0XN7tZB8a5D8
rtE2R3lQZ5xjETgDYrSO3hwRR/zR4uTtvNmcyyIND32ElY0cotUYg3UZ9Fq+p7csQzw8jcE2ytvQ
jcybaiUIv3ub1uC1a9tuRRg5Sx1UYx2tR1BmRp9dTrWwx5elg8mQxbTYCRFt2fxTH3mKh4MfroyB
cPiAY91aVlpDrP+Pu/Kfrx9EowGWEnEzHNtmYfvropZ3ZaQ3geqtQWxPay2s2YpNokH1CdFQFTEX
knbEH6ckz88gzDIQg5xhVmXovr5JK6PbWT36q/KQYCi7TRSFBQPKv4QSfJbG8tTALSLFQncgXCuC
4iAr5dmAxJuYLGeV4uXLrozc5nxA6/mGXzh4VGe/xNC39BcVUtfKtsRw1po+2P73Ra6Gnf28Gf1p
nWvyWHJmeKmmaazACEb++luwyxsQzMniLcAtXIRKkkyT9i2oI+v+ctB6bRuYLMaQZ0Q+z/U1ZZWY
yAW4Xociv9lbrDUDlNIu7USDXpq+1o/XKWresX3hOXeyyowTsrjs3HZaWdzFjWYejFBv7qz50BAf
u8uy6i4bGvNQWEF7qfqsj3ChoD4dsD38T19ZNxpi14lI20da6N/pVu3ddWruLFHGNNayeG3ACXij
KjgC1eRk7vSkQPO/FI+qMIghzgdhBPqx6fMYqMp8ir8o8lfD2J2VBgiFrEtUooWYgAo/eB9DY0QU
K1d3slhk3lLhvnjhr65uch1FsYk3wbunj9WS3S8pDHOIXkQRr/S6Cd/1oRx35YD6mhw+VNAA7O/q
GLaPit4iAqQ6K6Hrwzk0KLk2yk28clRyh/TQAwwvQqtcy0ZZlQsdzZ6hy/eyzkkH+AagHRay9XLI
QrScM+ckPwBFumxreA30xHlK3zarxwkPQKES2kqwfbT0qNrKyaIwNk5jbwEDpCer47Vd1ubZtZQv
EzQ/SMSqhXhz3G8C2KervgnsR3sw67tUG1BnJva4hE7y9U995VBDr79NruawVRTzpiDTX8ywe1Cn
Lv5OlPPZ9EbcGFCexNJCIc7lYMQKsK5Yyh78jULrzQ81WyEITeQpy9zzhArhrplNxGUxMgqEEfIx
/WZjF9L0bvuXr8XfMKBLXgpboOZEov6mnA98kQnpWhrAW3+L1RgRjChQV3UStfscqcIFqnR9Aoal
EqtkEinPuC558EWUPLASe839wj/KErhTce5geQeBtuyTbJ147nSvdlb2CGdrr7Sm8Upqm6B0PjlL
WVQTora2FlfAF8Jb5ECqIy5Wk392haIeYqOp4r8HviQq1+IxtbtiSbTB3slimzTNEX+cFJhRjUd4
k5e3Q4DmFhtJQgkEdDcYtZsrWdQTFE3VDLSIvKXkjQi4SNs6+L9z1QsRAt/5tRxCAd928OcW1/s2
UQqcWzFgWrmZdWz9yjrzBtef55KNHAVW1qrxDDLk0qbXuSHbSohil7Z2NP4P4+Sc6jzLfxs3f7r8
hM/Pk98M5ll5p9rd18l6cLu8/IZWQrqa6gKxM9RJECvIDIwMI/NLiwcdOUDtI4hIAYnYdc8tCpwH
P9KQqVVt48VK6rPsgWvad8eoalxHFXM7VhhihloYPeodSn6yR+GJgwNA5c00J2ttlPXzFPVAN01B
lqqOlY3Kg+zeSjx2E4A738ypfeEFUgWLN98tGpS4LeXZHoT9RrJRXSrhMNzHiuVtFC+bjnIau3P9
yzSVGWrXaaBNM83pOk1Rz7k4tfaOWZqpywI58H+fC8XfH3O5SvEy30PM1ShsE1D+glWZGsYp9Wxs
q7n/5Z1M/pQsn13DrcqtRx3ZMuRIWBohZIibc+R54U2Fz+JzzdYGr3H1R1G2ymIzO+vCcBT73GsC
/NgMYhjY86KVnQnQumEmdmVVtA/yYCIP1xM+80BBWIb1aPF8OtgjLL2gVMzHGhGQRxyMF2rlFw+9
50ePdZS9x0KfvopmRG4yS9SzV2O0UqNnvJINSR+xldOVl0ngVVfYQ7KF9ui9dR6vw3mkqUSsj3o2
MWyvTxdqG1q2ilOpc2QHltRMlfqsZ0mi8vDseXvJBiLQC6sfxSyAne+QXuBJrsRQKpHb+IqW/9+l
yFGL9dqY5H6PdgAXC7Jms05/nzwr8yHugfq7Rv5o+zElC4lET/fvZIcOVXWAvnFwko3FiKOpn2Ei
L4uKgg49duFJgSZLo595f5EeCFT7Q0FX1AwN7WueDyUo4AbF57qyzVVaWvWXuB1WuZ1gIcCeF3yD
MO5Dva73vgl7C/Bw8azH+bvsYYfDA9LMoCht8TxNETJVXaR/GT7PAkv5W1Z9nsheodXrXz6rLid3
idnYd1Pmhs+DSdTKCaDIlWV/anOC+uZcBCRpbItJYku78rXFoGppVYG3T8x1PVnGbZe39dqrXGKX
opp5hLWxyBNBTh314X2SxqWNxjiKfi9wDTNYx219yrT4x6GMC+hgWnu81qcGP7jsca1r7OnGVkux
F5k703w/x0d9pmzLRP2bx4pP4J0DmyVt3asdxgRW+6NO8Tv8phzMbGQX2eDxlj+pabi/VsmzMvnW
Z6V2R6LNO8ueue2/VGkVAMp1XgVBvoPn62+uFdoHE1XSc5kW/jmCobbMVeyPBxKoyqKGwL5uYyCm
sll2THUHOZwK3wS9NE1lkbn4s0d+siON7V2mIYXPsi9tTUIRt6onunMu1Qco6XMp/aWEZS32mLR5
qLueVQ2pS3I2zb0Yb92JRSbyu1CJ7MT17ipD5Ock76xF18NjwnckP8tDY3n20be8GxUJ4rrEAbpx
tKcgtpsHa3ZVnUul02k8gLOdEw76WZaCMGZPUVe8E+fG3CmwafAwFJNF3YHQgIt1iGpl9e4H7KEq
K8M/KMHot8TPyVbK+nuREJvSRfNOMMcmmzopN16TWTeJwg4yC/LkHXcu8kp0rb38r07JrCdXOMom
jRJ770ZVe/aUGYqC9e33fJu6sIZMzdA3upf0B6fRtyF5cwDFcxE5zO2Qk4uMino4ybNwGKEnfXau
wEFaBw0vtoPCu0Z2AZSyMavROaK479+W88EXKDYWamljy0LEQdbJs7zq3ONszf5bvSxaZvgyJOqw
F41vsa+bh15nGotQuZV1lwayB9eZxi4wN1WIDTu5/a9ZMfh/jRp6yZFvfUz8dDz9s/iRtLJDHj10
D2XuIJpugl0TWHW/fA5qsWUAm2t9+Bn4JjnIRV5u0wFuWPNE+m7Uqv4SF8XCCOrxLUrj4qCSeFsV
pjm+eSUr4Cht8OD9Zzd97pb92q1H05TdPiz1ud4Z7PyQdcGrpbU1j16zeZlm5WYirP1HFeMvjVgG
2cyqWflJXnwffLRw4mQIXnloR6uuNCyYgW68dVRrOoKaS49DjkKZNUUtjg2Z253jKj1HcyhYLZtV
FbT2t0lHiV+4afw46Mq4QfNHHE0EY2/0smKTXxv1EygBYF5J2HwPsUbz9Kr52w6aVxSr9de+SLuV
yKLwLo5NZWPnwy7GpmeDc934xbU+VNKO5K20YodQ9wA0qxi/xOV3We2H3m/VMMWwyBmm9qHyPNRi
7b7Z4eqQv9WpegtTrCasZmf3wRA9l7qVvXlNzDZRxzVLFtGOwRGdjcqtwPbtGYg3up+MFoF8+yCv
31R5/uZl6rT0RIy3RGLkD01E2MfUBqD1cWm8Fma/nZxmFkBF/6VV+geLTNJrBPN7H5WdsYqd/FkD
9UXchNxilhOhMIliYsCgafFdVKTGLjf1v2SpqUVnos2aipNBcEfWXQ/oqyR3SmghokSmR9Y7c5Ws
Jy5CmErZVOrCGav2EHXR+FaG3wMe1C8GZhI3VdrCKpqruyDMVnoxtST7+vEtGT/+tRcS0T/misYP
QwuVl1wPibHUTbDTidTfB44bbm32i0tED/iAMsDmsAT/uLmUATAj0VxBN1GGybmv/Ny5j1DMBZWi
3SJ06twLo9Pu+rZDQZu2fEIlwZmmG8XBYU1j+3xsbdEe894otrxAx3MbdgCNuEtffM0iAlEV3ofd
R0DLfC53dpDrsq+dj4ws1UI0O1Rysuc6HvCaVosCpgpudMJpyt3Eeu1sT128srI+fUs19QVCnvl3
XN5ZbLkXuY/ccJ+Dh8x1rd0rhfqPs/Gz9V/7KcJ8Q5iseYyq7rXDf/tBZLF+CgtMCwcdslUeo1KG
K6B5W01lcm+M7l8JSZ/3UR9J9KTqePS7OHgeNW8v+9suottG49rcOWbx3pKYcoIACBhZ+CBnywma
w33siv4Wxu56sMYEe78I59AIMdlmmpz3Qm0/4jSq76FCWLwSEZk29NB9x/4BW5TexQjbh8TIWvi+
mvvzxsvWfNVp32KV+KZXH2aomO9EqTFWvsWOiv8OHEVWnWE4SOHNdfPBNyIT5fgKaSlKstG2sC+X
Zw2mJHhzWOlO1l20itJoQg28xUdFTnAdJ4foBlqesN7LFBSeiTz08XrgmdP+e1FrneY4zQc5okA7
eD/hCJ550Yfb9+qJf+kzAGJ9FqJKjuNcrHPTXjp67e5kazCM+TqaRvKRc6uFiNWmrs18LYu6Gbs7
V3HtZWjn6TO/PPZPOU6WslV+BpSij0up6juUSZKj7DpaYJGDOYMyT5vmYfackLsO9NLa+AEeBSaO
gY/sJbSlwuN8J4tVU4SnzipeZEmfe6QW2CXReepR1nlhk+5zEy8mX0L4LWyfaxJM58uIqgs3ZPdT
HBc0fWF5iXoXqfaD6UfeW9Z79jLg4j87We5uY6WbqWKdfmrGFhVi8PPPTpKVrEmL6bvBnlHeNWDt
fhrOYmw6I/vyYzgGiGDj2qlcW1oENqnm9lIizOfBMyDYBbDsRRd1vw+iRFlacxE4lrkJEi3YyFaj
toZVbAXTTrYKU3EWdapBt587l037VuRhjbFSPrwMqP6UZgPCuzK8JxalKKGzA4TZV+1w68xvIcDk
gM3R9tEquNWZr4AzZC34GldOtQQyVx1l6xSWuwD12EckEeoHnZCArI4iTTuECTtNOSgI8hzarQLT
cp6yQAwNbptYB+mQIuwckjFSFBJwc8hJHqbptcur4UEWBsTvkQRw+53cgAZo5l/6R1aIqU+RvQ6R
PjxYSfjYh3qlkD12QrwgArwBcqikkIAt87YHxnWTg1z/qU7hNQRtWG+XsrfJD3qrzwfZUIORumnw
9pL1mqjUYwPIo6/C/Glorduua93b2mhz/M6xNMafzNvKxkqd4n06EC2UrWOSWXthu7MPF86a0COd
TaoUj1NnzW5JVCld/uNM1l2Lvudi1nnt86chcC/VHUl2Lu36SY967b1O2hKUbJFsIGdo74EmjiK2
y6dwyFWIk1O7zMNIe+8C+InVqI7IPvn+fVoor3I45rzpskzshj0UQeuiDLAkaeP0mEy68aomNva7
evpE1sU4j8n0LF/mzhjpuGMUxJTnXnKQ29jJUbb+c5DslQFvjmZ1PHinP+AJ3QxLuhblmQQvyDM9
DJKdrWkAT4AyWFXBVXrt/N/H/jbVBQwxf+51eoe3yrrMmmrhCdA6yLyreMbMp+7gTkAkUW+bslLf
27wNoxUW8VRemn4akGGYuMwr0a5kpTxMPQaIp8uEoH37bV64D5gE4QM0BsG4thCqXDQRQnjYe/fq
bRa6063rVVselQNhr+xHlazHkHDc2UHxca2/DA077vne4TlmtLhlwVkt+1sobbIghzpGOPObkROE
vceH1Z8zkxn42mkJSKa56jKfoaN9Owb6Q5QEPMlbrpfEU5Jb8hAT7giAukffOF1KskEe6rbaw98y
4MzR91rvQKbE/cz8TvY23uH7yRzXLjY/7rKK0HD46SPkadP5YmWaiGZde19Gs6cBFWu0+GbJ2eQn
CChut01uP/R2KRYdYJq1zPLJfF/SeHex76DdOucCDacKTqYZ3F9zgcDfyrUc1IYpToV159wRgM5+
G9DOw+Ucdm+Wa6CQzfo6yeen2DGLmZjHKjYuMVbvm7j02lOV+m8RuOndpVRg4mvokYm2wNwaOVw+
RcKszdwi6+QhgwM5LCY1Q6xD1bOlgTnOT82ydzUPQUTW3Uax8uUyq6yTM8guUehWxzCNAWp+frA8
la2NOWIG0yOT0CIEYBpOdwznb+UrvgqIhOgIyFYO1jj+XY5cHtgroMdruqZYyVZgje6yBVsHSYEW
WWc7GdQOWUb4dkZBoUZ4qZTtPyaPUIOa2PrKjn2QvED8BZcLmvYxKvwbiLvtre9igYzFeYUCxKw5
kGdAD0X5NE3gai+NgwM9wcdlGwZQ8dhaeX9GBHQlG+Vkfl9gLmD3qPfOs7lJGCAanLzIRjnIVyDe
KvVbi7jTTma1vNwh2AdxCpttW+x/y2iJxrrUy77X6Ptn/5/maP/T99pNnn3WXwPxsh5LkcvcsnT5
HjqEwy67w6cHZ7lZB1JGYXq7uf9D1eS6Eekc0dzLrlBj72WVLMnIDdvXPw2Uc8mZPwdmAkbYH+aS
03z2uk4vu1oYQfxhLvCy0c2v08uBcq7PP0hMxhe3mteUc4zps1r2lKXPv+AP8/3br/GHuf7wR/3b
DyQGFekCO/xqi2JrtY55p7RIWPtenm3sYPbxmVebirC8+yT/S7bJGqtQcAsNewfILR1EUhenYhyf
ZGkiT/VY52OMIEbYXVaoGAd666zFB5a38dInuncqCaYPuIq0g1jpOTyMhKtRtkjO0aWhbVGEY9nK
y0x2T1vtPyPRlJ9wBsU4QFbmc4s7ABqbMBDSClvFdds+RHrr3TthxAH6wU7JKh0Bv//UDSlr+rLU
srXsIhuAYBuomQNnvwybx5pecSy9EnOYuRS6RAurHFOpVnfv5SC9ZSeB6MG3a9WAnN0GJWx7Kevk
yK7J0OZMSndzrZvMBz8A64dtC3YspKPMaXySJZmq+izJNqVBE2DuKVNHc6nK9fzu156XFJdIMfdZ
DBls8FSMXyLXiFaVgj+wBqydPUb0lArv53p8SdAnnZITALb4tsnwnPfweV5LtyV5UJMwuZgvBW3R
rmGGlsvfG2Z/prKOWH1b5tefBsz1sgi8D/hwmKz+OO/czWv0ZSO4peQXuXQLUnFUSGkWJCwycLie
epgacIA8o0d7Dd/zP6eyNo4zRV/KXlGrTDbKMQy41MoOgVH7swNjt+MvdLfDPFUk65zAJajSxOZK
gNM4ykOTpt4Ry3WMpa6VeaYQb4E574tW7fdRzoMbdErEciqYvAK0pNqDGJprL21ylstp6qOOHbb9
rmW3cFuXsBJ6GNCVUcfOKqunbtuFzuyk1jj2NnGy7/Aj+92leWjRtlNC9SQK3bW3Q4AdtRsE3vrS
3FaJf5rqY4nQs764zF955to0BocbEgZeoffRxndECmYajW1ZB3n1x5li4ly6KNTkLYl7a1fXWrjT
1YKwTpBlJrGwPryDUQ0mFgratSrEQ/KuqoenLh+tvew1ZA4DhApJwuxnxlKA5A5efrg04GkNt+U2
aHgPWkbQXQ5mmruLBnYLifpfGmRnV1NO+PakBx3BP20h6zy9MJEt2cs5ZM11tsayoW255kvvgFRO
QvVZaVTYVfMhKBR/xORr/KZHir/9qU6e1iOStcmQLGXJ+xwmi0qBl5XdFMqya1hAO8SkJRUcCmVw
SkwvAPwLM/x6kN30GDHgX+udFj8snrLd0m7dmpThVpP60hkWF2uV5doaiGD4KBv74UcjvwA+pUHz
NW3G5SV/oeNYcDcXL6kOWbSU6eciKg4/F38b69OKZ1W3aLm/D+T2pkeSxfqywklzpxrh9KjrmXZ0
eEcvZKus69MGu8UmuJNVwWSba7W1EVHxGR+GRodbYbW/9s96gGRdrBZgSJmyN70WcCxbpFa8WwTw
tYVNwOc2q5zi1va9dAXojPBxMFC8NsxnsjUNABnbE/mylWwWQZytYlk59/l93K8TJuSjlqE+TN0q
iRRcoczUc8EVtGDMhy5ZX8qBVY13U7mLNCtD/m3uAtb0RxeZ/LFyN1gbyDItNSSYiIwpzUfYu+6m
isPmJh4NbGvnQ2AU8QIE1QjjqQ+J1VnVQrcr83XKc2eT6G6/AVpqvPrQIBdmE4wnN+rVvevG9SJ1
iQbFemCSvk2t24Lgw6zgEH0LZlXpoiT1PbnJLgqUZtvrZvLk+R//H+jIP3XpjKHfwJ7/qtroh4FS
snAcP/y+QtQnrFhK44KRkks5eSD5/FM9WYVsNeHucMgL7xTbbvkVBT+VDIGWPGtoQ68AodhcO9Ww
1ccaj6G0yY8E+8Zt2+jGnZZhzZn5pFaFmBU4aiP7Sjb6Noz1JxUpjvuu1uCg5a21kZF52zdJi3TC
P2nO0L8658tuHW3zU28jpih36XJMy223ieat/XVMUSr9q3tLRGxaaKL0b+M0m26sCM0IlBkFMjyi
eVSJ+M+Fy8GoHpUoaOZsAu0VFmqjXkPKISx+qAP4D4lX3geu0d4LZEVJkRc7+UVjQt2oQYTWUn4l
c0AQuRFmupdFC6EROSga0/axNMqdrEZ558cgjT33TTe71iqpbh1DY3gNWzd4GKMifKgsMW0q7IlW
sk4eolTDUHIykt21DumFg+EN7kmOil3UKoEBrK8T+UArd3oQ6siSM7k86G6orWp8Sy/9ZF2bqn9P
wiNFGJS4gIggW1cZMhLE7SDSQ4ALbmSZwDvaeTEJtLHL8WKXlY6ZISxy7WSUEVQ5VHjWP3XC1rbg
5pgnlT3DjFdxweLCW2XDl8You2Nvij5cexH20nMRWxn2N2b3DLcEtHtW5Wd58HMtP2dGtiaY059k
1VRb7SEY+vvSiirrZOeFtQnBublG4q6SRttFFg4MWVjrG6hC4xfHfUZmKn0v8zTZEaT8UZ3Hz53T
8fSrIcg7KpHRTHuApN9x1an+Hkdc7UF0insLLnMne7TiDuvM8dDqWuksu0Hw3X87IPG4sxKx7vNg
24mN4zTGX3b/0vLsJ8Y55Xd+Xudf7DzIEInTb1RlyNeD9pc6GPVJHhTWsJez0AuilaVls2hh2h77
FCQcQpQ/P3Brj3g5HkmbuBYx3Gx/Oc46H0gZslBNoX8ARd7mOdaZFYq2a9lYmgagXzXSOpSepr2s
UwJ7Jr9E8GBceBo3TuetWAeZXzq3NpaYjvJN9Tp4IBvzvQgU88vgsYZEghpfqSwHMBCh9SQHxGqH
KaCVIp/bmaC1glbF4Mk7pX2JyuxncWwCUvgpBoOyNZatsmiVyulS/OwckZq8D/BARXAGqX818nBu
6IM1bDHtqfPN8DjG+bRAWFV7chunOHuqs5eNQUdV0HSLcmjtB1mVJdH3ysiTkyy5LVruDDnmqRqt
HJ6kJMdw3sS5NC1uHNHk6Uqewmic1NQ4XlqDWOC4FKm8GBJe2UMd27AjkhyETfVVrs91wH5LMdfX
ApHzFGR1mhs9v4OPWm4uj2FLaCj2y2gpm3JHs3qWr9NNiizeknuv27dBBG/Sz5qlLTLvGyn/haZ1
9nevwQDHNOyClFVFcvOzb04yDnS14cq+AIzN51IlSJk37U0+59ABMu0JoIgvJA+AavmjOKtlAiMx
d/2dHfv2XWOSoE77XNz7EElPBqishcRXGbYuTnqOYGzrC+NZFmVrm+n6peijXLQYGqPC6BOkRKUn
9UaJbPQSul67nwgHYiIV5R84LB4sTFJf/9QjCy1EGieRk38gPp72r/wAM2+fgjzIeLilZwEeDCDK
f2uQAfRBe5GDWCSFxmUePQx/DLAi8p2tHSuoRs7p4Zq3r2VBBoK88CjyaYOolfFqQo2BYotxDFbG
xqsywOdCgNIh7f3zIMPIvMemVX8aNOBNo6T1XTlrKVsN6smeDXIo8TKxCq1ZbrkK6n+WFXzKV3JM
PytXESQ11rJOClnJuus8OAEEcEbpgshpCvqrweG+Uf3D/2PszJbjRnZu/USM4Dzc1jxIVZIt27Jv
GN12N+d55tOfjyi3S632PvHfZCSQSJZdksgksLBWWOXj1YMXzEYptQPKVgyPSonvtqCUxiUdH26b
/MEdroPhhA9jOh+isLaj7TQ22rHxwq8tHYDR1tCUcV8n9H9L8G2fjVTI1uigR5Qrg1Lj01wqbRv6
YcJtFk/jVcJlCDrt85hB2JmqGV3MfB3yn1TVyGETeDUx5T9p9Jmz0kwnu/kkWOLEJ1+BBEN/+jPu
9n2KbSz77t/VfZ9skWvlf9IardB+Gz2Yem0/hJ1mPwTTRKL2bstML+xiFblThWQ2gWOQVT9jovWY
wTjOsa4/gvH4qBoVtSMTbP3FXoZUCZVNBqfyepIVccrQALpB1sgz9nWeDJe66/vLbbfhfC1hYVwj
JIf2hKpHr3X31MBMC0CyVh/nlu9f3DNF6G1TIs0sJln8T12SKpQBZ+WDGqRncfdxmcOzrE6runbL
TdinzXq2bePJDjPzqW88jXZgXr0Xl7m4xF972X5o0u5R/DKUEJ4gsD62e6rCtKlG3bxD9gLC4KZO
UDMc+dWGkeH57kvGrHnOlkF8TUNTg4TIkKRJv3ZRfV67blDZl0Up8KWKWnjhtEaFbXjUz0Y4Wls0
nofPU2p+rgq0VcuU9iTk+L7+z9BysD8raIb94BWUHG77MzQwaOq7XzULnP7zElosV63/e9WyHTyk
JZHdBfXwpNMgvXHqPt9WZcHZdPEVU9QeINKeKMb844M2oXmcUDE0lggJkyGqRtpAlfJS2b7zZGRh
cB6L5AMi3M4uTtDuTOkaf8ysQntsqmpG9XeZetPgrQ01bzd15//jzCDHeZTwKQb9SC5g3Eu0+N7s
7hYmgNjTzmhY8/O/raRLQ3ev6TuqOtrZJqX0EzvqWA+FA2HUGPQn1YVMn5af/ANdfD5lDc1biykL
mq7Oq84oy6P4OOPkH1LtzOth8+wsBswQcH4jkLGSNYlKA0/b6F2qbCVEFjJV+aCpHreg5aO8AqpG
2LF3909HrnXaa2My3D5dNvkmPURF0E6H+6dDsL0atDo+qV74Eg76jE46Q22Cl1lVgHurcVFmWHw6
Xy4/CqciPwBp8M2cxkC9bYkbxT54c/gR/VP1sbERkqSVEJpAAzkyaILmcB4vMtidN16igjoBypmk
w/7lt6tgq0aJg8oguUhJ5+Wx2Z9pG0TwfYGXR37Xn/2MZ7cRxOnDqIT2g77cXmjGst6YyBF7GydC
1lJCfhd399WUG/R5oaFZLidDv8xcOqWQVbMv6H0gok6SCjIPO/wYDlHx0Fbjt1ueYklWzEtEwEHh
JL5fEbRxhx+9wGuPUZhBJ4eMwZOZG9nKC7P5W9UCA9Y1Pb2kbaMcql5pXZpJyYyvQGii92k47qPj
/SVGM9KQLjPXttMrrM87NLiKh7tLZnMR/91XoXF453eHqlsrvvFMkznYbZpyqEuW3C+HYVdK8w3Q
sMNUQP5se3W1rqGS2KVWYj3ZwWA9eVBT7czMq9YQtqJV6aKq8OBX0M8vITIAJIzR2xn2ehrQjGPA
rKeXvMOKjmS0qH0YcUTnRW8cu1SvjI2GtMVFJVh8EhaClESdoXLXkkrr29o+Rn7z8j7jFlXfZpXf
8hhKyA+ANaCJbGb9Mxqz/nqwTfXZW7hPYeTPH2l+ha3Jb4K9qtb0/My8oGem9WPifrocOdqH+5Cl
QfcA0s/Td3FzdX1DPcsi51N1F+lQesDye+qXIfAbfowytSc4OGWWZakO0n2h5JTlCeqLnZNmn53B
4FRJ+v/c1JAKAF/M7Z9Tr/5K1Rd1gEVQBunSYB9VA1o0fF9a3ySf3S6w925keHuDDPInV0uvTh30
f3olr6lZk4xPFQKvZ99F/sKh8/jPYCvrAXRuG2durXNBwYFqE4yUoBQGmigtmJzbr3k/9WdvINfN
kxFXbzc/F+9hvjLSkRomzVpC7gs0ZJez2p1SJYrPrg/rA6jC+Hw3xWcvCzKTIfNnwBBAiEmPRka7
KcR+FzTM9bOf1fmZVErwwU+jv9QJzlCx5uVtn04KLe/nZ/EMfa+eo9h7laVbUMyLXjw16ea+JzLy
cD3UAUmt5aoyxFpzpGYeXcRSbc+++Fqxu1+IooRzQCjrS+Y0+5ZK5rVeBplZy4GOepZ5W3BHn27o
OXkF+6aTqKvta2SGzhVVtvZIsxJUO//aPqGBtXHyCenYJfa23TWMpxAW8dPPqzkx/FoxGBAjQKy1
itBU2BQNMiX+onulTPNPGSzFzbQ3JgWllxGyvyhH5MkNzHmTqz/MWNUeMopJjzM5znlTuIW2sXiQ
bQWS4zWWf8nn6WfT2NIm4vrulzn008eEV/A9972lz4N+6KQrOCQ2xZ9iyZA68ESuZDr5PegwPUQK
wFUe7yEyi/UwQzN1hqBYQ7C0mptXU2mtj+nkrqbaNZ7txerD1FlDBgEMbDHrVrFQTR0e835s1rD5
VLuMI0QMfh21VJ583rG2LOwmUwAy2/0lMlvneQwi51pxf70Fe7yEnd0k+Z7IYhI5z7yEpAh+VR97
P/qcOKg4rdSkA10ATbbwZU+LJdzYwqad81tAP0WeUXaBY5lf5WBz2yYxWaj+dtvCpu3kPm++ln6s
fN3jRbcFNu/XOmSTy1Q3FVD6uXV465NlCXc0bsde7ukbiZbBD0C332x468jHdAXHhuViMji0yoCc
oH6BUNopcrrk0aXd5OBMQOAWy1CSBJwCs2AZJioYPL9Gqj8h/Z6QA+C8B/akV9+YMQxYtKTHDqDM
f8XJjhyqK5503Bwrx7fOSrGoc80IANOiRGORuVNCc3xAtHx80LWQ37hfZh7mSg7o1Y5XwCP7W6C3
LEsMDMhZB1z4nz2Wb1rbdELEolUhdV3JJdFXqvyquCJC411bXX2xIe842QjtXGWYmhimRj05gkjk
By6+3szQhOt4LrxxNp7+EpIVOsGo9fu9YG83CkQOSXSJG7XczPRmfHLCHKoMhL58q1Y+0VP72HfW
/FSWOeeWKfKBa2WQR9JCaQ+ZDUNW2jxDY1Ifq3Eo9p0Tay91qf+QCDoRz5TRstcw8/otagrG2c7C
hkyD7ZiH2veaw29pTW4MJ/1CglJTU8xXDsjxN6QosvKGBsV2GtLtocfz49+Bcwz9S+XF0BpQx9nH
rfWnsrCVyOAuTCV3U2Z909GtgEz0O/891qMne49o9Z/iisixUwsXBpRfl9P1AcgnrMDiz/3h0owd
WspNqT219ARvmsJPtmLSgqY9Zajb0IRZ/XF3yaweJ5TIOR2HSK0helPMfN+AV/Zl5qtPEgJfB7cA
3u7WYsqCmvFIcBVjIxc3pmyfoRkMzC9XjlEcP1mLfD3SS+OlcnOQd8vAjS3ZIA+sbdSqLfWVLEug
MZWnfIRpMXSCb1OYoB4mGqyOWx1UbyJTheTeNHGurkRyL8v8ns6kBbo3htb40JXha0NV6dECHfvi
l2GwMeYhO1Tx3L9E42Tvi8zJN7KaI0vwqKf+H7JYcXt80JToDw3Gmquu2PHVXIaBlzJu/3YJrdA/
CzIb6yk/xBN/22J6M1J9MgtHxX6YeZ7KRdDmAb4vl+rmcI/WQ/gAusB67OLXMp+Cswuvy9leBpn9
zve7kDHt6CyM583/f+vYweuQ6/pW1A/uwgh3U2Y3nQRZFpv89U+thOzX7L6QqXWPALEG09Wyer9W
rE7wprkQHoejYaE1pLrFMewL0GwwKa9Hdc44s1mxcujmKjvDxJ2dZTYvK0h17UwHDLen2c1GU1Ee
q5wOsoE8T/ULnWZLQi6rE+cBbQp0+sr8w6RNLwoFxK+JoxnbIVn6VgdMkvGrLvUqGu364AwXTrJB
ocn7kM/WvoUv6FwvQ5zlU3kU2xpU6Ic6fdhFgx4dHTElSAttHw7cJf42rZv8s2En01HTKmp9aelT
hx8SB7gBgjycaqBcqJoM0VbLP4+LJa57nJhWZ6Vrxe7Lc5m5x6a0us8AFvuDEi0NRo3Zf9XBvLsc
RP4YQIFuW7VWFkoQ4wPf+3cPNZA/srbgWRGO6RO1ppWaN+HT7Pg02qt6nq+h5Jg3QRA/3Kqm7VIh
lXJnXHD8H2H9Ekv8Aa9oK3qWinVjONrasCHZDRJ/+liozXymXxcGa9V7jaMxuQLpsM4TUtcrRLHa
zyQXIsq3QUYNFjOBxmVX0wUCBj4115Y7GbtUurBUlSbKPGsP2RT6F/HJLMu0L4HpIZoaAip2lkeP
tQyV6blXyx8/p9mQn+5+lCuHB8V39xIAy+xw7HX07cxa8Z4DH1BhDPs9icJgWLnNgIbl0lTbRmGC
OIDylYbyK5RcprOZy8h+0JARoMrgzzseGOFGX9q+y8KoV2pIA5M1t/qnyQebIeZ9te/d9kFMWRVT
bem26Qo7if+mh6KiayL3D5aiz5swp6nTdbMB2ow8RrGSls8iMv4cI7e+anmXfOkP4zAXX2zNVLYq
x2Qerd9nB/yQME8ATqUfyZx3d2qKlmLASR/AlQ9TALsF2mQlCoQogDhea90YMNJggLguiNHaFQaM
sK4tjp3DjNwDLBlWyv0vCM2nMfZC2nHpFg+sMvoEXgui3cUXBMEIA/U/qzITX+ErdEA4tD4meuHz
NevDehrnceci4QarWIDiZx3OEQqLCrb7ozeRjgrNuUZWrdWPbaftfN/s25X4MnqXWtifvPoWI07N
0vRjT+A7/1A7MD0ihFdVqx7x2L2x0AiUzfwMfyfUjX6mItXkhI+Ah5JtgCr8WgnS6NFuFKrmqqFF
pzaJSDDmdb/LMzX9OOeFvVKpT/zpKdHWhzzsb88xHtvRi8EZmCaPED6hcmk6pzbZHmKKiI+xXqTr
vg3zDfLyKKiWSWntJyo7Jgfl05RGIMjs5dnn8htxorMdoW13ugxulh+myEjmYUUPz8Bblqlc47ZV
rqMTvkZ5jPDMYok/zBP7FPPmij5egS6oZ8UfADMkMFKiVa+NYGjmpuqTdeS+GHDYPNV5fwlUSzuE
FUqziVXz8izTN0NYfMk93pvvrmnm5AlczFlaG86IZc/XJuTe4sbKsLfUqIu3oTs9N3BBnOJlVUJ4
tyLBp4ZgEjpwzq3rHFGguJACnVSKY6FK68b8AjcRxbR2x81SeTYDxX9G9glIiK59E0v8WRWZMK46
/hoRCf8WZvVjv1arvN9LXF81/rWnt5mbufvRtNDVjMNM25mTX77GU7crqLD/GSow6NuROV8Uz6sf
6R5W1vJ6n/TuKuG38Wuz0LUbqBydujTrzvSevAYK0kOZORp/FLF6bKR0ms4QQMMM+aONUqpTfhV8
1mJT20zAeq5JZ3WHuS9NFDgj+JJH41NjmtB4ifglgjHxqQXpsbrVCryJTNh7u1/WFXOpzSQJeTDZ
D3zZ3paznx2l7hxp6cXlreScawkPFrvz9X1dU17qnAhuMncMTrdykxboH206kY9t1dnOxoaSaW9U
NrIp1QB0TxuyDYqUyE9yICPL2BYANnXj1YyN46Bk8Y/eIMnVBlnyUivBtA8AZB6zeA42pcXLhegd
mCSYOYkjLnMSW2Y59dSfTrFlQMo53oLnuVY0nE+F6dY34JRZqsVG0eJ4k48LP9fkXqFZ8iGH7FtQ
EWMyn4ZlkJkMnoFwsh2H/eqmF1tpJC07ZG5ExnWgd+um/do23MhzZ+Gtg7hgFJaCX757mOwS/3IN
oAIuUMFuVy5HmKxDG0oVmSixZbjZod2gMpm030Wgo4IXIl/pC+fVTbCD48hJ5wv86eSrt09+1fPd
TYgdgnaZNiniBxtzCodrXzcDelPMEJngzd/olK34gkpF3yBXpwmu6WjY3wMl2guL73mT5Md3fjJN
j5XZm/vAm58Ku/zWaHnLy3FgfHLK/FsxJhGaMaJA6CEKFAfjHnJN/Up1zNooYWS8gCcABQG/1X7o
NXUXdDEqM9QXvsksp5H8Nrv7yrvPaKC0sxS0ZbtSe/aS8RLYdfPF86n19w7aZmJCxoJybRJDp5ZZ
zRdAFAs3aNaj5IBp+ICiEvez12bllQTeD9lTGzb3sNq1NxIEHWOMMg+3OzEbrfuYAbgP9VK5tKMe
P8WTmgGTaF7FkiFvch8koGEeAqX3Trlreqd0GTxqijxY+j1NChTwSXPtvLhcgCea9mIu4k2ukSZr
Wc1D1brkgfos1m3DJXWb/iX0smKLXNmAdIlmPXVAcnYZ3c6TH14BGT0qauzta5D913IZ9DkKDxDu
FavR7hJrRdKzvBpqPB6bXn0VkQlxVbnnHVPN+GZXabGZzAhiy6yqgPepwyXVtIeGAv5HcfX+BI2o
64Ynr00j4CQP9I0k+tZVq+YkAzT39p53aWhS8vjk1uWXoVb7HSih5kZSD7MAJPVT9ikvNe/ULbz1
MvDg6rYBLPjcN/7xlTU6w2WiH2XTvOyUxZLtQ+b/ZzvlknpDLpLX5BiFyzZG01gGVwXItarCuVll
/MChb2AF1BtKrE4XsHQLELdDdrPXwU9KP0FnoTjkw3jBS+g/nFvvFvqAXmkX6vohaxAxkzeMuYmq
/kFePuQ9YzYqlzuR3a+mlrxamSWryMqnp8qpafrLdRLeNo3DKySow0erzA/t5ETojvv9l3rmRHQr
JRYzTcNWqhhfbA4voVlan3LawK+TrvwlbnUmEQhcwtjO5jhttTyMN+qSw89h+zrQLPoVUXLgNeGS
678voFX1VSzxixS4zGQXrMxfxZqkGLAM90VoUNbB1B4Q4hxOtEYPpzYIfs60bnxrev1Ahj6OPrj1
7HjoBQAtQqjjNayn6pj6/fRU9i/UsHo0f5YTnR0BD5urmcfv5PI0s5uXpsyhoSbxWB/jKqAUWRjD
rgOUw5PJjE+0qR7BHwTnASbRVYsq8FPR+a8ujZavICWnPU0p/OG1XgSXv96uUIoIaU1M2s8VkA7q
ptGrW3jTeQzDFuAyuzx4Cja9C5B2isIXAyGkzaSP/XkeC2pey0xdhrvvbqZ17pWru81+18z11cxh
v8nba6KUJY/7KvvejKiZmtP4jWRWvC0sF7CNmnCw408+7RSTYyuAg7gJ+pekBVnXZTDi3VYRvv2Q
2d5KFsWlDdElSa3s4gNiQlPViutqT5N7Xj8rbtuudAOyQHegRCqDA64Q6WCHz5yqv2OQqt9Bqr00
ajt8KgpgN2PstHtHN+qTv9BulfGP2bWTz7HjBTz25gUnUxlfjLkb9pmRe9tWi6OtB4Hdpp+d4Kku
Ng2SgFe78RJKZvak7RKlzdfdlIVPTpfjVPv4SzUqBWk8NsigpaZyQlDgeflB5ts85llW1/nJW4On
U8IP0DAW+yFr/wgAGZ212tw37vJrLSUsGX4tzPLbX/r/VLliDljnmR1S2ppTtT70rvXj9rQvm/I7
n5McBw2MGo0d/zar/NRWZgN5Y05Xs6PU1qO1DDJL3NCirp2pG+hnrHU6zOm8Euc9sHezQx2CshT/
mxAP6uc92MkfaqxbkAtzqTchvQYnf21n+u6+EphUUMaZW2ybzt2K5DPktWN5GAt028Uy+sktNrcF
wyRmEd5uQHQdueHHD5O6b2/yluCpEb3sYOeI4TAWJ8xTTGF6Gh/G6OFmyUJkTl8gyQC6BX0Xx/yk
+6tIzo5d1T9CpybpFDvjB2fQhr3vR9ZxMt3i6nPz2kBZHH4znOYoe9K4ek7Kir836HZTP/mr6qae
Qrnff0gM90dOLuUsLovs6sW13aNYEyIUH3wbGqCmt6JtNTbxM0Ko4HDVZ73u/a1GfXYjps2pcqUY
RnKMFpn56JEDuvWcLPNxyJWz1pp7ZfS3mVFHX4Z4dk5WM/BXX/bd2gs060TNGFEWcwzhtFM4qXYV
kilJde61mvpr4l59KCVOXtHnp7KtdxbM3Uc/Q2BC1fzyqEE+uC56tLehMUHWA0rXyTs0dvR5Mp16
my1FTfCzLZJzrrMIlkctyBof6aLlJUqGeXlDupt3X9BcpzIJb2vaEvU/Q99trzxqmmW45FPCs6c4
F8dTXO7gJMCS7RSb+UM8h8WDzPLCoIYvNviy4oF36xkEK8JshPmtB2rwvnjbCyP9UbOUPwY66Psg
+a4NrQa4f0quQeVG5zqERbTN7PwLYMurvAVAs/fq8Kv2KYpzAK5B7B8hImgfapSaNlo69V+mgLs7
THPVoz8p/ZfcClZdP9ifeqj6rl0/fZUow2y8Q+zAQiemxUv1xqWd5yhmnwAecrTyeXJauhgn7xZF
ubXe2W2IVhaEZTFZx6PdmvElr4Joq8yF9YlDGZjPcsz/GqsXHpnW3248fapqt36tI3jPlDJLb7vV
UTWOpG/iC8fMn7trPUq5TwfFsjtLofSI7JU5l1+SPItfaFZGTj6LrV1t8UDKZlhF6V3+s+xo/neq
3rpocE4+JlBkA6hjoeEvUs2D4ttsqSYsnWV9ctzaO4xjQndUquubajL7a9r1yn5hryUBkJQPdlKo
Ow+AyHPm+QaKuLr/xUnq76Cwqr9CYO83dp5RpbbVGdHJCKaFVqXgjGzX03DuR2c4K7xBUQiej2JZ
YLdgHA7KuFrdY272bS0zkvEsS42mQT0TQhAg5i1IruKX8CM0A4onfo82uAz8NYUXe7wqbpQ/inF3
h0ATLuEMu0STufr+3YIEo36mb0avctbucknHqjKValQUHusk7pE21tvIWPM0eURT0vocFHHzEAV0
7EzkIT+nRlUdbKOHaHZZ9aD02pbx7O1lNWprdxVwnzjLauO4CBK5+lPjdZSnwyI5JA6/NCUCt0mj
hxDK71oLUh6gQaGz9Vq6SfMk7x+Csn70ILgK1p1R6lffAwpSRc+dpkUkOxgShC5j2C0vt6jcKp9J
DjrnKG9o3p4VaDGVxoiPEix7eQmCuL81zd39KgZFrO3Q6/bGRuIj4FYU5nu0Jso1FcD2kVor+KMl
xTQPqbtFpr3e+hAZfHTQqn2agn5L+R7evsmiApYOrn6UYIVXvZOhwqJXQl/44Jc0UMOX8aN1qvB4
77eQk/LiN22+e/HfD8+//NnQ1Wcvdg8mihdnGeYmpIzzGzMwY52XHjdb3eKs1oD8aAmc79M3G+/O
2C31LWi7bCUXVwvYWyrULDb3CgKvVfY6HuNsfS9BvJdv/r0t8VKtuBUzxFYz80j3vXssooCyLyKX
q2ERz7K6xqv30+i0K20ArKJRy330E412L5lKULIag1wHWVynZ5sXPdrAfxLqBZ918EX/4c+DFX6k
YcdCtAcKtt2dQO++U3w07M+7YuQPVxZqtUYH0Cu0Y8Fp99pFzidBb9VJw+PBMm+WrP2yZG2JFNgX
rKm3SOn+/BVZR5m9BWHhbaUnF8Gnw9RE41X6b410qHaeEXobWbSzLPsAKZas3YZF7NXQoUuVVl3b
79HKtaOPsih7EgeJo9wz87NluN+4uX7sEkMB2N/8HDjakSRvHsWdK76tko/W1FXst81OwvTCgGpI
1mEbHnYtwtscnSAr/3dC5r39JkEjS2LnSyqnF8nvN+sypd3D/8mRbrVQjJGKquCrhFGeulRs8ToT
aTbkMn12RtuKbIpMvSijQKVOCzSX8rfT2i1sK1TcESat9YV+/BeBkFAJ3U1z4SK6MxApGmCqNAmd
tYRIMGg2H8ygP22krdtAa+3JML/f2vPEUsvv9y5tqe8ExY8bN6H1M1patv+1/52Ha9z6/+SKlBU6
zYUGQ+3dXeS0DtAGwwGswKxLIvexR4Q2D9LsdPcPldXNq0Hvhp2hJuPqHny/gLZcZdlL/iQDQfHP
hXOvc1emSpYzczL/gmxAuaaaRZP3YubtCBhzmWXepB5qO/mLTjeUBMSXwnoPVjhESzWIhgTFlDC4
BJ2pfkjR3VrxEg9vf5VoH+plIVSrh3qxJMI1J32T5j5EWMsGGShprMqOWnY/pu66TvvxlgSxG/1T
EqBLXpRhCeIg0/utWhnVxlXR9V6B1YEr0auPFClI8Rb6uOv9CmCWcNPcpnw38Y3ZRqhr3rPYiPMd
041w3tg0M62Ljka1dh2U9GPBC9lyYymMhSPxH2t2Z3vYOAFNBCEVx9t9JW3MLa+W1kluIb+j8/Ti
qV23ADI3ctN5dw8S30yJ6eCj5SYWoeWhs4EXTBsn1JPVGx5Q2T1PTwaIpQeJ/t1FYbrVVsnUe7d7
ZSM3RAlMFjJRugJOMBw9IipLT56TXO4A+8VVLK5bDn0xQ2VILmoGoaQfxS3t8Un7MLXNj1t9T8vn
Q6fp1lXKeybPkg2shLyL5+CcKaN413nBI2UTOLVc+ySeu9s2O28X0zsAOxKhMmTt9MesKu5eAPjJ
8rNX0fTYiinAfZnJcIPnp0FF9h/98Tc+xBs/1YqJTLAblBeYwzgI2Pz+ixkW6e6W9P9l3moEDu2w
+0AdIWNs+alNphJ/kMEKzQZ2EVQa0kVIT3w2jTqmVycXsUIDNV96j480UvgXrxhj/lZoKOcILMSb
PPbVs2HQkiW/VL9MJ+38TQ8Z1Bpl7/AqgzEF0TUJSAkXjm7t3i3kaZjtQoO617uFAfYTUhhUMX5d
SaF7aeWNCH5JfkoSWnbTnii4zyexMskDSB7LZSGmAHMshu+p7lePMpBZqW8zMQO1+14owGHe+cXM
TLV6RI2dRrgB5Pbv9tdTEa+nhIwOsKFgvRxDvjs+oi5jOn3N0JrZajqcTzRfp0+ak/+fI1wfwZnC
Gp7KwEX0zwSfgvZPv+ubdjj5uroq85Zer3hMKbHXcIyaC2+CDFZtGee6tTYq3Q03l/ghi+3ZR2d5
rSnlw828b7NL69XvDBpc/r1NW3gX4I1PAHxa6va+4R5XmEG5HahmrGVVFhrNfXIBTh7vlK3FYFOl
zuLTjdl1Ma3Kj063O5FQtgYLvyuvrbeFTBrMxCervmdC+1uuPRQ0QDFWaIqG+mNtt9pjnbXGtJor
2MXgwF0jdYFvWdDhXp1WYmu9Fu6zETnqqid5vJF1uYSpqsa6dmM6CpeNMoxFGk0L3c1rOBc1jxEu
Jgu3K97scq1xgNka1egdtXYMPtiu/+KWQ/q1MBFY1MexAEEVpV8nhIc1ii3kIaP4gXshNVqEAnaZ
Wqb7qgiaddGOyhlZF/vLDAH6Qp4JM64CXbHxuTPz59EBmKpHMdoCaTUf3byKVuKTwQ/V9smEmraF
UuDm12z/uzdQJJQAbWo3ruVaNKCQRnIll1SENGot4uB3n8xI/JNLEkCr2NYS6LvWz8B3SNd3myVY
rqqTLDyiTbiXdF1+T9BN2R9DP8Y0S5NolkVJ4Yn5z9ot23ePSLU/xgpou4Tf3bKRNbnefe2/1xvU
nFqCke810/2ZGJXsqJiJ6kTBRqZ+6+z8xg+PI1DUandPo/5u333VUt2326wx4e1FltvaoMVNpr4Z
jVuX+seqrF2y+7Sm1g/TMsB/UD9EZYlTbDMhrwAOs9hJjCzfA8W8DbaC4Flo7EZypiS1GfSgiG4z
qMX/4/u/xoUB2uwcTPdyuaB1f8yO5e5AtGSPXcPBYSVTGUyAhIWWIcJme9nj3S8z8c3Iv5+sLDiI
6/1+CWkjG/p+ypcU5PiM+16ZDfKRHKdWaWyqZ4t3DkphcNe507ypjJRXBaCBUJgwA7jiFSuZykBV
AY4VyIOLZfXu/22wXMZbAGSyfL/q//TpyNKv1Ags3D1Y9sqOwtCyk9V/5xCqKmsob+YzMnIr3kT7
ky4QMJTc53NaanN5lKnE6DzlN1YFAqceEFegBTdVz7dlhMFWNNAW26Up++QMvnGqdO3tUPzblNV3
vvs2uYqEvPOlHWKLVpzBTrR8hurTSb763WfeL624dbGFu2BYOQsLhqUYhyCDcb1q3fwCymOhUljw
YtWs3xbe+paYrrEOTTO6kIAuYYtLriSzZVELR5h0EE3qE1JAQ++RmE7sNlqYaJNzFevNz2kajDNU
2OVSazRCekgb1HZbFXpxVZmg7w8LRQO2kzu8bo/jtLeN9E9Yplkxak7K1jL8jGxChaaisN7e9si6
Y+YwOy+MefLvU6LZpq2ntaGZ+e8/XFZhR7QhBuV/JIM5LZwjJsAK8Pys3Oz7//h+xfcrqRJnqxg8
8A7G6vZcNw50tAMq3zKLS0UvV2LfpuKd7dgsV/d4dB9/tFac7mRV/LcQsesBMYr1bbpcnX6F9jy6
8XGaxuiEinSwCVy/2oxLyqMfPZoIFclx1JqO0DCFPFnp6h5SwyUDIiZsjdPRTTmKL/4iopsE5sxt
pQ3W+T5YvgVavU++AIYJ9u/8/9ME4m6dZauEeOwPAbDd9t/9iufAH6HTJTvMCbTYkdnzO+BY9b6u
e+C0eojyFX3v3ibiG9y8cWqUHg6pCcm4xCAeFV+NZdCpLT4GY8Xr56KatbhsxVXPQZLvb/dzt7Ko
F1FxWt9v29BxNbd7vvhuTwOZerRSbqZYidfvHg5zwcucVvTVRtTbDT4APoDKXnlUhU+QRY0cKuaR
mg+y7hbnxXwjNqgCd1V0SbyNl2XxvVmW8FENyn0aj99kNW9Ar5SwiQo3U76QNskMXCe6clDzwNA0
Iz+5hmuRD9GcIuHURKvPSsJkEEYnesnytWvq4SZVNJCgdIQg2aEpwVlms64HZ+pbC3npsvJmWrh5
DMxXdskGJTCbVaPSrh07NDuYS+PEQjdzm4lvziL/NNJ6/s4fLhvuu8rRyGgiS+GN//eChNz3TtRG
qAv05fb+YYNVxgeakL8J5qdRlzKcPbwKPohGlwENrsWnFvOrRMyCGfoV9z99coFwQRmR031zTdkw
pbB7TFqMxhV0aBz75pdWnQZIC9W/pUsahRR/1yfDvFPDMnr1YXBYlRrZZRIPOeCBcNPkSfyqBIF5
CrvGJhcQK5/64ouXLkoEvDwsY8jxyF8G+hD+UpvU2P4/yq6sSVJb6f4iIhBCAl6pfeuete2ZF8Ke
a7PvO7/+O0p6WjV12477vSiUixJ6qUKkMs8hafVxcK4oNqTQg6SFJOOg/3W1NpNuDa59jDRw18to
XQI8hoOBZn5SiaZjwW69LEgvzcJf52TMjH44zqD9NSoHBGSh17MLVylimtEAtp/vYOBZ9qQfZfnT
727Jf03fFq3+tFT8Gldf5s6Hrth54juOqlBGq27nLva7S9bVUx+GaFH8bDkovjKM6UvRWOEtwhnd
xs2t6htwc3CALpm42lMhv6DJ+kj6IjDQr+5O7haEPagF+j6C1gRdwyisdvDCrpBVqm9B4n6oXQDj
As6hfTJrsAWTXrY9OH+rcbyI9nPm8HRrFIl5psEF2ec5zqcx9x9lMmlPbU4B8vG6RvusMbRM7g6P
p9fAerkOGerr3rnXaehuInQwbEJrcsDWkrjo9+TFNpStAGo5dDRUs3TOo1v3YIpUSpJp1igLzSIG
TqvHNWShwe56wHRo+Z9Dkg+YWVBNZCJdotfpq+owd1elW3nwWc2L9IYTDt7AEdpb50xa1tnGqxbf
0LQzLZmDLbB08tWBvArlRXYt0qw2DetMMxrWdeQdsGlr9y0/0jJStQDcwKvw2xJSOq1oUGUHXkMT
RZieESHlpAaaUSUmzUpRs7MWV++KCjf1moBirLZHXx2PQmlRL3cWfqiHJkTdNepDtVtoSZziO/aw
mVFOU/ojsqU4ihvb+BIkRgWg74HFF6kGUrJ4qksfqLdA2SeFhWzyvrCH73cr9RrU6fBXxzX+XeQK
XYoXlKZwlLhMv3chjrZap/6Aj3N5Q09xecsbPCZ9LRf4kCJvGBt7rbvzoQhg61kjkItHJRo0pWEJ
UCyLb5UADCi4QNb2f4Hvtz64XZvdcKqHRiHVBEjiwJal2+LQMbvxBk/7KT+RwJRmdlxsb8kP7d45
ehG5AQTkasY2GWYTZVVA27RcvyvN8jbFSFWPYhIbfeM0W++e7kWlL9yMX/XN3t18UKCUMok7sblT
zm1d99siP8zjbF0tkPy0xTTW1R59tMEWp5/zJW96EObSlAYURM+XUitJJotfJXy6aKeHNSSuC4GJ
Pa+OpOQ8rGr/bvmd9iHIuj5kPVIy5vC7BejGA1c9PemCGg0abFU0KAADtBoqIuNsAGB0pyTHTuke
DFpHLjp+lLFdt6CroHLcAsUSGGSzvA7oRQ5BSK5kpPoXNC2Bwjqo83L1mfMBpRvaHUCV07aTLN1Y
tE97d7eGfr4Q3+YzGm7UPo+2cX3/C0SnFtEMJ05I3kv7OBaguGhwhAN27SDF/4LEapqGY4et4VAB
5rRostUHOcwUNKM/vWm2LrEB7936yrvNklfvx4hxXlfghkbLJfm4aV6j40+FBND0hCa87qsnezSG
FQwlsXEDIOFwcBbQi1Ze9LT0/bKxMnSYRhxoqn6al8t1mEMh9si0dEjU2miuCCW45ycwzl3zPoKX
2XQ4qhyHlzUIWbpC9OeCTwolEoHpGmSo8m820HYAGKaixIqlb87qUyInAByoYfB4iso4VG63IFno
fFLeTVnbM2gDdM4wE9l5taYsy9fVKd7EAAw4CNAJKCWfnrDdYxdyI+PrerVMX9QGtdqxC9MLLVrX
k/dD+KEDRjTYDfYoFMRper5U1hkUuHii/DrgMME6NwIE12Soc/en978vISsqoGw8dWjNOqdwd5FW
7ZTaF+kM7MDVF3mZdfhib9V3PMk004PWOfQEIMu6RpuECjR7lYsaoNzX+vfCkO5/cLm73Hth3Awo
q2Of/k3GO+f3p++FeFxp0tOMtM2Yged+7DP8M/38xfzzL+rukmODTtnCrRy/yIC4gs7n/ixAqJEB
uRBwEvJtQB8KlFomz3lA2sSnKS0nc2wB3n8NRzKZaaYvoePcxX24Ivk86B4uxfrK2YsGCA/qPvUt
/OMlyWW9QVpyd3V9ufXnf7hUi5N6YAyYrR3GPjfs+giSYnmRKt+wmNNwkmIEeAQkPfCYoT2KZHLu
3laYQwzLr+tWb3NBGn6/2lcNeTl8WKOHVlE2Pl4SUAMSsHi3/iuHDLsfmtJQqs1JrQaL/kdIXmiL
pO2os4t2Vgbi8ccYZRe30Z60DSuF3OhFNFsjUdC7+AMKYCRYsDa8dlBLmOB0ioZastfZv+tYHQF4
k3z4FPxPS/7X0A9+D+L/6y4f1j6IOpQJDr9NHJvmVibhHolutDubA8CxcoGnBcCpS8C0FT4qgIGg
7SXojacp+aTApjouo/dlSQF65Q9zhiNttZgGKUAm3LaAfdK6NSrOogcwVVnulmIZoWOBwIiu0BZ/
IyVVbIsYZA9q90hDq/Z3ayUwtmEN6nCsv0jXK0OdYM+zFeJPbJvFJeExGnKR09SNvlLldptlCHCK
BIwIZSQPkxK8LTBMrhIGciMDzQhZmVb9GnJtI34zjH2xHPiY/wA+ChK6amCp2e7bVv4O2H/w4BgF
ErtkqIpxiPfUZLBquRFl6xqyB/UlqEFy1Nc8+ox8q3GajGFW0MJAj4qEc0iBanEAYFJ+7ZGwuoZG
jZxklvsotsP/MunIiq66VxfSrebR8dJdMErLJx9vNkC7qoPRGi3SwmWp/mzTzN2TPjWRhOo5irzH
xEGFIvey/knguKyvlupiAnT9yUUl2RPpw3YcrgbQuh/0ZDSFC0K2GPRTekHjDIIpqFZr26LhZLs6
qqCOEGczjIAI/OuZkT4uejhHItG1gXKLmi8A8+J8Sfvq46aHcCIvnsFF2B2ioaovoGquwc/0czbJ
EGhRIEP6Ius82JOV/LTLna7DNtgFjTCfmI1+1tbYW9YQrKLZheKZDLJscyCJF/OeRG3gtX0aMyu8
apXpJMvVBaUjjkX9tGTumRJgNKOBElWeylbRTBse/ELbXQDwqRzJ52GJDqOjYoMS4QAwqtBkQO3k
3DWqPfExj4DOulWSAcBoBDG8FQCQAmV3z31tZcg4FOPe6D37nNYo0LFKtF/5NKUBHB2oS30byBHV
SK86va5sQCzTNFO0IV1h4FTM12YdC73VPy0UB/UH5bmKTw0eARcaAlWWIN3sVSSdxa1mX47z32zm
ogGMGlzIoP3e070t+3ff9YpIe+MBq64L6rp+67WxuydY9zCvumtVhD9IIvR3dKU8S+D5AaESuO85
3h7xJm5GK1B8iiaED+h2X1eTf8hQPWoaYjrTgrpO4lOddMAmSeXyOVvAa+dk1QEUdunHAP20z3Fg
IR+ODqVvwKvlmzZscVvg0/nqNoAGGAv2LU3deT/YQKkiN7wZ+GU5Nb/ZbdejzmrLxAC67bd+HTpo
LuMZiUtSjhH/eZZ8d6yMeuFwa+ZmvSGnO8t/TfGecwpaGZ4EiFauNPC3mcXauPNRMA0O1xBlF8rA
RqvLgEv1NnXyDoQDlWtuOmCZdH7Y4FXzzk7TCP0QZ5C6byJLRJ1PujpcsDsld7PGw4+UCzrUfatn
FYAHEGf1MftsOYmxqVHnDmbCm1d7qESJLfyvKryrYpDxHlU+cgW4It0KeJWKLLiibYBUNDyAXqFL
JAHfLtpf7xCy/j9BXRwgm9uORX8MXo7yLXscvxZdVl7qwItATqimNDQSn+o7OR368oIzs24DzmNU
pb85koHEKgBEU4Z+hbVfRGajhz5B1TWCgqME7W/1H4aohXeqFCheV08c/V1LALbQKolXx0JZZmE5
aMdGY9eVVtPgovO0RnX+YSG8PXKkOAmwJvcMdKX+SkWyEJmJGlaGkyVrkfwjXpPKQfcY0MYLtAPB
Tlwlq5nklfuE3F+XUpQ3hhTyB6TGT9qUf/GXDnD+MgFsHtZMZxpsMXhoL2lRa43CzDTHr0rZZGu+
OmhX0oEgAZ7aZ5UVySQbgey1hkN93utqT1jc3q1O/xjz4RJaXG8IAIYTcAZ7E0wp46mgV2b1ekwz
GkZ6mdZy+mZu1St0Q2/C2kyzTMWhGVCJ8HI9Z38AYouv8WkZGXWoh1UkapdkAbWCUfZgGvU6JNdU
yYFpVcuFig1o5sQxslrSZt5Bmv3twSWd5fBavsBzazQ2a6BO1TMs/Wz7bQJktIRHAh9qNvTA0FCm
e1+6yvjNndRRNd0GuVAIfRvznEvA4qjFpJwTQIjGdozibgpOyoeb4yK3dk0N5INGFBHfVXECUHgb
XBrPeSu7c+Al8fgf0qJNCLXlXKBL0pbZtAWFeGeFz2RDXVZ/ZvbgnWajjYYcZVRAvTkHVc1vMUog
bl0FqJwKjdErgYuB6khAb2EAaBmwZy3rRmQtMdG7rD59xCPQquJrawwFOKjj5Ax8ZF8ghVz53LHa
Czga2gtTMy0+msknZtkERiceo4zWxMne4/dMkgy/paEDgmv1NaO/Ye6+mXL6PrJEWPna7vHqK3Dr
8wOw0sMrkLTDK80exDjDMzfp+mWXxQHoFbQPzYIRZ4xbvcZDgas9z0D9QNB1RY89D9bp1SO2cpdq
PnbdaJ5x0mcCpKEzDq1nH0gi/fBm1DqavSciTwtgN21+z+dBR/H1Hei1/65bb4v14HTgJgpMUYYC
pknK5lIil9K8KDcCIoj5RBoaKFecFBd0yi6rWieAEcQFKczTUDaoF2DNmd4SnCxGKyRotn2D3jD0
u4h+uXh41+hwEuhnBTaVdy8yd28u+sWmcSN+cc09aWiw0gx4ZcBzc2K8iD0kw6Mkb05FnaJb9x8S
77SAMvT4dsHXFpoZDvSDZ6L8GkwAb6Of165HHJbXUbPq9O+HrG++pNe/0ze9VoE4tDlYPQiiAKZv
XqwMdL2bdVqbYX2i6dhl1whwNsfJaSb0FCnPyamFsQHGPko16uCnNqjUFFAZcsPnclwjRRIAtJMq
wKKV4CiO6xMyk4rhfgmOeNtPPoGv2AA2ctYfJ1VjTbqed7u0bLJnktJWxLfMCJ5IAvV2dYsG9M57
s3ND97Rzo5lt8PkMemZE9Zwb2I5f9W42oFmCZSUYlM2N89HjJo52FAVx3qO6dTTm7sqUiG/cT7bl
ZB8ssCG9MGH6WSP7L8yags9hZIJTAU5Zl4Hjxpi+0pJsdMIrSxeOFyoYUd8DvNVxarZktYPl6Pbo
9y+B7Dj4rHWdK5AUnKtM8EYaJ2hngEBqIWV370GWHlVgQJYJhp1eSga9jmaWMMpjnopPJEkVVLs9
+LLUAamP5R4fQtoxO6c2SLpq2jI6hXFbYiDBiBqdWRHAUQulomFkIL3nKA7Yky+gTNEvRFNADeN4
qmuBvDLtOU+6Zzd2ABfhRfVHsNhGQR9tOgO82cKs/0jDhYFa4mMO9jBxcCO32+cZEA7RWTA/0ZAB
SQlMaCly3r3VsoMx9/NlLNkZuOviRZbNKTSD8hOwZvBh6EHFHssXN4vEc7+wF/IxUAZ4MeYIhOkD
Ey+T61WHzrZQOqUigP8Uhb2dERxNYT5P4ZKeCnUgQgPwqlLgibGriefokVQjnc88uKCG/3UFGSKx
XCvH6cH59qa34gGYzhIJSGEODfoYy0LcXImPWAMAiiGz2+0KAEDd/Z3VHWVgjVcCAWgVEkBWF+5x
Ru8ScBkVJgApcxcg57aLzniNDMCLxbmVjINnqjQPKAcEYXlcoqYb/Q/phYZKzYKsqS1QuICCVeZG
uOkmFELVP2ZHAOEVZ0Cuu1jYUHrWBV1TfbilaaJkmpG5dSIXFI7kVOJVMs2Y4d8pyUmvEfUAYrxH
ubDDLy0vyoOO+3Ctvkm8U53zzdyl5by3k3HezamHTUg2oQsa34s4D1oPQkeDnTjIvnLUEuEsH++J
mC59yc+P8moi7d2CuymZaKlgc7MDBkLk38W7W98CEP71gjzbCVAFoGg8WO6GVj2eJ8cachSXw/Iq
v+fzU/fvLjZYetb4/+7nBQI1Kes1AT+w9Sxw5Lx3CxSwZECe5VnwmbdOts/inB8l8l07NxZiY+JF
GIV57lMVi1dI4Ui16QxZwdDMBCysboiOWWbn8ELHHrXp0Qzk0ugBommacrSyJQehAOdjt/tYoz3k
RhKrh/iEJxLqxpTxzYOX9l+TPS5bdHFHF43ESTPSWajmAYTPm3mo+89JZeO9cejmi1um82XpbLHp
g2PYInOF5qSu92nKuvjm2oM4ApI5jM9gpenQ212U20axVs1x258t7vkk6cFW5Fj/KJIB/4OAyMwG
VBjGqicKOBQAOZzA1NpydNGPzkUW+XSzhi48o+P5MmDn+GxWefic1ZN1sEcTLwFvOpoZYKwB6fX1
QV1YbrRjGcCRqKdy7bQsu1Fu8gkdu6tM7ZhgOkMFoerhJM8pbPeRhz06gKn7UyBQE44z6ZuFwkTg
2arpKuOyN/H9Tp0qKuZYDeSQYWPv5JY4aRV5kJF0VmVUIKwsGSrPfoYlQ1d30bXJwheZ/IF8FzrD
3NB75gsLtkaAN2+vnx3g2I7mJh2zbudkXc/RV+85T2aFLq+p8q4kkV88xMkRIFreFrB03qGbhuVc
2xkucMyNDocF7VKbePJh75Qx4e6Y4nnIFKUGGUbWBRthB2BsiSJ2SaqaXWgm0VqCb1k73mkdGeKs
xF8ppZEUuTMduso+2/YkwT/VAgr9YISe/BAu4Ebw3TJ7CSI3vJAOjAoShWboYEUCa+tIk+0GAlVx
JBIUViAZ2qZG0KFJnBcBF9AR+BChxxGfxBnQC7fGPeCwGRzdyzL/Bi63fzwoujsjIp87OZ3Adr15
WAnMznSblTwEyx1gLVCCXFwNKy33aFNOUbnxU0eGBlgQHQry4UODiJvyylmISpspO45jENQ+DwAC
PdOUqaldcaCvTwA1VDVbbbvgFZ2mekhViRYyqKjTUj4k8hlgAb2HAiF3GG1/dKMM3wlhssGekW/K
LMSf+23ggK7COfmbTDPulcsZ2ADYJLbWT3MFxp244uIYMd6eDRNDipp2AFMYfXue8eOdabYqyU6e
pIzcGF2v6/RhOTnFFEn7Uzh8yhFeXy6M9maJJH3QpOOZDsdoRn8WmkVv54La8I86cindIXo9F3xY
osV3HfXl3zWHrettart2UdzrsaPhoEIlBI/nhv5Mtl2Xzo6mNVXe6T/onRf9McnSUAnduzIO//Bf
QaacyvXUvwGyOTXfaFlGKC7Bvum0epNh9XlYWKT7NkicyyjzFmwf4F0IeXhEjfLEf3sTjTSMu08G
s79bQYNmHWEmSDq6qAhzuIf8AobBRLfEKodFFKzKObYATTulSOEELR6D2r0AvkWzykaTwIkWrf7W
kNh7d6z/KJpg08096K7R4T74XAHgr9O6A3mCBCZRBjzDE0kGDquus5uyAezbmJIyGap043hjsJ0C
o94DpjHrcYY5BsaGmjqpnZNmBf58ezGBC08bdCuotmqAM9CzVMfBcSrgD4M+dZr6eheZ7vQhZ16A
PD5aAovAAtqYnH8j5OCxDQQa6RScMAOoD0MLy7Upq586fDOjt7VHPwiBDfPI/uF2TbVHRe94nhQ8
2qAGmpHuQdQuhoXY6IjBOkvhqOkIWhe22XVolhcQIfdXoM2ATlIxjrTjFP8Z592XebCnLxLofvt+
SJwNENtL4N0Y30Y8ay8AZkRBQFKi+jFRDCEk64F85jdHGzS7gFZJpk1dl9HHg4nHy0eaOuYSfUTH
wQmd7zggVlZPqeKm/Q+e/HnXlAds4rn3qZMuqN+QR2tLbqHYKWmcPdDs010dIWuNRw2gNtf37SQI
t1Gbo52YXq/pzRybJBCqv76fq1f11eZd0IDfrGCatAOgh7/eBtiteeBWVh8f9CvQpvZ72D0QrMPD
EtL18aHoOODoHF5YG17W8xm4IxV2keEyA0aiqJGNVlqSpVKudlLqIY+BTrN6rnZydWi9M9vTMW3E
lnQUaEZnCihIVTiSKdDdPZDFFI29mU3QFyN537ULqg3U6aVUxdFd077OtC6w837rMsPE0TDe5wH9
BR8geRr2htbcaUleTeTF7AQLghybTmwvjB132XfpesnBqt3mitqDjWWgMRgH36jBqcNTgbIDkhrH
MYDYUBuFT9POKPYGC6eLCxqbFAUDV7z1uEDvx9aIhoQzxe42mVsSgyIeuJ80tneJU5TVq93SunHC
URVqVMvZ2aSovcklSlxxYlJ/oCFzvXg/FYAH17qiRHVuMaGM2LSeSW1Vvw2R11+nFgAicgndXQx+
D5TFju0NWdD2RgaakQ4nGRNqyF18quDx4GZ10zSB2GE4jEb2BAZFeQhVG0dMvRxBBhSvNv+EjV+D
EO/rCyObcbKtfIFojw8Q/tNJooECqRikB2/dsMnb3t62RhBegUHPFjTYejh7EPMn0qEQzGhvNA1K
Cc7ztDi3PRiP7Bx5ZhpIbApApWAT9ud6UlA4qOVT5xK17FAT3q0VfUpBRwx3MiijrfMqr760jKKM
xYznKPAal+1gBD8yW/6e9yl7AYJ7dalNO95EFTdfBnNyD4tTJ7vU7b/bwLG+Fj0Q/yb2lY9oGieh
ArgbzuuDryS1ANL6lCbVsne6EWlm5U66cDIMQMUk7TE0yy8SVS+gnp9BOpmy3A9AEHgikdgUgc6V
+0XMXnUEEgFuqledxoyYS/GpTJ0ByAYMxS952Fx6hSU6KHw4SVCiWiYzWd7TeWVfV2uI1BgZ+u6t
YeMRUKles4b8Z5ksFbieHSs82dYIFoLWSIFWbIa7oU7a7SrXjhOD4JpLUAYru2ugq21Mny3hIuua
BM8RmkDQShCl/JzQVKgGUpJpWMVGITDdycqdxLvlzLDkES2oW+0HIlt05TTBp8CwzR3rcZa0ntX/
Wh3wns6m4/wiMcxdm7e1TxUAj46yXLZLAxgQT9hgn8TJe4HdJvhQNjT1FEYf2mfAUEJy7PLi7Bou
X3Z3rrM72lsPaDGbLmHgbknNcVtXhf0ikYbazXh92zcAxvoQIu33ERQXoZ95KIrmTZt8pCEfF8Ov
A2kftM6oo2rLQTO1K+bI2aK+1AOxhwieRWzUaHGPdp1MjWdS0QCMqG4HiADgrY2hC34H5Tzb7EPp
ArKPnIVXDEdbeo4/DbXpA7xmuFYq29dmxpXlsv/IKqd8WZB9VSnBbhmBtxuZHyVJTpGdvSL4mody
Z3MxX7tSbZjupmEYNKh/7gO/cd3gDEbC5cp4DR12ecvVUwO5k9iMxrfJ6QG4/aa/i7jGSnpA8IjW
QUk0xX6Is/o7wJ/YJWOMlJ++rdWfFHTdxTDwp8nQ2qd99L3cXdh6AjYZzsTph9O3lsk0P6TA2US+
cbw1szNve3Oy0DCSAu6GlNoClh9rIyiPMWLjO3YW3wNpsvuAbER3aiWLfGCkMw81cFDKcTwXOe+u
sVd2H/Dy3X1oczyRUFNebklHA8/j5amKnHVRxbDR9KcRYPAhqr8P2q+bTZAYh2PkxwBM/aAN+jpv
eicvfrmOMhgFapoaAGOg4XpEVr8I/irAaPw5Mdh8lFE6HRYeDV/nzv4CDJ78R9477zokwG0WLlAt
zWKTTYP8TxjjuB6oleEXac/xIVpCAB/XI3t2AtC+tRM3/SgDJISIVS7bRXaqb6JuH+ftnyRpPYk0
REGFnguaIrlebisZAChJ4XoFszNumyg3NobZIEmvcb480NufXVugMf4X/C/yIN1izc+WVc4nuyzK
DfYYyZ4SyZRcRncOSnQESJcWoM6Sqozi+mwl8oVUOjmNbuRiw1yOozCVqyZrWAbmcztu1nT15ADx
QOXhfoXsJLFemm+qlRvHsz+RPQmGU4s0e1iqdWp9kwEoTKum2AkOkYGjWcWhnFuLUDy72xX0Z8oD
8TSO/aO4gv4E4PwlZ3r02cnSXVjMP9FpRKNIfasUG6jHE4o44Z/HjI+n2EY70HqA0WUZDmgNbGpm
YIZIIMCsGcCiiNJdNrklygDwGUuBCLUthmwGrwJqfCw1BBxYKtjCA/ZYibr4h0QqAxJtchhknVxR
AWg+RwLAhW0NmFUSZ2dhzzQrBlDYCKQ2nbBiz54aiqr1UIPUzK23iaMYYMSofq1Qg4C+ZF5e2hbl
kGiV/mIWLPxiFFP6FLH6E752o1U1NuUpLcFMhwRXs4mHUu5AND9eJwnuRWJXjNIMFFoZajEVVyPp
aUhRhQD2M+xngZJ+5vnY+zy2x8s0lC//fmBMB8uzamSrqy7amGXZbu9wVjSP4OyAENTN82VLIC2E
rkJDCuThA3anv4dlXaAhAmnqJY9wxPyreKczAE8cGgXfko6GdBzTveeOAEVXG+cxydTuuRl3Aj2+
aCrBdpkMOInznj1zM8gIQP5emwJGCkxUeujiZudFEmiXb3phgNiq5oocegKF9YOhaRV3VY9yDjI4
WdQdCsMZfa8Z62cbcNA76aBUKrDSGkD2sVM/J1XG9vFQGKsPObpOW+/QjTzj0Tebn5Yi6zZ13yy7
Rj3Emio0ryxu0LejZZr1E2qS2wH0mwuZpWnB/W2NVUU/xpkXe3pddEubgUIhj3s09eKMDVsGsUlV
3tm2bJwk0Gvi3PTeMTLnrUC29BxG43TmbzMSyUC6Me5QvKRlMuslOoLW0axLwUNkmn89qLX/wxXN
MZrXW6EVepleAUTkn7fy4EPie/dIOsvt5clsnnnq4QdVgzn0jQ8mZhngJXQyN4yZ3QbsljgwBrfB
56go8dU7scavInP5TLrGtgBUZaTod2zNz+MC6OXWmas9Gc2wyPxmcIGpbZjZ55S131mXzH+42HD5
LUCPnoHNZ6IM52rnlomCzurPxe6NI2djBDSGn8MYWD26ztDJpnU0i/ggj5Yd/ND6sHKiZ7tyvSdk
D0AudlREC4DgiYMPhuiCD904GEAJMRlOhC2OaeNUOzxj2bYKO9tAS0g+HmWZAwFDudNCUInO16aI
rwW5kE4xzuX4qI2J+7VI8uxIqWadiY7fctLCxVfwYAF/SGWkSU9uSZUCq5nkvFSwzSJ0BbZ3wIqd
uixAryDKiUMzKj7Q0AHY98yz9sWbrXxVkd5WLyQ2cvXHAA85gCgCtgBMM8VLxtriQyaT6TwW+A2j
wwcNhs7UnPGNinJ5dJtfstn7M5mrvNzYA4pAtbWcQUnWO+7OCWpsW0HeDFwnog7Wg2cHMY40kYvT
ukj99kf1lVAWRrJ9MLQFnkatHbyQfpx4tLfrFAUQb7sOvbsAjUwKTOM2k9usRt07+VSWM63bk1my
Zb8E8bd+jvLLXIMuC6waTeJPkTXvQiKVI9NE9A6dYpEb1ICP0xUQlah6T9QXNqDhnxxVeFA4dgjc
5ji6gQ2uDw/KUIsAB9ws6cKDNrsZ+Gzb7LmyADuxADtDbrmspssSVQcRNh5443rspDxb1FuJI1Gg
KkpreSqX6ljMeN+cez7JrYnjgqMzogiQxKKMzCc2AnoUxLLFvhuXASTEah0N9ql3xPB0p06Q3ES5
97jhrMxO+CvMz/jsRltAcwIuwBS3mZXBX+HY4v4n+T1wy2mTDAIPDrCL+Xdw4DQlrPCsA/ByIMA0
8K6ZlAQePgxI8gVhuudFvnXm765dLS9pHbg4SsurkygN85OwKkBQLMCDm6Os3DhtrPpZ+7lHWRXA
wDvbvE7oCbt2ccyQ9rCAve9l+HsPtQvArAiFKJ20Q38CJsbe6/PhWrsuamKVYfVxlJIsvezKs+tx
pJqg0npa8Z4OXHGAk6uBRfA/ONMl8XWwnaeoPj/cir4EzYweta6u1fzF2gHEg5E0vsTm5HMgFl6S
qcy/cGC57by2MHcW6me/LF4YX6eCYZdjVRLwjbMvkV/7LJ9t049jxzoaRpj+ntQGCopB0CRxfrQH
xe6dHmzEI4qkvAKV43ZW/bbkHUhr2wgwgiDaOCDh3hzxjvyyisztiku7gDU9WfIfYJnxQ0UhY6Ms
S+W+vYsTD0A8qvgCzjTgQ+6n1ukv/ZQOFxRtDOtM6xrPLAOcRwBpwbLAPqwtizM7x4S3dfJ3NgH9
3TRAocU7EXwWifwATrP5+2ixekt6ofRId656MOa+6gOeGWCwsY5BUx8ao+1vUp3C950Rn1oLoHjE
Gk+6JJg+kgepLHVsj3cfwycjDaE3fLTxHHmMMYN/2ZbgCZ1V+rB0whEIek7W+jIKhr2ZdEDorPuk
2C0euq2RrGpvnhr4mihU0yEGxEsvg0vEA6yWY9Mehqz+O+coU6IhVbMijqs9WqUGH31bwH/WZpp5
SxHdSu9RnSk81LZXyM+gGSt9z3TZnpSVGOrbXahMxc9UfIpHPjRbV4f9FN068Rh/SqMIZRXg2Fkb
FB5A8cSUolUhmaIDEAdCoGOrJobHfobV6aHfgUTwEh3qCjRKtKTIU5TuRu7JrYHXBUCuK17Q2C00
IuvWE9pju/TNCdmu56yJbEBsK/PrNAhDZMiAExEr97s15BSr8q5ANOGBRDSogRkjR/n2W+nsTFWy
slraHeuAuKbrZbUPzWigwtoHlwe/NaD2eS80hXlYR2I4VN9BN1ztvTxlIDyd7OyyTpOoz5HNqjy8
S1emsxmUaZ226ll3p5U1D5AgVw72OGSXqlyGQ2GWT1r1X+HJ1FLkdapiTmDBRrWKCrReDgSrycIY
aAp+xs5jR2zCsG02c2B0lwyte5UfJVV/Ya6TFXvS4jAhDDbeUJ0rNCkey2kSlU8WGu7k1ZO0iQqS
UDyQUy4bbOaXzSpr++P6u1BOD/gv2wAASGUmBtA7QV6QBm37ZKBW5snCA5/5QZT2vrDC6KAtsfIh
MR35c7MI50Qrmoq/riUjM79VPbooyaZXe4shL8jv77RqvZTR5uyI99Hv2kBXCgSarSKc88cWqqgV
oNEls3/PKxRNLa6DNIQaprdZDT682l/dUHpc+2QnmWbxBDCBaIqf9RId5s5NXWzKBmRhtVnfAe+a
dJu6Vb4h6+pIZpIpznonek0vxmyDEiw84BZ0CXsMFeTE1rwSM4PB00LaLdrKoGmvpFvJm020VBy7
PPkz4aI6BGnNbvZoh/vZCZyTbNziMw/5D2AbFX8azahq+iXqbrlg5yFIAJiFBNkfPAECHBzA+ox9
YcrYpawKINp7qMnPzR+LmMWXDBWJn0YRb9vWEF9IVVnt1oyA5UpSuphIJfLsRpKzTNOGu0N6aoxG
4pncGDvDaL1dr5Zj41ScwtrYdNj6n+khnqZFtjOjHsi9dVR8GZJYovtSoh5HPdMFkDU/CfE7CeQf
5+MPyy7klZ75UxNlu4WBXY08kFEGQeBgTT4Fw/MUXLaO5+MEvPqNuwUyQgb47nDwKI4x+jRPQ1UG
T3bJkUwwR/nSCvM/5TyNf3sfynS0/+6H/2Psu5YkxaFtv4gICRDmNUnvs0x3Vb8QbWYwwnv4+rO0
6Wnq1MyNc18U0taGrs6qBGlrGeu7BaXj+VrYtRS3WAusD9dyZ5jWtu3O1+KP0l8BEYKKpUI9Rzh8
3vR+GmwW1LNpAfWAzXUKGrgOC9Gy3phuOj7ogmYA7zyuxHfexRPQc/k3CJWFP+CMAzFUd4ge2JDr
eL6EBhQ8MFEFb3FdaS+QVjQ8PrHqGZIf7ikozL/SXrloDHH9lo25eXaAmn9mBryzQxQ+f+eqmN44
q7Tty0dSO+WzFkyoHkAHa0MXcKwe7rGsNsJvpJcz39+IYmrPtmp6RabK1UKSehTzrYx7o6Je0UTs
uHBlMIPBalZzn7Jw7n0Y06E4LPeh3nJvForxEOHcED9xAeFXHI52ePpEPkplSYStF3W7pJMN3NOH
4kxjoZINPQtWcVsDnKyGFPvXNTQFNilWWQIllg9Xq2vaoYNLW6PvSXePdPjAXglO1KPYotLHzbaA
tZ/99ilOuf916aeYmbyrVeqpgZB3j2K6ibIR0O+rXpbYQZlucNFzN4LbCBSy5/GSQzEeJtjyA2/1
fymrkfxa27pfcF7qb+EpHwE6yCD4bjIgNdNRHoPYhjmf2s9So+XaN+Aj03NiOAHgmpY8QiH0d4at
JTtm5aX8zuCXs8qBG4VxYhFjdVVZ+2U3oicGCr80/jNL2xR4V8MCIjQc/P3jmw671q2OQ9A7fXMD
rUHxdOA5FNcxGfeGuQtkkgD4h4eE7vf8ChTNrQMKu/b+XEq5Gf7ePdk0+WF+BuB7vNNkmaxzbsH0
UGuOeaSn4oI1wyauOnuXO9POtR33Tg0zKgh3Nf47G4ffIQOIt1tiditKgC0YChta1+xcU4MWt7qS
cgdYw8CT2c0POWwM57uNvkwgo607OPyCNEHqRO2GyExEWSJGkytEiZUgWy8h6lGaTUQoGjM8Rmc2
FIvxCOusANozQQ0HOj/eoIYcY/cN/SSKEbtm+jMx00mIW2OZZrypLDhXh33mlVaZ3VwZZDcoWGS3
vofNQRNAh96wY9dc5WraKKBRnmXxD8pDhRYTWlrpJ60JDsu11EsVP0c6uyU83wjexOtUTOJMd1z+
VU1LnyOY38EcFD/DEh+nrF4ZXAAf+mci7Hy501K4GnKDaadUFu4mkE0KWkmlQWkfMZqg4dJQjGYp
RsNWK0bPDFrXoxgoWFo134bGFXySfo+XC0tQtqumrLf/dWuoK7WbIuXQa5cAkZuF1bzpDos8f0rG
lyZyW9T6g+hhYAG4tSrXucAqO4PX+wQtEpBY9j6vbjn37VVhdNk95CK9Q48lu1u1dTKwdT9TXOBh
u4EbEgy5yM3OVSrlgcFAOIbj52YOykbUm4oBMEbgiBZEmav8B3mKt71zBWFqhJgqMMVqVNgb4Dvt
2WMF7q2bqJ++k4/K4pnyYfjJf4Vm6gn1GPyv4b0ChnkO5MzkrKMoGyEXJVGJ7Iqh9gyBw+ZOr9iV
YtSYahY/Tmdbcg5TQgYl5CukASBECoWQ1RKb76buUYYoFEq4ZlIuQIuRZ+PUA5UgqKFRM5WuLLb1
MR5pq23GxbbLsQNwrCKBnHBrXsFuQlUq8L/zGNLJWiTN6xKffKAfpRH9pBBNUj71min4YaiLlhCl
5YWxtW0Ltgqq9JWqIlgVdsHcoxh+ObtcQgKYJqlZcmnoFvpXPe9+4UWUHaY2zWHNZ6xzFstnSG0d
IR9gnQOcc51Rqe32Ned3Ci1x6mnDiHU85U0pnD1jC5pANNMHaQkQorrNco0dGN3eZsb/da+6lGCR
QuF2rWnZacZTTgLkJWuM3yoTR1zB4KNs2sVOeh+g96z7UGkZZZbdW0hc3qVt51vKKyaGA2XKy1sx
50EWQax9bVS1uH+UMBZ1DDzxoInxSQWj7Ity4/s+jBiVjMZyHcljQNb3Sfrgbn0JJMCTgV7f9GAo
jXXIcgE7Ud4eLDxSDg6MJ0Bn4uaNmklpZlQGjl1LHAWuP01ohvNdZ8F4oLjNS/OWp+DStvj2jsb3
XmrarjSxguW9Uz8BDdg8MVNWQJ4Lf0cxagLtdZSBfEBfUEIIbUcfBX1SYdBB7NUODxSiz43iZe9H
gOFO/8qFvuCc24PQBly9dGGDYaebqg3qvVVFxlebsze4rOf3Srf5C1xRUZXpjK9ZlWk7kOlhfTLe
2x6mF4KEvVHdvsxq3hBoSC6ADAS7qYFNyhychb8plZo09HHiPcD9bZ7Xpr49Vll90oURnlMJR8gQ
fMC33HfFOgykPOR5FL2VkwKNF/YT0/vo0XTylbKABPJ3MYelMg2NMp8gVdf2l04OeCdpiX+weWYC
2FLI3bzOVottQIcuIRayF1prO6bhXNOm3Erdb+EqXTT5vgyya+b2V6hHQ/rcKiFrsawlq6qc2JYW
ghLGrlvO3Gy1rCAbqUXF00qMDDaQlAqo3SoLLHH4fyq8kOALKcEsKSM8E7S+ZLO4zBL/r1yKdfCm
8wvInUN5veDmyW5Q4jUGSIyLGihAFHrsa2cY9lXAiGYFm9J2N+aRc6UJaspGyj1KTfGcvFzRqMug
vQkShqUsdXEnauh6P3Cv2D5Nte4xQC7R6NEGnAEQGAsJCzWTHBBt5Y8YlQOHnTiF2wFeiRSdx7CD
3NrtGB0oVqbF79n5GsqmIIOj7gZlOdTpVXXPtaL4UFXpDWp0EztSrMvig61P4fFDlW7u6kqGs8dp
zpoS7TxC1ZU5zzo2cWtpa9UBaj/GV7d1b0Pe8UfXcflsx8UcLm1WH3tzgJKGykrG4uNF6WDf3CrV
H35TzBcFWh6tYECQJu4OOkoeR1n9HcS1dmXVpgOxw754iuPwpZ5Y8Q5jLbGxUG/eTypNjO0K9rns
EeCQccTqdjCaq7SnbQ/U5jcfCsSb3hYcVuRN/yXj4++4DfEqkHjZug6FeWxV06Vwd5h7Tig+DtVE
9yn2afgn5dOt/j9uTyk4ra3xT+5E3Js3aphmmbemwepMYlu1/zQRGL+KtuyuSxhGSeVxqOwXCrWo
ht6scv/JwkMmsthVmXhb9OBnzfglr6qUUUgGbNDOiP030oj/IBdPY73pumZFXUrsuT0nNupbVWtd
u5u0Jnzg0xdXc+JehLf3Y1Ah6kXQVg9Q9LgtIceIHnhPwZLyT6pkJs5kpIPKgopRM0am62Erk29p
SP9KOfbOJm+NFIcKXRJ4YLdW+9YC3dasj3Vnnbq4zXdO7wSXpbHLNESlvMUWcYrMX0HK8x3FcsvC
5pASq1x+peNLOqqkc824BqiUVTIEOgEnnzQxaEBy2E0CXi1CLdPwGq4LrFXjsgrhKapOPa0RIGQI
phzwZcC0PyFzuRfOpqpLE+hrLlPn7CqWgul0zjmMihYmwP1Tm+f7zLLSG8qo2Y1645Akt19LMEj6
dJ5hk7ubamCZlxClAQXy0xY+cNPqTtRQxtDgyBlyQhByUBPLVVEQDmv4WozrJUY/gEzGfls1XeAt
t0rUtczS/b1fi599KnCETskAFlknmI3sP91k/g+YbQsm2zAeasXcmxSbz9Ft7dqVEnT33C33huyc
fWHWL10IZCg1QeROWGQTprQj/KipkKVLwqgfBivME4bCEAcXwMzlo4f73B5uDdh1xkw+KGbpiXKd
Kd9cnjRHKc2fuUoFBWW4SF/uRe3Gjzoc40cX2O29qfYwXW0D4A4RT20fqPBYemndoWYGxFpnjpBU
D/PrQgYh0og0fs/5xiONqi9W6ViPQkT2vZzuZtI2MaAM+NsHnuV1HvZ+ae0qI8s8yq38zH5UVWCs
/aIzNjSkCTBnBxyXOsnBgNgywNdJvs7blt8MC/LATVs3sGLAUMsFv4UFGqdvp3XNE2MtMpjq8BrC
HpXiTqR+YOAY03KAZFFjrKHSfWj0T8DuOofImUpYNMkk1VdlFNQnYJuGPR+qvZYU9Qn6JkD46GrD
QmNqKK9xhqGYL/mv6SWWskeRgoqQwAqk9VHX93FidgkUujxr+O9eECUDJlpPSyExA0IqZoHLQ5dy
KhjzYbdtH/QaEEN4ZL2DGho+F5H8GkyufXTVkktMEuwA8OSmwaguwjbaYUVdrsZ9yQPPMWS9ASkJ
MxTEmSROuVQDVSdtCw8wCWrkP7HaVL8FGocMp2RZ6NEAQEsg4/+k0TA2QxyiR2OCXSEKBwWM71cT
D7tzmlfdmXpLs8Qgq5dtI5mCEAlIYKYnfwN/gIVJUItTrxrqaVarnHwLYAIzIxJgDUpzI1DgwbqK
JZDzVMG5ofF8eRNiiro01eCzgb5DW2yIHxho8S7LlNxf2YNcQjEufBBHiBXoKmog9UzWjscY31M9
Be9+Qbw4Mpq2MD0EgE6hL2hC4eY3sNyO17ycEi8uIn2PFX74jM2dfwEW+Upc5prDXxMnJ9Du8sc9
dLdiwE4j6+Rm0D8tBtFsJsuAE66KmakGXHp2ofe+q4PC3bkdv+u2jo1wCAkFKKaP32jCzroObkvR
rqkdyNxJJdkTorgOyqzq5pHo7OcKuOjVZLQBNvOhBvVZFAyOSzNGrQN5TEWloiC2jdEq47zDgUuR
nwon+Ng0ZgSdriX4KSdVl0yd7QDfDpwL2GjTMRH2eAzLZoJGDYZLDN4d+ERonMv81oSgivxX3hKT
VWkccud7kdntpcmz9sKGEdspGlcxCuxWBenjbMDps2rwZs4ukJ8Fpj4eQVEPgNCpQjThcMnIIC8B
UubiG7bYDVb+qKNu67gjLB4irX7usFqA4WTcHygGlLh2xCl1DoJbsUlgdHqRjQaDJCOCb7bbAoTv
SsGijS+x+h7g1lilQ3UFAgvgv7ZLVo1hJ3vGfZQVx6el3EFlCjDnqqM1GZdPFRAalgoANAxsPzqo
5ZSQQ8HpctrnN3Bt+nVdhmzdjzZ+we4Qiw3e+71X5RZ4fpqZHZJUE08ic4K1n0cJKgyV9STiQH9M
3QsNKCEGsHsjAb3YVF2JF7wL1T8F141TkeI7pbqhQug6WCPsTKO5L6FUVJDmTeDDe8BebEv6odSE
Erq487gunJfMDeQx1tMYAAJwnuAgXivZkN+vJZk5AC441Qu9pCjOs3DcRy48m1jQYxNT+vARQtVb
jng0Ua9J9O/CqM0DQAfuxnCh16p3mnzA0hTvxTzVPT3ov6FuWwCGIocHt8z+YYvMgPhjcm24a+zB
C+y9jFnp1qlZCjRC0PMdVN79g6v5x7QamWeZ7otrp50Csf9wTJu9ZSUkEjpd4zuYeyZPfiRP8BPm
6wx6OGtlynILVTOGdXeDsQOYcLzigKkgFmtGcZIa+ANdzA+p5qdv4wSIkR1a8sKiNHnUgS1XoY41
MwRNwFrJzHNeMuND08DL4+zjQxemXZ2WScrlAffbVdrbJXwfgg09U11n+pslPg6P1ROWHo70bB3p
ibk8Zj9Pq+xKWlezk2t4lfKdHjjxdcpTeaUeNdjpgkoiu2DD1KzRV0CxWiLb4TBquOR92mOdC3RW
Q19Cqb5wZEtZVaDCGbz1b0WWquPdyT9R4wwADh2oC49m6M2zOR6pDH+ZBAvZP5UB1qftEL81rHgh
WmmN5TbM7iS8V8fc38m24yeipFJD8dI3XM8BJ3RDsUzl0gS4qcbBtKoXig+10bvrHjdJ1U0oY7nT
cpPS6dYlc5snkXOQPHsYEMIfVnsNgbA+R1k+rlI1BAvZPWYa5ENrEU841oDEDqAZg2qoZwK5DaGw
ON0ssYhlyTkHCwNKmX8SKZgOVnIuzfGBNY69o8klTj2T4XGpVaAyoy7XemDOd2uIcIizjEF4ZRBI
zAq3gt4NGmJHUw/f/b8dR+PbT3H8NffNCisBtDSVxu27I/Vst1y7XBJZxmbgYDYTYyQYO+xgsnwP
JNtwodCHBpJJF8oonHQ/x4GpWuPEvlovr1r8YeHAOBgLGDPj9atpSWqumAniT8v0Uw+HahMHA/3v
F7Nmx5tegayXUJ8O38QQVQcxwOfJ5327X5iCRDKE3e/vCSqQ0yxN0BXo/b5iZh5S0PXzf92GJhw7
TQAF6Fy4MCm1HWNRX6an40DCPE6JGiMw+hDxsGw8ew2JvQJv6wN80I1TOLnGiXrYa1nVtkBlFWpc
1Z5iFvQkqq3An+yc02URPjQUNjwiYgJSzjYof9irmWv5iZ1ZZAV8wSX0Sfwi8q9D6W5QDxRHuAbh
z4TYmsTbTCNzWiU1IKRYNT0Ful7sjW7EiR5g/HBDDWvgDSPb2FZg1h7o2MF3Un6eZ8kNlcY087/z
PpxU0Oy6Uwub0h4O4M8wfHvS9Jh97cC93bZOlqebBqCVAif0F66MpMlNOnaM5AD/MkAdKcU3gs5j
EtBOyklsmKytRhPFZ7w2//O6snLluq+gZkl8kcQ2m0vS8MPMCKEhHkWHmT5CQyzQD7NnNMCq/0pW
19KdgL1dQRd3NakSt5WM2Z3hcK2c7PxKIWrSvHQ2rBG2R0OA89I79foi+ZBL8Tg3YGwFpSZbHe7Q
RzZ/3uoXQR9yXOE0vNB+0oe/fOw0nFPVr8aqodBjC5xzuf6PEL6Kl3HM+ctYAp4faPa0p6ENjyp4
1EzRhobcr3yAjQZUc4EGeREak/e+b+AejhFlTGUGr0j/xkWF+nkV/UiSwsvxhnqfuqLfBkmSHPDL
nV58nrxQAgRQsAfTS/dmZlfRQSN3OWShwxRqAmA0zQSrreVEZchSIJGkr20ccwjPcZ2HoMKYABMu
49CHJHnd/qJJTSvxbqfu53FO18V5knkDEyvgOKHTLKb+DjZi4YVxkvyc9HeOR9kvGw+0Ve6XEJwU
WgBItRs+T9wEUgALlA1t0OIk4GfX1XKJZ2sCWogCUnfE88KSKkw0saMRNQERu5axqeDZNAxZD817
cIU8OvjhHVbnjWtiE/HvcyOKLWk9HrzLudEQucEOAtog23RafW796Xn8Y2UO5kEHzacUKvd900sP
9EEdBbMK1isqh/zNUY+AEaF8cJYn514dsTtTUnqslumhVUNDz+0dD9wYOuk4j49yIa5hWt9opPN3
EenOLpZyvBmBGa4LgxfvQ+NcbC3Q/sqcaj85mf0tr6LBQ5FU27pwp8b9oHdZQN54P4Cqh0doFA17
B+XRVTkK8AcpaE8gHzEsJ8bURw4cnKx1xBNnLdq2uQNF2t5LHXuEDNS2lNebWsNpgTo6/dC0cjcw
XzsXeodqlvO14PFXGE7Gb3ETdTh4qeIt3i7RWzThHHgChOYq0ib9EuJQEzj06E1pw59SwLk8SkuS
sV1zB+Rpmo3dYd8F2kkkjrnmU/TAvpyfoYLIzwAAowphEVybAkESlXuVA20LPFLnecr3IQydYLME
xxsXLlyTPLsygQVq0uvRFaJJmvnLNPitNvXgbuUAOTusyS7wzTReiwK1fRqKjH0c0uySzFTyMgx9
Q+6wcpzWxVA1TwUbenAWJnZghlY/uT1Ivb75jeagDVg/yT7wIRoXlNbVSlGHisJ8A4XS7kX4RnsK
OoBeaRi2mvvoU8ujUVSJ7iUqIVUwgZmGg67uZTCixGvx0Nn/PnUW3MIf25+TW+rxElJ6EcQkNuAs
jSc4OoEeCeImygnAfGkwvnPGTeb6zSqEo+uFmsIqywtKAZ0XQq5xTTGGH/gyqmYZiozbh8zQDhSn
DJr8NAQ15x0Ouj58m3FfyljuQbkNtNS2U40P7tMEDf20gIgnzNkG4EibIvaCTGTXIGr1tcbj6Wsa
hjiXFP5ftgUjP+zWfrhRgGpdlre3UUbferN8GdVLkFTYmOrlsshgST7mG4otE1C2PuAplZ3nOGMb
mfT8AF0NfppEA9QxdedxHeong1mAQE+JkuZAigoFpTKN/HzJ56v7EpRsv0yOdI3Jg2SjKN5eXkN6
AiCHbzUwOVsJZMaehgEO8Tv/Paj1cq8xLd8meht9k1awjfsw/wKpi/EI4V/sq1Q8F9NLMGrlNZrG
XSVifi99gA9LG4eLTGv5XUssfhfQDTiMmZDY/f4Tox52yi0MrO50JbNM7A1zBjKHLNZNFcDiOG74
UQmufMe6CYUzaMA9G5C923LAFc8QbgxOBaxhd4aUxSMNbOZlPOvWDDRAjz4YLA/vskpxwmvDcazU
W6xXRgevPDWC3UyydpXN2EQOY2nQpRtowoGTQ4ZklEXzDX5N4AOH6dqJzWbdpkZwbRNWnSrfD7Y4
QQm+lK35btW69csqJ6yoHeN9qNzfqUlUVfBrS7BcU6nC5++VLOq1Uzb1plEicIki43EWQmMkrQ24
rKimNTv/43iieUrVdZHuAEC+UeJyCU3OeWKA23oah6+u5v6VaF32NEwRPw0tNkaOK+vvQ91sB9cu
vkISJN8H7qBsV03zfaq+0XxngEeJe0EHK+qal6DyH3Y71d8n+Ad4spp2cSYaEG+mnxY0Lo/JkNYP
EtOMpP5z9C3U4KqK7UzROyieR/CViN3MOdI4LNibrsfdGpKeB1lX4W2yu9Zfu+N+qoFAnkdjA2jm
mKUN/jTx+MDbqbrk4/RFZ9J/aoYsO+fw4/Y03eDX2pl+UjWEGiFT/JnqqGQtBZMoMZp1gQNUfPAA
/CsjYJ/cf6nbKG846uFJn5/G4pkGRdElh14Yr03Ozdcx0aAx3+nR3/3XRkT133HL/i7hZPEFB7Yh
nm+jc+lakRybZpp2FZz0HmGLT4vLSP/WdwDkqYvAANlPsKP4js8j98ousB6GH4K3l+k4vi00mNWa
Tg3KkgMW+tQM1Z0ap4uMUwbH7dz1W3dFMRCNIlRNy/JQ987vPEi/V9BOg0TCEqPk2E9h9zvZ5yWe
FT2D1jiH8kKZVnea6HP2Y6oKwMKgH3AQHXDLMQRXn90axAUhUiXUx5pyjVPS17YS+qoAoBc7jzC9
xaVUZLJJ2wOmEd7SSuJ0h9n+l64xfxpmzv6evMzJtS9hy6HODlVoVITq+jE1CcDgY3rSRFA/KK5b
2YcQOGcFDlqgTU3HDPXI126XwPQxlvrNV40MtfHMUeBzRW5aK0qDzCEKexZOEymPYnOT4NA4TISF
7zOunZMTEeJ/2ne7vAeTzjUl9sSyv5Zth4KxBQYaVBj4Ic+iJ1RSfoeWyYrBk9qGlIg3GaUGMd4/
ObxDiZyhTLhrRQqBZV/+RW9p0eLfKlMwTekNTo2E9yfQYVZ0pGEH2cg7040VjeiqEoYeO/A4Pl5V
pJBx1VBAgNZy5OxAA7d3BZfZYcCB0sq2RP1EzYSTGS8vga1oWdLMsb7ax3aiPygBp+rpQZ/wBLRA
MUy8dBSJ1+jJ7wuSMf4rLmA6r5uhEoNTEnAfuoWSB5zHVsXAfTXeod87PaWNif2uzZKfYR95IAqA
m8eatxDrCLyakrsewrkIenCFjkJ5A+txNYxwDOfhdW5685eSnB5T9aUtnXSTZBBggzk9MBT0xeU0
XcSQBx0ywysG3weVK/vFWqw18cvm19FK+BV/7vyKCkK79a0Je1AVm3OziL3aTnl3ag6PQzwoQMHE
AVqR2/ciLEacvuqQSP4TE7JIdpUbPHRnanY9ispfzQaikK0d/jDA7/PMkJkXKEgb16CoIQpp1OGP
wtFOJaR0vbBp3KNWMmwnWB3dfF3Dd2w6xF0SbfDAMaUHNxS4H1kDVLCw435Kc9RO/eJRqQFFYJ9V
QTFbgqlbssKDowB7Mv6edHP8KzYgHiBDq3+Bcna0dfHl8nxzTPsrtzOoA+dGu220Pj3U2thjb2C+
TBEDOL3QOaoSXQ/+RvQ2V1MiAcWQQIBeOythogIarrg//nuM/8iTLwCUsWLbPFuqQDrVBehYWTOY
Zx3qaKnrG8dCjWxse4s15VB27GBZaE/fBb66KM/oRXkc9S47NAl4YraGbWhZ5RumD1CLUsOyBcuH
etSwZMD6Km86z5BlfuW+Aa3vqQIB13LGPSpK2Zq7gfEKh8mPwyaErMgyG4L+vYnb8XvbVd2qtw3j
zqPYvKdyCG4DlAeWkKHiZSmeUega9k3iWBduGeFrmW5L5uivUS+j1zzd1moA+9Tpaehe6zo7WZp0
7mJq9NdJy+eR3ln6ayaSD6M/c5o05MsIFkQO9FRlaF+KsbBvVo/6C5PB164L26PDOxR61WSfxznE
XiJzC1bxD711rDVgltoDnO6fzA7Gb8LUVBWqDy4Ut0r5U3bux/jkgvXXD26PBxkOz9SHlgWZ9gSw
+VoPmf46BrZPI5A3sXNRc38yaU6NdKxfXxlKYOdpdHbdYHOvcbAACoBDe2P7qmqat6nNxlMBNWBM
DeOb2UgO2QNRA1ePIQ48pOzeJj0aTjKTkxckcnzTNWxZHB4EO6PWsMGD6wb4VUAInWg84e/jVMCE
Gk4Uav7DuNHDlwRvPzj3VO9GJPPL0jDgPT4MQYh4b4IQD9H/HceOKsLLAl6F9MJCAa4Dm3gyUJ/7
5yW2xJa32DRA2NjOBs+EHsh75SrPCb363kO/cdNGbXWERb32HIr8hZZcYdnnHrOs5AoB6woA78Ba
0YQeaj/gKMueLHyuJ+aDse+rNRz80jexb9ybCZjCBqXKS9+K3w0H5f4SV9jRgg4ybpOq0ODPRy0l
5ad8DNh8AV1aGVgCaXU3P1LpsdvpU3w+UXdZIH147n7oltJFajKmv5dRS76AHozNTHi0BM57GvXd
JY9x0JWGZgxiEgv2pRq6Qx2A7YKaBc1akdPiuDX8RpMxj7OLOTIsjrxsiuElZsP9Sh0RUNORxuVU
oeqbTdh99ji5XdGM38DqyYzicEPDvGtsYAw1MKpMNni92cX7QO+S59zJwquZsStodMmzi1PBZ182
9irC6/JAMTGFzXkK5DccBqxFHTpPvQv4YtbBsEArXeOrlfrV1sb/YkdDUPFBWA1G4DXM+A2axRFc
TJzyHDF3b/HcvTHXYjYeK125AY4RBscquDRgtL4Gmm6uoxjq/IZm2JfIbmwAEiJn7iXZxCB8I+11
Xwr4KdA0JSZ9/JZC49iL0yk51xDaO7WBbm7BrK+fBGRAvUSI+LuwjINt5ubfftptK73Mf4zKSjYr
BwYKtNFBdZkAJ9RIg/FDJ7r7ol66oFHaOBf7Xuv+toI8i+VqYHDL7mqnsq4Ag8SgaaLcBspy9/An
BeKZilIcJ2t6tBxLojxwk305TdAHUGwWHw8yyRPzRkQWzXXr3ThClHWhuvActmf46W+hIsNQRmak
vjfLOfy5fr6bqde7T7N2bIHAh0Myb4HxahyHYnlqVFuC8M4Tk+guwVBsFmgv9UpIzMy5NNTCttkD
e9F58AcDfQarxVXUR+zZQhn/3vPu4LTxqTfz4ktrT/XeD5Jw1zu++ea4tlcOlvhuBU27xrojOE+Q
kH0EdlWtIEEUbC1U6Na1qk5RRYoaJ40PYRl2h6V01ShRAZqk2DJUuQlKGoclRGl0y77if1cptn84
yla8jiKC9Ry8XOyVb4PiIEAEE6vQDcpdLSTD+keNXVlVN1i5mjv4cDbz0FHpNJFrabZv4GG0ophN
l0Qj17Gxs4KPt3AkSw94nP2gRPoH6Q5NbekHlF2/LjeleGaY2VFMwfN8T4p1Ywwti/6Gokj6LSxQ
vABo6FdrYh3RCV88i6YddlgHJIehG/MHzn/cFS+j6hdrjrwV5U9U6lrQ7jJxM6BXetSgoAMuGete
7bT6FqibYWN37tOpfPNv2pa0S0i1ZHKcct+gRr6onnyQ3qYUPH8zIG9QnluFQFWvegMilfOYpgDl
K71xcsW+TMbnBv+HJ7sJ/Us+YL1saxN7h6JS4mmZnV6EMw7PIRRGKT7qgIeEdWruoQDG37EEyHmG
JWhl3aoaRXN6vrfqTTA/9WkMYZpvUYhv2vKKmN8GuXT5qePOfNkcs3JrWwjmn4tKrQk0rfNIM45U
3XhuQ1dpLUbLLFFNchsv1HJ8biQtN02VOAJz8kqCcpTvZ0l01kKwNhW+aGkWOwCKfRousaGKQ+BF
k1fH30EE0UtFU7O7VeTJFUtJ+MHZEGjB7wmLvz+9fgw8Cxy986d4mej5NU+gjqAmKT8p/ICvqCts
iDO5opsnKnPQNqlpcQ9YdnmNfHHujETPPFk2OrBzpb4bROk+VTbHLiZh63m2gKzcOhdZjWcUZhPo
5j6NNqiLGMyRYjA3uVOFG+07Sbv06jCCmnk4QCx3Fpf7NE05tiFq0B/cfNNpsOPG+/8UKlFZKIzY
V01zgBLnUIfSbGAMKZYqfVrqRUHSwgbJxV+kuoKSaYKGWa55NsRlzrI0AJehiVaLs3XsRAYoJLiz
2Sa3sbGcc1GmDKii4qeZ9vwpaE32JBlURp3Ytnc0DMLKeoTgGKk5agygs7dwkEnWAOrwJ+ZCy7sL
obMbmlN1bkJopOKgNFVH3xShxvdNbOBDe3wNcMTGoYPJoGvlx0V30nys86gHb0e1GNRhIulCkdij
oKNyZi21ZWxx/QfXC8DO6NhGh+8P+HH5vodl9QE+aYCyAA8MVx0c6iwNxf6khTHwDebAyw2U+CaP
tTjkIK+0xUONehSrYEjFYqAMKETOa+TBRkOnsa391DnPS/x/mDuPJcexLE2/SlquB9kQF2qsqxYg
KJ10J12G+wYWLgJaazz9fIBHZUTkVFV322xmQ+MVoADBi3PP+YVcNODJgeBIcuqjlTmN1z02lY8D
kAVF7r17C4md24F84Th3pyqMT2IkNMbmZgGte2sNVreWCqBRoSf1+2rmF+M5c4QhKu5GtbY2ItFk
txwq/a7PeunGCMzt0oL1pd/9Oj8wcfhd5i+DfmV4RCn25/zloHl+PL/+0vox35zicJN2OVY3c0Y+
s9ticAAMvjFX3i59qZCR8ZhHhYBj4LQqYCrEgxSnk1Xay9CPB6OHSPU9DMz1Q5NlggJQNH5P5y1x
6k/tz6wAfGZES+epy/hnyDoB+YkpzKOH2qArA6gm3xsCcXhfj7qAHdWv7aYPij2rdOU0isH4j/le
FxJga5Kx0+bsQK344ckXCAHNrSHhd3LmZE1iw5Fb0gml4ZnnJILjP6WIci59y2S7SQdXHoZmvfQN
lnLKgemdm4bbW249cIKyywDKgmBPemzlEqzqwIW4NOURme/EGD24pYwGyWAg69YHhzEVAGjHpviu
MF8hhkjYf/yhN58uy1/ng4+zEZH7C7p4ifHmQT0t5WPnqckW5CqZ+SFCjL2vkWWfny0PHrDoz74h
k4dt2AenH4P/cu4/m2LZ+bAJ2jgFIGMTu7cFZJdQrndFqJDlQgDy2MtZtYmLIrhtBVit1M6qL0GF
bcnQqB9iZgOVKY7IIJD3U20pWxHU6sHuLURk5PG57CxcuFFyRjlRq+/DqnyQ/Th8jRo8xrTMLs+5
15XHJJIqdxnwiBxyOR2fNYweNrVm5LBboubHkZZQZCwWyZpVtVweJH22b5b99CUrmpvG9Gsf45AH
mLK452TZe63KzVNtG5EbeHl9rkSjbIdBkg/sB1CSC6SDn9oUFKNMRUc4kK+iHjakqDEA98Om3xc+
VlPFzFYLY5kHXSu5S8FlW/qWh6S+bzLWEfg+lOHa5oKotL+uwrFCDSskAM8Qp1mT5P1H+8f4pBsg
wox4OMk9aBlTYVUp1X7ADdPItoKS1pdILW7HfPAuBRrJXNDW89L9Y1aD9OMXVVS30pR4FyMcr4Oo
lN8qtPJuDE22z/rqzvMq/xGhpPKk2ux1l92/Qm7ApTij7+Ve691E7qerppc/Avifd8IbSbnU9rCN
JLl5MCQbvm6cvv2TCakhZqNUmRw6eb7jmFiwb3tSGVnnoXowN5cBrR/lY5LaT5IcYYrnDeNaJoKH
rSzrd2mXmif05W/ryRR3k5npd0bZnTWZ67FYlKJkjLp2mOIGON9Yce2gJReAH+NBKFFwVCvPQhB3
EO5fBpbmMmWZ3OktUImljb5HfvA1AKOlgVoypJrBjION3WfZfUMd/cpXyePFsZnel0Yq7iJltYwt
PWmkovJtR8lx6ZPkYFyraRVQ4mP+j8M/X200tLsJuwutTe+VqO3uwmhN3Bgfu6DeIC027tN5Q8/F
Fh+X/qUJJIElNx1gCMO/6ZxyzuoNtdq5rJPtCnsecVQkcOefI+acEvxs15Z2ASRW7pa+5bhxSROa
c8ZwaSd2Hh50UN3LyyxdwTAL4WHb4BZTBhislDwk/AoQ6qqXUxEIksvYgN5s2Sa+axnydV3/Zspt
s8pGgCy+ALQ0hZ6y8QOlepi0+KsERuq9qOsr0p/dF2Mo0zWSWdWRemOD1EB09gw2nJNQAKOWcfOM
1luCBsuzLtvRbiyonC3NsA42EVm9x65uBMBU+GvRPA11zC99aCaAD0f9ZOmNv1rmQzNVZ7+16VqC
TnYB6f++9FcFbqORmskbRYnY7GcDMJl66vZ4XXx/ps99yCN2e1QB/6tRfZ63vIqsi1NSqoi0zPms
OsMTI4oGlPP+zILBkg+QafvR7l8bOJjHpaeNAPpkRuEf0ybXHLtImnNuNuKKXY3hRrHRvj6bple/
NnJquex0VELRHFRuApl8GRa1DTi1kh4QubS2idoA054aEpWRdZWNzc1Ijvy8POhBKs5WXLqK2RTk
6//Rz79MI1ztg92PPlLIJbqvnVh1lXoqkvF5ofUlif8U5YZ+Uakp3tiSgoruTOuz+7aARN6ph7Sb
9KdEfV66RVqbu0Q1+vXSnI9OzcS4sAurbkqY+z8dbfL5D3bZV8dYnZ71QqkfErPbgNYun4ciwjIh
7tSNlNjFc581V4gj+MhUC/DulY/+xNwf1UqzMjUq18vhUJtJ1XJ4GVntT4eDo79CeMG/n5SaqJjE
QS6ZaJbI8TYeNf/ZquwrkejyXZ2qxXUWljCS5/6u1XK31rzhIJm9+FK/Lr2pOaYHmwSAuzRDz4QC
YJfa9cR1jZIKmmJLRhNHTesUFSOSvJzqFTGLdUrHafsjl7nMqEx5q08jjAdFOGVuFehEqmcDpaAr
sD1PZilmMkTUFVeWqJ7qTFSXTK+ry9Ll0VXOXZNZeA6MH2BMLeQEsx/zK1sPYDEsT5PJY9FW6uef
+paJP7U/ny69ehpX1soazfxKrycnFxAq7MlQ34LWlfsxfIu00lqFVNyvfeSRjl4KIUCuU/25VhDU
byv1LffM0bEp+l2MtGkACtXBFvKVdN8YK2y+KsDCenQBLeezAwROlCSN/jVFRHEMff1LLJPPiSjk
AdAItq2tpA+qHN6iiFe82haK915gj+csL42r2ECGchngagkA3n41h6SCbTbzh4hRL1HDWVgmJLH6
bArTuuODVPuQP+UmqjvpS6O0n6+QerWx8rp0POEAjYCsV1ZwYqtrk5V3Cwwf4ryOxdl2LCgqGmmR
4Cszt3WfcuFne6SKutXm9mcUiL8ZgPQBZl5bWvC3vGm66eU0uYE7pRBBUkb4MQBUIrmJvFZxqqT7
PiDiYrpJ5oG/HLEM+J7JQFEpCNBReVheygobxa3QnNgnqvIwSpLxrIChd1G9ISFF0eZJgLLRwtZ8
bvui2kZ9Hm7D1DKfu5GcINZtjxUCyYeqsWV36Rfl8KVoPP+2LrPkGvKB4VTFCC9NkvqdrAlpB+Ft
XPVWqdxLpq2ehBc/Ly2v0Yc7GTjUPLQ8FJp95PTLN1KjKfcZovtOHtm4gnGT3LeqNc6r43BSOtO+
Miwg7nPrU28SygCGVPAaPpu/zhO61J+wOH2qx6m5HvpQ7MKZpyJD5vmicAk7adX1R3VuUgbzGhuZ
CbxaIfd7IKznbiAW9ZpUVblbmkNvXQLDrDa4tHXbdGHSLJh+FFdXbN37qy5V+nwb5tAPDTRHQZ+x
1fCKq0wGDySTnrvt4V4h/2/mJ7bmyp6ttNi1pVdfswYXa9Cbyb1u4AdraJP3UkfSybSBJjvVuE2K
oj4nIylQKIAQIzuvOqe2VRz7Iq7dSRvDV88wiW/C6VmylO+xt19H2nk+C6MPXyoPFNAhnJcfD35U
jsdCB3+XD5zfYYBQbyRcvfNTQ7O49PqkouicNY6ittKlUQex92wYpDbAgifVAIVuVdprhMpvCpoG
1XRx36LOv1bxWDhWkp8eW3Wy11GQmvd2kmfOMIvHfhuQUf6wqyB3VMnAGD0AgDUU0mPie9Ij3L/u
kCdcREsT5xq0DPtI2yzNWGvRfg/bckPeJFmpctKvJdsKnyPJ+pqWkXeOOns6m1H2rqkieo6aplyb
5Nh23DVoUiUyuzR6UrmQ8bWfxGo52u4Ly0ElrD+1ZtbeD+b3+U2lNduhiOXNcrgiJzclN527rK9U
RFMomhm3IwnH26DrxG2HsYzU1cZxaZV+Dk1mQiR6aUotMwZLWNywumC/HDX0JnrmwmJZ+MdrEK/b
rtQgcT7Wpvh88QG3hiotN2oQIBUnpi/R1I8vcpjpK8PIuyMKgvJt8o/+ce63/uyf53uWN74MoN1X
QzN+n9/yT07wRjoQrFfu0DX4kgkLzW2tlx4j7iKrQBfBVTb/Jrjz3VL2n85tVY6PBRHX3JsjknQz
etbn7zaM3bWS8R/WUY95ai05hoCmggGQlfExi9BgVbUnVam8Y9SGEJLmZlh4YL/QzMH5m2ZlQwf4
Fwe1mjfrOfPSy0F6a+TcRYp/dhAlD+POU8xdZo3SttMD9K+iVLrpSl9b9dwAXwpT3YRD1H6gfPpQ
tEP61EYhogtxnJzSPJyuokREmzpWwwd7KENHo9D/EWuJ0xaStNazgBKJZOqoV/OgN51xBNwFKQ2K
yWpUE+No+1VZusuwPLcl2QTKD+AuFKqxsclv3U5VD58UgOerGIe1DOwERdv4ugKJ+FxJWFO1aT+c
Cz1LdpqmD2Dsa+W6z3vVsb3oYiVZdZOamr9H0V7Z5WRSb1DGDtygMNQvsYKVlDzW33qFAq+Z5m9j
xIGeqrZ3lLhYIUgiO0qLFtFY+1awMpNhNbE2YUI1N2MTDbyyxdyi7y66WuUXdP9kvb2EcdJdNExY
z5nns/WaW3N/JGOno5UNQZqxE7JV3cPUq+5r0ewQjynPn10T+G4JSNd+GQws/PkAWZnuMirMjI2k
7H9bBg14L/fvywBmrRUvkF55jbdHRbR5DJSs39VSZM7aLpgc9TVsiGb6muFri0KI4h3YWIhbwY54
6benFHeDwU/AK4p4D8gC5Z5muP/MN8mykK9SefreLJrus/mZrQosKnXzZN1C3Wboe1fTPe+QyKNy
jNTGXsfqIN01BpGIKBV4+qnqGhqCiYXNH01U1Ytt4RyhBPkH9tO5U1vsnAOhIXGhKE9SJ2m3M9Xl
uPTnbTG+jK3xZGdC35h1n7pjYrP5iYyXFu8G7Mq8mD1/Z296XEyuCH8rhN/5E2myNd7ZjS8cIcnq
7RDJ2L1nNgreatNdKWh9QSqZnzaz3PKYQi9vEql1utx7XmpWP0pYP2G0l5FYlhsXwmq7Wpo/Zv+l
QrY003mypkY/T/6pwqbWJbqTUb1a2G4Loa3oUFWeK+gkxaVacgd4j5/8t2XYz/sWT/aZ+pbNc6x5
Tq+kGA4bQ7wiK6NNThAY9ml5KBu8gaXYHNbsrb1TJFcML09bxaz3CGaff+r7fNqI/pasfLz/64sR
0ApoDpm/Wl47Kcb+1EVradbv1xDawVm1/FhE+5eHqcHJvbICiAya/Snwv/SXVrjOwyi7/jG1D7Dy
KbLI2C8vthyQamRzzUQvNkufWguSqClS8vD7DbiP8yngT+URB7HTNLXS/k4aXEZEIk2h+2P8p4NQ
YtZXuVULuIGtRnxde1eFHKRnYQvdgVrSvRpKcdJQvXiUDAovIzJZO1G12oNexOdlQgOt07FYuM9e
liJcY3mSW3fffKVW16oWW5uhUinzRTIGz8Z0kAGpHZamHghrpdjRt6IcY6cII+1hkLP4tDQ9/jL3
ynAh7QNVFmstVwmz4HnyvdpBEcq4NrUeBcZQufbgjD33VWFsGlVOt0sz7nqqJEQ+soc96efJxQvF
j/P681Qvp1VkkKXIjnn7cIr0WS/DEqvJnk2IljafXVfQ6htGBd5y5ifYVnjmyogVMP1z3/KgmGVy
40fxuAkG23N+DCxHENrGB3agt0u/12S601bZuOnY8Vwbun6AOKIchrm1dC3PphSnojR3l0aYDs11
SOL0emn2aSTtC+pBS//njD8HOTPqBh9FpNz/7FueLZNZ62LXzhCW/9G3PEtq7FwlPoiLNUDmGIiz
bhckpewhbeyQlgOGaWaObdjhaQFffg7AWFX3lB8vM6lSd5cRXiZe6yICUmujefL7b//x9//8j7fh
f/sf+TmntJ5n9d//k/ZbXowVaiTNX5p/v0e0Pk+XY/6c8+sRfz+Fb1Ve59+afztr+5Fff00/6r9O
mj/Nn6/Mu3//dO7X5usvjXXWhM14aT+q8fajbpNm+RR8j3nmf3fwt4/lVe7H4uNvv7/lbYanxu2H
H+bZ79+H9u9/+12VjeVEfZ6n+fW/D85f4G+/k3z6Wv929xVb9t/O4UdVffw2/nYKy/aDyPn/ep2P
r3Xzt98l3fhDtgQKX5qq2aYwZPv33/qPfwwJ2bAMGaVjnU3J779ledUEf/tdmH8ohCuGbZhg62RL
55g6b5ch4w9Tl9kZG5ZsGMxRf//H+fjld/3xO/+Wtek55zPXfEGDN6FyPP/+8xfWNVVF01NGyoXq
ooI8qMr429fbMPOZrvwvIbVaEGYdO/w8K9Zq3l+bffjE+27KOoUz1EDC0CbZqajKTvnMkQpaUich
op1daDhmJXdsAcuTjJXMRhhA/ZTxfpJsnxIdomR6zySqOWsB256EDDZIoXpN9gMBsDx5SRNZpnDV
nQZoKwPJA5/aittRO3WIDt/bSN33tni0ghyVQHAD7Elb19NCR6CCagfTo62gpp6L8U4Z3cjXY7eO
2O6JwX9timJrBzJKlNN7IteUxIWFFLNmvvLuH2lsS2t/Sq69iIJqTdDs6arkqnHI+mSjiyqUC6fm
GlTGSwwz2FPfq8CkBGLmpwhahIskAmVm4op+tN4GDQGHbMpdqddkuHmx50zjNO0inPGqAVQp2j4+
qJMGIlhBWPCOjeCGwuoJKT6MYPTyS1KkL9xNpKSC5OEdmnbW5oi8w9iZGyWQhnXaxK+Bkbx7pn9B
iOgjhXe67mNfQttyhUKEZzBpaodvpgaO6cPC1D3pMpgwkQ9H4mYotPMEm2zdoePcj8Z1bw6rwJe+
sSS9B551X6KMuzVa82A1iTsBmuHuTpmp77kZ9dmav6W6SoSQ3G5mn6C65Ehkolbsy6nWm62LcAq2
H6brDVik5/FrlfrpSm1MdvdYpYD2AXpt+K+m0C9WR/o3nY30ENIY0+C1n8w9hc1iBcEdKi2SmKGS
QowMv9WecV1PiAeq6lprGm+VZslZsqenqcdOTNW5LEyoWGjdUjm4dHXkTiVsI7msQUvx7T1ML+Gc
9NcQOTghRfpRDA0XDCjxfd7pbmNJRMwZOpITt77KPyEpma172UZjLo4DnO6mFXtXYMEJupVaHpI9
DoK1CEZs4RHqWU/aBeeaZj0E9rCu6vIlyAGX1VU6E1GxTpw+9FlkknjcCRVJI2qtH7Qme2+SEMaI
Jc1qHd1eRFqzyQZNXcXuqBrsCL3x1NRx7pp1JVzgzkRTE7IY2YBfSBrdKZOxZe/LfFgZRIXVWdcY
UisbabZOcdMSS242CCtvFivJSq1eH31UA1fVmNwadnqpDYHIxVUmCKT9+FVVk7U/CEg31XU+IE5q
J8h0JsUdmO9NCIXODvwzOq6W0whA1r0EcGqSDujIzGpk2bn50CJ7r3AdCCV7mYqudzPdQOPTmzGg
O8wTnSSqzqYMm7eM+8dhNDfsEF5+Wo2/r24/r2Ys1r+uZRagQlmoBE2qYgCw/3UtM/BHQEjX9LcW
WimOmevbMTJ2bFk1Ltbk8x75yy3y5zdTlH/2bppl6GwYZdbPv7xb1yqKJAWevzWtfFZEP+uodmic
VgEpsQ3f2Lmdajm+icycXVv95d9/V2VemH9ZuOcva5uyoVuKrvKNf/2y1Dq0PMf3AH2V+DWrTGvl
N0e0KlboEo8sCctvkSJI7SVHK0uP0mRu/v1HMP/JJ1BkEljzfQO0t/zrJxCaLlL8m2D7dt1JqOnR
D4x9WaarUSTr3Iv/ixNuza/3l29sqip3P0WVTZ3v/Ov7ZeiBVB3r31abuKkEZrqt4pumYCWp+ibC
+QtZ02CCZlhCQtD7R7NWLpnWuqUaHFrrZST81hvM+B7bMlxZlv6Sthiud49WbrEzi3daUYIZElsR
QyMvkwYDpAJZYpa6rNUu2Qhdd+rNfSmi11oJCbNfcqR3ddND6UoO+5VuW2vil5chkSwH1vFxLHMc
C8cJZkb60NoJlPmgYqvUf8V47z71EVCCtY4mPT/hGlEkfRWG9SpVvTP4SLOs0NO3MtYQrd4WrXKB
r+JWVXISyoDXbQUiwgc7u1DGSuvet9THeLTuWWnsRodbH+YolVrXWAqPULTMfe1NG4lbWNJWq5yl
Hc2SZLVcEf+juPG/FxT+v0SX/x8GjjrXIgH2v4gboZsSSd6Gb19/DhLnY77HiJb6BzQTXbZM1ZJV
Ex/AP2NEy/xDtgnbFI1Y0DJ/xIiK8geLnKXYpqFhfIPS+Z8xov6HIKUBulaVbcUwhfU/CxF//dvp
hqmCi9JJccmmTKA6LwM/RYhSOsGnGm2E3+rcPkrxxiDVfiVjHadVNUQXbVwXCeWUEKWzI6YeODdW
xn0g1VST2K4TEIi9SgZKlaRxR6XjaUTcdmVYheXG6WXg8nQpZG+zsed+JFs3/mRIX8z3n074P7k1
KATOf/0etm2BmtZ0zjKnZ47Df/4eRl4mNcJe6rqAFUgIFSMpQNRYtom3w/H3nKmhOPi+sg0aioWs
K2JdwjJY93XyhUIE5m8dolNF7h/01D5ouqmitqrYbj0Y8Yob6DeQ9+VV4lFAwKwar9Nad02kJG07
/CJFcIrlzFxPWFaf0mA6RnnNioPUrezfKRR2HDuXwB0ZaXYDc0KHOCnjgoywUQSHGBEOqHd5g3aA
hSNXZnevYVx9K/XmLdDQ3NMT/13U+pfWaKV10PusCkNc3I7BeGMlyoUkpXST6YAeUVF5BRJff5Gs
7kH/YhuS8VWC0BgqAslIn+SVrxLtqChMlC1wfvzfgLe9arGhbYIwUdxTCRBoo/sjcBZl8hHxiR/C
UnvMg5h3juRN1E7RxjfE1YgXLtCmXHECS1pBdSP+lai/2uM6Fn2/Cnpzi8jCNoc5vSvL6X4wMt8V
2OWtrK7bxUR9BkgYtOdKmAZ1EruGKa+Rqp0cKx/DDQllmGRt8NRA3idNE1AjGYyvlUyyOFeRfRji
NyF15s7a40kHdsmuTmZvKeuyb56COl4hsRbfahSh0i2CNBlCDegOg/RdwcRFS8I7z8JPCAyP5WrA
1cGFsZ24/WTv86JQiP7QHcZssGRDVNzoE8Kv5tg32zaoXLtqj7UXPyB7fYypwZpqdzR6SXa1nsCV
nB8y+7kjp0I46ahFbtHm+E+nBSDqJhQOBtWhU4ggWttKOW48DaBUTUGaxKu/onRhrzwETVZdo8E3
yJ/jBh9mvbCSkxGJnYTaRKDgJgBcASGGAjltYYM6wCp1H6Ja4fo9pgBBJ6cHXY9Lx84MUoHhoaZK
cVRssImVknY3wKioI6SlkyVFeK4H+F4S1itI8TXbvNPKZ6ORNyb4UqQwPdPFulpzAeJsgjjNNmKa
Ii7l/KNX04dYysvH5hv173tha2ctB50Ezg79Z5/KA2UxR0XHeo0PuhWj7uilB2X2i5+CspvW8mwV
37apvMvVxB17e8T2dvAcvRnsaVUlPVKTlf4tVDygeRh/6qZypBhouaNyGG1LnOrZ8Qn1TyQW6rWV
ljdeH8YQLhA3m8JnRdinUjEew1p58LTmxVCBrkjgx1IX1bB7g5vtaABqGNEgvaom/ORaHZW7AOoR
UlGl0ww63ILR3mC4/uhl4msh5Ie6gJkpy+gDFZc66nZUgGGDF2f87h/8Bl1VYCZ4d3v7JMOfJpJr
wJUJb2xytqugf+hLSIrtxN/A7npqENZ6NMwjivEdWpODsC9ywo8UGqxcuoJCQnOKU+OCjhSyFbay
NdVwD7TpCF4Wq1eRX8l2mrBSUWElE+BIWn2LFRshQZa9UfF28DbpyuwRGYFLP7yUlZo5ua5t4F8d
cpOdROat0Aem9qupMno1yHgpSn6bByAlJ2UnfP6FQ+ZBHQ6qLThNfSUHk7lCZM5HLB1VOesNlGBQ
9NvKK4JVpD6HFCpRrO/XhHmwTptsh7zo2UiNbAWcDMRCuRsSBNTKaFfH4gUFa6jWhhvURbP2qmgL
cRC/8x7wYxw1O9Oo76nydA5EhwH/FNiTK4P1B9ng/pi1w6ZgxdjkSfFaGcExoJLCD2a+9oMXO9ye
Vn1B2Kha4lWu+hfsEt4g3aMZjlxXnavKKkZtHpeLSsJwXT0ZgX6WvPZaC7Nik5dm4YRa/VzKZuqU
beqt/WDy1hGrUD5K2pUfU72u6sZyjWg7icK/RxzyVkotez2hHL9a7ozE9to+EVB9c1THN8h5Uu6k
KDrBvjwkYZ66naTCljEgYwYa8JbcAu7BXs7f5EVyBYJg4h377s7MuYmYuGwfYxvDEmDB3FP9YAU2
YK2A84PshZNSURTp3g/Yj0lhEryoQGkaSanu8hi9VgNxe77q9B5jEu4oSDXfhYNnbGVQ1DsQgjnI
o15ycrbpGwP9zr1olQNGYvElVpFwrkE5WHKSzjQxdqlFcJNNZKbGgb9jEfo7xA8f+MnuC0s582fS
jrPKFYhu7Zz6wS4tC+VSWG3ltqzsjpR12sGvdATYPE17Mg3/WFZTeNBwntyC0ToGeNV9TTxLdubo
5D6wKWPpIbKBXWVjEBYXPZoD8BOxAopf/CqCajIBJmmRHHVDkUG/9kNEQrJivNELTdtwDXenJOmS
Har205XSWjgCwfrDqZCKj487AqupEryyAcZUJZe7WyAn0yGV62btm0bqTnE+Q9LV69ZKq9tMqTL+
qRKuY/Ue95vpcZzRs1MiW9eDkCy39stiW5PN0CvSQngKQSDTjZ1iABc10vCm6XL/HIU4mXop1Bn8
WNyhn6S1F71PVi5fwqlUb2VBMFBF64GNqItJaH2TlkiWlW0wrZFOQp7eCm9V1HHWGjsU15zpnOYc
eRWZF6zN9CKSSVxlU1xwXVk5sJa0WiFEsO0qUT3Khe9Ko7kXRSncQVjNvuqD2SUwMpyIMpsT15ek
D11E4a6AGMM/R1munHEImcYNIKytNSZioMgsdFLVOSmWxmvV7O4lBP30qoDfwhRU9Y5ssnzSiyZ3
xQ5GbNTUyQYTKpLb3cyc0Ohp+QuKYp21lHcsxburZvuwyd5FaQSAKZG4/14bZX00fHktGfEuaBEW
6Mx5NxqibGKdFCts1tTtTTwJnqEnbnrDWttloGz0dtzynVo2bfZeBy/Ib2Y6+G6c9SFCTqV2Kpvi
W6Z25KtAZHD/NV9rtT1GxXTyVeXVKogm7eI9y0oquR10R7jah1n+2Il0MjtYOzhRJwOnUYHBBu07
Ba/J6cB2up5lJAj2wCUn31RCuwlThziHnHC0Mhr11IjkEY0GVjyyPnHWIKxIKNI2/SqOhM/ufhJO
W6PoHfrrVqmulUIcq3Iona6TX4tS+8Z2OHEKYIwkQBPw4NI93DpCxznfNXTgi6OdQFtqwIU0rwKS
XGGwtagPZhKKNqMUoISAqjraNtbOb+xbsDl3aRGBfxxCHzmPdOX32kHF+RPp1xTtTPnd6+r3GOez
1RTFuYN9M47F5tfCKEAKqvjAWXGsXJX1y0Q5f4puhoxkZnup2sIA4GU+UIU7IlwBb7KyXB8P+JYa
2GowojezBGbeKeb9pBLr5qMCmKJag7F7TISXOqkcPQ2SflHqfleN5RPY29QJPP2gjP5X87ZUgL+M
oWFvQZt9zbrhbpBhKFSP8GXekE9Bzdge7tnu3NT5eMO/tgl9ZMQQOqjbc9RzC4x91E7CyUxWRsgC
4e9sbL5XNtU9Zxhwde6KJxQPQuj6Gr64YASK6KaTy8fJtLdtwsfNSgUdqRApAi2adoqEk15YpdEK
OdaONDjrStJs2SUSeuEUsY0j+VIAWFxlQfpYRAbxQQfytG/GW4M8ajTyISlEl5W+0SVSBkTkBw3h
fiK80FUVC/oIWWJHAWx6KGwy4Wb8zfNqsVJJzghqAat0b/ZkoNUp/ZpLIWDYkjxlNiLfRMUanMQw
X07CoiM0YbaUiQk0XyUdat1r4zCdw5i7fiqxOakwCZwlb09EjtzaWkXCYRgeRplcerh1aBrNlH0P
NhfV/Zz4oLKeGg0JVzRKQ1fk2m7q07Vi4tgE6608UvNuLxhgnwKZX80rxJfEz7Gc1vTJbetW+xJL
0zZNs6cwmYpTn3UNSA3tKT+ace494R/pnyh7aM7S9HpPWUP23phpsA9QLFk1WBsXK5xy3NEUwzX8
ilWll97Fy7z2YKdNiFnUnPacvBqz1mzcygUKj9RRSrdiD3DxrYwHwmH2/qG+7dXxwzC8bquP/tE3
1fYk9eJ6ZM22xr68q7qPpLXqva30uM+05x7CxJ3sTdk9nLkqfifDFl+PlCRmlY571cybbRFbT35p
5IdKHXhIo48sybxd34cRkpgE55OXi52Opcnt0tdhw2gh5DBgceeEGKtttLCRXdsTOzvSimuydSwo
+XTUkmnXjfaTkesoD3kTMjO59X+4O5PdyJEsXT8RExyM0+YuSPrsckkuhRTShghJIc7zzKfvzzy7
qjMb3QUU7ureTQIVJbnopNHsnP/8wz3C3cdRuJ8dYWpeU0xvdalyRAIzR2vY0hKh17QyGGnA+wO8
K3dL2EoVOLFLCuOi06Am5bm2utHHshDXxRUE2EAPqrQ/q6mx7qY2ZhwwKa8NE/ANDFqaDcPdD5Wn
WOq5xUdjC8uwDmrcHf1bdaRZJGdyYIhTpqeczuZ8AVf0lxgpUBl2V4Vl5CkprzhKduOJihcX6mQn
NAYg8KPKQkAmjzWxScv4OcWRHZEqeXLFxc77+WEJxwwkrAqDBmJOcPvVkpCrIB2+9SaOOMeuVVck
O9VWjIOql3d17A7bW7WWiGE88NDtUP/kvUu8tc6tbUc0/DbKSlx7VEbnOHAuuuIT7jI/sncSb7dm
3XbJBQaU9ooWCmU7qeHJSxbNO9JkiruQwc8mLWDmh1AFvhp4OfjEL7PfIu5BXa95JaunLNRHboYT
KB1QhkHQ0TYj78ofRr3YQQZl+jM5ZOZFmnFphXoPmHrvSgimn/EDQ0Jwj1FzdKcNeQFJ2cj0XSeg
kNZJXeLLigrPQYu/sfIpCrCL/uk4Oj9RIqJBC+7unCY2vGkpPsq6/aoaLLoZkv2U/WphO53fwfy7
9NzFGYPXc5dE9y5j62etKPgr+BoSFHdchmjchstDHrkPo46bfIgoZbtC24r7dnd79NNSYkFv1gu+
Te1XuRJ+XcSZu5thVQVoTygl8czcJewAq1is7dCTKZDVfPc/n6NBMYAYMzul5hQHfT74CbLAQFbC
0aBMfoTZ1DZqbaZx/LNjCdgwq/KoubPwXYP1hSvFGGgjmQFpWM9BkpvTrl5C2igiAuZC983UTrcY
g30v4yw9G0h4j2aFWVcxX/Q1d89F2Xx2iZgCVXluzWeTChxDWNIKrVy1NkbUEKIrlyshPeahpzo3
DRH6ldqvAcVhvqkHZ94QO93vp3xOZakA9iTzGLCv4WCFrbgp4vEFnR8lQpP/hL9PNZib+CmIMCiz
pD+lixiwAW/su7HBDl9Zm93ADO1grmP4YMvWYC7KT+BI7czMTdrMMXgNu3vXomAwgQPk8zrYY0WG
fU5LjQvES13F9nHS8v1Ike5HoX4ss8j5ueQYBPem9ry41cToofWqyVQkR4SEpkE1Lvbt1bQrhnGx
GsL+TcXhtiUUsZ7iM9cwvOjzJ6v4bkLXOd9ecs00z62BPicFGDMhIjw0wn2tW2AzpR6eMFmrmEpD
aGvnwtwuU8wUeWW+lBh27LkCTSB7CfQepfx9u36M6bpHJTE3yFeqmZ4nsRE3Epn6ZMeuch7kuwOt
W/fjkm2pgi7vz2HMdZqtr1QarbMyK6c6rDsAzkzzCFKBazopx5b4tko31LvUUBmW9el5tp6iJnCI
wjq0gwM7qsVLJZS4RKG6H3k3Hwk/IWfObN17tvCCcmBAdaI8ZRHGzERAjccmHEgiFN1+cnK67Vqa
qA14oyxfN55YHW1oPBy/zjPnouK9sOtJQfH1Lrr2jZqgYrCeLFUUe0KJkRmuQaHkGiOA+vN271ln
cLN14zFfG9mdhcTqWMmD3kw0n24AWdUJ8nlOdvDvL5GrfcMhwnBPLgOBP+BeVUqVy+uYhmCg7bhN
dZfLDFaK6EdjXTdlqW8dDtqNTqzjzkQTcwnn7FmvNGIwEiQGXV2nm6TBd3XAQApjAjLdtBkBbauv
/phnZ3SI7gMNNJ1ItbcHcgRu+7aIq5PjxLRryI6COYyET6Bl66tpaPqrNPDRO0Yc0rfd0Ls+SIvw
kDnUoj1e0p+1ODjM9OMwJSkInj4hsBAacnZ4ozEb3mpAsib/cIoZ78EFbQEJPl49T8upqfsY8NcY
/bIyQfjkLkGBVb9lo0CAapYHTkD3nK/feWuo58yMfjJBmvb0XilWQKPDMKnC/QajFNxCx9IvJ8xw
pj4L6ZaNX3/6fs+gMa0enQ0sqHrwykcdm6xamR9u+3reY9et5ivZs2UdlA5usYkx9f7tgd7eGIW6
Op2yq9qG7m4ZU8QPavrDUMEno7bEoojkJEJDILXJl8wc3HOEEdzGLShIwV3FAUv3ezPrWAfj8Fhi
uOs3qb43XWLZVCwPA5gIJRBYZu+mkKBPDH7TQ1FGaMwTbKmcIh42Zg5TzoqT7owRwybuYd8DXjJp
wobL2TROGgW3txF/e85xi4AkJPh7MEIMrtKSkYBWfOAGkWFPPjSbJJvqV90+hiriZAEF7mn6MIQR
b4bSjp9D45fWm443p1p3mCzxZk91d+w5SL05XvYE/Jls7CzwZDbYvwa73cFl/8jWUbtzZHlMRIYO
KHnI5X6kr7bpkRq2/nlHlWFiLtBPw+ZWUijpMO2ixXG92YkZ7zH5Pt6+iJOjipEOh0inu7e4R4+Q
uXq74WSKgimvtGPaJgAvDA1OjQLwlkhXl4b1z/Kr6uM8ReUBFioDTGnvQKgFzPpQ5triCTunq3NC
tYWleN5alp9OtIcwVb7Nf7raV+6E7WsxDv5oiWGPbZ0B/dLY5a2doevAnUCp27sMqHFsjencRrLD
p73301bVIWiTktYl3WuYdfOzewjlnhUJnE4rzAuc8BLbbCYAMveJbtvHJVqv2JFub8XLLKw3GvXh
BOZvBGodjxtCMzE9xGYvjPThIZ6eo9pQX4DMLF503iAzh3Kdd+nymU2/17bSg6Sp1YfS0jykLspL
Vqer56Pgrq7xYoC+mwMRHGr9Hk1ZkCjj/KCnDZ2zBcDcFet6vB2iWtWQ0ZjEd8mH4Q7lBUU0pQ6h
0Iz9GxzdydoIkOenGMUp5TYHij+60BoDRwdKl8T8GnVTaCK/Qa28+jCY8q2WuPBgmqm8FO0m0xrt
bJrlV+7a2ja0MyAkSDNejyDr9m4adp3s7Djf5gWz2ZZArbRtLd8a4QSJNkbDoweZclclWv3YK/Vz
YWP/iqASf+OlJqoz0/gjk1kUft0bFVg74HJSwf0XSYsgeLi/FZ5L6nYnBihUAit1nqW8dz2GmWDK
wW2Zl/hcnF1ZPGIW3x6UCHzVUeqX1FkZukRhf0iydE8aa/OZ5hzrTNvPYPzhj6ouLmxwxVWpaN4M
xcasJwt/Ar6D6Od6YIxYHSnd9FiCSRXA+6d1nfE7dJUDhk+0w9LciV2VeiPSgWplbgvnbosKroj3
nYnzwOhY6yERvf2Y1hlgYmWRFPk6um3/GFbZVzQxnum0FEhBlhg3dzbcZEEGo+XhhqH2SnlwE3fc
KVPp0h9r9m4o6sDOVnBj1Rg3dlheC3c6K6ZZbIthvtdG+uiwiV5vW3Pf1GAmBoqYCODPq80u4klu
Gt3u7hQdc+Qix9RxnJN70Yj5YZ6Ladco5bIpUvwdjVzcMU8YwcVTFRmshrVpnR5vV1abkXjBovop
mqKHCFDzlKQmnV+2EcMU+bdSKXORh8oomX4r5FoR78zeUBWv7glxEVOmeDllLsMQZB/1QwEZN7eM
4mEidTDoY+KRGkGSDjqFB2INKbRNJi8FLn27Ai0eB2m9A1a+K9b+K7NW/HVkvTVV1sZWmuRSFsit
q4TWFZs+Oj2UPArrEl+xXWEMGQ70pwEf4S10Uts3JxWqvr4oyJncDsAyrvfO9GKptRV76Mk21dBV
2ynH2KezcSLK0JKjkELSfr4V7zaD7u3sbFJ7inamiTJND4tT28UGXWH3bVSrvh+EfU1E2xyaMlkC
kZjjbobGVuL4f7J1dTNBhthK5gXa7e5HpwBnsH0wBpU1mqJVccCUMgRusKLdrYZniAcPsaqH9YzJ
13DAUmf0TSXfWKNmvhj0y8FcEEE3mO+gOeaPSs4mWngrnj7azQF2WrjLcY8+OBR7gxPNB7fIhjv8
OwRKMl6CLkM9HtfGQWumR1Etj39qYU3a+DEm8wu36n2SJtWGsz7eD9gMeXRPtxI37gFkx+Vi1GPj
Vzqeo7dNCx9WCPU+y8awmt771+PuG/fmL1wZ5lymBpfOhXiq6ypNxN+H3SsCHIEhmw1/xdzPszY/
tIwNTCtBRSdzjWUtGhnuPa42Npx1QQEgD+RRFjG3a1Rlm4aKLNrNzK9AIw3CojAO7tG1MJb693kj
/58xQmz4WP87I2STQyPOx19fVftXSoj8pX9QQuw/LFe1oZWpQriAdc4/KSGu+gdWvxAZLJf/uESF
/ZM4rIk/hADXcg30JFQukgTxn8RhzfhDHhKaC1VLEzBD/h1SiKbf2FZ/XWHQ3lwWmeBDVbLeHegn
f6VT2GKdF2O1zG06hs+g1B9VDDDYvTqKdWEUlfiLCbIIF+PSz6iGQnEpkMX7YYJjpgrgnKW5RDNy
IHhidNTZIMuMENtusv08nlRvUBrsJlI82PI4kvGa5c5u48WLp2zw8xb0ol05cNxkOE6WrWzSRGc4
kkGzZBclFpO8RfOLl6SDmmdfZoW4auD9Z8UJ30rraxVMxzsOai8c7Wf5FRhMf5Z49hIV7xdR4o9V
hv8o4nzpZ+RJAlUUQ8pdS+O7Hi7tuB0YBt3+P72JfqAjPCQh6hi01glQfgZqPZGdYGOQOZDVl6fW
psDzAF7Z7OK9zyeltRaMFWVW7j4788jAxGBS2bdc4zQcdSv7JS9rxqvfyzTzAHv3OR+htlk6hIR4
wQHBoaHKPlJtXRkZ1BNT1fqLwfE7yKLroz93Ai1iMpl1C3jQhAjUxKozgUc8lHj5AWh3rtZ5SouZ
WFO8W1abei0WvwU1iBca6T1tAD6WEfTVjp3LXD/Dcj7XGNUOtIjYYYj2uamjV2sqEimS5pQq0ncl
Ed+3f2nc5FOp8KIBRqkM9WfDWsGE/hqt+hGFUcXxLQ7kVE6Mq/LLMpJ63scXcyDZR0mpT/u0OQjs
VDeOZi2cURCPYvVnwTR7L9xrRXrBbBsj0xQGOG2kMg7mNHcxJ8TU7WshYSPqkEioKmBH9ckCXr22
EGSJDD+1ojnoedF7aTr9oAojbDl9a5x29osOKrHhTh82VdY0QB6eJGVPL8KgJhAGb4H5Shar6m/x
jW4v8Hexx5yoqzDbbRxlpxnTwVB0KQvKDyWjrFNoV/BzarD1qtEx8eKcvSwFN0z6yrTrSU/QE9mM
YP1Eia4TcqDJXBEKVt3RXTjT1K7+yOW6zyzQbJTUzraqBoj32dUiU4uA3iUoXMFsjYaYKTTMihgO
vC8iptNZBCnXxDcwrb/VFFPynKEKYwDxNpod5uWu9pZrWrkpSirxlNAoj+NLPGC7/6QuJdZaWAxR
kaeYWmgPpkrxsTD/43lo/tC6ZI87KOkYUBAsAUTjOo9m14Cv8IriTvcKgfV17pM8gBBP1feVKrSX
sbJxy72uxl86CRGY/64H2rq3mV7DMwYkQlbH7SDqRRMhYh73k+5nO9b4axpYZpd2yBMv6kPIC6Sv
7aaR5amKrO9Q936kxdOdHb4xr36EaRc/Wdq0QAFhTmZNUX3mubeMa0CmGF4LVv/sJaGbHMe1KU7M
mw8JhinHMKSTaMl54KkzlC2RsxXj/IzRERJp9SfO4dXecTJs2Mbia8LwVRLjnNMwdcTJu9GPqTe9
dohFUAg72uMpitGAwJPELFcG12O3r5qCRWZmiKpXcvfS6q0flyIYIpgMAK/HgloK4gH0Fh6ISd/1
VKr14JW2eaojA1uN8QlHuDpQx+m1y8J324Aemt4nBgHOrsKmS06lBJmrN1Rebjq/43P+5i5RFDRR
oCZzH/QrYd4K+RTTzEw6tkpCm8NnBg3bGUTcdbdrvJLB+MNoOtPLBWyzqBoDU2ETo4HXti42GOhm
D8JRYy/EkM1rmhnicyJMxqDz3nDaq3AMxoFjyNAvNkx+D7TfoDmYlNXZIE8wPTE3j6U92kFPeyv0
4ksdpT+r1jz3Ts6nUfYSZ2gcycD4wcQAYNHpH53kIVJNnPVs1w4qoxgxSv9N2VJ6Yb4VZMOOpnHp
9ARcRBffClm2nlYoWzENyTbL10PdGRX/wl+HKBtp/eohe32xYj08W0nYMbhN3rrSpLMyCTcxkRP3
qMCCvtKw0MiTxxojl8CC1I7uahz2cAAqf0DE8JAsSogRPsQRsBgWJyfUVvldFfNO/QUcS45DBkHf
BT+o8VVgmpCwLbi0EUI3yQlhjUYe8rEXvISj4wT4pBHa6dX6ADBiaQ+xmfQBM2cBIgQV31XADI3j
1CS0DJbzbePRAwHAwUNUEmliZ6x3lLJM0e4X1DFNU35a0Ip0MlWUvt4zkLCOTlyGmywJg3zqV7LG
HfoffAUuyES4RW52DzyJDkKIAbXydIbnHwZpHZ1wjC+3MvEzA7fW3eqYT1+1fu0nBXA5zmREW3qg
YV+eqs79mc6QHewChdEAGycbEv26LhNutmMDU2exqmvGeBD0gFR5TKzHvL8s6vTD0hpEgzlTRMgZ
fhLB37B6cP3c7NC3FPkLiR4bGNM2B5rntM2TSBCDJJh4eIatd6dlyN7xuiz3rdp+t1GNAR6HulmA
MXbrCuVvcDc67mv7xpnTXeZsAPIxXnSatzbtTi7zjlB9Mmtlq/S4Mk5iRu4sOV2Dg56dg9KykvNz
ayWXrsoeliK9U5OIrPIifuuZ4W1WvdqZk6Ydhzg5dLXyqCf4/CrWV632mX8rEjoRKPMKbQnaBHR5
LcPWBeJM8jxuRFqZgWic6FK2pLiqU+ElCmfRvPgQATc4fEGSa+7VrgoWJRDxw1I692AIMiqKygUa
zCacjadcgJp1rnkmcqcLZky0F3M4Sxwckkz8nsUTWGsDkzJx927dblfd3SxVHJ/DuMTMCPYFvCoQ
1kp84qyu7XIvVesLRMWrbjU1x7Gl7ZK0P1R64VeVFgW4Cxedsk0w8vdCspyY/J4ia3zNBPaoreb+
XFsDQPWKUIZDeE6CXF/uSohzXjR1UxCWrvvDJDzcGzmKnbkL6CE3vUwcph/1Ncwx2xXmiRn7sVHh
XB1OQPNRHG9tRceRGfWabzPOCqqItDaneNNlxAo5sSqifGyhwUXL/TI0JHCZHdLSZJv3lf1dqnur
i3tsxrrmYbJCHG0oG4OEcT/WLdILTM4oGfkwIPvhKNOMVp39FcepKY2nA8JUcFtjqw/OV5rymGBn
wKO6zPXyHJXC9RlknJJR/VYTGlp2Js8sUXaFZWzeF7N2GdL1wIt2HerwO63GV4w439YZ/llqXudp
gkIylraf5PrXamp7VHUkmbeUHGb7G7okkTdttx1kSgCSwgAMKeEctLxxQBTWZ+jdXbFc9VEUgaIp
XsLhBIaIcc/Izm4kYByC3OW+OVV28jrlUUPF4bKp186VACF/bvn+JCgJRlmRYrwLwula9bl1x32o
T1+aQ7nuhBUI8AQ8oGpP9mI+xHHxnBZiN+oWLMaEZxDnMDcirdhPAqPTufeNgqxKDegaGFL3pxRS
LComFkRrbBY4DXW/3iGy/e3iPoaV+2wHuCpYjGBY+ZmAtyP4QLpYH7lfHEQF1n8liTsMTPNLYTUv
RV56Kz+NR7nzOtzXQ/JGuELlGbnztM7ph3AyKJX2nog8Er3ubVdLDvG7abUXmNH3Q2FfxrpyDqmT
/WjxV87XygMzKbwOq9d9GXLxUfhth/21Vft9VVNaVV3oeiQjF0dEjXf2YI0X2u6JQB1AXq1vzCDV
cN6NAWqjtTnr+ZAds8b6peVxccfDDAhafLw5L4SGW+9UUw4Frfqn+1DaBCFGDtw/bNKIgYmx1Gi7
l7qLrbvZEBMKOxxHs/iti7owMMSosI/r2VEZ25MVI4vDa0OBzxbMPGM/6aiw6sQ+MDl6DgVdQAyR
xO/oOwgkJ4NAZXdTxrspnLZ4dO8HtyDMln6OFy31xQTHotjZslfQ4SL4jrF8isiiPmeLMWO6LNAT
avZI/SBSj8dW8DLkVkypAeSQ2WS26y0eEQRpybwLQi8U47kJFWeHCUMQRiCxRV+4G14aUBodO8aq
v4iwkns8OdgpExghiz8WfBeIHkdjY7K3NwHQWOPZkmAGl8cAREP2UYUwJ4Hl7+MOQnQjkpkvhq5e
tC7FFSlDrcvuyhdPNcJuRUzppPbOc+Y2sP4ak1hPouKoUn87l45ySMGrXF2aX3P8cvvZYubnbndi
xMgPESLDv+QDusQbJiGENSQfEWZ7nlVzhDOYyuEiM5bmd0aClij3k4/Ckvq5BX6u1TCDj7L5oioz
Ey1NPTaT+VmX15zAoccWSaiZGcYxkWkTOLSuSr6ctJ7IAyHxMkvLPkxoCTgCkvMRj5227SexnCRN
LJYtAShofx34+FFdmESqGBvkjvKQz4K0mRoOjzLctUWm+12X5Ty89YcoHedxKsS5cHkIKgSAold+
CQVu+KrI0SUxGPWoojXCXSnLIVaW+C2NFR/VI3AfqGzVSPmkX4AmveQft34TTiXuYxxkrv79z/tu
Lc4LxoqZ32uY4PWqerAFa2Yc2n7TksgN6Bg/1e0S1M0yHbulOddlmdGHwrUfIIWYRwJeyJcZqitS
XuS4LckKXlz27tnM2ztjonVPpRo/IjaHvE8dOo2tM5jlPVmgVW7zBnjQHImyXSZjuVR43WELb2W7
1YoiKDKBrc14NKfRT2tRw6Ntnc01hNpRLaNvpeuRiWns1aoDPM3NiZZHRpEDvJiS7ssQlpwuDR40
nk2cpx9JB92jja85kEXlus9RVN1Vevc1pV9aP1mbWkIno67fmxMZlQVLhuatY5pxjnvLW1C2+5zb
o1+rLJ0O3hgaV5U5nYUQeCXGTumDpErIpuRWFxGvurzPjjpgqdmMrd/xLPBkxScuyghfqGycuuN7
SrRnI+StiGLlOaf7AHa5rCXIg5iw+GojrklzLP6TOhesRSK/fymHX6HWMmmHz2RiOufRHuAGBmRh
DvLkljtEqvG/dJIyoTNuuWdkggJapAnDBBCDcL67vQ6kXcJf6fIPu7MOesMJmjTpIQG19oYZeTdi
E8TQDMkL1fTl95L32uFni9j6VEbhTW3j7rIZ9MSB9ePnTvwZz9VhkLZ3tqa/qunQBZOAkLVqxDHa
JkPLA3FPWCUWvlyccl3C8aFzivoHqIfkwmzlhqik6yXK0m2DI9E2CmkydLpAUrzgrTP9RoNoMunq
75SCd0xVsw+VAufPy2GeThuCLFHCO/WI07oskthhASwYeC/OHOQ9Do+DiTOxTRcG4YKnKjeEdsUV
n6qjLVOGB2zZQ5F/3MZZ5GOSSUrPjdueV8XOulci9kL8agtc62/3RjHY6nTxs0kLArflwP72OIS8
5jJ5FoPxq3G4LPkgms561iYFp42I4BcNXTRxFt5IGHxv2z9vkFla8HG3+7tIxGydBMCVyLZFP1xm
c76meQTVu5DBjZsyfXWb7Jexto85weGBbunrPnfmKKjc1d6YE+SMSYrGMcIl8ShjPKMSyLJZyTaz
ZxaxNbfrtnMVstBZa3KDvG3ccyRNBsdPywYMajGF9satfPy3I4AEBkQskQlEL0UvNk/FcboHytG9
0OEn4B3JiDmcsqPoaIwqiAJ4KOLDSWJztGc77ziXwSXlazLH4dasEF9BuJI7KzZCzCwYI6Kd6mDL
us9qOP6q6+5HJpkAfwGA/weFmgHW+1d5q2kKQ9OEjXBNRQpo/XcnBqu1uzoKcR1ieIc0IUUEQmhy
tnoZFDsX3K/sPxMWnJhtvIZ5u26gIfb+z/LKlBL5UBYRGxtt5bMVbv7l9MdqITKseWhS89CwCJOB
VVkrGwlnurU6+hNvPuOrS2roVz30/vVXkoq6v0PEfCMTRaMhFYy2C4T9V4gYXpnr4jhtbiUmXEwF
9TvImImI3tZ21Tz8xIKZS9Dtw7/+u/r/9Id15IoumwvcScP4+x/WS8ZKNEHcyrbZ4oLOlmBeJAzc
p+gJeusi2JblLlKv7kWTR/4wpF6xJh8mrP++dt8Yi30s6slKupcYadegF7+FLG4G3uY4SvZOWwUD
F47ryIesGZaGQ4aZ5r/+IsZ/1yzKNWFrAvmnBVEOQ96/fxEjFSoWx4m5nXRePHnlcv+b4BR2ysZy
0o96JK0EW6Um4fW1ES15DXWHtSQAe5Qegt0h4bI6YF17brdpdZFbfMYOPBhgv3KTW7TP1eTMrLDA
tRd+wfhHISQEu6msYzrDeVrKFUiW/GueJXz1j9s3/beUw/83EyCUt//0kvk//w85zrgs3f99TLQb
fvW/i1/533TD8lf+MSRy0ACj9XVsLGakHcB/6YZd/Q9dvnS2zZJFnm+x3fynu4xm/wFEa2GTwJJ3
VdXgA/9rSGQb8udNPJg0FRb5vzMl0m1VLtC/bAGahTyZ67BvYywdUf3fF3A2FdloYGu9w+0xIX6W
RqmhYzLi6aq434VspOS4al/I5qqgy4K6cYAR9GOS7VfYmJc0Gu4ZTVyS91Jxkba5632YX2Z6t2rB
1SArPoC9nhzZ3DV0eeN9SMdXaigUQqRshBC8pGV5SbOS+bDdY0sT9nEwaLifqCNlIlrfDQysYyXb
S8FxuRI8kGGoqP/OC+0OD+5tPBCDHqNzqWaIA2Nu+HEzpn6L/ooyk2Z2pqmNqn0e8YGubHdbEcZg
n+YuL6tn5q0Pq/aUDlSJ2dBNnokRjx/26xcWsxzgP4RVflaT9Q4UB1901+tyKMMxqffhFbCPCFRG
IRRA+asadXgvT3iVoqdDgWgyqCfWCjeEtcPrY3YRutDtm5iWeSusQKwoQFZt7A5QeAMwG4AE0dJt
HYOsxnn4jV74EEpAYQFZaBzxRd3B+M0C/G1BH6BhUT81byBrr2EaM16QMMWiHobOQLsDfoG4Izxq
QBoYkBMbLUEOwA7CLWVsuPosLkgcKOWzhGYfeGQAJZFoySxxEwcApQRIcXJrPqGf1CZnX6iZdoYN
ROp6mqeIY6I+iMZE8+rV4BQzc0K/nH3cCftbgxWe47xiDXO26xRAea0nW7LGNiwYGnBpR32rhnr0
LIkIDRIbQmLaBGlXxtu+psjVXCY3iuOCZZfj6tVnazEUv07nkzLFmxBpH00rxRF4lCKRqVhiVJVE
qwpgqznXkZkBZPXPcFtAFYG3colzxQBeM8AX2HOQSiRslJgYLIkWTvUEiRgvz4NFfO4ubLBamYDT
EmA1uGdMb3dT+SUc3x2wQ5ogcgHE4boUn1WguRCIbpJY3dRssfRe/dVO37UcqMrCTNclazhGehO0
AH6ZRP5cIMBBYoFCooIp8OAMTGjED6sSaECH9dLdt4h3OgF/laKzIbXDNNYCLxwYDXMRYyjdm8G6
bQh1VhEoKoLKMNITwEVwS4xpkP6yOiWimRjuV9H2O8KOr+GQHvoGjBKH6F0MgwkdffqGHoYxQZjd
tQCmDcDpE2yE8yCx1B5Q1SEKzBuBWUOJtwqA1wEA1gHf0/sTeNdbVCR3I26OUD0nuuNin5W00qhc
7xMHFZIJszkFlLa62txmKeiWZmQuwHGcn8f0mvRpKdVHpCRin7iv0/YtjNc4MCyB+22j7fSF0F9R
E4Re90HM4g3cBAqe3u+tiKahUutroXU06q0Dy6klj77VcMgec5H4U2KeYJwsvhWa0cnSx5zpCqyh
tIuKbTJZBO4ybGHR8V45OpWGXtrzfs3w9qCr92xnDs93WT/+0tbqqcvng41XZGgXn3m97jCFq/dE
nR6d2fgakf6y1DE5z4gicIyoPDEA36BD/7UuPYVqJpKDNk6DJ1II5DoKr12ET3wNOcuP+6W5xxgB
ygykzBA72aBr7QEF3bhzhuWebvcltBiK6bxsaFZrRkGhNm1V/LCabtpGS3w1TaVCda8c2tAQRxg0
Cc2aXflLEZ0rFxZWGGO7Y4jlkNxag7zHPcXNfiMCRb6VJJ4TRdgz9uz0TobVd7sgKLC64Zqa2RzM
OVOAjPxCIVamki4gLgnXgMPI88tBPSZ8xaFyEN0ZMf5IanZnxtp4iRMqWktMj3WCgGEpG4ZC0Cr2
2YIQZEFzVPgZQA/b+YDW4G1sC82vo0h5ABQ2MBBPyq3mRE9D6q53ORFmiGetK8Qp8yXJVjZdpf7d
kw4CwYBV4QrArqH5bs0wO7UuLMDRJvOuTX+GlbucqozpdIbYdNbhlUUZ9o7s6z7GzgZezUzZmpYA
V6bLhbKK36WtYTdYWvdqNhGNHMO6Ms28fOWc1L3ZUDP42zlcRsLDLRxCNspAIrU669jXWMN2rbEt
5T7veTvboMTD5mwVS+yPCFeukaES9sycykzNdj+q7bKlVibP2jCBQrTefe3m/LlLZvc35IXA1av3
ZXLqK4ouPQhRXhOWaZLKmAg2A0V/CTHwPtPEnts1y4+1Uz4n9XfsMMqsFBRsM1zaWR164ul1htLS
YxknLdr3zUJU2JAsj+tYR55usbUmeQb8Pe2sojnOBVT6ORebSVn8Rr0rrexg4N/oE6Decug1JVRL
g7MrDqqWe9TA4/PgF+LL6D5FiHjMVi+QdRgvwwLNnbjsEq1D8ags47UbdaawKZq22IhatjXUoFlY
H+vMfNLkkGheTWdbw271jVI3Tqgdoz3qgfnclDyIMIyDFNHTS8a+uYFh9tpYMcmxqObfGYxXvVa9
VyFsuU7FxhfK/BDobmT8wDe93M8NzkP1oL9j3+Nexzh76hk2XqAM/zKczthkbphAVHWX/2DvvLYb
x7Js+0XoceCBV5Iw9HJUSHrBkEIZ8N7j63uCWd0ZN6tG3e73fmHQSSEaHJy991pz+TOCgi1hkGKT
1yBkMyt8lYsczXdWnvVatfwMTe9Og3kZ2o3XRpzWQXYEh0kaYzdawkuMZLyah+6cdM15Nqkc7RkP
UlVg+Glte/Y4Z5m7RFptGY0VbIfYGr2+XHZ1FHhDuQrzyvx1gj7qZBHfEMmY3sGzs13rF9bF6rpo
anhR7FH2aU98RhiXjlasw+GQY+GW9PCjOkxfVHudfbRDe4EVV22aphn2XQj81VZwkpqltBwxC/2U
4mp6YCPGi0CObpjzZVriX4sh/zCbBUaF1bjSYA1nlWyIZp5NTClK/NZgWcRMBQgdIxs48iBKHpVO
VBvCpabPggn3RgzS+BjUaXgi+3D1yOpPjZR2Z5og+kMfv3Yt3HRjlKMt5iUMBi0nnKwJ4yMH6AvH
TrsPiS3xgbJ/sGvUTkCsVd9a5G+owfswTa1Dl2xnU668OjnqAydY3msMNpBTRma/njlHl0ITn3EV
XZoeBROpei+otl1yyWmG2skDaqQ1dQB1QZ3HDrjwgxmT/jbnnafRbe5i42inslfZEd8T9HnRxAy3
ugm9uVaqckBFX2CmNp3CRnUVvrEnabdVwZ5q4u8eJx2kq7SdjfqrrDXHNALcIQxleqzwmyUNWjwe
4OFq6zoZyjVGxJ4k2lcuc9Sgf1UdgYhbGeiuKBX2MjB2LJlKjku8ee6D9gX3PlAWphiD7BOd0W3F
fKG42BmVzQFsYoOTkzWRirb8UpbvWcHoSVmHuEknXuIeGAjTC+ZkdeP1Q/eY1nN/Uka99+wueF1W
OIMR5KcJY6YXRy9WmI7H+4XNYLEmIqDHVTon6e63O+9Xo1Jjmvz3q3/+VEO8nK2oivfbk/585O/P
L4OY/0UBT3RYrO/7o3/exfxiPP7247/de39WMyfmXmbRLWklHer1IrEj2Bn/fW0plt/v+9tT4iif
mKuuP/LXz92fc/8NiyLYlf3tZ+5PvP/a/9HDI/p4N23R9rI5zw9DGxeHFK0u8dTr1fvtvx6538ek
R4IBvG9AUjGJlOri8Ncz7tfu9yFbsOmlbm3QdylSAEYAtp78vP/G+0WpDPgp7leNfOQ5LMnEuGTM
xXItSNbiT/mum6p2UkstDt1ANpSl9yHKfQXNf1jth3n5x5+IIPAf1wKERUM9IGXA24/VTCYDJp/y
w/2atCJk6Plg/ShXB4GkMjJcL2A+xO44ND/u/xU+S4yWtEPRfPOfSmjdD/cHpCxkPC5BjhBTUx0i
RGQcCGaFOly34+oQrqbc+7X74wQY8Pj9zvttE92f31ucdtcn//Yr7rd/+z1/PV62y7Rvk4x0O2Pg
7NRr1aGPoxoPwXhQlrDw0DRbOBzXN6CzZJiUGYb+7VwjohnXjxQKOY8X66d5v32/RvrDsLMXgAP3
++4XpGyvM1ASPPP7x0Hynoy6HxpcPiuDzxzk/h7cL+L1E/nr5v1twm2rYJ+FrZyiiVnfuPvF/bG/
bt5/SIurfzxKk40zw/32/ZH7ExOZoWMAVtpgnB1GgZNJOGeQo7t2s44GLeZiC9SEUQWqDtUhzc9j
HVw1+ZPpmF8sw6kG2CAKea+Ylhe2s08t6YuAUiaVXNNWdwXn17k4cwK/MDBhCZCfMJv5TVE+CF05
FvGrmWKcELZnSuWhwvNbaeVngltXORIj56Oj9QwrcKKm8zu9cTut9Gjeeo0YXZwsdeo2BaVGNTgs
g9dGq3em8issfrVL7ObaqrVQdrrOqxtHZszIRkIMZUbnIQ8iGUl2TfZzRY+2zr7CUNutiAhY5w1h
f/MmSDpHmjxGu0HoRH2IwINonKZ+12z9cZjeAoGoj5I3zYqTCqKzKFuPBgPhbyAktPxIXujRN5Lu
OCXtQ9ezEVQbLxXYOfOEF0EFU/wYQ+1gEhowqrqPzR1iuOKXmnUy2smHPOEHifxzyueXPtDexzg6
Lc2n2tO/DaOTrKS0UxPm5AsVwXQcWu1g5HRAK43BwugQLXrq586XZ8VvyDpcqgmTbnoYJ0652WUY
OJVI20nGqjaisGlL9gHmU7BYtyEnxxhRcBXVyMWISOji4Zl98DmFy7C+AG167VKnNDJ/Efapn8x9
mY9/pJn8bKjqrbHFtYjFgxJAJEipwEiBSiJGn4RWFar6PQGtEW14zNKef4srvJlzFfdIi8YtGc0P
2A5EGe2nrvYII3UIt+VjcvBkbUtHzS0/UZgxnSdEaXqXnYCO7DNJ8Sqz3jJhxRSLhkXtDiR8vYb9
dCxRThoCJY8ce4q1wdZ2qY0Ed4jia7mx7VDdg5B/DAi6SkHJyFZ2WKTiTOCFtwbKWz+sLvVKdgGF
YRK5+CMCaJ5IiqNZASMn3e2EeVTRaqZGuy/LyktBr0jhfKTiOc/qTRpSP7aUYxeKhzpdrn0CKCbE
lYRxvItlt/iM0H8ks+40Qnfa3gvsZWdMfDACqsXs2TbUHwCxvW6edKs4N2p2Kixlb/TxObV0FCMv
aMsgatFoDk38w7Qb2vitz6IfWJZNwVLDcG3fa8ox1RTSjppTbamuZb4XEn4xXWEipdUjytbl0Iz0
AqRtF6Bo1Vvf1MKnkvZ62r9q05cyI81sO2jUoRdNJEtBCMYUtQvnbagG27puH0QRsmbGP8tYvQyk
p6WWse+CG2rbvRgtDgO2mtN81Nfu3tAdRpUOhXYUo/mUwCNIjWG/JOHHpAwXnd9A+4CIwuBdn7In
KuqNOo2ngC4gmxemr8uj1FqHVEsuJrFwXRI+DrVwYSD6VbMf6NMrk+7ocn2xmu5VVNZR1ObTUhEc
A5ivQmHamc0jGX3PfdhDvUAEW/sVXRWjYrUqQo8ViqIU+9ycXtJi/DSjX0uHs7MuAWK0ByblvLW+
xJfPWMLHqB/ekXgfFTPbybW0qzqF3yBeyTl5z5TJF7E4jwuwNPSODeSuTAS3Opofy0T/YefFe5IR
lLYEPsywH8B3PNqW2wEVRgUiuTGnY8qYLBN06CZajgg3rO4qAdFKUf2aAXNW+Kl5d6Nu8OUq8Mg2
OZAiAlJyH1nlqUN/O5jhE9FTe4Jo8fycCmbqzOTB56vMgpaDXbG6J9pLKnUPCob7ZDmRM/ooieJW
URykdGBsfXmQeItLhW+SJJMtlHiBHPpFZayp8odMjXwiLs94rx/7uHBS9NEqXL2oTi/QGa/GYD6x
fX0IZOt1CIIXDaqqGRZ+ib0+lGQ/kILzQByanqYbxLlnPOieBkJw6Wl6dNI+RY9S4e0G+wMfB1Et
0VzGkykiv+yiQ4lBF6QOjVF5HxUhaHXrYhQkwmfxro9aLw9oSOp+xJZf4G+rl+mS8D2LZevSB/EZ
wy5DUhAidg94LT6PY3KcyZLBP3cjv4GueKZB2juWwM0LpdpFT2r9Go/1rjUo9FDWCoHwVQn9IMh8
sZQ+0RenbHqXmsEf88c6WA6VYnnBsHB+Eu79K66mr3MckWSGICBDzo/Izmz2Stmvwa54pvAryGTU
ifks8y0IhnkvkmWnt+8AbF8A4DgzcTg00jfZUjyVMWmMCJBGHRWF1O675yTTfRQX2DxYN0sJO0Xh
BAA4uiNup7wfj0IHxxNpZ8MYvdLu/LSctxXE8g5TrZxRlw/5KStCUj3jAwoEJ+mCN7xO31qYvpHm
fAjaYi/IyEIbzncazLeZPy1xeUvoKKaW5gqLQObMsxX4vi9C9who2djjo/VlNrcxvdYBE0mMbo5e
nZZQdeTuo4bhh7+34DC6aCIjA0y5FvaTnvU0duUrivsn7HmPdZu9xFO4L5EjBJ2yk5ML1jpbrfxQ
wwZGFtpzP0S3yip/lFWwlXPCliNMlvFy0C3pqMzJ2WI9mWcUwrSFz1pJLghYUJNEDTDjW33BarKw
IsDqjfSSb/IAE1hx+ItNrfqwluIa1rErZ3inU1qIkqsY0z5gNxHANi5Psa473b4wDacOzxioN5rR
P8lYvAKVLaY2HAw1vuraU6OM28Vqd1WZOlkK8nhSnBEGOP7u3dROe+ox3xBMFkib0OhcRqz6XX7C
S5GlULXTQzwZANSrJxWLephnD5r1bDfWH4l91Tr9Svr3QROpa0FwqqutUk1OkL3NgBtFhGQobzwr
GsnAm440puccc6qxbEfjMAUY9cm6KPr5XDUaGqjqvQ3qT6rmTDtMMtsujBSWR2jbtq/XNXx2Zs5o
gd1BpQ1hjRfHueYUX0ufVJNObD6mWevWoHf6qqAPPrnZ5Gdy5gWxRj+ddqU1QauPvBrrEfZHt9DY
foX7PmKx68udrFS+vQDDKr6sEDiMHDs53XMDybaqpmcRNJ6CjN62AhCDy4PiqqjZSXQzWnE0mdGU
erAnA4VTEYVzWLohwSlm+4BK+jghYJXm6SfyzydDKveL/EoU32GOZEJi5pfYWE6GRWOWPqaRGJjj
BbCV9NBoNo0AfY9S01FBeo/K4tABo818AQV20rofRVedIL6yHqXUEqOT5epWo0Sa6XIH0rSHM8jC
zpoCCq5YkU90sYHOhLHOFAePQ3cdF9mVtdKVMNEzxUAvFnhxkHoKPmpNYvlOn6dc9kIp2IuwIIGV
zTfYUxpOt15rPD0ovAJqY1Zy9Ee3peyuk1a9TdjerQArlhG5TPd2lonxuf9Yg3UHeLMdBU/NebEZ
XSmYD5C8nYHYHkmwU2blkGUZc6Z8axIk6WArzaXiPw788k1W+r0WhL6imZ6h/qKbt1NFfpqT6Kgm
81NErNoSTid+IaOU8CBCDpUUvmfK6XP02pyRYANTgUnD0LpRieHRLHejPe6geyLKRFkSQfrNUodv
2W7RK3pqC6ZgezdblUtEV0YvPwe+WSDBgsJ/FBa0Hmt0+1Tf6d3K6493aSUcVYaH0OfOoMVM4epb
ycloWpy4xdKMgNLoCm8qFkdNpl1lpnyTjBOMtaPSMa4qvGHMtmnXuoNALL8gV2qj5wm4XjNyjmrx
xo0J4YcVpl3jQbqRwO5GFoLpHCKJ0nu9zgRKZY/fksGzNnsDxNYq+vNDV0obFNbeQnBFAd9pnOpd
zwsvVosIdFMFwKxSOSr+PNM66m2MDpaEBbJCAt32mIUNke6wHh/oVGL7ZYaSVg4W5H2UIXsdy32I
CmWZtrYduGomuy1c9Bi2zPqykR8yeCj3megO+R/xmLvgZwIby4Wiei0MLKn2NLPxI2l4juTorSxp
s1biWltsG9jclhWrOFVjBXu4XnWNA3v1doJa1jn4BHgd+Pjnl8k03Rqrf4yIc2iZoyXQXnIKnIYX
gf0E+siuNzMHvJkHEHZGXK2xX5RZnwNtuZoi8Ya08dTMPAVz62U6su7pizC+17S3D6JpflT5Q7+W
RwLNPRv4vqOvbfcrteI6gjCe1vCoSbuWWnINY+PBiKRdUa8ODg6gJDmXQ8frqHY5gcvr6U9T1Q8J
CZyxqemfN7LqBfrCzhf2qa16TJyhGZOHMrCJigwvHddlzNjR4fcTS5xR3dDTyHaGxC6pY21nBSTn
apeosTPPkcse5dRoR7kpnaGOz3rFxJeY61mWGQsYDiQOr7VbYqa9KFb8QWm8ihC5qk3h6DXeZCu7
Za52cRh6YUbUgjJRuBhP9AJ8DfDGgP6cvIm9Gs0vWq25MrjoPsvcHhlQ0dqbfPwIMCylitenJMOs
BA5DvWAn9wrp3C8aNrQPCyTqyAlr6TV8dvM2LuptY9CVUVRfw3YXF6ULKJVieXLWDw9lKhIzAPzD
6FYVkkR+s7m2d4b+EA/0aKWHsFL2WkRWXN/BVoJgLRWezE4fMlzg3Zs/mK3ItGkZIZadSgOKgVR5
QISYCOd+9X4RrXcWBpwSqyEpcSKUjTFsnvP8+0NIEdbxQyAtDkDbinO3qLc9tGdGc2G8RqmYYMRp
m/ytG/LXff+qixIP0Wfb84dIlsLOm2E9MSutYCiXfjSKku71ke7QfzfQavryW8wLM28IrSQZeh9b
mslrW80dpN70/uywaS1I5z+7X/i5zklJDML9l9wv7i2dQad4N8yi2YlScjq9mhgr6ZduzjmuG/yl
VZePb6Ep5E1mwsIch8S4hbhUbKke3qLStvZjmQ07zKH5o6p3r3kZSDR22BKplWh/JBVxQGVwWkbT
2vQQtY9lECEAN4bmLc4lvphhYR7uNyOGR+SgyK8km+TnFrg6B4DdvEWJjcSxzrL9/Wnk73nGFHga
aBVcsn2PefVKYS1fl7F7tzUKNkBIKSQkK/Fy9lAu0V71mwnobm6sfUQ1eDVhRN8kNdyZlb74ZquU
Tiaj72qHBdEctUWjSupT2mbsV4x414Uj/mYLf4khB/GJtOw9KuzxWRRk1RDR8BUXI/ObxeagyEdY
MUTgcYq76HoJU5/0FU+mS5HFoseqGxmPcp0/wwJRHQAinWLIbjpN0os6d38o49yeIxmvZq4TfiEH
wXtmYsRFDPg6EiLql5m8HKd8wAgrp+idKVc7udp1mNt6bWWbYWOFRZyz8Ok0OCP8SXL6M51fB7yv
oc2s6iSvkpRDSUxLSBbkJm69Id4PhUengEi6cu2Uonx2Apnh6dWy0CI4HWysSYLAdSIqk9ZVCGui
gJSeOBWqglLi1KOxYNiKh4UMKoXyDO/SFaY42KJjfsnrHvS9KJcHMGSrHWM/N+cBRQbC6eNSB3Dv
kOUki6P12F7y0u1QHxQ6Uz8TbxLLVVXXh4wA66BkcJxggxv3fVbssoHvgi255dAS29jvZUljQLds
rTZyBMCySsGm1Tpzz3ZF9m3sSH1RIIdHcrJEbmpir2sjX6JzE5uWs4jGHZip0KylFTj7+dB65h8G
1TizFUTjrwHHt961D0SDb8iCgq7b4EnMCG60XQPMRdGEu0RAJJXiPcjQbY+suww/tA6/ZI1nXWsb
P0XF1xZMguGtY5hLt8VHnSPhRrDwoaoPNDn09zx4R75q4Efs4sPMWVXsjVrFhHgMZbqAwG5HzFBS
dZOVY6We4Ujx0R6k2ZmYx8asTpGr5TTZ3NJKXPGCfziJXhrjgb+Ft6FNb5P9pjQvnBDx8kYjTTSp
2s79c1ewsstvCaG/SYKhM8QSY5huNxM+NX8zYd1mpJ8q2ifX5Bt7aUC5mXTB8aPoBxOhVxP+0Dmu
DnEZ+YStHmdhnQpl3qnQ7+XewB25qwCsQgNnp65t5qnbT5X2NVnzgb71Lwoq7PWWfEJuessuo2qd
dA1IanUdoeGR/ffGHon+Ci3GGmUj6oo2uHXyteIc0xEoZjYPM7KgzkIWlX9UKaAeXwfCpZVvd3Mn
2/wojXlT1dVORhWord55FWWw7HfJ6C9Mr1CaNSb/S0mrloTYnZX0j6m8MGFVgTa/hUrBkS09aOaH
YK9SDse0bakMRlBP6banCoWuiwzbfLFmBXl+c7SW6WAZ9eMMYmuJTB8vHuaDuXdKurKWti+ZvosZ
u6Kunm2jfNFKlYI7c3RRe9kiHkNl9EV7LDXbW1KxX/j642+DXmL/SBqZput0xPB7jsrZXzHn3c4I
bdeeiM0ay41BZVztWGZSzQdHRxJAE/kxGhlm6PlCdR3jlXwe+q9K8RbF65rXgcU0fFwPbVnxMjIM
B2vcDOgAxAtC8FC2N9XFlC6BtqI7LxnUFcT8P8nHGJ+raSuNjlb5urzv1CPMyTLE93qLrXcreR/S
PxKOj1YQz1HkHnkkV7KDCQZZnY+hj612dY2kWD8r2P7Dy8wePemybdbf1GE8xC0HrghchFzu0ClM
SbRNFF6baTkTGXfKMNewwxikwIXP662tBknT3/JCclLQkUWKrrbqHf1dJ0sMiyF8OHbMW+zK4J27
czBae0E0rx3Xn1hBxU02mw/UmMxH20tlLhcV02tJhi3dmoKzxdA3zwT14EySCBOpMGkVO9iNrhyO
SGZ0vs3JpUfLMKBHYO6/q2LZN4Fc9tZTlpzvaQft8KAxiR/MWzWDjgJc0RsA71gcv4O5sZ8sdWwP
pjmQ+YYQ+tOkBdtC4iPOD5S1pIwY6XL9lPe0lnMDnDx2heynbZ5wl8RfdgX8OVmfMMrsnqZSO0o5
Fi2WYZqt2dleDOWnLLF1gfAkMypuwmNQYv5OEZm9Wal9uD/DIOoVC5VWPZf4iPAli2g7apl5zHvE
WKYSVodsME2nY0pHiU4wCsQh86W2FHFR7fnZGONLpqjGk920pVerhsV4vqrfS1KGQV0BlzCS7BwK
wbqzRk6kGcnjoArk09Iq4c1cwJTPZgVzrX62DKOHEGj9LOIsfAo7XXqkcQtzo9iXcwSxqZCy5yYp
sue4PQrY+E/3e3Shkt0mW8K5P5YNhnWqsvBBcEbBBFofZnOwz1C7KQvWaxRq9rk1sK3Nkv7JBOqr
Z1veudmSAOgs7pcCydKxneGmJVb8QlpuSK8IysTBWi/u10Ipvah6bfu9VIwTZ/PhFxAOppMJpGZD
jtqthrt8W6rlH1VBE24WEnJTVTlV68X92oy5bZOFWemCxjSo/XVEgV0jsczhFpxi+8z3gs6CNswH
NrksZUsHg9QKWna5UMqYDDAsaKf5yeyhw6YM/rd39yGpcQMnGslja9f8GSLNBpD87qm5JrAMkwpM
gQoDG/rxvL/fVCTZdvMJQ/79JhEGL/+nDv+f5JGiwP538nC/LL775rP9HSF0/5H/koeD/FE1U9Vl
YWoghFZQ0D+iRy37P1QMEpam4o/QTWuNl/tLHq7JpiELPAeajqSb4Lv/kocr/0Fykg0cH3/Kyh7S
/jfycO2fbBoKrUcDp4tu4YPTxd8D5CyVWRFcE9fOCo/5oKPVUDeIFhwpViYbG5bNLi12sDJhUi9P
QdAcBztgeHYkWfvaCQjrfXrt5fgax/NrRNrdbA/noXi0awBkWNKAMyhW8pCnM2Gf8Y9+HN5R1Dyp
EC+CrHesnCR6eWGqSsBm2nyVFotIszhLj/8LS6hcvMYoVNIqYqQJZD3PHokscnIVf2X0RzOdf/v0
/oUFyPqnN0QF87sq9vGfGCZxsf+vWj4221HptAGo2dygMm/M7LRwxtsgD45DoXyHAVsJfdSesEmG
ZwSkBaNsylZk5Rdgt+ZO1sL4GTaevZ+G8hoVzeuEc/49Efo7FmYdvn5G/I7URY9xj0Zv1hkWiWgA
7CVk6p4p8xs9NDepVjdPcuoinh0PalSeVPmXms/D3pLlhyyhg6/E2naWGfuCaIFawpSwSRlvFiV4
B+2QdU4UVdI+MIZ4C28u8RrIj5tiKNbx/Mhs3p4lTg61w4JB3rFuRrtZC7S1w4U9Ghz2UTQ9e7He
kJ9yA9monkg2cxlhn9UC811lRBf+lhOxUCtzsLMPtVAX5gJYyBvQBDQSmos5MdajHIkQaoE5MGCL
498J8+siL4w+W+ukGCT8NTaJQGS1yFdqjm99kj5UI5CJcOnewje7QM8u1eTIa83+33/a2t8CJJn9
67gwoHTx1ZeVf2K0tVGjQleaAqqDlmI1/SijmLIgYG5dCcyME7TruaynLRXou6VAAkgTUmKhaHTZ
WD3Z7Dj2DP63ixjDo11Iz3lm3tqsbx8QyCON7gCIk5nyx7BeKWOru8jIdWeltZ+tUWiOnJNeZYaQ
pjah8RQHrPn9TFYUtkXm78AsK5LYNrWFDbGNKRfyBhuHgEzRLVCSDCy1/x+/mLIawn5zi6zviKlj
gmNZWP9ZV57fDWORVSNAswmgkHB9ONaIEgdSVugxlXIly5oJ4orZxtkzZWML5ACLy09VmPEFe4QL
DQlEYk9WFi4GOq4z4oFJjwDCKO0PLepkauA1xry5NRKk9SDP7f1o/bRWT6/OsIEuXbX79x8xp9R/
4eDC/aZhsoHmhrfmb2tc0ZYIhptQBX0Fd5fOeZdGuRfH9dXga+gtZIMdkX1LFeRHrmKBARJlThOl
WqAd8wRNQFTpCDe77iBNE5m/elJhO5FahzFb4SryjJkAHEXYXUU3wuuYSbKwhOnEpf2oScrqSxF+
H80lUV1XdmXPo5GvaJWq9VRzeEqCX6FIKL6y7EUsg2fLCOmbmOIdnkrRiidSnEWp3NCouEXdhock
uwUzOSeTvPpOJnGoUFB49ZiA0QpJIFCbuqZCbMkdUN7CxfoShvlcBVS81VQa5MBOz9HK3YqxvCPW
ehmM7woeTye3b3grdlE/n+BasE5kL4lpnqGnYThIplv7x8J4Eac80FhTh8zUqWDLsEEk+Vj48QoG
rsnDDfGSIj+IFm3ZVkP0FVpwZloy3XY2X5RJDJhKS5eIHmKKC/2xHdv0hIf3oY+CsxVrsm91MXE1
McW7pH2KOnSmIYbyoWbvi0VWR21U8babsBsleZUwi97MyfRWx73yRWMZz0CqftFK/DWUJjMo24F3
HjP0vdIqQ+bQS1i51eGatjWcUfHJaGVXlEBrsJSQaj2G+GFgkG7V1DqpeklVaXdiK9TppQKlhIO8
/ahg0q+Cy60lEWIjoRyAg/Cla12xz62lo6OHgh0RQoL72UJz7GhN/KyBSh04xI/j0tDgV0qxEygF
NjSFqVeS0DrVomUsGiFDUqNwqyxDDmsnG0lfaI7aIj47Bg5FsDQHUMJkSTdh5yITOAOPeBQhHSBq
hkPQjTRpI4bOkGUmRXprB/kJxR+pVaqGZEP3NAgCT7OBszwQ1zx6RDndujYUW6uGLpYjF9U6kfI6
62w/9+rZSvdjAROdeymiIZJvcn3UV0tsKUIMSVb33cUAXSwixqdEkJemY/KvDMk86uQcuz2NOQzV
Ej/cdcluAIBZ45kjLppgmSRObhSR34VKc5m4H3kfdPWvIA/dGUzUttqXDXNnMarkLr9VVQX8Gx+G
oTA1Uouc5BJV7NqCuZmefQ0Notl5pvklkm7egAHAY23V5rag8METBIGYliURZaGbz8TB2PhLB8lt
VJhTS2d/Tun4SEDbEek78jHzXV6lXVU3OxpxjZugKIVfmKRIRCUnOCSXSyQe01iZdmAnzKwtKSYj
+6yvC6WeUQUB320bqkldTzBL46Aa22Z2YpmykyjEiM7G2gi2q63alicpWx61nnQlw24RYVQPMnjT
raFrz4OJsmyeBKa8no/enKEt0mHnCxS6Ymyea7m1oYLKjBKaQ5j6udzFx1nJae1nNWkHivYdM/jD
mie/DdTZjoQuIAuTH9QUD/JIby1SiJpOkTXvmqh5MMabCBS4r/P80QTzY1pSAefR1TKxedDC3ZpN
9a4H2ec0RoestkGxm8J0k7bDtpRtm2IOnWaQez+2JVgogPYQp0pnKdD2IG7BqqT46ZowPJvsxNyg
it2yBiKEraJ2yXFepT7hO8rU51SNP0JFUjawePe1CjOrXMStUxLpknbqgwaQcpP3gk7VvNWskUgc
dECmCijRMPOSFBzaA0ER9g+aTS5hpgaHCuKiYwdBDuyq6lyFndZmKCBVW2orfJsGR21RIxekc9QG
1oOihzVAk+kDFpjBXFfp+dPrpP+OdFR3ihRuRxF+yOP0nKsCQb8+FQAJiNuMaUOw+e9YGwqDqMeF
PVyl7OY18mtCMqYgxlIQV9J9rDCRo6lHSFNtbIn8TSwq9CpmZ9HiRykyvzscD5s6R9e7s8OWHgzs
V8pJsstFDu6m5YNepuYALXJ0Ainv2XWIcxAb0CmHZjc0ZIH0XfLLtpAf6uXPrC5I9Ow7tpiLeE6n
7kEiH8FD+E9gEjDMNViNyNOkd8YAUTwE0m2RmHhbguhVjPpbpNLYkWdiChphfoZFd1JK+2uZgOBE
EkOsNI9gA2XDsFOz9iWbOAht3sFRxoGjGt+0fI+pCE6JDYayUPStvLZRWRFNaBTxo64xRwmXZE/f
3w0yWT1L6UeBz2OTsn91pp0U4wjkPVWY+pANuw1CdHh0m3UBaq6f6Gdnu0EGcrqw3KJP/MTZRSZI
d86E8cWcjogoXdkP4C5IwIw3oV5p22ZMdaahK6dheG9iZwhD5WBE0WNY4j0zI6/VixHjqHqbjNOo
cvCVWg0sbgBB2lXqFynOL4NaEvAw/lLN9oXczdOgS/jzivGaGfgLGrpxgVmkHLWCyJVvBNLSVtPD
k6H0n004O2Mb/mriYz3CvJx2LYflVjcsQq1So96oXc8HHXd+zRyJmmiaxa02IYxMg/QMwoJF0Ri+
k7xMHgc8dloOenTMIRjI4mYDFwdEqtAXKn9hmBwJ+KTvSEoEa+/quslsFCrwQeWqqHDPoQAw0u91
ioDw6RlNr2rWXyYaHjmPD4UCdbBXAStii5JM40fwy17mnoXdInzPwrhgi+KXkJr9XNJp7XiqY4Cb
l8roNGWMii2FPFezTBxCebpDw/FEOzZ8kpjK7DqIdqbBvgxiVTu1DDiEV1MouUPboPVIm/N/sndm
u3UrW5b9lUI+FxMMBskIApn1sHtt9Vut9UJIssS+7/k39S31YzXovAXY8ikb9V64gHB9cHzEzU1G
rFhrzjG94F166bcRTwTONEjttWm3x5xxeWXFw94fyk83j185hmOHwWXjwHKzSiCPlbJXLAcoLYL8
1OgY4QOXoKb3YtqVhrdt6fdDti9XmTt803Px1MCaTjKyUuzJv0Rl9lTVOSXfk0eHdM1GWKyG0rxB
M0UFgZVaFsMWgjY7sMU2YDmA51SCsxGB7iZwu6dITI+qErRnI0CvXnsUNvF7CzD7RnTR0SSodyNM
tk4c5vbabtyXVvMn3Rv1zozme5NprxVwEjDn4Gk06PkRFHXOXDbc1tXRMK+YgHtUisVO5ayXXcww
YjDopDu2WBdMw9iGTq47f8RJFO3iqjsMBjo6uz5HiwYfrE3xUneWi0RoeDWws62VJe6rpDY2QROc
NQ46qg6sflmbD8iFJ7bc7imUM8sXI+vSUNb1lD51BEdaQYWIFemLGpjBTNPIo16cNIM1kXcIwfHe
uh7FTethE+RQhfc5PyTR9OYp58arZpC0KeG4jqUuLRrfk4d7xspxf+ZVAHJeOZtesbTUml2lMsrD
8oWNOr92C+uzcc0z+oj42LJarP36HQYmeuEWMloxjjvHjE+5P0BrA+gRgdfENDrArW/3IfGQolZI
dCa0sQkWGqHRpDg5rHg7up8z5EazdYIGd1O0jdzHttwMZQfMHQf0gRkC+lnrEmtlSkWnHt1gRi22
Tnp/ayRIe9gslnNQvkXoeC7zkHNH5VOKtS86aHZzE+frHrE1b4J8g5hJKkHqt0ii8peStGpM3XE0
9zs8qHifTPfVMbHCaWUfpB0T4p3icSZR0B+Mi8zon8yBV12PzDp8Nd4lrX/u47ENI+C2ojpGKn0w
iuY7x6WHKoDp67d4zLCV46iqs6cEjp8OJ9a3UWC4YLOzKuumbCzQFHbJztOA0pNJvrEzpHbd2IJq
o11d8sGzkYigLKo/ULnCA5oj9YLH9YjcRJfVR984BwQQ7IcDerzWS6AxNfWN0xifqSte5jA+CrC2
wZA/d/MEEt6tOP1D3BXVc2Inn0S4IZ1NmouWuilq2PxaP/rwvfIx5djH2z6s4jn8jgiAU3G5hcDD
/pvqS4CBOg+f87g52nFoLyrFXdK270lNVqUBBpiYlBWqOTikXUf6jD2T+HeAYU+SnxdZIIb0q1TT
RZxH13nW3tLjuivilyCV8TrrpjtSCI52f5XZ0Yvq5MvsdYw7u+9uKF4aBJOR5oQDQDPTaJBSPMiN
/Zqq/GPkI2ZVfT3RcdlmJkUb9IhjXgGHTiYIJ33grHrCo/eNv9AaUudWl7aJ822+SkIrQQLV2mvp
teeTDvxdC9V7J0IXdVJ2bHSAq12FlyYJuivU0jdZ1pwJapUVoa9vBNjV+1Q/Uq0pUFMBKmeYmcPA
XybD+m1MwBMkzC9GAvp6duW10VpXU8T+QP4V9hvWk4Ej8FpTA88FXuoi4fkW7VqE2QVGKialIV9/
n3dbLyZtxKexYwOC0GJ2UYpjThhL3PJGG31y/HvN26xh3UouKkEeObONK0XGH63KEA1gcpNAAdiQ
VUJxGe9axaEKq/4Dat8zaVFlWtZ070CG3FTJ8Fmo8bHLwifO3Re9qNjahXnCwbhqXauAO8scICnu
RunsdYaoqpDDMYbfRNKd7a10N25tZwJIXFd0v2IEgCk1f1WNE0S5atV0UKYJrEe64L5lEVQL0RfP
1ZTcekHebzc9LICVEzI97TCstmqTm8Prj5veq5r0rIaiJLkurbbbOLolTy513yPbxTDbd4Aj+GCc
zADf6vNYdRNICRZP4aYgMQg5ttLHsahRIRvOleW2K5O5AaeQ6DaL+/tWZDbiDguWg30XajTstRme
Fzm1Q1byFmSZ/RARtS4DeUUiB40N0N+05jjkMTsUWXw/u+4NrMJr3zIeTMVLB7mH43hMQhzjhKbH
okGc/doTj0gJT9lMQmFhiy1ZcYcGhRSv6TVN7LfEcEhzmk9KN9eBnZ1pvgKiY84z3Hu7zgNQHEDr
sqrLVtwljE7W0hdvDHEPc0zwrGtyYsMdlhIZkd8SJ89iP5bbKUlu8zsFb2sWA61Pe2G+Ma7l9/U8
Roz9T0MevNVhdCgDB2sF0oiUQ54RRJ+9Feebye/oPbbd02ThV2G0JdZV/r2pJWtMWRfrREcHj8N0
pklQjshAgW/b+tlZX+b9kZX2Iovntz4tojXb0l3hCAKA3OyWlI/HrgJ+IJjzS+HeWcp5EzbE0vk9
mYkLxVFprNUUfRqglrsZ4EA0Fu8xhEhrmO/jYSwOmcN2QWInpEuE4xglYosY7+zKEfphmORVmr22
ciTUVoefVRACZ8QSGiZnClOHE3DAiCb7KZxxIo0PLl6yFR6Z27lrqHmWYPiMdHugRXg2Ru0ekyFg
C9YkX5gfhcW0GKgZJ8Lhgg72NzZ8XBGxrXhvl7x5v6Vka/fuhOM7LfjHcd9fWGgmi4FnJiR6bRUm
/kfvJHrVDtUdo/nbOLPu5BiNm65ByGw5u8a139wI8npYWBdhxFZbqeZ2mmmtThxZcG4iKpNvRV6i
8SB/0u4fiUB4J02aZT9H3vz041cb6XhMpxJtkpyOXjx8S2qiuzAQV+NbnwteZPCEMfOyQpCO5XfT
Y6uhFVfUuF3aP7dEeKO4g3DWNoe4IZNd9ijiUdWOJObhu2PlJ/x4qN1g3Q02ulb1oU3+lUwmt6EG
WocFpKBufY6V+a1u9Zvs9d5uBIsm4RzT8Em/PFp1dEtokJCLnGIUH1oJYL4c1iBQp5W1pMspr7/1
vk0FRqfEQhOU17S988KlKyqd1dTD3cxRRUwI/NG+XgQxhUE5XUii/djIFOwWgDMbM7gtanGLR03T
M/KnksYyPs4pntTOhTg5Rdw8QPzN1gnCS1/CxUYrlfgdRpEBpzbaOjKe4ZfXUQRkCpm+B2N+whGE
IlZvLP+8L0RAzTFd6VZ6h9icbvwRDiQZv2UgnuoIQos/vtpl621IbH9IZXZRISRscuwDsJb3dWdO
a+VdQ4JFx4KMOxheTFO6B9u0HvORyksoY+cVhnmoXJAheYpKIPaSjaWYOEk7eowanuCalNBtlyYe
lRWAlnYGyJLb4obzmzzONfYWxwz35qjt2065RCHM6txTBZMHpzMQYgmOGrO6YzmUuzoouvsZtVQi
plfdan0RBV17ylDajuMnooTwLiN0kJfyJiW/e5v7CftAE4aH3gNU3o8ifipsm9iL3IuhT4sYqz8f
109ygnVYZA/w/tKDq+Vyxoo4e6ad8X3Ol15Agca+N+mbr8Il+S1APorAakPBTx1Syeq+Ysy90W1o
7nNdVfdlkRsHLyzhIRVwESUievZdqBRZ/D1g9xFoyM5UqoJz1VAlj+VlHaCUSCOoQJlvuBe9ju/0
xk+ZNmWO421Hpoy0TchxjJeAY0XKVOCPuPWmfu9bMdaBhOTSWLfTYQhEfJzqDn6rV755HNLpMLTm
iQ4DsmLWsvMwIlazn8jwtNMhfCDTr1hBDpAXEmb+NryuYqY3gxg8jnjDfFv1Ao2W11Wo1WPjNkXv
sVKN5X732W+M6b/+TVE7w42YT0E4Zmf0qYwfkMrHSJvXLC3Zu6mNgzlW/tGtieQj+wvNawWwPDTT
c9MfWM4rohCcKS8v7MTxjg29clot6aVYfvz4f2HFTJ4zoMuRj9FdUF4N2qTx2oCfubKRPe1MqUBI
ZCdZdNlVkg3p9Y8fyu4zjuQdLPImO/SG1UEXH8QJMnJ93jTxJ0x+65RI41sXOPlFP4JT1HPcnNVo
jO4y1sdLEYq7H3/68WNywmuvDz7lQCN55k7ynnTVOZ0Fhm0mEs4qWH405R28z+RgDrq5z6fk1RrK
cucIA8Rq2yIYVal/m3ZTeFDJ8mjzWXykjHf0IBlXmWG85Alic5mgR0+5h7pe5/OqawfWBaTxxJhO
/JWBVAl4WzVvT5xY13WCUQEoJnHKke6PSXByjT1CwTpPhquMnLQtSqx6HQYUaVRzZA0OCu2vHZFh
YWU3huaENJvGCcclQvzM8nYpmttnFbvfI8IzdrZBxTk7PEZNBTmPvIHIn5tTZdTyXNXWC7OXNbML
ccneiKyRdrY0m/mqD0eiVawxPugJ0uqsAGi5KWBZn9QO1O0zyD38fQ5JaGeJh9yf/vmejhTmHpLg
rzrw9LqtLqaG9mvp0WdDtLHRBQ1qXuwTcRjYX3Q2oVaPiGObWDJbo/WP7ZytQUUgNS9Ym8OKRvTo
NDcAVGH1I6ixRZgc4a7qK/SpXmE+lzpwj25gO8cO4BsPU+htpMt6ybFaH+pqImhrgkzkSQ36vLwX
dS4fqDpwtDcjgbWGWoHD8depsoyr3pnO40Lmh2HwLRyvDg+LqQ+zJtuXMIBPDE5g6Mcw2inIVPse
ARIOsrEAPl99hnxjq8hSYIcsgxIvrqa99KILs0yi85FYj0G2tOYr8kCToLpKcyPbqAD8S0adXGKL
PgXOzY9XrhrH7rKq4b7TRHPRraXwI6sKOFyWbyPGGCuZpSfKf3TqVTefq7ACfTvENU9dOF6mXrUH
CDMdCm17x2ARzdeDUe4Mizz6kdHlRAfzPKi7o0Ye+41m1tGLOJOWxoC9LVcGDBwiRejb9Fde0T7q
Gm5iM9Qf3OvifB6Kx9Z1FxjnrG6I9kjPpGbXL0diEnzzzUu7b/MS5zgqMg1wdOFva6RxbFA68ZTQ
A9cFfUh/+WFBT4YwUa+6yUa7bmTGYYri5PbHj8TJ3slMReuErhxP461X8goAkCPszKsvYEttg9Em
8TRBlsy484gBHNRev+4D/S0b5nZPAz1GtM+E37hGKDxsRYSd1x/kRRNbHfmHOjzENVOSXibkejal
uAnNGDJ9fcVbwaI+FPrSQqm7LsmZoQBlyR3puWBoBbwaye6GpwPCb4bRy7VdTvTxnFw3RE0O6ImQ
Agj7HJQryCD4wsNM8rIzthdGxtTVFMa2t+zpNpro59pXg5VFn9g1bex9CUbPLce1Yj06AWm4uX/0
akKZOX/tXSHuQ3vGTgyKBrGej91tWPLFrVLsmddwXkQPdTBa8dmJ6r2kabSzJdBkTtIuVAX7DiRx
VGfWyQSKuuecf9akBm4u6zop6hBcbLwN0TltBGbfXXHGANfde0VcAsxYVFNEUhxtfl+XMgG1edzw
Z2bFlR1Zu6rxolPBZmxPklcQs4tcIuVw5qCTZKbA6UHWJHZj1i6h3A1G1R1lwUvkQf0KaO+o2mGl
aogqB8Z/PrvihveuZjrVWbsxlOll2UQvBf2KfdjH1r7A3+87KI1NY8A7MbQn4Se33Zwej+3CQxpi
8ZhOA1ppnwUmUItL/rpeGEpBDDi3p8iOwSuNC2fJamkm2Qt7ibbQWVVd9iBChgXNtDCa2q48Zka3
j4E3yYXihMmKAUYE2AnA04RRJW5URqmrgHyY58PCgpJ9Axuj4PxGtuuqcj5Si2Z1qJOjFaQXFmqN
Cw7Kj66B47IuetpumEEukplMH7Kzy9OYZS/pCJSiDr2Ppo7v7TjwnrzanMgKGRl6+8m0S7uxPgSN
Xg9Di4+JzIFTldIqjoM2uciIsNxUdnzo7aG+aEqTLBNJwrwN5whyoLt1oSZAqcE7nbbJoYXkvEI3
nj1BJDeAUTZkJvnauY4D8yorE/uDVIdVRPetKBL/Pk9HeR6X0A7jgq5JPTdYOu0gZSK07yiHmeZ5
0fM8H/oAg4NhiwSNdv5ZxmgXotI1MS4Mu6bryw8+7tOcCPtxaO1TyZOyoj6YLx1CkFwGSjtRIp8X
1hJmJUP6i3IYaUWTkcBBKs0BnOmR9J/Mb+xDRLzlmUf8CoyKdrglSBiFfsX4bKySy8EwLnzwPZcu
XJd5UVbXELzQYDkcSXso/m2+bbx2286YRg3C0globU5SeWDHdA+vLWeVAyUTbNyF5jaCdcvAuyUL
5y1ciG+8zmeZFSx+5rHfYvk8h/CGZSDjoNLHvX1Uvge5mfea4+6tm4FyBuJYVlh3WLz9TddN1cYv
ASpOyLz1OFz3Xruvazh13kKsI2SuXClp7oOFZlcsXDuDw4VYSHdyYd6ZC/0uWzh400LEE6DxyrDd
mpaknJK6XfsLP68DpAf287tgoOvQ3TwkoPY8kHsu6L0aBB9OakSlzevWiDGoBLwk0GZYbLp5PKiF
4dcsNL9h4fqFC+EvWlh/pPhSWZRluquCMTjvoXyvA+orXqJo3Sy8QHshB6qFIej3FEj2mJ+iiZWp
Dvv2QCuUV9DcWDXRBt7wZLUFbV47EkjDEfLHtHfo/n8b6EsfYkG5FZUBTnZ5644SIL5n6LUua4f+
MtwKEt+oJuqzSqAyHpeoxwLllOvv54Wf2NmQFIcuuMQjl+9ivS019jLRe+GBec+2XiJysMuOHPbp
dQfE51Tk6MCNhWxGso610NPCH2E7ETIRVVd37hLEo5xlt952S0BPQlIP/kfI+Ut4z7DE+AS0I9mw
A0hxw0NH0k+mcsYhmHKSTOxYkctTLrtinXcM7HTVWafMnEihsMJ9tMQIYSB7NnqChRQJQ/YSNdQs
oUNLHUwWCUlE1RJJ5AzrYIko4u6cGwWhRTXpRfMSY5S6NhqiML6eaMfB3iDsSC6wy2QJQIpJQlJL
JJK/hCOpCBRYNxPANRxK0pNGm4YrnBebRrHuS24ONHG6vPmR2Od2M5HBhJuOeQGpTBXpTGpJaVri
moIluAkbz02xRDmZS6hTv0x0TWKeYD89frZL9lNpYylG9ItldkmGGpaMKKIcYdgmLEMkvibfin4i
Yhj+YeuzzTBdmlHF4xUgdgpDVoj+ELUjsYzdweGwuC4cgqo0iVXN4m5oSkKsiiXOqm4JtoJc8xKT
dOUskVe0Dv0LSQqWQSw8B3M2E/Q4hMDhNSONwWa0tjPJ0CLRp1l1g/qsLfKslOlcDTMHZZoFPp3v
NvhgHerPqEDVxiYaZaOiG5PErqinGSHJ8AqWMC9JzxvGL71Bcr7orNMqJ/mroaCJWwSMOJxu1RIO
1i+9qxYF/kaRHObTqNiqniFUYVEcx255gnV6gFrq0MihxeHppceHs2xlhsWZZvknYVlQ96NaD5fw
ssTumRMXSDAeppA3V3s7rK8bQeaZgsoYoAjFjZuue97ozTL/TSqr3VTpxulTgtMgmul4BAx3KaP6
W+lXFkzBHtq2BDFZkL7myn1NFhs9zKfIbDEpqDshvBEph0NcUAmQk6r4rloi3XBzd4KiQIwdevCs
ux9HiTxkrOCN4EaICTIbsKuvyFMAVxT1837scDcusySmrOFBenRdA45PKbHBD36LK1mO+nywLEIp
s/K7RlNJMw9GCPfvudaYy8ivq5YgO7FE2lVk20EfDC/DCBjJjDSCBnJGRFFGoDH4T+QRpIyNjrGn
qKvhJBCdV5c8pI4A5+EuwXozCXuu/80ww+GywLKzBPBVPcosGKlbnzjb1KzOeMCYjPhwyd2lE2Ww
ixXB9xHSpoHJ5CxqAY+Q+Dcs0X+hSr/ZPSO0JRRQkA6o80ObYsdvx+ve/u6Z2e2wRAmC4Xuq/Ccr
xW5nNxiUhOHfAkOlvwuQxIhD8O0kEyoG++tmYqpjm+NNMosbZpvxNk8Rg5KSeZY38q5Yog6j5QuB
0ozHYglCNLT41i3RiDYZickSljjHDEEoBj9NchSpPs7kEqxImgJytiVZBQkthiOPAEZ2jY3rOO45
qrKgQ9zG+glOKJJEPixUVUp5RhxYb1h2jr0zIwagJxGS+ijBhK27JMfpVp1Dab6JyjhauSqgXxIv
4zvLh6K4BEkiRpnPeUDO4gXFFJY9qAONyWQ6zFFz1nTMNZ1aVVdkZtSMbNz+5NHOpNPub/olyHLo
KAMlJYwqu7d0CbvEOTOuqxiEDDGY0m0fkNvS5SchU5GUSTTrvVqiMw35btIANDjebRmtXSLS/Igk
bFYoSwjMiN8MyOFMK4VmkGROkJfpEtTphOZz4aJAiuWEMJD8hiau0OQS70nGjdzhT3OR5MAEj68a
gyjQnkxQN6ciDmfrmAf9CfPKbiin56kJgcOo56kI3quZ26MK8UkL6WXohLVVU5qeezcmYjQHkvfz
qI14M6i0QnllmSv4b5BMTfh8jUMW5Gw3OzPpmFnmkJcS5qGNm+ySELr9LIm15vh8Iez5oRmwv6Yd
nr0oZf6cNK+4J7GfK4OXRI90z4H2crrzEWmU2Xddmt5ts6jzeB3RM9MMQqLp701pvHcm5bmrcCNa
BHZv6OEidhbiuxqsE5RGuhp2QSOlKKaLkUJrY1VsFrEZkooTz8NlmBjXfe07Z1PUUd1i5FAeUmch
cLobiG/gY8P+DDpaXqF3y/IvD5ENb8HxiG0EcnnGbILLslHTRabBPWrIp27H+Lqs248CxHciBagd
9CzmaG/NklOF0djvYnJxkIIx2kTfpOWP90zQfc5Xe51HHjZwwjNK0yGJohHj1mMwecwHU27Y4mFS
ldFNl1vPjTuQidpXqIGiRF3PXnKqnaK6TiNIRmm0NjO3AGjeuKsWLMymLluShGssdYP3NClTXJRW
Oe8Ga+S0iRZpNttq29mABnKYFnEr36KQGVlg1DaZqDRP+q44j8oc99bkPeOCnndIsO9gpFq7mTSN
HaPcQWsAttgDdD89oeZah6T1/Vn5K36T8tuQPzn4YmN1PMs0v4Dv3YIoT0oq6rCCRJoEprjF14CT
bN4maCEzb5KHWS6lgcHopRvh5wB0GVMOmUFMHKEVszNN3vRMt19cCAahntkRJVoh+P5xqf8/euGe
EcR//ts7kUhtPZ0+gqjIf3HKLAkr//fshZvX/DX7X//zt7/xL2+NUv8ulEX0gvaEawpnyVf4P94a
+e8mxjGyT4SjOLE6aML/5a3x/t210SabJhoHV1P14fD4l7eG/56nLA0/WroeOnICtf/HfxBrEXwU
lG5TUOTNlz//NwqbG6zUbfOf/2Z/ldK7HiJ6ufzAX4PDgMv7WUqfO8prsLXYW9tFaTYFGmkeBGfO
ZyX1qSILNHA/bUA9+3l20fw7E/6/yGBMjvK16vQ10REkAw3uR99JSLy93qYxWyAcj2HbwP42nPKb
KydJp7JPt4nhW7vGDekPTKW/mnzIzG5QPOE6u+zCEslc19A8QquLPgI9SgeO4U2P1biNDMZ6eRah
GLMpyGYAcylYUXSLA1BVG+2bD4BlFcFlXpFwaKzyyb2nrB/+otUXJmEZ5c/uA24ZPihl2xaWqeWm
/XrLRGoQs+N7chtIFsvMK0+04GDUtc430qlWunZ2nkR1gjZeU/4zgOPSEJcH0BNJIEDq57XDfBgt
BMMYZ8gnDNBNODnpY63gCFY5ezFTC1e+vYUsmnU09iZq+1Wo9U1VxAia5Ac9+PtC48+bpHjE6v9h
aRQvytknOLQNshCxh25iXTKLWzKiMs7Whh6Iep6WcPURMlrltu8VknuBpVereTelO5RSQLzd7sVe
hIHIPpGf6mhD6fDcVOPVnBEzEFNmQ4K36U1jSYVb/OGJ+a2JoIhE2tvg1W6S6oUmgXEoxu5cakgZ
eKXNzRRbT34yxgsShGrei59az0+2aBZ9r1iZiijOaXF9G2/OY77uTEZQqmX/wTl6mTR615nGvUm5
hOeQ/Mq+OpkwRA5+CleGoZRTY69sRo3fAAKCa97EWH8KdRY00KoykGN2EL4SfQpwVdz99L7/6536
+R2yljX61wfCkmIxu9nK8yz99YFwajMrmAPyQBRRjfjT7TdDEN7qMODAllc4oNLkyQ3nO0OV5553
OwIqwF2VhhthJNgsB05QtUtoYqtLwhcTphuaTX7kHE8xa2wqtK7ovFoE+Dc2NPwLn3/wl8+wvOe/
fgaX9QkgFV4j6gvzSwZTnuYZ734jyO1B2jY1cbnqXftQ6+rVw0vua5ygWYCnJ50BAQzBbTlMuzGt
PqPRDjYj9VTJuYM5nUEuCC4tSYt5zJttkX/4Q/800Pv78xUvzsMvV7z4ZBQjS5u7LuQSKfP+CjYv
YJ0T/70IyzbpR90Cq0l2vmu+kML22agS4UHEa2nmb64xEoe9JLWbBcFlaEC9EP70n6/j9y9fabDF
pr0s4CZo7l8vA1Gc37UVvSm8Uu6aOcozhyH0m/nfftGP/9KvXxG/ybWU5nQgpPfDFfjTB87LPsid
2W238ZIoY+Q6WHN4I9OvfgkdgIDM8RFdoU7UVnXFkY2rQWWPKywk3Wxg2aAtlnDo23oDzBdKdPe/
KoRfNpefXwTx+8qoaO3Q5JMOt0OaS7Hz0xX6PEBBWYLOmZHqT823sJAE9JZVSXx0na3txASqESgs
+DUv7PwZtihdxfyYy+nDiM7//MWIxTL19X553DLJuMpxf/tmGkzYid+TDulO0bZjOmb6xetYuc9z
m7HVuf6BDanVJHTHxeuff/fvuyorgWkRnyQXn+bXtykyhsHMu6ilhpsZIbRFseYRnhE4WcTceJSm
mL/PMlf+xRkqvnoFXU9DqGSHsrSDJMj9Uk52I7SenJp/qy0C5Idq33fVY5AX1/Dod2RuXIfbwB2O
9NuvMbPc//lTi68mth+/3bWpW1wbA/CPb+Sn719RwiccneqtiIvrbujuywHDUBNsJ0/DO7G/h9F8
8r38URioNa2LzPVvCOZ9rGJxqZZg6aL6yyX9FvHGJVkU7o6moNLclC/rWkNcueJxrXHvmycUBIgm
5FYim+Ms/aLM9kUCVw1hFlrReO0Sb2rAXuysW49u/PIUw4zvKLz7vryX0WUBjsNL6cC23dvUDKfc
Tq8BUr+hMtwBeYA37XAOqv6y1P2+xPz6Gb68Vi0HzR5Qeb1VaAes3LvxMHLxTR/+8vUtS9WvLwy/
R5kWPW7WUzaDX19f1yBLG3JxzRGtftTFdNLpfLTgD7eHAYszIIIj1cZ3mwYQNqKNyVkdjay9BJWL
/i2dPQby5t+e6H+8KPYjai7Xlpb64vWMEBPEBaObLZ1uxDDdfjagFtMTT3i9WotoyaQ7kCHyPCXq
xu7ddRN296RcbNuy3lcAGMb8xujL5z/fq3940i2LzDJMOUxTeN5/vVVmEafZYPZL3wfn41w8d1Jc
Nnip67HZ/vlX/dM7TZHpoRdk9XfU140utlPPrJyu3kZJuXBHmvvSyTWkErBcM03Q1RCpQ1r1uDeq
QGKUINYYnvPfXLf/sJ5qSyrJquZI1xbml8fDq4Vwx7ipt9Lzb8SE6/sQjPeee2no6eSG9Vtrq2Mf
yu9//vzW7+v48ntdBYCAX2qrL9bYykDXDsyk3gaT812V+UtmYHZWoXmZddWzUWTX0wjcxyezazMr
enJ2/MKqDGuMMJCVW6GhMsNwZggVfza48ERTP4Je7v9SCPx2lF+WGoy73B1bc6Rf4vJ+3v069DJm
1Vb11g+8G0EfORDlMxMRtJb+KmtqQZSc9b0T7k1gMkH1B/OhNvGbugZqtrZ5n0YLGzNkZU/diKR7
i3okQX++l/9QNGnL/rEdIjlng/5SNGEbKCoLv/928osHRp5SmqdJWJeTaO9LUT7i+ZogrBUvNUHI
fgQCkhnSn69B/tNyZtuEEVqUzEBcvnyfrB5ZRxuWN9os3uuBPhiNu4SHd+bLam6HXqA2k4TRcdQ9
ZwqxwyZ1HVjBkVZhtCb+9pb+rIP3HS9LH4tdxZQUITQh9Ib41LnNFDG+pRBy1xPH75Vd+tdGUZs4
bvezWe7poih8pabXyk0dqHXN1Gm0AHH1ji83f/6svy9enkY56FAb8jmF/PLKmDpX4eyYYlsO9oMr
oCEXMElB0e0VM43V3BvD32qw5Rv8dRFn53WXM72yeWfsL3e3GSwXJ10qti3w+3UIvIwIntcAV7aR
y4FaZGL4Og+3meWMKAMbb6ctoP0lnEnGc/s/f37n9++adYsLMl3lWI6wvqyTcewL4m1sk8Sg/kIh
qPaT6CppOPBFT0iNrgh94qRGhlU/0Aif6QqP41WCV0GuLKuhdDKj5ynwbmmRXzv9R8hoHajWkBMF
5Ty5AdU8E9+LhBbxGAf7tqnf0soh7SKXa7oM1ppsPLx+7xlIPh21zwSB3/SePs+TciNUs7XH/tQG
rA3AeKI1MbQP0KDKhluU4LcjWk8T3V0lj+HAwKVsSQjG4TUHWORUi1i+Pouz+DGtgps/37Yfea0/
f4nKZA+miKNqXc6VXze9ObYsWYTVjMGZoVWK6U2MJlkBELIcG2ewwTCyKnW1IpL5e+ZWzsFEVw3k
BHbS4P2/bkD/dTVaSHqUtJ5+NER+KuvCrI17E0bfNqiAn9HpItsYQXNUtB0G+Pg40HZczyU+VYjD
xWYekPD3uv34801ZKrWv98QWQmuTuN7lGPTr8spoHHcfvIstU450M5fhm7KzfTBWexSwjwXsqrqa
//L+in/4pZJGD5AVxgwcjJcX/KePPpZMnRzMJluR5g+qBlPi4sqhb3+B4PQRHzsio+gwuerdyCak
maTQ1++CoF85eik0YAfGZWncq0DCfyMd/c+3xPr6svPNLEctxPtcpce+8+vlOWhiY8TCUGkyDA64
3SMvOKXjnar9fZnQUhhM3D2TAcSgLuQm8TSWlXYHsWBfm/6aTvE1uQ7JKq3e3Dl7ZbD71GLFI5CJ
0IXYbpjnybM/X/OyC375GjnBsuwr23Rs1/1Sz430MZo8wGPeJIaEZpLCKAUshQTvWXj6SUcwD0aA
bqH3lyr6tzqCm6WBBy0HdQ9oiPqyGCeT0bUpYspt6yC9qeccZ7SVPZffY5ndThnr8aiT+gBv47VF
FQhpYJcR25zlw7ONpMVw0XThMmQWNtqcr4mLQecbx9Phzzfot3P+j+u01HKNmjr8xzP50zPXVXbo
DHTKtp7kHNL019Zs7uIhYlrIAbqAiReZxxnmiUSESwFKx3WUl0zuN6kBbd12cbYtVr2cffYv9YNl
//btiaWJzf/Y2JaT7a8PHB3pushH1IFTk3xi8RVXndsTbmGbj3gV7OOArXMV+MkOxukr++Gwgn0e
7QuSBvcsU9jWUNAOObOXWv5vws5jOXIk7bJPBDNosQ0djKAWSXIDYxYz3aEdDod8+jngbGaqf/t7
U93VVl1JRgDun7j33OPQYSp2KuWQX1qqR5/pZ449HiKDuk9VSsSmLP/bh+v95xtNEenEZGQHNhfT
v58CcAPeIHpr2HdIEgaA+F1g0ZLX9cGPVHZ0veJvCYtjW6Y6PyLntbHL6FtHtw5brfQwIMNk+4dI
pcuUPtmCHbZFBlkjYbe6QDLrYRhPQQI5iRVopxWxVrrqd3CTam618+Cpb3SnyRko3q+wmKMjWGCM
d6uMUYqRQqEl+HByjpNfTle/bDTvCKZkrTPQp1O0yyrm5nY7YzNbP8a8bOKd3dorszLZQDfG05YR
wR2JhABPzyUtiFEACVYNMAk4t5uZBJUW5wMAbmnIQ8v26KVODFdv0DV3m1AHT3awkMsym2yj/OLD
Ng6+dBdAq/wbWM0b/kFU/WX9HeA0jWL0CWDlIzf/7TiwtEBpK395kWnzCHbwvQKG4eXIG43jeNsl
L5mFE6PTj+Om83gmTJY8KGJ+ebEIgGCTsitnZ9wRfxjvJrnqEVVyl6QE6yB4I1piqHdM/ZJ9NRFh
5+GFsTwEookH2XNGT8uG/Gla4b0T2YJclcSRoOI/h568qdz4Tg08q2HBptdNG30fGNIPKSQ2rmDK
mtosJ32LvNSQnJd945v24HbyLFqBByR3NXyDoDow/MCxEjbA2d35q1/4+NPZby4/T4/BK7ctB1zA
Q6brA7Ee0PKc4AjTYzwQJdK//5ez4t/znsjmQabpYLLhJ9F/XADW3M55gOpjL2rvJRD+66Sj302k
PgN7gifu4yLD7ZbbO1oJMVv//Jc/fj0y///DnBoTv3fMH+2GyQ+57f85qpY2j4k10wOQ054wrsmj
gJuD9oTur4oeYGKjNiaf4lIOS4HDTTkH5aCMomG9/99/kp85zn/8JLGNpBeIHcu0fx3uVbbgJgzL
YR8kc3YkKmKVb6TD4CKt52TvhA05AT2PBBr2iBPk0573tRd7ZPLxzxcVj5V1DqAuPuEo3ZTr49WP
urtvTHZoVdfcZbrA5ZogayShfFXnOzw8Cb7OKFDWPvOKgJW39Ye0FVZBP//iGOux239If3KJa+Zd
HSvD0ezJaeto2RyBybHZ7q+jDLBaLeHBG+UDBMv+DkalEBlEcDEAVLanY4bwmqVACReFKG5gSt5j
AtjDGeNL27SkziSqPYqI99fv+uy/FPH/w4Xkc7ADp2KXh8c3/NehTxEzJ3pc8fFOm6LiMDsod3dN
2PD4g1fO3fhvksvi5CHxyUf3r80UAwgzjMxiaeMdsoMy9qezNSKuh3E9/pdBr8fA/z+fQ4a8VGL8
lGTZ/PtQl05qRJoyEGqtFgp+NzpHKy3dtQqrWZ+PW22Fjwo/0J2n8edAzjBJOB4xt4yvQVYcMtPb
9y7hJ/eELPMbTuXttHhozRzSLPq2I+oK5ZPArEwDTYlADehMbfIyIgRGtKzhKQv0cBMzp1MTEDKS
9OpgU01sMKB5p7kqvrIFaBbDx2yz9BD21v90qhlShgeBpyAY0gywtIyTYHU3nCkJTnp6mt8zNCim
1dg47jrFxAfpLXonixVavuhTBYqa04hjbejzCkkAosx8RspVIVPtyIYq7KNqmvYWcwp2blnCkgjq
9JAWCw9NYe0iW413IVgXKUn8RvICbcBSFmtM3zVo5kaYpXyHDlIW222w+icoZmRDfTQm5TEYs/Su
BQssYPUThwQqz4OpMcODKvl1Ki1JSsqn9rZpBqKiJlIqbGJ4hioCax2/yZBqDJ8tKteucrdKDeYS
ZO730u3ssCThvYq/53TC+beA7mhrfl83Z2jyT6uT6iVwy/o5AQ0xFckunHPnrkuC20ll/n3Qg4MU
VfOq1ju3ov+MNCLfXsbTJuGKgxahgQKLstwLF5Z0V5Ot2/iiOhMDPRxAsGx+/rhc02/WiQ1LR6+M
XhA98Fc/FvlhimB+tNzgn7pDBhaRrArAZgZkwdeM7zOL99wu3YnlGD23IE3CX5ukps2XO+Hnv5ys
/c2grn4FJXuwS1B89mw+C1U8DIg7OIqqspx4EuzuNifZcqszdJkVAGzhL/NVzt9g67rvEbTVAqMu
FrxUeJv+iYbcJ4cEQ0Dsjw+VS96wb433brjQ64Z1vYnRq54zX9SPhm4kjmLoTXb55lwCXDJXFgp6
12ni3ThPv+a13OxGL/gqMepsxoiwQa9QMHAWwPxO6woW9SkeM4GQTu66LMxvlhKCJjvSLdFVhLGU
NU+glJclSN5GlrJL4FtnaWtJ0QTzSmZp8lZtCNwNr2EZPuWN75JO1+yh+tZn/oUIJ1lX7CscsscK
bKXn95ugCLKXaoz7C/FlT3kbPTbBbD7qpeXPS+7ikFw/buXxiWE29YXa5n3ovViF8KFElbdSoNGy
vSq9YvHxLoTqCUL50Cxple9MS7p4J6PwNgUlctHr2RqD3+HxCQneheGzq2M9bVgmVJeitaiXjsVc
WCDf0gd0S3xRYadYAzgRRc784SxevAHmtpwkag+QGtaN3y/hjT2zlMw9eW3RJI9J5kP02bhjwjAr
xfwkPcTttG/yDDPno7LUfApcMouAoB0XSpLUWzlh7XKo4Fgnogge23lCNckrzrckCY1byW/SugtI
e2mtAlkTagCYpx0EreWdxb371JM8nPv+Szs1wxnw7/2Am2Rvje4Z7p0+0c5eJfEwJ4m0yh8dhOz8
GruwmbEJBEKfAxxZP3/ndNWvbmVMeB2TF3A0VoqkvI4YrySkc4Bs4H7kBdkWCJEfRqffNJzGT0gC
znFFv+zE4yWnkwCAFIRn2+WEqvqzlJHaRopDlfxKAiQ6mBpEHD5YTfSA/7vB+F1qhKt8A2qe78o5
3LZGdOgNyBdZC/mZxnfMKQVjH8irZnKAro1MYpeYVN+lG5ESO4gnP7WFYrA0NxG2gVsEmxWCBNg5
Bl4VnjpAKJFXvfq1OS0DvwhZZehl5dgeMjsFTN5/JfPsXo0991zF2S6iJ7sG61/8LL0OyVSfZOsE
F6wRh2VuADMO8LedWoS3NKDhLfbW4PabQiOwXfLqIzMRdcpfBCuBm7SwbzuD4E/UxBq1HBjPYeF4
17la3nSKlps43f042OWTIEpsR0B4T3Itf9vbqE3ntlJ4Yut+VxdCfehm2mbkro1d0t9RT1bbkHAQ
IuH69iCAAm87czHjLckYeptTVh4XRYlhRlxjdjJxrRTS2gKp2Y4pcqFeIc93e4u8qpRQNL4dr2S4
WtTTQ7Us44YwBRIkE/XYRuItxh1wJKXBP1sWiD2BLHjzQ+nu4zwimxztiG+bNbhF23eusr64x44T
HeYSNsF+xIyBviK9nfJLFK6ApgwgqTUOzYG+nKy5kdVy3l9bl7GGwjwI/QyhKVl5tgv8ysrT5VKT
K1CyRGLE+REYhfKcjNzGea1mAImIlspttpb5c5A8c0P5u4ZFZU7E0p7ZPbpYr57OUwYqBMHudxw6
558GxR2Gx9JeWxqdDPeVU742wfGnPSnz9rWfa4c0C2YbSBXLthqOhkAftDAS9KgdPhKHdYRsnB0x
k6/EEUEbbCFtmWVHre54wxaslj6B/tgRqtVciy69TAanjc9M9dgtFDR9t8Ifi2syZFc3aZ9MhL9+
DNJ2WzrfbSUI74EIhUL7FMaz85wFPpa3pTfHcnSBLxl8G2keh2hwMnAAT2tW0jzQXWmF/JsTehuk
kXNMMgSFxNrIHcsdcKvFeEXP/dftOncnKlBQbXBRaRjAJQFDlrPw9tzubJrlpDKYnZ7hYlbVmvus
rcMIJWJnZ3RuS7dgUIjmYhsZ/AululVV/WbE/BWV1QLEsQF2FHmMWQm+C2oFScx30mMeJIAUa6Yd
Kh2AecQ+slwHq87kLNdSIw2yiGG0Fzu7TkO7s3UG6WWwW+AN+lcJ2VI6yNBASsYOWhXfZp6D7Bkn
LokfvdVd8fHQD2DYOKjGJWQYpnPYgFrR1ESriDn3fwVx1REXQdEVH7LCUBRVGlWbvxD66n/3lQNh
LEzOadT+cZceE+xqX6L+YIHVf0m8dKQHUkraE7kqnlH0vt18iYiA66Tx94yjq11HOllZo3ZCaAZY
OnNbbJ9efl5jL4cy2gZJlD9BUvml7Yj4p2FFPrZNfKoscASjLd5F1zkPKgB74KThtNfOdBk7uIpF
oaO7Mf1oitY/uXTlR4hxKKnryzMUwhCeFjlKPRBWo+aKJ3fR975X7BKyk/a++7vDUYBk7UT5wfXd
rRzTrB4eU9a0h7y0b3sykp/nGN+lBemiKXx+n6LCXTv7fzo3q84uaAwyw4sMv0CPonbALPXTbUVJ
xvw4JH9rWs0FTpgN8De4iSoyabfIja8yT9kZ1Y9EtmSJ/TYGFuyVcGxwhWlGHyq1MF+Slcu6uiAj
6PrzJrpz0G9Q6BVdc5mH7CiBRG2D1WZojTkEP9BSfSu758b/lWNEZsAhb35mEZHhnyEz2Oz02D9N
YnlupE+SllOSC0luTY/R0nXhDiZquUainTZ9rK3zJMP5Eq9ZGYhPbuq+PJphVkxaWcqquBgOnkne
Q+iOzEG6nCzb0Du7pR9v7DXanvUbG85+vJ8aRb8EggSPaPjgzj03dy3h7o3zfGT2l9yCKE2urVb3
QZx5F4AVf9Bo8/tV6M10hk5AYWTqSJ3HwiK7k8fGWIsiO+UIGtLiXtipd+L+jXdJPutTHXyoqGSp
XpBgPUpbbLMx+bDGwkUo5FcPcfjZ+j1uYrv0jktCiG7RX9wW1kQ4yZlDr3mbcCpdF2vGWCUWdIhx
b2+iYb6ZeSH3EvPMhpqQUUBrpSc4jx81aHGcGA1dh1L7zvUJPrPKE9BSYh6L8Io+NL5NuuxjaomZ
x3sUHvMoeJJsuM6YuxACjj3XgMWgWDMkJ4KEtKBlAWFKscbFVfRPP09A69endDa4R81vRwyfdSY1
qXmUCKUfPnvZUz9wRDSmIOExAnUzCjxVLBjJngof6P00I9VSHpLqt/BE+Dj7sbfx6FuIsV1QqBZv
XpY3l0qdJED8Z7mCpJqxvw/RbBwIoDg7E0G6pGaRXwN06udHSpQgiax1v4uFT7AGenaGM3p6U1kX
3ErPpNtsZmoy4tfiE1ICmSV3Z1yXztlb8Gj07XHRljjPIYlnY0vsRrb0H1bjLYehZpxh19UvYbE+
Cwd8j063iEMkM4Cq+aAPjY6OCgdaRzmHbiNAIpQ/Ww6fpRTedGpwkEfzMF6sNMpOYmekp8mHrABM
SMZxtj8cWHdwTlrS3U9AfNJ5VO/ldplTfOZsaHbBRFoOEra3soouMo+TR+xb5zaXzj7ICAcCCn3k
0o5uc0Y1j7WubxeLtmFsW07qLqNMD13vsauReZQzAVFeSttNFhBvlf0obBHcxFb6Pqu82PXSe0PM
ShW55FgYG0bfwyGKABxYSvyTWvRHrsb1ijqVMFYx7dshaS9otr7SqiiOJhi/fJwxm0l3BVzXiN8+
YCBp5fGRya+3iwMwBya/dqDpitCpXyx3ubzEeawPKgESt9TDRlfi1kfrZMqkOSy1+hy0BkJc293R
jdeSOcmeGfz8zgcjtwnPdNW5n6F3b/tNeXawt22qHrRhPxb/hKiDbybFo1dn02sJWn4TijF67EZ5
5hmcDqCEGYJCB36aXpmqYn0BgLmJQmiudfiXXaK5YVVJ+qOpCYUV5Idx0Eauv8Cxxa9mGXPova8u
51vCafMw9C64ucy+I7LySS+aijOvWsyhf1qWfltfvPeFk5+TrHuKNSjvnvzuQ1uahwVj+kiC2Y3T
EHe0MOkgl1K/C+V3JCt65Od1b7Wr5FGk7Aj95ZGz4YarwSYP2sVSQng6WHKcK7KDJ7U8e3Uybjyo
wZu5sUfAsgNhBg5YRYPqKW474BBuf3JSpMyG5T/eTPccWTY9d5hBBTdfPkDAo8vaZIvV5ZnOFXKQ
E5hdGQguW/szrouIwUtwl8QDFASZoKodhs/SoYoKQ+LN7AKhNXZGeFvWKe79xyEJwpssoRDqFXwG
exrPYvpd5d1zN5Cjm39kMy5BREnU/OEa7F6axyHjlnFmo4mHdo5Rbp34kn7jeeZTqSoojygBepV/
hNBeaNAqD3cTdCg08RvV8ttwjcZwTx6Y+o542hhEJmRQo/JM3ubWxhtXYgjWLUkPRLpSjsDSZGcG
N0lZ/TkmkLtxxbRpozI8LGX/XkMcpxAH+prb5asb97gvkdH04Yfpp/cYQ8RDfvDWJKwEsuAxWjNE
WoeUXRpqgA89sJJBvFakhyoLCitV5rKLJ+dmUTacnRXehgMLFnQC5MyOPgUDT3yXLXOWQDsQ5vRH
RMLh1jO2haG4KC+Zns5F3n2YhgZHdNnJU9h1Rg2XbpjcCO8fr/pk6b07lJyBuscLFkNKbMiZzkMC
bYS9HXzqce2FW3CmZIyV5KSeuHNxYzOQPIQAjLkQn7zBMUdPMMbKA3Kg5fxSLn/QimePBjThhKid
97M5IEblLEq5qGOEQWhubZ5j5Mtjic8oTYMefbnFsIIU19oYXPSeOqa1HWytaH5aen3MpP9EO/xZ
E8MbrGgnI+/ayT7Zq1YgpG+xm6NyivtAx7f0+fflmjLlZa/uIMhrCBmwKcT9Xjcemol6ErI35/kw
vtV+/iRc1rZIaHmLQJYAnRbk7egPywTNhhioz7D03JOTHB04RgBmsJ8OAadCys7NN9+Wby5y4SRs
qQk39DlvuqBOyAFaQdJmK5ONjG+Zb6Tw62BttQ+jNAn0NMQGnZVPbKrCP6k/q4u+BLgPHpvKfy8L
nqUunW5SyFUPKYV5mBToBVtwyjiZ0sNk4OpkhkKVjdnGCFtDK4PMyjrk2kjP3romRIIBkLHuqp2H
6uSXmcL2GI4vc7s4MGioGqw2NfuMK/5cTWiBGn/Gm8lqh6truVp2IvfVGmreOu6dpQqxV0uydWcg
FF2vCjx6AuPldBM56cWuomibs2x2jl3YSogDfQrsUjNAJWkbrAqRZto9DgnA5sjuj75l7fyhZl3i
WN++SP/4Tj3sehDNW1NG36qePMyFxfM8zLtJvNqxeC9LOrWyYyvo6Oavv0I104dp2SVDm1xFVBDo
O5kO8EP4yWiGsMK+eDWpf/IT4vqaChx913r8l3kFfDfz0Z2Lk69XM6kZqhdXeP9EoNOdoHMfTUgP
Uq2FbFjYv8/gWi5O098XLRNZ2eWnkG0yHorxuIxUN1EBeNTjDOX3vIUIRjdXoFVosIsfYF0dsCKB
0iWQEF8iESpJ+4sZV3IPQfPPFOIqTMwa++sAhW7SWMPRD2LiT3qMs9A1tsKuint/qg60iQozaSJf
MdyPe92OfwI2dJcowpIv/ZoJZcj8OGMJwormV16oAQN7zxjeyv6Si3ns1XwLEdiDGt/8tQZkFMux
HOi0jF92gM3dcsf0E3IgcVkM6+RdHjh7PxLqF23qI3GWBLNZM+uUGjNgGw53AX4cYvJIw/rde4Av
OkkFFQHquwzjN5P55iKI+wHW5nTcwIML5XowE09yb52yHihTy/YvWOG0hvgqkBJQD6Z8wVRtHWNf
mZvYGT9+NtpWwgwqAcCxFa21+6nIFVP3I3Mr7EjEPcJBwMAz5GQxh+Mn5Dj8ufJX6jK9lxUQ1TIi
0UXwAm6kDh6TGcAXWXO65gshE7mCt9Ifg3L4PVnqXNWcfEPb0fgyiAglPTImd/BGMTsI+ZRA12MZ
rUj94/MdgT4UNjCOAAgnNm1SLlCM+i3/89iB15nJnVTr7fAZK6F3S+beRJpNhKoUKaZSvDqaj9Wn
S21mrilCbFfFHBmW5XTQ/XOuidJF0i/Zc8IBavxvwczaRc7tBdKjjvZRaEUrS539JxTQjSjA/sQz
45E0+MKjUNGYjx8ujv3GhiJazohRaqz5zVge80LcV3hoSolM27LBgBoTk9QRqlef7eSNZ6PdrPri
hdviQecEkvHDsnTwLLKmYaSixKOTNIJ13hQeBw39gfbWAB2Jhflbdy2foIb/gBHwUgRE41Ujqx5k
WERxr2hZ5n0s2MMTJUfEbCAGGuAT0uj6KQ6dFgWWwy5TzOtgl1Fymbl0VObT0sbeSTvgC2l6i4sr
+u14XbQX4qVI6+qAxRaseRhc/KZrD2VAwWP3GFU8DX+8JFUQfdo1hCa+1xXC6rwpiGPuAhxtZXnq
Fnx5snf3XemuaxzSwQN+AFfAC2FicwRA9h5m3UQEVvlUReSaLGleHjqOEQc527mL5GuIeO5ouX55
6ZuXTrfNLTKqyHzNZARcm6y4+OMw3Lj+QxmQokVur+leNXxA02cSsFKwG4kIfRx0jQ5zoNEooTkN
Ed8O/a06L57mHTNM/2qK1ZhzrXetw7of3g2ec5lK69PJ7OCE1PMrX0TFpoDVuiefoyy3z17Qb40n
5rPutb0fG/7fwN2N8oh4QXojxvi7GjNM6wIPdRw1wZcbeMVpXITcRzBui9HnimOwA0CKogl8GrtR
IHVOBzJlEW9ppe7xzYeHiYLXEeoCBilG+JCD/zYE7obLgxWhbRMNQawJoRU40pfXyWOzgbvAAXZM
ouzYuyfRQEsvsNPtuMG/y1FTmXLEjXSmzM5Xppi5k03V7NehweyQPbo47z0DdeC+IUeI00dXNzWg
LUxzGf7aI9cGGsjnquFdStTkbwrXc28D7O+b1hffPj93rptLaFsnlxvsWEBPIHu08pBf8+/xm0Xs
ncZ7UUnP6mREA+3xEbW9Lw86ghCRdZ9FAk4oCLdVNnJJY6/sRfnsmLGFzjY52yjqzx5PRYwmQ8+o
1izDNAsH+6sbIoqp8BJRX26X6rvPJgiXBl3UVdiJOi2muStle5qt6NuvIPfbWMAMHW+lll0/4UAO
mFLjwD/HnMO7uR3rgyebp6bM6dTFOj1PfxvN6zQU6QjFfWYmzQbpnEANXrc0WTOAespcagibVZSD
tt6uaRKskoCwsUurYzFRejOB6KiBa8RI7PuYHGYQMLK+Pk8hfQAeAS5ahy+2xlq3Uw0YJh8z7FZF
0XjOETGepBprwM5f/jKmj7CrD72yk7OxIspVKe8b2wKYnxmPWTKjqSRurMNAKDSDO8e/MZajIPYR
CZI0d6RhUpMJZa9ykp6gWFc8rHzVqPPiS2ilezVk1gWpym2QEoZizb/Klh9AT9hqgxxvVw2WYS9j
1MwtQdfHYTIhZ922TpvpYULnqBJp3UyoA0BhpP2+youVgRKe7MW1XyB7vNHhd6IPHnue9rRyeAAb
xvFpOxb7RM4ptoHUnBLTY9+vch+0PJyxPKBE5PxywJqwc2MLlxDlkGLAlbVNsUBabCoIbwqyzN/n
CikLnozLao2Px0nelQNlu+/4h8bpm9cZtGajO/i3bcNZk5XP7OPzazxD18UeKVfeQBuIj5/TonRJ
xo7SuNhafXYCB65uRPXRdZF+FuSOWiTUlVpND5lEBzfFJH+EhWy3w6xBnXqggyPpsrsULMdZBTHK
InVPIIXoouZgO9VX5gOpVRZeRX7lr0TFJRmwkG/y0b/vtSRmpsFYm2DXPC4hT+SPTqPsoT8sPDo1
eeHolCJzsGdiK+yvwT+oOfCYIgoWrtF0coM6OUJQ/QV+4U0mTXOmdPvynVFS8jtnNUNCYODM62Nn
t+TayXOkc2fjONqss8dDCWXvYZ6rV75RQmSDno4bqNloFx+wPdbvHdR34zr5jlwtbx8ujdl1s2UT
d1Lml/T/jtCg69SD9O8RpIHkCEwAtmoiiSf8VFyB9x5JIdDx2uAO4nS96nfBjbNCLufqb0F2d+i1
cEwnFd8GscNrVZQsdpJ099MPSD1uo8nIi137XzFwFyvvu61TU/h0HTqFUQwOvKU1gp06KmTEv70v
3LE9+eHy3k3c+RH5tFPn3OEOy461iR7NzMPhEE225RY9pjO/nE1e0SbX/rVQAA6TPH6tmcoB6qXs
SjvGf17qKcodKhnybSOOqBUBspahE7AqJycIuSzEAcogKsPZZoLNtSSaZWeOdlibg6PjI9uJ+t5S
OU8vOI8+HeBHA4z0rOIPeWUsw8fsF7zOp0gOz7Oxpw2b84+yyx6KmoyrIrVQ6WmGx2mf/2pV8cv4
wWWuY3c3udkhGyYs3OG8DYHMHKRonX2YsZ8lKmXJihd8Se0O5+3fScEmGvv6xtP5q/DbzzYgmK/M
ftlMAblA8a1XgoVryK/bienZaSDGzCS073Lhfw3Kf/fb6HZqvd8Gksmi0KcTswicr2PdkTv0dkqe
7SkMYEKU5FGV3jPBw8FBVt0/3NPIQmDgoIEE5RtodqeQjWndL2kSPVVV8FdHGXw2yGBFQBgKypB+
YDFbIhYx9CR7S+n7JqIyZJbtlNmJezfZSfhdRd3D+mditrHc81g5T0oUz/XIjWrXhAOx9q7Jmtm4
EakvZYGMwCCyWKA2gz4ctgpx+UZ4LCp9V55a6L5e1AKVSusX4fh7M0V/21D+sjX/7OBNkn9M9Tdg
M3hDeb5tvqsxJKUuFdNu6ap7SeDGxg/K37HqromL2UB2Fxuu/Q2klo6PaN16lbe4wp6y3uFVByZw
DPU7MaPhrSHcnC7eIZIaYXQIofNgq8TeIYs6EiZ19tjFbdAFt3ts8XCLyuHeQpKzSTpgNWEmEJfN
RwGwxFPuRBOX33du8gRCCewuy4nK47us8r5GlT2sUcAn4B7tzvFRpiiV3/v4n3Y/7nnbWoBhEym1
Y9HBzoJ1P6Ov+yl4lSYAUe2jSAg8G2gm+yLyLTetx0saUN+Q15AtM8z4er4SfRIDwCfnHhWIM3FR
kfueY/31NGoeCYzAGdobNWD1txoGV4IRt8M6f1tZFCMwXKZd5LAdvR1XCkE15hti4vANdex/FCOp
UkRMnFTR7tOedBWIdZvEZcbEn0cDDD+qB/PWr3FnKWooMXfvI5VXF0YWUQRrjNIgJcdJau8E8RHb
JQ4Pvc3i1+FVp4pxADjyU7NpCDa5hyOj2M7eC7OkiFEW+5/cH21O4+Sa0bBbUtFDM9uBttpvJ8EY
Wi6abB5TMmUaLMY2ozk7bv2knRUYDzeIN8CyIZAJZH1MSu+GkSi1EnR3WL4FnsNJJ5A0hH8zbT21
WDWQdM7Mj1tzqHX5J/G8cOM9TaaOWGmU7xam3A39BVIDYe5ESK0lDJmO87Wg7TpYuvmoiYOSgfds
hduyzo8F+ZVdtrgHO8GUqy4OW3VV2n9Ib6BxT2h70Drg866Gp2wJ/0RTz9yhPg1OpDdh3P0TrplJ
+qzoxJlScaROASfHgqjILwl8lWEODSIkJpp9F5zo1B1fMWY9B7K9qzGfbQQMH0LUslsdEu85zPXN
AuRqHxT6IYMShYZqZEq8TmqW5SGiLd/ETMUdwsYMqSH6XuXmTvfqLseAtQsrWqSUNsxZCtyh8iQr
dVunNCwDXxWk52i3NPI2Dpb+PDGMzFuH1jpglRPVHGbxe9OjzGoC0jhK2i6XkUev0BWxxmjucxl2
GxiqLSc9qRhzeZuDM9vMyvsqukGc+xzHg4cgX2GQD1mCOXltc7i5xVYFIPWL7kRIGq9MzaNe1sN3
p17jiv0WJJOMWHUblhnhGnDR7ZpYQzKrZYE7HIlcYo0W1gliTYCI7TIqvXmgZ+b6QQavuj1chTv0
kYRNAcngJQ5ojfvs2aXK23cVUICyxYnlZ/WhcCnS8Q9GjFjh9klqVc3voHNOTzaoW2qxz7Ibyg0H
Dhf1qN+rdvj6qR8U69qGvV1ro9pOSkw+DewYXt4yOnomdE+BovMpnGg5u4YdXBbN43fM3T0PpFMQ
O7mtvfZPaDnee9RByQiIQHnB3LdAip6XB4Ul0OsoT/SUEOMatZiqmvajbiMomgh3D7owd4EMHoJs
ua072pYUldQWbQqqhYCy3x0tRMD+P3FoPlHf/6at18RRDFt/JoVnnOmGo56XjCWnSfPfZSOWQwin
ICeQMRLsbVSPrpq98Imz5Mkep1Mcdi+myClWHT5WANfxYvYC2PI+Ygs9jureFP5n3eYnMy2XleDu
xtONSCOSNZLgIfKbk0IXvnbwREcC1tpmitFY9pW58T/S44JJkFLZHRDvLlLBFmnvMRU2eTV6JJ4C
QqpQ1bH2W0Yra1YkH8M+7s0vF/qNipxdWnQ3gjcXMQ6L4vxzKJLHsa3f2gnAsf3eOeGLXrf/wu+e
vARpFDiZAhElEVUSvTge/nTbwfEiiem51/U6zUe3UYWPY6dvdU9QSSVYJav0ty+KfRRlu6Hi5Owp
yNTMKcK9tgNW+5rb9IpLa99ZbhGeQN0jQrTQ47D6vSHTBfWO279Wfv3QWlCihv4QSgB1HZF+lvpu
fJs2L/yyGBaOc0KAU0zWEL3hhsDQ27RK+w2LKRvfNfW8ms7IoqVJv6bKnOAA7mb17LQ2InzzKTvn
NRPJm5qt23phazt71yXvilOciFNFCq1N40JH3921xu+vfFoQ/b18V5b2VdnOkQBfdIKT+7ctQcB7
oxcv2/9D2XntVo5lafpV+gVYoDfA3AztcTqSjrxuCFl67/n0/TEqazojsiajGsgEwiiOITf3Xutf
v1ELKUSEZ6GqAAXssbTZjb3MsMkgm+6gl/m/fkmpj8Hmj98D+1V4cRAWKS9F6s8wS8jhw4KfcAXO
sMOi1xRcUnEvRrhAZHr1pazIHVrTwofYkp/keFRctQwNN1a2ynT6hJLdvIxzDF+CmB2PzAUL6saF
ztimeqdPl4rxmoBljJ51wTyYzFq0BO6KBmF8NNviIIxYqowU9ti36sVRITvZqHvsECPCWSJpsJxW
rN4VvDqsnn3NWgbB6YC7zWa9tUJO37ZtqJtUmIoGnYwpaQXHWTcG2qYCSmJc7spJk5mm5beFGjGA
V+DBSOTYUCXQMv34M/6hoslsW3U/ntLVKyW8elFuYJxOkCwmwXUfwPLtbZwAr8OcRD8DEgW1J2k1
KTl1VWJkEDB7zv6x4LczVEwZIXhVWedeIOgwlrVjSpwN0FsRMDJuB+Vmjr6XuQPs7GXJIySgviJ6
WVXstR9D7IGyD6OAOarxBVZzxOa8I4KXXB2XCL8n+MyZM8SktUQpDYxmiB5tceaGeoF6FEK5k9L4
iFhUKWVFDQF/BI+h+b6RZhZdkgSYQgRihVng1FmLp+TSjVJ/ybBMEZGsVt0hVtKPybCmfm6RoNRE
zUH14c3cx3DbTn0xQKyJR9GXIUKvPRGTRL5DRW7fY2y+tdqIj+UWc6x2L9nmhFlDRkMOKbq1gBim
RPiDWH6vEMv6zM1heCfPX4omhdetpZAoSBZqH2bNPTPrh2GqBA9OCkK8ObwAWNBmDdVHnLXf6by8
GyPOV/2QBSJPp1NY7ep25oAgFU712CEu7/q4v0UIyCBPVr/GVAeK1Y5ZxdOnarUflYt5LtdnvQtX
z7SS5zhDNzDPhDlpzOeSlaDcVcZS0kq+6cWJx1y60JMyReYJtA7EXTK8RWw6QYVFtJU/Y9jJojTr
cSeUonlV1ZxqEBgO0yTfNKNl7bp4WlxkIzh6M7Nx26yaSG+RPlmBpvtPcQXQeaAymQDZOsjrAsXT
iiE6hoymhKjiQBkxbzA0YXZELEVcPJNs5oTItZEbQYCIDgvTniBGadYD04wzPqfTkA/eOpJcL+fS
QZT2mom3dMxcIlBE5tRWPxcBzF3wieiqqHTdFVrtnGiSvIsT82uRCaBgF0rcAgBc5cOnkvRBKTBx
4V2R9KRrzbpKqi48j7UMRl0e5ZxyWosrVh6l1bFTmFgo2EFRBeX40xIybINKyvslVe9rBnT1NJZ3
KYLH27nnhyZqVapyfYsO+5brMttrQ1LYahwuhybmuvaPMAIXt07h9hda/p2DjmqLuOKzm+w0O69Y
uGpVe3W7fIRG/S53pu6UUgwdQCLTj+rDLTVY42YHKzK3BqriBs9JfAYBorS3DsJIkmiLC6cZX/QQ
Ad4qYt2aEHk5wtK1CzN5U6LyNa/DiyyhWiP8VaAxa9O71mJ3nHv5jQQK01saFbKcuuROasRfcLZl
r1jjW0nE5Gqg7CXxaTeuVs+0se8Z5DPISqI29lXCIzVEPfBTxhP9h2vgpFTO0Y7h91VD+pdTSGze
q4o7bN+8L+ROOQJBqBI8Mm+j2iv6pZ7azyqccuBkilkcHG9axh/ziIf6mjlphqq/Yrg8aeZjNhJR
27YiEeT6cBoUWNdlAuDYU3gmMydsWhOVJfZlIM5vjMJBpTHtDRYJMCjVPyausqRwsyeNFKEez+oo
QYaeDQMstxVfmSje+Ov3MGczrzL6wbGEmewJHzUknc7q1liCuSl+s4Ehc0e0vEqB3pHNTJ3OOaPK
TtIPawCTHkXRUDu1yo8ucTwdllVasPJn/g8cguJvynHjN0RAKbiw69YPJZq8+nPzBBMC9p7idwgo
xLU8a1H9YYgNNAz12OtT6g3SaqFnbq+ylYzaCQHJNJN3JMvTVQ607VYrNs2dyTewogfmfOTsxqld
cUPmqNmThQVgVpBA1bHONq5lz4EOopr1sE6b81jJJHs0KTB51L6RbHZARJcTxsP7AP5Sb2LR4Imd
FcwUTTUxzL64ComX98L1MkAeiKrIa4oc0o7W3fA9USxijZxRA4q401GOD2BFswoKwQDUy+boU7Rw
wO5wQ9VFciGkeq9xWQ1KZ4Q1a29P3cRQRrXeiO6GS4n3GgkETjOhQogGJnGinn0Npl67ZWGVTj6t
UAibmyXTmFYT1uhN03zdhctHXWnCHjNwibMcIkqqiarfpmPnkFRgG5CXDGakThQuD0KeN1fm1CQ+
cG9+bCeDszeaDpM232ATP/pq1J6G9XNznLbFSos480kWH7TshB8/LIJipeMIJRFpPS2gVOJhzAQ+
xFKYHO+JlQ9aurcK9r2Fthyodw20htct4qSj+Gm/tdE49vMoHWAiewu+u3fETSJTyZhBiZuPsmbN
l1bHir0vROt26FDqRqsSHcql6nxCRN0fRLUkDKe7piJmDgJEwa6BY2p0NbGDrhqT56VFPx5iTKcm
3ehDL35J0eD7Sghvesk/R2jlTgZCC8WDGAxt6G9lDR5JC7unxxjXlrE5d6VRPpNCcrsKGsIKFQpw
WH4m4x2jGowLsdbpAe7seIXlNcyWZJsUk92SvyvdvM8ZgwinTp1fMM2Gh/YEqje6cSE9CeqGmusd
TDDck41NtrBxJH/wttVlhG85HyUTsziQxRa7OoZ4kF3waES7sMgY4ArVph5qiPniyO0QSOmpcjuV
G104707jAOhC/+J0kSDiga5BleG5T7PvTmh2WsvYOQ5hUsRz9DEw3DSa4qWQosNKxRpOn4SRX08H
SS+uMp2Av6EZb2erOjUJhQ4hKO9JOl+QfB1RSz7qpvCUIcfBWikSdVQA4zEjNE+IpPtWaL/cukFY
NDXrZ8Vp6XRHLBZbXyga0L+5e59plcgmjUw82ZkgRe+CBDimTVBcYMp1wv1gvSQx6clS/7FE7Yc4
iwdVIpdEmVkbUoV9G54BZBDYySgHmoxM64dXRgE1bl3BfsaEG6lXwgMmvXZpSjacsmDMxSPxPykc
muxDlQm3HoYvfC68LEVPITP0ivJDRMigrPbPmKAy0mF+RHyrb8pq4Yib/Jc6gpZuiRdX025M7TMB
DDJI1hRl8s6RJdxKkcGFEd+xE2FvqNvnOdEuKtBDv5JoEnMWurGEBqgDDjxbgOq0O4leBDEh5PZQ
NGlgsOzBiXBo1ubxsuZ41G1XXxg5WCLuNKqU1CmrVAtIJCVos/VwwsCKtwUuRvGW+KXOcUTNsqOW
iFrq8whWYpCUyyOeEecmTdodsWOpo8P6p/eFWT7l6fUqDupRa6dLhmnsee7KwyjDf0gMYT+28mfR
jrGvTTWzNKWiUJ9m2SZ1tWUmGYRFtLrKzGo1Tf3CwYM+qTTvmqUsdnEOWBX33bWsEBObtIRKl2sX
/BBvCOlmmllpd11p6nsEXGB/bYnZ+LiS31FgydfP/Z0aKc4uVYmbhD5Vg2CTEgOI+YOAMwvWl9QI
Y8BgOkSWBfUCrZw3E23JeQXIso060pGvaDKArKRO2pWZhfK8RN6eiCThPUhJbO76jclfzoRoEgiY
uzI0P98yI9UTrORdBq9zsMZO2Uy2KNoVCEWt4H/PIYMPU04uSx2Pu7JagSFFyxNGvLgtsCu3hmzq
Nojkf2w1U22uO517aQ8ajX5C23SkXsR3PiZ856CRS8G4oTN8YxBQrghkaIGK+I1gOElGP7Q0H9mY
Y0devJFWD/odUUmI8yp4HbC6Y0oc2YOaTHsph982tTOBHdbCU56By2RkiFqxlXpNqcpePyn3xPcJ
tjkkFe0olqe1MDOzQuYmGwNJPkLpWWgM2Z27h1ABw0uYhnrSrB7XCOrM3wul1b86OGwWYtBbdEMX
NxOonx0cJkFByCPKjUcaCTkTpXxQJlLZOJ7tyYhewxFjF804hZJJ4mAZu/i8f82Fiiy1RcUIQvhA
ss8Z2MTf/ifOb7Lz9akWWv2qnSBsRiNdWxJegJz2bQxuDuHdGztxwymT96ElLgn6l4D6hDau1yPd
A//Qt9mQqiakvMg3cCg0UmTKB2lKq0PHhNvOkjIOSCuaeCXNwYMh+405yA9zrp/145pBQoUMYqsg
tZJ+uSwqLG2yrjYu20iYX16VW/RDTf9TBR20h6IWv1cSDlwNNoC1FmdAb+rfoifMxcifarzJMTUC
6q+w6dWzzSMkrp1i2scka7SG/DoJFV7FkO7AMPH4gnqBoR/2WvC6lZKUG6XVv7Na/VA1EUZPmtOf
fZqb70GJzJI07PIYkruzjO1vxN2bgc2v3xsHVZgIlsrX/mFq9icFvyKSWb4iX/AGVT9L6xbya0Zv
Q24iroLBZDcdn+HvlyCK/L++KW5CWFhven3d1DePjj+9qaGtgmxuI5RouBQtAaEiosmleWBXJ48U
7QFOC7bQjZc2lEuAYfmY5xQtBM8SblUgMgAUIN9ttFXZZGssElcgLVnUisMoEqYsim7Vyl9Co3eu
QYwbDk4oG9SW7AVxPFEtrmDsynWSR14eGqPfG8p8qeI1IM1I2IsNHMIoe4+yOtAsZsRUx51vLM9o
pl7kgmniQmVni4ZcshLoqMW+LwB02wbrX7TuYSshIJql2dX68DHMa7JtreIUNQ+Ymhl2Yyp3+Aki
prJ83KxIZB7jgRF+fWHWRJRodspK5bYxjeOAT5nTPsGPISvDgtO0zIAelCAxC+IzZYaLGgXZNWor
KtI+cuNZeAUNSOWaAWUFNqKH102hHK0UyxDglNFD/HVtTMJ5o1ph1ZoRiTNr0El043QOV8N61FuC
O+IBXU0X+V1FcHwi0cFU5YugocouB9E8CurTnHf014CXljnrTkzk3qgueLos/RsE0u6hbU9/v2b+
4rFsaHi4gl5YEmNS1Im/LBlrqTCBnJqKYwIa/VyqV1GVPZlTVzHhi3vblBGDJQaJCFtOXBNle6pl
GQ+c5mFJ3VRXIHWE8y5tYesUHfqivOtfjEz5GBPCyKaZOAkmyE4skO2yrMRD1XH1Gx+tvzjPYJoj
y5j8KxAxcSP95SuM/E2dgHJ72tamiDAZG7U5TjXlEQLtO01ocO8glebHlftf2fZfJR8t2Nl3/3+2
f/ZR1UubRHH/wyf+f34XfFXnt+Kr+9sfuq8K/vv1R356Wfzn//h07lv/9tNvvLLHYO52+NqM9juS
m/5lVb/95H/6l//19eNV7n9j248V3f/ftf//ImZL8refXPv5B3+Y9uvyP7hTpipiN4aTI3fs/5n2
68o/YL/gzoQVKXCwttmQwZTtYzynzX+gPZRFfNskGPqSiAdJVw1//JWES7WGrRuufJop/688+3/Z
P3GWlFlJJnMi8hQlHI5/WUmSIBYdWgwqOqY6NPuA9J5kvpuRXzfP6Xwsw6DBf7qKdaBBvCB6MhZD
tyjuRI/SV4GKNUNo6v2iOPRqRNX+PTfMMKwb0omo9EFT2fRj6Vwot625t8RHVfURsSkUab0D3dgu
NnfvQOsqBGmoimUvCx09iIkjy+/qdr/gR2aP7Q71JoOIwQsD7VhhdGSnz0W2y+a3dgh47ETtkCDh
25lO8o0+d3SJ20h4bZR0TrLrbtOr1Bkt2+I0NZ3+tLow+oJiJ/MX7UfyRtvmLJ7lQwUI8LQ3nHLf
XIRnA1Eof74EDOfpOW0s+dtPi38Vo45/y3acvB41lsMk9Za67TncLy+rU9znx9lZveUe5f19dWo9
xF8fYeIRWAogAflh6tGeBmwdlWpjck669+QqtyI8oM8NZJD9TY83Xueiu2059noU3s0Ahr+HTBQj
YQ5vt3kR5GuKrme8NYmh0jyMslZ1P9EyACyLJ4kaH3QpejGdAR3NLtp1AQYUsuLmKTDZQbCCwpt3
PQ7n+3ZxclQagPaGM30o3+N5/B4mp2txtbb1O8KpzgkGl0zE3cmfPUxjWxiAdnkXPZiPzW3qq+A+
ma/hlOPmnuXWI81NALu0LIO8O9IqO/1bqDG3JA76yioPGAoN3UeHsM6BbA31PIM9dC4ExC5YNzq5
G7sM53NHuSwPw23jWJdichj5dXvTX6RTxRi//l655El7pcZBL9/Kbo1vChxzWpdzzTR6Uj0zPVFl
QQS+x0mgCGCHrajKMYiEgoPccaeXD2sMv8cBOTFDX1kQPRCOdKO8Ql4rvVi+R4KEi8UE45atnrA9
FYIWE1+Y6XYOG45heOfg+JkwKb4s+j5NdiQcVFDwHOUr8RWvDSo/3S1udZOkdvacXFvBsi+uqfOd
+lZ6XGJmL057W36pJ2FfXavHBmM9l3mvtUc4f8vQciXcbotT0F4lgKfb7lSdRgBT1S8tNzvh3V7c
Ewzg8LS6yg1FoORV1/Ojeaf7/QOdnYjM0k3PphudGsXRbwDDC3MffmAQ5iEXVHkoVNv6IhKyDFbl
LBWnsX4okxtkAjPapd9Uaz9b6/xzr1Fw7KEnMiA4WL84IDZTviBSEhQXSjDLEStoH9grSH9Th8o/
O1n98T6SbBJCwDGPje7PNeHSNda8yum2pwl3qG/gq95WV+UxC+CtPTJDpuaaXPK33OQ6fVBu0snR
z386Am7+WfX+15/CUH7xr//jM6giNlqIOCVkgj9/hkhL+2ieEtUtT2TC8aQlTu9Jzgs8etstnfQ3
l/ZHU/E/xfcf76dzVTG21iVL45j5cx0cmU2xoD3hOx8y+YCshzRSlwguJ5mP5ofiEKv8m8v8iwHw
X99yaw//VHpr41iszHnIgN2v+sXw153qwtkZPSmBB/WfvKP1S2/1z/fcLMLw8Kbix9fwl/fE+gbr
v0Z11QAibbE6YXXO2Fbxu6gO5V5G8PCiB0hmGGZeoKHMvuKXvl6Sr4x6ZLorQvTDXq3erN4cYGDv
ymDHNuKfz/Qr9bL7/NL45aG/GgPxKLjYfhwoA2nVy2B2t7uYOeyHPO6Ma4mCuEEfGYf2auwS/Wgl
GMCD117y5bmYPgvlLZ7vGRNx7lzG8SkmDFH26miXpl5X3Tzn4+IwfLOlJygITGo4ICc8P7Pqa6g+
5/ZZEh+xRrDN8XHFPJD+tnXCdo/xP+F/+TVx4wv4nhuqgeYSuDU4We9HOo47n8gUUybseE3oanGA
aG3DVMPMi42qepHS1whUbCyuu+mkEU25lhchQoMF6I2OZJf5MAA0d2l9GeC14VjEOE+OrkCp5u4+
E+nsYaZrZEYfdP2YGjsX0rhZBlZ6wlBZb99LuieTZiNRN0ZJg5b+BinzDP46kwSpM9dcCJsIMRiE
8m0LEi08RCRDsTPz1mwOaEM6Mh/QTxdXm0LJj5QV4hRkeMBAeCzwXR3hWyOmJwxIuRofe2f+gu/e
vjbIHYPhAEG5+GbmFMcX/JGsF91DdNUg69jl3Q7mN9QN7mV/mEiMGwCunvvpoIxHA7ucIx7o5Km+
jcppwJwp2yWwYjj1OYfsuTtkDQksjqi+fobzqa4ukXBUcw/Rzehj948oDGqKreL+5s5u4emZt/ki
PoXxVd8fup4CYu0OZv00OEP9uHjdxaqvcNTCAA3br49M2sHxhqiB7p5wRV9/aN12PwTCRX7RndQv
dnDwLLs5xlfQHc/CrsH1EjTfz7+YQeyTS/FdvVkKUCUExcPkzaeBHY7Sp8ETCStCj6yy4YnZp79C
VDuoHqgeA3KeFc3vAvOlvt8G53e8dWWv99JdfIs7EsUTlJ3woRjeRTTE1mG14MGcjCFAWHEFGYI2
yav3/bPxgSvWURkOpUzCWYCFpbc4DOFfKUFGN9r1H5JPhm67+PKl5fJA8wwfFiIsAhklMYx2Rpc2
R+ldL9N+X1Y3WXY8YHD4xrOgOhiPCLHHrDYlZ3k6MYADW5B3obMsUI4cIr0VDuwPXB5WT7Ew73Fi
8kaDbkdEenZKFO5iUfnArsVluRpmF4WMLAIx2SRcdpCE3OoFfNMhruq5Ux7ASUpwOySfrnxZX5bG
q3zBReIVX/Sr/CFkCY0uT66D1UqfvinyqRG82ZVnd0BL0wfAbxqrqbQRJZCo6HTLdS7sUc5wb+Cd
aZ+DAxMWzg8GKQ/q6IJavzKrYlS03QK2lfZeajBV8Aa81I1jR34qDTtSeS8kKFn05Pqo1Ncg+Xr6
NBvIRiH3vIzDDo+G0ThtxhN4Xcc+dKUFkohrbKmY9jaS9QrxpX1MmAlRMYCZOvhQrlA1IUmfsGdX
F7v5xpSvFA6LuNcp3Elpfi/Rr0RuSLGYaO56n70R03OZ7w0SDtkLcluTXOsDB7r0vjjXn8RcUNOl
8QsZVRVDNL4WeUSdh//R9Kj5UAezY403TuE1m+H6SSeYKcOs8ADzOwRCRTpxB11ggH0W6KKj3OFc
OH4M34tXJ5DVwWXQA9ho02ghdOGUbluASiY0hgS6eDWVR7hJZaXguPqWMcXP2Luwf9Eh4XyC6Rcv
0/hmGKj/fdxiRwSOom0N15TJ+Px4ki+T/mR3typHp7GbdJhCNlKRc+YJka2/DKhsVcaRcL2c8HvG
cEQ8i8oBZgzknPV+OLPBO+3RemD0CrkfHVg5nvMeEMo24BLeN498qf7U8cxA3DbUXWKQcQnm740x
lSkqPVt+JcMJTpbM+jKOoJ/iodu1vmEGit/f5MzaIjL7DrV1NWg+jIpHtbgDBA3Xa2hm3S03fvEw
r4owot8OA/0tT8hV9nsNefOFmUouuexXesEVPIfaFULjSN3haJX5XXJNrAAWGBdFOStE/OIwRXKA
H2WHjFIfxWHvRsnGCrym08PZzCw9uiPVQDvtumay57ZoTGXx4HJhRfFsJTU8c4dnAHZs5E0QSKlH
FsFuVWpqX51cq7xWmPNzGV04YoaA8cRhTa8xFylf8vTSDZe8e8ZvxiAU9lXbjDJeU4xIXzH9U3j2
Fd0Dxg8Mf/lKtoBkt2AMxPZkm+YJO34zO3ZbEKVfMFaxbNHL4n0DjeFYkF42PjcNh6+W+pL2nTID
Rfct2QQpSAzx/NwFTXOK1inFM5zxIb4WOScre/xcMFGBSyF4euhViyMeQV0Vz6LsOWJCEKgB1hNv
Zr7THyXMSmmGbeUEZVz14pf4kz643UNz5vIkoGz71dweofyz9uPP6RzfQxruzuu+u83vkDO8WDUd
l030aXwIX2JX8+TKx5AH2ziavbZjoECBjy0JwXS7rTHfoXzG65pZoVvpN4p1n2bXRndn1qcmD0rz
0kb0RWdVuFmZJ1c3zIBkeBw4Bnxy6gxPBkeD9YHKfUGW5eF6QBTIVWvtOUY0BuhFeJal+053JyiT
u2m57lAfsoMzDl99eDbG4ofW08C0/W4OUW0xnQD0vsNwaCgOUJ+PJiJ4lkjrWjwLbIOjycmzvBIr
KtafIymT8Nh2Xcma4bFzgQfYiXTkmpGb4ASAgK/imSUVNxDiY49GAf31CznhOAwwTQgIgcZlrDYx
ksfSy+mg26JT2WKidrLD+ekWQTOxK7hdak8Ufpu5aKBblBVMVqCXoMh7wyfMyH3CmyXT1nV08VZm
Nxdth1QLCS1wAcEA+5Sg96D2qsYOfYT2+/XCeDY5YfKGXYhHCUCnFT/qbriHHOnmjyrIwbX5Aq0z
dtvdfGSAh8+2Y3I/J19yeqc+T77sC6/F/eCGsYduwU/2RqCZTreXbfVIE+nkASpzL3MFV9lnPuLT
/i27h3C+Xsx9fpw+2h2EY3t+bN94bMnKdS3ytAFvL7R5F2V7Oz4ehQFuuRAc/GVHkOCRTXJXXtB7
GIfpGSNzz/CEK3Aa1rnXekKAb6bf+cV++wuiDxZX9nUfwWB3z4pwjEOFICa86/b1Ny28V37DTDIf
gFoC7ugN0jmWJNMtWx+c+ilxoEwz1EpOYX9Y5XsjfELVQPeaKrQqN6p4g4DENG1VeYD6ETIpoj0F
ekD+m+JIRhSLTSwtCErvyXhDwXNAeOLgqwVitDxEB0EJthlzO64cSexuNYqX2CNZxy1xbxWvYh0y
BeNyxNoGUmfy3aVDpjjabSd/l9glueiYuo/5fb2VOw9OikzpOWaH0TrDs/Xlu0aBsI1ViHmb1ofZ
8qclUCcPtXCO/kTzFpRgaBMJPUTd9QUcj1mRi52O3uzndU++EPiTCzcy2QuIgz1Z35l2xsb3NH2B
HzHlEfeJsZ+9EMSqQKflqLbe3K4chOAxnVfyMboToAH1cFQ4/bqTX4hQP8y7EdYv9lb2wJGt76bp
CGvIYf4d2cKym6svs7qa6vt1eujCK9j1inYEfMEj3TxFeW8L7V3fH/P1I5bf+/fqC0l20EtBYrzL
4FMyUFlyMVC6UfRH6Epm1JIR+ph0eFDKz6W8HhC/lDz6qCbSJ4MOQVhcZB+CdggpCBThBGfcdFfz
zgrUk9hcCSKEzXKvZ6+yAdvEHRcAot06IQYRWC5bsHt4mAkEX657Dm+MLWFqusbV6qSz2zsIJm7a
q/pAQp/dnYZrjgiXTsY22S7nd9w67w1eHzz/BrFTyJdgbSvSoX1Ulx9PmlL76onORKdKHC/m3eqg
6MUDrxfhjzmkHnviDY80d/SVcRDhE90VToXgIkeS7Z91lyXD6fC6OuU5wVB0QxDswYdZTEFNg43j
LrKcHW44B9C3B4ApfwxwXgtgYPY8lSMtia3fiPvqRPTyDQpZ7Sjt2KJc5VJDH/KksxbwcWbNzytY
DwfsO5DvxF5LhIFXX1nY1rIf0g1pNkoRh7xQU/rGqP8igbgtjiZ6PAzudJfsqdqxAhk9lAspERdY
oNvLjYqODtwnPcAgOZWv1ROE6aXaNev7ivtTdisLx3Y+pNjWBHUS+ganGFxVXrGgO94XTzFJJekl
DO3M3XBFm6/4zaZgLzusXCaZqEaKZk+O32AwtAFkyYTSwriVsnNU3SrqfcYIJSJTHk0HDEI8iiz6
xPdMvAlJc8b7DPewCu50CT56mysvy/y06Uo/xkd2pHZTwuN740XUEArZZceMGV6qH+s6MMh6AwAz
94MRkCQ2fpvGvuwuDcq3PugtF7PCGAEZr41Lp73O60aZtxE1OxVbXLclkB/xqMErAftf3O4hrRf+
9JRaxCI6oAMcvRKW/M46ePgZl19w06P2qY+/4+4tFkZ+iu72PoRBoX1p/XsLOq6lT3Hr4/7AK27W
0KpffJGtOPvJzHo1cCKQQBSgwuxHrnDyoiouPl0VXgLKXsi9soEleLJ6H2L+s5Xs5Olu0ndN9IbS
k1PpmPSHAagvf0OdmYu7LKAFOix+/6hQUx8bl4W9F9i9DuHHZCCefEdD94T5Mie43U1YUuwI6Blx
DaoQ7vjCIwizNcC0cor0CLAej3QOkVcIe6Hx++xqrVx92BlYA08BM+3YCa0ApyjYEmYftPL1XCO8
v8V3LVPdgdhu66ur7hfzOlQ+a5yR2e2mjHMgO0EPwSQYAHYNCDFwC9aReR4UdzB3G3zbPHHAYySS
Re+FCHq7ioc2ko8Zj7EKK86qvLVmgAoOnrrGRb8m4cGG7YMCm8NvOoGsx2+wbxweZ1cLtANmmtgG
Yx7xBJXJFaQDZzOcyG1Fu8C0UK3gHGIxMyf0x6oDQbNc+wCudWnYcLg/lZatYoJ85VvO6BmHhF+6
Br8ElafJguh8YDPmR3FIAg/PQcZle4N+v9vllaOvcIhzV07ZEFT3TtthyAdR/qALsD0jG4u0YnYo
rOAyBFXALWDnRLjFCIazxyrd/JrnJHd4jrdr1VMXsqVugMh05PKbrI3RdHAa2YGWeOY7Vnyjh7cm
FbqbPnS0IvdKIAFAI1erBvuN+cLoIqG1mxucB1zr3nLNd040R/hi17K36w8z6EYYTnP5aNrEQtBv
hbaOFyR1QOWCEvEMWq6CV/cDFlNObiJIcpD6f5h7FLtvkhc+1d5IJ649iLEr4YcVLPD3MqQv10nE
pBflbewgdrLqMxCWREvvRDeg2vL9eFieIcZc0FDfdFGgcKDRVYKdA/esDpveLXLy0FMS9l/u3/Sh
5r/BMn+ZCf8VV/wFrhUUfCGUHn/U3hWd9SQfxtM2h0D159CB7nI/urWInrQ7ajJ/Peg+Gw9AffdU
/A7J1X5m1fzxUSxVZiZnEr/1lyAERR/WkahfF/iSyB/wsvMAvsCkuvE0f7jCCI/1jytMx0eTiOUs
b1jqEiu/fIWW4Cy7rYecHkFIj5G/kXzt6BpsA0AUZ5CzzB+2AV6dp8FPzwrHHqc2r81T87uvov87
IJ4oh399Fe0Xt/94bVasI/kq2K2rB/m23o/xkckTvZZHmbhfj6sPvONC3nbD620WEPqxnzlUXx69
vC3utyVLO/sDsJhvtH20J5aBigAONH8W+fI1UAVfvnf6B9Y4z4L+Pu2ME6xol2yR3wPt/26G8eev
9Mtsoc6FPoeOuwHQG7I87pTgP5lh/Nv5gcHQeEtp1EVi9n4GumsJbwHYl9sMg0qTr+g2Dr2N23Np
2AcgzNJ8/v3MQv53K+/P7/lLwhpuCs2IAkx1xUOyGyIkRHeYoVQHWtnxJqafITb6kTEcOyENg5P4
qETi+ED4UaTzeULv7z+Ptr3frzMNQ9Ykw2BkZFr6L0Ec5lgPhMosXOur5hs8sFUcxS88hQ7qiTqe
VU9SRPxYsj3BZHwy9yqsRdRl6rZnt44KOvpN1xHdp2/CVbPfRiDlc19cY8zMZsrRgZkNQwFbDIyP
9KTuBFcHKLGRtTM5e9XuMUkSZAScdvXELO13TweD/H/3/VQNAgCiPUvSt7X2pwFKWKFlqcxVdTsV
MTD4sFd/zC/jh8xep3glVcpiC9fbgCH2wkflGLqN2x6ZY+yV42yDapGd+k7+AeUQEpl3Mfdy6RKm
1O6egPQDxOYk3zd4+l3ABaZnfJobbIGwQW9dBu8p1Fd7LY/lG42aODCkLgJjl90au+aqoEvlpNcu
IWPgB+l9CuYdMfOn7GB56p0m79ZzcVXclnht0EyQIJd5ocvxTy98k56pr7RbSlk8WKY9xTaHQrqN
WtzUo6fZi7vqtHoMivfFu/jf1J3XcuNqmmWfCBXw5paEoSdFSpS5Qcik4L3HO/VTzIvNgk73zKms
ms7oy4moykplVsqQwI/P7L021fIJZDLN+ZaSa6B+rr0e7ThWI5cDENNjacvolbyRjYGj7Pj7dc9X
uwkeE+CT4PlnnpzDon3nSBBXAW5FecUE2OE9POG8e4rcxLXs4UF7BdRUHoVjuFm+D2QGeXYWEQCU
nxH8ei+4YY+ZX//7a1j5d0cg27//eo9/Txz1ozTp24j3WPWGu7jWHfVB2bITxn2At+Gbh43dMFsb
HIHznHdNfg3vI3qGgGFCyDqGZ/Uhffrjtfdvb3UNO6amqIpmib8dL1PVB02bySpTnxRICMMjc7m4
7iCWqG/GIyykP50uxrKC/Jfb+W9f87fjxfClYY47SbWBeCV33YFV4+ISPgw741JsAnNt3QZHYef0
3W7rz6XNCAA2EtRLPVqvR3KbwKNf0TypcNxJ3rR1SoNlYLesOtMLq3yHSaz/OFwm7Jl2ecevyLI3
eZiO/WP8mbwxaaNjNG/tnTbfcFD1R2v/zDyBeRyTJ5c6GgOvqx/UCzcPgvoH9RLsRgXnnU3eyMVi
i3NpTqVbrZNfNHFM3j1WM+vODR4nhlY4T685kX7cQIM3OLNdPaDOdfzYVg7MHtE0dFTh2nF6bVz/
Rk7F67w19ssMU3qu9937IshoXJGMm305UHaZbnBBj14FXr+j62fSpOMx3ykf+NIY+QUP7TP1+nya
3GUItdWY9izVIBObI09Fu99wYlNVuu219LA2YPN38CUdc6+0u+/kntiLGIIB8bJLcWh1Lt1ejX6u
uMJNPemCJltwyxPcMO4LcsyEHaNLG/ZUeiKF1s6RytTWKhts6KWB5FFWuwx+u0Pr6K7G5nGlv0wH
ZugfLfPuyyKIsHY1nyFkZH4OaI9zr3Cyu3K2NgODLQZ+x+IOYeuYPsLtWFkXBgZ7axseVE/dBd8a
55ejDZzGBSd5dDZsZEen/MDdi5tnKWEZZR//uOb+d5etqSHpJTTZ5NH/260yw7WpgFJySlOFYa4n
9ZzrZlwH7PIjm957WP3hzFD/3YPv71/ytztFlK2sage+ZF+/5No6AVQHU9jfpSrkVM4JHO1fjF2m
0p0Uz5pufv6rTp7k6ZhPki25ZAXsYowcs+OLj7y+PDOjdwgpnVM+GpWt7+i5ntq9EtqytvJF8hzX
Q2HLoPOdEPoaSHvapZXCMvJV6FaD0z6OX/JdeZloSaIjsx2IAyla7R0NcrBSPZGOxQ1v+Irv6ZmY
AbbYMOYZ+BKGmu9FMtjsaE83vVwcToTfgcEf6a185uk9+kDnCoI1sIWD/tYyS8YIhzHcU9/M4/J6
sxaz+ezKQbwXV3aAI8XHi+TyxEuxtcOPYSq1z3bcrWw9NgrK+RmfzZZ49nnNI2yaXEQv0GREYN4e
kLwA9ZR8IhSl9OneWu4zAemP02lOcalPIScCAzzohR/5bXoC+7FopKSdam6s+ZwcU46Q+Jm+pNdt
Pi8OwJnmZ/YEaz0YjDxOovosaB7tnbbh/dpmWOlX+SOCtlekTdG8Lk7LQY8cxIsO+fM0AEMjMYFV
A8sZB9pJWjIF27QGSnhb7bbotXKkWQeOle6TVNT4OzKc7rP6pP4vmCpyTuXC3ljTmqDhC0mjezQy
QOowe5imssTYchIWL1ONioHHPenGo01PK8pMblo8wm/Ip9AUMNfVvuUVvJs3sr9PuuVVyYGOeFHK
iF/NUThlL+xe2JwPNhuIkuFJtIKHmj7naAbDtfyJlB376jtLEyAVayTPJ3UX0oUvu9PwV5swyfJA
CLISYnWzCh/Z7vV8Ryz6t0t1INjZQXax/T0Mm+B5vPeeFp8QX4s82M8gL21xY14ldm3VeCgGXux8
M8Z2gXE1vFSngB4NRyzDLtONOeWfrK+loFDOjDKa+NzjAS3xSzmZ5Y6Jw1TDXGM5N88M65zg7P9B
i/NbLuRfHZypL25bTdQV3fytRyhESTaGFJdMxXZcoIHZm9/zi+KqTxFl0rjNduZW8qRN4PCDuLW4
ohob0xVvHJkrdkx5YvGNGe94KapF2UCVZbex/SMi+MNR868njY5XAYmpjBtARof6zyVoW5dWJsdc
OuOn6ZF+6MIvph0rHaR6zkzgD3uPKxvd78HuGHAUn8tsYGACy+biCP5nYzJPA97oQmPzjG0d/+Es
lP70DS6FzN9qZKDzYxxXaMa01TStFJSd/q7xfLvmDuFy5mVTHGZHH3+skJbm4p+rFdwEi7pa44VR
Jfm34pyUFRlKAq+McQuuuIQ3pt3v1BcAprwbf7pk5EX69t98NeW3ThlztDhlGV8NC8FW3OlXbQtE
Go+13cy4KVFzEajkWO8Wt7o7vo886DXUtTyDqaOWPvdP39FPBvK/fkeLKJgrQ+Sl+OcXPkqIUwkM
1F3zzbppnwLYsAurS8Ja1ioK2t4dkG589u7sIiOAQOcGzritXd1j1c+cQnKVG0XGtQUT+FhdFy1L
8FZuUMreO+A1K2vHOgF56XyCoSWgWBQegkM2PRMNwgYBfiUC2mVO59Pmo89k2rtIHR8lZ6kTULjf
uPB2TJPEZTN2w8P2p+bzXwt3xINkFRno6ZYA9N8e+0mYz4NS8gyOECyjByb4TdiwS9/mLswM7bnw
Isc4aRvtUJ2Wi6Oy2/u4k74tZ/DyM36KcK14mmOeYdBTVFtHdnM7FndbuqOJZtOEgUPbc8TGuy2e
h01l/OHW0Zfv8Ld3EPnjcg79pCObv13BuTHOSaX7f40QQON8Rd8YDtegND79a7gFtLptXfTc3nhY
VM7tedxXHh30z67qWaeMIwmHUqc4ZE/Augh2u0rceYiOqeSek2PihC7V7gNrugQcHD5D7s/8kLlQ
s64G08fEzn8xAL4Gt+xPOY3yv/bOpol6HjmpRaWE1+qfL09d7XTy3CoW0jtADYchd9KD6XWFB5Bj
UzM3pI5gTEIR3l1LcxMfyi0yUEAXLtk4nsHgCYmF27zVj90GszNd6mPzpKEYWqpO35tO3TspBfmW
iZujvgUugqOdeYTd4DTMNVfKi0DLEF7kHXm03Xpp46z9YOxTZqOPSHeOyguThIBRv+9VXuSVN3gE
296FX+Mk1+Vuzq6BDb3ElR+W3k+nWgKtJpLWskICvwtl9DBr01OZ8c1I3taEx28RjCMU4h20y8ox
t5lTU+zll/7ii9vS5r0l7GeFmovEXd8OX9Vv88h+A//qMkdeZ/fkSl3g/BwlrJ2W4dW8Wd7PpTcp
N8bD7MxPlD7BBaZhSqMReMai4sYKfZPWkegKnsF4+83w2sAlehdthYe3TXbr3fhA7JRjyiuCMNiG
LR1kxTlQckbP3MjVbWYM4yALXXcH5VjmTruvncGW7hErb6ILvGCN/1pYnovwzV8qL+SmQVKwKq+d
La1Ha600rrYu3wD7LUoLCUHjh/E0uetlXqC8AzDO18ZWRptNDqWt7hub2ThqI5uQ0Y1/Hb1xZ3lo
s7bVo7ovWuaKE4lLaAZZbgIXYzoxfZgOurB4TTpQsIqexl33FLrKyb9RJcDBxhf0wqlkYuJiXW66
6VvOUccOAb2ro3V2u6dEs6NLZnqsEABJH43S5daoT/0REjwCT4RGANLsaWP8DPWm52WO/n8mlP8j
l865/JXf2vrXr/b4Xv5/4LCRFQ6v/7fF5rGrq+5//cf73z02P//kL5ONqv7DlAydFs0QDVFhZvpf
HhtZ+4duKIjNadwUUzWWp9h/WmxU+R+ciwzZocnyiDeWKu0/LTaKxufTRew3On2fLhn/I4/Nb2NM
IlEI5BNJ1xBFlTEmGcv/fFRBUu07hrzEbZiLHgY3PfwvY5f6OiEm0OIIKCiT8r3RevJ+U6ukr+1V
NCc/KFxfDNw5FvubqrBIkWVxm5pPRXQKoZocIrjrO1MrI3wp0ijvxCSmFxaTD3nEZpNlXbcDwLWv
hPCrNtMMfVMDnbiAIs+u1i9vYgYy0JzQPs21jIAB5nZtBNMx7OjSxEzi+id2ELmM9vDzl36D8SGb
a6csqu/BsoqHSEgpEVtiCIso3k+J3G8mYEkOLDnHCmrxSII48pbYh64gih/5kBz/diFc/nqc/V1o
L4vqPz8KltfX1FWTSkXHGIXm/zcLUwJxos0rrV8TYQnUd4SUk2EsP9Wy7J8Uk7NSqmvKp274iLQg
PUm9Lj+F/fDRSqwNAOrdZMLLyOaKwktpIvWWqwxBV8yuu8kxmoP+SHGKyoeff5h3s/pYBUe5zpWn
Ub6bZMbsoxFtZmlFyrNKsGQ+19VDOSFcQvPMAJN4pu3Pv/35EDJIs13IGHA6H2aSG520GJff0aFi
Utf2aRLtkPhXjwtITcf5EqVdvJHUILqpJZGeQcNxWGjNmWcTERzNmJfP4BIT8kh9Wl0/y+1Gloqt
NfcieGYNocKYj3dlCiN3Mjln1anTnzB1jkkSHkI0cp2iGCdda8wTBFZ0kbmKcnNJzXDFXl6bQR2/
tDGg8kJbPm0L9imqzJ3cQUXQ9GjrJ3GIl4k3l9SEumBHqfo4lLJmNUMpetYUwGAD+fGkvfBhAWe1
7obxQQlVgyZ1zO0ex86xIiqejj2b33qLw96saE+zhsOZZEqmEkXhBTmeKX7YOUGTEOvJNjfbfdAZ
Ie9rjRS1aVhG9CrXeQw6al1BcB6CLnyN1bra4CDUgVEG4asgdhvCjiJoEJOQpK7ci8pxUEk7nJp9
RNBlZki8aDp5mw1G7ZNaa/4FrPC67FT1mEG5AAbYHxQpU8BTarInt7PG3M6A6xXJDNcJLBV3P2/l
rOqtbRDHYxWB8GuYEhB7BHQBzEL92RpHRVBA8ErjTTYNuLG+pu1/fpnFHss3mai2ZIwnNYyTbbtg
9q0w0A5D52pVqZ6yrB0OLbtepSScd2gRIxV+Ixx9sWbyUlRQC7smeB+F6ZCHirkNI8s4tkKoeVHL
vm8aY/WqqqySB6M6/3wkpH24HXG0sNYhH1b1W7a/Q9xjjAZgO1tj+ap1QwecIAuPdaqcAsEir7ao
TwRrNeexM279JKSnXjSYkEQFqs/xUwGfcS6AG9SlUh4bGvh4qKtjR9jrxsosVuAElq+CwYLdqXbq
IQi1rx5A777Q02fUQeJR6bqN7McoGdX+BvrEuiUJq8S0/pJLq/UiiYy8tJ618xRUV9NEozzqxkUw
+SZGferfAsO8aWgQeq2ojmVVtACoLBPTCo3T9AtY/4tWWeFNnVsRPp2hH/reeuoNq75D94lcrVAi
wDsMMLKYEXVF0oBcl09SOVz9mn647IsjALPiCPVmYoIaE5OVFafSggfRwczcwhNiGGGS916XZM7q
I4E3o6YLbtMFrJTVcSOHBktltTCOsiAPzjDTaeXt6J/KuJZOeJLL5YOoEpnWiz2EVd+4dBIzZ2mk
mPr5hORLs/oPBMOtOUAwFYIdFXMpeCw1XmhsGToaVpH9fjG+mWJgXfoUae6MfdsTasmkhuTP2oIR
1FSSOfN//yxIe2tD4GLDqJD/i5ITrjgOOhEoPhkgspIzgoT89Cj0VbX1Z1waSWJkj5bEj6pCV/j5
y3QiVKtoCNYpFtB4MCTp2xwy2f/53V9/NsIin2dFPGli7nZa1Hy3SgRHyjDIo4MnVuek2/x1IlsN
eD+hxqMyDnL3mqUFDAr0KVYtT24VxcqTlmQShrwFSUIGNnynurwmiYZCe+4y0tqg4xSBhPSf45L1
pfkc6uXsCEYgbkhJ4QgZ1Vi2dd8SLj+/dEP+avotqjuipJ1OkD2lEa5tYJ5AjziDpT4JLbIN2aye
+mZv6Ua4Ukuw5QWaQTU6Zr611pEWVVK7m9IQvJvshCoYrupeSflV6gmcRCExG/xRg4EpbNwJMkma
g6msF0Yh0aaywDwm2VXpW9vPx1FMnwsrr1a5ZbphnEPXqDfdCDotwCeDOnpK6p0gY5Ky3mUwPq0v
ARyku4A1kbPpkphX9qyZNFRbsYKGpiTRE52FKIc28CzmhdJWCAxP1winTBWeWBqwS074YgIlVWxF
gvjqKHvw9cYhroaUBITHOVaNVrAe6gjTvGbZPVrVQTtznLpKbXidyL3R+Vv61SN1zjUNVDf1h2PY
A1hFV4FdMxsrt0QNKfXTkUJvJbMVHCERJKiu4xBGIXo533DqENsn2RokXzqJCeQTw2YSLJDHgVBT
a7+8iMsLAYXhoiRgkbps05HY2hnsQFA0oZuEWS23r53Fjze+aBjW9OguKsI2h85O5bCOsBUbpEOH
Umkn7IFB6a2pU4/whN2U2La6cmcf/YQ0HFQhRIAKhTFWvQizxjATOQPcpVXGvTKQlqPRfisBDH/F
7QTsQZZ6nEf17JPF04wkUVTswwIJoV5xbCAGJOJ4aEPyI/18G0CwqXsYnDhf/E7kuTHuhSm914V5
6uOKAFTa3ImVREN3iZgZgD2idPLIqpqlixwp62BEWEO0Hq2croR7cyy2nf+VFj6oQ9nN8giNur9O
S4ySFjoNJXuIlNpBbMOZB/8armePioQ5Jjwzr5BlV5Iqp02ZDgbGgxg0IG3EVTmxeTUs8y3kq4lc
W6JBoGGlpi6jUAiM2BLIVAlx/mJA1droBArFbZe9vcAnpwYIDMseyfgaw0XG2p9lHAYpTDfArpjg
zGtVY6BBxcYP9h7KiMBS86ibmWuy4bes8oOsBubKqPuXr2kx/u8UttnM+UefyNJS9Xy2WEPw3abN
W2Ti1G5CXFy1zfOcoWygh0RGCJ/VgHWAzbsJ3rTX6p2IwlDQBAcGC4Zg080E4RIF2h3q7XH5LBFg
3tjric/QyqtEvz9z5aR4WsiBAIWGhcrSTkB9Nm2Qw0IjDVqYvA5mjdX3dhLLrh8It778qhpzE5K3
UVWD7WeqDRYKoHfCu8pSp23vjcj6P5ovqRxDq6Q7ThlmNE7QZrsI2XDNY9SHPNQXurf8uVUbx8SE
AhbL2wwdZ1cggrbqXdwxpuGG7lhaqSIsbn06qyn6Lxxxy/82onmIiOQW8Xh1yABykzyX8OijDPW1
EEkCRCMVQxJv5fIeN9pJRKFW6jD3zGknNYflTWbnve2zkgcggPwhPCgpKbqkVFaR9vPNDcvauR93
JdKLoczuy1mYWRMmztppXkKJTSqVqmk2q87IHpKs23Sy+DoNEqOGPCh4H6bTYFCXSs40dRjCP5fz
LN3zdHtQB52VjLXt5eygmURdcHXxvq4APT5StBE4RtTflGBtYZSjAzlEFQyM5aKRYV4k1ouizTtI
z8QhUGq+1Bb8wDk5Lu9CK2hgwviMuubNFQGL0nS0CHtL6/ylZxa7/BfSltcU6kUICaIZS+GTB603
5OMrZNVTjnuwSfUnH/JIJrHPkNkfRd2ZQ2KdZbJX40oQZm6coNmNpuJKiwnT6M8aB2aQvytGwOuv
X0cN0meu+KfQZ8LS+8cuFjC4ez5mkZKdkoKekKeeKPjblFCWegp2pcYr1U3HeByupYEZfFRsfzGj
koLIc26+a2K/TSRpr8jDRp6VTZBrr1qvHzNwtTJzpWawzYxVH2UNiKtcJHoNS1RaRW9zR8r4zAKQ
daVDoPCTpTw1SfLg+/0+hW+1IkCKuVjL5AgIF27pja7IJxOmsdZ2vFb6S1z7OQEJ3SEKRtIcdXxf
JXGTmylSgVaWwg6a1q3pIkZ8OKqCN2WBF1oIcDXbNMMzsbXHutL3qVTsQr1i7wXeSGb3HOKKy4T8
SRRgqDfNIvNnqSSU/Gv1vZCCF7VXjwnsPaSpIvIMS4Rq+SjIIScigj/seYGxmbRkXumTDP3dNJ5K
4JP5pEKKxTBWB4aBMsXkIpUfYJXZVSgCgAysX9T6Bz+FzKf3b0BYAV0BKdQo6xpch1Bh3qLYVURe
ZUVggaEmD7/IJDhUov6h58B/Fb/8pDM6CKrillPrNdn8oEYKYtWc8PlqCe8Fs5A+yEmTrBKlhPhp
IHobMWOMp1EtH4JIeFS75gI96NoNm6jRHwOTnVioOskCcqtVYNJi/6LXDL/GqgSNtJYy4rliA0PY
lP8qc/mtmF/ghN7FssXYUtdvbRccYHC9k6Pk6epwR7zINg/orpAYj61uunMYI0MoN7TZXt3MjqSJ
m6lQ3gsjeCea/pCPhacQKRpEDel9wg5utMFFRTiEsu+N6kXkIlwlRsXteAqr+jZGmHd1REqVkO+i
r6oI93WpuXk50ofhcKHNLpR7knO/q9ZVHuKTUJwa2bwqcK9bizyyMP7qkxmttP8tgtGyBB6uRXzR
MD2NQ0kga70rKM8aSzvE2AAlTdqN4qMm4taQpo98zM5VYF01zr9hQeGzpuDujGbxiRrXBvhiW1L7
RXwzUl7pbpUJmp4WqKpCRL38TGKy1lI8MAAdJd7rQnvFCBIYeNTjERBT+VKZ/ZVr5t4W5askUI+D
PCPm6GseS2xaQU8SXAOj4l3JecL3Od20mpDAY/KOEgIuxHvZf5Mm/a2z9F09F19DI5TMjJZsgYmo
PnNa1VWEvSI8MQiNSvVsEuTG+y18tdQPK/WrVVJ5TSovbjNTsOtU/CzqLl2RQFJiGbdsSJxeqsyP
goFpu1xg+xxmUnDsAsWjcCS9NZlG1Nx1fo5i66h25ExEFsGHk1cIeBeCRPmIDLwxmBtVHchq0htu
0DagPLqESbmAFQiXeNEVZ7K2OGlpwLwSh4Zi4cpoVRE2Ptv+zsTgO6N3AfTFXUy8FDz9Moy4/a3n
ObY2IkdMlGmbsiVgcxZH5OO625aUniAP28R8nRTWh7LCw7XYEWvwbgnNpVA1oFqBXVFuEcu4bSTH
Etlm9d0eVq3Tk10rgTGPsZ5YffsUqNKhh4irB/2DkHtTqlykrOXZ+2YEBHr6ZMeKRzCx+QakOA+u
gnW7WB9JOTtWAcE+ZGaauIx4lAlW741jue/JueG7rZpVKaakSWcDPlEylUaVPzKqiYOA2D2Zs5Mw
xurGkx0tdoNUbxj1z8RCfOTHOSQTCpNBlj0BDxRS9jXxdCKtvc6NFvbES7AjWfFNe3OiHOXSeKjR
3EzxZa4h1oxEf2VJ9zbmN5XwbsuUyCczN0qG1twfyDGZu885mXE/FFtGHA+tkT+MNO9eHhNw0ktP
vdR8mBk3gp8T5lQQPGB0WDMinjJXeSJ/KxBOs8Y45tiXLPEM3qyKRBlJiL8bDWOknyBZRm5JcOFe
xaBHSqfLiXloBVbOgvEgZ9WGK3EPfuXaRf1ZAu1TN/U+DGQXKJNbCXAzAxEvIFuq7t53WJT95GAN
hldmxnMVgEMUyFBSEEvIT0Vp7doEe0aiwSz+EHgIiVN5jFJyPVTNP1p0PP5AVUpZjAVMdMsh2mJJ
q4PMWWKz5/KDlD6b/DnYKTyLyBXNwt6bKOgljA6NPt5SYL6jzPHD9PSliybSpWirxGYvNX5OlqcM
QaLoKOuyfNth8GoJoC052yFzqueeYcyqn6VXmtib2WX9oSUneVXlDASEwJ0m49r7GG+0hn4E7zRR
A/5cUbs13nBIRhSkVag9kaq8atjiwKc+WTMmfbFE8a9cmazxmCVQXgjOkp+5lanfAPKfGe66cdR6
YWYdjR67klLxCPpWee5n05fZ0mFU845bt11XeX4SccSOxDhb+bAhuxnXuP6gGoFblLUTUwDOvvCd
l75bJ8WRulOs3wvBvI8SZsLM31VF82uQYkfsodGQD2hlAc8xfUdUHdFese9GMRKCfOm+ROzdZuGp
XbIdVcQ2cvxohIPbpcRryEdhrLETKIeyjD4FvdgGWGoyjM3EMuNvxicbRcHZojYVlZbIeWinqeiR
OedGfnovH5roYyhTe/xl1P0ujDkqNGWjkUNITCvmOdl8VQNsrqKMLgi+hjgfJ9XfDqZOZ1g6UmbX
S7x0X2PFsPRrJIu7XEcnHGmM+kBffujkaq7aTnGKpv2uJf86ZRGmLfM57xM+BiuNmVHRpIuQjBza
RekVI9od5g7rifoyaUzPHJvNKFqeVZnQHI/68jRizW2QGt2I9yQeN0TQ7YlCwsqKEc0Pzyqc1QQz
Wad7coQrWtJOytzv61lkHgyDEaN1LGmXWBf2fiq7fdFeNCN5KiYcadV4MU3oD6StDWJ4mEVORhlB
XQ4zuf8kg2ZLvhNBiyF23WDddzHDHMjncfLRN7Jdq5AP5mpTmwZe6mCXlumxkeBeGT4jDE5tqWTh
WcjPgrx4cimgrfIQpma/AROJmpF2sjdtQNyk0qeuHw/2e9NOh1DXEeYGKZndzENSrQWlK0o5OOsl
z8N/9X0SZEEVxZG5JKGVZ6XHtMEtkypvnZx+jiZnJ/oXZh53jbX7EIhewFk2aV9NDaAvmM5d5e9n
SAWFupAx9G/eRV7kjOnlnG7zOv8YtHdjfC3FRXGifplCu2/aEg8VEQKa72bq9NIP8a1BaWZUGkvi
FLXAzMg+YKerMTLDpzZVECiN9rloLBtKeLgaLQYWEwJHHf9NgCZs1t1EyR4F1dhVbeOONfyISPFt
LjJH6jet1N2sMEKUpmgsT0HB14ltCUQWBspl4LMaDJe5U1dpytQbC2kBoUVbZ5V86SzagRR72jt0
Vv5TVRi9Mf0HpGKtB62/a3HmFQp52APmo2GTT/2K/NDtJKobEnQwJqEEFFSEeFKDOXB+0MXWrkNr
Q1TYLmp9snAHwl8RitbSW9WbKhmH+bcvWhMJUP1endGlCfN9HmMocIwaeUTv0oVnGuQrs7B2Xb+U
0iN0tZTGlpgpSpH1BMGgkQ9JCiCGGtfXsRkwPB30csv5cGvbZh2Z2s7kHioKiSMo3DVisImAcUqY
zAND8oze34la+qAWYBVIQ3B77I4K46d8QpuSE54ZK8U2wUZbYyOWCR6JQsz4tTvVqK9aTMSUNpeE
aYAhNXCxcHZBJ2Z/hnjwY6ygT1uBDPvyMVvKNsOa3qtutJNOuc5muGeM/TjMv2AyrlVgGANEigVw
zMCVJh/rOgHGeRpLOADjjawipdO8oWq8Tj5M9ejBPXoM4MBQy7/ng3/QQuHEcsTrpw9129BI4LUU
8PzO11r1XassT0RKOjHk+WGANR04Rkw/LsjOWNLoMu1Re/NJ6+B7AE7I8CQq/eCS7EM4Mgsa8VeM
Sy3qZcDzsb720SvWJlf7jPSyNx0DII7aLzLPOrf1MDvUvfWG29kc060Ebi1PhZMwRGvFYHnZq0zZ
SRE4NvW5mU0AynyJihwXxbwljAMjNkWORSZys0D9ihr2w+TlYrCNcQB3eN6juPB0c6+KW4Iw1tAR
3ZCJAGAJs6wJuFzpBLiOY7SnsVgHi3dzYMduaZuZqGmjq4OVSah02loXgVtLikdq8GidBzoMkG5H
t7tRl2idQbjEMkUq5J1GK48yzFyjIMBMAAkqzrZZwn8nggxt5SjDJuquIq7E6NDEzacFarnpkDRi
JEzC5mC0b+m0iwecgKzdwFBlkuYYn0nxhYtr14nrEOMBQfFzxoAXCXUpbU2UG2awEfNXQXoU4ycx
ee/50Y0vX7YusxXaFo+C3hfxHqL4gqVFFqNnbvV62nEUz2LLqJEYjpqdFOEKovE+zMYtJghMJ+WE
dTejOBRG4HZ0iLBovYNbHIIcHGOHJlCP9o1/z+LFem0ce+otWeqZ/cGBAdB64LmYNWhzh25nDjsh
rLBzou6Cs6XkyH2MF9aVexkdp9IGjh4yKG3lC6EerfCsVlvL38eqesKGTxj0r4GQYJggRHRMxkk0
tqDf2L99RzGcDbV5MUwn0fYjcUCGpqCuWtQ5bxruWRIvTkxzZUPfyW37kmajQ+ThkmuEGhUcE6vq
nWnAB2q2OqdIOmPSE55rVTnQi1EBwKEaRICJ5Xwx5wOjt65+zieGVb6wFhXtlMwkYpSil7JRjHMf
Ua60TnTdBTbrkQB/TlLhIUzjLRIBJJlM/4gbKIt1K7dXYoSmVcLbP0kTznxzM0nULmBp0nBay01P
m2UuIz/V04PpoIgBXtOR4VLR7mT07j6TuqHXrM3UzJAlKxHR3ICBhrC5S4HsWsK0HAahdFAaa8Mi
GkpFJ5MivPyCE0yRte4B0jYQ/bkkRKG06kNNzUBhWgcpl+JknLNubK9CWu+6EgsX2Q+UqYwzC9Ys
h7FOwr1MFo2ia5Re0qAfExYrePIAoldjrd1EiaC6IqGjbVThtJDEDwabEtYiE2WgAhRzHPxfzaAc
GHU+W0IwbYQoURE9h3AWjOabteW0F6Rpolcnceznw1oRm1WSNSVVH3/78wsZjG9Rpz3rtVQ/xIOW
XQzhHvTVB1s8bZ+Psl2plnn++SUaQmOtJGYIzKHW9h2UUSsNpOdUSkpbo8M/d2iV9c5kmhbhm0bq
Cjc+YW8/gdOH8OSLV4mYIdKGiZY0+0m8lrWOJWqqNlGU80io5OmtmRFRzMR3McjNMcH7c3BMJx4a
WmGqrlouidvYmU8WqfO3LicGe/AJHu6fwCL4cB1KkAH0uHiGW44picX66Lf08k1zFiSxXAtjVH9Y
yZeqCQPzxDFlsGjqjmlkwe7ndzljXS8gFIFCg13Aalh23EJ5MGM5eyxbS18nkwoyc+gHpxJN+aks
953caY9m0DHDqvMagI7l5uIYvQjB+Cf3zr8TWVi6IpmipliiqS1y2b/pcKvcCI20N7q14HfQOxWw
NLRw6d2IW8FVVaz1bTN+B6UvfjAU+t+EnceS41iWbb8IZtBiSgLUTk26mMBcQosLDXx9L9QbvK5s
s6pBhGVmRLrTSeDiiL3XzssqOWilGRwmDPrFuvANFoxqes46wiOAgWde3MB8H0kWuys08qv/ogr5
dz3trAmBHWiCeTbQcEJg/Id6NZGmRgvkXl4KLchCtweb15fTUWqwvwW422VpzM9GH/nHpJ1X22ZF
OrrGajz1J39vTsQR2yNksFkyESfTJR/TAHSELn6qouMv2Km/R5zg9rqVQboh4SbMY+f0r9+muPnN
lMd//on+IYT+108EVV02kTg5DmqAfwihg1y1oyINZUImIvtQIwc4VTUvsyik46CwTdAKkjETq2DW
apbRTjIsiIFm/yCHh1mEZRpXPtjlvwIYtKZ0/ouD+h8Ayv/3+jCrWoYKjH1msf/7BdIFjtFJaiUv
Ez5sZr8QIHKNd5uEDLRMycT8I1KYm1u6ZB8IjCQdSqxT3r3jv34Luv9mH1X/XcHLK/qXGkzXDUWD
+K0Y8zXyvy5ZJZTs1pnno0at9EQVSZAAc8zwhtpNh7wE+VS2UJK4MmR1V5jEDQehnLjk9AD+ifty
m+u7SksJX02GF4PlbtUyxDAcIT8NgRCzinvr+p8/5flN+v+SXbyuvFBw0NgGZsKzY/3jJatlXWdy
AnBNDy6s1UmbAUjx9Z+/h+ro/0cyBfgcnZTt2I5lIqT7Jy20KAapChxIMzDGrJgdMkFn/SVPT12z
qTQuL4Sr8iIxXuGYE83kKwgvZ/RZiA64KXeG5JbmN11ZQ0KB7eVAssQRLwEqNLI/sakk9W+Aoijo
tgrGmRZdTLFOscpXfrRk/WEqGz36U7STJUqvMcS2iUPM/tarOdXacpAY0YB+ISWXnWPwkUdf9ohJ
YsDeipk1nqURZMAWaJMH+At4P/OO79DgrFSSnaHqpDowiw0+IgLdW99fDfrbomqph4XsdSTzsPJc
psW7OSDf/IPStWtt5kQu236fEJ57HtIbJg9z2CjOF5GSDQzBqwKYx7kkLDEa4nr6pqaWGV5zssVn
3NCDiqcMXshjAg+Ufqe1etP8Bi2PtHcqcjWt7KFMx0rakVJQlyijG99tLDbFDoGYSv5OksqqUSTi
0pqDCR9z0OgmGik7GyIhE12GlmRXSyM2CFTNqnwToAGKBUWI0FlbwIwYCZpULwmpbHozbya1rVwk
ILQXLFwNkNcSoax94tNbj6uc8JceeWs7ftVFCtTEjEEePSJNbIbx2cs8YDN+XJMtpZzo6xhOihom
lHRvnE+Hnq9Y1Tu0QAtsf5b1MOV3N8WKrIX5e8akucl3orxJpJQPMklUbJw7wgPDKOeUzS/FpPk3
ntZLf4pvWVyeQ6WByvoq+eNZ4AaedGs9EsFI5jNNR8Z7lQ6AgorGIQm5ZDyY3I3+LEMnUiH0hRZP
k+meMeTUubMzZBASGriyhOgbbRLn6LPVDsNPozs6JSZRcSqHZ1xJFDObVZ07Sx+UdatmROR1Linw
BA3SEzl3E8aa0HepLOYElUUxtAh/txb6Cm6ZuR3lPUKGsC38gBnX+6Ax0wbOIom7qn7UyU87zimR
EKDal8JyVkJjbc1rxCrx58eZl8UvqbNO24uiAsVJnLUW8oYk95EZZnXP8NtHBIbRvmj9uRSsS1qy
NAFKJePFBrBUsy4NloaO3GEWVMQ4S83XsfoLcWLIeATT4RxY0DOCYAGq6jNLQArmb0NZLVb+tK4V
Wh2e16VSuAoUoQmZkl5sWdAm+ltQ/ATBZUafycBggz+wW7Z+UwFHKYyaGfBqT12cEy1fCJkJloZG
gU2gQ6MQkwdmpuTzdszVLGrwydqFCeg7wRuHdrBk7DmNTxWXgAEKvd5yKoP7nilT2ALNyq34WQou
Vb9AzCA/Bl6DZZmLvBbLIPmViL0Lw72pbNn8zIFy9Yekq3suzMUAHLaGh67zoqzvCU6mDPBxAKS1
N63PGrV4uctQ49f6zhY/Q3KwpnMe1cskvrH3dsPyxRpf1eo4Yg8YOWhKOWH8yzPL2o58SyY6Fb6I
DDkKGpu9EbrIPTZDAhl0BGiTeDojHUn/CyWT9E+dUM3Mcwlyi1ZTPdN07iW7O02HhslzOBx/HRG6
EmZcv/xokevq8PvM4dhyQzoH1JTkuLMdpNwek2WtQP4YoRYxWQrRn6X5mxLsTU1e+CgXhIp7Ln7N
In2pscAZy5/5GqmDTaVAWXIH5yFMkEMl0SKzGVB2fQMyQgXotCNx9k/QS42oxdQ/pz/2IfDAiovo
TILSljvP0c+CRj32v6Hm1yUbjWvQ3hWGa6F4ZdGwmKeOPhLXTj21mopgIl457aMN4kU0ypwzBSFo
rSeXT4P1vvDPCbM8ub8W7UfTc0fhDdASbGbx0zJZPxZP5thgq8p2rdvPkrtWIj1ImygkvhIEY9x9
4YhlXkW6clCnNyUnBltFCXoSSxlYXz6d6/a3iG8FSyhzYhTr64spXfXy3Y1wtpoNAlXFE+nNVN8N
Hi9pu3f6w9Y2zkAQY8/Uo61TTBuutKADG//SzWZVdUOLvXQSaxmI7wGsTZG+WhblojW4A3RkqMA+
FYNPIBmm0wmvpvwase0jALXhSmwQ93F6JMlONdgeDm/YIk9G9xJbq4KD6z0socLbKTtgVjbdTMT5
zcFr9PCBGjRiVTseukbsTX24TuY2n6Fb9g7qaD6uHBmZ8LGJNrF8QqkZYiZnBaEL2lmwelLguDa5
paF9cerXNPwSw8Op3ySu4ZqnMtFkWMpk2hw9QOtRk5W9sWiIx2vVT/shu1TZY9XO9lDSuH1tZ0uk
XTJFBQsw0tyUP1Z+MuAvgFkWNUbA1lia1gpgsoUdCqi9pk57w2hcVMAESgyuzCebOjeTqeQwa1p4
gpfdjy3OYR8ubT4sGAkLmQFtqh2aol7qg05xZbhtM2OfsCUHXtEbLhWTG8HpkH7C2RIJwrNkyu7b
9bKcTC/lirJtchcc6uItCocYqD3ihiUy0kvXcg+Wuf7rK84tkuAwsUu+Wlr5IcHXL22Rr6gmb7oE
2gJHHIG1Ld9VfUYNmEteGPWE2QOVtHgYj4xXenT4JoMBBJABzg7QSvxYJnjre9ADuPMyDaNxyXb1
CtCXJrRz0hVrPQoyrqSxWaSQmg7IBUrxUcXKVW7Og/Jr4laNUWdL75XS7lTIUEhRR7lZVKp8Uih9
8sC15pAgG4mQq01guo14G0Iwrra6lTCSjLifrEejAmiJpENvXoI62KkmVLvsV439hS6cU8wwSw3S
mkMV8QfJ2EI3cXzZIxCQBAkbMwIlAM0gMNQwubMjTD7SbuWWQzwu9RGQc9UgJESlN/nPFF7sZEvE
nyoeFNgZjyQL59251xujMK42/47ukI2KjFm6a9edOrnZZwKJbGMxxGW6NgGkVMVZJN45zBAyKY8Q
AEJhXMboksaY6Qyi1DF9sr3NKwbbQBzTN6k+aZDDK0sivB3MlwnTBC1DO73IAJtJq5XZA9ruYkyO
qwgZLLiF8tmae9FL6zSSwdyy+GzPPdLHAvckt82G9qll1/DXpV9tIvA6E/wUjgsD1g7fOVl0Da3T
nqATiaUTCjaxScsPjRh5KWJpN+Pa2IysO2QElbTQ2FMSLBLsiGms+18WXtNP852kC+xho/QayWtJ
/0ESsDPleDuq7yME81j6oCUdcxh40jbNiJUUaoXP3shY85GqV/v+mgORLXri2Zm7GsxN6FAh+XC4
6G/bhfZa5ptcZn7651T7VaHfSrzuFNMaRXaVdCc9C95Gtnt6954w5g/tgplVO6+9t06f/HCWpiXP
A+z7MtN2Efw2GxM4hl78IbcQ+MthbRBuq9EE1WLm2PLYk1bycJI5ObrgmTvbIANr6X9Oc1lhPlj6
cX3VZGNVaG59sqVIlW/0N8QIC6DTly6sNkkDQk/S7r3D447MVE3czHx0q/zpTNIdkJ+sTheMGpuI
T2M0b1bPgdAn0VFFXCTzVO/IdPNBPAdF9YYCbNEO2NIhT1q+s8NM4vLDM4Zt8ZIyCh6sTWocUgea
sPGUjVeJPRtAWS3ChdeWuFvJVBMB3MNcqjwi6wG/Oz4K9Th8tLDJobnq8T5IcJC5Mw1PfjHr+0Q+
SVCxNFrZxal11mqxLc1zUrwNqGrHOPrRA+PXjjUSBsNtdxuYJyyICl9YvbIskQU3YevyiMiG4itq
eGEK2GDpJH1lHfFtTQzjsLiFRn+TYs2VrrJ+tKW/1GB6fa26X7idj+RD/IY3CAGh7b/oSbkbqtfB
xMSz55u6FYd5w9IWo84mzYihQxWb1gBENJbUBoFVub7IrXWS7e3u1OpMNZqNxY6/7XJmnuU2cCyX
MaRYpnn61ZHfzS58H7BhkAjfBhzA87bMrXtPROfSAL6p071GIRlYkFwNBeAJbtlMk5bAWFLDJyyZ
F4ofw3OK1Cti+WCHCFskhyQDgwgaTrEIhDO752CbMa0YXCDxLauv3Po2iQY/tNdiWMzfE2890JjE
FY+Fs1ef6h/5rmvJRI8yOog6D2wkN2YJx46KmVOQrsAgGjj6qE79cXy2Mg6Ja5IytmrmFEEGa9Mq
i3/QtnhMutw0e6lNBc2QtDDCVUQB6B8E4Qg8Jeu/YG1u4U3s4kQc+xcDeLHqInaFSNOIS1A4Swdw
NDtZAoiT19ixPU1xwx9VwPzNuGhH1g7p3n+K6lhV781sB83W3VI9qSkx2DuunYsmdx67paNxi5zz
WNyGimDvaIUCcum0Pbm3VAvwrlt1VwZrHkKmoZxqzAeOTByZ5dzRjrOthxP4pQIRDCaEohUcS+Ag
zZsUP6y38dkRKavmpMFZHjszjFMt0IlQvYYmzxZUILHSgNUeKSTbUb/ZAXJCCbqMBaozsX+UNL8o
4fQhWN9Jg3GwbTgbWb9mM7WsLLAWWqYcgrzcFSjvij6Eh9EG+4aVilV3JNc19dnKRy8V0ta2RnRZ
zjbvxlvbc7iDmpQYOy9yn+BpmskA3kCaMli9RvJGjjcV7Ax71cXHYvxWOo83TeXUYz+ke+78DkLA
tNeqcwO4TZ4btqC3SLsn4ofA00Xj4ofzreNUn7KKvmaHyhQKI5x0ZFBaDZraG+i+mM5aMyI6TQ9T
venIGk+2o3JS6SnFPg3nDlWyKOX2uf1Q6jeBGrM8sfAaAtL7doZ5kK0VsSRS9CB4ImuJkt3CL0pG
z0499Mx9crOHjxRJcbfDpv0S1xtw6z4iU3vNsyTOr/HLyGRkeBOZV6aHvFsT4QA5Oxu3vbaXhNfR
QvlrffJ4qrNNHIkzGG9azND5BX14Ue7Rx+Mxm6VIwwIudgmqmgDRCFLsHgZ4kN24r8gCh/OdkJxq
cvnj9CF1mwoEFfAJ5xxEGZv23NlO/q7vkK2CzfhMmzW4cKD/Xb0Dm62mLhpTbYOMK0tZXK40iRfO
1OKFF4LZkRduOFuMSapJ0vCtCfZDsM9b4MsEDgO7vEbF3nDWNtg+OJ42qpk10Hk8Ek3oJTWQF9D7
HgC0FttjfWEcE2quYnorB4ag/ie6a+l/NfKrKZ8CAOhEM3G2ya4zfedip6BF59AltQk4yNHyWed7
ZelGs8LwpSg8QWg0KaqjO5A3BUcBf37vrgV4FrQSBUmLK8OiYacBc+PJXY0CQzgVU/2qsPFtyPD2
3/mX2YGhwC3qUHbuo+LTKnZj59UUED8cAWE+E+75jFR2VphleAICUivd3qFg2HfZZRzuc7PsiDUv
zQ82mAj4Zs7kLoYfV6uoLl0Z11vO8GYTSB47xupde60fKK99aaOJV3ZNnVgDm2XFSMdLM3NlNuXO
Bwd52WBtgWgdUHio8d6UNoWyd8q1HrurFhrysDHEKSm5IDwuoKA5SPaDyHTsf39W8qFPp0F/cgn4
4KZxtjeMLbZ8pn17SEr48SxGd0V3EIhQJqIrXGYkkn5NwZ3WwHY2sroWfK3RAnNvI6NY0TrC4oep
V70zEuH7A8Dnf2MtPVLDGDsZkc9wCtUDN1aF6w/EFUOXX2VjJhjKKOfXBXi0cY2/gTWLUm/aeEuR
DDtvsD41/7tsWcOsu/qtpyjGNDJvchZxSxLBHh2IAtF/vKfOio/G+VI/easUZSFjmjTOKIQVa825
QZtddGRur4iiRyheaZ6MWQP+dE2AwUZzHqHBbUelhd8CMQqfBkfrOJ4mJK72mluFoDu1O5jYinBb
YX8Rawc7gLrkvXZ5T9itdw6JHS9QPfmqd6faIDVjsiF+VcNV7nqGHvGEt87E+xC5JIXig1pV0FiJ
La4pNVlKXNXC833EEXNCCho6+ZJZ7yo0duK7SQamVYVlQOMJafeY7Ln7eRuhC9gEaiCvgTphn7qc
In4j8n2RugZ/tZw/XHb6qHUidGaZm9n4Plwy+CKOEHlr4zrJPQIPqsZt2cqGKChWnEwoUTJo283B
qNhBnpRurTIOsz3mJ9nEludGORNCOGLOQCGL3uWLmSQfBEwERpBADTm3iRhsfa5XWGrJi85WVSyb
H5nsIGmJoIBgCN4zIoWYpznNWoXQ5rwM0iqWEHq7/NTo37DQMVogpAeKFB1GCRYRQ+lMIyZyTtge
S7F5nIy4mGZN8tLanVSoUrCEVHpag9oLkxFybpITqA9RVXIaECCDGHERw0cLrkn9xQyKKx8HBKcj
yoJBuRbyiamK9E2QcU+OmFiwtA/fxqPxhRYDCWaH94FBaUIwnoeHlk4WFxK+a6CVZeYm0yrBrQmf
7ktB5lO4Nrxstk2s/a58IjwlegitzWqun7nqS2xWuksDjmzGXVHczIYrG52N8UZTRfyM1ON42iIm
TBlAd+s2nS/fIX2p/qhJ4TMZYgUzmDN+4CnHzlxzyWSVYUPQBmSHXhyS3iuMczUcwvZclTs5Rpt/
YONavfrvXfBVFEtwUctorybkPrmovr4HE8ieVwLpQ5qrUml1fJ4X10SsxR0WnZV2U+zx7/S7hkN5
KaJTHa4E5VUSmPFSsSz0oB1RerYJ/D+It7WMPyK24uxYIYH1ehkSRKXTEKEI69VNaR2G6Jshsjyy
1B7szL4alcnn2iTT5pIPuY0ah9/6CF6ujsjZr6NjGvugFyZAVfTE+BVeQr2mrUIeMX7E475Qxk0B
KLvZVXzhRMbI1bIYhvme8J75+rA1fcC5w7b5ADChguDgaI7PpIYXvifnG6nfTdFTTNdUZ5rnKQJj
1kXWD2kSu0q6JG1q6m5B7yJpDPxubUcEoItGKzd5F9o31E7F0q+vNmhy2T9P8JSy394+xs7nLLgq
KnPtIlwtocjMAtOjbNAsbRzJyzFqEU+hv2vB0iTLIf3s/Z0iX3zhZltjvdRvhpeoC0RZLAiYnbNS
FvfyUgVI+66WhCXcja1Da7wk+sZtXmSLDApd+sSKI3mlEpaubJcrreDqd+WLxu6w4ZAFweN4mY9x
cdtilSaQYh2tMv7klVgrWgsiYJCk9wZW+ENicWutuPOBbEfTZrSWbAQJ8CQzh0mQclO2rlipV8ZH
6Ruy0hrh87k4db/OD7KI5Nl8N2uoXJ/GqaHjvKlXij/7Ax3a9D3d4kcIF/iq/XAVwBDTP5gaI8kk
aneSNkiCzau5X1ovvJRNiUGBN/xm/PCC9CO+x/hh/PQX/8PcTScbgabF8omPgMUCLfYcKwTnPaiX
JlIF39ViD1GN2/WIS12pdc03BM6oyoszFpeflpEdCgMHoatX0M3Q8NoemwEkS1W5YmCAN64Nm5Te
Q/rqzeweKjBR7ezQ6ilIEGRd/UCbEFrkP8QNmxQp2snB8DehY+gC5j4+2ZQ9x3TVpxwQuG376tg3
x2WTPpPM2iVpurYKynzLHWfqJUy0onsS85LVXjsT3nQA3gOIRxKrCRiZcoz+ntHYG+D76/BsaU9j
ytV1SM5BmMiU0KwrvCS2nsw2vVZCQRf7x2wCAd7/FNaHLaUvaMMx1OOsqKWzUuFX0xtyeX5dxBEk
uSJOOmkaUZ5eJH8bPIoqnbSgq5D49EtPa+unsKWr0iq7VLOJYvkzhmFRJSrrKWaLdWPRdOsMtFPG
ZKDwUnO8qIVAfjUwvpWA9Du0m7ZkPjA2LqcyhLlSnKSIPOuSgIR4L4hjQ9SmLOlyxk9Xuk3nDDnS
YsR+2rxniO3A7kGIm4A4USSl1C/AWMmM9Rf+m/UXfGNM11mFqgVQzVMYXo3yTmFS4AOQ4Lh8NMTV
Z8O4Fd0TU8Rqb0hwbUKwzLw/yZuhwnnApFs6f0JfV2V31OZ074xATQhStX9SNP8eyeXFlJBn1uEF
meBO5MYtpLaQ9YqsafxMnfhVAoOQIaH86pb5m4zTLpYbztbB/qn7+Wk/OKy5NHGf9HCFMIHnZLbp
HIftqf9d28qldLCm0b7LgyVA1terKuyCl7Ae+oUSOkTD2kZykOHxhTVTZ8PRmZoiC3BQVS0jIgWn
fgT4gKR7H1o0QtMjMe9ywExL6eaJ/WcpvzYFRuXGXqpp4mpmCVTxGCsx0ecDj17gVxpZe+F4rDNj
X8Fy13Dv47t594PwI/ZDdO/O1hpKr2Qo4LO6UevrwP5nMSWsGRT117Sle601V6R5SPiqh9b670Vd
3ZIKocY4CU7efTrShsXEUvQMeAZj2OTwgVJnWuO7N3qwKrGVDCxbCherCZ/5dhrkd4eHLKmgyOMl
ECGozj7YNlQtqfCzqaNp6dkntxhBWWjB18rg4SSYLeu8xDbhsTFyoGxthrdR84dOimSbkNeM8w2F
nM8MLo/bpSBcRco/5z8ym5CQSEZ+8rTqFQbZWC77CJ2aZzkvPrPjSbBVaexdrFSHdEy9QKecrL7V
HKMFFQ/6lUVDIYfagsEsuXEsCkZUB4F1pw5sypzN94wN7Ir9XMXqbqredEDV5n3wbSYXegCD07Bd
KafQqxr7J0soRqqrbd3q9E/UgHEn2EfWlxVl6N9svjgRGYLkUCaODIeHc02WFTMMI+Lp1k+LFt1e
YOHMUUr2lcBDA4dqCCEIoR1sIwFoAMFRuQvk9ho5w4PnqQofY8C9Oy0c62HzQ6D54Zrb6arQ1lke
b33GMn72iyNLVWjFNdIlqZLyztoReM/YvJNI8nzjqmsIOKlAs+Q2tiaeAFoTUt71ngXuG3Ebu33j
q1L+yjlLhF9Wg3k1cByWpJyTQf4rlPdk2lK6gFvRCJFEq9puqYMZcsU8F2F6NRsqi13QvfUVRpRB
Q0w9YELRgFq/TFZxkDWLhxFT+Fb+0vRXh0dz2z/NK48JCw7qeOXBpyvF0aRNPbU4mcwUbydhDqmI
74GJrJpA6o46t2cdq7NcGepL0+2S6qBgXbJ3VlH/STqlVPJjYcAaj7lo903+UemHlazgIuLWfojm
0I4frfnmU/ypF6e6DCNeT5s4zKM+fujKxbaPOCfMbF+gFUjHYxl86sVP2sNBsL7aBsv952A9LIYQ
U83OJj9zp2bjKeJ5j8JbH0498VDAf38SAqz6Q9ucMwVMKhzAAo1Dd5G1U5hdxbhtsz1ObZwREGsy
zGkGuyLVWIX6M8h2cqSeHKIegrVL28/4pWZgIes2VyjPYeI6ih9HOXBAII32cp9+ae5a7BNGCofF
l3lQq72RAVM+6S06kddWO8XakWtbM77QG8g8JOTxAySAIe6mxYHHsP4lYUwYzq8iuY31NZi2uXir
/I2JscgJnglrevvTqdigfiJeYR6Uck4E0EWnk1z8KsZ3Xfzk1F6g35jaSZ918BbYb6n1XZo8oulC
qo1N2Ue1pkevufbtM5g31J+e2X1NqozowJtx37pxcYp4PwL4NVLwSNpnbD9rLHQh81wzIYXwM4ZZ
Hx2k4RhXW63x363c3gwz4Gwo3LK/5RBEuDlwTpwC5d0aj6y0ajLL0dcMIyEpDyN9mNUxsM+ZJdiv
XFL12LB8GUDqlvwlV8Zr51jbetoowHrziho4VzaN8WWbd73/pkQGYFifMFLJzp4R2dYvmakvM6v3
FPkvDZJFnH32eCoKsGUBfbutfQR1/8JpTakWPG2F2h3xSj20ixydtsxgLZJeiS3MEp4O0U704IXo
WseTMp27fPiUu88KyUQKdN2XX9TmMMI/Jd3P4JCT1N/Yh3DSvxoy65fPuHnPQyJ35tZdzdA48CIK
PCSJWe77ebut1a5mjBhHycfBJ50M7EvjOkAv7xhs4Uw6zlBbWzmMCgfHpi/LxzoV4YyZV8a2Wux7
neD2atEyNztq3AkSQxTRTZ99vNOG4L0SzCw5zx6KSD1b3w0QErWzUOgNw8IFR7JEeUi/Yr7J83vT
ZPesyA9yVZG2USNvRIt29iUyCH27xZWkW/5aTZR4mUQqTwcLLIPkIA6YevtCp1/P3WYh8H+r42+j
pAbjJAiAKiCD8VsnT9nuWLNWzEK6OT+UyHNz1TWkZ4QssQqbMB6147MbDc/M4B+ehf+qSwfOADnb
l2SZOtfc3+T62Y/uWvIVdSttWGvx0Qi42blmghuP5iS/BGITkoNQPxP7mnYMaforWbxW7PV9C4ZY
6DOQ4hiVpXX2QxlcH+OWglkIWbhDbm4Ey4lWkN9Okk09dK5eiGUsctcWnIcQ5jNEKjgetzXHWekT
7zc2jGtVn0dYlzAIDyx1n/tEDjWMEdO3KSyjtyDhE2rZ4y3ZPGKSY0LDMzVjIoo9Kg/IxUwCtyhp
rxGwkdzS0jAi78eiujJlGshH7+xzaauhd4J5TEPfEijAyl0MrE8lQ49mrxKNe8ocwMhl4SptfZWQ
ITCxcT4w8k4wqJmmQ1AJPzJIh5PhM8eAwTEiUrayeoOCJKFuCiTgtKb01KtrkExoi6q7nyYPohOK
9KqqTsoou12pfgUEu92M6pxg6R/lj6Gl+B4Qc+FgRDZuuqVb4DxdJPxNE/O3/Bd1lDsYJM1Hf6k7
+t5a2/mW/OEM2DXIj1jYZv0e8a2NzIDZSFZUwDh2QP+BUrUkhVpr8CNpL1p1Qoe4llaRlCVbQ1fR
6lvfWsNBQcNwqBT8QjzFUpXKnEoCXV9glF+0Lgyk0CzVXfAZ2jAnbF05q5pNMsO0arsfkztPDWlq
QsmPtngX3u2EkLTQp2WLH51dnf08x93yo03me+FzApStri2k9l5C+6imBrFIGe/z7qJZz856BvUx
tk952h71Add1br40mOttQ76wmTx1GdMl/a0PyOCBE9AMdcuCIqAexrMnd7h/zH7AO4tAb6Gu5YmI
uylStxEYbS1TvXmvr7cF0iMKo6h+MQWHY6Oqv1FdfNl1sM1bsRe1z2peFhebKFBJxHATor3Oh5pI
NRoJkqSQFXRpcaLoPAYVUb5W992E8ZIcW1fF0JIxmWFio8nOjh8l9aVvPLEkO3CDZ0aNLKgla6AZ
Y1doM2wqO1dFiAioZ/jROcCFGv5fJ7rXgpuzGLGU8NfqkgMW0r5F9YQ1EPVQ8SFX5atlbvJG9yZV
eukrnqomK0ImnkvOFBKWMswoU7mzUKFUg3IowCkEDnBWfsFLXCOocejAZcmMoUs5LMpqi4cWOsBU
v5kxWQZavcBdXnKRNY+ZtBpZYt3L/VnU3a0N7R3XLJmKwKYImXprHqjjT45oAeKSJaZRFtMH4dN1
WHPu5ZHefFsy4qDpCOt+4RbtZ09rNFhbbn82L8MqbuApRAnbPwRNCkAOphzKZoqqByrxYUnQwbfK
AwesHE7JcHyXQNm54s9MfPgCzADTPz+lGUU9Kc3onTp+I0XppY0UT8bkRs6LfDdN5rr8qsVXHmBp
iNljGNMV6sJVky5qCMF+JGRdi6oULg+Cqap0FfrwhNJVpg8Y8Xo0VKA1rDHioNPkgzGPVL7E6p/G
XV7S1QAdWoRIAhzuAwpB7Had9aXMVUnUuVneuE4vOJ6a9YQe0egcd9YYZvGpqfGackMH40egCm9C
elE2W0WT73lkrMORR9Jkp19+1q+SmOoxNNFXjwye9IkrtR0In+PqUCP9u0ZPNYJbU8L+Gws7Yw53
tIar1Bj4r4r9iEiSLz3/d566alhuM1Y4oGmWCdbKepQehYi/hlR+BDwjTS4iq77oFd0fUVXQXrXm
p6y92EENILG5drhKRt4eaAvLkUMp5E5rp+QSjuydnOxcYE5AjPiQasPwnMg5lj5zktEr1GiPBfcc
Fqj0EkZpYuX7Z7U4l8NrTzmlaX/1M+s/TXBzmvYU6WtHSM+I6umh/rX1iv4jAvU77ieHMmx61dU1
ezlJoVwlTXvj1JuVXPxJzW6Yjnr51NQnpR/LP2IPARs12k7ltAwItJU4ZdO/sf+Y+AMbkzAJq23I
Mkx66DnxqcZ4HvLmzae2TUM6pSL+KuNkLxX33IF+zEqjlTXIVsnrVIEiiVEORchCXdUqmYRnXOuV
E5LkUfNP7XQq601caG9mEuLMwo7KIKoFo5jUyEeY6qs5ltj8PuTVDjes7rN3t/R6lWMjbWYoVx0x
wKEmt7rbjCpj5cjhhJk0ZAOLxIyIOZ0NeCAvZa4AtULxMNBMNIp/C/ubpYVPmUNTqaDx8mFrJqNV
ezh1wnkY9L5xXH9Wc0uO2s0sie12iKO2bNN/AmhTF5rpvzpy82FW0SZF+zzc4nadgfSwqTNUzuCM
j3U+sggymu8lyoFMsBUq+Fl1vL7CglzXOwvVV1/yCCEtvxpgQ73qbFX+PCTKOpHOCIPXTLJNHSav
/T8cndWS6+YShZ9IVWK4tS0ZZZwx3agG9oiZ9fT5lKqcnOxkgy34u3v1AsylptvYXRuQQYgM8CbY
EHAtgCCCcV80so09DCO35Kpy5eDPc5GIiENQ6/pd/tMyds0Tgc75aXnVRzYqiMGXgbHJyBJUErqL
/n8cIoyxP/qrbfMa7bKJ/Ld94pb7iTwegRucHdhvHKw9DmsurW/fS3M1/WnKXKC/Sh9SLN5rDCjr
THvW/MfQsH7lSjnWs59ZaX0r8Du9kEz3DHW1xso0lr8GEx6LHIEIN05V9o/UgwaWAQiXzSJmE+9V
cKTzoFqj05o3FlOLfRRsDKSLEr6GE8e9qSJrpZTAkvZ+YT/YGrSQju14zrQC0EFxhCKvA6q00qHq
YWDFIWzE0KKy9G9D+anTf4iUCHDBRoJfDlCwnlEH34PBW8FUAwlhYZL3xIfgLSjVAu5Vlh32xJOy
KrIon34IHc34sLrc4DHHLnOTk1I+05kSSgNus4QDBHco1L9jyx9LG0TA3+ytZ5vkxaZ5z4bfwuSK
TBgdqCry3VD2HOSs62wst0HXbKOAhyreeEmDu9y/jlO1FfGFSNkHiidlGvYVtUafXtks8f6pYK4W
2k9TbWOltg2FTsHvWSSi5wajkKB+4R/jdmC8A7Nhq+wkKV6bPVnOWJ2JyT89f4wNhwE5K4HBLvCe
qOcwOIUUwQIqgdSAtPL5u9KdmE7eRWpCVROIdG8GxH/mEwoDYS3zmMRK3yJ5A4pDu+T/lpXP4hrB
8XHKLym9jwC3ZDtIhHnuLesu5WANIkdsDxhNwk+0rgSkwq7JTiy60IMAv3k7FUGnWpETnJHtiudS
HMysddiJMazTjDBehinAGjH7C+bsavnSoHgKIB8AbdhQE1ifAeJz5kkKvDuHCJeMi4NpPdHZ8V6B
wDNRZgLytyfxiX7OqNjceekzw/sW411KXpgt+gir1lB9hSwMAIzyl+btciwkZHBoFIdkkByL6mOS
V8z/uuQO2n2sf7nDlJpL2l9VaQv1ypicCqEgfjK1Uxr7EW+M0p3pJ6siR4B5w/rKAI0QDh45D7qv
s1yiCFYa9mosNhBqquR7C52ys+TppOr9ysLXyFxr9PBsREp4ACD6ylPBnqhex4wlfLXsU8o+BSLr
Ui6hCPGce9vXxzjbqCJcr80EFa5DSrqYfz4gKJd2PKvZsSO3/cmSoyf4G9b43AdUDOotxiwePdXc
NjXqT1kfdIwULVKO/yb2/FV4yMW1OJu8XXqInV42cJYctA/JuM9/eCqw2xhIf4KBPjfDYVe4aOxs
rE2WKsRrK/oeww+r36nXIYzPrVWc9cr8E3J2Kgl7RF3ly6qydjaK6K9sBlsz7pr1O9SvGslw2ouZ
PTRE4cjdT8RiA8s+LFCQ9hbD+C9GAMMB49Wg7Rjw9eImSXK+tGjSBCjbADVMkw4L8Ssub7pHVcRV
aClNyoYg7mqXJdnWMdmwe7iuCJAgxTRnXwLaYTLo8nZokAYHy3oTO7bvGkgq7kAgd0l5EyV0rNeG
XN5yKw5XjMgOVn0KGepVby+Qu2WtfgWd93aVDUTPOiMBUNSVHsfS4icBDC2BstDpg2Dp6lMqn6H6
zLm4UDg4qcX0p24huYI/GkF8LmCCeIB2FiGvaed05cJE/U4Q3lBhTNgcs8qsrqMMAybvsudoYPzQ
iz/tiA2eycilEmBXjO0RikJWf/jxtxj9FL2jm9I+Ha1v3ev+Erna+JLmmGO+1KAwg+1W+CSZ9LXG
BC7eSafSHO6C5/HMf6uUxCEWFisDDqYo4clA563S/IYFT2GVoooyXpitsrT2+32eph+NLLlJHaF+
TUw8sDSoRTwy/ooZjugpX853hW5i+hoCZIle5Zb4BC/1sfsnsWbq2+to+U9NA1L28nXRd2xaqsC2
xurhVybQrJNF19wgj5MNMf/A6UMJTP5S1fGzcJWn7H1I3hlrZNjqKpoTh8O3IAakdlzj/sdT3EC5
9ta55HD0FdwDSsxyWBP6/RorVrulwWD39H8jnADEpyiENXhhYwbbtHl7ESsIPZAJ4Yb3ERX/0Fl/
+cPAoAWQAXwGi4O+zRN3qY6IGZ4piycLyJwma+qUfZC3RxSau3YQwAKuIgLkoomcnM9Y6ZEdjNan
kIscN4ZN+7lXcDa1NGYjS8ICl43OijqpGaabB+l5iP1zLvGVa5UhjbCnYh10iACNsVsOxD53Lc5M
+AlI0q8i0AZ0AdsUeqPVmAf6Tit0/WAVSOJSGVKNmaygH8Z4tvDW+TNlQ5DhxJlKyyKJlymHlm/g
wqSSSSUlSEciZN1QGaJtIe5L1htdGq4zrT3kZCCquFGrIe0+W27ILtj5zUIxlCEh5lF59ks4zlNC
pqiPw1by2UtzsvRsSvsesUhOvtaIVogDSyZYElQ64PyKomSXI88B45FYuGjQP3UG5hk5t6iRsE6B
iLpHYaTufPESEGzQ9JWJ8rpneKbIjb0OAEzPEHN0jZj8GDNjuwFQCmhnvGnaiSKLao5gk2eh94tt
nK075a8fDM4f1luZAYgMTNgzEjWqwMdL1yOGe1MHJOSLN98brqqJ1aBHg5BiYBjSzBSQuDJtot8l
LdJ7aLMFqGgwdDHb1UVxz3oMDgzp1EoEgo/aRsbCZtTC/SoU8nvKt6+JjVQVYd13hDjjcykare01
iqPTLVUkvuvBsqWi+dlfK73mnUUsvXoC+oKrL0H5MOODl1bvgEGlKHCOi4Vj5gFyy3YXTRdF7z5L
zAsUSA6mdcTM+mBV7c6vo1fYlhuKNILjpTFAo4HCpHbd3qjh7+EOKNL8mLII92NYpHRcqnUbaMJ0
65iX92R8KPmpLu/0WVIA+1JYlr2xiHhx4214RaUoT2+LME7lEvOUmNNJk1cxLowWtHI34vbm9GmQ
JHaqtAbFGFGt/kJw5L1jL6YTQG46JraULivrV0bsSWUtfWXt/08JVFbNVviJSPPrV3FZ79XmYMwe
DDgRM8nAwcA+O/oSxZMnubm5KqZb8AsvmyPbtIGz7B6rj7tJWAqfEeXTkqqtP9ApLiXYX2eLxg77
HhAv3e5LnUS4uVErFwaxcAMRJn5JBAvfAyvMlYdCcUmfY0w3tlg5bnIXL2wP9QStpYxOIcSCXohP
mFTT62MDtw5C9aGn7d4o8nMrMwSEPHbqIKDwR/g23IJs2PRqhY1J128mYzxg1vmnlakTJVXkeANh
tpmSLqtBBljgga4NKqZp4RQhJcPVSpJnLOBILZY7fM9nAYjIm4JLZqg26bryNJBnJLRaB6lK6g2Y
nxx7jqCF39aU76Mohno79BE0HhpSPGIEWV4LwFzspfR1qUf0uj2OSR4eustOw0xRqYKClmCm8pIU
V1o1zSwy/HFsUC1eGxbPTbtt9MMgH2vEBUmPLiunSAzeX5z1LcGPVX0C3lyKDfaV4INtWW4MQGRk
S8BBkPP6wVXpH3HuXjbi2RCPSrPVJzsUjnV5TmdSIAeBjoWhMTix78ArWKBh0xM7rPYlbQL9gwlf
2cNMznI4wnarCKNfPLExGhF3UTBtRVb8nX+VOyQ8qrgSlO7uNVdzTA8jjJaBhbJfKTjNs0L0NEyK
6H+bL0n7lgiCL0RUa33iCgnmU7F2NRJECBz/LqQOvQA2SbtfaGQ5AreexS8DGQMIXL/Zk7I5hyw6
p+4xYJ4Xw2ol2skRmvSu6KabaZWtwqJIK2Z5/Jqs8NO8GMZ2ms4lxjbmNyTMTTpuUmTkUlhQa+/E
dLGU3TJAL1bhfClEHR8I5iK2fwssa4CnAQBFXLc8jq60hhLcdKsQOF4S4Zs2bq1hy2gJpu2tc8tc
wDpEmyvqm1b1Dqps4v9CgCIMEg2R1ugd80L8GsX2IZTc1bqKv3weFC4bDCBpiUHXDy7IEOQavEbU
j0IFLFYxBVbGjVmQjYj3E3v0mJ1zTAaeMTMgohQWU2SXXeVmiDZjDJShpAKwhiPKtYX0gLMYcwfA
2tEPYlTLtiTcDtbVsK5Y9HYC7MFVENjdk5Ti+i++8jR6+nmUnmp/9UUbd6uhWZvIiyrlmlaO98WR
NQgbkKGiuMoJtFLEp9S2LSgGPRPrAaCbqVsauITzV+gIj65DMolge1XWxy48x1AOW8h3P237KedH
nwj5iVRkLvfSUpijtVXRPDptqw8XGSiDLAq75mm2kKNTW2IIS0T2kNeEPJo4LnkdlS9fIMzHRDFj
yQunkM6N95X7rsjPA5Or31CJmvLtqy57KdN7QAqjGqGZ/PBTHMI/BQxFSeSg2N4mZaCnlDahvEvj
G6SJeR2ivEu0zAXE9t+ejKjpmKVvCNt+vo7jR4xXeQUl7VpPmJTDk7XstqK0L+QMZC186VASDe9D
EF6wC2EFRMG+HmDW/Rt9ea+p04rIDlQEC5S6wE45ozH6tOpDO2j77lspvVNcgds6/bV4ecMXF2uo
nmySVgWuMVF5SepNKG0kDfb2T1bfosquREeebPQL8eRGXnguGGk7HWPJeSrY9OgA2PmtG8CoQHAR
/0nWhE/8yR+vOhECbF+CJ56oABIz/2nXUOElwJYcP6eSphN47oDnOn5fNwg+GiG6T4dvXXF6Q20l
mYWdJbZHPk2ffJGNVdXYccoEQZQjSvL6ID3aS52v2wA8u12IlRN7dlmsARbx0iNDSVmlmD9j03d2
BOZexBxIFtDXNFsK1YpALRCh2NuH6J85WaHsQACowgWRWHnj0Omm/KDFlRcakbdW1OXEuYlSguOP
/RcKeqbucbB9zNMI7c3/6pzDdC1lTx2noUICu7cHZdOjRRN/s54O4JvQzMQD1qH+eql0GVaeWCOC
39MWv3TNP2ep9ND0jZQpiL7J90ImP0NoTfSexmdlBnYbVhtZhh5a2j5qJNMgoMId9XGlKtpy8Kw9
UsG1LnmOWd5TBQLjByYNAK5T5DizJuBFOYaIPVOFsqMh3XQGwXlZ5gGsWilrZP2zQoKol7+ltC3G
3zpU1oq+I2ZnlWBrFtHs+uKbQWoxDdQE/ZzVieNM+gkyf5d9dNBHxw8T0jiLM+MEFAqUJv3obOUb
MHnfn5hRzOSllEDddcCGomnYEv9JEEuGYGW23yN0g0bCbay894gSlJF9TRSsxdTCqpzc8glX6Rl9
EgXCyueYd3BYeRFxWFss42vjCRUqRRuUOhnc5qhbK+HEXIJpwZzSgonLBsqfUbzr0OIs2DTjsSSo
IViuRGNVqH+5Dm7e5HBVsC1oNBCBfQtdglgXPEqqdalVq4TLRXOKbyw5jN1DqXfGK03XZbTRcxlv
hoIVJI1IzgISLV0yj/Rt3X2jK5+2ZR2vw374S4iSNccNSr1SwFLxX6Ets+414NoKiYeBRMTIEKD5
B3fnax/jBsRO8RNM+qSiNDjGA2cJsRtQMbF5U8MSx9Y4PgdKd55YEkri2QxcJf5MafxaCrQyDGRI
/BowIhjCC95z67MChun3jC0DrPNXy3gmjlsNWLOXTwRAgVf4i67fdbBD05c/2vAZzOqA2NLodwwq
IP8iv7OkwH75ADcy5a1msi87ysOJCqmK61DahQnAGLmHPIJmtBEGDvZ9P6LJgeS3ARYZspPQ31Tt
mQZgyKrdVSvIRyD9+bRNJCcN8GQ4Gspvov4VBW5MxamYjRMZ9xRVXwra3aLzkNTZKtuHhEQfqbyS
+tnwo0j7ZWyQaYXR5lgjHgOb3neMYmuSVlClS7/Ylx1U+XVXw1Jbj8YZeI26bCLX8peKf50HVoXv
3L+H4FMI3uz5gSHkxNXUVfEPNiDnW5IvTXnDqJnjHppts4jJ6hDpZxgWgXUKw0dIiUN/oVXJL7Hq
hAwjixMIgTpGpSt69pj+wdfDpsqir2KZIfC+PhP1jusrFJNRuVTTkUU0kIDrAeN4LnJblg3gzjOS
LdmwXAdhG9W09g8td2WWod0t1C8pnpwtBKcfQT60eDJMvItb8a1gHNhj3LkrhrXEDfBsPg+INzwf
yE6at4k6TCQO9yg7WMJ6VN0yupHhscQGoWMDEpVvhTLfUIRwCW/xb/mSCp6C31jbVcPTH04Gel6U
Rp2JRtjt4x3RGCZ7W2Sx9B6NfzeqLcd6R/fMwMIsQ0u3UMnw4VBfJZqNRwVPwAo5EfL6SGTRvRZh
t9L+SDtxvA7ZdUi+9eLhh5WdthgJbFBBVPpGpVqQ6w7/DF9ULh35Aj6uLWut35kWRBY+bXdLzLXS
39LuE24nnhyXsnM8bd2WdtTh5rX2vdXYFC5jR4y57FYnFqihIG/1/Jhm/yL9O8NWV97K8iYrXMs4
WQoDL3MTFFe7YOAm7sLaMzaW5boLNuTxVnrjJkVQwfiHw1Cgp7PM+hsvXie+A0li2KrISzzjuqf0
hBfUQsb+wzkv8G32GURxR0Q0c3UwavoirRIjQOIypFUP0e5BFtXs9pvF3+DAarat4yckgi4+4gQX
Bo6VX5hp/cDxjEutYRuLxZUl8MyTfHJsYg7RmvYjJxjXc73uPdCS6iKZ7OQ5nCuSBNo1LfaqyR14
jU16ar0HRNTC/OrKLS9+q2xl7CUlx6zPovZW+ouF2Pvtw18UaLIOSf4JTwCtB4rmE6xbJLaosyfZ
QIxu3dHywmBi9QVAWc/xk8O10ooK4CR08yp8R7DJguJp6AQltrwvlUqJY0gbrEVPYeiNbtN3+jov
kEuFdHhWx6Ae2mZRbkqeCTaXA4vINN9IvK+Mknh24TDWL8yq39RIQ9C0MeoBvI81a5JEzqZlKPtf
MpErdqbpDbFY9TPDr4623oOoJwDIjaYl7X2rubRRmu/zUMPTgMAeJFUysDA69l5rh9kbwIcR2t8a
FT/PxufhMV/yQAa4d0VeuZRHW9VG3PnJoeuxvSzJ1SE8AFevZcXoMpmo3IB0ihAW/hhtavYxEcI/
UEmrFXdagEF7gIS1ToP1/Nt1BJm2It6DBhngLeqJZhPJ/kuzQFyzCUejlhhOlBJ8SaWbmYHlnBBP
iR0nKjiOW2Ue2oYxbNQWPSXrwuLgDf8KyXBKnaV93VJKMaOIe2nbaNyQAxm3/mFkKMHDU4b7GaYN
cAIsr/opgeEizvJDKPWAhynFAFiJnnJasAZulKsoXvxpI7CFNhIc0hvoGB6RATBoCTZKtG+FsoNh
AfNbTqmG04OTTcgx3ZO/FG5z3EBLqQKteShYbyjAgDg/W9jzcWzyyBvNKY4BUC2E5d/ioK/U+ieb
8JeYzngsQzMU6ajbVxD8xil09OaYw9Pq8naR88735j5TBdhizamPUM/EjiEoMInWDdw408TPD1p/
m9oSZDAtOzSyUxLgEU1Pn/5hSOEnu6H61tvfUNtZdWSnIVNkO6ngudxk4x+W7loM45DFNuJ/6HLu
qL0taqtGDCKBfAwh2APEOiKuhHuTLLsiupqWd9A72dhnVqDQI08atJpnX5g9L/1a5Mn/9CaLdWd4
NjDOFVw2K1rDc/s5+N8CD47p0of6wRZ6savjmSlLSPIYotBMGVddgLeUQwpr337AtgpamVnDF6tZ
Ad0USHs58aWA5ZiCt2vUmThCZhr8nr08bmgE2DaN0Vbz11L77ECOaaLpZbxiEXbGYsTLWmOXNpnu
kFyZq6DfszHyh4kIEHd+9prspXfAttI/oo5WWXiv9QuuyEo0LJnE5BrtmPSvn16sR1nRuQLXPQUr
Vm51SrdHwUjFT0P4J6qAe7lBX8mbcNc+RvhfMwu84P0XRMRzSb8F3tvHjbQm62MzmGQoBVjLNjba
Ul1aM670oSsArVF5LEAEblNQnhJSRZIZIjhxJk69vuyjhuCTypkfRlOg7JvMTKfAfMXDTuXmB78i
zF9+PGKWZGDCIMD35ZfNDJawhfJZr4xetJuy/zAwrXDoZQdzgzoyK2ro9CcEdaZw5sYjcCUtZ9EI
O684gxXo6aNobpbkb7Tg5TXvVl203D/IPyjG8KibNAYQjNz16xRczdJRoBXR6AvWzqftwrSmkXWG
6ZUpvjQ2RcpvWvwUXE0jd6fxyBVodSfldIR+aJaHSviQmgvK2TS7idiSZUz+6ib3/1naycy/TMx7
8GYyiQhIyWFJzphHYOXeKgVYw6HH5BsEd8GdYLgg6jbADUHezJ+jBpMNQUzz4jGMT1H6AlyvWvZe
MN9SXAz0n55NvJJ/aGzGpKFZ4oV0nIKzWs/mGzxQyV+e3YfYqVhn+B6BGgGJgPEDq/tFEaylD+JI
swOSDR9fJMtlOaQ3nzNE1AWf/KsqWEE5gLs/fGnjA6sVutUpFel0MB1pXBizMP4w6Ti37bfGClN6
IliUiRGPGQG/ZBTkC+WHZi2ggan4X46fsY+e4H9h/yggU9wwUHkwRo/txcDDFXH9XccvF88RxA+N
wvDD/pNXaHLKS3lp7/6d9Ip65x+jD5od6beFWIZSJ8G0fxtB0CD64C/dpDt0xbxLUMJ0bYbTvDcD
6CreFU63gre9g14aNHZxWAVb4ST/VWRSKUuQ3P6vnuecrTHToVC7b0tlN3wM8Kqh6UOsRR279Glw
N8VHC7yIUTts+Ys4ordlXMcZimUsXirgOwsAyhNErcMKJHZTrYptcihW45L5F0wp3nBjW6Zc9d6v
401ybt0OmhxR0uUX+u+H/0dcFb5DBHMi4Iivk6O6VbXJ8VhTsL9YW7j+GY4Apd9Nb1jjd5JDMChW
oBghx3bLbIloiCYC2C4U1rylXHwr2QjFXlYPSAgKa9ldMYh9x+Q4rXhXDX+dm2ANd5IxM7zm+4v8
jRiCLZPuEBjkDCcqrVK403Nunw1MDPCjwGUUIb/DbRI5XaT0NLOwWE6AoOWO/xMyXGOJxUrQtv6W
SHFSBJSkXqP1hkrWA4Wtxdltb4v8Q+ifGIlzmV9BuE/bexBiIrrTuo8euafi44IRfSdZ729Ihltp
hVQtXAAnLqX8D4NBSly8d+q7dGNUY4EaGqsQBNiLbrzBqvhpDTuG0ukr/KlvGX58xqL2zrB3i+xT
S0+s3SzVtng8vZXarTgCJEjlhl2A2Rk6BI8lQAWbGrq7gHDLZl1VW2RSZGCwni+eE6c7qfTdBlki
qCy/dvop403FPC3+GYsTZkakjSfn6GPMj8VqEtaAP/0fm3qQOW/XHUY75JMjlw6ya5xtm2Et/OJL
x4TSoLEOtz7cUdqkcUbcULS8cHddpkdWVr8oaes7T651MG1AIRJAymjLiKQMN92H4LC1RgcRN6pA
SDQ6kWqcXyq2NqyOFxgBO1A5mMIRHPP9w/yMWFSAClWBbVbPGmLt3Gyu6fgKfxvCzpQw/tvSKsWE
0rc2g16NAbC0j3o3kvYjpiLyjl53Nm9r3aZzIUNX7cvT3mq+s/xNoxwZScZr/Cje8jcDvv9Insqp
v6hXVmRgqKg2SZNNFyvrzBavMW/4BC3Lxig4ISCFVIIBX9uW31yPzsltVm4drhMKWipX2RKSOJC1
FTJgL5N/PoMJgCumljQNRx8yE6LlZb5fzSyFb+13vIDTyuwXYOyt633+XX8LL28PqtIsPksB8xjC
FDgSA2FcjpmU2YHeupUBR6kkvQGOAI3ceKYWjOP/7kQkjk3K3v/tjryh9h92O5hnr1QwKEvnGxmZ
Dn+c2vP/Pwhlhvg9gLc6MbhPE14roR5+wqlSEPfrXyb7jIPXpD85dUwLB3E76EGwHIG/oXhiuaby
6EeRv/cFoOA+KW8GL2rsF/mhH7VjPuMgpGpwl0UVEo5yT6vqLNOHYszX/gkQXCAIZTzC3Ol0Tj9L
FEgfctBeLH32eRiaeC30dOZYRl/Lj1JVJMdX2LBK2HHEpc8coGBy4bN+scJaPZaS8As9eUuiyE4A
1wuke5vd84aQedYsAiTxrMbEZWrwLMjgvrxXMiuX+rtSwy8NYoeJXFr560pzaboSbM+p3vjlZFfp
O6/OhXZv8OExj6l1yygrUn8H16qMH6I9CHJRpmOd/YvbGBL8QfFAC2lMVQdeoQS44eGBa+Isch/z
c+edzOqeGJtqnF+JRuTd6gF1apDbjRrcwC5GPCoKjQHs0BoQ5AEaUwvD6q1BpsWA/L25spXQ4s+x
uY54MTgJakF+e+Ghs9705sUNPXzc/BRAaq2ZQt0DaUtuxAnToB00nNJkbh+xidw05hC6scnHFYN9
RwbRYCAgQS/vFShVsa87lq8G0iIXLhVHJLIYYZ59zIc1kyOZvrQmszPa/Lo4d8MZ41ggcFgtJhb9
HcEde+TQrJAOxA9Dip9zMrAXQCiifxbTgZxOU6caQDLGerJEO6yGqFeAm6yPqdXpxwAXyLGA57ts
NWlRxnNaGMTQ4MYONIz/dUBq/DfCV5x62VrCZyTheoNv0UuSZoW3rl3w5ugxQ8lfwOSo6HuCIIZ3
bh5hqOg6xlx7QK7afCjGISQx5aoTo5VctOhsTU9dsv1B6JZ9hrHKJ4jnvaN7aa3b7DqTEk63JpPi
j6a5YjuTr7MWSg4GKU4zPNqAZkJ6CcEnf5TS8wp8Isgh6SpbQDuCOtdWDkfk+E45UhvrE3xLSd64
Tw7sX/qlaDpj+zeqe341/FQzeECy4bEGj4KwJPpuhPySX4wyH5AEKDCL3nhrlOlWCI+asGWeGkvS
j50y2VWYwSJDGe3CO/n9J6Z1nveQYPWyl4evAGP9no7hvu2wIIVG1ZpPE4peSFav5n97eARp/d4E
RiMK0Vc2TbvAqOcYNSe5u/vk+2rSTeDM72T8MxKGv5UBdAf2GcFmnTmAPXayvDk4sDfMNtXFlz/k
0aVXUFktdp86CmrB3HbCDjpbMdNR8TPAage7IOkYo/eR4jffFNWbGt26+mSkh1g4wJXPJDgV+3j6
QChJNpAqgOUv8VqHTYYujDyubR24uXLBn6+rL+Syiv0WQLg9dhJHg7YlCwhORdWdY+E+bMl3bQJU
j3bPVxmdFdBNyqHGt0Url8FG8myN+bjO/pL+IVoPT7tQqChnqAv3ZXVoMcYQ8GvFhQbsCnMMEjmC
6FoDsYZ29oNbUF0sO3MNOG2bAyJr7s/NaoEPEeRymDBILvHogDAXwbEiOU9eIaDGwYd1eo2J5ART
/OilbjgduEJLBOm0LJb6XaPgy7Zjjl3psZC3QwkuvIjcGUDdyTACqOkZpu12WuzggXjwticNT4f1
TAuVm5bI5RM/Z85pUH6ZqIZuZ4a/PfKeYRN2r9b/zYQ9MQWdfpr0N04XuKFicwJ7F+TYCeEWYb0b
v2qU8LsZrMaeIz6w+kkxNRluvGLowQph4SPOtm4NUVfMSGwpGHP8Lx72QDzDobSMjdlju7jnyokT
eJ9TTh9qR/rIHrcSoXiB1/Ba0HWA3smCTQauARdqYQEqfrXJWVC3VnKJywNaW5ZpjiQegW4RCqtr
wcf9g0jpv6m61JJraHaG52Oxh2SjS7vVrDSBNU66JD53NGv6dAoq11z7ousZq7pbWURD0Om0yX7A
DBd5lupE+kHAG5CQKmmlj/M38vMzPh2y/OIrTPKZ960SvvJkazTQQ9plhAkSghoOiRSXlL45q2QI
o+ncIbfiLFHrQ9l9gt/WI20Dg/gpaDeKCXJ+aBCAMQqVOQ7qW7D2OnxZIjEWO0TycoacagcclUQH
qOjLiVAJC7T2xkEfxreWpgLQIfWe+IBkMngEBmlLU4cUZ89Ie800vKHk8ix60Q4qFu+cJ54QdYUY
+qEnx0dAXxAJTiO3CkAdI1JJ1N8eEllhbCCkiPGmeSqol1nvqn+4PLWjTXLyUs1sbXRGlL65vvfA
GRQci/Fw4XCF1JzMqMTEhNZCZg9F18yO89BHdDbkYM2esILzn7Gx98MlfmYDbjre2pS2ajgbrVjf
/RcjDqNiCavhhZ9SStCtaeOWJaJPQJkJO9WPN3BvNBhZIuc0fxLkzcShnVR+6eswve1yR4S6V+2t
ciNBdgusq16fNd32kjWtaGLRhzvwp6jDQ0gTvoYkEeh2Fh8Iren1hRjAYmHB4bY0f+JKgh2TMJlB
EsLlg4CyUFj65nv4F6Gx0oiB8r9MqBEhmUfLSUOFAinvsKLswGbwDFKfsGJfIpFa1tPvZMKPl4u9
F6e5WyQ+xAGDnV8+fqnNt8MeDfAZfo+1S/MzVo9kMCKXbxbw/fVPX7yEnrcKhGGzCwICPzGf2FOQ
6uJHZ6cYMjZpDYIkai8fH/R7LKAabdgxAE0ElRLirNahstckPISWYv1Vw9btbQ1eD381wESsZG2a
2tC8ep23QE9WfBgY0zI/iW5zS6hb3rpOHibJh9MjRHMWro2DxTijT1cRByNJYEUzADlKFoLeOmS7
EyDmPtT6R8wYoXZL2gR/rAAAYCTsleaW60cT/lzBvR/AQdtI2Wqw4ZHFFgCbIS31FG4jHEN7ywJ+
+XOa31xxC+lajb9T/xs0R0X+isyXHyXYDL8H1tCFghlQwl7nRxLRqL59KbVF1sOidDL8wwDPLZI9
CPIt/raMvQyTsEr5DL1BHlFmbdIc6itzxxDjKpuhDGcWyFqGuwDvivFLkK8WHlXBS+JpT7I3Ciy4
XBYuo8BCMpYC5bD0ZsMsBseK3YUAejRbnFcQhgIs3uF42arkr0RVXdESL+HULugxcNDtMqNeicW9
pwFsu6+JkLa+iO8iXLdqmnk6ACkArmy5SqibbISaMqAoHjKiuASDZCg0kGV5JyJDCcVlZQHTfOjD
V91f8W/PxtmGZlXX6KPwoGRpqk03TzgX4rFqnjUlGkgMInm2hHPLucL1gKKCKIocXlRtoGXimYaM
v0vWRgdELLULDaxZfhnVYxrxkh7/mVho5oO6H+i8H9TcdNBwSVxzjznna9zHa+kpNbdq/EvTH5mT
cGbJyBapwEA6r06ddoqyqQMKbqAsEyI/NHbhNToBUyemzlGaBfxdSSHx5T7xUsh+sethegjNv4GJ
18Ori0eni04t7pwpLPgChEX2/vWJ5Uot7lzU4d8GElbBPK1bxKad8oaeVH/8x9F5LDeOZFH0ixAB
b7Y0oPcUKWqDECUVvEfCfX0f9KJjemaqq9QkkPnMvefK/i0r4ALhpStHgGMQk7T6qvuPAOsUzna/
OKBd/EEV2LuwOjzvJ9aOsv0n0d4HhF6Adaz0E5kiWvopYzYNQybP9svLv5T+h7xYBOZfvKIYGf71
KkZ545nUzdxhUwblZfCucMZlmBYNTtqxvA3Bz7SN4nkB4T8rdGcuRc7WjVXnWqI5EXyc/S8A4fJq
slzS8QtmPPIDIuhI/en0W4cirK3vGkQshX15gawisFaQOuSaKrk79lBDG/OUJutEOmjq2SQ7Mflp
g2CRYghPGpjgyAKBVRRuY2C0cAhuZO5i22svlmYRKm7KJlmjHR18ejn8n7i5MRWhBsCrBIKFb8GC
SVJht9U3VUzmKZQPmKPRfqQ4Httvv95Yhosur6B0D72/RsvnqUeons2jVGLDVhDqhCup2qswn7QO
+J15lJEEq3671qPYLSVwvA0J7FU57xptxa3HkjkDjZqhUvCCixsjl4Y2GO3TbDc4twhWff6ZJRCo
fdhG+3HY5OJgwSdmQjLg3IhpyPhCJqju2D+GjhFfwqNxnp6JkCY7aPpFBQYYkMJQZotW/VA4PXjO
Jfk91oSUGUhZ0H07/QPUtkdBrC2H/K1U0aJRH8Dpk2Zj07ebz2xAFDt+hrXB0uZgxXA+ZL6+IuXx
+Bu0WwuJBvZIk61b3PGhR2PPxDniBkx4HORTNkk56cy6SjtZ8b/a/CjVm25VKJXTgwm7SHcmls+A
YCxmNweYDs0gXC3Xi8lLI+kP2alsDqCQWZs3C4OXpE7fQkJYmPkuZpBW/4mY+AoqX8XgJcZdJA1r
xfxXcZRZDiQyFNEEGy8zB5dC9G/03h6HWBB/m7AMvPg3sL7JbNjIg808EDaX/GumP8yApWmBhflZ
TZcgZLdTJhyip0FMwdO7ckBiyaoL6SSXdIjmz19kzPH4X5N1ZP4Mk1avda5FcBZEAA9XLXtV2Stk
rDO+LG8bYaKPiQa+1D1qlleSujk5HONXhMUJbQhBE5V30NiBAa4TZxGsS/1OS8Dx03a3znR7FAfa
pU5xP/2CtM040oL+XFnXMNuq3m2sDpp89MH4wiBSuhvykhSVjnT54j8qn99zm1pMuTb9r2fz5cNh
pCbcqTDpLH9XEOg4ZE+JyZa3gPNzMpplhVCWxMS5BoyedZ/X7D1mxh4MGAT2e6ue09wweM6mQFzj
ajC1ry0SRD76lmHYGk4nxCCZVbJJpwjzlkn2LjfXsoW04ZFnJ1JA6/DhptLVVm8JnqTSWJRwVmgc
10x/RgjHyhWQpEYkC24CZyGz7kaOp3krGXBQu6oYMZNzptrncorsxg6/tHpoka6jTYKUUl55zR9a
xhm0Aj4gKmNFMIdYSsGjNla+TkN8AI1dJhufkmCA96uXfyJck/hgG8cwdwdzXckfZISOCVUtgfJg
5RBNGws84ybcbWWJ9VkgncNaqGwN+7BwnN98kBHuzFKdgpM9jsnpx1OJr2VU3jhmeFexe59C5mPG
qk+RQ1x8ZWGgdHaIsMcpH7g68H6+XEFnaF3K7hVSYXu1vfUMsZGVi4qpoZTVRQQ2VGqZ8TJzFqjB
bGU9lH8eTVC3qQCtc5Ha6XPa1Klin/AzFOwRZfnL6IAWNey2FH5BdM5LetfmqAa/5sBTYnzZ2TtL
PxUNQ4uP+S5eoeMuOfwHyZ8FJyctz1JWkwhJEnBlzHKpwUv9Hv1hPkPRlfSPAt5+CwUwTKy55SOu
tIe55imQ6bgRGtiiBsBrgaSu/2usQ+9oqNGxnI84Fg4dHrLGhJwII81LXjmPlo8wRL1F5LNWUzbj
JmAxZtgVrftPMf51AKBbw0Sy/O1YvLmTnp+helpMkmQW/jZfBJoaEqJ4WLTxZjuId+0zd02GYyC8
MDkrvEvHuVXWj6g3gJlQkqIjyQH4mQ1E060gLuanxh7msHW2x4yODfA3w04sZxnpjkZ1r7MzXom5
CLAYhBtTXinBhyUCPIVsa7GpBCYkQ663kQzzfmZq94FNVYQAv9B/FXbGAnFwUR+QRCk6uAzBnwPl
wZf3KBZzqjLpxDaiV3g7wCehoibRL5zH6BQNuj1DmisSpARmgiXiHnJaJ+4iIi0bIQRmS35EjM0B
57xDWxuAa+tzZpPkuQykoAuxklELYsNG+3lF4DataeFbUPN7G/hhq0GtWQ//VeIGd1QEzC9KnmwG
YjDGCCgj6XALzS+uIDBPnCryaGKiU6lebBYfUyKKkOg6iW4o2YLF77RBEoij4yrit+G9xHgR/auu
v8pwm6o7tb/k0jUusNCxuuFyi2DTyRNFla61/g5oS1sTtgNSyZRAARkaTGWNYL43VoFD1AjnYabT
10IRS3/jD4tRnb0MkCTrq4Y9V1useuxYFH3FnvGe5rxYscb+rwWGCCet83Bo4/29ld572dULNwZT
F02mOr8uqoXH3ESq6N0TxV5F2B9TYDrIoUj93Y3ITtZGxuqhXgQOgFXXbrbgWWYka1rsTpe+vS9J
XWX4W4Cb6WqSc8WqRBwmM7+gBqdaDOKZTimWUof1XKw13h9TJsmFJIds43trLepww7uxDd5v1hV7
Eyw4BaZ28/2pDX0qoCGik6JvcsDp2vhToP0dKmYRyNjRmC4WOmKLggZEjTzUpL+1DGcuwm5h8Epo
BDFA8U+Q5y65Zol3ZaVhsdrE4mG11pfBN+B19Pv+PAZDnuO6NevsWpafcgEAsi63cjBdlZgOPYqj
Gp2ctCPKb5ZXFP3Z1WkRHZ37+lmHv5KYqkz+hQds2qwR+rfj4Mggi6MCO/Sp5x+YpOhXuLxZoJSY
ZE1gMM0za3/DhNIRqYftXCsSXjA1sNJEWNNdTMJlDEdl44j9yN4q7SoS68ZZx9wKFHnye5aP26w+
SMOuHl8aUYrIbMkdmQ6HCg07fzsSA0PgrAR9lNeJxoeoCP3aAjKkmhFgISK6nITuQ2H8bCRfZrot
qldKeAphSoqzYcrfEn6ZbMbuWBRrW5lyj16DQWO6VTrEenvb39QhQ2mumuprOl7b9GBHBJQi/I5+
UlYnTv8jfH3RckDq8XFoTho4+2YXKDq7z+lk0Pzwjod+FjPAjZEo1LXBbN9bCiwsjIg4lmvtJy0+
2uJZjAmLVZQMgHVboL0EoyH1FcxWshnr9Pwc2cVjOOesVbXuKx8+Q99cyFOkZiUPAMab9+ikqPtw
NvvW2mvRWfPR67Bj4wvL+9htAGfrYX/SJc6v8UuUr3mCX8tgCKgmcwPXqWHfYglerg0cHtYx76Aq
gXDFGIO/HHrIbERX5O8TqlYHP2xJ+9gRZ8USzCMgNUdR+y8o26UZ/bQQivLhHkhi1gHf7XRWfTvL
/LaSPZa8ATX7ADW1Qb3p9cgymVrlvwGQMh+HHF1Q8QRXwYgcBRijoF78lWBoBnqpJjzZ0WNWp1sH
9yaJ8qg4frXhliGTUuKPCpRwqJsbrQ63CIkZEBVsIr30ZnSUwJTgSfcQpSB1q2RU9ZEW37LGSITr
3cYXQa3Fd/r/k08YZ2siSghRRdniIwqvQn+NGQ5h50tKkMZOlelZ7g8cs0p5yHjBWP9JEWpa3KmR
fGZuTTgBRZo8fEMmlJqdnfw2p4q8NYzPTI4xjBeQ8ABNUQB/KbiZIusjw44UrSY3LI0z/F8+Uu1l
e9Fczh82I0b/MlWAcnCDxbPoDfpnZCy8DialYXmui78eRY9u7lT5pYRsiL+65GfMchB3+8y+IkRh
DuHnmGW3RLdH9YHuqKajNT8MVN9jOkVPP7XxTTJIln8hldppYhs67I/arVBOUI8nsFIsXwL9z8fB
IWn5pCeb5Y82aalIA+T6h8AbZwamEin+SvEZmG+wOIrFI7TArLloe7dHSEQYsnzoum8LNc40sNp0
HMbaLTfgoPK6ZZSte5K25mxhJnxAxgTSKxi8H9naE2CPVgEM92AZMzcbd3J2Q3Sa6Y+aiDSD+MuV
j/t8PGN4pZQLZlK14SzNk1vLfV0NDh353RcYVw6MS0V319g9QAyQlnJ3RSbRhf9QqQfFchb4ewYO
Xv1IcG0JILQoMkvFxLnI7AZkq711cxuMc/BJdmChIMvvvkESEE3CgdRKjA38u5OcMn0fERjoHTvx
HQKmS4cvPuu5yURTkPpXZw9iwF1Vxy5MDpLdsOWsOWz5v0uovjUrG0H1kCO80FgjDd5z5DRpcE9S
SI/ZcsAwnDJWyYZnYYKwQ15EDkuTfFXOR21/WlJ5lOsR5jZyJeoqhbknkYY+KXA+IXBrkPZxcQEF
oQmXJgB2VRAwpGZQK6R9TT2BxwPsSLLIIT5k+zr13ZBjI8fvpxWXlvgUBpVp+60gfudzR7bLwslT
Li1OP9Kwna2RufgmsO2aeA1i/xNnAXkmqrxD1IS7yZ3aBAfiWLV3qWJqsYdi0t7McKm2u44nBjWR
lZ7lbtv95Dgf/ZTx1DHxeF+2lbHx9Btfe65sAszv6XuUFllzGcalq9Z7CUp+gINVxUphYfHjd9NL
QLIRGOZm+7/oAWFhx13N/YdOndhrhaBjLG26cmeizptiLGvrmOsXZgHpdO0Wa+6qzPjXybA47M+w
OrOLmr6ewdopwH615m7lVL4pY62MpJz0LbdfPIw72TtSr/nmrvMYkWzlkk9qb+qH//V/w4Y9gUhu
Ba+RLAGjksCpiRUuI+tkdeoKWugtwulsdfAM1X8mxEFvIonUFPnEcOqgwH3LW7SlPAdW73SfRXCV
9IejXjufJylS57JYgJQDgS8dBPpM/N9umsdLTXewdnvLFDijR5PxTgoA2rZytm3VLSo4gK2HDjyb
d522xM5Z2b8ARrYjPvvwXmBwQRiR2B8kxIChugb6eUSWYarfTkKttJUvwjvbKq592EKjc1U9vpIt
bAqTmRJxZuzLBUTC4Kww+m6CHzV4OgVzraDeqdI+Ku+JF68qgIwSEZUlxvcl/hiH1bHFMjIYGywp
3xINOb+Prnwm2lLvTppNc5U8WpRE9AqmDNdwuHGKmoAbw3JlTXPUFsXdP9VEY/NuymenfhYZ0YEn
B3276t9KxF+Za3RnsyHsQVnaITC9xHfVwV844J11Yrtk8+YKX9mogqB4Fmih+KlKFJEcsOl4IcUB
dfEqGaPZZrpgIMIsIgIFcSpYlGMKBpWxuSRdulCY88gYg/OtqAgvuVjs43A1EgAwNcLHBeGHCqA2
71eQ4ygtA5guszwIDxFRA43rYMRVBBD4ta9CBZSMuSHE0YrtWa8cLfgwI1qvoKqWjJNWiROsRMJx
w1Xfzbu/wrKgl8DqS2s3LeiLzU0X/tns0jsgbGn9kBnVFNW94esu7l381LN4YVq7SLaXiofjuFsR
Z8j4U/9NzXSuQULyM9pS1GBTpz8rEcZUkNpDujtNkIWHng1CVMWF3NVE55ALWaMV64zhLrfRBk0n
wUSSdzIFD1Pef6TaS6OCKvLoPkkF+9ZYT5oJ5Auab8wL5xvh4yRxn5QJRR/s0bTF1cP05+V2HPas
IBOfp4hZVZ3hPNwWOCECJvDfvraJkRoEmG4HQXZgfsF5rSA4vuDjk/uXGRHWBrxTWsIjhE7Hw35A
OUgP1xEZwhe37JhXS9FVRstpH9Rxi7EuNnF9UTqHF0zoGtUzirlkmcmg8L+qYs3Pbvlv0rDG0a2r
eav81OpBQvod4qGPt3gTbWVbeFulXBcDLEuWNlgsSvFhy7BQKbfAPu/beUQmWhiQesRD4VKP5wbW
7KeSro3+1CurwdnM0TmVbII5ksEfsFNjzyHp2mxTMLIxnFdTkHi6CNpt5cNawezz3X8W3iGMQPYy
95cR6uKdoQlukcXk/PzklzgAUXiLxL/Se6jd3RTwL+x6ZaS/irFtCmAqa0PfCVJ/ZYPoCmY0qMzw
mHyY6MvQXqTRo9Vx/5c3SfpUcKoFx56JQWc/Akg3wHgZeXFIdtpn52/iaOV2QU7U7HsktFJlVz+S
olKYxD8968BeqCmuiIKGS0OZTpWpgBqfILlZ/89pz+mIvgQNa5AwE9sRJ+lKNIUDt5cXdyDSNJ0F
DU8Q6u5IOQw09aBbct50ddVgCTYAtfsQ2KwA3TJXQ278hMiyoy/fObQlbMHwwyN6TlJfef6q6qtD
EE3tbZsKVwQDd/umxf8k4wKJgbSwjZ555PZpqxwunDABXk12QiKxGHK1/0wvAcP/CJDLJOU7zT6w
fT81vqXU/zaKZ4rU2aG89tm4Mk9uYmPGET4k2iYnkzQhvw9lCx++k50LdW0YRDkwPB5I3RzuvbMW
wz0luW68qu0yMA6Gs0vAubPTiVxmh8x1hN7MS0RSw1PgbB9RtNoPM/k2YAg5crJumL93IVFF++6l
1eceukLxUPNTSkVVrJRwk1aXSlwVWDylNhMc3cpNC55Sf4p0d6Cs0ttlJwGMyd2KRaKN8H0IHmN4
n6LmvPxDTr9bnPlNdVOtfca2dubrRx9jZtb/WR17E8GsCRpcu82xVPbys+q95Swin9IjS5ncifKi
sz4NWqRLzO56TtquuObhpGYaAAWxiQ5R3BlnflHbMrNis8xPcVajJ6UW2Aek9CQGoRxmZXqkBPXj
LSbTKKIuvzOLQoXA4K7HXdDfJN64cjcZmzHJS+QKfBjGX+wTMcyG6GF5Fy+DiXOLvO+WO89UURC0
2MkEYQHdU6+v7V6pNx07AeTCgCbNxGF9ug39Z8PeNIuvWcvIJf0JlDcPvaF9VMhwAguY8FYEz4CF
89CePP9G7qzGOMCOn/hjwYoUFvldQGyaaYNeN28V3b6zEuDQTNU1zG2VxUhq/snqk7WmKwbm2Sud
0Rluxt449OWTOEclO0PEJhpFNc90Fba9752XX3350j+iuONoNwzIS9xJDqbS45tbVkXTakNhpKfm
V4fE7JJtPAOxAQxYZJFkUiFn2bPSxYiZA3AW5AjY58ygCXLz/AaXYdYTziBbqFRhrmZqsFD8R1mH
p8bgxdI38CyC/jdwoQ1BfDl58TGX18iV6HcmcXOhYzako1vWyKBiPC/Vgi4R8c6WPT7ONgwM9EpV
s+XmA0PFRhCgUAgXYtneWREiciAMIH6wKECeBm+W7xcjcNJ/dv96GAfnmtVkizaV56Y2jrAa0Y7E
40eWHUJnhy86Y8sHW97Hn76ji03zfcomP0dapD3t7Ek/o+aAhg8qNHMOnHRdaysW5dPRevJB7gVc
EuOXRZSKgociMhDW6TMHtK9w9h673jLldXKWbXNp4g+ZmURinszo3EU7nn53nFCZ8wJupsGnY3L3
fSXylVldH13yHiTVMfe3frAmok3S95PfHdwh1tHZQSrWXbdMkouw95RXwLXnU5JDMDeBFSW7uuPD
/TM4cP059bmfLAPEyZh4MuwnKRvBJRm4AyNodefop8y5pMBCKeA48LXipA27btx2yVIeCAdYxAGU
2gV4UFKFNUyAWEaQdyGqCBi0OZ8qqcy582lAITRTXFuwpQo8AxtCjlD4oFL22m8mBi6ySqaDIsez
uBLqpmavWJfwG2dptx6ch0SrMjDhr42ba5XbPHiqAGyMgqsOU+VN8/Hg8jXVizR9LlCcaBS12Ypy
5FcpTo6uLcL0GahnDQ1WUKbAT3gam2UpvhVE3ZBqfFyWPhQWW7n32p+cYPMh1vdkmSuFKS9ARSwJ
t8HepzqDvuku9fd87CTIx3zemnlNqkPHDB2xOyGPfDwEAbPS6aHOtvdq2Lds+eweqXe8Yx5VGCer
upXOnsYRwF6ENY0an4ij3PpMSbRNfvr2qDjsb0eC2Tm+urXJuE8/9ez26mgxchBgaE22IywsOT9X
P110myR7YYyjbVcPTJzIqlma4YG8hSbD8fGhJHejXlk9BXt1rjqSKxt3LF/hULiiOvcBmidgZ6g5
+avQN3R/Zkf+gvPiqmDKU00rSh5ejbuHAFJLXbroMOB01Dy1RkrTTyfvTf8soz9NQkvmrfXmVIuX
7117lSAdbBM8a3WDk4vhYPCo4ouCb1Eqn0IcUiTxygArbam1vz2yQcd6ST622m2ZnkJo1yrI5yjU
FhoOJ4cDnypn4KOyCsIgvVdcfsPlIrbvx2xfsoFLdEO7DiDQIhNK4+CdSkNUwj03gERX5f8D+cqS
UgNf/eWPXzpbzfHDD56RcnQH9mgGzpFY3aT1iDoUf0qrA2875BhxmktanRteFkXfV/W9pF0oMxja
B5UbKf4p2cRY+sFuN4N5nnZKNc4Ou+eRvtXNqQ+xYZFGrCp8iAZO6BUyIrk8Y7b36C2GZKsgc1Oe
GfkEnZ+TAU5tbpSzsjuEXxlPuo3IDjaE8SFYrsiRcA3j1wyYSC1YHS3Zbs8C/dSUt1g2QLlsKueo
cIOAgWTSlzD1ynmO+KcrIKUNF4/t3xUHOfXKsa6jzbaHkW9lACdB6sv8zCO+K57ynCwyDE/AKuT2
mhe/EwEvALOFVSp/Kpja83B06XaQhimYr0IO/vQ5Ko+ivTWoqpXNZNtfO6cc7kiMDIEox3zSnELh
8jjei/QV6VfhAzt8ZsGqxKqUt1ODamhIftzFGO40cw/7hnZQT4qNEjFiV1+1hreF4Zr1K+GuVedU
SXZ4zrPvxtymwxYmSaeax9741nvQJ+RCsyKJf8kIRLtAgE2i/gt4JGm/py1Njv20J/RzOm6vPUFg
jcYMakD7Q7lsuUl2CFjdsDYV8i5WDrY5rNksAtLAxo4kFIIrZ5bjXezgVhbvMl7Y1VfBMDMO1j1q
jS6zeCrQOxxyQkppDkyxoIEdZKY3HYJFkzRnUmldU1xiBaKlNCuHLeW/Yp4GFtg6QYLhNVdXU16p
iulAuasmtgKmXY2jnmOW7fQVBqY+24d2QquI/I3Bj0KunTga5daJBKr4U0M0FZHs2iWpLowzctpl
YbygN2HwD1nP4S/C9Kcyt2ITXu1zhNe695k5B794FMpDIehJPiMySrjXYoFmGwHACjGJZm99Y9GM
V6t1mekzVYOlR4WjZJskvsRQX41VY0JSQQahfUSTxCPKF3K4msn92kPxYPDV7LiGQplZtCtKtx63
gymTIQ3+tvsH+9Gy7mYtzwqsClH7y+q50E8VDsTxWv8xYab5DdACa3u5/2h0fg3jXEv/szJ5WbSf
6gjz5zmk3VwNQeZJ2FAZqQ3vJnCNyT9F7dSwwJk06JJFDki2V8W9hRyOmYL1K70mnZAeHrPmPKTf
KL/I9r7puFl4gtrG2RU4QdsydIMmOCbDyWAhWU07SuWWWTjTNwHRDkCDSv97mAaU+qcHgFfKcJJf
gwZ0HPZvZ9UynYam7j341+J0ciXsdYY8L/D1cHMgMCznngqRiPPpgp1w7M6s44B4+R2rCzcW4OVE
x5vDUFr086wLMJoEbq1sLCvYgo/R/UOicmhkz8L/GrTPqlzHOR0DkCyHCDo2v2AjOLyQ8ZFB9EQf
U2RYtLFOIVBr2bj1uCJsjjeJ8D9GGHYMWo5aRcesKU0WgBmyA4H+rbaYqvlsQ2SAXjbjfZw4rC2V
CvCM6lIZtcDWFN6xmkGanmLKX47yLmJrBDSIcC1/xSKL3MJQcxvtnQYYwFEjhclOGn+nnXIgbvmF
5mBROlzSKuJoq9pVDnld4VUrrJlA9jMycEA/iImIxhlkGEkDlmvm75zrGxEYkct7OUBL3G7NwNrr
yDVDRrsjXNRGpzMigSnXyTY+TOHhkFvTgA0NTpOKRimOapSnyEaty+ggtguydcISKzGXpfTXtRQr
EkORpV9rhyrKLpX5x4MspHOLMClhzsq+yi/+6Uxe2smalbMr3PhkQKTlI/EFCR+scFSxbKpNFp+I
3XUD9bvu75b3QkwW08sRBNpYk3bUDTGWsArhp5C0TVuCb28WZnWaftKYPkmrpLnU8Pck1wX/A/s3
Gv8CqkL9Vh2jyFVKorLoofNy4gsJ3DnK8Kysf6l+qYx/Fttp1T/pRjcrrwv0tsrggmcOshO8MKXH
vLEs8IMAZWE+4jJloPHxmOJXAlcp+YYRSGbWqJc45oNjkK8sMIZqsuuEMHxJqelZwqB2Rx4z3BQP
U6jlfevYUSKwF0ri7aI6QHQ76UOdTcgrB1QYrbTBNNyy1419KPy9SjZa/WdQXBX1rfMeREwRPsDA
Iho4K1X4MOY8m2ooHS2aGVBrsuNtbBL02EYTHNePCLwF4Cmm9zhm9nLx59G7xz0+I8yL7Mo9ed5p
nlvi0jR5iGuVQQBUH+5kaUD/PfwYAht8jGyonN4YtFw03sPwChMYgBzW02lGShQLJFRhp9R4BtNG
Rv7JKzDh7YL7opX3KkGtXB4OzBcCOaXioZjBxYH6vy/JrVrAtGQqC7bSINC0H+jSkjEIyXxGESYb
q3or9xzIoU8WWkkOr+q6SQ7GiayC2mX5/JJHntB50EE/61CgQRjLQAtl0rcGYCo9B9VrbEvglz+Z
+ceCxR+cZUbWyChfW4uAQ4rjzsD1sPe3PULHmM+4bDegs5ZWwPQmWwfpoVSYrxsfQYngLAYuLDDb
Q0RulWFjc0AU/HZl+9JSBdnJq2gpoIDRp0fR8/MWx8FI9jZ8kH6VESTP4wyHqG12lrEhGDjuN1gz
DME0essVKXrQG26vLCti4ZwQsHKqrtvqKYcWYq96WYmz7aP7QvTAjESL71XFp8+8aqPaYjjYpb2S
EEZ7BEHGGE6zhJUX2lA8a7J2lmXMauvWcq0BLvxb41CcpDUg3zV9J7UOBAGiRMA107k2Z2l82+JQ
rAtsXaq06YJJUDABko9ackkt1a2poA0L2M54D+LTlNxm8uEN/jMK3qwJte7cOAwpAWpCNfFfFmVz
wbvrC2+ecehWLFKq+ogMwUjiOX8mqoIEMtek2OybJUaqks+uPOrEvJJ8xns6bSpHaxta3BPVgpN6
4L+ekvZzEhEnrbpMFS4/78kCrSx/xaQb3ncC+IB0qPVXNT768YrFapPkm7bY4GCfvk/Ml/TkyheA
5TW5UpFgorCkphYJkStzHKYFI40kOI8Cb6t2b1FYtSo2wmVrnBh/BmO/NtXDhJgAhRKTpPjHRNUT
sltzGOvtGovwKwkIo/fWwsYD3XhzW3YHnOATYTVaDRNMaS/HK616CqdfJ9UKUFydbOyIhbqzZMRh
O4RjmFtMIXZ7meQuKNYAS0fjhIkxTOOlYEPwvzv13gpOfNjWd1o1NkkdvVCx0RQAJMmZGJrAQQpH
AHB1SJrPdAz5odCe3BIHd124sMxNMQVfF8020x6Qp5H/i3bvWbBCgGT0eDNgTzoMkQiCoLFjVceA
w2ZuWxwQJin6IcW/JogbN074aKB1EUYddCt+UZ5B5hqvqFHklOF+BwL8grjXwp+JNiVq/hGYXheH
xHtW8iFRWNvzRgLLAIzOedPCKzoIDNF+tENcoLJgiXjXyognB6r0gS/Do2/QJAaeuuZG+OL6icM2
/CImpaUmBKLHTWEnW66xggQZFx+w2JI6bNY/XffutT04SIf6BMcW4u2KSEuSashljx9esW+Utz6p
7/p1rayLkEKM4nMAM1iQ3EaChoay4lgVS15rI1+7hko1812JHV1UVEGwuFnSzuxXsebyacY7zJ1e
x4wgW1d9v+g6MqOGz1zQPZNvoAfGMkRG0OfEHroaCTHiWbVoB98J1B2/p+z7HNTfIt6GOCnDfcE7
TNp2V2cLy7pShAvCzZN1haXWizRXK0YX54uSMsWcZQgxLHqfwkYU+lkOx1QBpcsSvMWZE2P5idLR
hf0xm+Z0TqZtzeKamKtJwpxwo0jU7RbTFmJZ9eQ86cDKAf27TUg9fSacufAg8iPckJkWTqit/UIK
7FkhbcfWnsM4/UQ2w9NToupkyoSiJ8YT4dtkOQDot6Nt+yqbmW5fSmaHHMSe+Jft09xz84y/EIkF
5mrEodCbMPkY99D9CBTJ965nT9izDg7RGrGtzINb3r2VEglTFbIKhYwgmI/pa6GeMJJRLS1s4Fst
fjG56o4m3Z6pUXozXysnclQSu8L4Kj1/aSjyUviYNuX+WSCRGvxXA1Jqcvpxz7KY6hAJIKN1+OeY
fI/5PcIS1ZFMMY4xYxf+WG6XCq1U+m6DijYJWEHOqJrjjmubvNhn2kx4tw4E7aNRsB86ObIQ/zvk
E6G8w5WAeYCoaHB7s+kPlVV4moUfEvrLGALOS4tq4DepUJdq1gp+PnpoyAd4eephXTknrdZPY3+U
ck4alvNKkG/NyDrAnbK9ve2Je1/o/IAYUkjmYXJl/yWvQq0eAOtJ2BLka1iEtemQX2Ld3GclnpZy
IVvzLvmbcmOAPJX6J67MGryoPEkSgtlCKdilbnyM34WzracFCqZ34t56pIUy1/R6wK1W7xyBzYVs
6fVkkQf/Q3HGIsopic0AJoGhOtvi0ddb1pMhR/x6BLXMbQiWPbqZ7U8XHHMDJ6FhMUFDB98kC4HU
J2p54vyNUjD5z+dKt27HAarqkdjlHi/rMgzdpmDrCU2JB5RqXrtL9xiL+wwI1ZsPg12gLdyc5Roe
S8E99WHg8pUaHlyXVOQCtA709ogZ9XGksu5YREl/Fb57AWpxV/CGMOXkQn4vOvax8c+8CbaxtGjH
VcFREWE/jTVl2RPyHoWjCjrmg6CvuHyaFe4VRG8FXG6fgk+zjJVpXpwIeS4HX8lj2LfPBmAImmEq
q8HP6EX1eVRAGgy/ZQy4PXLOaageEY8ChmphDiUdJ5o6dZWN/QEOuhSF23ynAtNRoMcmCgHoVnGx
swkuASrD1giYyZlWDouOof/YMCQKknUby8vSq9fxkK3Z92ee6VoVsWAJuPMSnUdLgAtIwGWQy+Do
pgFJNIMEZkY3Jzt49qdHU8pvGyHuInUJsGF+pN61s7MhqKAWRfkVF/xpEcr16Gly+Zgorm2PzVAE
rmbUG9YMNdM3GdGz96OLXx0evYC/VIj+KcOb8yPTVagr1EsYfhIhWXzKy3tCN9ev+U1gQi8yJGEu
F2dRLozUld5aPUf/Nk+7TXECiim9RYK9e1GvzUOC5G7mf5NsoLndV/gfTeex3DiSRdEvQgRsAtjS
gE40okiJ0gYhC28SHvj6PqiJ2Sh6Jqq7KJLIfObec11iuRe8Ueg5oYktwieDE3LPKuzFYT+AYoPN
Lx4pPIXfIVZp4jHVa3tF36jD49rEjE1pkTlJlkw/+pWOuzDfswRyYMBQkyPz8+wfHlnj4PBmnqpv
bnqFknitvjL7ZB1PkbPSmGwswQc5++K1+cEWEhycTfM+EOSzwLPrU6ZyGQJA4yJdzhJ0SK17Ya+j
Dw+027jj4GgFw6wlOaQDFoY1AG3Hy9asEATm8ZX6Waz1L+xNgFIgArH9Xng9+3Qv/QbakjxDcq/5
95+zYlV/MDw11wl3xUUWS5REzGfWzNKM726XnmvF04nGQnxorc1g6TVPBjbRfaghJ/OKxRGTg742
k4W6zwE8ed1ft63qFY5aoqBXymt0J1WQi7u4YpOdHurrUO1qTk+6QVo3ipAHqwOJ4enLLbbmnXyB
PEQW8Fdu+WWf7VNTLtnNud1Cof3jGVgtgjuaHJ0Z0CpTSNVZsdBWhw0lmPYFAYe/ykQOYe5F9mU6
a+45qrJJW4OZ4dsRiUNSnWB2JQcdTQ1SUG5KKqLkR+u8qCXljrMTe7NOOuGGSp2AeJs5ANaXOj5K
+RThLaowXCF1XdX9NjYgfm38YePxImJx1NRrLna3VHth85Pam04AjiMSgqwW0E1iT6eLGBddztqS
A8SMdNnD64dj4alkYMtg/mgpOICTdfgfXDahRmKS9geSrYu4W/BxoUEXMGascG2Rd1MRgdRZ+sXM
gMa065RM41GBGZTcrehTCRuykmqevfHs1tDxoFtJ6s+Aw+3iVMDL9AHACigrPisHvN+XZmLGxAFk
Es/KXq7GHyV4h0zj0GYnr8PAEvEG4XsCU3yKCYb10b4hHZv/keF8zWLB9JE9n1OTdh9XepzT08+O
qiHZxuFTld/iR9OfUpxFoAiq6doUe7AzQ3Seqnf2bGmFHoJme6LX0fMLK4MstZH2Mvd5AUfNqIdz
mJBH3HZOAhGADRgDZGm9YPbF1OI2WFY4Xbtf3rY0e4zWqkrep54hE6WQynPgFwZAT5YiiNgKKPdG
qLz0eKJxC/BqCkYQGerxoSKxoFiNA58itptqO0jX6yL9hZzC1Xxwmf3HmOxrKugR74QfqU+W37GC
8n9y9DtuZ92EVMZV1vQeyR16jAW1nPuMxzwY5bNlsynKzSSgD1WauiKU0ov9/mbY8og0GgP8TGTj
bGMIij6zE3+4F4kuGQWxoDsMSIa1HvP1bONh9cRWifMYcdgsMnWab9U58BA3zB6Qg/rvmv/e1S+q
jgYEjd0L65UOCq9+yFIea/E5ENrhHE3e3EC9JcRIOHtJTRlfO+dY9OeESnDMXjN7mUoGZO3BzY6Z
semT3yD9od9mgtsRwQ1yS56ClgmBc1GDv0oZ717Bujzg42E0PtZ3zIAonOF+L7OJSFD2dKEHL3Da
IsFYqBK3Imrz5DkHX9CDkcekMgtnkkhFmskVtk56eylU4+SWrjgH9rDTAbkpkyXAZTpUZUAZehjh
uyAxJIORHBraCPO0kxtQoWzymd516Uz6rvkEqcWyOaG6VCqEXi6QCgsDZVRaBwwWq14cXFqm4cDZ
wmD+KbdPjERb5TCg7dA1c2NYL07sPyB4bstU3Iy45dhiCdAwAVkNSsFoFEMBIyMUBiKl/gjB9jKj
5HNEeOTIXmL/TTF8Buum3eSM2ND/uX/A0rpnFJWjOC8n4gDVpUMi5FpFjnpYCccrqJLRMo9H47t6
aHRwR14sNWv0lb3CZsLKXT0CZUmvi4XmA/5avV4NmifQomH6xvnxg6u8+RbX8oOAmeFYwmlq1zmG
XUYncsfKVX9lVtfrQKOouZd8fp1/RbqA8bme48cXSrHBgugzAvgN3uTX0vhEkJMAwv4WxWoQVGcL
/WDMPdMSCqYilhLuO/0k1QeWU49CGW9h9iL9FTJHlPYYMw6gk8pNIDfY9jhmWLl5EwXJK5SSdNw7
H1Qudvij4WHEHUjZFm9E55H3g7ykYoRkHXFwS1RD7Xmk0xEQhVzVOlbGMtc8Pf/h2QZuTkNGZToJ
WqkvbViKzOtwcgi2n1QaXmSdR+CSnNG9/U4+CfXcjrkq0uEtoAniYptxr8tN3K8Ln6EFt0Z7clOk
WavYXo4d6sGtMwFX8NppJRED+TNPpKhICULKkwVSvsN9a2N7o+ohznIuHvPSKT+uTa2L69G6BwYG
cgTRLUCJGhFq6lMQVPJGdhxbKdBcVrVJm+wgZ41Q6+bwcWGdEJxTBRev9akvKBkhCCpBB1VUIS2Y
oWvmwiUIkLLOW06OiBzj+Mukjlsp+E6xSNXQoI3ITmybGO4SICjrNcZy/PrKCVRN8MGUzAGZofDH
yCyP4vgyGai4MOZIl/mlzgyf68sRb2U9sLpU+GbTK2Wv43DU6ElnNl9Zt3e95mYqV3VEIriz9lHA
iR5NwcnoCMxlyPbsCL5TbKs6hshSTFvRdjxOtB984SHrseP9KFukVBSJZNjAWEivOQVMokDNg3Wr
cKSPOy0CDkKkTVLcS75n+rzYRSOmhn9D9GW48PKY/DYJgRfdN66cBuWFVb+YtJt5JA9qXKwzLEaG
f4O/AS7mKcbjltioPErHWJOxDMvv1dRMr+J72DUk+rKUUf3iyU9KgvhGAA0TTf+8R7rFxrQG0HTu
1AzKEhZvjJ+BgSyvOiUqThE18665xWc4wPjysWQ2DIC1FjPAfJSyZUz3HVDZkdqby7HuEGlRiZV0
2TziMUv8gAD4ahQ8DJ8jrHGXmKm2+qq4nHoEARORLSowWhMOe5c4S1Y31Bq/JuWdNfJu3gJ4/I4J
3BWc3XsONWNc0YUsixihc1OGb5t2yndtqEMvRgmGw1kFso4nW8vEOoCuGJn2Xq0snu/xXMzeHOrp
wJ+eQ36lqk+3TAVXzDgvoYWBogI+FPLhxUwCyuCoYyRwSLUogZ9pFsR/ZnJEy/bmW+lcS+c7YtK2
yiuMiGlycEceC7SpbYBtoqw8BsXIpQ2Ca3OsnWgGHi5uhhJEXoBwqWDVkA4m6zcs7D3G5pj6Mg72
MkzWPNUHEUVra/bz6kiIQybhNlJ8az8MFHX4AWxqBkc5TfiVXSbkLSZLQF7oeLq1VvC0p8pGJCWm
w0LD9r0xV0b5XRh/tYoQf9BuRn2q2MjpwZ8TEW2AV9hgMjVyIkbu7xTZsIHnxgRwSfsS2R34j/cU
X6bghTJZp1Ff96n7CABwxMZnyLizDJi3khUtowd5JASzf/It86ufxOCsyuZAA0qrVw9UZOJwtses
Iea2JX9hrZ+Rdxr1x5onrxOBp+AFZIaxcGrCBp2eEA2728m5skMloGr+Up/SlSJrtmaHCnOgkjqe
q90iWLRd/ghZaRVfMreXyvBn8qvX3AScPhH3eDhNS5MCnVwkOrr3vP1VLNzubGryWCO7YMZEOiQR
IfS0dga5FTacmQKXqyKBfqBrR89ViPBgsrEsJgYlCstMGwZMZhMTyNetT47W8GRgG5/A4LLU2I0g
set5qTf77VWvKlZYUs9UE3Ytr0F06Iq96QBL89kCI2VcM8Dedqzaq5r3dJjolUnxsb9HLAyFYy1s
vrwh+qiRNfbQoVvqqed1bOhTEK6MiA6zLryaizyilHC65KghU9Ht2fT8SaTGGsZcwf2UVkhAtMQ2
D3qk7shuN191msueo8xJaCfUDkuI9htQuBO64oUgAPpGf7KtZyNS5hhon8EM9YTbT9uwYDnF1ose
rfzEWSot+9CgtsCcEJHCXNk4Nhy0uQ0YWLVwr5YWW0t0ATg4bZZnZUzjSOgyHxB7LtNT64fK4EpE
F5x/Q3huu12bX2N1E5PZurSbCDgM0m2RPPum9V6bYErSSmzaBu+x3f9WloF2OB8wWujtZZyZCZD9
V+GonorYtRZuk3t5ZWnQwSYvjVEEEnILI5fGcLTkjxJmO5YmTON6WS+NDHnq5GvJylWUZNVo5HsM
Jg2P7FtcRHyLULvm/cgUgVOsSdtbwgJ0IyRu3QkiCDAH3qyzfe06vLOWrX5GrYEIy0yRhp2HOrH3
mXzUQ9kxxyDU3VXqg0ECHOtGoLcONVZCYRw2cb4vRv9FH8LPPJB33cKX45cagA1lqyUu36BwTYos
Q/3O/Q0VsRmLfKQXLKHKsFhW0/lZRtTUmOkqnZg9kvHnkWm7aZLuZ5J2uk5DvGi6M/wMQcmCJWGR
j35GHyB7ExmgVZT3tdu74AwD/LiljSSF1bzQPBfQ+QDy1AXKQuapYJzOIxT3J4nTXqGYRDnSNS/O
RFWVYlRBnkm0I4gVlx0d6/3U/mAJteFvNIyz3x1J3w5KMhiICHE+04nCr8VLg0wtyMylH6VboFe9
QcPyjQB/qI5AbOv4hVw5NgMYCDeixxL3gbSKfogQGMgGnAro6sLybCH2M1IUY/FxGC+uDjgwJBZH
+zPVTcPyWIc2UWb+JlFLxNrQdqPMJk2HeqJwn1EunqrBg85pJF/VrP7pS28OQFyp8UVh7tVsc9Qg
LveJqmGCTeCGucf5RtHvc0vHGJtjObQ++5yduIPw/Ggpxl1y8edovUgd4koo1Q+1SNFoVcLLOged
Sad8MSbDRVyTwEOcQwUXZ4t3C6lh5NQ/zdY6sVIqdeZsJKoyxd3hkyv6ncY5UaCQleZbnDyU+AUu
BuYWufBAcVgSSjGybEZHQjzC8kZs8ShuoDTjCagDGaElhcdARiNZ5ruaCJiJw1atrzEjKjsOtxWG
/nWArtxxCqA/gXFUcUz5RYFttoaUf8dGGIUPGf3K+DKIfU9PLPF42A9ujW2chtvZFZV0aGXCaqWU
u2p4i9EWDojEO/2pZ3hqNA9iGRYk1FTiefZPBtFWw2PaLT3c9S/ZcM6nS1J+Mw6uDWZG2LlVkih1
6MbHigjB4JdVrbD6c4XUjLWJODiDhmav+bAT42/sq3e3UFEvj1sR/6QTHBH+C6TL3GTHaCDYIsnz
uQ2drl1N3OFN/2oW12EuzGfBcIxbNqS9Knz3iiUXGIY4TnVEFmcLEUdT2Iiqw5RchfKt8sdm2xAj
d373ZD/xHupTzCXWgZ8n3GMboukCsY7JguxIBP5A9yxM84Q922W7qocjqt3QaFYDMBAJvNZ6pqw7
xWSfpy8JDN9mngGaTBRD5d4wYpbY82D9ubA00Lkr6jdWtlSDtkNy+8SB2M+TPBMfFpqb5ooZPgcC
Pox/YXLTCULNXpIpwkZmrXT9VrEDIAIef4RyrnD1k4ydfcfpe+feA+1m6tUK2KZvwcEat5PcpzYC
FybAwYQRp1NOcn6PlG3a/4jqw7S47C/KHGblwJozlrEnJVvp+BvWCiW2vZebqn6LWxzsyhfZqusp
VBcYzH0iivQfE7hu+57D6yQWvuMoUZG7mojdyBpG502KspeSC2NULy37fIfpJjhgkRwilvWi63JA
axoUARI5iCJCvYtVZWxvfeGBh9ng+a1TpsI7bC5StfdI/Bvn5scnhYaSBZUa8xH7TAL4QPVUermq
ICyEqga4CqU1GqWIjFXWKJhGFQQU0WeB70jF99CILdPiqfhw8FLCMpRsBveOv8sIaiEItGLzu9KD
tYJfx11paMKzIyQSDye2jbIhY5yN6TOYdoDoSDBI4i3/oODDQGxtj8FaFB70RWl4cy5Y6rFohs2F
Wrvx967cyexPo31CTJk+SKIasqNNGFFyYP03Bp5Mdgm3f7WNyTYZ2LMY9tcEE6F5Cupr0P2s/Hzb
iujFD/Z9/84QXsiLQdVm8eQBDR48zEoMr/GbKrxXw7NGQGHxHlY78rLMQ8knNS9hNGbtEddYybd0
qnYOfDwF6qJ7N5Fs5fyOHR5EsmgLY8f5PYI413CZGMQOcI8wE07RwbdcpiBb1QEcPL95hkK+PCUa
j84h5O3Wy1db/63rqz7Pmtc59Y/+LwxAeTaU4LzwAL6xjWB5A/y+KPZzl4lOi/5k8vGgb+W4C+zb
OFxHwjxiq/5qDxU2CUx+EdDLgJuObCUwrQqU86D96Z3iWYv0J9mjhJLWxaSRwm3mDLs2JgpAX3Xq
NUAtoMavoWA3TEUJvGCNPHMKPnmVhnv0pbZVR4zjA77sO6aeW3mvnLXTHnLcAUZ2snCMt+2qV+8q
gBaBmpqwF6aj6t5qjkp7swxoUbvGJXyVYw19e/grAWynfPqOwOUCBSpwwO5zCU5o+9Mieo74u5Rr
4SKsjpaFSleN0qnc2FTr6IT9UQUlMNePdGpy3zDnYdhGJHwJormpO75RXIgvfs5R1jJsMQjayajR
ordGtiylNzVhdlmVjotcJCqoX8kiLmXVMCH1RjbR6SClooACsXdtMuxnq53tT14Yaj1J02blKalF
mag1mxRneK9zFTLvV9MJyT1sPlf5mqlbcJMYtsYISwjw5gjf9jHZfxNYvULbop/W4+m3SLoXbup7
2FtvpTHyroT1dcN+HlNH8RwAe6QkhwJQLI2T6S7Cv2yH1Btp15v6JEjXqJZ5sVXe6A+tNyaAw0tw
77IVJbEBMJy/fVh6TJJ7bYObwa88PCNK4mGHczXKfK9jUkb657/1A1M54a6BF/EIkPnOhpbXvAf2
g4HAABrFinhYYYZFw0zYGFkReUzw34oFECzOsFzMRRnsKBR9CJRW6M7DeJVqSDwWwZvhTTazF2wb
h9LdoYsp7/4MoF9jEqHgq3mtzqLySGFTf1dKtSbZFTO8u+HF5bxETom5r1llf/IzhqxarhOY9lg+
dj4MvHE9IjskpogMh8Xw47GfDwhDvJuN1zibrNIPEjzAEh0XmydEX+BU4qea2a55MZyF8aacBKhC
scQGzmKMA40ARID5akqYyEK/t7o33dpnNinyF2M2WIlKol5YxKwi+JIumDK7zNVX3Xd5syQBkkvw
F+wlf3lBc+vh0/vOJU96NmKEg0tvYO/Bm9Yuk716MT6IY+OPsxxX33vUNxrQkUUKxhnaKHbBJSJP
DBkdzTd+im4DnAeji9xXX5oKo2GBDYu3itKG1jzGpZStMLEMb5xmSP4A4i6zZAOGxHAXI+hAyHno
guGo8bUY5/kFDSzagGXTeUx5pTmLrRwgP8HWnq4zp9VZl+i+IbmUK/41d14qLtBwzdUaU2HUZaz6
IHnabwgprckTr3SvFsGKn9HRxJ76wyqzkWssPDbNeMJDyf6K5RC3HdjO5FmiwGw9hrZyL94pbFgx
ZJ8Y4ndRyKKGoegcPJkMi3lXD7qDvOz6aj/iB1sU0BTv82Nxkx8mA2HM5DT0MQhX/AjgXikxiKZC
X2dTmvGRMe5nQvtTfPAJaO0f6vw5SDHCLreh1KZwlthf0Gq8I4oPH8mv8RbcwU42LxmRk4sSVRwn
wFzZkrG0ivaxWNOsQPmFnSWRundoCZaFS1nDSGVmCtT0YdDHcer5S0bAZKHMH4Cg2Y2/uVzYJ4QP
EA5oj2FvwXhd9vzlsPvRi681hIx8alCamINquH/5HiEJIYt+aTGR5DtKvMUDiQJbw8b6V639DAdm
BSyZyh/2rjzwV26EnWtucB4WpUfTbWtrdup9DCZ4Mc/flvzmpIGQxzv//2DXeH5dniqawHZFHgZp
rg40eQS4RCjrZNCuFXNbMuJP1sht1NJDxVChfDc+PaYxQbGeKX9iE5o7Xh0p6GvIvQHCjELfGnQv
ZM7ZSyLcxm49tRf2CnW3xny8ma01wxKvNd+zaTr5OgLui5Y9YAKgCTTJluKD4R7ojF1jbIP8KaF3
aoZvPAZ/XpUCeGbszXU8GV99to+bl6i6F+4I34SV3uuEO8fJmptKqO5ygl+HyBJFzBjE+9qqTsY/
3/eoAWRF0jea4WosTd7khi8N66NLHaReh8CuY9Vku7Co2BsO/hcKxRZql4b7xstzH57UHmuBIs9O
82URZGgQ5zpFUIcgDFVbbU7TrJkgIG9pg52B+VE0762Gnz28BR1Y/BK5MMavchcHF7sEZ4w/FN2I
pGZspheybZjtzByqdeI/hf1fhDxsaHaJhiKQEZ41EjbZVMxANq1tU4Ih/08LxKaDETL+7xgnarG8
+OxBjaBBQlCn9aZVKRusBoj86HVdyxPZYzsDW0Bm9T7Bb140/Qq2QIRGsaUdS0umJuEpj84aQRdw
9XXmQJH7KgRPItOAjLHRyLGvai/YzByaQMywZW19lVtwjCbKBObbtb2rmSY244dqfOPMZCiuIEFk
2eA0t77CKYemqw+ggyVXre1WqllgkU27nyYn6NMf2kc4MJsI9HKbdd17WqPD1VuUMla0yZilJwqj
BnPaVk5Jj08J4PI8mMCNeV2z+39U4mejwmYXucZnMiIUMQi5q5XsKezCsx0ZTDBDwDMdMYdjUDyr
vThJZJuiQBRfp+psO+T2Mj668cehBMniamlMIMSqcFtiBEhKrpmiwa8TC21VNTXMiR7FSR0+KUb2
bMuhprjrMQ2BuKj6Bh6DZMqQx1tHxLiDfJjHWQx5N+zh65Txeer9c1W4LemhIILi0X0rspJrVocW
k7F8SahhUE4y4POxwzc9YVZAj22D4VMqlb10TRZXVgtNLEjwxLrUmTKJ1bMpMvwVmtRp3iC+WU7+
bqBRocjapSrHeYYFqUtHNOGsrFuLzTTOzWwXx1gM+qoK3p2BahJBwCD8BFKrgAWgIrWAPh7atEe5
qma7IcBbVWV8G9pbIHj+2gZZGNaMVykjMKBG8+UH5W8eJYdaWo9WTft9kzCvirVsN+Gvz/UR7oXq
bHUk7lVPCJkmjq1pbA03/YzlmzH6TF6UeXZFNogjWc0GKPcYCvSLeA4JyHW+2LZ+Fpr5wYJEeJVR
4i3EyRxXDm9RSPdHGx+sAwHEWUbqRfohRZAP5yOd0he00b2lbR2SQlyHi8/l0ZVuLdeJop6Jn/XB
y4GyLhk2K1aHD5CFlZ4Xy9zm9QSp8uBSl7VqsB+n7DD9mAd4eMM/8BGQs+eqb+n8B4v5v1gwlUx9
LV67zLEQEo1ffpx/+4X/EY+ifhIZWWkRFA4sk2PVl8i8qPhqWKlLexrO2hj9gMGFoNRKlFiBu3F1
BCeO0GoeDqTZ0G/ivnm3NPfLH8QlLrbJnI/A9NCl8uIpK/vypyWRFGOJDIwOdXH6po9zy1DTDvks
/FLz2dEExVzbX9yaOkMvUFKMwXw5w751uDiKpqFvxPjCHclJhjSsTcY5ZO3WNKjm5r1MGaGAbXBx
qwG6i8qaY9P68iRqdSAwGSOfY7OKwktxNVTCrZkLMLUoNEakpmgJuIQ4oukk9boB15VfQv3x2TmF
O9WCeN2kys+gW/Q8AiBIAF8wSPmvtT7GLsNlGZ6X337tEl9hoGN0FRAIbnPrNJUJX8XWy2TgYOSR
IFcn3MQoVfsJpWhQzQuvAq5jn343g70MxubRjdlDr/23QDdf7zJzf9O0r06qaZ+12n1Eds5qdqIC
6pOOXbzvjaVztFkXEYWHcJGR3zYu/B/STD5yiSqXHFKzpbHVCb8TCBlUWeYsT2GWRvkjs0oS51hb
5VrIvyuGfZBPz1G7LwZ707MGq5jhq30gV8n862aCEBMzMg9NQtU/spmNFdD+pf0izGrvd8tBUEG2
mTp4VrEPzIq2WqPUqejBitT98QGL2065D//8XNfXkwn9QFKhZrkFxsVisI6cwI6eMqyvCzT9/gA5
IGpAFeQOe0/HKjyrLKgJAer7kfPdung+dhrrKQ4/FG2OW/8phR9QUA4TzGVCKAw4Gk4hIYI4cpO2
xTGn4VQjVGxgLSf9HpryaWiDz5gIt86kL3WQHgFnRgYp5MOoaAk51z7cMV+VRvcnO/TLwZOac36U
6S+Azkyhd680fKe6gVkozlLP1Ci8AzE9DwETrr6h4zbaz0HX2S6XObmtBE1FAAqDqC+WqCasXcI4
HcnjsLiY0Yq0Xkrb9oeB+NZNqs++3/pm/BqVegv9AV2RMGs0z4EKqR4tQagijEwyBPL4FDcpqyWt
4XKqrUfnBsGK04lAHdZlOO9GQBozhi18sRofeIYlKQfZYFoq/hwfY1KukURqQbmpG0pctQ6ZpSv7
ctT+IkpUoTU4BmNxKjP2pooJJjEyOaN6LnJyFWFkmCRC0xI4irakNjEJuHCQ+4VvqgWCuehgMCgA
KI2MKXlVE+Y8memDTweirz8CgOLaVPt7HE/vqZyuTt//aaRiZX321IYmcg4OPbPiyg209N3NivLZ
99F4TqYNwWOaVj01v60P9zhTvFawukxN+hY7MKyjsDjCXR4gbjh/xqji8DB1RoJYvpzMGRaahUpJ
clQOLGhWqorqbwiyg5vjsEnUyXqZ/5fpdrRRZTHs69ysYIYGTPRRA4wTF7htYM4ua7Bhii9+Qvxe
Smdky1L1+03gtnPqJz/g0RVxb5yDst4Udqvd+r5Kz63avHSRNWjkCof12elG9epo6LtSnKBL13K3
nYiGd6tOXtvAKf4i66eS2sbO+Ep1heM/55y0myYy1aWCan9sNPcYK5kzd6QCDh6HBuvD//8QnXks
E45y3c1Y6JsFoEEr/ercma3cuMFX7cwE8bNUaf5cS/OvWYhXrrdk/NlBoZVDOL4RJH3UaiafQrKw
tFUVJWFRau5ej6K7dLsz5UtxkKbrnPOKwGGeZTYetuCrqU3GLmhop7qUBJFwMHBoUVPpZYTtg51J
kycQMw09eA5UgZCiKwE2lsE419GXIXO5jDNgF4Fbpc8iw68VTWR7Wnn3pTPmqkvXv5c1drrRKgVS
BYWJXtFPhHYjg9JCWo35BUyK0ICwsh1YJ/fYdccH2gHEYaS8adM1SriCLacfLtGokWTWGuKALMo8
RY3OEHJMAyw3Vsje3idpiZqYnYp+r/3OvqaR/etXdrRtBKztvGuYRjSd+pUK4V+VEDM181xEg1Rg
z/8+O0KiLnnpG0xH7d+xGaEgmZnBuJsGLG4GfTNl3OUystyzFd2KOgeONyRq9jzlg3LXHCDdmdDX
TZKBkUCFciBk6xyaU/VUDmONUgmDWN9oyuvEAcVGtsqfbKOAqh45RGUQaqrWcly2VTCslZLUn14U
jHrbOWOgVLp048iSVKsUE3Tr++TcJPl+mLIbA//0taiSYY5Rpz0Nlew0FjeeKPsY2419bNKJITWt
U9VxDZb+FCBe4oetzvvOJEk9za6KE3UcgzSOTVQK6peDwt5HbrJ3y4hltkoGLC878cTIdrpGGDn2
ZkVMOBspB6+WQUU4qEDJymXQRtWL4dMOl+b13/9oHHLPk9r+wehIGvSIVNHpGdvEr33ajw/Rx8va
0ayDE3Z8xEL3a6/mgt/XTFH/fTygonSGn0WXbMfYUVclT9lTOn7ondDvVtu8GrWxzlQ2QapLsn0b
ymu2UaSk2gzjhguDlG29FGiGokAjwGbwT7nFV8qq8n2tYExOWgokp/MHl/RmaNNFbB3GmrebCFFD
EfFZr/r4HFRFg2Vt/s4ZQ12stT47ZPiCjal1QU20V+EWf+gSuCL9DNG3HMbwLUvUC5ve8TmPbEYq
iuvcZzteNzQatbVy+vepRlqHjF2Jbp3Skh7Udo6nTGy2a0RLT9WIjqfJd5Qen+WYT/epIRggQXoW
5IP7KNwvytfu3ubDobeseB12g3/oke11VZiuTYjwzJItplfzFyVkXqGNWlYsQ+Y4QY3Cv9S1Y4VY
I6t1d+NPvDGxdFEQ2FDVw7L7anqZfduh9Ra4OrqzIcaQitWTuGaqm74+jyF1iTXQC3WlPW0R7rgb
U41zvveBWj0NZvrmDvgv6lzvl7QywsNfU1xjhmB92twc3SxfpI410wyd4ZJ3Jk2xKtnY23FGNkbq
Thw96KYNMVyyhmk9VpDmiIlLX9lKm271lHGQ0Rs2ajiNpB1Tf6qGynoZ579hrAY2C6YOkKZmGTH/
aCiytrWlvGm2XpNl1bDlnv/J18dTnQQ5E8cA6bIBSK3QyYOYBgcoHT9X0mGU3FehfEqpnhyOnG2f
OxDAuowSFklM6lrUIuNwCwwp1y7yVC9WUC60NUdIYKrPM+8wzQ2MffOPxiKZqzPYsEcYAM9C4W+T
vUvwDe230YflXRmScm0Z1aaFGP00qhoxvWjsbJETtZ5E064SvLge1ceLDOHO9Eb+2/t/KifhldVt
enBQfCwSAzd0bVSfOOeXbmbBCm9D4+RMYw1oobpJpwSbJWrlPXUDVr32cOnG6jMejQoVKKHhsR0w
bYwtxtGhNeVeXSA2SMOyALXgN0trsvOtond0VjZjp0qrrF0VEcQz+aROyKqML9yC6jOv/1VvR43V
exttSlrgZ7oLkuD63KBFjfSNodPkK5Y5blNiwBnapahFo4gIxbSh4ErIHROxdp5Aqj4nGVW71kRy
61TgYowYVW+b+QEZF2p3xN3iHyqJeNHWROz1bmNf/LKoNwpl/KKbJJk7Y5gREDllOK8qA3ZrQ3Rp
HOCfyuzMP/37kbTYu4wWQXNWkfP371lIS0bNE+Wp5fqHf39KMWv4NoxhpA4Kc9KYg2qGUl///cDX
orMTmV24jNlDVb/HctZTqBaRsujYlLZ4tSqKt8AOi10sQpZDUcL2UqVy000U8GbQavAiY0RsMQCP
0appW0NCL8RUepbDi+v0ocZDOLzEpTM+WXq+V3PZPycVg01ZNFc/N4qdFqL6SRqX67xFI9qWa4gG
NZmOUbgLjFT7UgVSqCB6NYS9DSzXQnWXtFvRxcMuEO1FNgQ0tW71qU0Zeq52B1bZ3xkD8IYg+lUc
PdiVaomXEfXIJXRTrC8Tv2dmO4+xOzqRVgG9ssz//XCG/NlIG6hjamRuaAnfe5vpuSCX/b3G2aRr
yvg1jSRfWpa1rOzO+I+p81puHEm77RMhImES5lYiRU9RlKvSDaLMFFzCAwnz9GcBmvjn3ChGPdXV
EklkfmbvtT/tBQA3l9Vwzpug+dAQTAEhadHlR2nhovGWL9GQv8eJD4N3aIKjBzTguP4v0YkA302l
9lMIjTrq0S0yG/z+UowNhtRMxf/8wJqvvjhhAtubgfiyxx5XKfhHntjEOC0ZIwgbXXJB+NJMg3tm
8sbYf1jGEmoGePl/hwolMBliyqUTLvRClDFgDI6mOH5fJj50KQB5+zyc0Tr5YZOevChjbRMxxAK3
QGOWWto+WaFjn2Bs2qf120ilya6xFLORojrL5YtQiWJ2lyCojPN+QIPjXXRV4nhaGr5QSB/LOVMa
6Wv/nKInJExe4AtzAQqjCTTG3eBgY4OdpsqZSBZRjWe8EiPBFgGWGi/ykc80PSZj4g80x/XWgJbp
uZJJfWF4Lw6M8uUb5jvdPda63deRTh8rZzxUgded1+KzFrOLOg/dEo/zMo7PCYpcSuFS8+JW3T0x
PQKwGD95YQvIbS6BNIygI/rSTT9LX6E2oE7eMTnvKvSCroB8VkX4ztZvDcDbB93mz1XHDwmTkppi
edfoKf//L9//DPed29Xo1icBf2YA09iOaj/PGOucoZsf1rJppj+4cLhRvbLy6UFiQLuGUZPb0P+Q
iFrvNuMvfiTS7oOiPUiu5fdyHBYXgzyVRn+L0KTturxyP7zcHk+K5Kpz5OG00BAzhQr4ldUEmTnD
8ab75Oj3EVVwOTCtTpMC6mCY/OVfrx4yH71p7gkumKzlYJpiYP+QbB8MBVR/tPW+q5v2OfNBPisn
vqYxoXskqIhjKREABt29nifIuqHVsMZumptVKwc8PYBjvgk5CSiKjK+6KNv9LHo+g8jXfpZedp7r
6intwhzbT2G/J5IIVtfyXxDAMomP2eVoCXUm7nyCl4qFNmXPwb4yfAzbFjZVYavxVbgsCD03BSoW
YSOT6eA8DwrXSNQ9u4HiDvMVV74Nk6/L3P4tcfudUfjWbeiRVZi6qXbfJ4+p+dRh/eni+JJFwnj0
6i7Z69xko2UwTZF1Y1zCwTQuhjeEh0k1f7qWLiWgjnjrJwbwjumrsyUNC3Oi5BwS1BtZHB2dBPxw
ePSyKX1ZK87SBl3JZMfEJUT7PPLOrTe2Z9vtk9IjrvzKX8D1/EpPlqnvTIJYpoQ53flioZITDgWL
OeB2rkPk7qKNor0p5SnJSjSDjSKiEfVnqjzzXMw2gEHlkMw3kKtWLd9y702XYLbfw4Y8mr6Hp6QW
ZrR084EMIjfYxJnOYRT0Elm3gPjROXkOVBlkAzkJbDvNOcMa4bC8E2OgSlii42+3ZcnaTQvsYan4
7W4WIJbVX6uwo2fRIK9e3/hUdH8KIZ8tpzVOIompsV3kWcOiIce6ZsIZzbIa/71b8hKM02LeW39h
2U04nJajVf/f+WqF9g8tQrQlNSV+aQNFnaN28Yr4QFhi85SY0bWvASKt9YC3EHo85uSbLknMs68m
fOQBu01Xi5S0v6YZnowkuYmqJyDE3SdTWwKMoBep6+Ifar5ob1B7MSPJnF0U5TnvXmyW56Idt1MJ
7KOYm3//qwX7zKYg7PqPNADqXDAZPIcmTZeyanvjdBbW195jq1pSTISzExJULvJt4ALtsTpNRmoM
NClpIlpqOqxdy8f5ODq+v5G4CLxMYsV11JMvO4waKTuH2NFQHkHkYmQS/S7J5md6zP5mKkwIZc7b
ECMeIJlSErFsGcd4ir9glSIfzZPmJa3VNRgJo0q4gDf9CP87X9yZ7Xh1TB6+sVDdl80WXWPtp8Y2
37CVq5cUo8oCFA2DBjN530CMb8iln6dt7oQuwRtmRMKQZLMJJrhn5vICnO1XTPPph3UDwr/DCKqC
AWIXulQziOz3Cnw0NVUS7EqTEA/JOBbfNuEszMZkYlJnlKHLPDu3eCJKZxpvBgV3mkse9ISK5ME2
C8afjk30k0WVuo4tTJZHfmlecs9GLcq65+D4C+W9ja2Tkznmqe8svEdVnRErP4vl9qdniLv3OYyf
ZYav4PvfYirxY8yK4tbW/H8zRyqPWl+7xb7Gk4vTiR/b9BHURr10rowoHzMTAeTA6PLxu72revR9
6wM/4144MgY6JC0nqHQSd/P9sW/tcWNPWh4zJNzfDTU8EprPND+sd0rHC7MtF9ag8xCNeHkqKxlu
TYIazEr0jzRvJRcWyLspNqFKWy+t8kk2YTJIKz6iLVbdSOoK0HB3afxjkcHcYpNE40VoSFRM3qHn
evQcR16DuI1vHlKH3gjVdZy88moakXT2qD6rI+z+8eIaJC19l7jNnH0mUfP+/TgDLoBV0xIjqyuH
vDrLe0fJTYoiV/X3tW6CIh5ToXeGZRCZqrwcXIHnPJnMzIiMbdojY5MzWvVy3/YUumtbPur3WcFI
HPULN1rzktCNXMwpPDotYWtT7vwkqS4GDzvwjDStvCiJmlNpcAmRwzMeJc3BG2b2MiY+xwhKgbVc
Qb6lCTQlVkFpPkp+mR0HnjeW3aF9pSUUnMitdYyS2fmUBUPjYDpUhcoBdxrm2ewTvFOwPgGsIOJD
foAch3+ZmQJDZ7pj3anutDYXRh6ev+8lN6Skx4y4HWvd36cK4en6Z1tn/Jx0ysDCHfyXgUXkei+v
XwKN8tiewKUHyvv4Xw1iTQ77n1liJO0ccY5CTo/Qh377fbrPJUJhXcQTIXycRLFr/ojjXr+6Krt9
v3XWsFur1v/Vr7Mj+q0cZdmcJRvc0enFuV/+8vVLM7j0rks0petm4xkNF1Wdj8Byjqv6af1noHHs
fZyoW8a5/Mzko9mmHZvadRRh9z7GR4YOizqKHy4Q7MmdkR2BPdXWIfeoP4zKEzsnSXAJ9OVzUyT5
i1VG2T3qEODSK/tKFx/CpbyM864DH6sppl02xQyIwGOKz6JGUe71BW48w/a7gzexsAFlBQUR4sWU
k7U6RtHpu8hOa3ClEx/ZRhpvRjm7R1HW6oND33/Mx4js5tpiV9JIax9G7Fjb2fkZaoHjvahDAXQi
zw5u1rN4rbtLWrNgUFNjn/MK9UTA6mibmfU9jvrfim3b82Bh8GhdM/9qW3A4Ddu2fCJluhT1IZXB
wtEJvgqMFqxA6YXWASNFIkmKSOpOddme186+R8WzFjlsVYYtISbRzsQMsJ+Z7TzyMeW8zDODgU1E
5e1Kfa0ZAu9kaRDluXwrLPsmdTpdI9lrdG025OWktQngkPkhKtpgN5aYc33blqfOSJ+NhMlJHZXB
pfBN6+6K+rWy/IFNMcU74x/FLFsM1xZWecLBdo6G4p5AyLrHQJObObbPpdARsdAtgJVlU9DWWGCT
RdLiOLH3kNSjC0OEIr+ZOyZAm7Imr6KLXbYmANOIoap+rZ9wKtcRrIAEaKcQfeWLmWl5cGL9n6gy
nFejilA1y8RHqBugruxZAW7W63x2e0BSKfajsgpQiizeYCcP3e36ubRk8I/VNzbisgn3jcQDWhIh
+myF7smFhQX8uUF87qM99pzWhAdX2GdjAqTn1AFbP0dqQg0piwo5R4f1eXamBinmEg0aK6UOElTN
nEbFMcV/fo4nNDKVTx1UYos59GhfA6eKT99TadObmqfSxNss1cgq3om/0spWH1aEOkk2iPytAK3P
OnUNEd9ZU7RkyfhLqhjqH06e4MiyguQwm/06JR9MssjqH5lBjz8k9eNjYeF37CK5tafeuRpR+ceq
p5qrgJcGeNrzXMh6h6q42Zn046dr5ujgyjCGZiG62UJOdwe/AavwxZXEivqxkpi7nPUQLYY52xoD
PHhG1ONNtn9iwy723WSiODWQuDXYLAnzQ+bb1dNzzsQLX51Dw2sKxyca3sqILMi/aObzu2+In1k2
Gk8y95rjDHI99eLw4nbyENV2/la0KLrC/pWt6r2wiVrhSYXlh9X+LqIAPnNs6Evc6OHKNviOpWMi
Lmz5b+Wh6BA2C39XZSHmazEiD1OobfMhpDCc0zwFtIYEel4GOv0y31n/l28h1Uot9xaNiLNplXHX
aAvHS9RY9rYcEYvNPvkTtOEsHZhPc+9yxHl2vhdZEWyGEdNNu7RXXTqSL8CYBFlvvRSExlIQzh2/
EoE24wAbWixzKWYVw8P6B6Xy1E0lkqgg48vTDc/MwGgowmv23wusqXgghpoph1PGxE2HLkZLRPvV
Y9LX0B8kM0unYmdXkXSe1PEzQ1S0wHky3RzhwTMqO25N5szYYgUBwr6DSjoQdPmW2Gq7lljS6Dqs
0scF9/2mFaX/ZE1Io2IRWOdkapaB3ZsTW+2zlCQ6WpHSm9q4xJQy/5Rf/g47CgsKTn839jmZ0E6A
9aglhaodikMgXLjM/HgPkS7ZODIc3Q5O0OCP0hzUgmxGEdenashMgFJ1fB0cnpqUo8fqaF+94ski
GfcyKx9DwhRkGyBs8jXEvsXG7WHyvb8+3h/qKwEjiId4J7y4O7IRg/AT1eT+BqROrwVGGk752S7+
+8KKLhT/cRYOQFyYJ825QieDYJZNY38wdPthDPn820jz5l6XNmqLpSHK/VQc2+Cp1HJZI0u0RIts
xHCKAHxACFKeTIV6GsZrUI8HzfgAkjnpJz7jmQ2VeAlDrZcfKqOYbwL6QM+pyARnir91Q9JV2bDo
nV8xcPAaAD+lTuv7lISveiSBLhnZV/iEdhdKN4y4MXsHdb7HUz/ecNlX1z4s9Osg7Z07WubeXG49
RMz9ofXkMfV40xmg2bdq6FkEWVT9dj9sZLIS/d91Uwe7AogJGXCg5FERPOR9mRzwBtasZy0CNsCU
l0WSPHv416uy8ek1mek0HnHbXJDhwY9+cfR22/WvantEZF5CzOTUiPTKL4IdtPyyZs20K+M/XHBj
HxPL9m9tUmlyvbwfTHrVe8NmxZBpuunjgW4BGiClK/p5HznkugoZPZQscRn3eyMlxkI0Pqhzh8At
XEpGZMhTrazyOrkEVBRgeW2ddw/rS2rz0WMj7v6rG9Okd2chlhOdR3cGe4782PYSdECm2A7hk8vT
6gTw8adpMPn2azGeSaHgPLXpjStixIvKZV5Geppd5Hj9HXUUMRJEs8DWF6X9/N5PPbEUg3MKpeM+
m25wLxDHkb7cWtfChc25/kxl0UGk9OkA6Dzsi6ewt8xLs2ovAP+x9MB32I15tkkeDqSaT2QpoHFt
IUEa2bZNkItKqt3PDlojWZfyqOzW2RuVy69VNiOp7WRP1j4wlk2fO+1j4BkdrE6reLCzPNqnsEj2
8bA4jJedadTZ2a6LaBSt1qtvav6ejq0zMS+Uw14Mr5mr71Mf9wSHMjo9Ld+aOK3m0sbeN46otfqF
99lUPXRNeBpuxbUih/6jZpy9CEiCA8oz7mUTTNeUwzbJ+Uwf6xblbGCJ8FAbzFmW1mYYAKTpWZfo
+0lN45G23ou6Y+ev5YnrzCa2wTIOjoWXurdY4wkmmfgRIg4T+gnbFtfKSMhZXLYUFcU+1tiyBZCP
pn5gVI8KIbzoEME4MY4OJOYBsRs8M7e0nX253HQjIFTBZumk7cg6SddrcWiDi866CTVsP5t77u/+
uaW6+LA8DrZOIkp3+zi+unhlR8rqjRQwPTNVcs6gFTbTv1UtsfWQkbaj9imJ9m7VjuAp7q7WJ+4E
4ejObGYGBDHycCfM8mPRGEed+vlNLzKVwnD+GLNNSynmT98y1L7A8smhEBLL5YOCGf3sjvedbFmf
P2QukZhpl9+mzNoPWaV+1L3cNZ4b4SA03jF6Ii/3Cekd5u7MucEkPf4NJoGBArUm5QNyvpAYnLTE
31WbR2BZ3WkCRryJHFSbU2ffvTL0d0UODnwGnJsV1VfiG88hEzIGZulrYfrxb4+wC0cMGyebCUlg
YYjS/O8iT9k1MiQezRhf8XqJo2dX9yBHVS/Kd9dPoGkHbrv3gPtvxkJW+4RQRDIqUbwvO4TIs8Tv
ED0GXriwZg5GTWzUwz6LEXtD+mJlvBymdTnGe3dZZXT5eCzyQFBmAEGJa0mfIoNoF8SlgTGeeC9b
nwqHnrtjAteMPD/hvV32m21pcocKi0Bx3pxpeZvSVPyLl73c+qW2ur1DIkmdNfXPBNUkCHa8LrPp
MMuyRod337KxYICXdSnRfOlwG/QsmKfR/FK+wcgjaqYfcoqB/fpe/bh+rKqqEFfUEkxD+VWn2nsz
eN6vSK2Os0QS5Oc1NAussyd7WY6S7DwcKYpZ23lXLfNNp/uBOZw+au3HZ6Grn+4cA7saKm9rCwaj
XVe7Wzxs7WUt7jRM6FtP5JcDavi1BCO9H6k8npKpdi7rleKQKfoUeSG6icr6xUu0rZEJ9PVovpou
Eu2BHha1r0HSPJ7xbTtnhN4AcT837hgiw8ggmyOiZr3VEq9gIy5qlJ6+dEDuVJvSfbSGt+/Lwjx2
wr3BUIsv9oC8bH0Bytb0XvOJy92PxqeQ+dsPNPOlbJ89D0PN2uk5SIzOgWo6NqfUN9bw4YR2tXfz
pDtao8/Yl7raIFB8kyMbeOyMrj2GLUY+WW4HK2i/Iskuk0MGvJ6y/UuUD/1OopqXRsikb630pnh8
dBhDbYplZs9cnDSYZT6gkga8xLKjN9V/Bn6whicaa+76ogzDwNHalNNw7K34RczxbhCWgIsXEiOd
lKfvIcWMH8YfDYjmTMWEE7c/hyD6ENOfpkl/mqML5mnpHTjKw2OuiFBjOIVcZJ7kzjb+DgJ6+kje
7uxT/BTM/mmOvWZndxC+KlW9DCqD/ILggO1KjLp8URCk4xydALMywV2EgUbSZm9OMX/GBuZR9BMN
/v6Btn+w6G/Ww7W/BHjFUVoC6Qpr+zOYGUnwCV0IkS3r3pMZeALt595QYf4LER+iUM0w3S1/VVmy
ZTLrPQR1/dyMRfW5qENML3Au6/vXQMr1bOKFZ3eUO2e+i6DldOSCpj3kCOkN8eR7c3hrM9O7MwHk
r+2GcldKrOWowubTwLR0l83gXOqgAk/R4FdqVQLsdEY868QIPdeXUJjU74yeGWqqsGYWinUKYSoA
bQ4Nw8lgvASoCWwvH9lKkKelphl6aD8HNy/KWQ2V0FF0Z8GO88vt5IXVQcUG7F5AkLu1rs78CKjI
hMvJsMPi6M5/IsPOvhu9rK43k2MZb7EDLNTSpr+rPX3P69J/jhOXtNscskz6uyn84RLUmM/nBs0Y
Ax+qNHTRUGSn/CmKEtzvvd+e4oqarGSKc6uRkmlhxm+WRUWHaOgSy9LZI+BCxa8E6Ww154vvEG/Q
oNq8w6wfz22kf0MbHh4hqs6nVKfGyRaH3raGJ5ZZAm8HL8oyBTTGTt3IieO/jC3O6TfJcsHqnna8
jAe1SxbNx4Bbae7T8bfv/qAo8t8mL+JNCOVzErJ7EsJo9tWgeV+ZI5ALCpeuKD1sR8vzjjiDUDNC
YUKZETAUoTuQvb9zZ6h6/SCmp9DPTdSgb1avGB9nVobvFnwDQwDf9TclTTc4Vgpexj+YLtYmNvIx
J7tmGTwXnkkwuM3cKuLTHeUBK4tFuR4DmTwNDaMwprYs+s2I+AIZNR9JWs57YyCxB8XaaZzq8JTE
/S51yqNGOuTsFwlja/EZ1/McPIuxHM59Njz1y4JCRl2zjUwU8UFtdvvSyG5OhidwfVqcSt8GcxhP
Fmm3T2IQAPIczAZxOj61jKLzx88ox/4sOzW+RK7qkMoBjFa1OFZD+dscIvWcQJVcQn3XT3RPIOtJ
Fux4GzjSJSqOvVcur1o7QEReqiqGIAulpzvUcTS89W0ebZpWf3mcAJsiGz+KBIroZBn5RnXpAmV1
m+P6UV4vsshS1ZOmg1gvi4wpoFqHU3gqP5Th/5zngTfERiX2oVgFL0WL0Kht2ScQubPclaWfzmfb
mk5mNQcfFRmXSMeemgmv0rLJXAdkTBc/12HjHMRyk8sCM3mYYpKOzWrLQIgTV5uoS4nh2Re4DbZZ
pt3HKuagXZdCRYa4yR9zazemQUp+g8FfHDOybnsoRG4HZ9+wBhrp3OJjXE5fAeMbvHZPa+tiTFX5
2NXUneuRTsfiPTued+88gqQMf3pMRXP10L8cQP00Z3JT4KywMajhnknQSe/0iwj5loaq7fhQBkM/
nta3u7UttYF/J1+Nv6mSSHYL2OCmy6wB/v+TJ9pwb7l4p1RKkgqlL/1ZABG2s3xjo5KA2AvZfZkk
rG38Ubmb0OqDk7C/7NklNTrE1aUYVRyDCUOVY+E1k60goY11xwbvdYZkbJlHCFg/QYoyfiJg85wh
t66VB9I+T/blIvszgoDm2kuI+bCB3E0MAllp6OJklF3z0McuPXIRfLep0vesG+MMDDgRxTdm55CI
Cc9AkLhn8WvANkCyzPx4FFC6/Sq7VUnDT+OV3YHncnp0ZPTK9VcvRURy6uT8a7ABEs+lUb1MYxxd
7RLZ9ffYo+gbcMHGUL9OQ1k8xWisPmzm/qlZsVWM4+Ts6PTyvaDJHByjBlluqfDHYxyaITwKn6mx
tOsrH7n6tW3MZcWKH255p0yRDM9IiIgTjLr2rMPpXzkQ2zBhwr8Ho3iX+Sw+Z9dgE48YXfeLkFGF
vySFnR5dfam0Ly9JRlbBYKKAMaR5VSQADPqtR935Y9ZEoIyItR5W8QvvxFsAFo//uGSONMKvskzz
3e8ZObByw7wXoO5LE5nDpglIZ7GrawDrN5sEk7blBmbDtwtUOjwPbT6hhx3DN4YHKNgHEpvpNvJ1
8idNvPBJH3wXE+wVg0t2FQiKXgeeBwIJqx+Dg5YJtwDFhmctpbDddPccjLCVYXBLC/TlfWtIkAZB
inPZBv3PtP0pc7AWq8nrjmWFJX+9MlEYApn1YgAZQkDQIxQkBMuZ2J90Uj2XRYZlXiJhSKJq3g/d
CIzdDz4SY/iBkHmLKoAspHH2T+H6p+qydrjkKHAITHiN/eE9ioAOQPSQr2miHsGtsD7qFbZdrx0P
Y2H8tLVmX04BgriEX2hEFbcvWhyo7MFxQriI12uymMq5rsHFC3Hwx5TtHtMVVNzZc9ViiFez91ph
1GnGcbpPZn2OMvIyZY96q+oG+2mtggsyzSukocTcMZWZy19xFB+tyAHzkOQAXntfH6lhFA3swUAz
PS2f6g4GAhCFehFctal1FVHrHmqHyZfrIflYb7VOuVdjiK4JK1r4wzmC6aWuaqKYPctgb5eNxnPR
UkAjRw42hvFPuQQnJcHcgkQbIGi54VEr9Dq2cH6XtVSHokMxbaci+lHlPSMK0GqGDD5qJ56PIcgX
AM9EkazCSTjF6Yam8q/yFzoX0+C3wjb+DSx53dZyoerBgH5prbn8LHsjO8Zt+94E2COz2bI/+8pH
tz92OA2FDXJmKVPXsmE9H42AhfJcxvlWxr7xkbU2k3wr3n0/3HYJTYPp/wVPCX7WUAD5WTY7tU3x
F0QQHrlvs73vIPFbWx2CxjBn5b6JnJ7fT1kA4BBpBn6C3SyHLVv0XraZQkIo19bPtPJfDb/DoUAh
VPB4mlk2bcSY1D8D9LIPFwY25R1ROaIkidX1u2wolUFmaTpY99TsDk2DHRz62XTkqXya/dE5F1Rm
T+uHrWk8Ijs0OrGZHK3BhBMFxei5K7MUUQ33kBUN89O8bMfLxP27vjpuw3hZIZm5O8MSzSkpAld9
LKOd6nsS5CK2RWNPpM56XrcpCa/fE+8ySFhcyM5+R8XePqRkNTJyMa9tZHgH5HiaASO+KTx5S8+C
yi7HTZ0wg/KH4EnUUAtcS2XncSycvQVH7xk58LSFZpWcsurWGLG8ZzFbdK/zr6bVwX70/jSFRZTT
CIE5b8CTDC5u4CTwN/7kkjGZdy8Ja4f9uolFsHZo6pfAGG9g3qavJqk/4E6dqbiqn1ZVoc3MJLLt
OqdTgynTyCx8x3PIep+QeOaHOLEGrz+2U1FQY5YN0FLWDgHZpfks8x8hnjERqXMXoMKptYdNAi/l
U9VX0xdG+UYjoA4zxh8p/sDdMGvjJUoZXwI+a3tpbCs79Nl6kh4y54A9e7NxbkOj8etVNasoqqjo
pXoLCMs+gYt0HrQb8JrWiyOmerWjKf9j91hjEbYs1mjCpDhI0+P6UZjh2J9cm9W8OY/qeWRcQEBB
cq5byE/fn/dhjo0jE0lSFsJcP7nMkP57VaP0zB9n3tYaDhyGvrV04P7OkcPYaIAqVsqNS02EeIfN
A6S9yww44yiiHll1UoVYLECfrksRho/lIU7Fpos1Nlzh/nBnld2rQKZ3sjNelhl6PiUl/MU6PHR+
zOtQmGTQ2Pozgug45fEtTF+MKE+e+xlHn8qguCdOt5+ryn70beQ0gRfrVxwiLQsoHGrKpOZeP+Xf
xxsLYBTMSGa4RN4wY+ubEY+HIXPSlzZptjZBgc/rlwRFZeeRJtkyGt/mxhg/dehxn8a564++V5WH
oSRZJcB9hGhyOq99RlmH+6I06gvbMnouMVGl55FzcBr2hrrV8btJtp6JwEXbVsnMiopNWuTbl3XH
5GIqyk1CvP0Ov6NtNSCEa4F5fnIQEGhD77SB9jxpgbwKr2ZHOSzGkzzO8s+4KG9BH2fkfrZPiYlq
vkpS+z2rQN6Eo0JdCMo2wqr6iYsg39QOG5w88F+SgAXPOlFygoCdbYTiCGUWjQEMMTsKxWHiZuZv
BElbaCyfFInGaQHTlkn8Vmjz3fFIPC8SJDGPiEnz6b3RkXWLfHnDEyJW6T4ipCvpE5vMbO37iORi
z+o13Xd2yPgTjXjF5mtLE9Bt4tbw75HqiM0IBiRemCofYh8wx+QwwentuHgElBJ8tEBa+iWCrfWq
dzfwzYssbRsgaeJ5xyEbX0woRtcGUGZnmBF6nxj8lMWYLwjgMTdsk5nQ/J6SEQsNXIl1xo0zCp5Z
AT19cjrgSgOTojgJvEuc2NXlv22b51nHqfU/gmCIPltZjRu6Sa7VltS4aZ4B/3YtrSaOqkPO4U07
gYC4CVi/kYGR1iSw1vXJzMxLaQsyzizMnKQ+7YcZlKQkSgfwdQArOwequWwRUrqpzMPLJS34BR4s
LQb7+o0TE6ZbL6Q+iyWfDRkNE/ZgSjYB2mceOirLMVb9xsmt6fz97K0yon2n2AgEfRW/KI0gs6Af
fGQ8P0MtWLIqKiHuYxrGx6IvPrNijg9hnf7mt4lfkRJ1Dzo1YZe4XvXhMW/ejsaIrl1TC4i+I3HV
SrGa+JN8ddubWiq+ilSho+ETZDc0yd0nn2S5a6QWzhmxQfvixXmzNfLkr49j9c7Nz3bQFmoHpJB7
tSjDU5e40wZsFXsaSSCCqfOZ7qEFYN/W8wl5IcydOf4Rp3P+xwnK31Hi8FK4i5J7EpogljZvTn2d
Oee0EydzICgBU1/z22fVm8fqn53V3qeD6kQWqfsfbxIfy8aBNDk/O+RJ9aKgiUcPF7T2mr6KF6pA
ab4xG24CnNZEsIOcezSXnSDWmowYr3nRhuqGoWyHMlUoO3gLa0Kg7IrN5dxm7gnhVn0YG+V/6iFD
sOxE8ZfojfwYmACmdW+C9tf9oldyTJiPSXlhjp5ucsECn+cgJSe0efMXpKJucnPrjJaGtm7GT65D
JE8DeTtsoXb1EBDOJH0InaDXiAfGDN8fYt/zwPKaOd6gSL/bbM9PdoUPgrhWPMBdfUl0qJ9Vm8Du
Koz5v6VHYyARXVd2+J6YkpIst8PPCmGKSRORTEm57y30oL2wkh/W4DOKUnl2CXQyf0JRZcxJ5Ux7
vtGL+2OI+rPbVZK1OdaQLGNbhmjnVXjYQ0qEpG9+IIpj4zDv6nTkIGApvWsR4UhZvtN5XpyLDDcC
ran8KFGRblyHLeNUDgmgGDRBIcZyx/eM//70buycy6VVtxLEnLbJG5PRsBTJq0h6/9UhIDKJ6YmK
Bt6fzMZLTAZpYuHpsGM2zZHNnN/u+3Kfx4R+NUVowJTkgVjbp5RwY0wwJaCZPImeR2GNF83mi9Dn
vDl/DyFC9Stb5YSd9MjoCNTJ6XN7X6ZNf7L9nZj6Ydsu00fOZ+BQUf893gZ9CIYCRk07Ut7qfp/Y
vXiWTvAxs0L9iD1/OJl4D/Awj8+N0fdvGWqjh6Gs588oC0Aw8GehXdI7jpGB4rNFfBNEBZLN1n5i
m2/+zBLGsX0uzlPU/ZwXHeJgm8gAASweR6/VbzhYfnXIM7eeajHjy974GAdg2izc75ocBWT22Kua
znrhpoe+Xiq263mbvBjAGkNcWHzO+wZYW2ltQ/5S7fYjqp38kK3yATNIgPM2EDYsL0ifg7zB85Kq
H+1f5m3jRSHI+J7D2LPC1pKX8sJwgHyHrjQOJgu5TTbgQYzRGz8Fi/sv9mQJVUVzI2WNBWkxiu5c
DL8pxzDyt/V4c/F9qUyRScXLJ5cpXGpl/0SGs6NMBnMzqum+LirnLgmuSpU/Wb0MZ2PwWJYTXJxL
YJJ6AqkZavegEOse8KFD1Zr3DAnUh1OxPW90rnfrCHkmIUL3gk2gyoBIdaPeecobH8syA0Q5FuWf
ARJL2MT5R9i3P0gCmB+ktrJb6hvJBfOb+/hYjNL5HYHTKbjeYO0T4eHXdn0hr4KA8Ka9xaJFl7t8
pwRJl/aojs5k1VsORcUlDUbu/5F2Zs1tY8m2/isV9XzRB/Nw43Q/kCBAUvNoyS8I2ZYxzzN+/f3g
6tumIAZ5uk9E1YNDthJ7yp07c+VaQi4+eEMuPQEHatyGel5iSamThjBqB8h+jZSf0YodnlBrerPk
mR0KpErdPXXiWMKmTr/4rL6kTcFzxC05VBsdB9iF8NE/dSpgyArhO5DMd+BByab2jym1Lr/fJ9kT
xb4SxMzcGaPa/XQP5io0wVlfQ0Y7eBSabzQBGpjtoP0chQfQxxsdrDc55mZq1nUB8DiG5QyqK3JJ
Q4n8R3M1mO/r+Caqni7EisTZUGpXfvYuG3Sc8bElUrRFp92rJI02ZGVIXnSQP1QQuzWpCUmaQWeM
3gf7gmHgXgkuoadMiZZgY9nmlFXhKwmcSBO2lQrKRqty/XpK5W4nNe2DFJGZ6FUTrEVlfCkt+Aiq
DOGpiec8ncPcmkamQF3eC2toTtZ//vFf//jv//o+/F//Pb/NE4hcsvof/82fv+fFWEFo0yz++I/H
POW/X//mX3/n47/4x1X4nedf/rM5+bfc9/z6LX2vl39p/pp//Was//Pr7Lfm7cMfNlkTNuNd+16N
9+91mzS/voJxzH/zf/rDP95//ZbHsXj/+5/fYYRu5t/mh3n25z9/tPvx9z9l+dc8/TVN86//58/m
7//7n5dv9R+rt+AtfauX/+gd7N7f/xQM+W+GJKuqSAupIcu6pv/5R//+60em+DfVwBGqCsyd/EDW
/vwjw2MFWDX+Jhs4HlNTTFkkijX//KPOIYbhR+LfLAkwmiUrqi5Zkir9+f9H/2EVf6/qH1mb3uY0
1NZ//1NR/vyj+Gux59GZqqrKfJouqqoOt7ypWvz8+9t9mPn8ben/5LKsDgmlGnRT0QWmXK5/sUjE
X6ZeBY1yRXagIIANy576ZSNdegUsX5VeVrf4geSu0SPQk30d7Smmbxql28d0S+roE0hiFDz3PlQU
q3DInRxAwNaT0lcxnsS3WA3SJyiMaEHQBKr+mp4FFxYVBgjBEgTRyfZZUJHM+Bv6KA8W6J8zcDhi
5ns5YNlSZVUzRUmRTZ1JPxxwkU9eGVqg40UkVy5kU6HUN5QV+P3YgC8v2Jw2J4lHZliVZNGi1qdY
imguZjhCrCOP8zp24hrGg6KAAU70atWmecu/TLPJcoYsfVVMQSdxDydcoAVvAH2Ga30y3FKCLSJr
HE1FBU7JnuQx3moRzBVFsiHr9ygPJVxJktJvSrHpnkU41ce2fjTl2jEquQDAYMEklE77tFX2VQ9Q
YDJ6u0Y2S1MjyJNGWK+1IqOgEiYqtVfYAGXZrJ81hFbfRbg9VqTQaeKWoVtS4C3C9UAm2qn6k2eV
l10K0VkEkRQR7GWiobMnBaab9smllBvfvagF3NKRrR75e3HaxQ+8G5JHIYW5QiVUuodQqr8Z0vpu
irluacGBcRTfC6oeyvvKHM23YGogxxUMxNp4Ta3AF01O2ITlpWAlPRmhkMpNpQ03OqXwjcER2HcQ
TFP7gYMY8Oe9miKFNcDd8kaTV/RVzqXU9mLdo4N1Vmw3GkUm2daHm2pEMSpuas+FHQUoqU+BNuZd
eEmFunc0ZUKag7fxrizNmCQzdNHNWKZQzwiSCR9gd52XMeHBmc1jcs4/7lach0GTK29DVTYkxfi4
W6dyMK2gF0NE4WPzSSkKBN1JLQcZKUcNHQ6/IuFVm/3MVB6q5DwVMBSdpL5LLWx/GalyiAioqKn1
RI5g6LUbX1cgq219J+wDFOFi/6oGncwB1VqHPjgy+l0BN+LoXdKbBmONAIJyR2k3oI2y/pIN5Su0
WncREvMjZYSVP9IuX0+bgMZEqMlIe/S96W3Nprwb1PEa9weOYKILZy31YnltacZD3Q6w+0HvBDcT
e15QO6qkHfCVGRwF0YAdeiNofR9AEIzdbQyTqn+ja8arEoARiz15Wk2jRUqeloL4dgYT7nKvgTu4
a/rvcUNAEESy+TAYk4L0k3A9xjDqUO/el2ksP1ipMj6EUBlDBj9G+ZUKN9IasgYRNVW95g0Ri+sp
SUWYgtvvtBo0tudN0o5S/msrlQ8iJLA6cahJRdlR9DEnOWbaIEkhZClp1kooQEWt+LUNCpSygmbY
ZJXyrMs0oRSqd5kHE0FuO+v4zorOaTAwPOh/6gFkrmySn88VurF6I5upP6P6pha7BNgquzgvCzho
NLlcF10GS1RpqtvMCGO3owF1H6Y5lRalF3apVSHm6YVXHsQzsZ+oruhDgdl6fnqfxDTQqUXoX8Bo
M9JpKsGvmJW0BjYFnMFdLLiNDpu+RYOKMjW89gvDdyOA0xsSQPBdShAr+WH2DAIDyRFCmNcgqGrI
HCeEERtfuo49YMiZAsMTtdtdHMrpJgroesiLksg7/jbmMjGkQKqBNmOOZme+imgHBWRUqzrq1nEb
vRR+jLw4rsk2ZwUzcTCRFq54TFSj+WDyRrZlYEdwcRpoB1WBsDVSgBkQ5nwLCWdtueWwFk1kuAIB
lUpzS2Po7RrYonTDc7xGWBc2utoTv+MMO3S1kgFsJvoUkwX5Z1Op+VehhFNezcpi13QgPU+f6k9n
mtvHkC1JJyowVXm+9g9vIBowwzEVGzhExJsMrs1cgw+sZbCQPKq81hC4iXf/pklDklTDVHTR0sDf
Ly89C+kITyCf4ijCCGTVhDtR3tXTz6kSbAtCoSi1rk5blMRPnkuWsSda/GfhxaSPowzNLFB4O0XI
FYJD1BDa0mn2a0GFpyN5qNusjUFWzmBCyT5t+tMNb8hctBSEuHSJnX6FPAchTT2IKRVCA2orGEN1
AcXR5n5UNtQczizkvFAfYieD+EGBIMtUZM34dLNnkyzoKmlhaLDnzBlUyeJ1Sw379HCkT/sFoA/Z
RAtQt0GUthxPqYxGKWtFQUsnsh7TRULw1FJzmHzoIVKntB5bbXSELEHuPl5HZoJkZn4jQWkhk+Es
DYN7TfvSD/n+9IfJ8+XzcfyKIsvENgrqUWyuRWQjWMNERz+qW1oOnwM8eCvyRtu4hkRNzst3Gbmv
tBqfmhLVlQFy3daEjjRfFSjkyHBN1pXd6tTKOvqh+uJ+1KddKZIiLmqk4PzhDvAVTEKoiHSR6pa1
60E3dnoEEsH8pxFwc2hsFkOTJHFxFAHFmCG0Izzh8+i2I8uzani7tzBhGSZXX3JX1hzOaSTWkMts
JyPYyAV75is+71dF0XWImUw6QahXzAHkwX6N2q7k1OtgSqCpJMOLvZ2sPtfjj9OjPbZch3bUj3ao
s5pW08+DLV961Anr5EJHHEUC5Nyfi1yO2QJIL3E8LEuTxcXpJ/D36DNka9RacD1VsiNAB2yGwXsj
xZsQrPXpoSnWZ3ejoACtEmNLIj3+S3czDDFITJDyzjjFY7yCAtG/8keSM0k5n4v8umsqcwuoxgTe
V6IMOtWZK/Rkq43UvJpQajO0BImi/Ik8dQR9Vt1exHEY0MpvfEvBeq/yVgSTlkVQoIYJkNiZ3LVA
gVoGPWpr6KmsqkFP7mNBh7yog5pwHVrdAFX5FI5PA+2pdhzG3aXQEBGrZj3jS7ro2jRHyFOLOsd5
IHqFo07twJcz2JDNbpvkemd3hNqoMCvKU53QSiSVADTIz22KEQ9qdHeC2NB6wrqSXbxTawLtVVxa
V1YMWncF1B6uQb+VXVWiqlMUlS1SzumLEWQ3sqEN/cNK/dWYdV1qOFmNsLlDn/cy5V9AT3THi+BL
r8mOqYriNkfvj/bWl5bCQkCNDfcOr3+4CxTtyVSS21HO6eOsbthm9wjA2zDHI7yV5wi9E3ZMLDtN
hffDKGz8RHvLJDF19UbexmRoaiW90PoeyjKDmp5/LZDUD3SwKzVdMSuhQ5ugG74ZgvxSQbZDTiUo
7Raosa1Ks9g7DIWI5JoNSFMiFKFC8roAO3bZd8F9oyCiB0qEApeXQdhVTy9GHs1k0OWrOWYXU4ls
X2ZBbhUqHo1Fo/VeNr4jQdHWTxDFxdTMurLZG1N0mbRAcuf29DAz4s0Yg4/NCuGli4e55TnjMQWo
ZUKAL0oyVx77DbAD24KnYNPl0MQVKPnAeAWbZq2aUMdlJM1pEix1HZIIahCgMEY0NooA8JBZXhq9
CI6fVzGR6ksTCD+qBO60cSpfaJu2iybe81QnoU63XEZeYW2IwW1rhJQu63WayBcZ0RWdIA6kti4u
aG9VyoPchptcQgc6qGb4Gc86ZeaY0oVbzVLuqxoIeEibNSE92N4n4JX9zAEYruhreMhGih/ddA0d
35NsVdsgrraJ1j1SOaJEByF1j1BQIQk7yuIbGRAhLFIzHSrKxGO+nTIy8qaZfW8hBkj15NtQzm06
aNuXAUK4ABuUCPWAcuBhWda3tHr9zAvlhdm+MRX6cWgtgRNz28E9Iyd4Yr8XwayTS4xExHpJoEoV
+bchkKhlF3exBO4YGqpLLVR/WDzSuMd3NN2AX0DdI4SCF0LPy9Cqt1FLh50vhI4ahVQ3hOzZT/qt
BbGoAFf0JIQPFi9CZSi+wrk5UENFvw0Oi70/gnYPkcmiur8VAgMqwxqxv0T3d+oIiG0i7FXMFMhp
9UKD0JXRQWhNH/a9bkHVr2Z7GPFAnYuPlNphkUUYlUgQNEho04h7GxlN46hCRStonryXYXehiuUm
1eR9EUPkFBWS7CQF01r1YYV+A/qD5J3rNZSXd12dQ+5AeY+EhrbTaT6NYn3YlbUBxhjJBvQl+p5C
A4zyRhc9Q/P2ZFhSDt9Lel+iNwz66ns2DKDbK06gAFQTn4BmQ6OL7M4mz1/DTs+eKx/RmbaTfnYN
RQmoDiGxptNjB/DfJQZraeaf8gt6n555bwFsN2kto+8o3jehWVzl7RBvsmh8JHEirCOU1aH8vQDw
/wonWeqECOshxNTA+Sv/CEheolEk0IvuN/ukjN6blEu6hPMhNGH8mGi2RiAQqi2h5M3Od2pbakPx
uiIx7qrl+DOByoaeh0udFCnI38e2a1E8ilF0l9pyLeMd0AhOy3U0ICJdIwdcILMN9N3RS6QzklS/
hN30mt8Eq43xVNHTlPfqgyxN6yCRxysNp3BThmQAtNGCjTPv39Ref4AfkxtowDlALYvSN8job/Sf
fi3DBIXonN56fvbcj6a5Jgkz3vdWcVWOqqMOIHxOX5HHbmSLeFiXCCNlkl8fb//Ai0jVJ0HpAD/Z
SWUAJ21oy6NyMwAw67PYPW1Omn/fMjg8tDeHXgdRzaQZlteq2JvBkn51G5OYSP2XmRgUxHNE/zVP
zqvkV4/K13/fNteRREMZaT4qUouwzop0FJcBDTthwbO+K5DVrZ14zhDkHvlIaPQrdm5FFbeUCn9b
NK+nP2COpD6OfcZ8KnwCWr2fn1tTU0pqKupkVTRS/OpXpbs/bUD+lFQ0dInHh6wYuqWbkrWIGX1B
gAVCkxpH2I5rnqprMLXqKh9WRCfw6t82KxCq1xAorwi99tkGwfeN/LWRzrxNPr+A+AyLkMviMata
8uIF0Bd0Tlae0jiZsVO819y7AqN9eqhHnj+6pMzpaUsmkMTKx41kDuPkyw1MpNrDYM8DjYIVOOoN
yhgr1MVX466+RP7sqt2WF2dMfz4zH0xrc9B5sIdzIRrhcJpJUG+8K+0lwGdumi+o4jK3NHY4009g
WDckhs6c1c/756PdxVmVx4kM1my3k+875OPicy9X6djCHUyqtjidWp4o5eTHrTM45GPaNxAhG3Sd
1/Fjtxfu2t3gFm50xiXIx4Zl8WIURcMwyWXO030wnVPs0ZasM6xgZ9jBTnKAqTrohrjaluad8ip+
stbqAxAKO7pI9sUT2p7DU8hluzmzrvOW+Xg+qZwcfMj84j74EBB3narR1+UMhbATmqpdg0XeRrUq
U3BQ38vRgFAFAfS5GhlKXxtRjVeEne+FmX5HWx0NFU+8HqFZ4EF1F8rsxN78ceYbj6yQrChUZ0ie
GOKnV78iwYhIe0LnTA+NLTntNSRVxbfAodFYWSNFuWrc0IbU8LTZIzv+g9V5CQ9mZhS0sBTo3UKg
rLPzEZ2d+kpmceiSgtzq/bSxI4kNEjUshITn4E5abPOc7q1Ug1bTMQC3DWXGVfoyACzqvW9wnVG0
lc6cqyO+hFSFBnbfADJl8NpeDE8OjSaxPEA4z2CNhUvlsV8jazPYiIQ/oDX4HWXP6Xq8ROHCMc/s
us+7H9uk8jWFKxi3vdj9lkJRxyv90qkKceNr3+pAPDO8z1vmo4XFtlaHMfchDsZCP6zM8LqO3sBf
nqlJfDbC2VFlWnZ1C6+/XLTGSGQqRHnrxP5Lj+7zmMALkLyc3hmf5+qjkYV76sYazJJftLDIWRcK
asc17SqnTWhHbWjcniRETTJ4i91n0uooEfm31JOkewngBeEkMfBEBm7VFcn3VhgeBVm6HAu5IIkv
WptOBilKOuy6EBHt1UUJGqRM+64Ybe/mgaKu21Hp1qg8U9CwVHJcMZ3rMKHJLS5Pr59pp3nTRahz
RRX9o8xHwUv0NipqTTD2vhcoJ1VdAzOt+aZYUDrW8ohfMnlAjZ4LqJM2yhJ25DiY3mhHvqogzox4
7ASycSMEJsLVceetcSkvfh/tja58kOAVUmTrrR+RPW+Qojw3hcfcKEG7KirzHC53dBSoMaCUETc6
SwFnmmNadMa1r6cX6kiSjs1wYGaxrbtCp0EkFrkNHR8xe3tWY1r5brehuwJGdpQb7dMWfy39p/vh
wOLCTShdMcl1hiIXbUr6qlaUK38a132hup0yuGoEdUAGnt6Nx0bYlDo1l6q8Gfwarveu/kIDOMiQ
RqSZOxdWQTrcqrV4Fck1JCaN/5Al8vPp75WOeW1RVvGh6PcYirSIBuloaWgq1VvHGsXHSuYJjwIQ
vaTBzjQ9p+/UfdqFKM+XaB0nN4CuXd8w7ztxltGwFKBMpQo1UC08jGN4f/rbjn6aYhoSJ428nDm7
k4MLRRtNsZwypHug1J/JO+vn2ECnrEi7CuI7NKoTMOln/OAxmzAbGAZbU5HFZbWDtpN6KGa5IKu7
gE4HNH+JNkFBJo6Mc6SdsXZ09g/NzfndgyGKqiACJfRaR4+bJ8uotj0K92Qbr4rR3OQ5fahVUN9H
aGyWfm0LpviUGcI1SDhodCbwlGMd78ZMd9sx/nF68j9nlnkhHMQQi8lHDjtT0oYYAnAWzVC3wwjb
it64KUIppy3Nv2lxYsCjSCLSN7oKV/TixLRSPCjeFCL84200UJhN9X2G85028jleYDi/jRiLcByW
ilQGttA5iuU26UuEOttAFsAcSdWHBlJc+pm7Tpo/ezksrjgLFhd4NyjyfFxanZ7ArtOxSI8uKTAD
IhI7cvRbRMl28CqSaoTbxW7WMHrdamtx++/HDLp8aH/h+tS8yYq8ZVoBu47Nawry7fSUHlu3QwOL
dfO6IcnkAQOwjkDztc/rK9M/50+lY/vwwIq+WLhyMsICoCr7cBfeq+t4E9Cxt4Ik9cLaoIZjC4NN
RjBYGbvTozuzfPriildJxcDGxPKZZup4QeN6Rfsl44YSC+s6H9KrWq8eqy5+PG32SGRxuGq6/HHX
GIkQmuDuaZzGrSYqacT0zLIdqa5+2Bj6wuPTEVs2AFUwsdJdf1u7zYXitrvGrbenxyKdG8z88wPv
pvewYZikH51ol18TV/p32YNxXdrTGk3oi+5r5tJBf9rmuWVbuC1RBGOtBphU3WYnbZttvJM2dF2c
G9q8DidOt75w3EMry3SPYgcZkU11C5PNlXU1P61i2384d5SPXUpw2pqAOBSL0HmxYmmKIapuHGUE
08vgpUdg02u1rantMrg5T8+gfPzE/ba2WLW4Ewq51eipEnr9C5StW6Eqn9Whi1ZalKJqSEfDakiS
d6WmehOXGVXAKdiQxN7CPLlVNYMKQ/OWG9NzriHWCSEBBYXhQQjh4xTKR9WPXsg4C6tGskZHjtLb
stPvTo/hqGuygEyqmkTpe3l4SaKZegh5qzOikBYadEoZkh1V6pkkz7H9rZFLAyiAl9eWN1fRyiPF
ugIzyUOrXIBZPndWj20zTdY5sLIGGz6AzQ8naJTgRG28vnPqzUBX+ypzmu2vxNWl6dBHem5Xz3fC
clcfmps/5+DA0sLgyXQiz7t6sOV1vSpdfSd9SzfTKqnXVMh+3VhwBYCCk69Pr9mxk3toe7HJlUxO
lELv2OSdstYB2JU0Z85KstXzACF2BS8I/L/OaaNHV/Bgfhd7HTZLlJkGBiy26GPJAzI+j/87CwuH
FAWjXyTzCsax8AT3kK1P3Y/TJo4lx8hv/t4lC2ckC20gg3rA6d1Zl/TD3VoOxO7apf4VLizUgsOr
4YvCA+OrtU53wh4KPIK4hkbb7bnrWv5cSweLfPApi6gnh20PZnmGy3vnMkrXyXdEDXkay+vyLndD
Fw5bNhE86MHafOlvYtuD3W9zej6OLipJZWlOMhBXzjvtYBePSjrEkOVw7dTQfSmvGSjT0xaO+Rft
t4VfiIIDCyUE8EavzxaMd234oUlXItD60zaO3p6HRhZnX4EHduiDkQhkWDV2qq8km+jHid3vCn0L
G7RanXPL9+u198kBHAxs4QCmzoLMAdbtv661neVA3rmlqLcaNuUrnJPumTEeu2vgfTM1CsQ8KpdB
cmbRCgYXMfbuOqfdiBvaNKi1FK/xHejC7x0El06zlr+gQHva8tEVBFpmAYMHhLUE0tVlYIZlx0An
zX/XIssJWm+Txd37aTNHgy3twM7iaGq5PtBHNqFgac1dyRBhFLFEfkcGbkVTYb3K6+ZCDguQmMMr
6JTmzAwfCx00A8wgfWioBy1Dhy6qRsD5MumPVHxP0b9Z9SJ64KUk3Chw3UWSdsbg0SctQEGuRJOM
AsnZj6evn7141am41H24hYvFStfdbWKDmeXUg7R4EVxknYd9jKNyozOH5uhwD4zPF9zBwRymRC3I
uXRQBA+XYPXptbRArMpwFUCulAk2KpbSGXdzLMkkayYAIjYS1axPOYOsQCUks+aXXr8hk+f6MA5t
RIpn8ipzrTPe/lj95YO5xZaS4Y0VxxFz5aazLaA36xlWj2bMM6TH1fWc209yRzVW50pLZwe6WFoN
DHXSGFies2ne81z2UYkJ4lfyMc5Z33DUjR9M62Itm1LNo1Q2O6eihgEZj4qi58aggAZbwatSriBp
Eexz0e+R2jMX2IHVxeXBu8+KJg2r4r7bGRds3pXiVtfiCsWy3RnnMHvTT972t61lUkJvW8MPImxF
u+wR0S6bpuXdQIWmva2ezt2KRz3egbHFdZJUA2JPNYuXWdMGMZOLVA428ITc/C8HtbhCat2wUmn6
56DUzbClMLcyoRmEOMP+z877v47eEv9YGCX9qIrB3dHDzl48VWFkN+nOa8uVEYdnhnY0Qj2YwXnD
HjiXPhXjADm6Dvq0l7rc0TVhe+YtvCYAQYh0Rn89xPJ/5NB+D3Be1QObFjKhvhGzajNdRBHD+wEh
mw57tXpDZvDMpfj5+jd1XQEBrXFbGIalLWJw2Rqb2KyB1kk3OsCAco/a4IqyBDSHa0DzZ5fvky/j
gqCcJYMsBwOtfco+QxVWWFMESXVlTjd1LV9ZeU9xbRzBX8GP+i1PcsWG31kH5j4Z+0D0rNd4bOce
nlC9FYDOUfgjOdqeexh8usbmqwuSJY2CM31y5jKIjMYBZnaEVAgM8hdSNohEwaHajG0IS/ukb/Tc
f0YtBT3ecJsOHtRSSvBTNUZhXdYTbwmLvn2r05KNLpfTBpXicxW75VuNjh4R2C/9dxpvQzppPu6M
tPaM1lOp2Bn5DQzzz0HrRP5MZ3w9U3uWkXVmcyxDtdkewbQKp7c0N8AtnH/naVEJCTwVQm0kcxTQ
ggJ/4kYrRegU6ZE5s/E/XTazPVVBZJJORl2l++Dj+AYhmCyPXJXT7nXX28d7ATqJ1bBHsWpTuVV/
zt48X4fOeGHvVyR3cNJqlCjhzGtKLjdDWRtAC5T78ca48291J7pDJPfxtKNUZoe7NPgrTNKoN4CD
X0yoKVehGJhd6QxS469h4fkeR82FiSCOk6EG6SpJYN3pJZqsUM75oL28xAGsVqytQlftQW4RNEyk
yB6GHLBOI60LAJ0TAKatAfx9lUWR/lD1Wo3uDTJpfQ7Ply91l0A/nSTOQhedk3A7GJL/aHiqsCs8
Uo11q/T26XF+2qdkrXAp8gyuVlRis4/rGFdBr0265Lt+cdHX110prvxpFiC9mcbLcTqXMllGDWAB
PphbXHNxEAxoaiueE0ZoewQXkv5wejznDCzvN5at7ZFipPF+hEnrzjPPbIzPO38xhHmnHuzEdgpk
M+uwoLrhtpz2FEbX1tO0VtZNZ2eIZpwJYM+NaP75gT3IXeDZSuYpA9zuh9cNAzs9Z8vYY7koi1sM
NcOIF6Dmu1BHruphi1oibYVfThtR5wPz4UAt5m0RGGfAdkehsyxHGQBYyxDHQMCUfan0mDY4b2aq
n/rLEP1py++JkePuPi8BhA0JPBC1hxrIoH6VUlrSMrnYKWHocgDLC2uQLg3kiVaa/BJKCAuWNPSD
16fFXiBFBmgttcYvhadf9Yr/2vllvm5FL6RDEHRZ0bke6aVNOf3MmvRdksofrZd8VQT/gSvhzdeH
pz5rlNVY6D/g6B6R2Mu2lY6o6um5+XSz/1oBlcQMeCB6gpbe2yoLVQkV3XMgFB9J7imXUOpuouhh
ziZW+/h8+L7MBC0tLsJ3c5IQO4DiEf9tuuEF1PuX9FReCPbZsc0n7tO6H4xtcVPAU975ijTRV3CZ
7eKLcD/ezo8Ejv/2vLVlELgY1q8E2MFhgdVtaCKr9V25LbeGF9zVcfWt0ybJycXhKpeifVsaA8AQ
OTpziOSjnvT3OJeok7QXcoi/S4gc1pITRasGoZUdqG2XJnuXvtnH+L18Qlpl1dvKukI2L0OZcZVs
quvUDh1zHV2dfRGeWeSZ8eDQdSSJEvqWlocuVHW7fO/tWqe4Vre+fdbSmUX+hWo9mPfU1AahmKT/
bJE/xTqzJzmY6YVHVCAdoapeZq6vIwAXJZtYazbCAPVQecb3HvWMB5YWnlErIsOY4BJ008mgqcNw
1UK4yXXp/cz5Pzd9C99o9ZPSmxATuTAKo73k9PSw2KSg4gfZ8S4K92wm8dzAFtENHduxQCtx6tKR
5Aj4/LZN7E5DIKyFfvmbUmbNVg/R8O575bLwUCNvW0/4llD3vA668Sqa2mDnIw7knJ6Jo5fdwYQv
3JIvzbS0EcRCyeBUBi040bfTBj6l/P7yEDTlKSKcs6TCPp6JPodcu49xR/1+sIVVvA+vNDfYns+e
Hp/i34YWaxoOk9WlWuO75bSbddnoMdDPweE/RcW/TsJvG4tlnLj4oGM2MrdGFtjW99FLuQ7YOHAg
wyq1n7Hhp6dPPe5SfltcLlAE4ymM8aFb/+wkO6U9idIdfOyv8lc6keDxMndq6spudqnv+Ylj0cy2
KrY+iRP5QQFC4pY2zXb3SMKgDfqgyutQgVbJVm/El3qH+sz5vX7cXfz+5MUFJFVyHkZDDJtCEjWb
tO6uYcjZKEmPTFjwwNPPhFy/R2mlvS/r2jHF4k0V8ZNV/KzCvQnDlVNK4+70RH4CrP7ahxoJWDha
joAUaTrV8hEAlSsBtLNb33qFD/8uQN4PXmdb8lGALRWuizmF2PWbqUAEto28uyLsNoD2npoYTbQs
Lb6ApgwcX/P+Mx/B444egPlELt/YY4JEUhvh00dXdydbeox2/lbZCt7atBVX2rTV5jyW9lOG7695
+ZfVZfFGn7KUjqYKnc8sWHUV+gLqtDHHEDFUBNvm9btK5xc8nCZlcyYOU46GD7+HbC2eJyrkB/QP
VgJafvVbKg4/JPhT6UVKNnRRCZs+TKU1+miajerRi1mMEMhLdhuSFIFQg2J6KVELlvpqlZi9jEAH
j0A69yAmLodVLEFRaRjbPqteSnXaTaP4EtX1tivCdThq41MRJncgS2O4xgR6FUV4gmOzvZBq7Vve
m5taRRkKhN0XEawUshWcq7yvz3mUT8/e2aMczMAiZIDRipaNIbaIC7MdYSjRGhKL684lwWqfOQJH
b70DW4uXVEC/K91f2IrCyx4mGlvd5K61lqVny40uzpc/jzqCA3uLuEH19T7Ocjjcmx7lwisUmHPj
Xq/OwA6OPhDJjJgQLNE8T9ns4w1Tgj22kBcKXP2qfY635ZWx8Xfmd20N+MTWzviRXzHcMrw+tLa4
ZspBm8re8HxX3Gtw7K8yiAW/+Hv9FsEip79M7fEC0Xbbv7EuQ/Bs6kXo6GewAcfm9fATFrdQZJUy
vYK8XjL1fRjAI6JkqqOrMZ67u48ZMmfcI8V0ymZLvoQIWkmvNzWizJ25l1aoqLm1G9nVRXLROzRH
y/a4Fe8RwTu9UY94BeguQPhYUCJA+rLwCp1s5QO02IYjJBUcPCP6gEXKOzUR3FyE2DjIh02MWO3c
EnrasnLkiHwwvTiOoqYUmaUMpjNmiegqgffMqw2+omhL69A6UvqHVMgfwjR5AA/67lv+FyHWrtrK
hBO5lORVKSdumRouDhVVe+VG6Zu1Vvk/49D4XmjmN62G48I3LrrEt6UoGZ1IkAo6I5X7RlffDEhV
0KZ7GMAVnx7YJ+Agbp5ctqkqKplsQ1s28rWW6bcZwujk88AiyKv8GYH4bXOhPvo7427YwIfppA/m
v79TP1hdHBbYENGeirXYzfPbkrCl0X8kaKQOebM6M755zy+O5QdLizNRBAZqPgLiZ5DXuuG95iC8
hNix3a1FR1tnd9pa2os2EmJn/MGRqFNH5lYR9bkNRv6VhTl4iEUWfMp9FyZu1uyJbqycDuLgLLvG
0dGB/Ya5ik5I/dclfmCFTE4mBzFW6o3kmM+1K2xQgOF/75F6hKs7have59BGnpvW48P7bXhxHmo1
7buqJRkGr1ljT3ZPBki+rQJI3lbVttpMGwsSqf6BgucZJ3DkZaIjlkbdXINZz1QXWwcR36zvg0lz
WlOBcumbZVVnBnd0bAcWFltGQJOsEiRe62nlGFMN82Ww0r1zJavPpZP55B2YWUTwiCv4cW4MsVvZ
408Phix1U+xaN3+30hWvohcvWYfIxeyre3TmN2eOxbw+n47FgfHZ1R5snLbqkyypdaitnOZywn/n
Vzxzqak29+dfYMfeejrsB/TrqiBJaGj9aG3kmVuNmcZ7et3Z0mX91GzTXbJFHNQ9Pa6jS3dgaBHJ
lHO9jpsvdidJQrY0dpH3jUzDOW3lyPWnI9zE3uMKtOgT/jicGJWCqRIRseySGkXE5CYRQXaO/q72
pC+nTR0Lwz/YWkydZE3NIAmBDgy53/gX8VfkG1bwom2yr+dwjceuV2iGJA0UJW1nS4DGMHTqMFHu
IKE+451jUGiq8z/YDcem7xfgzJQQmvhU0fHlOoQ5Gzb8GXyc2P5XKEOaaB2ue1u0YwelnlfYAy+n
c6xgx7K7fyHd/ml4ceK8AnaJuvbTX5lBHsV2TqfRCrH6teBWbvIu3Z5evGMDpQ2XziropSAZXeyT
KBssBMUqTri+GeF0T2b24LZdp57887Sl+csXx9mQZm9MVIao3vIWN2ovFhAWMWhPyrlNM5jW/h9r
X7YcNw4s+0WM4E7wlWt3q7XLkuUXhmzL3PedX38T0hmLgngass59mphw2NUggKpCVVZmRS6UDMJK
5QTZFW2u7uS0E7wvmKWMB+DgBnSKba6KmR5B+kUhXp5pV301QWM9KbBalMx1+TyTdWJ3WcThPdtc
68oo83pAHzTDNFZLvLYvLNBaHUpjtEC4DoVlE8KdC/hyOs4LaSPmGMAV/10ndTsrb9mpI8mrELWq
dBx7OyzB1I1SJyfsbL1X3lmhx2llJR9I3qclUrHWnTHV5Pa4gr3XPIW2OQE5xHv2beQO78wxYa6S
wJQbqTAHIUvLUC5EkGyIRgX2ldIqy44XcTYetO/MMZePKIKMiUmDYB4+8Ed/2VGhHHdCdWzepdLT
6YO5cfMwqQfIooxXMmo7zNqUREDTn3SQaelMAF5uYkMH1ney1Gp32tDWRwS/IIj4TLCbYfL4/Z5N
aAfj4TkiV4i/9zKSyuKXYt52wRGQaY6pjdiGVBKuxNAIGO7ZOw7m6zZAy9MA0eMvofgumFcTr2n7
EWiCv7+2wRzBWg+CFNrTkY+cvAbpk5vugCiw9SP1Ko01uDSjjM55TX7e0pjtIhDRmmbAMmk2aUJC
UFqQwUop54Jt7tXqAzIncChjOc7AJgTMmprfGsllIFzXy72kH0+fia3MDs8qBdmdJiJ4s5iMZNaq
qkX3G7UbKDE54438Y8J/TS/zkJ/LNo2rBSSz+d3ErQ+JV4dEqfYw9v8Cpli5kBTEXSKFEb0MLSle
ZM+1Vdo0vlrpHmWrxEpcNLsCLiRq68KtDTNpiiEYpRaSGEhoN4C+qAcmFLwK0jPgLmDNoTN803Cc
dyPvObCVIAEwAdoSQ9QlXWSnS8RYK0xpRvEqOlZoay476YK2NaVzflNzc2NXtlgkoloOVbtIWCWk
pJwBVKq5C+0+V3GUHU3Lgujb7IkO6LJmn4dL3ApBCiAbmop0gvLuvHc0SzPEMUlzwcMgu51Hv/Tk
hnNq6RaxOcTKAru4IBcGPOrgoM1dsR8vaANDP77WHGOHF3w2g93aGpMbyZMw4oZjPXDQemTTl0/k
mHa17DF56oeO+n9dHnNCK72qNcipkS+1v7dSTWO9PCYupGILyrhYJJ4h24sHmJQ9PZTQ7gJpEKQV
biq//UK1ExbpNBco0D8yMi3BAgV0VEPhdDoo0z1AudILj5MdWKJ23/m8+sb2vTMQW0WCwgPGEt4f
yKkzSICEidqjx2U5++/efaJATT3zh6Np6CqKKSaobtlKblqXWQrSYNMj55ODsdad+pgf5D+iK+1M
V76cvUxGHyRyTUfpeXkL3alTttmQiI6QiWQaOxlZ2R6iqb/SA8XqKgbgA4lb2FygxqYvhTIBijqG
QuDI339Z3ZiDGNUxAHRkG6x9YGQKRb+1QxcvdArspnOhpYEXC8/HbO4pqirAmiKEIGti4nAcGj2Q
r9lXmg5bi1ybYoIx5AmSNgjgShMV9MFFCdI7Ty+uQDfBcWtbeaemgQpaUqEAgUHH919T6DJ5TCoY
MnfqgcJelotXpyZ8zanpKPmhkYi4j6bDe1vggU8KuBhqi/gp6qiGG+8pzCR1Yj4qeMthr60xN1Cv
Eug5gArYz/bdHgIEIDmxjW8SbrwqOoLTDJxPuRWCVvYIbUmvkgtVh7JYloLUFZjMc3PUoW8q/Obs
1tZto4TP4OkFg5DC3vR51iBzBPo4Tz4XbRF0m054UDsnRjGzcEFDz68nbrrqtUnmgqsA+RcaKVFy
sw0r3mXFeberQ4cmaTOdHstsOeU8YTfzbF2BNAmKAqAqYg9lIbfg1pALJLyyrfqgQJys1vcE5BCd
awSonvaXkcu93tsH5s0q3eDVBhZdB33cDlYpAgwumyYth3xPEWCfcNpbFw8uG/UxDK7Rhb63lhZQ
6DNJ/WpNQwfz9eJ9Bm22mU2sbTHBHbSUwJtWAAiofuBDkJMm2gRskEBfkJ28K8Id55xuvSXWBhmv
glE1HBnoJvs5iVRXFerBhQJrewj75FdQVUdFCa8jMXoom/xZBVjybMmF9hZTdCVERsxHNYMCUzwo
f/KoheuLo9Dn/MDNy7r6+sxea1oug9AYzoHutXJMnMWieL9HF1PDn8D7bd+ilT36MlmdrRgkzlk0
v+z2gJloCXgSN3DEy4UmIPgfbvmCt0Dm2uLN3bYzBDS8DkPrRhZaxqTZpz8ib5OZcAglzFSMFYCg
wlQ5T0vgT+XfSvETOtxWo8Zf8a6rD8jEjoqEUGFWxcQ3+tYXoxzMpsHD6fVwN4mJGGO4iGGlYJOW
S7U4a/BcyhyybwHVBby1zr1PpImcbWJhJEKr4fRjWvbF51xO+1fYKTiR7dI7fOKJRpfApmuri8ki
RzRtiZUmkCGCWNf9MySwO0iNx6mbJq2vzkNrQyik3/X1MDgJfAbUcJrSnmpDtpbFPFu0ydGG8gyS
FG4GHVULkoWe2NI58BhlVM52bPrjty03Ga8lpQDhA+jy+m3+FZH7YVAaJQmaQv/nj9kZ10RretWo
GjxeIdYCbDOBtreF8juGBRXtzPTJ2SdQRLwlMm6oBEinb+iJ+8qjkvqYU3vP+KAwKyvTFEbBK+T7
Ojj28ZUu/+LsGSeqmYzbKeuiboggFf6oO+oBpGOOYIMjXfTmPb+ewzvMjAOqAzHp26EVvEbQoOFF
wKRHlqs6TJwqT/ZmAsikHHojqXzOKjfTMPDNoqqPJ+UHRljQr0HFbZASX9ahLx7Hg7nrhsYD7B/s
VsJZnuj3cpCVSDTBp12pBQbtyspKSA+17VzjYaG2P8PfX8POxhidGmfiArwQTauRMH2DihWkIqBV
ivNb2qmdWVLjvcC5DTtyeU3FLYggbs6bfSaTkXpRz5QS3RM6Y7U4062iuBNme1Mgw7zIAWvofKlb
qlcZSBd5rdptB/pmnHESkGTXYwKaUj+aTUxrksCqgpHLorB9T9+sMPlMGgQQvS0AuJt9UNnJ54UH
Eq4jLaSBr0recT/ppj1KCkPLduCGZ66qHNYklJY09DVrcF4G4FFtEn417uiox+gAbWTrK0cavKAm
WnF4WrMoShFCZKEM1h6v0++V+Fuc/knVwhkhdDtCQ1N8UbBqbU33NTUHE49gtWnEib+bW/n2E9hY
aEC4d5HHCjNRau625uJJ8b9Sbrw4eV0TgS0QqRYik0UkSYFGfCwHXhYfA3ImxA9VzMt9t57uGN//
a4PJInpTNOOAAHLehM5rfUKNd5IVuhiCNcBwTKzQrg2fjxvcrL/qtIsEdW3wO7EhjEApj4DaE6gT
2YZqmC/dVb90vwFvAh3+0nWAm+s9kFV8T7z9YluZZgJZG4F9Mc4BXg5+jC4FvWUO9KMhpOfIHvCk
GNvmV4I2PzTgixgnxXQtkAbvc+quCCToFUKP2VwgGD0/TaO5F5CzdSXvcmxGtZUl5tgoUt9Dkxm5
wb8XSbYugYGzI9OpVdx+5uZrWqWBzbEt/R7C1UKn2mLy+IWrvjbBxGggJsQRuqCBJ10OyHEgNUvf
Iso5fYtAB+MT0PYtd7a2yOwUBovzogPLFSANimfslp2YPyGrdoOz2BmBOH7irHDrIwKzB5IzmYpj
sR2mQipG2aiQVo0oksQ7sUcal9pQb6JTTY1FdtFBKnhtra0wvDLKjv52ZEmVIlMw5ICex7hYkWyN
mSW7C7gLwtgCDtLwZRS6Cjs5hN/Ty57jeOhHZNO7tX0mDJviqEDnF4uGZuCThKSH5OJZAz2ZblFt
w8gPnI+8lU6u7dFNXz1pqwlIM6lAuaQwxNmqRc3uVf0g55C6SSVIVxKPQNunzvPbWmkv5DFzQ2m6
m2PzDkLw3yIyLz7nF22lZetfxETpqKiaae4hShachwCr45xBoxFMGIf0N5yek3Erwpxz9vKmWH2C
Qg0CYwSE0s+hP9O3lyWY2Tlr2nI96zUx/gASZxjZrls63aAetOO6f8drOm3507Upxi+gStyOy4z3
Vq9BWL14xKiKJVUJFabnnB3eVWH8AcHgRCqYWJRWnOfysdUfJhWz5ovfAYQglH7Q/+Z8xi0PtF4b
48F7vUyEJcLahJfSc3hI7d4z/BDHQuCPGfKuBpMCkCbAw7WoTKCG4+hczdwWMRHpeAo/G9vFiLll
T4C2KLfqs5kCrNbJDpZqKgnGgBaI1XNaZ1Kmq8QJHLSYF3txaaEJ2P7geRqcT3h5zvVjJ0sh+hLU
+oJV0ya36iaeUj8Ydo/6PuI/RHnvea0gzvVj50bRJJ2gF43FYlR2BNopa585x4Zz+9h50WpYVEjq
/E955h+LtDxbdLUrZzLPg9S2KbpL/55kbCFOoVX3N0CyxGWY4u7bfu4Sv5kxIpeBTryMyX0aFukB
qhVOj1E90JL8SDAtbBE1Ux3Od+UdFcbV1LQ5FIbYOdGv9jrIn3AxTByVuHUSq7E/MfnL+7qMywmL
otbbDofzdWDorR/7iZYJx9m8jGCvdjJWyixqlvyLhSueNcbZpIK0aIWIb/mVwfXNK4d2BfhsMDcA
Po73h1RRwIybaZjHb1WvFURrHLjcWZvrwdgMEmAF/DkszlbJSqOXU6zntXNe26VNWyOfbMNsDIoa
eAxCpAnqmyYaXe8XVAoVKC9TOiiqqb+nsnChGuvqwnQvNvJhajuUeLJjrPcJUIYSb5Bvs+i4ts5E
90qe2pBI9FTOe5qrLk6lgJYaHJd2vlyZ/nLO99ObwWm1YubupVIOfVMD85J6exOlXjmBOuYfOa7o
M3u9LOay6QLEsV96W2o62mVKnDrApO/8o4OWDmp1tk7Fy0T3tFPZTCpW62JCfDyTsiYTvqUx+Glx
FTdHWXGN0OvTq3yobaUTvdMG6So+JNwrg8zFm2QT9I8ZikJKcb4UC6TMZwxCoB865E4u1bz3xabP
fDP3MvK88iqd1GEQV1BBd3gEBDWLLTrlmvraD12hAG286rlXkWeSOtWVyUzVR+CQosCrB2U/ALdn
Tb14I5rK70krMSQ0icCtdSO017VdHic/OyJcjZAftGJVKazTX5tzbFXqNla/pU3aqZAatBQlpUJH
MbEU82Ix/s9LZhxcH4hEiAZs6n8VTKRPv8h00TuBVTrjLhmuT69rszm7uiwq44ECFIy6njaCv9ID
2Oxxra0xHqfokiDrZY2+UkdXx8tfHu1gR5M0xU0OplN8ZawAzgDeHBPqKoEk3fuNI6o0kVyDRdVv
9jqIRiJnfKQMH7IF/hw//Pml7/lmjzkoRiAkpC3QFfjve77GDwXDwZ/AtGzmFavVMeclA41L3pmw
1oKghg4iSxfSgcYqPiiQOrCP/uZtYcxBacu0yKI2L/yUJHZYHNDMsboa5fUutdBLnzHSyvmUvMUx
h0WMgNTNxJej+a/gIN7imKgkAduZRxWaU+1AZW3P1AlvM/M5yp2qx5MJzBSctdF/8NTXZGKUkNVj
R4Y8fLkIVFQjhDRpblFdAcC4Y+cPcZXRWh5Pm90OUm97yASpNMqVrk7qElQ3L4Oku9EDQfk/y3a8
BuA3M0xo0vs5TzFFVPpd8qORnqZpd3oZm86YqIBSmhhskdkCWwQInl5CS8jvUJKYwVnlBjz2/W1P
9WaDracVxAxQSZ8BPELVnFLFhjYd4EQNnWKPUMb+RCtr88CvbDK+aoFmJtFb2PzwSuCi4TbP38oU
46biFLKdRSUWfqCHvgBCvki76NrfZs876PQf+nDQIYGugHSUYt4ZD9VV4tzE7f+8D2gFabCCneEH
nyK22sRImpSyBiBbQ8RA43tvX9Qz2NCGL7kMni228TkkcUeKGhnfv7+Ytw78alkaczDSIlxKSWxK
f6quoSDbm89pH9mnL9XW22ptgzkRgzpHplbIhY/hSqsvQ1vVeY3MLfezNsGcBbXve7Oc0VdMC/WJ
9CiGJ8+1WltmeWsI10WsuJrOk2TYmqEH4PrvkXjRwVtnbnXSCd2oJn6V2SLQ15UX/xh28LXdgWJ1
KZlOf8fvDG8mVpDeBceJARQ2GgHvj6KImqJq1BP60sYtZauiqLdFv9MtKtnK74FtflvK1KSCixbg
duaI6GIzmPmUhX5MlZpGCItm3fmcBZdppjmLAJ6NvgAhTKY9nD42m3Zl2QD3Dd7lAJu/X2YqJtUg
kg6Ujp3qimP2IyPDg5aPfiXPEKcTbqCyfVFJpXva7GbLD91iSaf4digBs8lBn5MEHGMo4ur/83ad
wOb60udM65dW4ws+9Eu98bVdJlMQ015VQh3fmfpo7YjRAeu/+sAn8rst77m2xhyiEjKkXaBriQ9d
scDPwfyi7oOdhNlma3ZUviQQ3S3WW6/tMQmCOOMcEfFvBPonYhueLcZXZ6IJUYEETdvBtAKfzlNK
N60TQ0iMfzu2wt1qXQqDjpbBiRTC4RR+PfWVVZF2sQvozYGQNvqFPujN6cO5aU2BEByYR6jaOLOy
PJyqWF5A9RIHWQ1W3OooCNpZoWZn6VDenra1maiYb8bYpRVlagbZsAieOIDdTIvA3p/h1ZjaU3tc
0OPk48Y4y2Pn2EQ5n4eJ8vAp4n0ODTP1aCYPOm94czu+rhbGBKQYk5udPolgqUS/YP8K5oIqL7Bw
O/6auNaY2ISSX1+ENKdsD6+PjVdKp8+8pOil/XDJVgtjXlJSIOX6DB5MPwiuhCa16+5RTG+a9I/R
ZP7p07GZOKxMMV6yjcGKG4l4HxaDiSnDjDhzDlJvtdB5/njTU60sMX6xaNJcGwR6mz3FewF5Z/Gl
avUOlS7rx3veaCHvIzKeMQ9b8MCLgH0pi37IRdccahe9u6S4ahTv9EfcDuWrtTFe0YiSemp7xJoM
z6YOkMKdjtmtdt8cqB6AxEM2b2ZiK3OM+5gmsGSYUNT0mry0FEzfdMUTZ0Wcc8FW8yDYQBqhxWkH
Vmd+qfzqitdiqNBwIxCBoB4TZWB74A05vETlE0ef1QIrxcoQKy2mS4OibN5Dg2tOitgqygGsh60Y
WkERQW44gapMlZa3ZhUctURzTHO8HovoLi+zu76urQTaL6TSzo0EXm/uKt0p+zF1kkEBq1wSXYHZ
wWtM012k2jr96ehen1oB45XG2ZTyWmsKXyCAHUiVvUjnUxpahXFVUnK7nlsG2dwr0HiBp4iAo4Xt
SCRiKemjBNQYVET2OIR02AyUh4BaWhL4tNFWRcvKK3iZzuYpXJllLnS81EKvU2LDXKF07Qdlnjgv
js0rTNNjor5IUDMuVwvmRegJFlaB+spRzcTRpnafDDKx5Tn3cb85BreX9GaQcbygp21InKgh+ADa
65xK3TVTlDinD8iGEQJ0H7qbhFAiNOb2Fk2REfAehH4DZXA5Ua2Q8IrRGwF4bYIN+QgeQDmPeeSX
2c6M77p8sCu137dxw/HqH6TQUMl5Z4nJ7udOLquOLkbYUXBtbM0XM2S7QKJqAFSY+0l3Ubl0qC2e
vG98NhreQpnL1oqFnlcdhtqCDP3ZDMLkUgciucXu9PILTv7dUpnTiEEzvStELPUrjcytFjgoJDEs
S3UXQbJLL/3qVToJCXjTBfj4ZEwgzhwB0HqvNUDbavdK/6QVx0K5q3i0vh9E9uh2rq0ydxpIxnTI
BTwnlNCFzfzMwCz3bPV/tFvAFumsPB1TnHFuVVe/VXJfq+xchpuhyjd8COWGL333c5gYPgliL2Yx
PoLcQZizmSxJ+ZnH9wRaUErReBXXeW9F8ncWmUiul0GuJxFczuvg1du8y2fGrrY8gaZAgts0CUax
2adxnjUatF+QwHbRTy09b74iSQDBmTcDzPWAZqIYhWUCdFaXPKr57Es6iC3zqOc0/3gLYa4GiaJm
VhNANrvsR6FWEE3heTSeBfrnq+ugzvoSNQIoxNtsUayWxKA9FmeO+996Kr37XsylQx9dkhYRvHjA
RtOabg4pN0rK9w+kHxvB+51J5sYZg5C16K6BG32SbaMxLLG6DEwOvcBGIH1nhLlHphyLQZ1AmoJy
IdcQINKKH8Pc7yNFdhS0EU4HuM1buzp1zB0C17uSDYkGeJkWFU5myse6iC5aoQy9aQl66EQsl+ko
h7zd26gXvFslE1hnrY6mOoSDXr0H+9op92THhylsO+i3VbKEGyDAjimFQuK3Zg0eOSM9amGAOERs
qZg9ZIx+FGlng0QW21gy5/Qn3op7q4ttMGG3HaI46Jaq8OdYxjRjP1qSPt2MyeKVQvwVkOf6wxqM
G2mnMOkWsAy/flgTtDCCjYe26H3qob191Q0DkvLI+pAhvb/qDcqXmp4o8IoORZy0dqNmFtkr5y9E
bxjScXT5iQcu5RhlM6ai0oU0biBHYybHvFqAF+am6TwTzJ6lUwHaBAU3HTK5F6Y1n5e+cdH+0lqK
AbZrT3isI07Osu1c/n5Khdm4KNYHUstYldFda8tj0hy76fvpk8gzwbj+QCd9tSh47lRV/rxAkdqK
Ie/u5AGv/bDtw97WQj/vOgJIGNytMwTLdFoAB/wTC56w3OmCn8zXp5e0nQSAwOB/TqDChIFEquYU
UtjI0CHKGOeWDnQF6mUaWEoqBb1XHlB0+za/2WNigEx1diuqHDSr5vduIWgoyq1uFbV5JA0vVm8V
xnGb36yxwaAwMYBAX1V02oG8vuqhcfn6XAysNHQgXuXVtc/5qvQkMA/jd3aZsLCoRZbmHZKE/6AI
OZAdtNtBedH5cATedWPcSA3uf7lFlIE2x2DNItiYJU7A4WwbWyNpi06tdJBS+qSFOuJ4ETR3Ahku
mopw8Gq8A8lWRaIxEgdBgEuktTPy3NpkLzxnluBnbr9wW7+bVxpQGNDXGARKicyVrgdBDbtUFIDA
A3pD28tgq5F5U6HU9Xw4DSsjzHWepEQeoQUPh/uOr+qTMJjNw7CyxtzofoHuXafDS2WgyB/2IB4y
rEq0finXvTMfxV0l7HhRc9NfrUwyl7otYrkZGhL6ibY4ovpdkhVLFyF7KlznXHVe3vqYO53peioa
OoxtPVt6a3f6KtObemrvmJtsRCkguLMZoj79UCX3UGEcurOsvzLJrWS6p21tMfOjZ/l2Gpl7jMdo
G8Yp/D4Izh1Rt1rL+Kkd02uwrXeWYMt3UECp7zAkhmLkInvzLfQBvPTh9K/gfF/2qpvaKBCjwWnV
mtkG95MzxDzlq61bBwFIkOOr9OaxKuFxLzRSJ6Lyqcul2+XFhaINO3GU96dXwjPD7F2o6K0YGQLa
k+H3RH5qhXMyRJwHwBZuGCC+t7UwexaoqZxqGepPGQY6X6rHAhQtrcgz7ZLihj9FVrC1RyujOtPC
C0IUB5sJe1TnZy/DJVB/AwjUuItt0y8dEtDRti+EgLVNJqebFVEwlRYIVAUblkwXHaRKwK1mldrk
nd63zUrb2hSTy+lSJUOoBEnCKy2l+q34RTXuBNizaWH+ZXz3lV4sAicrtzS/GYTWP4AJC6Oet6Ac
BxqI+pgZDIP/NbarTzCB8DaT/vkq2zPbRZgkvUNxeUJLe0IFcfh++oNu+ef1cpiQQMxClrPWQADK
v1UClIBj2RMBd+sVB9qQnImyzcrC2hoTDYBSLpCLI4KDh44WSrNf0k6wWwc8dCHK83zV4a3kZG2Q
iQiJMgVx0qJ01inPhnktQ2Ajl6+K/Ob0V9zcJwncoXBZkgwu3ff71CcQ5gmmIvLBug8myIt44Hy5
V9VGNtoAwvHXBPPpTLVXukoTMYSgxMl+aKSHbBwWO2nNQz9mN2k6LFac4Ak86EFTW7mZJb7eJQNY
yZt7QRtGZ1ZI4soDOC7Gqh/dNtOPYSx2VhZM36GiiU2Yv0kYBUCL8KBq6WOnzndhNz90hgqkSnUV
y8RN0/Au6rLODvuohWAClbssz5YxP5AapKGgbnUMabxrwuCsqftrYYGuU6mZv8xReCzE9FIXMcjX
xqOdAZVmBVP/TSyj3qob6U9VVAlYXs3fSdWNdteI+7mBFHNbK43TTCS1el14FnL1JspEb8rzP7lY
B56oD7GlVf1NqIpXSlOeJdqVnmOQ18ob9V4SBsGOQQKcmsLjAv7kSK336K7VNhQYvlU6oaUgb5IB
V2wNPHEgEuoKYKSzyjY7kLg8xHl4FNIMpCHG7WL012Eg3fa6GVjC0FwKpYyB0o74oxLcCk3mjaCE
B3t4Ftpg6fwtBIOnmfFzhE6rOCxXoQKOhmVeZqvQpEs1JsSOG6mxTWWwA+gt23VdL8dUL5JDCxG9
iZSHShzuNWk6GMCKOjKq0FKFkYKgyA6z2d6CmR6iLMDC+2OR3o4aUbAjyeBoRolvG2OqjzRWlQcY
79dC0wtFobD00rxLs1FytRQcxcKQuANEgoWwvwnU4kIY6slJCvXXGHZPYFf81ondRZNIV3qaPHTx
MJxVmr44g2CG1gxl7F4mrZVl4xmo4BJrJPVjLNe3Qxaco9LrR5O0KwfzuTLy2hoVUIdNOZg/1GwX
Kb0jhNVVHWtuECnPXSXv2hH5qEapvLvgTDdjt+2bydYnw6+L9HlJhkOfJEcJ86iTpIHUo4JmIGqf
aazvla5A+SBNf5thdG/GxaMahkcpaHQrrKFTNCw7rRT9LAeDb1Xdhbn4g34nq6vM1tVjDEwoZXnb
4nhnjQ6CzBJusNfvBmXAzx7Gm1BLb4GvbpyqCb6bbfUbw0D9ruvaFjKziacZorDT5h5nIQMR2jBP
iZvHRe4G9cRLj7bwF2TtBhiHFtZSS0poD3wBTbmdv6xcDpMklWVAjL5s8FSt7N5VPMlKpxeuoOl6
cDGgr30ivtKc6KObA0UqPB0kAFh2jLrRkzxP4UmbXoO4tXBR9OB6JhD1UtrOmbTBDcXxeWpmHpvh
1ksMMLm/hplQK+OmSmIFw9LtaDf73I287GfjmqBs/ETZlH66U8tkAkZLQqEWxzoCrh3s2sfxPD83
TWcCAdwPKPK56gOVcdVd+VCib8jJff+XfX1bKhNK+rpNkjZpIp+qVqK0+GP52QV2q9FAfJCd6ACe
Jln1vxIi34wyB3cSSIjOPV5LoXwXQ+wgLnNOFrqZ0692kDmuoTDDgILMDHD3uTxXzE/A3bcD/dsq
mJQetUt0JCe1xL7NrvwkWdJZ+EO/AmPTjXCQ4RMdnZNabGYwf1cF/a73qUVVl8OQgljPD5vZkuYr
I71cIPibjFzpBpql/+9nEo/w95bMNsu0ELpBfiSBFey1vv3CCgYmDj4fFc2TP1iTgQAwodxFTLbr
FyttqOsSrL3CwukA6VrLmVfZ3qz3Qb/krz3m4bAYcVdBfKT0M3h+PTuopYA8CFLfc+qIomi1se4A
XCPUf/oytRcQ5eXTjQF/N83u6ZsAFANn7cwboimntJZADoSxzuqmN+PGactOcwK1nECMJfTOAkI/
v4lLzdGlrAUOTTwGWnhVCPqxWarzPIv8ZVIeiF5I1iQHT1Equ2FX3cqhAjXz8VHIp0MfZp2lC/1s
93V1qU45wn1V63aFzYCyav3cVtkFlKgOZbnkVlL2v7M8Q7t7vhGz/GnuVMPqhuo4aeFBTs1vgSI8
94PhkFG6D4jyoEnmIRqzQyKNxzrunvMwOCijARxHii8WLdmhrXqoVpfZHsTXuymud3FEvudGBHVq
zNBbixyq3gBxdaccjIsgxM6EnbuE8vdKTw4LQlyppsemSh+ncpmA1R52JslThPPiIm2zpy4Wq11l
ZpElV5Inj8P3SazPo3m4kzrluxAKoFOKjd9mYXZ23hS3wjhcZg0SENWYdUjg9d+q0bgmiSJaxjj9
ELrydzrEx0kHa6IxBN+EOkdlpcuejLAHVzVqS16VZrJbKOb5Mhi11eMlapGI/DZT5W5WNSjqtTtV
AMCpIKVdo8U8FVNlpWnkG3qNj9UIloaUiIACb0jIXUbm8yE3n8RprG2tUvYY2PlmjN1OCdvrUBfv
SiRtU1cmtlFhcLXsqsJpUqpjPAeKo5jp4JmJyAkOm+4GqBydoi2gHs84OAXjqyWmyaAAKU83Wly4
xmhcBlHlpYYSOacvwgeHDUUhIP9Bay0TESVWxuFMWh8Us6ZFfjSOd1Oc3adB72NmhVM33jaDSgzg
IxB7ZEnTpGEqMO4CPYl+uWvjM1O/bUROZ/ljVYAuBe5F0WVonops2UoF4C5VysWEznS4a4TwttTa
Y6SJoGAu1O9kUP+QRj0UUgm8VqZr8DgzuHNBIM2JgXR73nlV5ncwMXASlLxV6sBAnR+ch6JYeOMQ
XYwpeRQ0+bKrl9+oxjaAIcVPp/fy49OeWgaLviaDdUD7QAjQpKYkBskLncL/J+7cF4MYmVJFyZQ/
TKzqygzudb3NfV2obkoTd6op/1XhkZoANE0DYb+CvWUuQz71eS4oGbS2lEctNV3Stj5EdJuK8/Fo
7vNh10BrAEM4n4bC5Eb53BdKJki530jGJYZ//wQRSCq1CuoxoiJfYzaX03fYPCaA2yiSiTKrxPKX
TaYRw0nKgpeSWTqK0hgdwiBbdpk4/JoaRMNMLWVvKqPurBLMgPNZP/Lf4LtK0EEQMe1GFAz94Hus
ylqC0svmpJAIMrPFFd7v4U63pZ30ILiUi04HjS0Am2Nh8al1P7g3xjKTBcRlEyu1PEN9Fdp6RtBb
Egog6jhaIWoCp2/E1qauF8kE+aoBGFo0sEg1QSc9UFoPD31URrLrWBN/YzLz9rQ93tKYB0yrpaVg
llDraMW7DtP9QztadV3ZmBzjrGzLoUKWCtJUIG37qEncdbUWx31keLMwHmezOC6h6pdNy1kQzwxd
8OqUBJ1GIvAnIjxIvelk5fLQzd1oodfunf5yH3NDeiqgvgP5WDD2g9LvvSUllABeAd+GJ/4QpUO1
VyCqV4a74udgd38wxfpb+sbn/v74DHuxCnMmNflhCDMtuyR9qWF16K/rT+J97w87xVf+qEfZa4Ak
rH9y1knvFetnwIb7n0V2FBNPfbNMJnw/Wrv+N6KkzdO/MsVc8bwjqVZ0ECTQIKUsLaE1Tp5Ut1Zb
PM7k8fS6eLaYS90o1TK1Q2h4hVI/LlN5AJy9oFnhQ5rWHvIcLoiF3t1TH5L++epoZmrdps2QGJCo
orMOSejELoEc7+AC6iXvwHvBC+y8NTJHNG9VE345xhEF2NgaUWOupvZHGudgfpumwzzlPCdN/8VT
a6TXc7XGss7CRWpwWOQfg4x+cTbYlGo78gy7aX9S1ptPdFd4J5S587oxNBlaPK+CPP+oGL/5SXWq
eAcWI9okeL9AtcoA3Y8wmNw4KHqiCBhbYOyVBTfe1T5xjB+V5pm506ovnQkex8Cmd9MJ0l/MvKof
xhUmjJXUzQIn2i3JnR7Gj11GbluV1xPf3MWVGeaD1nUfpkUOhaNEvG/G+ynnSgDT2/XhnKws0M+8
OieVnOnSNBSUq2SCzE9LJbDc4fCqgGXenb7qH+uf1GmurDEJbqqZYQJCdsMLZ4s66gG60I+tE+mW
4s47Li/Kx747Y485JGEXoDGAp4+/REWGgWyUubNEz2xw9BNfr7LE0RctteZa34uNeTEG0FVoB+Q0
aopyRlTeGHVwUZWQrcvz4b4fpdKRygjv7LGNIWrV7vMx8kjOu72cbWdhmcgEcgxzQv55SCBDgxmi
sdet01uxlUOudoIFXy5hGxr/j7Tr6pHc5rJ/aAlQkdKrYlV1VVfnMC9CT1IWlaj06/eovfu5Wq1t
ebyAARsYjG+RYri894QRuPR3xZiZlhrvVW9bZXt1JKYJqVs4f322c0JFapK1vgN4e8ysoHrIho3b
Y/XlgsIQpMXgfQl3scVBV1DDHFPBGXRoRxv4L4jfGK8Fs955Q1hUdeJ+PXOfir9YU5cBF3tSqpV8
mgLcHiItfgy9WlosG62sV+/jQL1riymyQpZtFbjX7iw4icpQnoYpEUqtH/fpFBYhCuuG7pn1AfVd
e/Y1JK6s7ycbqvfgv24xo9YWCHSfKR5+iAZL248Bi9pkaRWA8h4x6brp2ZEp3eTBmxP19CLYyZP2
kJmhds4yeWusqzN8EXoxw12um0XJBpDbHPGXuq8S9RafXhh3hlvzNLj9nu5kBmYaiHUPbXA3btoP
fNKsm78yrOxUEJy1z/ZIZhDVgcgk0wu0FqrX6P0VevwmJvEMOB63hoiBsaigG9vmGrXkQbv5epV9
VnTAD1CgTg/LcmjTA1Hzcf61ngoIvEHkQz4xC4j6ydbtxCMwGmAwareoM50idxM2t1oKuQy7yMba
UR7NNkPpKtnHu6F6d/Si9/OLru0cUJRM5+txrl2kigp6EIU0IEa7WGYzN6ZRSygcJ9KvqL8m4bmr
t6Zy7Y67jLFYTyqnLaALIwwzJv0uN/DRUPS14XXsdRPbd1J3GAr9Ki37c5PXD1k23skl21rUa7nR
5Y9YXLQ9RSUCwiN/SS6OcL76q17e3m6jRldf6EBfUQkAWVNCMfDj2hFmnWFRYe1A1ucvkXr5W7an
LruKwHxqx33jEP+f2b+uDhMqOADnqgrKOothml2e96n87zqca98V9h66ouD9h02yiBWF6M3nJYhe
OpzaJjigpo+qRU7Eb4FFMTfoQas7A9418IrQUI38jBJREkPSGzhwz8+vP7XKmZfkMi27DLZYshOF
rS/hwBnHWvpIpfKMc9qLxvI5CoeNAus7FHYZS4Ons46zDhaFSwt1QjhunNLkeKmnx1AF0kwdb3IC
0kkVuFma2IE6ekKG/mEVHyBIYitpBJyKcKOhPVRdBMxM85LFP8tGxkXBndTUnFgu3bL/0UIFuVHl
XcUmJxelDwuMYw6J+Lw5mpG6nxUcq/StrjcKZGsXiKagJAfwu/RZOgsFhxjgirD0i7G2NP0tCoWl
J911jIaLUv/Sw61a+Nrngv6OCp0WpDmUzWnQRRadFVBxNBh0flsiWstkssNh2CTlg2WSLV2w1SQa
wk/gSuOGArVykQpIfUBYLFTcDFQ7dJkwLSSyLpm4VxdA0xExWIxmJyHSXVEkZ9Z3G4/L9dH+5we8
s4ouRysbZVYLGOdqJHb1rrPIkNhq/VyGP7++HIx5By+XJmqMgG+buIWRjHyc16YO8z4GhRmSUMbw
3SyV0Qvy1gOyrtp1Q7lnTec2SllaBpFzR2JVb/dEV20Cl0hbK0pQesukcc0MVUmV0Hbf1/i5YTop
byTkpaPWg25PyE2doZSFNRWhbMlxrN9CTRF9fNksX8E9EZZaJ5Nl5vRlaJojlUMHIkR4unTBWZ5k
4bbtTIAJdSur610u+LEZxrsCDrxWEofXJC5laIkWtlZLAgpC0bdchRwBr34MSvIsRAQt9thribrj
Unwe5Ow8oTXFU/qgl9ySGb8bc7STemEXXLoLUyOzgLa5mojhJ4F+MgUh1qjBRSbuay9psl1SsTsY
G7solV73YrgifR9aVS9uJU2Be9KgnpKgfxZZ/2om5aELNAi1V9zhPL3qRPuQNz3K8Wr0WukpOM9F
/PD1V11L2ZmsMXxR4MUhP7w4t1W1UoNUhbtsHAGZMji5C/DOsGOPsztG8o/cMVZOhA8h5z+/WLJ4
09W4mPCagi32u3/TVLszdQT+SQowjD/G4m/7pC09iJUU50PsxSIeaSMV6SyhJqU4RsH7USNrTF83
JnXlMryMsiR/1VrWRx19NyH/8+vpsx8V7gs85SW8DrAz1WVXrgEQrpeMJvF7wHdlYHcTJ33Eccdt
8y44DiMaAdGutgFz6JGmbyGW147Ay/BLG6M+aQoYz2JK/1xD8P+IZVD4zqraZ3RooU210Sj/k7gp
xwtV883se3WlwGfHNNEU+wyfikc5bKoWeZtSt7ZR7+T8dgg2ztSVI5VBT1JhUOLWP7eISYkyfF6G
YJGgoASzRzsjQF3r0KMybqN+UwJ05d0KPj5aDTp6VcDSLZ4xVUi7kcQYEqFO42rKUXL+qkJOwbPs
BVf/AJ21uhMuQs5/frHXDTVJZBleYv8qUXu/7BZX1IcBLnNtvWCdbvYAeWeBZUrf8wFH+E1cwYSH
XkcSxpz3HgeB9uv9/hlKP+/Ai1EuUo6yzqNcjsLQ14GArE2Q3yYwTCM8Zw5tO1g99Xt2k4XIQHQf
bhVWrrtV/Z2w53f/D2RxKggoLLWqxv/6l60e7yjLq9DLM2AHv2xPVhWnRcOgCdiruS2YuK81sg+q
DstZcrNG2RWj8KJ8LvhHmkOkzCdo3sgdJP02fsnaSrj8JcssukF2aMJw1B/9Yj/sp53uDIf+H4LV
1zbWZbDFrdawdmC53Ib+FBdoTB4VFISp18UPU9/9u4FBB9FgUPFHo+bjEq8KGIe270j8+jBXveKr
2CVulhyUw0xn3qoFrSR8eB2YELBBuRuqo4twrTwMbSJpqV/hNM8IyuwU6UIN/AwUbL7+ZvOyXW4n
HU+6GVMC5t4y4+NAp7diaCHPpGmnNFFsOVGcr0OsnbLoXqNzDpITKiyLIymngVkmvZr6aQWtwUF+
BqvBT2B3+3WY1R16GWdxDkFUJiwYGSEfb+EVpFv1g/D5HXJCL9jD/9QxuFV5kK97A+/LETttY5ir
J9Nl/MVXixqh5oE+pP5YgNc5aQeZ5T+nCErWtVKfkZz5XR+kFlPz56GqNwGJK5sPJvT/yd2Xr4Rq
ZAqNsna2qhmcnkPXMdjPaqSB1eju9hqds6jFwvkQbvFVwzbShiyHTEg0cqdhHVRAb9rxu2acYxO4
95fcrLZgQytJJfBIOsraxix+ulxIDZPlTokCA0llsVft4R6qQaoP8bTZ/Xs25TSN69mUE+JV/waC
iQIhbAhVCIOiAQXd4cUZEBDYAKhzb2gfHEryEHlwqQc40qIeiGLjTzyzw39x7iAmApq4eSC/ujjj
ComNBc8MYzbwZZZs/6VXCH0K6mX/4NxZOQw+hFtk7XKRBrJEcrjood5qB3lwPQmV2n++Tz9EWUxk
C0MuiUaQFoufopvSK+6VneJF0JfMffW1tYon2cP77VZJrAKuC9t+UmsbxdQ0BVgMAJY+4YeSKBFB
KMy/+vp/WlhaxS1cRlvMaZ7H1RCYxPgf3z4CaCKMK6fOyf7At2+tKngZdDHF4WjqQZiiqvzn+frK
XYUK3X9mc8lyhWZZYjI1hlVP0dkaCiMsAdEDonV6WHlfr5y1TGeuBhoyik0mnkKL4nU/TA1amvhy
/xIFvT6Nf8db5DM5Vxq1gSc4kiWIhWrH0AX9roJYaH34l938y9EtNruaGvrU4uz7/NG8rQfd6ka/
mMjFouz6RiXygJOUwJI2CW56oWzs8v9j3f89d4slWCZxlqsUIUBehJqi21iBgBBY5MzdDfCaZuPk
Tdj6fMUuLyUToFJwfrCvP5VWjRJaZNIIWKX+bhUXjxc2oP/sVlhdIhcR55m+ePxkkxRq8SyMgSXy
v+bgoYQl8k9kbtYyqctCzuLObXk9FgUDTEhMpa1Uwpai2ubllmrK2j67rG28t/kvBmUY0yikFrWN
bD84QCH1f637ucU7S+xHBx5s3O1bI1vkTgpP416JYd420MgmUENVKjgitL+/PkC2oiw+1tTko5Q2
eBwXOKsMDlWH+lFsmTxsBZn//GLyujg1zFagfhFiVVT0wMQjKyb365GsbOAPX2hxMoX5OIJMCGM9
orcugAtToW5sYIhyft5M7DKfXczWLOhRBz0ohjE9TZlwtLA4EfKNZa8zkCM0QjvP4Yfcgoc84fkA
U1b8lqR8QBmWwa6+PZToRGSvqXkvPYSRnerNIRWxGyqancn1rmx2pHEghmUX0c4cvEKTrcgEJCbd
kfwMLy1wC83UaqLBldT0HKlPAJdAv7Xc1apu9YCviOGQdO4IHI2Muu1EwGmvaWz3zUStuKEnYgQu
nNPvWjW40QelcaNEetaF/I3AIqXmYvIrDUtNE6NsGZ2AyJ0UXBttEllc1tHlzzOklVWDY0uNKCCV
rSUFuSs1s/b9IN+WNL4SCt0Fah+gbBzTuVGzN/XpTIs0BudIPhLMntkU6lWXwYEwaG3gsK8zcFEY
57tgbGyaUwBdH0bjl6mNZ7UoruQgf1OgWAqs2l0LBQSexHsljaHuIyxqimMwMehNFd/UPht3+qCB
NwruRFgICbIrwYl04c5IdCsJS0tkXhFhdtTGmwYYnhcQI8oln4zkKsp/Gm2+4yN4xVJVO4HMHTMU
uZ1NcWXpU37Lp8bJOb3iLX/gYji1SftIg9YNITgVyv3PAiQ4hWkn4DJ3hVIgCY9CG3SQW1JNliQX
Th4SJ6eFy4PBFRBfBED2p1w3jtymwoaBhw+Z9FPFKz/JJEdHG6fquMW06S03ijdt1FwprtwgqXH8
+B0tbsHqupr4sG+L0K1JsdMncZ1BHi6EYm+glm6b0GNbIB1P612tUZ+RaV+MfF8HUPodHgZjXwRP
YuQ21aHGFOXXSlQ6LKggw3aEUCBIyua+gLkuQQ0HAsB3lVmOrhSmD9NQ/OKdfi4U6WmQgoeJ/Nbh
iDT4uTiGueQ0SuukUWKlqD+BJS6m7rsYoNU1/MhyxQJA3JvEUSqi1qNGcp8lkO2jpp+N5ARsljOR
4HtS5Ecg3UPLiKcnxoeT3qFio6O4izwqzCS3jaADAyZNEXWHqB3BqvmB5g+YZwF43HGUOhA1dcpg
2k1Cw3/jUYaNZPCbBN1EJdjHwz4nz+1NmzB/uK2MIz1n0Bjmd6lK7KiqbGoEdv8tTPGr3M50xvBQ
kxsjwl/YE0BB6vQ+hFuAcl8Up6qC53ELBAZgXMORS4dR3g/GY6fdFGzfZCekfQ6tvEgbbWV67lOw
Jx6S1h5yO4ocMJ9C5pQZlKJiy2z8GlNJH0XeWFHyLeWQbDatGFyPrjTsqhutGggYeOPI1Kpx8Qyq
ZXaOgQOHJC9V74rKDgK70qziNU3ddHLr+FvLvWq0Av5LM94ietUlEHIGu4hb6gCVseFaA6VJo2RG
1hb1zUhgDua2ZJfCbiF9VTsrBcVbeQtaw9LgG46aoDVUzIrUb1EBUEYnICp9baKw1Vphclv3pyDZ
9813XrUW7UInaQKQ08Md15gVR6obUHSRwxqYMkd7azIv0+1++B696OJ1buPF3a5EuUA9FQ23urCx
s+w6OFM5spLIa5IryvaV8oTnn25Ygu0I3kM9+y7MwySja4wn0nBsejgPSA8DmPFD3blt6SsF0FGS
YtXSrYhudPWmnu5SpOPGLOMvYdgaJAACSyp2U7IzmxthniTdVttDD2drVtvJ6FPlxKXHsQr3apdY
k4D+Y+lkEao3ta915xgg5Q4bjZ1xfFlgchNl6+G7klahFoU0DrU2gObfM5SLSzSowaNIKjKXKZFW
defQzXG4vKdV/6CCvXKbfoi2uOnCvqOBDIotwHnQ354eqlmz3M73yZ0Jmmrrw19443Zdgxt9CLnI
EuSmg+xXyhO/7eLfdASVUQMv3+pqWpwCqK3BcZHe4Sg9o4Ma26WOU7mgmgGlNejgSJy5PKlf+5Ci
1w59o6+Tizk1X2TRBrgYqkrBKQVfaPEQIZCW0FHaSd8NvRq/haGX6m3rMK89ET7EWbxC5NaQ8qxH
U6uDbCq66FXpcd3WX0uX+LnH8xMUBcbnzUfC1vAWLxNZGWSpD1kCPk1w4G/QafWbx8BhjzBkdZtj
MUeHg7a0zx43a4RrK21+m2BywZH/RBjkowZpKlR1AbVTXsLQoo95aimwDbKmw+jQzpZ3AZy0777+
oKtREVHR59B0CfpKm6ZEk4ZgxF23Y0TseRHt/zwEcGx4fQMZA3j4Ys2EjVkHQUhzv2pCGOa0084Y
xeP/L8ZivYSZWrB47KCeWk7XJS2BvZA38uo11BF4Xn+PY7E48hyEYHXQdA9ZhuEzb5aujge/e5eD
klur2X09pjXIBYq2MkAsVELgZcNOz9tiDOM49RWWeUaCu7wUU2unEPRKx9ZHOgpxln72IkVaGs2P
o8kKOyAI2sjOw+lQNc86K0G9Ja5oGsvExc6ba/gJgbRVzvcFXAxYfkCO6slBd2LG8IbR782K+i1N
7sKJWSSono1cd1jbBIBo6KndyBxPPT3vnXh47mhtJTjvx0w9qB3fVWPrmH3m8CKzgYCxWtjRCE0u
bEFlT/CpshqACgJSF7iDtLtACkpLM7nXFgaMZDm8seT2kMU/5CS0TC125FJ25JqeuFk4UgtJdqo6
owardVnBA7ewhhGZb6rZicL3wgxsKU2sFj2fNOFOlw6gcAe7qqzsWq89lYe/aCSuZNxkVtdn1yzr
NYioIPVOJbbx7da2FYj/QO0aYFZ9QsuQuuFGPTapH3Fc38b9VG7s2/kVtzyILwIsS/pp2DGoY1ap
3xg3Mv+plLtCRWICBZyvF+EagBEYu/+M5L0nf3Hdkhylb0jcoEXzu4QakGlHKJwMOJWqBheNBaK5
m7jUqX3TAS376+Brg7zcADIm4SI2I2YbSDpyT9H8YHiOAUdmNwCOJcEWE2/te11Gmh+8F5E0BSpM
vY5jMEzEY6tVL1wZtpw81g8QQIkBVjIwaUsWbNe2PJcnsFMHrz1OjmRBTueusxnU5ADj2+oUrg5J
AUwdNogqEBOLNCKvRZOVDF1BmWHzDIaj8w0trdXPAxM2Q0ctD5CMRc2JTzRX9EwH29YU2K+0eqg1
FSpGv5KUbayE9bm7iLVYCmOSwpQ5fJ876Lw4M8MPyChXsbMDmIwbi36+LZabC1LcgJgYc5/1U+cT
z7aoy6FyVSVQ8+KdVeDfefojSY+swBMwbf1/sdD/DrjczUlbCVkwLPRID4AYdCT9wLXcqba4C/NV
+8XAlptZBxdVlBrRvVIDLig+kSba57FhQdYMb75866OtIPeNi3l8/6gXuyrpIxzUaZT6ZUdAb8nE
XawYsdXK06EJ1BMU5XbcHO+bCKJqELR7+ReTir4y/kG1AYYIH/d0r3UyEwkGW4PROHCYtha9bTTB
Y4KyzNZQV3fbRbB5SV0Mlclt3xt6oHv6Y+Om5TXwbBA+AuaqvIV/iV2HduhsScK+N1CWnxNuDMAe
SEwz0Pz8GLSMQLWnaC1DWDrwgZ7c6a8qqCjwZDzNr6LKKZ+oAq3zykn9wTbhJJv7ynXvpTfgTe3V
03gw7tpXcqyd6NR6hj/dkCN77baebGurDsRA2QSkGWBZdXESZYFCsyrFdspafqzD5LEYyRnSJRke
xYqG9/vw/esvL8/H9eeJ+TviogZalGmdMCbmfn/vzpi4Ub5Cy3vHuc3uFH9ycyctHXLkDt2F98wZ
d+Iqvt9CG66tCQA1kPZCuhQQy8WlAvGPHvYfGHfeDreFFEPLQvvx9UjXTqrL23lxLGrjMMBiE3kG
1DStoPwulFPcgwST6RZqzQfs940seO3Mvwy4GNOQ5lOkcSn127jcyXLxMwq12hLSoFmjHm/RRcz5
93/6kBdTOE/xxbYCU7edOnS/PJ0X9+HMXKO5DJV22W9RfXXbgLwZvQxtkOh6VGQA2vsrMWTXvYwS
dKcp34Iu/53lhqVIBMlvOhz7iR1opZp7TZqclPH9EAzIYXXtPiuMNzajMAx1cBS58qc6iKxykiNI
xNRz0pE+JbrxQA3UjnQ4kpCSnuQSNaQaRlq7qTF/jER+ImCgjREyaG1iMEsy/XBUbVRwTV+GkGs5
7qvQ/Aa2hpdG9W2d/yAoZ+r95NGW7noa2pRANEKrn5EaX7Muh8Dj0NuSVNgkzG9LSezLVNtVSnMA
lM/vzPQXWjI+M0IoJM6KjynEb9TnNKj9SSGvdU0dloWPZLpNIc809gV0ADnEC+US/KHe5qAVKby2
c7P9ZjLxrPP00EHpyKrbbN9wOPC00XWSSqe+MiHPSl+C0HRTqrsjQQrINK8wCngjmYeqjQ4E4O86
DN1pYJbOcqjvQHVSb02oDXUzUc0BtQHJPQd6gFtaGLYOitlWmuf7IGhQJOOZFQWpExd4vaTCLaGx
AgFLyaqm4iFSlFOA79iH3DX08TaFU5PNa7HjFdQf02zwBUmOYWE6PGHXMdJVYv7u2vxX1QpwtiT8
zIEqwjZrs7angE2WqELUn+l9A+UjuE+0rkaKvZ5DtS1vbc4iPySdqynxD4ZqR9dBPzPSbk21vUfB
JbRw2llyEGJyy9+0hMpmn+9aPdqJ7gcKfi60Yty4Ts+loe4qXfo+1mCratlh9vcGyQyyUbq4aUZx
X8j5Ty1ofCXpbdFQ09Lga+hlhtZaAwThrZCkUJufxRArfoKGhD9M8S6IxC0kfxxicC9qpU1DsbVr
G2BBE14ZTFZA5/y46UIlLLGajfTdryB9k84KVJfLvf6uC2w4KlRFkE3Cija3O5hNzIRV8zDsoBl1
LnajB/lSSCMHduIWvn7devWJeFDTtr8++eS10/XyVy6OPoVMqT7kTeYn+vDWKyUKYFOaX4NLyPZy
pj30EBZVJPZbFigQDzRtgfaey66tG5mop7dJeacW6VtCigAmOdzv8uhRqttHkgxXkVZe91y9Rn5L
bUlUW6+qtRvx8rcvTlFVKYtMGYrUl0PtttLFAe9/D5gCt0BSVlfZRiYkrdW1LuMtjlEu+Mh6k6c+
/z3Ts3DxOqU37Xp/BpxAftYxn2YPxuw29LZy6TV8OkiTqgJkOlgynwGSIIgUiYFGZOWWIDKWnvS9
9LB2TsydYFRi7OIzPGdSq7A3y3lrpeLL0Ithx3DUmRI6v8KPhj97wUvX+X62h4jczVhrN9VlrEWS
U6QcSsE1PinZTR7zKr/czcjCWY05drYW//w/W16Ll8EW+c0QTlAVY/ieeglTSAW7EJyWAo28r/fY
VphFfgkHbphjihyXPauu24Qc1VL2oCyx0eFfyykuR7PInQ01U/txRLtDbmO406L7KxdNbSlE89q0
3mJ/rg1qBs2p0II0GDCDH0+3ZjCNxiTIyjQJySFUOwEt03YGiJjxA8fqyNzxijx8PZHvR+byg10E
XcoIQOR4SBjv/xfA8yc+1xt7ffnuJ6wRfdyUIGp53bHwul28J768Y/uNIa0v+P/cEnSxBtPKkDsA
PVGdjIbvgunoxysmKngm7vGpIN8xYGGHsrwfWXzQk/DUoJ9hqaO5cRGsVqguDje6WKVmXcqDWWHA
nRfgkDFuqTsTieSfkm/aLWpTudPv0vNWeXb1kXEZd7FswZsywLbDjp9lT1IAFUG9KSztatrNsh3D
b5yqB6jPokEUP0Gm1QFV7dxsbJ3VhXX5IxarGSLwcTwADIGGDHp0tgLTZVuFJxtUPEq/3Hrmbo15
Wagoe5XDVgLwc61XUJ+ok8RCWdcxDfYA8h96pHWPP+pPiopLOFHvIKNlTUpyHPPSGqafogT6AfK1
u2gof8lk+P1fWUaryczxfyyEBjdlAj1qZknJ1ir5fOPCogiqhcBSm5qEbsfHXR8acYOkzgTvlTw3
FIyeR+ldzVyxJLG12edr5eNm/xhree1AfrMVRsB9uUb3qvACJ7YlsDxgM2WNTg1UhYVG/8ZK+Lzt
PwZd3D+DVo6jpCKv1zT09+tXwR+z5KQUL6J8JfwtRVP+6wNga5SL/Z9RVpnQpSr9Bhu+nh7FltvY
ytr+OKTFxk7IFMRVqpXYYL0bX8EhYgfNCegl9Ttz9/Vg5r26/GSGNhdmUaiABsJieSRdrU0pSUvf
hAmeWVa2QeZXwdkIXsq6trNi62pdSckUBgFyvMCB4aagdX9ckEJkoGOaUMtI2XA3JBqk9VWOckXb
/85r9hSGYY7+efPSs/QXz6tHJQwAEAExpyL6Q6hG6LNX0MuBGNsd6CLMmhjdsU2Xrc9XszILeSsy
NO/BSV/W0OKwL0REJnzkNPRUw0lMYUXS6E1bjhafb2UEAnZ3vpVnaNli+SZlogYJxfKdwD3No6up
M89B/fz1V15dUYAcQ0UE6prQY1hMeqYoFaRsdSAhzrOjsHGDAp1HfH23rfywMiCDojgH2QdE/JT2
wvwvRzEBEi1ymDqo0KMfxu1abLVIVhauAQUCac6uNelToymDCrDSc4TJ9ATsTkCYIiC12NEEt0Qy
zmngbUzhyoq4DLi8AVCxa0I1UXGQHvIYGj9FuYtgZodHhPCVQ2DBKAEJb2AX5M+36IfAi1fpCCEG
NsQ4wfXwmYpdlMy9oEOFJVOZsU3GzTcaWzlSAcQApBzAWnhr63MGdFF8UvKRG3JfQLtAS2Jfy9hP
liQPtDd9NDjsJryqae1GFCCqjlppccjJG/6KB5kyP0vR5pQ1K4XodBanrllCb6m3g+KKZcymxaHT
76YActUs24WyZlP5ASYh+ZBC28VwS/PMElRl8JqevrH4tU8Psl5ZNJKgnfATFhMUHd6kum3r1E7M
R46i1HRbUc3tgwG1i8EajBfSPkTaQzf8kKebUn9uGsDSFCvuwC6lygFIRlv0v8pC26dhZrXqCX8l
FwHAOwAIAl9ZUZwt2lWMBqpJwEdoH0blmx703lSbtxU0w8i4C5F2DOQ34VB3FLVdV7pF5IOI73Mg
vIja46wqYH+pSwDvtQy8elHHMFDq/ZQ3/pQiI+h+lT234R8IxX4OCttLTe67AZo+GjT0Ud+DUgyw
XbmVa/cwQAOFHy3l+KmsT4MgqGRpbibDOxrmEH30oiqhDdjISa7QlSxuW8gJUO2Wqs8qQIwE0oUJ
w/corqPpWao0m4kXMv3Igm+xkVtFULpZz5wIZcxmAmxq+qboUOsGwico7FB9yFPdgWgOJp04gBjY
TfxTdJUn2LHOND/vjg1tnTq8jsvcMotzOz6hHMWHn038Jhu3QiuPU/s8RjDraK7MBkwI7RflzwQY
KRpMltLKNpfvzALSPjAdD9XeV8vfdZwepfwVclZWnsKhOn6rlQz7yg/qp7BHDW4CzNIgzpS+KrFw
QLdw0r51YGKD3vm3VMqtuYJXNdwBEQMGG/d9C05/9rMfr3poGifIwqrIIsqzNAhMLUT7aPVK86dY
622WvDYNFmp1zY1jzA18zp3ZcSfLv4lWcTIFDMfEjkkI5NhRMlO30Z9ZL5whja6C7CxUcFlyzdFa
xe2055z0qGzsuqTd0fIl4yXATPX3prsmNZ/gdoK8yOyOudH7NBTaHVU6lOQzAJ9QgwFjFj47vUJs
DmBgGYtDGIW3A+9jhxaPQjpX8UPVybY2oXOGMmkiMhcmor42lHZmAqtJOytDe5KIypNG5BHgaEE+
M0W9PIug4BS2ANAquV1DAUGTd10HSKXqQVjXK2hs8RZI2hE4j/COaU/QqnPDjtoNA2ZZEFyIj7UE
EPxcJ04qnzZAYbVoEMIOxVKDX2ICVmuCz3nxWJdgvhDhieBegqvNED6NXbkL0GM2OZBMerQvgRRO
it+R+JXUvxTp1ihkK0HSBvd5dxLw+VPuUE20eHc/jPf68CpNr1PW281kWKP6QyWPAkrqU3FIAhQM
jXMFh/NWyvBdiU0ArhiV8CQI/BeNX3D9ssfI3I9F4+tRtpuiq2xmLCtE8tMcEJ02mbDkBvNF0aNn
kpVXIoZkUay8xdVDRGu7yxXXHKTDTOVRJvOGj6nphNXDiMwT9gB7JhGcb8M5KYqDrExnU0HjycQP
qslLa7DS0dUAP3W0c9Zch/wVHNODNsaHqYa6n9yhGloB8qVE7WM9QfsKdsg0/DlN0QtFdxRePbd1
CSfVlvwy1fIY6pUzVQRUlQa+gUActvBzrVBJHSaBiJA9UJvRlppcgjlpZWm57jG9cSXKoUWf8LOs
HoEeseB1HFltcwSm3FZo5wLVDoucxisrYveo/iviqPO7ylDQV/HU/NqAqknZpKi607NpvFD2jBQP
vRcTCorULwPVT9FSSqUfJNcPZfljiHRf54mrxNQdCIxf+6OePprDb85MNzE7l6JClhKxg5olzk2l
tTtx5vG5Dt5ayu/Ab7LTgtpgVNpaMAG2+oNLvSWCwYnZoTCviij36v7n0EiQSX7txTUZI0BdcCPj
qipV4XIBpK0SoaWdOTIe6woBpBZT1Zeql0soP9NackqlbMBRRSW91txcL0AufCjCxM5hC0r5tYA+
QdijPC/dauwXrlyAcs+0v4uSn2VdWlP5LdTJ1TA+sjQ5kAAuLGlkvJZm7OgVfQr+m7TzWpJbObb2
Cx1EwJtboBttxg+H5JA3CFp47/H05wMV/2YPBqch6b+RIrS3JrsKWVlZmSvXGq3vQfNZC33L8QXr
3EcoV/bI4Sbh7yEenBBAqp4YTxHNukpMKCSjigBPipvXwymWxEM4DbELEd4pb7UOvfap2kU5kkmG
9rNRpJ3hD8UOhNCznjfySdEjyRG6cHySx/77kGWcIuXkJaRKXFiPfhmdJqM+UEX7PibZbVwXrYOA
1xdjqm5bTb2pABsQIdoPzSjemsN0NwXys4ceWV2Ieymonywv/ZrE+jkxSurFJseNYGeW8R1MSz/j
wJNx8xpuSnMKFVfJmfsX6TL0Tfk89d693vj3vhA6U519rwT5tY5T22yIVb0UobQUC3daPrzwMKZb
Eak7rfU/KT2xqaUlRBQM7ps4PIut9xSWnWZ7qvnQTZNCKyRtExiWEvOH4MWPJv0aO6JlkCHdFIW9
awjS3eDHJ7EMTlEDe58f7DuJHnEdnvRG3fNznA48kWCMT2rd3EtJnz1XY3OS/Lxkf+jNTLr32Art
j1Hp1B2F9oNcmt4hr0f5qBfFiTP8GkJX44QKnxQNQ2M0nssp/SXpCQDyQbjhgQ5suskDp+9l5pGD
9pwybBHYZtyLKWgp3kRklU3XGIegUc9j1uwiT3gU9exeFxHXGuVGchJd+BJUUeKo5qyXCxvUyN3d
KlAHzUoIWZ5Nrs9MBu22X5KUP6tFA6VWX38KwjTYAQ44qQId8ThwY8s7sW3HWBo+hHH1JPnd7RDC
hwpZvos0Opo0Xu6y+7qNArYD6PZeCqNzN+loj6F/EkC4ogp7rwjBoPnWKS9xRjUOj2pRQYLWKEfN
yO7DVNkNquxOsWJrpnxqamreMtM/6HTaSfa1Q84sNUGzZ5+t6FMh0/eSGHMpf49CcudHpyH4GimK
jeQ3Uwq6A9bRNsqTKLVOqYD/60XJrhI8Fnaksr+1uBbkqHZyq+ucYbI+eIxXZJrA5+tlpO1iza35
9LUxHlRSR/M3X4KZDf0wQhQhgX3PKyYq0BaMX7zkd1iFdl/fB2K8N83nKL/tNRRH/NyVmtSdGuVB
FGunDKdTn3X3SfCcyvEnL/+sdzeG1XxKgk+lWd+zP7bH/HeuHuNa3PvjD9+yTpPX7VvQfkZwb/WK
HSnQSintEc4kisA7TfySI2zea/j9b8Qt7M5DVZFsO699x0ygFi3BNwry/f+IjKEK3JW8tyYq/H5d
AEhCPfN/mlhOeZ3x0B5R3kspjGnfkigExxi5gXS4/jpaexxJImSu0BHPCg6Lalxqtl6rZ/wIIywc
kRQ+FxunlX9kyVb9YKX6AkAaeBKPP6QL9MV7memhpKkKLOmC+tpb0XPWpxtPvZWSmQkzPeguFUq/
d6INrW9lmRUSLwOv2w217KZQx2XMOdTeaPvp63+xdX+tLSvkKdgZLRvE4tCa8adASc9dk+0Miy6n
PLxcN7X2NJ/7mmAyROgKtcW7rglb3Zp4nhwmKX+AgEeFhaG+AcS2wX23ZWdRbeiyXKjCTKG0qf/o
4dHQmu9ANTa+0qoRTTbhKqIKYCzJSdsantCSh/EhYNplkh4jtSccfbu+Y2vexj79Y2SxY7o8tIMv
kaHU0zEdI55B039eTZwf2v9YWOxV4I++1Q+WRxKj7Py4/uFPWzIIW4uY//nFc37wyiRtZI9uVtQ9
5mL1Wsxh6/pGrSggKG/WsTiXU255Uma0CWxcaBHAXBA8xB/9A8TaRyYeD6aT3QUbQUeed39RvMQm
VSZ4CC1ol+eDfLEwrU7TMlMmumXUSQ13JnXybrvv2Yf4GO8Bh+3Tk/mq0YhkSFNz8psZ8XR92SvN
eJYNSS7FQgDr/Jq3PwGQbmj4Cc2ghsFgUodDhPyf9QDbBnRkqVN/qW7Kj/ouvGtADAMWuG9P2wzX
K8PJ/Ar4tKjw66gULau4qSaH89uRX7FDUpgXza48VEfjjukNu//wb/BFrFXfLg0uXEoWy8KrRnhl
jA/ewfgxLxftzT0zqLvsBmi0E0HFMfeAtjZ81c8gdYXxDcJeCambtxveWCUjtVqOEOvJOwQ/qNow
L3jTHBtGVJpP9c+ORiZcS9c/89oJujS6WG7djz1Un1R92vZriDKEIAgbjrSC81VMoMQztxEEr/IS
UywMZRqLIodUQ9eYltoTyRWdk8kJv6BsulFSXCvwgfJFOQDlLKbJFpsYGI0FfZORHGqtUpy451kU
kuFHcg8xQawfYrn7Akbk3q+yaiPe/YnLy0N7aXuxl6pVGkXkWQm+qqMfyfyEk5+jF9nJdnBJ7PXb
4fcMbpZ3EL6eYCvcWPrataGY6PGh5AhEV1nEjLALS1BwArB+MzoPKdBRvdirCMld95j5z7xb5YWZ
+QBdhKbKKFKhE/30EDZtaSdmaefw5wOxmQXcwGAmG/a2lrVIwKQhDqNmVKFBSG/8hGlTZlkZkL2+
qJUJPZz076qWxCZlQDlQg/TtID9Vt/25a53mVH3gbb1LvtEpkkAA7hqIhrZO/aq/XthdlMB5FDfW
2LKbMyO4dNRPPL6YvNg6Fpvrmy+ci6/mV0Mrpsg445szQiLZUQ3TH4u9ta930745MO5xJzAN+2Vj
X9cuMoV8k5uMzPMduVmoeeD6VM7j+EQ19UT5QaQwY6e3ksP1RWdz47Ze9U5IlCRiKE2yZbDRYtRu
kgaEeBMPx6BG9KLQSoSMA1qNHVU/xeg/Xl/iagS9sLjY2UJM6yzQteSQAryngFOl/kYE/UPZ+u7I
WVCc6CDD39O21ajYzLMsBDUjhoCguvMVCWSCGgC+6GEKlkRcVNfwWACztWC9ZMjn2mOqvLRCfYio
07cIPfawskLUuhvzdqdG0s9BANU5Vs0+tkrb85ofRVPzlhKV27zUjmOhb2ScKxOgnDELZKYMkx+D
CYsAVTeBEQ6DlxyCU/xtumWmDNChfzv+6HfiLnaTu00139XTdWFxEauGIBy6KYtSrh7vSfugPaqH
5mT+SnbNsXMAc3ycb9dhT301djeP3Lpj/F3uInDJvu+JYcVykde+7Xb6b7LgfXgwvkpn66w5wdnb
X/fE1WTpYoPNGQV6ccjVkWqA0s7QaijbVUcy7T8cRjvO2qf6Q7jbIhZaDc1/t3dJ0TZMGgiPkQtv
hrQK4reS2afutLGo1QhyYWR5vsqi0dSWbRzPFL0+NEeUyl3JqewYSKq0BU+f84P3R+2fj2Yu8odY
9YpG7oiTMwJoBKJA1QXy5H3zG9aPnTntzA267z/d1aVFpqDQ851J4rXlKEVchrmn1vioeuhOxQO0
CfP42GNwVrZ2cm1tl5b0t+7RpmJQFUL7rztAu60/Dp9n6K/oZvvsI5WhrXG1+e9dW9nivIeBF2WS
xZ1qJRPkDZLxoWyGm0IvXqIh/HXdTdYO2+XaFid9HAOAhiG7WKoj+nQe5U9pA2a4Qjk54zr+fqnF
ga7qVIgZdkLy0o8ekpKWgywlp0Rt9kUVNKjwKr8ssXoMwQrtO7g1stjfITP6PRzkI4TckOjoFX2A
mv8Y8mPR0j7JOpBDhhc3W996zhuu7P1Szo5akp4NJacGWZuWs2nQDaW35U+w2ASaKwjJDT0kn/if
/JrM4BOKjBtHaS04XOyWtshs4i6hpwaR/SHpXidq1aWaOVbfb8W8NSfTALLIVH10RnMXTjZVkl+O
Ix8ecvp9fd/SliTswYBxat2JHCN9yD6q3i4bnK18e/XBdml66XO1LiTqgOkwkc9Aaug2xhO9NlW7
h871QyuKbtl3At1s2bdVJX+l/LYXRuOzNMIhrAJoYbSBSYPrJ2E1oFz+rIWbqtEIRbXIz0rAD/4L
LToRLuXjZuhaO3R/LTET/TagmJHZjobHgeBaRclwp93kTszkia3bsssgQ2kXd1sJ85bNhVsleuvF
LTNLh9p/aqFQyIwtJPZ1j+LF+nZVLVRGpamxqlEFaJqKJzrz51Lq9r7QbwX/rdUsrpvRN4U0Vv94
L29+p70zGjt68JBLbMGZU+xOBmcrMVm1CWpS1UQQU/JyFNaM/VwTImxKQ+lYQJmEbEPNZXUH/1pY
AoqMvLO0osOCGLwK2uSaVrwb2sQJ+uN1X19big5xDEwKsq5Ky9e+mdFa8wxEiNF4hE3qm1JsEaOt
5lSXJuafcJFTiU1mBF7Kg2I89KODI5z9vX+n0Ps/Bc/KvrrLN1Cfa5t3aXCOqxcGu3zs5Ri1NxTV
n9U0sfMyPQhVdCtElXt999awc3DrzhsHnBAt50XsbA0xAK+YcZb2kguy5UDtAKE6sELb6sJr18Gl
rUWwjNShDtRARxi3uAn66TAk4S5Vtnooc2xbXnuXVhaxrzQEM5Y6VhQx4q1a2j6KvvjmJznIbd1T
HVVMbE3a6qrMP/3/Nko17e0XC+AAzKYoTQFna7dZc1MasRMYiDxGodvDQ6GirLbx5dZSub/rVJY8
ImJTRImXd6SponijwD7vtc2+nKAnM/LPY1J/NwVTeFGEuHf8gUDS8yDuAw04jDpu+Osa7PXCi3ja
vV0+g4lqXsbF7EVMA8goqWnfB2ZzjX27G3eeS76+k+cH1veMXGdrJ7Y2fxFBu0qPqk4gBFS79Bs0
W+O3uVxunhTRZkjy67AHhtv/BOGSO/0m1c5qbfPyOyyiwxBFFRIFfHqYqZ+HnXaM77xjeqJWdNi+
+pT5r11ztEVoYHAjH6NO1d2o0u6jvH5W1cTYSWr6KU/xsbJIad+2L+UkUsj1x6+Ic7b0i4fXcSjn
pPh3oSWfdTH8DC97uJskOP/gBhMbtX8EwvRUy92Rua+zYnkH0RRc7gaQFuUuCsuv+pS8mF0E4iZN
LVjm5unJiFFAMdm4O2Rz7cFnSLAlIR9ASrcs+ZueEkpjIkHKk9DTlkdRciJDbA71PCssMeeJgie0
k/VxSKqXYcqdMB8/h74CcLH8Vsr+LwNyuNQDLwKWktR6P3TDIYaVTpUf+iR0Ldge/RiIcNAdYVH7
brWTLQMqqjPrToZIUsmzBzEKPsbIPshBzf/N2sV02IOJQVi4J4M6deW8wrFKwJHyS6z1Pzrt1U+b
BzAHbp83t+NMq5aGh0QYd6YqHJXwV2O2wCkV+NVgm1B+hlq0a6vXTtSYA62OdfHSjkDYSvmQVg/1
AAyw+TmmH4emu7dMz1Y16zBOg4OKXurBL6L5NsM4jiyndhXcqwANYnM6VuPdCL+k6YVOG4m/OzE9
+92NEoxnq3xQJ+Y4EvUxbPuzpZIOgzzsGo4lc8yK3+8tXih57u91IzgPQuaOIASaZLLVLNkJZbmb
jVSGClZcP8dd+WyFvjMpP9WyvAk7+NrGT0DAbR3vUP0fUBjCVfQC7H3Xwt2HBOxdJ5mOMowoJL0o
ZXBrpcoHP1ViR/Lh/pD4H+XqJlY+Z2JS2YYeneIODN4YILwgMNw49sCEtB2KJ7ZidZ9DU4UqqPPd
Vko+9lr+O2YIuQuLQy41B1TcDj4Nbr+EKtH42LUDGCLRKdisLvAf4kq0Vej65Ia/2yhgKwRnhNvU
mKC1Z3NjwdvpQ3YyC7gs6vSxFIBfV4ypa0SyHlKFADLxOuFggQoNjWNlGCwM6ty6hA/rh5i1Z3m6
mdonxtAfvOIHui2gWIITCLg9KlC7CkDpIOsIKvs7axa/FT9NNQx/qXIw1C+FQXuxa8CG/orx3cT/
NGTN3VTAR2pGPB882W711hWj/MOQ/JDr9AHOk4fOEByr0e1iBkn4v6I+OwH73YfDg6QPztRor6Ho
2YrXPlZB4oRpeYz0wJ50tDTkx7RS9hJjgFwXTlDHD+KIMqU3uTVgvxTRGn2cbkIzeNG7imeMctCa
8KgVrd1W8m3QvzYWM3b6t1aDm38wdpbUnQ3EigarOwBwBwLJEKMP9jgzPCCdv73gPi8QWK0oPgPS
LL3oQZCUs6Z+lhJYZJUa7tXuSwxeVIFGUmlTe7Juo0iESGpCLytxW9G3JbDThW7sKkqYbfldVWIa
AwlYks/jiNsqvT2GzQ44rX394l2LwBAUwjqt0aNj0uPtXacoVLsYjtdd3vJ3RdO6YVt+um7iD6Lk
XZS/iH+LO8Vv6aP5HvyEmi06/dl0otvWrnbmQd2XzPY2vK5QXrsHoU0Rc6YkyY6qHT9m+4on7njD
VPT1H7TaO7gMyItrR431rKsHLnj10H8qboNH1RknO6alpe3DF59K6kv7wDzJRnK/mjEyO4LQDfJG
QCHe7rWVI0dgpV50UDtSRgbl1YAKeBtuvMFW23aMAqCVNjco3rUohEENC65W80+vPYaW9fcQ7Caw
04xTx46S7K07VunEu+gZ6jJInkrb/y/GfxVgOXQtTIMw+U5tU2MMQYom0phSNO6LuD4lFvyfVa9v
McysVuFNGAkhTFdhCVz29bMMKuRWK2dxMdHxj2RrNQSY3BhMi9cPxcd0uxK+9iXpWwA5graW6ZnF
O6Pr9aKTM2l2IDgYv4ZP2UNk2t6puCl3sgvbBt12dXNL57+6PEeXVhcvDikYwiLqzIg7oSht0/fJ
FJC8gKihOA0pVPV9pe6vH5W1t9ulycXzI0X9S410FtpmAci4Z38U+a/vGeC064ZWeILwl3+2FL2d
t4dDy8JCquoSrXemL05g11AplLQfXQkFiJVO0I9lGiU/LTUONMQ+lw0SOb1aDa5cM6PSls3JEIpv
cT+YTqd2wj5oinFXm4NuTwJJXq38UnKEXgvvHn7to9xrcGxPH6MxKomuGWOQJnjjogJIZp6sIoQ1
fAJF2P9WwyxCv1kAkev/TPr8iyaY4F45xG2abuz26gdGiBcRLPqL3Dxv96CaTCbMIDR15QF+6eZD
l8wS2judXyRvcR5s2VoEZa+CUXwIA8NlHuPQxckplLWDVUo3jIXegKHZiLmr5v7eM8uJ9h66E09W
Q3TXM+mr0XgPHGgbWOatmgfHLBg3KgFrj6jLa20RapH3mWfAjPSQa/eiFh784GhUum1NZ5Ph7gjm
l+vuux6E/q7PmN8AF0UO7rdp6gQIRDu334Ma4C7xvwpO6MSn+lR8bW/G5+sWt1a48JVJjmT4RLm4
jXo4BMyyJ21wnzF7KeUB+H54h4Jga9xsrRhxuasLnxnbrPPlgmjA9ITjxzf9+FWUR8eXHsX4qfEe
400+03kV70LexbbOgfhiWwtpiLxEnt2GYrg6Jwc7a284g0OUhc1xS7V5Kxuaw+GFubyNxmr0OBTM
NTGs1T71Wrrx3VZrVJebOJ+UCxtimfZcKnDoevGHgnJ24ALxnh6Hfen+G9zQs99d28DFnaGnqQmi
G79s3PAbEPnj3K9taU/P/DdbCc5qA+FybYvrIpMrCK2Y6gKUAfE1XDyVdoAlyFHd+KU85W5/LBnR
2rg6ViuaF1aXXeJEMyrTHxTdHVTrBcUERA3jn4GhncXG/5xGerg3JPG3N0SPip8/prrJlBHAfsl7
un4kV7OCv8667B6PUt5lpjaR8mQeT1GeXjYA5Xs98zaizZahRbBRvEzu235kyEfRHH0yfyhjc9sn
8eH6ejY3dhFj/L6J9NzrDFd8mlzQPDcImzyrtmlLe/Vmmy5ptfh0+SEX8cWfJimJ4sFwZ0ZttHZn
InMIdatjfqKjy7Zu7OOmwUV4kRV5AHTD6dA+mE/+cSYLV6t/QSOxV2UbnrqaTV04yCK8dLkAZ3FN
6b2SVNeieDgJypHXstGP++ufbstDFkGm8BoVWngCmSolzxrETV0hvCYA5O3rdjZuIXMRXhIzzOaM
HPrAVv0eS0hM88xFWzy2rWgkj+rtyYtfrtvcuIWWYsIVpVk/mXPSrr2pEiTbTbP/0hnlyzQd1SZx
FUhkx67zN7Z0425YigiLFfd7YOIrmYA0ttBqMPJZG0+3dRtQDJAEUitcIh6lqQeypM/+WGtoupSO
ukmztXYhkF/ONV4wrLRK3l4/ap3lkTZgAhbBedrlULhAGG681vYepv2/AXhey/wuDS6CVQUdC5QK
EKzOQL3hND/QONeucf8DhYIjXCAOw/gPW9ChtaN2aXURuop8muCsg/d3LJDDuJXakIHzxzySNg7A
1uoWIYsJxgSgN7d5FQn7ifGtoR5PGH6qC/MU8LK+7vsrTGUI/118vkXEqpOA2C/x+RQfTG6+j07q
OcWwjdqquhd+1XQoQCM+5J/9TTq7Ne+09Jkk1NKseXboretMocRoky/rKFtZT4GH2Af1wI31bdlY
hMgMuqIgEQbTreHHh0QZJu/hbobnD0/zez4Yj9vamKsFqsuFLaJlPgiNNlC7OzQ/GIQ/o/Si760P
c30q2gHoO0nn6tidp+f0zj9AzfcsfIKK8XeD43p7+c44FbuNXVgL35c/aBFWR7FSdCmw+MoP+n7g
6i0+eJFt3ddugLxk7hqRHTxtHZmtrV8kbxRAW88aieU8jmnBIUbqGRvTRhsmltVGLawN2HQx0VbB
Xabor3GoJhuX7Gp172LzjEWEG8M6HLNSTg9+v2PQSPszbKJDAuDQFXpOmXa10f56SBzj58ZnW42t
fw/I8hEYCT4kni2W4XA+SLvwz2tFfZjlQJLDFh3Qho8spysGeRSCpCTrLa38ZhCCg6JYE8OY5taR
XA1xF6uaP+rFg6WnFm2EPeXE9jzTmksvyet8MpHXc4W9iv4I8ipZgR7iFtxua4WLeJPUTRrLHisc
o3NpAmlFDiopN9pzqxfFxeqWAacQY6FvCWqjZH2XYwhB5Ko5Ral/DjTtdN1Btha0iDOxOiSZr8cG
JA9IGgV6/5LFk7YXtWKjhb1qiAoSE1eiIcPU+/aTNfo0Qb8Ef2BZPGbjj9Z4breI9VdzZ+a5/rGx
uNcDiGAqPdRSwM/mub3rqNmntybcOhVTBfJGYrT6FLm0trjPjdqsSg/CbLeLJ7omkv8hC+pX2Aqc
NlRuUQi/YyNu2hSGBgTcPd10tV47Jkm+gZlcfb5f/pDlaeB2Zsa//X8sidONhGiz5Eh34X8hc8pd
f7HDC/9HZE4CZMcOA4KvpHAnQUBw3SFXnd+cOXQhFmNAa+GQcuwXhZVxz6TBh05BqMlwdeuRcutG
2rLqjxd2FveZmiEqUSsERqPNdxm4lVhL76ItLvP15OjCzOIGmwY/yA2NV88M/6mfzLO8TxD+sudX
pGrzJpcccBsPiAm0n7eg42uvEpjZDGUe76OesPhYTDSUUZSwxJxK/NDCqqImu1LKaDd7B6X4oFal
GwrjxsauVlzQEmbE2jB00LyLkz5CzxPpAqWAwa1O+szvmDuMcnrn8DS60PjdwXkNyc9G0Fy9Ei6s
Ls5+ZgETMScQDWlr3Js+jEtxeWuAxbXNFG3HeAvBuGVvcfppMglwSky0qduRmXUfXmvFbsXPifqc
QpBz/VCsOuvF4hYn3K+rTk46rp1O/i37v4Ms3FVy5/7/GVm4SwOdLLgERB80L02RA5V/zTXcrA2/
X7eztXOL6y0l4Wr8ENFGKkR19yIHJw1aiDqyC5T3rptaj9GWhsgKE5/ICi2OX5kqox9URBPxnD2O
H4MdiDXA+PmtcKgcOKCiDYPrH+ofe0tUJtz3ig+fCCy5Wf9jCsUXzxufND36eH1dK0ESJLAEEx+N
vpnC7u1laqVxzcHGjImEKLDMOk4cbXjolK32z9oG8raDmQEpBouZ3YWbD5EgR5qczdVuKjaPuYbe
NPw1IxMiRC4UIKbyP0/I31hc+LqeaGouRY3hpumHQIXDshl213dv7cJ8Y2KxfSN/vsvLinKaDFuU
eisFyk6Hk9Woz4pZuBVqtyqTrWFT21qob1mX+TiL+vcb6wv/N9JMqsGyzJrr2Um5Dc+xMx3mWevu
sD3xvOopF99vcZ0C+pGiNkNgRRnyWzQujhBuAwc6irqxEYBXXIVRBJgb6RRCq/hOr0QRc13L6wTK
P7vbzTpNMJGZOxQKXNjMSru3t0LwukVtFmuClNKiCPD2GGRpUCmAPy232MW2etbYy8b23JmsXD8K
m9Pj7/eSBWok5oaua5yGxcWWy8WAHMlIf1Jod10SnzL45UwEbq1I3sjpVsgJ3tqanejihRNLQR8a
bR3y3G6ZJUW4CSJX/dwevBOQre5YMVIHl8vrPKLVHyWunuOWtOJ80N766TxaQpSB9hcwzrKo2Vrg
+Sxk2lyvvp0iyOfqXxvncM2CpMASCaEI7LHm4hyKUBSJgt5mh+LH6Ix7eAc+qvv8IHwyLfLXfBfs
x/9CEQuUi0qlCHVACa7YxUc0+kYbg9GgmtOEu6yCBi7+rMa/0gbVCIP5M/9TjeqFabmdJgJo2Eo7
V2LPbB89R/gemA9Y7moniT08qzwGxkN28phYd/JDdpOeypT24dZzdeVFhDVWqqomI+vvdCprgUxI
15FND26zU3wzE6jPT4MKzflt+Pn62gxFMyHm1ecJ+bdOG7SqMSoKKvcdUMaz+EdNSer+aMzG7mZq
/T6Ozmv7a232rosjgpKF1aQ5GC55gJROaLuDmSevQm1ITu1JqOwkj4NiPFdQBO5EjtKpgxoPWsSt
hsP7NHv+HWwykUFExmbhUY1PyySrFNONVRFFgWSvgAdRb3xBPZBgG365n7L/mEVaQpmO8WvECoFT
keC/XXuGACnhEG7GhvK83Svyo2aNx+vH8124k2A4YIBFVAl6uORiXcYAc6QWeYUrQhRmFs9D8xgm
qh1uURjNp/xNnJntWLoGhTS1f3nZowwbv45lyShcL2iOSmUcoGF7FktjI9q8SzsxMxP9KPQx2Lbl
ZHRcJ1UjVSxHy1/a5NSaMqLnt0wa2AVy7//51l3aWnyeqhjNQIJ0153Un/jozjT9o4r6dc2T+bql
dyF0XpVFeOaFZ9EcXHwkbiBUTvugdHX/KezuIvn1+t9f+ziXf39xD7VjZJGw8PcT7VNZZ7ZBtgn/
hXPdyvs4xTK4AmDKNglS76QDfb1PptDg47Q5ak9SvouiU9o/gPoOhmMOSeLY306jjpp6ZQf+7w3r
fyiJly7I4SVKwsOiSMuLSK+9DMKNonQF2bwdRUG1FXks9mHCbFBbRMODlxQCjKuCdgvr110gcWVZ
XnlSevNnPaLXVBum5JRBYQF7r0GHGp44uuEYaEdhgM+4b6AA8OHYR3vefB4jP3YyrXutje62Gbyb
WhZPMnN2ZgjTpKj1X2gnOlEyfFK64skYvVdZbm+HtGIuakCLXeqie08GSiMH8rcyGX+GlfIUR/Wj
WAAp17WPipB979MSTS55+ppqauYqYxK5lcX0ZDKdWnLCHK10He0zL7/TmQbYmdLwPbTqzp78PDgz
MQdJQXtjAGI8dIzB3EVqoj1qYRnt417IbTKv7jZADyyQzd00MpxhmlmxC1T/ZOTRCPoeNHw3+eax
SofibJSpcdIs4ZssVi7TV91tPFVII+lpa0P3txPE+laOhPGR0o98HDQpOQAsrNxiJn+dqgr2ReQd
p6QR7xopV21mLdRvQ5XSkYxSlJ67qnHEvHzQUsu/N5GMC0aEuBqallak23VoRST0XsC/0yCAa5X0
gzP8rLaeg6Sfxc2QuBseU3N6yab6pgmYy+iHH2ljxLbeV0/MlH7MkvRVTEQq9kK6Y8j4FJJIOEGq
BjvVaHxb6yvzUFaGYHu1Aqo0Qts90B59v3YHwTv7kVHvygBsuKJ1O60qkSsTo6OQMBMu9Kq/j026
A0qInHD5vTaMvaQEn/lO7ijrr1XV+m7qea7SNNrBtyRHbDLXiIPsix5A5DrqA9LG8miLevsaCyrD
HCDT+aUwVCgBgi2Af7ONELd2ZBH5ZMKRS4KcfzkXGEgBf1QWSpcxgntoF86zUOKsBBMj2bEFDVwJ
c2+MLe76SEnDXGU9TLYhpVszbhRv1QrklftOh9EHIhVYyyGpXIRSLg9mjEeDBfEZ91E6/RYTz9qr
ehc9WkoNj6pm3GuxEjlyE5hP0jgkCKPF/Wlqh7vcl3D92lBu1CF+rEr1XvH14Qb9PFiTG1+PbmNd
6F7USfcPCVTRd2XYowGWj9JN6dFwCiPt8/WotrYcHRT9zHKlv7/vjHaSKx71lZtDh5Tm+6YSnNnr
S8t0r1t6/3E0khHIZyxSahr4izQ+taIpq/WmdxMfxboxZ2Bu4xZ6/9KTZhNgcWdZUvNdGcJkgNLP
so6qHkSldHpqW/kuUEBFKFtxZm35rdrp+1x2tihL89OZ1PmdDrDRKUnVcrWiKy86zUt7ME/xbX/b
3WWHLVur+3dhav6SF4lsFcHmqURp78p++ZKaBZSqysYGrjgD06cwbHK7aqivLXx7APRVdUlSumUq
/PKl6LMxNnc1UE1kwIeNyPB+OfDpqVSfyLSouy0Dw+hNjWpEaunKImp2sL6rhbCVL8wvicWFTb9f
Z36f80oevHhpMKkzxZo4lW5l+F+aUrtDG/0x7tA2T0MV/t7ha9zJh1iz9r0hf6/68WzkcIUZ/YaW
80p6xO+g2k19EbWeZfol9gwR+5NUumr0Ky1emLmqw5frp2vl070xscjAJDA+VhZiQrbi3yqclU7c
pfeDr8xc38LhurHV9egofCkMaRDbF+Uiyze0Nmhk3hVBd9DS8SlRKjf2vY3YNOe/7z7fhZn5n194
PCJYvLVLpXQD/Rgx4u3BKq+n6K/ORM7fo+bn9VVJ88++Zm9RBvbMMpC7BnsQoLv1Mxoxsxy7b6L2
i77hCSWGHLbB/rvnbarprX4+i+chsyCyyGDG26UqlS8D4eWlltT1Q9yjax9Mk4FgJRd/UDbaxuFb
/YB/zS3hDKmWqVUS1qVbyy9tHjp6/7nRt+CtK2vS0YExUQqW4QRYzprQPlKisPArtw7FWzrxtzlj
fkHJ6GiOQuv1b7eyoDe2Fq5izO+oPsSWWk53QzKh7VG6nr5Vl9la0uIzeX7gteClEDvQn6WBdMr7
NTDh6xfqRpl0bT0SeRM3Cnyf71671IR8vdWJjkJ1DrNzr5SwRW/lMmsOT75EDsNBhlp0OYAEe7bY
tDnLEY7lp/y+O8XU1STk3aTn5DfC5Qf/dfxsPJbH6x/r/0gK/9qdt/niYOsduO6gwW69H3YSFHjx
nbYfHOHQHBCd3bK2cgu8WeUiWrWqKBdygDX5Kb4Pj2Tcd7SRom+So+xFtKm3Wv5rTnK5qwtfnCxi
sTbvqm99iJGzFQaBwsgx8Z7/4218m3wsFmai/q6aOsnHeO733SnbWZFTHFs0l4a7/rvyZcPc+318
a26xrixkXNurSECaHcTo8l46wjST/y9tX7bcNrJs+0WIwIzCKyaSoEhJtmTJfkF4xDzP+Pqziu5u
QSU0S9t978uO2OEOJauQmZXjWm7lDi4470+yYU0ckW+t4LVExtwEoIv2hQCJi17usUxx0AXpY6vP
h+snewuw+zqKY/txygLG6ZGeTN2V5wREKIfcBYHxl+5j/1V6iBerALc7kOo/5bkd4A1yisUSHzK/
P/IymLdP0KsTX+LNlWX0IbZ+xxS/JMXYEMiAimiyxKR2A0D55MDrvn7w7YD5Jaa8GOpKXB6RBnMB
0KDiBlvTVgFI38gxbHjow3gQ9ypvGIbzQS+/ZyUvFXJgqwsXjaXNn/SoAIPyJ9151IHqCYR91I6y
Rx4yxaZU1GtQL0cJ9k3ZaCr6ftL7cvQ041Gsj0l7FuKPnJt8a/T4cC8yWBWq4loJ67gYscQP4I3q
rv5SA13AEezeaz4Zs6Wg19ScdMPipQVbGmOgAGuaoJED/A4Ts5fYolpQ8kMGUtwr6hex/RnKH1vg
Dqigjrx+yK0zYqoHk1mI11FLpPe8+nqdnAQjSDNGpL5gVcBUad9ZhW64c2bsrkva+mKGhnI5xZGX
kZ2+liTLQR+AfBx6mQTYEj3I9R4piP3fhDAhsxoAFbKjQhbppzoSqzZa8G1yXp/NOwNfAZhzkPYC
SuP1SSQNzY4GcFWe3nwLGmVHtAhUUEeskXJCuo1HFanviySF2UPNpCEqGyydogc/OIKlY/7Yosmv
uStcbN3yjGrTaa7lsd8oigc1S0Fapu7otLPq9+fYzU/Vnmr94Kt3oweaDEt/AsroDaaXnPYo7nnt
HXp9r0P214dmvmEVKYCda/EjRB+LN368w0V7Db9Dtmllq8ulb+NK9VHTFjStg5zkoOO4IOSwh2Nr
hy5xeg+YyzvdSx3QY+S8r0q/2rUDqq8FV4oYILaG/iQHxUN/d59dttKAwfIniormgI4muWFi9OC1
oGYEmrXZhVhLJuG9lvdOUJmRJUc7sItctzv90qthDoUFewKoQPSkiM5OAIM3Z5GKSuq8dIq9VF/O
qUiOmJNE1XjetwHxCnCTGGmNvAtl0hOSdEeWxH2ZqD8CMzhmqXzOQlLsw4BM1mykhZMGQAedY1CZ
hMLHRDIxKAdiGxwVdVNB/EbZd6Kp8KWiPmoTmHcCCRMHXYBpij6+DyrQlpUxsVGZO6DsfJ9IsxOr
beUIw5jZeDycFAwz4N8VlidRS9yYGH4YFKCr6ed9Dt6inWwkv9qWZE48lkcBAE9WS/SHQZtqq0/L
nabHttJ+MqXYBs9ibQ2GeJ478DgtRudknXGQln52zfI7mM6cERjwbRZ+wKo+KFhyp2x7jO2oR1Ou
Xa0N/cKoClvT+/0oFE+VJHyYajBGkBz46sARMtAay0JhD2KPLIDbVFTakzcNy1Drr2P3LA7Gcb5M
Cw9PeWFaqNRZIoTXFToBUx0esiw/iaVslSpOHKMPbArnNIxOc7sA60Q4kEFLrHAZQ0vp9fuwLr5N
OdDN5fvWKE6kyqxa+kX6UnamBfVLtT/qysOYyzFI8kblggQkVM9zXXwexAczQZJN9I48FSMokEp1
Dpxeb/eKXhcPpZYBf79tvkhleZAqbKmQWnCTYrgVo165CVtywujnSUk6r9OWfVShHSHE41kxesVu
pPoEcELRTlrpjLlXG4v0ize0dfRBlOTJb1MQaA3FeAR4EwqwtWyFytidFLDtDct0xlzbOc3RgYg0
U7VDErnapJOfXSMud00Rq+cwLDBsXalfcsy5usMwLy4Kw9mNFHYiGnnCLxmo95M9ZYHsh8ZUeW09
3sdtk3myFpAzdtxuJDkBNlTqKXI5o6lTYi2rxRZO7S8kxc+ZI0cpZQAGJ0DPFzRLMBU37rGLVHU3
oQpGt6pCL0WMSQzOvXIHitnWylUTJePkOSDiJ13udtMi0sr0U5NOX7B4mTtgx3I6CXxaait9LxXg
gCYC1mmj6rZTEdz2qNVbk2p8CPvoQYvm1NYqRPsKgtGqLk9zlJ9LAexAbdOpDrph5wkVCquLJNla
6r4DLVuCyVXDjN1qxHBzWu/yfggBVJRbWiS6YlRj2F85iJlsAx78a5gB7Gmok2M1RqFVz4mwn3Jc
dTXvcj0d9tKStJYUkf0UgF9NTs6aFPW7Vii/GYD4xirpOQsWzAwZxNcF5UgKcJUVs5/OnQEmIrJL
4dCwqgjCKiU+SEUU7VH7NCyAd7nDDAD0cSiAwEOi+6oL5qOuC7mvSgp+dCGMO2zWAOMexUA7G0VH
SsSPuZkfdAxIgUxXsyIB/IEYTH7MpNLEQEi/nCqMlmP4fgKlsQjzaOKpxbRiKt1E1YRgN2yjc6SC
O2I20UmCi2rkkrgy0OCtpA0PDSEftaLobSPVnwGuElpVBtC4SQyKnYGc0i705PNC4sQmUwF8IQlk
gojfPyjl+NSY4UmVhu+AnX5WAkFzxFEp/akuUAGXA19IBjetIr/RtC9LDBClUBJKux30jwKdaCHA
VrKKpj7E5VgisBtABJrT/5HAdtbFU7FTsUNoTVinsNMKqBKDmcrwZ91o1bX20ItoE/b1U9eZX+cg
fMRo3mxlYE2xAMWHjhUWxNX60IrmUZqBVWECpZ2iMAWOKVfoQWHPcxGHQ41O5dS2iFaEDmykXakf
5jZB9StU7KkBXhExZ0tThMSSFe28SNJBbKev2aQKVqR1O8Bc2QAL9YpSAlEPaCYWICllyq6qjc86
qZ1CmD53S34/kAmdQEX/hLmIG5EoJ6kBqKMiPhcdeA3M8NcSPKdq+w04fb8GqLMjyS2Y9ur5GaNW
jkhGPyoJyP2E5m4QDQouvEcf6DTGCtTuYw3+MSDlOOKSAKdJ9XQVcfhMAFOjB9/GJjwmAHECRYcf
KCkYZ2/rqLT1JrWEfNibdQVnFN2IamMbeQry26ic3ZIMB13qz0bYgmncsESlcYP0K9ESuy51NwJ9
7NKMDm7bFgxQijXHFu/LGFUWmarjHKUHU4U3HAH6FIeObDZuHCi7pAcObiCDl1JIg/oWxNNo+YL7
ThgoH9vnSjS+GwXeEd3wAaGYghZ7ucuK+tANqi22fYMcWHDHEqSQer94WSA4Y53sgxEZnB6kP0HZ
fJNWt6qOjmoDbklsv3XnoQ6/gr/ubC64I0PYS+VyDJBIx+C6j8HcVFZ3cy6fmq4EcL/hGHXiAP51
38ntQUym4zgNDqjNvCwGpqB+LsLBiQb8ZUPbk0lpDouwKAfJADVOnt63JTBvQ7hkUFWK6TdFxlyq
elNNw61UijsChjaraeJ9FCguAIDtIPxWxnezWaRu34Yf8rI51Up6ztMJBp884gthVgkUk2HlQIO9
CA/ggtpAidHQ5ATUU0uZgaqMUmoqWCHAr5Qp+6CMDbDegn1QB+fYnPakA1SZaMvCD3DoOHoK5Pu8
OIh5ldhT2aMZIVNCRFcaNDcyWpdIxanS+udQVKxqPsEobZAMzM4gNAOwt6JTKfxQxR9aco9JAq9J
VbsGsiB+7FSmdo0axgAkFCLdaihN5m39cZmxaNKVoPbLEheO2Vb18zj606L6VUweqzm0WrPATv5j
CYA9s5nssQO1UPuDBB0yo7OSiqe8gNWbEqiJY0sU+i+ScUzwgioJsJmk/jGrJyc2v0Rw+HrwOMay
HUeLpYGGBPHQoSnyJ6HCfyEOWCACVXE0nUO9eehAJNpmEjCz5kHF7XXEjbS6vxuj5Dkd6ycEe6dw
NIFBls4/EnlGejsi5moQN4SKXxDQ1kehW8vAaCKi8mgWamB3Sfmp6wLbNMvJBlvfiL2CBs8yCBrG
6rlSocD5XH1GlJKCMkX7OCTEAQDfbSkZX9KlroFrGDiYoajgmDsPmElOomApArHneMi7aHIGTb2t
wkQ/REYRgxMUEHaAlAeud38ck8lrlZEyhn1BTYlY+oy9qdBQMJ5ZprfA3kPtKJSk3TLmpQeOS9Uj
TS87Shcr52QyNUvBJAXwq6U7dTA0Z0y6xel65ROolAVXEhvgDY4gXa6VRrVaqRGAYGc8FWY5uIoR
w6J4CKcbGSxBOVPTMA8lUrC114lBTEI1DgMA3Qlq+LnFIB1mKbB+nUTwWMKn66mBwhNG/32VZyVT
KTdRafae8XF20e7Bot6yl3U79Ls90H4BTqM6+QkajnlIyosue5k77gM0Zgp/3pMP1X3kZjv1CKpi
+55b/t8oS+Aq4DBFw6SpEnMVRjcvA94xZHzSc1XtlhCu79f1G3i7BCqhjLOSwdxADzJTDfTA/WUV
KAJtUeQJYDqjx41BlIHNmMfxqX7iSN2o7RIZ1CnYxkG74U2ndJmrwQi0YkDry/iePai2sgdyuwBK
msmVB9DDcGdOaeLK5IDoYmAPzMTgAXkzkgYqt6mqk2pAYkuZvYYKHCQoV8SgQSColgEayK8DznYh
TyZTLUjLKGrEGjKBkuvNInCdecAcWxqyPhVTJ+gUrSqmoRw8BOuSaDpdiMqIypvr3FSStRimKhD1
PZC4gTrsVRmiHqeN7OKguqGv/sgiG91CMHG2B1pzCf9o5OHVh2OMQEGm3BCAins1nrAb80jLPVWG
8d1sL+55VSbefTLWQNJZKcseB43qWwW09CHIrduMM0a/0QfTdPQoDUz0gBsJWyyvvU6mCHM4KC0Q
Y33ZXpyaAvHlGEiwmieK8VjeNfDxMIJiB0ZljuVtnRC1EAB/A/SQEJWRHRYGIuBk6T3M/7nqp/TL
hJjXo9hDkl2FVodkxKLejCN2o6CFw6K8iolQzNO+qbAi4RqKSOthfmCrtWPfeMpPGKw9t+CoCW31
CaNnMzgVeQ0O+sFYs1/LZUywU4ei7nrIBR/PqZ76D0OArpXcoNAgzAmvKLp5uS9vF1t97bKk65Ke
4MOGIIs2e/Pz0DQJLER64Nwn/d1vzvUiia2+5rNsLmlg9OjF6f64w11a6aE+NPZs8UeB3u59XB6J
lzeZrb0uSRQ3OqSJfndIfdNF8rtTbeNJMKzUNk6yNz5U2Fwj++pU+KAb2kk/OAfeKEy+CguYDzmX
C1FTAz+B9sxKf9in2JZT9wVXY95uijKHZXxqFmNEjtT4iNrtBGyuEcDHDszyNgAaQuSGAASLHV41
dOulWAc9jIOdQf8IDjrI1FEe6Xt3Qix4/QK3JKxdODXQVaRTdkG5lB3c6KwgUUadIlQXnpFTNWCV
km6PYP5JAm8169eKRFOyaagHACDQHbL/ZeV7y9JWoliQoUxcgAdetYM35cKNOiM+Q8lG1Iaf12/t
LVwhlGEth9H8EeXXSlNxJIq01aCMdMEqXPzZaT6AWMuD2+L6SqpgV67RZFSdVHnclKCCx3rM4Mg2
srjYDRzltKAZnMz2O8DveBIZlZdrkHllQzPAuBSPIu2JpubEUWo17u+IFyC5NkpVHJ3cNLX17TJq
j+bpks4BlJIi0k43mqfELo3B6R5Z/1BXqFlYfObFrdbVq49KlWtlC6Mu6W0rQWx7Yb9ACXZvfqVQ
iUiQeu6C3rbl/WMVJhNTgHpLAgwDVDUN7nq0AALy4bqS8gSwpr1o8dyn0Jc0ji2huiPS1+sCtsZO
X10YM4pRttWcSA0ubMJwgtredCM0ESUguQSLe/uhD5GgZ6MVj8+RULj/UTgTscwiBnjFCMKHzA52
tCc1/6B5wrtgIOlJ/t323qDrKhXamkWPu0Ql9LIu2qa7yBtsantZg6Fe86BYk6dY455r99fdJ1a3
XqtlXcUTmh+wwtYNdjngvaX8QA9aIOWceNCIHM9msOQdoxQv6VRALUFgse9uPdOLwQlaImzxv3Yn
EnL9Gu9qGScToKCOsUPE1p2Z2YAOsFWgMKBq04K2axEQj2UtT3Wu+zVDZPxLX/YVaKrwNRukDjTt
U4YzhRHVdgqoH8/8xebrpogFhNef0KyHepZlCEQcbNUt0Lhqj2MOvDMx7mSstDIaW4hQZDs7oMrT
gKaaOASI8AfFriqbnxVtze2s7B9To6+PJZgBWAGo/f9+kYxh9SKJgPfa8fIwrkTG47RADkeDAqcM
z8ON4gF7D4jsvUNQrL2kmbzdOK45MF4mLUJJlGl8dKHJze3czbL732zV6KCA7ske92bB+5hUH964
GxCiqoauoWPGjrjoizSDWpCGMRSVZNqbQHtBG/j3/K8T4CODal7f8SFztt/AlWRGjUIpxrD6fDH/
7oByfeSlQAuW7BkgzKHDvV76564dlNGgFPCXgWhAXOvia/aWpAH00qkISOyBtQuWTVdyFTRzVUyd
Ri5vbGPTLFeHZbRJF9smrek1z6Fk69LPKWns62Z5mXu6dkBGfxYBKotWxe+HA07NzpAYTZ/K7NOc
3c2phWKJQ9lulQk7WvYofk9rf5K9AH0Rzk/hHJZNDaNWxdBbil+SgBG8XZC+5AkH6oyjtgrzUuXL
NMptgpfKBM5ANv+aO2B5FzyG+ov2X7lThQmEg6VAOzPGSdRdcWd+l1Gblc5qvBPkPZp3QBpI3Ogn
1uqOlQ2QR1dDe+gkfjA+y8c/Kx++aBC7RI4Jkikz8m7w9Lj7sCgRGmMJ+EceCaizowD8UiNKRg+1
oDs5AqGlLT/3VfB1DGpOrMe7eeZFA3rrGJgyNFnSvlXYQE0RpOsDb15/q0JFtNVxmXcsNZayVXN8
4HnXw2DHD8stTUV0O0rgieWHBcxeyQxQUq7j38rzMYMOdAdNBJAMe9Eq5m/1pB/gEUfxIUeM1+en
jMi3faCcBsE4ajHxNfA2LQrHF1MDfaNsK8HMzS69UGqBAsElAetPhmEPKbaW0pWNL3P0NRvjY4Nh
heteY9MrrmQy1ywZ+pI2GFnw5kE8FKXmd803MUl3qsl1wJthAyYbwXICzEfUgl8/4UbRLQlarr8T
2cKRjulOPAinaC9asZPZmB+4frTtmvGLQHZCNVE6TPrmuM8ZNSPMb34cHtBe2Jl25xY0mr7A2XoD
lwSVOoU333Ell/FNTZiLE6lwUCR3pYXlZDje5Ct42ezmxC9sbjpb08S6KXaTMFxJr32VSsaRVmnT
AL9gBB2GwcgxrRuOyW8qyUoEo5haQuSiCCBCiJqTGuyn+dZsImsUeeSd2zHBShKjjtooR2Kn4ZOh
n0vrABg3fIgfwdZEC221xaWl3v5UL5dHT766vFErsAUU4FPF8wVfOQJ87Xg3+ZPbASWTFwRsVxtW
x2NiEK1EMScNYW2Ab7pkWMqxksHLHmJq9AH4++fIl6cb7ik3856VWCb4ELDDk80VxHZO/Wl4rnNr
Rm4JJKnQVoCwig3l3imrW8ml9SSuP91KKkH1KmlABlKwN8qYw9AIBTqIE31Dh8MMSWDc+KuRCWo2
Xh1z63laS6NffP1FMVhRmC2khWCgRof/Jsyzj/nApbvYeiXWchizG6egJfU4I89C8lp4iYORgF20
fweDEe/+GOvL2wx0VOoC6wMu1ngOfXLzXhjLzaRnfSrG/qS5IESucKrohpJ4zMNt4iWSrTqUqD1O
Pr9joXjrWViLZEywqpoxTjp8MLqDqCKti4Glgu2I4pxc8qyZ14DacphrgYwRpoZgKGOL+1wqyTKD
0K4Ers5vPeVrGYzFYS5PkjsZh6JF2wBjs9ohUjBxOnsi5jNm0N8h48D8gjulP0QMjRvzwQBOKr/r
xbtd5tGVcn0sxAY/ZPKCXfKc+8NRc9PdYJu70strlxumbnnU1cnZsrg4BWUGLiqEqacJQ/nKfgIV
xYgNLf0o8JM6zrc0Gd+CMVCYYYnjJYd4P4CzEdihd+Jd+T246VzVS/xqfOBlN5u1yPURGRezxN0k
ZCaO+KbJwK3cviW4RfV/LYtxM1OLNZtKx4NIWXXKXyNwsYRyL5wLML3KTuoZB+GuseMfstXsuM8V
71syngfYk3UZY4YMgQy4AIBWiiZAgHU7yg+Tpdwcmed9TMb7ZPqoyfMAeV3rCgLqERUaAbVDeqvs
Lk8yvxLPUyDG+5BFV7M6QwAQ9pNdA4hGmjir8DwJjLsxWrlU9QzaYgaq7KhVCNbbuA8567Pcu2M8
TlekRi5gZNDDDgMWjoNPRoeKCqXWaxb4mdSJfK6X47xMJuNcxqqQwHsLT9pRXLP0iGklOhhh7FDC
4edlW1Hoiym8KYyDBbiXht9h9QzeLnSkmuYQDLmdYgdGdDIX6b+QGFh/+JUjqOd6tq0oai2f8TV6
1gHbV8ANZ5jfaS0AQFlYwYAjv9AXLqnlA6tLS52aWMW051d2NwuE6x/A+J1SigHZquIH0F4V3UAa
x5M4fNYdukjcgHYWKA8Y3NtdT6M2ayBrsYwLkotMN4caYltX9cn96PZ2p9hZ5DSH0i9t0y2Oiw+e
1Qtoc2ept5QTVNhhTO3bf9S4t+X0RQay1wxjon0z00s8cElSHU/2iV+E++sn/xebUgAzgVVKisL1
OpaMqqYe6wnSMnChxPF+wdjICYWAm8ofWzsBKwuojDlCt93FPzI1Gneu49ehSdolgE0pBYhk56c6
5xKTbIfILyJYRZYLIUoFHIsCklJVzu/FEM6dKhKcE8AereokjdZ/u02NUd+o1JoA9Ng00KNiob4U
NDe2Z+CgYrqePzSymU1i4+rv78eioSRlrghlIf590MjObimwxYyNufSWZye8W2UeywJAVUAFg7AZ
KPB5AtS+xxIjk9cvcdsHvZyIeSErVdDlsZEQekyaC5JOTCyqgyUXwRmTP74hD/dibXIeMPpAseWM
9S0yT2RdT0sxYh3DE9r5pjAMLOo8S/l3lYx2l/68fj6eybFAKy022ZROhDCqmyqUZGl2ghvbNP+Y
0h1/uo9nb/TG1/Y2iUZWDPhsprkTsZtUArCSc6bth+vlozFuRDYnQLzRkJj67XhvaIud0cqGUzuL
Hd9l+xJjfnhN+NHNv4SqQMKUMPAmA3Xo9ekmXQmrWsF10harWnnDHgTgraN6oDmZfW7AuB0QvIhj
LjMIQQpfUVVRZQD+FXAmPbhAgvu5ee5aTBROdoNuQJUljpzzGNv+RXVehDPXPMRik5XUW6MtOSHt
EjA4uUux+3ChPREAwMalPdks6OiAdv7rfmXGW0v6HDU5oIi8uvikPwLw3o6PmYeA5E4FebqNDc3D
OyaJt5O6F6mMA9faWRDjixfwqSd93QzFEsKf1nBeJDK+W1FJkLUNtZK/sLnnO4omDWRuLpXGv3jt
F1lsvDEqWUskyFJ38T6MfUopJX5cAGhWAqDQaQaXY5/bLuBFIOO51TxY4iS9CFS8MLHbXY5+6xlb
U/bihiYyqwz/n9PA4h6TceVxn/RziYgWE42at4D1fn3MYiclvGPSP/jWj78ck/HjfTklajThmDRX
7jWHPFLmoz47T/vl3DuLG5l3835IHM718rSV8UFLsmh51kMubd0vDojI6IBVeEO/aJ7fvsMqeRIZ
NyS2YVpg9vhviQmC0X8ktsbuHeMJHMfHjt2GYWjmig4/IOPV8n+PiLf1ZUT8HefbflD++ZJsfxX1
h0rXC0jrfdXHwBptjdF8AK2x4PCbfe19F8tRIbbrWpMI06ERBAOfjBYkBCs2LMkqEYPrHzOM5e6C
Iz/z40llnE+iLqVMqOKOGEYXDF/ATp5Uizw95bgBtu9X5r0JBDK8H1Pj9oCEwZj4iAIECrs5NpVT
H63ydxyOJ5X++yr+IOmYqWIi41supwE5uxDxQAG347cXbaHXu5IQR4IUFjmuT48iq8A2m9ROVpvc
DBEmrUrtw3Vz552H8TIjgLPLuqNepjmVo2aPCZfegH7vK45MYRyK0MvKQKjnpI/ReMbkrb2c3/0c
cZwJCykuAIVNnjvoPBZbOmd2c1clLu1A99gbkIF886eVjpcvxkQywKJMSUwr/o0T7LB9LH6R/fFM
CTGwwqNagLl1AC6i7nm9E96bpDLhTKME0tjR5JM+va/epAEIK+94ejmfkuVE6rVkDloB2kLjU0l3
awT7o+oCqAyTFQmQYw/XtZMXEKuML8kXdWgHDSd8U7vlBzKcR0FlApklkOplobnMG1n8OjFPFuNG
WrHOlBZb5V6LwXeqKwArutB9vKMOxbEIlmUHtSCsSWPl3CvdxStyz/CwsXjo3DL3ANwAPeGODvBO
xziViiby6vBnN8k7HeNdpnmaOmwu/f5q9CYt6XxzI9nj7TuukncwJlLRhUSdSIDP9kZFuOrIccxs
MUsPtTYh9BkIsdRMDLCzqHfXjYsjgS1dGUPWaFGBm5sEkEjVT40ketclXEY2rrh+jd7n6i0TC1Hs
lhoi1B2tIGW3MRiC0Ae5/a+pLFutiqVAL2qq5P/7l+E5JbZO1Spkakf6af5AFu8jMY4CwOq1pAFU
/yKr6115R/x2F1D2XAAwAKXDf0d4zHHzGhOChEByQ78cQoWj6k+KsxwXAMvaxk52hMh/Rw7JMWKN
cRhNkEhSRyt/f7zAwrFktnBVAkgk6MI/+oacgE5jnEZBpLZbSnjDNP04BntdvRcn0cuXc1O0nNof
VzWZUCRDLJKIM/1y//vwweYVUqZzg5KRgP3otXFXA7DVRjBX/z8rMqxkMQoyDe0yywHCbmxSeLkL
hvrkHsQRXuVXdmYrEcc1bt/jSh7zqhjgoYyJgLOhVfb3DvFfCeI77I13k4yGpHoZZkH4RzdJL+qN
R14djFGQvlJTPU4VFGw1yanFdB9Kd2MiOGLdOxznv+lFXkSxowV1rolJiwFJAJ243c1wG/rx5NcY
TSmdpXf4wxObeedKHvPYlHoZFWNOb1H4QkKvLbxK/fwfz8TEo4WEZMYYcSba0FLdGHgPI3AEVU/c
hw4PXXY7vl+diIlIJ6IFFH558IKf+k4Eni2STeJQccbPd1SfN73wShzz1nR6KJmdRj/YZY3wdZ3y
XUsbPBVhXIgcRcSoInwycafviADqtN8sYghN0dSyeQkTR/nZxbq27EHrMOE+lxn8Fomtto9J5EVD
w0lbNh/t1UUy3mM0myQz6UUapq+1jdWOz9f1kKfqjMMoSRvHag0BpvI9KmurTkXXqFXruhSeF2QH
BqIgbaSGQMyb1+QPM6J/7oyITC5b5Eupt5X6/8XjviE7i5soTloD7+QfFMivmxVYOF6/k30ojqIq
/GVWAG+QVwVVc3xHQZV+/X/38QAVei0wzEkcAykH4BuGaQMDqU0HOzBvciD56R+XoOEEHdeVkbA7
c0KQ1MAvhjhw7mLC0i4m1+xbm6OL9PtfOxTjKqJixuqICSlUF+PjciQ3ih8c3xGMXn+NicjEGqW4
AEowhia+Ce/5Wn/dAYJw8PWniiPTAGwldIO+J+iAKXsTkDbmTIfhXMHReVtH2xnZyswYz4GVybEm
GQ43S/6QA3R0+Vj1kVWHtzlGc4RAPhtRClyP/fXPtxkDr8QyYUfZTUQwsCrrYXLFSat2RqO4O0ll
8Vz0UYV5y6HkKMx1X48G1OubrTIgXhQ6bjZMAN4DQCi0Oq2RYsADQvD64TgGcHGj6yxXCbNqKaCa
03Ak9U+t+5RET9dFcEIBMLG/Pk6kgp+lVyCjng90Gly5Qe3NHuSD4s8Hfs+CdyTGhZR500yVCnF9
85g1OJWfkU/Xj8QTwUQbfaEaKimoJs6fJ+VUZ4+YX+R8me0m84veXRrCq0+Dd3GUSAEtmAeH7r62
9lCjk986Q7ED6qDNrxFdf/vJZctlJVGQwfo8U2XIsAcF6mCQcXA0m3soxmksUhZRfNN/75z/5xQF
GESv9W8cSiMyMlzkHzyYHKd4GbJdXaEW4Q4LHc6COkXylaIttJ/p0FzmmgnfB3P8PTsUMCsiiUgL
cX+CF7U9FfiikSwcfhwMOi4THy8BcDM25SSrKE60mTzd0w7ru/qdHJ28oPWsLlQnaQtwXkQ7Y3eT
x7/qKPuPdiYz/gIwO0pR0wz2Tws4vCMx3qNuxGhUCQQWwv2wnBpAtl53TzwBTLwxmmCJrKhWNPFX
4HhaVdhyJPB8+oXJb/VZwiqTo8CETeGR2hv70K8BokK70Po+xYYd2J2d62fiBPREZjxH1mWjatLs
/21Zg/+GcKUxPqMIM5X0CaTRCYYGlCE7UgA2TNjlYD76w/HmlWUxMUZIFiNbaHH+TbbCLc7zXDDb
0gc+72KCR5D2VGZb8nREGE+AuL7JDwr6YE/vGOnh6CPby29UTKTVVB+Fo74rVLtwqNOIbWCvFxZI
RU98mZygjd2mFkYg8mY9njJF/LmYOfB4Q6sE7HMOjOE0dTm6yTsg40KiecmjhDqpxuvdKMedwtcn
9mAPrgZouwh7oDtuf5H+0StZhUJ/1MoE5y6ZBymCihbfaXiQfU/RtR3sXHYgE/hkfwTZor8oKQtW
WgyZIY4lPuP/nlzwLpTJYwbQpOgF1dGw/SnHYKKd/6MDe9PZHzCVbNBY5+LAgkOG8Qvwzyc3dGAx
wU6Dc11HqMO49rUYhzJHILmYZ3wtTQZJiXmfVZ1tkmMWIMxSPWzUXxfHiVAVxqE05SgAwh3Hk4bj
MN6Vyc207K6L4DkStoUvTNWSz7SS86cPJ88rsz18QU+wCNJA4v/uJjkayHbvo0WVtIgeLqyBsY+R
Tj3lRfib30gVDdBeg939DTKmnGa5okgIp/RYBoI4wM5E/ZBFKUcVNk/yIoatZZe9npWk0qAKceSq
w7McCH9kTCsRTPlayWbSaQFEBEsrWlMlAGLFNL60mnkISCrux1YbnSXRP8TmLHlxTR6NAesz6cy9
U95h5ddOsYdJalqLO9WMbzn5lI8cfpXtGHh1VMbVV4EQzzUVQP2GGtra03SE29UAZQqYPEsGUcKB
1yHefMxWMumhV54+n0XByHPITMXSNSZhsoyy0m11iUCVAAYUtVh4iAYc3WT345K47EfQ2QxejtFq
o20wlQYaiojnhqkff+MVVydj/HzcTBJY3KkYOfyQzca+MebCyYaqchct+nHdYfGukf776holxdAb
YHDA3vrRq4TBIWruzOpdX7WOGArOdWmXtJI9myHq6HJo4DEB/C0jDgvO6Tjiq81oECyO9CAIDoUc
rBSUygT7ezufdQu1svkd0+JbZrCWzZhBkixDNdDXBrVTmZySceCZ/Fb0sZbA2sGCfaVLMU6pBhCs
xK7R3NfyL2P+1bXwZlHiT82vcjmI6icy1HaMxYPr97uloesfwBhFG1SRIWBUB7w5/qz2gPj8WfA4
mzfTnLUQ+iNeqUxpyuoAIYb6oTr0IPADWcuMpbP6gIUY/h7sVpSwlsfYg5abSzcXcKQwvX1TfioC
4GjXliwCFF68l+WOc4k8PWFMol+SuM9SyNMq8Ie1wHxXeCa+uVe8PhMT+UTojCRdSx+HsLODsTl3
CTD1CSXIDQrJ0ogaWgZpdpRl2S6zdtmZ9QgKBX3C0k+62GMhfQdFX+eaRvIkZAFYrVAYs/QcG4jX
VYr7uZmoqZMWIUtCfO6/C/USTFSywWS1E/jFG2qEVxwE+zArtRB1FW2uUAcRHmMfW3H+6NDa3jui
d47BsvvrUqMGU0vPNhoYLsVCJcCsHAqGrame7DX+O4ZLt6pTqy9vMl4IfE7GEA348qIf79sRxcvB
jlApcqtd+mTwtnI2UcnW4hiXFE0S+T/arrS3bhzZ/iIBFEVR0lctd7Mdx9k6yRehk+7Rvu/69e/Q
6W7LtN6l2/PeYAYBJkDqFlWsKtZyjsOEuNYHoEtzHwsuGfq+yAq/XUDSFx/Rvyr/QlzV7OK2jz6R
yfZK+4adJiUE5O7d0imKU5gwwU6UdLf4GC8FiRyUHa0/qgy4FpQdFfa6L4IbnDObOI48xkLCjgPV
EuGzqf8qyBUzCnKat9wPsCMreQVq/G4SDn3+ESr5qAozOmmzCKH/Rxj1W2HSIRYD0woQJaI/UQNy
yEhcBkwuR4kzuWupG50kH0WspJt5gm/14mmrrr/s+viNLMnJ1BUBPs5gIX8cl9Oa59DHPKWT9YFa
9+GYequp/e5ozTksF5Ds9Sfg2/tRv6KX0Z4xxOmSMvPAZOMhqCu6oeIwXzikp18mOyQ+WFWF1jIO
O/2+1tyNrWOnN27RgorJCq7b7l7mt/mwsjtqUoZBYh2ybP2YZ1h9sMn9EGv+SkwFA8FuorDRSvJC
K4gHQ7xG8G1558Vd8i4isTfoRPUyUNiQI7kfnJ65TuK7vixQvrGpsT0/4Ro2mQlfJyA7kLdK2w0e
mzOU8qAmjJclbXDnswXbKiTA6lp2gTtvgcNK/CR/BQ6ryhglNxMOcQuuZog0nfsmry+5ce5pcVjp
F1Z9vW6LKguRnExbFEPbR8JC+sNIVt+pkyBtVLAZKvuQfExh5XrriDP8f7EPycssbTUC8hjSXjS9
1InMNc10gv88t8WoaBvMHL7Ne6pkib/f2H09l6vTp/aOp1brtTe38fcdE3pJngPwXiZ1Uuj1dzr4
19yGWtK1+yUkSb5j1rMYU72Q9ObxNdU5Sv6DZPHSAlroLfZxLUsRyknOo1qTrqxNXK8sPhcRwGJj
6l+/wFdzEiFCchajQ/u2A3bIy/it/laqk5O8RZoVpAlH4S3+NfGDUi/JZ0TmHFX80TPJspR6XXOC
4gglh0FIyzKjhcPQ54ND/rD0S1Mr/OxuxXhzoeTBlmaZijkm/5h59+/JHnY/FjWoYTMKMmS5Zc2i
rKfJoMHpAgZR9wGG0Lj1TY/1A5BUKeG6dpOajTTJYRCjYRplj86JXfT4hn6fDwgnAJsvPNDyzQCS
LeL3r2hXin/4Rea2ESz5DwpShF9vjbTZjNgUwytHbPZrWxt5kvcYgdw/xyYUfYxl4RcdXI+Y7CF4
fIC0u3r4KeYBAM/+ClV3XeVGtORNzCEkVTrChthdwm/sS3ECZ+XZLHG6QKEvDv1RhZMjLtm1w5Wc
S1kxrAET4JM3dXiLste90QADedY9kMzcm0l/GlXwvPv3fqOk5GMmjFr0WQSRL3yM8t7vFz02siQf
Y+hkakwdsrr/DLnbn5tjCJ64ARiJYIBQzyju+pmNOMnPaGHF7aLDjWwFfzj/vuqfbH58Szx4EiL3
uMM54Vkm4sGbci3F7ZP7201aGlU8QNobb5/CqcnN7SGzRjNsIO+Fdahfq7s50OYkJc8ysoXORMNN
n9PPZY0ptG5y27TyzfVo2607aZ+Ik78rVP1L1Q2Qu9skL8soq2CV/y9fUHIqFskxWJRD2t+Z3r8p
/CluwCNP5yaFBbd1nScWhDlsPawOOVCtDtrEPCgugcosJSfSNiXRSYGbBoLeAzZmjm1+l2AkQQ/I
iVX+pCIz3Q/vG1uRPElR8grjsVBsAFjM6j8uYfyC3wA8z6vW1xXBQG5zG11ctdg/gnXed0HdAGT4
MGCvu/GrHMR3B/1OXdUUp3YlGshd77orS71sIZJU0W/pXFyminzM5iV1GxYFFdPflNs+narc9M46
QI/2FALfdBMUxin3vduFFmkkfNnijUDF6jyduKAOdQcK4tAajHuOn98a76+b6u4LYaOi5GSSYWpA
ewQnEyadO0QHe1U1Ova/GucWY+DZJTJbW22i89yKqDORJOhC59DZNXWrfDwB1TVz1yZVjUfsHiQz
bJNRpLyOjNOiFYvhMAefLUvv8ukWrCrj+HD92HYTkycRcpRzrHoweZNMB1reZPkPAfarL+/7dHLx
oAycXNnn3w08G4Hi7zeeC4jp0Zpl0fSGwPNo1i/u2UaWlEs3WTTPjQ1ZCAVt0JsALDEa8wOZzNk1
B+5m83g2bXLb8+Jd2uefTb1ifj7T8F0UW0jywW8fxDO9r4sZjet+cS3QhrlFZ/2RVv07alUf9Al9
SbTPc219IGFauhadDj341gFNcbb74aOTjNSPlhqbazzPXV1PK7dvQP06G8c6czzilKCINaJDaU3f
x9KcDqtmfrn+jXevxuYYpKthlsnI4WmmQ1fcpNaHNVXRMuxH2o0EKZe3itmqlhUS3lLPV0qTIm2k
z62OM97JXdSZ7W502GgmJe6YNLdxryGLfxdzjsnF/FAdLQB+h659ih9UE3mKGy+PlKUJGmzzEMNi
+8+2fRMiv11VXmU/xm50kmKsMw99aUf4Wm+uFO2mERuJUsKur3lUJw5O0Yzdv1Y5a7zyxConRtle
scup8DJyhG1X2ONS4hzfkN6qZEkeDbeY0qjDcdJkfrAT4ua08Zcu/dpqIbYtMvPbYsUPBAT34Uov
PWpMip6L4n7L8bYqiLNaGXx40uaeGX7NW0VfQmGVMjRMbtBppC0+n139MDLd68zc0xPlFP1ugH2y
EiZ5kXZmxVrkOMi/p13yr/NhAYb4BhgRAHdv7YRsJEseZcXaLxsnSEZ+xC6iBKGhP4Zd7ddwZqv8
F5N8yoCZUSdJIO3fG6fqy0n5+zQ6vM10mEYR3Tmsddv1nPHZvR5flApJDqVuYYEWh328mKlUO+Td
x+TmU8mupCPtENuQRY+C9BFogEfnKLalVa54v6jxJEkGiAnziPVNi88k9nBycgDQ4rG/2Mhhxxnj
B6rpXsUtlsFi+ISJlHyAODrfgxgNq4nEu/6dVBKkdCjr2FRXwu/bmOWyzNCLMu1ND8bNoUm5xowZ
hiFCsevx0AAGlvuCfvQXV6zD1OagcL6m5DNWvapA4QCd3vSyUWQDpuQn5jq3nSyFtPhWYJr/9Trt
L6JU+Tpex/3IaVEHox0mWkXSBWbltBjdjAssGDEw9iegIXsCjNg1aC/tcRxP123kf7nLTwKlu2zY
9hKFJgT+e+f0OL7yMj9/kiXdZVLVvbHMiNLPHb7hbxw+xqbf7PD/lmzI7cZ+JCkDnBuYPv4Bihn8
2tWxRvKmnQcQVv71CQ2ZprYoJq2n9d6Jqq/DdXMx5HbjBMSRkDDIEpS4YnfQPju/c9c59sew8sPg
vzIWQ+45lnEVJmv3j2rJ5W+g3TendE/HKN30IQOfIC2yNxnm/j1/kiXdcz3S0SGoIAtNCQG5YyaB
mFXo/Hj4ABhYENq/zfs/SZRyAnMMa3upIbHOazwz60vprA/Xv9Z+evUkQnIl1MKyXaFDRKK9M+uj
Sf4o7ONqM+Bz/LwuSfzY//1eY4H0+Ru/K2bMaNq410Y13E06+PniNChqcjGG4ea6qP8lSj9pJfmQ
NGHdMowwQaN+sC/6JzGQmHjR/JEeZuA9K01eYRpy/3GOxnZiGjyHgBPkWvA3nGBRHKLXTV0q7vSj
x95UTFarmMLFgIbkaB8doBf27nAgkJb5auLZ/Rzhn+N8PO6NMEMfeZsLx9iGn1cD9ZJOVQESH+SK
cTy+TjcS7KmbM7uHOiloKkpsRQ6H7hWw4wobfFzC2IhBdyNJKuEJLRucXEOV+QwMazzNjwkZf1w3
wv0s++nQJHcR9VqnGyFkhXNAi9bNyR2hqXtdiCIyG/Jq/TjOemTGz2LWX8xqSm+0i5OxiVny4Gm8
jJPRD9BIZAHmreCRNS6IjmpJqvsk+QotHBpaCEkO8X8thNP5G4ClvDagh3760B9V1BcqE5c8htaR
upxSSKRl7XMrdnGoqm+l0Epeqh/aOtWjFjLmexE/DGyrVl7vApp58amr3lXd1QkzwpRTUE5wLllg
mIRcYxzypiRxG61way0P3mJ/GxlSiEqHetX1Kv+/C8AbWVKs6iauVTHWtX+xI/yFc/8XO8IavGpY
cPcSm0x/PEFKZEBt9CgdK4GvPWTN4MbsK6aEwfPnKQ5x1zA2UqQsZtKLuembEpWvuymggCd6REP6
9YJ4FQq6Si3JMhIzq+qCI+qz9rapfjTpbWwpykP7xvd0cpJhJGWYOcOCj8X4O6P6EpkqDkT7pQRO
qK6DlVOMFREuSZgq1s6EYYd+cCLjLtKMHwY3v+R2ZMCjk5vILgWLlXVrauv3eeW+tdY3QKU5arlx
wIrEqexm8G+FF0dPboiGav5C6Yc1ylGZG4MmTYPJXL9zq/poUoyjrvkxTgA5a6zR4mpOgWdraR+7
tmq8qa5/DmBBzAqD+ktv54ep05ib2vxSONkdtWxQiHeJX2N51qtm0M7qC7O9rnLeFc30G2uyu9Iq
A5Mls6vDEPyxHvqAT3mF9SagHwzxrR5rvZ9gnNwlXXfU9eY7LbHRsUagcY7i+4lnP1li/VyXmvh6
VmtuQbXKo1N/s7QGP1g89invL13a6UFb5KuH10flNckYBQaLf6Z5zI4hBAWtQwC70QwVfkkNsry5
1E7jUP1J6/qm0Be3rGuFobyMyfiMDA7KtjkzDUu61WGWDpVmNvBSheE66anP34nh8MZ5wzY9JJkA
PrYtEA1TOX4ZtJhWmy5I4HW3PhdBeuCGGx3fMzyFKj8r3RvV4NauiXLTcQg4Yw3A2z3PeVMsOTqx
A4lrjMWiPLld8ux43XnsiXCAs85NQ7ccQ54ODyfdmZwOLU6D4OsUN0Ov6KG+9BUcKyDEscG/Qxwu
v1SbzHDGhKFxG9FvETmOfe1P2BS4roVKiEh3N4nZEsFT2GLuaxySY6uvXjelQRknwXUxu4e10UX6
Hh21+GBaEGOuH1k54MavCkWEtT5PZJ+flvgFG0WaprS6JMNpjUgsl+lHNIIsyAK/Xh95c58pCjMq
fSQ/viQtX1gLaXlJzyUl7/I4Ol8/sp3GkNCIgXhJN5jlcCkzqudwXHmLd1v4p1jvMnxBVpB5bewJ
hml11rJvCv/Is0Std3OCWVlYUWagnJYUq1cVP1Gb9HvVIJxKiNSeicfIjqoISln6+K3TknM4a5Wb
rKpNKpGovjSHJ2Uku06iYm0iC8qsNrByaG186fvoJq/4h8ykF9aHBAvQier5u+dSN59M5lNHMrGS
mEO7KvcFx0k6ehqKrlGQedp3x/EF/Wluuq8YohT6SPoiGOsUOC82ZSBzf/7xeq12aCleivGZX9rH
lF1wEPHKzQOYiso2dxR9Jk5KAbJiWKdqhbjl4vxkwqGPJ+ud43hoqnv8QMHXO85HXXMr1RHv3Lxn
kqWoZVS5UXYr0pv2AFqJAczrw3E8pa1rfxTUstNNo5C4q6puM26DypGbLxgLKq23WS5qQc1DOnO3
n1KXJ6tL+/9cv/C7mjFEEjFeotsyCjiLaT/hO04HuJaHzG5/s0btvxQhPe+ikDptFCLkW/r7ofzW
DP8+ZOnERFQkHLv3Dpdut12OlFVrNx0iXrtjfBPTIZjBD3n9oHaY0/gzMdLlrpLOaiYTYnqfeOah
/DSep2OGUbg2aH/PT/NntXPc/TgbzaQA1kRJNTpRj26N9nFdVo9ooa/QalcEN3Q8GHXdNOT5IsKL
yLS6Cd//jl80NwbkkPNhBMWldgTe8Ws4Ll+2a3CO+FhEABpQIr9TVycuoyLBOzU9L41Hg+jS0/sO
Y8LzOw2c44p8c8f1P5Mm+Qwr7pN0XiCNReXk0Rxz5RYD3OayKE5y98Y6FnO4wZBAyYsPoWGldaGJ
t6NueqsxnLitRUFpWoeiL1UAiCIKy45XJ8zgNtpBpiW7hwmYEMmk40rFEygZ7TX2Cis+UzqCcKce
voEb7rNltL9Pc6kigXvZe4WdGOhC4ctR3AfJE3ZVp2emCXsx79GMOmR34ak585u30FxCEPpdDhaS
DQ7f9Dy2ULvnYbQQvPfw5jOmIqDpQWH7e7YBHWwbbIDchPU/F9ENJAILwiriiWB+nz5bJ7F40Afk
YF2Gc4oYVvymkLl337Yyxd9v8h2LpIYWYcPzwB60e/OQoyYEEFPsPw63r6Si2ZOI++0I1kcco/xk
mMxhWKOU4xDv4/c0EPkce28F2l1zpm4aDDeGKk7vS7QMB6syCF3yp1v7sk1ax54O2ErW8bT0cz/0
o6N+LL/Q1m/d7BXQ9zuIOlw3DIZ83mSMM/nhMq3pUJI8ng/0YW3Pze+dmwX9qTZdOGzb67/Yh/pO
FaUfQR2le0gJnpfYz9cd9GYlI80Jy7I8tOdHNqjxI6kATt9fqjv9Q+7e0kNx5ocMnaL4+LW8NWsX
VKLqi7KXsj/7EXJgCvOwX2z8iGYBBa2DA3dF8XRE9eKYg4gWROrFj+tmvOPsKAFmuI2LY1Eqe4GV
hMvSVxBZxF/bJPJq82IvNzXwW67LoTum9EyQlDs4U0R0tkIQRo3iT0vQYVySu52XfS8ifOD0nH0Y
sGgiGLWn2/5oHOcva/zgYAFFWTPeaTMBmnmjtPQ0mhMtAyOlM6NhzI8UXAQAcTnpl1fC5O28JeAn
IA+oD6iYyGHSbLg2jbo2H0qz+JPkc+i2A8CozGp1cfMuRm7YftxUlc+X/uMMkjwr5z/Wsb10NCSH
JWNfel1/MAZnurUXZENWR/Iv17/O3scBKyU8KBIIy5TfijwHe0YZ4SdSIDplwCYcVeMqO3EONT8m
bjRBKJBnIUtWcIBEQAI79mcxESAYf/rjv2dFQCxDPcVGPHMYkDaeO+WOJ1h7i6PlYNtTMDrpYcCM
h8szcgwzNVLs7rExlJepcMovEJ24YU89nYrl0Dsuv5SHCnmdG93qhZud9S9APfIiP2f+9W+16yV0
hpcaMxjkypDCHEYzj1O5PI4FlH53hxrhtwxTrAKMtPysq/ofOy7CYIwB3QugIsyQg+sScpuVIfKh
BuhpetF5Zq4fx7Y+NKEqjos4LXnhZ6LEgW9ialKgzgl4OjwwJvKpnIvIp0wrMeiWfDC7wkfRzKPc
vu3n9bK2fHK7ajxh+/vHoDeR6rfs5EfPfotkSmtCKydGc+lgGIU/YF0lX94nOkVG+G20f2vAelSV
PmezYv7zsZp57QzE59icgRlPE51byMXKRQCOUwOhYAbDKnZGsyA59kHo9vm5BiTQpJxu2cmjnuks
5YS009ui7SFbQIjeMa/9pp9sLP8BQzR6nJRQStzxC88kSmFh1gwLLBMwLqu9AM/eD8FlPXn8Mh1R
FPAZuJcTL1veOcf05hVlj50XzDPpUiCIJjsD4wP07X1UA9zSjy7lCftX/nIyz//+2kKWZYnZL6yA
yBlGSHg1LByaajdDsAQxBmGTo3k3+MR/DXb7/qd8EiflEouWNnVBIG5qf/DokHbv+lbxXN+Lo89U
ktJujdeUpwwy+kN9ZsF6Ek/oXwOcb6FEwntsc36Sb+h0J2HY7YClLKVHivdDf6yJ5Sm+0r5FPB2b
dOupBeDlQYeUN0zM7dq+iUeY2EVH7JWsj3eVndpoLh2QFHolO6aLdruuVVBR0x3y49LfWdO7ZZgi
NyKftB4D27YbDtpXkn+OAJu5FvM57jK/rSdFiBFH+cIFId8Xy1G6gz+fuyA2jEXtEDxKde17rgNq
zikUEvaCGFL8JxHSva94b/TlLJqAb10NFAZ/TSnptLXQWRJtgVKPs0XThywQ2aaVYbbIPtVHJVXw
riU9achFfNn48bbQYt2sIe+FJannLnZj1UaW9HrpnbaIrAmy7Lz2reKEOXGXWO9NA54mjryyrN20
+uFQ1Rt4V0fL1MVAK+olcmrbUB041yUqad3wgQLUspovvX0CjpXfYDkkaQvXsWxsZ4HtORmD61d1
18FtZEtxsq3KBvMzsKAuiY8ZsP8wZeClherhsu/kNnKky5DrjQNUbaFjZ36doxuefGLkfgy/Nflw
sdbFNakJ5ObBBd30MQWExXU196qVeH8TdJvxBybvpW8baYNVa1M0I92rjVuxRYEJCvBwHUVgHubf
8Cps3bdMsHPIMyydoeUKjhbpuowFJ3mnaxjlWRsviwCvoBvuddV2HkYQYekmMYDeyORxaBKiYE1J
jLWQ8l25WH63Oud+uMmM5l2dPiDNVx3lnrluBUpOh2dxMo4NBL64kupBYRH7JHfD8OKzUI21Hf6i
o4JFxaHLWQblfrG1gLjnF1vLMjyytWCrUKHejteGu2Z4dQC5FqFSMhSikSZtAagCXGcbKfNH21Fd
OWHqL3TaSJByiiKxZ6sYIKHO8gtpOreZPlLzdmL1UQlYvjMhJ2o/T+qIA974TxM41XPZQtgbPtaO
YTyTJY52I2uaja6hYz4/cvfxTox4HQQBwrAe8otqZG3PozyTJuUYVW6l7bg8amYfC3pn+MWxvBHj
fyW9U5c7hCO89tUkR7nGCebiLCg3xkXsFusx4Tkaz/3trOrO7lkg0I1RMsfjm6K0/PwYE7zVkskR
XVPnXid/LLXquSD+AVkVDro3B+0N+A05hx5nkoRtW6JaRe5mPAzr/muPZ32nc8/WPs30geaOwknt
2fxWpGTzjA6jnqwzgBlI4bjGXB6HRbtzkpy4y2q6STIcr3vFXcPH2AnmXAiq5faL2bVmxHBUAtN7
bKuwoDo28fvZe2VbZa/ciuYkylKY+EfhUy63GstkL0YPR98F0Qnr/Tcs9cPT4M+/t95ywl7RD/bh
uoZ7ZrKVKB2pPWGypipDvHAHw+vXP8J4UOQGexJswxT/tZnxYrgmKqusQDEVj5+Suu38JQIr+HUd
9i7VVoLsMdoICC/UQXg0YhcFOZ+mtacX79nwn+uCdqZ3UXfZ6CJ5C+yhL840rCsAV5zP69id86H8
VOTG3czj0M0Y/udEfsii+9RWjonuRbGtcMl3tPY6dwa4kTHh2AXaT+ZhZcnjfxjH7lMZZAcVsP2u
McIWkXSggme/TAnSCmygEeSl5/CC+PId81ej27vVuQzKz+2MqvuguOC7trIRKSUFRdgWYVghvyrq
znXK82qrOPV20LHwCTciJL+4EKBFmRauGMaLbhM87n7vvOJ7D5z0L/nB9kHL/KViXm95mHBUT2Vf
VxDe+blXtpLCiaNoXA91W7tAnmgLRWf2Ec9IdstP+pmyC0GlTGNVhyNkd+Hd6FOP/a5r3tz6mM0Z
vgOkV0vcmoBjeDyXiHUCcyYZPagMhk1mBilmPI/En2e3/0JuW3W9X3UCksNZW60p6wjnT6vJW4zs
rjKYvxSth/ldt627GwzWerFTuzYlXlqCrKIeXAzw4jWlcEx7796NKSDzff4xCoe2SVjiNvM78Eb+
WjoMfeNu9UIXyP+v2HERyl37OJKn0lCLInOEj0MuoG5gWLLtwU0B+JYIJESlp8pC994rzzSU/FUM
Vu51cOAZGzR5gikAExGgrg+24Xb+HJiJt2Zu771ip2z/Kzso/FsYd0Mf+PnRmnHfzFmPRFSsyxXY
IR7xSMqOdWCzgPjOF6DzV76jQHEV/+jL030SKjnIzub22BKc7hKD0oFfst7wFjvxFUFAJUZ6hBph
Vi3ZaqARiz2b3nZphgy17F2giB/0oIoxooZWLE891SrbbpyDL0ZugBaALk/5JtFatSxF+tNX7fu0
q071iLLQ3Pkm1xSJz16mZW9ESY6YDD0LaQdRSPH8rB2CpCJuG94U0erySTXwuWstG2mST540HYzu
EVJJ2/xEm4ex+az4ZHtvio06tuR2+RQyWsUzhvmKxLWzGby0KInUQIwhx8SxYZ6fWUTcdX5I0ofr
snet5Uk3mWlk6qe8DfN+PZjR59n6UJeza5dfr8vYPz+kVhhrgyh5cKWckRnnXT0feNP7zfp+Guu3
BGYUPf6WIF2tNWqZliSQ0CM/ZLwPppUpsrh9k3sSIV0rboXrmpAKAKfa/ZQNnm1/1YqzhZetnZbB
9QPb/SgYr0QXlJuipPLcPQHlzRp6dK4OwwzmwM72kJB7DW0Vp7bzRDLxdsCGhaVTDJZLKgHrKJ+z
qJkP2Wy9sxzYXLnqzn1m6KHnRPAVWUMu84S+t+Ecr2u493LhSHMIJnCIAzUlk0/i2gqbEHixa1hz
l/DFna30riVO65p5/ynF/kKL8Uco7ofh4A+zofiee/njM+0lH9JbzRJpDNqT43yYgVdmnuYT852H
2qU+wa6W6kW681WfCZTcSJSl2WI5EDiZzC0r4oH7z01KU6GY+N1SmIEYhno5Ahs498TP2BQoUINk
aalBTMlqhM6Kv8ewyvvECX2AGh2TNP/oaJMitO3ccMi0bLGCRhjays9ldoWl1U3c4YbHNAw0Vo+u
Vi8qYqm9agjsRbQZ0NwxKJNOcLZT1JRsVEOeNmLbwDqKjVh1E2lXpydhMgyI7mjrZIYQ1nDT6yh1
dRUgk0qCdM3TuMkGziGh7SeX5EfDUVWEd5wWDgzTBhbDab0g+bCzVYtD4RebmCOfPxaz82NYDW8o
0vdrrOrU7Bo4d3QK1BzUQeQmVZj1UTEvcJFNnwTRGvr1qh1DJ1cY+L4ZWBQzZgYGKl70nNJR7yNQ
6mEE5Y5dHNT8/OpoBkXrT36++Or69q5eG3mSp+BpPZCFQq81Ll3O+Vnvctdu7LPCJ+6k36a+kSOZ
NygZLGcsHz2SWPjGjKwrzLv3yBsnyLbSZA/ct2jp0QrSwMvQBfbF/h0r9H7mPXL6iDaXKj98XFR+
4Zme9JPbE1xPzSLWcY7YWUCtVnsHrtND4ZmBeYyrIC8CQTzTXtQj1YoPyMXBb1ziVGIGBjNF88Gi
X4rlXK7nov/03308LrlADOEYrBTGL5BFQFPvxT5HWTjy3sj/hNnVzVEK17LRyFloNNg1NGIAoDwQ
zKXF/w5YTWGb8ospClFibcSdeyKcym51wN+8kXDquXpSPpc0mm3G4ib8QqoDv2WCFuyvpy/Ga9QW
svfYRnIKnHeQsmEjQrZN4ATM+SpMBLeBHaMT7QC5E6PruwArI3gbzTB0RJeOYVnRQQFcyr5W0EMU
gwHvn8213zHnZI6TSw39Nlzo0Z4VEXpXQWQFWPjAxIKj29KRwjGvpWZAwW2PJBDQN/9ZlPxVwlPJ
N30rTNKNlHphkhnCarNDf8nxdTC25Z8bOrmDEWTZnZ5PiqiwF0yBjw8zhN8CrZN0/zRUq7O4gciy
5+hzUoyKNl35u+KW70p5DKkWrMSRuwqYrlypJU5RcAJMiVcE3HyfAeNWwIMZTtB6+dEpDwqpIhF4
cZwbqZL/isp6BBVqi7wHuLp/wdRF+ith6vZyBroRJh2kQbQknWIIA8h64ldV/7FGxxwsrPeNbb7L
MlUTY+9IGfYKCMbGkbfKj51mJnwykgE5uNW34H6t3mVsVYRWYdzyAW5lSAdIwQNYLVoP48caOWma
uzblrj0m2NJWrgyJ83khS7xtsITKmSW/qtqShjntUUP9hRWWakeB3RXdCqywrjnFgapJuHuAaL47
WA5hOiTiB21igR7XY86Es+Rxvbqh7sRuXbcKG1QJEX+/EYKNHmuuCTJJWv8Zzb8Zi2KWUfXvS68W
khfDuBoiU+36h5gbx4aUChe4LwJ7JdSB/6Pysg62GZOJcBhBb8culhVcvf2uuKg7iQYntkEwT2zD
y8olMCu1oyWKRzzxYm9pEZkBeo/lKja5GlivMPG2+EsStEqaib1KKjbrMfEBx4c3sZx6F04dz8TQ
MflxIfqn/na8F0stIz0zd/IrsJIDKFHdD9l5am4f8fLwV2QkdWqKR3xeE7cZPxdD6lrNwW4uI6ab
m/Cn4nh3/OAzeVIi3q+xlUyVgRrMY471BDv2pk7IM1FyLs6dhGsmRPEic3XjGzcVtrJnKtsCiPT4
yzue6bSl8OmzfkkAAu/25hKUYRl7ilPbcX7oKekAMMcKF/6QrpY+JH1WdgzBmOX50bKm1cX+U+JV
eqJ9tHrgQwzO8HPE/1MPyUmLwptyrjqfMeNzE1GxXJaeTBMNoSTu/qP4bTvO8tlvE79941aylUcF
LfHb3gxJvDP/9kyilJpMVtYlIYXE/qso+tSxa3+qbvmh/1PF/bL3TuUmx7AT8HnE+1sS1ZOhNMw8
hDfAgrZpBlbmNZ4WgDH6UIVnenpDIHgmT7oeqzOaXS4WJ0wAE2T1bUxL9/r32snrnkmQbkWRrlGX
D9AId35ov0x95Y7h6I3GgzWc4+nGjDKFxJ1sBBKxZ8I5JttedGpW0pDJTKET2ERcPb+bEvtssY/Z
WvpWperv7lYlt9Ikc6SkxHYXh37OiV3Wc3L5xeUR3qirgY/vaylPeKaZZB1rwVlWM2hGm9xLM204
t31hepghuYhJ99lrzLEO6iL31rA5JoPRenWRfdRM1rp0KYOx6FAjLW1s78Lhcrs+9jMvT1aKCx32
Y38Xm9P3Urc/FLyP0DCs/6zTHHsQYeE7GM5yea0F+oh9x3mBeHs6an2OdibamuEE/Gqnc24irLJ4
GLuDbyJgp2cs83U4dtqYf1b66nODfmxyjonNdnzXmPxz163nPi7WG2D+fY3a7I+5NYkbxqVzakdw
PZbag0Xa6bOVA2U/1fJb5Ni3y0Tue0BQ+NdNde/B8+x8pduQAEqnRl1SDEMKLOkUNLDBMLk5AiKg
RV3tfT4qsszd24HXhyFQbqyXMCpAqWy0Nl0eOYv1k1jAiMGiq7rm+1a6kSNlsxOZV52skGO6YEE7
NV4UWIFYOySn6qQ4xb3gAU0cyrF4LKawnzvosrdtbM5gbwkTicfkJgua6cH+tB6byo3eY9DiaPp5
4lIO3CFF3BLfR74fW8nSXWTxCD4Yli8ACaFe1thHhjQK6E+YBb0FddA8frqu6k56iNlLGDGQwMyX
QD4NrUMtYpZgsPtIWYdNsEbhy3ZNEpuTsGoMT6EkKx3mYhGrsBzhzA7RSQsFibYf1x9/DWwl/gRs
pB/Xldq1FVEnongfwCjlReDQsPMo0mAr7aE82xouwnoqb4rzI9uZ0jKF5cnfbCtNnPEmnFdhStJ+
yHAD/oGsFBVMDFZ56gL9nmluhUmn2RtkyEiVLAeruxvD7yv9mZlY/ArXt322pzOULNFsU9tphVa/
kpR/Tz2o0kwKDfNs10Ob4KNpKDjX4R9hmntxNLsc7e3/0j4kL9lH4COaOugmykLTu/XmV8Sb7t+W
UltYzEHdknDLloeO9VSfzWKBK5nZDOzZb51TKVzG3vQU34oQ9rmxPwwBd4YhvpSAbq9IwP5sMDkj
UGMEiO/im15xGJinTUEcKLc4do1/o5/IdTfC60y3VlDvLUj3iLf8XgQjxmdWL/rGTuqn11778pmq
0lWb9Dlp2wbSUJJFHPf+h7TvapIbV5r9RYygN6/07cdqRnphSCOJ3nv++puYPWeHjeFp6OpTxO6L
IlQNEKgqVGVlohFduIM/WKOdxrbxK/+DRsimi1RVHTxkOqnYUOlfhylZsebgkqsUbQnubklYNOSb
FnQZLIy8jHyP7vD1YgXKQpQa3HFuHieOd5OAxdlB3MInH/Vhgu7rNV2cJqBNgAmMRkTFs3pXGSwb
W0hMHHFNVjHugrhJ89CFEpe3gxLNIIXC1BAfPUBaqjLTOnzShvqXoI3o6xvdW9JLJzD+MK7B5iai
+ABeHBmFPLpIGatlIE4SyUN4MOAqsdkFX267ja2snGCn/muBumfaLEN6RIYFrartNH/hU97Wg+em
8KWaVXIl1+bT91rZoq5V2stcpE7YytEYzH54zur2Iedfy+BUxCH4vCZvyH1h9PryNKu+Hib27bVu
h9DVDyDbvbrXA+bCez3AYteVc8H6S854XC+QaxFuCd3Q6TpO04hGJ4241Z8qHEw4wmY2srJlUBAM
0NSmck2cJZngXWz9u+ATVhIM8JIxU85mJXSbl2JtkCp5CHmhTZ0Gg/9VSvyPJvb/fWnU+ZwXZFrz
AEv/6W1OP1e9zWbP7m1uOZX10qhDWhVFgIY3zsgUPwM0s+iPCYttVdy6dHCJqF7ohqh/4t+Y5zQO
0acChYACRQ1OnFGR0QdPjdKdkYlHfVBeewkpXojqrxWWSWvKTfaj46bQjBoZk/DZMarGiyBwjqIW
36RCx5No8RGzXnKtNMyxFN1eFUYz7AfDFMVZtgNu5OyiTCrGndrK7ddLobIOkQhqYOx4dufqJ9/3
IM5+KtDdm30tfsz7X7cv8JY7xNgseAnAJ8F/AsRE0MGeArmawUyDyTvAzzDmeNvCZjBem6AyxD4U
gXNs69ktfwMdBsg2qb4K3vK7+CI4iRPaqnPb4kaGqJEpP0w9SYTIi8oQR7XViwzKdG4lGInVJL2v
VONj3oS7tOd/3La1cbavbFEfa5KWOUABEfvXSg95fdf1oVPV2sv/zQqVWwSqPHRSBCvR0BxlY3Jm
SMTKS2T+jRlCDisTWmEaHSXHXQx+Cmycoe+SpHJkPBf6irGWLdeKLfuwQp2HcTLksOz72RUupMiY
2fWvySS8G7o57spHVqXxXfaVipFX9qjj0NdKOA4pWZVPCAMKYEcMJ/eWF+4h9UpP+hHZyiF9jl5r
a/Bb4GRQ77yXQZNQWOIZhJVeczJ22k8gAI1dYJWMw7p1PQBdAXxFkshkKt2h6nA551TCdsx79bl3
ePzAJLX0O2it7vK78I094LhVe70ySQXtVm6rrgA7tQstapfMolQ/GmexZLfxQptnTDVstV9gDfQu
hgQuKiAIrlMEvikTwAkHuGY7G8z5S+9NP8QnQkmhvxK+rSg1A0s83T7K5KN++ugro1SQy9NK6+MF
RtPlWwh18akyAyBfRdTjxNK9bWsLu3O1QirAZaJGGhbYz+GtiM3kSXkNfdkhbFvjW/ZFfO0HNMDZ
Je3tm7RaJPUdsxg+wYiwSLA+naddbeXoo2GOr9wpVgVOIGbBi7WrxBuusj2jJrR0ExZKBhKIQDzE
PblyX86vg/UP3ceEmmnl1JJfQaHOZ+zzprNdrZfyHEUNylEtx3oz8Kk+NQGIRhZf3RW+eIGcD4Tc
ztk+vsisA0zOyuezpBF2bghMgA34etVNMsRJo8KscNE94VieBvOtyzD3QZjMmIngRvjHYfrX2nui
uNrjOcmqZuRnHCY3fcCgD4A2hlU+aw/yrncJ5XDyzfga3WceK2z+D7fwYZm6qKMmYByaX/CY2BMa
kmCnAHQGpiCTQOxYQMWtb4kshwC1UHgDUPF6UzlJagUQleLs1soRAri/hgQDLYHY7W4fmvcHHf31
1oaoQzMmBj/HPM7s65cJI1WRJbyEZvcSvXTSTjDsNv+upea0F93SzcAOd+ibg6wymyfEBdz6FVQQ
4scxLRbicuMshmh3Ff4Mex5s8sFLG7T7LuFs1KydpK3vhRHdjbL5hTbBZYjkn7e3Y+vBpgE7LyFN
xsASYPTX+17naN0m/fQ3j6iN3BKmZGTjIgyB2OLaFBdLS6rXI85Tt5zyLrs0S/oXbn5lgq5XBMOM
mhNUTd1AKd40iB1EgnDO0vwcpfnrorJw8eQXf/qKHyui5QhTsQNkfMSKpnl8QEVrsZd+/CUu/MPS
glemq17aqnqrBtYyNyPMep1UODPEjOt59MFRPiOS87FTdcTxag5kFs5gfXBGf6lMuWC6fHI7bq2Y
Cm2iIXMppraxwY3k6FBXqKODgDaY2rNIETbdz3qNVDRDdXLOlgxrnPp3eQKdM9W76AUU09+HU3IS
WHMxzE2lXNAicsacNfia+kn1Zic9FJCqPleAppx7W0bDKDlJu74zWRRWm65vdYooj8TNmcxHPQ6t
Znyb0hMf7DSm2A7LBuVv4njOu5rHZvIasHjR4HOa4YDVmIFM2koI1t+Mev4ECfinMQqAt13K7zh1
MY3sV6RDjjb9qmsxI/4z/IlC+ZOZ5xedm7EmocucPGp2UD+xGe6RccM/Ab87PlATFTZaZ7LJRdP0
p8FUnJJA1Bz9h4jm6M44xqBXaw8946nM+Gg0zrbuAmXUBhyMSFUtocvNBlEKAum318iyQvmSBrQT
I6/gmwVhbU5KjJF73Vq4t9tWtgpa8P66CNJilHoxZXHt/cWlAiNOD88R7WZHtgRfOSue6kZMHpB3
3ajPPurDEnUIm1rDA0qGpcFN7npntHToE8roZXvhvpVM/Wf0KNuDo1iSYjen/vBX9xngIVBpyDpg
y2TDVxlbMoJbTAxgX59m3hwFzu/i/AnKsizJn80LsDJEOQ6j56AhmPOzK4Ul6Au0XTTHXxmfjcT/
T5u5skF9tqjKtBTdGlyAoDlpDQDlXQUFtziIfkRCf9TbwMJojuzoUR6YQGMrVsZltcv4FVspt776
FdQn5QvA2foev0JCyg01wUN8Sl6E+3wnObNfsmatN2/EyhrlWMox0OeAWBuH0pv4cxU0O05huZZN
X/lhhS4pNwNXTkZErABYZc8oLv7DdhrsMs2UBVsszTGyF5zTPxppYWypQSV+sZQNoOqF+eFNeBuO
+T73pvvmd/okgg6Z+VLczHdXi6WcTCJ3eZ0puBPp7/i7uld8Mi4wvha/Z7u0OSZzG+ML0p18Tg8N
vRNhjmubfVnvFmn2E1YHfzMXWq2JXM/VPS/1AXPOEIFyeePMi6+pMZlDvh8D8W/CwMoO5U+WVOMi
heRcYix4TVlCt05yZa3YMS7Z9jdSQBIuiCI4a8jfr9bT6dISzIKE3g3UGQOzNKzKjdzmALW8VPfF
IxTAfJE1p7j9pT6MUpsIFmcjzSYY1Xvd7pTRKSU7HFqTsbbt0/5hhtrDWoTmbx6IqKqBEnKnuUS8
HtfMOC1O6bI7ztue+cMc5ZlDLZPilMPRCDOQCPTlcMd1rCLw9vH7sEF55taoEki9YElB0FrZBKLV
ObFmDN4vX/5m8whRAVFUAKyQsoRUP81GVLZRHxwdQlZfWs0Lqjq7zgsfWerom1u3Mka5enUuwWZu
wBhKpM44iC+VmrzcXtCnpA4KkDykPEBngUevQo/3ZHOOkZ+kwinYdSioDL7kGdAJZ/mHz6UGyg61
b8Mga82U15orPRL5hNzJIjOyw9ZcwDu8+IYjPo6Y4lt+ZSfDq7/GLnOKkFi4it7UL6A2s0qaudWR
GSB91b3+e3MnQ94gsDUwxYBPY6f9FoF1Z6ONPpMtE7sq2JUwpwKGa7o1OybJUgeg5QVLrjk7uZPe
1+mhLH5AChgyWaqI4iveBE9Db8+R+Qfd00/X/do+HVtzgR9AB8Cr+ML5uXCnQw0qnMD8p3TFShc+
J5yUNSqUotJbloY6qSjZ17WVfNUO3EXEuFPkAsT8OtrLlxax3C6c8LF9/IMS4eZXRksNSBAdDAg0
drqcATSdYl0FP5ypvebOcggP/IlIHHTQX4rvQAG9177kF44xJPLJd5N1r+xSp0uo9ZBTmkV1jVw3
tSHC1LTkxKLGcN7i5tdc2aHysSqXwzaMY40EJsFVMd8IuGHr1ftm13uRWxy8HnlSl5ryMbnHQM89
W0Pi9hZDveY6Ns7gjVMiCFG5JdistAAUTFDTjNJTkolmJzLrO7dXjM7ltTkt0eSIV0QVnmPEY0k6
RI8GajtQfntomOT+n/sG798RWDBQEgiCSA89gI90SIMSi4vEBCKAczaboT7agYLBryoMYlPRy70U
db8jHodqSnkT8p2xmScRVLaNhJGHfIpr1K+hYudcgv/TaLB2QZcu0Cf0ufpIAH1dUdi348CnUENZ
ovxzmJfc2EiZ7oZ64HZNCP3L59sWJHIFPjlg/WNrqSsyiByX5nUOE9+DX+Oe34tW40L+1ZfegsoK
POmouDlK65rTmd1vw3tbLG0v2upFc5R7MuLNnfiLhplJUo8WbTY13Dt55K1fSF2uUijVdIoCA88Q
7iJbwPLu5y/aa7dbUFgcHf590l22pT2PBqRoN98nBI/IH5z5OJ3LC6ups+lTMJ2noblCpKKoJDRU
lcSAOCRiJn8uy4eMexzGp9sfZTP8r0yQY7HOc8Ma+k1dpAN63mFsAWzxHlRgmddqO/yv7FA5Z5tw
mC8Ev5tbVKBQVjIjt7g8sRPgr4RBd0CQ47QKhmIT4zSVj4kaWE0G4a1iMbMcs1Qo0Cl1cL/k2Vnv
ey8U0tIBLMgVmMVB1oZQNy7MpDStYuw5v4/9dN9Bs4Vg8Vl1kc98duS+EQ5TBClRlWg5lDwcMRap
QX+XIE6Tr7jZD/Jdfj9FZmK7Wm6W3mDKpvy6AAbSH7K96hN+wvCinpGjXxLrEO3ql9tnYfu4/fuT
aHXNsDdyYcT9dRtR9CtoYSzweQKggLfNsJauUQ4degxzWxOHnmYcpuUjyZvbalfz7V7X87dYVLBu
OTj0cXnm5HAf961VFsNxKaoXIUQ5Neaf5EF9GEaQ64mxHSqGLy6ZE9TRMeXSHbBiZhAmx2EpzLkF
Bx3oZaQguW/F9gFCYQ5GX+5vr2hr4/Ac0DHtAIJTcBNdX6Kir0BHp0aaG4enLOHdPol38fTrtpHP
8lE4MWsr1MmsRWHOBC3Ukcc1x9Afz9VjsKvc1gt2hjVZ6RNkWMFAlD9C0cQnDdjggSVhJbFWSkUJ
hZ8LEdy0yGUBVYbCZO6UJwW9WO6dBk84Sn59CuwOw+YYoy+fDQesni5mdmIwUXdOfIf73B4FJ+ys
8AIFzh3rmcH6fVSIWbpewxA43EyGwBz2pwZ8ukvxV0nY+lNQcQJQYLFtWpgRAAzDeJlbuZPfS6YU
moEr3Yf75vDPs6KxxoP4kr7wPqaxft4+EJ+ryO8HAi1E9BA35rdFqcNjY0QqmOwUVzlE9luKWZ6E
WUT+3H2iDFFBQoGkiGBMGXk5AQAPVBLRTRn2RAsodFnyqVvZJYQq/l0VdZmWJIvTFjA/t2t3U6zY
SSjvk0W3FXBpDoHo3N7EzffK2hx1q9qm4HlOhb9vnQbMoQkGbMZv5CB3B9kUrOB13IEHcTIXh6jU
shANW9FmbZ26Tyjk1sUgwTqhDpHeJ78I0oh1LTaz2rUd6l5kUg+K7jbV3qsWy5NgLn7nT3h+9ncA
ajA5dsmm0XnU2hx1PzRjrGVtxrLyNnzKNf53LClfSiE9CEvE0pjcvvL/nheaAzHXOo2Xi3eXBDmu
XW0CrBniuUfGNtLEjEwZepNMzAI58jdWSEMFSq2HvKyYIDW7cChPWxMEx3JLf4KTe+JjoG3YORTr
GurkobTK1eJ6nNK8wX0nmrLpYlZu7hGeVSEz+z8Yu2EdGp1KP+NeGOeawxr5fQVcxnDMYFDy0sBs
K1P6wkE1yWWd1P8R5T4+J+VrhGwJdTFBLM0aW/2NJZ4KXA4IRoNX2NV3nTkBiyfB91R7yQJtRbsb
zrnLyrxZn5dyQqNSLDPinOaOPd7PHUQwK9awhfRpoPzaq9KVt64YFr4LcEnq34EnO/E3w00AybMi
yVQNq71P7OjC4aEL6CeggU/dc3OfPBj3M6K7hoFG0/Cy3MzuWZhQxt3VKZdUS1Ci6ysFD2CwKTcX
EY9boUFhSmWxSDIcvU75JFkoYq0ocZwrNT5VSlaYtaL/qubiR55zdhmw0KSb78+VV6ILcUbNAT9X
ILIIb+GDYKcIZu1Z9YK9uu9c5bWzq135hXvFa1/9jeFo13CCx3Iwc5B+Oemu3IVP6RN4q76AsOc5
ORt4mrLFBT9jkHAqMMakgfcLtDYY6Li+5BOngFc+GjTUz4hkbrCLjxyICpHmMuF0W54TE/Lgm9FR
Kvuk9ZppTQ/qXSnxEtSSYiM0i8ywhineMUIs+ZC0r1zboa703NQDXzVR4BqPmPtPfrZIFltnsEuH
jyzREo7NEWBnB8Cdl9o2vHkn6ZZwxuRwv/+zkuxmEQ1qyBhFI2q+Bi0ioesRoHxLg0FrOxrMNN1F
X7VLDGWCxI49/i16mI/qsfhS7iRL9+dj4v9BSN7YFTKrBgZVwnv8abrAgJAR5KKmBFvBW7JV2P1z
c5mQNxKRjmYvuyKoRMGnescshH/qbWEmWyaMV6RECvQZFUekrJ9kMUL2SuIIGKXN+B7tpnf++xg4
P1ZJeCtugVUUkhqkjPEZ7ZAGRSY2PS46fx+fscun3EJ2PAP3m6PdGXm3j9tGSnVljXIr84CBAEEs
/ptSAWfs9jveZ8oIbNyeKzt0jhPxiaq1yDtkr3oaREDOiLafA7bst662ijN5gVW/mGY3osba7Hs+
u0oCuCXWZzVAv4bfB/v+1PkKobU//UGKs1F3vbJEeaJIbPmCS/DZCAtJ+0B6QzLGUus72Wd3SbZK
b1fWqENZGQEnL2oHv+clO4LjS+wnNFxbC9RAw0vwU03MKbECX/OIhG5o1wcdMD9bfQhf9JNw9zMu
TGY/diNCXf0mKgHi6kHh5gE1mqL8GrS8WWkn3Ggw+C9O3v+8fWw3Mo4rW5STrGu9V5QYl7JJvvWS
YcrT220Dn2cNyLX/uIY0iYBapmMygT4ZJ6c9Sy9xbmp+CX3I0cWTHGx7XvcLc1T2bausLaSeV6PQ
lXwqGngplygoSRH/A6NhVjClsh1jWCzQIkYtZsOtXq2S/KDV/VikXh5bbgzcievsvottsLBbZfy1
bjJHNrwmubu9wK32HgwSaQrQZ5Fgem3QGKIJQjTIlwwIPWNm/JnIpwHV5RBhgGy2oFTkxNkfpMry
pitQUZAjZSceva5ryyV6bb2a44NOeLRKNplYl+x38slDYfNOez/coQPnSr5sgX5jL+FrG5C+Fqxx
N16gQJE582NXQ9I3tBIQcoh4KYnH6q8enxih+/d30jsUl2VWCxFav4T7UMWMS+rJZn2U3Q6DHwYT
77J5AlbmKL/FpxwPFXtsC9eCJ3vJet6DlMOwq7r41HKNHRulUw0zi3BoO8yt7FIebC71KEgbPJeW
SzubJHmLUCYpJUx/dPj8rJv1fl+ptOpqWynvlIUaJt5avFFkcGbMFjRRnHwPYLDmTHgqwVnvJsvw
+COeo9Bct0a/spWvvRU4E+sKbEaK1cop35XpTaf2Xfmf6oKdQ/9DOw8wXrvViVUf2r5wK2vU2wxy
pMEYpThOBO9dudVdc8kx3RPvoPwBzY8ZvWXCGiIx0tiNd9HVdlOerG8hhcRLyCsqRcJuKlEOSNrk
pV3sTjoLTL/1DLiyRrmxuR3kOjHwOERwc0Wn9ua7fCc4KRImFv/EVjZ8ZYvKmIo57XPo7JKDVKtm
ZKV70IDhORbc845ySOzcqvz8aHjTgs5biPn16VnuTI2xv9vxafVdKXdmNIskjSO+q3xf7EhCLLzo
u/5Vx+ltrGhPZg5Z5TfGNsOLXrvQIgqwywKWTlLh5o64bAlXRj78ga3bt0Si+9iCXPSy0cI/NBCC
hnsGp9twAO+WVzjzIWIMf4ib+QQ4g9AZ5zdwStCWCDmdlOA6mzx2W497E/HECuzicTkYD4ZVx+ZC
sjnVJwyPUM5xkufomXW4topIGGTi8ccQVP6TRqUQjy3aFvAN6jPRGOdSxKIAbOGTpelWf8fOODb9
sKrrKsT78OcTXUyo8sUYKfimEDPddXfaj+FgWADGQ9IAboHphrei8Noc5fbbVBmNosZn1S6BJ9h9
dk5czcp31QPAqn4KFRs4X6Tn1uDqVvjItL8V7tb2qTCg1BDiqDLYh+QGoFRgSPcVP7lEr5jF22U2
ujEmPnV4JGMbuavckR8jPvB+dUb1gjdZbnLzSiEjIV1rTMCgx3l9peRpkoNOeT/mgtt8jfeNXx65
Pck3LGYZlsRyOgYSDRIRc9kY1H+PFatsT+p4UEeNKOm8jtZwBLjJPw5WfxR9VlVs67WnCYZiACrH
C3g6X6+qU4M+T8VadQFntMGhdtRC5bsshwwUkUB25/OCPuxQoXSqpRxKvI3qip7qYd7ZBgIaLlh0
CBfwYCleZWqZWTi9P94LXxmp7JaHWi+SiqxJm/dyIAHDJHvpA9BENnhTMFbZmMWe/b5k7SgVT4UO
E1O1hqpQDrBSq38Rsr2sMrhSN73PekVUGI1kueKLFpCT1tHeJBe5mW9Y2qnczUfRjPas1znr61GR
NJrRt+bHimxg6JM8V/I4T/RZ1Wnmsqg71rRhHuRVFyDV7OzA673AFvCcO7fotmZO9ot7un0yxK3k
Z7WP9OhPziWLCK5gFVQ28r3gcq+GK+UI0ZELwZZf6bHKTMMKd/WRt1G2IrXKfXvgD9puPDBjNmOT
VSq/X3Dly2wqArAY6p4Iw5hbxyMnTU3pwIfvnIZoUtzxgxW/RoMdPqoPt3djM1NZ7wbl8qdCkAEx
rAOw1QHTmdxBRBJA0sEc3/JX4mYJVYDIMLoVz9c2KQdUG0HWFFwfuA00aaMqNQvDsG+vi3EjVcr3
9GHUaX2BZfXKFFn53P8Gg0tkqgMz1duqCqwXQzkaoGHnWCVgs9aR3EzAYwm4Pj/10Nt5Hd3ITxzj
bvg1/v/LC6AEsrZL+Zy0KltOF2F3cDs07EjxTHbTv+keXZmhvI4+lLke6TDDKemlTEtAEJg6WKzz
QLkasVA0pa6B6u2t2SKI6vrbBN8meQSQxsO3sXzAZzIOavMop1Or81wZPKph6qlHxyp3RvmMuUkI
Lhq1VbqcLX1tWOIMjINCQ5L4BbV7GUyD7lCKug0U1eKoGWjqlGzhzbLivXrImQ/MrYxqdUpofFLJ
x7m8CPh8yCns8iwiVS9P/4TD/CgBdmu988DakA6s/dtXcDN5XdumXEvOF7LaiCT+36sAoNUeZ82X
4MLbgPOc/y59Aqs9D00swl5KHdRBFBOjy9FsLY6BN3oJhHczdBaLB3Zja6uxC6zbhy3qwIa9GMj8
gEogAVpoPv8rrFx+tN4ma7Z1N71kKEClNhQ/dogaL0T59w/eYJv5ooQ/SFAVGSu+TuN4JZTmucjR
Xca0gwF2G/Iy6HfqjxE8K3/zKVe2KGeD3k7KcQEaBMVReyUS2wrw4IAtiyBYTCzuwDC3vTSItBBx
GOwzFSAakOg0XDkg9zgRmHS+b34AWHfM9uxt3AwU0ocpKlDMfTdrqKcGrp49avNbzStmGifu7QVt
phwrI9SnaoVizjmlQpgfRS+rtV8lF3NWruuiNSf599vGNv3Myhj9rYouUEcV3nTs5O9TFd3xUuLw
XOlGpXHBeFjECLWbOczKHn3x0rIDnyPyUtlrdoTwU/DaPyB233YnoIgUBIGwfdG5UqZXuY7MjQQ8
CHmT9DdFQVohvbc/IWjZDEorc5T3ioQA8qolHhBiGthc8zOtWaiJLdCbrK1MUMc84vMoAbsETKjt
PlXl0OSEvPGHRfCLAr2iNOEfxMLYd7Jx4sucUVb5TBRLgqCKMR7oLhm4ZNSHq1UulCDSAo+Zt168
6G/LMFUW5vaUe86oBruX+QdjSLw5ECOrSmM/V9q3yOi/510we9mkvOi16tWycZ64HNRehsBwO9up
OhheDQAIwJpFg1FDhY+nScKY07jvbFB62UA3ADogmcur5LZIsyY/PnFAjO6j82zndopRlefJKQED
Y9UmPrNIvO/Wx2+hrlWYNx3XDPM/LUTFNdzpyA0mqUJBmnu3fEkwxn//B3a3ajLaag+or5Tz0JTP
u1bDfH21y/1wXzndF4IlYJUF/sd5+FghFdXEMm/qGGA3vNdHB1CefejnTrwnfLq6WT1EDwCMeME5
ZnY5Nq/aaolUNoaj2Y89mAXcCfKuaZJbpXZ/2yey1vZ+FVfFlVQNuYGL0ZIlfRtChdbL51a1RCfd
cxYETzEvqjwDjJTcxRjtZw3DbhaSVh/x/e9X5pVBlJKxDjDpBIZp6fhfhuk/oU/dzPg+NvPdja5M
zWgp1LyIWx1rUNvQ7uf2VxTmZhzuuUnEzjJF1Tbjzcog5cXmSEgMhRzQwZ0zM9ijb4eG9+DP0Nvx
M5N3C4cbzeaU7VknlnFu3rP81VIFrHNcSriHvJr9gdMcXewYwW2zM7X+clTobuJoAcnoSBqT+bly
oenpy8+xE5/SvQEcwT/DeIMTmOFrXpjSncwDzKZYf4BcZjiCdwe1Wm0U4tkQB1htbJwlgDTqSrUz
/VuaAi2AUS4IBERSb7ZiZ96+O5temEhWG7IKVjRIK10nmlkoilwv4gPL3nTsHcWOvxSDyWP8c7bS
hwhje4YT7oJduCuPyp7gKoJH4TfwqiiIs8h8tj75+reQv19tgsyPfKmMqe5qmNObgjsNZhjL3bpA
axPUFw94VMG1FBeos0EDB2qY7qUzC5OA7KYf4GMKHSCMHBRl4IP1hxRT5uJZ2yXAV4ET78Iqw20+
Vdc/h4o74jIKoDPFz+H3Gl7fO9LD6kxhL3jlDqqofswsw2+lxGuLVMRB3wqT4X2DLsCUWjkX7/UE
dCpRyfSKW55jbYgKOFkbaBrorvR3PU2At54I3GCxDZcUiGUR2Z2MGSv0QVnI3M2q19oyFXG0aSlw
1nGXyDdu7hTezL0YeAJ8Q1PaS2DG738w3+Lby4UGKiaoQQBKwyExdlBi3hUxiMNglNdb6n3pk3pH
CjBD8QJsKjRmQAaBYUDmekmySpfiAZLTgVsjo9v04xjYVC5N8zlwNXW+M8b7IAM3Xn8BFsPs29gX
g9DU9PmHHJcQU/1Wjf7tO7WZu7+PFBFVUQmI6OtrK8QgME9BlYBEjgAEtYNxFi+YSIAmxuyz+oWb
JeW1NerKqCDFA+JZ0lBVHR0OXeAayBDMWqZPhRPb/YE1L73plMjA1H9WR10YiHHmTZKrWB0P2ij5
62g83d6/zQ7oekXUTRF6NemFAisiUWg+czESz+mAr2c43Cnwowf8/9Lviv14aH0IVoKwUrPLxvyr
cvH6h1AXR5iNFDxh4j95VPAl+tl7BLif7mb4Jie30RozbKYPJB/s8/H9d4Pf4ecrr99WlTYVNa6r
qJjaEcpbhidhVPsCzgo39YoZnCaQAHYwwmOzSoWb0eDj274PAK5MR7WgKnGPBXPpcZoWvxQKs6wf
5I438VazJslgtM02vcTKIPXunGrwXE0dDFbToxFKVs0HqM5BR1OczZ6J9BFZ66OCu9FL3BgrOFmG
39kTGklW8WgcOugl7Mr74Ufvch7YmZzRno+yr7+qprgjIp45nlj5S+iyEK+suytRAb7u1DgdyX6T
+az2PD21J+1B8jCYjDYBppaYpa3NyyuKqgbaV8hE0LWmJOTrTmuVf0508ZVw5DcHzL8jFjT3qWvs
WE0fcfMLryxSS9QWoPd7HUssCbQqdwhnTZWbxnk8lSfJR+4cgq8NoUB388fOyx8LK/0x75Wnxi59
wk1927lshvvVz6F8My/3WhvKie5KqW4G4y5LfCg9sLKqzSu8skL55K7u5ZJvdWSv0TSYmrZUTj72
T5xcn+UleS3kbnGHorIxt+sJs3Zf8ABe6Uips7E2hx5KWzKQHXoHjS2h8hdF88BgDrIRQxtO+SgJ
bl7ITq4kfhTrj2UfBOacv97eKNYSKDfPqVMcRjFOijhiSmma7aF5bPrOlhbWEWFZotz9pC+DhL4L
AMQGb0O70kzGS9NmVvY3VAkgbv04/ZQ/X+RImhOIzbhoLNvDopmB8fX2rt0+7WCIvQ79cRXoQZPh
eAWadByh9K0qfpV7WRSZfMuicN42BrILiBwY/CcFc6kuIWjD4Wql0lOqPqWC24OnqY722pz7Bu6V
LIl2hpmZaYT7BidC1zlcKF4C8VmPv88jw5dvezNCjfif30M581irJqg34vdMU+6rCeAW8QEK0ubC
fU8Epw9ms+kuc/2EukNuXNRysW9v/nbitfoBlHvXplCN9BY/gPd41HNQ5zu1rgI1dzKuwIrTW8fW
wIQidNYEHtAS6oL0dclnWow8iBMHyR/C3kkwkRN2QmHFqBkyXMqW415boy5JLqSZEAwkJ5LbyOaL
vrfi2fibVsTaCnVBQIgiclBxxAhv/a/s+DJgtEf3/4C0g5wHOtFZWaMnIpRggtgI6PUxBj0g/uo7
gq5DqTEylZcJsIR8l/g1j0+XWSg2WNUeJ5t1ZLbukKEhl8V/mN6iaS4zGTMuQo3fQGYl1C8JYFfp
PXlzLhYhCU+hjEPGebift4/qFq0GRog+7FIRIsr4fM7UFk7Pat+READX7YwSc/mh0/yIj4Taqr9k
D6KfPdd3QHkz8W+b1xUvMyguErJy7MC1rwpKvRIXUJmjlJWeyYM/sjVnviwWkC+HzMtZh4vcvk+f
e2WPOsIAf0RGLaEs+A55tgSol5FkoAaLqeQ0p5Zhj/xzt8xRZzmaUO1vZg0BTKjsmoMGRiqZKbRL
hwXjYgS61DDJ5jd8wvu0lKFCcFyBT77e0hlG5VIg5QswhgHtdUcG01Sb+0b0N2J0LEn3pjoFzu3T
tOEcrsxSh6mbyzo3OCw1lBVHCEZbzhkl5S0LBKgHlgyiOk/reSxDPyQK6enFMyZ4stAqJsYayNZQ
nwuJ94cF8gtWTw9dM/IkAY2PO0iLPRrAKadQuUjVirGSrSChoM3KKyCM56G9RZ0LqBmj7qdwhptG
mg/49GhqZXSB5NhkKkNr1yEgUanWHPlWdMR5NPtaDC29ZykIbR0V9HkE3jDA3veJrsrIhFjuasNw
e4DSMVJ8V2Fn0xw8JAojdGzV4wF/VFEJAQcXxIOoU1mBtYVvx1lBUwVcTYCZBj7maeDb2A3mrdaD
yhPJKqxN4TV6NjjVhiGSBC72+tmUGwjLqB6aK89yYiLLHvzoJbhUD8VedcmbioVZ3gLEX1mnvi0f
LHFJVAJc9T7aibmTq2ApzFCeb139sjgASIFbIIhQ9Yqt6AyqO7B7dF9vX8aNgwyXSkT4kGviywrX
BzmIxZLn4jDxFIy1celDNxe2DGLL21a2jrGK0SENXxSzS/iq12bKUue0psX5SXbqnrCYkFec8odz
t5trWhmjLmc2A6ubIO1zM4x+EdmZYcAE+zAwTuqGl7laE3VQ4XeiJBwEHNRWMNX6/5F2Zctx48ry
ixjBDSTxSrKb3S21Vsu2/MLwyn3f+fU3IZ8ZURCi4fF9OXFiHKFqgEChlqzM3I+mj5e3TWDB1qB3
woa0MbzL579oivVV4iBOU3E0Iozhg6xK8mXYGeMc2RsT3F5BOmulagN4LIOSdsF4YLg4+RiybCXc
Xk2WubZ6rpO9OYErMf9J8KJd3itD8GC/WQn3rJjqMrbtaKbB7DjXTTth0syY27si72rQ6inrL0qU
hzYxVz9pEsstFutbqU+dGw5jvaNVlMGfaV/UqLkre/pjKNKfVTZcF4RedQbmu+rFyw0niLUG86Bx
kbmZsjyVmvIlW8bZbdvqqqtIQJrhc5J2v0hJnu3ITCRfS3SPbKZ/A6V5qlGNx4xN0zRarTmwaW76
vf+AM7dLPAoqU/ox3snCTUG0Cb0Z3YGWKvSm38UHaRNPVWQXaaBk9S7rHFdNHxSCHf3VOLZ3+fMJ
4p83trivl2OUGshT2Cozfb8QVOAjy5/sp7K6dRLDTWtpNUvgJYCAU1UmuufYKDG9dUk0y5TZUbsE
W6lAvnh0nVPsVR7Damn3Faq4d/PXNpD1RcVWLQokHMGcLE/oEirl0hN43CCvn4vsbp6+KjKxJFG0
DgljQCQdREC6w4u+qHqSGU5pJMG4N0DdWdwr4FxYfegsNl+YmhGYPBMMxsRgP8ekFyYjkxvlWXZ4
RDd+8yN4WZi8pplZsh9hg9+yBZqKqFFw+cyIcB/bhfJaMOGKhmDYqkmQXisg4MJYSnLCFNnOclEA
OtmYWC/2ylG2MlEq8sYsyxQ3wd+UFEmjOliadV4wDJssaLOGPvQh0TQBWf8f9MQE/eU3FrnnUwWU
sMnqEAs9JgcNbc4kYBxc8Ul2K0TXcPvVuOcg7xdTyxa2o85Rac+melKsL5Px0GN1iUS4RBTpvVkV
dwPT2ohTuB0cEVD3ohPkxfv6YCDaWqQ8iELHuV0Y519GJdWSJKJJ0KDzEtQ/kOrcAvNquK2NZKcO
WqmWjuwCcAmrlq1GRw3c9BRJ3Ofx+mWBkN2Mjjp1/xAIJfIubA5PNU1Qtel8ladUYj3pjRrRnKuC
8qRz48FVCrfs3a5Ek81BXQLsZoPfVbJvKT44r5bZv2/uRGinVak2L5aL7OBY6N2aKA5kAf2KHlAe
e+b35sgGwO2jPLoQsavBgZsWYzrBLNg7r6ppSTOuUBtgUYzyzfIA9o8Vb2C9xcTrrhsIGvnzU1i4
v+abgrk82cMsWv/2F3A+QTHWoSRDkgYTusYryhPWdM/6mqwhw7hOyxMU3XftZ6sJpLZZjM7HcFvb
nHdotVGvqpSAYOfawhtmHELwV63eDN1M6UiFcJ3Il1B/0oj9Tmiltp2B5iROA+170bpzy9bKhkwZ
pttE1Xg3dL4OnnPUof6I5Vy4VuQp+NbIvwVkBEVPGhtrZV+akRFiHIZBETA5Jqv0i5AI4EcCqNVh
j6j60izanOk5zZehNOCf2v2IAqMBvElxjs7fw1tjh/HGPfuil1800f3dWuRuUdytAH6C3jkYld6d
IJaQzpDN6Ygk2JKZ4RJPyMsmsTbjsiLZvjam8Ggo1rHrCknJX2KGbw2XaxPTLsa30rRfpfZQOrW7
tJIYQBSjbnaM7wHbfd8CdNSngVOCPS2ZvGY+jMbRXkEGX8mqICKXDnkhQkyG1QB191snpxLon2tA
3QQhJbdt1HzTR7DDXD4Cwjxma4R7gpWx0dt8xIoWzRlcZ65mNzEhH99HoJDSOuCdLPXa7tejUraH
LlJ2dWP4fW9/GO1mddOqPzhG8SFv1ceibvbxQo6AbH+beuuLPkVPSw9FPrsobwGpPdgWoGr2BEb1
NajyYl9Q897p0yswaZyjrPgG4qHj5dUJQzaT6gzZrFqmZvB+coEsNMa3QQeDoZf4eYToYufZkYv5
vqeVCXrqh6gEnTzY7aNOcuzFW7sxzn2/SQmnNgzBhcWQpvlz9xUQspMWudH9dNZ3FNOG7Z1x1R/o
fXY3PWKooXBrECwxmofUy1w8HEf8/yA9kbvL2yK6KcTEDD24qVnRi9sVMs5KZfVxAryE5hLzwQRG
z5FJS7+8/vw7wc6ubdioJkDglDu+iTquVV7hnaBQ92PuzJzcxk9vMpQMU7QwOh9YSW9tMGYhpSAV
fnlCbBttX8gQazbn26gTVus6KWkQX9uPc+UON7lfPBFEJ98sn9HFxK2X7+rzLOtvCzd3Y5jzdlbf
1mYaTnCqZeX2y3Vj/lyrh8sfUBhfblbH04Oqcxu1VtNlgRrURwo+vfowYDd/D+XLYAFSa1zVrsgJ
TVv0toO5JP2+0woPqKonO6yeptjx66Q+dIPha5FzADbwQQXxIRKlReKpRN5wu2Tu0I5mSxqlwW0a
y9AbWyi4Fsb/0wR3YRVzCgfSreE+G7/OkBtWZJhVYS63XQTnbc0oUbsyb3/HbTpGjVvIKaOhxlJI
YEwepXA/4a5Bx9gBOAl9Fz4vTpbJmKAhBNnzXfcrvgOzK1Al5p16ywbEIKYhpVUWVfiI5aDli/AY
2t/cZ5ryOM2aEnUxwDGe7OqLqtduBXEUXZsRv62oalWuishYciHE63w1y30621xpbU5GFpDb8ggs
/67ysrMO/WSIXLgOOLn1h8sWZQa5LwlpMFA3O1qKDO9bPP0ghSTFkf195mY20aCqh0MWL3O4r+tj
qAIhUUiHjtineOegN5+KS1KbzupzcByh3nv/kkQAxs7mqBjLb7SXTmUK/eLGGvccKGVi6ShthoBz
9dfateVlX5xjAl5Ida99rT1wND7JQmpRtEYQU6OebTtEJdwezhioj4bcSYOiHz4kxRBMieZRmt3p
nX7sC92/fCREAG1oTaHjYBMww4CU9e03U9p4tVKSZ0H4xORly313Rm9n2oNudUXpiyExNUmEIzwm
FMENNTHB5ajcrprQoSwKm8BlqV6XoTVeL5LhMHYK3p2SjQVuURA16KJWLZIg0o2vYz3/Guf+gVQg
87WJrAMhyKyRZZkqy6rx2d7x6lBrpW1RVlmAbI9ggv6eDXe9oOJ21m19iHYFU7sPca+VID8pd8az
5BO+vxPsB0CnFABpqGXzvdwsW0gzdzX8CHhj986JkVDoR4ou5FdEZnIWufffj6WVKJ0gSELzmG+I
kSWcaRgOOeyNSG4Z5wISC4xPMCkrCF9K+v4C+PBbe2z9G7fiFI4Zp81KAHeffUij+c7kYqBhv899
5SY6TRA3GEGg3t11sYsZOvIMBkpZBUG8ZgopeLDV4r5wZ5bWc6t0awu4Lhomaj/cTKtsFOm9s8Ey
EXq/PHumzqPMsw7j5gqmQwIFPMgFajJG5Tf1J8lhkVnhHCjNIQxe1YS84GOYap4JwgKU9Bmdd/oA
ejx/OADxdNkqu29v7+PbpXG7Z+UF/HYyZ0Ey2F4fEY/M32PlXptz144mF3qjEoPCz7XZS84BhGVr
ZXTCKkvVeMhofyKLNC5iP5pfFJoHNvPUwNvw1MUkyuwpMmfQ9D696A8+WmD8eyivzEfjFCITqj1k
bs/Dp+jb5c2U2OVrBrYWt3NYW6gbOsvg0rZDfWftP0ed2bgOVT8siGbcyyZF2wmycaRfjEYKsI63
N7BeDTtKFUQqXb56vZPsLCLTexaUusEdtbHBfTLLTJbeTih5QROxJj9aMhhtDKp9spfp6wiyA2YM
3R/NgO7Pu77dmmhDNBk6FgRmsjnxGaVujoJg9Ay0hrxNKLp0mJUmGImH/jK4F97u30gdxULdWdmD
eMGdlfmu15JHEqH4evk7vX/3ALh5tcMfjTAkldkRLMvWV1AClD5Z9N3gRLfgYpXEeoLS31tbXII1
Wbm5DARrWm9TwFDQs7ZOmTeirjlhkqMN6LN1899b8bDpoNdvobMLxnAuYlbrJuzKxQFrafAPawzT
yJJlIMLPtTHDrsPmwWm7Yl3DLM6DtK32E65VDvQ2leKkZWbYv2/MOMM8rlDIyQNjAQkv4iRfs4dH
Z8UbdvlYCFK4t/vGOf0qKfShz+Eyup150k/DVwhunsfIzdFlsUK3lqqMCcgB3lrkPAaqmqszAjKM
BmsNOcQi0AIa9MEfAJTeJ282CnEUMHCKkg0wmG93sUqrtK6MqMDaUDLJf6g/QZjZv9xmA2Q4+VfW
4qR31Z4V22UZgsgxIklFJOs40CfmD2RO66i0JgWMKRVE6NLJNUF4IPl4Ihs25vlMC9EHuvGc82ia
dBrKEOzfeqB6owKVJ+1QoJMQf1WqK4Y/VOSiKqIHG3UoJMMqMgPD5jbVUZYqVSyVbSoEP4D1Oic3
zCfH+/B6fjBvk2vnljUwloOU+k7kw8CQApwqJueRCXG3wgA9cWs4Mwg5zk4QVbu4260Yq7RmVzuw
BkpvfUaLzv4DGmdhoPnSyGB236v8geSkjTAtBV0vIwXoIa/nfeMkndfpwCFgqrZw1ZZAKtaqd/pk
Gm6uGbuiS4bHSo8TvylaTK6l/Ud1wSBiqSf7NZuPiYJR60zxIr0qwbLjLJ5JobE4FgYUmJtEUiUV
vqIOhpwtSFEJxOw64G7almD3dNaPoSAshP4O03LIIZ0nC4pFn2pjjOeEYjKVJGzBq4OA5FdSg7M1
qq+joTx3bSpJAt6bAnO3TdHVUkER/X7OqXcY6AfralCl8+ss9lMKvtSoQ85lNIkkfHzvmd9a4x6A
hOZh2rdWGSzF+n0h9p1j5Adaa7KvpcM3vQ0h39rhznoc1zRuC8Ab42tGrJCcljvrpQVtHRTotF12
JO8dJYw5YHhX0T2A0+Ie7N40qqiIwQVgmMCxZaAiBbz5Xl/Wz9Af6dxFpY/OYOwdvX6+bJg5i3er
3Bhmu7B552zglZKSYLCiyI4ahgEsa/JntTtGTLeI5JJlCh67t+vkgoSV5vViJtjUEc31ry+dVwCW
bOdTdtT3JvhI4/BweYHvPTSzCAQYPDReID68M+veKcIIwHtneprAwBFj4OuyBfEW/muBD+xQ1S3U
OdbyQDM7NwVsJzR3A0ndSP2uGzIIneiuoeEFSBumYQzcq7ffCzTMKgKflu7N4nFM9AB1j31sRN40
r5JvJdo4y8CWUcvGU8ODEqxQXcO5yZT9SHZ6k50jYkgqQTIL3NnL+gw4yjQJ96nzdR0md4mW3eVP
I/IV2zVwxy2iqxOvbOK1yOIP9kzv6JB/ANji8bIZ0e3dmuFcUhU7SUXsFdNJZnG2htzTzS5Ak/oz
wO6eovTPCu338RDJXNT7SACCCptPxLko0+oNo0jhCpk6anFgyl9pibGLuxqC7TvGsWk3kJz2M/Qo
x51aSWMR2RfkTmMS0zXuW1xn0DeiwJViiKZMJdJ14hOPJB6gepxmHg6IIRJDySFWHmQOpP86lzRI
oS0rvVINmXCn6CbjYv1jim9ulB0phzyZGXl9elAy/TBWPw3AGOw6duflvwOw2dd7tcb5fN2CFkLb
g552aQG2MeL7KctiySUWX4BXG9wV08LQwRnBjExap74d57siBwg21L9dvgCCnB1rQcIOh4QKHAiV
3rolYqTE6kfL2Vv4NqA2gdxqCrCYAeJQPcZIlyy6ER68jT2uIFF2w9INNrQ2R4BcXDqlwGb1RNa/
Ez5XDOYKlm4KDSp+YE2DToUJqTeMOPwlVFJ4ozcGuQvVFWEIdgmo10IO8nMMnziW6SEaY8gMhPmP
allRMcDgmuTrMTfIBwHbZXJfb7WgOENLk77UHU0Mi3XT2fExi5iBeqY+qYd1kIQdQo+5WSf3/bKI
hrbSw3H8xu1nAUNByYsFQt+xMcN+xia6CWMrTwdjRMQNSfVTkjirX6cq2EHS8irJ1gfJPqqX95GX
cJmNrFtUsKDtnabHrIvtfFQj7W5wyNMIJn7XaCt08LVccSGSAQpmK/Qv/wCh/3pdLuU8itMvE8hK
bbDcxORYUv2gR91zZBapa+IVoEkl8S7iW/jv9aCcd4mrPCxog684dV9tpiONJPvyiiQfkIcstS3q
pS86f2q2PNHOSn3UGXzSz9/bQj1etiWomjEn9rocttzNaUmjtjcnBe4/shbQB3SfwkppvE4l6DST
5POagqO4r8lpmMhDmivT3ilJgB0/tpX10UZK4hpdKhvVE2SNb38V98j3dj8iZ2x/P/KWhyGXT9AI
ROk1vpfheAQQG9giGoTiAbBh7K9vdyDDA1SPDTh9aydMPCMtwWyj9bd6bewNK3loVWC1WkWjXqgs
Z53EVwOb8Zx7K8Z8T/g4jgpgRktxNxdpewS8QpEcByL0G4Rg4guzXu/xk0WiTnNl2WVgnsFZjokf
ULpH7npjdzdV8yXWbXfRMPuJ5ILcsRF9UHl2qd8hx7ZAZwXOy/OAxmnomVC7NZ61Y/ykPsQ/q2+1
v35vn6I9/aB+sUtPrQNtctdbKIguDwbxKMgijvm5O1SH9Ejvcvzl3K8+Sc4fuy7v3DD6V0TDQB+y
QM4N6/iXOatsVFcCY58RyBOhmKpDERzUvwf9UBmHvzGIcq1jQ3gKCFHuaNGm0yAJn/xOcbOr3yku
ZBXdP0lxBd1sHC4MRqKPwEBc/F0ezTHvO0JB9gZ4gOZTprel7Ia9873pIRvNUPMyul+hg2LtLWKg
PajxyV+hjgaFFDCKRuhrteFzRhWJCxRHPq8m+OwvMWp0oIYQT8wZNZ3OX6/mCiltddT9gRzlQDQB
Zx620cYIPYB2pv6uptqnbbM2KJHt41kZQEABgAVZvkQxyMU0tEArE4G+dlxaxZ3txlcaelOt85cC
H8UlpZpjmhBguSWnZ2sBqqU2r8IZEjM03Q2pcqebA+RRJsjVj2u/TyrWAIyUveTcMTfy7qBvlsC9
/pSkSj8U3e9zR1BaWW8KoOv/5NQJn0Qbojo2ZDwxdsYd8ZjSOYqmuQzy1ThNBW58F39SF1Q6TEO7
b9ZCcomFATc6SaphaIxqiYVamzcEIuUd/KcB9dzmPiubIG72hWVJ3nnB4C/OwMYK91KFkRMiogAU
svgVfYWkGdhGMeEfu30JtrkoKACPyqEK6Vb74YABGCk6SuipNva5XTVn2+wwpOWAdNQJko3jGAP5
oLH4iqFyA51fSKMCOP92T6euwFS4hivGKE7J9XrQbl7UX//MTQnXhmgfPQM2tM4jNpR50vTYyP7S
KYrOCyp+KAmjZwaQCBehmn2JizAhcVqgZNMuV/V3xlNoIIHKgibyp/2o3ORSUJ1wSzdmedJaJUes
qhQpm5tFsy7D0LZxnsFF0Z4yyJJMsvKmKK1BaoiyPaYV8SG5WzHPakTjzMStUH+V041dncET4Q75
U+csyOWDy/5FMJnugEQftM4oXtkUDai3ByZJM2ONIhSkK1P5WY3loRjaL3YKYigQcN6hT4nGpK39
ivukcuO090gfBRiBWW6q3rjKmm4XlaDm6Bnnc2gcgVN6QF94b4/1UXe6+8FpJG0kUVSz+b183cGw
yhkCjGCCWacxuS/A6+PaZn3XoWKf2fZntY1iFyXBcxjLxEyEj/LWNBfx2Zgv71bGE9JC2m3ZAUb+
KTpRoPYcN41cJngplb5iH5v3/luT7AJuXGSqm0sc9XAe/wgrOxmoYEC17RHrSvfjkxo9Xz4QoizC
hvwVA29rDNP51qKjFBMFzAV5Cgo5kXVHptU1IflJf162w/7O+5W92uHeNW0ch84setBMoMFUpo0f
gwiKzrk328SNeln5T7yRr+a4Yw6OgB68NvCL1W7Ymd0e4qYBcIi7CmyFHugipeU+YT1ks5E8iVCz
Gk2UpA0FpZ95yq4Ytox1Rf4JGWVVHqk9/nQas4ZJQTT9xsiYwN+tXFl0PGvWdNv19ZXex9c9OO6p
XezaUAO8IV33ixHeDV3vXf6yokByu3DuzNqaOoCNHs96Ak2hZTqatRSyJPmaL8ogm2thxampThaq
4cu9PV05pxWydM4RRZgZHOlNse+lw9zChHe7Ki6M6FMyZnoUV4BsvJDef4ueIInnq4bLhi2tPfTA
52sZiFaYZG6tcsFDO01DutQVqzbNvlHfskFLxcusAxs2zCLAWgdX/WI8/UEkIXxtDdZiowALviOg
WipoAcQmbkzm9hiK0z1Nfxl+xoDp/n/jz7V0wFF4djZGmXfafNhpMhaniGAUlHvuYEKHK/t++XSK
n3PDBD0qaBVM+x2Ptj7MqtFGjJ8EyvGvz3l4xYBummwAT6C/hwd2Y487ONEUaSRZWF5lHQDt8CGk
AkE18FsypKLmGfnuOodi8tJjmjz3fkhWK7wpBvIHALERZvNVCqBKUP7NKL5i+shYjtGcRSJZjY+s
P7sc/4rkmK331SJ3/XWMqNbKkEJAzToOO+oiZwFVt24djRMja5NhnMRXZGOP7cD2yFQo22sFjsxw
elXL5uirJyaXLCO3EkYioNgDnQ6UQQHmemvYHrS1cBQsNA3zb2Zrn4qwO6Wl8xy1067XbD+enV90
URpf8k1FKaH9apgvnbbaoubKmP/zsvyTEo6BIh92FtvC6QFYAcOXfNlDa6o6D0fF+d8r9p9sic4q
Ws+M6wTUUyrP8ZDOKHLnpQp6bPTWIXyef2dImc43bJ9N5inSsV+Rt9ka5I4q6GCaRTOxkS0otdLx
o5rKbr8wvKbg/DZAUEYAJeMOSVfMgEUYigItV+eUH7vDcqpuBpDvaPeZVzWYxGNOIMI4XP8EejtA
2GSBgciPUwfDhsCWof3C92XKYhiMTDexq/RLtd4Z5qkc7y+fSIBXRNGc+XpMOL9tEkNPFQXBB1XS
Q5e3n7VVS/x+jDBraEXGeVwttyfQxaP6dQj+K3NJvSLJjxH9oNPcdZbndVz2/ar42TAc0q7x2mXw
9ML2gNF3sxnCt/Rn0Z8LAAz1/LYpblMKYhMy7MDM5o22xYifzn3xbAKHAa4Jfw0/q+F1Cixn1VBP
NUcv7k0XcgXwRDEgAOPPsG6BEUkA3AZ/d41n3AJPuQr+5WlxiRoGoQkZ+/rrGM7gu05ujOGDGXV+
pYNfqqk/OnPmtsByTQhVSZiczWx11eZHVH+Y89rV6eRC1Add3uuBtm5NQw+oRT+ralc1qmBywhPE
e3ydlOfUzr+HVeu1Cf67rR2yFdK6GApataNWfSyzh7x4XC3E4I0SjHOzK0PdyzAym46mm8yaH60/
zXX0xjE9FRBjaMi3Lot36/psG6G76rfr2B+1pvGiBHMH2eCG8+TRoj1TghfHSZU9Gb7R9IvVPk1p
6SlJ7lUjOJAggJTp2X6YjH2FYn03dB7qrW5DwS8zo36CuncYzV7WlVc0HYIUHtYavtlZe8yXLiBa
eqLpR22cd3NkHhRF2SVmu8vV1TMzTIUpFcrGbAx0cWcoGuUQ3HTW0pvqxAu7r+rUYxq+djP9Sz9C
y6GaEPHoT0UfuXEfeXMOwuH2Zk3t+7m97c3KtdvhPgIjQtx7DWl3pT1cWXHn5elPk4KlGLun5o9W
AZB+gUkgNENKy3FXC+wqc+MlbeFWJHHzjH6aej2gbeRa0zJ8tADp8PslCv3CLM96W32YLfWLpY7P
sYWMqGiU8bAquFi9vX4xIqffa7P2Y1HWm0FX7jKzMnZqCBrJYX3IcvpcqMUVtvJgN3EAKnWQVkRY
oe6ueX1FSvu6iDCGknUuRFi9OPw8EiYCkN1U9bQvUt2D198rRX7QQdcS2dFuUYmfAYXXR7cJ/oqJ
dniKaH50vFVNWpcuy27p67NlrR9m8o3QyPH6tU49LfwbB2Nv7j6XMQ5rkQNSnyWB0vSfaYwL3oF3
JFeohGNA2N3ZGuJSxrSe0hQC5H9TChXn+ptFcX4byLk6NUxUDcPzGPsMqgp28AM5s5G5+BB+kmPr
xcsjmJPHKAaKr3zNfzBrrauUmv6GPKpnNnClQS7y6Bzkr4JgRhth2sYaF5baNFkSFDTYZtbHqdrV
GYJ8EFwGLD4smuO0hxZTAn44GfGFOADfWOZymryBg5kj1DRSKCZCvT3dO+g6xesOXW1QbcyyoR1h
RWNjj3ubWmusNAzRhft5BOPQ/ISn2sumIAOV8OVnUPoFuZuwxguC0SFGTeNFX4r1iFitfgz+4LSw
2ORd/QSjxUhhwLH4bmrHqPVeKfPi70qvohgC05X/GOMbN5jVADq4QRq6qLM3ZT8VcrUms2z7JEvi
CT5UkkzraGFJ9FAepxs2zWVd/97AP+gNyaxxwZ8da06R9wj+TDSjMFHJaIYnsKruI7zNL6KlExQ8
cCL9nnh6UHtpDtkSmfMUhaDbneWyF6LFatcU+BUO2JbrUkNd5u+qJZuvx131CD34vvi9UkYV9b88
PrpmNQS19+TORQBAh3NBFG8ATKqxueO3qRFeBDUp4zpBsWSCkHXudg/2J8w4QqzKOYFd+dF6/m66
8Gyfx4cmdikYWM+K5Va3MhKjl/zk3TVB3oLoDZy27wakbBSJsr4bAfPIvSQBkffst8+tj943mIzY
CQsnj6Hx2aj6HNg/gTHPF89+4RWXparChJHq4OXAbBOGErg3JR6pNpYagMtRfsrzzzQFZ1SLQdvp
w1wa+I+FN7fq/rJPMoTeD5SO6OmCaubdBARdJkD8F0amnVrgYa31G7Bz3CeOE/krpjNdSD74i2Kk
bpKUB0U3P+rpso8L4jkYA0zN5RZBh2/m86HAvH3Z5vvVcXadadRu3jbnMJmp1/d16uZQjUgKiHRW
xCm9ZVZSN16dxyHDWF+BgBejkkkKsQmdeHHW+uBB3kdRVLmKo+4uL1lYqmMDaijxaFB54hNzAHlM
Ok3II7sdwnjoWQfOsfPLG23ZoWvjJX7Su/o32dcVev+NWT4tN9NMGyZ8hBcQ/H/r1Aqbmltb/AWb
ZvTRa9RYJ9ubPOu0fMk/934LppcGI9uZ1y9YsRJAtktecRG5LIcxcmF32SwD57Km0NCTuoGoe2hk
uyyZfEyWun/zCTc2OJelqUtY22gQ70uzudPV/Dxr9c28Tk92N7A857FNm7tFj7/FS/yAOvvtUqon
TVkzF0Jamm+ZMtJ2oUtjEZOhQtBCdfjxLDvTu7KBthceJyug5Ie6i1B7HaCEGh1Kf3VD1PPIPavu
M57WOWSQYuVWTssmus/b38EFwXlVG0bUpcDdJk8F1E9Q3kM2PfsjlSkKiw80KofA3dpg4+e9eO4U
c2+jtPBPL/nKumb9CyaXKSPIFgaFjgXCf9DPaiZk19++GIRAb6FABWo/0tMI7fm+dtM99dr1XB3b
Ux3IinfCQ/xqjx/5SdqlbIoI24hUbD/q6wfVTCT5iswEd0cHmw5lbvVo5CLb60DDEnaPkmsiqphh
YAhvO4TsWCT4dteWVW1HMFCgGXprBupXzWVAYv2RBIbnXP1B0Cmz9+5akspZbECkGWOCBWF3rwlG
6puu/tna5yfwiKQSZy7cxM0KuWQhBg3kqCfouc5F8kvvgKDT9SK4vI2i6Ha7i+8SBM3MaFEWQVY8
ku6q1O/BpHTZhPgubdbBpQYJShzQQkAXgKFAjOvfsa0dTLfyqqb4LtkY5YHEnwryNe4urZjkiKpW
RRPlpO27m+ZsPHTfl722Uw/KD5lQmvgD/WuMR0e0Ux6aEf5nT5TQVexpV2upf3nzxN/n1QR3kVal
z/UJh2AfN7d9+bEzdokhGZwQdk/RD7KAGwTCBMD8tzfJbMAd7lRAsnS77AYtmp32qb9KPP07QPlu
+7TIYEGiNQHyhIYMMLSAXnA31y7NcnISswicKDdcqynuupr+iPNcVoEWnrytJe7OKgNeiaVGVvVO
9FiazIh3cbMqbhfpwIDqDniGEJawcCRHWIm0inq6stf36/lvaDTB17mxyN3dHkMHieUgf+qjm9z6
UhVPdJCMXole3K0J7uoOSzRG84w6X72auzRK9nVhn5QBaQzJ/+LJ2JriH/dh0hxnRksJ4/SuWX0J
JxkOQnRdtxY432AnVbGC+oWxyiu3ljeB/NGF0vf3zk87cH3EJ+rrrXf5/rIN4nOwf20ydqa3d6vt
K8McO9ytlPY7Cjh6eRVnv6zIdqGHurts6/JxhzHOWUzL0qPliuP+Mjj8u4qGiFDd/8ngsNDVbjpI
JmfNUtD4TVgPkA2+/mdUMPtr7zbytUHG87vNEDIjWvm6NjYU/ecVQnbYLlnjXBRtbbLEFhDPC8sx
WOO6tQNAub3fkEIt33XPv+NBeaTBjuEl25zT6smo2Umkg1qr/IEB8PapmW+6djdAsiU82x8vnxmh
L95sK+e1tNWy89WGD6mTa1rck+5aCrMTXruNCc5NRWO1ZHUNmSLNAnxDheS9bPRPWLHeHkXOTS1r
aPY0xeGYPNVLDsqKL6V4wMTkKG60rnOIT1r535X14H436+IcVqsVpDT0F6OoVFdBsasC2xumK8sN
3fF+OSByu/yxpFeO82AOyckQNn955STnkEcbxmrdTU1WUkQ3wLzEGNhbSrek97lRuLqde4wxY5Ks
UHjvNg1b7qzUTmcmYHKMgja/LadTnxf3i7YG2nAIm9tImtiKYvptf5g7NxQJpUr6VsEL6k/e2UAM
79Kj8Vgf7UOMFMx5ZP3paEc9glhoH14lvlTrXPxRMVuBsQNEQ0ivuScCDB7GquAcFenJdhlMpQkU
NPBO1fGPQCrCRb/a42s1/dKF1lo6Cvz2Btr0r66DvCQqeAPxGLFoD8hlkIFwuzxrWl2EKXY5S3o/
U+7U8TY3RjeZAGSWkbmIejtvjHG3MlFTuyppXQXxEcmGn98m99YR4gDtgY0OMm40+6ig7vnh8tUU
ODmYxWwM6FYw4Poupg27SKsWvQxm68eiT27Ry6CFwl3UmJ6Kg818R/1AlZgChwwEshF+NZ3GDaNk
N6HfEpEIGmmHy8th94x7gwhYYwxgzUGtpfMVH0u1oiZtVKB6UwqycQVMkqSroM+qGI+lCYjCZXPC
3duY4z5avLRzN2h48lQzfFiS7GZMFwn5iIDNCFScGxvcNcOc2NQlJtRZNKs/gvjKV/XWbfSfuvnN
noK6P2dqYOnh8fLKBE4USHbdtgA0BzUtP1dSpRi+SZq6DNR233ea50QPhLSBbny3C9VvVgjAhokk
DhS86W9sck5Ur+OYVmNTBrRrPyppcVYT9VA7piRvFH60zdK4a22vGbLwZIiCceg+pcn4AIjxKimG
ypbCHQywHBZgU7WQf2jX2nqlJJ8c2RSAbBncuUjo6BRNiBEHMg7FHvIad5mCiazLx0B4nxgZPBCl
KKHy4z4AtoC/fwWrbj8lTw5aMlVWHrIZcIbJlNwlUQuAwILKKLUMnDxuQeGYR0oZL1GwNvdYmwu1
un2YRbu4Rb+rH/2GYCQyj1w9zXbJfBvl5q4tZ0+3HwYSSYIk9n3e+REQGWGiCsg2zP2/fdu6QoOw
lkmVvZl/UhXFb3PAz5NPOjngQTiQdvIv77MIEYnFvxrkDgxKMktMJiDPFZSqV998yj/nR90zd9nJ
Yd2t7Kj6f9QZEMWgbyxz2740fdeWFHRbQ1Gjv7/W6mnWFZ+q+QMJ0+9DWz/HhbZvVJR3VyNr90tB
gtj5P9auY7luJNl+ESKAgt/CXk8niqI2CKpbhPceX/9OcbqbYF00S6N5s+hZKIJ5q5CZlfac0ZPC
7DUoeM/FVlihAvoF22xg4MK7S8OA1Wzo1JZFBExJ4LJ4zb6T2C1Rpdhxrn4jQ/sgkBraSqAA8Jxx
7AA5Q/PB/7IHxJPFpC1ttGB+MYSsvws7tFlO91H5zfKtrBoYznhyCXavAODGfNgiq7MeeTxKcP/1
uTbdxLsotqAIWO+27iNUKIThG2nQkE9jW4QJY8KD4yU2vd5KEpO8hx1IokoTXi8Nv6jFz5z3OGyr
30oAM2KQTXOZjyMSSyB9LB4QnHyhRIGe8i7qP/lAH1vlt/VXevv3lfZlTWXEY6ILf2kEZUgLACD4
n5UTfpK+7WhW52O0XWnBJpp0mCFq0QZDG2px6yPFNlbszElSW3GEwJVsUIzy4+ntUGYlm9F+QEzN
IGKC7IG8Rv1Dpn5vOmIn5qFIDwCUsybSWvr05XP73nyKV0LZqCIoVbEdUAos2jshKKwpAQ+d8fy5
EK7aMA/GEKamqI3Sf4zt/6Oo9EFpmNdinGOlV0pcJO1M5OSMuqaXHeVD3p5/YZly+wbBVwhYUg0x
NXM2MAOK1VjgbZJuRlcBHUyJnhWsYrAoTazkpuLJyL78tgd7F8wcU4pkkJLSDPO/n83a9ivvohhn
KU7SpE0LbhTb7ghtvbHLHY6KbDvJf0SwHCRBXwuyUOu5T+4GpyV+bhyHCPvMC7CGUe7JgRcQu0Po
gSb+iTdT8y/6+S6c8Ztl349Za6AoQq/yfU6LPj2/4GQ2nzkAQf6lMQbjRPNRjkW0Z35n22H7VlGE
UPDE0eGGj693uug6EFpAH5NX8yMa/qNbLl1vtZn+Ehgp8Tkfcftk7+IYbzIuZl9KNfTk/+tRfRfF
mB2Rk9SshwAL70BE6jEqUM37JniVVR4IzaZ9g2cVCIJYNgBL78crHNtRaUkbFb4Q5pbZX2LKa/9b
bnglhHl3VKlPMjFQc79JMPk+Ck4nBWdRXlzOB6KqdRW5r+Qw+qDNUtxlBSKsZN/396pHa1KDrYZn
2QZSV8pF6tp+wLFJr2s0Z7nClMnNLqnmAv2zMPtJN37TY+YJrij+pNta2W+RNaMgsBLIGFcnFkWc
FW3pa5gZD3oTK968jhP94leXCGJhuj1EMU0Y1RsSqTWHHHUNCl+VTOCUKO0QLOyX2Wss6YyqtMIT
Sf/klUiMfwEWHfsuV1gtRhN0o6bGUELJwn8nh1LvDE9ZgGWiySUWecpvq68t6Cl5vpEnmTHpUBrF
JctalDrq1AKlkS2JL0RqXIO8LNnMewW2rhZMJ4BUFjVduwLsSDD5QeY6j8Cz9aGKObiNFSHP83iz
21vHWwtkjmcivlxkQQn9aK5tRZ3dJiJWG49Wa74YEw+Qb/OhWYtjVIcsQxrrnQyQjuRAVwnnC+We
1JpfrApvuX8JkHwK8Ha0awKUeNGwXJCbkU/U0irUvZ75YilaA28waEsOaqSoToCl6ZqFQBEmkJcb
YC2fEpLYYTg4eS0Tu2672KYMTpw0Z2sDFWiQ7/KY0CeOhlzJgO7iOcpZRXF9/hqbTyLojEsgp4NW
XHPygC6jmn5w5K9Jbn5FIlEcbFRs4diYJ0HozKVdOqWAltJyRO7+Zy5exlw8Hxx4K/ZaC2OehsAw
AyHRjByAIMtuFCZf1roXzrOwZXZrGcyzIMytkOcBRl5Ev9hLqisDTpxiCeiC+2t7iltmtxbImB0x
F3muQlSQ+nKxxbabbW0YXrs+3FXdWFmdXFecp48nkbG8gJTaIC+Y8ayU1DLznRr8iJU/grp0VOGP
z6+T3hbrrNeHY7SzGhRYOLbbMOFFfEUa7tMkwf5axKnUctWQicrHqOpiXOP7dkFp/wdKieLwcBf3
t/UQFT+VYEQN3RCcepWKJ2G6gFoIMbJ4oOTMf3VjMV2uIB0HUwGAIvnd2K2AkkjvQpnXfDSWuekC
dOwHyDmI57/mA8y3aXbeW8A7IWPWQZhkaQQQP9/QamuoL7X5O3nw+jiMLXdDnkV5gjuk8fF/nQdv
BXtraYxVB4OKWYdKE7x8tgFi7hRiQgGiUFMrnbZ7+oVyDU8iY9YNyTEhryMlxSaSbhF79cEmn/94
b0aX6xMyRq3mg7rUNe4TpKA9kAhylxjutNMf/4Jz+AWRvCMyxq00c9XEDZK33/mEmxpJCBbHgX2M
OW3GwkGWm3YzxfsuzcEKQascRbH1ubParHBj8v1vGWx1sjFQWo/UNHyDkQ5qTO5RILHSp3vcgaUA
Y8WvzrwloU1vvBLKOBM1AnRNFKNoIoqHdArdgPTopR2G+LvI65u9QadcueOVLPpFV44r7YNoSKcs
xOoO1iWs9nteWzmGHb6237FY8KhV1mDjEXJ0zc6fG7C8z0+BaI1P6RPnpjejpNUPYfwLkVvgFDZv
5W1QG0XgSN5n5oHCIP6nTZ+ah7bbxxp4c/rd57I3n6SVaMbxzGoHBl/SCp6cRjeimR5GCSG1qHKU
ifdZGY/TBAuYM2cZVZukuE9IAYbeuP1aGXV9ESb5wcDyc8gRSe3ts6/LuJxknCed0DGExDwPYmwJ
moK1qF1V93YCvKfa/P6/3STjchIxmONFQPIniMU+GyJ7lIVzoxPvczEcy39bl1kpbRNVc68j9vOA
HeMaNS5S/fm5BN7FMb5FnMN+JguilMAEicbdGJu2Uhg3Te0J/dPIZxGjZvbJh2LRoyq0EsWSVmW1
DMw1/d20a8qDjhAdDYTF+QX6oc2glqgKZnB0A01K5ksFcp2UeQ/u2NFWfMlT3PKsIVhRD6jJQh7P
pW1/MYOOhVLOTrbUVuRdW5QNbWoXXggkgpbL/rDZs6Kwt3+LYHRdxCioVAx6QCdBq/3qcaUwNLxo
6F8ehndpzP0pY7x0BWkAjge4L+JSJr0UYE2p3bgN0BcA7hM9fq6S2xHt6oDM41pES24GkRT6FMko
Mg6JA3JoPOayjQ53Aa/ifi6Q980YG2iAYwlwJgw7AMLeSttbiHb+JwnsuF3eJVOkiHnox+SLPHyt
tf3nf593ZSzETIul1Tkj8EcsGKeC0jVvqYn672sb/kclVOYpVXQhnDRzEjykwNYcvC4N2u9Yjvwf
z8Q8lAERTEAjwKfPd70re8PNAgAVOwasbulUk817HLl3SNVk5WxpNVEZKDsyjen+W7IfrjR6yStp
Y9aklUBQEv2dZgPvizEuQ1ISLcgSlO8wgbkD8rQ/F8VFUavfeq7eFYPxFWkypNrSgjg4Gg5DSmlH
foP4CbxZ7xIY1zApcjIl2gyAvMBVxG9tftOMIieW2ByyWQth/IGkRlE79wgV6TYYsSMb4JTDMTzR
FBdcCKA2A6zzmZtab79U/5xNY9YJWr3Jl1ICrvnyMHl0+ZIuU3VW14DHHRsMXDPmqSBLOJUsbTtV
OYrkih+hsbabdlhMfE0JjllCXsfrofBeLo1xHEmpkFkVusIftX9erhAo4L9EfsbReY1xHxI4upNB
xK5+p76CjvWiYVghNZUnjpfa/GrgRVVBeIl9RbYxJORFR2IJo4dYDWqBAmC8ZB79bG9DxXTDkxdh
bL/IAN0CPjx4mUBH/NFzKGJd6nWYlSgB7ulM/OIIhgXMH9Q7h+DWBH7v/4NQ5tPFQ5lg79Og6RNW
+hNADNB17FA6UWRKw2sNQI1WvILy5idcnZT5hEHcmFlhLILXFHd5i5OarigonLeZ+r6r12wlhHH7
mqhP89LiA8alZhWgIS6C3p7QadYznveif+ozUYzP19M5zIGTE3hycdb1izDw6IS2TXp1GMbRL1PR
15UWBHQyp3dV7y8Ongn021Vo8clVtk16JZBx+V03R0BGDApfbZXJTchcgf9MDfTeCoFwdurLDqhC
ExmxU0ui5zJt4j3JhgX/THhbw5upzOqnMG8DKTJdzgnGSwIJmPiCX0ezpRjnupAsQXow8i8cy+fJ
Y54JAJqoYzIhTO28+W2NiMxfaMFEs3LTl2xg3tmmMxS2Ubu/AGC47Xf+8QLspL9ChjGOAwStcYSV
xBkIJH8VvcAxYyfzL6CfcLSXZZYZ9IpgbABDQrXYXrRJ9TNxdD+/U54IxsuUglAKSQAv08SGlQax
hZ3YzyW85Xuf2CA7zI8Yr+8rAaP2CondclTdvi9OpByxWBepMzb3utqFCQFMrtOejGA/EflJ7mow
+Si+mtUumbpTASCdssgPWjR4w1BWdm8sh0CTEqsdxlPdhbe5qLjFCORn0reRrQbVaW6GXStKDjGa
x2CogKOnJqBNkWvRx1rzY28YqpWqyuAtFEaQgDVrBKMqyEzyqD6G6IYE0vJVHQtLSAcdWMDgbAjN
V0OdHGEC2l/eqHZbJuDCqp4FdThXsbjvFvW7WAb7dEG/HfBwdmbMpwFYdNkUaFbc9qIVCMIhF4Qv
ZTML1pyL3a7Vqr02I6tMRrcBDYo0hF8iA8XidGks8K68amnmmbF5Q7KUk8Vsu3ua16KDiCY3Y1DR
LMdJ08ATmwE6C+SHprmdztuzeqswfFAA8ECAFFVRJBRTKR7Zx+cTI7qKOfTL7CWnEYVAyiyeeMs+
cShfnvCoIdqipht6ypO5X54/V7/rFRYqHVMk2PQA9OhVazsvFanJSmX2ygajkxIoe8M7+Vg/IsN9
Q8ysb4FlGDvcNP7qlWPkMg+DkoV9liyQK/q9K7qFV4EGEzyBYJahrmrwS2zsB/bAOe+VQTNimeeh
TbUhI608e1P3EBnPEgD/OBfKk8B4/bKNYzEFEhAt/tNYSMFeNnrpp/A82Oad5mHzlzP3fo19Sg+F
IT8CTmms7LCruL1gdK2sqjPFc6Wev93Bkg2fuMuueOrc/EvyYDiAIDJdbIu7qFu4lc/dnrgOA5lf
wfhK9KhSHZx1M+ZPZhc+BqQFQF2FV74QS7RCRwutdse57KtHh5HJBGQARAhBm6LPbwhEZLJmDSlK
bMc5WOWJlX2PwT3SWZ8LvfIKjEyqAKtEOZ3znKSpNnuhfqzy1J/N74U6c9SIGv2VU1h9UvojVkIM
cU5lBNszOLyNg7wzABNoHn4hXOJdIGOGU2nKuhxBDiV6L25BvmMrt4jOXilGIEBif3x+d9fxIL08
U4emAqQXCsvkCqChqfokBsSmeKdhTEnedbsU4A80oeTPKGx+qZUwRiP1cBCDpYewKWsORTWBjabx
tZJDlCFr1GlcfayVHEYLdfxpqZnJ7KlaLzpGHZ21HNsYcR5cpgmQq0U6N36h55m99P28K7vkMUW/
JQSzxqmK5b2ZqS+1ZsoW2LgBVoyml5K3X6NCF22jaPZ1M13GoH0awzKxRHQRlpRUzkSwLq7G5UGt
atXvKv1PrezAwBu8RMVwNOXElSUdyLXFMev7wzQsz0vaoMYi3seC3LlDHJ2SKHqckvIeOLtnocbI
TxM9KWlwH2fz4MRtZWd6DuilgaCDX8zBJVyi+LnUgsckigenN+PgtPSa+XWa6SlJSAFdB+EmUJuL
WnWJJSgJxaBVT+DGftDKprPKpA8tqe6f82HcF0F606qZ1wfIDFLAUIu1rcvCNy1CI1jqcG9J70wL
2jUxGW/wRMqWgcjdzoWitqRWsxWk7Wq43KRG64co9VhYNLUCRTTcaMrOWNm4B7mSbfbL06J09/j4
uyZWLLmqK0sWMVUO6gi3inpQ0epn3QTmRP3cBvkubB/FQfsWBoMtgxyxSHvge4lPfSz7MQIrR8BC
kzsJ2ZMepINVRZkCtlTpgqm8Cxnmy6R357EIbsNWv5NrNBCz6GdrhG4D/FkgozhGi4dBGfcE4WRP
AYPbCgF674dZ8oVej4rNoaUo7TiYrUF5aCTA4S72WBh+kRGoMGB4gYksIdWVMD5VAt1By04RJThX
RBsg2/t61jRP0ZYMc6HtLi6BAQyOzri8iQLE/3Ozr+rZAV9FYkd5vtMC7ac4Y2epC380MjmIAThW
pCUzsH4NPoIwtbVWOdXCdIPuj1MbutUptTsWnZuMOfBvA9B3Ldrk5gvYEeZ4h3+1Ksw9LW1x20XN
IQikI1ngxobuoVAXMNgRhBoDSXZ6llsR6R4U9HZzFSyYFaB1Mcldqa/5qKGuiiHrsG9fWnG0QS1l
DQ1wDfUWO0xwH0CTKsBJaneqcZPXiF26ypOCAUDX52iZ7rU5OYhDcGyk5tjM+cGY8sLq6mRfkWp0
iiZ8SjTtTjVHDymig17vH2K0QCsGv52CgyZEN0kCREzTdEYNrYbuhWilPUi5W/XKSQ3UyM1JvQ/U
QwF44LiXWqeOhdiNDcVBGetHMjXPsw71xNjBCM6z4qs+SpXTLiJSQE32YmU5NDGQy4rBMgSMpHWa
pQO0uhhe1Kb4gUX4H/2iC5ayKFamLoe4LW5mo3LJgk5lIgw38mAecwC3eQBPfm00I3BaTFXbkkEW
fHpln2TVa62233pBQZSMHWQsFvmTKmERrD2GHbjc+94QbtWktrVwjFBEbL2xmRKviOVxL4pF7bZB
ve80jCaVBfG1Zbhr1W60RyE7LWbrZlUJgopJlmzAckx+myiHOkK7QsHSnVqa3wGg8S0hcXMsarl0
5LxfLCytYrN3GXYGoMTLWJaBUQ306XmMbwYBsJ9N+EcVCLtlAJzlKP4p1sVej7vXUlV2iyLIjmLI
KCLM6qnJx8JtTbBKdOMtNmFPOukAuJnqbteUKBNWuzg2TyhWPcxacZ/FhQimIuLkuvkjyMjzSLQ7
MWtfBhELa6irgtnDnJe91iX3kZI4Va9fxAEL5LO53FQVFDNX1D/1urjV89IlHVh0QhAECsqdQr8w
oclYqKK+ofaTDwTun0bQpvAtg7EvtSngINdsxs2rt4aJPkQpNUQSIrxcotoHFSi8ZotRtcSZ54gT
6FzVE/BWmyJWOxUV5H5XjFVBHA+taiBWFmZYcmXLExTjUKvxETRUjzAmjrytyHklj21K6Uskq8D5
nlEr6pxBxkCozHmqFc6R2LbUJMZzJvYQEbbRt0GPrY485MBXS/LkrinTYx5qVhrpzlKK96imHCsQ
FWRI/YOGfDfNSMQAvAHPTOCZDdlfsh9NO1tBDNi5oXgylf4lHbJnZdAfNCn2K4zkj3DV2Ww4afi9
LIVDX9yFmu6qYMIL+szqgnIfJcVt1ciGVWbf0jA9iPolwKZ21CAHj8mf+RR5SUQORAArWqR6nHhs
K3RZ3zkbImWpgKQa37h1Z8xXIgYARisK8KgceCPWhMRdin0hu+BWjbcC3LVgJmZC1TFFXYIGuFO8
CzpMuYB4HPMEICyw8irzACZ9SoPwdQhQquMc+mp8702xFQlZL3Dbrqi3pGgWjRiMXx6mkEe7AJOC
Fmb7PMCiTYldjUwHnZImo0Jo1DO47ozIIh1qE5xfsX0D77+CSRSNoEZwliJfGlEv607Vl/ll2WMp
zJGKvbav3MEljgSwZAotKuwFTtK4aWzAk9Y1oFprV3wjbTWOIfB4kK1B9bRhpxkz54A8CWxqoY2a
Aj88A9YItywU+alY6tfPL5Eng0nni0LL+kLGKSSiHaZ8xBv25XMJm+UZE+DKeF3A9WiyTak+qWQZ
LUQ43Jt6toTOL2drdJNn9Ri7qS/egGmht4OH0rTMc3ZZvuagt/z8J2wmTeufwBgp0FaLPC7xE+bs
tRtUayb7un1StR9d9Iz5DjcJWnAxdAik961291vCDVgK2knXi0ZzkYPGbDQg3B6c5paWp+AhTnSp
I+MO4P3LUd+l0Q++ynszJNTJ0EEaNQqs0tv1eUCGmO+T3XzkLZFco/tSR4DdFVUjQB8Bu/FHaQX2
V2q5xsUGZ9pWBbfxz6bYt8NZv1cvijW4gZW5ACVc7ocJuxGcHH9TeQFbYWICDqslLE7DqIeyMYo4
az5kYMi4gxPimOC/HPBdBHOd5hS0edPjgEDivhl35s7wdXiY3EaZGQsJ4aOO6QVKe/BblRnwmf1z
OOZqK1UulCSBZKWC3ixOa2UPAeacZkChA+z9FybBt0oZa4mMv1maGnDJJlUdpXLUKdlFTXO7GCay
2MQnprzvZvlWVEMkdXLvYE7uz0jse6upBJ9jMptRxursjFeqqiHQVGqv0V54QJSKbbb2uRx2nWjJ
gWO6ndtctJ3S2sJoBRet5YSI//LVDQPlFboOJjL+os1aORXLaPFqYGwiyJGcAh9becZKHYCTAzBo
jrvCJUc+JOpWxcUE9NLfkplXvTW70WiRknugJXIiMcitWeyOZlAEPM3mSWI0u47o2IWBMyJH9WZX
Q/s3ABvjAQVk7OUuLuw1sniTYNsW+348RqmR5asCoDcRtAjt3TSpt3k3cqCDtt+b1RUyatwJaktI
FS84VrjDtLq/eNEttZ/Ei8/5owAa1DC3q0vqNOfirPF0Z9uK3o/I6K6qRVERCPiC86HZA7fy54CC
B2LCCSs3ABESHMIbld32+asTs4GQPiajIeJWm2/BuUEIJLhkX7yafuHGnuZ+bpzXc9dvPv/9gDQs
W70wShfXNVh0F09/GMA3k3ndD9OW7n62P4PnGOXx8dTcmQfxrech7JK98OfEWZukV8iWC00NON8w
Tvw/u7IidpmqB/S8AylscemPTXYEU5Nl6Ci+8pzBpsquhDG+QBenOR46HLdcRlebjxmfJo93Hsbo
x66MpoaKoBo7YVjNSZzwTNk602fpLGNpBWRL8PjtsXI+/5ibTmB1OMYJLL3YUeQZKGsNfK2ppVXL
3mmViov0tpkyrCQxli8SXQ0mGZIoN/V8Lu0UdggE9TMFp//8UJuvx0oU4wDSopeNjl5nFUupFS8Y
tNLKez1VQElVnaRIB6RPN/Fmoa4JPKhdrMQyhi9koZQu9IRy0D8WwfBSJNIlQ5lNL4cvGUE9M10e
UrG/FHX72snzAUBDT7GQSZaBrThJM50ahBYqhvjlGSmyUrrSYNxHdfw8RPJdUCmequogFiuL5//t
vhj3EVda1oYJfjj4xrphcOSE+G3dOiFC8kqC10J8/rnE64E85q4YH6KnfQH2TYhUJTRNw115yB/V
HXYh/6BDwclumDB9xJuz2swXwRGrYCVCpvh/Hx1XYzaYxVvwMBTK8BwLyj5A09qdumEvknJXDCVU
sQFFe91ydgs2e8Tmu2R2Fwe4TlUnJ+AxBvWbv+SI58avslP6Kda8Z/it3o52FJSeFyBv++qVYKZb
ZIhjDojhDM4rHH0ZTMqW0om7KcFUwqihC2Lp1VJ6i9h6AHQWraVP8UxpDUAECjvq0RrJlX0IbVQT
6RBFPXFnbb7tVe3SVupJM7pdk4LCsOxEg+OYrlFzqIagzaWbYHuXr6b8MdUhxtgQhFIuO7OfXLU/
To0Gqnn0uULUeYvMmuvZxYzGt891c9PfrwQz1gA6D4CrRzR86DRPFjGmofJw8q7325jDMZpYm23f
kAj6oJ2rfeUtx8DBYt1dvW8wfa87JefJ5sljQVjAbAibRn37L3J28AmdcxpT00FNF/w3PEvbfFbe
75BtUubq2JBJh3m/VYLSWxkudxh3n3+o623xj7fI4q1MrQDyuxynmrHjJnv01YxrK9ZsEDaGP5sd
eRhcWoALoMeCZVy4ox/06b+KQ1bHZN5tbQS0XV1DVehYcXU7gwhvwNLZ6IhfyI7L2sOTxrzVahXP
9aDT4yKwRBXhGJ9G54VYlIxZ5ZgffSI/OxnzWncYDIsVAQpqBGQ/mRKaNSexTdHlWDix3KZTXt0h
81jrJB1V0lHXuB/29Tn2Ub32xCN3XGYzxlrJYV5njA1jpjfFt2pdgE7fF6jDJI7yXLnaTfFCE2rB
iVCPqTnZyL8oKcjFVJR+4LWYmzSA/zwsRUHPB1CRbzEQyks7P6uoTgKkuLBwtQ9w/hgoUXKr8Hmx
0OZoi4ka5d/ymfuV8zyWtCFf3sC2VU/4o/LKn1piqZf5Bs5N9WecfT4Wh/AhQCXX6neFH/Ceezro
fq1O7z+CuXxzzgoscuFHZCfjkB6aY3oS3viteEXZ7VRodVzGew/hEIshPW7jvA1jeYEj3VMsYVpV
zHkfd9vPvZ+L8eNZOYFOuMPHbd38UjxPBSDCTBtcrBjBUu3yAR0l/lDGdnXi/YxsmyfLwqQoQOOL
TypkdnQ7gg/hvgC0A4aFzslX1MKIR5zhsfvOj6H+5V3+58hsAyiq8iQIawinPi/epXexDxIfN73h
8R5tG+y7ICbvMpYQc9XU3fXzd6W7ic1vsvGlMQpwNX/hPCTbnvVdFOPHJV0Qk5TaaPcNw5fWG+7P
TzTl7ehIdr9XjF59PtaPk9yIswAxGSW9Qfy56/BmYMjfSlEc4Nn/tiN/PxrjfuYlTed0hrBcvyyd
vm9K3ScpmO2k6I/Pb3Hbkb9LYh3NaCjFIsHyxEO8k3bAi/WJI/Kfwe0TmWCERa1SvFrPmHOiY0AQ
J8LKfPm123cPMqZp0UkIT2jKK57sjqktHvVnbmWHJ5n5cEDdQRmcfji6MQEmtaNwiVNLd5fDeMq9
5pBibjD8qt1/fq/buRJi4b8PzHzCiaRmXw0Qi9kBjLe29AFpItC41eAKIc5SW0lqgZ6b47S36mgA
wpJ1NPiAKw6kuY/pUrUkSNhrBHGzT9Fwxnvy3Sn2giUuVv2GjIVm6gi++/ib+vgL+ykbRgnxOqgR
RbCfXQG5VhMBWgxBHU1JLUocaB4jDzD0PcIr4vwCxsVGgWItj83RciDimqCrhi9/wwqMD8s9ZXQF
SC03Ed3KBz/IYtKykURTvCi4WuOcDBYAh7CkjclB7DFjShx9MH/MPa20Oj+zeQ5ha8r0g2zGr9ZL
TA0LsgcP01DdlxaFX5oKtLEV3cs2DYS47z/vbhkHW0bErEx6t52n+YaAYjMGa4/53hRcPu8g94SM
4k5lKYGGAtLIWfMrxdbACZGjAosRmcISHcoKyEt4tuKOD7fKGCkm9rVUVyBTB9oF+m7AdAURhQtW
QCR1h8jlZgM0kGFCqg8CGXcryrrUNAEEvhFYBb70hWJni67iUuIbLHIFO8qrCdZcPq/mVhDwQTgT
z0kyqlYdrXHTVVf1tOyki3zAvfItZdMLgNZDN0SUbK5QWM1FkYUCxuIBIG84tT4dTp4Oxs3iUnpU
7mekqnF1qytxTPgoxGElFyXNRjD/PdvGW3oeeUBnD1zx2+JimxxO/nMHv/GsGIBe+ueITBBJWlOf
Mei5eAu4IcZSOSTmg6aFHpG5ZTfObbJ1gNaoDUD+4TYResg2XSbrdv23sXzbR409Xgi3ER7jZIoo
KSjVm1copXqQF5mp4mRNPVZ2JWjfmkF8iWSZ03PZ/mrvchhbqLVKLXTaruuC/naYksMcv3z+jbbt
e3UURuPDRBMAsYmjALAKU3XesiPPuYRAX/HEHcaSOVnx1qOPq9MVEO4ZBLv+jMcceqNZlgSPvi5Z
7VeBAKKhPJvoOdeg/PvSfP01+Lbti3yXynjOIRdmqSwhdUL5t1YvmS46nIukP/zawt5FMI4yEnot
7iZcJPzW5L1tnlKwf4wfqr7oxJkt7nhWvW1g7yIZ9YgiTV2MBqeKSNYcMQdyNsPhi1LEt00iJxwO
Pt4VMopSg9WtCGOaH5k7EysjavAbU4UfVIPxUcUCTFk1LXEcSbOSsbmP9WMpPwhlfop7oLy8fv7F
to34/fYY9wSe+zHuMF3uGXm8G0NPXFK/mDm3tv1mv+v7WzC6aipmbY1FWgNSaPYQZ0fUSGzpu+g1
0r5wQ7D4YkxQ4jJOcs5GmDgMBIOtoVMrG23Jq1ASKn0Q22NgGx1w0ZkeszNgh3mB9TUYPYjmgV+D
5RQDMT3Y3j8G1oJRJELWQ6r5xnoRfCWZ2zmgxn6rH6b1GyF29SuE2NfLvYxoxsARLwDxeIRo+nDL
p+X4F0MeQiLuMTcvd3VMxtIxFQ30iPCtODKSA0gFpF1u/9HkcGLo8SiR9btJw0omY+phWce1OkON
4KYpO5d5fAtuaxS6fw9Lh7lPxtrjUAK4YIMzjrZuLQ6AJcJ95FEaiH1gvS0dOsmw/9wg6d+88qCr
MzL2LwtlGRQqZOay7gb16DXJt1r02laympGHsrb9EelkF1QWuKiMhZBghjMraWkkSY+NsjPLZA++
+s9PtP26qu9SmJwkjka5aVJIiU6Uc/hvtaQ47fxshHckxvykfKjlUIT/NDGX3KPLmmHpj/Ae8M13
YHUkxtKyRFiqXn2ruwLiCEi9buLlGK0B42AP39IAVjOofM49btRg8Jne75ExuWgwIjMvK6gGJadD
d+yr9khz59FPPGBkPSwUbKe4oYgSfGAp3okZ2wvUocwUFfeK3nZuj+n4YxoN3vz5pu6/H5Cxt0rD
LlFEaCE58sdpsspYsjh3uBkjr+6QMa8llyShEyBC2AHLc7fsdFf2aZ2jsQublxnzdJF5XAexrut5
hDAsY/yRjihgNUPshuX08PmpOHJkWqBfPa+zXk4xiLMWLyibhzkuAMWrhk4IBpLP5WzqAKBkMRKO
5UrA+nyUUwf9IqkzdGBRv4rKvdY8ff73qQ5d+b73v89iJABL31zADIy/XyMLlJ9moqEehdJpyzOl
zTh1JYlxfGGQo/4kv7kkOn2ZCD4FuA9PdD6h1X1+lMq5OpPxgeOo62WX4WgpltKy8ZQanBiLd3eM
39PBIdQoA5zDNKWYQyP9uZj6SzPWgHXSY14HcdunY+cFrXuMUVyh6feY4OyWpkUqjTa+HcSihr03
8ZSaown0SKw1yvlrojQOdif3ghzv+1C7GNLI+Y7UWq8V5v1XMNasl31sSlUDxY/UY5CNhyixs17b
17joIlKtkUset+mDdcyNYnoB1WmWjHERMe89DvjzxG/2GKf0UdLz+IvHmxa9EsMcLMd4bCZWEDMu
j1rsp/JtFnKMeVuESkksTQU9RMYEygAs6ZkBp9Fh/yvTeivqT3VPOA6XJ4XR+7iNuhRbbIj869Ke
lMem7+0s4s5I0pfhShH098Mw2g/YAuyYF1TMXXeqQwuArMfUDYDr1DvYVMku0W7e557ABWrYtOuV
YPrvK9ebmXorjwU+lITtHAx92Kn2W98J4BOSBgAKrFh8lNCPWqOmMiyti47J/Mec3lf98+d+d2u4
DXWIf2SwD0gXLFpopLAj2vZL71PNqS9Y1rqghBwulviSOcFewQiLmh2qF1V3VLv5WdwB3CR2jtwS
9uYTvfoxjGJKUhHjf/gxtICAyeyDcI/f4wh3BPxdBo8UfjtpWoljNHRahigf6dmxVOeMl8KjNl1c
QpQqIo6P3jaG92tmtLQiydgXM0xuUQXbNL7nWuVnyW8AMHz4mIxKik3XdGEHhWmH+0C5xKg7RsX9
5xqzneWubo0edaX3AcbGMEFCvQc68SLwLORjmlrB3rQx/e1EF6wxQDn6H8DY4UjmqQcTiAL/q0dT
Ht9LvsG2MHXCOeLePPo/1q5sOW5d136RqiRR46uklnqwHcdxYicvKmcn0TxPlL7+LjpDy7R20zvn
vqRSlVRDJAEQAIG1vL8GSXixm8zzrBday0Waq/AspH6kGQYStCslM93Li3pOtF77r7NmcP6e0h7z
3yO2Mx9c9VjcJHvtiezpA15QQIgBsA7POsV7ult+ELfyxU21227sLJ9zMnkWoRHbhPwyv5qgkdbw
30lUWDJ91hiNC1ItipZuYkItZTQ4LV5xTP0MLEaTN9//7f35Zz18D/lEGgalgVMLJ9BNA0l/iQdf
F+K3CQxa43wHuMciRWKuai6CkF7b4a1l/G8+Q+N8Rib3bRyHOJksvLFHNpd+NCKB/9+O5lZnw7kM
q7bmeamwDgvBzIGcxhNG8z9E9/EdctlA+LrFvvmCtvNdUw3RwhQ4CGzGoMNoFyaAsmuAdQTpTXPQ
3/CiJdBujXcZeTWgEgh56Ml2Ully9PnxsgFvVzgthIQYBAfXLx8XghDFzusI2j2h/Xe8H96zylR0
ADAFLkvl+7QXgfqqmwH/SiLnMgAoZxSJDYnszpY/jR8GJLHVofkYegDmOA4HnaLdlBxKbCh7Jvzx
AwMGQfNO7Dy2GlAx0qSj1mmwQVB+TrDKpGoerYEtHjgDmBQcgFiBaoiJ1qF0l7wTNdlsmt1KHnee
mqbmFkUy6usx9cP0Ns8+pFElMLx/OVLLBjWSLQMxlJMylE1T2Ck2uPfQyeMCvcJA8Zi6UjBeT461
Gx5E9QLmZV/ZhXWWyN01hjHrKkAFsC6rAyC57tnT5FRy6bYKEDyBVBEBw0kme4Hubt6oK7GcJpld
qPWNBLHpobwfgipAC/tRP7ISZ7wTNrxsGqOtaqoOLmTMmHPhnToWSq2jaxJddYoP2tIdQzb7gHdf
TN5FbvZOuhUPb4hkcn5aWmZw7pSUKShlw5auNbntQ+zlmG+SHhiUHEhWjKt+B8hyt9UwjlNHrv0Z
kENUCJO9qbyr9XMO3agAZ5dLE7Nb2S1vWfsC2TNw1uUGxN9+5aPfB82il894a1TAAqDUn13nPHxS
gP0KpIgYFdixeA1s45qjfqYOeRiAwOAX35lmAxD0NMFXeMNJR2d84TQnyb/8IdtWtfoQLnCczT7u
FwvH33vTTkU7A/2q37Q7Cqo4BprcfG1E6i06fM6OLQUzXpmMpTPiP4AtvTOBnGzdj9hsywdnyLz/
q5m9F9vNWbKZGm1pDpDJurqMT9N1FrBQZ7zp3tnCLsB/2VOdES4RVpnjorfG1MDMMuF+M1QNWB2N
383AqyzDd5M06E6cokRcJZ9LRdc8JVk8U+4XJ7fnYNQMMHwoomhi83q3/3yOyUV6ytxbk5TBn8RX
DOFv6WHkSMWPrLiGhy/xw9D2CZ8Fci6lbXrbqtn603y8Wmh90lvl7rLeikRwHqSkyMDtkKUBoeSm
FWCzFFGnyPY1uto3zjPglxMKliK2by9oFH/RIon3bTvvB78naz9ULMzhvExupmmyIrXofxojw9Qs
3OLx0A5O/sggzbUdw3AYzIB1PPeunp0iL3tovcg37y9vL7PBVzff6kO4K2gMZzvRRnxI0fXANTFP
ZMlPut34DbEE7SQiUZyxGHY+lXaJ4KHIZ2eIO/Aq3tFR31E8a1xe1Habx3lVfMpT0NzK8wWickBF
gUYVT4g5KMmBlAW05ecGrje9A7NTu7CZfPKDAaeO9i30KAMvrSMRO3NIFOdOXeQ3JCQPGuCGL69U
sKd8HhTB14XIsJA+1u/VuXB0oIGhgc3LhOWa7dvzj8by6dBSEJQeKHwLzT6b5DFEEpmKHolEMpgv
WKX8Wgco7EmHjKmpC2/oyQdgZMxuX4+C0t6/WPx5NdxlaMzw2t1zFZ3czYidk2ee3Sa/YyjtYEb+
y9RrpZLcZViMKe2sFNfvTx8DkHbmm38yWb0JhVqkGpyL6cJJUVUFlk0MMH6OrTdhtg/Mo75OCv+y
ForOjXMipC8sdFJjbYX2GOrgSjbQ+DFl/6MUzn8QPbLQYg/r0jDfMxEg2zyV6igwqE3NIBibJgBW
1g1T5jSjSVMpK2amg0wt9nmJCEJLPDbrAkbddGd7aiZKeNj9wvuNtUxONxqZ9tnE7m0g1DYug8eV
AKof5JhUJy4NZrAmB5dPbDNyWYvktMPsRlqOLIllzbwg0TagjgxOoQOmFpp5W0zNivrFtm7ytUhO
S1RZAhT4BJGj/GDJ/jR/v7wm0e9z+tHliG/lHgpf2bLfSKVPDVH3geCg+GZ2pZDGvjawBAWEVeCw
eObPjf1fJBbL33ZAr3btuYq+8onWNJtJyXwiGxeITsnR8Ohx8n52lP9Vc9FaGhdtVaSSo07FHurT
qJz6XgmiMnwvDbYP9sHHqi+OshEByBNNMVNh2I6Z1pIvq1rmSmZ3vUTABssj0TgYE3rBPJ5NdrUF
nQXg1p7io0zjYIfpI6Fh0BeTZzZ72/4S55kXo43UaUp5R6R/AM1+Wa8227LXm8JdS5WUS61q4QhY
6wJABk/WFTmGpzf0don0i3M++jyOQ5gwFd6NoCowXGrjdXwJZIzfRJMvZn3brH8TTILgKVIHTwrP
zRxnJE9j5rrnAK8jnnJf/qMeNTcvfxGXAPM1YHdi5DYmKElFFcmtOUrgl4EhF83Mz8+uL6/8aDbC
JZ9m5vqIX/vN9RJ7YQDIK8wBGSj2AGoeOpU4M3agdiVACuzEMzmbjyqrr+DtulzSRll0fAUrjWis
o+5jFoD1wE2QPbKZQwPgPQ/xtaiWuO2Gz8vnrVuVSGjHBIJH3wJNvX7VoEEzAb9m8i1FMaR0c9H9
tmlMKBaiewAJuMLT/Gk2GGABNMi6JMvDdMOokwxQ3EYg4xYr9FZgwCDqfgvjXL5cDLFCWxlBT/hF
i/+JbAeQ1P/riji/TwarNOfieUXaMTuxqQnDUVxg+b6BXvxfTuzPkvhe/waIybLOTix6kt4lp+77
+NB+TX+UnzS/PGaxA6hZ/ZvAAW2eGSbGbAKsZplYnFtIF2XqDPZ8mWPYeZRc60CuWTkUvZde5I2p
d1ne5qmtxHHhCN7VZWWOWRrTpJ/xzuK2jbKX50+XpbBfeeXVV1K4CCSu4t5oZEiJVOMAnmDwi+z6
JIimx8tyRKvhdDApgKudVdi8eiFesgThAroQ/fNlIZuP2Ujj/xwRp4QLiTop19kR2Y5xNPeM+HGp
Udjr31B2YVvzaus0gIQCltu0TL7TuZXyZJhlOG0rq9wmAVL5FBTydBjadyQUhW3bEfFKGnf99ZLZ
AI/hf8hctm1sJZHT92mpSyVmkRzokXbK8D5ZCkchT4lMPLP+0Ja+OT2E075CmjHFlpvXmOT4IDjQ
TbVZfQNnBLKC9o8KrVashMCwDSQHZF6MhmB04uLtreSio+WsgsaArG90JPRDn5keteR/gKZ9p472
7CD58cNRPVxe6PY6iW3oCohflVedyM2C3r8QwU3cNU457AqKqEMXBM4iIVxYOc4NTXrWSpOkH3pj
N1YPCvEvr2Nz+JNo54Ww2GoVJcpFb45gJJggIzqgkLDP2nKvpCmYfj4qUuf2ybw3oEEyqGBtwMNM
RzV6FwIGWapVrxxrwbW0vWTA6SiKpoNVl3MIcxMCKVorqS9p/0jN6PSk9AaRD2U/8toR/BHC921q
Zp+iRQrV7mLeDwVaPrQKg7yN/GlQMdJkdO/nkbwbiC2o5InEcmVfUylKCQhBxK8S0CMNN8j/HVnq
EZx9B3Ghkw1PofX58vEKtpNv40xBjB3NGVaqtjJoqsO5BnSlRmfDuSxn2/7OO8ppkQZYXXPRIScq
ImdAqpNe0fK+HnwJAJ2XRf2LYz3L4hzroiRGPk1wrNo1Kzt35qokpKpvuDfYVXdJXdgmr0ykUck4
AnIKgXZ/HVfhXm8/ptqtrFwPXSDbosBMdGScB0VTytwkdopMvzppGIbsjMixE1FyyN40Lq2Jc5gj
KfsCsweIZ80RzN9gNJ81V6aRQ8OHZs6u5fDjkmpebwyCKGk7LdQ1lIqeb/3nGv9qN0NbG8soBFOD
fOwP03W//w1tIUqSNjdyJYjbyH4cgK82lrJv29dmpnjm9FEue4E2ioRw+6hI8xK3I15qKyN5J0Xa
PjdHx5YOl3V+U4rBXKIMupNXoNV2seAJWltgxjN1J/q0JJlHtPd/I0QDyShGZE3CN27mmlU3ShjJ
CI8w6AIUuCb6MlZ/V7Uz/ojhezdjvAjmJYsQflXtmsDywGf+s2pn7d9QtWMH/UrXVxI5vzumxJpV
G2fUDcQZsm8g1NkpKR6QU5HtbjYmEcOSURgAJZLBt9V0cdvPEvNNDFpA6/zf0AJ65/eBuA6xnYGv
5HFRulJZZNGVZWKQP09gbtFcJXYUB2wv6FJgPQogXwPkAFh+qRP5oq767Y09r5ZdeCtTLpeuMe3n
22WRva697RrZJf2dgeaEy6q56YH/LNOUuRfaMZmnsB+QPaZNXICxsLvPkvk4WPPXesJ8QhFLqq+r
YP28LHa7zLOSy2lOqsyUdmFEsb32P5KTg6/px/wJEJ4VopLr2K93fe6EIC9ywEcyA2/FHb+UARFY
/3aWBOwRZC54EX+Faz6MoAmhGtOqBswCqynCfP93kx+Aa/gjjHOb0lKUcjii+DCmhdvWuSuNosI9
27ZXBrkSwTlNENPEY67hOP/73Oem51yJ4gykHPU4xzGiUFd+q8oPdWc6nWg6Z1sGEI+BKoDz4YHf
ZSLPCFUJ8SX6vVA7L9GSY0gBCHRZG1lc83rXzmK4uKeoTRouDSuhSMYeYbuXGJ8uS9i0Z/MsgS10
Zc9GiSHBTMPR60nuteDYVcBXZDcyuo1EKiBaDKdlShlj9gfYC3gvYs1quRd7S+iC98a2T41HdyUw
zTUMeVxe4GaYCnZOVbMVhtfM2XPfTCUGcGBIkQl2IVvvD0pTam5bpN8mo/KipRKEB5uwRWQlUX25
pVNaz3WhNdS3OwMDgnKeu7YUP4xVi4lyxWZ5gBwgLzhlGvVCQ3XlHugpxvAYY6awr6QTqlhfkkg+
ErvfhbniZYxJh9SSYGc2z4MNgBtg8kNphDNJvW96GQ94eKeeO2dOM98gpoCiZFO7ViI4UzT0eAaF
Fa5huVV+5F0YkMRym6prXduQd5cPenvfbYA1WZb8HAO+3PeobKQwjAkrTc+7CkRqIN6KnWzXx076
j/S1CgyPDb7Sm9p0yUfy1NZXIjqKTbew+gTOXjFzH2V5rkLZstgFjr43A8a27/t3l5e6eTeuxHBG
m+WSHOUUYhpbDlq86vRWG4wKgBSt6k5SzQDA9gKt3lSWlUjOeAGYEaklQI2QPMROER0biwjUcbss
ATQCGUVwGw3KnKVqOVoOVQPnN6GLtNyZ/hS5y6l3gLObOMl9/ITAxlM0Buv+V4s7S+Ys1pJbtR1S
SI4bzYe38Jri8fKJbUeJq8WRl8qZWEpmtxQifjbZdG54aPcUqHv5rgwqQaq3fVjn9XBqWGMaKy0k
6IeKZga5Q2WwtfeCBW3pIMNGNlHJBa8MnzogmxzQZQDvoaF9b3Drqz50DLe7Dm9BWHvUGo+RhgN/
L3YYwbQnen/dsrSVeD6lKKRMIjSBeNTfHTMkOzlNd0bfCZSShbP8BQyOKx39L4Qgf+V8JB00vY4G
7CQBYSUxSqce01OZPSYthq+so9HGx8UoBHu75TVt2QTJHzyZjbzspa7k4G+oKwm6QlXqmRpg0Yp4
X2flB3kS9RFt6qVtYRoASHeokfMLBK0pnWPLgqoEbJatc5ev5sfFfTL206kTqOVmHWAtjOnUKtjQ
Y4RKGNbFAwNYzus8c+Er91On+ZgsdM0eU8d9ulvSb3X5JNBWtmWvzhFHiMkH1bAMfksLywYwZCex
18NpB4psH0ymP1FWgC7/Dqi7giPcrFjZK4GcCQ51YVvTBIFs2GJ4igADgnAHY/zLTv/EILYFC9wo
7kBPQWyrKqC5wia+3NpZSrM2lHLq9wrYGzXi2WO/M5V810XJTsmiq9GI3DKzAx31zsuyN2zElhVc
uZqMW1t/3orVqdZxlGpaCVNUgzCo/fCgBOglDER36xaQMTyNaaqscg38fM4shgqtp00dTj79h3qa
izqS4hY3+Mv3GJi3kvn89i7LHnvps78Nov50Y8PjwSohXTFU9KLypqLqyCrwTwTFkg5kTH34UdVK
TyLTdSVZxE9RBrWuMpAG6/t8pg/I6z7XZXpop36XNEjR069xnSVuWmYfhpQe1Mh2zQ7P5mbraK2e
OHLRuG2YINzTwYKp+wTMmlpquuC+groOu6ZcUIKfrHSXx1Nx6OX6jgykdgY9uzJIfKyhdDtzKr7r
eU3cAernTqkSBzEttH9Q+zOdJq3eN4o9OVGmJUAIZITxUb9f7Hhv1lYwpzpSAPW9NUVXuZI+1LWy
OCo4RJWq9fRy2iWZtR9T1Wt68JTm+JAi0XbTUF+H1GlT+f1lvdpwgy/2m/MWId7pyMRu5Rndvvp4
i4gBMAsS6PzuBIK2NBjTM+AZNRWwpPE5gqVX2kTNEfXJVE4PVlTmp1qzv6h5ji5Ya9IddZjk40AJ
ZttsJCxpFbZuWkd4IQWjcSuRAS3tQGqoRxsBZzOWThy2X+d8iHZgrtI/NRNYa1Plo51gbjFd4uui
Vk5hBWRIGe1lrrYYV2hd2pNC/2hHFkC0hn2XSPdloZlPmpYZBxInBUSDhSWL5nvSmFekIPddMmVO
bMmgpx2NwS3Cdn5v652yQzWldvVp2iGqgVNdUulYSM1+aav3Eh0x/2RNnYcKJv6TBDS3fry1zcwz
crRR9FXo6CDMC5IYCIDdBOLjJZu9spqKHSiV1R9F0pQ3RkL3ZKornxQdfjr95/KBqMw7vnTXYDU0
0WUD5FegVJnc0ROQ7xJZCmUQBN91ySd9gXWYpQs66EL6qJZ3FrhaS2V2OuWHVC37MPSn4mpswdna
h25WxNeNBvzpBiOcJfoQS5AQj13sZhb9XHTF/eWPfa2mL7+VKdfK/dlgEdZBbiv7EsYekaihUiXH
ld8DN++yoA0HCL+uyBqD7ZIxzcZJSs3OnI04wUiSNe702HSAaAoa5vshKz11qN0lr504j97Z7XAr
x+/z0XDqyXTC4X1nH2SzgCaYPpGRGYE0w738cVsnhldRwnBX8HV8iX9R1JCGTQ4QM9C2AaQN0BCC
TuRNCSr6rrAJKiE25/7lCtgDVC4UH394fY4RJAokItEes1/hNM9WTVyk6BdAvMdDTkRDS9CzN6jP
sz+s1TPOr+UJjV10V/l4SAdPTCmIFV6Hskh3ViLVlwpUNX0eadmo+rhGXVOvvRoET4CrF5zQphhL
w0WNmWMZkxScmD6ti7mQVcwvLO6C8S1zjna90oh2kKVpr3bQZkiplqKbKIi/lBMXWp3UHcVyQGXp
SF/DAxsrgptLkbmJHnw2GiCweWdp/CCPbpd5WlWQ1vzQflgUKJWhZ0Ie3NiIK+6ZVkGUezyPVV5Y
osllquBsLkK6QGhUK/sq1F0ZgRXSu12vNjsr/9SEaAqsggWMSnJc+nMSu60MzOxGcXo7mOtDrIAG
niwgnS6cbJEcuyZeIVNnmW56uyRuISFYzMjemJ5MpTwOXT07fWL4cdGUDtXzu7rpPy9J6OlF4knC
F3n7lU8jmikjkjQNA49CKA9xZxhHkpqGTRyAt+pkdSMAt/G825FT1dSuqS0oW81f1Wne01b38ole
ZwN62TUM9OaozQOG/Tayboxc2+sGOU059aKhyJwis/ep2aN2X7kkujXV2LXDye0oPfTR5DZZvJ+U
b1XyfTR9Sa09qmA8Iy+DzLKdQo69tLE8Wa33PUY3ygHMBlHyvtCyWyNLg6ZddkX21VTedfZThVYX
K8OeJWi2dxRTd60BOPeTHVQp0KbL+jaxr8METQDpVTmjwqBLJ0TQfkVMH8+fKPojjm5MR0vKTw1p
/cWKbizMAxDr01jme2nBRJ6a+kpl7stlwcWMnwAPZUHaXdnjyWfUnWhSjsC4dvLWp9pToYe+JeMK
T1vXmsG/lGbUS+roFDfoTVOaO6lKvuYF9i8ZNYFBvvKb3FlydykOuqemmdfoeyqukLMf+qbbXXb+
r7MdTgZn88NEki7M6joYkUPqI7p/+j0w/ttdvJeS52l5sHBflvnKnb0UaXDvQ0jMoxQwYoBbocND
ZNpXS4jJYwzeCEqYr19ingWhegwIeLzE8zdb2xh0WnoIYn23BeDYkFzhRdYLT/O+mb3LqxJKY5a5
iibqYYmM1ChB57qbdvSgOPQ0v9OP1mnaKweBrFd3HbcyzsqprEXlPGJlrGCKQJB1uCqY8EUdUXZr
N/JE5eDX3pqTyOniAE5Z2k2QyIac0ccBkL7bcT/dUrc79C0UJfJSKogbthXlfH6cbhYmOOlDdn5W
FajA08YEsSwobLDPfnEfvFwWX4wyy063c4pDaxbyuVpST5bpd3j+o7kM99M43w9IxgWHx6KCSzK5
Oyg0tIHqVlUHaXgNvcQ9cpR2nafnHxjIjLhBWaSZhAtTxso2JzpjH1tgDTDNDA/TbXN4k2a+iiG4
DeViFTMuAaFjY3E/rYBVS99qBez4L+0jc58rg+u0oSCKiWWlh2TPkJXoMd63gS4ytu0lWWxWiqFH
8uFrPyRlqVbd7yX9J8MWyeLWpHRzqsldw8zs91HNwNwM4US6v7Ku87KY9a22z5ikGgxa2L6sv7OL
93l0HVu3l1V924DPIjiXKIM9UFZy7BztJ6dIrmg+OWMmAtnavibPUjhnGEtapS5pWwfqcohl1QHp
qsi3b/vbswjO+y0tAGXmGiJAKDLsVNe093gE9adbA/D3Un16wyylaFWc8yNNaRpLhL3LDyoacyXg
SALGoZ49zWE00jSQT9p/b/d5tt7f6wRL7kudWNKMyBl4R59NqlmODErb/Mgm9IyRgZgGQy3whpdV
5BVgRzXNUUVG7OycdSiW6PtInu4Txdxf1sRtX3FeGOcClVhOrZAd4AgIoi4Y9wxZUd0LqeIunxpa
bV9uYB6aVlt02ECGm8PAakIG6my7an8EzhamXXJXeE3+i38/L4591MqSVX1RorKF0G5HPXr46XOZ
fy8DEW2ZaH2c00iMOouVEKLacvByFFF7SxC1iSRwPoNgMYmusAukBORb9KmeJu+yLogkvPIXxUjU
Ej62Sa+HgXhKWAqUWnginL+QUzWRZHZlMByS37EgY3OZhERymwaEe85iHdigtOaiCbuaU2NEchcA
ms+Zi9Gzq8q1qcjJbiYKikxs8HHIqO7xJSwtztDTpfdMycLAHJ+RBsDnCmA8uAZWuBeFnFuZ7Eog
3/cNpnelkgytDqIYmE/GwyyfJoK8U5gzb+nDWhC3g6O9SE0TwTek0dckuTLKx8v6Jto6vq970pZi
qii2juVY6Lpj/TPKzWrrRFb6+m0Qfny9JM4N6Y0hdZY2/cx8lgM9ZdMRLQ1s5NkDSMQkCCWE8tgW
rzxQatbgobGwwkL6kEySQ4sCcNGfOvVkJV/y8CpuLX+OC7dUH8viTrC9zF75OHC9WM4ntbMiFXn/
Kz4bvy2oZCLONf2x3qeg35Hb/eS1jopyy0G40Vvx2lo2762Uzi5iS8FGpxnqZHn0odIl4kQauK8z
uUV3cdiftEiiTrxUIKamidfGuUDBtlzA+iM4h4Yu/jKtn8Ms6ahOny39xzD4gk0WWSPn0bCyYVZH
uBk1/T4UgHlbVLeqMPPo5ctBrb4o7ZcJXR9G7M8awxCc9Y/DcGVVmSv4ENFpc3FR09AmbxpYK4uQ
S+BLALcSQ73LvQJAgd4xtLvFlT08c2GOVjASsi0aZWzwsVo2WJdearlZE2scFXikJG6crE92c36a
InDP5I1XiJ7cN72SIlvoK9NVcOhxWo2wmY7A7ayDoU+dtruZJtEYyLZfWonglJfS1o5NxLV/X0XY
NJeVRG4HlcQ05iWhv+/F35HK396LykoUp7BksaxEmbB/lnFD9BOxd4kucHub+rASwanisthjmcps
NdR2+iZI0TTY5KE7jnt9/HpZ7zft7yyLL1SEUZwWaWTVQWWdzGX0UkwuxKjGpoOo2XMr11ltHOGu
wwkgB5XWYuPYRf+ntsTQ635d9CInuum+VkvjYnM5I3HeJhBYV/exdZdGrTOIaEIE1sQ/oTR1pvYa
ukbBIJh7Jh6fZFFfsciaCHcHzpHcqDSHNrD5+l/79jNAApEeq8mJ9k20Js5D1EBb66Png0Jfu7ag
mSv6flnphGviPMQQt2GRFvAQDGlOAbRhke0s1FClYPoGIL99J8JaF62JcxAY25eWUsEmjubdoN1F
3QfBigQ2Szi3gABWAT4QlK0F9kT/Tf6Sg5bU9tnlkeiu9oxGg/N6Q6ggsivOW5R2SvOxxdIY3w9e
hIgHIrhDv4uNZwTV0K09wVoFEnmEsDKqZXTvGrhCCooRiBYTxro5B5UdPi5G+Kmo5Kdyiu4Nhtyl
Db1TW3nhGjUByQIeHQQfs5WBYyZK1ViHKOiA2MeuQsS2oaUNbLA46OzUTfLquz7L13oS+1Vc3HXw
ZGFp7holu0kjgBhSczdN9k6K2KtZPv0AZ4ErN+F7a5CroNLrb3KsCLZr2w2dP5Cp5uoD0dadEmoj
Zo7swRvDj0ORBGBIEmzD9pmcpXBGO0pqq4/lwLQAlXr0YO5Q24YWYKqegRO/QQu279yzRM6G00ix
rBmN7avq7/yuOizX017UWiraQs56a2mW0UPDVHz+MkSJF2EyAd1WrmAPRSvibLg2x06zE5xUbZBj
NOPBqg13Rom2e3W5HlvbifCsJ0mZi/dDX7VFvFbs51/lGytN5gyZRuaYt7NVB5goj73asFO/k5vS
nWpzj7atvWlOjZOoIlSTy2ItvjantAQDwSpWHQ+WG2GADD2J1B+777piOQmxRJoqksfFAV0xpFaK
IRPcZ6yGkXvjXnqSWvTvgbAB3BdRDI5YPDelIKi1bMEZvx4JYBmsqiD6ZQTSr5qUMzOxKLDdUNZA
KY2hBOknW8Y8oMMgqAFU41tOegLPsfaISuhD5M22wB28bmp//gL0SSvAwWY+66U/iCwzSSsdlspe
TYyn8hEdy5453hTBfNvvll2pvpPRHv1XZQ8C9UIrvQ6qd85PGkZMwzRHktEv6U6unwhSmamyHCVS
BXvMDP+VHq8kcQ6PDDSv+9JE0m5iAlE/DOZTnTy29UeBubL47ZIcbiNBuJ6VqfqcZig+6FNKzzrM
3xgccb6b0PMhOLhNJ7RaFufvDCRTYVxBXCwVp2gZEYs1gVb/Z7oqph4rMZyvy/JWis2JrcrC8Gbz
aPelI9i4TT+3EsH5uW4oK5Kz6Ov8bvdWz71ZsVwvh3NqZogRfpo+HxKrIf985HrjGyFT4QsKwccl
aJep1TGGbbN6mGY/v17HX8GlgwKK95bXa4FK8PMpqhUrVZxAYNmpuz5SnZa8n+W7/+24eJxSUlVq
lLDk9mcZ/ryF4jL8pm8+awYPVEpmdbIjtIoGRXWTpMehvIWSu6Ue2HbuRYA6vLw05gkuHRjnKXq1
nbSxg3IkUb9LjdNsZAKjFfginrRBHewil6kNlSjUXWv8qCPUkqQveS+81gTeiKdrWAiR1EjDKbGm
kOZI95L2qzRag6JPXBoVGLHG+Qk7rRLbBir9c73q5+P7AiaK8JQLH2deD5i/9Eka5zAMExibNIJa
sBQ0Ld34EAZDQE/UGd1i9hlENmvli9pA5HS3b8uVRnL+o5rVCuO7iE7Sgw5WUZ/uqxT9bjtGbRDj
4TJpD5pfoJUqc4Sy2RZeUE+de7VE2+0v2ey1ZXzO6VSXIdyBB8n+ldMBflac0wnsQudCJCNHG3cT
I0RCveQg53qAQThBg4rAMHSmzquspNTioQgXmB6ivqvUBmBAGvduEyknVSbCG0e0k1zwMfcNJksj
8tOFoZT+TT1Kzp+dZBiJoF56S3a87aHB7kFMA6MofB9/Y5M5q/u4CQDkg6mpvPy0NMrg2Zqol3b7
yM6CuP3sVSXpJIIVNkYEHJWGOJIsjHi2bf4shNtGPY0tI8qe7fD/40FWQWvK743jXPO46BWNLVxt
qaa4ZfhQ9feXff92DWglgQvfFmVQpXiAw/x1W3fglJg0T/OAWenNDZ40RXV2kTJwEVyftZU1MjfW
tPoJOOdItNLrNosEKxOJ4T0zMnHALcN6l6xzB/UA1ApHSR4vb9+2ENA12KYG5C6+p1qSk0WrJ4Tz
EiUuZmA8a/lWRoPggn49YPDs+f+I4ZupaTLp+TKBFZjFHhra8/qD9j31LFDb6QHDiVT3vavsWjf/
KHK/ghXyLdVhkyjhYuvYRvOgxcdSf2yn95c3cdstnVfHGW1tJgiy2UnROJirxFviFCSkX9C8tLdE
AcK2wz3L4mw3StOpIYDwCfTxO/DTnUS7M4bWMe2/KnWSsyDOctu0Kup8ZDEcgNsGHSg3YSNQi+0w
8SyCHd3q8hgsMqnzjNhDwUvkOGeO3SVOhaIBOindGBzIl4/pX1zFWR5nuEUUD3WT29VzuZjVCTLM
fLuGM6H1RXvIA1G96V+ylrNAzoQrc8jpYj37pjBojsse/VGsw7c9xkep8y4vjx3I6zDjLIyPrmpt
xp3BvHphu2FsOdTeXZYg0nMuiEqURW7ozJwFpmpzVUfin7lpEaRgf0Of6GVhikA7eJTXoegpQIlh
uKzAM36rZo+xBMB5gNTFR4eCvGMXfjIc3vJ4sX10GuaOdAwfvZ7PDqXYmK34OdRg5aX/0ii6eXAr
UdzBzWqshwhQUUvSZa+iN5b+d5q/EsGd3AhOzMFasua54afCDrqpX1zTO5bUTuCI/xr+jaqcBfI5
tD0plrS0SJgyGd365IumoYU++ZwByk8Rja9tKspKFhfmRmPcDqEOxU8xoQy8QDI8UTV30hyB6PwA
blqBoYl0g8+k80IK9SWEQPZI8zNnYl2wy3UZiLpgt1tXVovj/D245ea4NqAcjIgNmFGgCww6ry88
pCteHjQis9u8X1bymLKufHJkzf0ICA0W0EcumNUdjPzuZhT4BvLlsoGLJHHeX67tvGsL1PfS5GOD
BxZqgvDGcPNeFnkSlmC98owaA1c1bJRseT6JUiJWN+lIUrQ2fk+JcbXUUBR59uJ08qRZCmgROnGP
YYVYEl2jmz5zJZu7cyigqgEhjPMbkefm11r/T4yp0Sq/SxIBdgvbr1er1FUZURyx0G/HmUGTtDQa
I+wnNT616Pm1b9VMNIO36apWMrhIZ2kH3ZpkeEUzRrKsdZiT/c/AGCxUXIngFF6iaVhFA0LFSh0c
DFg4SXGbT99AsejN0ScgSriz6V/WxG2DXsnklF7v1GrAxNrPq+Z3dfFtszGbWr8SxWm9UoOfhi6I
36IMZHMgFoluVfubFMaCNYm0gdO7Jgzz2YyxJGo9VfQw509a9yDYNnYUlzSOC2+UrkhQ+ocfZORy
zXM39hLfs8cHa594eCtUPvyPErmrcswNPPhnsOQM/cstwFN+PVKnho+GNjxPVjuBxM1ceXVe3M05
AEaly7NfcUCx71y6p+/fWHgWyPo/0q6suY2b2f6iqZp9eZ2dpEjJoiVLfpnyEmP2ff/190D5ElHg
hHByU3ZVqmyrB0Cju9HLOWyiqEhWrG7A6t4T6nQQZj3mAXdEiyeLsRZDoeVmHL9FVx8T6vxsMMdo
sDmiOJ+IPs0I88f1izU8tdXj/++MWPwOtVGiQRmxlj/bmS9jNV5Tyz+YCg1tAjrm9mSR0QdRUFex
rqDz/34ChifrDfXmwhcbddrmMo3o/32bNlcWow9mIclto32IaWge+HfK8Nsm8O8tfAt5LpY1rELZ
AfYFW1inAC85D+1TRgqbkJrn+Kk7ujZQ75IYX5JNI1HA5UANVL8z+jOFypkfR/SKJc0u8U1uG+r2
rXoXyDgSccj0nDKmB6Ch86IKlPCGcFyB85Gu8kEH/AxKca2JGXxAbZpluGgrL97YtvtAHdIwja8C
fg9bcrG5vWliTLCFvbLwoy2guLYt2mqiX7ev3PYRvkth7LC8VEojp5DSt7Nfyg9Z0wRR/ToXPe8I
t3f0XRJz3xop6U1C+/r/ugPRbj396Zq5d3vzIaH9LYt9cep1H1V5jiKBLCeHzFJfRiN+UuThkI7m
LiHK/LLkimGD4dMTqhHEglLRo584eViE+hN4vX1ptu4UAL200nBH9O6/BMwXn8dcUUOLy6anQ0LD
gCKJQmxZ0BGWewTfdPt4ty32+0bQe3WhRJaZiKMI0o6gGHo/614UIgS3JXAUyGRuZp6qVa9FuCiD
Nrli6YoY/5/Hb4RXn/gHu/a+FOZGSn2W9b0B/Xl/q/2uXduWheYxSgeiolrNLEovp1WdZ+jPXyPW
77rK89+b1/xCFLOs1orGViHILMnRiTQvvzN7fM3gSSNxHfhtCkipgOXJ6Js+guBLSCEjbg3wf+TA
FaicNcudJur2AAxzZ00LE7TFoRN8Z5XZXrLizK5ly9HxFAP4e/T5PyjNxQcxaplZczeqNGYZxL2k
WK9qEf3KhMGJY/L4HyTBforgk6GvEWbpldr3i0UTd4r5PU2/yDlS711qmwPvtbN5D0B6DtQZTQTM
N2PelmoQ5aklTVCR2da6T7Ve7usU7Dhzvbu9pO3s57sodmBJNpVayxe8PGjjNIBSaSYB9cfeEwKB
oE1qCAfDuS1T3rSolm5IEsA+dKCbfTQkhUFES26pAzbHY67NVFWCaOydfB7dZjbcsUh2q2QFRaMB
ZixyzETYZ4q8qzPhUJIeI1Wqr1TjQclW24wwSaFMzpAMd10l22IFLE/0S+ekdip0ZQoj0DxindNF
v3mrgcOMllAVvwBD9HENXUEMQgS8q//qmyD7330BbGnDpSjWrTZytHQZRGlTf65lNJeO2oIm9843
gCty+2y462JUryIq8CBmPLTfI9k/LeNvZLE4C3trp7twKEs5TUtpwKGoYFjrgHrmElBdRh2mhU1g
npshCjNjqHJu8ZaRvNhO9hZL8Sj0GY3GZulnnD+OWe92XPWgRp2NMS+FsEZJ19ZaT7CNox8F5UAH
rzE9Rx/BiRDQwUNumLIVEl1KZNxM3ObgzqVp+H8/T0t1+9biGDejrMX/3DSA3IOsnJxYGYEvdDTq
DBQzvHidd16MtRCH1kqtGgvr5dUd+3CZEbD3PNzubSmGLFsqQC2vmNwAJzhUsgWtGMfYG6cHY6yC
AQwV/+l6vYuhV+JC5ddV1td+fSt5RsG6I/u32o/kpIflwK398NbE2ChJnLMunZDtyUEWOVbPqnaX
9jw6pX+wGO9LYsxTFmFSUKL+969YiuZCaN6b36q9mfdWlXdZjHVqG3VUowwromV9SwXwT+SOdo58
bVD4xOIy43J2kPWO+TKlS08vVRoHGQYI4zS29eiFoxTbdvDvVVlMXAG4eGVMyNsO0qZd8euCwZUo
eZtW1jz0QM3epPzGIChvdYyRKudIUksF5Zh2PsuziKR+ZLcJZ/6Qd2bsDEUhCmnS5Dgz6lFkj5K9
Z47y6e3EQG56ey+3TdP7VjKmaW2NLNc1bKWC0hJGRoDTqEnPtY65M97CeLtH//ziKmttMzSoMKG/
EPTuZkLcLP4OAgX79oJ4UhiDIShaPi9z3gR5fKqsGTSd6AflYXbx7jBLKpM3A0D0aEPOX9EMhYH6
vXzmNdgmHhAXd9hi7MU0YVBvEKAPAgBA16o6Yx4R2ZD6NHaDK0fTSx51voV5bEtS74ZcO8lr9kkZ
rb2+akEFMEY1NjwSJZ62NGExR74ukD8qRfuO1PYd0B0QMK//aer08qMZw7MmplylNQ579EnY6a8d
sKuU0+SvXte9tg6/o54q6rWP/UuRgV/wUbuGdcznYkDQlwINUk6cMuZNWt3WLISwHyWUi9VIZMLt
l4v6zgT3pm786q2V88C4fSFVkbEx6grQ0LmEwyPLV3X9Fkt3ABdpJdFNY96r6Rrvm2qWCshJCaTF
KJ8xK6rmYq57Amttrp4KCsEkzMzRlq0/pPxggeVPqO6G9fH2/aTaenVOKqWzUEwMfbBPtV4vVUHK
sT6hf6lI5Rhtbs8d5p9hcVbLk+fevS1w89jeBbIuKZWJNCwJDAIwhCW7nbrEwYMcUyZqU3Fsz6Zf
uhDF7GeG9kapq7C2vk29ttAPI4ZpgeDs4gy826vaVPcLUYyaWGo7RfICdRfEUyfGTkc0zmI4B8W6
oXEQtTjJoBxxZzpJl3hi+xO8pfdRDb6A7qkC2PXtJVGTcEMzLMYVzYYw9TItH6bTSzc+RXEYx/dq
8UWcam8dFVvteekf3iZS1bnwSKpSZoUiYIkqshK1UTjV8nh7Tdes4G9X7G91f0PyvBCxJiNQnQG5
GhRF/NIrzXEZ8sSW4ub7VCU5PK4I6M7kpFTLU0VWbzCGAEwX7lSBh6lNnX6td5o5vtR5+ZqY6nnN
h92qRA9ChqDHkh9uf+1mckO90ComAO6WTBynBgrcgrr876nw/2GY/FaD0Oa770Ii49zQlKmDGAaH
PvuSPwBi0BtDjOh2brf7HzIld+qMZxAY12QKeiWMC9Wz+mWNXoAZoLW8AOG2DI31RoKgrWMj43ou
iQnMdj8qnuRC4j2Otjoy3o9LYz2SMUuG0IhYiVk9z2hfjNA4bvVnRbqXxMrWU3/KJMciZ46WUDN2
dVGR0EQjFVqS0dX18droM7KUpYLgJ8XbVaRkn/GLohzNOCi1+1z8KiRhVFZ2xa2U8wQzFkKQxlmN
LayX5t6YRkA0tt1e5tsMHrtMHYQJOvDDgbPL9rtkmExsOhXSRkH/kdZiGMXqkwQEam9EO5E9N92T
1RWrIyjqUyGu3zF/G6pDd99OjZdlGjBoe5La6yLkjmmk9ysoZuy+nhIQk2gEADFAKp0VjLBKoCUr
FvFJKkJSCqVjiBmaQlAkx9/PVaDWJ2YIXsRdRjCzfXuNGw4LDCbImYLTRxSvaDfSeVYb0hJkyrpj
vaYHVf9hLpOzWOTfuysI0i0QfIDYWGS7arK0TKalijFNW2TPQF0JprHgddVsDcZ8ECJ/1Evk1wHb
WxWgWoItUdzUX8i+xPSmp/+kcHqUeSJRw7BU3YlXL7zK8puIZEBfhmq2RXHx2TtR65E5DZlFgsJ0
spPsJV4GLAWAeB/XBbJlO3MBNj36DWdy5Mpks4KZO6GY4tiAPogEljY5kTFPdrIMeiApJAmKDiTb
Vhyrdh0ZRoDdSZ3WnH+AGuh1HZqzGfXcSiOrUm/fg8SPbFIsXvmq3FGgAD50YEoD9SOlq9v1oOBw
DL+8j3Y6SrZB0rrDXR8Irs55OF/52jfRqmWqqo4n61VoaYwrRsLFMg7ycXhYNHI0JjM7C1XkTkOj
2JPUnqJnscyEJ9LqpisM6hfw0fY/LTe/Q+Gs0sgvaSGPizC7Y9o1zqTOSJfLfViMucjJh7MOgvlW
NirNl4VMnYxtAlfFp7zBK6zN8qfCArvw7SvOxjhUkARiMwVUDZalmfRDLgKQUo2WqQI6d5AJFhrN
TPWUDBHnzbIlwwAPEn4BnQ4sRR9lCEJH1rkDlclUTA+rpISGzL3c9GdcWmO6jksZjJ6bbTe1fV4n
CE0mDIpjhLRDWmR2sgcKuGi5hNfvyD7EWIHMxgFwdFmGTo4DQ7GcTn3ILeFlyB5VrQC4xcTzqawr
Z6UxaYtcadqsBvIdTe3fDYG5U22E2fvC59H0sGG9qYIMSJI0ODagTslszDCpcS2mNfYxVn91yGOE
Urvsial918lXUd7NU86zjdfa8VEiY5Y7PSZFmZRpMI/VuRTqkBi8NPH1bYJPQW3JgP3XdImFR5Sl
NatA+pwGsblTEsUhJXHLkUfbdq0RkIJmJYz5SEA4UZjoOJIqcR1USKnM06B3bp0maJau3WERMC/H
Y+zYcCkQR6k0wFWpwKoxr8kyMUidRHmGYUshXEClhHZzdzzUYRTqNpoDD+gfdW8bC/YJRpXjUiRz
VOYk1Vqn9WnQLfdGtXzKRqSVUjGwlmWPqnHYGPq9qhTBbalXnL4Qaxoi6oKAjtFxgExEPsyWhFnn
ogjEfRKCpFnwxnurhgMvnMYV/RYsR2F5jGJPtulbRA2RO+SYyQ0/+uEb2NmqpR4kASamCNSjHvQP
Upg5ZUjDhvggUwAIzk5fZRDf1iyB6gxBtKxcRURFqWaDgM7ti7rhnxnE36gbbtx507iQxRyr1Azz
uMjYXzWgKMMvzfcGcHrY6vqOgOPQo2U2TbWnxK1Km2dwuCtlvENU0jaYfC3+rndQsPA/c6XcUSG6
ko9eAqcI5h3M76B9G4zJHz0RoGAAlAouOfQ5gcABaeZpF4F8rNrlYTIcMJfn3FbdK8R8cOmgFV7X
DZC0gm2YNadGk5A1XYoMMScwl577HYV5rz39rAAKuHcSLsH3taIyEpnDtLo6azUJZmHBIsvPilsd
9c+o+trVbkRx0eaiHV95XkYgc35NrTeFrEIg6paf6dxhAzuUf5n8OCw/gTKGt6VXRoiRx3j6ZlTz
ySixpcp9vstOvdsmtmpiZIkWr5C8S2wNM0ugOgPCA8JIXmHz6hnBHimjQ1avdSUaIjAggvn66Zfh
SwfLs540j8AtKwGGi9z8a/yHyOlLu8rzs3KZEMBaVrWRdMilqNKrG8Pia2fy2Lqjq/ld0B+AdnlE
eesOmX07P2nO/EcJMIPbCv3WS/LhBjG7zzi5sZUFsNuUWUBhBQTbONQPwy99P/7EhL//A4wh37R9
VtmAdQmtgDgxSKG11/4p5viEq2cE8xlMXqgSdfQdSKQIrDEiR0BxAu0TtQ5wUa+Z0ytAzbm97quq
G7v7jA/SzYooZlxlgfopeTT8NRRf6WAccYb736CDZDMZjDS2JxlcpqM8V9hlYKe6qekD2NYbSOs2
Grof0ucl+RaTvdl+LmXee/EqVPq4sW/W+uI9oA/FAOxt3K43gLrVJo9g3gnRJQCSj8kdP/Vf+WHF
VSqFXS5js7LRmMHu9yZUdKow+kRLm0mouBRkCjPmdrFfvyeB8amh1syVJdu8xxzz0XSs19qNjlUY
e5Y7N/YQ3j72691ADAwUJgvdVSiFsOZ70upGmOuqQI4nB4FsNEruJJfaXgFd221JV8UWE+MPcPqG
iVcxSDhZQt541fQsGkkedBMmftZO9lErn50qIbGD7Mi+NMiXOl8ODaDMYrX/dlv8VRAO6RZyPKqk
Y9ZCfkP2uDj2BEziJBXLIpDanPR21Ha6nyLUO98Wc227FbSnKfSXAn5jNg2CpyU4mpSZRhokVKBW
1EuIIZdWjFqhj1YKcsAjgJ00FQlR/0c/bxLQe4mlQWOK7CQ+AyOjO0khdMnW7eZztlu9xp8J3C/P
O13bJQhG6UoH9SVOlE1vCJ0RTWSCYC0ewqzXfNJoftMogEHJeK+aDZv0URhzbeSuX+YZ0yxw9GBv
9SR7FO3RVu0Gnp4gUuPEpPLmrl4sTvm4q6vSJcRssLj1h+JnXi0+Fs6PcUdZVwb0VFRoqTA9kLq6
xbk/El8NyyAHYQTs4wPXC18rLAbwsMGWDpYz3E3GCyujWkadGZcIrLLSy1ZHdrADob5rXFLfR3bh
CpiNuq2919bgo0zGAyO8mywryxCBF+uxlmZEHu3Xce04YjYiDMixRPTgApUR+UJmnw0TcBFKhLV1
Xvyg/ACLaRI2Qez+mCy7bO3eW9zULr9qqc1T381dvZBM//zCDIyqPE6jIRRBMsyOts53jWy93t7E
jZD44+qYkxNjIYmsBO1g7eDo+8JrZnsOKeef6gOZ/mcFEimetmwpLkgLJNxHnf5mnspgD50MtB6V
gdFLPwq9euz7YV937XnOaNJ9rWfeEdIjYg2QBtODpDma364cR1IPShqtcwkDJPnta/K1PTQu+OvA
7KR/Rw+wfXtTr1qATU3RL+UxpqDQ6lxIsrWEKZi8DDx/mEqx5afU7b90nwzRXgGDJAJuT3Iwb3xM
9+VR+DwdsrPmoGP4q5j4POTyKywo9osYJZaayRpEc6FKHAXxCxo2TdvwsqfBB7ujWxNgIcdPwgPP
SGlXj9m3nQDSCt7OEhwpExnmeUHwHAN9I87mez9poZ7WsU2G+qGVqvlVRZIQTZVlbK8xua+7vrPN
FBs26/faaO0GMfZa2XCtOA0rtTmLghmqdbwzdeF+nVd0VM92T7JwnSUw6GYHsDoeCgNsRnIzuuAc
dObs15JmjgqLLxX1TyOvBruK01MvlI+YJCjtKYsLex0qR6tECVAzM5IIcb9va2uHiBYYzsD4dMSl
84lE9vRfmwDlzcrSo7BrZgmrhgbs2igBiTu1j1PSWbYuq5otoaeTY/A33pJUq973knWjKFhocmaU
gZ61om0N2oksQ2lngn7frb2naWP6WFqldVTm6VNtoamqWoJ6Id9NLft+W8O3IgewbqERBfNWqEgx
VmPqjIbkiFDeSImyfRIAMxn9zDxEhS3/fSmGMfEqNt0sVxltuMYo2cq4WPtunWx1NLKD1Ig8ONct
jwJ+ILQlaaC/Rej10d6ulqquZrdUgBtO7lfDCGWlP5uiynktbZl1HCPCOkUCByLLWTAk+ihqC8QY
Xfq45uBXqqBptw/obcCUNXkgeAe3Owhdr6cQ5L7tV81Y0ebbJuJTVxUgrtcbtyG92+iTb6X53Toi
P9kZmj01449CNh8SUoJ7U7REZ+g73YONTvyRjI0jFFI4K+nT0FtPEVoAQM7Z+YAw9oimfwMZ9kPX
CQc9mxR7XPPMrkYkAaJR28caej1NEH0nWeJKZULoDeucRVm/yx0R7DyxRjuz9C9GawZzJaLPJ+/8
scgOsbiWNnInIOloujmDVagOI0J1e0ReNzRFTFA1QrXYpogTs0E3+nh7/7Z8lIWssYQqjKiprCpY
BXBEE7mvghrAJHJz0mbZttLCTfNdHcecw9pSiAth7PvSMlYD7UEQZmnoAIAx7Ivn28vZdPO00qlp
lozcOzsiWY40Ud52FAao3rX9rgYa4OiMnprYRumlduwhWuS43c1l6TDscLk03cb4+SxP0y5OTBII
cRuKNVSh4xHNbN1YxJyqZZmUYlplbqyZgqa8ibFz0Fo/0gq/7tRwbHmmd3slf4thh9QjMZY7gC9X
gV5G9tKC1FPhpTTkrRjlYikscKGxRACDT8sKj7Gp8+uH+MfQAJcXadF1t2RutZcBYaPYhdc9IR3g
Jz/j0HhupcJpA14Skbdc+aMdzNtWytoETptIx8gA8gqGVjj6uHFwBt6d6GLU0ZpyFQPm8Ku61cCy
jz7gUgu7j0/9OVoC4mUO7TtNAAlkHH8jl7PhUiDYstBHAVRDxPMf1zaKnSQtNN5VbHFf74rnFndB
1gGgVziqq9+nj5LlxHuN06y1saUfxLJxUCSJkWxCgyZxtVXrW5vzbjg9FMbgf5DAXAXFmrpBnBHj
/skLUboAQqHPT4S5fnLmrWfLoBjo7zNRuwdg1BUmtookSFfVJg0o0Qp2Wk7ad6qWpW6Ld2AldJTJ
5oXVWy9sGDB0MgFdEfVQ1ogNbUS0xsiAzv9J34PYRTkgkw8ueeVp/lb4vGzTlqZgoNySkf3BGNxb
OHbx+porc8inPq4CLY1eReAeuoUuOMKCaxn1hDc2uHUhLqVRBbqQFhsICMocQUFpfW/BFSVaoMKu
ef32m8d2KYZ+xoUYopTzCiyWKhBKmzTOktvLETDyX9LvpmRbrS19q53svuMk7rZCV5zc+17Svb4Q
K5hR0iklxHaeuhc95ChkMDB27ux1D/qX9I/59bZ92bpuGqW00GRVknTWL5RKXSmykMJgj08LjlCI
Kv+2hOtCmYYxKiSWkIwU8bJhQ2AiSX1tzigJ/jWk/9dQwb8HE8Hj7YMoZvfGvG+UMUXj14IUe9MN
ocBjGLrC9mdFMGZxXZvZnDBUGujH2RXRsoGA77w8DwHKvGdS2dFZBTS8nDrNOf2aB7yrvaH9FvKt
KsrJhiEqIiMe12xeLYp7P+AxYd3p08HgkVheWQ9g2umIRih3AEq4V/QFpAaKiTLr4PcAMIacnxoH
vUKZ37lxWPhowOJm6K60/k2ipaC0qSFyU9hExzq1bT4LAiQeKfNosgB4OXKV4wqyWEpAxO0IuLre
rETGc08ACm46HRLpMx8BA23QFZ7Nt5FTNFr8UFR+BZA9O1Ymk1qYlDlGNpuuEllk+UiLBbGjZfdF
kB8AdOoZzR1/pdSbXXo7KhQQhQYgBxS8P9l2C0FScwCMVaJvonPNkg/xtK+K1ylZ7BXjJIWK38PK
CVpkg/WxkIrOB0iDotKnFeNjR0Mj1Sq2ol+tKsCrm/RUdn18r7RZEii9We6I2S/eOs2nJY9rB+8L
W55nUFRgrt7BoA/inFRrPd2yXLOafHGYZadY1cJW1vHrij7OiODYFOGoIIydBe1OWOdvsd61dtmk
kQf85eeqb01brdrF1jOZPHQCEp9oCsLs6FpJXh21oRoB5nuQyd2aRj9IrZ0LVQ7auPW1TP8iNPGv
SEIKZtLBxtglLyQBjVia780IPazyMAHooLQmG9fRLBxN7D9h/5+qRkA5F9g8TtoJ4HhJLKccCkRq
a9V5YFxDXllTfSR0emeR+wSDhLoEwjDV3ImYKvIVLdXvlFEH8qia+2LaYpaji+STpIwhhtsbZxa6
szJZYRGjgyUr8fqGVqWFHXVDI9i9nhmYnyZzvKst8Q5BXXayZDF9UFMx8+ZU1v2hiI27sh4EPxvR
G6GmoBNT5tKwTWGZ3X4AnolhZneikEXAR9RrGzBeyHWWQ3masnLNbUEeMncm/RGPvt2UJb0/mgZy
OeqSuqDM1j0LuaNQyGQ092jyWZBLyVUbcbGNbNHAGl8nvpgbaNNaUG3NCkAwS30RpiTGY3koJ+1O
0wb8KxVUw4MbS6XompIyPEx16TUqmY6lkRTHPBoad12zYzaLj8Is+os1hpgiXxw9GmKX6MV9LWJ2
so1WnDk6M2tB2bcYi3CyvPHbSBideo52wkJcbSwciUioQMha9pQOxs9YqWK8zBWnKvr2XK9d43UZ
qHajQZrvVEDadVojHUmWiu5SVelOn5b5iKKXggLXugpBl5LyZYn0bLCTrlNOgmHs41XF4GgXGKKV
ON26iI40pFCI9mDM85NYrQFwKk/puHjIVg1hIptPghyfF+xDG2fuOGdh1xfEXhLxPqrM2B2r1emF
fA6tdIKNNKP2KETIDcTRsJ/mKczmGYyl6uwuerMX8zao63Sfk8qt4vFcyIbux1UrIDVR5MHcAmAR
HJzB0kjYGF1K3KEca7frJBHwrZHkth1y3vraOG3av4rRhFF5UbfjAn9H74mDe3BqlfGsGgYyGMvg
9NY4HksSuemI7u9YRK5aiV1RyB9kQfOTbLzX9PxQxbHXVHPuzAtBx2im3kmL4eax/Ch3iz1Vwpck
1Z5Jl74QSdF8JU/0fSoZ8+gMBlIqIKwjblJVd0JEHqMxul8lQD5UGZJRwr5p15WuKdt1mri3iHXq
FHKOAeHjRHJxX5HJ7yOyfNGnUvyjIt34SU7lw5IIldPWUYjnWBiv0grSUyF1u2gpPFWWcYXjssbj
Usl9qal5betsLIZnuaKi1RrVP/heNMh9jP3GXtbQzApt7vXETutz33N6MdhAnRXAvK2WeJGbaFRE
v4nIJz3/aSBVK41fIrPlhLFXno5ZCWP+qwEznPWsir64fjUjJO+tvZpwe2fZbgNmOSyMbJPOkjSt
xurTwFKlfOU7DPgFpVcGyu52EMs5GtaLTko7xDOGH3yhz1NH6dLGznEp7dtStrcNZV8DADXXZeY6
VqM2A5eN3477dlnsSAsXPu4Z25NLtw0gZGgQwLQiHeH6qGZw5qWprJCiC3g6mZbmWv16j/NaXS1r
/CGTd7HRnYa2lL0ZRT3OIreCPQN9LjR4pVEsK3+Q81YlpSgiDIIsexUfMEr7BlyrjQQ1wt8pgV7V
gN8CkguhjOrLJEdKFpSCfrqLH+rKTj8XJ2nBYsPouGKWVwnnO+Ch0V7ULDCOVv+oAEtUBom7l84u
4GRsfnlvIzT7sBHMLelEVROHBd+kWbq/GOgAzUF2Ir2mORq0gOffNaknjyon2XhV4WK2gr02McH4
ptVA7LDYieGC2wTD+KBC/rKiOKEgLszRHkSxSXhvF65kJs+ZgLALQ7Jvkr1E+Zw1P0Uv9yklGhLG
eFOTMdCFHDQd7W+0OFzlDdl1MyG/WuZpgpAUt+ulKVyldQncxX17FwVzYs+t26MjoA/V+8aVFq+5
i6L7Yj5IaM4FFiDvDDbj43d1VJmngDzqpdZRdRz96Vlx0alkd272QMC1Wjq86vjVC/xt5bApQP4F
ttZVy3WVG6Pe1StOfF/ulLv1IJ10W3KkY8JtAL5yMTTwx0CDgY5nSbxCwJxNM0WcuIh+Iml+oRyU
+Zwp/UFW/62H+SiHrQTo5YIgW4WcocAwWgIOKVn+XCI1c9sibxur9/WwfWVtXKvxAmpIX5GdGXZC
iN5AtnsRyVfVL+vfeJte+RosDWeFxmYZbfkqy92XLghq1UoS/Wg0nM56LHReGeXKzzASmDRJUtad
3nbQPlkv8NgenGFtdiBXvb13b7TOzNPzw0IYR5OtVWtUiYzoPHaSb+0OF2yHV2/q/NRKRwi1H2ti
r+Dlpans/FeT2vI5Ii5YHl5HIFOeZNRaeHVS3soZNxCZTZnOC/ZWL35GUmlXjWovUcrRGrqwWwtn
DLtSJE2DqqnoozgXmPms2Ems7kYT0z3JFOqdzKuJXA1V0Bt+oTNsm38BZDTSm5CoHjEwa/2gLCqg
uHQ0QGucZmR+0Z5y5lU/thJFH6Qy9rxo4nZpqabOLwD8096IiPGAKNz1mQIuc9vjthzm5SoZC15N
c0FEuq9qYN1bduvqLa5kCb6HJJACZXJh0wJlP3u0Q53XoXFNU8PsMWOz1z6tzEZ4kw6hLvkkv7a5
W35J0aVXOWjzDOrVTj3B7Ss/Er34buTp1VUX85/HjCI1/sNYJsuvWfdm17X4E79p7cZ0mmfKUxL7
GWhKMN+qf5Y/Lz9EgF3DZ4HgGgO42m6fn8hvVL42DSMydX9/CrViF4lq4GeJUiJQK5XZakAboug1
BmnEi+jTCLzhGPyr7jJ27fRqXwgstI5Qjl5ES2cdkLmJXaMeFfv1IfrZuPJL+o32jmMcdcc9+G2j
8b5UxlzKkoAJIng7f3LKXT446ee3bccAxro4WhA/ImAJuMq+FSJcbjBjPau67iSVhgjA0/pFDuvB
cpJdtRt2vxMc/YMBeV8jYxhnzNXFwghpALZJnGU/uvUDbVcZWxtIJunJ2udeHsic2dZ/sCDvYhlL
WWeZ1eYSxAJMpLXH3Rqa7uAvaIpAJyThdkJuxoAXm8rGvn2c1e1EN3W9zwEqZCPygw3B/+ia35Mg
fdAxBkLHMRISdLFrLDagJLXqIXmoHtJP3GrPtqv/e/nssxIzL0O2zPgc42z9GL51SHub4AAqPuff
ZL+nHajubZ+8qcpAEUJR0FKQ+mMsthKXCRCe4JIVQbgrOssvNeKNeOrcFnNNz0Nt5YUcxlL3mlSZ
K8Y0fTEwAxlAxMEY5q2t0LF18X52Vo++8rTXLgbGNz/TvhWFSkimoHcSZZLrybt2VOBlIT7doR0l
WhHg2DpIRHrbdGktrXlQR/C4O4BpzriOYmuPdTxt4YkQwlls8bWspClOpQgXt5l2Sq2j9QborfGO
s8VX2Q8JZPSoqhkGqiaG9paCv7CHSbnMyzDO6LcHSpz4rfTR/erARn3uA16Bd8vYf5DFuD4zGaeu
bN5kiY6W2CWaYmhP+vwsuxT1ivtioT+QiaA+CGS8Sy3LxYrqAC4BBt6U0RZXcGLOYYJGnFL3x0e+
e78as4d/gUjMeWMw1UIvHWNvdbloiAxyWthbyRePit8mrjo76YT5CXt6mm20PdgrBrNRaDBOeWdH
B5An/8Zr7So/w3wIY4rRztmUEgYbEeXkD8aBzkyvTvMg88cNtlXofcmM9cWMH0iYUkianNGV7jpc
0myH8bf9b7z9N2Liy+1lLa+iJ4vWRpAFIh3P8ufDjEmZYk9HKVQfuAk7IzB9/rFueZgPchmLhy64
ec5EyE133SkzQG1lOTlwZcW7ToaB5Vq+DZP+QR5j+cxWHdSOQB5NSmojJs1gYEFhO7l5OHwej7+x
tRsG54NI5nZ2xSiqaQeRGNb0pM+CbIMtj0ptPWs/nePWae7LgDdVcDX5w1wYlbmjWisTQWsglpwo
bE20G/zohbbBc63BRtxvKSI1czpGja56DNW+sMBboFE9nTFCKNmRYGu03av4CriExBnc1ZOeUJ0+
G4ZXHVBMvG1rt870Qj6bbMiR6i3EFvJ7pMeqtPVFQeEALtNLzRq8SxGMmqZilBtmBBGafg/KhFHH
VJiRJF43kLAqNVtFTfz2ojZvxqVIRlNLAIKsImq3vrjHTXCyr4XT2/QWpnuLG3lt5aAuz/DNxVy4
q2yqZkuZIK28azFNHPs91DMO8/1kczVzy3tcruz/SLuyXbdxJPpFArQvr1ptX98ld09ehCSdaKP2
XV8/h+6evjKtMZMMeoBpdICUSRWrisVT57CeWQAEq4G4/RTXVKdwMVRAZzUmaEhPUNn6/WFwehYU
SQM0VFdk/WJAu43lVIwLg0a30YudPlhu5L1yUDxwEH2+/t02nXFlirmNNOkMhYdGx6Rq9rgY2jdr
lnnUFlu3gbPlMLlw0kYlj4bTcvBojnHGqTpUlSvgWd4GphMT4F3vCuMn3qVnq2V0ZpjJfYkl/bOP
nXtSc3QSUJ0+xbVXv8QCBeqpGCDG+EGL8X4ABYC0aV6ip9AZnRIqEZ4AfO6LKdz0b7y4vlFRWmCC
wWQTxikBbWDOJ+QOBjOWKsWf++qAXqNol9mbmUOTsR45CMjNo7K2xRzMKCr1WMhKxe9qFyCwW+jF
OsuAMRxzBwot77o7ca0x2aPQSp1MKlZGm8Pj3X+bw+M9vzm8WUcCiQJgPFgyL8HVqpwKapI0ii8H
o0fZpEJXAMoT9Y3uizv9ceFt5dZhWRtk/CkzJMyjlTAo7Ojinhd7ss0jbX5jfdwpyu31AcAEyQaq
18ACuad5rkt1grl0n+xS8wBIhGO9nKTrIU9qF0Ff8T7fVqwzViYZZ8FATauqDUwaoKQOFrf5TKXj
ByeXod5JL1ncbEz/RjZVrS2yDrOAkck0YZFCpzpMJXlEu6VxgdZxsfrEu7NupUZT1i1AkHEAL+5T
eKwqCyhdYoXSIyzrAWjnMOVX3JPqMWoNW82Gt+tnYstr4J6wBdAuxJmZw14A2iEaKbSGlRYbaeZu
1nMcc6tkW1tgvlqtGnUdGfnka5oOceO/JqLbYc6pKbZilgnApQq5J1AjscpnkpIQrW9UxS9moIJM
3LeJq5q+Oc28u+jWlQUkcfTCTbHOF4M6VqpXBHAJP1LKPoiS9NlKo8RLR4Bl5Luht/aqZGJuD5Nj
pjT617/W1s1ibZw54zVgDW2uNui2TxWGe9V9QR5VAJAXtGPjNrSvW9vMjWtzzKUJd7NSmvQWfUh7
9Ggxihfj0pEL3A5HN7SRGn8YhdNxsv5mmF6Z1eknWNVPaBVRdSdF+ada62QAFqVPNAOS0VM47nlZ
21MABxAoCtAGEuIZc8Y7ecgigEAXn+zp4zxl16cIxfTAy/gXPsoYYko12YiFQjeAeemN0V2s/jXq
jcMYLjdVnXGajRd+wpiiZ3K1g1mtTJVeU3iN9pdcPrbZC2kju8X8Ir4Xx0kuYiRjiy57ZQuPoB3e
DXEgYgVjRJVfOoIDNBGYcYMpwK2TkwUuAhZjjqnXAE8klZbKiz8I0S4v3zQj5sSSy9TGmGBOWRb1
Qwyyi8WnkV/E2Lr0DBUnWlTnpi8Etf8Hj3Unkyit4YhgmGBRwfIAXiJjQvwSltDr8oVSG94U8u8G
e8YKE4qLTo9iTNcB2tNOpT2oyl1MwHDJcYiLJMZYYQ5UloVtJAujiKRJuYbGALiHz9UT3o3w9El5
z+RdaNjzTY8q6Lrpi1RDLatoRmI2AxUJC8XN1FmSE7SCfVVTXUnuOzsCMlUfJo23Ro6lU3G/cvq8
L3qxy/BOIj2NP6vnwm3BLNRheg6zEwDGvwPzuuOR113eYs+XpzC5elL1KE1oR1+7T59BcHMjIBDD
nALRKpDOutc3c/OgfWymwjhLvSxT3FPsDOlid27b3Yy28nUTW7u4hmcxB40kdRQXgI74YpvNNsmE
hwFfzc4W5cd1Q1trAZkJpUxEdWCxcxnjpEdG1lKoRhJ6+vgotjKnLtgK7msLTBTMkjpUlsoQ/ax7
TcDBZtaHXLxVoSl/fSWbwUkzJEDdgWzTkbDOw63VLBEIz1Pg6Y90fqAV8ZAiOMqtDjf4pfmBrVyy
Nkj3duXqaab1tVbD4JBlULVLp9s5SV5wAAOxS32A24LrK9wKH5AOBDG1IoKDlh3TyeIsrfQS9rI2
8cZ0uQE293GWms9Ck1RQ8LRuKgkI8+tG/8e2/muVneZEE2UQUxNWNeyp1+zNr5SrLANkxEeb/MAf
VriscnCaV+tkZzuJqHVqD4gYLlBiDWaU6NDIeC6SnOlO2M8xRxSdu0DmOLflXM4GAdwumx01wIVb
AroHkBgHhL5grQdFFi9Tb5xuFe9eFlIl7WWyhZW+hJORKYDgChh7iNSDnLeuOfDKNxr0zq5oMpr6
KyuMew5xSJJCxQRPfzAD7Vg7uWMeyz0AX/w7L92ja7boildHASKRZijoPQVlkAfza+oLjnE7HptP
8u4XrG0cvLOVMSElL8ymnGZkM4D6vcnPyWFCR6i9RTvoYBnu0bTsGU9S/JfTCzZPwGbPLNNftlpn
M6pi0fT4ctJ99DV+MA+qM0eO+rV5phCMxFGCMXbjxU5Cm9JiG/s/IZ1kfwSTHGRtyepEwo+QA/mn
6mEQ3mkaNG2BfPBFbtFCrzLXPi1z1RFlZegJ3qd94aYjDuAk4RfJxwDNQ3Ef++Rb6GsGIBA2OBlM
X76BEi4nFW6dz489B507c+lRCiHvMBOw+PonHV+7vqNPVNKn4nUGF8sfsJeebS/sscUERmliDOIs
fk3c7mjd0M5bSwlwfqXzth0KwGANQk/Q4bLlraXEkBOKsbtJS5wokh0N9BCga+ME8e3z+WGGiXFN
qemNOuN8avegeYbLULTQmJwwvr/wermR8/HJPswxqZjEZgOWF5hLj8L9LO4kc09pHk9BFeVM7Ug/
e6iKErsLeJSsvA1lol4YZyK4JlHJG9mXKjrO6dEgvMi6UTSdLY+JdioJw6no8dHkT8I95dONwF2J
UW6ArgZoz/HJu3j7yQS8BVV1kgCe449ydqv1xb1sikcImgQFkTjk7duxlVYZmASW0P46j3C1NpZ1
KAEmbJTFnSJMh6JeHkgW7TJRf0KW5FSH21v5rzn2uiD0UDUoDdSfJtr5pjzaxaLsOM6/7RIfNpgD
rSd9GnaYRERyMjEIWDvlocU4PDjWMYKv+nLmYHiuVGxojXjXTfNWxxy7upKKaB5gWRGfZhNUL/LX
6wa2g/PH0piDNimGoKqDAPBlpsLja4wqpbZh3iTLt1781s83lUA4a9r2xQ+TzAGrJgxI9hG+WDaI
x7GTj7Ka3+B2cksGvvQE/f2XyefDGHPSCiPOxyHCyE3rKb7uLLukdNS9FoSIXM2LoNglz1loNrlm
kTlqSjsW5qLgukKbXsrNsJso7wueQ7nqFpsbCU4PIKQgrwEMz/lJyxYSpksP5xgdizig1jhKyWn2
BI02Z/iZ4P3QQ2PvltdtuwRR0iJmZZipH3owoY+Ezt6Et43sWvfjbBfPdOglduV9XoKfdPo594Hi
YeaBp8u2eSJWtpnwksRCGmYgvfQx5OQ1yeKHQN9dPxPXTQA3eL6vqpglCoGEpS/LhVuDMkktE06Q
pDt04ST/rgIac+cmBHnsoYqCM6BlglvoMaYwwbNVfFWt3A0JKMdJwqmCeItiIomgNVo7KXAWEoOk
BIJoy/Lp+rZtNVFWboHRrPNFyWHYauUCE/EeWDKwTpS4MbTfKSOKtefN0l3O3p85Id4nzq1JnWi2
NcgHfXLEffmW+Ja33Cm3g4eejS1+C53o7fr6eDvIhBJBF4DhLSzRt6Rv4fQwRzwsxWbmXDkFEznE
qdAkgcApiiH1JrBAjFAdz000SYEBlwgPB05/7zUfZMJHPSpANAlYT9xqd4Pe/DQ77XNcYTT1+r4p
vI1jwgUYldOmzS3cI9vxOKjCbRUexQHDqdBckfKvBODYau4cI30UlK8xJg3IJ7l6VePSBXuhXZHU
NaLZK2s810ndTpMRwTP5FfPirlndW/J9H4Zvmjq/LZF4l+G1IYuI3ZeQ9iTNbhorG3SpnCVtXylW
n4qJQnKXmk2Htw34gt2VNrioXRr9yLcEZXFH+7A89ORmov6wyKKHzDFEXVUikTWpcDvHVm43eQ6h
rSocvdaAyGFZLK+Tku/BN8NT++J8wFO/ZXVpjWdDL8aCJholclLgnMN54YSny7mI8+N8Ci4rG4ji
GEkgWF967L1kBzJbPH+FjjwF8udxtH9QAm4FEwHGvq6DbnS6iROSed/09OerXyAsoyqldKI1uhu/
ZqdbW+XhdES4iScu/5LDOe6nALeylwP2NkXI634eq04PXHMIYaB40V2JeLyhSd4XZGLXMtVo04LC
108i4ozzkwBWi+un/HoxgtL/PBxDutgsSYzgBfJXJysgsveYz09SU7jX7Ww199ZZ5lScrLZtlGux
bAjC1grXcrpdE+BaeKXOJdSfcUsmds1ZJEqzgmWNDn2uip0RiLq3BAwCEFjK96aPW/ADynOUOqEn
PhoPCUBFD7wWBidUnw7Pas3R0PSjPuFwaNqxw5hbM3jtyLv48jLqibRoZUXt82mUTXrMHROcPVII
hDYIkNw+sUs6SZG47Tfeyi6neU8brEIj5ERcyM4pErEuwUmsKbhbdfvlL0pn094pO6nEDEcXOxT1
QqY9H0W0vaUfdll/bbsuH+g0a6M8zNNdU9+k8tN1V902cRKSUoA5Zees0rlQRTDKIEkMGPTP0YlG
1J5/l9701G0C5xE6tScr9OivvlqqCzXyKp5UVQPTEaHlJdafRcYPE0z0AKomUhMDz46jox6Ed4qh
/67a3atwoGPNvNex/3G9+DDHfJra6Pu8mHTFH4HS8/+ektKfc4pGNhwl3dFGZQwZADtOXa5IDq28
L6uiD+NMVSQM8ihLOR7B5QGwuVXzjoCqn7tUWhJfWAMPlwmwF4h9L8SdLKLVgH3SmWozoOIx4T70
ewBA6Az3L4C8N1f3YY+d8GwX0uVdhBrpT1qT6mZOWFljbjmT3MZZb0KlE5qyhW0R2YuNzsuSfG90
O2tJd0KTujPCpdH7Gkl2oHZ5ynvcgEK/E71ey2xFvs16XCg7v9YNb8G1pQEAYpI1B3qF1jQeM/wN
cfWtCN+Wprdz1Vfnz2IGwjvpudJ/li2xi1yxOyt1EjGyiVLaJHoRltwjQ05ZiGy13mUaJPOgofIH
p3+1eObCpRql+fcwbQ5LZWI4YXYsxs/XjWyHz5UV5s4VC1GbjXSWs3kvGlfxJXfZEzyepG9gWCMz
JoYc2a0CSN3Kj9dNb5YvK8tM3GlAV6yRGi/MUQdVstYMSIVuetfZI6m8OR449cV23l/ZY4JQGCV9
lLdw3VXelwYX979fOJibngvuS0sCmzO41JltbVVZjBEF8JfLjS0Ltd30qiOpz+H48/oubge7lSVm
G1PDwkO9iDMyBxR4KT2Td/r/KuQcTFfunGyv0BkzfmmzfV1fWWY2VOvbPgR1CoqKfyBo9Q9Qt5+w
RcWttr++Tt6G0j9fZSmVyGqodXgTaUEVFotPgzm51gz6a0vnWNpsrQBxCY5iGeBIdnAO6Jiom0z0
7y0wXndiZg/C66DsihT99exebDkfkH6fiwi+MscWiBTQ1IFh3A/Hxa6pxnTEWRDPgnW+dVWWpp2m
UAtd41rKl3xseGdrs2f5sQiT6XglcxMXCl2ELk9OP75BTD2t3/vIzwQwZJM3sSzdOf+TdaF6ATQL
xR/Ax+frSjvSt1WF0hpS0NCwl/aJ2vvXvW77uXVlgzldXaGYNclQ5RkRWBPsBm+qj1NoG2DqqW+1
R+kRo3l3VWurPTgiMcc5vIou+M696z+DnqQLH1n9CuakJXkomj1Yz0F7GXs5QmU7AV/aaM51M5tn
bGWGOWOVoXRRQTdUA2Nb2RVugzwpmqDHgELCdVPbd4WVLaZMIugbNRqlshp8hK5XCeiA2NVd/anc
a071hV+v8xbHnDOjEitTjpHo+uVlQqebeFIW5LximvelmLOmkcGoGxFbaGaKZtc11HSrRYOceR1c
38DNQ/2xf+xdq0andCAx3l2S8lUXYrdSeG237Y7KygRTfWlGH7WEPsRZT4Jld3CDz9r93zDSbtfk
4EnRI3eI8TqheCLoL23r+foatzPM6hfIzAmfdbB30gFqEXXbvg0EzzwKL7ot4I2TBFwQHw0YV47Z
6S6/yjFklLXJSnDM5CD8VDy0TulgUPsdFIHHeJceAPK/vj6Os5w0C1f2qD5TCy5Q+lI82HEY+bMu
uen46f+zwgQPg2RVatF+h2TsOsFwqvi9xzjx/2eECR3opU6KDBlav9RKOzPJQYpD3+KJkPM2jAka
ALjV7UAZg9B7vivrIVBGw5nz9+trucTW05aCASwi+KM25meyLl3GJOwBONkZT4MrvEPy4zDY1c58
MgIQmgJRxLvIba/swyTj6YAMECVucEMW5/tUX5yovY9y3sPpdrG/WhiTMU1LiAbc8uljZndM3zMv
Ne3wL+srGFi/W7iLdz9K0W4EO+foIm6uzgT9r6Vb4EFgW25LqodSluJgQW7yRg6J20zhYy8/cL4b
3aSL87syw4T4ujelocbgrj+fRknrL5RCozyO+yaAVCyn+tgOTitrTKgXWrFM0wQtUTVIdkt9mrIq
38Fj65Q1UEFosf3R8nQZ8uLgO8J9/zwaJrkqaCrwX0iZZgAwf6A8qs/ZcfIKyISCy/W6uc0EA+aI
/1pjTnQUEVC90sc4Iqo+kP12k8UcE9tu8WGCOc49MhgZKGia1J+l9uZEc1xyek/0m1/6xIcNxicE
KZ6LDgqaPl498ii0Q+gtNXiBqOcfU1veRPO369tGf/M1e4xX5KOmFgPSFsqMLphENHuzI5o34GbK
d1Ch5+zgdqj6+EoWU3hLkd5Pk0ZzdAYKv/5T6k5v1uwKP7qfk1c9Lj/g+Kk98jB5HOewmNKggI5Q
DuwACtK5eVEX5T4XeFqqHOewmIhojLHWdSW83Sg+5wpwJelbVfDW8T8O8b/uwQJh4REK1FPAkkLJ
0Kvapa/AU+6NLmWrCjGlxjnE9PNfcQ+Lbuwq5auqMi+jhpaukYyeQQ7ieJuad4aBwSbLS+UfqvR4
3R83DdKRdwyuIKGdLjgrg1rapPFAH51pe1y5wfMnBqjIgcshRL/4xcIszOkrUCyCNgDj932YJcMc
xqdXlTPM4q90V05XuyvWWLfvhlTrNep/4Q+yX1zyPTtkf0+bnljH+PBimhmvGWQcXoziOctAmO1D
T1aG5ME73mv95THfFxV93mvQa+W9bGxGko8dZQ9AludVKcRYYxn2Hpjd7Wl6mLTaI9k3Mz5e9xLu
htL1r9wkHgYZutQwFv0ke9Gbv9Dx3dbFNBylQeXjCbfdEmJd4N7VoT/KhP5BGsPagoAY5gihyewD
ThsIAf/Re3sPP8yw0V+IiD7QPWzaSnPyGY9SNY54I+1EqbgxcYvm7CNvXcwxyE3RgJQkjlstdfM9
NHRNJxf62tFG0BgTytOuKanuxZPxCITBqwJdN9vIS7yKR3VtR2OqOpFYRvsa+F8nFbrYjuPoUAp1
UE4194a37dX/bg87zVmYk7DMcib5piW6uVHhDI3Kz0IInW6R7Tqy3odaxbOJrO1Ms/+LDMNOi3Ht
k2tOlNrsYuL9CXzTaGNoENk797++r1uxpYiwFOXTq+gsbqbZSQP+yMjT3dk3auAGjgjKv0DztJXM
1raZSkdo+9GsEtjueukoS/GXoVNyTqLm2WD8nRilntcLbrKoDQKQou0ag3OEty3glRDiNri+sJkM
QE9Lmxp4nrY8KZCo6CaeyDbPAv3zVYxIEPqhvImMTKa3sPuuFJnLOT1bOV9Gv/y/a2C8oCQN5rR0
3CJpNk47B9Kvn7qbzk6eMdy5j97rwk5+X+wIDQa04z+sMt8/JLNZRSMeIjqfws4I3qzDYwKaFtXP
wSOUv3FWSf8+Npes7TG+oFaDNIQ0JSv3xvu0b+6rp9TtbpZHigXWICL3JQb1FY86hPf1mFBYAMma
ai08cDJCe8new+Tr9XXxDLChr03CQs2oA6IB3IgEwURS/vp/bOBZ6twFi3YcMK+Aaj7SwC9HNH8S
COccbabCj89zQU5YVrMEPXvc6yijnerkXk5J1ygnkexCbpaP49m8lq8tMqXuBJYHuYbKhQ9RnFfw
JLhJ76qFA1r89FWJQZtLKJOpAWGSneD/fxvK5P1iUKpKokyMJvi5oN9pq+BCvG5iKyWuV0f9ZhU2
JM0kf5NdYgYkyGLgXvAMEcWHspb9qTfwchraWP0fBdz/Hmpo0J1bLZoYqD4Tezq3X2JddmrSB9fX
tdkfXS+MiRvplJOhCBGtZtQwuZccdGd+BXn7t6jyi5skwQgYRKMmh6i2jFeQh5j3A64HEplV4cIj
Y4s5XSQuii2qdZs8WP7wlEAZsXYRQ/0otSHhoe64QJ+tumG9ciaWhCj2x7hHsZ8AYOOLXuuokHQC
O0PjLd7YeHwe2uuZ4YLQnaDFDS0gfE5DAr0vOPO6yM+R5TiflGOGBUmGaV0PGb1OC7sBj+EtZOMl
EMF+7g6E2LJf+uMOry615V63yzPL3C5yUSkKDMhjddOTqT2kymduecALMqeb8OoYjkncDNCiot2j
2WuhwQu1MeJiQNlrXdk3QN38ZEHMJ6gC7pzB9cwgnyLuyrRqJYsVprhkD74eVM+UX9Z4VO8BjdwR
4N4it/Su7+d2DAfxP64WJopJdqiNtGPTF+GEtshOPWQ3YA6z5wfKt9TY+o4/sSfTCH2R0iFqoFgY
HMb9l0nppRaS3IhLyc+LcoCoxOSm4aQejLZ/kCctdayhBZEvFKSj8GvcAao5CTMEmGXg9htyk0bQ
PovU/Gc0Rz/rpgTwmNTuNBpAcE9NoNVAYER5z4mQ25ukqjqkVsCWA+HF8xCp5hXplwKfRbrXMUYK
Z7830C4tTpT3kKTiODkNChd7tDLHZDlNKWsoD8PJU3QSXURud2lVWyw1yJqg0zL1FWavOryaXfeF
zfSzMstkuKhWknbWEav6/IcQB4YQeuD/O1ZiUOo/SU0coeK6H925a0tlUp7Wq6GcFZiPxbxqs6ec
5NpdNdu4yrsFd8SL+tY1YzS4rE5Xk09VHXaJ5AuaULhimfslrgIeZkYOJpiXQHcQc3qqm3lHNYG3
RAWmXuiua2YUk4jgsQIw9mPUGG5oRT4Ad6pNBCH6Mzf91xobkwHHmCBujBJF/jQ7HV4Bc8fw5nuU
SH7qRa7K4efZbAnKH6tjwepLRyzocqHGrETIcJkJqMBFjB2MoBNRcA+u5tapLLF3o3QI0BWaweqs
uUnCT0abYXP1Q5gDY0UDMCpVJIEKfU8z/OImhi3ZMahj0/LBCn6F+mDz0+ICaVmSscFypilFo070
hW2oPg01BBp/mN1opymvKNzMeCs7TAURQ4Wilw0k2il+0c3ClTDehif560d/E/Ilayq0oyUV+nwq
czRUUleTZuLsU969teIMPwVsduJlDYAhAGmhbc4mOS1LzamfUA2CdO9xfgX9bQ4y2ihI9slzcdd9
6gLcXnnw8k0XWRllAk00yH0jAL7nK4mCG2tugRQbPDucELoZuVdWmG2cpG4IRdqc0Zf4iwBVylQI
spc8VFJbFcTnVNV54wbb7vGxmUxpDZmDaazBKecTTEnZSnxTNlB0MIdHjoNsxs7Vyti8bSyGJdI3
PFD69k6y62/DPaQcoJQC7Ut0ANCTvDHSQH/7BSjtZhG9ss0cAVMo614o4DDCjtbQyq4MpMqjVts9
OYShw6NT4y2WuaCXESlDCEpCdSACBV/eTS+diAmgvsPkMZpyswsNT8JxHc6HZGEqIWnFStHRM0KK
fwKB8qEbzYMx8mbGN+FEq9PHPnMs+RgvM8FBGJ3eszDEmhwMiI7uF7SVCZ5H9dKbuPRqvMUxAXos
1BAsm/iCmFf8abwnN/1L+QKGtaD6miQuHfoBSGXHcVn6l16k+w+3YUEqiWJZA0RIJL8WKaNwaAtF
aicpJrmywukhX5bFNzWuSa3bDpNbda/X7W8mCB3zsdAI3SClJEtsaBUdXIN2c28vle6EqdTaY13t
dGjXXje2ucErY8wGA9hqzAVYMFEytq4CSaHYultU3b1uZTtNrMwwJWIGoWnBlEAwdCFMxn1I2l4R
AMGWCD40k0VCFDnRSD5iRQ00Spc5to0hcXPx2/UVbVoxZWiBWmC4BYzovCQEmeJEUi3DSQdIUXvJ
Bb/LeElhe9dMDf9YEmXbZIxE3Zzqep/S0YPz5PoLfDubBfWHLfahogNp/yzlWNDv29q+y61sMdei
KNP1jijwhuI7qFd96dmM/R7KBHR4S8+C1KXiHTKkVzGpOUBkyvuV97HtgLb6FYzri0U8qKGOXyHs
zCDbLTvDgzwMuD3pGwjNRpy4su0y/35NnTkDQ2+ahtnSHTaeStEb0vcx9K975faF05INvEbr9K2H
sUGiVEvMBTxXf/OjrfTVFSeG2DoXVXW6G1wEy5VFpj7KIWZrtBJl1uoEUGUvQdgtzjxbmVvrsWLH
SQKq7t4A8U2tuWkr2pwVb+7qyj7989XdDN2k0iJUSJPKMDRQDA6iAyWmKp9BTuU2mIkT3xSeTsD2
DWZllamelk7tdCHFs158LPbZTXJY9z64NPebZ3NljamhKsgIdxFEcP28xzHRvTpRXW05ysPnVPo0
db2tpbtEyQPzkbO51F2ufVymgErzUUJ1CJf9250kGX2l0FVuF0CxRfkXJBG5DsyEvFoglbpsOvDJ
It+B6V/ILhFCEyBNtqBneUGO2IRWJmoq7vbGEHTWjwYzZREZwNHc2TqN7gVeyXhsdFsZfm2T8Z46
Ebo+oXR79M457AUVhWnwHcTQxo5yitGxMjJ4PKzvplVJV2UNotOqzjajliE0/rk+NfN7XSqFM8XT
J9R1x5iL0do6lSrqMoA8IZJwQWO45DPIlcJY8mdFfDet+LFJUctkfdxxzv/W9WxliGUuNGWoNOQR
2oJl6EXdiyzwpJo3j/raApOsZMxNGWMGCzTAdBCZgCRSuKMnQA1BJ8QTrtxM+kBrgFtbp7rALG5D
SuawrC0EtN+n6d8cndZQvkB8lMo0sy6B/xqnxZTqwFJoql1p5EU1YmAn2mi503LtDSRAw0FbtK+G
Ru5TzXiVx+ggN9lTkWsHIZt2E46aXc71Y9+1/gg1g4eyqL8Lom7ZcpX6bTYQpw9jmfPVN8MEOEBV
dIIBtoWQ9nnUFweA8gAsw0eh/e4ctEFlIO87zxC8X0MwbFYLK4tsj6wMxR4P550OVcLorv2qg0qn
uzG8ZD/8HI/Ei3yB90q6FfXXFhnHM9W8N1OjgkYVHXNdqUP8yhQ9d33y+Y7mmKLvh7KTMIoAtvMj
mmBuDklRTLEfKecgXhD+ALG8Xh5TqmC2WyhgD+WX8qMEBUjc+YXydj2Bbd3H1zaY4mSJ+ylFjxW8
pjUam9PsFBY0PEHIqSxQ+ZU4K9o8umtzTC1iRqPcEQReX9H3zZFOeZpu3kMeZt7zhwO3Qqyh65Aw
kwGhx4DW+QfDf0OInUbwNMajm2VUHDkPFmlwrm/hVoBdm2FKgHHsjAzzwThpKnrfwPWOQQx6h98/
0IaKUA1KWAj5XSoxNIoayXlumf88J4G/zVmXVLxhgI2oDnsKiB9V/KNjZvV892bFaq02HPHo72GO
3MvwgGC64r0V6Lsi+H1wPjWGaAWKfe3ySmrFqtZLgFUEo1iAPgSjqvX32uIFxY1ofm6G+VQYFhWL
wZwtX5w0L1ww5KXPA4apm5tRGUOnUqnUlFJ/bkOD+HqqPuhFL9lJ30LSYOpBMDqObjuTv8IY8tpa
Iuf2YAn7rjO/6GntmmYGLZxFwHNt2LrXnezSl+kv101cWkzIArG4+3Lsp742kjQQo/HQSuXbIIPm
VINA/XU7l84MO9BrlDF5ql7KV9RtFCbLNBdBJDYYCTIBXeDFgMuSGSYMML4BYgdGCZYsQ4imqZjC
vgjUL2RvvFNqhDwgNyY6OR5eM7hC15ch7tweU0uagOkC5mEZfqIcjOSuSQ23MCpnHAqnmJP99f3b
Pjar1TFBZ64atexLA5wqmQ3ILJ7vQxA8eCeKxfgXiCY2HQMS8ybaYdDxYvk5OnhL3ncaZAQt1CE3
ZhvoNaca55lgcsTQ6ZNZyIrpZ8nOkBu3DtELGzkOvlGw0M/0sRD6K1bX1L4lRr5A9w4P9JpfyA6Y
Kasb1R48zVnAKPqjCJJv178Vb12MY0hznDVtOeBTjdB9Nx4yJcKACa9HdWovn9+fzhfGeIQ0mlDK
nhBIyxH1seRqN4Zhg5Mj9SmBeA+lbvkIWG3spUH1gn/5Iy7x85/AxL1cRD8pznUTt1QzSE6XcSNQ
QNPKB1X/jwPw8R2ZvFFnQJJ0kAgDF4B6yOVbYNeCv3Wmyva2C/4A9H+2NlZNszdaaPGAF8of6lMR
GAF6BEqFXyMqpht15Vuy14E8NfKomhPTx+SrL4SgZpfVB1HI/KkQvxkl+RQXxV/XvXQzIn+cC5Up
O5soM8pWrSxfMXLXqBI3jXgidzwTTKFZ5FWd9F0h+PkMEJ4VVJPlXV/E5c36/CPRX7A63PGsKeiU
wCkasXQXoiFvjt6UvE8SbwiUtxYmjHQ51FWXJgMBjT7Y5vKe1bxKjBM2ToQxq7VoWpVNEUE+AboH
1A8HK4+AYvp6fcN44VBlokaSDBADmhF09Vva9l26VWMJfUoaLTgWN9cFZVGNSszg9ZjBtSqK3Kt5
BlUsKmamhH6LYXjBIZADsCXc5RvDobJtBdcudeCLM4UGCETNZAUtWWalaa4bzVwjOFG75g8QIO+F
HwTz1WCQW1xeXbu9ShM9Ht3SMQzM+EdrFUY5DjGsiUIwFkZt56b0hM3mkgHS/bpc14clJr20KHQX
o8e6Riia9Zm6i8AO38QYsxAwOY48l6mO1XwfUm5D5vJejNOGFpaOmwLeyFjiF0FE2R6KC9YYVS+g
bbJzMh/bxTxMeJETc2snW8KxmvrneZ7cuik49cJ2CljZZ057V6eyXmMK9tT77R7o3HK4y/eRQ3Fv
vN7v1gfVVbQn4bEoWdnF0hnpKowKyyd65qqq8NKO+esohZzCbiPyg90DcdiAUoUMeN15BEumNEoL
OUuCeARnnnCXhqVdhHjjxJUPik/98/XTeLkqNOZUGf4JmSKU44ybjmDqTpaxS4OmCYNFBMdo9b0y
Zs6ZvwyWsILuEJXfwFMdW4o3WimhEVnlQZ/GTgxeqVz8fn0dpx96fgpgwhAl7BhiygU5WDOTKSzK
JQ/iffipphKqDaogCKe36A+Z7nAoAzBuYGBZvzffgRSuH9JD7qYeJPrc6z/lMged/RI2vk2ROSQF
cCK+lIAzohPIA4njL+YQ+3kzci45Mg1al8tWdNlEAX4poR7mMZ65YknHWLHxtavm/MlqhWpv6QnE
DRTgLrXlQa8rL5r6O0WaD13U3Al4ynetcflaz+bPYkLk1UsgMCrBEeP4PhMS4lYLuYtn86gs4dd8
andGEX3qpTl3iKnfLmK1u75lm15oGKKu4rVYVdhgaWmltTR1bPha0d+ZkuWVOlR81dm/bmajtUY/
zYcdJlQCLRTn9MHOj2OI3EuuKVV2GSTO7Ot+mv1V3XW/IGOy6fymCG0L2ge6CBwDpmAbY5mg11Fn
QH+C+lv4wVnXZWrDulYm6E9YlQqqMUVpGM2mr96Chq91l5updJFHQbVpxAc+v8xG1XBukAkbDdG0
VBmkPKDiywql8/Xlh9pdMEYEDO/D7+sWUHN4RMX186Sueb6+MQqrRlQbw1cV0wbBIjh1nzhbeJnL
qAmoL8qgdr0UPB/QbbdGNPf+eXWn74g0k9BGAa802HaIf02xDexFbkozVZossICJVrXwNZpa3nJo
KX0RFz6Wc2qQrjxCB9GdEgqajoetMIgVl0ZBwUksMJaVbjT6/MmerVWhkwN+fck08D/6i1YWS72N
oMyGs9UpfSCM+QMW+Xj9I22ZQP4F9hxIUfQmmdxY0enWJRZwVoGjJvmPaeGAfU8sNOy2af8h7cq2
49S17Q9dxgBEI17pq8p2uYuT+IURJ45oBKLvvv5Okn2SCuaYfXNfT/bxKglpaTVzzWmohowxXfRc
zFUCO01T1KTgig4GpzhMX/ijFkxe4ZKP9LWCniQLQKANwknVTo/FjfDLG+2qfK4+vr/MjQHRBcf/
+1es1mnm/WTlsUhREh08FoJXP8iC8SO4bG1xUBetpSP14uPfnMsLs2tis4rqHCrkZRqAByy2M4Xc
j9lfAPGXtaGhhqiDYpNXnkNAP6Oa0zYPsqeFxDP35pN+Tx8WEk/xwK/3wJVvwynoGBs6yn8G6FjU
NQYJcLyeYQbR8E3iKdHsztnjiJq5GT1kZuIq4mXn023du0t7qwM0F0o7QkTwR5Vg8IQtXz8yW3K6
yhUHGu6XXNStaOPS4OqsZEkn8wIkrDixywQfd8U1MW25cBofVz1QbpZJEOZkrnQQnnzEeUJ/rL1m
vjrbe4QPW884sh10MJevC0LIP11AAi9tCKiK+tqsugWUpKAKOX9vpvzx/V3esbOWsdGzZrCMdEDG
kz2M+dUwfGR0R3x1y9VcLGWtcUmijtG2QiEhMisIjQ3lfTfkd+8vY2NMaRHZ/rVfb6QtSyyCTZGB
UiTPHcmenlPXkGxyb14Dc+jXGJR3qGyjcWvvWN5aHsIg5E5ER3ubrJx1JteRLqe56UfNPaldDSqD
EuC4HT1UjWfdLcN8/HmPlX+jK4dK/IXV5VddPBE1LWNS9oiEmuMyqfTzja3t8l9EKFtH5NLUys0Q
SU6timBrk/mgKzct8KJF/3/nEPxzPatwkjdNlI5mY/p8AOlNceQC2Y0wbZ56f/O9AAzQ0ZqzjDcq
aQjFzVFK6wLxlpC86maRwF5UV5srpbbpJ4Cr/L3Bx63MwrwwucScFx8rw0NQtmi0+xMv70Z1cmQ9
9Xt5um1KBj7rSHz7f65xdSYNkNYWEYRKfmBxijhQvdRfZpG74dS5shudwDVZ7iSmW8/D5SJXJ1KX
JcOCwOCP0rytQFFJS2u7VzBJBy7UsTmCZ/n9VW5evItdXZ1LAQaKQbKQHE5lc5dQw+sTvpMTbn84
AgQVqlxQhVt54UmGnOmMsW64LiyGqlWgZhGOig7hEoaEhxvz4f1FbV42FC3+sbjOeFHShUR9k1l+
NRW21H4ac4jKpDuVyu2d+21kCeAvziNPZQvjOh1clkpCEE8+GJPx6f+3jtWRh4pTp7BSzgImurNV
DHZlfS3aYWfoauvFxsjMr91anfM+MWrVQErom9OtnuRQJek9EyA3DYiI99ezt2Wr0z2QWq6pvgQ/
Y3uoaPOaj8rr35hYhirBeAe063IYL75KLAtOhiEz/cqSbYqzXETqzn5tlPngZiGO9x8bq5hqaOlU
xBRlxr+CeG5v2m9rq+vDesKpKaFu2tTGNfD+KL8V/W0PZSEAoGabKIPL1UTYEptOojDCsiEQaLdO
Culu+2LYk/DaPi2/fs667YSUKqlSgrRKT8idaFvdbnB0BgvARKv33/+YaIzjc63zHxPT7oaqQqFa
WRdimlZu+wZEk75ctEfRmWB01cKoHJxkuDFI1NhUTxwZEVEq1XbXzV6Wh5KBsaVem10p51dZB7Hk
eAY8RXcV9iRJhzK/0qvQavRgmlN7zM8gbrGnKWzjyQXpk6tXxLFU8NFX/DvBiMcYG59nVQNxDLd1
EfmGTl1FKzDy4cf9A8HOy9ZjnofydC2DQN0SUDqaRhvjrkIwr03CQmivqJq6ramgmqnZUIvBz39O
+IE2pYK/f6NWtUvrxB6y57ht7G6cjoW1BEPJaMuEPmj5s0TwvxcPLftMsi+D0fsiBzE9QBxNKtsx
uPVaUThSnrsiTWwVGNGWaZ/UOXXyTOCnfklo/nEYzrMkvOW/wMbardYfVFWxZRCgIS0Jua4dzGiy
qdbZ0vCKoctrGUpmVJOCPpedPCrPsqxfS2bsybEZ9nruTDG70hXg+/BDMPVwiltxRXnviE6yO2yC
LsduX6qHpvu29KPy+Nyp9y1XAsaetUQ/FV0TkDz1SKw7andnspdBbsNG5vdazK+lEuPQ9TK+dBXV
/anh2PSxx7iLdTKsLBBFztwpShy4LzAtoJZgTAwkNdV91d0lA1gfTABVjLHxtEkEvJPtCSN6tVHb
TTOeRPoyVqcsveuAjSBddrLEnZE0NhmBoh4xP4Qm1yQJO52whN488mYMoXfoCFWG2NXT1H5N0pd+
BlOtaP2cCj+bo/s8v+211J7KR72Hueo1xdepzc4Gs/Orxfg1GW4kpbdT6bueK94wYYAVA2+o4gcU
7ONmCQ0JIcIS/Oq5caOZwylXjWM+cLcAW2hRxScg8e4lyfQKnF2JNzamA6/1GRGrUR9I/rXocbZA
OjhOj1bee6oFLmmc/EKN7NhMnal7TsR4V9RI19Vy4Yq10+pDIaqQY2N7U3do3dgzy4J6lB2j0Y5M
xN6iKtkA2dNQye0xLCqaG8gE4NyI77LMXwR5pVAgVrkKh6u4QycfW/BVYa+HOXPUqXdbaAzGpLN7
oYQZqHY7oNR70ttq0ri9xt1IK+5Hs7yiUB9iVX1Fa3DYDm0w406onIayyj1ZDMdB+lpXPTBLhpdF
UHVKUzdHwYNHB15ge/QcsQRIs8v2wVQxHlmrgeCBitm786xwIO06zBVTuTlWTXsDiKh0mnn6bOp5
fRWNWe5NyIyCPhnHULEmR4zMF7xPbREnIW2t1pUb8Ui5UrnQbOHXlIKthRT5K9q7Z1qDMyaLxxs9
Nf25aM/zQHWv6urczxvlpHeQVOgSHig9Tnqec1y2Noz14jvtmCvxvLMtWUlDOWGDnRtG4rRpddLN
BrzmCsYImJx5ZMIwuENZWt0AxfWFyZM45KU2hGVGkGVPYghzNV8QjBwHQLLy77OVNmDNKV0Dc9RG
235XJeKVaQ7NOPZYiPhe4P84mVJnR7zylKo8JHUJwqcoOZtKhYZ4dlXJ1OXgZIz77gVg6mNrCchb
dxZKrJ2AhFssnok039S0emAyP2e8gt5bQrQvsUS4zTL9w9RnIYpYPh3MAPMYms3k+hZfUHdVBgli
q01fac/OUp4eynb+aHEpiDJUsqLKSQp6Vvv6pevUF9qBA7tPW6+C3k+pi2+qyj+oNHpMVM0HeuyM
RoKXlaY/Mf2xCAdFpQAglbEdUdSdTf6NCe5FbRPOCqRp5NnTzDxsFfOGyfD7pNQxZ41jCyGoBKpF
YjqyXPenFD4U5WurNR0aaYM9V+UxHshh+SOkwo3oRncqza+NVui4sdFTp4/XZMrg2CIDrkY90066
S3nyXBfZR5JGTpEmr12thfqIO12luJI19r/AFF9Vx+48tQ9N075ESd85CGPOeTISB+/XQekwzCFX
chAzK0ibws3r9FlCBdIrdMiBJUrk1TLNnIaB34dGYVuMj7Le4RUr1bAyYHiGo+m6CLe+nK7zDlz2
sQXaAutaY+jESkVxngv5Rm4hE5VqQTY0t6Bp/tjopdtE6E9L6RIVkoOlSEAIJvoV/ngWsqwN+y5r
4eDq79VYmc5gmKPN0o45pCfAC0cic7veaLE+caORTHIwMyn5Va6+DD0mRWZzxs+Pcrh3obttVz0W
NQFVg4gkXxZFegXCQHBNI9qz4xGMkxIPJFV1mKkcosFAKTKBfF5maTeEZdmpjqKbti3O1jw9ahl0
W0jePKOldI950WstERjiAtPdYybHfqkKEpRMpl4zidgeYmgToYoDDV2IXIDyUUB6ELmzZKWVP9U0
cSDk9YBQ5OMkkdHWRs2R5OE+GnEfegv/yOxkeo5K+KIZSQcxHUUs7+zopwmKX2rqigYSyjVkx6yv
xKqcXn+Q2OzNEkaTmlqCvC2d7/4HJM5DI4SBkKqc7ahMva6loCNJroesBLnxvRX1lUOkuHfLtHCb
mrmKSr60mbhGtq/j+/dnsAO5Y6z5lZqDsXJcCBBNUM5ACwxMN3atWTvp1maEehGkrcoOIFYkRk47
0MRhcluLb9r69v04cAlx34sCV0E9NnPS4thAzNmiXaWkxaGr5KeM4/NUGEEau6LBARwPItupiG2m
4xcrW0X6aU5A/TKjoGIU33uKyhC1bvXoqraecvacy7vQiSVnfG+hq1hfG9OSlzUWGh9qcNMtEqya
PTv1zT5+bDNH/r20ddPHrJNCMxOYqkgpHL2eT5pefe2kYaeisZ0tQeYYjXbA0bV1H8YcImNWJ+Vn
tkSuEoAiilA5/rtW1mYjEJyCv6ytUswsFamk1ALZksfuNWe6xlja5ySYFpG/DhDDPRTP9tn/bW9V
P5mTaSzVCC0gRlM4atMu++f3D/8GuQXSzYslra5XWkQcM2EFPAIGYWd0zpLMLUvMYGTO9HXobSCk
3FH4mNraMbydfRFoU8vIdo03xF9TZkVcKXBGSlUNG9ZC/qTxeqJCEav8PBuSn+BODC1QgJllS+KR
94MjjbE/pPGTsF77tEaGMNiyfqXRj7Mo7oo5IGUTAJJxw3qkUxPUOlXjPM2tDXIEO8ZjQ2LVTfpj
Z/FbEr2U8J1SgUe48gsJk1UICDu59cT4mVaPYGUNiG4CzVy5iWbZXfU5A/EAj+3ZQpeBFb5Vhhoe
w5hMQKp13tASf0y+AaRjx9S4TRDKT5i3laPvpP0al2JEtKAeFBCuVP23qB/sJFadybjvS+V71sB1
zpIDDlVQEg6NZ8pzg4hEI35nFYXNSwxm9cV4MxmoDE7cI2y8zs3JSUvDFSDpSDEoVjfFucwN10SE
VzHVjdXxq0aR0pjlYcjx54R+3YEgHZOVkFxTomOSQYRZre+oMd/rs3GOZrBW9RFSXsXtZ+Wun2hg
GRGefMPOC+VbCZ7irh9vjDk/pUPhkSgGs8SHtBmPyUCf8kq7qsAbp3TJs1a2gQYEwKCDP2gafd3M
HmpmQoaNfswyDKiYiZOnn9T4REVq0wKYjSZxI6mwWTUcxIBPPQy+xYcDM1uI84CreNETJ+QQFV+4
hWB2lvHHEMGbs5NUgyuP883A2HEQX0UqH/R2dkvzs0jv03QCclV8zmULuf0c9GDejdJ7FbkTFyyk
zVOGi0WoDqJE5o4NdwxSXMUmsrW6Sp8aM3YaSfFEmX/M46iwB7FoOKCdxGIfFNFB1Bc7fdlN5/n7
YqydZ9NrumrmsuHTgn0oaOfkPXAiuRq+fwP3zKxKjGBFGEuJI6MwGf00scTHrO/XlEje+2Z+9MHe
PDsXy1nVGeu+NBhrVcCh8MS5HVq8TbBQey+q8KXioB6gHbKDdpjBSy096cGiJyqldnVqcjt70cCs
NZz2mr97a19VJWUrUmheATAQpceBIKKqEzfJHt9f+fZzcbHy1XOBAFKZ1BztUcRRo8/CvAQVm+Rp
qrMMLhSlsy8bubew5d8vKpTT3NAeHRXD76qnNjvz6TzHewxP/2VdmiZjxtbAzOgqkMjVPuUsRgmp
RFUkyEQwx3YKev08wZSRBzwmD9WPf9WhISaQn4oqq9a6lT6VepIVPDF9pY6eIrhslmeHtiQ+kEBO
RZqdsHODAxQPIyBMC/JiURVeHZE5kSxSS0BpmefisbidbvSTlT3OLxlkbxfC2J4dGMpbsa2G2YN5
2CP13fyQF+ZXZ4cYPNcygE8w0/disAOX9ydQtjuUFzZWh0WfiyzuFNjgzCsPPyc9mfIPyH93wHgz
mLmwtoo0OJCQndKVqP4AjWaCC5fItn7fO9WhDYrr+pqd93j2N6Ell99wFdprWosC5rJAiAm1sKrm
t5mHRPimsAG+xkjZ84IXQMK3D1XYW+0quO8Yhu2LjAAgNNKDmEH+LMrs8/sOZvuMACQGrj4MKq2H
CcdCIdPQwIvpVXGaWjAFaTxBWtgkO2H2sk9vXDgGCP8xtJ52J2PfmQztdX8SwjE73Z7U2EbTQIuf
p/ZvniVdl0G1BmSauZ7Jw6CLLPXL/FCGkc8JrwMbAVuU97p4m+hITLujw2wpCOjXTDrJpFaFtcTy
ahpyxa2eMMrmZdfsdcm15xsLSsL7w7Mbp4IAuGrqhFDNxFDAn+45lWSMaCQq3p25udIGxYVH2zkU
ynKyVh8LM42YZgRElmJQffWuM/RjgVMHXiSdLb8pdBTyo/s5VZ54Mp2a3izsrGb3U6x5S3V0pA1E
SjD8Eln6MZOiG4zaPhYWv2rSyKPa6L1/ZDdO0h8/bhUMGIwIPuToCBd670Zpi+p0h8p0bssz5nAa
utMT3AIMYfYBs0qmikk+eY34Bm+5zKwJIIyhI5/NJVqWLFSC5iwG0rf9NPPJV6LpMQViIpGtuwI1
/VZXP4yq5YyZ9Dqo8UHj2i03S9cqe9PtIiv3ylE5oo75RC3uiCjVIDkEicpK9aQ620HmbFzxP37/
ymkOhVXxEsG1r0W3jJwyeo7bvRRwow2G47ggakGJbgAZ/+ehNFK5zsmEOsToL4odY6gzu7XTL4Nb
gJ283s38tuxBUXSR9yQa+m+rA9r0Vla2GeAdWiB/R8ppJ175cT7O3vSwP8iwdRuAOoIjoaDRfiNQ
xuPOQg9GTYKCfGNVFlrJYHPtxDXddpt8T7Vp63NdWlt5fQnTAFCwqXHvZNMWgjhN86g03H3/Em1Z
QftZw3GmwJ2tP1iGsvaozphiMotHZJh1+qnmOx5/q7Cy3BtYWVwkMHd/HoqFUBAUqLBhgWBzuFkG
4+ebnxjhfYT1llu8NLY65YKX5VhXiO0Y686zCki+aNGdeH/Xlj+y9ouXRhbXdBEaa5ygIj71pi/U
/gcu5KQqw7cm0QsbF3mXqunHMX7P3uoszPocW92ApgHUyDSvlJUbEN7dmmn0JI3028TSoNfFWecl
nu/xFHMdcdGQnDJTeomJZNqzisJjMkxxwBKQEBIzNCBjif6Z5RkpOP17JX6VTdSeagmVeTGh3THy
pxkU7nZbV+g3VdA6H/XSrsAHiwzHvE5Gw1Yr0GukmjcxtTwqjYHaplnKbiHXk61giD1I0vQpK6Qw
q2Jgrgz5ZpSzW7Up4KrV2OvK9lBzw23rFk6CSl6nGl5T5UeVzo5CoV9nsZe0rz6WnB2zKTung3Xs
mKLaTMek1DBcGzn/RKT8QZTRMVYoehbWbWFUj1ml3IIc0Z9o8V0apvsk7m8Jqvw+KJG8WdfcLI3u
kBo8tVb9OSuS0i5G5nG5/ZLMbZjGmmlnVRqmWuTWlD92SOKFkI8YLf1Qtvq1brXe0FkPWtHIaIWD
o8/MpDuLaVB/7JNDV5Dvala/vn/ktpIIeFYZoROVZTA9rd57PB2C53wsgFcdXRBxO+PJBApYXC+a
Vs1hIfDvHCgPg+dkF3u85WYpuNhA0YEP/GYCUEXrLE6XEd6fNzg5zvc/edKLf4FA3MolsNLf1lan
HWwARWEUjQWlU9c4YhAbiL1fA8N/k0vAmkmWqcqFsHLlnYq2ATMS/ulH1RL7alfDteSgi8xR0CZO
eURmPX16/2NuOalLmysnReTZihuaRj44GM6SNWWgGsq+vW9jKyr9Y2ErJwXwKgr0EyB6uoLpGc84
mqcxnAjw6S5L7NHJv/FnC+3tHd+4t7bV12tFa1JRwqycqk5e3fVcdndWtnUc4aSAPwQRBsVE6p/u
tzIbTZciHMeFfGwpNKfuQqJsBYUXe8b9+9a2ff1vY8t6L3y90uTjDERnElTpMZFu4oQ5SoNJgmmX
B3D52W+9/G9Lq5OYo4NrxHx5i5ERoapFXxPwAAKAGHuLvtr+W7lVscfJ/21xdQ5L0KZLo9ouVABG
UE8n/mn0ZxeTmr7kldwdoJzzdx2dP6yuDqaszaJLlSRBQTikyOFbSA3Fuz5rbzdX55APnCZzrS7t
HGTrTluFi4wFu1oudTyF2a5q41Yt6491rYJf0jUgrVu+X+nOvkEeVU8Jy7D1uuzDj0LkrvjfnsU1
xk3NVFSvuA5cuJfzo47vFsFtycxbcL9KBsqKvUmFzdsAP4mVqFDgWsMWExEBNjNomBwePxJG7Lrp
nSEHGkZvnffv3ab/Wlzyf0ytPqBVKDON2tFCxyoz7s2oLo4No+hoC6j0UDlHPT+pdRvti8RjrATE
qLZyW69N7qqVpLhyNZ87+PWdn7WYfXNLL37W6isXeYs8JAINCnA2jop3OC7DCgJ06DNAfdGRYjCG
MCfH2HaQOlm3Y35n/9dfHP0rRUWX3PIjpt923PgkyPiQtJ0PKuE9qqHt4/V7qWsyDRkIb9KoMDbd
tW57WKrsbag9GOABggPcHe/bINXFo3hhb/H7F662VZuuHscWxSDBn6sKNWBhRYOTm/K5JEDlpMm5
hswlH+fHYp4/K5r8PMmWTRWlc8oILK0RhAEn2eBenM+RVwGHBjzYCEAi09HaKr1Wjqa9Y/qWReDP
H734oYsf3RcSV3KeFUE/lZ6lny1xbc5XA6UelNScSXWKKLElYwdpsJ1UXezV6lli7ZxgrhjHuwd3
qm0cq2PsA9s4OYOLvuQuSe7muYNAgo5SPdSe11FSqsQC6NUoDqR2Efz8oAGXSTI7jenO4748cm+u
FxjGAIlfaBHXYa5EUk1EJnjgIgBoQehvm81LnLTe+7d4z8pq9/RGSEa1gAo0o3GX5vA8P3Jlr1+1
/b5eLGb1okPJJtNHAiYtJFKTk/HjohY12gAbEm8EZYeUu+31EO4xLvxo673ZRAOcuhS0WShYrV5Y
CJpOM4+VJJhb3e2ke8g/4CJYbj59ybrSmedzoaSOqu0VXDd944XdlcuOkkax8gIlpqz/oJHc09hT
oRwy06vK3smkvbOymRMBPY+oHYHyMt36591DZQTyEllfBIbpjLdo9J6zMD1Hn+lV6fUeOxh2u7hj
4mW+eTvtBIbLH3+zyZh9Xvj+QGK4npDsE7mwEquiPuMPhvgi9pQYNq/cxd9fbSZ6UWwuWE2hxHCf
DTK4TUugub5pZK9ot+nBLgytXrRaWKNBGx6B8ITjpPYvCSBSQA6i2z8e+kg/llR9NKX+oWTjDhPJ
5j38bXqt/KApEmGADVAfLvzKlMXD2JjOLNIdM8t5f/OpLBXDrDIFC8K6jm0UxSClEAHz6+qxnFUb
MLCAAuwBgBYz9wp328/YhbXVM1ak01BUBFF1KqmV10XKM2Q8bixRnVpTg4QXC/S+BpS9HG4tGcjL
VD8A1gJhXyocua4+0qGA1kZZCFvTwUguVUICPbaiu3LE7zKulRihyAz7LzzixY9ePWPABmgZVRqE
kjnnjjpiPiOeg1jsSm1tEY4Q9EPBDIwhTt1Y12wjrckS1qKVbSGpwmtz3+qdoyfoG0KrotHSQ0tz
n/LEp0p3DVTWYY4BYVSqoB1VgGY46q5oLKb4j3lqCbuM4VwxBuMkUQPwZqU4VMSfTJa9FkLfufLb
pYmL3776tKaO5pUyJJEvLOmRtcu0AUQ8RMu/qpW4ghBWiKb5h7QeXVA6B1kCqMz7n2kzJrvcvdV3
0hXezEMZoel5tXDVkTD/wD6gJempfhsML1Db2TG4AfX743OtfGzaoiakzAZYOIDkBFE88yQHueG/
m8re8nmXq1s9mF1uxbNlgrpLSQEiTb9CK97upy8o8++Fbcs+rV3CpaXll1yEbaLta84EyusYWcRI
7SVb678qam052Ut7qyd5zBEk9hUol0Z0C6G7xkLZnMPSsM6piG6BK/7WjOS+4wBV9fSv+iQXxcP1
aCPau4PeLFQqP/syMdTCbmtv9OhpsiHitzd5pm+9jRf21oONjCRUKwhdxm7bK8Opgq780CGS71yr
ekC/xm5JSFLH1M60Dw1XOy9Ra3sdG04cyCHGApKPwwmzFKFATz1M/GU+5h7THVZqk88YhfmYBq1v
IgNjmNWxS3aU79Xr+BlSbw/Kt+6UY+QVN+HvSlu/S7CrbhNXIR5kjijbYemOqXyJ4XDev21bD9Xl
vq38CzGGiOYIN3yN3+ooVjflqZYf6xQrl/LwfVubKcRlFXL17gtGlQnY2qV6MHkWWtamBkqfpT4C
Ue2g7XfsbZ+JX4XWNRZtnMQ/I8M8Hj5IWXNqSR+8v6Qf8cKbW/27mPvDf1/calVKslJUcxGkh0Vt
Nz43X0o/PQOg12NhSxWmDMrj+CRcyC5hbmjn822/Dxf2V99PmXut4wyBBpzlfwjPUbr+d85y19rq
LYilIYIQIXLAf6z9w6z5L60tv/29vV09BDqbCrkyB8tvMcNjcyJCyP1ktkGqAxCUXjNrR6g91bao
mq+0R1GvzjhOr+D373/kLfaHy8L2j6zr4iPHg5RjjAXxqqGhy1x/biGDCg2exml0Nwsw7GJism0h
e9mtUOyaXr0ashTFTFnG3pfKc/+Y6XZyV2MSCdMx4ZJnALd9XY9B8rCHMtx+9yFBv9Ai6qa2rsVI
sczyXkLUJJ06D+EF4H/JD1IdglqTtFta3ArM6YW59UHmsaxmOqAzEvsg1Y/oE9vKvHNbt3fzwsjq
/CqDKhnt8tprAfHV1+4DiE/YB3JTe5qfo481YpBJONJhbzOXzOnNSb6wuzrJnCdtNfdx5HMu3xeZ
+sKzwc9TxAJddZ5E5kd9trfWzXjjwuYqspE6tF9Z+qOF9jdiw3vfb3VQJyKiTMoktMEnsH71NQaK
ZqPEta3rw/vXcdsS+PXxLC1ib6tXJFFGOWkyngeS2dgyJwGorOyIMP99M//lAvyys34+EtqqpGiw
gdoPvlXoQqFL4Rg/6vkyJNSDvVOys7D1W4IKFWjJRYtTIWUHVl/l7TITsLN7m4+i9ntVq3uWjtOI
Ow/y4Lp95J2v8F2u0U23fWFhdcnyuMiJlMFlLeytmpcf0Sxz1TO/GUEureylC3vrWV0tqS1nK2nx
JGXg3zHotd582DkHm4H0xXqWz3bh/StMsnDMh0mQUNX9/JgFGvTONB+Z10688l/c0+9vs7pDba8x
MUbIfDqw7uhAFn1Vf5DvLAPIkHUDdt8hCRpJe6M624HZxRKXKPFiiQaVzDKu0LqqptAIkrBXvdhv
bVM5Tm533i/uLn/vrT/8vdDFX17Y69UyKpQc9ggoEpxJS161pr5P8+4bi+KruNgV4tzMKS8WuPIZ
6mgmjCU49T+TL+AJ/sED7UvuLh/pnbWtK0y9OrLWMNM8EL0Ihqm9snKAYzIMgKjm4/tHc+fsr6tM
yHkmPWqwjUK6NWcMEO+rPW+/Ir++1I/S08WX6nDwi0yrFtIyekeDPEzuZmBMVbDwgxknpPdkZ03b
1RpQR4J9DNxkAID8eTYoxEvVKELeCpL8zlYk9PoGIOYtq76yFN1wraLyUwq1QzafUPq19VY+lWV5
bmbjhpH52zyOT31JIUzGR7ucm+eKAMAcF/0jqreI1SAMPpvMNeX4nJhit4m4uWEXP391tAkkQAp5
aZO8TfMXruO9N2M7JL+wtzrZcjZEZceRAHRHGixYt9g1rsxgOO/DETffp9+m1qyDdQy+K3B8UL+Y
v6n1p7Lyu/b1/RO9txy6ynj7RhvzOYGNZft0zET+vKj/qkKy6RQu1rN6CttI6mX0D/4um9nbvNWr
mEiGWY4QePcN41ORnTU0UY2dovPe1aGrtxBURWVNInRDEujdyxxjalIqroDqLDzDqj/O3XgjRhlS
Oqn2oe+gItXIYTVlByonUArkorvuVfMumSM09ts0c+axnxxVF7ozyH1/kGUwlbRK8lIbsWel4Bcx
RLpDibW3Tcu/X/ibSALPQ5FLlo/5RuBQwHxA7D7+vw+pYSbul4uhq3dW1cHTQEu4GJB72zRFSSe6
jpnh7JzlvbWsPJk+5bJCcvaT8BEIyQQD8SDicGPXdKARJp2hiuwWzm4zbu9cr1yQnEzloC2V9dGH
RGNYBRChWmIWgVpEVno7q9x8hC42c+WAYvAY1PDFRcA/FVeYQp3dwmUeIOhIzD/JmID7F1nxZvzw
26a1hGwXp4RQKWJWgkAJk0WBZEdP8nPnqY6c32J3/fEO+YAdNxiwDPdCpbertQigy4pmmtQEA/bq
ihWSMbA0SeMAlIV+3VFIPO0czh+ElX8GEIsJiOwSQL6xyNUVYHWBDmQesWBoldCUsm+9YWFGbRC3
la6eGKaIFQZ+pyluHWLpL1HeHIhc6qHVWYeobN1uSkdPq6U73iiGY7bNZ9aUXxRwRQwxKEWb7E7i
8asidZ+1asptdQRMltHcLtP6lGESx2lKDewbU7szDvD2o/25rtWtMwymYTo0iQMSS8ANpHBDrwRj
trR9LffogTeStz+Nre9eNtOBaOAm/DkarthGHMa+Bf5w8J0CqBtK/s49ePvw/2lxdevaqiU6M+I4
KOqjpTGfL/PAJLGnOnPpEIxEOcrkmpofJeWqyRXbNCr3/Z+w3LT3Ds7qJkJPJe1Gy2IBje9KJOFG
rx6N4dS2VkBE4taYHKDf3ze5fR1+ndV1jlymbZ/PBUzWc+VLhgwKitf3LWx/SYJJCyCQdcxcrB5O
Dt4brZu0KoivZuhAcV+/71/kz5i6BYF5Frm7jKtv81d8yAuDqyveiqbTsxRrSg9JaLUP/0vadSzH
jWTbL0IEkPBb2HK0IilKG4QkSvDe4+vfyVKPCGZhKnv0Fto0I/pWJq7La84BlJI93qPYhuGqfeU3
JUdzqN5ffLaVPMbeg3wqTZBBh35X985ghPYI4rPQfGsjjqCNAbePJ6O/ZOU2MXkpNVMIFW1d8CKD
vk+F5Vs0NMz76ACwnR8VRyU38rmPIhk77JZ6DKQeX69DLAI2kjfrbusNLq1cZv/fm2RMsI2kohrb
NPJzUv2KxvZtCoTFUqMUHRsU3ziKeRlmPx6NMTfM4+aDVsBPN47kTXvJQuP4tt4vN4Vv7q7Loipw
qSLY85M0NGsu4CYwAbjkpA5q3+wrtwbOkT7In6Xx6bqU8wDJFTGsNUsVFmprSQj9wWv2JbmTrNCV
bntncmfZab/QAaJAwWYh4K1MTrJEP8010Wzen9WVOAFYFvh3qSMNk5UAwdEENUYv3GmAAFKrx+uH
3XSW8p8rPZdEVragTpWoTJVc+s0AtQRK/Uh0W13KXYM18LErfDVCi1ZvOAbBE8t4M8OcEG9TXDGG
8W8qiNH6xM1HP9ZPVf3TJLMf/wW9IlXU96MyDq2MdTJ0IWTSqnfW7zLkZ8YJiynulO9SJ3RMHg3v
tgt9l8i4NL1alsrEI8TXbgx/ATqC6ka3FNy8sgWuw+apDuPVdCUOmqiH6mCVZsqwmj3cKqjrN8Vr
DFA1TeXkZxxbZKewxEghDTbwQj+TATMjATN+fFQLjnOhn+SaOTCeTCyIlhmKATaBTn/JReVZqnlx
blMEABA07NsC6ZvFJBj1ZOhKEc5SNFo7RLsFpEXXTWyjrAjFW4lgvgzoaHJZDpHx0SGArrKAb+ME
gy37NHTn5Y5XDOEdiQk2ZQNa7lrCkUod5AEFXqwaD7RpWwSIi1DrwHYh2wrs8nrRyQhPvAB2OtHT
XSQUnCfwdsaDOSUdzGuEgO/pY5hO8UaXI5AvUNARcqCQI5FTYPeqc9MnCZOFEScxp5/hQtlW8pg6
SDWq49x3eNPMwMis0RBYzvtxg60tvObApvtbiWLcn4wv1KXAeIMroudKfQomknu8SvrmV1JNVdRV
cHNgceDjDXZ9XtSgscZTo0RHLwA2ucZxcZsSwImLEiWIsi42/bswmHLQ3GCyroz2Qn6IUpVnPTwR
jPUYcVOGaWjQaAzc4pcY6ySBU+cIwwvGaCrUDRKTExQ3WFVgsatjMRYUjUCVlNOl9oOvg/Nb85Q9
hnduFDdzus+AYzHt1il9EJ6dRCd3zH1DPEBs8dAveGdnPqAojOHQzXOIDwgMRAPIgLl13TltKv3q
pEz2NpdtPki1WPtgNR6wXYgn9hR+qoXX62K2feC7HLZUASwNaRpaEiLnBlZkN1u9n/u/l4KUtLew
s+Ffl8i5OpPxHokA7qRugmZG2uIVQ3wUAF11XcSmFa/OxDgMUuHbtHip+ARWXHjDTvYFn+x4qz+b
kXYlhnEWohLKyaJCTJrftvljWjwEEadkSvXowvWtRNDLXGWBaaRIUlLi6xgK8BSaezW9wYz6knaO
UT9Gs7S7fnG8b8PkRcOYNEksQa1VJXXa+i4GivZ1CVx9Y7xGUgUjEFfw+ekbLwM8MZxs63Q5OpYY
VvMqXv+V95EYj9HmM5ZoSIhCy6j5OYWCzFP9KCnR2/WDbV+dBjB+lAAQGRll0NMuLxddRBI7Jfum
kKxuVjmB9zwkeKkN7zIYbShaUgRTgsHfSmts+H5gqqcYYAAlc7LYeu1GMdkB9BS7s/fL/Jap8aGI
EktL9jOR4aVie1JNSx6Vx0p9CXMMf5HejszK6zC2M5M3Lez8MH2OCJZalMcueCuH1mpnxTerB7U4
GdJ3EYhzc4PJ+/mQgRcO3YK6Le0qN61CdhPhYDSqF2nHZmz3LZIrG1isnibUXyQd6OkgrNsvHcFC
2uSq2L0I8eNjFKGi6KUAtnn/TSA3UwzGofZEGr/AEBWmhqukBHjfYDdzZwvhzxy8KNe/G/3+l3dq
An9HoaAxbAMRr6wg0mboo5KlHp4F2F3vmjuST291YDzl5sSRt+3X3+UxeqJgyqZKI4R+KfIjwHlF
koJVrfF1SUuerRGeLEZfUglQ6HkPfREkqzpV98DcRfut+azsu+PUgUxKeGmdfC/4MuBB0DJxZkxr
hb8SOzvwGHs2zUOXaWWaSPSt99GRkbkYiiJAvbONUfgbX7Old65/yDNX08WXfBfBRrKlDgUBDrNG
SRX7rS+Flz+ntlTZQFzJXppPAGhH57G9GQCFBwBLwJjmYGoEDK0dguFVtUhjmY7S2M3I+eJbHkgC
IAugkMgGH6Amg+CQoDzuJ+AnGOMd8GJQXv5y/fSbtZGVFLY2UidBIVZGiTIkAGiHAqw+imqDK8zP
PsdYgaPNcP2tcebFkXmiqcqyFw8QN1A9oCcO2DomarSmLHVgUKKJ4OwKik2VjJZlZkfDkhPGSnOO
I9ys2mG/iYgGaIwuiWkqKUy0Ehggfgdm1mnf2sF+vqv3xnHc8QgjebLYye0kGeIYAOrxP7JA+3D8
LavwuefaspLVuXQmN5qxxd8K4OvzJ5O8RkADtyo5UzzFnO+FDiWuvMytAkCcyRAehwTsDFL+uZMM
JwazRapzWZG3fOP65zB5VE9UwFyBgxYWNboDZl8cAJFjNFqyRM02nGrGQrxIPzKwrzhVjM08YS2b
8ZNZG4TTnOHaRaxxS/WhhFLpzwbmWAvgr2MY2+UYEL1bVovXAhlnWeitXAzmRDsy/ymXznemv2Ad
kVcu/S86ZYgUV26DHMVYIjWQI0QA0OjIjtnHaL3kz/NinnRtPmJl69VYSndMdNco1FM38sbC/8vt
vv8AJgsTGnASVQbgbygrZb4r/cGSFyxrGxZCASirOC5wW6/fxTFJWDFFqZZlE9Cc568iQMlMYKJd
/3xbThb7U39ulHmQ1W26DHEKdSFtstfH5C5KcqfQM46W8A7ChDGzWkAgQ7CmBV5KK+l/Eh7sIE81
WD+ugmJCJfIHNaRVe+P4L9zNtsr/ubTzb1m9Lmaxy+UBcIPnF/yyDw8hgBxtyU6O8xEA/de/0ObV
0YaxBlxTmiR/zACCfhDB2Dei5pEnttKaVgnA3+siti9vJYP+hvWBylotQ4K4QEsStK57PtDoNIfo
wD3Q1tsMzK5/DsSEvQgcQPFY9bHfaqNTSwCS1u4G8XnpUxdgzQZ5vn64rWRuLY4x2axShwTszEgj
Js1WBPAUkYdqeKsVjhzed2JtddDKZlChgHECGiC8NOP+5/WTnIuQF64WSgCYOjz2wWX98TOZoRTV
6ljEft73iVOkJtAalORzbAyA15KBOW2quwTw1WklvKJhHGG9Tv4ig7fBTGS3q+XbWZ3uOb9pK4mh
ivmf38TEOgM8FVPWQz1/pxQ0zMs31m/Dc/4uqVhJY4xhVNqw7Zp/LA9rOZ7S71qHeMZuPAIs8PrZ
qCJeXjdACHHTG2DwcgxWlLxPSszZ3PURwJj1nyR/vS5jY9HIlBV0//4RwvotXSoLwQib2NeL/kCE
6HubDfrnsjUUZ5TKh6SeXgDQeRxLQFMC4gb9JHWJ97LSL3aklzZGpB0s5TuZ1E/uMul+T+mvCmV2
r//O/+Ii3n8no3vgcAJtzgQPXvX1d1FPv08S+Gnq1nSxPPTazwYwPZXsmyrF3tCBEKXAzg7nJ2ym
VaurYlRtzFUyxC2iYePAcxQYolZsUfbR5XCjzxj4svLwO3DL0Pjilbc3S/eAfwWmCCArLoFZhWnp
q8hERoeVMKvZp2egFhMd/W8GRpIyFfU+XtNjS/vADKsDF0DGP3ZetoBeCETS0PTIQi/t2h+FIp9A
vu1zbnXLgFVNkoAAiwrxxSukTJpeyvSigu8Pd6F6nmNrKvfHZNNFYArIx3EZ5/Fl1q7WEhmPrEmN
qEZzUvnxr/S22yu34oNyyME1qj4G3uyFwKpSdbvcD/7iAmh9F3/nHHnzaldHZlx12oVDEKn67/4V
BjNSQJ50VvAJK6JWAlrv5RmPvr8I4yDBFvHeU2Hs7ADsZAqlUIJYy58iNDFB4/4pnbNvnIPRNOry
Zt+FMBYSGYVcBSK+JXXGlIp6AHfGZDetnQHbrLPIE4ZCreG28UV5F+L5p/gd51W7fbfvP4Hx0ALw
5YFhj7tVtPK50stXeapr4DLzyEi3soj1fTIpi5iTsewirfBDCcvztYBVPaKEuaNFlLcsNr8mbXVS
VbQlr9/xVphXARCi6We+TRbfWqgjvV5IWqEuShesDackEifubPpaFTggqKspJsF01Mc4r/QkFmez
rHyx0L5WlXwo0nx0tUVNHxrgZdoqAf9ab+oWCSfBXoL42BKR0wjb/I5AcoVjILII3vaPv6FRI0Md
BnA6tkO9q+Lhhz7WO0mQOOqyeZ0rMYzGql0618oMCLciLG61fngZtZFznTwRzG1qUhDonZzEPtaU
KysalcaqtfzxulpsR4jVQS70EcxkS5rS4BSgDPyxmFOhVsYremwaAHjeFODyaKZ4URns4gYkeXAo
spKemrRwl+RmQVW57z7p+m0V/7p+wO1b/CPuokpoTKle19AHqUqcIRA9GZOI10Vsq9y7CEblFmEq
l1kMUTZJFFsVP5djDS5OXizfPIiJEhhmDkUgCTPOv66XsInQrvGNPrbN7Cd30HfzGKYK0CRFodAk
9O+rx1Taz0VcGzjGomgHoTCBUau5C/hBr9/Wtsat5DBhtFQAaTfmgEZYJFCY9tVdFBAryDEhU70R
cH+mQnyo0p8KmHcGEVOysnqTBSWn3rSVk6Eh/+ewzG2mSZ3qix5hfrP4ogrPuvlFbCRLRFu3C9+u
H5h3r9QgVve6lFLWdwIsLJHS/SBUN8JIHFXh9fK2ve/qSEytQtcjqZ5S5HrSnIW2JqQzIksge7kp
R66cA19mGmpASoh56DaxlFt5Vd/OZcFDzdtW1D9Xe67br84LouHOUGvoUVGBnwUVzGGS3OtXui3C
wGHB1aBIJuMa87GUo7CFCNK9mB3q3SIPh2Lro2kiAQavbNKVc8am+1jt9HEG3Fu2HPt8AWnCSQh5
vUqq6WzasxbCBJEw6Sl5sAkhY/Q8tiASkCW7VkYnJiNvvGpTPTQRdq3LKFZdAp03KnI5SmeRNPGz
JhW3YJ3KbGCKHcKmAj/p8CXvihutMV6ycvncg+6D89G2TG71A1i9ANCVqhCQA4EOuPppxumdIRbP
cZMXlhJIP6Wu/3RdSbZv98+Bz3sNKz3s2zFIwkUv/CLLDiH5WmSdXbcq+Je5U8VU3y4+JNyyagL3
H0D8VJtWooQhEnRlWmJ/CHrREWQyuQ0Z61MjtEdTrpGpV1njAFYQ05zxMSuTk1CBSVao0tyKspbz
UNmyDk1FqRkvP7yOzg549Wv0qOvavkVuAshCPzGTfbRoT39xt8ASo+RB9HHJuE+z7IkwSwjiKVr6
I7kVwl8qSDj6t+titt4Fmq4Dxe8MMcfGvEhB8G4MVHnVGlOp4CDNul+FqlhTiUmVQHW7yc14GdFW
fgIwOzgWHV/zguUCs816g32J0gf56W7Sf4lFbiXVzzL+WvSZLYsVLx5u6ulKIBMPmyFY8jxCAU7x
Az8SUBdInNQ2TXQt6z12N/bBN9DrCHtuUWpTTzC1qWIRWQHcOONFAy0UyaChKUB3Ukpk6w7o4YL9
gGWwQLxF/x2tvMa7/kU3a4Ea+CNMUZehN6xjNdswNSdDjPxqvjW+agcwJWENJtznmFylkOrTLeii
bfBGc+RSh31hoiu5jK9txSkeRtru+d9biJuxYyWKuVcsccbRPM4oOUmdPWh+306eCeKd6yfa/nrv
F0n/vrJy0DuHVTOgqlTmkmfqwkuZyo/XRZw/xrVLY/xaG8md3oEbwc/qRQWrzfwoB+bLkE5gO4jd
IoptSU52+HcEELMvlOL3aQRx4yIDlQ6kjoBWwqIzJlIyWO/SeLmu77Hv4cjjbA+L5MZ4YQM549gD
TtmoimOf5W5tJgcprgGgkR9mU9w1oMjFSpk7G70L3QndJNHv+1TYgRT5RohNL+yTYxnHOzzenToT
bLBb73RddpQ0OOUFcZZQddsIezmD9COQBtBKxp4kKEd1bG51YblJxv4pIOZXWR1PfTl1TlKCblwG
h/T1y+RpBWPmfYq96K5D+JPbgwBaoERyA8IDCeEJYfxypmc56JhR7RTKKbIKcERTWBeHJDVP/TbA
IUx5bchMWtuHBZE68L6j/hbAZyHIlViCtyRrOEaRR4vbpRcHT6ZTutcvcjuTWdkXk+gqTZSUcX12
mLNLuz5oTCtwHcpJ2Eedc12avO2e/9gZOw9QNmNOikT5XZuSnMQJJ1uRLf1Im6jTo9na6nyaElsA
pJbd/UprS+6sCltaBjAsgZGxYEQC4GW7Rb5VJ0vckcgLAJjkxPJOGPkIXBwNYEcKSF7p8hCjlGb0
+X7ohycF6LDGMDxdv5atZA6gsyJ6ACDhAiPGR+8Tj7k0ThJmQHLyNUq+9tKrDvaPEWQwEbestJVd
IbdCfoUZdPkCLzMqwiloFmw40H2RJMJObWlLt62zuAW5+zf7IluffC2QiRVTGXSRAIp5Xw4GR80E
UL8QW1UikFOpGQ8ybVsYwHQAVSBJKIl8vEljMjqxFqBfY4z0wmiwply9KhVg3oXxbx4cOkou/8hi
dTlFMhCaEWKGYsYRwJejXZuCjpcM+ncxX7zrKrKliWthzBOqirRwWho4iEDz5EBxlDZyjEznLAuc
B/bYGLUWw3ysKlWWoFA71EUK7SYUUbJCpbEVOq/tkc5Iaf7dHI09XscP1SJHNllyG8S64JoViW8s
c2Shano3y5Mbio3fZNlejoPHPg4fh6Lxgz7hDSBuxe3172Usp0/nZihbXEumT26hyU4ZDQ9/cfMS
ejCo6xkGNPmjSom1gnXrVqj8ctl3XfSZSEVtiV0i83zj5llWgqhur3IQDeOTkRlm8I19M9taogmN
NWQ5cSqzTTEWOnZW1JBvJNV3aQAELqEY78pYewNQTGqreY3BU1KdzGl+nIIptGtR2WFJB4RSseDE
mDkazKx0wEfqSAvepkJcKnYXFWQXgcPR0gqsIIwBiHCrPrDich6xNiQ2h6ILTDfLFAV5Q/Dp+s1u
jt1h2vfP1TIBtps7GZjXI4YAXDoiFXyb6fAhcnXssGH4AE8T18z2/6ZuumlOK8lMvDUz4JeGGvS8
02arDk5yiMtIeVXGTW+0ksJ4IyweYt84Qu5a9F2P1kv4LVjk41JPD/OYPXMukyOM7SELElgKatRv
sNmsepOBma/U1mKndaJd4VZ2BggHfdzzN/Q4V3lOMFZqm5EAdQpESb+eupMQa6YVtMFjWLYcD7iZ
qay05TyWtRJUqvU4piSPUFyfMbdIV3K1k3r4NzNmW0/ltSjGrShoh6i9goD8vskk+I3P22TavjoA
iCu0rYxw/NHiUwCWSxpGr/xGAatE/3VaJnuovl1XjE0hWJRCSV3FoiiLqFeAaE0vSwUtZNQw0/FT
k9woEq/Ct6l870JY5TN1QNdnMlLlUA3sARxmeB7eR+ZpWQaOGmx6yZUkJhDO9dymMtgvsTfyOY+f
m5LzTNtWs5UAJgSKdTMs4YBZFuqUpn1tTzs6Q9Yc+OOxW9UR9PWBcyibILlkK12BmQCpWcdsSVCX
9w2m5XtgKkpNY6syoK+EYD8GoXtdGzaHF9cy6ZdcWVGWd1hNjPCl6JSXesKUV/odiKeuMpz3d+fo
6brATfVbnZHx8ZjOB4L+jPeFJHwH9Z6Vlzdx+npdxlm9LtKWlRDGnWeyMgcGIpqvFS/FkNyqYmEr
0aGU4SRqFbOGw5FUInowpc2RTNXtmmTGxTdxSkCcey77/Gfw9TdOAH/wlXOTLNexiqmvsBhFDPXi
MV6T9vNc7TAyz0lDtnXSBBIBKq/gpmXsq+qCsg4THMgA1oEeWmbzWCjPefE1qp4jkzfNs3l9KpCS
AN6PIReWU3nK5z4rVFiANsWe2Go/ZVHdhZpq5eOxyZZDpaleKMoPqdnYBQ9CejvbVWUA4BJFwjop
438xRTcimavwWgD+7tS5ZWbNbu3Gt/ljC1pRvMAdkFeGo53uJRBUvkpuiU2AmOc8t21y9Tuoz1vZ
ZC/oMBAFWSzFdALylryja1204eM1KBxOKkdrtzTJUEGdik8M4lm2VtkNldBNQojt8GC0KlOzxuyb
2fBQHzaPZYJSGtRe6LNeTLsA4m9s6wlrK2o8WFL9OcKTfTFuZCW0IrALjA8zIdZkvOrgCdF5WH1b
cWItnHHjTa/nywBeOL8TxWNdjU/4ff97a0ARARYlor1L1ZcxFR0LYeDFqUtfkR5mQXRDdeIEu42w
CrxWhG4wwuDxwZJbiJ2QY4UxbXx59ABXkVoyam9qCZQVIeaI2uokwwwMma5yUZOgSrNSQsAJz+lU
wBgoMk6l39R2buvPlH0sAmY+tnzqiqOGG58IlXJdM8DBIMugf/soURADyjiHx3qIkR1DDg5CkHEG
WLZ0EFheMvaeDfRuTNbB5IoRzVUbK55xI9qKLe2mXYpewGKPe/527oZdgU8VPFNoF9ESC3MgjOnn
ij42ijfpjV2VqWXOX+SGCwFH/zdMzAF82O+RHBRf2S9F2mzuorBXvRoZCiWsRDqHHNJtT7ItWmj6
q5yYQDYlIk+VDcxMXLLDB90CNVxE7JJk9nlK7448p4caT4yf6DREL9hJRPYw73JPFC1gDASP9MkB
6ljrerjdyMvp0pJM0OuguOWMjgZhBS6+0ACl5Gk6FZ6x7730vuPm5RuK+UEMkyPFtZ4kRqCZXt9m
O0XJ7rJW5FWPtjbuPghhEiNpwMYbUUGHR3z5lbjLqcGTJv/6G0gJu3e7cAeKPIBSBzvNar6Bs/Oh
jSzjWHuVbwMUnkvKtqW9qipjEU3Dtp3BDrUVZEFanc6qpzXxru4wnyj/mAWyu/4JN1yasZLCZjFD
ooWKFEmqJ5L2WGbdk9pV91VROFjD5aXyW2q7lsU4aIzdSBEpTNMTD/Euvx3u6Rpjh85Y+LZ8jfh4
/ht13A9nY2JOWsqKElRQTz3SSmsMJhhDKzk5FnftThYfWhQ8MK4X+JJR3A7EPMXgZ+mr0RKSh3yM
rCBogXprPmJKw71+6xffFukc4KWwP4r7oN3Cj642TIthVgIwgRAhMdBCIk5mzq7cpT+vy7mMIlSQ
iZqoJmOY5CKh00oAztQR8Ljku/RxiaweYE9OBxd1K8/W8FggmkxWziW7vchaGbGMxY6LnGvtMGue
+onWkKRT4Sw7TBM74yPle6Z0HbII9wQo5bfrJ+ZJZsx4yowkrbAe76nDZxP1FgwoOahDCguxq6my
079AbWbOSn/RKlAn2MLQCrUPPNUanHg3arZgxzZK3RR4bd7h6Tjy8DS4n5V55qTSJKQFyUBCtp9d
zRcBGLIczVsK8JK+8qmELxwwjkgwLQAPiIGhi8QcLISDFJr4nEOc2FUoolvKK6hfZgZUBloEBubn
UYBhk+C8lJRmoOQ4FOFtvKVkt9pJu4ugJf1u+XJdSy4jKJUmywoKC3RgWWMUNJczU0Ut3fQGT7Tb
wp1Oyst4Oz63z3ia7uNT8Il4mVv9TNzCLQe7dJqfoJ2xr/+KLS9AwIGGBEVUKNvnR82R5nQQczCC
gOsIPeHsNpm/ajUHdGPz061kMD6wkaVhbAX4QDXrHSUSdin42K4fY8vk1sdgnBkpi4mA6gocQ2Lo
EKCuJBnoUbEaXzbfpzYFn13EyTsknkh66pXN9UJmaEMWmOAWqb+pwMFFXShCKIn3wYlCLEqu8tqB
IkYabV7OcznkQVVHwQKIbOogSWZ7WkunY1FigUvtnKUHULuI4QG/96djfKMBV8LCE7VagIbLq05u
f8k/ctn+liDPWZ5OJiK1+QkbolaX8YYbL5dAPh6N7a8mc0yEqaMKSUl3DB8dYcAS5hZokB0s1d5M
B4wkHnKggZo+cQzcN5dne9sm3k95oa9LSRK0+Lym+JKJpi3Pz23ydF1heTfJKOwg9fEgGNCeIQdQ
RIp4H/S8SsrmOUBgj7E5zKnh+fFRQzsNbD5wMJjBPVFwJwrT3HyPT8ktwMJxbTXg6Xnu5BJylH4+
VUF/yABOFmYhP8pMgfobFQpkBs/KARyCd5GHxNWXDqZfOhSQhvcQ2bZDDFziJQLAEZFtNqTAGVnk
OA289EW/mxzjIJ3UY+JMOxNy831lLd+Mo+j8CxaNzW+4kszoyVz32IMogV1OoXc0O8ba4SxYndU7
gZVY+V3yPHFixvb1rkQy1xsP+phFCURSKtrgUHhlDYR2V7HS/XxKDgv+82jVu+u6uunpVkLpPaw8
XVUuNZFa3LChPA3aTlFvq0zcmRWwazqUwwZODWVTbVfiGLXV+mVKDR2mAXhUEfzW2kEDBYWWp7J9
/Vw8QUwAnqou1edQgK4GoT2JeLoqp7K/vS7ksqJILWJ1HCYbjLIaBGoZbm8+FPv6MY7t5IuYWd2T
DigtSqnduKjk7FPFln8ZEWJ94487HtXvtltd/Qr6jVffcIi6NuuAYueRB4xxuYZf3qa7EcU3K78h
95LfuZK9fMvcAnOJqdPvhP+56sJcA5MudlWazthM0WAs0X3xBVBKnzOsZvZP5Sf+Ut12bvV+3PN2
7eq4TYuMoC5w3M4ZZk87yK/La/Q27I3IlpzMy9EIjffSIXvEiF1MHHTUqX/iP6AvKRo+HpstCPbl
2Pe1BIIFoXaaPewVQ03Zr8hR4C5yMPKe1Af1MH1Ldo1vOqrTIfEM7Ao4e9wPwPFWZz1dXYm5mGIh
iXAdWIOjl+AIoSV9N5zeE/zsAPaF/jPXN1+8fpnTM+5KrZVU63XwWY52dRIyTybglQMYLVARkthW
XtWHwTViq/TEIy9VOU9IfSiJMbIZryVkbY4FAChc7Ran/LYpLUpqJ+2UfeYQIGW5gtt7IdynFd22
exNomzLWPM/jTqht4p3h56jsU6XgfgretbAeTh+aGV1RFZ+CBo7kLXmljyfj3rQne3Zqb3xSSxtj
Ze51X3TZFDvfCcWwxBMHdVbGFy2BkYZzAB1Q/Oze9IJ98QttTDvmYxhta9u7JMbfNEQpJVGEAWYn
85Vg9ATpW2oHHa6ZbtN2PzPMmHECxyVbO3M8xsegS5XLmgJ1GzzwboMszp0+dZ/wpe0O5d34TT2o
fnyfuaSzQs/gRJPLgc2P0lm6nDiehK7OIX36ET8O90kBQLDKdCZUzSBdRPaDXVQhsSbB4m4u05Nd
KLsukXMVFDkQY2h1CFRZhSDIjPYZQdbO7iLg71qZZ2BmpniJnxS8JcPCqu8Km5f0XdTv6MFXwhlL
q7NyNIw40bwxOwjDz4GgZ6beBdgvu66+m/F6JYcxmzmU9VDtY83rFuhRlz/GZLbibnD+f2KYtEAS
6q7OKPsnEXJvCTC8TCygNv3V+3F1GsYWm3zKtC7HJ6M1m8WJ7PkgeRLIVOKDafcOAbYZGFxoLK7/
6mEArhuMWQErF+slH5OBSs+NtFLwfPynXDTZ+U21Az+FieaOAXeMPaXbQdhfv9ftV+tKLJMvN7U+
B0GH12OyH8Hekh6pZcY4q2TjmyLt4HcHtl3CSiZjGHIumyXAN2n2NWMbEpNd1bGIHcA40okycNF5
0mK3nVsZjtp6WCTCcgTPPsi2db7fN2MgjZCDK5N6hmRf3Hcn46C8TKKT3Y8v4TF1c3+wyY/eo9sZ
2W7JLGJFbhBaycHYtad2Dzazv32orS6GMaYQHPNQwXMomDBWrrbnkuF812M4rPLN+2W0ePewWTIE
VsYfvWMsK40TVc4EKABtrhMbk93Yh0HJZLH7EyWIMLlD9PTzXvrFd4mMkSWdlM7IPAMEvOjN9Ci1
BxWn/urwBA75z99tF/Uujwl7RjqpBaF+WP9U7YHdaaducK/bvSd6MwjIc1gWD0Bi+wG8ulUm6kV1
2KlzGMNf6bYB6tLiqbpPXpu7BL4fawIxcJQseXZpADIdLg3O5uPwXTq7/10XWqsD5Ztm2tlgGb8q
T/2c6oDOSKHWaAJqFvZHq9qWXAAGP6LZwXEq1Glc+cIs/HGayVFCCLw1SBcdqlPTDqO/lg4MzsKX
eS5sO9T9+b4m48J6Ycqy+rfT1vwut80YiWTkUIc9nwgaPCeaQmI5gBP6NtOp1S0zbszspb7KJVhr
IWK9p18sHcPs129yU3UBY0N7fXTLklHdoKZPtAkXmeJpmKLPmM8Wkjje99o8yUoMo61SpnTFLMBC
ihPYYm0JvSCrOmLI8TzZUtga5/29mWu/y2NfgmPUpGpa4FhmgcW7pLdIvm8N5ESz4pRh5l+/xO0W
wkocG1oBRqv0CY5HRybk4qH2NWdGS8ScdqGEohvP+rdCi4ymCHAPMW6C3vDHUK7OQdm2cxl4QrOT
1W9R2j8M83hQA/1ew7K9kKaesfDe8ltedSWUzXQjgLSFdZGDKdlfiKW4066zQMtMEMDoeymzBV7G
smXla4nMtTaZrqcZlRigG47gTavBqttjgvqRQKL89hefERMvEmBOJAV4q4y9jYIh1cOA5lbrDnir
t1Z4MBz0YPb0fCrHq5x1kPVhYOUwz1j8dIX740es8lJOQqNGgS0FP41s/NJq4iVC45YFWmtAUIBZ
Ao9U+KTN4ynQq68tEmFQ0FegQ00HFZhIU9a5U1o7UoiBDLV15YYAWjSfF85P3XIS61/KqFs8j02R
zvD2cYVWUQsixW6vKdHD31z/+4Vo4scLIWIu5oBBMvB61A6KW/qA1PIAY201mCDhpiWbyrWSxiiX
knTC2MiQJt3ROrkEQGNMkfuoGQMYlSttK4SsrlBjQkiRz8qwFOgOT0D3bb7Udn0zfM6Oy4HCatHT
YXMoeeCVQy5nmPFIW4tlNBoqFuakbTUMPtCaAw7pYkXEx/zinc5Rki0XvxZF/76qNKW5kTUjduI9
tRisXPiqZE/X9YMngMld8yQulizNkWWNQNLt9iCC4YWprbCxPgOTqirCMi2l0MKvSpaIPjqcQO6O
z6UvP3aH0cPe7a697+/5XYXNiuFaMpOyYkOqnRbl7HowCgLfY2t4Etz2rugWzvRZPtLCgqveSGDn
qkKrss09bPG2fUsOvML/trXjjWiKqJsoMnPPmVzHU5UUgbf0tZM1rSfmuicNJe+yN+MJyDX/I+fi
sjFmOCTw7hj5zHNH9grgbIc3o2wHkSV6mse/5m17wJwmgBwwVYVNro9K2hjLgn1rVUMMG/bJD0px
QqFa1ZfumWd71CleuHddkUUgBIJfgp0pboellWaC4w2egZYNpc9o/8Wo4eZDAIAq6OIbKibf2fGF
0UybLpMTHUFrcvLH6SkFdh628fxu17n6QXJrr/4UOuIxcK/b46ZkMKRilQSDPpigYCw+KYSsx9Mu
gOTZBXXNQ39T3+Q+AIZQVMXcox/ay01lj995V3tJYAO3tpbMfEYxmboSdANoiHXo/ClukSmNV4Gj
8qvRq/ptroe610fJm0mq3f+Rdh1NbuvM9hexipnElkGUNJqcZ8NyZM6Zv/4dyN+zaIgW7p278mKq
3Gqw0d3ocI5hSjeB0X6Zujmy5y7fj2ayA77Ye1YUoqtmJAWBZ+CWmXyvCeAs7YExYDVtJUm7MgpE
p49m+/LBrTky+rkwbmJgjJ0FaxhkXYhKQ/Q3XYInMdDBDI1XE+WJYMKN3JtKUdGyv7hH1ym9UzAF
RcvM6Dqgjx5bJRegcs11LpViIo02ZEWV6ujfDcLgogHiiUXiGKXkiW95KnLS+9Wi0lIaY3pyWimz
TKg0zEGEd/3OuKK1ZlpWMkNMKpc2v6BzvqVIrc7E5Bz2tDCrfCz4LCJcUBp9FtDnWLrTf6Kvge0m
2topXztkKcOh+E4mC2OiXyOH9xBcv2on0SzKT5X6cairx7qN+lEfimAzOqILTJON7tBKmma36b7a
tbh0vLfGmilpGGVGIMDg9Blyiz/LYdjJM6ZBZWVXD9M3n0iczG9NBJBcgYSJmVP1bHxgyACtU8aS
v6nUwk3z2dbBsnL5zq2e4FIGYzEz5lzDUJpREgQsS/cFy8ye4M5P2d535J2GoZJwP360CYpwvANc
tZulaMZbwZBq2ZgmWiwZXAXlofagYFIhQVfEtzQ7vdHgLSl9xmWVzweLYa9LuUyAjQLsA08z/HO6
Mz1tAyJD42vsTLbpNTeN118Ru3Yld34OXfV2co405dcyhmIVu9xHTuyFe+5RrAVFQ8RiGaaKTYq5
+mf8zacwa/AZ8JLIwsBqAGniZia2ygU1+DBU37AzbMBthsQE41iFWdlQMuw5TxO3LERYeThULnbr
RzvJ6tatu7Z0JbP390MWZlbRqbx3PXVabAxf/lzmBAMp6OPKh5uZk/qbH2YGUCfA9dzLpaW2WJkJ
mtxr0MfU462p7RRJaMD9/kSG8sflT0mP5fx3GADCUlUdpOHMWwV834YaR/QOmuq9miTbUS3tKt5c
lsJeQ+QPQI5UgXAFdChREZkHKdKIcdRbvfRGuX4gvfwiEMG5LIIe2FIRVgTzkpTMQQ9QmUdqMKiv
ghkHttIVrjEEI1baQ163ZV0h7JQAZRc5HzuWNCnlhLIXpCX6ow94dOD6cB49bNT7pc9JAuNVwhLa
5IOG0l/QpGDkKX8aka6C7Fz9CNLZy8OKV/pcP8GTROYGmTrojqbQKL1G/FANyarrq7xGtbfnsU2s
CsJ8FYW2xWqTSv++iHZ1k4NoeSaAnUX5NgMIefgsTq9g6OK9A1a/0kIQ8/QRSz9TIj0E2eY3GZs5
PVKuV9PJDsRDuT638vvokeeH2Pt0/GwLkYyl41pXFIMFh5h/T4X7Lo7txPi4bOo8tVhT1wZJj0ec
XyQXV2i/b4Sp5hTIOJ+IXaHoZpKYJIWIGlVOQ22tIjStQLoh4DX4T8qwDqglok/a2MRNkrLHcCa5
1cjh4FwWwvkqGpO0GgQPwobAtGfiDUJoFcPNLHBcOuersK8yWW3kPm9xZEWTfpiFuSsb8vbf1KA/
YXFxZBL3eTxBhIrHrH4XNVsl4eT3vJNinEBZDgZd0MG+qlFaiXknZdhj45ERnCXZv24J0mwF6R+m
OxkLzrDi0gtNipfk//DDh8StySbxZhBBtl6W2POwo/NLnzm/32KP4yyL86szzBhnNWwt1bDm5CvW
oG3H/PmykHU7OAlhIqquQq9QjCvPGO6aRrJE7nD6amggJwmMNU9D24mhAh+TmI9Ex0z6/NYTsO2a
D0Igc1K9swlR5lOdVa7VRCN6A5vTLFAvjKhbpbIto06MNx+prVCzMPvryLx1kHU7POnImLpkzDVQ
caFj3uLVJfyohMKW+5+XP9VflDMBG4s99HPug7Qd0jSOZeDhfOvcObKOnQBJtISZTlGGzjgDpz9/
9r9clrumHNbfsL6JXsA5Rj8wAib0zKBcGo+zN4lq7k6d+qJMIq9hzZPEmIqsZlUU1TSm54/GIG0E
424yI/cT6gAKCxvYSO/QOvrTLaWlPKYJgYnkeoqJZQz/teFGHsb/JoaNSWnSJfWUBJUXmfMNAasm
0aUrITE5TmLt/qJL8//asAGpl0Y/7wcQ9cVKtxmUm2jyOandqvvDCwVAyCpwXvTji3Lhh9S4Stt+
8EtPf6ZFewVvNRSAHUAhtJZ527ug28wc8eu/raPTq7wUy3ynrGlSNeuyysuTD0kmIIfg5fmr5nZS
jG2OdkM4CgrN7EAqgLTbNcUfY8qJUGdTH4waMuNgRdImuTGV1ZGhtgEnA8oz0g1ltQbTHV0JNv5t
f5KVyNwivQCSbFYgXFFAExZzn44Z8TD319IvDN/JdAmBEjMwGXIohkTK1ARUmdoVSQ9Rj+GSqLP8
lgeFzxPEZMiCaPSgtICgDqz3SMWDGfy7dW8LyScSyqVGTF5cIykGOjhS8QCFmFI3rC6JbWk0rFQW
OX5i3UAWp8fYednNYTQoUGomlmgL2KSKHSW2FQ31hwnjqbnN3w5d9RonmWyHsQlRvUvoQZaQ4UaA
paeIkpqNF1uKxgpKEh0YXKOGE55XL9xCLHMXlFyf8BKEZSrjVZpdR+WtVHCsf10zxEdAOa4QdKAe
3vZTBHC6uRusSP8qJ5x1vrPWyfF6wdaBTKmsMEx0/jCrhQIlKMU5pbk74oNODqW5E5rPuPeTMHa+
CPTQkZLm8L3EfC4BtZom9WckYGkJDRMgvgDh5s9wKGa9jnY64tTsj9dIX+7mzuS8NVav7UIEc5tA
pBuLBv3salED3DS3orTdhEkEqJOXy7GdJ4m5S4Ec0PmkuvLGAcuWwNl25ZFS8opdYMdSX1v/SRx7
jfpZlP0acMJe0n4p2o3Sf5/Ch0HnYFCumvTp+Ng2iVmj1m6CPMMLyvKqTeZ9l/1HCUzE8IOKCEEH
CeX4qoMuI5t5wH/rScRCCVphXCQRUzObRpEhmqsfeEU1G0BJVFZhE7vXMK0mZMdeRZhY8WdsTwc2
BkqGSCcUxrwnIOokAQCKPVXOHQwKWkX/rla5J9cCx7mt2t5CEmPlsgyeHoVeJNRHncAcLEN7k8Mc
SNFPl62O/mS2dog17N8qMUYu6EQ2mwRpi949i/rjPKheIXyEyc9MGTint2p6J1EqM4lSozGnTgrc
zzSC152YzhRzx7GpcV1Qh6VvzFKiNhpBBgvWrZ1BAxFeMg+Do9hJt8N6a7e5fHyrQQjNWkUkRKdQ
OH9aYj5VFYC8W1Bbz9MBo+B4H/b5XZYnvPbmemTHEwMHSEnkWM3yeW71meBaUQ7gxio3AMChu1cG
5k4A0pzbvA2Xs8WvY2yiBDtod2CnnR1tH/3eaMYpp6kfSHbesm012ugOg21g0zzTPZDOER31KnjE
vPldsVGLHUA2og1vymftKsgi9lEB/Q8qbzZqAWQ5nIWwR54mbSfJ2OhF52qYD9XV8vvlj3nWAaca
L0UxKcXc9XOoG9CYWk8tor2rbcir0m+y68oRN7kLXa8xenxLZ4uCW7KfdgA/nq4+U0kFkQvadhS2
/AwUl+QTaCDFAa8V42EuW1s1H4C2/Il4sxRCz33hRE0SyVlbikg9mji0UK16MOtkstNylFD9ipzL
Z7t2+WXACmFARMI+89G8F9KUOcsLPZwrz9Tqx8jEMy9tJR6g19ptXAqhP2IhJAhSYdbSoPai+bkV
lWeznp02ljj5/KoU1O/AeGuuYPhhdEHMjWyqvKr8SchsSfNspcHE+TyrBRokUjgrYLxpGrtyHmo5
Rm2VCCustn8Ptg1buhq330YMggO3bi9wO5traukyaETQEdPQlWaCmzAqJXx+VntdjlnQKbcmJQPE
Fq99dDbWSy8ZutqwbWBhqGduRWzRYCQEchq3Pcg2pqPho/WDgW5x8siL2OtKGYpBAGwlowv3p0WE
RjvHeV7UXhWPTjy3Vq1cC5ipv2zcq98KLwQMK2sSBqHYs5uwON/HU0m/lWib+9AGTgYQJFAnHJz+
YXwOHN482Vnr/XiMC5FMhtCSTJaqBLjfebWT9zIgYwDqEFjJj/yxxoxS9B48Cd6vJUweZsbqoS5E
M4dqhAEGZyUJXzCPAKT6nlSCY9Yjx2OsZSaLM2ULKklQZ2WJ8UfPFJIv/Zg86tXbLGePWkIe54iX
U55HGYDKEZHu9lHAPLayoqdNFcWqUHhNbV5FZlRYWdW+JXP63mK99rK5rMnC80jGLLQGYWwOHqLB
LSdFV4NXc2/OvhO17aYQA490+bfLks6yBoxCEYwbEgyxAXrMYKspsU6iQc+G2KswfE0NM9oH13RN
V3GTTXfFm444e8+y8hgnMk7YhQOpc3zsbkRX1TP4kDxz014DIJtzimeO5JcsoF/ia2FPk/1kYzOr
idQ3sWfc0mWVaF9vvxkeZi4wr1NwfD5XGPuqUQfkgMEU48kxocphXIW5BWccN1jxC0A+dPm7sTeM
VU350235Qj8V1dTjGMPi0KKhX2ixq0fi5rIYNiizYph4aaYFOM0kKNVloVWOIDNHheqyCJ4m9O+L
kDxqaa8Nshh7jfIejy9S9zCOT5dFnHlfVg0mk/FJokux0MZeTyjC7APd+wQBMAYT7exO2JOXCEAA
HJnsQ4OVyRh6pIOFNwPt/bESi73zDTI1bODH22mb2ukbRxr93stnDSuNcfZ6T7ByA3o0T9gGN7Xm
AtAQk/XNps6c7tCCa5gXN//iOE6Xi/HxvWkYZVkYsMC3prL1l+46uxa/o0Q6plZ4Bdf/tfjKUZJm
1xeUZMfxDNKKZgG4YkCk9rvhBwWA0jzMvFr5B++dSM/rkigm0S/lOAz7McR5olxpFN+y6Lo3H+f6
OlZFDCElHAbPNbAAuOHfp6kw3iNoQlKC0RDeAw8LOrY8bAYUKfiY9/SzXFKMcRyiVhlNYcixlwZY
z5r24fgxY+wvFB7l9GmqD/r4g/PV6Kv9kkTGh7RiX4HVS489rWgqa9Z0N9NBpAkAAUwgpV8oq7Iw
AW5ZyvZ1yRs8WJsC/ONgGffSlZM6Fg3YDBs32OqeDnyKekeHEFVn2Iz3+KZutgEBLe/6cy7kkYlp
4daqVvXFssOFTLG1+ABwACf7Qf0NKHfi42YNL+da274muiYBDFnCcxxJCr7DQqIiiEoqq3A4WYpW
tLExOrxy7GiLPqBbuuL7XFMcbVcHLUUOnCakTe7lL81mLUcfdPoB7DtczaVa940u8UK9d8O0Ld+T
VEYTY9A+OrXhLcPSD3dmVgtpzA3tTbUEQAF8eqEFToiJe4JpXP/lskrrXm4hhbmXgwDa1Kwf4XIK
a7IT4KgAS4bc+FtjsqunDAtqn/I8C4nMBRWifpYnJYJfbXuwUjTxTafW110tvYx6sBOMUrFa8MxZ
HEWpIpeOk7mlftvprUrCxFNSu91J2+RafBzt5hBuKZAY4fRN1rOlhZbMtdSEUht7H8aaHsodSkZI
OcHk/vLPRsh5psKE/8Cc274v4YEi+T3Ub7GdZfkxr1HDE8LE+8k3JomMyGPinfTYAn8o2wN51Rq+
GbYOIh26y8irAtFvcv7NADeKxjUl8WFE1tWsamECHxOlGPoPX+v+66es4iSBSSsqP+yCNqxiT7nt
3GSLuR03OUg23TPhwySsrWbCg52kMR6srrKCdJ2KSIEdsD6z4yf9Ot8JWEDNxmP1PgU9K9Amsaak
oT8KvEfeia67sN+/gG2x6KIYNeqMDKMFbZqlx9MLEBgPoxmXWKsP7i+f7rrFnIQxHmwGeAGGxSU8
vczY1oC8SMoQ3nJ3WQpPJcaDyfoAUA4CDwaCTbs3sYRCyk2PB5jWZ5vLotbz7NMH1BnfFZdGAApo
HF/ygv2XvHESN3Aj4H6UgNCObOQz6C/zMm2egoznqkchDgOsznlSAaAzI3KESLXNQLMatEMuK0gv
1IULpzNeC/ziRW4q8Fplp1ll0h0a/ytRBkvvHpuJc/dWM9DFWVK1F+E809BSzn2QE4lVZ8s51pQP
uvKIkpkjaO9pwBt2+EukO1kj40zUMc8ng74oKbZD+b3z+q10P+ObxVb/gw8WwzN+xrNkqYyWU426
gwj0ivKLaHo1j3npL0HmpBLjTwCjpMWCAZeMuQOKBxc66p3kzT8nhy7/8hIwjkZneK0JjIKoYFPL
I0DSDj0G5XKrBKDMZRvk2AWL2VpjmyYQMbrt+Xni4LZZRfxlHu5V5a5WnxIj54jjHaLB+A+z64eR
hPhQcVp/IQZY8BozvfHD6WvYmOWmLgF5KvS3uqzdGVLqqUr2Y64EbrGbirlw9dg+2pgJJiplGdZj
DvlOOUT76U4HpKFi60BW5bmUv+TSJjppaCjp4AH48/LFelFPmE+NPbq2RGtH6W179TQBtdkJdvXV
sAFuz33kdIUT3nNf1uuGdBLO3Hxfa4TKBJP2pgWymuRI20jYmu90v9PHyyH8mHxbBUane9mu/uIA
TmIZB6CXZpkYKZx3uBPt2QGAxr7fAq1qB+o1oNZxC2br2ctJHuMBsA+sKq2OwFRjzllyAiBU9a+G
W76YG3H7mHs8cBKePMYbKNJUC0KNl+9cgN8oj+0C0HSXz5D+F+dG+lsltkDRCp2oRQZ8aLwLtg1W
gSlA+z+ovXAsRGEyB99otAYLMMd6ljpZWmeVu86T8l1rZQgWm0BBSaSHj+MNifOMhK1TmIKg+m2P
VFq7HV4aLGJSOJLRBt2CjO14vlNdL4xopyNlUoopnX1Fxj4Y3E9m58BNl+aXkgxuNfi23Jh2UDlJ
DRaHJOTEeo65KPTvi/gr91WE4UPA/M/NtjIFMJvmnBvH+4r07wsJXSPncjcgPMnzdQ05GLGYOVVp
nhKMK2krcQJKIgwl0TC4nbyV6vtliz/W0C+ZPOM1qjYyY2lAfWUMwIYDEqab2Sk3WIffg+JOs9Tb
PMR2MEX7jPfAgfwq7HhvSZ6OjB/p0bLshBr5X1/cDulL3EScW821QcZzmErWFYGClJkkWHgcsswb
k9yWyulglP2rXIc/FCN2W6FyR0XZXD5gjpGwMzG0f+EH0oyHsh5bsalgDF/Hnjyv1/+Xt9fve8ZO
jwzqDBIsWoCMFTs/FFc+hkdelI35gr06CprXAmHfuG9Tq5mArtban62Yn666ymQa/dD6pYrRb4p0
5DQWABUc4raY10pRM+eVWf6S15wUPnMsUz5nPepHqlfdjJFFd/XDrxQSNqw/hx2Ft+1JHONOIoBC
C3VSJBBHQwPqLBjL4YcGeqEvXEeWoQmNwiAZ5g4tr7K7abLyejSnqy5CQ4BUnDG+NbDtP1RinAs2
ocBfnEEWcJ+dorEa1DkiS9yHBxl8P5VHqZOSwuoKizIpfynvgdpmASKL40bXW4qLo2VcUB/0WtMb
9IocJhdTENgWyK+mDW1g8iAwuLIYZ6NrQhv56LWhj98eoCTG66ksoKbc8vJA3s1nvE6h+1GH9fzI
68rvU3ArzZ2V6Lv/5F3YtZGApIPRxeC0NKT2TRTELVhQd/4Q8opjNCG5YJbs3kjtg9phEKLEm/Yl
QCNo0qBbxRMasTbv2P5ShPh909h9RgFAEiIF+fL06+vuBYBW1+ZTEEGetqe4l7o78N7OnC/Fbjfm
k1j1pQlXMjc7YwIVgv9YqLz5qLN5jl/l9ZNejAfpzVZXKgGZ0ACGJQEJV2opim1scNFEW7tOgJ2L
W0ZRVTFw4fAsn6cj/fsiWck7NZxIg8SvKAC3ARxxQR8cQ+LtZHG1ZJyKno11NAt4eTU/lcJSNgWq
qJk9xRa5KV0kEqkVXyl25gCKydFnXqTn5BJsRXXWqjkXMrwRFKt4oft8yR4FLE9zW1fflB/8/JZ3
rIw/6ZuRGLWOBK1oH4o6t9CHawxOnZE6ikuXj3EkmtEOahOgrCp7PkYzx610XCTlXTzqZi+IYWun
fWH4etHCX9U90pOi8q22na0hVK4bqQK/a5NwUiPOx2KnZMQYIxdThPiDsS4rlrdS9nrZO/JyBBY+
rpMmUSgHFNiV2/CuvGuuZWGnUp4vQC+CR6033MsCeRoxOYmkDkFTKT7kle8mVrFNgVek4uWyOuNF
BrGte/DB4n7VCXZ8QbeN9XXVEbXgcTTw0q/q6zAH6ljSyZs+VbzLCq6fqE7x8CVKuM3CZiVamWD7
CGlmKCFpwArSNeWHCyQMz047PvLYqukvxDHappJQRMJ4TCnRCN3WW0BQIwbwnOP6K2ghh/GOUiVl
qDXCO/Zv4s/bZIvpviDc64Il35VutUPRHfDLzgQEZtGSD8DDdvn586orWfwGxnN2bR/IeorrEHZ7
ZXipzFvw5fAcJLXAs0u+EMLkWkI4BmER1L9aNNFWNIEqPgOwz6IIefo23hs6p1VIf/a5RDp4J2qY
h2Phn+JJqSthFCJv6sFgYZb3cTHv2zHfkUn6nHX+lsXWb+paMcxxROrQ7XVA90hbfSd59LpnDr/d
dbakcgzo2On6n2ZsFScCScsoSriKJNm0gZPvjE3konZcfzXscUJTAeDZJWA/NzxPvX4rToKZh1bQ
AXog9qHmr7eICSAmWqbi3YrVL4eVZ3B7o5iPWiq+7CJlGHwiaKECg9TFjwmrASFmH+YpszHczTHL
VdNfSGKi6JwVwBRIYkgqv0XjdWXskvpTKexCBhNFxbxNiB9N9LUjbeK3GRzhQP4AlHo+WjyQWvp7
z2z+tyxAIf15coaWCoEm4JURaarVdQ9BM9otaI3Hd8qNMImPl73yathZiGPKiZmgtwHWfPBo9E1X
Amxh0TmXJVz+QIbIWFyr6x0BrgRancJrqn80/hdd/nJZxHpoWWjBBM+5Vhpg9ODQxBrQj40H7O6H
YKfWDvW+fFw63qExoaVJwwJUsihfA9rkupfl2IqKhPNh1l3EQicmruhyPvt5G9Cb2gPxGURCMfDL
UJWPb4YMNbVf+9W8SjnvazGRRO97Qc5LqBaqoyWSn7L/bJrcTIR3gIx7yBCY+2HA96odktoUCli/
kx4oYwCFr6cMy7y2Dk8vxk2AuBvYVzocboVt0L4IbaN6EAveZp6y6l4XH43xFBj8CmNfhXsFw/pg
iUliV41xp8jxTVgb2Hser+KYUkmXA1hzsmIGGECwS4v5XvS1A7a4Pqosq21ZMW8UpUusgdSHzm9e
gUdtK6FwI6pDYkmyed9UwXbOosnKFQOosf1m0LS7OtXf0pRcK9J4myvVrZIU18RP7cpMbgQJi0q9
tAfQ2BOZg9y+fAM5H/SYei78vV9NGH9OUcmuWnLfBf2EirPxelkG5xMe6zMLGUNQgUqlQUzJiOaa
grktw3ZvjgOntrVeRDA0DLGKogi+WObi1f4MgKcKUO8U1UC3URrU981m2tToc0yvBSDYS2vkgDes
63aSyVy7Ru4A5NJokTdrD6lxXY2vROU4FJ4I5s4ZWqDnSoqbXUxCZStlvNVJfFXH0b9FrjrmNovz
Y64a3tCdlI4IKZOY3kyNtNe6gIP0tR4kT8fFXLMxEKdaqRCQ8zJ9NGvzJRyHq2msrhodmzWK+ByA
TvQz1vdbJNvin+KagMXbQDvFT70xI3upwXbXYHDSmfWh1dPpsT3+0Mz7bNblCKwXUmBFZeVgeAce
hHxTEuExbVHoCYc33wxvwhylLVBy3LalcG+Q/HY2lJshnOwglR8HAIt6l0+AdzHYcQDDj41Wp9U1
+b495HepU9g9OLf8x+qAURHQgPC2Ozkmyzb+BzMzUPWCJUmtNwKzesxBpVf/vKzWuus6fVgmmGO2
IMMOCZ41crSv+ich5uEHrvdXFp+UcSjRIA2lEiBFFa7mDV1qK67TnezlYK4AaI8nEqtypsJqnjCN
7Iker3HLU5DxLSQO+qKoYFEqWrWZsZsDjmOmnuM8ZT2dIONZmkw2ezDVxp5PHgvzEBtvitRa7fge
Gi+Xv9VfEr2TKMa3pFo2hkBypkmR/JMSFuhPlM4Js6P3/FEQnl6Ml1HG0qyMGF5GGO8U4dkHQGJw
r85voMLl3Xr6DS4cIcv0IXZkwDoYjpDuCNIOWB5aemGHGwNzuKCYVn4WeIam9lB/yq0BkUMGs7uu
HtkdF0FVJLFmJGEReWVLnGLobUXeS8MT57Otm+BJCnPH8rlWQyIXv9RrZnvsLbqlktiNE3w3Jpe6
D5UHlbY+sEBxO/+nG3PvyjIAbkuIiEcXK8QRhJggId0JGgyGps+pbU7OZUXP1uJ/xb6TSOautVEW
DX4Bk6md7Mb0/OvBVe3N4CUfIqinX7LCEt/SB9FC86PZkoMAd2Nx9w9WOy4LvZn7KJhJFAgSibxh
r+87r/AywO3oFtm3Xre9rPCxqXhuuCeFmQvZBGUv6EIOWfYEqjFzX+yzrbSRgYjfboEG4JSHHoTt
oFUB9HHmZZkV3oKny8lvCrB+lgBiBpIr+LJab7jyLVrb94HxRUEDWhuNZu5mLM8SmTut94EmJQp9
ugG7f7jRNo2XecEOIJ52tdGv+A8PnhWyXXxRqYeonCERHPIbeT7uNGOjCCNdzfdm13o8NLP1oPn7
i7DdfKNXgwhJHXIjgCyamWB18ktBni5/93XXeBLCPOoD7B8mpWmi6tI8GMQABnNnEeEhbF/G+e2y
qPWBvJM5q8qfFZG4yGp/HNAnGWztW69gKk9059CSthUasVeU8xPcs7klfSlvaou/2rJ6nmBYx1YN
oOjBvPCn+Ebtmzo2IL4j5Q+1Sh9JJtiVWL5fVpNelLOLtBDDnGhVKU1SR37kYSlq0083U/kMSO8t
ODItvHOsIejcywLXY+lCInOuSjCqymzAKU+4dJ7iBPfyu/Ajky3FpUzRLUfB9f75Qh4TBMpWFuKq
wswTjXHp98z10VDBFub31uNVOXnfjP59EdVq0YiGRMNhZnjd+B1woLLOaaPvnBNcdSYLjRhvL2a5
agx9hcGOa3EfgGbcd9Tohl5tOu4Ohvh6sKNXjlCebox3j4nfhyqdeWo3ptcfsqOnBfhD6c624I0e
7IbzOF13YQCPB4S8jMV0nXGaRdq3gdYiquEGEivaphinbi31sXOKu3/CbLFe+zoJZB9bxugrY97h
pfG/dMiuS2fGiNW2ckY3KtFtkL8Col5/uHy2x9ne80v4W1H28WUadTa3WUXDd3KjOPEmLaz0KXvI
sMtAXHM3e9oNtVnF1fayU3vhBwV++RQNIdEX+jPOAABi4zwWqFZF0rSR1btg4m27rFsRsDZEE3Cg
GotW5RMVXzXXYUXA/AuSxCLFXYlHyOUDXX/NQsL/i2HSg1Anc2TMsJwWB0rz2mjfvurYo6MQQdGT
j5KK9EPYaZybue5MT2IZg22xQJGHwBj3SCW6I/ZRpPkwmd961VO70sJyHSeL/osv/S2QDfJd1MRy
js4KDBYrrVbu9F/pVhvxUvjST9VoT4fKRngh6YWJEtN5CYirJPV2yDFpVbqXPx3HQNiJvFRKEn00
G7orlO/mMt8l2nwr5RpHDPfkmCjUD4YwmhSogUJeB5kFmoztuBc3ig1qkNzm2T1XHhOFugAhKAhx
tTCs9p1SKka2di9uCtA18aEaVp91iy9FD3kRh4LZzH0xR1lvMhWvL0c76s1NN893gi5zeqXrsehk
gUwsUrMiamb68khKTF/Er4X2/N8Mgok7QzTVwVxR3whjEIXWkkTfrkaf5zKobzv3wSdFGJdh9IPk
pwmewpTZsw6t8DG4JgnFnXYw1ncL2LvLeq0HG1BCavC4hICT9c+PNM5hN0Z1Si1Q2pjiFkjegMtJ
7HJCs0XwUFDDW9Ej+eayXPrfnum5EMt8sLzoqmZukadXw3Oiwiu1GIzTeJUFnhTmq5Fc6jJBwkzV
MD1L1auoPejcT7Ze4FqownwyYkoihk9DGjZ7J0u3It15B24zFkj8tya2hBKMngGYoMXX7kq+iq+1
p/92loy/V1QMYWC9I/EG9QmYnMbw3GqcJGj1Kp90ZDscZU8KP5YRMLXBcHKigKpewxaCZnUmdxSN
+rwLpsF2OlB1asoB6714pNK5esnKc6veNg7x+hvRArU1x3esV3YXyjH5Bijc9DiUsHY02ORW2qhu
eEtrM4Y3I5NFo3HzuQ7gQiLj9gFhD8gACd5EufXvo22ybxuwBlN6JFrM+0Ad9BVEC//JSo6nsPDG
TZG1Y0JdpCwUV6CK85S63KD37VwWsz5ntdCNcSikjBNRMTDxatzWO+0rngdYAlcP/Inv9WC2kMT4
kBb7HQow7PCEA9koAXQIFsdcAAQfm8O8OvL6A24hjfElFNOXEqzE3rjRwVmN6mtvadfNQXmOHF6c
Xg1nC1mMSxFMEqQ5qq/A0Misym+cMdX/mwM+1h0W5lCDerSIZRT+O139Ured183STRvxxKzXBE+q
HL3nQo6YRMI0NHj3qp4/Wc1ev0aJFdSbyV5+MbaGbxO8KVANumsysAWiCBZb8jbn1oV4xnIcZFv8
jriVanRL0U0JQV60M1EZBB3bjf9o7P/JaD7nAx43CJbSujLF/gryLLSsXUC1OUHOa9SuZvmLg2V8
CDAqGxKGBqbka0v6hjW4++EHuLhnT5qwlza7VK3CmbYUf4FXZF1XT8eDGDR9KAEwsis91dtOxl2Y
mkOaatYg8VaP1gPOSQL9BYsDrMauqMH/jYBTZYpjjKFkh1J2JfrV1yrueaBif4nhJ3GM0+qToldN
Ov5Mwcb7W1O3wtKiJgKya+BmKTZduO1uS8+3x1v1oRMt3pX/SyJ2+gmMN2u0KfNzCQWpcSP/TCNK
wwuHVhz6l3A7OOOXFqgP/5pQ5VixB0zQ/39Ixql1ndQpeo0NkjwRgZGgO2OPUWyFt7r9l9t3ksM4
NDCfJtmkI38Y38InisxjOt1m/Inhu3+AZcGzTiYfyluzjrQWN0MSgOxnfEnbb5djHEcA268ysO4u
g14y9oJ0uJFzgEkGw/NlEeuZ6+8DYxGGp3kG2U1IUGImd2S+CsIHI+NBb/FkMHlPnI+Y6uvgpBo3
uTEefW/wgMNBu26Dk5vOP9trPUMSZkzOZHyHMmbdHJd07XOQw4MRFKEnh0W87yIxfNNJqU2WVKnE
iTQ8fwJTezEAl2Npc+JOfk5QD87b9FGei/QaGAffByNG98UwGwfj3bdVSRqrEg3JknyQObVip9oS
IEgdULc8XP5A1IjOs9TTB2IcVF0NYTeFLdqjWmOZSW3p+q7VdgPoEOqis4ZZsiX8e1no+rj16b6y
fNJpmks5gFp+1Quiq7a3g9nyB0dFP1FzVat96X+Cf0kDizhA1PSr2E16Luw0dQqXVGc8lZiJCelV
DCYjCADzHzs4+CxNctDJRyry0tb1vZiFyoyL0qK6wsIdBp8aV92nkROC2gXk5N07XT6jm9fN7XQF
hHHns2nY6RszXiuS/K4JFQBbaAItor1r4/3l78lzJIynSlPk40kKI4p1wQ7z7zJvwJXneFloMl0x
2iqIkH751zNeNvO2t0q3OaDxCBwjnnnyYhhhukVFV0ypSPVp3LmwgI/h1HjWPxkP6H4+0a4z0HAz
K+GhD0icbIEwnixre4UMMRwyMOfesi8tcO4yu96aT3SoEmu9+/aGT1S8vgZ6skx2pUPy87GJamg7
7MGIqT8r3+T7DoAODXYjsa9cSnYEemindWe3vAf0XFaiQUd2vDkhznVkadFH1R/RNUPiUGmZ3cUY
XFUmt1AeIvU5b/8tUwHjvQmTKJVS+H+kXceO5biy/CIBMpTbyh5fpsv2Rmgr772+/gVr7ptSsTSH
YzYNDHrQeUgl02dEXugVfGui7xOwRcXm4lx/E3+RQP756kzGvMjVVFRNY8CyEhGgSaK0C9r8PI6S
H+rZzRiMimMYE6x73vogzfpXlQ7wyxvAqtY0trycdlEYZyOcYhQOll4/jNqlEBRAC9b29XNuv/13
QYzOymUYJgEFLs2UfAAViBhT9iP3upBtL/UuhHG2ZYdpuj4t6OBv5I/5sA/T3hm1zMqn2ikbA9tj
+8T8dV2ovK2R71IZ36i05f+gjlsXkJN2jSNa9V1tx48mhh+y+z3tf5Sxpf+uf9Ze5LY7qQfIYOdE
fnjDS9x5V/BJY+cxX0Do5w8h5i9ao3wtSHoy1MFJ0V4CWqObdNhX0gG8z/nCf6HJ7/fAaHKVRcEw
ZihQxFV31wSABE/lxtVTTFwE4Tke9J9TrrqJGu2Fhbub+xfm6V064zgjFPqXIMdaovoFkgto84vo
Cs/5obTp/af7+kWypyfyo3HLfXub3yDm+n5dE/7CIbz/BsaDysNAFil9c97ppfOwLX8BDKiDTrHV
jeDIoOtF3CkXqtSf45N3oYxXnet4MsMSyBx0ykVDPRufl2K10MGn7Gu/4wH6cF4yu0veykFdjwL6
tagCuxn67QHhTPz+hRv/80jsGrmpLlKVdDAWxJ9REaX7sk6MtzQ8ad585H22v0iH38UxtmkBuvwY
LYgaALc5wF5Y5EBoE/iSeIhTAIZ9pPD94mksrPDF3GcvkX9dcbaLG+8/gLFbqShnokBX+ohUOXWu
W22zC4E8b4pHPQLaQsULXThWQmVMFgpDeaaq8OX6JNl6Y9it9NToCxjX72Tzl4K8qODNBW4HLe9n
ZAwTiExUnVCImiQ76fm+fZWXk8GbcOTpJmOCpCxrTWmkFxlh7F0trFLnfSveORg7g9UjRUh0FINU
wN4Iw1EM0ehuX0JT4thT3lkYYwJ2DNMMQ5hTU/gmhK8Tt2G/mV6BiV7RiG5KqsgyEAOHOo0GDVgl
NVoPC0AcQaYQVNYQe/FjAoguA1wcKqY16+cQmn+zqLZROgsnAtkc+Vr9CrbZQsZhKFSCkWVALZ6W
E1CNk9v2dwIuXxCCaHsg/Yi7Fh2l+IHi+fEm6Lac91o6E8Mr9WAauQZrFiWiG2jnMt2FWeO1mu5H
EacEQVWctdRrWYydqbAUGSsGLLWKjQXEXWBEnK1e5D2CTfO5lsOYk6wYwFlPAXaKzC72MGUH5CVl
4tSOgBmFFBNtHPgp3iUy5iQC3GhYYTHTn8mCxl/a2EMKzpiykJ1pApCeyS0Hbzm99REZa6LVE0kw
y087+3TIXhffPARgt8FngbnO0OKlHbxvx1iWEiiMifoGmynpN8VYH6ZYP9Uir1G8mdutD8aYFwGj
iWAPQ26n3gQ+cdXn6IZOYMmVtRxkGVUqAOvck6/c+GkzdlkLZsyN0OhNGZpo0gnoS48GYuVktgWj
ctJpl4TfwYhiCdJtCoQH3SBWKwhW1T8A18+WpcW97g63vNP6pzARTZzWUpBmeJM92uST+t0cZnta
Tot5VOrIkqXIVmoetgvv0bCdm2hoatJ3hI4idPv6LnRTDFIHN9FO3PVHXkeB82DY9kxt5OliSlQY
lgQJaFiQL0/TfjSfDZ07Gk9N2BWzw3ZntErR5nSBShE/+an9okENwUYztrSHR+Hnf/p0b/2xVSOj
EpQMs6boLIiAhvoDGVHz5B1v5pP3TN7Kris5LYnzRCOo5EenOrMoimX7mNvia/eMvXpaaPfbo4k0
x/lvx2PMThzNYVZKaNZXQ70Ht9UuLkY/KozIWtL+Jpv1Q06K3BI18XJdMMf8yIz5GQb0LBNstYIK
fvDCcj6EVeE2i7K7LmYzFF49vbdcd3WvXZErlRTM2Eh7wSKkVdvd83I/jpbqTr3XuNNbn01B0/I+
euwEi5x5KH+bedz6FzB2qOimfhkqAMBCWxcPuaJpUSA10w0c7JKAlBlsg4IvnPXfjdU9BqiyxQ7v
eXLVi7FAUxnAZ5nICOpqcVWd0irGsl/21YuRTfdZAFi30HzNq36v19X3eTTdkTS7PDEey04uLL0A
9PwIlKjrX2czw17dDYtbMeSmgT4oDCPxpxNlDwFqAC5D3rUch86VxIRFlRKkRiSiLpTs8/vKy/3F
r/fB8W+gY9Cg54p1YpFG2zyKpYKSvdAlOQrOV2ASSwIa9d+Bnt8K3tcXyERGaijkSkjpCPI2fK67
8igvGIddVMAhKDInfn8DQrp2MiYqys0+lOUGUZGSapo1Eqhu3IcHecaOfV0Pe8yEOVNVufpU79O2
eSHVU5Jle2Ca7dsgACVEepGn2MWGp1OFA/1fJKtWtdCqJ8VpK3B/LOUxQygiStOhXbLTaEieAglp
CUYHoUKZrZ3ulqK4BIHsYMzYiuJMsSut+1nkZgUrpVjhYLrpvCswIAPKcwvoUa7eEbsRTVdRFdCK
SuEui2XsbLV5aacTMCkxemUFsjJaSy3tSABeQG1JPABYomuVgacYzKej6c2xydNJnqYwxrdRhAXJ
TAxNkeuXpDIviz4DBkT5BsKqfWCiGC6QaNeXuatgZNGWiuGslynHEFPzc+2jMoY4lJGQ43WnPlCP
JqtajBcpDSf0wnT0zEP5Yaqic1US3tnFTbGaIYq6piqKzoSFE0mrWKN12mTfXqQdHVmcgTlMjrx8
6C/iwHdJjP0F27EQKrFG3+Pg1Bfttw6iV+l+OvROu69vc8zOCpyRNPoQPt/pu0jG2pIsI1MSoBoR
5ViV6+DL+UHQtvL8KYNtYjf9jM5aiGNR1lw6lD4c5VvaLyFeclB4a8CbWxRg5/3/78U2tKVcjusI
I0d+EzqTF+6izH4jI5Lt0UN/pLJFbN1c9w7bIcK7SCa7JMZcFF2JekEp7iYZ8qJTlX6/LuMvHOO7
ENaAinkFAhR4IPGg/SbnP0DTY1emJUfgtP+YnSm1+M0nnlYajC2VVVA7hTkCZhXa0XqSM8LEncGY
iGeQSDvpN2238WH7/sIPvp+XsTmdGMBBiG/zXOFO3Rn7+G19UNwlnAGnzTcAACVF0xUQvbKArgMx
p04LEdAaqWYJ9XdZ/HH9022qx0oAY7jMwAj6ua9BW7CMP4pYdcxuOM5J+OW/iWEMlaA2SThLKI9N
2WDF0YOMAYcWbuO6lM/vC3BTqmHIMrh3RUVkNxaAUqkMsTFrCBC1AzhAYoAF7AxnwFBdPwDHXnB4
ayaf3TkjklH9oQ8Bxd6LEqBCAGJjlV9zuiDktC+xbTi1Pz+WdvUdfAWPgDO2JV+3BTe+Q/PhXsDG
6y56nqzxLJ7Dg7Bgak33FVe4bb9UPgHKP6YeS8d0sOf0q95NwMCkQ2yiFd8E98Z9eSxd5YeIWSzz
9R9XNZgzMc9K0JYCWGyl5MWNF3aP8+SZ/xgwgIowUdEC4w+2Q1nP1SoDSbELKHlVJH/JhfJeL6PR
aXIDuINFH1nzbDb/9C0xIhkXJvUzCpuRRLy00K1FREOVB3uyrX+rUzEuS8WxxlKr4ErOM3b49QEe
JXCU8wJ4PNRNUIJyORr/yYHhUFje0iWZoFKLgXM40VVmVqKqVyc9kTzR1/wq9xQHG9fHfK+2Hh1d
4oG6fTIXb+JQgzAUlJwQ6zHiUnXOagUBZTc+V62vKC9i+8w5Ek8Go32LQuZiLFXJmw+GT+zxnBlW
9j09Y2Rj3/jTJcNoeDXyTMf2Rb6fjLlIVY6qdjQnCaZDPqS7+GDaBNPvdDiPT931ubrN3CNrdse2
K/Wwl7xAEX/lKaKBRDovqWFnCamtUVu8PKjuamk66iR/GAvzVDfZUc+auzbSnCq35CLX7KhWAQGV
/s6kIPQ4X+FTeYj5hYzFHrogMmNsynuRpn03xuVXWyT7BtAojhKEB1U0agvo3z+LMHzIE/NBkfV/
3AFgfgHzXse0MMxlwB21LgUCjvFnCygmBbDbsKz4NoUL5tvF1XbjjmcBP/ldKlvWRFlUQP8C4ueP
ej7lJakwvQyrnp+UfLaqzuAo3KaWryQwqXRQRMMo53hJU/GateJ5kkRPiJ+uf8UtIQgcCJ3LNyWZ
hfao26IHTBickz6FloIxfcXTZd573borndAhaFComxq7HQ+YM+D2J6XmgfoO9kfamaFVHMM9DaLF
nXAK7nmNhU2JgANVQZBNiM6ua8mDRGQgTMFC5CD1C+0p4w5TfUrooAD6SgT7QPsxVOoKytcfFg+F
xAfxq3wgdjKi+FXaoR+pYGhFqUn/O0advq0PmQ8jnHl7o6zpcaHXmhdgLf+r9EPx4iOFWgLr02Cb
Z/JSPkTH1BmPhJPGft4CYiQzby7q0zKrS3zLBkgVi5PvYtfACLYJ7O3AGu6qM+9TblrC9UUzLlOR
llYW51TD3tHoYi/NfK4fkUa7y6ECmP+h31d+f1xeaxd9+MLiVYw3H4gKZgZdwbCyyM7wa1UVKJUM
TVoIRstT49E0wosCoJbr73BbYd/F0L9feeklzHJYfLzDqRjsAM0Swk1leSehf78SUSp6rSgNYrYF
EExjRH7lRuMveiNzjrIZ44Ao/s8rY15Gi62cSaTBYbIHNZYlUwxgtcAsC8UANo7iTir+aSHgTSnf
JTLPYSjHMKxjfKQyk22te9B5uBT0J396b7qia7oECCTz7ciru4OFWXSjhAAMXxeF4ZaNi0Tdyhse
z8r2+1pJYhQhnGYkW6mqed1LtReewakJXJzKVf3pKdt1AL3kpf9ciYxehKOJrq8cIqxGfhKgX35I
7TBAMZXi3VQHbP47Q8xz3VvBlL46JqMjA2nTokZC65m7Yj9eKE+GdsrRrR9wRJ6v3tbIlTRGPwS0
J9QMr9hDsZYO26ELmGG6KrVV4slec+AXHjYf20oiYybNmkh5KxDN06RDhoVkrEKH4eu/sBkrGYxh
zKUpX/oISiljC9KQniUet9Dn6gl9VwaCA1WSAActMfemgAFHCoSBBlhjBjSu2q8H18AK9NfZC6zC
Fb+3z2lrT6p9/WSfm6qMYOb65DQx4zEbJXiZP6puwr10PwKbPfdQgObNPn6u1jDimJskmAkAWyd8
OYUSiRHa63hwssPnh9k08+8XyjaLwdZidBmiFo+keeCnS3fOlSlyObe3KcUUTZglkDLBd3609IHQ
CXIK5livruwJTjqyCx04+rk93VGqLR247Nwq4mY4tJLJ2K0xyPPFyGG3xjyyTC2y8/rBGB9U4SRm
gFfGZMX1Q/LOyFotk9Sl0cuqZ2RfSpBoFpikvy7hTbs/Gf3VkRgbBZTqUAtUXONSdPsiip6W1thn
UbFrsGotVmrtDrmCqdC0ua9JcsGizk4gMthXIvWu7/J90c/7IM1fZx18dNd/G+/07MOcqrzQBOSi
iwnOAAzPN9xhIKok107PPEGSGeVidLDQxEd0qVvS8c0tgLoUUa2xiw4K4TmFLaNpyJKhiwbw+D6B
6kb5iIXQBafSelS7B81TBNNrm8YbUgzLFWW1x/j3fZSng5UqZNeNy7GcYiAhK+eMaH5bLt71a/68
VQPDYMgGkhfwZxufcL2iqJlSYaRabaeCK8qH6ZTfoX3qzLWj+KKjHcPEqk/VZbzhr49+bqoz0qkT
XUUdZSymyLLhmWfxgIIUcoyzYWtfq33lJZ7mSHjNur0YF9NvDnxujE2vuT48Y0bmvlGjfliwn4I4
DqE2eDhcDc10yW4OzWRR/K/r1735/YkJEEswSMDfMGa4z9oOnLgoVY1glAOy5SIfspoLnLAVehiq
rJu0vAj3ybydTk2baul1VFZ+aT6AE3aRgHIBZeLUf/EZwzdd2Voc8466ElUyoFTJnqFjMjc05VMh
J2epClVP0cdbJSn2WZ+jGBiFqTNUnZ8LIzZgTIXnU7ce9PqHMLcbi8hXkyiS8aC7fZV4pZ3b+iON
yecOsBvmfuAupXFEss2zotQ7pe9jhFjYP3O7fVdZdCgttjPQLLvBkR93bRnG1SHZ/llQ1gD/FmbV
I9GXFDC2qJVd19HPAAf0Ub6rj8E8yr4SWiJWUJ/+8AfR8Hir+zRu5WPLbmUda1HMAyQdMoFcxxcr
VfVel8Yz/tOTO8kTEoNjez/vm9JjaegRA79NEvHHR1szNSg1yRGORRmN29gGD9QxDe3oNRotisSF
jVECqsXaix0VcKSlRRetk3OmeCGXXnnTDrz/FnZTALg+GtabYPdk0VfI5FZ9a5lZwpmq3bZvKzFM
ga2UJzFoOhy5dWlZKvFqDCdoDg1t8SB2dNyCNyC0bdJXMhntEfVkCJCrUps6nUjqSMTGZQ+yo+dg
ka6+TMdiR35E2P5o7DHGfpolJt7fSPo2jeDqdzCqNaS6CVZuys19Kh4AlElZlrLfhhVYIND5yiui
bL5KXQHRC3AQAHJNP/jKkYnDnCiTmupeHr0M/c9a5fXNt16KiX9cIbQeC6LvjwJMsR4NMchlTwQm
stQNriC+JsELvLp9/flvhblrQYw1LwpJnXSAJXnEeMmFyMmLYpeCT6kQjnX8kPIg/7fFofmF3Asd
HJZmYEhIKYIhBzYbjFFtHHix+jBIKL1VstN3k5tU99fPt+muTPFdIhP0itE8T3KNDGVVDYjiPUZ7
nenyN4K+rbe+lsd8ub7Ws1JLIS8N3Lg5KfNZLF6un2lTOSQaUGJZwdTYGncWVEGvhKXs1cuujH8H
g+E3bW4NaeNdF7SZR2LQ5U9J9B2s9FwzyIhyZSq/+QZwdeyki3KQzvyKxuatrQQxD0ovp6DMYwha
FJQzpqTfGTMv+N10CWh3aURG7xATKYx97NrSLEujkD0Ml9v5Uvw0wuKShhTHAc2CJhO8Kcx3ZVWI
jqz0BTaz2wv4KS7zBDYaJdnlI6pWA0Ye1Pk8l+RnomhO0tWHTECwGipfsHTtj03Q+ZyvsGVtTMkQ
dUM0DU1hkUiB1a9HgoLfLZ81/20fhDowzJ73NvI2pzn8DXu6qWMyQWdXJBrlrvv45YUpFIxwhEzt
Ky1Y5ECKPkzYZfbFW3Aiz7Ilg5nHEk5JafNYazYjEnMlm3myUwfSmjmD7D92GlBLQ3KgYlAgOvAM
+abPXMtinmtQFbpgBlA8VNJW80kZ8O/2ih1nf2M+abMKtZbJ2Nxxzttk6nPdCx6Th+Q2PurPBTzV
a3DSbqanvHZEmotwg9et/ibAq5GQmqZiGuyKcy13RO3VVvaSE4Xbl+Aj9YviR7u/MZa+aedXspiw
oC1hdJUJ19o4vatE7rj41CNP9wCkJ4jQxQg0b4LTHgGEyg23NnWXqLRib5ggXmRiASPr4qhvKt2L
xPZBXMJL0if7WZV2s/qvTPFKFGMg5VIFxg7Bnc7STS4UdlsBFSl5nfueY4p5Z2Le4xgordk3g+yl
ZADAiZeD7SR51EJO42HTDq/Owzy9XhxAayc0sifJ0ykFLaacBreTsL9u0XhSmEcnmVlb9gMINzU0
aNXSHtWfsslb7dy0moRWeWEzJY3NnMBMP7aCiBsLlxt9SKxQ423n0pY4W1EyVxIYJdcLwcw0EceQ
xfZuqYJjCkcRgXtKH4EZLcY/uoo8mWn0FZfIK+bxTsfo+CTVYZCI+FB127oFitmhziNg/ryBgBRq
fT5GuQslTZpQpTqnqV4UCWcDiGZJAD4aMxFtjGqMTtYtMf7QT5Eu7zWj2TVjX1utKWPhtIVzbOxJ
149VPh9KFNUjJXFDNT7r4bzvF1BiXFcr3p0wb2ToRq3viw530qe3/TI5shG610V8XhWld6LKBMSY
Cqiy2LTSqLIhi2HcPPGOYh6ru+SmBYAShp721S4GtsHd7IDLTLT6Y7LvUZfmeazNQ77/ADaXTLKp
SY0SStch28qwfdYV2T8esn47JO13AsQUjoJ5nzh5pReLoqL9CMbyoBDtlBg/y1y46VTw/gWpdmmi
yRXVTDwqw5I61y/5bdXh48NSFUQdClEx0vg5vdIiYdLjSKdQoOH99NCeY2KlX6vb4TT6lOcQhdvT
hJ5GvCcO3ZEI7fJGcPJjcI+YJDqXnrBfHsfvvGR3I1j4+LsY6xi3bRCrEn5X40zOAnLC+M68p3y3
nV+cszOvzffZTH4Ux3yGPpFMBKMQR8SvfZZZAl4eaSLOq+GeiglHRFUYzMagYgAygInww2Sl9uJj
+tbPDoHLW2z6HBqoyGtNVcIwHaLxNzj6VU7Rd+Ns9jmsSjH/FpvZqY3OF2VQ/rWSbYA7MMi5JS5q
DBl9+iCS+W7q0oTyuIjy/9phtXnCYeM3hB6xsxs/s+WUM3q50YX+eEzm42WmNKSiAUNBbxXQCV8M
AddKLIooaBzpYO7CIyve0JcPx2Q+pJwvSzPWMiqz0i6rn6P8Ngw4poH+6ms3yVTVkIQAc9vATWqY
XzEX9Ycp38gCIHqbfi8X4e66IdiURmST3iTojFikpbwOaqAOGao3C5dmvvTVI5hdchn6Ofy6Lmmj
N0YjNQVGB/kuomN6tyutrKIp1pqcLP+bfhrvqx+004j9IqBBdiK2FYiHbABIkC5H8uco4qNkRjkD
RQt1JVEWDJhGsk2q+ckkyU1tN1qq2O2sOoneXKoSmBvDrHEueCMV+Sic0VJhxCwgyXoRL2Nyhn18
iH/1iYM1TuVQuPmX0NHul58Nbzhow4uqqopMXJYIbltmYzOgkptqj6q013jBuf7WlNgUtDD66oIk
zgtd5RINgCOkGF5zYdW3dQAELZ4j3ZjD+vgjmPCtm+oglFIBbEiRHX/DgO/PRbDLX8hUNKvavQ0w
W50vPYGCr7YyW+EEwW+rqsxb+nAJTAhnBGZnRJjs94o6B0CH0jlxCD4TddwJjWJ1QXsEvNllCMlT
lIsPUlNPViyWIaLL2jXbVLDKJnPEQvbjLthLgwJ+IN1ZJMNJ9SW0VZVyqlLq1FxLJCsI4+eukngl
540XijMYIvpOBnCQ2XAoCbNIiKVF/5+V688PcB87wR5QmQCZAXjEk8N4NHhDextvRlUVVVZ0qKcC
kqKPr1UsFYBlpAbKRXLqi2oIrDdFtAyA7o6Dcij78G5Us0MRmiUOjn4D58lu+JO1eHZWVg+VdMQE
q45MOv2GvUAkZReKNLSAxaus3ezMXTeiuvhJV94PzCLsmZWgdlMn6W+lfc2WdvlZdSnVBtkVNm93
faNLjOQZo4GmrCPCldn4D8MW4iK0rYKvGu8qEaEOigWowYD6RnWBB7KTrQj0ZYo1vYi6xblc+u3Y
o66FM16sC6RYWMBMj7H0AFRq/S/stSved/0I4k1Q4SSLfQpexgcgoNzyVlu2tFlDYVoUMQmN0V6m
QFiG+lhM4qR5oVJaKTZjBeWlHM1HYLBODSd73Oic4JIxaKlomgi+eFaHW2OMFSxPoN9k2JVDDpUX
HJBeYWcG21xu5FGFygMkFMk9mOE8kTdwshWhrH8Aq8VmqzYVQYEXOhX4ppdh4rz0m2O1U3zBRyUz
cAyOr9u83/cjs1pcF0KKaE/UPBEY9FLiRePPQqgttaIwSxUnrt3Uo5UwxrybSpNhTB/Ho+3h9AC4
WACH8vOxrfAZDSCMlcmorEn6p2pTK5YdSGIVbP6CqkMgrthX7VmuM1evMASYzS9pMxi2WXYigGC6
89AJvtFX57KuOT3PrROvfwmTrwtFa6aGKChe3epgQ0Fvuv1dYYR4AoJBFtil8JAbr9dfKw2L2Me6
FsmETeHYK4uQqIq3RMPtEi83ogIohMbkRdM0CLomhwmSunYyyi7GJRc/sv3Xr5E9/sKQkKXdpA8K
WMf+BQasrH74qkxg1CzaOFcyDqYD5NlGaPol16qnf3F5xlsOhMkNhQ1vRzEZEjGLiTdUNyG5GNOx
Xe6vi9h85KiC0jzrTQajE3CSIaBKQ+Jpj/WTcYgAi1c+gmPZ+KL7mlfcCbf/fOgFN7eSyKgERpej
uM0hUa1Kp0iwulIicMGAMedkW054LYdRiSFRYropSjzKoUTsFKxG2is1miiN+BjP487tb+r66mCM
SpCw6kMAkWHZ/IyatqfszN5LAW3ZuRTQMDoAG2y0Bl6svGUz18dk3GEbdlUzkYx4U3cnJF9hiHby
ctFT3U4xznD9Tjdf2eqE1MCskiDkHoUQTzhhFt+TuLuJShjm+htQAffXBV2/SuzxfRSENfexQPRN
vFzvv0T65Ihq/9UY1Y5zoM/cdvQZ/3kiwrb8AEBgDMOAJ5Y+yQfKewocw+/qPZpYu1x18l+qqxxE
MK92WPay5mPoGW71gjVUUKVwjryZbqx/CuOPEtDCyXkTEWQ8kqfepkBYnJzW6gHXk0KHBD88jx7V
XX5D5HPN8OMt0Ke0+q61og7YYcAthKjWqsngxAqPcmmjWPxRBmNozDnLUrODDHmqDmqZP+dDe9Tm
zun10XSqSXVNoHMkmABy4DMwohGXwIpBiDViZZnk4Xlp29u5A8QOdrPvtDq+mLXmp+r4K1vM+wJQ
W/9NBVkz1RujobT0NUfnBcvsSWfVAm+6gnfxjI2KtLqaJbUxPDNGhic9iRUvgada88kxmjJQNYCG
gX0OJmQVOyJPpVBi7+wN/015phivxo0C3BjxyCPApbbmmjBGhWPAuIAtoyKeoaCQFYjWGMWenLgt
SncVCZ2o4WF28SQymptUI4idJ0g0g0OKfoMSnJTubpRHMIe1bpxxvcrnJinUeHWfjBrXdakV+QRz
q+J9zt/SA9mPnnmo7kKHV96l1vTabTIaKDZCpDQ1zkb8Zp8fOsTdsLwH3gLzxgTMxyOxSiiMbWBK
CaFLD27zSlsVsR9dAku1c6Db+dff1VYl7cMNMm5SaYKkzMY3cTLQeGzRzbBPB0K0ADM4cM+jo9pl
AdY3n7/E+hmCmtp7upGJ1oEuS+xoTDxlfTOX1Ft6WEfYyb9CV80B2iW7xRfymIK9iU5r5qfJxbjf
QX6uv4Q3pVs6o2CPu4gTtW6+/tWPYXRJUzHgNcT4wMVU20P3u+fRJ29r0PtpGQ0ySAYiDwKbmwGq
T9oBT9OX3H+b4qwOwmhQm48dMKJwEOxwnSgI2QAW+3AfXRa3+TsDEpsxz0oeo0Ioi5GpHxuEB3iE
3T7/GgNBojnqZ+Om3MsOFu5+AgTilodou5mSr7WHibWkXtCNcKHndESwKWHPBBQiz7E77ZGQO9Vx
OUguYNa+zKcxsv7V0M1H7aXfe+WnF6FHRGvgeyo3HZgFfuu78C5yBh0K3HvlXnGB+mgchX3+fP3N
fmbrotmBrJmU1AmYK+xoSDYaY5dXKSCAgCIiOdJRwoqcNbstkGf1e+Kk++rbeCI/R08/DH722O7C
7+X36z9iM1XBuAZajphQQdOR+eqmKSRpWuKrN04FFszCAwa08UohCQRfRVj/Xd9zB9y2nuhaJvPF
xQI4csCbxhM9gd2NMldEXlhbpq1Zkq0+GcC7s3l2fzMSXAtlPjMGro1QnfGZu8wO7sSn8TKf1RPF
X0j3BHnZ6BkYr6q/dMvfQBDaCr1XwtkR9nYKgdYxQscjJfo26DOxUADclXrlcT7n1iNeC2IiE4GM
hSpEOKUBdCTxqXDq0lax3HM7HNrYmjIr/UHXPzO7x6I+b9hpY9YPGv2uTOxUuzCoo0LQ0MHYJ2lQ
P2z9wBF/Nke65ArycMPBdEKLfdAYYEn583SufNUpTsGF97E3M5D1D2EimEJY5DmQ4JEaJ/DnS/WT
vikhBIas3QNXFd5I9MRT4hZn43m8Mf0O6/Ua0C6ezT1vImbLXax/CuOPZjGU1UHET6Eks8rxD3eR
8GfqtqrzazmMW+oIydI4KvDljdA21bqwBzN7VlPxyyzI7tBPtpguGJWoZn8AaylH76gzYsMqE40B
gMSYCtoDjHQBZbhaT6Hg40E7lHfDCd0dQNK0XnIRzqYvWxhYqS1eaXOzZr4Wy/jIRi9Fw1AgNgHp
wh5BD7Ai1RYrKTTmMRBrxbeSW9kYUAi5ddVtK/Z+ZMZy1sbSJmoMKxapv0l5Hucnzp1uf9F3AYyZ
zI0oVjMdr8nI+9E1ogGQVmm5m/tZdCQweY1KdZbzuLXSGUSOTaM9XP8B2w5q9VEZkxn2RR8n2ltQ
SWcX8UnvYlc/yhrApYIdXQJtbGgyJW69PTR2fkM3kjgZ42Zku/rE7OiNkdVyjOkE4gnw/hfFGyIL
X3jYYXfek1/wwvGNsWrhF36X8GRvm+0/v8AnJgit10ClDQ/9R7ULjQKgF/+gWHMwGT5SL8BiXb/z
bWvxLpFJ9kCb0hpEgELT+nnrA6EC6Qm/DbsZdK1vlTGQoRQvpkyDy8EbThR8HyDft0ZiSc/6UXqm
uDcVWonaUTrjfucT75gcc8EyQMzxGI+tgY+aK5lDQOOmTbdy5UTtzfXr3EzD1udk7FIYpGWiGbC+
I9DEfRpFY4bbIaZVDthSITte3rdZkVkLZCxS2GJmFFUZ4i038WU+jLOT7XVPwnqHA36D7EuOSoH4
Mn0rnijlcXPf2MiFdpxTc0yTypimJJ7VoUvwcAlm13WvPmOfWLzNT5SUpUGpK/NnbgeRJ5OxVnIi
VmbfQqNoDl/eK0ArrNzOpUFVY89YDOTu29O3wPgceBtsYxioxCByZU5ZRbEcKyPsI2VTx6r4IUAb
L/oW7VLPdHgQ2J+xJ2X1gzTmfL1CTESPsAXaWf9R3AIF/pg/AoIo8NLImQGNH7nGpSCWds/5mPQf
vnZMxgoXDZkEsBwSDwMIN9F+BOmZsks8MbEAmGNThIHOx4TMkd+O2VLm9ZnZsBVE5CpIswYau6D0
HjsUYKPaDTvsmrkS4Li72aInL2/GY32UD/0BXBmc2acNg/jhJzABbSDmOghy8J4w9mtLWXCD0ZoH
dP5+GkEeWrNZ3w6VdKd3oeZw7n1DoT9IZk3xbKhdJEO9CtMid+PvxSmAjYRx+gbc4YOLYm7HHY/h
nZYxy22hl31EC2GSvHhqj3JJ8BwI9yHI38XgIRAbayq+/cdz0ntY5b8ahhCBdAVbHO17UMCn7tDa
sa3dwDh7ha3uizMvJN6yyh+ulrHKZCli7JDiasm5QGmj8DBPstduqC7xE/wNX/NBGGORpTHJiiWB
sAFD0roY2UkIRHnsS1Y9x9tsBUwfRDEWCcv/fTIKuEqtxgpGE3wVkugVeUgK/lWlAf52vlhJEP9E
Jfd1nExfUzDkVI7BfQQIx6APnbSuPYDcHsxquc2K1p8bMOKQKHjQY8DyVeO5ajP/+vffiHE+/GbG
rqHPnExljQKAMtROq00w2P9H2pcsx60Dy34RI8CZ3HLsWd2SLEveMGT7mPM88+tfQue+IwrmFRy+
Gy/sCFeDAKoKVVmZoroLScRjdNrKOTRJgoq2bL4VPZhdl4quM2KQuCG3iXdDaldeqxzFHZ0yqlAe
dMKHzg4hs0NO8Q/pe5S6PCjx1o1e/wDmJPRz2kiCiu1RtX9qsQH6a/f5t6T7y7rqtQFm/6NQGsaZ
xsDJ8APjlMh3kJKH3O7I7UDwlsLsWgCwWt3RXRsP5l0RWJRTOgfQdYbsqE3AOWNeBe/zxW35pvXi
mDgkzrMxtxruEeg1zl16P0elF5fncNzP0q8QswlJxWPw4XxPVnFAMCsxDieEPlHQ/aBG53fM0fTV
kxeUIZyxnB4+X+LG6CXAOe9HVGaiDcmEMOnlN19I0+/IS98wqNKRW7DfSl7WlpjogsnpWlCWjkZ1
CcW/wgkSK4PSG8b0PeHKTSK2nKAEckzZNCnEikU9CKWaxoLxZg7zRYEvAvOEtOU6IIXonQVgLzyT
Q48nbrd5TFdmmdiSV1AGNHIUJXIDUJjp0uu8N9qW+1ovjHEqwzTXhtFix4T2UI+tnXa7OuQ+Qnnr
YDxHXRupMIu4btqt2yvgoDv9W82K7vOfmQsgqcmdp9sMkuuVMc6kEUQ80ELkAoNXPFIRDNQ0DiZI
IqAmzNW15VpjHAoorTOhKWBtPIDG0wsP022yQZIFfgbT4aXuW1Bk6NO8H0fGlwQdpt10AkcJcr/I
Hk6UcBV9okvuGqOV21ClAEeEdCw9scaTJXJDj5eDfH4hJBYMofSJIcvdiM45KmRKEb/k5gjFGYHc
F7HAVcmkX++3wPDfeiUWETGlAwZ+JJwfKrv2WF5iqPSgOBu6GKcBBPBEPAO3Pr8bUFTgvbU3s5L3
jy0RxtWEmMpWM8yhetGprEGiRWuxD/JXKCShKNrtUB0WoUQQWJlb+GptKycFb4l+91fxY/UNmNx2
kjPUHcGijz0PDuKu2dHSBh4MnBj8v5wtIEox6ALOVrY5L4EUzVhE7Gzn9e7s0q8sg3jqu/p9+Wpc
yw4UknS10DAHGydmflP1PP8NzBMH/P1HMN8co4fZPIgzrcODhdMWreIBAiZ2htJRslvOfNGgbQ/1
bpD9upm0JEqDVedye8vmGbhLVWmdv4mPSN9E0TAJOvbMvZXque1EWUTv0xieBMtcpsrS5eX7oCB/
LTBZgCfZ0h1jCQNrHNPbjv4/02wuMEAzWEwNvEVB0/zc7MkEcHToJ0/gkYJYDxA2fzDTvAUzxTa+
G2XygTISFCWaiOHpdzPgbjl4nsKDgYRVdGeUIx0ejG+rHffBIHNu8Lgt2lheaE0jrW2Kcu++F9/V
xtZpmHalXT94XJz7Zpq1WiVzdsC60GN8u6VFMmJTki6whe7lXVi9cQAsKLCSU3EooCj/8/NN3T60
75+X/vvq6ZkJvVIuGlYb6bmvaKYt94+fW9iOawo0GnQDQqOYZ/poohPIKGUg0vSEBwAWAUVI7dqJ
7iWLMpLyXO3mGV0ZY4JoA1ayeqFZ+aREECh8SMZXSbr/P66IuYPdVNSJOGC3gjNtlleQQHYGKHFB
Svep8nnqOJ8vSWbjZNG2WTcEWJJhPnS94M2BgCycN2i/WV3DfO//bJPMBkhcbJC5FrjdlJ7ZyKzi
brgLwbdR/aJEgamDyKRYfP2v7dWZpmgaVNmARa4s+VzXXUOwYRWmdUY0oivJTjGaxNmzzfivvNth
DnrczSUJE+zZ8Bz+Sp9UjM5cC285NkfR7yvkdfVefhoHq0RnltcM3fYpK+P0I6xumRBDjWIQaEAE
ZvdfdAWm6xCJKDWvcuyPvGHTbbe5ssiky0odk8Wgh2Y+kMPs5u6y0+/lc7lP3jILdc/5vNRB/ZZe
rewxl7wOZZDYGlhh41A3nTn5OfYH6PXRWjBtNX9uj96w38wB+QdJEXAM/oZvHcckSWQBp4aSWsq7
FNiBP2nSbPuulR0mGBhK1UWBBDvUL/dQ4gb+B8Kgkz25DcEELe9RupkTr+wxcUAIigb03khadDU/
ByQ4RHhhQ+o2goYOV2qWhs7PPiJzJcRYnjKth++nWp3qV4rH1RFWS4w/8nL9LeyHhrGB/zaMuQFN
VdVTWCJtob0JOldFqXxaW/9O70G5B/OQRb7r+JOvZEKX8dkymasA0fGmDRIcTUg72H0NtHpEOKnR
ZvherY45/XrTk6QF7M3rot4xxN7ulLMkoj0waI48ce4abz1MiIO2TS+ZioSrnR3UqbUMaeYsZ9tf
rdbDBDgpncygk3AyGudZOdCYfY1RhqGP0cY2uadj+8Hwbu+tKLTyjw00j0czeIs9k6PY2gHvI0qb
syNf3opq+wHtDtUeJmSZ4zG941277arT6gcwWeYYREDhp1hw1Su/QhKfaknAxGkIza9FvW8hZ5Wm
2VGECks3ZL8+92UbvE+qhtTIpMIdiIOEOaBFhumqrsWGKj55IpCRwsoBF+1/SjsuXGPLTxuaQXkI
wDGB5z8uy+pLG2kWyMEAztLWpdpto7/sOjSTKBmsdkw97vAIzx7jY+quJYbW6RSqWb0piZYQxnpr
3VDBNj7IbOtyrNfH+JnFnPKhCWGvzTI7rVo7k3lDuFsmVq7sLWasPqGCTGKI/o092q8Q3WVPcMHT
0Thxbjf3qB9gxM+quK8vnll25/rIGKQGRzQcHcPvdUf2eh/FX78VHfJDPQTxHwyLb/Yf14tl9k+e
QW5DcliVbhVUsVPQPGlgfbXLLwrGYqlDoK94eR962W2ZrOJW+dKRByje9g+oJMjgtlLh2pjrqc7K
bJgx/Kt8pxwkF2rAl+h7cE1v8zl2tT1kVF31qXmlhbnQW65SwalobIbllX0mDahqoQf9j4ywrCVg
9Lxr9N4KjdgaxZTnejeD8soUs81SrZtJ3+MAj7bhiydk4VBwgDO4/oEz2AxbKEjroiYBBsvyNCvq
nGiZqdAHPWVBaDFfXd9afzlqoJcJrPGOHMP+D3L+LfoFjZYe/8cw6+8lNSJySgXalG9oeKI6gzoY
2ObttERODIiEQ7lJlHuOn6W79FsisLLKnKIkNQNVLLCL0zM4kpARUzA35fzNXP67Zjt1XFljzgyc
eqKaOazRCZXWyr9NkMgsT8kO5dwrL7/aPqDvH5Q5NQZJ62RGjPFaudiNSe5IY3QadMi8Zxxw/xtV
6WdfkfEIrR5AkWxCtEpCtOVBHeKjFXbLs9TVMD0u1wKYzJVL0UhWvcxnUYmBgh2MXSx918ynogyt
tIePmNXHvMc4q9A91DM51THmGA2ov0k/xD63xLhHl1Z3hEl7CiXNGobSLkf5oHWGKxej3dUj9LWj
9hjord9I407pems0W1tKABqfJHcEnbs6AIVZI6oVqlOakA1XpNPU3bf18jiDLDiZBggvmk6dJR66
/v9AgmonV5C3TeJ9IvyQjG4XdtA/73IvXkYL4oVS8Jia53SKOXd+8zGzOilMzJJayaxzQr/oXoVP
h7a4D3/7Fwxa6KytzDBpRl/OoC4TcOnGWt+l4gQ4CVdsgHfFmEQ4ThYwVCxQY6FFBHqtgfhtAeum
QK/izKtnb4VEiHCAdhYyA5Qq52Mys4BuvUiKEcmFljrA6DhppHL2ZvPhYoBwVoIIGeKPzKxoKJdq
TCL4YyqH/AZAOVOBrgLdO9AaObI/PNWe8KI64d1f9WjWtplM30iUPNUMBF9hqTSLkHi2UqI9phL5
ppDxoMzhvhQhF9s1YWuRSQATPKQTqj7fGWDTLDModoeCcEkgBhfF8o8hkp2sVXZzIO8aEvoc97oV
Tda/ltkNvTVVQw5wjP994kV26cd+f6bv5XhvNkChzTvlopx5+KTNytXKsMJM1Yro7PRoudJDVz+h
aYyaaeYFTuhP9owZ19iLdo3PrXhsHr73g8HmJGAirto2wlEHMAhaM5A5QEG89ClbCKhGj3LqVP/w
3imcT8yq3oYQxCU5iDc9Iud2Ue9M9XUa7jE9Yo0Gx89zvyoTUnpFn0p1hrsYvH/nzAvJ1RPUCBCh
Qbtog4VPscLOyu94jxTel2UizACV9xmzy9hP0KY35FvAz7K2/NT6ycW4XLNLRT2rEJyLU3r5tyat
n4mngnDkD1KB7QW9P7oYzwv6PEOOShN+Kiqho9bN+7AxQSqYjV6vd8+ZNOCpEvlLGVy62XwVZP2o
1SpISJXqoc4Fm3NRtxf//nMYlxYJyUgwPPtvNRK1Ok+jFG3Q095DBgXgJ54L3Upp128yxo2B1F0N
BB0uFIJ7IFtBY8PXD1Sqgv+pNzuta1uME0rJXNZ5HFCMaHKtcTUPgyf9guiJFbqxr5/Dx+VCOdD7
vXymqR86Kn/XQlr9CBa0Wed5EvX0A4sP9PIIFp6h6BGcZH90omOJBxO3a0VvI5uVrU0yuW1fj1Bb
QMLngVMMQgjWDKHp1G4dEqPbKeFLcy1uniIdbIYi0Wn5grE4J/Msy/Sh0j2bM1XE3glu7YTtWy1P
cHjIsa0kyViZoz9n9eqOCogPBADsIJ3GuNrd/5/55AWTTQ+7MsN4vVzTWw00MnhpAvsXdYtTjdNh
WUq3Btt82/Okb6mf+W3bVuZYV2caetOEBo7rpBzDCqyJEljGWx7ZnsSzw/g7MKF044TpO+QBln4n
W6Md+LkbuspLQ6z6m76rUa7XUJV9DFHhCz1okCsx4AgYcJ+5kru8H8O4wzCZoEcUYNGN6nZ66EHM
EgyYPNr7Tae7+rSMl8umWCqmAQfG7MdjAyUOJa1cjifdPC2gP5INCHLLkN79eCjbqJ1NYYS3kW6B
arVP0c9psMJjjAZ154ZXo6ecehToIHBrpptvaMT7/2wzX9EsDJKU/xYK+l8YK6uuyVWy69uCcl7r
RLEtg5bN6zmVkM2C0Nos+1nbBIplhIriIsMXLHQ/7wLg9JY9BljuNGdw0Uq+NJfJz26hhwmp3fDC
+eibG7taOBNODOxnKBkxLWHO+AXlrfZLILNoGwHEO6hBcft3mwd2ZZEJKoEChUatxzab5rlTd7oM
RquR9wrcfmm8W2HHrJZWi0IwRatemGEGWwQDZ/gFtGgeDV0mDc8nKUa9LXH7o37VOEeZs0R2zipG
qXSZ8HzytDm3tBrlLeVpARL5872jW/Obu1stkXHinRaHjSTRwyOGTmFi/HXSIwWCE3VtTdFwXxHl
1uk17yHFOTGsjqKQLrkuY5TP65YnofMwostZ12bDZHUr2GkqISRTn8RYGB2EIWcR2uUCIPyzJ7vT
F9oA/bvwu/qUjOsBvElqswgWhZ3h02IWOMjd0aHum59W8ZyNyjib0TSLwdRhLTstHtUPxeyLCuap
t1o+8IECpKQuAmfwZOu0QPsSCt8qEVG5YFyNKWdxWqe4EJ14DcPImoIWxR1UJsEMiilHJYycz4/n
1iVYG2Q8i1QSaNrNqepVUXAI4+pXXlW5hQx8+YvbtjbEOJRcF/M0aGEIRY1dW5LekoblFgyE84jb
GgcHpSwEegm+IhRgmSRtCsyx6DR8QoyvLB58ip14amiV4AaB4Hd9o49zJIle+dgcyjv9gB7bGfS3
D7wbuDUm/OGHMDd/ioiYawUOEG53Bp0s1a4y1FFqfT8VmqsO0Ql8kV9I157lSr4fkgIaadqlS4Xr
MI6xI/fxRVCD1DKqyTX6/Pr5xm8WaykIStMAwtKk3yrhotJ0SpvTmEI5GPJvxr6zZhAnVnRumVet
3bxOK3Ns/bsSozguRJiDdFEfnIL4UhMAcBfNCovAa/Iv/XQoi9wuK9NqMDqtl5pFyYZyyKZzVr55
5t9X/tacXOXVTd0ushLQEwI2TLDmtmfw5O2AZ7LLvUbVQSFTseMxjmy2PNcfgDkOYd8BgKzCI4Nj
kPJtWPVZ2Q8uJarkoVE3ffPaFpPSGwkKh02KyxZ8o83lzAnBq9K9ecvy2p2FK/ewb4yNa2uLNB6t
vumsaQH0NpF6Un4aSuwc+/QskaO+/3z3tgLb2hATBIpqDmsy4hx1S2It6rMexpxiAc8C4/gzZVZJ
20NfLpT8sQQxhyFyTiDPAuPlkyw3BjKUOAq5cJyGwuk6HiUq74wzfj1TyrmXZHymPPk60ww9uGuK
759vxeZs1XovWJ8+lUm9BNj0EcKL9X1+3/u4VBjXN5y8tISbjDaT1FlfwMmH5wCv0b71EllZf/t1
qyMXzeUCHtRMhXcvjqVsnuokh1yVaVeScVAExfl8tZuAibU9JrCI2Vii5wR7FDtEn/4dqNMpRREP
uL/54FhbYlyFUOVpujTYPPrgCHfAzL/qsUV+yQ4gbYsVnnoHT9XCnXcFikqSFx1j/jg3XQ6buJqa
QWTMBYKYn33ooVuSt+lYm0B8Bj6dBKlcKi9J4Uq8F9Z2qFzZYq4c4ENjOVQdVEjcOnebyKVdBygU
2u0P4PWdeB8/yn581f6AlGBLgUTDU9YEQTNoOzDU/dFzibOa9/KAj403COVrVCiHiG+i0w0J0asI
6Y/IkS9UO1o4BHcimM67s5kAydF7plu5vYMC1646oBfC8XRbIRP81OggKBgoANCQupHVARf1SNTN
GG6ii9RTHiH/nJVCdjXIDWaqsEeScyfoEBkuquIBUnIJuFfKsz53kVVOpmlput7YEdRdOBeBbgZz
MPCzKGE44DSyrDGnE/Lds2rqVH9zQV1POSyF5gVRaM/JI+fGbWTDUCrXIMODYoP62wBL1CzpLKaT
CvL1xcOgTAQkYvPddLMjBXVSORj0oRzjXr5WnDVuvUw/mGYWqQ11AHbUAemKMe0HaTnkukDsrDbR
Fg2b7tioaWUhEt03k7wbQ8goLJr6nIbmy5IHl7RPdmJivoI5fp/2vRMJ7fdpKCXOr9xw8h9+JBPm
+0XXs6jvMQExivtBezZTPynSHWcX6FJ/22/JNAyqEgQ4CuPlQdhZaXkOKy1wC5Tir7Tjs+KYfunN
R55UwoZTx5L+M6Yzja3cjLOiqWHMSB/y+JLlo5VBzFZMUleUHjgr23BxH4wxHr0LpECaZBhL9pRo
BuJDSFomFzAtj4fnUT7/iDpznqQyNjDmPMJUdKxEYM+i2P18NW9jop/sE4tzmzFFWkghjmz4Op26
03JKBgivk/N0Ql9F/RH9lABqFEAj0DyhCRNbtFxXn2I8Y636sb/r3MXt7/5gumT7Fr9vKf00KzeG
1nu5BAm+8hyhBFsgN9TdHBMRBRqWup08QXvIBU0T2QUuD4W+fUHeTdN/X5lWc9Im9Yy4MkvyXoyj
L4VA9sDG8q4I79Qy8asdAR0thrcrEr+igI5nZ+oGL+qlxYCEckqQCdGC6F9Mfnw4v0zoipTaiLMI
hwpoFPgoO8nRqlwWTk1i6zXxwQzd4NVXNBRdVOsAB4vKNKD6+VBhD6G5fNT9AmRmGtj6Pj/KW6nW
B4uMyxHVMBOTBhaLEjpkjTVi4ishX4cZE1i7EcAWA03/WO+sz+1uRrZ358M2sQzUl8Wyglmp/TnM
s9XPpiWSyBIMjvbiVqd5vUBWFUeVxG4ZCSz19uIRkC+iHbBfvpsYpqd+tToH7nzk9ZO2JiQ+WGWc
UKPnzWRmsNq62oHyL+V+8DiAsoySLgFRxIGNSpybbzDxKctyzKD0sJfs89fxqXnBpHRpN0idl5vp
glW0tjEEjg40mPlUp7fFZ/HOsAO3ukUuiN1d7iuVE8oMxhUZk2GWSTjTDyB6dWhlTrDXIiuz6n3u
mQq3ZPk2H/iJT2a1pgK1IAm4/1EDehDhFHq/tjXwXIK7+V4F+9VyNF6WY/wFlLRIrUNklpgMfY5u
8jU5yfvoW0sskVf32dwUEEhLIr24kIf9eJuHJSyFsdNNPC6EO7ROmxiciYU3HRUA3hETAnwMzCZA
mZZfVN2Mgu+2WdhK0i5DVaWG6cnBXY8UNQh4j/dNjy9rOoZkkM/LhPFVShaUokyQMtYVtjcdLTn7
tSiEE2u3U/OVGeYjSkDnRc1ETG9ogDxqlcZu1ai7QmBPdgJNvBRVpDpp13wBTKe2tCE+kLQ7hvPy
Sx0y0DctTWVBR2P3uf/i/Sy2yDZVpQ6BqQV+86Q/i059w0zlS2oPB9qSW14HP0otiXPLt8PD+7dg
y2lFGxVNiZmBf9vUnhDYi2L3IOHsLOA/KPvXlDpJwotKm8nbyizjzPSpQxkopXe5spVDfYCWmaPS
4rz0B2CDzYOr6ERTUZtXoWT28dIkkxiakCtCmbwHN4D6s8V75/O92zy4KwvMcgKpLFD5x3KyGDkZ
WCUeDM3/3MQWqyFUnt5XwfjjRcoReAxcjtmnshbi43yjAD+gxxIv2JOHBeCxZN5V/t+0bj5YZhyv
2etLWeaQGZ1RKZIAJQQS2aftS9mNoZDw+Tq3PJwuEYiUaSAH/w2/qC5d10NTXPSyGY91QwfBgt8g
iyApfFoM2M/48rlBVaf3nfXza5OM28nyNB40ihwjBoGWXaIFrjHrxUmZpughNpvCywC6tfQMbUY8
Ct0wTDpQQcmQ1S0T0YnH4LwEgdsoADEqc3WNBEO2FkHFvTXEQzCDhhKkTKEVTiDdTNvuhpKB25Xz
oe1Vd8mrXTSC2Ryj6pakJYk1dPpPEa4I4q92NrUQZZHFzCn0HLykYhvYcjcYgFCagl1rk+jPyVi8
oislH3oZaC1l1P9phiK2hl58FcWlsJoxvcvSwNPC3BFJFd7mWkqcUYdEnTSGP9ukuDeFQrQaM82t
JYmuRtwezF72xqBd3DJon8I+AUqnjXJLKMlZKvO7uJXczASRaDaRx2QwZksIupsYlJdGrX4oKmYN
igXDFxAGSC2F0FHw8YaY5slGDbW5LPKTVDyUQ/eoKlBzgGCTtgvglD2j70y/jYMJ7KSyUwuJV6ft
rUXx3a5wNuwxUg+1OB/iRirwH88vYqCPdlMujdWFyk4TQHSSKb0VYZ7I0tp4sDQZ9M1lnP0jRUll
d3kO2H4g/owmfKN0mKvDUiGYjXFHLm00mxdh1qr9OA/DQVyS9KGKgXoLhQzybQUqR+XYCLacSX4/
F+6UirNXtWq+V9TuH20uxl2REqjcQj3DLpeodpXRSO8EUZ88dan/kSajd9uM3CJob0hV92iWxdOg
62iolNCmmefkTlT6BVrb6hVyfbu+nfwwChygT07DnNRWXwyyJafzeCyGZD/McedAnvtJxxH2jSYQ
n6cm0b3YWGQnlSbd0npDeBQWMp3amYjnpFaifRyr8xG4aiCdu7Ft9wbpA7tHdD/EdQmSvmZ4Dccm
cbsiBeFP0qeOBsITty4a8apMGUqI5uQUUu5HWX8MKvXbVAgPpE13hjj/hNzfl8YAHUxhHqsG/z6D
Tt/MHxU6GkqmS0OWc0aiS1uGPpHVH1OmXnstJLYq1j+zFAypQYRoi1J0XEHoI1mukR5cgSv2YmGS
LED4L3UCgFiWV1Y8yi+tDl2yMDcne0AzqiB0tD0hpSP0pu6EZjK5mqZA1GsIZ89QadMhDY6qnC3u
XIjXFJI2thFUpzGR7ElKH+q4FSywhJR2lkyXtsrdOMrBjzH4dVX6S57vgEzy26l35lS8Jbn2okv5
3SQ3dqkZZ63KI6sf25/zZI7ePAfXXNbOcJ85mC5Gq26hbG8UGo6t/DUIM6cqp31SVzvIZHhN3KJZ
MaoAAafavVgGkQeK3tdG6NxSJjH+tlL9SQRjUaJ+abSgc7Slvs6iOdqa2oChIGnqfdWVvSuFunGv
C32Eu5SidVrjRsem5jeJAeKLVgeT3RzLZ60uQh+4lFtWt9GxUxJbppMKfdorYJwjxZMsFvQQB42F
Mt6rYga9a5ZR/JD3ddRYZg7VF4iSV7PVNubipmZRXiN5lDFJ1oEJvgw8yUz3+SC8VsEiWWqs+Pgv
HoxM/VKo0cuQht/UpRetUe4OrXYLzctYpyJA49MV6ZdsmfF0jATVg5iq8aBUknyMoq50AkF4JmE3
fEmFILJAagAS+DKqrWIuf8hNfq8SUtvILfZDERHbGLoLkRY4ceFeDkGlh2GJ1CWk0IGPgzZAK6sg
b08UCQdvJBhkVJbab4dIQnMKs3iFWmK0oa6ew7aAWgtJwBRVyJqd1Ia3zNVRzHWAqKNbGE/Pc6bc
LYn8Ty3V30ZN2ZNAjr3YjHGRk1cJaOtBD/wJ3MsPZNAjyhzwDzHzzBLD8Jc+aiUOjvEg4vIjXHxt
muwChMYzslEvyrq72hSOORj+rKKUf0xqeFDEorOhNuVOS7rXRmWPhnPuRmZylXVTRKiapV0Zthhe
EQmYa1XzZ9jBV+kBBLhE/bYYOrotgVxbdWp6y1Q+GhCIt2S1BKWYMhxw4rHKCARjrU5OaWTqdhAk
vqabBv4mXFDb74P+upCmtTqh7L8GWTU/L5ok+LWeGPdhUTUnMSDF17SQGk9Hqgc51KZ2JnUk7tJp
uiXUw6kol51U1F9rzKssteBijNed1Va2RVNPHDmuvplxXdujpLw2RSS5pKy/B5JxXpogt9UwT9xF
FG9m3ujWMguFi9m/0U5lSbZw/ENHSAVbIAWckbKT9R6DPnEH7oT8J4jH3cUAZhAEMedq7u4hY/E8
iqViFSJowYPG7JyiLz2j1UUrC4PC0uvSjVUVb83ZuEbK+AK6xvt5IMeuNvfNErVOJfS5HWuTM86x
ixOeeMtSowLRhDtl0ULoqGgveaNeFH2evCrAzsNHantVFPtDW5sH3NVjq7RfETXxzIQmrFxoyLDE
4TFShPvZ0H1zyY8CqcW7WFdPBpkcPQCkpZyOaKietHRywkxw2yW7yubgA7YQW3mlA4sC6fMYOX1m
7gKVNFZedy74sXdSKttRhipjjE62lFtVKAm2GWhg5TaHfUn0U6qLyzEUtOei6BpvCdRfiZHuw0Hy
TaG7JWGc+aqhGE5C5sky6giP4VhFCp8vtVuR0R2E5Zs+V6deCU9VYr6MiATw0/FdSyI0NzTpIhRI
MKJmZ1bTAYN9qGVKnatVgJZA38xPpVF4DCuIO2hDAbJnJAMzqQNHrsSHWsucPg4e0H2IMUqqUfLM
5kUKMFdjaBHUR017DIll9g1qEyQFGk1RnUqZe2fSYq+kSo/hJL4OpdFYWRzeTALHDsx75xGluBoC
ylNZO73I5fQIdZjKqjGc1Y7kJ+R6X2GJQwO6VbtaZ6DMi7STU1kRKNtA1e7MLrIV5akffoo8GM8W
bEQ3IEGli3gFEeVtVm5VDKySocebF0K7FJS80GdXbtOXg2yXNQhTxITz1N56F63tMaVVmmNJcYcm
2FJkd01lNHZl6i7iHQ/ZuvXEWxtiiqmyBomwQINy0YgADpnj2Wycz58JW1ViEJGK+G6iof4mPL6U
edZFEIj1BnCeg00YKzkS7YcqVdbQ8HCHW+cBw6aygj6dov1GF6IDSxTXC17lGmj8wee6pH6EWn8k
f/18UVv7s7bDvFuzKNCjOMJjK6zzA+l1OyyinzKpuVTfW+99EOZASgmKveDfpj9kdfA6vVQEAZgq
TxwfGv2XHOEhVMmWhHyNFCno5EJriBon0k5oUHIO4VaNw8AlhSvASJwEzoKPxoNSS9CiTqBC3YOX
mSgRwPLyQWhMW6xAGSsLsyUVxIsT4QXO3taJMThjm72a/XCuRIFT59n45hj+wu9Bbx5atKwUd9fV
JK3QGvXKFI83czHsKBY9Q295/ZOtxvzaEgvQDfGU6OMu0UBrlz/lr8Gh8ISLekm+Vt8xdOvVe2kn
AFr/tfF5UwlbtawPppmSi5hlOE3jhIMV72nnUbHDBEgmSmgXBrvWEfwYdAceb95s89sq0GI3VbCX
GCx1V5PKdZ9UEIZOA8MW1YPa/xBjXpVya2bH0GiBAqcJc3qsF43GrB70bBE94PvE59GVnfZLAekc
yqiLOqHfe6MTWNNFdOPrBFn6BpoP4v7zm7u9uasfwbjWwADnpJqV0IaFSI+znPInSlxYQpQarW6g
QGlfIH/RjnizJtxB1q1A8uETMP62zspFUnJYp+Ch7jGFKt4Aurl2Dw9/5u3qVkfpgzWmQNOpRd2b
co8ro6vVeSBSBx7oIrIl0Lj6mAwdDl2l7ho1tPu5+iqZJqfXvHmsIDOMiQlEacJSjYViWoAXBG5y
lBK76K8dXHLUzJwIs1H5MgxQIWLq2URoZlkox7JG2wp1KKh/gkEBoiWpUtnzpB+qafY7ktjVcOMc
oo2w+cEk4/9LbQ6nYqFuWdvT0t58Qc3ZyboLZViZncBAM523m1sfE80LHF0ig9FFob9pFQoCvWwV
o8HHDJZHeOydGobumPEUZTdP6NoM/RkrM5EIKE1cwszsaz4dcQFHxAHClH+EN98C0xlra8xtzMZ8
VPRY0zBBJ4duDaJLdAX95V69Ny/BT+mhh0MoX2oMfKSO6aAh+vlG8r4pex0Bz841BHJvyPTFnwLx
KdfxACw03izmRhb0YZ3MTZzCeMj1FgWejChuGH8NKggL9ZJN1NJJhImzrK3jCYEqRcTNM8DrwUQR
AKmB7qpTyUOprBXAvpDw8satDwd6ax3T+IQov4lQTV2eSIkCC9mIsRUZ8DwdZVWFx5KyeT4AoBeh
3ocehPnW3F2dRgkw7sAoUJsTjh0I58Lj/E09LrvlCBlYcGa+Bj0YZmtv3ul7+ScKfSmvO755H0yg
xnDxREo/wHzLtEzTQct7CePfowuCD8QqjB7tKApg5oIgNzYO2qwSpCEBPdQ1jTkmgTZNdGgXGVdW
O9mC2S6eBsXGxn2wwOR0hjS1RSiKkjdX+ouadk4tKydMgHufX6yNRHxthkU0Eb3P4gqPAQ8If7cy
vy5K4sTBZVieP7ez/cEomB+EWnCMrLfSWlQyAhX6VM0lNr9UCaersgVgx00yDA34LBHjr4yBfpGo
R65lcHZ1e/Ilgu4N2hN3AGWeubw1Wx9Nxr7LEohwZciefnS9pJF6bQL9CYaLkkcAyqHVmN66nXqj
xLugGfhSYsCIl+1uHQgF04WgUNagr8ymfko+1nJM5P9H2pc1x40rzf4iRoAryFeuvai1y5b9wpAX
cd93/vov4Tlx1A3xNs74hiNmHibG1QUChUJVVqbh5/3rWO1DkEuoVino822dIoQL2cAtbeoKECWX
riWoqkBDQGOu/UMywORGG6SzOabcRFDizy5h7VjYw6nFO5B3qW2ULlwtU/E766sxP2fdqxoJ0kh2
TC5bX8wEKgIqhSgSBrIv/cmaZNX7mVCAPMZ9E9RHNgFWB8L5CdacvGaHO66k6svFqAzqaw/FW7Jr
AiZqle2VVxnzgYkQW/UHxnrFHn9u1zpKwqazII1ArB9ksE5tWte7bpZRTVR7jw4QSstQ8QnHNt1N
A0UBGQXfX4WBGmUvIbVfZsACxgJMDlpf+2CsQGOr9SQQBu80FPRdU2rv6xVfvpHRKS8j6sQtoqo+
nwxzfpZqVBuVfI3sde1+TbJ0yyq7sREDBLtIhke0TgOnEL0Z9XGypxIJwdCve7Bxv3WDel/KC2ZD
YQXNJzQmhvF3sxS/IVrwLSXxz7ELb8EyemoouLO1toaaEiG3tFPcuR1Kp52NG13DE7Yb8ZidZpBt
FIYknyQpH8Bl1L5dj1wbDxE86A1sIKg4U8QY7kgoylopRmZZfv+z/zYd4vsOrAmq6oCjgUGUfAtz
oEAHOdpOPJj0OWzCtqWgHiMr4FXlUZNGbqBPaerA0HV40KvWKU5+Ctz7nPFcmmA/4ezmbo0o67TY
wvz+f+7NdQcuHXC4zjj3iw86vZ1xXI7CC3vj8EPhlxj4g6hF+MOfdpIpa6kGDDMQbf1dG6JDUBii
eLbl3bkV7vwbcSpPTYXWPlM9VcA5Nf8Z3jVsCsQ+w3ZZ+/QBmlKeCHUpco8LCLFBSzVqYHhc76m1
MykQZlEuuFU3br2L8Ea5vZkCYlBDfpwi6WHPG0wHQCee6Z+1JxEJzMZKEkUx/yRYwJhQ9t/P9kme
j7E+wS1fortpQZ27qvxUrY80JIAxTYL7fGP5Lqxx302S06ZKk8nw0+lJrSCk00ZepAnrxVth+9wp
7ivpdYP4kYUI26fkS72v/din3pDayc0/ojOiqaCNPBkJCvIGlD6hFfApHwc9QLbgbkcB92A+FLdM
W4zRixYP9Fa7627YTFLMpL19CPE6IkTuVjRhRSMK1m0VBFpsNc4+YUvjVO1qEvp0qA5zSnf5vL8e
TUQWuGCSTGg+tCVipUJaKBT1njr8BX09dvWZF2zrnHnRaYbZdOi3A4tUhKhUD45Je38MG7TP2+ax
GjGZrDbWDa6gH3qKt4alTU/WXImGRrd8PbsX+KprlhQoURWIzTSvhsNYqCU64Gno/vsVPbPCazxQ
OnZR3irAdgGD0kWmvQyCo7blx0eIlD/R2RuJPiUQOPNjy/CWZnSm7Nu/9+HcAhellCzXu3xFqE+W
XvEKSdspkS4SxhK5wZV6JBWs9WEbh37TVYE8NJWdqevzdUc+J/5QE/nvnQUE5+XWAydM2UMYHh+j
vouHaSdJX4zilwwwz3U7G/QwzBBK9chd8W/+NRNDoQ/Di39gsO1N+Vx9YbIGpAFJt/mtfZI8spcP
5CZiN5ifvgDAaOe30Pv9LcrQN6Dg7IfgDwVBsQL9n0uPZWoukraEDI87ujrAkt0+g2Js7AMmfLDe
G7CegenuWTw9sPESubTMvvfZMafojmdyBMvSjgXm+cjklRleEzxnjhB8zgI9l09f+MkFlVbrLRUP
13+w1wZjynuJNHsubNZBBAjCj5wxqF/SAD2dAoqTzvUPvu2tThCXcSvIn4bJ9KmTF1YjwngM1tlP
DqON6ZM3Ru9dOiLA48ZVLoMiCuQJFI89bLLLpe2GPMvlBIg5HY31pEJTHWyGS2x6bd3scmK6AufY
Jvm0uGf2uKNZFuFKBoRGbKLJSxO3AFEF9KxiVGBBV+yXv0UObmQPSFDAEWnBTRmElJcOKj3pUA8D
uCaSTx3E3Vp5b1iCoLb9yT6M8HBmAPDAWwJxOfSaMah/y8TjBj+5N33yv6jgsDX6tIZn1rhvtpbg
BYgmCQOv1Gn3pV8FChjTejCMxKAJF9Wwt8/9mTnukxVaUUKO4D+fLHtMazv3MREQJHvTxpPWzg/a
jZg1bTO+nlnlos2EhwgxmZNzd5IqjAtZb1N0o+WN4Lht3hVndrjYspACy1lHhk+1ydET2TaL79f3
/HYEPzPBBRQTEhFq3WELtj9zUBp2tgxtYmVffgW/V3tkZPrJTf/OSB0aP2ecFtav3jcfqh8i5WvB
Wfjzpc/i6CRlbT0V2KZdp3oAJwGG60/qy3V3NyZSEa3P3OVeByY0Bxu1gLvxPt3LvuGsR5zyH+px
3mngrpad+jFHXttqdi4UiP9/nEQQz4KXX8d559Y6DZtFVgr0geMbpu3dnSwMFegBND8x1iaKLRvN
OubqhzW2ic8WdCGQyDFY15ku606dR8jTAO7qZWp5NKcYEshJ/QXY4GczzTFqm4m6s9t798M8t9JV
GxF1mmFeISVmF0669iD4lpvXw5mD3NvLXK1crzVYmFq73rP5rxmiW6GbQI1k8OsvkwvBUS8PrGeB
4e0Y9+EaF7ajKV7KHE0dFB+T2z9Diq753PlSAFTbUYTD3z4X/zXGgwesyFDjXIGXK2kAiUB3wgAq
EshzgVObmcXHaup84B7iZeoWXLbzq4xXit0DXgfVNKa6BbLzR8YlHznzy/Kklh6ACjuBefbXf743
PtzkArk+aXIkVXAzvwHq+zTv+gOT+ptPkS+qUG9M8IGpB4dQwz8wEM9nrc0ghbk018Yf6hqABQ7z
EfnhzrCloPCju+qHwDfy2bcLe9xJVLVCbVpJNfGYVn2kiEgqiK86/V+tIizpTEARKn+Atlye+bgE
FmGp23/gAKy5lN/VO9CfYxpFRPy2cQdemOLuJkMJO1NSNBOAcMyH0dWXDPPG6hDYrEVw4LZNAceC
zFYxPxX721IpU1lt8JJuRrs1o6DS9y0QhutcCC7cP49hbhvCqw9T3DYcprzUliU3sTUWL95Lz0pQ
78f7ZgfWcx/AXr/eLT5xQQUDqsYksa3H1tOD7F71yFF6JkLdFZHr3Aels5wpS5WEfpq+NPn9NLdH
i0aOATStYJNuxBmk85CkQu3YgL4CF9Qg1ZFPpgrPG8CEzMB8ZxvV8jRbfa/QrWfj/KIrSmCSbw6M
4CQY5aE3/ELBfZvFLnCq8d+dvg/H+NpjBHqWtWFWtMA8oN0QtJ7sgO5OqMG1lYyeLyFPT7Bkq2rW
0QLCJkAdNGe6HVA1+x7jQopXx/DNY+xNX7VKTAu2cRNeGOZ2SaUCCpWPcBEsgosv4VuBotXYJ/sR
nJ6zAypur7kHKifzRdXWrZzmwjQXBpReAhQhhel4b0BhJcKDUA66G9ZfFHP5btWRL6xxGZQ0zZoE
ayHeMmAncuRjgqdFvOvuxFO2G3N+uCXO9g07mmf5UxQu69JoiKXh9+E9QjEhdMvd8oe+8NC/Ex9T
+0H/je6paKxddCy4zCmT+rLPisLEhpVeDVRfZ3QETRcv0QfTrp4hWCO8OEQbiEulemuqMtWCrylG
s4x8tus8wrjNS16/0/jL9UizkWhcrCsXaMxcGQotWnHT7zFi66MfHYDR9+9cAhGRBaZp3PF88cAq
ai1KV0TO2JjfpqZpbdkqvalPfiS0xiM4KR6v+7V9/M8scndHjZe8EhqIoKwnjXFEnEHcEaibQ+/B
7m4ih9jliyLSK97gB8A+PTPLHf5EyeuhmzpE0Xx40SNrB8yrSyrtZ9/1b71Eb4wVYJOxvGmytdqF
q3nXUwkjd3pluZhVA3s0NE9oGYK6jzR3eEzfAQLxiL7q5MgRBj2NMcIohkl+Ndpso7Vy6Ip4BxSL
X8YYBRWs4UYaeOEMF06y3uroYmINGTxCPfZ/NIxkj5UqRDVD9ld9uurP1o2LJTUeYlIEhT8wS0ZO
Ce4vUFdd92bzIJ9Z4CKIMsvQ12EWhhbEoy9yfbRC0aZjX/eaF1ywiOJx6GQWLBjr1giMR+HMSNYZ
DwJk0k5/dWWfucQFCrzPjRWTuNhsummnYJWkZWSX0fv1hRN9Gi5EJIqJmQ92koqy3y3Kb2KK8HNs
6T8tGyDDgKhQCwyx3LINSZZCn4UAtbsaTmeNNomeVs3aWZkQcrb5hdjwAAWhAvmEM68M/T9bmkmB
goEumgEnsPN7ZJd30VHeMQbq5mYNqsSurBfZy3wAE+/bQHhVb27Hjx/CvyR1KlX5YNUhsB/dl6yF
tEGKRBZ0pXTP0hOyU++Nwq6+/sW3PLPKvSszNLUh0IRvORulaRehBvqgXEBjwHbdp695ZoOLvGHN
hnIzzfAxOzr4elbckxSTDDlJfsezMdjzOt1UqSrYpermJjozy0VeUmEAHQUd9liAthO1bAmhX1EO
Gjl16b4c7RqyZAeI7eEGGHyMVChuFHuzh/Bs2et792w9TK9LYste7yUOKMKhMZ+AG1D87TcP1Nkv
5cKqatIFujOWgVkH6sz5vuoVQaxTN03oqkLxRgOGjSdpqYy6lacpppj8MQ/RWP2uCfg8iuYGPbUD
1eKvAIa9S+2pQtMXa2UAoBuGu3wadNsKVXco1ofRUn/Rnr4Aa/VLtwwMhJXTnlatryvF7VhMIDLC
KD2ZD2NVuFkNzpV2zgHHViBOIPXZ6nUpXe/bDs5FrbG4y9L8e4AviPQwTGeA/8TUMYCEnXiWFBIj
Y3mhhEZ8Fgfl8FvCTLFaC4L6xr66MML++5kR0CgWS6JFmBnE4kwrRv6hClnRX2r9dv1sbkzkXLrD
hUFrjnJDHyuKqksYjPt0sKuB8TQ+Ga/kBtWzhwlUjSLS8w1mzkur3CUSqmaVSQ38G/3uTX+ajqbH
5E7GZ5LZ00t1YvkSdJ8WTMMNKDsxFabhRyRC4m6Ew4tV5i4ZCNWGkT7gU6rpC/h8UFsf3LQSJfOf
jwVFO1JX2YwK0MX86xN6S4uWVbhoWPQPAYAvvHHX2/GbFUBhyg0fRdWtz5vn0iAXC6OMyCkUtYvA
zIAvQHQppJ8SOa1oL13fPNuesXKMZgFup3J7p+2XYqw0QKkB73/UV2MvV7NgHHOjXM+c+bDB7ZRk
yYGKStMyqBDdvTAccXEu8aEFzN+JxrZ3EHVOLRv5z+jXaSh3fQcyy7QGinsO+yDPEYwLzbqJ8/xe
G+NfQP3el32Oq/b6WjBfLy8g/E4wpbPBFAJhGy4sjDmqYdD3KwMaPeZp7LYquicg5JPfrXIV2Npc
9zNbXHTQxizX1HlAHSN/W8avlTU4153ZeFFcesN92WaGwKe8akXAplOrQ3dqDitkCawXsHgke/1W
AkUx66zTIAMEyQfjSpC4OJ/Gag+HZjf6IkDQRsX28hdx+6CZSa1XfZ8FTHC0e8z9CsjpBO1u1etK
W6w0szE3xwzqBgVtryZjd1+G4MqoQhNQGVbKOZkBOVWBnS6PceExweMcL/903GfK7vrCbx7dM6Ps
y5/FfUzi11EXIla0g+no5rNSqc6Myfc4EUBpPoe+S++47dqQlnZ1nCD0ZTcTBrnblXq98fW6NyIj
3D41clRtgXkuglHCgxG0z7GzttCziZRYcCKEX4vbsEStlJaaahEYGe5Jd3aLx+oA4g4MCJe2rtv9
23oCVO0kglZ9LmVcriO3LUFmW49rDrvx3sRQZ3ZSA0zeBSJm5+2VtMAQATyj9UmMIZvWWic9Uquq
ul2nL1l1F9KH6x9ro47HXPmwoVzuPQz+Kt2EdnowT0fQN6N2kTnpe78gXWWwU5Gw1Eax5NIed8BQ
sDT6NgN7TT+A8cDLOy96BGOOZ3lh74AxUgF3JPp4oFoS8miJlpM7ZuUMhgkjUvAiWdqDUox+Fd82
2CjXV3T7MH8sKHfGiFlOmVIupj8q1mGucXMVpvxz7avduOiC98/mPtQZTFNFueuTCkWOefkI8BkT
WqNhMARFIAfNXtxe2rzlPszwSBI9pkWxlnhmFewBO/1OwFxlDauXZ19yRdpfXz+RMe7diFFxTYtn
GWXCXMesp+ak1tFSg1qu7dIU4Zo2t8SZZ9zu1+cS3MIxRY1+ivxIj92sDJ3YTILrPm3Ur7Hrz+xw
uz7skjhZywkfanTRsj4xfIU8ggXahLqzCByzAeJl1tAKlJF+gnSPC4vJNI1Dj4GpwPhODs0bY86U
n3N3/Krtw33m5Bh1y36hsXxaTNBUiuoN22v6YZ0LjjIp9D7HDJRf1tVrIkEmpLF0x1ylv0qIztzk
EvmlSaqCYErc11sQQoJiALQumSjD28y6PozwrLZpWiilRWCkqgCdqI9V8Xp9bwiWiyeztWLSZ+BQ
ASwkiXaZmTnLkN63huhBsu0Hu0hUFbRQPAaFRFEjKSQ0fXmGMvBguWCRc697sp2t6R82uJt/mBZL
HkmGR3IQQRh++Z0F07cOFP8KiNNQQrYlwStre+0+DHIbvVIb8NYlIVp8Vm2bEdSO69RZp7+6I8/8
4ne0NWUpaZhfD8AH/mLiCvlXAxP+YLFnafD1ZdwO6h9Ocds6NRe9khKT9Un6fXKg6DMrbuYLkRcs
tn16u3x4xZcFgS/LQ32YTX84lPsJg+exi1LVvrWh4uOJ6seC7cejTGKaYE/GyKvXUfpqjKRwJnDC
CVZuewNCjgmjC5D+BLTyMplBv3dsE4xHY1xidolXG3doh+qO7jFaaGn6Jp563PTrzCJ3gZA8oQVk
Fcugjh+JjrXTBEC9zXTizAB3c1jmPHWWOoV+Sd7LaPYLo/KLeHGluNxd33ebF++ZJebq2StELtJU
Y9w7fm9FvzEqraPApboRAXGIjoen3TfRX0XwM5PsfJ+ZNKOu15IZW9AYUTNs9wMVdcm2v49FMQwN
zhfMcF5aAJ1cmSrKAGgvWLa6PjDlUnC3by/bfy3wxygcihpcZLrpm+37qp6seteWhduGoLTMRfr1
G3U73OyYHjcgX6/hQcAFPDNWFnNdcbdK0D/LHRVVYyC19EcdLL4WeIqhvroXg1G2yzFnZrkAmI5K
FNKaZEH9sx+c9Lm4lWJX+2IeVPQ5TTfaWw/xY3JjglKmB6mNKKHZTp/O7HNfcV5nWhGWPsU35R6Q
8MN6W+yBhtmJcf2b5+3D1J/c6mxLhoqMNbZGE51Ty87rybZI7SrJMakE977IEBerlNFqRysH+19P
UVsYbtvsaVTQsghFHGDbUfHMJS5GzXNBSEJwyv6hD+6c3jiBi290s73q1AeyW4dv10PJ5qk7s8gF
Lbwn+9WsEe27MYcOQOeoi2icZvvtf2aDC1dQl0lA64f1Iw/1ntF9hPeWp+wjGXDeya18CMmWDurn
1z1jO+3TpXlmlYtYKekla2pwOZMDU7DuQeMEMV+hBt2mGRODpyqedTroNy7DVlTki1WPxPQteXZB
VgNuUEgqgapKbm+X6Ne0Ysw4EcR/9tM/uXZmk19QUvQSRIkAOcu+p8lqqxpoexXR62B7N56Z4VZw
mFdp0WlH/QZ8ScmfPln03XRL0yEt5oQgJv03OCmEzTObXGK6qnFoWBB6CujT5IEk3B+k32OKbsPq
AITtdzgExxx8hXYjC4dZRMvKhWxLg25jp/VIs3Rrx4grAZ4geGVe35cbqO9LF7kQnVsprueotnzQ
SwJsQndGQm29LTwravxIa36muWGn2XyXgav3uu1tD1UNRXTdwNwmF8lW7NRRCRFfFMyCjUdqeVn2
+BcmcMei+waWDMvizgNwUTSiXYfKtCWBJDQankodjYG5kATne/uGPbPEnYLFCPVWwqvSj94HCKl1
djS6bMZqumeETERBTUx0vW3wmeHbndnkjoRhFlIrJRE43d0MI7exw2Z17sKH8h564KgUMH6LArEa
9efbfIc5OuHw9NYntAjQUhYQRWhacZ9Qb7VsjUOTIstUbLUynFgmjpQKaQjZVcPHGItQgK8BvmD/
uIxr/SiNcZijkpSpIAaH3mFy0FPHcJeotEElsxcX/TbgfFSxQDoImmkDRZFP+NZYl5aiStA2cbt3
+TUFevBP0kKewqfwTvF7b3HNXSsmTWNr9snXD8M8yjWa1pUo84o6uF8+0134RyA2fWQSgCJ9rK1c
4sxHvtkoF2VqtKoEyGKYvdO1PkX56GdNdQAlleCW2CwYWwraXYC0MHoZ/hMOeilrK9xaMFaG98GB
qcdXyMaYDo1w7nFzw5xZ48JaVmFcWqllKF59YZE7Oci3YAy30SpxUNgXBLLtZWRVMzBlKgg1l7tT
hw4H1OoXvPNHiDXOeDbK1W2h/zRUwSJu5UeY19QpUBM4dXyXyVqXhCCAgWmOaraZQHswygW+bGUQ
5ya4ONYVKFhMBrYEunL/LQ2LE5XN1PzcDrdmcmtYDbIV6oNDAlOG6265Vw+tPQaJL9oM7Ft/OlBn
q8bd4vEMXnqKe8Cfe1lxwnEcHGWeJrukgDjPbf9s1MZjSmYRbmEzOJ7Z5XY82Gkg+9GjyhQN0/cw
rQj4XqpdEq5f//0lB71wHCwKIqpPY6+LJSVDtZIiKHv0sqx91oI4kopK3pub/MwKO3FnD5wkN1Cv
YFXTaSltkLj7ag9ckgY2B70V7MHthftwiLu18zqtR5TycXiVxe2r+aYsVgewfMFp2g5JqomOLUP0
fRqntVatT2PJKIL8ZsKdzcajoxc5oCj6ZHeiWLvt1H+N8c2QmFh9mlLUa5upduOiR6f2SDXBVth8
cVsfLv05dmdfaWmHtag67AW1QYHeONE7jKVgYmkEZV27i/byYo+H+ktoF+7/IDoo8pHbI0WYgS2q
XhmiGTGKeFNAvqidm/smOBzL28F8nE+lIwq/2yHrY2W57aJmxdQvKbZLumew+wzDfAwCJEq32HH9
HEY+zHCRcY2INY0QhfDlDtRPsuYWOkgpF7BzkFOfzYIS9WbQQn8OJ8pEROfr7vWQaXICzvtAmQob
fMDOiiphTRabjBgkSH4zJv3rYWQzhQWPHW4xHRw1SJovT3gHwZywgHRKoIV5Yg9Q0XCnBqJkC4Yn
wmVXdcCkVwxwWMdfO0bbAaL720UJg2Ru9gahguO5uZnOfg63mdqGalGG2Tu/SSM/lzNH1kHKW1Dv
utubd+qZGW73ZFW60HVqqa9k45tVqM9NarnXTWyvLDUUEF8wRWGduwnURO1AR4hAA4g8pI6hDB85
EAxBQhI56wmixrvl8W9MIiYyUlrwOfIzizPI28eSYQAYjszI7dKPTRvSybrN2Ca6+yrGbHZUiTxl
H+XTITkzy921SiclISnQpg9nr9xrXvxkuuRuBjgP9Y7/YZ6ffZ1r9riVNSeaphEKHX5hGi+TRp+7
ZL4F0+mOdFV2W3fFsdVAlTNX3YkoMUrUJqZylvSbSWtfsOKfpzYpuEhBSWriO3/mfk+bqRn7XEf/
JapQcjc8S5kDdCu8mBRPCWRjdHlxoDXlRZaIiWLrJXhhmzsrRjiX49hmZYDiLsZhg3CyTReMeMfu
m/Ro7O/xCCU3LCSGjrXXXeiuWN/+olUDmn1GeyabpirzCX5uDUZmjqAkzOfq+wTBIn1W//1ZvTDB
gubZ7ZaBMxSMPsDPtPp4F8dQlUmExKEbYefCBrttzmwUUx4Z0YpKXZfJXmekQSv39/na75t6AEay
fwD3cm+H0hoMar2PpdHNY8k15PhBMqaDXITf47ky3LRuPeiGveiZtA+bYU/jurYNpXwYjfmQJpE7
FTiC42TdhExUTDPc3hoOem28g7o8WOZ5b4TpBF63dKc1jdebZjDog5s1odMBpahU7SnJRiepjPtl
yHdzCGysIn3TSjDSUtiHAOiOxBVkUGQKVa1KeTXlOoA276tsDN8xzoysoG1uW5D5z5IKCSnAaNAF
f8uL5Sin1FN7834mvW4TJRVcbVsl2PMl5gUpF1Ou8jAFuhwqWK6GqWMo+DQv865xQdfill6jgNpW
VOnauL4vjHK322LpAFLUAMt1IIKJDSBAR8eKMIwS/pLKr9djwUZGcmGLO4560tGGGNin4andq7v+
CNX6Qx8IFXs3oi3sQHbKwLsT6gxctK3NcIXkHnzq3fxZdTF/C5BGcs+4hMRpFgo6n4PthTk+2JrD
RNphKQLLar6A/xSE55ZyzOvS2tN1uUniFnDLuaWBoY3vegqdoLZ9a9v156wVj5rR/DKYGos2owYu
0QeJ5o8QlAmdpp+/0HXowW622MVS/piIuRuycpdNkNYLwZjvKRa29wTNrGLJV6evIGejzKR0zFpa
3KZGu2VsCuhcxXlg1DGx67nfp2EWBaVGg7ywfmr5EAxhmtkz2KSdPjcJJgjQoWzV6IZYS+7M/RoU
5vxlgkKZN2Zt+FZmcbify8ilU33UCPQ11g5zjo3dpW+G9CUqiN0MTaA03zIK8TplT5oJJEovGgSX
2l61ySK/xlTNoI1j1A7Eo76vpgZ5N/PXoj9FlXZc89EhYPAhfenM2tJ4IfCbZbx+Get4DwTrbVU0
ua3Vp2p4Uuts17aJU0L8Sg/vlRWxQS0KaA3+ntP2Tgvv9Ez/GdYvSozBoMxeyL1VvOaLurfa6VC1
XYDMbleO7Wq3tLXL/CnPjq1h3DSR+dBJ0PjSXtopwZhJmeXO0vROThfgVtRdVZu3eflUdGDKqugd
wcW2hD/MSA40ZbGbePHy8TnB5MqoYaZlHp21Aiq/NzyostrQXt3F8XJM6ORjjNKJ5NQN19qpxsKR
F6guxqNrWosjsakOXNhJUaCYTrPShnqWnRXvRqXf44ltgzzga051W4u1Z0iS3UP178ckg+61pK5c
vcVtjDGeR2LExzLL7pR8diIttk2oP67RYOsp/bpM4V4r+pcRUbJQxt2orbdWPzvKCN6rmOw1q/Jq
5XXSXpMWP1pXbEVfvDTGLQqxYjKR2zFV96mZHONSDXrFdBcNjCH9r7UcbMh72mna7VOCzgQMmq1k
F1A9NOUC/+tiywMGyEl+nKEVjoc0gqrpVCiqj2uP8IuhDaTV6RAHpMFrCSXUdkn2kT6derN7zrtq
n3b5zaKPhzjK96ORvkpT9d3syictXF8xO+HSIQzqXj1WEv2uF3cAS+JXDh6A61+7SnrT6+UABepH
XTK+pmm4SxLlYe471xwxR0uAfcLD7bXU4p8lvkeSrLddqQSxlT8tGdh3pRRCK21fHVMDu3nRoTKl
zrUqeH5sx8yPWMbd7WHeLkapsvEAE7xr/fxaWKDarWWHUPU7VbtghPik1AjhLBuDSMjbGEkaMgeg
z/iiWtqnkGysCxgGXrzOe7+BtssO/LG+1Va+psvfdAip2lHXBiCPcvJeCsq4fIJIWNC07XKYKBQZ
MyV3pSk8SL2Z2TpYgDNjfSppk9l9Gd1pZfpjHYxnSa5rN5vpo7YUjaPr4yNNxmABs6RnTbWPLP4n
adfbvp53kAR9kSOkbY3s4V32Asqll7rHG7ArDUwHq/VP9P9m16wgCTquZA/BRuA7qp22SC/FhLd9
BHqEQtpNxaI4o9x6a2r9sqj0BKZMSIPP/V0MJmQIVLplOyIglBNy1CqyiwScGURdcHTj3u3rHjJ1
Jk6PgeLwMoEbOKyiI8lK81g3qh0S4mTt7CpjvzhDC7oXw0JlIzGS17RuJFuaGm+Ncn/MaAnVyvBU
l+UTHYizGkPy0i5QfJEzufCzod5Fcv8Ul40HIv7KXov1p0FWP6vA0hzOi89kUyFTuqdD/TKGBKM+
RT7uqkJDHIya20qbd2ZT/C7mqrpZUyh1pvlugCqXQaLWTvt635rajTa15eMESclowQyvGS+/WrMD
xzHBHCMxoZrRJcWvSo0Uz+opZohjEHFSyYQ+oPJsNAbwA+H63Szbt7Klb2aClW0gZOlM1ISudP59
RLi8nkhs3riaqVo66r2fx8cWujRQeSpRuiRfgVqz6fAzbv49UghceR82+CSii4rJGAaAJOo7KwJz
B/GhXGc3dWv//znDpQ95GnWaEuOt1pUQOFTG8LYsqp9DrgrQzZuLBlYSsL9At+oT/fqojfJCM9bV
oOuvuYNUXroWj2o3iyA824msielF9C9NsLCzX3L2VjCNthhBlIXCvwHi4KgFWRZKbqb5nMbLE9QL
M3fU5ZdlDgvsLLLL9ehLGdaOstKbMm/dPIx/XF/irbI6Bg0NGThZGSUclatm0LkmxCpZ1/gPOG89
yrcM3TPdiat9bF9wT2+YwvQmhjcBF+Yp9UFiPo1ygmVeLTgeaw/6qto6zW/aeBW9GLYT3Y8YzdXe
oiS1JCnF+zY8YUxW9+UdxnVrb8Csn/zyPzT/NopCF3cC92FVfchHKDuwQia6uTeaJx+tR0i6v4e2
jk6udK9+u/7htmaoLixyp9BKYbC2ME9RxGABnSARTl//EaNpjxQKTeQJt7//E0/DOxrE7shUIOzK
XXaDA0lZIriMNx9L6LMSE0MkqGdwjyVNsmbMFuERPGg0daYhfYlZiqaXpjvMyl0qt4Izu32UFPDP
Ic5RnFkuOGDeGLziAOP5SCz0n6s73ZZ3llcgMXcwk0hckPo3NqoaAke3CuYQM/qwy6UdI+T5iK4B
DmRBIB0FK9azT9Rb3F3hDfVmLLPsVG58WKAv9zyKAP5bkPsL81y1IdHjgYYhIkg8AEEyOasvu11g
pLb6Y/7BtpwegJZSx6OOkbqjYvf1+r7bKk2e/wAepw6NcUhvV5hk6EmMgsVzIuEWNCQXXWivH380
yTc6QCWZfkm1t7SCGHEKOnuR6NNmxAYQBP19Rkb2B/tzFkehXx0jiCCUGIVyLOvkMRxpUDdmIHCW
Rb9PIevMDhdGaGJhqSmuU/QnXiGE7lb9neYa2GRejhwO62ukJ4HNzaN0ZpMLJbSoctNqAckaDquP
ff24th5O7AEJGLaaYexHp9uX9f8gqrcZxM4scyEFYtlhbSlY1Sn9rbXPrQjfLvpq3JHVOmgYZwU8
k6PC1sd3Sf2WlK+C5RM5wZ3PKs4saV6kf5o7mde8aHhZ340eoCB31O2/5X8zpKcS1UQ31WJddh4M
3hRTkagZ5hDLG9AmB+Z+QjtJPBy11X28sMPuvLNNv6b5gLfqmAHnwZoC9Lgexx11iv0cgDhVVCva
/lgfXnGJwdxPUpXowKeS+JTK1O4tzwDj8/WvtWkELQ7dskCVYvIwY7D/aKPVIPtYrMiZVuJELaJ5
93LdyuaWOLPCbYkkycDlLCNmTuFXJc7sOH66bmBr2JCRrqoawRA+ptW566+cK4UAns2IOmRfp4+F
F+6Z5FZceUMOhT2wXTq1ky7CUcONYKERhVAKRJWh/h9tX7JcN840+0SM4DxsOZ5Rs2RLG4astjmP
4Pz0f0IdbVEQ+6Cvv7gbhyO0qAOiUChUZWUqLPd+F4Ux0hwDqAjjp1R3jhy9xtZN2jx2BW8Wdcv/
aD8KUqYo1kvWF9RK1ydROKBZ+ydzHFv3zCdrTDDSRyIvYooRixpP7fNSZ9dLo54qQb0rJsG2Muhq
V4J5BY6o5yEvr1CDuQFVq5sN5XHKq6fLG0yNMffApx/DRK6klxJJIwCfpOqb3L1VoeZmkWpX87i7
bGjDVT8ZYlx1ifSM5DQdlyFXT8wuaHrC4TzgrYXJILIwjE2Q9ICKjQyObMRuRybbSHtghIr95dXQ
X3vhs7EQhqLrRFA+Akgjm7VtqLssKXcDave53tihbjiNrHLSs42AgjMoATQm63jWsHmoZbUtESB1
HCRK9SqhTNtqiFt98XB5YVvPpk922FgcF1JN8P6GnKBW2oKkneJKIV5jNk84r3fQALytiPETjB2H
SRHOSCN4JAqbJ3+1UiY+j2NaymTA+RDBgC5IKMj4ci4d5Ei0NYunw7AFpv60Xuq3q7snqohSTBL8
Mj5RfR0DjSQP+uxn2n8BVpXPgL69kRogchhAwXayXlpaRjqnqum36cvYvipdAf16HnZtO6Rpv618
cdCq6KewEa33QcJxcCkNYk/AJd/amC6R+XTyG+9SfMcPg8xFoeRKYqD0Bbz9js7CoUB0Rx8MqKcd
+A/u7WtpZY3x0kKpY1NY3nv6FerHMgBfZ2AJvHbXeQvxQZFo/ZJ0u77lN3+24LCfVsr45ySPo4kB
lzgYervco0E30a5d8ajvDS9+NQ7LOT00z905cSGMdvl0Ut/4EnZWy2ac1WoUQVBEIKfqXBntTm5K
OxWsHt2X3AexflCT/LqIsutxboPLljfD98oy9erVMTFSVPTKcTL83kQuY8SPWijeXTaxIcMG5NnK
BnMxhtZUKMqELF0oyfVINL8z65ewW94GK+ltuY9fBClT7SQZfOiafyss/R7ScV6rKa9F3x6meLmK
q/BWb2VPqSMuzS/Pw5mr0pgUcBL0SPLpbO7/jyPFXJlk6ZteA6ejX+o7ivTGJEnoZo4lHWZ3OfOZ
JTbvz9X3ZyITgEwqEMtdGchmB2njpHIjeQIpPCXAH0dp8i7vNycQsnNiaZz2LUryGF1Urbc0zNF+
N9NHlGf9y3Y4h4YFc0XQnW4tBbP86T7BwFESjD5qK1xQ3L/cnCYgyTIIzr4QIxZaLsxTg5uTZpEK
RuzmGzpiNwT8WeDtnfowxXiGmRRo3yzIdEjT2YPwjK/oDfUrCpScgLNpiFK+m5iiAkUTc+xnOc06
0VjwwFgaL+vwCIin7+YIlAR02zm2NkPMyhb9LasQk/aDqo4yUlFBr0a7TtIfDZe8cvteRDUYRWG8
bL9QSqbTYICjqQT/8N+ACzt6KYAUoBrC7VnbX/a8zSzxwxg72Jqn4zBA3gsA4Qkqd61dDL/y4pTr
t2mGQULCGz/mLU5j7uCiGKVhJOhfqIHiW8dwXzRokLmyb+4SSCrh4cPZss0jvFogDZmrLWun1qpM
+sotJd0j83zuNZGgn4Ge7+UvuX24KCOxiSRY+8KR2IyExMA1lMFsEE9PyJNepp1jpaUP+Ax6jWVn
L6TxmhT/KZPowbKM28s/YXMzTZlCF2WQxbADhWU4VGZsQYix0uVzhX5kCOoMpzfzYK46wDFajMMZ
UShxVr55KlZmmStf6sBfNKpKHCiq4KRqMGt/dO6gqoxSBYoVChsfoQc9dZmCjkKZPUqSguEl3u5t
RhGon6MaggazbjIXS0Ka3iRigh5CmrpNm751hrzs+mp2TDUM/cv7tOmTKBnohoXygfou27PySQA2
kM13yK9V/YpYP+vJ03Le1P22O66MMLGqrdFgXlCoB6va7A1/LTvxRgvSnbzL7nnlqi0HgCoF9TjJ
tEz249VxDjqSdgRansRQv5Xj2h1iMfMuf7XN2EHHyTQNXQfly5DXovV9ikr334WeYpdCPjjogJAN
bSpaonJj1ZZPyIB0y3gCaeKXSaECT6Als7BNvXFPH17tc/l9BM1jsYvAZJVUtW0F6omPk916XeKC
FgEGRvvxy+CQiCaoGllIofUGANEU8H/wumYTSCxl4Neb0b38Xbe8EW9hS1FRB9S+DFYsyyDOSl0l
gTktpwVU6mleObrSHf4nM1+ee2M9RrnWhr4e174FrIXW/tWNFs9J6AXCvj8w1aUY6IfhX7Y1hcvF
bASC25PKvFG4YnzdHZo9xNB9hXN3bjvkyhaT47RyOE7KBFstWOkwRuqAVy0gPuUhKQMeo/mmVwCw
rILJjd4wzJtunKuCLND38AdttvvGtzqAwoFGNRpw0QNF9we7tbLGxPRZgTzC0uLaNLN7NEXsRo1s
I7q/bGTzgAF+DS+XcW2yxXtDz5oRfFw40Nk9kc9YnK1C+SUlHSfgbgUoGVSP4Hq0kPyyBCECFLGS
UsgEPyzmQ4Kxml5tOados0qzssFmUgWEwqsyoWqZBpq87R5otsSLXcuRBV8GDVfscafsae7yxddV
Gg8N3dIgCPY5t5kG2QjlaoJJ+Ho5OFQ5uNzRijdu4IzLWbR5pWBM87c9xt+7vMmHTINTgOBMPfwm
OKv2JiSIeAj17dO1ssZcyVKBWXqxMEBVYP3QrBvBxKi7ZQBNDnposbYX8x4edUpzy0mQEiz5HPyJ
d/5eLfv4W0rdyvoO9YS50kdb1OocI/3Rg0KEwxwTXgKyGYU/VsumOAJUfEtzhpyAKUPCN06cPnoh
w6/LS9pKEFcb+M7dvEo8rHw2AZVCx0JL4mO8JJkHbNqM6nAU2upQ4v4GOmaWfl62ur2TmgpaW0NC
Ks7mpXUBTb5pgK6oVt+2+/Apd2M/cWrrXvbrQx1wYQKbd8DKHhO8oGOvxXOFqkS0qK8SESW76kAI
UfWx1/cwHKpHUL59m0vh1iqLwzIUCy8abB5NzTCBtgFL5JfxLHBUFWEaIxrQiVkq8QJ4woGKrLXO
f1CzoUfhSyBYWaO/ZrWvigWy5mrRaa43udmPdC874qvuNBD1ztABI6cwBgsGxUakhz+YtEMG+7FS
5l4yp7Kphhh5ZtUott4Ci5i/WdXTOKH6I/Fu983PCrAUhoRQcgGg6fNCE0oBleooqpJfYVC6BFNZ
+1azJyfehT8A3NJ4lPCbt+6HQYvOEa2+7NI0pFHQCfCrDiRIoeboXYiV5l5lHprRcjgnZfOiWplj
nsdqW2gyyHtDvwW8xAzaG0rYNtig/DQCwMK4w/BbiBoVpFn/fFCL8ZxYnatRGcBtrdlU8peczZvx
pjtaj5YDWVcoPdWOeVUczXPzbeHc/ts3JiUXx3SFicINc31JWarLcxglAUADV6EI5KapD16I+rE3
9GmgF6E/Z21sq4r5oGf9sZbKCYQywj6ReOOL3N/CXG2A2XeQPkHlNPqV7xc3f5PAiT04igFxYMpW
wxtw2Y6Jq8UzngwlhErCCI+Bna735bP8SDlAKI0iRkX5ekmbtwslPNCx1xrYhj67sVmpsx61SRIY
kPmpNbygp8coTDhRb9t7P6zQfG91WIjVQIdCwoPJNAm4Y5EAVRyAzmbGuFoH4zJRBqKIFjOxmB/A
fGCP2YSaeNVguKER/QGMEbm2aQBRB8goWJo+ryaVwbxrmCjKUj6yv4ullA5S+U+MZJufbmWM/n31
6UKrjudenJOgIb0tqQ99/p0TWujP/XJHWDISbRWnHYiJzxaAGDOXqBtApaWUrVfpc+uplXw3iFJu
KwN4g4SyvR5r9PqURgiMRr8XI+nUyMZ4R2bzj94Xq1/DxB1ZSdsFpTGUDHrhUEmjCzXkbyUo2C+v
evOzIjVGMiBCvYTlhYnzRdBIqlh+Pf8cwxex/RM6VHxPC69NPDZRe2I8MumFTCINoDqdHlYY7cA9
iCmUvolOdUb8RJS9geRPQqx+qypcWcLsj7GMJIsbwTZzgNUPYSKYlI9hUdSz5ZeCcUY8q6/zWHrG
TMquMPrjGOkYbJGmQwst4Ko0nvW4QzKShvdjWztKX1+TQrntCojNWxhQvUom+UU3Sl53cCsOAcEI
aCjIKSzUcT47YQXW56idUcgbpe86KFEySvEfc27RrU1fG2HCUKt2GG6tgZLEoP5ObM03fcl58Pit
QLS2wWw7pGIkvUoQ6kZrhsaY7gp1dZgs9VBZSEMuO/GmLQnIHxUgcVVn2/Globbm2I55kJrlL6Jh
rCJJwbSr1jYmj35etrW5QR+22CoNOC8sdYJQalBK2uDGljI7oMXFhFXjXja0+ZhEjwPFNawJlS7m
C2aDoSR6avyDaPoH/C7hocx7Sm4v6sMUczQW0WyteMAZFZPSF9PIFpJ8l8wRZ5++tvwV0ZKAA8M0
g6JqiG6fvVtewiHFPH0aoDf5kj+0e9SfAkCyMVc2+tOT6Hd3qZe4uH4vf8uvmjuMYeaq0sJuMCWJ
wHB4CGcMldc+mKgO6r4PJqAU9RvtXL/KduGDAKPCxGni/wfQwRc3ff8ROqKhRFmj2Nxcaao8hbpu
ikdI/lBW9uRKrrargrIGubHklZk9XFHT3Oce/ayfbrbPhtkcfYqSahbnLg2y3KavAlThzuUu3NE6
3PiNN4P2Jbq8W7MwRSGi3gri9c+bXLbjNPZAugZm/ypPz2qucnbza2rIWGDd1aqFXM9gAWRmkArB
/ITpthFcSPXDb3wy1K9ofsYek4pOcWa2ZmKmlPDiewyFbig1oQL8bJ5mvwDtF8hnIpfLcvslH/ls
VWdeVngzKnJjCdSq6IBxz5FQ0S+czq72sltcE97MwraX/N43FiaqaY3UV5ocgitL8hU39dVnDM7f
jq6C+fWSV875chszq6O/ZpXPiaGIuVhlSgONNHiG466wrTJHVcdqT0aPetJoGddg7mrBBSvvL4cD
6h9fz8PHSploAAFUqVvSJQ3y0cKcGIDskAO1NRNijqEU3hK9O4d99nbZ6JcYyyyYHpvVgiNFV1MQ
JOMQDmAxhY6TI8w9OBPqxLlsaPP8aQYlZ9Ek/MOcP2NUFwjR4cuCWdcNTc/KF++yha+PQbqWlYkv
BxCTwWmGJyhtnQmDjXqVWx6Fs+xHDgoomf1HMWVlkDmBCTBDhRZjFN1Mw9cqiW5MJebdt5sbhGYj
VNtBMoCG3OcNaqwhs6QF4Zm+9Ku7aHaNwteAYqeKzrUSaJM93P1JGZd+zA+7LH/EUg1aI/ZlAuQ8
VejujpXhEZ+KOwl7UrkiZ0By0z1W5phnzhRPahlXfRKoGPiU9cJd0iuOe2xGkpUJ5mxjylyyjAXj
RTnQOsTB/Ln7VuwXD6SPgc4zRt35y2EGxByUTHi1GWzGLNdpLxvJgpc7WG2bK/SzXNPtvPZHFKg3
xA3fSoQvzAZMvMrX1yG39437sMyk0TPR82gQSQIcyuKTq/5x+hY9ynvtNgpQHPEory7xq/MAJpDJ
i5wuaM/RNRSQl5v0VHzruWxFmxcGHXHTDd1UMEj+2YHj3Ij0ROySoD90p2Uv7SjSrHenJ9kFVwGf
T3jTk1b26N9XEa1denmJVayfzhU0B/VVwapbz7T7E6ZVqWgxjxvta05MP/nKJD3DK5PyCIVaUUAV
ACQDEJmWbCuyVQjIQNdgr3Bkwt5T+S+etTLG7C8xYq0IIVrzDjrrz5TlenZlW9zx4AHb6enKEhOy
pd7UUlFvAWuLnfgmOTYv2MCT+Qo3upJrJDaLl0iYj+yeSmKnV3R+EFJiPKDYVgCENrkBlli802W2
21gqgONYgowSi3hdi3fT+CilnEvw6+AENnBtgwkNQt7LgiXitCr30R1NaprzYM+1DQJQjEWmXv2T
1wTc/Lhrk8yxMBSzD0kkJcgW5dHtdRsJ8K3gVN+HY+ZkMtSH02/Sob4Dl6pbHSsQwU225bb+5aDI
+7jMYYkMkGqQBrfymMuDrar5Tu9RQEVL4rKdrdxmvVrmhBShMlZTIiZBPTZuMZyV8ZdVQOE8P0A5
EYqYXJ49nkHmlBQ1GBfEGFFnPugH8yzdzAfyGju5j9auZ0YumKVQtBVP8pHXWPkKNmaciTk24xBX
aZljZylac9ovx/m53NU71ZbQ4UVR+hrsUp7p5AF32oi3m0wCBDYIDSXBKITueHtSfAgjoJOtupAw
HjB9GVHJuDveM+7rdC2zXCZBMfQUBCsj4lHW2m0URMQWbPMpuS0ccJaqtm4v3hTMEKmEKC9YssUj
P+ZvhfyVd7EvSdQjh2pcECKq7mmJn/WONzu7+bZbW2DSE6lQzaSOECCka4ji7ZSdcZcfl4PqFxAG
5ykn8ZbDRKNKKaKp15LQr0LiZOibCyWnSE69n71D1sthgo+VCphZM1WkQirolshwrRX3UaZ6qvHz
8rl/739fssQEmLEas0ks8OH0cwnm0OzQ7aADAb3S+Wfy2PvZAz0SMXBg47Edbe3G4qxUoTtz6Qcw
kWdoImkadPyAzoWa8b66IvRd4JfX+rPmzd+BN74pd9F5OCZO9FDtQzv3+p3uKXvjfnm27oUHa6/e
Xf4oW7nh+uszsWnsFkOJOwjZaZUY2ZGm7ZOodCVUPiGb9lQbvFFLegIvfQImILUTCCy1tEzfM4bs
kAVaQLlbea8h3i1qMeFHFZdMAaQf5Sx8ah3TTvp42x5HXwg0YD3s2MudvuLA077OzHwOPxYTfsy0
juJ8wtlPfgH0eRAPsqM6GcYZLKS5wmvnpa9UBETkpSWbSd/HLoIZ8nPSp5NZr5QUZ8i4XlzIqO50
kMgbAYYvAx6tMdcWE36AaFHUpMT1ad23e+JUjnFFhQLHfcEft7rsnSiWf14XqtlJIkDSBPnzgtwE
X7NxaMquoLzjxb7hCLVjBZYCplFeUrTpqJKM4Vxo1kNimjmrRJqnsbFgWjwkuybQ9zPmKfiSSZvx
dWWGOX8gj5/EuMXOFUvuzvX3Qvxx+YBv3sMrA8yBM8win4wUPrlExs0ILHeR5q4qckLb9qW0MsOc
t1bLjKWQQhra/qZ4RC/a+7t+CpLS/eU1bSesK2vMQQNnnZKFM72VfkWvU+QVT8J1u48d1IrPJrIM
UN561m1yihcnSmzhVvLEXcOpBm765sdvYC/6DPo+oM7DhzUh/KTJ9xRQ1i2zT2ZIxnA2cTuPWxlj
Dp2hV6QMG4Sz0WlMR/FLN208HbPqmHVUnCWz2wBw0WN+rl/4Kc12XFtZZ47hFFvL0Fv43OZkU3iQ
7C37v1EleHcF6dWCUa0O7y0ewoFzOFg1FzlW8rAcYLcpul1pjW5ZfON4Eo2MX+6j1dKYnABY5txq
JhxzDTIj8xMykHv1qaHE8Gfj3Cd2e1X+mIB/ynepB9GfhLfEzYYPxD/+iTMWE2e0AbevJGGN6T4M
BOQD6HgcqbiyigAunspDevgPO0p37NKymbATVUnfpjqO6zh7CG9nwZuvzetqP0MQKz7wmmfcRTJB
qAVzpdjOeIZkhqvO9uIOf/2txZW65kMTeU1i14ud2iBr5mUC77iUS0tlIpPeoZinmDinOXK+3C0a
fOP2IQbQGkM0OUjyAWybfdGtD4JLjuhTBuGd/ILJc+CVLjvbZlF4vddM2EI3SIzHBp+B1k/Lv8ht
gn2GHB4AIZmEtha3GHQ5RqlsXhCCsUsIkQjh+fc3F039NoGTRvVAc+ImmkP7Qf+JioYTsL5ARUKj
alspL2ipePSyO3Cg+8VZ9mgyRCtupQ5pFtATA9/jcr1tM83+faQwyPQ5awBNSaGXGkmC6Go69UEI
xp1iD2UkNKG4LSH6Ovl37wJC5LOtnLSYR5PxhfN9fjPeoU/jgWY4yGCv9GLP+ovjQpcPLrgmPtsz
2kKaIohhIiNS/CaCLw870JXmthDknqVyRZrlyzEYk8ufDTYSAIU60XF0n0QHyhz+dJyvk8mZQJ+V
YbXWq2pPXrqrEf+nxpZju3uMMAIFDQPuzl7OZYD6Z35LblaSSis3A2SghmGy8xAWzf9nORKaxq/8
h4lWVQ8JZFVN0mCW8H7HwqLvRfads5GX80uMHH9eyyRa9WymqI9I9+2JXAFvexj2GvqXSCiuQdoN
IrD8ldb7xh1vYJOTPn0Z15Fife5qAU4roiAFWqzr6hDHNrmiOTUC0n5E+pTfKiDxf6iD0DNf6kde
QZeTMEIw9vP6MeHVmfoCR47IeN9p/VkJzacqTa7aqk3tqu1+GIWEmu6yj2qCRoE8/tJntbE528CJ
Fe+vnVW5XKvGMWpohExMB5yROzxIX9pfs1u4NV/pi3N437/JyhiyGMq+h6YgfVP0tT+IdnSmk6sV
tBTdqHZ5EtHcr8yEJ9KWlaK3uOfTk3Hd7XM/dPFoepm8wuVjZLjWmODUEUmr0wl7OvkK+uPLcbIz
J30SgjbIzwUn/95+4kuaioIBdNUxO/jZg9Q+Aw7MxNrUoAPpevQi3yxXSwD4L8o48xHE+byU/18W
+GGSWWA2NUrY02hP8ZxUCruC3t9/VZj9Cqx+j0Mf1pjQ2/dSLscxBQAgXZAxh4YpLcS7zi0lr/sW
3VYVXsCiTwkq1RpI+deBKwm77bEfP4GJuNCLU9KUvoL12zAgeH1PO+mWChy24MPS7ziHcfsy/bDG
BN48isoCeA5U5iu7uoJmcAbOczs6zYAeODKmu83Cljnd0e377cMmE4dbkHvHeQovqvTKrjFTWCXP
nGXRj/Q1R/gwwaR9SqYNoyUixQci34ueAK56oIFGeSmfel+3Vb8N0ATg9ea2I9tvqyw4Ru8X2chB
Xx5IbxNqQii/lzbSlCdyU6M2zYmjm51eWcZctalC5FtlkVvarLSYiDboYawfVG/aTQ+qU7tAqkBF
NQR9KTlpjhRAhU2GmqLqp56AVpIo2vJ7LY4PpNvMFT5+EPs8F6zQkJISCBYVnd3qOCV2c0eCECIp
5WsmHBpowvmFW/Inh6jDfNntlWHmqR4bhQl6jPcvISItM22aE771eKYDOHdaPHpy6EBAfeYmvpvn
Z2WanubV/RJlqO2MhYVcDX0sH/JmzvBNuets+XvkIPv1DV6Df/tht7LIxOA0LmuB1PT0tLYcmEH6
jAmtXerqe4x/5G6DNrd87L9x0+BN517ZZQJxPodtOc6wG55FVAUlG6RIR+tMIGr+R01uGaJKUIXH
K11mBx+aMGnHlpbo3u+ZYxII5xjpLlqhO06g2PbZD0tMtBVLs1WnFPiajkpSL0nvmHkMltZGjX01
Ss8ApnS2kIO+tIHYKyA/IIEwj0IUfbeW7GEJw8SewIXuXP5ZmxFytX4mKieN2UtiUiOQ1MVbpwKa
tfTGt8s2NrPhlQ0mCiuSnJG4BeRmMh5RPUukFym6CcFtFYKUZ5DAsM+r1W/ebCjtgvCRzg2zswxt
PEal2OOYjgfan9RRD6CPGWgBuukLL+PeXN7KGHMwQ9mc08TIEIyC4UQxIL0/nsBQFlz+ips7tTLD
nMasUxfIxeOiGcUFNEOARXDZqzZddGWCOXg1Wue6MuKK7lwZyualX/xMfpY/+u+L016pxwRztTbU
WS6vazvVW1llMqFybsSqTBHYQIx89d4GCJAJAVVnJwNa2RDIC3Ie/HK7hLEyypzGtlfjEeREtNFh
Pi5+sjO+YYjHfx/Rd9QHo/DGfXY/BPy65yacFvQrv52TOXKSlFWD3NCuHPhe0OOFmBt6SEsQPahv
74UMX/cuf+LNHGVlkTmAKVFDTZvxhel0azgejB5tpBnTkHHFCSc8D2Kyoc4sEtDZw9JMANRtiS0W
gqeYnIYExwr7vJTDcmrKARdEgjmySPhrmF9EgxdDOOeNfTzq1QCFqTQCyPOQPOkHOjtfV+5btqdI
neI6cosfl3eJ5xjsC7IGPVunm3AMOq4/oP2mdLZ+YzgzcFfTY4liAThq95eNclzjvaq5yirUMF6i
WcSR1+rIqZKHLilsyIj5UsKdfti81j+88D0OrEwJapqXIUhx/XF8bfWTqdwS9dxZO1xqd9FwJwOZ
Zdf1lSBx3pI8b6F/X9ktojbs1BpLVMLraXzKIOwzPl/+ittvRw0syaZkYYidnSNLGrQUlx4eqd5S
iVb6lAIC0i32JpiteRfO9oJ+G2M1xaWmb2UBBDCYgP0Vp6NrScQrFV76t+3/H1aYVJf0UhEXKv1s
iPrCeCI156NtA3o+PprBXJxWM3Rxb9Hc6wwpjb3k5m7oqvvoVT+UfopaI+a2O/3vWwBJdSD89b/t
GosYTSe9zUTaPh38JbFVrwoyKBRMOYQ8acWTW7HnbRxzv4IugoSShhZB+GhJdvMketqJPIau/Jfe
02WKrnkcRZv7dKAf8surZfWhmRNg9kVKFBN2B1/pHdFr72PosLr6vRUU/sBnUuWtk7lcJz3Xikys
8HCApprbY9TAtYz6ZdG5QZq3MuYuTaBmBTVwuNAf1Wx462LuUahmAbQwaO/vYAyBC/K7wITwZOIJ
LAF0Fkn2jEYPJ/Gja7i0e8yd2lZpHZozPYjzlSkqPljc3KL/Xi/PRcsbjfyXZOz3qWcVJJJKtcK0
xgcdHeta8enYOSQ0IJyBpk4OJDnalZyUYbtx9uGdLO4WMg7DNE057XoQKZg76HFiDiB2O7tQvaF9
KyFnwb33uAtlg0+GVEXVcPaXNzpetDzQnrcMhgq7e9L92MM5/LOCLbR1IMECMSPwa36+ifREWcS2
ReCmL4XSLe9Dd7qLX19RJjmAf48T3eiD4IvfrKwx3iomi9oTmuL+zXRVA4sPy3b9BKFrByQJ3/5H
e4yfkjEXOxH6jng9LH78jALBOQtGNDsUoO7yR54O8+Zh/FgeOzcSjhrkeRcsb8aQingKpZNucNgE
tq91XbcsIMIpOw39xKvUQZiyNmrB+IdPSAm8JHs6orWKFiAA9y4XfLW9og9rzPUQdWkydAXCCx5C
r6Mn2P1t5mkY3ZhxK8U7c5e5lrtoHD/ZbhitFkl/1mqRhAx1NVB0j4JKNEWY9Y9IPDXJ6X5QmPiI
1x9tVZWPue4Ye/nO2McH7Y8KmhjaUkA8a0Jwmck2QJtahaOITmS6nz2CslrlqEBlAdtz5IG/Nuta
CggCgfIXMWHMBhxJmFF5Ud8nC/GVe0cofGVXBA0GKaTXKaBaOai6/4cJ2K3bam2YiTmFYUxCT2ZQ
l9SgCaQvCvWmw3iD/p2mN7x7YzPEKeA0gBiiAYpCltWsmQQzyUWJwiTbEwZukzsKSa1FW7oqn+ZT
9MYH1m0OjaxssixntCAzJgWwTJPfP9FSsbiv9tJZ+KN28doQ4zBmB03GREf/pA5nKC+nNlGf0uqV
E9O2kuC1FWbHZrOWQk1BoVnYGbgOdfoks9CHKvZQcj62ZwuctByTW6CltUkm5vRQxlT6FEPilOCn
2ycH+cbAeHR2zfOPzfx7bYmJN0YDSvQswV4RT3QEO3YA2HmWJOdhfokONBNONK98bcBVGL6OxAHx
KWepvK/LRJ5eiyVRBWM2HNQAbog4ZA6U6h1DgujjZPfxfIgfLxvdtIk0yUQBBmPoEnMHhzokKiGr
jUVrtdNUryaU0C5b2MrXoDj02wJz70ZZPuVlCQtFSRkYOxtdPm+GEppiNSCg+nnZ2vsPZq/5tTnm
2s1mqHnmTZoF58ZTD2jM7oAUTh4aTJ1AZQybJ432bNhowkQ/LpvehI9gmfTNC44GUHx9vjlGuW/i
rhwxausqfuxkh+o1QW0S/eHcpXRFua1Fduvp3xvrnRhH3pFj0jmVaHOfVtvb+vFTmCdHWVgNKhnw
5YKcMvI6KbqXiyeSfZuLxJE7KKc3J5QbQPdiF23nzFZoW3HGO7v0bH7di49fwTjXgrLfSGbcLCKg
ft/f2UX9epecoM8OcgcHmCjOEdo+w6stYJxNSwzSgWWfFp+zO+sNTan+dUFuGfvyHrnX1dDaok8l
79SjdIYv8i5T7g9g3E8bR0RhxF8EkQnyHDaGoGoQTOg0i/gGcLw3+vlrtPjm93TXPhrQwttf9sLt
a+7jE7DNQKkerCyacBMM/uCCvYaWX8xnA7jO5Hk8dcEfzmGuHN9iLp+xTgC8g5BioFvkUCs3E6Cj
6UjcWfCrYnSn+i0nNzE+RCJyeVG2KnZr28yVRNWflAaNACy3uKI1k6yxs5fqZ3ck6H5GEBasBj+L
uVWEr9LKQCysDTMXk9Enck8iLDp6ooiF0u0zFyTO4UixYqKJDguNOclzetf4407Yxef6sbytADfC
LJov38Xn8lE8qjvZpbOxvCIHjTUXjp5FA8Qqi+3mQdZ6ASQfeXndlr40ISNYYk5o5317JuAlOiGF
UeMTGPX1vPxQs28knRxteua4NG8xTDQrOn0QSxl73PnW/XDCDLmdgHEPN9biUGhl6LR+xSmTbj52
1vvLBK8oUSUw4eMk0y6/4oIgxs72ViADfh5xa2E0Ll3aLiZujZhKjRojycB4lT8rVrxTJOK3unoV
N+1gR2N1UkrrO+ezcsIzO8JTSzq0ZxNEivLUnoBz32F0B7PykkNPDT9MyJftQQz1s0+i1AexBhXu
gpZ9hvrJTXKnHqIryZe9xOt2eW7LNyPeOP09QHm3VjABE/4fcnLez2CiVdYUmTnX8CbxMA12gaR8
QJkD+HcJqIUaaCreWdws6Xy4ksmCdMmiJ1pd4ENrdnsCQBgmAce2hfY/Vla5X5qJTRmQK6oyw2Dn
JqjguOUe753mqAYUHQNBMzqwMjjhtXGLQYOuxfIXjz5peSu/HCBMFsELj27iKBJxhtLFi+QmyKtq
V6fxYTH+pP6x/sZMLKpCQV0kSkJSNg9R+quer6lwxOUTw/2uTCCKlbYSmxIJzfQ2uGZgHiy/OoBy
s/jZmnZyoPSxumXPp8qViTOBmmvc9aX9H+gwqY/+e7wwRSY4VWQp6omiK+dDt5dsVOqhgaP6+YH/
TOekNFDZ/HxsE2UQpFZ8dyYVU36x02aoDXao+ACSN3jFzeCVXuYSAqZHAoE57mjMZidwvbdMUtUX
hjj1A9xoepN8qLcfpB0IlwB11w79A6Vg4E+NXL5yQMbwedGTYC1xWtehHyevmZnbRPGM/pbjTjQ3
ubCLbE910nWSWQRflqJtjB89lFH9OcH4AE0T0zuyN4LF636hQ3fAHOX4LUMiwRte1y8/FUy2zRp1
nZJlNZ4KITHdUO/P8yzYglJeV219LMExj6riA+Cuj2Kf7oeu80lrBZ2lHcQCM5eVvrNi09Os6gXk
v0GC20rW56OmRq6pY9glRTtnDE9dpQcimZysXTS71od9OcxemOY7UenObVL8iBXLAQI0GAWyb/sq
gByLnw7id+Dsgo40vlGMQVrqrlaXx9jEvpf9dU/UvVxkR7UPgdJHRFPMo672t2KjAhwUxbdVbrjK
XLqCpOzarnDV3rg1LDPQEzkwxi4wlfpHO8U3Q6QEl7d2u6j2Ows32UbyCCxTqxY4oFDo86SHERdM
UAQQsXzLr2YXBPBXnVMGvCco1yyT9umRTixivd80SP7vuj2xFXAWqZj6IW6zl+3hJ7+Rx/MgJvRi
Rn+pywprhd5IY9dSfNaEgoc/uJwhgTT384GMdJm0NU0eWte67hu0Ywgou1GicUEWcm2+VSfZz69U
9EZ4U1U0ulw6pUysVcYur+LkPRGMdiQYQPxCx7h59SfOXfkO0Vll7PmyqBqRscAwmTwTb4W58BTp
O5fu7F8qJP+8ylGt+Pwls1Yg/8fadTTHjXPbX8QqRhDckmx2UquVLFvasCx/NnPO/PXvQBOahuiG
x/UWs5hylW4DvAk3nDMpzJ/r2y5z231yUF+CzfSJtZiAWLGp9ppjlajoi7IBgZ68B5rFCasqLcpi
AmzXNGReMWy1dnAFZifI7XhagBJsRaXK3v/B8+z1aGLFgAPX7ZBg7ex3oORFGcF7N2FxpiRW8TDJ
cZmD0xY2fcVD5K38Mn9hjYPYMx+q7fDwF37/aLpxBgCq6inzRGMr75Hiio6+/8zFz9DiqAYfAnTU
wG4wapPeCJufnexObA5CWZyPsfTE0pIRdywfUKS0m0+S823yqBffi0xClDjz46iRNPRpleBYvYdS
jr4JDq2t3ANpHSu4idt9FtbNBBFZ5bwMbfuuUToIZCBWzUOyKZDSSYmtwq8Mn0VoZcxzXPtqnGfp
pDwpBgnSAr/bxGlvV3Hk1BPGtU3U43wRCK/wOrlMjphxM1rMUbMWKGbfdEzKj3aHgiheXSbGQoWp
27rJg2bAUCwKmjfuIZJqZiXXM5ILKZVtWpy0SrDS8AtvdpHAaWOgSr6B7JCpSLvvKZh30S8LNtRV
SiSnhhNv6vvkXCn2sNNEQLLrSeJFNhf4mnRUYpKzukT6WpOTJp9I+iTwaKIb5DQyj4aWII9hT7ng
Ib3Lvejg7+U9ex+32+5z/UlodOuR9nIqTiuDTFLyjPlQw54cZuHZq/Sg3vm7/iB7wBrCNDgKLhgI
mkTT17+oXV5EcwpaRqjs6yn6S6xCEDlmgS5MhG+JEJ86CR7rdynGX0UDZKIr5gJibGVZprM0vKu+
5vPoTLJoy1Iggd9PGSdDq3UThp5Ew2jXVH0edNFEvUgGV9YAybcVlSyPD9HbqJWTkr4JVFGg7oQ5
z0WQYRQxRc0qy4wut72ZDowCQ9lpD+RROzT7+fQbFKzrWdG/GkE4BxKDlC/QKuQM0m7EWHLqTf2u
e5Ff/BI0mINbedObYW5KDAcIBzRXvbOlKxhg1Anm5jm1SIsgbOhQMPgefxs6fYgXvvlQnBhcwfsa
+7ccAwDSICwtr37Ji2C+gp9n/lxNPiBAwxFbxo0OxItc+9/1jymSwWlLpcgNqXwLGyzmvJOibG+M
2+sSVtPmxSk4bUnmhIDg2QeBwoFpSbsztr8DKrNep13I4TSkyqNsTH3MS02H6qvpzbvhBTQ3WKKr
Hn+jFLGaYC6ksXtd2EBPSFa2BN8GvJ2bbBNs/Cd5j6Il5vIZsfws+EzrOmgaBFshMogAOF8ckijQ
5qaFKhiA0Uwx7QZ0xLKbvCKUdlIoeGSten4QRv4jjXO/eq+ht19g+8VIE7SN/ArPAdBOAUksxnIX
PQILabLL2hdCeK/f6kUwZ2rGUJZEq7AzMp/Bv/6ssAIlAwUJMUXIIo0IPG/9nXw5Ke+QZ19VsO3f
YPvSP+gYZh93RWy3pq2/kP/5HhjnsTRc0038SbTJu+pDF4J5u2uNsB8ZSmwovZEYI0bFD2Pu3Oum
tx5HF1I422uypkrqFmqjnNkMU+5Gh+Skn80tu06GBxYKjF10LM4Io6yKJjmGQMMCbn3zaBQ/dCIY
P1vTToBA6KDCAKQt6H5/Nj2tlWR09oEjnFfythuwBV14nZIfKcpBOdFcklqe4B7XjrUUyRkE8CDM
YWBLarQH1BMrntfn6NAfLUe779z+eX4Wv6/WIh6oF4HYKyNfNlXOFoYwT8O4gS1UpXlL8GS2qygE
lx8ZjqppCbpca05aB80jWAgodvH4O22pFld6XrNeSAKQQH2f7bVNeBCVUFbvEUi9JgXDrqwT9u8L
r4lWEIYvVYzRltpDmry04xvePrbgY63qx0IIlylPSTjmPTpagDxkI6yAa0tsWmF2LjtFJzY8X+zn
GZxukYcURohtxEyKf8uB2A3Mt+8EdvyOnQEEe1WSkboadHzsSBvbY1fLXmj51C1rK3DTkaDtkQwO
8RXoKxhWNSDWkfy74BpW9WfxQzjbnyq9JWaBgSmWpWE3rrrPHwFHcxd/Tm4UR9n0Wx+dTGq3usDr
sNB37QY4H9AG9WBYU4kEVDprbWTHlvABKxLB/n2hR02Laq6aQQRDOgTODmv2a7Ej/28+KE68wyDm
Uyh6D63q7uI+Od0Nspn0koSgGHWYF+liDH790MgfrHAttYfTXWkgWpyQCmHBOrSh6Y6A0feVP3mv
wn1qBsW4F1h/uaOQNoiMdgQmZykBgcp4TUrLVs0ngQKuWsJCCneWJvWlioIeDvvK7PWoVjbb/TG2
2qZN0B0SzfysVgCWp+LigqHOaUZzrHPoW+zrvi/OeIDJc9QzfRqdaq/vknOHgu2fPBvBxsdQOXQW
lTh9l3OFtBicgu9MzU+KnN+0YZCKnNqqxi+EcBpv9mDoVYMAcxzo0c9Ao9N21oN8Zsv1raN+Th0R
b/JqPg3GZFkFY6QKahou/vRWE5kVsE22k8PQDbGY8529eGQPTb6zqAK2OiC7kMa/dXxf17OgAoNj
P89ubEpenz2oYwB4ahmFqcjJlWmrG32LyUGRN1mNF5eD8lNLmK7wm6Zlu94xeNVGpbTHQr1Lk9Gw
m8HIbU1Jz1WmCXLsNXdiAPrGQDYPUk4+TqilZpXmYCHVnWo7yT83JuZ1DUFncS0GGIBs17BcAfpC
fny80eK8rkOUcNrC2JPu1eo7Jwq/tZZoZnVNPZeCuGCTBqacli0ETQQxV0IxsWgcgT8RHYazs6if
zaEpELNjbCRrrvVmvsXnBL20zpXd4ZEgmj0Owkm+1e+0uELO8JQe4wRlgnKKYp3n8DYARbQh7QRH
Y66JD5kGPAjoKrBU8YGqLMkmqU47TMCH+x7lvaSxGdik8jk6TWfyiCJDatNdei+9zC/XJQsE8+3t
aQqBbMIGREzA0pkGxJSQPXxH6raLdMExV6/yckq+zV3GqAyDJA0l2qI+lH3/FJTlLhYSUK82JhDc
4LrAdgGmGy4QZHogW3MMOfENOXTbecfokTBn9PAb+1JrzgOOHzOAFkxZ5pcmQmrJAK2AeoAEygsy
uwKgWL9j1F2NR22GZj19xl60K453q9Dehs4YYC0s2ILS5+ckKKnQkQxZ16D/Np/1g4LBQzs5KhiL
CwF4ZWxlNzy2z8GL9f7a+40ayFqAN8DxqZiWQgyFn3MuzCmdowlvWFYYyzbxeQ5s7X7yVMzVKi+j
aBdmVVcX4rh8go79SCUWItQt4BV3yrG8oYdsx2aotK1iugzALHItlCi860ay6twWgjl9auUMHECV
jqot+KAS+tUYBW567fW1vEimZIt0NtNAYopBbd/TMUrEYJIYZnd6EGWwq+UAg4DJCCRXOqbTuaJD
WWptkEuwdvYkyO6VI0NYoI/9Mxv08zfFTn24fnNCiVxc0IhRAbkfEzvVj+xWx3BshV3iehNs5x/D
Pt5YYjwZFgU+uNLFGbko4VtTpWIalc0HKJ7iomtwV76xTU3Wq09PsohlcnUoCXBsFgIsuhIf+Psy
v8smPHfRBr3PwRUIPL3MsRgEs78L9j0qSMA8+S6a7l5VSYrahwmOVgpSPU5jrJJkaY14WyivdXzf
TI0t+HJMFz7c40ICZ20yW1amLO6pgI0FGLgJTCVqky+oHAknK1ZhR4yFMM7CZprH3SDhOKwhiUG2
HeYQNjmydwsoDzqQzkGkd/gdEsTVvv1SMmd6kp6khla+mwR23dVNtVU1O21tfXASFB6RW2hObGeP
2M8AFNum/maEWIAFUqIjtM7VULK4BM6fl4peATOYha29ErryBkwBpwiUNGyJ2rf9Y7IHappj7es/
A2lc3ILJTbmlymRNAZsAbjaYAHa6bX/8RuziqcWIs2jQbPXKwQttqoqB5Ffj131zlLFmS4dmRT9G
Lym24PLG5OSnNMZqFcPUjjw8rkvM4Opfyh+zYx2wr4MNzz9Bf1n+DO7L99rY+lWOBSF5eGgyvIOz
wG7D70nvi0xpLXAtJXEfVrWSHKQSSPWnA6tW5F6qbnzNxhqU+caosXzsQGHsNpAcGdCkAhe8plUL
4fw+cBNpsUQTHNMfO7sfeyeWbwMNVB99Zwcp6EanJ4HnWD2uquPDaha2yXTON0Vpr+udjMJTga3K
8Gtck43Slli22ozKrity8OFgqOkmAy5e3+i2UT13w3M+fDLzzCadkDpmzVUiHvz7czhHVs2tVI7o
XKAM0aU2wJHvMbLKmskN+Nf8fju+hmADun4H7G/yznMpk/Nnedb0oZRleJyULx3IlYy68Mok8Jq8
+oPUYSmJ02KT5OUUJxoSeEW5LWl1jDr9Ns4Nl+LzOAPRf5hZ7WHiXiB3tXOyFMwptV+gNG/U8FZ/
rdFjzHlnbqTAjpzxAHZsl+HyNKZNPl2/2dXZlYVcfpNWnXKtjmN4D+Nx9BihDXpSRoPZLumeQWIV
O38W2a/gaxpc2qRrGOxSZzSAW5T+45fGVmZ3ArrgNmIg+bfW97JwABMEommBGq3WYJaHVX8O80bU
TbVcJKykpXisBgPw9K22LW9LdG9EAUhgKHwdy4iiuCEUQUAyHsrys+U/Cz4d+7UfrcI0TU0jJsrj
XGoWWQnxa9Qetn7qYlnqhq1cWI4sIdkt3FKISrmWVYO8+l9x7LyLrLqRqgloWKDdYVPV+bndKQc0
no+insYvPtJFDufvwKc6oSoQMyY59pG6bXwOsAlNvOz8Gyqx6s8Xp+LcWcbYzUICZQxMtKL63i4z
x8eUzIE5NGpbB72wsc0JrM8Qq9isF339K65ryeW0nGvTOhpSXyoSICO+yMrNNAsq4L8w8IsAzqMl
SEYULURnnZV55sZNAzeIkBC2u+IGY73p/0BXIOgoijSF82XWUEn1KKGCq/T1oVceVP8gd8dJH93a
NBwrz+1wKAW2vXqPrJtvaQAj/0CrmGiBZY46ng119LWWX8JEYG2iv8+5jgAQTq3cIaVOrEc/QMFd
eriuCKsl2/cJgb9PwJlzp4yZLJWAipFp/+gXtUsm7PXczgX4iYLRjaL8ZBgYujcFGsLs6YMbWdwc
O/nCrs1Y08AmjgiQRKck7JyuPcyx6v7R6XSC2g76oqiB/yylCwOrtzqc7p83ubYFpjfyUqH/YPf0
8Tz/SuIj2gSkrShpgUcBkklQDKOAFLv1sfgCgsQb1PaFBInr93eRx4WzPEkiWgWI3GMTOIFvuIn2
VmLgVHCB6wp4EcMp4Jy1hW4qYbzVQnWr5d3Gn9Wb2dSpXfrpZ1U3N6gpPZEU+DEK8CLG+UnRM68K
u1MxY3vk+q9ZXV4i2uXXcMqapYNcR+xzNhPI7pU7+b4EiqYLQJVT2WIZH5BfQDoZN/lD4tts/U80
mi26dU5raUlGTNWgndJGk5s2DzOgtydJBOC5mqqgDIH1HVQFwNr6s9ZmY0mGEtxXW7/0b2KQG5fy
91zX78B1KrjR9c97kcS5aSz00zylvY/HWuKSLvaQ7wpErIa6xWE4E8TDXCWBARdWq4Wr+bpT9JbT
YRhUrqitS93dlIrQ/VarOeQik99NQFcULS8mk3Ej6ZMz4cEGJjTQ9GDIb9NuNMcAmfmrKPcSHJWv
zA0TSXWsmqHLQIAPgTEPLGPZapc5JCl3bXVUxweBQay+0hYHVX/WFEszM70O4UXJfBo2DGUk2Ci3
+p3/0n0CvIp9Djbo3O7o4wvODNDw7+k96e1xy8gxrv+U1cbt8s4522xCNVC7CQ4wvhkA76S5xq47
BRu2sBGp9viD1ZM7uzuAJPu65NW4v7gD3iZHWs+5BZtk9VANACHtJtwlnujjrqc0CznMNywiFgmV
Vqpjg/X65HCjaPlx7q0bazJ7vMjnQ6FFn8thOLZNfgcr+qKPmTMCFcltp/T1+onXk9XFT+HSx5QM
hKis0pNGdvAgo42MqeqnBKs+w1nMjqGJbpjzR7kVqn6ZQa8t0m2J3zp11KC9S/dtmp2sznSTIbgD
d5EbN8E+KYEaUYARJdV3hWWmaFWme+AKunrduWbS3YAHqLPNxqR2UtBDb4BBQPePclLcRxaGTLR8
/DQ1WB8fJXNDs/oYj9SWuvqhCedzFKpH1J3uUWoEF66RYA/awqTIpDgTYEiu3/K6r//XN74TByy+
t2SWVApSXLLvT25X7Qu1cmoRabZICOcdG0b3jpUK5Mnz5yQ5ZgbYhQ1Ry26Vj2NhmxpXGZSGrsI7
CrZJ7t9XmR4zrB1UaFKEXoS9ClSuGK1xc2TQYKKQuQqksxTOZSqBlEiSpE3IMLeagrCtAT4nOamx
TfaRY3jasfjOnATwyz31rTl2zrzRPiVn0ZNHcNMa5yrj2cw0n8BNxPGNpDw02o9eBN387uA/JIE6
oA9MlT34+V7aJGkN6d4nmrwBmgxQIoathwQFPb3CaXc1dp2Gp+ZmPIxYZmG7F6Ka1aqpLn4B5xnG
fs60pseDpIuxLKqBxEFup1Pig1u+kOjDWNIbWsJDlyI2knWfhP4l4rmGBztfeFDo6DdKg5jLSkmS
zThfQhCEF/sCXBWiaZ3V7jBZSOOcftVFcyoX6OZVm3JveQzIs9xEd5jDE6J5CE/GOX4dzaEw7eH+
crSDtvomfGT4YTMALmyABwvlfcjJ3klbMVSC94qGBh9vLzLNzbCaqQdAvZskj/a+HnjXXdvHI3Ey
OGOYasWvI1pjnH9LtqTBIEbsKbfEVhyzARu3yAd87CBy8rjkQKd1MIVjxdYHoh2qbs24j93QHe+Z
81EsGHzkzeZGcEr2V38yR04qpyS0aI0KuBGWF94wUB9FhU76rnye0YmR8T/CsspHteQkcqpCJwb6
5hv0/V7LDJh68y4/Zvsq8/Tdf89IOGmcsWeBD0AmE9JM8OgBs5d+V3YSUF80LMpjVS53RHOxH9JN
TiCXCFiRgq39pKGeknWPdNT2oLh60LE2a+cT0PWiSvAFP3gzTh73PAlCSeoxuGN5QwbwM9XY6MMB
OYdTSc8k6JHZ59sIrFICtWHKf01tuJg8hpJfaKFJve7wF1dW6JKbbA9glZ04ufqYN/90RuyF/JxW
WmRQQkoyyWNTsBreskp66oudhWdKGNgdGqeZqwKv15G6vfaHZzUtlPkx6fyhmtsHWaHMiUU99aQf
rO7AiPR0V1ewjTX2KOeKovAvPM9FIGeTRlQU09THvmft9ENynAHX4+/MrW8zOgqhtHWFvUjj7LHo
zTkFUCgCBB4lYFlOziFWyMvUHR0JiESsIxmUmwatJLFs9rc/qtFFNmedaVnmbPUS7Mbovb/le9PD
8/o22Urf36k/GAy7GJbpwxP0XZsuQjkLHdvRqErQl24LufhfOuvPci8B5cW00B4z2lObk73WhfrT
dZMRXTNnpxZYls1Q6bKt3H4dW1R7QQBMa7upgSw6f7ku6+M7jDsiZ561MdXTrOrS3+bJBsP8HcFY
w+8ZKFPIK5+RryUEAerYRgaFrYGU01c/jPbl+oFWBRAdcJ2GRj/WKGNJDYnsB5bXqJJNSWKXk6hw
tqqKhKLhYCjqx4JSH5BJqpgf9SuvM56a5ksZ7a6fYj3EL2RwOhBGcT4FVKJers+Y5Keu3MiOKU82
iWs7iz5Jvmxbw1Ztvagf7SG5lTvLrYU/Y9V5L34Gpx1qDTSlsQ8R8xV0VixbPrHts0BxZW8Cx5bQ
wwjk8eqh+KoaBzml8Gf/ECvOt4xYsd8CLV/wJF3PLy6n4ytMlqIDl3SAu2ahSbuJDgPwc5ks8WAg
c08f9H4hiksRkeMDsUeqsq2C2SFzHN2BZO4ExO60fRaozmqethDFZYdmgCJzIcWWp5/80UY+f2Tf
DOTA5ifZAzK4JwL2FNjD+5N18bQ3Egz5h1OTAV4d9WPQLFcAS8m+XT+W6AK52GNSvO2jXLc8a/5f
aEa2XL9GFkBuhHPHouvjAo3VGIE15QhyLfaSkAbOrcPyQF11kr3sTgDXEBbDVh3+4otxYcZI/lEO
a3wE84Wd+JWTqx10Q7FzrXeu3+S62pvgyAE/Ix5F/Ls67MZEynX/H7Wfj3+9VZSTOGyveuOFKO4y
syyd5kRBs16Rstpug3Kf1JMI5oI94T7Y1kIId33zlMdzA+yqv5Og6PCPyxCnQKuqvhDFueWxRYJM
ktT3jKhxqOaV1VtERCXYj3MkLCYvpHBeN6Y5oFZmfKAGI39JupdfmTPEcqXdm1g3YaNvQbcXwyyt
p5MXwfzGSQqLiqr8b81gvLb/KVcXfDf+aV5XGQmTAI7qH/c7vXPo9tvfeBesWvXiZJz/DbNKKuUQ
6eP4jVX2k818RNnhkDy943mKQwt7Z1zRSYv9noVPzCoaYpgOXkRCIIuO85HeaAcfsweiICbQSB7M
Fm2ZSDfjWvJorYD4Pd1ltbohWikYB1jPExcXyPnfJFe0ymyRkOjvG6R/v/6NE0OPkhletSgXWHWK
C4Gc68i1Vk4aMubbEF5wnqubKpH28RS7CmYQmv7uulNcDS8LaZwPUXuFlgl2Cjz0YfvsPGqbvA3s
ORQRjYs+F+dASsOqlDxArBz98BmYLjs6qZOdortx/TxCU+Z8SDfLpAgKKOCfPLuvn0rnX92zGSdx
IONUvf9Vjb6T/Kwmwjbkam747yf6sB1WmrKm1xbcPCNwSo7RYbpjJTb2ThHna4L7A+PrzwZslGM3
RiwTZdJYbsikMWiT35F2Xdd1mfMWSZpZac+Mq87h3tVzZN4G41EOXifjP8Pt/BRbsMD/87lmhSAo
t3DxykAd0+o2I30WqN51v67zq7RTOeRxOeA0f+DXRbI4LxFEU9t0Gh4orABi4DP9FfvZRxI5pOu5
jM7jylpyUrUh4xqWpeKYzNgVUXpPcHUiHefcgxKNelcY8OZm5TLaF3+vncxTcTO5KHAIXazIbDkf
0QwZZpVqYnnlkG6SeNrJYbkLzFmw1imIHTq/URf3Vl4b0XtZjDE+9Od5FzeO6ZjbfEMaR4zL+3Fk
4Wctf0+BF+F3TlLL6vU22+YBPafZ5A0BnsnBRJ3Yb+qtFk9f/SD7H9XpqdX8EwBtZ0cP+8dJqR+m
kLxkvYggSnDX7/5m8YvqpNDmoUSJtabgbi73s4VBo2b7R/pjKLqlE/lj28ga1DrOzFyCOdDtuMeK
ymbE+v/vATz+Ik+9SON8iaIq0YBehOWBihqzIQf/ebrP95anUoD/1AH2CzHYpJ5+Y2tr3ewvktlt
L26TbdHXtB/+MnsWC34/5V83+4sozsMkMhk77GGjat5i0yS71YwXwUcTHYbLPdrM9wfLV9lHY0Xc
/3KY9wLKx7z0chrOwQStmhRFgtNMaFVhzOyp/KYeJDuo7bd3Ii1XtuwisgcXYHbmb7icX/iCyw/g
fA6RhyQmKoKDAf7mLXiSRrvZSlhGzRUAOncYuBCVJ0QieUCjjqYkl1CW/7tx1Zh/N67eU1f1dw65
7sapQbEpDLwavrBkxAC1w34Jk/jfUxX2yT5+0oswLlMJck3r/KHIttimOEWA5Z6UrrKHEsi/pPoc
VGARSKyv13V23ZtdZHIJSxqnUjpXUKN89KTyLOlfmvjPYuFFBuddSCjlQecjtP9JBvsLJblI4zyK
YuURsCTxyQbTYUEqHqCXPmB/42T3e3opukPOscyN0hZdjefv3Cqf84ZsigC7tHOvC3CM1mvJoFz6
Rxs5/1LkXVVlElK+6R5I46AFgf4nsDhzcnIQyXbnyBO1Nn9RY7rI5PzMkJhqgFnIv9Lnn/MyoSyR
tXEuhQ6kTStMQP2kKCz2DGdxRUukKPz0jx9liSUxRZnP5nCkh3mfunTfYFAWyHroTAN5dHfd2H7x
Fvn3MjUWQBbRLhqNfEh9aMpKVVyY5gqlcf5kpH6lhNnfZZn/XARinuKK99I4T6IXGLFJkszyyIlN
FUTTYqognH7DOa/H88tlcm7FRw+RRux4tPnWdrfy/EPwtUQn4jyJlUmVFSZQEOXMsLbM/v1E05lB
H2BOAiNpG4FE5ik+3CGs2zCBXA5D5ww8rOQpLIvIxB0Wz91h9hisXVHZco5F2X4Drui3af8bRr56
0oVczsirQZ7VTPeJR9MN2wPTnek76KLNDTa9gTi/6UHt9Ue2sJDJGXuhpFE6KzTcjl8Y8mjlJMAv
I/b4zAbUhXsIqz76Iu1D6gDP2fW1SoEpmb2ms/HJLP1yE5iDHfat5uR52dljqd2bTQfMFYP2G9rm
uTOPBIN3HX0FztR93vaiirfggxPOIUyFPJrmgJ+FYNW6MsCqA3n7FyA3+hTMEQVOZW7FnYr3CvAV
VeNxbvOsKkgdNJbXB/UnGhed00bhm9oFAEsYzfwmCTXdLjRSPg5Wn7t6HDQ3pVRsTCCqbAz09g5q
6kdOpJMvhVZ5slVgx1c7tp1+FzcqdaoK/E7m8Kjnw6PamOcmb9LbWO5upVy5HWdtm4/DqxxEn/pJ
3aQSGIqn2hmrYRNZ5WOT1ydfA2Zl0IDcsMpkd84MZV9HNfo3SvmZBtI3ksnGVs1HYltW/slKfMkB
m2zkDpqPjeu4KW1t7DbZgNYcPP1dKOffUqXfp2awz0b/zs+alyKsD9ksv3QdeTMG/57olWobk+zb
uqpjU0PeRia9Qb/noemGh3BMzr4c32XycBoqA8TR+VNmtndVA/7aQDoFWlg4ed/ke+i172DRw3Tq
MNrNWJB2pTBSd6TPDZBq98Dry8J9UdFTSAzTDvJOmCqv6bsFeCtsogOsz+RfqVkTSKakSHjCAU9E
ls/ajbJj7F6dR7/NGnYF88OwE8FqfRz0xGvdkgmQaUAOCUpfzmOild5pmNVFZeWQ31VbilF7RqCa
vIZn80F9qTfjJittcJI8ROBUvROD6TNHxWv18gdwqVgSDp3VS1G07UbV6ZXY1v1wNyaH0e+hDoXd
hY173Wczl3xNIueyVasskjYMTa8h/SGFGdhKkN13gXaXDP5T7kfC8ba1LGl5Rs5Zm5GqznGgU48C
KXxveAOqS+BPnYbHeQMgBWFXeM1HLeVxjhqcuxqJSnzUVr2bQSqTFZmDoRanrQS7b2uCANCpqdis
twD8w2UQFhY/gwn9xe3QgCpAU/o3c2r2UtkkbtbUT9e/26quUssAxggYoVWwfePDLnKxNtDjxqf4
cPMgnaYAtQ29jE+jhI3Mlt4qLdla7XyYBvBZ9uQ2LZvtNNK9kdOtlchfqyI798a4V81okwNHWCLh
V00DRZXW7AU/dO17L38ol8Y1atYaQxHl73QNybG4BVqd0x57B2Svt/ljvxsDm8FOq0fpSd4VeOi8
zoKmypo3Wf4E7svMVihpdYn8oJJ8J5Gtm6BonmI9FdQX1xXg8km4jM6gpZ6gek68LhycOtXcyC/c
AR5e8ePN9Vtdz/4twMEC+hwNdB6BdjLHIQQWJbioDizsAvicjcBpW/8bm0CXXPXhusD1gs1FIP/c
KDF/ZI0j8p14X4MqNXvNdu0TyoducmCUqQF4sJTT8DS+Jo/gzBVkW+zmeC8F9JV/Tss/PGhh9p1Z
KaY3SgCUUlInbUTQJ+s6chHBq+lQkNDP8PFIXTj9jM52jR6LsO2x+uEukY3waL69GgJLsZJ99NQV
r0Ie4fW7FDQwtLDr2snvf6MIvZYeL0VyHjfoUR0NwYX8d93pvw9Mq2uXuZTI+dwM32ucwSgNfMp0
L+2S2+krwwsnGlB76iP+KzdqCaufbsKD5XYH66Z6k/bVmwrr315X3PUA928mwbcE9RnAypVfI9zQ
+WbImvuuTAEgGbqRJMXOpInAw1crDpezAyD6Z8esNElbgBcKy8n39R6AYSeGRCFt84MYrmc9Xbic
jdNZGk1+FUlYx68SeNHgsekKWwV0S2pQB1AAmC2W7eu3uVpqX56Oc6WFqulz2qU5aF4Zc3exLT/n
O/8uwXx68gR8/XPxWb4XIWoxdeHNfymUc6xySZWinWTTk0BhY8fEB7ssaU+NQbdSgCzJn+ONWcDJ
+j42gQQnZt/rmnCm64tAmydKGaHy/v9WQVoelMv/6CxplT60f89tN+581MEzD1Dswu0MvJxFQxsi
BeKyvyLF8DiwE6nX9mCCBut27nXJbOvkf2Mjg1Twm+Au1/z48nycJ9J0Y8xIjlxM3ZKDcsOWRdij
GaDfG/ZsFluI0Bo5T0RmSgB/oOHrKW65/2tsVMEm/x70fsI+puB4fH9RkoB/YDaKD1bEbCdLr3GZ
uNdv8LpjBW7Qz8o4alZK5hp4JmEvPYbDoNppnnz3Mzlwrgv6xcX9+xbiYcdioLlKeoOlENY6+G+F
0/VDXURxhwIWtW5kqup7NBi2o6ZMttrnmlNp5R/pn8Kyc+zy4YXHSZKmUq3mEo1mxPYhAS2rOgKg
HDButsTI16l8x3Yli8/X73JVLRZSOTfdUwl8i1KF5QhkuDAyX5S7rJrxQgDnlC0/TQkForgXZTu/
f82sXRD5NjgX8FC3Po1EEmjhammWvXQYtqpmWfxkhZy2sV/LgGSesvAhGZujhK3LTrc24Aw+VLq2
M4m2DyYZ/Haq72hAq5Wk9usf3OriN3C+Ug1omFYjgDkDP7inTX6U00/XJazbwEIE5x6zCHsX/Yxh
rD8YIGFK8CHMLGRxrrHS6jmtDYQZrArMnrxRdqHkUFfb6p4KViPhUhv77dfkcY4xGSddDv0RtXyj
eUxy+ZGEzbmugW3qVxhzGwWmt/Y2WmgM7xqjtg4B0A4VrWlmK0O6k/LObqNdm3Wb619t1ZtcLpJ3
kVJLpt43GPiFf2sCcCyPQ6f97zxbrFSkEgIMYWTOqsmZXIFF4SSgg4kClXzIboev+gavZyfYp8/A
V3sAA/2pEfXPmHf68MlgtUBmZajC/NOhzXRk1XWTYxfXtBlsv7LT95NHvFKI+rnqshaiOG3Mo1kv
Mb9vekZvverq8C0wI5ETWZVhKRZKfCaIN/hqGxq3AaY5LdPTVIcCaTJK7Kiyp3jTeLOjVWC4r4Hb
FoooMFY1cSGW8xuA8oxVGlAThadW2Wg0ubMq+a6UQXygJOPzdWVcHQCyFtI4F9LhpQeQPytE9cPf
VqYTWG4DIvAR7ZACcJMWzohHT17ZIrafdR+9kMx9wqkoraBTegz6oDDfPGC4YQNAxy2gdh1Z+EBf
fxcspHHuBCBJftWnCbi4geaGR1ZxKGTspnW2lLzq8309dHYT3CjJl2g6afQxM56l6TTOVPA+eSf/
/GAjl9/Bpy1zLMVKI/eI8LTVdvKgvAJkM0acr13dTG9b0vTbXJZ7u2uwuZT6CvjiYnlw9VJD2cQf
dEeX65sMy31JlO7VPDlOVrPVunlPUctXzfgBK6p3c0bBhDDXpypKb5K2F5jG6ntncQguTYlyYETH
BdKUporf5DEFGke9NwBPUqU9GMWqJ8NP3gzJF0RUkcqYXKIygN+hKgmc9LTN9+N+BmpktB8w8scq
SqK3x2oAWhyS86AhURVNSlCVMEfPMFq7l79KXeRZFATOlgBaRSSLuaLFG06K/IqqA6ywtmaA4w2A
76r9H3UUU6eUlZegEA6NrEahxenYvy8kJmVptETq8E7G/q/ppa4Z2Dpa84oju+/IvXjsiLDQRUZo
cq7t/2i7rua4dWb5i1jFHF4Zd1fJsixZPi+s4/AxE8zp19/GSvZSMM9Ckn2r/OYqzQIEegYTuhNo
NreyDESdkWJ5zK5lZ7yer4aLyYI6J2hasNqPog2WG05+lXtwGJRrNGjhCC2IB/qDGSSrlmg6Lvdm
MgzqeldbywCbNGviuKQAtvkQBtoOWpO+ceB3O3D8hMEgWjgKTZy3suGLZnxFxu6B9ACUZMS4aJ5y
3AT9yWdQy6RTHKvTok4L/CtJQr+IjZ2uoYaqqLI9tkugl6KnG0iRt5m8O++bOCjDyiNIXVxN2ghH
OMnZTVL3gZmB7VgTZDTdyRFxlHj4WkTdP0Lbyc5505zbYTJA04K/vCUE+UGR0rMmg9NWmm2i9ei8
me1tpfoLUEDANACDo43QD2ncRKYfLRMKxAv5JFUVmMryQFYH0db64kJoVc5l2A5rTkaZtYW9PmcK
zRdJiQri6h+L4p9f1fazxDpZYJCzMTXN6ErQbjR+uS8LH6SEvgkqg2PTDzf/xVsPg53QvrbEUUfT
dF7vR0eE2jDoZ6BjAY6hlHywguWKX7PjLpGBTxTXljAlKO/TTqOnqYdXT9/SD/L75TttJ4OaozhO
EQTxsMB9spOT/9Gs1PiBtqsQcjvvJulPvx+DlkICTmgRQegGnQgfxrhbycBlR5LZaKbncZW3JXK4
tljMbPolCRf4AXoyQZRCxVefiVK6gHcyOQeTfVJOkm6UUYjXedM+lhJK8txJH3qRzpyM43JXsBz1
IwSiSligTnz4IGbgmVFt65ayUPaC03/lxUS8DTw62pXFqlxUMCMfWwjN4GfPmxG8poFws4KMMaWf
6HisVK1sGcIgdp0EGEHzDu2aJxHUE9pD5zZ7cgDDoJM+CAFN0CazbwXhBT9fSm/Wuf1loAWPa3Qw
TZjKrZL7PMtdyzjkRWwTOXY5kMn7kgyeTMtCZsyTIruy7u5Trp45g/iE3dvO9bS5DKhIgqT2qUBd
j45OKFEmPUj2obu6SP2/aVHcaIt+qcbiTa50k81Z7GaeYPVhGXzBMEk5hyQCb8dBzW3rApPwSG5W
1yNk9nh9cNue/LROBl0mk8g5qZFfH0ge25SWecK0S9pJ9+cXxbPDIAtRZlM2NTSXF6ZwH8WNi3aY
wIoWTkz0H5Hsr/WwxA9toqftWONSWDv5MF4f9akOTyxBr+jh3X6XnKwxAUotaEoUNrjurbc06DpV
0aKJyqRTT27hFYHhSGC3OWQTMjy8KTKZcyVkJk5Rp3xB9ykeewJahi+LayRgvMJBxLkvZarA4EOJ
2MNIaGDu5J34Ob14DbEdd7+ZWIZkU230AwaFNPArU0HY8k5wEie+TndloHw5f4i2i++nm8EyROjz
2I9jBECPL2lLLJp8cx80Ipevpg7jHNtjoXyFsaFaVLM+gW4Dg2BO1nxvu8FuoSDzh+ti0KboclHM
xWOX++AKmNz81bzc2GhefkWAxoFumcEYq8rLXCIxCdQr6jDaINLchDj698aTQW2Fu7Lv0CeILInD
WStvSxnEkauuCsGyDyi/b72qAwewZEOoRrrPICSF6oq/RHevaKLggCrbcCMIcSiYLYBBhuLmQQQH
LtrIXltI5B1UttumTKIcYzuAcPMfMC71t+kdcaJAv+kHO91Bm+sDb1s5wRTbYTOWuTgXc4JShzU4
M4EIWM6jjOYFNyxXJ3j8FatLcUqPW/hEB4MtFP38NcS+nBPKNvTPUCJRm4iSVyw7xTd/5I+URQUD
ZpRWd3Dk9lF0MfvIvxsc168wUU1EJlKTRARDQTDspYtmN/uKJ15we2Q57xaFXpQVttRGBpnSDlcw
xbsl980v8hflGhU3R/fjQ0788/eOd0BYiKnjOKkTsC72wz3tO8/QRnneAu+DMZCSELNqoiYiQS0+
kuq2SMU9KCV2bVpyDFGEOBN2KgyCoFBadO2MbjIMjyVOm2SfpYlou7iFtmepmSO0wNPInlKLE1xw
kOtIyLz6YIY5RnJUIUeehlBuM+zWPOQhl7Rl41gg1SHLpghtYJC2MpFSA+pIMI8dc3GLHyEXZ3jF
5VMSN3LfM/O0tsbm2yElWy61gtelnnsQ9Lyddg05GI4F1RikyF+Bw5zlGUzIlIIuQEkXGNyYQeL2
xxzfkMxRAcED5ANNVVIMKEm/vGPzgKQcGXHHxAMmZpz0RkWfo+IJH3jh2Fah6IUlBjU6AR2dnYTP
1nqDcNB8Gph8I62n20hESKCPc+64CLLh017YZBAklLpywKTBe7IsG2cfpug0uKJLKpRVXm6kOECM
rOobBEKg3S4jzamybjcp3Cc7xw6bFNDjMq5GygCCDo8WfZXufN0G+pfMSUe3dyXK7ktuhL3x/Tx2
bQTy6+WxmQI1HhetrrE8ZdCuTWUINIlcGdYUpGJx6FOunjpNCP9+Ln9tJ5snkLQkHa1CSwIrzyMP
LfyVW8al12vydzlTbnpDCtoSadUsDECyyuMX3QDQF6tlbkXRtm0cGib6Duf+O2YGJrvrcl/uTdHR
TPLNEKDkiYzs7fk93gqKXphlrkiZ1WqZ5MerT+fTQfdpr6lXuFeSLuPcJjPXo5vGSag7UCVYeNk6
4wOd8gpdwxMqlHFooxDvQm54wBcLZHxsrIYS0QRMM6Nj/SHJZkevtcMolAezq+44m7nhz1/YYrzt
oNcWiRNa63saxgW4AXFyKk4FdnF3uXrFnB7PJuN4VZKgE7nH+ih2o8K6o6P+45FsCyoDIN3mfsJN
b3GCnSOF/srlDlUpW4mBwko8iA/m0OznRnetRr7LteYD6ZKvVtZ7EIH0s7ZrPKEjX+pC5YLSNs7+
uq1sUiHqu0qRc4x6/pVeuvVnPSb9VgsuVWXs2xTkMFPT/gvH9SESxx2GxDi9KBwEYJMHcMJ9CdbZ
OOjzQfCEBR2JBmbMrFCJ3EEZdFePst6BJyi98+eWc0WOWY3V+pQEKJB1tM9ggECpgddDSpxFyVHI
MW/Om+LhDZstqDV5nluCjmKam0igs6t/kD6qbng3u5jr2IWWwzHIOa1stiAqxEQB6Y4JXmOQmExu
7mKKFe8jofQoBX7Os8e5j8dmitVmznKuiGiRQqLlpkps61GnY6xBclmNLkR8fHGXO9lnzhp5d4HB
nXHAOGRBgAG0p25Ggu0JwsebP7/9rNaHGvZTalrYz5+x4hON4OtYXHlXgolwlGghbWLh5mVydTDL
z00EV/yhiUbbIPmVQXhyUpyPx6YIYmg21D1yEr6m35Tp5wYKrZxPxbNAP+XqeHRdZqaWGoWg90dm
zhZ7NwJfgwrNlyMvi7mDlHzJGaLjXTo2SdBOKkZeR/DFPZHQUA/xN508myZAD181mgnO43srA9wV
0m1fbSuiiqgqiuNsa7XHfPBFctX6VClF8pogdKYv5z8j7ysyUcxQxU1aNkUIfpTbJbrPlIwHI5wr
rTBhSwNlN0wFU16PgHKfLbufPK6vuNLK+ZhMYeCjsyDnWVSwleQ/6MQ5wkBf8OL8h47ER3PgT5of
QfdMFMhmC4wmz/O+gReI8mOKWnGnnQZnMOyWawW1lflmOYi+4iSPmdvvpJvQKYDVoUd257/jVvps
7drZ9AEIy+WhoSxXlK6o6e06SAK9dgdP8sRdXQfnzXGODatNPXdNM4wLFFoTI/rcCeG1ToyMhzAc
h6cyCFPUkoCUyNEZmMGiQnU2RicDzcbP6qXMldbgPA5V+nNWNy+aqyU2Mx2xivJDiCF7XX6ZMoOz
KJ4ReoJXRipj6fumxMbp5MEYffAMO9mUcoxs1U3Wh0FlQCRRSGKqGtCfUvNaKN2M01HyOLSh4xV0
A+/wbT44kVSydEXR0LDL3LvJguBQQWrBlwS3IfdqNdtZ91ANnxK0sWZhd7Ukg5vrMwdb6J/97fKt
zFKnu9rMyCgEAdNsqPHHmmPE/yiJpxTfiVg7fHbATQe+ssU48FRAOqRZ4O4oZx1qcfdPlGRgfZUw
XKt59ez/ER0ZuD1/7S/bAWZCORsCVLgJz6Iv+bfsYIFjOS092n7Jl5TaPkEri8zdq8dGkOYWWzv5
zd4AkEli49DqjXmRINRMCq7aO+dj/tb1NZpaEybA7ueGg/BhabzWwzgxuNcckLY6TYcEjf+aVoNt
9Fwtl7mWltV11ShL4Jic6y+lauxDUoPeISo6e4w0TOLGbjyJnyDb6UT5CFoR8+48oHI3nLmyctM0
4hAhsqH5+tg8UHUr456SaKsixLQww/iHBhnPXycDBnVovuRdxGWbWL7aYCYKiPQKvQAWeJKnR0ht
e9FhCWZ/wlwfbR7mTTxtPgNXxhg4Mpe07hK0dARhDfaSQY3tcICtULNDg2eL++EYEJowC2ktHRrE
3rOPm+5jtTIGhYYJxIRxOaDRIZQu5kY+1INA7DSUOadjq/1njTgsx7oyTpo1zJifynIbFLyTG0Uo
jWH2XbSlC8HrEE9NhSsSm3wqXMEVPw4/XpHO34wdT8tluddNUezaSceloK2FMijhokMF4SDFS/y3
q8vJaAJd2WLcP+CVdFVEnuTR0J22kvHi991xwI5lAzFm06zrAfk1S/2YzqOdzp1rhXcZumQasBWd
v+oc18WSrw/EnLvUQtY7Lga7yL4LMXGF/t9QvZRGjDqUDS/84H02BlrEXAONwUj1WC7N4GXIzy0x
UWQ+EwNYDLCowiKkXUNLTFczuk+fmdne0LvFu/DsoFUpJUUj0Kf1e2gzeZ7JYuBFEjoB6k7vPJab
Yf3qDjDw0pRmV2uUpzpLQzs0qfaRf/4s0r/w++dCmChjOFTEqO3LkA1zw2ljYuzTjxq/Lg9F+kEz
c1vUPrfFTaZFdsFteDuyn50zyZwQomNOT9CFOBCGCdxJNTi1DMOv4u8igllbE4vULpP5egqTz0kG
sS6xvhETsosRmmtWcSsK5l1izjtLn25CC5wURn7RqI1vVNViT5aROnWY7to2/VQt1lc1mxR7qKrP
0Tx+MdMC/eTTN1UuvsdD20NjDWBZht+XMLHj0fheiIoNBY1d182u1XduOKdIEHW7udS9bmnsRG2c
LswHu8mXfakRP4nbC1nTDmGDYHqaDKdfUtcsBr8jVWkXUn09VYOjaf+aKaotXF2A/ziNp8/HeNZU
ScNOqRGkvZ0E+D/u2ckWc/LRx0OmmVJY/szPIZX7U2WJXwvYfsKcrDFHX7UqJRFj3GrqxrsPCFCu
KWcNX+Rj24X/MqTRH7J6tAh9US9RBxoARUQbgXElAfNDPTh/zbbTSOD+eL5nGhO/J+hdmMJ0lbhC
D4jgaceW1nh+RUfNdsx1Msi4Tykfp7mLsayWXOv5B9AN2kjH2H3Oybvzto+J1PM2i+qEkhaLmNvr
S7usILduNC5n/3jLYcLxJJmqucrzEwM1yMMxieZLO328zYLRj3fF8IqmZ97yGHxU2kY3SA965CUR
HQVHo7KJxWGi4t0sjUHEthILeRaxhwMohM0f0AjaCz9Q3NsXfr/wr9Z2sHM6Ggxo5LEeFXWD2F9P
RszzQfhlDj+CY8xrJ2XX62Jr17p4GevhB5SnXFWs3dgiFwkkwPsU8Ulf7Ibh+5yEHzjfeDt0OP0u
BmCaPKzkDulC+uKkZMp56Rynbw1n9BevrDAJyys58raCQRltqnpZUcQiiCakXEvRToV6F7Vf4hZv
eETyf7ZClhh0MhRjDlGLR6jyPjHc7VDz15ayvHOKVfaZ0eNkgfbTLtFv2X9J8y+D1sNJKrYGHtLz
K+RcF5boswgba0plLDApP2TFtVT7xvDxvAnebdEZxKkGM4lV9HsdObnwPvc75FadHnK7HU5IGe3O
29uOwSAEjZZ1kAUekX3lH3qjABcnpYnREADkw4Mc8c79dnh+ssBgW22a8dLUdYrpU3SronYzfdY8
0S+9Mkh5gkw8WwyeTbkea7mGA0HdqnK5UnHjtmPxNo5BNaWsRbkEGYOfjJFgT7rm923Ea0P8D8d6
2jwGzKp4BHGMgtMg3oqO6FX6TeTpmqN5aGrzo/QLvxC7HTKfLDIwlVh1MTcZIhMg4/8Sy2vn0pHM
x2UBXWJU2tnUX6kTD6h4m8kAlYkRRYzGq6FfgVNvKKBQjFTY+YPO20q28cEwc6JDWpo+E9+HTlsj
0Hjj/9pKtv8Bw04kj0YFJJzHUUXJbmLbFFtHS79MO8MRfdlFl7PTlF9fISnP2dLfuiJy0NuXE9yN
ZtNkBmg1Q1Twewxgg+xSuprtyDX7B84ey5vvrdOKGfAalTkHuwb2+OfQvu5Oh9cO7XO/KIMsw2JG
YpeCJv3dX3Tbh5/Wx+DLMota2dHnMW1UKkAchpmNEA3cS7oHiRM0A/7wYrBdEcVidTn6PixfmUon
qTU7qzgOgLuLDMSge64SQApCqdnpvMbzHIpy9Xpqdt4pYSCmKFPdEGNEuz+fWm9phfiPR+TpmzHY
UmZhZszl81Prr/oEtg0CcWUTtwqdIeySedcRUL6PXfvOJNSvFbHzEVXVLeY04dw/PYvf3Hu4/To5
2aPfcxUjCJUu6aM8g8XogJp64lXfZiCKFdroCXJVNwZvsjvre369m/ft2IaIKR9DqeqPJ+WtKkDb
7dUntGZHJWQDLMZl+nxOntKIygH6r9zI4T9CvNN+MijSmRla8PqlCOSm7WxTHWdHKsVgqUYnX8jd
0DYHa1QPLdhVbGM0LtGD8tgkZb3noDUHzdheCW1ES3lIQLuVKx+R33Ex2+4JXqZ8pBKC82u+J+fm
sx0TmUUpECfAmRxUe9XDMKjdIJShfIv8usx2tH7aZgZmaji/LhpwTYwqcsTpdtFhLeZtIifkZDsh
Zqte5I4cw4q/wE24jifYNohMmuOiTRTKJib6Nbg4QtkWCW/6infp2EYISP5MWk+fcU9BNFV5fBo6
5WeneM6H7YIY6rAqQqrU+r4Oq2OQ93t29teZUJkAJcJkYidPSFQJOyr1VbrLHnVfNYh2KK3nPp0w
t8xrHQ2HqWYT988hjW2WmAwp7ab2F3i/RdiMu7sM0ETzVCYJFfn6fXfLA8Yi3fOAwvETKvMkyqu0
6dMS2XZlrg+zWLma3HplkXkl2EDOm+IeUiZqiY0uN/Dw+kuUoC+uHYMjginUkBbEF8vyHxAwtlVF
sod8dM6viBOvq0yYAn0hQylJiRd/SWxg8Ch9PG9gS/JqvQ42FdxhvnvKCzhTNTBnG81+O2iO7LXr
BRMEKSrjVW3zhgjo1py5bmxeuFsSEPuYQKy0uxrnR9O4LtTbrm5cYv5TCI+cBXL8mcbEKYPSEzNU
cNwho9d65sH89+lGa6Ct9Bck13nL0zgfTWPgBISEbaOaGKnOq/iiwViiLZjf47i5qSywV6rG7Ep1
TGxtGm7wgR+UcYxtqR2vskHzenVwJHn0q1I/5LqYgXgvDEQ5dXQrK+2pTlu7IkbpZUZ2X6uC6CKF
CgEXfbGzdj4oi/FgEQUNqf14VSmhXej9PzEE3z8VQrqT2jq2rTG/RMLvokcIYbTIcebI0dtWq0Dl
LNNcjJ/nP6I+/Z9idp3dKHPvJjno46Y4vcmNvA6iSDsscavbQ6RcG4N20YBNPPjDb8a84WpDEKZi
xuXSIaEN7UXj5mflQEHJ/8MrAHi79PLLBWgMKGYLtCcGAVFPjeAr7W8F7TFsHwztVkh+mNq3MI9s
qNRwlsmJRdgceKZEz08e2i+ZT75kR57hgRZdjrzZb+zwIj50KVLVHEjmxZqsDBaa/4q4QT0ejT4I
09EW51te33rHN3lgpFwqB95CGbBMmrLRixYg02gpglfT0yTRbaWSg/88MwxaSn3SLnOHJL9i1rd5
BjkaIpjeUmocsj6eC2Vz2lorzFAawvlkcgzPOpn8Fz8HMtmcNmllog0SpoQwEeQnJmbskds24Ein
6kGdP1oFp8mds5NsTlsyB4yH58gToYX/QJooaMMmAM/QH8bJbF47qrocbPKIvH5LzXLjEO5HY0BF
b2MpinW4HaU9jE1iVx0I5LuLNPrWgdVVGP2+9DPtQSWmo5e2FBscX34cDDjj91g62TYaqxj6tSh5
1drepNSOMak8ASyvztzqlq1Xk1uW8g605j16VxeMRRvW5zpNFSfOq3sikEMcqaKjp1BREMVZ96pG
ubdSvbMlqcscLUotuxDV+1TWP+aL4E3xjGn7qHkQjdpr9fLCQLOUJix7TV46kGGAR4+DaJynnM4E
e5NSi2SJj3Gs+XZVZZ41Ntwbi2ZuDFij/YpTfexXFO9AzevkOvoVMcd7fnm8W8HAmKATCJproIIp
MIwUZtdFsxdkXrzCWxQDYoI4W2jzBFbS1h5KLDfY5U460JGgVzy1OEtip+NreckXCEgUqMOk7W5y
6wU8jmAryRzlH9nCFI02uf1dfFA4BSB62c7cBXZIvsB8nqllGoqQzWKHfbbryvEPTdCNXiWo9JmU
nUh7pIiYeEYyOmT+cf488CCFHb6XxwWxXofMBeMH/oStZx2tGwyGKfrUxnKJtKxuedqIXlJ1dGbM
3p9fF+9Q0P9f7dyiKHo/TLRRtnnsl2BZvsT65/MmuFvHIMUYo0qbVXgWUtrp7GLZ1WDXNkA6rTjg
PBFRiNDSr+dt0j957swxcJEYJErFozjspHtSqeNFirFpcjXXy58FIgYDFEjPx4h5aOVKTtFf41f6
p8S4Pb8a7g4yQCFHUylDuu1p2mauET2mbhQgUUH30EToOHacG8WrXbEzALogCJhVxnO0q90RuUG5
BiEYjVqhjvetVt3Kq/ehafPjc078wzLBopXa6owMp0Ucvs6CF027hfxvVtAPjDecySkYc7CJnQJA
kJCrRovgJ5au5RCPqVznhAK8b2cyT8S8azTwuOEeR/+jnD/5N2kHjQ9HMY5U1vwkDG9JDG6ooiBK
aoOzMkFGJMP30SQOZnCXxIBGKkHvFW2paFE4Nq898dJRbenGrl6RVtrO9aC3TFRlTUenAk3BrkAq
HIuxSKR35Xq230uKrgN7FahvsmkYYenGtKNhauspfh2hxAGW8x+qLQSFn/cujzd0ey9P9tikTD32
Gell0J7QGICyVdMYgO6lgihA4HLkbALjyhyzlUtb5JICQRYfOi2SXeVZb0Nc9VbK6hBxsckBx+3V
gZPH0PHxVFVicFgbraZFVysN+kfvcc2dezfbvPTj9jlZWWOwGNovNSa/gFng9Kr2K04vEx2IvNzP
8bf/5mNW1hhQ7pI2k5YIa5sDmkqWPsn/TBCZVj2awADP5uirPrq6+GyJ22f0ZJntZOgxlhFrxhK+
q8q+iScrY8yJMduCiERHkCpBREGcJ1tUeUEIzwQTvrWjrkAFA30Saps7qvxdmDgwzzsZLFNDI4F4
I63R5URv2dt4h+lnP3MsWKIGAczewiQjUEz3EA+AvAaoPAL++Oh2Nnf1XRgQjrSoLjOalX7mTMG0
ivdXOFNWNim6rIC4GhdxmGnDRT8/029bJh1I9MHLa928blhuM0Jd2WQgpOmGuM9juOjZvBss7aBI
lT3KzbvctKaYsgiVOQOCNi+XJlid1Wq0s4POsFKNhNiNflA9OKrZXt1LX86HdJurOpljB54IgaZG
rlhQd26ne9VA4hi0wNdZJ1scCN68WytDzPUNw7yPpAXzYuUYO4hPDal3zy9lmy1sZYK5vkanyUqc
54jv0YngRzuMg9O8e+KIZhDa18sVJkZDj2OUty4mrJr1TpW7tiiCvrEgXIPIUDUGtKfFheyBt/pj
M0v4dkMo2JWQ4QmPAQU4ugt0CN4sNWQaUzLvOT+JrvO3m7/aB/qTV7djbiehTelsEK22LXtaN6WF
9Mamjpzr7HjWmPtfjCEGhAcMq/1MHlBrNGzQd/ywYRtAV2tjbn6T6NGi65jEONJlvlG6kGuNufOD
LgshZG3+3tzHamVM0FA1fZwYHVZG9zFbyYX8wT5CZYoqDOqYXX95RpJ8MHqVMuvRLCiaTC70S3pG
+hsUp3iQtumJtJMtZmUdUVLdUnH152AAbTt9xDlhdHzEWUhDHhovuh/Ajph7debwxym3b+jJPIOo
WZVqgoTqmD9blS2Sq6q4Pn/hOAbY1HxcVn1vNOA2RQAbTh+S9u7839+OXk8byKbi20HuTKEHze57
cz70Fv2OIL+2jM3Fz8VYl2YNJC1qxe7ne0O8TZYgzXi1ZnrKztlhwDNfUmOsMG4eVOr3JofQOaqL
i7KTpfGbzNNZ3fZ0pzUxqDjGcqItInBKzSAdWCi2VUR2ZnDmdLa7t1bfioHDpYLuZF+kVPDeeMjn
5kEZuiuzF1ySN14iN/eoRX2OluqmWdqHPzwnLDhW01SX6KH0VdQwZRR1j4zXytXgvZbxehv8T5vK
wMgIntg6MmDRaqhaQvhA2bkMpxgsxCsTssfcdyqNE84dGQZM8jq31No83oUKMLnm1eH2N/JsMciR
V5JupgSx2LoB6U+y4rqoQ2wd4ttA5JeAPEZKFhkGbMlN920JpcYhcneT5OIlejjdSEkuw3gIqhmU
hOXyFdKRPxZJ301ZCS2W6tBLEwfUjtzdv2306gcxh0lqySDnDRSlcmLPlZPu40vrcnqMA/UfTCmB
Gb+8s65bXzokKCN9KoLa1YLRtW4HCKxezm7n8EWutiO81W9ijlsJHUuiziHkpw7JbpG9BjZcEnm0
lVwDa3X+Q9SuUmfgkRVu4uHKLnPoFM1Av36TJIGQiReLAN2Ktk6+jLOGlPFiNLvz93gTqVbWmGNn
LZUV6yVSMbL8KIMMQwFLFaecvG1ClUCILEMjlx3EL0fSyF0+QI9pwvzXJzU8CDrnANE9+f38nEww
eBvL+VSAnBRUKtZBnhKv6Ra7lmd7mnf65JcCZ9O2E8W6oenQQdMkEOq+vEB1hfi6r6GOVA53aB5x
my/6fedKfrFL0WrQ6Jgo3L+GC2s7SFwZZp8dJhmSVjgikhlQ8r4npi9K3sdFpE28XdliHOZsdW1a
xxRvQRZKpXCehoOfcnTc0H4T/1bWmE+IDhUwR0At5x34t31aTl+Pgb/M7Ikk0m6DrjKvysF0pJ4E
lXEp56Aza2+65PH8HdvOmq3WxsBbjGaDMKWeK77UAwhc3uePNGuGHuRT1mzsgCncF+NmOLyyzIDY
CCICcShwUNEdhtn3AE7zkcpFqB79nILTzXv1+IA6muc60G0sO+00/RKr1+FIkkHoCkhF/GlBZTuM
XS2cwbUsGSWMUMLye8PYzcD8ZJCtNE9D2E6FivNL9MYXwbRgSby3DedCskXlsbY6OVSPa6IXci2N
84rSOb3ev2Pqr2/HapH2GphlDdB+/CTEMn/QIk7rooijOKlXOn8KOGy52YRchJzOK8B504gMb30M
4EhDn+dGg6vxi++9cDobhO+9e+R7f0X2nGeSAZ5hIqbSDZBw+LtUl6tTySBPFPZLJpZY5Huvwbaz
P50aBnBCozH6XsI0kKVWgRSHgdTkH5KQp13Nu20MsIiJoEo9FSEYpG+T2HqCFvvnQZuDnKz6qJRG
UQopB1CBF5Udp0R9MKWksbWhHJ14sYLIkEJ7KWJwYA7Z3XnbnNWxdWgyYV5EMSrk+YYGDbF19m8h
x+9iKDgdDbbAWBd9M01UpuJdOSDO0WeLzkYrF4lFp8j/nw4iW4KetFYnZECy2TSTu7C1LmslvVLi
xDn/qTgezmRQxAr1PiVU5GbAHDTew14hPeZWGiytYp+3tF0BW30wBj1IB3XokZr6+ULMIBb2amU0
jrMxGeRoxSmSYjq1RJvPBgG01Mv15LR7lBXdyB154M/BDZPBDamwqowgkewT4dIwCjsCZVEb8noU
efGzyeCGALrtNCnw3HlHQyYnomWrK5myaOFYAXt/fq/XjxRxwIqtrLR9pObFAscygEqy9Kkic72X
+SLznCWxZHGGhu7HiHpoEeXfZwI381I5YNTlFdU+zhG06P+vosclq1q5pB66P7xdSIdzANlXapYk
mpXGMnyzeiEKd0P+v3cyBp1uMMsSF4mYkuhMUNK9FwQ3z4WhqopmqYj0WR61Jo6mKZszcBlG5D4O
29KuFCWQsui6UnqnSocAUXLtVAuYODlotXlUVqaZmzYA8POIUr+/vfq8XRZe2WKCfUzEE7UM0dBH
m+0qnwTjB+3aupKc0pt3mivdSJxOsU0H/cugJIovT2YLgl5SUyZoIt9MhDhFXnP8ynb6aWWC7u/q
8JdjTQhJgb94ubmUOodytAZ4sdlGESyedPWKHotNJ72yyVy4tsTZbbtjdoEWaiI78ShFlx29rr62
eb9X5ujPWS1Rn8pcnWK0rrxMMLxOHWAb+lfWGE8N71JA6hWLG+qjfmDqQkC4dgk82l/YSsZZF6Nu
GKMCZYcnzkTwLznZvYSkpQidlcox9uevG3WPvz3WVotjvLWhD+gjC0sUNyBYWpuii5DbXvLQJtF1
qUScw7kZ9KysMc7atDR5mGLgGOYMPEP7NybE7vTR0wmPfvo/vpphGpIloUGNHSoIM9AmVPOvCYqn
udxXpsW3b/XJFrOJkzUXetwBsqQ7edmPngBSZHUOMKz0nVaZK/mK7+Q23Y5xsslsZWip4tyBSTcw
2nqyyVD+aBSd2H2y5DxE3rzdpilhHk4xJY3VpctUqxQm87iVrhm8jRRi+7tZmqhJBhyaIjLnH+5F
aVvhucL8tuYjrq3fvls/guER3abrQOuVZ4Qi+28XbbUu5nsVSlSmiYbhRwMN3Vd6nDV2jWC4VAS7
n5LQs8rl80BIZedlHJR5yiO333wFSIYqGpYEMl2D/Yp5IahZqKAdifrVp6zsk4DTu0v3iiyZsi5q
Fv4xEB0OpjUaAx2fzdFdiAEdFyKvkTt5xH1FymnLIaytMRDdVkNZpSnaoPN9kTjoadlljpEHoEd2
1ct516rBedSkMQj7Mdf2mEMqyTPmjgnarAqSuaSeXbW+GjuI2OaXmYjb2LW8O7gFMWuLzFHVGnEy
oRiKcsuVHohQCkXVNKM+fXbKZ9EvbmZ9696vbTJHdoplPSoNfMO/NxC/NscEfmmnjtJMGSiG8JAU
KC8+tu3VhDLW+W/H20km5uuLychqES+53LiRW8tO6sI9b2ELmk8L0dkgT9MUeVrMMQ2k5XqxFrtq
UzusP583cn4ZusiEeRk6yotuQQyEtlp7MfwUB/+8hU14XK+D3rpVmGXKUyaadAT+HZH4+bMGrcmX
tiJM+zWhhuWoV8Z4YaIjLHfNfQuBc4ja4ZXYBbzIh7s8usOr5c1tGilpjoPwdLzfwi2xFfesd5LB
C62o4sHMEX9jKM/ORvNGl2Qv7WfPlLWvnK9Gv8p/YxMqtC+XlSliGhbpc/fuX2nRWq+MwQgz6mQy
0V7h51a3t4lr89bGQISpdUvWvJsLi2eNQYpx+nlACoAs9J6UObFBXnBhBLJr6J/5lVO6WWc+3bFt
Z3Uik6mTEm3GJK5kyTs9zW3DgoCdkAaTdrcoPB0B3gU4/v/K3FxIQ9QIx2fUm/mitl71q3NyjE5W
thbZzDUNWZmgQdW7be3lwvxk3kmObOtf0WDKuQM8ayyapHPVSw11Jb39RJ0ktPYADsF3d/us18YA
idjMUVZN2Md34CRvZQySDKY+ZUUFW+8IWXm2GCSpJXGQZP1dtjgu81gIXx2PYSkLicyG4EfmY4EM
bjl58fzIORUcHyMx6FGV4lLWSZ8i2yOhit46VDTDuB4cIyg99Suvt2Qz4l6fCwY/qkmt40LBmVdv
B8yX+y1kv9LZ7t3FK9zkjhuvceCDnXRJowbqjAWUnmjac3HHj08zNi+6BTBjw59C5K2U5e6sR30y
e0oH3/mdq/itA8IQwVsCKiYejX6/O/8l6cadwUmWrVOX6mFUY1Pw4323b4Pugk4P8Z/Y3GUxMDIM
pJanER9Qu5F8SgEk7p961As/cblMYpzjyc7CjEOYNRDn+BmP/BX9xNXxZJv5KtDWDiV1pkgUUqIV
5AmVXeEcJxH+j7Ur2XLb1oJfxHM4gNMWJEVJrZ7tbtsbnngiOM/j17+C2rEVWBHanZdNkk1DBC7q
Dri3ag2OTdbB5XOTbqiAKG1q9IPZHjOKlxz0jx7qJf5bF2KTPEMCky0I8NKDinlcffagx4AGQLIx
ZyrnIpEEeaJmqbvqrVWBo20zdmyrNsSgi4kWxES5LUgR/sedFLBFwQB/yzilf44rUKz/lKSC0Nv4
H49OZOtEtalV3BEIzZ3cH4eVkqMTSTshRjUuGn9u46staCGbKdeX4COz8rBLkkod+UlOnI9SuKmd
pvg0xfxrzlwM/jD/vx2XSM1JIISHwA7pO3fbvPjyYvgttbavKIdIkEQk54xqjDJoGnaPU/UpDk32
mccSNGxxybJ6/5oJeNmSQlxizrHTabwkz5fMTCz5o0eML4mP3GtE8pQiAxORkNOKuxI+4EfY9ccW
KftAAUySaTVGI8eFI9d8NASMtZz+Mz5MfkSPoh3SkVnZHRDCldR0oqRw8H3cqS5B6Q9Z+LdT1XSp
U5WlAyI3p4FZmzUhsNE/z4fPUv6c+B6RnFMH0XfqahjK1fMSI3BLkLB3g8N8LTMYXbvlYFjplcI6
RnVzvpqnvqARp0qE5s6kjQ8aWWhtDXQ1O7/Ih2BpUq+qFz/qsjDSx9uegZ2DKDetMne0tebPq6bv
R42tNC2ybW32V2abbFOw0ssyj/OhialjhNvQXYxH/jP7VmujGRNQGYfjh+ovfW9suEuNw/RJue82
Wdgj+kvuuAY5MhNp0+b5gP3n4mL+2MbzWhX2myoa/2Itv9biv+UENLO2WbJYR7Tykoj8iXiAdC1+
U07WciEONSkxbsKfW+ZZcT1D//VdHAdO1upY9WOMafIcNyD7ecd7bdcqQJXN7yAxuS+3JgSfndqv
Q9Pr+CyazNeed0i/foOQUOYNKNpSYiGQ55PDHG6AqB33GX5a3bnh+po3XJnxCAjeKUqX6Ca4795w
oBJoE0lz7Tipe8WC8Sg/OsS5O7RoRMEg/bbhz1OwEcxHYwnoHheYD5+3hTtc0Y5aNDv+OjDfvMIz
nT++v98+LJE2t67JUDsZMKDVmde2Vxn5/qZw4oeBQNlXuHxRGimpquKL/o/hxK/VhP1blgnjRcax
DgyiiM3nv4cHQOHzCtKNsx3YP28gly3+5w00MLoyOxZQ7O9m1z+Vx5KuKNw3l0H6zkx+4uYpRfxr
mH/5Tfo9ff21n8JNG9jU6BV3tH2S+ys7RNHG6jtfYiMX7zO2Uci1dGvq7ZVAaJW3XJHuqJnpHIod
iunkTfrcp2cmREf1nLuIxPBJaIJq10dd+yZtguJ/4tKuCeHQwKxxWeBxQqXSA+hw+TloYZPx0Y2Z
l0iZLGW7J/jxpjXNXMne5HJk5vfbBEDS20xjP83vNPF/jflJ1xPQIx9AhNEvXDQpeR5XSAwpGc30
x75IOfk7NfMQtZygiR5mYwyTfg5MffpPLs5xxSEBs15UvPUh55q8F52jov+EdihvuZ2D3utHzCVp
vexKnHc7Py+eOCcwg1fPNQdY6Zty2PMZw6/VBFRxtJFlU8TvxPWJhM6L+mlre/Kx02NB48IVsUVg
KfW1znujDJ1PkAYeE+qCGtmlzg22ec/uwEoG5h2QGFq+UntxRZ0YbVokh0CSAz4SI+B6z7L+XMm1
tQUYipU06VgCyrcCw5Axocw26FSVIWsK6As8SUBPdsICDmFk2VrMDma1WP5RduOKP0jFmu+Gcygf
k+JHeGnDBUyKi1RFtyIKkZl9R9qGjrqUl0BmRQIQFWaWF32JvDMFHxq6wdxDv23QR42KJ1swTuP6
2Swhuf2XzPqn5YpjBAuaqpI6hh31vu2icJ3sHR/qLOY9+GuCOlQLKjk2yUeKIwUssptZjQxI0wEN
HCXgrZjogJnBtW56hQoRa5lZXo7zHVecK8ijrB4t3twAsu8NtFw/tsXSeDmiNqOb970xXrtR4sFi
HyLifI8mbbuq9c5uy5u8LO7cpjnUev2li2oWYIg+MPTcb1PSUYbWJtn2SKxaHElwNDRfRSZ+a5Xu
hwDZwFWDhk6n3Rt7TtYlm76TXFlxNCEZ2swpdCTnsV5Tu4sPsbPXm51Sb4zckVARSGIhR4Cs3BlV
qC4CJIfxfW/tBvtzY0peC6TmLECQiqAh7gykU2+BfX7lL0CCOI+gd00UufzRrKz1myTRH5dG27eL
e81syyO1ux/K8i0TOSfRlzicMHHxZFfHmm+k4ZMER+KAgmol4wydXPChu5/xIr/XIotCLCQEhz5V
xtpjWeGzLPEaN8cNknWI8+O6sMPizILqdHk5ZejHrZfnleSbbAC9ZnRtrpJtlYC7OLMwxdVqtRp8
Sa2Cz4Dcxqa0q0tyscVBhUSbsgk96G8LSGTfI+RVvVItpeqAW6SPc+omrtcz4l8GctnR8J9wUjzJ
8npwTS7Xgt6qVHvqTZtaeectLfMuLySBDVeAjZqkCct4yAz6FwZ276oNHEPaACU7HgE4zP7v9z/u
lsq7ISxC65H7wBbRW3N1+ZNkMCXOXBhlprupA0/Pq1x/zIglucOidv0w51m08Iztz2tql+t3jusK
MQyxuonk8Q8z/7Oe3ouGgfqrMGDBiII+QtsqwqT5bqiZP2nPxJYZxsWbhEWEBIoZBI3ZFYO0VPdE
psc+epKYwsV4CAtwwzy5R820Wu6aAHpeDudPCxKXDwjrCdCQqVnSxTwxeqn9/UmzvGzvBIgY81St
FW4LCDIQzRKvkRFAy1YQsCFn+aIY6O4LtfiBYZoB/+lfPh/ZCgIuzHVvJWoGI5tr5bZKsqtelYRF
x4aXf3VyOBEhkUnWIk+1ldfc4oCXgDUdasCcZ9H10nUXV2j9ha8FG1mvS+O/y0iExYW0pmiI3rQL
V7nY/p/UCn5GL6565Ew5MXYyQqctm4Dl3PjMw6/yBycnkTbJXMR0rCZsbBQjfJ857e2bSqey1YSd
dK0sJ3mD1SI3QF9ru4MYw8by2fCXG0ZXb2QKON1MAWorJS5MtcOCfFJQoT/YtczrVyuwyIxF7Drq
DWN07fSNG3oxNXFBC/RPYBwbNV30OIvDrE9pnGW0aGIvV56W7pBXD5dvuQwVxTYjeP8iS5s3uUiJ
2xIpd3tdMczOxR3Q2y+dpnpJ+8ltl/DyB8kWEaBXzZYZ1CbcGE28aKVbBWS4WSXBRqk9CPAb4Qmp
axkKPjzb4iTWmRdtbXCbvmrO5GLECYMQoHhci9JmFs5oxKQjcYPo2wzeEUgVVqEZGOmzuom9zK/r
gyxJlvgAsbkoJrGuJzPPDvKPRVxQx/l4+bRkXyZARz8vVa4pIBsCdanuGwqkGax+s47R115bP19e
63JJGNsowEa8jLHl/NI+PA04+LH9VxQWu4ksxxz1ErI8xwfA5Orv1+NXsr9KUEPsJjLNJUudBEbC
Gz8LPCel+TXT7zoPpdAD1yRp1Gco+nm5lyQyRy6xE7G5KGYR6ncZRozVzvwLg9RfElsb6Thaiscc
WGrqmre1MT3MURJYpPSXLrNp1Vh7Y9HXTZoZJZWc9cXI31XFXqQsaZiuV8gzfsziG7gr5dXxYagP
Za2aMjgQe5HUaDDilT+kvMXfSu6MIWCPFSWNSgoEZiz7ZA6Yx7JGv+gnWhNzJ9lFiWcXu4+mvur6
hRyztdOOLj49mEhFkGVGJAQt6WTiLcHGJrrxjV1gQDeWtszLtk6Am9iegWYjS8KmLcrActrWi0x0
YldWt3hZzlLfqnPdB7PCYWmau3mcG2rZ3eOaLA+6pmVBt9aDP0+lgjnz+L/utoBPllv1udEAL7hT
mW4wq3OUXX5dP6AMDcXupMIwS1ZwIe3en4JO21leuknCqrxdNlqgbp3kVlbmlxyw2BAxmoOJHkEU
TpI6o8u0I7WMHVIWzfwmHmzlM9G5dsZxjP1F7wFj7Oom36pbKcBLIFfsgVDUaZkhIiDqPRh+hreE
fPmPeg8nEbAoGYwOMsXMa6xMwiVAN1nnObvqCwHVax9Oq9SVHdukL2RqRMCcKGvS3m6gT17gpjwn
zpruhmz8y52Vr6DQWvxSM3Xq2P3txKr3E15eaZU2145bviuMqaN9PqCJ1xh38dDe2ZVp+c7iTtRo
FctzF+vQqct90TvMM9HbRUnJHsigfZOAmcQliFrEsx3nXcr3rN2Uu0gJLHjG8srY62bQh7LISeYS
iIBmkd4ancbj0Le4hKNz/+180P5jGK6jYnhdWM3o21nVTG4PbrZJFHRlx812Tuctcap9VyW8FRC4
5d5AMDDoEuedUts+K7v7zpk3TmdfJX3xLtH7nZ2hHZGoYCvQjL3SK5s5T31WtM/uDIpVJ2ZFMM0W
JGv7aFeuBgRjVHbnmmMSGKQYwstHxgHv0lcJcD2p6zCYVgRGj37nMBxSpaALYjv0CR1AqhBrX5ZK
Ntd6HhdPtlJA4dFaCsCww6+WAUlIyP1EkAA3yrsZ0oK8qdFlb2ry/bmkLdbz+jjqa1azOCRhv2PO
PtrZ73nLbW1DC60M1zS4vK/8tv77vtpiaQ8tqTlxijgOIzxruDZVq/dq20oWOcvRAommHzZpi/W9
LE8qqxlAW1xa897o+m+gXL4vJu19pOTzTTWwjkJ76El1hvf6On7WzOlgasmu0wp/0Mzn0VU+Xv7s
897h5BcJFcBcM4d6TlBNj65LkHyu2+W22MVe65VvEr09/XjuC0/qPUyJ6zhW0c0LAWWaxtdTtGnd
WBblni2hnnwQP+iTVRbNTZNFbRW8dkCSbTyMt1yPzfXiLtA37Z4Fsu7bsx7vZEEhE0UTs9nOCs60
XdWWOkpmBosbBVVTTRSCHzqdZ+1NTwYnawrYhoe42ihbfKQ6+pxM/U+lJmSbKqBOtmqDPedJjJ6y
8bQlvdrh9uPJ05MORZ31TCdfKEBOyrpcn20Yy3G++CVqWUe0c7xKpepsUP9rNbGBuiEgUzcj+Aqj
x8Sv5g9pSpWAT/xqgWk9v6I3VfJ9x3t5Yqa6YzuG2SIq44Ht/+Fp5OTj+MefLKU0GmRuKyxVxB9I
sWNNQ4kUP2VAcvQhJ6sAyJq65WxJ6MDh3PdcZ0njB/aa/hsJWh/5vU4WI+0YK2UFAFnAnF0vkzfp
B3TfSrDkbGp0snEClLS6vcQ2geKWmq5w8TXtRuY71rtpkN1nyf0SS+FgU2vqwsbmvZA/2eMPbYQB
Hk/VX9EyJnHptlgOT8eiH8t8UDbVWvqNEbbWNhtyL57DIUvppHxRnU+OESZaHiTIBvN8d9nxyPZW
QJRixYNnr6tl6LrNLtPb2rfxVhiQQq22aafLpM34n7vg3jUBTpySjQvqacpLEhQ9EbCp8Engbgoq
b6SELs6RaiuLfXlx/myS98uOxEq5Nbt6n/JWrqV8Sofd3EuZPiW7+Vt5fBq0nKjAZ84pn7tfyg2M
dlftlnGPQ+UC0DrnEEtD2ciC7NMEbFEdVuv6CsM1m/vG/V5EsvhEcjPEArmLYfRYJ8ebwZspk+XH
zfihKCxvpjyfpZyclhCmRO06W30GuBz21n7RbvleNr6+Gck938Rue/kiSMIHcRpXS1J3QibCFeUf
F7MI+vF7ki/B0pbeGD1cXuss7+FJCCZWzW11BiGDjqh68jQ0hud+t4TODmQroGfCs+z4XvGLz5I1
zxFgna4pxCprm9Vqa6SIHaA8ZlvbhCzXSfQlXxa6tgWEx0InYZti/Hp5XYmLEKdyuw6UGgPBjU/s
2lONmupTGszK0+VVZG5PLKCDCQtiauDHxI5OwXwoN/N29AZ/OeR7af4siRnE4rk5Tmtj1kcCZit8
KYa9jMbKC4+S3RMr53muGpqlKnwS6SOx38fzpiISlQ+ZCxIr5J1rFZMZtUdFPC4xoL3LAk4XppHN
Gjh4JJUWpySmKFbAC4d1Red0aNstb5Tc3sSTC4nhZ3SWeWqkXYMqOTBB1ODU7y5biQQlxVq4RZRC
cxYMg6t4AlCTwStVQwIjMtgSS+CxVY+tFiGB5dSfkOTNAmeHogSXZqw2Q/Q2TV7DMFFZcU1CVJFo
Mc9ZFY+8HY+3uSv0BzLHx3eV18Us3Jn87sR/rci94EnUB2midiQR2CaGPacjhKSmv9xBNwUvjPII
/fwN+LWYAFsDRkgXvUcvhOPcpbONDlXIX7hSLh7ZNwlxEDRooikhR9FyUFpk0FG2DrOnoEmgRlP+
m1izTw9NiINWYiy2NaGevmj7yXxsQFqnZRLEP2/tP3dOHGsZ0BwzsRavbuXAfENtvbR9U6P6L9sT
hS3WFMXTbERE9ZZKosQSfhtZ6VK9HArgVBEFUcOoMn9vs9l/C0T82jQeB53Y9kCGfNIG196wQfM0
9E3ORSfpaz1msRfuj80P7mQNy1bdKaoxtfCya/Gec/W+ZvJSZgF8R08WygbNnVYXx6NAxslrTWM3
V/PsXd6xf0G8X1smwEHHJvB05Woa5rvuZrpm/kinDVcS7R4VOUuL5KLaAh4sRr7YUYnNwzPKgnka
9zhhcsxwHXA5SJ29bA8FYECNd0qGGm9RTe5zbgWMIKd+4enlgfNZ6X48XMndvnRPBXxgYxInPcGq
PJzJrlIfStbgvuHsEWWobP7bCf42b9LEzmxDUOwn08Gf0Qf9S/j702LEcRN9dYss51KV7lb1bMr5
OB5iamE48nXPt+dj+1/rcZs6uQfRWq8tKYG21kz83txN+mOZXvfL5ypa6X/cSwFAIhPKHHpi4duQ
bIa1knxqoGMBUZ7QqqynDCLYfjtE254kH1kW7Xu9vRqqVgL9/MpdQBhxgmTpV6esTBxopFdUq95n
7iF3Yo9ksu4KyW0Ux0cMe+67nnNkTHuyd4rn0p+38VEkdu6eXsEZeT4N/XWSAtY4Y17NGe/nW+7X
TaGHmp9uIh830d6uAecCkMaqsi8U8CaqY8Wp3CZFSj8FvAVUsSmodKkb9iH7ZEjeW2QHJ6CN5lhr
ofCb2BV7Ny4Duxuo2XxQJlmYej6H+bWRAsD0Sdc4sX68gn/MPSjZQnFgpGBrljvtca0/b9WQQac4
NlJPpHShcHosgPIRRPX6xwgiJ4yXD2tJ1+NffwIuaaRCRmZCmPWb3sqrIkcJlonEzs08F03mYjOr
+F2uxt6wFFRlta8WKlXyjErgTHLhROWL1HEKY+SMYS9qsf/MLnrvFQT8EocrjpY4djFGfYb9zBuQ
b6hw8aCM+Af5hrwyKPNIroAr80AWxTLGFOUDPg7NMAF95+yMay6cs/THMU827v7j3grQQgy1U7Po
R5uL6f5oc1HmH20uHZG2uZzVvzzJO8SpE2Vmrc6Zi/GdfGc7OtSYOfc1zClv7aDaNV+L3jMHP83k
iaoMBgTIyY2edfMMbLPywNoP9/O2rfY2JL0r31n9V7xdXbbd38Q+KmNR3TI92u4LZRRHb1BG/ahZ
vqKwcRlVoUX5TyxgqG+vMGC0EY+njy/q5lWhKd+wf/fymviKjREVzZocbOgChglMlr+DWKNJj+fq
dfWm8NB0024nqP69atxdgnyaOLVCunVUpgRQxN/O/pQA7LJn1FQhaRrKuS9HmO7GVCsfs4556aJL
+z2zJwnkyRYSkia8tKzOwGM3yG96KEFTsx+8SEWnEHmWAMDlG6GJVNF260SOAvo7kMqTfbH46xXp
/cSrdrrvsv0r0gqZfQqIM+SmOy+gCnmxz5fX6ldLqVzO1zVxiqVqmqZlqopRMIPQNBo8XYkosSRP
SpfdhSYSfjGd4MopIF3FVffAk3NoplIS5R4fhi5cNPFZOmFKNakp5vEnr3qaoaKGaHCTPNSbOBhp
cqh20S45NAeyyfzElz3tnL9mRCdEQ2O46oigUldLmhUartmw5zDG+QSDyG+DyZ9Gr9hIednP7ujJ
etxqTwKaeNKbHtLhnBrkBUtym88QqD4nbEJnBcgEHfvd5atw7H78bYtPFhXSJtfSCycdURKOrWqm
SrY0vtZ1fyWT8Vy1+VYr7W9JMlz39rTSyqkfR0u70pfqeTD6p8rKCz8yi5tmcK5Jxx6ViWy0ZAzK
2nys6zyoiYY+rTZgQ4Q3xir/qNnmZujr66iurot4vktcbTtBT3goyoRmhr4t3fSQGMVV3U6bdHGI
342Gp5T2c4yko5mmDNQe5efLe3A2sjvZAgHhDIdMzVSh1q+Ni+c4i5cvaJlxorBywTYxyDrYpHYl
AJ1qNRGpCpxzF7Q7WBWfbsvmD53P5bfKsNKkQjYyyxKirCJikDQYTfTi713KPNCm8gvUU5YdvdR6
ne5HQ6IwfhbOT3ZVgLxqtYsS/P8IJ+Os9SD+vSNm7bVW63etIfMd55+hTlYT8rc6zqDlVB2fhv60
neR8zHqylhBPdVNsKgZP4SYv+rbwu9q9K5EPm8G4ABzMBKpHUjA6G1P9WlSEQtJmfb1wIcG12Vph
smUTQBB6lqOPxzYfoXIr7Vc960dOlhSCqqatG92BhvKGKZtUv2Ou7k3M8C5fviO78wUAOt6WE9QD
Qw5L1woNeFOLppyUmHfunGnUju07fRj67VBaLaIqC4Zb9AuFgNZD3/Zf2sGd8YzkFo/lMgVNYgag
1NjrbLipnRa7YbnvW7e5H9f4PTLuoCVJQ7N4lMQsMrsTu35Imevl2B99BOfrRfvgHWfKfs0E53lv
eHIeAk6lvVaoTo8bBWF0f0o+1HFNlxkZxLp4MeBZN58bK6VoxA5M+0ZvUWh7MqunyN6P9a1bPGHa
mcKp0ToPL5+hdBcERDOZRUg6qi8T/Dwg5ZzFvKT4igkq2UUQsKxVjDrKclyECO7qiuxfgqk1TFyU
hpyNvKVfAmRip1CWjCTXYWhhp+2tLqFxU9I2eoxj2SyEzDGIPP1uPvQudD5e+sPNw990g/x9T04E
dP75+cScBBhjY61bRXyEzBOaLvX2R5Ym5wmX4InYBtSTaE1bjtHKvBmhWJtq10vx4b+ZotgJFNVD
FQ8NFjn2TWLqGKKFUNN55bTH2bjeRYO9ZqogbBRXqycrbtX/YzWPQJTQcYmhaURslInslIxqYYEM
2NotmIzHPQMRc5mCDIm3GEofYM59G9GI6doGGLFMsbNjHM3K7AyIsvw5Uca5+AQfZhBNJw64KwRP
E9tZHYG5oAwzs9nqxrgZE/3psmGcXYKYJkayNBtCcMISVVw6VaGr6KfvN6D/8HOFBJdXOHuhiGur
lmrrxDZEclInst1hXV3eJFzuivKRzxfa3rJZ5/c6bT1kLxLfeRZ3TVUlILl0HdMWj2htY6aCVomF
bBeFRTBvo625TymYuahsLR5AiW7aVPFVDjQl9d9kJZHt5cRI7Dg0rPcJ2vRXJfXjDMMQn2b9u8vu
37CXpuHork401cY//8yF9BbPwPGI9kguUNu1Xg6JZhfMPYESKjHKgsN2kEpdn/MsMBDVsAwVOlRE
AMSucowyjiqQkh55C/+81e6cZzFNx1WhdmVAZFJwm1HeWE5Tp/bGLlRv0Kt3iaV/UFvnpl70L5c3
FIKi5w7QMm0HuaxGbBGqciNhc6q3zkZxrrXeKmjBbEYN9X52tYNa1p/73PW7CUMQZX6tTyONR5B2
p7rfd/cR02hukrBjWUmnuc/o1Ks07mxq9OMDMb+uS7bRasNj9m2Trh5wCpTkWjgUf1XabWo04Cn6
Yk/f9L7fqqUdLLW1STolhP/Rad+rLY26v5pSp+ms7jVL81mjeMT8MGoPmDd9KF3O4DhNu8V8bBm4
+Qwl7IoblSh+HutXVv9OL5AZTmpubuwy3WnE2cRFBp6Eedvgh475bTvYkJtc9tX0pTU+MyXZt1FO
Ew33M3bBcFfsSefQtmmDuAAbcw9BUQxpGHb+HcDosUK91qabtI13Vk62LL/W1sZn1tBSzAV4bO1p
bPczjfp8MzRT0Bq5V1mLn/fZx7bODtWsP6tM9SKo42HwraBMM4PGhtjyqCCKSbPd0nV4UegZ5icq
bzaq7WSm96UGEpcFf9a4r6o4GPrCL0cbKam1nSzlmSRVELV95HXLVzN1NqTpg4qf7mxNdJ4wiLW2
NxpavKw6oaqCmDFaHwhi4DwZwtxewrJvwxqfmoDgK62L0KyHLznjQ3sG+sEyf2idsLLGj4o6ehCm
pvFUB26PN/Fm3TjDExyiv7QZ5Dxn+PJDMU33ptEyGi+ZHyn2VTau12M70Wpeb9D7GLj1dm6M9xXT
Hw3LvDNNFYQMsVdybnvMK9vsuz2VtNcWGhP9nZ4zP6oj34i/KnmKIqAemFqHQTaH9jZ4W0HQSHTb
07va71uX6vmyYcanzPgwV7lnVXgCnjpPWW+W7ONqkGvoxh4UBB2g06VjZ3nD9JyOKI+5NU2dkqKm
GuA6+nNsemY6XRG7wKk3NMpVmhufFfTkOfGnUSFeUb3PzS/TZG5yffALMm1s7dZ2XB9R8C7pkysn
1Q9RnsVe5aSH1PwyTnd57XxRueOpP2huszEnY7so2kMZV1egGfySKPpH1Br6YFytnRqz5xm6hosx
buuaUbMucZC1uel1VCbYfWTXm3K5NoshYKwKB9RjzCyhST95HS7kMg6BFaVPMbO8hd0lpbsd2wHt
cDUumf2QVM3nss5u+r4LeoPtzCwLB7U+WL113artDVzjjT2s92bn+G3mfsymilF3nXpsOsFtm7bl
ghfSdAh1NnlGYfimud6ra3LVaSAHc/XQdKO7RI1vo3nyh8iA4T2h5/B2LdeDAu7/sWG7tHYgdPVg
sK8Naoda9gFkJtRye29V56BdsmdiPaVOPKBomZaggC+eo2Hxull9sFXilcq3tVoCfWwo/IY3Tq7v
6B9qlM5oWUy3jZ5AeLKmc5rvyez47qBSN46/jqgoR+MnRj4OazV4yzDRsoTSnJHs+/Zjp4KnQxt2
hc72c4Q5gMkIcjv3WIetir3Z0T1bWWiy6k945fSj4VMNMlJrbZF1qR50mCnEFnorpsas0nrVwzy5
iTLTS9yIGsS4H7lofKOktIHfUjBf1+hdADFcT01MOmj37fLdrUsalTGyu/Z91aufcLPxsj8HXeZg
6rL96iy5X1nqO3tVvoxjfoDp7jIoH7MUsIHauWd3VblvC736THo3p+moTYGhTJ2/WOUTaMxn2iqL
n07ZSOcEHa2pVdf7WFu/mSku1NQuEx0tB7cvqjuaV86IH0a+sbEFmxgZeGEDwJ8tZDf1k9809Tbv
6gANLH9ZJrYd/Thpk+mBQtxDlKDgbBh7U4/cvaYALoENTqfupgQV9mJ47iGg4JuaQlndXKOFGBbt
vCPjfK040Qek6mDt6fKbbPjeYovMRPfaAbQ35kpdmHqESZRpMXHKt12jBPb8SctrP63vo9miS1ZR
uzwUsEQIq1GowdB2MTa6WdCkvm+c+RAnT4M5b5IWPZsY+stbP2O5b/WVzwXYMrWjtlLRzi1gQvfz
yj4RA3PwuhM45nxjTK1PEuPDMjhbAmqSdmhu1ij1UtvZF7NGuxR4gWGOqlgp1Lo2pIZV6pmn29Vm
rbXAzdxgLtb7xXAoU4onCHgQL7OzmboK3pGHpypPdqUd4YNnvyzKTaLOPuaKfKOON+CK+mY2ib92
1s522gB0TsFiNJvGSGCG1QeHfVKn72Op3GgmmjXNet+x0VujGWO/LVXNFe6iBOIPdKpT305hrRHz
9RYcBsMcdgYJtPq5iPKt3cZBZF8rzTtnTmlhw1uX9p0xFrf8W13MG1Wm4jtNR4tRhQir+ahkSEXq
8mODo8vLyNMWIEH/zJaBGka/G3NMBTs6jSoNo9x3HOvUSf/LnjEd6ESeqz6AKy+oYbUNe4dq8n25
RHfzNG4jp921GZh4ow8D/jW66MWKU68r2oBoimdmtq+P/baGB2bVeK90OdXhkesu9+zhnVt9mZJk
q+s6zczHjL8pgfUZ81Ihcl86R/Z2ZLXXd+VWzbWwm79ZevYeiY/XpKhdlMVXdGhTVtZUsbD7WuqN
A6fljf2IQJ2+mm5ijQVj/w1j7J5Ral7Kvo/ptE37eTcv5KFrHXz9Z9CdhNCnOxCC8nI8UdUxg66u
vCZZ/Shuaeze6dEIAfrDil+TV41fdMu2xYQoOvzghJtNwXarO3q48QfMsm0YdkGJYrQWIVIiX1g6
0xFUnbOReehduUlI7DdFFfTM9WrSBFX1vs5b+BCDMuNDVY1eXI4+S7eqXgZmmRq0TZF6Ke/rRAvt
SQuXWoe0VnKVx1+i7rnNVABdQu1+pWrxbpjR+TMle7ClL40OrZC7HNP8WjHd1GqNKV22rVaFkr7Z
pQXIHNKJhcTtr2L1e6lZu4ZYgD91W7eLN9bWe6gfen0+PwxuHcz5GhhtE7T4CWmjUKUZ3nVa/JjU
pKRaHN0Oxuoz6OZMqX3F4qr0SK8EegmaZM32Tfx/j2hjTjq/LlKd4iv82fqYTK2HlPMQx4Dxcd3U
VUTLYQ00dYFRfNPqLDDXadPYZhsMOaKjYWBPCgPJnBtvmranhbaGdvpBSW5ax93ZiRUaGLxLLQj0
VhbIzXpK/sfadzXHzSNd/yJWkWC+ZRhOULIkW7JvWI7MYI6//juQ332GA3EHXj9f1dbuhWrdA7AT
uk+fDvWjWf8iSv5VqcuHRo2Yp72Lw37XSDhrr9zk6rNaNGiSdAiagy83MhRfA7dB6GLb6mtHWidb
Ptq5BRBA9ZSg82MN6VGPkcQav7SwvQXFi0vjxO2k4k61pM+q1dz37fNQtn5hRL6SRE6ZEGfsXwZ8
r0pZwEbyVUKgQwJgxqZbVerOlAqvniO3yEdfmkI4Fb10htTcN4u0H8vxU91/os2NNvaOMcD/RUN5
ShPVa4jhykPttzO4BUv4ZOQGoY0pOZK71jAggk/HrHlMK93pQkSxtPpWULx9bfw2GSCOMHKstHeI
JrlkSBGBvoQL8moQoeeL7CKN9qs0cY0ivGkQH/Lw1cgWwD4NjOGZJ/ROqRtLz1IzgRobe5G06lnt
tY+gB//c1/NrRXq/6F7MvnYjG7xo6jdjyfcSc25meKfGT33zZcIUclEi0jTY4zETj/bhvZm2QDJb
Afi+nR5PHPkX0fMbg1q3ZTs82ErkWr3kT0ZyKNPyEXn1scm0wCr1J1NubiurD6a6ckn2o2MJf2p5
45I/jnUIUx8drW6wl6nyDGn8hEV4SDuRCRnw8CQ3P0f94rb668KSHnW8zWJwCpDneemh/YVb5SX+
r5Y3gW08l6ZgNj71RL4j5IEm2k2tvIYwwDJH2RehwBmV6KbN532cRI+tNvvI4RDV2ltqIgwOwye4
v9sw/9ommgvgszt1FgLzt6wbnLRZoKH0q8S67Fm7L037Lh/LwE5/6dqvoh3xMkJlqeq+NJKFDl7t
RykqGknm2d13s8Huqa5xJ4Rl9mO1eTkV9vBzAk7cCVPymExYbqtL5V5Jm1cLQc/MRgxTvoxS5g9S
kzrprB7bTvbD0d7HhQDNtwXQwLvaUvHUxX/x1BeVWYwgY8VTadan+z7HvYy2BjBTh2cFuDI8oPCQ
2lnygvdvV4jqQJsvbVslhmnbRDH4wZCKDkZdNNpvjq9svwDgo2K4UgUfm+SJZnS36lr6ShhXDk/G
MkMCqMaBtehfCj29xW5jwW1u9UfXIrhaTEkqrUJrGiHCOM14rypyHMj2slMMy686W3R9W0NK2IOu
m7qtqIZpcGWYuLXjYUxUC0M74c8wTu4iCbzzKglSgzpxNL7mU74fSbQraiJCZ27dpgGMi2ZaIDMB
Y/1l2akeu2UwSskAplDfzdOhLt3oZ+2xAdK6d2TFNRZvFpIGbUpVAUNR8X5RTb6JJEtxaMhphXms
ODsWpZY5NJ5FBbzN8qSxksJ+xarRllcKMesWajmaLus8w/2g87xjOdGO7DBv81eEF2uJ3G0yyMvS
Y3ZoJ6vlJ3A2YNgxjj6NoJu5XtzaapxYWDxHCNTAwsof7miTZPW2NJllEOuPVvNlVL7gLbRfkvxo
zoxoN/ebSXfjbnFNo/VC2gkKsRv+5kI+d9BRr3tU94o4IMjSlrZ2jQiMYcUnOVscXd3pbe5l2U5w
aPaPchXZC6Gc5StEDZdBQbkZC9sCIt9rPis3qzpIGzoTvsY+VN+rQLQ/YkuNLsRy3sBIe2UqTIj9
T5X0f95SteFPLyRyvX1STCSMVUhkcDdGrMl6rMis3T9pi4lulfM+jRzZlaaVcZDGA57WuqMnjdcN
gvr2tsKYACoS03jPzVQhLjG6WhBgVZJHDV/XR78vjlHXuihBdnrmtOGzQF823Diu8SyTu0a5HkhZ
9HoUoPB3wObjj9X3CduyVa8NskBDbx+bVcYOW7JF2IXtKz0L5q5UUaS+UG00rrouaDLVRaWxxv9c
P96GD12d7h1fktVkePeGcRy0c+6wh4eEPSp/IcLQ4F9syzJNnvDMVkBHqIzoUsk0cuqQuhVKCNdF
bGFLLMOwMC8O5JWh8KGgX5AGaik+UnrAHgnFw5aHwL5t+gfW+1DAyedkO7sV4Ow2P9BKKO8+E32W
xlRFb2faKf2TrhwTUyBi8/OsRLCfsAo+upqZCYkhQjfu0/CloqJVOhu9lIuL47yhhJI9bUdcnJqX
DkleJ/lrojSsoSD4RJuXZaJNpNlA/lp8lyjrIklKWwjSk4/l/MFsb+gouKxN73AWobMMaXVZQ76g
p5eCZn9SfinGj8QY3EotnTo7ERDuVsvXBs+lv1G8lUyuP9q1WogOBvp7beUyt4DdctMtG7ibPvRI
XbHpV5wfbMftlVDm+VcHtVK5btHARDopHztALNnAHUj4miOYOw5/0NLedIEreeqlvDJBXxjvyjLI
yu+GfUPrl7GnHokMD8OarKLsaiNQni16Fa36FPV7Jf5YLt+jKMa7+afdi7bBbTRVLWP1ezjDywgB
5WFkRIGS1kDnZ3dV1brd3OzqSQuQd/vd3AtYBwTqq3OGGNug5KM1RJLmhg4nNbyJTQHyb9PWLV1X
0NFXTFvnbrkwUH5XE8RruuS+gg3GwG8KjPANdPMu+VnJ4G4uTBY9I7MVBf1xgbaOj7+Dmb1T9niN
/g5mtEIwE8Eitg5nWXiYqCrAGDbfck9qpa1pllRBVe/BwY2ajOUJTJFpPX+2lQie5iLtYf6gwquQ
2GH/gQeywYdm34KBpdhJD6WAeum9CmIXAKi2bBNQIEPjoReWHKsUbacoqOV7CZQkZTh6GTZ5peSD
pJ508cA/cySXp7sUyNl8IscpVVsIZFyKxT7CjiiP7TtDe+6A3u71u3wfFWwZLW9TBYhbt941vbEK
FK1ubS6Dmv6U1MbJkYJ02NdkSQJBG64MkizdwCPOUMFZy6XFZpgugDOkyD9Atc14c1sJ5R1v3mEI
RHblfSh/vH6094p4KZBL5zRziBIl1cqgsEonbRtnLkQzmO99xaUILnFDq5jIuaFBN6yHeH6alV9y
oQgsefMLne/N4GJdX8xl2C3A5SDWvrSgh3SHMkI7HTtO+2gQRDmRsHdBLs4NpWe6p5/SAW4jHZwQ
6ElsnPmLYwFsYRqKpWiKwkM7RuxeryYZ4RSlE28ZTJeaNzWoVdNacKRNxVtL4hKfaQTgo1EU9gwc
vHLy2DMQyaJyLA7jfXy0E/+63m2AjmyQnZyPxmk6KXoiLQMybSSLu/q47KPO0xw0bo9/YMBbKrgW
xml5kZZ2A/7rOChT/VgpL5XaHmUqiIlbprQWwul5ZadliqQrChbsMbQVlAZRTb9+a4Jz8KO4aAeS
1lZwaU36xYr3khGC3erHdRmCY7wbwC2mvLIr6Fw5flRUTKGhL/zvJJDL/KmqqlAvZ1xUs/wyxsCy
RGnoloGuvgQ/ZGvKNhn7muAIcVF6cZK+asDDWO30FHW9yEbfp9kXisyP2FKty0ezm6NAmp8S+lCH
KXD0qN+AqQNN/T125exj1MuvX+FG/eRSKtOUVc47kmHoCmWuYa/owmAaI48dNjFoOP2N6if3RJCN
ieyVH7GllZ3oFnlzEMpuOihOiPna8rDcgrZ4Lzjc+9rt5eE431APmV3pNIrBIqy5Xacke72UvpV6
7C2Y53eyVL9NsszNDfO5SReRe980MjyabWwhQ97JJ56hPCozwPB1QEMlsOfbNDcdbEnxBIcUiWF2
uPqCNba6pYWCsNiAbND4Kn8hR4AGWixxBtTYo+GT6s/7Qchjz4yLT5yM1ek4xckqtBtKiuA17Wa/
/E1w1SHHcOpDsQPBuyjTff9YwrdcyeMCi9bWqazp6Agp2vep+ZxhJ2qCTh6iGsyjEYQx0Z1yihMu
iSTPFH5+GZ5UMG+CJHl8vf7dRCK4UGKGDUouJlxwVqNlq55MgFRI8vm6kO1wvLo1LpYsaVxS3YIO
6s7gsWe08oLqmmMG1G8+/sUyjotvxGdPbZGoE0r+rFyU7JMEaPfCNT8uLlB1uUfxrPT/3fF4jHNY
G2VU9ogA6SHaJ4CeuLEnH8yAeFYTJMJtxZsh7XybBhdwpnLsqo5AnGFW+7mW3aZWnwRH2nqQrPTc
UC/NGRj+fhyIxLhDwWAI/zid5vv6YJ3GvXIQyBLY8LtGRT4VapnAFzdgkSY+AF1u5qofJHCa2J5o
7dVGMfFSOziPodVy38ttguSpKT/Ig3YztwaARNWeWJ0zZOppSDGCiapGOKD1Dligg92EKKwb2eOQ
6rvrZxd9Ss6dpEmmLlO61AFihObCEh8bKf52XYbAZRmcF6my0aykMgSJPdAOcpT+tFXkWb2K7FH6
kGAhkXNd3ma6slJPzqXEaSGndYgqRE1P9sJAcwDfm09V8XhdjujuOKfSxG0WDhMqKno9AY4VxP3z
dQEC3/iOsk4dolrNcJBY/TRqhR/iYZTZi8B7iKRwzy+CseCwUWHNqnWfqf1zln1ZhllwVxs7BpjW
ayjQ4PVlogN/ac9ETQHyWmBjnccoRdB6i55irGsAZgrjeR5b1zCT/fwXjbFLueRS7jibTZ0W+EjD
LtpHJpqrpWvO3xJ38BtnCuT9gsGx659tO7dbnZX3XZWu2Fr+VnWYvOkA3gTsL6gPzfEPfNe2n7RA
ZI6BIANjSJfno1NkDUqF8zHu3N955HxvB3+UR27KsnTMYBiyZil8lW3Glhh7MVBk//8viy+35WUO
Po0YedVv/9+64eGP/b/gXDytbGRJSTHZOBdLHQEvePtebCOmOBff9IWWhY1yKIAZmEu6/FxFElFF
6/QyKNVj3iiuGWk7Wf+kZgDgLKLu26Zlr4RxjrAvge2LSuRWg275OTAG4Uj2CmCQ/7u+E8OQbVVD
pc1+N/DUlTpgzOOQoHhYgZMPZMOY1nEUt6jQFxP1LbeeamtpvGakoRVmE0v0tWCsXeLXgeXVSZA7
DA8yBfGx14J/d0BeQdKRzskCeqm/SEaYvXLviYvTcf6qHEmVTBruUjJvM9q4ZoipLg38vMtLXdzH
0X0jXNuxoSYXIjl3NdYK5kVKqH96qEDliAuVXMA2GyBR3hr6zEtaQJWJlryJ5LL4unqxhSj6DXEJ
E4+0D2r5ompHvRPQoYhEsL+vRBQT+o42baEdiDKtYbnZAC5xvAv/pYJwaVQnGZWcsRLmbw/CXvO/
vTA2Ceyvy9rIOoBhwyAchjLxH54tOgXF7GzBrgOs3XHD8SUJRfnT1mvpQgT3YSimQapshgjG8Gnu
S7yhR/s4uYtf7PJACv/Kf6yOxH2lJk+HGDVvdDn93/GS1UL045/k+psKsRLFfSiMgQ1zEsK8pv4V
s4yOgh2ttaB5s+mhLEyaGjaBYb1z8jn66DFdCEhZdyM5YiQJpIzf58jvPdlTMawhphDfiGAEDRxN
J/C+OsAQl3quynqCWY2R3SB7LWFh6h9nHBbzQLyHWsnii6YDpo+bUkNBsy6jl5o2WLIQHxcMx5m1
vCsTDDwt6mPGMi7Q0OZqvFc7IMW1JT8hK/RKVf6BEHTqO2DrtcGNpwTDCJoxuzTEdvS812dn1jV3
ZPj+XPG0Em0HSfLbNPLIrPlFHj4uY7LDpNXDtExuJGcYr6MunovHMgcasCmeo1FxJGwq1+A/J2lx
KtJ8WIrOsdPsQZ2wKVJtYTR1Lh+oUT9HUvuapvSY19M9QKJ3ere8dnrjKHn9iYDmtk3R77O0/WLm
R5UST8Ikm4oZvLwmvjYrBywI2RnKY4oxOFCrfo4xw2AkxB/ByYx/7llJYmeIl8eJGjdVpBy1uv1i
atJHrTcxAG/ZvhxWgni1peTrL8S0ZeX1RjOuO6Dy8eAydi2lHvpqbPrvuh9iycN7NQCOVzNME7Ma
nNGqXahUk4QHejUPP3oaYjxjANtKQhcMaWIwwSj7+2rKBHXTjbcdFP0slbNf7J+tl25ssU5ZC5/i
DPDr8qWM20erFqEHN3ip0UdeieJStTgGG+GclnUwg5R3ONS3DfZGq34VtCJ/seXS15K4PK1SWm3A
zFgdLDb46jB55E/f6Mt0VI4KakaZR38agmvcyjLWEjl/oZTDPLYtJMpwT23Q7TsfcNO9qFj5tpP8
nZJgtB8NWF2RAVe+1ESTlQ/jAfG3XkDPcZh+hF87rAbD5Cjy3X3jV4zWAmOkeAaWxCutj5Nf72Jf
mDNu+qzV7+AiWpyif7SQugzAh/VYx/ahmUFnH0YYmB19U8XQiKU6dZsdTWxuajFObZJYELc3o6q9
+g2cwWAHKegQe/jN9NAdlvpYozAtP7ELqOs/qQpueoGVPM5UdFVKwJuNsgstK0wdHKMEM7qi3H9b
CN6zBugHgMHjXM3QKWXXSLjYtvkxhqBDw0TJQB+vu5pN+1DOQtjXXfmzhW1dNDA/FegEk7f1KRSS
f23Gz5UETk/7ocdi6BB39Tfwh838wF5J47QR/fR+kpe3fGfGZCaKIaWL1aqMmRKgBCfyTMFmAtEF
cqpnNBglwxBrjBkyEBIVH9NE4MJEasDpWjPmamVauL9Mmb+XPXkZ+jwoJ1Ug5r/YkAVOF90GfoSv
QEyqiTxCR2SrMPbpTW12GCf7gPmwkxJPP0ywBYAFs8do2Ux2ulbfEb1G0O2Ic10ht4/7z8/gn6Cq
UbbKrLOCMb5eSF4HDKQl4t4SizDvvedZDGdcmGKV8gVkNm9Z3fAjf80ZQthX9hLGr9GcZGjrdHal
g6gi/ha8r0nmLC7VrZFIM+JDDFKb7BH9kn18r0dO/1kPQGL1HPmW13rS7eRTH5OVmFwIkWrdE4y7
dYK73rYWQmTUTEzyHpWdUSO0ywnWz1qzGDT3igwUa5AeLF8yLw9aESpg89pXArlwbE+FNZc9gpYy
m18bbcowajc9REQ90RIDkM0iZOpi1/nuulcSuXBcYdtAncy0fqsvMGyZhq6sO7nmsQvgDYSL2a7L
ewfLxtpmE3wPkMfaYbLfghrEwfg5yIe1PZqJIsTSZrbxz/FMHs1GrGTs0hnmYsYfK8t00GdHzOsO
o5m4WXs3hTeRqN686fEIyCo0neHn+GmvppYUOZX7Eo8Q8CmXX7rux3UXsO2KGO2TDNQxwdz8ZVCy
CRrOuQFXNFYNsET0Npp+TtUITlBT2beZhHZOg8Hi6gOSj8KPlPqwgNTj+o/Y1tTzb+ACSaQoBTYn
AEjXDPWJtmyFt8NWeptd5M+zCGey6fVWJ+aiiBwtSZIBGRZ0S/ulnilmZgvfIrIgWG2m+CpBn0DD
5b4jeI0WpQKmD6D0yt5P053cUVCczo6p64Lb2zzPShCzklVaIUEph2WCWoLXyLFGbEyH6pOn659o
85m0EsKpiTEthqawtxhY/72ym4M+7PyZzl4fY94DvAR2JBx13LS3lUxOLShdrGpuxhp0PMNtMuYl
2PHBzzOYd+WMueq8eEja6MZSRk8eNd820id5WTAlWz4sbejb5ZL5TdZi7nl0tap6jGQ8ma/fyqZ5
rn4hp0qNYoENmXUSimSvTN/qMRQI2I4aKwlcRoKVKtUQSh0am1g8pvnZMfTC5wZEVaAIfqC3oj6T
SGm5x+Jc0bBYNHxmq/pllh808NWOKoh4+ofrFyc8Fxec4LjVtAjRW+q8MIiBaFUGUMFgDEX2sEql
usndgopeLkxH34Wn1V1y4QnEH6GcNm8ylR1GEDAR/WSA4RQ7RsDjEeRuHQoSPYF+8Lyqy5x2DdaP
ocYUxW6Y341N612/SIHxv/XwVsZvlYoVFiG68Bp9aqrFqzLwHSkfrwvZDhLnm3v7+0pK3/RWM1D4
MoY/tneJDzTS4nxf3Hgv7xXdvS5uMxyspHG+ZgirqDBLfKcoejby3s0A2SUJdWj7yVjaw3Vhok/E
/r46WjKUSjIZSE6lanC1+K7rv18XsP2FdPQZUWGyUUy9FECp1RLAaOE5pcHHCgpQKjaL4Ma2PeU/
MvgOu1VoA0ZPGDRhTj8l41GRQd3kk/TzaO6MtD7lhiC4vbWK3tvSWSKX09eK2RjViLJZrYd3WM1+
n0bT5Oj6AF6S9rPaTWAiiVQQAWAv6AiKzCVWMnDSZGBQ0ctjNLVBoefgyCDtXjUsT8qKxyHKHwAR
8Y16CNrc+K7q2Y2qx6dYy17aMH2kfXdfAeWK9Qeo4c/daU5EQHvBt+KX0Wl2bY20hZ4v7QcpBBQt
K5yu1wSr4rb1+3x3vH5ntAitDhUUpYpTxidkaJ/jUXKTQrKdIRLlO//Fes/yOBVvE3WJuwwaGJUg
sxkWJ9Rfyl73uxbLOtLRCS3TBwfUPiUpSKLIfFMXs0BBRRfL/r6yMhBFWRW2/iLLnPbtErmt9AGk
dKJgyTKda0rJBct0TKSh0JAJsQn0lhyio5b6IPHyCfjTnqSDLCg/btdW1fPNcuGSFJok0Wqq4X2x
8bHIdloegfzzQSq+GXTwk+xz297RZBBEMpECccGziBYQItOhDEj+ZM6tI2Pavpb2qRL5VfTrX7kv
k3NfVo7uQy5Beab8Hm9JYzklusAeNpVDI4bF5mh0dMgulWOe6RDnaR4HFXjMzLTzK1CAVlEv0MHN
3GYlhtMOOS/HGSREKJ5igSrYuo940DmgPXRMefavX9q2KNB8yipeNcTkLLzMwj6EKCDN5dKZ7MEH
et6LRv2GJIJpzs3wpZ0lcbY96hpgdhlT+eouncDEiJbF9bOIJHBfx0I9LNVYShjpjH4gdRIiXCEg
ui/u07QzSqNmjyxXxs6b3u1uCj/d0fvIT7DtuUUz30E5cSckrRAdjTNfLGqSKrODV+r0IXXlKLpP
TPsGHL+HpUd+gz5c6thh9mHRzZM50wNaAL40V/48TqaT1IPgW2476tXH5Ow6zyMwa2HN8BvgFnxb
kW+jeoINMuj9udQtBW5kOwlfyeNsu9dGJW5HhLsBoG+UABneVrljlP8gVmIF3EKQD/8XiUDPs0E2
gifjpamrKsrJMkgo3wrUafzAtlNYKBkvPiX3jMVYNKCw7VvOAlnIWAUeua5HPByRp4wUWDlVdezh
BqSOAntnH+Zd4NHOUjh7D6fM0vuElIEkd4c5rVHPBP+YUxToGNMWr/7BzDo3sfBmvm6c24ZzFsyZ
/zLo2RizB6hdoWYyNNpT3jd7Khv3cWNmAge6mWWuTsl5girKQdjNxmJVhNXMfAWhs6urt1XfeWp/
oB22iym76+f7LyZxPiDnGXJa67atwjOo99VB+8peHqyiiBF1sO55uuBZuu0QztI4h9BVizXLMfg5
KAU3XqU5mqgqtBm6V3fImXitlnbahR3mHqxDGWI3TV5+Aup8rDWwuSmfBLe32Q9aSeMMXBtUWjXa
m4Gru+XwNk03uajtHeOjQT2BtM306yyNZxZoE5CRVTVSBUarbbeg/rC8sj+ogepa+/QYVx+vCxTo
o845E6pOoa2DoyogGgjvxtqxrGHXjT/tccQMvuzO2ngr6YKXD1PyK6b+xoS9cih9aSQ2YSAfKocn
OTP9tOiOUyOspW9+OtA/2wRQY/hE7tOVoP9bwhFQmGayXgc9eSwH7VYH2rhKu5vJUE9JNoPNuvhS
61jVkoTLX1ne+QfwtYtWamxb62Ht7GtOP1BcP80/MLy26wLMA4lq65uWpxuMpx/bvlSekl1ezAYz
8U0C4gv1FHX6nZW0r9fVZdP0ViI406M0opXawxgyxqro6/NhoKc+ekhrwcTnFnAa8KXzYbhvl5MR
tYD5rTG6Hvr4E+D0pg2cRfFLnhW1lpMpwaEkVBemETSzWu/EhnTK41cALQ3rexV/v36P26+elUzO
7pRssPJugkyGq+sDcOffxvvUkbx6L5DE4uY7Y1tJ4qJ3No5xH0ss4mS72a2ik8GWPbodWHfvZTBz
/wEFwxbCf/3xLC6Wd0UVocuRshFKhvBvsRgcjLkgl3zSA2M376fPseboAt+56VVWB2XmsfIqcS93
SWrgoNMcHoACtkjmdaoISL1tZDYA26CWec8xJMe2nWQmkiGwgarmzpJFUFiRAC5ax3GSG9EMzWjM
e31MnEE4CLFtxOcjcBFaipsEVDyIn1QFa348e9ZQTa7cpM/h3FRgb44Mwftn25oNA9spCFBiGBi4
/DaNKssJaVAhlNXWJ4Xh1aW8G0uAAttiR5f2VZpArhUWjyr2q1YSOOuvW8Hmpa7kc0ZApyaTygZf
rQNLzEh3XS6CToskcCoPUtDSUHK8g+b8tBA0M+3Iv36GbataHYL9hJWC59NoQvGQG/zfUyP3HAYW
mVyQc6D3/0ePjc0QupLJjG4tMzInBTkA67j/zzMlm55qJYvT/NxMw8RSUdNrPLAkwGuguw9GVBfj
s99Zdz/8ef1CNx3GSh5nB2YrYVrLAmBp0r6XyTEqwCiLUt51IRvr04AdXEnhQmZuDrKO9RQgwqH9
c27oXjFR38ASk2jQPJp2B2w1fwTu+T7Ls4dhIX5EyC0pldfUUl80eXoGcf4uyuu7QQ9d/BunJU2O
plyerGHemS2gtEssekSzm34XM9CcB5hTxiDROwqtWiISCeGD2Fcfq5OGzTWJW1hgOpsAUpMTj/H2
lPvir/qwZ8F8+tsjAx3BKI50NPrQhaDQ7VXHjEWgh01bhS+SLQU9ZcIvDEtjas4mBXK0bX92NfjT
px/XPzr7pu/v7yyA++YEm8hJUQEzE5Zg1KvHgzRR+aGqlhgbEaLaH/TpgLaTiPls20OsDsYlTeY4
YkrAyn53BIcfw8Pb+O+qHIF1b4JcXnCXhKOHAT2vPs8ouAcRCj2ke5W0p+t3KRLAhY4wlbSBWPhY
lfWtJzXY44VDDpuOxwS1K2qnqg2SoEsnN2hgewwjXNv/7TJCfNgDVcWAsFLytstIJe71U21HxJVM
ztlJ9mgPlJE9MhBs88BEjrv+YJyoK2pIb9/g+Xicn5OtxW4GE6ipSiMgy/8BvnrBYTY96eownL6H
RqzGeViwDvvoM9ASSU82cFmzF566W+m5PMVH6fm60G0fdT4Vp+vI1eWmY+wHNsk/tZFxY3fJjZ2G
nqV3+38lih9z6LGsJhzTCqDs4tkirWeC6QRLGy1hZUNwjzxBjNHHpKEJlEKxW7SULMzaGG4YD4/X
z0M2787C4CajN31PANdgyFfHcpEaE0kkGDDpnu31b6Crr53oCPNqTtVeDYxXbOm8K3bzqd8bfnRP
gxybtzXBb9lUztVPYX9fJRh2IbWVmS9A8dPwZDQyuEFp9uP6ebdLpishnIFnqKkMtg64UpjTXZXZ
HlqlqK7u7Gh6xZIvFUucuodcTu4ySvb2kDyZI+A4WduJGgGii2d/X51WDusKa1GRJVrT7dDekOqm
QzfARotUcOLNHH91Ys7mJTVuxmrEF2Yzs4ZbB9U3dH2xAaM66aglgfw+c+vSq+BsRBFh27UBkgsw
nAnIHW8u+TRNRdGxFww0642vARNIf8Zns609Z1FccGgnKQYTJ7B9ZfVTb2NX7kWzHyIJ5PKLoRna
Vi2DzhdS+IhZrs/mUIm+lkgGi08rrRhzotOuRuKbA2Qa75pClPD8FwM43xP7BSsJPQh+CyXC25jR
kJS/eUPZwAF4Q8mesYKkuSjAsYt5lwOttICzuaIIS6qxCsd/al/WAWQ4GLUA7Ir2wmXwm65zJY6z
rGJQu3YEbC8ou652Z7a4JtesQF0WEeJ724bPd8mZVrmUozHaMjhK7e5l7rEOvdHuO0t1yagLmuOb
VmzLpgVLtjG5x8XV3JRTalS4w6wBkRG4z2i9C/uPbEtUpgvmY7fNdiWMC6i5RLNQZdwcS4c9Tu2Q
mM4U2Rij02UvDiVPizBcbeWPg9x9LRPzOKmaEGaxaQnn38DT5ZjR0GO/LujFfu9Bx/42rElygVj8
jXBn48dGJjr4Zvq3Eso5EUUaS7r8njlVdhctPMbri6ahyEMKPitPmtOCTnGmI6xxUetDK0+200T1
B3uUD6lUHtHKF/XSt69VIyjiE/X9Zlq1aka5mzH9b0nzKVmqIG9CgaqKRHD2p08ytfUJZ6o032pB
gkxFRaRNCwcS4D+H4OwuTaicqeUMTyxXjk69svlQ56L+nOgYnMVJ85KMY9Eg1bOCupddUokkbPvi
1Tk4O8MojCopWQ1Irh8/Kx4m/DDzVjlKsPgldhg66ZdWkL8qmy7rLJIfUklMta/NECI7bwH3Cd21
WJuhYa7AcMiu3NFbM3WGIPZjgWltK/o/n4wnS8DqECJn0QR21/axBWKE9vSYFNhNhwrjDPr+60nP
9rcDXT9Wx4ADhZ8wTPqypY2GnEdbjnb7y1JFHGjbxzkLYD9gFUV1EzT5y4h3YhTdYpGkoy4PShOd
SLt4jV55/+40XPxUGzvCklUYlClhcEka72goT4Ib2x7usc8n4qw217OwNuW3NBG6jpLblOwyFwvG
MKhe3MLODFBpREgXoyfY9OiymbTEK1/Q/RENZm6b9/mncOY9xtj3KplI5RZsZCQJtvSZO5X+TbVi
dV7OvMc0VocQgIYAiwiwXNZwaN7617/bln2jnK3pKph9sIaZH0xLG32U8PBi6S82I8tAhJTu7xLM
H4aTrcgNiabNsLEWRi+5q8vMKaWjjeq2meW2S+pZ9pRGjpxYle5MMmfOoGSFC5bJnU7nxyKzbzuQ
bAiOvWEcFz+Cu1rS1rU+sBEKlu/Rfn+GpcyqJ33KHTuod6mPrZKJwFK23NuFaM6jJi14dDoNJVY2
stkan1ugfqybcbf4lvWIXt7oQYXB35aKUNZb0IqVZFvmql9F3A2myaiswJeSfTR38D2Hzq+zj7KX
edFOBL/bYFVHGvjPl8Zg/6UHwgK+yDBZc4gVZhmzZX6QHMapjoYeZqnfeG+AO5pPrQBfuH1SbLVn
aDz0cPgpKlINpIOvwOAt5sTAYqx6y/6NxdgM+of4SEqBGW2q00oe55nSUG70hkG+u9F2rCU5hMXH
RXuwhvtxHgQKtOF6VHkli7OfJMXmxEZnPb0YHGTdQcaWR6x+ERgI+zbcg+hCCmcgQzjRbMYr7J9n
cXgwbvTjH9FzbTy+LmRxFiGp06KByw+9UIy8WDnb2uAODYb6qN/mz9S1BK+9jQRjLY8HzxOiVKBd
AHdg2Rt33ZD6IcUy3nzII0cORTyhW2XuC2mcFXSDgtlQG68E1jwnmYM9u9gt6LO56cXHgxa7S2I/
8iKRi9t4KFzIZbe+iv8VxugNHY4VLk6ufnSHfMdo68zixOZfBtn/m2UGsPezZvIg2Flt02owZBTq
+qceO4Bn4fwy04QrWmlyOQ17eOpDhNKY2SUvFs08jWJHo1Y7vU19LMv8PpOHNBHOPjDHeE0sM8nV
VdJRIYtp40WSkxywUZrdJi021KvZz6ZY0EggEtsTq+970MyD1NptAPh30Kz60pKhcUxLU7GqtsWm
ouVVq7rcCcMCPUNz8Md4woJKCj6WCaNe5kSdmU7fqlLCos4CBU7LVlpHTbAOu8HuViMt/oLj+OKT
cY5LtcdZyRQkiZOeO72F7fFs0H4SdbS3g/5KNTinZRnUbpUJiO93LO/zvp4FHpL5pvefC80joAZA
ZsRPuFryXJkSY0cv2/BmIuYXttBVIXQ/U3JXK/U9Hm3fr/tLpnjXRHKK+f9I+7LlSnEl2i8iAgQI
eBXTHu3t2a4XwkMVgxjEPHz9Xbjvbe/G+5h7Tnf0S0V1dG4hKTOVuXItuTaAvJv1biiUvuMC7qQD
BeZKAnzZ85s4SSjW45+FJ+lDnspEwPO3GOOQBptqH4gBK6FszcjCbeQltxJDYBZLMovStfJxG4Qq
9DWL9n/apa/VzP7r7FJNvRZOtIZfbKA+SiWk8o3XjG9dR1gLwa1mWhs6/g+H8MviYpPylAJfVKKe
PY9WnmmFJPtxvw6OvOw0vqwtnIamxODrGjF9YAySkyoUxErTDqMDvyAYD2QwfIJRyYdMontNffv5
NK6udHGtw3kI0YxwUv6i1Zpp3aarmYQYJM7bn21dTn2+lrm42VYlSYqe42bL9YGLlBXJyIYsZoK+
6EJeOTOXk2fly9oiLclBWKdBqXBuRPbgVEidtL0qo00GhFgBKXemP0LmuPAG47CGZF+7F4skpe6p
xMEQi2eLhSY5aH9Ut4WC6M8f83J8+3t5SwimDD4xvWtw+do6cEhRc6YWkmWHY7IptHJHJbEbzHyy
84b++dnyJcYjRIIv0wvnoqogB+mbuTVepjeaPCqOlHQGwyBjiVHvNrsrRfAmN8IlJjk1IkF5l5Sb
VFOulSLYSkp6jC3UXuUkeymU4dlS272hFn8ChONra9IfGilX/Z9/83xfvzvdr5+8cFVm3NVKEuKU
S0lmh/AZ62nw2oYsnFRG4iioFLgMa6Z045YvWRxYFuiqj0+SBdhLVgLxjOcqpA570CREYeSpOqib
O2JDDsKyNenQSWA/7gcMTobev/sAC4cmtdGk0QQfwOLAHymTE+sryNbLofTrEy+cGEjnpmIcYUHW
KigFNkctLNxQG1wa5JFNYiBeSkM8/rys/5Ayf1lduC/VLKxRi2f+V6/apjlIXEwnybZ/ldUBcuAO
aBWcOFtxZZefjUDYQGFHUUGEuLjjYRwpajPz39fh4FoKYZaaux3dYGLYDsqtluVMFrovlxsziTYk
XtnOy277y/7yYZIPaaVH/9TW+P/lRJ4/4be7c2Zqcd1JnIg0nAdfC4iZWwb4aNtfOn2pmv7fLmpx
S6uqqEMgLuYJoGDXCQcjiwD7YEZTO0Q7vV2rq15emK4A7moawHAu4lGPnrVEUDrza2C9TYUVIMvs
A4zArnmf/7BbX5YWsUiSMN9tBMj5Bi/we3/a0MaegG4sQIrGV0fX5s/0fcO+rC3OZpnxrtMG3MQO
NfFyN3Ob1sNV46p2AXTbtEZASy7GdfK3PW1RLMpTSZvA4oQJvRvq614BMYjIoY6RINTSu9yLvHlU
b3jttxQ92dBRGfHjq0dyK45rbHwXQ+/ZT1mc1WjUBZXSubhsoZgNKvTBbYO17PCipzszsjimwRC1
dJyh0r2ymYA3oI0XDVAXuE6KCTQByWbFx63sp7aILMakTmMf/F9lDxSz2bQJ8D6HwtvM1Lhm7Vsy
qoLf2rJARIW+rKV+loHPkm1DzdVWaqTEBzVZb2fZ+FxJk0Mj+iRV1B0s7Y4o6pMQ4gReMvu/XerC
+CJMcaMMLFrFHHVAgxE7svO7eamAdrjZ9Rop5fdEZmFtEbKKPorKzsBSgfecC0rZZjjMLBbyMQXB
t2TjbT1hxBKkI7fR6+Cae8lZu6zfEpPFT5h91NnXVjOu6uia4lpOdzq/6Yq1+dlvTm5hYOHkWlQc
NHPCGifowVh3aXqUutbWjImtbN18Cv/hdRaGFj5On9I0a4qW++lBfY83qBi/qMcc0RcSLbNy/fBf
v3EXBhdurrZkoOMamqAX4cd55g9dssWQ18/LIivLWuJAqRmrSUc77pMbQp10Ozno0GL4zy1fZQCQ
Qnd2dajivovb7lHKIJXMvdBZezp982v/XOtSWqJLExSLBO5FMBCn7zGGW3RMrPXvVw7j5305O4xy
FDWBLgeJT0Hsa5hPGV/DQX9/lS0WsvBlosAMcxo2CUK82TsExLPxZpYBN1wFKKe7GZqauBJgiO6/
3MeFZ6loNE1VgdOSjawPWTa6usUMsDEPdyD07/1hUzpD5pgtCyun7Fib25awJZ3RFmgi7khOu3Jj
5vP5w4X57GGefW0LWXjDdfyidKt7fNdsRk9xk91aSFzb1IWHadM8Hmo1Bqx9BHuhUu6nSrn9+eOu
nc6Fj9Et0HFpasT9gYBTWv01TnvFevzZxucR/+lzLfyLMqlymdXwlHxklIPVnCUf4W15FeCPdv+7
2Uy78CPT3TRzDHBusdlvx+s05Gv+YOF1OtPieWPwBBGqOshujlRHzViMHtWMOJBO6svKulf2b4lx
iPpeUmujnm9Ms9U3EsoXPobebnpH/yQBqNxsqwPOEyM28ccBwl+5P/wGFfjPv+PizYUGi6ahoAgl
jOXsRCOVFINoGvflX6MNANqhugteMlu5zQ4GyDM/WZxDpy6cn+1edMBndpejE1oCPfIWPBO+rkDi
jml2dTeLjWkOPybXpsO32Slxx+2cWE5u4w8uPob/X4+gwm2d/4hFXllqGfRWK859wbuaVVLmlWZy
//NKv78pF0bIP3MBYAOk1FBVjooVZpLu+oHNJA/ZVnUliu1dW9Paji5VC0d0IFM9muaInW/Tk3pI
ney35XZ2eJJ8UHLb4Xu4KqymzPd0eY/PP+V83s/cXp037SSF+JTzW0iBWFF7q2Ch5tY8aJ8dbdkE
n4eOLvPavMDqghf5XiolZp4GCQflq/KueIqjboQ3bSALycDFYnrlFsQBqy7jkp8/X/DCAUf9RAQd
m8D7JCI/Wi7fEqfyje3K8ZnP4E8fduGFRTUoNTdT5AjHZlvczGenR0Rpr9ez1tWjunDG4HzRLSpm
Z1wxsYUcjmLzIz0kjxq0wvs3aU2D8vON89PiFm63pJNpBhG2rhuTmGk09Eo127UjubYCVbBWy32p
gmy9Fu3bjDuTVP3pRO6lSrDpc+WpTortGIqT2YabTlYSllbxVjGTQzdSp2/rbSP1IN0l94Ey7LrE
3BoivpYM49BMuofM4VCX7aaqIQ3Nu62g6gcXMTJaa28qjc+lcj+244ZoiiNn8pMa96CCWX2YXYqy
oBpVoDAqKxC3X3xzMao00Cvsb+0iecEzm3MG0QivPuDnw+mr2+q/f0/PLunM5uKzT1YhJqgC4UzF
T3kHHU71ozfWnigrC1vWDxrMNZO+qZBiC+taGRuNVXKMjmajPq9ckW+Vin8uR1u4cSXjYdsBpIjg
ja7qY/CnftRjlrnwARIemYotH4ZfEuwf11BgF50AmceETQOyWEv1EkXiIVd5wf1xF/itH2wrNz41
q6/3S8mC+WVmOaIQZlGYpZIeeHnsNJa5E1m8gjT7Dq37/IZ/r2Q5y6Mn/cCHNMcxbPsDpm32kkTv
hgFY6jgCzLM88W64ibLsWUqUg5T0mO8cd5NW3PaY+SxowAqOtYfVcQjkfa4G+zTPDulwgNbIbdvn
u6iL3D6LV6rTn/2Qbw5EN6xZtAbjcEs8QFrrIgvbOf9XJWDpf/WTYRclZ9DE1pVXUTQOSGJB+7Vi
9/N9+M0u1SCGpiNFANb9n+EOsnzTqBgTXqmAj0nXSsfCCUlMCpgRAj1rHYpR+EdpzqAaO3L1hK2V
GL5P6s47dvYTFgGolOssVHkXeLoCgYrcA/N2D/A3cHTcxlRUgxHY4iA7iQuJGTf189Aen6KHuGIB
AFdrF+HiZT/7MYsoJU/yoFtlm/hxl7GQX0nWU7FaSL54z8+MLFxl1xc8LjolAXytgrDTroW/VDag
asCi+9TGvEbrlNvCqQqw/7rjfz338vnBTQIBBAgWorL8zz2f2kzhEsoR/hg8YfKKtXwN+P697zGb
+MrGlwMFoSVZmL4OQQ3vyjaQz5gn0Hp7elMLp7PJO/UESgWHbG0S96J/UWYqLkgwEWM5URqZHHxW
KFr5RFHwUm77Nwzvuyte+qKvPDOyOK+4LXkQS0nsi+GuVY91AYW9DniXKINs0muXJGykE+vVYpc2
2laxUgZcgE1NzurofZArTyMPcdQ4cDBrO3s58Tn7bYvj25JGI2GO7NUAlcr9DDnnfvk+Pkt+6ub+
2tv9O+Z23uYzc4uDXOlpogACNAeszqn+YhyRXzSm2BCSovu5rrby8S/ezzOLi4jfd5nSo1jyucBC
R4re+hWw0Sjgd4/VyII7eE8v+b3mpC7n5l92l5FLybIpHeYawozDTF7iKwRoF1RYVykb/kAkwG4e
JCfyV1Y7H6Vv3lmhBoRXiKnguv7zplqBzsmkj3gRHJBWUh+A9w+00lv0TPy58UTrremh+PPyP7nB
M8OLVxDtDVqSyELxR5hHM5T2o9nsy3ZNd25tfYvok1i0BcBJcH/KMQ7RboaSQHKst5vs7ecvebGW
Dk2+v7/k4tJSJUhGoNHmOFe8BkdwBrLa764/Zbo/0sfJtnbiUXuetZ7GTbEhN9b9z7/ge5Pt8658
/YLl1cyBfxhrnCDNnzsHs8Qjx+uZejLs/Utbi3vJBR8I7eF+k215ZWyCrXIzDx2STXi99mq9GMu+
UvBl6TeUZDEUTQiXG9VHA5z2iJtF8WZK5Eal2lqVZ/7h3y7EmbVFDULi0JuYIvjepB1/CaIfjFR2
k2lyIYXmTlpgD+XgCBregFvUjtrJS9puC04uO+YyC9o7Vco2efynkPu7lU++9h0WV1VrkbobFupA
s0ZKeyXuUs/ccvglTFWA7k+xP+s+p1XHdPFZffZFFje1aGdEooXMncdwBPoxyiIstNqWtHND/aEG
mEgP3w0lsanysLLm+Wv/tBuL69sTuTMzo5zd/+RVJwH02xZp63bwpZO2X31hzkv5ydziDgtgnaO6
wA2ac1X6G3fXs9zGNVBh9QQIOOvdagtubVcXlxZU7pISz4W12aTlFSACT1hxpXds2iYKK46xP8vg
BPvq2NjBteT32/AE3CSxTYio9Ru+4scuvxPOtntxs2XJTONY4JU9k/W0V8pG2+q+uJU36vbnzb0Y
aM8MLQJtBZBYktGa+xQg5TF6HFHZVac1pzjfih+2dFk91g0ll9Ep++v7gnAmv+PHuZ8q+bo9YGh5
taF5OWX5WtdyNk6O01jII+rV5KZ1w40CxJ3Yd7tZGBSdHWdNifRisnhmbuGwlBSSANoYpZisRSfp
2Gyybb9db4uvnNMlUBjK7plkkArhTQ1vG0LdrhiYBnQttyxbmcbXf3U41IXT0dqob8ZhrvXwDGlw
BRUu9Bnbp5+tXM5mzz7ewr+0rcbzosPpmPUf6yt902zmWRtr1xxze9WTrm3Vwr2UkIfBl4InnYd8
2pol78oBTtyxjkrFwi1yWlbZ8TXZ4BEMMIX/Lxe7cDWTLtpCzj/rZ2DJdGoblKe4CzOMgjytWrsc
Nr7KJItz2YVT2AbA/X+2bdT9PFBBoWY2d/jW/PZlt/1lahEZ47asVQK35YcWcWveukZerkTfi3nk
WV1pcR6zrhNgBGhjkJZfE/5ujJNdR1dcntyfN+myU/xayuJAchIYaSnh3ZGDTo+iBiifTLpSkrl8
DL9sLI7haHapOurNvDNz7xm0or7iVv7q2+LythiQBAXRGCX64rwFVVSALyRNEUlkG51m8pA4HJAo
SBJ1LHOQK662lC9/vi+Ti+CVUKNUexnRlGog6G7R04hf1UHYP2/S5Q/4ZWX++7MOjjGKzgglHfdY
kj2ihk4sWmblmj0Ewhm0xEZu6lTZ2pTy5ScG+dvusubRG5NVJ8jCPh/D+ccEYvL22J3aX4kn2dq1
vmu3Y87IRkbXI0QTsN2vteyVlT1daoEOJALaTcZVS7fhBmNS17K0AWlSZ5tziuRrzZXxsvYAuNwB
PVv3wpWEfaKpwQBXMmOTIvQ/gxfjLRxYX6L+j2qPl+zzK/qOJaMLoGxHuHK82FcfIpef6Ge/Y+Fn
RA+NzaH8zEYx4654kLjtnAmD/qGrOclj7yQhhpeYvKqxu3Lg6ML79Fph6VL22bertnPxXPVn2cBV
n33Ry6nzZBhq6Bqu7D8PdilJFdHHEHU7VFsMr8Soq/u+rd8NHQWXHPWd4Lf1sdbgv3ikzowu3FFA
ux4sej36203JeIaqWnbz8329fGrPTCw8UROPQo5k86+n01xE4iHYRxpE+oCJXXITXK3F+vn/+C3t
PLO4cESKmtUdFyTxZb13ivoxjyJHN68C40+9NiV90eedmVp4I6hoGGkuazAlEiYPst0JKJWqq2zz
K3aWmTRpwM6eNTr2Cae+pSy9n0eFxZ5GDBKtTu7iXYh/Vw/lyqdc5tOkUkVWUzHjP7LJplCJwnxm
4Ex+eAx3ptN7YOgpILDs9RvzfwL1oWnx/26EunA9Y9nTTi6x6MFL72fDw9ucYRMnvyk9aRUcsHIB
l1m2lNOpNBocG6VG/jnU2MfGrnUkaVW/EsQuXztwShoGQPxoCv3zrodNraVlgw52GuMl1BKWEHnF
xOUT82Vi+fEGtSiIPsCdkJeJ9wzk7Mm4VpG/fDy+jCyccgJmgq7BTLSfTMlVCXS+0CFR0lG/qIqN
QMf6Z1+yZm7hiuWiKbhC4CL1gmxoglapVvm18TgYCiQmjKefra19wfnvzzKNJoimrJ+bRWr2EoH2
pEge1FWF0bWTsHDAcVIbkZEYwDKUxFZFzIqyXDkJaybmr3q2DuBUi1CN0RDK0/hV0sSNXhUPP3+q
yx0h9esgLFyunJGun2ZIRuPElBmprQIiYCm2dWvYGFH5I0KPQCpmFXaytkcL/xvGKMxJPRqrlRO+
ynZ9hRFkv/4tucBTusUpVtl6m/tyKvK12OX4C+0Jr+ISi0VfBGjmPzUUKVmErirdTjobW7vDHx7n
tH5K3J8/9MX1ahgdtAwF/GXfSEkKnk08gT8mVeDU0oeu4sEMda2frVyuZp+ZWWwnz4UVCAVpQbpt
tu1xfj/O4sWKK2+klZb+5aNzZmuxhZpeKdFUFnOI6Q5gSiev87NcY51bb6tdDd4IEPivpbWXC0V/
W4WMxT8vRaaUUURNWEWTdlvuZqN/JSXpLWbi1zF8F13Xmb2Fx9f0ABPRjaBeP8UqAmkeOZlRRxgo
lg1II4BBM9Aw0r6yjxev/hfuYDkoxhV08NQKuVft6u8DwONzRwQzYvcak1F5QMawdiMvHtAvi8u7
QURIRm32Z4NauUEYMoHRu974s7KwOXp9S/HOzCw+J8FUQWMFADYYd52je7Uvnvpnk024c5az2nCZ
w9hP1haxlOiBImsZYLdV6AwYa4pSe4aNawQYN83LhS2vtkJVcMauWF0E16LW+mCIM6jPZbrljV01
+mXT/lY609c1MR6UcAKXbTi5cRAMvoppRFcf0v4kUcgKWwJ857Ho3ATaXSBDI9lNNQ54Mw3Ka1jJ
W0nObSmyHLMe3yeD2EEv7SflZITvmfqcqh9l2wuW1hPQbVChcwQUaNtWPBg61KLAdkRjjRE+VRvQ
vT/XDUBhhCa2JAcYtZAmzdNodDKi4L7IpNeIBCxtia1llVfLkNYqha3VbwkqcFLzPKlHIxC3JK2d
QhZMQzY5DImjQPRUN6ObsrNe5bRC6SIvJbutkzt9UB0ujxCUa68TLWNtHDEZEBYtob4Z9sc6zX6Z
Q/OSQU+SiszVguIj5phtVQfjOjTzzUTf4qhwJ1PzLGD4vJlcwu0M2UJrJYwoUni9YNNoXA/F8Fp2
6pMKeWbSiaeaDo9ZzAsW0Nq1Qn4cU9oyrUOTWGv2gr9OTXQolW6TTxYY2UDZ3IsNV7KQpUH3Dm37
0dYHehr7bh+GtR9MuTv1JuvM6n2wEtds9XsZ9AUleQN/erqZEuWpHI1DlUOErBZP+iQFzlBNT1GN
KaFU2FGuXUkK2fEaSmz1W1TU4Esq/NiirmwYjhKOp8H4I9Wm3UwUMwWeFOSbfgTypGkZgSxLETfg
n8+PZOxdOXxv0abtCUqjxVvRlDulQ1OAhgqku/kuqUq3GoODXmR3cVV4dIy9GJsqhWYN6fCBddR6
FI260wbhEC29HZLrih46I/nFlYGh9LnnvNnB5R5BwjYyZHK3oOretWbsTYO+w2HfjFXmy4l6HKi+
0Se0+HLV6NgwmqVdhelWDLmd5z0L4yxlsW5tCvEgC3JnaaYXD5gSM+7lwGSxjBY6N7HeyJF5/KDp
PY4fB+Corz0RyE48Pqn9I01eLA4G3VpheP9u1RGTkYLYAD9Cdt3CoIYBeHkAfc4qNxwMhW+TAPKg
sVYfwi6zB416JL4CGfAWGYhtkGEnYmvXk9RpWtOuw3CbS+o+H8tjEVNntFR/Kiafht0W584Vk74N
4g/4Si+tNJcO1nVm4P/e1Q1ekdN92N2pbe9waAuDn6DKFV8QE8lF7cTgV+ladEJj44aWGLWHymaC
7qc0jc9FlWyBZvRSS/HynriDkhusGfFzykeJKtsmynwlaSEDAJnaoWA9znhb/Cob/T4KlFtdU/yS
xjX2u35MVMsPwuYDk8XX4G98ULnCGlHYw3QNbXEojJRuGXl58DYAuqC2bldqkIlFoiDJjoaObaQU
W65EfkW2gdr7GeGsUqOcJfjPg0xiqKiwsirvxjg6AhvHmnK4igCFI1eFYdqylB9HAlRkC97srHKr
FHlVdKzMl9Ys0PGsUH46GFPogLfCFfSaFEcilTDM7aLYZ+ON0uuOGXGWS/dJM5PSZXY8aXucbrsM
gdPnL1WLKY3izzA+BuHraB5IALbIfsRaelZmwglSmaloAoroqjRrWyG4NtiqHnfNLONNIt1n0zal
15Xwo7R3+0J4Y3Y/iJ4NibzV5ddaHVkxVsyC4FjTqk6ZhDblz9WUg5NBcXXq1d2dlrxynKOieAS8
2NWVGwGpTHDdMSUKnUYYTDH0a0hB7gMtOQioKvQE0Q7kQbrMplazzekE4LXTJbKry8Ou7TOoeQMc
NIZu02l2owYs7h+IieFCPd1U9JUHG9Fmjl5EjmX2XmgQJ7NycADoDNJCLEYVrR2fVWC3DDDtgIMe
39+35Nveeg2yRxrcFvgRCgDrYtho5itBhI+H1zCCe49u+gwiy49VgJpkbLlgALMrAqI+3BejLZ3I
gDYlykxJobGgw/7+DqfMUfl7BgzcID9nOl4OOJaVgHBs/yR122y6bsCPq0+t3Wc3avSgt2jRBo8x
Relv/DWGmHi1wO2ZG3au70Bu42rtGxF3Km9QyPKN5NVUT0RN7LrJ7KxCduknIOzKK35TU21jggKp
z2Q/nGaDCqjJS8ey7vEeY6S/Nc3DfB6qhiO03IemYDlwwYWQmDABK90EIwARCFKazLJ0X+PvQXJG
ZC+2OhYZ6CWZ141sOcSs2CiZLJjqQ2FeJcrVYEosle6nYT+lpSOL38Kc3H761RQVVF9Vf5RBGsJN
J5p0BLpnjfyqB9R4OUHwhhR9Ktk5Nd1UiVwhv7fZ74AONkKCnZiEVdP71KdOLAOiFkGjs8xYiWgm
W/eWDMLyDkj5amtKb9lwG1OwPQVXIukgTsSZgeDbSYObtCBXSnaNcTJySGclwgf10r5Ozcdcx5Ec
fpedzhpZeIH6SrC7EdbUPHXyU6K/F4li9/I+6AxHxxnuh2wTJ7mTTtxp++Kq1Qe7rn7FKojgutYl
xXsW3lHljnbX+vQyCUgmvarAeePy+klg+Pmwt8w/SIFYjaAiZdYuMwKWdBDaTjLHCoELq96BwGej
HDNMV9ih8svsOjC/y7dD8Rz1+Lqx30mpo5mF1xXJNgSSb9Ik8HPPMCu0xLIBeUGvOjHSjn54i3Tk
EoRuKuL1OrVzXLYq5EwGWlvdSuLR0k/c3AYwF2THNEOC0Ywsm8JtnEZ2logHveY2pzDWNHZCGlaD
8b6RD3kG9pxRMFFhUisYbWl8yqLrpD7SQUBqvHWa7nVqT3pwAq+KrUu7oY1Yk9yW/BSRUzyA6OGe
5Pd6/2LgWGeeGV3F6V6yHqzptgKpCC9fB9wwIIvl9qYFLWVbwhFUV1JA4AIlLya/rP49nH61XcG4
dNKbvaYZs0st0qssv66z1qbkRlEfcsrtClpi00G2XrPsVqP34fjQUcAecZDj/LdOM5abGwqw7vgk
W4cxOKHgYycR5mim1yQz3Lonx5HuZWm0S2WH/yQiB0KvhuBYJ0BFASHJkcVZ1VMqzUEZWiDgsmy4
4Rhp6KnaJop1v5z/WEgusii3s9RfFJOnHPK+lsGdvq4c3RrcMB6YoQ0OiHjdqVTtVK9tXWlYEii7
AoN5ag28bab7vAV+ImidUI1A9bYvMmR3fas5Uqy9Rwkcc1uxjER2gsmMBLyIiXWKJkArdZ2p4lqr
wEpU3xWKV4D/yYRTDNuPPAI1Uo9JNIg1V/FNKHBnyL7OkITU1ImKV3j4PwZBsZZDaR7M06hI23Wx
SRTo4MU+NMfZoD/NdGx9vLHMu1K6BrMUi8wTlCqYgVNqBh8KIQ74utxJRYoulddBUHskpBs97+4H
a/KE1rWMxxO4juGRhqC1k+SuVnfxOKE8Wmc1I6n63tCU6dozJ9sOEYDXu0mv7EHWXWTdTjruizC+
k+CuuvylIK96hXMXjr4MCP+U4jYrkA3vdDuXthjjRogI8BPeUkw4cnE7Nb8r86OwrnOIBHS6bhfI
Bdtet6Mu3HYRZF/hG7sqPsVR7CvN7ajeiRzZokRmKnlmIFHSkNv1NHNGeuoD1YEIu6nELAc/tIyq
4oCIgakTpuU3KpyREVinwMo2ZRwhN5TVB+g59eOVpD706a+RHqLxMcGofN64iZnaJAKkhYNCEHcg
bYid0SvS3ucWmp8JDpP2bpDfEyScdfWDDFci8FM4FrBuOSIWrE/0a1r9qouXzjTsNkgZbzufN5FH
OHxeAtef2q3yklbQ2Wxbz7QOoVbtjOSJpD2rm5Ogz6r0SKxjaR3M4KgYx6pDWKkeQN+IvAJBCAlD
bFpMAztm0byEVczKnts1f+XaR54jrAXRK2BeSAeI4YZC2xlg5APM0KuUwFOVq0ZqTsh04qH09ChB
JO/cQH5WJ8OJEuSw0n1sPOb0NUwKd5gexBhuMwVo8BLm5zOqK8hzVQc8i72Cs5maTG0ehjFiyngH
emknb+8IAqEIX8bxnlPCtBAcOhApbvOQde1phIKwlUYslCqwBiE5MnErtU9u79Ng7sp6Q8IPIYDl
wLqRirlGH6IKHVfukOBtIk4xUvlANLaCGWcL/rgXLyR5wSJ9iC2xyXgm/Mag77L+mLUnIb3q2VOB
c6aKG07fzSq8RQ7Dsh41OLWw0+yOZhYerJ7MW+TtAKxZwiNT6gSFYBnFTdRrEPXGG66WLK86uMx4
ow9/CBxwiBx1eGqG90AU+MIxi+Pfipp4pvYhBxxPnMGDZrpd94lbSh8SDvmEOW46ICvshdPgSYx6
DosqyhLjV1FYtpjwcKoQ67FhBH2hSYFm4sgSXEl5NB1oirNEeuFhjp5Nb6uli845LovGhFbaWnzq
oQEQW0hGlLd8vCNt6gMCAcrD95JsS+Dw5LF1oyy3R/1DzZ8Bd2KZJZ5LBUUz8QA+t7tCzu47WiEo
KixGNq5b6bU+XOEFhtP0WFdPXfDcDPKm5090+j0PQ5jpW6xc8760raa3Qa3nVDUyFdBDtmjpZoJ7
cVeccho4o1Bu1VC9RuNw30980yR3XVWweF4cbrMWPmWxup2K3A3Dyq5ot41ReEYqD630utkM9RMI
PlwleVYNPDGLHRJceTyFA65NFxaMmEejJFdDRF+yGs8hHW4W6gTNsJV16rZ4vWZk2ldN6BQK3hSy
wVo8+IxaOFwccl1zx/D3mEV2VN5ZZuRHAmA+vBeULrUTNMunfq9hzL5WpAMNImQRPONMA407k+ri
VeXYzzJkkvUnH+4S/paEOKua5VFLcqiaOjkw2SXGiKZSZpEeuBiq2hvxTQVhDFNLD2PW24mKkFRM
mwiZoplWt1KRozGd2zXGBgYORxuCxBmajI2AUk5qxwaqIhgWsYzUU9PxbkJkE3RCxQUZdBkzBc6q
hdMagHpptJfIAHGXrF8RkPP1dWzj6e1Ar+malvo25+3/4ezLllzHkSW/iGYEAXB55SZqy0wp93yh
5cqdBDdw+frrPGU2pdLRpO7MS1ebdVdCJIFAhIeH+y3p8CKS+c5sQeoGf3KatqoWOXmzJf2xsqBJ
JUpX1z/qCBbZKn74tLaKdJfBom+2TDzP7LOycY0M70xFjS/acKWOX7CAAn4CfUXcqU3zY+Ef2gzj
92xGnYAUp99psGZMIojgz6UL2Ci10XOI8a/fm2MalCimtXlyNKZBhbzhGAHquN0YUWdrMeqUcTBj
xyQD5ueRvOabAlNaeXLsmHHs2y+aH2cgDXL0jBjUamNGivVZsOcIVd1Qvif8K8H1EY92K0a30UYb
GnEvOiQdFN47BabGIQzXwKeVNykywabzxoJnnqmWmj/NHRifpEV4o9Z3Z6Qdcmii7k2z8MHSqW3W
ToFQ01vShtlDGFXRZ5eIKvR43KEiVNQkQDD5bKHogNM+7bO5LICtFj2Y0nzFlhyigf6TPZttb49d
UaNQad0IW0Ka1RFC/o7Q25eMj9+SK14ZYr6bQbbstlHSHzpF71qlPqkAjIkudujV36uy39CI+wWh
rhrqbqhWNzgLiRcm5Secfzd5aaASyEekUalRf+lVMXjlNA4uG6x6Uwpxm4/m5KZDpfkxRjuYSlD9
oorEOb/RukS6xBjw6yZEpD6r6Tof0iZQrNijXeJFhdDw7dRblTSBCGXkyELeW80HkRmY1+Vdxk0w
sUteeaTMfqrUYo5Qa4S+rC9tXqVPvWgz5Kn1cU6A0fAKTCFSHbq6OcxmfcgTWa46o5N2U9YHMuJd
Tlra+CZJP2TBYEKrmg7GqHdxpUV2pbDQDa1wT6cW8Jvh8eSmSJBp0Vx5FymCSpRszXxYRap8gDk2
bh3Ia9fyuRiQOVUi+TYU9iQr4lay9vMqDjoLIvbwWbczs7itG7JOkKblBSZ54rbZi5oGarxPUTOQ
NLdTcH8qpGODHhRh7mTsCZbfKAzuFfOVYHsriJMJ81Wr2Osc25vdhdroERT9mVh12pskOu54uNxg
5txMgVmy114AP5pzW9a4U1Cm15WFQuRxHA5pom7H8IfhALSIdzXuUrMiu8lqAzKp6MEXnkgUAFHY
cLOyKgGvWFFq0wjBHJDWbN13nDodoNcmu5nYF4Qyas1wBXSdB8Cx/KfDZJPebCZjAoLwqqEKHCXc
ZAnAA2lzQoEWiwCczdyestFXi3Ifl++ptkheQJK9rbwUAQwMHVsQBDJ+JFI9sDneqzAfM+XdoLyb
PNtRPqJen18o93X9jRMTNjSolMIXgoHUsrOt/mEx/20BeGOvOazGY3blO8k7lD0aHjvCr3ssEOuS
x3xAw2+I1yYuZFjX2+EEmc3kpYErhiUCIVYKSTehZtyWI70p6tdSfreS+vms2InYAU+jVryast5P
hepbeeHUCs47xYcNc58NFIcWsZU2jzNeDde/GdHcrkBNbgnEQenreYYtWOyGJrVD7bbW4bHbI518
QdLsUIkiPmmhD4v/9xQiCRDzmsXzbdphKh5/uMwMe1CXvnW3a/LZaVh4jHD/wYTUNqLpdija0Ta1
pnfiWHxkPIuRBpdroCaUv9ek32LatUdRNntKCPJ6FAOypoDzuVdCh5kBY+gUCzDbbZ49JSPU69Ey
7/rXNmFeOMl9ystHnmAa0SjBnAJaBI5gFUlXUZKfOdWfjVTFxFXtx4Z2X8jKmdrB7xv0BKLO9Ekn
j8ZgrnUzPyjT4JIefPi4tUdLhwMnroUoC+h4SAcCWxkksM2w0qqX1uoYvn2xnsi8gn+2jTpwNVj7
VtUXOBnQr1i3heJ3ZPJAzb9NWOLWuuE1iJgcyF5OgcYZqofx7NtQyfd5g7gox20XvVPzOJEHSMH7
ZYy0Ohu/FqxTgo3ajHw/FAOqeu6EwDCJ2uxCa8Qp0Nain5zG5G47mBv0kz5VFTd20dkClgYdTDcT
DOhiNDdiqONleWNAoY8hFEwpmiKoY6qy8buoR6aGs45B2h7QqaDQzADaIzRokuQzHN3jOxZhViD8
AHvnESbQuy4Ob5T6BWFmxUTkcZrv9FHHEXqNsX7V/UC9kmsGriYjILGxjWS0mft2l3eqvdT6s+gD
S8l2PTTg2DKpLnHoInN4KRXcfJa6zWBta5g9rsIy+swmjJiLW65WH4Rxr0mhF9NK7T5ipSPzZNtP
2Yab2TZt6EYX1jbMACqyxJvy5E7VTNzuYemMkbImuC1zgBYTY99N+Ubzt0JaawPYHuWA0BZkKXqN
rMY14SnMMuBaJjheI/3oDBFYQroqpzhd4booqIECggUI3w6pCq/q6EEU+V275B4tZGzSDnMYDfbz
OplrWwXxF3CYI3EP9NrdlEMeyfJ7PCQ2y2oEmNjKdwMXiaI9cOUpBh2U5M+zQqG5W9qRqm4qZFxd
/pU0gBAzL2QNQiXwjOZBhVshpr4dgK0oewzHYsSZQqA3yeR145fWJrZV47Eb+LZAj6nOJrjZz+5s
3VGzcMwa3z190PF2c4DepvQ66zVsxJqhaINaEIQiansENBDR2knn2ovyx0b9oE3kdLj7Mb1TYLpk
7B2ztVw6Rh7sEd3MiAFEUXdS4LBhjhtwy+BPtjXG3i5CHYnSAZoQmDC3m+ElobrdoPsl1chtEAza
doAkdb6Zrd6p1DQw5sSO0JHLM+pEyl0TaY5BG9w12wHXl1mpXmht5hgIFHa1YT1wCTR2m2oSf2m2
S8RR1AsDTh2XmwGUzyWTzei2olCqEu/moCOZ/Ghh61DF31P6oYyWK411KTDVbSb2QF67iHlal0Fn
+QCJxs1s3qfxwdSezLB2Mg1YfXJXJdE6az/TJvVbvkmg6EFnCPMiZmad2/TATUmGXftWgF5WpoEG
nfkRJFsQK0wQPVBhA7e1YsWp49tE05woFV5BV6l5Wwy3LYYpi3CwE72yo3o1Njd6uJvZNxmPEiJb
aSxcLldVEtp6iYOoPSvIHZXuvkGsVcOVpqJxRPfKcEsswKk5R7wbbM34orjS8vQ1R+dt/LaMwZP8
ZtYnf/lFZuqOySOsMZ1eK1BHHNTm1tI/Y9PcZzLdGP2zSJFezIc2e4mz0EkINIXEQQfpQHb7OrzH
DBTK2NIm2ZvGwo2lPlLzrU9G15qRuKKtYeFSoXoeUJM4RTXdDKijefmlsHadUjSGTMMT4r1YLA9D
irwwcfuR2DRsIPq7rxoa6M1gY7DMVuuX1jS/WlReWf2iN6XdN/HdIicbstHJUE3CR7suI5cA+Cqk
ESDhKRXwJJBZtwWkVwbqM/O7VJFeQGXBTOErR+ZbqarBFN3ANNlDB9NNeuBCU+206M+EXYgr/RDz
fQ+uA+ffUYYURaUe4+OK9HLLm7ssmrycboWO/YxMoFC+NPE6j6at8Y9J2yqTgqKZP/ad8j3EOzJD
kEmTOJ69y5TKrrXXEoSRsn3JTWqPc4xcM4FeXWZDVQ54rnnIAcOGJDyqSutY02SjeYND+NyjHQQ5
cttA+V5XgxsaqPJNGSCzQZ9zqbFuKzT6iIo3Y/0kovX07rMmr1aiuVZVAaiHcEHzQqbFNUG32Xjf
5pVLis9a/4rITwwMIaeQyY57zxp2/biv+ZdASZd2s9NLZic1ZsynbSPR9WORbSqJp8yYtbQOSrPj
ltjGaN5z7SUbej9uHsUA3T8IkdE4EPK9ye+sBQhNB0ck+JGEoMRTgDT3wMzERs0MMAee/zSFFnQk
PhggadE5Dqxmr7PBplNtF+nsaS1qT9Fu1FA6MbpCaWMGqhr5Fh5uxkaiRewTE6aFcgYcIFzM1Ngz
gmSGqgQGSnaPTCxE2kKTEOlr6Jm8eMqs3IkS1QkBhGTRorrwYCC6sCgE0mB4vQZQRQMsHGGbtBbg
vu9ufOF4BRhhcUS6TzIBmOVANeLGKBdJgZ6NbPxRUzZp8oO2vcMLZRMWIlA7C6ET8YEJQGntrejV
nSq525kYzsxmZ6CAXQRDjylfp+jimXs1B1CK4GBNEbpTCvoId2MSjJqGTAa95rr2RFwFXWduIlL7
Ne883aSulc9emuouKFKOVf5kQO0KDt23FPZrDVpbaOnnhuGFaH/xmBz0SHdlguglMdIHpUglEV5J
Co/3k98Auh7w1Mmw4iJxyvglRK+kUjFwPj8yFM2q8arGaAuhXhnIx4CH14xmbTAN2ad8yiVwJrA9
5BQB8e+cpVGZ4/vkyEaiVAYp7WAy+TYDx6NCdSYAZSKG93DduAVoahF7a+rZjtFpn+RHlaJWK9Ct
0RExsSFCCyj0nDtkaTzVdaBX2peW4Kbq+CZWPiNltlWMXxBROkX+M2ZH0SYr07ifRO2M1rhAMwBw
32YdlK4I5wzHEj49btQg+UIV1yF709MHIwM5QFkOzOwWZSCWUANkTvQCCv2RNyENJx0GxEbxlvJn
k/6k2nYqqF9iSzY4lxKNknRQnCF5rktxQ8IeEiKhUw8o62txI0H06Fv0V4BxkqxzaPKlylq4lflq
9q07oJ4wkKCTEnhxDYGSlvppuTbUHcvyoEi+Q6XHb0CYRm5tUAyW5N9iKYFa8wgnemB1pscm3cME
1HPXoVfNMQJiCLRlOzdsNbS4dqHZIJmEmGuPVmlkvXBSe9mIkTOmenL+RhZnZ7hC9ek1Sz5bfk9D
DkxVuSMW1NpTA3FL33Z5tdV16vKCOUqSAEoBtp/RO0jzrkoxu7k2uTC/BD70tjRZQ/bDCDqF4asK
DX69fWs0ZYWbV1Pw4HVtzzie01ysZryoOap8zQA36CGORw/mILYBTJNE2M9LQVPWKKaB9RAEUpy+
WEC2UqKssKidYeamLW5JnHpdZjkp+kkh+W4ViGFM8IxIUo/MPS5Q7sjuPgXc3KArh+SMN2AuDEdN
xm4/TWB0AB7Wk0Pelb6FpmEpWycGHKfpnxW415H+CYKn02nICJRvisvZWMsBjeIQdNk5SJFzDwtc
rIWOmkBZH9LnofloiRHAiuIQVDdDkzgWLjeV3KInnKvtn6ZMyJ+HYVWDDmIgzSfxo2jVQzFofgkr
3bpYixaKfvKh0B8La1/RxzY9xMbRwGsNLcOH1rqefWsFAYXgs5LHHrhNjuYW6N7OEIImaeoOkDOv
KDvHFAGnYzDpqB5mXNn6qgzfUqPz1BCSc9UHGhpIEBTzWxNoRkRIUFv8McGOodGhnlv182rEJ6iE
4Y8s8nGZKE2zKtF0TAcGN4kHZn2kpeb05uBokCMZE9woyO8sfTXULymRKx6/ZUAba7RrYh13Enhy
OSodjjuodGhL8V8tn8p9E6VIwvdmXt3Svvf6Rvq1HnS15SznwswRt0olwGxhAArIazY+EuuoFAjt
AKYtiOkBVTQKcJ1eoGOGXvXelF88fG5qR41rnwxFoA+POl9XobixEAipSF1OIJ+oPjYTIKkwd2ug
TkqVuUUk8QcGcA/QS89Ut6KvoQGhoJG7OdRWtKjwad/4Rv7cUeTQce4a3LJBkXOKCa3R6K0Is50K
3M0oWuSDoS8MBNGph4GqsUpwwlJ0vIkKTBOpeoH7IWq2hqGDsAhYmKHh1KfeAPSvtpDJ97DqoKZj
QKidwnkQ5V9tTyIKQvUGSLWTjLjBECth8gb/hAT9xGFeMSCKalH7mQGriVD1hTJDmFQ+kQGl9iwe
yqh6nAW4FhGy5yo6muUYFBg7pEbnZGkIsgIP4AEDYLXAcTXckOxb2DdIqtqT8QUj+y16LgGkgRH9
5Adjz4Yu7wWaiVOKOmMsPpN6dPpE9UAk27KkX9cEoksDuxv53Yw+YtIjf8hv54Z6TRE0FNh9slSt
HbYbWjEK0JRqE7HJFzAY7dAfKADfS4iTFXF1zKTiRulrCJyQ97BhatCe/TaoaSsMwpjECHIOQbhy
XOfWzzSBX4XYjUZEmSHp6IpVk25GkblJ2a/g0+WkGSQmq3RXUihDZcirMglUG5S3jLphfN+Da6dr
td2iD1sjSQhZeEg7qPLX/CGhFnKNxLMa6O0sKSIS93lakLAvdKxBR+ztBqC96LRVqieuru3ZcBeD
KJCoSHZHtmpjUE/SjNT20OSoielardEzQL+GgWEwQGMHtX5SvBUQbRL5HawfV7IXoOwBWgHQ7FjW
uBoQcvqoXsf6A2TNvSxUnLyN9wSTMQUAh3Ymn4JRQGxoNhDFm3V+G+Z7ko1bZdkMCcI8opMOwfoU
1Y+iVahnC3QgSYk8QltmGnGoy6zakeqxSXNXjUBcKtvb0piejaT+rnHrowCY7Rlqckmq+wW6rimY
XWHrgJXlKYW+i9QRQBwGy8Zw1yZxwErwYUgakBQBbdJAQwa4MKPl1QIMrEwrKNkEnkDrwLfKJtVd
27agU4H3YTKYeyLYK0+V1oEFh3eN0yXb/jhDrZgACSM6MqcciVrIvELmR4p+21ib4MkQdEyQp+g8
wOgLuu0dNlOJ5qFB1tUw+0Wsf7F53KErgx3zXvTcFpXmRujoNpjF0dE6SqYgBdklik1wfoqtpmQA
jMh92xhHmhmOqROnZ8aK5XEwt/UtHaE6hiZ6nEElEocTItZ2mCMRH0ZkKOjRmXUPv47yox6nlRaq
Nsxz1lIaWwXGKYOq2mU/AMdSN0MOoGGmm35ot4kOspvVBGmugOUlD9CsztDWFPcq3g8MhRy9nH7Q
KM4Xihu2Uey17V1Ekb0qjZuKCrTOrwLXhGysgE8veiXecgifoioGjS9xWiBfLo3QF0ZCxEFr7axd
HtYvWSUcuALcsGGim9mod7UO2ROACxUIL3nfOazbj+jtGgKTF2hM4Su7FlpbSYS8cMrJQ23OqxT5
gxgwrhWDBteNG1J3boo1MuMHkcXDBDdutzR06WC+8gV1SlzebmfAgvV46FBIDUZ2H40PbIbkIwdL
ocSbtBhSNKKq/mzito3wChskzxx9txLpp6UO61jgb8/klushFA/pPu0M1KRfVMGYdQuFD3QHB5Qt
cA3D/Z27El3eODUdDcGWA0hQueLO6uAPSvHAFwqR2u9YlT2UrHMiYDEK2jroNjgtbR5SZjV2HuH1
UuNnCgkaX8Q1WPYullqvqcOvFOyjKEKK0yiuodZQwBO7YlprVLyruE/1eo32BbDJbnZjSE6lw30B
TxwDJ7iJTa/KwJpoSuW7m+UmisJihayTg+dXBOCYjaumCfdaTKXT6eZHj4f3ZNKnboh0IhgLXbUF
B2I4DFMMakX/pCfxoRjbrT5m+poU2mbGDeiOMsnRJ4geWD0fWz4NT2PSwu5Zmb6SqkSRG/dflKg3
pUTKWec58bVu6jaDRdAi7GBRy1Nk1IkyQJhNjY+daPxyBjQQ9ejg9GwHosvBTLU1LLkfULHsw6Wb
UEuIinZMyGCk814wHYA+3InLbnA7Y8L/HjaYcqQ6dUpjybkjA30upYejkvxCmghrwwJpmQbEzkkj
DvfBnOxoaWyiUav3pFUBxwpNAXuX8mHbJiBiXhkJuGQdYer/6t6dDYeVpWry3iKYjg7ngGUd7hl+
NDpkxRaaBuCKdqz6Jq04VMAfr6x9cUDgZO1lKuJkxIqUQxXPFobDa0+6owvU4wCkadPYqDwxFn1t
un8Zv/lrHuFkubOhMV6RWkgTE10cSX9hPRXFnUnu9fJVLmwGXB6/P97FQYST5c4GyMaOz50UED/K
Mz+U4RekuAOqMYQQ85gn1v3vq12cWTGIoaFxbHH1XCY1VotcGGj4rRiauLjryvLz9wXIxZ1yssLZ
OIfagkcJ0sQ/o/xkl2z09eTrfndVwPbaoyzb5mRbJGk3xXpGk1UMQDnpFEA2qyvPcnHnnTzL2a5n
WsdLLcHbUsCMmFnpT6zdFBKun1rzPNIapM7I2I1WvUspu0+m/rVokicFOMWVH7JM3Py1J09+yNkR
CIesVDvMpoFhTh6attnHnO21OvzO0PCtkd7mdeZ36JwPpnxUIt2/sv6y539b/+xMzFUiG73CJHbn
5+vqBmRXCNRnqzJAoeWr7qLSla/4+vdVl9m03xY9Oxlo9qMGYyrG8VbhSvgyICvNZ8HVMexrO/Zs
Hi8pMsHzEROH5Y76oN6ujX29bhBb4v3vD3RxfAuay5Qz3CDoCP13x+JRwlGvUmwn9Zu1X5EBC5Xo
9vc1yMV4crLI2adCNjyC471MDRf0YKB7meX9u8HKj5H2+7kfDVuV6V6CCRsTtENwJ95i3glgqAH4
YwBHVIIIGfJdFqLBceW3XfyiJ7/t7IuSwhrMFo3jFUZTPMBLaxG7i1ALZo9KJ1szH/00wEwOuFVQ
rE0+fl/+2us/+85NCNWeXJ+XgPE+1egGqsukA3F+X+XyACu8nCE5CXdW61xINcrGNBuVMlmxt2ml
w6vKbo/ow61koLu9n3CvelgEJ4rn39f9M0F/flws8Kc50QyUw/wsHopcl4IY+PDcTm7QdzLFzdAf
B7qqD9VqUdMz7eIrJC5wtv24im8mF6VJ8w6BJuK193D13qh+BxaVp7kJHALUm99/38WNefr7zoJp
CGr2YJQ0/WO8yr7R9sc4AnReVvD3OdBDu4sD8I/1j9i7pnz6R8Dht1dzdvA4ATRmtQhfcPaA0MGS
Qrggh/0oOyRv4Kj7+D6QzTDepjvFsxxjNT9pNrBbF0AnCC+bLnH+F3Hn0u1y+kLOTmqBptCI+Yl4
NWzQwPVAmlJscuy8OEg38eMUXBMmvXRhLt7caFPrzNCss9OnQsmaih6JjUhBqFSPEKm7csAvrsBU
xnSoUsM/+WxwlMUjFV0zQlO+xxvrPzVl9n/fRcs7+etLnqyg/TeEGnWbaoPAJprmd55A426qgw60
e8yKXXmWi6PTFjMogVUatci5h6Ac2kjq0wAWF+pVQKnwQkDJt3iWjSjqsDdcgOTIP6/t1ovSbTBp
0zUd0uJM+ytH65WCUbA8ILMHtCxCfFwWBZ0SnRHI7F3bFuRSVD5d7+ydwqS9jAcFxk2DJtCbVUNH
wgi5hdprL9ZqpXynrfCMCINiLXnrems70HJdA7RImz5QugH00hq9aeaBUvYCcubq909+IaNEgavp
kO2haETBn+a/39xSgeqUi01Ou7TT69wImoo7mmjWWoKe3Nx/Kw1GqjB0BCStGQfvyvoX99zJ9zgL
rHoRt1pCET30BvFJQPNrAhJVdoESl9u86V8toBsmrG410ApmjH2Ad7aTanwDp4d3A33cseu3V37T
pSLF0g2LMiCn+M+ziAY3eZOJRTq2Qq2Lnu4DCgakZKaw45/pLvSNg/SaGxOOW8k9uft98SVO/HUG
T9Y+i1uxNSlCLmp7pXHs6ue+wXRP+QpwwUto8PtSFy9TqDFQQ0XBAjmXs3dvJMwYjMXXBfQzfcUc
CnzAbp3UNd0RrCsb5mw3yD79q4fiUlJ4uvDZplPVTI8sA4Kpi4RBj8ubQFiT/S+E3S7GzJMnPPuS
tKkiQB5QV8aJAiZWYBohvxI0lz/x1wc7WeLsg6Wy15N+KaCVHC0Y6yEcR0BR17K7i1vyZJWz64VE
GIGHkwtKyzl9JXzY5EXhhUbm8KG44UC7BxMDm7/vj4tb0WCQyzc0pqvmWegqCSunNMRXGooapLn+
EX3GgGHkIAXzJ03oNWkhevlV/rvg2X5MO5aznkIojch2xQ34c2elT2RxEyaDr1TWG+vAQYj4JhXJ
Xd2kt7DAfkLDaq1EdFO06bNZy3Ul2QugtIcaTYdxyNFJbp22VXyigOENDuTUzk8qXGxijgk5MKZy
C8NVQxyWYMKhA9iZgJEbcBejbPoWBdn8/k4vP6IJtjhucXiCLdfFSV3dYqQRlyze6YwBaYbJBf41
ZQ+/r3ExpBr/Z41z5y8Aj2asLXpzSYXmG+YCCjQzstceAwG/L3TxbjMhXm5ih0AH/mxThnQq+ahN
yzEGmdzvgsGHZ/PV1OpPHPrriJ2sc1ZbhP00Yi5rXoT8VCe/I27qyw/DWxwywbIDh/fKxr+cJJhI
EFSdwNL1PNtP09JsIgMc8/ZHddCkdutvZCqLyxbYsEF7LQ5fPNyLMYTGdWQm5yY3w0AhDNBCCihe
NxgJxfiCE3+BRgwQgAbWcY5seihbf/b0bbnnVy4c7WIw/nf1cwcBNayrGi4skAjBrA/GrI4AzUEF
s8ctOsLuDfHCbbWL7sZ3cUz/vxx+kICommYxvhR15+KBMg2tpugR2YiC+aUppU9SlqCJsru8wtR+
LTHoY4EiGl7zy/j7btBwz6rQK9RNYql/uY3IMWOmRuNVz8P3QsgJCPf0/fsJubCT/vt0Z7dDXNCC
5xouIFBdXObA9vC2CSQEiSq/f+ZXzuOFg/Lf1c4OZGxFvQY37kWEe/Yx7e1jvif4XOQKQYc+XN23
fwez/y53di6LUaWTVmLfLrZQLYArEkRv6CHadKO5+ab7jq7KZP/90f675Fn87BqCuL6o2Uex7ptF
esTc8/3v3+zKEueChVORU8OssISSg42jj26dW9cCzN+Q438e41ycMMownQFH10XD6R+3ZgxCA6NJ
A/F4FYG78pXo2TWe6nEC6RwgcJXooZI5lqXHuvxRx8C/Ji1HS8ptXY870coDJrteqwkMti6pDz0x
Mk/hQ79rUmv9+zsm117A2VUPYyeBhXi8MpRN36puaYoVyfmegwAf6y8yUimOY7KFDqCtaVdFKZc/
/98b5b/vf9kDJ9fwLBM1giYF3FruJy92wFg8Lhpakz/tUjvesGvwzLXHXb7RyXq6Iuo2G3FSFhHM
GRraMWYi3D+GBK7y8Pu7/fv6X56NG5CfNFFZW2evduLFBL0eIBEJ6JfgwY+ooWZ/Rj/i93UuXBzL
QhbRdcRQy9DPHyolhpzTP5iTuZpuQK/1oo0I0JRwsyDaMBeM7cVkAgUcBjHBu7qmlnrBoeu/v+As
ulrw2as6NP8RgIDKrSePOdD7uY0gmr8GbSYDKROaYSM8wtIg9SK/cZV1vxnB67pmqn0B0PjvTzkL
vS0tRZclqGO1Pdjf63YFqNvE4tIjzitAv6v2mBfDFK5NAjTSpNofxPJkS1lMoNmqoFAcrccKFNxK
Ka984MuX18kSZ6cEk0k8hUFa6Hdu+yT82IfAgod5ScghLq65v2+nv5MgvMCTxc53E5kxM9njeZI2
8YZI32OKaGViwjJXLNi7gYw0Ke7vS/5fHvBf8OMMUitZEbOO/nF5GDxzQwNznaxHb9HTF056pUHx
J6j/FXROoJazQJyh8R6V2iIOUCuu5JiUMOcDZ9CtgW5KBSZ6KUFANN46OXxh4HeNDtkbdN03I9Gd
fix8ELoDMZB9VUqwhvm7qJMNx/TcbJCtiRHVvK4QXkizndLojmf8q1U6KGJY7hTHH6WmP81SXNGE
vxhrTh7pLNao2tCY1dQl8DVLbtWcrkExu0MT4j7EDMaVj3UxZp+sdbZB5npU04jA+CN60hbPCuAU
lic32uc/yJ3iX1nv8gGzUEhhKtmyzhUI2yo167FKFx16eGo5mVfFm+zxE+yYldg0g5d+X8N+rqx4
rkCYSF4N4QDBchVsauVbwBvnyjNd/F4L0Gdqi6XjOexKTaugYwuh+8UMCCpvELsHjcYx3dbNjxxj
Qk6+r57Nm2tt/+Xb/LX1T9Y9yxTRsjMsw9KBXYOqQUCENcNHU52vPN61Vc6Sw7QtTbXKF5X54lYC
Pcyh49jF/88VPOLUv49y7rpadpNSQTQBIEUIbRsMaI+uARbe7x/qync6R6lTFtaGGjOASiqGsIaH
PEFhhhmd9krxd22ds5CUh4mswYfIVmbZQIWpBU26dMyhW3fs/vcnulybUF1HmcuhHn1u6FlnA5Nl
90eNHxNBMLdpNvXKdDtv9qrajaDScPWKvCDgvnyrf9dcHv/kjjSTyQhNFWv+I0yvcTf2DQfDDujT
VT7ykn57VZ714j12suZZIkBqmNwLDsAfs9j9BPYfmgxvuDxdy0nW0V0GabgDZpbhs1B//P6KL2//
f5/27JB1UKsTuSqwaaCoQFNjhfHbm9DkVw7A5Vvz5AnPjhn4cH0V1wgiow+1Pje/Lf/0bZBlITNA
E2e6dk1fjPz/Lvinh3HyGQe1UVtRoogGq3y1RK3Y5ccaPSLVlSs4GF3L1i+uxyjXUAMRys5Pn5rl
hdlmOBXktvfEmoJnw2/6FyiSAt0CsfBaMbScsr+i48l6Z6ewxUSoSme4t/xj5kWCZbNMn8zXgnZ7
VbX4b7wHh+JkteXpT95mxboQIWzx80nWhdxJDKrnVqBgTsfUTCdnGA38TLVrzIlrz7jcfSerSj7n
TJXYNJ1vrpZ+rHIz38BI639Iu64luXFl+UWMoDevtG2np8drXhgajUTvPb/+JlrnrNgY3sae3Sdt
hDZUDbBQKFRVZpKyvysyviDxwFsbSqUKOuCnSpZrqNl5/o5I1RBBd5E53LLCc3u9lVR8CeRKl2s/
I2qyGJ7blr4p2GANBMoYCDwzdMEBcwS08AmT8TYu1ffMNXaiOe2zU3sOmMzQJLLcWjUVebKOi+OW
01H9kUAfBlStqv943o2iezvMrD91Fg5ExRllKozJR5fQJUlE9pBsVNUCWCA9Qetv24EBdJ+/Y9zZ
um1WZHkQFXayIJAmP4PZysm3zR04Uhore67eiyNnNVAI6q1qKz0njwqGT06KFTvG9t/+Brq0nvqd
VqATSvQr1V9owNyDROwIuKa/kbcgcIKXxfiwGiYgGt6s9v731GMVp8XVWgKGAFQRDJoCmNSvT1Ku
8nyY1HBu/f0NpP5CavEWkLgnwBM2UEvIUV5UMDw2T6bsJm7WWMNeZ3yLlfNlSPgBZBRBEb5278EC
BrKcOvJUhbck4DMMjJpLmHgAahCAVnXn86glFwzHW7nfDMzeCGRmABrKdME2SmOAADRQuwNvA3jp
Gzq0tgHa0Nt+tna9XZmhItU8FJHiV8hVAfBXd2gZOlD6xsT6FrFqHzxK239iT8T8Ia9B7+pLSyiX
DR+8ARdO/u4XIPjO/Co/RU+Kpb5GzBix0vMVDChQ/9ca7cGGPmpjZCAlkj0BjAfnEDzBICEPH1G3
3Q9vcXUHsKvNltgSmJapx3aXCGVWzz5EttJfPtDTA288QGscIPipc8HlaaWlZBlJZ3bca+YHR61F
+6oNDKCjMM0+l+9BOT9KkWKGXIOibC2A5DD4hnrwoTLGfZADQge6bkHkwCGbQdYa4LgE8jlBP9u8
wVkiX1k9aFIyQ/FUDuPxQrDLJejIj9WuAgOdrId2CSxYrENwUXwrQWApqB9CBjHGWXrgJA1EXspj
z/vbGc5dz7Ija5EdlkdfBzve9AOTq5YPGMHcNGBvkiwMmnigAT8NkeiJ4+jG6oDJHeCi1LM09Z+R
8Dm35a9AD80GvBA47oCstracgVwXrDe9D13s7pAN+Q4cYHZqQJ8cvFaTsuHABBiDIxo0AH4HRhTR
MIsZjMgasLjJ9DoYDx24+Yxi34ygRNWSh7z8mU++kxoA6CcWYa9KQGU7gqbCDzRH1HuvjcctRiy2
HHgHZTCOpOFLLZya4T0vAWrjmu+EA7kdgU8EKYjJcP+v+bKoIJRIhmjomijRE32cz1czasEaiky/
OyQ9sHs/CaHO6GRbsF0QGWnhvv0BtGb8nDJO+9eYAusY2EYdE6A6FEyvg6mvcp0W5QARpllvcTWY
B9H8Kj5ur/Hru54YUQVJ1XVR0WlFu3pq9bzLBQMjTuB+boqPqelfb5tYeV4RG5g0EnVFJZ3E64WU
aaGniVzlnvHYH6o7kOc55Su4H7fJZ+sFJ1brd2Vu6NoelfokU9WmfTYarqbzmpvHcENA4cCQNwC6
FA4VeD0KcadHc2wD+hWA9x9Q7ttrJiau8x38BN2AmAjAqbgS6G8nCGkhlrzuSsCxy8BagrmxRc9S
3Ny2s3IjiCoPnQRDxYMAc0VUYjVjuBU4YUV3hzOp7eaohKavpYNxD4ctt7HiLCqPcgimAxBDZZ0K
k1ndgEtNrAjIFMRG4HRJQfGasUacVvYOs16AnKBwLAnwyWt3adK65/RC1dw4aQNrqHHqZV6s7T4B
2UUrA5gRN2fQRz50QQGq1h48ShBERBcxjhtgXEEDWXT5T00LQU4gAs10e8fX9kDArK2gyLKkftGK
6eIqDiVpMEDNtC+ERyhOMVzna6osqksDVAqbhl0H4mBUikrM+5tjbUD4L4124cSfU6P9qYmsQunK
HOD1vSteb3jRgfBICSOoZhpBY4KJ06sNHxhsUG5X0ivhEWh4gp+S7RH0SlMjAE/ZArq0a/nICdHG
mdV3vR69OUz349SwssqV83z9+6Tr3ydXSShGIlrH6ZY8mfCnCV4St2YiS756HgxJmkyGRvCB6dkK
wY8geN+i9dY352h4HQGmDEGpEndPt31orT1lYMIGHE4qBIe+TFVIyJ17P8NzSHus0AL/1d0B4+ck
1nyOjkArYmIbBPKPvScf+AP7GH+91rDMP9bpqYpajBWwD+O9q8etPaWiDRI1jK1n3VkC1FQtW4ex
3JVnwZVBKm4MkQSkWHR58wYbwOeOIKTZ5R/Q/Gj3qq14klW5rUcWKoIN2PQfmE1O4iLX8fh6yZSL
153QaH6KqRlwNJ2FbNwFfu8muf9NTbI3XVZAuqG91VX+qEU6Hk2yEwCDqacSqz7F+h2UK3MBSJgG
gAsv40LVQ5U6sWtA7ya/m0QrPaceK4lYuyAUEkpx1+mY/6YvXxDairM2YBAKhMWYHNt0KGwO9yA9
5rzWCh3W/ORa0rI0R929kl+AkBhkAx5I5Eso/AkpMtqCESJZRqhLTxNiuQiCUXHbHENXOsh3Ooxz
xD9uu+1K3BGvto6KxFoOOiSOiLRmPp7M4B87idrIQbrH2BZVtlequgD6Hyj5Ppx9sxhl6/YPWLlq
ruxTSQTAs2I1ZaBuzvr4+6zntlz659smGDtJD5SUJXgmDaUAkXiFCWv1fgq/BxqjubhS6r7aR3qi
ROZruffDEqUui0Mdsd1KG9S6USXt3mQ3c4e9xlA/+7oqXoX0E68Amy5Dz4o6ZenU5inYUgF4wLxI
EClu6j8aYE+4vXdfL2pYkTCdpso8qAPp1KvVJ/BOgE3L60DAU8d4lwItX9etmVaYUCs7hjd8vZyA
3tDxCMH0hCoL9KKEuI8FPyW3YAFmP7Wy4xbkVXVY/qw6kALeXtsackaV8TDgsY2ChsL99Z2rje2U
5QmkwHo3ekj23TE+glD7ZNjVZsJEVbYB/NqWTcUz7kporus2eD0gFPKDDFVAuGUGowFTbX51Bxa/
iYotbSnPnSSj1s6JApgfgObXvWz8jFqWw5Lb4Pq2wA4vDFHxBVFFy8IkAJLLCzaDlz7i+f16mQPf
G+iRMKosX4/5tTUqzGRBwkNmJ0L5GdCKsIe0o8LKKWXi8bdWRIWSOUpbOTZmUNxDEUycwIFRFC4f
gDEwBcFjXsd7NKtOGBV/xv8GaYaxe+v4ehOCC6omLLtJbnPgK5EJjZLsm4DjHP2IO/vGBEi8Bmyh
IvCYEwNpMtRDJQ1MUP0bRhbBAqLaba5tuz50o7n2alQ3WhCUFcWEca92J0PFGBPOseZ28QgyEM6V
cYCGITigYQSNhNS+7dcrmdfVZtN97L4J2g7MpRhy/jHaqjV0pM2sQRbgqfmWbEEuYqPkD8qpZx8V
ruYD8YPZwiF7TX8LJHgokQIw9bVWKA/jEIQBskykHTomOw8g6JbM8C1yxv30LTsQGGThgjxTeS56
q/ZYU3dr/ra0T/5+0e4I2gBsiDGaLIFxn4CzFvwMtzd55cHP44X0Z4VU8FBL8MmJGvqM/C78JOLU
oS09KBD4Bi+OxdkseO3KxN61PSowVBywFCqZN+J3GJzHaU0wWGV4YInehM+317YWg5ZLo0JDDCEf
jM0S5Q1wvDTz01z81I0HoWKYWalIYkmiwus6EKVAOFAHFpo/eCHHqPSKnuCSEjrAYFuMAAHOCW1o
t4SjgqOUVTpZKeBfmaXbmRg4B9YrxdOAPLVQfESH/73f6J8+JF9N1QT9riW+avcEjIaaCXff/mSN
Iq1kC9c/gXosZJjskuUK798YKqkC6Ey9GLJZz8IDKq2jkzvTXodE2j+QgF3u9yWNXhyKaOT8qdBx
KKGxbLXRk458SG0Zvb/Vk/fno17OzcLIEBSoTZV4hcRQeUuL2p4y97Z7rqT717tHHW5VA3shYQzw
5PNohxZ4hqDuPYCHAQpRzLk44etLEo0BjKmDSMeQMapOnYZINCJZ9GUgq7dgWbEHa3bHg7Th0PCS
dpONYfLzZGc23IWRDK15CSzraIETtKRAF4myLhkhhqGA33rHnSBuIzrzBpU2E7yZIlpducNGE698
PQ0HAOY0LBatpeu4OXRzMfUhTI46mCQNTGrGL//714MJkMEi5UKRjS6w6bygA+GHmTXSbQ9iS9pD
n3A32MNnjZNoMysrK4nOlT3y9wuHBLQCE40Jvh8EpqH6huiJMPM07non6i10+De317e+g3+WR+1g
VyRiCaWIyJOmFqBSUAfNJcMx5DWXXG4hdQBGYDADTsGSJChYucE4amhtZA6AZPUuBeEltDdTUAin
QW4L/fSS6+lJVpC+tqDai8BmJFbpjpv0H7ko3SXp/O4XxmMgtKiOiF5Y8YcWIgYWYLOgTRudSgJY
q0+PItia+L46jnn8iIK+Gwpge+aMvQjRUEEMj73I/6xUkFfrguw2BsDv8whFLsMEFYM1t5NdqP69
EhdPXCe4rVrwbg95okypf93+AOTipVIPApnTQaoPSAv+uP7ekY8qIjj9sDk+pFTv6/ldCBjZLMsE
5VJd5xd8J6o4mF1ncSrwQQNonsFXd3slK650tRLKlUZFLIpawErAwRZK4H7WmCPGZDPozRLReRFU
0ObI6AFdb1bZ8tMA4k+cd7c/ZE6/6XcQFMD7Bq011otjbTkLW/Q7vNZAttdWHJbjZS85kKfgxnC0
52CrnckTWb9Tndv7t5ZggJDjr9XRj3J4cQ6JSlgsbeNU4WqFUBrE1gurh/AiaLTs5kBmjbltnzOO
KNM05SI9ilWJPuuYhURv0AF9+n7G/uaPxl0PVBffOphAg2FWcrOWJl4tmfKZRgOqKh51oNfuBPC9
jBt/k99BHxYtZdY0xsogCkCpiOOKKAC+/oVzIZuFPEtRkXPzt9ZWdx2g/NKdvzl0NpjvMe7/yZry
X6lGwKCi6Dp5sX95sMvGDNhRhgOhhQEk66DvAP5PuwCRO7ugu5IE6+hKyghfSE+/dGgESF5DDq/H
+xjiRUXZnMEBaI3lhOHgymb46cpr6coW+S2LK6rucy0HeTJsFWr7qXAG1MmnqoNu25A5CT9uDMBx
OB4Ejz2ULlRods+Buo0yT80q/pnLoXfKidBxi57SUYxtgBx3vM58063t/nJHqEQIZaKwyUk60trC
W/V9PqQQ3QbBJOCg6Pr9IDAPNLObLXvQay3jQ14g6qoCsmJ0WSmvLsQGQNGqi7ygQvr1X9aIojDD
B96uvX9wh+s8JOcMTZIxpk2PnoMLLRFGnpDpgABaGGo7HP/nmiQ+wB8L9BN9CgeUPTksqMQ8gCCC
IgUgg1RvWJ5FNoaO70s71GWoJ30lTgUyBZK2xvfaftznG8nrHWPX4pWqfTI8mYS1W/aosFerKHaI
BRot0PmCxHQx49kPSR0jLWtrDqdTqkAwR+wemy56iYwtRGI/Bh56Dbd/hsz4FZS78N1YyRBowqqT
V79+z1vGy5X175O/X5zXvgcsp1Mgx9lBP2LQn7Xy4/YCVgPCwj1IArIwUMhN55dj9bs4R65JCQ99
dpVk7W2DDAM8Y6jt4pmhUUda0Xq/yrsQ7CNOvS1Lk/+J0ZZsNDsZE7AqnqJgABWdAvq6AMnsw53P
uKHXQsoyoFOBb+KbVjF4sL8rP6ZMOUUlONBaiH6Kjj/8vL2la99MBM5YxLGWUeijvplYTlMfibiQ
y7x04uk5V5jvtfXV/DFBfbVIaxuNnwMg/15SgOGgGLnjY5v/nE7SA/gNFC/6LHfcNgcdWM54day9
FXE1/rFN7WSfoSAPZQR4zHv2HYT4TgbrBtqsXehAGwbXP6vrtraheDxhaI5wgX0ZEjDKKhwzHhZ7
/q6MBrMsOfP2J1tp2oN5E/hw5BdgggFehjoGOiYDjBBSygPebaG+JfLjLqiktsKZOyo7XbC7b6Ml
upA7A6MssxZPvhcdzDDQg6xYwnvVoJsffmvMZZOBmDBrP5BqjAOacDEDAbJWRySPbVxv4ABCT57y
yxKMUmKdpLGXTJCQcqoZuCDMA4IUCcTXPMTTFLf3NMYDZvXbLYxSnqr1Pd+WUQVeTpDMbube1yHI
yJwtY1mhfHLg8pAT+Qz9lSnRXC6pEFsSiBXf9hKWFSqGgRlWQvaE5CkYhrtKaJ/QNWW1ilZtEJQn
lBp4lLSpa1Qa8yzLB9i4kBNr3/KJ9aa/xJ8vzqarKiyAigFB6trX0eLri3pA3aBxuhd9R+Ce5Wu+
z87CXgHKA62nbEdAvmIM5LLiBffDVtz7d/EOaibItcH1DBFYqztx93iPFqx5pfUN+OvX0TXTpC5z
GVjNyJt2eLdZlVc+cg/6AQUUF0wKH+k767W41sTQ0dv8735cHjqLK5ALwUwM8mOSuQiuOlvkLRN+
hKfysX0tN6Ol7AobbOUJKKch9IfTzwznq8d/8QuoXCbrpFwpW/wCCRNYqqnuyk9Ifbtk2h1jV4Fv
dtv0b5Tg1u7+5cKpoNdmZdF0KYa7SWOuATnT4BIkCqtDsnZZLc2QL77YX51PgKNTYSaEGmnWT3Zo
JO5QPTbqA58zws16kFtsJRVvwOAAuDREZ/F0ACN4A5Ir6Pjcg1XlIXWSx9RiPoPJt7lxmi7P88Xq
EGZ8XwGuByXi+pBgG4Of/Ik7ihjB0b5JrBjOskaFoLjK21FuyTz+Gb4KsjKE701lZ9vRm/asD8c8
GaQ6uFibEZUc3r+wdtnM2USPGHXpxkx2suSCSsFp7NGpZ7OHwAL4xCDSxkb2rb0rlt5DRauy1jtA
qfEbendyoOa263lTRa+cA7EKmibhjvVFRYbFy64sVt1pwoCqJiw2juBCy9cat+1BOUHPB+PKUHGz
hcmELtBeQXnFN5G3btIjE1z4FbuFhOSPH19aS4sfoWgByPDBXoWKfIs51H4jm7MF8VfmC5R1Yi5o
nIWl2J8E0ejhwLwXQkXVRcy1UCf3oGnPo9sQucxqDiPEXz7AwiJEiKqol8javOiOsHJgFt+uN92P
3lGAn8q9inGpMALdhV1iaVBtM3HUiA+VsRUI50ESoTZ7DPKHJCkszOw8GC2zG8ByIyoSSX0RYYwF
D2/CmcV9EE6F1plsAKe2YPeHRAYjO1mBTV27DJUEharKcRzpB1xOCqT0QLFoEdIZadOBB/97d0Sb
DOLqjrLD0Gn1mQYuzo/DjBqshVMxqhgrQct0EhFBOJ2gk9Q+Ti+CHeygOYinnmCRSTnuVwJFBZv8
Z2Cjj8CsD5DV3ojLIhW70kpDJkEiZfLS26Ijbeb9+IFG3haSEpZipTvtG4jZWMFj9XW0PLdUuPL1
qc1iZYTK2PGIwZ3tvCk3qFx9Vy4L/Ud154U5utI9NnJQFfkldxF35ZPoKFinjlYh1PRAMlS5YGTZ
MK2u1fKXVqkkFcCEhKuJa7dvuGTvUrCIyZ8SiReJa3zeTrpXK3JLY1RyBFKtrFN9VCiG3WhzuNCj
HZlZni3+8DfqFAznpR+CZT4AX2RgQ8sfyqPxg8SmwvMhx2IbmPBkI9cZsZAuFmRQR4BKAg6Lrjzl
+hPATNbt/WOcA4kKQ93cqp2qY1yw4ZxS4j9kSI1PmB+BZO5tQ6tF+uWHouIPyIoNFeozoAg5S1v9
GD9Bbt2GVMdDvZHOhtfcJy4r1rAuL/rhHELyociIMLPsRZvU7V8BCvM/pWPvQKGHNzm75v5lhinR
gaUdtYSTiT9eiN4SJ/uJphZygcDKd92GhXBmbisVUQhVuRGp2Na3lyY16yeJDAt+/iQWpe/9c24x
cw9GkkkTX4hKryYtSYBqu3MgMWM1mEiMLGGnuvy+YdzNDP+kH7yBmsi+2oDNX5YMpB5DiSuhkG1O
n9CjN7SEcUuyPEamwgm0h/IwkbCd2QsZ6aisCu/dCyMYxqkSeAwr3WEtkEScZfLR69OU61ggP2+C
iYeuLmQjgWsVcpVVmmO8tGTqpVVquR9KGdbmv0+gcYLQY+wGx+4CV249CMDeo4eBIGYwJoSZm0oF
GWWY804k7EC48qGObM8bw6mdYjscwM2FhI61p5dRmBu3u0zFmlDK27kyYHAAJhqaPui3yhAH8A+V
ZPFugI4nACceCQCsxzojYMtUdgMMaKwZIo5/Wbxz6VsKVUNGHGU5DBVgDLXpBhDP+K7sSRBvhOin
BbFFG0jXbfkrOiTb/K5+SFxWHYT5EalAI0aTXHGk8gKtSt2DKBumDQLTgFitVWwFJ9yh3NOzoH0s
qzRMuZrBCV422M/fwQbv9X2/CbyZ9Pg2w4ZJirEa3AyA/AyMOknAE14fRxG8RBMfk1Ue8y1kyjea
w58QSi30kW0WG9J68F5Yo75l1oUiMKc4kYXgdak5fK+/VUfOaR1M7qLbN6Ym3nRIDZl5KPlYXw7I
wjD1MQ0VgA5RxTJ5D5p6YIwbXcxA7duTdAC/1bOBp/uM+zkHKc/fmihjbLNO3reLqMdxbZQmARqb
hDqif1JAuEZesPyhObEnr1bP5J/F0oNevc9zmaJgsVX3Q6p/DB1j0nD1RC7+ferOkFN11NIU/z5k
LnuT16d90SopVFN7t5kNxvknsfLGl9Op+0LymzoQoQju6cIxHg+tdI6lf7ke6p4Qq0FNjRReOdZH
RXkHNnGTdoblQ9XjdixjeCE9V6hz839KKbJHhnD6Te00W3YNg/X9qdugLjshSUfkuEZ5zDkBmj01
YyEsC1TU4KeYn6sU7lzMlYPReydlQb3WA+HCyahQMSfQ9OYI1QY5MYQ5tDlyd7oNkVwvd+qf/yzc
L+xREQLafYE0N/Cz9KAjMpSn2NYejPfye2CBLutj/nbbFS4P7ht+TeMk/Waa1ahCjys+VC+Y4bnj
9sJJPlcvRmBLj42T3JGOWyab5PmqR8+g9VRRMwGyPURZCJ0HgGVu/6T1x/qfLTCod6zqTzoUSnEO
jM3o8g4ug9D23XknWY8Yx2ZmgisQOFRoFvaoOIIZR0yACLAXb8cDOQ6p2eJAiJt/AIK5MkTFkNRQ
8xQglcjDxA5ATarZDk+MvWPERIOKIUIDRtohgAnFzLfqTsKsW2FBrsb89sp5pIwX/LPUa7F9VJbZ
aGCBLYsEHhtE2zmdLbHoTcayVuuuCxtUKIlqP+5E8onyAELx4UbtClMMP4QkMUfx2Rfu/QlgbbDv
MOyS033rdFABZuwE8FvrsOsfVUhD7tSdYBe72OaQnWACFsXR+VfyWf0NmPYaSuHKWajAo2hapwsF
Ag9pA9XQ2n0uPNEaHmKwr82eeiKDi+DfAT/HN3UfnYwtK6VmhT6DCkUNN0WSNMOXBiu5a7fKvkeZ
EhxDGKDcKlAHih71jHX2yVn7/zccQ3HXCUrLNUpQBCjU/SZqDq2pszk4MKFq7lWLNejFiDVowl/b
w5tTaWIUvrHLqJmhZ3KAFt8eE9uEN7i1hMKCju+W4VWrhbq/vFnnqYAjVP3ElxU+be8ODu+k9vzB
b3m3sMUP1gKJg97aTzrkxBOU7niE9zaBqi7/IUgJxJYCU+1eq+nH7XXdvo11WsooAqFfzBF/KUPQ
S1aa2Sbev7NAhRq/T42gJD1LHQrCZfujiRk0eeLt+InZqGt/SNOpTvIMa1CPHRiJZUdBaQAEZ8Fu
8NBaI57Yg74ys0mBXNqKNuYDrQJ8Y9q98PnvFkvFHmAZNWBpOkyfjL6lZLPdTREj47yd1AI8f71a
BayOfEp6AsjTrQAk4TN0zCvDvb0QlhU6jjRGlRURrEQDCPmkZynbaKVo3zbCOsn0hELZJ0boS7Ai
n5UOhGyJkzxDGNDlzpyHUQnohrByQ8a66AmFvu0lobhUVlvBU9r9VGMGN2V4JMsIFStAzTEIjUBw
5VFgZtohroDj5FPWRUfiwI04cbkLFg/DrC3GXKpxsghTqwrukaN+rz6SBzjEKr32yBpAWu8f/ImB
l8+5MIhnDqDtZLxj2mV3EtpQ6X5yffN3SqmwnIMRBi8FgYW10cjjWCVzhgOk7orG7ECbam8JbWrv
8L2p/Uo39TlymVco4zqjxxBkfhylnJQ1GyiCEvkRgihXnAnMRckjyx//nz2FAKsCfSPMzBFfWqxy
5qspHxXAHcAGQNjU+w3CVWFC1oVM6YQ7Vqa+FvDBdigLGigBdQzlX9trFD0uNL2EGEiaYPwPiN6Z
NSC65v5LE5T7d13eRT6HqlslzN+zOt7OCuyEPHPUcC3wqzzYu4gYogI0zPVahDQrJJUUoATBnH8I
Lp5e7vgBeBSeOukv4ZcMjhrjnlXUJ6GPPnZLq1QA1scePJ6zQJ4ev1l/JAixieyRkTU/XNqhQjAP
fHtXRXgog3XQHdCms3M7P1VedkwsTMPeJdugMOM70Z420rcBVJJm5LLWulp1W/wIeoJDCYL/TNUP
Qm7qtbGZlNEe2hZCrYP2lpbJLmnBkxH4RyMrKlOY022gjttgyA++4UQVqzXG+OT0MEeaV5OsD9j8
zGhCp52bX7KsYIKwCa0ZRFCsELviyhjPhSqIAOk9HVpL1x4GVEvTCSNO5+8OVWPlxRYKwVaIdrSl
m7nDbVMMrxQMOh7iQpSLXZklh3gRFBSQ0dZJAJ4Q6KxZuLKspj1p8W7wz43GWXXycvseXl8lxmWh
KmrIX2JCDVKNlssAi5+i0eyTJ7UGGjE93zayxtyhqzKQ41CCBIcFzdwhVJxa9gauq9oenOZhDM3u
rjgbbuVxvZlyNngmdmQw2N+Lh/SM9lgLsqnqCbgZhzzWDAzulRbrTltZ+tWPIv622OkMZFd8OUNk
RuaLo6GiEtlIINufnduLXzUD0hII6wlAJ9GlcvzDk5HyMsaCfWMweciUdrFwVKr7/90MiBkVQPAh
V4Bdvl6NhmlsPxTB/FLx51TbDZ3TFoyVrEW/pQkq+s2hn2oGB0LZaTceiAwleEjv/oYW8dqOLe1Q
0a/rMr1uSmTSAC658WCC168Dw1pbm7VqQqdcwkOas/l3EGHc3sPVpFTDMx7UkBpR+aTOPHgmwfSd
5791h6JNBRrPU+CodninuvFufubuWS2GFU5sAB7B0AsqSgXiQCLZjIUXzhw4moQ6+j0nF+1Tm1AR
aZigH23/l7b3tz3etj1pHxH+djATkWk5jKWA79RjdiDXMoTlj6GOhDjz3AxcAHnOFy+5fyIDraSt
W8SH9nv31B7ZQ/urg4JLm5TjNioAwEqEgCf8ECGpmjzgWe/Lpp8CoKhvq9iUvNEp0P7MHdw/PUjC
UjN6AyyDLdC2VrYC9lyDBgLQtV9JQSc106IaZwjN7bfM795i3X/EcMRbAI7mpg+3canZeqHb8cwi
9lrd+YVpauc7oZ2FVNRjT6oUswl+cnnDcO7VOdTl6qiNrjqFKEij8BekUEycHJDeefmpA/cpCmRW
gDZz6+C6ARd4votcZhOPrIC62PSleSp6iFwt1V2E7LO1QfqWP4EiwRafBQjRKx60R/FOHw4KZB5Y
J2y1LgY1TF1Hpg3FZvrykeNKMtIJhNHtDxChY/RpfDVQYR2QZqMm9zdwtmvZmw5CLFEDG+dX/tNS
H7liikSC0iLDthFRQgawxxac2uOeig0jaLHMURub+HUi6ROCVijYmjna/DFwMgxo2rw7bfkNcz9Z
9qjwrLYJBzIkcm96A+Yjxn1vTa4Cov7a+xubueY2i82kx2iCqp40FRyQlzSsnvayA3it1eZ7DUyU
ies7/Ht7ZncZ1s7j0iz1VhIrrZqbAVxjSfw2iAcDlWvGZyPHjT4PGE4Gp6coal+Ja5NZNPhEaYi2
UG9zJ/AFzHbpxjYAI70Zv2RPvmm8wD9PwpZhea14sLRMPvDiysl8AZefiLXJHioTob7BTXcJ86jS
Z4pTYjSdOWO2up9AvEHJBlk55PaubSp9pA3pCKa4TG0cmYOIhoZzwtjTVV8BoyR0mQzQlRjUXVrH
Q1ILKhRdqggDNFXTbcVgfA2a3Bkz3729i2tJio5EASMQElj9aSYGPgmjUB4hYOfHu3B4G7KTLn3c
NrGajixs0HOpXBTGoj9AmTg9EMhA7sa5KaCs9EZKPaLNbwSIlrKe1qv3xNIq5fpAs8tzKGNlvdtu
o7skA5QGiu5e++EPpuHMO8L+EORm+xDdi7b4Wr3eXvbqV/yzsxLlngEobVquBqa+AyMoJqLMQPjW
BKLFV7Xzv1vC407BMw8c4F94SPWm5f1CLX2XC7hNFOYQt+bPDfStjZgxn3epHNGnfWmKLHpx5gp8
R4VPFdIkzbcz2paFJd9jat4azwSIj27xXo3/ESJyaZU6dVHU1o3R9ohinWqD9dct+dKuQRJ/ex/X
zoIBYKmERwYENmgaSKVSlDGH0jpGBs6tlJmTlJq6wnhErvrl0goJMYst7JqIM/QuQnZ2SO5C0YR0
hgOBAA6TsbNHOCyMB/AaXM5FBDpo2ygZy1w9j8tfQMWXQTWMTEuhn9kCE5B+Vg++13mZR4RQuQQT
SJHbsZ4ka3FzaZLym9BIOxCiICXlp9kUps4sKsYhuIzafnXNP1+PcpIqCMei0ZEf1X6yHUPRAmUH
FKOgiWF2PjImKcTDC/LvZgX9hKAxrDosnD7QT/ykPo4gDarlzFaheds3glfJmds2UGGYxW0+zFbh
V3sO1GLWFPkHVM8cQYIyVJjyZg4hPTCEHDrZeOV8UGHE9WAGSh2Zjd7ez8i6jVq9a0LxTtV9FrcN
yYmoNaPK8qfsQcWYkW9igNdFoOkOyYtcm8Zb+A2lCMEMMSEom5CPk86DPb7UKDzvWE2+NT+6sk49
M+VpTjuZHMuaqx+GcHJn4JSlftgPivqhTBxmNjpoW4qBm2ngZqolV8rng6pGJ5DysUbbmeeKyh/z
qPSDqsK56oEheeNOYKHq3mcXsGaABAwHWM3ZSg5C7kDyewZZIs+ud649vJZeTqWUfdnMaZpgureq
zXhbbn/rv417iKyEsK2AjGL3W0hVvzMO/nMc27cj2Gqx869fAJUqqpFdtB0/pBo2gYzCBpsZjwOo
88p2/lI7JKbUR27LrLCueCEK8aj+4+oxvvL2CwYk3kcVBATKhXOowUNs/FA20TtaAgcIEwHoVFvT
azHbMytkr19IC9vUV8fvaiW5a+CDdn3gncZqt+GASWfIYTmjE0AlyZVAt8bCGrCWTH1pqalhuEcR
l58lU9e0fTEDRRY/qXnhxlV78pOUEd9WL6e/FopPe31tcA2XywNa3V4JKtu8eqkTsLv2g8VwIBIx
qIiy+JYCPZkgFDEXB2CNxd0wQFeZiO7V+8quMKgXuCx896XWfcsaFb8kY5a0VrrcRATBKu2bxlSQ
vQcmZKXvugHlIog2muW7H5l1RNKLDdILVkNpdYD8jwNDWvl6b8FiVChBdVk03jAg60Il4U5prPIj
AUYt603JKb0YTAxW9nF7v8mldGsDqGQgyaLASARsgJjnbjKFYHr2503k90hAkDIqqqKZty2uslss
F0vd/mLRTXlT4Z4cXcktdoU3Ck70rg6mulW8+q67Lx6Bo/2sMWHHe5LCcrDVTGDhx1QmECuNpFQF
mKblo6qY8Sf0CpwosBrOFFG6ht5paIZnPKs+Gctm2aXSgzIV+KkI8Y0JRwq0mh4h4OoWEE8jN2RW
AvvIKsyTGHDr21KhSZB9oPgN1Jl/I+oTT/JI6YQVilgLo0KRwYdhxaUww6fqz4ZLHuNSZUA6GCbo
IYfarzHMU8NLhbEykw5VVRZUn7FX9FCDkWZCULWIbpACt/UysSvfMPUIWX4zm3kiWuKcO0b3znAK
8gb8+ol0Fc0GCYqfdE2tUds5qiTSNrrACUkJUd3+Jj7oNrdtre/hH1OU35dVMbZBD1Nq0d6DAH0f
lMXTbRPr4RQlA/BDk54yjVfkIS0mZb0WQyPQyM3eBcP4UwPyUYTxzONe1HvD6VB5b3ozAVU5IHF/
o9C1ek8tfgPZh8XzZmrauBCRCAKrHmzI4GLk+PaYmeJT64QbIFWe/Qfp2+2Fr0bRhU0qpHVJntej
gZBWxKOj9ZEZKYGVqD8U0K5yinfb2HraK0CVAPxVPGmsXq8wSAY/Ren9d45FZrPRcgSbLGgIeieF
t0KBsme92VZ2ddlOpWcsMiHk5FSC9gdUvO25DncyII3FMDqMta1c/1d2KC/t1THXpwweNOygLkcQ
MaRTf0H/19bfQBeunPsre1RUVsJ4FqFhB2D2r27XYSoReBTZrE+xW1iG1b0FT4R2IDyPR3bP6v9I
+67luHWm2ydiFXO4ZZwsWbaSb1iWbDODOT79WdA+3x4apge7/F+rSj0A0bl7rS23/4twxkAnXZxX
4oL8pQA2bdB76WuEkuyXGKXuEGPnBMyBP/MS0BL8JZWtav4vshmr3YTxMqoA/AuaF1ANoj9V1UEI
1PFAduOD+SADHP/h9rfdMEBriexuFbAz0qHsUN3IDcWOzHe9/3FbAOdbaoxehJKqDroAzR+aF2yN
2qPwDpofu0a1T54ADjTIdic/35a5NXz0y6nog16ZG8wDYBlDR9uNTu6atQN21v3yCcRPYCrDNAm3
a7DhMSDvmnGz5i3R40kr4W0jmbgxRr8bPd0pDXFysAxp5YNVP41R7bWtAFLLxL192g0794twxs6l
WpKXQ07tXDHfZTkcsaCHDhjAT4uQB8msyJxgcdvsXE/LmINSUEcwDsBpKfpTC6D6KNy3Y8Y5FU8I
YwOySJj0kkANSTSAtcFw0JZEEm9yxGwtXPxye4y6R4meA0YFtyceasT47bnZzUBvz+54E3FbpYhf
JDHKLXeyUQ6WCginO/Jl+jw+Wi3cIDAOx8d/CBSap/q++QrGuc6PvfyRtyZOPwsT1qzls9s11SwP
TW8laKXRwmJR24pqgs0vwapxcPtFbk0u/yKKUXqlA21OpUMUxceR7qR7GnUkO/EnDTrM18wRHttT
dlpAXoLRdjRGHXDp0il+n5vFbfuufx+rxZiCcCiMrMvwU/5XhljeosD6MKh8PmbOo2VrxUj9R32k
V2wBd8jQvprzc6pxjNsWiMsvl8sYm3YEvHolommYnyxA8iFs8wpkTajs1aUtgIij3s97LNf4wk74
nt31e0oBwivvUCG3HhNjdAjmTEBJWYf+HGduCQhpQ+R0FXh3yViZCaRx1migU9NiTEIlwIVRKs+w
nm4/1T+43Ov7YO1M1nWLrOGTjU5ykREVg7PdIc9g4LXTnczFMvjIWW5dHGNv5GWsjYTKy9EpQXYf
qHemjRo0ULF1zkQ9T+EZg6OqghpL+Eoor+90Fe9CGu1BSJ2Ev5t02wFabB0qj+c8i3uUnNP9cKJL
SQPoSxanuM8PvMx2+4uBqRRoyJaiACj+V+eujUrdFipAKkfD+dhH6lEXosOLabYT3eXMX5XefIpX
iWyQVFtkbghoqgOpNZ287Jxae9JEXjS/VbVEe/ffg7GhkkaiPBpzvHj0fxYgM+k2XLfu0IGHzo5y
YDSEdo1pC8pR9DcTLL8IZ+xklJmNWOsatSrJNwoTT3Ftlt2CEZb3IsZiCRb2fIN75s3wEBNJFMns
A/j/1485dkD8XSy0gAa/2YuTDR5ULbQpyvDkxBeMxEVOfQde7be4RQ4174bX2/q/acdW8hl11M28
Dece7Al9PfuKMD0mqsBRQ/ovftP4lQjmvUaLbhh1iDWyvntshtqOgF2SFG1qd6X5uBSYaLQ0nlXb
9HpXmR+xyCoABnS5MPYpstGOTs0MduUXARZQ3OFpuvD1g/MR2eFlY5T6rNRmAMXfgUFo1xw11LT+
g+Zv3iTGjjQDtB2YeGIrsp2YtqmMmLBxK5RBY3f4Luv+uHiVH+4j1PYBSl+8SwBsUUDcHXQBr1yz
neWvfgHje7ERKFsp2NuCBhjGexFeD5k+lloDAr4KYBvHM7SEa/E27c9KKuNss0qQ9XCA1NEB1gfg
2qrPBRJhuncJ6gEvAZyy4N/WC55I6ltWD0gSF3AA14jxo7w9Lqn0VIeZi7COt+yz+XRWR2PcL908
rAHlfy2HNt5/ARjdzupXchg9rwSARxctBvTo7KkMhrTyh/KsmDZ4MR2aFyqeWjiyTYLF8G7f5Fb3
zRJXohn9L0OhlECeAk+PnVkVZYTpmHwSAU2JybKPOsbXMnQlXg+Moys60xlKhURaOtrOn7Epq5In
IGR6jdA6VnFJTRRxepFTw6df6jczdz2mzsT8vTogyl4slBmL4zK+FNFkAxzUllAHE4eII2w7w19J
Y9xVK4tqlTUAjaYjJ+MlOSwPFDcQzeUdmARczifcNKcraYzhmSa9GTQFbQJhV+1lD/ByjhQYAcqJ
mNXmwUJ+TEX/fpMGZq8ME16RNafg2dImAxkECrais7jdZ+NZhagdItNA34vgTcIECjT/n9pb9W69
lsRWdDsFkB8va922A9ffwtyzQOYc5EIwucYY/qyV8F6IBq/p8+Cvbvgqh7nh2hrquG7hQtTAesH4
/VEF7gFlTE49/vzjVrfLQpkWxtpAdxqsML9at2lKa/RkFRquNoBOzb7WDwauN/abI/nZHNGSwb51
Ndl0mXaaOGfdDDmuwn/LwyOrlhsNmlmRMLWrEQhOi6Hc377Qze+2EsJoo57L0TwngDvvKu2UldXJ
yMMzkKg4syY8MczzGGdZSsUmwvPoarvtv+ra6Jhc7PbNREZTLDh+RVeAPv7r50LoveT4jKgFTeap
7HsPA8iVrRT1Y5kXPMbSbdOyksa4CjkpK7FDBRHFC5RgURHSsPLs0ZCmCUJABvJ6r9t3eD0d8xib
vBxHEmEjROnRaoqejPptKBr79nvYNirXU7H+QBDrocwqDFKXUY8xnOUBVKmpTZos0Il1BKK6rWiZ
UzeVU45IcBS7l0dPAaez38yJr6pACEGX9pxE+QVT6GgXIRMhffXYZ8vzlHcP0lyVWG1oj7PKAxLZ
jBHA7QBeZIwemB9HW8UixlQ3am3ig9BsTzl2u/IEmMEdr1S0rZdXMUzIM4pVlWm0ZSqZupOKvZ3O
Bc9tUTP2m2nXRaCKgW5Q/I1TeuqBq0RGZFn/7ODmLtJxyp3afAOztJMH0V+QBWDvhlI2ypIC+kZG
dTKjs7Ilgi/pxhfSjU6sD5xI8aN/yJ5pLYLRl3xUlXiwMP08+HRcI8XkonU3uQjB/epIq+6inzgL
OCr1k3REr8rNvtColQSmQx6LNzkYd5T2jAdZsGU01j+LUSuwhBHVqOG5ymlHYOXJi5EdEoHnrbde
zUoMm2lpqRmLZgsq3LEqvXaq3ZwbWXFOwsYDctebWYmtnWAKQ7uQMLm8GHati7akjRwzwTsNY8+T
XCDSSCfZuyFK7YKYP8KeF1JsH0cHVxsUyfqNSXTIslgRah2R6ai8ZgSjlFL/UHRVAMjGx9tWbzNf
AzY5gnssxxgamzEO0tjOYPqjY7XKZ9pSo7UpWk5Jmg88P3Lmrdlrm8cDb4algERFQ//5V2fVCyZ4
Jms0KyZR9rp4OppCFVR964gTgvxC0t4qBTTbzRQfp1J8Fxvja9Qv50EihzLO7w0A7gkfkCJD66Mg
sx9b8iCQ8QhX5/dm+typujOE5V43gb6Q9PPJmsJDlfZ3SScV9jIAJFHKY1swy6dJjvFW+rNSxjs1
To6maiy2NixvSazl+1pLD5UxAsMo/yZOc+FiX/ipm5UdTPtdJKuXytD3cdgfc2v+Lqv1wQw1v++y
1LaGNLZTU9yVs/j99hfbfIAa3aPAfCB2KZi0RR1GsS2zEJsHc2FL5bs48oaOt9+ELqoY5pY1SuP2
6wcy5x7MYDKYh0HCOCO+xoa1jW4IYGK86afodkHymZtAbB5rJZM+mpULmy3QwAxhjPW0n6MTzrbk
Zt4ElgIFs2zTzxR9kGDsuFDjW5GFZGDXD3uzoq4ojPEfRayLKDE6TvKs2kX4JPeYaCoXjs3YLMiu
xTAOYByHOR1MjP9jQvB7IqhA4K4xKG8l6D6S/rtSKn5v0MWDDM9GlTBpi5e1OEabvgsZb493M7ZH
nICtBwNr38YHX+3qqltR6MaWZhJ1FvpEFY9xZp71WTsYbXkHqtqHMCeVPZnT3uiA5GS0vpZkfj1P
52RqnUjv9mnZP4dT6FUDGAWBufX59hPfDDDXv5DxTP1kplUnw56ne9N0mvsUwGgIAg7qS6LY/B3B
rbe3EsdWr1WxiPOYRs+6LmL+Bb2GmZMFbFZX1iIYm5dJeixX+Uca4IxOs59AyzPtqmMFGNN2r3kq
Bf1AqswbNt964Gu5jLtq1Hbu8wEhW5pH57xTHpPScDHszMnYNl/4Wg6TnVbpTKJWh8vq/Go/fKnA
bGLu9VN8UXGs5ofw5fYLoXrJRlRrcfSLrp5wWPajoAFQMiBa58jVXiSHDGORpjW4mVpyYtKt6Hot
jDGH4DaV4lTC86AkFNmh20kHycPaF+cOeZ+KsYBpSVRlMTCSoRajn3XLJVtSv+vyv+gark/DmLwO
gM9TRb+UBrCZSjv32eOQvd/+PJseZC2EMXjNEslyvsCD0Hn6ZCcDC+5T7OuAousp20vs9Z3NexOb
3aG1UMZqaGQ2xVhF2WA8fB09LDHsCmcJhK+UPJyOB6XO94oXDnI+Gps0zmlSJOKCj1YBsS3NHyzk
paJV8BwITwxjPuRMUutZ/5gOTHZKho6XiY1icsGKHCYxABOpXxr/b8LQ1X3qrO0odbMlHe7TjECe
M1d2NL6pYrVrzdTnvBeOPuuM+RCXxgDpB85Hd6ZVEI3UP7Jz9Nj7krN8U0+ph8lmtz8s3zly6f+9
YUd0xo7UmiLl4Mil73T0wNfmRh5SfLfzrMD05x0Pv5WnF2xkpYyASGkqzOuOQHeJQftRvRKfyhwc
tfWw9D98k3e8ngw9xK1DMoaljHVBEVGnCCpJc9P2NM8a733Sp3BLBGNUwiTuNCmBUekPekDHHwVH
xEAwLd7/h2Iz77Uw1kVSzKlXJNQI/j/8WZkAOWLCyGX90vvz7M+gkaADM91o87aneYrI2BhlKLIW
013wc2AAjkcf2DlnYinu7XfJkcLyDRPgCoh5ASAOMBnu9Lx0+k48ZONfLExjPfTfQNBgrEqHkepZ
S9G173WMxuT3oizZYQHqUwAy/M2BEHBS4lr4S0a/5XZJKmM202DRH1M1s9VIRbDLW6rffuhXKYw2
t6BO1tIe74LI+atszCeD8BZ9tr/MVQT9+yrwmJRS0IcI6TKKGGimfkvl2Y8VcXf7ujZnYHBT/94X
o7Jx3fQLluLQEfuErQs7OSho3pi2CVg4npX/g9u8ymJ0t07mKO5C2EDAtYH4AQ0480cOdRqQeZFv
FuY5djL2abkZH9XS323GVS6jxYZW9o3cUlUC/kGe2MKxc60YiBkUsNf6Nr4034DGBMRclw87w/uM
jBqPczOikIMkGhs1jgg8vDxFpJLx7CLnQbKlrwJVRzPKE1Q6Fkt2zFJMbE1SOFsm29bw33tkyymR
ksgaUahPEZp912Wn1FICIsheVoz7aRyC229zOxq+imOigkgASk5L0OlTAzrKALAg1P35cJ28q2Ms
RlH28dj0eB2Wvrj6YLglj5DgDznL9SSMucgBgjE2LdoKFH27uNCemnYu9th7RFPLcnkDA1tYTzC3
V3mM7chVc8jzGPIGv7gA1YqSxsoEpTaMMbnjDyxDBpUXw5ehbznuxAvQP8Ab2LnEUwGI9sYdmuBd
MWtkOn2xIjoCk2EGnFZ5YJAF+nPeRWy5CPvK5S0u/iGxv14BY2swX9vpcoE4j+YFWDlF1bs55hjf
r/3/UFPafqrwcFgfQjfBZPxbJEWRXgxQv9JDpHBKLoZfO4vktJhjdgFuiybmRz0hPQ/n6q9IIfG9
r+IZTSktoTNCC/HzYNnNPvOEB4AdfWp9HXvUWAt1JU5HU+Gdl9GZPKxVfaCQdsoIxstIu6SD6o/m
vMui+WJNzR1J5pOpDZepUA/SsmALN/TBrBLoSn1Bx/BeJvHLMkbSbmyVIMlSbARhT5eUGI6qrNmJ
CDDXhNhwsZuOYoWcnsZGP+iZNHqGRlDfBzjlQnbV3AaKgGniUThHCeyr1gRqbTwu+RSEbU54wSd9
p787kus9M3qcNUvXZzPN+wClIz4Rf3pG+HkPJJ0EA12hjaGVye5Fm5s9bCvQVTCj0BJpCWYCWww9
HLMniqWD0djYrd4WUJlJDnaa+GZx23FdRTI6C6ZcvTDBwBkIhegY/c+4+VmDSvW2if+Dml6lMGpq
prLYLgvmLK0Wc5zadCc3SDulLHb0ZAEaqJH68jSdYi30ehW8uYVynhXhhfMreNfLBAilNUZKn8Kx
pZRjKLYjIHpPzjLbFNCeclmoZy6zEe8tMYFBF+qkMecRvFGf9ANxl2N2jA7hd7TnYJbDYxc0Z+OV
Nyr+B0/0732zAw9YoQ6tqROBR1HK+z43bEtEi7AQMCAUZc/jgN2OpDjXafJ1xEi5XStz5Va1Qhwa
JXJCdc6ts3weZDBAAl9Cm8q0sRd87ULnFEM5b5hdOCDp3Ol1BCegK9mlTUE2KAPOcOZhcfMOwljD
qGlysZ0s7IgDNTABkX0a/18VxaK/YZUOJFYsq1UJl55bIIeCT1fewDLsKuBv+wk3HvB8Nu9MjMWJ
CGblGtro75fKTbLvps4txWx+HaB5Y60XaHmAEv31SONkmiRpYdTmA/nS3FfA+5WcdEYyEL5HqNxp
gr18lp95J9u2OVe5bBF+JE2JR46rJIkN4r1X8lm4DM7kLYkz3v0HfONNZ7mSxwQHUrTkdVzAxoF/
6mf9lBR2+4jlSS99mh4mIPwWr3TjwLiX7cTlHXbTyqxkM5EBoJWzxZIg2wTat142TlWmjhEtGLHs
XY4V5Z2TUQNA9cXVqE2h37yYGtgkkN9hWRTtFOlTpu+kT8K3aD+BHAiZF6jpOhf6yPkFVMJv/nl1
WlZJkjZJRGC6B1XVocDQJ89Glal2NLQHsbFqe7Iy+JQMEGqz3DtxJ022LJhfSWJ9x25ezrFvm3eP
QQ9N1gBIZ7FTmGmuomdQoTRtZDlAojJbXE7KfEeqx9vH3tSjlRzmG2sTgqvSRFrdyZ1TYHd8EC5C
wpmc52oNYxDktJAKgXJstN6I1Dl3CaBcoKuq32DM1P4LEnAL9v9/xuGjtb+yd1JutK3ez2g+x3hG
FHYDy1NxUFqTTSyA15qF09e8MtXmTa6EMtFImyySNkQQmkzij0xbXLRKA71SOW5pu0e3ksPEGyQj
WaHlc4ZFx2SHDcDpaJSHGobwHjYBGpL5QuoBbB1r16phF8+338vmlJAhA00QjWhwAnz8vNXddnPT
V2mMcKf18vt0Xx7p/tN8oXhxFGZM/jzfl5+o4gK8FHBn/xRG4kBBZ1wBHbmi2c2lQCsgEXkKvG1C
rr+MuZixK42+NVEtocuK6qPypquumNphh/lsxWs/C278WLnWK+DPlP145IVHmwMj65thXJJQmiWy
EnyJcGwNG5AWr4DUDtLRPIVD+aOL0k9WFXuFULiNOXgY0PHFSH2PjOk8l7pfNPmMHAY7AaTwVSBo
2XqRH4lsfh1islc7dPOIdohI4+mS9pqF6m4s+3M1KcAmLwF2WKWPfRuf53jwjSz1phGZW2y+FEW5
R7Z/6kyzwVhf4saNuTfU+Yxaj4PRtkNpZo7ZqH6Sh8ew6d1OQNewJAezFna9hWGrXDp0GuglSOnU
g4hgq504dCTbgeX1TbEFKKHJimqIJ5oa6UH6mruYe6GpL7bME7u7xIflrxpiK4mMWzW6cJiEHm5c
nB97IXMUTQJhwP/1XIxxlabJ7IcYTB0Uik8GU4cK/KjwQzMU7EBp31Wyu62e1Mj87sT+1YEPHOuV
dtZ9I/b5jLBoGAG2g05NhDC9KB4WrJ1ZOeF4bapRt6QxLjPv5FGIdVob1X6M1vNYgPEY4xmg7cDS
qhDcPhr3lTBOJJY7oRc07CaieY9nAZJJOgBWlHgmKMBie4bX6uYdj8liK9WQ0yZBBhCJ+yh7H8ll
zL1eru2+ulsi3vr/5n7Jyn58FOZW3y5tzIVoFFK0aYeTPAvBEoXBIulvaNrGTpNHflsj3xrIszD0
gQVE5XOlGI6W9HszlV7lVn26feObMchKSRiDKndp2060HVK0vdO1maOF903T2AmpOQ/pD9/WAPQ1
HarVWPbQrNI6Q6BggzVqYKikosgHbLIBFG2lW/3IDzz0Jvoyf3+5V3nMp53GaRJHEaM7UdICrF1Y
zuakcVwl91BUWVcfVDEkQCcvH2YNxLj3gDEPMMeHfQjj0D3IR+6qEO9QzPcKE3GSO0TtQUEXT+XH
jg/PvhnkXMNFdg6zARyHaPbwseqnag9kZqd90A+GH6L/Y+ySg+5a5+6pugjnBcnsnmISxl79TAKe
s9086up30L+vrhZ9AzPE20TnCZNpXjpoLxUsOi+i2LSmKymMxVGTThHHAmhmFH6ktzu3/YaRoQPt
4SpfafGsc6Yfic+j9Ny2BCu5zOuMrH5ZOhVW3DzPP80DkHgxSmF49SnZz8nHwtC845Eibb/WlVDm
tXbLHPZLCZVovTAYA+kYuuK9AYQ8Cft04jFrORnO9pTBSiDzXOUK/OpaCT6//FQQL26h9SmGb3q/
wbhI4+YP+Y6/HMA9JhOlRRqRrD6FURsP1V47UeZLGmgk3yl9fe7wxsp535IdvZETzMYuUURTH9GR
wBBW/sgeI0zP051P8pU4mmt9v223ZY6W/janUkaaENJNlChrggUVdTFUHnqz39dl6DXF5JK8ORC9
+6wnnZ2LkYeOx7OlZ/tRn5051Z2pEvwqDD2rK2I7wySBPfegzR21Z2RxrV2M+pusTnZkLDybuelz
ro+CHXVpWn2WTAppL35S9o2rgm12wUvUPPEeRLBQOeIBXORvhs1WQhk9t2RLqEGLisi9jL9Ek+XL
uXpc1IiTBvM+C6PWWYjB4soS4mAIHysV46lHOXm9/em3r0+VTVPTdFFhu6ySqJI2JYg4x7D2xMX8
KefluRSWx7KQOA3d7URUucpiolsiqlGXTfAF4oDv1Hyfz7GTf85MT78HHO0pj+z02FZYh5ltHiLG
H7T4KpspFxGRKGVYfeR6+qHwliMmsFt/cdo9ZdFMH8Nvt+/1D2p8Fcg4nLSTpKSjq/FD2ryVTfHF
SgE0H0rhHvD6u1wR9lOlWLYCiA61jV60CPyaSK/u5D6KbazDIaeC6b79o7bf0/U3Mc+2MNUuFw00
x1RlukvGRAjqOuwdQcsI51vzJDEvt+jqErvrkBRX3UuYKkHf9pdsDjkH2q4TrZ4U44OGcqrrTgFu
GgX5AWhGAR6Nd7pVNX/ho31txxDX62P8j6QknZzQRncDqK0BO+RayXs1PBGMs0mnKWvicKIrVbMH
3uxP+efoAERxtJKHACBifOi5LaYiy1AMUANhKxb9ZEYkASibSVKcyvw6z/DkhRd5YOlt7G4Xx/aw
iwLjnH1JAQ857kKkas58kum+Mc+7Uw38LcK+/g62WZSGNaYIBmQz07vyImJWEmx7J+lQYnChoNS2
7m1d2J5FWsljMvqiT+RJtvrQnzA924I6qNaKi1zne4H0X/IMzCVpkX5TxBwLp+PU2UqEzvLt37D9
tf+9erZjhHE4dbQoZUk5yU4ZqzbhTUX/QUGuIhi7lwHIWDYHDSlZ2jmmgPXN5q0owLu46O5eQAI+
A4cvGV5MxKvy7vbxto3AVTY9/irm7rRCzpIRL6tunrTlQZyO8vJ+WwTvBhmLNpaW2qXA3AuWmlwi
gfimOXKoC7fDTiwNAXEIU0wGi+1lZhaGhIWFDtMuwEiWvoCC2RucBNRObmPTt6nx0HGoJflNF1Yi
mZsz0kqJ50VAYtZcjBKASupe7h9KNPvB+uSoc+fevkbuGZl7LMcyExAD0hoxhRkBYjtV/tAlu+VA
SeKSkIt2sPnpVmdkXAQBrVXc6kg+W/JeYW5enB84h6IrY7/dInb/ZBG0ZyJs3K/vLy6JuNQp0mk1
mE7aztw3nnUgh/8wdkf/0y1JjGew9LFrpxCNr1TPTvWkfKkMBYt3AHHSW+ytSzs1mQOLdCfkh+cu
AjIPshdtEJ90qTmGZhhE0kiA79RfYqF2yNJr6DcsOWCw+/sJe+fGZJwBmHROhOg1NABv07RvSYdl
wlpu7stofOhQtdWNyDUy4tZm7/RE9JpU8yNrPBVi+6gL6jEOMx87yFjnNsTWtqb2ixDjM0/DsZu6
XRLpjmiUe2CBP0idfM7rfhfGwyeSTp/VXH5Pp/EAPrd9mmGDi/OhNg3F6kMxLqiNYlOykg4L2Eq/
y6LURbjm9CEmNU3FTwcsz8nNF80gbljPmZ3EVgDUocugZjsztVIbk8vcXUHOT2IJulTdmK3ZQAMK
yzGtrVLcmMD8jnVKwWldKyj8ZfrEd8bbUeP1JlgwYUED45lao6tJWxIEKJHm9yIwvARsiZQZyfjS
H5U95/apo7vxeFUmLI+NxZqqAo6XnBpwVAy7ysvQHsZgClfnt93R6nyMO1L7sUKJG+6IDsoNGB4r
HUpnb6DVk9zxKhSbuc1KGGNFpwK12EpGVaQcHnL5WYhmt0vTE4DWeOaTXtGtK2TMJ9EnfSwU1LVb
L7ss6EUjDK1d8250OzyeHa8Yyb1GxnZi+nbAmhNtfrvYK6F43o/dTqPIabsm0HgUxdxXyRhSOZWE
dE6RPE1+GAAsokdGj32x0V9qJwMkM3b6Vbt/+6ua3er7/WZVAS6YY0QryAAl1EfADOZueFDLcuvD
MZaHNEW3xDXylHRfPNB2pBKUX9Qdb11x279ej8JOgWANSElVEJP7zbuKaYV7waY7OXj4nywDwyB0
dYw3AM95/SyooGrErWrFUGtdz3azXHjzDERp4Jif83zybtuQjzLBjXvUGBsyC0QZ40H5p/BJQdBz
0y4Plp958O+gUaS1ssaLHyJHBAwzIprZsG//hO15f1CuarosUQI7RgcFgk2MaPr4CeEn5Q4jk98m
1EFT13Qx8N/6xgeXI++Wt0tnK7GMKgI2JA0nC0ZGDUw6WfdW+a1NJzaTHTpoHmUPqPEDYHpAKiyC
TqtyLFfmTlBtRoyrn8GoqEKMWJ5TWCCpz702me1I7m2CbijglN2y+CRgyJFz4ZsB3Eoko55k0GNc
+Ictl/zFsqMd8UNXd5E60kGN9jN/uoknklHXJDZaTaBzYhXQv+RvBuqMtw/FEcBSW+S6IoT5gmEF
Ka+cQvo5a3+De2dcb+0jLV0lRVGa1NXSo2quBssJPLFgWZH/CxvXtvr/qw4fLmQlZ+qyxipHvEtA
Jp6SJ3Ian+gcr+AZTjNjWgmL2TkQtniV0T/4iqtcxsNrKuqMM5ApfO3z4ht+foeACWBXbxQVlhI/
ic8Aoy3+ph67ulT6WVeHNec2HqYSkX4+PdfkfSoCsx44T2M7IrwejLEvYlQu3SLgQusBYZkOOjUV
B8x4c1ybENrrB8IalKKIzGxG1lz8tO7SffqF+ncsxqIMcYk+acfYtRysOKcX2maRj8ldTTn63H4X
feY5YN4bYowKsdKakBHtLBOsg50OsJ72sVkEcFXzNoF5l8vYkl7rOy0boRUT2OqVaPLS4qGquIAV
PPVm7EfblRII6XC32VO8x5CMpzxHnuZh3bh0Jw/MUlye5m3/YKIpDv56ULEZjD5MeZ9KIVDRPyqU
tWd9psh+X8A45OV386O5n+/0O8x+G4cC+2DgsrL2PcjReJOZmwdf/QpGQcp2rsOognswJvMsIqQa
m9K9bTq3y/srGYyCLNiNsDQVr6X1+idFcZR3gHYhXzJ7731xFk8/Jt8jBzi43OhqM4NZSWZUZpFb
uRz7IcNsL61e1AARfqdmNeVuFW5isBsrUYxK9D3YTs0PQAhM6FilrT6JP5t7yhCCOR0DaRqiYTv9
RDeNMF+7q6K/pOK21j+C0ZbaCkmkSFRbEI9bfv8oeO0rjTQKsM3Z0uvtD8t7O4zSDA1oA0wRLzjG
4nE/vYj6niOAXtpv0eP1Uk0G+0cGj5QVl8AsDFOEipPyoJgDMK+X7ktkms+yHntzZOzr0PQTENnb
0TQA0rx6BefGMRkAbWMtw77OrPuoURtQB6s7CXsdal66edkEQ2w42Qy2ONVyikLwuox4eTTfReq0
S9omskHyOXsTCJTsEeM0bp4m57Bqzmqz7FpjcYskLtwpASh324yvkxxJnmCAwEQTkkMpt06vjm4o
d67WJv5Y1SonzNq0jKu7YcrUKSDczN7E7ZszrH5nCcAFWXQMawoPt7/CdiNgJUn+1YliYjBTATRG
9TcMhvfFByqIJz9OaLOj4nmJQW660wI6OSWfekBzm29oCHBOu8nKsXraJmMum1YdejNHQXd0DLu9
AKBhpwTWgZ9Db785zEqbko75IbbSkqRhM5gU7BEgp2cEEL2ttuWO6MRtY8nXhmx3+3q38xOgnf9P
IHO9RS7HyxB+MKNry30Pl6Njs4pScXWHVD5gYgrMgilFxHN56z/UHvyuX1fRzKWOTdPGgGqEBmvR
K6BEBseam2PW12gEWo4kqH6eVE+3z7sZO6yOy3icfugaAyfG/WaRPREQVGDkHRNUtkZ+3JYkbxuo
6/EYxwNwS6OaQziezq1zW/06fOA8+7kffQV8bulQxB7oKEr16dfpkj8QpKGZz6s2bbeYVydmvFAc
qdkkhggQJQDOUXRZWGVfAMer7NMeM69hxrtgxhMpxbh05oQ5kSL+QqYW6wb9nVUcElF749zvtnu9
3i/jbgxNihVpnP8BCsoBWksbA27qWhcdW4HG139C0eQOM+TZWzrZORdbj3dWxgVZNXhVuxKIDkL6
tes+J83oiuLJjGNeDLOtKZasq+j0oGnACFJCLYqNEJXoBA/pLFU2HeSy7OyY35W1Pb9G+7a0m2+S
NwWJz/ui21UU81/pbPYZmXFWCgNyp+qleJJ8LLxKthnIHjA0Pd0FycuEzpP8XcIo2YJV2/6Nh4S6
7WyuP4BxNkIlCZiRoMFqKh7ETv8sWFogZhHPFlKD87tBusphbWFvoFszfria2evuyfc2yALyk/bT
DB0GMOW4lW0LcZXHGEDS65hyiREwaQaA6ASwkDXC/1EEY+8AHZBMi4AxMeyuOYlFHCP5fFsPeR+H
MXPYsidGT4HdzeQ5Kt4b8bXGKsxtGdvp++oJMkYsTwSjFyf43+hbtZ8PwIx/pQTOlM6wNPeim/nt
M8/p8w7GWLKu1bTC7OGKO/MxKwFxriR2iLb07aPxpDBWLOyBh1HLOBmFAwyn3LHq4jSVmXdbDO+p
MRZkMsI+L2s87WHRTq2yuGKVcYZrtqvJ14/Erj9MCnpTcQuHF2Z2+W35MMbDW/LYvhMJFFeln4Mi
x799ru30zpINETg3kqwZzFcCj0E89xril1J9WVA+OsgeZUyCQdqX0yU5Ad2R0hpQLi+e+m5+upVo
5tNVpJoLJcXLV/T3RQO7kPajAS/U7QNuBoQrIcyHC8MZeGB0OZwMxDPATw4c3HgyXQmD2DxV5l0m
m/EIo9wYyQhhnd+5io8w91ifBac+U6JyymZgqXYO0gHupPCmJ72e0mQsvFylVgOMwX92nsbLdKoP
0s66iK/KeQGh9vRYokax5w21cj6gydj7oTXqaaoBNZhnpq0s73nd2S0mz25/wW29WB1O+TWDQZoa
6m0D/1l6feyEgeLGPnkzCrvy6OGMH/+PtCtbkhRHtl+EmZCEEK9AQGwZuWdl5QtWSxf7vvP191Bz
51YkySQ9fV+mbazKykNCcne5+zkHVMPu5zZXr/uVyYXbH9F71gYfZOoG7qLq3TXDFnxv/tEfYuWV
hXlvr2qbGmsrNZ5HXMgR+GHI+TRm8DIrl8xVP+OwlQKsv8CAH2UAVmjEWGrLwnklFSvgXLgLVJwV
H+cSNV4Im5AKdTXZurK0jDVqSDJK4CorwztkNLBlm90GgbhoMnwMwe8xNtEOKpYXgVdvC525IZxs
2UX7BvLgI63tiOiPCe2eaZ9vZCjr1+TPJiycnV7RqgKHHn6aFt30XXM0EsOWHr1v/WzjBK1nfVfb
sPBuehoazJ8jxgz6mntn2IivWQacZrenBx165P1hZtwgx9YsA3M0p60G7/r1/LPahevr+wgQwRiY
Xow6Waj3nPCwsCTLNqr068nFn5Uuu6BjmapeV+Moz3z+o29RYZautGvUXtmLCNEjzKW5PZ6z7tn/
b3nLTijrJAhUPYxRa6w2ldGw+8FJFIhJsOheiHEDxLdlbeHrinT0p27+nHWJAkrHj+A2eKJedVH8
tDHbnv363AOtlySvdnXh9fIwm7IhxUOQu8yZZSsaYkbf09gsDDw/6SE9z1VJeQIafYwsMMdLq3Bp
sdtK49YrHFc/ZOELlbEDfmmGL0UHwJccDVLGzWEuxqLIFh663bQLXwt302GtPk+vzC4cJGOeNHiL
UxUdxhe2D5zO5Gg2VQ/bPBXzRfjoi/+cpIXHgroaOupzs7fLs0sahqqZ+tmeZJDmgbjDj6A19vhj
Wx29p88/8nqY+WN44Y8IbVXFEHDKSv8laSqTD1udz/+QkvwxsXBDftVAdXfCGwk85ffGKwVKa9YA
rH6lhhlcUHq9jSws7yB2ny9ta08XzgfYe0/mMR5Oo3qvGj964rKuMiWo0Wr/jWg/w2YDVcE2DswS
YZPLoK36Eee0sjEl8NC89lAa7+zBBlXpYbC5pZ/Uc3qfgr1Uu+evYE19A1QA3CdouIW4RGD/3J5H
3og4YpGYZQBnIIXQkePm7F4kX32u2rn6UqdbH3rDPy3pbycoyJYhw3eGKoiZKZmZMd+R6l1R93bs
v33+cdcnlf5cziWyKCQlawWDN5QFiNHY3rONnX8QpnYEw4K71ebaWtvCA2kl1/wqQPnGaMD07u27
8tYT6Z6rrVP3Pz5f2nqj9mppC79DJ6LoXMGzVbulvzonOahg5LLbm5npkWOIXtoJSoCApplqYpZf
i0t1LC7ZLnW2H0jrJAtXv2XhmFpv0sexF+gSkNtIQZEjzp8pv9eKOrAymfUmacJz1VOQBFQo3AXk
HEoftRa8MAY8Fsmzr4BU2tPRzUgt0kK5LbrnQ/KSay8J6PO0WPzsGohYeKFNEogjiTc5/UKj3+Tp
a5z/rMd+IwHbcHhi4fAyOAQQHgDYAYGbnYzJsyan+88/4NaNWzi8oFdSdFLQE817kMHV0b5LyCUt
D0HK3M8tbeRXYuniiN82wPaiMjw6XTu9ZK2+w9iy8/+yoi+6aJifLcqixnmMqfYatkNsQvPnJq2U
LUmp//DO+r9QsSTYpWkRQ9J8fpK45BfZZZAxYPJ32O3AJ1JneDdbW3iNjT3UF2lVLpM+NhgY4oZE
wShbjtsW/xVM/VYZYOtVsmzYx17Hy1RDsyT8NseC0vKPid3d1W7uGuBpK8/cib8m9wpAIxtn/mMk
nJWudKIKHRhPSRZLrFWvj1PeSKdSz73/pan2PvR+JCgcjXMtsoOIv35+YlZaFu8tLlJHT0xqBQUy
6WTCB9tHG+9Grj/0dXvOAeo0jPhQE2CdoPSE6fQosplW/OX1GbeTbittXl28ZBLCh4aua8thfUik
AAGHxMlhNDDZkB8zozq0E6C+XmjRgD8VgM8V0JXc2IKPyQC2QOoAd0CGWDOWY4Na0Kvh1HSYVKLp
C/XZQ6AXvukbk6Wk0AHMKbWmWrzkElDWCW8VJdhI7VYO3PtfsPDdkJeOMb5UgBW71g51LCye9K2V
DxqoHT3Q76Mgh2409UEGMJHbsNJfqee/gOxpRxMwTKTgPgFP5M5vEOTSzs3bzc7WR0/5/hcunDGN
pqqPoD3ldM5gF4egMEMBYLLyUH/VwZI7DIfm5viPpsXf2114aFBu6w2o+jK8jPvfY86KD3XxCvKQ
qZPcbGJE14/gn6Mw//lVpQXqMKPMIZXkDKrZ/hqt9MItjrq3dZiH/mfhzaa00P+ZE8DtHsWKV+UE
MBWDEwggiQ9k4inoQwbD0zHPMR7m8fjJBnGzCqFazHtNd2DuP8WbWggrKLj3RhcZk06hmJNoWLPX
T2aJGeu6+DX4tZPkO5KdvK7HsDdG3aLCLLLNu/fRp8M4BJ1VXD5KP3DyyaoZykAn87lKQPxgQTQW
422xlQA9bvV2gmb436Bdmk/N+0fcO6vLKsSUQR83GITu9KOsjwWtgLhpkQerUWrzaLITL/Dm63eK
jeapnJsRoDXZJyR6I733Qx3yw5QagZnw8Btpv6XVXCYOkEUn91GT3hlRASIr/KWgbtDgz0HVrrAh
sIIhD+1J74RJvPFQyHAX+MOx79FY1CFLpEooNWF+zB21YNf45Q9a1YbdYCoOyl7I5+piBGMhMV77
sf2hkeE+D6cXDfyFPvcuUNWyR1lKU/GLk1Z7mqWCTcoOe2AXFcFvIc+gWq0wvsCl/aC+Um440Y9p
9/sdXbxdepzmtld7w9EKgeHfuj8lRX1CEe2l0a3GyzYecCuFhvf2FoGSFaSjQxFLRzP5XOcFxwYy
Vmx04XZW8g3UDJinJ4EzgD3J+jxe/O6tfHZ6FiGzVRGnJi1RULefr6hqOhP0u8ZzDr3lnQE+1WmX
2kS1utaeuPkY3SRbaJM1b3x1a7TFlWV+V7Ikw25HDY1NVjAzCJt92UiLTxudplVTTDUMyhh80hIb
nCuZoXbKiEpA8E2Mx6g3rBI2PUyZfb6t685PEmJoEHtVP4zj9GVUG1SJFACfZsK/cJfLc/qX7wJj
gv2shKX6x62UctURXNlcHKNo6hS0C1TDaWbdzzS3vAhH5qYaMHmUgoOg2MjvVnfzyt7i6Ch5J4w4
54aTp/tBPSKkW57WmFmzkdZ9fDvhelzZWRyQMEABkumd4QzaXy0I/8rkv+9JwAK0zQnyNQGU8uLp
m3WU94khpGPs+RHDEfZgjnd/X4Z7dUFX5uaNvQrMqp9HMeOjdHjc34xF8Qi0w0ZtevXbXJlYpDho
DCu9rNA1Hcr0p1cXjTuK8b5QQ8fQfX3jWtG1TON6/xaJjUw6PxkJDdypYdlNEmsATKgKhkZzOVmB
MZzGzBMnEPo8qqr+sy7QW9WK4oYNYFCA/ud3pQIJVcdlefIjzcwn0Hy1o35hUBcwaZveDKy5ZEVv
1XVoN4zdsEI70qz8oeviPBX5nVKnh40LvBoDrjZwkTylpWbogKRmmB6cIAer3858a57Nn7qdukvP
EIO1oaK82xKuWffHf+wuozktZT6owtOdNAEFBHgD7OIWXNKBYnX7MHd+CKRroAQrzS63MsweN2Z0
s/U9V/OYq9+wiH+RqmchRAcNJ0mh6itz5Aae0/kbW7xxC5YYKzTFIJ45YKW1Hv7waHZPArbhoTbO
5ZKtq0lk1ARBCPhpCUSB2oJXFylok5pV95BFd9O4h0rMRkTdODjLcFYPYdWkIyQbgUE34+ovX8/P
rH7hPYQih6eNUzq72A/R++pLLRzX0A61N1RwXI3TAToprDZGf2JyZ9o4RNR/0nuaPSXDJKkUBLJb
C58ftGlWl3GbuR1VrKADrTmHzNIuDPIvvdKVNk9I7H6+yJV5yNkmNIk0yTgTyx5/A3GIeOzQ/dGo
NfeEuhYtffYbeDBH1hSAW+1+HjKYoSQzKNzkToEh6e3XxRxBP273n1+yiLBjHzRQWJCoDTnNgUC+
dp+cBktxq+Ms7obHxecrX3/NXK18sdsVG4oQ91A67TE7sPN0Ui9zVFJvtkuuq7YYITrEjAlUVpeE
4oMox0BU+LLJWbpkFx/1h7ntRM70n+B9EWpVDuyUThgqgwsHAz2TJOUE8+/BOTvEp/B4HW03+3hr
X+3a2uKrgdw16lQf1gCyO/SXecpnuqQHYDfc7b7HSofg/doW30yomeBZxgwnFEljyn74EaZQRSi4
vyu9zNboYHdqgc5pSAMLOWpj+Sp3vCq1Pz88a37oetWz+71KMvKi1vx2fsRwcZkVwwzh9v6p1L4D
VbDhyVez3WtbCzckiiauWQA3BJqfX4MNPPUM8ZoJrpMHcIU3VmyXXz5f3lqye21ykUOxKNUTr1Dw
Zuoza1ROUyitrghMvTuM+mAO2uPn9tZi4rW9ebuvtrNuSOtVii4d0Uh7DB4V2dvtJnJky8oikepy
pVEITVN3KLNTk0v2NEjqpsnwrIz0+yBRrQER1VNoiKOshF1HuKpBbfUVBFVHjSJQ50jwir9UI/iZ
+vEbXuHPSto/VyOxOWte8qZ5GsvpGFUUSuVVBjLj9jbP1NIkRXSXll1qKaVyr4WjFWae1WvRrmmy
i8ggmJ0r4RkB1aZafM+UGlLPrf8AVeZ9wypwLY/0VuRxsft829fd0pWrWORhjWSs77v/dRXaOTz+
6+qKvWJvOor5ai7d+9U3ZouOQ+nh0S9ohQcN2qdN/AwdIrcCLUANwsLfpE1br+//sDogPVEj1/H4
WKyO623clA2ShSh9iozvSnqbaGe1fC2SZ6+EmGYjj0p5Ycm3z3d11TdQlVEdj1OK4cf3h7nSiqFv
tAywUg8BTKHftRpv4hJevzJieyDq/ef2VgvzcPQChWkgTo1lNVwZFHWoEd/nEF7v5FF+S5zf2k7c
oc50AzTB1rlZS/2uLS5uUkRkk6E0qjttpgw7UZLCFKUKxib1Set99MK1/C7W5DkQ+ldDa571ur+D
SksK+FT6S+YCFTCeHMuwf+5kchwDekb5duNHrmXATFANG8J0Cpnv958hU6lRhfEsax7JbKdmmYMK
XrcRB1Y34srIIg74TRiih+yBglbBKEnIBJjZk3NgtFYFbfNy7GzZi9tUy7YAlGtP0OvVzb7uymOq
RdUOKE2mbsXgmYKa/Oj6/DkoC0dW6d3nB2z+tz7c3KtFLqIBnHOVdh3OV17kVoTKYduMVtH+AyEZ
BPcrO4uLoxIaylBHQvZPEpfVW3plbHGEUZFIhBeXSOPFBH6e0TLweunpGaPfO9ZtDXqvTLO9X9vC
F1UTYZXahL/r9TNXq4JQAzxXbnVmXB7QKTyMCOTO1ozDug+UTAXuBj1CuUzvS6b6tR4gks97+t95
+LVjwolOqTAg+caXfg/SEWkVlxh5nPLarRNu8760ZDdtXLm1e82xHsYNVWKIapHe9lXGpRJpnoMv
aKZBY4aD8/l5X7tbM5xHJxib5+BnfX+3DOoput60IKklvimTi5+fRvrTyH3zczur2SynnENiSAiG
V9h7Q1NDNe6Xre8GPo4Etdr7YV/lx5niKNsNrb1JBTTvzfImc6pL0FKiWSaW0stdD0XdVggwbf7X
p2H1M12ZWjiNpG7Kgsgqc/NEedFSFaSe09YGrp64KxuL/TOIGmiVUD1HgFBX7ErjF81eN77R1pYt
/ESU0Fr0HplJtgZbd9CJsbPvzJ27imQzY1nLka6/z+Lk+R1C1phhQQ2GzTjQ6Y24kfaE/BPElsWR
7Kn8+v9b33IQpCXxWOgdSlAsah+TFt8oCMOHEqQcJv4HlE1FcoZ42PPYt3dlBoi6QrZG8VfvG1Px
IaXKCfk9r3QVy0g/aLGfctTvG2cg9/lATAk9v6rYmi9b8/n8ytAiWldc74JED9AiFlIBLQzkChOe
Yt4fVKp7jNNVjtfJr4YYSnNS8d4K271Ojce8yu54InMn10r/0Ct+fCvb0EcZxNsoLK9emqsfuIjq
fFQpmdLcc/yIaXhxsYs6RsGG29kysriZedvTvGo03yWQVmW6STJhfX6o1i1wBAFdwtmQhYvW2ahp
3Yi7nwV0p/tgGTPyDaLN+SZ88GTsj4lF2WHsKW+KEcc2gOCcjw6rgEAgNaDBKfZ6+MKhbQHi0s+X
te6vmVQ1ogu8KZajWU0bTm3ajpk71zoYnkux5e111zM7d1sbenUTuapJpK7azCW6CA4UL8AItPnO
pBlWViiWGouN1sL6gq5sLJxbhU/fx6z23Sb/6peFPYx3fg1eqsmNqtxKwVo6KgdRHGTxGG29+Vdv
vaYxBqkniNMu0bNx7Wei7io4bwO4a7JryPcMFLPbOjnrhqQuoP7B53mh9xsZjIaXGkqlOExBHZcI
jL1DXRuMgui/AlYADIFhFy0qce1+47ysunPtj+XF9rIk8hLe4BP+q8I4V+JGZ+dbYr8HicvG6dxa
5iJ2KFmke5neeQ5pHLV/aYsCBXkTXM0bl3v1ucn/rGoJRxuCqmwq5vtuiQq/G+4pdfxdbCFKtfZo
I43dHtVdDfTI9RiI5ymUTeaNvooQakZ7yF7lhjOmJ206yRrKNRtIjPlbfHAoVybm63hlImuNqitb
BafET9yYY6QM+nuAUWvBKSFsMKMkpPdpH22YXd9NnWrgoCMEPZnFZ8swe0lUDe+QGTw+A3p+h3z1
XyFfgARuajdC/upm/rG4bILlpRICVoNCTBKep+pY9o9FuHHyV73zlYlFAPA0rw9kzzxHCXhuQkjz
wKbiVKn9uaeBI4Nop5bBWcTZ4fMbt+ozr+wuokIulbQuJ5q5od6bje6gEr9x+tc3Dz0apO26ri6l
hFBoriGhhjGAIQqPpepZEcJbV9INMysAC0446KP/bWcRpEc0sVPqoXal4I5N9vBY/BicyTYcdY9R
8dGKAa/Oir/zYpzv0oeLcGV54S7RER5VjSUQETlKt79M+xRBTpjzRNvfKumvnpWZ6ASvElVDQHh/
8UrGRN7qCqCKAFUEX8EVUaLrBNziY/ms4D8QUJGqiTaQayi/xv0/eiFziUoA6Eu0mXnrvf1MxzzL
VNJ/Oen4NO2ni+4iIjnbNdDVw3Nlank8uzGsNB9P18BTbmg8XUqZOH1GN+o162HdQB4JEUWE1+VL
HE+8MhVz6vBPCilrd04jMMRBhKEhMXq/fyycvKgrsH9+153aTH2uxH+vYowxxysTi33zvX4sSYl9
M7zRDIsnL9uYUVn7MNcGFmdw7FkjMbDruyws7RzDtaUjySZv+vwzlzdLw1tfJ5RhaGlZVwhloM3w
FmRbtur85kmy1If4wB2yV85boNTVQ3BlbVlvHw01VhvIzLgD1CH8yFL3YFfFlOgOzF+2YQuy5bI2
lvcbSXUVQb2Ul2Sc3xWYSywtZs9oTT1xMWlhD1BZDAb3v3f2GraRotwkdLlMIHMNbU6G8QY3K2/0
QFpZkm8sac01IdGHRC7eMOqHce80LYLCo0hRwfNpJuoXBSSY/aFMb/X2lKNqo27mVmt7eG1x4faL
Vje6SibGWjd1czxxtTh4bW3p6n1j4AFUXZw+lHbRp6CaJ+MO0EG79gAe9x1eAsgm0U5F+SN+/fzz
rWY+19YX2bFX1kXdpBl6uahzYL4i3VEJKmz9WQA8F6HCvMmvuGly/uBXRzQqp7atldSAY5x5n1SK
CQcIkd3OCHmC/+NsJeWrt/BqkUuWHp7pIjGCCHVfDBmEp38PGVTm3GPbPD6zn1p6mGtrC18s1WqC
JAyOT71jGBw0Y6wuK3aYa5rjZzRuUhxu3JDfy7/aUDG1HclCfMMk6n+IRNoRZzeFN+5pFp+kHtwG
FOPRAd96uG4tdP7zK7ttXnkZ5qbnDzkXTueOKpbKbqTpmQGyo83plLUoJyhEVhjjGGNc8t7naPfX
JEa9wdeJqwRAuE7J88aF2LKxWFRXKF08qF7qem/9DpSmj7pvKqCEN7tf6i53CqvFTdwk8VndyquV
zb/qaitBCuZlbYoHyMQbqP0act9WCFBT5ZBksKeUJ+bQRPu66kCIxB8bI7ejJt51yrDxaFi/nVe/
ZI7SV79EEeGoxjV+yeD4e0WaYLKyovDATRXXU+yDY99sZEqzg/twX64sLtwtmHHikScYy1F6TAFW
rRt5itl1D+qMWvIMe+MDb5lb+FvPC0XI5xa4sQdTl8WfV5J6vJ+3Hd9abUBw5IKGiqbJB+zEhIZt
24RozRQSsldTZjJVc4T2jY/fN5a4GsD+WPrwuFTLoUkqpGr1rsZo+27m6mogu2jPDojnm2MFa5mb
EGjSzOkbIvRiS5uglo2PMS5HnS5aYZj1xHfasCWxs2oFvSCVSgrlu2VBkxmNp6PPDJ7q8LnX78ro
PG7luCvMHugDXdmYd/bq9PMO82P5EKAKbvU79TyW4MQPCmCgwbKxUzCZ0TvMkmBtNewR4nelmWj2
Fnhr9Zxc/YaFB4rC2IjSAHO5qjgYgd1H3X5ITorcpM5bPSZXhhZOJ4F81sQ4qi2dUx2AXEoccJxT
q9mB9ftI95vK1au+BXUjtEAFmm0fuPo8mrKMpMWcnEIl5lXda5jbV0zmjiDfjWKz/Q7Voo27sHZq
rmwuY//IYzWVRZ+5/MZ4bF84yo4YTRvYYUZ+BHt6olDU8rbFytY8+rXdRRYwqn3VJkrpu/RmtNC0
IrZ/bLk9txVzuy2P23N5a+dGB/KDEGQf9MOIvw+GsWJieD8R75E1N3x8KiMC5fgtPvz5WCz8tcoQ
goF5kxKAvsX5JDJGC0mFnTSpzLJxNRCXbHy0eXM+M7E4mTRvIAMHgj7U+Ge0wr9Hov5OhX9tsu/d
chYBb6RaSZoWL6ZrEN9M6SPsKL+jjnfaDgUrh/KdzUXI4ykJq7zRc7eq9mlyySjg7GKLnHLNCEgx
DbQuMMWM2s57X1YXUTfhlECWtnL88avOU9MztiTNxcqpU6+tLDymwWg5BaGSu5pfYLLufkR+FKBa
ld2FvplMqPGbun8CDFR/VtNdXlpJa4nUlF/KwB2BOy9N+haHTowEB5C9aj+EJ/2xjJ7IixFZdWz2
GqbnrSQDqtoMIZGculVkEehy9gevBW+M+hMPwKAFu9RjgFdu+pB6+zpNzSn+NcmvAO01F6M34U3B
R2f6xZcU+rLJdy+MMIl0HOJTy+wotGrVYk+fH+L55bQ8wxhgwBw51XEnfxcXr0JJKvIwbrXCc2Qa
28UARYUTueUytwU7B0G30Ypb/QxX1hbvOEiNySkpZOCG8eMw1maYPgw5HNzYWZ8va+32Y1wCo+pU
o0B/L66LCtJMyoAudTsG7KWPR+rWmM5cw13duz9GFvdjCkWmp30N8R0mTq3iPUjw5pqpjI5GFZ8H
0Ti0mQ5KnPwV+couTsu32C/sKJ5uaNIeBHIdn/YuIaCIDvQnMB/kpt9698RIb/MCHJl6dWRxc0ON
4NZXa6vj2gFC4JdcKO6ogDY2i6d7jceHRPNORIO0G4dISujfMNpCwOwRYJ0D0S/92J3ytAxdIwcM
fGrw92QYAk4SJVaitZeUuEYM/g7wwiT6aGVB7vBAtYIC2X1MnNiH6JTIrCGKgFyLTb8Jvnj82Rji
F60Kvxa5eCzzalf0VWhyqqEV30NWmIJKgZ6S/quk41Er8sjMxsIRoNBrQDwz9IHNonxXKsDkkdbh
gOAHoGPLodaFmXSzkQlylgm4fBC4lcQ/UvCGpYkGroB7zaCAKkX6i992b23dPItBmmKKDolPjiKt
ZwA7JPCiH8igB7OcxMlXWsMKFJBgJ+PD0InW8hXQtisdRmoHSF5806IQIxNZ/rUf8RD2y/hOGKjp
1mBvn8ZdZ+j3AcVLo6AHTfp7HkWPM6NBo6R3goLPLAvuaBbsDaa4UFk9Uh06KKhd24NWPUS68E3U
utDDo+Nr2qFw0RenjleWGA88DSy/Fzc9ZvMoEafKICbLvhUGeFLUKLfL8dlooDHoXaTMH8oas+OT
egAkKLPiLjV1ENBjRCG2CHBJXDNcRapPwaBZYzsdlcpzY5AoB1kHU0jlPZDamZkva+S9ylse3esD
6TAUxTEoAu2k4bbobw2Q0WuTZnfyy1Codu+3qHvgTdV1dtJM+wxqohiyOk7jaHVg3cbkwZMH0m9P
vRjdTzYkD2pk7FmmnYhRm17tRoU0Of+lT9DLxtGqo9TS2hCvp3MUPqfkJQo0IHP6p85H95E0ZhP1
u4w0D4Kc1ap0kClYFH+/rQ8c7/faUOxkcCqaOx3umY6UiAfFyau/YR7F9DGIV7Y/lQIgbxHvWpKZ
oY5sEcBhIwHZcPISq89ty8yxf+oLSClJyGPxZw1HOqndAFM7IDE3eYU3QfBQR42pqKqVR+otHeJz
mN+UpbCb0jcLIOTS4Wssp32uEtNgsaPWb02IOWwCcJg2fp9a1Urbrw3rbCWpnQYXqgo1C3MrbsFL
ExHOZnFh6bn60ATfKsEPLb7mUA+mjoF5Fr7O3xNVTMcT8shLbQfKc1skPxv1mJb5LuBiBzyBTZru
wkp+IP4r2A7B4EdN1X/pZGwNA+gVs5cKedUQXLo0PGdeYpEIfZnkx2iwsyxVM+7Is5GjsAXt1lgO
KOGpVqzUAH/9SmpmqVloezI88UjYUyGcZgRdjgHNHx3yFMU5Lflu7s1lPhjmMZzOBNhuuNPy7GKw
4RB7tV0FqllhIkVO+iueZWaHx2ynpS5XyD7SY7NqbsDTiMmZ8NDjo5XjKa/f8KKyyxozNfyn1KJD
rP+omQdCygRjs8QzqxEkrePPosLniXQ7CCD540V7qce22nNXByV8nF6SoLkrEctF+5p6wJgUk8lq
zaZTaA5UWnrTnQauIucEegozh3UFXcvYMHNeoqMLim7vwagmcC0rqUkqUppV8lxC4ixFgUUgmCO8
WhqyBB8OFG90RG3FbHDcZEncIhosI7hJlOkcZVAjo9WlwM5BLtSMjfJI5GR7w10SGMg4yt1UxZbe
tg4+ixfcN3pmlfi3feAo9QeWQ+Kjqg+jVG+z/pV2+U5ot0HZPaTVaOFQ4d42JvTKTO73uxbrygjA
bX1vVVnq6Pq3tnpuNeVGYlajB61GAYrHwvvVIQ8Z/P5UJYkZysGOMZnGoszqvNSeSHSbGW9weF8h
RnKJKHVlMpxZp9wiykImjwFJOv2q5cXzg10aQ3Spe9IBgfQnYcVlvUvGLwJfXQLKLRNAljT9UgCd
1ZSTmacniEGbOkS8okG324YfCuwZ6byT0rI9TW55G9uUgi5MOWbslAzhbVxyJ6eqUxWd20fDhaUa
OIlj8qB6zREvF0cknkWHv+qMn4zEM4vKMAW70xnG4RS05fzyqFEEkiy8z+RXqIXvQuMx1G/7gu2K
urMq/YWEyWs+yc6SqXdIojy3CqiC6MJJK3+nxtjgPtrH6XAf08KE+zbrnjnSB+q1uvQGohe9aSCK
1nXFLuSnofzRBAglgM6nEKHvfwyR9kWUTyVuiNa/Su+NF6e6FLeYUHhOIvxEAxh/BFZVL8yOJHYd
A81KIAtC92FfWayPLS2WVlAG+LcPeta/lFPjKoo2mfWQgb8KCrBV8KpHAMfCJVJfgmtDOY6hBCgk
tVMNEmARsYW2j42HItUt1hiIBC8xAi+m1Mypl242hRi6GoAcbxHwn0B/YBV9a3Ye6OmDCH9lMLUe
VF38L9oeQoo1Q4sHZ0G145bMvp9lxve4Tn74cE61JhyhNA6HCFGGdcStTeOfXp6dFBXl1v5+bH6k
xvgFXwFTKG+kriGLkaPJWVtEgKAjwBiD7N5UDwN+44mOArxicHFK+9zWdywJb1PobIZw4u0XDTAA
XBUj+mXk91TXEd713QjkUZd/aRqOJN43s+Kh9vrc7Eb92CT4N4ZdZhRvbZgevFG3dBqf+ynEHAX2
yuDfRPWT97+MsL1p2RsR4uBPxFRBVKQM36FsAdqcBFtU33s+ZlhyaZi0mOnz1UPZ3Rbgxeqqahfr
wz7NtB0O8EFBD9Jv7mgN6qVoOCVCWKLdV33oskq5ZTFYhNvmre9R+qYmNI7sLjcgc4dD2CBlDQvc
otrUjMyOES+i8KxHg12Gb1JkTq1oqMy1+wZU7VN97jCHyMi3frgB0O/YZU8p+1JyxawqlPen7ARW
LXtK8CoZyFssbzNAb5UCyVpf2X5tHD2x9xK04cDwafS/NLyYk8A/TK3u8D64zOnhYDxRSOJWOYhD
lOLZ87pdIV9GfL8OgFpOO+Sy4O1B9soCM28oCElLS4vig0FGu9OaXVnEl0S/TVLmxKxzwix6YIYC
l1TaYIbdecVrNryOcQHEwF8SoIghqszQe+Rw2gG441IfyJ+e2WM/WnrwohlyF+dvGijVRry0wuYr
G+5L9X7q612uYgqtO5MIQSUAq62W7lkAgpNMdwHcsnIGv9Vkd0b+Pyyd127kyBJEv4gAvXmlae/k
WuaFGEkztEXPovn6e3pxHwaLHQM1m1VpIiIju0BrPuLJOWilclY6i+BX/LPXdzN1/YxYAlx40kX3
MutNuIiRW/puTEZkL2KjJNeYe59RIWUTJV7FbRUV+ibWZpRq4KxDJNzV99rfMjF8xrb8zHD3Wck8
/cDDVGz0cUmBqXIUpkk2WaNi6qJlFmGpaDgaVlRfqLK0+ITNCXfaeBEWn0pZuyBeqqDPLBlqdGyY
PIVzs3OIH7rebqzY2Pa6HTRsffFcE4unbqu681aFK7PUTRI328bOQwqKQCm7TY+/qKckUdo+p3l/
7NTVH/X8aGpfC8uHnNm8JsnLNMR+vOggfOVd1n1kucdpwA4KX5R4RPTLi1nrkrRvvEiFT2SV+8Gt
To3XPo5y2IirXIzfJH/WEm+/Wh/5dI0FA9Kz7tdV6k/23VWGQGPMXu3K58lG/p1c5/g51vNoGtjf
XXwIo/Cd1ova5Krb8z1WjavDyXXG9po2Wagv6u/a00KgwW8Eq4QKIqr7D2EDLjbQI2uy9czM1/iJ
nVNxJ9hhbQ9nXPpC125CT7kIJQ0mpwvn1DrZ08WS2N3KZZsWGTvUTMq4KcjqN7ufj9640+w5mJed
0nlBXp2w4yFOfo5aEq7pdR70KKu9qFit46D8taaLWS1+bgAfjvsJan1df4VKRC1vUlw5IpGQyU7i
Ujo1U1hJc2coTWhkVC1m7nuNJM47uxFqXlH/TdIOWvVpqc4r6c20vqSgDM5/zRxD8rwOMlbordYY
TkSTWsRPmnS3Tuadl+zDWosg9wZABSMsVfOkLmbvdwVDodNhcgAoYjVKFUzKRHZ4ND51k2/0FpH3
cEuo1VauE3SSyulXlJXivw1M14sqxY5WfRcTHwp1O85sBNXlR90gQk1MP6/4KHn6Na21P8rkYMVs
P3FHnGU+cNPcTbJ4c2kuHdf+sVLzb6nbBz37k/BW5kQl0f7ExrGqns3yXc8RIbTZJqnfq0qlIQAz
QPypx+mN0YwIfzfMLdpdVvU4udXMw1svg9n+tJP+3DvDd+Pc8o6XW+a+4lQ7dxnu68JeUaX0rXpf
Ft3Tkk3bVr+J7pvW4Mi4lO+lGOXX0B92LoMxP1vqEKx885YUmMhS1ltKGbQVV7Id30XLHU+8sBvy
MFOnUzJYx0qPQ0Vo0RL3dC6jP5vLxauMxfc6LPGGxvnJTGowZtzDxMrD3pZbp7+ZHU1rRu8mmCRJ
1iqyUzNcGatdGJ6rUutmrcsxGbsUv+nfdP7qbUqU1g0r0e9b042whm5s41X2nW91erC0m3qyItVb
fSutLu1j6NTxB8WllvzK4v6W0gksxuRn7a8Yi41haztHzY6JAyA2jdyIx7stc+08gJ11WVNTp9dX
OY8jtT2D/oWWc3bim4Uaxn+YTymGvltEBYb1w9tKl9zXvanbVWx9f8xA9xo4dv7Ulze0hYz8VIMS
zOtWFMpGa/gWTCxfxKWyrW2erE9O1u3rRkamNpxnvfjorFM1IH30nrK8fLW89I++Ngc21t1XDKiI
tH+NjoeRxbo3neGvIpRQDM9r8eERG6uGbmHI7cbvCyfg6F6TJgln+9OmC1pzjbHENlLafR+jI7O9
z1gOe5mfl4LtaFLSL1qvmXADV3vWyQVyfhuMfZcovkPiL3T1LFIyIx9+IP4WVRGZdnxI7P6uGk6o
dh9LjmWVJjDRtv0mJQZ34tL1zKRTzeqbtsoxC7PeZ4sZX4Jzp4WVnQXLnIZytZ+87F1kLIpv642l
tttEnpM1/koSO1iWjyRhwSRWrJ37Njf2UbM9QtwYFgQRZ3ybyU4a409K0gbruOvV8pI6znYiDSyG
FabWOaHwqJWlDNVZPdWDPGikb0W752O6c8R6ky3ezQoWxY0d9VPDyNtEsTLiioUsmmQ6073JuAxL
kYSeIzY235ZMvx82RCmDnmxpRYo7sZXBcz9UIAQ9yV56w764qZgC26l9nE0akJr6d83Hf3YyHOyx
uZSyuJqT6zxlltNyFp8S24nAfA70mfRQWJ7X9XKs3HyX0QONnkNWs7dO7NH/UPN4xl6p7ZOX2JtR
SfdWAdrTZkGa5xuGS6kP2i+ZuE2Y8ad+UWr7ZlAoLpIdftW+hXCsVanqwK0MPGijMZdfQ/Ldu9WW
dXy4g6kAFu3HYgy+yacbGIsoGQMHaPnpWwuv+YIO3mt/FtoP0zlL2b3o9mqH8TrjcykjJ33zzCoY
09lflQLZPvtWlOk0Y0WUx39FpV8fNZGhf5kUMdny3tHCOjJjTA7gwhui6rHwbGra0GqHcFjss26U
/qoC6DVDiK/As9YCRD86cSdJw85djpoe4/hYZds4uWAICNo9+wyv/UibN9fZrzoAC0ga5aUXOCVY
XN+fhfoxqEtgFwan51o9rnrv+m6fR+5INRZbdH6F8qll0HKQVdplwKK112p/YhpGU5EhuDG/jbRr
Un3JGsXZCFSxnydx7RQg7+LFGZtNrk67onB37vjBTQB06kKyFCnuX6cmocoG+KqfokcNZpXbGWzl
P2CJFD9ke8u2z56+19PylC23qtaJT2adA9ToVjDQxOuFe+4Js8zyXAYALvkryuYlGz86mR0N+/y4
HavGWGCvXFadzTPEJ2Mpd30td0tM4d/YO1vMTuQo8VOa7aqsD1xvBgJq8T/hHy/qcDea9DMn6dvY
IFuVntMATn5Jw5xIXL2nbeO8NMYSpu4SdAS4mnHYTl22NuhTuV3Vk2V/ttKJMlqbeVORvMf628y+
hTYHunsw1iGosXQo6wV3itPUliTc1Z9dbeOpsOTWm+a8mTYzbRbcg/YMBh1ow6Y3RqaCksBKFbAl
y9eH+OzR/Tn15JuE4HpFzv3Bd1kPY8RZ/V1M/EmbkYAmiiAb3SATxbESWZAPyb5dlWM1ym07DlGq
reGYlnszMXE+YnEEnY42WQA9HIrSggb+g7+jD2QXChdgGW6nTZXQ5oOoBCJvOI5J98SjD6q4ieWj
Z8d3U+3KuQke/87Q5Isdv8bj6k+OFlrjTup62OVDoOMLnUvSLmQhTjUEnXRjDHDd6Y/mcovwFgJN
8Sva9E4tol6/dPW1cr6KWqUlMbH9OI3Ti94d6oxVGG26WVf9wJwj1uhgziObZXGOcayj5fw6LL3D
jCxYupNsdubAOk7aySl7Nc2DseQ7RTN3cabt/wO9Zpq2/mUy3EgRbRlmSn6chHXiVoGwbGB2T+k0
EAyHPOPclJR2b0p3Kfp7ScpY5/OMHy6IyorXYxF4xcda/MnpgAYdBuaKPxnn6An5Ha8uC0EKIlmQ
1gXeHqCAyiQ3SvFjFgBsYECT+EpkD7g3B5k1RblKvKh/isFCsiP2I4Bqw1HCwXutxElZn3UJNK0P
rH1WZs+nXJh0a9PFWWQZ32q7nlURR33PpofkYookMMqrU83hjFBM8i0PXhIpyVdsD4HMILvWfzO/
M2KYMC0GScig8jUvSsGKRPvNsvunwdiuo/IGBh+mtJ+Cy+m+o3TxrTk7L7EbKIX5Yq/Ni7RKzr70
W50mv9H9uWFT2PzgRwAUPJ4TrEyd/9jmivc17INmhXZS7XEoipT6uQSVwwrlmiWE34QoifTMz4H7
sswgduWbIRujyjCOdTEGBghfZQ3go7cGxG81C5Yk0Yupw2+i1lFW/Guz/apVUbF8/h+35Im2bjaH
+Vju07zBmboLvJ5yZp4Ojq6EHgX5Am1oqQoA2xaHac6tCIp5Pprz28yGmdTOj0YBbVv1LHSzt2qf
RIaybiQEQh+3rzaVBP1MQw89zVtlVon560tvxxIeELR6/JGcutnjm08wH/Er9tJ2rI+Qw0uePOZq
HDfS3ApykZpYs+svLK53tQ3gn7wzE0171G1cChenkAdWFvg6EH+mnO1HvnEZ5UzcQ0K6NMv5Mhr9
62TvR4F5K1toVxtcgvntz0kIgFd0+JW5q83pdTAnYintR2O10bh+myu4jpJcrK45CpvR1GmA+Pyb
Vm84c21GXJ97PGrm/lCWd7stDpmVB3FDgTLsEuqTbrjIwbpYSvtZCBy8aomPKe77rVq8qrY8eLPz
YltxJMcp6r3iZnXLyKC89WFN8acqAErkUFDqpqFqZVczSfZZRWYupvzPYoifRCynLn+sSpXqu2KY
ke6wSzTObsua++zsIuOhqEtx+1difyKX6dnyW671i6ejjizegc5Do89uQpjjBh1M8nhtuNwasen3
Y3/XquLk1OtutNyroR7M4V3lcKXWInxBQwXLEixEm1RATdX6zayNHTsaj57z2uXmeaBNI+UKxQiU
4W+KFawwPgwTBg1FiluEg8BIW6CfUPxe34kRMNs5LcTRekU6or3OpOYye9Op0BAjUo39eeAoD9jc
07Cj7D5ZLRJWy5uhDzt1nTzfyN1A71gYpmRhVzVbl1tQZcopE8C4Alpx1YAmCjuCR8f+4OKiz0om
HL9wgtXku+NmB1ubffbLbwrl7T8cCYKrqupd6lxH9akYAEPk6JdKFxkj3TSavdJktbSVhJ3ypdik
6Pi34T86MMciTI45pAfeZmNMi32xDHzUliKYpBVM0xsy2U2e69sp9XzGz/xaL0IVMMJtyA6pcajn
qy3yw+xMm8X0TjTjfOmXRHO/+xRqoNmt9urrznJ2Gu/wWIAcLDpNFNDp7OTvxaJsLBNn5tE6pt5d
11XQwcYIzMkgnCr1n6z+UxmP7cxoZBaWKU1qQCcUrpnF+54JnHLn2p0v+zGs69vqOcfKjH3dyv8o
nSSuX1wUUwNogJd9lYVxUEV+daA3h1a71Y8igs3QTcG7r7Hgzi/s04rUvNoaZhbMjxepz/qlsoqN
2qiQaQnQM4zAGu8SoklpgCxjMIJgSgDHDZo8DiVGZbh428ZICXgxrDkaoQUbrwGDv/YuduSVujfq
9pjKNAKSjFSlOXSA3Hp8EXb+1jdnpWk/Cuz3x1T7LMZbVuJ/Ft8nHI1bLfnVUvcU29PXlHg7WU+b
oSxp+QieZXrV4vrJ9VyGUgfHbzM9jHNnA+Z/ATi/dt5tHvNXr7BOes2DKPZ5SJWd2at/Jy/BxW76
lxnZyVKKU7IoFy3tojZNnqZ2ih5c6DgPKDV6Snx4W+1tHr9msMJx+WdOD1iCLRnqfOhoyHrSk7Tu
hYt/75pFa83qoiWLXFFv437a221yKu3m2GTVpqgXLCnqjViX0GxWrB3T0Q6mDBJTGHL1Gz05Sn19
AZ+qQ60jK2ZaumcPRjQ2bD5JDHjzeHqyRv1bV6gWK88f5hr/4NaJzCbuIrsHLVOm3WyVUzikyYXp
LvIV9GawZvFd9dqvrNQMzmfylLl5e7DhEzTU0Yd+qQ9xX0e0sy+tOWKJrGDJnIp9p6sPFufUNeIA
CPHuCUCJZtksIzsHaXOuVobpe0GR0HdgHEmmhp6xXGcd1GZBLGDLU2eq70bmvDmAA33dXBMFDjcb
HubP1fiV6uKvbs6XXiSj39i0P2levpOp91WuX5tRfzUepGoSKx96uWQQ9erNcNJI6tNZenJnyuLc
97S+kAdfGF/hiyuHfyral9VMZ5jYgZ3fM1AnTrYvTg9cUoghMov+PbXHawslIkS/NddHjC5X2gL0
LFimxwGzOGcA2T3Gpvu6hSIcJieHkhs+8CW9m7MeKrp26SsntDUBolZOWSibOfNl2764jvzKlfQq
5Xg1pHV1+mTTOf3RLY0n21nS70UCM9PNwFtRqZkOcJdqb8VU/vVMeyewLTJH+6Tymcd4PqjWX5kX
G6VqjnVWp0FdiN2iukcpYUV1/f6AeZU0TYN2LFjshJ22qve6P0l6MXCtd77tzcg8OQjZfOxgOWRp
blanexv6Avpxcf0mw+vBsl5YYOIXqBqKWP+xTXEqihloEEw8S7HuZgfkL8xwMFcoEeAgwl5WAV30
IWNBRJR003fTjpFrKaEENoj7+cCCXr9wMPwv7ZIbkuv0ijqKNoPpCkf9Vxb8PCH1QwkygNN8E3iw
lqXy7eCZuzzYKKOz3po1uaqziCAF9mWM2XHS0UwwtBdIK3nRUvWfXiKk4l61gVibzylXNykcWi91
/Mxgo+qm2qalNhxRCOLM7z5UGl363peQro7eUpdlP8ZqoVZox3M8DZfWzr5kvOCY3cgmkKtlnu28
ZAx9bF7UYQLEbep45+WTvtcy80mn9ck1HWgRX9waH76xW+5mWyCFGD5i/cNx2+285ru0X0LlAYqK
dWuRe0tpRvYaR7NIoxw2em1UdhMkp6J1z1WmXwqQIlEuuwHwd56MvW0sm3WyfSdutzjjRpn++zBv
1SYRtWp50Eg3hrfuWyf9k2tmMFpoefosOWoTfV2zTJt6Fah1oENn89QSBuPRjjza2mXWIOJNvAv7
oKC/qxVU7yvSf2Qimp/JNmi6/KS4XxJLCEtHsLBWbyOMZD5NamS3SjTWgKBabu4LjV9ld4d+D512
2jmt2LfZ94pgTTXpJwbnKoz1vg7r69joGxXsuMfnwhmSd0fPQxFrG5mrf2fQC1MAApWxfFpS9ail
9n6WYtsWyXaZSfiEFu7MvnNTMH4XYHm5Zgb2XkOl7CUSMHxZ7g7SHaoPSnF1Y5rxMW95fkyxrCWN
Umfa1q3003S+iNqin3TtwyCV7WppQSNxN7S6oAUGtEArm6WO8rIN+fPQySmHkPYlpkXlI6llk40i
n52yeDYMBt47YrVsjvZo/TiKFumzt3UAqoTsIxvIrilqxNMoKFjd4boW6hA38Mp5ZyfmFvT8pJtt
hGPboXKnYIEGWmIcgYcG5Yexk8SrkfJ4YNt33jRw/ex74fkEo8amLCPsKCLT6SG1lZD7eUX6xb0A
sxXC8EfOPq3cDuvAzSCni8ZptMhHST8Es5qc2867xJqONMxk53Q6nKXQt6iobvrqhHkFqqRUoV7x
0vkiSk+78CtCyYUsSIAufI2JGnmTvhls2IKan4VUoMVeGI5OwSPy8a+mhemR0fjMZMPqLuU7njMC
XLF16nmjLvHFlN49X7yjN1QAZFO/s4cH0fkvzZZtbI67xskwdpsRL1oOQ0XTl1Ki5pll7ueZ+KLW
vQ2lzq5EDz1mav8tRPqn0qbvyq536zqGWkuocttLjIeMn9NDhI4HOZyQBqBDiFLSQNrSditpvjuN
XbOb2uQnc/nbS/mWJ+opNUQ0Zybc3HaWeFcvi/Mz2rtWwNrbu8ph48ZUhpq2h0Uv0VydLGOl1AIX
nBWS15Q9MxHrYniieVG33Mb0awaHN1o8PO3I6sjA5VZrj6zXjET112zH0KCgVJkOSbGMZIVwTBS3
213tvU4ifSE8BQ8aRUvn0+x5u/JR2jRpqLc7kZf7uMPFBhmFaxdQ+CVoCaP97JH0JkBl8wqlAW30
VmqfsZfvDANkPrnn5sYarEMxbBvxU4trXlYbp9w2ZRo0ZYawMt8oZXNe8jJcnK2lj2y+NmhGiTTj
LTU3criXQKfu3y7fmdafovrskvyaq9t10YPZOCfKDESy81jrWM92KOa9HFLmNOQRfO1YaXvHva/y
jRH6MEuvnbZfigObnENEQBxwMeuEoSRQ8QzwUB2QPvTkX2fzvWv1ZirfemAHDpOVbPopBpzZ18st
rQe88SjgS3Y9CQhq59uw9gbDYnJrrziulWiH6GJyAC26rLWvQz0Hv1rOBfdsys9mjS94/7U6duh2
ZdSyLL1FfuLJxqTnUcLVWCIXWX2B8NLQ2Bf8zhADXubbXE2DERFYz6laf6sULqy7lmAGVvdH75+7
bKfWrA6vTo+lHHm9+qnxqtRfCmEs1SFPSg0zoiaoXf5in6EtSaHRKRcf7Utyf0SFKeOudnHwEBYl
3jmTIowhggvlT6My/jJ9VJTVPFhNynxoQtd3d9UAp8mdOpRrR+jK7plbBlOpsTZEhL3xI2pgbvRg
YpfHPBh4mUyPjfvSaZeiE0HdfrbYU9jfq4ai7PnxDTqCT7LcRO0AFu0kIG7nHGuQiZXWSgF8Ktez
zGe2FCB9poDQtfihYKRy/hbOJQNySr2OwMSt1N5r92LPH11yzY0vzXzTs70wenTivT/SymjevCX7
bHTkMunFcYeLVR3biqogXpSr0M0zO+dRBH712XK2sDFy9dOkrVtoUn2JaUTASOENpX59PASw4aJ0
7Ohl6QACaSl+zPTLQjqQCwrY1I8HfZN3WdAY/G8RNDmPQjux5ki2K7UOZudXr58HnQfI/mUyBhh7
tVvg5yHsHjtLVz938kDWZ5E5QaP+Tfsfnkos5276AvRY/VK8PxBjK2MrXcKPOXrpcHrQ0opZR6sN
+Djvuc1Duh659kMF94cpvJLL19yenhRtgHVUg1KUt6L/HFhvtuA+TB51+kwB0GayuwVjnA1CulV8
cs0uU3lfHtIBY9Mi5XD60IzNCLuvOp4hn9yoAcPMzPZl9oxoUZR/Cu+ptmJgvztTx3ZyGVvo7+FF
av/U7tIZtIQrSBTNSLlNMUHSutfHu+qWt6E2XtLG8dcc6K9t0cchbMmnIHnsA133HQYjiwlNl/f+
4/wnSDCZE7eYfnO2Ix1OOX62HOK4u/dgerzwsr+w/mc/1j8ergwCgU2MilOIQ0NaQMJrelG9UI8M
GxdoL5uazazAXiNfGxE7zuTGgXrEImQ6+75MD+Xy1Oh8vyha5eucg6vn45H31iM5Q4VxKpRvO/U2
k/c9pmz8Ue8oswPbQ56Rxjd2kZ0wGQnTmWAG7G1ZIQP8PoavUTpd86y/qeJpzb7IJm1+I/miSTt5
86FsE8omE/0RhWyBXmPb9b/dNB4H4oJqwqulTwr6q4qxNbSg5cS+daiuqnfD2BkCL6aTHobdtCi+
WVanIdvlGO2jm4IAYC5yMGO6QeiB8p5RP3v2c7fEBy5AbYn96sGbxMo2RkiVnUdzM3Q3kb0X8rks
JG0FErNi05Uoc8ddVbymFkdi2nYVQNZvUb3P/Wc+fMDkhQ5Kk258z3gymb5kSGw9dnKCpuGkERi4
rzqxsx0ksBiRJjdv8J2TYoRTzXRnvnO6f1ppHZaS3Ct2Eyr05LbW96FhH4J2xWQhAEIJZ2Oj1K+E
8IVvXXdTyv7dsmArW51YMhGwUyxw1ZOja/5qbOigfWfgVRVh4YE8Fn4236zJDdW6gE7fNAm2qGpI
JR70OOnElJ2jh+GmsgQa0VmdWOh0m+d01xV3jyJXTbGforUXM0WYBMKagnyugkZXdz1HWaa3YfpG
QhmxQgKSwd2oLtuSkFZYwyZzry3gupJXv6Lrd6scwjimXqxPJjCMqm1G9FqZ8+TILd9u04EQeND9
P1r2L9G4tfqfMrka07Zsn5dmhhzQ/cX6Q1ar1Q2I61Juaw2QEyWEAjKPy8bWMd878T4tHwgD/MHo
wpxApXcfc/qyxkejuy/ZDXUs/3jVmTKXRF7EOSxkQFGt/LgJJ5o+T+M7trznQrzk7VZWS/BgiIgE
TXEqWVTc3Y0qvhr1thzK58JpQ8IYBUfQihe8q2mNqQZBbOPWHwHezdI85vWJF09RQFfY0+FlVFf/
T7Zme5wYx2TrBHrOBi+lpUJ1+0EWR5So0bV0aFxN0giUkdhVenlI2z0JTHSIdY0vqyw/S9vwW2WL
bQLSeDVaXQ25/LBR7K1Ep93PeaAs7AbVwWgxOM1Pan+z0xNVduztvbg8GSuXZLskTkBic5yPkVZn
UKYAmxGgDem7ptxMYlO4RpDJJbK8d9nv6/Rgs2qPfGDHjBCgW6nmW9tsp+rJgvB1JVus88vYP4i9
k0EX7CrUo4V9M6yesrYORnG14LWnBcSb1t5laiGXyRbL2WPcFDtdklmrwOwMqqQ3uM6Ifj3UGmvL
4kOUuH8mCErFBPVe7l3yWSsqe18+ldL1PdU74ppDZN3GRbdv4obyB9VBoezT9kQdphtcQIRgpl0+
PaxmWsS6mAcpj8UcuX7DFeYyYaBlWZ+VZ8J8MOFWg7xONxerSfmdL9pJSwEl2e3ndffGaUvCxF5p
1P1siyjjQVKGGJfqaUQYqbPGJ4lfK++vV3gP5i4fv9bkuR/mN3PGqXnY5JwgXV32Cbwu2hNy3Ynx
vs2iRaYpvkmi7J5gFOENWICX2G295aksFb+wqmBVtKCP7QjjCOIdJvssCJugoTRj46SXRyDPHBM0
qSZvLj4b6pBfAO2UwAMJekrzTAvVN/TRpQGafRu7xxuESQJrCVpw6K5v6dOp26mFqVPX5byo055i
GL+IMLOpK2225g6kTh1NUT0heugAemOObXrkHT3wgCFZtg4MBUanLbuvKcO0buTTDxGFiV+hBErB
QycVYk7rQoWaJVl+cXgPKs8i+3VRl0uQUDS6/YMXmB/KbOqsPvTGCRruizGDq5uIMCX+OCx+9DRj
P9cR6aSw7nZsBn16QWyFevLZwXvaGahLic1Ls9U84WsPZ7b0a7B3hmlvIG2iRAs9eSIfM1PAl6FA
UJjPvQFx/Qpno7RXu2tC1negRXUOLmOriyKD1HmW1BKti3qQHzBD2lI/td6rbaTho0XoqIMlyQ6B
iBZXu3QlsVLcNBpmJqtn7xJi61LcktpDHmcdhn7xe2fxR/XdbOlIgOhBIxijqDsPvQr1MdMDWpcc
Vt5r6Zl+J9+07MGlrSS/XZ5kfoc4TycOp/GmKgk5mgVpS1uuWMdMNXwYIM+1KHBeeeWuvS2QH2kM
ATSxg9CxZhVtFc4jV8cjJKPI6tvab5JPVdsXJi+1NqPH39AQU00sSdaSV3zDa0cGU3XJs5xJDajE
SdssfORcC5XlyVFZyg1i0jbGU2aUG9UBfCLCUUtpHuof54+79lu9+ByU7Wg2Ue4VUVPcJ9VBrbc3
BIIRg1MKrVvtxuWByKTs9N5MLdvT6jxwHCPCCG8nzFuP0MSFaUFGYgDsKgisvAUWCCRs6OZ/WuFd
CxWUmFhZGft6WE4PPVWPsGXFZ0jyoB0A66M8r0C++Ry3Kf/otd6Hhndm5ZU5yKuV36fYfOb1nmxt
3eVMbeKxiSxV3SbD20DPgvy2pvxj0qYgrxdi07pb8sEug4EH3IdS++LVpgsa2hmSTHdflAFEcbnH
9dejJcgkHzv/MvBnV5nc7ORw0rlxZRfD7+wMewJAGHmbvB6WCMYF8sMs/TuqzYFBr0LjINrbB02L
YMHqWpqCB8Vlbqr/etIqf2erQsBR8/M12cwgIH3DzJITaLXrawx9m68umpJxOT5yFVHK07BfVn4E
HkKWQd2U7AZv9h8FLvXwOjLiJYj0T/NjSI1T11JbqN21qO09YhR3EmHyP9LeYzlyJdnWfpc7hxm0
GNxJZiKRgposlpjASkJrjae/H3j+08wC0Ym/d4/2oGzTMwIRHi6WrzVYjMF8L2C3GYoIicNvYoSw
U+of0X0Ix+BeH5iJDKFMVwhgDpR9NzrujIuxyTwN/styO3KO9Vq9GeUE4JaJf6Q4IgA2ae2OBCaJ
Gn5i4MTj82CBJSf/byhOegG3ZrQLIvMAUgKjv7fYPF8C7aXJzhTQ5mMCzucw1MykkKWwf1XxQ02V
TTSGO01/9QoZO3RIi+euTXel2wOgSXeK4tudXxLfMLRKm07k/8jCCSrOeEjNoICub/pBPFZ1tOUV
vh0gsoAVZu+rP7My2sulDMGhpHonD2/AEF4DgsNIdrIC4q7kBQmV6F6MpKchSO4Dubh16YuUlfel
MqTPA1FA0qnnaWxfljsZjM3UJC6fJOZAXMVyAr29JfTg8FCF6oTxQKeFvCH5IlmuA3TGKXOmdISo
+E4btEG/pa9ugvTVpMcHpkyqiu95STc00igBjptEJAuJAYa2kv+lCvu9Kj7UdbWpZe/YBkffp+7g
tgffB6YFQjKR6KDKtFX/xALxsneTWv1ObF/T6rUk+A5+92F71KlwRtpPRZbPmcYuJjdB/kMjrrSy
F2hSX0X5kA+3nf6Yk4cbFHbC8ND4ZO9lRs2Q5Fd9GayeBoj+SIzdF9mtkMq7TCcDB0jDmKSjiDe9
+fw/CfIIIhDK/LOWpnYpMh5gObDH7kz3JHJOfP0kjmf8m1f+sor6LIMnVLL8h0mvuuVRr6nz56Fx
VGjyDd4D4BJPe50oiyvfcHlEsr3SNNs8+cxmtsxUWKqysfr8lIglxRDECYlZ68e2iw4lCGTL+uxy
rQfBAnFT3HIlM7fcQqTpD5/EgUBGmlQb/BtFkshhs+fOJUyebofi2VXOy6MlNzlDWbW0S8iV5Ibs
jKKaMd426XdUWY+kFzuXk6Zo6h5KPXMnAdQcqJ/LAIH0Q1RTFu6tb1JxUKP8sVHyR7c5t/2zaVW/
gFMoFWPSkvK1CIF7tRGjokE27JrcPKLHzMAKRXIz0u/TWLirFb/dGkM+Za3ykQzrCf5Me3JsU3zK
+ykqL0Glnfzs2As8VXlKzEgnCbLFe6s070DHnbQuVPhmVG2BOUX6Fx1kpMFvPyli/pCClZ+eMaRK
gSg1B5nLpumO1AuOxotV33nVLxMEk1s643gQmX0oxH1WgMsItwnDExyaEGRbRv8ybcHrVNaBBuIN
0SeVdib7ATzVpM4maQpvbi46PNppIZ8kheF1tf+fivMg4VSMYwt0PjAmAAzv1DQ/cigBhFOttyOm
0oSMEgkQPtPNcBEU4rsfQT/9qvjXWPTnQE+2McixkAk1xZdOhlXiFfZNctNQNWnh2GoZChIYdUfa
++RlBNtgu6asSpbIuwAYheGjyeRaAOSM+UG5YxBR6svfxSAk29wrgQxI5SYvwvvWDZ8136ASQRYR
0NOgpB+6u7DNclvIA3DXgXQT6MiTwKpaiuJrm8ScF/dBmMoIogigBtFO02y+50lp4vryJ3+YciLZ
/CMHMZKHCTl7y+DJpunN/KgL7kMfVX/Amd3FMtMT8lT27tSIkwbyFSYxL+1ucyk6wqh00EG2jtkn
MzO2VXmo0hPjbzy5WfY5H4SDKIYUIo3y0CJvvo0D6yxRQwrjCRidJhTUSxO4o4u2r6REA9VE7x6c
+00zEiAm7qm1vC8FhOAUPbKTASncRtXN32JpeLYsNdE2CkArVAWxwBYAOx1b81D2FLI0AJ9PVDNG
XlFACp4C7MiihdcZA70AlbSBkkKFCy2p3NFXvo9apun4+8xnoEAsJr9AnxzFyhHbjmL9QY+SB1x3
CW5AZkiuL9X7MYkeRsFw2upkAVsUs+ZGFEfbVGuy8ebWHJqv7qhsFG/4DLAo3unp6IjUuBKRmSg3
PxcBvdcyeiAbtmgiSaF45P9/oY7Od9kGpfgZjvSjouz1kezKRUN0dKoW/ooOhC6jvDEDdrHV/wqH
x1b5WeOLSN492mNjKfJe/Uyni+NLN16BnvPwOMFaythBunBTtEzS0ZLl/ySPUQKBkZfoUPThOeMq
CN6zbKmnPkhpJPoASPXPcSOejNQ9kX5lxp9YBZwqMeJYPRh1RrbcQA7OWBTjpEN9IwW/aBxEcfaU
1V+SmAq7QFU5ZFzN5AzRecf1NrqC3N3NVEgFRGBTuVP0r4r6pwbon/UPaf6LMe0boXJQ+6EVcfC7
Uxrch+ZAxHXQ4voU5580/7aPvmSZYAsWCK0n8AsdYXok9NsRhB3w2+Kpkduj16ELVB+y7ES/fT+W
CuPtvBMMvda3HbXtUiNHUL5ZevFV8mIApXcto2Gu+Vw31h0A2SN0G0cP7F7ndbdeT50g2xCA/xqq
X5ZxT+f4UwFkQ03/hFG2HzUOTyLQT9Bz6RC30wif3gBcHZEON4azFWqOLrUDcwbAXIusALUpe4eS
JwWckUTCA7xOYySvF7tdaQF5UjvtaAzWo1uN95Ya7kKXqTNmcxvT/E0W/astM7CcXfwwMCw6BVAN
bpmkmEaS/EnX+1syujSuju6EgUQZ1KRcCoi8K7+Pqshr0KU/ZOpPUpJXu1RI7ZTGxWgQZ7hDB6j3
NqApGGc/Grc6Aza6MTlFERrkSnmvNTXpQHiOVJRzi9tch9ko7F+jaVpzGIEilM+a4H4OguSM8phq
l5Fbgxc7lIZyH1flzTA198vB9pndiPOvUX2IGvU+1Rq7iKpPtQfnRYbMPXR3evCHfh+vOoWLWNbO
aL2k4B2Ec6CWMAwkrzx8o5f90Vw133iJext61fe6J3LQta+UTzX67gFPTH0zWM2JOoobM0dllIxg
N9pL0Z+arjkkcvLqjzQ9kpbQNNE8slF1ypXr5sFoXqqiLXdDRYxUDoxc1sJWoCac50+19gMp4Rcx
yx0himzRGDeR1YKuiok1UGzh63V2FsVf81Fv4COgOG+mn8d8usBQwFGlgUjhIbIY5Iv+iIr3kirC
GvnbAu+OBq/PpNakQu0zZ/P06wb0lU5iqPvHQR+2CQmElY4HnZiOOlJVhuc86o9Kpe79uttdZxZZ
EgmH5EBmMEdhyvADRzxSrElgTsExGnt2/pWOVGRn2/o85Bt80dFipGsXwNfIROB1ywucJpou66oh
oVQlf6D/hhygGhLGoBwEcfls3zT1+boBaeJEYlrdy9Ljr//7f0zVUFRNBzktsbkiRBozLp5Qq6tM
HGTKZNtx7zrSjkrM7fgIIG+X7IZztSJh8cZq9cEelmT4mWQ0m2YsLX1R+dCclYGTk1gM46dS+D0M
j3X4JVWcWHRUEFGptL++yAXCG02/sDkjbRnMKB70Ls5olQrHsNcBtfYMSyt3jart+lawjVJb+XDS
0oFFLlXlMVd0HY2xvzmO/KowVAHQuaMPpUd8mJDNxfW56syDAMlLmsATaQS0V8Tk7CkK0Dv/5/VV
L3/ai58wY95J4L0zKyPy+bTQmVZ75qMd+chY7rifVCGRNVi7J+LSeYW/WOTM0p/X5mLecUF6HY5T
LqcDwC9160/eeAeflo+ueQdNbE5u3J1zI4+PldJ+CVUXCJh+nyX+a1VZjxSvvpQxhfKU4nRZ85OV
4JSrzQQKAhER5Q8JmsVqkz4oPEdDVD8y+u4zYw4MQPeR4JmmHtqCBhWMv59awFEe2kmahDh2ptIZ
AUo1jikDdfKp7JRtxqBqT42ryPO7NLIU6l5ueFPp6mvoKd9RzbrRQvn3OHivhhKdLJW2faX97Ifm
MYmiJz1WXxVqkhsjd0nulOIpAx/n5/XRZcBvgEE5iaPfRsXUtM/cBkgi1EZJAVMz3VkdCX+XUh+T
G9na1l70VdbYsd40HnJgAaUn7w0irFBqzj1z41ZS34sokelRdVDd+LuX+Mz46MUrFa16CjnpKRjG
t6TnrRW95MYa3D9mCnUVLhyECP1UH1xHPA1phzHQf6YcKbHQmG6pWW5RfLkfBJ8+SA669PopXOD6
wnNyCwxVl7QPNMyiPhiQJxu+U/Xl3kp5dKZCZb2ik7BAy3Rp5c3rXFBaldaQe7VnQcvGnLCipXdB
2n6BiD/c9I1ErOo711e1cM51CUZJKOF5jSjg/n27M0NJtS5gVX3q24xRkIYP/znpuC7z1kEpKaE1
NqeubJKOw5gO8FfnL4P3p5NfI/frf7wK7fK2zvxilIYpg3NjRuECqZr+RVOMFTe4QAD8l4W5FzQK
sHo5nOZjKu8HekqqwSR0Kqh7VabgWvrPvgslSNus8WWuGZ75vlapZFc0SsB9wMdEonTZ8M9Scswy
Zk6MnRQkdtclL9f3U1o4Fn8td/pVF8dQUsdODPEJTvIqI89VbMN7CYpOCJYllCA2/in7vGJx4Xpd
WpwTqirFMCpSxCccTvXRp5GgfdItyNwtu0JtpZUOOdlsvmdQPVy52Ctr1eaBQ937gCx54DzxMITB
cytrT9cXt2ZhRuA36uT0Jo05J7U+jSbzt6SL1y1I05+YRyMXN2CuLuEKSRq3HR8sPMLmBxfJxt01
X5lR2JcO1NTabsXeyrHUpiVfHJC264V6sPKCJ1naS7vqEyRMd+meduUOdPqudKIjwI1tMDHw29dt
r+3mLPByB6X387bPnNZQzrIq3PI6Ha+bWAzuLrdz5lC8TinisDZoT+rdzvNdsNdTH1ekra5BwkAu
a3VeRfDefa3b+D/3yVwFTbWQfcQ1z31yqfZFF6uTr+nLjVj8HiG8ub6+6ed/PC2mReONTOADb2Xh
WZ4G4ZcHL5UIdMIxgSkEBNq59Xrd0GLCYYjvlmZHP8zjslYYQQIasoGVRPzD0M+mfPZsiMMoyUFG
9Wg59Oh2wst1y/Kks3xtjbOXza2B/NZ5/T8nlJT3mNj+vXtIHj3b2iqOtLVO6Td1D0/Hwf3kr7x5
b9ST16zP7kcnSZFmefS38/I4MbfTy4H8DKLvieXYL7e0dMbtRAI8nEETXV+6tJQmXG767IYETSHR
NbM8Ryt2wxM8Gsg5Rp9qqjtf0z/tnwzV+mTHsu+EG5jfVowveiJJVgxRJx6Csvpvz1ALQiXXZVM4
9X7cq1tArD/QLj1qp/TEHO3TdWsLvkAn6EKqDuU46wNRbiRYkg+bkA+QspeIo8U9VV55ZUlrRmbf
ckzaPqDS6jtaG4KXcxnO/vTfLWP2wQa59dpBg/HTEOSHTE/oFPQropBri5h5tEJX3ZaSFztlJXuG
YPaiuhK6Lt31vwK9WaiSuKVcWHnvOxQX7fZXHO3J1rZoJuyg15YR/xUcnVb8OVlJxafYa3bXSNNM
yyJBpbShz3YvrxVG6qwoc0ZoQOX+tvCeRCie6v7Wo1r9n3+pS1uzbWzGqGeoBVuALFLQv2HWr0Sa
a6uZ/v3iZVUryypEAQtspVMhQprAVKYxE60pEdQ8a9HPwlPw1+bNPlocq4KfTZsnpn9Sg/EG+jrW
FykXd9c3bqmOoCPSZFhoJ6uINs38cSl3udTE1C6ErDl5MEJqjDy0TGCWz4WrHpkA3qq5sGeMYev1
P68bX1okFnWUEWVZF+c+KRSCsBvMlln+lKb7b1d6rUWEelYIgpeCMJ3sTbMQiKAUNT+IJUMnXiTp
FA0QPpogo/vECSD72VlOPOBwxbvry1o1ODuNhZ6r6ViDpFPRJ6wY5su2tH12k2hvGDnx9h+EXiyQ
8TBD5zOa4ixU7upaoCubFU4ugrkBCDHq/cpl/jdrercxvS8X5z9rM9/sB2zEx/ZYgATfBI5309qS
jWz4J1gNV/Zwob7115pm51KxcqaT3M57i2T7o7RxjwiWHcfb7mAdrtuaHNHcUV1u3+whaVMkJSl6
UMSJ1NvUr74J8OLUHiC3/87OzCH2nguDZSR6aFIXN3XfHtMRHwLL0WoasPSqXK5odgCHMHIjU+Zj
0R3YwcG8c4/6TrCBPGyR39rHt9bL9aUtZaZ/fa6Ze5QrBbwX98yR7vs9LOjeoXJcOP8Vfyt+mUq9
66z/iw/b5SpnPhK+k9CkiDKJKqBmsk3pb2+yrbDNhx0Qsy1yFYdgR5dbX5H/WTsvs1AKwlwdRhbO
C4NSbvbCPI9brFy3FRPzelNaUtNoWuqcIZC/gXkiVwNxPq68aUv+92ID396GizvN+FWTyOaAUoPm
3kiM9Zq8L2Gf/QRjt7KgNf/x9u8XtlpVg3HBJzPNh9+9GYFt1eiJK3u3B7Y9POQ82q7yInfxTQpY
MpdKfeX2rf6CmUcpM6k0mHDwuRRgJs79IY8ZcN3BgWZPEO19ZwgrJte+4syxNGWaJmaCmIMZP+jS
qxvuk/5p5eKt+Elp5lTMQsiGoOGqq4/wZmxRvXuA9NqGXfnWWEu/pwt1xVG+XciLbyiEVVM0k1sB
yumglLk3d91DcQvd2RFCu528o+h/dKHcgCVoZStXv97MwVRqW1swoE+XXdmL/bY9ZD/7LcPuQLKc
0AEltbKxiz4UPXhToSwpfegIFqEOedNUulGd9KV8qJy6v1FxoEASkBhm6DgAjSmt3MgVo/N7r1RK
okhpVTgC5BTiNDSTpysmFi/9+7rmlz6s+jqwqjZz1Oop1Q46AyRMR/jZp+v7t3j2L8zIf8cLIsgM
QEw4yVT/TpEeDo4bKW5WPtLads2utOU1eVhPEIyR6VdU3+lN+K/X17F88C4WMrvEtZKLcSaTtatO
eRxupwdmel3Sp3AT7LR/dMUurM2us+7HZkD8SJq+M53qT32cFKykR/FYHoRPw17e5cSPDOh9UteC
1mmvPlzuC8uzmMGoIFa2as47ba6duoU08bNxV9qT8G76CO3W55V9Xft2swudy2rJ7GxDynYPdA9c
4WPwzd2VaP0GL8CDi3RjPKyqkq4d/lnIIOq+b2gaB2byIr7gQN3L9wTyObXZIaE9i99UCCePa7nw
FBJc29x5yADsZPqwkzNR9gxzHxRnKgGveujpVl2x81Z9u/DQeq1kSudhp9uK23FXbSHLjyhuWUgv
eQA6dtc/4so3nDf3+X5FMo50QVAu3yWZ+GdMo7V3ezoH15Y0cyQtDSQv6rvMCeofhhZDfAyKJ2o3
afY8VpZ9fUEr50OeOZS6ibKIYTzEVf0ni3FytIX3qokKwqpbWdu66d8vvlQHE5pu9CHVK4TXc6aR
t2BmN+CE0vOwV7blSTw0qnN9dUsde2QR/vWmzcERbhumuaTiXaSf7dH4MjXsNdt6rHaoS/z07TUd
prXdnLkUs4IzujJYYxYfSphS1ehctOcQRZfr61p5a+SZK/EtzawRlqA7WzWnxnBfhBKuoMT4Lw/H
zHkEWtxI2kAvLJzI/YyxfxAGBnN0+VEeuu/Xl7TiMOSZwwgMox5ag4NoINEiJyoAVAOm0UegWSIC
sl19mxf76yZXTuRcsTkIapkgnV2UkvLQK0xqIWvzT0zoBGoqyCBjDt/wqhhqcIsgDtgE1AIMN2bK
7rqJ5Y17NzE7c3FOxdmoqXMjcnMzPZ7j6f+Xp12Mu9V3O7MzV3VDZYoe3aDpueyPDFofhnvtxBty
kI7Xl7R8jd5Nzc4diO0wrBXQfm4cQ3hiffUk1xaBJHaIil039W88xLut2bkzwqSN8owv9BbiNwdo
+2zzZhJGHJNDtGPeZyWZXuqK4JP+ZXHeYYbBtHLNAlE9QNB2WUGljJiuLu2J7l1iD9hPTAjdf00V
hGazVjlbPC3gPFGqB1P0QZlUUJNCMMS34K49SmemjPeKLZ7NFc+xvK3vduaL9JICdOnw/21rwdT+
zt9Jdw0tdErv0c7brQUcbz5v/mxOPURuGuVda15bTSwhBAjHytCDf3QHlZkihqtbKlu+Dge6oAlb
T/ZRpkuQUmg/pzBrbepcjfYDc5pNlMC9WsDekCkAgXJNPUedzIybZX0dleLYNx6z3YWBV+qf5Lx/
gXPAHoCpxsPw+/qJXHr+L9Yx3zk/zUZ0YnhDaq9BsfImY7Yx/DbCFzUmT9dNLT0jl6amK3/xJDeS
HlfGBFdJoRgYCpD3koKO2bBSj17ys5dmZgENdEi1WcjUdrruu4uVPonXbvFCkxXtw399/DnsoPW5
xZpONY7JvAHe6KgaTh3zWmWGZpOJYJkFwv2cyWsVziVPdWl3FtREIsxHiScWTqr9TkLUqn2nVJhC
ap7/uy81fcmLL5VKSuV7LW1cjaGiPHr2/Ue1WkuIljz85WJmL4liNUZujtSLpr7Z5OHd43D/liWs
evi1IzF7TKw0rs0m5XtBI7rXlZ9CYK28IWvXaPaGpOUoSmaOA6pd6AdLC12VgBpG300sqjCuZoOx
0mtfu02zl6SG7pg/TgTTWwxPA3cx0G0JDv/VQdCni3BxENRGFNq05/EQ9J8M8b+MscHAi7+yeYs1
gIujoM88g8XwXqppnObwGByU8cY8Mple2iq89NSCeJSblc1TJifw0X3rskU7R9U+tOUqN+ta3RwK
R3akvbJDKO9HbhtP6qbbwfN/9k7MqNaQlZ0n6BeS6I8Mf/w27eaMaguSYTeotR/KffFjrbWwfFIt
XkzDoK9rznYCCeMArU2elTD6ymDKMXT9tX61srR0VZFoGmuy/KEr6A2GHhlMNb2FIMxXQ26yvXgr
10OQxTW9G5w/MSimiH5kEMoRJUCw90UU12KcxbtwYWG2a1laQxY/FcOmqErjxbc37aEWt9XujgkP
JuTs0AlXIeKLZ+jC6uyhccuu7cEOTxup7MlYIts8Wt+nSkeyFxjMta/fxcVthMbOMOm0yvIcUFql
bRkV01AKQ4zPeaXfCrKx8nQu7uOFiZkX0yEflk0TE7AUvnhygSn9mCbD2n1ffMcu7Mx8lxJGnaEE
Gu/YjbSHx+vWPLr7wGEM6pe8mcI1kqT7f1JMMYDnMEigysAmpntx4ctKVNF6tpYOScl8ppAi1iKs
+ctlT3ZhZPqIF0aCMKmTgYanM2wbG7omGwFJu7pB6O4EJ+RaHLL06liShGAuuFs0emfnvh2ssQLs
xgmUGFRF96xjvJ2KvcJsoyIfLPiRSmNXqj+0vETDQ9y5AWQdkMROQz+wp9Xm7+tndAl+pl/+otmd
CMwB9T2PLxsem5PxUu8GG/abM3yXBh0hFZTkVHupX8Gx2x4Jx3XzS+fq0vrsE2dpGJptSoqtZOZW
hOSk9aBeSyd+oqfrlqYTOn8/LAkJZkMFh2W+AeEuvrMG0RmESChNy1StUwAP1V5waqdZeX/f6hDX
7MxuJCnV6LoBK8oq8wwKCEXHAleTMS8Gf0hiSwHc0mncf7EYIDP85EFUB7tBcpIRsPq5GGFrqGQw
+1CjGgH06NIA47kuQOhuilux6+D2UA5ZAbV44Gm3yC/C2KqX38RyqG1j7BB7S9yVM7Lkxy63bnb5
1UBrpFASQDo0jlok20I2Vo7BtClXNm1epa01eRA8eBQcOZvIWtoX0e+Rh7PUb72hPzEYjcIR88rX
T8QS0sdgktnURVDN1gcEYNiqdV/oDOH9b8Xif+NZRt9Xur0ft1DGjMTrDcTUEt/QAhenrzArM5Gj
LoJmxbBF09t5RftwfTlrJqan4sKEMQqi1mpV5Gjpl8j95NUrf1+ePMHfH+nvNczCf7Og5SgoGOi2
QDXvp+ZqZyOhdBPd5S8+NQpz12/9O/en5znQsO6hCVjznx8v8d8/YZYWSKVSCqLBNrb7AhQ3NKAn
SK/O1col/uil/zYzu8M1sU8pQUntSADhxUA55tzlsUthIWmOOZoI17/cAghXZlpHFinLyhL/mS1L
990syaedRa/GGXfSS/mz38tbqERP5g6x2gken+ZbiJGd65bf+hHzb3ppebZSQ8l0I6qy6C2lqx9I
6R7MnXaO082EAJb+SHa57c7BHm4lm2D68xqsY+nQUvUknjcsTYTY9e9Di5dLjUKfPmg4+DAYeczm
qit3b+lrXtqY7W4hS1ZhIEGNCI9iV+akQKXZQ+q91H3ybcjj/fU9XVvSfEvRDGgjAQJIHdYxtftc
5ysv2bIB0yLh0E3TVGZvpgYBGn9ecPedmN8U6D1tlNj7cn0RSxfNQF3wf21Mv+HCmbjAR5OGST1H
PMGitG8PzdtrudqeW7Mzc1pFxCwNzDHCXr1t7AzZ9E0ILIuRbB2Wx8/yg4YnyXbRPv2kAEe/XZ2f
XPJpl+ucnb+glTQjmvxyXN52MVItMQyz0HKW8B0G4ym3ntvmgXl6RIM7O9CzlXhwWt7H6/e+zbOj
CXwRiThP1fZBhBAaHLuozpNP2tc/5tqBmZ1ISZLKvil7Lpl056F84QItum5hAXk2ebD3hcxCBGby
JV2LdUZ6bGkvbLSD9hne1btiN4JIQX06pNOKsPzK9k1f58P2MaWNup9KKDWHeUJQnMWWLtHSKKGI
8mHX26CqEMFrk9zXkbxSgliA9LHIC3PTYbq4FLUOGaaPTsh+qn8Nd/D1bqPtVG6IHhjvvWfkc809
Lx5PTZuiVvZP02fbKvcKGkV5Mrnn6K65c2mKenZ7AxWQLYDUmmJzRdtYTr0NH2sn2lXnNSjo8hb/
6xcYs3pSMtRNWBkmzlOEjk/6MfgpHVl1a7TNbuUMTbnPx6/5bmqWGxll6dUp4BXHRNWeW6jjDmIU
HrwSXfhcrI9yAKzJZygGUfmtLkCDaJmH6z9ibbmzTxxR5M5cz8S3QmOqCDBn06610aI85Cg+ra14
8WV6/7zGzJMXaduIKXrIby1vZm+24wGGjy2U9BtmmO/4vHa+9XbKr+uLXPQHF2anf784xwIybaUb
4Q9ktS2hllefK1UoV1zCohEqVozW6CrcAzPPngzIo1h9TcTr+VsFPpmq7VdMLOTuXEhQtmiCKCaQ
/dn+VVU6VlVRRkD9UKXcF452h9b4DqY4QOxrvft/Y40YTWGUxxLV2fnUvUotUDSNoBRF3I9xQtVG
0B0BK5BBtrmP9v95/WNa3rvB2WH0NcTYCh/pvABVm0y+q8d2xYG+gSE/3DlDESWsMAwwZ/kY6YWp
qc60eniU9ij43I4/qMOdc1vaelso5u/x3NJKIrG8ke9G55g+yAlMYDEEF6qj/pFt7wQg59TtKsa9
iDKfrh/2xRsNY6wlaTCZSPMOu1LKnit6fLWxzCEkhhbw5EnKrhW7tdM4ucIPe0k4RpUWpg3mvP6+
VrnfiGqPvIAjxPJel5WNKn+J9NhGCWRbw/Yo0ypJrI0L7eb1JS5GEReGZ/fZMmlPx4OKj0anOShu
JPezAI/hdSPLScqFldmFrkdrdD2Aym8FeNMGCuQoB38XbWGF3umwXPR2bPv22iVYfnUv7E4f+MJb
xZWV6noQ6HtoE+wJhucSmn2z7H47nVHEUOGb+3p9rW+opmufchaXDbpFR80MUPf6k73m8m4CjmWO
cgePEzTdj/kP6RyBkIPE8Vi9xDaK1YStL8XKY7T2XWdxm5C0Yx9BoeYMKVxdUPU9Dd3P6ytddgAX
uzuLMAJhrATKFlOgHxzQ9h0iO9ypX5XbfpvedccIrYetFT7856VxXNu72XnBJ0lKhk7Rv4OUxvgW
hvHjaFYv15e2sntzKB4yx+NQBwFKH+N3K1TRDINiGMm/61YWn7mLhcx8dN/lddKbSuQEylelKDfy
WK34lTULM7eiJKrZSxFbpY4VpNew2TMgcH0Riz7yYhHTT7i4YlAAjYlQEYfE7tGrtK0+FJsQBGrf
PV43tHaZ53i7bLQqIcnxkbUqH8wkuBt89THJtW9h4u21UEC+K9pXSf25ycoXWFCRS86dPjDRkhZX
wvm18zHzK02rCH2cNoSbAdxEEOuhzgnN1srXk6dLesWVzKF4jRm2YttA4VWQGaG0ezasF/cr0nr1
ZxyZ9CP5VkS29RTDu/812Jqbidmq+2wUn1DyzKptd8jz7+FvKbSvf4m1UzXzLaUHBU9SIHUhqWS7
WgNB+fG6heWckHomTUJTEk3zw9UYdbGVOLgToFPewlTX7iP/OOGL9edulwIrsVFHU57Dladq+cu+
G57dmKFVY0Wj3OpEI5JRVf6owXWnq/3KFi7fmnczs1ujD5LRSiH8iJ2297rgphWgjcahbjR09VaW
tICXmhzmu7FpzRdXFGEW1WpDL3bEx/g4zZL5O2b2beSknKk2t/bqTm7/46l9Nze7HLrPIK/Sa1OI
NhmLnP+BZ68VWpfPCPVwy1LhkZDnoKyq1KLQDfAH3TY98srSkkWM4a2WrFI7kLYj6kybtbLn4uF/
tzrvb/dtlUSiiNYWHGVQ2aYbYuOVe7/8wS5szLKFRNJAKEII5RjP5dFnFs89/mx242u2y7fpdu3I
L3qZC2uzu1Z0ren1QsyQkxtu8ji6GavcCaUIqSAZecS7Pvlx/XavbeHsjkWqmUnJyAExobky0a31
tc/XLSwHnBdrmt2vWmISx8uFyAkFGCSrIDk1nnVGhQhq0MFRxvIhgr6B55AxWCHa5WN4o9YizLBi
YY+QjPauSBpffBpqRV27jtPX+3A/Ln7b7DqObu6PtUkwPOEXJOae7OTWsA0HWLe3Xa2SLjq0C2uz
2xgPRix2DZtdIaq6MU8Sotcb44dno9VLXbZoNqhnCqvd6kUHd2F2FgVLad7oHaLvjlaNiIZ6AHrj
+iiY5j6A0Hbla6/t6OxB8iJwjSa1c8cqdq6T7wVvo+76U3EzvtbOf+t3tFnYGzZZ5ceTtcoe7PY+
fUj3024iE1BvaD7vUyTrN8157ZouutX3HZ2jsww3qM1UJFoUT94BNW4H+dW9fPhn/k3R4faeKgjz
XneCPmRgRKm+LwRxp0DkVCj/8Ey+25h9ryYTirGNCa995Xfqp7tGROmn7B5QB6fOjP4WyiaKMe6j
yMC9otXQBcQY4laaGLjjYOUtfksYPl7I958z+6C+Ukh60SHlot17d6N5FMdDyajYVErrYDjchK/W
p2pX6xt4/uVNSVVt7dv+G4//r58wz2lo/JbCiNCH48naNjLMs5Ekd6qi3PSleSChPKfQlgJOuBlS
E+WS8dSoEBDqfdWuvT3TxbyyGfPURxsGKTY9TvcUebVorJLTof5z9G7ZDeosqc3w+VfUO3f/6BK/
b8HsGWrlVDIT4c0tMn4Ijfnn9BxvhMfW8YTtWg75bx4IyOwl6FShiZ25Ra3OxgwSxylIMU/1Q/kc
3ze3/h79boDy5sE/oe/5ezisrnJaxXx7TVGkyqMYuso0LP9+EYuZUBY01UTxiCbudqrJU7Ldicdh
r+/9x7W7vJihX1qbPYPMXvWiX1GSRpeEMUREafttP94g97yjoHQY2NhgD7nxmuGlR8dE4pkTqol0
V2YBTCS0udR3NKUN6zuKJ8n44LffVs7LtFMfd/Ldxuy8mK4LQaxnaXumlGxtH+/No/I0OiOkDKWT
fV7Dai6Gm1MuAgDLguBljsjzc7dPDfpEnJhp6jD8qZ2p5hxcprXFffI1kDbxJ+FlbaZiKVa6tDpz
lRbk4FU2lcJ973sWN7DOr8GoFn3PpYmZ+1MCpslKA30lNH45ItXvZFtv/DtmEpjJ7c5rbfuld+zC
3Pwd87Q0a4V0JDRTxFMuac8aXZIGYe+mAYbrDlTIe1q7tl+oX64fmZW9nAOP81L2EbLsKedOQlLR
SUmiFe+5ZmF2JgUlLbO2yWNHrn81Qo4uQ2KtzectYmkuN3DmQsY4tnIa+ROQJX1Bb72XN8Vr+tB9
KxzLTo7GN5D8jns/2vIm8zfFNPdTOv/IgV7+iplrUSWlduMAdx3/P9aurMdtnNn+IgESSW2vWm23
272nO3kR0lkkat+3X3+Per6Z2IxgzQQ3DwECBC6RLFYVaznnODvgf3rsfDDanhrPsMBo4uenwpte
Q2ezkrIW653LFaJnA/DeRqh1ePXJra91qHnH6RdV7V8wtghqwz5V3TFXb4Y8+gleg6dancqtAH7N
RZ5/guA7omIyzKiEJWjc8HE4lV58V79Xt73V28goW/OXade9t7dbRnXdmmNsUDUVkxJTHGMES0Ie
xkakefE+vEmd8IHdKyfpkaNMjmLfA/fQrj5/v35ntoSKg4wZSA3jPoDDWhwlSZwUk007DoA/fs+f
QSNiTe9RYavP18WuPR+MX0ulggOJZTUaxwVPt+78NP4MniFwNL7xzRmb1aTiuSDhxupRSFkfSSoq
BLJtWmBKzK3IASnqPtq1dnQw95v2dtUAnq1NuL9sTjNqzEgxMX/4BJZR+gbe2tdOQyCgw5VQW3mp
T1KyWwAMt9uI16XrAENWNADVi/1iaVeyqMwjBCCa1AHQnNsznx+jqAURNGppUfGQjehpLxTnT070
l1zBkfXT3IeBjhf5WEZIHKLQROyg7A5k3spIr15PEF+B3ghFSU1EKJsxi1MkkoEmqmTacZe0ya6R
G3AnUD8DfPf1Za0r0Jk0wRjowCIoU6KlMAajk+xQzwUEyL52S1gC4z18KtD7dl3kanB1JlF4Wrdc
lYy6Q96LmOB5aqLXHmTqcR1ulVpXLS3yr1AThSGaE/RURdtbKS8PTuYXp8EP9p23NI30t9spqI+y
7W/B3JkswZsYpSGPeotXh6zrYAkJG5CYAvi+1TBBGYEgHPTaEwPz1zObOv/6dq4HdmeyBY/SUsCj
qWhq+HjxSBZgf34kLwhF5LtlfjUC3YFVvQanP3rzgejxn/0VNCfr2w6k9RTUrYBQApsKCOXyj6Yg
yU9dA23f4E7Zb6x1ObNr+yzojjLQXJP0Za13itc+L5OzzJG/DQ6aNf3Q2apCrrRJY4TkbI3CrScS
oXEe4aU/HdiBuZi8uqGHpTtgO+NEFh25trbF8p09rSaFjylatZFvjvKT1ranNOu/hVH+0Esga4vi
Yz1HIAXUmkOUzy8BiPmIAgpBeQa8JVHiryRDa3I0g3CA+q2CiiagVncszkG1HsifcoSteHDjbPRo
d/1UNj6cCX1SejjqEoY4NC9UZPBtDeBY27rLixv7fW8wvExRTAFoheBP5zaq0LXzkbOS4OUAVWHa
zduCYl3dSZvpjFXvzVQFzQx4zytU0LKaUHMixXLq2Y8SoGD0LmQ/9E0oyrWmCeNMjKBcSRCDAV1B
qmo6LJ67ua2B9oHX32bktbUeQbMUUPzOhgqfGVOwg5hfCg2ssxlCn3HYcierBwVOFeCvLo3NRDAK
+dRrSjCiVqNWSmIpSfIcyOZXWKd9NrYv1Vw8dBp7w/dk8N1x5ZFGAwNoEG5CRq4q5dmHCGdYFiHm
jyUTJc5bcBmjXyl+Mk/KY+Mph2gXH6IfoAS7fg2W4xJ1FPDGQC8F/wuyI4JEnoHdjTWIEEICKhvQ
mFWgEVar7J5H2q4bMOmE6fwNX7r6+D0XKuhQqPFGaiTk/jCxn6KKBJYrAFg3DtUdGQhsOeDXrq9y
JduIW0gQfqk6pYby8UVnZkrPY63Sg9HwIsVpna47ki/pXnZLD2zoO9ArI0PjqqPDkV32gNhw2C7Q
rTRR4RM+vgEJMA0V1ktLmQ9JJ/eqmgPDFbyaLrCLX7mPvT4UnrQnj9cXvLLFkIYGO0QRDHMs4rM7
7bsKXICt4SlP+X78jqvjmGh9zYBradf2tvVZFYhxAFNdiEwIehMul0e4rI9dX5te62l+qaJNbN6R
vQp49p//TxKF8EWO2wiMi7qBVvQR5Wq+xJ2SG6KfEIRs0y7xtmLAFcdKZYwBYh4IPYyY+xCOEE1N
ehkWjYnsV76nx/lGOS3dxMrtNjTo75bgUtRiss4UtgQNZkakPPfl4n2unoJS27gSvwe0lwKE82JM
CSreMNMr2ezIoFlqwsGR2FY7xUqgBzkm0AcxFYpuPrFhMa4buURRz/RGr953DE9osBseG1z0UnMU
f3Jiq/bBvrmV9F3dwF9yxZ7FWenVUAup6VE99pKQfu9Mc+tVubqHZzIEfUhzaQbJai6BKOhhAOlm
MHhmu0UP9LsfRC8uxcylDJ9uqOJNHtBPls8EFyvRbkjyAw+53LzXtca5bjHW1rI05soK6NQAdS44
glmr53SacZt0/YcMPOvka8e35uLXzkRTgGirq2jJlUU/WzG5VaKkND1kc4v/BUTU/wsBYMHJiRLr
j+7suUxhXbVq5hl4PQATBnAedMQ7/AC/4y8whFvMbb/7Ugxrny1PcGssAW6ImSeZH3QzmGBp3gB1
DaweiBt2EoZFpACwvmWx9bxYtOzShV+KFQKlgMm5pCs88MwdOyQ3/DCfMnTm9v6/qBdtLFFMTAV9
xk0llxbCtBIUf6D1/bbwX1TIKqAQq/rNfj6ksIlIg3Jv6/G2HNVvCwUNHygGAdNDxfHyIjLHqY+Z
7o2pEtiThqEDMHRlXjGnhU1KULknILK8fi1WVZYqmD9GagPsgoL6FFWm1X2mGt6Q/WjnJ9XcCk1W
F3UmQFAaLtW1KUtF5ksBejf5U6sTeyif5fCUm1uLWTMleBr8sxhBU6rM6CuZQUGNEBS1lezoQ2q3
4+fO+Hx911YSNNDJfySpsvC6ypJSYkEUGN6ERn95BtMT8tRAHa06dMzJznzLva2NXPXOqKAjgGcg
TwTFzaXLRMuD3NER1oWg7HaQb0M3s7niyF66k7driuvnhvEiEBeaYCUR/OeAztQkJVihtFtGQNlL
+pbuAeLt/m8ENNnLDkZAAS3vb+zt6n1nREF9GlUxBHeX66QSRRNrIyGWPZb75Gbe/R2FbD/vV4NW
TIP8I0sIQ9JW5kO0rLKID5M9OupxGffL4wNFrfZfrG3Ztd+u+Jk8YVfbyAAmRhR+nOGt4sm3EIcO
BPAcoDy8OU27kmeHmoLdk6j0g45RuBD1XAV0BK8hkLPtxT8w22jBKoLUultMHjL8Noao/niZ/8gV
h7Qwq1K3ZYG+nODHr/dPb+P9gzlszN1tWc71u/FrobqgMxFNFTKmgF38Ax+x6MTvZ/hrcYLOUHBf
ky7H4sxdvh9OYFqw//ZI2z5hc2WCxoTypI1dgyP8LSbf9D8fzc6/rQzzhAAP0hlCJcHCkFkO55EA
FYyCfLOJ9nqjozSzrzrdMpPWNpX4Zg7i73X+I+1r/LO0xrjwCmChJOCW5pgVVclpLr6YwAUJjmmP
ymtwG4LMc55yK1Wod91SrPqus88V0xrm3M1D0mS+iR43hb4XLHevS1jf/TMRgnsE2IsyU4ro/g/0
atXunckSPKUZRQAX7/hfstTj33FOfth+fa3bvTNZgmGYwaMhlQF8SYsujsnNndH0JHf2P1CIB28L
hERZfu+KZomvlSCPstzM42VtfwEKtJWjWn8BIDforcPsSpzsFoMUT/a/8GarkcGv9X6c89lzU+uZ
Bq5V+JRkcoufVenWTgdrKBlIkJt2UO3L2pO90d+emdtSoY+jOBctBaznHBEWltweqwMYxeymWpht
dqCt+pNXztk6BWvRyo3eFazN/EQK7C6crBEQrklYbESNq2HymZjlZp6tKTZBFVuBtt5TDPIDocKp
zEPZ6psZ7VytupeS9tDq2kbQtXWGgnUaEpoMKh0yXzFeJKB5ZIDzAG5C9bpx53/PAMNpni1OMCtA
LJnmocxjNEr3R7qrXxnA5MkRzEBbkc7yxb/fioXRnCwYoOK4qBTObZDxKkaZbxnFaJ/i3MoQRer+
+Al1Yjd+kTYxwNZjApT7/xYqnB0rh3TskCn2Jr9zh2wZJQOZxyMypJJFD7kbZg/Zgpm3udp1+/ZL
sHB+ii5NQUbNxW/+13fcYpbFjQWSjgZOCPRWoVn+Uj+LesySPsST0eD9ZDdy9MjT7H3A2AWI6qVT
ogTv15VmzRWdCxRs91i3+hT1BfensLaK6RbE2/Z1CWtX7lyCYLElHTXMkC+hHG52RcyjNjzxonDw
qnPGvLRystULt3ZeZxLFnio97oKh7/7ovNYuAgZ7kdHFVM6Sq788r5RqCeohcA8qAblA/RUILHai
PF7fwfUz+iVEuNfJzLOpmArTC2TJapvAydhWtWFd736JEPROnuk8GiUS/2b9NslvgfRUsMoJM9WJ
yNP11az6FWSjDSBQohcSME6Xe0YBlTKxPIXfRhhKj0vLp3bUfSRrNwPDtZ3DPDbB0DJTf+9SpOM4
T3QwMiS7ybGRuJPNmwMMa1b3XIZwgzK9Z02o59BvTNWOe37QXRVZLHKzZYfWLtK5IGHf6jkBHloH
QaGy75TCUpTG6rK7OPmZt/eStnFMa07L1FC1XHC2wOQkOOSgznQSjUnoJwWxaPxcG7o19rlVNls8
gWt36FySYNf5OMYYIQLBtpx/CgxHU143A+7VIsi5DOGeQg1HZWwzYIvuKabz+SFyULxcJhQW0jJt
4RW6ruUreFAgVz/bP+HSch1BDCZNcl/atQ4AOP+CVaC6xazJAyWsbiFa9WZb85aocfjTwtb5JwiX
moI5Q5kZEtTLC2x57y0XLdvXloYn+1YAt7nFwj1o8mQkStsABhi93MuYt5F8ynzQ0Y43y9s59LL0
7foeryrOwmO/ZLRMQ4xCCtpGWTPBs8x9hIRnyTOnG7Pcaqe6/e9DNTjOM1mCktIpYf1UwAb/tZd/
V5iGu+03zuo9PxMl6KpUJWpOCVICJI/3ox7chVPtRlNva1l4S8LBl8Z+A9hrpYv2cnmCtkoFp2pV
sKU1fnDn/TLk0HwGWZoGlu9wVyL1AjAGEE4CVb61tfYmdNAHRDeZuBajIoY/57ssaGyQzCD0bOFO
o+PHoCuKh27gyHczxhCQ8EFPp3NdhVYdxNleC0pL41kfZgk2dZyow+rJ1gbvuoQtJRWstp5VDZ1V
XfISvhuyzDLHXRr/d3B0ikIeco6gO4W7EwFVJBqaSS9JEtz3XinjnTH4HBMxetnvrq9m7f29EJYZ
1ADUHPItwgkBPVmVzPl/eQUVznu0lhzSYlO2qxorPuhCmHA6AW04S2dcOp0nN0UeHtOivJnC+WiG
mn99YSvHdCFKOKZp0oEcyFpMPZlfw/65kG7lfGvvVrQbtUI0EGLgBRTWHxb07PFZIVAErKgSo9GA
YWqN7vDaRXNFdFomj0NHub++pLVA60KeYLPGKGEN+cMc0NbaBKNVKWaPWijc3fTQOghO2MfNba3Y
sJc5/G3dWLm5F4sTLJZSKUUaD0gEGUnhyl1tVWzjHbGqEmfHJai6OalpwaQcEJxl9Cmp0ZdYfZPC
LSy0VR0/kyLo+BDScNA0RN51D/dcPkZqbA/ao8KqjdTHmoO+2DFBxbsWXQC8QziwGNfZ4dPHEdHb
/xnX7ZzOlgJ+NP+cKbyEsUaWxk2wFH7K/X+sGaweF1o/mMbQaYfX8+WzIjXoEOlKxn0OmCxZew2j
r1208Vpe30NCFxvLDANlx0shUzKNkz5OkscB3Y0W58wlAPDZ6S+a9ZEB/BebuCiA4BNRkUf532BL
H5w4ggpaX1OhcRf63UHzQdb0kr8tx4fCXf5RhBkfOmQfx+z+X5RDVi8Z+rJM4ALKFBb/crlSLbXl
oI2o0deHHt1R41NlZ/ZATwsnJ7UDw9oWulyr39ZLQYkAtAummOK0XKdqAKat1MArB91hyl2h605V
P/S5ZMXx24aJXL19Z8LI5QLnUml6KcO0V94/LQusP2svAyYRTS/2TJcXpVXs68P2Ilf9qCKb6DbD
9By6zgRFyuuKT0UH0gxMr+xUNJ76htM4s+pFOxkD6N0WcuXK7VAX2AuQFhsywSTi5UKTWM7ZoJmg
szQSSysyK+oxTlq+bOznymNYXTIhbEGh+J0uvOG8G5su5X6mypYRZk4+ngg79IHhB+1TiUFWHV0I
HdKt1wWvKA3kIqmAOW1UfUV4xwDhMdrCIuAMh5lF+9cONLxy63bBbE26d13Wmlk7FyYWCWteTxJH
kA5OdOZFcmX1nfSed9mDoRa+HN9TTbaaPLPpSG4nxdikj13Jb6kA40SzoqES3JPlrM/MqkHzrtDV
een1ULy/+MunO9P/N/zlixoKl/FClOBlJxoYKIAQsEsU3/XwFNMTld7VBP8GLujoDtrD9b1dMXYX
8gSfG5Zahn4t4EV3DaY751eWvhe8tKXCL6v3SdoqB6zdCqSbcA0xF4w/gs8gJVODYp45uLArb64/
g77AU5qtA9uSIhgZTubIGJKK+7Q5yOVjGo7WyL9d37hVpTRxBTT4PwpCBMGgzIkOeCS9LDEHSb15
P+9AVb5QugQ3066anA1pyyf/phe/pIllsYKpcVbwlvtSeVvv533qGPuwdQDCYAI8lTvyFmPSiifC
XPo/y/tY/pnOyy1Bv8WsldD53lnGUvhDcxs4vV3so5vazv3ifWOJKxHthUTh1IIsZxG+5y+J6Ke3
kkNh91aFvhWwUT9t9cOtKsnZAgUDrcUkyPsQqjiOkZ1Gd6Turdb8cX1RK+7uYk3LLp/topryCSjh
KfCiIpDfgehMCwt37k3b5Fus7FsHtqz3TFQWzjLy5mbpK8lLz2q7RDP39cWsBWMXqxGMU8uqkek1
TqiF517m+dPSaW8aYIi2J9DQANzw9brErTMSrBNK6uYwaEnh9yPqWzK12/K+jDP3upS12GBhZzLR
KA7qQNSdLrfOlPPQnMFm6Y8eir5/ketM39MFndgfZmcrr7y2jxfyBK0wa1DH0IQtZD6T2z7335fO
EOP75CmuUf4LSKyVbbyQJ6hGzuqEGwtLnaGdZOMWfkTPvm7s4YqPvJAh6IYUoFORVBOY8P6zj1xf
jo6wapnuwiDB5XGl4HGrWIzjivThIJPhRWbqk5Rsge9viBE7PLWqplLZg6Aoi8CiMO3H8jHJtlis
19LW2Ld/FiOOGst9EU1GnC9U3Qt9DXc76afe/8gDh9uTJzsAJ5idNrSHpU8w1t0ZmLOo/b7/d6QH
evEdgvUNTZbECOgiYGaAClJ21OgPcMUuRQjXjOQTUPUAavvhUhQkrLMEWOCNg2zMN0x2+1vkLyvG
F3lqZoKZQtUxbyzoSaUvlcJQLvwsG7yoQoxoaJ6RGpa21QmwNlVzLkqMUPU8YKScEaa1DeilYH1p
m9i0w2BsioR8AXgmrXINlr/XbV+6SdmlVpqxBz6hLYEMX5nUvctl9YQ3KWgQ59pK5Qh/9YFibVzT
FS9x8aFCAAZ/CFIZ2hb+AsWXuHlkzTdoR71Z0Jxaf3o3Pxcbqe61a3R2CrqgWDMJke5NwMSpNpXH
0KQ8zScj30y2rDyEsDCDLV3nCnpfBVcR8Cgx6w502PG+3+d3yxC96gOrYBvVZn0Lf0kSEkg0JhUv
GhClyw+yPaECCdonx7hfqpDM67/8CfU2xhjReaoyJDIB3y2Yb5KwgvAOhgitCf7AQWqb3WVaauv1
Fmr/6tLOJAlGvJVCIyIlbkw4zig+fuNb7HnLKQhh7MVShFNqAlTWuwk0dmYW3elNaac8YVYayfdB
rt9v25wtecJZcV0DwLSiQt6kWk3JrFx7noCLXB/7ZmumY9XcgKMLCBlLM7L4toEVUsYumRdLbvjU
gcKbTo7cwmPgLfn6xJFl2G1MVvOtptbVYzuTLFwxzCGonCxs32ENRhWwAAfKhnvfkiCYbj4Ba6nm
IDVlc+h2iVdFo33dMq08RDEYjNECHWTiBPBUl049NMM05AOr/CRh92oFPMLiLR0eG+lrZRz6CChR
1+WtBmEMHawUEQQqOSK6esgKTiZZW44r8Ks/oHFeezGig/yXROF2NflYtnqJlMVliBSAZrzZKp+u
mUNspoH+fzy3f+P2VOskmAoGlRgXfpG813ZJOr1oanszAP0DaBTSY6mnvjmC75nTl+t7u6ItmAZA
VhizB2igEJ/GujSPI+1Y6Xf1qQpupS0s5hWXcv774mNYzZou1wy8Q/oGaM9aCILnwWq2cs9rUpD0
QVKUYMTmN7PbdgQMLW1a+41WAfq+Q1P661gPzvW9WtF7wBz+kiIohdpLxIRBBFT00PxU0hQGIn/I
S8mpy3If8v6lU9WtOtWKpbqQKdy1lEaD0umQmaUW1yykmb/zxAocHYhRdvo1+0wKq7WBIvnabAWB
a6oBVEcCRli20GsI8Uc0xzNm6zge+Xps95TbrHi7vqGrx4b5QNxqAxO4YqLXbMauVRrkZYg8PWcD
O5hB+5hlW/ndD1gEwZUhjYzedzRxLQWK5TvO3ttESpq+RMThUzLeDkAMU4P0W8MUtzcVW5rmH8BR
fEKC+Gtb8pfGpE9BzgFwG4Q2zelJj6u7to7vKn1wzCxzZVp+DZRsH0SxZwwEYxgSkICqcKfM6TNK
Oj/bUd4HMd2zEnPTWfyVh8SeaPtW1/R+iIMf06Bwu55mJ2GaEyfNC0Dj931Pd9d3d+2tfLFsQV81
NR8CmVcL86DipfEHEe30nQF4tPAGqNDG9Vgzmjr4g1C/Rd+JoYnNaxMYG8PRAJT6HxjNxYv9dqSo
NJkfvlQTc/Z1Dnz3uDSR+wQIjIPuCxuBnZNawFoAk6i93XmyqqtnApfbcqZDUZ1Qs2kN5Gyy/NT0
6ZvK6ae83ip5rvk6OFV4ORWTL8hiC7fOSBhPpBC4ysB8qmziLsWPuvSBIG2jkuVHB13yr+vJ2j0/
lyiEJLWCpCt6eEtf1W+ppICqZ5N0afkJ8bR0DNmriIlBWSKOA2uDmWZqppao7k8uNLHz26VfBrV+
D3yvHttC11sbTYA//SC/NYkOXr7L02qIBIyBWv8r48sR3H1zJjwAzMACs4fjA7Vr8kyfBaCeSO0t
Gs61i3chXbh4hRJzDPpjR2MM14FsbvDGXXiUvdbuSw82wbt+gJurFZyE1JRAoh8gb+lQUrmFyuuB
EqsBjVcM3rC94raqkwyge5IdeaeiiPffI8KLBS+e8+xyqPKcjjOZSl9GJpMG8FNZ4dTxrhwBGjaH
dpuV/51WFWRMZycsZAyUfExK3SSLcVtaSys7PIwPgCpFhKbsr+/vit8/FyUCuYNboWrZNFb+nBi7
nhd3RQIzqtafSTy5PKm+cYVutXvhUzfujHAt9RkmlpiwcFMRPcsq2NBUtfqcAWxllyiggZES3a1p
eug7tPUNLLZVo3GGvLazioBDlBqYZs6K8XHq1LeWBdwp5haZsTr91ma1Zk0yMbwynzC0IpWyLSn0
a8OLzgbtmtvopl9lZWSpNTmgllGlNsdr4tbMTFT0c6bsQzmLdmYSJDcYgylQig7cSa5vJAn5lGLs
d6qUnZSqPCYRYGCS+HnQ0pegSR8iXuZPkcnG2iES2A+TwCytBIhdtdWxALO9ZtF5rayi8x2wlZMq
98dqmMhjl0iznc1d7jVxQ305qNTJKgjwBJmBn2J036oSTH8kcTD0mT+rtnKjYCS23gSFnQe64daZ
YvoSqW75GHiJNHyOtXKXKcN7BdBkuY4PmTIyq5Om7xMcOehoAleLkqMx99QahslVh3ZfpspR0ptT
rZFPhQ78iVRBd03YSn5hFO+dNt3qffiJhvShpNPg9tV4IHJ+Z1TqG5Lxdq5qoQtr+0IU9tKU6kuM
qQKllh8SJZWcKkqeTEVytGnYaVWZe0QyFKtXNAC/l+VrKKWvbdi6fWzGyC5mb0kCrClZ+8I19BpE
kgZE23y6y6foG60mmLe+f2bShBG+rrV5qRxYyGsrH0OwvEqVO6J5nWjhAdnt0ziaoUUI2hbDtH7R
gH6xT2PzFe/InTLJyM7U9Z2EuPugtaajpb3icGN816ZxRxFfgGfaeOmHPLF42B8VbT7MpeQNVXca
udI5rNcfk1790Rl8Ua7cbszprdWIcVs2ULEkT7ndTdGRE2oPSqB5daHJGIrX8JnKfuyy4aaTYsOP
0fHJNePYF9ktq8xT3mCYX+1obclt/WZI6ms2l4MzdNJN1w/fi55GACwkb1EcHruRBlY7q65Ewamm
SfRWCeZj1AY7ZgAmd0yjg6TPz/Gcmw7GJP1Cmd+6VjvwsXsK+sYvysiVI+Vl0ucOL5husHldP5jx
AKRvszzUvDolmQ6tDQdihaocWFUf1E7dFR6LyC1pw+eo7ysni+X7QctTux57zOimQ+DGQXaAgZms
jJfYaT334iJz6nRscH3zh6bUNUvuhsJS0bFvSRLdDWHulJmqO/3QnEJl+hop5adWbe+6yNQcvcgO
6VS5Wt5Hu1GRu6OeDT+zUNJ3da7ex4R9jsEcYnUJmqnSke3llO013h9MEGN3KvGCIn4YO7W5CeNy
BgZ0dtPEcX1DtBHodtTorSIzJmdWnqN28urScEgcPtRhfduk4X4AI4I+xJaaDPbM+ImOnRV0/Hlu
lnMqhtGuW3okU/Ezk4IbRNfOUKbQPeAVy6TBNZyPlZYcG1Y/8JF+KcmwG6IE74JmVzWxp1ffTOxO
JBe7yEgfQiWKrVYe3cSgRxoVThDHz2NJ98CgsViL2eTyganHtAbNq/E5MHurI09t9JS2MBXhpxoM
pUXBbziwYTHIaHfDKwknB/8VndMo/YVWFLwN6VeKO24wDKaBuG5GvhjTdy25k7IXPQbdTIdTQ9Nq
2XA7XhA0SszMyRWoK0trMgJralKriNMdkflp1DI3rFQofmG3xm1Nw59q2N10ITp5NbS6zI8YK7Ai
ZbKY1r2R0EQrShzeg7n+SZ7M1jLaGI/oOTqMwFwokSbLoFm2Gql3VYnWlUIdfDy33bAucD6wo1ng
hhJuCVF7m2T5vaIHLtBfvDCkT5OuHtoCM/ISoOqLo5mrh0gDyUZ/Z+T3SfQ9S5qbZH7uSXkrc+kh
yjo7q0u303ak720ecktvJiuEyexjdECnw57SFlsUu1ELQhVyN5DRDtMdB5UnsNKjUzfP9zVatcbq
UQ+xg8Zt3nOL8oc4L1wWdLsg0x+0XrWAZKZ1oGfQUxuux6rS2DUoosV5WDYV/M1wR1qmAZM8cUbk
uUJJPsxUBoMYV9+awfSmTPbYlNttI2u2IheuwpRDUXaBpaX1gzbKn0Ydhi8lT6ZWoElN1pxZ0wtb
0+qdGvNTCZat2ixf2yIDfAAO1qJTfRNM7VtAjO9Lhc5pIv4SZLE3GBiTlh/0+Su811HL2s8jUd8K
Y9jF8mjpNXWmWD4WrX7bz9Uxqn+26P0xoxmDUFCZaMmwg3R1Cm2OH0JvsZ/owzFn8YPJ67ukvQ1l
vDsH/UapbspcfexMIH2N0UNW0wNFRNCan7K4trIFmx3sKPkCQYkBBr09pvwtjaifDJrb94+hwnaq
Uez7pnaXn0vSO7iyQ9RlNzpOy4i/tEi8FihkSGhsz2KAoWjAmK3QY98HLgGOQqWaVtt+YxqSzc1P
OX5UQ93uxtA2B/DXtbqjy6EdJ7WNpjFXqokz1LhYPL4PdO2UmV+1JHuZleI1VDAyEyk5s0yMYNh9
ajihhob67FscM/gWySVje0BE70oj2Q8KgPZ7oFNT5cYA70xIJBed/rh0IBiQ2gOVNCtqNXuhEas6
qKMUuTMFgk3/piSzX6fHOMkdwtMHWQVWD3rYoxGsDBJ1WQzcXrPykuZTAw6JmgJLfEhR/9HRLAuC
XzLi+U7tebjVMkQaeoCG8ce+gnZCp1iLLpWoQ/42tYzkiYzmbVCQe32kTkdUK8X9Q1+dLc03tG/t
qvsUNG/hEKK3y3AkDuxpojgR/z6ogKTIirsp/iInndUO1KVq7SoaBm4B4zeywonjpypAOwe8QT+M
iNeIY86TlXeGE3RoLwfTYzE80YwDSSywsxIqTlp3TvhdHZVWOhAnRGWrg3lNgxj8kKWt5m/alNg1
5S7nJaz9rYkHGSW4vrWlD99UOXTzNnVStbOYWllGZdpTV1hEz0752NlqltvjYDgySaxW+tY2tWPM
EewriIJHNJ/gUYdc7bHrHpMi8Yo8cTnzEFDaUn3H1MLFbCxQMkHEjbgNxtfpcziSyBrKGibqXm+I
1WuPhhQ4agmorVDdByG1tPqeIZgb59RREtNV1MwLA+5N4PJm1LC5PtrcJDc0wZ3LvxrFZAEc0+bt
4PEAdj39AXthVaGEYvr8OEd030vMC2FLWPliDpXbD5U1p7ld4tKaFP8tz914iJwxRG4txQezFqmg
zELBz5lkzJSr35vStBKqu4As3c0ATQA0pw3qAi2f94H5mSmNm6Z+LRe3KnwUK40bUmWfcqk5abr0
WLVgrWD6TkfojqgFutx46hDb5hjfpwW3k6Y+FIXqgGfJLofyrmoBR0Ex1I9NACeKxYrWZgQHAcES
B53bklg1gCNnRN5UfTMQ2GSz5M1dtZv7wm7axpqgbA18UV3WXxQO95YPdySEW20HmNjISaFeXVpb
kfbeDIpddp/wpAT0c+ykwY/GfIE5P8IoeUGn3JYFeb7+xFrLHV28sYS0R6HmTVDHeM4tnAnZbt4x
CnzDf9uitZLyuJAmvK2UTq6nIseDmfnEliwJjSOAbAkadIUtoPQLqwdLNpgAP4DChCSIAVBibUE4
VHWkyIRHsiS3utHHEJpMnzTWf0lNNt8AyNIpjenQ5snNOAR3/RQ6+jhghsi8mf6Ps3NdUlxJtvSr
tPV/eiQBQho7fcwmdEEXJO6Q5B+MJElJIHRDIMHTz6c6fU7Xzl22a2zMdu3KrEykUCjCw3358uXP
vb8nhaOWF7+fllZJTiDNkbKhVK6VSoqSr5mzjySL9jfmU4mdssxtOXv5SjP4zQv6BfxFckBThspw
hBTTdwQnVpVHk+tgif2m2sqjiAKncnsZ/Y6r+isNJo1OoMjv9XXwr++5pbOcUL6pko+QvKHdJ91t
73uiHQk8D8Ciq53U/qgRv8MvfoW6/eG23wCMK9H8cDCQinHvnpSooI1kIytvjXmmG7Kg7dnnI3su
ZLqJdof3uCqub1elXKv6qJrqyuM3eE4HD31fKD/PwTdoI81xWMuMnMnoMinPhFXJXInuQjnH5m92
3a/eqswb7YqbAeakb4+tnBEaut3B5TggEpp+3kuqEy9WbCZBaTbDm8gr82XlZhb8dsa7Df3nh/z3
rb89ZHUhXVPu2fCF9BqKVk4351wdn9Hyaypl04dcpWd3mmRptatV6dBsev8fSjO88/8ZwffUlPRq
zlpeMoL40nMIvue3sv+b3N5v5veH1fsJF3s947QtSt6kLoUD7WlUGNiaw/SvX+Ov7gJvRhoNwdzJ
IX4zLLTdgmRxocHGq29GQBjKRu29/fUtfmUwf75F9/OfHgQWzFWvHiWdRKBeSrCa7tLir+/wSxAT
uWe5a2ytyiD7f7xFncm1EqfQm9u3dHbbVKvBgTofGOR7M9t2DdebKw6OqN+zVqRez/wdoeKXs/jv
+/8J5cvqXhz32o62u3pV233RiHT/2x33q2X/01MOv51z5eU+pNEeLR32+X4CKm6ULea0J8rLmS8v
ZpxvwEoTOSMv9V+L8X8d2/8dnfLZf22u23/+B98f8+JZUctTf/v2P4PkWOW3/Kv+j+5j//Nrf/zQ
f06LU7asq9OpDg7F99/8wwe5/r/ubx7qwx++wUtM6uf8fqqeixN1DfWPmzDS7jf/X3/4t9OPq6ye
xemffz/m96zurhYlefb3f/3I/fzn3zsA/n/9fPl//Sw8XPnY/7nf6uqQJofvHzkdbjUfVkf/0HUY
qRxqKsXuOmu7OXU/0dV/cNLpGEfKCeQREoR//1uWV3X8z7/39H9QmdLlumA2UgSENP/f/3bL7z9+
Nuj/o1PzQ6ak4yv0sTF//+/B/eEt/fut/Y0KiFmeZPXtn3//1iacMnkkGiB7UVRKlnQ4+M7Kerat
EhVkJLePLnlCM5fUTPwbBes9A08xEc2upIlplxyqgsisatPWDLCan6bsX6P6eRTf2qD9axRUVqj9
ToIFjeY/bk/KYy6Au9dkW0/2XvE5sCKv9isKSt5vk3osOWkQfSRTxf9tE8U/Zvr+fGPe9c+mZxBH
vaemnpNtsol30mlPClX0Tigm00oRCcMrEZlofqf58c0f/fNdv9nUuhgV+r7H417CjGxRwE1RUBtr
thaWFClbfz273zoS/Pl23+xr0bveH3rOO27tdkJ3EDPlxIXtQmVZavbC62lvnj8k927KVHunzn2Z
0IfzsfvrUXwzwX8eRWcif7LyUXwv92S4k202kWiOWTmvsfqZB71DL4wQoM2sInhGQgvTYEjc8Ruv
51ud/Z/v3rlFP939rFwSYv442Z7dt8wFQlDH+pGsupnZ+Zi2p0OcwHgjmffp8Ks2lO1XZvz18/e7
pfRvn+S/RkDBYL/rZ4lWVP/bEZQ+C7XVek2yHS5LFttlU35IoQp18Lq4vsdLpSf2rh4udKsfZs4w
kOd3e2DWHmjOLLcr2syfRrPe6nfVDxzhvxqX0keMGn4Q9NhvblouJxGLkXFdxM3qH/Pc7x3LMCa1
GFn4xtcAZNSnIZGrTxsitHd5CK5+s9WnqGkKnHukATMh+0MHPWan6wLwErh5TmyAzZ1jkXvN+Orc
Fpkt+3R/vwb6gnjQjo2+Tb+8abTo1KQixAZ6NB15eDyy0MMY3YNmnJl0v1wO/ddk9IZS9lw274ds
Vs9exKfG/SB9KeM+inD4JX5rnhNBEYJZH4fTs6Eu7oZslkY5Trk6eIN5CxvrZg3h8FMlPXvRdoTs
2oJGTvewj5CW9lVxyU13p4EBphEkVmyPaPN9CUbGyNrPVDK72lk0J8m6G8r44eZhuqpNRJsb6442
XA+UgcJU8ImwP6MG1tbNu1GZD/tpDHNxC4mJt/dAKYVq6G/XRWPt5zcr9/cGZD1bWVDlGVym5/mF
ubV7pmLrmASj50PjmyaLq9Wfkngwyu3QO19F4UlOdaLN36wa0JulSI3htHCfmxulMr7m5ot7mM6Y
qGnrjtx2Ku2NuieGsxum7GbsrwK0m+6ENGWTBEgEjTT3iUgt5SNZ6ma5ld3rdrCVJvq854126fws
rrOz1fts5vqSFtfH/nTgJZmZH+KV6l0WEQB7kFPSqIticj1cF9XkumkYegyyMWT4Q1lIobagpDR4
HOPJ/r3ZXFtxC54HWVzXyqwf1s6DDImgiaGth4nXC1vvErCCdqWQCdfvB1AgYzTTTYTpKNe/O6jG
hBnz1psMgpEJGJLQeo71RA+0bFmu83W7VWdYVhrwwqMP226zLy+H3B9E4hw0H+f3weIi9OXdum2e
qOJeVOMWPlPRsC/VSiSL+rOP4M5KG5kELdfFy0VPZWTVzmWtSyxWZXc/Kmh1ZLZkSWSI6dEukxzn
qRHp6CrutZsA/N4bKe28wnZ62bT2JUS81erY7uU4H/esFsTuLi6GlBmoNtNHQzfyI2CzMtV4MdOX
V1s3osO7eVlks8IupgBKrbisb7md+ecnvz7YJaohzQY7KdjPs7uhL2+b1iWHZYCYRu4wTKd7U53V
ZGL8/jxa1alQ35RJFtZWP6h4bVN9rok2p6I4pa64axIAtGjsNKGIu6l+6gsouXerb9/EHj1fqs1s
lhV7N4Ktn/k4Bw9LNS+T/fRuFiVXIaPzsuSvs33em/1F6quTwlInqqlj0+aZKvZL/Z370Po586Ld
KFBXLxrrzvaz8nS24ynU6cV1HXkp5mQLMj2OLrRHNNptOoldmoThz76uyAkPxo9uxXOYmSo7tLmL
Byj1uGR2vNUFwzLNv5qn8bJjV5uzWt9JBkILJEG4axbRe+YrKOVdxyQD+uPRvPc09sv98hxmIV7U
bLg5VEbs94J0qk1uuhha8Xa4kBe0fBK0gDp/actkpl/NJ5kvAF0xnEeT0hwt0ONYYTvobN9s0BWd
X+aAPgtpllESP9NW0br3EmRcBrOHqJxkrE1IbVgPi2S6ZCaz2kr9aLxfYWGSeX5K1ggYHzVHceqB
yKexc13dIV6s6CMdVl5lpPPnqkf/E2lSXcR5cXWVKQyQmerm62zaLPIAq/khWdmqWN1CqrOW1/Fo
MVz0SeMzJGU5nKuyeQ4lsw2yueQny/tHtDcvU3kO9YBVUSSG/LSO9IHaT1pPfSuXLc4fluOyPFQb
Vqi53/UXrYbwYJPxP3V6WZGg8LOcVnXlkrfbCNXPkei5beXZRUiLS48NPFjkjpQIdZmmNIOMrcdu
j7IMW9rtVIS6avon9DHZ2j9EsaANwqJ5q6y+97JKu3+STG1ZTmg1TTfQm3NzUFmJ7JgK8dFpOBC9
i38182Uxr9d7MmunaNnvCbL/NxY/jEYrC3Rzv4gyobBDqzDbpJs2oFr4sUjhFEzjdWXL0549pJZ/
T4aXfifXKXw6bzDPD/sxOSunXkWLSHIxD9gNQwlzR55dNSHPclIcizoYTAZ+8V6sszUajLP9Nufz
3Nypgp6LZ+PeEKCvO46Vo9Ln6nWQ+Q7xEWOQiNZi27RmvGhRjRdnf+ArvvbRIJ3tPEpRnRpSXyMM
V29S2X2gfDv39c+7ExFpgb++SgHgqwgynXJQjXmmUpDoIwmSNQ+h0GzX5OvUSH/j0HwjIv3LoUEf
gfAE4V/9h2zkTy5VogBxNNdbst2fJPhPL6O5iKoW/Ze4HQveMMg0Z3nzm1jhRyzwJz/qp9t+8+Qk
6JZNcea2/TdtfF2Qe8d2Y8jP6GCu8pDEkEjer2vy3eokuRrq23XG1FTeef4IqDBa9b4U57JMbHXx
1w4e7MdfeVLQnKnO6BNYDb8FE4WaXqVygIf75k5HIhFvy+BjYydhCTnSUWix3Pq5+HCDj5Hwb0IX
Mj4PbQGs5Yxsrpgt8DyMqUIDyKFzFX7mvgORja/jlaBXjb1ABNaZ9IzpRZAnstytICVgPsT0Kgzd
XF7FdE8xsGSgEFXh8/RFQMNycROBHwwsPx+/zy9i+hKkGYQ9EipWVBLz1kwnrR1MH5xeuAamMRDO
rG8cT/ZstzhyTGCyhvbLToT5wbCEYuTCf5iqN+Wi7xGXR3tPACKKYBNw19Wm5OsjRDxjyv1VF2cj
F6tU2P7bHmftzYYUN279j6t4k5GDi80p7dS57Eucpu84m2KemxvHe4rP4P3FI5h+YlquLQ6TRozw
dUz709vgc4mAx/k6PB3P+YxQLyQvZhTCWQPsmZs3/ry3TiJyYzYULzsync2Lb6YCIte880E/Ovqa
yDhQyZ+D0btDMQ+WNKcO3FqsxlfjXXfefeOzNfv803vL80j4nLX5XvsXRi0703dZkF3kGLavxjin
1vHh12IxQmEf2+0mvMqB6baGzfVrYT2Y2V73xcwaWtZYE0br7c5iaXn0y7mM3aPdip2z3hvLvoF0
m3sTM3LgtDcdb8Ol34hQzCYvPj9xPJJdRmEZ3sSzFhNNeLr5VgrfuYtlZblDa8IvGUOX09aKjK+D
hl4JrVlfzM64a0hxM8XyiLvtaGKdGcFdhJmwnKHQeLOkf4xwqQjHWn++7CHT2feOMYRG6znpe5jm
gwjXz85OiXfce1tl3qzTWBWFWEa8trPY6HitmcClIdExPo0MyyuQR7A82WBc1ik3bJZoj+noBeEk
9ARkwcIIeEPWl+UY49NsL6629Rn0Bd20dbEO9xZuz4ITYExC0tDs0gru3vxp0A3sZj1MGfFH8yKc
4CJ8xVC8TaAZyLeKgCX7MHG+n7jk603AV2/OiPX6MLVxbYdECiOxCfx5IRAApOOOVTDuWPh3a7q5
mLjDX32xfJsHibBig5VJUGg5641hzVicqRGOd+vIvIov33lrBNPLcRUeJlA5hLeLjN3Tbnm1cvA0
yZ9xzne9FGNMO+ad2eJdcBKJdOww2eSDRGR6dBDmenf+P0SyjwGtrTWjqy0vNZbzt49GbKB7Micj
avA7n6xyp77EG1PHOMfmHJdvSRmVU4RnTID3O6Rk8CukpKvh+G/j9g2zGPQ0NRmUGLcre/5NCd5e
5kdAYwBmsTDZrYvYMGWaTt3ES3ysWDNX9zi526W71cQEETncHY5x1vdvzoPhL60ufXogAKOYOfwu
jPasKrnX7pNku4nCgRfvEljNCDq57eIhVrl3NiNPMy94KZpfYUPZqgLKg6i9WxDbUdDOs4+td5SW
qZXYqXE2CF7uVrmNS6GbnKN3P9+OViO3kUQyhS32m+Grvwy/Va0rWRyqpO+6Ap6fTtG4LB7JqGL4
VwF5bKw9BR5/vhhQLoAp7Xjnp/YqyrW2o02P2Q/UnfaJ7vqH5r4GgSTbFS23lKVkEraYXafrvQU8
hw/EuC1tLYV9VxqJ/els9HZ3IQGwPM2LbDmVaFb3z/OiEnzlP8VBH4podmgwBH99LP4S99F/esBv
2J70fL4gde7jre6cJ09P5lDaPNz7WHOhcxHrnOVx4speFZIWXfQmT+k3A+j/EXv/l5/y0wC+HctZ
XMpSHffibfdiCd3Ne8AixUCUqXgSkTWLngSAEc1VjH/5RBp0j5t4tetTi+8Uv0NcpAd9u07MO0vi
/pvh/dqNAnehxQV5SWnwDX8p5Hj0bCUl3kYbKEu07T3XAn9WVIf4/fpxNn5Xaf7jgn9yoJAKUqlW
Qb3zexlpnTcPtS7leFuYoyOCMk7sXhIjdemgbrN1FKM/GdrSBSdDpo9wh49RNc3MdPobR0ijL+9u
j/DLM0sxn/Z587TVt2IRIRG5xx9wNFwLUMwxVJTyYozc3yynX+6Xn0b/zf0b9K7VMBq84q06blIB
/tK3K+JjKqztyhqN6019KHQDJstvOOGUrHVv4s8ThyovhWCdvOs3HBWh7vMVEC3e+sjkJ4cKid7+
6hWbrKPHa0brp7SYP466vKwhb3vpquzPe3f8lruoEiFXJtjBK3cukXEn+LsYSWpd/LgvtPETz0cS
iOHKjVH6cPuuQo0NVkN8hb0qrpUAGa3PJmGsvHzSBYH/BvYTuRJF7GPjsjgXIk5RQZbRRStmezqI
yzgzFAZ5ffEgECISidfp+i5u/tmRG9qzwwmNHyIiYOMXG6hZ/nmdcURlloQvOnAKTjKQH/uJVUpX
57diJhmxC73MpTmjqWIxUqPzRDPKxyHULiQQlN5bDojLjv5RJfMYF+8XO4JfzAfuvnTlDMAUQSWU
3mG0ExiMCgFvqQJVq4AhRFvjxj0aUdmN0FeN93jDYOFLwCs14uDMyShxYT6DFirhE/8Vh4pJRyms
NeDRtU+hzm7k750rfpFC10qJRnq0jglKR6etZiPgj786DncA82VEKGdcwdjs1NUB/bpzq/bLs9kP
gWaKj9RUVKF5NwvizOp1FiOzhcs7kxZtZjywJIwVuqQJhWwyvIpXJKLGOJ8Nem7nnnwln45r2Mwa
5vETqLdzIUaqBR6U7P3RZ9uBkMN0kWhgf6M4jBuj3Q3CdmjIeAvQLM4+OUjYmshaWNIWvblAX0Uf
utOfZhOWfdfdsXXraTTuba++tMi3vc+7Xw7H2VraghkQeNUXsx5rfjlrDzoN5farkZV4V8AI2I8R
Hrm0Y9gXXMrO3BHJG7kd42xzfPQENY7KrDTTDXS6y5s+uztsaJSUF5Dvk1pEhTXAPsHb/8qzkO5c
/IySDOVpNZKhVXZOVw6oFfQoulnxGcq5lRDgIqP7sGrwMWBYyiqy7h9f7NOn2dLkJ13mN2tgSYcs
Hg/JPr1VtSUr4oWVflkjEOVkcUezGRTxiQ9Hn13icFGbKc2QAyi55pNApQQgLN6IRs4GRGpjMB7E
xuh4duk2MxhfmTTaUY1H0xqYpsRINdi8oeBUQt8Ov/1s9N07SnegCzndPvriRRpiNeqLu3g1HKcZ
YVYcaFb6liDw6iJwVkUdLunSsrUx8k23Lw0lGLIphp+aEZFRAz56I84yatzWvgDFtPCMg7vDzJGD
GYokVL29F8+66KKY1DruH2J7Q7ey4cfp06c3JLqTxrrDTtsBe6Bs3lJybSgLdtM5eLKddZcddgcP
Qe16rruMNDs+vU4N/bGN+HCgb1P68IQPjPs+aIzBuw4tGlNRT/TpzcNmUyJVBHvAy07cEGDY6E2r
dYddaz+c8y5bdI0FPEjo5OzBgX+fogtGnMWzd9EboGCvb6Qm+OtNlIvXTA0aT5u/cnDU+2FA2BvB
+aj8wqcucXMxYCmGpFz81kXzxsS2KXMlrMz9/GXKE/7Yo2m84tMEheB7Z/NCP+Vm15F1HpMB17oE
ZBWQ1Ca/YAx7/N0c2IZm4UN/uB1vpnqUZkmQ0PADpLbAqYd3PEsxJMt746b6PJm3Pb/MER0xSyCZ
WOj+YN3RPhXRpA6+V2LUQ4vyuOIhBt55xUpTPAoB68GiT/3REqZ9cl4+WpqsZmsNtL8GxorsZAq7
vy+UMDIzlLh65iDMrSSMlqDBRsMvDMLeZMS0Xab1OvNSlMAjs6CnjPo1oAcjaCHC5MFjJiMYUJux
yxFD3UkAgS62Bo7ToE2oGfqkIlLvZib+oThRT2pg9T0vCla/yBzZgPvM4tIsaH+WPj2PX0vcwTkv
vvlqjB+p2wKD/ySoqWSRkNeBc0gC4zaGvdfaw6kavOwBtkUd51+g+rAj13ePT847kcbIb6wo7Dld
5PWkGU4yjyKjt4gCpNWPtSftgO+tLhFUzVQj8ln+dj1h/3U1eNFHaWU5W0QX6IZ3MHjYGBUeN0II
y55JStAtQ8Vqgh7rBmK20c7r7Ys1I4+v+GWqaGZXQ1s1Qe1+3E6yiHwAhQn+SSw+bsDTqZtxgS5l
1KdiMzaK5U1w8okmjJx6Qm6LYOnpp0YUdpF8Cwqb09JTDNavSaeazqnABxLn4kfd52SRKia9XPj3
1+TJcte2+XIwV7yB0Zxy78Uv6PZ1nnt9cHG2kqC5r2gd3UoQ6yk4AUkfTJvx8CM3nut0yjORieg7
AyPmcHyQkWL2ZXJPUZcnmz2/RuLpNR4OwK6EiY++6eayGMAYrgQMe+kpNBBumq583t/7DuUHj1pc
ZPtMrZigM8BNsa8XUb5H5Fws0m/Ne3Ni9ZMAgTCvuAqCQsoGU3gzhh9NMFAZejk/H1OzBSnrb1vn
4pXr2qkUNlPkpzPJGqT0IpUnnIl7/KtcxyVEApCZQS1mkQHBLoqJNk7CDMs6HwQKiiRiOL2E3Uou
SfmNVo9h1yiufIyHQ0MZGaq2rG7ueRS8Rl52M7LayFOnl2N732Cqatn8Ps3PIv4gOaABcmU+Dqey
4yAmK2JwnEaWFiiNCfoqU5dDXuSdLEESXHoiP14nQI0dh0c2kA3tctdwrlG9n/Tm58XdHKEsVIv7
cUBCQxqIYskS9UdhbOqLH5lDu521NpsK9kNOOSxGyqq91uBi09IGpSUl2XEhVBfXIpqcBkt1mvp6
Z4aWibhB7f2Qu7/KgbiQ3Zu9gKmAyjoXubN6vVCCt8wA4E6NQmXGocvjaG7l134yEK1fLykhy0R5
2u9Ss5ZE7VwDdRYFMmXxYgiGhsPTopkTxh+69ZyRt6k+Hv4LkU+3PN4wsqzcL/JBVSWoKVFIdJQU
SIr77kHHg89FVVi3bh4BZgef3Od21FHmpNgm2QwsHWv0cHiuDBnxSZw5BJL4XKMx399SmNki7VgY
2RYv9pjiXvmvOSTmgakPRJ953Y0yD8+HgOXRKZaJ0Y+HU9sxfdxqBDWe4x6o4pOVrg7CaK0k4chK
awjvFqUXV2q7Ci8aLAcNZTZCxkIzDezIkiIogToTtnsAeZ6l3kIGN6+pxbLnLvvGeJ7AmmViEqKU
VlAMp3/0a4HIKVVzbcwasSvc0LdRwkKB0t31OkkclWYMt03tdlH1yCC99rLui3TKOO678shUS7kt
sXP923E/vdEpc33sdAcBkiM2N5k+Qz6y+vecCmzdcTmmgk3B6s60czcFr5CyFfzR56Tc6Wtye5Wj
zpQZyxrQYXwfpytKxkTkNNYF5wTnG+f+MWnYnO2ESmzW+cMpHN7v/i6oyJLpTZ6F4ctAMYaKr4HR
36TWntzAdSZ7xRPCyMCNP8bFVl9gHXdsZatcpySpd1d2DJJOnP7x54NkYJcFOlQzcgvuUSaWo91o
3xjNlWnmVE4LSMt5yuFXfO6/+iTRiVOO2ZSpVtwWt2BHarLsiQehAblpsJUzG0fDW3jRqoDaCjI9
jDXDM6fk2fxAV30Nd8BQD00rHg7en7nt2lPFi3IlQ/ak3GHHPhaSm33Ugsy6PZiheefGy9Lo499j
lekjsWnYzq3XcPFlN/0fe0/qWfEMuawOYWI9UFslCkBLt9jcJmeClcunKo7DEN/X1T51Er/i+k6p
aKi50m4UDtwrNp+XCSyFYKuVu/cJPEM79bVJ7YyAisilxg+bTsUrtijJuguZSH0k+rTTaAyVSjCn
+sCpMPYM1+1vL+vBbhiy3VQY7swDz7B7cYNkaCZt556YtzUm3mHhefpHhnKmbpP49Ms1hmAYqrOj
zDnE0mD/Fpa8KMgu136hieu8dVjY7nM1OqUWLGyK/ETB0dWOkX01L24yOX8pujgq08KpSSVW/kNs
QYZCfT0KqH0aBmTXx+cpczAKK+oyCGawJFZ/fMRGZE76FX9EbkTrrkXt9W5sfGnWA1yd90N6kO9O
j4/zUvN0Iijq6dhFZrkGSy9FVApSoFcjw5HHGlaWjhexuLj6O/lHhQbHuUlAa1cHlWB3TRaQO2lv
Lw98e5L5/Xd5LC9u9ml4Yyx7lhIg9r3Ps2dDsScL6laO5A7EKf0o9sZoIUe8SF59UPjDkchP7I8L
tlv2L1Yz7m/znNeZ18g1cyHOHgtxBv6m1o7kLlXHhryI1lg6xFHHZFvdhxgtjpora/Zru59dx6/t
aHszRvbNaBYZCJC6odqjeNnF1ZY2xDFWYa96bHIOzI5CQgbnlMIVlRfyuLg7CqoJn8VOWQ+3+XhP
QSIBIPEFlnKAbJ4hq2b29YBFklM5a6UHIBKiwbCBNdALXpjqL3k8tJRCHLPtj3Y4R9XF6tgPwVNH
J5LNARYJjIDiP4C8HelShTKxQ2a1p5rjlY5HZASvXX4TQA9o4MKZIwianbvztUf6X4woxaAxRIdY
JaDJa0rXRRzKBt7vXlRU0CM8uulzPIuz0ycT8tw9LD3t0oaAtLpXbM4LzU6BAjRb4tWSEB951Pkf
SoA6rM+mq2QoOYit9Iu/ol1ypEA3XjOaeHJ3+9aeqip4ZhS0B2fn0hd1OEzFbTU0YhDvgaP4MUwc
gURuPX6MVYzafZp5Z+9yfKROxDmSGH3dkib7OxscIZVNY47G1xnJUoBxolWhvMn4WZSpVaI/f4Wn
5yfLaavX3RHCfAFOfHXcxQFVSMTCRu+gEPTMHk8D+KqPABhgw1cRgkdsmUYyyeASkSQI8PtLwqvs
rXsQDhjitVIoHGqfexYfD6qMleDuEwiI4Sq3zoDv1t27O0//gUPpqXZpP0KwbrtvpdbNuRvnsWap
QWXrE40MRWr0aOmS288B8Jo32M+SV3CpFzB8wmxSk8XiyP24bR/zKjOrBRaZ6d93iMxe7P3hSfMP
+knl2n1jaPCGO1dftXXNGOSiCmnf7rG9vXqeHH+8Mod0icD5wnhIWJHkM23Nu/t6h/njam+k00U+
G3lnp5lI1CJt7m7yoExYsGg1vGS4wxQbf5KxWADTEAr3V0/qf8lekGPOpyppjUMfTP2I2B0nAGtp
dsYGUMakTKo5zt/kacpoCearInwEt2UGoeEOgpissF3a237Kw/GFgG1BfSxRNJOfEcUQRAlgrrOr
BYMg5ScSq/hKdQY7YI0GJisG7UaRT3ZdSussvtRQdsn9GYrTTPNde0A4/lN9u7mlO+hkVAXWqO1Z
2jReKEfIJzgGuHRDq7B0I5loyzuR7qESu9zdi/XAH7n9T51mw9mYrwaixPSetLCL9csfr0NxcpNT
al1xLF/tdnwgi0OerWJ3AGiYybIhuI9MwK3ergqqeU6sPHC0LWWJ3h1ej1O9P0XDaWU/5ncX5Mst
DNk6FItsgf9zOlsFtKZ8WfbMw4utU9qc/jNUmPLVZWhdV6yGQ3V4sTXuM8oMJ6r9OFDrCQ8Fs9Ja
yWro8bVGKPb2fKtQQdGwA8kb5nnk9b7AzAohb5qp3IoCX2mqfGQEi8UaKsWUuj/Qblyx2IEwYFQo
KhiYKmga+sV6+mePFx9Q9hrEFp8FEYB3oFwMJeaFZ1a5PGjOa8N9OrXcvoezG8Or6XsVo35s+Caa
lYjfZRZ8iNVlWx2ld33yQsxZ2l6XTx+UUBOPQLZKt968LAovt/33i7G3cUNb0mu3CabHwjljRaih
tLiBpzy9impcEOfSH7oXYJrCOLQBb0Q2Rl8STgHpMKySg8c4vcxQ+rclkb5L0MLcfagZ1csYfuWf
/UP01p6eTu8sVNzmvtO3yimVSN290vEgBN1R6K2ijLW1MgfzXPYv48wbnR4U3pO3ezo0gqPS81iH
zWTolW4+A1HwhgYw9GFwvE2kypXeqLfcxIubO3CYdGddjbHMPs0NRBE2Zi9gzSLgUomh120OAHYN
VFMTN3crG0eO9GiiBw8PgrBI3PQrwyzUJ6qtnwOLDdtrERcVxabi1G07SXzziZsMsMjTUgnAMbG6
G49jA7eGOHKMi5fdzGqWLwhc7ev25mRjuLfgzuy6Oes90BY5vMMI7J8T3yrFcBL5HRoEeMR8tNO+
G0/OBn044JxpNLMH4RqnUGaROHTPeNgx9bnWx21DSMpmqKBhVeBfI3BdwG/RczSq3GfxKaW898xW
O48j0BItHO3aaXHEXznmvNHy4/LxmuUf/WQ8FDRP+CxBKR7IF4hmLn/qn4DYz211qscyOMlTQCuq
vOdHD7h7B/WLg3dWAv3M9d0Q7A7U2bg7VHhP5FmHeOnuE0AFria8SvBUD08sSDYgLh1xIZ48yRD3
ZzeHXAahqnH2zuRwI4PT6HBz188tLa6hbYKkORVnvxsBYrAxTol9XcLwCRQOVcgwq8xiI41ZVPE7
UNNy4DwFJiC2VE6aCLsslwK7CLhzIC8Q1P+XsPNqUhzLtvAvIgJJGOn1yCOEkAGUeiGSBIQX3v36
+52cmJhKKm8RHd3T1VWTko7ZZu211y5qnZpLstC/LQUpC3D68JAjBT035itc/Jc2q9LWGT0KcYFW
M9VSWI/g/3UAsF0gWUHShxydWn9v3qb17n0j+Q1mO1SKZwehZyyUai2/oCUVylEa7xk8od2A12tS
ZebwFzBoF6qQnKSKEM8h4HebHydvM4Dpi1U6D9r9hY2g0eSGGXfU55tKqCILgX+VVwxDbagqEpn0
RPyshNYXq+WldZR1KUS2us9gHR6+Wumpu+mcgnd8cEUW/V4eZjC4q9XWEY2qU3r7+bCnftts29qV
MhISK8SanwQPJH/cJFZHOlTsIx3k76rV36Sofz33pRq6XOi7TXt1XoyUrx3xHpa9oAYzatOym5Aq
GuHK3un2ichv+qZw9kud/McXv5RBjxrS5pvWbTE65gpCF2LzQfwsM3Zy/ezWvw/Wk9MEs/fvx6q/
7CptV5QZDYboUAd+of2Pm0f9ct88FiM5RQfePTn5Kd5Z9QHCJzPDRkjCJpoDfPw89dXg6KJr9U5S
9NfN/vMdXmqG9/vxtChpuR7dOmVCbuNoXlmMnfbwkLVA0P/9xb8VvH988cs5bqG5s20z3Bfe6tpb
eseMjmOYaOJU7NJ1qHRU8mYo/ejqyJi3fCM/+1u5+8fjX+vJp9OjvtPui1HN2/ZKSjbiAC/cG3ce
T9G6CxWj7msd9Dk6Db+WVF2ojlOVoNpZ+3vvEF6Di4+DXzWtenALKiIio79+847KL0Vc+IL1hko3
Hu1RjZdDcdictealeViM9OJpCPrvrUPvAPJh3XDrfeL3bdaGU4PrpZng3UX4pYz74+EvpwE5mMdY
NXj4I24Vt7ie7LHvWfurmpPHXXIoCYthrWhM69P7J6b236dDf72GiFMriEXKti+jSX/oy/Ys7url
vF5p6qDmtU4wUoNL29rOEY04O1R6duDti6t3BpGsU4KphoZq1SI9fE6R8nhqRFWiHC6H9XmjI4Hy
AMir7Chwd1vWjUaN7cXahmW4pFa3DMqQ7P556y5vnTNFXJzBvXOxFp833VdJRVpW8+AsKKYatAXY
MkI7WSSEFOPGKTBWnXLgszjeBS0JVI49soAKB5zfQRhSxccvhKu4MZoevH8v0He/yZ8W8nuB6JjT
9DYzcA3lxTKfy72GKNpVHUj/BlQOAm2dR3rW6q79cdTsnPyPVbCycabe/c25/O7B+dezX6yzURuX
p4VxV6EDN1xUmkCucir0OS0I3U23ldQowNLXoDi7jx0gw+gATldcBThRM3EJLD9J1a9VsOxD0r5N
zqGuE4TuBu+8iPp6f+iTk5QahsA38F2oUPz0XvQSbZSj0moMDA+maDui0GeGkSJ895n0wdvWvgTk
zI7pWdN3D9cl0+vnIvFwo64YzAnTFeW1y7Q6KVfUSXn4sEkJ1K4WZpAXxdPPVi3XnxxELYe4CsGK
mF5AdkADRHfuYhVd1nZlgkqNrYOWojMwMdpO/9ZvfLNdruYI3JNT+HEH9FKthfTAWmXOmzVBP9re
3Mcm7SkU7uOpB+XPOg42LQrPTMmILyPDuin2YjAlgRcnCE5U68nn3xgOVRruf334iwe9lGP99tio
jcFa0l4hALRFCKOwn2WJ737Zons+sOQLMU+tePjvW6G9utHvHf9j0eWm/EET05B+O49Lnh0EkB9V
QtanVRTRwaTbwhr33cTVlxY0b8gQsDjqwpsbcCPF9J385F/+nOtJV2oLUV2VoadYsJ8vsl82dksV
rZrBVliwEBXh+Inbd83eYMBne2++u/H3dyMcUGfIexsvUadN9ufjVFRZWgqCZKx5fUNZFIiWZdfd
KIJBrYvIL22/3Usa/hdwotOIWjA5D+bHIiHVNQc0esBm2YUcDEr75CL/3pWm/vdF5PUUrd000Fhs
wwv6+Xr1/WJ5Ol8Q2zvZWxFSyTuYekd/mov84tYUCqTZUkRLryjgdnJ0DZ90gpIpgHVFBqj14+HN
DGD/0Ex1XdgqQEfn2G2Lq9OEoj2Maz6pMdRQw8dJBCUXTvGfH8OWPIEdqmK9R61/tlpwoWvelJ8/
P7odxIZgt3uBNA2kbJyUveHTXWAehLOJoq0dPuwiP9iW5vM+LIs7hDuQb8WRArh9+lTNMUINV2D2
BrQVQwRhQMuVF+AbbUQGrOl0Bw5Abj1rrqzLZL4f0MseTqeUWDuqy4+hnioruGtct3U++zecEEyk
IiPSDavBE3A8qocHCioFEL6fB5t822R7YFVAvmQVsZrWpOInNJZmxc+ikqpBviQqNyetWTHu1Ghz
q+KMekTW4quKRXYz41ZvqAkrdPaOQ9UwWTmZrG0XKqXVoxXEN0FpxZxP4yDPlwk05ZOzgAQ/bD6d
B3XfoERBbraNN86FtWx3DqayNh9757k2L9RvKXgAhFcmMPj1FJxoJKBZcW2CCR/nT9dN6jfg50XK
cGorUueGOIjIObly2Pl5UqM6QEXwAApK8MWUdS5p/7ASCTTqUmSQRNCc7xZRKbazpEll/5g+oauY
md90ijBEQ8uELa+azkT+ETNBkoyf5ELeEhjTs/fFz6K4J1bDrmKmltG/TR4wmT8f1tVupEtDJGOE
LT9u/WbLUqlkmevsZn20AQsPTseb65CY4w4coO6HAry6hZuN4qfV03Fz/Ju92dpUStpNZ/+NVbQt
VbU+GzvRaU0AgVJYgAMw+P7FqkoXFFl1Tn7vkZ6LsynxwQ5oPH4Ac45q4HmwsFMl1FoAl7eIMt0N
qKXRHTQcm//nxxFkw3A/OnewHFY3XdlHs9MDDjG7VQ6jy+5xbQD0nJ6efyyWJqpvFmWws9iM+ra9
7vcWwTpXCarT+c2bDhd+Hi6XJr0Ww2Bq+Ks4JeFO1+lDzMEEoFvTnjrj8IPSmuAU8+OsQUkfeGZ8
de40dRrO3rxKDlnL63UBjynFdl3KUr1eZYGMpWU6vVRWzM9KJeDZNDVQFFgdOzeGO8ydAEyRBWTo
3nX/gUQnIlCid/E/zzGM70VMjwPUB8qt0LDE+PPfluk7gv7pq6RhapPctrHSDHX6aZh2ixvzvBuL
5qAGNZguj4AOxM8idBowP1TqTp2MszOhYMUBX4m+ezdHtfCjlOA1uxCy8Sx4ZQ0A50DYAGSmz/67
SEL7JRau61oD89lCtIhhuz9f8lBbGo9qy0tWMIEA5wGTyiesrDxyJpdB5iezpO73G+lu3v1Ycmqh
/A0ODmwMOr8GbxZMPuuvBUMuHuSB8Ibw/Oe7tGqXfavxbEMFopay/eaYhdGx7mQbKyNkSWaNzL52
lt2WcG2wlT3Iteh46cPbcRjO4Zx+VGvOwNSADuA3r/arD4TfrjMIto1ioPz9P3z/dX1d7AmICbhO
9pFmnjPNFtILXq2CiRUQnMRqWqCO13a4s8K/BrNHv78a3nJKHXeKAPVn7+NpUz4a0KJlprU3Ce/v
2/jH+71uIyqbF/2kNQbWMGzL1pBL3KJ1F4IGf2W0Lkl79TGOkLnrUBjRSnD+BWg5OLkFpCqDtn+v
mPpK+ZZBCiNXmWDUUOVcxpcVQ3H0WSGJIyO1wEGpFnra0vbFbtIv3ZH7NClPEBuvKpOuCuNdAvPt
9P86Sn88/WU9Lty7XVV/sl9UBP0Isk3kLJMw3H1dzPxiFw284aQoQJ5oB9Osg5lpYytzTnF2crMs
Oyo0UFDjRgYLtRKhTOhjpyVs0TSfVN3MA41V64qCczKrVpbrdrGG3ZNFmwUNvhA8LNsG2t4a7qpH
e+YX59WgpE5XcBdIufdZfXBqqePA9Lfxits0NVYunMpZtbdaE+oBKcXF0toMYgB1AsipnkxvbTH1
MG2EtuxYfHojZPT/LJgulYTazML+hjT+OOA6eMZ6s2HBAs4PITX6xWYzyGjdIKNp2vVUtsx84j0e
3vw8k+GQFe+tN2dGRpJ/79r/XkKGen+8RL19oZdxUZdnxsrbX4XUbtva0cbJ+npXUE7sfmyzXg+f
t3O9gMLDm/lY/8+h/d8LvETWp/ZW3e4PrEJlB2FUZJISQtEbukHSt6kt9AYqFmclfcubR3+DcP/6
9pcou3HabnVVPhpPVBBt1OcVrRHFcS8mNYFIWZE1R9K23P0JNLe9BXVQ0rX5RXXz1/Kocli3Ivlq
WN1+rQ0R2t92uy491RAayEV7JW3lF1whKHrQ2VM8ICaIDavZj1PApjQuLQI4/smVpAqoE7TDrV2Z
0ynYPRwLmfW9G3T3+3oTtYMzMPORYdA/N7y6ja+o7Owag7pr5RXnzswWVtIfQwq5mrboYNe9uO2T
QL/riWlLZ/LXev/x6Jf1fh62vNWVRyspvWnRyTzdudk+7eFu4m/tbM0dd+n/G3UXPRrnDFPSi6rc
MN1EkNZQsJsvZaSHPK4YBge7XuRhRCRsWV6HQ0LGML+h+FA6U3Lhf9+T5t/pPzJG+Eck3ehxZRDZ
z2UrL/ca3nzZGOSWUwZFHkDhbYqcrBTLrwhObClmyzDJbm4Gs2jhzAwTf3S2iZ0esFQpjdEG3XkI
8+Ev+AfEakaY3djmuRe8e9vWu7d9scXKnnkiymPbgNEs9U3OeVDv0TpMrrIp7fPF466p8TnPc9CT
aBWx/V38Q3cEHoG5dI/sw7PT767h1WniK9lFdyGOUhpk9DyKLlXgXgfKCCeYS/kGb2j8Fh4Z9Vbz
25lpmvESklzqt9ql2o21wcMleUBLxEIVQzVJm9AdAPPRjlZYNOzMr8IELtiXEo+6tsEr9VZb0ekR
btpmiovbuPEbg9H+LSRBzEaqV/EPpfkC4DYfZflccw4GlORoMnfPX7L5BICZTrsnWfkWdg/+H0IP
3aC9u9m/EmrC4IK13HJhjd6/IET08H2EL06Le7ckKHD9pWvACIPUDbjGhGF0bDks1Ng+yGcWCdin
M6XSZj4/12TPzewQ1CebkKy4BTX938f8NxgS8PF/X/jiDhCrKuslDXuYRHpbzLJ4DAybOKbduUWd
9OJdhDd9Fzp8B5mvdoHZLIQtzEypM1X9590iAtzuNzp3i8iBwKUfGiLS8OmiQISXpLLZzUZXe9lf
3a1P8nwSjHQNNma984W/njyaPdvA8xru9+Xk7a9r0KbLRjrkSkRRJvxZ3xUj+8M0PW8exG8DNnkN
//pwPo85SEpT9sH9/PC6vq3G2vJ7tYOcuDaM1BlPrfs0kraHnU7pxIAD/97iX6EsCaP+96FyFf7w
+IQix8vl0dT4Si4Wzoxwgy5lUs3emYtDaDp9c2++fcrLdypInDHcTlPbrfq3ufrjkejzjWvaVdW+
gVsQlbkK+w3d9OhBj3yBcHNOvPEMtmatB5cTwrvFcGCH6Vw+VJtLVzrQa7Hy7sPj0CQd3tm95Ycq
0pQqhtp787K/xfUKGp2Iw+m6KjtUf67PE7315up40QaLbnMXtZE5+TIEnRKKp1tXb5MyQyM60Gbw
2UzK+LkLqxiNGqmoShG/ZKyFO06lvucdBGvfLdFWuncWSLrMGsm/N/K3u6rUKaVwVjk6jVeXVH9e
62dtvNMG2MjDUE6mgQgIkbceXbqyZU23lyPrkby5Jcovt+THY198y40JF5WhVbCBnAvCB+GhA9sQ
5osL74jy+VtV0198Gc9joJnRJk+lcP1zP5bjcvVQl3zmiQYBGYKNffzQwzJV+Y3vDOAvOdSfT1Nf
bMCxum8aLZWnPaNgPb/ZOytKlKIhlt3KH8zfftyvj0PqUGtTEWzTZv7z48qtykyEzUEb5Fp3MXbK
eDG6yqowbArB+ARQRm/hPtx/n5xfYHWFTPF/T30JZtAbvrVa7b020AdST0hHGbju3vsNqhQnZKsu
nZVfPEJQdnoldEuBnQZZUhNLd321H9PdEKI2dzInKN+9mw6uyuv1l634491ej9d1e9kf26xIU1Sf
NXEyL+HBbXp0TYEpr2OooXQxGXYbttQTZuTBoVxrqZYyY2ZrXRxghQ/+vVrfDIx/vdGLlX6uj8vd
8cAb1TsldDcPpjJVRkNetScVZehMg3NROu/IGuqvF+2PlXgx1OfTQn20mGlKKxLRw8eTvpwdshsy
RhhHN8wj4Ktj2HfThguFRthpwtfXPt58/W/7IYvWepN54+3/1AL+tN2P66bcNrgQTIdPmjSC5w7t
J2ZrinIZodY4Iux+F4Z837LXJf/zoS9Jyr7GqJ+xzkMlSni1wHqucHS8vUOzCXpR3dpnI1r1rkOY
9RODcWfAeW8MwdtXeHEDxs7QL6sWr3B2pBzbs7IOlJb6eworkP7KtOnX3QbdsDYcWWsLM39U2f9e
+l9fQWVqnULhSRIGXl6hcS/V/ea6UQflllmigrpsqJrL4LgT43592lfINMWaiks8Fh2Iy2+HSv+2
9ZR3GKMq28Lb7ZeDv2c8jH5bE57UGTKHGJq/UJgkIrYN6Nr0HFiVf47h3sHsoiYOLp/9+/ubvz5f
V+qcPNxb83X4oaZeV2rNeGqQBobDFvInyLJpJgpBeycqUK3Zyh7xIf+ju8iCUITwE7Vfoh5UkUhS
Z0jWROAdQvFvVuGnfUl7d3vc9iAcOj0yRjPdmbH175f+LkK/Hl31fy/9mr5cF7VztboT6wR5W9y2
Vv78agv6CkUYEWspXqZkTFYDWqUNpCtGPWjGNqWEq7nwyBGf4tOz3kR8v1UTlT9f6cXcL1fr2rU8
1AkUKJ4Ncz2m7NUCc8pDB+AUaSJZhPETvdtF08zmeJPewT9OZVLtoes3/fcS/ZZLK5pBrs+UXMlC
e/Ho5aaxvTc2TXVgheFxeiCv2/YKtDGj77pmNFE/sxIkcEYf1kgC8pTdoOFCyDO1wUp8mm537Lld
uzfwUvp4ecF38iS/Bqx/vGHzxS1T8WY0V2monPwgIB0pstbaiqhrzgzO1cKi0abzXZYyzHJlf7m9
Dm/HisGCrrx4fh4gpDpPN6T70CmnY5Lwfy/hL0V5+DSUOgiLKHRArfkZN9RuxvK8e0LZ2Fu5FR67
6EZljr+m6FaGX1fR7ZqdcUCFzE1lPP/m4fLevx7xPx/+YpeQ2r5VS42Hq6BmYej4Dt1kSXImSOp2
77Z9Njk2sfbGHGi/PlZVAJCgSRK8yFjqD0+0vuyat3sJRQbFyQXFCmRPLR0xr7agSxNE2XdnlBv7
626/+4Gi70mKPI3Ma8gtD94yE34L3Bp/vMxLotxWzxXycBcVD9WQhoiqdCWcKEuusimGQqm7U8yZ
1vuijLjO7I9L1jPT1AtOkpVrXN94K40p9b9ZS/Ir5E2oLmnksD+XR4NeNm4vdG3QCIP8bjk7i1uk
AKGJR+jT60D4VkfRlH64hZWtaeaVekDXdrShEhEoXmUCr59qnrLzRTa2fJqEDKcme2lOW4jRLdu4
4OoqhABy5I8iSupxFK36VLwlZO07UGAqYYh8gTYSklPUimjh7ciiko7LEOEeBbg9pZoKa4PkBEnn
wY22XgTg2jIfPcLNtSAHTEBMKO3CLrIZ8MnLO8W+my8IO8Bm4XmIfNXlX0EIQhBD2lpF82RlR8m6
kS2Q4IkL50ntQKF/VMhq2gJZK3rFEt93HJWxhfwIZ9JCFtOKFPqUjw0ff2FuUigLAA5WgcyTlG6M
L14QPKM8b3UQym16PpSLRBawZy62+xTSTDmiA/YbpEAAAMwcxRg/YeL9goq5H0USrpL98yyWtP0b
Ca0XxleYb7qwT/3YohQKzw79EgHJberNwfmF5YW4+Ih+5QOvtBTbTkbLF+10ek3MaLNDPJOF8Ssz
c5ziZod5UzAjDrSzvkLN7GFuP/N27ijdg8gesyV9FB/3DPTkBDr19PgAtwWu6gt/EhXV0zbgbmB0
tcBHtBh1tJXdbBNUMtKNp91FRkt8RY3E0US1QV8urJsF/XNWxunxnyJx6VZmYce+v8j3kf+sC38p
CA6Ns6d1I2kk3Zrp+ttQkh8udyYsQQqRqLkT1ZAqC1DTYifRsPEBzpKF7swe1B7ocPPXDFvNh/Vi
utwDcWli9xVQzG1TVnI41kmiMm4V8QMep6F3N9lpguWmeBFG9cFSFFUPWDOjIRSt2p2cROMvHDcB
1ESqjtLSE5UToy4gTLCThpkgaevTpQrms/PlTQag2JvDRycvwglydJPMN5LZ0fv6+kAulbPbQanI
pwsd3baGBcI7cinXygWje5ezPWtMechCF1nGnQiJAp472PnDQL8LAC465nL88Pohcos7Acx0HSWs
ECHLwkEZ0LmncItoiaPZ2jV6d2I9mYg9JeujKA4tVm+SjRHvcJadpXjMogaS5qWX5xDhLeQFi3DH
51AnO/LikRFMDM4Fc6WcYAodyEtpAbhMYt1GhZdKQ5veF2jX8ylMkXrFL3ZUxXBk/KHRNNZRWkNx
o42LHWIKhs3/8F1CBB3LJITvltESSq9EsZiW3hWRdcWBYoNgIsD8g9CH7q+LGdCqN/VqVhzg7mVf
4ZPyVqL0Ei7JNikmC9NXuOkyZsMiIK4N+4ZONS7NpO3QbYPWRhiyHXBs7r1VF6lrUc0JrRDi4MuG
ZwdE0IWHczOHy94ZbDjza6aQDCRZ2JA9yknGSTl0ChjvkYEJwlQI6Fsu1ErhfiWYooxOa8OZFOcu
odGOv/OClvwZDbiVaPE3GzZsWhatQgMq38EK7p8kHlLn5XqOeNbaKw69iRHwSDJm9ihEzEBRRGg5
TsZYMOHXdP64NgIyEn5LHjZ5xFuDDd2ccOqwOqgusrWrfPKQCjsVU4dRizDXKFRO8rrJMRrSW7Id
xUF4zEIrDMYzTQTy0ksdFa5yNJlgGBKfcokvHKdxcqKGeYycoliAJoo8vzol548rh0rnpzTMm3wI
hVNDAzHfsz0Ew7HS93RALAga2HypdlfU1maUNSfUuuyS95Itxkw/tCfhFcZT2+DO1Dtj0Oh02EJo
fBo3P1B7UR34E6P5Opp7BkNnTB2JS0Cwh4C1KMsdz+lN6iOsaBCUX3DMWQXkXyRpJabwxZ+O1dD6
3nQNPQ3RTodIHMPPNm/cTnLCJ4UADgnaKbrmMFfOJEXkssEHxXoHcZyuo1QWAC4EuQqnqG47bA7L
kzwTl8oBB+LmQgnLeXIQOqGUvEBynXZyMoemLOxhY6MiZNGwQwc6ommSDMIi0hbS5DOPkLfSorAi
0DGs+RIUgi+GVTadVvbwYC83PBh7GT3QlEcrRi56Hupgrpxmdoqzjo1WvjuNmC7aRBW02W2Z2bZE
8aXekH4vKd2ZPJual1EbtqOCj7MONhB804/J9AkxGzWeSkeR+rSuqsOllR06Ki2ImpjGjyCFSR4c
wznnVSZJmLji0TuJ6I5PylU30E0rlj1v9EgFgwtyq/w1N/y40WPzH3FOZKVcyFyeX/hvSe+S3OuG
WTxsKwQLkLKRuptrTr7YI4lTqDoZmISTEx2zCDdrP/86OfcEh+NMJijXm+MbjPcSlXA3V6Sko4yY
TlyNHrIAqQ+dEd/qyJuyUQRZ7gak33SuaZZt0dA8hBjpidxiyAvSll4ujuTxje35QzRO5nwzmE6D
yhtypAxF5MwYhKxZlF54s9tfKvRRu6B2BB/wP141SJK+mjHuwzx6SYJZWMHGExgPQgVuTZSHV/Rb
zx9rAra17mwVc7oIg1uMRSPcVKmrsR7FZQjLQWRtL4pC+f94mBLIJ645UgmMOHFRVLcnUByw0wbI
9oxpI6IiVkJCQybT+FGmReITqYAOsE+TCM30/wQJw3s/gAeHMlMc3Pss94ZEiVQy3508/DTwOK3f
ZkV74b3HftVNpNchLMAWgMAAj4G5kvEUheu23ygFgiQcVAqOaCg8KZ4scFcm1QUiEc/rpOZH75Oc
z4n5T1wxuoCRvQs1UUOdbC0vZr0Y6raXbq1UmnJ++gl9HJJbB9ozO0s2eZf/iuovivBEuCKksujr
VkKgsu2NmYOoDYELGZpqNo9I6UIHWdBXSKiMv5ZGqIABoTcEoQE0TQIeSRPBEC/nrCc/7dQrED+V
FcCggC2BLxy7nM9hXiNBezrhgdG+bB/TWpGZwetPHmEBkxDxCR+soIs3wYAHXmmNK4s4/LkK9GRO
Ofk6o1UVy+icnta8tKbjOhEulEppH7UMW3KaB0Ewb3hpuoEA+pAjMqbNPo4z9jq24dqmt4ei3Z8z
lNdkWMFQqznGRehtjPrGPyjuxoccBIAU7dOMeZ40XEVOvpSUIWZgoBKQGKjWnTWrsfRkaLWqmVkb
KopAqEkmwbiuBrZoZW3vFOrTLFpywsh9+CJqKHwqSsZPnAN91gzKHdapSec7Cilfj+G40zAjPwMy
IxAIl+QnlAxjZqPSQCo/jzNEkcVHF0uSbk/eyg2QqV30paGQFqoaZE7UdiJJ1QyHR8XCVlZM4SXG
95XSeqASt/NZeNSvLEJzqsnYZDuAMYOd93ihnFzY806RZ8b3KPYanE2YNXjsEN0rjLLhwDPZWNsZ
MITjBCGmbYWRB5YI/R3R72UtJog0h9w4vALEhCYL0VH5KbCJdwPTNLtQgIRtd1Z2CrtYtq7egsDT
Mi9+8Kes4f5riKUmf+dsoQ1cmpOdk2ms3dWC2XuF62PF0LEgtKGTijqVYptSDvAYdp5FaZoES2gn
GZlXOoY/lzVH894zY28VevCovLEwyTuAIL246RvTjelp7ANRbURYzbQHrjxBOmY0RZQUkBSFE7Fq
EfBvTAV5qr0739iDqn93U4CC+ijtLAI6KI5myjAwOo5Fp91yBjonbxfWrA5XDyLpQjyfmGkikbh0
TMl7SC8gXLYSluaj+7m7WgP6B/iEO+iWneITDqO4w3M6Pbg0ZuWcoiVCuY2A9uP0CH9z0EPhWAre
ebV1f22ZFbrRXBPoTvnR4mBpLKClRB686blKjMBzraHKSGr+qieSxdYIoRq3BbT4MDwMoTIiWaSv
R3lO+pPnzQtuyzPnNqIFCrxPq3O48AEIjZZ0YfOl6wbL6wXXj6FUawetaEqaVsqtmkppOvmfxr15
XPfmG9lWyr4CBA0UezCQ1xEOIjt/k5RbFrHmz68zvhmWaqukI2EfI8lzh826K1n2kpaKmJUnGmX5
4wYDNfivT+IeLnRAWMKRcPLhNvD4xnmM2V11hw8OPE7KSdah73CP1klx65FunIa5hUoegaHn1UUH
reOBSWwNZfzohPk4DocBhmYlEPI3pdnhM2CUo01JCvAJpYGjTkuwygdBE+6ce4utGCxzWELqiN6j
ucrwXXEPpSzlPlxatxHfrXodze4Zaudj0NtadKJ3LvCJvX3IqeG02ufhTgyOgnW6AUfLzHIXysO2
nkB6Ayb/5hhV8nhDFY5X7rwGcWYleqJrXC3G0MH1OgFXPO3BQnb8N4clQkQdLtzeTdmCVA3m81YC
JU6srpa3dtSRN4/jId7hYcpjcnpSrSfSgj2KVgEp+GMwwbgrWHBmiuyy4tIDSyfDjVHeJq4Ay59j
txN692+YdhSQcB/o+ndXGR62foKGNRoPCbfCNYFr3R3mBZ3RFsEB4bwkwBeFPgNACDE8cICo/qRr
Jy3hyU4Pk9LiHsmYBvsOU4XMJ4b/xzHi6MPMhhW/EM0Zf6/tdF46LIhO54CIOT2HqzPfzFjwee0u
0yHkDZhE8JBWQP6athtp63G57qUTxOr3r22PKympXlM4pwd63GMvUMB1GYMsbiqN+ivFoqP+QQcN
/Wzd7Yho+G4HvGvK6vJcfPTQ4xvRHZpDxm27BzsPq8+c5P4iJIj3cPOLwunB5xKBFTcs7l0zSSeZ
J+nQ704fEToEZh4EMoEhYjt26cvAdPM7MjuufdXYnBNIxcHEHCKNJtMFTJVibdbJ2F1dXcVhnwyB
+gt0fQd1otlsh6wq4Qm5WkEIqBFv8KOP3OniPAXtQifdOPVmSVJbme7lBnYAYxzay5HoahFlx5SB
LTunhOCyNdEWkjFPxY+ThP4Ww0BIpGU6ATE080uhf2TKJOFf+ldYdQCthId1O8pkOH5W7KbUBruh
MQHKuZxdvbLszORvgbnx8FpvNl6ifTkko39QsTFRqJHx/CYiO7N5crByaGVA+60JPHRHo3dvOdEa
OUrvsu0YYvkUGrJ3htvYuTf7yuhupr57RQOKGr1djWGxXgLNHIh1Tk2HRVh7tKGf2Kq2ODQdxHCP
J5adlo6tS0g2XBkoeZlnUh8ybWLqtKGYwD3wpej9N7ejsa19kJCHwXBoYa5hGwjCj+/Eq+YFhDrF
dwMNwbcTBvLKAT1AfUD5di/bCsRaF3P0rmUfCuYK62l4NM6QEVYeoFD+TAMZZOTMhmCMTTwYmHqA
Sd3LXgTpWgya+dcTREcwSWcnD2qMbrh/tcWZ+Q2h3in2/dOuU2d2QoOorY4ePBksgAqBxAJNsQnQ
G6vJfiZAnC4wnJ8l+5Mp1YOiC5Ef9rKQaZfMfmTAW4oanUDpXThYUX5JQ6ZF2IwSEbuHnMb066EI
WH4VYvjrJhxf3U/Iqk+m7ycJnSPux6bXtd295/qgVWCshxtAnISYamay8xD/v3Y2kAWTPsDJMlQS
0Jj9k98GbyxIuLeoQ8m5WLz9pOD+OJHju3XOKYG/zztM9hodXe64K2N/PnuPeKhTHolgcbYgPf9t
4rsKIKr+np4q1E/JJFoMfJCJDGLHYNEuMalccNRgvrvk2LytCbqZZXf4dL1Zfw3PMduCBtTqYKzD
zJm10V9r27ezNSPm68JYbi5oPxntbdcnQMfQglK1Vqyf4/tEsnWbQPIikRIUpcwlumRotIBigddS
+kqk+HvD73/tvL4LQrVIxewYGE9Bl9iVVlgV3IUcHqoN3yy3NOOOJbMWiBo3/FzjYj69a8CGPPrq
xb5cBAzc2oLc4OZ/9rR5r8aOIk/HDIaP08L66LUq0as7SHYgGeVudV8/2Yjfl2pXGdsIcjUcJinl
kDnhCzDdyFw2mEtS+Ve7+3GliN3IvrbXmL5dYELKq23D4h7XTHUlLsih9p6I1fQalZPIIRZNsmBw
uLZgQ3xGbfMfMSU6puwmw+P13rkH2cHdhtkqAhmzqxJlNf9xseATX2i6V4LFyrnMlghHhucIuUas
zSJtB5rV7K5X4X5pM9S+bq+e6U7pM05Ft54AAtgtoUEz4S/p3/ABR/b5atWg79tksOudHa4+VihP
XdIDA1kIab+zFkwzyG+3fYTStZFwNQCNpBa3dIm1IOZh7lfF8NYURBe1lFt3lDgELdGcpBOY+YEY
xyR34DnwDLmZZK1AqqFs6xqT/lQ0a6Gol0t8XY0xQWNHYZK99XCnMLQreOtTlMij0vlPVjIcnq0b
LUAgRXnBXFQh290MBP3C/O60UwqCpEfhjlD8MTgAoGYh+NJy9IyQHDTzlkubaxc/fuUyiWLt1RjC
EAIoNBnaQN9bzRCX26BGSERo9GSLpb78JkPwr07qY2DDWWxeum5eK7FSyRNvR8E4FQQ1pfh/g2AA
7yW/KSfTICAID0nxDW5zq5hbiM/Jc1JfoO7vPE92wlG2XNEX5gOL8Fy1hjjsuCOnzDFzT7bgntl9
oFjGPgmfe8I7GEccG0FER65eWNxCeX6K6EZaeZRL/JjrD1vukWwnOYRjIGnoLjCQH1M3obfktsKD
SYMDWDxBPW2qSLlmjLy/RMKM6KXVuQO7Yx1xDQLPWt6l1uP4w89QZ0V1hky5gvnG3K3QKL8HcRhC
lk8oRZQbd1UCQGWyNjLTM25j9CiaNU4ueOL/kXReS4pjSxT9IiIQRohXHXkHwsMLARROIJyQBHz9
rOyJG3eme7qrCsQxmTu34bucrAwR4+Ril26RbpscPFRRMI5nlN1vwWKpoILti4vGacwZg9wsLA/W
F2Kn6eJiwRV8UufwR96uPhSWoAzVoIt3WO20GdrxP6fKSc/65eYwvyqXrt1YypGF5EL9EnOum8to
eqH1P5x0RQGpAtyFrg4pIrcbxindafB2P9g4TfNd8sydhqtj2Gud8Uk8s/EbMRb1hF8XRwuCMRb6
bUORpmLfJ9N8OX3gOEoJ7/YaJp1Of3jbX6ymN0aVOS4q1exyQL4ZkEPrfZgdnKJNmMruzm35aMpO
LRczOIo5/mzzOSznCNExURrlufPT8YCqx8G4palsT311vTs11y+qrjFtZNPsQFUL+7OpnfBOKrs8
WVFBDsnLikjkEq/G88kSSeByvUimF2CyEbz+vtt7R52vs6wLr9+z2gHSPxgJpq0D5ZmXBgdeE881
IFSs5rAL5HbK3czxuStAdTmyOa6bKOMoMb0HZB3EllNi+NbD0V4e/u6sIve7mA93rb/j/uxq1ezt
lZ+gn9wZCA343I2AD/CO4HR0bpCi6jUNq/lTg3O4fQZAB6PmsiPugBirtFef9KwQTAq7eHT8LRiH
Hb370WvhfzKqvF6PZTXS7sRrwLm8d+ajT1jfN9+ONVn37NEeFwXugQZUDyQOGX5ngH+8xf0Z9tU6
bNi9tWJlHhmD9zR1CUpqBMCWyTYbcq401yCrRFPFfWBt8CzONXP1oZsEt7c5u4xj/Eaf12L/N3r+
C/CULovTDkjCPJ04BtsFqtuTL9URn520GKvGAF0jl+us05EQAEzzr6rA0BzjI6fPECTFKWmxMGJr
UdvXgm1pgv0J8vOcIX7lUFKx4cbMiScTzfMR2vDKM8UN+CLcqN1U1I6rjsXiHzIukrfGKcNmB4O1
JzfH6WKhbHedLkNEsCssuRnVgfeUgGrRhf7HrNGR4t0QcaZSABhJ5ncHZQ7ybtzCjkuygQiJGxho
Q2TRb7zj7u7jGGlvMDsfwgrIDrY7jlFSunNQnmFESIIn0MjKwTB+7b5bOJV30QWXwQMtFdi3FQOl
tXhodOjVv+LzLoSkk3QFX/5/TkDRGI7JZJM0KZbHMTWBlS+szOGuGzcdbPswocn9eX43I6SmpZ9w
O7/tIYP0jtW3nzVUuz7FgupjmRoNDeu2NR7m6CyPx19zSFy5u3+MdLS584SXw5ATq+KXj9D4qtsf
qO4m0cbURM+N1EW36Invjg3M9KHApYrkrHxyZH7aNo0AA7lMQHFmhYULSYZRpGcOJTLXpiyKovnt
pNBsUhDxjxFWwRRNJA/YJbgfxWTPypJIEgZVPR3ETQ4Mn3ubKnSBVTOpaVxdsBv3OF4C5lva2m2Y
xpN7kB3Vp5qbvZncNn1c+o21/dvd1gCcQBtOG6O99tJrMuykSMdlDN++ZZ/avYfrogorDaXpbN12
Zu2SRtgNn20fUUcTURn9Zou7+LYvw5wDhw/kbaa0iShnOQEMsyTk6QyiIzjGTZXz2mxj1CVd483r
Ny36Q1TZzlPoI22dX78kV5O9sMAERS6aX+gMwhLRL/eQfmAtDNrR5J5SqmMj1WG6yW8oPbmIYubS
dyb/VE9vgwoQz9aQCTYJE9b5QVukdQc9yX44qsnPQ89AiBcKxkmBvIGxCMjlZPRumj9N5VMOjX9z
Xx3/LM+gSgWTG5wDBDBMAhUDwYxpeaGajFQm3F8/5OpHgblxHl118BbkbSBuNn9zPFamw+5o92va
u/2ndLj7+JFP9eVFSNnPXox+h3mETerQXi4fIxIH8bSzIwm/0GGIU+rnqiaYQ72wjt3/PEoHJmnB
gg7jbc5LZ7iflKvqZCLVemJ/1NT5lB1eA/3JtNg3NNtvdax9wy4zbBEzHjOL/cXrOp2YULaluTlK
yu/kkl4RwNDfwHpjcFm0oeYGa8hoyal0HiGL8eL5Ay5oVPh0bouFzNnoC1aciTJkplU1J1QlaMlC
DpaKGrsKe0xJjIZLaMsfb5zCAhY58/a+Mg6oHhq7HAvIenNO4scOtPaDrXJ/jheENn7sxElZK6X1
x43/7/g2/57zy9pKD+CTD/WKL6Si1eEhs0Hq9RE44bglTeNnBYSIz+LaulEzAxzxB0Cu1LI9hY2C
V8+/9JmfKbcwK7g/wSchBRYjnJVuv3ZrHAGklXIn94/JI8bLZA5rzJfp5gT6O5utFB8ITgDzihmt
YW6fSTaEziAsjw98hl9YzenL//AZfnlXuf6I4CYvFOIELQBmuHMh6nERQ3B0bkK3F/GMpemkLdPy
TGXns5p/4snMCxiNrtszsXr+hRaPoi1lQvi1WnCDIQXkAcMV/s4Jf07RNL4nODcnOCCkFLTEqnIi
526Te35t6/2kzSmAmec9rB9D+v4mkQHt6EMckkak3KXprUjdEOaIuFRYRdOtKbxjwO8BHKhRGMJE
EkgZVGY9ox59NsiZWGH51WBhkCK9p3BO302r4Mlg703BJW/iEvCcWIr8R3Gqeg0fkxd5W35FZUL3
AOEBsxUsA7jpOmm/oHD9fJ0TntFAE/MmAdDjNZP574IGzTB7waZlTdfbcfkGow1aDLXMVqX+uRJL
5fRGAutgqXhVnfD1MQ9lmK4VE1tRh4FdfBxApLGshT5e1VXX6gF63LdrKkAN7gCpbh/d3GAzP5n3
49qCboylQP5WRywuzGwlouYu9dvZ6YQC71YgDLBzGcmebPvJHYPHQZtFXFsV53jQxzO2E4FDYpdA
ZSfxnzqvDbqauoOqVeq8qFZgo6xGrCxfsTYN2vwd9Od2wMMJMKqooChWcf2AmQ56gpgyh3vxsM7W
DZTerTV1qDA4Z+tbpDGdx4gq+9ZjOn6sgFpEQfSOxw+wUa3hpRzs2JJgI+MF780U9wValA6GgMBH
T0xr0WPVgx7uJaVVdP3OgyFA9hGKxJsAvq/56qDZpCp+dIf5HZz3gT3P0fcaGL0azh/xQ+rD+2IR
/mW6pz0Zc5sthmFcy1GPKOyuY8gA3GhSxpR2NumdNlXUbzNap7fss6PsxvhtPb92M8g365RJ5tX5
0Jl+oe1TDoIGZm/7dx8Yaa25t6hiBXEz6LRX+FFW0Ba+QVcjijhGfcbPXSNFw93J7GBi3f1rjBfM
cUi3jrSvU0JIeRSepGHUijLkq6qGeyn3ndIBAoz0h1uG7cwutsX2OAA/93C4uNo6cABxSW07M8Lu
WT2O5jR3+kf/dQ3HB1DLEqEmJSDnstCk7976K266vemTzB9SYvFL7tY88nX4wpxx0zlZmxdhNHFv
//rYoPbpyW4ssYMxp3xqa/P04x+anVvBySwQbv/Yvnwea6SgZpUmvcK5LDOvtXZaUVP3r6+oJedZ
3VDFwztq5m01biwJKiHezJ6+05xVzKQKKAxg9AvDJSTLhob3sgFBg2E4o9sXRE+CaHKMltyqditc
B3Dzx2msaX+/8Qu/XLFUtftPZdvZU83xGvkaAzzGAFDwpMZY8aR0s9M3W5plFyd7KcT15e1nR8ec
kiZfuLj21HQac10z5+A/PAgVnSnHskQ7kAusmtYlMxUO7q1dIe7I67Ba2UW0sav0nZRDCGdmhufm
I8a8jjfHnOE8/2OyeU0x5QQ6XNt3zWbOz4zMY+bpVa7n/Wn+4uaDFuLPyRek97nlZWkWgyjWMhZK
kq8D2qgz24RgsCcRueN64+MOV1rbHn/iYCqfA4uAFf+n/f15TwRHQ4/hGSY8s8/y6ZUMV/hg+7Ng
jM1I90+QzbHMSaIISCgS6Ggz1YHinQN7hbmCx1sBsr8CsMt8wkwbDomO4w9THn4j5KmfZsKao3Vr
moRW46ptNgH2xcQlYYwlLq6qHHpB2szUQXV+TjIds+vVmEQOQfhLLx3LnHAYYPDBJrY5STrQneWR
cyAFL90MKhcnroMd6GGQYCnVVo2vmTxvTmBnELWNHFXmOH2WTsqgJ7MNb5r/TQ/fJkdAd4kLqjc+
uelDHTxt2T/L5NA6DjAlenpdaxrgzJpbKnlsNsmL+kcnMqHwuyQTfEuTctu9xOgaZkCAb6QtUqNb
uyE3IfznpjWFAD3mmKelXk57m4SW07zvkBZHIpe++DmsUzUNeNIM8zeKgnh54wXz70QFLBfejCh2
iwFjoqYzr5eUVurxVEnhB4HuWVYBZJ164wRKFK70jowV1X2bYviyvM562FiEZHYy90yDenIyGY+V
EFB4gOpr2fNbaHMyG+C4ZgqFAOqTwDkWkwgsL/AyW6aXcYA5F0OYdAwl2YNy00BeRX5rk7xszpEj
SALFNWPBHfOor+XuIHyM5lEUtHVzGoixk9CRyhnw2WyWgpS/XGxndcX6DVSkuVxQ8XSZjbqYzfRm
fCssNdXDZbzI3QCTUyoyi/tk/IGr/fSjCienA89vPRCrEG12xvpXLcvIZoiYO+MpaXWTFwpDjzFi
Wm8PBV/ah7LpNt2CeRP2fAJIWYfblBKKU+QgA5qXCj0mULJ9Cr7T3UluP7VkBwXT+6DjMZ9TARdr
kNi1g52KJEgkiu2Xz/94EA/3br3MK4k+bffr6yShMc8KpoWPkXdiOOO0pJdQatlzDaLnT4RJOA8z
IVHJVI1hj1mfaoYfcAZ+gTArpeM4eAFL+70R5/T678vVpyuDY5Ps9R0WwvFb4bGucVeL9TXASHhD
8MV4lFk3m9DFQsUxJQ3eTZIpP4Ob3v7FU65qekaJdOV0ParHiOnx+JSOp0HwtcQf5uOyIV62ZKzj
d+Lgn70qGFEH8LAZni0Z59pd2kvgC4tjocHVew06oMiCEhtqyXZcvjZNa21eQGc5ujEWDmpEoJkI
JSAr4UHkBUaonhMuk5v775VwHWmKCWCDB8D7cao9c9OpPufuHb04NL8nm5RahxeQ951A65g8mQwG
pLnBhglsWnNfs778YPMEnc76uC/F/Ta+l8wq+OT5rrjOF+4j6N3F/HuzoRwhl8Iwr5u3jUvGMhKn
GfhWSBISOevybRsOznxMQgDlwsu9ptNfzCrqnkjezR94P2NAre6UDBd1uA8Yz5+H4GkoLmR1k2v7
9JpJn7LJfHwTrnkgEeJLuLr7XgPG4+HBOckCS3pfDmJ2fRH+HedwGsi1XrUF48O6cSI5cS7aEwMC
np0BuLRV+8mxf6Wj1caMqIAKjrn1zO189iMN6PKzVwCJ9WhbTv0K4iTewCOZ1znbyl8Z7g+8w76z
lT678Dd+LzX0aJL8dn15ZcepnMfLW3wGOF5QuzU5Ryiz2Br1HA3Ec6sttSExgBVdt10aHMfy2QtN
w9h6Xo8JqaFK1YbNBnfm5ENv6hAoNGmfhtpp+Di7+YkUty+ebycGS3X07tm3GipGQGSR/fuavbTH
ITCFpMO3jdI7Ach3FqzfGwMue7OQuDfiuljp46my4U05+WJuB1R/R/MPF6PxmHJpExhCUWGc1ouo
VnfwzOQ1jj97zE++2CVzbA/Dmm/DyWezeacepiyeWtrNHU7ta5ObhfNDef+Om8pq9izAILllvSQx
drZSB0tOvUVjYDWDMJwdSMMe8anLHemeXPghvJr0Sj41e723PNCkffl55CkouJ+4i3AGA9lck4Sq
I1XpBYZaepyXxCvaLbxQeeF/F40TZdYX4j6UjfRyURJS8TE5aWtHk2q5fFideZcUJjp//MU7PtbD
jEvYP+PA5t7n9Xetu30X2jAMh575y8xi/jd+HSHEwOShC13v/zJiyhvLQ3r3bjvqpjMD7fIo1Es2
6N2yu4cEasE7pvD4+/ZM2IgHbo+0WeF9bth/0Ic4Td5ss8w+HLrY29NpLCHx4nCD7FY1c/d1GlVE
TbycB10fegJEXhGl76pJaBXdnuuvb3BvZaQsPJsfQW33jUZz9+wxlniU6teKiGSsdsbV6sIietGR
oc/QaArfzBUdy8gTvRnUxlxfPW2YVFnUwf1626XwMz6DLmEWDHhA7DieFjNMjZnVvBbkXtAkcea+
lLbhQlR/fBG2mPxEcKO4CO7hKYZQzUFHxsFxwIPHmJyYtI96fMjC5Ix+PTnmbOFcjk9hcq5oge5+
0/CTkzflJH2oD/wdLq2b0ghHijnSxyzdBr24QSuI9YiIDhzwFiB9uNcOCwSKw5xTj1rjubbWo45m
1yEr3aDABr3WPXHIP6VnDh3ZHu3hjI4/taikNievfMVLen9uLqz8Oee5Br7cdDfltaTjqw5SJhDH
bRcNRW4GVcVyLoPT1xyicUJJx0Ebs6oSW98RFowTnHqnAY5JtQmBsRZ+InQ6T00b8Kv4NbumPfWo
8xiFt9inqacCe22WKJboF34Pk5Vx8HqVfVoRa+N9pljRhRodMmEcqq2MxWmUYYH3CfCzEkqjnBpy
IB05JQt7xk/Ca4eCtQf9B07Xhlgv87ujmFXewUo7cBrZ1OPufpxzvgeZ5pOKtHy9zLlhsrWgEY3H
h7+wifdI6AUeTfVLQfl7wg6k3sHeL2lajAG4z8A6zNNmecEdqXLh7UiwAXXWct5dRV8STI5cJjjL
3cAbpdZ7HJ1NC6TxMB1jmHZomdMlF57NnfGCqMJrKcdS+nddir/dmSlzFFU2/vtJI7Xb6fwd4JN+
61tDRhzz5p3SgbWtm0WuqA2oO204KTY0/c/gbne+3gW5qDlj3AFB+Ni0rqube7AakQV19T6D2FVy
dD7H01dPfSf0QdNbyk3F+vC6jElCTTgxfebSoEBMFTn0F4NLyCVo17PTcJAtIBaGBjosIdg6PYZR
i7AIZtZVsP/ZjfYpE7R3dqf98K725vozr2fF6hbu1nqtWhXhuBQpfaszgi4F4a8fMikSaAQImYE6
EH7N6fOPil4cWUBpmzBJjrQGXv+t1FoUs7LpA3nr8A25bj5uiyrhk8AAI1MBmqoD/YZbk/hh9ost
3WcjAhgZU2O+TNqB3tJL0/o7MhT8UecSDHTlMP3jDXHF4aObxVrHOhH4M2Iz00zBvkskpyCgGan5
brpNTCRIbCMUUt/REXJWvXYocnnQXPx8I4aNqp5BkMdICvrIx+rCkKx5SgeWymsVwC5TswXKx65z
9PhrPqPePKl1KkvmpJN8Vh96HC2gxvMuG5RV69GeZeybA8vlFnsAOJAl1ynDS5ug0wqih6BQcXio
4lugU76ZnXkxYHnBcOPzyeGSMHhZXf+YJp9w0SNZdrO9/XHN8iT/B5z0aQMOcD1P3+ISBwBIpda3
iq00YRIRw09nkeHH3YCeDdW+TVdkF0+X18dDJ6uOg6Pk+aDdqQhS5jMgd4gluEEiUJFCBB6xgH1R
QbBG0yDiad1OgU/OwDHX/YOxgnOYUT2ZSB76VDFdxofz3APZXWCeI5NiTow3GiOwJTL+eCjSfh1o
3rl0hbbO1QmpueHKi7tG2k7cYHnhzO+IJ1XJvYWc1GBT/KMT/s0q/CHDheZnlMLkqrI8L+MxaNPX
EiNdEjqFYZlcOpxalJbAOJtN93AlOYQdnVCDwlJE5wDwX/4D6tYp75PI5dKUhjdsbcEbHP2OLKLm
Of0jt8qsG1SXE2Z2x1ITceg1PtIC7XvonFQZHvIBu4ROyKIJJio1NGKgGOs0/FgVvuDDUxlkwwz2
9N8RGsPV/8767BaKDQU1GiIvCEs+fy/5QHczQ+Gle3io4EjVt2nSuVUxnQoRTYhIEE0Yb8eBPheH
+jT9q0lpoeAAT+ipX1y/1blt9/ZwK0Fja6evKw1knOwGJWE+YAYzkPa48bLApdz44bTDJ2xlhm6n
IfI/+0k8Cz9FpAZCJy/NE1fQFOYTMWfyzsYXC3+bmu+YD1jLf9/RAsFgK/MvKN/8K+gYK/JMqVlT
8l22DbJX7mAMVM1NLzgqvBfI1CUSVEU21kh0vWcIVNj3/cHeDFF/HPh5tdm8eWCcd2smsMJYbVpA
Z0GDyeKMOPeo6jjth+LgV8S3N8DzIVHVKvOhTL2cI0GtkKQ82voA3OmzgZbyNz0ybzYRAQCaMeRC
xbNOP0LvkNVab9pIODCscN+wWhFnnUPOsrVL7c74ES7yH4RPQ4HgQ0QfQ+pR9+FUmkfqfQ9DVs5Z
MLjf0YLfzg51ICpVVm+Aejwj5RUE6UDtExezOKRbR89lrZN0sSDEHmTYufy8t0O28xqs4UPp4Jd5
eGZ4xbOnQIBSe7RmtK+LNfuuiXUn0GDzofKZtehOKM77XapG+WjuIUIC9DOe9q+J/lf/HjgDn/O/
ek73abvF0rY3AHBc8aWnzj7hUrPlesxlZYOfAOhcuI08jo5/j0kUEc1DrJGsJbkftDHmjL3xphg/
O+Mrkxlp+/v7qjBpfvsKFQKrI+XlkbLOdTnmF/iibHWJXZcKmPxIjBBKewYSC6tWTwi2GYJHNonx
vjgdj8IsDq6GlXRn9HPd4ETxYnh29L3KUqEmpbD613JLoZf5X3XUOTRlYErteoA/ynrnrOCCuhJZ
mFF4KT3UAb/Eq+8BQ9LuDrWMI1GCy2at+MXQ/zXiA16IPfnxZ+JqhACKd7roLr62800QpSJt7VZO
MRWuRTkSpewshgQRAxCNz4PaO/zl278+i0r9FYxk6PvEyJchkmjsEBSK7bHPJLMJxQ56FhsRPli8
soQXq7sx2nknw22+y1bbE13oToTlI93iYtaqkG5qR+7TMMXCMWhGEqusJ+zIiK+WWwqOTmFmi0bH
q0CfhrGIC+ASofKAHYJf8IPrrUE6MwXAGhGMm6kiYP0tuOz5Qp/SGTgWYgguRw4cB6HnDlYX6jH5
EKmjqPdRf/2rUAitsl6OVXIZ4QnaCZ4bxqwjHgr8BqYiRzoRmVBOCkY2L2ZHwquhhwoJ2AO/VvqU
WcsCkqIMSFhJlIsPAOwsutyTNjRjvetA1JJTg4/myiyd7GUoRKsVs9+tiCz7a2XAL2z0/snZMB8d
NEmpnJerd9cv9zDNXLLeGTQ9yKu38XUkU6wIntbb3P1jsEI5JJpbxpnHoDFi0gQjFS8C7KAetm4N
PybiIf4YR70Gv187bgGy+3oC15394fAV7rv2/Lsbkhamrtu+4hc/lZ2xXZzvRbsv0V/voMdg8Wl9
VCS9Yb5MEteGULvtJru1Y0cU4JjcxcrGNBFpx+i84p+P+X5YKTPqLCJeSVMzWS/07zrj2ZOjzUej
4S5yAxtP54TRqHskL5Qwva9VIPQ1IggjiIl4pFAwmRtDHfo76zDxINrG76Z5ca+ajc1Bxx+dxkKh
faYIeyrzzc9gAnusvVbD7BpOI/EJf2b6XJnDY4MRLZSWPcNnd+1/vJEo3BwojP/IkHokT+4Vri1G
zYhzK7M5dqOo+8WHjGe9v3dwAbtMu31LX/btmnwrxsxEu5va9hicbbJJkcfcFRyWNw9+KTPuO9ya
PKjGkB2wIGfs6u/zWu1HLCqhGDCbRn2Dipbp5xxwcbKGl1mDbaRwTokDbtgaYxHrHL1AB9Dzjvje
vSOxwiuoxnN/0LYGDGZoQns7js8FBFKIFPNevBuORsgDet6WN74v0Bn7k+3gzXFdzhjhfuBnwGmX
1/NvxOvA6uH5DiGF1cmrcjvqjRq0Grx43ff4Ml1bhebsYVsLNUyMJQ2D0ecv/HkGMU2W/83C9p2B
MrQeGfA/byP0rbxPnQ4arKbDs2+OuRSVMlgrLtzPmxfhWBMxEzPn9BbtF165OZ6aDzihrOppi1H7
Z94TDdpnPtq5Z3/esXYM/ljZhdUa7vvUU+ydfy9kYvi9UY+PlU/f5HhMXcJRzSEY0YSxfZsLGsG2
dWKSQkt2tx7zhrC2WUO+c9k31CPsb5AFctCbosmHkPLBd2AyoR5EpQ4lZ5Kz9/YdykRsJ3ddWmfo
yfa8sR+eXRcpP3NeTOrx8rZf/+gb+4zD9agY8HeO3gReKMw5CW9D5r8+IP4S5rLQZRvoqMGy+EDd
6wNyU79njqDKWjcO8fkb9RTUGEAuhEc0CjAvOJ4q4twcPAZQhKZ3l2E965Uvz5W/bZhOf7daCX+2
j3TRZVv+1GdmR0N8NFv+Hh4JC06izq+7Aj3nFcqEI5JujlOYvjTPSPRPVAoMsXW/BhbN+PAzA7Yu
a9DvJmv+oNnhNGU+TNGMN6SpRYNJOyz/kReYK9MvrEVrLyI7fciL+vE+/RGpt7bL4Tk5Sio1D2MA
lfN+yE36G8ygwTfY+Uw+LM5BGPvYOFX2XeX7ozRfLOMBYr47YtOtA9dj4qwhhlJGuU9VYdiw1+uA
Ek+22Jlo6Cfrmj8p3JpvaxY86dwTtk2nS01Z3mhJ3tGrIIUebqZbJK0zM3W6sRNkIG41dt/9yC6E
e7ye9GwsGCbw246e8EiPG/YXW5WPI8Rk06KGfPsrHkX48fbwm8HOlT6I+Cp4FR//Oeo56DAFFhF2
8DtEfIB9Bc8IAu/qu7n8e19oHuAJp5AhU6RZ0H/ZLobl65Y+qWCTWn5hMox1exBsnzZ0U8qWrhP/
rHKEwZ/j/KwW3l/maXdSvMJH16ayO6zuG6oz97O4/Sh6T5UIFum8w3jBsyHn/jF8RUxwLxSTyKTV
2lCrG+uJbu/cCyEat4+u3kr78KVgFwhX6fhBJtNSRcLFxMp2z+l1nFml2w+Fg0wpGS8YhEEUEyxY
qqnOgXnuw//2rEcjaPUsubpzrjGqEEYl3YH8q9zgFHGZlZgqxE/exM2mklwJSaI9n0hAxj9BMCb0
m8/i6l9mtJRQ99bQ1G4RjLbz12bk8T3khELaTQjXED84js3wOfvwB9kEDwP4rnqNzh5Vzr8mFIrz
z9dJBYbgBHv59qO5XrcEj9ZgwQoX+C7VPhjxM7fqG1Qe92sbB4btd5vlfoTZMyo212GxyWTSUus8
TgOjurub3YTM4RtfPm19tio3DVLsoH2IB0fnSqe9iREY40rirRiVw8jIlhThyBavvM57MMAbglck
MhI+dRi18JoXFBLibCpuNov4OkRuxMfaduB8oMeEgD/Y0tTgugBHZ86FJtYokmzy/yexQ/GHkNwp
XQjJeEI0VD00sQx5D9vQ92gcoElh2THgCRw3eOsvYQUll1nPbBQ2ulCeqLnd/oQrwpIfcahGZ+XD
GT2ngxs2VzwpCTukxVsMrhWC8kJ9thkGLrYoDyAa/hi0/avEODP2xp8p2yim7Fk8dZTm2PgLyRER
LoQONPPkV2Jd0OQS59VORrrcrPyCbUvB1hYFJ8PwxaJB2f2y0FShTZpC8V9SNmN+mAE0gzoLOgi6
d6O4TOlV+rsFEk1ESo2h9/cA/IF40EfQ+7POnlgS9LkLqBMw4xJFgS+P88tOYCNB0UcS/cfl7U6Q
ZjiIlTAlthyO1rOQBAGqWCutQFj8VDLIy4Fw70llWdSuJUOLHvYQ1uJU89MZ4yvMQEm/QCshTtKT
yTZezLTa7U6Ac0SaS63LwQ6sSzSGhkQeGuAblCn9K2mRnuApIaK2MQpoUTU2XXg30AYFc1hQ7SKQ
BbW0aZ7NLk2756mmqcDR2m37xgr6MxJLquKWK4qg3o5lbkB7lf2Ioll2GU/CR9OD3cykY3crPoLv
lN+Q48Mnx11SebxFJDJ8iFKfCNItvQnoDkRtKX4BFRhjH/4BZhpGNayAglJW+aNz4I8e5Gsi00Iq
jVZ3B5Whj3lNAcDy+DgNrnw+TzAVWqd3VPfC1aB0jyufogzKLtAb5HLxWEYqv8AZQNQrT3HYtsQG
bIrozWkDeUb2OKXaDtkf9LSktfCYWtyYizclOmMC/hYrMcudvM+qReSvP0CsBc4qf0oAHAAzObYG
r+EEg4NYYhyKHxsZlOfjs257UPNFHsOugTLHi2Mp/wsz4Un++OqnnVoymz87QCPp0/6n/D56Pwsq
KS40yDNP6sORdt3d2Hu3MRo2HCQTwBKa8gn9heiA4I3mFLZQ+waiamPNgWKGFvHcgk6iZ/zn/vuc
TgAzBk58TER/TGJDnAJsbVPvBiNBuJrPEPgt5pWxWonKyWR9yjVNueZNsGHp72KNK9rWJ+4IGj/l
YR9hKMdMTP+bdRifu9cOxj+n1fiv50PIYqAHlYmcjzr8+1YzeHspcDT0BsI/ZMM9wRrTWSdGzbHg
BjkDOixC4f3ywSGlrn/2c7S14syfzWSqSPumwpAPlJcJ3qDPm8IkYNYE2GRPX6OAFI9DhsCTKbf1
J6uKa1a41wj5F6tPtMJihDcoPhv8569qpQ//NmF78xkeR6ti1FG5aLvw4RnuhqDoc/yPRoOXBuO3
HLGoSFvhUnUYyeQYlTw5poTeORq9Efex6P24g/TQnyBNwGdDRk296OQCCPJy2aUMbAU6ejulzuLF
9CnfwKjkwERxgI3eh+pp0ueWX5XM0c/cKFXBCmYFUW7AK8IVyOJAfTSQwHPSoE1+yiWiRYj4Ol+T
HIrZz6KGapHQbg7oaDiEKIHJFRvoNR5SH5q4c6oPL1N/aExopaCdfoI8g5FBcHgCZqBe5PYUJ1sL
7OQByL+xo122HZpL6Gsb26b/6dpDujhg/M0/7HCzhKZREXSqYFu7Z0U5CYbl8wQIU/Mv01y9vR5t
HWmI8HnJobLmNgCGzNGAcF1SgSJ6vs+cc+QrXNvKoLHJnNx9vGkF8IZ6U9rfZhXdZDuG+ehMCAEZ
YO/nQqXVB5f1oHfxNifIGmZrQj+rQ+RmscooTTwAYxoKDxd4ekjqc98vUn/y8TqUSXxg2gh1JpSM
Ih58eV6TtU+tjgc7RbFnTHY7Hs4XfCXghUJUsaPWxxHfxbsfwZ9jXCZZ1/z3nsu04sMpumR6+gLx
Ebxx3NwylI2Y387bKQIK3/VhDPu7vfYzXf6zCiApmdErhxV6ecR5OkGFYLKhf28oxLka1iX2Xpgm
3J+co9wpvCtzKIUwPlX4SJ/gDUbaIdod4WzYkv3DWbl33wReylt+eAjnwhFH88Df9zejfR6LZodB
OFcmSkPWUlswa7FNI6WAFSxmatujxxLPxFMsxtCgb3LVUn3mPCKIGDcaT0aNnMYIwQcTP9tqCTd7
P41MV5qiymyjcs0RMXIUyWHEXw2Z50HM57pGenOCbEyfyJ2RPawJRiX+3nGKAkhxgrTV70watE0N
osa2k0/IidYd7YfDdvyw5yPcTGjlQh9/oydpFD1FlSwvHfbxSS6hPu2Q3UvWk6OgB6r5squvGpos
IX97CR3+BqTkwmmnHMo3mvKHsNOqGTwkZABXFIdrnoBYrRmblXHQLPyJukxvjiJXlJ90UVofwOQc
zX2KEd/3194eiu/oO+TzLN8sbwVD5ktYdV8l8Llp/kcIkCgMRBSIe4fvCwVu2LV7bYQ+95e/3EBJ
C3RTH8s+ZOWu//LMfeNkthsuS4t1f5rzno/m9qQmVPTCSb7zFEkJewdDHJl68NbEuwuABnwjV98l
jx5qnjtszIZR7rNHVbForKLl10oyT3ckEgquSQ3To6HFHxgiy4sPY2rGs0iIY2rbwXPCCO7EiuYx
4TGakLpn40ax/LGwA22qzgUjhH/QT72AbHX3SQjrRLzxBRtjlAjNRVKyPpvN8ee0nDbfAx4Jl2zw
uzPNIrYoHyY3TAG6agMVbR0yncxaLlTfk4p0WCHmO7eLXQ4u3LYvddhtu9FHlRbjWv64Y8KF7NMN
Iub4HOZztKV9+3z03jcPaKv7HV3cDO7JXujuPRIHrN+cU/XpMhrH3rVT2QZ9VHutNFjx06JxkL6P
Vv17DIyORfolt6mM6ihqkZ8v8JCzuuGA2LmmHLX4l9H/+2LaM+G3x/C6RMQd5KgNBg2anXhyXLHG
2XhF38yg5l7M3XnaYdhstgCmpw0+S1vU2mwhNnpa+ZSneqD3yH4Uo6b2ljse7yWROVO7k26xwqnq
9UBpAKYgOKnhcjMMHP1flg6IwJaLCxyQ8VjLZJxC29KjN37gzaOoVEW2uf3i1yGV2vDm0ymd1HnT
cV8d+xpl0RruIb4rSC2Fq5v5+ipH2tr8j6Qza1IWS8LwLyJC2b1lBxfcl7ohyioLUREEQeDX93O+
vpmJ6am2SpY8me+WHGtcAWokbQRNV7Lb02CVIFwpEQgevetcnEDns8JVEsYmLeYPENIxcrne7JjB
cF7TBQI7NDApJNsx8pHLZ123HHjJhVybEWk51J8o5J1dh2fSuFiIlHnP8z+sJt3xwgYYNt4HqjWW
FlGPYn1/3hbzbbM6k6aINqJZU7qAKtlFEvmh5b2imH6T5ZW95/4sqf52QwPDT1ARsDphdrrjAOEn
UBKcqmlFtUocLBH2kgds3POEAvlAVQhQ9DGOZjqyoIp11rMFHjF0NeyMA9RoDyRPEh4OY5bwJvJs
cRFqt/6gzTB9MPzOSSDh7BZ5/9VtcQqKiH3qJb0iKY+CA6rd7uftTFDArzQnv89RIGtO/94hfIBz
JeuGUEhl83I7JMvjGf/59hIWS6OH2vStcze2Dct6hAoGJm5YI9Le9TdbRmCDooM1Fix4wrT9iQjz
QZOD0B7vlKbAxOCQh+vkn4HCX0PanY67JpZtFNPfJ7PDfE73M3KPiJ5akiG5tRWAj0X2DlsW5Tvi
GeYsw/IAtl2aqQavmIj2EUl2LzEOM4nJe+j0c2jUvBECF1qHc3jgLyL8ha8KdXm0xcqj7uMzRlbr
8fsPZ4BVy91EbLZr8JDW7vtnfmRiQ6hynM/L5XV5nCux8wVuYfPwey/7zNPN+Dwv0D4pnGPNN170
x9M+T6xxHf6TMM5FOhFftaC1/P1HyAvZYPSurV1CVbXQG1N54fxEUsaHyGtLbK/ZjQLCV9apHW1u
X5tocV8iD4n+gl/a4ybYT5A0eHwgOlxyCVbmYkqr/v7BPcHk7TXsI0UpSco8LbxQadZoSBjqT6vf
luuOWAzeTgv38zYUXaGgDhNeK8ma/qXxal8iJhYMGbgOo44zTa984nXs6FiW4zxnlCX/k4t4Bj5B
lWTH/pr0DWHzC79k19sKmBhKitRaRmhIlf4jWh2BxCVER4fcHOrKB8MLx9ocsRuvJ22aytEnHnhQ
UeoktU9EToo5hQIgalRoLVmhgbT3FtB9cZy9VqRyrhr/5qyRWHj8vyC2O35BPMyaVXyPgIxJNt2a
UeI3YEmAMCHJ5qDpLtkp68soXocs5ePoXuqhr8r2heOZgQQcDB2eKINEy5EHjtyP/F0WIPts62kt
1yfDgPaJzjsmgEF4vIWqAEM5qwalDURPDNJF77nE5coPAzz2jN/gAyWsJ7SJULyLbBsALyvMLiJC
MNmTJNuJ7+4pGGKZOQd45LjmYcqoRk7yhyAke7ijOcBor1NLM2x2NlGKOn4FPuyfHPibOUVQQYgj
uaU2Df7sqPyI5UnxVmCHMcCRt2fpAotdfcyBnzVDgWCwuMvJjjHLEzUcuzj3ziuX8Rfyesophtj4
7npJmAC14K1ZA+a1Bgf9+iHE90u+aXUQB09Ny5jsuQHqB0ok9zOXYLnJ9KzqYj4ns+k5dgAIuKZi
3QfYiWw3C3QtInaUf3gU026tO8dKIG8AafMbYExF7vLIVZynox3O564FmsJY/+C6S5ZovS/Kerlk
kU1hHd4WIGtYxSEgewsof6D86o7veSMc50Af4fjMY8UU3Pj9hVGYSBEOWBChJITwk0s6RX+dzGhC
WzBTbWHxUcI3Rc6Yq7mA6oFv5ASu1qKnF1ma+i+tu/hNPLlHMHqsa8uZafndSvEx2/3wYxrhnQKA
NWcsz37zOHDOkY8iDGsSRzxod/2xsokFYSWKeRgC0vOenGKq1zOOPfBIwSMX3wKVArKJMMCJ8rW+
XPMQ9SjVLOF+MK98UXOOjvllWCUkSgyyJT6I6SHZfnB0RrPZfavR25jWIQnUzJn5qNT9/pekjdYC
LgKV0MkU5bnAGqjwRvv4IdBgOIIuWl8yFsDTR0Na/KMiyJdlVFT354zjjRPQJ5p3ncO40f7NL7wp
MGu0f2xwMHnvaVypl3AtifVVEgXAA0eg8fryPMBbMRxxhCv/C9oRS1pviTcEplGkipFN06zCyYhx
FOqDb3TzWn4HxJDmZjM5Pqi1y5nIU8B5yEC5qSq/ZkaJnnEvNosQBcab8j0h/RDfHFeIOasR47UA
RuZiIOip/t5APB1XlU86HJSIueUfd0kUP/NX5lvr+EvxaLnKscvMR+WLPSm+XR1n2iKmGwG0nVB4
7MHGQObGdCbdBrPsQcwHM7Yi/hNFubhtC87pte+fSst92yIwgPEcYGi99l2rnlnLi4yGZZnOxWNw
tb+EufbzHZ9J9aXmboizt/2Z5osJI+9h4ODkDmypBkE5yqscoCQ+h2v9pC+fzAbcDh6vbXye0wWI
IjAQzSz6F/YbWAXqdiJpjO0vQCTY9Nd7yW0yT3zamm6xtS7Ck019mgAe7quTmAN5VjN+f/c3swhx
IQZk7mEFF2DT/CwaUriei7nEv8kzvoYgafzGB/3mdWA88nkFbgDoYvC6jH1wAuYmzfXfU+YmMOOv
u07Twi0h4WYdJt7hkIfsxFWYJHiLRHht2tvbXJzdPG7X5RdYMdQaVBdBnjg5AJpV22t22JT5FBRX
7zALnpnTzZjo4IF47Rv+TNoDMXO+eUMmtatX1hHv34sOYxKs0GeCO1rjuP2hBvrkEXkEjKEqymIR
yTadbGqOVXbJsmgzDVRb/m4WpNkCgAYOysINPh20CoJIoZ5NEduISwNQPpEptSy85t6YcJ5u87GW
FCexVJOZKGM2I5y5s1ux3wy+lUeMkdE9uaTLu4sZp42nh5cLhnreNCA1cbwJfqgx3dKErxS3jTNt
LujC4qc4UkwY7wWXRtOTu6CQgw0TIQ5s/RSmM3XDA4Sg8M3h+mAjL/CEGIeFC5RVaQlsNUXt0gI2
OGMQzXMiiKzCVusvWfbq+fY1cfvHjzatbcW52nllP6iB4T95XW7DxaSrLLgHSvCaS4t3cHsGBm1u
Ph+P7fG5YomIbqdtXKhYEWbP2HQMQhy6abYqlGmh27dNqi9M/vtn7Aldw9V/e7p/Dz5UW8M+lNzv
fJdHQ6juP/NxhtZuk+FvlzKvRsr4na+LbzF7cMQ+l8qYIATEDXaeBWJYNZjcKM6uRE9yZwzGBrzE
JXzI/dduqPynJ7uJ3+Lyx/nrPD0YSPUPeJRs8Gx+hY+oQsQyHNYvtmnJthyRGhqZi4wRb0AhW7hE
9U6VWbXprlbREyUgwCNR4U1Hn4H9uFkkjgqUJcHdV8Nu+kAqTs3RYVrJZlOcItrm/uOcfhHcAPNB
EqWB0ZsEJQSrj7XkayujtJ/fj+k1carxji6mod5RTe2xn0KWoVDmYRjzVb/uKxMlRMVLIxhdVAqT
xd3XhNUAkUoHVFsC2GUR8Rkzhgx8JINduapz93U6Q9QXyborojtylNhEn3kNCqZ70+pGlrFoRfK+
8CCz6zxmhusrFmM9UDcokFDyw+liE5lcHY9L4kv52fjOl6R9PI29PpKmd1pHiARr2NZZdNcJtVxk
U1pnbSq7BfGZk5jwzMXgvYSBUychSvR3oowTZtdbnz4wgHC4z0ww85ELLTU1/Q+8QSmkc+iuw+FY
rGkvn+W2DM+hducKy/bHfbzmWbEY9a7Se6rkkuxWk1NEYcmABy/Vpg2oNTSuwjxKU+fByNdfZqiG
nyWQVk/fSjfJZLq/SpT+yTT5WHoXqSc5lGOd62RMa4Qr2vp2JhiUUwv8E/1nlloTfOj6L2uMfHNT
upcqxiwwcZRF6p4HAH3WvmDy8Ylqdu/UW50+OpOsUqCBXUIUAJIjWMNu7pn7kTvQgung11NpXXNm
3oNmzbCTvtf55KC/zyOXhcRuj68UFaoyezoil0awyhOXOIHHLap6qj7hrcvXgmuBR+DhgoLYL7SJ
lb57/yhH0F084droX9uOL/ZJ2B06J9tw/z1MxPGOLSNzUXTxaLVBEhkUV8DNG+QBDRkt3HsiBEFq
FNfzC6EcG4Mf7eft9B48w7c3YC4nIpFXVHKrJVEUDUnW3N1R9Hj7xd/HHdHcTosBEPvmcI2ldUVE
D8so3PjDqD4g/lPGAl5LuVyZ29F9ITbZdNZP7XTuY/EWqVXkoyRRS0+CYIrpWOFiTgBfkrEQwZRB
NnYS55yuW5jouLuSEI8LvV2mXxO74q6PPfF8s3LSG2/u93nBlx3Ilr2+yQMRWeTVNA0VrCu0jPlO
p+IVf1KsefCjxCAQ7QQshA3xDil/rRwpBgrf9SgASJfF4LxOUVcz4DOjo6Syqr3sjZx23fk3xWtX
moRdwiniHh89Kn9qAVcV1YJzv/Da6ZsBfXqWEauzu3ZfSDyK0d+yDA61RJIOln8eNZo/o7GexMJO
9jcmDy7hrfW0x/x+XwLmVUoAXlMZQlhVgYkiSRmm2jNk9OA6f5D8c6A8iuB+X9Sf8HWNPkyzkqNg
a7v68g6pRPMJTW4gjcwd24aXKl79pc1eYtR6ggXBrvWl1xjI2IiPbWGDojQLCnM51P5rBFeHNgAt
g1z41wlwyis26BlrDOThtZ7rynZo/QkIcu8RZfxOfcKstcZub7vsu6A6lPt6CCG4DXHTOObes9IM
79Re/Lffsv3+bUgfMBS7lGkg0Wsyn5CtZiUZgk1MSNd5Ezx2phrnmo8ZqnRpNCXN7iQMOPzNqK5R
SU/eTpkG0wfyw9K/Il9BGwELXfzB6Td72kA59RT1fJuI1AsSEEj8IBMNM4Cd0posSOZqZ2PvmlgO
4QfE/BpSVM1KmBZksWMoHr3Yj1SspMMyGfkSVe1hvYagiT6rdGQpbYgCF93IrGi8NwHQiYBeFD1s
OAxjvg9feYz5eNHs30uamTn9YovqgaKYiakQ9cPjxLU9dIH8zWFboYywzdn7LyEPI51WQtyM+CEa
GL/2PLMg7eqyC9j6tW0mtkTMEn0FY9Gf8eRqGEu8nZRVmDPbiMuTgSeBX8gmikOKgMVElEHusemU
4qQRrZrP5SPetfcnQfW0n3hL1nvaeeY82S5BS7DXERmT+GXu3VNPE7StFnD4k37Yf6fPCBkPKr5k
Vn/R5x9KvkXu3gM9msSI/36uPgLHxAWp+qz6aFKcjGkalfETXapLGVSHeVmPLRmbI9JdNoA8AjQU
2YIQIKfZsOKP1J4lcWJH+a9cKlNdsp4b5eZ97ixwT8Gxsw8nAV3StB/sdvmaj05DIOEtcWqfLIzX
jmaWkHnt2FFXNO+25cxuyH6wO80tEz/x88UYVQfOKNLrfu5ZiIlw5LGY/RYYP4/tyOSnPyQbzXmy
9Pcub7xntjeaMNEi0ziNlcVky+KXUMQSTK/y5XW108kCh97IL6aFlxxzYkzBy2LUJXKE5h7BOhqV
U2Y4agcGhvi3I16iML2Gd1wJrvPxMj1k+4eMQqAKnWbPiyTJFGYpMJCHTmt39Nc55DCSPm+PDzfv
qfklxNGU2Cc2QCsOkfw8dJvsO73Z5xYhcHG4zZVi1pwVEA0q0xi+WDmWuDRnY+cV1Xa/EyFq1x+M
YJ7OgRlAMw7eO3PofkklF/eox/Jpv0Vqcb/uFOrRTKsCzgvzi0Hq2rp/+L/V2T2WwtGCh5Tct9IM
hlnZUnJcHnFaEqgijFNsWd5qssMxiwGNKyDn/icnZctn2On/xnEK2FY5t2rV8czjKT++p/ImRw9A
67HogiFkPmCF556GLS527wwyMovygOSs6RudNjh2lH4lS0CM3d2X7GIuDptk2Y5dkPMboTCXloUA
XC9Ywc59kXZWQ9cgE50A8wzoSSoebq/NLB7Gx2z4VdeGg9KZ1CPNlp52jXrCe87NNxZEgDjQD671
lnD55JuaUeQEpJfkQgU0UA/Mmo45J/yKZVMrTL8cDBfTNUtffbjSFicrb+md0JnEzQ/Z/SjTABu9
B+SraW4VvkbBhCz/izFlRwYykSQ0Tx9Ag2XN48cRc/1MpSri1O7JZIWvhb/dEjilzPJvbgA5YmSF
5bmjTjYD1rFOBK9ni9v29W1GORG336+vYYp06v5FMrH+Pepspu/87ssQGeWsl/bKy9URhU2zwRWh
n9uS6BLZhXEj14hASjmcLEYYqw/yVk0d8Q5Cw6dBTdmuVP+V+eW0RB47z/2BjCR9DxwF140XFd8G
zz/FPbwS9IQWTF/c3YKYCyjjDeUSW+H4l858fPMzpmHuQo8PJQNhsrXD1UOnN0ylxQRzGy0JcgWU
EQGqhm3ljcDBAbp+btt0Kk415c0pLGbkpHM7FrA8Q21LFjk9vzwfRUJ2NZ7JusXAQfF6+OlKWhT+
e0MvIy4rng52P01q2oAaFv2YLvo/wzubyz6W9XO2ZV1DExUnfdpvYElgwN9RG9D9xFfvLgm/9u6x
MGPcbTFzo6wxifWFlxXs7+2m2hy2u3KHRU5qvLIePjM1LKcD0PiiuPlVs+QKw7SP2lVnekwB13gI
cGpO38rSpA7Th8DU7tWHjx396grU8PkzWpFpPOfYpi6KSZkpxbtPH/jbkL+j6yOLZa65/bF3SBTY
vC+phxvAHuzM1peof0U2FU9Zf3PFt2iXklA3MgKwRIQyvLt/mUjL0BP/MnsFHImIAWD7UZCgnQF2
l1+eslFXdzr0PZg6VzS/aOs3/d4O3Y5pTYw5v8Q4vPzkBC6jdEytaQSOojkgFN2BTx9pNiOwturc
emv4DMIomQ1S3QgmM32T6JKPA5mAokXEIW/N08tXrAHbTEZxqdgEIi2QMgcFLVXwBPA06ISsfH5+
7SVj94CRS/1sXQmTNl2G+QcjphF3+qtGOn0iQNw3B33NcgbJuw0Lgvc4ThXGkd/kwSJXq4a8k+1u
ltIocFC89rnsT6SHJVGHuukodz//DimEsfbIfwuFFIOQSeDU1fnAD70YsTTGRr9CPIjgM2U/pi6k
PTy5Tr4CDPi4r6h4+q/vAWIPSEF1ubauwlTFJBbceWr/DRx/HJDqOHxfmS2c7BFkeWSKYy9zFVA0
lY3r5TKbADCjqJwTXvQMeYOJiJJdaUK9f+YzvpYji0CyAhcbSV7+9SRebaYbT2V7uqt4ieY9T/cV
e69wERNl2O9u289fPtgA2gMigtzRVLd++inSE0CWoGe57A6N7KBHN9NqeeujR0prSDgeotKqBQEb
Dw7s6auzBRyFphsT8OWVhhLijDZWWvudOHT7+kxZ9bKVbj/4WYuoC5gzhiBbsaUqeyzf+Ty/uxVJ
ZzDDzEYTN92JfCzQhO5cw6fm3MrV0zMq/PBRd4vvd0619+fyYtZs4nHrJeWOv05VnUEJtJf/UZkn
YHplWm5MGp09IYqARgT7rbFkt7tOfLfDWM5eJh7gcxciHiXd9Eo+OCKuWxMpiPL0nPz26ahzbsd0
1x1q4s1FZmS5kVgVthvCgrwyHr44Zcqdqztl8GokuWgEykD6vvbujb7DtdPwVlmagBzE/LrDhgFo
Cu6mgJe+rVGs+GkSAOykiIDT06cB26wO1FdEEEQRkglUTWXFMbcAHptm8VDB4dvGfkVXj1niYeCw
MHJUSN+KneMK4SFiDEInTkSc5rG096C5PzKucJubBFBckTtKMx/pnIKxuk1mJq3WEIhbZrXMazxc
xz5SiZwtvhkxmH/JvBTjDq04PAqTLTzk10V1O+aSgXXJ5BVFQjU818ch/0K2qnBSef3dS4hhNVLX
KFcT2O7fZD+ePtnFxmN6/2K8/BUYux5I89u0dXVAQezTsyVySf/6p0UPNICn93e+VeNsZkzs4gko
p60B4xu29a07/pzOeW9SizMDwQQXOLp5I/IBhVaLL8pO9X82hXcfD9HI+6ZGU1Fs+fjx3iQvkJX/
2/YkZ0HrdoatsHeebQmh/CT2tf9hnNd6SrngTXLb+JK+O0r0x+XgJ1L+u+KN9NdAnHb224LQUAb8
u0tysp+w0h2Jwv4GlHpUQfsmLoIA6i7MC8jcCDiKuAlMRcfRSdrf7oHWE2I1/Tg5sa/HIep/OSfe
ATHu5TnlOAE7KUEOomy1fPLk9z7v1RuVNqD5yx2SVfX0PhPwkUzxqwlD9dV9s4SkEi2doge5oGtU
tqXsJu/tJNAND5Sg7h0TnTDDF5JWk4SE2TUsKiv7Y6DRvyi46qqqHP3pk6P1KS6TYVEMgb4jqofU
x6DysGeB5BGI8faieoob9hka3NU3GBpjFg+F96Yl8a7bpLR1fNOkQE0ImbVNMnrskvgH09eOPMTF
urDZY+Rk9jlfoEejCZEd6vf2xYZG+g14CY8YZl+mqf392Nn6GUuLdF4waE2sNERZPATXY7dpINDp
8rzRXzVL9+3Tu8mW8tOh+ul4GRIPGwYxtxtsyCk93J94bKiRpydc1fDxO1hMLCTXmHFInUN8G2+o
4SFsgKgkZ4wcc1jrVs6YwQ3fK7JzB/RucC1w1EjBW6BEuIshEcCTSuChdPbcK+QGJcE2B/1yalLN
krEvTq3cp3VgIBDLtgIRotNHhCt672kR3TR7b6Ay6c7ZHGh/9pjKP2O83YvEKyTUOs91ERMYJkBn
5J0wkQN4zMuf2M3xOgADhY9lKZgPonA35nbs33O75CGPh+9ThrNKW+eXLBrTr6pMGbG2qI/YrSzE
YszTUJBUJMqRNsv36fmBTu9H9dEWpgiA1zpjFUfVqPoZZjll4uf63UrL2kl9VnP9TWKa6mcdGj9J
BO1rf07jVXNE4cQ3Rl+buvQ9fksBnMwr6g/Zl6oF0PLDN50ZU5p7vpExZwAw6I79vnJQX01VpyqW
ZhKRM2CQLmFpPh+oH0nT60EYBOEE5oy+6D6r0fcS6mGVpo1bOnd1yy0k/zq4BviWDHNNiyteatX9
VMEEtQZSC8SV0zdx51bOnMLkQZyxL/m0SO7oahkQhPWRkeu71b1H4XaP4DN7bVsS6VBXgKo6o598
ls4oOOuEJ6zf0Yqsbw4HsJvZhEqTvOwxr/oa4rtFw6MqowSUrdvu79THWdgD7rPjwVJpk/SRh6qP
rbGAffObn5PldLva10Veu43TLgKs7NY9pFrfDmx3OIHNpwYWo1tJomZECVMilFXLq7v6ldh8Y5c0
119woizFbjkbmu/zzTFnin+SVn1OzPOP33wBP5+QTRK8eTWcB9SOd/PHH9Rezmcy96/syeH5n2dg
g+bl6ow2kzkJURfdmnFkk/rZ0EnYyWaME2LGIQNhTH95+5FsxjQOxAdLHLt1PfFfYU+AZIjTb1qD
7TezMVQz3dQYNY8n14yr/ri38oI0HktZVZiaxtZk98zClkCGpZEHcrN9ghkzPz+DW8Nfg9pa+lXG
u4LlVTwQ3Uz+QMuwZ1Yr3Ycavw/s1ugwGwCyjM7mO/68YxAQPBMS6IoHmSBPGSigGO4LXxrWshQk
HDknLbEx1Y2OyCcTcfZa1FgyfZ+P1ZuBquz2T7ZE3Jda9zvRfAUA7ouFCJceIr1VA4Osp/FRevGe
SmKlRgG4heNHjxpX+yFuEIP6EDLeU7iu6Bz0bx3NpU9qM3eczMN/qdUy50F7Shk90i+R+YtTiQF1
7KHUZ3OMn045AHjQA+HOwfGJ9DwiZnSHwkiArZzNgB/UUucJLzuajy781XJUeuaS73KV+EAOoDVD
VMwAzBHt5yVFSyD4/PFUuA+wEcLx10JEubieicqRindWJjApIoYXOuV5Aopcs9d0MemsGkxoKTZy
fnxKqUWDVOxl/7Vmmj5nXM8UcUf7cjJ2X6QrRQ6kiUCL1QZhI8wV22353BhUrKEKl7hCaaZl3ors
lIapAvcjjnnJujFHVl5Tu8PYr2c1ywTIac7D2smIKMY6+SoEpNme0zRE8nLb1BcUqGjAaAXEX6JL
M4XFkrKT0kFUVk/OsqAJ2i042+cP0Z5M0um3DiTh3qQo1aeTJCINJ6oAFFkDG7KN8ffmN4iJUHtw
VqSOGkH/qKGBvKiD5TRjls2QD+wInvrlc0w/zqzH5bSGmJh833fjKTbSMJ+dhj9gZytdxar/mD3R
mZS1o/89frvfJPyJb4WDhcsfqY4KuVxr5MOGr0UvzN4auwU/NuvvNqMZ6aAY1NfjZXYuCBfQNiQC
qd8SPmGXfjeN+ifvq6JyyOlLwy0DBJ7SXr0jYx3GUZb6i7Z3y3Ipg9D80X8ncPQYp6ibtcOWrTJH
9ImPcIkZ9703G3F01I6axyqGUGMjJUc+/4PrdJ5fnnChEi88PizkhgvvXKEf6gJuGa9s9PH7D0eY
imHRwFnMwhNQIAs20gNTDinI+AV/Xj4m3aMcjtoQqRyL4GWdzmGYjtE1IsCgS+it7vcWIwi6PBLv
NV//FEsl6mOqVxKOQpMBAknRKMwgL9icjMC7j8coPPmbHNlw2g0LOcY21DV6NXg5Wwpe39oMAPNc
sjOhQ9Mnk5utRPkvwiTU4gMRB4hcNXYuX4FJjeNAzm//cpBO30NRu4bae7V+FY3QakWvU4/KZrBf
BLp4kKVsgtrS312LMAnLjzeY3vPMkfRsb4LRuAmqlj5yfI2XRvvT6DM6l8ktmuz6/IQk+I4mAT11
hX++jVOXfv3xTTvPFbykaB46AlMb+x5CSJABFaN+LaEyoyZDSs9igCEY8ZB6JjI7zGVk1c5zWtnP
Vsf77UvLZ+GlTkFlOpmLfJP/vO33QPCnN+EWUcXHS5ICNHl1u4eTlRLxZptxkVlV/qdzBDSSp7/t
AZuggTxSpsuhVb8wwrybv+cBwmpiXwT9WvhiHVF5huGAa6olkSpRuRxOaUje7TiiD4qL8L7Mluax
5oSgKaBFhF7RovGf8sczV37rx2yJ/bnap8vhL8ESCCIdoULOt4T9dO4YOiz3Sj9zRuQTVvN2LiPO
U0jYrIi/wEccFB6pMvN8c41Gh3vMjh80eeahjIo4Iyzx7vUHBVQZZO/uUYhDw9FdNp1MyU9YGOFk
OVk+5uaafWg3QiBwj5BHtiMCp6E/YoFkRrJeJiiJceGVslfendoEIPUe6vQJw2hgK16MCff2Oper
SsSYp6BPjnpOXLICX2AyaDsWd4581dUbuBWvJYARK/KpOY0xu6czeXP9G6+UFYcgzgq3cqWvNkIY
/JhWAedufUK4HMi8VchRt/LpUdvySapsY62H1cFYqCd1WRZOC5gDTD7TZyyIkH9r0ktgQQ17FMux
Gt9nxpfGQlvECNKui4Q3f+KXi3LBuMlmn1mC/igPR8fJqp79a3PQaCukRRKntb0GKmzY4PazwWWI
IrJQCrWQmA2YSqKF/atbx28/hyC7uoVXrdLje9XE1Zc6Vafv+T1O43I+msqHfPNcVZE6axfj7/xk
V2tA20iKhu96O+wrCN+jeSx1q8sdLtl9CwO9rB6RfOR6gsehpqOh763bd3+UgUV/rvuMNmxiJzMm
j7mxBmEo6Z7lpQTkdd9xQqR0TBd5SbHZkBRCV/08GMAQS/h2NXwcbufrueV/o3Voo2GF+x2N+8Bz
xbPm8SdbLWGUhTNypIiCKXvZb769rpuZfjRjiDFYrL1JRvz8MdWdSsgptspCDsUaDrydoe6Z3nX6
XujehD5tsrp9a6i9xoSecheG1R11Og3xvthmlLfr4rYgkRNXyBv3eu8o9i3YSWjhiYnzq3l5mSxv
l4R3bCf9PnyJ0HPtdzIbh4/jePM4Zn/PY3kc+eYOeLY8JruRr8/Bh+u/K4Xh577PcCum+/EGnS8D
jgbS1VjVsf0p+dcex1cwnIzf4tyjOCRqcn7dyUz6OL1ISdc+Ykd2unlc0s1TFWF6WdyfU3LFzhKS
x+nklImgtydg07k5PHbG0giZ1zRHZiFsPk1ZjqzFfcQKDhrU2f1bip9b/U9+odpgLwxbHWoYqGIl
NhVlbsk+dtixek5oSL0rTfrZ5walHqIxrHKIhVRyFJB7bGGr1Og9044MfEJyYPrP8PPHlgpeq79b
mO3Tfb96HJ84NUdrtRadkwocWloyt3tdIPRPnA9xVSKBJI1vvnZ6HSaORq4GpNWNM+5f2o4UZg4Z
IHmcxyiC881oKgEvtwa7nm/+JMwoJn3QnMVHUDIAqkPSPZcjJKdTeS1BUz+P1ZHpV6Yk/jT1LHtS
MYJcizQpHJMFSp1WC0d9hlxOA7KzdLXR9FUvTHswXCPDbYKM0P/QQtHX9laSu3R3ak7YDeySOXGP
b6Yin3C+lTBwEiXM8j6zWfCYcCcpWJPnTPKys5kHEn9QHfyOkOLXYqMk+TMD5QnW+kzkTeKiOPCl
05s46sbh6kySoBlhYyZlR7q58NaMYXYO1ojgiNxREJPCfq5IF79D0xG5HeLy5nqatrLT33QiVv8B
GHp518lU6pxWWzUter/4rp5fpHrwcngPrjpY/hignIEF6ENavQDUgFEamo/q4XAS3cP71ZH0qeTX
IfPD2O1eXh02jnx8YMutZ3nCQNaENbiN+158MoctGITlwd0wKFNGBpcRpXGGP7j8mUIAyPWrpnR2
KIVaj8jd1CZEd2K6VR81Rdib1qcMJlDtlzdpV4RFosdxWRe/e+yq/Ay7ph5IWW/SlPBg0DcgXY//
7C1Cdtv7lOEs+wIk5fHtr8F4bGcfN9XYbLnqEI53PngkAS/tmY03t7j+BMP5imSfPS7zRz1NYExg
eD7zIUhXLIhDq9DCweDyJtQ9YKUw+g84hzW/RPgJqGxIwdjc0IMjopgEIjokbFMaxe+SieBmRGgn
R9A987wAXGDyX+kNa5Hs18PN7ktGGp6kBHg6vNznWKieYdt6jw2ClvoaQQeMm8U1JnyEFamuqFfJ
zx01+FZZETrVLzvEZ1OIH/s9HbVBxUx0DUgk4QtOuh+2mCXpfkTye2W9qAPGKjOC2/7OOd4HOemo
6CcYDPxe5MsgEczfJ21x45mEYN8hbej0+USN4YCJP8myRfteyGOPMl6P2Qa9UKrNlUf8NB5Z/kDg
huxiI2jm3abndofsWRB77sBemerKt4WKK0tdlEY648iZ7sTIp8yb+Qww4fl0+9FCdsqobJyGvMs1
6Z+QNuQKd04+OpgJEazWXZqWu5tLDjfKVSomB0Iev7p9t3uvSzQtZjgB8Zh3RSDBzAUa64SwhhFc
29u5ETTOQePlP0qt80C4AtoTl0Eyux5ABe2MVP+gRULjf7KFcvUYaoVOfrBYN3T3n+/FyHBBZEBa
6beJvNtw12DwtLFbtGGuz8Q1C4VuTMhGvBIjYgJJ/kXbW8Yd0ibzVw0lBnfZe/0WkFH3DW+hkzW+
2li55Leqb8D6cdyAtNvSfySd17Kj1raGn4gqMuKWDAoopxtqSa0ESgSRnn5/eNcp72O7bPdqCeYc
448z6CPYdmQhm/eHsQ+ITHK5Ss1rrtkqcLSGioKA6WttMxm3DM3auEbeJjz9tgtz5WxshDRi6C9e
4J3S13/VK8CwoSRn9PHoTBqEQXdnVAc8r3H9dT3W95rlHT0d+y3puz7r4VI831nvwPkVW4XWKrbM
t3xfWenm+Ksb5ysGXJJ3h5ea9grrwsLCiqkNC1BhWPAwDwCvRYsaFDals/Sn3UlO0YE/2yKwLFsV
JzFQx/6XItfV49fEmHLz+2Kor5O1OlfD0T99rh8g2yHVlFNxJ/sJXB/Em+UOzfapwoV3kIl5cYCD
kU9iWuzmHVL7QewHzsQMQe0RNPEDT64nbUsmR+gTLIM3u/xXtE4pO1Jhva+3sF8aeAIPAM3yWi8Q
TfdEyUqOMDUWFZMkC3GoHTVuFGzktEOZUAb8ryMt06saE+K2qKMacMxFyMn6WYwf018N2A6z4kDB
CDOenhenOZ8VRpEgV61UAOTsh5PqcylpsAawXrMkda7uqxS4wV9xGWtBFqH7DmDiNskcnSFBtjvT
GBh0nsXPRkI/+uC65t8+/r6cGjdIiBHAX4Fi79wvbpMqejMPfV12jT1fifmHTs8ayfYTcZqAAZaz
2QEXG0ZhX5hWrnnsI1wC6fbJvRcJ1OqNSAvxDZ+8whEtCkMKTj65v/mf5wsyhVIB9Wz4MjGjxd9t
PgId5KTecpbg+cwnv8nN/sOnA4nK8mfOtXkKtjMzUChs7hudeTYQwmLzipkswZSG+EzmLtkDtEfa
u6Ifd8hIu/uPHVgXWy8RrLg3DkbIFcgWwf1pzBXDTWblbrTMT+U4vaQb7ZBenlNOOBAXhqSj+fEQ
E8iMLAONsGgYutdfOgV0RyAZLocK0CwZXRzVXU+3i5BOkYhxX7/QIpD0acDi8BIhstWXZh2W7Pic
ADzcVvFZorUx6+nDOL4/S26pjxF9dbviAn/KdrFRTU9iBwfii1nBYtRUJ3NtODJXFClxxL7WnT+S
bODGzFEh5TK3JtQ7uGEJXcoeyCmCoVABJcShjDeTobwE9kdpthmxxbAMEiX1cHTZrYBx70FmTPkN
qlQa+nyUo2/E5dtVu7b4y9Ac3K3bZzG0V9TcynvZY29tzrBCJH9tRhYPvhoL4hS7g9AH7cPuVmLw
vmgE+bWROf94Q+3mL5QfJOQKC4khUPOan8+KAM1Sn4SoorWS6Emn8VrAF/gWmBTlM36sR8hg3Lc2
7me3DceLpoY/7kPZywCgeExgeSB8U1/Gde+af6MKOdafsVHDjkKWhfHyDTIH2YyIpPdTH63M4h4Z
XSR+gj7zh+A/QhWbE4HzG5PnFR77we/F7UVMsqKM2pG/1jb1jS/RMUOVWZij/TLi/4fqUX35QOm+
MCYzI+WB+dAJUPkoaw5N5b5nIwQqE9H0/96z7J84Yf95u5x76oSk6GqRgBPjApiyh9ydp5te+D4b
VBexcShH1BcT7+CWMLGXn+h8LxWReucbwrPCacFUoGvkkV0aY0NmkYJA7J1M9lv+k7VNvMygBg6R
pdVzmXSxm91NvyFqoGezQ7NRRm0ztH8NYYhDUGIbm0GCAwg9KbSHbN0VDjXSgiQ8FqMjNkRxaf7W
hjgukiV6B3hOefU7vTctE5A+K3TyusAfeAp5roGp3IP8pBTne6c6ZcYvoyjW6LFAfQTOhXaWCfHH
LYlFADMMdgRZs+43Nyln38phwkdtIxKWxQvlIwNAttfB1kNckP98rJgilwaetsKX3GT//GNr5L8R
oq+lJSxo9OMbkX26+LD06zMQaWBz3rJFt3rNb9j01hBqA0jqyYQD2qTnqnCKz2VVT1Tv9ot0EFXF
5jo5JP8Q4+NF56QE8ZHXxlQZzRg2OFUiuAMmC96XJ/d+G1HXxuir1Mu8CpqQ152CNP8fE9NUsitU
J5NMc2Vg1rUwT+2b4fCZi0HdEkejU2RGYGg5/r9UF6IuK70WAmGInKE4S7wqCCwUAtH8Yx1KNZYK
agb5Opjb+bjSj1fuGPDTqMqXCsQI8in0FxwsfOShDmKXB8+Rn6nec/Lr4rRZGWiK5CjP7Qr1F3yD
EXbXcvuZ9dwOf6Xq8U0kWWSgn1IkpyFQMnFpicJstkgeIRLQyghHC9YWJJ9SVG4FEtRKSP+wUG0i
jHO+0rcr8VwW3ju8z7ttP+nvM17iHyOPKxRhFwEVf/fq4pcFIrf6b8NSi2bzWMuOKC04NpV9NQr5
q6r3fi+n3ddeSnsi0sLW47wlmD38EsjlsC9wnFrCv1dOTQktPNnIEtqo0oh95qcvyGLB+2lsqYRf
PH1xLJn2LfNatIET8Kg3gkPCD9hYc/Iw1a/LOzCnO2vJuf6DQZ3xwL7PGKZLN5kqeHeJ6u4w6YqA
L1Chw+k1srnNuLmKLakZ+s1//ZOmZmMly0SJO4KzmrMwGbnlDvEYMiae12ysgaWTY8yOrFpG6785
5ad5zAe2/UAhcu7eF2kXkV8/yv23z3g6dPOVY44Bgnxmyep24zcOdAKyJIKSvOVAox2KTOTxZRiZ
OB346W+RguAvtRVm/Q87J4muu4yJDNALxYIO9j0kS9wiGATyx0hogBzH0MBMYsA23R2z8B7Klmsa
cAtQ5nYfbml8EvK6Z/6ipAsxdAjwnFMpi+ZAfx0VMZCg5/5eK6OxPqfbyLrOvktCBfjLksDNLkyf
7nPT1FvlFiXZQgAFzyEeMAiPOI5A8HffSxbXm2wvKFF/VBnQWMIblt5lDuU0IUTU+50fzPgaaY/J
8nlq3l4Cq9HHr/DNt0Fk2wOQRgi/P89Yqm9bm+mOus4Srm/qqmz5TcPCepBBawt1zS0xeHYU1R+h
PgBgu7kKVmt5+zuLRgihsxr187sYwPfR/bqvXThaI5S6+Cm4OWo9dfujsRLFnzGm7IifKmemmD8Y
ycG5bQahXe7IwuIxuT0YiH4OwPKr9xRh9yYl7Il2Dyv3AAbqk1sddnGF0Ym+LnLzpLGyfPjNfBg4
beZuZYZAojkz33ZIk33+QRNVxn7Q0QBzP8J2mcpQ2XAYpYrxkTXzfVKBe1Sv+07br42mT3cGnN/H
bqQFhrZBGwM9gdKdJiRKA7+f4FHFL3EMC1mN2dhqImj5fDjdgxKXzqo8EwYKlTuCeZrzW2UcC/tt
t1ILP/+50S+zP42vnj7dJJPdWpvJu3fLPB4q4v49NVLnYUSfb6Q/Ke57Zt6vGAsecc58/+Lw9Zdc
p2CaSnh7eLU6IzG202KRygR0grktT56XJnG6XZ25WayfePoYSIJklzkvLxcnCQyQHPzQ3SV2+fCe
G+ofqDX2mIv6RyRSvU1jlYta05wnclDwm4M5MGIuEnTsmhG8qXJhLBciJeORm4iMKvmhYADPsrB6
HpOFSbdxTFkdU5iXoQ3DmYBA74MasbujtZ3n476hdNXizn79cANRD/Tb8es8mVKZ2vhx3heGsiz+
oRrr7G4UkV0/ZFIHLcMdJZMxcCrLbwUkmMFLVQsRim6re+lMjU3Sx3kwYLStfpvtUTsh3iONdmgS
GJ2AqemvoBdgiZgdwIIkduSOiDs4vwsHTThgAhIGAsTfgYgui9zP5zRhr8iPxMR/2smjHGvqXF6q
Xz9J4FR/06QAssHszqzaZp5xnxWVrzwxXSS3KSqEjExIxBWrl+pnaaRv5Jm4/0mOQlU6Ixu8u3hm
x2shGpjNE0tkj9JcMlG+D/sxbxy2wLIM0pmMLj2fMvXnP1JMfpTBYP3v8B2sbu/YPOLWgDOPoNzL
STGsur9Q2bwjaBCSES4AwB6JoTbHkhqXewPSVdrVr3+J4n4Rk0o4injxpj1y9Nn7T96zoGea3alz
zo2KfkQg46+xFudmMf6+Q4nKLyCFGZ/KkUccVr/ivoE3KkNkVNK2ou2XgwVn2TcyYZZNh8FRG8Wv
Psi29VkIeGL/mYeGWiCawS69To+vVdHGljkU8QG7miFtQN4XzD9SacHiJDwKNAURBRLTr7BKM78H
+9kDOl8bOKRF7d6eE34G+YaOd82oUcKJwMvHCsTktIh+60qMjTf5TBRdCX5y7q8p7Bnzxttr7UNh
gxo1EXcQT5TQrflJrGZszEkuL9OglCIIaBXjynsCivhs/6ugUb0mep9fXDCnnpvGUVjtD6wemurQ
ilWk4/wkp/Z986WpU/R72hgQNTCzgNQg3e58XoASyHNJIDlHhJvisAsIzUc4rcybgEsYLFW0mEaY
V8COHo5EAEyDFRfxBYMRFz1CiOxY9LF0bRgPDe6Q3i7pvA2NrfFH/yLxXpeSG5nKjAcgHeKSN3O7
k50y0Ufr9Ounfe4QfJcACaPyhIMGSkNd9F9HoeSoxfiNfGyAJqxaD7gwxiNGtTWVgNcHyNWkjeWZ
sDaBGyB6iiZ6otLK9zX7IsOOc8Pi9Zk3o6cjAjRo+bRMZuptyntRFjhe2jxIwyRxvz8bkWeGkaNj
qLuR2s9U3TkFcDNUUxt1aUyVyVcI3gn82LZoMIJJmi2rvvlaahBZTVA3IKK2fBohwfpPoyjDi4T3
UFzIuac55uRHcO2ByfF+fGkbEMpkpmlEM4Xlrk3RjDutEL6qGcvMmGGj2fHNDC2RoM0mcjIlfj1i
NZtScJB8eJRdU3GV+4yUAHnoxfm4Y54Bzfw3GA+YJ81DMBRZGbDgG0QluF3wRqQR0SRxg3s1fI2p
hDvwmU0/wJiwbwRyuAzpr8JDFVheISAkt/PV42C3A9KWRpv8Sl3TY6b1IN2WcRrSgYeKW/6BRXsg
8Yn2Lq63m6OEFPwQgM4EsHthpduj0K8OlYDQx4XbIH5vaHhCkAYKbxg4TepXnPVTZkRE8xymm3TS
w5voLmK4NcTnBo8k86iP19EaO/AaRLl/dhXWI+eOQPPHIemiMJMnBSVEyjJP6OBmSZqPkLTp2P3Y
stBlOK80yik8JCPOMmIwGqb5u50cZax4DTEFDp469TXv3rMyko/ta0lrAivM+9xqNrC9KLpSvepG
s7z6UwFNSo+XMBi+KwqNStYmkJGhkYa58MeSVkyE3u7/9PNO0Z0RKCVysLcLBkycjGlVjDY/9wYt
t9MPF9NtuHzQjMpzAMTHVP1HAu8w7+0LRL3tUaN6CDUyK4gtYqPVbMRHoG+lJ4eCLS21qfLyiZUC
3GI5DkxbJRlmTxPLRMTlzBmqLPRVmTsQMvScTh6q8zwZ1E2lTi2H6YPJzkL2U7sCOz+rMuBNM/6Q
gtPhQRksoep99tkbU0A7rbMbycGWi5ahX9bVXIR04HUlceFJQdKhTwMJb8UofL8cv72qHFZnvXQf
a8l+rdvt499j/evn2hG6vZlreMBAw/12lc9eM52gbCwyeKv5SBEiAwq3ccGwmzt9ROty/jx+rzeV
cNLgNTGRj/wHVbPAkTTNDGYludO0M8ygUroYhsGp9uN71R2xGfeJy+9FeTolv2w3x8L7wUIxRhHI
vMnHWLrm5gW8lO0NxTeWTzTAlO+hhHil27KmjsoxUQOlcAf2u2OlXrKsykg/VszVuvoPsITV4UHW
/8P9ZUuuz7R1molM6h8hZRI9bn9C9GImVO2sYvgfps2/krvVK4nj0lcf6vM8xCSwIT24SVKiEHZ+
TOUmI1vnsHTe5qpxar/bRzsGrFcWTNGEWlNr945+HpQMiOoXndu/3BtO64EAk8fo2wDQbnMgSaSJ
iAfUfQ9bU1pdET3YukZOwpJlg2D5XGjVpp0lil0tO8uEP2ShFT42kHOCfiHdcCILTrmWprTwJEtW
kXylz94XdnC+cmFGjxBFdMUSevgBquH+qQE9csR3e3cennHlg7JidaTgjmQRxG3aNv1iagsK0pl7
F2nL6+WRBDi9XzXfrvwHetUTzimWQfE0rFbG9o22cn2zb/avxv9ILysgU4u2RQueiDzG39kgXOhZ
t7DUE8PLXIUe6jlu6JLDxlLyHvdzqCwiPRArcoQdnsHH+ayYd1dUfi1k5+9PsZ9/wpHQKGnB4/zF
4UWcg4eaK/NftgSMTQwjf5yeY+T0CBzu9xWSUGKgWvLhPi1yGx15IX8EWLvfB52vsnVadUsQ5DNM
SNTpPXNVJxhgAHeSq5YAO3KLWhX5WZkNxq+dAHuIQCK94vsNvoBcTkutWNSCx6fr8kbPn/NMY0iW
jjhyr66jFLkb+v91qrlUfzD6vVqnH50KgNkPbxXmjsfixhIS4/uhprYZkltAylv0OfW68X+QgQ+n
O0KJqbJHEAg5PJrmfy4ffB+WsmSrKoVQfcw4jMQkwADFfvMYHCKHF5QYmTKouUeI4ZnEkK4Rdgqe
B5GGDLxY4e/CQTCw+KfPokbeKJw+kZGELwNfsP0k8wfovuidznAvKhqvZiI8AoN0g69dPfHrR3fU
GujeIyXikrZGmZ3P5SGsgV+qJGD5u6mYSYZII7AxBX3M3X13HvctAuZOPWh7HCUiDngg8b+MC2CE
f4kI9AjgHc0RtJwGzIwpGkh2Ko2bJalfNcjMHS04MwO7HagoKpyaREhYI5bRJQa2yw+3TjO5kccI
oj9yfHX9w0nNAvzHIDBB+eIPIPbdjcwLGC2zdLICAM1JLDrnE+Ez55xiNm2RY2Qe75kooJok2Y3+
rwBLjQ91z0VDsR89iuJaVW1BQE6EGuGhXpDY/qBLbzG30YfyEyI50e2IYUv134xBXITMq/vwCyq0
fSPAz2dIRd7sWzEoPaIyTlFiW1ei48KXkb8Dgwi6z75DnCX9xVRsgSS5CGkogeE3cjG/S/hvQXHQ
3njPzBHJFtCnwi24fULj8DuNfl5LulEteSUo1YxqQDKziUlx71+PZU7CK/yeACTe4YctHYZ53xhT
/eHJ30hWgnRwANrmY5Ui0Clmb8N+H4uNCZ7Cu/85fGqfwu1hYWAafciuumtiiQ/KffDaEHeEPU1Z
G5jAPkj9+yijHQmRpIWGiTMOzVLbOihWmvC75LcTov/xVMtVa8raDhLdGeZmQH+MCMBv6ELLbeDC
+uUIwHbucDpDpTcoCedd5aSqL1XzSzLPhqXbDgk2Iv0LtbeF+Cq/BQT8o46DzoVxnKd/t0lO+qvd
h6xaJvQaAQSCPzC9gyuymUPuiRBTyrmLucKfol8X9uSLkkB30RG9yzGAD9c7CCB5BSGsoYKRDJEm
TiKk8KsnOj8ObBUFNy+ZSgUfdiIP/5g0JJskqtNwIg+JQl08aytv45pRPnngUb4tjccOYQuIQZy1
NmobZObXN3YocuucajZCj+IC+G/EeLRW1+0C9D0BXSNA78aRiEJMBOKHKeS23L+olWOu7cNm/xpm
B37t4BeqbLyAIvlEs1PNqv+GfhHyhpqhDJ66WBN119k8GsebNMnPZArI6x+rziyHg2etRNwNFW6n
vdf1bouYbP2R4yp+PuPm6aL3B3ZAO0j+4ihE4w8F3zVWe3otMO8OVF3H5LZ+1QHs7DDYGG5LPttY
/Xg4TQlvdIkzjdTLne+F6Q/yp018svN10kTwG46Fb6TAKpN8gf72G+VTzsu3VwtOsiVOuEfkDC0/
ZHaQBjp/QjIiJEfL/RSnDdrU/Y0hu7eV/+gxXsQG2xyrBZoXlIDGMTfpB/KhZmfISdc4qAyeFoIs
UEWy8XbBoFJCh9gdBBQfZGrQSWJEGY4WJD54xZ5x3uNwHERUweDJQX38Q3PPYwv2ffuGRjP9cAaf
ElAcxRFQKPA5jlgAszjzmLIP6F/pilM95KMJFpn7cqKoHhJvneHqNKpBmqDSmCuBXXds0/VOQHzh
saYJS/j+bCosFdQZtG9uuKNMTF9jHO70nBGoxHPeTkwDeVXKgLDRY2HB5KP8TuVvD0sCgKuvGXE6
4fQMTDR3ZOmAxtkcnUQtuY+FSoEfGSJLYfq5uyrkMjIGVUc29prKG+yMzbLk16JS5PjGZcpwsWjp
HOF9A3B2wEu7GL99xOnbu4AGpg9NM6LGxzx/68kI75jsvc56hUVimi4Pj7UFAYYFFgr3vqVBWuL1
J+zRzogL5vt+z11huHtAJbBpIFlQcM7mV8ZthN43Pn3J55Aam658qMeF7Eqf4DflAFybuNlkF3kD
YtkTxUOyLYLNMZ8Aw8zQkQ8JB1/OjMgo0FUVq5w88Zw0SH3ACsV6yp0ycLDT0XxEjeyFGwbJS8vS
y/EyxXFq8OyhL+LGZ28kn3XQqmgFSVruu0Q6iuPPaY1pvlChW0ufDXn1IeGpjxQWL+cdi43LRU8R
0hcgSQpqsuElktqaxq2/oaRtMMP0KMTu48cz1C/k8RqQZoiWq1B/hg+IW04ZgpgI+wiYqlS8o+BR
sTCa/XCiI787v/8SnMhrhr/nd9ZSF/kdl2wVoHwLbCPChGZf8hDW+gylqgfUMJ/dl4DPij3pEJ6A
wxkBUBGUOAMFNVUgBziuYHD2KI/wzFKYrKKzpqbMQ6qGhWvWvdcf5HzcvKypzq6cVKB+3yuSafTv
6/uYR06a1ouCcQ/vp91vJRvRDOrWNDAvstM52aTnqRkCddn5yIiHwkX5ArewwADKgyyv3leD4GJt
ac2hjdGmVL6eeOw6BiDl+J3R2YSH7H7KaSZgDcfVstbD9B3qCrIQEspW6Ep2GHUNJZBVhymIpi1d
xbY2RFJJVtV4N2spuDoxoJuh+EXZYRr78HqNf2xtMB3o9LL5b9odaUlISF4OaV07yxFrPmbbZNaR
/AH2TPLCaJDY31epdkTBkTVrA/ECsakMvG2ES9HHPxnUEBn25e4pWlyO3Hdc+qUNawGOs66o8tDG
PKn80AoIi1/9o9wYKYEO9IhhjmGdYy2SSXU4ZkdiTAz3RslJO/5sCOal+Ihwho9dSZYTC2X41q7Z
IPgHpwzpsBrJnrLrA2QySmB4BMxSlaAFaUVAeOqUl57qFBp48I4oK+hgDoLTg+tR9qrM5sJjryNA
D8U+w95F3t4yHlb3MRoXB2kYZbGTZhddCFITGyoZV5nza1nsXZ5yQlHI2CKAJosEBHfBC61ti/YD
dK6cyJ402kNXvMqwI+GJQ2ePkG1ehknnmfxerT8EnynOtbl2pbvqsANVFCsfvygkKalLwHqcOrf5
jNIrHHYvx3LPfOkEGbp/I4+e+JHVXjlo64EgZpXjIUZ91joaaQsz5E1QqiKXGf5Al8cJm419x1do
owToptEN/TDXaYb0IUWHuuPR28mr2ibavXFIbJ4c4GSRLrrlJFGRqUL23J4eDLWVkraCysfhDWpK
F8y0eOxUy6ePllbJbtcF4GK8Q3O0yV3qY2vwh9wdh8SSOP398bsjDqUkrPkRMkZq5o6nS9iOKAIO
GiGExk9QB0rOuZEnj4gYuNqB/QP4ksBwSheE9oqZQ7MQxRMjEPLGD70TeBcbFMrlMjnCCET50BUM
h+MktFgwU8PR4Zogi6Z0VdGXYvHjNvZ2NC2c7muTBMEsQEsfEcmZtQ26gedeGM54LC4owWn34FH8
UQGsT+hQ8UIy9LrD7TKvrF3hIsPyXH+iOnPTvbS7cM3Kgd2jc07fWML8Xc17R6n9TBpolHb9/4fT
/MaiW1V8AC7Y5h1Ew8VPn8hD4xF6sgwZ7Bq1YMRQN+inhle9/S/UfNnN54YWXaAALGuCjJ4lBLl5
hXfhUgRskpKdOPWOd99uNqWN+Y5aFB7Kw7z/uD7RcYjMUIbxH/U/xK+TnUUC/xKjEAVmS5Z/5EDZ
uCefr6gJgeVGIAhm5exbJ4Yftbw1iZxhiPKQa3WzRJFr7nCYZcd1nKbWiRw8DCmnNUlM+Pd9Hxn6
kALFn4dkpHomKBmdsG6KytM1V8aK54eB0IEqABWV9vmWJWHOAG+f1hpbBzfhZ5Nodpj8I4BzYN8c
nIJcrAzYNYFqJBdeoB8xOdFKx+XeBuu2p3sKBSMiQC6hET+muVsrk1iwuAippsCEzjDgSru1bsfP
OTFg93njdvZ+mrvicaiy3hNF/R6sSgE/du6TMXqbLqUl6joZqZr7/uOdcwnejOCcyCf6++OaOPAL
rSeouZEt4EXZ9RFnmeruJrvfOb3WvHU+Z7sJJuRM6uuO84EgWWfy3NLjZGlPh/hSFy0ks9kQ7UnM
GLk9Eo4Yc2kqPGxVs63HaCBxUtMyOEgBOcIG5xf4OJwst4LqHHA6vK2NHqCUmSTxZKJa8/Iw5xya
qjHb+ocAiex625KV3LlcZfzfOv74a/6LfH7e0DhQgQZm/Dc/xzUKvH+EPYYIXclhWNekbFuhDt3g
0tYgfJy3Pu3BEAj7Y07K+fM4Ji1W2+/bPd+pnePV4les2zHxVVASuGrRBvDPUp3XqUROMPE8V2pH
VZc54W9GPFx1sWjJ+wgRqOCUIyw5LGcszhNIP7u7ZPxKHQGSbNenSrVJ9a7n5CpZFdJs905Ucefe
liNf7lxGmSm/Joz9P7SzJjfkK2IOD+LPUnQ7Vzij7UxWBR69Y48HEgMbuSLD5yOdCVjat8Nhwnk0
fuxSe/HPmDfja8VaSHaOdUUCb39rFzZhAW7iQPKRkL0HjsAncXco/DmRIXHUMcPx8WqCE6+NyoJJ
pRmAe4ZPFYsrqmDuS1tHTTr89Hrn81eIokRXIFBx/no7HZowm5flziqAV5BA9GxSFySZDhni1fpo
0jc0tC+5Q8w2yVeg4xYua7BmiJutFpYnRN3X3w6SMb4ukL9TPzI19kd82XLpsVfgP/MGh2EFhLi8
BfrIvld8NMRk9SVf+aIS5/m2vEJ75DhyPDQOC75OMRSCW7wlBDZKbQGx9/dozKmrgksEFkOhh67U
xyGOdH71IodmyO8dBJQgIOGp+fsexCsz3ow5EHsjV/mQzivM/JqLHQMdQ4yXFza5sGilh8cQvCgc
0YhFwlFuE0ib+8eYVJTmmPeuKcPtEFvECU8AH69Q4STRfd7Hwj98UOSY70UAc4KBh76n7KqkE2+M
NoAku3J70x3zlB3BcOdDiOrgUQMKQ7XNKQxUgBH8sUCVmnoF5vD7yn9Ns+juDMJaBNMkQ6NvvqPQ
g6yQvojV7e/TU372ac/3o9B6ylZAJZnLadiGivf6gwjlB4SowmoYiVeRFgcMXYiCSE1GVrk29l8m
T8IczqJNBBYaadQ6JiAQeSdD9cZjBhtCuNhw+50Vnmp1MADUtJemVCO7cG2oHu4+ZBmSIw0qAbVP
j6DTR3HWdA4lr1056a4fWhbwPcr26Jqj7ZSCDJ6As+NEVYfCXXhzWR0lnCsXqi2zzQB0E+y/ZDGZ
fPkUtCGGoLXQfwwpSkhWDf+lYDLYauqYORQEjyuKofNG4FASsrFP+OprTpD6hO92zdQZ85l+ZdcE
eY9rEnS5IbiL6Dv8yWOUXX61Fq/9JyavXcavOde3ec+ZIV4/nFaoH+gxn/LpzzASzo1Vuq5rvy5D
qvZ60vYR1lBWsJ9it+X4R4FmeiTcfSIQSnXThlzvUhHclkik9lUoEQ9WK7aypwiH+wulluay7vVw
tDyWhUXygjmDKgjZRAQ7TsKQSVT4BPgJ9a+XUEA4PDE84G+GT6nxnr9gEJ1nKC54qhk26UMgwOlC
eVlyaGiPGdFL0qFTwaVqeOYZMXFBAMnNyyNjh4CdhNSe1cMhgw/AAcUgWkwQbA/2+YAe+mWJK1hz
+BmKSkEkAdle4BnmVI4FNbKMY4ICyy645/CKde6dAKAFIL1oolkIP0ThKMOKMzL9mqi3PXAzm17r
dY+jQloCovExgPNrShcixzPBQq50up8eE5Aa/gs3PDY2Gp5BznGGT+ph0fzv9E1Ci/08Cs6XdOaF
ShxMDowo71LXtrFuI/H4zevtXbcyBJxv4hfYzv4GmwOu+KEzk0GSn/B2X7IQ8W5JC26pn3cXoGfu
m6yJ5PvMfGEUmCYemXMB8wMqGts8mRJT0c0dHbTxx28asHIWcyicpb4StrQenmA55oRGNYQXXXRy
1MmUlFDa1Tu9Gq5+HkePxzeNjV0zI6X8zWCQz+43R2wdPXLoZMu3ZK8eOMpl5oeCKQzEDwSVCLzR
BfSfsCgnIS5trUY9zWxope8Iq7kZK5lgGiIkqb6tELWSaOplm5aICPJe+WYsnjwPKaq15JvPXHo+
03PH+b8gZ+bhkisbNzlZVlmQDuvbb0rYCv8u1gtzicyVhUqalITBos+FWDIsoPZCsPXWol6r9JXC
f/CBXtb8bQ8tPUsTNhFvdH4HgIb1jvJEQo95qQIN11fQB41qrU+E8c7ipTJVxkwQbN0vTj5cBDEL
XIGQ+vnnsuwaoOKEqzNgfXddDN6WMj/jtDV4MdQ5QaQP+s9teU6qqklg+FeyMeB7IeFC9hfd75BJ
K+CEvHuUVSFYekx5LzZMtHOPicLkS7YEPrwBmwC/5RQDFuNbZROrQc+ZHF8bdT7SEVNJJBp0zhLw
iMxybtRJTrCAj9alcH3xn7I0SFIkEyF+cXtYS4D8AHc4h9JrA7xOciOnAlilzajic+i9PYCM5qIZ
wwXEbwQjf/sOcPz43En4WoyNtRvUmuBWUjQ4zkf3MV6TjiADXkelc/RfIFwQp7BmFdTSTZ7XftYI
VPsxFFM8RUSPDUV0xbiqcHpNBbIUvlRL853yqoOYRqN56fW2e/sH5SjS2gAQoMZIkj/W5L4dFc7B
+u21qL329o5U0e8Q4SgcbXCKUTu0ORmo9Bbc5IgqASLY4qDYHiUEXL29IQtc4KnmKUEABMe7L676
mVfvzcWDbu5lawiGbmDy/5JzOxMnauH8IR+fgYbCTQlQldgzE/SRf99u85qLvPoezS/BqkOANUT5
h8/os2pkG33S41x87BxJZagR/dqEPyaOYdKxvhEXNdLuiTxh+y0WSDKmdOJaCWJIf6tv2tQyFQtN
PqouqQ5+lbXVjMkDZTrQyWaU2vxpehn+xAaPiZTa3RiNFSV4mjer9BLxb26ePvycZ5OIauMudbpT
M5bRdMlj1PBoMm+eDaNgY1d8rGRqYX2i9ASyxJi0AizC0JaR3ehTG2qZpISHJ45VonRo5UVQaf/+
4TOy75zwWwjAqkeHaiXnVLd2VCYBjBYof8sI/Y/4sz9FwEY7e8iOsUi4s9NJjjGETBvl6VJ5JZ7B
+oGrQA0RvN78dtv8E8nTuAeD9BNSms9sJ+I7BquF0ba63Xf4ex+XYruxcujYQZTwdv2xxj791+7m
IQcbHJf6jFi4xfMCSYY26OujgUDO7Axx6OZhTEH7dbwwIZZ43f2afMKAw7ob28hBxgH/umwAc/0C
NM98Y3wwWMShiBQMpgOLurtHzwXqJty7t/MjBvN9Lh7xdWQA6rnP1EXoc+E7+FmrX4B8D+q2Wb1u
Duczk8vD+bJS+9KFKr95dTAcgCdOHki+C5oT8jeQ21Dsg43wSwqL/XCQZ/q/ADGMuEDO/HlRnVLu
JNQYP5dgWKWxyGkd3IwphlEojgNHoIGfJgQUxzFym8vWk0xD08tW9Xf5SDzlEWwivsoUT8zwk8jQ
xd00I2iFxBfTGcGMm4HoSDdyZZcoh0xwPkt0zGsGPg0XMnIwJH7zmREp3ys3J6rNiBjPl/Od6dng
OKzAPxJixgLWvmJ9M0/tM1KuSh8b33/prP4fSee15LiuLNEvUoS8eYUhITqJokiKelFomk157/X1
e6F3nHtuzJnplgGBQlVmVlYTImnvPboXUEveTfcYBUvuAnNuhZ80N+JocVjXmYy3W7l3jYCh5R4b
Rc2CKHAdxMCOxlkcJg9rrXtuK22bWhDW2NYY3EAGKfq/+xiEMRmDwu3ziDtRX03uDY39+ARs//B2
AQqj3ysV6Rsla3yQv82iOwAJ4F9hZiF/KQGoNfYQE3TfTk+/FOlP4CsGVcHhxAxVAVgQ+Usx1UDT
lIblIc5OE8x6tmf+90EOIiItHt26wY9zFbbEve786+Vkyswq/2cL/8ZJnWkghcL4RdQA5vl2b1sw
bRCNGl/F7Qc5tTLM+yV8rSd1hDjeq/lLiuO60LEDecGulQl1bUyZBNJY2B9IBQvd77/hZggfiNLg
geEiyCml87ivunwxxsTE/4YgGqwPH7UVUSYwqHnLuBFrUkDY5+2n1pam3lI/6380a9LYwPXBJI3x
N+pxdN91ZkMEjTrj6znJgMcnCNygUx9itEBLI7cipmF3QL5a+rVFfZ9hzF0V/LwpYEY598a66yOt
ZVvR/b8QBc/+KPIVUPNK11J6Htf+e/L75OGpcc8KaGoH8540k7fV69LJtPsflHYWKywecKFADl8D
L6sDXdC4od67BHzwI/IHTttNFMQ71oLIv/h5BNuoT7IWaH0K9s2YX/rrdrxOQBzsfwApkBu3RXEa
YpgEIdvRjCJkpJJtO2dr82Oa0Q8/NQl6wPOXMjlKWouNlGeB0Jjm04/Mo/6MximvYg5sLSjXBIR/
KNgArNHv3M/yRwdn4aWJGTDS4Ac4476Qv7QHjoMPUxHh94qvjkjvP6KIorTpe0cUFALdLTt/HG8U
OhHPY3XtDLyfOzezcPPj8ok1G5wKDHKXPqLPU0R9PzEbtf81npZBLQ0Cq/CP9FmahIBK4kjquJEu
EF3BUA/Pq/tS6F7IIkyLpcXmrSODzteZW5ymmimTZXsSv0zFZ9kaPmCQN7aGj2Fn0wW8SlDA9qK9
Ao19bmQBMczboc44IC/eqQV6PVG49RETb1pewQVCVMHGi8eB7bHYm4PycC1iuy8Eq5eAJWxU3AKX
YRjQ0D+IjEjH+95ZGbkkFi1mHnX8S/gAEUm05Gq0A/OWUfoYsbSKOb0g7/5Vbn0PGtNNj4TsBMGG
qHCG7wj/b3CXnYB7BangDm6K6BihfrlMl3yUClnbXhYRfnvkGfpF2aiPE2bdeklVm1otYF1F2JuM
AlqrPaRePBXrv8GMqnh15//VVOzpghPcgr3ohUHEu6+U3xr7XhOtDzqsSHrmZUUGaCPTl+AxFUDG
+qkvQ2rgwNOrpipoMsMBEuGPpqAIk6j/Ey3PXnLkF+hWfxbGeNGbA6L18iq85Czj81bvpZGR1rUe
MLnQgNsRa5LU6+y6PfRwM+CM8nmZ123eZPxWYsz/ojsCCfhHJDjT+sYwTbaftkTYcELGSh2HV8om
/H8O4uD7cfVO/2Z2apDvhxPwVZKNY2QaXYbS82oKeetWltWLochXnqX0s6zDcDskcKoDekRXVX9I
5o4NwF6eHK+Ft87F8QzQNeoJdyckd1T0rTbjryx24z5Tr6cURQyZbIS0wFX7kI9Xc3ywb4ygmSVl
59yeVWaMYZ8yNTJCi+RpJLTop+NB3Bdw4ANvKfc6MbGdlPumDVwwzLinTsgYfek1lnbYTZbNFC1V
qCKPuvNzEDMLTYQ9tux0S+sRWKPcNUjmRPURhtVax5szmmTS+Qa4BKs6YHt+Jb2tNNwzahEKjfTn
gj0uUP5CU9shwqbsJBuCU9hMCUx3L0DfYjmMoCgsA1JYhdbhJ6XDDacNC1om7II1FspbJmvb6cKP
PnOea8OKXY43KQrMRLJ6l2F05OttkMXQNXMg25N+efMyVobeJ1beLnhsUJeluj+glZM0M/N0QOtv
8FINaYVUAgyr7CkaTzFuZ4XjhC0lWUhm1U7oc/92RF681PIuk5h3N3iOXWVrXF4aci85cg8ykuFL
xHSuyCrd6ygKgoUJXM0OqbY7e16ZAwd9YBIUZK8yNSSXCZlzcnGWtzLSA7fo2UmV+Ea6q+CMOIXG
2dOPNVILYF1sCGvhzGRFkjpaPl2vYgZ5+x8GxMzMdPM8P3VpbnERz0Qrme5UEi8i3qvv8Ny3ITbE
eWK0ZqZn0YoJ5kSid2aD+7IHHXkpI5KzO64TqEXT99KDt7qorVh+v7J2wblGeWufXjquej+5p0zd
pfcIDBC/A54LSb1/h6PUtfGGo44MdVD02lYBAExAdWq3jf0p3B281UN4u1ESq4zIhpsRGkomR0Kv
1Iwfx2WcnBjqzF6hqiS4wlqJyEukKZmR1nWPwYy9nhFr2LFJRPjtEKKZDyGgvTj6rH/MT2KTwfi7
9+iGc39kbw+weZZo+RF2KiFGHqKPLHCL4WvYAzcfYM1XnDPtRQlWGQPln4iN2+FL/v2hNX6we7BX
Z3cYGKxv2Azq0+tkK9gcAZN58+IW0LJP++USf1oKrmEfBmaNjyEQAZdxvgbS79DdULyB/5FzN/9m
H0umSSVYjOxje6/snIr9fWf0H1YdTDQaPovmK2gl0OWsH1OKPmKLgr1viGm1hhvpJlSa1f7TvY5W
itmrhaXi4q+Ukdc36W3Ifb/n7HMz6mI9kREw9WCceNwhDHztYA8167mFXvvLQucEc7w3pgW8uWsd
Cthx3VEuGbRaIKVxT8OCmM/nIg/Y46L4d14epGfC6zse74t3L9dvtCnPjK9kIXhovSX++yN8VUK6
0jTlIi4+ou08v4IX4uoMx2zGafSMNsWS2+uhCuyJ3ZyoEbUO6gWXn/cbfI57RhC3l89HKA4d4z9f
IklTyEdtP4fhImFp5rjLI8t+MNj7OUNSnb1k6dOtx/MykbX60OlWsOnQahMv4f4OdvvBFAruOrMl
t6jWIo0i6jlGgHtcgmPjd9TtL3CstfFk9GCJcACSpAasqh3U3KlIHz6O2Fd5sY6kPvJzDCGVJjvh
4cdFQkTWEQ0t20mEzJXvfablou0sHyN26pkuPXur6sCqbNH6aXv/c8lmzUkZ82wlU3OxmA+PZtyd
QqPqQke8ovmYmOyAIfQXWhlHWyZJkCIgoRQp0eOmohR7EhNxk1OZeZwmIkukGTadcAcLf76aNKWj
ZurjqphR6kd5fouEFEAHeScu+FVPsqYEwq6Oq7a/pMeRNJWpiHolmdhjrzX9cDSmUAwCRqRMWOlP
TOLpqGi5OuBfqfClLJapMbWxbJvIZrwNN9d0eY1TDCs93lZW0jt70S2IvKcrizesckRYNiQp1TYl
+DLYukuuzaXA/Gu9GhIKeAHPxEQXkpAdzZmGQEqW6hUBS59Q6qbruen6nmW6grNm8Tk3SULKGNxm
Wtt54awq6Ulr/MLil1TFz1oje+l2yDBQdjr1pM3e5IRR1kOwfyuy+uFpvFyVVOb6PIn2mto34HVE
Dc0Iu+GxViR0rxEQxU4p6X9cKBVsrolqPfI3/+FhhzwszT30JNq2wmNzxTFFfWzM0+VMfshjeEhK
2eRiQ6MNkV0LRPn4k26GAVx+xFM/KWIuXjzxVSYa4Kt474Xk95J6TkpQ1dnncOteWld295qdoxiv
FGfMFCXr4IPU9OymMxI0VUlyqjVtoMaw9Smb/LI6p1VsmxqwiRzQ8ycZi+cT69BeoLjmZdQmI38v
/JjP4JGi8pn2kS6wq+AEt/FaaIqUTRn7NWOTVryheaGRTZjEwGQZnWF9TecOJ3f7y621l8kzTV8j
0rtlcbZF9iVAI/AyMqEFD7vBw3jJNhd8sxof4SpTdFTds0qee73iQZI3kB14CVcOh+3g3PFpIIQw
D4tMIj+wa+oOH+s6WZKiykASN6ljVFnW8R7Ju1EcLxbcWg+jEvPXKys+/0x5VnxNO0OOLpxrYEkT
MWuNfPrxna3kowNMdMbXk9PmSyksnYQZjCvuhEEdtu9NJ4ddpCzDlT/5+Ec3zvx1MIO6fgYDZhla
yoYhN/OBgKZre7M7nU4B7vmE9GsARBNbso7pCJKhs/XI9v80GPyKBHRBAuXRAf46awYj0F00ULs6
xE5fN7AoCG4DRXPO1F6xHIt6QwPEvC4uP7L4TMouBOCCbg00T8ffav1QZfzhQsF+QibGLCZALgh3
+2TYz12EKaDboDweKO50vh9BAbw+TiOes72rbJpsGLcnkTwwT2U2w2iqF1Cc7MNy49x/CUBv4vlK
ehjyhRZqU2WnPP0rX//Ov1zrjbTrnMaRGzSHhPl7xtzuKOXYbt/DrTbkc6hA4RPvA7YNyisoHGfW
1Rkul6QZH75CbLLtVmOhFd/+VbsROTbmtn53bspeYTajmvpcdHUObbcacbXmptwZO1Ax0f5nw3IS
21G4NwElPPOzHqzeEKeucY1IQmNg19ENIClKNXQyS4zsZEIZO4mbdWEopcRRe/vJbZoufHrhclaH
8U9sEmEaZ4fF9r0oamAmpT2cLdIGwmJux0uB4DA6e3x6E0kiWFRzJRDojmjZoRK0GJMH9Jo+xnCb
qqIDlEQg8U+kQp2CB+3UcVkbDMu+3jLntzNapLPjkLmV/55jS3q/Jk54Yn7oe8TRTOh0Kknbfvhs
FTefOSIOC7u6NW0wiWdgypthb7UYbJLF5dvulkdOzUaPrGhGJUOUeAInTeLPND6bjT2IxEmTukIB
0PrKpsbZ7B7AyF8fmAcwj/uBJg2e+z3CkM3cqDzRe/bFh5P7Ao8kR8vo0aXI7Nm5RYxCsnKbWwbE
x2bHy0IudqZdOc1sPkMZbMlJTkuXLHEJjXJe4bDark433gotdJNi5cOvQtlhdIMHOY1TlsM8L4g4
a3uA3P1DZh9i+Z5L3XbXW4+Wh6VAiTohti48Q5BdLrqoQxDr/qtAf6tnmlRVzGQdP2Sqk2BIoJrZ
yls9lZ91lAJ7MISP5WVcV0tW4qkW7luFXKSseWNclotoTwsiJUBvTBQmIi9JAq2vJVHbpH1qTi4L
z/Nn2OY3YyQBpB/vkY2MG4bnzggyL/iD4GOHOPEVqysaLPXBdAT9wfaqnjfmuX1O0WKedcPufHBR
TXfHEWb29yC48FTGXZSEWEvJ9yn94GzFiAzC6iO8+CtafLdYzn2fplHDXP0MestoNZAZmkn33MOr
u98/qc9NHgBimCCO/v9s6tgns06kiFaIdWAa8hGDyssQgALLb5Rp2FoUezCQj8NsNsG/PzN9tffi
LzVDJ4XgKAoE8VyK3itZRoATkWyqx3jHTCkZbyY+HJBYdpaGe2I+Uz6XxtjE/uJNTl5+/IQGfxnP
CJOrqxgpZYNvHHcYMlTDRO7lM658niR3dxmtgFPAXphsIMlY2KLM36j+1jdTMXDHluOHdRUfuY5Y
wB47qeKPWyrS7b1e3oZkj2myUSvFFeXzjq9sF71J/gU7qYdt/WW5HSNyYtvyIN4Okoqbs4hnO8rK
7RA5AdsMJURzAh7hA9Rf/nGikKSgFaXl0TeEX3ZH7McnEJMViyuMvJKCbI2F01YkQEfAAca2ckZw
yFgPqerjWsCgcDp97WfTnYrWKaASSirAnmdxMSXtDdXV9Rq4nC43BdK2khiSWvtWbx9JSQmcUGRB
E4zYe8umY782kVCnfZ/YYxMs9YkBC0hWyfvBqGIyqlKFKDt5B4cz/mZyoCk3uUlS6rD+CImqRwWJ
wcbE9/dB+N6IMLSt4TUTE5qldxuS0zA4STL0gOa/PMCznNCechZMbAdaP9X7nc8U5RQ5j6Sg0Jy/
WG3yjGFjPbXLiRxJkmD3yREleMUoUxrDKyIIx4e9b2Fb8tN9IaPggnQADX+Bl0ec1ZCR2OefLLRC
CTq1HcSAzz3vR0CA6JR+WJehotZDLTMlxYNPIVjheUMQwglYLeIdDX8MyxlyKa/HVhP46Pj+7KUV
uZK9gh4Z2yk7ISYccWqfoLcHbP0JojAoQ0M/bgzu89esAjZFQmJKf0YK1ffCrM0S2RCH8onH20Fr
JOygbMoP8imz9RJlfHba2SETx+y7ejrZ2j56nj337EvM6D1wZmGfsVBn66Qjz4WDEIhd2udl7niX
yY8eIskA1Z6PmFokWabjeMCb9kQ4w3w1ZWk6IrOhzZgqWlpoL/lwncCk/ottQVkXd5hbCZxiMVrf
35L0dLmAKbKWNkCh8mUgm2AFWVE3riCAQF5KgBUWvlVzHnpNRwYtm2oFF9YKwmZVl/WMKTIBbjzP
INwsWeVfLgvNen1yQmUTddDHGulmFOCIE28jTPfQhfWfirlfA1F+UKao9YCbZtFVGRAOCGGIbB2j
VX9AG3j8/qKClW/GCb1FgsluXMFfJfbKpw8QjtG1mgO5SWDDSHJ/jpweDh5Iaas85GXJDWsSFgGg
YZeTq65l1kvIkG3D7/dOi/GjInFfKR4jKQ6X0s93lDG8ruoNVQxsZqEk2sJJ7JHe+OhMufr0GeMB
NUO+E36ZXKiwRCHGl9isidPk37oj/2FNRGsp4u8HQ9BlNw57CdDrz7qhMiy97GturZ6yxUVHpzj7
rAzD7EORKhbhzF/lvo0khmcZLug+4dq4K585lxxmMPgyUyp8RXOaNbgFr6o1pZkdtdfKoaRNHqNj
XQMDR0Rzyv1lIis28PFm8czKAjA0QdPLRocB2xVI8CJnB6JgODowCWpHb/gQpjyHYILOMVNcSNTI
aTl/TkL28LQz2D5A5o11G2pW8+4NifUKbhK9Jh/U3v17N1nrZOGDvNIwM6XF9Llc3rO6gw4EeuIP
AVySbnn2mZE/gPW/8JTlccXdNHvvJR8t4wh4u8lxjDJpgwUKoaCW8Fkb3JCtYDtw32s7HZaZR3Yx
mYbl3LyOAqaTe4+k1FbNcYzrrG27FsefVvlhftRFz2Yf7ThIHlG0AkTVHgiZxa4+bSEl58Km+4T5
YkjG1YFIyzTFLYY/ckBUlN1JCXwOjT63Rbjoh8x9s4cvRCr8xO6YP8w3vFVLzEljT1aG90GM9ELa
i3bkvVY3OsboFuGm+UZ3EALmO/bj5ks9gJ4OHaAIge8JglIbVvbU6eCEhuu7fsOe2+Ek7Kg4SW19
Mq2RAYasqHTNivCnki3jqMQpoXeReGp20AmQu5Rd8lam3B3E1Qlw54kr8iV6K0s3v8Q6ralHXZTU
g0fTx8PIIobPLcGuR98WUMCZO0j25/hUXqnj4mz3703jlMX2aGsel40EruIvfqDuVO2+pJ3fO/if
JmCRN8jswdwhqeeYHlAIgH3c1uTHSISu7mvk6UdQ5E8Z/LQiHGMlYAP/AI3jNMKUPXEUFaRyrUC9
29Sfs6JViIlVHnTqwcHG/Op98EUTi7y/pvnxSf0EF8j1f7sbIBeQPyAJqmVu0W9BxGaFqHyofduH
4cJa+K0Y66olrnzJ2jtL7z33uhe9o3cRXSdlQ8nq1oY2q8Vi6eV4A65kdrRdNYoD+bR/oBWy9+SG
p+Ym1HzwJwQwW94n3Y1A4PTmcpCrEnR7zRQJyf9dnEW+haFp/G5YRVRTTzywsSLnTba/VHIxI0QZ
CuQe8WPAgUnx4h+kVN7dpYcKC0fM/bejaZ1TplbxBJPQvnrVaAWFAyduS3GmQRzfIhzka8xLeotd
W0zaNYEbu8CXfUeHCXYl3Sl96Wd6Y9vDyaReYxqXmbiXl7Qc7u4XWhgbKPvLdFgtVE3eXpKL187G
vibouA+/dgAtE7q803wVI7j6quZzeKVVTzAx6+JOz8lXTB/hDZHUv3kNUwu5BjVB9PTAIP/CCKD2
Wt706S8INb2QhjwxfaXT4eQQnvPu8Oena/Vl54pOH5JXfaadD47b3Lb/TocJ6sT2xv/FjVMMMELz
cJoHZ2ngDt36d0R6x5xnK6Nlu3lHO8bLNhudwmfDemD2CS+CjskDgup41FLbP4E6bZKErXM62fYd
xMETGvsf+ITpet1pq99O9EsjC+68Q7enUde/Zl1SbtlNrlexQ3Y3Gn8GgHivS3itFq9kz0GeHRve
HchTwBM3r+auF7jZuYvLcPtBLNUV+yy/f0iXcL7CxKYYB40TnXjS3aOAU/kVXZqXn/FEYDqVltAO
ngZcQ18A6P26xHRKxHABfUkJbat5DcCiN+P8rAsbNhYzzAagVdqOlCnpaIwmVNpcc4Y4dpVjEQ6F
U1NVM5ewLFsR7cYFwCZyIxCw4xVetfDo8HW6ZGyknJYjfCUJOQsIImAEoMLlq0x1GlVkEvHB740a
znzjj+YzXK1n/ocqbmd6AtPSBR9ZP5173213cPgXjKXkWgVE6CXIqNA8OFcuilPFj7pPSsx61Jn6
C4mRdmzf7ML+8D+TLIaUs2nwOq5UuUGNOS7jGKaHqcuvf8328HimmZkaAUmKZzEdiBHKtjMUgbYL
BLJeJejgz25NDdqKFJPqGD5rGx455lfYkhWuP3iUtP9x0OQAJic75Ny4q7Vck6fNLh+wnUaSkbpY
jmkbUpRQK85CNOfkW5p7zirpe00ygowC4sbfdH64qM+z7EYBbMr1L7nMA9dssJmyL5mqLh7u1yGi
SpujZp8DgGSdgTWyd3IqS5hsri734YLhpjui51pj1XIZwNeu38OH5d6S1cNvd3H+24h106Q4KLLX
1P7sNrEXoDXQPQKdbZngB1HF4FmveR4tH08X36QadoJNspTd9Lx8Nz2a125O7wX60a2Pa0jT0B8y
SrEpLqjLfw7n6baBJf37RQnX8fPN8A6sRoMnfQ9fNd1A2tHXjipF9BkO1SYiILGgjRVsiXk9q8/4
iT6QSUs4uzactzjWBc0Za77GiG4rMV2JTo6Qe5GhxhV2QvoWByykGKd0skNafHA5dgonSepQlHxo
ERvIAA/t6O7TTTZgSIqYkqW88f8weNjW6Ub+XWFei95WXGk6wc8TVQqSk57zRhIiVzh1rFLEFbi5
4Up7O4yCx4zzyqwFFLGKoSiD8I2RCQjwVd+wDhGHPbmqHO/omAl67dmHmZ3uz7uOYEYzAZW52vKz
yZ49Me6l+QaDRZpacyTDOyDoLf0dR1Td/OVt1hZWV1JL+ZsjjiSLEbce3GyYn09+G66Ifq0AMxBv
2wj7lP9fZ78OSYf/d5L6Vjecs9oc2udyRWeQxMH8NiRnoVW0KTrZ66YaoKOwdx9cKIuiQdftcIm0
7NhXR9ghVDTOF/cWVNGQF2/vS0uk/dKnhsLPyga0p20+eWpA9iaQM+5ZrczuiLdGl8FrtmFqaRf7
ZnhUvJAJPqXHBPM6aqSbIrFbbsbMyioGcXHXcGlsCHphzvw98xpr2n4o6MuK/cEXPoqCiXsfteU6
oQPJoZ/7bkd0oXaiT/6i2ridoxlpl4xuQLF5DNCPMBq0qyBDiXshokUkyExHaKO1IBwWOe0zWsOy
/EkLEg7P/tdGD+b8CJve+2X8yCuK0dY0i+OHX2OEmKQRojeOUcNDLQMUJoqcc0+MvIAo9dMByRRF
Lhl4zCE+wZsjAYG7paAwFpEg6vXUpu/QCGKLbjCivbGBlvQK4WchQcSfob36U/Mkh7mciV2Awru8
jLcgpSg6HuLwD51K34e2xjNa9K3SxdbuGpmXS9qUrEaQA2lTScBCJNSkAGbPG4HYzsFzCCM2/dr+
gg1Qd4Lzf1y8MckdIp9gP5udg5Ayq4TLsdC+LWWh3y3ISsbDVJQXfMNZ+e+fNnDcegoCACz1YsXq
8+z2cAzrAwx5o5QhB6LgpNsa/h/nBUexd5BpAbHIk6m+TIeLSnAUtrXcptwM4CuoQD3WpXuT3jf0
sDOiE+7ttUJrn2YPXjsZzAMa1K+Q20ARD2uzTJreOirSUspUoG8L4hiUN0AodPb2YXa56AGThdmQ
EO5G34t4jVLGBQFjNANLkaqS0eXkbC/4DmgeEtuVguZhOyRP7up/VgJDMmkYRSJWeMOUESQ43mg3
3cXAgTQx0PnTA9R8ICFkoh939EXmPTRfdSxt0DUAXJHM0odI/+8SJJGNXuBvP+TFSdcjzVOXaAFc
RPLunchuSBFWwwakDYUzmIiHKlUCSJHUS8pqy7f4ABVGej3P2ksjrugB0SM9AdR/CBVe+BMCz9A3
71/mSl8RbFvwxQdFaOZcdgxkph1bVxJGLYZh6esrxgeMWFUlKSkCk7NXgQf1ma5S9X0K/t/VD16m
XJLHmCxZpQvgRrdgERpxAJ9LviXSlDZHIFOwHTDvtQnOKIsoJJh8kwH3qzDs/cyVTxnk0yoB/wHJ
JbOte48Ts3creQd67rHb2QbszLgztHiHfQZHMOq9Gx9GhusXeJXbFO51pyL99Yon7CZkbnyycMWJ
FL0qAYaUWbM4/B4GQF7UnaGlSCqzNR5gRkSS3UWahcaBZVfsdMASe6lKH/GphxkC3grQs0HQmed5
LbTP+DTUFUcJxroIkNwF/CGK3hGvqenUpBecfB1jD2RPBTrvyEsZgwkpxwfSTWQsWJmIr9ebb6gd
gvz2kzP77haweqicKDQKDmfDdYlx1yy3DN61KpCmgOnY5O0UWILzibJYRYWUJTZzVgtChbRkDt94
fPrJeXl70vvmVHgetOzawymaBn6YsuVjSDPhIOb96NwNls3gzoYq8MUYuBicqG9PBe1RoYndbNNi
3Avz9l3meF9YpO+jlojiYDJ2oiwrKFzoHZ4y+JwpL6ZRKp6g71myHRCRcEaLq+1hs6igUm2nwaMB
5wkrg2Csq31plm3Hi65xFCFNt/qrpi1TZUyEIv69s9so9RIEcygmLPt6Ijp7C0iYD0UZ25LHnlwl
/P1SxkfCA49Z8NqgY5ZFy3zkNQhoyHe53DiUlvVt07jPbF4EeNpUvtWZmTI5am4PzVkyBCO/T/jC
xZfd0sEBRnif4WvYGZD+Jn786ImK4Tgcqt0/K+eAOrvS6LtYZrVgZXWFR+4oqyPZQ/4McKUh6DIF
gstNUgc3HAbnTcwf5sv2hJxuaepJxybOMDrG+Oefq8rWHHzg5L8PmWoGFMmIV44rqECO7vGnz73x
x9PLJWrFkFkTzjXj3pcVQc9uSp3K5EXyC37j9xLCdrVJ8Du95aBcIdMJXPZPDK1ODITtWUpUhMzH
YOfhbhIh8ADlUJbds4mo2NveRUQOg6vlfntM/puBYiKfUVAe9shApKKL0O8oig7TJUo+MuYPIRPY
JCMH5+Bar0a4EEBOSnKeYcWGAXSCAUYkZz9FHVGo+xS/Pcnp0UuLVFesMthIY3icZaTHXzXjSAp8
F0tG5CQVYfdfh+5rbAu/gFfQS/aToCnhoIgLIgNb8DtnmmKHlfVbfJIJqOZXZBaQmTONcA7TCg7b
9mo/AxHWl7S0gah0wepm64D6oSL+4IMkEbLabAEwej2xMDpfDwkZse3ILlLl+67+lhEqlWuLUt5/
wcnjpXhRCOGYdhgeDOGXqqZGD4wDIkZTCqwh6wv+Gc4aYD3qA7mfwZPBQcOSZ2ruhNONHo3+/XFj
FveZwdhYKNn6Utuh6m/YO4Axix6+GEuBxojJHRbzPHzsJVthhUaCj7zNKJwUuR+YDsxUWiClu/Op
xw/v//5TtvPF3J/UCgj6uc3N1V3k9/iOD66wBkMbuUSIemKMC4O0HmX3HpOrfS/OeSVYXzhXswff
OZKIkOgTFy4o0QZOO8csxaMrdbIbIweyOpegvSLX32CJ6BF3bjSMiReBkXCNJPsU5JGV/USerMpW
6f/JEOriiIE68EtDw4ThlFRjftxh2PDaiErrDv5+NJoNo3bgWdleesRoFzzoLZP05GC9rWzYI5y0
8ai17QHkUR4KkMJrE/NIQZf7gxUQrUFjBFL2B2rGPjhGLRsj24CiJZJAFfOKMtkTdEikrCYuWkL1
IP+xPExlZQ3ElvHRBKL5E7g3xyVhWxVLmFroV69x5Adk2/ZbcFkiQ8CvmKAFRE6Vhmsjaps9mxog
HyqG4I6W5MAeoBJOKvtllpEHraI1YszbMGDwqzt8+xN8WwJSVLlsac7ZERFE3IwgV73bGC6eU86d
10ihj8gstzSlVBgloKn50wbl+cUWIiiF8DW6JZzct0SAX2j0NympKJiTmq0A7cnnjLKc8d69kbLC
JknuV7zwugaNp1uRs2KOtMUYoSWeDsQGllUgonwvNCmi8pLtkyigN06t2MZrEM6TZOQdCQb4W7Xf
+g//si4ecL1Y9PcIit8tNStkPBc8MIIX8f2wjnCiovtDPg4Lj73sEi7eXEMo6biB8tXCpYhL+Jbx
Ooyh1r0GIGdK6hBzec/8vhs6HD0IHp8SCy4EuUE2D88LkKOaeEQgQO50e1ZTGvVhQ2jxFDOLlHOz
8RXWMRdE8iF1kbE/MAq6PMS7iDZ0IKvVCxODtp5jhtME3G1M4bIt5A7d3bAMTUjnZ3jy6MyDVQcU
1+8f6PD1uFvV9YIOXRoKXFAuO2yghouOpaJbH+Y8SdDdWYO+5wEriQDoibw0IFuVbVw6xcMwpgMp
S4mffh09hty+uSfQpsE9Sph9ZExklDOdPt2EIVuQf+7LqrjjNR21mPfzG0zQIHejuOvyONk8eKP9
YkSJjQrtlu/336WCiuNPbFmW7a8oLeu9oHixUvBaAGhxRUPE1VW2Yb/+lSXkMJKWF//tjAFBkZrS
QgZcs5j3kuP+z03jiPfpkxFh1jADljruz626bnOTJa/ewpZO0s7S4h9JCGJOAOqM9o03oQJBofpn
UDIAp8HmafhiIkL6GUa4yEVWRwK0unHqdwLvYExxwWbfc0vTdvOPyRfld5wNrmzQ1uiAV4M1g6hh
x0j+TZMtBlIKZ8pm8HY2NAdcARI6GldDypuMhJpsUgImo0FZEQ24piCNcwSUnLaybJI5H6oMk8KO
5c+YHsAjh+AFhGRXMtR+FlLOxFIiykaqR7qIh0BQBJ0dEkJgXOoxEtot1iJwVSdLCICHqD4yIeDM
+Rwdw1vtollvNEi+jArlbQOctMCPgucTuqb0XwZlB3sciLzmWdXeInwXVoTlVxuFmKlp6IEhAl+F
PH7FnSZlEDKJkJuxZj/5htl2ottQpIF/XX3Y6TEtw2GyPWMk3ntyg5TEFQ+jjWoGi6Ya7L3LPljC
ArzDzj7DNJNEtnrAJbFFfZS0lz+nk7eIy+1vvI4hAKxAy81WbIg882tYSLmNgkSqNl7Hr6uLW6a7
x7bK22N7QFcD7XU0ybVeVjBEWajKDzNs69BjrPZAMRtu5fyN+2szOP2hCZ/rILNi7BbIqbOBZMIz
vSm/wXlc56a9T516y/13X7t1vWJ4C+zQxnby1xLKbxoNafzRTNxSqK4RJhI+DjnZ5TYF2+MuhOM1
l4/g31/xnX61rS7JYH2WulmR9VAbQ0uiQydwtcS17tMq0Bra1rV9SqW5lWZgbOkL3Qx9Gq58jiod
WcsmpiSItT6SxJQnj5DtO37IT7ypSJgRVtF6xVRmCZrXjCi7WD6JepEkh847iWERrTDYepPEDGtv
N94/0B4sFE6CK2chgfUpVM+eLeDXbSiONxSH7VhcM01Knu181r8SqnMW5TYc4IsgYf/tTXQ5Iez5
k1lz9RDDxeYfepQH/F/NnHvp8UXW1ySoZY0xY2VWgrodV0cAw9Xo6AJ1NhmXgCuQf/ylkubxjeHa
suuTC+NbEJ5+q8r+kOj7DLyoSNjte4IoXB0AFDrUQxY7yMruJK4VNoF4ziG3RIJc6TtBJnfBOHJj
uceD6vvp/Y3kew/h/+xSPL/DwS+5WdMku5+k+Q8cxOqe7mxNgFbYLCSOcJJ2iKBNDsluegS1knjK
l8wo5ns4b48ZvkliofZzq5U8D0hlWQ9xIet1Ns4WigXdFEGmt5RKMn4xSYC6K/4K5TrYhT2A5FUo
irg2uOEcW52/dPr9CsRodDX98rsDl2MfBtQg6DV4XQhMHhwu1Zwlz+u4br5w4L6L8UJdc0scTK+j
6UL9LrBuvCLOn0d/xSqtMyG64CIYyCP9Qm50miIvA7bw8I9TyT6tbv6ND+Svhx3xnsHA/29MQSxF
866PGWddUh2o/zh7s551/XTr863s7OMmLTM8eXYfyIwMzsN9YpxRVEAQ0VffH/590ruyU510qlL1
yz2p8OUa1rWutbgSWEJOnhD+R+ZpgSAZMr4OYQAmScJogBWUWX+l79DMnkOK8unLPz19jwaKUq3c
7e5+SGnFIbh78oYGkLychGRsZyOoLFtZ/HumsA3LJ+zzOOS0qMaZ60ZrMGZie7GUnlO32777fplQ
84+JAPiwO7DxV/iyIwnQzk3piTZsp/YNHi0NNSLN8GUc9u8R6Uiu5Y4dBqjGwoLWg0sBIkBJzlhL
P++UKNH+KTDtKIIqy6fiDByPTPmIsEyAn/P7vGAwa1hLn0mYz6r+cFeIAAPJILPh/5Na/s5ayaWF
tbqgeIpq93v0hsht9eNvULQkotNgIECf+own7yGNyuDLDUBc1JcZ+XF0BZ5XMCv6Ako5guJxJAYd
rDkL0qQegHxh4hE0LQMCwnZuL2D8UwsjxBg5LJIA/5DGmJwOj/bTu01ycuTk/O5168+TO9SE+Aar
XLAYQlJb9dzWGXzd7ukUNXGRwB5y2Xy1p2Xy3bBn6UIpXncmuQoKkuJAL4GnZr49bFofFgqrkUCp
RJf3TzZz1ejvH3ojj4v2T9XGTjOzArr3reMDG/UdNkOgVwYFsueiLPqyHjQC7m4PdkICaJn9X149
URUV4L99miGHPeStsouCf+L84bhp773zBiDW7YYlCmijKs4UeTpY1SuTmdT4vkYTdUXi3VvRFIcR
oDTdy/AzarznhHmLPs5icbw9sQIVn0tOTcnAxXCILcxQ2DmK6mGF0hHOKiOEjqZb+8dCquah9bjC
vH2MljsMV3hKTKXty8pInvHAJ0zpLJ+8CSE7Ob4E21Fj3Sc9Woo4qkVTTfRc0iwIKJU2KT5p/Xj3
NqlB4qF2VwQrVlIJY9SQR+gw1vpjZdu+YBjCTFvWFOg1QG0vigvBZHZZc7ANGuPC/afVoBum3mMT
4UJIqdhmHnMCaKAvFAr9tf3P//g//6//fej+1+VUjIv791I8/+P5foyL67Op/+s/Jf0//6P8f74c
HP/rPzVVk0VRkSVJVgeGLOuD/vuH3ZSKh58W/w9B/Hy33/wjLUbUt8XQ3StWwMCBuUuWXpjeHobW
YlHN5MWMT/P/68WNgSwbuqgPTFH67y9elN+8Nb6ttJBT5KcQW6qx6SjQ2OqGHtOW8QWyfT/bkGF5
Y7b9HeokBRgueD0jTu//+0sh/k+XQpUMRekvhm6axn9/N7JQvLLP5yEtynb4h9snIq6qE/xGEu47
8BQLVypY3In+/asag//hBqiyaOiGLCmarP/LNdAHlzpX8wx90O/wrtVDk0PxwaaYdQ3oTosKrtcX
YZihiMUo47af9Zne0fH8eiWaFey1YBmGdLeFjDpjZHMCfofO7IWm13oLvvGMZJLzHqH3mtLgZ9/x
o8b/M3N/pYP25m31wTTua/UbvPgJwS7HA+4FQX/SXCaa207KmIzXYqx2lDWnYpaKszSTF8unxvze
XFb6BWwAS/v59TD4u09alLfSM3A5wMxv85v9+4slSv3V+NfjqqqmrGmiqMqy2F/N/9dxvalGKcuy
IrJTyea007Anlta8d0xerkPTXNBMId3VNVbRBU/JkQ33gOZsNxMf1gPeXGH13qm2sXweBXhV7zZF
gVgKvggLbcocdWrL7GUuOy56fCldmX52AHEhX2w3ZREIqNqfdPwpGIiiFdWkuuG3x0eY57aBGxB7
JE1yYeeui96qVaHZU9lv14y/TUj1jZa+AWyTOe3HzmE4v4Z3UvnTfhyy30S8zhS0vhBsyMIfAn0E
ERB43c21EAqHYbhvTCC3CbWQfro97c9RpMQfKb/oxYgdMTt0U6tFdXVFFW+uEm6Pnzkm5N0xahgK
C2iPKQQx1LxgM8J5r9/j7jP897dGE/+nO6OZmq4MZM1QpH+5M+JbLi7Vt+XOIMSWtutbE9JSVdR6
yLhfkWS1EIYKf7WdbbhrMnuoqvs8dnPum+pe/ewgD6Lbpkwz+2oJJ/mvtr/j7+Y5+qZvOFO2gU5r
Ly2JjVqAVpHqGQchi1+Qh9GykjGYHL6mDwaXFqKUU6m3jt9wFX85+uLXJvn3n/WfuPSvp1CTREmU
NUWRTfVfIkV2Nb7vgdqJCzw2UV/sJQ2woBh11iaDbPP/cWVVRf4fYoSkGARnc6CKkqao//3Ui0Wu
PgeaIS6M8BErG21ihLfUnP78L5QpIdpCzdexP9Fn10RxihDdVtxjLgkktVFFQYgpIdLbj7ieXkZ5
2O4vf9ksT4qpnD5vDrads/y8BaHfqOPucMUmZfuy9Egfm/MSnjnQQYUo3W+c7023ce8hdoXwyxTI
Koxd6gttHt64gRL25iFKjAL3RE+1WJpAU/RersEIamBvZ+x3i8F1aUJh+06zADkCaJgyu9M/BjnG
n+QUED9eEoQnKhZhXC6gKqyrXRc9Z1v3Emuhhm9pE+lB62JKsiP0kCFQUht1IwVeIVXvXIgUDxen
VKcj3C66sRTrqewjfxEaIScGA1usbODwICdqq+49+HhFku+K5fsMEvdL5QDeXPiYimu+MP0sBxNq
xESaqGv+cHiPtBj/VXgDE4CG6MYHU93KKQMJS/gu4N/TDyOQl/tL7wtt1MS3ieCrtPdSYaHJLaGj
X1FykMONicncMugY8wbyIXeMCC2wBdjr6rcx5w0bPe2oJOncV9tIAqRV4nzfE3eNcBDf7MLKYzH5
+TKmMmKg2vcZV6JJtXB0wS2iA+moR4+RFn7DV3QPVNSx0C2dtqPaKgxLmv5SdrHNdItvjI6GbfN1
r4zAkb2Q6G6hlXJby6O+Zk39vWenZ64tkHPas8mTuRgLja8jvcbJdVhIEziKCsqlqL7coqtfxJ9F
Nn7shAMsXmGNkN9vMJZQim5JY1aDDJs52/58yWARQztLX4KbLej+9gVBlT2N3mEx20l47zAAu7vg
YRgXgKbwx/hZ4cBLaufrTsb9BucYmD4m4qcQvhqG0LwI8o9rDDn5aDJ0rb/r2Zx/J691zaSEVQjM
PXFsXpYM0a7QU8HLByCLr6F+4Bc+jPUxRaZ9BBA6a5DwMbzt5VwBisCI+DZ/zf9Omo00RaTQF8LX
BEdfVg/a5Tv47ap5G9fze4gkLVq6BOUqHey1Pc3o80QkV/bVjIpFml6W27M5UtffpTkDBEFoYyUc
ZTef4EgZqZQV6oydLBkstYccYAHiH0NpuzESLblPhOAzEWdXuvBbRD6ItZjtlQf8luM7FvfV5B3L
siUcfojefXheF/XiOkFUe0y9ZPL3NsI4h81yfJ6aDSIwpPwTFAHa5OwPGLHb0Njns9eJwjdbtKci
FTecimKnQY3uvfH2GjBGiyKeGOU8u/weo29CqxK1U3VXzPjc2vS5UBBh+3vieMz4/r6mevmgJrGW
ljVu4VV4Q6JWmIo4Ubgy1D1c75gLpE+0dKsEtj19eVAGP6B60Abe9nWwbwQfYhdY3M3he16Lt1h+
NPbVqGb2txPWyumxQBE5zWboAmx9c82ZUVd8cGwDOP/VtJwNHjbOjsAWpx9PExm+W4GEHpXwEVYT
Y0mq127UA3nXKzBfiIisrGGys6Qq2h63vKe5vIKsiI8cW0gqChHDHy/Q0rJO5D0eJkthlZ8q1b6G
vJ1ADyvXGH3RKJdOjz/kHh+Us66wtXr9s0X115/yWbVqTr/xY69uSPHC/BaYq3akTs2kW91n2/Fj
cZtdF6+0uTKJ65uAbsN2AHZaKXdKHAtz5e+7xCWxGxJ6plB09rWD2uJ5yxDGCFnWCZEh4xN/Fm/v
euJyN/PfoXAMzECHnz09FQEFymIDEiGOlRih9NMtHiTlCdgVZERMRTCmCoXoYZO8OaJGF30nfE1t
/QITDJBKkFb0OGO6oqXma9RCN08/vhmYQpuit5xWy3xF0uC/29Jp6JHmL2SmBlCWjXPuSwBBho+H
VxbVOyxcjZMWP9Lu9KS+HnCeBsByCOT7xW4b3g/4Z7x4M4BMaeHK52pGA1bgGbhrOT/Hhp7gsu50
B4ICWxKHe79TUW/twaRI3ykdJMt8H9wPsohlRjPtICi4+rHwOaFgRaPr8rIXiN/3+JeSy6J2VYSq
O8AgYkjWYqt6AcItz7cndJ/JEIOzDv0ZlUw21z5vFB4xSfObqDxgwJogKlFhQd+73P7YisBkhY3H
ZZs26/eSXQrm1MfXUSTkI873Jx1/QQcPFoEAvzm8d+WMwI06T4Ry4816qC4HXF4T+95naOLoUehB
vtNQXsDXIrmhTcm9eiHgh9rW/oeRNXXefV0iDNrHDZjU1k93ms+wOzQpA4hiD4TJI2puSPKPqeze
R7VXzpnVHy6+EZsY1VLMc6+0RCEos5I7QZ9w9AjVYw3pLRp4FWvkD3LUdoMocx3rPgVAYvJwsT3i
vmO+WJzMny2q3msm7l+re/qLbuOaIcNeXjWpuP6enxseB1MfPplrrH8wC4/PqJQsRGv7mk9IUCV0
B4kUdrOaXP+aU9UjpcMWNpLraYZ3WNfbwov+c9zMWAfVkVm7jXK6D6TmiCPCCNhTiqupuCpnrzVC
zzN22p331d0u6kRcfRcVtwetq37B7R2q+9/W7gWm/U+89Uz/GcF4Dp8u7kKLbkUouJJYox+LaqN2
37bnTrSK1WPP78qBuC/r3pbsgkIiZnoc+tJBNf02VRPCg77/RVQycwEAAgFZrFD71Ua2ddmI+VnK
ZBsLwe3EEtGZu80dA5BQWRW5vW2B3RhQM4r2tErWJO+xeDCm1ExYnKMqOBCG+UL79CqI2Lm55Uyx
262lIOmRXicqijM3tvBR1B6wyJvvrwmyyfl80HnbzSstgyIpx/yg/z4Tu57jegdXnX9JiTZB7izD
wTQegEkv8MabsFY5lTdsEi/LedNYpWBVKsMyY97tP2IgrMTVAyJyIq+IbhIiugjVn+6Kb7Cw/Q3N
6QcX4WfAP+tq8b70Wq70qIPNNdqOkUR89O/1ORJCY2TGdTyIL2xfohxRjFUfPcfn5kUO4vmnHJq+
ylDhhGKFi/PWtFlzEU9ZJPsFpzXsVloXZhEf+9MGZevi9CGS0vRexA3Uvn/A0bbkNrWp2S11qXeo
0Juwy3v2Z777YasGBktdQrM7w6ngzVifMu1mv/9eioVG3KW0ZZjhfwQCKXkBr61+cz1CVY7h/i/t
cBxQrTea/7R9GjQQiI0XyyCA8gAa/5QdKLH9vVfZpmQjWrA62adp5My9gkeNtA1Ca7ZxR3aZQmPY
PIMHvuITlC4L2K93J198TvmEE5+pHuJfaH3q1vb4Wqn+dUFXWFhPGiASY4IRi8f1aPY/L5t2oRF9
1ngYJAzWL4iFAiYMJUy7Rlydh9NC1berENOpPxoxH0ElGHQOCBaceKCn3Mrf9gAtQ3S40elwRc9c
XBFBp/Rivg86D0ZTxxkPbe+WjuQtgtR2tjPSD+2W4knzLnN5T/Wi8PL+mzwNxQGe0/YaCfgUko4g
xbxc/FFViqp8ITfRs45008IOoE6LvlK8ry8f3+jC1pg8m5H+jUQ9VLqJ3JEG9Vj6bjrJ0r4Uepdl
W9s1Wa86lY3Pdbz/BOIPn4Ko815qEiQHGYu+gb/F5RVJ54qFoMGHJh2BxUFPSe7QQs9ZsSyOrMSW
2KqhswkD8tMPMDOG5oRyROG+/YwII8caPA8OKpZ2LO8d8p2cu7/OvQnDnlZC/GFRvmcU/qDli5GO
9v1CnjPVJB9SBj2W/P8HbTqgX9AB4J2BXSE0wJrqnlMmIvMzVJl945lVvoLi6Wl4M0C/vMNdcSQM
RWtLVq2msTukYscoNiJE5KN4nXfW55wtvnsF5awWd12nYOpKLfjCRAcaC7coYOFGYKgc3yeMj2/j
0iUvqdSmkRC9AuODSpylui/8PKn9n2NJt17YXyEBxtGZPObthD1guCFMiYxFQ/rEH22mH40/OkQ6
CRgh4EqsY2s+9qFzaaLoNIXsUplrACtjZUx+QTX9hnBsbnP6Yhk/JMbO/SNobRPzCAhwi8z5IylC
GVVgEM51nvxG2OFgfT751VZXOrIrztqPxaOYr+TUTPU1I+WkW1OJoDig7cHo63qkrF47COhheWKJ
iRLzQA44QUg0WS4x3KryqLWASi4Dm4HVb9fh1ObeHqxhVYnhdDHlLDAuVc4taqnAwdgpZ2gFsCP5
WY8ltMc6pfD/Q3h4MBSRDstnyr6W2A3MJsVeSkRo3WdMIfB85QTbxU5l6M/NOnSsge11nBU2t7/b
NIMWOevO2Jlr6WUMQbBcamuIUzBZy52xluG+zW6r2xlJRzPOUB1mr5fs34ZCLITKqIjEBKNuKX0u
s90g+uYWAjrMwTVX924JlLNH9JxejSFqOk+wOPiZ7xHMwGvy5i3mSznVFtUenACq7QrO66bgrmJD
GuI94VDVYSlvl/vB+O/9ZdXSpOy7BYDoW4DruFrc5jJC7BzPCja97poRtZH29w2pC0Zsb84Rfr8y
vfKrzkKHOCKi1kxf2WDbNPjcM33sNs+1MSFwcxE8Np2hDSNYFLM4sZ2Swl9uNn4vCx8zzfHDNZcS
gcN5oCtVMRfACcfTVub8t6ggGbPnKPjaVE2lsExblyVnBBADyBy+idATuunDLRToUPQJOeGWs+N2
QYmnhpBcTs99M2L0+7TEIyN19+P9goa+P/Meo8YVoseuOFNesVwIu8QrI2E9ANfAVWN1Y8TwWJLT
mwh7xxOPeFwlpnubiQwWlDG2UljJEGjti/8MUGrZi+MsetpmUnnSOQsG6E2BAbhAy7o5vK2xMxxz
GTz4Qa4RdPPn5m5fp3e7HQwfCfaK8bey7uMSXjslGkuwCMiZs2+SJ3C8wmpURuA4HEVk1M0EFYQp
pUM1aoPB4jHqUQxyB9yn+Ysa/zbOQ5OZN2uabtF7JYyAfwIFJORLezZD2WplBurVVhC372cmDmEZ
ktkB2FDtRcZo04o9ExL8Jn2dzZNB5Q1at5VQR3Q/jGlkpzsB/Yofp12oY9ouh6ernNz7ETTSOg+q
DPcZAkby4VmS+ynon1rFKIsFV8H+L2PlgwqCXcSYGnU7lYaCp3NptKRKyStxOTHcLfaCPONgObCJ
3tR1FXNBTUcS3uqtjn9gsVgyzsl3bGCBg90X/MnXN7y2sE8yT0qgnRO7nwdzpgZPxwxkbKMRm9gM
nGKCxU4xAvm62WBZRFjC+pUoegv462DfQqSmP0b/u5L90hOGPXCw2c/qfNUXV8UELyrudRZxKl7Y
YhUIQTnqXPFk9uc6X/fzP2zGYOLEl3g7hwuwefQeyA+kIyeZB8ElILNT8i8udEswPIg5qNR3KwE2
w9cT55mFZCA/g644aXxckLA8RPqbobYAeulGVSKd6Sp5+MTRddRG77hZGeNqwjTB+zpVTGZUJRug
oPKvIP9YrjCDu/x9Y4EHcm9w6DJPODIJg8v0Pl3+rhMK9r2uD3mJOn7Ot6E2qUNzzs8AB5L1U8iS
NIpcy8eoDp9AY8KYhyNiUS6lch5rG316AxczIDJkx87fjrdI7tPcNNEXwZx7fKNOByLsASrMRoIH
Xj7FP/X3NZQsgI8HT9nVuUyE6cdDcs1iKMlgKk8IiT4iK9EPJNNM2ac+iNHzePHlFNuyUJrS0ar2
DbvnYRELyScW/UHS4WJYzq8Tc1RMS7ed3yixQ9nP93VMwaM4nf+L3r0jdLKdkrrEFEP6HoH6ToTe
JOY9vc9ACxPVf+xyH6VdJ4vv9ItSgkRd0LkaKsZ/QEndnYcJx1/6XmCNH4pwGHOI6DxqfxhBJfyT
CedHt2W3WLKcfZsPJpeVdKZPTrqZOqu8GiseoL4cCKNxM5zTnjaTwnqieXjWpK8j21VN8Ha2IYd7
VS+a4MdWQMJHpXs7PBJUotnus15rJbkmr4gW9bqUEoY1ELVunspKvhQ/3Jt/G0mjPMXqEjakL/h4
hgNMTYrdN8YauRcscuqhvKq8dk+jwFPGIyOOWV3JrNec9gGwEaKur7BrChZii646rFb4HS1fNg8r
jb007QuZgIChz2kZFPwP3uj3UFi5wrxExUnz7ih0DVA8pV1XYua9vrTsQzgb1im38qCmDwfsr4sM
xFdqH7SZ/X5eZvc+c//5uxvDofdVXWNce6yeLq5YO7jU0rT1tjAXXP6TvuavsTlih497UoXd6Lp4
0re5V0zUre1Y2fw86BasYG5xPtTsp2vygn7tZn43Kv3aHriEUpvt4cAMsYkObtMXKs26BfDeL/b7
PS/qRqwWfTG6eK1zw5GF/W5Hczr7Etcu+r/47fWyXlqgT1Fl37czI22d10qY4pTnP2cm5Mr9gJ9Y
yo5aoqhrHO/70t9ilCBwoxtfRqmrhJH6clq+yggpMYJtBFsFxf9yXtSoy99Z2uugFDNfoYrSfdDk
B93CrJldJjRdNBBN2FBJyQQxvFkRuVcT1PfpkLy3qycy1hmanSXoCzs/RwypRQ4ZbTiiLYxfaEp+
3q5OkaCt0W4cMtPSu+i1kr0PunqIrY/AydqbJc1fDqU5bcrl77JQIZsHbw/N/WlGgLI/G5SW0eqb
FAGqzASkdmUm+rR2O/+BlRuxAi1obKZjClaK0cxt/La3EwepRwc6MuEJFxTYo+eItg0c2K4j3kgz
+o3u1AZRMbnA2pxyd/eXxYfVGYfhcYX+o+bUvoScMMvhrg5nkhIQl4cLidfJQ9YLcWKpecfJHRaA
Fup+ljZMjYgH/VsiS9jNSp3m0S29nj50lxYO0RvRz05AO+KmWkHUMvA2UVDIIqc53GGMGLwBqOwm
D4nlr8jAFtjKGD30ljyr/G87ZvYGdOIQ4dWpPCXaL15YTNxd4+8TyjYGSLTtgj787LJUGz/Tiq5r
pI1Z1MbzhPfFd5mX0NGxHkdZxXzMuiPeg9pO3IzEqWJvI/wMHfawExrtuPAeqNaym2xpmwLPqVsM
qQ1yUbmiC4YqiAzZvAxuswxKNHsLLlawi2LRjjobjl1SxOzUorlpXWMTWDgsWe/kw82pdpedXVtV
0tqFL3mqqzj5pDiBzYHfSh5FCWYltSfxVX20jX/HHk60G3TfVi3sjgcQF+SCr2a1CG2pXJMrx5CU
dL6cC/TrrimsB0fcf0JisAMeDo8Jt4oZrwKhdEMn5BWra/KjxwN/9r/L+/jFLWr1iaQ7zFsvAXvY
HfoxwgTPt8l1YUQQlx5BlebRYy0mnGPFqaefuN1zPdsZpoIkacLqd6pNFIfLTfnB+c0X3NfaGoRy
qs+1mMkBrhZoyH5GeSAhvOt/Macftvty1qA6QA++Ypq0FtPLtFdZDY1NkyqLbUj1HIlRHUsh07CN
Mecs0OiLLceEKTR5uTg9sHIGYWXqk9aJtNP9S3/g1Gmx4PWC6/SBHSlb5iNlCoB3mf6C54wpNcAG
b7di9gYaAYpdT+nntn+801QEEGIxaQdCoaDlFuEke7yc6vh2lBmuMRrpswrevKVHBBY3XSpvyrGZ
FiuwuS9qdC6cs71I8mfm3TrbI84ZiJsrznZ+h+iJJXI/U3TaUR4XgkMKTvpJmzhjYaIGkXnCaDL4
1G+v5jWLBJYGcyscURdPMBEwZ7akRwNHP5qA3rC9t4u3g1XOyAgk8meGgLLDmJBr9BiyWNt80RJg
ehtSs+8UXx0LY+xmgexOXEm4DLe9jrRtvsDna/BxMHDKoAtdh/yiDbrGQeG5WtAkt0E3ftMyU1bf
YLHPpKQeAOhkYyMmUzN6SVHQgDVwWerBk5r0kXzCe0C1MKvC7fi1v6fyCpNxxmOxPr8pCH8wXWPU
blWTH0s0TDpK+xe8IkYc8bax79hllsMPubycfUMyqMIgkgUR+aigHbe8BazYBMQB0QYx78Fm0QVN
w4Jw3K2A7Eb3lQ4W+hpl5y06AysAv5+jQ7/bjjPIa6gnHNU/4U+/2/LiteT0xj/Gn9osjxB8UXmT
lJFLYyyGGm3N5Y9nGSlfi0qOqlB4+gUhIdLzWIJ1l/Ig2vQWARKnakDCdbIAbZmRkKr4F4EppZQd
OCL6RohrTa0NK94e90Yr3JIyflJjJQ0SaF8X+yoEuLq1rpy8zsoBAzuZIP27sNEbFDfvtc8nYLCU
TFdfHrVj7NfCmvoNHM4YE/vaCFz9crXeGvguy84lgR8UkEccx+lE9Eq3PFZoJ1ZkJ9EbxFuGrUUi
R9mpwVkEKTdlWSd5aWlXHlqSuU61hFNpkkfKGEepPPidUZ6J6sPHFXFunlzphjbSBCBEcAiwmvdh
nARljUm6ixfAK4Ahh5hAkXzghOH15kCHs3BsgRJrFVirV4vP4j7Hshoq2/eWFBAqS4uM0o5+k95v
qPMVxwDABy6Zb31j9iYcch8LrBONVJ7g0M7V5ufpNXi2N3JfhGL7TEcZySAzfrmELtmG7Ghj7Y5Q
jWs8rXqBBEJvy9KAgGO4ic5D/95+kemirEGclsZtuF2+2XlE0mVNL3ylDQdF9LLjk3rzsauS4g9X
I8hT41tMX8gSQEji5ui21qcDELpvbsyxFec5akPF/nlbP1tecPmTYz65XGOaClbOeSZL5pHmf+zW
p711TffhvJPPLmew0KArJcJ/f9EObIk8V4ewP/yrh7lTW4BYNtN6pIBEdH0MdiZGRYyXQig4MiUn
GnC065gS4cwzVMadf53cXKgD1tOFV89yE8EdOYA3E//+OcET25NX19GjD8eBykSDLAGud/2juuKi
TpvV09dj4U+l4HhEPEQxukNRlrzdj63TaGcUUItyleP3+IjFqTFWxpJNqxs3/iWQDlpKKhmhQDIx
ydi0X4qNVQfcBLibPjWPzO/oU+2YA8vfkqev2M8VhSWhseSF+yxc+r8QBaOAfLIRk3JlBAj8+q8V
gfYCbxEUfJ/tB8f7GXE8Z2N6D09hVdiYSYds2njQdyj+1MRMnqMMnkQ5vM3umLFjBLNHVMBDTeGb
XqAgNAcN4x9jhjXXbXRFS+bwPZq85Gv/lrlZzDYTwaG4HF+Dwhad+iA4H0dd1RcSjT7Ng/tCpVId
ilMeZUoTpA74MdhPUqDHGeRJ9t1Yi3K7uHMMsiNyKNUFLJKRCxZmkHJ42vNjc7X0sAtLasrGqiJp
1r2GWvRNDXY68ETFlcTEXAgniZtuXzIHR9YOJ2zXeKNSAjveH5utrQHKyra+aL+9IXpFdLkGd5xU
WB2gNlQjakrSb0HkwqIjIJtvuWDXAB9XJRBiyRbDN5Qunr06KfjOJaLcByXvq8MnXt9N77v7hJhZ
hnrl3VXv9O1C8PvSaakRN+RQDRDKGGK/+/56JkAUw5jW3XYcLKeBm3W8CfaP037BFcvaAtUSxOe3
8WPCnI4QStlIVRAYx0/r9LlUZHLU056IMg+3PQqJGV8WyKpw9NfV8Z68fFiO0cV/M28RMudbI+hM
XJKTR6RAxs49Hlf83S6PfpZQwpRigCWkBsKcXsnybg9+2C8iaCQD7RfDS/waSfPbGZCBBqL48G2K
8rK0mVTx90pcW0q7x/EpILsQcOjdWSQv8z4pOI8xxTaPzWCkzeW4I5qtwe2NA2vNYP3SGi/e7uub
UmBiIyx4pmbLt9X35WP5ZLLxMII4r2VOdXwZto7ethxdtcO3DmDDMiQ+Cbl3WT/GOlT+Zt1CLnwz
rtwhN/NMJB+WieIxuzMbWzh/INVXjnnAgBdvVnvL8n9nITxyg0luBtdNprnKxcNEqoQf+WNDTFmL
k0z0qq97p+7PXaMdMU+oD2QRPsX2HQwY3hx57wVDcj0onyM8f0umD/PWsPDdflvMJDRI/4jiLetq
PjAwyhxxXuWPrZ7rh3uFGgKLEOSYRWwGNpn7vsfvgozoVoJ1wT9Ic78BSH5WWo+tl39Ykfr9NbT2
GWJ+nfcth8/zVvfwEvqyEpFA7caj/U0GYgKWW/rfbzlorZxU4fVzpsx5NVGWhypA4NkUMF6xv4wm
rDZ39GJkgPxkWMoAwOQTdQJz/xlmiKNEmQduHdVLZYoVVUsoAlA78p0CaQ/MrP+w1SvWJJUuhtDy
Ya9c5VGIZSplFK6aBTMICdezo6A5YF7aXsZtiRFVZ32DSoFV6g5e9qcbvSnU5OWWYeJYwX4PfwuG
BJyoSabinnSxkMctf+EWTD8Ul2UiHUTdwruGudPyGwzWNzS8zLnIZtgiH+tn8fxAB0jBqkYE/2Lo
HJlUyNETgOCH+BFnHuBhyi/CTcpiGmUrj7Knc6n9bMC9YPf2TMjLPrbwZxCTMueWxciMtMuCP7tm
IvdZl7tXmXxcDAeeO+yQDLSGUBo8DGbVmvg0YAdkDO/ir2mivA4u+aIXFkH35BW2pzvgDSUIBAxq
/JWEGMzCWKnLLRo2WMmann4LSils4KYbnq6OkGNSqK5BnedUue/DhRuK7gGPx+K+eu4r1eLxeu55
LO+rbJUHVaCxNVsm6oQGHxH2JuYnPGigE8kWxqzjhRLLsHlUBMA8YbvZTtv4uu52Kjgf7PL59pAl
NNesfLfLzmt35fLHy+1ISl4/LNBS07svvyBgg0kW3U7KvlnU6Y8XlDEMv+LKpvJrtz9lWu0bkol2
AOZgqYIZiQ+dcvdbNkkbN7tmkivWfXdDdgQMBIoUOKjhXXvxGIepnoa0znQbaGOSyetuf9bdUgjz
4ycY7LMFGPJ1d9ldl+qx2uNZcWMWKhxLIFjAIcEiDNCpnb9rbY5oHSywpJ7pDIXlAOpgfO9n2OXh
cb4wqoFHwf8MJg2hHwlZ5g8U8F8baoyaVtSjTrk2IHEdYKP1mBh0kJLX+5ShUL6Dqgjkj89ToNDz
sRl2saDpcwi3ex1eyTwn1G4QjsHjjkmNaNeY4aLfiOX1sjkV+zfDdt1pN78jUFrPv6rPb+YCLSpt
e5GGnGdAZ3I0RARDzvWhxOD8EzxAkTSPfWOUJT80IP3jy+BvdPsG5SA0arvChvHNk+5WrSWxcoE0
DaHjyDlVPwjyLB/lRjYwaYr1dretJlch3OJsDL/7QhBfappPBNOn5f6+BFYk80ieXLtvplkw5fLV
vXZFnSBsYVkliXCZ7hzhuf7HeHiHWuz/TdiZLSuKRev6Xfa9EbQCt/QoiA22N4a6FHvsEPDp9zdX
ndinMisjV1RFtblSnMxmzH/8TWNGdzP6gEY2Xn3qNC3/jJOJmJ8VMgNMGms/r7tXJTNOo/17fIaS
tx8+6JLsHWv12PtvLYAdvayCcn407JblqYs7BJxKpIhyPQOU2tPG71p0DlMTeSQELb3bVHSgsxY3
t7PeraQuh3YRNfE9vZauQRtdcto0e+QgN52ycUzcSQ/B5RrhE3PWeo0xoPsH+sfFjW7CEq3ngj4q
W08D9gARFIMgQEBcOylUxgewocI7TF+EaGzOhves42K9XBlzypx6rmfczg7THMOKIdc/QONCDS3y
PJefNT0q9jzeW8VGNvistJimX/RcW9kednnuqpRMI3mjj5TkNjvDRFUGYnkZ8YuBhmTm8e+NXZB/
/dk84n3/Ad9QeH01F+9bcYqtLOivVfvSxdOwfTTc9q5kS4FoB0JeTHCh3IEnc8vmGUGZdAqMOY0X
SJhCaPuc8rd7V//iI1OYjZjCZFqPX6e+XJiDNGrh7/SUhTWqYz0+bt7pc3V7uLAfy8nn4pzn+gbM
uWPMIGIuLqszmdhLX0q5COwlgdK8RhJ787oZl4PbnHDcHYJJecPDw4UEXyXMRnbbwLPiK5mL0w7T
MXQ7F3gaOFOeusfNc9jU7jvVb24NSMCf6a2vMz2/AF0Wz1sM895aw1CcnbBS2UGJut0TiJnmgNVN
gjEMq5Yc77PPM8Qoje+lIIn+WlqOWnqq6t6V8NEK9Cqoy0hX3YJbHL34y/pheHfVQH1FC+t9ZRaz
uViUm58r36p6QyZBJHcrgytesVe9d2sCE7poWx2bl+TcZPvFSfFudHE+sUJv6NB5HNFKXau0xcC1
b+ENsKtIrE/QfkVHJbpiJH7x68u0OMenV9js2dZbvVodvKUF5utWQ32Uvs6d/DHgpDqewnbL1y8B
wb+Vlcqn0bXoV5BDr6lppjJtl0s3564HoF4NQKNObF2liKO9An64+csF57itX2uuNNzBaIa/Qf/v
iws5hq5CSaBFFKk0D95TYJpW4ZGfZ4F5Uhdwu4OVdPOosD9kPq+LGZx5tExxMyOMkxiRhsqpNXlj
CDE7T60hx1D8GSojVCQ3pFicqhjjDq5ddfhEej+wVuqC/6XJ7qdy877ChH9QICnxrSdPnv0yWs7O
HGJwLApxzFCaOEQ2sppYm+y9FX9dmNzMWR74HeEmsXcl1SGEzIQbTLuCgxe2zKr1iTjH3pO7GWqM
3rCcvemMizqAvFLr4lIYlCnOuqmEkRA/RNnWxFWKOHnUKpxy1MbzRrOhh0nT68Bitx/WHr9M9ZTu
I3nDWCR0hhOtYbIhB1nawm7s6mIPobTcZYtyx2qDeNun+XJ2IsQwaKckpuxpuFO7771y9llSJnsU
Uq3BafMOiqyMueFIrBOUQqb4B07PKyUHUq7OvgOtEdc2u4k4ZaCdvEyHo/PVeOaoPSo31C2j28VV
qO+WBH/ibGZQk34Qfji34XV49xm1qvtOqlgcJXcb2sQDRh08uJE21cUN0sFeXcdYaohsEullEbdn
hK4ahnvpU7dRKBysgDqUt0aq5Wd36muEF4P0vZ1P8ujUKyK2Xj1MajharpV7rDCAcrTsCiYB6D7h
ZwgZffOEs9YC2CLL501coNw4u6/dndRoD5e/VuXytSAA5fPP6jY0WMNc55/+iR4rDoC591h6irEC
sNcOrlV7OcFkmkfMrbEoyDS/eEcp0u4J6+Oxo6bTNgD95ubV8o5Yb2HcmgBUKgnmsQaWkj65FXrh
k8jKsSF60Ce3hqqkDurztLGCouwsFfFC7319B8HUAvgigRPx3947PyaciwrcdV10As5XIbm7fPHG
tO5y2JYdebwHahioKzV3DpCMGPIqPFcinew8uA3r7QNPZMUhd1qf3DPYOwXby8m1iOQjE1Gx8Z+7
fF2yx0TY9NM3SQA4sZqRgEevm3p+3OKKn0MMtUJshIg3u8SUIiVcKh0DZbvov4Z7dvwxj13D6ehR
9Z8yLsL+ddXuPsY3ABROcZou8yP9s3LKZvZ3SYv1J4mJritqW9F1TW63f5O0vOrjcnlp7+WxPjpC
P7jGp9URkWxrU03MHYQbzhS8L2ixS4mFiOQ5pj8yAA96TJU+gDlA7PZAl2n5BSS/prdAi5YI77BF
sN2BHs953ULaNnwTuFKw9WBUep08JvVuuYFltCr6EOn7b8r9KrsNq/jYRe46orxq9cv1fVp2RSW+
RhMCXNeThh8Que5Hxz3ByIBYOdmfU72vRtfNT5pAVfuf/+jNlLahIPZpq6ama7+p8071TX3erg95
TCNo5i+Os/Q2wrk12uLBMn3sTKATMqWEIvlKV5QwF4cAjHDQdH+QSqrqHx7EsBTTlAxFMbRvYdzm
/+s06+tteTZPL3ksUnEM4VbxdhdG+LH9iJ4eGgjApr701SfgSCQf5s4Kc8EtJi342P19qnyrjX5T
PymmIlReuqxqWvs3NdJrr5/0V3GTx7MZzVrLBtYF0UurbUav7R9bXxiKQ2ZFcO5OParAmHvvtYtF
cCS8zTAzwVoH0TpWSQcaS2rUJXvl7w+p/kHM+ctDthnPf43Xua0W+6rgxVEQupgsYaDa7izK4d3J
igQ5ixsF/c3tYk+NBNmy4q9yZ3zxUUQMdsKx9af3J5tiVP42ar8JbYvH28rPFx5oHyWVB4karTXM
K8ZvuVOcZXDozTDSWNx7i1uEqcAiSc1T9+lAM6HNsyBvQHTAZgQRzCQPxZ+TPQN6uIg62aqA4qgR
uPBjciq1hkrLxu80T0A/9u6tCLOAXwFrtRshKljDp7WHNahZfiQVkFaAXriYOcMUzTbEdgmrEm22
PPurHkJ+tCq7TschrbAXYGWGeyJWyNwz9hiMIbJfvScrB7wAnrFt4jszck2MiEbtdUjHBstbkGPh
ya9iDFJOubedcywujsJWH4EBrEzZadQQP6GK5A4YQwMx9N/1Lm40JzwtyimJUdSTNhY+d697DAYh
+Z0YhCBG/mnK/Divf9sClcf1oEtX5vVkTz1+ZtbQWl9fwpTe1eASNG9Plsd1u9NylHnwdmyRC2Xj
ZEBa52o8WvawJ546I4U0p1EOc+liZoBjzg+r708bgaoZKuuP3UhjEf46sY/1IVc0rVHGM815RMW6
hgZndiwctsCXezQR2whamBS36eZmQOsHqlbEidoKHpxHLuDJ6ZsiiJjd3Y+xHb25Pyy9P2xVvzyh
9esTtgzp/tT0Dzpq9zp7uZBYnx6dGayrSUp139He8XHgCWn8+20jvMGRMpwPVg77YTtGAHQNqS+x
HDvggoQ1yWf+98f73p5+W4j/fjzjN6Fq85DV6lzyeOe6p89giX8ySmhMYqnRljEAW79iO21hZgzL
/exexmqvHb8NZ7+Dd871n8qXIpWyyQUjJ8JnVGBZjtyapfdFu6lDMdsF0XhdgyvWZMBR4AswaokK
Kg/uaSYqx3eCb0EAGYzy1rKNUUUIij+ROD5k/4dv+4cDjG/bbqNSldtK2/ztZeT3WquWxUsZm2O4
tsjmDNEBig50bYidbw+kXaJNQBR1RAWV8EpWXWWHSx2dMS7yT5vM2nbn1P0Q3BfkCThKVPW5CmDk
a3FZXgO2RUvqNhDX4hmhlKd37oOwYBeKAdtVeLJxREruVJjVs2rz3efrIv2gkFX+POP+70t+Fzf/
2uzbppI3l4ovKcJkEKYERJ71kTKl0o7hxeWL9jPYBtRzaYYbyMoMaXv8MO3/9BCabiAGNmTZMM3v
E+lfD3FWzubx9ZEb/H4lANmqA0MDOyh2j5rWNpeSEcL7jkYW4Ly3E0Y/f3/T2h9OPE03VUlRcVIw
/jmA/vX58nGv3JYqn/+C8LWwQgwtSLoZYHrVMUZGulwo8EAXB3s7NMBS1QHUIzLgIzz77QuI+0BN
7hviy+1cNOGCW/jCvdpKjIS8WBvKIjS9fG29f3hqWf9D4fnLY/92UFsHpfVBNo61eIz3GWlco8+o
7rMDSwOcsZATLxrYJRoqW3wSYbd7DVrcqvPaNI1T8c0Oq/sOqEVP1fTjp/3SbzZX+MCyLZF9Df0I
Tz7D0727K5DRN4h06SMoB/bf5NGbfurJ2QDyR+XsPttP7sIpJFy6CIs5Yg9dxaszXfQ4oVTdYeOR
DRDgOmrRe71GkLyvS9hxJgHuy1GetQYyzUzU+VS+erh31q/4Q8rTqXcklIMNJs1Xp8ly8dwhQfTE
pfIpbkhFTEI1l+BqBmbXTl87a7FnK7wOuYkW/buv0PdC3i84taQpA1La46WnU9a1/GdIOLoFg16N
/j6XZFmcIr9tkr+8ld+qlbtJ4Suf1GbM/YU0oyvxQHKvHuYxtLLOidMbFom9pyv8lRN8x9UJzdx8
nx5HCNhoPRVjvDwobWC+TpQB6FgXMVURNkE+ffn55ADRwD5ULub2hT2kpbN7Cg0K5ATtS5sftsv+
HSXeObLSvAe6dljBu97D5h/t0eXQBLfsxwZr0js/QWiKnU/MpPZ95rWSPnOPeyYAo7m3y5YvgP4N
/eUOc2JPTwKl1r5t04MRvau9QyLxwGDLX4lEVmSW4RHRrFAuUm/hHlA5qIlA1pqiAzkZjry41T0c
SfL+Pt7f5gi/D3dbkhRJsdoSIv/fSmqzKu764fRpxvBX/CM+LPRoMQANAsx3a4J0id7GQegnz4Y/
bln//tjf1t7h0ezP1ZmPVQKwtDsxeUmG4f5WT/oxnpNzLKFwFXIGP2yV304qf/u6v82utvZU1eWe
z53MEsPHyhSzoAfBdTmhmbNFwdRJs63lLV0M+Z9kHonxUBzStVBm80KxH0iwYsRFqLaHw+1GrPDh
kOPqmNbhie0MCgFL24aaZ39gkUXK5olQEZJPdsgkMkaXsAkfmAVhNMZaIrrx2X12jQgjU7BHUBf0
N1BnKVzznrDtwfN92fs6/7D1qf9dY4olWW3d4E9T1Q1xdP9rw9bPRvlstV/1WGazgrLX+MrFvRkh
C8O4ZRf6S3gXANZwvpJ5asb6EZT9Mzw2sQlZgY3o2Knh9JcB/v7VwS0UrDb8A7gsevEaFatjwmzS
/cvBA9ei5wHMocByLn+YvN+T89e3qVgy90BTwhKD6+lvBdXp+HjfjGu7GueT2n/H0OFC+F8JHhPB
lvuhr8KnvE1lLBaneXLG2YDdYb1PlQgj/o7cAVsKTqSuWL3t9hQVEcUDzfjwFbS7l5HSzX2akiYw
jOEpGCIMSS6qppDOw78vQZ70P1seX0OXAUFk3TK0tjA4+dfrkA66oRQ3vRrDDPMhUZsBwPrw47v7
/qwFa/sQLoOCCNZbdO3XcTW0osLTAuKZ4eZJnXd07ouAVhwKOgmsHSThcvecIpjjTpmafcHgD9XQ
4JLXYn5Hn+llrMHlf0Kmx0wiAsANXs4lgKqUXUPc7UOT0AcrIbweK7Z29+o9glYfAzZPi8ijiQT3
4TFRZo+JNjNgJA8rrnqrKjqGitvu7lGTHUbStML940y0kdR1OETAJAn+Hkjr6/gW4EC5PifWTyeH
9F8fGFVmKmiKaQERKJao1f41jPtG03NJbn/GkA2VgBKE2iK9xjp0AZf6M1nssV+9cxqgX3PNu4Nb
zwg8O2uvJO/jJhZiNDwdGy4CbEj82sVCjTPupgDlZ+RlJKwT+ZF7UBY/tuEvEi2gEJglfhbZ22v3
0xMh97kRTluXoH0fgB7P5Xa3iErFfrYStnyt8Z84rl48aVO6uRUoZVC56k5l6bEKabYvu+O9PXok
oTUfoH/Bpfpp2NTmzVD5wUdGNYz/jpYMTKEyXvi7KHhg/TpaLbUwX63WRcA6UOntj+s/nSj7TD82
V0+00qWzSFGq2wZ6DYwNbTU8cMsD2o4TZhIlLaoULBTxB0PiTrPo64v/0nVxshiHX2dM+sr12dEj
QgpbweXZqwYclfDjsBNp2ShuyUAxFV98WDbrtj0Ikl9fpY0Q0iXka9cu3N1je03AYtkNRZiFtEDd
kGCOX66ShI7kw5lcNyeRP/pyG+c+8SG7r0nsA6UQ6WlK4bGzf3x+IrmOMuYtarspHfRFWg7IkArv
Yhr0CsLwZpzr3x6qmIaIXALd/npw/8cL9hh8CcRLGK3P+BccMaEwYAt4c1toQJHm8z+XF48P1PHT
Jq0OQt7RRbVIg1CYwiXEVno9or1B4THEw9d8UnWkgBvCDRThRrxuOLL4ITwryUJ1EHQTPjazMFhF
qp50RSTtDJxmsXg6C3k2Sw+UBEmG5Ag9uv1KS3xK3Mcmn57sxFfjxaLSghItSnf28bt452FSBAyi
dLrCInIQ7q5b4n4wC7RCa1R2JuhGux9Mmw+p+F48xQAexAciGU4umOhVsLVMnIJPKIMcxv3JXCe+
UswUkRxLxAFyeYV//2f8Lra/uIEIQs7HHAPZTwLH+GSny8CIv9T5YEdmK+G9YIg8DjL5b5vnrmh6
0vNkoPBLsD8vl5SMcyE8EPFTh0IFwOmIzFQbCvwORT7w2NcsSVtTKlSbabBDSpLbX5aYQIODH9IA
JlthMKj7g8HJH0ywQ6A3OyjXI5rJAH8HrCMrCCcVR60VCTPH9tNhvg0m4o0MyHfu9Ohr8Afev743
f+1kp+d9g4Y+nZoebs/dM+7VN2cipviEedlJDsPFGhKVzEeF+svOzMKP0E9JHNwaMcP4OL5hykHZ
tLEG/gIzhiGd4CT78IVb6wzdSCSjMZBCoXdmMn820s1RFjCoUMmyyeQsAfr4ll14OTWtiPU0+PqK
o03283R987PneBkRa6hsy7HF9tzZvxxyiPZEz2oJapz2uIsv8KICvYOHTyznpBvilXsen6FjgxcR
Qa3XnRd2SizzPj1VZrNYByzVVN0kCY2pLrUSKKbsYp1YJXzUGApYRLwX5AY7Q3zAGw8+U/7D08HO
GBdR/s9hS3pRFxekAAKVHdvbEqGivZxvhxLMP9W2N2+n75HUQ6wKUk+h02gT9lu4qPe1/vPo0Sd0
COednugT2WUcT8UmO6dDRj46OJOtOjJRP/vGDiICk7RWkGPD5vTPXTqoOc5wTuBp/upCZrJHc92f
c1x5UxLJoLhMpzpnXLzRXMvw6YDi4+EuGdJsOxyKXYlCMEEueXEW6KL4oqhPMyq5ky0cUhsg90Tg
8NB6p4HuBdu2CK4bLo0YtHNLvcG6CQAqPvaQMSjGp4HaxcpuXVCWRD5C7ZCjtCKZTOCkR2ENmX5s
LoW1wXDuR1ELkb9mkzMlcuHss392H2aHAplmLFVyKnwV7HSdWtAQuONnT9tlQukwlej7kOe1WOyd
9EzMG1ROO7rAbr1CtCBG7jSA0MgTvum9u0MONHXRn54nJbdVj35cPL/PSJv3yqgXz1+63Q/MiOw9
zbYR2QenANtfCGkie07RSYzajwoY3niIEKinrpf9TLb9lGlqA2MtuMdmWXbzF9DjuftfU7iYDsgz
hPYF8gK7ucVwfv3FMkjSLFq6Ar6PUky6FnZ0C/umGw2jagxVFzWs4mHZufZrl5eghylyTqb/hO8o
vv3Sja7umi2rGSSzNOK/BOrH7g8L1sBtVCWWn/gGFHUHQ2EEJn6yfn09RmnLtFNDsdev/gJsajir
/a7xYiv2cNNe4OBsnzfG9LMW0gzYxCi77Y9BjlcEiEigDTg66/ewZ8RJTcXhGq4wEjK9u/bfLv7v
TVJyRRQlvBkskrazd/gdM9UlRBWXoXzNrsRiEz3GnGO0zSE8w3dHYPIGH992GrbO9B2LD+Hyhb0L
KmmhxUdmTJ6lLIgU6D0x+CCCU0i31u3aTqsDTneHtu1+cg+0gr25zoO2yfNCCU/vGJBBj0eZ7pZH
XiW4G/sqhO2Xu4V6SwHSdoZ5glkxy0eARVblelMbKUSmxz7KSJw5T901nkmEQ7AiclZcVGNSAAuY
ACxB4sVlKCkte8oo6ajdRYfg3W05AcEGTxemcW/fhQvjHXtB33KCYR3+U1aUQ2WSogCkwtBvHQp3
shyY2K81mMemSfvcpTq056d1px4GW1p9bgtKNu8+5DEessO7PvLUb2gCdkBImYs24u7E8VHzW2Pa
36TLzFcr0l0u6agKJdkZkdTqAadcOLlBEMJ+257jEpdoIS15alVh6b7jOmbaeBLnJpkCnTkRJ+GU
tRFvEB84+Zb8tGAKd/xt99v9zXSKCOTirg6zh4MLBlQHIsQIEStdTAFXK7M7emPVSnwwV3oyMt9B
59rjt8QCRaLvIBZ5YHFnDPRBDMWeU4DEn40U9aF6ajRXEJAj1aCXzi5b6u4dRvt6cRkuVMlt4L4n
axaw+ANL6c5BtMJEq6WeitA5sZWx8CL8SrBNQd9G0eSpiNYyFGnWbDaTI1X4ltC8x92G6obmySTJ
xOD6ZDK7vBicEc8+2422W7AHHtgdj5syUENWLTqKDmszKjAL4c7nsRVRB0RifmhzWl2oFZLPSBQo
7340fNFHZvNhLUUZR6Y7W46pn9dRJhU+vgEj6NbDM0uucNjjFtdswYdFUTVnstg9MoaYM9FnvRRz
NcF8dNuaABN/9p5fZ2wvT0oOjA7E7r0APE6EQeK6wfeC34+MZDA9arneDFVASZ7niihPB6yIv17Z
fFK0a2N6FaSEngaPfpoZLzuF9hqvnwP2NLG+aYYhk64cXHwl5xYtIGQkWbrQWf7kxmaLRXQVsj/K
54LCUmtYzmIVvp/eoeXJvsovg9Zu86QlVVwVsSHXzodjkljP9xwv9ryHYW/Ln+j9cnpwWfdfZKI1
uxn+rGIxp3qIlpQqfLzOLVIqqwmwJPTrCEWDXQyQHBWD5xYZBHk1dcYmJfz2FsmhC3iBiZ840T8p
kubHk4vOcoCTkyvSNfDWatlkRpIcY4ICNY4oaJCJUer3M72LMoL3lX2fVHcjVmrcDy0PBvFYG/WZ
ZS3R0hwegrZ7qUCZNxxszNLcIdlikYhSfNLgN6+LgpKdjQJCcuS3vZahlkffE1+rA6Ja0XqK1iF9
29ZCFpROECiOTrbffoRgCOByRjap0kFpBaOfH14XgyGOfN2tkhWtYJmxUvAudZZhXx5YzuYWtjN4
OnaCHxI/SQ2TRkd/2I5q3C0udl8abZT004ltPzsxMtMs/39zV+GQ+VBk13h+88WH8NwLrx/kdga/
wy56C58Nce+KWMjNfRNUQI2zPeaCdB/6TLSjK87DiKboKbkkNRsZxkX42ph5KAbmMh5uXtD17UMC
JYaIjSX+ue6h8mqIDIj8p8s0Rr4QbPGzUZegTDRIim12WShQ8jOG6EBZ8ZzrCSuXd8orpjzhv78o
vS6y33LE6Y6TGyej2Y/uRy8SaDLahOhI37lGrM4GGePlMd8MW8MTiV19NrFAsyOenbuYRG2HLojN
lZtf9+wOh8bDGWanySNa1+5lCFkNJSc6e7SnxFmG6eK+WlC7wOunKnist2ovIKmMzFvxIcrejfvK
F3e0jkkDV7GnUJudFymTZjTMsrXvg/vh5MH0ZFXge8D+FJwcXmlAfXddzeN4SP3CgcmboPSIkKSf
2JcKJ8PYLmfQKszI7HpNFeuvtTEHnW82tu+zmmu7tlzLG2aXztDWiLP8OIcsmG75CJSz7M7wvhoO
Fnz/SufyjD6OzYRDG/EJn6hBJaTWOim8nHO8rdfS0W/B9rZmpm6RMpHc2/QDnOHjIx75N9t5Dzyv
Xw+H0py6lsrQpsRcWR0Ceqh+AaD6DDGfqYAIB2Xu9qdzzHJtpeQX0rpyp165d02719ORcjvnj635
PYlullLafey2RNecicAcfPTRhHSVOQ1L+BYNwZbE6RLB1duH3sseqsisWY602E9YuZfxqe/xwUP2
SzsAsww3OD7xiRZciOvK8QqRWXYajS9uT921Bnpnaa+eB7cDN2j8Sk4jhBMt7l32xX90lJAN7RHk
V/uQkoc23odlLBPiM21t7XgOOf39IRSwuM/JI4wvmDq4aqcnr1bz64pXSVsM1wiaO7tp0/hgI6YF
POI4L65gREWplbNDzAKFl4YPITpfOMRIBL5G4jLWfO3BqFAFn8Y003Dp4oG2d6gUBGm1xb74oM3p
csc/TyEWHNclahzecnTqIAh1Dogu7COhUizh5XzY8gLWvs3t4enHU83tXxyzf2CQ4ul5xftAkD3k
RtKh/hvA3H6mvd5nV7qEtXMFrrraIbbOLimDMVFjHXMqJ5224kImPPf4YSIA9+R9DMkxhf/lQJKP
1PiCf4H/XHFRXiZUl+bDXoAoa0718SQPy9jsKNAVssRwt56WNCJQjB67bQ4MJF/Idihw2XyP7nIe
PYTxLFslWwW12BYWBbw87gtcsyhmIDF7GXtBa8ha50Ky5aRt+tOgISVcNCGLlyuX/kZ92i/Nvzbp
092cKjiWhNp+YQbmlcRpoq3yrktqOijW0NawPibZxT3b6gDC8qzqfxoXriftlyN1fNnMDq1Qzufy
afAPm8OsO1nhvNc5tivfVQhL2qrjZaa0sJdaKVIX9VZrqxfeHgdIBLz55ObJNEffIxJTCXLFSxSF
6cVjMN8elRAKDreCSClF+RNdlnM8hxrL9RRXqHDakh3nmTWord7TxXjrWTpCF4YUDDas1H9hZ3EN
plcqwmf4uCBsmbIHKLYku1ouPk0jPQ/3CnYC0QBDQxIdaLG3YsQh9Sd8wzW7ZWXDMnx7lHfFm7pM
akYrmfYq9tu1eyah7DG89OUVbAxoPBDKuGcyua+r0y0l1VADY4KjquBCZV82LTkk96u2nIfkPArv
9cQV1lkRkqPSp345j0MHEeZCmTbwYpybczdt3I0F4YQ+gfO5+mpkEZMmzOgJ6AJ4pRvlwFbQnSrl
nwOC3wl3qBzyd8bktpf0HHkuEkGgCmu0pCS/JUcQAJ+Ev43KdIx3tbUFbxQhVm8y555dIpgEgIKD
TUKY5ODbIGlQb48DIgBUKkksy0FPING0l8ICi1ZVqKxFNCpOO9PQOAa4Ib6q+Z4q6a6FiHuuNXyb
O4mNIxzviGvjp01vAjCHkRhVrgMe6BchwQQ7TLBakRWx4Zg2NfJ3GFQZkkpHYMz3Y90GxG92Q9YG
lPeuknS5OZteGaLgenbrd/QpfIpXxb+YSNgcUw9OuAdiuMlDOHLeKcHYFCjTIC540OJOZmvyqo3F
TNFBnOOYxFZjWOJi1zOxwgmmfo+wfXNOJhctpNXoTgy3weIM/1RGTyamvCfPsTlxAQATTLa6MP+p
odU5hulgVKB4ddzuQK/3SS2EY0H4jrDNRexaOfII3fYXyC7ebZ931II6ju8ZtKNgtBySbqS+PeF+
hMDkgRWkyBpDagKEB2YGD8p5W/w+D5rKZSayoMQgXvdevsoNUMiP33qEhJY/MGoTV94Gh6ZLiMWt
cbO1Xrcu7SP1o/PcNU5zoctwzLlO+NRH0NcbUsKiyXkG3x6SFFsSKFDlnFWHbwDZ1n1+QkN8FJJD
kdJmkY0KivoEHuS2fyc/xdE1Dy491Srf3+derez40oXon+IWPm4Rk/gYaF24le6OJJ5ukgg+2Z1d
mps86BRXWphWIdy8U9qsdwPuyPsWj/1VvP2Hhqr/g+QVz5r1DoXUTfXVG1l+Xmj1HwHJZIM9uh5a
leZwNGoiwajzRIzKMcjf/nFLFhlXv+P24EpCV9VhCZ7xU9a6Iwc5x8i595e4yzxJRu4QvUOg2Q4l
D3wqSURnPqfmg5v3YMTkAgQmsH102+4onnMsgYVNXUShLjIs2NawcbRZLsjhao0kGjj+IJfHgFSh
O1PwM8K+AvCEUlzqacOvB4pDbM7ouZ59/dW56ficMbShFROdC8gogL/7mTDHNrleUoBLGXDeV07M
OQnJ37h42eke8S2/y9Tz+1gYKtkh8wCL7GQCPDATphvq0XvAXrYbTIcBfqBosj9cNphwTcjbfEBt
01jK407P5GieoHRifjmxw415NLqOdw8CYaTZlZRuV37Y5YyoFDhLLegGfb4iKNpU76yIZiTREGr7
iqXtwmJeQbvnOnxxWdPuc8p5GuwwgmWxTbjV7PtJd6JGX/p88oWdS3J+BbcaPNSEISIYSUZGQhSu
j7RHp2whGsUHuPAOu7yWexx/kRSVgla/MNFiC6GedhHVWyMBRes4QEOG3UnE0vReK9MfhUuHjM+z
5/TiKSUfls16cIlaD8H+bw6CTCcT66Svrh5Q9ELk+3ieimhbNXxDInndpr1PwjPFDnfQo01/guyw
Ew5pmh3yGXT37Z4YVibObsmEK3G+cc5jyuG3N6B/yOaXp9AQnYSd7zTkRmY6s9LpEpDZZSgsOz0f
7ZRy/r6b+TeuvDQsmrEaMtUBIWF/21XbnZSA/3gitMHPU4Nbr7jYY8M4prhBfIBbjrgsgcBx1wDh
2ftInkhT8cpDp6odtZsJODhtvH3/7S4XwEoP9wv8m6/MrGDXH0gMcWi8wx3OtVT/Ln8ZYD3Lu2xc
hDL+m72AuZAgUmkhzbWd0WEk8j0nd1zK3W64XyxJt1X4KSaMiCjiKOYoBPThwCL/tK9gY5AVsjfY
EQh+9E6jAR9R2aG2Hg2sPpQZpO6GrbaAbu1q2hn1qGDB4SWfPKEltfHNnsdvoSa/2q8LcxSRI3UY
NSu3YCrQ/SruVGkZdTo7UpHU/he4tt3hrRPeSHATLXf0s2EXgg8rbAGBWXAr707qz4Rl5GwmmAAY
HBGKGhHSxQARIaRMQMtFz4NrLK50kz1eeDEHT9up357CvO3RzMgnbHePOLllCvoS3D6SNzuxQSFC
bQ0LwEFnZlLFhLsXBpwciFj0BPma5Rp9B9/Irkg4z33O1cbOU4Z4l7vlY0QGeElzAvH10RsgBQsu
lvtRe2yC1GfyD610RbT7fm2l0w5s6zROZYN0k28S8b+ap+bR0pbPdiWNX3xxJt1izUQUd3+IhVCq
7SkgmkjnPfkS9E0BkHV/6IO3/0Aj++URfuOE1MTxtJcVjyCS3kVAVHtHYu1N4fT0fG6/FJbTLDuF
hYEBkHg4at0LsNnbjtGDcIchGBuK1cGeEmVFISY7pz5efvTdZrzbnEnKRjC6LegEIRO60WQ6kfTM
fvM/fw02Uv/4PQzZkkxZkSw6+792VhvjvKzyRy2Nk0nlgXhn4EB4iSw7PoB+tOUCbJsxvchtZ0oP
A6j6EZjToxMWmI7lpFb/RPf4E9lGgRv4fw/028Cen5/PVdYaadxN1u80+4BEwFAJGDWnQ93Y0JCi
Izb5+vs46KLf/p8pZegQ9SVLMxX9N5bJ492SLq9KlsYU7AIxX3y32a9uFr1BTbmz8fowJbK3nOYe
Fl/LkRFw3xfg5cfOhl6AumHXdPEWh33t5tOJ1uPQEwJx5wfOviYe5T+PaipoLaAP6JL8WzP8YS73
xbvmlblUanDg7x8QJ6C6FFhIQCHMPug+QwAqb+pNn26sduYdmGGEmxOSCH8Lk2KPbDpnMPj7IKpC
5vGXJ/ud4vI6XSxCmnh3TCLnFqP+FLjec8VgPh3Fw1OR+UNlin/carkhBG1MACcEWAhGZKf98DD/
5Q2xSVgWjF5Lhmqh/sa32UuH/e3TWoo3SvUGMuxXArerAZ8sZ3g60xOi+8Im1+P854hwyOGOqFPW
X2TZhThmOjjA/rBz6X8YIdWQJcXUDf5OANCvy614XGEav3mou0eRSgFQOif03+biHDwAlAIZp8Mn
3qo1XbPb7O0XO9h7Fn7+gsnBBZomhZpzUVZwLsZmtyXkyBZUO3ozX59hERfcVNjWC/AKDEeVJben
13YJoylU0cLRf+r9sHCUP2wg6v8SdqZNqmLbFv1FRNA3X+lBFNu0+WJkq9gggiLw69/gvBcv8lgZ
J6vi3ltVtzJF2OxmrTnHNExLkfgTqf0focu3ufhQXM93ctPEBbZvm9bT257NdRU3qBL+r49VUd/o
8nDHKvQIVD0KFK8dgHLvUYUaElXllzlN/kEt8tcl9Q/h2yVd6uJcXTMuyYIAcVsKo+uCM5fLfgtF
UVZHKs1Yisq+PriC29mFCBgJYNB+0/j8+Ky/3ZkniU+u7OvaKriMm5+2u/A2yIkypnS3HTjY82/K
rzKZ/759Ct4nQ7Uk0ZI16WnAN/tdVlaVLC5WAPzvAVVOSiuSfZ3mdD9JU0QhGgrL66KhJMfwvwKw
yZBlvIhsUMm8kpjqIesMmsXNxMLhy/KCjcN12W4Hxi9pbn/evaeJQlX6yUu1ZMbNsxL9UO5uR7k0
O0TgGjoWdpXpfXiesGpOp/Z74O3GRR9ZHt8ctm36lAP/L5PDD3OoqqqaZqqSwmz/rPc/5Je2FvSm
W6w26cV5Y5MKtpeWyxt/19jvYxhGXm1Tcg4oppS02QgJ35EUi4LoN0+h/MM4+X4tzzfDNEqpulpc
Cxu3q02rCQc8zFesazaikv7jS/Q4YEAjUsZ/U1f+9uH9u/TtXblearE9H7pu8eION7waHI/fKK1f
AhtgYrC0PTazlBg5bDhxh3GJgsEvj6Jf0J/HwrdHYT29rcaxvh00pe1wfGkzMW58DuusYg2FQzO6
gZ56t9BWkDm91rz3XuPbeRQgkF9xACOrFu83ZzWiUIB32/++tB+9At8v7ekNPks7S7ioXJo0k1KC
nXwjZbmlOTN9V+3TizVUU9V+f+/3B30jj2AE74yiPaIlSKtiVNr1sC+tIkdk9Z3RO02u4T745Qb+
tBv+a/w8rSn7803b5RlX+UKtltQvqscZLeduAFUYRUTgxdTMj34ZlMQV9Mcb1g4O+oL7y/L/40DW
+EPRFJE1TnnaS94186LnjdYuStSM7pCGhATHjP5HEKzXD/cOVPpr8vGbo+PXj33aMZ7P1v997MDv
xy6TXa9nCS2a6sme7U6vGKvAnlPG+ff4kP4s189jF2EyeliUvYgTn7Zi20t3edQl+v990vQEluur
RR/XYJff0PXTQSTS8I53OhlgDZ7ukuzFFJgDNbpbGRXaFCDia5nw12JcAv+kuPKlrW6c9L0LIEs6
ulgKiALq018d0H5IRF0lxXaMWATN1Pt2SDBB16urZLIvakRYBZqnOqrTQ3qiHZyFeQpwYy1N2ev0
QPO0oslgnWmybTm+hRCCwRprA5YKfX3+hKCnR4ceb7Nftndc2LaG+QL/PbVmQlg2956OVADuT6xJ
jVipOEa3V/qzW1sCBRO0iYItfZWNd3M5XTZfHXS/vaPEVH+9ImiQFn00AHXU8DSRhhjml2DY0C/v
w4qd9aqFPyfOjKE1UQFdTJWrI2c4oq7+Pe0W9xl45MY5+zs9yNCoIUoL2GFcqZZgf6NgTYEXgHr5
8lqSpyxQef5tolR/2E7iW/r/R/3HoPNtotydq5t6MNWW0qAYaMwDFqZHtrTSkiAHwvYIgENPQD4K
HUf3gq6QvgQI2k9pGowTGmwNcoyCKYFwDFvM/HNKvPumDhZfSPxckZn/lxPqT5rZv4xWT6/F7nbR
9bYV28WFAOIGRJtdUH3HxzczF5fS3mPLIeJPD89UmRiS6IZpNWxuPk7J4QVe+2NCcoVBmAu6WVKM
gfIyL+PbC8gC62FvN5u+sbk+zC7A9fG8PZwj5RDkR7GcChs1vfvbsBtlji7ZW2tI6xm3X/uuTGi3
ll80PZozcdtW66jv8goCg79zf3k7Zfm/z0xmPySZkoTXEyfo0+K2LaVLftqdHouqTyB0lBR8adpT
aWi1Ay4xZv1zFON9ZJKOXMXIrYC2440hegRpAyR1skneD/O2xDd1HIE4x/a3IUayL18GO5z/5fz6
evH0AUz0LyDw/AZhViwug5mGmFGYl4mUXgaoVJp1l4LOHAozgY0OnOlAnJ5W+4R9f3KeYVEi6t61
PtppvZLcLacAZdx+CSSp14sqVt6p7aU8ozbckbdurdUh9oG3u3NdqtibwnZqzdRJtmwDzHRxEaG9
x0b13lFfIuj2oy+Vzw+EAWzRuuRJw8eWHBLnN18fydDa8zEnkEE9UJLLFOk+WGi6NokZtkt1UM2u
g91USjMSIDOgwPdhfaMxWURGRDgGptp6jFfhjbDXaPdaAHvXUjE+vvRSstV2Aj2WNK4cyI866ciT
qpMjNoADMtsOJCtQalwP1/gWks8wQiXn4ScIsc+N+giEM8RnsiBIW9hxZXIsOoZPlvwBA3iN1PuC
VPqOh8AMtnGRZKM8uA+qtwspkDUDmIS8gQ7H30jPo/NICpWAEqNtN1R3g3LZTCS0JoZfJMYKPAxt
2lGLzaIgQqCLhFG5rHo6OXSHkvxKmucZYx5lftqstvF+hjkB1CWohkTd6JNbZI2UkKyuAdvpgbYE
cj09zPR1HUq9BOYyPMagkSG2IgEw19dPEqOBR60zdjeTK6nF/I/okcsawip31XXrVYPw7vAkvYLA
e3QXXotLUxhQYSJ4TJwWiYUSrQISd5jv4owwSYVyewUs9JYgh3NMMqyINIJkWyfkkaAxNUbCC117
Kq278Dw05xDSgXSNZFDpEtzMYyC8bkN9DFWTaA8dJra6FglvmIKadNSY7wonkrNo2AEyJr31hayg
6eGTCAJpjL4vWKgoAh5w2Pt8TgMi+4Or3mHq0F3BuSHKoKTrXvg+DAP3DE0J3UtsuiUbA3icNJsL
QIwkGARAIQOIlJTXZef8icwVM+MjIJXAP80AoTO2SYIfbh3ygid7gkyFNB8rf24wSPzkiHuVF2wq
MHwk9GJcwxDqZT+wkt20p0sTvOG6BgsxIaF8JaCUjLgiITmVPDNhComXslfDnbgxuJqlNtqRl6pN
eXJDAe3ULVQdMHzAQElTDBizYfmmQh45BuXbLRSmzaAmhKBnCZ8D3NrknRQz8gqgtQNLcjsX9yOa
3PTSP/jtuBmcZuzye+VHWMDTvwKPEbFR6YHi7/12XPl794Ve3dUrXQTOns9OQApxbrKq9zDcKfxk
HqIU7wec3HBq1jb/JJB9DW49YNWohckDdDhSPAMMuY57i1Yj3eMilKNdjyjwY3VUhQQOUnmAhuNt
/Rumma1/SU7BPSQnPriGagy32s9czYFsyZmdn2993YZh6qzpGAhz4Htkp4ZGRNKafafANAEbxou9
23ThcbH388E7gsuZMXqM85ER9dr4owuOKZAj2TdIFunGtNWdU0KEASGF1lgMiaUfmZQ5BRoU9/AD
+tf0sLgv6csK48Pk6m59M21T7lhkeRcgxz3Y2Rwf0V7o7PgIhB0DvA4eUT3cpTmWHpjufjY7xcpa
JejASFUk/mVwHj/8wwiQJ7LW9R21gF8PMUoyxHcL86P82k8k5/Aiw5Y5z3A46izPktP/BUIBjoKs
7DMLWs3RT3TgECDkBTqknxRnmE1EwL9dQDNhY6ZmehzrK9UHa7cRedKMpcltSJoR8OZtKixIxCae
FrskLczMR5U6vCS8Tkk70P2bs1tmfXLMWvuQR4fPQ4wlx2+8a/gAngMJmwAEM7lCSCJi1Wf8xRXN
zrkxvMzFdx5lDOg53bKGNDHT25wVN5sfwnxUvgqTEzYpc7R95f5/KGRspdr46jUrK7mhXbfB34rc
fAvRDJDPEr/RjdOoniZbOvekutrtsoSjdF/K7gV3gBIclieSXo0gm4FG8snbHOshvRjGYP1iBaW3
FH1yIsZWYo6OJESZYRmcMHJlEUg8VwlyImIZD4hUjYkwfgW5EW1nV7oy1qZdnYiVOL3eXg5DeVoM
dX4RAV48rgu7Pc3TP/As7TlnXd0M67E2xLzEIsEx0W8DJTX5lu0gn+RxlnJnuW8kUC6KgYoMVpua
s/MYpuzqELaJ7sekv4KkygPl47iUsH8guZsoGykOoCEuTx5jI5LnTXyJaO/y6G/88xoi+S02YuIg
UsZS5e5IHbaCJhBJgGZFcrWhxEuFmiFqJw828Re+uuZkyelFiztvyzC+sqyR6omcdYxRMRZnTLjv
dWwM81E2lgJa0JMHr3EGv8TLXClVhyBbUwyatPO0NWvCUgzVwZ2gVEDAA2GUv2VJvrgst7jjhM0j
6beWS20NPzMVXoovbXhM+NbMarvhAQM1zi6XJLngBFRECIoFKaehCj0kY5KoYTWf3tAqg6CQmSu2
0yq9zPTImrYpS+BYHuhh3/0W+Ks6PCJ2ppTUTa3hFiaguCTYCCVk9PC1ETJqUo+Uscpiu6a3Jo8I
K1Snxy/YlG+ku/5yMDN/qJH/vfN7KiocCqE2T/c98a4xfCun98YTrAJrAH882xSgjsuWpO3KI7Q4
Pi71QJ9ILqnXiT66D/bsN3YkPGDWWlb83Wmsx2xWWbuC87T3mZDSMtfcl5zIoSqwBmS8uEKkvmG4
TJTZLVFWhBlsSuqcyrgbY8BKcu+0KBkSuxT4P+e4Y1rymgjzKtx6NY7eOiDoK8yTe3APLIpMQLyC
bVAMkTNsg9tKS9ugxCXfRIcUWPwkgwSSVN5t+IhuC3nQhsa4xQmukaRUDSvvDteONLHLAMcTsoXc
NQOVfQRRFNFuWBucU+8x0AevNweQMx7fItzgPoHD/mWIydLV0BJfvdw/DAl1GpRsPtidsDzXA8un
JP0GRGBVkCJOL9tAMnFI9lF/8ZkHPd8Wo21EdmtADho7xD0MApN0CFKFfZGH8JZBuzom5ozBaWdT
bMpbvJzCYgcNux2TYpSCEx/t521ANIOBlhlkbyiOwWtyxOVcD11bHrPAja2pRHRlv0yERcKRa4lY
lgQYkQa0hjaHoEUqSeJEsNkHeOwEEaahsv3Yko3ETyiseCgY2O/gdiCN48Z33PNr9EjpYyBdM6pQ
bNL8ipHWEHIlsrNvGRP9v8dOOUg+s2D/1o2Mhc6u0eCkz4MB8XVbsgBkbBbIVvoSwpqknRoE+8HH
10IWLqf56+t5lCd5hPOCEi1b3py45/NnSU9+1m9Fp3XcC9hY3obnZI9ju2UzOiVwCgVrkeBB3OH3
3gW9zrPGhakwKXUIvg0fsTIHiwIMwhimOCQZzhicemC2gOu3BveAHC5ir/CoLLahNs0H2zAHR3R2
hcAZCTE4hw9tup2jXUt2kRSfgSAdvc93pqm49vSQW42CM1/cAvB7UTG8+nusAWZ6cYvJ1b9AUGfk
jgr/OjTiMsjD01IaCYGcnNPHUmcV5nQIk5CdAruFzGXkso0U+PdQeNIQx2ASQocItcBgTRQ4C4qu
6ZfeNhG453qCvC4swxKtmN0sRJbTfXyZiQMW4orbxx7L45agzdkmd78YGpFCJEIdAjpwdYq4pMu5
3FDmenRXgUH+HOjWGXswwpQPMTpJf//Jvst5ILwBfOef3dOkGhxdLb6TmXaeHGEINwFtItUX3Z5a
Z/DQTecLXrS3HVWD3CF+ohzcwO3vOaI93hY9VkqNqFdKQcf+jOj5ASjFfm82urOFUeJ8mA9Z0DGT
ISkMLsOM2gYCHH6EHFMaxdiAPcMBGj8s2dbonLL65KOKW4JM0jlikZZTOey3KezmmMwbj81OIvg4
NtzToqXNNX4wzeLFfUzMEbm7I6O3Iay7kcYnjmgaRfvhkTe8Z4OQgcLxl0QF1QfbPjISY3Zgr00q
HfFCYOM5PzCJe2gXnV10ZGHAQOyxnegnNraJVDUHBpKBgkInOzueE+4Ww9EZpg92s3V8QxeBJjWw
laAfv2L/eH1rKCF4OEDJQDU7Yhjxm3Jo4AUb8dKrWIxk3NzX5OofZ01gxP2CZXAGEEIicNgD3AIp
LphldiMlapcEmbJzgZw45MwUFRQ8TcJxerSM6eSL7ZTNF14W5JQrK2LujtSQnJwXLdVHxRC6lnsf
yK4cnoZyQCkgQkSEyI0xlw9L1sdLIvvXSAIgmnEJFRPJbgzpmUcrDo4jNbaYR/KgBATGAKHQeB6U
JE4cxhxVkobc7F/qGsp/5Q8yfU3VgkBoqbSsn6qO7c3c1nWb0Z9Js9f7C9HQlOcL91r4mJGkI0eD
zbDBq5Lj1esL6VuiHHqLo+D8UeSPt77NjVYcOJ+vhe3ZTExVUNyc2wy93edx08vIxyfa3gh3p36e
9n4tMm5cDkSfBRZJ20uo0fGTMWoZdERsjL8m3DMPsDJ6httLYb82IwSizoQCxgzJ9C6d9SgfBZVg
hg9Vw+G7mxV4x3uF26yX2R0aInRRoDmophDAJujo1U/ahbEwf2DbPLrkeJ5n+Yas61/u53/vpiL2
pVuRurWh/C9551thLxOuRbN9lNICeO+FdGVXI9cSa9ukda+/ler/2yzls6BLaYZkqBLAxL+7LWfx
dlPFwoRuh1YylV+hdoiWM79vtGXgQb8y3cf8vC4R4savDncHj3b0S8NWkvquxd9Fay7C0Ew4DjIl
bbO/yG9fuFSFY7e9bqUFVqr3Aqk3CGPSgntf8JwO3PmTl/Rqlxd3egl837BX0s4zkP25vW2JlYfZ
ysZYOI/6Bjq6CJMsNGwCCZ7VKnFGJJHaaNleodUh2EfG1kzf2cv30igYkKibwo+P1YAyldtTz9yX
D7fXI8T5jkZTFY0WVz8MUTRhMuS6qCPJAWJMwZ1JR5sfNX/pyP+wU/z7bvQ1xG93Q93tBf1ecDco
uhDuuhq2Z0q7uH46EOQ2hnKiiF7wl7wpb380+aTiRe9njL59VyfWXu7zQ+v2p7WS4u59jCcAqE4Y
o1T++m1bK//85CwZ6ZOl/VfS0ClK3bVHq39yq2yE/z9sF9HnPCmuztqJFzNOhh8fv4wX5b/ddG6Q
xX8QU9DVMZ6Gi1g0VpU9YPqZG+Wd2NbHS8badIkPWqBd4gdQg6kg496xz3kKFl1/DLIa/3M9usyy
zr3oE+Pq6qJn7RPp5oisyaB7ZYYY1PLfSD0/CFD6a9Vph/FfJkCzvx9mUd+O6t5sJOQVqHhwUr31
QqwBtkWsCVP6qYCg3XXfVGXqk90Zk5eBBvamoXIr/X/P04rR97ueXzRZUsDJ8bohU3saWpl4y43D
rZAXL1JaI27dDNlUze9Tf96L+Yp0w8sFwaAN3KGf+oTkpcZ7H4fcq3M31RRAhNrahCYC2wdkcFAd
SBfofbp3c7JK51lMm9Gv7Lf7q2BvAJbjNKvnvRJI2jNy29cNe1VaKASMCs1goxcD3yImzzndqU1K
b5xmesNXPVMB7A5rUhOjqI9rJ1IeWPZg3i8D24cdtdQo++nfeAPNQkkL0adY2fWY4i2dj97tnDFT
I/9gPoMUAlxoPhUQn0g0/iQAHf5cW/6hXPm8Sz0mksdQeMESdDamtdpeV1YA4drC0eBAzXZgnrx6
69ZvfQ8WyWzR93aATHdERPLYsjH+oV70K/ojjN+n0RavZTLSe1klKPqmsmW+T7Tv7NGi3oy8ZYkW
l/Uq519cODmCWacax8c5zhcsGb1OE0UmnoQFoINgJAG/jkfIbPsdUpxvnHBRT7P1K5u6r1kNU2M4
gxfEJWkZWAX75oCIGDT+cILqv/ksArw+N5pRvcUhdE0ndJx4u3KcyR33KGgLUqWcQT5sUTHH93T0
SGLFWzBHft2XO3d29uMDunAmz8azkywasyBwC1CgcwMWjwiDR68LVt/EASSJHWmiBydHks0USZPQ
ebyuXq79J+wDxJ4IYD9IsH5B3f0lL/vfMMMnVU8REvzSZ/rxnZMh+vWrpyZZxtM7dy0ESxYfD2lh
oVCy0ULiGsdtihcW8w/W2mpI8QgxAfrX+kqjj2kS0TsWBqdb/yb9kf7b8VFEaJ+6qCuG2gut/p4A
aulUZYWpiYsHPRqNvcvjMSGfT/wgEcspYuARlPBiKn7U3Hjrf3njlX79fn7j6TShy1NUUwMo+ffH
V52QPeS9IS7oDrAl3g+RU6LJ5dU9Ti+ds98HkDPqm3cc1ShG4wunEyr/5Vp8xfV8DSLL3+0n+3aA
44r2r603oWlyEH8QdVvOivV+TeNkUTLyqLUyG2BxRIT/cfTUh0PYF2tzfvCN8JZ5B1JCowYjmdO8
ZTwD1W4Rv11tX8A8H+jMd5Q7CVQ+85JDQEeH/lF/HFx+T4kbEzcK7hycjJFlOdt55mWfZ42m9jmo
OE2/GQSYoafbxahUfOk0pKxNHRsb7fbhFHiP8H5nnuDpqtt+WsuD+0lJE5eaxGZ6zz7RW+4CPOIT
Qli9WglJF1Nt5a15M9RAI8U6tIYmr9ZaJ2sUNRtxthvHO8+ZHtoP1N+6b5Fe2bxg+wccMtYV5oU7
Kwrt94+iL6kBPRoggCMUxt3OTqPulWMr2R1jxasSUcIAK/r35B6ZHP/QZQPGgdtn59O72445f8Mc
MBzqlQcS4XvpjRpO6sD6aiNadHZS8cPVPIjN992KoKXWOYW87Jzm7rZBslA2pWQUoJ7ivEobfdO+
PVC3o7uEe001R327rKve82V/fZWL7dGhtBeeYlgyD5t/TR7gIwyh9t5DeWhh3QGh4T4KD2E1aR44
oS6piSaJsrYSL9r5OZXfpIUwLoe5AaRtz++hEoq9ols/JvvSNSfSOyvunfdAT9hKXhKtT8nQbmmf
+8JX/5PiQfqK9omdhK0LJ6gJM8V1eVsg3j7YpyFdHlLIKzTsG3xafRHgBOLN9LaP9BreDK+b/fsF
krSfdjh0rWX+kAx2408vkHksed86ZNVMlkxsLx898nXI7tMBtzPYoCZdpSltGng9TpoOB24eTCbo
2msXB32PUkznex+vbm8lQS4PnD9I6cSlLIo+5fs+XK+fk3qhbA8HiOiQYSG+DKfQS7yzMxVGNelE
YygO44wGfu9AXbLW9Abc0esMsUE4W2BIiXmiZ2JPRFaG+zKnJCuGMoSXLe47+ij2qFdNLWaTAa3Q
SRiO1usD/wiHGwUMGv4n54PlgaBo+zcJzk8HDN0QZU3W2CFK1tP9a/XrIVfVWlzsXvdrzT4shPQ4
KcL6Q1k2WO4bSgzbdR1tP0Qy5UcW3fnRhabY9M53fVWvCDK2r/9+pj/NyN+v6Gn7aMq1qF1PqJVh
GxNZjWaAOB/4FL/MvT+d4r5/zNNey3icHl1W8TF9p49wFWnaOHy90+K3A4PUy6me53iD0WnJwKUl
XX26xWKzFY6tyhxvTjCT3djbLMplNyWtzwgEqIrEW02JCNvZ/76Pyh+FyfMHm3yuZfHb+8f79+Jy
MZVHkYk828ZCuuF2CEgkG/YBap91PsdzWUcQHUAG7GIQPJiylBnhziiDERDjnnME0qsWlYvgGtcc
PZJxLpFrXwyr+Ej5anxKj20gfuaREqFiFwbt0HzRYyCFCwRJh6QcG29m7SmYomjhvhouM1zhXl5P
424uq/YdebHp73r/bkZJ/BjIrzJyJjbei+pzR7X1DQIpCam8uJJPsAV+qIeN1tmWs8F1CMDuhHd3
SJHiRvf+urm8qBfPonv5TkE2NDpbr9lSmNuxxRentrK3m3lHrnNHa3X30o544ndqR7Ns0qlpBguU
kFxYrPOLaptYaun6U08dNliSSc6THAUfYhFmit9ULlGF6J86QAKCI5oeUA6CSc9RyY2bXF/KuQAn
k0Co4ePTPEXsmU/XeGfYJSW+ZrgznApXM3u0c88QJ8AjWwikoaQm0XtD4RNcZY4i2j3c/SuTD02e
rVuqgfAp4mrfxneS9Yp5VgzvLDWFc2dnXgPSer/mybkGzTc477yKtyYfCU1qXDyuSmUuynOPLLI5
7b7zR4vLJc2nu1VF3Yciq2SfoPygKeAgP5Ck3re5S43P6w2ptVfsHBIExc5F91yQmx3uQ2FhBYcm
fNS+huvywOk3kJc4my+yi+8anUsTWap7kwdq+74/DJQ+ndPA/U6ZrVeiQB7QHYL0HvJrDPhKX53I
2hwdNgRzUGa+ROUGTZj4pk6z9wwPpN3Rgoad/AXuO8JvB8EEZx4ueXp1pI5gUvTZfXeqvX+FPMs3
2e3WpweTa/myp+RN3KO7iwixppO8fFAHJE6WQvTJa+h8L9o8QldtwkA+IBET3f1UAQhaxDskK4WH
S1U+kkfS09m2HLqo+WFuOrLVWMTwhXNSXhacPShCIXfRN3SqsJ1Od/z/yZYIOF6Jf7/P8k+nQ1OW
VFTz/R/mkzjp+DDu9+Z6ETnMP5yh74Ol8d+wxE3taZLEJEY5McbmXypQfxbQ/0wi3z71aYNc3nbX
W66cxQXHUfy5AABZHaOg7Tk+jGQHW9y/v+cPWm9F/P49+yX/W4Hlfjclqgt/PvHuoSHzctLEG1fx
88hiye45WYqbTpNlDy6Q3fW7gtcTN5TkxV//vpQ/zph/ffl+av92KYV0t7KHxqWsNpS1MIVE0zGH
T0oC6IlxU//743795k96WOuwP167iifMBmaTArapvE16ivy3zg6C5BVuMNUxGHFUv8Et/vvDpZ92
At9v+9NqYZ1u++J058N7aNEJbhtbGW+Rc6Sdhb+UiMi9+WFNNDUUvxz1TIsMmL9vbNOq2VG/b7tF
6d6/Hk5PWlSD6ssMeoYQykKedBH5Pq0HO6KpyGCfvttdSAPxBXUcO1SbjtgV5oc+3ia3wdRf3fzN
lcISGB4f9bBHRfot+oxYOXygLHNEMRdaSuakwOtNjYd2NX8S+mktOGaOOEqv0ag4vOCzBVyW2mFP
hl7bSUagWkwigFkCnAWtthdz1hJPUbL1FellP9BG322zt4D5gEygn3G8/6J1ag/hg9oTz7663tcX
W+3+t096g3/v53UHPfv93w/wpw2NRY1W1nlb0Z0+Pb8qk3Nxd8m7BWDxO3cUMVGIgO04PvxSAZV+
KvBZpmVYJtEHTEdPvhFFqNVKk87d4oF4UFqyel427xzWh2c4hsdf9mk/fZokamTiGIQtYN98moDu
2SPTjW0pY8vSaaqPN3RdXfF9/yqviC/69z38IatE+evDnuYeM7MuhrHjw+TWOczveS8xJBkU2Aom
zEMCl15+7VTc0xobl1G7MY8BPqsGI8zBUWf7zilf7+KA6MeKc9Hq8JK/noueLV+rtoiOabHfD+vK
J2JWaOZtPeqOHouZEG3Re6EkXRv5L1/op2LLX1/oaQZrtGtjdadKXjygbqIrInMCbODUWmnvApDQ
B5Q0l6hys/X0l2Ns0CacCy3fCBXY2efsiQUQ4MzqgLGaJDY2BYSt/TKeftDjc9M5e2jYczEC/HFV
fJtlt+al06yGm84OLk+h+lnI1fUXiRb91b3fYnXGDG++70G2UGUn4R2yeSDBi0vV0a/L7E/b9b+u
5mlq0m5YdbMdd8wU2ZNmbzpIA3YsDpz+P1Fupc7B/rBAGP3vsSf1Y+tpsfnrg5+6dHuzzg56nve3
QXZ25wGFVHVdx7u5ebMfW0zsxadR/3bv+yXlHx/6/C7fb6p0a8orqS3RiUpM5mdnl5KAHLDrkh6E
RZyRmRLsAOt1cF5JRBATx6untW43mt26SudZEH//fSd+6iB8vxPPMmxJ3p6kRmZAsO8SqLZHhmh3
iU7pJZSWt6hmF4yAsIyy18I/oe6jzLTZRupYLYaXyiVemzjEfekYKLbpNa2ubwSS/vsSf9oZIBI3
ZEyZYM1F82kOPB2NKu9aTVqg8skyZ3sJKJTp4weq9436fuhsHAip0DgFgSgU1elJJe3yl2voP+P5
2X2/hqcN4f5Wne/ahWvYZY4JbC80KuAPKPEIdAWV+dsG4afx+f3jniZi49I9lMbg45hEzvG9sg+y
1+yx0HdxhYQE6YQenJroly/5w2JDR1LUDTaF4OOfO6C7qyI1960okWNCJnSoqiNqEavHLjAlp7u6
+e23r0nD5aeX4vtnPpUghLI4aq18kRdZPpYsQpPs21ypfYT4VNhmVe13h5Eyq0u3MKGGqxuZe4G+
6xAAILm/cfA4go5Q3jMgNMTlcjokGkNGgYWitSU6smcn6MF1+XDuL2gLgJC7xyyuHuE5PNydPWXT
AZEt160nRawO3SfDqF1yrkI4cvAOfS6uULrlh4DT/vU4PbLcfOL0rTanseaSDEqQ411AmwKNHLVS
23vKxQnCqfPIfNGWtGzaBxvo2wodLUmm0p++JSIkT9sYUw7mGuCeASGzsnvWVxyg9+QKkSNLpogG
QZizouBLFdGxx0BRnEZ2pQso1xoDGU3hnFp+jpiqC++A5vLBwQqE2U1/6zAptM5+d7Y7tDRmcJrf
M4cW8pF8kvNpJjQ+HBjp2nssbu9V6xbiYF/zGydXNVCywWkLt+PW58pb1B3n5wsqNuHoiksN0YpH
teEIc2p21NwtWDs6xc27BR2ImhE0RLg46ogEAY4SJq2FkrDNyRXa0M6/vpA5QsQX761zvTq3zH5s
urtdwygmdHzIgkxTn32faw5rGkmvO5jR2B8wPFSOECrIIzgDeeWKSADT1umtUjto8Bch4G+/4LeQ
ci2XHFhkry+zQL6l4darwjocAiNDdTQtqqb0XaBEDbsr5CFUYdsA75dFjuxQ4+nGJ1plnrS0Cs/w
dErGI1viuxPthR4XkD8P6+Jm2G5CcR/mCsm0WKTjexaW6Esvbw1lfeoka3C7e6J9qTku6l1y0qPc
ChlzN0TFyYl3GA3u4qYuTkdafaPsaN8F2be26+4a64+hqPjaaW62k5P0fjXH52xyfCTKKTkRlJG5
xn1wAIzZ0XKUA7lzLDwWt2SPRLhFoHHb2vdTVO0pFIsMPPIkG1cjJGrNz8jtZNdRPsoMOyPw4aul
qU9D4jrq7vEFBeKrThivGkuCWwoLpfPV/fChrwuKCHsXTOZWIGp0esodk3FwdA3EHnC3x02yv3u8
r+UlfVT+pV2Iw+vDO70fMXlR8KdiQNFjcD3Zh48qd48s4mewwvqgksK8W1amazHMWzhbTos26PTH
NXeHyk9dzFEga9yx2yLrr/qIBMvGSYdFr/J2h6i6jAWae1QkHpZbU7OnGNT/DVlK5K+8tgQCRhcO
LkL4snvj/d9jXsA6EazOlwEtWjief1g/mo2MUfjA7v5pTrVo67EA+sDR6X0Ru3VK/kRDdhyDJsDJ
aN4X7sPB5dc7s2Bl7TlyKCkNXKJYJgjM0UJsHrTTw9Kt3yFtgVT1dadX65QSUgyfZjD45hgf82wF
33lOkmE9+ETyCWQH3djnJxYEgeMYgAC+EGKc3FGHpbuC0kAOKWVxCKLv4gcVcHfKtIEihzMjeMg1
lTVbec1HnTNvkiaS4RD00PbDDE3QNF9Odza19L44P2iwBNj/C8k0g6HiYoZkyrP37ifpRz3ZcT7f
kG0xV4ONTj2YCo6fr0lvKbe22Hk9xZWGNr814qi4zPo2LWTVCGOdGedC+mb5c2Ccn9vQnAXj6XQO
pDrdxmSu2hs2OCpGSUeb4aWitvhRcluPL/s5SdMWPplbsqFnhWjUm4L6hVacJTbFf+AdAL4j8Ltr
zF4Rl2b0QCqTRDsbfcJg5eLH6elmN/cKiIxBh1Jm48+lMEKzubPtvciB9GDQZSY3TWs8dnlIwSG6
7Mb7aRWR3mSr3Eh1DHsWnS3BFT2v1ueGXRbUmiqEgWpOq0ET0Zv2z6oekEUZdSCziY0Ne4BntphO
Lck70PTi7DoDhXzlR5nfhg+iLd7qMsBI9EDLa1tviuC+9eBsbEYXx7jgOtnjJj/NjjEqo3KN5Hd6
mZ7Gxo60BA0RV6RWRw7fK/0cMPb14IGLBIEfCo4Tz8fYMwnZhprUUYkh1GMiQhz1PySd13KjaBCF
n4gqMuiWjFAOtqwbSnIAISSRETz9fszWXuzujMcjwx+6T5+wUm2RDBfCiGSa32lhIuDRHVi10jdX
C/gmkj+EBoz33tPF6s3KkKOvwl2tDtiyYx8htKs/ZlYOHeFnGtyg6bJGDnQ7/+bn4CEseAf+6I1Y
nGSH2WTgZsXzEhtNTH6t+OMq3mzO3K52bspyybXFC7y5xeFcLVhnrMM1kxfDcqbFrlVOCsy74/VT
3/CQNF+ahJoH1LJPBu4OZ2T8hSv4ZMU5Wjn+7OobXNmrFueIDA9ba6e9hyfMP+dmZq8vHwPUfsIk
8FW4Pvf1EZProACdKAX43MKptFS0n9PJD/jOn5zSPd7e+N3HjOsFbfEKgj979VxdRAeWQOxuARqW
OUxD9EkYZy228J3GXzyufgb/Y/S4mD644UhlQVHEPsVFvoqw/dAqbKVdLzy/eQuzhD9+m8ycS/uc
mcFrNbNeu6tqP1FGWB0CXqglPM3FbcDDXXdz5Cab2BUOWCPGz0CQ98na3s/7AywGJ3Dw1ZN4IL0V
uz9zHEacLNoXdo+V4fZDCJaoi6nfKISna1U76bkluhLGlphQTVkljmZJ+4EhG3qtP3CEPSkcOAsu
0819NZ13OdxM9hUEZ3jsJ897zA/lMYffzRmWZXjw47COvT7rsP6Dx8rXmnYdmfzo7o/uNmA0OK8x
YOddG5bU2pXsnPsLrJfV5H4TgsXzmEIPzI19VFmnPJQHMB08yph/hUtW6WALa2jTB4905i7iq43J
s5Y0C3RS8B4JftiIKJXi4DcOw5CBNwb1nLd4M0+OP+Em+8Tfm/SD8FrqRDkRT0QFJtBbinYvhlQf
bCdM4qT5v78Lzzf2y3tBU1YzdBPDOg94PbKf/dzoaXaDm3X2PfGg+XAlIva2H8WGq/TCxx9s50Rd
w7aYLj1SYQ/mJPMUKUtwWnHxgMTl65eSal+u7wj9i+V25mw5jZflriKCm0e7lNg1qb1soB0ixAs/
6vnkpv1DR3gVg2ZyD9xuf6ZniTW4NmDCPXLUIXrlljAObb16qk4J7R56j88M9AglHKh2KpnshDyY
9T5AiT1utrhtQUof3YvwNzdrZtqwbq1h8hj8+VEs5C/TlWZIkyvQVD8xJZmWSyZPmtfJfZHolsip
59EWqz3Rh4c3LibS0mSpzVFx7v3D5CegCmQPFp9ai7oOPR3wAbHvjnbFsRrz6CknDafmfr4lXYZ9
sYRtdePA1besM6/0D3AeDikBB+rxKtvn1wX7wYqfXPXzRff9oVhkZcNnxuVX+DF+hKeHD6XPw4Va
C/OH8R7MZ3w4Jvd5CgIwwCq3IflTO57P63uwpuY+8Cl2tyAhCovzK4ovDlENXHiKt+RWPLGYRZwr
ZjBnXb2xktkWV6skwJSPyHLczWW+EkzCr2MsiLQ2fMNwsKf52JwGuuJUhpZon1TNEvb/zozZiQgS
+3Dfwra6phP2ShgjbfaZnzB3nvuEjCjW9mGy4cVpGgbIkjMD+oklxfMlahVWLS5l0IDTvZzxNN/R
dDNRUuBC4nFvQSCBFErbtF43If5/aDfyzfkkRBEmda8g6ueAB/BRYv88sSWvB4FLEYobLn9HRBs8
EA7uZXkRLO4mRGpbiBafpM50DS9WdHVcsEv2D9bcB9ruFxnwU8wAnSiH8fp6VuenqPmKYET8M+zJ
8PxcTM6n2vpUfpz1P5xFRf72fx761DET4WQ6nHPvOqxo55n1x+GUHzKuhKOPjzjGZvjYBlR/U4rD
E2UkV9sVAebJGbamHXEG21jyL9XjmsBEuhQqQR0WDzk3U2mDXz9+hi+iCazHdLKSZX+zQfww2tf9
amLcsbLn13Jev7nQaiu+UW2epzCpEmTDhXH7+tB9GHu34CwdJGugnDopDmCI86IGO/BAbJRFcK93
sA/Sy6cc/sbOgbVrqXPqalKvq/Dc7W+uceX+aqHePZ0XlQcSmezGTfiCW5zeHALUSADwc4hFa++s
miyM9dMgTK3cjQ4nI+EbSxbRYCvYOXKu1YpfzjuTd+SsuUmptdoliKH5z8OaTB+nXapu9rQVFWdj
ottmeOs3VqZBVDpMZubwK3gEACgnBTIiF7K9zr1DVczfwW0bItqe9nqyowoI9Sme/Z+hoKc4h13z
uZvcUzxnqtmYOW5Yjex0OsB3wDdwDtxilHgMEjr4Hw+M/hJ39/vAYdU2dixsgkeXhCVw/UJUXk4R
VOtwjKk3n68A+xENQ00HmhW3/lLkln7bpYZckDyUaNBZr2QkMtfF0R3fhhvgmN137g5/A+7N94Ff
vW1f+KbyQvjHPWCODyGSDWKdWXOyP/xTu/MEUR2TUZd6iuk9izlPZXkSfYZMCeWv+pX8shPKaSf0
1Oy0FleAdoyne5Ua7TExQydC5xSHgZwU06pnQFFPWN0nNvl0O4lXBS9W/u5t2P7kyL9DCP5v4fI5
zpMMS/WZFDvn9bSL4O9jLG19qtaNeDx9seEpJe7Nbf0rWRWnU3KZFPW3HXZDqIsyUvQORcTZEFIM
42yr7GPi/UjJgk1jWjsk5BSo5A6JivVtHPGy3AzrX0JFLKJpcERQ58spIys+LqlL0BAg2zpR752W
ZyW2PCpPw5jyiLzfZPrxRtwEOX6IBHAjLhQDIJpC3UKkhEqHyz7+5Zw+hEzU2aWHpCWdKYhvxC7o
X7tdFyVudSXOgIJ5xNBizlXNo6PxmW6UYQ4PaKlSGr+O+pcgusD4NcWjZpnXcZkH4M3EkNey08dr
Qp0oSS2gRcper9tRCLoJSWVbxa0sWbaqy/2AFKFyXuFX9kb2k19GW/q7PTzT+not0gfTyngGZprt
itXjR/XKh724zY4NzINqDLH3xkFf8JRhrao7rUKZPXu4VbExGTZ44B58+Qo77XmlO/KiQwP6sC4z
tODWvEjwoOYLpiLHfjK6s9TOWtUMtnISewkSeK1yE2/wv1qxR81KgbFn8wKBde4OPzM64EipCS2Q
cBxF56Z5Sgl/lp6dlUeX5Rxz3enXcJHyHY4kNTmfEOqsY7MFZBStOFpxfUNEswABSsfveDqQmqAD
ANrfwwQtu7mysnqhLf2+dSWEprMfNXwZbh8HPazBgkkcPZEB40H5TF7erbeTRfX6IHFiU0V6Q3Bw
jwkMsPOMYJPwZs9KryMHy4S/MuEtEnkX/QapFJEHllFZKyTIt4NpjZeJrLt2ceSXaA5zEj8x2+gc
aaBONPJpXFhiXXllay5/71w9dHnemtCW6LRe4gSA7Xxw57OQ8bnhYt1yjsJKQUXM/m42dysrQ2hx
ifWTI+THRoCJ3raea3u2AW3ONMCd5BGZQ0XKpxoBJfgxDOwDlKBHXZVyPOD6Et82RbsxGQzaBYEz
RFB9ViB0/B2/u+cUSfmCdMmW49NMcVhwGoJfxJeT/zxNdDwVrSpRx25GguOTDBC5W/5rNMhyelu/
mJu+OWJozKf4w5C9+fJLqG0dcAqfpzwWJilS+NF8zj7BNY6YA4VdSHut0V2xHBl9WQBVHU8KcnxH
kU6rlNn6Dvk3/1blUIiAwtaQlScjWRouElz4hv6BIln/4plCJkONA7WIWpGyIou4A1YYSgju9Nmu
5OJM4Ut4PtwdReY8JMCHGwWiHV98fFsap9tXOGUc4rqfr3HTIApgCQWPuqC01/oFG961FHC+nzHp
wxV4dk3UqEJU0a7f2PoIHzekIaJhUUBp373fMi/uAwF49Fi3axJqXjBmT8lhtnquuZs0ydap9GC/
8mHVUF8/VyXE9dwpt9xWyvf40xF0dncztNfMjr8aBxwCYO1N4gShpFDt5U3WRfQ1eQx1hXjB9Zt4
XG7p5DX1yOKF99QfR0y+rrd0DuL2XMt5qJCFkQYKRKJkXuxbrLi4qgm3hh1Iz4IOmHmueHgRnzt8
Gpw0X0pkaD7fp8Ky384Pr+1IeBm1eP8BTZe5kYlY/W14r9/nut7pNOan/qKOR/AtWTtAx5KpoiAB
C7u68OAylfBmNAciL+apMogjjis/XWIVPPMxJNqlXDI9vF/Szk7VX4VW6BJjznz31dEv8WfY9Fgp
RHSJ2biK529L1900uTCuGVYUPd10ywxHnmkhOCkJWbF38wv6Wv+1A+uWf4ev95WjdxBCpQUdiRRU
Cw7N1ZPM+x5vJOlbHFAMFBiHUCN4XG7l2+93L6IGNk3pDnnE/DX5rWXvDUhA4f/dq1SeNzTUGyDF
e9RrTg7eRVT8y+ZR32fTeu9++3skkKkxT/KwUJyqdl4ovRemeC5NHO8BGjhv8tRvNNhdzswMxhfF
dbaThOX9iWdHtR3aXQo/SPK6OozzT5UuDnKXmAI53uzbm1AMsYe1ov1qrWbVYtgpJCWaQfJA4kne
wqOhS+an6G67FIr28L6zEbjan8Q/Gkw4tgSzV2/QzljwhBuEbB0hhJpyA+0fl+q+eLONVPquMTt2
0Ls60xE5shteYLMY7kH2gGDIH2v5xfJFN9ecTLqeVG/cVPlLNcEeO20V19d+OL9em+61bgEkX6Q0
jYwdQCMUFBuCd4fu3A7n5OGcCjMU1cGpmpmnoa4zoU0Pmjv0jvoqvHTw+oTX9fzCns9NEia20rwE
1C1jv1O/X/FnXynWgMdK93LFwQUuBvGcMYBgloDnfsa8cS9z2YU5ZVvjJuiOa+juK30p04fghf0F
qkzUO6m9mqUTyJU6LURjjpJ1g8bE3BSbUbQ8kQNvk7W+mQUlXRoakD4Ayn+RujS4hoezEa4siUML
WU3Jg8PDLSR2qDOS3lEwpyFoo8EX2iUdIWf0jGsONf9rPlMYh27FznsmtiruOtqP3L3ffOUPb2bt
UhHKCyuthFXWIgOrXFW0eMi5I0bDuHsi1i8cjTCHmwOX8s7te2krN0s+h2x9P3X3zaO2X1h1qD+3
8LEuWod0jZCzD8u0X0Is33C09/khbpGHV8xeCuuJ3xSzkiMj2nSylAdkHLbNAiTHKL6Gv9n+5ebL
F/Q44KSNuOrBnymTOVNbfMMShMWp/XzzLTHocWYc3D+lHf+9wwfpGGC4JokdDCqYZ10H5gQ9sVI+
2QRCNY+Xj4voF35HFj3eR/EcL50VMTXy1jhVmKdcsq8xwhYONzi9xT/JyffazErxnRvcKky/wTnh
le4eAb0E2oVfqfDpGIQ5HgiRLkbGcWj8zJHJXvhrUrfF0BExAzD8DGT2seoB5DR3ctVJ7eYEmZaD
tT0+9RCtQn+b69sE+Jkgt7TbF7GlEDt7s1WWxuX2oUPP8wFpe/epUEg4KYO52EoQS6E0ZLfWBJBQ
qkzjLH4DuQF3yAyzF6zRjwQq0x0lclCeS6Ze+pxPPSJeDtLT8KHuerd92zk/PC9iUWvW7ABBIXYV
ojcQfJ+TrXG9nZ9Ryscl7JF+xxm/AC9aTAg87dwFjzkFKOXbahYNEDLPipNpE5q/g34y/AJs1X8g
koWnAVwFpOwQ7oDQiat5NXE5GKUMuh3/KBFY6ncLubK2W7i1wGych/AIINAZYQk5/WPK3eQhcYxz
fmzgerRLXAF5tIBHc04e85eDfjNwBGH95inYtoBbdjaT3jjxigM1ah7RP74/xVA7QwBMlkogKLap
exXGSzxgrlPdFrHSBzAlJMCjc+3fVHa0oaKOqB0MtaNMIvGD32zu6DO4ZhNwCx9/udff4zJlq2A6
OBjufa47tcokkruy/73rthYA3vFizImFy8hA9+Iv43O2Q6zz8g1ISFwR7wOn332uKvsMQ4wvbsGI
kuDupgdkhPrW/OMVATgC+uSYPu1EFhaj18QmVLBQyNnUK08CWcw3AqqY1ePuD7qjnPJNtx5oRPDC
vtsgypQg9HiFSeCq/URnIQCvZq0lfmVeu2KCySVKdNVC+b7vhtwZQdMNlPdIrKhCiDgfNuCLg1vA
pqa1gfD8yDa5p8T2zVg0YPec1Gjfe5xg5PaL+zP20o/Xr77lctQW9bK7zhqPlSmH6nrgnJnyHtht
xcd7+wg1eNyvqCGBg1ZLYvXQrmYe1b3M25Kh+S5beUFTNqN8nSIRYSxURTDM7AxfY0f5bLFOpShh
bMk4mL+6txg1MMQTaK2igqnol4iO7Cv3hhVAodw7/So599pmUCxwIGN3e14oUxk61JzxW8krvurj
W4Q6Up4aRsy/CRYBdNaIau4TzZollp2oOGqfv0kJ6tWDCaJHlz5XBYspNUEUUO0Uu6fyUe1CXaBr
lEbCjSxJuGJIqdKP0GeUziyNspDp6duuj5gm6z0WDu/DLHHZVIb1Bmve8KFuE9m8gaPlQl03FiL2
NXJAV3xNbsRKFWtA4NJ0y60+Vw37vsod+UBwD0TPWdhsCBS9MYC9Y04NohE9mIgtcRpZovyWN9Xk
v5IPESqu1BZkPB6LSF8nS3qvfcY8BHDtdoRGno9ODUBnG2vepvQhEhikJe6A0MvOQcDO3YJ2QydP
hqs1YnqN74BflIySWqqxcCoSLgWXJV2U080zmi8azowKuV3qHwA95KwotZv63E6ErzZfnVOvSr/X
7IZUd/rdIPezM5NpWM/y9g2WONrvUx+J3LqINhm9KXazaSgMwozHDVg5XaszG9slPBzMEEEzNpA/
Fecq6zSfmh8a6D3oM51+Ggx+fSXO/Ol0UXtkMN39SU9Xc99IjX4gTkiB/qTi177z2nl/Figy101E
2QhWuL3daebdXPxW0UNtxpW4gaCw4DBJVo/o/jHQBSw1j51aESm6T5bNzZMKV2F8T8u3Gp7eGD1w
3GFoTyRQAWTcfML0H3ifCE4Zaug7xu4Lam8ClIlzLjEBxMNx1dJxMUpixL7AoJKtyFC/Nlw2Q4zL
RVu45BiBftvdHb26xWtq1pyukJFUyWM9VVNbajNbgL7qmz88/DWtAafDhghlwKanI/vGt7yqJ9Ma
xnJN61GePrFjeXm8Vy/7lDIYDYxrHfQJ5stOORKXPLlmLcOJBY5Dw4D4c91O4YOlX2zA5Ixx8zSO
imxrCoPilm2l/8qTeIATRGWgsBKKz4nSAAJFCRKxgaTFiOEHUIDmGhRC3NwYKjzDXrLuwo9WMJpF
AGyXhuGU73mJ24kS9vhdGfgAMde2Z+deIUwkBnBwWkwZUOSEeusWzYrE6JUoMV4Qvyqs0r2Kzhf5
1RjqhzLzxdlfrUKahNCyUn9pv8sZIajvfDkGZGGjoJvNlcZ9ABPvNOqDcy5YzeketO4tpUaZFtnf
ja8sGFShqgrIu34cNWqstfgjBexB6j+eAH88uq1uvNOLdHMpZcTL0DrGZzPZSX6zy6gfMiuhZmCO
NjjxRooYvxQCwNmTLQi7/77tMwcgAsj7tRVZMDShMFPchGha6hI9dhnHQTQXsDxSqOaQMcZ7GKDR
/RFRgsiDq/JrF6rL5yGXLPHv3fu4DSo2ldrrok7lKK3Qu+a3+1V/1DSfc4Zej4kqODZsk2FV//Ji
hIu+eWyL2h+NeVzsKjV81v6zdAqC3d0EI8gOJsocGEGSP3phkcEIORf2+IFCT/Skr5KBEEII14hY
gdIEQciwcf5GCaD1tpT3NTw00lELOzk+cNCFLwTJQ+VSDSrBYUkLHCjQqShj5sVUBAScNq8drUoF
14h5GSyHwTXlNUykY11iGcU0qRzddsYg2kKX+oJBo9ngtIyEKdMK+tpgdpoUGVAn2YhgSLg1ZiRj
W/pP62A80syZfg2WTKBTPcfkuDPDWzaXc79Yv6+6M9vGXxTBmOJxq8HP6UA3pJ1CgSwwtoFOVMiL
3kd3SuRRtaFFbEAoGD8UQSPhijUIOGEREsxQIaQpVnb5X3Ks+5AGFdCelqJA4rRImBhgMcRAi3U5
Para71cct/ZU4NsydsoLfgQ+EluBmu1ZrrWUAlV54tpdz1+z1RiyOsdrzKYfXbrRsfifdq07zNLZ
8xI+pMwjL91nir/xN1moA8ysIkiFL3GT7mdXSbbKLXFTKRIGpmen5vvxkVATchrhQRrxxNrFNyeX
GdLPcd5zJ9rXlnN5RMtroXmV5hV84sfpTiw2FnML6guEUuVninGcGkr6Mu6XDSAVzFmvXilRivIJ
N5xI8/Snz2OLj1z3yILxbBHvPo5Q0QgXi+/Yu5j/4zBZ/gErHGDlRPoyXcZbZXFj4LIEIGgm62qs
kTz9A0dT5MXRCHDFmyBHT56cMvdvRvwySyCcRSX9LMQkUrSChue2LTIMKIFUx52p2bEQQGgSZgcq
eW5xTo3++N4/lkZMualxo4OJAHbAPNgbpa/ETvuy+3P6jTW1FJibRrSV4pPj6/35FKIp4tFv9tmh
6aO6WeBuoKk2jbZS22bmjuh6ti+4dKH4kVChucjCKDiJoIQghc1by1tIXaN2JWy9MJXZJVyIdDRb
lQzKJ3VbdwX1JRB7HbvPrbEhdQMWIhZ7syVY1tPl2/BlIjPFZS7Y8glV07w7dNdsDEYmhbkY6umu
xacttVjJ5uNSCoHOG+dnq9zSpKSc+IL332dAdwO5vMF4C1vsB/xK7PJwEGwZpu0JDaUaBVXLPWI8
gCkRfp1SmioOaad+rpvUG7rg1gc9nQRnHQrtymZwBM97Cf1JYc7N6Ci6ccnYxQHadyj9MWQQW0cP
39smUuTjHavSfcOpJYVPJjjUHeNEecPk86+c84Xxh+SpO2n/dnq/uiqT0xvpkRNbErgDFk8MHQ4L
Lty++UTLfnV7oiSzKuGAkg4FHCETijO+uO+nknct0xNogWBydMx5Bcjfl6+ttNB29Vmhglg/Oxos
eFufco+7smFXvXNjXmOZwjzBBZjO2fTf9S6hWmT6OftjTDJg+mijEBez7zfc5Wv+2KZcelQHki2Q
50GgCoxqkFeDuSvfG7IkDjdX3sTjvWTRcWWovxi7mIJ7M6K7btEeQgJDYZ/gGUkXxeQeKIfLSnez
L8oawrLJuqIqhsKzNRZYcB7iCeQbVpz09QdSuVlvp0swnezneQBoh3z/WP8QpAS3xqOT65fgcS5i
Yhpnugru7Tk8SrLQX/gVk+G5fxh2Cjn87T7AjWpsqDlwRZozGpMP9VIs8Oi64Fa7fQJk4jxqG/vq
+w70GXC74S3rNWjXw06cOAzNgdWtnwdbOmGCNzcYnlJieFhNWipp57V9esNPqZzZPg8fLtQcS8cV
2FhRVEN5A5QMgWVsY1m4/VcX3ZCQUtZjMAfce/NEzDRnB7Fzk9fblshIneJBOAtmpJd+sy1i1h02
bLwqDAIYbyre47clDDZUfx5LIJyWThDxKOVSou57Y9FmJLN+mopz0wPxdXgKLi7zM+c5XimABLYO
/SJEccqjeXUWoEcRJIjVF6xAdKO+dgtAx9Au+nX4OlS0V/fgzpQA9wE9uoMEPV2QGXZPf2g0WIGn
AsoGhCpRtrTBKklCluz5D0w7XgwECsWaH6sPjG932OC5xUe8zlaq7HwyARSef08/C9JdXtC5B4+v
WTZ1I6Re4pLJWU0qcuo8YyYTZTN/F6tCVafeTPi7NPNHuezwyitWzdPXoUJyASdYg/69AZiGqYmZ
objb1AtD8nsnXr/Si8RRSx95GSX/rZ8EKqQWRbFXz5Zi7QqvnwRzvVso76mA4qddXOkVYtF5Q2VE
YzlbPiXAzRPg7S1zdRwePvW3R3k4CFbF8V/DOW3aD4qjMt7N9HkLIRcMKfUeQDRc9rvneBjEKc8O
MKjCq1SbYx1aZO6zC95CUJK0p/ntuJBUpAtxEbT7iv0COHbo21MyRGOrwGcBJXSUc9ziApcApJJS
qbrySY/MzC7edhoAbOYLBZ6LScmwhmd+FTJ/CBF71j/J26tW72UF3s0i8KqltJz5w7e40F8BGoa4
sht7PNKL029TGMpOUdqqhFGXchFxs0l3PFbQuwqW3+8Q5PqmOKaGnYlklfFlA5l1q1pzOyynZ/v7
Rs0ud8JQ5xLjMxkWqSP8aYBaf8aHWjOEcl4HFRHxp4bKbNKrlxttrsh+N7PN/cyXPpQ/3v/95vJb
MbFRnMcODhUzv4tXCiXkd0P9iPc3lhMKGbEh6b2l4MkML2/hwLJpEOQ+xjdRyq6keUbl9QvCb8Fy
tSOflyhY5puS92xDsV4JN7fGGnb2WyM5epHQ053NU5k67w9pqVMVHNFGvEpH5Q//9YcpaJSyeqnm
tJUHTSK+1cxPmg5qdKPiDeXSq1/fDbQV1b1DzkGWTzZI4yu9//rT6tIR/wA98j56y79tFgAio4fo
5+/WVTT7/XXTgfzhNYGXneJhrT8jfQiHAeR7gzu1l7AKLekwDC4+iOt413lcTeC6upeELDf5QFuM
MwZlpDeuwfZAfxxUvMLLK3gYv/j34MdTVkuVW6bjTnEE+asRS9csllpqpyt+URkZkVmPnzpnde+M
y5O+5hbUYd4fwVBZyu2wLz7EtbmpcR0UU1de4OwX9AxuvjpKe8N/fHFazHz9M0tsMxgc4JO7J6hO
lYQocgYMpRNyl+1mAozOLcRL2dO+KIJ4roXKtG3qI2M4w2DV2K4yMOOaiYNWLeyZDKlA/pJxsNZP
GOdj1xE99y85ukcMa7QmFNq5iK1g4pisNpgCaypmLb5bM+WvGL0CmsPMThqvfE38+zHxwQVTip2X
T2syIf+QxTCWQVTek90pwgsoJisPfiw1MAG991imnoS9SHb5dDYcY+GkbSTO/3kB3KV4yb78fBjk
TR+aNqheB3kHEA4+PT1WRvAf1W407WpLOJdxp3mwctieQf6rP0ID7Ag3Cf/eb1QGa5dyU6/p7B6A
ENsbSBJkc92KFfsW+4Zp8/qehMGGnQ+o0Ck7ZN+KENZzRPXmYDcG2Wbp8vkrk6mLKmsIWrZDgof7
w4HoCHw1RDPVhfGtz1b0yBDR65pMBrfuFk9ocspcVA9xf6XqoDk0GfxeaGak7wkTgfGSBg1gFofj
SzskcB3/QSMT39sxIkyfgQ79mzLH5u3WLPg/5bsHyqfS6eUlg6N887jkVcjgOnUwYF6O5gL4GmE4
Ri1DVIAqZpxesNXdrDrL3n0hfuWpDVdXYW39Ti1/z3OwkoUK1ecyUNM89iXnYm7Lic9/PFfMfd6P
QEtsHGF2PSfUY1e1YbF9w1I3Ar0K7zHd5Na8GhfOK0meq0EdCeCmlTcNZ3IHvvlIt/Mrdx9knabm
Avz6zTduLvra/I4J91PccsNr6NWPHNqoyPYJeUlj63TYveALzkVoOPHJhGh7xNBcNj0zI5KEMOs7
fr2Y1j72osK8Ql6op+bjjmoS6+9qOgcbLAS+OE1SFhVh2+/z+JFsksZRtng8I/hDaNj5Klb8iTMO
E+GAcJd6MxvmBEmQh/hZbItd8/EyAq439Yd92C7E+06lQn+4Jk0pvfTz86EvFCDkoXMlrB9GIEjB
0RYMsWexxTggDqcVYdJ7PB1N2lQI9E1xbp57wc3NEHw62SEcwLW+jR4oHjL/Ff8KdF8e5kTtDg4Q
EXnCLv8kr2Qolg376cHU/uG6A7arEL2aepESaJLbz3iTjeuG1nNPUVs0oNPBA6v9c5K5b5wYuG/G
QNCiWe5LrGPJmTyL9pA9aGuNLNBVVz/dgMcYPOZOBxQ4evGpUA5lshHEIJf9XCQy5f0JXiPAEK2i
QrooZxUKZ+t1V6oljcZpk3107zB/RGkaFghU4H7vu0fAoVqPCyqbh4Zb6oBcBWsPPCRM+EMfDcwz
kNd0bjAGwOr16Ty+3ig/eBqhQYL4QjizAGCYYHrGw2jxbC2+KciwPy9d3NvgLuRT9YNiBCTAMltH
fIdv3PygoJG8I9lGRTSDYB5SnH/RJ4Ey3ZctfAiuMVAWMpc4oUYfGuA7oicQKCrv37KyF8p9Ajqb
XzO68d5+3V3lmisu/qWTm31K/RPG5qpJHfZ+9cPo/j6XvlUI/u2xuH2pDH7hyKML4g4anDQLZMpb
raBecF5VKK+fFI2GHPLRWcYN3B/dbuh9FoMYaHFozuFF6uky110J82IogMrHA+rXzX72+xK78xDt
Dd0kw2MCrfu5xNkQsyYIWv/TB89YkuSrCTwKrrmpjReGc2EA/oG7kcgIJgUkn8tzWDkmWwplEZNy
7RTrwftJwlI0xq5YOnINi90ZW3hONSefJ88s3biKMD4Y2YF4GDQcUSv41CRZvL//3HVXfEy/k71W
78HtWaFctuoOBg74nMT4lu9Es0i3tAXhhqvzaS4wYCyx4EV9coMUlTgKQDdKNHleQS+F+o53jPU4
cGu8f+90nR/6KTWcexVoFNzCRo/6SFMsnRAgg3vwePtEOXPrnVkNpxfyhSNLc8S0qu4wT+l6P5st
GYFwkr5xsij3OGs8qp2M0WNlI4eaSdE4QGRlNKytn7+v7EAqOPYvJdxJ8mwFm9EzFxsru8w437wX
lRKO4KN7P6iYOjfzygSJ8miZzXr+/nv8FFQsv7dZUJ25NJ7d4YEjzcymRy2gfzer5qv6VlV/Hl+r
uystJdMZgPFP6Yonmpp4sCwksCauqDXule9dC7CnRT1zVGhtACm6zFiAz66HVNQV5pD4FSduU/hP
yb2/5zSZQtoDpliIwpWHb1YhtahAgavvOKzzGuWbB8Hs/lPXEF8/MmlZChc0xg+IZIkvmdxtTHg4
CzhHjCeUi1VZHmgJKCWbEgto2CjxzmSUpWOig104bu3VriwoBMLHFU4yKqpFfgEnx2U/t/XSMb95
X5/1PjEDYYkP4rvxVIipZiBdZr/xSlCchJivP2M2lRp3YV/BvyVWAAiTYuNCBGm56q6QMJpPZmuq
C/QnGGFqBLcPxryIN8B+7JdmuVTwzBm6ZcoAszlRcCOKlWAgxh41KYVUyh0KSI0CS2Yu4md3pxGQ
Ini1uWLeY56TPybHcCUTgXz3A8cLoVeRIP2KpOSl8F5oUlxmQ93TU7XtS/QzUCQyaBBGtHj3gedm
NoqFMQle14yOprff3/I0vWRew4SOKbfsPL+AmyDCEBmj2Fpuc1V2eBoMJ11ySwkehVUfSCpj3ev3
RcPsiSLL6fcTP653eF/vc0ckUunGnTfgnP60cylM61+NcLMXxLy6Wt71v76zemXRzq4vLhOcRFXY
VWgGxlDGp7rYdomTPhddvpNui16LKseA5aCsNcUVRd8gl8w8Vif5ESjMyY2A4Q0PAtICG0IzL0BU
4xrcFyw5LbfsqAeDfpHwIV5dURxExpcygMWW/2gI8AOhmlC4detW2dEEd02cW74XIYeQaTXxdHAc
qb0ixYyu4bO6ZsWRl/7H0XntNm4FYfiJCIidvBW7erOKbwhLa7NTLBKLnj4fgwALZOHEEsuZmb/N
vBMW3BG0IFz3p+iFKHdoFdJLR7xnjq7Ek0VbrQM6SIMGE1g97qc1xqC+T94XHT2QjRj9c1Uf6BME
fKU/1M4MTFB4yMnERRzaS19eCXKu0ZDTDf0+oT9bB8sfvazhpYWl9ks0IePCOMxWHaQb/ii3ORiK
RXvBdc3+dbTkypbn/vmHB6K3a5ZboHlUnO5vdlJZzgN/fBzD7es93chE90vy1DhUBSDf+BzWthqt
BRYeMJ0f6F3i0W5xM9M/zzbd5s0H4AAE+3puX2BzPDwMQuSAMArGeCsDsfC1zFVZ+8Q88ghR3trh
pmSXwNGMiB9UrswetC558rJhZpntZJ0KkKIP/S2Vea0fzcElfenpyixRM6dU0oydexKsLkcLO2Gy
VcpHOQon8vlGPrQwF3/6S8z7olxDDjKeLwgImHWbUax6mInNLenqk/E9ezqqEGABfrJGqPAZz1M9
UEjVoYNoFkb5y8v7KrfosmaVVWR7EgD6Oz1BNj748eRvhFkBLYObIf0vXs3uXbpj4O6AWFoLP6D0
/8PAzEYA15qnM6FnQ10fXjRc0dB2BPYLlCKwsCeHE+nzGqIgu3qEBGHRR/Eyi7qPyEAkMoyPy6V4
U0LLTUbul3HFVjWDfwSNI0v/3H0uQ7YqjQDzEH4ZCvKTq2z4xQFSFM0aykUi6yrrWRwLOi8XuBOT
54BSfJ+vlmqtzvv8VxDsLr3r+JUFYEc6EAyO6NL2eDeEh5hs+E6vB9aOoENdTPWLvJTYI7aHssav
sQB3xX9RaJsrWQYdsahjJZIDrPdodnuvAFsMeAkYX5pr/5dJixdDJwZQgwU1PasorgwRjF/priLm
gkWU5KUwz7JRAyFCo9pi+91up/7s1MPJqht5mI8tr/u6gHFpvC5eJNLdHL1KXof4z8CbG7s4GaZX
J3Tn9Y2bxFuUAE9gbj3mtQtGEEeXhqgURbHiYvn81zHp8ru89274yVmSsTU9ciuTXRZPnQHtGzpK
eU+MSWuT+HfIXp55UE7pWfAGBrSLfCrGuSGxHKEVndwz+s1zxglBUqhGu/3ivSVnZMe/DqCD38kK
pNJVeIa2FXI9cls4eR1gOf4qc8PlGG067yWt80kS/eBSyLybL0fnzymT5Kix0lUFgF/w7tEF5eNh
RBor6hzJdrKuEBhDh/E7+XnJ0kq/Hom2psoEDdI6ehpow26VwvdxS854Q0t2Y9L+XD5O/jOYx4oS
QrI5yWpsK2jZbKC7r+Qkio6Y72P4J06wWfUjIwD7LqsA4mRQfD1a1V9mtk3yZcrTxkj33Gv9UaGG
6vWjovv/KwGpX4v0EEowQDa86ktaAELAkTbCit7v0xAwzTrpDxR6OCGM+p6DKk8vLcIwdZFhDYbx
2ecUMOj4p50nrvo5KDirSsYmsIxmE14w/FDr6+WwlhfNZoRUvjcDH5l2cFP9Zv2vzPFDhC3Kdw5j
IhruUr8CrJPwOs8ZJkZABJ60jr309aPrbXBU2AT2bp3bW8p6EsVDZZniSYewM55owHE16SedijLx
CP+EH06m8ChK+9bwpfAnu1EtE3U94X8k+l36SZyAmtmVZqwNgHSfYxv7Mg6Z6DxjF0gnTf7Viv9k
8I5XnODRA2NT/bL611E0HcUMOHtfKHfQN7ixA3464jhkZk4pLkGigc2izNPgRDmh6Syuw07vl+Vs
11Unfj8Hu4TFoT8bOKOynQqHl5IT1YI/xBt1FjLJLOp6y7hbPmkFc1eXvbfg0iWpSM6loyp7T3Yc
DIv++XXgb0mRo97e9qMcpBpmFg8Qh/DL6cVEA6//Dc2OcV9FPO08g+5bmc3fxFlfRGFPVX0lh3Df
vNEKOCBnafUtzNxyWCSJOxCUl5514U/JTh3LEmdUUANb/D89+5cL7I3g2BObPyM9ZJ/WG9lHYd6r
5p8wK5yYxowVRV7CQZaBPyG2K45PUbZr4gsIvxvs6OM28om0oaRD+OaKpFF8nss2+aG8JeDjsm6r
kA46lc70VJh5zrlSv87y74r2WpP/RsFw5Pch1Zdj7paoUVYSE7F8E0E/Mu1AcOhcm+2aSa7KqV/w
+ndOXjoCgHi9no1QZdpVQqPaDxfzExAKb/UhO/PIMIxESkp7N7A99UvlRW5xtX+FTojLVEOd+L/I
iPc5OuNQSPVJ4tLcYYDgjI717+QSE5zTtFhA5mSaEezgVefmPEJdlGydQR310++Y8IS9vtBcab6H
OGR1EvGVhHst/2nr0UOuA7NBoJSjBrGn238LhwaaZeswcuTn2hoEzLR5ld/o5axaajitMptwHP4p
rS9ygAVyHliBcxtYZKXtjH/RV7amKZmzr0Dxi2PqNNYKF7e4HH8rthrHrsJ6s+ZMSaYRhnnbfODk
mWw/4NzYwjMbowPMJPMerKA1eCqZKix+ozNDb4p1uVpkdHfh9QNCSLK5SfbN61H7yFJULHZ1hE+d
a4WQ6vwUNqbL+QIK0n6uEk+ksoH5rH8NtoE33gwmpSYd3YUoZRErZSZ2Eto2xkq2bBqsDkvctoFV
RWNTHgEe1ftzJLXfrw/GDyKdN1eH2E/hrETWK/aGSc8M37Ya6IEVpJzoG93hjhSQ7xR/VqPkQkQj
yGaRIbRe/bZFTAiHdo8AqK8OJi7Qu/LFRsq/9gc9+DXdQjg8vxBw/GMVpyMuqbDU+k/sRI01MWQx
ffN08jaKL/euqE1/PwL87WkxMwOj1gQY0jbCVH5OscDRT14HejM/M6BzfYyQ9d8QMUs4UevCqeWq
U43LkE3LrnhHnCE9VyFeBMWfoWZUcW2DOHAp45mtyZfn1xvZvO4UCkXITVh4WUG1eyapct2cRoz4
luhQ5AE/DV7ULtGX1N844AiZwDzYMvFk60nXQyDq74f5UAW0d6TRE1lqOWPudOLSHcQDTsB5fUAy
o8JNETTPncFOFWF/0S7TQYCJ4/mirUaO7qbTBhSsYThuPKYaqpnImkmYPTI/fxSSpLcmqws5F7Cb
7JOv57AZQicXHCiwqvQE4E5p/g6ewlavz3Lr6sgHD51qx3iaJo7EfqMPpZIGKOwWsmJnW52koR/j
/460Gfw4miBl6embv7PVrKEUXzRWMrK8iOsO+bPW/zJllW4i9gHa6Ral7T+GIH0n4fiJ/Kq/AXUP
bsdaVS4R84eY2WAlxPHjeJoNl1b3i2Gp7mf/YjKbJbf6BqAaV01txapbAPvQe/BhqemsJJqImIZ+
+wxXJrKTdV0iCjWA7CBsDs0BcPa1giI06d07q2p+xsQZVyqlj31NuGEwvmNgXcoYtQqbNv9ZWK+/
BLovtvBztdQ/A9TILv/etQ3eyNe5F7DgFFXwC5srKaAPnzMZCuCxUvKdpKv0Z2KTcrdQnKF68Lq/
/vheDcsAsm81dHSmNN6Jf6StFdjASLdsAo0/W5/P+Kl38E0yqpG5uhAzknN+CpVfa2nMRKxXnkJd
vP5f/DlVv7PYbfFltzsR+xqkm2sKR7NYAO+FylbEIT+xDnEExAXwM5cwQ3wbj08acIu5guO9QgBr
nscLUK/+R8OC46Afd9z9IvxCn65ZRecysr8ZdhJflV2dbHVSFVA4P0AmGtUVZh7IUUkbQC4iY/IN
qF/HTDhjAHchmmp2anyW9HWUp8mfxZVAB/qjE+l2lclKqe3YsMsnskoLSLpbIm1hsuoAHT7+TJvy
fGc6ImG/xODi5Kx9+/gGelgJzFbyW8CVC3LhdPlut525jLpg9k9BJmD0V655zySZrrTjoNO4OHVu
NeMWIQVl8/X5lknkZiMizRBPPLFJlxSFxMtS983roBjbEDs8oRft7vm2kKXkR5pVMJMyXwjiumpd
Y/XCgbaHx3zli6xDgeCa+2J05/KixvjX7N/Tlk3bbM5lzLaMH57UFryKb5k4dbn4bJQwkFFGbj6K
Jf1MOP0u/s3xsICM/GKo04Cu50m86RIrbawcHZAKRzRqAWb5CMTw5T8LpGTS4h15wEWQqeE9kUBk
l08MYb/l0yMGSc8cdjmoYKep3bA2FdyIqaK/ZLFTEZh5MlFEfVyt9YU9l4vJk6LdXcRDxHcGAtpp
hfU8yeeZXezMRfReqHvxO1Hs50NO/erjg4XxnxXXidL4noAydFShA4U8qItkJSLLHHe9OWmOSTDW
ucrjceLWAiYE83siYumy8fT39hNxwh8navfHHRB539EnrWDf99VFQ8VD+NR3Qa4PmUgsMWAWezkt
5jT5xlqqgtlLOQvZpVcA0hw+Apy2CnWgme54n1RJW2VZYs8wnXanspIYxw72yH2BtLA45K+tVjkj
Ba93dMPJsVLEvv60JNKNMGd/rKq74/tMkQSUWfBBn7uF1Y5AkgoXCFT+A0Gh9Qhb//2v+yq/cDKV
3OFgci+Xq6jwRhSo/V1A5PQrykuoN9bC9dhQFvV704v3+BfUrZ8+DF2WcJJYOysj3nTFR29eMJ4E
Co/NxwbUov8tyWCYh5vkjvUojhfdLzaPV+/E9LvGvDjK9C4x4dCuuKbVeB+h1eLY7wXLOOAbYQBI
v7MrLWH0SFlnSPnt4cTciDQpaZrS1mBTHBhNval+JDYI2PWFBRgaGm4eSp/n3PxLHfS4yrIjDgt4
fXKVxNJeenDDDQO5ADpE1xDreRIdUBdJ5SqDyQonK2VS7dXwKnzY4LIAI50BzkCEITMGm7vTWhjy
MWeVzeB96kt+Z5MEmH0ER5I6BTaTtdJ42QPSEBBxgoC/IANRHIIpcDJxjBr4ytk9cH9RQfo5kHBd
2c0Cx2xeWdNpTp4IcCR561vIkGY8oU6oqKCozZXtxNKuk1sK1llj90L4NWfrvLDn1s9Q2RSuIDiR
RYmKq+UYexq942kCL8F9mf55jcxNGB96UPIKmS2OdrmYHLBvFSTNUQo366w2XH8A/8FQobjUszoL
KMJPaUV0dpz/teKZVG+JUZro85heKZW36DAM84wuPM/WsXHqiqBHEo8ftmNTi1d8ldtZTgs3Jmdk
5cUvorihdvC3jZVbzJwQ4k7xIxwbN+Kg2h+Vx98xFWwl9I+C4iT3NCAwzqcXeXsk/eBMAmLCyk02
Xca0ZSOb+6h/2Y+AEWarI0TJXZOg8aMmbqt8P/J60fQPYLGkejkmkUKaTVvfXIRzeYYSkXa0RyTn
oCMmcq5IJzWVdEtFqyZ6iJEhWkRwTlQ/+hJiH3jGFsW5fMxK77WbRNYhKicEYsYCd1DRTvE4ItJY
pHhIpYhquHAits85EgYkZZUX5oeoPGS/9Enmob7OIC8u8jRKg9MEWMJxIh5e2+41Fw/JF7j1mzMn
shvWN+7VRciJYi46gnmRUCO8ZnalZ62zncH6ee1SoLJVLOVPZz1SQWD6ujibK14Y6Vtn6qKtg+WH
O768HjHqt1UBC75DAYbFCsPgbD8btxPPnPtNe0J+FuPz3vKJ0CLiGw3mGFdwBa5MXkCGcaSZ3nvN
KOUi+21/8T8+1/nr2Me8MIjdildQZdBVd20LMFM17oDGF20A6WEfF01MkVtYiwf7ZpA/JS2eLCQn
lLw/wjX15mIk8hjAtiHzX7CSPU9WOnUX1DPYYBFRcO+OL1L6mPcZ2pb0IIq4i/mUyHDGh6bPU3GJ
gE2n6YGuP4RNkFPLFTe8gC92mFWePuDWh2QV04kbq4ogFIPR3MuDRUS84iswjJFVGweDdBpIKn4S
bIZpSOdgTVkhLk7wbGjcR/VQAAkSksGoZ3fVV4gyzaNlTOh62sxqZlc127xTwf7ou8xYkKQbXc1f
lYP6fYdxR4sADASX1KmWopMUwEj1jFZti20M8pvFodyy3Msa8rfmRXN7qithMVCyCV3KF0oGvqmO
XowSPDaIHjc3fY5XiRABZO3p3fziXaY1qZKgKTzQ37A7yaxVRUMSE3dhl7mPnKGpacIcsJZnYsNl
aaav4boOXT2+dgPYrDtJX18rToN0hhN3of/OKgZ+G94hHvz2n1kcJ/6fwpIGl7C+1isxsoYNhVR7
QDPVpvf6g9nL67u+obzR/ox75hU2RBf4vuyX9wnP/dakWxIc6PukufWd94mDiLIX+x+0mZKLrAYV
S32vHh/m/okdN1BZoABDwAP6X3ghm1pH+5lir8OpkCxfiBoREq7Vyem1FT5eYmvoK5dl7gAKyIk/
89Ov6G7aw8frZy7oTgbhBCYVAwm7LzHgFI6fjpBYnelIhp8eGgFlvgdoCAv5GEDeWL7z9JVbuBIP
AgGKuwJuZK7SaYGGH4aNspQStxtQ3nJ4i5GPEChCrcwk4ffaFtg+bPfPLXi1HB2fJjpHgvN6mHVs
HpgoRTfU98ab8Zg6+mC01HlhEGn8w1Zc+gyjkbmShglZRkqjoneCQkCz5D03pWx3Kya8DEsEYMTb
wycOXwQ8ey5PWCnVo0SUi4fmYpkOCyVchpGK77mwQ1Y/qPas8gXNFX8jEsR4kRkclwLhdaNXc9z2
bltxHRf1Py12lNYTtIsA1f7c6vqFrMuYWhqjpMqx9qykJ0+3U/6SFd2g92aG9mXOamwiOVptlN/j
2yJKgqqif33azYcEqQtbyXGAYfYqXeNf2hxnJeZtN6n373JiJSZwBhWSdqArAIwEpnziEkLGhXUt
2k9DwGeXhNt3uqqKX0G9flJ/yOD5bIEZkUF3gV4RcUYJ6QJa8C2swTWTW3bNYeXgj+blL+sX6vtk
I+B4FI9gF/VC7+e0M/hKIeb4dghoEgAg5rVm+eKUebqh6JgsDup2Q34evtsEvbTzZiVTwT6Lpj0A
V1c/peYad+FmMptDCK/bF00X/AtstjnzkH89qVq6rZS3gv78s+VAE1GPSIj+QgYv3yShpp8nSBR6
HzGipPvg9B9Lk61R+vucwbvT0mngHxI7Lzb0YOKxqB9mbglLHSUgrC5AtumWvzNCqZmNQ6AjdQ3U
OezQm7WMBKyDONIKNoOljavsqLEcuHfjL/nfByWFyM/JqPw5gtQgAgWFU/6Hoq+cOX19C3MXCVDd
0rovdjSXGbiNyRHJphITGhldrJX7NeeaDUMpcb6zcxPKVeh+BHH/5iZ8LNhvpWhts9wZ2AhUY5Ow
9wQdHKS/Pr3bQUQ7x51vERk4+fMRGn+5wQl4Rc0RW/KFtY15SGeRs/up9TrGjQN8MHjRCJWt3SON
kFYqj+TNUMt9kzb4pm+BfliHLl1/yaSlJEgpIAJa7IWg9tmLJWZo34DReF2/Z2f1s4M6GqRdq1tY
jiYWbl6vDQVKmev7q97f0SVJr4V2eedOD1TglZf+1nKA77R/8kUt5rgLpRPqYPBq6coIClZY4/s5
hDeTOhbQ3ZASKIS2bNCmsNqZwFmCrMk6VOaVj/JCzz05Zg2u0+PQstJJXWC/QXmId+zXPBq4O1qc
2b5kOELoPdEsmG6nOQTNilz7nv7WolF93fGmxRQiCCjCLvEOY0VvxtUsZS2NS7KQjGD8YbC7/fQ6
qsjhJkjeRumJQ2pApwMgC1uisRAtc2bYW57YgInBGA1kMHN92ROygKi29lI2sfy2azCAiPYIX7Ut
ovWK/RkcBl1d52qDlbJkR5gaHAI0ab5M2pongo55ua12T+YIqkiI5STsoD6QGFg9UB1s5MchcvVH
uOuv6dowAZqmzX/7/P3c6/1IjAOr1JAKKSBiZI8MUBL4jPltYJDspeqD8RchZ/4m5IAH+J960QEW
tGqlmsh97Ui3hOHcdDsgTgXCLd1U5Hmnuwy+iiaAxgbzCXsiv7JFsoicQfVoUlBz0ULy66Z8o8SV
oKb+MVG8nwQyLZD1R/2aj6GlXqg7M7rm1uIqQsZgbuTjsBzkNcf8yYeW7zyYBtMpGSS6K/xKxQ2p
C6/Ne1wyfyKje6HKAhCchDgbabYcZkTGBaOECFjeYEmU5E04VPPfql12+lztbHCErCV19bmbkIvU
B4ROUanS51KUFOyhuPqQg/F8Ud8q4cjUK6zVb2BDI8Yjg54KEeZ72Twa46x3gdA54GqRBRxjcpC2
nLtzDbh8KXQnpjTmFiaNp+lX0RV1UT7DpT2tgSc8hMsUrlLU4eK+iS28cpno0tXy55tg1QCQBkuD
jOy93sIeLPEq457jYFzNplasPLCiG7R0wzeNJFtfGD4Sw9R67asfNEKwj8U9RMyPwYv7Biktnj7X
fg8+0XwXAbrFjGzr/7/m0zZ3OmNn8pUVtrSR7sj2zvKaTlvaQZR/1goAgJe54pEebGTBu3ZERocM
XWItXFA92ksfdLpdvVdPFoN/qvlXTmc7NcsTx+y/fioMFCOpS6B9E5KXBLTr4iJ6CLay4URO/opL
/tXsual8PWYTrBEMcwTgObSN4Z2k1W/tMewVAg9TTzySNiWfqEEYv3SErl+lE8GH6pa+fF3QYUDV
g8CGbnh4IYZ6pLthGyMRR+Ex5RgNgeEli3EXnYDluj9laRyie8VZssMeWzjI+pLdbJcF71NIK0TL
dCLRNPX0VXclBVolV2ch0WZ5+Ve1h4xp9vot9uM/xIu/BEzEHi3nKfUmEulfu50lrrEpry8cjO7L
khcyCYlBxqCB8S7gPDWcynshGmDLlpOu9W38jwauWnFEYfEMqIfjXd2hLTDnyjr/NVwVJGghnzsv
uyQuooYboypUzfq9YHSBebXiXbrqLVubYgNww+MEOGsON5VmmDfLEx7tUiBV5MIWsJ8XBGK7yK9P
YigdWCPzJu/Kt4VwHUngGiE+b9C1/TdNSD3RK2627ZzyDxZ8p6wQoiM57lclcf13VFq/T/e5+mAR
uD5d3MugDG6lEuCEboqlhEt5spza4Zeylx/5DRleziZ32rOHwGB/YhKLDuD8wja66FeTPFbn+Rch
m5eturIMUI/MFn9wcD+3QCih87p2t5Jckv1nDfXv6nTV38YeEH9AUnc0vOZKDkQKFLUK189Ltn1H
K+1ADnO9BA0Jv0hY3Rga8KYfO4RzZJQYgl8SN14Lvr4dPaiYjXF5X6K/SUO1L3dSZ6MeqJfYHujD
oM+FoL7Mpqmm3QFfYQcwMY4kKB9tyaZ/GjgP35vUB8hCktIcmj2d4aXRdpMACbPPNjPW6KSONSPX
Z0UrIhKZcFFv4C5AV3WAdsQ8Yw+pj1TY3FXWqWfUDgCRzCcDQFHc4lp9N5knRD52FWSCcyhkAqSB
0Kkf53TVbvsTP5j/Auei40KWM3nUbRQ3hB3Y8RoDEItzv5uTRMLEOV6L13aJZHh2l3c4zWSCOJYy
Sx8Hoiig767StCgBArcMBHLJPTiDVz0XqglxK1GyEgyx/zhIowZKRmbn3/xouwyRLclW1AY4OHBF
f+lIgewBABa22urvLU/zDXAF+PesXJSKZm+cg2s4KcbCdFWf6n9vmj1xYXo5QzmzDPzuzljOvA+B
qUihpww5MLqNtCAWxquXnw7pFE9596C/Sxec3QgqEqAzJ/lJyXTCKfqEOkJd/V6gljm9ECvamU8U
QviFUj2ZZPEZ5kANSMcpCeOPprMzXSN2wNusFI56qscDXluaLnJ9ICd9nYOK5SvNCdNEy75gPtsJ
FdtGeFvkRdW9rasrEZUKmmTT6zus6PMxKIIO2GJ2wZZY2N0EaU9b1oZNtFWDJ8lKR2EZkycmYHJA
QJ7tGKB/SC8haCEI78xizEGgOiXncr9XqLXfxMkpAoPrjoZXzhYUxehG/W6+EJ2jUyTotvCI5UkX
houTCTwPVe0RgZ1yjx1eW0YzjVgEsLNH/A3KOLYbPOSrMd6p+xCoiRaUgYd0br9ZgzeWsiWsACVB
qesdILq5GL5mZVC4+fnjcLZMrPbcWF5or3qX776D4ofI09zyh2S+0o9+O/xxRN3wfjzeJ2E3TuLY
Vb1kHmK7guHL1U6uNiESKJzDhqej3zxIWLaDfPV5e3GAwQHrRvR4KoEeBQgXqMbGlsmbcbsPdB4A
ZG0oA5eIOlQiHnnokUvtJRcoERUWCcTSHzg3Ta2T/ZN55Q6v766/KfcpaeJf/0CXDA30gVmyiGEk
0y8Qdu0yQqRHkwaqwTmbMtadp0ps+M1B35WL16GqJyyVmUm5tyy+M6ahccDmutUQhs772/O3SFfP
f5LP1puVHh6YRHFBXWI09Zhi2mt3rtkwarDtWkAW8idt6xPiP/7N6n9phTzz/PL024xrNCLUtQaw
Ef+D0vyXN3NUth88bbMAc5yJl0HgvNFJw2UBIyYH/KOeuC6bnYo5jbS4vxASyYAIWvCuWeLbC//E
dl2XjgRhE/JCibd2MbjKX7gWIdTfNteNzCAZQwFgNM2oT5J4JE5/MlKjZiTmN8z5UK46HScln3la
28BhrRGmGvDMA0aDttN6BSS0+rMFQN3lfUyY/dFPYoZ3+ke+SZ2OrldwkdSBtp1xFEC7/DKGEo/C
BBbSSJBS4Yogqj9QCPJiKDyq9g1yxMz9zx8dZu8aF3MBkHDU77oj799b6iUeA32D1O/S+y2slWnp
3nsrXV+XD1ZfixvGCMwT+BB/DLR5fyGINlrU6/AbtRbDoKUenlec2RDe5J3APcgrqt8697S9Jp1Y
jYGDmPeDdN4TeNUstIjmU2g8wLJpYUZO0uA5LUFUfpNvmGyM8jfuWMrBuKH9QlQyZTbF9OwcBASE
mP+v8H3eZ+8dsFlRLz452yD3VIb3TuEIOILOEMoDGrJuXq4YvHf5/n3pZBpfK0Yc6QrblEiLt/3k
RJqoIBzZ6/6A4w9jE4ucocqSTT8QvuW9WMvAKIgaMcjO0hcrm0jswT9FGiAYGNVH9KYi0exKmDFS
Uns7ZQA84CnzIp+pp/0dODRqF9y4xEmI+oXRX7RIwhg4UpFGh5shWgqtk8pnGR94gwoW7PHSfpgY
MtRelmqutUnw5wkgF113/ACx4MyXkUgMC1vGOa3j/uTXui92uH1BcE+ZK08YTounle/qmbzfBr0e
V1P/N13IU3HJXhY6v9yCdcDUQAjhdIBJPm93Ti5SkPGKfW4c+HjafmiBixU6/jUawbqhe8vsloyx
ObEgygHCbbaa7CB381+1IaD9rt6McU6WQKD4mM/GOxUrevTVAkVT+D9a0vsD/FE++beUaI3D/6Kt
GeB7EoJbx+RSHzPe2VX6SH5oXkOndVoMKCwtiGSH0KHExp6csOkd7GkvoRcT7PCPl0waLTpvg4Le
43JmGIhstGI5vBFZh6SvBDw7rw1nuW82dvqFDJsMWl+38aZ7GqEYAQMqrCAe5EWy7W4m8hDSydGo
Qwl7w/V5n55LTi2i3+i3X+67Pr4NdxQntT7/f9VrDSgW/nMGiSsgyk3Exb34X9WaGK7mTphVEBOo
SVpSzzLZ+AcE00KYsI2M/z2mtzcq7EWz7++A75t6oWBoI7HjAvRWOQTWmDQ5IQdHRZ4+30VgJTpJ
XFHjvgCfQHIIutyKD/OfNGxrMANAZN7APEAESjQHfu4O82YaJCWtprBsmQd9zOr8D+n8VfujWRy0
4OTT1D8sua41YW6yx4DOSAWEX20Lsjs378EJ/5SvKjC38pHtqi83+aFzkrcdiiiBoB9nppE9/P4y
XcQpVdDxnR86aaFusjF+cNmPoEbNSckWvPnillAMjdDab7RwU2k7apt4RXBaxS62A16Nj5Wuq29q
1IzIXzuX5rMvDT3tqTpKN+0XlATKpf8iNWVyf7N04Fs6d1NHGe7yCtsYMJhrgAMDiBKUBoQ3jY20
JcQTuQiGSB8Ql0LEHcGcs8yIs7lL6TJm5ImgSzkWqHsGPRKPU0syAyac+fCv+aeaXpEFmrSA5IHT
kykHH+JxF6QEmS/nXW3glfiZGQ9Oy/huPHdF94N3y5y58rFf8C3w1Gc/ch3odGvV9wvDE19jGkEt
GmZiBLl7SJT8Rg8I3+RtmqogbUHDJnVOtRpGnKJvI51DxbiaHUwSpGgfklu3Tx1pE/2QyNt8DQ/C
vggI/OyiI3PC7Edbd3btGSvtF1bsM+3nCQtn5ph37kpFrItmJX5FBRKsFjqAGLGowbuu/EDslIQM
ntZqvY9PXcBlcXtnxpS16x1AVHAhyzSCt3IiZ1Iw+HYWKye8LNzgW0QkV3bLoXALed/dAAOVdSdb
JZfHydY9lWzZ1M6U2vYGI4+g9dECkzyAcpiDXmAVPK4dOMNmTVM3O0j77LUCx2duEXED3YrvLhge
EQUEleS4qjE1AO6Mq1Jy6+UMieeZlLxneczj+xvvDklzQrSasVQIuyi/N+e6T2dy6CMMrhGosql3
IR5miICqlaBuNXOVyNe3MaXmTbHyhVMwjyHjIb2TIl+3pE+Jp/6XwJPUrb9GwDcZWw78KJn0U9ID
e4s60mYYZ8gabBo6dIdHlzcgWuoo7oX1s1nFzZaUIGJ5FN6y8n2FgHy3jyy35Zbd80hAEqfjxCGA
zshwIGOMnfi6PAza2UJt1035HdV/YrMmgKEIJ1V5iQ8a9xphTRlms2lHVwsgCFYvrrqXrSc7M7lH
htXR7mrjdwYnkKCU4l/SxUiXAmTKUZqqB3a9aF/4obFovHtgtZHjbz37rEfGzcIvsNbXwav6DpP9
TOcLQlst9MytC4Q95iK7V13wVLwMgnDEnDjPcDNrisdwKK3b6tJDfMduAhhveOXDXBkMmcwTANyx
X7Q+DWlEf08Fw8OCX5OM7PXsDilj/otXJPUw6fnD4E0anB8mvZcPC92JAWyaSpAj4kV5WlSEVYC7
1eMN8joiN98WztnPm50DKe9pdnmqbje6L74vkg3mL5rt0WKrDvsNlJuOxgtzCDDEydQ9fRb0M3KX
ibjaYPn8DFAwFYiu4r2R1tgl+elcUkn1Xl+ABLUZFA8YuKzbdV9pv6q+Z5MqskApClkeLZEvRY/i
Bp0GJEWYBhmxYOG0ig+JXSTSqkZslZHJSXrA0ZS9yVj1ev9k0MSoXHW71R8ly6ZhahnGJIIBxFPM
Yg5eoMERQwczW4dlWVzn6GUlO5ZuiXHvzE2KLSTXW4ueTq/ZNKIHb4J8R5/AhJhmQfxpOpDh3uv6
74pSJLQaGU/k8pYQH2fyCdkIatJb3esB0DzIxA9pfcU3jw80vqauwAn19qAQ/kkfCEIExITEPeZI
EAMR+JwR/I3La2mMbvj2BnCWSQN/lDovHb9UzR3Rw97ppFn7YL4RClizchHGptU/z2IdfAQMtfGX
yYEfoX1usdnNtPlQ+4X8/cFJFF+kprNT/Sw2+Iun8RMsNCKvOMYjYUQamV+bGgn5FSX9NMqNQer3
gSh7TD/5V3Efdj5o5fs/zs5sx1FtW9OvUjrXhYoeU6qqC/rGGOPevrEc4XCDW8A2hqevj3WkOnli
R2VIR1t7NZkZyxgmc47xj79x6K6eHzm4GogjnGDcMvNNvTm9Rm0VFJrHQ+a8yq+bA46UQoxDaoRW
n6L4oAxYkampDJCmHMmj89dsg4i/8/H9n1jX8vNmWFzE7TFsIQjGZOqJWIU6zbrL8oYlIDiXwnl3
02O8rFenpv9E0quo8/td89ZN/02uzpleFR3rs3BV0nkIXb+HdY4D2/XjDbDQMj1A9wBLVPu6XqOL
6J3IQdkP2aYeoHIteTm+izngvkjfuH097ZzNDEm9EUOefuPb1QYnjXHlHK5fy5HDFGyNmSc2d7B2
k0vrExEKUK1A2r/jxh2hz702jvicqKi7mArJ0wbrtHkZXq7wbFVUTvsREk6RmXsIn+R8nj8ZV6wT
wW9XJXQVD28NvClmpyX2XFsOqY8T8xsSYva8QW6tBoze6ECruTzQoID27PdQGB4nVZ/17SMX9kFe
2sojxJVxgwUCVibPST6qLx7DdkiGND3QXAUL2hqO0jOEIlRkwu69Q6KKMcURhez2nBjSWAtL7qv9
xHGNY49WKMtR9IGdJGZEUwEki+AcdJL+8s4g17ptLtwdCH4MdoqQRh97Xd07zc5bdpQbfmL02DTO
8CCxtQDavuAx6zJEyh9dxiAwTA//IDjZau2skZey/UO88VkInHGdxceJPa/nFFpwQOyVNsFNYomg
XqT1dPU5+wuqxsPgLk16qTHDpbsXy54c7mEvEgTjiAsjYh8U53s1eCcM2062Hp7w9gJPar8Mzc6j
+wD0DJj1ipingNx3lgN5zMhdDMxw/8Lb7BivR+Tb9/cTre53M88cbB8YFYrFYaCfbHRP14T27WXd
fXCYA0EWHzit26wK9iQogIbPCXv1oRgd3BfKOHImMHRnzwngl2Lg8NUmzw81ePZ5kuw9VOgHK8eJ
B7kff1x44ir4jPKXW3O0M03xGHWe4SbdxnS6j56zvmCkhsHDMRWJcFrxZqmjYwrv1EJrelIRynBh
+Lf3/AsTWRdTTJILsjp8yD4EkzUx9yUWpq7sUevxCtwm75tPlYE8rfzqOhsc3+zL1d6/WDyoMcTG
obdGGUFv5pIPTG8KZ/+TEQuMxUQadhcPIhabq2544b7Y5wMlNJa44LpMAKoJiyAH941lvAKjOgXD
L8acUg3dZszA/PViOsr43jm8O1XHXk2O7HF3oq3WloSnELSJYbuAPHfti5g2bXFAEjmo2k/qJ1se
YYFAS706gOQe3865b271jHbGsLFLocVD3okSPJMHKv7JmI6F2j+WZZxuJe/oqtpgVM3Ls+cLvsGJ
wyOGiTiWiCQQaZgcky1ywTfdxhZDyuMLCUMPMMtRB1uO8Id69bVPOROJp1ywwpmc0vIQythlPGGg
eUV4Y1UBUBN2IpG6d4ysAP7ddByQqJo/mByyS1vPnTSmKUKeTEgX/sd9MBx4wCKhBYoHrnUyvTcs
qyFZLusv2RzQxcL9CRBTwjLQPKgmg/W0+uBHUHqdXXWgo9Dj04khgicFDQW0YoQzRQhNQMhyxkcp
L1UL+xRHg4j5LetOTkglhOiP8fkDDMsR/HrRah5S6KsB9i+gHj9igoBghEVmoRvEPmFKcBCiTcJH
9IDBi2wBbMOEq7ePM35D7vo5ZspS7fu9uHG6i8QXAMsDCU8/5zSiJMETgBP2sD0zJ53VEWUeRwcX
wR5exOiCalqILVWQ+sSwIcS+Cfq18gXFj02gegSnhRzkCX4ixW2+B1ZXdgzDoeTC+mSbqvGVDN/I
ZoFQ8+TNJrWO9eklDzWezpBakmyajZypj51R+QyXEmi6zcs75ilN+GXMPvSyrxkxjXlQRbSIxlcd
gz0TeWfBGGbefo7hmiu4NnFdAQyVI5jp2kOV99We7V1FPpovrDdwS4JiDHlcnqujq2YDxAtz2S9Y
57iCRs8DG6vypbLjkKh1dFREPYyztCGDd9wgrqnAGR/zn8ZHDTDIM4YNe065eMKr6rYaj1cLIbK8
IkuAYdplnwDfPJbthegNdiBIPQzV6KIKu07yZRNdOw2Qi2ac3NB1H5YQo4VnwH+tMFBPRNSBvBXU
lSyk+6ytGPCwErSd+HnjlEALADkLlg6Dvif0vg5Boskp+7xkGLZuNLYLNj8lhhO/tvVBDosovaIX
nB/rLyYCV0b8oGzGEOemfXpBh9ixNRkPqB4z2hycp3I6+BT9R6Lvei0KQZYW6uqI4TezNaCIKYNS
5iPH7etLzIRUb7HeQ3w37N1dyhcaf8ypurETrg2jYmcqlG1sPDdP9jDDahjOMQo7ux0yQvcMFhCa
TXgLO1p8tA547xmNn6aqgklyoH/eBwBpfOP1oHdAZyQSVo7/1MFCxAvr7N/+2//4P//r8/0/91+3
4b+nOv+36/MyvB2vj+p//5vyUw6yLOu9nqhohmRo39KX87LIBV0QxOkTvS+mzNPzpN6TvvMagpmh
TxFslROXKCFpBBtZ2UkzYmHKpIfDHBgbooj7tJk0dNd4ZJheBWxbW2bw94uUfgpO/vMiuwjpzw22
z3u+kvTfzd5LaurLXpoW5uAM4Ddog31SAZ89PEi+QsKBcl0xgIP3I/R/+ewul/17Gvafn/0t6f64
bqSz1PDZl5m4gwv1VYIf4J8yQxvhtTtYjnDt6IKwPRgafW35y8f/+HwUUZF0RZFESfyWGX28mQex
eNz5+IaipdnU+FM8bbRwHPIj1vjgl8/rnve/fN0/Pu9bTH2bq6J5kfi8coHXrKG50GW1wQEjpxmy
X9YzrAvvl8/88fEqCotPEdWeanS//8fjFQxTLI/3qzStNO+NaBBXSM+AlWUfJ8p0et9U455in8bG
r5HcP37X//hc/T9/rnTQTV3Ub9JU9PfUOfDnYPt3Dug4Djr3VQ+rubv7y3f9Ke1cJt2915ONnt5T
zf/8mXe51doHd3h67NkggecUKS4C4BgrnEiaraGYgdf88qHKzw/1/32o9i1VXmj11/Us5dIUr8ER
81HMObvwsrODYYvNWTm643QtjNDBxHPREznUHv6UUjQ4gIuKGASiWaz/Sy+1aqimLouiZCrfXqyr
3rvrx7MuTs0UTBCbDOMT6PGyMTxjoKjoCF22FQpo8QOW5d+fgt69Nd9XOa+ULGm6oZvK97dKveem
qkp8dul0qa9tcPVgnBEBIbvX7TFAS40bOlY5MT5YNqmPGL/i10mJCmdrRcqO/XRQdmP2zKgx2UdE
1jila/qgKb45xHGOacTdhWSarEP6Ox+eLj/dMLc7ecYyn4KAXXDAXtZzdAL4Hv9ya5VuEf3t6317
iQ/G5dAK3dfDxdOWobsbWGqfyIHMh+uIyEfC4TBxTQ4ecbGOzNdW4nWoO3SplHbqhxw/kpyimP8V
IdO+/vrjlmZ/fwSS+NOiVGXZUMServUM8ftFqvf78108RYbB8CDty4yByvXm5SblmFfPyiGENIGU
Bw+yoLR2BArx86ZMIbgBuh8UF26XXk+QArzrIXAxnKwamuqtr2s24uM3TUJlw24kNQQs/dDAGEEg
hy3Z+HCNmyF/Sh72AL6IqDmj5sQlo7POBUIBGypn1HMGq5LKj3P7+qUtX5dRocAl6tgiHfcbugVT
MMz5GNeQ69u5Mxznb5w/aX0F+PN0Qw6+Odd1gB0fUN37yfgYeguAHCPumIKw7nisx/Sa4eWZYwlL
GictLIaSF+8K5aa4/LLojZ+2HlVTdE3V2WdF+dsucL4f5Lxuei2rgsiyYJEn8bZL3loxj+oXxNYh
RUzAVfxu+Q/3VjJb207inR1IGQszhusWQklk8Hi098kx8a2B+0imCJtfe2vov9yH5Ta4BMO3sJbL
Tpifu9kh2TmIP+Aw1L98nZ/WuKZQuciizALSu4Pzj0PjbBbm+f48SFPGwhhVRJeu76UL1SBU/bJU
fzqf/vyobiX/8VF13Up5gxZ6isqhOAWqGNx7BLzm3nHaM4JlThoMUsQqYOAS/vLR3TP5/ib/+dHf
Kp/8psnFTeejYWnT3F+oIwMj7+RubcTi9f/+cfJv3/TbnizXSlMILw6K40BmfyNrFE4askcCN8nH
cElH8l7xARsarCH60GRssV+OOBviv1+H9NvX7q7zjzt+6tUn8dDwcNsx06y0vpHu1qRvmyqYevvv
H2b8VGL9eY+/lQHisa3z940PU4yQxhtB935E5yKqlrpRFpT1eo+ZqbUHNu8/npG4KSDU8gCW+x3N
ECAf9NdGc+Sp0A6uxojxV2F496061UYSGNfe1fKIVwRpGqBvj6kxZ+47PCYvCX6dI0wfu2eZsTdp
wuBsulfdEZYHAdM7+75q37759omRuqKJoDonQWKEXn2kva0SPQpdVXAbFwf38EvFIP90QGrcFNPo
GZJOHfSfH8DlfHg+dJnNGVq1Q8dl422F2wAR9d61DwNwhD7LHBiJGmJwmt5SKGBFSihVfE+wA/hl
WXYnwb+8BH9cTHexf6yG9rHOzfLFxeg+U8RyyOiwXugkMf32tv20Q2qGoVCT9HqofLs9548Pktum
KG63B9/ahFFWVPzl5dwi/2TnG0zgDvFv3+yf0vb7V9NljW1ZkWVZlb/tYnezqVvuNQ6px6BLEmcT
xqEb6GMiRgtODkEZxatiszrY0mRC3PfFf+PIYQmzYeW4L7dfLYbSgLSKLxl5zauzW77cPONKM2qP
mB68rVGv3/drZ4DT9BEs20XJPD1Y0W04rcf8A8QjJ9inTFNEPdnhSUHcM9DG0/77Oyb/U839yxdV
ZEXWZN00JfXbFz0X13eutIU4rbNZExnWGumJY5ocP9d+Y8+uGGEgYSaqFgwcbax1Gcl2yvgQ49cv
vjc9J+o5dIBUrrYIGwBDR+zeHOY7wWqleMQhfOYguGG1o7A29i6kkMU9lO13f6X102J1dm5JlwtJ
dsHRvR2ju3f+TBN1R5idhYNK5bbeYQJ2sygA2ZwKjMo6ja4TNPGzdbRqOAbTblZriclqveumHVXI
9JIdQrZfKKddvO2iFb5SJNmS5SFdrY/JMSqgtJujEXVJ61v9qo9S5N4Z7rGRgxrKzrLp5Cab+mIX
oenfEIkcrv6t3z+fIwZNoOeY+FpLZunI4vswcTCPXq6t6cs/dG4edH9BNZYDAUNrQPdxUMfbd44a
26IFF6zdaYywt7YDdQTWVgTgqfx9B8u6kF1mHzAILbkPthLeAS6iHoS+gY6UzJqehuVGXagLMEOa
hJezNwHe7ecEWfQFyY617Jnw2GyAkrQLRx1M79EYWgTpmJaxRL7ysf376lG63eZfFo+haJpuapqp
9b4dB6Z2eAjnh9BOa8gqs6drWAkx3tEKEuhiJVmpheprfAwhx1r9ZgECZS0bZzO1d7WVFcFx/vfL
kf95K/92Pd92R/3dXOWrsRen4tRbJY5ixcUc2rkVLy4DY4FIx2IyG8vJtonjgKhNu4CVQoF1mBSb
AlJAInk4Wna1F9MSa1sFiIC2pTODdu0naQrS3dW4XYM2Gu0Tg6Lr1B9+6cOT/c8GkMokc0/21mjd
D60UiuyK/cEbvTM/nEjzcEQAF8OjT1+wdfC0oPvpM/3H82jNO1QX/pTzEP3CkV6OgVA6kEZzWA1Y
F+x6qdRYyxyMc6rGRRoNWJqDKLdYSYSUD00nns24+aa1DzC5rCxvNYuDYPzwx5noZ04k2dNDbEfB
1Q+ydgl5ej7rIukTYqzS5Bya3INVqvU/vIVhzQwns58fu1h327GYxexq44u1OJZWnAnD2trqo2xc
pKTRM9o8Mm3Kf6kg6TF/WFeGrIkm9aPC375VV2vhVZTt+ixOZcYyEzhYH/icmGUGRRZP5gbSPzTX
jYpTKpoYvKWj+6sT5923TFzUjvsj4T8PmWOuvbDAtNVOp+2dhRSahHRPezO4K+UDroUPE+1AsYQz
NRRORi10L22XIiiAhw4FPKvZIhAIHq+RAPV978tZbwD53ejiQNgk0ZSR0ntFbkzi91tb3ZHsPPEi
CuqExKJbkuMyYLglmiLIjQCxw6fsS9gThqdmkveiulP6BRdhBmXiBXcQfqMY59C29k6NwWZLvIgH
JxsFIQ4ODubwyBYAPVWreMQMyGq1E581H9dMm6JDfayMXv+WipN95eifoDSa7pSn4NUN3pwexDnZ
fsiBDsMcyWCKXwSsN4RADmzenstER+15eeMLPtMw0hME0k5AnJHH9kCnp22bIP/DzBPA9X2KCyxK
nyntsiZZmmMuO6b1yXnVLpI8FBPPhyugpf4nPRN4FkrX66uzbp+X0Kie+DBIuXtgNkK8UYDBrKoG
tTKtzezVRoCVoJgemXjnKUnLWY1HWEd8Ppcr4/rLQpONn8opQ9PpuRS5R+/1ra5ujOouvo9yO+Wl
L3ZMMkis9rrz5e3kS3XWciQs71vTQ2YvftU+/34a7UcLkhfYIzBo4+L4x3PY2Lwm2gOTKSPdzy6c
pLq/eDjxqnZX977jVVZys2i4kgR2AIiWFoPkhixkaHX4IO72e68htvDtqLNmRn1TJ1LwfFuHRd0p
tS19I/X16Dphv4dPn/Z8Mp4GJQX4Ae+cZeM+xgcbNkaFRqRPr5o0YB84IQbH+DYQcDpCfgaGb7Xx
SHDfXbpWO9BWBmE3KU4eQvIESIbt4qKBRC5whKpsCyu40ZfQHXRN1KfbZ4eKIOj1+9LgGsjDYX+O
sNZaQoH1mHkMBvqnkcnMafoIf4RM8Q3/usFCYz+BWs1ZSQuItw7JBlbFWP9MKiDBNqxMFNm+wgI9
2GUbNKR3MTCyYP8/vUsfqTpWmJy9r4vTW5BAXmaIQRMOtNsYB0cfFw0nz3ZVrDG4wwf7A4THqeLz
dO0KDiMNp10xD7xYGU5ezjM2hwx+spcPWyg7RLwna4efqiiyzr4Qo1MOZ1XArhi/l73WmkHOQgjS
qRtwLoKuOyjidQv3EeVp9aGF6NBpy59z7C9/KfH/HeT6fooZhq4rumRIoi5+wwOUg3YWL1XFqWor
KT7LLjZLIAPS4rmDm/NC8uq/+sInDDsWUM/H/WfMqWV3gBn7hSMs9lhpXMCX2BuRtZCDjdabuck/
Vtb4ZEk82Yp1s2rcAk9NS1vgV6V4a8GVZ9et4t1D2soyhAjbh92NlVT0HD1XBHXCfwCxWl1DaQHo
zo98sKMNTItDo3QWieeFmKq9rNGE3LTaPboH55TlYwCiIkPXWGUIBr19Br/N3sdgAuRNsRHjBnEe
V34zXTMDJVKJVsYpBoS/urCez2EnqMEbdFdgQes+3dpWfZB9vipR6wc+DI/JEDJGcIJ4Hpt2yyBt
epqidEwktF14CQfrvmHf3Tc2+o6ZKFnpMnH8rEzU2Dar30iaTwhn3muXD0TPiC5DCS+30u/NQROo
y2WsIHCo3OkvACCb8InrCB2HV/VVECGntJboojOR8e/FftuX/tOD5OCfJijxmEB0g8nJ1H5NL04T
iv3TthyRBBMymPcgLS7fSR7rceExq7RRr4RUoFSbE8kV+zSS/LDY+bevF1juCRFFtPtM61AjxAZR
zHsqBxGDfdfoQrUgJLPo0TAGd/+e4EnjUzpj+3xNIpRZjNkxgtrCD0B/x3af5RFzxjCog/XI4E3a
8iptD4k2RLvMgR40IzPAwzPgnxk35r/1HN2m+n1992TVUEy2XMPQvm26+VF9vAT52k5jSpYL3gRs
iKRyEMHnds8TInQHt9G4Dt9TZGExhF4GXoXl/L1c1H+8DtBmqRuvqfSWXOcfXeWd0YZR7e/tFIcT
lJh5v0R6BW21cGoOTPhIJhKzgUSgI7q0m6uuoKnCWHmhAEbijPmxVWK7cbZvG4AG/J6/1HfUEuPH
fo1pwj5uZkZv+bhBXBm/ldXt5J2l6IgIB3ovp/AT7y/yNzvN2uTapjLR21BDGuwv0EbAxo0FAiJX
xGVX8yuiGNw9OYb2AWM8AQ3M65eHovyE7NBag/tSyKuG/O2hVGvzVVxOQjPllC2deCHDMHKSk+vR
qhaO35fswcY1s/knLKj+IBpn28sv5fuP05A/L+FbN7Evblpxlg/tFKhZhe8MrlNOMCrUxo1on3bS
J71fudTmxfS5/yq55avXDngmJ2QJWwc9M1ZmhpMc1JU3pFbcaPYRokrQ/N9WsPQTMvXnlX5bOa+j
It/e1yNhQ9FzdgnIr6U/n2s+M+wzXeHy7wtV6b74v7wwmimaPBlFUvVvH9fKN7185Dyb+ycmrpa0
dxwROkuSfoRnBw+7ZbcRAr58qQ4aO1u3+rfJAKFWlAlOVgXb+y9vjvrjm/PHBX0Dfvbi6d6qtQFT
0XK63oHOiBn0x54MM86dfYD+/hb1li9pQ4XZDhT/bLnSzr2PpATdxzy42gHtKGwm5wDJaB9Ak/xg
VKwH908cLlskzL9Uev+ftfUft/DbUMMoXqdX0Vs3YOxa1w5uuhJOGS+SpLInbN3cVOuLYDPbctcW
bTtbqRWVo8DO/ivPUjdV0VB1Fcj/2yLP2XEKVcm7wx0qDsN9lAseXnHe21khLowLOyQuLSSwTXD1
JUKuN0hRN8W6wne7D3oLxYbHfHJ3ub/9+6X9CDL3QNhMEDZN0b4P/g49QzvIgtIABZkAGXRYSVpZ
YVjGX+qk25VPfWTZ84FtZxkcqdMvz+hHzO3Pz/92a14XWdof3lozPdDHcuzLIG8artzuDUcqGlS6
pZhz/xgdSW8cAfxal6QSAlwbBNu4YwLnfXXg0+gVf71gurgn3ERxWR3dL+GZTAxpTuAc7dMlHL7s
/tNx7Z43ppLcQZbMGmsMac10soNfxa99AAntgstWgTQRjQ+NiHn1cB+rDa/0/n7bez/1IH9+7W9v
d2XU+l4veJkgTdi0Cdzz9P0xQZ1oUd8VVvqhBHxVoF7Le6QYRUDNC1rMq7oCH8Ye6dYF3E8rPdjJ
qgCreHvXMGExeZMwHJGhc7aH+DjnFxdV47AAOAY1CrWk7wZweCw7O3wZCERh8RDbghPtkBEo8FRL
4zAMTh7gYzHn0HnxypY375dF9+NI9M9v/20rUcSqWCum2gBoU3svVuHo+FXGb2OyFr2e7jbUv86J
IL9PLh4Om7Wx7XG2HjGVxivO3tbipHmB8GhPfNeCmTCJ15u/Px9Z/mn3/eO1+LZ1FCeh1zNyrvC6
0Ep3lqQTLInZ4o7+4xpBPrMGuRXtHdh8jrb97fb8tPWbMBIkk1F8ryd9Q0LqurgpcnEQ2fof/cvb
IfqG0kMmHFtKGglgs8veYQIguS+84TqPEvJEfCOrXnh1wrYsoROuwwtOYN6JXRmV0/wxOplhg/fF
Bw/67/fqR9aSqTK9l02JYsL4tpaPZXlc31+MMh/UtErno3ad5CEv8122dDG8DiXETvHtyzAwipDf
HkYb2I1PYNZG1dp/QOsCvtzppLxCIcP9R8Ycj8CQ3waHPxU7EAlM7mjPFHXl2yOtnuuTua/BCdG+
W2ecQuJTQtkzYL42/vsdUUUdfsK/riCGoSIHpiIp1L3dcfpHoflYG1Vd5WY7FeJyccYIpcMeI0Rq
Zw4hbYxRXrRa09Mj2RwlyUwLUZRmC3KFJAfQUvdX3ilOmWfB/bWcJ7svdul2NmvHMzW7EPfxIlcV
/K63WWEhGCULp/RiJrxQ0xcxXxADwEJwFwvFyna7sWwF493BjxsfUK92XzL/0QXl1o2rOAyTRQ/e
SRQbY2I7yHwWXPpNTso0vna1x1wDNH1z2UTK7p0mapg7JSvUEDEcWaeceAdoqtYHyq+Sqh4dlpXE
pZc9g8wMaFcjVFtM1JNYWZqTbW3t02B7c2cENbjs7s8BNf7i7gSNRWNyRe0WjO8rIM7McEqV12u7
nYn+ArUpRoRUQFy3ADuE1jhZgYAHKZLhnWmlaWV7CKtx7KTHLHyot6R5jXrOiGzEJeXsIQ1DyUkM
a5FD7eT+JvuYiQHec9yE2wbrnD6P5WDNFjmzBBYvHnj8OqKB/oqiFBUzwSFHG2wncQBJM9gNlvhg
rr4f70h9g9cN4M6vynGQoYIgT7rvcKe9w3KtWx+Fz7Xxf+qOFRAsodTM8g82fJQJYDEP+ZPPHAAq
wfKyajAQlEYOGJxVDVYoduj9nUUcz/jvzxo/XuCzQuK7zJ9VFvxOYx9h45f0ybDZHbj3HVBVRTNU
YXVM+HO8uQ+mdgfAv7BRsBELZLPuq/bc7Q6e55j0yHGWJ2POQ3sAo92WrbETH7ghxwHyW+SocRaM
ZWe6Pzqb9yoSg2DPCepCaN8+A9OZbXWgBT+AkGNP364d7Qi/dHEDQdNxB6s+zVnbFs7sj0y0dvtx
Jh3jO2xjcGZnN27C8RiLhBjTFw/RPVpx1hd2CSIprMni6T6cmWpwFYt7/82jArl4k5wXQSOx00mV
gCkAf7MYIO+TfPzkGZWm3wH/HW3URd709hDqQb7mpMDs5ThGpx5ND+zeu249mg5s5o8siFy3byYu
Ix2bpRjc5reYeoKXdibxHFU5aplrIVLkSnrTzv6ELwfcbvfNKbpzOGpLm0y+MWj7dnZfxAux4SEg
mP3nhaNeHombVLJuK7jImGtbwkcFygJ4n0+6EcXD5C94QuBWh7u9X96suDd9Lbe88vg/pOOYN6lD
hOhFGZH5s9gJ8HQei5ZNtb+V0RAfQnBdFqr18GLTGYvxDmWHM9OnBT66QeXqXfFbIkQHmJs9yiCW
xjPjMIwPCYpECf+GWkQxMH7ltN6ntBjLMQNPJyPC2+EScjfCPWcwBXlD9sAvl97s0MeKaSeFbDF2
9J5FU/tq75h6YeLCMAGKtDPlPd7yHufWLGh4w2mYbNbVgjkjRm9ujDCdX2Gcj6fICmOSUqHA1MIs
gK9NQy1aEU/6Zm0O1pT2gSkEZEsHnFX2lZR0CJsqOgiizWG0kS20vrirBBcneszc6XO8MXYb2Yno
OlqBDw5Ym67iL3vWILpn0cCIXPqROJiWnfR/E+0EZ5xlTTy+ea/BlOD6t8Ul7LoDXhneXErJyJmN
bXep+flgM9i8Ml6SA3emQyFZQLwNvCelk+STFvUh1ixoPA9utQMT3o/wLAOBI/8Z4sZutTqxcyrx
MWNqJE+Go4s98dIP9ib+97QWor0CvMUlC60vDIjGSXMgZ9S9NH8qu2/pOGYfaR8zQ8INFglGNVSM
BcsJI8n0GKHn9UJ21aTHswegSxvmKB+TUwCqh0Xi8OPqTXI2TCsFzdDt8MaI1vpq5+FHuiJdyLRW
1UC2UYqu1KkAK4pr91boDdhv23DyRvsCmPdRbj+K7CNBUZuwG6eLBZAkOVEBDsObpxh20GS9SfIr
f38fXAZpYW/4tiZSEIbEcS++zAEjFguLq48KGyYcMHE7cHV8bewqO7KUW+uZGfPj6ux91IMLLwwr
geSDI6pQ5903GTaiM9LRZnZwOpVF1b+ivy49EXOmCyF66Zmc5DLQ0ioPdf/9Hj80ZD1eR2zjtmlR
8Ax2zzRgr455vxM2MbbDO2TBLoUEAzlid6xZ3uks6UwnrPE8WY9oGc5fGUua4QlTHlspMMrhgaCV
M7DcZM/qxCQ20X8ENjrY7CxJLkCbaN+yyeRFBoT1QcqgvjHPfYOTH0T21nMe9/QsJKJ9HGDE+/CR
eTEBMwoHRwwnYBFGzSQKuKRsiy30/cLKR/DGAbhKXzzEyyrUbfYRDinOxspdFGeEh2HNN3hagNpP
K2OP311Bb6D22WXuFHd3m6EgsKJDPN4xk22RH9S+4DVsEHD0RI6zwp1dMBhlx7mfbaDeFqxXS2+N
xWNeiW569sLR3rdCTuHmvgVrxseABQw+rNh3Ff0vG04XhoLeusV5eXt9x+/KxY0mLzLp0QkWJuIb
7JRtPuJHRPtZeSVDNxF0AEGedyOlwGpxw3p7OZoHDjljzFHHo74K0UnzGsMxrGqHoQIC7lNwDTvp
uVWwbi+c2Yh/RSIlnIWQLh4s3CMj925Qus44OhdAzCRTncH9iDiHLXg6EKGusRFz9F78mjdd9+/t
oIctlu5rn43Mv/OnqZWM7qzlaGaQQaBuufe5GHwXWIJ9EPZ+MnsD3XOHjE6y3qIWoFyZ7WeLBelm
LGlsSPmt2kU9Z115WF2Dm8pT/opzVARyHN7o5FR7BQOTAKBwVS4/ruMOZlFt7vqOXymiydFl7jwS
l+HoxuGHhUBf6H6+sdgehA8oD1054aUX94M3e3JwRpg8ukcLGYHAXVh1NY05vrBYViv+0NEqfFz5
SLDy392kCFdfR15ebIFe++h6aTtJJxP89WB8fKl6/64mwo3wQ4KqsYE+fd06H8TJYYEPAKlYiocL
lr2G3omFk1MBZqOrJlgQz3cZSR1/5hikYkK/y+WCA4vuCs7AHl/Pl58K1noGVWMCEdp6zb1Junr0
2VpOO/Aa76OD1r0bkPEROJCpFrpHaFB3wS4J1/0y+JeOhqqZ3gSP7GMEgt4Fgq6HbG7zFEH6B1sf
rtKgGae+KrjF5jDUTwFLZ116e5Im2JOIbrOKNkD6Wu1EjE7pRlrGyN4D1wEbEdplVsywFpJB8S1x
1jA/9pmqoLJcPkdeK9iTIxvW3pWCc8oUL4XewlnhrGsbZu+1Z0Gbo6Cafq1BdTnveRNg+lZfbOxt
DHyMTSIODjT1b/p8TBj27gUXzDtyKbtbA9TYlyF2kkx4qN6v2HpLQvIiAoUElJXcQs1Jjbl242e5
U/ZrQtY2YAm3yTG45Jb1RB3JcsOfat75DVsTalLc6blPZQB+Fw6V5PnJOB3/VN3B9/ZhwZR+3KIR
5XNwzOjIVO66NGf/qMPuZy8nJ8TXwFLDdb8eaivYDAKYn5Z1xgI2NvQcgywDd9ABDrt6frfHvWBw
GTKCBtu1giJ9pjbWcIhNGTuqVTTPB4NNu8o7l/opf/1sXvaAMYix61ln2CTYvMqfOg0UyqTk0LjC
MdCdmuni1SNr+DB/MQbq1ikvu/1MWA/OxafoH+h9AlRLt8/Zfx0Mbk7E5axHlCai1X6BDZVWPWFA
YtX9jTatJxQcsudeW+IAPYVZDz6EwpdJq8gs3DWjQfRMSf5ZlYkQ7thcIU2IQVR4NvGsXQQ9Q/FM
yd7nnVISe+u+Cb8dIBT35RQf8+y2+MwrJEXu0OwcNj983Zn3l6JntRnJZdTz5HjgJbGa9ylUBsq0
94FhjDswe/bmPYgQSgHIXa0x6QKeLXv6J7FVlAkKLp14o01kPAtfhI25rTC8hT2rEjZ3bOBkmYn/
ZQKJZcc1YDeDWEd3UDjdcAC1q9xlGk+VaR+/QGHYfQdD7hZuWXyX3ucG6zi0ms1486i4SddNz9JT
Zov00BCp6ruFgTW909snJAOGt3hlhutAgIOij2Rw9HVIH/HX2nt62FEONHt68SLI+X14ye+MiGTB
dIXpZ1nDVWYKPOdjiXZoeV84GzzFnPO0zxYq1LsMKeo4ZFmxAZCw7O/txwB6AQUzvyGTEYqwO8Ad
IWn3jFfe2K/bw6M9GlFzpN6KvRdfD+v1qSAnsTnJ/i9JZ7asKrYF0S8yQgEFX+lBFBtsXwjdKiIo
ikjj19dYp+JW3KioqrO3wmrmzMyZyfGDmNpznn3WLL9EWw2czzPs7piQMI84tLdM9j31YL9PM97F
WzKJF97QAFEvkvPrzcTz5X84A3FgYh3OX38W8Rw4QNllac/zyRzBD+6aa2Ks8HjZjDb40NEIMMvY
I068MyqOFE5umhpVHMw3A3Zz+ZpQjOxae/JbZSfuNHejTRk2UiwyCQwJrR7CpfP7R0wJHaLiKAN/
hIpBMzKAKIJbMBW0P2RRMKSLDzCGdKhSnwbqHizsT2f1PKE3EUWC4h9kMyRAQm8pFQ+HxxFbyeEf
F9axIOyVcBrxi8StpTiDMX7RtsbVOHBu3Qo/iR7/IeefZAx3GUVLMvuUOJJOabKYea3NL6I/vd1V
fwytbzg8/U1hTW7ONSmAE3GEvinmWcb9OaEuB13UZndIFKvuedU/gkCWdXovIAfMr0W1u8upJhsr
VDj7b/ZSxRC4MDMnbf1kvLmZd1vbfxL/YXAkGerASnwaf1CAt+i4CXKzb6vfNjZ/iFDMwQSvFnKH
fmYkXcRd8pu8akxmkTT+q03fTqisByLvAKF9yP3w0U8MrlOmUavZvCub2U1+f/jbL9AIPE6LoXjs
wWSXzjg2DKSKRojCiNNVPwhdGRPBNLQcP+Z4RbxOLYrV6SHkrKb/sw8JpS9m1LStiB5Fa9k5C4QH
oxkoyiSjztsdbGaJTbta9d/6EvniPaTcwwnYZ71wqV+yCzcOY5+cea9VVK9Oh6ksllnYUR4+FlGP
dI+pR/1wm4NxMJ5LsyBD59f6bjoMa3Ow6zKX6UmbbwsE7HKqg5xUelQYmB78uyS8MWqICZytyLky
B6cK9zrVGqoLwHdCarA+IgePVlCihnivyfwiB+Lt5CQyAbzEPUfnbXgRd3D40+XaRjA3pFVQro9j
7pkjmM+XsZEzO1HN0QEHfYv8ARbGIhaduYAY6MHmpMQg2igJQULZ2DH7g0OMUa4XnOIrnNazcJVg
Q8rNYcU/+nqcsOfndNs5mSjHpMwd0AZROUXeA7AA8ZZQ5ISsD8ujeeAfvYGh0uVhKgqiCOc09G8z
rlIrEtqaj+HdbQUEg8cDiGOLf7b05r+Z7uGIZ5yyyalLuZipMClTO+NwIgSh0rUjAxD2Z0Nd/OOE
zvwcRIW+WabrzZ37mkiRNbaJ5vnLaQqcDURGJ3IIVfdEhQSeIZR9pw+NQULvxQcT7AefjcJ77uw/
wX7boGLI9W1oA/imxuGGJflOwg23Q5TZEvxiiVYBk0m8Qu+GDK8Pv8tNScqLAXRQGZaPXJ0rQvjE
rY89x6enXTW02gWIjTTdUCUOKIh7lbErqXD5H8IPzREHyEalBT037jWz8QsJ/eBnzNvFFlFFMDMg
u5swR4NQXZinOb8Sn9ORbTNnJMdEIPYM8ZcGH8Z3l+l+iH/+PRqbEb7LcyFbvb4M/2kd0cCufbrr
Rp+AToKmCEiFkh+bMlSMAHqZEyEdCR/LsJmdXit1ArS3xJ2ZZA0NyM+MzUvvoS9FlSxAImxVAAtV
YCW0qszPG1Xw4miZtH9jieH9gertnt5BsqLMitKCgbI3Z4XMWhlzrjJUMiK7GMouc+mgcWp3lw/n
Inm8gMzb9r/0SFxV85dbG47szJFOlZNl60YUUMu/GFdP7lpN1jVz3syd4LvD5pJBtIH+lwQJzW0w
Mlv6Bpk33OoA+sZ3nR6WfAxlr3jzucKdO6egPx3yuW1H6gzVRDBvje3XDPrhx+TixKIzJ/i14ODe
KNFgeVFnCXICjf1I+fnOkN+k1r9a2KODmHdzJwu2Gj5JD2v/TXVU6Xuce6H8HCm6IO/O8+kl5kQ2
MGxv8dZnQJHWcmimN6+6BdEB1wFd/WPNDz80L/SFPWisdfS48CapKUQle7dRnqWZ2YlnKb/oiOnf
m6Ut4ewrTikmCA6hjZZefGktIjkOcay64AIf2kHQYJy6IkmXotLfz1+lvs038oLEMaOZDx7MP3XE
ZOPpP8RrWxjETv4+uxJKEO+WALd8/mb7PDamcZyhzHnp/hF0DsQZvzqmoWqHumqfU8WH2NQQtqE5
g0XMb9O7PUsnYk+Bvk+jrxMtL8p5Pjj8SOIoZl+zuu4Rz5X18Y0ab7jDfL8N03H4YFAePSju3h4F
qYZFlrDRlTYP9AjDkA1JXVO6FT5sqln1/Bqr2eFYl6VA1UkEr0brzulyASeorPH38RmBUIdR5ouH
r+wv7bagYgy5tWk6Ootb+EbyEGPIw579QIZ9+7hc1DyQf0pm+mDKnS89hCkulua5aW42OFwBnkE5
oe8G7Ak82RNddgUwnV3wMGGyZMTGBHhitsg4CID8W5snGtJScw/PfbUKBQ6Uz/EG30fRc+WdpuEt
OhyoqdbicEIpWVvykl4Kcr06/YCjnsj3q7PKSOGITt6of+QWhcAE+O2Y8YL5ihezmyOWQhV9ZyRR
kiyOsIbx3/MJhzVaLSxghTAEsQ6eb3T1tQlrAPQrT7jRgfuZOEhnuxv6VXOonOm9RWEkaiomlrHG
0bUpLmeqt6EuqWygOEx3SyBQWlROtjE1w5u26D4/VN7py0kRDSZekjlM4OJe0PpyPKlO0Afi6SSS
TVOBrJWKgSc00E+AO1zj4lEWBy7M5fPEBa/qzqXeJjrYdNRxrTTHz3J6QECKwRjlEn13650G9FIx
rfms6huXC2OIREVYYrzf7NGAp5lFtgBz1xW0yuQXfLhYZ531+J6wYwLrKD255Z4p3oARo9Ie/uW4
yREVzQlNRyu+EanD17LPHpPw4EtyQi9wi5rJclB5JGqJT1z2SHs3vg6eEGakZsRFEbljI4MWWsDe
GPOQ1bc/pczEMI27O29XpXzG/A02hysGb5bcJrA9PRJkrHNm4vJs/2gUcA7U0wV9JecnPxkvD1xV
TG5ZBNqftfdZILDur5UXl/L86wx6WFr8e4AlOkFTobGm3cU8K3PEmFkFD65YB83H1AWApY+vIEu+
0Yxd35cWuCDjVcETe4bDcJNdN5XqSLhigkbrwTh1x2sEFLkelJv9O/L9kUux0BA5oK8+uMMaZxwo
KDB0PInA6DXn8KZRNQ6T3WRhpvYKzPktnFRWLiDw2NRmg/m53o+s7BZmfWfDJVSAc/ACQKCSjGtE
Gwq3bMkAiKMAlr94ffryyJWYK5tWtvIy+B07mP3UGuDQ50QXDuce+4QVhe0dCyARjiLSXsbdCJvG
6RvHinT+SPBsJ9Gaa/S6eiLmN87dmNAuAtFcef9rsJZhmHX+xsO09sjAu03THzBffklN/Ebct81I
LJ0tRrhsduw+R25p5Zphbe+qaQ2nPwWHF33b2YgOjT3eKTHBXYhyaWMCOkUx5BgW4yltnuT9xWec
ry5cPNGIO59oEW/OLLXo5zGFkmy3wSlaZtaFZ1ctcosKQxEpbn7pz56tCatEDrgjr2cqki5dqBfh
JJHr0gdgGMZLd903u5+oTjyHHqv+KTVRwHX6lXrPAb+Ej+nPaIdE0/SYHSYtwd67l2iilEwfzDVD
y61M33wmi+vzsogtWihyZ/BZDxMQkw3Xc0B/Tn4UwzX7eLUfO3iZpsYRp70Zk6qPoYs1jH7EKY0e
L8NSz/DrxTHWq+O+s2/HIVOGtJf0xF9jfz/Sd6PEPO6r2ZFYuT/0lZb4unpijvDQZaXMztJSMyoU
AzQ9DDirYqBXW1xvU8T8fKe287HYgZ6/4FtPDXs/dMLkk+EHfM8nJSM8FuYD8XaExpMxNH08tOWO
DHQz8xgQyQ5yYwpU5DXD7xj84k7aK50lJNRN1zCw/Orrno96v9Fx/lECCS8e8SPGzoBTxh8vcKm0
1QOXfdu3imegjXid+Wak10PbUqeoLlyKCsoB2Ygn4tdstqPVGwj1qf+Rso0UApuAimV7QyzYM+Zk
UolnyxgSfyIx1tWingrFKW5yV+r5r0tbwxU97bZXZinOBcHyhjvk/dj1xS/J2IOJZz5GBHUcy39k
jph/412+wMEbiC/9JXi8Xj15W3CXed7TmfZ+fqfJqaEklB3SFdGVCaKxQCIymi3g+6CNsWmFv5AD
Sg7ROwNiP3fktVhoz2BvZSGtvLpQX67beUcybJ/6Ni1o+4f+7OX7/UlGIIM24aMpO0JQeR7WrJoB
azHYseZkJZNG53BYftEc0q7wUeC9V7g4PQCDxFFTtwYzOZ1erq9MhMXGubK7xQZJuQLvxn8KLsaQ
5jm+CO+8jSCF7cvDiU4gFKJVE/dXZ9Ct/2v3gN0OlLKAcUC/oIcDvYztW8Xo3Yea3vyCB8eb05D0
IFDmNj7+K5i/A/9bnOveIT48qTUgpXAtOZbRqcXJMGfmw8zDzPocvvQYN6MhCmlMg/ldiB71xbC4
jn9zOjajqBHkTMvIyo3L6+FDYdWGJKKZFYtov8jO4LMQZ1WmJpvLVgftjMA1BXQppxbA9FjvniQI
Unf3rdNnUc9Dxh9uTlrxbl4YyViPQWtwc2v5Ksn90QLs93nprWqw6Q1Qxm9ObTTEdorKJrZ7NorB
7BSTXHZSIeMx6PaQDPzusM0kztabavMOhgstlH2SfhFgx/pRCmYfz0+MlYFgs7wQy8VWS00J0lCT
LAEIMhmEVLE0JBKvjnvgSzwFjkA9/2/8MUyS/gjumw89FXZm/OMXtVwnLOVFXDghGzfMeLBb4+gs
2AYIP5i0YAK/tljZML9zTV/vmSOyZmvlqbOAmKHhhGxnx76kz+i+7muCOHBWLrmRbpjIg/7Vd+ul
jOiEPcihD4DipBWlxK9Z5aqbv6IRdl3jaTK0myHahQ9LrUIcN+CTEqBUHV89Gr82HMrkVM36i0ww
ilZNKsAEYf21D4STIjzIYI5XQoIpe+exrCdEOJ5ii9Zrcl3lSMe5006J/cYfOYCEnUwFpdm3iHPU
0w0DbjcQ8tbWpr/VhFQWpHWpTfPH94N+HX3tDN9McyMSEiBvN2c8bVfuRPClyAryxf88M0kSG209
EeKWTF8sVjyZVWK7KyH74pqjPSbIzk1vBl2puAHAsnG9Yptwq+7uwcJ92DPjG3y9o8EW3AjNLJTL
lVXF35Fjwk3/PjE3R1+LN9fm49N1n+4OAFtlTqcHOTj8zAPozGghnjydKC7akw0ls6C5aXhVfbCj
Vh3CWfKr374elgQs6qI+oU9fCp3C6DmDMcvxhrXAUwQdKyje2OtgAbwHFfLbAWDqZrEPG0XpO4LG
A9UrqPFnQEOiwYbGeiiRdB0gaqTbPqA43/BpJjeC7IxXhXLCZK9OI7qrqO0Dx2Pcpn8TZjTuIw8P
FFQ7ZiH2L34Zp4/DHfVmJgNWWK+Y+sPWX2EPVyPamtbIzXoFppg7ymhGFjv+YsZ9RbgRyA0FKDGr
DjM7uIaa4UmCVnp0tAIkar3N/iWkjXv//McBIaJ5N1tq1fY0cDEStVO9Pp+mCnDUx8S7eZQsxlBh
kEFWXkbDG17IOHDsZBpDcUphBZ1rbjdidF8kbuerR7P+9KdfqCPx/kYOjqM803F4o/TnkXXGdFji
vAqVyaWYJ05jiUlG3g41XNlOHvAFGrwQ8HSTTMeKxQTzG7H4WxGaqqSYyM3kUS156qRRiuOktJW+
pa1RnpOBuRsp/DaFUY3j54jZt2Ro7O8Ar9qntaOmfl9Rkozc9o/tzRKEXjnEC/HPN/joXdEItXBx
GIdjpSeUQgUf96FvRpQrOutVaL2a2SFFtQlNhWxPuZRhNBTgmSVX4P5wQCyRxIqKg4b+92vKLvw7
YRZU0D2xOpCG9keTvoYOfPBxn3P6b5ujt3F6W0U8e37K78QJLZj218QRQ7ifYEYybPRFlAEBZjHw
1ZP2+15pPzdkllMRDn7TnBqps+7HIcf1FkxbPSlw5YoUcKKV703bpwxk6JBpl+cGy7Tu8CGImj/Z
cdLVDHqV8SyvyKrfvbAXvNbxKiNMtzHT/uwu+33JfLzCWL+NCRg38mWVkzln8Dru8HONeVsOmrXE
ropzIrNK7/4rnPJtlF/GtxSRGGFIpAl78BuEp1dOjB0jOUbYgnMrcn+jgdei2wfrhfl+//Y4QlGx
GJ0QGx1hKiyHnpyBOzxRlBfj93tKTYul5TwMB0iGrse6JF9+SOk6Qyv4+fr2ObmMPNB7YmfJJouo
g2MQnfl8dK71RGiMu/P9aw8ca88AvH5cPcC/cndW96gNBn6x4EiAEmQEFRidVx7jhzo7hNmE6aoV
LCkX/I5cDOB/+E+6Ac9r9T8FvMX0OFSKJQmb/lY1mC7W0IQn1hI8lRkSdjmK9Ve5uoj+MDl4GfPs
9QpsMgHuQkRRYiPKcmRh8a/RDJ/ieAkFajqRUvON7za702cicQqy4NGi9BGVEfQgllaqN5eHOMXK
YPD3taa0tN5vEoXh4WcPV/8YB94D36YaO4dp4wB+kYPD1zyFnGMCV66hGbRD51S8HVbZ/vw0mGzv
byF555uxy9Z8erd5cwRHkzWXceWnqbT6CRXrrbR6nB2gTplD9jDWi5gBkFbXjUhxBXjtpidV0hHM
RDTmS1TMsEjBrJhjpkhcuRHrs89cQtGgy2Qh/NF/hpVRHdZ49iA9I+OECHVgTisO4ZV2cGe5MUYk
fuktAQ9wZJi0Os7kPa90WX23u+FQwb8oftMEfqq0UJPpwZcY4X8anTuahxp1gz20/hRvCUjkCY46
nEa2jlfXZ1fpc5p60MOfHi2ZkR6ZTwpww1k+prdQ8BDIbOYZcCL93wLcIKqiw4j2GSeb5jclU0tF
cAeFPsVnQdARorqmxtR/hclL1axqonhvEB7VWt63AmSRapduUfmEr9PvZV3aOwaKlvxyxvfFjbc8
T2o3wfSZFhDFYyTNnbsnh6+/DfDyoXHSsdViE6Buy69+6B9fUQsCVJ0SiY/ElcoJt9vVHJsqZxfn
3kqWLYzPd9U4TN+ozj3o+EsyvZ/4+Sp9rIDGOYRMYWNlH/gR5tefDPYT087cytMQc13Pot/GOaed
8x48plS4gyeDMD6Mm0mjYSvMkS//cYPioooEkqVHQFwxqYKBDcVt2xxqS4CVmuvsPb2touhjnMDO
NuJsjCv2nbRBNMvCOdnqxxVieMnwPC6VdRjddwAUTOnPl0+NlgVmYh6BStif6Yd38ZmxS9vo8Jg9
0dGplBVSR8EqZFXlHi6n7M9+ZgzILw51BBw5YpEdEroJ2gTBoCl4gKJHN9jSL47lArOI2T16BqYQ
zgiAgSfHNshmO6oMZttFPCXcQigDN0LdM+TE/VCKdAmrKWbwgRvxywW29ELjI5s/k5ruD23LJutZ
GarMFoIu13eHExFc7klanyAJwB6uLcbB3HSooFpRRcatJYccODXVFq735mBPH3qOcSwnMdJYrWjP
GLrom09/nfac2mH+7L16tbo/fuvGyo1pqBMF0dQZwktRcVO9JvYC91V0UDSo07OQQfK9AH+nqn0i
1OWNYSdlR6gCeGNqjZwfmBGVQsUtzfUFNj0EgOwEQ0Gx1ZKzzJik0VHvds8JD2rDub5QBUk7ridP
BltRE9hJG5K+nSgYGo9QQMAuoCIGZWAWi0+CArehtqtaZ8HwI2DEgkE1MdFmoxRm6kcAzTeIFv27
EWLLCkT0C/KzQLq7ogqd7vpXzmIeKPRYKZY6ECrDBcwDfRH1dYvXDv//HYYDODTwZSvki0QQuAvW
MP076EWnL844qRCE9EfdiHUD7v2CKHjOfxgxY6TAmqVLgxJCzjHDx/SDXFrcBSd0bYxO446O6zb+
75wb94Hu3cwLk0lj1FAhvvcivXc6Zm4b/qDVPUoGSAWZCqMKNIcIG+yYV2BAC1fYVxQQseb7gZ85
Pg5wvu7ENeQWVkc04bHFcKdmaamrfhmzef5BR/HEM+Cl0pTR6QKJEqOlWHRZR1E2J52OGuaxQcKD
APLKfHwNPJiPljECKTtdIq8a4y79B6tBCYh78lffEHP0Mknr5UsdkD61BO0a2eZrDPo2P5biXfLR
UQl1OTBP7KYDqwPSuxsbmGn1ywfCqWOEUxO8THLDEY6tZS3KHlY438mgdu/EkxTGeYFQDQjvQ4Am
gVEWCreY1vv8mNyhgEzSeJ1VWhB5fMmbacl+pIVlIPxmiQX/JNCREQ5jdf01aBvar5kyVH4gSIGT
m+qaTs68p1dtK+EYoRNcZrWM1pJOrwsNBWMLKL5w8XlEzEkbrSNKjmLlrwsZWcB9bPgS2lyLhqkC
5XF9bXv33xl9ZbkwZuncQqDgS6Hs7IPHkK4Qf9njMRtZBftlUUM0oygEsUG6tJv56nFk+1/JPOKq
Zhy/ngJl+LPuy7Z/SM58AqA4pkrNiloEjGyDOmPWQ4ryMNf1W0hu8IperhpdkdnIgE4D1WqA+4kT
tWL2h4bqiUhTs7Ae4Ou7N1IKlaw0Yd4+fQUo95g8o/TDGShnaRpP9g6gutgEnP9SaUvYVv6NBj7u
PhLFOdwiBjpikt8UGDydqt3ejsxxE+nUapyqragS0J0oNn9IY49B+mGMMTDr2C+VZd2z39azZ8PF
TTSDTO/VwHvFbp+pIMzHSV9+3a0BNun7D3sQfJqrldERituxJT/sRvgZG5gyPAQ/EAqA3rY5oT0x
oU780yEa2/Y0dg6nKEFjvI04daF34ikKVuqy6IGps+YntBPMS/eckkKRY4JTMzbAtIs4aGVOOim8
905dsstoOioXxLdigzNjRcU+SvxKWpP+mt6ttH/tbR49LHAJqJhq93lZzwYJvDehEZhZovRpJykm
alXAqNs96jIvB2Ci86ptJuPbkTUWW+F7AWCrcHbWh6oOAvvSVr3W6ihoT+Pl904kAKnn5vPpwsZL
sjXuMNSYP4f+G4mW1OhVn5Ic/6nC/X7Wkma13xngelm4dY8sXDo7NIqN07+bySK/BbQRfAb292MB
ZToe+oMX5t0kcARvvgiRuqmWme8bpypwa71oR9GPMUWdyrRU7Qe5IjLu7/krgIb/RoOn8+qTXGcr
mf3qBX3VKRq/+7p81g+aAU69nIPovLxxEdOirnCD0lXKcmN0hs+DQxlPcHPmx//jET7DWYF7ABag
NJVkYz/F9B+//d/d7dxerlKue5LVQfDqJAujEDW/UEQEzTBJRFIJVUmpiaKLcABo23IV3exbs3kC
mYOw6DlptJX5FYqldKw7jR188HlCZvSkqdZx0X6VxpG2MpsTVPfBtgcs5q8E3gC2d3I0Z9iEJcuf
c0+9kr/u/p0zG3SkcpzhYj9GzeUw4C05+/hP0f+Qor3w9He2e9LX946cwh8nSJMc0ihgaiUHpP5r
AruS+bYoRLhvbemYGVzmGBFA0AH0Ubp4iLXW4Ea6fNt7fJG3TAfGFyBAGln5jQQRehVp3hstaHsy
g8XTL60/egrU+XYf1Zco1X4/Sn+qi8OBs/afrmX3bx4Vzk4QoGVMfct/MCUTnElZ/g89ZojjQugJ
gWZh0PJVzCPqS3XJQWTSMpHcohdCAref4bpt+SvIJ8JTp/4MO9bZdtsuMgMp15YXCzioDgxvOTZ4
API0cGYx/uIBYqyPPR8b9FnzuR68PWuLXwOsrGVh6+osMXk8DxFnWO2WCt6hTnAOJDd6gsknmQnF
MnEQVFoI3yX/gVpBDqLogTWELeZ8QD8FXcBUiyWjThRNtc1IjqAuJaBosYA8hJuN5TnOzwGMNJQx
R+x9o8e2qLcTOqnMWnp/XTg8WEKNRuOxsWgUuTNyM8MFR1073iUKm6WYQhK/kQPwn9i2/zMOzEDp
KkWwdJg08GoECDVXYh7eBiFOnyW5bhEKG4GuRukkLOVA3QFsgFYhMYLgE7MhKa0CWi+eX5DfTdkb
3ibJlp+o7qmDbvodM0RRHcXG4ySJLFoXpnuVGD5s/mwkw3NIur9KsWKhemESUCPNHrNVG++B7aZZ
3Dxu/adDe/ijIfdHRrNEs6NWkzR31NNn/T8/zFMSqIMg7AAcMObF+pW+p6inI4UV+ph+szmOHzxN
GqEbSon6jSjLq7aax8ZDrwXMEG9qJBcrIOMDQqPtcr5MO9z0vNfkt1RWBOMQ8mZUFH03jFd+U3Ls
70Q8wHuYHeJk6Q71a6aqpfWcEbdeGoI6j63HeDlUvlxAwe2qlNb8CV3CQJ2R9vxv4vSm43gej9EX
tOEobHaNKfvoCsgMEU5q1RHTGyiVcjzjTv2DLHnNju1PPyIu3AWtoa36HnTHNHNeHF0mesnuacyl
aLDAdY2XYu6PQ2OtvnW4En5vFyYB/d+dXqHQt5jpAC7kOszGgKv9zVRLKKmexd8opbkf/eXgKu0n
UA/vIpJUhxCWR1Ag6aA7hv0AlZVwNInRV+XmeEI5+dyj/E1OQtDSv44WGfi0AAzBYYUx0ejn3Uqz
hy5AZYwWYDKGG7B2UMO3KK/1zwYNCS4uhNgCWWxjBjN6S+1MGjrixz5TwUbZLQvual7XGI3a00Q0
Q30u1t8TolO60m99dBZ04mb9sIpCqPDPFJk5WJXq4luia9cOdA91B7ToJ2BT9hkY6tmD/ZlFSmnU
188ZSFdsnksbeRRV8duvVq/G7hdGthicOH9YOqw9jUDt2l4KWaozOGx50ugrzVm2P1q/KydnkBrj
wuJsXN7p7lR8/g4ISXBFECqUWJyZQjE66+76YMZbyo2/8fFDKzHlyBcZ7V4GCcuiR8ZuY47l3hi5
NLuaMC1O8A+3Rt9ImNMwfjnXOMWwrTKXvWgLlxQMlkMG1lIJhJUjpHWT1H+A9fWtD7rUPDiJaRnR
aXSLKVHTIbixiChDANqaLbm/S9p8pBNU/GVj94id0B8JYz+Mh2HaY4xTG/+mu8Skt5AXwNaEdYTw
L8GfbCYBa/tMPDZHah3yXqzk8Fn3qskLXnZdj5yRZpH20BoyagUbnJOJBQWROcmv/qCxtMJ7GdnI
QY25EGoRXHywi+K+W6gTsFQY9OsK3PE7iZuZX61d1NI0Agt27cskxRpDsFcXxQND7vyWi9b6FJ7U
12G6fFCMRD+SdXWEZUQjk/ttn/LDK/uoZcV5iXTXX6ubhPLEUC9rrZowjoe3WH8b3/YrcYJBZBnv
LRFBA0uzJPVBMMMEJoLOLVs88qkCLGwW27hvKGr05cL+4L6zngigdWo/LA/4i7ZSz9akNoC0PNwa
6AOOZql5icWXVPwy4FAlnBSPqrsr8/UZJNlMabBndodi4YdvMR7kb8fDhksWlghiOEMAxWfyctFB
+09aBXc8P0NKsJLMx9AhJwcj/ut3S581enrdJL9cs57xvBQgWnynRVkQgLHKEL81UQOvvYI/VCaF
ysxl35TBumhkicWZnO9TWqCevsgdBvBkRV9Bf+f8S2zqomJCsqEArpH5iiZW8rMRl9rhwHIb6w+U
JTWTSAzUSJ0h7jmYHs4/vXitKmGowBrIQErUMcgrGIac6iTPQBMIZRzdeTllcmtJW9rb/lDMmPSo
L1v5OcrYUjhCmTNCDYeRR489kt/D13ubYq3wDj4xrSGblVReeVNFby34Ds1Xvoz5yoVBCTZmOPgp
WXjkpdRBY/vJIMhruC6SFYFQz6/7zsy2QibiDXF0uDMJuC4Ko98ahQjlwRbPvzdnzSso+UhjgxH9
WU+yYD4BV1S7AkahwL0V3iibjY6ALbSfXT1P66vWN9qGXFjM+cjtjL5zqrokRsyAPh5WRP+kUfy1
wTuy+Q/YmmPgXJBuiEZcSJCYJ+l8OfGHYC1KOM6c96cyng1ZwEzGEZZCwuzTfPacDH79R7PNH6jX
GvoGJtlku1b84Y/wZTvefUurY16OkTKEjQPKMKMmffo+H5Fu1gJKm3Sc9KiEnSmUtnh+1BbXu3J3
H+NVVTk9/P8nN/I9QtLfUkGfa8hsjE9AmYkHKaWdm54QQpSf3Y3EbdBO+t/MeFD6E0lOd1BbUjbt
D4hLM5XB8jMggTDoAI0LxggoZp/9PX0DTm0xZMzIeoRKuaLh/rqQyp3xYZAWjRGbAFagmo0IDo4Z
FY05c6Mb2Uz4xJ5IjW71O5QpcgrCjNQdMU9Fj1kW5065nc+wbCcfDn0KLwQKD9FMka+GyrIcLrMH
CvZRbkp3v+Bi48oDqP8pc1h0CVK2pkQ3B2O/IqEQ3y40c1AyfVKBNPNT0knOny/3iRUh1QByprAZ
eKOB15O4fr7P1ft1c/rxCgEAuQWv6b3yyzgk71GmrZDMpJxkjBxwT0N9xJ4qie0gDZnAz2vrdnhg
ofcbM3Ngaopdgy2WALImt6yEli8no++NOZRsNxLwBccxuEtCzNXr0A5ZH+u6WcRDZ3TbV8TXvozi
/EJpPph3edTBlasoqBZIlpTcBGK6vQ8SdJJiNm7eRhyhb9l80g4OKR3MX+K9mMFZJwXUr6l1Zoqy
n+aMXkpCEzk0OCm+fT/lmzzMHwDTit65Pza7kQlVVvhP+4Mk5GM3IB798iph6DJadr9QpGXxypPP
qaZEe7vjN4yKmRWbprUelI4ozOo9oUBxYarFMlF9FBt4o4C7QJmj5wACXMjzjdQEwwgHvWewwy0Z
kNCbvE9nl9n/6U4aOFx1baBcChgjmnSLE2k4fyEsOHXLW+VTIMv2uJ7jERc7v787BxjzI9JxgHh8
n5ElupUOJVUAZXljVoBMHOaI4lWrz820vQWQdB1edqWtLRHtvN3GJ+dqQMwUunB2KhINFtv31GMz
fZj7epH6wwiD/t53rtwatwVW9SAgmUFYJntSgg30u6DudAx4efbCysvQlipdOX/+1F/y+VKz8GTe
eygFpBCSdp77BaPqjTESk+A3ROjbb98ZnzuvScWGiLcFNnLuc9o63yALRtR6H3Q37bGbDM5kDxyU
5c377VDYaT5G5i74gjrvnDHZvSj/S+C9Z0ykBVg0zbjXe9rPvwdSgxcCM3MM08GNETHYJaPrWn/Q
l+nlhDsAfzuomtXALaHwpyzizml8zb/TLodkOdNkLpg8daoT7iEP473Q/Me1oufekbbpj7y+p7Iu
Z7KET9+PGc6PnmwohT4P2FuThOlFHhQzmupBQP4Oo9FhvKi9hgpp0589avp9HUEW2M54R/DnhzGs
hmpvA6DKCL2FuFSeMENnKvscWlX6ecnyBRfIFDKHAKrNrwtO/XqGOK7/FFOZ8SBYiK2jWZStDzzV
zKfd939EMxGGkbvDQN72NPs10H+7+q8STFd6Aau6MinCdQHtwg2miSfUXL9OH73N4ia7OQ8MaJWU
OyOjscIIhDRyyHtFv2ckSFo1DGI4sIur5oDYMAqbkAyfBtmhf06n/Ce9bT/FC+atIG78iqT0cfhx
KDAVxYxlzA7HYX8BiWCnwvNzsBuY7dgsEl96kUEBuFPPSBFV8EGM0bqQOY7i1x72/QQZ4COzU8Uc
3I1qQIoXvvS6+nI5q3u/U4l1aw5uc2e2yJdSA6eNh+TnhEC8ppgGdLl7J/EYNWdpv6IertyvQLJo
FJgFEYRBMn2pa21RzhmUfC9l2mIPeBLtzaZGT0AB3DsVs0/PKjYxBJz3i/AZyARHgU2B8Mm1CEon
8+gZyBPend2/Snd3zHTuvqZgCvOIKSiuFCL3UO38R9KZbSmKbGH4iVxLlMlb5lnE2RtXOgGCIyro
0/cX1adP9VBZaSoEEXv/0w6/O4mxD7rsFlFv2v87A8dc0Yty2TNqkN+dqZHOZVmeFCgMho4xxNK9
TbaTJlAO19UWpBJWN8I+hDBq+ZRCRnsU82pL2H6+owchJVUziikDR77YJ+IcYwQSifPsTXoXSU/K
zfppwQtI9mypb0+fvXZ9Zbm9RawS/URCzSN7u8jTf9XsKYJmfNbCCEuCJNIyb0RHrnNG8SKoKK1H
Z6E3VYaLwZ3yV0rVFhMPzdZiVDmflws4PrrO+5vXqqRaub/N8smpSxYml3NLQhFvFRgTReg9fH5A
suzy5+k6Nj2hcVKYbedSTjUJNdyPuQ4PNIeNCSoLHsq5A1HqkaxOkywxMVMMiflZ6tm6tDafQ1Ns
aJXX3XoEddpn3a4R8djqwHwTVU3E8/FOusbN/G6Yqjxgu8fHVNAE2/LXfCBpwi6ELgOpAZGLMbCt
hpIzOTcC733OvkP3QzPDVOx3oLJLQ+m8UkINEbN/GcZnviDnlF3Pv2pmL62WOa83NNW4OKrMKzSE
DUaA9ew7vX3doFVuJ0r6chQWCNoym/3eZvW9IfZBsRh+wxOL2gIEiArkat9wGvWJDC48pD3bYyPj
L3R1dC+wn+YTyo/8h/O8rD2u9gPp82TbWoh1AKfAVDHrMsilemdY6i9DZsSYTH4gEpUvvRijqHO7
LqQOG1Jj8gNws6qMsXY09vejfPqtlHaqfZEwfUj85R0S1UD36laIokaNrax+ogLlauNBBfxGMs+k
QDpDHRFKb0xi6mtgD3IHgFVXZjmGXdoKmqVfQBNBbAwqLVcbMxUdnuXwtkcMrDd7O8lRYN9B1tPP
gfU8kC1EAx8EPGjD70k9KwZJr3WQ+w97lkSDRTO9VkIMY88UyRCxzUtKmQaPMmJ7HLRzOPR3Bxi9
BQt67qkKqfs7Ju7smGx5eQbMbspGY7Q4Hxrx0tK3DOxrJ7jdMUBGjGwT2jFpzFHJtIt6dSNFumZS
jvFYVjr4ksS8+y4qUHH+Mfh+/Gp5IKlXqO1kEKeAnkL969HuIGWOpQ1B6XdLPYnVdRNHQje7j6uv
e1YDlak941/BcVAeKVseCBFO9C3Czyie0brijGBudlDNR68TMDZtN2qkevfkPmfScH6JSeDqb7MO
PxDQz0ltpxdIIjKoLcx8faOqQq2OBw0zTBtTGfqDns+UL9KtnU6Jr9BVI9n/LC9dQNyYWoQ6T+tX
nd9gSa4mtq8h9e3tj815yyB5+up575IWesJ46Lxzb6V7b/cDackhef1r3sFDqszqMCQu+cnU+tzH
g6akes/og4w/xlf1AGV87zNRDJ4c9jS5IunQWKk8sj+Eh6Da2BE5ayUbMKLX7ksWa39o3wFe3k6b
B1su72tH4NtZ23x2BfXYBrHOaF5tXtNSjM/80WQfmHeCIuMVDSWrH+Mjfy5B0UFJz04P70CFfHBI
mzzug85xUm9w7LVYQuSknOADR6qKLoKxWExhBkS7u28RFnfH+FPJSAWdiieIiajrbmR/X3Yum6O+
L+WOKGdIx4Gb7tk5+CuRFJ+dxEScv7cASqT42vdV3YW5YLLTVAF7AX9yFFaLf79xQW4Tog4J3OmT
eER7r/+VjdWdPrf0ubW12pae5nX3ZBenFbxF51f4aabYMnrdoSwYTw6lBVCZDZjXuLtFCu6dErJU
BzbPcjr/bpkdKZ7cvp/KyH/est0FaMcOgEVkAx/1NOOKA1y3rXFEveDKkpEOXuZSHUfQLUiKDKYX
UK8Y6tRFENwRgHjpOR8THzcYuxiAMXZiyhaRuwL8Bc5TW6DIqJRI6WN/xml1i3n3XDr3djUj+2fn
hMy8079hgGobm1YZfZ82AJJs3e8u2BZKj3EH7MC+0IGZUnKwHsDKt9Fe5C++7NfFqhd8vl4avexj
5vizW/DE+25s4jJ7FTaTMEogWc4VE00K6osa2RrKO2s0sDAf9fDpABVoHuowCiACCVT3ebdA+ISB
//gdp8vrKU01O8XqmFGoAf7nk6qy+BEdqQEeE4iErDCOL38rbdztrXgT80R6kNUZhNOxM54/BiQ8
xSx0v6tW+E2AYQQ4PBst8VtCrnCkQX7ZGc8f4frzPXMi1kKLlbMDcxqk5A3U4aNy9hkl0LF0j5AB
NjZ4M8BPcARGMYLL1rA/p2X+dZ7scbNl4t45TDAtMPoIRKlafSoQCisJqpSM5Cv4hCXu/Ke20qX+
NlJWCNbzCJOweFFzMil3GAUefSBzznucKYbuBb1TIhfW0PyjIg9Qz43aOZDBBQ8Bsz8qIf1d6rWJ
Ue1uG0cf9BMuHkSvsDcY4PyHOXN9xcYACPpMJD5yghUGf+XECjg3Bs400oDpV2dqUAFA64xFEcFm
Qha9vac32FbONopdVRV+cJ7KHypAnmVL6WOn+lGiFsbsF3527xZBAIAvE2aJhLArG81QYXbTNjd3
7AoAtZCx/8tfr4LS74UHbCPh1+27A6xP8LEvFA1PItMd+Utay5aLS5Z/1FnayK1qr8KbzC3PWOBX
sbphZSK3ws69GsWpZu5lYpopnkWCkQrYryMlYrG0wdZxma7kunXokr/WCfKSv1VxZfJIUltojUGy
PPLkwnbtfZr5tYOOR36gdenp/A1NG9htiQerYX09Ye5t36hcJdkzYVR928ME0tI4lubSjZgYQFzA
mcPa7INy2s+/agWP/3VVxed+2XNGOBsVKrH302J++RI8Hrh+8RqPQhL7jS97bkgB0dujb3VGDko6
RUTwN3NETHgoDI5TQLLNq4dlrad5Agt0xjQEeNExUW+EfuK6WmFkI35zaAoXKQAc1PfvmzS21jl9
VwHzqTn2Lyf0XXinMPvVYMcd8nUihD5CbWrqpqKNe+QCaQ60ylQgkpu7LyQyD1ubTfJ3Usw5h0Nl
9oKoNA5AjfnbCPp9Kx+SW44z2kKeienHfKucb9HzQatGNNGtBV8p/EYhMW5MO943radDkYZmuEwP
E9xbVot0klVfioMXbwnuk5oDnMEHlBvHT+4/K+D6ojJOF4c5Y8bt8McDwn4UiynczIDAt4LZ+iss
2568NYEGisrWyGbrEFhcUULzj/7N66EWtlpjegPtbdU4UBRr++KVwSoIHWPyRXg4PLxb+GiScNIs
McnYhLAhiU/qzE4KjEOfmHd1eqAY+4iQMI1yxu2hxKUxWQ3lf55GHbkyXyI8VFxSst6I8AoX/7KS
CM+joUEDjf5sMWS4uUC9+yZ8CeJFh19EEA4iZh+Suf+KyftmAPtEmzGYnXH1lIPbObMAZH+w+04h
kNCF1KTp0Nzy8RCd/XyKOBnWhyr2PJbPISXmFyMk+90NQ71BLn7rCi9xF+5ePgUR8gRclvbH2DfW
/kg+AXrAK8K5rd+J7AF2yY0Es+Z9RNoKsgoDmeR5L88ZAjcf6UYVfqay/Qg6XiL9xq/0ldIJrG+I
+WFfflHn56xUnxp0NEAhzG/M8pyYSfFfJRE8eUjHbBTWZtOb6i4RTDYajNm5tDVn6zbQerj8RYOQ
4erB0hl3WET9UVao7vseYUs/vDna8LcwB3reTCdNqGccx8zjIo8NF5bdc+5cSKGn7+A8SF/j9qDZ
cPIToQaY8hXM6WAEL0Bpvk/0oS1fpyw2KKLZSpUVWbwM1RCjp4Yi6w+Urre6znR3O+kzKeDuM5v0
ltA0MQsU2Fum5n3OfkQM8f8IePmcvgZEI5ZZ7tWzEsXMrPYl51MCReRZSVjfqUi/wpuFUo5ckPZU
+w9osjfKOhjw3GPMnvXb1/7PqWeibzDkBZLVl/+28+SOkgVRecemjyYALJoMzN8/kXiN4sG4++OZ
RpbKeLNYtDi+ALXYJDoHyQxA+XAvT8QIog5WytZhDYD9zFv4OSPLGllCvQaTzG+/uSZb0m55mn1Q
FvRVJHKBxKzf0MbauA36ZGvikqdknY28fvbwNAJgAVKJjih3WiTHEsZGWlLm2rr3lYKU5jsBClMI
Lusd5AQ7PsV/zcAAfo5NqhgBf+siYYih0FF9vb5Hx2t8oz7P6BkblDU1vVNtMjUgt8TzivOSJ23R
AoD8nDeeYiB+WD/7dD8Kq+TI71mvGJgdF2KfhcLehB6MpWG+wwWyGr4BDkZyuMGwXu9Y2/GU4A0P
1aMYkgJ/BbKHgNMRmRew7jPBKv5jFMXB9vIZDGsxQ8ytOCgBmQkUMGZ0Ml4x6flsRz3r6z3ju4sk
iE/x9/BRn2d5yiilvylRhgjSns6qSDs0AyjyOfr0CYBSleQJFTSR8txcYedQprKLfK1D4ii796g5
VX/Y3cfYRbagm5j90W5+RWPPOgIIwl3VD/oBCqcVjVSrGGxQBBMPEgZ9yTzSJJ9j7ocxkuByhpBH
69uywe3YM7j9w5QaNhTWn+p0RRuPrSVuTrgS4pbYCLIcXMhUnWYN2O+zVyjAaIHfT6frkSP+Dj68
7/gDESYWDuGUXmv+iE35OJ3q6ZsepnjCANnWeNlNuZBd4jYKRhHEP9VD8XeO3mjyTP5YiQ0IAfUD
UAcver8f1CsYkdvIIh/uJmahiO5wNsKzyb28cT55Z/Y5RBBMUluS4zK/z6sxeE+opQIVv/CJwO7w
WDGUJRQjWfQhUkUN+S/mPY1l9O9unajzrWnpNC9OC8GguK3XeI9QJ28q9/rEiNwinRqWgJg8ALca
AEffESSBbpmP0QRGU5nXCzoPKlslgOSlG9CCh2oPHnZx/Og8pNa2mny1WYEogXEfhK1TihxfZnn4
zesqlW9W/gjya1w6CmJVH9WbDpYj7bZUGizgnEiWXiDDJBxrJh4hC9mar2rR3/GN8htG+0OtpE04
oe5kmbmjtRyCOPBxXpXN+21f8wGQfN9EYIqNjV2Cver8nOXegGWPDA+QiJ2M6p8EJ3MUit0Wb3Jc
pyTdbV2ykxkF/Ncshki16E0bAtvMIZkL90V1S9i/LiE/6hyR2Cjl7vZnAtZc1w26E87BAMwk97RE
Umd9MJVmXODchLDRA4LJVC0SlRvbfQij0h5LOlgPd9LPbPl/0pD1ZsmDkD2O94c87MaEwp/787Qu
kqjkMF9+raePFwg48vY0c9XBqHYZTl7N5DdyEQLqjfPkKG+cexdKg8X9hhCpXOZk61nd/kE0DQe2
RqCE2WMA2gpSg9NtRD8AfbRoAIYWQ3kx6KznGl3AtmIvEcNrkFkryA2uIsYH+LYwnxdz9AMqCQWO
sG+yAW7Qu1duyAWKOQSvhVuRGAojemMZEFmBFQr+HbfDgfQiwtbIFZBcLdyShg4YyNlGsfeMa9jR
AIiOT98CDV7tVg2JRq4/LufodoE9p9hfD7wNMNUfR+OJCuvno3WREavKXoPBSkwrJXuBJhnb/gfv
g0uJMQAII+Qyo7x9fhy4EZAqPlKO0eaX0tJLEu7mAe2l03/Pm2syfNqKhCyyNymxEX+ptJ51pg/g
IsxLyOu9mW/6ZvqWkSs+uB8nI3gOSAA3FAF9g/7s8DsAkZEJd2wyTCL4w0CieoVVzCAU7uzGrV15
MEakVGEsQrMoG+9B2Bv63VKjNuQA42EAONvpKWl7muK3DNwInnyUADzpHejgJQbUbItx4u/R9ztm
WD+83vR6INVwqTR2FaLJ++z06Pk1gRdoaqrW6BBS+oDkqIFK8i4V97mdscBoc4ZA4z7sL93NeTB/
k6NEddASWmc2H/968xRmpt0d/UCHpdRus7pD5SMsL0zkQPpz3Ly5uWSQECmEe4ESAFM1AYYSsATS
miIhAwKujKwOdtAJXykeVvtHad64g3Kfw3NdvfzlFsQu05op5iuko2L4eDakYOybHwrutw+P0D9g
BQGSQYCETJFxIEddFk0azRqYk3R3ebO3j6e1kXqbI7sb/XVER6rWuprn7CCAfYgMKwgBp33MoS6u
DBREUldvzZ4SXCXz/bbON/91iWHBL1frnXT5/Oxs66zqAugNScLKgrhI2qipslT/HhM4Hg1DIYBO
fO2FoCz8FztH1dnkSNxl70zqyt3qSVx8vMPvH6IdE2QNMsc47xUPm23MsjC3h4FPA0Z4i4XGBP0f
9gFiva7+UMgDe8ZzWtMoDagaIZfs3ZeyOv0S9JknMvbU54qN6XQ5dSu4pjy7JDHxkajCHPT/vfHG
AW/YItVqNPvLHeXqvb3t7BXqa92H3rcZ0R7CFND1iUlP+MqXnemmx4rZ7bnNQCDEelBMUwb7glAA
qyFjxPUYdNNuNhD2IvAuELcttYXuans8nNHDRpc/RhyOjK4VYQUtXUE/CWMr9jHr+A6DE74BQkBQ
HeEGgpYGkeA/3m4z6ejoSqtJSm8nIXtD94h4GokIcggbI2i2RVo840r27e+CeVpsYKD3h3c29t9H
4ZBGmjgTUdVt8hlfnYcw9iS7xq3Y9hEe2IT3h+dpxb8cWY4G6KWa4u4ZIUhyy0mNoglJrH/lt9cC
NLkvz/B+xF76bmqYdyOKwNMkd8lBGNR/g73QQ6FzM8/j87h3D/xZedSxEiSNc8GM7H/HzVqeoX7q
H1S08IV595gf84XjPGj4EPjkPTqB5BWgs/sE0qTdy9OOphqFt4W6A2VssehtbhGePNUY4i58Bccj
GUVZ5tLz+/woPcLcF9+XGspeHoPb8eddHcJF2apxObqjIR0NS/cKMIuk68KIXAv11uiPMRXCgoey
DviV90zzeB5LupMdmcFxJvaGECWQSvdYyVYeo9nNEHdZOWRoNOPqdcZxKDRc+zuJ3ebxvhzAbHCJ
XWA48zYHTScNl6H1OL1EbsHXHSqs9MrNiCyUU93KLnPm0D6w1KIX8zP3vLujN7vvslSeucsuAEgi
AEE11nZj9XuOwOGIPUyTAVHppCHuo4gAwSp6N8FDdy9kB+CqZZaSzzO9YC9eUNMrFOKOmIWqTskv
EtmJbF7L5daT8I8JSf3ZZ7EK84nGwRQ778kOaV8t5p+A9BrtcaaFYDDouQusox4PdKvbQv+qmgMI
JIt9gFZrSFUN0yY0rkJzKouctUsmktIJHxPsI4903L85x9eugp20tl2Q3USs5504Uuu1+4Q9mfVT
6jZqOMWS8+NsiKWU5Y4E6MNMRw4DCLuq8ATnS5cL2sVkFgqBmegnfcxukRQok/Rh1ZCe4pU12eMZ
8Y8VKCciWlOeEkThHAsBjqLaQx1A+GrfakiSxUIWHxFy8nPizPeHoHKk/AmaiidzBxkKUemh4v6E
KJlZrCi1RGilzJNzJp22mmdEEj1MBeKBNDFzJ/YwDRT4OMzY/6gDgOLGKc49pDC4D/k8jwlc0GK8
GRDbIozkjyuD9TbbgDMTXTCs3s+AJHyge2VjpjX3hPDaF5nzs3dfpIgh7yRSYroSY5lmWS+7YCkV
0DTq7KPeBj1TAJuKmSlJezWPmcbqxmbdmvhP87l+jY6IzzmddqQkuYBgZzRCzmPoDh7hxSYyGo+L
0K93On/zfTXF7He8e3c7dT/e0dXMSCWOIgior5nqktj6WF51NgODFyLKPnrjMy2sCKzSbSwW534w
6zLNlkt3sCY5C5wHhoCpzWInk6wdydXw5SIazD+ySRAIldsCnJWWuWGgfU1Rwe77+B4pAH8Mp9HT
Y6YewPTo0NigOoZR2dzFrNqQ9sP1R3ctcDxjfE93s9nMyIyHJRK8IghLKqU+bbJmv3Jjz3U5c/O5
TXz7zWVH8VHObs3STJVJtH7wKnoKKG9p9t6+REaqAIDfXJTGFZnFqCN7uxLQgsLG5UG+7l4wLSa7
mDbeu48Pu8N2LXbSCTj9jmkOrc0dA/4hSGqzeWdXS4GWJbW3KXhGIOZr54wB3qYaxtxs+n45d11x
sAeg/6qFu5K/xe5S05gyC8i9ddLSvfHOJbBuGlLSlL7JGOc7Qb0jt2QzIwv+X5ZHTMY0Bwexx2ZM
bN3D9Itp9tz1KFu4FR/QYZbzQHLyybsFKe88kHI26A/EDFhawzx664Je5+vliPBDagzuJGqicPT3
sNh2Biv8CYgyzT+CdiYJzu9/aTdL/GMwDnpCoPgbigMMu6wdhLRFIlFhk/SziJYg7QimGcHzj3ug
KplRhQ96hu9yE4YuRb3/EGjcVvwNS3QPEstfrxPl729oMgyxH+vc3cagBaEA1QMdM9AFQq83oorL
0Qqb2r4lTZhPjyF+hMsERRDSdvas0eqWxPf1rtns6Ca4RZLO0av/DSPkyiZ6IWT6xpiIaRRiXCO0
67p11z00cpDId/OJFNqlPCmZHXn3+VGoGEvmQLQN4AFKMVybCjgDW6FcLRGyNARh9qldmCqF/hwR
lAEFB8t0lcHebrcIVuo27yH0IojrK5E/HmFFQBFNVYwkd6Ja26i/ZocSXoHiXwVy5DyiTaziN2Q2
50pRzRTcSoX1KSl2spGduW+GnF5clTPerDWrserTWwYIuE9YRIgo2cWN39lfYqNpLMVlTM+yL1ma
jmKZwPTGWSPVs5b0tSRpG4wU5EiKIqzJ66H5WxDbNyQZKPgFZaTNyWZdvNeYhMv4EgsZMQpgiJcl
DQd0OHFf4hOfx9Q4UKtMtxwa/S37NyY6Gs4z5zGlhQRZcw3f9LxWf90za7Es4TNHM2xU2NuFece8
bZgDkBsKskfxz0c8Iw7GgqR1xwVQsQj7RllScZsAR+LPwFLwWlub62GAO1g/8iPnlIW+Q6tBtX/M
4GrpSim6/l3XKZPQRMQQu9RbEw8wjS8bUTgMkTqLwE7JGIW4iu9sl/7szQmPPBpLpN3kDgSljvW3
TTiSBK/ULaEOniMrYytjS0OgA0PD/k/c2QGRkEV5hoqGSTrwDuR8Isg0qgmHpV2sFI+9sWLvG60r
3f53+s4wCU6IlqRy5uAVUcc1XC1EXXYFEDe1rIwFg5dPhBGpl7wEftq5x2MeFNYDfxEHtXgI6G0b
2Rn0JzwPwhQrCDrU4U0G1fKd46sImzm1rUuCHtDW7Df7RfjpsWAKU/ZFBuJpLuGPvgWz7A1Uzabz
pYfcsO2w9LeJHEAMM5odWMil8YzVi7WrPI5HwmT59TAhrYAs2Jjgf3hidOtftfHGjWjJzG7KXtGT
DHgS0a08HIApcwxhHjYUD8sA5CHfLLPtY+g0fKFStySPXJNxha/fBJkhPZar7ZAcsj3tcDk/uO5n
SE2GtL1CWGZxHzC4UgNULCedzME3F2+g8KCdlyqKai6oLtLFZ7MdCbxPOLKCea03h+Bsgt1qbBRJ
enyNdxpuhoTl9hyIsGIO5KFsvk8EtSOUs8/ktwguBajuX3IINAGGXgHdjmtipBYM+jn9iEsWib6N
jb1mdfuDeWEWs9Fm1B0mPrFZjkWU04CbEZSeqLIIagHNPjP9WaxsfN8bQn//RPXVOeL35mDbDL+J
HoseW96mz6vR3qIoowqjmmOoZfKMMGizRyGtgvRzFZA65CGIWBLaafYn6hHGGREKIoBln5Rz6iz3
LBL6vcIpsTZcRDFFRBxMfh5w5vAO54XDMUKjLDqGrVU4P9534Wx9FGsQCXxjMf5wqox5hDniqg1f
Ix5CVF0YFwzqgPP0QX/ZLQvnNt+u2RXBVac/T/JoOqjGw3p6Hl9cEfZF7WXDxePBesQfTj2JPByj
zMSHYzplxh9hjADLJ1HX4n1I4sQbQY36GS1K67gjnpMt5SbKhgdF1T7lVGp4/KzW2ToP60gYTJYf
h4zCXb+8e5i74pyrd/31h76IdZLijj6qRGTIvkxh8kuYe+bgb6PITPtTikNK2Pko40pYYF6aeYPA
oQS3Sx5adDf2R6h/LqSkcLkqUlov9Phiu7kwNioPBNtBzL0jfHSiBZXXjOjYPZeiN2DXfmscI+Pa
+tcCeiRZqebFbnlmL2TwQyXp8cAVLvafM1wJ0Q+yRotjiYvD1/knNaUIqxY3ydjFQ8CRP9YgAHpL
CUodtrG8eRDcmYY1V2GiDgClgvD6t5BdPgiixIbuU+xQiKVpcERjc4RIkq3r3a6Xufv0rku6pOx7
yP391uFLjUXhbWmcLo2Dwc7af4iYv0SSq08JeVt2sOxPu3X6e318AXP54wxyPvZ39aQsIGJY3Re4
mghSRVtvEPG2FmG/eBm1eEl5Zaok2xOzGIl/lwKKZgyMLxvRxC8gE65evOwiKcmsw7fDVGJ6VR5i
9y/B44WT0vqOUDdw5PE6pIcY2zfKFVssiCe2JfNt3bZE7rE6+vsfr/jlj6y38Hh9uh0dPIgBmQmT
qYaJhK7vNdbYdFDd4jsCne8j51207Jl9Uw148EfjCtLoE5UZ/5z0xoPTM2oW4uEbTeFnah+99uwe
ofbWVshTzedMOAjppEDMUZvFwrPXmiR6c1MLZtuhHsVyqDOpJ6lRVXE0MmuqN4XbdbaTZ1T+DfdQ
DZQ447ct+rsP06zyhGiHMeNEQPSJTWgWZQZH/9exSj7RjyOMWpbt0t6uOb5M1RwDskBXfhzSQSLa
WGvRBiD+sGwK9Jk2hXA2DhDA9/lpEoLUkENKQ0TwLu5Aj5CWlsBMMW9Odvlaz4iZUBRnR65FPNrk
oqrnMWHGJDMvxeCQF/JakdEMH4fAnIUHRGYi3xPV2pgdEtMJ/JXk97O7wLPDniM4qgX692QRMkca
OreairzMGR4KEkznvZRsIDC+4xn13Py9rGMF795S+thb++ySV+Kq2dnVDvAKwvN985hWBVsuT0ZT
kf+hgudxkVHYLu7+RqRPn2cjnqVxSygSJ6ZmLMjSO/OOQxxqbK+CvYTinDzQwkCR/ntsiCUbw3oj
dugsh7KfYPU3WQXSunDlhJRy7usQjm6E1BZ6eOjLCa11OPRVu1zqzGMwD0jhMzEwp7LI32TyjMWk
KURUBq+0IFsiJd6J3tI9R/q8CYawIvw4zugzf/a21G2i+S2At/CFPHg1YL88DJIvtiS7gaaFE0oL
RI4wQyB/8GungiFyEG8+EvD5VBiLapdf5jlW/MYbZNczb0DyFesWHooY7kg59CI5G6YN1Aoc7GJy
sW7Whe8bWfwIQpbSM+AFLAXv+HDoUsQIlByMKqowDsG+snnSzbaC9L4ys8SUSOv42IwFmh7IHOOR
F8oCNbntClebDX0AG0+f16t3IG8edhOo9DXIScYMgSDXk40DR7uyr6hBtjw1oswH+YOX1QOqeGYu
XJ3PQWIHG5JEdh1roebJtohjf3FEIrh2sPTvWmJpX9MXlTp9EkVQKkXIzBORVXQlQUn88RLI9TkV
ENsj0U/oMDmC6BO26zIg5V/EPJGQJPL4f9Et66227jmVA+z9CLj41oTcIjhejlfFURxaNQog5CYc
Zfw0C4DTIj/avgUQ6jyE7A3kJ0ko5BGVEnHz4xFlu0eGRzkabP0Zn2eihBTA4hWGIeBIOaFy4ULO
eJ4ZXUuKv7AzonR2MTSRnAOksKODdYup+BpKPw5j6lBbHH4mYzhGifBUP71BehRYFweTCCHuKLeo
tR68J34ugdz+v0o4tORABo4FMIqFQ3MnBAYb9iNinEE2sDvj2gxqfxB8kU2oG3GY3COZJ4K/OLNq
OO3WBp0UfbRs7nY0iIzZojgJxCM1o2mgCtep28RAnWKqM3xaCmc1IAkslVPyRbFbUQxC19JGxY+5
eMNUlRQC2S3OgEP2KZlMpMtbzDvgCPqY6dNjdAwd9FEHVZFJu+K0JXT/QfgyRQknM+jPnBNX9AWU
mCUnMzAIqn0Pia64GkgJl9dl5V5c3XruRvY2unt5zBXULdVqPpQgJCV9vJJSBQGhofryml5N96/L
5w5kgxqmsH47SiTKpN8/ddrNpcnhA/CriS8TgjGD2nm7BOCR/KMir7g7goi+swkRf861hgI1dj/n
45A2sCK7jwerxxIA/ihtWnjuHJiandOHIITbjQXQ1FHK6wGjj37W0CFywiMoxgd9AoOukleE236B
QIKjovYBKigpQdbfNkMwX87hMLJOJ+gqbIfluIaFbVFdcEpC7GPmHPlW4TbeE1CX/VlCJoDqy7uP
CKsZThte75/oYlX456EJElH4N1JgSHZi9mV/gm3k5Yy8g5QS5HIYAmvRwVGRiO6Zglcgk2MEDBDM
ft9lai89hyV+/4q9l9gNs+VPdY7svlhTCOedIRUxGTF/tP7/NoDnDBg9BCi30SKmlEOLrUsIfKIy
1koN6plYaLuecZ0JZYV1yT4EVYutXqQf9eNhNHKgoFkiH8o1JiAQU+pyVQGGwnKeCV/2jbuJMRuc
XLQXD5KcD2zPMfGpmkjfo/gyyTLgBP2a8StC5UE8D8Ar3qUDqgTGCzAx0gBj7dksF6pBlh2N0g5i
BP0RH2nrchaPHDSQ4sMq48bW2fmgWAw1ED+D3Q91SMR0MYXTRAitGHKJbMsTCbbKVCSv37wXC2XL
8IcIrPfjkL3CPtz/oo8Rc0I6B1mu+dwj0Ut+B9UW+T2QcKkQTjAXba75EID/pBdsxfgR7G82Aor+
t0o6B+0yN5oYDzPnVBaHK/URH8dTNyzP02clzAvod5gpLNKkIHD+2JtY/D17BgbLpjok0kdy5ICK
jE1EfDahfWB//yfe4IDgNv9WEuPaAtK5ap+ZJw3qD8ZmkWDWsfFzmZyF2E7Ee+HDm0DtrBeNkkgM
UKSWYjheFxGOSXsTYM1GvihIPjDlGp6A7pEjGxEa/ThmEx9fAAMxzjxkaBl5R2zXByVChueRsmjv
Lhwc2GEDZQk6oFPVi4ZH2MBxMNEzKQ6tK9w3m+L/7wxFB75fCrgYrhwZisiFoncSDIEnWiRBJ1FW
h+JVv/EDqIOuFcCcwezWxxN7CEE2KPNZX2KtsU+xym4MmhLcFP8lkPI3WPGZbezsXDZC28qiFS9D
xgFDykuWD0Cr+OziA+9EsiNbAl0T80Q+S6o2/gXOgk13A4DSIoZSqWVFbSgSc/n+s5BKDsG3hcVe
nIJkTRo7hFJE4XTc1CHwRxlKbPvkzf2YNMNT/E/rJvYpwRII8EHc2A+KJapi9zxDJGYw5o29iv3d
9Z3NgoRivoI8TmXmqcYf5u6K7//X33V+k7B3iWvHAVMzXJLrWGPrWKHHR2z07zkSz//7b+jsZJNh
V6iRKXGx1vg9YzcbN/FsNxKjyVp88My9ofQBqCbSbDQ++6vd0Nou3gluP94r+w0TC3CwmTpP7otH
SjcnWMNDDWEfjyFSMcAtSA6xQgq/XHRO7Xckb4ldWJxlNQ3sNqW3he0hwYQriIm+b9NEmUokjjt+
Y0jHLaRIOKfZwD7ON9gyMmAlTVV4Q4UZkD6fiQENYiwzSSmIqLDBlZlgWmgC+gFx+/0v1EsOiAcS
EZ1n5xTy8d/TrMHrfOnrRlz81mbeH93GYiFyR/lrzzZE+tkrOitCeAaOTVqJFElWDtRkvqbt/GoV
q5FOpj/AC8cx87fWZVii0KBcS3ha4OnjGyc/TwGn005jTzevDv/bQcyKo6pvC0Xd4CQ+6NAbM5Ko
47aLnoCKjDuJpgqXC+QVwVOqoJDe2feeVmji+azt4vkxN531K6zXnY5xG/cHgeRQZZeEy+5a+6rY
GyLvVRTn/gaf0voXYUuz9UW9vq+byZip1lbIzxTZb7BRdCBsd2z7zKoZrTgH9sVBZq0jT+GPsMYX
15SfZt15EY7jASXZaIU2Bh0hdSBupE8EVXuiPRuY+mnocMbQQa0OIlRQ4Moima+3v384doTgD5SM
2rPlVzH7mhTpydN/+ndfor0IdAxn3HA8Wv+Wrx6oJ8m5Qt9kGi+z4EVuwubC4/Tj6cOF5QCjyUhV
MtbsAr39K3pFvb2yUoMyE8R4H7sgv40EggxBsaCGVJVVQpoGirURakwhImTbwgrUWdRjC4kGMtjR
plEz2fBBEMmAasQ6lBxMkvO1Kc/wJLM7cGkfiXicti5NIutI/LyeONDYWfKJUzFkQorAgNnwJAuD
fQoqVaw/0UUsqu1EvNXmT0NW/tcbq+4LkSSlBrF4dwY2Cp0xV5kDGV4WBMHgnvc4ZVHZUZfMYLRx
bp5G2CfJJOHjFJwUoj8FqMSGTmiVUR/KUAt3sHccu04sakugzA16kDpVmS7+/3DaDUWkH8dMxz6E
JnjDOiEEuzCsSTxcEZa7I6ON/aMyQnpiAspXCIJFArKxsrwwCBjuBsSQ+9FadnQjN23ACNOzLGh9
z/v7MmXwz0apYcKMZRRabDHQVFgaIFwDxhMkDz+YezRjTDadQH0HYjRyn94Pda/QsDxux20skAHG
mz2raJgzujTBYMou8VsiAH9cgiHFN/CJHt4Yj7qW/4oivFL3Xpw8dyAl6pfX73vSfyyd17KqWhaG
n4gqRAG9hUkOgphvLMMyYQQM+PT9zX26z6nd3WuvpMwwxj/+oDuwAI5oZO8em/FlSDooLQ9WqjyS
r5Kwdj/Ta4roNh1So1OqNsgvtGA7crm/I8ouwFx6+4fo4ktIv/6UIZNC0lIRMc9fU/3gPbCHZpMA
qa+GK08ZlqPymNwah07ZnJfs4qNgFcJUkhNN6nwWPT8WCP5OTkE3ROh3pK/n4S4g/XgbLsqZwVQX
HevsUXySIzNIfBCBMpj4w1SjRZKZT8t3zH1EQal6kgX/YKtI0KO1qSgKWQuaXNWDDge6vgVzDlb8
aC4ZPkGeidBSbNloSNKn/KUAUY381bdZ4Xd8bGH0ku59GcMmpT+XYCFFxH1o5HzeiVoGTX+hyQpV
895wi17Wzwzkt04w/l4tqT8OU+6oAazWD36G/byDZB9LO5hxkBZzdi4nXojCFPvkjne5LJENXsvg
uOvTmXfj4w4GGF/CZmGCxMjiLQAswWCXSzYud4mJGmT+GK/I4FT98hpqqHFslZW/6MJsfATl129T
HjaTD9hwI3bK8npjlzL/kk72h/rfeXQcf7eo3J57SKNG/kNQCYCjW5he/nj21ylvAA7OSMSLA3gT
rz3oLxFcSsIwmRcY3/Q96nbNg2BqFgjAD9ilN1uzuMSHaSVo5zrhu03/Q7NWCXqDGsbwd4t3pbQz
fQRXHEwhkf/JUZCk9khoV/q13u2fTvF8CsGPy+Q6gZl0+uMPDZwB1rZPF8aJ/0fd80Y3ztzTWu1Q
2Rro8ujP8ISeVbM+DWpXzldk29bM8CLTqFAWX+bdfz/Ot3dUzRiQlBOdamLSY8bc392Txj/8rTJs
lRkC4aNDGXdioEvWzb+akFw7qfg+5aO+YBJ+dB+IXCZklsJ7uE+a2VNK1lBNvynbvhtYAuS+Ooiu
KNQI9vzXQkqcnG7h6Hbk30no1XVFEkUELgDpUAllAOhiSpMg2T/sGHD6M7HAMGi+M7pyyhbMSSJQ
cWs7+DcFo8AcvlXrCewa4I8EXAz/oJJcfTSYPmTk1cFf3ZgFl3S1ujahyoUYQ2nYy74zvnE9kXmY
TaSkX/JSQ9CKREllMUhD+6Yclj39IX9vUPGtmDx/fZw0eFq4NkqbIv3uw8d4TlaZdqfrvucYyk+6
khUEiQ6q4o/oWXiJCLT/IEiW9ooJDwOt8WcE0RSJ8z3/IqcBIHmGkKxqbAYeLiMY2a93Ko9h3h0r
A8o8zSXHDzUUZwMtC33LEk117+jD4tHowXS7ZKLKox6tfs5nxMylwbDslulsFTyZaTKMvLs9wkXN
EdFeSVJlYXNzwNPy+4sutSSI26i7vL7ygxkcmCAzH/XPG2SUQ3N5VPDBQksPlWkA7j1Xu8J8ui8E
gxcH273u1/k8A6h0A8yyrFMAsQGjrYoTDu0beKTqYdzYdEJM9RpCvGn85oT+/hIoOl9pzaefgrqD
u4ZMMK3BWRu7+7Cf8+YUPABLQG8wvmQ45j6c8+xcWY/K+qqhObk/iLeECOorCKdrLJsq96oBX9/K
kB9W4XXBQ3nkXY+hOgYtjHK1C1JOW6PPuLj4rR+OzpN8EQ17vPVq+OIGPvqdjs3s55AqVQA8/Rbz
Kf8BquK0p6+6T9GQn66iOkK0LFPZbkv8uZdouUQbp7LiOVMq/P4VrxyABh/H7VcOExpaSRiNzqAo
Owip4LjLQ/ktDAo4ZNh0QrXTy5t5d0ju3VBFE2bGAO5w6wYWZHCiAQ6i3FdzYILv9jvg7nKrOV68
H/ChrkdHi/YPXuzRnk/P9tSAbEX7ClZ5n94QDd/H6LXPlY9NP90jR/elTflOr19gvgBi27CGAxt+
rk4PvRGf9kj4yRUWAzcIrU4zxyRmwEDi39n3mENKf/K4B6ECH5N3BBnSOeQX0DC8vEbEnR9aWGxS
UU7kGjp6OO+9pJFGEhBk2/yF4H5II1yeC1W1O2DnEko5xkhkBdR8ffcPeX1Fg+AgVKJASDidf4Kv
h++CN8BrgbkFlm5seet2FToYeHwP0BYSKhccI8UjWOQ9vdyc1fYHwcEzXC5a8RquovsC3zrV+iYd
HodnYhxnV/klv4WVR6JPpgTS0uEY3vtWb1MOkVx7yvjcd6AbyhCgFqQZKQVWb0xdVGvy9cKjVXk3
T8nylX13WF/ewPDNoYb7g03zJeHmM4jQOclfUOsBh5BQFawemPcgyTYc1vXBZtbpkqFFlp+rCAm9
/4C+UZ/8a7TOXKofNdAxeQUjXh/6op028Qk7an4WV7IURRwDLSd9BO7sb0ALU671Vcj/SeRNDv1X
PLxuJfN0Z7fp4Bc08KphFVtdYrJ4IHvd+4j7uNe6l7QVPVcGAPS28FPZjd34w+wPfp/XGz+cg3fz
IYhKXOeaKGdb79Dom2hDTLqal4cJG8xZRpEAjLbuoBuw7gzjya5yYJ87hiXJdl9UnncsHI6EkC5K
FCnL6u+OgQbmWO794x7ItzARJNrXj3vT3LMuLpqUIDyeZEFg/OGsUvNjXTgOV8J4ejoFx2Y1ekK7
FUpg9IY61hR3sT/B0uVNvyQ3vFsy80twmX/5U/vuqVB95D1y4MFfau4N3cwBK6r8nNw8E5pbY+Wn
vqv5rM/Wq5/OJ8K+8YkgbzlAhYyzMYqKAUBOiyoV2PKAExhwxd/5D28UY2XfyFQ5A/7d3y4+ZPJ/
H0Q9w8E3YKCS1QCDtMoXrwv7lPdPEML50+1uIx6ENN9DZffcfO+ubjrnHg432Ne8oudG4ZJHaSc/
jKKwnvXq6IbnCeQg7+7e8l7UJFyIyavAc0eNjz6SURWY2dZDJb9AkkchcbQPlVC3F1wShiWxpy4O
BgwFOW2VpOt9mejJUIrfHqEGZ4spKjVpia0O8O6A/MKpymAPohTESQUtELBWAyZP2dwjlaqe04QE
veFtihbbgzgR2Dxx3euGq+JnH9OFHCi+HSV5NPFl+nYuqeYqXj2+i37fKtFKMvkp8JZ2WfF+nWnW
Xo2uovu1KpDpXeHDpUEDG6x92+87vh3+S5ju9WKY48x+wrX0rzPcCuE9p0N4ca6i3mF3Y6WMNZmL
/vhqPH/O0VWZqD27T+dj7o6mWy7qscnBEtsU1oSL/5xBGaB3771JZnd1LNMb54a/guYdO8PLwOZr
yxNkRyoRXPXEd6rX7mGnUh1sO4w0j45SWf0t/j7B4mfiZZW0B4+8jTsc2ulqroenjPRy9egcKA1J
CT/7v+mZqZPTxkpYB0eYF2EDrOpgD289gwkmt44qzvj0iS6ObKMOCue0oFGTRRITOvDgrrS6q5Aj
4yXJkYSnGp7ZpO7evKJ0ScgDhP4D1eQAmjYfZGIVQlY5/XpTpsDUTtHdsLQgp0A7lvR/SqSuZD5K
aB8DYmtU2lvDQgBe9by/ESUQZdvbyrw09TntLvY+TGd/I1pMxv9/TFtoc6NKgTJkA8wxaAD7Q3IJ
pQqmeJn0sp7Y3qx1zyU0ji4S3+mIUEBixT/CA6TzvPSWVqfkM540HscBgjszQ0jhs80+EQbT5B0H
sNMZfXFMoo7zTm4pCl5sOJFPW7VwcfPuxMBj7ncYcgSEaUyz6QUbqDKAffxKQHlOBXFiLkWCzAJ8
MiAqjwoQIgYmqLKsk2i2TCLZZlmcDsLHqFxgDYeLyQIDxRqvBU4vNuEKosyQRF2TZ4dVKS7Lo8/4
PDr65xGGLZyGiMypfgyrR94bKSRM1SyG92Ix4YxNZbC9iXGNx1Z9PNIyM/sY/9p1z8ZObPFIO93Q
RPHedbg6g9voUIsyux+i0+I+Vs8j3iT1ar/4d5yqcdrDNPUTYzEyXauCZYJo6Wp3MbUC+goRngRs
6kqU40EO49urY5iBngFJDRBBqHNG9pDWyJikXb9BP3yJ1Dn7KZRO3ZMBWYs+J4nptUehIx1M9Su2
ZvaREd5c8cjoO+1awW3MUSPv3FuK1a3F73CyT5lCARCnMcTExRfn1oYmmNyuf59+Zl4j9PBAVJnL
Z6+v4zrW91ckN9Rpe6qx/nbgPccawXgml5P5ACs47BAvTQ33IaNzgmeAMd9eGv0uPmKh25/4sLhm
GgYBX7i0FvQ5jW5QPNJ6XI2QGN7SnquKErVUpvJuHX0M3nUem/xebUy56dQ7eXY+s6P/ggn5sH7r
esznn9iIazVWYyzukZFBTJ0Opiu4eI4Wt4E+MfpgGTqEcO9INW2FB+qTr61+5Nr0fXIwko6bJEL4
WBmgn8DL0G+tKimaBDhPdKaqmOhfay1fC+SeiNe/7vWm6YVRdKmm98ZJ12AyDkQQwzK9s39jJlH6
1fo5COqr+7gETV+uJ3MNn+rooQw7WlIlXoS27Sh56nSc6hIgefLDglmUyCMzpkbVh3NgXDkGNguJ
DbkJLD6AYCDkeTL1UQY+PDSNvAbBpERxubf83dlmxM72C9P0IxzqH587nYXn2OHVDdmCF8dmO//s
MBws4KRovp2SaakYUEou1oIKzQnt8GbnftSOfNbWzz6VaAj9+BTE6eLopxdoLPd4lnVyTCYaZ0bt
QuXLK8ddB0IsDMvegKpC8vrxnJ9kA/ul25ky3c465GXKCMYzO7XKe98Cbgz0/rRtecQwfl+YLTff
iVEHDSDLTazLrhX2dOfCSu7xXHlR3dIqvpOWExROjWOnz/HiPvAWvbuVdqZpShTng1WLURaWLPaT
MYl/WpFA0PcHJOXihIGNYBzKDavr1FDpRHvb5zfRZ6/dHUInsRg+nJjvCZMP1jCw0M9eP74sWLkM
QyLUNatF70oerH3B4fj0Li5V/JN8PriTgqu9PHkvtThqfni+QLgLOYUKgvHe9vFqpfqenNDglHVY
9KcT2+1InShOMLWg5Aqj9mnJudJ482gXFJcVKosB/KqYsuyfNBngtYIgZeU0q5x/WZYsDg9bBui3
VmxAcWK4GRCiLSlHuKbQg+WsqWtmuIZ74Id2HHYELxPdmGi8oo3UDZ2An084FSDMQjAaeC0LId5y
oZjM0TvpCb4VuhrbTGXBaNo/iLSfOQ8wUN1qykwaRlIHsMtZ33ev8T3D62AkDUVIbp6gDw9o1djt
16BGCbE9r1X3HlwDGV71DF5xK+rxz+mz6QfTNsCedHQdl9kKO06OQBIF/aOvsQEv/l38i+RUrQLn
Mha+ng2yFVSTgWCjnkRx9sAmebiU6lMuboqO8BxeoHMYm9K9u8+hEWFoIV86lW708ZERk7jBRvkm
Fc+2sqk0/Xd+psbHtAEZNHJNGDmDDwYNLRpv9pgiigv38ssKw9SwZhw/8TfUncrh8OQK4KQLb+uv
0+GU48LnW6J/dPjTvxecybZCXwFmRqeEvJx7OT8MW+ng++IuBBUheeLiaBz6TRpCWv6INbZ4mElQ
PHGV8nl0OX9KgB0E3Q+5k1SvZ/DOTxjlbBpZE75iBDXQpCGp21ow82aH7OvUsQEz7QWNbbB8OArF
H728jR0ZP+m3fwatOI8WlF7j97RaD1DrrIaqi9Vr0Ld4Lyte92Oi+WjCaYPku4d80JXmF9jtoRTn
8qe+gyJr5ZIyc+IfUD73EhI663Dg8gBv6Wr+4Fj/MA7gvTG9MnhcKTQ/go6BY0kVFdcRrhB8/sVX
iJhUvO5e0urYuz+CHYXsv6RAAxM8DEnGtCYLTjZ6RurhHxqrr6OHlxRAlzU4oLikHotk1YmtqC2D
Rj6sK5g5HAyjteaWNbevGaruYgZ8tgVMD/MP7eyUdURRIgaZfP4aLsV+SYwjZKaFioEVbzjWxJPb
5AMCZgCxep+o5aW+MmoDIghmhnUiMxO2f8z2k/Y80sPnam86UoYPj9Qm3f5k6wmfiE3tuG+teV/L
+SV85He3sauRXOeatNGRhgLMGbw35dCuzvQ1XF+358sWloLxkTRcYxPSTLzKu4TsMnvFJd+gJsqa
qR6WjfPr29iir1u361Xy7Oc5UnCHYdjziydKLs6j1YqvI8CXmtzvRcW+jc75ww7bgMKAjtLos0MH
B9iDmrt+57L3vaFdOGL/IDjbXzCVmtggK9ctkVu7L9EvZjoNoW2gk7S8l6DlYCHW8Wv+cJ508MmV
8TQsygEiYapTOP+STDqq/NLuLNvLenumSmuONr+u8vNpeo/ILXjC9FTT9fqd9qRzyvlr4RNNp+YP
dtPOJzScp6R9XZAlviIenzoreqjWLXJy2SzJQXzJvrqz9OMrQS+WNkSFwx5RXZZjitp8gjKvdkNz
KuXp6xWLpmXjF/lAt+lebz2r6G2KzxBb7rM1wUrY6kxKgbg9fHsppeU6PUCE5emnNyfM6T/lORFK
EGTChtcwpDiVth8ShcvL6OwHUB5h7zAKo4ViveeAEnfhhE8QEYKDuS+NCKyLnYE6oRWrefgesS+a
P2rsYR4ehI9xgMlZ5xv+hEqEw73vTjiZ8HbpbRA3utD9fKJrU/udYjlBjhOTEEqbD96TTBfmUy2Z
VmiXMiCo7/B2w/EGBsQL4TNxCCdY0nZ9/1qnze25vKKbGcH3eMLF+H1RVKOOyWC4nVz/PkRSKZEA
whH2e1zQp9cW5gRU2xcSFvvwCDHjkB2M7GRMw9EN5/DC1OTNqVeHMuyEjytUsPaLFGJINzIK6sDh
2nzHLXvLJhHYnz6k7b3a+m+3/x3OD+kJ+uJtBf38mAnoPeTG/O4LOB8crIBMV+drTpBpYzXxzM2i
GVjTn+nBFkG10QKx4R5qVVAOP9YbLjZO2Yy+ekQMAbHdObIACcBG+44aSZgJGfUL4+geJ++w1Jz9
s89hXgNKhc6C8uZwFNjnp4sqZQTXEkQLesUZwiaCfrjD0HjXd6BzKsL3aZC8ouCn7XojIs0HdvMB
LZLL1YRZ5frylkipCdLJ3Z0UmD8sFO6w2/Jh7z9+g/mW3c06QbPAlwds9V8Q69OnscTqFud8luqn
kSbn79LyMSTag3zsJKKofR3SnBprkPlqVGCcRjNdB2nB3Qkq5OaRfJwAhIZQlzttRDC5010gkMle
ViShscfLluxrUwpQWDWKGvvK2drvNR/q5nH5mLQWwBvla1JIsvXnba1DX95SgwXrwWR74nkAveeM
Bx7exlfG9QJn5d2r4xBDzvOHFSo9LopbUvRm5ITruBQACnMFdw07lJdG2seKVqx/a6qK81csOpSh
vbcVdiaFurl5ezZhcbZI78ZqmTrHYUeyE0LKrwlQCIPLR4jOwZn8lmFaX+W5FtLYhH2f3705ABGC
ywAOssOVzK+5p73dICAuEyjQukEk4lVgpnwgfdPpcbflx5yS09orwX73XdDTWwCjn7yFerrD1+WD
DN7ak3247PSsf/lVe4AwZZHf8lKsG5tuCnyBw6xP0dRA97bT0PZ5GQwtFTxqcqPj7LpZPp1ijUq8
8EHgjFSi0mKSv8PU/eHsckDpkIy76VRHcsLo620G7Oz8bF9nZyxLAN0CzFlaIdcXcAFdAIg7rfYi
us9y8C9wA3uKJxOM5yPCaf77SZ3n6LvTLWC3k/189j4Wnhws4CMskfyMo0z9h3sigg0g+T8VpRbx
d6/Our4LbkR+gqo6vBNWZ/Hc9Fq+0DCt4m3YD8DkZfHknKhZCKBDWJZbPV9VxI/jZT7hobYuFnA/
7JiRNLT3IdNSKsEm7RrUjBz0XHNRTqVla4zPLpC2YwBqfr7kzPXenGrf7P2xpiuAO/vYnb2AVyIo
LS87H0ATxrJdPt/m75GAMajRJddm5yXRLEYIoHf0HjqvHqfE7DZZOUbaS18+LyGCmQvr60KdhfmB
q2dgjFgQOSzpEqCR5FrPiEh7YXJAJW3MUROHJRjDd0qSaSnKggx66kp+l3lDXAdeJDszgI9MngOR
EQQCUlqQlx7+nMnJVS1qrZYC9+2khTE7wi7O5QT/5cCEeOO6LeXwzzUEk88UrYsFLwkDu6e3YqoN
O/Lmfk72eVFl6j8GKZOYjIkfA++OW8UYpRCkwQIeJtAqyQdUPSaeLc39XwPLLYakPWKNBPKFCnJn
NtWSpCmv3QxgEHrnHJ9ybdNnT+RG1KvFb2l8smehEqbBYgjbvlU/0OlZt8kr+gFRicvkYkeGV0/l
yFrOn6EQTQlxXOWwe7TKEkrBHJbw+G5xmh7W86dkzEtmMNmGDUU0AqK0yrrxM9dj7OFePDls6CLs
NT8TmMzs5+Vr8mXNo987EKxsoj6E5wMdUp9voHKABRFBIqU39viBtZL/yjFVSN5Y/WHrupa8mg0i
boTakO6Yc//m3W2X31IOeFrURljLMeJlHCS3F9MTORyXkmbkKEvJjZIScBkeo0OZ+yfI7G4rhmfA
/jC7c33I4EVTSbCymKbHbQiHvJ/qYg7ZscYhXOE7QOqAXfXijGNJnzaSe/rwrsP9bgdvoZ8/SXvT
LSYPU6iRDCSUISN9pvDJc/9l4n8LYMp4SNemfe8B5RoZVWZ4fQ8TvVOKXZkvQ5Zx+w0/usXP4F9J
J5RkGRgFeZUBFpjwT+UTIkzmFeIoBxkMvDR78YNb6Dnn7AUb0Xqttb18sc+ctxEt2PqzXoWEJPuH
gQ29p4W3U42ZVcDcHaII2B7Wx+CI+CvHsxvRIJPAszQ2wcyqB31bKgU4Rs+elsK6Z9mNG7fh99Sw
XoPW8+MnV8JYMv56b/v8wdCun2OChhuUB11xDoHxgVE6n3zD0hmO1RqJBURG6YtxXEiicAk1XKq0
oH7LkBq0PKNmho4czTuzz0QZ8WE2lf2IXhD9Uyw+JN3ZHMEqtrvICwdOP2NQX3p94NXgkOOYcYAF
Xfngp+iYyuTkabQIGF6XdFRP0c3fEGex2dxyNSO8oZFxqGiZo2Tek5755f6ot7HNrIW2bee94Ze5
Hj1K4+gJjrrOnTPvEpWovD3PW9As4j/RxdpRqjQfzCkWqwXOsU8ZrStn/Hof2dmT8bKmReU3kAwT
dSJpB3Dm3USWdu5cMpkGhFpAf8N+ArI+1MDbWMZ5fQX3B6yxd1zFWqgCckKzMuFkwE3UQoPTRs7w
0ESkinvHOuvNP4RVpiuWo1LIhQj3BNI7dCeZl6JQ4inxCyMhniwgBNZrfecfhdqmUPvhEbKEmLAB
uA/N+RLdPz8P4hgEPjjeqPt5iYjUEjOCUyiAr7FpxZksqjIZ0np03feG2XmHV8P4mCOOvR5ggPeF
8AnKHRAo1tBLHSy4QLmkVA8wkUUCy7+eN1vhtDED4OYI3Nwn4ysIOG8xo2YmPi5gZQrX3T9C6YVS
/xcMkbuIiNgeJvf2mA7kbxThcAhXEhvGY47lc8SlBl8X4vcQtuFYiXFOmmmjfmouiJPxT8PKM2ZM
pzymU8yE6pW4TRRSYM+O7BIpo3yaDpC4w5AhpH3YN7zBaqqQeAtqBKlRUlQIhoN1gjwkUApze7/C
GAke2AKHUPNQw3V8NITSxQRfnqlOVFELy1Em2CpFDS75j6LD6XqrfUkBYiQI4Q/G31aSdeEax0Qt
EEOJ6TTst95UhT7aPUGkBLHNtRZLDyFTeKVjhpavkDXhsBUd6F62xgTjbcofunz+Wx9LfAEieO3z
x3yZjJuZ9KPZNAVCVR+7QDHY4heIzLLK+KX72CgRQUMmOfdhfkYGiBf88FIcsPbFnEcQ3Oy9YP7+
Nt0IsohbhmdkK3/MEt0RWmEFdkx29VYoXZh0fAGp4I4c2IdXO2Ng5f0nQETHKd04LghjJZ+OUOFR
k3U02Ly34fWD1WJv0UQoQ4bdWdc3Z3U+vsJ9ZyLokVAaYf4Kxof20qQ6IXBL+lycxaNAFLhVS2h5
L5lVDDPsuTbklFwKXt5ilUhV2i04B5cxnmJo6xmJw/qDaCrlDoYgFFsS3gkWk4pZeRxz+oXyDLvE
CjUApI5+Lsl8UqQjbRp/aN3gJva4yg/IOGGpcMN/Azyx4uuonfb2iFJszEpOyADtc18eZ/+gN5Oz
SEmvSccH4nZX4XUkJfkDScVMn/zqT1yMy7CdDFCXTLQJPO96dPJPWGJIYTZ4fsrIUR5wtOH3bTd5
+CvfEAPCvA6eRpT3X/mHhpM4AuiJbF3uuwia8H20uTq8PY+TNMv+CYh6bOujyxE7unrPP2hEf/L+
xYzHW0nmEyqiRCosN30QA2wiQDKSi2CpZtLH+DkZD429EcK6w2JypKPkkCzc51KdIGfSqHbeAYbm
kCilika+ONi/0DXwZicfZ81TYYguNpwqoyGcyV7Cvc0JiGUUhHkoYRxxQyi9MB7SdwyJ3THWD9d0
GZZ+eeg4Ngm4QQ42BEb2fThGhjNJgjkRa/QXPZNyWXv1l3ILedA/Yn1VSHmS1Dod/Jai45p23Uum
TU0Yriu8Q+WhN4DMKtkh8HMc2CAuMwEO1UrIwUotDtwU6m7b9UAfVndgWe/qyuHSgC7l4jfp26M2
ABcwGLMsGhJpbYmJgYeF5LHj2iDe+DG2/ovYzCHoU4fa9Tmb6tac45ELQFIMYaGPk7nsX+Stawp6
6uGhuOChudNxJPznF8Ep8oFCrIVMeNn983+s4rWJQjZiLqCH2lGQPTW/Mnuhkaq8hyd5FCaH2BPs
QaFTpselcB5DWXGm/sGVGnFJiW6dJzZPXdHKd/jqvEaf0S/okQeB0wDbojtDGRzhiiEHjF8ugMOS
I2HMAfxX/1UgKCAr7AxsoQhsGw5i+DJAhyGtZlIWFzgfRE7dko8/CBh42MoCX88FPc4K5b8o7qAp
RTtrwcca3iU1ApS7FwWzIt7As0XMELIbUBPprChH/rxYiitUWhvJ56cVlecdCwsAssCmE+DIpgHh
SD+5EpdlhuD2Z49/XWk4AGnF1R33jj5TMtxCqJIB+Blkgol+QEkZiANo1sOSboiP+eWQWDawJEXs
GbDaobHRfL6f20nOETg5eAows/uh0XiR2MzgZ+V0oSBI2SJjOT/XA8x4I1rByu0tKe/2+KOhkZY6
Ibw3WXFSFGsi7DRadgRJmIeoda6p1ARpsK8Z9Up6epLME0GcL0Z49LRkgQiayhEuc+Ne+gQP2b/J
7OFdOPCs8fjrOs1W8qMkz6lbnGPkUFJhKsdR51hyUr9wUitxDj72jsuEQgLXoOS2fdkDzFPP8dud
Rgg30VVKiejAR9KDlGLgv7dRXmBQIvREDdgXC81nGMHYoViQz/jG6j2FM2KbwcouinUKYootFnDe
SQCUCjud/VJvwXsNkkAXt6Pr5pnl1M0rG5WB/I1vGfHceFFDNoWnZXAIy1r7ljAkMJy8YLaLkA2B
PX2nt1j3N4TT1kEd0J+nIa+cGt25wx/WhUYFL2fncUbiAlI7gFu+oOPchZxlg8cR4mEfE2XXt9WU
yoJ7HWDNlVuJK5Mub1Gz1eP6nwa/pnPMlJRTxltl1BzyyCeOxtKKGQ45jLy9LCY9w1qvgWhUP7Ri
BPoyE5YUWhN+jrfgWwJD4BaUKSIvFgzc/n2GvBIoSSlBtfF24DASs2eMrPoa7wxoFyvdQP6hGgLb
yI2Cn2gdTRUXX1yev4Kcqg/PyWSK0pGv5Rl1x2ra/7LU6F3Fr6jmWo6Cyb3OVxgxuy1WPRidGKIv
zBEmKejkJ7X0QyvR5wzIhvwiY3cqayIrBxYDijop4DIDsg+hoMiGW7xmeVFZMxNcGczc1sRj9J12
p0zDXKbbOI8S/GbfwIR7fJLngLm20Wkot+Pd/Yzhj2Ok3bWr9aPmqxnl05QwvqCzHXYqXNXM/Eqn
DcXN/XoqlJEv37nCR2zVpsf0Mf2IN45i6Xuvuoopvownx481E22vYf7+jLHrQYYvCWtpCIGDeWrM
YsB8dRA9IQEtulYPMdhhLRe4FnbnN8iHH4nF8Hrhwhkjgz8wUUO1/Sa3CoSdqaOleKuhktTAz401
GrNCXFxiGLbrDC8Zfj5ZfG6ZQV0S9+wITrSQMwxDDgS81jd52bPbX8PML2z9fQ+6E7SmXUu2FRAV
iCBBQjDfKroc1ZIfCpRMjTT/l4Dw293x92P/IPJ1HA1SNPy9hTLGyRHEnIMd/KQvvXwb9ok0FZZF
tax1sGQvLVESXQcXLa5DUvQQdo87hZbgyA5CITVljThT0qjeBUYgiAtoAo00d84HxBEMxB/EO3BU
0M7Rzb4PSf7jjHthjgzo1vxVoNrgYwc20tnZXxIIexagu/DP4Z5VstCzXtr0QEugVdUzaUpOh5zp
wT2604dIBj2n3SW4T8uU315+5IG6P+JUYEq279vMqsAwwKdwLQSFDR0vBen/2WmR7zib8tYCNttx
IPt8yRSd0pB3B7zyEtd7BKNrKSeUosS+V657MPY5YaT0URfGRGoMFHdXcg1csQ5wcKfRgtXuMav8
iqN5/P/g4233n+oC9yjdO6+Zvyx6Q++FzcZ9uzXgNGN/JTCMwpYn7UHuISC36+lJ7Rpj086gibjW
iBStYSD9Og7OX+bB8Zi9QzKBWN1MyJmSeP+ip6XABt0bijkqujdnCnqDAHOS0samgDyOK/0RkiYo
/M4cguzLOsxka4eTJFfywekLzgbYYAxd8i4UlC70J4auTHqA2h2Tn0WT+ol7c44+QG/DpLOxXuwS
QMxLGmcZ96DpMfj0Vr78edOZ9D18iltEaKbQht8j0yCDDvtPd7rLlX+KuxfnHT5QgY/UQC204oc7
CUU+Mm85LPszISQeufmyDh3cH1Z4pr1iqHjmFOx624fTj5sQL66gP2TGBfnTbd3B33fZeFDXabnO
ALIVQiEYf9ghtLmRkBkN5oL+DTd/gvy8y9yMWWq7BhSX25YFgrWA6R02d66sY9Ll7uHsH++ufRf8
j3MdBqD/mUFjZOjMyO+FVBhJp+RnnW0wR66ZCE0avs7CXJzcCqMD4GXIdSEXW4iZh01FsXLy6TGQ
TiT/TtzFZ8O97z2S2/JVAPiCmE7CTyB9B8rt0x2E+hQOy3d9jKpUCZ8wB/xTtgAPpE4/edvfyBDb
MtaG7ZDDjbE9U1vYCF0Yde/kH3h3W965VSNmGNF3ieLZp5Rj2PjvB9DYKYEkZVFu1Azy2ZOPpUnF
X3QI6EAZfWAbmwHL+7T5ZoP4jbAOoHBDSUvZoQ/7eWv36YzC05qe8GUbDt7btcTQqTR7qQR8usFc
5LbjLJziOvywZHkLPnAh2Yl93hM1+ibl/MVQ9sxCe7ktBav9Y88K1grzxclVkFwgZ/VXEUKOecIg
uO9+/FXQmUrHtHvwHH8NbqZzRBCuYddAksWNgFkm9TMuDNCQ7PhXd2wonyfBGKfPvLRJDB82BxfA
CLICDVVABHNw3GN+C3USDiUzS4GJe3+jWlwCbfCPemXCwSXFVY4jG4fUq9jkiyTX9kTeMXaAcN27
TDu5Vx5rGFhOScFp1cOrSypnyTHHZOnGhXiBblr7OgfrfDgcu4MIKhqDkzU9vdVF3bxaH8/OE5Ru
zEXCTOHg7ncGRJVRJ9v1lt1CWz7mR4AYfpFh42rpYWb8LGavYPbk/HLHcyQSZ1YiAtibc8RvyFbk
3O9sn2YakKoVJfI4oz2QZZuEN0zSoymG0cPfbAoFHUDvZU93K8wf5TBjxa1Wz3Djpo4lg8Fr+aj3
7YkjdEm+3YdE6ig/UU7afbcAN6FQLf6tr6Nzcl/QAyaXlGhfOVznKgUXpu7oUryAFKukalSugEzg
99I9JOBfdqNAho7BHJn7AXINl0WO4o5xHaN4vuEtWUG65h9c3kdVI7i/WL3SRET2Jn2HR9+lQ1g+
8o7TMHSBGG9HL/RWjzjybRaZnj9jpq2K2HFn+fQFfOX46F03UhfOjN8n3EvechSyUtHOBMTgW7x4
FC9rXgmUklKp28BWjztzmjZIhJL/CbkiVrcz3J2lIyvn2B2/Cbzqgj8DxAnXTr+ave/itkGNgY+B
NDgsrv/Mo/A8k4jgG7rhwrmETJghL9jkilaOMlm5J9tjHrLofoQ8XRVYhkxpOfiZX8u/YvCoUIh+
03bcB3am7k0vqek9JFWQvQaLCH8YJdZFN5NFrBIcJTY1144wxaEUVDQz0tVfssirfNIhEVfH5XJm
jLmRtEBjSEBJKZldlGXCBCHOO1DKm39OfR41ee1qO6b40RGPu8o/S3u/aiNF/1hbOqOMmUH6P6LO
a1ltLtvCT0QVGXGLckIIRLyhNjlnRHj6/gb+T512tdttAxtJa801wwhG9BpjftzJh+DMEUnJSezu
TkOvRHPgjMRF8e0WzG7HBVfLLORxAdLxGQmCDGGk8FdqIyPLcmXdrZ6j52jrv1FKR90Xiy3zM6ql
IPdolI3Oo+/ZZspL34U9qQ5syb07pfTu1OxLKCUt6OZOzmVxQofIo73w/uP0RdOphLgLnkYldx/l
NMJ6+1eLhu3r1dszpE5q6aZdo5VuN4LK4N4BHOAJ6HFBF3BjvTmi5i/QJfKXQg6ymtSh0UabwWaQ
ows5eptGOZomwDcLMMixK4+IIjTt5kwrwXlt6s4zuoBFaRL2BRFaz5tLI8QTlTE5TRca1dY3xiC4
pxoU4DioaxznQFjvFwBXWQjrDqgDwgt5k2FXyXQoF5kc87AryuzHFYaZuPNQ6dHB0pTnFLyXAVnQ
G+RfYdJIT4NNl4jnQNh0q3OA54JagO6xUpb/nsyPMow8KRzQliPIVki83nRDqRuiajs8AzSsoXUB
AMNGD5TcG4t7k76p5ktsH+VspYT5+0T1UGox59hsRYV/jOj3v6Dp6aOwu2oVZz0u8pjkLqUEaEUz
SJv84L3Tt4f6doVJtXdZybke+o9z9zUcVglZouP+VSJdQryxCqkRIoB5sYUkbqa6sPuICvNht4BU
FQ3O5BL4Fy9d/Tu4Kx2jCxYbiSXuj3grzGh5ec2O5DYFhcdppq/RaRXZZsqUF1pOI/omF+tMGWnB
ihzltHa+9IfQQg9LxMNAM2Gux1Ocp/SJFJxeIf0LkG3bnClnJZ0ibaI65QYVc7TuwLgQEgjgv297
oDcXRM1y+HAfJo8Jm6whSpzzB/V1r9pjiRVHYEJqQKcNR2WFpg3RGFhSH1nkJ+ys3BxGptlTklHh
7paSTyqi/Ccw4hM0FOYu4oDWr87HlT0Kg0lzTKspoumxptxeLQa1hyQvclSB9IjUZNjzYTXSgTKF
sgB4aGUzR+AQB/oOVadN9oEyNv5RY7WvDoCsntiFjO2h6zbspTuObGBHfx9AhNRpFRvYd68KyAbk
ZPvxx0pcfYgvVws8fGT/Baai1An815Tn+7SqZIGdTilosNV5wI+Aw40Utx4Ni8mQBRC8oqIDRkC2
JKDPwQFByBkXnIFuPX1xdgH4PtAyqw2xsIlBUm3DIXZm4nGi+HqoqaFtkoLC3/zQazqnX0P4K2Ao
KUbYl9erpUoSDPYf8mucZFMzLRRaYPL7TAlo1ECJfrgfYjPYXmCab9LdqN1XFd+/+ye4Gsz7Pzyq
+2iODYBVp9F47G9T9Uv3bqVbz0ptQPl+BYELiQNHQ1ZpsRWMjeRu2RGZ0MXtB0VK0ooJAGh/Jzmt
dqd8QZ7fJfgrDW5vqxBc2uDBWWAe94wjtDV+x6A9aUGQwEPthS9mHf5eVh0pOgExqbOHbgVcJzzV
RdVvtKUdTgreb3B6xXX4MLbhv7HQofWB4DQdMKuaIYw3q4Lxyb0qMl6IvNCb+LGHioALn2RBFO78
6DOAbwRy1D3ktO+TTXeP4XEGtIjE+WSa7aJzJfO7L5TI0QlipPYOztEaf3l/+1tLhDdWmOCUud3g
4GFH3zkXWGXkZ0FvRZSB3rV3KB7J/5/Rl57D3xAFPFKwhttMhcIO2BjPFk48Va8eVt7cKjJgGm0k
hBCIzP7JZkAh+CIV4QlNDFaLYde7VIOL2rg03g8LjrVAvJJpEIECkyGEY/jTncCHVTMeRkFJLGI6
+zmgkS2yFJy12m3mkT9CjQSgEJ7YZoZJuuYqcsKuzBqWupbUHIi13Xh5jto1SMICLZfbHJYyU9n2
PcDribYqTV0mAFdaeQ6tVNrt0ksCmzMnWTIkrIbgX9fo7vrNtwuFZM0a5sCg1L70H1wcqgu0sNMm
sh2jYnZ2KvYJZdSyW3WMEWZrP8iwWkeoQcIVGXJqabr56VTaTzgbYak95YTMiv4nD3erb9qMaxPO
2/P85PEuv4z0Ic58YBek5YZuLOkTWKSTa7SxItu5VhjWY/WXdu7i5J5Zq/0K+Y6bg2VT0nYktQOY
hnWyU8V6552wNb+932WdZ7uY5KZ3/jHANgGwhM6UO19t17uVC7gtVO+wIjHTs507nCiDEFQOaStu
5micJNeXhcZerxm9O6rlKGU6FG4x6Y9z6KuxWsA/Z0cpqMl+blkIwQ2u9pNUkYci9hd+MEEzIvKt
dlGlp9H8LULe7O/fDGLtYfUd7sYv1FDf85HUmQ4dTTqRsAJYtx0Wok2snmAzq1nvSys8Ni2eci7D
nuuMdlqIJkiRKUFuDS6jUQxftTk3AqYrkqrZorkjORkEZWBoo39MS+oS1sfMxt6kk5qvHL0LIZ4i
ISiR+UmPgoQ0OQ5yxrdYZXXQTmYIgoULsY37WWl9IaluIpbbMdxFZZfijTlW0Zw0Ude5IeKUW0Ai
xHavpvLGAi7y08xI37JAm2VbYCVV5ICarD8QBDYE1BrtmIdzoC2swrqSDMoT8VaTQ4m/KnbR0KLX
E7C0Q+4nj3udACkC1GHtmdIgs2NBtADXMHnyni11O3dsDdr6AuFAp6jEi5CaZZeQ2F9M/lOic0MS
8eBh2SEzjvYmK/TqqQp6tt0CNKFXTitIAn5ZH3trteB1FpYVqHzFguTgqAXGDYetsxfS8zY+MCXO
KFrcGWpQ3Kueh65XAxaZMiWw2MmfwIqpexlYXZfXva2Q2F5XiYu1NspZGCehKAtEAFol5PrdzWVY
C6tNTP0Zis8G147KxxsF5JNTB6uCUFmIjR1KQPMCrL6ij+EvQ99BHb4OytH+84PdQOtFKklvHWQK
IYPLeSdnhNZ2XvGHkXh6talTBQlETtqZkvNmzwYc/Lu3aIIpP6PF3/7gYUK7d3Zzt/OAqmcHV7oS
CD8N6B2Q/yZuYHkOVJZi/Vca74Bp38wCeB14iUofm/5K85UCkwlq79VTe2tHx5sOLp+DLLvzh+vw
os9RKDEQYvDBXNB8pA4tOCvA/tSGDN/Cxcm8uY/+iTaj0UXGZiJtKlSo7AnVVB3QGE0I7ql/Dy+0
oyhUq4A16wiMsG41wCq668FoIRMFXslkBVjoBlgplldRM2tGNBniahuElprt5ghju+DO/suZUpxt
dt2Bu9D9dIU2PVWtajsfV2nQf2Auk85ew9KC+pcaUPnRl10j14gcjMN5sNmgKHtjAyGBcye+SCAT
ZByLp9rNGS8OYX6GVOXjB/VG0yqCxmWM7H3o+z8oYamdDaYkVavAvsPI+9UCP3iZO86dxYFC28Ov
gMWBiujeovfGekI0RAJk07khMrOHY7JF1WbdrROL51Dapf4CNooEFY1UhGs0AeU3FKecDODDrMnX
FKyH1z8ikB2srxqqyZBdVmXEmggiHge6tAV31tRfviEQofKHSvSdPmFn+FgNmSXnTMAzPZtpGifo
N/BYvYBCoxYc/cCjZcGt+glMPXnKV88AmQO9hjYb0Lu42TG4Yu48h2OMxj8ONlERYRJaIH/H7te6
LYwBhrpP+Ckkbvxi5igW/nRi0NvgbfQuKmgf+SNnNHr+IRfCLAsRqN8UpxS92mh0dR6ZUx7sFqdO
AeRYiaZQuzm6ZeRsVN+XLvhQDU2fPlw1iL+0inae+cmOcwRoyPpf0b5jzJsBqOtNt+EOEdm0IdTc
R+432EDiqLiVdNduXbpin9Fzpz4yj87VubDcCwGiDe4mLFqiyKFcHV2zP4quHTSqv0LK6NZ+0w1y
21v6Al9sinN+3ahW60kz/gZ7jK4SykWovbcBiUnMjMGfJnsfh5Nttvv7ms9pC0MidhXKTlCR1jBB
KjbJ/x3bxnkRCMofFq2VWgupYACw6sius/O2RSoHWHxcCI7wNr7UQ2OjSRmEowD5IsTK4ESCQRZJ
WUkqXQmu0bS3h6vDc8MDQESowdcuuIASB7s//nHOyOTeemX3zsvXLbhnNZKGU/BaQKrLUxFYPrNp
W9zV5Z5pHALRCax7qgXmaUtuAx0bi3R355VgcMaX9MVMNu/T+Hv3N2Dju5BlzTdoCfAgKi5o+ud9
DVRhSTLXedB0Q7EeuIvTM4N+rc53vPdUTJx4JkzHU6TN3VdGwbDNNt1dF6ILCfG1c+xU/ghcE54y
jx2OePe8WJvN4Ozv2qJ3Fq0c0j7ciQTeXdAnm3cu6Y0bw0yZ/I/WnJQDCHqKRJxBzoovRv8Wrjkp
J23wFJNWYo6BpC0rHZVfwI7FVmUJTASsEHBXtthOeUwzqQbllZSQJWLMZsA7nVnMro8sgb9LbyRh
FvI2wR5GC6ow5sGmqh8CUQVqjp4lJREkFesarTOkfed3n0mQdzGItyVWCusnp/WI4UefBj/pO4mu
jTK+u+8Djr0NDzkKLeZj2CSbsl+06xgJluiCrF39bz2B5kvphMQdk+uGK+0AuIZcRSkGaIGUAeNg
Z5ts7KKHe+3JJYY1xi/vFANr2uEgMQNv0P6Oafu94D5DiimmxqSGHgGiZOmDA53SlC4/SLEvelga
mUj3UJDvNz2ATrUrTkDFO8+AHoeFmkl05N5qMfW3dGExNnZPTM5nz9xpji+YuluHmJ/La8Ab9FjH
3hvW+6Q8K4zXvfKMpgaN+xfnzsGl+WfzADgFaNQVnHQQ04ont4IEjxgj3G8iO740REzi8x8wyK3H
dBpNLCXrnAUDdU5Rgj7qwHhuHCagzHfsatE0dmltMcUtDzHm7/jq3UrOfmaAxu5s3kGlk+fpcVji
tdjEwXRYawpX79bGHFeF7ExKs8gLoL9EHLvhChLgV8mIv881gQAul1hNrxl6AZAEOKuWH5Q0qxZM
PG+Nk/BkbTHq5W7kb7OxPND9XF8sKEIsVQbeLpIvzmcIPALC3sfqHTmC4RcwxGXeIQRbDf2cl5ku
jL4kJ4t4KwuwNzoiFFde4fIRrdvv0Re0pkQ4V+S9Rh8ZzHx8mm+ZtGHs5Vhoj4Yx2h87f7vKERS7
jD4IVmLwy4F427YYCzb4dfy7WRsMwoDPIvHSqsMnmwOQ6lRGx79jm7x0kyHTVKPnkb5sHI/N9dcE
LAYjF/YPo8bDvDQFYLhvs2XQdDtkgi1ugR8iPoUO4bwYkNyX0+OqPin1BlOYBCQa8UiKLUKBVxI1
J6CUoNKgkkswVh2XSO+VMQ4AG8HzXpMp8tVSRK6kWUlHiuYc+NYjMimnaIMEjc0Xwn6aq6JbTM2i
KeezBR1mR68bhWsmSRz3wmfUuywPJZHSg9Cx+DRDlJt7G5+nFQCxYVay29GOBpfQ9EmPGpFhsmUq
iE2H+oZAct1GD+iJkzCtS5zCaNIk/WjQpP5PXBOkXXnySkv+hr67sC4Da4Ckl/QVJ4kxqNo4BWDX
OS8kxyNtfKT4eDVZonchFtn7GZqmT2dBVGJ0AAgXaDwZMoQU1YqiXACCHd9nO3dg2MAdQwECCtHV
W8++UoostmGft4q/phGmFgJZkhbT9+MgMqmJ6FVTum3tOlBcr8oKXOQEQcIZlMmLzT5oLMiuCqQM
IfeBvIi/2uJcNsSLlPKMdJ4ZKq+gEPJoUjqFDFBhGFIKjEaV1uAYnsFR4HhKteSAs0NR50zCvnNh
FQ0BrCMtBcYVwI5LC07dwzBNoUR5abq4k8vrkzeRvFtDSBU+oBYPFbwq4NY09Dx1SX+sDW5JjWXL
VMCE9Q3qk/Zsi+ez4FL5FPS9HbgRtP2lio78qgsApyvsgmHDrIFbIwTRAitw0+stKOc0G+HzwR7x
Te6AYjekRlDQNMswYWQQo6h0GVtTIuPQTZ9B+IvVzt30NXCgVSo2kPqmL3PA1xGm9iySTFuNe30T
jSC4XVwMQ5GUST9L8kiIoVt7dQkhdWad3RJwaJDb/YrkF+pUynQqhhC2sibo1Up2pnd7ZY90AXXM
ESI6jXZgZXvTA+3bNfIxNxLuXQSCvZIUvNscJHcJP3mGwH/lSSE04gulJjxVMlGAHB96RfYhMuL1
YEdTtEa9TclJF5guBhF1dIjAhLlb5vDkkozOU4AUHg2Nt0PqR47NgQGysvqxN501hNBRETTfwIgR
KQ1QXeZquSm8ARzCD7j+sJh6oe+SftLBYkVvmrqSboEMp2UsbwBBiFHVjJts/RJhvzmvgGcHNY7v
9bFNGl1cCYAPAGkwSNMV5d1PixQHNzOJY2As0SWqJSFqTDBs0u1wuqR7w5LnKjA2QFgKLOdj9J5z
3c8VOE60oBCXA81JCj+qItc15c/lYA8O85btxvWBMXhnUwQ3y2igT10jkJRuc7TrHDrNERecM29k
eE4RADkg58CsBtYtu/4hfPcZYCwboA4WoDrIz3lElRFFYnocCG9/iQpYIeTOKdLuMGivINVFC0XF
uB4fLI8yIZ8NaVW7NSsf38iaUooqakl2N9tGrSg6FlT5p5EavNDomBY+0VQ8ZDkoEFlQcoxbW28f
ShPz5l/biIl+oymoZN3ERjIFfy3OADr1keqCCQAQtKaklnUCEHIinuPNwDu5+2D8Lcy5vHpwZoux
0EU+ArVuxRNny8hforlbt9vynVnSRY9EKABq7kaIXiviitcAf6RkD9mD6C05eveUXPAuOKqS0ruT
WYm3yOax1UJzhVkI+aNB89NGyoaprPNZCLpV7zTbOCVtqIeRsq0gEQSpevmJX90najFb8wgodvDw
vyBiKYMQh1hweD2BoLMIMDdh/rilTPuiyEkbf/VgK5A9oTym86psIxSbVpfN2ZeMFNMXnNUQTMfz
pOV2Sh+TeuPRmrv0fl1ptNfHDMmQS6bNSkG4cxDHPmAOg30afBjoO+CgD0CQ5cIg73rhdSXa9ASn
XLHedAGbHJ0Ab7etrARP45aA6/WQ/sc07d3Lk/of0Fawb4hK+Rv0ZL/RocNl3QAtIyiIbKa4RA+U
Tbdtruk+qGMycENgON4AW06orqQlKUd7xuZMqC+LPYwXHKdWuT8N6DlVJI7HmpN4t/CkH5s8CxR4
hed9yGqjyghfcB65oO0UtlA8tliF6EDhoARKLIwuOx8R6w80J0KWdbIumFIliUWCMliwRFYfnrQ6
Tk3isiIGe2WarrvbbjVQQgf8lw+S8HSFmwOrR59wZLUI88cIisLfjLWCEUS1hced0kTlO/LGEw4l
yE2yPvW/0ohj5drN1jrcd7GjJx6oBce+QyoXF/vVvXvqwL+aulUTtXndti/y/iLLbLu6czTOMBxC
7jvat/lSgaIbJTiVALrZFSfnFmz5YGnkNpinNFq6NdkXxVlh/qm3b8jVF+n7/ZNSzhgdSwAWdfNI
lgJKZON4AkYcsDXXkdIw+PUGavMy8UHhjh/QjukYAfrGq4pv6ZdAfCJOw3PRf5/Uz+CDyYSJRqBB
DQwaYWh9FMOPgzftQrIPniTRG3ywviANzfOAOE9qREOKtOkDbx/9OzqcxIsXeddoAiz63w+RvLwS
kkMmr3mn0CIBmzAF5OTEpw/8enDJKP4HhWSrOLzJ1m3iy40AVOgZBE4j1SOQAF/JqRP2PvbEIGru
u8/29mSVBzlL7+/VvThr0vhBKXv3XmiEo8uMHIYa4mVySvQoyPqQYpbm9cm/EY3PfzRRPBYMAXtQ
GcmU5hBt/I3PWc0yRHmdG/L9t3rwQVuv8UFrOlWi9d7DCeOwqK4wuC7RwfMePrbb2RPu1lstDVGR
0MSkwFHzWFVGxfladdAkbpNVqYXQnHMrtOJKreekfjY/9Du9x8sBD58Sdy7JMQD9CdSblmp5UGet
YxXx9QvoA/RqUTEuDGezWI9dlmoJB9SNptleku2szTu3EmekuSXxe45RfhvceP4O2CZh+MDvESdO
RA5URyAL4nd4Ca5LhDXVmNyBCusj1P4LswgKZ93WsuNDroFlsLf3CIOKWYivEPH20bvBiIDJER/t
pkPEFZgeRivhqOZMDp21VwMNX2b5cgeiOzvj0NFyoH5BK/SEH6Y0YOlKcIr8W5NoNrNMZ1+ipFg+
RZtTxZWFgEJaNSjAVDlj1tadM8n5MkUbugDrtu4pBPKOV0XD7vpZQuNYANa6ssRMuGIQhaxJkHgs
TH0QJV5bBxUZwy/WNDy+PY4fnCD8DRYEbAK2AtUHco6xSlbFU/7NdPhkVQ90X/kiTFuIJ/kCzUWv
4Z2DS0//X1rh8kciDVegQFr79/8IxyXU59/UuZheXJk2JRXuKPesjt3GZ4IXMqG85GGJ4ShsbxCr
pnN8cTI5X91bCYn90838pQ+vSywGzl/vnWEkWOEwEMML+0FazpwbjN2+DD8so8NRE19j6AruNUZk
lb+TFQD2m5Y4Lkjru5sEnhjOKRYnQIjSFwKuTXzOOS5l0MBZG5wntx4qpxdIuv1jwC/2AIGfmMmE
YlShda1A+09FXxrcZbborMGD12YrE2n1O6hzgrceAwlbjiFvlv07ybkreqBdpFlpZQAO6eKf2tXy
K4UQfH4gRSGWH4zd3xznsEl+dlySzaCPxDOBMIYbSwZimkEGZyIZG5keM4lWxrrNYJegKMMO4hhg
Edh1jGf1+wxtbVPvksa2CEK6hp/itik2DOeoTYTxtp7Cly5hMpth6cf/ZvFEy3yCLj+/E1rpvbEm
Nh2ucDShdBuh06xVRjNLN8CeYIhaNEf8czia/PxsFZdZFtoMpK9fK+H5UudNZnjcis3F9/7dHy4A
ATCYamu2DMAh5gU7J8NJmW0vZqNWLNfOy+VZwIVyuVnCbIh/5yN5+///yjJUsjM/yTJRYLnyvf37
GeztfZB1M7hyLC3iAT/b7/5nW2t3/z0m7AyJE3wZnBXsmkdioZjgZCzy3xPkJ8+cL/mIXu5kWaa1
I3+EdcDDdDckNPoX/qxHm/GpuNHSB2HDyg/o90WUeMm35/etseHxk//78ku96b+/brT10V0fF2re
zXpZzrt02PjSWRJzAR+sg3+3pfT7ZjzoGTdF905kwo3FRoDVgw06NidwpgiDDGrkGMfSwuTiR016
oy2XsYBmhMffZxGPiZi60oP1SPYMbERWor9+5p1cO7chOTjZ0TuS6uGy4eAEcCcGELWjGUyx4DPg
SWsVaS3hQDeZKJ1AjL/8WyFyciFh1LLQrsl9yZI/+F1v4HxhD7FgRgnNdyd24tGvzWFQxFpo7xXJ
nGmeTMCfxZM4ITDJmLLJYf3i3Jw0SMBrnALyGAPDN+0DUKHOFmVfQDrK0wHzERp35ho9/gvUjSYn
xDWgOocJtw7OcbMLcnk4ja5QduFFMAyIi3SoOuv+l74JU/bYYFbj3iGLtivdw6zYqbCJhRh+dRp2
rWtktXXr5lXiHYwL/5tWrQs+HwgNEv7pHXv1F6qC/BCmU1nBbq37636584IJ07+F0zylbwk6DD5u
hckP+R5xCTZvZ7+EG+oU/xT21oExbvCzbyARShMgdeFjRtuzPi6VbIkXvlG3a+UzOS9WPD3TI2L4
S6XhxtjPsDlcnobyWM6q9qctKhgC0NY0m0aY0Tp58AhqMVhadw7dVB4c0KNhkI1C8mAgw89Aow00
my5MKQvRgXaKJpX0A0zaDRQF5C1sRsWphnPLPhjZo3gaayeRtWjLovhrK1sSMVBGCNSoZKnQapg3
Uznz4IgsephGqrxU6wgaJ14MRVL1GrkE649trzjzMamatMvwgoQQaY4jIFCMl+xHUPg7ecfI6GFi
C51YmjoPz+iwE3zdhk3Cn2GfFDAmxzMrWfcPQ/kxGuM9E2X4i2h043rPOcFLujhZwtA8mkeUBa6Y
u5xjDOAPyTG9d5H08Z/tBtkIvMR0wzUfvS+WHVwUlNUHznduM3y1r91rd4/ZUyO8ODlGHDXokjpM
yLW86ep65/DcdXQzJk94qWKs6l4vQhoi3gcuwUDeJDrNtcx1wGhQLzASau8k3YTkasrMXiYV01h5
T9V9k4e/eQ3GQMbkQl79wbsDeqyzT089eKDDUw/xcetgXbBeUKmgj61w7u+xT6JUpdDbtmujC3s2
eK3Uwi4GGk5tgW2/xKdvJFWyVZJXSdrTayj+CXmPywuSyu3zoDTatnFI3f5BxkryEW2DZq+S6PRQ
gw/K1IeWyM2h0yqUiOC6fBTFA7g1cB4p7TwtCjG5YGmzAlgsrCCdMlpRBQ435VUEJPsOxZK4hvgl
8kloIM8aiJO272w28lj7sXEuEMyZA8NxurGbyxCQ1v1/bl8vcCa4Wx5myKaLLcCWNxa5/ItLbaxl
95zFNfuKjjNkRQgHvKDRNqxS+4aNaKO9dpvtAnDKSpeYvXzP4Kgju9A1IE+yhDywrflw2mEIQWkb
fENwTsBfOeXH+5e/44hZdl3XZvgCQ6OnQm8lnTVExJwLI5ogsP+iyPWhRgn9oEOFRKYFJ5ZU5mjP
Eg5X3ZN1OFFSIg/qKnF3RqJ1RXZeYhI3GB7sDzLKf44J2lm0ln+eNmXiqPSXi4FaJ/cVJOVUcoo8
GpuZLOXrBJqveOV0Z08+MsFcW8mMTwiFMWGhHEAaEpJ4VbwCj4YhL3PY4AXbqXdES/d9B0OzKHYs
P/N913eRBbbcjkv243MA/zu35PWmyl8n4ZL4yqzmNiyw/db2c+lns7s5KTMu7cgZTrKnhBXIQpxE
hDO1EPDQRoNPyZusZ5Xk3d2cZh5hYfZiwl60n2gm5uaeG8OI+Buy+Ek4f60WjGaxfyMz2oakNSp8
9/EJfW3+9uScqUmOduaToW1hWiOX5br4jTjy7CRCwXMQ7DNV4wbMrK0rd7pJNuF4/LbyEO6/asci
IIYjiM8jnfYHve5Sb/31X8GZTUcQrfWK7rcHDKUeTyf1WmvD8nNpKpbmWDBTaxbYCkgKIG4KApKI
mdbTJqiOZu8xv81BWKI78Hi43+QxGtzpL6bYRcak4NGnXwQLCPSo9+lfevcYtjT3xkMrBaH/cyyB
iGYXenOEt5m5579Th20SPob5EJ0IThC44DgiGB2MIewXpQnkkr1/d15jiCZQLdhez3GpXfdvegCA
3PAW8D6Lm/fwHiFUdOdqLpdzNgK3YtsCwwds0+3CuaGuVljbt4E9uPAjbdznmDhaO4Y0QMt/a022
UtDYtzBfld+i7MCiV6XCSs6RLbm3Xu5MkRAHD9o9T+IGzFVgpy06hu2SBSlavqu4pXY/NtU7nUrW
/1mHBg2dUvalzn0xIV5ApF5dsp9PktAGDD3W9VYsPQE6unLPQBHClfnqGqBo1V3/NRL1fCeQVnrf
5DRH/SE6RZL6uDkX+v3g4JpZIwJS9MNMFaBf7SI07ntlqhvOjzAPpx3kLTH/kk/FbUh+5txmRwqW
83JPl38MpGYKKIu41vAQfandQUVdickOHAaufosKOeHhT2gBSKkD6TU45JZYbIlv3EieK3n88e23
f9vBdrDbCl18G61XzCkq2cZHQ6machysmcX2SskbQZO45Je7384ZTiumH9gYcMdXrCL6kH2ElKLH
iKYuza1qyojrixPAFJGGX8ckpd9KVkVOgFshHlMvF0J4+CT3h27PgBmFbkQ7PHKhHAICYbd5Cyvd
3exDW5+F9RnXF9PsEta65U6VeKFleUmuTEmHxSWe4Aiyiw8aYqnI1gc/tFSRqI6UVAvq2K3T8iSz
CbCFIiJ058SB1rq7SMNQHY1dhlUEbRoOFY4Og17tZpHT1nvTzWOftxFooFerPPPmr7soGdChHZVG
mOkiE95rJJq27XyBw9ieG7/g3W3IE4w7wgVcY0Sp8BmHcBs9cSvVgIdBiy9cOATDzqUUwjGsjaf2
YgHG64yl6SYC3Wir+/+TnAKmaH8XV7K7zrcHWBoLVI1rAYauGa0tFiGdPypvnZXYgRG0ScOCHb6A
zBc4Rw/RNFZfWgsB7kqkX+VTR7FbFmhlMoszAgKXhay0dNtoo3JiqKFBzR1SAGNLqYPzmFIqc0Px
m3b1SrVT6WnWTeyoZ1QpnSYw10dwdxi1xzlQ8jt0JNC8uFS0aOMeWkRgKpMiW79u4XvtupKAQQaU
v0ejAo3U/c8q893Sg9xxcnSB1Rapm8jzh8sfrrb8IrGi022fhbKtjm9hY4qN6WO2jzdWiX1Opk72
U4x1EZiccsRurMSdIlQBwP9Grkdv5IOBNFPzEEUU/LV9I9rrHCYBYkrIHITSatmdg8RltLz94T9K
4KarXIBIS1KiFAcaexFnLrQybIA2aQQABMi4rfIcpwZMrudbX++QNj3iv34BOMua5tfqDr/iSZ2O
AofJ240f4Bkz670ybGc2yRy35UIDjmqTyuTLKfgNoBbyE3nFMV7TwACH8zvi6RXR+kDCw9qB4Ufa
Bge3Idli+9OWcsCrrUJ9Elu0FphfXH9CcrFDso0AuWvb8iMvDOAKEjaTcqrusrxNYxYoCTUVMiLJ
aqxxKHC88dzXfMOOHdSHB/j6+06fFhxfrNOl1HSjqP1Xjf6ewFHQXEV2BHw9ZJwIsUbnHVxA+Rzo
xWnixIIUTVQyV/yA+Q72JkL6aKR8cHSSWz3CU0gyqTei5K1OD1TZLbuPfYZEEzAp3D/JIKF9Z6pc
d5zkZ56fYdWOLSVrNAJZIxzEyKAsuW+Y31jPEzyZJcEvmREfMOYjF5QZ7s76LI/BbPavwyF9E81K
pKGuj+R4IkFB1OPIRwK9IR/+tpb3cbH3pk47mhlQLPR53Cem1WqcM8wcSuf05TFpDEdhHCdkD5yI
6njRFUjoLThAJ0BeQGhcARAUDgbMsfVBcFM68Az7PmtiAGDn8EO6q6kzgHuyByxCBzLxZgiHZYbk
cNwNA94yqD+YxL9/EF1tg2uTRvlACA2ki8rEA1nfPei0y5qpgHU4Im92kVm94gFxIpIZCflAt94H
Qw2Wb9r/Mt+6WR9qNZjCDsGJ0FWHP7zDvqTgIHpAJQfyE0Dwq/WCCm/YUhAFzoYFhER9wFL3JK6L
zACUYvxOPq4u6Rzuh+ewkU1Bsu/ce6hfAmNIBRcIS/z0pl3OdXDkb0p8JIYaC0PASKLWLy5ydtax
RtQ3EhTxsHeMpok0IqPs4NkgYlZo/avDLgTu9+dgC8TmEFVT8NFOHfEUrT4oNSRCAF430WlUdIHQ
glpVzKW48EKBHB40oypJDj4XNWuXYgOgtARJdNfRKm/VadErYbszELeYf1sLUACOugZEYt4rMrX+
Xf8vHBXbh2jAHN6u99E7E2+aWniRIs+pMgbJMZMnTfjmjcQtkyzuVyD98g9UJ3Y+olJ8pBUiPAaA
o4UvwtkejCzU1tUdm8Si1vFIb2Ke81Y0vtgdYG81HdKoR7026kscfxiyNEE8qzjWOTdTi40uHSjI
joq/5i9Hh4ck7qOAGZJxY2WwkjRgUMfeYLazWQCaZmI1dYlGYXVAL5M+3WSkab9lOUhNNUyXrPvX
fFRqppydII5V9YHOkVwGZ9mTTpTa5DNa55ceCS7Ri99/U81SSO45ue+xWUf1CLsV5K1+E62iiTQf
9dMIeORrQP0b5Qn5OQo/RFaaVXwNHYK0+LRhm4RqeHPWe7hTTtDKSFULdHU5ZOjK4OPbZ15pP4aP
sEQM41Chx8XWVzFyJkS8GUAcbdRVe6jbWOS/5GESSqu1y76wY2QQfenw7t0p6DoKyXJWodCTJi83
YF5+wlji3LsAPFuSuojquqATScNSIRfzsYa95ogAcNtCq5qEZE4cjDoHlZIFjjT1eztKtqVvRinp
rVNkhVxkrXj/fGueR+XFg1E1EYrzD8MvzoGEKa+L9hwptZqjNA5Cdd5BWpOiIxvknXqS/lPVDiet
dWFqg611uKE/9+STKxQBDlNBzNh2vfNk18OWNqwjWtGJgj4CFy2bw6dp0+Oo+7iNkaS3belXW2KZ
SpylZ5gDBD8MvjpGs0vE3ImjHB3IMjXC8nKLHXfd+ueXMx6T5vNHu4+wqDKED5x46MHcZTnpUji9
yHEGiBP0igEnAR9Tid5shSchQTPKF3UnYXtMHsJTo2Mb0oTkFhmdbdyZK1IX7Ab8nBpKmRCF52BH
1Z+hF8232pprEpAt3rpfT8+E+Q51fW6+4Migv4GSHAKVLapOPsXsyI8gAozsXDmfOBMZ9EuYTSyH
B0EDjAldckAiTxRHMMSx3+Ny/BjX+wQNwBHQHKx4yryw+1ajBtb3ug0obNXUeWiiAuiIcaZzA9KG
c+yhIwn2Rmgb1OLU5OoB6AAX8xwa3VrnCX/+BAEHWgbQyiqQqk2849fWmbZ5F5ZTX45JHRFftg6Y
vu8YanlIqljxweFx+giXpKz8ZoX98xj94xU6FoN/ZI6GhMqEBiKRAbeFDfS0T8UC1gERM3b0SkqF
gk2g8gKqQdCMl1vEBJamL32ha1qhCCFY0KGTj60Or11c6zTGRlt0WkgDHGVTEDq/Jq2iC/awZnlQ
IPYRdIlzjdZsdnKefWb6JOzMFAbNkZLvKrgLOnh8ODVLUOvVkhMlF2nCIIXyZi5E5b4Q2SDrCfz/
gKRH3e3nNLuQYTlBR8GJDj7lKM4JvAPINq1b/9OC6Q7DAdXyHnQnniTnE8fYW+daSirfQuigCdsf
5SOOJbGCDU6jG89R6kFCy5F3o7aM6PBESH4Qi95mUnpxfNUAxK6E70dlNhZyowDHv0r1xKPYcNaB
YATciMoRXitIofNTJLSwpqe5+FW7bXCZCK0irlBHYabWMewtTSmLeohDZ/gGZYtgHuDYI0w7agCv
2FpJrgbU9Rr8NV8Z8KxEdgq+ZFAK/sdDT58/SeJhx2LbTDbBE1si57asg4ZEc1f35BB8+3+ovtvo
QfAmChJh56RPoqdGQuKJEwsnQXS0ayhg2j0AnNa+eqx5zosmLsq5sx3AcgFUT7/oZQPudDYjSdT5
X59I06e08C6dmrMNr6iLYZVMe3Pr3QBL7MMGwyu/sGWiDPoCH9hz9+XqsHqDSChFe8y3m4rmbgUx
0Vq0DkHXMD5W6fJM8867t9e8MqD5A/ZFWd0dD8RGWOzXIoZHlMrY0z4HzflEswrN+iTVVuKsBPwP
YI2t/EP7gKBDA+2zqrJC2pTRoIfwgaCR3Xsd3UNE2VcR8vCUndtl8FHEltYXXdEPg/4GBOKmML3v
UaGkk1GGuXTDivoww8V9lZX8kzIlOXmiMUtZOYCisB9s6E7QgFC8+Ngn8BXlDz/jEu2vnHtUytxI
RF6dCzhP4AoOjVP6FGvvio4t0Ch0NEAZMYWwYQ5l1bjSA4YmK3iocxDifkjWeYMkGoh1w2O2Ampn
eu2WLx08mTF6suo1543UIwnRMwDx1TAfqJBU7UfDqyEPypqvooPkNDYIB6BibhfOHNqVp2vATmsZ
L6u5sar9D+QBotXevQGkutp3ZBDWZg7TEaWJXiEfPKiPDau87eS1mGF+7dEunX4doCNHcrUgu0+z
3jnNaK5bTVpG9cWXhmE2zYrjN/v/jfSo4ecemX4+3PQK3TdMeJigE01x92klfMU17xk3IGNy1IEc
OPWoFM0HzTz/fyyd15LqSBBEv4gIvHmVaTmEkBBmeCFGDN4M3szX70nuxo3dvTsGkNRdXZWZlWWs
cd+bdedUAZrKOaee2pALCKQF1uI8uMG7aAZmHTUhbB3sDb2JlG5Xw/oKVFOIwzvbuahFANx68Lc2
9RwsbEulUOpxJtcH70QeHBeXw20fbcrRDUwZhE+Scs62I4c+bv29mZFHaotj6OrICK03nstBUD6m
jb1HX6uOwcWeY4ipwjoPkbvqY7cDUbwdMdDNJ1kKHqdf9a13u4EEYbxX8fMZzMrX68+BgxheY+7/
luO8M76gySdSvxdUS4gacK/+5GNkRFTRjZ74P5XLa+dE30qPT8GM+28hdPpYeJocCCq4eVDFVVKs
mLr37prhRIwmWAU0kWcPi+xj5tR/Wijla3HlwsQdi8GrV2vBgx2CHoIN2t68T4W/inGUBeGpczXQ
1ZjzMNZ1xjj76uI51LG9oowiReP+uPevjV2LNW3jEIzn4zG9IBjsbfp0eHxXwv7NGoO04tHzVac8
U5LJB3lZsKbEloZVWX8qOepTlP54Yh0J6MsNRmToI7wKxw3utmCo/c3wVNzGMFpf8skUnIYQ4c2R
1BduPzPb5ZjIa2f/CkKkA6Q3yhFB/EUUMauO13ulfwACTYfXXbTcv6yO+RiaNdCNsapg/Bx23pxE
6mnGJ/+Vrbo1Kl/mpn2fn1YJ97E57aDm0L06Ak1Ki5W3HbfcA6sG0L87rwaMe5jlzZwV/Nez3BA+
1HO9IAHLg+Fasb5mP8pR25gi8aruA8EPvdInHmGV9FU57rvPeOhJ6bsRX3DNqGUzs6eh2XK5f7+I
lSoMApklJKNYJI1uLjOGLu6698D9ay8Yg54S/DHomZ//+SD9QsNeTvvNDAGGv1J1bHPCFGzM3aUD
7xio+QtZ6Rs+TpUI6xCPzaIwhaQPAXQ1pB5uswn4q2xy0QK4D9QGOGQ7VfeW5FTKRUIeS9rCtCBO
/ZWGWSM2CWlEoFpSYLsvASGpgMEo6zTlIucknXhT4MBzkOPIYIumCmx6m2oWAxh9k2c0UTDUcJ2M
D77Eag8UXH8ER/quHPwVaKEb1hL61pwGyZQHJNxF1CCjLLoJiM0jqjQNlxutuSr/gNwdk9uLf+eE
4Cqmjq5VGg/pGZox3DGga86S3PFohPBofWdEj/yDQojobwaC1l5tC+KG3N27xkd63die4S5dm8q4
NXMqRSX6jY+sZuxC+A6vsscc9hrvkyPk4G+K/ytfw/uREkrLtxNVh7SBwO0iGapwiEoB04okikQd
oEDywo/e5n/AUKxgsWFknagRIloP35WZI34Kk2XMAzx8TbwxBsEYgNBOuxmyoT+IyrM/plY5Ak8h
zQq7AFV0JzOSmfnADh30Xj15XLDEejGf7SorgnkLA66KHDKcb7wxwIiq/m1nfXxU7LYvO5UzJgCA
bvjpWEwXwRoyrPEbh+CI3vPeY83w0Re8AYEAZ8Avvsfs0UHHu3fxB2kOGiQf0veXySRvakjASnzZ
pnaoDl/dI2wOUTOrEKvKg4ct/zg+jAtNB8fElPQY4aBK+n0XjGASpTMXlBbAexCRy1KUvxnd+wEW
2Fgc4qILVKJ/mnH5aEgtuJugR9Rn4jA8jL0Y7kLf0W8XswDuE0DgE3+kPyzrzMXqQT5j/oWpTdvx
sv7dBDDCDKiPQRFY3izyHnA9wBOKRvbIdItCsGYkr23jW/7HjkOl1fYa4Dwt3L0tsogNqsh49hEj
sgB/+bAvkJLHXGrn1TcY8WopZ0bZNAvaEbsnAph/QwQJ5CnR/qKZBzASZJSpijpMIwcCpRr0m0uq
X+pGJXaZzEs7gy16wAZ/j/iBa6RiBabAKff+WUZKyk9vmLdcu6eXzSTYg0FgvDL8DZMPTLuWArx+
b5aDrf+SwGGln/w/eZl/F3ELgDiULKGU5s6I1G/AD4JOSE2JTi1ToImrLhn9PmjM/0URKegu0JnQ
PgVgbnVZplbkyYXlD1ImoG5PHBFJzG39cyRomJKlSdd94PUQYMGI/1OxoUv66GG5RxQgIJEiluUp
IK2ooXTOi8+bCHFhw09A9CktVBNw+xPM5wQiwvmCbFf7GI9xVBwx1IEmJo8BnHDnn00F7hByfBII
BBbeUzSMJLRAO6dAyE0BKBIkMX9tWlwRApmzhWTziVha7T8VgzjmDa6FaBMCKwZ1imhr5rms6fLd
3axRUxaM2AXQdqG2FVVC1EGT8+jzqSn9eHIAjOqOcpx9fsiqtl4qJjs28SlAr3bPrnYSPCLpfv5p
MUBqhIYWIkWR/3D45mAjv14GH+tmXp1oV++zE+D+4pwZ6pnwGA4zqL0g0y9BUPGL1N5RJ+qgg1Tc
pFDg3wV6DX1XwqS2U4L2Rt+G3WXTei1fFPTczpq14aReJ39ExkO6C3fT37TF368ojemdbtHBBOTa
RlgneSWJc8Q9w71Pqp4Wc4cbwY9MduoZuRPHrxnR0m4/IaqJ32gjwdlYjX404voDclIdq14wlQIc
Vhg+uQOQ0XHfj0x5uCT6Upmv7ekLRcN0hna2/H3unfqryOSZ1+px8FquvE94VUxYcYzhfCe0ap5g
mmK8whvicvf6tro3qIfdAklJG2HKKpDh4cUVPNK0SMDc3rjbJwwr86sxd/43Bpd2ElSuKothtK6Q
Wm+W/PQWsKYnEMXYkrHkp9MYjX7MzHYOoZffyfTf3ICroY9Ay63NsCKivCC8mJTQmHAdiHIgdbJb
RGRbO0LOp0/aK15dHhCUQZBvB4hdDay7xeLc9ZJbX4wZcu6gI1XhNP/1QAENsqUAvchZQKPotAcs
gKwHri3MsD91faNDgUX7A30ddJjRRBK+6On5MOdRGdMWf6DRXcQLBlKp7F3X6bJURztzrKIoBRCn
1AC2xVyXU7zKoX4KtDFWmaqoxvxCIxQYZxnYQ/C3yLCVgGDV0tTzhi3LmAHk7DrEP4AEPZasTBj9
vNTjPqxtIgrzA7nliwXHHkZHPVxirQVCLCiCXikj6eZ44XY9F7fBeVpiMW5SwYl7tHEtH2nFJipw
nMAKo0LZ2IFyBG7l/v6BZM++R/suLU5VfHB38CDEUTRnZYL0Y+XeVqQmJ6caX0A42NucETGhpVKg
UjxS0W6stnBcMhoFixZa/396oD1cqwrxOmM3PsiKgpjYAKzVufM4gxNE8GMruxufevv4dc82UQ4M
yFKmc4FqYTuR7PPGUO0f0gjqdAaA/HVvwZUGDesE8EYOh4e6mDYOVw7nX5UuHw2j9FxUg4hOuwyW
Cp69x4CjEaH2tcxO339pusEhU5ijAYOVMUVFTx57Tz8vtnIRFsDsJEcRdBtPMhnJtggL4nGLqSBo
HX9riY4kUZlNq4D8zGLmGiX8p4nJol4VY1tmisqleyarCHTR7SUnZaYbJfb7UaP1clvlwI/S6Ad/
vAGLyuzt9Ac94N2lz3Cl0ortyK7nCtFR8lG1WFY097DDOENWPprdosKTpEfm5f/hILrwGq63WjSy
7BiRSzEtw73ARO68I31kujKHElV5H1gkjDWyzoBdxGsomNFeAz1eHaL9XZEiw+z7yH8QaKBCQ2hU
gNZuTIUGty/FpY6tjGuNA3HaGmpQ6LSSzucZnzWz6NmuTra9Ta68vie74O/GsO2fMIiCcHlbg4Zd
B6PWmNE+Amf9R4nK2zQn9NSTv4BLY8sIUUjxxoRd5mhfu18QfBiCUTXQDY+hAristx2tqBYY3ufW
4s7RaTNpKqjTwVPxSunTwajLrjBe8TH6+rNbDeyd7oH7Dej9i7fTu2ORBp3GJXtOCR7Osf5rOief
+pGUlPpTTnq/R7svrZUEkVEbYZbbh4md+RK5ch97/NornCuPM8Xb1dl4iv66TwQ1bvtKB82K9gPM
ciPyJyl3ogawXk7UgHchz1m7MrSRhw0mOmLOgyoH/q9b6bdBhLTn2HCkeGKSV1lj8ouHtS+VQ/Vf
GmLVh5K/NvtkcdaRknDGQ80LmnlMxYnXueY7LWl7tXaB8t+HJy9fjqJfl446UoXqKHLScLD1gZ2B
5+JleO2/iC5rf7gxmDiqF0PNFjv3He/84pRPaZNHRUTLoX3gYwFgrvBjvDJusDwvpfsRRRrWhw+w
PqZORrX+1oXGvie7wWm4HXLKvWiFo2k4oOg4ta1StnMNkkNSCYTnnV6CYx2J15uNlpB/cmZneR77
0BmglD8/TCmRCUU6xOs9ncxC5T4/KS7gTUTy1pG2fOURNFUQnFFu0jAwQZGL+IThwMJL/8y6zx1l
t/1TLMTTYsNbzLrZwylQelGpk/J+Bow0LEea3l+7JeIGbT9nOFoN4hpHsfTt2j0IAmh+omEGcWdS
ILaEbSgm3NmyN4nZVKgy28FmQYy2Pe9q5i2SsKbTp4BQTctIDA4q8isKzpUFQInOkzzt92l5DT1x
4qyOLelUybLogUTCJrN7hFy1D6mksRdJ7LzTD+2HEI5EibQHv+Hx9htaX3WT9NecmdNJZ1BnydAl
ViFl0MF7ZZQAh8FEic8/MFmGK8+wPb2Z5pBjaTeaUC+TCzkBnsciqHJKPSYKbT/h944Oo8IqL9FI
Q3a4z9veLCURmEuqJ2qRTzyljJCEAy2gr5NMEbmo2y1eFPyeJXrl+ncNpZa60GpIpQNrmsNYrPyi
xdiGjxaK+QiqP0rJhSO8Hs5SIM0745Rg5Cj2y+HxShPjE5CbLYQSE02UnMCCdBSt6Bd7TSZobgNv
zF5fLIICQTaP6MkeKKeTeBokGWAOKpCgNOz3LS9LAu46zUJqWqNv7JvDG+4Yneckqbp8jB1uLrpl
DbKv343dPpB23K/mRlvc505+qylT5Ojhu6ZJVf8UdW/bgaT4LEOB1Ghc7YoSjbI3G24R2FEysTsc
pu+Q+tBV2S3F4IOiVzF+hhWZ2emV8YYcIH9xNa7Hv+5q2fFHxy6FvqTPR9jndTBjjNob3l18RokW
cVqTaUevfUEcQx8TNzoD3M+9NWIipwHB34WPfsBNQchUOXVqA70UcLN0rtgtdWjMdmLSNwApN04C
VMi99tZCpafyHa5z5bJIC5wWxpcBq8M0l5usQkc4NhB+uUuNLHPwdVjCO/ZOsGcuA74Q7Wy/IB0V
ev+zY9Dtzu5avWs+w30uxOSSCg3P6ATXMSw/btO1dc5reKHsvjSp4RlhSnyxh19v0wub/jNp2PyK
x5jPlY3FSNk8NBvbvXDiXJEDG42Y7eHuV8OZhZLvZ0SJomJNGImbXqN7UePewUBYQxxmLxhOycpK
fOL3mrkUPuleJ9iYndHA733DwrIBfYmZ8YpMRZaXJ9aIRNavQ6Dh27IwAh1reO7X8FvXznzA/vNm
+YN78mvaOIDyqnjQWMsHnMrgxTxbh7lsg04fn3fGTgwGss+8NBiZwEjTL0RKJOphyJcWz5IcW3za
/2gktweXUG+LJQ0vdkndttVvxShhKm6TH+GPX/qaZbL2HT1tIhcZzps422FFaX9KrvEGpWKyqExx
0f7AeLlniHGhZWqAuafAC+ZBLquWSJgOar94Sts4vQgviAGSj+nVdhAOwMIyyhK/mhOzyMlXnJt9
uthMXV+QL3+tQ0bMeXJPLuHlNQjBJLpfuJj8Bpv8BWvhvGVM5XDz39YmueHOcuOQwnwQV7E9Fnwq
HQUKSIh2xagBuvMCMWuqGUgYTN4eC+U3Mbq79lIUay4llWYYO03zzU15mxcg4gX38urgzkgv0eK/
QX1vvnrf4RFpxZ+7Yrru2sdkK2+ba//AvsHoCxhdCAomP/jqWn0Q8jlVVDmvdjGi4YNyvWdYgi21
AOSqw3EIz/vdjprm831mXGPErVkYPCmsuAbf3+GQadY8bRnUPMelYDNYpgzwHFEwUpR8hBMNSpDo
iXD2aYMD1ejzP0GYYniAKQEWBszAg6LT4OILo9NCSXdYUqbH9EWHeZtl86RUA8QVMsag968w/K4y
30SCqBusHKubWTQlLGPaK+61xsHA29IsT57Ll6XjLvtHnFbx82x6J3BDw4WSORwtzNhE3XKA4ubA
raGEF1ZDTS/nwjc7g9lCmuHZNn+je46d5lVVCp6ts4hN2fGAnQa8PG+QYvggLSbFRJXxC3WvPb2G
tQAD5+BAoRmdTXi98mJy1amxkXmGQHaX7NCvG4w0zY1sYx9WGXt81Ch0nBya0c6p1BmqZW+M1mHj
i0r37VWCd3aHYhhi9gHry/Sd8QmL0uVopHqTlnYSaFavYzOw0gGKU0HsL9fcrDKbnwfrQmpqp0Ju
DthyR4a64r2Gu6INqAQtwRGVtGn4nW55GJUFJFrbYjIkM2NONoTu2kWWJNr2HjHtWJZbcszFepRh
0DVX4aMKuOw8Rn+jC7d+yFzrtV/DDqrJzHSWYIj3Ksg4K5kxNj6R1Ea8y5jYbcql+GU9tIGvBbUx
N2anX6BMy3zaM/fpm9DFoeQQ1D7rjQ8LHlYK9h5+T6xQ3C6e/vJNjxFpWYzzOhf7GcNz9AbMXff5
9O+Ia8dFjlXDZFEcOPCDx552b4fEPDdcY2GKshRr7TRiYiCXNiKpBNeFkm27UTnj/OC2R/DUzqdz
ghlsrGUaP2XAgWmfz+M62egNplei+b1fie+DchubOgQQg2GFme4vmlt4utgvNZgO7x5oNPjlRxnT
GiJqDIkQqso9fOiqY7zaFbfDiyKlbPB+DuM2keBZ81v99XDWOxe/V7uB5Sjc97Wi7+CvTyQ+zN94
ZvHQMZR6eEycfzN19wg1f/OaaH3sNW5VONh3txwnrvttM7b7YoMkIqSCGEcV/gEqReEjI2YjKIVm
lViNn3IP/46f+3jVtjCeDsPBfcyOMz6bBC/TmEGdGKoRtjD4uNuMTYTGM5QG0ZIz4GavEGINB2dz
sc9J2DYh5tHhgQPkFeO8tZIC0tWMavmhLohA0QETXB5rm49ARfHUHBM2+RnzJ1z1dXDhQs2m8Y87
TjM+5GIdtvoSz7waBNifFZ9ug0VfHX/FAGUg6x2RXOOLDP64YI1zDKK34+AFU+VZY4sS4A6DUA4E
lQXqw/u5+CbNuCXY7a29NUMj8ZWpxp3uL5ZTJSMnG/W3rbsSECMHHY3wX70TQ7DUByq3SUiAURD+
feDzLuNrbdJcujScEWLB+Ui8x4pZ6U6jCmZSj590x5399J8wQroAro6b/By3ghr7f1SKNmPnzKxx
vKmstAosvFs+xIkTd1g4NtprzdAkGfibQJqXw8sG/XI7BWw/WGY6JVF26T0HzKED/kEbQAt3JBUN
cpZB0UdAVL1GBiM4+oAQm7wLUCJtCviQxSZ0ELOAb1A8jsz1btL6M6c0mODU716XL1NPqf35OKNK
wEZafb/xKiBTN+9lPIIC6EVAJxIU1sM9Dm09xN9ML4sBEhmfm2B7Knfatv33VTvxQLTaCQxayaX+
Uj1uyzSV5O+M+A/xTR/fwx5wH6esv5TWgsWDPgZx4ejMVlkVUTl10Jtsbew2aV+sh03cmiajm0Hi
08GDNcX0hz51huh47HoSXGqKhPbgvjRmF9eC4qVpAk0RqLXcWAkHPCGXDBURX6iUlPm8blRLKMiY
Yz5BnWrRtZc0KW7jeCTpCeVNTKYfM7Laj3CBmFA8AHCBRlo4VVvUIfDPoswTQ2XsGHhpdRlRk5A3
Y7TAygj2fc3mo/i2GXJx6sKl4ChKlPj6WY74pTjOrXmQGe4z1g6j6pKf5YmiCH6HRFf6ZAhm0s0g
G3I4p8D7GVBqCrJ+9Q+riWyi92bFYJDEnxYzhnDsTiYniA6Se9Bxo85j8B3sRrCwQCjo8HnwZkT9
TNM0oBwCaovcwuXKeV3Il42deVSIOrfrlkvA7c7XlI5gMFuT1LpTNRLOPDq96Z6gRxETA3iYtGWx
nJ9MR49HPp8a/DwlqeWe9TNDx+Ftw4fYBpi6YOzCT86mjgGO8laZOp5HIwRBAuSlhpUlFui0UE8H
lbeKQfyKImFarGCBdhPuT+VzWylH3qE0vZJRn/DT0YN6s2KitPTFQzy7bcDf+kejxh3hWo2hjGLp
xNxefxTT9eLl2DM7E1bYzppmcwufBOeHh28Si8/O2zxH9GArVX0E0+uowgvQQTsa1QIRCFtcy942
e+el4UfGwAiCEGXGidmorzkIJTWw5x0tZh7w5tgKy7NL1giBRz54s6wE0ag0ZJRtPYy8XIgBC4LQ
pfOLB6Jez41fdZNgB35cd+VwpbZQ9a0JLWuLsLu7MR1aZkoWgTgoClA/FKqR7hTVF3JjVjkLvwOl
wMpX1CBJXnGERetggmaWT2A4H8++E0dx8Ys2la4xKipQyi5+Ad6fb41Z+WjxK6g0GI0bwKOjHqHH
P+tngdpSIUjWTp7UnPyIbwCEKZr0jq4zaXtSfsPFAbE7Z1SHHoEnFxO8NnojxODgiZ7Vc7/nVHDh
xg2gNrE2J6t0AGHV1i5FxcsHk0C1WIjPUDMvEpTEGFqboSZoYXeNkJIS/rAxUPDeWIBylsfHQMI+
VOdWwES4wQCWc0tfXdPO+c8DRgPeCXNq9kBu4RTfzdYOuyRWjUKBrAG5j2JtGFOx2Njk3bcw6NDc
ltBqxdghMP2jcxnAQcTBdUGLq8cLQ9nn0yIQXCqcdI1EwuRAD7wFF8ldzJCucKX8MVzMNCafdVIE
8pswy7o9an/LrvuMShpbcAVG+OkiY8Dk9OV/CHLAZfCdKWdTxHnvRKYwi+wPn3IyB9vdW67vWtwO
Hlo2lpO8dxy3ndWw4163TpMpke4DOWjbqQPvlOgvevibIX2HHg9kRoAjgnG3cgNxCP4tI6FOlKO8
YNMTaBUnszFJl1WhCZBGM8yV1GyWY3lgoKgIJzxPsKZXsP/6zcS8Mr2n2QP7MAaAiP745NCjggcb
csheaZb58w0uWowrIGEkmf2M0UqFTyZJrVDzgUh+jWnNmFKH/ZHlSTj95xTyNIkv3VVWDYV6U0GG
UYsxJVGquk5nKoqDPRaEgGejSp9pgWsAOVWjn1J6NQBMAGhXSOBUvNsSigcBrFPguT3LQp73AmJk
uzoROcgSEsxMS1Yukw3gG69rMxz14IILInBh07toA7IgL2BnCXx3e/SaS4QYxYCEj3FcT9n3cFKI
ZlkZAD/0o3De89N8ve4GgdsF1uDGiPlE3EDcdkasa7Q1Ls9TAnFcOOASUfo0Lc9jKaw4NaA/8lWK
+dOAXQk6wyviWeRE/sCH3nmxPdDZcwI7aaRvRCNW3qLjQnihQYG4ZCHz02sx/DrEKLgJh5B36sJW
CPiLNgT6DdTaPT4OaEyNlMf7n9MxhnbxugwXI2rQC86Gj9jReJtIIKEzkuW0Aavd0ZFIeLqDYIJH
cxCz1gv2b8FzlDRe8vdCbYs7F0kCMc2y3G/MK/YJEGJAEMjRZvOg6FGtIVEW/bEAGguKwtBXZ4qA
pbu4+MTZ6RXeCrG8M/lJif1ckYMDw84FhIQE6HPWAuCZgjOUO8Hdp/PAaVlCwsTMEaJ+Abl4tF0y
CLQefJYOb0dclcbmxir1WapTTu2sbvUDKBEv61J/2JQjWcAVRQGdkupsQa7p4DJh8RposHw2T90D
SdtYizmAEEvMcCtaScx1iTLmtsYInclz6V4mHBDUYlgsPceUxEM3Sc23kCAzVt6XxR3w8Hi1AhBJ
6HWYIouf5SlwRGMI8/Jxudg6uIRZBFB9jC5mwjWczZ50Ra+5Hro1IO3BWCBasoXVtbpIXeApAvrY
JIBEI9gmKI+19HgSOdKQfvbnw22h6KI/HHx/jmifCIxvCshy3WZRgzJZ3AcDfJpfPR6uqK9cigJi
B+fNMnK4iRS5CRYV9AfPaWxlpDirtmFNDCkJax5jk7UdvxzW9S3CdxbCi0WHdzrbhAywiRmiM6WB
AaCePI3H2yQ+cDBZbJyEu1jOAAglFpG/D8eiRP0EeTO9CXsfxWbKDUMZxF1ivWT9gKezHxADyLFT
EGb0siG6HrIiJgtzwgzwDUFyto9QzNElx9XR5oQt5SCiXIl2PUHKVhfM0AOdCaY0Ok2EwEN+q3XE
4qGZmDUqLHwqnxXOI0OauiKq9z0OBM5F5cTRRFcigD8hXePH6rDsZLBkubHpB0eTBYus3+1aRoxA
yXcA2jGxH+GSE+c8egcXUBrF2TiZ51pDwjOnqwGi5wOp0Q3cO1xZCSINQ8vC2ujUTgIYI28T81td
DiWWvdsHVbLHX3zlwUsxJRVJHBshA2tHx5PB3fO3XXgc7Oh7ZMGzM7F2E/Ov9IUzs8HaiSMGKgAD
42SJO642jW8PNc4HsUr8ExmOR6ZHa/Wx9vluqBJ2QGXvMlEnJWxvg6kpeLp4cMCpC6Z2SNAiiZkI
0VwMDMWGIAJhpIzuoZ9auQWfhyhB+GAZkXlqV6DNzbFBYWoLO9dwz5QpKOoVPIpFwBNgycJ40Hyj
POEaK38viAa5t3DHfAMjHB4SwI598bDpdcAFKTBD29XOdr9sJFjctm+3i5qTrndOfW4TXyM0xDHB
hQ8h7QbrQ613/QUUEnmPg0qXN2Oq9gXhr7+dFGW6kETe6sBiYRJVA7gThG9DKNEhcVY2GuoI99xv
PRxCFFnii+MW4eA04mbjIRjnJF5oKYheXvYYky0OiykIPGfMNCBUsaJy9gQnMIZS5J+sF9dmjhGH
HTErKFA2sLhYTCxK7uznCRGAAz6MfhKyk7DIAt6krAly4xmJ22usSM/BRFONpMaizDlSrgQviqeE
e83q+5gqhQuC+8ZeMAXpYruIQbkpKp8Oku6WOJTsrGQjBVpYGRo/HEVwG+H0u2PRwOYfHuJMd+Dq
HdL8HD69pAqpoQZxLAS0cyr8mWJ5xaaLMdHmmLJRzbEECTjgydwI9ECsizNBYBosEKJW7P6VLNZj
X2C3QEQOLNb/yRoHnBkxEzORymA+GHBHBrxIwrPk2GB7co/IUzgJDHFea02iAuoHHd5yhlLAtTID
Vp2QG+P4GScUEOTYLI62clIkXDwpQomAR14PIQ0RiJMaJyDlGCxUzQziQTicHMz4y7l1HqueVI/F
RIII+X4JMEwpahhocWUsAGIol85+wN6MN1DJX4iCJT/RnsD1osaa1NTKaJTiBQxiziFEAsG/CcQT
kjtjIfH5nKIsGSkDnmw5qCavHCoj4JBZI63E9ulFNsdBimgZn6gWt1c5R40bo6SMQyKH6CdzzgKi
FmqZjY9+Fao2HkEXkgqqMGRwIf2nJA0TRjIQJbjhqg0SMzHBlrZ0vDxXqpdicLtr9FPidpOehPuB
8hUQwCXKBIeoSQXBrmEbmBKNsDlCm7UD5eiGbtZWieXaAz+0mBWOlDO7Gl5346lXGjmC95aQGOa8
zQM7+hmftdMT1ck95Oycdclf8lk/aIwLSZo4z1bW9JZLmIv2Yf1DnwQlNZYvtBtIkFsPWXxab9Iw
kfNShaotscEH5IEKsl1ypRxDlJb3YcFicpylgC7YETCQUVyFeo8c8oQSs9OI0hQPA+JP/4EJu67E
hrwIOcU9Lg05JF86kfFXHfY7nzqT6VdG1YgAdd52WMtlY9HbfHZoW1t43f6LF6GQ6WLIwgxYr8wh
QwSU6IEzg6jV7PYJKWxwKiOPVba4+fPFfOyVphjXwhWXkZ9ybEkci3IfepDOgxc/TBrAHAjoCY5M
OhmQ+1BBSoCL7V9YI7KeTK2NDTZxADVNvygonfBiK5K4HXLNurOtiPUZT+V/JgqXZu2/7rTlF2cW
3RvzohsNMDIJpKqdnr9rLL4pHgUatMGGwW6V8luOq6zVUDPpS3N53r4RrRw4e50fTkGWe7xCYYQe
ZpfRwlHj97GwcNQGfMGOk/fe5jEuIDMPqbZ4XeorHtfMBgyAnfO0AJ10iUAzjc89vReJBJHgYtsO
BsNp2XKon7FwQFEtzWXOzp2QVYD50BjcX/5A9nFakynFE3Ygmd2A8JQSu6kSJEhSP+qxL0eIJm14
BQgCyZ/UAk4hO5YEb9OzTb6OUwfVkd6eA7AuzpjVjVNMUkxJ3JV5CvSjNSpGutbhimlCcyhCSPWw
k8kycmd4PGZp3gOGpCPXZYQg6Q5BgKgSq96JwVB96h32FacsH5slOwFwmkqgIOQI4zfWG+ZdGYtA
hSzahGTCsQG5jSyQGvFmZUQ4j0ZGDyceUsgdpiQtw0nL5qrgtosFGWEA1nkA5QsHzP8wCY8k1uEC
ql7Mi0l+hgkOc3R46xrXHeDuang6fC7KAmrVKEuKBJNDaENsPChQfedA29mRJ0JAOajnSdiKgmh+
CBlZRdF6jhVsTVHkSYBsb0q+Sda8mlJV2hgDPV3wo5i8KdWYLislBCvnIG1LFHlSH5nxFOBrSkxQ
dfxaWzdqnp3bKSQJlYqt1EMf5wfZgk3GXsso+LNKEcTcXCNbPl6QFIZQx//r+MOWTGcQZ+/knRKG
P3JDIgzxtih2/zcHsJbQCnotHjokHWtSisxmKOWcCg6efJxk6w+UQ/ZsADMlMjGcar9DICK+RunO
tibNuzsgCsCOrCY0KTyHCTpD5PkU9zSGE/1eY6RXWHKpFQy0txqeW04jwT9lQxsb6LDUAW2MmRnk
RHmo5sSSVUj0t/hF6CdVF4KUwZ9P19GZAv6Ff5PKuwJcFGL3MN0mxDZXQjY8CT6lmRxd1J70keFz
vHzWFBBAfkAzqq40BPh/tjfjsXPi9+jn5qxkI6hbpxnM2yxisFukPbS9PKIXTk+CGBoRDz6mCkdZ
U6FWwTdq0R2Txrj06Gig0j2WmaCGKz3GzFRF4MRAUXwDXVPDdIaDZGfX2sxmykjy4H+G1Hn9/hzY
V56XctCiflV9MyFxZzg3TkcLpFr9EpesPifaqgibawf7KlKdSo/IiWxrzPsITt2lJ0B/t9m0Zhh1
t4/u7Gy3lzLbfY+eo03bobX7Tn/DDA1X772sgQyv8ev/o0lj13sAB3wfg9rkhazvbdXRSMzXGPH0
Tt1Oss7Po9KgwyAvTT/AePdlKuhg5Kr9RtMl4yomLvdoZ8ShMKdRqOk8mHbKhMygbv0Bh9VS6dy4
AFq7pdfbefX+zaepJtjPHOz1bsWVWQHWhmd7csvrn+2DzqHS93O+/X6TH8KVUjwIznl/IB2RmHBn
LoxNLC3FCmGhJuFBC8DDDiH5vrpWjZ7vhrtnsGTbr4Nj0rPtSM5wyDVnBLmcxBRqHGjTSXB3WumF
JPJfO87VGZNe80cDMB9yXiHZPmIkSCf5ymNiuM2ZD7JDVJKKkgfYcTn2FcKUkgM2omf7ZKL02iF6
GtL85B2wSAXAkwckz5OVqnVNQgAgiO1WGw0SFriIjvnWxwZXJtwy0+IUJjTpb3DW3ob30Z9HdKDD
jg16G2efgAufSMv1x7lbgCnxURAPbT7hX/BL0+YZWx9MTlz2QvgoftHsueTB5xhoVz0vsp9B6qK/
btzaWMzDjJoma5KzaAtKLKnKI5MSlyM9ZwOAx3IsywgMiOmjqORjyqeRH+P4SKKJj5AYAq5J+7To
hOXg+2RBP6ook0mG+Btpg3Yj4dUszxe+8xUOI9JbdMGV8V5Ts9ITMyZ/f7qV5Wx+7JUnohEa6d3c
aR4cf6FNYcLiMFz6y5+1Bym9haJ8W0toIJ/CyufYgvBS6P8UlBG7F61FL/VtTpL5x8MEiLPrDoff
32KYRSkv6zfNUUqQCPjKpuShAYXDhK0VjhpICYsjfPTJ3piLd/OO7t69oeWBSYY+vTBNRzqEDbP9
1otZ71poIGb9QHvGXSM6ZDu0UppWBq6U+mMGiLgUX3UfM+MRfoqphD4zGLgSb0OH0pYGEHGZ6pbu
oJDoQM/IF0TjC9Up/Ppae1Ib4R0iE41o3cVvY15GSLvy1veQ1OT0Zw5Hd90kIPQrecM/A0ISUamF
QGT/2fLS9EQWKq6pTIsslRZPQAERroDIJ3NkDLtpbK+G4AtCaCBHSTFGbziVFx0fNx4c6MiUBEtf
fxhu88+oxXwiRmSgs3qiKdG8NdEEKyZm79hC8MXrVCN0yvCvTCKHfF2ZPT8ESQzn2nHOxZru7m2s
G6b/h2H53AJz9Pj+ihefudw2i7tHxc86k3SIOQzM6+Ae8htfd+QJW5Q2msG6hJyWuGXltFmOcvvX
HwUNflOQkfrUGCDkaVzBA/5SCB3yOqroB20z+ONgMq4GdSab4EL2MOugiR/MDb4U9KbqNQY3fvDM
SJIGrKeyMPWCMIE4aSQISq+fcNlkHMOdXmX9HiRT8DLq5W9gEoSVoy1TLzqg/xfqo0LpjvgBPpr0
s/QbcarW5FYznZJVNfjD22gZ7GmPF8Olz/ZA66ZmcSnwhBghaGVbQWZyunD0I/PGGVOb4UTnP532
PED+4ZU1teTH50YuadcXvSMvCAgt0gcgS3gnVf1x4Ni+M2L3chSMJAhve3I1FB0MeIQDgc/T+Lew
dQP0FtRytqNKBYM+lpa83tncwHm5gk6iHFB5js57Gt+QMS4yUKEajiVScgoI0pXoT4usrP7ZySt/
qsq4E2lu2yvgJUTr0BHjYY7bhA8523IC1X3SnTLMUEEzy53rYI5JDoS+3ylQ3vPOykCxUSF6y7gQ
3T7Z4f4L2IlRB+JT0NFfAVWuqInxQF1jCVqDaZyMHP/lqaSuOGmraQ9k81DF5GnnvrDjpoytWGoJ
JlPBz5JOZT82TE3ErCyRCqDFx5LwGIspG2ADKzy49BF1aEiz3ox41oK+8PdEjgtPd2Zj9QOdxyMd
OVU1cyGrwqSdG0P22OHuy7ODerVl6At4ei8yYpqnM9BHctOXVeOnv7BIIuuuQYlqvKgov+I+fA8J
8nXyaTb0h0MiN/LJTWeSaTPvRytJiTp5f7RENSNChclxLG4Z6nyugFKQVIcHSAFOqgtGScDgNTQX
lmxyPbPEVSvTo0yJlrf4FF+Tw8BXGgXJS31D5a9WB24Sub5MTWC8Yj8CuDhzNqr7QaHp7tWO/Iuq
vvxdxzANJT/wGoaxqKmhtWQv1aa1gYTwN7zHD2pCwDooZI9efO/xafeCvocqohrBZYvhxbQNOdPi
Sd7vw79OknzjdsYvVMdcgZysAlCnKYtFK63CUVqxaoJd1JvIXIHgZiC8xRyBzWq3YB/Ck6gYB1wP
OcGVku8NzUrW3qdCk4wVRTDoZhg/qcbWwGGk89aza2eYZqcFj+dMaQUzhAxEC6RHaZctFhbK6B+e
Abm9HhXl58UAOZWk/46MtoQTLZkWRKMXWTitLNMpMn/gJwBo6g1+UXNKaNP8gaznTtFckW8yTTX6
CCbadoRCCrEeOHrZJl0AI1Z5AvHEll36IU8KCFx11ueLIA8gYdA/EIVxQH2qPulYFTi/9uhSSDPq
PgJEgWyvohg2VKjTkgoGCdN2iI5X0TZXJfDn1GCF2ORK+XFodjsTMtb9144aAOC14MaS5uZX5icc
lNOqtCiLw+9YxckU4gJj8FQWHiQMdb9OrHOPgQQZvVolqt/p5ltbhkr8ycStNruXbbJkNfK4NHCB
ghx3Y72O9MXq5bo4G2xxCKCmGa+DenzWHGTiKjZeOD6kJZ9+6P1kTYqMRIAj/RuQBi1ANPob1PhJ
BtCy/vfdJ405HApq/Vzjr0nkpuKVRIS/zavob5n4sFk2rNWIEWhzXlNTct7k1vwNY3/Twp4Xo2f2
3hPLvQtinV9XYmecvsKzzgMMEWGX2PsNhphhdEORxVGthYmHPM8ByPmXfh+YV0Ka2vdz9TNjFxV+
tM0V+pUPafXMKi/UbHRHqc+8s0O2wjtEqdfBPfjb+bv34EEVOeXLlcJCDYQv5n1xT9+fsN6ZTJuj
ByMgXgwFYGJv74lmnpk1v23ChfDn/0g6syVF1S0IP5ERKgJ6yyiKijh7Y5SWhTjhPD19f2lHn7N7
qi4VftaQK1cmi0hUoWjvQt6XfRCCqMjMbJJqnctkyEUUcKU1r6N5peVbZBU5rloFxeXEe//Rb7Jr
9wSQXmo6Sc1rQcXyig4VLGX3epWzsacye+OVutKJ3oM8nkeNm0OjSGigxvCHiofaR8ckRbOo7rI6
fvGWK+iAnFl75LJJh7TC33LeYoFFt0RJhYlTL5izmVBnJRmDvVQHDOKEm7UfTOWk/SUyBYc4uJjU
TEeIxIev5Ap/hDnoZ1jV5tgWq+Og/mfCjRpWKI0AWbqb310qlxmUSIbvMYBVUgmwUZEpymVokJyt
lvV2KNnK7vsvS2nNLhsShLzxyOayWVKFBjIFwoRWJvWyduOJogpaw6xFrwCSnkoG/4rAF+t10ZsW
9zbUFRD4gLUDavF2UxvscDJAnXFzZalyju4LjhL4SjAhWzZUKzDJgPfFPfx45XHGdRT2zhFzTUL8
kim9tf5+Abk2bx5/9f4vUUNintvEavGx2a2e4p0C4YewR8Kw0B0Uq2QOlhg5PS6IxNR2TQ5jd2nE
gL9LRIoYcfeeqYEa9jN9phIdXS4JLbrmABtgTsKniHS9xuTdyWwObNGSH8FGEbOaML9dg1N8dZrb
qnz4YbZRAWjV1s+0EWy3vHeB/1oIO7feJPEPB0IrmqqWkO71HnEOIY3PIsu+5cG/9xlNodvNRJu6
QCNYVgQbE4DIO6mozErZdwPUVwO3c9FUocO7wbXlLYGnqPgq+spRpUne7t0GWv+zA23+SdOg4DyY
REKUypuf4Q3oWvFWvhk7VQ/gCWrItvBBCIxmbHBqMab9VerU1nS9tU2uP1A/uN4P3HqnXwU84Ht6
f23pquTi6s1tnXeVAYJmIsJCmo2yjqRZSuh4qCO9SJckKkN3Z6dOYMpq5cO2tltd35k9A7sTXsjG
ziqLoLfQPwEi+6XR9m9Fpz3JgMIbNLfqZhvAb8Qe4FvcqL3X2Udj4b7ee6Xlo86HA+yqkrcF9zyw
4dXp1TG0/qp/DT6aLAqkgrf9zdOcTccAPTIePuYyQ6P5hDiwL+F9ndHCNBjyAIiERedRdpCBidaL
mdCUenJZlnyYKDPxU27sHzer0fHtXc9ezfv0jfnJ3xFtV3u2fTu3llVFU3ULMRbZk9knzNH2Chuj
BS1/OTIMROeMzictjbOwHlejzQTgZUiaC0tXAPA6Lf6usxvRfaPeD/qRgnVn8SJY017iRxDemuDr
XMykWL1Sa1hm4Q68AJU6AJyGbzBC0KVfgxwkcGsUsBlYLBl1D3WYdJCyjp0mJc5Wge49T4Xa7Wh9
wlCCcilEZW6gMu8rq+/e2aXGQWDHVUdGCO76aE089tN10eGiTBDFoFBN9hOGFRdEctHVyzv1CMnp
tglmDDLNHB7UpuLna+pG7mSKPH/CkhOSOYTfJyFhSIi0HETisVTDw+3uGwb43RPqPPkQyXOKreVS
fAvqyh7KYn/Fz5zB/l4jSEcAidHZt51N9xkcKDKxL0AcLznX/c2+c4VmVnFub78y2kHxo4nrX2w4
/1F6diNmek+qk6DS3Syr0Z2tSzYcnEvFHT52BKUhAAwSFMmBM/DC0CZng4tU/Qf6wk5s8N6x8dNw
uNqc7BrsKJMahdnARKpXhObuDVwFEA1QxytO/mYTHmhe3We/eqDAqw35BMJIcPuA2jBfhCY9zyWg
r8iDPcxpbJGDZl8tEcK/pD2T3mSJ1R6oLreCRyakHUA4i/vUO/PapEQqDn2LultB9YsGzPY2NLuw
imGaaJ2NiQR90PUbAKQ+c+b6I25zbGbfvV1FIPJ9Fxc1cyOPI4vHiNKYGJX5DAvY2+aomPRASI31
LLw67w5VRr3TGNTnL/6YEDiXydCbBrAyQJWTaFd1l4iNIQrThOapHQgyExoEECIBidibAW/Yyg6d
neCCFoAKd70Bfj2s64lBdmQ7HDMq2vIG13a1ABsEjYF2Dq5Qpms48HePqTrVWvhZWf0n5Clcx+qs
jcshquFQugl5l9aWdvd49r1nl2SFSxrluEB/+Dd93IE6QF/AcokNO/nACJnbOcl/alRPfBo4wyzA
U9ohrYlIRy3Mxw8G2lJk/sQPjMjKPikAfYQDn618dm7AGS/HrFK8/c4ZapSPbnVw2e2DBbojTlGq
Up9S24wpcwHfHQ5scE0/6PHM+IIwBcWDOZOFBmLFi3g7YWCr7CQO7iU6AgnTg6eoGZiu6oBJnpY/
8/uuAP2fep33AeA9iPYuyiO7d1xhzd5s1mqgEaxXuvnkFtSyWwylGN+tnpmzDqgu+lolrWNFr54n
c6pPAMpiihD0eJ91Ni1rj/eDv/nDXzcDO2bNfYlpCURM79Pce0+oy7mzeGCEx2FvED8RfgJ+NYnd
G0hqFUBHvoSyMGKwx3rRAvIOqpkzUEODUTqsAVaWJ2vmm3fGoMzqv42FEd94RD7oSe9GNNMxjjdO
8mFsQ4OlDq7zf/39Rc4DLySM10Z1asPBI5FvzaFvgjSpPbGnan2Qo+Md0zkzYfxPLqOzz7nr5ELm
vPuSd2g1cEgz0Tz/MK95S6bjFjdQjiW88ntQlg3iblkqp8dbtJ0WLSFZc+mb9GprGuWqf/p9xTiF
bOmdrNYWaoi6keZ+2OCNfHATuWLKghXOzwcYgdmeMa1BnaJUeXYNhmpPyut8joIc1g/+bv0C6Rdx
rE2wn2woRZHsIMVSkKxWIvQk0WG92TDO5A8V1OGPfUIrJta+0M7+dBfN/eQp/5li67zSx95LJifo
l4d4ckQkE2JH6xx9ENh6AZPYrpw0YEp7hESaBHSGuEVcrUYF+W6zveTura0dIwUgjZEmsKKF6e6I
CYG22uxbViw/EzI0eXkgfPeMwptqj/N8Nxc0c6CF2HpPVKQHl7rzWG4gqB9knfOVkEPh63YOF792
eikDYAsm/h/g+fCg0tajeVu+EXIKGYXtmenuRhrGXBkrS9EM7RFmIelaUDhvCb7oY6k3tx/sdk42
R3a2pUNDZhBtV6YU/3Mho4XVegKf5end4KBNUClLznvYMHBapYSCVhDZ+hpAJ8FdZ30gtdmaUB6b
0I7W0Yvvx2uSpFl0JxFBv5d3Qj3KO68FWjIQW/kXmiTRV+b9E/v7gCjiym1XDaotVdAshguEesQG
ads7YmIfGJTo0DPwB0hLq4ZsoAl+0NEvWrS9j0s9kz+z7+5nz1BfnbBMYx6eOYXUBY4m7SDIGpKo
cCoR6vaYEOfLvjU6rrT4e6WbpF0HHlq4f+jqg85p22TcGNa1I7j7k9yyEIhD+9qqdt8p1Za0Ugvk
T0rBkzZ3DEkDr1VYVA4gueDCMbt5/BvhUBiMYQKHNzedwe1GXYq+hP/gg4LGiAJ11S8od6FSc0fu
4QUGleRlwNzmQ3tigwPAiQWftDpCpNCIZ9GFsaOwgY3GkxprngaSt18yXqXshDqUTO5BkkVo+Unb
ClH36QqkB+8twDZdaNankUBuLljOfMS4LhAlWdogJwpnBvRwMVQwB6z3ktCU5yDjTyGkMIdV5Xx2
h6qTkAdBkvdMD0SM/7q3LvF3c+yb88DPCEUh6EX6ocna47tIeV1dfOqLvjlfBFdOmB1W3BE7m51L
2GTt3u2+GBWhlEOsrPHoQVPwpBNmoo5ot8XN4py7CcQly9v+3YPN+OSbHePkNsDcbNfsoG/sGkhU
bZljXUaPTn1y7lW/Y6aTb2xb5nyyd342rIMdAjZM3Qfq7kZY7p181Gtslx1vRBYZuU5qA7tT408S
DnwEKah3nT/o7w8wd4k3k7P3ar17l4uzuLn2/L6yO+fp/u+5R0KwRrVKIPXvLDjyVMJWSnK29c2w
cQlM1MN+jFZ59fAb/Y8ktSSPcxxvu+QL/yYRZb41kQupSKLNniURhuWIHJqpmTlvoHAnYdFwViQf
v9Fyi+R5CJDBMD/uMX17jda2axl8psquad1aD//t3SanCICw1KuBCKwYlRv3UBvWFpns9xa9sQj4
A1XiLG5mtyGxmDquozF1h+G47vAJ6TvOScbjJwyBJrVzQxuI5xEIIa76dnMxlqowZRA/AOeR8N1S
1IxFshLALb/Yq1+8qeXkgiqvEdtZiEqgr7iB54PrHhwYpKxr8MhCGuz+13Ai4Ujv+7ub84K4Dwmu
+SYv4AmM3vOjJwuHPFUbWfUPJI/ruDwmp4TkYJjXCEVimYG4Lw8SbOT2E0dhBAQCPHGBz97dA9vM
8qrFICM+ATVpyAICdHd/r20tfiFB22Eg1a4x3ZCXBVU4E6B6916WChPx5NnC1AWVdYw02JO5Uepa
CBjwvP9UpsUPAlW4qJAgpdwChB+8/87jel/TtzLx5jq+/6EGfuSilnqHnwuXFrwdwICniGg84JR/
UVH1rvCV/lRYCRSQKVfWP4zOIb4/9CZLUigPxasNvxYuH8TKJw2MPeFfD+ieg2tXXeB/a1/oMz+A
bb4sQtQH4yoVvOBXQOYhgnxT1+iBVRYMclhbO9S4aSmf9D8Mw5lstHP/SYWhHII4tX9sNvwbu6Os
Bx8d9WWU9lzRDDLFwak8iV4cSiunzGEMWREXTl+ChMXZa3QsFmm09tVAJQXrk6/wODqXox35ouHT
I38drCwCV4Oxdj3GfQoOEyKjobhfaqaUY2/IiUOf9rK1VGr4An0Zstw0fzbP9Y1IUkHhD+aiGV49
IzzHmgaI4rAn4YH4aJoKYVzZSKwNLi4XmEQILUoOTIUabZ7kjRI//xV3QY3agT+ncPq+NjpooGCk
x8dXTbORHniTenZrDvNO917zCVZ07Qy0EVt1ZAx1Z2E9ziAeakpCG8VnhsUugsJI+bGKbqhM9j4o
fpy9a3AN2HbxPljuPfizRSChTsQw+QxUHvwNAZ5AeeJaUrpRr9yce4CGex2ehKbakydz3JebR3fv
uWIQe/bO3qwbb6s4GbnnaN+FXWJweS6+ycAfeYWoxpxnZkcL/7DMvIEGre/mc8KIkTHjprNhV1DP
g4ek1TFkAdgllnqwGdxTS5D/nhHtRgvOwcm9jYrBJTx8B7da3x64jAdZUB29A5Olc4O5bp2dVDO8
e2f0ZYqoPDVaBoEr+62jA6BvZWjiG+77l/DSqrJWi7pCyBTy2mzwrtB/dk2+5Sncsgq99/U+8FKL
q8E7qLiNsIjqCNeQcPh08jipQyEFZ1nnwKZsPaFT+ZA1qv//eEEgJCU9kHy0ejs4dzv0TvWzWHRV
vMTtrhQsK7H8XbXX8WoXodk8zZCUIdpw8s/gpkZ726ueSXllnjs9KxgCBGC+/pxOmbgL1McQBnIY
vBjKxYoDOMt8yZ/Dkjab9Iu7MDJglOE22Sv6C1RczW45yuP7qtQ5wL/+qw9K8+zi2aE1rXD1Ns0y
m/tF/HLtkJ0onTWnkkYgFGbXKjmZyjoIM3igmKB+C+zdCa8sqiKhjg1CMd4QDk0GeXigRQl0DbYI
M2epmeMQ+qHRIkP7rz5niAJsjJ1L7wqd48qVuUOIzTqn9rGZh5XU7KJkDEDDOL1rYlImOxyuSv8j
u1KWi2KCM7ODXRdBPlHhzB6bsqo3xFHQBKDASOIgF1+6dnDbF97GbAf2G703eNWOCUWOEC3kEchu
oCthdf5Obe8JIWDHwJvFbAo7KTDKUprpsDf+a/Y5guVlHnBso3o3G9RTWJvRs/0nRsCY5aO2TRYz
F72Fd/rZepMVN5DaTBUGlAwe4fAO8KNthAvEIkDeJabWNFBgR9A8+qV0i7Gihkzyay1CqDVq81SE
1dZlgeLHCtM0FuboCwAXl0QMXEj5VZPeD5YUqFQoIPU/oCfgZhPsqMmXDFs0/ziAjO/DWmcDCo4Y
/dY9t+9tnsaNs+uxAh6e1qihd+7tDSJzGihXErQCtu6x5h0mlaSAhBCeVs8T/lcP/J02w+8cnREU
l1zq/fto97NH7wVxIBg6GEi/wL81Gz+t7sxPQDJMkmDzhhb9fku6+/yWIdgxUNQcVBzQZSFL609z
Bxeu0qwsC6rAvMXDMTnhSRJuoXpBCZe/0rDo5K3GZNcnXKEJvdytrRlR20EoTU/frgPQCJgOwSak
m6P93QcP0NEAOa1TG0bQg8Gl/2GzG+yHSFuO3j2bVkK6W9WkarDmcWwDHHrHCXAW/GltXfmYPGyX
KZhbmp7RdEGJ2zNT2lt8YsU4VuSXDyaPbd2rDbdL4vYIPDM8P12kjVfh5AZNvojewcS/x09vO0Z2
BC7M0VkMar3T+BnIe9PoI4h8AFE78bpZx0oAKtFEY97d16puRsY+t6CQcs0zbZ+z6cSNzpqlI5Vc
NbE8gPWpUuLVs1E2zqraVJ7tx4uetVJUlEDtwy/NKRVvfvaQ2caLhU5iVEAPO/mEWbSLa73t+OKD
UjACdlZUiM6jlVHOsv6IHtUa3nFy9lbPhOifk6oSylwnjz99vrg0TkqjfdtCaGVchV28OhHIQxJN
NZooVfFtexKcPpE2EJ/iX+fcFAImgU3NJlNCLU+zfsQ2EBe9AChyhpX2PSM1SWr8TmTUQsbLnehN
gw3fIfO57ghBhB/MMy7zFhX/6RubX+455gp3u9t22av4qHYQzDOUK36q3it8RkY1dFvnoLv7rdTd
7o+/R+7ig6hCFVJRgWmE89PlURh0rZ7ostwtv3tzWxOfj753mG/2YDIVnrhrtPqIMjy0MP1yjw44
aD68B2bn0cqjBUyqqf12KcjvhotCHP9FDfj6DjbdHcBHWA3gWGUo9/gLHtP4Rf4NPj4/dV1ExkM3
5bbDpF+TvlnaYcEBni0bApqQDDnz3+ohA5zOALHR3HNjSFaEgUjoPKAgMbvJtP2G6DOrLzTJakec
md86+t0CPIKxa++J6E1tij5R7M9glZMxghIikRT0EFrTQ4fBgfqKuxeyk5yuFyWm+OyNOus4iz4h
jSEzIpZkZjOE8mYsVkwm7+Cjq2GpVzk1QYwvzYo6rRPR/S68GyluagP6enAE6Gesq0XEqaGau+Gh
I0XRNRByqow2ZB+TswXRJE5DLobmxz1m+LhQgx6DCZCsePmzF/Ky8UrtaQglpc4qG3LCiqcixS6Z
C2kkdYuW8kHXLEnbhMMtiRf0f77fMH1lMcgAC5bV1hzONf2wpke4DIapHnBiC+XdapVIZODh7rki
C7hpXPakmNZ4BNWXIvhHGOBrubgzfG3FarCX6r61TbtcfoUeFZJtem81ORCMIelqH7oeCZ1B3Tzl
zirT6hvpZzFlFOG45b0eQxUgLkfrJjCEtZdhQf8CBpafNyMnl6Exg5u9B7GCqhKNLIIIl76N1Nta
oZEzxKim11vya8BtguDqBuszdPAd7bATApyCMFnK6hEVHyeAJShGyljcrNOJEzvugPUnqtBXao+I
CMemnNnugdBMVHZ0/DKIuA8ebioeFA31mIPYeJfMOTVrCREFFMkHAZWUQkaIjoCbKFy05sL51KfV
i9pNbhlvJusj7ksIFOClnwvaBxoIMhsXCf6krpKomAxNlGTxQaBKXdtl7hP3ZY2lnXdp6m9kHUCv
QaAhlry42xdmXSzGsCVA6Y/5DbU6gpOPwctiCKcWFIaFVmrY7cG7SrscUwql732bTlUhCMkQH0EN
5zYaY1/JegvtmLNkheM8z6nHYemSwYG51EnUQQhzOMIAC0zfFDyvAY8cQUqqWT9dlIXYLxt8xaHh
dbnsKzfRFpOw1sd3Xr7RQty7xLJRywzlJ/fFNTqLJl13zHAFb4CWwbBErgtHBPcVD5JEoIcVJWvT
30KOwCtzcQQfYsEm1cCQu55caG7CfZspIY8ubntsGWbgyAQbnn7G0+Q0XXIiTcr94X+pLqNWBiqT
Bc2l4JtlD/k55pxlLEYAc9QrcHtk5l5yA+YTIE68JjcLsL4+PnHOqi22CVgLgm/QEs3GBKFn9sl8
mwQQl/8obltzKerJ6arUO1Udm8m+A4wkxty9ZbNokpQCG6alEaE+ItaVyhoQs34WIJsTin+sNqHw
WkznpR8EBxntmUPAdg2CSJAU27Jm+60kkkIWaYsJCpxUCTv8olaH/TnQAtyT+IzIkYtnJXOQe0v7
PXUXEmcGxDdld6EvSEK20ZqWSMJf9tv3cY3wy+OeM59fqnbDlQnH90eyvIZCEWwUZkF69aOY3yHs
0G7rqW0G+B23Kjirw4o4z5neh2JFHUssV4kOsOTCqjUjHED8NSefSY0bfkbysmu43af38G3pf/Eo
Iv9Gk2K4pTejktaCUB8YpHjWd09G78YwxQnu46I/ZfyUwUz3dh9mz3W4V/vhayhKwQfihXb8nzuK
eivDuHvDklyEH7W7IgIk4MLaZkQVtjIZEk6ilH3SqNviII/ugyK5JzRvznn25F51PuQ+6I5/FCHM
vODBIKbw9hhpciAfUNvU8WTu4eUsv+xCgi4HrF1/drZgFbZbNABh80o47f/2qfFRw0HwY3pMAGzN
lWV72b5lrA7jPXfAs3/f3COTmdz9K3xzYHu7FGhex42WJNehDtkULKHESEVmpeOx1+6AFXGJ/jiI
FCJ0TihRHINlo10fPwg4KB43ui8DVcx7uBnQjtDfBjcOh3cf1fzt9JbsDq372MzCXbexZ/OeuWJw
xxSCUrrm054wkGOQgtp/yEDNBtvaoxrpv/lKHZp3aI1ksCdJdvSHIpiiUkF5cjDRRSFRlENAL1qa
Tv7duC26dsAukPqBHgwT2iL2mersKA+vJXi/9GHMCwGzjvQ+ilA8ThcUTGBxBcY72A7NlbognH3Y
Jsi7+vlZYbkEPUbyCWNO6MgwpRFUYduFqeOuucRBfqLsu1baXmmsMaFiXOCpsV9ulltmhhDto/cv
P9U3ToxxCr3eerUmEZN2QPYBdvagk0fO7Zbz9BjsoYvUmECitElCg1BHlKE8WZMKN4GTxmx8IMML
nlH39suGW0nhDrCaPCPHlDpGP3ZyjqJSF/ahOdUy+0jyaCmBpyhd18l8m+WxmSjQ7ejEgGS86hqy
XDNv51ikEYuY/bMQgzqdHAhQQLUcLGhMtx5U/C415Uzx+D87/BTCOD/S81PuaR1OlAEtGkjObw6z
CwaYuKjCIZlXsVtNpglTjGhAtAugQnij6lSnAVu6L1b4ktVXcSeAI8PqJavpQJgMWll/IvNwI9jb
wunAAFrvOWk44e0gRubPYhKmFhzxSCFqUxDZfS3wWUq8PJIT1i15HcYUSG5SKfZ6milte0MahfW3
ONDjNb9beD5rn1oU5a/yA4utcG1L4Azv8Rz2cM8GZrgQCYxpMc6Re3pgu/T+O8V5F9BxhYKUl2Hd
RqftP7Yox4iXLRk6aT2J8y6UBwFGpP4GeB+EqEAhh1gss5tTTIrmG7YJFG/BoAUabWaCHGNwaJea
FuueKEmlZ3lBJ3aE7GKw60E775/koECMx+o3LTD+vRnOp74umluF7d8zPyPaN7S6Jew5RRZHBTph
TK+QbjPQtaMKYtsQ1nHcZJ+0MawQHPlbHKqQRPnF5wzCFbSWpgCpN6mLMBExADYik/K84rIJ8Kl5
29F2vV/f2QwzsRRDkekSlJqQveGcb7mep2FpWiVEi7zNijqYH3UmtZuO3vJLGOXOLkiH4nK+vwx6
MAc44nrAn0QCZup4k96mVyI2T3wGrkDzC89dBNOn7VVbz7/vkj2pRkzpOfdM+sQF+4hzCuj/axP6
r83B+eRsp3GaRN96cuvUbL9dSI5MZGjZO+U5YACaq/oTt9FEFQm9dLa6iACwL8HPWct7h/kERcQh
1n5Eyvsf0mQYehr46tXYCgakRsb0R3MexRapS32i/zLoZypXACZopsroVqvaKresPr61/XfLwL5Z
fqLH1W1WQk65Tswuccd1Ijb4ozYwJJUk6CvAAzwMuDaQEe5QePcRAmhErSlpkIK4dWB/6wN+r5pO
s5QMEV+sn7COgcREw+wfOiWwTVqQiLBF6akKHQy4S5MKvKv+s5oIHbUxesopy2r0tJb3Susx27HD
fVuDmV1U7z38Q6SQp7r/6lFXLeJTe71B6ITGO9JO8UoVb4P/kx07Vi/H2urEXevsYvS4rbiYbqj4
vky/QOZrMOopwBr66v47AGGMZd7ywqBRjSoSjF6BAi0G9t1SaIen8aZ79dwBCzkV9qB2VeY/h0iG
Koe42rM75d51Sq+NxTxtohF+2GZ+pUbnlUJ9+mGatNg4n77Mhy903rIhPjZvTEWhGWk3CcusJrb0
oVDNd3IFEsb5pvTtP1RmMBlRfBbQDcoIFp3ToFlJo6v1fK0uwjQSqp1RkzMQZnWO8q+Zt8C45ebB
qBpzYcbrQrzFA6UYB5XH5ylaEZr1DcHD9bxQCelpESwKjYMhpF6dLTMyQMrbWB54yxBdHyx2crL5
TpeJvouYNvmonjxYddeeV3UGDyrrYLw2wTu9Kxym5Jefzh4MAwkhfNVCao3LhGJU/SYtEsZbYDwj
/Dq6+pXeaI4Nifa54AawvYjPUzOlEyQvaWLw38Pr7LE0B3yJX6d3SKi0AkQ0UQW9pEh/N2/uJX2F
N3fEbC6sY/UjBU+Qr7AIjq3Bq8NapcMCrkCJqkOdqpUa1arG98ty7JBvrhRFpUtfAQlAXgTF+Fap
VQ26Ve8GRN3VqK8S5vGV4ceLcahg/WPzOhN8hefITMf9RJ/OJJ7bAQmSkYTaXpk9zeFrc6013IKL
A1MNhgMgma5hNkrpJCnzmUxGQyVmtdyaO6NTfPdpOoXYqX2EGiasexGow1ugZYY+fgSexJi/5oCg
6VrpfmM//UvzDJT1PxbqHud+iUTG0+iTd09/NbpC0jh4ldbFwlnXTz4MUmWhrnEzDmcrRq178Pdd
JByeYS+vCPkCOgLTE3pcXmcFxpxHIZomqj6QkuAA0TaK/rBrITRFHPbUh6vQEHKScsTgvtVV5DC2
TPhbFJ1gcEHCEr+U6o1+pAr5uMqoT/ZC4sQrwu9gW1FffY0viffkcAUoUdahp7emsM0Qg0N0sO7W
MvKMEo92pbT2Y9JpbDq1rsyHVPu9Aoni/f9mL0KlXkId5YMY/+WMN8gdop8eoQjzaOiHZnc7+GoC
MvT5BBDo4dPjwpNCVUUBq25ah/kLmHRoVL7fDRIlxYVejhr0mzAKhx6H4oMbqzvM1ockM/HdcPp5
kA+OHba2GJJoIezZzBC1zfV/drT+rzFJ0Xus6kVp5uPdu/K2AKTQOyu+4EXvSQej35IWwXN2fZbN
O/+feH0YbGfZddTgEDNLflDLiqetHlxYzH8yM4Ur9mOYVJ88qHHMfocQVfgnb3/5Edvj60avIUiD
PxQ3Fp7Tl4QSrlJdHcEEoj2JRXTvyxqH1p7aSysg6ul5+5D2yXLcMnWU+dJgHUqq8VoTWrSOQ3FI
ZLShEXLFs4PbUNPUekuAji6kPrzqWeFtB9yg34gNdO3mKXh3a2xB6QckJR7BL91BRDltqQgiWH7Y
/0EQh42+Chnz4F9DAwKxfifciB/EO9EZeXz5DsP1kAuJEhY5DvJNY4nnff5y7qMtWhhLxU3KdB+a
6eR65gAoxApAxG6J8LjWKqoI1hwVEI/dWr+SYTLNZJO30p6efVkK69OIv3c/86rcJUa3HeikjxNv
C0sePUVDSXyAd3PMOH1fNoXWWQXjssvTv+3gnB/B7ysTvIl4rfu37YVRDVnLblYpO6EL4r6sxdSl
MXkAu4wPKVz0zYPTXmaICp2khK7KvfPGCe4w//AGC5IMZigD2f1gQgj9WZi/MPo1SNMiqHkWoBJm
xwCCLwzTbqS8CdbRzTLujFl49owOE2OefwkQfaNeExdNLpOOaoqihnDOivsaq9RXtgePjeBct5lk
xQtS89G3Ad+aFsF+9vT8O333IZoZ4L734MZ2+KVZi9aKTcJ76AGYirO0q6NPfmyWwWTnL2jmjMRh
6MBDk8NzBC0brsqH0uJGQaEkaUXrA/cX7+2dW2hf/NwxltzPjFCtz623nIrfg6Ac1sJM2blevFmI
ZuRzs2PFGQNCuvEt7pD3+DZ+k0/KlOMVvxpQVtAxkL9aSvnipSBquPDKW8/CtsA/rOFmf6iiChBS
uPIftuFMFuXIBefu8xPeeJqbn5gHgrHndnCYb4LDiOE+EnCjMgXt4EAslpskmK/wX94vqeWGgeSL
YBjXh5+0nBCfRyBVSxGCGdhv8gBIEJ8gJOAAicszTMRnu+8S9iaA8zXZ8caIEd/TrbxBNni0F8l5
JMbk8sjRNydnt4z+LStjWfPp4wTHyrtjkFqZLTbIj2QmxYH+GyLJ/ABj7cvqg8nh1teP3yLN6x6y
hd5hfZZs5PKZVmLRJ4QKAhhmrHA1KCZ15nmI2zbRFRgcCIQTlLVYxGCk1OZhyPpstOSZW3QuOboS
hw7XhGqlC1bG3YK0t8zxE89IVWwXtitl5z6HPsBumhrrGgqTtlu6uOTW7eTStBKqWsG+gn3SdXxj
purHILXEri/yG0b1WFCztsm/KlODYmX6AtpfRLUQMQQt5NGxyzoUNl0I1S+pR+dtW1e1ilyB4EgU
Y+DMc7WwEPaOb7fgt2ePxM7i/w6qImfb2RTNzcmDVQrwwZthkHlzrmzwSZUB4bxr3/pRRjrOPipf
3zxF5aAxv/gVl6IVHhYd6qJZCXEw4IzKuebKh20aLEPOQGmHJjDAjNoQkBBeJkeVLZKZSaP4yxsV
lZq/xe+WEm0H7U3c9mPJzbm81paHiFg0rzMu5YNSNUgi6+Wcltu/GgY6KNmt188Zwz9elEEfiwZQ
OzGOkIoJeD3cZB5/pOdDJm2tBQTEGiFhNTumcE6+30k6mRa4OKztnuytxBmp8CR/msjeFC+X4wIU
rfITvHXn3rfeG+BvfiMJ8uDDgMGUdcOVOnfeVKNM9rz1luI4hF4GnuLflpTRHC3NieWCCPiOBS9A
ebKu4lvK9VSZtQs/Sw6d3umSDS6qai1tRJ8rtYy8pl5trtoiaUy0JkNuZHnNsYaX5hF/yYSpyyK2
R9REwH/vI03OnhGVv4W0QRn7aWkMQOhiItnOal75lwqSOL1wH7ZzB5/jhUQbuUFHaxAOYBi/3M3Y
0CGpQVnTqeHI8TueMfc64+3unGSzXMQ3vftqVEyN+bVwEiYAzA6niOnpSz9uDRwDggQvbnQefEp5
3L5OmAffaLHneCYRyXuLAeFqjxcTJg2QzzhiJLE/eG/Ev+7d21IIXz0YKQFjysx53vFOuQd5VF2V
5t8mKbr8bLtyXjLC92r/V747vMT7d4OG99bnvQEMLPXJKz47FsWDbUzbz+JPyDjj6JSYmz6D57Sm
N1B5evkwT57koajRhwvDrO8Z5PSAdPDhLjL7jTlrKoBhLEqURnCCD+z73Nzzyqy1aQfNc1DtQQ+8
OPdV7c4/tfucn/gIWXJ1Z31rytjMWjX6u+h6Jxk8WX/pFBAhKRwgm/Uv/Dt0st/+dVVi/DDf48Mz
yuI83lAYM649+LeLw3Sx1BHp0RpcoMeQ39FpQDQFHYaCbUjKG9OxKt6zOi7VAv0aXwDI7EXCTJJb
9ALIQ8/44L1AkQHm2TjDizbzjRq8dp+Bzk6Z5UCRdw6Ml/+wPK4j6zgvwPuXv2GZ/OyVRu9fTXml
znF0RgckGn6yxIdQwwSxhETdw4/TaKkqTBsVqnh5XFS2IC/pQg8u2Ef44WLVycJUWb8Aik84qQ2P
g2POP6xC8sac83Qz3uNMAV2zU79j59I6G+7bcJmN4ENruBnEIaBCKK5VDkltCrUFQxrqi26ltSu1
HnU6Krhk77vLBT6NK2/nCuxbxaSLG/z5K651PL6uaB7H+hg2Ov+bdJOeq4Dt2awamK1r/BjXqROo
Fj6+CXHI0ZSfDUL3GXWt6TkqhfnsGZ+TB3ib5WzSXYJHSpzV3MXUbmEJEx+7l49bLZyfbfPlV/6q
AUov3m1cY2d7Cg1zMT11rSADNPbsvwW+JIVX1kL3IeEBgq10A7dnRFT1cGh49jbtxt6pcyLjCtPs
I84k3c+4SPCTsDhqjl8MP76FRYcVYCmLiH/m1tundH/0SgisgCBOGPYnxOdncEWZYO9sfpha73/0
jHHUoeVFR6Z7NFh0vMHnLx/uIi7/O4DjE02eXvGdEk/szpVfYvAVWj1MnAOLf3eD2rAfX70s5jvk
dKIcjpdbmnNur1NONQeNXz7/IxWc4fvq83Z5hK7T+uAeEMUHfFHp0Iamy7OT86Q4Fdv9dI15o+Hv
OZ8D4mQb9hDTl6N7o3liISb80OU3EIDduux9ndoZq3kwfRWrTCK80S2TbqyYRbOZ5fHvbba1N+Qd
BrNbh3L51GaKSCxoMON80lSbe/+BlYyzAA3xar1abwNPInsQe0qjCUZjoN+1nj3P7vSg258Gz+Ci
x/kdlDpqzsVR5OwhW/PHWDyLQ1yltyXfAOkLXy2zz3//sDqJOLFmn8eyPD1ALgFB+55ggsCmW1Sd
jGt+5vGLTmPOasFYo8PXwAPmxC56/Iu6Ez+OPF8vTBtAsyvVvrXChSVInODsIitKC+3H57i0jU4n
y33Sn/KtEYff/TDpRNT6iFckS/c+cwnmBpLTlcFVrVVavd385+Xd4uJn93Pnlndr3Cd6hS24IiKk
qWqjHj2mvJ6qqfx82P2UBRlL4DLkVHunlcZjfAJKvo4ZNBxANBqENKe0gkQW2kiR10Ot/aiNlu1A
FjBRxc6M5npcbd006sHytn9iLKhWWWa3sEMDTLaYv50YnFj9Mhz+6f1vHx/GB80KkfnwKnrzMO+/
f+jUIP0xo0MOZiz+KthqcYEDtsBNqEw4zKPHCj2WubnB2ICRzXbr4ebTMaKTsNotJhK11EhqXUyR
OpZv+ZXZeQKGnC1/bQRnzOS09Q0r3rqPZ1hLLVk94DjA3BCY16KARc1h7F1Qrd/GwN3QzPFA6Bs9
dV016kGiHOiw1TEQ/wdyzcdb6jyTEWStI1WTeh9vYtQ89LlPQAyiAi1GOPr2yyHo7ZSN9GNs4q0m
rpt8z65/KGBMGfd51z9UTfDSsjMvr2MxAWMY2ZS3DNa8+5/w53KfoVT8WT2CLe5dqD+itoZAZIeW
kKcRxADZKQxLr77BLf6FLMZYTRw5GRYYmJaiTraSdQG3AmE+uROAw6VTG3jkgDUl4fTws4MprfNw
4sfDKw3ATaQycMHT2V7VWvb0Pc7TDwZCvLq448O1Mzk6VewwApnUAW9O4hd5BTI6U/F/JJ3ZkqJc
EISfyAjFDW7Zd0Xa9cZwacQdcEF8+vmqJ+ZfZnq6FeGcOlVZWZlGTmxizia8M2nzMguqti7RSdXX
O8L0PdRWczCg7Zb1Q6ACT1YSaa2IYbTYX0CMYbSWIYuLw1ORZYZ4CKRDZHK5rot34jV0kCGG7yqU
Ekoq25Zo6dPfSJDso1uI2iBU62/4CcsH8v0PIT+Do8iIEx+ZAl5KcQwFaDDCuzNqCl72AVCN1Cgc
Oqg1P72aYwgO5xHP5bGMmjwsnOqo8yF2GlsOxoDpSopV0s9lBxAEIntHoVHTgxw4O8fMOjOCwdPp
i4Li9upvpSdwnTAUbXd20j8XyOdBzYJMpyV9AXmyqICBWjSIjjn5uL+4xqpfjC/jZ4hd6C4ffxRe
0j5OZBKZWUAuSvbb2hlkDWN/QqunPSVEBwH9BRbTRkIBvXnyfh9+BOto6Ql02NBcPfwjgfD5tgVO
peMzUik/+XgNXCZU9f5C2xWM439BpRRTfO46L5kE5ZmdN2dy+r/fVpyJySA3+P/H7qz9J+QL4zw7
ed3dIzte9Pba+j6ZS5RBSRqhVfhdEGqEG0qDnrqdRUitm5wqT0laJON8aXfrGx8o9xxG7aDt4AHT
GMOXXpzMqm+8IfzX5mfXLpw1bTiq6Mdkzdjr0DzenAtVPVxFJlLLqGyNP+hJknfU5lk1bp9AuQKJ
MAK09stBgLWKU4maCBIKXaO7O/TxATM+GoGyVxEvtSL6DhGP4IUXhFTFFxrl4IICLMZfsmH5DBd4
u7r64LS0chiJeutsq9H96tAvxtkwCmiqGKrsUcp3zmmE3BH8BVeYQCOl/qPuXLXwlhGkHuw1vXJB
Mag2A2C0Y0/GBXLew0iTYU3bTCxXGK/YHmHCYiqGKxOGTPgbCdrXgxfumXvN5dpqNW6xL8xjZUPt
PMwU1G9m710tPoKM2ibvTvjU9ODbtWb99J6pJ/eesWfKhZI0dLmJMKeu8exZ982agE4HX9QmRrV4
volCo7SNd8rPEzmOi+HUktXdVWepcN+8+WXzRqhPyPeyaYFkM01ixc8ERktNjnXZQLNhSCamrgAs
pT++RoRyIhgxnHi8mWmsgc4Of0r37hKuiM5tZxBViy5KCEcdiUmgNTKInqbXi0+iIUGId9dYp1f8
tNKhA/nQiX6Q36UKxzQE1kjY1/eiyvSElNn4TIi1Ea0S/bDGke0nKruMSkFhpbob7Mmt4vKPds/T
EUUMGi7o1B1b3q5mPUY0k97GfDB6Z4/F6RE2R6YOd080V9JTVlnKSNJ7dWRhKCi6rCVbCiYtrb3G
J6J2R8J3QC1wgRq3zVK/ibcBnJ8DzXJB6u+Lh12PdzuaJ8YxUz5WqQVfYGiKBLRFWOi0hO8eiFQK
BowmPYQYBeFggaQhQR1mj2zAKc2crY6ayMfuhkCcI0xNFwsZlkNzlW9ElWXxBhSGIMGpPfoSTVCD
Lk1Euqnz4JmA0vxI84VY6NDjjiLk1VregW6nIMldTu0BVicyZMzG5bMRi9e4wXwpK4E0v4B+VLxu
8QBbwm2V2vO6AIahewPaTz/nB6pBf9sCw4MiwBTPIaIH4qKpdgPxFeiUudRqro6/8zVkNYYEJ6CO
j6P4yCPkgfbzczRguoqZGlwveYJMyedmQf1Ow4YarQ9TgnX+otCbtYBps+Gou5NxncPkull/PQZa
yVa0UZ0J1UIh1uRm9yVajsi/EMHIuIq33t0plHWafqAnQzdVRWt1OCpCXEIb47k4QDCs9EPWKd0O
QWlxvVrrobhhIs50nR3iu8QHLS2JCpmkOosTX5dIeCKAlJXkOaI6I0+DROcKw6AzwtrzSV+hwpfY
UOjXy5eF1SRbkdXL/DFH+5nUY8gparxwIXoutRDsBeCfdneB3k6x+C47Y1rf5CkvXYlzh1640Rkj
5bfv6up0GH6XuOOiOdXWtZ89om/GfauZ61gaBuuYGg5HzXQqAnJMqbPCpBFCPhGQPxFHbApcH2vz
Imp5hZGlJ/zeCj2F9YNRGINgsptEmDrIesE0VQJ1Uji5hZPejR/QxlPs1+CzK26uT7nN/uluiGO6
pcGkweYS0AjAADRuLO0YMroe+AafjVdeGxgMC7NLNCpRqJte/PNoHfc9TZxbZ2Vwc5jk7HjYU9nV
FCszH2ez6+hoFs4xHbg0bL0qpla04r4xxfJOoia0JLO1dLOkRgnvNr1x/bMBzW7VSJI0aeY9zAIx
iJPOChvtPH+wCUBBcd3kSu9b7PX8Au9iDEEb/Tswit9evIfREJxHhOoCi7XCwHlwVf02kC4Qylsb
1S8/WUQ190UGGrK0omucvbb5HZ87bXxW9RYKjaeenq/2qoEYAkhIUEwv6BgIVQKRau6UPJcXy6AU
S9K1JUqFXS9RGRVvCZnCaIUzCPDV/yXeGDeGOVjvC2gE8FyOhLzSDfaHkXufn6Lk5AwmsvzEHNPI
MP4LNbc77o9fbpDT3ZkI/yF5yUsrsbIKGI7e3NG7/09xxsAKaAA5roQ7gO7fjKH6hVifzfa4RgcS
LKgs0HZzIfelARGv5uWE07LnnmcB14m7lAQ0GCX0tFiVkC0Q+nPRNlOSDpckzJU06XjXQI4BPoNu
bGqbExHIs4vyNShQAVrOvIgNYZvNRr37lj7l5G3lk8LfwDFXFgoyk5eo2+U0LfCdGobHbZYnchsr
m2EULOwP8M7QgYRqIawT/kbMCdlinzGjwUImvZNZz1ohFnHzGuO+Lwl5gM+g0xQW7oA+59UjOK1q
lyXCabVgywzALDus1ydt96hxfd/yp/9XggYtss/MlWhZ0qwjFvbMV8BZPjqOGt6eoWKHNe7f7TW7
lJaagojid/dcDNMPu/dJqutcao9lC9bHgJaw6URFUGUKk9BDARb21iT815n6des+sx5//cQvsnYf
u00FMFhbwveoFiyJ7qidHOj9juAK1WwwEg6jU/NEOlQ68TpGEJHOaN/UqI36jJ2ULg6cSGpoJmvx
kkgiwqgYZpMqhDiXHf2Yry04POMDyQt0HdqV4f68LUlh2DHcLIksry1JPa0bez80NRpK1noq2vft
FRto/4LmA3GIPUPBcDIx+9w+ZBBTZq2T069EAUKZNVyyNNgR4wGp+T28z8XdVQxQWz+QiLa4IB/0
K4MYXvcvnLT2LKdj38HCbnJyvpjvWnLfxH9ugNdkGQz3e41uKQJgNFiJwZGGDy2UpliESRWsNm8M
jjqMoKWfuDvNg8Z7Juv51bytrmlOJKCyPBjDXzW4uP3Zd0VnA4JnZsThRmw5CxhWOYmkcJ9OUcss
GDUtGSNnW00kyoqoiHyqtZXJOPMRNhMh1SkMv7FLr20yN90i1EVvKqOzTiQi9uYiXogtvL/8+qGP
6onV8pqAtrCtoLFKHkzQzfjULmGEhVkZ60CoDAQ6FFEmQKb6nUgIn48LvdoXt2ffGM/oUMkxUs0G
PZpKgJ0gw3YHI6u3yWxPLHdRC8b5uGWeUG5gIZJFncAqxGNUnRxRec3xT6UVPaqJL7g3O0d2yTFt
UKVh3f4yqPR3XYpZ53TqrqM/qi8HwtMAKRxnTAEaS99Nergm/KdxU7LY4vAjRbjwkrojjT1K3lJS
QZfWMH1RgXsXVOA0VJURItus6QnlaF68f2hPOoy30hyC5WIXOSmNykEKdRXoln3JIAu9upSJLv+O
ovCJZvUfj4Zv9BlhckppsNLacxAhf9P1RZ6CziAdFiZyqR6llYac5xeZnAEzSDDd0QpidjWG9YL+
xHpMH4KuDA2787bf1csZTaU3aqj0Pfavaflb0ZuLz8TOGJpXdtp1wZBOhkIXs0fcNtdggM7lp/Ag
9ZFnxQ+QTlheFZjOcCECCc+wvFkaWGqs7T7ipEdBhWrkyypnb5rAyCO8MpikGckSLyD65DfvuwDY
gUdMydz5Kw+HdOypFsuDEEkve7GQHzhlXCIbcnTXrJFJNeauThgYn8EER/EFxu19IsoCbeuy75iV
V8ZdMADyxiu99IPLGAdcRbJtVMxg7c0EMmpDDGsYwL5CbG020gIUMl1L+wNLrlwI+SQFg8V1y1Rf
gU8PeS64s8iAInZOaYoUCXnmLSSTgm9LYBGjcuqbtES+lywfOpzkKjKyyvY1vmN2l3PMXn6dPHzm
1KEnQCsQxeI+3AEUd6zn7mnnYfdAIQkcskNngp4tHW/eVBhzyGPR9k959Ntj1OZ0naAQ3se5djqA
z9SjmLqbyttVlywuNhJzxl9hOUVCRJJOJDImJUPMud3ZXqeyxoZbxqZW91VOWT5vIchMXx/eeT3V
0I87LVBsB3JY9XwNWGF1ofKHL8FKFsrJBWqdaIRS/IADtHavDagDBPCJxul9RScSdEQDn4ELCuPE
hV14Zlla6GyaaA4pxvPnViCuxlQ3pAcyWJ9GDInUekvjOfxGA2qayXn53VTxACdh2twD/btRkeoJ
xDYdzJxR269Vei94693sehUrc7/HCG/bPoGcg7AbnxWBAi792ShhtDHHYV9HvS3pzgPu4NGWgOiS
5nEuNkz0FpHmaSZ/GEwUsuAdw/hawUOExG2psRBECZN7EiWPTOiINyvHkJMfjPWJ4Ch60SQrLZKp
9+/d7rkiFq3aqkuXKLz+tJyOoULShW139GQarL17LIC8034E4uTpy6eYczCjwfxvH35eNwYiFjYB
H9o/hyqsZTQhDGnfnLL7ooDJw1Ks3OFKv2Qf40EIFrSXvtITYRfvoxrF5uGpO4Kjedx/rXqtG1dY
yo05Bc7UNb+aTHMXyhne1k+UHLDYNgGJzIcnMhg3q5WpbsW4WdusPXoMYecrjvI3Zwj11jVCiStj
JMLsQldIGl06I7AF7vwxPBvLVyh6NtC06IZtaLEQA/zDvjFbyRLAwvxYx7FMx6t6nZttxew+bFVz
noqTown9Cjq1R6YqyXA7AFiYo1fc50C8W3uhCQ9kTGO4TDlpTgbnwQGy7joeeg+exo2AjTVxJALQ
krtcfo825zvLSk5T8QodxN9liSesbLj1pjKH4D6IMJBLgfY6x+2J5Br17msq92Kaio8q1mc1abPV
+pFcDL1nYoDsWM470QI/2LdfBsHheXB4Ufjo6cFGfhbKhilpk9RHvKJquFMk6T+Wr4BF5hD7WI+o
ig9YNZJ9sKSsV9A/UVys44vzOREzKnyHlWhfs0g5WBPejbZYweHXwZ2+y/D8Zv4RGtvP0alZPh/j
tGklHeMZNx5XL27o5IukYhzC9GXh4tQM1ud40veXZE97KM2IUpmLlZRponV2nlWhmgDEgxEPR8eZ
4Bxdkiooz5zO8rEJiahmmAilQouWwqyN3TVa76Sj5Ea5Pi10sFb6TpzHfhd299tpyyXLWpCRrpu7
o5krBFZr2qETBg/pr1UMKsEi12jVVfSh+ZbSvNdQS7uTL7C1C3nfp1UIgGB2p1+smOfYhu+GlEL0
oP3X6EPPq9/1FYXlRlOufZoOdmAuVo7ewkTze6FKhsCPkHKTyDDLr7gIB2D9Xm4v76S7XMctT5YO
Tuj8IoCy5uHS0lCVxpXk7k/hghidhMnUPfNTnrIoNt2s4ShQ3VfIlfUbmnx9//jT0xnPOpGxYD3Q
RmkBWid/eAkVyH+xqlf8B9F5FOxVqsyWWabt4JBiA35zFNJ4ppACSYy4tX8BhOyH1YH7gdWFs94K
70G/a96Dcjs0O8uWyS74RsbJFQi7XkhrUSzYEeuz3w7iM+RWaaM3c95kXqw6Uyo//OefZPJi4c10
95B1RQIFp/QbKe7dZEETITk4+Ahnoior9BN1IuVsvCnAEbUX2/IpQZNL5FbydIkSSZOqNITwIu//
diJhDVXRtMmZnOr/vqMUHQa+j3UiOWXSANqQyphZYUyfqCcc+CV36D8IrxJRFLuFy7tqS2K7DuqU
rm6guqzqsAlfpJ0Hg0hq91ldNd2RLvn/BZV8ynF2CnukinDu1gfsSLI24cAuNwNantwJagPDTeVj
sCHpFLlH7CV48hG/A2442JKTtkjua1wNZNkLD1OYjIwAkHdrrsiutBFxEv0J4eCz6klJW+jUa96L
q8BanH/ZKl6HQkAyUbEWoADD8V4zcaRHh1nGc4bMi0EcZIXr3B2+SJk3ySPyfeoKRP8JsqSwxA8e
1JQpDoZKkqFHPcN7yNxZi812SGVqoo8LuuxEAghpfN9snL4pU2jCQxSkkxEfRxB2DRBE+IcyziMt
oP8d9BZbWoSrBdVpDBoUQTDkS2KAIiUn/1LlS6El+lUozNhS7sqgEh7YJG50EIgKAhBJBJFaWTM5
N+XOSeJ94s5djGIqn+OO30LEL0dqQ5VcqCQPehFUhTdKpVsGrbCP3KP5GV25IFpbzMgN00sIyuiA
bfH90rETCInsihsut0G0tIRyKRA+8CxbhIuZsRgCAUxIozwx8O6MGn4OGcYul/5kIuJtE9RcmZ1C
koDOA92PP+ZiHwVC4dnDF4R2JQTUP5kV0p0tyqs1llLSlDjGhxj5Q29IqihdyS+Qo7z9C0QOOB1H
8qc9sBoi5J0ALnhDtEWLne6mtB/oDi3wFJDpDHkEfWaw5Jc4+Yn7AgOOAl5WCEMj600rCFISCptC
oJZJvgJd4mKsIFor/Potl4gGjFBUH0z3HoJXfHa/f8NbYu4uUxoV6glUr0mLWv7iUB5LrccSyt7O
N/ogT7VhVB8oQBsX02bb3lJ7PUaq+3HuIzZ+3IneTo/asVze/DMqKqo9/RB9t9eTPQjU4DltQ9bu
GCf/5jyCL0HP47GQ+AJneKXb9x7BFYTqQo1lTNcw43S/HTzRvyeAVNOWmRAAsuzyS00IRZhzGw8O
2cwN+NprjiNHenLu8xzG2JyVxETOevL6s/1mB/BOL45zuhD9JfdaRjO1cR6JfswLGOk119hAHDsR
MND0i5wXAUACHUFe12aq/fpRSEQQjKH2O/k9cLNqWnETU2XOiiUuAHwV02J1Y3vKgD8yllYRXRH+
DUQr7OYPXPgU5KMn/q/OedHsBfHjY53XsHKe2Q75Unrtl4z2PE0BGCLm+Wfo5DEyKiHyM36xeVvn
ccdvTMW+xOtdNas2VQkVwTxAQeWkU6FrcJ94d4H8pKFytEHDsrbux7qDiAFgEXbvmKFkufWegsAg
PchPEi6qUjd8SE4bNOU9jzJ4KmyDAenYGs0F64mcnwxUWD1vQjtBlPVIQakjROoRgVsoc5DYnF8Z
B1AQUtlB88Aj0sgMq+U0sPWJvwgWSv72n7ADFYSBM5EurFCtQbtBhCEqS1I8JBXm0PsRPzKZx28g
hVDpkeaOEXkQKbFNjG7CMuSF+IMPdHY0dnMSyy8yYjfcr53QiX3DxfxsPTklTDjonaTHIcv0Ph0b
jEgRYoh3bx/dAMiM/o6mDR9l3B4/IIQOqKS/zhAup4PqAMJHNbIx8HN16CDI1KDY+GGeRshfB6aF
k2W8OdubaUqK9vIO4ystYs3hY5WMD0hi1bah7a65iyyNyYm9CSThM449jTu/FViRK+fcG9DlQhYh
x6CALE/OKQTgVp2IncbSFzsZxb2agM6J4gJDcBKtJ8RHoCEeMchuDmxyAWMhFwAyJrRjgILdH2dI
Vqq4zCBdSulyZl6uHRxHrACJhkgG7i9ItGih2M0IIo3ThJ8qa5JStuTkxbGH88e+FUoUfnYAsAVp
5gRZyhsIksVMHqATu3abpqmxzyEu7Dli6ebw1xogKb8awWSRr8nDdqJGSkJijo1kYwAuyovcyazX
FnMAAvkMkGnnI7H/TjrJg2ThBzNRLbDb5DzveLA+4jvHwRp+uzvcS4Z+cRQmT0Gy0dAihvw/R7gn
iC5pHuI5dBrB7PlXctt1/Heiy6FL/iklNj151dJIi87m2T4ToyTbYQex6j440zbhBhWLwR9+BIGO
JOyeipdPw6jCZdoaH03AbUm3qACZKeRsGkwIZj+CxbvYuwUJYcUb/Kk4CuLH23FjfqScKIBPPn57
8sJCLnT7JCdVemzrs87B7P5cPk57CBdjQQWs9G1sRjjxWgNvwODbzSjnw5PZIUb6qDmLgtIap1a2
w9QHWjRnlTlLOOk90nceKkGR509BRCBQrc+4cQb4mLdXbafl1ozJyT1lZPIChk9CJJBud1w4RIrB
RP5w7oDND8A1H5y3OamuWyfP5TAsOfErTvnuvqAYtq7bdnzcPpewVNyZKtBwCU9lHdfgmcCoxNpz
SicCjp2rgM06AKiEbnC3t8WEPIEI6Z0Y4OwlaeTVRCOQ1krXOI4llhHDgAiZtaaJC0b8MtyZwklH
kkDPCq/kyua6yX3Po5r0lQoyKviv1IOs04snCQc5mJP9SS9xCFCBW7eP3t6S+PPrZvVn16ViNghF
h+94rfvXcRcCxKxtvryYfFnSuYsxA/lvDFF/P/Owfdwzlge3ax+gy8aljP00s95MphrhNIGurUGq
EDFkqoOT3M+93Lv27MXd6qGCBqvJmHU8UdfZm734PgdWJT+EZ2McIUFHF4ZZGxqp9mF0+iVtH7fC
Hszvmt3aIpcZTAcReNuBPSU4b58j8DGXvhGvYnVxOJI7ngj8AH7NKtOfv6yWszmkL8USYRWnLYdO
FfePtHUvkaGi8pDbzXT8so20GQOAPxBh33DK0AxCCgL8FsLdE7/P6w9EsEv8hR37pv9jC79/XoaI
rtIWpffMhLDOPJrC9AJlK/AN6bfEQ81BQOez6WcDiGYQ2wP/cmdAXW/Su+QGTx77ezX8bYFhJK+H
6V+XOUifZXw5+1k4roJMHMeHkWDefB2KxRLiwdTggjbXfCZ8SikxuAEQAzoj6cAwCOWVCCOixKB/
plcWi3Ed/ZUxiO6SXudT2Ryc5z2WCotiKkj/w5/RAu0l6sXEkhbeV/6DmPlugN4Uio9MXcE1kxUF
pUcGlQSyGdjUr/ZpoPtda0ByC7HVMjS/3H+cXKc8IrqMmiApt+Qc+tD73AwKG7ECO9HXBC8YP4Iu
2Q+oPVXFCZj6AC7VR0SOZ2xry+G4nLdC5OfTQXScKSuWgEe4a0EnKclwvzYefGlFpk3Ul7SJI/tj
oZPTJ5Sh+QHBxIo3B34ri/1CoJWQBeSAw6MMibFBSYv+C1QIRJFbwObe5mtAGiY9kB9rLXHk0s9p
sz2PlHmzvRyMPKkghgId/Lbnp6QXPH+fjrI9pw9K9A+dv9xXXMmQiqhoqGloMhEu15P8d0AMeoF4
y0DzGmsaaAS0ceAKAXte4O2VgAgKsUlYXwDAsL8a/5q1GXhi7bPc/QJOVAR4zj/3m/NdfHbn2fUK
Te8kLlcn8h4ZElcDqaiBkXqMonT9OnxybNPFn31m17G6O4oxbSuCQooKXW13/OULkccuSiedBCYz
tN57uFZmHfi3LSYsB8Hg7/WEcDsk6q7nb0QC5d9L0nM/EZ/6etPpkW5vzKdD06Sh51S/B9aH3AzJ
EBVptE5ZCNsKjcE2cbGeA948gpd/CZ+2eHhArQg0dPiSDyfmBs4deuifxXr1yhSntxqsBhEMI1Dy
0QN6ABoQ9dltjSDMURV0jXaG2vtGeE43j5kxlus66iykT6ZC65P6QxshlAtrsRf1ou+o9s/ZYcYL
QtOkJffIWugMYWfz8NfTOvkyRH3crBvIRELR5EwpGJ8m+BPA4baPHkN9NjvCk82k74qqlJCpukC8
QDgwLgnWUisx3w2bU+pKeZpve8GF93d1tsCaZwETC+dl6wRx+mfg97J7vPopDQ81YOyLTABHI06v
tm88vH72nCm8PBn1w24z/YhRFmndADBoCTOPHvwXZl6VHX5qcDb4FPBdl3FMZW8aptisYt8jzWFZ
3TfDKJJpbNFRpUa++H5MPh1PXSNhMPw6R5bdzHymGXR/g95W9sxysmKmu0K4Mw6gDgTcFHHOQdpx
QgXi8JuMPlFg+j5s4fSj3A0jhnwRuvfZO/w0u3z2ZhyqlZ2Xn7hcfqOLBS2aT3O4Gu0F8M8Yz0kw
t/gSo+knKC+kWzLvUZfzbjQYqelR0WH/8xEh7x5hHTaI/9Xhxc3d+8/Le3lN+p48RjAY4tvkOr64
GlDI0M8pwgSHOTK+6lSrwVY9Yq1HVijUCFJEm6zMlR6jFO3yi80Fbo16bCy/e3DEbdhxUm4r8WUh
CIb2g/cBJgjT4Zia7bWla78t5+uXLVAFNVceiZzCY8s7EGkrslpCrhoghDaiOllOe1QbzNWg2MCZ
Cu8io9rCpSpx3UQi0tVMU+qV9YSsU+L4esj/uDrDpb3sJvv9d3wP2pOB9b+pzSUjfs2xLsUjdgkA
JDxh45zdFt30M5q16PTe3VkPrPLA4fgZgRQs25TQPGcCJRnnngVvceQOTWn2lsCvaQb6skXH5wLq
1QNnFTRZen8VWnVpzrFEc++vsQ4iMcOCSfzQPyaUm2b20KBZitHtgsyob+4TQWjIxmYsPQCSqI8H
OiyDmjMFBYSFyvrYCHTSnilU7n80JpEXhnMw6+rBHkFI9LJFpqNicFd6OZTvPzcT9ihVeoSUvUzb
jlrLV4YXk/giaylcP7pLkqXIYK/iLzghhDAlZ5eWCnoARSsyF5F00aIt2thHEhjcjn7KIaJUp0VN
IWSJjpBIbsM7Ex8s2ThQg1ciwwF5eNxhmMkl83ZJYHuxEj+XLyLGtaHzK+ZW0FguQssp3Ta8LCk1
EaHw36B6dDucKnrT6iDdSCASLJcfg3ERGR/xaP3ubm44X6o6YwKQ/qG8fyjoGME7QidD7dXhr5ZS
2yKVHYe93TfrLWTnar8cuvaNNibJTbV689RNJZTCKZ9QjSXLfHL8QcnqgYIRta4FwPfMShkSaGxq
o3FjD0Z9kF8BnOe7HWn0sgzjuP0jMDHd3adTMtViM5FhHxZ1OpxNv9HdfE5qNl938yRdFAyV0QEf
TRe3M/U31/F5vGbcBJoPf/ultUJF33UeC+nNHIGIKR8XD42J9KI2xa10rcciaRcz8zHebGIB/Qx/
ifSCQqVfhwWUHxnheVsxHyDm/0urQwCDgqw6oMgtwPEPg0drd84NtGRUwz9NcnczFTGqJ3zhTUUb
CxS2CWOJbbA42iZf61p/G7HlCWrYRjGXZrhUX3z1brpAAlK4Ze5zqmxvUyl62BiWSIWB2Pd9Sx0h
hjcvTeQc53MmAhlvx+FXpPpQPeMD8TdWzF2RB/a2NpurOZhLz4ztFBUHKqQTBW/Fi558Slw8K6le
4ZL0vV587Tkd0vr9DX4B20lQN7Az4cvmXuN8xp0x9D+kQ2Bb45Wp0GoUXzRyPg79FP5IHHRHjS9A
GwWO1wobId4K94s6DS7W6Ax2LuIxBz5Mx1/vbmSpJxoMdLHa6BQKxRuZnrnIlqn6BnPgGYsnXnZY
kflEHZHbsqpZMORqm0L3E8ZfNaexBTDg52h9WVLUt0zCDCwu4CQIZfbTAd42+rMNoe7z2w7AhCwp
cs7jxrzEmzvZtcgP9LxdGNdkKC/G1grrCp2F+2nCFoKXRoDzurXJ+SHYSchQhmll70k7pCX2+0q1
X0GeOtam3l8s4jslPTjCr+JKGQWRbFQ4Cu/rThWTTw8KF+GhPBddCMU0QGsqwP8gty4Y3dIDLRjO
z+kRrXB5ZABy9Z7c7VTQ5zaKmH0njuFTkHSjkcwEFrhDG1YMx8rBlqAsDBVhdq05Qe4WTxMgNgmI
UyssAQhUISr9bxsPU30Gn4seWYfHDHPtm9bEHIiHAzgSd4i9uAhQrEcmnPcWo+ujiDpsNuubAXR+
MOqhWISDUbcr0pe3bUIqQd8oog1PmGMiIcAJEZvRHj6PC8wdkaiU+XqJudgWUhi48t04j02QSEQ2
CWHZKsR75WzwBZExYCKfbEr1sWE0079XtnVQVo9i4AkfnoVJ58xv/KNU7i//AGUJwJNZebkVAeDx
mlEXEfETZfgVHFTTDFLX5G1h4KOTFDUG9YZIHcEB/eB9xeUESWQyK1P7JEnw6ielaC6rlU76BPw8
Osb11TyiH78Qp0EBiv/X4gOi8hECMKC6EPpk90LOGvWXdVBTb0sRK2cfIAQCQNBOco/Tyi6TJ8Wy
MeQoskRtWWQGYFVwW79cRBBBDLGxVcMcTIPUDziNXJCPP00Jzsx4AA9lxQgRKHgLJeTbGFIGgDK+
FmON76uEcgdW83KHJig9FRnLk9N9Im2JHlWgo8b5L0zDyy8XSUHem6Odh3MTmDJScwCCsueoJukr
Mdthcko3SX32i520F6TkARqSrC63sAhOp9OYQTpCaqV7Hm6tSFZibsdAt1CgkYsFCnwIn9kAfCS9
nHIKfa2HJ/2kmEliH4E7IST1mP6GP4LS0IyNfs/NL3cyPKtWAYNrCh2moCdOf6+PSqKqk9D4aPdY
dNKyv+yT04VMsZ98/Tjf9J2+/zLzeP7Fn1oAVQj6Vn9zEqTyiylSRtfzFAjsINLY0LEM8tLKSYlN
34hCkE5kzKHoT9uuL/Xc1ZxK8+uERplumXhWU/DB9rdj4+08CNzgAFzJlQq+w6eiazi/weqEx0GW
Aw6GrogE3OL3hOAVAZdLtwzxVpYK7+JLqXyClZVcAY2AEMnDXOMZuZYRsnZgwSVQGKYtT7j7aSZ9
KiGCnqGOuYbEQ/xT5ZGYLuCs7maPLTTQC3lhThZGL+FOoiVrFbLiZ3SCB2clDC8w2LpH9CHsYous
+NAoODxHH2gsQ0KC5Eisf6GTiCoKmI4Z3cwV+2htsaJEQps1yQJdPG1G2ogdKEpJdUEKMxqJn1Zj
RCQ5N9Qh2Sx+YJKZJQFJlrRUGMbghxlcdgY+CVZE/iZ/7Jqqf3ZFF2MyEXtV5nGgt9M3gceCErrN
CD62JRHZn4itMUcz2jJpuql+yom4TsBiavzozZApav7iyVQsqFpVaFMdCF9ufrCGPKlroEQXdF+i
E11Lujbsb05FV77H7GLewPTMVT+87DphhgTkr33z+zSkK4iNznH7AeOiX1hz70pwzK0IkTG6edBr
yWg1xq/Z6+S0duNW0dN5srABP4nXqRj3hUvDSGkoUiwnjH4b0xBJh3AsS+GMcFjJoUXn4gr8xAFs
rjB4JVnHs30K+Dq5ODHLScixyculRIfetZeSkzOYwv5An5oIdPkVBTPBF8VyoqHX1fiau/jA/RFr
P8IvYdyk2Zmii3jXtzaieahUIoogajnMl1C2EcaxgZK+GgI42v/+l66ulESdLlR+vqvPkox9DxkP
WIinIV3APj1JxP750SOyq+ZiRp7f9/azyCyQFaPmhN+rWDYLaKYyOgf9nBE3dB9dHG2zOkGfhedP
Gg4BOFow7wTx96RDpq4ZuBkP4u6e37B+wUy/S7DjsL/v/6gPRmf0b6G3J/znyhP4CaAZv/yA+mpt
kScj+//TattdCDtfQiIwX+vlKpPepBXinva2Zo+TwasSL3vxw21ye6C4JXBgW4fY8TlZfzzWR8ei
rUwEha3oaLwRieEn7LTcOyBTeKExMk2lrwVbgKNbeVC/VJESFGhQH2+CqLK5rbaL03qT1imgxlwN
DrTlg5eXQzqqmTWmznw2DGB/kx6kwIm30nhUxxW8QnSddiHR9ey1CuPDcDCkfto15HnET3JuoPMD
uQyxlGB8ALRcWw2gEciX0CIfoyoi8gC43ViE2AdDDDGNGqTfqnwpZQf2newEbT/6AMKEkV4wn9TY
TGn0AdShIgCWf4R43+MF08z91HqXdj7twjYd5J8v4eLGhsO6i6+DJt/o06GnTx8PewXqTQGcu3u+
948rXcM+/Pv2Ls+0QVsRgpYwfuugNb7D+Yf7QX/xRrOlBb8AKIsRqlI4o3Qa1cnBFqCOOQ3pBczl
gjsRh1Paf5nvj37Rwu+Z4XU69lY1bW+r3zeZxNmqPtz+J+G/ldXeOym5V+TUdLyeeocqrAUzuQ6E
zQNefwM3FIbYiQkB2iIU7uB2XAA47k2n30OqzIO0+Wu7IIkbzCuHVo8YWIiRxfQCVZfSle5p8Xse
nXw+kvsirb0bkv/lq7NQXFckwXNJ+K/pga4HzKJPJFSptqtsm0CK3RODAjL7wFPkZO4PANb4SbyP
ng6FVudX3Uq/REgg76gGb1EAe3fPyRdKhz/cvPawKqiNfBq/nN28Pyxc+ikH5o8YX3/9DKmLGEB/
eeHAPkP2+qLgcf0RjTqGUiSzvlETnSZ3b4A8Iapk/ez+08lQxVi2bXWnOR/r7vV2SBucNlcvBzjG
nElA6qsHUoKEPmd32MKsY4iRCrqhPasamh/YLfa74wizCld1+nHykM80d8AQyecbk6YdgEvfWaef
K35ilFlUnVMFRkjtScZeTBS72mhOPnmEgEMvhO5h6DHOj3PbwBxAmq1cBp9UBqrmwiYpPeAr6M+1
+QhpGVJhMr4hsu4DlwcXpFnCmVlaCAyrExbBycBMe62nbld3gdupkeI4j4U2xkAA7eokd4amPBVG
CrKANEz6/8gCM3ohwV7ZCuGGZlaKqCUthL/ni9/JO3k7FV2xe5pdR5ckTX0LHXsESGm0QcuWpP5s
u/TXUYkPAMiQPH8bTljNanMaX01hT3JrhAp4HnERM8LjH71d0n7gG4f8AXbSXVYHlxafXFgoAoxj
Z44Ix91DwYgKUHKMnPFwRs946z/OGYtCaoqGdXmlRqJgpFHaoaYXRtWb/PLC9zUP9PUVs0eKFONt
YFDGAjLxYQhFKwhF3CXQWJPsh5LSuNIIJ+DQle1TDX8tJItvwHDi4XL2Pn5PdDbAqXW+AQjzR0op
K6aouelooDB+x+qSlSEFL1RZakQCu52SonUgEp0m/1g6ry1VsS0MP5FjiCDoLTmJCuYbh6FUzAiY
nr6/6e6zT++uqrYMhLXmnH+S8vJLIyx/M1ivB3JVCL+okt7Ix86MHhoEl7vgRZQXS8H4O357XET7
GYMKaATxzS4GHcjqj1TQljeXGVJC3AxkJN2mk5y+7OYMSwV7vrfmzKZPgd5leP3iwZwxGeY/e9x6
XtVj/x7WrR9qycy/MZR7R0abRVZyQ55PIJVw2Tm4xo0hW+VB2MDSgQ8XQCCTwxhx9bPgCaxJ59YD
q6OA05IiYg/sOMQGCxVGWCkYkDJDLqFA185ySPQGGpnSafjMoZihW49NAyVAvgYagV6zWSLOZdZL
HvXrF4LydcUH+UmKOq34G3GXgQWaluhJGX0oKqgVhheBIXfnMV2l9Clt+wdoEJDQZDkO8a4C+JcJ
kBXKZS34H20NS+jZoeRApWOz90tY+GU1YWgg0hcGlnh+slIBnRQO+kvg6skXeBruTQ8BRtBKAD1p
VACya1+d6xeqVTherFZyDQEHc4kI8RIMmZfjzgr9bVtm4b7af/D3w11i+wQO+gqxVHXEtBSqVGiY
x5F0UaR2E8ndefDtKdFRLqLlHj2fMMSXnora0CPQjFBTeZBQeuTvNWXrQvfuLZotmFf0nSLcNuhF
hZauWQuJ47ok9eRf/HhXXJoQlZOOLqnfbXwrGM4IKrn3xYKRgurVW69FL010arKmZ8O59Ax9qb+P
WphKS044PRKuZyVlryRZfmALiRI996lskRLQBAud/pR0KJNw7OEfBdW1aLXvDLGpoEX2vuw1xNhZ
jJ4NTvslyZGHi+2yhKTL9LKYKO6SFB/EhFf0hx8I/vCgUDDyggSiSQNqHFCAQ5naNRknuuLYotoS
aP2Ol2GfBRaaFdymllCreP0YcTdcfoSVDoSrJ602Y04qfnmTb/LKJb6dI8Lva0jKWyES8WDpKRzl
N9Hsv7hFzCzoyvmP/BLR0qM8uQf4qhMeCKoMT+wf60rIcPSx1o3oz589eu0tEN6TcFBPFrTL5HT/
DpIYCuAb6BBG96Zv6XgqEn8OlcQokTF6DsTY4AphVu4h/C+wkfhxuGB2hegLZmI8iwB1As4zE8Xk
BxgMOHFeW62fXQbdBpo1OVXinSnOYl3niVnTCJW8dO3n0WeHcG0lkne5GEouGZhgcvKkjzqOENQL
cU2nay8xKSRiboF3Lnp/rkb3hqYBSz4+Sif8zVruElerhWhquZjwbhOd99ntVlxQr7GCxsDgamr7
XVz3DpY2NvwaEzp5bg5Ogy/WhkTYme8R0XUO2gAOP4qJCfRCIPHeccR4bvLZ4cGw+mLM0LRq1mGk
+R/S+4iAw9uYDCiuVCn+JWN99M/elTAiPnrHVtOKBLULHB4YSOynlqQEtNlf7GIoSXMlb8rgdOkr
GXKr7nH+ZQTg7CPy6fG5FNUCloXqXgIq3lxayvRNSoixN+8kDoivo7JmusEjr7wDwik6CMaJpIrE
XPFmkW+MZSn1HE+DfbxNoO7wNj7a0qvIDfLgWN9Hjdp6YpQWGDPU/QhI3mxkcpHwWSd0HFF/UXuF
N0LbiFF57jDRf7qg+gvIBiqt71HcRrgaCTz6ODgWABx8XbQzDtCn5qlMvTjHwGpGVlCeeVfhO+Y4
OAMLAwJ84DN++4QEi+GmSI80lsC24bWYzzhH8rrsCnNx90VX1ukiK8E/gKzQAlf2/iddrrBrRm9K
OuL1aj2O5nf7HlRz5qsqXdAtYtVjGaRCt5Z/xBagNTtCNLRpYHEaYeWWP5/0Odc4sMFp2sSo2ILo
QAqj98b1kinEtDRMHVUU2l/h8eTrZnrU4BS1Ua8VdEb0VzeQ4AtIQiNupSKJk8fdoufR0dJDD8Hv
qDbzNRI/0qcNmKAD+J1rugKYSeMSHEuZI7mjFWzEJXYJ/Pc3eaRJJ9WTYi3dxPanyRXqLFNhVHVA
QfSJbD5gQ8LBR2oHwVCe7zsvmV/RsxVTxmZHBOn4lciGKGKkpSdLi/pbvFvhNdin4kjBrSPzsHtQ
rmTBljW2zWCBzQDuEGtkOVFgpbB2PjkDQLC4mciyyTEB9G15KpGkGWJtOtpOz8gAaylbwcVhgbBk
zeDdLtGO0M+e4xZu15gCuA9XDnwDKmlNYjujQETR8IZf/Aoz+H++4wXy4iU3f9jqfdKJ2OpcY/H+
vs9AyOYdJujs3a3hTMxxxL5DsKM7jNoHExAdMqpAuvu0lyc5ZiuaRyIJu6zDePZKbknhFAx35JI9
ACkr/SYDgWssQ4Hl4hgo/WpDCkG/2B0DfBP3yQVfDdY7IjgnuGkM326EiImzzSFnHAXiLN8IsfcY
tEIBx6W1Z5LgNVMCbSHoqnwW9FYUFcADz1gPMQuYfIZcgxB+OXDoh9n6D4EMiVoppq7BIW5Er7AB
nt+r29QADw6WUIPlKhH6bx2qfUMxu3smAnhZ/D5hTafrQJpijE23L1WHpc4h2UQG/8DAe0XLREYi
jYFN54l7+5jp60+fCFBINbXL4NEN/2mL/2Gj9HbyLKJLp/jY7sTz9gxSBu+HH+VU9XCVZKLZjH60
LamG1F9FxDVAdyykONTv0M55FmH5iAaA6RrwBl0BhkZUTFBUFwxwjuFTqLQlLSMZsqgIPhS0upsJ
rxWQSfqZI+VTZa2EwSIlMaIFJx9dghicjI1aUsN2lUOA30j6HNiQNqPGnQ6ukk84CcIW5gpoIwxh
zLO9+V1siQCV+UiWEMLhwI+EzyS316+htuh1UH5eXOB7h3brQrtQ0X88rE+A7QCt1dIcJ9LfmfOj
yRQbSgtHgTYbQb/UrdTzvRYShpdN6d3EV0wBskngHwrbFcYu5bY0IHeKNakOWxHIIz+lGyGdDhtt
fZPIHGS35VZANOsOdJtZcAh8Ify34S4cw6WwP/whOK3PKJmJ7USFzvOhA6ngjA6a9jnt7pYz0L3Z
24EMdWV2bDDmvQSqRzbOzCAtVAgKcAwQFaQXaNDRdahNHyfBEqs/cnes01zoni2fxAcjXI3H9faN
CiG56+ZqXPZplRlBoCrNswaz8TGtXwOlFLUZ50/ztSlSXAu6DZoxWjdmAEL9rBECULOLG5QgydDB
n7C/cWsKGGMZFJFUhgpLFrCFLCssdhThmOCrTOEPXhOXqyNFMLM71tJAT//RldSBvH65hqOHDrw7
OLbcfdZltIWX6KDL9uc2XhTQL1xcxsx3+BluQuCq/UMOJ4OPIb0WIb+0yYqH73YXXuUJm84ryjNa
cbZ82jsqP8+kXYaTEyuhNIfNDfFtOGDcf08SG72KMt+MU/GuxUlYjEwxtsc7X2T0nBQPM83KTPUg
J33+T4RDxH+xVaUPNnR8NcXIffA3NRDbt0NR2j9FBsWDsMG1AX2XLk/whuSMZebwydbTe0fVOseI
ITy46d8AOHAw/btYl55CTdC/94u3SdBORu4f0Kz1XSNCIuDWYGZc9wizHWLLSDbTKaRcurqFp05H
j/5tYayl0GhwINdieXwK9Y7zGbfXOPA21qOih6HxxSFS0S9hcFNoXBZl791CvXnB0Pqy+PxVjNAo
VsFniLNRIliTnEnKjaapzfH8DGqaumkDexIjJW8WEjKumhj2pEZScJosjkaz/9mi/oLr7okfZnfV
2pKKXs6XrtGbbjCI8WAsuanpTMd0kRnaayJJ2kPmG/lHUgFwifxs9KwDR8Qm0pO/IWjD2HDrm8gR
HaeTGcMzsIeYrMNvn0KeEaVOoyeS7BXRJ4Dt3PtzwWDieXNzZo3ReYCy229fjBPPk3ju/G5X8FZi
BTGODD+b+8O9fkyuArzoalph5zLDtQ93PJn38FptrBOZxcxI/+x9IK8y5NH7vAFkkB+bl6o455DO
510vjtHAkYrFaAP0Jutk3Z4Cdo6nppg5Mxs6m0l3JyrRFwrhQT1iQCIrxsllvVR6V+c0O0YHaE92
RpvPivSD1rPst1SxnFkJV/x+C292gGQSkm7JinGbvwnihJtzgLfThJuATF0D2+/itt/YiXN/CI4M
EdINH73DkHbcpXt/eNZqFxbzKmGCKzxKvBSiQ3Tw5atbRh/t6ZGsbqIKHK/m8xVCsgQbUmYAq3xg
eKoFGZ3VDQTpIdrKVYszMGtAhzumTRc17OxtTR0Ygh8Qbw7dApuqlFCdks6iTZMRtxcQnDr9Tl/D
EEVGD0pPdRhlgCDDsXiKtvaeEB9wGnEboNeYDLiX4sH0Em/2ATlQ9vQxabJpMGA5Q73vcIxJtoBL
7ynhm7AI7xtiIxgAmDnTeYyL6egyWvb59jRy4o2cPLc7xPeRPpO3O/XQCSissVNZPsjUAdTQfeE7
jCE6eAIAnubh+LH4ZOOKXWKJRa+X8N84lH8gGiArViuWaTO0Y/LA2d9Ur3ZFkuB4zSB+ODiy/kQI
+gZcL5RZFZMhGXM7cahH+GdPXsEYrjuuneIVF8MuSchshJmRVBimO9eQvWyMFMP3YYdnTNQYcxWB
k/i/zFMDPtDsGDCdAMDG855C4BNBbIUy2eEWZjFCtzZGJWOGTHBDgyVRzE3dsca7DuuBHqnIASjC
HeOvTWfHbhjyHiEjMH8T+j6zLuFWyTzslj3xl7nAhFSdOjtEUC4eiJQRe4rY7zJaqQz8qySZvx1m
WbDKzIS1mByIiSFKEPlwbZQAm2PK5Mxu0MINn9yBHKyPOeUMxi92RV5qd5y8w++QRR0hVMLc0+6m
JyLXPMntAM6hccfK+SZ5CGKdjE/kpjnHhZeF/E9CsPkZkhGW8IFhpR17GQy61t7DnDiFejxAe2Ii
/CB6rwt3BqD8h00gDXlz4cxv8DdJw+Be5HMyPZJKRnFk4WqBLHHTaEzjvIy4O1oVZqeW33FDKgWo
tehDdMeHBZF1REZxh4EiPHMmYRnuIBRslBT0AupAKo/ah2D8gLuXoZyBcRP4IcnTC/Zne0hdKV4i
W+H8Nxgb2f6OUpFteD8RFuSdCng/EXH/abrdQhFg4q4t7SclD8QWj9n+s8d5ZoIOEFdmHS5ngW3F
PuNgnqmO0TbebG53bj6moZ/gpOIha58rVwOjvdo63MCrXcNEpa4fiW77i+bmkbwnGr+piW6IG18K
pcsW6taohC+MUcbogfktk03sVBgusliykHfUdB+83Bdj0gpD3ZZ3Z7lu9ER+o82wHpoYBEFRER1T
iRuJp+qwpBrkWhCD74b1d8EwP0jVBKFQ0tnquEngLz2VuaaoZzChHqDfkaXs39qIvgvA6h523CbS
BY04k8KthjdXadtwi4+YsvAxvUcnrqEfdQf12oBAjEuHImYuQmSEVssxYoYLQlGNO9PsweB1yQ8p
sPsIXkSYKfNBmZT/OIUJwz07032QpmG+0XzgbtYE6kkGyxhXgmMBujtj8LBR034iJmV4DcemgFWp
u+XomRzxM7P3cyTqR78OOm4iN/8raD1NrHCfK6jzddxmBdwQjocbMKesFa9WZZwP5GN/4uXmrJtq
KzxwTy03cHdgUbHONDzUq2yBRQzzTEx8LzDBqLR/lsJFvLpSFh/8o69wspD1w7Jy2BvhZvsyQ5ez
ituujM2fQ1BernW/CU+3a28jFJqoIk36/7sddTNAL+ZtC6YJVpmUieri0eesG/wM3NFpu6q9qFd5
ehiIalEfVratL4CtJ4TFtRZKcJOm6YafHWkB1hCFN3UgF7oUkcKw5c8EPzKnBy9FXkkhIwxq42Er
mgiDdlkcHgybqc/kyiWY5Ewcaf28vd/kNo/bG2zRhDLM5AJmzYnbR9KpqGAguEyEA/ZlqKXtCP7u
f5hQLSDlONqqjcmZLekBzF6c9QI6ym8iKsi+6CIpeyB0fHrLPySoSRk2niCxd/gOaSstIiBWNFBT
Q1yCLut20HCbCWNj1LudlBgwGQcb0vFJmlTwnhc0zBhmUDhXpHJV7ic9UQ4xLbAj0JDa/GbqqMBr
gL1m95HoKj4CBg0wKVeYBoijLZ8FnBoQ8oVgvsWcsFi1IBWgJSFzr2W1b8wZF10mATLJRHsqvo74
iFL34ylZKbAknvw+9E9hZkZtXvHhKltmKXjIFv4J9QiuQwIoYVrglzdbJ/V8/YBCc8fTqwUxG8JE
ZfIFlk8NPjWjPQ0HIxF86TcbtyxD+d/16Ea1z610s85/uy2mXajfMQt24X+vj4V5HdMRnE8OWPI+
g9U3bwzOY7xxzmgYX+ZD57bDYaw5/TxdbsDwgMzn3vuspTtoWK/pYVFpZpM0nz8eypdfOCone5m7
5zfjCvs4FJL8qWELdw3IVZAJb7ezQqAjvIZD/tdaQ61v0eGdh8cFwDHRWXQBb+Kxg+/eUqH6/IEG
8f8yO4YNXoQ2sP33pfTLlPG4ESI9t7pMJ71zK2DrruBUuW9MAXC827XDRHMT0iSLIB882f1F9Of9
oWuUBD+j9w0PK6rfHiS1QNY0xz/TPy5TC8nYhhjTAUlCcQzA6MTsXa2gdLsU33+bKnyag78REewE
iy/tTnAkDNZUUyJNxJmfZZSEMFiiQZvyMhCZDUuCsL2PfnJM94PG8ItlI9uieCOI7DGmVsIpEubq
N6yxvBY4HiVKSu+5aiPrP/hSa1Ps+jfIMv4yKqgqjRVCKAgeS1ieMLQxhGqy3a/V8XPx/Xt7J1Db
nEveqYMWVtjYJUhRK4glkMjizDJUzDFbOQXXdPV2qAdqWyPGYYOXPBvHfQLkGT7DioWNmrE5o+68
BLcRNRzAVld68Do4szYKsCrW+VfsdTV5CPgoC+p9VTGLIAwvvCfqBKzn6RxTjQ7y62hutVInt6d1
9oUZ1QarpGHN3m/0xQ+g/grqLxQCtCfmcXgOuzfYnO/xwaHxtih+zg4OV1wV6ngZPZEk9S8ci1Z0
ocbExuAyZ/ORjjyqgEllL2fDlsqq6KtvNqaSbUM4Ad3BE0urC0UBc4k6GgpvXcCzq3fqi+RSFJXY
i625CdGw7ESKhAVoBKk1lenO7gxHWZ6U1xrx96Lu17wNHCogSQv79rDAcw9YDgEke/nkAegIl5di
vQDZouv1mHY8oZ6RtA794otpFqglJ/i6UsOcDmhFQcsDTgPZRL7sXdTQCRa8QIn7kRrSZsGmO40K
QNQLu4YYbZQg3pyYNkY4wkVWIaleaVwuroJsGS4IOy1kfyC6xtV6gS6DkrvYpD00qk6ZfaksUwlT
LEZQNlanrJvIyqRfqtc4Z41rZN0/6ejghQCqNeVJTGNkxB34ZTuICsXgnTTj/RzziA7DcxpkqzW7
chlR3DlfoBqq06PoMns1UjxizTKEa3u3ZvFAObq3WT1yxN8GAgAZPoFNN00uV3G1bz7NEg96KnAK
I6zpcfAFziM3r2M9YVBIR7gPQFc5wfY0ZuKTlAG1N9TXHI4D6itbneNdIqNPBJEvLpTcrcYl2G7G
XUN3IZW4zlDfVneXNooFn2f+aHz2JxkLNJLXVRe77w2kGm3T0RwcWePuxWltyAPQNxdyxi40Kfj6
NGf7p6l8nGqn44v9CLAhoSgrHb2/H9FWwSKbPXd0wqrQG142/m9xJwMT7nfx2X3Zy4yu/L5Taaqe
F+czy0nkkjXkRBgu0gvSHYbXyZkyXXzkz+ZjR+CFT4ZCTy6dw0ryeSougzbxfF+vMcbU+sQ4hdYR
VrqWXWKDjnbpcmFhEUvI9YD2a7AhZKX3cK4+2T4LVSZePHtrZIyZrARGr7k1WMkKm7WAZzknpxi5
AKHduRXLkExiAi9xPVv6Wla6ws1fxkhleE+TPK7djeGQ82blHCYu3GmbiMMN0YZx+iZRVQTmOt4q
kjYzJeHX33vXSEPQ1bHbhKi0CNfAqN+JV1OgHaLj7GV8JIeDBy19nW8Mh/wb8KxUsQurdeSmas21
uUJllGpzNW0yNkpQEzu6Dff6cTHVHpYy16mSKqkW6DlxHpgqWRsVj2RIHp3tvneHeXYnsqQzUpPW
nGe+saxfvFTngLWdw1q3+eWkuRWl7mEtUZEP/w9VOamCEoqijWRsE9Wq+YTw59XzZdMlN2X9+9ER
Ut+dnz4MIlbolMSKC+NgKk7/yTAszR2q7NxTEkk2SQmQuUc5H7Uzevh5D3fihARD5+E352Ken/f+
2IdycvM0vs97lUQMdVPZfEChXBJ+xeiW5KREQv2ua1JmDqX1YcDkP6KXgiFYhyTKRwRJvfvLniKj
cS9mYtVanHE1uOoDgvB+kUAFqfYY0vHUbWh3EZbIQHqyyQXAZH6+4E+IbQYhiJiKEWEFhrsHfXZH
7rFfD3MfG981+dBxkQBPJ4wyqSExwzhYXVfYxozhMrpLrm1iwTSrSP8BLKVZD0H3AAAJNQol8+0M
gqfj0fzcCp+TDHZe/ZzdxoImFz2mdv171l5fHCNSCaACXnTe/jJQ4d5hsu6r0GFsAuG9Lm7W2CAU
ngS9LYMleUzqdI8jHyHSoOSniGcHlxVvDbGNE00CE1g1/gYQGkHQ8Y77OGdNhMHLBzXqKVq3XSnE
dcFjLRD5HkfBLn/pbOLNAXLPN3xWNN/2LeUJgEeB4VdA1USwQACnk1t9a7D3MxAIKspdnjR3YnDP
IwGAv7aU9ASBAMIyMOQgLN52/9OTZxNMV4L7DvYfVioYmDRAOyVVtSSQrc0Us7DOcEgshaBNhQ+l
ORefgEZgVol2O9pcLXT0vW9EB89KGOyHB1a9P/KB1vshYXF7h0SyNZAsI0p4sxAJ3tGB3y88DhNX
wb/gPE6S2IbviRSS5DKuCs5aAztWOhmsk+WylCSoAhtxorKJlzw5h5mYFtbjmp8xXgiVSGXBxp9a
ToUE/fFwPOuEsUhklKSfvX35fMsBhxPjb9oLYLgg8ALcpfvyEC4K3cpN7iI4mVKFYaH498D8+bGW
kcWeUEkZXnRIX3pOmU/YnXk3IQQw5WogRQromGm0kx5dtM8ClKdkhrGmpKObFQT8B4Yfh+zv5nGX
SZ7gxUq/8mIpXAdOAR1zYaXyuoQ7eQS3cXD35okUNlppxibyuXpyriAIOzTY0YHkO0jJisn9drQh
ImPdOLpYoNMuy53k5I0kaU8yrpBTkjbF2eMFyfcDEi8sghJ5Y1cb+zzajsV6SfclJj93bPU/jk68
OLQTexm2HGVEvK+992EDHCzozTl0EfnJYY4A17uPjBmshhpSByN9+x0LkWLvA0/3FnjSEzMAwbMJ
K0VUZH0NhgdCh0VnYrDIcBlwIYnfuVwKArtLCh17v7XuC1RPMDTaNEH9xTSRUZL52CKD4I/GfVyE
/daKu0diDftclS+CpH3FXgtLZYGD4Po6WJcpiQbJPirJxS75/Tcnu+v2Ab23yBpiSNfWM+Bu4LVm
cp8CpcM8WSjwTHTrOYJiAndnBfIffXjPujWSKL+Xd/oFGJ5ZXshh56iMJEvyajPjF40BxBre4MGq
Mr7mzdUsSV9IQDDPf0kG9ZCjyKcJXVgc76C5Ei7JxX95Ne4K1rdjNrlPkc96Jfbd1mFzIUPPxku8
sW6NtfHdrWXJymS507FQhMiBUE+JwBxuIT+iTunxzrh45AIqe6Tc50AJrHaMxXnna5YsbsPaG5Fw
hmsRb52Fi0uG+ZsgLw+f/aPAb+1BdUlc8EyqAbXXZocvGYOlavoESSE3kDWOWIFBO70zvJOUQDbr
pbtnf8d50D6uZUMkFNc6T698TW4xxjGP6MsW2TDP68pvU4rLncaW4pfkyaIJSf4e7B8N64yyYrqn
iYTXHLDr0BCxIY7xmeG+U03l7izhtQfQNKBnc7t0k2oK9LG09yyhVC1s4dyZz4gNkoGJe+EuahOx
u4d22rAUnB74G9q2WdJh2o+O+fpT2Q7u/Sp7HnB8NPu61Ubz/lt3Df/i12lrVaRFCQGpGnVnYvdA
6F9bxDzDJ4odXKnFZ6q2fipaeHP+ZPJ0z0DqzEwKdKqF80KTMDxD55FolRa6apyYZ9hLE8CBmUSs
HejuRb8jUpZlItoJESZ8LKWLYhoN9/AwgjlHFA2DDfg84anNSt506K8h2xQCOU2vRAq2gfdUSFn3
oDCXk+OMC6dAK/q1LyV3Jdmh3LoqOwKZFoHKzX+V/ExWTfH37KY5s7m3vw8JWGS5YS2S2M3cacPf
acfYgAW5/9asx/Y4bzn3OZst+gxi22uMXKvc7LBuePkNIYd+cV6fH0/wsbn5bwp69KA25+t1tHUK
Di4Mbznq3FljHxFoGgXX4I69AFHPT385Xw4ufyTvlT2JWlRoD+EBiR6JqBNWMchjMvM4cOiw8PWE
wycTEqGYqSwqLB6ys1+w4bb66wYWM47Yu7Izh4EY6DLn0qx11ScQgDvkYj3WRipR3c3gUFHedOm9
9RilXbO/0ewXPoikNqlpK6gh7IJdUtxS3valKi0h5F/MQTPAJ4iQSIR5lK+ow/nLJLMLRSHY0ZKR
Kx4KDH8og/k5k8VOdGJ60kk/JmbZwu4WGjd+AUdmyVpECi5qRC/L+zBYh2Ufzjl0TeuergBvoDST
fAUpFewaTSJemtPpJWhRo7/IrIHsvFKtVQPPjRIQPcRoHkcftHvm0I4qe7YVB/0tIK2/3SKX6tLG
7sYPJiAy7ywD0bAK95p3CHsQovKdN/6xX0wtmzaaIzwQUKiWxE93AVNQuTK/lZjSHwCSi2OegPbX
tG2t7swKkJeUADjSVbImQCMGmEP/2QCkywOeiQGrz3WB9gdOgvCtNVcnN01g2baneuRMDz99xXvT
zAJEIMdyoB5j+YKdPU8+v1t06cAyY4e37Yw7MFsTkbwjXbxaGaNSzW251dUpGYxOxEArpwlkqrb5
SBJda/NkKBODS3aBIT+zRu8dvlDP1htpiL5U7FTngxZOogn1s2c4Emkr9fPDryJJvGYkQ5YUk5+H
oxjWPt6DVhMhYqYn7HRTYiejzfFhMgRactkjItygcY6n3tIebBDuegQ4ctW8w+ZGQTsmQxtG/06B
PQMP1vv3HQGAjKDBUWNa8Tm/gDzLRyJ/4bK4hlg8obO6R9DTHfork3o+bUy+KfrQiuOHDtjZD9AM
s4A/nVB0oJzG7sljtqZBRgnahA+iwQW4hM+03SHdBMYC/8PYSsjeloUNivCFcXqUYcT+lxowVEeo
LTFtYgJhRVjdw0WRfGlp6i0fisa2w4+bUJ+k0J1FMKcAYGHfiK2TnJMGUlGF8VuW4YnIbPjpMjCV
e5kNuzebiFuRDOlRVGRDuERGP5oMMwxRFYvpjQzucROCrYGvkQ4RebZgitl/uk2IDCjlxW012sPd
wspxxxRCuCbyDYAPo90cN1fxRjTE8IrAgsMfhhviSeS/GwzIjbmY815/M17eKnKmRpvfEheIctqe
M+fcE8tjlUgOXIxsg2XC3AcDSJzx5pAfhHhzAFroDiDmj5l7CmSxF++P3P1gHcBNnqG1yD5TpO9C
xOHYDqGAHIZ3YYKIPuVmYwsx0OJ8I+I+/IdSXNw49fg6gPcuZ/I1kA5jMGDcbLjFwQuBBnQWAiCA
Fp2pk3E3FT6j1oZdLc7plVumaXbWDK8eYJFAgxjacyKtew8dB4tNjmBE2P7gjQibhJLPtCeUHPmj
yWQPwClMfr5jTej+KMkZcjREo+jPjbBKVvekCRFGhNOCNHGtxXgGz+YvwQ95Q+KhKVgiSD6jfaZL
d3Pe/RBDCKEdIV98nxxZDA7JJRBruxc+WyIVv8X7Ee18qGdgwU+LXh8MiW52b3pGAohLm+t1HUqP
DXcjhTSMC/OPGcAFxaHn0c7+6mC2/R4e6RTrFNTyW6deSrObnjzAKU+zuT3T3OKboKLgwVOAOQYz
2jFKCGAcRpOiRYtmbCn8C0MsURjkmY/nmpWNEVdhK5cB8w0ZBD45hDId/OfbhlCVNVxAV+gZsOwz
DpRqPSdOaAH4okgWU4QdM3sz4ir7ECAAXG1lXc5KEwB7h1kYtHzsh20sw2p88S1sI8ikO4+5doAG
ucey8+LialFn+gUO1oExRXaDoqACd0rDmv1GYWALXOdxwJMr8RJKiOj0n42uMnwp5rTavS1M9Sj2
RJ3KJOkA1iRwEopZkiH5F6gV52slJ5gRJFDXxbYIi5TnZiyGm8BwzPr/CkI+IkAe2pl5qE2xm5JA
l2g7mUDYM7c3YNVdK8LPiJ0GSFSGqWrgZ5X341aiDkWixxLBRxPctsXWIRNfgb/m8UpcHZileEYo
9nltLnyRv05jrp65gk/302FzEbsGNB08jAuPCaf3h/IHgs7SZg0EURMnXB8CJKNALt0QmaofAmLj
QoAxoA0uZmeh2OHhGAGCKMoOnCE4ZTIODcfoP+R8svUlcSJUJfgoY1xbWBocaCZoEFa3kQS3CsVF
xCNX04RTgogDUAexUdfj2Ty2OlG/rBjnZuDyIh0J5Qz/zu/QtuA71fy9N3kabrgwhOYBP48Dbu4Y
WFvctBkr4r0n0S5Aej7vDi2bPZZlN+zCAsDCy7LyERIRLFQMvMCGFikKFuhcG6G6YU5YGbicxNJU
Enng5JqgVKzfJasmk1tmpfhNg2FzecEIxC0My0xOFyRqbnA2VNTxsojvwrZVUywIhQ5Onu9PWPWd
JsvbjnKCKe5OijFW8Yi0lBmvzh8Y3i9qzt7XpYATFvyvPRM62tftN0wXTFK+EVN97ErsckUwI45A
MaMLCLHsAlLhUemxGFtQWHVHXGmgpeGozv7Dat7AtnCLbaiNi0tKZg3GX0c2Cj2pwa8Qnh5NtiXu
tq3M4w/4Uks+y4QnbvhcrtiHAShC8BT2K5lTkfB+2Rp8ZC8+gB9egY7GPjPoQIvj0BLFYcwPfzA+
HRTNJVQDb5kiuOpj7f4yAdKOY8jChYRIdIMO+8/agAKvOOwA1Hwl1qSNQV2iTQTJ+ojh3T9rwmUK
tZGiG6SfaMEelBFXqD/M2Ht3BBgYNjTXQg8FYkOpg1HDIeSL5vrgsKMf2UWOwyY3JtpwwLBvxwHM
QCvjvh7em5u8d16I18bp6F7D8/AKLdBl1xEJlkitHlSmjN/PaAMf0IiAR9wmnmlO2denz97FBT/Z
z1p+WXHVk2EM0MwaIFqtDpRKYPOr88qgQX17Bck6gEr57OyfHdR91Bj2knkBw/HJAfIJg/2SGT8x
9qMWK4viIPurwR7A/w+R4tzccJy0KHtOA/HKbNodBn2hsQPShhoIG4ES+hK3h8eOxVy7dgsKcWER
KZ64xdxY8ypKYsxG8JK5Id4CAVOpuH/Ke6/tgW14ZQBrgdG7hymfi3LvNBA30pfNxiR6KimX2riA
wc1kX+B2vFMPiwJNVtkzsrN8XmwRxr1Rv5lnCkyCr9wWR4Rye7VazmSjTJL96DERyzTDA/KiJO/0
G8z+eXOANOImWc+gzhBK+yDitdsr3WZW2KeYT+MedobsbZII/rqbAyBK4B0p9nHax3ZM5P75oAzK
UTGSo3RPDswYsVXteit8ZgoqhY+9EsfwrqfP5Eg+J/iM81O8y97UkhISwKTehC7zYg0UXxFipcHe
5qt6BJDGn/HBHL/Y19hcWKKGE1k+8OziTqOBg6b+m5KIukXu7ZclEgEVzq+WdBA3q4M9NZLfYhKM
3htR9AmbhAB5rTq/TTXYNbE8UcHuOG7EezEboH4CdEaTCpcGHpSe4su7Fh62GPsKeZj2hYVoyA2P
L3+X2yKHoSMOv0KApn1qLtlacCjg6HCfwPHJ+8cF127mb60G7jYdtghIzEBU7IYiwWOrpigc3oTb
g9spuFYGpY4SqAbNWUEJAlP88OVYseZj9gaqJ/NIBI7oHm+jt4PnWBED02D0ajc3MVP7wdTwpvEz
7DJ14bJBMg2FTOhJkpc3nZ6CDhFEkNzaAmRwvT7DwtZH4MfST3YyJfztwvMnBnwvn0p2GMk2IRv2
0p+LMhKGEZ6V1u1h+tn8zDqMq2OmrcfxnuDjeFV5bzhEXkVEBSSYtTWU1fRJPqaME9j4hkMIAp81
EQd/Hxw/PBQn0WHcgbFR7xQi4Aj7vCVLBPAbpX+NsQN1hW4vDnuVqzv79QPVAEU2GgKq77Z9idqj
m2Hm04PiVuwRtYtsryWwIAkYgxerEgvPdWjhsQuXh+2LGh87jt84ofEb9aUdRL0AzsvoAz8C81eQ
xbAzVUWX2LAnRAPLfLt07N3FVlch14DfgiFFCyCeLuwBcPInJMU5LazubhBa+ECMS4Kufw2IrI0L
/FzFWfU4pl7/wYNiMw1F3oIgER3HbZQlNAPz49+xV1KoSOgvukUOW/Dst5yZNmTknjvk69ysPxCZ
DtPxm2UsTaNlLxbbHXObC6fCh4hCeJ25cN9ohUa8L0xtZKppqv0JnJsJ90oPQUFN58KZoPNejqGB
JJIzSHQqLDz/Dswmjk0S7eH9yVhu7S5mpAHlK5I5hyA9ITbMG6q3nLK42a/dtHYUyfg7gs0nXIqJ
AbTQmJ0Ha926hItLwm5P6XWmp5ZioebmZfHxzkCUAz7Vd1r24CIzJCLoE1MGfL0D9ntcEX55NdZt
93YV3jdWOoiyzlvoIeGdFo0U1l3tRBOS1rYY1kgD+Ajc4Nw3oEgz8nyBX4j8OKID8/Vo2LUjBr6A
Do7LvmzbwB92e6ay1Y/u/Xck+pdeF3UM/BcgCXzGZn1m+u4CrSj+GjLLZmL7mz/9jUAuZML1rswR
4xxxQhPxS74jtT7UcBqrIFIimCJQbLkQ4RTOiQVJxJ0FxxFDBxSlexzj96vSqVQeLMqaNiwaHjzD
PzJjTodGfKYPjYwIw6zcLRfCOUKYyATXJv20mhVweM7xg9A5UWGJi49oOz9MPnCMdw4Mos6BxhX0
z9ziHOQiZOMlPiGxsGI1UTELlAdgWMH0W5rXtyvzPIZk/Kbmoi0Ra8bn5o2H5TlgnPjdtPtHnK6a
HilpG2hUJF2e43Zf9LTY6Pffbr7Cyg1H+pnu0UmjOe1wn5OA9nTJ4CRijQP7ME8vIQqRvHxiUEHv
xqc+Bm2F9/b7Q5gyr0UQFW00RwGyye654c28QlUxPxgPnolWRpiEamx2uiDx7YxfhDjXeKmE3ezI
dUo3Rw7Rwzayyq02kr5GLDS2lZedAWgO4lAEmD719V6FRA0I+uI0OdDQmJYLBZeX06TT0xfkhrZA
58hn3aknd7kgTnuHIeVtx+1CDkfA7973mIIegptfY7HEE/F/Pl61ySfwmMgUIk+UgSgSH+ILsoJX
vL9dbYFTJXGRQQ0r0W8O7fMeAQ+2QXh7NHylgrD13T5Zh8ZtLDnsb2bE940RY827QG8Zahh5DPZs
8u4Fuhtg2/g/ls6rS1Fti8K/iDHECK9kRCSIoXhxlAkwZ8Fff75VfW7f7mOViLDZe68051wXsuX0
0IMI9yBncXPeODTD5e/zTyaxlbMr7hGLh2y9uOlCq3MewxZIVWdAhtXmi76RVht9/OLS+FL2hqsX
nnblSJvyVQgbTCBYh/d1k3A3DDHEqYThgHIF1IjhpTGA9yjNPeziST/R8mXemZSkXsk9r7UQdand
GzGUetFtTLp2MnCAw0p0xegV2qHpj62vKRcexjUeiasuHrMzTQhYb8KuEm2Awhn4witDdmA6Giag
zXC839x9zwiprpZRhEcviSARE3jY4cXM6WrL6haEDLJI7MH4/N5i9sE/HP0mbNRSTcHPp+Nzd7io
M0qZeUGuJAgXZKA5J2IiRssnP0btgFrxXLhmtJGoRAWxMTktCw33PJdd4mH8US49vwiojRzYIUjY
U9UlnshxmTAvUmv3nQgNmRlBJQCQkbT1+yBaWKOqusCYtIgzh5MdigfG1hj9ogJGIOSBL8UlCH5x
+obUrXlUYswGwHXl3ghcKCOjf+Fpv9I51usKoJi91eRKgeidPCSIJCXp7PhFyzzHj4TuYNKj+2wN
5m+yeaaaUY4ZUoXB/H0p26AnZfWHaKryHFH0hsLWGgJQBCcozbKZ2lquicTrSRTRiP5Li72GXuuI
GpgMDW33cAVps15m8D1bwDtmPHCOL2bf9duhE6IY7/d6wPWjNTfSJ6V/2A1uVrsEP1nTMHvRoeWO
rwDUYeGfduwf5Oug1rF6ZGYxq9pub3Kmb7IKS+tjKSTLcVrZgxZMt8GEnSGEp8wyfmMtZ3cHvR2X
a+3nraQrH2ezE6aiUCPZrneiNC7VELyM91qQqO2El2edkLT4eu9Fiy0HcLQ0p78uytEZAqwopw3b
rk58P+xgo5W7rYXc69O5EQJ2KaHIHBEfdLmVABGW5HQ/urDx872cvDf5Roq3xHAl7YSdkwX2wpRd
CRT5ZrbyRY1GnBAVtVzKNDQLsqRzdjOUcypeOxRuGxRsoKfDlluBXsOaYF0F8sqegUUX+GfPELFL
JQCWehz1E2GK39eiMPsHlu1MuDQ4luUFppsoGZGbNE2yYyaINRIJv8OJ5wUUgI7+QhoVgADbeWOT
SUueYjwkwCadsrACQm0+ZqPsscOfIHVBssLDJdxI96V/3PQqzaNHssqxDnw1i5B2NXhOsF75mWVO
/mlpLqxQijYfm8rjO2ZisqgoBO4n/tX5hFdkQCmP8ke2BgHudl32HroRVtz862gxstWuxR4hsv70
ocFrh94w2iBdjRwAQXHh7IR18CFeLreTCVkFfUNDtJSGuqTvJ7gFu4kOXZKrI9i1Oh8aBYtS10wc
MtYUjQrQwwu5Yw6VxK2MWhhGNFAOHdpCCxV6MUtmA/JjL2zfidjehkTxGm6SJEGiQRJvAne+WwtO
nK98SRA6DkZ/YIQzvEQODpBEIvAOZrgxQYieE/F1Aj2aOlp0McKuHbHKguDw5Qo0EyCfhWIY/1uE
AVpOhgdh0AytcAUGhcSAscjze/ymrYpAm6EDWxuRVBRtosRDqZovkXRGzjlR5665rtLnOEcd9Wko
QHnYKzypO4v3tLCSnWUGsH3/2qpHq0+Y5VGYL0hVeaL7Y6KXxHYERvZqOMgYintNhuc0BlAt0JJ8
1Zp+xj3euuGioGCWgXvy0ZFA7KrthjdzAEf/6GRhCKKbcjzU9a+XnqOb61dTKoHgAwwiVDbX9ILS
LT9Bl5KKcHy3XTgZBxe0qZQu5rwFREfK9yfXX/uuTWxq81m8QYc5iWsYpCB5IlRmHR4C7TbMsUGK
FrwDDcp9mHQGAfpoZKRgF9L1gYQkFzoXap+G/+PoY5j0w8gJr6MZqdiQLwOr8YkpOI0AT6TXySP5
jCtGCqG15VA3jrG+uP0CDNrHWAQRjOhYK/bnpYskBmVTFtlggnXLMA/JQNK7POsHzcCDxYbc5C7B
g8IakNFiTGnCzPCRtbJC5iBjjqFJocKNXReJN4dHzzYs6mJMKObWSSQmF5JOJAKgK5IUNQKeGJOc
TDJKlDb7Dhj44G/zudgzUnqbINAp44psBJYyxLZ6hN0tUsInhMYQqyaVZsD+lb5T/ChziLEklkKd
EnBXxLMNc/pKIGcWhiJNF1ClCTCtCDT66XOY8shlHhGpcFmsBSqnczJrXCZyfwkRtcwPhz6ffulg
gH3OgQq3RbFaxjt0ekHfJBHhG5mzYqOmVipYhjAXYP9pjG4GZPMFk59FRJ8JAYaLjpxHKUmmZJhn
uPHAUVYo6SWbCSpAvJ8kLG6deXdz+bbgytjwTahWSArw8qszXajizGRX5q4Yd8uhayV1bfKEAVxL
01eMtx+J+Cd5RcfJss6oa1PvVUCIfdz+7OljomcJjyx0Vo4VyrJGmA+FPrYUVEfR9izoDq9HbAdM
KV7LkOC/BuEqvHPZrC40J/BM2At5qEef34vCoNyS4ytjGSVcmj8yLS4A24JhuHKiDBlAThVYmp14
jlWgGhqyDkI/Y7U1QGBMWXOiLsKM00wGH+/LYhe1AmwUaBEcGR6YbNAS1L7sMOzIlrewUBlkUeF+
yU7CvOusWyRSWzb4gRANO8e/TTMeNqEGj0Mqb2dfdUR1oCQizJhg0PTD6KmyJORpyTbF9BIoPXPm
b+oyEgyLvxUNEagf4p5ED/Y4iml/wZ6KfgjgiqgybkknyNBQ/VoO8wiBUq7AyXxmCZJJvpNFGKD8
y1bJsR2QcKGExKBc6EwL8IgiPI4pf6Q4E/k5Yw/66GEc0RQNuZmVauAMApvkoWdZObmZnHCVCRzu
OPEJzc/WZQhqvpC+VrnKJZD6kSezCrmRhcN0u5k8EIoZPBV5uKoVsg2wbDg92WagXy6y2XbIFrRn
YOXyrNwBHmakps0/oAQdnx2Ii0OIBgejAVWQXaYMHugk4OlStcVr5VaZ1zNMEzE7mXtHHjGPQrBM
H+Y2j4mZAcyVZcWMXCCTys4r4ikPQFxp6o5IxrmjNM18h2pyz6ZsvFXML9Dj+YEi8ZKteG915i9m
bOGtQlBdAu5hlmCEZHLzteCZ+LaUlFPK2yc7Y1zH4PF4HimPUsCJfClyt46xHdg8HcEEpbq95S7l
yeAHcaJlDOCDs8xTnlJtOT44HdAggHy4vtj1Uz9yZIQM98B98b7vGiD2R1z7HvAM+InAYKFxnc4S
TG5quHP5kKArgIOuHUMsoIwxEDieTzoyxiwYGadoEES3qfQgZqbYorHycI9RZqRHvHO/ArXGrtMA
umIint0Naa8NxWesLrt7xqQBKJaB5Iqy1zSLsNzEW1wHeC3QXw3nYx65KIbLfBP24dsCE6Y7nGwn
mmkBYQiOBd5B285ZuToGhkKhuV4bFIe4c/kco5ml/MdhBvEEJS9xcWWxqdyBC9BjLqVJBh4xHgBr
rBvRWFkIB4ioyYn4E4YKe7YV5FlK5ZFmWC6PH8BaZ0TUOmQ4fWgjTFc/A+p2GS9CC3snOQrMEw8I
uBm35jipYvsRyaEQl/X/NbtgfxHFzFC0nR4uw5WL5mhvfSVeoCfynm2EDUNk5pmOb+K4BSDR1lDg
M0/rsit+UQzB+brjt0p6gQKHOPgkPsw/VRNeEF1Q66mMGuspTUZuNu5/jYBXsxOrhzlF+otzzcQR
kpDhtiMlUjsajLFqRud2rEQff1G0WHtspqI5UJNmlHSN5EMkl/EU759cixaqhGG42uRNiIhEe0nx
vsiMFePD7LJ7QIb0tRC2ozbuE+sS7miE6cVMkgcJuYC/wKnraiQ4iKmOljali8jiDUjqar7B4BNf
ALvSJTlx1w10b76kQUZVIxEXwzVFVySkGzNRiqRBylFDSHbHdyY1hFpJNaZ0+d3cSeXU6weMbRiH
bIekiNZ9EGCkr4mBBpMm6YfcwUg6B/axYlzgXDkjPz2UPrGfIRoZyC1IeEXkM6c7DXSLCSl0ooir
VQBmpi0XJVPVngh4YQflAdzDcvwOC2d6oyle8oS8KuNJEYt9XPTSdtR9qF7/Tlkgu0EJv9pG0Jdi
nvA1Niy+6OwwcfD5oww7WltgbqPFjNTe2VEMNEZsiMQQZX+PqJpA92hR7NboEi+Vrzb8wRJ3AVed
ZGLbm2zozWeRYJO8AHlkSd5hHgMmZb04/ErocBtrw+VQmx3AyLG306e8MiRrJxkEcODsNTci4j2b
BVCw2GcRmCCPASoyY1ll0kpXoCdkguPqIPKxBDAXktgaIjbS/AZZogW8yayHfw+z0IIICLKTeJq4
pms/MQy1IzI7jyR6IqOFrXsTnKakqFkurSFtBliq+L7EjuD4TsNzJCCzDtiAdVesD7DZE6j+i7uq
0TUj22deWakEUALOlr2+J2wva6v89V3gtgDpugJuvEE6iNk2a7YLlv2HWLomvsJisxfVxvaBlBRG
0Zj9rRi+p0Bzi+PRgYKs9QXdQAI4A9+QRlzpfsS+XVqD8dVeV2FcD+mOwEsZp5NJESeujbABNLuO
Dz4kDQregB6S0/TBpgneHmsg15qmkOwZRQ4kmWX9TYJTkvoupXLexjblIZglGgAbas5x5nWFEQoO
+Wf6cU8FPSm6ZkNXHpKCdHUzxt7mQ34RhaKFb8QUk04+JXi+JQLuaonRQ7+XEUEqg4QWskGspEAS
SAugyGs8BIS8/mC8YqKwfORTCKUku3SDMZy+TT97gg1XENsg1jBT5+o0qJtrbm0BwwEyh4K4ZFnR
PvW+yPoaf0hr8vQVg/IQcAfGWQAkhe0SKPzE0FQEYSotzS/mZ1rhkUSkKN50mulUgJePmTYkf97z
3hnacVBgWYEmOXV6YYKQx9tIRHgsq73HtHQ4eR/sbHOwtljE3PeN7GVHB2bInXyepxrHiOEurQzs
cngk+SQePO2iCRM6JC4fdNTBM0K3iq2vGbLFE7VIwyO283yFLBwZXFcUyVhdzI4rdl/AmcIiuPqi
bfe/IZOk+js7CJXiNhyAae9bKbBM0VzHaQBP78KK4DXlB6zbC3djgGNzxnhJpjfMnG3t4Z1VZOxR
FvEzzRfzuyfELh1J5kt/x20xbPu1SVLurDJ3b7mMzAElPyoP4CxnOcJXBC5gdnjifxl8NqXFe8Ki
t14uJwaZ+kcMgKZ/4QQquk5vp8OmxmE957jpOE8g91xFcEnJmPENDu4xiUv/7pc/dQa+1WMOL60/
vHod6GMVwLtmpdKWRNZc3z+FeydaxjghziD1/ShfZUsfO4wnC/AX/wKop1lOHgBbQ1If6EgtzhMF
3yftg+i82gPw+tIZpuWGOI5XsPoQt6zV3mFN/bkXRJQ0FSAz56/AzxOD6HYqZ2OCmjeqKCKEt4ez
gmBcgIzKdiUO2RIX8M8towsm6qUGW27c/CimgiBC35e6YDdW7Cvb4BeKDI7YtAtRxoBFg9Y9pBvk
DTjyGjznyxgmjXGAQg/emgVcQfeByGIRhpdCPvBL69HFSaQ2RWrxbL0B2qtsWS3KS1T+xhdkGkVB
m8ZlqHUSBbArpVfP7wWFgYoCwESu/yCtOoFRM1/w5eBkQIk4hKct4wgVBBKVJCwvruDGZfqx1sHR
u6fwFhbTC37qH8NnXuVLHG/GxjhN2VUy7MoMpx9/1DyEtHMBP8ms+WnFYH6tO0puFiTR+26QaMbP
G5bmhILs3pXqMCqHmFzBOSKAIPTSfVCY9S/5/s0lhmdHa1myxQkS1dnRaya3ny+d6lvWa1OYL3rN
6+7FV8L9DKUB8J1VF5o8MDWn55Y3sxuB3F3zcvy0lVDQljVwtMXV3l5tPXwVtprvd8q0jewXA8IM
9s93o8CzWqiJPi38LtnXSJ8+HAVQzOi0uDYCtRw9qQTEug2X+SN4eMVufczn/B1APenBD5BJ/pEG
BLaCpcQpDMNv9krIBktctJDaJZmfu6lXxpGGheSMb4kYzct2rxl7Il4Z4146sHtgvbPnvEHwFRIa
u0fW/ukzZVFXQrOB5uGL5+zLptcCDdCgDkuxh1xYafdh5aSFAqIYCdh20IUkQzVxQiOAJ6byYvZX
X0xGaWhzGnnb73Hb0tq2LsC2PmTmAnoq1YH2qruilv7XuQzYIOokrwhy9RVa+NXsbfHAghNEyZKS
LmzRKbiOPogJNGatp3lCxoKyeuMht+e18i/8eSWTRjOCRqSpqPQGAgDJAUVEBjGS3nu9DEfVpfBG
vQa1QHbOp3Me6dFpdqTbqiiOoSmMR4n42Ly36QjMxx9AbNcoXV+CwaZB1u9p9PACnkYHFPeT6kY5
BZQw6JkD8ozwdF/eOaQDZFhNmlWbVdkCJqNwJdwvUJsEFZZLBJnbZ2jq8D5UwSOAcEGJ647rRTsr
ByF3lBc6oEMGM+Vo6PRopVSMhMVRN1/s1w/rEsNXBpY3u1J3ePkwWpeLYgOdGShBD2BLY2l36+E3
lHLj81jBBV70FzRbVJLeDtENsONrWgKLznV//Zw9f+Whotcx++7UIa+h6fbXuluhk6OivFPQIu0v
wYZyjbRpOM50iuGhOuyyH8AEpfnd7W4dT7A9+c27sStSgUjfArUeUEKg0OBUPktyAscdOaXLqAXN
NAEX3QBDQdk6Oc7OO1AOeU0SfgiaG755J++jZw4DsReqyXP4cM67JZNhsqT7D7AWSkvrIxhl2Wug
tY47sEGop3eoDI0x8tO+dYaf6S5jBdgxpou/sDRUK43t4dhnsyWqiZGkjKCE9Hnn5B7C0hmMIY7g
P7ItQV0qDf9M6RgivXuYQiDCjskO3PGwhdYzWPrVywLX36L0TcQ43EcPZr5m6PPP9lKY2Rfno6lN
lSRTb/7aHobN9IEmeXhzr5M28X6iB23WB88873mIbl2dIxMbSkKiXPwBIqAvKkCkIvPq5nQCVTF7
8y7pWbBIJKKdD6YP38D/ojxhfkcdS5+f8huqqRR4vWt0nGC/nKMD5WVcbIuQfRLg+dvr2TAv00GK
S2c+sXt7jKqQ2VaADfr4tuQ04QVCO+p4e0uD0HZwSwvCQ2tbDV/T4+QcUWbEPnxxC1w1v3onTqOn
jPsXJtnHuLGJDEw1L9wPKH74G47eWNVUO5tdIW4qA0P7qVkAXeOyLSf7A+busz0xwkLoI9Qc4Efd
pp2VOj9PoBeBAXhMddVUHmZ99T61uVeNO2yNuFxr24Y6Dm49m35aj+iMCi+xjA9n+4znmwEA+K2p
vhPLJZeTdcawJUSDICaqsVSflBeOcJvafdNQdCfIo4hFfEb8SCGUHwkKCf+a5OmoEyqm32gwUqkI
AHWcQw2Hh7+nSnP5x1AHN+ftE1nqf43d3OO0chDOQTlbuuC9gpv0/QarpFG+KBz2bnM/asEGNfS1
6hzSzoILff2WAFlLqzureZiFJ+ybrglsxH9vHmN5wD2vNz+AB4FG5Cpz7CZ0xZqMyGikJIe2caJH
FqoNwTfFY1iOeoUBj5ZIrjB0GC0O3hpJEhhOxVSscxkt8TsIO1aH/DH9TC8ElFw/xwf3yR7gL+ZV
y85BvCVmCBpaZR1WuDSYkZd7SZYXru4Vwmh6TPsHmw8/uLCD+YG85z0AZ9lw6PAt2yj70iEC8gzB
MUy4xxhbRLpuz5rVfN0kCVL+hCQ1NkhzSzIcUqrxXuFtWvrdOme3XxitM5zpzcDpjYCwUJAOnAVi
AJS1pDQoCiZsvRE6JxQ7a0eZnHZ7n8rSVWcHfyAnQKm/moFIGNHvcQ6giG5/XEtjViM2m8qnhyPF
AoC1v8S4d0tds7F5n4bgCjgF9TqViB+YwxqhUfIHYD4Em4HKzD+UAbiNIeosfJlIfx55rlSTh42L
gEuf+rI6ofT4q3hX0g3F6pO0x/qGCtoZGO37py9tq6YDX5H2HaluIdaVzkBlAAxPFGe2+3h9+2p9
4xK87EOAsPSPJ7V6mCCLIhBJBfkuGn4anV+RbbptblcgaGA7aYGHqIpwAQQ8vjSLSQdMDMDTv347
NzzJ1WN1wiXFXg2QWbhcKTljuIsIDXRwo1NBl++0Mf0nnBZNVZFb9Mvtfvoh8RT39nZ/XLDp0Vp+
VMyBO4y6Fxssw2pJexKg7KsjmNSW+aI8G4u+MGKtZCbE1PY2KMeg/PgDLI+GRfEnEEGXfdIQrsPv
pz/5VIe95z7m6I3iq20wsANKd9Dk4zPdjQrpH45GJZQ9REcJ5pOyNhqgq3usPKpaLxNMu+SGuqGO
590DfaOunxSvSVkT2OBDDubMPEI2rpBc/w0fs9jWZ5zSpa+P2+je+YVmv+m/M4F4LXzYfQRVTPUu
EEPZ+MOjKCgnPbEdskV9pkeKDRdwoSY78lny0Oz9yrwX3Jn0/W09OSIOMyAUGkDqYS+DmA3mEAvz
8/l9+kA3DIWonZ3rO2rbKImPdENZFx4qPvaJ1oFmkZ5PyONKboCGYqg6S+a99mks80HW/EO1dpA9
5gT9xIrZjeiK77f7PyT1iHaoOO9BWZDTZJHB1TUrgoacAi1gK7RqXbBxJHGSQDI+A0A0xRh3Ma3J
mtxy7pw4b2ldVzDwR9BnGYsXCu/K4kn1tqoQ+9aSm00CqEM14DHTF7JnVfbLfUNvXLos072Dvw7L
m5zMFgYuxkSBCvjZqgSzwnlNT1T3yNQL0RSBKGykePmt8OWm5COJbgbBwVa9x1Y419cVkSZGiTiC
KKX2jjQUYwvxskPQhB0yEp/0bHVg4i5nr/E7Bi+WPv0yLpfs9SKPfx+Rr5E+msQiEZkKbdiDWExx
z21ok2epo1Pac55xi+ITN0RMtyfPG5FodhC1ck5GdsDLyLKvBdiC3rkA3Lig95fw8GT7TBEYnmCa
pI5VkjUmqy8Mf2Usw/idQxaX7VZKTLX3ghc9OeSX7XEiyR1hUV9COOm1USQanL85Z32v6hW7KJ66
iGum2EjiJViwW2SSnNu0GhIhDd9eDUm+tzpH+BBXciIkVbxecJ0cEkA4wzZdwjvcYYeIvsWq0BI6
PU1XkW706UZB4KykwN4C5jTCodeoGt6jBp4BKejO6jrhS+x7dMeZHxKJQeRtcRxc/WrYoUH29nIg
YhV65ZJA+xgViTp/r5YxFFrsTenULDNI+6wjp/sDi5bE9vQULj/Q84kVVqy6YZHDxNzc51dSToSE
X7QJJtDkkzcEUfSektPwJjC9E1dxyFvbPjN77xyGPdyhDj6YwvmJfdweM0HY9di4hlb3iFGcyakh
IwHXckxg03wMof5WWTHVGcDvwPi8bQnTgdCa5/nnpxO2s9sCkcgdkp8qgkKX0Xe4nxV+/2mePezo
0zgt2j6UzQd53SPYby1qLWCFwAVNOxz/HaruFQCNV8Ew7ow166YYDRsowlfmkfmYqZqjIwxC8mby
VNlZTnBnP+aJdVDPecQToIdXGpckajDAi9he8tYN6rI5WL1cJhSzKmygZT+fpjI/sRMInRvFI1Oq
Jqhk8A+Oka8H7wmYi99z5bafTgmAPK6ofK4uOUKx3g152o2IIjA3V1dKXerokvbNNhvqz9u/jEW1
AT83KVmCuHUMXTHtUKh6fSQYrGl1glA0WY+O+VjMO+6bbDt3XPlnr8ROskG6S6cF5+dlNOsPGXCb
tx9rjc2q46zV5A5dy63u4On1voX5fZ7cBwpGVj1sTyq255ISFfq4rQhxlVFlPof7JdBVya0JP6uA
H3n3DuYRCq+5PYX9uApFU0S3pQ98H++9+9OoDv4nvi3OpS/KCUvr9Je1/BIqi6I/CQ2ZJ2Q53nNc
1xVyAHMSmQwf76If8SWxKcIQiE2sHlN8LFH0QNdj3sEL3+PzqqtHqM7bF/MFopSZCXsYT0TDX31O
mu0XUXp6oNiPrVD4V0IIpv/WVv4rchJXZzmj1QD5FgIBjcVKNLZ9MXnPTpsaQDzw9GBPP3Twcm/z
/nMks4wfxFZNtTi9pd1Zr3SxGuS3vcpTR4pRBHRNJBFCdmssZSER3qi8Z9ay79mVXQyGi03Q3wZH
25r1ocZuQBe3Zxo7oYgOtOzypyFn0PptmyK9IL0l2qS5kciDCv1BA2eoQjzgSH2x33zgOpCo7ZJL
/qUD8e+lth6oG5E4yvbxNbujHbXpFe5zOX2pYRepdnSP2kZNw+ynfagtpEiOJ7PXOHdQ7eC8AFHA
WfrQgaMIKnbuI77oBeUKER8undv2NFR7fhPuMelXbvmendJn1mOxz5rXqKvYj9+7/5ldxgfysimd
WQ/jxwyBCNYEAPlhh07EtDMZLLq75ZAeCLsqbVFyP1oRO99fKYvlVVIRlz56p/Q9Asu+6c4u6fHp
NTPS99/O6IY5l9YWiz7u+pVmHQ2RLGr1Ye6Trc3ynPo5bfw6Hj47sjG6IS3QGaweyOfaYgSwj52X
CQxSsc8+cFr8WFCRTr4KIx7zKsxpSkpt4ZIKMqca16NcePiLnF4pZn94SN9+RQMJed1wZV8M1NuS
ZhsaFQYSOrszoEOqXW8UB43cQp0uAGUOvo54gjN1zasTUa2jjpijPqGv36PLWNQ3qKOtb7Njds7g
66sjbccjvfFwiZrOcH18MsZMkWMGgrxtL3f9HY0tj2jhj4lCRtLGowmJOc+gi1548VqXNUMGb95b
ddoYfoCMa0wGNoISSIOKBGMlQimF7UsVmYLuQZRyglOon/3qQ6YTu3Lx3sE9QKlhaRFFszL5NOfk
b0NnmeASZmRrBQi0t/QBAWOfWQHnH5UXtFiMtJg+WcQ69Nb5l+2BciMnwW1hq8X/wsv7GaTVlEDo
ivvMvhtfpreQKJ1gxz5qhgSzHVLBz6jYm13NGsBYdPYxfpa0B+nBf3ZatNIhNnvwR3pYkE4/jJU1
9c/smIXknalWKJG6qNC/u+HzWngcyt2vO7Nl8rIvVKVJspFfRsuDmQvJ6uARm56RTIUORJemLjDv
ZdhvZ+XJrF/uEl3uh4PLOrhTztQp9a1fmvkF25i8CZSyPZ8t7cMlOH/HJY//6985Mw2EcCQRXWAN
nOyaAoNzbePm3Q5ecY2vmt++jGl1iwpEZz8qC3dfB8vGVFAe0PGkvarnXJ9DrTEXbbSgGmN/ieqO
ObhmF80syUICOuRpqz+cW3uM1E/Qgc/Xxhg6jx2T7hwAfRpYWqgP/Lf+C06+oRvtk761FD5RqSQE
KO/W8ii40v3dooRLc5qr+V1TZO2gqQMkfhl+YCBT1ljm1ezBFSAEloM2BeK7pk3CkxjrCzR9mT/J
NtECSdCeIMGBTS5zzsJXHUf8l181w2IGxF6g6s/Fe8Fp+cgHlP6NQ3oTCrLnjsmbQMt5zReAPKWH
Cf/2SP1Dj8eT7BlgTHmX0m4x4yVv8u8deDeRJjAJoOw3tGPtkurx3yc4kE9/hvyiauQUfPgOK5wN
8+9cf7+X0x0R/Xf5ibrxhyw6B9JqVyXmF6j7cSQXRXnp71rkKK5uxon5P99JPwn5l4gOUCacrkZe
PxeHHf/5/22fi2qTypIPdSZcAZ/hOLmUxtDb5mFXk7wAeYwECvHo+2bxfzCw9GrhhWDDW92gacLj
opXX8RUhTuj1uv25mw+SvsRzUX019LfZGi9/39xwyyxW6ub5U0dvuGwtk8Cvjlpp43LYpzDaobpB
zhRmGNzcjvWkAwmKq5DTn9ZdOmzIGeMvzi9NXwBEux2/SwriTT2rjltpi8wsdWECxz+ND853kQia
KiAeSVzHR7pVbr6TOupZ1bya63RvaaenOU1dxvWZvsAohcT1Ty+jEapLv9KeP8j0UQMEl/K2Sh+w
webTpSpwCwYICu5dWm7CM+vC8eyPlU1/3EOXnZhSehs/As2+zJWsNTC+1KlTcsFyPKGwz5/4Mi9D
hfYTe4pxt7n84cB+CozfUzJ9M/B7P0sO1uwyLMMHNFGahU17P7fVfvrdW6gNQzCN91NpsSH1vA/a
Cd2UTNn4NedTaSfe04UGEKw/iF+0LbnNOz+3eU0Hv1BLb/MvLVfoyND7kZvQfRQK4xvtb+lsST9c
DdaXNtYtxRcqGnhZiz7IyBD8O5dGm09YYeSjoPIE0KtjuYkNMq1mDy04C+IBOovouBK1V6SJx8qo
21h3GK0/aqw4uNV+Dxj9N24PnNJV+AuJFld8VL/81rhJSxxhCBENrFgS7vlz3UaTQcBx0hf6RT1S
2mSJi4Qm2IEtvgR7KEgT84hrBUkB2SFiDgI+IhQkvVTyTpWNEtdcnd/CC1GQhCp7x0dsDbyvfYyI
k47RJUTNCkYPtUb3hMwHpS6xC19MC8F6SM4LnbVQVMKUsRbzimIVpTyJ5My398T3Pf3V4w7T0xSp
sflpqtjLmJ9CJAHIJlM2h4wVa/EhRJXMPoRPPnQAv8TXEegQovEP0kIFBZbSUsbvQJxJnELB8RDg
HnJ8Qlwe+U4piqNqOurZ6vgeaCSsOyl1GO+NLhiuLV0S7mRXRZS8b0Hd1Iig6SYBhZNsbqj5S9x1
vFQrSolNGcmMCrJ1QpzgOT+5IncltAWpE/o0saLIh9SdyMrJS6nXVgJGKBDlIUaVnBwxIR8HPSFD
R2h9nAD8osaqEMjKL+TMMk4SwIvDCdWAs9Vi0FMlPSEsh14VFe0eDwVXGBEtySDjAFBBJGceEPDw
FSJeV/A5ya5QziZqp/kauRkGCbOPV5CtslS+iFQ7qncIvOGWE0564spjYpHY6YqOH0hjgm6+SKrv
f+E24RMqTISlKOtZJx4Yf6gmKnYbmobDD9M6OABNp372ZogljrjPNeCuInfGUPFwtfg5Jzn0Dp6E
fQQbjP1ypDAsKVcGKYVhCCSfLmXNgievEXIqZjwYKzx1hWea0uUilWGvtmRPfaYON/km1gT7haoV
R8kQc1Z+LckBHgB1z3a83TJnw21t8JOgotvxwI4LlwocAD6JZq/8ffJdb48zUPlkRtzlR079V6gj
SDqump8KGFj/b161CA7pwBvHlNzH276P8BAXew7eVxeRiya+34MWgtMDg+rpdT4gR8xN0CCEP1+Y
9GnXJ/iVCsE9YJyokZ/nff8e1Hsup8+ePpffdv0nhRWgjNIQ5E5wL9dWhVBR3C/ijh/QBd6V2O1A
1A8KhrflIPlToNbFuZjGmRSc5VdoZo1ZwaQW+czgYayXjny2CiUKD64eucNMBbsAlGyM0mVK9sHp
hNSBkHtyREyz8wWQLl/2b4S4Bq7iy5tEsEvnpFqdXBbP0nk4TdREfB+u5vi2Vl3MsCkFWZ/AtYsM
MTUFbrOJv25/st/dIR0w5ddxpRtLYAl4MBDE1gc9/LrEx7CpUcdx5QJbLynqnhYcDsLdlyh3fVp0
K4uTnnDAWe4Qw6LbmlPy/zNsEJJhoN2AYkOI2DyN/Y7XTYzUmcud9RF6IcV9tvgOHt7AePxwDgaB
o8sVXSpyrocfGa0DNXAZReAdLj0SOiEpiysim1dPBZPwdfe7ViSvefIeF/T6+Y6VWRPz8JhBoybq
5Fz5jSD8tkaKVKQ8ZGrLSHbpm9AJGZl6uIR8C7bHL2cq8bmW4bc7hU8TjhriuVY7JwrDH4s0SXmU
ZImS72evRZ+iH+n2/qTL0fw9ICHN+8ddbTbYmPVpdBrBYOfWe3Z38k1QZRryJKihv5xy9nAOI9VV
oQ8kDKeaq8k32e/6HN2d8Bi6Bh8Zc0DOoWuuH/YMlyRn4Tm1IjVHBina7wqfy/663YnKnNjvjrsm
Iu/wNJqITq1Pk2Fk0L6JopN5uHpcJ64TeLPCenRAL50WypZBY2DG/Czv8xh4k8cA4uAg+RGeljJj
YSxJSZCvGzdxl337yxpknpFoRry2sv490tcPj7NL4kIKjrJrIPfJshCEzN17oZEfv2oUaXQ7EwwS
wBBXMQdpisEBbTOwycj6S1YNuw2bN7bCTIEteL7mZ3JM0P/xqX4ihIqJEYsXkxURHhx7FxqYGAVQ
JBHFNuqaAWGshP21JYjL2YYmfHS6mF7N4a+INKMes2j+qCcMBSYZyDS+KMQezIdtcANOb9xlnxF5
XND8b++68pG0mgPsT1PyR2DMxH4fBMiEMhqRI3u877d/fIyjZC/JcMpLrDVKmeyxKems0vKXQPei
0gH6ivUgKyXxoESatCLiSGwGzufBoED54NdHKp3febqPOBzAK+kakMJii4hDSSqLvfFfQKlX2GAp
3ALsEjlWwcul4LF5JZaREBFzRxY/y/wX2ohH55L4cjj56YzSmZjLoxNx+ffJNfr8/dyEZ+uJ1ClJ
SYxd1kUvDxS8yERG0SM9BIIFJCHvrFRSHS3af6IKaR28nM6VT7JuS5fonHgdlGNjl3EIB+MLHA18
l8M+4/aHAJTtRSh1M4gNYdgdAvYmtnkgBdiYoI5gG9UkfxCjJLNcmtFKyrfiUF2GV9DycqssaR7X
GeeAnCf5XsPNviScuAgAe/LVzDY4Ig0Xt3DCxyzI/74q7IOmozbIPjSwBTAmKqBHhuKvPSX6d7Yk
zAQ/Jq4MSCJJ3X9cgD3Uno3UNwAaStAsteU9tnrL9SGVKNs+qX3UEnS7CzbR/IUrSRTC4h+1aGNm
zCtzC/IN/CEob0wiOMDplGbIRtuAf/VEAu4KsS2Ox6Y35POxjQ6d8EKmAInNiq5Ghk0jNVNU4Mwq
RiPPNJHk8MsUaQX0ylC4ogVQEY9a6BaNRpcRQgj2HKkKbcIrgs4XHaYA40TH/0g6r2XFkWYLPxER
gDDSraSSl5DB3xCwscJbAU/fX9LxnzPT3bMbhChVZa5cZn1RLQws8JfjyhiqGoO6D7WKvCK4BY7b
/ykt+7CyfvcGmyhIXW6qSNpo9dpqtPPdp/OCc3W3r3i+fZP/VlN4E7qcIr9dmieGT4mZbC5D+h2A
nuBUVws25gMDqjn+gCvJ+tzHlJR8l7mT88DdKDnyy8inUhAjD9lq2BtASXkEOcP+OOg7GOUzKOpN
cBuHyjl6WeLEpPDb7FqEkymJ8uDQsGCGq1EyEh/tYM5N5rdqHtHg4bhUcEODZK5hEveMxLCI8JAo
UdzuhD+qfMk6wjXQertzfNN1Z2OJrxVfERLYQanwg3HZRGo+VKs1x5yC6EOQE6nKeJjoxE9tsASU
X3OmuMVJFWd7ywDTGcg74yzG9Dqcf2CvbCy80jFT0eAesR3xn/iRDmxlJzlI3jZWSGKdYipeCtWi
ZFCbKG4DTcm1OHimm2SQ4yvIx01MPgBx7RYJeviE8VcjWCuTiCSrp41bmJLfvtTkNJ+81zp+6rVs
h/8SC+c2PPosEoW4QEXct4n8CsNwXlQcQJge7/q8YtetZVj+RYoguj/FH1wjtevzykamDvNaNtG5
71qAf4qbfMQL/zb8XU9CElmEs5RiWW76E4Vr1uT3qgSy7/r3iDdvjsVBT5LuJlxRNMGj6mJGKhKr
/WhiJvxScS04ljiKn+RNzj5fp3jMaIEia+o07LoWRi3u3OUuIGHB7goLL/Dr6K0mEnCE41TX5UXl
dSEJfS25JWUy0glb4wJ5Az634s35+yNuBL8rMa76/Sfen8syLZy1+HM+hlwkmXpcwt6v7ImRlXPu
QiOQy0zcl9J7+KYkrm66yREzG/k0eu8w/IKeYFe/nTNj+WMew/Oo9x6VDbGBEYVkum2t2cbuZjtf
yxrohHvNHnltehGNZt7LUtr0mz9G27N/oMp+2BoEiLPzQC0/6gIaQIvYoXl27m/3TPDRKdG61naE
R/rLmnl/Kxq4lGezO+giBQX4YFuSWYJ0KkKMpinJ84aX5+huOHmxtPbbefNEgUztDL+Yc4bTgi7W
xmW2NHctE6yyA20fxIJ99+oyysMO3ENwtMvElZzhwYXnWnoiOOHJaub7FP5+3/cxj6fDoG/wzvF3
BO/R4i2kU+DYxcAaUQ3b7PPKeXTrPdkiNtODfTuZC5xHOT05Ee3m4DM9B5onZxqjDq+WwLhhbMiW
fetxjstQOBZlCcNpdJTTIzI7JLc/wdWOXfsL8xemNjUsLdfio2TY5EC0iOPXC6dXOWNIQGZPpyOW
HibmLuZcJHsPpvNscZHrc5KUUQipIRyih0NkssrZ3q/2Zd3sjSZWYZlUpSMWas0tiSsKmmJWGczP
S37vPdOn3x7W+2TWnd0D23cdB1JmRIrsog1b0CEZSc3+l6JeQdj2csa3qLnGnZbzcJPDQfFFu3Jn
TouwLv+rF2LkT9FIvHsHhiiblhmhKYPYO0YODiSmtn2UJcCWdBfOdWdNETQgS0olhSCaNFQycZWf
NxYHZyEW8OC+jNjF/mRvLsP1iQhW2OvMl4HoOQ2TB10lNjPV+kXDmjyA1gWch1vJ0f2B+/NyENVL
si40JGeZSbyrnrdYrxbDfMbx/HgDkSCMcQ6YL3PtE9PnHDUQ+jLD7FEV9Xsw4msOE3wUldxgFHOw
V0L8fSC8eryKCHRhzvIh4XDDHKbGzFfcNTJX2U0VC950LZwB2R+IQYjY/8VAVDhyQOeMq1iI7t/O
G8fT3nYsKxtKvWHC0pbc7j7IfA8qeo/3sG++jVQQ4Z5QewR9QaVA3RNWDA5qsK8w2hlPqZi42drf
T2/kiDZOjE2YBOQ16ArTGgtSfqE5aBlbLp8IFT2SSsQOX35anIXBfi3UlYy9ZAoCfTOMAcUpUFFB
UedAdOdDI8NwsWwZD0Oko9ge4PLw5SVvkcSB02Kh1tenuwbymw8rJv6mOggE8n34S7AKtz2j312+
sagsCXTu4upWgVO434fdage60lEAJeVqZm0HDV45rPWJ7oT8x9ge3idfvtWCAyNl0RaqEw4Qm+SF
xQQPgJ9dvdtJEDO/honcFqjFWoZje4rAUCTBSF/2LUQ9VfZBTUIpPsYKqQjm+POhlRnYHvq/zwBJ
A8SEMBahHGzpRZ6nfzmMaJR7K99BCWsXTfjNGdItURqTJuJRVlnm04ms/V8ZYggQijD3IIpBFIbN
6RBFLypDML7gOmjL2H506ZU97YFoLFU597onbK02W9t3tAtyGFuyYYlLPmJuZNeoy7iC3oKyefWC
6SCIzZkmZFd5jwWYEbsqJOOB9CzEprrsm7mbrm4Nq039+pvlAnSlTK1TuJtPpgbcB1tWkEZYMtvo
E7iOUZLjTO3O3pN48xLM2HxCCdswPhPVHQtjmzKEY+DZ3Sph0jDxlAz4nfdk7oU62akS0RGYfxRy
V/IkNUqGRAwf1WDAeTd4WBx77+G8DHG2tQZSa4jDL/7EjB05eA7Jd92FObhx3+uOYY4ue6+bdWZB
N7tRhI7+BCbZuM3+efwz3sJ6NflilAuHNaqcbgwZnL/sXNSDSbkRnwm5dBRmw2inYSnxuFPjI78O
O0pc0MSyAJo69tzuw8E3A9dAm7zsG6HbWzYM1jU/PQ7PKsQ5gXnBwzkrO+OZ53R9rMXs9x3AsIWQ
po6Az/H3wvGWpoIM7OhwU0zruLrzLyClRiIkxCUvpR/n/+intezSckZGPOrSu6Lu+XPbWJgeOGRv
akcjzl9Tf7SpLXr/P6Eb3p2dJUgR02TfgOIkxtVasnMZumkI8bEMNsHR9oN8BQXKF7/rNG31/lLY
LHpkKKb6eytNXxZAxd+Ns4ucF2AbWso0l77Md33cRNOupSUrgKJ0laK65MPcBJfs+C1wkXDPR5Mc
h3Zi4DBBv31R9V71xwdv9toX63CAftC4WAabNsDWxVuJUesoyrkscCHkVbHWhcnJshNqgAC46Cpk
40c4SVhJj0K9k9YSYf76Zg5YB8/l3rJPDSW0qK1New72q+kCIrIHCnyp+48FXIIRx6gAjubqbxM1
+TJc+VQ8I2KKjwYJsdTI5Gg3WTc8cjv8wFt2PX3n5eKLkstD5MqpDylGn3AYPcyUv8GLug+sb6x2
CCMGW1DqCI555iPwiN0GtAOx3njr5jV4F3VFo7vQIhmz48SAnyGkGQNEIkT+03Mk4G4W1Hmq2FAR
yIl4stFj+0U35fuIR6JNrNHKS5cNeTQ2OKE47zv9w6iGYu5uNn2dYwkJkJu63NbDCCQi/DksAJ/6
XC4NH2MenCzBGzIthK17zY7eLRUonPkXJRGDQZaNp3n1+EI+3Q3xBny9jhv7eP9vid4BCe1abTag
hH/caUi3I75nwMvLSKTIK2B5MF8gXj1d8Q8GKCC17cU5oO21FtjpM+GHCXW0vtQuYGVjfX3zL77T
zy/wC5NtQ6UAfTy/fk48huumESemGZEk67IMzbRVzDxBo9K7MyJ6dkQLIW7CyGYgqgtZPsEz+eM9
NVxmJ5z7pi+QNTQvIkWuFipg+6ej7TdCMhqALxbALgHwBKkJHwZeYu9AH9lDBehUJGgLoeBlXyJc
W6ay/9KQO2xzrR+LoRH6eZq6Lq6AaYtLoEa9mA9aP7BvikI5FnSg3j1mxfWUfIRE+DF/PDKiV06V
lZBUSumFMQxNnbK2KhjQBIiqjdSjHzi0QFuzC4Rp5zgQdm2qqxiknVt5pywx2K0OWIxI/bi1pvAN
ZnASqAw/Fu59tF74INSz2aAVv55EOUOKbdtDWLbQWimpaVrl5fiVS82G3UrH3faljLrgXIKIm48Q
dxNhHfFME+RJZb6C5hPdQpYX0qScDyLkQHfVMldNjGoTwofAtPzNUyhloqESttoG9RTZoJTuJWQ4
4gYuhTgEfOWR+PrVWaHjhOOwtRAu3QCp7vY+hwzYBAi7CGmwX/ZnDVcbn/pNfPGQsh0g0vMMItbI
Ne4CdKRyRNONVbHmNf3zBRm8VIs7ICfIGri1dFym6bjvcn6Px/EDsSLNfQ49j9EJDypzhCaJ2lhe
d6H3HWnhIeaTrS0yhplztZuExiPj0pIDy/8WwivLOUD7nX7d/5MgcoMNT4DBrvWZAAG4Hf8vlUOI
sRHtCsxA2DTWbCmjAdkbd4OXZxDO3ZnIG91GIiuXaU+f8ZJMMqSleAEMxvvpceOfM8bjLLZ9yCjO
d8iLXDVC6rne9JI+c825gmrN1uVkz8OYVEmDUkIaHDEhXR+pALk+wQNd3jeWOtA/r9gGeESpE0Tv
D8ebOrZjyVqlANciXBMoZdEuAR8JQCgTvD5PipJDEHknyw8GDPgI6BYYWa+fc/48mPFgfr8AP2Ge
UnJXhSgCOngcXEWt/rYX7Hx4Rbx/tiSQXF+OeCOOqRdplGhOQsxIoC0geGcVM3FcTOUqYBNQr2GW
hD/y+snMdEhlqIZDRtF0Bv5RTOMLmaZmw/aSp4iOVgyT6aUFYynWB3lNi0cBf6USDq5gdI64tshY
VQyshfrTpRhZAL/SXM0mm4DLFdaLnm4LFLpyPgCLQpnlYPhLWxNBiaGdAjLpFOcgm66MR2kdMXkM
Cfbhm4GCK2Cncw6gDDI6/cKw/WBAc08ey9uypTQdX5KP1eu+TJjQBzSRvZ8clXK7R7bHh+K8zygN
vcuRKo493ORgFWkNFRyrLRcGDk/TM8E5h7rN3a9aLfsV1lECSiG8aPEQil3Nz/dm6oBAsmNV+RlW
VFaPH4VG5lXD5EjBwSEVZbBGtd5bdBclgn7IPVRdGMRPW5DNW1yD/Z2eHUlCxLEG+nho+LsW6X7b
uJN0GOVPZhiwicPNdAr9VPZO/xr7rFCsiPhi7TECv+IJrDBAN7a64fWPKmd6CZooh5YYCKtD9kDl
qyNgOxa8Y3TDuHgbVIsbBD2clcsBDv94mGUFFTTNAIewfRhgQRrdvZJ8g+uC0NGMdcKq2iwo+qc3
HA/qQT3j32iIr6qVHSuxXHNgWQc1VMpQEt7w+BndL0hs4aaZTO1XT6gDWKX0TiuZtq9JMb2QKH5y
EcxbayuwihbzKtIAj/bHhEORFgQDxh+kJrUUM6wfzgbzvYvr+dmRVbm+WSxbMhdwdgl7tAVdp5p3
PlLCkIqOnEthrAHs2x4/sMx8pNO6RS0t4mAejN5nfsdaEk5QHSdH2EulLwp3G6rby55Rps4hDosp
Gj01q6fHc7VN8b3APAYSM8WZLMhVGtFvUBDJXsSwlyqN3Z7mU8RRZ13tAtiV6vHg6V+BKBMrVI9p
E+fab1FK07iI2XRvUbXuQk5KNhgwXYdCTeO0gfGTfNZH8hkMjk3hs8FT+vnR2rpc1lhzYBuRHUw8
jhxRAnPQlNEOHaKmJPVWSvSqdWgIWKnZ/3nvON/h98q3hqIeNqH4x8mJ51KRslB5HbwtDlZL/mJr
iiXDuyd5m/iuIQXRxHpyIkHFqAV/Bp8w8Vku78nW/bjYt0awa+DoQ+57s006lAY+5HMcZTgDx09e
6+zN5vi/DZuu7A1X2CHXER4/1ajDXxqJcTeawBhzrqtpAZRi2GgN6naTLFJauRsfQUj8tAS0nKx7
uZJwzNwkppHvsaXaCB9Zw+dwmWGdBEhnsUC21Ep4c3dGg8EXxNpDN3GzpbVYDjU0KUt8oRjz4Yec
1WkmWeM2/uzDIV/7YgpAQk3Cm8VXNFN2ZpHhrrZeco4m2Nsn5t/frL9zoeyv8pT/kmw9cM5E0uOx
i6Bn+e/rdpnSYwXrrj98TE6wQpXWM4r44DfGEESPxMvRrCujCUfRgAereVdkwVdXCz9nzBlx62nU
TX9H7uxelBwgbQ8SVd/Ba9E4+RqaclrLk9EvSfgs7Q9zb//UhUCa3bBUfLubfYIIyQnbSyAIR4eD
iZvZxT7cRreb+2Y+0y70Q3qb+dVcb/Q2WBNne3jSZ2/bDVokAlyD3UG9ryzu2Yt/LGCAakKGBfFp
MCEkoqMLB310BOC7qTso3Bcu7s4DQ/uaIMXEpmcnE38gWOzs67gcR7BjZy6M3aEOWdXQ3ecQ1Z/z
aJpbEixf1rYPd28zv4w5gLQiBLC5MtmeW/d14+Z3yR87jGtTIlm3QPYfx62u9md8btr7Gsyv5NO0
dk+zAfa+sTqjS3YafMJO0sxPLqQmDGPVctdrjt6xvjB21q7mHqCylWjmYP084Pfvwza4QdteN/x4
rH/VtB7XMStmHlzH7CcHFNzl92RRPhmD8iQ2IUstWuaEt95yxnGG1t7urWQTV/WwqD+sDnYinHtj
jT+uvOpuLV84SWEyb744+5Gum+/ky/I0a3CXhp+8TSgsjA76uWkVxDiMYhHQOv+NxRPm3HHaeCoO
e2hOyP0E3ptXKqwuiqRmo2LXPLXtavE0nC3B0NTKlXemTib3Kq1MvKw3DevQsYZdagsSF8rwc8Qp
qR5q/XMVdaat4EMEE6ae85qpo2YjyE742d6qOyBPRz10WNLmEfuD8zfIYaM3waGCFkR54s7NS3Q2
Z1eT6R5hbsGUjYyHOYBGd0E7F1SzcH3FRJYl4GcaMroiMCbATBl0w6dFqtGcurJlWtf0to1v5sHT
Ls5ZN8tVkwKon210E/NAfji4vszkBVOh6CzqfZGvA1mTl4yWTW3rnlENTvM3nwA8NznDPcFcgb3y
aJN6bE26bt25zdsf802Huias9nBCl+2d7s6s10SbpkDfeaGA8Y/hHuZtjKTbYk1itjnL9sE3AN7u
6b3GzfkCNmA/7jJEOPqsvK73RvvSN+IHw4/mH54xr3V5AvOv7KYjc7e603QiN++/fNEG5VgZpKRO
qZ1/t9ExMqXA+IjWxCQD40uahXJyk2nDnK9rfkiiQHmsaxOXSm8MwbTlhnZgmacDkzrXdNi4p1OH
ATGTczVnXPEKXJqeZGsG+CViweYlignNZTjr8RHPfB5QIIYyQByf3ohhH12ka66iv+uY6BaGFdbg
ZgWMNMBN24Q4zQpjKvM0EmgZYDKsFFRFA6yXBpSYT1wj3kzotouVDnoqIBpuXIo+ciXYgv+3+uHz
Ynj4ztAy3xR9ZDQJvC2O2oOOYxVhtnWzp9iLxw0k9jD7MT5wapWF7o1odPoldaLLktCkGrS+tXh6
lu666EDRKxDGHeJ1E1KDQEu4TGJL5BTeFot5yzP8DyL0NUq+LMOgHeyYnqi370nSz3pZ/RBMjhyk
7PF6XQdEvNhZrT9TwihEpDhZLs8hjkCkLlfm40ze0RV1Ygml8AyTIfWMtlUONs4OWewdRR7nFedO
28cEFm5jGXfAU3m756hiJLdBTl5bYtZrIvaHx42ZUNPbUeO83FJ9Fu2Kspsiho/ImIYn1+XJ4AOv
f07+H04Sw6/M7XRDasmW2ptTqkZJuMTPeTjEnhzBo5j3c+DU83WGz88zFH9ASq46afFs0GhwQ5Bh
ivJu2qaSqqF74MeJb8FS0dPkLpL5cef23YmxQMeZdX1diVYu4/Uzcl4y3t/FlLgbhQSSLId4L5D6
wb4yOof8izeuOTXv5uj0SEG9TrlKccxypek4ezVHM1vT4ZLjFqXp5e/VMHc4y259DU9Z8VzFqdei
bMRuYLj54D/F+ezUifiuIW+kYeyJh+xyOFPE+ADU/PCpo5XmABb0x+aI5ymSyToNvelHIAWY5YPG
ADfJsOQTnNmWvYpX1dW34GWMZUaiPCZusN+BcwWXHA7BgIY6GkxM/rs2da3H3QhJNbjDbzXwitr0
qsVldYqxZA3eqhZsvWu/5dRIszmo/7FF7yYJI6crMTN0S0bFt14UUmZjw8qfW+feugrX3HcSvtBv
sqqWgOj3i8IFXoK2Hi/VyhsVxN1W/k2X4cE9jr7pVS11i5j5IUdX+Z8bjJOr+wQmN/C/nKmD9fH4
cmKWL8VUtiaB4WRhelWzL9Nr74JTxYdYK/M1IFiER4oZNgUWjzIxdqwR0bti18lN92BkuRwQYnKb
sWBtuLmUQRmNn5jJshaWpZW1oeGuTiuMpFgN601xIP1KrGifUJeZzchPXz0WtscPCzpSKg/6b0WC
lzdL1ueRYWdbeUF+T4lmr7nQIlsuww8111Cuw0g78ILDIWhvxt/YytFon2LW63pt06Ze4mKZYf/v
82WVMWaefFu2N/BkmscOUdy9OssV528WaLsPU0JufYg35jBb059WmcZpCCIUzIhQKaT0Y58U7j6O
4eaQqQ7Twp49FcdFpjCh5lMOhj/7OP4D61b1wFBEjlYrWIn+z6uPfgyzuV+rACl/P8QV1w6BuOmC
LSlELS6PopXyS8AgtDQPG+wLZ0281LH9lBXOzJRymKAF1cY5nTqWZ5UyXlCCEF71kgbnCiIOqvTA
hBAJFc788p/FFulo3kQHgGZiWkNbmmFmj6FoxeEVHPMW+rkLms07PbQM82SO2Wa81qZBvccGkWas
2gcYJXiAKKI+5F1qJByfA/yIGOzEME0FCUYF6lEACJIkyZGdQMcJFjGHwc4FfAecuaF3EoKN9OMs
I6Y3QnR9g2LgoHehUTwnxw/NxlO9xmc8rIEncL9CREDcQN3lWKenILtTvoYt3vRiMV+yQyAawFhI
xx7+D+V7ZZ/ntd4m7xCBy6fGhJ/p03dcQimb1zkcuzJPUyUYDl1qQE7Dwd8PP4h3dwmcf9oHjGjF
Q70etHh19CP3tfbHDE3eGivVxm8yWrfa41fTbP9sDBdwsYG6FszlCFGiJ3iAZpA/gCkx9nu7+Qk3
3BZ6XsofXCtJaUAXwVvEHYta0qOap9GbGn+Iq5oWWlz5Du6u0+UqudHjOzOICHk9kLHD8jilODc9
hzCfuByGYh/XZiEDFMKk9ZmC1kwCU7nLdIbY5CW2ZC3YNkNBHa6g+VzTINo1HOqpEwGOnorX5pJi
Pgl0K4JKnVYgnRmhBT8riOz5sbi59yNpBwLSMIHNUU+BtuDFJdEMdI2F2Aby3YAcyt7IIYedrzN2
XjNGv6BHnYoLsNHmdHtbX7BSai7mUje7s36gNh6LS9p00ZnXVaWILR5+CDT8qGtyxFKJtSFbfxnd
/jDdH2yjbzEzOPmp5dBcUvyFXb/yZoAOYmRbwzC6XfweCjF+xUDark/hAVjMLtvL8qW6S+aW/Bom
n9LZSjmDjgu2Jj4r2XgrQVMwydExHjDsOm77lalTpTxto0b5TTVhl9O6d3mbtIyPuBnqXi2wknZw
G96G5jcQnhWlk7BbJtCu1OhtbXYmLSZFelSa1GswVirnSjpO14pMyD8fJAteYE2YfkEomo3aVDzw
cEgTwwmShCey4Ga0N5mR0u+66za967qiwfXkhCehRnUUX8o5Z+FhNjT9uB47HRatS7Y39jt4IRL6
Q1gi1QLOt7q1ZH5C3SChAq0R+TvkPwnLS5VASq0cex4CXzS8DSziiP72/OTPKcgveDvOE2tnryXY
1AbYlu2mjZsFDbVsS9wnQvPsg+KsxBeUntngbKDaIn9gV3jHwjpNYVImJpQduDSUiillnhowObCU
JNINKGIFRNxi2IDol/NAshKFBeUVHLdk0mRDPsvHu4mtkoTizWm03x9zwijS+mXiSXpdgySrNkSs
oA5lakAp23YT5oqgR1FSC+4+sVd2AJFqHkim6ccOAjkMf5ZYB5fctWLtsZNm6yIYiFOEnNHrNaAY
gBOH4brgZMGab70Ww6amXKEUaQyrQ0ZFyyWUB/61N4uM04RjRY418M8l7upSg9mfRW2yL/Y2DpB8
gDb3Sj4opRPvfCcRI54n5MlOmLONRhTpEwViMOG7LvHnIcU0wd/IgxDGCc7VXViFUvp9zOdi2TaX
HqdoVhztqzMPCqwf2C85DvmivfbgzXB18OGErfm8JdCD4uZNuEni0nK0Odo3dvDKDl4ZznZmbb2x
urAK96nEmVYOmkj7DxJVJGwzBUuE6fSK+RzD7kkEaYg0wkHBp9hxj47OIys48DVZU79CtWJZUbC6
BSllxZpj/0lAoFj243YsrvPcXn6QtcXRT8norYuSXSSjFKzY7NFx8s3zQQQxWfPHQ6pNLvoSU2BQ
D20HArPK4UB5E/KfZBEtBbMx+GbA/kADSVyVagZIxBba3KSyv1blbJNN066PhRFm8dqFpPIMsTjJ
kOQRAdFEODtmi0UfxV7LYu/hZNqFfhV3cK5m9hyeYOxv7OEy267EPRTw/AmejXyKK8fGfom9mmn0
KeP5AaPf5mFcstV4NV9QUjn9qWEEDm/z5+DiD+ysbiIXYjdyh0Pe+s0Zrh9+PyO4O3ati+cPUD5z
St0IiJbTFIqrmJ3VmfqjsD2k72gBdN0XdFoASOGcLqQcgfFxcGp4GVJ088KM0WvFh0gUt0GGhZjE
nu7BWWGaSqUhlqxMGQQeFC11y8I/QhHLnRENxACsYf8nTIEvCjj4YWIvoQixWHG84PkuOH1+fhsR
f/jh1Jejs3dftyqTOfE3GDF++2NUquO3KcSGb/hcYZYMdoRQiPm7bTD/oT4H97f2mQhURMPKPONn
doM7NnNCnEsWWoiDCC4TAOuJjuHkHkdSBP7cFnF5k38L4in22gi8uQGY2+/mTblUTvK66t8Z6bG/
F7uOtZtiLMjEtcMs50daQxuL4p/hqX9cgXaJz6NQPLqhZh8mp/SZaDbDhB8DDbS+kEl4G/r2Lrsy
72Yyy8diOPGCGS8pJJgZkkOJe8cB+1OsppHRX91nLCQmbPv40ZYNjfYLWww+BuN6QYsx8GPQgQum
mM6B0zB7AFWOdeLed/TYRnLAhdXfr26LZgnnfebPmJ4lDP8wFnHMFWavYiaS87stMmG/gevkhbGD
McKbAk65Rc1H8fHMd56DMYIAbHy3cJFAtz+wxPD8aDvnmwWRCK9m/AQ/3E1Of5kSYgKyAKZD0H7p
G6hM01mAA9sXO0kqjwXGXOdADCoa9jXfI9ueokOXeQzDsxLPgc9KZitba8PiMflaZYgD8cpU4unm
SXwomxz7+ATX6x0hz6hZhBkg2BLmiDGcGxCSmUOUgQN4wKtieo2cmnGdcAg6/mrb83cB9gZH9Ebc
hHe4gqrFN8K0k5ve72NjbepzoH4GuhDHuP/U8sxvWRWYQsei4tpg/4z7cycQt1S44nqAs0n68Htj
cudtxtBcuaD7NJRiPysMFdY6bHWO4lNE9dOwKdcccpqawS9p5o0ejSJR6iHX3idf583/YDvFlGxY
n/Mm1F6ulPO8/151mZdzj/kueBlw8SG50QZjOK2wz7R58K0CDy8x0dYId5U9TOzwuHty5gtBik2d
yFMLe2SLWjL+GabTQ7I3bWPPCqKnQ4Kqmgv0sFX6g5Muw3fZx6aPVDw9ly2VLYBLEOoHfMYMGQGL
RmaOzpDtj4gMCbBx4l6Xr7Kfp3DnOmY3g1TtphvMvfHVmAVTNOPyicdN8uxo/pB2EdlpicE/+bRE
iMsRi/sUZVhlQlfmTGw5E1JdN5GpJhjsFTYnLsZgLlUuJCEr1uW6wNlFMXkEOuDs3OOUSNngZNYw
hBaExto99RttYuh1BDckMtk1+hLaF+r0snDEs541yhiXtganImFTzSZlr+Fdp/vszeH4sBbQwfh8
cEAcRrAssQ1TaW2xy1hU4FqsOoZr4oGXs02t/vAzoiLE4+gDQ6JZaJjRkmiD9VY9AAQ9rrWi6ZKz
OnNlyvGQjVW+2EcKhWCHmf0vLYMYpBVNKDNfuDPnij/O8Xh/kL/UsLEmgaOJpRsF9X2I223Ko7fz
rvlliRZDPgDrh7ZTLA5ksgWUSVWlDU2+O1qKXdj1eg5d6Ucdv94QYh5HNXIr99Ey64uKkOwBocYs
mYt7irfBtWjVLOtGKir150F1wnPv3mt5Z0eOyZNbzEYUDjf3Nr3F9RFIlUYxci+sZ4phpaLeExCL
v9kkrLPyrQtU4fRmXclR35IhD6ZU53vfOVQKa4tnnVmMFxIMy5OBA7PVAt3q+dz0Re2PLufCEIbY
Cp4LgGKXZ4XHBNBSnoADyAV2ToTyAk4wx4FdzwV7VZHAWrcGVBFWMlfUgiRCU4RTl5uG2w4CJj4B
1E5I5NShZhXt+7NxMrlH+7RJZwLgnlTRJ9K9ZjSwNIDNBcgIV83rFQUD2EdckmnldVNrfXQ88Qb7
hMBf1npnE38IulNRYe15qMiyDEjHzCoQBgFzLPiH6+PdMvr2GjGyAoXo2nLc0yeSMcahL3UBLJ/f
EIsYNeFmMsjS6SKroEX+GI1YgLEbhSkULhq8cckBe4k28/qaDhlDEiGQbIHar79EIWZgDQy/mtkl
GofjitKG1bc3weDIW2KIDENltz6Gb15yWWWNVPBEa2Km4MPW+tdnDL3vktw2foAyhcZYMz0jQgtN
kuHDQbCebwGbx0zV2SpjwUH4Tuz2EvYnXmitBB832yOejedbPhp+HmwbYSMVSGa/OC70/Luh9xLs
is3tE/KegnxtCC7q03ollJSAncy7987BK7hnFmuLVGfWZkGhe6ODoiJ9x2+3PTSGW9WMgKbrrD60
GZiFwjUB1oRMjCE9DU+2zpaCuFZS8G5dsUTFQcjO7uTR75H8U542o7d76UrPFZ1JyC4VK/bYu1lN
CPxMzlnK+7+6OejOZyNtiGDNmZHaTv4rpJYCoMgqXi7hptEXEcPA40suLq48KYNSBCTzpm1Zhks2
cTo5LzXrgT5WdkETEEhHS971d4gHuSLWtPNBh96YALJCdrM78HhsrOa0SZdAaMJYJUgVPPlNxPXF
arRM+rMgaRC0zcDrgEcqQ2+vQsav+TuAZYx05WBhAxrGw3sghejVA4elQzMsgC/dagi09/SWthHV
c90C7KXJogYVkHbJw3fyYy7ywuu9aPhTMD2C5chdJuQTF8ycmRloYIBrPVcMxHalneHJkKukM6R7
/7gCSYXCN2ETx73wR1fGfIXlKP//mlzsLX+msCYYUGJT8oKQsPlSew6wPWTsLZo8EJxh27kGH9iH
lBumMeNAnYKVgbOh4OOkPgJBYXDPVBnuA76gyxL7a+zLrDFuODJZfEcGfm1TuwtCIwjGmfn+hVhG
TA0lhmoqySkIE3pkoDj+BQNAtceyjYN7Klx1GQlLYSwisak9lhDUa3jlGbRxeXAfkxacEzwVNg8z
ZFYBjmzXJidWdHhi7Oqi+cf8whckqSNWKCAzcay7gCFjB8MerkYnOkbnnQQjQ8CG4m7aXF2ZmJ0o
ML9Qh6EVjV6LWg4nfVBLbggdYVsi72uga3i6Rkht+Q3lt+inKHw1CnUQOSlU+B8fo89xIaXpe8E4
HNxKxBlGIlpvqYQ1eC6c0B71EP7jCwPH0P8BnJufB0e3eAZETtAcfIKhDc+HIRdw8c1kTDRqYvcs
2fbIhQbslzTTGc6HIAh6zqSi4Ll1af1+R4/DAOJ3SlBpsHDnM2oXvJVo/PELZfP0zhf7FrdGv5hz
LBnC7crOWMAiuaDiogScVfxC9HYn+4iM8plTioOuwVIqBi+XvpwAd5agHERLnhzBE+QPaKCIq22n
jHtov9F1emin6CoZB5lED0sPSjw4f6nMuqxB6AWs/yddNAlJpIRIgLG8VGElNReahf0d6B68aAqp
iFH/wXuwIZFQ//QlL/rLqQOH0E/9Xt91+al0lCq0HYxh1t+svmxqps4ARmb5lOkwdwGlog1idSn0
IYq60eRifvzd+I4195m9iGIJ2g856NZSCILwVH+hB3KFsm/WQR2olYbdgueUGguHZrLg9FwHcnO7
uGrUj7g3P1nGLaw4zQoT13ahgQ7TsnrDZ3CjmeSsrUgIdk5ddSGdmvzqwQk8v01y4uwYvphptyGw
2I3KBHIzEMaV6rxgeJ7A6ABowJIvvI3xkpE8krM6LvY7591wnlf3Cmsn/wLQ4LNkPaleY0pBo9/J
D25twqPSLU0i1Dk/9zhjLGqMpCETl+n75TUxAe2DLRI62ripy58RQTnD2+RMAjqJrbiaNt3m9OGU
2LDiW/1Om/mlq0qe4tBYdvvfVnrGO7qW37dM0kuOYV6c/dRrEh5J71sFszs3ELvOXrdAYYJl8bcT
1HDhDw9HXyMf6IsWf7MJuqVFG3gonRvkYjJhkO+u8F1qEtlYNykan8OKtIvjCpbThwd/72yGxjbS
JOPlQ2twV8REkgm6cc9taZkA35/n5Mue3EBNh33lhtlpG168QUABAOGegV2+pYYVO6IHpA9Y4doN
f76L3m/C8NDVu24e0f1gaJBcMIvIrk+bPrbO2L5tH4xgt8GbjLBm9CQ68hofCkOjOJdBFdgnSL8H
/2OoOz5slfNkn+y15k1oiidVq4oz20J+hH7ZvzRN/i5cny8tAoEpYhpjd9yb/3hZO7DrYwbr47Y1
G8xXO+n3ZW2Ib8LFDZlaSV+uXp1+B4PwG8ucEiLZvK27SyENFF66tRzyLws8gcfCFnckPYVxQgE9
qoP/B07SwrNDtFY9JyUVWic6luEOLnk4w85Jle6ZYwFzVwxL2R/JE/8QY67DdWIinZz2qtXufRaH
fdolCNNqlAlft46DzQlwNjr9geRgIrWZzz5eg038KgZBWxGtPFue8VKbXn0EQ+LNdvG6moXUyiXG
aYxCcAx0ikNwhnB08Z5Fx2thq/rw6hG+7NXFPuE9qzZPpraDy52dRQZxs1xmsrcYqt3h4rawc5hi
Bn/FTKKhjo/EwIST5Mvl/ug/QHE2PMmdpwNK+0GHSmPTxOZEnZTuUE6zpenh+ap07+BtYdKVA+2c
Hg9O9FCvB+rKpvOg2H+Ma4j/LaS+qv1mM/uA7t3R4ONz8wJ9oTTqU5q1LaqNJjbRI+7FiO2YsqLC
s7/F2G55J+KgDrczY5odVVvnH03ntaQ2t0ThJ6JKgAToVjmQM9xQpBE5g4CnP9/C/ymXx/aYISjs
3b1Sj43mZUyIIgDaOb74s61vc6+f/VmebM/1lxmiLLoXIpul5hwRV5G3n+NNxXk1r61tAGW9WZPn
424XtbNvVLmiWzVj+d63j63qYSmz6vlMImKzur5UvB2fYOZUcDYxemIf3ZlMZIeTG6pjcJy/77A0
rl09gtWPs4b1pidYPoNtAWMxO5FF7lbuHbpnOPd7enoHdyoMAqa505l2c/W/3/4RjC0qoGm8BibD
Sd2kdAufJFNQxG+9h+VZlLfIl3J8xEX38/WkIjiXfSB/GNGjGZc37E/s6JmbVRslOpo8egEOfWJU
JeCL597r6T2/9X1xSS7/J6mRychEBWARkpS2DD03g9fTvVppqfG8+FfmS+ZJtfdJ8k+rsK3Pqu5l
iVqnCOaK7nEffkgSLzvnezSz54XGMX5ZQf3Y5widZ2TvL95UknQcXGg3trdjwf2g3CgFe+96cujo
SyMjQl10DhBjgf4mPfgLYcZko4GzkMvGBQr2DSoKQYHbuQZ8fkSxgok4915YbvfoT9BbkTmBtAV7
9Ax+g3OFk/kRyuxsURd/54J5hd0C97MtsGFCScMzHxqMM6pSvEJFk9DMBIRB1qpKSDBrZi1ohYC3
zPvRdadYphk/rXcEF0w7RVRzWErRVLDznShn954e/+NQ5k2dgWdqoXcE4WDLobuAVdbnoHYQ/sE+
BRMlHWCtabJRkQCtjyrFxM4vjS6oB0+DAslQu0Z5QnQJ+76weoghKlw0Gm2WpzqJUNSyhZikKB5v
g52QKdW+j0BQqjF/eOyn1+geKfSqHM/ca1qoqxzcNGYQMyvVGnSALAH8oH50ov/gnVFq7vkuw0n1
Fn8YMcMRqjyD2axB6Fz9Td3obOpEX/tVz611d4PDOuud1k9iZhd2wcl6uylqrc+IDuBGvi6UVIHj
X4iN33HOehlR+DFCmQqFe+MzKkx4IJ84PBEwQEatbkkaUvLYW+hsKeU/KYg8DSj1qQ1TokJMvAbH
O6EgYlGKzLQUcdYHXN+NS+eSPNv3C5zWJjpOuAg8pHXtY5uwGPfbKA7MqLIw0wSr70IUyoanOXXQ
s6QPcIK/P+AaVTNHgANqsKpbS8ncntNa0clN2aqTa3DQwlUe3HidT8z/bNLrxTkbwXWVFH0GOHiz
cV6/ND/1DyM0LqXwewACMwJZv7luE2O8ITihHObB8jdriSvgB4ajHSf4xXs4I9NRwAGBK2y6b8RL
hyEFbrxFZ2UBvy4BdUh3oNqskKQDKq06GcgR47b9q/ZIbW08uUlYp0hJR+XvQPU9IRWIxPVGxxgb
naZw4HBTDZe5cz43OFUt+oKBtlnovn72iPerMjYs99bct2nA/K9vokvrXuNScOxbyYUUygBqi/oG
ddiMLYt03QqRDVuJ1qofHOyVlhVm/SO5MARG8Dnq9YkJnfd2j/Ul5il/JN3LyKeaCH8uw5fTXir3
Bp/GfA2K1acjYLA3icUlE+yU0AUPtsA11+oQ5JRgABNHy8DztkW/XMOdgMHjNGJsgj/r48bKyIWp
efiEyt03GoOoip2PAC8mTATYm34HRwZ6nzgbyl6WIMRLiHbpGWiTS0gcT/7Of6BlwqN5SU7oRFSJ
02Cjm8WBCJnERcLqEhjge7/GXrwfRI53rzfnNL3wQSm+XpQQutJ6CMK9wkoKl1NH0CJ/DmA4Uqp8
+m8hRuKUztDWTM/G9Ap/LiAJtHMk3EbKG+4GYjtYgbYteutL/dJADYZgoYMWEmXYAiKr8YHSqSy4
PXyRjNf2ruYxYMTlVVhhj71BqW7WXe6C0b3HjdIa5Kvi/NmXnNMv/FnkgsSceDt04fr2mLo/nhHk
nvzcJ5oHzjUX84fzeI1JQHh6H8bpHGMr5HrGXTiLtpA/BPooB8vE18RpMFflxiza1/dQdA5+E7J8
0NEVGi//TQ/C8W8aXKrEavpN7kCOEzkWg2glOb2iEcj7n3DAobLro4k/5zwMoIXZWJx8rMt6gpkL
6Aqd4MkRa/glTGQXNWHR+Heis8n6uA96bKYcB3IlTHD7ZlOEcW8OQsOp63idBucJ/xbmXo3WBuUH
URryd3/SnAxwi7Fws5yvIOAIbk2HLvusTie6Pa2kf8MdmGoV7MACee+/01YRXByALLRpxS/BYrHo
s04Q8koTPx4OmWmUBVwccIIePSFbNMwuuxCjfrU9iL4WP/uH+VfCGgl21NkHoFRcEkrn03B0viON
vIgk2QGroFgzMOZ0/Bvy6A3VeAGZAscg1QIp6URssgBaXK1qxZ7wgXxq0G90CSvh5aBfXKu8SO7z
LkiwARbnyeHifnDHz3dzR5WjVNvxCTKFP+DOMB8gKtG8euTibqm5H+mV2dR8nA0avzFkU/niwMd3
Bhg3bUC88LT88LCAcmaMm0c0WB4ugC1moeQVKHIA8T9JGXsj/TyhhHtqPQNo8AkakJZX23MCNolK
nCGKgCU7b3jh5W/pISfesLyikrzxlii4H15UpBA/RcYHUG/o3fnEPn1i6n3LREPuF9tya/fqfPLl
Nfo8MsSIjEYqBqUuL2TXXzkBrfSG7Kq4QPwbAYnVfplWjXEWz+CLFDr8Wu6Zm5TAssL4VfUpTKni
zyO6UwtJWX9m0E3y8DKgw8unFZiB15khTeaVoWPxB9AQRKmJRC0lRBmRyMW5pzaNGTIB8gBHdBGn
YirPTkRryL80EPEZbRrWpEyE5FVBk21gOeDOs3cuultcVvSPHhusHVtco1QIlDSePaHTLgBMeMN/
l5g6ay4AznG5hymZNpUjz8V9g0GS3MxszAZjcRlmqOhjuKcSPGYDHPzFpUJvD9JU0LD6N1EOQan5
0/Jxtd0al8Efotfw0OAz32iuqJEohsAkqMWKPj2EuKIyetyz6gIgT1uiD8gfOmdUqmcP4eIzKk44
+KYt3plvzb6UJeU+pQlIneRu4owZdar8omeHnYHMKvo8IjpA2tgeGJ1zS6HliAdx0e0WpwylCXaj
EsgwVOQdcHL0hSfJpjbdvneFooCbIzm1bZP1R4pIrPQOhqFjy2T0rUgmxSmQsiyqNrWjoShc22lh
8oQjYWg5oNvbQ23CHbRjJYeLjwUKyfi/8SCN+XoPYQa74dvFWAcRwlLAruTdAiIgOuCsLCk9iQwZ
qiKVaMlFYcdi1FM9Cef4Y9a99Lc6efKXj/kpTCJsTzqrAl5UwA3TFVgH0lZOJPG7niauShrF+UP6
tjD4pGCIZwyNil0WZ4u1ATQSiPw3e0zLyJilo6xkBm58YkZ4VtR/5R9IDojOfcuKEQ152V7Oyios
WGKHNwZJ0fOsbkCpzOTxSfnFMCocldsFhZwuOVg8bz9iFRM2y8VPlIYQrj1N0bGXIPRMokdosIXB
+HWGcmLpp3SgeGnJx2fTC08mKZwugSJzNYS9lpGRw0QqnkMTcW2muPD2YSkUZsrNCyooYj3n/LHK
wPlqCjerGlIAWIePFsLhOZIPEM10zkZcApNm4ZMc4Ucbl5j8zFHs2cShVjp3P+UE6IBNp1OiFIBH
+MXRZRIl70a3i15MA245APwIGPBxfmxWwgpkit4LHRQTirmWKTrQI8/QZRMXy4HOpInqqT7o/DHf
lOsDToQF1KYROzBA9zp8eSbjMb5bLrhT/GJOhMRvNtddrJX4wKCkRyDRgw7Zb4oig3c3bYPPAUrA
hyCGB7crp1sUiw4iyy8wtHeXPBLlIeZYBp3DNutMc/Dk6NQmBDAt0eRzqPAx2jp3UU0XLakZNhMC
6mWkb5GUkwDhinBBA4qml4mfKOR0KYlicbMRzE64n7FK63pdEWeb/hN4iz/ZIS3eBmiRim18m4yR
RSbLT9+TbHRPLvBJNhP/ns4j8xXDgFYOEkqI/ZhzqBm6ZkcnGe2KlCctfZ4iEOZ+KpUJGW/C7HVI
/sWHsAr1OcDxhivzjErk29J5l5z1QRBMLfx3fA4kt7+CWaPI/4oNSF9e/vfQ2Ck4JhTjHvtwGcLp
E4r8kjBF95ri+bgcuR7R0hYC7sbfHOGhvispTDE4drnyGKNMBvzY7LAH8s83CfJ6j1Wn0ONjG2E6
fnHmx9x76Hf07DqSGNw8ZdNo+ot0hK967j/q0HCcZq1JWaTwf+lWibJXxr6KA5Fuulw5psrAeXOC
WiTs4b8kfj5R3r3mj3LCsSw5Kcymh2IMAR3PnXO2NQaK+0vPIroCKheLNGIWaUkI8csIrLOilsLr
kZFKoCFWhKkDGAEhNhjc8qhrU0ebISiccGBG8xQjy4n+PrCtNNbUqurdH24TyR21G4Pu3I9Cvj5A
jO1m050fosE7hMdC0e9y5/ESlFiAzdwsx5Pz563G6SG2yji5/ytGCj0jQS3FMCgz/MJzlzbc2Hgb
RcOPp4sFx1xF1TClS+8MdfY5HaiQy63tsNJ4Bbp1yj3WcJJyOJdarbS8sOOpitNC6Jef5Gej/4wx
fCEFhe5E0usBpHCaOM1LEMrTnWAZDotfjPMZNNomdzsbBHlcCrk7ZPHL6Rl6M5BmcBS/xKo2Aw/A
KYpMYvcrHIClvULF3yBr2g6OvBbE4ARWEHsThd2JUunB6m9RQiESnRooOAtur1dErRo+28W5Gdxg
kT9ZmNHrERVn+0Z0sJCkM6zqV248AB1gxJuMVB6VrqFFTDejuN0vFGcBOXDf3ioy55BHJaicxrG1
YaZWwGmpol7AsPp1D1FiXLztxXutIblR+azMxXOxe8XlR6M2vZL5bnSy+XXICIncPxJHwYVrsUAu
c/9U8izCxS5+iVu0RKKLCd1MStbV/RyDmxFd6xaBrs9CYJZp966U9FWLpgbnPBczyh6cmxumlzxY
8VmFXgHpM99ZykgovFq0IZfAvqfA0Ma6evcK1wl6ofPW3S1nbVDAA8UHHX7nDCFFMPpgjS/RqPon
0sOJCLGolmDUcBg6pXNwQfFE28OtsF8X+19UU3snthfopgg5APUmRQmckoz2t3MH9Zu8uwTsVrvl
rulVB4rcoA/SH0ipCsRCM9+V7IrKqnyhvqhq0qv7ch840zdDptVchk3sXldi1u58YNgbK3yOy5qv
2Dk44dXb1utGXOqb/XaBvp9XAAQrDOx5Rkzwm+4Lbxj92yRHHJm1t+1dc/6M78SMAGsA7krCZE8w
TmStR+PeQrmK4NYFSD7i4w6e9Lp57wCkW/hjMio2LRq/4t+c7jeq/pWCKwFfiqg7199/H6/oEzZ3
AH8A2/LwLCFuTXCGQZWQSg3fhA4g3KwhUGrg2sX2E4Io6/2BBV3cR+PBsM0eHTR893v66eNt3TuY
PNwJFrJzO3PLPne9PwdMzF6gf1/XWJbDbT1vb3M3XD6SpdHm0ztn22kb7Sp13pJ+0n18eHc8xRek
Bcb5OzxEpeCNSW+zdY2ATCAzMM+Ofw5wGDJyNLzTqbF8RcXw7glrqS9LzGV0Q6PFgfWX3RCSxbjg
26d24+tpxGjeBgc6G3SvntnKg7qPyMlo8fLhZmF6N7+0hH5wre5+vR9wFRR3bkxUHNVWTJADqA3x
T3ip1+12/e4dY3TZQ2bUMpagTjKMU00OTcCkdu7xVrkW6JdLqyrPly+tqdna16uNivMcE4KYlJzm
/E0PngeCLxyAYK6DAxnIh3RWN+gVMpi6rkRpr0V8HiAGIi+EkNk9kZP83y3NGry9snAS2Kyb086B
RZbtfdgmpi9chge8wVvSVUYhA/cEws4RpYAcLL+J3Xi7ZZaV8XnrXACnHn9WqEmhVsdYFhpWiH6V
cEWYo2LIFQRREVRDuyPwqzY+x88tV4vUzm+ECPPmvOQkyKnW/C66uromOA9vQyN4zb/090qaY5hk
WBxe4weHKeaCFHBw6DahZymHJ06ISxu9Xd2ZTFApAzUVeW38iXI49l3/y7DUGtVSWIkG7qNbBsa5
0HEjGGcwanjz+XyT4pC8Q+Ig9+1rvzIuW4FfCpTpyH4E0OA1k2YTpwPQB6conHAhMVV3D7glTBrt
E1zzJzg4o29CqjMB3t/RpvVgHVlKGklckqI+2yOCW/h0TILdMXaTpGYCPSTR011MeOjS4u5los4v
M57SfJAl+E4Wm1YtNjU5bR9KdKngeuRgqACOSTWyiNNQ3r0Z7xb3Sbu7Jk9nvQ55sT2VPQmu3prE
71S8OaPJWlhiM8QBfgG5ohtrKtPFIP6HydLc/pC8XYXjM1uPDHhGm0NxNXa8uZGyjGre+hFdRuEj
NcssYn7NI4u74t1zp0ojtXM3fwQzkYNdzAjt2oHMka/UZdWrNo8NrOWEnRBWw59t+Jhgy75y8p5l
Zxv+1qt7YLRGz7ESuOv0RyN/1oJO8CtBIXzPCYyCvvaR0Z/A7LZtZjnfuKZqrR08NzfLBNRHF9hp
uOmijgK24puo0Qk4xeUQjpZ1Mj5R2atS63iI9qgwgDNZIV3AnyzAyYAmBWM9pk5dTr7hIbvPvCOo
vBmdeBdkXTpN1ipqsdTr/CU9lqlnexC9EHD5ozbBKThPlc7jCnGrsyx36/VqWOPCyWA00IuG6Kvu
8RUgrUZh4yeSZoHNyLaGzYGU3DJrJ52AO8gZb8lFJmCs5rgTpiqTbNZE7e6WnB6CIEBkQNnuGQx8
47y6VbRUSWVxmbov1DZXyEAZ3zA6sAy2DzRSldEB1YIBvs4eHrnXmA6LoZEiG+g0mOl89i7dvA/y
1kOQhDfyL2GxJcmCKLoe6WLoCN4QhEJzFPL6ClE2XRDadQr1yJ08A90iIOXI0NZMbB6UeFedCNcZ
cEeC5Q9tL00+InFUO4jqwDp2PpKmzg3TA0JFWBXp4CEwfbc6EUEQSIVhLGYuZ0u1rsIMuM8xGqJu
GlH/KVojC1YUSxLv2CjFpP5SI6MHBwB4mI2lOCgEt4CWw0fW46QZHdE7QFJEUPLT10QlShGMWgOQ
oh3SGCWG4CNEJLX54bs9CKMBfTkgIb70DvUZH4FpHRTzUYeeF0AYb+4zLbTFEN0YHkvLFlWohDgA
2BJbEZotGAwPv1E1Bni6IbplwjfeLf5CB0IHjEYJBgMjAL3/nwm1oVM3ZJBK57W8U40vFi1aGWRy
Y35aDTOsjcsR5ib+CU5oVOqNY3Mfqbynz1D/qOyKXXzziLpwVgQKsrtSJp6I5JA09htgAkRKSq+K
ghEL19vDYiZn06VewWhKy9uiWfrN4gD/0EQreek2YzJ/nG8djOOXP3L3jeTLpyHQdDJ9MXD4iyFv
UQxesaGZEv6UvLt3kNZAP7d05pv20dn1ldSB/C82ObGw9YiGVwcmm5SRHMnZ9g403fuJOSvy/qIe
1hhc1lsi9FbqybwGeiPp9jlnfHgaW6QJ1Pk0LAtBrGR28YkIf2Wdo481h/cumV1Nhnck61q7r+ac
cCHJiFgR1+Qa0baf/43xmnGkS8RNUu+1ODfjcda9xNND2/yTmfDD1BPZyOiXLacyRXXGv4AlKw3G
FklGC9jybd0CU20tQ4huFMxMxHkaLhdWqWt2S004OO8F5gCDFZXbneOo0jQZ8VIsOJXmk2wH26t0
URiTJN6kmWF+DdYMNH+2h3ekiSMDUPcQQuLhrOLbGY/zKaT6mWdBAZ5HPxEeBt9F8R3anokGIndA
2pDiaOj5kwG0dmw/vOpk1mWWzLrS5fWILuUnovI7OazPQJJNa4LcE4iwS1JBmZgXOvECmn0KI4bn
jba6/w+/wcj8WxRp56cZxcVtt6VYJBAiCy6hvqk7KMnTbc+A198kJbTyMGfNkw9wfwz0DxFxhlcI
J5SmkZOwbk6OMSa2EFMag6C726N7JzhwbA0xRzKHxjM8Mg2Sa3swf1KiskruiSJR3pOhWIjXWhk7
EMSVYNfdRCUWIxbBFiBS6sIOXkLv1OlF4nBqo3vLcu31/HlkK2HXgC2ww2xF4AIRtbBgovygSf71
nlS5BDAEXIhfFkRILUZBdr8oJKE+oCWwQtFgyVC0xTF/HyE7bVeBMH5t+ommc4Nat/Xpnn1AJay8
v+5bPZ9AhkLK/R3lyQeI8BXIgFJ1rkN0dyFJqv/cMHScmmas1l4rG4AaaAfapaxZa4D1vJc2u17n
E2bDR3BMv+2/Iix1tV/FJYTmtYhfAHshlrCf4SvVjK3b8pkg4+OeETh1ia0e3va0lLFe75zIW1lc
nzJHnqMr6IKGQIMOkMjrYfMF8tYwIl13+Bl9LlCuxhQf2gsTYO8Ptf3Nk1dIfHoe3VP+jwiogPZ2
VY0ltATk651byOg89j7IJ4Ygs3kmL84SshFWWXY3se7io8FBDz7Gt/CPV+Fa9RF3dkjchRARPKbN
9I/Wgg6GfxEyxVL3oeXOXRYEQI9+Aykm6BQB/2cyUhlog76lh3zeffW+oBYwxkPCahCe43chegfp
fauSbLvHJsgGCss+wYmo7WOCSvGgaArB1mfxycNTcANJ5pkF9SJ1F/J1xpV+wK/TAkdBPT9XkohQ
SVACtJNT3IhWa9uUr1dgDROAQeCwfiIKBVz88I/r3x0qMkwRBLlmp/pDjj74ijmvnCmJopm/hihl
Xm7xkKTSOWBS5UppcH3N1lw+ABPsSnVOX4qO6+/pP8AgWM3u/pWp1elsYMG3R0+GpbdIhWrs4jyB
7wFdlSntxPE4OxnyiczHuUqKY012rZHhH7gfcR/v+LjPzov7jptDRp0K3o2wuHg2KmfyKF9tQDYS
n25A6i5RQBlowLa7e4bl5R4FU9a4InvaRddvI7t339fYMMKMSX2POXOpKqfEnkW1UlTZBNBexYkU
R6d4F24GFQgSpvn5XAdUcbzB8TY4Qqzs/OqkcEZ+5H8ne+Th2MIz5mDHp0er5l+fwbWKoBwrb0ba
JPPyUIYZHsK6rEuKc4Wdj/nKsVZzG4Rw/KFL7tl3/8TYiX1wRy1tUwWn+wUirRuE5cWvDGa7xECE
Q9UM8pzzJ5I+HNN4tg9ozsyg9HGu86dNWOCTwDugHmJEH/71HuRDIioqTm0XH0ySEQjwmnXOHO6s
yYC+Wac0P85fy4PtnJZlwvncXWFZ+jT2f+9HeN+N3rxb8E3krCzVR/I2ylA1COAq1jQ/Y01nJgoB
QfC8vUPNf+z9fIYdmGFaaNSLuOKRGcj8yXKaTUosoIIl/PoB1nU4R6QFfX2t56a/I9vojs+BFtym
BMrdbEOE8oHEUeQEjT1DcJxn+xaeC26RrX6yY+u/sugV3esRjSQJ+nxQFSO7DrUlQ9a/8du7kZad
WPhyGYJ+8wqtB6MdGB/rMR/wTRouwGfZ+fbOczMsJU/wU3zddrhp/zLKy+Nvz+LuriLpBPskkW1u
Mhmrfqj/XH+yp957bFXxi8WIdg5LvIWjkac41DdMZkdz56K3tEgk/BbcHDd4+8WdcfOLhfjNWkuY
FKge2WRIcHZrk221s8uoDgFaP+R5QNQh/iydoi8D2s4eRMYdYvGsVc/m/Yd8+12pG9Md1c/0O8lI
rUI+s3E5iWYTXsvlATOY7iYygUp7xh1MngUaP580lRDUj0Mb7uX1qLH/Kc9YkqHb4FryDfqtad46
to/oDNBVIFS8ODsoj+ST7uBQwuJaiqLVaZzvomNevwUY3ivIb/bUt+XW5tK4AhPcCEO7oeWpNStW
g1rgyv1CcNsOAqE0vfvT2yfgrVexexecMhjVOakilTW9DUmlhTQzPJSFZdZRq2UX08cWtgbYC7SA
qLdXYwaygKyEeQbgOQVWNdrXDnNc6QIB5mwmVj+bt5iCD7cjcSJLu/e1W1/gudvGt7LwFe/Gp8De
taqsW1ePgSuMf6g2DktcTtXxeb5hPHazwkRJzgzhkKzdBXwh+bdh7QOzinH+9owq6PlYb5l2i0ag
+PBW5dX5sXFm9ybXFOPmcWKc3QuhPq1Xs7bxX5SUxPUZbK6VzlF8y2/rY0gs1iTuVcu/Iu/oP/1i
JdpsmzyCX628aew13Sy5p7tpCdkr9nOEAdcYabJzMr1rcfBlqiucYe7bL8TYM/9vz1Wzb5C/lTMs
/RUcr71V8dUvbJGRupSFheixvPtv23kwFc8gjqPibPYD3FaML3/4b+TUEUkVRTt47tM9Er/FEbyE
m7z3ADMm97fgXkkFfEC+hlvW/bUxePQMQiyUytey6u8+k4rJ/A5OPRJ7z+RckHRBLfxsfusWoky2
wTv5oCX31D528+GpL8vWoui0FoLpL5yzN6j+ldZAeybeQnI1TgRClLCplf5q8FUVFOvuscaetCu7
3xb6MggSFRjg2iDeiugzGOJ5sZ3vHq5KpNs9qUxF2r1QIljO8N0qxudoV6mX+ytK3I4xUvx+pVmc
PKR451arsA3R4eTkA3KXVgZ3GreM+woKuFINIJHPZ++OAK5fEotf6nJonwQMjDaDFcyd4vSVA7vH
gFZJdv0boab46gi6HTLNle5i68DZYGPpbJu7jcdOwCOA7K84jQhUPTsm9xNbLfYHgvoaJ0gEoP/W
rs6uCXODte/mnBmceiPk59N5cqEUHTbWvPN9kgtkNsoQLp0tg7XJmsg7RlgB0qWEoqZzGnGLDE2N
+VpnGES7faUw5sVwF7+XrJOsEnMpHEzS+XB4hMxidqm14Mjl9TbD/ZA2tblbfVCr9t9xuf4iPO0B
KOzkjefUQuScw0xz0Af38O6U/FdMsN2HAFwMwEH1Sdqn3SpQgDx9EYOkliCTvgKWR8U2eHV0wEXc
o96fEY2PWuFKaIMYdtEY9lIDH59sY7OEENLTpDR/rUq25kmpYuJTUH+wpVHOdBRHoqazgphAnOLT
3za572j4RDnJjWIHv6lV7GFPKoSHT6RzeKtnzV9r1a2Q1DPkICoNUdQ5dnUkDGQ9EDIs/yaEQJmn
lYAEwjXnWJCh+mnkTHOy6ifseK3GdEwce0pdWqvSJlF0+Da5Q/9SIGAJsYV8W6lnRzc0CBkTL8/+
g4XfDGsc+BuV9ZuSrBRWpqxPMYb6ZFPPIS+/GM9wxOxJBZWBH0UKb2NLf/j2YDdKvI8ii5nqokbm
f0ktPgXk5HLHIUkn0BU9uE+lRF428y1wPe8714FGLGvmAvr4bGptmc24919MevVLgwXMmegxY35A
upeIb1bLziL19w42tBSziscVl/2JZZSB/Y3bkOWE8Rd0sHlYcKrBkejFV2ufvtqP3smj1PUpXPOw
NMybt/Y/dhHOuG4SP6O2Awuoa1MXAjOQC3yDrBM9LNzFxLxSpSD+CZjiMuUtZ5E3B35NtJDpXhFc
yJTTglXlsHAh+DDGVMZMJr93sdzimMf37P8qyDsLi5YljD9ecbELiqPnoDoqMmzyu7gCGXBAErn2
Pz7NkEhzNfqQbLoQEQ3JPaqBk11FWgf7VHHpuqoKMgwtLr3+glr7dfMo6wz8DRR5ErEAMPzoQdQJ
bjTmSfD+A2mIHObRAA5WqzbNhrVB9reB5H2gahHlpwq9FmpVI+iSmb/Q7ZTf3TeSAR0/3dbKiDF8
Uf3yNH6DDxWOxlhcMYa98H8+0CnZ9Zor7vvJUiBjlZJs2DZxdAENMDRMYBVgBnbhlGDT9MvS8Qsq
oV2UaGrGINsNiyS1P+oesC7EvfKzYTeBWIozGqU7JBsyCdoipV0poo0M3N/XE5041WFwalwahZ/H
bhvwL5TECpPi7z1+nnyuA/Nn9R1Fbqgzz2NER00Es3CxJbprM3qF4JO02VBHlDV+gRdG7ctTSQu9
QQZ5A9HOXATePMpwKnA+c7ZxB9l1r/dHXijpXmAH5KdIuCvNKXCnHglMBqB2Cy+/N6U2Dv0PX/V4
DQ/TMCgZnnhNfiPfE2Kv5yD7l2dpzsgyfCIDp64UW8C3BnJWUt02m5NZi/ZeD3+tyXxJhC/+e0VB
BnoSicMND98Qv26QER/0jaXAYpqNpOV2Jw9CpRjY7gWSZC9xKVThFtYHPg9wx4OMg7qo8aoZ+Oje
I7+DjwD8soPFpdoLK/BdNXQLZXI1anw0oBxf+A1xm2AyosFAMfVrl4B9OnjMQLeHUggr7DFzB8gW
f7Jvm4pLR/ufPBydV72GgKbmF4KKvx0d6YyRwRWCml+Oz9jNLQCzD4oXXYlGeFvqbzL1AVH9rky2
JeQTyHJ0XyGFWWgoUP8QWAB4Bh5mUD4Y/DfXNZDDlluwyly7Y9Nml7/UX8iu6GdwtitPTDCCbnh9
1VIiTUQNc3C1J7GH1BnqhWUh0jgX4ZgCDKWPxOrDbygM99DbBbivQiYs8T2SO9D3SliiwC/u7Dt3
+EJCAyvIohuJsJQcs/ASV3lSPaVaaqkhdOvOkIBouQhIBEAI7DMX2Bel8W8ips2fDEOFQxFzYXf3
4Xag6Yz0Fyk8CY4eGagGBVIaKhN6OIbcSxyF99BTmPdbDMov/0Nfzw1EyT/pFEbH293lp5gbuwmY
KDw4MoZPlBsRGtE/uDHz38zBZVyiqJ6zWBmPeYdIsBjvw1Bjxhn/ptmCUzD61/+m799MFo3hVQIz
Mm82Fp7Tz/wCvS5jdsEwGbV4pA1XgAaR6gzDPbq/0caDjYeuS3KzNlORQ2Jq6d+97iZgPu5IWq8j
j1jDCpptpARkmLwj0uxD+zfzmP9FOVfgI8MbMVLmPOBdXtFdQ1IRIqHCRYf4oj9MNBVgsA+AW53l
BjkRODolovtCNGmoDLUOM7bgqnhWPa8IKB0YPaJ/dTXskafl2mXgro6LdCQgz1rZwWl/Y43YaRif
gyJL8iOqSxUbWjbHXvDTsrEtdIn5aWtoBT+tOZL6eRhTF7iVpN58CGK9WGwYG+BXufAWDIKP+MKo
JMURjHd9qWTebAnsNVSxLO98FmRySB03be3As1AXLRonJSPwyrraVIa86SaUcjOW+kgpt1yNwMjo
YmkenSkvQORYQ0F6RP1hs9OOuooUBQCSNVxpepF8tne/pLtzTMI+by/gCA/BusdI7PRq2oixdj5Q
imGqGlgeWDlYl7YJ+Dbs+MgNkUAC1JmNdLW6BUNEvkq1wiq9ioYSokg4xl+Y+d2TPEmaolJ4Y4CW
7mT9lrSJbQjV4k+Ih+DY8yiMKumb9VQs0g51nk/eoIwRiRn1DAKvkgTUFkp0A5UEApuzjmkFF3Oj
Dwy+GRGJRrmkl/+4YyROQE5go5jxKYhRQWQdnXMSKuDvlZvCP84NygmF3ug6AnoI+5yIFmer/Bsn
TcAOJkSuEm4EriFCcDSFURPc9GNIVPj98xXjjNhSmZAXyOMOAeIvUD6WGt11VB/AgEw4ZXBKdPph
ghQm/125vDR211TTk3gEE9ouv0lKPJDuireVYIXFrnwCODx4cCi8Na1XVlolOGfvW6nariM6uBIU
yK39jV/tYp2aLHqGG+IKc74y+HOxkFSuQV2mwQzInXWBLcSy8PKUJ1ogUdZRMHpbhFxajnVJSXNF
OjGQIUJO2op/666Nr3M6bX1QNWrt3k0sZpdokVWtJpUehA3/B2UQ6u8qFKcG2iw9G1Jmn5cvLE8x
l7taQTNRwflmdINuC5U9SAN5MaBvFExklrD4zsIPc84ucemvwU9J4/WmF7ww/0UvB9NDGQmbQn2u
e0mF5YVZGpv+f7U7tRP3nAiXhfSI22ahJT7u9Xs9mpFIt+KWXECEjgegujuZ9jTPgbRc+iXm6U1T
ecATrz7jPTZu3IYG2nN2tfqpDgw1PsSvMVkQ+mnpUBGLAmTAPQEBSALGewAexRTIM6ueV8ULaMV9
qNh55bdcELIDvSk2oCetABv1qMD+nnOZZwElWFs7vYqbXSjfIlF8HvLs+squIyKXwLyGN6rGVxrM
Phb8tETP1acroRS4R0U4c37eaqvEK2Ug3niv4HSofkJl2FIfePdR5l0hFcgyWIPkQP7MeN+EimG1
UklF+SC5juwmyXwuO2XNmc8HD4gMZHIwhBjgYEoS/m3jp6DEKLuDZnLCR25C+h4SGc5PpOyqOPpF
rvHiWldQ6IL5q8rl5LN0nmhmno1niLya4j0n/QeHyG+bZjFNP9hpF0Rtu1ZdMTYMc+LU6oqoAroW
WiVowoxWUPWBToUaxH8IbCk8EON/o2aAGtGZUgtBgBPruHaEG8NC0E/Er/SIGqHwb5ARcu3OPyHN
bMKWR8uF2R6nrvbQrKOdWVsfuy6yB/bsSMkDWhzYPTs7tsyfaQoof9tRAUKiqOYZAJvwlbUiRZGY
KkOLBaCz15/kXDJ3mPux7J1oTtTvaK3Aj0wQjNoZ4SQVjgY3FNZsgDx+0RASaGQRsPSDXmjLnvw6
BL8jSABYNZgl+XzDfCPdp78GMthHQtBM/917x7ggWPLIDSj5C80QKnt81S84C0Y/cR9r32HnmQqt
UeLRl5tTTIKUmrqptEP9K8xudbv18Owe3Rxxp8JyXho9QK+oTof2HNcxwVHgV7yMekVehhdB3ohA
b/yvDvx6l34+lOgzn2eRydRirS1V+hkFtarbMSBI93/aWm7BuyWTHnb1lbpl7AXQT2TFNch42FDx
rH8LPdUAG/8bPwyiKMjBlKogpT9m9LVOWNGAgL6HFtOn751/neM1PEDW0JBGOshfr6XeL4seGNN1
nPW7QE+q/hTS9+1plTITQsFY1wqcHq14Ojmv+DPUwSqyTJY5SW9UqZLKvmg42OuZ76w6VZpbLQuS
2f6/xjVFamtZRHgdAGzxX/9VoNwrBnC9hOJK4tMEDimA/5XFTJlg01V9Kt03FAIG95yuW2CGHit0
TUfbYB16wGrDZ6OiPf225lOd4kD9qIAYrZB6CPMJvR9MsHW6y7bMCgV580mcU86c9qFXi3afHUhN
ssl9yUZ1CBYqkM4uDfCC+QkckX8HTE0+4XJEOJkcqSJFtQotHT+VN7Ls6Lvnf9JfDuafdpAZA69f
9VryinXk72xwW7+75ZVZFpiYpB1KmgNpYMXHgWlws2g4jsp5kFfvEj/qRWJPND7ZqusMU2WyoZKa
x7ynKq2IHgmLz26rfDZy5FxjcE1+YzyZ1bQAIuFStYInqaOdbwv3CmnAazbZXv7lp4LpN3gEUJkf
RC3RtubY6/sI1Hf1QHJRbBFoYoAAolTZ6n49ureVoLPWZrkhx6FTWxPoR0pHNb29MLxc0XNV/Rep
JVd6uvS4dR/clGOCif0CjuMAzfWQogDxQqOW3HYcNJuL2iuO7g24fZBimuANAvPgNbyzONKAwilY
a+yhlI71zdl/UbNazugTNB+EkGIrPY5qqCed/fjVKQJYDE5T40Gu1aFz615nzqNzWH97lU61zsib
N/5IEm4WMGlYvgkGOrCq4xchBuBC8LwI1cPgxFf8sbS8Fo8xEG2evTIDno8onDBaBIXYblcnz7Q6
qSr5fYCgoMsYwvZmjRGJfe2Z3omxVWA3Epk4T20kL1mLr0RfEkMALIB4hwzS/5F0ZsupakEYfiKr
FJDhlhkUcZ5urGgMTiiCgPr05+t9KrVPchJjlGGt7r//wS2dhy9qW80/hfeRERsmdKMvucEqEQJv
BkeKb8Q4BEVt1ARF3Fu8JsXkmWqDIlaPJorOsJzIv3Jbz6pUDzE7iqvZ4+XsVvUJCy9zJQ9uEp3P
1eybYdp189jNDEcZ3LdPEZFgBYYpDgJME2NyPH8wZ+qMsW1ZVVcO7omBSubKdFreB5E86W7EB4sZ
QMkDygCjiwAq8yvphiXG4K/km1xCK5CghJenErEMv5BDF+BZgMxS3j5CbZ7mgyXi+A6ftTPmeC+6
e3jYCJvbPejLrBMJ9wLRJukw7UAdo/n//3B2UOov6vA5uCRs/kfAFSa1GyzMjU0204T1AcSzEo9y
PhYIp1NOOVcUD8vQsQKdj6lLIguhqqivjQ1uTKcjn6AWzW4Lzg9Vy0kGhf8QGyjl8JtEDCiQjJx3
+BoIjnCNyNIzsmtBlySAoN7jD4osHooIEnRYBTALILBUeFsgUoEDpY1oF9i3Md+g3Kctku0G1w8+
HizuEo8mDd98fg1VtEX7qaz+6NLYnfluSjfnLn8hRgEmCTUAAnL7D+D4w4wWF1J5iZNLIEAHuwg7
jDHnABdvx+Dl9x29cKyZ1IwXKtL3LwA4k5Oa3Rnbnk54Qu5DPqFT1fy9nGRT6bHpxQFxGoTIWgQf
MiQxa3WeyPb+5Wul8UocGJAsIkqndMJOYGONuqjPNtfF+agxL85t8fRBQL4vFK+A6YDXCvmIGek2
9nXLN9ixkt6+31A1tIyhTOqLB4+ZtdfBM/gwN+MCXnyuQZ059QLAvrzbbHDcrBrfb6nmgYXg/6Z4
OnXRWAye4M389GkbL/kZg67PoiJ1cd/fP7Z8US+K2Ycjsn+KBdOkm/RDY4XJaPf4WVgrHt4u6uSe
ljP5xoNJAUMDa3VHxDNrgV4fW0yqOqs2eUw+i4KHPSY8fIa3aFRT8tA20Y5IKUS3wwc8KnaU3IPf
1SYGSZSPGIgm7hOP94j7tEzUhimVlF+RqCGZP3FPSsNFTqIj80GKIYPPn+TEFLA93tM8/izapKKY
yAbi/mfhyEnQpKBQtE4pWz1IegUwVCX1sQrUUDYJ8Ui80+EDsNOI3Mb/DMjZjxqqgD52oGx5x9eM
DWhk0ZIx4QwescDhtGdh7nF8whdyvW5iDQrJ1Owmn1FnZfDQnPLLCJuUh/L+T+tm/EkYaAbM4wby
uQ3k+zmV4yvlV42wHRmkYJF+CRadwyTB7cszBi0GV+228Ntp4ddbWBQIE6GSA2WpLrEyIT8Jdssr
j7sd8jDn9Vxxa6Xqi3J+1nN5tjz8ApfdFno5vsDh6lx52xl/YvChKbw55ebGrPw6PXXoJdOdNkk/
eFnQE8OhHH1eh6INHtPi7GpL5ey8X6QERyXj0CZ+PuF7U+MyNttWo113mw227yf3Q7Vsb+EZJjEN
t+l+6DBNt2jiHvLtyi7Y38zD1QB3YRfshhdtuLtGFvg26a1fv/8ZNNnAhI+JpvPlvPDDoQTrJCVe
U2dPyeaEakdXy+mzpl6jMwQ9jOa1zVOngki0bvhgQMLg60VzCrjv5EeLiszIgvo50kH4UK/StGUD
nX4gsDSsYPE/j/Pn+JHHObzF7ghpU8cIb02glgjhaPGWzOCwIvzYtNf16BGXsxvwJ0VrDRyK9QX+
FcgwQIocEyr8ginvEtoGNBeDazyX7vsVkQ31+WsiLj4Hv6IslsBPRp0n7/nzUtynxDPhIuYOKDru
0JWcb89uyrWuu3fwNcgN5DzGeNIKb5DyrezQU1PiUQrhk4esTkrDK36tlQ8vpYaBMawoLOGqhIw8
S6rK26+xVmQgEtx7tCncS8ScWoazMgD8bn7hf4cFNn4sDnUxvuDtSKEms9r2HuRd1JZQjGKYfyF2
N3id+NRXqGHDMoKfKIYgCmPAU1RROsBZgmhxd3rD6kdzupnT/F4BWJhHw41+z67FWH9Nn8vL3KKV
6yrxlQz32/a0sx/F+A6kVDHQ2CFQwqs2USZGCVmFaW4N48EVd5ceHJILMxTaXBK0EYTSVo8Nu2Ys
xGSTXp6bn6LxiP7gxTuHav6ltKPEZS9ZFmPRUUl442WYWbM1aFvJMXUaQOIZQ9kM0sqIWxWlbm/0
urkWoBHcpYnKAcsHt6H+swtM+JvXkPFT27CKfVGofUPiIuotPRhEnDbuQpfjergsTNgee+b3H4CC
u+ZcQd58Y71jiaumdEdLAII0W1bvtNN14S09Bny+tM4TSOni6ruhoeOLku1Rhp8ARH0Gza9DY/zo
+YAQLJqsYW+mYiYLH/mJJJ0AnUEOfkd1k7lKDlVXe/l9qt+IuTSO11hcVZ3ht+d2DZep+1MF26XK
fC4FVG9hfcwupBfhzd2XDADAxbWxRqGaGmn/7a+VnffVSEOA49xgcwXmoRn8vmGXEVdnNv0iy2WC
r4JxQLHhktLguqHIkhBVAH+FoBXVeXNHIntVoGh5HaaDl+j8Y9z8J+SPcd5MaxyaG+dhwXLdZpS8
CuhLDTQDkaDLADu5DIVsgWMFGQn0WExNnw5q1StuJCWOSQz4s73xb+yEr5oa4Yk2AUJt/I4Pqwt7
A83NdnSTdGEAqe8B1b5jLkqWP1aKZsZ2QyfPdtyZdiEcf9Y5hIhioy8lIhieK7AGQhNXgzzJHDHs
b4gcI4VUh8jKGOs+ufmWV4Q7v3NFKCWYeBu8KFSqQFftN62SiUERaPoJZ6XEasf393I3triUJsAI
sbGy8jlLP13RfYi0MKnjNyMrVEXxx2Nh9+/pufXecKRIqAGZPBVRDmbDBYc3ptfBYY0lD6uUMfwG
YopujGpo0GnjZZmZNo/4lIJNYuD2PCL5eM2qwMDS7xRTAjyx85VJA/OS7W1TL3tryEf1Ev7g3+kV
qMwEV/eHj2UmPOUd3PYyC8iAPP1248/JqZY7sqVv+FDRr19DWCe9nZ3f6X+MATd91NK7TZ6TrUJP
T4/f2s1sfujWlEx7FikzVigHauaUnFR4Nn4H83fcyX0darl4ohEZT0OESkqPv7iDqVElFqvOhzyL
n9Wj7+zw4gMRgtiCPg+FyxFLmhOCDnQcwYPYYRKf0uucVQ4hmf4dvUcdtw7hzn5YW91T9LiEn9oH
OHsHwlSQeb1YH+El2vsp8b7i+vDzIX0eKkxk9tF9qt8cnt4ClhtaifYPCoMLMNbM/RtpIVFNKE78
an2mgy1t/VAag50Rnn66nIolCwF9dWXDJXvAfRLw9aebQ2bjTEt7bNhczPrHY5N72gUmhHADnQ8S
XWi01bjYkss2GaqTXlwRvd5NmxJp2qlrv+Ir8w23z+KPH8Wx14Fgb3irbHwDC/FuWALptpVIgFoH
FTyGZe5BfOY7YHIQXxip/TMXAecQQANxJ/CsRnwN9CEZQ5tCFaHJT6HrCfW7P4ap86Ji9nUaRMYP
hIVmHO6BBQPsVMQkCDcUYIbPDtAPVS6ybReeM4PUIX6ozntuHN4RiDgIzfjC7Bw0minUnk1tT6PV
38Ac6U4FM4XUGpxml5XFFv5yO+Hu7iaqm0EIn7yn37B7ta39E/8ofOFuCcNPI9IQFhRwowEYIoqX
5zSbYiBd2h0Wd8EaLmb4mdDstqxRoLTsP9+hArgMA4EdS+6qL+seYyVJb35MzkhL7r624BRuiJek
sOPqDbPardjSbunOdC8vR1v0hudemBv+FRylM8tCwzgIUt29xdLDf8vC7sBE+GG3uYmMnsYGIZkZ
6TiXQCO9+s8cnt64+xGuVLtsPrPusknv4HZEj3cj4+3tQjpPhFGnWUeYqrDUh+rOptpphvm0Wl7G
RcTuxkoMOYmRjRlTkw7aKZ4BZyg2QvbozASRE+BIxAzaP18J5iJUIlA8pxDTWNKJIsJUhhY9edQL
TvG8Krw/et4iQGVJY9hHLXXE0ZIUJhm/9H5P2HJWTJEVt5xbg7c0FvRnI3Rd/dp/JHlQvtCj9gDb
3tRwc1aG8xRG8xdE1mDFNT6+QcuXJfA0G1e/hpfNbvKZlADWuncdsW/JEeIWxpaXjQPO55zrjcsx
G7FNgbPwBDglIPegP60lAwqz9NbusvxjsNOA8FEIRMz4ytjkz/XA3x7QC/PBH8TVWPegkfrEVOz8
BwfyF8+9PazaK2iMsN4yUgGUbTZVffNH8Sh2W1wAdqzwdKHhedsbXEz7DhWiGVYjgD4T6/vuNiEM
cQifSPnaNTs93H5ElYij/rJzBMGwM9hmkydjiqeA2XUcdhE0kTkJqos1utQc8634FVv2/Hokfgng
Og874F1VKDB2d2LwFgi91RkmZUfd2daesu0RGJWxF1oDZZlPQbUmj+0DEpLidy9egfcDPM6z/6Wj
DBq0TqeoNj1Ux/SJ0SPOBhRl8CjBOn1zAp22iDJymHLQObEyeDHwAfODKIbFwAxDTa7kk0dNsaN2
DNP3EK5sxU7H1XaaKUyhVVd5DCzsN5bZ4M5s8uJQWjRAktQ5NFZE5XrrDiEWDJ+w9kEv/fnbZU4+
vaBaZOtidAsHubW8e3o37RuC1YYd1ep6936s1zJTx9eNLpZ+eft0yi9MafsEa8mjwW7wfMAQpu/2
QFeJU30gV/eeExpnSMYD7tl7+/vq2hUOEezO0NPRH63Otfsk0FOz685R3Tm4bGIGNiuATvVRv6F+
VcFmmPaqPi1I9XM/BYYZ3XP/8cOdDLAL2oFz8+g2Nj92vZv1++xU4xzABKqcSm/w9vqrc0wMPWNP
HD+hlRSgEQjzYL15xilsYRCjoO4EOvYVsFPTCs74N+okiv/8ZY/sQwbB+QziDMNSbXB2Qe1wt0Qo
m80rF0n2gD6fjHdExlnEpGbUd1BDntKKQS47hnM1vfaEoJzcWhq+L952Hpv+GaJn5j2byDqHFgcb
WeZn/NL8ftJuwAuz4X1f+9akIAIc4j3sdo54nMHjLnBsTnfD76i4j3uX+Bo9ItXDfnTa+f3tuI+Z
NTIKD3oLluK+YHZivvWMwFl3cAr569aIeEync7SSy6iJimHSeUF7/F9k8PAkjuz804AXX72y5/AH
7zQ45Igd1VEWlKiXfLMKbiVuO+9YTyvInUB/T8XOSK35Keb3iJqWSf5lXP+85sy5R9YBpDhtLzEX
3bSBoOecZtq4vrhKS/fT51Y/y22CqPZk2h0Ic5iuHlWOKNdDqD38DxGefTW8MST7IiaFThz3Co+D
iuvtE+diKC7QaLOYy/LJuA7qKhs4jmWwfSjj/vpL09+tbtAqr5LxUqzyhemaLtv1WHbk1cseZ5E3
iheUPSnzf5lW/T8ekCkMvl97X2+8c+HfGCRlVDCT3bhtkkd/rG8M+DqQ/1lBhWjCi2tZmXiOlLuw
zxJCukxmC3WNWYAko7sZYdvPwZVg+OuSXK+iiYyef8NUicoHtPBazQpOlDZ6t2KDXOkuKxItYc7b
HOWcrn2WR+/our2wlcIv9LL3/HRJvwikEC0lxUwvF2WDLoshoCnG9d2LT+APx9JvGAN8XZyt29Vd
9GW7j/ubo3hCoadjtsI5Zj177zsMN4ASYFEhpyvBXfbdYxuk9VPoVD8lSlMT1zdgfmTJV6cAvhLt
/4X5ArxKPNL+Kpb53uaCJZs2KJ/+O0vFVvuPTI/MxlEL0y14qMb8fseEpmEC/jhF4EHgbIN2WW4+
V7c6frGBZSDw8wDxG+9GdFlOAXTu55PHgthfsC9ORtKtnBLznON929fs0vK+tEuvWa+A/AZg+t08
0QfccaFWACD2/IF+qCy2tLCYk173NR5PgKip0WIglrLFFhev4rhxDooOrn240+PPZTEJo5TDAMmA
KYpzzdPToSNsv9z97CvnEC3FDakKZsPOawGl9cNYDbcwKmQoVI2rEDtHioXuVXDI8kiD59QJmmZO
bQWbXcEAdvEZvFgluObuCHCYPEDGgKadYM6lTD44oIBn+yd4h9ROnwtcbiyS65/L+gyqd3LVpIRv
i+ud90xZ7mLqE8VeoTIfnGABQlgi3ec6AZGbXqeU0BTCYIL2DfuBmkgPQBq60W5ghfkK7vuCzOVp
tw4y6KR2T9Q39eBHIaSWUNkW+6SvQ5uRfWlPf2cN5Mj0woSu5yB0oyGcM7qhRjGSEoLbqnvs3uC/
WrZKVjZyIhV8zczwgQbuOxEV/2TwBB0tC69shnV/XFQ6oSdwmpQmNGtofu/Dpf09c93W7J7G/LIb
6ArH7DJXGRZw8916zmsAqtu/Z4PS2lDqmKx2hvfMYuu56t3WH+DXVz3K+KPW8sLsRh8r/dWpM88L
B4+QDvt4Hqg17Qgdb6X7fZwcbjYFjcm5nu2+0R0mNv21LoQlKCDD25gbEacTmmg8iO3kDE9OdTQG
sPf5QJMhn+TD6B/+Q06rFlu2X2yYdwWqkE5qwcXfskj9g1zde5qaP1QxAKB7toRHPN+10f4J/ZyU
SwQBn2+8B3e5NXGO0e2ccZwCXGLMTtLqyoTwucxvMTIKgKuzvX01DD/LSEdMyOKTf2gOLRuEE8yv
7+5782oE80K6bMWguBw8BdZfl0Porugh9nOOFQq5/wkjNLJj0OKzPT/hSHDMSaW0p9TzaOjt6wJj
ielcw9WAbxnYsNg7Yo1Yv/lLsLjvlNtAigSjljIhxJLHqXLvM+nffWSzMjBseHmgHnpMc/FDgzXf
QsGl5oA+EN+hmWVnJ2EsrdOYIZNxMlBZeNb94YMABO5Fm3O0g2QT5DnYAe2bj0sdsAIPwTEH9IP0
ZKSX6BiAhnm7u4/dKzlb2yxDxbWlZV4na8zM7SL377tAlz54TzhUDJhL92MBBUNDLjaAud78eczs
1940mL6mWzY0mIdvUh2MyvFfHJ97CsLoTt+G0OCiObAAy/HbHuP7cHytro7h9UrnqKErF3+Iy75b
ezTFR22ju8rccJ6HjBw7/Jlk4BpBmNKi8Qlrh+C1uvec6W4X4mrNoWd8Pr9unwtkStBOon7p6Ge3
id8fZ4zJBFKAi30kYqtZGdPGfnNWnI7lHC0vegSQoajk4j2wm+d/lopzgWr+y4X5jeZRrkH52983
ujNnVH984gXkYmTSYGMR3JbIhsnQluHzDeKrbaHEgL61G3PCC94vJ57d55FQst0Zd5ogxa4wAWEq
fu18O+dS+9oJ7fNdda8v3iAqQpqdXiikAH4DawoIFulXcU3MPO1Uvv0asP+D4jHBrpC7zL/Y9zE7
OdtQRHSCv8Ee7IVHbHckNA0/GvYTe8qOOt/vYdWtd9sEJcjDTvei+fwkiDKM0dtGDV+Ms/A9k/FV
9n/XdTuQrgHpA0C+sPcYYUTFasoC1qUFTXfLPbhtut9Pp9HNHu7SUQD7MGJO87XLnXvsOOMytw+X
j70KaOF1xqxN0M525At0hec5A3MycMJ9UxJ2NcbG5DAE40s3mGobRIL9ZDr9mEvTpc4FW8FCI7ML
NlvoLIhYn4r/4E71av7zhfrJrsV5QqynhvptL3M3rUYWGmqoBbGEGhYUh7g7hBoD7B7mhnrE6eF/
RvBCh1en82Ng0mp4urvz74NzcOXvNWHHOyfGtD+ycCjS3aM1eg3KPcXKdZFDhL3G2A0H7zDbChom
fA0Irx6V+uPBXOsJJMToG6UD/kks3VwVlPEMbcQbjtgwpkEkYoQaIxOAF8Y9e8tXhywNzpzT4jIH
abnr5IFCT9CdVJRY3J8Q5HJwcGiBcEBYAVktoQDaVcIKBjMEoXLXg/UgPOErnDlJBES6klQL5mhc
syStPJDDYEdm75nhxHjgCHcQ+AbWKWQ+JjQsUV5vxZUC84DrbGpGb16wkCrkotiTjOv17Cm2zHi8
UBHiv47b8Nh0Wd8o6ywnkP//jI/easgPgXXIGkMo3vqr1dlRR/3RUZvjyE+LHhQDBaxo/v/Rnl7S
nHchRMXbjNxA5hCg/iGiEOCq5B1eF2bEWPPNezqz2nUT1kqvPUqMH2QstDoL4MIHbtQcbUZvvYE6
6A8YJD4m+QSQQTJI+gz7ngGYRI/p2o1bCGqjrw6IQYCy8SRbgaqIJ5cRjIKmwYKWoXnXAX4LBCYT
oyw0KQ6CFFgefDA64UEewwH7pw8RBgjjOuGWMKIbnnidwiGZE/oIKAa1kQJeWEogkBxHc8MTOnOh
LcO05Ey2C2F8AEv8ygP2X6IbDZhQMuWTI8/oGANxTCDWwmqEIcldKiSefTuS9VQe8Y/bCSTKBSaX
2F7GbvKHe6wZuNewCsvHP8q1vGaWDsi7sIHkhbPGFDOmYrx4xtInJ+KkZ5RXZKhx4HiRGReD3Fbl
QM7WayXRM6SyA7/zbSFTCzx3Dl4hQ4wem6rzwqD7UK7ssvDof/vy+0IIpz7fbeRmkSvyH+Pm38X1
DHp7biUOCUxvbnEY3txtGt4NcLdZ2bMt9diUbWMvJGpz3kMzx6jj6YLoOyzyuFWJh8HX0XGzJpfM
M5zPpjc1YLhLSMsU/nUw/ne1HvkSMndG0z2VY09QpZwTkgaRu4NKCsMZKrNvYyaF7RPmQQeI1WKn
Jf+66RNbq424HyFUEE+YHh/ie9QngV7HgAefZagFHxvzhNz1vDfSiMLeiCokFktsXKlFygH3RWz9
4ackMA6Rf+QoTaAn4AVRD6vhjt+RJ4d4rA3oXkCHFXpHUVqosbLuxdn8NPIewwzXL1zwJzmmSxrI
07CbSjLJN87IftBcfchi5vQ5GAZm6cpYE6+3L4TPSB0ZHLKS59ulqND46un2tgzg/SIsP26T2S0H
PQH4P4CTBOzE4/FhRWBgFMkmuJtr0ZcCiEoUIvaO2VP/4UIZaPYnnyQQnZp6gYGTvedg9lnT9uJT
zuEfavY/otbJ52pAU9KnZjIINUJVEk3l/IhgYSou6WMRBwiLkYchXmC/NzziORdyNoPD8ZgHJobn
N3sDyGfztIbTjS77dqOD3wAd8nZqv8Uc6+OD2gUcNPyTblPRHItlVus37D2s9kNziHscbnQf4nKk
bLhyWFixgDHoeA94VVHa2Ics0rByCouBjh2ubnjlvhk0+w5VgOxIDcEzkVD2ngt1VRAbAneFUiZm
oXkwSSg3cOChEUCPmMAviU18xbCuZ/mUy6jjAXRBIROicpOWaUr/zs5xm/X2QpzK4/Jkm7VLUW8o
Hhky4Ec3hjvp7knGiX1ZXwFAUCLQfDHbB6jDlhdZCZKxM4yt19lVlncyP4W0mI+ge1HBv3Ony1gR
XUtFTlc+TUqcLYWtKas8THC7nbL6Ac3JjmZMz1hoffxeXPzUZ7uTAAvh5IQD+ujrLZ7RB8c1JtpA
KC+vM8nnYt70OdtMhvyX166pTVXn9qP4JmZzPybv17RP2I2IrwjafAzFKndYoMi34US1oE2rMb51
HPrGK5a4Q/3ofikpwK8/cR7pO++gz71ApgZugCp3XIta6To+Tc3D/achsHojd/+42nQjdavNgJ0D
NbgOlZ5dMimN2jX4FWZuFpfeOWFNeiNo5o8VNkotmFe8djxOXh4BA86F+w9UMX6xtgZ1bXej7xTj
yMSSQoQLnKtFGbPCOJ1lS5vI0hdnSOJgbtw8NVHZOSgQ9X/28PVQwgeueNyJN56OfgpK7v5tB1ca
yQE3XsA6tvhOe1Mt6k+70WlFFRIyNzIbx7q7X566OtxDFSDczpBEqc5j/cQlrcdNvPOVtBvl6/ug
3ex81tr0jLMDb5FlQEVq95fTCHHaoXLixzM5jXqsH3kka0hFLsvJef3hhpAP21egpXeGTM4ZdWD8
ndAm8k663PxaxMjmvv+3tHNvG96OkvlLOYjSloF6DFNn9v/mqTNYpCF49ex6etp8lqRTDEgLinWy
QVTEdkRIuW/yQpD7k0j5WhRBCYM4uU1IukjFm/uyOCUgANoIj8/hm7gdJKkX7JhKV5loW3P7j2Bb
efRBYOpZ8EJ9Cc9UZrpa/BrmI7BajP+kdWe2z1zRk0p3iQBadKyNTwp7YrDniTBctjJZohjUwDM3
xktk/EF32jprNtDA3LxRONSx6eVdPOj7rpq+mY1o3EhkfNrm9kTlFtaxyvbJZMtw8hISgmNhivJ0
eeFwALSKKXpnoIzezJ+qj3P+e3zcvpEW6yZz1YN1AF+O8SZGR9hd6VxlMxx9LbwHwDcQTuhuRoVR
2w1BJE/XZHK6V7b/DgpqbNgRgM/QLgTRVv7Zl4hxFuq7ya8gcs0BnvFnsRczYE13S9RJbGnCYE/5
snB3bwxz4Fl4PVhn6Ad4lhIAcqmumXdY8JZZtbdYpGC1TJGwFTqxcGHxhDInwshFmABQAt6GGraI
Lr/M4Jg/2f3Daf49KDizED01xMyFofuhOzGTPprGiZHSwoohTD59RVhUCGmFYTcuB31MEnTslCk4
nNRfTxBhL4t1fwaM0jLoR+ZQY9TiJtLFY/pzgjUMwpM8cX9dV0zyeHZ6KPt1wBQmeNEngyzQjru/
4nsnjpAibbyiCYV5lsINpVJQ2d7PYwzmETC+WDi6rumbMENnLQjVY/DboikIY7CEL0RVFJvuBOq2
/peP7qj+tAnvEzZ/zrSA6feYxMJ8lFkMBgAXfhmQV/bu74FOZPzGgt2ki5ex5VqFnNAuT/JwHQ8a
4oUoXRkSIMKtOA+Ky9EAmC+xjTT3nVd86XvtHzXcbtWdKglQ2ntzXQGr1QbqfzT/GoyNIN/rXics
sFvqbyBXgs2ZkK9FeYRJGqxK3OdRYsJQTE9uitE1ahA8xynSAFpxCnGWbUzwGSCECBmJyGJcBj8G
yYUl/Pg1N5FdhcbwFGBI7/AqxipELryez8t+qqZ1LL+gZCLT10fPECbSCMbG2OQ8b/QRXuhT+JV6
cMOPr0AUak7vQW2TgoO0g2eeNMEHey4kJM6vhE5UKLx07zH4BJAnMPzqoDGp7pE+5WZ6p5WoJF44
civu50+LRYOjxeIodGHDWXaQHeRewZeYcFbebdgtnO7ECjlgVriDm43QXYOQcedPkyxyCgB0oy8w
OOgm7Un4fvjG5gn3MHzjXgIcSkaByOb72MeslQTbBvE4/qYSF7wjWb6O28l7LGnv2JNt21DEyONO
dE3lCgK5/WIr8GTkg33PM7wBJgJ//rJMgMFAcmE4WLOwIFS7oO/hViHnBCUqWzjOFDJY/59O+vEk
rBVx/7ZemhgKsJhT1TfD+kePb3PoXRgJ36PdpP670DBx3WPrgAw+x4HkPmbEILRsw98yLz+giViq
FLgskqpLp2HvcRHEWBPAilGo4rOn7X5J8WvBLwhqgw3x+sU5w8U5g6UACxNYUsYBxP44ZNtgh2af
7njNygLqgKKt8WQAFruhNAJA8IvLLPMqeIHmD1IDj0tdlAioFokCVGcanj7XH5EJgGwztLxsFO8x
4bZB+y5liLQxbQAgSMclrQoJyqP7/Dx9Dbt/xqE2kQL0KJjgAgqpsE5AHim/5IFyZWuZY4R0s4dy
05vXI23Zc68Di3ZDyPc8mDg7vqBGE25lL3zhIwmz8EOxJbK5b3h+248FuHYIhHWbkWvv0T0nTPEH
zFJFZ4oilIYFgqpw4/Yw/0cqAzT/tFHhxXHMVMwYoN4G0pmNA4hN1+husNK0fi9gp63905IkBjWh
3Pa6v32PYoNS02BobkblvrNjZrvryDFtwiY8H4k1ZCj3YBIoVILwBb2Ah8tnWCgiuGVQWFSoevWo
QtTlfcacBqCBQGIqz0F/2p/SkKEjos7e5Am/uae5o7GKTrPnkdmwnwkLItoBZGrjMtSi7kaLOo6C
/rfPrJfwUno9ZEgravxSJh7wIBAXzveac6GQRJqMS1iFL8deGvgL5isB47PvKouRHuEhhsf5ds7Q
hGsEAe7XBYYbXJNiL23i2fnn9ou33FKapX5AqX12wGQ8WlVfXUnTOj7T5B2eADivGBpJfI66h9UB
T+IzzbG4VsjKIBYOIp26jj7M0RWMmMS+DXLbZE3/cTxmwDomGaomYMU5uK3A/gJy6DwqndofUvTf
aD50nI41qraPf42wwyXXm9mLzl0lSDA7b9QymieqpnCzD0bgrAfdYO1H0rlCIYEOfPeNVWefew+i
QQIKIvUuzEKceajxy3k+lXuA+zYfFdGVLWq9xGaLxVpWYCRImC2IPRarMYb4gOdiNqHjSS8qFVFT
9v3b+PSrs/YZ69uczXqXM4fUgveBSTVOdcLjMGOYC3osql2mIt52C2YKoHoovOkclgc2GsKsADV4
/ghjHas0WOhijI/4dalulmSwiDWamDXwITb2nFVRe9HMWch92N+DxxJzvj/IXgW6qnsE2eEOMe7j
9A4VOllEh7haUW4M6z8V9l7MqvwQwGm+FfxaBDV7hKS8LsEMaM+5QgJEbHaK8ZQ9uCWQ37Xp7/+O
DGUgfqBEQGRsTLIg10I0va2ruKJ+9BH1rjvpaV4OH7iR0b4zSIxBLXHjiW9Da0bAgS/xPiUuF9hC
xbzJC4aqF5n1sytKBkJBWgAvDB9MMFSBOkSe/b9TMAWmF80fAnmEYKg+QMI1kLJRHewTHTeLNYT/
iqMjKEnm9QZMTxcC4AFIfXF66oeMXlk+wnpxmz0TGWOArgF5KAugwLWIZtU9q20iiCJgLanqctyd
FnklPrM4ImTuL5UaMdyycfKCEWZSgEl6LKaXWMhyQASuACsTLEOgSNYoG0IEGQCOyabq/A62LPWC
AXGAUZGzn3BC5TBxc9K6l3S1ZWj+soygEzylnWnHszwgboWhIKKll6vRsYLFMBrAoKSbvKP0Rt5g
lFqDzsuef4ohrCe3ZKN/s1zOd7gzzz4jgkU60OUo9Ag9r0hdhFpyY2va2c2P6mCBSUGAIqOnQBP4
oGlwzK97uRIGac/q2XMTY1PdzR2UQPHsgwsi52xjuMpUgVrhlXiJj7UarwdmpeaoM5dDIeEofduf
y96BAQ28feT1l/9BHcXxdWDCLRcYSj0ZdGz3qKc4YIwmxscVjDlvGIyB26eMcMiqdltqACR7HN21
4iTLX+JBST4kjmed7EUDIJApBJhom/AosesQTCdWXMRECI5uwd8vwtcICYe4CMlJ48KWBz4AjMQB
TWIL2/DF9BerNdGTMDjlDWb+NS0W+Jwx1oYox10IJWZu/NaMnUHnsBN+4lYCoAY1GOEoJGphyzPP
h2kyV0mClRR64lLx9jVUUaxyys0AP9rhjsm19EoslFxJl+D8Q1lgTqicoUrrQSfNR19aHGGw9me7
LTMV/7rszGRluf49AaDwOZBte6kk9EryjrYJk0zgSVwaBIXth2UKbwcz6+lrbsAdCqldgRW6ouKW
qQ+gpsyaHvBzaNRQ5e1VP4nAQE+uj46bsaAHO48PC4rug6mXhG0INnl3mxk8m6lo+MQPo5gB16JX
wVqBaRTrIgSor4v/r4USEiIsAu4utxG+DEtclaDj0ghH68rL/9jMIAsqMZwbmhiRAMKrVVlepSzq
uU3aYaF6Q3AkViaC9y/rLjrLpEeuryZhF/JBUXzidEIkPrEYSvjXXuB07A8ETIWdv7Cgg/wDS6d7
rHXREK4nLUuYtjq7eMfCSkJaPFWm0lgiDK2RCcK23AhTn5UNRDrdr9dSAD64ZJYuRY+D1eIQQvUH
c0+NIXez6cI7HZvBXtA4fxoxSGJVhcSFvRNkcd4Fdx8/ZNZ1dUo4VawEoPOZXR1VZCHKD06ItMWQ
w09jdBagzR9PLBmvvNzT2JwY49PoOn/MLSCBpWWiV9OA6pbawES89aQhuTMHo32o4TN2CMbtuDPv
R9xjMKTJ3VHVcD8xGQsENNVSdVKTKAB3wPtnx8649FDxWCQK3GWtHeOeDfazgJ6EjSmBWFxsNW//
L6T5dnreJew7nzlyPYBYorIAhzYC6zAKp7+zQEwLwhZ0fyF+2GexAQqKxSx3jZ/iX45h1yc1z/T/
F/yBcwye6cNdYHhDrKR3nV0xrzmymW+vCs2SALT6CsADg6DMlwQvDNqwDzdhDgA4DgCcAX6Kvele
nVU/OcBfGpNsy/5qjIBDh9/p2QmsWKx4+gEUq6Bc7tLXUvcbjH+JGcW+6Lz/4o/7IYB8TNsZnteX
Abbuh9uPydI/LEft/D1CWAcA83Mem+mLVEb98P7L5hj5AgsDIPujM1O90492oA76gFuxoWAT/zjb
Fl1dWvtM3dTkFTeOKg797dCEYep9XG2tH0yWqh+OPq0EHsR3r+fdR9mYOAEoLoM3qJ6CvCC6hG9H
ScXKn6KMmM8SYtQP7btr4Qy0eQyfZTg+gNVeg2lVEYzYQb+GQUD8Uwj25+q+tWwQ3IMg2fftKznF
s9nTV4YKq8E/s6ERuwEfsCp8NoXWBSH/j6QzW1JUW8LwExmhoqC3zKMo4nhjlBPiiKCiPn1/aZ+O
Pnvv6mpLYbFW5p//IHrJnt3hvLTRwY1FgEdcOUtk/3HFTQPHclotuCXmeELyrTUW6eEqIa3+7j4W
d7dL4rrc+wZdWBYXbBji2rwHAnXfb+PoE+0Jz2d/xkfeaa5z+8T5ylt2H7WHzI9+FKt2ttkDrF+h
eAVqgn91gHf4GEr2A4XlJxiLE9PHJbRjUkTX2qPW8cvoMu6s2+sVI4mSASQ1Cu8ScwJkoWus3/E5
uLtgcvyAml84QrviaPSYqO7dPh0xYDqwI+EFDzts93DUAAmGnCU4Yxpw3Iw/SXglOHZBUuyJxU2/
6WU3HjtI4Av6zMp94dc2eC9WUPu4CMTQ8qNQn/NoVegJSZWzzyN1DXORp7SIeMe042ogdlMZGsa+
t3+R9oIDwoUA37tdbW9mm84G8g9a2ZuNLztMQ/gKeBJabnHcfHTilsm2ea4ze9/tcFL2DnYFo0vv
b7dHqAcF1ogfPCGujuv7iydu0xAYEa84F6+FW4CujNp4Ph/d2qzNDOEtdkgEvIBCirrKbPnqhrlG
jRqEs2wuntcsKiI2AYslK/YSNqCG72+unPhd+ekDlog/tuCxAjOHC955t9APE4Sk0MX2PS6lWO1f
NpJs0PURG/f9Kn45vGrlDTohhhBdv8yN2wuNrjq/DJ8vnf3rRupCBb8+YME8b2YJ1WcLe+upAu+E
yAEWOZEvmn0rgFxWT7v1siB4tY5BQxmztgqS3cMmbmEEFbydv3u6sPJ00UUFpF+YYRCs8YcXMMBz
hUPY5OyOz8sx0ltV0mcK4/k193u1CfBUGEYPo+iX4+/havG4BCvZm47LUVvBQmvfQKpp8p1+CVOe
FBqDqxmG4ZlgQ0xIMzO0iKMdiH08uch9QYRyc7Lq6R/FZF0Ba0t8dmMBCkNXPCGA1X8kCKcnTdf/
fnWemXYAykb0L1TUno5ZGppYF47lICCHEmACzOK8Fb8ULAAANLCopDTA7bFr10bwJksANGTSMF1B
OiK1pgCIFPIkkODpXypnC0NBTVcqi1bi1vLzKV3DF9EQtlUyq7ZhwgqRAvu8dMm+X5pYPXjeiarh
bK7XHHh/cqL3KB6hnjv5/kr2OSz/b3MKxJnNggsY2XfR3SLSPUeyTOhKidbhwvffZvfm1Phwj68n
+WDPYHvHBBxuzOw7bvfNRs45dNXC5s0E5GnZecXjIkzEp9khr0TyxsVALoszm7g/bsMv+/bhXJfs
CidrD5WPsFrKwmKZ8xCSiwlqesWO6LNGv7vfa8Pt6OYGtXG+wa0O3PNkFLQ88135XSyWlpTPwvMP
VsvgDQ1Av3OZiCtNg0Zwm6GLmbfiOd7mTQM1qZ1WtBdpFJlSZ2Qmd2YeoVg9mvF6OZ+DC83xA1xF
uA9BjxI92Yfu1OBmHFdkm0JDGolzy0k3j6jNooDcgXYwHk0P4ZRs02XUSm0aVdz4FnwKS2yccNiO
ToNlpadyN1SFht9jWk1oKT8rCvI1RfHLnqtOREcGUZwJMtN2ccykldzgCMUkDP/PnjM/TbF3tztT
qOI6boGl3SuN7YO90sC8hirGplFkDXi7UvFyB2rBCTiEAaTAArzkaP2m6ZPaaz6v5MIx7zaBGoT4
jsTVpt+hUqFqBfgHMGLCmySHdULDtMaCAK6mAcBGlYWSbsV6novXh5ABk5XppT3ftj3YIkTqrPwU
tCvBtDQibQGdGK6be3LjQEl2jizPZ2LrsEQSz86I3thdXeZMl3AI7RE+SRMOJIzandel0IW2vozS
yvAaGEjaHjbrz2kUkzcoRkuQFwfUySB808sfz0WjGL1p7SGIgnHgFLqMbVvQp+WyBMXUmYAQzdsg
XR3O2Aq3GoVmsPTsdS6+IiqicCb63zXD7eVlEGPAySIRb7oogu/jeV5jkPS2xHny7eKiGTTF8ONA
4iFCFMDffQRiHMEbgtzh4doqrAAf07TeNulTf+ow2rii8JKW1V9fsDdxZyovvLF1MbShegkbAsYW
IhSoW7BYENd2puLWIneIrz3cHSFWxhD8e+U2AJkQD+1otZP3GpxqJtZzK5MfJY0a2hUx9BCzJnzv
qHVv3V8QKEJVHedHdFKc2pJMOI8gXy6xRkkYBKMqmbKlAl+k6cEmbUz1iEhiyjAv+vIaTDcsGnze
i7RKIiWqLPVuMz/h/RGPwQ1jbSmllXWD3seb22uhLJcgnSaXOYp4gKv/Qk7mAzLnjZcgtqsdD5fw
59Z8aOg8XD4Pdx7DcQ6zYe4Nm97GSfJJNwH94OLHD9xT5XXh2+xQBnD61DqebzbzG1ovntvITsXn
jveZpKRJZnvBZ5jQjFT8nJH/IxaqkzS9TWCTuGkiHBzmhUNPjLgIU4Q2yudw4iIWCIMwavg3ScIb
qgxEIyBn88eGp4erIVfK8wAhLe7snavj8x402drn4C0rimfICnBh0bBK6h6OBwoN8iWh3U5XprAo
BCOqrQ5TmvlcGwNuqYhX8eN+cDx60AWA5n7un/qDNdgBjoIDOn63zOhGKaaPvmOGC18cQG+WsG0b
yHc7DNesjz8nMVmRaxnHPKRIY27sRXfXZI2yVy656bJ5SWHAcpBCx+XBDiLGV7EsuBSGWAbkCwoS
38SUd2/Oj4RvEo8jwxIo4HwotiwmJIrOPiqpHfujM61HU4QlFNSM9QAX82T5olLQb215hnB+mnFP
4CeQATW0vZRduS4MhkU8q8VQLp/ktPa4iHN6WbpgcK/DBkrROf663J7160L/+kbPmQ9WnGOOUD5f
wghSgrQ9yZE58a6FSHhykEAQ11EBxvLjYcokPebhdG2oOn7oLDCMnabiDPS8OZ3KrnMjL4KXCtqT
dM/2SgihDzh/hjrC6Z/pGurj0WHlwgnl83+Iiz1B5OV0RjJ7oD/mYLIggjFwQ+20cqRLrHieeJN0
wGf7rRgnjQem3r9FDLjkpgiXkMciBmNBP9SCWgu9ZYt9EtsLm/0bjLKGf0ufDFUHFFPQSBU7Bf3B
EOxskTFww1VJYyj/idRGaTMyVTFzUwZf1Nns41TQARGXj5OpUPpRopqP3aclQfWEZp4MH0KNcaaP
XCUkNkGtgTxOiU+UVYfAJZJdxlRKimFwZ0fGg3FgE56GqdDYIJUlmV7bZUaXp0Uxj10YO1aRZAaF
r0sZuWeWRSmPuyireB5BpTgNMA+k1hi/sSdIa11FhjGjHqOV5KUmx4DG9UuilQYRjJEX+BljLgWN
4WJ/ifeUEXtanc1YXGMud2uMZYzpCzDJl9EVHn0qW4U3yliGLqbN/md8t2CzPI0eoBJFwYhIps+M
BJrvYgumtK/5ljN4ttXfUr4wlCI+6LkW0IqpXfrM9H5FW339pRuwVwYECEAzktaqtAPOjSacwS83
3bbLMTt98dDFVDjOE+GnAHFAaQPf8+KIUCABwFAkSzTqfpybz5nmFRwdP4NxMeRjEkP4O+aGMiOQ
x1JE996BMh8DQnT/7CevWcKuu4z4azjFshPUiEgvYLB3nwO49NZxXE3Wa40dmFGqN58fboDV5hSH
bduunPR3fnqYYmN5DRmjiexzvlTM5VKx50Kf5kCDHc12zvaJnyQFSHpxD/C/QVs21+FyydE2P4d3
gbJ1BRyXh5OT4B0IxakxKJrwd12PXZCtXKNpxiv1gds1xoM/lOdivVARMEUh4o5xXaIuyI+OLxg5
w2cSUg+kW0oiMWHFN9V8fM1kR6G0wkX15BxbWH9zgOLWxtnG3oTGNoDiIwYG8M8B5pz2T3/OWPtI
tfWg9tO2YquLXR56AO40RSkXn4CZkWR7wSAHQgNJNGx28bM3FZCv/eFMvK8Rcchy6eoM08WSVh7F
t0kFVIxlInybsrdP++4ZsIEgsT3rj1aZJO62M+ePO3tu33NP/O3+Mj1IkPJJ7wBLsQ43nPN2mjQ4
UjgKpXTQoEaU5vyNi6fUF6Wrp/FS8qXlb5nTRhiAHYrvIPxjbprMnCloIJlQkcUaJg3cZe60WOpL
KnDdGN4h3tiHoRjotTiimPWDX4vf2MpnLDnnawV765S1AfjFC9hUbxyoy3nEXB1zRkC+n6sIMwnh
HkirAv77NaLmFKzOjwDVZHS07IP1MXcFM/WIo+G1sCXGfhHUkKVb+cFI80YUqTn+JDib4xTL4ka9
mrI+lyRzb8FzRtutZJsxNicm950uodwXuFhyA8kuxuQOSFycxNDosLmz3qjxNXfNttmfNzhq04KV
TNVFjAWD8CJ8835uULGWGqM1PDyZp2H2Z6rDawGtEf7K10Rl8H7aZeHksO43/UhBPa2TjvpNYCrB
dLxMpLI5UbF1rjJ92/GWKWt+i5xyjv9MBJdlbuwTgpxeRnyuNO6Lze1jRlxikp45LhOCVcM7pIUf
2rb4a4aDwXdfmzqMprPeU70hapBtz9spiUOSLNNGYmeo0jsdSqQ4y6Tw8KiNV6YTd93U64l0GXIg
QWnL+4CZFR5iLFmQ3w1FeqV7jlBzYIvybdTvQTcNKKkIQdHzgagLIL57Ns9b6jHbjttvsq2ulG87
VItUUNCIjZRNKmrzmWwPQzZOS97RDgn5w94kEj9AIdZnEnDRh6tuuArLp90k1IVpVJPgdi7tg6hc
A44hE9OBbBzPaN2bAg0nSM7neQLPBZ6RdxzCk7PS95r1/25BO7o4sqNBVZaqO8E+eJx65O26SF9v
g06P7RJ+C9+cQKmrNrPM4V4FCd2KVH5sHiDi7MERbOUfkViO/b51vEFhRYvH6JZCHTbgHeaP1T4P
6q9Tna0Ky6/LAEHM4+723l529C+dQMmmsH6J0mA3agXC1W1DZK2e6Qo4BZ6otzgLn+4kNDxiRpMD
64LeY/JyGidrhTUlAlRcw8Cg3mT6lkYFoQNwCO6+isPu3Wq7neBi40BjrlqDGos8QimvbQejkxtn
qt3ff5iDtAEyTuBlBUZ8k9ye1GNydF+t6H117iiyDoQVQ1Qb9v82RbBjb83tpDiPuOmM71TOl6/T
KDFgak7UzLZJfaAdpsup//Kv6P8f/hdclYwe6NWZWywoWxnoS0GbB8Xw9bDKg7NsX8z+LX6FTJxz
q8QYFDo4bqorFtn6Y60K1D7VgCFGY6YEPJNwEodJFjWHba9FKE64awDHOOrb2T2AwJjaxK/59DzP
7o7MnvDXg552oHD7EK3jE5tC9WSMtu4ZNPloYQYCHkr774zhZgml7bVojbXSYoaHRfDHpnLXyI34
2svSqwaVSM762SBvs7w1df8ikRj2UVD0tn2pLLK0yK3ulx72xjSgS9OFHwtLGvgFo6HGvGs/cU9b
dBR/Bf/lwCf7/FVXxrcMiW8wI/Y9Gf58DLhzOPU89enHQNiE7bPdGfVG4nXbRZ6Qm3fVhmzBI+ul
SsBj1PpgWs5RShP1aOnH0jpTxmwaQHpkEYMvIA3i5Lmc3U9uNNjU2MColefz10FU5l16A3Y2UD+b
igKyMCdFi/JAMAjaJgR9MquYiq2uuIAeap0mlQYFDzO2K/jZKAJkBt8VSkwEAQw6GlXAa855R63C
RvoLIDCOD4s9JJ+y/1KNFRxSHQI5jqnq4yva+xN/0faeUC7Z2ZlQTwEsNJ2tHwWabau7Fkaf0zVV
R5Oj2b6/DZu8NFSTW4Rf5GGTjqPgBNEt3X6LqzA9tjPOGrG3PKb52S3gcMVzddSFDkVii9VHJnqH
4jN1tZ8s8rky3gx8rNaYcRSV8xCQojddanP6gTQl3JaTpGIvZi/oQEDuQ+IVCcVvNzNTrKuM9DlJ
UmzbmouEYdlJNbz4zUTslgA/0oI8J957LQZJuZ6/zPS5O9ptqJgZ2o6bQ+PeTZBnwNxeN0A3uEHR
d0O3xW1YoS6ZR5Aru8zExD5p2ecxMIvFuq93GpRjB/Sbbc4meAwv8BTWRcYT9hyBYmAs6a0RAWmY
Cxoob1smSodp5t4GoD6YH9iEkEmFwnleW0vwDWHd+72XB1nFSSnGsDLDsYOqRfWbe7Ru+cUkP/5J
I1a/rTa7fYT9xV3P6eBkuURZAmxoRlE9sJf2/Y9TVtpPGFW1L27jLTtan/ARSzXUg3oKOZtLKvRl
ajQm3xUuMt6DQHnIcdDCa6xwVXZzoIUAJVGzmDQ0FifkFbvo8Q+EhtLcPZNWCCdLrxlcwyhpejhe
cZXiDv5dyB3NFrUSVfEHKQdOl3JU2C3RCCrIu1ozkVkoB8pOtIoar4JykFrIb4KRjlmuFHvgrlxg
M771MPdk0GlzYUC1loUkpPASegGXlmeAZ2fYTU7GG/oMx8wD7x2sKi6GumUq1/a+BeVm96SrYd6Q
UVRT4WRDvlCRI7xRvjoTKqgym2HVgCj/hCQNeeuC8H0lsPvpps82vdwclke3AJuQQLTFuWvP3v7M
+ZQQlDZtBmysocPX1IhE/sxbD4RDmow4ezXLTruZXMsVNk5NvrSCF7V6ppsu+xdcmkXHhkptGRYq
voSPt8ZbDrxPaoDc350gVKvmpoNvFCOWB+3soMM95TbZEHL+XlNtf006YrLG5Kv5AMHPt0fWTRkt
8Bs4wNG1lY5d9Geb6mp/WnpdOwXpmzsOWDN87TkC+ZhFkLCb/PRh9HvosFAX1VHah01PeXhBccJR
q7drfQdC1NKbEwH55upybnMUE1D+QWoEj+pmEGpgIAUIe+g+/JpJ8X06GDSuJHe/pkdsa+THgQHq
cQn7mtADz6lMixTm1l/rbRqA6S6TrBFgnYsB6WBR/PWJWtI7H3tRWp+H8z6bKkkdTGxPHVzd6BUy
6gts9noCXFK3RVSd6BAyBA89RkXYLWEtQO7iOaUGVkdH9mmN50cpGMaM6vUb8XJP3+/dfd+DQVK5
uHC1P96B1TiGGbP57MF/+zzcDwoBs4RIKsPvt3kspcLGiIyHLHOX7IsexC/AJ4vCkMK+xUz36yw5
W1ysN05mDn8SBIWSwb8EJBofUeWZh8kv8+u35ZU8ScI1JseJfHcD96TCop2nxMbOU8iSnQR/8S1U
TLe/hQwVTMuWqWBpF7dZrz9bc/bhHiQY9kXj1iNr0qEy72eIdBH5PvHo4iRtPOWkO2Kwzr+dQ3D1
Yq4UNXTLBliFfhcmRbM16T5u+vb+OogyfwXN0+h6W7idfBsAOlV5nazfJ579swYee8ceH4oLJiOm
fX2JO1+lL79tXVD3lk7dhpNzH7xuU/G4vWS65Vzmu/OsAVbXG3roElm4B2FQKWGs2Es+AGFRv3lF
t4Ttyv1fYerOtcHPDCtriMGwI74D1cd+La4T5CBKn9pGpQlmFfB6AoYjfC20Uf/q9rwVl8nYCbsn
wbrHgcP3Fga8CERFOYZtSEt/bXm3spucn+KAbKdeNkp2CGKlDD8JVa0ybkv256PZw4Qaz091gaMF
JERPlKwoA+lrn5QU2AQ/IUV4Ij4BjjJ40k8I4K7me9sxVl+O+nOaJZArOJ6bxqMt56JEdEpSww39
+5S2HDE9Tnzy9FPrAbHuOltgViQKuvoHdvimNLTF8lirBC1TghY77GuYBX0YPByc7elnAEQQAS7I
JIDK6MBWbTbQ8cJKGSDt5UXxP71w0kVsN0+npV80ecxHiPdkW9avldOA2GmuP194QPJ+BQHIEmkB
YwSxP9lusutAQxjuSt4iLb7UZvpPohR2HXayobdqyO33ChyoFhoqSVBrjW2mYCQ0AtmnjgWk0R/r
fsJVZO5rOsqAIfvSIbW+WLOhL3Y7Dc3k7w0fKGJ1b/isdY/XgBNjxSlyXhCExzBOQfX0ZPOGWdCY
OA4bcbJBK6Uf/q462rRKkcx1db7QZ5k3rIfoWCkijC4gOlM9i9KebWnGtnbCOJyrY3m7YubJRUXl
BzB/82Me5QPlvvKkmL4C1QGLcOSGSxveIicXulJO0MxPQfZK0HbFTGu4qTRdjH04hZ4NPXms6bFK
t9s0yGKRj8+CyjijvK8rfy2+/9mxoJplQU4FJrgH3WtpXJXVMMWKUATPntNc8P8KmlmWIPi0MLEy
Pe45VMK4pqerIYRBPsHLBQMGAbqO0940po6QK8XEkPmas9rKvboTGth1MJ/m08uh3gRSRbLcxHbO
LB6YpX8Q86cXg6eWZxYNerIG3lphL2E1X3CKMpIG32ZRmQdkTIfBxX3AnMxVu/012j2zf3CO2DFd
llo1KrP1uTHRirhSfHoRQk8+41sz7pH4mkcVZIqrVUC4PFiZe/4E/YN5T36c0EpHHdZHOSrVQsUc
Wyt+Oejg+vmUDYpnCPoryO2qGH7LqLNv9bD2AbmhTru0IYz7nduu0ceopv5rtkfLO1a2pfd9zzQ2
YwCOqfr1XshEL1YHmkRLFYT3RXsNFT/9mksB0rmzaO3lIZNakif6Q9gLchrcE/WPIDaXFovgnJzK
YLXjSz4UM+zKKZaop2mccARqDgUPYwYZPa3GWN51NoAuKPg+YDIcMXIcOGzmbKGyJLjI+GwOmSow
e2OpQSPgvGHLZWQU22m8hqGJKQ3uuAp2ayZSYBC2ETRiFPhLnAbvDi8iexYhTbfd292V0Icj1IFU
XuIMJk5hbUSxD+/l2RGk7yRLokNKAl+MYUXjYzOhUgpXhYGBKTbqOQjht9GVSINftACBBFhA9qa2
vE5cFNRrEG4lzaAa5G799/DsPjSrno+HlNBs+YcoPj4WNq8S9NHze35/3qcwLRkd3v+EvlZ4URvj
T26cXzsvqmDqOWHuHYaYr1n1xWSTxIgQoj6YEX6yYjuFfafPifyxDsMHSVOQ0RjBh2V4GtT4jEmk
hMJ38O+JEOLFtv9pLV9gJe39acA944ypppJCQjovMpvCO6Oex2mDrFm/CMH2sTISZzfx6H/bQvNF
T4QkQuYeB6dB50JGK0nXwn6UUQ+5OwQC9kYRxl/Q6pXf1YI/xiJoGibGHmswJHQX1rqB/FA2XLFM
/jLsvEBFo8p0jsPDEELfHscz44jV5uARisHGI8StUzJxp8DRMsUknU4LR3MmLUwEbCFWpoXZQG8g
4GWp4xAc0/9SssynnxGoW2B+9jZnzPwQkudMnyFu+3f+vzNqs8HNQXNUk7WpCXNWJjDQrnn48YyO
7C5bYsKmzcyCHjPNAwmM+UzFj194z4851dT3bqpL5k9Rc1BmppnvS+QpXe9o0GpLyINJogQvm2Fe
y7yjA7MZU9GeUdAsai2TATbAML8CpgXRdVtxwf77JtXQSKVLGlbRi7gHES5wxlNLa2hvL3K6EA30
CLrRFTLHVd+EkOIb045invfNlh5qo5YTdpe58R1lDuPTXqhZuytMeckLARh86Epp6H2s+tn9EGdQ
iHIKHKh7vdcdLQNhHRM0XZsOBHEtxj82YmeBaqnfsdIugHKjKamYEASivh6Ro+ihQidIofO3lEDB
uWwd8lkkgqoxjliwIf6XJkfRLuXZnn98uAGRrAQ8D7DExJ6BEKAli6ikh6cFcRGrCyuVoRb9/HZ0
2L02pjwJT1S3fwws53PT3V9gaKkBJfN2i2up/dyL2AqDl+ETYchSo/M3z2l3Y0fNPzBUUPPOnvMq
sj/EHK08CiJ2fsoN+2k/w2b4Z1lQFBhLqzA0Syh/Mf6io4MNEXEV1+aRHHYYwACXlE2fCQ5KT6bG
LTTrpCkw1pS/hVHFaceRST/XQBz7JWqBD9hq6hgWtKF9YiBbDsvxqWsy8n2si5edT0QS3/EotWBg
0tQf1+0jh94u390x3xPsBINqatYjAC9bJJevZa8ZBvywaOa+Bvk7OiOSJg0uBxhjcCYnLSO156bp
PtcjM4CDcMN1Em/YNtlsjC3gpmDyrgQnUinx+LY4+kL0CHTbEUd1AbLK0MGC9zq5gyW8yODkk4r/
OE4RbBH5QJGIOybXn0kTUY/oj6XOoZNxvF9yFHAVkoDzojklP7gzxQUBT/KcmQ3SpJ7e3hXj1WmI
Ews8O9AvNk8s6qCHSzsDCkvlwlbMuFLqSjmG5DV548khzkfXuNPRu0hLUyravkFFi1cxOCY0K8Et
agMWxxIf3ZSNxoi5HLTugOYEnrqjfMwADEIAwAagFKMcmbqcRvnIjqBHzODBwwwQ+i5bCQv3iv+a
DEFS4FqfSw+ZARkI1RWVC207HijAE9R+lPYvrliaczF5Y+/1ffLctdbU421OgsOW+SVMabpxGH6H
SArd6dIkL6Crs0GazA5oZzjkmENxgZmdyqmHWMk4xjyYyrrEC4p5JhUabhXMxkjWUtz27mqul/KR
Nf6yzLiD+ZIZNuoSxDScII4y02bYXWSjE8fgbZeNKoD+JY94FSnBWmKu6in7/1DUOYyUR112VFBK
vPB9Is8234wN/4ySEeoA7nMKJQDxXM+kSbpRzcy5weRk5X/ZkpzWvCCcFkdV/4Du8T0Hjx/VQW4z
GVe8EbRJTpkPZhlM09hlM3u7VUeM0joUZuh2PghrUlptZuO7DreffFo5+vFGFvnWut6J00bzzeoH
gkPUYjeICqKp4NoTkxI06L69mOkJ6KS9ljvTMFDrYzchmUg5T/gNV0QJ6rEJQXKGhbUDs3eG4dOU
ZnxReT13sMBq0KkRE4eF+6YHTLLlK8gnvYU63A11p+voXMck0cOvoTkfkwlKZQ8fVmfz4QAwelB4
jwNIdN2S/zpPcw9owb5tlOg7uJu5dwkhw4bXvz7CTb3hfOyus2DADDUPMUD1MqifhkIlPHlIJrAF
8zBpwKn7xUbPvOtjHtgf8YUyOmYX+xnsKvjQmnWcdbaMJ87QMGRgiH2o14FwTOnfpQLCPqC6IvcS
XwQpd49rNv1ZvlMXnWHP7KX8baxt6OLoBh9rjgP0eFHDuq6ReYRlcMOFbUa9PFGiEgYAPMpln/Es
DCOMbrpWAUS5P+6V6Dhrjjv4KHxQ44yhE+tDflhwx2oIvpRqfGfvr8n2jkfhyzrmNuDI5H1zgdQ+
eMpmOoqR1RAhmNuFZX+RnIbrmKJLpioqv+5m+LA0By5lG4DDqMM7rz7twPID1KGawFZgeJ+/Ry8/
vKTl4ICwj2DS6+CGtRMCLVop5z36DLMQwNxu7Hoh0AmnpGZc9/0CJ8qP/XuVLNWcln8BMWmNYD3P
e3EPMqmyP1N0Gw+CVtp6KzeeQwn4K5zr5ONe4g4SN1iy97hLQzvKbckA0RZn2lgpn9GjUhKpCDaU
BQzTKOfnrnOzxKQhyB+/4BeZq2BNABX7BUncqU3NJ6cAoaHZ2D9DfBK8N3YimoFJCt5ROCLxS0Jc
u/6TVSh/gQZ/8Anf+5eFXsS6s4CY2HT6+nGAdSRm/9Hd3OA9YKHAJPUxXAz+SgPCA4R5lE2uYiz4
C9NwMXlHmYGDAh8fN1tHY/1hxxNlXpNfHXolGhLsoHSoMRc2zWUqB/jHYmc92mx9XNIuVhrieSKe
DRboAyZOH5jBGdVEjLtycp/VeCYeltm4mmmLAwL+3qAKSGRl6NzHtu+E/CB6jOCZwtAALipH7RD3
PPvuNc273UyPbrbBcpnvrVz+p1td7EpU+vmh7kPnWA0O+h8OH1f97XN0sMQzOLISksWeUdiK+PIA
tZyAYA6MusR4CZxqorKWm3HhDoctX3xO0F/+feG9d2ia+5EWdfQbqsPKzMISblFl5V4/6k/wP8iZ
S/BpMbRwr+57lD3hpalmm6iUntdhgLTttl1BLMXWcwF8ejwYhdv0Hr4W3cH5Rky0cg9M7mCy+rL0
bQF/ZsZ9ofLRoaD7H/fpqsTI9D1xgfEnpNZZHXSc8dF6TA5UcEPSh7yjc8dLUOrvQGManP1p8emv
7a/Yf2u/QagYsXok5/TNLC6inLkAi5ZWwsgXB7dlVOEbMvSgMVqo6NuHYoIiucBHFge/4PO2uYHF
JIelDi4RHSbaENmR+ZlJ9HELX5sWVlxfsn2dULBIThjxahHTzgzkxdQQerJe8abAQyZuLB9WjuoV
nsLFlBjiKjwkrf9OGo3RIZFBsXC4SUHOiQeeDBYspX70NoquvlFjLDqWAKpcyMExN6qHVQyU6WOA
gxn89N3BKiVE+WOKb4gKRHnW2xvFrw/mosWyxi/9YucQcHk8Taw6KROP4gYqSinorGvoZA+cOkhd
6Ict7whz0Gkx0MC0bmWU9mNR2hT4K2bz4NQIvJWttm1AsoDHfXZgFV2I3Nl1crsdIOoOTnYJYQhl
Asd1m7EmxyliHpSKmFrCqQkKszdRgWF7o2Ded0eXFTKDsTWbFVYNTEkAGaXotctD2IJdgpywf/NX
i/dacQGCeIYRnotjCqxB3Ah45ODIoNBghsVe4DRApzn+3exostZ4qRvTTkZzhrbsRm/cxRWcajsL
SCfuZQdy1x/0k91uGBLPAQSOjRE1DH56KLugvUEUNeXglBw5gJVXuDuvi+AnEH0ncrh9/X70pGB5
OohO8BbnFNUJsXIWBJqwUdsVb6Idr9zKzr0rK2t/auti0NIQmZDGNvp3JyUKsr//sPrRKfz6HKIj
8cD92GJgNODm1eZ5gJynbbcwPZLfMLIRFiAK4ilinxEhXRO5SL54qPopbYyatpzp7bgzviMDlpOy
xyOJk44lpmPyT2ZcpCMyv0fIGGCs5ch/SeruAUYOPsk/BBRYF1067nugTDmGXhcssqk0wEtJV/RE
PsmfmIKcCpWVEEBqQZT1dDxSckrxJighRoRHU8PmSob8vLb4iUkcKtUcIs8JNKfVQmptbH6wY+GO
4je0cr+OPEMYivvoGNB+0+zA9OJTifT4Nn/a16kY3/ActHxUTd4f/YYplP+j3w7OmFGcXQYJFq6a
W41vQNdjas7JEyEU426L3cz7bMTJSX6MGGIdkMm8fz/+jY0+svMLhjhdZBhyxmRpf3QkGaAzX+nZ
9u87udkvUr+6RuVJbEA5uCYNbJNU+2uVyIRUF2YBu1TpXJCFQJnnsHSg9pOY1gdDR4lpAWKZsM1I
sSKoG6sXssWQUB38ptsO7k3zNeqEpa9YnbAaPr2Dy1uy6rCPZXTDefO7wlf6jkXzBxMsvouANM3/
TsvBeyrvSP68xXcpLIuO3fBrr21exE3G/xDV3jQ/oXxHMaCOSNsoniR5rfJ8hHj8oawp+SW5b7dh
i02GQA+79uTrCpqX2itZcZApkbejWULpRZSCA8d/zXlKktyHUYVkxGdY5l4pBUgvH6hwhBaNtCKy
7PcHdh+JhYSdijC3Z1SIIB7ILJmWY78hG/ptDX1wIBliNWlp3Fk27XbQQWJztnrrknJRtW/DsyTb
VXii+OIq1pw/TXR0D92hmsXryhiPXCQKwWg8Ht/sh2FZR/l+PjA7r6qHDnK0hsXKZE5DnE+YE6RA
hyTDI2lxCkrB5I5FZcUCh1REY47cEI89MZ0it1cMoskRZWyMKS7qSh83NrwBQCJjXKMhqYwFP6bm
CLQB8WFUcas0xyBIRVDfsBR40fzBI4D+FsljmEHlfhE0zqhxIoWsPKOipFZh8jNCMqncMEs4GMsf
iUCaImxgAeUE27UvCGwV9wSKUOFGIXEityVGWIwiRrRLKKrpdK64MGIcO5OYLiXg+2ifrnEV0ZYT
1IppOJZ2fAFrPBBshNY8yhKI/KXTwrnBkRhXxqzEkl2WjP2d00iuRMt9Mk5hRCjmDiqXSprjlSPo
Wx8XIEHQsBfxhG2P2ff0tpe493NYYzrwQH6SM/HC4BtUl29D2yCEH/mVwoTDjk/8QfHU+49LyzbM
nWEA+f8NiXJc0LMbRb306Zy89Djyi1sBu4Rdh79uQAazLuSBYvnAbzBM3CTvDJqQoPOtF2ohsb0T
haLsjFL4vTiyqd6bi1644cpTFrz8u/kycgrC0pJi9Gly+lBVU2SxhHgJTiSsEAhjoCL7Jl+crtop
vTtF04n944arjrjtiSZr0UOW2bRX8YuAQ3kdOcJmbOh0U21bCome+LQBr+sT3KnZwI4ICUWPKNs/
zyCubExB5+UUDRV1+wdPsacp50xjgrsfdTLTDJSjlU1onblRed+cVlQ91LA//z+mbjOIaLwZEqvM
2msg+6SyQs9Gf2vJc3IMJOzxgdBL9swnhcqbv7RB7f/fOPHLXRf7Q0mz57gAIBEBiTwH0Oc4VTcz
3F6TBBwEgru014iBpZGV4ekSlALsWkbJAuXLkyZNmZC28KlmI0aA9TGpiHAT0iEGj/cf3RUJYIn5
+MN5RNI9NND3SzihqPWQJyK3OplwusSraMAkznp6TEGhVCnsYJi6cH7y63dtYcHo6MhQ0hsKB66c
BeKr1sIU8Uvt28JcTG6anJ5C4JPvkGvFn7IOUMDq7THjqf64Bocl3Anp+ErCPwbgxIRIN8Y5//a2
JUlX0FuB6wEWmCEAT7P8+NgXC/itDZrdgyGOJbFxFCdJcKWvC6uF85TFyvWQ32Kl2ONYavkH6gnu
2XA4rO2hfJlbKEWnGIAsnBVGO760cJWJeRkF+wiTtg/vX6GHa266HGJSaoqZ381bxbIMGRGArqZr
EHoCZQkeEq6TrmwE6G76ZL74YhrV9DvQhFHHj+RrWvwG3RBuKy7XhGzjM7Unz0u46/JJBQMSVguz
Q55LYTyzXDCpJHIJLuNxTBgSDTkA0ddBwjoXVoVc6w5ep7K+eFDCxlIBugVR4OtPZvXytH2dAjWt
yU6tWTBkiyPtBN7Jzjfp0abxCj6NoU9PillMyZNUsWLfXBh5kO4/ZIOHg/sp97I22/PXXlqN4XHQ
tHNsIfG+5ylSN4vaDsPeuJ5fqK6pwX/VwsO6TuXpxKIcG0R5l3TzHmsgng15Q2wVxga/ZalWIEux
Hfyj6TybFNW2MPyLrJIk8JWMYLZNXygjgomkiL/+PntO3brnzsyZPt1tyw5rvesN4oUDq4jzI4lp
25fXtcomFFa54nQRZj/CVkY46ol/F9CeAVz48Pl79gX9AjfNf5cP7SQXhjhewE3EDpYhOwkDEPJI
100g7hFtfF1T3P1bLeJLm7jy9tzBVljVYIHDUUfiIf8XMYrZv2cju7CO9iq/ZnC7machexNMdQl/
CjFtEvwtIREkPFjEDcgsWs5NrhT8G7guhINAbyy0WeYcFoggtfNJgvlTcq0IC1+mU9SArHkxkxZf
GdwAmFlEL0v/pjCCq32fdjCfvnEyTBkVCkPVYtmBSv2cwaUiEN7we+aflpI7LUZ4/La7Ny7jwq/z
3qvoxLBrwkOSMUk+FZHC///Cwlrl54loZPH/IsbiDuJyAeGcrpwZ1XXgYiizyiAjXaA0ixnEhlFK
UNA43Tw1WMDNuDlmwR+1n08EcD4sJ4W9kChzkJKL3HP7v4Pm5dn0fXT4bsFZjhlGhaPpkN+ly3jM
3xRUgIinn2equnWOPwU1Hvpq1Ak8kKkwQsltLLtcSiDnxFlmBwFoLKQGaChMgTEKwA5DuFwYc4SP
HZpZERSvwWU3Y5EEz6cFOTmrrfADQF9K1TQq11+GPeuX5Dp8jf5Y+WezAXJpCQeC3/RUOQqnloBc
Hb55a2HKo+Ks+4Nqpy/hexCb1cP7hYFkSPsamBQucHrFkf4FV6NqCYsDrF/sSgJg/lFvjuQsegn7
cNoo/rU3PotOCeqN8NrVRD46xdJjKKyWYSasRW3y9IqFuDr+9RVDIZwyKZMm6Q4KgiWOPmHHCwvu
hCcRwDwjbCoiEAvfmHKQwB6h5OG/eI9C2gYuHgR1AMo4UUFBWRI+IEYYqQVQn1P5MCUH/S3ggfBZ
f9qaDAiqoy80dIofm7AJOyTr1J/gF/RkKAFRXRXlE9uFqBCGpiwsZpaQIbmJEJwB+3auGGKOjaG8
6m0ICsQGRBPsTBa73byxmsg88qdQuQDqYaFnrZjQLYa2u06Cxlq3nmsKcOkRx+4r3NZLjceAm4Rb
XulOQNm4sGbCnMmc4PmzGm3scVZYWcIH2mW3KIavrRHALfYSor3+sYvXSfRt3YJDafHWfNIIkVWn
zioa0dELaMd9oDvzKugg/AwNg15doOQK+hgWx2YHmszjFvcsaNhQTawP3crT/e1z2HbefZjvHpPi
nC26w21RkU177q+rvzf5NGxmeGE0oMA0kv2HQeVQXt8WQRfdRakOLIikDNIsIKQnbD6ENorjZCXW
JP0/Vi2p8LYbiTYCiT6tQo/JGns2g936oZe+SEeUrkBii/7wt4GEm+3JaDgS7wDlyitAPY/VUd6h
QRX+cuXlCsxYhNdpMlOOb3pAJnXvFclGJMXIe5jA8upHhXd5wbFbQjPQNzDS+xXn7dXRxtwv5M0A
6oNaX5KNmlnyJuNdYYwMDLS64vEICc4UKTEmEQ+AfSC9v7m6/I1/cO9VRK2JAJpvIw3z9Yb2OR0y
WHw7GWFN5kGjWeitfyFGgMjTQh3qHbBoMqvYkEdIsODggTqTJreLMAgcwOeEkeObob41pwL9QnLU
+yBmekWgMWzXB6IwRBFPIsFSflRM2srDd6tstWl2kOddCmxzVR0aqoxio7NIkxDijA4bKIcZLayG
BVQvPDPvnLQV9ICeR+ABWs1H9PX6zF/hmUNtjhPqSEzXmH3xtmyy6EW4MQfMCEykip5cayl+RUt5
CtkxHaHOaaI3YVbkzJ+lNWIfLq7dtWd/1+q2IhevtWQM/xAOTOvcUU94rwYkFm3Ih+l7aUPkHw5K
LtY+LyVQOd8K4l/GbeGiYyMWTmfqg43f11fnD8nWWvsG9ZyGEbuT7Rs60teFaGzsELswCv9s0lV1
rIdlZ8s+kRX8sOSw1WzHCpZb7aYrzB7gyiy00kGf06PTJClaRG6ImI6S7K1xfemPtakUJmcWK99A
WSL3idEA8h3KywcdCrRDGo8L+R8YvsQKRkAoxm+oTz7TcshJNUrjL0bp9RyWzGOFn6c2gR24Kq4u
UR9QOvaQvStAJgg1ccIgEBEoHg7o+PwvtqvJ/EXvJIKBCBnG/7MIf+zaRbbXY2Wi3O0v4jPh5cXk
MwnNOaElANKDnBZycCpMZ0CyIPI5MMfSB926Izyb85R4NkYoYdUIfnTzK9SLpAse70ueL3T3WSdk
ib1JRptg2APJ1/CmZWQOpCnSj/HRCSG3NihgoGGPru8huUpzBputGMR+1/NWxw8Lsh2MFUa9EJcm
h+/AVZzuzJ4+z7GhvkdTYyErtrnZYWKKfGURYXZqy3PeVKLLCIq5LRbG4WolEf5VESlu/oOBOUIa
w+bsVWIlZmoNjT2DzfAhj2A2YMZEJuuxHeK4Gadwc/f1voqx8m//yGqLjC2tPZMY9x6RmjauYpZ7
RkGCYyulLEyQws5pTysORmRqeG9JjundKFZuQ2kO7eqoEvTabFGzMRA0FzlnAhfXtN5/16nbEJD2
xuupc02vHED/uq34qDwsiEt5Tm9zxNdM8m8OoxwtSlBR8PWUhRSiRmth1eOCyYkCrFAIJwj+EV/j
VI+5D3OnhTE04q1khK5F+ibbD3BAIVKNhdSYVn213xfzaHpMIjoSyNlq1HOQ5/DShskp21diC5UI
65HRgO3GohBmlcCuuHVzm8Xy/jVjEpxMYVBALBuE9zVTsz9m9mPtJJOjBOrDPX+1TIVNZ9U0KwGv
uj+vh8oSdeWvtSg1coH53IdJ6RJ1v6t87GB9bqKcoePJsO8bzrVmk41/pjiBOIc63LKxbT1yYLHz
vlx2u96iYIzxjvK/EiAYvIXXqNkUJfrydkjoDRHQ8BgmX9N6GwCrQsthnGvocMffMkMH+bM+ABT8
FBsVo6Crm3B58/1lr/El0i3ejtkGr9zjvqoPvy1H5k+Zf0oH5+CCoukiIVDhYDRg3fPz9LwW6mXj
66mr4bBHlQ/qSiJ1gSINawpov1Ta599IWw04RhkqMRnfPCGgFpBF7AYb9tPz/CbYxZLZB+du2F54
UrpsJ2SrkBmzx/FYA5bGkYa0RAiGhU00ZH51qFJVHJz2ty8jT5dAlT+m/wrnWwn5CUonjxPV1mfR
7SDL18zEVxXrq16pYN1eGqElwB9SY68gWT0YKUbmv9pp+KcJ+vsBhS7tCNUqBmx403CVQuokLJWJ
IAfQA/XurHrYMJvb/edUwQlmnonO9cSHXhxZdYSJrvDu436rOMvg5uC0h2+Q5gxQHKFJ4TYLCUEn
LKKe3bdkQqwhuQr3dhEdNjMP30TYK9LPHt/D3+KnkIlcrzocV/jes084uJSrJ01AO8cY+V8+D7Q/
LmpIYBwTlYyKDWMHigDmJTp+H3CGoKmgXaSPgF2JOQ2BBKwwvHyRmaDstTQGSmvU2gXW2rZCcODJ
AHM6q381johLdSIzerzAOCNPgQkoUMqqw3SMZrr2tKvLI2eldT+7X9o6ku1b2CtnmKzgyTfAVTu7
0PySnjoxaCZxSR/ri3p4A7rkuBqglUz3BgZG7I+rj9sva9RN5+0eUkYLz3KGveF3idXSTZi2nhuM
GnftqIMpVizfJUJx6W0LFe5eJGmw+e+T1xASnrGSZLKcPujn2LZPW93CaJZzrDhRTLotcFji9LmN
Ty3IxPy7zlwsxkdscvLsHL719dgffU5EMdawhkG+Xkh/JESTaaCuPrFq62uq8yHGpounk5/uyIAa
Rp0nTN2ujiDK1SW1xr/ppBcoFholJE+rMoCk3HHt8pKHBpudIbNNAJmJPWQaPOPvkZzjqUKCNiKY
wwA7NzT8qltMpaBDIUJKSiDhodWz63MW3U+w8HQo6hONH5yBG2/GiHKH3MTVM8ZgEz7PKGWM1Aac
oDMeABy84Oo+h8ZYxs433SNTumMXTQ7yAoa1h8YNWp+lwwghafjQ44/2+0ibjhCKEzFmNPelvmP6
EuS4KR4MhzG/uuADs7fg1MAeRxukAnthOUVuo1VNm1NL//LvZND5EuMfRUoJFRHHgs7Xto+DjIaS
VPY/ah8QVbnGw5jml8obciw3V/ryOxycMlQpDqfLwL+eZMyn2QXiAlYR+L19asIBTQaDajQRzodh
Mx/Gmo1DtA74c0n9jH8Zk7gKjR73nTTh3Hx3zk0dmSeImnaxu/Go6gB+BXGRanRnqe0A3x/rxmti
HWWoGdfDD7GaRB4PufDm5uK278+azWv1jdSt6T6jkvKPgonCwJh9Yp4XGrGIdmKczg3/Cs6Hx0CY
YlB7fBN4LwVVdI+SZZ+IKsuEvx80B5gOE05WDAyOMEAdaV5ibjhtyIolXCEg5TdoV+rFhCDa0LCX
YxAKYPAf8QPCCa43bnD55K7iYMOBKEKLQjWFrkcBVMOq2clG0rwKnmtqHCnSg26URe0ux3C3z9OK
Btuv8CoecBFY+ba3Ed1ZQSkF/VcPMsRFBRz3P67NZIsM6IeZgtNOzd1z322uqxcSZFc9mS4mNBRW
t3M+GApqO+ZG6z7KKYIVD8sMLaeVAQtk9GJWxpT/MdPWH2w1Cdhp+cYHoM1RtuMuhSBHICWhSowb
k7jeEnlVHdI/kygCBod+ehRTqjp+hObuy1sV10xnsO+D05I4FV3EwEZjwGsVCgU9eO1oane33Yer
ngpaRA1dCSZ3BrS2QJoWB4sJYzzxePMKBbfnhCoJNhBU+xhqKQtLAquhX+1qq/nYKa0EntBGIPXH
bwlXV4jX90D5Rh8mLN+IekZCRgWPp5p1uC4vqXFB451n4+K93oruNcAiQ5TRyeiDl5NgYOEu0pyK
qRBqWdw8MscZxdHHgRqLgTVkz759hwWGcZVwt9z9sDQwYX69CfzjcKGrHLJEBZ17N5mfUbmjdycO
Dap/NsI3OBM+K5OSx/BZPk8im3XHRlduu38G+lRqqi8Oh99UWkSaAxP2TWUZRQMfX4OPs3ueuOg5
iBgA4s6HGVTAkSRYhBnbEluLKdJXXjM47eazVP8m8oqHDDdCByuiRB6+6xiz9PKHh7BJ6PwxXXGp
D3YPRILcoFgybbAOuwDfRBtND9jrO+/GCrCyOVcJiGt/NOFAhYM5whWFx3B4IjE5POYQJiecihg/
W/WcaKvgoMEcf4NAl/YOjvIuDyGJ4jXRzuGbQH8lgBltGKFLgocvxKtoEngjTNp9BjpCP3e487Oq
Utg+YIf197glUJ3aJgEVT9eAQKLYhcwr5jYjVz2kxMpDSraI/lPheujsDVJQvAgi42+F80MT4pbF
BRvBLTNZV7DPNiPYltEbjRKlyoqD5TcRYn54qVhOQC6mcF+993hclcOJdoAXiZ4hwlwHKEBYbHUX
2Ydhh+0VmGFOkTV97PUNa1MIKHkMzmMMqxlfzwfGArBO/uVWcFRilDKhNjAIZLFYeGhzv2BbOfQP
cKwn9wIvhM9C477SuaY3TywJxErju4iJA9IRU1D+Bpcdj4dRHzJhdqt4k7JgN8I2VJRpHIBojFZ8
a1j5RGPUK0GjbkJ19TUDDxSFsbb32I/4XoQ/QHwOjB2WGis9zm3CQVkAUtj5mLNUR1bKWxhPwXOf
CK8FpgdLsADVcDoc9sGXBsywzDURG0KKw8n1AuzCzRsHua0YIEl3RyTyHZ9rziQknCLfCZ3On4DV
pJ5Dxo1kJStquayMZFfX3Cu8LdlnEkUHZd/BWtho7NVvOWoK9FXm/idy2jEx4KDHrn3fangslHso
9MI8exPptd/XhbJUX6jI9rpJ1YdoU4wGCVYe9+sc6VzlKXrwdrPSljusogk5H4yu2FVSg+nMA57m
HiPZ1ikvMngWbg/aiVnufJBg75jD0V2xengc6up++sTmcUdSO3ILp8ex/PxnH/ECr6RNR4TxHs6I
J+dTsOBC2UvTFR4IMWVgaUfY6e1AtmFfSYflYeeJ0yfRIqAfjT8/Y2CitzhyeEiOwh7CoWPl3PpC
OEIVw3GAQsuGqeqhkx5thMUPXSnmYv/4sOR78chAiDs78g5QWWFDCzI9eyEz7A2lMbtpgMPugSx2
HzkIzvY/qPHUdEivoXQ+WE0cDGVnoen68YJ2O0qCQxXuxHl45XDctLcAHPoDpc4bVRuxN0Y4dglV
K1fMbqkFsJ4ZjKgCU2VDH273Ia8y+ePqFiRZD47rb13+Lbs/hTgwhKWSK8jXIglu90XpcD1Rdnzx
O0RMm0YT+WYdqAb7IxD68Q5/oY3YXrikUbRF+FyUZ9LewDhzrOZE+NoTfn4T7r7UgvaEYakQ54nk
muWBn7y0Wbti5bDMTE6yz2Ii/IqvNV7Cj/GOrmlnWhyy5Z6UesWRlnh8OM6GxZC4pxVvCT0UEdv4
y/QwObMLYVjIMfo9CosgaEiUOAIFBTArUdLdt3BduWiZSFTbTLf79BeKUHNzyXCvwaxGv0ZskMOZ
ppg8Ab42Z8znSJsv1I/Qgvdi0JUveW1wg0FO+u5gqFuvmh/htdLxf4DtnC/FTvj+szfG54zLBjGn
R5zKLHEjJYS2NJihYsexTRAFeG+umNMJiCRjP4nrka0GAD2GJqp6zLTFdZfU8e02TIpj+4FnoH7+
Zd6vQeWDWdTNo1mGXeWIyQLYv5BijKgJqfgiGitMvBfYnTKGuJxOhRNxOE5g4QjHmpG24Nd/41TE
QjTxIpUAfy1vR6HNatpUR3rvDV59zgizkrSyR8Sx0/zVL1daPj3tgB3DByIPplqgRmHLUdN8DwlS
/NOHmhkxJh5d5fmf7pyEQeTVHOBa1LGEXjudEoDjnBSFxX1Sfm0SDEykG9z9upudEXdD3K3mXGmm
5t7v8UdDc9MmY+Q7PBN6PFPIZDmF0XSxgkNK44hcT9p7xEXskUk5RtrD95iikl5xCyOBmQuG/fgA
MMIa/FuWdjWpDJASDkOqvlbUTNpYr6fX94lSbW5sSRJdo3b8DXuH/t1FLa6IRapz4Cvr5e3PP/cX
R2UGWSpMOPasls4EKhAHLTRRZZcfNHA0jQHd/fDYqAxSsfB1bqZfifmxOdxnfY8/bOM1Im0P6wPE
wNgDiDXtqPhohTBJyIoVehZKb4z+T9iIlP7naZ+wH8I+gBxrzMFLLlzg1Azrdh796/Iguks4UOxo
rL8qbZbHGw6sA5kBw/A1let2lxPyDuv7ytl1PdLAfk8UeLpHC5sxVuzWv1v85TZnYxS1swM748yC
qKnRNav90UglAOhFgg3gOoiB4uIhEG6wRedAFq7c/rIgfw0K+i0CMdslM3HQjTr8NmCEMAokS5Ol
0/4tuaiuiAOtK+Cj3Zuf89pOMv/RJyGCqws5glAjQGiGVfILHkRb3bjmCq+nMYf8Lu8nhbTI/mrH
5Y8KWyip08C4ZAG0elA4LLNkW5ggiIgT9j38FRNajkvrfBBzoNKGLc+Mk5u08PDIef0BMEJAWDxw
AWBIKZLZPGp9GrnX8BFopIOKefSP2FtqyNuumAivxfmHFQKs4fLxcTUF9QAuoSXaDYaIJhBb89J4
etYmimaCrhWdpKmoUNmkOOWE2PwMTj1UFxMPU0q4DnOzhnSYwALFvCMEt2EAW89qf4KRprkW41A6
5xofBgrqKfFymFaiDSH0zC2WYkpyqBaHjRMFghcl8puwiMrG12kRbwZIpb6dRxv484rUd4ShI5P5
vTggRXG4xKujiEnv4gPiv+EhVzF/eoat5FN7iCSH14q4jEtv8c+qjrr/ovo/L9s3wOMev4Co0NEh
nIFwh8uoLOYDXDZ3HO5Fkmo0ChxGhhHCMA/+Qsk7j2uQ5zkMMPFVC/C1w3hE/GtiB14kjigKMX7j
mhKOJ4lhTyhbeaocASNqepBkQQ9BbYIt3AiHTw87RD4rql3H69nCxYTqShhM7iaYnC3n4Vy3zzzy
ASKH8zlcLkfYPApuKHwIsD5KJS5pHi+FbspEEmxEMHuOqGzxtSDjpWCDbWDEMKMfTKBPMOHRZ9+H
q/jXlUKJGaI1CNWF5D+D5sFgn2IaeTRBtvocihYHIn6mKkNvdENC6y1GjB8RO3MtWb3MwsnbtM7G
0sS3ndw66NHXi7l/tDAB+AoAeizLHfT/50KYXQiE/KBE1UIQJYqFyErlZqaSAfB7Uv5jdMhJ9TPo
gF+CWmXLZ8Ar4HxAQMGz9FTL90OqQ7RqjOP5qoVXj6QD+tg7Wnps+daiI61nVzi9J8BRekioFjYu
YE7EchWpA8L7zLlEK3gsFsqedGblhznvO6SsyPMy+yy8C34sQ4+OhZUb4XTjUQfNLZd4PQIvRerN
zaczqw6QF6Jsp8OBKl31XG3JNABUB1Oj2eJYSkEmGWyyEJ3+/oEosvsTc+Xs757bat+DCtF3H6qD
vuOoglHStXk4WlxhJFkMmjyxw4R1cnX3moqlv/PQwT82HxvOb27Ay9A5C0F9cFkJTP/7cH7QeLsa
Wg9O2HH2sGNFs4qHX/dobew+EiyXXELBTDcfAWT101xI6l0xqiZr1fsAh3MDnpglM7Qouv/41tt9
yei1GY8LaMJ7KFPNTKbftjFdsruohvW266xFNbQfU7BUR8Gyns2JPoH0vc5LvuNrJ5IOce+QB27+
CM/ZZ5Y/g8weJAG0GAi2cIcpfiydo+KqUXO1IymYZ0CUcOaPX7uE0codudz3+oEK99TE0syVjeDn
Jr1htU+niCfKN++CAsl4te3iNjTRi0BXK9mGdg/tna+MbvXwUcxiEy8FIAY7WTZ8Z4zR+ttnVHtr
QpeYHjkgPozsPondV6dCKkBUTwuQQTGyaGEdvKNT8Vka9qp0jVHFj6nucjsX5AJx1+H1vG9nZsCI
DcPM+pKSlEGRJTxVDzQiL7I7q5DMcDonRDzQ1ESFlz5EXq8Ipp/TOII0C0uKDQ/X0qbAVxpU7gPv
758Cv20d7+2hhMUDIIcNz6K18lEdNUlwg7N6YljaW74i0obug6BnAPN8uFVfYIRv/H5LusIP/JaB
aIEM38RgYQKh8h/nM9mqLRX1Mk+4PNBaw/QN3v2AVkVGcUSZ26Dt+jfYwIiiZrQEqvZFGWa/UBEi
2MOJuXGe+QHhy929N37JJO51+QGEZvTuorCkBT0QcR36mvt6Tnp394hnAc1HujI+iIZl1dMmOkps
edjL/q7NsHvvryGuWRl9clJi3MIxV1gflK9bJCJwkSCz4dWvBl//R2L4zcNr3zY8BVbuS2RnBI9V
CXwojI6/Tt64ffrndq/KQ4VRIIxw3ZERjz39RolFTiAPmqGUEZrlLEsWuDWNmXkBxaTNgesn/dk3
XI7IUYTdhMnibacdK6hXCMGIhFQhGwhEnKbwGUILa00ef0o4nd1btBAszIfsVfWmn7h9vlNN3Agk
o3x9bzAqfNSHfh3nxJg8LlI9TOtDeVE7WC0v2e3VEiOLIGMGDV81/Xi90nQajpb7k4YE6kGDW+Rr
qbO3jTKzb68Va04m9xTx1K1p/Fy5e/3+TDKxAGCpULJIFYBMgg79O34mu+bmvbJQA1GTFuKjeTf9
NoX7wK/+hcGXXH4co0KMd53W3At6chz81RJm5+lf9Q615Khddffbo/eQx2obS+nxp39JLQMxfiAV
y6Cq1TDkevDrmchkvjYIJQIqPh2whaw1sfbse3wFgGB5ot3nL57Q/boC0S17m0H/78fV1MId164e
4nCay17rG7U1ixom05iEfMD73wH/orfDN4XDdflptvfrMSsQdON3q1bRo1zc6bGyAtcKZfxBP1mB
bvSYjc8TeXL9BG3D4OTLUUk+ydtrkZJZt3xI7GapembJNd7yYnGMogBhvkl7xVhjAOnO+dDGEYcD
UixKek5WG2E+lvNKjCmYcPYL/cwG1B3W8ThhVGcbm62IoiVImWtxTnPRTCnK8YkZWFdGxeUYdeNK
e0AaU//AiglJYyBHlU+JTe3UOw4u/CDQGDYajhOc1pR3donFesfM/UqZvOvNQYFF+QlDBnYARIXS
TzpELE/R5pClSUpTLHXzd8rNkW6NzFe4k2XSL7vDj3JDgpXI6OeqBAUFcvv1u0/Qoycd8XuVMhaD
BafHLQbdHNVMVctPYA5Q419XzFk7CQc3OdBvP1iO/emtF6ro+NEAPMLkil0U3C85lCuOke+86C/L
59/vEVba8PfmbGFildh5Pb5WUQXZy3T49XddPyMWXe/ltqIXeeuuzmjUliH/DdwUjKOy1vr9cm9R
zJCwxlTAUx4+qREmqEcyeuuH37Db/BL3YcIb4HkeFbq2VP9TnRJ+Z46bsV3e50Wz/9wumd2itqnH
N8m7PfcJtA7V+hEN/gzur6Al+hrXqqCBo/cdGmQdgzCbhqdDBvfNMd3AzcbMRB/3GBQm2ZS59Pnx
8lT4IFDEEi77N9o8yVWbSc9misUX+JM0H3LWbUjFgpdO7gnuI8OBdcjYLsl9ahlqKzo+af1CVSWs
D1MC3pG0O0jm1WHvuBOGbOAv2NA+fAygGlRMtskcmYrT+c6ZRfC8IRZI9i+x0REh8y+iGvE/KxMT
cjqILy+b/ON1D4nbw0RNN2OOuzZHZTFTOMKhosbpdLsnjVz05x0qeghdf9v4FiOjKb21IVnTUqHK
tK8cpYPA7+1R0DQo70SaT8XX8nHDL/HJHm44SrPxjl4g9L/MChkewzmCqEtd4iA6Q/tL6X13vjCR
kSaYwLF0n/MtngZfzYrvpb0eWFSvkrP+FyipP86UslP27hwH8hf7Dc+cZxSLFzxs7ABSIAkO3Ng2
GrN/XltCbuSvRbTymlfWUkP2Q5x4CPY7c0kG0+vqyVhKcM+HpQe1MZh+rewMZ/cISunEfTwsdtvr
+N4P+HTmyIBdqtcAkJLAHjw5Q3Vb6rtH6LRxbDGlCX0d4B8odlfTGBv2dt0xgTNQBfWhp69lyUlA
KXV72g/pnGSm3AglbOHW5iK8WKFzk4bxWhn5/heGSalB5v9G8zMFio8R2vnFIP1JJvlU8n/2doxn
WryFituWzoe07fGUzwKYUDDT2TgUPVQUMr+2MwLiQidSFoM//HGPq/SKuwSyQU4ThPz0NgUnIaeN
fGH2jhUmUaKggGCJbLdQmCWTnexsFCKXM3Sv+h9jLsH1pg3jVokmws+YjiGA88TaEP3l8sHpRJkl
BAIFoUKWDGZuyUvuKvYLAMbLbtYSS8vwhHA57VmUXMX6i28lYjmbyRlGCEAMOPTR9E6FLUJuN2Tg
abaSxKayaXX/OeCCtb+63SLcXsQsrI/m3Z+IhTqvB32cGgAFHzTS+FaFxWtaEr/6qjYtR8XgtUyC
nCVShsaiYECpYiwB7tabqnpQaF4xiDSoMsSa3b2HvBrUQykPWKcEEPy2eRZm+QFKXA1BSJnK/eiM
+S22c7Fr4YcNMut4c705H4X44A6blLIZHI6BzSjV4/R2yOuIwzYbQXegs+pyXzVXKiJ7BBx/DMB+
7FLmsY+RCU3UKfsb/XP5YDeQ4sEGU9c1yXK/bmVzRdtHtQoHNcw6Hy5MR8Y93X1OS1W37vcXY3jz
tRUiLqGoEMdj4/6AOQSXhpjWcim9xz1X7lm84RwQvMAKwU0Fvjj7MNp2oXuYQgqBKADxlvW73LHJ
gyYoUplkz+SKMxZrGk2md7C6YVC/4HvffJ4q7B+ytHhyDP6uC5JUv5p/Z7iMrubu9BH0Vzwx+wOZ
dMCbRZP2bjwj9d5gdngFC4rL9eu9oUPATYP8MeTvrhv64XRYwOuyTLJ4aAu58ni7oeLS/Nl0ZPha
TdNuXElDSUUGQvCld5an0xzAE4q+1T+KAwwt+PIZ8KdLsSIy643QuLAepz96GMCagZBsQs6f5MH4
duyWdZhY1/l1TPN8GUzE2mCm0IGM0VikCgR1YRfcJ48CAQiyEACaJdNQkZfLVANjiNyefir7eDP8
BGc1yLYvRoh4pmBnbSnzuXfwRhBms4MZcA8L8JQSGy40rkYicODSBggaEofB1fYJF/qObQsQaUaO
MyJkL2sdY9RDhpL6vQWlPZ7UIhoAcGmeBVr8Wd7Y/3TVOhiawIdqRmTv3Xv8nFJvfRn/7CUcSUlg
gAop3ajuEX5e4FtZVy4w2PnohRE6xr3ghpguQky8ZNLIBQ2x+J+7rZITJpXbpIXQ2IePP9Hf078v
4Qljqm9PROAr4RPDNx0bKOg92JTKEnaEQMChnqGNd0UaG+gK+RDM0ASKzsQQNLuT/JvmQS7+qIxf
JOZqzzqkIwHrnbxHtxmmWGyQGxDJvbFhWhiFdzWGfH+hgPocYKSypM+AcIfc0dSAl5UFeoTT23XC
Ff9ZL18psrb8bekREOiJgImwd18aZvzahY8zN1mG6h7ptD5NJ6dImypvJ5UsadTYb87aCaT580MS
vPiy9RDqYL3R2RhTAGKAmdxgC3Q7Wrtk2IQygrWpEBfg9IqNwN84n1NRgd8fHzQ8CHy+MBb9nPiB
gkdkd8shBA9K9bQH/0xXeXvu0Lytwfrm1eggPLUHyfg6sAvGn5aq/klcSPJBewuhOF4S4Rh1cGF9
0Tg6MqlEFW2Po2CWQHilBoEHNqjh/GierS1yD95f15zxGQ/ZMTpvfzvtNRrs2RXaCD0+nv+2gaYa
KpOHKOtOQocxz25ehvQY7Sv0qMQnkg35Vd8lJI8Ass5KF4vvZ8Q753xyF68mbQrnyZLnzyNsuMah
jk6Z7/pM2xlOipnFm4kmq7k3rSpGDTKpqN8JE80rdSQVOVY4PFz38irdwjeUIKiYGvQM9/m1g/ch
dfhw6ry5dtYkcP0gYd8cQ4UQcpmxTzBVChZG8Degh1Yx2nHqYtiDPOZUr3jwGr4LBvr0scn4bi9u
wCasNt7Upy0fcuB91OdowNCG6kMl9z+9oK/tbr95XS2yjyfXkQ5VIh+rpiPLQQ0wRNdO/0N7wWwa
ucIjMMSouR43/3KmYBWrd8dM540D+U17gccZhUVnmaB3AOH4mZZa2GkvVnewvHU4Wx9IJb/ptwoy
nRAyiROHu1gP9Hz3QuythwYX+WsiMnhSzOsImZU/TiT2I0u2ZEL94cCh2NB6UPntxiMnA/ueZn9N
hjoNtZ7SyIB3Dny4/HfZwWBXiFHIBHmMRxtj1NkCr6QaDS3utPW2pLrxsVQ/7EgNFYGcLgUei1vM
2A6q+5lgQmn+M+zpW8tKoww5G4rFoXyu1ufv3D8aC1LNwi0rMEbBpI/IY/y4cTylco31ETok7BCo
QddjF9dT17Dio/7HjMk2lkIIL2R1vPGcqrlhhYeDJFxXJ+E8+zszfvxgkezr4znWOJOlKO6wPIz+
E6717twDBfaZdgx1cbtNT2jiNtubTEemgoje+z5wHNI9LRIWMO/CWuertnYlONRWGsZ+EZw/keXz
HkDYxnZr3qy/li+KtdfRj0WIZWG5a+GPS1phH3bSFO9yODeYEPaQxGylIULvQVC506WMk9obMeqd
ZU/UknGBgmhSrf0Qcaqw4phL90NadKAC2m9+t3/HhCAJWH3J8Ctm/H1NZHA8UJnSh4qUA6K3BgTC
AqeLofQ/tgTNwWgntAeOsXtQnzHKSGYyMJzC3zGz+zc/e5IootpgzY0T9efSJOKIBbFnYJkTMYo2
5E1cDtXunM+SvOtJDBFhr9DufirERaBYZLEw6YGJbPgjTNEO0DiFoJWvyLC2YKZc3wKaZHAKFiiN
vp0zJEL+49eYiwg6jtEBSY1E2ot6CwRTJoV+jXoiX5zUuWEXR1IMVyzi1dXHmmkWpYc6OJlI6l/e
I/MWfXaml59nZWQuQThmrZ3dLcbn0Wkwdu4qBYSVl9ZMaApAyKyTSPmBllGE3g5nsCbGoZ13We6o
cGveImyjN7y1h074+n0dmIfWG+YYf8+4CubGw1qRq2LPZt1hRlDcf5ZNm41C+lKAKTgWvFS9Q7zK
hEsi833SEjabirlGMLTHLIvx8OHNVhsYNTDgQRAUK0C7yVjK7xr7b7zfvlHgNa7rLji4InPBuH51
6YUg6M4YC/7YjY8+XgbMLmGUvIbh3J+6fLprIvoeTNx9MISGBlZiqXMgydcBO/mCXENAcjufLapd
u4CobM/ewUmZXlJvkbsLZrHSFDkUoUa4jnBlt3ajWO0HCABa5z8uC3KgJsa8cYhCgrsPO3USXNp6
qsnjkgTCYT8L5UcExUDNg8cFthhxkUkEw4OrA9lzOlbxhLR/6VzdSdedBp1fnCyVmBe/3SvBsR78
I7g1piXGHiYRdJMd/e2Byg+vfRig8aRVhhMcFAURjzlzaYC39CaseQl/hteE7cFSfmZzKZmgM6BJ
ZskR3zrrbNYh649MKCou7pgC7Qv/kwk3Evvmfyyd2ZKiyhaGn8gIFRW9TUYBUcAJbwyHEnAAFRHw
6feXfU7sON11uqtsBTJzrX/9g+QmwDRisgrL4HT/CpgbkJyGz+WVKaQ5hnqu/7ajZJa2m+a6Ul+4
Wxdz7h3REsqXmSHOaeUqpABFATYsnI/9y+1UDTKEfISR0a+ElkVtzDbRoecc9tnLmNYaoZS5M735
fXWL3UsNRzUFLZULzrN3fYB80aSyoXhEVsCQmSFIxkhNCrAgsj2iFAgVLquZp3p5oT3DWwvW+QcX
MbD4gFwji3zNDrQkGSbFkJX2Qab1tNJ88PZmEvIIH0pQwLmATQTmM8AI4A0xUa0wUMW71BgNgtdb
e3H2jNZFOy0Ij4BcNy2Ceia9YR0KJ4TpKHX/cN7PCyZCf5/xcrwYfLFMdNQ9lfgkJdtm8LWHe4T+
ZF6UAz1PYvD8+7ZjgLH/Q3VQToRgULWVIrludSouq65FwpZffZhD5Gy2hS6HPGr497QNEZPOVGMD
INXv9PwhMAtUslK8chrGIf0AQ4V+NEJLB81U2zwAg9EE/1M535aH2vNpDWs9Hm/34rE4OF0RJRFr
P+oS78uMI9FIn2C6b/i0lMGYUQZrK5bi9Qc1s54zZHyt4zTMzsbIdKirtHZiXrqbatPu8ZqG7KNC
kNMv75uRGjVu945M3bQjipS91k/EurBbiy2Oj+A9T6xQhd6FWYkOVFnjgkWCU/7H8A5hAsaMdGvi
ZTq+TATNSxM1NB90elB/mq82+idwRsf3TiZRMeAiaOfofFnDe5MR0OoZgF0HzRg3nbywVjn715m4
5dsX/qHQ9lTXYv/WB9i2GHheFExtWujxpv84HwaFiIn+lYktXg/JXq0/7rtriUJ4BJfLKGlfMCj8
u9440dTg0Zc5wogNMNGQIytl5IJx3pxxgpMJ9QuDt0S3OmvLGjKm3n/0Rg320jo6oy1kdaDcCaW2
MVzSkWbU7jxyHW05rwLVZJ9mZIwvK1Ip95KvanZeyL0WI4bd9g7jBG6MotcF4+Of91zCKHxTnesE
cEvAgs36xyk3oxyXUrd/uYJMIJicElr2oJ/YspHIWbs084RD4B9fO8ZyxjI1GxFmVndqGbGD7jXK
/+zfzCFWFn6EhSxUjtvvcwjDBcShjN2eubsDpmZYY09O5q4tJlm4rNw7Xi94sMFwXejRxtMqE5vK
bOd3Nz3eoV1DsqBtRahpM+DEYWOiZ6gCDdVeShPl/VTcX1ZJq6f1Gm+s1x3kb8ZPZWTYkY5utHI0
9HDizplMRJeaWgyh8BnrMo/SCvcx0X+LGkRGD4Zf43z7rmHnlW7QbqQ7EQtQ0SMsSmzGedg54K7i
S/8S2N0fcQmkUUv7Lz5quPzG+TbFARB5//q+gLmtbakylNd02Jh5Pv9MHEQlCha2DD3oIWVGx2xg
AFaD7oA0iLD42qx+nHYkn5cDEqVruXoYCALuZI/1+KNMSBGrAu/zs5S5EwT00YUau8wGBMA9EmPg
ck1H2odgtJUhG4sG7j4qIPvId73h9H0UrflYCuZJJTUU+JHoLQB4eyypdFe/OOc4DAOIDP3Z+ram
hrp08dyFJnAGgN9lFCosUE2+6T1U8nLT6xv9GzI2hExIdknL4a1ov7czb5aIpw3MSHvyGZP58BTt
jAbkHICaKeIFEN/L7VFGRgBNLstA4SowAYeplAk0ZDv4JoyHzzvFK4MBjqlUWLgiE381WsveWbJ3
gH+k5QTUc0ky0ksZYw9/k3OfMF6OKWa2V/4ZvD0EhLAj/+bTRAnl7iioZPiNQQXZysI8k69fKNa8
5TJ2u6i9hqftqFr9I4budvAOWXXSreUvs6zFx7HEH+SE5RH+Qu6RLotBqblE8Yq+/ThXGDqQXkGV
Q+rFdB9P57WP/Ti8zp+YUzlCc5g+gKK0EAtwjMM/DPlz/buYU3ERk8l6YW0twUcngBE05T89Mzov
TE4efLKSowQ/iJsxh+momMxNObnlyN+AsvKS7KcimD9jkCKMUqX3YwaWAg1zNTcnW0jZEvPY5fHn
XPwkAbxrgI7JOis9z+aDFfiWDtupZYIuXfKXvw1Jm2iU7A5qJqMMcVfVGMgCfuZMEYy3nHlioU3x
XKh6jfZgC2mEvlXyD/szpk737bpPgTE8YYK6lpbwUt3FX1IaVP78g728PhhBcdpzBqMUIhQajvDN
52GRZzHsREnwwHaYLFmex8yn/GlUGz3Rx+o6ko337qNxQpT5LO2aSRoiJQgkqE3oBRiMIYBiGoRy
RE6fAHt8sNLFC1u+AuaaifPInDQGk6mPXILz7xdiFekEfywQhgRzsIAbXIwbvKDM6D5N7HLwk5GX
VLrqQpHcZZDWpCAI3OLBY7S3mBRD4S7op7kG/wKJhmL/sH6tCU50+DcsY9gsbZvP/3+bCpRXmcLA
zOwfEQtqNNGyoDc8YHN+3/GiSNBwwKVroEhRIL5nLJFcB2v+mSxqfb9fUJ7f7O22c5P2BkSkTSnH
ZalOJcR1G3EL7nvna6ZYY2d0wBJDkrBLEXJG/GPdQx13X0bRao8LtJySZTABLUExWbHfSH5lI/Xt
MvsVx1eYkLNPT6etVqM1bDWOMEUkm3+3FY+HaTjEgOzYLOCK9yll5Z/PYKaj4To8ia9puR/7wJzV
FmWyAFjngyOT3DHL5UvJAoXMeDkHFWE6b6y1Mcc6udQAbts16haTg8+Lyn+yPMu5vpvD/+oKZp4v
91zJ5GV3ArXbZrrvBBhm6UPpw41+cPIUl65ru+stZxkl7c+8Gk+SJS/ZXIqPtUr+SGLvw8tzFcHb
uBuUCrlzb/VfouU4pJkH/5lp/otA97HtjJ763l1NnNyPOd/HtLYYrsWTngX6C8diXDEmGjG3kb00
LJViQJPcPcVMRoxNQTVqeoNt7Hc9kDH+vbIrzpJ13OBQor3RSYEis9JEF3hIpo/sfTvaP41snrJJ
z53s7NepccgNdm70/CkuZ9YIcFfPZ0XkXCe641OB0SbdW7GB2LTB801gH3teVGaMtwDOV7nhOFwd
OhDXhQl699alMzKCKA3sNbPeqxbhS1DrGkaDwbmhyPqw9wCrXrH0hJU/i65u6/mMj1rbWcElFLjj
ySO8TA0f0gFJncoKOEn6I+baRCZ6X4PO4rJXBfKHF6Ve3ljIrt18dkn084BWBa8R7Rx1Fja51fl2
/YvdKyKxoeidUKZD0KBJtmqt7TmgOU8BbJMNpB1FbqKNtc+Ey+azmrGEKO3J9EKnQy+MwkrnKRlf
6UbRiRdGPtCTI7q0Ix0dktVyg/E4RA2gd2vvgyG/ZwBxAS31EAz5heJEekJebvqF62ye1fP5TBmL
f2EKu2eV2nQEUumJMYBvdIXG53uYfJya96CAb/HCsJJuNs82LPHKsYPmD192WnKNhnQFdBf6h6ij
o0SR+d44cAMg05TpI592NMDeUjo8EYajOfZlOKUUWD1XT60P7lnlAoy0iBPtgFybptl/mRF3at3r
mjT/l+BqYHekfQ6+0+z8Cne3CD+km4aHCcAdW/cfBFGRnODxcAclVNibgcGkYdxbfw7vQ/ozqlT3
NeNjRRn4z0+PUjF2fdVxCnOFUwnN8bp9QL2nFS3WkwhefsdOrfN9ZnO5eJ5xcDAqiY/fNgELM3rO
Ahiuk6FWMRVeppaqLIb6HqgS8TSdpxuMKOfYqPWq8bq3bbfV39lCkZpfit6eA7YwGdn72Ysxi4Bj
srsvQNUoVh9het7NMxez5dUD22xO+nd0VCh9dpwvZCrAORjcSQVi54LWE1ynHxOl6r4ULvQXMdgv
XjebpheJqKBTp10mzZbbgVjqn8Kcdn893o1QziWGTHzju9aA7EBUoPOci4hdStHz/p2iMwjtX2mR
ghYCsEZSiDpzUBxp41Rb3RVA3Mt/lzZNNLF7lEcfpwPW5O++0z4cZDbd7XYOu5tdkHkaPRX5qhpp
nR0oL5JnQxIFVs/qFBMM5C9v6K77kTj2mGKTvckpzlkqzUa+vNKRjBpcDDZyZL5UaJY0BEtaCjMI
mh4pcpg/8b7vVH7arqIHyg3IVnS6fWWJspd3BQcL+qiqwzmeUVjSZeRYBAJMCAyfgKJu+FXCIH/r
4DaONq40H0oFj3Ud8aRcakFvraBFoDFhvIFGaxqaU8itFBez+9RVewJYuzPvj0lvV5ANPebw3Tvm
Q/AJbgy/6UDG/5AJnA3MXUahCBFE9CSR/0723/wdNS5DQmyCaAJgxlHpwX6B+l2v6goc36hgEBq9
zeuPAd7DaumhHow5/o2bYEobU9jKAIrYV2hMx/CneNoWc+fTVX73R7FDWq8jo6dy1RPfEVWNSYIi
bn43MW9Q0GN1kEqr8StURSDp6ZyyQ9nqQDats1aiD64zZFLcqc8p01GcGLPbzVZOvbEF1E0ISWL3
qb7dx5DirgKjfBl/S7j2++lfHxOU2hsvCcHRu1/CU2w06aLItdP4jEcJ2QRh+IDhzuOMZpOjDS4k
NHEJydHtwSOr0Z7al/eMICk9gyq5oWsOifdWxNnt1VqgVtNBq4PqDzFf4dTs8BzqR56Eb9RtqO7R
AR9rFtYoN3pS6/alPNLTBaNBypRKHt4ziZny4H9Q6+I/YSAxqMPnEZbA3U06ZioT14kMwqIngWlt
hg9r+ge9ggzELnzUENYbqIhlLo9Hk+qk4505fqX/EVAbq9RmC+Ywu8g3fm6gout4KU7DG20lHd8S
UiraHrlbcExyCcjeBpc9j8LhUDufB/65VaZwLeiY519Ye5IV/46hX5dU0PUN74kftR7eBtjkw+B9
aDBWZJfdxifILpD7ee/ZDC5LrS1DJJwNfQS/SCo4xT8ORumUKMJezNWU6gy2Kw7wAWecjN46g3fW
gQzTmOnzOY7yy4l5bDzeBhQUEMnmOH04TyqEfyl0qOeGOjWKPUZcMUsNvoQnp5+xrhOrfi7TLuWc
6PKBwojSyVYG+iWiSsHZBRYwpNKoa3fFQ09IU8a5t2X7ogCA3vjNafZKWn66R9krsSCwLnrJhD+X
84f9/244ygH1q3CKjh49UdWBN2hSejPKp3eLzyHZD7WDTYPI6UE+evD+6Perhe4KxJKZywy3kJuT
HXqJ4eKTAU44cHhXy4kYKppCAd/y6Ez6+ns6IRhtW0Fi95B18j2EBrGGmfxIEifbebVfAM+VfIH0
Qcz2wURkFbAwvODBJbtvqt8cFqbcvgEjgCSuGYM2jJ+pmXG89mH7VcwwxT417x27tCumpHqLZRCu
Gfar1Qi4fpkKEeRvtBDttkt+fGW+sC/96Mi03431GM7ITQtSAwJWYvJd1Ddt5AS5rAU63rpj06B8
vdmWL+xO3ArnEzI1m3gTPXo3nKJdlzPfzscGWVW6HbCboTmYb2Vd7O7DoKx5+FQn2iOGAKtaYQm7
hJy3QHj3l5ngWJh+TbBWK7Vo/Laqry9D4Ag85/rPG94QOg1xGNu5VAM/NIMddrrih3Z2i9NSZjI6
sORT0OywjT5XXysDf820H43LE/sP7Yff6w8fDjG54BP1tVSccgkDum9+RpqYr0wfyeoNTF1x4omK
WazfM3JjRemGgTVfgAgyfUuN+LP2aegeAu91zFVQ3jMZlW7IdxZ2SN8PcWlh8dC6b4esCkoJpYFO
gxOxoq2cT+Ab+zkMpl5geTGxAKvfDBpIbHj7xmTimt9wRZZO7v+I2Wpx/rYCirc0V/zVOvwkKFRw
FshEPjXBaROXqe6Nn8HnwcEArPTWN2+cZIs/CLVL/zDUDoP9qrlNa73DSAjfXb8daB2oGI8Hxo49
5ikXiEwTrBeFkmqe4dwNXHblLHYic+TlB9eMeONZFqFcs/CUWFbcrzTPszZ/f2MpNbD4aHiDLydW
fMfB1fhXhe3F4WpDQtVWRif4aR4JwBGlUo8RMNsYmwWm3Yw/bSemZHspnnfIYgk8dnW/r3hdUEP+
gz8rsmXcGL+X5l/VrU8hJ62zIqePpe2qWrAvMMXGYVg/vAVmlsbmCQfd1+z7yh7Y993qQf3/097r
w36rXg4R+ovIcfxkga3jIPIMCdnZWuBSBblBsOpRvhtM/ZjTpUx/dYO+gcoRQGTuPHTf8F5bIiSm
3mjrrw52ZxGtHC4pD6IG48wzeNX4h0MxYPCPa2v4Ky3a+5H8Uc+TQZgeTLe4xDxfe+gSVRt4mJZb
A7GAVb5QZpbhV3093vQZMTbc3Qf77GwUQ+ih7W74ZejOadqlP0lzPi4rDGe061YCNsgzF/IkIr5W
RYFr7oa4sSyIRVuW0nQINLUX3uC6SK9IyPWV2We+0NMHJzDyK6N1fJr9TBH+pLsrUusZtl55Rqrf
zvAEZX7K6tHhe9J+MSrR2XO2AMUhnqMP4Y+3XU5NMO/ki8iL+v8pVik3gwfVA8YUaXeuXAiDVtaK
Yywmq80mzpbQ6lKNtEsmXOzL82twWRMKtO07uAxqvfjM7Yu4FcLq4hyxskT8mKImCJ3GkqeALodN
6+0/RM39mLLqymEYMVJVNB4rzaVS1qPG0uKJZbSenAtDDUwWjdGiJTWeY/3fc/TC4XYW3fS+oEf0
kA27nH1c+g7hSD8YnsLXOE1sTgD6InonW9Mc+XCwhjl6zt9aOyem/tTYxrx4Ib1k70fCUSVpxwMf
PfAoC6Ni3otnKowc/Ec9aaDP9uPQF774YxiGp/FX8xrHM65dmx5z5eRaZ8q2W7z0g/P0D+xcsonk
f42/Ymm9+jqaCcwYULldPkrgP3FjEYwaWojE0aLbMZWeo0DzG5GrCncbdB5hiLj/Znv7NFqCAjM3
lkQx7JdhI3HcD33eO/x4D/Ljnrv3gTOmMWAjsE4UCz/esKAei/F2CFLIo4PD52TGXTZqSHuTGfT8
hQx85zU84ScahyrzBW2cCc33SFWYAhIK/sbgM/UhWHqCfxI4zWUYST6j/GLRLk6kmUrmaEAvRYMv
+zWmmhCvYIzCxkpmIeGC1YoUnYUwtAF3AoNXqpgfQp9leFsNkCCI05/GCtKc6D2L6BW55QbRLJSL
VWfaUt2PzQk4GLwvghP1xyy7GQ/+v9ZfnKy9bRGFQcbQVi0WlhJsyEQMR2gcuVajRQjP7V79jZ8i
lKUwEC8oPmZE2jQj7v0mFtZo8SAyGvTsb3Aee3/YQfZpAZly2T/QaqtbSwVdF4oLAQTHG4ZhDLuo
qP7JrkbEIoNpJZBXHTQwOdmLfPUdYFE7pvgQV/IlfgSUMj6ZzPrFEo/T0tkMYMxbBvf+FNfYg6gy
k7bwvjDhbqbXwJdIUUDzGP/YFf2Pf0CqssXXVe6o32SGQnN89e7rEWbMQ0jmGzJ/eB5HDGBeMDuE
xTbOeYVcgdqFPW/4xtS1SJ8aNF5sY70OY3sBvUMS1HNhjDq82eZ9/GqZN/LwUb7vNcgUm/sa6G+n
at0oAdwOW4WdLltR//Jk/QMaWylT46rJeM3BFBLhj/XRZwqnwONN+wHLugLW1SfIp/t6Ej8S9wd4
1Eadh35YaSvekUxUad10l9H4wfemewcQY/wxZQI/0Zxs+wzAicAYDr81SFFc8Rc84E7SE87b8XMC
KlLrUOhOZt4iyAEDsTc6Z6Ir9G8t3mA12h2tiNmq4owutqMPl1TpFOWckF87M2uOiqBDZ45a3IVL
BDTQ1YeHHgdvuWw4en5M27spLrmIqyY3BzrL5+K99G5kQf+ZaLnUVuUbAoP1AfCMPgxPp5/Pc/WB
qjcdzMsthYIPNRrxPXgi45Ewt8XmNhVy6DjklqU3W1YNGO8CwYsXAySYUlaJ5EPFjGy+gCUr+bP9
RQgTWDUWpY5QYhSVgJiNNmy1TdwyylM6CxY4loGFC5JzW/Yccl6QLmeJtekNxYTJs6QaSPowo9Db
S2cQ2LkwHhyXunMtrCdqPmxeUXwVLSEav9JEfIW3/vCnKZwN2rfAEFRXaeS6eoanIUIPotK0xnfy
0Cc5WDyG0yfVfiKvYxQdIKU5BAOQ0uEXX7aPww9g5vI6yk34Z1B+qQx/Agduwsi//0UOlYR64Yy6
/oyGoaoZjxTN4DjHZOQ2d+CmUZ9S6BOUUvAvwA6y7Lt9yMkDcbSBN5bj2aj7oZewbxh6F+G7wXpK
k7hTYgY4AeZaD7GdDBJW6B/r5e0pYaDU4TK3hHrQ5XMk0B+AVxlY8kHt27pnyWQ798M1s7XbNbjB
s3/esW5MJDZXo2HQeqB3n8a8tfT4/Rk+WEJVsMNady3oVwqGkxYgTBzcQMSspsYkdQsJhCyzxnCB
VPYDugSphO9N14PwXDpMDghHFJWjYtUhmtN6/1e4INnIpZmR4U2jz3JyZ1QNqKrEMVkhHpTe+3xN
8AwOn2+7SQzYMMr0jEYrmWOhlzjYTdRgggH3z/mcrh6+BOsedCXtRtdBNCEfbcM4mWB2aZGAPIQ+
R45WYBIw4FOpl1hCQS2S6BJ9VrBIAtx56eIAdnj3AP4F8rVhlDx4x7wi6A3RknituO7vLDPe6bBH
NdD1pVRhTU0HMC4qbfyD/INQhNx1ap+H6sJK6OL5hDGStIgAZdSTEJSIbp02jv3J2KVolo359TRx
hx0tJRIc+iauUz0Z7CkBtPczRjYpf4SGjEmL5Fs91hhtQEUp5hXlcIS5CfoQAPtyzQQVkdyFT/wD
mcsuoFDMWRh+rysS5ulXwM2g/uCRYOcn92sOxReuKnwlss4eMC0apkDaumMSK8Nl5a8ZRkgKKxQo
95OvxpmNiykJ5Gc1s3gskrjuHbpoQ8Bg2ZJ4TlrLpc1kVkSPZavTjn4mvKfLoa2acpQAqap/dRge
pFYtlI5Q4pH/ONKRf0/kUccdrwJIL/AA1HmP6w8Kd6hslzNoCNXOEbkAGPzr7TLMeE4c2FUdWyUb
6W2kiOChdtVaArMC5dP98ARHIzxDlOiw3BYo5Wo0qhFUx6jbB8MAK95rQcLSuWrtWz7wIx8QP7yk
cuGMZUBTvooK1hJUpK/RhbGuN3/E/+WiOl/BYzEIC1mnMihNFkzOZlhST8TGYSV3X4HlSQq8ZQaD
I2TWajHU/P4QwNB8lTY4fL2lCBVMMOyoO5j2v6ZEJ2rMn0ER5GeFRb/t3iGI0DxBUzYIOZTVNhNG
KFmo4oxlMfv7k1UozJNNyPloyXDkGOUsr0uLYC2mg44IS5bjvYM2BaKxNlrciUPCK78ryA+eCn6H
R/QFskExS8keoTr+4be3YVaLuFnan0DopsIEqA/Wa+xWzDn5E4Csx78UP/jXhiEpM9QVrMX3fFlC
nxTjxXtTYFTPaS4VNKWJlLNrQT+VIl/O+IeehnuoIKMTLJ43tWdzpb7JCGJDM4pfFUY8eCqaT/FY
/mthqVDlz0FDfE25ehB/exASy+nAdGqkpEwU8SyHTnt3oueK8QBGNcwGcq2pLTCuWqSrfdiZVm4W
sRPa51ELOxGiHJc4GLIz9kNCJj4mGmbu/gQhHQ8GQqMrWc/eICzHJj/AtjB08H1Is1Od28XHvymk
3QFj3IJ+oXcVAq72X8bdnTNwXaIrVTzAaOTKShrsCnd0DbD1zeale28cVK2ba2H+WkAb3sdjaH06
dp2xaMEooPOPOGkm02BIt2/fZ5zdEKovXP1bV6jYSmAVTmwTuFI254FFHqtWy8fv+E3QZKieqvNi
Jdc9iXqFd7lC8zb3/hngZWycK3ZjKJ0siDPwyIpBgsJjzslYLGiMJn8FPhyoGMUHosLA21cOoAbj
e9Fyhlc6BFJcSh982LXSJYbJ2Bg3b9yYqAa+iJ2AAQbzTb6mICs9Cq8YAZM/Mg95O61KaKhTdJS3
r4vQmYDbLLobzay8EsDV65N46jzxmj4HnC4vA0KbXnEJcDmn9X3Kk2Cs0dGwCJG7XDIT+h957Shl
VYtycNMjlIXU10KvIDWL/dJq59am0mNDw8Pa7kwBjRgY5tl6oneG8NMDRMjq4gGarD2vekXTaSmM
9GrRNt6ncV5f+NiwWfR6k9CwtaL5I29H5EwPaAOAsgSk6h+iK9HhlOdP1+pdHEAHeo2WNgal24Wc
oAS6MnI/IIG7I/eRwRHUCXdjHm4a07dQViNGbleO8AtPjqbUTvKyzimyJVpoHsNerCKQeKA++Xl5
aicTk1wumYsUlTwlVBeJdv96qQsDD5BWH42sbAL7RR3ANtNGQEIZ461/NiVSWlH8psn6+bHagA1v
jd6ZFo7j7IdvBdEs0B3uQB+S/CwxZkU6lkiSJEebykHDvWDH5mBWep6aikmzqJBzj9/8EigF2xxh
YGNedMJk+2dCXgBdBy4mn5jJQoDH/cjADaID4DeaScbpgIPG4iRfM/6evzlaOg5zHc5lxj8TZvtz
3hiDXxTUEKbG1sd7lEybZWA9hYLkL2iYTY/hXK44hucDa2QhLWAQG1Yw67Vzfvr2PM4RPfH7rbHf
Mdn/W8vEogSn/GGEjplCRlYr6yZmgXN5Mhz6Ib0FuRZdEqpVLeBSg8/z3qRvcS7LgB0GR6SSiSPg
PRN7FfwHt2hQU6gYLUNtsb8U4U+vvvr8wzCR8QlAPBFGVLz/m6Nj1HX59xoc9Zj2rco5C22F6IiV
qGW6KwUeFCPFNSiACHQEM7j2qhZLwrYpFXP3yQnfoPYPYQf6I72KuxBOP34yOz22r+3PQc249Mvl
ocr0R4yGZB7BiA4AkXlvxnDKSPWNhWatjQzqhMYr3dfHv2MDzLYyeYQ4o/z2F+ql9nRP/lLSuD5X
PyH/L0F8yFrgLNPT/YRYJ+BtqTCoOKUmU64VrkyUELX2u3MI4tMq1AXeD4BLBtTm1HllHGuJWY4D
wpsqqVnoQ2Riy5537c/fE9+FYt4FROdKIDLBTpgC6rSHuEdEpq5Q13fNoTNhJwK3WdVj4hH32Ls/
w/IrcJ134AKPN2wWHRFdef4hna8mP224WmGOA7lM38vF9+ZQktgajEPm5NyPDs9sx7tK+0+UEh/N
uY+Ej3iWW4EpyEtCKxIQfGEWde50oRMaHR5ubipFIZQE6q5Wgx6GL5Q0+tSoF/GzjdYdT2HRyQoo
AlFgLkOkmwMrGUoRe9cUrTIU3BhgpnUfXUp0A9wmINsQDrWZYddZWV28FRQdMrdceJC0ZSgLlA7s
0Rqct/AoYN64HrJGcX09AHlzMsOQvmoPdw3JSdkiYWCI8ZDCXMI+BMZ1hKFDIwE4eunYO94xCoIH
jaCDMu9EZJ/453fIqNYoGeOhvuKxpVCGL39bcZ6puF2DYqG2/CCNYuceZHMEJ5yQ81wr6kugxjVF
9L8dRZifXCxZCwnF7A4WMmVqdgA1tVw9iOyPhILgVoAVAEwfqmmiTdYc31wdnqefCMa+8jVoiarM
5JULdoPUkJFA44/bV1bId36SippxO7AH7d39RGHCwdzUgJnU8FtvTV6Hz1MDRECr/kJLDlSpeRng
L0OUt4TfkojS7so+fvA4s8DcKvGGbXUzqajBih+rUGysTgAwF98+YAsPb9ML9+YGsulaKnJZiRoN
NW9Gks0xz90SpaPiAUD6mdxvuxtFyxYxaDsnxr//fGdF5z7R7ytcXMfuakA7i8qQ/tiSqFKm40lG
PQpKC/LrdT+WzArqBOOt5qfie9MdGCDG/oQJ7LgQfl8mRN7mkQZ0LhGUwWly+HsfoealUYhe5MG3
7eERX4kdXaJKeV4AakSOaF68tqWePgB0oXE2reHVd/N6QFDcGkXJ8d2AyMQ9bUXJitMsnxO4l0O/
lGTht8H7ktpj6jPP61bCy7ieL+3A3MIvpwCgwLRMoIBgFZVJAq07GeOTUA1VOWMMC1im4y8kZ2zr
gcJULZkandkw6Mxq6H0M/yA3gBwe5B3k/xpKACGGzJ4UPqt29cf8LaCfxmZTGMypd/lix3TTRRoh
xVI21il8z94UxsGA5OM5jm3fO+I1jxhdUdm8piolJYixAILaoHO84qv0FohZF9ITiFMFzA9Uc7e8
RpTavuqfyniRX24oo7lwECw63VlZWePEeF9GiZ5fiJcCASc9coDmR4yGWp8eAxsBMKQGEdgGrOry
xEBDkHpEGcwpjk8sc60h9QpSVUQ3CTOW0byAoyaK2n1D5L4Do/pMDd5rCYxtvsw70NlM0BQBc8jx
DRRkyd2Jn8yZGFoY6WUgL5KMh9zIrJpHzMhg8aJ71j1ulPH1D9dGN973qS/TtHihTbqmS0IitRTW
CJ6dKsGZuPZAmODQgigw8zi0OlONJKXeRsvOvQTPcH2o0xxmbzMmiZdxUFdPbfhN8omtP1a9/Vzy
ixFz72/MminMEy1jiQ1BPECGy6kRNxd1v6h0UBuj0/IN6KTkSAGBezQ6Yn1C7KnTRoTxgNff6ZUT
a/QPWwNe8URvZxlDFZTqnRs+HAvG+uJ34Nt5K5DoEUsyX33l4vIopnBnEutKFii0WUKWxuBCXOLN
0DGYdIyOYxqxvcvDLXF3XBkWfykpH1gz7hd/f6omfXP0Uo4GtkwNuBj1+c3k2UKfx1CE4cxvfRvy
o3DMvQJnBQDpgAXZimfBLxB+KEuH61dq0c0sYiyoTvjP/T0N/v2JEzO5W3DXl+HbsOLBVj7yPWME
eZSqklMp0S9nVR+k5mUyBa5lg2XfOAf2D0xXx8afc0rz9ycmCewJ9KSdBcNWGG0ryWQaJdLAfUWJ
/RGBbOKlIiTD4cxNvWAQAsh+tOGZmFfeo/aIIy2i20gijjiYQN8V7KaOLoEQlNqKDaZ0IzaTyqmL
vb5bPawtVBiczeVg95+Wa/bBlxLnCJO2Zd6FIiOlU7mHqEasgVzmVMCyvbZV/Z8pSmCTvwQKdrm4
4A9PZEQT+1whrhYtWMQE4q5woQa21phTLAXwkGwhFfMzHfsEDZymN8334W8IPS3JTKpzTgwVosms
GQCw2RGiRqSl4IR2EDXQOopDeUxoK+mAqPdRTbX26+lAVciiL4rrm9HelsNvXEzMtAhLCcrWQe+G
2sciuLnNzJY2UWZe8rsbXTpkD5O//eAQ1Sc05fdALXcdhivvP/khXxOz23rdTYb0x02dznUxwl0D
/Yf5lBE7JA5k87y1YA0k7FbqIOJeQ0zD4Gy0kOSPX9/9tM7n5r5n4yHxPKiTbEnee6ZO1j9COnhb
37tPcVJUYJW3mKYP/yh2Alkd3X2fA+JXGzyF4Ebz+gwFXm4l7C99NmoGnBB+BLSuaJLxRf+pr+hb
Cr0l9qoDhk2eOCodvtPrXQ5+PQXOiHF+2GToninKtEJfRbTNryPKND4NSVi0qPpz9mEZwhj+mGmX
AGZQKRhP8F/NWh+dNns2SY4DNIlPaUUxfErEfZGQasSZJI8JTkXZovBal4iGylpd7UM/o+ij5A6g
7+cQE/eoSi9SDUZh6NXm9zeTHxjVy35ev2YgusDKgzeI//6jldsv57f3gY3JNgVtnX/1B9owCt8E
jZTT7GcqDtIOeD8mkeKMl2ODURh7pxwg7BYnmTK/YN6OBZukuxczgP/9cnGi2BU1iAObD6/YnX4N
r5wIL37K4xDnyjU7o5G6XaIXQvh3W9Kh4J0/id2iSJH7/lc7lfsZ++ybw631KFM4f5gkP32HXtRh
Y9Y42HLrXBzxyEKzpkmkd9a6FUIp/dLrCHV6k8NAUpcjJsbM90+nz5OcPZXHS/yIQP6TEyLUL34j
oWdIjpwOG04Lz6DsYXuijOKezS8D2sLHqZyAWw0kmYD529WXI952/tckTIqMD8TZ25LnHLn0dsRx
I88Vo14+QxTe5ujOeXB4LAbmbWzzN/7BH7t0sBRleqRO8S9SMY/i1GO8Sm55AWOAvVI7jGzGbRzq
yiwM7zdM9+BPCWvhfQ0E3D5Mib2bszs3lg8svp9PdhufafnqzgVa9Zmnv8P9VxzkLEfVFqFaMPfK
j5zeAyQoPGePpc8gEscqYhRAsWTlTm1m0/Cw3VGdQgMul8yebB45SZdg16R8u0wKs+qzbFSOPoGW
ZHKVDIjmZQ6YtH6MYTrLO37f7FOUf7bfdXJ+IABiVlIxcFB1/zeihl3gfDoQ/7F0ZsuqYksU/SIi
7NFXegQEERV5MWSriL2ion59jfRUVNxbdar2tgHWWpkzZzPtTkFMOI2YZz719lYZvuwepr9nIy+9
NxSZ60m3amI2XxD8m5pbjG23Cx3gRmZgt6XtFHMB/0PvdGMIwifjCl/HPxGmZz4HFF8Xpsu36Dza
YVnaJKDbqM5h440bBL/TSM4D42+ZxJxiWlgwDoJki7PlGyb8G7udPmy8IywpuxnL5dZGjwAGjreS
he9X6fzBKH9gcku0w3QvVhooGjBVdesI7xfKqN1Yn+zRbVFKUFAz6qDFmhz62gR+zIjDt5UuXpio
o3O3qm/0gsofSRbi0j1/fKyDFL35tL6qxmxnRy2kHd5wfDX4XHzc4AFJjrpaXhYx0QLJVYGNHCOo
+u6wfpkHcikgvPwmN7hv6MwfZUPRuvAem/YJbPykT2n4oCrMS7Ybne1/eyBAUThSlde42ZM9/e/9
aOLBLbsNu/eC3djBdMKedHV2tx6n6YgJT6HrnM6UOoqtTx+wzeE3D6LJyaJ48ekNZfhcJaXYHNyH
5KQ9plf7gLruoa9ePAeQk8IzT6u20Er2XXMxPd0MLO7w9luhy5PnsQwJV885FmlQ0eSxxc0LPyLJ
U9e31Zx0uTOmyAA7n4NeTz7usFib0jiEW+qotj6akHsvFcJ4+LCnO2ZQy5PmACyJknY0PUMChonk
jBattr4AjH4wCmO7GvNolLoPeZnPIKA6l6P/ZQzIGbEQT8NOOhoOoTYJ+RsTQXp9LiYnj749Tsff
vflsmrT8U1BVGvme/erpD3CroyonimBUDKzdrT76boUFAPnpnYnRMV06R4azbVFIQC3iKw+Hr5k5
1Z3KA2Wj13doxX70ueHO4cseLF5tdyAv8UsmLp1DtOUOVeFkwsdgsIA3BpfomL27RNMf327J3/hC
2Fi0dha+YXMs40vo6Py87dBKDbHLodSnHgZzAH5HlmKIwIJ0AoeURqZ0HHFsHKXW0UhkHa2ojUoQ
kyEfa3IMvObZf+FJjD0I4zDsALcNB4L3NX7bpHoDNnBJLvkNswVduOz3DbjJBd79g26eW9TCVVOD
JNhhpwHeG8s8Q/F4+zQ9rWDAMKXhj4AxFEDclPoPNwlUDG8ylA8g9xChtDt6HfFGv4PpClZRoSsS
dOi75rcAzBEBoxzDdHygBXhhQ615DusxFRQILyoLEU7z7JdP7iSTdoEROQW0DpsxWN6NM/c6BC5x
tpw5nqNP/m2bTkFfvwab1puuF6T7KOvjthNjGTpikjM5aPDsBLrgJSDVd7Vhw39QHkz0racgpbda
QBURdODsYTSGMi3rIEcVcp3TkyvBRamcmUqNePvwb5suDK5sCGQ/ID59ZxtUfk3rzM7J8sZBUHu5
z/gY0f8UdkC8xCfIs56IwPJzW8uCw0oyAjv2XfjgXTT1vVPUu5jPu9dX0ursvIErbnbdnO4Gs70S
lx8fdwuhqm6Petnnmywfo87ZlWGBM4ZXOGFcO1gAs3eg1enFINmOJ1tQLZicz/nkfOGMVs7xlk0k
2jIK6jxHhxA+6bLjSoDWFG7gbrgze73g8vDuB/sKNSO/wybr8sgyDfQOTKL71qSTNwBvp2yjb7RA
S7aQDxW83skVAhR3uIxsJ99AX6mffyMOmoOV+bIfevHQRTh/jdm2tpxUIFpkS3W0CXIXsHnoQOZg
NuS1wA8G/kmsPyAq0mlRosD4J0CLbXE7gyR/c371MAVuw5OxFD3fzSzhAt7cotau0COckhKTvexE
l9a5kUYNsAdlaHGKfj0MbeyQxg5HB2lQK/4Hs4aOBO1/MESdQA62z3zawjyCnfVjcHBxxB/+hqMH
pQk4XgOpgnWeOtMh3Yz4fY04wYeTHdsuxgE0jSP4eKDzbFaU1D1gkx6wH9jNGVitghkBxx+zVnb7
0hhEwuM0MmT1AbRZZ/xsaOPLfLzlk1xABlgJa2d7HnNjHWjrMPazDzYq2JZr6Ww2hmXFTscOAaEV
QVPgefRVbIBs8zaDhjF2gIJyP+rxmHw3KRRuDjJUETAB3DhiYCFeQTAfsKLaGWj9MmPWpzthLwB0
5UNigSVTWIxDtELms29yaQjLeSDpwcozwJvMkMQDQrDcs/8tiPRw0PSaDRYMwQ3IaUiv0rDyvRoD
8qx3OrFj+BaNsYM46uy+ft/cd/UZ5j6PPd3UhV+GmN8ZYjDPOevGV7ok5nsuuQrkG3X/AhHTuV9n
s4T0T9A6Q7ucb+71gxd2Sbvs/veyLhKNpVeguQmiNiSK1BSwer3gRYHK4Lw3Fuicy86Xz3g5urch
NEmUaTuXN2dLgtxvZdgxMVloJndj9lowEEE6hYJIZW7OhUCTIjvDYWSkN0BKo2O3/14DBtAPpsfx
wDHSw4hIlwRjO2BwB4/qxwT7YvcUxLDMw5Z+jtCHioACkQMjSQDHgXYYBR5JlPxY6JJTvdewLj9h
BOz2F5tPrW3iC3ZR6E4wdyJJJq3HXT7MoWEDPnYjUcHcjX2pzZBb8aitYdJMQYwBnibO0R73RutO
AH2fRviiYSXujZ2Gs8sY1eaqq7oM5Hb2xexhBnY02iGDEN6ryizDO8jcAsZFlu9o03XLfWHP/Itk
ueAOCSNOm6lc3qBhJskAvFWrgt3ETaBTBinN+y8S5bHA3rlj46eevRP8NOnEBeg9OWFcaLufq4AE
C8GpxNcOMxsX/M+2LMQOBLZxF3J8zs9EjKFZgLtWuwDlHgHA8zf+lsjVh8Uwpoh0LUU7eEf8u3FW
pFyVoND7Q65iOUZ5Dq9MHUW77R92NJTIV80lRtqydhH2I+HeiuMK71Kgzybrc+/cjGgDlS1xj3+u
yKLjmMjvduzurMSt7TQQi1Fc5aAjIw+BcSWJwaToqPkHcXE1PaLVfYR1zE2Pme41VevYdqHaubeg
MnmoC3gYBSpki2Han5edxWc8g5CRZqqTMzwC2UYl62YQL0Sb2hgHAWkDBV8qsd5uiKUZLEUTcUki
9m0odLJM5IwAFTcNERozNVY2fvC0KklWxmGQnJtccbcfcVmg1s3ndIL2hsufD6wXpGWoodaZoDsc
BBmZmR3bcCbvYLKVUsD6OTcFr1LLDjF3lTdQAQ6ISmVODTEeAryJu4jsqjA1JONGvciCsg6bI35F
b+KZESmgoVZQm9YkBsHu/DJwq8L9G2HW581v15yD2Z07DWRy2Q9xO7uY6zbEBo7d+ZlWUmjw9FR0
WcJCUmoqaUic0nx2mNZQXk3H+G5qapM6pTYHYPiHs4Fv+N3Hd0SuYbFKLSuJcQn9aXJrm9UJh1LU
HiIGr/jrFxFMjSN0kqNL1QAexRjMKHMKI6CYq4j9moyf9yBV1FYexQQeJ/bBmCAj9dBiEVzz1Neg
WSRlwBIioxUFKKrXJk7qRnCYp2zhTwZw3b/nNrCetmWkqk/EK1YCkFVSeTaOlct0ZsXNazohIt/a
ZJqgSQIVbOOLHm/uS911gxeK2QSHhM9ei9tfLeLRmsYvb/NWrX3L+etEPLMu6a24S+HiAsb20VKJ
G4YExFplUPkZ3TJoml3D7SAcNAPGMXA2OC96lIyKb3AreUZ5Sy7oh5kQnKop9ceW7gTZ2QJTbqQc
swuHgocYXnZL4/vHvpEVzpcl07roIe7D6/w0/J9VsThhzsiHcr+uhWHI1amx0HTjr4ifwTHP4JK4
tHQwWO3Qh1Dd+vTXtUGLcHLxpdq4cPTqfxEUX2JmMH3qGdH85JcIAuz4rSFjDt87YL0X5ZdMOcMm
1+i+E0OV5ZgHAN7GzuRSBPIpkR4lpZBOP7Q/vBgdXsFfDH1aeqbkeZa10xai94d/BtCrR8nRIgzn
YOIvpF0o+NbMkZixYQqorDty+07w3KUGHGgWpqMXO7ErNm2XP+RW1sGsD1brQM/vi/xt1HCKzUfS
9TmAWLezW/47Yjk99hSY7LZL5PCU2ume1VtoWW2mrDsPVK1Mp0wHApyXLd5NwSBHY9OXAbTkqalO
xne7PpEgykq+JpxJ2HPyX7otg5AAfBqAZZjL8H/02jz1m8PVYnnafdLxZDvYG+zL8Jxi1ULw10yY
+eNl8BsdPyUZijtk//nwLhl/DUcoFxiLMDSrSGjQO5KpcnUHKYp9Of2aXsJ5fY0OjpWcJ7kyP0/2
Vg2EwFsn4SlwH5r9NHx1uDCVzI9cl0MDhduIEfr0KvIl4tgP4xCANjtiekGFzcXE4sBocRLtzbgG
HdE7Bqx3CjGxA0lcjhfu4vCtkcW008n6WY6RfQ5GH6pmvVdKtljWtzNZTDjts/STfMD17ozPbtDT
iYE56NSd7EXsPmqE1Ip/4p7yC8SAlPL9OePwHAF8JoRO/zo3u6kpOf6Zi5x72cWlC58UZlQIVfgK
uLIR3INbD/iwqJdeSNSxDmLIOKy0NhI9G9JhMUtTKzs5PFyH8W2Kn2jy01Fln66FFd/k6AfkbvTd
3xqjAtYeETeOw6DMOF/YWbL+EL901JOZpVbc5oZA22KKQVbvw1rrzvBbMV82KScpYZiErlnraYBh
U8YGkdyCi87SgVbYIy8K0Zj0ZeHxz9qV5nJYqykGUCjU2kbYRxB7GKWp6C1dF1+JBCsIKA9FPBON
2rbVoBFHq6bNPMROmF/AfuDwYgc64yIBOMjgk89HcyTbhRx11EkMpI1wAB4dsr+9524kWgHbzd3e
Ji+z05RgTq3t/8iIudRqPFVvqKgW1gBkVi/17RUYe1vn6+9ie7TB7vUuMycDthtkKqFEQvqYIYzm
0ndLbffCa6RwXhFPE2Pljz67W4iWwd+EC/tTw3GZxuPncJYGbe4OqRSUSrmyGM/kjAr6doAZU8vs
sJZbEiyRkYPxcxt7Y2vZoIcFjmcYzgBnlKUAJrJ/Qk6BH2ngRWaRSne5a80JaDj0avrrbWe0VnD1
5JVvPaL7aFTHj8CpoR4aF9KA8sGiRWvueLV8BxnXQmFVmbv+2Ha/c4YdYAe70iLIt32w6tJtFyRf
0kx3DST+jZ5x/RPKakoE1TeFDIP3IS/VFteUoATxPpmwPLpaX+ULpmV80sbFZDw7IbbGY5hHkEEa
W0DC42XhZPv1rATjRX4ZWx9yXPD159dTCKKcNIADTjOCIPNR9YdFTYyH11OyVD/67pg9GUNhw0AL
YQT1Njsn/GGGxBMFdamV91lXIWVJwWM2/t3vjskTRI/JzJttiRFxMb3U+A/H5hx7ePBf+4TwBtU1
Dgaaf8OSpsOU3jZx4VhtBBaU1J/YrdKuuaGkxI3j6yRkmAQ3soIIxW50jLjq6cRrBc+V+hS5Mhtm
ku7Y8SgrQ/YGnCRaw0CCdVDwUkwmzTMLjnvwpINxWo6D3B9FfXZwkF9y5Ion0QP/ZFs0RRxp/Bb2
MRb+NaM3Hrc8LvALuhYqaYiFZxZq4Vg1tXaCSvimEzEi9Vc6wAuJv1N684moBbEQlJX+nZ/DJv8E
8DOVP+MAw5ImemopCVRAqOfCaEJjPGXfnOdBuwVJjyG6LKwLHwgpiYwIaNl+aTuUIr9ACNwa8YS5
UE0opuvmRDdSDXy2JK5AhVwQccM2ylhTGofLqH6zgJsQIrW3TwNDppzC7NxCsCXuRVNcTle0+pSN
AESiRDte9O36iaIowwMlpNPsG67k5aUKj0bL6G9x7tTYJYOg8aFktUpwYG1noeWtNExJ9ogmtOLO
iRz+yrj7i+AyW+wAb3HGvgMKwe5S4OlKTq1CNNGQJrTCUqpN8ljMhozDTIKJW5I3zF96BqXKgSVU
xNiTyLmZ0hXyiPO67OtCWaH1aVvEgn2mNDAkq89YvGK0FCCUp0Tn4yyp3b292yKO+oLgepTuyPBB
rk9Vh7B91tG74Ao8VDuNuhy3ZJGZg0YBpv/u2ZSyI39wtn4pFfgN6pRz+uE4YQUSZMA83iYilKuV
HMak6C1K7bMJaYuqLfbtFBcQbG56zOnJbcoShAtN/GVqMwjpuZJAPlza/mN3vbK4gs6Ym5SxwjwR
WrPO+hvlgUwYSjwB3hm2RNC4K1dCQcKDkye3KVFW4rjIfZa2nv1A8tJVGXHe/dvqnykMb0rpBLGE
DkkLaZ+y+8Mk14Or1DKTz0XH5BprohvHhlXGQgO6zKimKUKlpIyDpiEuyAhU4qW/2bGluK8mB2Y1
dbGWi/HGOZqft/aQ1cOySNgTxFMsKcwWNWQBn1hsqmhoOMNpMBJxWpGATer+jGaO4nJjz3Ft701Q
cVIYExar1TTeZO42WGoFHfnALAlOAkOgAjgMk2Lsat2gMjasWrrTh6D9jCC0zmJJw5Qg6ZKHcnPM
8TLltpSAThr92OaR89vvCfNMOH7YQXiN6fLglRIXsKsp+nFhpcW3xWoGNvpnDMJA7CFFlUAuMCtK
tCRSe+KddLSWs/zN/sBSS9L0bXkD6vFeyynx2CMKVUxDGVXibZAaqk9fwUXVYJLkeJSVZoHeCq8/
thy2oQ6x3cLVkwsf/DQMUTUERMb6RhYg5iQyykiSO4FGX0M68SO/JaXK12IDl5n2Rz+zSvCtyIKU
B4MPJRNypTBue3cJkeu002GrywI6jD5mfvDC79UApcHSSkOIDGeKBY9fQRr0dRheuymbQR84GWsR
YHS8nKOfhl1hn5uoKMbN68OEo0hcJaeTOqwInWB/k3SEXs0FejmPuXQRMf4OBJUiTft7Wgxmh/Ap
QH8VYiDh3zCM9NtjhJjE07DPAB3YF10iCfnSkchzuhj+w333Eb+Vimh9e+KBz1QU/pGhxF2GiAAM
CCoN3X7+dTlH3vBpWMhUdFxbXmRT6s1sd173dtr8br7jSDRkMMMh5shIW+nwqcwBxcRwdUhHJo3L
a4hYc6XOVq/V6GjqMBW24JxbKo6ZD5FCHCEQIA1PmTT38Te2f15jse0zXHmtVv6zYJqNaCv780e9
dMEv8BTySLvx3EQF6a+e/uht387Wagj3aGQ2K3bhIqqNpWLdybJWzWK66RXEK4Hkafc+p4y04dzz
v57+VnT8I/dGgROJdp5HsbhcErS4Y0X+iPWLSFz++Y9xOY03hf03Z1Eh1oG37I+Y1Zq2vTPc86SJ
QcYpYOSMonTe7cJYMaO3qiG3wrv9jxEtNr7Pv8K1XQkoi5qjP1pX3opy/qQzdLulWMMjREys8M2T
cF3ndcb9B18px7udRqJEJIjOaVxoHY4eRODPMescA7S4b5B2wYuybYXsYq67jBQd7GZRaEgU7fgQ
wHaKjmfnd/hdDsalxzmbBwWV5zEJKEIl8ePJMUO8LGt+A8wUY6LgYEwrx2Ja3TWy4oin6Dz0yHbJ
HdfzaiQOavSwtrkaQbuBwbRaTUtq32jIpBcX5VG8m9sm4z8dUFnniYv52LsJm/8zQzvcLPlueWua
kLLKG+91FzW/a8WfiAIiSQ5eE+Tolbt5h6rlZjOVrBcDM/7KdcZ++TTFwtGPL7qmrCJCDqN2IEl2
R4sd1OzaIOB6WSMJjSIiEQ7UTC/ns3BjGZFGSAUZwMdJkkuCcZB/gHGlrZAi1ox3lY5fKu5Qhtpj
RjsYcC1lu5UivAKaK+3D3n7wmKDJJLNDJHB+Gx+IFO0kAsUmGp6upBnI7ySlQ1dBJx6EebIP7biy
IngKtH0yKtd4dOLwwoMfc1V45oDbDqxxKMENd16BIoFzcF8VLUyJhaIwSoOTybbL9rVxOdfdWJkB
1YlMsvLnvhtjjEeJxp1r8yP6Bv5SbbX69pukJ7gGdVODjOJsGIYYlBt6MaLeOFso76k1Ag5TCzhy
TDMbyPwGsGzTNf/Q+dU0yvhLdxZvPiElZM4RgjsK0lvf7w59DsKCon90CaqNGA4vXeqsEgcpLSJU
qz/Mwqf95Xrd5zzme/SC0W4/rwyoJDz6SG+Tg/NcNY3avpAaiRSdXYBtILIPPoxo8tNGV5g6LGxa
7e88jjuaxkOFRRgmqRS7/pGsFcyhhEdThSb/Zn70bNiZMq7pQe2BOKBA8B8dRbR7M3iyHzkbqtZJ
BDv5nyHpUx0epmL2usvPDiMSXZwLoMG0OsgScRJF7sJs9tsatyyTeaggELCF8Z0N+zqTGGauxFWf
DH8xYL9Hr3sdlcl1dvIhQzxQRPamvaWlvOmGyvC19OoSuMTeNJvmEt5bXV6NvtttAiC7oDAYHF53
NBlld3R7j9EfwcVsIDllq7JhBsD0D54b0u1fLfNsDSB8fcYvjpZXWBxJ2cJ3dUr9Fe4ZdvPI0KGc
XWYB5IKBzo17VEfcaLRpNLQ+D/1Xvy1hC38qK8v3QozlvjcpkDBML3gjNa+w8mv6X7yPZv1hKI1W
G88TleZt2NUOHGhLp3sfXhUZYPT1b1RsyxlAoELbRVrmZ3hs6/0PqexOf4CrHFrHkKCWv1kr4JRk
MAGFBMGInK0o+6DOksdK7JI7hlmECjBcxgW+4zTUaAKv9RBVkGquG5y/b8Vi1CJ+hhmKBaYBONz6
x72J/Zcc+G/aiBfAF+IaMgksTHsUCpGslLIvCGb9Hhg/vG9sjqQAxPHotmI94LuPm85SIpNpx3JB
r9U57XYeZo0tPVDS5DGmh2UW06eLbpHk61LzULJnGRFT1K8H1SB47QNvta9TS+N3TmJxehVYeIkM
q+n2zDa2B7qHL3XbhfdXfQ2+HVpJ7L1Y36wWwMH4SJor4DytCuVAT3+O8/0EGeyX1cfqgmcehqxf
DPbtXc9R/S9Smz3x6KBlfAjr1rMUjMO7fnIGVbCUeQdTqvD7penCSdS8WjwuTW1PXd+1Wjc+9xvm
gk6hdDc+Mr5iv6cI2rZRdHqzcRE63NjUW477QYpTsH4EvcaPdT1TzzJDyjBo55yQaB4sKjNe1JcW
rLf51tF9kNWIF3EjB2dnQzlIHck59YqORvjpE8czAaNu6SFNbnLabGDQaJwvIF569mIiQNi4oEwQ
KLVQkXnBDVdNww0BsTfS8GFEyrTmZt6ok40wea+v1p43Z2ja1+IQcIZHSurD981khjEwj+yGfru0
cPYcM/fi1XC1pB/cScW7+/tJ5vZPCQCVQ4nQjj0/Sj1JF5PRiQJJixtuj9Ief6QspZzHGd7zAipd
WswT2wcl1GDESuWEBfoDxWTndzUXCqmazUvdjuX4b4L4qjHyhlkjBOpt64fKrKm8aEQEHX+1eKjp
dGSo+JT02zc16v1K/cphgq6KBWRYnKFhWmxp3Wh8bhs5bTAnRY5Nu7FvgaLE1ajrV5okBFPjC3GJ
5mZvgQpa3lfi5GjZVnLsdf2cgV/B5vvy7nPpLYD6AAmRnw4CdULfA+fORyMhKt01zB6VOSqiu3En
IFSK7hEMfD0w1u2E8cu212B2XTMdWd8cyAmT3hwR19jxDluez6tP+jqeqvWGjxEG3t1KDbpNWK5E
7Z5lMuqBAlHpDwNjvf7wSvBp7vbH+Wjr3WaMXIh1ooaAMocRk5iw0bbBqfcJaLbezdESGAHQxImB
HIqOX3lDfosG47VFSU9Ipj5DM107CjZAaH3maKg9wDGxMorW6zZzWlqK8MNVGfACzKOxY7LhWhzH
wlBFWaozYkoRe4SfUY/NlacevuzFmW0hV3IhwJQYd/gZi8mTicF6iyQJas85E4JODWDCkIQz9+C9
JqCmzLJNfsfpxST+6Z+XMVvz4UQWvmwRXvIIxK5DYkNoXZhSdz0eZfqjs8vCDw5CPsHyEaOknw5F
SUBknsOveMnzLqROjpmOBoHsS+kMTK2ACcErEXCA6e+S+x5kBgp3BzqY4sp3Q43I2+NU+WJaLb9B
6CZauC6MG9gNfPguVC4dovwQNzpAoSx7uGA5+Q2Yj324EvIwmwA7MVLFwd6Ea6INojvbF1kJA4ee
CRT0azRLLVWsGZOUa2A4fCBPtueQHo5xT87mDLkDEkVDjD48QNt9BnvJVKICQs+HQX+avZlqXPkc
AzO5U6i/HWl2rk7ftyEuzrHAIe4wtk8bkufYMJs3k8XNYrepiyjAxNgAXcnwSgkD6nL2MwMGAAvW
bt1pIllJtKeCH1+JHqaidq3kYmO2IYVJItiAwqMlWh9WPD1CXDwwFTf5rTDIOiiKmXVRhGNghmBQ
e3tWWJ8MvuDRT9FUC+m6YwKi6DIKB+pIPuu/WHor/H+DAUAJwzuk9szEuSZW8oCHEPF5VAfIfPTT
FXWQV/ay6mjM5AdBcV9+Btd3p+Wff4jsUvsyNEP/xTycrhnHiwW7CvjD1X8DuGAPseNWMK3pSzmi
zdKjK5kt4NWUC8xcWnZxt/Y3FxjV6705M3FUB1BiqLLsah4ZoOfHsCtUgjNNN9QltiTSgP/ErPEK
Q1IvW3ZW9Rk9dratvs7jdlzfaLZAhL7acQISgXlgBhJ+pIqLdgOn+520VmAI+m2MdbSqDm/jk/mA
EwzWzZZ1CuyWYhPf7FZgfvv0NHSxN3f/Wuuo12Z+8qQ5AqZ7OdT2pvTxZ+sxea8hCTzQ6gM+Mbtg
PqO75fjU0eJ/o29cVIBN2oyTtP3kNdea0nwuIzi/NEl0h0nNxlJ+OdyQsc95iEhN6HGXGnKAgR2g
tAYAolh7kxigH/AJtJOwZeZ9eQDC76/JAZYqHPZR5e4EYvM983QHPpO2z2BqjWcX0GV2s9rkeSm1
mi6nz/yiwz2lOkmD7zI8Me1tGUEzlWNQc2kh7zzqSOWpHeOHt6EcAdA5ckA1NboKrJFtoYM0QTGC
D88YN9/KBUJI6N0YDgFPgG90ZaXCYWa8y+g/I8qdM44GqoNn2Lxj0DvGcQlzo45xsKddohxvuQwK
OGyN0uatOnAdtioH4mqg9batWWMlFQrDKuNg/wEryGoU8PW52fU1KwFtPaPQ5Tu6A/ILYXdz0sUx
XTNZ8CwGRnMWcNuX7F+HZqjSH0x0wOhuU0FfNzdoAES4kEJAB4OR0ADyOTJJcFYNa5mr0zOk/YBm
EBy41dnBw4GXxIWOSVqirf7aoDeCDdPcx1MVPGO1eM2EPqtmyiyiTQImYfxTDjV3bi8wASiAT1MY
Uw1rgEadzmHaHpgMTrFOA9VtQsMT4mjHHyJZ6qRsOGrwHnPEquYS/rgGbREO7JMsSen6+2DaHUPR
1at5wdyInlpwLvVrAFxT/bxxVL3LVszQxMYaksOa2xu3R3+HgjBIh1KP/fVqWYQGkwhmZFfEUHzX
9hx2Yw2akSgnKA08+4PRxT6AiJYxY1veSFw56ZO5btGJvQdx1Yb7KvO+OnDfMsQEnNgsCcU8L0Ka
5riFlrzQgP8oqwQ7h9SLUyWPuBG7bWK+GJ0yBF5lvZWi9SCeShU9W+rG8PCHjRVsKLwY2YuY1w/3
LeCEAwbkjnq3E7AVbQepF/tNTB8H3CvZA3YPHZ8CvjGNsgUj/OUwGzciLNOmk6HJ/j3Qewaqt+gw
FWIMoAnjZ2oG2X0bPa03OzntvkZJz3CuFMIIq4YziOKCuSY9aM9VKkAMB5ingLAofOqjkVHOLlvQ
h2FXnrC6GFO/Yceu9zb3moli0wNd42NEcXTleVm90GirtAemjyEeK65Tu8myY7R5BhT9UOhXhZVY
BSG7SHiJ5cRIvXfUZgNgYCKfhDkzjZglEh6PDR2e2FCQ2Btwcdtq6LhsQOpYUwMFQXtH5CWvAaxa
2YMmnhH44sZPcjX5d0/WDpdK+fJ3mg8GBw39GOXi789cg1XBXzisu6mIpYMjQtPdnuvE9HJXawzb
A48CTMgsgr2tSR0QIzfOf/DuD9kH6HbY3h9sJZAjVCsvZWDSnJ/ACXqEpLxkwITlnAlZgatUjw5O
y4TRa3e6hljEdXv2ckYtQ6mdvZhhx4rJQ8O42AFJF6g57prSse+8EdxqwVKavovFhnnU4EJUaJBy
qUKPf8x07Vg8/wT543GcrXwASBuoCwbBNaKdcZvem804aWyORjW96Ce2CAg+ENJ5eODH+6XO9p20
vWNLBybh3wurr+poCaihjZjXRLc20IUowXWmhPu6/DBbHGyKQdxZdFVgPmzEVnjnafwKl9c9jTn+
D4LBsRFuOihl9wTmsE4WX55ZBrVw3hfDOnnoWPjZjL/i5DJmjK3Te1kcWz5UTHWIYR8pHpFwsRLG
BaXDtgs8BFCMS0WScxs3IHnxH3lgvhbReh8nCWAilK6wN7TcfRg/QPOgAnKFCDrTbEEL+Y8QTJLB
3YDokVhse77Z8slq3WiwokgukFjDjK5AthEWNxPAmLVvhfARqRwUottwVtFgpT1cuiF+DGD0wilX
EloG5s1AkALobJwtjbvCKYsYaK7FlpUH1EaZBX1HoDnMV3mYghIlJMQirrucP9SrtCh/WXaHxMxK
YLTWW29ceDGPiFGUFMr4CQYhJ5L0jIB9MoXn9M6NwGijJJvRCFDXEO2tL404Uqcb2a254pi77VUt
qlPGnmxTpxf9RJV15zvjwKnOVJZtMAtaNtVUx8ytCqC4b8SiGaW0cyFwsaHiAZzIqVmPeIdiHFfk
IANFJS5UApszn5kIQOvOiqHgE7Q5Q9fOocUlsrDhYfFKe3CmV7MsyVrZxM3RhnwghYIu7uxtgcZu
qW1bjQBAB3YJFAGGRBzw+1+bODzSi/3IHb+qEb6669Sa1wkQnwgMQPPL4xnzkOKTS5qd1JMX3f7a
H0tzyQgD+gOwTENgnuQj7jIlT7jUAhcgG81K+1Mj5Wu8XWpqVkBb1ei7CWKw4HSlte6tMe+H/il9
JfO8jG07y2/MdJo57SHET5+cvbi/jl2VoCe6FQ3WPzU5qort2qH2N4hUwVMXaQqKc1EqMnyjwpLP
wCWOVVY23GL7vPK1sxNvuNbkm3WGnA6XIY0s2PMJviLo4p0TQdEfPP62qmvI7ReLylgoNtoaHlQ0
4QRQSwmyN9pcUV0soHc6mz1Pz4R5PpMSmno9awTpIJkZcLcBgmAa0GlKhiN6+yOlNnsQ152RnPmS
ck9eqdAVxSPw2sp/tA+Qn9+zixpSEHevvUSgoj86VJSMP8zr78Nwct8nkBsv48TFyAeYN25m/iBQ
xosGwhq0bKhP+HZfHOtSc17YxQt+JTUl98SW4TOzcJyNGQ8szKECejmCNk358LSiQw0oenf6irvp
UYBe0jjeT7iSu9B6kGjydqhzOdDMI6pS/e5VNfC1zaiC44cJG4Uz+wS7S2299UWFMzpyXf24Jcsq
aQCLz/3HzLyP8NIUaVknfdIs6BUk4wlgMAmTkFL0yzNo3r3Bh1XQqHWVesvjkWF+rr/yYtiVVBQh
d7jq2U2KrsHRzUNndvP9g4QhyNYURRm1S9Hhk5mDtvuhVj0jJ3RfzisH0vkoIPXM6Sv9EtxfEHpr
9mUeTS7lldMawy2+S1nokPGqj90Fgafqg9Ihb4LbERyCFkS90RkPgQuR8MP7wFJRyKO6fGESMuy1
rO7dXh7swzugMnrCZq3sY9g6cN8PhIkw9ulMufvdLz4oF/3J/ccdqHOwl1CeUCZibVCb7ad35h8o
g29D7nQDtEgZ1yTG9BnXqq3orIx7+rltvL8Wvl55qWr754SfIsOSGZL1fen9Qr/t5i+GkfthD8xX
K+ml1wXu/Rz8batzMHK1AQ8ce3W9iu8990HeRz8+nsJHnV776+99Ud+8/cHiXXoX+4Z0+W52NvkH
lan5IHiyQxvTfkf80OkDYxlONg6R8QfEcknASxmcBh4Y7hkpTQ9/qEl/VjRM/vQtIv7hMtD7RA4r
o0NhNV5xA8Jb4d36XsXwFud/N7v2zBaOf1foSFjTsz/fjW7t3Y6TqjUeaPtI0oKgaKefMTxSVvvG
lXkwWBhkt4efsQUQ+BJwWIcsREJSHCFRK3QAJ9oSTgSFQSd7QM55Dfq+jtjTYnhetMNIztmr1XnN
6r270lwEgKdXjGcAfvfQKzPZZX7bYuK6KnvDD++jTxB+AeXQVv1TwXz5H8gElCbhNHgP/2XQ/gEu
zTx8+nC4E65mAG3/moT9FYcv7Tt1Vczg77OOGoD91Ak4a8oRKATjS88oPbgX3EsY+MKRzbGCg+6U
n63PDeZcx+T5ePcDbNw7b26sPXgOP8j7b9X6vC4LS33IELoPendFeDKwaXZ5gYHWfNrKX9a6r89K
eCBk12kX+XVnNwY8Fsuv/nwbpwczSHu3gI0W9G+zfXXFrBvFnZoqcDkxnApu7UW/h2ld5XL7H3QT
bHl47O396hJ97nmqUo4qbA/WFcYZWmNyLBzIOmNa+IDtLu1OSlQdkoLRgjb8AARDMY1gXTXR1Hxy
+MYLtMLMqdewregkBUjIX+HZ6s8AQ58z8JGWVm1ffwwcMhJcUGvOEDHpAfmfNMFfkzKVCFChcbZQ
rdmNu8VMHYkNOR1b4RdfPtQAHFMQVBhAMhChDcmfY9pBZsugJNMcIn0Y43bGkwrLEHMrGn8pOEhk
kyCHfgXvgRqHvggCU0LduWHb+VtSFAwu3MTmyypk13GPoYUnq37Oqc7Yt8iYekCbOt18bmjXCgNm
JPV/LJ1Zk6rYEoV/ERGiIvDKPIg4a/liqGUhOIGCir/+fnn6xonoPl1tKcLeuTNXrrVy6eFjB1xq
kl9+V+HtRag1wu590YVeLMDuKaVK3BROHzE50dykxyBlCWGaEN84JZYFxFFb5TCjXmIUY+ldBqlW
W+3bpQzoLPZQ/JrNx6D8dpQVM61GGWuGb5qebsyrgDvud+30HN8gl3whcdA7TGGlbxJjd/OuGwAq
VafYI6+nopp/ZtpKyKUFzBx+KS1nNWpNqya1fVZxRULMomWiMHQPGb5O0yId/GlA/omM7EhgHoGQ
gpeeJ8WMt7tz/LejBGyOxsGJco+ef1UR/5sFN+mE245VZiRcFWSHL5jEq/FpRtKYBDzWEEwR19UO
ZeV4fx/RdkL3tvVPW3Tvw0cW6+fhW5yRg/bq5JA/RQUWU9IOpu9yXPfgJuIkhXzFpHUjIzofMC9Q
rgiJeq5MGVpmpx72Y9LL0SuSw+6G7oNIg+/xt+MVzJ7JHEza/8Bc12sVJcH8g/PGsr98hdcpfKeT
U5A3yhwlCIFpb3ZnkilLMxKC8dtWZ4DXf+/4d2vfIX7j3AZWgwjlH+hPTcnaPnRKu0Ib4heC47V2
wuZqFEQ2uiUTNtZgXDSEMGKBb7JuIxitK2mBQUKxO4KqaZ5ihgObmpVkRmrrN1a11n5/GzeABaNX
19mst7hukXpJ9pdkXF4iPWkY33MVQvRaSXUufpCAsNfJ5C/+NQNSxeS+g6GF6yZTKXY42YDnWr/L
JUzfzoP0ukaYgMHQpBVF4eT3n3xKGvokTDT9obSoF8rQTUq1iMMCY3PJ49YymEoUSPUQlRDIOJmk
id7GQ5bMRuWXoDJukn3ofShG2Ek0boiXrHqWGNJ+gSdksjvO2gxxyKgYKfpCALV9Wk01D7TjueuX
48eV/jA8Urv+UBrTXoAIgwAA9PMlUiTmJzLalz3H2+5RmZyF8LbZC++3XRTQFuEPz+Hfhnsvaaj2
mZIAtOzJEC/YjJf0/t+Jw5RykBXeWJ+tmUvMsdJxSaZzpsEyx0Rjq6vgetSJHZndSQZ/hRXQi+dX
nEeo9vZIJOZoeTwzbhb7NwR7KRVJxUCSp709vbjWD88BgMgfWwUIx5saP9M5QwkE9Jj6g1/exZsz
co6vAuiRQj6fnnVWP/R8WRddttWeZzwFrDiyHsyDyaZk1UuhI7DHVvXu92EObCPw2nMDP4G2FKDM
0Xxat/0ReEMGb/AgOmzzbegfxi50GJysBa+GAeLmGxViVkr5NzWGZGI9B/llKvADeqsdLZ4L07/A
ARlm948mSHdGup8sNkRkE1mTrUttSOW9dfolKKSIkgRZTM6cyG5ejRqUt3nyHNHVM5Jv2Otzmnil
7t/7EMMIJClHrGCrBEpAQQ0HLu/ktfiYKT6Jr+Yy3fqCy/DPovUQcC8qGhpX73VkNgeuA0Mfu5tn
Hre/K2XRT3GwuRmMzPEAjtAviuswzwtY2ZCmHCvSnsoKkeLqxN3T7DCkoAGC+XgJg/tyixEl4fQR
h5RRvAyb8DLA85th9+7waE59uD5HgFhSGKHikF0wFJsSiVI9R47KUgGA4eAPIRXxfaa5ax3raPz/
r/ePs97seD3sJIC2viV4lcglOhsI7t7bT7Gg+01hhd1SbetAPKJZyNv0WoccHDSOKmiIcbQ1AjcI
BYgjQSd5pS63r2uSHmRQ7Ff0Q6H/gE44AvLAInR6YfQLCYq3SbQ0ITMDgwHJAGD1eEzryoVUSpJd
x1MGmPtsxUaYqJvu34XWUBJrM5Iicvv52efmURsDgbFheTfUOP+yLr4yNRhQFqCFjgbqX1BEAxjD
rkNhRTIPaxY5yddhAuMmHxG9E472BxUYRB85gpiil5TzDTeuRrmuMMn2g6x91KVwAl7rw1WZcmwG
WUR9BpURqYP3GtOliOCFLaib3+ym72g8pA6HddalaVrAZqCJM6gC6rnCOpzwFEaLzSO6T/5lanoQ
MgSY858dQ62PZgz5tvWvudRfBc4vgyIS449uBRcnJRoHehg+NymQqQ+ty7BkAoTrr0B4WF9p87F7
wR5BGj3lCKXPIIF/TmuO8Eh871qpdMIYBEyZBu3G9Yf5GCC4n/rjPmBrdkTfY9yBApjh2YPaRA02
Z5/9axdoFvOnCO5Pjj2Gmxc4SsxfDAw/qljnWEjZTXbjP0EnDAZcZziZil9yRdqMa1ryhp+wQam+
vlOcToCYwvTxy9W0CWVZZe+r6V6y1d6eTahYvv+lWEyJAEKwnecDOmU3WgnAJLCznOnxMwHgYfT6
PgV9to4aMCrPBoI/YeY4l0RLFjfIaupJn1qSjPl0arIXT6ttcAsUwqlAK3Q1Hg4KPadKMDt0nt6T
CImOo6Fnz9Hq6kTcj4zTIiTp9jmqQxhENB+7PvbEAT5nqAZJhby+L/OrAdFHn6AOsLeN3j4M08CI
ql02bf/MdDDxzIt9HzA/9TLe/p2n59F3XQwxqp4rQ2V43d/FaIAN4V+SKjgNvz/9ycNhNq3fj7LA
TDsMyLuGeMkFGhpNJE8mwEhX8tYNQ2z8i8fJPcJh1i6HVKGMxL1RHOmMjxz4DeSRizPA5RnptX2S
GeP4U8563HfaJSjfuvwbg0k3oavg6f6L3/7GOjNuRf8EawDTDgfSFgSujKEjX5enkXE0Fc4DZJRi
z/kwdxOr478GUXI2VZ03yo5c3L5wVwa2df8WDy6/6zL11xrLhKxVE+5MhkJl7k18B4f9RZNcOcJ7
nI8qTbnCU2M9ziamXdvd+MdwemScn+ATcCAC7PZgCXPU0ymDSL3U005Lfl0jPXJ1J/hQzeDeMs7/
emHXV+hbjZja6V1AEx+OGubLDkrbixSIRWACNpf+wO+6+URxKZOZ225EJafjZfaJ737rfjw8KOmS
S5mB+2p83XxmNV82gYFBxxbRKEVnj1IhRHNN0p2FR8F/cGnB+QLRLPtLSDIq4C1SF75cPaxZTIiI
2LHAXTn52Ds6L7dcA5g7DfQAPQ9s/fEreMQq31+mRH99DMGcLGLdxgowMqAAKy+fAOzxcguiH1Ng
4QtAjMQigmNepbSQ0ARfmbYFJyz+K2cmWsHI99nkTs3p2QEgP3w43U2iC30gRjXZ0lKCUubASQ00
KJRyWgFj83M88qT76fu1yznTZWUoHG4Gv5Xxziqey3fe+RMTDP3M/xk4GBqFT2qMc/SEWXcDjOda
DP/rvGIVWOjuQxeOoV9Hb5DKxkUax/t0bEnwyOi5wqt7DvqTLgStq3+QlaIGF4+JA7bJ/gR3lOG3
NsAqM20dndf0vIeoz+6jeliNjD/TPg+Zkhk2Xg5X8kmlocamrS9Oo3tYDVusmrjC9B42/H1VLq3z
GB8er4eAlNdDgh7dWL0ZNstkqbbp35mGxB1yS7/wcQawzj681dapFw+IyFryjcRpDTcwWyMyE2lG
M5gOtp6+vKWG+/YtKn09vMI6YC4XXguVM3DcHsI6QDUXs++Yz3LwbnLEgYHmuN3xWueEp4HpX0M4
xq4++UZm0k/z8MN0E9FTZvxR/RqMMWo8sb8+zPe0KBx5vmBiTFVg7dGjapwdkyu9H24IfyI8WxY/
cH358+Y5P70sxH+BW9Tw2eSsjmkX6Yl4wsMjNRBZecHTEJytcA69gNGcLK5MJgOtqGTpMbNtqPGx
DevAr6Z1SMMFLAjbbpZExiEqv0qtCYr6dBaHXR9IfHq3abrRtangkAG1kGA5Wz6F+2qPFWtecwDb
+A24vJjb/7WPSGIBXrAWJyCvdlHrtR69TWtV+U+GNy814vmFN3zZRxBwCmei+5MCnnYUG0NhSdfu
6sl3wtyaKpMbVAERkI7ZY0IgD+zhTitKYyji13/3aQxXAwsbcjioqxU+SSbfmQ/zkYxxS0T483QH
fFPaiCjEetby4yFJtOdaegllxiPEaGfdQMB5wrzo8wmycQGd+UWpaiFB8TaAwY5UaG9+uo673oxi
jdSSnjvgOv+38m8OFprednz2B2z5Lqrw0jVmDJSA2yjqjydn3plb9SaQFDxHAYMPeUKTafx0Lsti
+cbekhoCI+Gvl7k04AHonHlKXKchH/pQfp393IDtTSvh4e54Ih3CBIpS6CFn1jNTYt94Tv1bImKT
tOiwFhTecuscoMNYY56BfTRYsiQ8HDDDHYP0jrV1OJMDwlkkNP97Ld059tXqTHrGJ8uI5Py/7/p1
9nKY4IlnwZf+mYkkTNYuo1kOR8IU2Y9UHB9hPMKP4S9Ub0DCsk1VlALyZgqr/M36vTpj0A8MrWDW
WztY+Pz1w90RvIxfYwodNSTqMT59S3Rn0CaYEiMGWVpSdCIl/YJp8JZ9fkksMgfgwlTIgHQ8Dz7J
p9LL3VcgVq5kBmAjfTaAnF1SwjEgkYfARoGrRDPRlVmx2NkSe1iH0TVRCaQi8K3oocBKgQtC7XXy
AEKst59F27BmsZnEGU4WLqDEyBrw2z4Iz+iBQzJ9OJaY3KADpq27Pwa5/PviV+/N9lPte1i7n6iO
smE3NObaqDft9yjBtvNHvP3tKChlzBEVZME2CM7JNfnGamxdN2pA2TGpfB5CVILSPBc9hqZHz8X7
7TaLEsLDI22Te9QmJaw7YgJB/eZp8dPHsSHOYsyop+fgFT7m12kWlHMykZEGkeg1fIVqIP3Q7bhe
DahBf86JPsoWGvTx22o7fMSdcX+skEx0I7EkooSxx7jYWYuzzzHC8dX4Fa01eYxMDojNkYyJuTgc
M7TKrf0/nhOH3ZVAZbLYOM4ERjBYEVdSYdEcslOgQrT2L2uT1ZvbktjQBqNry/A7yCJnn+ITNiiH
ttNz9rl7+BFxMDRfIv9MYYd3XdFrte4SbguP7ckdECDgAfQDTM4nyBsjNxBQgOkX+8rnTOUCBvYR
tfBhh/kO1797MBCOSwPQJNSiLHPyALkb5xoEE66fhLVNINxx/Lx50BCj+LWCvI1SreMMZcnOj1Lk
iBcOx7xAG2fhqvg/B/IBCksgzyXmGxiXyMYDY8Sji5W1YCXySww54FKHT04cnReALfEH3dNkc3hZ
e1ngVI6EKAphrr3LGiOlRp8pEVhAB7b08TgXjPLFSotO1pDn5sly6OOtIpYsEtKoY8SS9sBwpH9M
E6rHfsRmCkmnudFUKTSY/oUEkdBxs9/sWLIgGuHBB99EOUUb0iZa63REZSdVpAanXz4H9bvOK76u
ajNnrnXO+KVJIIc/xcFC6UOJ3EmZZ3Ull2zT7uy0quOcZGRAJEMwNml88soA2ouvsa5kPd08fTVA
toY/O37zTGLHp5WEjp1m8EQkzRH2QoqSmYpVdX6V8Mz15QxuyGSSA98b9axTwWggCkT/tGLRBeKf
RKttlCe6i9WmtcNIcY1KkgTOw6HHI6/nbtMzdFl/POyTC3QLQTCWo7DvFwAmEsl/SBmRvLI5qPYI
8N6JFVUlfVbPg2dU8S6wGDzjZ8sD5tB9eYbNlF7r4fVHFCgufTxiCNbMzpmZNNTnLPmPbXj6yAjL
4EIydNg/3R7ouwKXsiKYDRgoi4iCg44Ax8p7xZ2fenU62z2k88TnU2Q+hRLTcsqnvf1zoZMZpvyD
nldDBGU52hfmrFstIbhvdanHBMimqUhtx2bpOO+F8EA+zB5znx/7TO+r/w60VYdVDpduMKIBXbmA
ErnbapyseWkrHG4Kf+1iCwfO8BoNNKc1VczYfy63Se+MTGSLEEJEtWY2bL/+oDl73/B6jTOI/+Z7
1GtmOYslX78AjvUt7TTvfgmVLUkvb9zPj7cy3J6d8j16V9PCpJ/VzNoENO3rIzQwslDZPzpO9p30
X6mn68n2G723wyul2CW+YafwCYzv/D1qShICZmcwmdV+UD+So53mva3XedLOe0sny4TIn80vg+UA
R9DH7/YSPLZh8YqagXd9DYvceV+jgRoq1c/lV+1aJkM5qlGljNSTqzX+++ZmwQW0uo37A68mjegy
0T0Gs1blLG03z813jrTq0rfVjOOIllMMQa1NKDt6NDWdLxtX4+zTNbcx1gbllZp+neclOE95N+99
Dged8F4y5G30oK/a3Ny7ChSkpDRzEHNRX9EvKcNHP6NfGW4RqX9nmld0mDNDKcG9PZXp270a60Kf
qm2sN1EJpV9JYfhcyMFM/1IHBu5jVn1mh5xunvr06VG2WKa+CVSXxbMXfZ3Hc77ZGna3wulYX9fq
uKcdVQQPFWj9Be3/+UOke0zOGvXKreO+u5FZTQb3UUf1n9157xF+uyAUl22kKt7FTGvFqzO3qWH1
ftYdGEmvsGR+LZLnvy/kKBau1YVafMLbGeMzwurdF+da/OLhIvkLaFhOD18/7C4Eb1zHpeMEhBns
jRm2Sq/WfuKiaEez2a8y/63cJcr7gCIufcw1kjfLoxsKtYXcCwMpbwJleDELAL8R4JJioKeOobc+
1sogkEkSklU+aX3BVU3XzI6AjgWSlWAFE/esWPyY+VA42FNA6ABsKCbSC0wLZKymayBjDojxhZ4o
aAgzRxbh2Q+RgsWp+CEhEBdvoCT1BJIuDsTiIGdwi3WOcAFBiJMw9ckEans4vw6lAf4Gd3ftfE4O
JIoTnmH2BB80upOOV3o8RRRkgKz0ARpuDXxN2hVvMmEx1CH3Xt9Qejy8Sa/Hz5bGIk6wWgqtbeBL
5g/eiCb27XeP7UZYI1O/b/kYYrtkjTBh5sDjGCCNARMTnIhwv5A2x20uTkmAmrzSW3EYTeFFOfuu
XYpzyhne+er+IYMHe8Y8iP8JSog2TLGnWBJ8H/YB6A20qILoSQiSdik5227zHpFWXkdLniye/bNJ
Z0MtAX2eJnAVCcjEzacIp0O7efxcfkD45Yb/6+LAOnFh993mIlADX+pjRgU9CB4JwBWbsecB9Uu2
358AhM4SaLRrYVhD105R60uW306WiIjBPl2RXBxgTZDo0wXcOujTzI57BPDKYPlAV0xpA24Q08Qb
ziIv7PY58b+0h7lRHM3XNR9Osw+AlRK4stc0HJHjmXz6bYwzVwFZKqY/A+4Rr+H4CRkKZUPieGDv
Hvw8wdEy/76WsdbTsQYHTZmsBpayWF0sGXMIcqMs+/OD30+HP11s8LdBebWQpg21EUMnEc2S26oT
HF2xCicLExqbMYMcN4ak6Hf3uEJbeAa7nOLoU0kg3jN7VNzc7cxfteMxzI6+hrwAcjuTtW9XaLgq
g0Ls6g5qAOwJDPHyHkIuDM+yaskzOgXCYdzzwVYpDGk9zvlh/22/GhDV7Q9rQA5v6M+Ynr6tek8Q
YeIIHcDX18FPB1hbpzAV+kw+geHJqYuKuVZtCGDcdEt4qA+VNAhk1FV4qaSgKH3cx4PGDadgs7hr
zBDyAZ0v3v+PNAs2P73Utu3YcCHg0XHSv2Es2NWVluAnuU6UOr7NLoWnfIdlCoI01xX7oThkgRCe
XZxtqBsf7qMlylYebXt+jPaoD65QuR/484CmsCVQsuX7jhpqZkjDrm/fKgjN12iLbNjqvexNcRnm
Rnz5GexeD7eZFj/PPNk0aEgR2txO1DD6y67yQKGE3mmYB+95j3Lr97NJV5mpDNx0ehAFzPCZed2S
DP+mjjr0Fi395N4Gv0qzhhHwpl62enpAufhn4kdVSpGZw7fWe1TZOlIMGfJ2P8FERbPReL9F8oYh
bUHEzbz4Fz8dtWf3xUgJmVjyhYCQx3diJwN+2BNfuj89KKMQNoBZwz08UJrbPKSnJWM/lBbUqJKu
UYKuDi60/ZZhKeUwoYWxh14O5P9vQWyMFuYY9FcPKPp5RXuzp4zbeMiOyLiN8fPDfjt3qcLCcU4C
7A6brrU6/Y2PMhD+uwVvY9kBNUKoZ5eqkv9A6pQ4M58zOL4BeM3Cc1Sk3c/ceMPAai7ja+WRnHS/
EbSec5pjDlztGh/BgGqV6A0vyNs6GP6bwRWtHx5hp7m6RQALa/YAZafraphrns34Xi+LJjwNlubj
pzSo85tD+3GUHExGTc0qJZEwWbU4876m9XdWPp1BGXNWf3Gvd7s4kOscQujwu0ujP89Ib6v0Nex5
r17pqk1047/YbdXo2ZvUlEtGkJXx5eVvOXrtk4YXrcp0mXqdVxTE3iuf0qQKiznRMZ9q16fdr5Z9
yB1rZbZNCnois9fhvhQFIxoD6h60InhCJSUheJto+HJdAoVRXq31XK4NfPecPvW39BTorhaCigwm
zRZ1X/JcQjteQpyAzzOnzfI61E5c/3RG9U8/qcukNJOnFjNqBgUKrYjmD10zg1BUB7Lgq/EHiPYB
YHRYguoeSLXntGTV7udXG374eR2SXlTNVAQyYoClU8IPCCNQuyayuN6j/Rm6j3gB/RuDeEdzWUMV
gmDImC8ROtE24lSk+1is2mhtigRnQ7m0JYdyYZEIC4VeB0UDXVnhFHGoIvKY9GZwEG3n67E26RsL
VBvA+URbvCdtK2hzmQI90LvVRpzQdGLZ6pCcMRGgsFhN51I9oYpW4rkkyCx9T3rQQoAV1edrRWCY
9QzIbTwAAr/hrxsaDy+nmNfDEiBwrVFBEE4YYYw0COSo4lXPUXot7T191qk0TEVp0Qs0oiHNuQ6d
T+mi0B2g2/FgMsuxHdGZ7bMTSBso9iacwDwF8grAr2ipd238mM4jej7vKKGZvU62i2Un+g8K6Iqh
VOOSK8DsfQ/B71GvXbAu0ZC/TqAisHRomAgLVZQqegAF9+uYDI9195g2psl20trMR4CVw3rc7FOK
CrCIQL6LdtCJI28VsPiugcP1UlKWJYmRsEnSDpYwPxUv5Wysu5z2MLh+9qLLEruC3hYMMpxTpTB+
QQ4WhmuxiMTE5b9b/oEew3YHLkGmS9kAFAIKQMnXLh/wpVC7yWdc4IYB31Oow4cq+vZJZEYKPgJ7
sg4RFO3NON3Xc5i9aW/FWYV5on0+AsFY+l6M2LqAWml6ZmWC4grbgcQCpAsl0YazCt4Z2c7muaOL
H3XAWhO6Vla7YyM3X+Z3Envx/hlYSbZbrrdHDD6IzrooLaHOj/iytC8/ccUICrqezgHa5exgMNNV
jlbJPXLWGgUlBwJ1rRiJ9BmTB0sNXzMMQTGEp9dfW4yMzqjoOP9IXpslbDuPRIsjdDv+R9HhwrrH
vvBYwY/FOy1FHgBNsqYGsISpIcK+PGhHvSdf55Ijah180X3il1tws0vATlQhZLLo+0mdZEnu0Uqw
L3BitwlnXdt7QwTGkArLPNzIMCQ4pSZkgy075qTye3TCCWt7bhYxHdvk1XHegXqMEpVkOq0e4Cl5
cKVCx+RmVL4x7OrY3LoNCizCxWWWu5R9uM1Ia5t+k0r15g5E3WCShuZ0NPd4yLRuRhJ2ErVYho8m
/GqOP/pZ4hGBJOHf8aDGHmuYpqYHv0a4F2hk6E90IxgkT9lrcPQQy7HOWBjS5CRaKCw5+InnihVz
nTyhizoXiBnnI4+K7izmQSx6wvG8M6AJbez2/a/N9fQcsoObx8YERfNYdJeApJYyk7z5E3KkyH4F
Kgi7GmtdIVEsZiAJHF0ue12weR7ANxchhwrGOn/tSZoxdZP/7LPL7NevKJx4N3H8kHfFJRuPd9vY
sfYfL/aZ957yV86OZql5GjqNHTU9ZCmkprKAuP1yq0g/YFqIY2546Pxz8OD27cliBc/K4Y9tdQKj
pF+VH8JIA9ufoqpgG6ADS2DQxOxr9j80GmU9uPkbzdtfPh5cdfQUzrsczo2fBhgzoZs3PXlbMBR6
56yn16wPUiVPQQwHnoSG9WADuPTw3vaHQksmoG0kjUcrJ5k1EWi/f4R04+FZdTmldADihG8zFy4n
3MiN6QEmceX7cI5Cg2zzgx1M9pIJrcwhkVZL74p5xiWZwuxmeDUMMfJR6MTvYz2jCcoZa290mPQa
UmEoYzFJCx8gGjQAZnEO7MLED7n7A676GnRtTiqQJhxc17wOPJCvRpYorrbPDGscyOqXmoTMA90E
HNTRw2nuFLjVt+xBzFwfuizd9JDD2xBuKnz21fCMGJxmlqoMsyFOOr7ST0iruwpruXwtrzLuM9A/
kHsGbybh8G2hK37Iaw0o/1b/u0Yngw6IQoRMuj0FHzqQehSWHadL+Np6lC1c3FkWLY1AF1tk3VO3
Ytbg6N574MEI1hQnRVGJi4BKXgV3O3NNY8Lw2XwDU+LSjBSauV+n7Ac9MLCzXy0u7S9hO36yzY71
ftr5OZo7HPhoMNO7tptDI/D5y1U7WP18/xDRMUsjueilZYIWwjPNuEGmfVshAKS/GiijV4D+wddW
e+NoCmp7HZCOq4pdknFD2bEu+4Fzx922cNp0vDKT4WlX0J5o7OzqNUO9CN3vZHw8k07eOIc5i3G2
Gbfp4fpEZJDbhxNDNpCRAoahgLX7x+XT3bb297B+0B8qP96VgdO/1/1A5iNCDWZJbOArYbp2BYUj
p+Qa6KZ9GdPqZ4aL8+Q/MvrqJT4nhWLDK7qzQKhoInWVwf7U4bTBQW0HY9zz5OGw6bC2Agzl65xH
71PQGGxz+4bEvdDCbhbWJbTH3L55nWNxGqpbL6ctpQn5p+RWMvYCMHC7LH/lqO1QM7EDOcuV2cf7
rO9PyIakNn//eRXSS0NXF/WjInchaxcIFP3vkLD2PlJEQSPYt4m2AlmUr8Wuhc9KLA61gE/K2K3u
Zw4RkhSWH+vQbp9J8RrrI/Xl9EZFepaTjodvujrhZEGdTETBag7Q+UTeAJHXu/y+wk/I4FyaJfsz
s0y8z0o6x1nFu7W7POCAhia4b+BwvDhVSJQBpt/JnDv13AyOvaHcfPyWyNW9c3DNPA7Fl2FpvQDc
86stDOivM87qVclYSX87LvshngxVVDyd1zg7hcZl3En6hNj7RFHm9XtEbCYEGxgkPKFWAfTV8486
1pUUlE873FvrOzM73t01Fh0/W6qYktivIZDa8DY7H2+PmKDdpaMK8ttWofmx8LimiMZkhd2+r6L+
xzGWNbyBl9NMOHLVk4XMSVDx14oUDzwdmQG6hdOsF4NBu3VMQNqO80QyUI5End27DcbHktI3X2Q0
RIRXa5sxJo+ky9RvBBr6uT+FZ44GPzykD22js2t6Jc9iDrmAMA2DwmRd4DW4U+nDE069pek8kQ9L
tw1iL9kZxwZ/SH2Fk3mjI3eVHhcgOJlQokwHsB7kwrbOgJaQxra8colEAiypR9/gjODhOeEbDr/D
Dj7Y4lhET5O0Aq6wBHdkfwQdvvxGXYFGE3OAlaGJaOjYTgfePIIx9I8hv1mKtuwWUgwhMmRV4uVM
UWj7AoNksHYGSEGPq8ajSZDToMED6sMJIV5Uij3HeRucneqTCzNBHUAI7AHxd49kf7jEc+BNx5lQ
GQgzlMrhP0iMGpuiga8s3cweN11ibC2TsaKjIAxsSOvya9I0ruCJnGxxRZZJaG/KaH1IW4l2mnOb
X+ZfWgNzgFmHxyfdIpoUJZzwpw+/1+9KOU0CaU+lQSkHtpjpkBRxJKZibEDmZh/p+fs99KvbECCI
C8KAF0iDSM2hBbgm/UWyg9qG464c+zmXrdwhrOBj4qEsmqKFinJsnW/xLciIBLap2/iDoFZ+ewMa
qqrTSXt+u97OitF7aHivadc5oUKdN2GT9iCyDjvANnBLwx6Q0Z+RapxqYbVWFtfhF8V/Y7XrPETj
4ivLt9MO6cL71ersdel6oJ5DIgnTAtrJB1LECsbNy54K3e9FPURbgbsmowU4TalP7TnsBNsvd7V7
GKDF5pktczhRL7hLPY/SkNfTLLO3M5Uhikx7cr7+g+qMT69AmRq3dl5eMUw/OEMYdFiEjYqNDVRz
7zSk93Oo/q67Bi/LhnF+IJ88p3z06THNpGRvr7X1ffTi4QA0SBuG5VJBEmN4IEOInGwBrsUZVy16
MVqL/dM3pQ0Dp2dyStEascnuRxrt/HJogA9PWHlkozTghCx/l3YYD8UYfv07l4vJ1ysSSo3BxpLH
/sZPZIlEcY+nHqrOI48pGRw48E+4hzFJp9oyl6yfnnblsuM9Q6QBftcTCgtNQs1VozMkDBrxpD17
XFZRT+hA4XcGKE3pig2z4P3XRl3KNoAajO+8V9hZmh6lT3/5HQ4+zicULdMKP4NjH0aWX6QYPpMW
vZm0e/4td1/XCIqoG+NIRYvsgSmCODYKLAvWTFuMDDLa4gsPYNBnPcqAtBfjvuwWWt4lHMD2oc2q
yy7zUGYFtzi367iMX/GnYDcSRd6iOoaPDOzyBPnNXXIWTok15frbP37J5+JOuA0u8/7DWmO/xIgL
RFoQ+bKbQ6ICv2sL++fummusit5+ux1ebmhx20/YWWS6bRpRdnHvXFkqemt9nuXxt3VaPlH1AFjA
HasjfbBvjSNtqCMCDN6oEvjsC0yXKjl50h6U0Ul4XYTCX/pXVfsGyOc5odF9pKmW46MMMshhXnja
6pI+ZjmMSGQon9WNGIGSw1E49sagPi4CYHq1HNdCbfe1pJNCfYi+kxfLjTZuHamjOhiEj0Ba60d5
XUqkt4aQejT/wEWkQgM61LgvQg7wMVaECkTLELaZ/YUH0sKpYIoarIgPhKU7XMQbw3N3wkQi49In
r4jecdwQ+siSeQO8IMVCwIQSoUh7F5bK1a8SlhfhjnRQ3MylPXkYk3PR8R2X4sPXeMzEJBpk4Rj2
kfNCK/ywf1CWjTk+uQtk8rTdDYcRqIy9i7EOEGpNAWlVeq7HpHRw8wqvS85C0EBaZMOBuHUx4o1Z
JAgpSF2ml7kQEzWaF6RN1lKlYFKIv6AKRErJqZlKYsFuvYK22oQNoFUeyvjJOQX+O5ECSoaI+Xtu
NOsH+iAMpCttEALsgToXtdKkjahKhrfhJSzhIrY+KdKIwA79xYDCowrJrPPz0qGREWth851m1LP4
B8FgYVSR3cbG6PW2OtPa09LsT3PMOQjLKN984r6bT9845qpO9+Fh5fU4GDbwtj/5eDIAhkOX40eo
LEzWZfsi//I7ED1wEIlJDr298L2PUlCxiaV9wSwI+HQMUuIIVDkqUfVDHqWhTMNb+D094G3nGkHK
+rIW4d9xUJ3seq+7dApwgtVZX2VQqhAlJCqRPvl6jPUQPD3qqsp9OShcgtu4HvYO+QgeK8kEIzD/
LkP6s52N4W6nhn1dlYk8IIguFiJJ+/eTvBluZgVFDI7qVPTdCxgwQt0sInpK8Ojw9cWQ6bZgDFs0
eXALBpiytYx5PKuMNnzGitMdmUMTn+v+SJ+3nPMhNJkAy7Pk4SvRDLEaN5qmxS25e8yH8E7+1WE+
G72Lkg8orIEnvLuMqRZk6fY2Nmj7LRQGul2HC4Nuxq7r9BgrQa0DGeHiGuwNNTkFD3vROkVwdVon
Uhcd5wOJb+DBmsLJetj1nsMKkk42P017RFxiMJ/GbCOoRh0HyN1/egfIhsxhW9zDl597Z8ByWplM
r5CvfklKfM3sMryFneh1+ACS0321lwZ8FAqJvxrXoqdbrtXwlNQFbcI7RJ5UcbRxweDW7dXKZ519
EbXBOWWodsxQGe7kKTn5ZihO5afJI7kcH8eSD/4cc+/i9tyC+dgKMjt4qFxAzaDHrcu9DdB7sgMX
TKeZ9MAjD/wmNhAFI89bdHS0hHt0++EHHEiD982mv6jHWawF6rAdbaPb+BVKQLyPBpER6Wt9jRE+
QCXb29OH9HDAUlu3/O3vQMi/YR7gyY2YBOrhyeZcGVSY9uZxf3k51DNi8ggsF0z9MRaGLXmQ3d01
xIN5h+ZpEeK5F+rrzrJhUJl7ioqoH0D7tU/Rw/4m9ajy4Hwq0SPSj/0Tpint/DYpo+7wWiJzYHbc
ef0ZPaJ6egloEDezbawxjsEqgr6Xjb9LJTL/Cp7tyXqNCnc3sFgJHm3ll/9IIpbIYHaoCLgNTEhK
+wnRO+oFn8ktlmxpa1122LjchzWxYdQd0jjBxqoK1eQxuU1em3ozCMq73eVgPf+oUHyJh7e1QQOK
ioVhz8FjcqJJzJnJKtzrWXihkkYAzIijIxPEGSk1wJQGTG+/yJ0n9RHzSJki4zySMgu7+3pxm3wx
fWSOcOsofxT8455r7G+ZPaAyRt4Id2ByT2/Jthe8QWjuiIodddwATUw70yoo/CeNcq5mbdIzV/zS
Ntx7YGKTn00ZNUNXcq94lbvd5Euky4KgaTF4E4QRytZnJfn6e0F52T3iJanuH2NzRWcMlfR9o2yd
Bnce4ESIzAwyxbxmcwVJ+4Rmf/GtV/f2x0C8eBp2C7TSjJeEMH0Cel/QDuwsLizTdXF4w52w/kfS
mS2njmRR9IuI0Dy8ah6YwWD8ogBsEAgJ0IAQX18rb0V3V7nvtQ1Iqcxz9tlD/v1MMJ4y/gYwhjGy
aQ7kmQbQwvPMCcdoyzkzpll3i7VVeKVJQqFrnF3Ad2vP8iUqgTWdOQNsUoLDqZwezgj2loTSqQ95
89pffsyP/Nbux6AVIG6toG3kx/l2TPINUHGHxWjtM+xGp/SSCmR3ru2ZOBZPmryMuHsGAMpFKjUO
hRP//mJB00dTqsF95uwXYbweUx8Fpul3tlHH/Or2972mVe4xm3qt+MlhavOyKJX31sbEGMcG5VTH
DASrX6RzbR7SfL5i7ePzm/n7BsKcKISKqAlBD/CkYOfJQbRMyxH0mcU7NbwbFRIB61PzazRAHQJV
0kv4hWPQpkMMHwhMKEV7LxpC23+k5lcRO0fIhRCwJsWEeosKjNGoAx+F8pHqpEZ5UXzBl4wQQcC/
PKzpfTSH0f9lvsWiZEyBJgidzBoZLyyziOPS2VfQvASRWZCcQHlfjOSonLUee8LzHwUXVcoXDnzQ
HDOPRi2YW84RR1HqAUS2fh1dJgquvKavL6nBw7moLnWaaRogoDDLgyQAAdObS7HCMZ8FEKBM98YO
RlaXP8JvXBBm53NwecpsvBCg1Ykm+a+OpIrTXMMNARYhxQgF+ZTn2rd9ah2DlxxBVizwz7Wp81TO
+i/O+aAIhZVQesdJpN5i3htxhuKyKHouil58kbYCtniRFiAoWwXWYjTHogcQfYOxA7CCnWXF9bY+
vCl+aZnxL0j/DC8LCCvwtm9XOXZezugueTLDrzf5UiIhca0m5XqgONnUe5oA2q/e2ylO0ntdLE4i
TBJ8oC6/Deuwxg0ZWovOkZRh2nvd38ejCX5RGnRmshsiIjJf/ID9ocZoQyDf9Az3FrqsnsqgGf7d
KwMiXfE0DPLJ6cLt8m6ouN33VzthO/lpaV3DKsGTwRliG9uudR4BuKRDjJ1FeCdC6k5wJq8xxEAf
ng7jRkGYQhoWLCJnZxHhTKn4pZDmWwYFvdNmoI7x+EzWzJidCRngPXnaTCYtgzJsNP4sjS7qrw5B
6agYLQ/kqZhoKo7BIKaXr5EaS6SNtFOMPMqQNuIwAvf9+oec2ZdATWGu1RbjV0JfhV3PGWrclofl
GVoMvbk3UFzJxJ4VoqMDyEeY3Z2jWv8BAbafIQMmDQ2LFp/FWoXTgk3Um6uBPDd6b8WIoWrCa8vW
D2RDYd4HUvF7g6L38LAbmMjj0bd9/XqsjcfJpjyt3YZeB+jR8kafgDF/+ZxCFOiUn5sdWUagjKa6
Mq9VwlWcmxgSFKn2SMGxShgw3Zh/2ikDBmkU4/8x7myxFqRg+pjKoxWOxf3YphRVGUdSpMaDTHL1
SwuAna6YdVy9P6yF+lFUUGYjNFLSTJ/f6vBzCfKStlUZRVzWDGEIZN0fDe8VUjQQIY9p8n4ou+Sg
J6TFIJT9HuExa03PnJtIzh4JyZkk0ucQyJ+/wAN6MqpS1q1CCY8rj+pmxIxQL80y+JmbpvYeJ/1B
n74teieH3Rw1HuudAdf4Dhz1/VmU3cLe68zhSTL9sScviNdhBUhwBt6NSYKG/Qpk8tVUzjU9/97e
HuYoQ+cCjHZQQ6ywGiXdxjpxCWEJX02wFq6bkHZ3JH0hnakZmXgYiGXQjOQIpy2gzKiIZDbV/fNJ
QzDUiMWdjn1kce7gojnKM7B+NCIeUcDD0sQi6cND/oYtqc7laX/13zZlN92TPX3L/lUPtfmLzFfT
/0hut+sw4H3PKjm5Wq5hxtbZe0F4h7puxlnnAL8Mv43u6oNnkj1G0TckkhJ0EwhoSJaEomqmpnAp
H6tuwhF5Z4jKfCuRhiD7Lkg32DRUr5uPr7BVPGa6kV7WJnv94OAPHTf49398LCnHBSqLzL8NLlZy
vfUnwRbNZ6Np5j0gNsuYz+B4MAgf564KOzl8Wu61iYgwqp9rG/EOYFETPavwtr48Yfb5JlQC0LAm
HpHpvpfHHNeK4KIxFGgWRfLa1lG/My7ebWuW8W1bwG2oEggN0ioz4rsZA9XwjD9rb7srh+DOOcL7
f4799jxBdrIUhOJibROJCTZ9Ec6pNjG4NPnlcnJZ1mNtQY4iDJQLsjdwDoSO8rdthecpU2ZuXB7L
M+W6ulxi3IvZKnpSTaIbLjSq99qdqcmzZfV3hQ7rlLNmRi46D/+uxFOgTD7MBxRPpNz33stMm2L8
uqdXKsgNZIoc8cn43PpVNlVqnDFWXNz31JDYWjwifu31VYQwof92hjLV31NIjKyZT5C3Pq4Vz1vS
kNId64QUNiivc1yYTDj98GsVt50z2VQYN+K72YPhT3PNyyqvpNKXQPdG3hC1f0r0nH1o4vzIqmIi
WiOd9jV3MiO5he+rA7ql/Gxsa1aN39+FkiiDW1ShLnsGoq56WdI86EnF6YsxjUaHYIY9mpjDU3Yf
fxcLN1V4WQw7GNtwfObsLi5X/f1dEr6Oaa5JSDKRU8LX6QLFdAor9s2sv5lcFnAiIrNEh1q/Nhzr
Uv57/+K8jEr0hegqzCUmYhA+Loya4OFDY0iKZirHsJ1LB0sEstbvlwAfgRswbh32aXPIiU17BQ+c
d0aOvrvhivFIuqgEf4l6RlfzrHZ1r19snicFlAgYS/ZYo1eGsaDF3GXKmqcnc0rx1m6eBet8LiQI
Sk9dKCzvZGlsH5ChKcFlIBdqTk3L1CsAoCCw4g+Pc8ge2JoSxXcOCMM8e5x8eA3r8bXwGUjlk3sq
LervPP7gqkXvoyLdZBJrjDbdJalJbsH4h8kIwL3KYZ/N7xMEMFrMzIOrpXsMqBhlYKrl61sBdD9D
RQnC4PLH9n5Ocq/5k6MyseFvMSbuNtniFhebXk+1nw8yk8iUnRrw14pbAocgdtE93STvGbYHdbl8
kuj8/QmVlba6q66xyk/yj7zMW0djFEGNAYDDSFJJWtQVlf/50rZkAL+v4ady213LcUwqIESiRZ+8
wBBmD2TtQHohfvS9U+pxG+4TgrypUnctc2pGFHvjqCI1+6dJ8xS24ePbNY4jUxzrTPSwt1TS4dCT
rtPTkmtbFTOWn7Pimz369OiMZQlNG4A6ICZkXlqGJ72zSAz+THi4oueKB6wCQvrhgVnjoXTQxlrE
H2S0zg9EYTxtIWpPF63neoR81dNSXsKg3qGaXrXMx+XvQYKsb01/lUkem7PCcO4jvx0z9GbV8Iia
8hg+rznWKK7XLEga8JGrPoLPz9BGNxgfpMs0ZE8HAwilo3jTVl/U/aH/fefxqJ7n6dsIHtOBumha
diBf6v6MQINBm5q0RvDMwr51ZbqIcfFbvsJeG3dYbT3S7pzeMwaADidadUkKc3J55exKiuSMYDTq
U7udvTAE1MOW5/FtjiHL4V/v6a1HP0dbqN9RuX60qc4OWPVx5neZyx/fHmNV5znHB2tiGQsVsn4G
O/7FjNlXGP8u33Ptsuj+0a8e4899h6X3YzTBPUjCxN9lCnw1Z8LOe/RPh/D27aRkXGFFxbwB/Ekv
+Gt07ofIPpW8FrQdUqov1Su8M9+Csp7C9q5/LpNbN28YLaOdorqP2Y/u/jNnw5YFN8N73SYdftRe
S73cQ8hzmj9IlMj9pVc0ktzs96OFOfbVIDmLFhOP1ZOozh+LPaSIWJTaQr+MxeLkxteHD3NYKGyX
ZRu3SJhNZCEP+nPbI0XV9mzV6T/Lyhx3aVO/nYV7D1pwmy7Q0GE+sUxlodruHanw/A3tiuKTD/4I
SsuxMk+C9sjJiRj+xnQMTtn4bDgyvAzSpICah0QfF7BwllUs1zHMXYxv1+z25w9MTx+hNfoMyyWP
vR3X63qnYHjt1fMLczQ8QTJHqwl2ZwrhQ0mCy0L1Njrmv3LQ7HvfnIHaU4poiZKII+6oTcQyYOAI
CfmKiHECEwLPZQxh9DWJr+VWnRswY1w9VmN9J+CYN789j8+by+EWPibV1xMnj78hUq8emE+FsDUz
HVaKTTfK4N67fQ1gZfniNhnNBZpZ/XWpuaMhMOcyIjTKq+U11AHgQAiYYeruZ2dg21595+Psr180
9M6Bgiy7DVaNh/qwd3txaANnCdklwKzPqI0oZKQi+L130SbVEtjU3s1FM7/55QQIn0A8HSxtE303
eFVw+6IBwSWQTHYXVCR8pipHHyb7Ae/p5ecMFqIuuiLv7aMqzP+M6RU2rHM/CISjZ2vQefL7qIGc
j1yEUVwbg/xSVK6KPZQywGawq2Yv+eepPvtg7/UJUN6fwOT2WQg7dLVu49ERWQJ8OgTZoTLPxsB+
uvvFvXHz5RYf0ufSgnhLfY71evwek/k1Z2yQnlG8ZwlMt+UlUjZo6mZXnLs+dAXKXhjrNcytXSQc
CFEjK2zB1XLKT6HuJrcpGHyV31RE77EB0s2sA+Im27ZKSmDJTPEOCfISyR75wigFFAIjQKkAOcDo
IfaKCEA5xp8UxJ9diRhfnVhdgE4pGkRK1BclOALEt3+NAAUEVHp19sQlElsfDqnhn3ZVpCbIGNPn
7IZe4hY1cb0ERvvs5RMI2thOevTv3jOgnPZe0wcAR2Kk0riYX9ajiRRIXpVYQU1OSb++LunrYa4m
eiK7SwoipjtiGHrkrA0MNFOYHpdeMWfU2zjH3Rvt1cAnFDI9hCh0FO1mQI86V9KCPHoiEH9ZggLX
hKm8vm8HZAssJ45WIc+D8S5UeAUQKGf8yQBrG8UYgwVlLJPo9J5aab5QxHXwerp2gEX5FZlzwLdm
xjCNBBZtq6Xypl1cE5MYjV+qOQaE0kZ9ObXh2wjWEL1xOMXZBrIfLIjle8Wt18ft/A5TF/OEJc2e
hoQ7qudnVncjBEQAS6wCvg++tgpOc91VOziSZCpGfDfdXrWDyD3vpnrAQpCgJuNyhgIAJOjGePn6
e055A+3a2PArn5y+H+bQxibjKmGrAGlxV82tBOMKpJOIXyuGy2J8LG1uv9qm39/ZGOFqMD1Yyp5g
n+qBsuGr6Tkd9oovbZ7L0XcRqUGHAS9jhSkviB6UwRuYL6Zc40Es8KV472JlAklBFRApaN+YF7gF
9Em4A3gXTD/jDm4zL9AivxWcrRoEzics7+JeeSjoZ35/xKtnIUJ//u+PceLXM9TFFtAV6n+810A4
ePYwVnDrf3rG8YCOE+MfmDGbYpmFqIHWDID2Qt/73IM/8xvrmKcVelNSTq0kY8goB5clyTP8ZLPJ
51emGLxP/MV45tkyv9VAsOySfH5Zmsd6jMCj8/HCSPDkWGCz1WI+cY2hAY2HJCeJh9QA4iN+1Z0Q
yfzA/BMEO4Fq33CEYDLzgKKifDGymZp4TIy+qXwh2PpQzsGMKkLRmAa8XVmLwEYp9ZAPPFZQVcqE
8E3Y5fNnGRnPKeuLHqq3XXvE81TPPoxaUOdeJGJjYg4ZHQkZZJ96Viozy/IQor3W9cvtlfCmsj/c
YiwA3zywOzP70pj8tD60/wERmqvQ2Fpe3wa2FXVKyEWAOK4LYq/QeFW83OMuWi0m+EU8apPiFlUf
Ds7LvgBzvMrzgSlCiX/fEbOsF1NEJYSNzeYpczFpYc/fI5BUvyiYb3T+S/Pt2WVqz8o9ujMeXSxB
Nx9pWmOnxyszHRGfynSsS3K3UhmItIYxjQ1pg7fqEg/owWN4BcfskhbmqtbH9YukH+d29nQGitYS
01r883CThGcmBeQpq0wL2abydDSaVcW+1BZUAaAocLuNj28ArdzgSSX3e1jx4m0wyr38zbHH0nkg
rodY9glYtyWv2mnr/5Fb+rGuiIXD2p6/An/FUHFniXzHd9oT8nfFgas6wDl8gZrBJ0LIIuTs4IkO
DewQ5RsADfs8ye475Tkph9Xbl5rokyGL76gKEbP42bEEwsRohalfFVq2mCecRiypMePm6K2y091A
5ntWJQEjaCzS8kB516Tyr0qxh9iLg3AEj8nJf970TkUwOl15CG6BXYXsbkrAvkmSByA6Bkbs4skZ
85MQ8YMEGRhohJMZOXiZHudVNMwNKQXUKLMIbbcxbmX2Yfi577SyA7mCyw6Zmraqdy4T5D53zcu3
EgaTfBAQs0Bhoo0mb6XE1dboXXJ24IWpqbkF8mbpsYZvvxeAr+9mepsPp6H0/zVsNE/A3R5NkLx9
bxmzTrCu+npOBKnskuhAM0g1n2LC/r849QepdYXL8z8u8LSEsXokGpvZfHBWRMa5mhYpIzHTAbcU
En6cdRZtJs54NnHK3PeYfvGrXtnBiPt/9dB9UFCUqaijKPOuffxsU3uXfzHElR+OhKp0R6Dw/VTx
G+TwFUghU6kR1QwlIKQDEUSF5gwTDj0wTA96IGPSZ+Y/YL2QIKWlEhXHJVTh+pDPgvCb7lG4Aqr6
oSh9iRmu+7lh4OfYR/jo/eaxZkgwM5lQvw6IhK3AiKE7AjPfo5wsgKffnWNrCEsU/o7O2dstlPnD
CgaaN0i6yys1L8McUrEoG2dEExDpUH6RlYBVQY9rbtqm0Ousl+BUoK1CoYyTquWq8xMddZkSjDtK
zV/GeEfSqyaMXiFpsdc9djpOA8QY4j8NY4lDCmUnJUkPkfjL9Mxqecp8TG/1uDmMvAJXIDizXECY
GWeHdLIJTSVcLSmky2oS+dea3ibWJXjBSIVz8AeqwZ/PGeZ5FKj99vKIWLOgjjFtDme9ifuoJ5lM
D8O68PoVNUPJU5bo/iNqTB+OJrV+1QQGj3XUzxihxeAGQ5Z+eEse03graKEKQNWjDD2j/MHZcc4e
SEIwp4dxTwm1yPfvYQu7G/gLnB6w8InKpfSp9ang781ROrELyON7YvIOJ93PHaIYh9bbs2fsc9g9
NPwUjppWMpB3DusL2Tw0F9gxvuxRlVUoWYAURuLcWMGQFG5xnOAn1DvqN2Q4VtaC60OWx9WKRXfK
B1RRn/1bsRg5EUYvFNNJBdOIN+igkWdoz0TGv0h+vuOkpJt9eyJmecM+qyVqh5EXtQWjuuTuS8s3
k0ei7jyTE0xLekgNMG1K6P53OZZzTxqc++Y1SgbaTy0gnSX7yRZ13E2NzSM4IMeDusRlXxp0cznp
8rRo/9jDyfnsAPJU55QPAc7Ton7+2OGLGGA0G+e01v1qLSEC5j0Ka7FbQ/Fce4oheffnn1T/Su/9
+QYyEqM1eDZXx6xISWtwG6YRPJRwO0slHDbsxkih5YtXXYDmPwHOrNXLvdQuwenK63Br10RYoMvR
oA2rT2w7HSTKECybJca55ivkXOV4kMqkpnrDuwqG3fL9Ct9MZaiPX5iohwaHVxt1cgw+/3o5UkXO
7FQcHHtbxhV52vJ81ptXBhSNBDu6aOv8nKJhNRXvRfoZD9otKh+pUsSPIW2RaUGF3dugqGwU0Gj+
HcasIW64pQcPKxIgoBJqVci+QYvIx7x1yRuWZMPZG7RNzL2UO7fFRgaBAjw0y7VMD/Ee57mGGEGi
4fTKIn42AWKoZuQD0bW5f8YmItvX6rjIJ/09bQjgayJ0T/Sb6ncG0ZZ1kTnFxb3v6VZzWqAqZKGD
Jn2w2WKHzAk59VlC3YlfBbamtEtUYOZzcSfOb6/ClqFkt8PR2a8Zu+dNdKFsosqAdfJgpEBjT0Pt
vmvPHgVaj7jfbzZ0KuiKeUQwIvvJ7nS85y2wLCgzaDOzE/fkPRa5vzgH9H/BExtHYI6eIp9gCfT1
Dr2liJX5vcyeKbhxorBvCswHc2GvO1g+zt4JfL+YgFzyB2R4LuI7hJJZODzYaCfhHyjs4wPnAc8e
/FJIWIDuoCEaBzrTVmpFi8b0PcvpPX/ZbTAtgJTwdE1a5CUDvfCDYb3id3tmt5NyCRZwyrncfMOK
nDJxXUDjglt8AYPfKD/Pq9tyYI7lWJzfkkvUAYfYAjK9X3APZ+QrVdP3sT8ZANa/TyrnDx3gWTg4
M2OySQQLSU9DMgKF+4aF1jW4PZJyAUfTf4xzBe72z4EOIWKwgVEWndkWYjSsITNAtfEOWsgv+J9B
aLROuRHLxj8uGiNfHl7UjWh45r3f5S7YouG/Vp2FNUyB2A6PlgN90Zj0lgu2yH42JigiX12S0dT2
tTX54rARdkKgKya7ULU2b/fhY3Sh4z6LmxSxFS1aSjJBPcE5jEpi8UTCJO8QmpIXw8Ai8PbqKsxk
9cmFqCF4NLr7psOnwE10jLN+PlNK4OUjxSZu9YzzSN3c51JQU7DjGxQepZ4xrbzkhmybEHcqKFHv
YIafCwQtpAbec06FwHsRDGDiwnHEYiDLEBvuP0GlpD47+yyFwcFv4bKxmvjcjKaVeIAqdqm9fbvg
kP7uPSo0EMT9BZrbyF9iqrZCL4VpGQ3K92OD55irjWUff03I0COf2WjOlpzBun3xg+zr7p1pJ3mc
MWTYgIv0cBXEDPD0eIMVE9yZLnrw5BNCj2z+xO9uzh4exDgGXJPzTKli5tSplE3wjVplgTw1vD9Y
aOzDAPihJ2xbxGDyyaCbGZj3Wr6mtXv2yq05p1MArXtsKKwtHIbq8MkHdCCbBMZROgpqISm3VE3i
RuKayTQ3MY7V6QOJlbh1rv7LGe9uvI0yOLsVPORlQ6WnO+rD7b6xX90ZTs+Q0Gd2kODIgXg2aBNr
LC+rA1DzG97yGoc7GH7w/UrikoVtGg5hEK5nz29ucuP1uITER5K3mOE712kBD9PTmujlM6sf35xx
62N8A7Gmo469uVXp953Tdz6E5r5FGRray8/tu7mPQQ7psZTr5mnzIogI0U5UOIlDl+CoaJihMHZv
giJ+caeYgusfPyf8jQaCFYJZDwy0WYHZkg+dpoFMbk2k1lXhplTiixFkbh5uUaW8plognzpPD/Nl
Mb81TpbNRv2XDJvtm+EG+gDXDC0hLsGon6zLwCaWE38/fI8sd9CW2r+vNTQk2eTS+qoFgupVS5Vn
aNnCtDbAUmRgt3NQEAtWucry4XH0+cydmNRBq4fFR3Pu9tM6putf6KvulMFZP09fwQefyQGrz5/L
CSiRioNgWU89Ypnu579Qm9nFF2hZwz4R+XmUAmJf4iB14tJdzoRWajE9pRGL2XlMmEy1k54NlAHB
w20X7bRfyV8sA2f1+KvhcF9gGyfX5WV9n2vfjeJkNpwL/HDavRTwwcIiZvTIJjJwB3jgXMbBJSjQ
xwcwi4bxHcC8nr4JF6+ndkKxEVspUKJf+bCRGPwm1VeejGKBSUHII1riferHoNupFPS4x9mJneju
3bOTy1yClHeem0l2tL5vBHhnsy7QYfQxLZ8rQTHPboE+OPRXF8WzFwbC5D3rqQWQxXHuNDSCCmut
mMZSNRcMqcDmfWOmzfoj0LYJhUQN1YWCzPXs1bD3dGwulN0jHZhnQv3HD4D2H7MlZtHAZeRioBpS
p9SiGCa8E/tnqp607z3uHwYcoCnQbwh/TXNON1BJwaD8UAFOQadB6JEpBVfnCzdCYRnI23klLHj8
aLvd9aDiMnVLEZSwfbDugjp9bKW5Eksznd3kw/YC32PPWDngf16Pv5KZdMB6zZyTfn7bm+FtKmbw
u/P8BsFmoy6wxSO5vHC3jIiCbl3+aiii9ET5hmvCNa2WveKZJ26chkUUo3E2sAG3G6faky1tsPOJ
q5vfQxmepTx5/RCX/JjqrhFRDO0hRE6VwHISeHugvQz6QWBX9wA6dtzE/eo16WZQsIP7rl42Y7bD
HGGtrviw4Di5BzhE9KbeSzg0cZ0hNEMHYmfHT21shhLkO0pMYb8UWWkRCErkaD7aXSGAbhuM1Bs3
q0PlEemac6fYxqqp4nW7l0vc2ucejk76RoLeBRlwXi2vS+j02bcMjQ/xUO1d6bZuUYvnnZLI7Rj+
gvFe2QuxDOQF43NpxmqoqZXZ2xZq75Ux6/s815Pz/Do1efKkCa18DTBynpRxqTgjChDNZxQ2qO6Y
f53hHQ5uR8e/b08PiD9W3HVubXrK8boHUwUC8BlcMuH/fuJMNwS0dNfNC/pADy7wWUirfifF0pM4
CaV1zZ9Lh9OSU9VcnUfmKys+o+HpPzoRjz0J7VS7R5giajWtfQ4tlIW1wBrOdsibfdG2k8iI7guq
dxnyt3zxNCO+YDoPve+7PfV4YTI6PbN6TKSL7zSr48taLLS7jmTb1xP1uXnGH0QozM3FQNCsHa4J
tOIpIYNxO4hIzHIM76GFTzvDVRoaoxwyQDKOZe4/OdOT1q+xm8QpE84Htpm3JpCHfzfZXjCkZtZC
2rX0fduPFuwpD4wOz+T/VPuH4ZznatI0USGot9kQsGAFyMyNAVZpcp/P8zrBbzI9voPHv9p03r8/
4+v21DJk2EDCYO51zC1OaxkVLtC5L/Wp8OZ8es3xzOd3r1IoMaVDQT/vzTEcI/5bcKMd/QC4Rz6w
CG2Ais5TLnReJcQnIqd1mCMxy0UNuZrntXy6zPOonA8a9Kwh7mdsad+wVIVhXD/m7c/00J6cOdNP
hP3FTwNLQTlkh2b2IAKjRrgLiB5MlHkw93g94aZSreRU1LvEyxfYyhpuTwuOvggTuVF6u3vXYmsC
SjHpYrtfcieZMCO3EeIsWPHR54AlGBVCIhzWLvjCySncQqjndtAtGNdE7axW3A9MPjiQ4lVAavg2
77aSt2p0T5hV7HEZ+RXk9OEL05TC+6CAecFrCMzMxX6DVtE3p5cvyuj6cEH2Auu/Bcr09CnkUHiI
W6bfnQcpRx1RhWN7AsaZJfclqK5odkGgqFCQM3AdefDsCQoJGmT+rMKnZHGDt1dHpr+cEJbbeirI
LkJy+BjuZQLD64w07LhT8S/+48SfL8/EJu7u5LihNqnxGbRm2YyVR/DR/MnyvU7foJru6Ivdvsr8
txIb3hvFWbR8H3gbEq73+Qz2K+yGCQY0Eao1+UDBgZgXV9QD9DSCiR4HDQ+TFo3DGGesxDpe7Dg3
Uw1Zf5itRiBIaLww+hSkxK3Y3ESmHR02uZYaavHyK9vZwCYjESmmXVK1jNmpw7ZYywcNni6iA3Ld
ZLJb4zNiL0Qpgp0oRy0hfofPmpZ/2IBCGKDrtJs02JMaS/gnRRYihS+b2yDhJ3lBNtX6HIb15ol0
TMi2WgwoK6Q4RAdthYgegTkr5Q9YLmAksAdG+6hI1pBef8PH8gCBEA5QOS/FB36kHy391MsrpAvV
AVwcERrZ4YIKn/woF0Eb9KD1yLIencuUzV411D/ZjF6SOfSQyBiJavADyCGmZ7inubGUYBRg3LvK
9goDLE2UtfFzC1G9J8y5gtaGKtJ/fZKvK6YkwyQD5XPL4IrbVbMdjRFmWhjQOYbp2JXbbI0pdPz5
3UxO1eKpuN2qXmrjqw2d/PS7oZdSNpMSQO+FBzZfFE50+yLPMP+7ThoAHwcWvssINA87BpefWTo5
WN7tAHqAOvPuUkZDv9qUGzKjmNLCs15ULpQoZ0VH20XqnOEsoMsGl+3gMSlmbaiKJCiw2TrhXRDc
2rq0P5DoQiFagM8A/onZEXzREw02PiwfNuCE4CT8Ke74PLOJ6/7NWD4oa4qfexPQxuU+CFligVFy
JKQPSiSgPPlX3rVEOTMgrdwOQTXSfN8Y3PsnEp2rxoQDjIHOFc1dwgAoQt2IEDQLu32zYXBJdxDf
fs8AVsfnptg8fYjbWCIvOS1B4brYliKZiS9oAeq26NnB/oRFPXv/T88Q4hQKVmeTCicDZCgQgWuc
gaDXOQPc+xc89lFcu68FpCPWGoIHPmLEY+ZLaEC65OZeF+rXP0NNBxEbngTGXvD1GFnt32NMSHDM
Aq34UIC6LZbw8rcRNhyBNtju2BgYC+WoGTZwT5iGiVERM+DwFaOLoVbjIGheDufM8RF9mNDVaw0I
jf1+pRHR5Ku4piM7AIq4M456jO8b+BSwk4TH2j2ypqAU6nyEfbL3+jn1Ll0an/Sa3CmO9MXHrRm7
4jcd9lsds8nhBGJ135vMdFyO3OT5pINjvdP7h4LEYq8MXGSFGhUuDyaTcFUFjTZSMhfKE5jeG4aT
cGZSEqDqz8MB2qRN4OXtuZhwvsE8jSl/jjRjSUIwvyN82AdV2LhBhllcuHWf2ROZepQ8aIPn53A7
HRzD51NgLRK/mWzNRu4wB99fLg/fxG3jpg/RCT9NcpcgqOEJJAji+IWIbUSEwpbhGsABvAI4DjhB
TPyU5MwLwQZiXc6usbZI3wzVhgRPwe8hQ1AAgZKQnFk+bnyIju7G9Dbip9lVkGEJ1dHA+oUKyHHy
Dl6BLqLCrRDjBkITwzu+CzxIJL/zxGYLZplBPS72B0gkANvIFHkc4bIzh0HBy4k2C37S9HeFZGbO
/K4AeK+xAbrCJLisOmD/X0gDzmYyQBr0paTc1+NHjLcH2xr+EAbuLz/YRxBVxXAieI2HDXROMKKf
fy49wGnMsHFEwAPahdsAR8o/zGTJWWMFw3WzmX0qbvoL+kyMreBacfNoX2flFP0y0lQlrNH9YtbD
RyV16kDcO48IZ0ER2j6l1dEsHHWiTnQ47Sdwgdc1IYeXk2PVoOb7UUJp8fkluoHAbthhcNV4xrAr
TFV6u8/qsv2nPBYkEoEEGb5w7dnkoY6n1lI4o3qYch0wR7qGqrOpkHhJp8cLEidOO2KXnh0uizWY
6trYvUlW5DPekBkBvPAYir7xcHFEmCW45uGMzEyYvJyXiHug+edB6Zqcau9obhAKIxBogDVCxkki
Ay+/xsK/w14J180cRv/LfQNKLkY/ErpjiJLHB/77S9nVqXv5F3rWON+c4ePHI2AZYFynZgWP5yRi
YAM192/TYv7eTBPb+zJmfWBOkCEr3/meqissVRcxwIvFAhfYEibPQD5fIDBcqvSWudcts4M7BGZU
fQWekPBpBw+qArLJJUoAeNYMxJjwueri4koS1AvoYiS5QWmbXk5UgvCl4Z1l8ORNj0KPy/QJ6KZ1
jEZ8A1UdMGd1zMcPD7ZgcI8w5ITB8JPHKkFRH/CMBcN8MJwfdRRkNEu3gOlRNc5fiPte3uEHCJ4R
ZTPlpmxWRpREPVyYM5Pp9/FzFAJx/jOtMOWQkUsfeCjEhss+yjoS8Q4DtnW45W7PaEo14hnAiOje
0H+y55k/GMw6ycVbTccFthcM6yiSIEd+32ObGRmqBDF1q9iLYpCp9fkLX/E5NcEIUjxM8muIG997
ayAnQUz+duvgMYZ/8txgQARKCg+KawrAx7DCRqHGCx5uQV0598UTU328zWFu+XeGmuegoS/cK6r4
qARi8HMjxGWMQHopZqqmcYxLc12aS83xKk9f1u91FF6/ZahALlav7xWjxXrX1uhObGOGb22u+hrm
UBES34ew4sq7uIfVhV777X/axYcxghjHIMFVI2EdVqBxfPM0G0sGFsPWRjGB7W75hCqZtEDMOeP3
53pg97zw/J/3xHrRnwlGzvezgMihjuvZ5T3JASALT5dWGpDdzYfGjx6gkHzdEth31H9Vq5ceYt/z
D7IU3CCK6S/458Ld5hVf55IP33gCI7gR4SvXNWcX2/kekyhO+cu0nHYMm3C/gfstoGamQxB8UZMy
WEv1xRBAraU1hYrxJfPJGVwugNnIRod5sXzO71BslPRWhDdj2+bJbdGGGuGXeA/jh6zGxvJWa85o
BJVBgZDcRWYVnNXSaXcD7wvu44+8en+3oM4vtmvUs2P9sdBBdKHMvp30Ci3d5Cjr756+xiJjhzbU
15kOjDksYjnBOWD8+I+kM1tWVdvS9RMRQSXFrVKrWFfjxrCYUiiiIAg+/f762pEnT2TuXGvO4RB6
b+0vI27yOIfIievrgbW7xSlyKtbS7Rmz1hHQ5zz+KjyepOwtLS+7yBPUkeX64aq79A+TCyilciqu
CJ75UrmYn0BDFh2FzBw0M8Bz4WuTd99xuUM2Bv/Hj6DpTraTAlp+oRQ23XGbQE/O1AC4+XtNnmLo
quK6hU9xPqpP1oHCog7gmDrV6f3zWDDT5UcOWCvb7WerIoPWiMalg7XdJuBgcDQVxhyyxJaP0xsS
rx+KageBpEgLJXrhXcKg0cwFTAzY97u9cJey+m9xNagcCv8XtnI0A7JmhzbOPAspoUei7TR361nh
gbpVQw3dEvaAqHNr8FCONOdwQpSIIs4VqBGqOQxA1WgDVtoi8UpGemB4aaB6ivvfRDwEkMljWZRk
gHWa0Se2tEnKCEmcU+KkY36DfCug4z3TVzEbfIdNADZ1uPecbmYo3KS5e8fezBzABWIzj6j+c6Li
lM4n38VjL5ujJpKCyttCMx6aYT7VY4O+DGOqLqRAWenE3Foob5tIWZHre0jh3fk+oJ0I1SZKjLIj
rtnwduTvk8bGVPfh0xzBYaShMWWM8CFYym3FgHfk8OwuyqyOeLp+1xQtkQODz+eHmS9u3INcR+KU
xEwd6H+kAKyvknPlbGEVENQKPS4Ve1ZEMhqKGomr7BHWBf2s/DuC26+84z+kicN6PHB+K20m6PHB
tfebyKAAC8nlVIxv+47JlGXIuVfDLaKVmzlLYk4EqoEwFROvAOL6IM/YWshIQWPL7wg5cZV9FsOI
0QiposIDGkXYKa0g35Q9OnL+t1u+5uX+3irEBgvSrciqSCdvUirSdXaSyR/7XSlGpnmniCXaKuTo
fRNO9S/xzrLbrkW9432BJbNH3OmU4JGVz3q6QDJC6KnIpaD76O+5euIveSHkIh6LoKLU+5zpPyJe
FYZ5NcDvDI7wxTvHH4KVPxnZZIe1MyFlm/Sla6AEMwHkPGViE+mGMXRXok4hMocYonZWHXgfF4if
Av4DFU8M2C+3EWIaw3vMu9DQBJtMLgUzBR8VPFoIQ5sTcNu+mrDYSDN4uoQoQuRyMabgyZFn7uNY
UybISPyzPw8GkBGFBEfUaPBoKvFi91jx0vUeQfALXp9qoQdXI7EBWaxRIBR/wmxZwLSC75gBH4RD
k5GVWo37Qmd6e4THxRPGu2BS0cTVunhNkhNfZbkVeRwDSEPE0kAaQGvxfaqN2bd3pNjxOyTwh0A1
/R+PV6Sj5QJBIQXqIXq8EJmCDS6zGKXLIxQ51Ngd+uFY1HT8PHIP+doID3kQBFGFIuOiC2r63dhy
hLzMqdZI3XgiVJ5r5jiiVd8nEm58Hi+UEuMUe/Tn8KZ/hjiTEDyH4aP39bib0wO7MFcvJKUX7qsl
kSkcymhi9RjvRDF+fYcqHyqd8gYdN7whE3PC//jGcD8I2SlaDeoz420jJJdjBe+EB/Jigegh4kBS
jW+faZlfDrE2IfIJwZtq/NOY7RkgB56WOqj9jBuLH5tAyj/CtyrfpNVjYk0LGMcNWWTcsF+EAUiF
nSYaY81CsDggD0h+I7CWb0zXXMDsa0yOJBpdQBv+U/kTqBuZM4l7Z9bNLNeclG7JoyCAYlZUfsvi
zyE4D/MXJRRij8K9h8kJMKvllCchgURA+d993K3VrQhYPL3RdvEaFltefbJNCY6ZQGQv70v+8udE
gRuhBoG3lZetIEaoufWj7W2jepHIvjQo+epwnTHz8Tm31OlWuGQMHlhyfiAwEueHE45EJhGjIUhJ
AKehPId2mKeitxGHAJ+wdKkIExN16szgicspBNpoYsBZSjERIiQ2Dbxi+SMA9si+ABVFCKD4ZP84
vwOkKx4hGkssgUNBsWrOcV5sRBTLkgxjeXoul5iYESE5oM7MhmsiS8RPoQ95ZPM5jHPQIo1UmW/R
rSA4Zg8TjOo48xzR1KlgkkXWxnAlVs/wxXOMiIY1Sqyi62y0K8B49JuO6NIiLCMPWUeQTBtEwg8u
QnI5gK2M0IKYnn4SwU/pfzpVOqo4j4VQWSwmtd9vbGDMBpu9xEa03/KSkmoJqEmmNtbOGoXleS1a
Qzp2DeJJhvvbSHHRQA233M3ONBtj2YHztSGj/QF2avFHH0lt9Eh5FnWV9825vxUIQM9FsOZvds9/
24Zfu0ikErdAtcb6MjL+IBBck+yPtyv2WDxF4UzkGoo9Rsih5EjUrhGmdtveel4HEV8MXELVG2gA
xxQn0X/GlH3rXEW2xXN0bVAm/H8FEnlCwiuVuX9nc0gmPV57fidoRYePacI9Is1eDIIit/EsOL4/
lkoiIlx2mw+9hWukirE2+/vRhPgLf4GyvOzAndcFVZi1TwGkdj6TC/KaWP5U5HjyMHLC7mSKKUQL
CjVuI3nuK9EOobq7LkchefMzEc1oO4gqDLbsLOAN5Gnj/RqTCjaccYY45qoj1AEc0uvBWMpd67wO
tvd0ltS5r1gdOqxKvGJwrFJMHHzvEb+FFm14oUitdZekgpeQNxOo8IFPtwgZi12AwM+j1hsEjLOI
8FBQGZ0Bnt8zcSvi6UJlC6Y2mrOwgdtOsL6Trf9z9rxVJ3W0r5zuybdA2h+5Y/8QPWNM4sFIHdqc
Pa70/cM3lhCIPmgOIBBradgAa1vhdy7gYviNkeJbdOFwKfImFT5LBpwpJce03pCZ6r7Hut/uVQ4M
rrLp8/yGYCOkh4l2poZZiHC9Hd2J9GlOhB9QSHIknyzhKRMm0MwVbxQufGgzC6KEwHW35lHgxNcI
rn7wJg5EegfysV/QAFdT8IF+4BWgNQvNaHDIoUjsO6Nkhw+yZKBMJvfQnO5qyizJZuQHTSIT9LYd
DZbkviwbn4VmCHmLEEAatWtKKQ5IqgBTvXKKqADDwMDLUJOw2BK6jjQjXyPQIAFGwUufzhS+Sow5
uHJT0cSbzpCW7XvmRXP0j8IgTmoSwF2J1zmnfBYrsEvLBh8zmSYo0Ax8l5zagegJo1esDZ/ib9XY
/0GxUcUCuXc7OxZ/GX88xntCS7lOxYbIdq1eCZ1dfIX+016qX2CX164B7m5H75qPmMfvKxzPqF4V
IYBq0Po2zLM+bmYVoDneXld42fsAwztQPMP4OFbHeImgQCtM63lgBYfv/pPCRr1OtVNPf0G9ONJx
17mfuOe1gEa2SWcM1ctgCu3yHEO64O4wxtJC/Pb5sxFV8emyCYSJK5Za/pYGg50pUgJW6GsnJPIV
00/w4XzgK7F4tlq6GFkDgCsCdYXbkI1bmB7K/ddrSOx4jHcqhA/a2fT03ucne/Ehr+l4hYLjKbBC
UrG2jPyA8mxPpIqwWRizGko7W4NZSiFuw1Bb4NHfkjdDHpCIeloXaxKXoLKQOEgL8rozd8A6Q9WT
EQ588jKWxT8yt+hkwkLMGh3x96PppWZnKiKMOD3IZxdFFjh4hOLfaaB7TO89FSKbvx9nJPecypHx
kqF0js7gSJpoOZr9gfdxBBPLwbtYjmgfHGNRBw1loMO2I2YwAUucv1ROwR8OEcx9cAoky33ijRHq
kzfGshtC+LJQPEWsh+gNGEE37njDRmvSXRkkmNy5DeDUX8GycBt/th8Dq3Mo4I0VvYVcfLN/9I6t
abBVwNBERDMW7eHli2QABQo/K9vZcCgt5mxv/EnHoKLZEck7SJjB/xWiShMgML+OJTn04oD/ObPl
xdX3P+ghWGECBcncGIYmDwMMCV9tBpWVcQCLWxxfOPMSqwK1R+Tfi1oAirgIhOObF2XJayHR6dC2
CJD339yNkCTyn+h8VEgjBpZz5zDpSKuW9+s9nM2QESHsEWS94FOZBvzjpCPIgjKZljuYJ3fU9GBJ
U1HZIRpFn3zcublATeKStwCZzfnDJw9r/l1KN0Rp9VSPYCi5pRHsIVOtGB3ECbxNnCv2qCRWb2Jo
3jOwMFGAovOwi2zB1IMbA1HB7ECiIx//dV7mHjEa+vBwauZg0YB41BtCY6IvakIWZS8BUHoMTxZk
Pak47ub2GEWW6B2MaR/sGCqT0WTCIWTzVP27TE4ElrLK9sONMvrdRJpO5afuw+eOfbho9karFXvw
6BH8XAaoy05ot0hZe5MXwh9bDUVWk0g/zAh+/ADJfihl5rdCCuOTr4IDidwPndJELSoQYxGdgcJ1
GBEFRdY3p+xkI+Zcjgy+ombdbe3FAfPSaCK+HnUtbeXwN4puixx97tsddwDCBEYqqxI87jmilrIR
wYhm1EJjwzeaPG81kuvUI+4MZRx5FjECgv/KNg5I9ThzzSliUyoij0Ntqzr6JPpCecBqjTZC2sIL
+4SJGOUn9cKRdBr4FQdLfstvDbzJFaW3Gv6WQgHMvWpw9JNORdVYPf9xGvKYjfTVF6/ElEic51C+
CiRzsHyy3e3IenF1ziFMIxdl0UVf1uSpeDClhbnI5sZ+MDruVaCk5vpadnEaiNtHiz9jTuZs8+CX
HmXs2CIdhjeKgtCatVYINVhoM/DzCokjdThihOR1QSMTITOZcocj3DD27wm6B11EGcK4kzSJID3W
9+8wj9sb3wl23QkkaU3tHptXCJ10+LltnEIVi4ytGJWXY/GPcxKujzOeAw8FQfi5PSCyFkc0T6gm
DARtk8R/Y/lnmeMk5SXHZiPGBG7GMQvK+kO23gvrP0IL+w/9HV8GooMJ5UbIhIj42vX7YnJAD0Cu
HTAN9/3bySA6nI9gkWnC+S36Cz2r0eDhczW0LqomYU+MhYtNiGfuaz4MSnDyM0P10BGAWqLeGNpn
dvHNJ7DdJ03Gb+4gQoWRre2PASoFYHNxRpHgQdjE8S85HRdFjJaYQzRWZrB53fzIcXorhX1eglIk
rmv5DN/bdlLEKMg90BEWYx04X41YxChj3bJ3GlF/Ix5gzpjAuWzdsoCTaiITv0ANAy/WVIyzfWyO
Md3y7wjKvRunuAqRBjJ0W+SJSrGMlxjd18fBy/t84/IR2eL9pqOJvHW5nibSH2JA0HdwN1a9Wc7r
CTLmsTQirUJ+8r7IKxPgLxVCUPWgaqKfoNwozAzmnvkn5kwZV3xh4MPcZ356szmTcdQiTcGy5aUs
H/Q3y1hLexdfnOUrq+qSbY9shRG4EtUWNnsJvjo+/8FmfjoipSvHX2aaXeo/0eEBTpYnkJcnNQIn
kIMLrc7WAlyJjotVvxxcjyivID/locJrHttX82qT9TAcf7EX5hjkhxlzwRqHRMp5T0XsTV/gZkh0
tHeV4jyBlsRWmtMLzysAsQN5RkLCPon/RB4iiQrTuzrMJs0B2pjs3PlnbBxMTKks3GcpEW04FQlb
S5irRY6uLBu/DjqoE6lhf91M/EjJ7OiynpuhcuCnwe9rLAdoHw9a7j83t/dKJszHWP44P86/Njgu
yRGT8GOYIKFB/tcyhG9ef89FTehIg8yuOCDr1BELhJ//VKPc1Nwtr3lVhyytNTkYYu8FaC4Vv7yp
fpaOZCRs9VinlXNhH947xIr4pdh1AzWqaEfmCdvcp1XQHOzSzfk8TKRs1F3Uvty+DWSdpFXM5cNv
6/Kpk39HxePus5dyzob34JDDEBmr3KXw0UxLRKciIyH8kGFYcQvim+5w36MOnRyJWd2o/Jd93U4a
838hxYZQmxpVN9sxANbASQbktf0AVggdJXMU3km4LzRgSMCgScbSz616S8b/7ayI2SpCHH8IyMVU
IXYGm5ux8wgSgbGm9ZkjgH7Syp0YjlC6WPzv9iJHwSVBF6rCWKSBcxk0VMhuvhed70R5MMF96Vmq
eKc58rug3BAiASPG7X3jfQWrgG9yU5eYiY2YuqCH9zmDRjFhIGSQr8WeGcEsMnfP141zSE8tUin7
j6v11EXL9xaH5BoS/MgKTt7sqJ6QpzZNMBOTSIXkh2kmQOs/8Examz8RCjgeTQV9OPirpx/IXM+G
F/2wBK1ZZZjyGqQlzDqT11mmxfruqqDkcQ7j8OM8YTk5Gf1QvQFVQotwfoB13EgGAWvdaWRvtPvj
AjIzNth4ejEQMjPCZ3NNj0iox5I005HxZGTqpXil2bQY/Bl4G2Q32tPl4nUGDMAQ4oBnhLJ56ekH
E6oTmKXnvGci3v+O2vI+ftDUy5vTE3Dx8vq72xLTna5y3Fhm9Ma09SHQr9+CYCKYeUgjA7Eh4UyI
XvA8zVX2T3VWTt7kN1Ky+75AF3Lwc4/88ANAgpUsiujbkusR13rUsQzfZD4+F5jmF/uOOxUhNn6m
NgEFawGLKmKyPCpBtxZzZ0xTUVZgBBo+UuHdB400PhPwQBI0wQHswCAXAFO+ADIxfF5hLQDKRY2l
vTYgv58UhR2nnHwe8g+023h5R8i/3BQ9FjEdKLUezusVyOyZpCZSeQ4LEZhj6o3ItJv8h52+YBHD
9wlDSnolgXEocaZATiXMvcivga2uQm8E3pvgUhvxy+teTr8h6vGHMAl+lc5kjoggPQDayHL4309v
+CCrWh/LlHQDStzw6FjoarEQE5qF9kgElNr8BVmIE6ti+kxYSSWXVJJ0D1isYy6opxrRW5aj8tDz
gZ7zktRjYrh+Y5WL4M1/84vnrCXlq3FQTYrpn0Bk/0mjypRc5SDz64zaWYYYDiBKGsaYkSJ+rQIy
FvCvfuKiw336mHwj+a8M3gHKWo4rqAjWbsN5s/Lu8zUvhAnzHj0JAlGeM15y0npByIlwgJBmjwS5
eoSDlTnBllJ5MP7oFLhYp+DNhVv24LVkl1xeczMYBLS5xw8EpyKsogME3MkrecZwwYwRV2Q6Zzzj
mByyEVtlhAa5BXuj6A9qX1nkdJGE/H6xujBqfJ3uxO0KyABF7ZJQn/x1u16Pq/+Evm1U742ZTIdq
iaQXYH+sMeSOKRzykan98pX8DvtrvqtE0y6M8uy5MrCNMMaTFq/7YBHbwhJDTpiTR8EBpG27mwmO
DsC1fQC4vNby/okudP2GViTjbW75/C6B9brXrEmxu3RrvoifOqoXWvChvBhx7aZUPV6r+z9jbi4f
WBXpCm53BSuFT0IXQiORsg8wdCSNefj8hZrsHxP8DjLqOIuFlAufBpOFir28WOaFRwPmg/15S/Dj
QmE/G1D0WdGF6b15/6e0g8iHfi5XrrG245YwHof/VzKFTcolBAtqkW0dmTjEUOGAvMHagc91CEyd
jWiEryM4GWmsP/znxV516tU2gvvtebHgK3bdl/CY9B8BQzqNFLRrsuDyXSH0g01DafjXDwgRYI4A
Q624FloPhkFc7+ZKWz0+BJX8t1dp+3zz2KBPAW1P87GRDGtioUJpbpWBygs9U8ckl83wfs01TuTl
23vPcjj4I1Gu2gvp7dBE3gy26xtCAPSm6A+0nFq1CkAJhmdOnRJdcj30AIF7eoBy8wnXXoYE++jN
LFH2aBO/PaMxZBPJ/qD0o283tN4TC6sl1ARGUmoXXkvSOjGrIBdMh02OsxZZBwXNhNn1t3caVsh9
PiORiGlH9z6sDk3ptmQKGIxAH9xC8kq1HErsLNgvWmvof0rirxYZp8c7+KyOc3LadlrcH9T1TmI3
09fVUnNRuiE2Z+hGajGyDnrIelisiHzKZk/iaLv4S2KPOuT/z5k1Sclbk2ymydRXrXpgF7AuCweX
gyIbAIZRCrm+2DgvbaQBQ9GBG5Juhy7XHmP3sgEp/n7jAsUHenzEvF/yH2q853IA1al7/EUZFk/c
OSQGoaQ6iCTDbmtd8tiYMYIiXJgYa05H3vDu/Dmz/ny/IzyPGar1L5C0yGw8pbbTXG2k3/qstodp
z718o2wwthq2gn7/ukkbfjakqoQCrJpLySM9fY4x7AKHtQEoKMvJ9HPOpsn0e1AN14+PTE2gTwoT
432iay7vPQsKkukU7tdePFDHDYhtF+K1kX4N9WhweU4Gkid4KjyEljU6/tgg2HuhUn8Hwu45EElN
4PwChOHChu8G3XyQxpMQDDe7g56QwG46uPfu0lyGv4IG0dZ6XO9MR0Tz42hO19WkqT0ViQsy+WZP
QyqSqRQCn6XX8q10xMAooXqrA5KAH97bdChx1cttAXiIwBQ7+ux3KcgWR+5+qzHDED5lH0OdOuuV
AVbE4gMT3rqMtd3cTIciY5pLcDKgfBlAuw3buUxQPRbNIvoiOb3Sxrh8k/BAMCmBOLi+yfyBCrDi
fPrsye9lsVm+pLDYGUs09Fy1A3CNnkDimY4Ha4FXZWFfCU/CzezqvrLHnPmTpgYBJuW4xA48oAiX
5D+/E3bZim/TU2aSBzGuzWUfKR2UVz8SqWgqZqK12c+ry2DN254vZIaqdBgkaHG5dFw7HSbP8V4b
rkqSUlkTFX4UwVehSBSlcbgQmWdgzK8YdpHxTNaz3LPgAvEwMXgGJKCQolEv61MCAQcy0ywVG9ZR
2Zt3r9mSoEyKOvwJSRtwnaB2n5ApVHQ6Yf+hs/TtqrGmeNaGEG8k8C6IbCGke/c/ClkQD8CHWSiN
/hIwomY0yCcKxHrDN55BU/MLHWErGn1CXZgUByuDE7BeMS0wZ0MCso/2PIAa6rvEby6Jj/EJ7gW/
1eRDOBvAHz+QMEmju2NBRW8zPh7mXMSXI5gEyA08lAPwhvEQJJDbdWvTv9uGaHbqKReMhcZIVCoC
tb0CsGaio59X6QIxmEDA9jPWCK5MRgWBj+yO0CoJX0G1+KkOKY/wGJgnaUwFFQKoILbEt9gw4zp6
Tb5ThEzw5PI0GUuzL2VpI0LQKmg8dJqOxIRD5DAUJD3Ds2Jjrb+m36bed15Osn26TLdkrCE+D3EL
geexyr7/GRRWVeMm83tSdg5K8O0Imwt/hIRKy4yZiDYU2Rg12vh99++EEh3Hdum8N2vqFenm3j0R
arg82m1I5UA1VQ1Mi+aOD4ronPHw5bxE5/o3CY33RJ5ywb+GdyXEg27+J9L+jEstVrSwzh0DP7zi
5SheOL4JQK5GDz3MEWgTM4mR6nOyAuQ0KGM+CDryf8WK5Ss0ZgeLpaEhLDDatYADEe84Lm2WpNeE
xxxiPurWS6aLkVTMSwhSNJnC6JKRmGNzspQWxOzRJ1cDdg7of9Zd7gW3d2gQ0hhbwuEq+hNqemHu
/+AEfsFLdcmVkPPLz16rMJyDoH05wkaBUnDPOJcNCb4xIIainJYPn2mTH6a4cbkfReKiTu7uIy57
7ll7YjTxB44CPjoivKtYKUh3G3reDZTFTPccagyjF6q+fXbFEh8vCEbBd5dEBQ8Hbga+g5/Di1VB
gkkHU+I1etLsOcWXG8EwlHg7ub1PnGrYakh2esxkekx4Me++ZAmohMioJfzKXgJOplAASzkIp6sm
zLRYkOYdb3x94rfxE3Zuey+IaOsroHReSKTeX+J5ehe7J+AENSft+rnq6tEA2wOyOYlCS86BDU/G
sBzbc23eXuyZiKzi+6fenJ+7RLGhHBe59feyonvrpFVUIHLLyMNFk0C1BxelEDF8/eTuMhOY+Doq
98gQhg1WIaf9wxyOouQgURf7jgcpGPYfMZukyk0k7BAX/V9uieFY2vFy8pwq6flRkiCTzJXj+Vh7
BHz3G9l9mNcnNv1vuu8MsC3NKV8gQMz61NgXjgFDXJ7yK1Xj0rHA7OnV97Dmqtbp4MtI0OPHOLy0
yVcW4R/oAGioQ6bx+4jQnsbEBE84jByItJrMZHN/IOc8qYMxEBbSRuSiZC/hUkwcDW+rEgxUh5J1
5IP2nsSRrU4SISQM+DuvFZpSnircER/6n94Lkv6wIJG0TqSSLTklxmmM1jx6tZPTgGiLoEV2gtkH
W+VjpCFfvwk6nKSI0hx3vxh/fJ2NhHQRR9wHpAOYNkGeWA/vHxrLWrLlXD5x/aRspbraA7drIq1f
cV0rMgALvk7T4/OBbGnVWsK9Xy3a46lLlzpyEHR73M/CCP6DCQrkh18z1SJb5AV5tT4FvGk/ttFB
kk7ai6kUKOKeePmeJ42ni4cImXRHkHKoU3GjuIzUUODaf7PM8q7HOk3NSaDr4pjJWVFdc/mirOaO
yRZ1L4gp9bqVCxLNQyR8j1Yzo9qtSINnGRTfQCmDDxIlynWzgOzj96hlK5W3KNCLLmDBhANxss0x
GzdYUAzCsO/TO+YqIvjOJYQgKGP+CqBJlGcwWKLyhNdDd8kIQdoK8CvAKnbUPPpeLL4RtkMDQbgR
SG/v2TtvhgMitZaGQ4h4mKEoo9GFC93yPkF1lvO5RBWwSgpJsdQUN/UaZjFi5qHkpL/G65bpjW2V
kwXTZzbBxGzetNv9ejgAP0AIdmiQaUZR2f9+0PblcLr/O9dTdY3o2yuXyEEF4gOBAh1tuNF9uGdi
glt90pnAHJ5EKmZmMuNA5+FNUKecTdTR+UgGJi3cFLgWczI4V85XUl7aQtjEmG0fS5oKSGEk9Bm/
wm/0+G6E6ZiKJf8gbdoo5x/hIP5hL2wX5PcoeL6z+YtkEs68M6G7eoqWi6RfjHp9rL8DDTtilk0e
BDSKXHjlNPjMOWanpH0J5TtPtNTF/XN7f44VDpop0A67MujwHVlWIfT4XOlmaNQmocUrKnx/K9l2
qPS9pOS/MpXfSOd4zVtk0sh8Qc7ov2bRyLzUErWa3OTFYhAk7On8Vx2r7jtmz5s2BuXBe4mgip97
19eKFCVLUR49uPDblo7elV2RWqEl3uZRb9I5SvYb0Qe9HT9T90d4+IqphTfvHpPfZaKksGvXwnWJ
mOc1zxv/pSHJxw8uVx4iB0hICrnxaX+W9+POIbNC/U2LLU6RXJ2o6MIotz7f85FQNz4mqM6QNSyf
NvGQAm1uyBv7hWr3d8xXg86j77gzgpyJJmG4uWOeQs7Mv+fn/kun3mWsLzW4YHVc/sRuRykJVzaC
2INCK4HT+8wcDOytR7zV8P0MJG4AoXm72+RkvZE4KP5duCash4+M7Xsrfm5xjFszyBDOX5pqiEAD
KQHDuFdKK06hp8j2KLCeShF3FIIrg6C3+5N8IeRZ/PxFPL0bng2uD7jJvTPl5d4pSSTG1J4w7cNx
xvk3NE90YJy1kzXr54M4A5VIAUqxmmJNbZHKrKoC7uyXTo+g/UDgmf/DFA1vlqNgfflNM3+SMcls
NCWut2dXFO0aIM1fH1kyom3005izLeqqZ+hsVRC4BxVzT6jX06PY2Tw9fT9ubSIMD5Y0VeW4xuQE
t2afiyYq6pBghNPvgTO2Is6MRBPLYYMzsBoiSMi20hWoWz0bO/XrPZ/RQCcByGMXxhOsW15BNkMz
Lu90aZ8o0mg1KjGGshml9UY3/8DQ+2RCeQZjYEq++zn7OYbivnrf4Fb+hqW1MGEukLpm3+FHWoIP
6CUBmTgcx8JVot70DaZIhFvj78v73mNJ3Qywy7yWP8AEPgp5SOgk6Ch7hT00s+xSS0WE293CMkyz
9Xtp19P+s72DMdpjTUTXcLiTtnmgM755rvJik30uFV25KMRBR8tloR8MZHyvm2kuv6cPSgk26zce
KIxzyWKgTfrf3yBb5nOuWfmI1EK4pdjQ+AvlSJuhZg/4BoM3BPpOncqLguCN4Iv+4KL7tPfG8hQl
KEE3j6g0vM+EeVDguTW0TOK+p7TyJgGSRMjVz5wUPzKseIeo/OYFA3uuLkbEkgKluhXOkMe85qYc
mo9R+x1L6kQhtjL4EQkiIlbtOWYq0qjhssHabl/4fYDvv+fMSIKBIkKK1MO/6W/ZH7J/738tHc+f
CYJRhCRi/NVTwGMUk5+9LrmWulDZjOlPZ+JZEq5lQgrtGRN4iwZEZK5slaQ/xRtMFPC1hwvcyCGe
Lfl7Yey27HxA8aPj0qmFkK1d02LSUnfxALdzEJGjMpgjUA6OzHQFAiaUbswlvvGlBtPGY8U+9FhD
CXnqWfhxhNyTPIOF9RU2WLjqn5PExmY/ZcMQegrsMHu+CgwZkxdgOjg9OX3G2OY/AIhfGBnfyH1y
JEb7FdNbm6qOfOsVnz1N+o4r/folggSo/fmva2i81CaECRm/2ZN1hMkdQeb7JVL7dND/i4k5DfMj
2w2910V1wSJnFb554QCVONo4bBK+Yoat9wJz0/1zBkMmBb6BKicDAFRcyDlqecoBjIOtJlOb2DOt
du+n5vajwIdFGCyxYggKZfj0Y/B+jY4Q9xGNfEPjirM44CBuX4sG7esgOqZeDvHK5jslifZNQp1Y
z5f8S7+LHNMlT555TRLJqqd5L2xQv/1L/WQ3EA6bZoikihDxkTLj9tLQoR25o/ULQWHohXU3BT4I
uEa25ZaB3KMQBinoQpiP2snjCoaZdUO5EznD3TPgSyFHDb3JrgvUAwW6d42ZU8aECofqMRJBRHXh
md2ApKVYYVt7odmi6yowyNQjd/8AwZ4M0ZY1m7wm44meBqePeTAbYuY7T4JNjDOuvQ06lMn7yjxA
SGY7SoHGmVsiIqJfW4s078rTP6NBjB4KvYCBTxhOddt8RWXKWSHGFR/0d4nhpkHofmYe+4lEgumr
X37n2gL++9sMlV5wpxW/w8593Mi1aPDyp44yigwvV8O0R6Vg+rBo28p94e5UtultUJ+Y2Kyb/lh+
yTpdar3wRTMwFSm55oCdhE9PsTLz5OaXZz9JKPqFL0n6CH8wZB+/7Odj8UPfiBQOFV4Zi7p2upwC
UQl9JwQNWlR0ggtv+evKGLGD5HzYnqaiyi3ZCPnXLGewQ5s0Ll6bhNxfLeCP1Ox10sxq1lRt8yZy
HUk/+joICu1MbOb9g8cKqxzvi0rUZxUyf6jbAU58TNk/lEJvm49I542n4LdjYVmW4IP8WEy3nNrr
9kyNUbfDdL0h5Mjq/B4HzitMIg4ba06uECIV9Yia5SC1zl2ZMLZdaCB5Y607ceOBv2VktKPGR0OD
LOXhDmQ3m0qNpyAtD5TZx1s4i8wxIWAn2cstbbqdzqzIisaxMlhVZggO9+EE6Ift/hvXon2kL70W
REa5L5ryhFGeHkt+2Uy3THVNEjW6A22aco2UjvkiWPQm1xyvLyC6Qah/A1MPKgCbY7+ui+17ChOD
LWuHOIZwoP3xbFEsAXaPGoSAHRDgf+UfLeV/WARa7sU/qAwIHZQrFr9XH0yJvFLKhWrVe+P7B+RI
A5nNnJA+2Dp5+Dl/Wi+7ozTuuRI0qBqePDIW3mQ/caJkQ/IQdULNFtUFhFiZy5ycAJIKHVhhNiuV
EfH+MImBjjhqowN2PocZkR1c5Konn6v3cHX3XqjIxvxDaPXVmFBw1GSJScCyQVQSxIXdX++PsWJR
brLrNJS46AbJcX8uLIqQORc6Xv6asq/5c83uZUNeqcuaVsYBoAKZOBjSPJ7X9GoASWLixCtGG72r
4ual40kiYwVvBAo/1p3fgBlh9CbK6e2zTz0IcynRxaubvJiq5Yko/3vnajVCNQEzgj1bV6Q/8Gu+
MTHdfAeHXf6jgUZHz/UfpqU1MWXpwELUkIhqbbdZWBEJh5MVgwp3tHcEzfTRDwkWfF/7VJuPodXH
ij1WD2QwkrrVze65Kw2iX+koLzc3/u4gN+6HhGjU0+2Br+6OePRsLyVOWJ74OUzJp9i/jgeD90In
CtQaHCP5Gz7pDxnEaTF9A50l3eL1Gedvl/+hpp0V/q2PJHttsqJhDb6P4dsZ5pOoVvYFqdGugpCS
HkQyt1KxwYF5AK7s8vxQqW7PMERawZ3sAHAvc16Qc5HfD0l2+2jnnru3nnNMkqCMqO7jDfKlRIyE
tHmi2UzmbBo/wo++NEiMeAJ5Lf8rVYqhBvmA6i4jpUJ3TMAfIlH7iCXTR2LrGCyL1PESMNST/RVj
5+q9gd98fCpTJDWs0Rug1yM18wq5CDDNIIEasHZL5F22f9dHjKnPIxifxBmDJ4FNntnB4E9EDUGi
ue2SNBAybAMqsMHgx7ujG0N1MXpUbv32PrSjxECeBRa58vQMu33Nk1mFb5Ldto99DkT7ibMzmhEg
Wxhkh3I70a2Oq6EfShUuaDzhJC5BpBNizN8Lq8oRm0qjCo94gV6P6IBXkD9moDf81l40A26R56gr
fhVoSHidf+P/AMnPOH0R0zgggy4AkaRMqxfii/yc0NQykFHx+DZ5SsizmNLTIRxRxas/5dMOR98r
eydkOHmp3CNgTggfhHeWk6JG+IWe8oxyA8k+8i43wUnJFiC+l0aPSYadvy+qdWpMgl+QLDOJn7Tf
yEWH2CB0R67zATOsSanb2PSqIZJAFZsEaTexiVEjOmMn9U5FCmz7W/LKgWc+j+NkyrNkoKzfWG2Y
Zt6rZKcWESOVxptej49zu5nzNv3OpBl72s6a86cSJIuum2Sc1bPeDYo9VqbkEfPT2+dqRkApnPX4
HqTfIeXU3BqYWycmcvKlfrW//yPpzJZUVbIw/EREoKDgLTMoioDlcEOUpTI4gaigT3++3Cd2d5/u
3VUOQGau9a9/+LuC08BjpjDdjgligA9Q//ac5SU4EXES5r04tWd8FRMMhTVyVtwz2azcqTEeHE0R
XDlCPERRKiBuNzbO50M+Yn4FT0Cn115nk9kFQbIpQRWGpEMi3jvJYemDWg795hHV7FkIzx/bGsiX
PuA+fBlPBR66DqR3WV/eDKOU9IMuhgH9b7VxuiMxoW/GkVN9y90GGKECw50NC4JqjdMIKOKqFUSa
VBMaWBmNI6Bj2WDd2JO7ri11nqDBSsqmsG/K74aL0WNMGX9J9sWPpuldOSr2jGsnTGoqnIOssluW
t/hCofmqfgYv6Hp0W/e4Sp53QsZ2eefrW6EebRL1abXPhaI77Q0rTiD3UXTGr9i5MGVX/WG3rNTF
o1q8J9uyCDgHqb66u3NesYdix7JAbYzXCqjxUiJaKeFXOV1MWpOMsBoAGs4h3AgAJ8kSZj6WKKRN
JHcyyTonHdpCBSYAmhJuFxcBXJ/+yivoSP6u3mQ/hrtHuNijDs5qoqlixxuPjepP3+YrVlSGIQsJ
Ucuvh+XBHd7K12tckaXNJIvZKmexh+kLagb+gLgQDwDFFAhnzp9Yn2F67Gpmv0RwxP2DsM8FQWiA
UwqeMgGVMoHKULq3g59brGZGvRSO+Yrdh5N6hmWJ2KS97093KNN6Xmhml+YMR8bTcTeV4ZVktuJu
30jln7AOb7seqJHoNcTuEI6YSOKwtmplprr2JSzXI8XWuYbrhnTaz81TywWdf4MAFe5syLkrrz/n
xXs8z6gGb2lR4j92GmCVhV2VYmk8drh7yFJwjiTh7gRtFRnqx6i1zQgzKxsPJVh+aEsnTJppk1YC
K4i+cyXQevg+jJ09vcFVAu5HpPHMwptsYGK08AqDK06hnDwuVUQl/2pYxFDpUa1SII1vDnMWvdyr
BJ7BX3Q5F9/wtXm6/ewwZN6zYowKVcuE5Rey+iZorNbXTWvBlwdWPTOYs8+zKxrC0xd9yx82I9XF
HkOCEUMTER3BUB/ZBwcCUvYBcl7zgEPG3zh8setdMH64w74NwXDOe5lMNGZa4B7zi3vfk6CKh5H9
L6+EZ2XV16YCzA5BAJ5s8E8WLzG2UmsD54bLvo/vKzIHYcANZJtccPoOgHgkFxTDuDs7tYym44U4
CRnldT7q/m7Sph964/Fs7OO63ajWh9KjovM5I9UsWJbnOXZBiyf14RuzoXL6hOxP96+8/644gJ+h
M0xMPaWSZ2dHydLPmA927+0XSTKeztMhiWpdZVV3sOr5uw46Kc4k70W/DDOrG5vP0mGoR+zSzexK
oSVQhDeXRigh+uI3fhYwDy/LSeGVN7P6rPAyJ1KV1juiFKLVb32QIi38HLibLfYY9Drt9MEUD+sa
o9yQ89NgGwBRBNLBJbrC2H1Nc2LUMXeGZgVKv4WR0IznuDBSPyjTSWY9Euk5Fao+pCHGazsYTfs+
JmhtLbEb/GOl0y5Ve42LevWBsZ/9jPVW74fsh2u9owRw64H5uc3ysIIYIhtFmTZqpBOiOFww6Kda
4YOuhTfNhGGl/hCm3DW+kBmcXGiFiIPguPUIbSIh10dLDL6JgNL/bJH843tTGm8MX059jB98h6BL
uAwCmWsxRzMxH7it6gHws08LinvBmk2FLKNfqYgfkbKWf6+/ysU8/4LKnz2YN3D3/ck+BQtrjwyt
FI9B1JRUDFw/JK+DvFT7l+gV5x9LXnHKQcp+728CX9YPPAlcQhw8G7dcgh1Di0bU9FhPIABMxfNJ
i+vxWfnX7W7R0gFggBhT+34144iBBwAimDYMrI2K/OtDDm/63cAUhuKAumEYaof32z5/0TEzbTSG
Agf74KaFFSl6FQ93Jvcj/lGtOuO+hkp2mr7r8AH/bCVNc23LSE4Nr5k9DmkyVZxpzhpumZgXCSMY
oX4Thqyp03u+449VhAckpNwJBPBoSJEof2GMUQWjX0sriyJUGI5wBoT+wmeNHLGW5aBS+TNjfHDD
l5bhXbaFNWD0e3qYZqdGjAp26StM+UsPqwSsJIEpcNPibElpF7EVEcJTcXRg9vHG99AocEEkWQO6
QGPjOrbAJPofYR/EERRteqUE5mGz1DNkWM6wTcvXecx2N/h9+3eSMmZsTG6j0IpotfVm9t9PS75k
6TUGo/UrOnvGc1CfoZ1WW/WHx9B5uUMaaFJvjFMRJBhGXXbcKNXwgsn2tFQpIam8Kpuwn8P95UwP
Fs1rJUJ8QvxISDcF6eRnJSzu4USZZ1AT2qnhKvAAXCWR61mbTfJknUELwjqrGFsknTn1Krm4H2jj
xhK0xliOwFzCcD+aLsIQuxi0IrDiwHi5FwLAO0mWiGR+uqOe4AqPzsi8072xthOq95txujo3O8Bx
iOEUdB7Tfi9L8A7zFy8SRLQMGO3gt5vsMXlvzMp4wZEY72XDJMvZ5pCnd2K453QUP1bwxI/YvO24
5poPwRs+x4iIdkT+iOBz0ibUiwfGuWkrUaJ38uJ+8RrZH2Hh6HYfw1LYtcAgt0/nBbMh/EZcIXd5
uplLNm+YJOGD3Jl1baqqV5t3GiGdLEfyxMiEZrrMdyGn7L7IO4Os5kePt5NkKXRhJKe9acHw99/3
b+z7tlhN8PXZQMnDYyq94uGAGoKB2YifLv4q2Dzj5eXtfUtIUz6nC5bWmQffa2CX61vvXjS7fEAK
WTY4/syYZV/3OCfNJ2hNXDkzR9e4rrDeNHsq086sb7MK2wsW4fwF74tVd2NXhAFfASPa93M4epo5
4k80+NR9k9kzi8sbgKvbD47jDudi6e8+WFVYlAxQcfHtFXfYRmcd6yWeMLLikBPCrWmIwFlWQwQK
Piwe6K043F+sCr4VUX75FZYIToDReTVcAVJdrQF4dISVPChjDXR5X3zhyvdYQsF2Zobz1DxpwVTS
7wCLb/A6Td6DOf/g4nx+nhl6xUwC1yXNgZPa50m5OhK9Hw+QZhEsp2uYW1zlSAfaveJZx15LCKDz
fEErhXA0hKR1fnjD3HrcoqFMAhL+EBTcVUnUn/dumSd+/DbzRtlGqsKeZ0NUgX3318O8wfoOrlah
iT1HRQfYu3ceQR45dQcQVzMPvejbgrIz956Kx0D0Oe3LRa9gmMIch6za+fUWt7TC18te5cYMptS+
HIDa+4gE6e1fJYSrVDMsZ9XXrmw752Y1rlePSyiIm+TvwEvSUcSQr4UomBL4ilQ0YRdcUycZ2ii8
jNlqpOn9uDD03KPLoQvDGDKLaAh0J2Uf26n3WR5wbyB6X85p+pJOwp+QVoYf7Tx2Sqagom7maMIL
C+MxNtGk3BULx/Gzx47NMMIiEe6wD6YA4k+t8EOiB1bLju9zkVC8p9k2FZkA3CixmdH484pZ5KC8
C8VmC+FYMESp3hG0O1TrKS1Cjnsh+Cstfdp7A9xwFuUOniv4oQmj9/GOXlS9fGfMAC/AECS0Vtg5
82p4SrJ9f6ecc+hzpzeyIT6zAelxtHHBExHZ8oGXeWUN9hQIOFZcloP16O5dgG85DJnAXBLaiCWN
QWP6inddItflwCaPB5yNZIxZtYArjgJHiLO/0ybkf4s3Y35dCRxG+DPm9iVh9nHkh6asPtnw+dRO
CorJZ7YHU4jZAgzmmqQp3gX8V95IXAj+Q9tz2KCG3QFPhLze3ZzwpV14zyxdPjfFGzg1389YVNhB
fAGvOJKEi2Wt88OYFPGbZ7go4sfakK2SbyNOwsZU3k4HzrKrVa8sTqXNQoIMJ17y8i/7OMBpDgjl
br6FY1ItCA9Xe+KoP1+siM3FebrHhwgaGnAsJTCH72de/bW8JXnHvo6NoeOn4oON9qgkw3jCcSru
sGLhZCZcvXgfxpH7sBbCBkfzOJih7YOVomDgogXpHhMCHo4A3o/DeimceNGn+4s1XC1yosJnlP7R
FTNSKCzTVC/NfYquyD/qXZCH4iWuK1CBeXwOlOmLQ+bISeLmgc9xLR6nRpCwqAVaYzfa3I0F9xeR
6rUzIpTHkEBRVr64I/0/LmjudtEf8bPR5/D32X46Q5ujRJEgY2L4UzoxcRpj7sZ5l0KghdzDfwoG
A6/vtyvwWFbOPbyae/+9T1mRlLGdGO9Q2tBJ1vYxs/g75gHULgv/uuIGefwypCbCln0WDL/Hi6Qs
fp4F1YiHd5TtPEMC388h5SNZQSj85iHG67/sUr7IMYYlBgK+3mc/+9LbMbDaa4hSqkTIb31exV+A
WYtXXMA0+Pe+Pg9ywRrKdwNiW0hVZG4+YHYHI+UoCh1WuYp1nXHbDyCIeH38WWB++oAQAbCuTKzb
/sa+exSCSrawUmzGPL7iuefKU3qlmWr5yMQKI+ZDhFTC8I9ZevhZKXx2fgi+v7j3PE6cqchyPgF+
KWvQERxnuaFoIIDJvCfCtz8mKO7MBng10dHwcUpTfiAJoXp+ielFZty3v2PmJMZEs2g+O6jkefgZ
QIpZAb7r0t2kbjWbM96/SxKGX0WU3SGd9ShM7naBU4b2U1+nuTzVmulre+Xvhy/vhgEUzeVFS6+j
xhqUKbAJ1+ILXrG9wvz31G0rebReI6KByUszZRbUaFdYzH8GzfrtjTG48mUKJEI6wbnPofxKJ6DI
H8SSz/n9sWPianxGEaDb5z7TygX47CNjVkWwh5myaXDXRTVYoLDm6eVZxZOGmhdx/tTYZ6zefg2f
UcjiK0dCwG222DiC67JWY/ZlnyMJPMmOZH+9BtZ35jb2/kZNpODilZQYjVINwl4yCC0VoyY2AC4h
kyFt+lvj2/mOZQJtE6BU6jnP48wBoh1Ak8cKHfUFRacSKQeyElZQWKcF7qfLU554bM8MpUR+FHXv
QVBcM/OUfN9hewm/0K8PuF38A1yIytg9ZyE0UxahGXcDEIG4dV5WhDGgaJGh1PJlIcdhc9cYm001
+8HgkzKIhNP7ngbjoKlWgj2dlvtwdtEi7mq3prydbJfLcg+iQuojxsR80s4wTdOmHW8lQz0od/vv
5ZCvZTez+Tzo54/dB/EwWMb9Cktt2rbWk/i6uytGAcrsFv+OvTuxh9cFGuXlFMsQYbwj4dFiBxqJ
TrDFV2QJUjx/pglJ59ZJ64zDKLpnFrUWpw/9uVfRoSs+ikGtEGygGxRrFKNIeqFi4cuTl774BxpZ
a3kY05f+TEpkX413Onlz2x0euujL2E+EfUkv0laf6AdHAdxNmvh6F/FY44fQmyhGzRr9BgPb2WAJ
FGZG0mQKJpJJ/o3MTlI/bx5z3bjKrCE29UAlRE8Bw+2RhtOTAlxvJ4ixGPSEa993JkZIrUohwM7N
1tnNF68Vj+KbH/d9jEXYGhs7vSSVg5+HJ3bcKyd6TdxAQxOOCbFkpv6IuoQaxrjQcw/YK2nJ2PTF
HA5+CfsXK0fGvqnmd6kwSYUeGIvWfVECiPQ8zkKOWYC9ABsK4DTYmPgOLuLz0aeayMnqggTNxacr
FEQiGJv8tNMec1ibLUxOWQCCTcBE92xD6G2OLaGdfIsrmy7TTCiX4Ub4GSjC40ZEJI01q++nuH+n
jSGSlcMsrOEl/JUQlQKFB7FgTr6DCck1wbcItifCLTjyFiRXRvaf1liEMvGguuwqRK+QpLLY0Ihw
9KB4GxoLR+UEzjH0SDkTRD2Rii2vNDrXwfJq08CDwPomxdcGZhjzC1CZcKAtqRDZcx94K27f+7if
chtEwTTYN+wUgDw82PybKz73F2RrXHFe8GMODC4XNZiV3s82twdiJvi0V+UzEmYmDgi9enwhavfF
sAtjJIs5A4wjDJxpDWhxc29/9vboVjndB16aNYZ/BAcQS5Qzq+OAYctHhUU5luTL1Kd6cWOxBfEQ
MiDCNppoMOZnsHQboAvkyEDLXLSPAcmB0byyzgu+Ja7UaW6kwkyT8rlBi5/bMfUYR6rDs6F2bBF6
Go/s2ZZD4GTe7N/n/IoUaCMxHcI4piWuBP4ANMirPcY8AiLvxyGppaC2ebqNal/VWD47gxd3orf1
y3ac/7DjPwpHUnYQsbB8PfS6c0ZWY7lcTp5LEDgm2IJ/Df2Vp4tapsR0BqcLpoxG9rsJoVlT7Yoq
+uZw/N3NI7rdemC6MUUzjHsm2gvx/YWtXOaGJHeVc+dCx69YmDBy3VAdMuCLJRvs7Y0yKscMzUqp
sPEuxYabtEAZRl6xxp8I9SbHbo1rUzdwZElIgSmzsGZpzFRIUfOvIRkLbcricie4Y4g7JJoHfIxh
2BVOTVz1msMvFLKrJcahzxns/82GKCAijDj6U4I+KGLDwdV/ePxaeBQj4hZZqwBJUOTPXs5woa0k
eAujQGykPAaKr0Z0P9DGYnYVLAx5Q8pvA24OolgocTEs2nvcCu+qyonf6yPPqF9kCHwAmySEn0r4
DlCrQUaw1Jdp9z+/JQftD6d9hHm++3I+kiOXM8SqChRM6zu/kFR3CxoCpSEKQkJTI/W9VLIp6q/X
cyFNLPZFJZY5eGSn3ZaD4wunmXw2mkSDxnnTH7WRJq8GuHp1MLRXOR2Yhia2sLI3Ndm/Q5dqi5pV
F2XrFAmGkZIHv9d/F8iPLsbujMnXFwGNlGAY/E3wko1fIDuya+lu+zV3Cyy3/q2LuDewwDibpPfo
A2PGWHGY3jBBGsJQSWaz54+OwYQV/JN3aUZCCC1xGJzQwe9jzqhxFOjkXdqKEAejNfmBiwwJBBYq
IYTkHh/RDLFcMPDPm91kFIyHyW34+4XHZrKviBI8HazJavIB6zpyufCcW+7TtF8zlFsBox/f8NJR
T0PmwsEJfX2/pikBUfRbivfr8ZKk+6GNkw+JYeNgh/mLwkKF2FUnonNJJfOoma3TbR64W261izHv
rPV3SS7PwDQCsw8D2ljsD60POX3X5GPkC7og0BKwqeE6CZrtL/qiDzUHsTZYkurO7/fnFwYgNpjU
dw8kfWPDljdn8iKW8qbFEAovoosz66nzMYRH4iRCg9on3kca9px8HJYAtTFnFUiJpSbS6mln5Wos
gIXOGvDxRm5HIlMbYF3oDNmbtRWiYfKyWntEgPfZ05Y9OWdQkj7zroIMdZD9AmvJ1ojd2yj4bKHA
SFdff4WPNdMpWp8RwxLzyOkb1XaJ9xt0Pb8jcncyb63rHRK6fzHeQ1JLHPADHn3WdW7jxNuFQ8Yx
3vBXaMXp5b6W82F/QdaD6WCGuQuNbZxFNcJC6myX7emMJtp1DXw8m+TBF3KxMCLRT6jhLvPHD2jC
bJwI/yny1lm4qsXe74u9y1HNz89iNFtgzGGzqQH7eu89HZuPUxMRf4ywwDutKEch8O+O95jbsXfh
MzcRRPGdIyo04ZvlCqF2xGgOK07N1Hq7hNMGU42JgHeMgSMo7ylDaT/N/YKvwvlIXKLhDPnG1AoS
vrWr0v4cmRXgMQVQB5vzSDiuQsnogoDCETE5Ba4rYN0sIhtCIo+Bk2Alvj5idQVdHjFCZC2UpIvi
nxQb0fyXCtBLLrr9MRJ7a/y5TBOEh0dj/bWWrZg4b+CwtvxoxsvwEtt20WpE32At6uEbWjdjfk3n
wv4UH6XyaSYoXK0cTm58SC5LSo9NYiYX0ytCb0p6OPiotcKxVRig4KQyq0+z7TkFP5wWhrpOxHsh
vjRqOGU777XGYwQ3FSoo8+ZSm+6Sk+RDqtTtIY5GJsNVENn3ijAvxZwTjg3sdKx6I7jYBEkpJ5tO
ZvawR7u/bxVGY/LFTYJSRktGTkzYBqbNzG66YuZ+NpNufRpeDZLRQWitU7f28oFJFEJrLE8oAg0y
lGZbBr3rC0+KOC/nLe4T019lxWIDTyXW+4YJBml6BO0BVQrvWJwkBlsd97sIFhUnB1SlA1cHlLiF
YWRN7o53dYIK9/It6/Vr1/MX3mzMLoz55ETST83VxWjWPD1X4/VJNgCC2Swn1tIMwCL5Ma6udaP7
A2aWp2VhcPnu1goE+Huar0zv8PO8OU+mfuZd2L6+cW162Bq2abYwg11ejgnqW+ZttfXzCdC/Enl/
O4iaBXdAPZze/miNouUQSO5tg0kv2YLgwCnGCZg08HD8JWYCWxCRFA10klJMCrmdoENPhHpqBzGN
kk7wwiFLwiSgCB4ZobNY0LynabjoYKhQIFcRCtovppK1D8ARMjvDj+PpXDaPykC3qFzjnJVBuS1o
WRxK5gO7DQL5ZDwSx2wHDnIROFLTz/62kiLYxcmojgc5l+W5SmqEivWOroCr/tovGaL8tBp4++2v
tq4IceE4Ph2tdfO7dfiKI4+cwzFS4SJk3roXeL5kDZ/8YyD98Eru0GvpVLnghU1+VG8+wxFK4RWc
RphWInApWwNlYe7zsq/bOpbcLzZjEyJGfzqR3VPc8CmTwtdmPcbTTPiGVSb96xlgt1pHqvXawG/M
fPKaFPd5gvLlQq6mx7p48yQng8YmVt71nqY5p0nZBpUX8G6kPNzMyRYWr2a0omMTAs/BAi9QBCIc
rI3n8VCyMu3VvPFn2zfFAQORvxze4nlWAQtUNgrsz9MAgb8dC0MsW+cEGXfJRUPQDekKOw/GmaaY
BxxoBwcmo/DavIoM+lVD1wvHN5/DTKMHfoIYqZjDjZ0v0k3aq01vB8LpAYkE+tIHxBNzoE23Qad7
46ElwX2F4f4LiPy92fwQ/gie/MKgqlhe9b/3zb4ws/raHfTbwh7B0IFIzJ8ncn6z7ejM19ub8GRi
L2kCOhyqyPwI+VAUgMB7oKK5iXkCUkABaaU4rP9fGvYAC9B+YO0g4KTC1pLrBvBaE1NdXAo1lJPy
9jKxIuJykr8IXA2vLtLKZnhBEWjFUmOYwnTVyDcwbpjuGK+hDaGWzWoSLUkGmjEGoXPGBNs43dll
oeoz87m5WZzZUNuThAmex5blwi4QGV92D25wjlB0FOaNvQpXExvJQOBVVKcQeMmjeG81Nv/0hxvT
GQm/MkciNn+lxPPOh7CW3XmwEh29yBGQ0kl0knkcOe3YMHJzNYcXvCAedTmjqTX/8lk0m88CniY0
8+58Tis+/uM6rjPnmB2Osk8BOTDnurOSPbEScmaxCNn5E/xuRVKATQosQtzFkhkOvtA/p9eUb5U7
RF0aDL+G+F7AWcF4swirI0MdBoFuEbzDh3lPlWANrRZIkhBlYdSVLWCAPX7MOTobkefwSZLg43Xe
sjJPp8KYMyTnw6x+/895AKFoAYa2Dc7c5LmcTh0BHby4rVWUSx0r4ux4HErzdsYDkuE1TQJ0ePc1
N8CSjG0aF8T5a3pKOCk4Ogg2N7hxlyODJH3O3LUK+RWxSyLP5dMOvWF8YMCHRRoaVhONCtM9JIvU
WniLXVO7INRo1m7WshjHSz+i+/8Gs5yvUngXD3HKslywlfjj2j6dnZN5X0iNEfS/vxxD9fzx2zeH
b+tosn+RF/3NfrL1Dc+rAYmK7Z8ixjOyMDIjEPE9COHc6cbvJVadMuKXSIhjlxkxXRN/13oqtfdr
nz2W6Pnzq6NhLzBVpTDbPH4Lj8nOAyUgpu/P3/GNrWIQzgMJHBAx8oBEa3dyc6/RqAg1zgvJHgU1
SxhXKRwgnSLOD63fpo/WCKDDY+7jgBhSXD+MMh25axZhZz2YCFdxb1/frpq79zFKIEPha6FvOxMl
dhiD1sjzOWy2mkvww6IvrxQDvM34O6cioWgvI3TuOLFzwycsdRwFJAhVfo0FSwfjZJi7E1geusYl
aj3puZfu0/MraF/BU9lmI9KPjYpzx+KfJFUjgKnnE2qNsWBc8bxq05uGawQNB1ZobMa0CAgc7ojC
Jlx+yunxiz13+DbmzZaIwS2Mm7W+6PXa/Oj7rKTxSrXh8sGcEJ81rKz654MIuaQtYyVLsvsCw/zM
CCY/81rE3mgXa01iJeDX90WnOsvRcj0x4XgizHo+Z3d9zyvVCqpPXP9t6f0ytxfDVi7JyH12K+Zv
X7xhClsHwcSEpfs4cMqueBcMidsrDFPsJ3gZ2HbpfyBjL9EkPTfKcCtR4asM6LlGc7gqilkw6TDe
cdJ0zul2xk/np9svz4a1qTm8J1MR4brXdKB9fCU5M/BkocZik4FMlhLwjf8RmkdzUoS/k69N4gEx
4HQZOpSr516RIrI2ST+UQ9lpWp/tOjO+PxKTEG74mbznFle5T3LGPLhxxmycqM6eCCdN2bizKurj
1UlAH/uzLek2lR8dj85JbLQY3kxmDLI/PPrU+GYQFAG1VX93pMomyxhni5vJmZXwPZdfktYlcAUa
SvwIZML1sP4FzPs4RT99tYABBjwjch+U4PMzAZ1CjL/ozgng3AVAhYE1+oqPh85wbCEzqSYxaiTZ
Hb2ng1uKUf12GMNeIpZDWyp9kJkPyP8FFmBDKkFnjL4U3yDeg2PDdQagRRhPmETmWhNhUHR+zvBw
INyGIbNxm3hQn5kFwTX0CsVAQIzJD2gpPF5cR8wJV+sNtQZ9MNgDDeYMliJM2EdaPZDZYRNEhU55
QiSAQWm0VDXjQClmMarlAXqdeCfkNqgTm32rOQ9OICldUkGvElDYq0OuwYlme6oBxQwsqjRiL+zd
2QPBsp4kqpttZfVkfCY/0lTn8nrF3Rn5V43HQYZp73+xvGWDg01hMToBgndsE/gWsR57PXvxe7Xq
Fmyxy0l68u7RQ5QogbfMW3MpWYFpz4bpxVjPyBOl3aug+RrwxwgnDO4zPKRg9BivDWP0X4ZdMQRF
AWjpKWipaJpDbRGCjKSARZBIUKJiDBT5mDRC0mfW4gKCYze5sLcqKTK4iq7H5gLlMiMq/3o8Mmlg
CsZ8pnL8+E9TgzXUdGtslMBi58LF2nW3apKVhGGv4eGIhpHHVZrJnxBNDM4WLnNrNJcetn6SM05u
xowUxQdn9khe5AjRjOJuK/qUCEZMG7F/PLBWzpvVFzESOuyJ/4auCHPuan5yVyew8suY0tSL3QSH
eXMwxJ6Wthz3V9BkQxHext858yFt23+3MkQ9XAcnQR9HEw25H7XIrFedBzsYW1cxnja5y9pDrMR+
RdAkUgG4gR9j2/BwAYFs5u+fN/EYJhmPhqQJvAjmoZ/BihNuYFGOrq/DcPdbOArvivXC/en+wV8q
1vX6yH77uFsRRj50h3QR5t9b2aF9gRuxL48lQ7mMgSJNrsRIbIQjqXWshPuDEzPfV2IMIQ31nr4s
NB3IyB/WbIaJIdIJjFTAaEqVdWEE1BnlVuA2E/Z7yf5t0rJeoI5EyZOXjLX2DIELECV9tfmckLq9
XMBWTkiCwwp3336NjvqMthgxCA61jmhjCCI3asLeKm8jD9zh19eMjgfMp7leSIgaLAazwxHe9ZAP
sOmjurRe9ynCpz96hBdo9OMN8ihYG7I/xHYRxVVCrDsE+R/cBG6Cr1aDRzO8pb2nkDbScCNMxlH1
qyDizneW/WQ/rNcVA/TewIqv0lOIAUwVBzpQ0CP5Tp2B4VjTfgGPpHBPakaPN4UXxP6ENcxGDcJw
cQXvFmPO0d26rwi/Elbn4dAdGT9KerjuITxHFD3TJFm+1odxjMJ2lh1Rg+yYtOgfAPZ/aAScApRc
jRmqxMwRBaxytRQLy7NyB3LJVEtioFsZEWUn/pyjyru0pMMENZUBElIjr2bq4kNPZ17Gm5wDiXqs
jQevX7esdahNqKLOwYVAqBEnoS2r9l33R1BakNS2GyRbD4q8/Gq+LJygtwOUb9h34naGIu4caDhX
PZwhUNCEUXUh+592U79AfuzhH//H47PT2lmpHl6trYy4MmhZj/24RpDl9UEzpMSVsUFTGUYMlrpK
WU6Q36Lvh1bNATyESFkPtncsOCfRWh5Y2gDixrHrknMWjO/4IqA+ZryZo98gD/IIR16gn6RZqftM
wbvIqicsxqe6idhecs3mIulPc/JLv4RR97YA7qLnxTIhG3tIuMzjTfFZFIx3gGlSQXh8LWmMTd+t
vTU+ldgGYdlkygISZiVO0WijoR9Lxjcz5bc9foGlMgRlXlFPSWEnzN5kcKpW9vHGD8gOiOWx3kOo
BFRKX5goesfRfHj4i+8w4wTt5Xj808w10N8as7Q/VvsaoQzqKowBVsc8nJjPYLiIMgdzB2xSzPiY
zwS/Z/b9YFX2BPuJIHriKMnbNW+v+sQZYbTbb7GGkuuptAIU2KZ2t10APOB+ho8MaIubP7E/Ue29
gwcm4bbcBhUt+McfkSn0iL/P1XUwyzOsyiYZcqdLjEtO3i2len1bc+MfE2iQFkfP2PqMZw+Jh/ad
9ijch8XZOEL+i94QN4dJ14FONpU7AhGEuUj7bGnd7AFFDd4D+7m0YuaIruwXFt7HW54YXy6zGPQk
ARdhywb7Ave8uiqtlvl6bYdvT7tsxq9tfwMfm2aCYsa8J207v7+GCOKR8zlMxJj7MGLS3k6KpfJO
Hzm7RRMAtgmNW3YzawxykO0VlyWemsgttHqtyYDDjExntv00QdhwB3MpAvs/5r9PS0oVuBEdkNoJ
oWYnAI6L65lBNNq5gOyMFNWBI9lHHW+XQ/FIBG2pW56Rk0BjM9owVWEu5jno4mTKx8h3cWYxPHky
oriOrAaVX+kgUmJZq1YBVCKbXKsbIg4MdpAdvAWRwvDZkZ6689HsJg8YxT9x3SUksbJ5H4WMNrFj
6Sren4snz9ygj5Uv5+tox4Q5FlROxm1vRhfGgtEYYQQgY9BoWhZ6fQJWLn5wt8BbFr4y6uQQE+LW
mPcuA+Z3aNqvGfOmLd5KK3GO4I85WyNlMXB53q4U2wQr9A710zqclrJHM6lzngSrx80CcMw2+Ssg
9x3M9m1sOT6yHJyFNVV6gUx5kztDxafiOcETFDXsMseozVIH+w/2+dSZRvCe8zL63UDLGl7mmfFh
+//mWFL/MTAao+IhgtHF4OSTOyoioYdZQcbrxYyxs9868JN1Uz30P+D5sIldtG/MbCYcIw0tGtUj
ngmTDKYiE3of20MCvMxuBT9EJItcTQghfzM8gMhIYOysgUJUJUJW7isMk/0bB5ydcAFsDEiyZW+F
VIB44kY5gYSaFfZ/wFebHzS9cGF7wrtyDODPP+ipWw+wMXcRIxOmgg05+zcGDManMDe3odUDsOD3
MtENYoy/BqUpE0QAnYf3HVgMV3eLG2UrzRWzZjHyTUPrsgFzAPOD9QWTA9rC6XG8HE+1WQVmNl0x
PwRYSMrFCVK/FXJO7u5PZycBqvfMfj79Ur0oRvpI0KfmpjLyy/Nhge6Gs+GJERDWVahKXzf7H24v
FlMWxdHIrs7MF0bQrZnhmZXu3Cm3sVULrqY7fnlDXGQzXDJs5OocFtLxbza8mOtmo5kTNRg/gm/p
R9LvZ0TMb+M/pZkiB5FfLgUrh0zyA0HTbjcJqTl1qP9INhrDiOVDtO42Kg83xwDY4myEfhssgOex
NlgABM433XT2cc64mRmkDlwFSP6qbJYB9wzCOUw19BQRMz/o6cZuGISL0dSPlXk8WyOm1AWvEmTH
tYNbkHT7UzOwl7mVfFcr3IQPZlGa20bbs3JGm88knD/tHNE33jcfo9F/v5VXX92R7Laf+fvrt91U
GU0fbdybmbQr8F04qzFYSjVYSnJQINZ6W82ApCf7WYIlPol7rdls8onRSIhv2Fsez+OLzHvYD/Jq
xJzsxS1HTLv84qejkUKGUTX3nHFkZmJnwy5w/Mbtnyi64WIV1tGBAjk2fUpvDsvFvy0pTT/vUL47
cBfQBjxGLrsidEgsrXkpDFh64WDKimEWIoYcd1dZx4JdFQxEwAA+wmK2zsYreIBQCS1HkMsE5xGB
pRjV/yPuPA0MT7jkzOTvJqN/WGdCICQ2PdfHR+x/Klg/dfzzEYluZQmyJuwLFDL9dIF+7z+SzmxL
UWQLw0/kWjIIeMsMIirO3rjUVAZnQAGfvr+oXt3ndFVlZaoQROy9/wm4GbPjAUlU06oYdULrwMq6
PX2wV9iiaK7vy4XRiLiAgO1/R4LHK0xTXkvQIdrj2+KdSqNPMxYRpsqoD0QbBiQhUArOQfER8RUu
f5g6wQKsiMORzyoYSIXgIo54uMrC7cbg9th4vb7hDttPe8+ghBpNgMgUVX6O8ooSMRlmLiwoZrNF
3KPP0pR5kFBlBnD6uOxgPHBIWmqANITD//NBsiEyPNDruhSi7P3sNjL2JV4Dx5XvQbkHS5OmBm0e
X4ypm6mHtc7apMnQvCYpRHk8DR4GMn7CsGiHqbTxHfjgv1dGEFnwOBZ1ovz3qnjAaF69qohBje/C
cZrFAl+l5yfBPrh7GEk5vTvvhLciq/GbEwl1q52Sr4fjxUQXMUmEDy32dqKJVgybu8k5Bx8z7qIu
QAecI2c6g+CJNQcML1Ny6BH0m2Fq9m+gbwTCcJ1g1e63YsjLstphZ15MMnYNGMElWJka64g9H4dh
yjDgjYg27tNtS3vxdjnjsoFnbO/Wv8XLSJjxK/SBL7sfGxF5muKF+Vp+ZsIUn3tJwhUU8gIA7iu0
dVusv5QjgVMyNwXtzsAUmwgmyaYPafCNJonOfjp3YaOAl6nZh6otkBHE+1NOiXTUYPdsdnD9WPjH
BTzR8a5NPUWcpxJxk+4R5zDWyHTXkUhrbn6CQPQDi05bG8AFgg8iHioEwz6JuqfaeA+g8gFvMxV7
mlgl+zYUF2jKKNwBXKA42tU3s69Y75urlQHAOPrFq8QXilXn7idPCmZQclJKb/N8kGBb29gvEi5T
zEzRFQ13P4uaFYdQzHTgnyeEm9v63pH1oLW2bPqRmAiWDzbwQJJnDA/j7wGTZxq8iPZ3z4sSEIn2
5tC7O2rnImB6mDGb6o98UNrRqQyGFPDkkYzhCtKNyW7KnAwNk7vXgs9JpLnj0YmkQeQwlJp7VygH
XrDRGX9/gNAs6RJH6qZeIfzzaBkELKAiKJj+Hp6aJ3u8RzjzI6Rk0qwu1nmHRas1ZNiDY5Tg5PRZ
Dz1HjzPSPPrKVJ1iPIzQlZDgE+U9/zKmsLbGJv+73XwwC7zkXLDXoxhKg7xl/gEcf27gYcE8e1vT
fm+Zyv7MsAwtNA745frzZShpzPRnun2Zk44xuNvb22HLvGXcvImy+efy/wYQ5bPiEeiZFiMX+qbO
hW+3X0ck2jDqg1FygZxDLSLGJTbsiOFMhUiBVxITfO2klfbWpG+Ac0npz4n1mAzbSaX5v5e1/pbu
VbHWEXk95oNXuSCuiAUs0JwaaUWywMAjqPJGMfbG9NfqjXEtpltjkP66hmtC7tE9WM2pB7bN9GSO
AiuqROamF/3KpNdC07Ui8SO2ggXZxsYI56JdbYU/Z5sveLvuCQqMTJtWig6HoByUA0bbkpCZVJvy
0lqpbD8jmE/Iye21MecNwMtkUKExUY2jx2XNN3aslrVGj4yrE4XN3vm4SudnFxlcEEsJ5huVPfB+
BB0wmn9dZIxNSIFtTAYdw8dqeMPS/KgLBiF+dg1FR3YcOPeri6dDd6Sxyl3pzS7WIr5YsjCanmgY
hP325+Eq48pdWxzpolaVN2t9h5SM5sucDil7zPWTAji+OQc+v+6tv2CFq1/pSl4hKj5ny6oJM6e0
rG2WRJFE7VAzbeEFcGjwMZA/pBBx4HkYBwkLEnoZWfiVfOGboHSb8hw7oRXORgMb2F4ggM0IB+XU
tkog8K251pc0c/zomG5uu3asxp8DGLLgtPh6xBg26e/63idc7S1wiXIX3nyInb9kKk/eJxEq4ZiQ
VVcv2lzdHPmlF8YQNkxe05/lChzLFp7pcLrH/uNmrXy/AnRm8QNxoQ6d3sbDgFEEzdbTCqGk8Lh2
7vqO+dskCq2ZzJFANLxVjSjU+S4X9s4B0GC1ZbDAoxjdA8cKS6D+0js4LMQdLB+uqDHf/iCghrPP
KLeFKihe15dt7F/0xR/y8nHu/lW+Pp35YT3OwCUvf3LCkwYs8wxigE/LX7XTAfM5ilm7JMZ1pXAD
qMNGM7gCaLjN+7Q+1AeQyW/lvgPocIt+lP7x+465kK3fbe4+fq2MIs1oynSMpEMW4zZ+xTi+6JAL
7PXppNz9k+SZwRGJRpKcpmwWDjg+zOuoDdmMLIDW2/LSjfBjHNmzp28zxAZ/AypQxp5zsPyLPLSr
42weH0DDpmn0RfVte2CzE+dAp3j5rC9hbDlTngY7eR3FicnXHdOZzz9HfBu92RvLAbizQOdODygs
dJi4QGirSA3TLfEaAIkvUdTDyYDVm5nL+BZHUTfh2qsTJ/YtelKUTfbcAi6E5wCjAdbGUn+bVhxH
9yhyDiAv3HMua8ftQIQWzvBCtP5kQLObNb/b7CsoVeXnNteSvUqb5kD14LT5hZ8hWyhBJQ6pA1v8
AsG+4eMxbAAQgkSVQMjhxE+m1NxrBMVfvkWdZ2SaULobCxiuQwV7QxVbXQ9C24IXmYgBbhFbMUUu
ePXIZ1ONuUk1pwdFaggND6ZLa8IJP8MFt5NPz0x0Cz5zM4lJEjNJIGKfHFg6GdiC9ZcEAPqRG5jF
PaAXof621xrB1CYDL/a068IJS9r5gifCyRcWbJTffDDvsVk62M+8TFbixYeWBjcLIGkdoe9lU4A8
u+C57P4gOXkO3ITBYmSF72Dp+8z+XvaeAZQjzbnq1pZoIkgmL9P641bSzM5WKuhHAIWcJ5VdnqlR
SFLP0h/az+Mdeiu8gL4fdvYhXPo/jXtag9qa9NbkE90cqP+Zb0bFOnK+jsUsIpwX1qxZw/f5gJ28
PHYR7pAxeZjc2eX8PsEpmj45B5UxHcvztL+k+/u4a8OMeZgaM1w6PNRDj0QpiyV8s8oHPOshGDQJ
PQBSh9DZTtsZ33uYW/7NGwSQ3B1jCFyRv72PzngU6b01qsjBYpDLuPu0eSyg+Go0q1op2N0Dwn/m
3E3AZmBeeXRv3O8yt2vvwsMOBY4JBZHJVSaoOyBzpsBlNUBcfiXznzuEnn+9/75P21qNKh2uSLFE
0D+wLo8ldHeHVhDzcbIs76NpAZ3G5XiLsYLso6XDahF8f0BNvtAf3gGLHgCo5D1wQGH1vj+86G/r
EV+nN9mTfrsh/G8byFSgcg9JBfwCF24i5TnKS6zJJ0p9HGD3JljukgOONryQIQWfkGG9yjHdt9Nt
/ld/EnDMQbNsn5eqXLzozCn1+9elCqGahyMCUJVdsM+yH1xxgcSIHF+osF5RhZBDbS7B0AB4oOYw
PQa8swZ75IWfFNFs0DJPw4p4kQnYCi6BkVxrMNLwjqKOW5Mf2UNhAj0smx1hH/8LjW5UL/MY6zbW
7PkiPPXDKSL2MfZkBA6m5w28bazyLL5uNrzpgm64vc6wrZga0YBR/HaP6lvALTRGSIbT8ZQzWyUI
8MCQlWO4+/OubHFccz08qBxipm8kcytkF/o6Dlb1sfPZQLPKmc24sI+vOHECc2CaUsEwwSltQGYh
XHjGqezV92m8nzhsLteAk/Jul/ihxDIylsN6yMCnocLldO3iISKBD6XVOi3FQw34lAMQ67ZJIQt7
LoOWMZHxZbvt6veqw5wcr5btTdlWr21acoNZGd8D5R/idTSRwMUelFsJHT6BiVU/NnrMk7G0nnRV
UB96XsPHx6ZIwu7T6iLZ8PcKj66Ws7xw2njY8RXp7htRKQNqA6+OBbCHVEe8cWrmzBuAvi32MDae
ArB/dhgzmVv96msbkDNAfS0B5RJwdzIMn2xVOd18UOujwRNBJFg8UYbBMzImzLje1FimJYjB3MS+
CwRKdZd2675xpLyQifthOPrD3P74kMafB17OXlxNgba4Aq3TfbDvWhhDHE5MOTs8QPKVJ9CwrFn5
tAN/Eiv7vQ0fcW9gQkNRnmcg9712uukbbVPc/BKLQ4LF+Nw9bRTrdEICqMZ2Uol4Z1f1sj+1B6op
fvVSthlkBgpYgPsBSeL8xoC9+/4bvvCNsT8qMNPNr1/Til899nGECZETH6ismNSUsBhAqxUSMcn9
IVnmCTT8Ei6JEjJBi7eCo1Md8TmwxOJ0cZropbGnercDFYgoNA2F/pHqlLIeKBjjErihr4cHt0Gh
mYAVcL1bRbqBs9jnp3ZutAbPIo6S2p4RIlphT2lIJXrL5r5yUgwjsU6ms+IFb/MozZNoC0K3L0lY
Kx7Ohzm7oo3kzu0w9hMmSJVDvdN3+7ztEsoAGaoXOBjWrR9wezhIi5/llQNXVSzdY0nyJEAbwG+1
8tm/ehXSBP7WdT8pdbohpTP3p94MRzq2m0i/rnvp+LWKBC0SElUWfyD55wlCMEosB8Uv7B/drh1J
G91Tb93Y2tC8YfUa8PEc7t0P70f+kvnhnd7cb53w/Vm8brkQ9/1kQPlGW/gkjqlCV38qr/4Xgp0N
71gpcFXGECIoITeXaEUIQNmPMSDub8B/+DsRQ50FPJInwGjpS43NQ57jQMuH41fNftyvNrkRFPKM
bBUVG8D3dXfTRszVaod59sd7gMuJ24Wp7TTDV3PAgQsxLCL+jSecTIeWBkoRwbz0O7S9OiEki5TZ
PeIYwJjheMvwXiPTY4QF8rVzmw/fHj0eo4pm+QOj2kkHSY9QiwmHM+/b8Ep4A2mWbPkWLHIJUMb/
UZbZ0AazNHPenYsN4buIaNI60C+uSMdyYEBbRHLNgX1d06/yWeVq05BDjE8aw4nkQWXWEfWN7856
WEUCgwNXG6LiWUm8ntLu2seoSHngKPAKQmvTw/p7oTBhjE7kJhtLOq6x8rPbH1FoERUUUEwlwwMd
lRCCITaQr9XU49ObWScji8uTdahtYFW68/kQCsPTV+a8sXTgDBIhbbJqwPJirsuT/p9CYId6ddu7
dyWRYhjC/9bVzacKgbpRIwI14rtbhb8GP3g7w8Cnw2J+rXggds2pxiGHjLXSHXY+08l+y4QQ3gUP
sDNEg4+tp+rip8Sf0KF22Ah8xXtlBtrDLxeabom9loUIESnjR4q61Kawqa7u84S9LSdL7+bxB1nh
d5O7klRy/JODfuNpig3Rrdnm6MMa64d8hvvkyw9EskTlWCTu4Yml5qOmtoHHwDhQMvzwymQUBlZT
ePvvDABbAjWuBSP8dgQjfbYeJaTWC4aY+k/x0kIj+M/Tsfb3A/AxJXOpT9Nziubgm6C+weNtUsxS
cof2VoqvVu5eeawDNmXiJ1qvVUyFkO2tvsjdz6gYl42lIK4xf9t03XnSVIv7SfbaNWx71LGc7/tR
t7du4w7GG+3Q/MXsjMdn802Uc0s9k0DKzvmBuaAS40Gjn+tdPTZQIQ7tbNznmMWOeKtPGTaMr6Y+
GSyMZUX43GCerzvN1iMIb+mRpHkaBRqRPoJCR3NpuMxo2ZmXgT1LKbkYJ9v30dvHuMGezVPRkIos
0M0kd3T34YJZ4r2z/2Pw2Ic0uiq89Hg9wlgZLGo+aTPjGeCD9kjrIq6+v+uwNqaH7SNvlHf9pLTr
E6Cs+wkxqBkVPeZrbktU6/z31yVQoBfK36twmtl3m0X6AusGkvic3p/Rwga+wsM81k9qNu61VW/L
m6XD/HabC17wOlOn/rS51PiA6EG2uK7UsRJUTOHkzH1Cqkfprfj5pByPXmfIejURlMvnNJ9+mJYo
HtB4f/NefKBY0sqq1ZQCHVryEyooDB7VbYUDr6tSbYSY2mAG0b+8VzjYErsxx+fPTy+fcJhz4TQC
G+BhA+DU217QIB+ed6PCu490QceR3DaiZbauP69hUgvZC6tFJhI/oeX7eMzLR+noGVeA8jGO/+Mf
tow5TgwwJ4R9BetqiJYW60Em3VjgTnX8HSUK2BGnit7Db4m3/d3gvwCzrES01v1M7KIZFO7/CiUo
mfIO4xxB+zabLBjGN+4HW+DcYISvnx6Ugn+Qf4lcog6vJKukPDZMfjJktHVqz6TtnWA5bx9jT7Nj
6NX8EZesVTCBlnngAX1la+QlnVcQn5Lc8xj4QUFfJTzzQP6xPXN4JeQ0wFsP99ozDdqZy29V+L/x
bXfNt8XuJWrVYqYd6abDKzb5Jo6XGUZcZhcNBxQ2g1nnsslg/C4XtBzEsyGEgLeC7f5+MSAmuyoQ
NCGbgnKUxekU07pE56bJnLfwFTkOb3EW07BqE31s5JE87yZsMmDWIOIvXCB9AzM8rtejZ73HOK+v
JcGkSAgAWvU2+xCcm2139hFOZjyazez1cuS//kQT9pkjJfwho6RgE9Qh6gjkPaI/fKxqTi8GJSIn
NachF7IurD4hkmJ+zogMsqmOX7g6r/EFNn+zasPkjYgJf0gbA5q7pnUGn+BwxgYZ2VzqJDoSwPeZ
PAE7H+vJIKbcoO1hGNBttYVKmBm6nwVBZ+OPy/lH80MU+seO4eUIsTibh+p2kbL6wctsEevyR2YC
BQg9jBGWUwkyE64K5jPBCMpmpZxVCvAiZkQIP5N/gGyZQWaud6aQck4GSIE8FdHwKJwiAdWgVeG9
azZ+bcF1SUbpqOVPAbJHqn3fcK5sOGPozIdOXjhpVLnwwpya1JHFba3Rb6K8sDHSdLsTrY3PVWE0
qf6lnnSnFhJmXeqfESHMMic7w9tVZjDFIlEJr8H6xMsvyVr9HvfsqiONfR3eBmYSC0DMBdQzlVgM
MIqfr5POXFvXmZi15+PHWmdeSZkSqQvssmFvqPMHrlsl2XlCKjjd+7pDBANOAyS4Yb0JWnbFzyDH
sAHuxIuUaHiBV8JJsC8EN36hKuJZXZMWFL4xnahMbKCH8w3FqJD8YXjBjirMOr7H51jIjUREdOrs
7V4sADF+zOgJFPVZ8kN84dQlBkJ7H6MEsi4QlfIX6L+85JQkk84JUJli8yX50j+oSWBGbHvW8dgu
dBdqEJuAcBQQDl2bvrdp3ZVwTQIzSgGMsbex6sln955lG+bu8E0j8lOt30KK6gX2N0zzF+BYux/x
2q39c3cZJk+AJKBYo72dntUpVhBHsQwrvK28emRwiTB8wX23D8vRV4WjJMaEX3/A9uQj8EXc3EPy
yBOMmtBGn44wCniDyG2LaFcu7lgQFPjbuByQbyreOp4SDmiRRWIjYAlvhbVPCYMTQi++TVDeAbsJ
mfHX3blQ1hT7Z8thIyS7oC6A+biBujlxgohD4SQMsK0oYLOBHPspV/R6bo9cLrSnCEap4c3jgxAQ
8VsBDGLeUEwwzBgzd8Lh5MatFaGHcM0IbmcxoU2uCH3glRBCCj4J2l94FF7g7jYstSMfzcGzUrVc
of5l/g54RtOMJAs874V+sMZ6AlDKSc7HI8oxDzMQ8B1sZFhfWKjh5+PuvWwKEcYSl+sdSnzyzxIz
RtxDeEKFzFkokUUCsoSqTHeRwUYPUlI/joiW5s5bMA++HOQ7PhAxcQELcRJMG/fEJNJiIk7Mk3ru
lsSviqyJx1TnGNHN1axjjIOzoNki7Ne4viuGw7o50VapvyPh0H4nGJmYG82BG8EFIE8nGZrZVIXK
yc58dbqDFGG1ifsXpbst88cJi8A8C4UkQznqCJcqDCGR+Av/p1/zyjIc5suSeQd0XPsu6BJZQPQ6
7wMm8L9ATJ5adhixS4EhT88iuh3Qk8kTUwh4EFxZPqdzd44cp0CvPT4GC9vmY1f8gz1ECKnW1Flx
FDRzaY2WRDywWPlg6aO7NEDznlMev+Y0GoR0UkDSPGO8qLOEzCq2riVQtmLjUxMSX4UJyuKNlFmQ
rnG83ruJQA8ZHrNzElRHab0EuEXdLNY5S3fCKv7/Mhg8HGgtN5p5avkati2UAQ7B2x5TUcydCJRi
Nyf2G1c78ciLNYj1IUnPKppkvFO9Lz80BIV3Hiy/gYtDPyploVNmy1O4pkfxnIgn6+d/uC60+gxd
CRlxsEGXkjNUV6hT6hy9o6ViWie5IIxiC4cxQBFIVoZT2v1wzDoX/geBHq+l0LutyzVECYXz9pQI
XjKm/0yToH7wau5ZC0jtTT4bDj8YFosKljQAOSZ6KkDty6Mo7+PW9f17UTpXsP+F1Pj1XalbRFgN
VcodDGvd//rAw/m4rkZoHmGGgDyrfNvA6/PnpTrhGERB5mnkpd+s7A6w0CanDHZFw4RNEHvT3u6O
ZluKXr8AXiDpOHQhUFT3+qSvH0p9XuNKzBVpsXSYDg85EtEKQGf9Mqw1PY2zfjGwLcSo+DoQh3FU
7Nnd4PaZnjAOYYzizVMi6AgFNZ/gUtJ4CBqG68XbxYt17T8NtzgzT5//WusDa2OX4RwCyyaFRn2Z
aU8G+a8xw/3eAj5GPmLK/G081DUngOVoGGlD+4/BO+7fs2L5Y4bnKLzkNoOTwPTT70W4XiQ3YJN8
Mi/Cu6v6V+0Id1tl+kAubjyE+ArRm5OjP2GI9r079+g5NKc4E2e4GFuvbGL8nStSj4nMXsOmSGcJ
ZQaAe07FbVJrFCdX57hqPNyaMVcSNk+QLVgby2DynSKO46FMIXPYfNEle/XKBsduczUnxmGMvha/
NtZRxmMvotGJ/oknJGYxyOXofs8+8PDu/o6oKChK1e7IFWCLQFPdZ8AxxuUJ+j5NRMHyzeDqzYAA
y8Z8neRZI4WQaEklpzlxBjJQNq2JCiODg6u1cU9h+Oz+XfrHeVP/KypTdkemyCUPKXzb7XAKiaWy
LjCfVh9rTGRXxo4+gHrQMoYWH+BIXqggOEFmgPKPoQM+5LDWhQHVjnLPr1E3ftnSh42bMiUNXtvJ
e7cQuwQiyF7MzoS90B7nL5DvvQ27BgpWPiNW1vucoZrcd5PvXBR0HyQ4FqRQ97gQMnJgfc4kY5vg
QlGb7mc2dGVhVgwncGScMbLC1sMgSJMTJs1CYRXEzsN2xmks8PWc5E5inTkxn8IyNT/zyLDxQKtH
ZDxkpl5bqqC1Ye/Nns56CQXZpVq+hP84PGxaEUgxHJf2lbkaNUbXwIMgMZyD2j3yq1+IdZmwlhIm
SYsb+DQcHe4iktIjXkvUNZLZYHbPPedmf2Vbce8ciXArW/hp7xdnkbB+qP/24ZBuSugqvi5g7B6u
W3p45SgBKgdxafQ+4DnipSO4Lqibz5/dcFRPX3/pSM+c5koyojhNOGpqvxSL8MdktbNvioPFgmIK
hxK3Zk0+MK3O3RZBiiUIRmE259JcMYFxf2sJIy3svT67lBSCq3Vsrna1/FehYC/loXiE2V2OYIkk
XODCxWNrTX2PAQrVf8Yz0PrAWhg95HzTfiqNjneHGXwos+Hx6bkJsLvLH4YJ6EXc17SdVxanPM9O
j7k5rmPipQDLBTD28+GRo2D8UETibjeBToR7BaYQyB0LZI8UEROSlwWV6MHy1GuTGuWV4cHgiCph
Kby8tI7MYE4JODD4d1FRcSMSY4UJPo/PrLD32zdfflPw6X1RdXk3CLnC8dl7j3OR/aEcYfGv0Z4X
E7y7gdPhJhFNfCYN8QTN9LT32T2iHMCuiBiavn6wRZiGnTX1xDDPmMBZINYQITZWATVWDKv9JEsa
+xHLAyftRu0n+SCU0hKNBgx8AEQb19owk2dbsMThbf6V4XPicEBo0JLRvkpKpspIc6ueICm8meZB
7/4FxgtfBAwrB6cegzRsggyLRLp+0D8xknsxp+xcJpYO6O1r4LYUgGDwZCI/RswRf2G/9I2e24km
sobMJV/e6qm+zl/SooXl+Hr8ZcP197PUSaNb9MrkSmLa3Tg8Cp9JVteb/Uj6YsY8VLyqF6j1uKRb
JZX9uVT7xIoNhqRKl1/O/Z6Xf2d7XNiWis4hudYTMioG8Ai/ASx0nb+ify6fr9MUZFDbxpQzZW9B
TJC0EMzgO+r3zmqPiApzgLwJNnbyPVLy8z+ISURAtqzK+/mdUcNCq2NPZstBD4vdnFvgoVeX3Oib
27BuMOoT1SL7xqwjS2xX9ywcz3myIbt+bjBlrbyz6nn7x8brANXLFLMMO8hCklc3RpxW624edVjb
t4+1KagVqY6/NlRi74smXGFDeYwXd/aIShDGr2d5W0mjN4QuXEmE+TlBEKKLfeYeNMY1xg/pAhHe
BhQh/UNPlkMiei6Q9Rl7UJjbNWgvzLRpX55nxAgVzw8tOwTbDsS/2+iddS2i7+dl485FAIuZPt2a
qf72rOMZYWmoedByUuhkqK5cUiByrC4tuOz0rJR2dlL6kEt4vgSzxuzNwD2X4QsXg+UfIjPpGc2Q
jYYHFPhJ+kGoWFUi97i1sgPDTZLn1q1jmPvNFkoMpCmvMAQehSn8BWOYy6tD0OX2U4dS0ntG6xxJ
AwP6CP8dzXxGJX7aHFP20+C3aHqYGk4w2Mjfs1qaVTa0JSRARnQ7nvMlYczfI+WYYSYYvZmnNbNp
0BoQQZBDs0A3PNZgAr/NeX80XxqjMO6iLeMG5sVSZ1U2fKapFg0tueeVpMJ7zJMZXs2B+O7+U4Kl
s6JQCmvHY4gMbebK2MSR4jeeIevXZe3gbX/PHBF2booBhQSzqHmZU6mDwi8UP5LXMsHgow1IebEO
ioMa3yrYQG4zoosIIuDnuSqVAHY4ZkfWQ+YVfkY5pi5eeMIzJtNlQiqdHsVPrOakFzNP4L3ZgKPP
6zLnr8Lc3m/ue6JfkweEMFMz/CZqnX2x1Ii6UzFuRFy2QPqJyR3/hwRoc5VtdSNz6dXVY8AQ/Cco
cQASLwqSD8wyla8zHCRKxX7xBZQS3EWZ4V40ZB1uGfEb5ezV92VgL5JxM7znBJqF4DS3ezXrjajK
GSvyddCGS1hghTS+L9jbyOECpv0OyL56wV3QFES+DHf2k4Z9QEF6axJcoHjFQd48snHbm0oXlLOW
oE/V3uftnPYEaiCmYqqsp3xbJnsY4ODHHw90G7QJrcyL5+Jue/BpHg4wcQeAAjTDmx8sweiRHES9
ccvAhzuE1swf7KrSDreHjKtbRAM5NKqNMbkd0Jt6qot5zGjvPJXgh9pJoQN64w08q5/TVHBgpNIF
1wEySqcpMKkVgdkoP0p7AW3deg5wj5E6ICf3yikvfAtrYNhZQGqgZVAPn4DYpsgEUTfpVo1+Y5iR
DgV3r/N1nGmRxMvgvhjB6Dg04Ji3AsXRhT/6k/zA+3t8gzZcut+LhD8GuBfMT4xIrd9g9FiVDgw2
423LMMR0L1edfu2VQpkUfgxPfQcKMERjDzqg2eU1ul3wqny/FmidigNaORn52bnxsdg7yDNJsY1x
jYxp83x42RcKNzqEPPihBKGVoSahSemP5ERNDEeNmerzuJXsEDy6eaDsKJ9b5HRsozy5jVvE10Xh
o8HDgh2Bg44rDdlY2Cs8oNfi2xl04LoMNWxtvcXmd+AAiBHcgD/AYKl4gDesqs8gg+xS3OdoJ5AM
62NpB7QIv4oYMVCRkbrZHlTSVdLbRIYGfJ9cofgZ9nfXHAmekxn9UxgrAV2IQ27D42QwKxlXJBfY
bcQ4uaD9u4FNMI+Fu7wErrqbKXy24XjA/nz1OIE+ApGTN313C5X8m1pPiC6DkFnlzIhE3xWU94A0
1OqJAMK6zxgT/PDeUq28dd6a/TDCbNN4IHCL7wAyhNdLvQx5rIbhNyr5Mdv2piG5K9BCJuHVhQzv
k34aiDz0vSfaZgVmKHm7oHgfDN+JChazdsGlvjpUqBSimiU/SfUO2rlC1Sqf1bPuUq/Ttp9TAlHo
L++QmKCyhi8HN5TZV/JYr6zQ7AGo9U+hhiESR5v5PDFG5CBVRldl9D6zNRLs+7LrI+XOsYS71ITf
fthN+li7geTCchUKJo62H4aWVrX9eSiR5k3pPwZuqN4IeXK+/XF3yoM2JHCKPouXht4ZiUBCz0nh
VMVwZGvy71DRsY082K5gPbzfgFAJIOiNnJeA/RuADoAZg+GoZk6P4wcJO7XXAvlXiG065XzPkopa
hjHJdd7bsd2/AVHB0NkMK0ea8WGRoQ3HgJTblmkmtUe2Jkz7N2WAcemTTS6FxpyJqgumaOXLvBc8
T6B6xQphLC//tpsp6J1JnloOlu127MqVCSmO+cSkcpl6iEkFYxQAw73fTLGVH3MyMJ7FgBiHYcLg
UKDpwio/uDvM5uWFntD1MFQdxOmuQlyMt0+BIEeQtRFZkEFRjuTPVt0jLbTqIxNgDqw+Y58JugqL
Y89Xp/jXmevy7rBJ/Dq2Zh5mvOskmGPQtFpHO72QlYLjbiXIsw+a7/Zhw1FhuN0EZPitddwNcSPG
TYI23VZ9+vWOANHxc6J87PskC9N5cRaw69JI4MuM3+tsTNMoyHxYqo/KpAmuOL7gjxC3hyE3EfYM
g5i/V/yINcwXQPH5V6L4BeWii8Qol4aZxvHAp+DmwDw9SBf+M4DV05LwsLgv+rbBRgrTqUDNtGIW
xLjyzajmY4bXDW4cQEgDU7D4dWhimKnxZNJi7sMHgZF10DJRYw73CKtpG5OXbdXLF74gWNdHKy3W
7cFCWfR3+bEgUfR2ro6GQ4SZxVx9v+hqm0j2h8Xn+/vF3ST10OOII6M/OYmcXJalFGZxvhh62kam
4mJXgvI7kYjGFvQJl0C8kTAvaulxwteSyFJeBHU9Fh1XXOvm5fLqMnNAjYBrkmB0PpYZGAi/KRxi
rN3nFBcMPNBU32eSKBz6y/GdBHf8AmbDALPxZoQdyWNZ7AxCImawxIZb8LpqbSQgXAa8p3X/qBOE
A6NDsvAagO0hWSSa5lToqX76rmC2RDmqqCJQvOGs4VxnvERxXyxK7gsr6AO0ZQ+1053tobVRRJxa
ZrI8pUT8jRl8ZBMSKrliz0jGCx7vClbl+vqPhZ/kToWp79NKZ9/RY84MJWafoxO+zxQqcgCZIMPv
sfVxFqQZG73mJDuw2rF0fdhvgIRyxLAJ52qhGfkdmSuj3HgjYmEUnuLz+xzX63SWTb4w/pvtwydj
DpYlfD9v3cdcSThx10ICAeaA1ZuvU9nS2ROdmSda+Ire6PQv/RB+5aljNsv1CsW6eho0y4/o7ZBc
KibCbMpU+w1G3Tyj+hKP/QlBO+BryACilOKZKj1f0Djt5/JJsKjugSjF0zFuvJ5xUk/7yc9RLIYx
3tCGvNh36eS8n/P+y7clArzaOlSBAftAMyN8UBxCcNq4F9y82R9opnWAYA2z8T0BEvBgC9/ImBVJ
CrAZr38HgkC8V/hYQQl7eINzSgLX3b4afpqOiM65Lmp9UzvsiazUD87URvDGy/Kge/xePrW6fQ3Y
7WG/aLov/fzqF7cXpPEEgZ/a0h3OjGaEia3zHk7270D7zhFe1c8VMmFFeAxA1yBQI0u0q0s04VWd
4sUI1R65SQ4To28NcaREk4ME8wNFdWD+xhz1A+blHBEAqvlIvo6lAAL1r4txLnCL91jmqUYUIZYf
1gVv2As7+D+1dmzQnYcbYzacDE+trTPOU6g97MF7TArrDdaMPWpWo+FpNfjFOZ5/fHufAZ6pyymu
BTbmg+SoKXuuAgXWRNY46Kwq2Yf7S3cQUOVjqzrt/IGehJGA2JyZIqOKeo+zE+kDduW+ZzkJBdj4
ukxrFtWKoIb4tiimaMgVt56ToBGmcRZQmSgb9tz586yIscR9lofKkSw0JL2MLrhAFgFcgRp+Vsal
cTRPBJ4QMH34bXA5B5I8gKUwN1nnAGEMbII3rcCE/DIEs8F1lca9STbtcJntO2WAePEZKv6QWqbA
9NczdrlhiQs3oZTClkNg77cpF4v9kKd59aZ2TxSRU3uPCd6FD2T3iYL5OGlcXV7RK2Nyvcentuqc
Z2fSxFIdZQF+91ho8eoxLa0BbgG4w+bEp/hNZO+FJwiC4YQtJnfZcYZbg3d2hRFA5xbniTRwJKrY
1RfXaMNKY5kEQvp2L40FdSgWBgEf5v21DymFpbjJgTlh7tgPhlbNEvgSMxP2M+c5GkYtuNDTu+6Y
SeEbMsp30n80nVmTolgQhX8REYobvgKXVVBccHkxXEoQd0VRf/18acdMRdV0V1e5wL15M0+eczI8
JWcHQG9Rem3f2C577d7zJ1XEJNM3enCmOXJhrI44hanGOXC6QgbKWbopGuldZjBiSlG0NeGSZzbK
Eeg3HKn0bhleykiSCOurFqUpKBmAxLiBDJnTOVpuDXzJAba6IQQF1ZjSDzbrdsvR0xMzu37shGDP
eBlRSBHT8Cyg7QQ6R2Yrr4yj/r42mF22T1C5fUPK7zYGaPQz0B8zzYumBb02xqcMW+gfYRWVajVd
2ht2Tn/fY7YSGowOxuB/9bias8Vuzs2ubRk4Su450H4db6P3lkS0O4TD8CUor3kCLd6/ZYAicOar
/631ni7oMg0/JrLhkQjnB1/gG7OaWVd3v7MosHF5euz0i+Z0kGQ0/dawCd0nU4bPQE4gfhoOCTP6
YAN1ysH+NcbSnJ6Dnm+WY/3pn6difAGjCnI5KjlXY5Ls2XsxaA/vMG6TXzKas6MwxFrfPe3KhEL1
FcCHFEmuHPK+4zQXXQ57WJipM8PeTwABOZfzhvd4iQxu6aOOp3Pstsc3DQsBF8tohHN4uDL7Evjo
FDF6Z80oyYqG0AUQH1RbMeoBGPrBE8/rJ6vxYAxSUFEuwlz7hHx9wrBM3/bLr8D9bpPfcEQaTNrf
8u2cv/5niXfdOwAX+9ZUBRpM16CzeC0VkA1VG+nXPh9OuxBMmmYBFUP6T0TADPFOBiXuM4CJ9j4P
phhMINlBvlNtPvW/7E62ZRVYUo30GR238L1m2bzgRvD1wjgSlgS+vrTpC8XVO68NHL5tlLo6DH1I
aSNUPh/mvxH9PoNi3fSbW6Ix3qx4fqL7PFjHtOU+kExccQF+eTjABGDn6Du/dIU1pcXMnXAYfMX9
aOPH25zvJ2XYVcDX+HGKjzzxPD5FkD4mIucEDeU4rXt9NhW7ckhzDTAJQIkqGWAPh4O6e4P+kAOu
0nNTS78LkLnCQQ94HNliJK3vpk14SDIfqAeKrpa8FdwdRr/rvY9fMkaNrzGmmsMlRIyM0ZnxnYMU
wr0xI39tOi24q41dY4dt7QzfSP/Tu1FN47ACriMPSCoGXZUqNIH4DNh1sJbON5k+bZI1Jh9TXlMW
GCO9/5whHmskrYQ7CFea0ijK088G5NLe+8aI0HDoUbNQFKT1ZO9r5xjutGBFeVoQwDZItIgsJ1xh
R00KobZ9m91opbuXGZNGgUjczKeVhNoau9OXmF1IX+36sW4biixmPEJr0dKMOoEJaPrY6HEPS3D+
Xxft3IyOayg3+qD0ukhGMne5xSECup3hUzFg/k01EB5cOqMVgwVcOBFrkHtA7AYEd/uMcUqdzrs0
Z2heJLcA4PWF+pO2d7m9b1tOOa7xE40eo2o/8T7seGc6utfR7Y3VM+kbc1ZOk/f6NKGwpeqYImyF
AQCPiFsIi9CC/FfSEOMFuFBR6FSy6u/cJdg66CDXrDRmERZ1q3wOiHVgi+C4gttOGW0rmZ/m4UIP
4nuA1c93ESZL7aOrB0wPEsylz+TZCmLbQ2qddh5yfV4jbQWZomXT/sQjpOg6S80kC8X3obCue4yo
oKnwxHA/SsFFmie2xxR8G2uhyyMAfST3ASuD4Go0LGDLZd1m46Kiy9uIXQkxrRa5/PNkNTfdSMPU
xdLruy8nesGd5yjtohUD24vrNaad2NS+gpFDUKf/Drq551Sp2WWXMYRXCeRa2kh4Hpi3YF71mDbB
4YaIGX4knfaH0nA7flvT+svOgW7JgqdIbBnFwOSa8Fo5GDb85XVTPL0ZU4bHxZkGGIbe8Cax4Nw7
n5dabjEjAf1GBU3HC79wqCe3+I2Z7OSQHBgAGrdkipdd1uDlM6ahVz8mqL+x9sb8jjZa0jNm7RGk
qxnTpdU+84+lddZRuWnWCZ6kXELSojranibsZAuTkGUtrKGdQBepvjF0YnyLUBzChMf8HTP4aQMl
IiXTPmw+1Q0mjMChGozRivzwJEFJS99cYjYB6Rs9sfFljA6CiNC2MdD4WnTevOviGJ1sK54eQwGh
a/aLzj4mPShgGVTHKDCxg+Yd2XOhHNDwVuID/tTwg+qC3TWo0702dpDXNLuNAQfvhb+8Rtl5TnMD
HjIaiO4CbS9M2nd3apBbd8sJOiWt42QTWuWHN2rZeMgYapq4dc4lh3m7Rgr00gawkW9q8LowpwNF
4nxlPgIi54vC5Ek0spJNAG5gJn+yoUJ3I0GHcaxqKQyj7eXoVfY6y2k2eAPMU+zyjlV71GGyc0IB
CPgMoZdVgeRUW11BQnfntFewZldvUDVeaj16XM3Kb55OVtX7poeXixyg2Uzrmnr2eK8VJcoJw3G3
Fdwvu1tt0N4wqRJi+4sEDL85cq5GChm/iZVUy7nDbUP7ZL5TqoZ2WZmQ6tFL6O9RF8tjioozmn1Q
bPJ6CvUygL3O1hHXqhcqC0jOPu0onckXc3XGqs82NkUbfBQNF1w+4zvIjwGihevDuR68/X7Y1FNg
fzBoffPCMujrA/azyeAZfn3UKDcsIxHybmDvlx/FTxg09YW+zgXlojT1HmZY8OVrs1PvvvtkkKJp
ewboYy60TJBNJfkXvW7HzYcdHN7jTwOMGAUGiAOhcFcsR/zyvuvy9ck14RV81HvHYwL66Pmw9omJ
FCfoh9ikIYl9mMe6fxrTvWBIAPXyBybruBBhKW+S5YskAS2CtDkw2Ruyz0F5l/3D+J4eV0wEs55H
hwYdNaHOqA9RFnykA4hxKy9737vRKcSCsmmTBpTcgisf1G+4cRcxhxM0SC70gvOAfYqGuY+ksAVC
HNTWZNzHxdG6hBU6YLfRr9OVYtXktk6t1DIfH7O9oByBDPCumMd2Ua0RJe+5l9/JF8FfHSOpgk/S
jD6JMcGaIIQ4fD5br3kd18/gDpXV/epxXllHYBCkd6X4DDcyj6l0GU0lI2Gk8AHfMiTKV7ugwz45
TE4kx2jQOr189NDDL1uHsV8cBKSCtaV36f6BO1TSO9njVTwHL9P97kTGAUhAuH68zG8E0KwRXUAb
mm7+NhsQwqdz4GDDHO6i2ggV3K/7/nCo65vj1ypiow/WVaRfekLoJ7OoIZ1i2msw5oLD4pLcRxeu
3E7HSG6mXwGcHc3rerxXocXVvTftQ5pi+Kmc3gGYJaEJJeZFI7h3miGHOIcFpwdb+YOFrIeJ6v9Y
IgZa7X5Vx//RBWtHWkH+f0V3Y993QKqR0YbkLjz+l5w3Oll2prqLOzGq3asDhMDZJF5fhOmwITej
mi7VmQytElBUlob//VgoCdAzCExP7QOLBT60vAAGmqGydOlUdAMwV1BGRA64uXS8atbus8pzZryc
aauamJAtAerpxOToE/A5c9B34hOUO5QPDWTdvHuQDTzlMRF/qmvYhJpK3t9YLC9RC6ax7Lh/253n
bzUdLNuPX6yIgiuHJXt6B2VIfztf+JhoSO8wCK19JHzBmzsuQ/IUfNfDkglMV+FNEdm7rrBrHxsE
GK2L+sKT9wRWbw0h1ECGyi0dIho8EqEQHlzOtc6Q10hZpMtNwsFC5knwmnA3NAfCx6O1Sq+36EMN
8E4TQzNpBrOtQ7KfiieEYEq6Mj3uHdIBck7qwY/dwidKG16nGeeJyslfMPvzmuYUW9xAw7NB1MKw
1oSwCvnx4IpAn6V7DKs5DRWfrKI26JCJ1Yd7tsVvHMNdoVVGKgLcdPUyBs1a3EeYVLUNSHPHJckA
5rwxrnBI5EB9QwxAP3SiGG9cKdpTvd7LdWYWM/2wFWIF0COvgHYzNiisiS13le9gP2OT6iFfCgVg
phvU7NcT9sR5SnJw+FviLx7CwHVeAc37GXoMKMsi8HxDdaK6rM2ZcMzw1vhFQl8wvofM6mo49+m7
jTItfPzBdSgAvjBeXNoXZorX6IS3OGEXl0Xz1ScJeR5Y4wEABTwRGVIefhnKgHdeSzwooboML8z3
xf0hwf5QutwXZ/8eU9MxNB1OkiuvjjyOTI0Srjs06PtQX1zxp6qbzVfIZhm8Pti4Po9WRTdnpm/o
qJWKuh3UHkvLMdwIqb0HFKtM56uHLeTCMPVO8GhJQ5lmFR6ifZS5tX4NIS+Q8uwwePQgStCnBPWC
Y9XoYQX7eg21oBwu8Ww523nWB6oOSropSBWOi3x4TWnpIkFsEFjuGxoOB7Q5Qcnuz3BUGjazlfaa
FAcvA1+zObgaLic8L5x+HyXF++u16FBwY3R0nI8Os0ppaNa6mKnSFGWCNaQPYLi9zyA0tFHHtImc
iu5FJ+m2wob7Co4hPO87RcmT/MHsLKoNEW4/xigElJF0ohGgCnvQ1mdDdyJ9k8ccRFgmf+wi5kzj
hzk20SC+ds1ZK7iMWzsOH5IHOrksvRxXE0AezTl346M+RhuG5hklmOZABiHvpKp7TToHwMzugjyX
131/rMmbcR2kV/vgBZOMfUjtJgQHvZ5+u1PggU/bw8bz+u7fmTM9bQyJwsYgZyJj9cd0GqbDOfsW
dKzKUBpUS5cjwaz/fckUw/ffy2UIaMCZ29ygQfzujivcKr6eDrUYqynGbtC14TJqd+xaPH3DyQ2Z
hQHl+0ufTcSdJVm/pxef3hp6JoCEQdVEb+I2dk0IcTMuP2LE+u6NrtU8x9/0TRfe8Er30n/9veEQ
jQ4bFojqIDvldN/Twx/kmGpCj1adunt42IfBEkszH+0pDuyon48xecFyVor7yTHOlmaH1wBmxuze
PSIsmI1jo18/eHQB6CRtsHTo1NwKeqeWZF86oI1v/0JG2stpcxDFdcwgvZc2aIBYa9MiJljQPoD1
Uh9X71EnIR8aL0ccCZ8Z71eLRIMJIYEiFQd1jkf5a+XQ3SrSu5IiX/LHBClDw61tTr287pIR8S2a
PYg99n579Ao6EevlaU7l3NH7JYkIoYv2pQbD9UrtDuzEEDs4tgSgMRb9iBMgw4D5IInrDnFqpKYT
OyY4UlT3D1jSQqY++3qAxZ4tXptwvBOmSoGbv2HlUB3C+2Xvf7bQtF6QTkDwYebCn4IrxtRdcpj4
IRRlF6uJGBC0r3EqTCWqnlcYzZliifK0b73a5qo+KFLwoyfrz1x9MEDX5zWG3a9JvQUOCC1Y4WAT
40OWJbcJaKHgsDQOOG2F1AYgND3RiDhZHd6BMT9MXh4+fyT0pEp0FQoYzgVT44SNyGu3hiS4wdE5
8BBYnPapr0MN5TIMOWrMfSQQiQHoBoOGc6tyURbQf6XNiY4A7Y7oFhgAJA+IChqdAmOzmL93igCv
Sk7Gu3fpIMnpPqk6EM/ZpVTSkGc1SwNTQT4CBtMlP8QwZvMygUqFiv2H2S+IBgplC6KUZg2aNmvN
E/zzspG7Of2D63wSFjI/cTKlJdMeyHm2h419J3pg4qA7MDl+vfa7qyPqY3zGB/MMbZAnJAPrvYNH
gHOM6I6fLVwuxE6eCcxNpoe51+gwOtjUnmblZSPRQB2wJWh6zE8aScOLthb2JfSzaFnJsLkW2qub
9/CMGE9+7xyd+t9JtaVd8WYLrLSgg2/Dyy3jrDJzr0M0G04ZFGOwv0ShOdFs2roUeqAfbVqdRcD4
ACQEsIR49AtYA0VXvOcLDkYds7VtbHOGwQ0ZYcFiGsKINYbFxWKKjquH54m+1gZX9/xXCyvz4X3n
pLhYtXrwRLc3vPHxXyTBxjIS2hOyabeJHQNyhcE9enCSvi3DOQ0ufmtHadnAu+KeliuMeyl+MN2L
UEzXJ0X4jYogsy8hc8ddA8IvGc3ogrxuUt/bbxnubrjSvzTiE0kKRH0Ih4w5AkN+rEpaNam4kvEJ
+wFdBQiyEoSocK79F1qrha6+Dvl+6ZYO0PvJzJMah7TTTZ+gX4DFHchIgP/QKpZ/DfSLO5jSfOII
MLli3/+dYKRHSZuia3KM0ZRwUdmTCneK1wbBChw8a8vJx1tHWwnltL8kVT1j6WW4Z8qIp8lU7i2G
dphK7O2Uvk5mUy1cwo5fJBW/XN9UgbEA3ELCRyNtl6W3HTcCm6FsdUuvY6Kwr7vnWTZtoPocPNY5
ZGGVQTKzmVtybtkHaER4hN5VhdAPQ7ERYzTNktZrmHvxXCpLCQXi+szb9c+pKLsRk1rB3eQNXlms
lD32hcUqI2E0O2Nm9ZZ7HdJHxxTC4Ost3O7oJt9dOqm5iR1V3MWo6/7P+4PvibKzcGWOCAgTcgsM
x3svGyqLvciGFZzbSgF7I7QBA3ZqVmtWqUrNYAfanEV26dzUx2V9MHWm5cvYmZaPnG8rIsQn2lMk
vu6RCUEVI+zlQzxqpOsrLx1Xl98Lp7xU0gW+W8egUK/oYNfMpjeik6Qm8kXGrIjp0AmSUhNCTX5n
xDkWnTQHwfGDmyOslGUIlAVyiiSXz4vNscf/IXI5lKmWFsj3S6uh5Gfkp5jH6cMqtVtAJ9pOd1Zv
hTMR/gtQCa7mZALgwoXcSie68tj8MpEDterNM5jTzjAfNnyXy12ZSF2ZB48UmoCSq1wxWdPLWVEf
7GjJBemxly44u58xewojELLiTjDvBN9UvsHtn2Nyw7ShVd2KRXU3Fw7idI4hPtS+mw/1yqrsHlMC
Br15zDXZcf24eiTSETkr1wy0B1ylrmp2B1uFyxinZ3Xmhrc5pSFsIpiR1XBWX2b/pMyUxOYYTSnZ
RL+T2fX+xTtNZWoJ402JcplTeUtuWsafMrs70OZym4DvGG/UGfAd++zKm92LQsGVuTjk0ew/2pC8
EEx39TBXcrUIhawJ1h9CHc3DWlsxGl7WI59XNlSBZ/8WO3su4965Ty4jmbBzsAO53yxqRWyVi8cy
KJQX8K/8u1hObXdHVs+SD/Eeukybscct4IZ07BR1s80NweFGfvjusp5UMFmtJiOcN2WRecxUQjjR
MKMU/urBnHFc2NSdyGHuDi0wdnTKy3RhD9PBxgYp3Dvkp7+Vg3yDCGvjimDNc7gP+uxtDUocoQJu
ihXglbTCPIl1M9qG6cmMwu3BfOLYc3Z58SMv+E6Yn+AZECVkQtCHffzdUUZxUxnhwsfHHDFmiUDT
VkxItY6cBEXQnr4wepEFrmMzcxi0rFVhwpJoe7oN1q6WWHkgaJ/JTN9JHWRL5mkIG/XZ+9hKd3rC
kZkqj2sUEmbMk2lzlnCekKEivsJ51pE33cQDho/J0c2jR9jyc7cxeJ8t3L/WcDQjhNOLu7tc33JT
Z4LVY/TsG85tcLFPNk5v3L+8ZXN/ZP+B6CAJFZKOeAodrS1wofMWO6DcvazZSnz35DAdlq1cqDJC
0Y/zkXvEYqkan+xJzePx+syBCVkEAaeuB+7y8XSO6zpML05buYoaqazDUN4S8sh5wZJhY50GOZQD
MMY8ZIy56gTvVPAsBsKwq/2CxIoRaMKmyoev9IODS2fX3rP/9B5Whw6brPcCSwXP4l3ISiaWOuhq
/G7vxvbhdbvsPAkp+IRZE4gKCRsbDzZoKy7zgNUezf95oYeEmG8UxzJybAqniQTmbwx1wyEXJBNE
1va1Ec6QbQ3UnIlkakBlv7c2OHLM5/HqYstjEtccrjOIE8sZ0s9QIxTxBG1LrotcI1mVwQqH694c
DQYPwxgg9jwQiNUdt9V7sMUsjkE/XrKUCW0SdSUOPUcwbOkkMbFhW4Rvt+pfk7d7wwCqBH8m7npF
cOhfmTmlr3dv5vbgliZrj7xbyTXjWkIwNaf4kYko9g7TBBAFlR0vXxysVoWnc8RIYGfLGYoAOhpx
VvFOUd2yLu+S05gTfMoYyYNv1qoVrEbYsom6HHIViZhET9UMqdEhuEApkghzZHcQju0wggVG3z5N
k8QbjWpmcGLOSOmeE1mHNdhGRSLWjOJXhutboLi8Limjy/XhjpnAeF2/O6jWnMDdwWgn30PKrySD
I/YRzp9THJPcemGGLFybfVxZOHlaaISFz/BQn6DVf1Kipl6QyV6smRh62WFoR06ELXyoiUU2QsW7
fYTOiAOA5hU96OnsvPcAvDY309xnzka3J4YLRCxwyaDBs0hsxNw41EI8RFhoTu6XHMZPVQs6Jtx7
6AxXv+58nW7/6Bf+sScG0BBsleEex01KEfgZsQ7cMsvHXCUeueV/6Z5a+Z+8o0co8YjvpuQyPWNB
htLpI7qJzz4gdZAParur/1HY7/gLB6nA++yIB6AEXkZCKCKqy4w8zc+cPVe6WPBNzkisrFgYZITu
x+YYPkKaB80jVUZMFxjTN1NCZEELIWjycjG04v4viRB1qG+I3094kHUToAdqPFB/8ax5kq2/kTYa
qOJPuEzSVebROOB8GEh+J7rugP+kywl2+A7qLbFmPocyI1S2gUz34abEini887ytl2wTu+o3zNcg
5aAZjcT3zLItFlKluBhbSZ+Ced3FddPEDctmCNxOZ1EUKmia/McGsm2GoYwCnRygji4LaVvh0bLk
TREEDg4XSDL/HS5wOhycwcNLCAycgixBHLNrxBOEA69Fk1+SHcahZpYLghwDq3SvxJ/jPbku7ovb
iNAGQ+7lQiqwVzUyk8yCZWi+3AlpCk1iWc0oGakTOxZmmdj340co7xjN0o8OLInCEjN1uiVEBYhY
T38CgG8fFc1+dfTgrOP2JjeIE52zLeeglRP9SbXy8HKX1EaFXJWbutoNM+WgTNghJawr3vtkFGAx
13E571ZNnrAYyvoQjzMYXhYGgBL5gbIx1lqOhDH4c+badRK87p0nd8dS3ogsglC0JzTxwlarK+dp
TDjgAJXsVGffxvH8mtIROvmYLMJRpRQsIe5mfskNeYqjD7fcwecTO1NOXxOv/cnEUnOypq+17Asr
rjeoM9BkH1GDUxHiyGUb+FqIML0vOinG9+KoarWpSpAlm2+MjplaTXKr4VxCd8TWfmLv3Fq3PA4T
RNYis95TmxC7x/7QHUilzjNJpc4f6QjmRHt5+5I4xpOzGrXXBaZ5c0niYNBRdHSTllsy8eYgSxqO
LXKOTUu5Ut/mCFBAcqWOP1l/MjAUvovabN409mVNv4iaHIH2agUrlKUJBIpI9MMZ8C+kyxbD4V6y
Z1Ji9SLr4doiH+Nsw7Cv8vGcwDy36cjxqLNwCY7kQXI876gWVHuYR0+PVD0uIiMm+6Nu1WxYedG5
CakyB0iwjbgreRXpl5A4OULVr3qWtNeRmmNP7dzx6zQT1to4dzvjuk86RmUhLxfrPiw8ZcVLyO/6
PKm13W536Ckpp+XNsH0kO5N3JlnnkWjVsdvDhuQhfIraW9Yp5V/WP0eSylGSE4YkdZRynCXFy2Bm
BwlHy7+s27FUHZJaSiSCZv6rIFhe6iR7zD2Q3B6jZ8hTRfmfZPbnSJtrg+zwex569uo7p5ghemY8
OLUTByJlNJnvOTq6XWx4jDiPWn7h4utCYttAQX5TpaO70Mh0l0I4OSOH+nHQnMOw4WB6FTP4xO5S
DWsbSKdLtxiXvf2Qpl/vBUMRpSJDceIcu4cSzRX0ea+zZ3ni1cKSrBQi+6BSlGEf9YFUdvWrtOE8
4izce7pq8acmC3UtZOD7+BK3GESTefKjGDdRX7PmcZCus7SX0D9FwN/iQAplSqe89JZd959BRY5e
i3EBog6srJfTgqsrJxRprNkaSK0jt+eItGRJZijH1z95Pjae5mxP1wV6FWJa5LLMB07pfys6SSjF
vk4bZx/sxCP0JXKOT3A7vZo3X3Mf/v1XvOhUcre6GWCT94vimMCChtxBY7zPAHqi1Y3EOpA264Pl
LDmExEfJoq8mRXKphO1z6rUSJm3+CuQV8K1/jy/bysdw1IH8IsUlJebNYU80yafl46weZD4UGo6s
JvztQimhBQtgg4XnCK8lxufi0e7UQpk1SGbUJFmVH5ePWsiC6h+TJSpS4TY7NZOc5TU5U8Qu15MJ
JfrkHaHIYVot8Y6pm783ex8yn4ksUWo2+fj3Vu4mWkLi6XnYdASEffidQHeAX0+clSds/b5Bw73Z
mc9gbnhyjZgxuTQ4xBcAyJE2lHQDoFW5p5kEmI7au1nUwSyGgc9EYMG7JYrIJEsemHIe6pGBTa0F
6wJI9QAviWiLCSumBvLXVkJgu6YSUGN2ZkgiLx9Lq2XjGWZqHp7CFHOnUI8u3sVr2V3v42qeeALg
I2+VTukIKAC0gB1nayA5CAOjiRKtAbNcBgbaFKk6WErzx1SW1xLkTMPC8m7rgD15j44dlQkO3DbD
BfiuLNaLegTyrC8eG3avf9i1sFp/bdoMR6qCJu2J/h0z0WWEK0Sg4TA0ajwpc+CqsuDfVHhN9zVr
uvWNrFlyuoazAPbH/+JlZ8xE+0DYvJKtPRTqSjYJ6/pj0ZaAvHnu1aDrvh2+ZadpSjpOtk3s8ina
9tTJ5wj5eLV+TjMOtxFerRxp0Y6vRB1SYlYHUUhKXIlX918+LoElJ/UcSf4g9WvX7gCgdOyW3yJ8
HqnIRMxvWEk44vnShrlNBcUTjOUoSSpk1OawYz88EJ7tTpQKv6pYiiyNGNuO5dNQW/nlJ5v4gYAh
j5oxU4n/XVoUHvJIPF63J49DKHOlFpZ8lPYwVw1iFr/ImBu+D+DIDa65yI25yfJROhItWjaPLudD
Zu92I6sXB/HIC8OQCSN3eyaP1ehLpJB7UHIz5dqT3BIcNuWs6NUSdN1uxUWXzyxtR6jyYJREtTib
LleUp2ZtyPg1VeJjbH8Hp9BQ5bwxfuJ6XAACUFeqTq+cI24wtw2uj+Y1tsgkuAKX9QMzLLAIECiN
NCcbLYdAhTbuB7S/PgPyPsjpTri8ra/a4nbak3aTK0YsucwW0RQrjbVlLHTefum0GQtn8PlyUln8
L0dyd1mGzH+5qXpfLk4V5D70br8KZAfIRXo5sgCLXgnTvo3dSS1outQwybWH8+2TBB9VF/4kst5o
w9hMo3HB3pw7vAmW5dEnmcd6IyJhvfaQSSVtFz4yth+O1u/267MMEqCqz8B5KCzIjXAgk5bEglbx
2MEf5es8VbU7+keftrq7j6V4wCbJRazrHv1Zmnrh2XecmfwE3LSgmZx5mueudlKMT2uB7feiM9KT
i4LZfeAVn8IXya/bRBn3iUrequZddoIZvilZGv3aycXzpuoEGVhp3aMzfcZ4RowFxInk6vw76WhP
k7xliPJRxKkG+/G7YY2wQwkeLfZb4cOtAPOWZVipolff7FetPjYAbEXO0cx72ycoiX7RNU8hDfOE
oc4sAKjhkIDwiGgBOSQnXhcIrcXZ1ra/ffp53IV8LKefWOJd7TdUaEIHMy+6XlrO3ptngDMzY8Bz
QhBk7FDrgTMJloptDP2ARcNEyrp3RFK3VE/cdJscmFqIzzhQLk68nBwg79hRUEEiHZYc4cpMCGNR
sU0ETWgNnoDHp2lLMOUeFpLJyz4Mwc2dDyOH2Ck3dQqLpn2Zoo2LMALBaDsgwADD/UA2UmQPOr/3
DBs43k2bS8vW/gXPsYEYpo3fevQiSqwJB8dJtxmfETeSOPEPzNuilQJWS7Bmw/pZP3Mk/jxHbxDX
M1IhcCzOLMEXBbrpCk+GUx6irmB1YDlHfvfo0tggYvxDQbdhGEX4HXXJqN8O0k+uguzYC5v05knk
kL/DQjZTAlE4i2Y46bpnn+vFNrpzESS/kLhFoRrRYeZ6yzOTbeCNSKLlAUtZ39F2SzLGTHKN6Kmv
gYzegOL4Q+8Zwr4cMoMSZpMkgQUzbajsnyEnDZaHUtkwwPX3krCt5pDhtROtBLiW80XiuAAsS0XD
xJJMU3I5eUHylmG2sdvl7/IhLkQv5+28UTGUtmym7khOhG4/H2dxFyviVT7WRvVZjYxnBrIoD7Nn
hDkLSj4kzRKInYmDnGDAjIKEXpS8Gta6LF1eD2XXbBYt1h0PYrW5fogzEO4YcIqf4onVjy4Ai3ZC
Zr2T4wM4c5c55M4JfSKMrl0NAxNJygUjlewXnAVkLZ6gZ5e/cI368o63ACiSxUP/JTeSkmC1Ws2l
oBSbe1RVzsNh44ZNe9BTMbMEtknCMNZ43oN73xeO4lRJVqB7grKMdrs0xfPTQpAmt1zgT+YAWuIM
RAoLHsKBeZsyxox1Z1AG7kZSC/ACQHsFrGkoZZp+hg38BioUJV08WXWC4xDaL2hrZQt4B0DGZrUH
oikQ3rWkNTT2DJpoH+x4pfanl8brP5r0DoX/PGCKCnMrSGOokmXcCOWzDEYHAaJ82lOHUw5LWgZs
JRjubsS4WWpRqmIBzGQjS4FBkTCBfOCf1ktVl633r5+x2x046bcCQrMVlCTFUn5wV/6osLk3wCAk
jf/wcamOKZzlSrFeKbS4BWyprZz6iQc6DEqBiU+FU7cUYg/AJxBzr+5LOiQHDiJcKtS2e++hL2K0
LEeEHBsCTUk35ksjDExbzmupbFEYcXTIz7ddqWlr1BY/3vPPKESq3g+5eV1wSE6KaGYn+NtPMA/9
5aOk5NaElic5MaDYP+ifRWonW/BFXnuH5OQGmpxhxheDB/0Anj1TAW5rSSXqo1/5wJllBEyagXnW
VI8YXqJ/HhuunGLfGW+Gw5PY/R58Eo7VfkWnYiZhgiKCfgxCsB6M5JUIAmthe52bq/ZssnuspZPB
mU5EefBAWv9JxEEHRM6XU0lDEiKR+PbbCu8PwqVLQC5Y9LrgMMzFHjcbot4XxwSd28+9ItWnJIU9
bt+mEg9pytXWIL2EVf6EhkeyEklxlne5wej51nImfYIHQBYzAvsdKn+an/qwZW+1wXPd8UmjqMAp
qqsOdqpq2hw3/QsJHoJZZLE0+pz2E5eFVlLHvAFOH3pNaeVJEwPJMPXqpMvCDSC/fmwYGvB98bho
QONGLyBG4A/a4yKmhdcYfGbwfvowIYQednDfOO0P9MpsEr5hDvDWrTsWfjgYlt5+AhmZmUe04gVo
gN+QP6Ap6HMwXMXgs37HXW5qkEgcQY6YP4cM9UsHgRtjtUNjfVTlUGBxejvrY6RfsMVwOoPOHBK5
xtiTeXdOXQ61Efd3ug8vIlADh0Jmh/11wFs1G4d+jFWKK+uloKsjkADGrb8I9aGVwYCUKy0XI74g
7OTa08rB726/kpZknWqB4+dqlQsu0yMkxImxKVGOK9bYfudkrcgZmWPJ75xwuCIJZKdKYnjeVMAE
mw+etKGkjt2ety1ctpzqUfpAEuJTAscHkSOmBjJzB4Ku1JDzngySx1jA7PUG7sDt9eJ5zFAS0i26
cfMa8OjNp8wMFOMUGc09wip3J4n3gXjMhwc0gcdyMLFGO2mcUTCM+G+Hnaq0XHfyw0QBAkjo0d/a
JdYoGFn8qFgC/yAJV8I4py5vXn6U+A631Qa1ICRBVOB/TteXb8n8Q/482OXQ04g8mV2AaPFziceA
AMnJafpygfmf8qwkkQOapz5yMSWVkQPw18vkcfc8FNkGG+MYgbVYV4YvSD6gga1I0qP1DEWeQYvo
QUspsx9rAYxoSmBWJqczZ/Q/cPF3Z7kmUvBQ8QvMzg0EsfJ2OwwHChwECVegCyQsHHwCPi4trguX
yS7tMOWMlPar3OFkm0qG55IWpjfVZpiNLA9ScSUJunzU3NMOJm/KWZrTyKYF/Ttrwdh5gK2UlkRt
6wdlpLMnqTZf/lV9T0WxSUtMhlJwZNMOpJ0tzUBpWVJl8DSh7nKufdwwDcM02XG3GqjdOQEhwgZM
tWZ8MqTWroXGqQlJsZGACh5ZNAIHSltuNYkZj8FykgL8ak7r1pygwANwogm/kxFo2GJqbFMDms7g
7+83qHMAzggFZjN4Bb0pYgp5xAGzDxSnmixZunpt/MqZDBLJPynmNIDWOYQURUtRBZY1SjAxk1OF
dw+cxllDzJY052iFHOfAeRx5LCmB4+RDSkrp0Ak4x62RM1tSVi4ra5TFkvA/abruOAYSSWpksR85
4Lb/N6SFMpOxr0k6vJj5Q9L+SVjwEtSC0Sr+gdUy5krRMx2xfpJwK31ICkl7FqZRxH0n4yZRI4Xu
71iLfBSRZIJMUec4xtmmCqVPzXnrblnf8IFjys/EoxiX5yINpI2KR42c58FvXAk9Js8KrEmD1JbR
AfTJYoaaWB5HrheRvM54o5Lg/7JAgnD0WBeTAkRU9tEvPI0UI6jAeNug3wLGMqclCDwB/AECWDRy
4r5sQQweSuqXJ/2clAvWIc8Q6DSR0GCzzxMWtICdCSvJpqJDAUGUIz2azUiXXNZnyjaTq11wtbu+
nGxOSjc55c7JPdvtuDZbHppUmeaOKQ+4o/tkp6G3yxwJJjwI20rwAK5F4tG86DsOJaQuleePppH+
EmFQW7n/tDAK2sj0coS1MJlcyYDw2yGxhJnhSntswvIlAQx2uw7IrWwo3oDsUyOWbSVXLmWLCXYh
t4ushz0vHxLhJc2T6IR2v/9ccwNhRGk2TzwCH6cdI4GQnUmazm19/h5M1qcgFnJDCkvyShIPbq9E
UEIgl5IALjAIaAOPJW9zNCK+SC9GbtcuI8M98hO/i9jwDQkksmbIBXglex6GpMbdcYDIq5OW6dNj
Idrpg/uGvSiXmaeT3Bj8my/RJ6z4VYyeWBI/ukxC6OJK/OKVgKLE4F/nldwIV3ebu3AKD2tKI8LM
jLuTJCzJmmmzwT6fTeXJ+sqjNh4ytxAm1wHdFGd2fAu5pdijsfZytE+/B4a3tbSvOEDwdxJRQexZ
/cPCZfwn4dITiJr3l+wqEloG+xDt28PumDPZIRiSbfMkW0ItOBbiKwAxk9xcksXFYu3s4WL5+Cua
a3+NqNfKYWcx4Q3OK+s494l2jIyyk5O5nMBpEnqEBF5SU7mgNj1nWiE3QhKSgM+mJAnRoh5kBukW
sU1Jnik3wBxZREgZIppYJJZ3lxKEm+E10S6AMnMc6t4lpGfwLwyBWbHnKcI+brenQwpAhzFgxUlv
QvAwMmwuUsfc47MMnPujQFEH1vFApjwkm2YYTtCmgXUJyRskpcI/ba71OHEMdQdvZDoOReI2Zy41
roUPELwiAcTNfXGqqLHuR3vNfk34k75eAuJn3heRk409zn8sndeS6tiyRb+ICLx5lXeAhBDuhYDC
g/D+63tMdt+6+3RZEEJaK3O6VPyEe8iepLpf7NZrXOadwX9Lujq2CUaN+ncuw88cJJAwal2sl+40
LBF9jsEMXRvOsCp+QII5v+x35On+NchhPBoQ+vnVXW2xG9jX9i6ZdjgOss+hC6vImA7tae8xfFeN
J3oxsxDl0J9MbQMDT4nCOZJjBZOrsueR1ktklzG428oqWS4JFaTZFUUIRqfNDCMSA08QQjO64UVK
gVllqsICnwLJGiezStlmk0MBsdkwSrmHJ+wZrhP3mE7XjobWT9/ulrEeSE3x524RfB6AG/FQa2Ys
GTlrwnGxtgV4lyj5y5L/tbiyJ5qh6hc6mJOZEFNX4EC9ZjImmLRELCL0KQYBF00yNBkka64njLHM
10Gt4k2J584wVNgQdxdMASZDqaesngTPzi9P+9Kwb3zFrol1GIEtUYW4l3UAX7nmlnEMMchYoeHQ
PdsUeirvmPrCvxKCGOHjLf4Wx4MN14ZKtB6VWV84+A25cIUObm9nM9gMXzWTPPpzOI1kRq1jKYCm
exPSSHRNne2ZwD8F/prkd+gLLBH0r7Hcb/gPEXW0oPKUtRdUQjwjRr/n/zSpPRdRamvSaNcoJBpm
b7kkFJru/tZW9mOvF6sJpn7YdZDYPwDvGVw0EPvJgPaPuZkf5pigceOVekevDB3ilTrHkGri8Itl
UzfwktqRsuBm6bvqi9/EKj+5Gm5Ow/x2ruga4gaWvmtYsO+YPu5DaVP6svYfx0/f8Xvxmmw/4y9q
MEqVOTVPG5OdzzhHTWRi0AwE7INQIhiZh19aSWNzH5CsSM0DtWGKlyGVH8pTbkbpt6vdOl4oqIk1
EALXPWXP3kTay6gO8+xh4JZRim69kojO0YhLVCbjqAP3LboHSyLoRZL7H0dMyAl2GcW6W8aljJhb
TyIG6McR/X3JBzKIfVdcllscEZNmMCSgcaDTFxdeDT9Px4wY+3YiXwWdMsmbRo/T12hDlIxIDqtT
Hh/wMl2vRn53+eqau1+MqzJe3g0M36ELxEAhRjK/cRlNPZxO0fDvyvNlvBobnzM5kQSuUa1RGrqR
IQ1+J0+RBWbSEZTpcXhf/62N5wxZFTiE1ATWuT0N87jYZx4m9Jb6L/5ZzFMyUAj+03aRK2iSr9f5
WOjm6yPGZVmzs0ypG/Q8MFFQXNL1HLy3m7HH/rY3FdJUdV5CMURh5IGEQJMTLsnrIdxvSHDzDTZb
ItPcn0JZP7l7jtRLzDBEX0SZyZMi1i/xziKnAy6qOzM4fw1OJI0tIcYZ5l+EEggSf0iJtzejiHFe
aAbQLahxigzX7Rk215ItKITZfSl9AzsK/SBVB1hMdme92xiX7jOrI96882r+kcLpg0WSfZaSkWjb
dN+VYnAHl7ix2fboOrUrqr1Cf7hJ0q2zWqnXoAqhukFewLq8YlgFqowLv4L+IkGkhHgIQJt2jaAn
CzRM6BiWWUfnSlWwuN2pTcmlH62dVFpOGErAGjZhAT5FDGDUPV5IFUNlkqIEWVFABlQkOSXOgY4L
yYlKojUHxMwKJ6Gmpe5GsATCsjG8lDl8OlBvpYJvsVZlxMntlNnX0kQF994IgRvbdB7U7lZIgUL3
iMIEAUvYHrVByWdMHFlBtfz7UAvzCfS/jC1n527w93QvxU7BkczRotwtmtSsNSMkRZlt8sZm+e6u
54TKCDVac3tjqAYjcfTH/OZAvyxERw+68xWfrJqdEYiUmRtfgDtpNRIoUcby+zzQzW5T4fJ5+wGR
Fv5qDjV6oJ6Ls7WwUgvFhk1H9A1sLhx96HYnfAcTkZYL9d0Ad3HVoO+h8+YCMrPsp66YdWakWgL4
cUXZ3NlEJszy+GzoCmy1+XuJYJonJA/6Hi0SkycOhDHqiuf//J7fdZS0cjHak4d9Mhyn6/eXPZZk
uE8E1twBY9QcPDpNnO4I/v7MNcR4OpoAXd+oNbl0kOqWTIZt6TtaqQBnOmhQxkPdBog7ySxCiT5A
ikMAEBGONVC1C+uRtIgNnMrMCiPH70NA0rr/Zikld8ViHePZS+aMc3O3q0J6rN1gM1PLhL04YRJN
tJnVXGFImhSM7Q0ljMALkIoqFhiOluakw2RIj2qVEht1oBvRRGL3qzFaVpoV3dkt5Fr/BDsIrbi3
Ed3QmzFEZcQDSbRiYEtVGhK5bkRa01K0SetkPK9C4popC+UIrwLWzzec9DPQrI9bi+g7MFmHCTZk
jBZ9vNxes89gDFIEcazhosnbbNRtQmpJbgeYYucpmLhOvH6/20We0CWVuURNobRqkltIv8e3aP/b
ZK+E6GL6IL2UlA1JZJak7imFQ84Wkj3ijcWkiymVxtIH5g1mAXURcylZNqdaxX4nJhpHw/j3+ThC
knU1DkjJd7/6dJV6tISmGXSwtv0tl0+vRw3BqR2fjfFQdDhzr1n91M8zgxCtqKI60QN/ed8Rv0X/
Nr0H3y7yecHlh2Sioc/U8zB61tBsYAEEgtNVEas4xmAovbe26Fiv83+vi6QPb7ZCXX0ShBPj1AGT
C+p/ldW+f+Ly0WX0QuqFeBV0TjKDq3tH28OamEn6fpDehdUKOWSwC55LNWNl77fWivDZoE+QdlWU
tARpqHhxtKDIRYTPn1BWS3eJ1Zce6F8vJ6URpTZYrCT8gEa0RGun2VlbNGMNFkGWTJoxBl3RYKkR
oetXt6XWnX6LVkbNPLW4XQOAWOjb6m/4AF/SgivCBU5CPDhDi36wQylmaBVSVoVTLpKHx2pYYdl5
CcfxQrYxT+2jHDdibQQi0W6p/x4ISoXORm2CyIdHFGisjpWEeFNA1A+sA22HRFtz7BT19CpMqKSD
1I7DzYNH31oh9OEYmzZLrhChj55Y0NmFjlULP5YhXtTHO2TqTnl5tAJ0uB4bBhsVS/bHRAiqKRha
UC0rXPzbWnQg7BG/TtnIglnGLtCpmBn7Kfs1YAqn+MEFwktcpUyWZQasi6kMDHI4pDK0bQYr/9gc
ASV8rICteQFTcwVUwKrLrAVHuhuJVUU/C2QQUTBR5iekAAqgIqSARofUgwqE7ItVWvyjYAyt9cK7
m5zRJpvcBVvI4GqBILDb8YHIiKEsRtkWj/t1zj6L6ECPL3PIukc0CAs9GCwSEGzmPBgp2yAkRT7+
PeUbYqCBK+bMGJJCt3plp3msalwBvuSs0Gt83Dl60W3SC/z7HGCIjn6KsGAlvkzvNlrFfzqFnd+Q
qlVkIi8ZNlzktj6UDHaPzv41etl0tWxnenXnH7oMpsKbI/FHCzJENLmoKvBznjdAluBXuFrJB6sg
m2ClYOwmrDpkw7+/Bo+hJ03TxQKwEaXbAwyEJh8eSUsplWEsjbSYLJNLgXIBcANTjPWPEM3RGP/4
v1L65XICl5GoAm6RsxBJMfwJdhFjM2B9msnD3hBV7TZQZSHmOvr4iTjz+PjRJB/8fCbqWDTk24GW
HEl8UEk3RPrpTtD53BJDpuuhZcyr9Pe896ujv4mPnO6D30pPA/FHSNUYmmA4ky46yX7XmetkdOes
qVCQko21jEN89XcxF0+ZUaAoJBnv4B1iVNH87eg9qiYkvSU7rE+Q7OXkn8qjAbffdPXOv+x9Ryea
EFvjhmUwtxVXv1MsAcH1+Nh5TWUz77wkdls1f2/glwy8yt+BexHPv1P6a6B3ICrNKQeSUbwdXVsi
UwueeC+YUT2EsA19ebG5KgV1EEjO3Se30h0mTT/iOoD1KqNTQ9iJH1N+zruf97gRZm+ryVrHa+KU
QpZNrhGWp9UECs2+GHJB6S3Y9YmYe2+50RBQUCGFQubAVxdUWmWKLi4sCbV1WnUMuiWNhEHprI8U
iOAX6My4uX+1HqU75so+hBeqryNLAEHUfIdNWqX4nTG4XxxulAV20OFb2hcejiqTmxXFjAHXN007
oOalOAV8EaUiXtgjwNxgYaHMFCwrRI/9gGVcK1z+g8FY4rSuI4f8uTiEzqSpIN21A3DpIJLvIoJj
5Pd5eSS88+gSlBKglIczZi4CUJGsCjRVv6fIYBg6kWu4pixbkjsdsCGxp7CTUDTfl1UtZ6Ac4l0P
yb2dCRKDIaH8//06x8f2g8ED00/uyAMGrf17Os7Tz7llcq4oUxhoyX7emZEuDknLbqOXzPaUsImZ
50CdA5coGa+FYOPdEBkWmKN8IYC6FihrJfdzf08bWXFxF1NGlQKhulDASGZVjae8Yu7YlvWZC/QT
Vrh5I6X4DHNAYKZQs3tsAVfUWsh21qTP0rNJCF9wWwGcpTSNasv0Xyl2Mw686BBd/k8ESDNH0qVa
J56yyG+prngyYRu/5Y8lFl6uF0UBx94Oa+xRoTF4FocRZegQeJ9i1GV1wW2kk0pXcQXwVNvC9cX2
y5tNjcEeIfErxQBXxe/Np2TgGV7OkAcaP+2xMHGOgcZFdPXLuMy1UEk5K2o01Yv8/QhbiOTqevOe
7WrI42uz/1UOKI+laiRDHZudXCIqvH7p+TkiS46/9lM9ChaoSylOKVTTs87I//wVUx2qKf9N+UL9
xVq5a3spxhaKbDPI+za8QcGCGUNqEMmocUaSzi+xY2v9LTO4MaXY48f0S6y/lATAwSu+zniSooUR
IIpcPAFZtv3jZtATY990Ms5vunYIedmh+F88hgKIBRUK1a35F41ov49P7H1i30D6EzDUinG2QgG/
gwSzJAewAGwctBB9Nc0Qmw1dZI1RUEuJB1QRcCtJOMAbwwldEJuHbLjhrwCTQcqRVTd7tbjmA6Uy
ynSsXeIx5+QvD+gHcJmiOKZGwMqGYRnI4Ncg/5TyeleL3gdIGp/Moc6uT2V0CgvOQvwO5VMymC5J
qaHh35l8C5VTvMHLCsNSSuvt6uQVPAL2HWLZE9EO5QmQIqojoxwMyszWocfD5862wBruXBFk3rzG
GDmSuWkTjdPwhYpzUGrH8UOC5G6of7hAQAoN7hRuGLNCL8OraKLrsR9nm1zSxuKL+BwxF9KKFkNX
SSzl1FO6UWxcRwwo8Sr975nZmCIXIZN3WOeoLP0j9uvjRLxiXoR+rNvFSSn9QLZv3Mq4WRQeGiqU
8zKnCo0e5N6Sy96qQAuV/HJ7g5C72UFwCo+yHpST6aSOYk0qRyo/XE7H5aGNnUXJxC4FcCqDxBnd
cfu9/C4vTtUpSi3MmFleVWF8OqvYW55PvPKWX+9x5Gza0oq+0TRNud7YErceE657x7hWYCaSpsNs
rJZ9JLV37xZ6zRrh2rLjX8xXu2KRHFo1VQeRQxKfUVWqYisGDCLP7UJ6JDn1y9Z4CjbmkwqGQgqy
EhQfDoYa4O4XKVDeowY9k193JzWnyIb+MXkn8dMsSmkpvdjlpJF+CJVPmgSdms+1rdriRroPc4OS
VqqM2R0RwYdFkfqsfRqsO/wEaVOb6wPDNdWURNwFg3EyRJYQanF2GGSHrqTMFFvz/TCVQcj0lfZ5
pk5SzQ5a++QMIi8DAg72YVxpk2tp1pIHTTvLgF2xZ286/Wm35dKn04tWWIEV0L4ZxMzBdi7RJdr2
81+3XWJhpclxtFBCqe+WKAnilmLj21Au626zc3T36WO+4l1b4ZRkMWWPKAIBsqLzzuXkS6lzYZNI
AO2l+rkzR/fUPeJrK1stpri/8KCjES/2a7yYOlmJNTryO028un6tndUh5kSgqCbOR2FO95P5JDt9
rgPaskCC/pcyDGreMSv4iBBKBdTyzKhlNaaGF9zDKkiP6L9SQPlQ27PMA6W44LT6p3kNMaCEhNwk
8Ehc6OJXCo6UVFj5qBy1PojE/VGx7RGdcr87pxIZqcJDiO0MBkWX0vRPtzp+MkrjD1emeG2p8V5m
Amf7Y7+LnX+M+MtgQfkYWMDxmCN9YgVRH6EV7N9/RQdrP4FklaVWR9TC66DGRW2SViNpv3bsMMBV
2uyubHcyLJ0Jm2FiBGgNq612Um3Nv4rEY6ua/a+GoFVhc7maK9ZygDFtpXpM+Gr0DT9OSx1lg4xa
Q4ID2Tm0PooUXKOORuChfg0YTeUMl1woyxavUQ0mDWGHnYwVQas56JWwK0hZ2hEM6j9KVT2NyvYG
q4j00PLiwdjJLm/XIdQkR7wNtWpzfKqfrtrDKI709L+FmnMjJv2ngYzEVhVCcVg8PLrjBsTThm3l
MmTUNa8IZ0qss7tQuyJF8D+aWG/fv2OrJ9KV8xU159SVIYkZlRTNV25z2To03lA/H/A2QXD+ajh0
5WCY2p05c1yVKpt+rTdflzlYzra2EbXg0x6XEVcXi9ZPdMc5wwJk8WFQOegtxY2jl0bNB6uq+q8R
qwtHaIX7Ri+LxfTL1SVdFUmCUcHZzkmztPkrkFY8vFSGML45FQGC1ZEKsQwYSZWrQIwXBeuZ4R8C
1/659PCudTKukl9BJ069o8von2GKP0CMyBWK9oSSQyCqXhhdrm4ooAPuCxb9xTumm4Ky/ScG0ZsA
L5nmTvpPfseJ0pVFyaWPW/fpygYnj5R8Gqr1tK7LxqhKU9eThKLqWkl18GFUqVcFdHOImiH5F6nK
4DDYZfk9LhjuPeEBgh5EM/56el3t+tAVTdQNhWg54u7X/ZEF5BYAuuibOEfJ3KfuU6nUmY1fLI2q
+ilrM5Y6uHYVx4KRBRPw6p0zliwBL1LZqGCRoH8B/MFlD27N+7r9lRyLfzw6dKduX71ZekHcv3z8
a8l3Zik+DSucO2Ek3OhcopL96GIB19YXuod0g+hM3JHpXewLIjgBwP/6fIEF1WDb28UFLlSwADop
Dawr/jABYR1CGwQmtGm1cNnrwXSStMDoPWTRNE4jim9wtI1HzJBVoXQ+9KZGYyVoctPDKewcvAra
/AowmNqdh39bFIIPABuZj34ZayXXr4OizxGzTBkO6VFqp4w78DBme+flwb1iItm4TAxITt1TV/MH
NgE+gPjcvmYoT9+Sn5KuIiSLaytsFBg0b3OjaLI0Lk/KXBjf/TfakaE7LIevxSs61HHRvQnly6pz
apRNVv0gKf4yE5jfvi55wL3B928wNeMHUcZP/8B0BlLAGKMIVISV19oPV9pNzgZz28HqKSL23u4S
v+3N1z7TbLeLwxZDTuguIQ7P9ndxQ+/EJlsAFclXb2okvMLuJis97TWO8uB4YZRMsSzTulXXdApq
0ErvOGceztMIbvegaLWWpxRF2JPgxd6Vbhn+k1Hcp2htlVkjuZER8127rIpkamGPmBN2BlUaPmGa
WubrySVbx3df6DOSgau2lqxLsHgMrWQ+9CF7YD+JqigNonvYAH3MnbtUGpxHIg4tLKWZ9hKVr7tw
to13TO9hJBHINqqxcnjF1dn6QeAQ3GQEIXn6yKHkYm9vaR3NbrBu+GFWb1cJCJk2/6NbveF0zJ3Z
uEFHsTPGa58RXCg7x1k9nIGUAhVXfW6hGSfJZB96zckS4NKWEO/slhh1x0hmjoLsOppB4uXM584k
bKl6YNDBxXr37gEZruZ+yQypHrNJid/uvUt2PW4u9i5zGDnWSucA7Q78rJGOdbP/ho6GWg32yOUb
FimE1bQweAofX9UILDUu06AMqgdo3kzvV+M2OqwKkyNBYEgYc7ew85rpjUDDOvAW3d+gwnBL8470
wtmQNYbrPSUvMqlNnhRbiMfCQvZNql1Crrhx46+55kVcIOtE8BIijpK34DKbiantdpMsWaI8WYRX
jDXxYR2AlAevqOhsGeaw7d9Xl6gUtFCmbjXNgfDVB6Ni+NziiNDFRQ9H49WLUBVHTWXC+voxiFLj
hW5BwJu4BNmCoSlI4yEvTS/JIMLH3/oNICZmiKx/3fYWGj7nH1lwJJgxD9p/WU+GJjBcr9N0mt71
aR3tn414dhk/+iVTTj/bRHr07BHgEuDaOc+I1uXqGUPNaE8Z5ticc5ewauAYk8Rq0FHIcliziDHn
SMEfjpjZO/GbW1hYGKIxBwCqr5+9k6rlRjH6iIQ8c7y2WKr/meBef2KStXUR8kEp+VVbTm4Lt6xB
JCmVjnhZMShT+SXeN+PaOy0OnbHWrje/RvghwQ4zDt6z0AyFCSaJEaAQSSzg8Dj8zlsFMRPWVmhD
Oa0K7RIZZ7dRsVtyy10swqgIXkxdWfdrxGM1/T0vjFz1YNN7RO8BSVIbT0vfCa7rRDqSefyxNS8o
cBhxp/5HqpPXmJRxiDfalz/SFAkOfdo5lj5syJQZP2ACNndNXuAjKjvMT6NAfUXnDjm5ZgvbYcud
8iQVs4yY5OYfeyiPHVzvXgFehRdv1LEq8tlq29fv4vXBSln93bdvu4atsRFMgV5NKDvJhz/RwXvg
xmyS1sP6zVb8dt+dL4nq7buGwZGXIWMtVLvDWcFJeQ6q0SutEBlwspATrR0PxoIRDu2j/Uye5AhQ
+Xk7W/kU1fkOKrnEMVGlL5+TO0VDMawOpT07L5EhtcmWiKuh7NGUEhlL+guFPUMWZDeMMOT4xPri
2r+FmyXJK1EBVLmCzvXifeNG9E3P9JUb+ulKLK+d/HQNfkr3RznVGGN/7tc7D/SwFKodya7QfYd5
VwjUuwPN4u0mBb81XrVi7TJHfvgYwmOHHxpQ8DVZc9Y0MB8OUj8sjA+uSq99t4AVsN57YyMav6AY
Cv5nruYH2gTNul4VrfESlxrFfoW9nkenPAOWpuPAlGWCJVAEP8zy5EMTXIsxM61hLk5evZOHlf7J
ltVSQHqFSIcWKrlip+KzPKb4CsE/fr05NSPRhuZ7XPJvwQuHFXlCwthrXdxteJIFGzBdYNBsb6iw
zu5727lvw8qtWzg615HkfHX7lVAUdyTYTwrgKEjtEHiLM6rFImgK/RoS5rN7GTYJoZENVPV7aVyJ
Lx4haoHen1afY+je/3JkZXQ8Dwb1SJEWbSLcA70vVfnG1bvQxHGkrqoOO70ohHXUdfKcMryJZCjJ
SLLF6G11GVWGhLkAtHEfs53W2we/OWEiCB/bDt47mcxk4C7Sip8jgc6MBKm06LKBDkyFeFQTjKS9
B3RFFYWIsYuOoz0llcYaUUTPAMGPf/mwbl8dSAOZQx7+ij/Z98iaBXUaAO3/qUlPcVRiNivSL1bi
Ulzu/RRv1S/oxX6olqTkV9uY6cBokkN0HtF0Oy9gFY4cfD49RM8/PAgPyIIPrkNV6bWzAUqDgX/t
vJt2nip/CGFluGmjFfRg+EMyTempTl6xcwuKHcZfWZuo3Gl5ORZBppTAMiQbXz6+Q6Sole8fgMAW
QpBDwA3WK8HPzj914xkRDWY2mEiFfHeEU/yDxo1jKpNpq6NtcQr+ZYOJ53u2QVV12wjmuOKSb3Rf
O18NEBW05g1S0LivhGNVkhzlM4o7bk0BLHdrmkDIOBW1ybQch6iOze0375qXhejtTpDFIWuMH0zl
4uF4T4JWF04JyKeOkaY2LkRFgKmsFhcWzd4mowninaI84XbzNqwdV4YpkCBD31TzS9wnxxH6uiIM
xo3R5fvB++/plLrvbslHc7cd5iFZezfjpb6yPtlFLXqIv6uDNdmTVJFb5+bVe6XxJdwPn+OcS3xq
VrHfdU5DPXwJ50mvghu6sKDTd3H6Yl8gYsnkSmwW7W/6+wVmiYUfLrB8+CFL4eLt51W9j3Lb3MIt
BpnltFPv5UMwL6BEzNQIVZS9Rt1OfBM5e2hAF7Se9DgmKWSwnEBvtfgCvghct2wxGfJIc79mkUFH
ucd9414YWz4HwRgfwEc+Hn/KaQVS/86yxdOprt4QIRt7Rmqo5lNc/A8ihw+c+BshEfH9JsIDpko6
JVvqoK3VMSJyd1qgr9rDPXCIEQSY3IKiaUqO+gWnPQo9IrAFgAs9L9l6SIFE0B3qFe8rCd5xZFBs
1tNWu+IirDP+qijrVJ3FyzMCv3Fsu3CjJOWiH2Mglh1T2CtrWj6Xt/GHOMh3beJQFIHBrDajMlMm
ChuxuA2aTDEaYsO1b+U0S8Y5OAfq+YE0tZpyUlmSBa0WovPPV3Aw87m0qGqWhNn+X+u2fLWnQn/X
pEtAkbOnrR30yIpDW4lLlvi7EbNwA8urYQYeoT64tpUWI+5BuKqgdrYufqPEv7L3aNKg4tILZRuv
elXwLLJkzwERjs4jPRGlpZYSJcGJ0qIM7KYGM+Nc9it29uyc+AkfA2p1IHh99Uk3obh/Cawq7NZC
5IAIo7L18jOa8o+1X/A2HnrSnynQS5v4rMzvf0hr+Onogcv0ZL+9+tIFfLcDCaMQHXQFlPxwAOds
nhxCbyjkleEEHkFZSy8v+FpnQmdpwdqE8PkU0tBqsyCFgm/s+IxtrYel2gcZ/mHE6kAVLnCGgC14
/1znOG6HYCpqUx/8iZryl3kfHSJ2p1EjfY9qDIM2wFI1TerE0g1J2Ur3g2pS+pu2Wyk/ZMXb+Yx0
xJL9CTB5QxKDrrLo7/zLSpyq3NkPEhFltmPyYXDhf0UTi18XrAQoA82vflfX9WQuXlapF6/VtGYU
AFifUMnTth5QntFj9Dyxqra6MpY1ukc80w+7hYtt5687Ymv1fMhknVwibC1BL5PDM48+D4jzu2hW
/p5Wk8/K7E3/qHEdBHaNJ0ulaEuW8ajI9oy9PKkycmuH7/sGjNA0v3/nhzmdTCefgPaSZ/jS7QwU
aFV2+WPtInDoik24HthwH9AER8IS4Lxb0AQFr4oxf7uaZgXvOBJaraW8EIohUMwD51dRIrxh3Cuq
PQQWNfpP2BpEBJ8e5Uc+LHe8DyACM/iMO9MxrNKi5Ld4W3dRlYq9/XFJzALwu4RFbB3l3vVl8Jsb
N2doshl+hFjkPK7iJoFq2LiLqBhKzto7I0So4qo/ova8RW/u9Ef3wsJy6h+pGz/cw0XqO7KkMiql
tDE+YEoD4WsfsuL8NcQQuoPu28Hc7JIywl28CpjYIP7WNPXXuonCsEWVkj35OttM9ikG5DW6RxZJ
YA805HGRzhvFOHrW3/8X5005KNZpfWoVay7oNNEyiBaXr+GViawnE58hCUxItPl7XKLCjJRTyf21
Sa7LM2NMsBryDGDJjL+xXuS+pmALVIsgzJUCZd5vya7Pr2+jhJm+feniqgvhXCFAL04zpIDurlvG
dlSOWgMEK+C4KeQCvd+WwOZKoP5KbcwR5QleSKYol53Gar2gnfYkEHvz7zkgHxzpGcmvx47KfMS3
sKiSQt0YM3Gc7fhoJdNukcl7uYYUoCia7f1pWvxDHDz6EAO9mZX/RAwwNM8iP0yxKqynB+6GwUpc
7okkffmftkGBGGaukfbGmSKeRmvXZZ5gSkPtQ9SStQh/gObtwkhjxiDQEHLM1hL1l8Fsjhb2nIa7
4yC3cU5Pote1XZziolUIyuxh5wBquEcE7+TggRXbvHMpZ9e8c2TPyTOBNEb9vxJwYDbD/YjxkWXJ
RM9B+uEyfZmXwSYu/G3Gm3ia5Ai7u7W/c7S/sDbUKc2oTAmdIF9gQylZSafZdFmcUKLiCR+yoZ8A
v7Avsi8O15SFpMeyqFJpYFRtj+Ri1eTOb1RijAvzB0hw284K6WNFkXf0b6vr3ysBo16wycvDL8xx
E4GKPZy3mb3m4E4uFzFeeaBRj0EZOBXAm7Pb8DInZiBmxwGejnDFUV5S/L0ZJAWbwvhvSIpWH/NJ
nakE8XpYdgtp68GUEwMr7dtawB65fF3hFNW7rcmeuQmMLzRrH3McrKnHKuNqA/RxnLvvnWYhHr1l
mUnvpNBM+++GcXmZTaa0MW5iXOud580zpJNV5abvFMfbNjNml89wOp7G15oGbjWN09vcJ1Vqyk59
UfaZgEGKOKOKNp3i6DxowOt0AAS+cLq14Dxb98vdyiT+wEbUzCczDr5MJja2YGD+q2K8kxJWABat
7oWZVJe/T/fx96RSR5d/U6r2SIgT0wJGIEbT0dvec5287TLe2opbZKxK/+NXCUe7urdu1Tvw31K7
PqyHVQ6SHe2dNeff5TkhedLlydtkD6Z7q7Ise2XvTDoEtQRpptXhHUyc4BVweIbJVsGzZWLCZCUS
ihAq9kmwLAjtjR0ccAiNBZHl6DgKEAhyuaFUisj/Y5NBKmoj3a9Qu5hovqVWuIMFP4bwv8ExuAZH
aomymxTZwyv2PTml2y6LERutMHN5qnUXUFbbxfnObg6nwyZ45tVUe10dgsGqO5pUGTu+S5peZcma
Qipk9syeF6M+vLFzv4m7N0tVxW4hzhY7zXBWCFSWpOK8PtwE1NQZfGp7C9o/RNmmWa3n9pkFliGw
wzVdDyUv2Rhggt3G+ANeaz4C1vaXrKdALWF9sRvyLNCHEHz8Gveof8hYkttEc/l0cBRNUIodBU9g
E6ZMEOdDobV8DClWIdQTPcs6JbxMxn3CTOEIY2GQ6qu34uE3GXAi8oatQzPQV5utbhqvt4I+db80
xvTwBIHz0aV1oEZ7IR3kbeMtKSAjVKQE5scH9nw4ErbAp/N5sa1/wHVPMeGFEcsop5O4NLj+M0LL
I90Yd1Am5r8lmQ0XCBUi1y39uRJiEAnY3tltcoR80yOPjBPY8k9DUF4ikOhw0JPmHCZamIzwhhAc
80X22x5SiXRaJPSEmaGHJ48qRefB5F3ipZ3LHBNV8ARxkcAdWFgXZzlECUrsJrSi93Yq6Mp3UcI1
zRNs43K0Hh85uDKHvUsU+gkOBKbyGn5g1+iQMF8z/yJ9gA4XUFQw8wta5pgoQCvvUhAiarrzhmty
HQFbnlbUPMWpiPKF8hEKdiSh0ZVL7dEtMeX3HBT5FcxDHTkVjnYd3LgEwMOlGLzSF1y8Agsrv+S2
k8ODwdzucXzT7UckthAIs/FPhMoyrgxxLvU9U59zitdWoFnO1fkvxQs0Zdq5cf1Jg0+N0qv3ZEIU
f7xZEkoFqarwDdVyqyaED29X7zFv0SJzDfEu1nSPtk/MlsNWfD5FgtBPQYOGq1nx3++AS4KQTszo
+FFLvGPL25yzG9MQ8OtK72Se+bGfGymnYDyzGX2Fg8JB3tWZpQF0b2yxHLAyPObqM6iCVRHLT0B0
SyxoqLtC0IMPG9lYvxBJ3APnJ2pPjQOlASCSlUrAyjhSIH50aPB3fF5DskfdEF6GBJoS8ScJrBpO
Xt6Qm4bH48nEyVxCwS6bNnIROUdR1zJaFhjmopAYtJLoFNG1qAdqmt6D8iO8eZwPOk+LSk7E153C
o/cwBtSM9LUy8rWssn4EF0WTpIo/FXnKAW9JrEHHwckcLg5uHeiEe1Fvguqy1kIppbQGvoycuDi9
Oo+iaEKeTU+v9541b6mzwSbHySYYlhVmzQ3BS17RUXAPsWBQbR1RQpFwmCHFXXCDE1uxZAOiN8qo
pH6h/dxCjngi1AB7E6qQe+9Np4Xga+/wJQwNkU/uYSJbh/KJtc9+T2b6axdpa6wLFSLcVvBe5kyy
Lw+5sYFTtFDSq3HfoY9y6vMmJkEGK9C3cLsUuCm5aZuoi+ksvcectwwKFplAGN4dyZ8VxSKeUMQ5
VwHnT+ztwZWwCL8nF4kIu9q43kNNxG9clPOjFADkUKuFp4xXXMT8KksYDdZPSU31x/s8ZyGill4C
7cH+8MjocNZcu6AvgCLQ7qyHZBq9PNAKxeZU2wtOoJFxSnCBvuBCOf3KeSRCBxKNNZDsNk6U2O3b
zx+LBg1MVBwl6iC0NZ8hgnE2A4kvNgkKuhAtD3vEY4p0ujBedxFMc6fUdySyCMFh7V42G7zF6y47
ACBqcXjOPqgQuVQ/QCSrDrl3DROXQyf9fUtdQJKuspmOAvMODa5o5CaBqGwNlP2YNDxP6st0Y9cR
+/OOs+1lFb5ohjfWPEWkgqd/og/gN8HcNA4F6lzFQEsriV5TPDnxxQw/wevHQAZ+JhC8zMS5jwXz
EuxmjMKBN2EY4qCVNAJB0fwBFAUkoDpnBgjxDifIY95mEZ8bc318CAt8Vmzn4BxgG7BQLWZov6Fx
viTftiYX/CDFv83sQ2GNMpA4iqs9xf53tysuqbeu6CWSvigq4VEU3fHBeqUhDsTFAnTg49YwbViP
Jq6+nbMPqnbZnvdVLdfx2kBgQkw9nMLkNXoxWa7QftpXHkkuOsbitOUAu2BBUYTBxym0P9AAR0g5
/W0FtU4lOPlFgP81TQSz5X7mwDJ0bjkyoSoALOLGivDFuO4ofLEZ0pCQkUFcONowbiSUQ25dupzk
TuV9CC5pBUamfc9IbM+uywN1QJUNssD7haiBBaIBaVcOdwnNQ12ubBa/NnTtec+y+wAm2XOHUnlw
OdO8KUa6AChGfmmGZKjGVS5lPouGZmkcWfpBY3K2zAfQkHW6IBjjxvoM0enMGG/L7b9jimxAJV1+
OgWmOkH7A44x1xU2mE/o9Chi1inmBRwR+H8ptmhstnBrT7vjnVDSgc1vEnRiRS/gWx004jTWjIvm
QSCn51DPWNgwMCcBVqNolrKuU6hJtkujDi1wsIs4+OmVNhMen60cGJt9D7h/sbFZ6n5hgyyHv5uf
2uAzhHAVzgzC3+rDUtj3ilEE+VceHbk6q3UHLPtqlRk41SF89PMxnuS70BdPjbt/YbrtzWh3K6Mj
6c/VoB6se2+/gsRIURkEy4FxaEoKrouEnLl1Z08Mx9W5/sH8oujDkc2pmqwBdpAOnOzqBEz4HTfR
z92IVbvYeMclkQObgcJuGRMwhRHwd6nEbnO1ivARVP3pL7nxjwHczz+ABauJmH1KNBsJb0AjL/Ti
eLqwcM5EQBCzGtXAUF4MFQfKIMeU/DgODbYytx6rVnokxHHTP/SRIoDfy5jAxComgU9QLQeaw43A
xm4wqOZgfbJH+7Hc2325jnYo804Zenso3rPnf6lt3PVkh1vJmjh05BkmI6QjzsXNvWO8NbZGj8Ud
+thnbo5dCzmNVnIlYmVvTKaupO4l45TcEoYp5uatQ4C9WWTgydU/xp9Z3tt/jXZ50Ay23nHRAhA0
iXz9Wrv4i2DEpynk16q8O3HZZiBJ8ICl9tfe1Z9fzB4oZ1eCeXRGAGBoEHFznDp3v+a8fe4RJ09u
hty8SO9X6NmZod4aTUlfKjkvvGnxLubdrzi3unGSmaMGIIsa8da596fubXAnPPY1e0ZSdvT3rt8e
1ayQMS7MfYmKL5IGS2z2wGvNyYnAxjxsRITkD9dk5vcbiC0H82IbR4r7Jmy5nafoKfJuc9gM1xeK
xpPz/PVVtSVMX/Bk1LVmShtXdmWAFOaVulMy09BihDfwbZXoCqwsaejKCXtGp9LfXikB7w7I+3kE
I1VLny1DoWw05UB0yZ5J7NfcPDH2/d4vgx4zpelpntbGO/1MKtYU+Bgh4z09/NWXxZtxj9Gt2Nf+
OjxzVvadfFbCR8TUa3RUQckpmrQJDaIgcVR0kdMob4FqUexFxai3rEY/R/hV5ALfWTXucTCxn44O
ngEmbcxmWizZUDytmHWEXSomnG4OGFRAT0P8ExMOjhgDFNXJrY8KhaAkOgJiaOMyJfUXIlCSeEob
StinVr4HcbQUCNOw6TAr/DM1TjH6RUZesUGtiBWgoZ0xLDVixaWNZ4BMzWbMwRoUIpZB+J0dJ9T5
VOovVrRUsRzMyaNiorUQeA1sfTNZdJjAwDgTDTS5ZpLr0y9meVqeP5dPcFf2VqjFRJzh3ZlOwPO5
Zl72diYzyYX7kji8da8IQ/YijusKWIqNo+4+BldYtmKA0YXqmAGVsKzYbLnweO7/WDqz5cSxIIh+
ERHsy6t2iUVit3khDMZCCCFWIfj6OUlPeHq6221Aurq3lqysLO4KkXXWg574byiq7t4Y8zdzCiKD
klVQtW7MsBulURZR5Eanwn/4vaDixr9rWFY/z8EJVntr0fVOASwUJBxIXOsSrhq3N4ReUXVZ7Oqb
kvDxjvishB96FZZcCc/exgFRt1j3X4xLo2fhTn51Nl/L1OKzAa1JAFEtFeGnqxA449UQj+EDj6nJ
bW9AuKgBcnQZeu0xmvVtPH+ufoIAcxcsF+DNBCpCpQ1BaMmOw7penRjzOW1QRiQWR+qRwRurxwYl
iFCScXdC/DRsLh/T0wo/tQG6iQ47omDC8FrU3jvE7uimdodPM4GYTa9t2/b+xpRVCQTJJl+GlPf3
/RrxDINm7AyJPfrRDdiuiTGCPkW51q9ldjpPJ9nkPitopIw6Xy24vwN0zmMj9WrGeXoP2wuf9tjM
9Y3dsa+ZpLOrxkIe0BqLh5p/3rU6YHbQV8zjlKFhQ6Qk4uBi1ktTmoVJyij0rvU4QJSBVCH8Dkzw
p+oUjLCTzhuI3AgMZVK4MI2uMCOkJf90LlbHvDSMxK2BeNkt5DTM47LuJ4xx7CLSbfOZbaSs/Tg4
hnFwJ6QPDiF063GD6377DyYxtEvjtWt4t91jWKkyFC0tzXJZQ+bkOM1WJ1pQpo1Nw2ssNSyt4T3p
uKQlY/za3cxi2l1gCxMv7q+DNqImRunTN4V+HfAcj9AvQOtqmVlfqA2rg7z3y94w023zRkKj6wNx
MXN0AunEaow1//hhMYD7vFB3boXqKKybI7M06DwR5/n5FaOsYqe0Qm/3f3e0JhJ0NnqjPYPUbm5j
kw0vZmIz06001rjzByPOkyAZo4lxJTjJjPem6IOjaeza8jBdR13OW5/hb6VxGdaMG4sw7AH6ks/Q
mUHpYXGMeqjkLdZBgat4Lap25tWsDIXynsNAbvq7jr/c6ICxW1bzDw/QpvprlL+P1R0mZ5isDtMO
nL8d13Ng5tvBYYYmF/Ne+jHdK08kPLoHF1UQ/qs/zdMNbpPR/K51jDrDYbCFPHDog3Snk+ZwAtzH
tvmBeBlADnpyHWXbYrUnXNx0iAhXkK6ZKXCzCNFz2H8lJJQ3Vi6NSgYYg92FQGICiSEk0ZncMs5/
jy3SeEfbzRO3CqJUMIiDgcNRb9K8W1WGwHsVe23tIYaGgI4U3SCpsg9R7wC2dwpjEtKwFmxSO0VJ
jZG6VyDBfrVpPHct7+neUmN2BQgJe/3Ddr2oDnnorT4bapchB8KpeEWckjHEp3FJnzfaJlHyC0Uq
YUoo5vdtP2aVP3QgflVgOzEM+xeJy7sNVeY6+hGc9SKV85AqfBN1w+kCmNeEn6cFU5twWciN1DNj
8oo5VCQag41lgnwIyKz1ndHvDleexgm/6TwH9xGMHqvOW5K+k70Njv2lMuC7yZypArotEM7sTPe8
in/6nCawRNNJIsQHjvAvz6TJRMRn0MszYI9qsrzob96Cg6nAX92p855L3n51plzNKGpaS40rC8Ys
q83J7lA2oJc9J/IPqvTrAnWmFDsI+yGwEOOSJk8BKrGqgiPgFrrqdnktaWYicl5WDfwexFxJ08L5
4X3K+fQvc8jeuNVP6/WFO819nAGpSEE5ohE0t+KyMSxbPDa1z9E6R9GYvMxeQn5j5wPyajxRe1qf
Pp3rFRQdzprGwiUQARlrLykj5o3SHvZwDguik1xqbmioTJ/bhqvfqWzA7YYhBhzqd1G3hNVn1Mbd
aW/12nZWVX6sME8vq3J3sq/Y7czXzKa3Kj3zTggy2f+VkJYYBmk3v5F2v2yer2mvVzUPF1ayg+IK
s5AB94F64Tem1vSPCnJiUZp3swrd0ixQv8kOBnddvpZUkV4X+0FqhoiOl7AB/efsNZ1j7237YtVG
g/hp8Jdb6I0rg58XGi3MSoWuyaocgdT/mvTzk07zmE8MK7JuPcMdzUm8DbQOl/sFtGdjtw+x8Jh6
KeWgblMNr9ApFrJvdwMgUDvjYTUhmHXGvDVMAHJaLSl74W5+iHhYVugBVO3VBMIq+/BH7JJsGpEF
7P2ZNzPn8UzZtRiCTALEVqoBcm0w5HEpQRHa9L7JaOFmwuJTqlpjESUwskDoBWeDWgEvdHMEIBoB
Z4YM3Oa5qTlFDPRvXmX//Nu0I8Me8Oyim4MqAm8Ba5KLfTlxAd+vJLBBOWZIWoYDiskxM5SbyF6a
rubuiBUEqZlIxqYjmgIknJew666GNUIcgAZ+0e8J8Rlt+eE+4g8UlikSrflpSXJIdjCkcUMjR5xV
4+szjiucbFZMCxP9/IsGXGg+HU0bGtLU8yBr+Vr8ds1FPYBGuJBaHP0fM0w70vT8nPqB6ePZUyE+
oc0h0WHO+8PsGJVQ9CxperQ++UEKt0m9SmrnGSpuVhGbpuAwEV2CSz+6C+rR3Dz5koZXQPHx8Hjt
QDqydQTLu26dgRLUHsmCjs5lvAk7RnesCypnYoE3g6zHCAvCCTzDZcw0XFKm9XcS5Kld3JH/PjgJ
I20gLYPO2C1A1SmiEHNscBybsxQKyLLWxx9TN2PaMh1HFGB2eyaMthy94bDRj1eXXem9vVN4m9e8
szxSFpvZ6uic2Www9W7mq20+dq+L0VjircYH6zSlSOfe8fb5qsYsb/003j88QUP28JJmFlxi86Hh
2Ze5tCkyuCV+KzWZtbwhqRszzzc8hrpIhmdPeigfuTs/MVY89YYVxuOC6ILwGUJhGyUKJpiOehNU
L25ERW8vJIl+QQ0YbhippPigtpzssCLL3UTKWEo3+V0iRF6xIdUMEL5w8mEcZF07HseUbqx0vv5m
nivRVUJgdbRScBxGP8Pnm9/mJ+dfk1mOoAYrbMw2VR4Qs1lpPdubB6s03CgnFDs4J+eBQtbaz4Yx
4QSCGzT/ehTuLRQQX+w1s817X9yb2zZ7pJDH75NzCRrW2el4RZTZJdEsSAFTRtpMKNk0qLm/LcZF
+WoHU1+5IiG20myCmBIiVyOyGQsiCj1gA0WJdyPasuJoF2A+QZOkaiXakGakI2YErISqCee045o/
aFfC9l1GO4RfvpHQkIaKNJ2kbMaY99cXHc+SmHpaEmFtoPcicSoNvKMHie88fARiStShWi5BFqAW
siacd/jefjNK5kU/JeEjiEESOZ3kI2XFr79eeFtkpIxVcmFNWpEQv3pwaA1HQeA+aP6p4U7PUhMx
H7BNXnTlv60rs1UEQ6hd/m1s+rQRYRje5NOzvQWxQwDKeqzzzpFWnz6K/xI2/V0U9Pa9yMclvE/7
nb0CwyDdFMNk+DKt1UqiKCVkjyZoR9VdD1FLCEpH4wPuMFOwPYv1WEyqNXbgi94m7Euh3qLwZW7I
iC1IIwgbFDBBVCnBuPQA+F8IJK9uxqpnPBf6bDgkvB2cGdCZgjZGitCO2uJvvAGBH5cr/FRQMTg1
9MY9bRVICwGiSHagPe4YYYYWv/oOJRvRolauSQ8ydOxt6XAzPRkZgZzupbUImszTE2BBskh+qLEw
kl6VZkM9YB0CKt6LZlCHwPIlWwVcNBPwApUM8MCYuLzXkYXrsPzqNEEXgDX7ssSzljSkZbJhTKB4
MBhUM03IOWpb0bDmyvTg98L1mHL7oMGQtDqf1QxI+EeVcO02GanDHFqY7FEyaYMQNcieQU2qiw5M
p0Vj0MEixTbzn9EruCvZsFHGceiUZdZyEmTBY3gKz9NXbjY2t6HGRLe8LGC2Mz/ClGzv5sYYAHgO
MM3xS1qZCVeurpnGoMF493yYzfcYRCnj3Ino92Zu4l45T6fwjchd+5tZ1BM6JLze6Lwkoua3TYsG
ARhQtDn6qUsmsMyGa58vawtYjVAOMAgmLQE9/njBeTBwMdWJx3ArQC7E3b/VFMV8nE81b2+TA4so
B12WYrGEYXJreuFfmwC5ZL+09tMA3yTDhtviUDQAdaRDKyiHxWTfcToL2GO03Xe9ms18Y0hiV0B1
SniIn9V+9v2nv++LQ/62T5MHrPK2Q/gJO1w/VaNhgdxTDa+SoGsGxSDxwKYgRrBEDLO3Y69JN1zS
v02EgsWkLXWbfTpZ0x/bckjA6nYTnKxh1Qi/vhuD1qBmpf2nm5sTdH9OmCLYIC71H8Y3M/NQrSwv
6/tb4nhNo+4jjDeG5zK50qd/NtwZbmMMbkL+SerSownkEN7c6tx1mZ7bWFQHvUCTthQ3iyX39BtU
LnWLjJLNVIjwqoMmHcQqYRJ2OuXihFV6EKHDoLuxSFQZgDSgJPp7xk/efI2hrdmk5byn9IOYIskm
utMCKKWNciAje5+Vg9fPBTPVcC4Mecq4+XzSaqFOcYgKcD+hDz2wQ7npGmhEDcWXlJ5kpkH15UUt
PfoHYuzP0ZPXi4kZe6nXcZqw1lCJDwAx/DdhAQk0E6j4FEMOhWVmE+fu0WnwAZeg5+zxAtUfeo4Z
TPVasNB2aifBzc3HMh0bbB8em+7mm3kNb58J0B9RDmNTQ/eR1nfyj2gfSsCxQk1idze2+pO0Eu1J
x9xN/M1m48QGnpR8cTdrowx1cXHY/Q6rIxVKTUwbxcZu6xLeDWayWYicYGU3KW4yN2nB6OP3rBm5
/kUeEHXI24UoQlPRGTWArwqb+EiSbH6u5sk9Hwg7Lrm5n76XOHsHLUhOIyxWm8ujHfm7Zt5/bgOD
yG3FCLmWo6BHPoJ9aXPrDJjTGe8+FVkgYMWQ9NzM5j5nc1jinEkRRW8R2wnYxG5b537XqsUkpc0o
dZvMJ0YS67zkTJ+XR2oYjFoeNaNz/7SRB237V0+ClYl7Wj7gHlu7xDz2E65PilipubW3Ks/UOakP
2g9UwQQgFeUSFO8Pzil4GuxO2jJfzncLZcabJTatehulWXj7rvo0TVnbjnnuc3GzKxdm7DdPxszr
WmMXUcxB07/yj1evRd5qoYFJC6QZzxvgkBWj7SfD1ihx3e2WmbNR7N6NXRPMJnFjF3F6LnFCwK22
mjNjvGjks52wtFZ3f7MCY1Lg1bN7bAZeRsOLUZu0rcOGeGsS8waJuSyoe3WGXKMaxQy3CUeILh54
MRfr7G0FRyVmhy+6ufxmqErh2dtvzt6p/3Y5IWEOCDY6LhOu6+xV3jSIFVRSsaWiKWmlTxsudX5e
JvPmdzJf+3unwi7gcRbLwiv6vUklNooN34moAZRAM+xC6CrE0V7hAdpwh6hD2mouasNdA+f66qAa
iZqnbl6NWGunPbh6bf/u9WxERHv2RFu1hAdVeJnLB0y6PtGfjUSAk817HWPvaOPswzWHBVacVNFc
OG+dUW9U9IkUzQkdVFFlkg/fHng/O73m3diNDcoFspgbnduZ9uUEax813PW0GUJmZJk0faAgP1bS
9Kb96+2+wsYwHtSnxuHv5JG0doYCsOIBKA2tRFQLKevQUpX6JWmaRq5lTOj8JyiXUURqBodZJ+yE
9UCs1fWQNoobSux0Agx6oapI0m2/IzNVJw9BQNeTKEWjxrebDFySOjWkMc6Pjl4P5R6XW3EzbHrc
BzYzr7Ma88j7+2/kB6hvvI0dm4X0DhRE2LB0TajAvcct1BaaU3hejDIjRyyACbMdQTq/oUNXIvFq
rBGwbaJ2fCR6vhClJ3a6ug2RNwgwYqz5fpowrPeKKmk8pA4kldqC7ZmZ7Boeor/+zuZ3zgCbxm+R
ErRwzNkwc0Vpu4JTdsgUeHK8b2vzXuZ8Ts27lPhxEiBsJBaJkH+PleCJE9jQZ4gohK5v7d/7ZAH2
ZO9ISBdSG1cz04Lwmtpmz2fn5jkEEBwmtlaqtQRTwHY93BvfyeYXNlOL9Ny6DHOXLW4/3CqjAAjq
E6/OQt5YuScFEHKJI0wtfih3E7vHZkOftk8AExbhiQArc5FoZS14IqPj9rZr9Pc1IyMXWlM7vjEc
5th/RiUWAlGIlzqKvTfTr5I/5PRN5JzwsShFkE2YeUDGMi4wIYdNhdipa+7pK1EOeg35GGpwl9XZ
aS11wwxjy8bF9O3XeNRUSq0OnZXEOR6dNvab45hDKnnxCcez0Rjkkzp+p8DJ68ZqOIDb5DbiU00E
eBMzmsGJfjs3GhJJXWrOquU1rMK/TIrB/mw8Rgoz7n54G57IwuCzkPGr7bRHo11JuEQdg9EPboUi
K2JQWGKSggXTC3GTJz7wNso4b02zmN1GN+MTadhH0P3MuwTl73t2RnLW6S5O3zU2q0pPPhEgPoid
zUFUpnZ0Zmt0y7rQfVCVkY56gTN9jYhtYOGsWoP9V8erkuUZl6D7cwmeo5qXI0tcBNXp20U9DWL2
F0VSyqpk4DF1xuckp8+EiDLpV4dvEjPIewiIsJQGFHjr7a19olY+OmUxiwG9HdDKYHWQKsCjPkXX
GeuEl317G0CKgv0XLigoE8gj6Gyn3mNyp8fDOWyBw4Ni2vLIne0jmXlznpHLFrRa4CjjXbHsDtr+
npJszd8PNDVeuQnpwOhmdpaX8QWWzDQLbsNavwce//bOYRpEaHLzl3yu4GMjZ70pKdWyx8eN/mtO
/ZQEPMjcxqgyXxu7nEOD06H0SXnZ75AYvQfgrMHDRXU6G5dXvDoxuHtFurg0zmEWdMj6atyfwnTg
AYXFp2XYDvLgFLY2rB6mpx9S6uB45ChPQingXN2JPlkTejH6cZCWqD8LnBpFsd20gDfQhI4wEXh7
GefcHLaMRYekGjCFajxKQsAxmSb9SK+OwhEnFpvQb3jZinpFmAtkvuyOHLV0nAZv5tXOJMfONwyq
fOAmGHQOO4eUCv0QHgd2OzGBXZ4EZZunW0wFAJw4R1kAmkCiVCPtFLF5wsp51I+tPMhXWDYc6p53
ftkqXjQsPoXQ7MxLU/bl0+VhBh1+nahfUdlGd5vQZ+R/feVex8AA6RyKHpYbG4rUa1cx5fH7Gp0i
4QAdpzYQNMCGI9JqeMBWShyPs7d19/NRNyjWtE6oeYL2Ox4uRo7bKM1tiSfqgrbw3pTwHS0cnwJ9
YSG1NnVSkHKDOSlNLi1VGFf5SNoYTXLvOiAX6AqWXNraayAU0CQc7Uo9JEBmasq6QRXQ8a2RJqLe
RnZfN9NJMkFEjjdGC8/uHj9BXO+L8jbFytoX01nJy87MmFu7FMT4i809SxofghajM6SqR3+HJPP4
eix43V9r2+TmSKxs5+tJ6nrj/g8zdXZcYXfTiUEPHzmtZjWReHe4LCXifZ7jn3oMhRFm6WeSYPKH
dl/LqA/f4Xn7pCWl7tKjch5cB12ITUxy7QZa0JazDsQVGCDoSD2qNni6pZ/2337PSe3Mbu/y4Bq2
vCM0gDTIxuBleNN8nBKmnojh6fNzs6DVz8cZmatguoPDQ/by3SFMCYARs0fGAG11sJI5xbZu1P3u
Rii1F168I5Bg6LsibEhMDFfmeyDh83TXJk+KjWtV8RApLC/y0W/lqXx+9btycHiWnL8XXisnlEmH
6ZCtgNwqZUJ+PCbF4SitLYXMBGEcLc01RWQePNMmbuonwyZ8YQKoqwej/HRXRalNiRE3jOK0YuHT
BpiHf9pQjyGgtPGubpcWgx6C6a0RiXdj1LG7M0IgXNIW997XX2oErtIkf/02gbnbFlHabz2qRm2L
8jnBuoSyUXdHFgElYIRrUNmazm2Q7tKEG0YTAYuhKIVkB688EpOEJeUgSuBWHjq25ZYp1aTmiRD6
7NVRFqhN1MnWpjbzitqDDEYRGFZ4c1rDN9OhFOrWiL1ujM9+OIK436h0t8Pn52+Xr9hvT6/EZdJO
Lj5zSdZfBzbh73l0H6EngBDewfup0wyhJi9J3SLZoxT/Iz8iZdn7AuL7JxOuuFIfpL3cRirgwOEk
rCrtLkx5zYPqufr9/FPaT/jTI/WSq/whJIO86K7vWxSkELGrjOOIytxhlCO41xsffuRMYfZTXKGX
HYJU8adZtgD80BVW6aAMCqZ7E4t61ZohNYYigLEPlg8wSLFAWYq+OmP9STdLh/yUxRnfWJByXPDu
zI5/Gbzd9W897cIUdErzzkc+nPrDgFKuq4ouls0f75Rd9U/I2vMg2tbao1rx84OYniAA2DXkQTWK
NypNqGdF4utqf6tAisOC8Xfa6sjq9x480vnVtGFvfYpzI4hjwjTXIR6SrxcCJRD8eQmD7hGfluad
0rGDwZ5po1N9Q5NButEq9NGIgC51KMROBeUNe4Uvdyv19G97EEVgOQU7SXmjkogOWdK/tFSnb8I2
YSIfmR/lDlIDNvQnA6EU6ijD20I25MY01o+0hI/8qA1vmY7XJItKB0WL77PEX5IYYGex9CpZLxXj
o7GwaEuCG+zU1dZ/gK9q9Pq/d0FxmnSsBnCL47evixNUcn4Xj5CPvnIZtNfwp4ejxZ2Eqw2HtKsM
U6/act4jKpcAwwquK5TOUaowuDIJ7XO9oXaGXqnBAFvK5OmActVHQGgJg4At97QYjzxrBS26mbSd
Nd1YKvkvVGUEEAMdj370HOhURFyCU2DeR4nKmSp5UhaDEUMb9uI1ePgaMQBmTCWsBvcdyM+oNCmM
jQQ6P63KGFiZlFWfc7ejHZgaJhTDyRmnx3TLOWB9P3xJydiIaBzD4hh9L/0SlVMBmMRdOD2Kbf94
yD/SmqNtCBwNXh9YGnxfehWk9SO9ADWM0lIBtY8fymj1hAwk/AqZf12rdBzp0vrbe3svifIZsHdI
Bc/tAA9g7FhJwAHC2Rz0m/NGt+4IFqNTiTS8HKVm+oMQFYABLFGvo5jJkTQLp+1+FYwKuQ2zwtjI
i0PdnbWSlJtWEyyT0J0Oa1NB5dM9Oyk4nAgR4Ch8kdU4pElKY5bQIBKsuyz6hooDhYUboSnsM4aX
C5qWkGuTolLp5IguqMOWpmeCWZgCIMtP5RGR0KuWg4eu2jcoKY2BQ6Cm1dyHYKX8uhDMERQrMXZw
FC7BJ8gpFBH7MIUEQUomHAZXhd/T6xreP3CItOeT/D3noLgQ92hbooaU2CfnMwTn82/kiTVVrGyI
Ak4Gyu7zrkTRn6SRUJ7IDI8fXiTvKuViHPsGvNDOwHoODqMlQIWTMX63/4CDcuTTidScJ/mGZM6T
INwofliFk5QbEE4LVsXr+DcyLdRxTyCZgr1YuA/udqc7ITxO394BpwNzkWDHFZ2hxFgkY9wLrnZv
qfr0z9Hqvt/Ej0eSDgVGFeWvJJao1+CK5RPxjB9Donf6V3kiggxhnhD+yVmtQfxKL3cJBkAf/IIP
A6b6BhYx453k29MhYMkQD8w/mTmPnRViwbQ2J/Brgkmn/SMKpFZ1z7aB/fjJplQOCTkZHbB5cqBv
Ao7JOiJ5VuygcSTrWexevXO/+s3EWr6YdYid09wWrN/HFbcHQrjJpYgvlD5TVXTOuUf6wj1rhYtI
uCYbk88/WuxI8olPSWIfvr1GPzE+6CdPLaVIspoUni/LGBvsPQc7OkGHCNeGYz+CHbAiXB8VWpbt
7t3Rk/RAksxX1GOIjOIGcBKALlhOx75i7d5Imz9lm0nrkVIamyVniUqE8JXoy06n5tvdZqQxCWW+
8NLm+Gir7TEqa3bwxZzN3r6O1Y3LFhLNhBZBI4p1i77whhK05CQLRCrGZmOnHqbgaMRXHbo22BF8
0E4Bl9JDAgNWBrwI3ItgKiEW6/GohFrEu4q2bZ8AEPBhz26sTHZ7cjBSH1aSOs5nfykrU2+9Qm1x
km7mjFk7YJJsYCFlnPYgJotJAlaLn3l7FFydt7BQaprZ+Ahg2jZT9rbeSR/IL5BWRvaQAHH4Hu4T
wMdhkJBuFCyW225So+XaM09wJMAghRGeulAdZWMVXizATMmtVkMPn+aXPvjzB3PjyUQywC2SMxCj
7W65HNy7DI6wjUnN+KLwB5PzzexrKtxE+Ak7pWle/R5UYYrfjviKiGsCT1GOp+IAWH6IqHPmow5F
fqSzSUCr5ufqO9wIO5EHWDHfRKujfJ6MHxTgVKjlCbOFggdDE6atJaQzgA6S0f6Jimtil1glTvC4
4EgRB4PzcpPOYQ8EBrXqOO2QVdtnVaz/Re/84QLel7bNbnRdNhHP/k6HPQAEUitQFDbcUn5BEsd0
z0IB2pbm7Qv0rraqre6wpPaMpimC09/5f9oUvnXttYYlvQx0M9zs2xYiDD+4JkQZgMP6zW9sABw7
yNKkC6CR92VDPZ9Wla7ozeE4JA0GpJ08qPfPzl41bNn7JRSv/bIcx+AAI4b2nii/rgedeQzy8t2h
K7OxYrDEpWfc0CtCEYwwtRE8nc6qs4r5QQLv0U7V9JRzlQwhk2XzlF2BiSAhOS+vEt/iIxqjnL4i
Aji6MNLZw9ov3kGVEgjxIPOIEHTaNmfvUYxFYQYVGQrZ8dt7Djv9BsOPwkdq5CvW803hDBS77XNb
nJ0S3jcqnwClor5U7N6EL7y3GjCoRP+tQ6aTgJBBKOMYK4eVAaeAYD3mRzIwndh/AB7MAWsm5AbA
watMyKc4nQyuUCb00YLlyVJop2QCPd1Y0FDvSLTzZQ5n7Bh6aeE8gs8L12bOEXd7hSDYjJRhpXOq
KGufezpxuRga+Z0jHkQeMeVl+VaWCV4l++rer3/f+9c+4aFSJ2tCZQL8GYxjJHBTh7jzeYvZBUst
ourT3lyIN7Hpe3JDdh4oQ5Ovx6imGBWe55gEbi43oxuWg3tjHOSAdfxltRV21kZn759NbLGRdNfg
pzwGXqZrJYBVenXsu/cgxaBzvSNsCYecD9CB0swQ3Q/3wS/Cx5LLRTeXD9jJ4Xc/ARaMBuVf8pc0
vnEmdf1Vc0ORiLAaeswTMU3KYWziEgxYVheFEFYdG4bLw+mp5IP5BU4icoAMDl9DcGsFJiagzZjQ
h1tUDaxk4Vl15CJxoMIb2DfnfoNlZJ4Ve8pTseaf8ZErVY0I1IPyFOCTGJaEPa48v6PJ9m9gS4nh
w08FGWILUWRusaewlTrJTRsJfgy8kH5dAUUtMIbSm4CkCRfuUeQoggfKbELoj6Qjd3zYAOyKXZLC
CUnxORhwA0SGqrwlgQeVrKApA/1Qdcb5aUAzGB5lQ5XQegAeMIr4P40DH7oSAY7gCiFOsCb8h6s1
7RlnaoyFRc9FgWA0owOeNttXpXYJ40gxQ8gk9fcL6C3S0rhhSWQoCEj6FBUxtquCcFCMB1okXBXo
jlPFHZyiKeQVQd24T5gvxFFvfAl0GuwzFpNI+oNhftzerAFWxsLYD+iuVLVVlOPth2xjwhgtF5uF
DSvK/0whmFpdJFsJS8Yr/NWwBG+86N8B5Sgckr+zycGGmgFrIZC4B+xypZ1EUzSqhKcQE0R00FQS
STv1hyBaPKIVYWAf5gbXgKYIPlJhjOyCosYEGi61UADjNyVKHEjIeBlqkODjHIc7YU5KPsTwcg4i
KKqSni57hw0qODD2tEkEnvHuDPG4+l34Z9mP4DhmiAqZg5MGqaMB83dPobAZyZGI1cpEussHwdC5
wkY4KdKHslPH6WkKr+Djz5scId+fwePYaBfuLTfq0LfE2Fm2McRWQE+VweN5C2McD7kxkwIW+CiE
OWqB1PhMyeiRJ96DgTIQqKAXi5xRhd2+NqEMgXJG8iRCJGqZaJGyRMwSFC2ME+2puhIPd4o9UiI/
HXIF7/I5ulx/Ap4MpgTToTSqT4hWmaAjhbWYBCVWPd4gM2cQ6folHFhMqcWzpdBLqAX0+0DnDIoW
Om1qT5WeuBRLcuTJaj6Q7cVrTt4oRX1Ex7wCrRlAHWBEppn7V2bcmI1I7Y63vgS16EWdHFy0FtDQ
WGYbBH/RpJK66n5wdaqTJ37EbtCdKU0oer/RZFIPa8V5ueNFvlQDOwpr9qLtIuipJhLmWtJbpYGN
4q1Isk7tttJIQ65l9wj6dE/AEDpzLKUG3LRnMr9YSTjMR81wJ9r5B6qxe7QiipCI6D4HJQ6EJWfs
ddkhsipszp13emN/WojpNKm6YZCc4UYBX5ufER/pBQ4r8dc940QYwuJ8dQMJEAuchfADIwM88+2s
GU5yw7BQjeZe6NlClLOmEQBQR+gURb5duq8IBnu8m6EWXp7KguWmU83rWL85EjLcIj3W0qqtfHRj
+rdAUr5IyXDeSmZ9wJFxhP1qoMt5QMIILovWDtejS9A0GWo19n6m+TNKG3vYzbRP5aSYtj9HTvSJ
hlPegLqVhdR/kj5+gvwEQ/ZVQcnMagd1CjwtZ4PSCwdf79nYVqZvVm4kFWbu1lyPz34HKbSb8VgI
mK591RwFil33TptUx3mNoMWBzH+l5NNSBj4izwO2YhEo1nhvUSVUN9pgZa0GVSvF1XyBxyY4f5yL
zLDSFT3hGh5WMfEMc+XSrBTVCZX4OoK3Y6Bn6eg4A5mGSASsDT3N7xCaKq1+87cra1VzNurqij34
bIM9wz7pPntbz4Vs2ts/gX1MlMX3+HBZShUZlGjUS66uwgfB8rRjwofRCYYYtVnz8qPPL2ckvIDv
weFbUAARM2sqhoiyrIbX8qhTHq0TzutfCjmDwTI9OGX/QokBLiVpF/zLsEKNek4YDP9CoKn2Nf1n
QcOjctjyHkNaT1KzJB6oO5dVx6ss67QpJGDmw3tY/nZ30DnxYOF7kHWt5t+tDZeNLYKNp/rwhSxx
iKc5s5iUSoNsft0oTDgv91WjxqYftSaEl7+3Mqi3zDWtQu45fDz9cxfTso7kheGW1JmHunvSGq0A
L29avSvxETCxPJl9R0YQohHZErQsnyrxoPpbBfejhwsZpZtZrs33mni1N7ou4XdU8ZejbPhhrKTY
9jGFpPOechNs2FTlrWFjsN9S4DQbMLa83tt5+9XcPHWNDDZvwBzWYW2TwXLqOJn9zM3n5+XgAZBz
n/ZlXoT1nyal34ym3SE1r+i5qhDU/cZQx5pqKczsa5RPytk1OvzeZ1dfTT/UD76YacMWfKPs1qPv
oWjZN9SSEvPQpK9wjyTo9rF4QkifHKNjBDVo+8j7BbgXU3eBN/dWgyFnZE+XYbs36lKkedHq5hZ7
6+yfZt0/1fgfdmXborOEUjvOWG41HaU/8eTqPxeVr+riPsugJpUQLFXEUdpJTO9E6bwGb0vl3HxU
2XJFHN/B4ZdXQGmoGdGZ3oIeEkS0Igc3P4taAbKsoKyj+JvWELv5BcBMl3KL0XQaWAfYvFhDyOiG
62kDrSx8OdRoZFP/1hzCrxpap1dadas09m4Qh6KnKszRMm2sjn1iOYj1FSgSoAHA48jWCgNgl8Te
Y/F425RMLUZoBYKuMDRBg555Nt3da1v1EEr/K2rC20vm9GG7nZtEatq/3d/OBEd2X66jcrmfHlXZ
vMP/S8anKVX5E8XRS5AbMEmf9AS/Pn3rdFFgU0iWFJ7Mnxo4u1Sym4mwEGbQlzckS8x4BYSAAChQ
SI53Ai9oQN+HgH24/4DzKZoxP+0tt/PzcnrjdAbef/xZh2LOP2mqI1SBVfkyOtCHR/sReRTfpXHi
8TBpq0CciCMLaYWMcUpfxZAKRUDmdVgMRPd7MSL2Apf8q6EVa6DMg1p08ceb1mi0V884f7zTYgGK
nPgN9/tb3H6eigvJf3kGOwbCRzCkjRpEy6AjYJoNUBru8ls8W4dx1PgTllmjiMFoIREXJfKF2Beg
/DyXnAF1dJwogps3/4IuYcNlAqQaY2AMBOcFVxrPCkbpQcBzT9QoLoM29TgYyEZlUQcAEvKvvLk+
zdkXQOdM0AXK5qlRP+rYEXntn0oyzZBxxB66STY8pKb1HmlAYs8s4SqdlmSs8/Y3bDaKUX3yAa/7
C6WTbCj267OWfViql2K/rDaM3XUJhmFCT8L2YH1EqSKa2YkfJAyTXAXaUbJrE8rVMTNCqLignA4I
hVSqYVD2cmGCxZHJVNA/jTD8/jagXA9o5xi4wGLR0h1sAbQghxPcktkN5CdouV6AMafOdMyoupRp
dfEknP1DmagY2qtu16wT0PmYe7vjnacXdz+l0M2uUnWC6jTWRwzwJux6LB4BiaDLmwFBBSSSjIgG
POjAJBIcD7s2QP3aflMlvkZYF9LJGL2veEh9sJ+paEyAgmFau5xv607pACLpPAVqgDNDI9wQAiwg
iACPHkStFo1k3+tZ1z+9rWR+xURT0AfoBpUf3+a5m65oMmiAOhFEh8peBcFlHmOsNe3cvbjxmOzT
euBZqalLcCyC5e+cHU6zQyRRJ9DHI+n0QDkDt2jxXN8UL+LhqX/Y3FH0jMDMRsm8dbYPXGPB+M1P
i3bdLqflnlzjxrvCVkDzPgLDwS1ZDbFXlSeD3eDdO3Qe3hCBw40A6YL6VSbMnR6tZ6Ko89zpXDxP
G+pxgJOg6A5AnYfYf0NEyIfH6T41D2E+PqcmFBacblhHkmIl2HVvEh+uSaph6cBr6czvAUCj4uOE
2hbe7JP8QgTB4cR9YHUrIev6V9EmnlKOIl4oQRE0MhEIhIyDkLMNanA+zxH+ynrOO31sj30ZQwo5
fsN7gVGTZkaF2h9FOZ84qUe+mHgCfKnu0/kPSI7VpOKudveIpQYEV+GXkjNUasgPo38oCdAJd7EO
sn/50nvAG+GQmLcmrsGRFsV0pIBw7d7hhaqF/+jEq0Y/Dy4344Abpm4gAAaG1e3lHgEGBKBnrFmv
BjmbaIT+a/Zrgck9TfOx2lneVeM6fa56XaOAK1JjTV44L2YiYu9xi9hFawtiere63+kY+ELoF+We
6Lo5ovIBLLSExOlD/Kr8lB3z9n1ctpE6OHBKDs4ZKKTK5yX2dfoAH1R+047q3yc6aZMhbwMKDo7L
xuxQbNmwrVZNog+Q1q6R0+5SYfGh1/QJI/bUIjEMDWDVO9Ozcmcf0nQ7504JJRQv0hozPbKeTEOf
wkNnFWqiln8Chnh8946b+i9kJ/AZYT8dszUE+yuIPVdvgqJ4uB6cvSeA0qYZtXHDVPyFZMPoiZj/
DrdcRItPmY6sChsFHD8B+hs2JlwZmzcSvTYfAg/PkyHV/1E6BNTk/+BoLEAglvsB+JBgiLmwCUTN
7GOkmQgOUbRHjZJRsnSNHT069IwdBDZ2q+xKwfDBy+I40/aE/ghaz8H1mMU3uH6tARKSCcAU3TBE
zcEb/n28oi9I9qN5djKgi7ON/XgDjrCkH2APW9IbEeQR1/VMaLnNqN4wmr9XclqImTQst/6j6by2
FEe2IPpFrIU3r7JIQgKEsC8sPMJ7U18/O0TPrTvd1RQFIpV5bESciLrObchw+d7US7sCRMTqwsJr
9baoRoXiCg7L/uElyT4BrUqteQUbkxUeaI3UYlC/MltH4gX6EzQ4KGMpEKVah+HjL2ply8dQVUHK
TBQKAcISRQdtkM6Btmj4pC6ixhAm0GwEDeo1gidSsicJp/hEx4UiEKWEP3equ8Hi42nBNdNmp4a8
k01huVRTJuKgpJy1V+ZFhutxT+kW8J6cjj4dpb+Mf0C63cOc4rFoUpK5V63DUE4mNZ9j+IvAdlTS
KjXFAdL4UMX9V06nqj7gnJbY+4oRThI1RcGmup1FrEhkotRhwhknk1dPRCURKF8bytj4Gn/vg6vl
KyaM+QxpjxBibUlgs/nw6swzOAC8gcojBuunPBX+Fbkz+lgxLB1/15k8vNdL6YixkjOkWS07lwgA
zxZ2SHSoumRNSsphjYDsAUxpSl1FeYuyaSjuSR6U0VxQOdwRF7fioGAuMZoyunY60YVvnQOuUG0X
4Waw6wHG904nvMBZqw0rQftNpfTdl6GnWgUTkvOIy+nv2nRsGH4MOoQ0ZKio/+nWmvVVDWNDlO5U
mg0S8xe4RhwFyAAuedtRMkt5bEIucAEvWQKitQ8O48NYI1xRpEDRjBlqzLHV4CIt/tmYlMF1QUuk
TIEu2L8JtE2h+qcs1MM7Ro22wLZVu7FEMxKBuWFujDbFpWpeVg0422fycaRoQC6sTqgRb9r7Hmpo
zJ8pNhGjGN6Y5HhtV4eP7rMd3fhCQXSdc9Px07sAdUB/1ZPSPhpRVtqGQIJ0W1GC+OjIIbSViS7s
qggqTM0aKlZ5hAOQi0pVVEHgt0AS3C4gGFFKNms0gP0tkOLX6Ca9mL9l8WY+qZhoJq9kttHCpC3+
cisZU1rkjhxYlnrzj5sK5wKRAkuSg0j3UVU/Bgh0I0QML1nyuK0yHK/8oEQuPWG+6fBkfcN7TPmc
2Ia+9tl/x/cY1CbwqltC1YT/Xi3UcsSIUPXgpk6VAvGq+ViC/mcTrRqkjhm/gNolCO4eUcl+deUI
/3lfkrRHp8RWIfip0PepBKTbrjehqoI8PhN3Vj858AbCYBq12UBirooO/gtjnKO0hC6cRKGhUFWs
z5iySguy5g3t9hraO+jyVtpS8X0D/QJcnQ6grFLE8UvtUg/8qnTRXyMEdDSASqUknVnpBaPMg9ov
AFu/GqJ07jy2lphXKA9bKlROB0WYJUWy9Lz9jiZV/z5IIybHvS0A3WejigxxYXREbuWUUA5mwuqF
UhBNNS2R2mkaqFo2hS59gVtiGQqthjMdKAq74AqP1Atqc1qxtqry9DwpeRy7xX7DeZLaRPCJiCoq
JJyz96COVlFCMlplAsGair67gbWVxhvgiTVjqXrLA5aqaqMpfBY8goa+0p7/sybiex0QeUlh8F8c
SKQU9oUySxJ8qZGnI+mDeb4RJ1xDld1rHETZABlePCp3Vk7vNUySO5U2hzQLKa5vWwzwipsLSU28
TO9B2ZeGu9xB3UAmoktdivdlS6E/RYDvuJ6UoowYWopOQ1EqfhStRcMmKDiAjmDA4TBB8AGi64Wd
SLzDa1yBopF/4CENNA530Z3pVMjUvkwWi6aq+Qa/UbDf487ta6k/vnJG+7XkkzYDFGrad+aTLKrd
bGgwXRrCzIgeL7T2Pk61VfQZOuwgCMWoXZf7tX4cmZkH1J4/tsttalUwmn/efIrgciMTtEudAqXP
oEo3ljEzfQnZIMjBUa5QjmJgzc6+04gcl5mJ4pxGWzQa+geAIx6cZozxjdpU+WvslkRql+UZue9B
iVxh/BVp2EPaCDfglCjuXTBv8xvCfw717hyGFrHcuuQsqAvdoNkRcH8n34j0onMNCuO7/+1CI+jW
pRYWb0MeW+ZwaggETC6LKhezOLQ2g5okv4soTy2e6xJAbnY7ZgXyY51CHVDPp7mJLy/IiH+jW6vq
54Bk0Reg0FcgDi4kSBTjD0Cxu/sghYxG0hHn10fqapholhagPRVlxv9Q/0OpBb07YW2Y2mXVVjeG
qlFTRsia0BYANJUBCpxM7GNi82bADGPntuMC0Dt/+9Xufc00bPj5N+sKGk9ET2qvs8aCU1Cl6eDm
B+9oQxUzNz8sbuPckJTjQ7Kgdjtr9Ff29pMnAeGHHazE5ioIh2gO524RZZ+wbL/aF+cO5AWPTOoB
gjMs5ekT/u3M4s5OQ6IjgDt/CGl2SDuqJF25siuMAMRjn4iTYTv0Sr4hL+IeUWtDs5RNewOhwpnN
UMU2bWv2c/AMj76edyRopStCF5ceeW5w4BCVxxRBNn3hJ34IsVSwCAgUddqEiAgvBfKs2EWyLzGf
pkmJLIwinFoOSR0q0n1cXaYE02VLlYPTWljCwmTavDvvDmOThin4GOXhipXUDNm7j2HVIxWmnaG4
SImQDjdelRAztUucNvH+/gwSKIAMWArgL9zYI3UuY6VfqROWIEJE1r7p32jwlMcZmYfWCnEOrUMq
OqRusTvsMJKA/P8XpqmZpY7GaXgL6H8sQI1MncWQfgjoN9rIBCxqpyieJgpSHSCGfGrEMQl5kmiI
qBIw0EFYSIgDMkkkhVBukiQh3+ZUNL0GSTfvA8pAIaseVMuQYIUc5EzTR/VlqBjctqSd0CtS4LPF
GREukshz8WB/4KHHRIwuzSBw5Lyf+slE0XS0hVPIwFBsqdIcaohNkKcwL46VXoMcydrf/DDggvlt
1QcwW2ba/Qvi2FusvDimaREf2QGkzjR+2JP7lUhUXDCQNQXC+ujqzoLd4o5tIT/pFmStbq/aeaB1
s+l6r7nwwfR+QK6wrpCn6tCn1PUoiYolHmyd25Cjj6x/TckIWXd1iYgLMbqXubCUG1e8tsXi7qDi
6qCneLNRgUBdEUTp3Rpe1kAnWmhQY9Jr4XNUC6HI0Ul7+AvZ5BQhCoEbhQ8Ci9KitMxLAocCoUzZ
l6LOMwNdHVfgDc59IgHIgGUqdfW3UB0I0fcUU7IY7E7gQkifa2EohnDjaN4tATlxySoKKQG6hmpm
gsMG+MzxAfNFmrIoW0BDQUUDKaLtp2qgbraep5qHYNQkOHqq2uaXQLifj7GiLyeAZQr6aEftjI9B
m5CX0yvyXzwZBcvBMhgFENDbbfYth9KgUsOFcTHggwpDdRmVVBxNgJDiyZXf7L2cyV4koaBlp+sg
6aZfTpmBTxCv4mor5lLAcwiZIyArthRmuMpfOkQbICQ4Hm4UTcca7ArV3QscePrYdLKBgZAuVlun
Zoe+v3CvfLEHcuTDvyUBgGbyGSCPTp1S+ERc2RckhXZkyApRJNMW4TdLnFXqR1pntclqERue/Mxc
reg4ZI1IHsjZNfAeP7C6YFZ6QxEARQOuRbpjNY6bnqeVB9E9FCRJTX9qRVGe863v9YXR4Pf56Cx7
hbiBD0FlpurB79QFaScehvpz38+Rh/JOei/9WfageC6o3raGSCHcmlwfn73T4RRxxrO7khmJjc7a
PNHqGh+oo5jKKtYg7cOPo/q7oDhhCGLLp++4Q3RQWhna+Q6Sukxutfjd+w6tWbDSPkaJuqKvnxBs
GcNxhm7PyHW7CEC4AZ6W2eE7JoqhqDIGIAsg5mELgp79amfcGtf8D0MYig4qPfzHkEdrnwB0Rrhd
td07lwA8P0LGnRnor9klQ9nC3yOqBPGtN5R0jP7WEwvm2eNboNB/NnBa6sv8/tsa140TXFyNJrh6
s3xrBqxW88Snhg/A/WZymXjbTs5Vr0DY1SkaMK1GONbr+oijMa0edVheVuPVqZva9tmTyKkA47aN
ShJhAmJddcOPeMIX8HbP93n+LOqfbIaZaKb6F40L/aSfUcZLdD4jxt0s3BYT2lFwQ9qbkT3UV9FR
yrDihHCiv4JEV/Fbd9Meo9WK6pEGlvs2dEpYxnbJnI35RrVoFGOdln6n4daNxbBmugy8iaJ+r9dD
13+H1suay2LO+ZbL6K6RkG6atO6fljmecSMQahXvn7WC1s9nHQ9dUIsrLtC2Ucal62zqM0nO9uoJ
5p/dGmn3DDvYOSX+AmuDkgeIzsKBlb8ZLCfrz9iInM86+Kzixx4XnXHLcAEauq6hz8/8dhTom30/
mukepJ06WHduWjQ7MEaOFWSsW48pp1z9rObDJ1AjYDxu4eA7QzR5fLvHjJhez/RZFq4nMvs+S22v
12RCUotiBU52r7tGbQqJYua0angG8yGR22Xp182mbrBv+j3NmkFeGpFFpj6ZFSTn+ery6zMUgnDS
nU5rGCFCh0gBjYOTTQ0uw+r3IBWYG7hUHc2etZBJ5Hai1Nzr9WczXzdIG1+NIXEfpBlQRJcYTUvE
bXWtF/Qovsayu3yaVtfSQttjjb8Vxp7hDZYA2/oa/jFQ49pqDRcvFpsTS4yBXW0marWG6sSqKkSj
CutOPxBiXHviQMxigHfRraMUAlUWaIjQNVLSAIbC/6EUBqMwbLedxEvw0Jchf7cp5lOKkagGXChj
hCYRoiDWiOZ/6CQxlTxMfHNFcGRjTWQh5UuU9ghk08bhbzOPFEMJ72BKhW7BkseYMUCtwmzJS4G1
9TzXdTFcVQE++P9QdHMh9/k2NmLIyCuMkzodcjgP4iX6Pz7ApVw4ZP/ULdc9oBtjsh3cYdWAZaPh
uF90yXSqv5mt2CfajhWdUzRgGFmIaZr1q8En3AliL8D6rM/+BFDBlIA11BruBzchatkuRpSky3Xt
lm1GnIPUavb8/iwyzZ7GJjCnWoj3zOhwf1R5EhVHgRotoFUcL8CP8lzYYN1mk1fkOoexi2HGvWJk
+SCtCAOz7gn00OW1sZstt+XGfFyOB9pcvR6MfDIqBhv2kdpiggnWRrpf2lWi1lyQul50CJza3Dgv
NlxOYcw02OguBmgGVb7Z/94IVgmfGPDXeMzQSQ6Ryv6t4XiIJdbCiQDADzFSdnT0GBE5EgV/RjED
5vSPHpEJVf+hm2X7PXPNajWbPZPJxDOZjh0vLVvdQm7uJTM/lMTXGMXN3yJFNng+RkJWkensM8Gm
74vZgF66mc0v5lNeaEtxifqQXCjrjDVForPYZF4vKiMMhAT8GeMTb80nebVXKth/wyn5ArXlU2D8
NiPeXUwW/L/hAZjN9hHbzGZFcd+Ediy8vBZCb7toF/1YKh/9hq/sGd0x4jnx2WthgTDvSbcy1007
Mvqi4pSzm/wXw3bRA7KEcl98UvYk54G2kkIZ3WJKybTsFvh3AhBxzOSziVYJgjm6iw4sBIWFezPD
O276BKHgrOsg6BW1AHbrq9x6ps1D1Ep2oa7ajWggBsBE5P2FUqzwWcIUQMTeMUAGp7DlFAocUve3
yytiQxAf4IA3FZUJQqWr0g79WeyXoaijA1VPEZqlYjIPKERYdIadDvEO7wroyo05nqwoa0tYvgIu
drE1DbdCd0C9SBUptPc7LCqTVbNlejoZgLhMKBkT8bE0iqyxBwT6+tANsxPrimhPmRxzyPFAwi6s
CIke75+6K2FZFx2h3Io0T0GZYEoudK8Jlkz0qXyFVApL84RAFdh6il8FKiNLKhJbKYLiF+kYEPpR
VCVVY7Xac+E+7yBcxKKinKKbRe7QiGIAw6qVb3zZq44+bo41h40nFQZMnEJnCJ58iVZBQgId62TN
UU6YhGk0cYBaYg5FMtSNppcBYp1bBI1SZllm8SQE/NEkzFJkXYlyPE/xsaC2dWJV6u2kdyyGzf1I
+5u+gj+BBLRcis0UZKverByQ+nfIJQM75je0EldrkePnU9Jx4fGIRWFk0vsUwFBtE91iQcBUxgaR
AjyO3ATeIRfEruh0FEBo8gQMNr40aI4xEnmNRmcULT9RzEOf/IfPw1wMOeMKXsXL0mvLI91A/OnS
tGMV/mqnKbTkTi5+r36KN2M5Po1rZ/4BjnBnaHyS/r37yCJkcsJS22UwjaUBFrTqscrUgmOiJAAO
TLhjgEL24NfAivSRPuRhpp9rKp40/jUFfcqAEw2yLwYYqo1m5aBCuRzUzQGxwRR3f+jzFMSJngDw
kNV7M02K8gtDBsLK2yi9idpOLlNjGPGR+QXJTGbOnjiBOUowsg4UpTUnI8XlN6w6aL6pubxYJQOI
2pT6DvVXGN5AgBFXoX3+dZeMs1CRvAvXW1g3lHLtOvhBXghlR43tYuxk9jb9q4OIEkuvSEExwoWJ
LyJ3bbPbwjtOmGphv9yTf6W6reXQ3ARE6UE8fEJI+w6TXLiJqnozSoNpEUUMeZNJF/oMgO46Qiky
G7O/w8PQ489ZeYaM8KH4p9ygQkXFrujCsFboa/ZUWf6fGLoz0tHB5rZ9g692CPbc7601dAKZ67qN
HoKBVjEVzvmGCRNQxnSFRWOm6YISJlX4JCgjN437fnE154JlVcSWeQR+dNEt4s17Po1UguYrhLMj
oJ7fl/RGNXNZ0wcIdW9kGa18e4gdRqdRjEk5NMlIDiM76s96GqEkgWxN/6gwnUcMOs3C0jRGEEls
KmYI8LONwzvygTIeJkMI8FQ/CagPkT9zh2g7picUV8cRUYcsA3hcHZwCb5hHxKlEZFjMdiGkPNRM
9dp8aPFps0yAATNsFQbMPBkvfB8yFTJmGCdtinqkqQMb6xCui6ypBpxIVvsyQdiU2wFoJRvLeaeO
qQ3TYKD8gWkX9+aVqQKEGIXOstbRLqxDaT+r5yMcKmPr2FDNO0hmCzVv5tIxHIE7zPblEc43M1f0
pY+v45YtB4NAGSZACVC5yaSnRKm/XiP5zS58G3Wm6dBNMsBncpcpHz+ZuyoQdwZi5WQhbcCUWf2Y
e8+gJQYZeXmUu7UTGJ/CXufMcZHMktFx5iPzKzonSpIARtnaeOzHjUNZFKBrpu7dyxKxiDnfbw6J
VoTjyQVnb8PH0ablI7iKyqVLJmJnNlVDL8aGN5cVjvrB/NkCzp42Kb/krrvgdpdLHkcYrstAYI27
kS7DcrBzB1xhl1vY7OUQU2fSUe/EL9Wy5dP7ZUfDzMzPlpFJ2lAai8p7Mmprz/HgVzSrpZfde062
b/cj8i7btM2+SS5DCkQIyC+Qwlw4Q/4aE0fCxbVgM/ismvLTJISknM7Vc057a17swVAuBKuwzlot
2QcelKn4mQgN9uAh4ATOvV1tYiG5f2stL1V14zrWmmD5mtvwCGuNzqAGuujSpf7E7rd8ewzZmIYk
JTt0JdTRxLjzBbZFnd4bTIbMzNPfJ1TBuf1cXIpThh5BhM/vUeX5ayY4Q2UIO/qhqM2o100wD2hG
IG43Xq1iisttUSjVJQUQiteUG10tFE3hfBedzsvsyMcQGqg4qHpf3KEm+nQ4gUrNvCRBa4sReVbY
oMEDThEXP0EYUBkOs1hpZwlDLSzz16wZobDCqAE+rBCn3SYPcZyJ9BZCkE8ZYIk3U3c5i9YCsTvQ
1EM8DwYjoRjXlhIlqffLZRGrC7QgcA7URhZJUHYolr1f+Y0L5AOqAirOR0rvZ+N10LkCYtMhgByj
RR+1sCQxq6HClOIZErGNalApPl36ueLFDxcLqQ3UUC0iONK7U1Gl+qzyp5Zf+FzFGVl1q2q5/FCl
VmVbsTw0l6lKNiunwEgpma5Wup+Z/UICaYTVVFVH03F/3XSUN0QqV3Vd8H1qVwR7ClR4KWTK1LzM
iq/6bIp1VYvj6rkcSIa/IFg7BpoBT1d9UpVMgjZeg7xqqpcpeiuYh7+oiPpih8qCSRtZ0vRfOs5Z
Kv/zACTuu1jMaiy8JHy/3LBu7mK+R3sI6C+CDNIN3IBSB4UpbydF92CHfEC48WrIVmk68G3dCCW7
rJX9P2bVi0mhgLBGQWy2HBIR/eBwtpkKIfhVtKOrCFQX4fejP0sFJA/y801qcOEWUsKQAWXyDIeb
68zDUGvACz236ohHDxfDsRSGK8pR9UZVLhz1ehWRKFUpY5LvUAaFDDbpqFQS6mRTXzjx1PSGD8yE
0k/aP2d0SvjrN1G2hr6wtrP+Rv/yLB0jAA4i7qArPHgQhzCAAqtMW1jCKdkwVB6QHuN1eMUQ40OI
TGh+4wpkmPE4pt9ht8ZsL+0x0YCPpE1K6ElZ2Du/vaSYn/h9IVVopUiS1Kq5aSLSvyxa36bch6QS
IMkTd9VwyWtrPHC1CshCqUReCwEeUuCiDNtRHTHfK9OXfGUqENwJHQRjOETJwRrbEUYUDSJmc5KM
Fh0/6lMHw1QrilP0tl7L4OKmjwvZWr+P3dX0M74lsf1Q0ZrpF07mkjlU3CzN3NraN7fI0EbNb8Aw
yrJS7OkfoLP3S5R3MLBdxSpZsUhO/4FpxX2GR+foXNtlxixr/lZ5eCD+PGLY5WTkLze8IMaff5Pl
6m1pvBL8Yc+R3ca7aYyrvLu2ti5EM4FQIR1YSG/LH2+pfY0vZME3xLXZ6/WsxED1z4xmfJC+2Zee
5NHq9XuKg3d+VhVUNWJrFwPGb7g9f31zm9IkULHwYCBSmQhtUgpokFJ6E34ToTG45lnlnbaMUhOs
MxpLEjaDoJDS86EIxJ56WJSC5jDgKC4lT1dmRsZMxlhpGOkbHQXVnSZOaAVZnQ1/FVihgxx4ahRX
T2DzAvSogUjFH54WdB28SRXkGMg3qaTVUaa7zekUoJKHaIuaBrIJCCaQQSjH5OtF0TnbF2WPwumJ
aeHdrgRyWTn5YG6sFhyHX+D4zcacOCF0OTgMOWGutTmLyP/BtqJsBuoPYVgYdTn1/YXtISv8Ncuy
/h+Jn2x3TGUtBU6DG+OjoKxnJUL0ALkCv6EDIY/XRo+DOImi2gSvolZIgv2TQVauybIJZynwdTjB
vZzBXPWBD9H/FFZPtDU9FTXmULMjpHE7aVfFDAMZyi14A5b8kELqK0UzOfaSynDOW4pZoknrIi8q
kRUKA0mQCW8ykS5vA96dXJxqfigEC98koAVwH/6bQ4mYiO9YRDa0uv7aF6AeX17pz6m6QktJLjeP
x5QFke8cYT50zgbi7amAKDleeCOiqsFjSxJl0LqnSi3x/Xw4uTxSwPZWODEyYWBNLhR+RIM2BAM+
vSF42yxkX51luSX5EjWFJGKle6HWITnlmE4Sy3zgJaVApwassnA9Axyyuo9JsjW/0dwjCPESBNKp
eWSQCOIV9cY8Ki+k5IpVxA6VU+2Qtqpk/qVQwbcqFWH5aX+ZC+0zeQL9iaK/4NMbTzANnAd5ANls
2TI8iqk7xk1JvvBmne1sWWD0QNRkEKumSz0IOU7wemSf9T1jiKxGT9QnpN0xyDUGxN/tU0szuLfw
xqV5Cla5K8ue64lBpVceaTw3RBSjGt5Rhn+jlygAS0AtEcUQyuSYA+UpKIIQzDFFkdq1TOKU6FVf
3TpvpaBxudQNxPIv7/5gRKQj4Kwk/gA80HbM+vuqb/yCOB1WunfavsD39s0juB6ezkZET9GSEJQo
p6Ca2HVToDQiHebDGmC/MmhcDQzZNF8t4D5R2S+v36gmBFbQtIKQbjIMS8hBLSA70JzySHxU/evs
kSF3r7zo1kRheROzOY/AicQfeqBodWvBYkQG+wPYqAJV6YuWrGBZ++gFQl1crzTaxGKifjk1H08Q
axHgilmpG9Xyh5VGNfARd5C62tlFiCJfiKwS2BICSMQwnSEwdCjYlXgLIIsLKcVR76FFmrUru7uc
DAG7F6yPIq05OhWDTbMI6WsUhHjlo0HEOcJmqIeu9VPAk4vZ/QLnMn86ls2UTJWsZ2c1ROZUbTVO
zq9XfwcMCKRAsRImGi1GHXpMDzGcrK4zly5CG2Xrf51T7ANP4Kjp6HEmUKfDQOsFdM2pPecyqAX+
tFCmnuQvdEJFIrtio2TDdCWqLS06biticIcScqaXF4lyqFdTBhXh4mEP2WsbXCAemOZMcVTuLdSz
JPDzK019VK7Plr2HRJQJw0mZZJt9gA9eJ8shVpCc2UCA4LICmt5fUfYtAMnOmsjeZ4BPXZNQ7ECG
Obxqh6ruJ6AxVaXsmKovJT9P4NziOgShWvyUPxY/BVw1Sht0Scp04mt2fkwNECSxTIxuJbcOxFdD
acDdlukGiRrHnZrZcm2CRzUu1VtUZCP9pYr9iesvpnABvaBeltxAwYha/vu4NF8mToLguGSYIiTl
I5uYTXN9iOSxIsPx0bNt1+P52DPdWhywNE+8ZIVBAtIlIZZGnEXxhP3gSlJA3kkGBCGzSObZHsgg
G/yyVprX0k3jh3+w4CQzWYLldhg7SM9pFt+okfVs3ojN1LDkIvth3yEmX7EfdHxG0NIYxRVyGTrX
UjiF0Hs3WZVJmM2qwIfQEVKVWuKaQtnsKR8KyCC5IOk/KUXQv126rGN6poTBM7sF2kEoXIhUeoR4
x3t2kBZT6UmhEY01GwQAm+xG/af/A1/OcOZfBzYQ1tWTxnDKG2GwKdpWQAbbvEEewWxFYrorijAV
06nwU4K3c+UO1fgNSp0Sq6GF/2C4AmkH3IbkQHJr6U45VZZ968QtoxXxQnZkME5eScticSO4AEeg
owDdmeOidloIUVrEtHJXrEatXQl2K6xdNPC3XjqT373hMRZg4uS3sR0tNgKDk3DHDbx11onDkTG0
CWCVTKg4NWi4o6BdaIlU/sjEtzPfjlObY02EkU5jkc63GbVBxEusIkzNiyfspMiLoOeg3t68MLDU
k2NAB94aPVC+IL9hIOXgG4A6dV1yhYmg2zTuLJqLBGVoxWDWYU4S8MzbcxXAw8noTq6FbczB7pPi
fg0om8id2qb0FUI2HV9zcf/TWMKqqpxr22QKRThqETNEC1VgCake7JAWHXXJzCfr+c8BEQMIQZyP
DHc4mauMrvOuNdKzY1KOZD5XQJYtHmAWiDrZTzoLI3ZYXPqUvLS4qL9fkfHygDeJjS6rdwSrL5RR
pozJI782JF6NsBYlBCiosvxoIzLJoU7KpK+0KZUB5j/iZxXeAIsW0VR3Um1SlpHh3WUf5/4YHRgo
TdHc+YVBrC6lA5eTT5pG7juEy05HmyY0LB96XyeDbmW2m2MS3ZUQLXDkRRaS2SPVX7E6CNfY7ZBV
2XYm83mBl9Q7j0LH85RpKYwSh4p4R+q9hOyc1ezGEmWEo9HLsRzHi11k0ngPJfjacFodbwWYpv0z
HlqZn7VCUgdwGIaU4HZSRBxTSzCRpxcni21rXToV7r2if7nPXyiy14EgGnUhVs32QSHzwuD+2G7g
G22pwhcZDCfH+qOeb5r3aMLWVOwjjrbCx8AakUlM+IwK7TSfRNkHHRJsHPcQxSruqkLmcze12xRi
VMppVRmvy4prbIRuhna1VonAGrMIGAtv255MiI24P1YYkOtSJrd29v5o57b+BlZ2gRbvCaLSwbpU
o9rkAHSFEszBLmM5jDoMuAV34leeEHpu10OcCO+pKBNpngl22S1yXqlZUBEyFxU7N5Btl3OhqdEw
D0PyBWBYqB2oTSNoDwUyUSmUVcnXq4rEsmPcyX5Y/vr4V5t5IiUNfQBoG0+RMKUSKoG0JEkGcI6G
OtEtNTFCsFogOwK6lMTld7sIMuj76ai8WAT54ALRgXDjxD/yGsIk82P2jQ4nYTKXog8hnypjnkdS
wBJZeYrWOMDOSK01jhBPUI2rChcEzgpIM3kBsVuOIcbDY7c6DlyShVumfYyDU7/vY7LbiaxbxgZR
vyGoRfUAlbyqWT3+WjSZFUXQ36Wiy//kXAmwq+Aa9QoUCSAQmxup4/mAXrolSjLbgWyzXEKRw1D0
OuphqfIAolI3wlg5WENtCYThMSBqW9alJzF1ytZhvvLO/R9hBJRng88FFdORxFDNBnCdfU5FHSDr
0NLW72b+4GJPm8LrwcdhGSRJJbCd2rdgNAnigO9haZDfIijT/BwFU7/0VmmPHtHO0YorPdSelqH7
fQcVm4Y0XUjPAxHLodY2YxfLXeh+af/Lmik/lcPADRjMseBP5Evqg48H3xsN602g6ToNXkHMREBd
VdlbTBEjoNWOHgMMYvo0rFmWflhuF7pSF2SFeJ3fgrRo0/5umjr2PGuTtPJMkqsbAjcJ+DUkzMOz
UyyhPLLOquBrqkbwR5RHMN0U1WI1rmgUMBD0S6tsRx0kn9VJqsz9ONmUVhYH++HqsTPjMemjKK78
uFfnZKtfxOgKkz4LfREVbdQdkfwl0dfVYWRG1nM4U2GBFqKQTGCuPFPc1PJ5W4JcjWnQu6A+3qg7
jmeMyNYnqRNLwCEA4jDj099Ak2gjqhQgxUrRfPdebvJ7TO3MN9xHwAqCD+p0LzrazUMi81IoCF5R
UlTUQ1Xj+jrjchuVSr5Ysaxe+GKrpewnplCiY1mCSf5Dr5R5599715jydwd3zC5Xv3SBUGxxrH75
xb6O3osXkIPshMzqTWpbdVpWGY6FUEpgKoRD6Hmp0PgkDIJpwyccMrnw13His1KOrLNvFQkKtquN
Jhq/No8se9HEoZLOKeh8sW1jPfHnmkVOAKbKfobF1QGag/UBUN2Ry5X/0K6kUGSjSFSAwaXyguoH
oyBYcruZR0utamM1L9SxmKAzciZsQgoflHfY0m0nGJAQDZaDtxlaSBPtLE5n4jnWaLCsUX5Ui0VO
Ydlt+uYPaDhswUweyFdQDaO01et2m1/DYkIyl+EnbZJkqkXQ3HElbUoz7TAMGs1BGHoCFpkCeqMG
GAICDxCc57R7l6DYUd166uQJLCklLp5QePrX0R3U6KKRWYECZleQClWcVHNMYfLeUdK90FIvehc6
71VPaQh3GTE0QNl6ADsEoFPvKmAnzYEjvXqa3zwgWy9DCwpT4r0LKdxoq7CB2JfbgQqcGuwO5R+o
SUt0cNlJcc1f1Jt1kwvUlzcmIgUMeNHfRcg37gwI0804NKkPo1YaMxmHKTEc9bs3Zi5dNLYBUQ2x
oUTeVAUuhlCTN6NBb1gTHMuMwsogNUrwMhCi9pIsgHapjPcLTA9DIZtlB2HPFiTNrn76yagq+rn+
xdFg3rvUXVXbzZRi2XugmPEPSTjH3ytI4q/QcWVC1UQAv2YcGFrJVashJ8DVL44fcupUdKGmx2Q/
Hs6Kmypt0kkuI53LI8Cy+Ce8iC1pQ8NrQNOiiKse1kHQynXv11K1uooxXrQgR1R/1AZ6Uz2RmHrJ
WJqmTY0HLKd2akqHC2xgvz/LY0L4o8jgons7K9jS/VSbTMiEdfcZLNc9dYC5AZwy2RXS46lBC1wd
1SlR2YP2xCk8O4ztwWR0OHp9SJHBRXMVqkDNAW+DTPqjGalxDvaflBhxryoB1D2eA8cAeTb2DHFB
g+MZQBdWJ00HlBpsk1JAe07Qa1HTyUB6qJ7gf5SAIQ+IXwVcec2gqJtkkzQYICJ7JunkPUd9XXO3
MTYT6BWZU1xGNe/slRfaFCbZKL5DacvXpEzreO5QxbCSz+22KmEprOyN2mSfGt/2hgguzIVpgmTe
y6iia4MAR1xbf2Z/9pt4CJ74o1nCdS+/GAzu6Nsqno3LrMZenVXbu0EJ0d0tLN2j1whzk9saZYiH
3ehuZ3eg8sWnUe4Vovf4L/5zP/7fzXixZycpcUGv2vtCUEtq3U3yTvkcFanM+pfwS+FdurNCoeZb
ci0PGIQ15o0xzJCtQUe84l2DAwCRiOIdtA8aZkh77AASV/zXoLLed87MfqQ7w0TQMrevgspDASBF
vnmiN76zr4xCrtBcntroPA3p0QfX4S6E3ti+AKtc1dnu/i4sR43W+mEfSXnrLeT25lQsdnkkFis1
6ezBdnYP7Gpd3q3/WB1owPR3/utqvEIQcM5xeV5yKWPaTIRiomMc2tc+YlXoRJyCaVPn8g8ljT0r
X3PRo3gjVtK4mFWC7y9Yyuq40DB2RaZ5a2I2/98jRPl2dxcrx5CRUlRkMg3EiS1kqIkkFaj7I6FA
QAPriqkCUPNb3xTaXZVGWUrsnka53tbL9ZgFVzWKeMng1WPsR/fs35mPQ9nAqUAQT1E3fcALoCtU
vsAmgcI+YrcxrviYbMlPLNptRwC/F/OMaasmG5DK8n+oDFCIYNBLrvmNbw4kr/b9aL3XF7jR3i55
cDCiCzguLC+BQ1IYlUiIkl0CB3UxRdeDRLTIAM00vjB7AiIsFJBLs0KQWE0YdEb3bGec62JvQ0xq
RH/x3UqTKmuGyy+OJTVaXN060zU6ALPdotTaxyOI2K2/hFRjYyLg++y/w7p/j3fjPaQ+yJ7ex6lY
pfG12WjWwwN12hL6SUr6B6jX3DVZ4WJNKecXDLqicTbU4uks2BltQP/gqf4CGg3kRJxmtTAUW/7S
0RRvFymSEWFE+1NqIhuPw/YcVUKsJtU0jfujegZ8Cl1Ofpql16qzFHyOk1ltzuqjs5cLq72/r/nh
1IpjggAn6pU1c3smyqWuTG70NjbDw4iJgJMPEiu0MhgKcOVaqAByN2qL4vqSHJZSZfpDPxaifH/a
kQTCSpUrEgFMBJqcKFK9IxQ1UQ1fwBeHh4LeL+EwCiZBvfUFFR6f5sgR4ELJOBFYKLd3hOAXIzdD
ROc64jRDUSssGk9j6xXa12Y1zujEaRuYFe5xfh1W3saRSATgymBLfaB7U4X8HJS8alyx8ow2eFjM
BkJ7xAQoztg+gNJBIFlE6SlX6GyikrY3lnX73uT0W8cgCCgntSYefRsxUdSQcdqjgQYcC/dS6WRQ
E2DhwQB3NSHZXqmih8wfGXUFnbNgQGzSsBgNKJnCY3bSWIxq92sGlgX6gwvgR1v4io+GQQ5OAZEq
E+b6S7VZKfyHP0cjxi0KsaHIGET6FWgJeJI3gY+otpyq0Y2egBTMEE8DqPBwBvWw2JWSmhxaGfk+
yZWpxatEeo9g3ODCb7wcyand7Z2ZtoVH6V6RSdsb3Q1w7odz4dsS3m/ADIoRCBLh1IC7OcTrROxQ
g7dI1KlzKgdZDtUfFv5IUnWQpb16VPOEDeLCJSsOfwDzutQlf2PdlK17bW7dalTxcq0tzHFIyUDt
1HoQT7ydA3L2NjS5WRg44Vb0VgBL+VKNH1EXxupIs1oY1UPnCDlXdX0VsTR8A9VC/9K5SlfX2o2l
HrDr6M8t0lIwd1mURm86ObU2s503DU+tSvuAu2zvOLKqYUmDjRbXXLeesUWZbjdMI9XYhTlXgY8a
tFmkaqGemhpJqpDp1FFaITbGHac2R3s0ONsP58o6a+TIg9Lf1qOdYp4DpCpZFX3GC4q9eAqwg4Mm
5BB2RthO5vQACQERdtErlYLjRJrLMB4phJ/42HcyPWkYU1sjQL8lKuqLSS4SFC0SYnaCmDAY5FoS
H7w2pXdeS6r2PVDKJXnCOo8fwFZpL085NbCwCHykmfmQeClSLJIyUMuPcSgp0nM1FPJ2HhNFsWB5
uiofZEvU7jsOpIxXQc9G2YKY3h94vjW+u9ubmeT+dLa0QUrCedU4cjVZBY/yqM4eunuczbe/54IB
oKsnx1Im+RBNOfpBdDCCMmnrvvlC7oDZPN7Ul+YKM46UierAaGPfLBz3jU6XdvqXmnzRrU9QIfa+
Xe06pZkEQNTIvrM/RMPofFrn2Qn1QaazoPGyiTexRpjueOTDbD9too8FQ9fLteswmnWh0GT9r39F
hVD/PX2dJdS0ETdIh1/36Z/tXWvaR04Amv0ZjUd9YFV8v65OSN79dq9c1c3CzBSYkaozVmgH+vYJ
BxlRr+5h9AF8g07kp5OD0fzt/rXLE0wZLzmdUTiefHmzui1dySeKBHWwe8+5cudnk5h2fQP4t2Yf
oVkQwT6xGkhEblsNZp+p5MysGKJbAUs50Y32iU9WdcvuH3NYb5lCQdU/IYukFpgsj+57wblWmfha
p0En8UEGNbcu+NPiERXDY5SJJabGLqkjo9KSeh9caqQfCpbk5f7oif3EAXVMfqOD1C68bcktYeM7
uyUVPs4Mx4SKKWW9siR0P5wr3nGtsTMcAnbDluKk9AWbUBNiCiogv8Basbexg3uCAbUo4DQHxbBq
Y8CFyWPircCxfL/cAKcDEuGALyUNMD/9IrWj1NnaedLOrb0BkifoYD0CcEBuYC1B+O3MY1DoZPqT
Vg4fsp9L96LWAeH2dDBFnBYZw51LkNis2+UIsc/mkQuYzlB+sD9ISsj25hzwiRjmX6X3TYf8lakd
gKfx8m6hnXcvo8siF6TIDFzYK+qVP6xNJHGFIsoKn8Wzgq24cHr0csjAdmQ0dWjVBskHxXnaFmTh
YFeDAvPy3Ad+/WxtiHIFJTpaZDiUSawq6mUlu+cDz8SHqNu7t6iYUExRdqRHhEJRSoQx2BrTGmi+
XCJkD6bB3KIOWgITug1/++7eLHQQpYpuCNlECJuyGrUWK81Sq2H8JGzmi/OmVaqxmDLctLePNHvQ
ZcIofojk5OR0UOXmciN0+7CdDfoUKc1Xa4IEpqtWhDoVFZ7/pQGsgUag7e52NRwMQFXyFvglXOiI
HjehliH3XQULXcpgSltPgumQ9d1di03i10OZYdK733szUhN7dmnd10xOYgNqu2eSUdg2ysN3Supe
4nqgpgwXEKNXAMpxJqCh0Eyxba5a22RCp4y6Mc5czCs8oUpZ9ahh4bvezd+u2xpc5P/N9EYCQJzn
/MfTeTUpri1L+BcRIYEE4lUWhPfmhWi8R1gJ/frzJbPvPROz50xPN6ClpVVVWZlZWlqtDWDYZN0b
sziNqZo+PARkqaDatH+RU+c/i91/WAAEfbBrGPfoOOiIMGWLbwIl/BFuCFA4Sv/jV1X6pmYIHkCi
6Ldh4U0tcbgTnwQpMo0Jqfltk2O/n0/ySbbcD5juyPd3QYQWoZpgDNVE/enAzjRSufOgLWDsbwFZ
BPnNgrFgcBAx95YEGZvv2mOiAlQDlSSlr1DIA2II/uX7eNkINNZgMB0cQWAPNB/qsql+xSBc8mIe
ZzVVJeki2NI9w6ZHhtSUrs8ofP9GD6r0xS0I3tEBr7Mjfh7YHnJyXAKDWeKYPTMwTpFYnCSswdVs
j/q6gJ8/OCFC6zVkxFxnri4JLVtNqtY+aKnWLzBFUvEAOxw3GQqiEm6lMM9dJvpKaKae8Q+CJyVQ
cf1/DSdRlwDnmVAljJ/fvBP/xr3RDlnCghKzAV8JkQV0i9VY08GqA5SwqoNVJ6naFBoDpl+Gx6Q4
o8ZJ+HWt2Ilwx7u0ZSJTjukUJnV5kiWc0+qu0MR4Rwx/Dj7dJDTwSsMMJbjOjkcoDDlDuuQWk86F
BguP0ye7t+5cIKv5L5/JgBRU4w324aXFPgFFALjHCP3XmOcuCq1Wz1lZja4uY2WEMf9aJ2QZSy5h
KuoQK6vkjE+kNhDVHE0xpRM8Svz+PTP4bNJB+/VdtMSigFS4c5COBCSoiGBM8A941K28k0tzkVox
BQfcc4fXmXyULBpwO3qfOYNHtYBGoAa63v6DxbDFEDY9z4SNuhwPVsKHXJp/fTeYiBTZ/HhQfn9P
C8gbAQXakTq8dfGw6IfRA9KF0GflQnHZZ/aemBM77AciOvT09cHMAu8PNVj0Wxa0NyrOqh40I3wG
sHQTKQvjmRafa6lxs3ozOml4pOJXq8XQswteQ1+lrwdG8h1U2F0FNv53rl/G1DvvbWFwG7+35V42
vXBIcIzqrKiwIPP58qrmOogoolJBuSikhc4xOshnPtUT1+LVDTxPdNxVd0VzSo8BhoWtXe/IjG/8
0bjs35b9wa2wq2gZIfHidDicIhzq5+byOKCuvWMggLpq1xuGrMuFgqTVaYlKxZOojFcZeIl6V0+T
ANtLQxbV+GJTo7flyG7Wy3gvayj8el3zYDOiZOzpsFz7cF5y1TgXHd55V2mx7Zdlne0fJoVwH9kE
IOG8b7ZlSP5PbdYQpCuCO1wyctbpVA07jnrUCnWLN7xNCmsqQbuuekLn7AA6pNO4o5lt2qNFY+DX
/HHjSHg4YtPCAAoy2tv4hODVbTDFvfFspBQwCQ9J+HD3m2Pr/Ctgtl8ipOiBajEUGY70rNvjcgiC
CuiJuM+aVqJkfKMGZ4BYEYtTxNMzMKa9O9j2qNk0k1GhisiW8/xjgrt1uK+qPfFosaHdMIAPc+uW
QpzOJotV/fJILJcyOYGJFKTRu8dUn36OCRreKIyVwGblhV574eOrxvHI+YP314l7jbcaNJAbhheX
30w9xG2nqEvni/YagtIaTjEsqeLQsVWpv5F4SDF0CMu5fyERmJw6xx4kntap4N/DfDRqs+vb5Ayi
j6p/grYWLqNI7SAnhw2xyaGGxIXu1DovNKnD6cKbsGzPEcRT8JjbY80Okdmu4MLlOsPyGme7pdl/
QojBmtAZJgLcM+xW+0b3idCI4N0u9atPkAG1F9Wz20UfDLnApTQKV0HmAlTCwQXAOtcwGOApUBqY
gCOC3IQv/3OykHbgH/9faFjZ/WyFcO7b0gk/tvt2tdeOY5Bd4rWDAHvfOyUIOuhHNQp1KrM9svin
txsgIbt53yUSlMF3WSDp5BuuI/7SuLYKM3l/Id4OySpbhpvNd9NLePKt2mj3w6XVbKq23quz2wwg
cwvWFgJr/ZoF0tzlQK+rDU2IjeNjs+H/BAH/QglTS2nEE3ulVpBfQhKYPXyE9/xFLVjGjYQCbRRY
4WCtRK9GzBc8GiQCtCnbGELpdNHxr86OAoF6OXW5c8ipI2lsVjrBlDSsupwZX6bTZ8Se32eEJjWb
uZONInf3FYCY3uq/5p7lpjN1QquE8D4cBM46YGCahJG2GBJ6ugeMR6MjOPnXIhC5ycI4WdJfEdVn
mcdKwG9qiNUt6PlSB5JW+yL79SCl+IXAzGhltdNogzCRNpAgB1kbzzQbro7pESI6EnOSQfo6rt8O
uog5gJm7+Nr2UV+UYIXieKiGCk9D/+Mi02jNW/WwX1+tWIoN4l6aqIhUJBwh4oiDq9xUkA1UvHkL
bTzYD21rrd5Q9FjOOuABcR04zQluFP1PWLaKSmIv/KPWEvnhQs2Zv4BOReiRIALwxKi6EPqncEIy
qTN0yAxUbg7NVfpbar8xeILp0LyBbFwVFhUBl3jyzYlQolTMO0Q3Pvumz3/JmTjClXF0lktREBlZ
GpNyKCjf+QxLJSuIW+A4/Fe2+cxAV07zE4gw3kWaCe1HtIs1C1KhwtgxrKP9h3fJ4eyH9Q37isEw
NPuwTGgHf9Cv6GvEo6wVB/Ia0Ghu9XpYfSjXiG+9ycTBbUNN2QslyYjmqlo3SN/pUTKQjoNE99cM
/mjN/sR58obIxu96zmQ87J19SRheY4Z+w4XTLZX3igbTO+tqoDZbtEGkeiRdeQGW0lzvPyZoVvmU
jEXnARIPQVy9X+y9IJRBFI+fMTCnCDXqqGlf6bJRYXPBdO/4Cb2wZChcwqZLbkB2+oudGz1WXVTy
PCUtwE0k2TTKaOirH7ojxKKfh1dEhllxAfXoKNK9U/tPwC0fXq8NHBrwf3GLBJx9uyWmehDOLrCD
VOeVA1X3DVSfIEDwcfoqcn+eCa0p0RHYDTAONJCxriA8ooKzD4BM4FLMoeHAQ1e+pQ+DzCLQn3oo
O5B7GoSfGtpFRTDEAbhVjLzBH2YGf5SHxKdaj+kIv5bqutcDz+SjuY116lILbtc9PmDJLUaam44K
ClhQ5SjCEMKZXljQzjTF6S/DKGJsRNRj0pLo0ynPBfEeq++r7Sg2rROTqMHcWl7g5wB16lUqPyS0
FYbk+ezLuhtFk65oI6d/sqchnvIk/HoZ7ek9tAXhQnuvwy5X8UaDi0xgARGJ5TiIxYDwo4mTgI4Z
9TRxmQLNwyowDvn3Kw+LgLPlPOdTaaQCKchTeF0IjMsHEPwGHNvhebqT8gJEiBjeaXVINlB/IaJr
9Gjh/QA84EqfQo4QTtmJ2RqLpPa0UARlJTlgQBoXamPkkKhDGr8SVGUviRSNbdI5obb7oU6cXxbU
YPJ3o6ZadvyTOCrN4REUxqUM8AkA9QbeMgCVQBLdQhMEmPfVu+v9deck0iu68YJO5M85BGNQfqkv
rShRGJ0gm5WibtQn2XTYR+Q/but3ckeu2YMdMIG8ocdDJIgVf1dKgx09X5Xf4J129CJc1NQOh6jW
9DwgcG0LXb3gYCFMIlEpx5JYThyuPaNNhPFlHQbagNrYLkyrJ3wsIWYPfzfe17HdpEQnyxsLMtWo
H3ASjlOBAD+CDhIEkZPwfqYI0C+db9pUbH9hv7/6jz10wbCB+gJC+R41hR42GTQKZhK88mIqyPjS
2C2lHiU6uI1W2Kq7YbRaNC0GihGMZJwmOhdaFkkH4ByPhjxL//qdrNXLx7Bqri3pmaRg7xYpPlUE
Z7jItNSa/WLKxCh0+AW62dCpOEd+hsbxHtmh6kn08kxVk++bWIcEAHkqyQUXg3Up4SABDMtX/gar
iEmLEAQ47XWKoIcQOwBOFEc6ihwVEyo+RfnasRryOEceqY/+r2fBP8KTmpDVwxp6bpguBS+4syTw
KLHAn43QgSfuv+z/Pjp3JJP4x+4GpyMMfWi+41F5Cb6tK8axWOyNXoOh1gKYxvCIlipF/90KUTPl
VbjUeCyNiH7hKaFCT77topmJOPrvl/4mVmhlQnDSN7F0JLTJQHeOVeXv/2Qawzpvy1Sd3+wSwqP+
Be6G/uAv9LU0Ylq/TNZey4GBHA+tSjdqrJjcECLaj0YH+Uz3gfQ4UDmkFhRZAVkzS9pRC12/FKcp
rHQrr4PfqvzeSEUvX6OyE3X/9+6AEiw9eUG+/I+Fpb/rR9V858KpefUyDBX0BGtjiQjP60QjQZ9M
2+sGCiIOmHyGSVLhywlj+ZfayuhDKMmrgYMExmL0KDEVRBnJJbAL+ptXbSNx6YsZaOVupS+n6oL6
suy23ajSVtUOMiEOdONT20Hbd3wZFGJTR3VPd5/3weG+/88pmK4j9X+RWg7yM54PCKnktVYV0ZD8
qf9vL4HJjOCW9bgebpqkuc+RMIV/9CC1h+lWsO5af91l3cJ/dCJ9F9fN1iI//xWcWilJoUqMFxXU
pXXX1xS+GNUebHgOtDZ6AEWt47o5xUMBv+szKBrtpDEho8690i3guikFBgr2+jlWFlcQrQU1Ciu5
wcuZJ0j3r0/mxbKHWhw9TRosp4ipERk8R3wFoIcX4AZ5fAY+EVUFPD3+K1znp67g2p+oJHR1PAhc
6b//px0paYTWYciboxXgrfEq171gdVh92Z/oxilTEUEdU43f4HGMy/k8/8/05BNoEfu0A0SI/u9t
wf/4eSX62iNVXk85Bh6RDcZZiQhz4IuikP4QvQr/F3dOpUb8xvoOFI/vkacc18wXdNXkM78X5J8h
cGmraNuxWciG+HdeXEt640+2AecRb4y/ndMt/7QFv03LP/Ej1GhAhKQ4fTj0XMpnorumrO3Cm+rC
tKRAD0swKO77PRL1lK4bWbf2iJ5ilvXfVuLu/NaOYxB+ixjPMgZRCqb87FrTlOYkENNThmEQ7Xrl
gQmBWcrYA3ykn20iXM2Kd8LLmLBnMR3jMi21mED4+3IZnSiaMl5QS6JF+y2etxIG+gyz3hP6579v
lbPf7kcaxUiUtSWCcrGCQVltb//jeHqIG/jtcANlmKIr5tppcue1PswYUkq8eqVcldKAbjxD2Luy
uhFxi/ykElXgllSorL6h6ZVik/Ehmh+umeR2tBuqMroRtN/0+x+SkIkHpl/iRUgBq4nglSiFsXDh
JT6BGYvDI3UwTECVVG//CRUnhMwT6iXvDGD5Nx5dOfvsyyiVSiTi5254/jNCGxc1JfQpmlxxJmWr
ZzKiRePNL3WlVZAJ/Vt90TG/VGv6sgP76w6LTH5wkimTMsBkXHT0wrosDWXPuTAIKL3r2KpCoUzD
79SOnE6hJT7mP2rik4RFvAZl+H0b3emHTB1Nc3Rhenul5QAtMu9F499+C0AWsquXWuQjTHYJC6Ni
R+I7/YzuHqQdbn1pnvVhOzbSbvUvb19lcLyf2EjgK9zAVYU7WmZoKPxL2HpG97iEjWDxhaSRHPVv
IA0X7jV3PLKxVBbHczHULb4x/OMfhiZvURAQzfrV2aeAegxNHF1FtKY2lH6KcAgeWgpz/8hQCZgg
03ew6DHoiNquSMEHZohbvDBtaTV3jQyuwqHtRK0nJ9hPLcaZolNUBPoz+a8Jbb44zum2EV/5LSqv
qr07yjq1p0WPVywSWVym8ITKIfsS+s6HmCKMQb8r7SPP6b8EgnOyJYO1rPGZMBaEKHmY67zWaOl3
i3pUMws18PfEgw3dkxVhBpz46pSQoj/iD4SiSNo0HVCMffXkasrTwtomcCiL9RypDVN8GGojS0jx
AWEx+viiXnE1qHrHic60gqcuwofHHO7jdUIldqjbbCagG+opgx+A3s2N1Xvx8wfIL/CnOEsrbYaY
EiJ1ICnR6utGJYHeRvf6yZbct9Mwj+CsC4KRo17G42hRzSnh1a7VHBORdnd8btoaPhaG8j4DnWGr
UBNyAPOV3Y+Po93xatiE3SK7hLKOM4sTH89UTHvhvmtGNm2NX0S5EPQYqMKiCqgjCv0SsSf3Wwks
jAWqkPkpJiRx/ZQgyjY4EEXHNwKJGzvViY5IhpmNSzUa/5qp2bRGVwaS/JK9eDHLJ5DVmXCQu4Wl
RIdycC0T0+4kX2VPIgDipCIZcxfxYVaUhbFyJ+/UunG+ciV3RPV3zvgPjSbZSJV1pNURlGj6HluS
c63sG51rzUChIDOHKndLWcyH2UOVAK8yXBKsIUgN8z4qGCTnO7fYfe1cfV3H6KchyiJgIEMrmEbB
z4grX+xyS4DG7MDodK/4gnyZUmn3i8AH3KnJhxcpwHbcsbuY4ozN7613wnv9gI6kwhgSDVFhwA0K
6GF1gnGh+st2+KE1CjZCUEHxkt5JNy+1hOEer/q1a+MO/6o/+3bz6daZIqdmGyg3eosXuGXXbptw
gFENA5gfO47AJJ4LQFUiCJNLoPMWaepTgYyOBc8k3NyAqD06K3u/wKSmNmKIZt57PoMENyahn5np
7Uk4MVy/xYshU7eHeW01ecP8u3jXQYb7tIxoSxFOZ4oezXIYrHYtwANQ/Q8ne/e9ukDKMLaVW3AG
TfZK/cwIrnjwwzzzk/H7zKFbtV3nUbtNC5FTY8ZYEQOC5jNM/dG+t/h5vOAMg6ESLMcnWpddd+Ee
a/tetbsIGFVwjrKRA9OXmQBAbDa+pSNMxH+YNwabO6zIYY5Hjw0zwgYafpXWrBpuUX2ouHSki/21
RgmY3e9kQW/9ii87Rj84BVVnvDlyltYoA4B4T5KRwZLUi8vzqHhxY2tKPPOu0XN5DBze2e4eYxys
wFSbSe/beESfkVxsNmCw2MqUwjIY9fL+ctPGpcEf5w3TJFL+TMK0sYdOik/QqXOdf2Aad5onPBCy
cVbS3LGigfteFux3vSzvFKdld98ur25E/eFzF92q1K6LtsWUp8XAzgvug8qO4ZnW+gyX8LZ380L3
vXACA9YoEmC4njjFMqEN7wHrFTurfT6/GnVTXh7Zdfviy17+dUtfPPSt1bMQvzSGTIPN7r2I75pc
SjiBv0pu1ewV4Gj8AVOgSoS3+vVO9xbkzOOpdn01M1hTO1LH+pWs+9a5N9373uc1Cvuyazxqr9R/
AAQ/6mUnMr8dA2YArSo65fbqSBJqB3eU5c08b1VbF0o4G1jXwloNz7Pxww5ve31aHBFKPTILKA55
14T+tguNhtlK2otOkZZ26he+taI5Ya5yfed4It8Z97Bc8XaL4HB2Syso+5Q5N1rCGEXCkrn19vS1
tUw1fh7Rw9d7nbfJ1kaOvsr6Bz0LTiW43JoJOsOLW0y99D1joBZFmFyrz87w6oRvhtFhy4hpZStN
vdeEMdmJIUrsPfVAtTm5AH2i2+bKqmFN12NkyW3EhKTGKZUHKLoICMvbApb9UdbvOsMdcziO7f7e
L3+nqFg+DolRd6Ugk1Xc1Q2R6dvNemabc+aLZR0saUa7FdFdm2BZGHWl7oNyjsKSC1LGuqx/cn9H
ema41Xtkfep0Px6NM8kHweNAWsoiGys8Wjw7dxOuBMbs5NSDYvqYXA+dbxffXzM4Gp63m5l/j2KU
YQpAmtHFXtSrxpqHh6/miFfdHaMcE5fC6EntthuVIV1wENY2ZdpZw/M32DNDPBk8SZJ9kBqIqJBs
GVQVxNUxNmdG7fToWZ28/4HpaEScFXbA4URz79PAP5w2KSHZxNC0Uopv6z9GquQVP+E+K/EyOqVW
tYpE9tm8dK1L6BT8N/O0OmfPf19r5fbaqbgePlXpxDvfvF46eS+/jZ1dP8fXZ9cc3Yymbfuvzduq
35hI4Ljf2sNyv5BYM+bn+I8oQ71lkU3TUguKgCSdM82S1jmrD75uLZmXiqH5jYuf8HGK3mm42/mn
K2qG0Q1eYZw2nw+/0PuDFl50k7Z3JTlwvNwZLHb+Bb4U6TChDoNdEoCy6xT94GYHt0Xne2xWsQV4
e0VCKbyXxzQJUqw0Jp/lnnYydocYgxqDXR098t9h9W5WosvbY7sYM2O9e3tM0uumMPem+z6WILHu
9NU3uE0b6boRSYQpEuSETQO6bVC4UZxhwAb9lcpisXboPZ+GcI3Dc7xIghO9RAxkXr2/tEOrDDzp
hbppweHL6eG2A5ePX4Jc3TnH1uTgF1L3hDbLcnM0lMvkjddexpKB5G/PT/f4GFM75PPPZfAqDY+Q
bGLz78o+bFyhf8T37uMvKzd29WExmN//jkXk3sNqu8q0pesEc6NjLUOw8aR/20xuqhXeNIoYeFn0
i9NTeWV8w337rVGnbU6b+xHDPebucCyVV8mrmZvRKWtU7qvnvfV91G+LVrnYvJYbTseqLKGbf159
Y2Vegt2F4d0lz2GmTbVtfKgCXrF17fCunHlPe1VexM8n4GF1UKx2PrfulRBfdPlByhSzZ0f7Qtfu
WWfv3tQRc4ke2+Q4sYEsL/fe98XIWjOyk9W14u9gtSNDWRlVzU2Zo5yB7Hr9sngf13xWaLmGqekf
6XWW8paJKsjsOXdkU1/n78wgHK/Ue5V4lg+jp7XKqxP7koTW4Iqitdo6GrMSPM5klTyl6tpZq+r1
4FOE4FJ+HRogfmn3xAXSfh4Z9Sck2oVnvIMv5ceZNhVF+KF3g8RQz/vOEKkQ+FmbKhJmDcN2l/Cu
JxUoUYwj61rdJw1hzEcZ2KKKfsOBRaalGjNDk6lRCUJZpMB/zEq+BujZNZIc4M96vQ8AjrUwXokx
EVR0rwGw8GAER4wgXwponERFVBAxLm80czBW/NfgHqBYic+BTOBiNDQo8GvqYWpGGuFmTNtO9rVS
eUhzhEyQutUJfCRYgx7GuzgjJzgGEdRdjMXbtBd2oY87Gc2SmdhmatsNtjVg9HGjRxP/SxMa0lQg
1q88eGD9D2QiKL0OvkbqWIQvTCw12UQfkGuQekektYW6iXo7yTisKUVus4p0SVFe1ejl81/lSvAt
xfmWhwpXH776GB9p+gKKBvu+QbHsEHbd8vTJEl+DDCTi7GrQlMGzNz7X2p/2e/3qJyBV4zfSloN3
weZ9nJu1KqyUY2jDb2JyUTXM0xpJypGC4uSTMXzdYy/xsru7g6Vf9pLRDhieHUqKSJnGHdwRiV3b
9gxSzmP0NLGF4jS0uBdAWLzo8gvS0TJ55ickMPhvNF88PHcv+bhHO7jQJYTzioFiJ2meGYTIvzFv
pmXv3duX9/QfqwWOL/xcUnV31Djo1pFBP9zKKXwbEV9hcBMiS9Q4xzoSinL03naOH9e/ViN7itkQ
mqJys4RRApY7XA9P4OR+RXHe+MKMaNii/e6CF6MqpweaMJBvzu7b8TIIR1sm3CxeffPUrNr9fRcD
mxwa8cM99R8cjHdm1gIntfKKW7JQ2n2WjFD6FgKoTU6LCendPbXt7DSxh4sRaY3/nVcP1MiH/p07
M8XehkPSXRear0pkNEavfjnETJ0s80sBjvFNWB3aVAVg7KZXOUT3N3B0bWEGjWPrxIyYtT281W5U
BYc6a2RBjrrQRNkixnHv7KcmB8Jrjlp1N9i3rllU/vo3cs0apmYGdICPSC0ODYsTshwbpx4YJBiU
NZ9cO+Z3MQi8d/krn2pWVIRWgdQnXZqz8/RAP4ZTbZWtoHrsX1HpzYis/bNWtl0kFXgRUDvbgMcj
+hVwQAHFXvELMdWw2jxbrvP9kQo59x1cQFEmVDtlHhD4Qe5hkJU90uUCqWTJNWeLICMWMUILoWHF
45Ygfbe2STftv0f4p9CypzF3v/ivRZxPT+0FYlpvWQofRKmwVHtaAH0k0lFh+sVf4coBOE5AHUIr
yKyanfh5w+2cNpgCrz8VtwCN1HJDxhDD6hTHh3Sg1M1AsthN8LJKPANtoRQUXnQM1+cRwStdLkq1
r+F6lWPk7cSucHHqo36AKBJsoZX291Hl4GeJm9Ic3VTq+6NfsfxyPz8GpUI9qwTHVrVe6a6fZF74
ITHzCEmVaK9vzjB4Psvjznu1bDqvjYzpdRvvzWgsippJ7bu83AOjAdEXBXV4IeMGPYzgzsLgS4PP
5MqnCemVMBARstiBmdhJQMJWBujS0FPr5D9btHhebvhZLskFzZt/hdXhPRIqztDMOoVRmYQBqW3R
tZBTXThFPtyBnX8n0Xj6Keqj8+RcjC7rRx6YW/vLMEziLGOBO+YiKC5a+Q0RMGLjDqOQEZo+V4hP
1+VmNQvwjXGUj++6dyAtRl7s20TSPPqanMXFd3SE8g+evUrG1t2HZlFulPE3994YcUASuXvFoo/f
oOPt1p8nZOD46146+6B0cqG84O5psm48HF9O+Tewb2RNrgjSRxxtGdCQy03aQTQ+osSsVaA2a/Jf
Pvw0F9AOQ3NQCBc0gm6+dXGtr3+E5Nuz2Pl6PuCAFzpm+GEMSvMBwQZJzXH4jRNmJJpM3sp5ktoL
ysc+vHzmhj+jbGkO7aKb40CxcuYpKpx9szyqwqx5yXe3DA3Zcrl31uRba7DxG5WXv0Dh3cpKUnyy
/AGHcCMuO2FMWeiAzoYXJl/1HNrPdLShlBnzR5Um/f4F8lIeZxrt2qyUvFs/hbl9uuOX+hkNPr20
bjWthvUhD8KaGWNGoGb4qhW3k9WwIQVzTZApMiTXIbbdaN+vKsQNZmegNLTN4XuaIFjqnQoRsPvh
7m6KABrYh4N9GxkYQDFz35lrsI3oNgxA/1FCXWvNU/0wFFqSyn+SKdLxa2Q1/87MvVjgkfEl1/eq
VzalCXhVihdvb1bofR+1Us+EzY5uzXNKGsxiPryUPuyze0JvjOsSjI7oMzEnthkkhDuUDgye794R
iaXMDY6rf9CE3yFBiYqAxKAidYn/WBvjRfTM3Ud9P8vW8twzOseymxAtuV+rDN9MlFivqJyF1bmd
o+H85V1ArhH4cik2oG5GbF4GsjxyZt57GV7WRu1o1KOYtjEQ8XlQnlq7KGlfEbVA2mHznWsHgvK7
aZcJ8O2sGJ0RRDx7acnPWulgT+rGs1X1rnmQtO1Njhay//lj5hk+bzxxm/Kd5CGbe56ke00DgRmr
wYzuwaJfStxq9z4w0c5gJlE41Y79m18Bw7m6+5tHS8nAAZJvv3VwFPfJzQ8djvzNe33sJ+QTjy+Z
wxPct3561kh+8f/g3Iut5nH+apVGZA3UG8d2sVL7LuL9NQLjrmjmLA+5DUJpBybG4kmLAM/GFE1+
ZC058UABDsiAMV6j1NlThbOhEbft4xK5JZMT4Qb55mw/4uoG6fKD81nBPY8unfWTEfK1FAQUjRWC
rpd/H+/62TBHZlTsX6PilczJnB18a8JnbO8Sl/0jbW0AceeIQWrqFneEECrtFtc6uBl+/nTjv9nj
L/eK0z0t4AINAPwQ2m0rPO7g7Lxh8uAOSSUCtsG8SZ/q4uHyT87NbdvpX/Jn0Mk/NW9vfEudBUkH
2yQsPE7uQgxwQAtcmrgtnEXP+ihdX3wy0wN+zocJCv1XuGhBI+xx/fPdKbbmu0d4h5YX3gErjzxD
0fvm51g/mIEJq8S9I5C9walAsADJwK0RTS6E0kr8coJjMezhhMklSu5/zNBsLPprbIqPngFIoDDK
erOALqAWINYGJl9Ims4XBocwXV7pIboF+jMtK+cUKBf8uAi8xLCKjZLQe+fL5hzZIHODgTE5kcxx
TG4Lfq2xhuoBvWwpHokAe/hi0wq8XX2cY4A6o7IZvTmTN+/6AjI3JwasB1SN7isDLrPgnGYkuHe8
C45z3qSPIE5LQ7egwcv85HnKf3ek8VA1w8qGW5e0diHzeaTtQgYTIeQVq6RxbxTWEDEvbg+g7e1W
b/OX7eUYmC6oGLmFd+rs/Bttq93xs4aPy2hfJx0EF2Ts5gl1PlgP1h33kMNnxiYuXPDLykDDix1x
9ko5QPB3xngr6pFu7qaWBlbSY2Ui1RU4nr71sPPBO6ovL5vXE5IytMF9izJd7hfJVk2cB/TXeenr
7R2PKPeJyy6l52zRuf6RdBKxtkWfvVpAQO8d2H0r00Fr/6pQP7e/UqWXhvkYbpnTUKFgLGtpYyvr
dTLscvsywRr/6F2zMPUODELFi4s8NwcfZZhoAUT7OiRrNYG1IOenzDJFps57uLvJmJQcjRY1kne5
+evCuncka/WuNhGILL43OHQyTn09Afjdc+icOpiwhkAv8lp3uMfwTDrbQXmJ0fexxcBcJreffOTb
iVecnCDsikU8OG7O+I8WCKcwqiCoIIc5o0ZwHx8PpduyDrh16smKyYBc476Gc2t77SJTgPDB91qR
rZmTYjB/fDjj/AdB8g1p//qeu0Vaqq5R1ehkEadSGMVIyptPyq1mo1QWzWa7x+VDqm9ebYDqEW0v
TgZ/VTcZtnj7KpNEZTInZr4THYcmEompWfLm32CZv8hT63xaeFM3M0qaL/gdSZsqYJpN/dPDHe+j
2nEDK8pwybhxeznwjVLTpu3Ou1WakGiRT/jIxEx43cjX7PobXWqxNaaUISHgLoyrH8x9fNhNo8Gd
FG+LtT/9v5HhYAd/8B/IudKXNzoGx1gzC/RYDsi5YqsxqO3jwf5NSVqrFjhZ0WlBiWJQDA5BTYA+
NuJr/Hv4PkEyRls+y7fAPaRFtUYhBHuuVzs2cqP89xgUOhWkWcGLlEu1ZSFqP9d3IJz84tPwFLUK
5XQMhZKRgE9oBbSqGVJviK8QDr9SANDEe8HzliYykWlCvb+LqPf3Mv7ebXAhMc7w1n60tc3h5fO0
FNrlAnwRBspBuKQSULzvFofp7ClPpO/bo3qr7x/0WNKkBdtfs75WszjL/PSFUfG+/2CaiQZtnRiy
s/Nwfo+8Gv44QfAYt/EEiQHNNceq6Ld52FZmm0yJlo07s7eHYXMBq6xl03M4DS9gkk8eREA2XD+G
DIQAc7rTNKdOJ2FEGc+QAsH/nJ7B5xPYlea3AcUwd4IEGpOfgZZurmemSeTzQlyo+FVovsHfuy53
ZcpUn3OOA09PD4UzsfjsZbRQccbyHRTJKXTFG4+rG1jTrBjPiLF/D4zuMXdZO96tZsaTHQNsqiRa
hTn5xe97bwCCIh4X/RM50jZ9x+c8mB1mOJPcWIx8HP+V2Rq41UvE96HVlDUZELDkcQVbGAHkRoSU
xgPGuzOdgYLhrXN2jVVGsCcBaFI2ktdc/HedknYVqxkyKBNmApO8rE09+UA2VXAbRSd0RLEnOf6J
AqeMvZ3eXbNpBPN0y7Nyapd4KND76dSpwOMDOmUSyDaBxtWlEE2cYB/nxfDlNMET3pC1Ocy8G3Ou
D9PRX2FrFN17tyQTk8F3+dgsILzVCt1CV2pqhtOaga0hZDyEQMSHqNi+1aqMcB5SJ2rGQm/Rpn7O
otGMHi2gEvGKMcDBsQNfpk6HCWoC2CdaSUi/ph0DU92OQXQBv/dfSQAdrd8Z0nKkTUln7bHnsKC0
TypRGekGE95xz+EhhiphQUC/4GWmFvAR+ME74CPg4cyxemzLzKxTZkW2wqj6Ij5QGDy4rzzYg2TB
M9lHaZ2uGmY072FbosYaSxCtS93FAxnIdvB3IEUsAWiRFsavk2st73D3PcBkjoToBCPxyhDfBmnU
INXoBZuBKOSVu4P/oQIL3hQDJDhpNQqe3RFbQnkUZUsJfiXHkbyF3i46vuvY7kVku9+VTWldJYsp
TpnVxg+T4rcUfF5MltrHz0N494063JgPABwX3653oUjOSnHJAa30b8PXpz/jKSgVKeFuyA8cv/3u
Doq1T+/ltfc1eytn+B1+JNxThPNbGAhfn+SUxK2+3c9vHYYx8Ny2d5AcxuxBCoDbo1UA13Qrr6XD
iR9hygN/BRzi487uhZZ84RPHx/Hg0x9cewPryUkKsBQdy7xqqmEtnW3KflivG4tdp/QOxgg7q8P1
1wlvS1srfaQ7bUm8P87X0y+JhQiwbMiunkOQjEMDsc8b4qd2cJnS5lrHBID5vkHP8cooUd1MsICE
uQMA7xN1PiMVNO4O8ghzSoOi0X/tEKx+CXhT+xJ/MCjzKAfI1JNePiqdgrhY4OjZu5fB9r0s9xfB
aZJ1gbvsxic04su4iplGyqFIHZnNsuhPuOVrTNJSOcGEyXBjcA94UKF0vC7p197UZdf2fG+Ir6AS
Oy8l4GPhIXIkmhY3TV2KXnRyDLN9waI4xBdqqOGinn64sR9Y33JpO8GJvO1Q5jjb9zWY33K3dZyW
/By/2SYK6OYOf8xiEIpoeYPJKeq3fQvoxTDDE+UAydnwgWqBjphvIeyxveham6TT5plY2tu3Ockc
d48KIGxb4Ap3P7LhqMhsC75mKHLJcQbXcviMhpCu9Gi65UJUYGSwqFdQCJhnQUpdgSGeRjCYvylO
JuU0ztQ/xn7j4tZNItbwJUT5votpqjFRdGV0y00cUxkZCPjbOfphOhKp79Cjhz28DpjvlbuXOakB
jh/u9QMfNx0n73gO6bM+vLcI6uGrCRb48bEDIKW4BmnOWPTSnr+/D0jLRdR2AKKm962Izaf2vPNt
IzfgEwOClSEXxjegCW5Iye/M75D1hVs1cD9YlibJ4Dw4gyAmAz4FQy3ErswL0McQDg8Itqd6FZCh
mwalb1h1H/ieYZ2N48AZ9bVgKQSFfdKrdw8MAhFw0U+efpXGYNmd20qVqo3wtvOWeCSTiXCNPiCW
26kjbQIUclu/YYaiE8sllf0pOZ8x4g5AFnQ4DqEMeOmI3YS7E58GzSbdEl7250st4gc8000/a/SX
2l+my3cOpWvlUn5b8eyHfbqFG2iEaF9/jCBwLS/psNfmF2Yrm0u6ShpQjql8dOklzBgoI5MvGXCD
Poyxda8Qpl78+VlLC4p/DJ1C74bxAHrJ9BIvtuSShwATGwxTakaOsz5b53uE8+GkXlgPM7q55zDh
7neeG+PmpZlraV1FT6rRjG4lS3H5xNTE+qZRdbmxc3pJ5wEnXl878+x/2B3Atp91jqbWwAHEeyGr
REggaUFpaPsPzA/k1mDEh7/zPtjbAdnWfD8zOJ0fcJucP5orzz4w5YdPv8j8W79AI+jzP5rOa1lV
bAvDT0SVGb0lRwGz3liyzIIiBsSn72+4q2udPt17r6QwmXOMf/zBXmM+8zSjNs/X+U8BkmwYAJHw
I+HqUlPSgIBeZPw9RbZewJ3QnmBAAHe8mlTWDdQL437mILsxUoc6CiOUpuUzIlGFLaINcNrST119
13E7S2hEkcSQVLv0/JfeVsLbJse90hlRY6yDczHkOaHIeR+8Bt+71pxzMJwyORj+olTjfAESo5qf
l8WLUHh83zLBliHxjb7bP6ejw25Q+tSK6lqHlg2gKp72L9IAGCJw9HHr8UqFvEF7p7cYHIhUkL92
716Kt+nBuRw0LpJRKeZKWZQuMHQxsAfUGR3iq/htmorHLvoNRFde2oIiM30luJQsFS26ey32FpPW
Jr5xZ2zh2q/YyzZ0DjQiq0mUr4RL1uDx/6mGD0LIxcRLQTEEXC2K7ceNlfYBSx0zT6VVUbHG4L1w
teH1GvnugT3pZYDeaASdJj4dzMYYDuUWWS5VOPxE2FylERzi58ysg7M2mOFjoNz0dXrK9Da0R+Nm
VSewtxasKZZ00rcawSXGuU4rZozXw0DbjDlIBgI+0gKjJkSsSTOdDPNtMyP+se+MH3hy9vReejG8
dZ9x1mVB/w8YSeF6td+ke3F0X3r2L3/pZF0iBqYHMAMdXAgpn01nYFwWU5WKr8MgrL2vSaOgwKR0
eEhSxEcxhxhgDAfU1S+3T31bYMiGVbV3bZjv5BF1nBc6FL0DixIAar/9LgHq0a4pbn7hDCZ+w5x+
Q0/96qeHgX36QVz6mvAI2rxxQIja3dRkSW/KYfewGKCQbjPovWp0yBz4tXWID3H/T2LKoFPWFFRq
joukmoh75JshZMiceHFVuGTiu8d5W1GFG/PiMWLLIU2QYqap9xb112KYVruec3cS52mDEdNImzhn
GP/oLt99jmoSXKgJJ9eEiEJR086ZIFLT32RMKPM4gLKvfhzhNwbKA3sFBYAISVTvsFz/3VzAIdEX
XqCTdYRVx+/oD5Fi+XV8OJsdsiR4gU3YR037FFN/sy4phy4FN+KwGDeQh+zIN5NhmfifXHio5m3m
GWh/cVPBT0C7YHfT0h8FRa6rOE23O+lum1d99vAARmiw96fN21hYzSAibf6ElGgVlkERMHzed8f4
iPYWw+Zs89S703Fp03JKZXQHHGmtCqRXV5eDCssAlDuJn4xzhqpnMoGpOH3GbhbNxUbdiC7uIXXc
3RpTtHs3JsDaAHYiU3jk9fr0ynhVPUSMERkm3pbeYN8EoT9pFIBTY1vVxkvVyNRKb3PaZ2p3Y+DU
4GOt5O4OzxtzSH7YjYk3IX0SGYOHJq3Cb2shoZ5yBQYSLpkQrVGmgTp34iw9ky7zNuMqfliBsgrq
G9wHY3l8oM2ED8M0fc6yZpSreBticW/BcImWmbsJhrp50GU8nG6fpc8ggXRlEhXArIbFaA1Vzqko
M2t2gq75glWGFZsGc+Vd6EzlybcHbtBeZCsR4imE6rzSJOgKqaMkbElDHIZN3DUY0YwQFh4wN2yC
ucATh+THDjI55drkYo5s5bxAFAyN2gsCkY+eqIEZ+j7w7ocCJ9a/bdUIIJee9JeCIrYCbVqapvdD
1vaHwthnXjN86u3ZE8K15b1Xl4XXBG0y3ok5zUYvaCI0Gdv2LG+TU8mbkrDac2bUNHko1ts9/Qu3
Bu+sNDdKkc5lNDjeEh4CG1mbt4sudcmyGYDNXSxBesBsuEnUljKm2DfPZhY6dCc5DMoGTzW5ZKxp
rWLWbl08KqyE3T3i0IPd436ASw6bFx755nVSmyvojIT6Qe7b9QZ6/dBq5BXa5WbWyPJu9tstJ2/3
0bMUzaqHqAUuSduBeI6Sei4kJIB9axdzWuPcflIhC7O/tydZ31H+TngYzhp3XSnxncjqcdVwO5XR
wiMLPVy/tLLSaDU9nFKYW5gvtgsEi0VF1e/TO4gh2RsYhgp/oeKSNXA+Nqjy/uFsD4UJFgfIamMG
MEMg+F2UPGQ1Q2hv0WXL0CiN3x3+/TnYXYqpN1BSxxMnv1pfoRHkKsSs4I/jDoYTObwzBtkWTGpK
wc0iROg2cMIIhwuzG0ThdcK1wx4I9+hs36GBLTJhlzb0NoJy1WrlGPX3g/s5/eIJor1e2nXfLDUl
WXoPFKlNfYhmOScL7TUV2SSHk6ltRBlZazyqRAa2vWVpwiRDPDEaUTaPcIQ1SsauO2p5iP8XaBuB
Nky83JDoYeGK4+qwjFvbF0uTKCGy++i3k7E+hEMfiN/vx6H6QIScI88RtOhgYj+RIZ9gTJ5+3LZj
ybsxTSVBjVdmxieZM3eBqby6G2yOwi7GHE9DEIOyjT6Hb1MWpxF63Uehs1JChePSuvMsGieVLUJv
DfNUJR1JR6CYY+b/3lIAa+riMRM0saROExnXqgHRG9u/kmpPCMjVKFI0kHxKZTocxMUTCtEbEDVc
M7Y7ZvkTvkRq4cHivA3BGY3EyQ0Hd7MZRXLW0c9xgxIjTUUO1fQvF3EcBzclko6w4SZgof7meXbU
RnDXvqwISguOexxPjrkF22G1ouUOo64vsVHvOM2RbZ78qJpSjfpPCr52EKmLw1ckflecFd4wEiw1
aiIzbJZk68iurxJKxvIJVE2JPiUE/HXNcqt1vF99MPy+sVn75LpXzrY3bKAmv3mksCo41DWG/cxu
ZUbFicR3vOH+9nlQqp4G5yGbtPGpAYub9L3+a9SuKYVBoqyGrgL+2H5vuk3I3Jaj3QHG9MOPXGgV
JRUeZXeI39EVGR3EbJEFpBe2ffyGsakX+8Lu+HXUu9HL7GCfdqQ838ulKCf1MAVqwZTDjbLxBUPj
dxy1CJsevmav2Srjlr63XNcdVGaxjtPg7GkANrDaLolUbBhfGYM1kp4c+E/QHot2a7Im+/CEASkR
u0gDbm+3A985Q/DRFo/0V2U3YjAh9m3nrq9fEJYPIdRBjpood/pXU304qzKglrd9AuAcrw9n5iQB
aGPHSbpjtovaAcDCM8Ehfc1rtbQhA839cuiME3ShKngMkUWl8ZufXDRc12QlvrfkOYJQ39E5dnFT
+aIWunj3txGFJCl0o769uuMBKGFC9F6nj+wRhjq/rGhs10QTMJ6gsrVI8tE7rGgebOxDIGIZZTfi
GnIxBIEWHeFxwU7D1N//IkX8hUAgONGea2uFGxAUGoMNiXd60q5qqFJ5nWnzSNXmF3bABLWcWSIO
qb+G8NI3Vm3aTr6HSB8GzPKhWvyBHe2zTVNW7G87gzPLw7YwxGwGL3xsYbgfRZS+sBFoanWY8vMC
K41cyPOuhRlyOGuxFPgwjAWLycDDAOWjIesnamOTJ7lsXX8iSip6r3SUSyfB88Z98yQgG/XcQI9p
32yif0SJtbvORV3KjIp3xnVGLsIrw1ADeEFkC6yvC10VEpCxfBffMOC7YKTStzLExrXAitYeT7Zk
99D88XvT/iaVnyWiQAzf0LQ0U1ljv2uNvXMV4gwKoHCHQQR6IjflXoONsMUgQ7UmtNJ8LZoAK3zp
RmggWymwgBJ1H4pWfYcUQHQCIut6Yx1h1gslhIEZZ74bNjyE8YuPFbIqHlz0SC4zY1icjRjCHf/E
NegTwFQC2BcdMI90zZhhdZ6U7OrYssjZQwu6WnGmsMfQJFOkgCqZLS8kVyMCx2HaUetopiP8JTG6
w4mW/gopzirMJiG7Dj+anoyhEsod0Rtnsfy3yj+LHOG2xHMtQtwjiLrAeFyC1VYRtlRfrroylLJo
5IrqE9ndSM4hgQcedNdcUc42pHhhPLKf3ggkR0SScptYs447IauBgT1GE7UZRi9bHERZV7f9P9OA
36/lquDfq3FSQrOyBS4bjF/7a7DOjCczP06Ivo7jEJSyL8zpk3abcZn+jnHTOkHh+meIUevGAjNT
g+QyGF6SK6aOj1jdQf/JXH6K+Dq2GXZ+LIVp4/htHZDYWLMtdcCsPYYTFhaBiN25yiEvkZqb/bm/
OrovCM9ac3wO7kddcT7Rac8Iqa3VDJYJF4OsiG8k0ntAAJpWee++vPu+0d8CQ5fpL+edUQpS1VMo
5mjtlOvhSTHc9m+eqGOQvGgRnLURrDm2wPf8rjgdxVm/zYzgo3TQYM1ecduRorQM0IdgQHY0yvSZ
HqPP/D69r94TBRBs+dyqEAgLkBPV5yF4EnzWdB4hKhI0y3eWayP8upxmfgOhlgiwyKpN18szmzba
149fwWhL2WvmeZInJbsKpysaMFklmE7+kb2ZEh5DzOH4Hk6gYo2IS4tXK2wo8erReF93PbzgPjBb
8KyMMEKE4yfND4OEejjQfDFD/FrRj+8F7HGMKo/9FT9ioA0k3BnjqYfVHRY0X12qbclTbPoPTMcJ
+vBJpIViOrpPJ8iwcJDZCf7RPmiFIxeVfh7ePdk4J+9K40UYCANhtGAvezBaU+ogA6LyboyFp9vc
fz1UmeBjDkbUQU5wFg9v0z6nd5r0vZI0fPAS+sfRlwsHfoNZOE0ZiASZOo1hpRcEsPVQ9jWN9TL3
Dn4z/aa36QDElu1DNY9pvS3TCglOl1F0sf8m39HHe6B4QhcVlcwYMUbC6hInj7TF5ApE87WsmXEH
jNPmsh9m9zFM78GwxW4CEjyF302IqtFO3t5xc3D5Q89tVNpjxwu8Y0BPI4g+Ch8mHdd9fMBrvfp7
ZkarbRTwBrZtTNsgoqb5rqWaDcXFSMD8wtBbcqnQFJ1v7qm2DyustW/ogTEo+estVB4PFFQQSpeX
BSSJ76bzh0m3mgx4EciW2cCmjJxGA+/JZ/LgAEF1f5g8gvf+zfRskc0KyKmX+Lk/AAh6pwlTO7O3
/ZALC8viRZonjwjDsw+N+8cMurbJ6K/Q9LurAGp8sJz/mB18ykm+EKWouCJV6Er/Akb4WRrHQQPH
/+GwZ0G11lsac7EP0fDZ6r27j3OjP2egSFa5/iCujBJ3UxA1Sp4gDHecrxoW3SwUejpeWOhsKXyS
WpxmXrzkGdgLE/hoFuGYmlny4o6wjaePmG5LrKagsDHl7LNN1fj5VsRJsVsOGbjjFgd2y+kDGZQF
iSUuNn1CgMaHp6OXrtRSbWBv2SnY8SWvUs5jgspgyJkdTuSIvf5t9G1hOkBCfmK3V5krgzIzdzhw
qGU504CvoFdzflEiNDlZ7zZzBKqInL9J8RGWn5uKLc9pyKmD3/PdbEZPS1xmxQRDMnOfeH0CLaBG
xAud00VsEQqauYZ+jCkZSY96zcTLb80rwUC1vSg4foBvcFuFB2+LZTQKB0fxxeG0q9We1LILEDpO
S+BBqkjy1S6g3uI4JO+Bw4fpIiwAgUNmGfkF4rLxgPggb1gaJFJlEIFG4uUOCo+kUK7Jv3KF/QM8
viT3l//iOyBDwND754YsY2teJ99UDfHBlBOedp7KR45Y08XwOuTY+3fQAfTSXUD74bCJfoU/OaFA
wPplmA/lx4tHnxy2MAaxOZSAUSkda7klycc4Dc8TSWUUtgJkN05f8UuTr4ferP+MZiiusUjRZ2It
8rUWoeMPjK0v9zJk51yEsMprGtPEwDsHJo4kn4uPKf2I+Nf4OFcLQAjE5ehjskJeGrHoB2MAkgJj
+0c8B0QEltvDzbqlYGy4myy4l9xBYOwXDr6wDeETQPXxmYkxpebz/tYZk06JNd1Y3yfY242dscdY
kOAaqtrCZlBGy2pUwDmGo290YtKdMVM7fQ/C9JLQZOvF7/nnmuq/9O03Ptr0zQ9v24OFIk7DN/66
y9s4zWe8sxdTNR/qhxivMIxjuCYuw1jqZfb2Ns/TSlPddsyf4DwpuLPiiItxuE13JhqvPZdIrsEx
lHyCCucsolZqTgp+vngr7EEvuSAllwEZodZxSiI1BjPwMbhG4iMEKuiIn80WI5UzNq98seLivsVg
SeskYn/+0sT6Dwaz07JhFX2sloRwoRb7GtSnK7x2oDOdg+0+aWvWY/TvUQW5D/jMzzNE9SOqaHUh
dXSLigzMaiasHVk4v8gx8uVkEXckew4vYG6CFBZuRO/A74NYKlmhq/AMuB1CUKSGHmm2jdSF4d1E
HFfgRMaozJk6MTQxBjhPPlja4tDBBkKhES0Mw7+lSaHjiAQ1FOdDAKuF74ynQ0wFGTTvx6XOvvcx
l57OWFUbm8sgfmqBZuL5J5uB3CYKfLHxwtVoRLtO/ReGkzSkVeZ1RdiATR7aepayt1CjSDdDYYxF
SLXDbIMZkFR6cYx96k6a7S+TCvFX864eIKMLM+tl3Nksl5tlE2LiPfiYHxPuA5SNZR+M2gxshjsy
aaLbye3d3xysb+3wQ6S4vPOZXabBGDmwzwcjdxQEDJ9dxBeeGcRIBXEL7PyuUEqpP/z57xwcMVmP
3r/qOGy7lHZP6/NHg93yXjy47KnbBVy1kLW0dUDwC33s6c52hrLod/PqWf6rjmWreC9uMxmmKdyy
KJUdVvYVVPUecBWv7iZjJoTv4scxYeDpp1Iu50xlxUREAlEowmgNOJ5J/h0zxquQy7+Z6aBBl/qY
orrNnk0DxrYo032ZY/PI+YMlEwCLzQHf56OGHWXCvB1KCEQiMVfmtf8+9/IrEFYI6zIvuOoZUhcV
u/Qz5BPx4prNFo4D3iGRONADFdwmxU1dEirlicA0HzpxG4kjbBOxosSBfDKhlplLgy4h0BDL6cGp
08S6RNGv6WEHqTy3e0vegL92gXRzZlUiP27KwFpCXqVzZLOWUWaEpIq/U1BSF1LNMGN2Prx7oWXQ
Ctq4fXofTS6Mwg45HTHlW1NAS2QiExsPg0Qca/kJ9PSSnPx1/s1WZSh2osmjJ+HiymeOtG20ypIV
JqchnZX14eVJDI2E1onbmtiSyH+JcVffiBsuJN25jKsR/i/7xmHax8ADL0hupkzRxPujR2veMpvG
a/jc8gS42sZkqLbGC0CKRaRhVGTibSp2FxSsK2K25K/++Tt0zX6AkJRR9mgC3VLTTM8O6OX43gFu
kR16qdI54Rj3RXxOrEUr5v+JyRugaVfkuywrtSzNhhVl2n/xjoX+RpU1MH9SeOwnD7gZgONRBf8f
Z3f59+1LxVSxkBmAVJ9pwEHi5IO2gjk+b/LnEkGAKG8VoHCgj9ThKWzntCxgklgKYI3AF6mjU3iY
Hi3sl31prw8Y/AnXDp46/8ARWkUd3SJS9s8kNWguAKVYLEOWsjtSVRKZhOtyOWdpDAejAV2zGNiR
vZWKu9BIbHNO2oSjOefAlIQeayLXyLT5TSdc1X8J6pIVdDBH0gh8HWmdpFk/j/MpK5TVII4WR/H4
8cWhhxURsqQqtEESC8gW2mTrpn+ngeX5pI+XQTf3ESIFIjRJle0GHTPn4+uS2MAmSDgy3aqUQiAi
KRXJApz5TGHT/VVjnOcyFJAPqWqkFHvw08Q2WPYrMB2miWYBToCgyOxipiEnAOINao6PJcapP84O
VnoEV4i1F3UTDdGiHbWS94DDZU3ztJDTc8bDK8UFRdPPQNYHhflXZsDf4ue0KIA+1mH4oh+RkiX0
twblFQmoC9YMh4yUHlxR1445QMzbiv4Sz7gRbvVng/gGCY9umNjICaVgIki2eD9IxSWOZUc9lDzT
D0EEPaobHma4LBCf8YMTGuRL7pjgsWBcXCUyyl76YkUC2gQ8qGPYgW2PoF70Z89YVgwsdIuicEHp
mEhVtIgsTi8gM4EQsIzCIIotwhxNLHALal05dIBZeqBBR5aKAFlyyuxwVBSfzXnMOpJd4bI6ji8s
o8wa/T4PSCgelXKnxeTktxOvqMPZXwEq9Ifd9sU2W8wwpeVks8fLmqebFcGP89gvlmIjxXezi0hy
J/sI9TVLcCfWI7IpyGYjNkt0aGxB7PArMZySI1kMwdMOux3Htuzrk3/kCNnJxItJPL/+5WKITZgs
MUA7KUqFYFIaNfbvcrtxRWYVNmQWTpEhd2TCvaI0Fp8UfongUlwSwaqv8roFwxI/ORTWvEcpvMUX
mkacz9Fz8Q/fKT6gzCsABcBhXiMpqoV5QQgCVRgbktXkMggKKWDggDyFlaQrZJOXiaStMkt+DakT
3DduvrjIr/Xe6GZS0t7EEB6KjeR5c8NkQoG/pBShDQ9IBmRSUC35qatUFoI7GVGMczYMeJmpBPNO
Jq4JhyjQNHgyhEOBDsrVkVXJc/ur4zl35Y7gm27wbngsBTkTkelIbBC5SbpLfhN36l/udu+k12yH
GoACkjyUAptebnSZbzNeZnTQnCgL4Nxz/AnkiS9fWncNKtvbXOPa/KKhCTpJL8kmXWB49zJj3R/2
bbe+Os8lTdA3eL55X9kaTRyuJp8UGtDNhrCBDouBifeeHwJ1VRH1fdud/xgFRNWwSUdOTJvR2z2Z
g0FhfsPGNA89vURafuVsIs5opswUXFrnzL3bMJ+BqgbMItm5+0ACS+BiaC85TAZ4ijfrOj8SJvrd
N9w+FqXg+ajOz7rbZIwGNuu/yNrCwUflVpuqc98dI0vFY+bJto4HAqhVwzrh2VdYBV/1Mer9Oqxz
+z4b+BN2WpKdGtpEMbN5yTRCH3FobGGfRbkKMHULYXABhXSMpYwV65hBu6J/AJmaHPvF8uCc0fgy
Bx3nK1Rr/JViAEGdevpTUI6mSlr1tR29S/1A2kt4njHobebGwOsKJeWKnhY/Y5D4t43OHx06JhEP
Q2s9dVLUoNyoU8j32qmFk0pw/uprWq6W0TSHg90JcifW218byUSLcmmcASjvIFfCUh3gwBOdDCbd
Zx+NySP4U6fFFfuT4O4WSW5BWS1gtX67ekVchVKxcibPC6EoNx/F7+oy7s1fGJEUG3X/VHVGsHpn
8TSxryIFLL6yNN2MxF1JXDzEy5fLwA6vhPxtQ2zENGrgovyHaqBnm3UxuS8uzQC9frysYIVGBcwz
hpYd860aHzIGIlgZTx0vETgzejZ97rqwhBkD5m4+sPmaLn4RSlzMYHmiZj9DPnl6iJX4wdhlfK87
leyswTCbYYF80pS12WPCVBCJYzS91z18fsWQ40IR0No3v27rG/cgsyPOOh2ReDeX95qF9IVAyD1v
2v2reBHcg3WRvLGNysbrcvE6Q/RFgDvsXv37OWjSRLf1y8uu0Cww1T0HR1CiK+BPdOM0e2LV2deP
t+GH8ZOWYUtyXVYPtpzmpA9xoNv1iVBr0stneHzw/c9SCzpRbZGMazftD+DU4uM9yUt/WR8vg+I6
CHvRIHyaOIJgpCbun0+T2ov/h0gCr0RsoUuoJb2oH0mQI+M1why/cOS8HKVwse8m3WQ9luTdpl3W
QFLyi044lynhw6CRqCxxPGP2qbcg/kbt5ONVGIPJTyTYj/Wqhl8PIMutFie3ZA3AzAvb5JcdN4Gq
ZkavOWs9vAZ8k26ZKgoiD6ytFVUvasT+uX5nzkO1YmT5/mWcQFWilmJ9zw705hnMeV7j6WIcqvF5
bebskKcgK9PBY9NYr0r2WriTTBZucNj5YKZLqHOnjs+N5NpyvsOc7a5ptdZOJWRNGJs1UVtNXZh6
RC7eUfKRfihdSY/8brxNhpAL2lBPRRg4vm6witljmwa+aN//bj2HEXS7grb0tG5P+zyYP+6LvwIm
TDNANdhr/2XX+ADf7fPa9g+zrN0g1PhaavkgzHC4OE4LNjG3zX1uGji+dL/uesxteF79x+L7mvLz
1w2K0dJ3D9O11cOxikyAQ4C9IdUqSDupDA9HrYx11IOhuRdrh1aiotk6b26f+atE12pnPAiqkTdi
9bbtdUasxU9uPgfjDrsnaq6G6r5La4AMW+zoituwP9BQAt7/ekVyBjnI9vOv/en6rfMH7oIkErxJ
uflr2+I+g55Bm0OgXn0gzSetg6mGpYmi4SKPkj6c7rHgp6GipzbNdfQIMAovj/qJ9MeHwbP60qF9
iNNcLAQCdDwBAAMCqcusxCaWywRUdHYXbym9VhOxKqPwOnHyfzFZwN9v1YoycfSyX39cVAzhHDHv
OunzBygo5gV3iDzDDVim5EuzGC0sKNaYVPBI8NT0YJ0pU3FnaYcvdI/4XJnq9BDcgSJQ5EJxR2Jy
0pu1i8qLvfxkUKtz+KJROARzWXsLe8dq439VHMNunHyT5i/gd05qAGzK8A+OfBfWYG/i2rRD4mdX
7IO4MZaAvvYwS/tbxI4CSVOn+4+d+wV2poHg4XJaN+uTYjSJx8u9Y7Sp2zgUoPsbWOuAcw+G4unY
53xkAG23KB+Wh+nPadREtYIZ6LQF9FBpX6zzXihf7U6hMUDGiwILR0blc/5M7nWmP7v+4O4TqM1+
yp1DqqPYhUNGdh2pGLmaMH3evA2mYXqZ/sVanAfrqK+p8N67Hv+2n9Bm6ujc16tFExB6lS/IQXbO
M9REhAqjluajqdMXSQJLjsHa/OOJmxyOOrZsR+J0uRYmhdsfw5QOUOgwk2BbBvrp2x3+i7vNQ6Ai
WHsQldixmmaLVp4wBweSn1XqTxh8zKJV74FtxCA5TQoUnJs2W5yoNm8kKbbGyrRjdMadcbFXpoDs
9786anPsIikdDjYHBmAYCCylD0T5WsBTuCeVXUYfxcD3NoEb7j3HjfDkn3xCKHF/2rSupkXpf4Gr
zFAfBKgys4H77JoV87YVgqr8AX+A/DFae5Ys5FXVEHoVxxSX465Dw6r7DpKAq/HGRv3w4F8s1jU9
l15NcutmtXDlekVl8g0Pi75/9b7TIoH3tGtB2kp6/mNcrrq717i5+4TTmyVf1/OfNrpObQNgZL8p
yNwLmqiX1YlOAY6KTdwqyWNfdMaHoOEqG/H2HNnzPgczhl7GKRbXjcuktmqr690IQe1bH7tvVe4t
fo4U7zUpH5Aj5Y+tYFMHR78VvNwW6hks3idHv+dkZm49oUkqhC5aHf/9kRLDFOlKH/SsgfH4U88+
ZvlN1LiF+7NPamaX/Fa4/SDcxclB3/1kwLBcQi0M1gf0yoCbIkpCBTo4axmpaBB5unifJSjUaeyk
SdxTL+GquUHe4GWrMjwnjXk5xU2BfFg7Sy5RPj6uGmJVIFEYZYicJKr9lp9DD72My90J6R+AjgPf
i0MZ6zMd9YL4qHA0TLo7RDkt54AB1rzl8Mmk5WPFhIBBRh251WaCMuVdOZuPOfScSksElBo70ykw
YgLiCn8bfUrm5EtVZLcfBjc8Zw90kw1rjfRU3qEA1riuANTFDbA6Fa2Yomu4OYk/Z6GJwOWX0iwj
IPmrDXVbMnABoQgf21bJC1jEUAlEJunD6DCPY7vFKp2nWHRukPu4pijHgKh1PZjbICHAH8O3M9oB
wtQkyR432YwqoNYwsZu/KRc+2HjCP2YqRHR8U0dzko1gypnOBhMho/D6Vr58Tb6mKNNYbRITz6tk
HiX2MsshQ6PKANKUjfef97j4pZZm02ZnPrhYAP2uQUfDc/Jr8yJsBk0Yof0Eqn1tTg3CZmw/sSpZ
esMLURBBfzwPvLX+cF5cZH2jmcsYiEjipwY6YMjwyauFkQVVmhKGI5RfRin0NOln2BjYyoM+06+1
Rgz8HAMU0dmB9m7YSWBmQkaFGgg90poKyUvYtRwqf/ZyOZxyw/5Z4Qg6y53ypxwpvMmfHf3Hw5oH
sifIqMC088KcBzxQS3Dcr8kuayOFcVAiy0Ci1kBjlZ8wDIscllmhQy2U9U16egUsmdkCLPZIHQO3
tAu7DI/edZrtlHh/tvvDNuoMZ0B8m+CS5Nzp24cnYrX7PLPR2xEdiBCdCMH5elgB6T+A8/H0d77x
J5bkHsUCRkHwI1z9c9APO4nf1XohLnAwUmfJN+YZTYHHF4pz2ByGLe8+E2AbLxb83rsaRvjr4Qsy
mMAaiaDhpeVf0W6p8tpdBghrnbAdEpN3THG6Lj8pQb0NiJpgEwTOjhDGHvIPt8nj8vQtViWXYJzA
Mnwwt0DczZvhAZ//yxzFHQIaeDUfLIUnjCyPmDWXNCBUuA6fOPAMnyxmG+iezvRDV9shwUV7cZr2
LSUuIaawV8izTbOCA9Fn+g6h6ya0Ojw9N1bxAZLsO4GCW+hbGdcQpak/fOWK4Z22HtZ+lVb8hmOS
Ry0sGCX7tNSv3ntYuxLM13NwdIBWA3P3ad+IZCh1csQ3BSI2pNZ77hGZemu2Ll5LSKdGoAzKvqvd
ZxTGsXVCQn5CLRjRx+EphIHJddqaS+I4ngim7DGFTZN3N0URW9p9/zNEsmndIvTsbHEH+O6MuvBM
qemNlwWrZU0XSl3Nrnc2H1FuwVmV3Zc+j7FZ3B+dZMWtVExGcH3Mo4eic42uSJrPWKXOux1DfD+g
SKcKs6ZBgQZ9e5xibINEK7O7VDHxy8GchiTt6WVcMIxddjgb0mwHv/5o8tsu0TssE6j+L6Bo5NLb
Nvz4LBwodlZx8yh00wysSdFKfFIPXIUKJx8QEtioOKnsz3jMcReacdflTsCWcU/CmVas91ISGJoV
8yz8BbAtyLl666EkxiBOY7WL18z6qz2XpdVZFThQySvugX7a545xSN8VP6tJ9vvd9I9TdYsTzbRv
kr8YDniQjrg4TVH7hpIGiUQfJoMLegdqwzJmPHiwZBWd+fTRhjktA2E5h7AY2Cb9kVpoyqQdk1+J
ZNWvxZhibcJTj6EdIgT9xi1yFXujzijZXDWTQ8VOhH74MZh9zmRigTLw8dT2J4sLdrCK3XTj7XFm
OUQHjpgpTGYMABswxGHb8YBDBpBWnTuJPwDXgmG7ued+WMW0dvgTNlt+c3czuugOZY8K8AYbSiUu
Plq9v8NkngetP9ne2rYi/SFb/QPvyCWTLjbsp/60L5ZHZItEUve1Lpnp5tnpWzxYjH9gVc78mexc
BFIwIeHB/WWr63fGGugRmCGMPhrguMJwAKARoIuiz5Y9miyE7hDeSM/d4W+OVRQB96OLXi3bwx7Q
f+n8zQmkYsY12h0tQdDhxf5weVB3kaoS3dLDqbXq6hTCOT8Op3z2ALo0ceWV+AUXuP8Hk4IzAD2K
eGtST1Oh5aTpXaA6ggw88FmG1eDAVjWEWWDh78RUetWFadDzOoA8fIEyrmqUdg+zBoG9gXN9SRKW
wNxuFMKNwpWDAHAMHxiBDyhSJcPi66aRoJg3T8yZL6vf6C/Bwhc0i7bltlszBOrHuf43gi0Okgs9
Bxv7HSaaACV0Mu1QKh7Sa3YcV7GpOw75MY6hY68k+2OSGGOdZcGwi4d+216in4eD7PhtzeE4OLPB
yl5qgC4/TGaoWAj4PpM/TlvIItgrmEFlYeWCDTrHmgx35CoD0VpkA3GnZLhmWeQVJ9xW4rH0GkG3
bMg9eF1dhpuui+r3owFyMXJIIKrD2+qOCmBfm6nQtoVPvPCxe7D2r7721w4P7tp6WVSbYAuEvotn
AAS7SPsTn3d1+oThw5aH3IT2z2aY2ofrCww/kmAiWRGSZdVCm0NC2BFczO4wccIGz8M5gOOkoY03
LF6O70ClhVxL0eGx2RX6cOzoLFPOiiXj6MQxaRQZlTAJdzyNFoYWl+qo7eK2Bo8VTobQ2HAG4mbf
IcYzBGcML1Nv9vvF15OTHFdcbBypkjERcPEI0+akZ4Hs/Qn8otmSY8Bg5mP1w6NLt0t+jfA0jFAA
/JcpmaTy3lMWJwPfwnnQBj6R8MD4FoxOD/Q2GlmmObYrCs2jrlkatgb8HvZlY0mdgdcB1choBAtO
SxmSf4zIqhi/wyW00Ubopoeh/BKRA7F4RDRZ0wZ7x5HBNWJ+zDn3Y3z7mMwaP77C+LoDu4srDrQf
iCj18J7ikRNrnBv7PadcyCTTxDjHOnPIh4rB4TaWE6vlkDUfBJh1y3Qpiw4g9cynmMSbDcP8hXZl
GP0eLA7Q/YyLuU32VM/Uaz82w8CAtxCep0jaKQsiaFjDLpRajhX20kPk6B4W3lRxy43uXaxxyaK1
icvQ3jxctC6aWC9psebhKWHRoVGLYeTBaqi03ugf3aJvQjH8wk8U3CBjns0vdp66vHhsgFpyfhpT
08R9TZuzgzBIQS+IhBMJcDj6U8ltYGP6s6HT6liDM+HD+WQgEPoR6hBfNhndGacI7xWNqn2Oci9f
McPWR/FTN+2JDFKYtk77bnekmVTb/Z8vgbMfk6V1tNgIZfWIrIzbhHdToiTZ5jq7YxWFqtCco1aI
qahhIts0x2wJH53lfeLRFTijqdMZd3HP73HPN7CrmvpGWjQCoPYnYy+l45ZKkxciSSGyQ8LulsvG
1KHJR4NRBtMlJl07VUfYvuPNMwZqp3INJGyLZr1DxtUTqKTETr1Nc87KC94YJdB92QNkFjQro3Km
ephRLDdymiHdYvSenG1OMjagi8VLEVi5RlVyMeg2WPWa5pnj50fTDwvx1oFMkPAEeji9yqu/cbaU
9hjkVpIspdcXI0yZ10xkJLJKYXL4Rx1XEgITLyYy2fEA6TwDlNEPUGHfCtk4rIlMujhu+Pi6siu3
dPXXlE8+RpvVD7eV3f86WZewT+BevQkkOg2/BA5jJQMzS+aLHftuDpwr21+pvxp6nRxxrAjBoSS/
CCbsZ3HGtBkuWN8m2Brrf7gs2IYdutBBZU0UWORgKseYUOJRJi+MwcLruGD0emG4lcNm2Ym/ztUi
j2VyYox2D78pclcUGN7INoEzxseLpk8rg8UP5mEvp+zFaPcSGjdodfS+mkkm7iUhn3ci87kWfLqv
NYqhNWoyJcQfnjHfmwmlDC4Jn2P0aP3H0nktKY4uQfiJiMCbW3mPEJ4bAmi89+bp90vNxpw9OzvT
3YD0q0xWZlavNIQWALcT4fOSWMjPodC8md21ZVKKg9Pl+pgyDEDog88o4YnVduMgoGpIiZlc1kCa
d0gkODIbAWYjwMlEcmKwFGQnAjigIdNPLhL0jxMjU0ZPVKbx0U8NJqwMmBj3wTdFM4XcCXX5pH3h
OSIiwtyxh0fTBxbUzpncWf4RKuIvAKftaLhc8onNOtlTjvtrGwArHVPk2jaX2pRxatyELdZ2NN1n
wYeKgjYrEaPv6D26DLQua+Ei7D1aJ1tVFuQPnVWOrzGDXMNOQoXzvLXGkcj89t7+0Qn6decS4DrM
R7VTQ42uMcNajg3ciOtARUwPKtJfSNYKAxNbpQsPi2om3afxEGs1evu603T4pvHGqM9vpkkOKUOm
NKwO2bBlzGMalDJeXu7Q7Sne23zBy2ZHteNcZyUHDpzGlD7D/kjf+e8fUDte7pAcfciV+5T2u2Rv
vGTWDboCRSxEjDT/qctqv4LLdtCWpQjIZr+FzSJHrYm7Ovz3gWNwcbtBf4dRWOLCY9+YbRgDPix0
sc4nPuFdk/Cf5RyhJrbjgrYtW+1sGUWsQ1WfTz+sf5WdQqfs8DFUNEZCb574tl4jVIg2n6dpfK1o
N8O0hZWTNeJ7MTr/fZKdB5SO8xaGMYSQE63vLu5gsDhspK0/kkR2Dxtj7R9vpXV5XlHEyw4lYZ+n
WiPiObAyDhqkuRUNHcCLrP1kHkam4v+gdJH/iIkIxOd3T38jK1HaYu8cWt5OaQn3ETwkaynUHkkD
8xIcZhBHnzSIM9EpXuVGNjuX1In0h31+nZBXW+n5uIYd2uIQDh7ZTVUD/pxGtc1pc/1tXBehxuLm
MXT1KXr5XUZyyYMuzA9O6b6v2IEqnUE6j790HRTMi5QLJkovEQDHt1avBE5xGK77W3v+HciyAFlD
j59AoISt0mTjSQadQHRuCMgeBBSTv4FEpK0eRegtlMuuv7Ey+OHtXRvuGHYEjOMh3sIQUm4gFk2R
5rH0IWxRctfTFhupmlYmigAE+ynTZOrvdLlD4WZCYQnMru5BhA2hcaPUVwG+cY593j58IPYqQCg5
cJJgjDtzTAOSaaDNDpAcMAyKXlDyL/5zcMxekcisFaicPoaR/iY9sgpblLQGA+nmytl6a4pzcWiU
u8RuhUR4h2/G8Ab9R5nJ9Nfe/SEv8q+JvqvKBL7d3ocNZ8s/89+GHHLowv7l/3t8M5wWn2THEg3S
yySfxzONd+k0fF6x7acRINvBqwNdYSjzNMdrkwyMnZSdFhhQcGOJfvaJYk2b5CHrmMOhJLwP9+Gu
niFFKZLbwVCInaDGwH7ZMgif8pTeBnUjvTtc2mZOWEr3ZPEP5PPhAoCdnTpP1KfjAAoiqwyMBVx3
4mrVwW6GIcbJ7dr2sG4NiTJ9/JMFkNBNwqYCU8uw8VXWI12ipKAEj3LnZINOS2y7nXNCfkCMdNmS
aJZCFmqcMJsQFWLdgZIHVQMXBTzMiKu6jZCHjDmGYIDWPbZR51uK8jVAp4GqAuTfHfqUfX7F1P6I
q/CPmyGu8QCDOiARLcIcHfxiQP5NetnyEj48XCkzqvq/i1fsAvoBh3taFb9HxK5qxeQPsO0ntONJ
K/xTXDEXcszNS7n05AhvoX+rBs6yZcb27pMxHhq0f5QuKEYCHi4eAHWcay4GPCbocMzzDRJTjMyK
dwTJZ7k4hQUqNHYpszccgC+jlP3AyrTdhCmCbY4BMdUq86tKCeeZna/7t+qXCTaU1NgH3ADY5ekD
r9JMgjErkCLZbntiY7HALOAupCkTsWGUXuwU48t25EaGgMqMTMqmqoBdIg5dDm9aKiyqFih4UlC9
Iaznjy4DESZYPxz0pm2dA+K8tnvYYxeyKydXOZ15Mon2H/Ed8IR+g/g8acFr1YpPsI4d+GBI4bs6
AI5gTteliA/gN5MhPhbpBxaV8wV0f0NGZ96WiL4jvRhdIRYmxAWHqAJPB2IWps6TSZUxW6pFnUxG
GZJoCSsTFO7ZPxW4KGYsdNnGreSMnIR3Umijf4G226MsJoGLDvQxYH0YPnwyqIi8HFEroyHKsh9q
uGaHzzDPL4EaJVa8RgDwps3EUMvPxwmCQ9uOuGA473P4xaULiNEmbR0nhQ6IxhkvZydtmJ9MhTYz
Pp7Vi+GyG23JMttKwKmK0OcSqJb0wAeYg4RGTjwFBQVCPiYsOuMPLNoZedlOWZx35D5h9QPRcKmT
tZ9AC2NTn7FAtMbb0lYqqmkCt2CHvMOzk9nVmSVjoczjyAwCkzyEkRr7bwyQwS96iUDS4nG0WJBq
T+wpBjhw2z431plf2egnMhfXaTLRjEPsahYVOxMYZF8oWNCTHIAsSymdhAosZHSu3s6FnTxCYyMN
6uTHoc+XsU8grlFXER/arI4lpwmkLFv9LuIPRNGch3jEdh3yPSS1Gr/ewSh+2qfoiyTsBUeadNP2
1dXkd4TRrx1FcryL9FxReI1iTiSStjzBlUTOja8DMBTPvFOzoBrpSz+MvxchRvWrR1P+sKiQYWSz
ARWSH6R7KS2g6HbCkFoVjhw4hvpVsjR3l6GYF4hyT3DROa/jOKRPB6wDiS+2rjlReaJe4SI2oQfV
2nTmBHTgHbIvaUFNBb1OmlWtpZ/5DszhM6BjDCP75VE0Q0dUnoTR/UZ1l+UXvw3Z8g3cRw+ppaY8
MWzEVitYyAl1DAmNpctBoX6ilk64KsQujGTUcbFfC2MJiyih5rQzsjApQg7HjRSOTrMLyx7OP3Rj
anCPexD/LL68c3E9VdxQb0D7wG2Kjpl4Hu8A3qNkIaO4E3qr1QoBBJi7h0LMs1b6AYeRVgrfUO99
8Sa8RKhYiANFKJGcIRvSIbUOugWo3KgeRaObsKCX6iEr4FQTjyxw/AO/wkH4NXc9jgJ/DWEY5wHI
xfwOxR55w1SdBfIi9nTnT3dDMskSe3fhgkZzyoXsQRRfuzCXmdYywjqyAAvZMS/kx7JjC6f2meOw
c8/osbEYExtTfRjKTN6InuxKQicAIVActRoyYUb+dC7LxdVK2diln7uIom2ProDckOlhUeLICxxc
sr1l1iZ1TXL1TghP3cPHVVUaUscOb53LYA2e9jr5crE0oGhx1floD2uAr2Ln769A+YzCg3kB5xJT
AvS0cBpZxwpJet2/ER177bLJXlWeGEJVL+VZUK4QetNTEUFzEy/leJEZrj1Wl4QnBuXHHVioIzF9
x+JW8t0DsdGdVafg/OXwSOePQQkXNW73PtBz51okRkDAGAnhw6hmcT8RMmjhKclQK/MWnLeMQ6uj
DRstBdVFOBDZkFhhsZbQSFhWV31diAkmKVAbh+EYxe9Qcx8uCcuJPY7efE7JfzWPQZvaco8GysHF
XzRQBXpFImjTVIN82KxpEa/WiVj+yvxain5xrh2xL4l9nZyawdiFJ5DFZV5leGjDOafKZSEeSKOW
j0kMgG6JsgsRLuzLUdmey06rx0OLnnjb+XnsNIGLq0VY8mw8+y230MEcx6FLZcuFI+dPtuCwxXB8
9IsODyAWudaHNqIPKP2xDwlF3M9OwJ00g4HiD1xIX8X6crK7OFBQEWDocdPygp8RitE1GR9PjWiR
TiNaXHCnm9EdtHiwsHmw0XqwOqGO/zXooxXGAgqkUpEuoD+le+anjl8BD5L4ux/Hiic9IoUrztWC
zOD36EyTPIDAGRTqSpxUzVTBLLZmncMBPOS7y6p1bioZySB1CWOUmoUmwunBqQKHyceNCSnRDoyI
h4HSFAeWdGxzcpEqJWd/RluyWnWDZMzTwYMyxMUksZWb0szoAXUjRCfh6nFpv+1mQEfOQwvRlO6A
BNHgaeRd8qf8oTKZegqxLj4d0MhFhb2Kn04Vxr6mstoEyY0gD3MYeeNDSp6fucuYgUbV0U9m+G8L
ug++LABJY0hTFFYv6scvdotfBt8sbXxRULZinhIwWy7Cy2G2orDIuC+mc8xoi4ADXCDW3YCGemwn
sKX5NO2YVIjeBvCTq4IlGkfi6bgp7H6guCUzb5yXKH2Y7uB+2AAXO8VfRverC+ONS+fT/zaNX/80
uXSu7Uc8drlCgHpWLcQPo2QANUo7hGd6F9or8kSeaj0eFU8Ot3P1TtwqRtN3FDpjZXmuKL6tVs0G
+8aqkKuvbaPSULBKMVF9ITQGLjXUcfbVGocQQNvUsssXl0OmszDPGZ0s4Gwn25H0O0y/T+ENOpMq
ZcAkeBriDkGZZVSyZNp9yXYeJrYw8fQVF4GTPllVmY7TvTcxUIwafTZR8dYolPc94CFzgYX1xS+u
WoTusnvX7u5NpD3jSN4OzKA7NLEg2chRUGrBHoavDpStQD9YWw2Scg6WayB8BtslpcSo4JDRSMtW
I+FN5l/0UUpC8aDBN3SUQC0shS0Ba3KdGdzI12+z6BaZpekRgq/AdMtSMQKbjD9o4jZDakORY/0Y
CrzQpN9tJPd88xPZ/Yei9cYKRfJFrylS1PTvSEJmX3S4B1tC0Y+AevSyqAcKBD0IJniijOA+t52J
RUrn0dUPrU+KE4mYqHBUTYhGT/FLI3Xn/JeRLDfh8pcocSYxtssOhjTsBJdjH74l5NqSr6oAYZTm
P2UbvWlQR3PKcI7EpR3CKg+mFNAcGGI91ZXI3+RVKSof6ANr5H+sOdusTsdR3f4jE+aW6Xu2ZQEg
6UY8nDuWIVLkv0Ugh13FaOdDG0sSDx/WiOSgmodZoiMtHZ9lNCJDYErLMnFIJPS6VsjMFbeS0WRE
1MJIrnfG84A0jGMBUwkJIc/MJUreHCmb1OU5KkX7PSzGBJCW/TAY+xh0T/+UoFr2YrZYiLh8aHjH
HIflSiyQNIaz/szWs75I6wTEMihawk565Q8eX8WLYQMUkSlBfwzCmNAwMWaiGmbxbMVVt6TtQmUv
sQtYnA0vBGsq/yhluTLiG2I2sYTA8+kU/xYtFmmrruhR27HStPsZskvSUJF7jnlDmkKxf4mqnWgA
0eURNkGGNxZCej4ynHiK6hphRsUh4fg2JLnT+lxNLh0n5WuPAB/cIx6Wsva72PTia/fuLEU1YpwQ
PI0fd43fmS2JIvkdK+TPg0Nse6YF/jYI0ZwERcpxKp0Afk7RxS4ifAY4jnu6vpMBp6YImnHzP1Pj
XefACaxk3OBTrmIhsOH00LtvcuxFMZDStT1CKHoeHkxUanEdCofUqgya4gdLAQCBrzccPPHqe1DD
4qYbMFL6dqsRJtrlqBzhK5mUZjswL/WwzApCKkFOb151H5j0qPDgkB4JcXOgJaJ/r84Fvbo9DpWm
81RLOOGDONMGLJ5Omqc1TrZq5KeJcys/jfW2VVO6YH9Yi1MCdW+uVaPIXgr88AbXHGcA1Lm6jhIE
l5w6duOy8tExrFGn93psNGVywQ5s5HD5M39zVGWq2jilThsAqmG7Mt5WOd7bTugoKf/kmv3Ju2YK
IlKZHmFiGOJjibsxQK85bR/0+V9F08qyXo2KZ2dleiEGNnyDDgc/9tFVjGZ5BnmaFlF9JmXWssfh
mLrATusjaBNgC347mbvQyIbZdL7KG/Zn9+5cmaxrEyNzbMTZSJ8C3Dv2sGleRLO8gWAEfDCMEmzt
C1zsksvqCV5k2gUOYnvjYR3d7dG0c5yVA/z00aFXjGLyr7Tn8cbDkTlIfBVug4x0aFyjaLlETir9
HT6beacj4SCZkfZ06C55CvgkfppCkeYqsY+19DOKMLIhsQZD2NwiiKlR04ynaRyosYpA3CJ4lQGa
RfDahJ/4aFXnoKpvY0OFI44VqNbbF+OrTAk26x67FyoTgBBSk/22DGpSPfwqI0GewJZeIdRdoDqh
L/EtRK5B1fFADoGjh5AAdE0UmvL7eoQNxU5gRxoPSYhUg2r/9sNrgqtiOWkhMaHxZvtNySi2tYUY
7gkYWhMsuggz55DzLPpsQCTzgdiBDLwtaKmQuYeaLsqTkdyplcFIiO/4eS7+Me4UM9S/YacE/gFw
RUL3DmG5C5v1CyG45LLLq/0cPR38Go721XpDtxer+O2gM7jzOMA2Fbet0Nf2V4jFZvmP1cdwXO9W
g/UphEhdPTZdum/Oys9t5BwMyXuvvW8EpdLDjK5kv+D69EUK1NS1CZho3cxKH8tM9rcl3CIUERCb
KXLEbBQEkrIvE2cM3HQko6zRgprYVrDPhlv+gHjdcFv4RFx7ujiwzhgoQYR0z23GoWsQJjZCmMc+
Y0NzEdlJMSrCGfyC4eMB8UEdgOfECutp8Aus7+hN3/7T50JOAbmk4bwB/TcX1HxN6Y8TyKyU7diM
U++pWn+wUY2HokLpD83/xoMkFR5qvE450IBuyhxNUqoL9IHgPbv5FRWhtx7YLzOhd1IGHD5uzXPd
uM8Of5deawQWpeTXHMzvZmN4ZWvVlfjR4mc9AQO+QVEDu3rnyHNFzm3wxYQPpzbUWGpKlZBnjo0l
KLZJpa76TD2MOinFWxiFRbMGnK7mlfKXO3aP1FoNl0Q1aXi5TqwcikWSZA6rUVIRE0PG1XnW6Rfs
OsC7tLbtCko3U+A3ngsIx3gcOjy9/Hp5TSQrBULM3nw+eKk85GnQ8YLjYtyJrLyztIbMGZZRCuEN
Zl2g/b7VtcH/VD5Jlr+JHs4LvWQVczTAGhaJcILDF4uRm8HN37EiuYTJBV6wXCvcopgKA/H7Bj7S
VEEYVBwT0N6Kw/5kqAXLI8uXS5GQ9rsN7gDlL9/WVw5PHBex6OQDCICBoYd5531QL4blydlTG1NN
CkiBfil5j3f1phPavAj0TFCDL7el7uJfAammfKOa2A+qFJaDeqfQVWzUaqkXH+FBPXaLqijiFPEr
0SW9pXKz0iX74bEIYlTnQmkogYU+PJEX5Jm3owh6d3xQi7s6K71SXnTJokLZvknhx0GIZVGhLof0
ic6Uk+d+0b/PL2OZ3glrU1qqBoXFLi0xGN9C8Vl7Td79MSvC506YJzdXFQcX6/fsmqy9OSPWn3XD
JIhyk/EZhRdnyO7Vhk/37b5j7HRCXK8md/OZYTeDKF7KxjeU9gvdWN1sOfP7RFPjA9ZYTIzbiH5Z
5f7DlbAwu4SgVWT+NvKgqIbCFRWxghMnpkV5P0TfD1/7gKEh8INLE1az6cME0d8GGiNq9dhlMER9
ZZ99LNst/CGdM//1tXBvsXfhNDzY1/SB4e2bQR6cf4Ll7AXY/zGbXbguW0JqiR9eclsTOo2iU6al
U1yAR5GuzWeEHAcTmLsP5ECDszFffi06gbxzuHmTm6HQnDKEAhqSnzv1pAzRgvcqFByR/yu86RdU
h1egUEm7wrMG99kDETnSmRyiK3ZIYuecoqpbWWxnb/NHO3JnUdnVbvYHLP+zL7QTahprxhNqgo8f
MyAGj479XL1oPKidaUbqVNGFrtwD3/C62AnyzsHzrfeSKWndvKRrjjJv/+W/Z1uvZHHJOUayNteY
ae8V+dMKgKMDfnMzAxirogKKctKy3nhyVJNnXgkNQpw+Wt6NpA2San4WAtu+tFJIA5CFcuRrtPwV
PPTrfblzYHzrQ96ig3ryPFd8gNCDu27LRIRKrwmBcowdf3nN4hULw4OQTjYM6/wAvDhpCV7/OpC8
D6BIRPV9pM3XQZ/0rrBTmmNqIZAm2DawJVONWN/ecwjBFVjEh3ALO4X9q9CEXzvVZnTR9GusHGSa
rkZQljGFNkJkW2GEkliFGAsEaL80l9Ygrk4vpa1wpTLXERKcxkEMJ8x/zcslauEX9hkPQj1tEszS
SwMWiyf2HZNzk8USP1NBIr3JK7rPHowEG9SMt6dZ6BI9FNI1LFSxXHIegBE4hdRQ4h1Aqh5YwJ0T
skaRAUaNovzmFAg9oKICQ4sMRQA7dbsbFPQlzM2iN6vDg33SQKSLXxnd5PNrQP64wf/KQdFz8pwd
kzpG70XzPiBWEAhwIKKcBKtC+9trMVncYqLMZxe4qq1D6owkdJ+6udqf+SYkCO8eDAhlky2O/m3i
68fKjddsmQGIjtgrMXWjVFWyBhJY2x+0q0qP9GFwWP+FKy5m3sViwp0fIrwFWex4A0umPgcsZe8B
4eIc7+Mmmw6c+YQ2D4EqnmG0v/gDfDCBGi+GLpF9M157WHJan+jRu6TMR+lG2TRoXfuVIXDjpwSd
qzRn5xMzZZh8DUqbrSAEk8KolqDMa9iqLgq8WcBJBNzMc2ApDTGQhvcC7cm59hkgOfsOwzlx96oW
gAT2GMqssdxPMP5qWLsq/Iwd8i32JDanTvXgrWOW8cJLWodoaq7ZKb1mZ34V8nag4TQc6a9LAIRU
DmjRyZ9KBjKuyMXpuppU74Jk6N31TtR8w8KRCSN5XmipfBFEVzt1a8Nz591HYXzEfX+Di2j32MFi
r543LbjTAde38Zyc3BH7VCU736XHbJfWsHTc0+Mr+gc31mv2Ss4+qY0OvUNv6pKsVlcO7tRtjNZI
iAZfFu3hxpvts0P68DX//ryoXPg7cgqnxCGSn7MiP5/ixt1AeNb2X5zpsTvThZqcO4jPqVQOQO8X
3t2Dlmob3rrPPuDTXM0KpU+TPwZU8BtOcYBtqhjFksQ3KBwohi5pEzMqvZMyppIXIC08afIJ+TP5
zsrm4W41V1+7wjiz957t0udRYEunThj9cppLNMrsgNDd21g+hhpn+jN33UPRySwO4VzzQG1XqHHE
KkzPxWpg2soo9thvJFj18kQ3/enfabgbulm6w/cay2VjkdXQW+1EtkmL/qIh97XXxaxHxb+qtQdN
TS9hJZn2ED4jDbIfbL4goDXHDQAo+MRI12QMKPYClrpUax6z7E2XRrnLwGaJ8hs/FMTlvLJs4F4l
fO+O8ZQ2Y0dxxS4+dpBwDDgkV/sAIHQ3H1TKTxpFYM+a0M/ohaeXrmGZ4dd0Al7lkVna2G/Z27qx
zm7g6Oqbpx1uu1mB1Eq6B+PLyDnyooEBYtWIWT9rGjDIwiX/6Nay+Z6JKOQBOi5K+2hrFxk77UGH
v9QtGwqP72oyX6jMThv0sLfoZc3PLOgF2rwyQhumcyoolwVDMEM11aZ5AvHL2pUR9qgFiIVPpxmV
koI5r9GlaqErg22INWn1jz9Hs/uwn44wDXGYsVwl3gDgKASfoBaYwOfpPt67aZreLfy+LzWDNeq8
NZDFlCoXZWtME4zw0XYhONFs1X0gXxo9NjH2Ehy825qAgbDX2y/svJO+FgsyZbz71LH0FvjRwUAv
xGOhD6xmYh0jPJudC/zTXVM+w3OhulgA3j5AAnWYUvWXtGj9gHU6dDggk6wGYwEAXkiSgiPYYAgP
A1I0qKsP3Pw1hpWjDZtYTMk3ZRCmytGXzr3J6Dm49gmvfhkTm1LGOWyC1N75usUefTq4LWgRR7fY
B/IOFxVzscdktcmJugxhmBdY51sElfyr/7XszRzJcN0fqoKBpbFYEoIz2cBcrcUNNfUV9rVVbqcn
YFtkmstCwnVOQYjfVrogRtEPqkk6964sZRm+ApaEwqSa0YTh4WV3LrDLMOWqhlzODX0UrZJ2LJZH
YN+lYIM/P7pu6MvvBaABIZGX/V7pX8t19jE9C+4RpUCFj8ebhDJ9GtK+uOyJ2fd5nuBZbHkzfNK7
uhue0H18jWvDb//g3Dm4uN4ScN55FNewfm9ixbo1eSyl9UZy0GOn36DqfHDAc2ordtRvU2kKSg1k
vAfU3vs7B5yyVJ7zCEKro1Iu/npav+ATVLuv4G6VOmB9dIi0sFCIxEljxSY1pSYbcE0R5aKyZlsu
kHi0jZ4OQvdNAtEMd8MGTItfXjHW3Bq1bJHtviw8O+FMuE3vNKO4xO3zGh9jhfRt1zsARKTJuD1h
8AUqpyJRbGBo32BnB1FmHXSAFsKwkg6pU3LHGHSXAtjh3c5fPm0eHaL1bPAEn107e7jRQVBbsiXM
A+ucFZ1Dwr3JO96IYf4VsluNXYa4/3Hqza8DN4DpQGIz6g+uTtFKTFjL/RnTosRkr8L2D8yiNzU2
IVvu0GpQoyfIOMqGGEcRQGnCDyj0X8GTzoR6ZvEJ3HFUC4CWTgZ8wWi4RafZNLa9dSoRBzq0D9Li
afcDLkKAxV3crlqX/B/2Vg1ttrjeeXjdFP7/ggARsdC9RvkebGw2nvT7z/TDm7OhnboGich5/IFl
2/7S59DKEKlgv7wlTJ4LdukaRcgXkjvO4c5nU5fZJhOTFC0cDcKouXgMoAD2bnTFTIQM2E1iOJ+5
U7uMlxErqhV8ZnAjwXyxBacz+dJYGfgcgMpse2wfRVHIA71FvJfMKqgRCRM8OxGu+6eZenJGSupH
sNlgWlt3zE4Nv/Iqcx4WHNudKRQJwnKHAt3jaWJmXQdzZoLN50UIjZqCQbx35Ao6F6IAErqChYJq
2z30Edg5OESgzvHeJXPfhMtVusLKZdh3547daa6e0dl/NIEDoZhcfXGifyaWEwqXwxvV09R5p1x+
rthi+LYisPCdJSB8QeCE2MUvSGcY5Y8AmFsmXE1QFwaeCTd3WImxiS87qZE5TskZaag4yW30HKHG
GlC0jA1OeBrD/lPNU2rihcRfUfAsl2kLukph8MJT8WZuqboVd35unb3XOOcv7s7FrgFd8HTxap8V
9yTfu9afhjuvtUQDC5xR3aAZhaGtO1TT8t87sZQiw/7ZWuZRWH2tBzq4CqajdpLIe5S7JZyEI8ZK
Txku0EYiPhHYhc614QllbAFtg4D94M9estqy4jYYJOIBVV9S+VCgAEGo2lP19886C7i+ZeCkf2Kj
nP79k0n7ju6SBp5RiHOz1CFqRDXt1N0p/NQiXkwQU5Ia+p6iffr7WTQpQfFosXoB/he8hpjRSWFD
Kf6cofyiH8fsl3n1Ew9upDAL5AAaoBv+ckF/iqrfdB3Doi5XN6RJFCwKIkgTA2VaMIQx+pEMDhi+
gQaQq5lN8p95S8HaVTqD0X31o79ghv82w98ClkaRvvUOlt5+EJC0IZPexap8aGsFej+sg19gyRav
yTDO8myTwcLTrE5wkorz0fsNf33IUhOH4dSToRSlLqNLQx7CNHw5I9rpMTl22qM4ptjfADBs2veY
gEiBD4QA3W3BqBREmnmZxSWBnIBGBGMsXA6wfu96ZSNgDuUx7+YVR2BYUjktsx4AC1UGANr0jY0P
UIzzmkvwQFw5oatBrmQjluVAlaRhgiey0uYZyFQRL7i2S3PeAG7jDt5GL0ZbE96dwEowXnoP4a69
NtcwR8qh5vAJMMBa01WoyjwNs0z9Eq8LlghtsE916p9ZxLU2nmsIJG2nudTc75jFa++Y3MEu5BM9
a7qF7tOOW+3Dxmq0v0Gd682RtqdxiSWVDsvLnfdKVvUPZF2TEUPw6WSb6HjRdH/xNlRXOrliUM/q
IgpqDiXfASI0++HUdaeJxOrFv2zpVlU+ssOBdRWLBq3zNtnPGu1tUu802uvkEiE2QE2m41t1dYCr
nWKgN3CJ3qsClKgBLpzMHGnf5EK+nUmW9LI2PdYelEaVivleNTu36IYmxhpAXWFnCxnt1xW9sRgI
R/s4J8att0gMwbaG1Xj7+a7c4p6W7evmVzwqJevCsoVJcXCGTqux6BO5kgMdjxPENZ/wAVnaMIaw
+7N+LKNjdUk9oKH509iwXcLamvY/U1taZWHVNeAklpkrDpiuapwKowy/OzRj1HMUI0z6RRJk+0v7
1m3M31qQ6tB+Fi0EAOKmQZbISJbmrEtZYF4oDVfQjExxAHScWb/invtXtweTQmgNUjvjmu+m406V
mNchdHCo+nPAVUf6aGwP0vmB4vJGfGMBQVCnY7L7mwJYcNldsL7g3DSrHahdBe8os3LsXeCuvnHc
/ZUYkc6ZLXmoZGBv55hSc/LDFsR9LVRIbPx7cLPY5gOV680qeoldyqQixgpFrHVeWHfCTJEkD+tZ
UBt9z40FCeuZGoj9loWCrfmW1uVBoLMvQ+pLRmqYPwJxbieFDLP7j/crmZuF2tltA8yA7QwCRRvc
kkdvGjwTDdu22Xc1BaB526f0QdfL4wWswMwVrjDidqKseUsOGQj/z4QX/LXwyUBbEqWZCB7MP3l+
6d58RltlNg1oo+vYjdKzeRs2rXp03Fmt/9sotfOCDWp6JjGKXGIDKN4qYzUZT764XDCO45YkVXdD
/HQxaSBf1vn9so0VBh7EQ0jo1gV3j/hCF0MZ2+izpC0SXrBQUaG0/qGwrdnLdw0WZ2vG2uMEvAhi
M3OgXom5z3CZMZPVVFaTFfBO4EM3LY7XrqjouKJ4QA8AJGu7grTGYY6j8RghvgMmJiKF/raQ7br8
RsNkfhSbeXGA3NKZMqkWxWTpplvKpSLjHakXdFFYS0Tdqdu77pE6z1F5FD1WKl2/DvUuKXLMHHu6
tsoLuheszYBAaFnJ/9CI4Qcacm81SCkU81MMuJGToK61U/YtYOaO22CGF+yPikoGldkH3RkcErIP
8wcgZbIpURJui3I2TFX8EK6W3WcrVocqBkGE9pWZARXKlaUrbrMt6yeNzL8ysHnwvWymY24RH2FQ
60bmo3FYMxjN8PAd+dTMyihOEWmYN7evXI69LJwehhtPZqC8X3/t8p58uk8Pjh6ZhhGxB0ggS79K
eKXRYocs871KgkGb0j8LruAoXbxKtmYQKeya0P4m3TEwVxXDzSimdGgf7g43l+FJg5IBoZv99kGl
E+TIB4T9a4dPsuA4WrysHAR7Cmco8YOk4Yrp0zWxF6JsJYy4XJxWrHkaFjHIQWzEoY1JytSDLRjE
tzSyu4GkhrC6lr5L5W8M9cYeQCSOdEOY6LdsmrktfvYN+P1fUO8TMHWCsX0bhw6GP8uUUnDVnSYM
RBl7HoIbAQtSJO5A+DWY3FhqOTHTdgkF7WeFNKtkHQaoOBghNk7M6J7jKvCI6CZih1HkcDFbHEe3
Su32Sx50TPTLCDv7uKg4LG5+2ZvsmqI6MoD3fxgFb2ZPKq2bXetQVA7rCCRauImhvHe0VKiw/LmP
NZ5Esj0dGsO6wXiy3OLrGxNa/CfRnTrlam0GMvpgidwrgF95XtMWA0Cw0nQH+wgv/CpuwmcHchGl
UFjtUs5Rz20w2dgi6Z4I+tHcXa/6OTB5OO28q/WC7+AU25+gVGOCwOuUu5WY+jOrZMU/HnZnH035
qgBTHtYSNOwn5i3Jh/xuVCZSCn8pT7n659Hpa50/Dj21x6nA229jTDFNATX+XRgerDEH6qRXixHw
t8Rp44B+Oq8v4trim/e1UQtewBOh6ABaMk7AZOcUlFHj7ozGG5Mpq7XrHIZUFa/FBb8VTmyRbig+
FOmfGcfdvGnFqvem0WlY9cE/m+DVlxCMoukbQNYG59DHOex9wniw7m+X1XE51aNxxBqvwpEH5kLA
PDwNa1krIQzgELtco4/jJ6XrgKU/p+7dBYnEwZFydQ2lrWc4DO1LARQ3g0hWfRuoMloNnZB2A0/D
XwjE+7GoNh2ig9MDi2YWGeMNa8tR2IUUr1sH8wtG6njbv+Tnuo3xrBY2Zu7PNYjJN5CAGFFrA7hJ
EjWb0gz9JeoVjrAGmFKnI0qYIPbxtQqd4A0rg59B9MrYb95GAjayzNU3PHY99OKjmBwMbt2GlABr
F5JK3EwZ9vsZ4MkRulCzVyUtpAvu392pd5/cXu5dZYKlFFy2sEB6kXbyG2t0xkvDCbgV8R/DMplr
UK1BF6iyUJBLso6nvfJfYcZIPeR+VVrW5WJvINTD13XTzdTkot92Zi1b96EX1Mwi367lR9zSv+K4
sjZYGiEP45ZdY80ZsYz/FhGvStdScR8rplKdJoulr04N4pOch/mCMgaVR+ChTRdpFBAVHSLHa42z
lYZZL7Q7b+vcY6QWfa36Ytujt8FbbcBYrmli2cjceEUXWwX5hQuDr53fCgpX8ws+d8gq5lXi8mN6
a2Ke0wjYZH8wN8n9ZvGsFismvykF1QW+QuxeOHSK+II0nVq/ht8XliNFvJ5enT4AxppdhV+KT96C
ILeK/ciOeNLjXU/HABtVHr1UdAAhAwith47MZXZ4X+CfFSI5pXuWSxFekf5vVorfLHTfy2YKVxOY
cKxysFt0cfZr8oB1ULuCzGFYvsbPgwZhD2Bl1iH+hOzcMsxXXA5p4NHmPaAG0tyYv3Y46HSaCTpt
5sdfrbwOYTeMW2Cf3mt2Zyff2rw6aANuYHplLkfJ/kJobFKpvP3r1n4kxamB/1TSIhU3blzRt/WO
2GRxsvH9ivFzcbBDgZRwC4I9H+ywhDVhnTrN+YOKBOoEdFNvF2yCVtW6/9AYVsYgxRWjxNOLbc1m
Qup8mDvvZlzRKLx9Ns5PqlhbYWOJAGuGI8byBi5XsafyZSELENvZgvMNiwDIbLEAmnytzddkvXhh
XWpUlpdJtxyylVygwrHNlRTf4vJh/TVsU7Pp7celWWXFD762BX9esf56cdeSCssLvQtNkFHDUoru
W6PW+ugC0LZLKC/Ko+PD3mWN1T59sgy2R7YmZV/98ta4Jfej841qP7MYvbnb4EqzMaBLRnZhIGIU
GW5gV/yzmsGjxxyIb59BCl/ss09Em7DNNJlY1Zzm4PAnotN9gGTauaVb7xEV2vUOPSmUSnopQOiC
0QClMfahGBNU+EQre2y2QKFvyJ3gK79Ar398BQP90YH85+wYw1LAYm2AQfRoDgdRdSTTVJYBg2uf
B01YAD+2PcEnd3NyBKQ/1Ro04moVNWuDNlJx6BlUbbB+m9BBOGJE70ze9ia9Gm1pIpX+QYcAGmHn
kijXmCRyF8FPaRNA3B4z+EG8o4HdHFXxGsSinOfPxDMI+ARzUQpjOiyr1UFmj4sfeK/kTtbub15h
V0nVvPyJQuHPHWdC0FO/RQ81udtNVDAykDboNFzgX4OQXQVggO4J/VLLkU/RjqFRwfj2c5YhPfeO
5YgYevNg0q3QuN3oMW/++Y7I6mPts5aDepEqaiZa6dGuQh9l4Rau+bR0hHHkTi+wNwRPP3fBZH7c
DG/uo38VeANYhSYlEB3Fd9v8fKgGNW/fucfsQPEuXXx4aeeZoa7UZ0vyO4fS8K/lVgBeiCN/mlWx
+Fvr4PcvEKJ4bqtOUwDQBfgacqF18E72b1Li0evzWjQ9QJKuS97Ep60DLgb2iWeY9+4KZOSpZi9f
OWqihRwjM7d/OPqFV4f1nYXVKasMAL+gNJctMCijQGLKphwyV75nmxu46uVkFaNa3ajLmJE7+0ap
jvYYJlTBvfvbv40HqxREcMwrEboYC2y8NbUsw/OtdR3XQ57NCuyz+DQhQLHEvn/oTDERaGNg0O2D
uzH/RtknDtshOLe3rImHovrGDpH52bz/21uXzqro/eKDzbcVw1tcDJt0WHxTfGx/h1jMtW9AJ8Nn
3cUprjw8IUZmS4OzC+6YRzWdooF93wf6OXtvz+0dr7ELSv1yg3J/eToFzz+mnxdjgxkhg+j/aDqv
LcW1ZYl+EWOA8K/yBiN8wQsDKzxCGAFfv2fQ59y6u7pPVTWFpLVyZUZGRBbtLG7OcUOFUWmcIcBU
No2adX3jCEkvD6L65GDgomk+c+czus6ak9xrAv7xgYhCWwh6Yq/klyN+RlrIqo9bBaccflcPDceC
zs74NuvWRg4aXgaMOG+L6U6R3auSz5+d4bNNQk+mjd2Cfw1lw00N1btBXSpHbyBTSj6q8pJP7YJ8
A/eqh/Xs3WE/X3uCF6qTuzWHU3lnyhZBZ/sYfogoRVqWFYurofU532pf1YBQ+tC5trVwh8OyCAUV
dtVfhK3N2P1DvMZP3OhU/xusyGiBYHeA3fSoOXhXP/s58QimGPtfcQlTUCaJy8n+bi4hQtFDddqz
ks3Q7eGx6OyjJDr77wcdaEZfnp1r+OVA8R9d6DdPhchXzD/KVZp/7XSYznlBIWs0jqg7Nv0HiPom
pvO2t4psdVA/hhcirClMGGXokYvhQyCQDdWkmpLknTSRUC/EQO0tTFyuAQsyJKH3iyYHIQTnW2t0
6e1CTlCek7trnyc0Rah7LM+hEih3yE4taqAaewL8EvZuBxa1s/jgm0IXrQHWTefNvtEFaJijZrAz
R9UPbk+YosMcxK0AQs8LDTLRb0RDQ9jlePzuNhxgcAyjOJXOlx+hL1w40PO81kqUbzxRwFEogxCQ
yPeW014J4vbJ0TfA5K3W6eWT5xIot9+P687mjQKcgM/wjrdPh4C3UrXuXBK8fmxAGAKxwce3rYwQ
xM4jD/YuEYkf/bPPw3uTfDUSKhm6jxuq+tWk5XVQDCYDIHs1Dir4Bdmr52qP2ETCOJklUmodKhzd
8B79xU8S+mtCqPmoXtCd1UWMJ4Bk8mKoTC4jPxzRJqQJg2ME9GExqs9WNucUUT1x47yAnsmke5qp
NFYJ7wj1DFZrbSGeMLya/hnogCrRr7VSOczyuL8TNiMzxbUSoJYcYmN7YA1DhYF/o6FQjNujSdav
bF8IQ/o7Er45/AEUnG5hVTLoNh/7FyTSeSZrpDZUEXJs5l12Arm+E2lh9V8C+wxs9ESiW+7OOWle
bkotwUd7ZliXNfuLfQ/6nG9dlLbdK4OtLpjSAE/M8Idvn9Hjgl61X6152Fi8AmgCs28Bk6tb0a+F
uGs2nxzBhlVY8aUx6lP+T/OfkHyatP0deJ3q6b37xe6KBJzFXOrxlERypCwQPwEONcuAbmY4oqL+
oYsMuxPGXgAdF/PyM6tHGr1VmcL8tTZJuzj9spc43VE8ITx6KeSpVmjzSfrzsv/M+xq62KUZgEc+
lK8/gG+XUMZp1SWhRbiHwXew3voDJa4yoVgsQjxBccXL/ZM3GLBEjl1Wq3xpIuYHB3uafGhNIQG5
4v2IBKjNKyJ+icGhAp4lxf4pPwEpIA4ByDOX+MeTxzRnNsv7YNZtREpwjXg82ICRTf0kAyf4ZH9f
u11CqMOIO8CV7kx4/7hKYmFzEKjfiOKzJ9WIPf5H1WxjHfu74Ul4tUhbuKFIgBCNTVWQGN2VUBsK
zxWl5x5YYr42chNyhZVyJcF+VFdNuin341KfMMPgIUBSXGtcFI8tyXEIoL11b1Cwv7wnTDMZWp37
jU6Rf/aTYBah9NuGN0YecsBWb/Lk3kS8N2lCitaygEk8fDlBqIl/eoEAn+LnQjZgfZMjGPGTTbIV
NPHpJ73BTxLzXUbcHhh9IFGE0fev/re7H+eA59SwbHaYeH9tAqyIkhWidPPnwkDoJHpIqs9GYsZ5
Otl7ec7Y+EhmTIlX7jTWpJRgfz9XCeTo3FtbytmRP4CNV0SM5B08QHMR7d624ZQjlwOkarNOKNNF
/gEPgHd+6s4FSipuo2OCaVeP57/Oyww0meKaZWX7pw1tw/WazmBCKbFzzoPjQMvoZzsa+eNIU7rm
6GQ1oIrcjUSKOani8JjLXW4aG5RCeNsEnjMhSaNqr7ZSt0umx4XDX0KJ7JdbDJVgIJQoOcuuscj7
RfzG8KTkrqDkGH/pijDBi+lCSHk40e8esC5r6uoVgC07fOIPCH20VRDGvpfXDaMIB2AFewhQA808
KAHeZlG53+ScYnKhByyDKTFtgpSYR+uviMXzfbVvJdyWsIQ5BgmwW0NZsLqvCkeT/8eQbmd+sevV
vymlHEMZKWhAmHx4fCeFg6zvXHas0W/Nrs6OrdPW6JZ60gHClD9XnCeVLKzy0buCGdhgd2+dqtEj
5Ffy7x8hCfqHSzDxYE/sZ6r+ZHFI7b1vYXjOnwmgRlh62XdK8Zp9nx6wYINE/4JY3xgcxuUd8KTn
LhmV0X4vk7CWm/0TnCFYC5oMNB82AlgyMeSyJQiDdS9F+JvUYiCAN6DWtFQ3AwB2yEVJyBCIEXMB
zWti7UPx8NTpNjAJateGD3Aj8h7PiL9g9vDs+vEmrvBOjpxLfL2PmsFh7C7K2Ta8O/ofa9qCOAIZ
EE71/MBNSibyKlmrMDOJ4ujILFqxXDLITQwEc1jbnH3o6V1WOhglNkuj3ZHj9GqRSQyQHk/1w2x4
AAunXwtuOaC1c2STCEwCPbHYLs/cwl2xEhTjaxWE7cza2L6s3VcPGiM8vlQZXqLdkpTCm7cyv8gd
576++1idc+o9ZOf+rZqlDwwL5jVAr+6WwjfDCUxxvdD2pUB8QIu9I43dK08WJSTlCuw9yF57r+40
4bdD5aXsY166dZiU72ZtuOdbMLr6zFXC9BsP0g7X18bI2z/BciYQBXIuYQVbTwj6Vn0JCW7GI/BZ
45Dz4c9GzFZtfyewC3tNYFCKWBJYQkeUTqG/6A4BCb9NgDjpvbCwFNfmCmkKA3xEEb219HNMJ7Hq
NrZ0eKRaYaUFYbm0rYfzLiBmrQvdxN233v3dZLP3mA3CkV5AM6a61myRUQiOY8eRBoq4rU36tSmA
D3EavFAYvWm9a+TZcqgM6EIo0QCwBgStBr12ckn2UO6+tscAR2L9tncPvJHu+M9/M0FiZpifVXN2
o57ZNmfp1oBJzEOBc7Gz3pDJ6EiZZdRyo7nfHN2YgeDNDYuBCPgBVmdntonJjlkB/CXoidv8svio
L37WDabjsKxIbvqf7u1v7r97WQo3hPGq3rfDn54xOAE+/X26Vbo6qJFA1eBZ4EuftCRlNdbAMIQL
Y/jp/kLF68PWEKS397LosITeUDeZvPLtpP6LtmLnjqkWDGFK2CvXDtAq3J89lCJjvUSbxPtA05ED
zhAS1hMcwanC3MWQ3qYqcR/mhglnDodgMkqXDKCNjOkdsm/fQIbwkZG9MQVIPXrlvhED/9Xs09zi
Bd51szFUgwNNoo5KBq9N5uuaXSwD7TEmxnrxnhycR8t9ZsCcgHNr9jW3dsvK8I3MwCoO/slx9y0y
GwgSO8wpYT3N3Yt//rv4Maz6i89TFEqIhf9QC67sv9jYhxJ/ofRCLuKmSNraTffK+xnWFjlrpVMZ
v4M0fg9vMDY66bpp2Jc4Xe+mRbjEaSwbPqwBTMQypQWoD1QZ8xnU3GucD+9DLIiC5/DRKS8a7sF/
dxo775Z7afjuXMJHb17zDmGZYfQvDN/nk/IIFwnk79duUSLakWFeqTcfnmE+qHTbqWoOHExuwFcl
/Nfny0t4iB7oh6uUu8Bd5gI6VsGm8hD0h0n4HtfI3ByMcJYQDfxjkckczTXOfgjqLfkMbg3wYsGG
ckh7YJCdARBY94dTL/VI8G+09Cd73MlI/CHQ+bS+2tQVXkxXEvIIk0HwhUMWToH7J5bIBewV3h50
0JD+A7iqwVh3KwlqAxRXgvjrVqlHP4nKx89h1z1YUzXoM2fcZsBziXA3eH6QGOljdUVNX9LC+z+I
m1JuGEED8nITyciT2SEQpThM6DiAlNtSoulM1Rg0FQb0iL5M9cwjf3EOwhdquNHJGSQ4vYu0OO9Q
PG0J802fsWTyyDtPJGOWoxzmfGGH/sULSzmMBIh9gVcuWilzi3B7JaEzAooZqRUnk00wLPE+sb9Y
wtlRXw+Qj0HCvKUG1vySt/00HCYV38ucyO/h48ai0sEt8puLCttazTuAWZKxYhej/58ADjJdP+Oh
8ogd/8O0zxFVIE2byY0iS61KHNaBjL0d9SdQjqRhMMpecpeHt8lFwNhIefjY/Y62uV+Iqf30nBcV
l3bM+WfqUsWXvsUhyOEvJipc36msNIGicNRhWgZV3QOCFxy2OeRPulUEyN6hf29l43MgeytwK4A4
N+1gYoc/VtUSLgJKu8eWBd9yve0LNexVlsgYdkhMIeUzoRZmNZKMEhRqpZVi/0g6IYW/hjPKfpLi
erCgQbrgagBRq2N1AQ3f/0ygc8m0zVduDFPrj9S3HDRRVkiLLWVDEXEtaR9+yxWkXhOHliMHbrWv
0/nY5IkwhKPzoPdJHoFrFF1v70tpc4S2BNSAsGwXFyj9pN1dxRB6CfbwAOe/VqyeG6aiRsBKUAjF
dQgdWRuLB/qgHdYcTgFoJI94mjwoqDcad/G0szFXIoAc1NyX61+Dx01JRlNX9/048lYezLoy86Jp
43Xg/M3Ks4paxLB2vV3/DlMKjpya1K+MTh2GuRfIWsdh0RXO/ugLYn7Lq4GXoG8cMjEOXrba8fQM
QZdDTPo6x6HoqYg7p/r1Za8xMLr7oNqu2NdV6hRGNdZ0vS9xJzwPlvmqBtP2xK6jk+28GBBH97V8
QUD/jki53tENs4WCdRt9yd5KWJ2QO6OLpjbVUVoBri6DWEn1JWYPKksrgQSyQ3uuHaOfElybYwPP
MKSY0KR6eAnkU+ZhcMii46EtTTeJTi3mKKovVlegYo/5PV9rIt4hbc2YhkkS11ZJfLg4BhU0DGBa
tqIjK4h+sD/uoX5DClNAH4PYx8MYOSXukqQqDDoUoPKdBUSInxGOFYKPPckjM4JhickoUKGfQLM/
3oBLLiz5OluEHQKGhNZDZG6c89ADHzmWd+PJaQxZ1gLWB7K2Cx4O8wA/gJPyy5DNRTM8xrIhhhfM
Ih/s8DjPqeb07q5ogvizz2rGxkaTe8eYOFGMjQF+/qCKKZ6XAnyPpHKjfsZGWuEs52KgetHWsUbI
QW1/XWDGL37PCKvFeoG8ZuOJs+7BE5UYVedCOS6v8+gW3Zaklvy6BvVdlzmpGClChLIqE/pG2NRX
IsN/MZdLvhJbRnt5cJUwaC4EYKajrI24VYZ5Go7xXlxjPhMC5pOiiS4V0IAXYmSSV4X1CU2UPIzU
wZ3yw2XLlMv3YdC9A+2xKDagvrjIMu65J+L0BXnrAOwoxNARwMzCIImJ5iGRZIBlXsscwea0iU6Y
ctkNGGplYHJnMUhHIXMdgHa5Idtec4hhmtVik8EzIAJ+/MHD44g80+PPLH98gamUefapl40G2zXK
TEKtouQHxOsM7qsVsj2Fg0LAcplH9LdGGh1yHMAuBQnA3JI4VA7uPp9jo18NDl4NrlJQmlKfV1Fm
NadYI1PvB/WU+bYN6hB0YglhDjbHhFYBHRmU/SHV+vuvvDqOmwO529ZwkWBgTu5kw91UyOg3kPKV
vo1ZXslGIyUVvvvrMkCLh7F37wGXKbWfEp1ylBF6NUZAM6If9OJYFAumRJfgdlbcDh3MZI2/gH9B
I3GKDcs9TaEcrWlUBA/SXkHCzCPiVCAGFIPbn7Iqkr1KXCTz5+itoT/HslSiAc1PgDJ9x3KnHMLl
xrnoQSN1t5ByvkL1WRUwuFKGcAfVX1HCRhVzc5nUgiPaCdGNEir6x2Q/ImNPNtlExPZsiaJhWQky
fBmhrpOqEYGcar8RXPChdaj+J4fBfZMxDYQiAgeYyfXGiS8nRDWsFGZ+trm6mpNbWt5GoiQ+GZO6
D4n0/m2DeyhJwtMzMOeQVYx/a0uBoXej16CeR0DIaYDEBDorEek3hnEIAg3HNe2WI6IQL8FgepfM
mTOtLY3Nz7xE1mLKQeQLDJ0BJEMWQiu0BUGwxHrKzNsACxQ9hETAMAyomMh+CfhGvGpNVpssGqLF
E9Bw/4XLOWwXZoySzuBwIGxrM2WdP6Ck34JWTEN/CBFKROK9DBNfqPaxbaWmCOjvl8w2KCXh0xvy
bck5N5RWFv967gaQ+PYMIbMosjJTppS0f0YLiBQnE+ukDTgBpwbp0nZndqaZg4tpy1mteAMFS86N
sJrwtSPlMaek7ICIwwBWFS1/kqRdF4TQYeJinfOYBycbhomw9BvtZtLrcutWtD4zxiuey7ANbh4l
NCDIDV+YUwtErv8NTkTLmIKAsu+24+sGbjCHoOJVV7jGoTRODXOHZo+eIgSApH22wBwReq/xB/xy
rmqCnqYigIVPYghuVJg8jb0/xFgBUHVJ8Y4WK0PhV+k9MKbJw4r3hJHZLv2lrefW2AKkAu/AaoQ7
BF1LTn4oY8VIztAK9N5/NfieXywVhvfxg/cSXwCKQXPhInKyobr6PWKYf9z41E16e7HpxJL5TJtk
DTyz6whKBRQG6hpOlIST+scXg49HX6LqlGeA6OhOoHpZ8WqVBJftl9RDNgMvvlnucRJCCwubvQqd
ZfR39Onm/vNiUbEnAaNzNALtJ5vBUEBW9UwNaIO+MPCMadw4Ns0HOdAnyhTw6Rng8PbdU1p5JiEk
J+hpquBpPMHvyfhTdRtMO89gAvsz3HWbnHU0G/ET3kM/Y8wVzZUvbi0TWYtOQIOv3nIGYM5mTEK4
fJRj609Mi338BI4Drny0XkFGc6bkvlrSyhELruAk3DfBf/Bm7+ZfbtGJZbnHfWkBNdWadgMJVh+A
weVf9E6YUTw9QFPQXrcc8ZDxdvc1wXvfm0PZSWVp2ZgKBtr8hnAv32Y6kerxGAKtgzgQWYCF7hfx
iq6ryqDGaK27WxhTuqPFGRgDboRX917j1+JCD3S/fmKUAeJCRpAuknVpmwOX1cz9uhpW8CDCMqLB
YI79sLRtkKgx/Iy8sRTWe18SvmeAH4Sh5iQTvjr3VjjIsY+sMNr9GSRWhQaqjkYBHo1ffM4WBbIb
EuD9sFOl0ODx8b81fmrOAYpVhW24h4iNp40NUF1CvZ4iujwX2WVuOsRZIZub3WJ7aTj1JaEjxMnI
Ydr4uX3odhuby3S5h4ZJrFLmgq5Iqj9IOwC0bx9/cdw86XvFO1RmYhsqW67BnaFQaFr8gINqT6gC
bOAVGWYSy8iCwiI4dBqrG+fB4jub0lwRT/1G2kgM8irdymAyXZwckoL2iOxocR7mdqFXDcvWs2u0
lK4Bqbm0fX/DnXjnyHSJyChHXLqQSwQUNF1kLADzGvdhuvrE4qtVjwBkU7S5bGM68nt8CKBpsyyX
L8gSBVoDs4vbzTAnLhLUnyMXAisNTMwqIDnLaPOOUSphluvb1B146DNU0zefpgGi5zbNewt/TM5s
WgE7S2aQBXs0surhqBDAGrTWSLW8P8wqvAKj5Rsczhdm8cEjP3fIZiUQVqI8uDIXMCWl6EGvRF+J
J+ODE/C13DDZxplP+xyJKhGPvR3n787lOgGvXfU9zhP/0ib/Iw9gazFuhez7Sh9LZitX+Pq7ziSO
g25b4yqY3W0uqdLRT7LYMVuh8Ok0HaPkbkhQGZSadUtBSleg86Ki8NMNI4zseX/OGEJSQKbvOM9o
WyCvCI0on5C14BfGoKtGv1fHwoLZBOW44FKgrXtX55qZ7WGzc4TQ4M7WR9KmJhNyjM51kh3IRORl
uvP2y3XO7Al7RyJ380sDxI/wKRCz8RPk5c64GDY1ttfwNNhbBVzkj+AFLXw/tX1Cm9qHzxYZ3viy
Qq9rbguxiO44Pu68AhpxoD7KRwa59V5/Mj/CiaNbZb4ASBYBxvZHW+b0mSAkWLKQ1n38cUY5kFOQ
ln8/ncazyH/1fERA7pq+KhWgMcLqw7RPDBzA7vFJamUBYDBZrxX2nA6DcSm8ew3Sbpka2PYIdekR
sJz3ngXvYEjswjGqaT9ZBbM9E7QLUFxgBu/NdoTnQHQZ6uUjOF4GwsDwgnK/GYAztwuaPNKaXcMf
izvq1XxKgIfLEmQMTG5FtInpYUjZse+cSEeK3MUqCaVm8hk9nAqccwclCRLt8NCt180NLkZsaljo
NsMio+xqF6fydOBMawFIXhHiWh7tVgRdosHVQMPrHrNE8S6Us/KG2nnBjzTMWFKN9s41WysVPKRA
dm38CJBCN//eQWmId4sFAX54QQNexuwNTLVF+EGEu6iFN44BYH9XJmeK7qhJemi5bkpTbX9xG1oU
PlE0+0KkdrP18jZDD5wTKQc1C1sHRDgvSOeYdvBvx72wSfi9QbBu+FnP8B/t42Brj/8k6eWlT9Yd
M8Mj+r0d0CTUC+o/62Gd7dcm8yqQ5DS87cLwwapdwkjitjXCS1DwSx+g/ut43s6371Yt/NfWMpwZ
dH9aRs2ppIMH3nwNfYfIDVwKjlTiJ8DKbL+wK9DNT3zoVw1I8VCvCyFQJ+SWW6yxdInLyImuxtHQ
lmmN6Dtwl8u91uXbfe7NCWex27lh1vNyIBo32xBI1KP3c1Tg3CfjzMQam88VGgVlalUE+O13biY3
r7l+sqaZzXp0c8wkKp0P+jffLnfZF4F6mWXzFm2rATOfabaHqjtqjMZhpd6d3ZD1QgXeQONiQmCi
82EnGNyQbr5tpFZYcGBAS8favEalYJyb0a4V9UKNqX6QtpCY21nk7DpQ9i7e6GMX2c8AHJDsYukw
n61WZVX1aitZfaYdrpM6oQs+tRU2g/9NH/N5QkJUli9dOa6iL4FskJv3ZT1Yo2NB9kZsPsTjLTAX
K0a1pxwvKv3ymsBUDkpxOSAC9FJG6L3s6oBGw99ltQt2QWlV6MKHE7uNfIzajMcdNP1iL/qiJnia
OSfNLIPFthvC5mRQ9fAPLGIpR5wmwxdpNDOW7M1jp+/5QdfToEfG8XHuf5wKevy/CPUFjIt/Ew9U
SzdZUO/uzSl6LxeMVUNvySrBoU4gEHuKVmpvfDo6ecScN7/CMDrK8GMXkJf0WuwoubkItQACprhO
uvflZUQ8aji8g2JItLg6KLjGvQbPh5Fha1hJ4YU+eJumngdXzC1iKsSoOX4RE8eY/b3neTBLFEgA
7IGwx+roPYHjUi/CgYQjq38H+ZwvPl6KnEUOkgzGJoyQcZdPmHY0u8igdJC+7GYX7iAXXeZXJ3aT
KcjQMS7enSK9nQODVsxeYZr79SmnyB060qelyY72GpwPdhrKonlVXufLIZWPMLNYOQX/G19cshUz
sDGH2E1LMBg/jrE1mMFKT6qVYcRGj6YR7vsFyHRFHtIH/5KmXhM/hEp4Cg7BCwmW3FOuW5pKUlJ+
PmxE+T1SeiFsAd1fZjuzHJ1njPmxSRIppfbmDKgJo4CsRUE+eLsf607Hu4alQwXLENmidCnamOHJ
j7b5DbwtsgVRkkh2/ZtXJYkE9SP7qjrFqeYHkBBThGApMWGYvPmgwM0iWRvRyyBlVV9SOQdF4g2o
EWP+MpiMLK4kBBoG1/aQd/RGRqba4RF0d9Sg9HO7ELPkZw0tYIaZ9/uPGTf6Vzid8M55UNiMDKJK
7w2OitOT1pyUbvTxcSwjHMrgtkTXGn+o3fAPx87M3H8wrrmHz4Q4sObgSCbfdW1058El5lkIVHax
XtOmf6SJYPUKDC+rQb2099sdvbJgPmPPCJyAZDL+cLzhvoJBi+ERmSHNWi8WPakFjUyGPc47uyPz
CrFM7xaXDGr1k4u5ZV1eEOjKGXY/OO4U6Jh2B6gCGRfoxyqSFReBzU5IR8SWgvfrsk80zA7cZhAy
gYWTP7HXsmU5tLBxDJPtueJe/t7dGqZXgVxwZGrFO68PRVtOwUbI3NTGVd7QaLM7uXM/zH+7LhCR
QWC8U4th1ecbizXDvibx934jjQAl3PegMd4dTJuKZVh1nzCBopuIPuNvQPQP5PfxvFr4jQAHHFYv
uk7+e3CgGXG0YX4am0/7sNr9YQQiNGFwAOhqgp36ZGjBy884LGCiyp06b1Ngsjj/WTTLsZ+cvvoy
Z7VQjRC1SVmT9MRxnEBupZQXfAMQxSbJfLfyRROTqzrl8YnNjDPouPGbw8mOdf3o5736sdrRZwii
SQ+A0zEL6/h8Mknr1t2FnJpFCN8nzoltG3Ev1ETxGr5+PtqHGcw6JiYDPsGd5Uy+Okc8zuiV41JT
N2/jy948Lo6cKjlrMwsyvFLSoUSD1yEzcmCTniJwn6Cx3lPonb1GcPbSZSO4cZfb9M+RmpH69o9w
y9hGI25PbYqMSz9a77+o2n5lLLOyjyO81uJHybqSnADWOExBoUnNvD5hGzIIuXGjuqfuT/6D7qAc
7QZMFJzxWvgOkhXT8mTk3bMNB5eknxun8kABB+MX2sCQZ8n+97MntSokQMSNsJZIDNhwTQ6jHXWA
oCPV5JAlfqOu5dTXYpJXV/O8Cu19gF7GqwxUwk/0lwldrno7nvvl9gX2xsXfQ1YzglI/9S9+BQoS
yZEkPryau6o7ceasGFEO05sfqavR5W8Ki0TUdEqvYlAJDst8egCs5js0odQwAzQrdR6s7BZ9jX65
88Vz+OmWeuo1yfSLplKL10DtIK+Q1Xx4hb9ctSrrxItLvctWTdsi7l6JxwQTjmAGQmBa7G9qdtKG
igAlQ4BR04pF42YWI4VEwaqrv8tTq9FK8UD3PE+t22JwieZ6sc47geQUr4qDS3Txd0tEgOXErKRm
nuNxnPmpv/fk4MEsQvEdHv7RAzOiw6BVoHJR3pdHr4F/J2wDt0Fx1IjhXYil4bAU6FD44IQxbUMe
+6+iYj2obtqHaDzcN1m3TH4vkJOomuDX0LQAACR5pT4SYC/qn2pn2AIIfDBYFM0Ttw9GUuCNQAea
sM4onQLcEGotDM3vP3lygbXWZxrTlnHB6MPUoBHNugLosrc8gOmYmRmu16KSHWzFSJYP2wNqovAY
PqjxxKyA8gOFDmsM/XcDN1P/kodTdU5RlZ8W0Cr8polfzgqeSBYZOAHXceyV6d8R01CiBvgGtYXW
tj6OWOToCBKpT0U3MAzYGAQNfhE3QHm/BlLTcoVKRG/IXhW76vhoqbIUcTpIIeszvpvngJafxfph
xougV8rHqgVWABawibVOEEqB2fHQ6NRSZiBGZF+AasJ7AWqNhMTKvgkkFjSVgWk02IT1/t4uF5b9
psgkP1BBoMNG6zJlcL3ePubyvAzEi4kqDbVxN2LK/7PRFW2BMp1/wx78HcDYtnSIGPOAIYZctAb3
ie8M75nOk2ymwLWHchFoQGKqtCgwhp8vPpTPxTy8J+4LoO7Jzn+7+wkyN6IiTE4DnuHVz6HWl93U
DU5R4mSMR82dY1gFeLjhV4YcxJxvKr3SH6Bwat3eML1zUOgjV7JviVgKIRtLwZKdyqFMQ14BKIO8
B0xAHZH4j/Ub89BJgWqyK888yBnTEvL+SS23bpuj/0InAmv5DlkInR/CVUyaKgPdu0QTSrrvAUKA
t9PMvMcS9kiFGpNTCCss54DpDtv+Y9YMcwqPiwIu04nzJROZ0qJlBTTs64hsJkZJwo1EvtdudDNY
yitSGr9/WKkDUO83CI1QNmhxwLIY1Jfvdc3iAqsTSO1PajuyNhhRSzYz9i/Y4dDuvttOA/3iR+QR
IkMd/O8KK+uVwZGqTo5Nu/K2D3c72VvYa3WaD441uJtEV5AMVn+R09GYGsOEjd+HFFCA/vayaDo/
amaGa4yD8s8+xqhI49UXdaNPv9tK+xWKaLQy1R7QpVfoN3cucDv+PuxK0Dq8ny0joZ9Ek/plfr8y
M/272+axdSeU/3Fx3w4miaXZaR4Ro154i+1TuMIYZDu4+g4zJ/Gyyb5X6Bg/4A3U1GHm2atzIQbz
90b33DTh033hg1xcamqUod+rw0PJpyn9XsbuIHFvgJunTgnGKUrDpnm6RGgck4aHMnJfiRtzv8om
td4lJ6XoKcDJHeCDzpcwH52XoaqTPxSYstsxAGlnSPNQrtMXgHF4G/UTJ53OgKpZJmOwEtrE2Bjx
RpqcLVjqMibgZSaoWH2Mv3o0wLmOxvrCHV/XrQ9JBr3WARiAf1q+AC/7KusUKQzOBNk9cm61QZ6J
GhX72+euQtg4El6gV/l8OrJl5UeOwkdMWObMmVCJsaH66aPF6tXk00nrKF4O72RD66DAOi5e+FTt
kCfDJLFiggBhoKVhGMa0BmitFhDJNO10IgthXHoGFPS0M4m/dC3khakDl7foGkTwDTg9UO8Gls+e
CMV5R2CHpCSDYrfQ0WFSZ63jpsMpiiN/dCFXL6iQ5bR8hcdW8nspxg4iflEoFFzP9+HECk0i8qjV
z2+RxfAJKhp/cHQDseng6UP/23MVTcuLnRa93yLwDgBnFa9OeRKlnO8KnRVCZ4b/sUIn2czv5NMb
hNIKJXdlYPDMLXrARzSmXABZhkI2N2cjjp16+vY+2AelEE0ycDLpxpsBvJpDxeMiIR0aAUYN1c4l
OvGBqCgJ+GhBHETD8KpztiXtjIFdem50f+JVzFsiqfLTIvwFztiYC8ZtbZqQ2N6peGAIUvGUoxo+
aRmQ64le2tUCf2S2i3peOldA2i3xT56ID74e2yGP3/1S5wXlaFrtbHRuMzQ5INuF2hUUOjzxZuc3
RYS4zkvAb8dlCzdpgfmFzivS4S1WJYbcHORvn/ODk4XWpL5Ob0n/IbCzaazMEM7O6ErANYVxCLkf
0y8NQ4NzgN6TY4PHo5fRZ8i1OoN0eOrLdPV6JaoxqjJyPSYP+D81DRaHhAAtaSV7G+WfxA2/QLqg
/EFJg1ajEkeD/p4GA0O3pnV/dZLtM7wBAGtGwp1kmNkLs2+rYJ596d34TVhkU86xXnTUiV24uuGn
pBRADVMZDlX4IGdiZ1RZs8lIiVY24Txhgi5mxKS5pEfikf/Ofx27anr+8z6fh8jLUPPLZ1HDDMo0
LHUi7vgp8o0mCYXOaMIC5Msl1aiuh8skkuiE1cFLU+Tff8hvGxwqWN/xTwvWTwnM7oPALF2xvPbB
k5UvSGH7G02BtnUBKchb8YtE4FN3y4hVJev3c7N/GDuNNLwq1GaFZk8GLlQQoQsV9r/bqa/8zyGS
sjki4QQ44uGQtumu76ylRlpo4KDGU0heQAnCByxJXuXHGaMuwloiEbOFw4+pcqJpKldOgTmx0GOv
dKkmLG+jb0xkdZTBI0PHzBjza871NNmpnLUoRJTfV+xT9MFwXQFlJabUhU1UsxtDsjQnwbTTiNmk
fhVOEQOH4VTWO3Bw+vM10m2SHJmkw6Shg44jeofahq+ky1pQmfLyQS0mQHMCkGzDi5zC9nbYwHWx
S4i+u3G5ff37ktPv+UrdWvEu+IZIKChd2s8/xRbE2H+v8LTV18TCq9FHYrJSDVasTAbq3hl9c24z
oxC2NxZVhktnCSoDZmcwyrTwRKL7hTWy9zlU7WL30/0Ss2AG/VWdb49+ZPvuonXu98Ex+FByTtwY
bjZMo/03Dp7LUN7DAXGa6J6xCv4NSfz9LBeIHoJTJIZaMKqezf1IDsnppFgwCT0iZT/Ihhg+OaEz
SkAg7WZdC7T5JYh9UYn3zjl8ksQX4I8B9yIaW4pb//RAVCSXg2K/Z6/d6HWRdEyoFPhIKc3TQTpA
R8cuVFLJC0fYiLq5pwIQXIOQRgWGjzPCVXaGLpB6hEWsqRV7km0AL/5eQ0hMli96Nh4a7caFKqXJ
cdl0LqgdjmS2GFbCYyx3lM0TaRGBKIk/TUodwjYnIPT8wQ/7hTxf9vI/+q9v2MRkbECqgKrMzGB2
XU661xDZr8JCfE6LGBKclv3Ml/FhnRSnTuXZhPa9h26kvP2wrPNeOcj4TsbhpyOK+c+/o40q7jSh
4CvGn2ljCMGaWgIoH4SclkCNk74SV2INmVYBhnkk1wzZq0LYrsWFfzGKRqD+ptNPDaUfWx2nqLjQ
nweN3EqvzCrFhy42g5ynVehg7Y9+XafIa3IZGDCkKQ3DElQL6NUqtmWYWndRZWHXhNtS6zreM8qA
UIo7mtelf2B7E6e1uK6dgMk1WXcoo1QOWGNIgmdNCj04tS1UrIhYmY1QdkIReiA+ydOlhPMgd5m7
ceY5w8OgOCW2Y+5Pf4PQCiW/wzl55nl4acMFerCKnLgFohRlE8HuaJGIU7wS336eDAe3RP6vmx2b
G7d/BQCB3YlD5Tt8hbsPJOO5S+XMVRNQLrjP4Ge+PI+0Gm5lNlYNsowSMh3Rpwnl7++V5XBEx5sX
O6zPfhB49E1dSKe8FU7JN6RMAr4i9dMDtwInxPbqAmWBZpTdxgbCFeWjEraD4cabQApEhD+uko6w
8UzVoxj9EwigRBfJEzkcOMrZKjMcSkE2Hcj7jAo7wIM3xuA5ZqBTCVTmEZEVReVZqfdEBL5JRmLE
0OD9R3MjNyZoInBA94KYnTxJxh8kLvxUrzaVCsD0mAGzYL5CZ966XlqJV6SpTiXbgfiNeuD96Bjo
W0Y0pAZXSuaKyedyZOAkipi0AYr4cmuMVcEcg1IWfoGSC+6nD6IAND3Ejs43ps/EJ0cp361XvA8J
N1WnRGCkwgWzQUhwbc+TkCI04m2Oq63zKD9Qy4Ok7tKwNiUlAHX4ggbp4FRZU5o0aQhTnSLDhxeJ
U47fAH9SykEJa57g2OzDoeEwvUw+PKK4kM5g1DUq+09Uk2qON0A9c3OfO1zPEcvhow+xv5X9VZiL
Ul9xNbK8IWG3ay/HnTEp8mO58r6ZJCSLntkPDoObB/jLwRZ2N2SjrANcKkjDEOraB+42AUqYOWcf
TgOYZi/O3K9faxqZe4m9i/uG+CqZX6H1M4D3RJJDNj5E5zWZTNMFQ8y4lZsSjzPDiI4GHOwYOdKt
Ry842/Jwr7ZXqv87MocDnsdEjy9Op0d41M9f9Ca4tBtrngwZ4XKGr5nbmtAcVDoAM3TOGa9EB0ev
BJo2bW+WFpltawUNWgBT3ZGChDit/8r2s0NkpraP3oAabz+9W8gC2IwsYXGSBKxkdCWlvMCnlhKi
yXmOeLcNIy0sBhIUIQyKXkWrwdh1CAvoGg4T0JOc7SzTn9pQMVCHLMcw8745p+WwQiZIpMOVH0Hw
i1wEVhYQRSNWcqks5W7R3vytCMKvMnCD2FEY4dHjHWFnP9nIRxYHFs7yK0djp5RIdlANXAdEw2fi
HemEjgpR2VUfHJ2qLyhK4Od8TVLH+7qgpnjghiU/zqt3cpW2nWyIYH3NUVJwg+hDF9HAuEgTOPSb
YdKTGhTGMrShRGHlCdd8gJjN2RpNEhAhpIWOkuBCvzblZMV9efSORIt58fQYJs3hSuWhxSh4hHTL
0VymMuJ+lMZYAn1chpfBlUzsAmC9xnNfCa5v5z1O6VTJGy2DAorimE94d4jNXMI6CD9NOnTY4Lvb
wbn7bu/dZJC4pzbDv+kJzJncNgcArJu7NlxvWBPMRZHJQQ44husQAedS56//0XRmzaljSRD+RUSw
SvCqXUJsQhjDC2HJMmLf118/X3Knw9PTfX1tENI5daqyMrPwH1gnDftFDXt+QbyOKyO6YnTjAoLp
Ja+P0bywKC8O9qEfco7pi2mzE5JGvgeKGpR/rbk5odBDpaRHy5wMawghFzvt4QFz1zaKLzsk3b1M
nmC8cIgMkmVsIdyeAXKUabr9k/BWEN8oGP0ToxkWHNGYv3BmIMT5NmJpbxr41+qIZsGabn6YFHf9
ADUQOqsdBzuCoGW6/np93864fwDfHHELwcHte/Nbr/TMyrSzg7TvRuOFbQf81xYw8YL6gQSG4AfP
kiOj5j+858vFpVsT1js+7WxQnbJr4g8dbKPmMVoXL2gzZ6sS1fAGwbS1ElX8Jp08BrNvvuuVdM/u
zIAh6K3s8RI9TU675PCkElm0YwBRIByKHfc6vkExg4sFxNPFskCdLjYvB/UmYPLJp30x2I73gwvd
oIYF0MR/GD+XUQ2ntHDHrO/WN2Z4i52zTBb+HlK7p+ZQucWP8Up/Dqqc2bFOe/dRH+3h0YnQCqTu
qZsFU8djQHh0vTLKkF4GM2nT1JMVHlNl/7ax+X0s3QWjvJkPCZAVt3CU/TpFyxHOlcuCml81t7Jf
whudMrh9dBJFB2JjnoDuxTl42MaIRrGDp1VE6J6av00YL7M7HdTJmakVvc7vAiwMxiHUA5r8m69V
n5EH15ttDsqUzqIBe/9t14/QMVi/7glQpMGnsrbPiDkLz63d4IhXz6wMeQX7m5b2b81jZP2REXXC
F2s5D6X/xCac0JoSn6diHWHzQEXNeGWa3WMGQoRmTEvKjDVYq0q8J15+eKgrlrEybpRXhgP/Ek4h
Uez/cDhJrmYzNXHYL6mCpGEQU1GfXA/B8DWF5UL+zBz50EATJohYBS8ZgQ4RyJcAQsYvcstf4kqX
+sNwav0yqyWtfqPPH/+JMeu0BgMOcEobSHWKW4gyAVgU4yiyujXaEpgrAeoj+tJXOxSIwW80kdGI
Gdrqg4AwCIsCp09zjRSt154ZcPTo9/SNkHZCWJ2BhAkxYPD97InxuhB43mVYOvcMo9CxemfkoZTB
IEN0U2nYMNJx5b56aPzRzSu/V3NW2RNJDoAAA01HwOQbDmt4hLR8+wIElKG9wWX7ixnZEAWBRnfj
LkF5T7LPnua6C05arvIf0q6eHAb/1NU1KlTZfUEn1ag0NYdhCn1pNJiwAJDJuDL+6JghrkicLk2K
jDxVtsrYFmUDGQdOdkSVj1syLoT5vk0R8CTjKWSNLwAfWIyTD12PalFZ8ihngXGnahUxgVOjutOk
FziILH5BOjSmkB0KYMsVivgikvKa/CCurppcpeNEQ8jxJuG46viNqBbhfeVtAG+ZppohASGaPxBR
tMleWxzAHLRpdXjhKf42+i/KhWUPYy685j+GamYfSSvVGg+mu97YKY+HQ05lBJbAI1Uw9ApYN4AL
WEaKYWjwd1gAHDREmAm2IfMo4ZzBY/EhZkDM0i3KFImQDxAE3t6bu8imyYCjPAWrjN1iskHU5BfI
QRVXABLYFwpQrUsqlU/JT7r2Ec2YRFE5yQuKONnAGiqj2v8AKdiDLDyltcwnZBUBweM20kS0IohF
y5JmEhxExgwQEOnK02B6MwVXK56SPJxyfPE2EN0j+irQPZ/RDTjulsuJT/dSaOK/dxQiKcRxQWqk
dJS6EQzQGmK9xyGs6raG3cmLrnodFolk6ZpklUCxjkuGA+n8b7JxgVOokOgYoS4l4gmEFM4JxsnS
kbRaoMZQE0UEu9TgSEMLFFFNEUUTbEziAnq1uZUAtn6uUrO/VC8oiZFhpMY03t0jVtjUL+MVzvUD
QSf6iDuQBmVhalyDX5FvKLsSQEUCyl5UCoUKCrq4DLUODHE74yOCPoB/38b76EyWgZUpWUTdqbm3
8BSeYgq0Zr64WeXJRlz7QElY44yXMGrXY9sCezCm4A85O6rY7+1fdVAd1NNmugguOcPvoJ2juGMH
NBm+t6T7ztibsTG4ocRhkN9MpSDyAjo7XTz9cqCU/qnC5b99KmtQdAzMY34KdxbiocMqByRFy7rq
qU7pK6v+p4KqjqsDsHM09o+as2vYu4tb6Un9dsPM3YQmvCE3q8w3uGneIGq51XxrOvVF1OlV5giW
qnljtAAERPiIk/dh491uwQUaGkcDV/gjzI8/YozYABe49trx7vt4+Tsf/UcDjWQVCSZTLqzrenQB
LyHOupWqC74K4RvXvNbZ5tuHhw0sjY1E+uTI48Rz+PejEhZnTlianTZZEFkExNDRu0e2sIW4tbAN
dHe/qF6wt1g6cDgZ5wmT6OzDCHiiWXaN4DKu9eoO5m239I3xe4tHm2IWyQiRjr8ZrukfnqGgGjhF
vqPG/JKbE5pZlPtLLhzmcoUQg5enf8EZiYWs33q72DMFzw5ssVe4y004wffeZdzM9MY7BtpfUOVA
+pr/YyTsSDIYcaWrOA13s3t/6+48I9uNr3i0NbMriidjeisxg+LbQR0NT8W5TW/ZErLqJaj3S//y
n1gQIsQ6fX4Gxv5Wu7jgrDCdq/MR290JZp9Y1sXXn9Xvmv02LXGC96fVvPV3/SHxavSWAAEm3Im6
u+qrVNW0qhbjLV909DA7etl15pW9orqPj5iSjgpD0r6Z93Um2HMA6BhoeNshoWw+mMtzBMNQUq40
xMiV6jvUuI8hGxCtEpIlewjaoZ5J5Qsk7h7ldNhD8TDlWalWNrkOXa5NdDlZu1Eru/m7UQUhb2lV
7kwgU35hdpsTvJrxbPdTkAYsnHCbocPpzgd32CsemGrKScSUcRjk0qkkgxSvC3YH8sXBAEpgBrkC
7zZQV6CZlIHfoGUO0pF/rXSdlSt34MHsesMio1vgUb9ATqmlu8BEOwoP68PLxrIdIxwISgdr2e+M
Ye6ET68HiMFFvNxvT3P/sKvBGQ6ISEY2VYK5fvqFGYMc1mBhYKkFebEn82Vx7Lp1fzGBAMQPdPcI
OUQZW8IRhbIWiQYsbpXuOQD8767/vccQHFMcjN1wdethca2fadu9XugVnofFTceCZssP+Ik1D7nS
tKLJ5tL1kBbgPSwES9oRGO3BhTH1GpMzQGfMaQCU8GkJgDgwjW9uIn25k629Kp/Qv/ObsyUVJzDi
GWaTWg/vgNYnsFK067UagxdwpkM2tCoWvyjbMYmor91V8WkILnYJPUksMVrP+CwifZPcbAZ7xtln
Gwi5yhQEYmZvWttLUFX0O5gCfpWcgHUoK0Dhz2wzAjxzYxCyZw9bU03gjWigtQFSISGm0o2SK4aC
genIZpWf9bQ5JPtRXbqaVHHx58hAONU5aB5PnUhDuVp6+EGV4xQ5VrAq+GRNoirKP8KLOgiVJqp1
SisoaH9v9D/VjMRrNT8ClvXrdBw6dh0nV49Q+sSY5vAl3pIIfcAbtfxGxxxhYn16qFO2rCCm/2qS
h8iq3d/uJdgfPIwgIOePeheXx5YOktC3fGsIfJEc7mDxSaIU8EMk4cCkoKNHoclRoKHQ6pZReCpK
TyqxEEZWscFswjfbSSuDwUV9aJ3PVng/NrwLCUMFgf8WPACxWIOD/x1snfYPo2hhEjwYT4Iz4vdI
YwS+uDhR82CHLfvtngkJcu+bh4pjLO1qD0oRZH3b5wEDnklaoQtk/CSsGujhHKiR2g6bnhE2dlZB
fu5XH1bRHBYFdjqyXMfw9QlmTfykjZ5etlWWGPM2vhgSRU6yGJJMrwa3vYtNCpX2AXz39gie7YD7
sU4hNUSw2yqavra7FZuL9YJm9Qdybd78mhm/18/w3YarimGKc7kNIdiZzp0mWYle8+9qkgFvysn7
b3FB3mnWeqJQNR/MUN3/vX63dJbB0dZh3B6gUxldo9PaOuUrUo61tXzi/ZOc1g7rmA/akpc2RlHC
lOlDkrKwlZbReSoBXps8BlCEMliSa1pJdD49UutM2045mlxIxM+puHsW3LCQxAcLcm4N2XJRxz14
Sr50z9prsrtib0UWvBfo9HQFluScn64TylRMaqHPSaX1XbsREK+oQTgPqZueAQon3otSCjua8DjG
4RcOCr0IdvASvBB2DF4Fejs1N+T9jLeF+uEgrdRHrDnwsYTGBcFHAU8DKduRQv85BsmVSyNS76FE
2Zj2iiW0RgNAqo1F12Y4E/ymPF5NHuwRmLdz/Dv+GePquIVyZU3WUhm94vNPqw0isE2M7/IL7kI7
P/5ssSWgs4OoC9uRCpMh6CLY3MUcbd4xgDxBI55B3P6UCk2FBIuHNJmWa9omYcN75UHGJdRBKfrO
xsSKAnMZJapPd+47fDOr6zARH+fdBfd3eM1+YyRemdThgB9gZPOaTE1MZaA4J2G5TtHHqUJfG6gR
WwHaCPzjt0Z3O9eAsDugXLjyt6aFK7XjF0wfG8jdQe40F+hIZIEMLEM1yg1C8p7n4LzrvxN56u5b
DuMafqz2lQY2xz7pt/4I7ifEb5KvwiHdD2oikuzlBE4DEjUFbD41H1Bp/R6moGporjJB7r+a3DPa
FyqMCfQoNNmhKmSE4iG/pMwe0FziwbaoUK4hQxSA0z0SeT8+kPwZ1gcK4+gUa33goaW4MOvIyhkP
Yw8GTybXY1I+tDwisx5QZTT0EA4u8Ct/rCySKDwC2Dce8mbEffIq/5gaAzpR+vV3dGgA42U1wezJ
rwr6zmcsnFIUHrG0qmyelgs1gnZINOl3/Bqh/vglWwnBVEhBQPMIkIT5KA8h09GIQBcy2/h+Pp1i
4fBso2Gj9vah57xj0wMH3REoWStqlH+ipB7+e/q2zKr1KIB36S6DXNu4XrFPoPigWUWXRxOnalOO
UH9wRjIV70PH4uVMkA5mt87L3wfzKFuDEBMjkHZ7QbmShAj6eGGBwNBAwaVUaTP9Ba88oay7/hME
gF66PnHIwxPp9kTwVxKBlzGJijhmGj2dTxHAijW9FN+ERnCe4EeTIJSiCLzATsjrg84E76NFMDV7
+C68nDKouefobN2TEq3+E83+KzZB0lzsL6aGrCsCO/qZaMgTagYGscaEp3+Tp0lxrzL2QJOCEaQL
mi88ODm6BDwEXZTBtjtxZ5uwzcSZk9v9YwRa1/DeTJZQlV2/UZnjlgi1Dt7mlPnMOPDKE+hKzRZV
x1TQW58CwUJjNxLP8h0keQ3/y6TBlHMLqyZcbbbTIxnQ77HL2XIjxSU4zrTcWfQZYZq97rzhfkyb
4fDKStjFFJPORTOK6iHzyz4ORea2uL5kzQJzaBnjQkQ9FaziPQCdIHVqCaYfoqiAZQPWs2JxDj+N
6mXIdQv7VNRCwEz8XgRvX8Pmcjy8KNDeI25P03kMj2fuSL6Ia4hF6GUWlwfmZHaeU3WJQ+WB8i8I
Gx18ZbYUgG7nHdJog04GV8tZ3Ww0SytMjajB1n+NHgVhba4uwGu4WLlNmo/o1aixP/136tUpiNMT
fqK3SJkAF3Jr2hU2Ea5CNxAwvjBE3WMLQs/zMYPSDwuZrmd4etIHE8tysaJhsPTf9EiPqqfaac65
9h5V5mC6JFEgIwwWwNUJIsK3Oa9FYNZ87Zxnv0mHHQ0MP8TMAFD16yh6u2VwYzyvOvJvNuHDi2du
xAGAX7stvxk5rNR4Egz7nMYzZPXwKVT2jIO/r1aIzHBceSDLY5+Nq4F+TWaeOCeFf9gnjiPegIEL
Ns805thkVsUP3rfFzjtHPxV/d3Urfov1vEs3vwdK7uZ3gwcdXuJLzNSrPctcrppo5KQoYZraGYcG
w/upOrshsWlvseAr6FgbkYu99dOn1Rr7MU3kWHTViydLVY0pY9WCTtEwprHBSsnlr1ajTQhRJD98
V9QmobkzZoLN7AetC7mij0XHFMUKTpbWAQ+sK32HjmPOLt2FXSMaBngq9NYItlCu2Jo3+MjG2EKo
LtU/td5lsHUn/zCGlxPPeMP6oObzhmZfTw9+tS4TvlfQYuG+ZuuMSyynYAEGS6meXkhY1l/bL12Z
OakxZrE9Zr4D89nWP5qKSUGvbzagdzPVjrMQWPznbspY+btc2QaeBw8HYqHm49WogPWbepQaXXG0
JgeUDBK27m2TmrfQDBnUNd57gEa0BoBj7b/L8My47Yqnz3qattGtIfvjM5fsecklyMqQxTK0Dv8L
VkXdocx9TprT9ehaSCyBrRGGGUE9w+gYv3L8Jbidl+4Fd5D77D0UqNZizs0Gi2LiMnUSUjkqBg71
Dxdi0+vQcyDzLCkWIDl/XIL3Hu7AO/cZtjyNzKVQ1ZCyK0cP9dhHdfgC1NfzWWXynMDlYoZuyq6k
FxxJADL6emJIzkbHp10NKNTpGVUDDdjAqp5PQ5rf08U/cTDC4H7t/7KIWVi6UxjBWwylW/cPLM81
Myd1fuWQdAI/ZnbeDJ/Qlf1Tc1k/E4AJLFaa3jnBuRgX6FdwtrG96E1e4y21Az5IvUq4LnQbsTTp
3sEKSiyVqtpdR4xyDiip2TM+xEPMfTWns9OvYID5dCjhu2hJul2EIaA0To/RbXuYIhk0pIAR9IM9
iAOdt2smOD2FGvfq72fYfAPjoTaihbILrkM4stiFYU7Kn3VWySodiVGoicN1LDrnoMX/jTRshQjO
Pt2Dhw68NwmkR7/exANifCsQBTV4GIIh996F0xdmKLXk2tlgEb2bt7It9c1yLix9OakwzgJnyYQd
IGqwHi9dwpTTkLkSDE/hLhJhau5PrYc2EutrWa5cwebG45GepZ6fFt8Z4c2BBmAlwt9Mi1pHnwiI
nQmPZOmX041NvSI+I+UNwPW7axJLDPvW2zNE+DC/Dq7jHSvoHCIYAT8Ah2MYEi1RCgCZG3BZ5wB0
SvHjiUelTxuagIIDJfMlLl7e4ZzRj+lLBR08P73JO+Bp7NyGU+VJmbnIYKuvPf70lI5uB8f6J8Rr
Jl0hKV729X06OC9uPl3WKne9Q52GAywoAEcwjOymPUfJIqXd8cBWObwsBtu/In29O6D5RPho2Ycg
znuwj6j5rqjiZIVKA8mrUdMlmIX3qv7VK+ObVfHW+MKcAYg0LsqM60nFezb4Nhtfe6binXlvdYnO
Id016nDJUfYelF+GB+NS0it5aDqjan1usloQFe4BT48DH9smRsFynoqHr29vinJAVTpeRZ+bzgrZ
BXV0dVx42slR340Y3z2Qr4w5LsOqX/Uf3KxXBJ46b84/nxIm3dXho+/jM9psbET/9JlJVrhNrFEQ
mS+s7LHvbVhdviGOod4FNvxvy2PAAJ4E7pHO2zJogOC0KOvrOJho36g3opHVFS4G9Ww4H6RrzEcG
11C6XvJoyfPrLn4fNQe7qO4LwIrGGF66ugn/bgPEmiRVvSZMqNf9AhCK9Fz16yhuFc9oqaADXMIG
nH9QJVrtIyD73mWybZPJl0cHnQKNidmqAEyhRjzUKCLZEBozQvwD5DBxkQD9z+hmVUIaVrizuchW
yotNcfPEGw5uE8jCvUHxQzK0bEIoeN3C1+wyg3/wAiFvGJ+0BlEF3WRnhwoOijNxFVQk5Q2kVlly
j07W6mStW/IPgyVVPYj7C9JfsxtXC6zBgBeErawKhupfx8rIJXPDUgdaqDttHZoAso280FOc3x4M
6Xn3axQFbuPNVSAt6j8WAV55++jeiqCEgbgjt2Xsd0IqJ4LADtxoxT+QMaDTMGd5CN/oRc6LEEsU
URRq0zvsmmC16UNsWeJIyg60X5Vwh/6eJO8IJ/nYVZpHdeQvcTSlb0i/RJzeg/RbeMdx4ny96O5i
eAIlwcFng/yrw/07T80+Vmx8DyhEv0uqNVMBWsCpIblktfuUbb4V9/s/t3AWW+CQMMvrdkbwKIpW
Qq75YXfXYXYikMr4TMAJItOCmthD/TUfm94KjD36iOJFAPZAkRiuMcwXy4P4SSjWLEAGrB/oLNEl
Oc6w3mdV/yMBKoiLVSuqMPTvCPNf/YpWeAfyoTYXswV9fIqhKTHXHQRTZGnNFxf3UJWIVq94McI4
xGxv9FYkJw/cVj78TW4S7SDyYXRfFA+wgJfhMJdfp0IhP0qLhyQWccWKrq0qavFY99P6sPFyWKVU
udypfDtdxKar99gJfCBsqK+UqE6n+gktDjQqZF491wvmIsNw37k3NDd2BXKO00Sfj2J3Y6Vah6Q7
oFxCKcWihg4ctmd6pAZV2j2jJMYqCeRgQhTm59RaVX+Unql3gC8HlgOdEqY1ECCvQsePL90M8MJE
Dtk8QtVl+HBrqq/QbE39o+82gAUEqVRfnbVdoACoAkCeM1HhoVnSLIa0BpAY6EvtsiUn9Q77+OQp
ypM6URS0126TfjIPvatOtGp/1ge5PLw71FzcowIUNqPQh2KOywmfUEpC5AXCiWgKEyKcRBzn4Jl1
LohhrRelM9Qc9gqv9oLsuqJKwAV13/UTojF+s7TwWIbdHLyiybBRwymsomLrf1CARSzEMTMpEkF6
BfxYzGiKa1CERcEWcAogvuYwJMQcySP4C/04kUGwX0fbZAhLjhYgNutXXJf4rjzWeTHkd1bCQyCq
fSh49ARAai6AgZwne2JpptaoCK2g0uwg/p+2A3poLWz1MfUYYBKohl+5oNr8MdG/BOqzIbTcP0NP
8QAAU/c5Yl1Zfnt6hfXsBLJVxeuh8y2qwT9KNhaZMf4rVVycJMVXW4QRkry38VFOl+wuoJXPalkP
mEu1tIYJJ5r6lTn90n+dS7l9Si0H+gcVj4qa4uMJy0hKuhkICXWSCleqbmEaQy1phITU+ahEuafc
GdAD7tgKHk8kr39iS6DQH4LQCWK8T/8Bw0qddDH/JGP63EBCEECRipBpsEo5JICAtlwp95ZGpBok
NSuEg55nOtDO6Zs0o+Y9S3IQ+tTEAoUoUBVeR+QMfo0bsAxe3KdDfxWcwzntDVoterOMBwMJYxe9
AR7BlmBs3aFogeJ+yP1cgZYOHfOuqFrgIV3R9TM9WdM7cuS1OIjXwzkdnXd8Spgjlm4H+/EG9FK9
aTHMtA2E4v2TkP+TCrADXdJAvske1PxO7d1/IcpHD7IlG4P0Bl8RDlLCZpG6h7ppiaelFvGQmKue
a/klQhQukyzM3HTRyqAuod7PSaLRXMEzOE6zlFY5EYP+FHI8YnVWNQga92mFM5cD9ndZrCYiw9dM
DgI4A9iYsn1bdELY6uxiU0vdPLrX9eDMoK3ZFmfDTZdvhA8Wfre6jDZ1b8U1Pu0t9p1B9ctg/i9s
O7/MAM3WrsmwKXzlSVGzC5yeEW2ZK0l/8JqkOirU8DjB8JlfS/u8c2kAgyxwtjZGdUbGtroHgjxl
w85iHtnKP9S8A2KFX4DYyz42qt0OBpEH51ERXRd3zDP8dw5T7FSajK68IveSJrx3mt8KgCq/zs/p
QFEX5Z3deu+TWzI5nDN3PSVVeMxeMxRR5AodXF3sbYP7woOohFXgHHgebU/MF7SxMV66fw/VnCEe
IgcEADDxSIal0rmymaYES4jVV4sjHPBnaKDZKqc0hkGIaAR/ZLf1IQgR0RJijbyEwO5qVuIa3+gJ
Rw/Sies6akGDx58Z4AcpH+nOeoqUJ2GEG1KGewCAD6KPHLVbpYUOGHFlPAEML4fkRhqe8xRePMZq
3dZBBuHGbNvy95fuqjDbHjT/BcGc1KdWkzprWI5F7kGtU+e4IAihK8kvzuubPvohFi0eZLnXQM7c
tHz2Nkl1QVlA6T3eYBz14Xjc4AOafvv7Rcv3+MDwpXiOh2aw+dlf/UHTxOeWWHKdtIM8msCicIz4
vrPyGobX4j1Bg+dIlRJhMSPh2ZBgUcax8N/ZbgSL2L4zziysfL/oh6PIPGEm0j31mDwKGegy2kX8
N9RG8HOeGTRgHiA9eZB1jqvPMGT6PkCXAa0x0WDeKN4lVFV2oOOYbgKYNTLkIkdcVtxJO0leSM24
hXIv69/pctDR4P94UHA/GOqaMnWJMbPP8c3HrHwsLhjr63MbC+73qgDnZl9fS1puT4YfWduxOU0T
9rS09Nw9DMNLHN9ijP2GEErxDccv3Gn/gv0hY6PJ4dMP0L+GxVSROWcdrUC2rZDDkbNEY6RpI1Me
nD+YAMZTc9obz1A5EqO81vjiNQj9n3iXIcaAbqVkZ0VTdrxAbfwc1QcXsBAkbNB8S0zTy50j2Pvr
/NceLLAz+yvBX+6MgfqDuw8EGJ7OzpnJBWBoJcUqoIrPrCa/Qrz5VyARJwebCKMtsg+6CACD9IOi
/R/K7HhPH3Jw+WbPgzuy3SpfgsxbCet7CODc/MVCnL2+D5ZhZYLoxp9ykzhTbDqBeyYi3DyCwe3k
nHJohqRyy1iS6crPbYZiy4Kpy3Benke/jjvY0W7DCRAHgTlCS1yIt4gXuqF5oDvFEyWab71O1/i5
JfIgo8Z/f5iKHEVkBGwrMtwuweQ+bc4UH9cLB2kNKQ4rjCc8WDNigtXc3YyOAzQrPzueNA/lYr8m
4qcdyHUN2FqOZnDgn9BtHBz9JuNayfQuBWgB5w5ThIozCM+oWrwmOvrFaMLTrwSqUG13xKn/MUFi
TMbrblG5l5yTnFHTWqZeqL4YjJbewwpN+4W/YEjOg3kD+E1S6DEG9586nSyKs0VNpcoXcPa/KaUP
50b/A5/xsGav+2eRjNxV+sK0JET1coj3zGGELjEWN06JcZmZ9jKsp2d4wiQKdRiM9Svfkevkxeb1
RQfv/KBxRCAjkpLsRskl4GHhbkA2u4pMaBpliEp81MJJy1PVjtdJLXxhYsbE6DOeK94NK1UsVDEM
eQ5eydcdzv2ZuTGrvweKvvZnKgSFcWew+cHwAjJBHVQOwl7cbDPQ22AGeBWBto+JK3Umk6cr3UZa
71dio19NzPCB89Q42jmAVvs30whPYSt6QKW+MOvx/oU38wd5BaE6+tebg0fs4Dh5BPtJxcFWB1ta
2rLraD86jtrBhRQKtKZdxXnfDg7aBudJ6YKxTXAE6i0ZZ1sWrdllWmJihAttvX8GR5YAHUg66Qwf
AdyaDYIZzMAYIS3fXqGnFfrTGbCcvxnsDRsfYGB/HKUwiccr3W0NmbtzmLZb0Z0OQLbJTl3jbDdS
YMsujNlbVO0zdhvmywMkDm733zV/4c4PHA7S8RzCkH3U5b+UNNImv8dhiljy+I0ZTX305k3GeyzA
8awZdGpQZetRmZZpHW0UBJCoPtrgEcdhgvUMI9EP1uoHAcTl4TSZPDK/0TbrNYAg56uv6xE73Xbv
gRNftQ9foO0aidFf+7gerd0lrGxvOwfOGmzwwuLOWjLrM5Ll1fptYEH+Jb8c8IUePaWMwUe/GKfg
HieH5oX9dwWotm9WJ6bxip3vGtu5VsoymoLmpOsewJ186I5QGsRN/J7Tck7OGfQMGlEAcoRgr9cL
2q6J/DsBOzX6vzir7qOjD9rt/GHCZ3JKQJrbRvUpjAdxkheJzKgYOxR85h69MZwCCM5as9P0ju4r
adGmB2b1q21vReVNfOWlOvElaCLFmOBQ0AhvoMlcdOk3OcJ7HT7zZA+szMg5eubjTogVNnCrweKp
AhfLSXo1hknVQu1L8KaC42y8ObcuvjoIrjAZ7jCB1zo3ALwO4HwYBvWrFL6T54zhQ6bMFOzDyzYa
PipYOrdAPHXn9bXr32o+LjE8pxvuWIiVHt1bJd4wYI6rO7u7vwMPAvcsuxU0MUxZ/22B0Jk/ipD1
i2YSIp9l211Cz184F4iJgBMoKCEf9x+HuBwvGYm4Hu/mKuRW9MsgDreZ9rrNONRe4AF3NprdrHYX
v0qjPiP1YIRQbBpA1EV7BssQMUAj2HSf4YLeckA2ZR1GFzvVwQXTAPHIZe1+Zvnegwb+QsTCYj1m
yPtSQ+1JVNfsw7q7H6+gDmQAXuVQppGIxdh70IM0eG/TvY7NACrbDM8bSjUK7kEGzZOzwicHCwcZ
9YVGoGBjY7f1OyrBlkEV3N5yFv46bX7dkkNiolw8+YN5BhC9d1ogmgefco1i7wH+vPvk+zpkdqNN
xGXtJtdMZTO14yImyQAXgLLEAbCyHvRcgSr4MKAecr5RoRCmsFDv8cAw7HRDrb+Zn8dkijQB6beB
/AgNI0kDftZwKfHaRPVn33gDwGfm0DFMjLxg0AhePWgbELKZV0k1mdXttp/V+F2mlQEfrXrwW7g1
2iASEDHg7PG0IbB1ajaPc/B8M4JLbW+0Ko4xRMj9AW+kgk+5m5hVD28wia6/K6oHgjlzNYmsaOW6
ZveRvPrQsmUnZjOv7R4/P8Ur1Q5TPn+UlaguBocDGpQsW2op0hqqun81b4eHsg2lTZiDXSIK4Xjl
iwTHAHgkveOrx9sxi/4j7blBxOFmCFAyCUcfr6ms06VWAQ1VDfgEnHx7dzy9VTJWrDt5kpAjircX
gDXKR5lL3cO3U84Y0zVcAq3CHPl+ufKgbDKQoIkoQf8WKQ5aXd72oSBgAECzgg45DpfQ/EXtpS6M
mxzC3G2OPc6ific/huKd33EkbZL2pYevjyxtIL9N8eua+HdBKXCvhK5HdIHA/qTjfndWP7svA6vj
pyf14RZjlG0IFTtSVAZnZ0oXXK72CNusn2ZU+34z567F6ffG/7EcCht/fe7HEcqRuO8gwnycYY2/
FmxWpWB+wtW7xlVuhNTbUkM+WGMsnd1Ibg/qmSjTyLjxIi63/TbIm7ywsMUgARWcILaGqDtQe+bX
MawdcirH+KG2NaLvAYCHqEO1qQJwuunqzrMGlcIoh5WhbINL0y3F8ql7REOh7yu7hbzzowf2dPSW
Hc8M1MBhmwU7mIDsPbgOvLQSnOaHmS/wLCMFZrGBlHsU+Qgi9/LxyrIeeTCSN5kSwJDWr/OBdhw6
F94bkwDAGVXhQEZAYzp+Pu22eQYih2m3R5S48UwBF+4guGGYXZhUw+IF8mHGYU8XKG66RsNu2PW3
nvwLsK5q0X1AMOrwEbiF+vHDJNVv0FUSSeEfmVzJH/PAMeOjOSg4VJsU1DmBWU2NH/tcxT/UlHvp
phibs1C+blaPuwg+gbESY90A8grMyz0WeQsuqYC+ZEuck0rjnIFiwa3k+oWpCp9hmCFbw6OdJrwG
wSxI3cf8QbWHXRATCHAfiEpKcOQfAlJhMcjv7J9cW6wR5fkqaQrcP3BOIlmUOEwqLCoN8k6J6WUT
JDFIymhAsAFaUJLDyj5CoHOpEgwuk5FCGqJepd5C1qKctRhWuPh/v8t7AAypIFBthm5wKEAcyLoc
qIajRfOpbQCX9G4q52DvMh4lzh8zBmLG/fEfxqRdeviQliStnRl0h8W0p6TNAdSpjpCNU28DLULS
kPsK08lRCwCqQFlxqHGk9hAgxq9jpuqSH2A5hdMIVOrJpI+KtM7smItTmav5zHgMhoSgiqItjarK
mtEaxykFfk8Lr65nBOMzP6CZUzvJ4LaRNlOKTSEzSEgMIxOtgWC55hgx21RkrJovJWYNgbF6+vVB
Y7QJzdHxCwKLhxf1tzxeNugkpXwcYmzMnQMqAr7eWdNZX5NHg8mMOVoMonIvM5FFEq0RbV3ZOxVh
bMGjb+Oo1a9xmVWvg+H8nhYjLAMxsBJurHhpR1iSQDpQBsH24EQSJ+guvdwF8XDXl35MgimOtUHp
sC0FL0l/wgmokwdYDrBNEmsaIlI56UbOHig6W5Tc6mJQOLJcGDcIoAxM3v5U8ApExAx8RXxs86YJ
sCmXzk7Whmy5Q9HbDctKIHNLSZ1QxmvLyDmM099fzLgaFjMm2FqXQ38xnvXXbh+iBjYzWsA7mn8P
vyXhHxQUh64Jnf4n3qp3d9JSfcTPMLT2PMU2DuYsVmC4KPTYdsiWWJiUuoIMeCW+7+fA0VRc3FXo
u6QD3F1sF3i8m5D6ieNblR6EUi/JZVjGOI4Z9RJaWA49aHiaCQckkawoJKUf0aZN4ilteH8fuHSN
J5qPhEQ1ZyphgEsdPRN8BD7KFrichIdsvk/hTtPjhbKn/gV3o2Y9fIGNQEgr8owVh3CCTQauVCAa
SDTABmojH4D3ATVgaTfs/hj2AIzFac4WUBP765DnmgmWAHCGRL90mDwx6HvY8xTmPLkdyLyOZEVl
GH0If9MqfErePQGnIToGPAI2qj+DGdOwZ2wfxgFx08R8kDWga0806xlC5s/P0YL0wpBAnRs8ZjQ7
eMnzQBPla/j8D3Cdo9GEMQhQhuUNjqFHjwaoOiSZSID1BZLOAJ54J8lZWzYG3wpfpDu0MzgzfjHG
Id5/XCWu3eIaDRN5r2BfZKHLoNvOmaUPg7wxERR+COFvlt0O1DRUuDBdDFaEgk0HYKXRa/VYyqBJ
fGeiJ0Y4Hg6f9hA7AO7uB3kkkmAvhCrPaZMU5y5yFV63FoknyOQWTf6qxz/xsAXcpnCQswvW4M9M
c5uDes+r0vonV6uOozg9DzpL6EStGBxemPAUi3qDq6x6MRt/eopnQLbWrBZRzocxAN96kH1LFcFh
J/BriaSvGO6t/k/dYrLMD2Mn+L1zQFBOkTK4aZgzaIS+mKwGNj1R3t/QhvnIUjqpdyvTPPYTRB9W
Ks5MXNqbsWPDREdcl+ST1aaOFZ+BF4WuJurRFryBSJXGccIalEEQoQoMXneIA5g9Ru+0zNgLbKGz
XeHNEpM/EA+uWScBllc8MmKWfPDiiJDtA5Qz9h3IPZdWFEOMO7bcJAUcT0TSkNiArwfcrCUHKJRH
Lle5x5tjnZshr9eSDzKNuaMt7JW1ZmaxO9QlyTYJemdfPkrQ+WBWccDRFQm5fo7w8vsCE5nJCyIj
EuQNwGuE3GirZ/p9sH1oqyGuHtbEYADU/UORbai/KjaB4r2owITqGBDgipNwf/HtEsk5mPIHdLxd
bPakq377BpTcnENF8wz0N7y6lpmCIF5faAsl+DpOoGaV3ToESdTPjI8AYSfqNYLkY1Dok85PMOjy
RRN/wO94JtyaNjycn7an8y3GmiCHGUzz/Jtuzo7+Lbcb9LHm837w9l0ssICHF4FgyI6nMY1bVgPr
DZ4tcY3BdOJVMxnG5ojmZH4M16aFdw4uH7OkQkASDDlkttsT40xZgQEZyWGKj3KE7aq8R+JFcG5r
CigzXkPeMjyCArCwA2kIVhevpsGLRSEln3BW5VVJiHzHij9jonhCU99Pk4RwkySwme0kpdAJSXog
PoRJi8OaYUUc5Q4RfoeNGWuDjbTscXDmfACM0zibZ9Npwlju+OPsRd218Nqxz9EioafIddoIvEX4
qbYK2fwrnWtS+KqnlcEK97FETHjMcgs6u9JAlv1l2hk1Iibn4cJHxCK40vXhOKSBKZ2ibhHhjHz1
YgEyJ34ydWfyC+IzDfNzl5/XaWxAZlGtOPC+tKVl44KZsxfC1a7fLB6q9jJekS49bZBj5U4IWFP2
KqO8Qo2vNi1N3GQADg4mbEwlRS5zWHlZWF5W/+oyo3rq81gVZQhVV8iyNQJp3WtDVGSVWQ+LQK1R
ESZpA5w7XmEHlny0WOacIzI2Yr3OlAA9vIb/xNgAcngPImnsVxsOPAMDyLA6EKEc0f4Ys0BajxJB
yl/g4uSYVuCcSn8Xm52afyKrXLFoyr+mAw5M5sCoTTBgWWhCmh/Vw/wKt1+6zILGjaKWSA46meWo
tMfDhG4Tv4gRByo69SSuJB/6Hj4RvpE2Q37JZFYDtqr9JcYWcqLjPTGVQevHqmXHbT6b7jah7iGF
PfTY3sxjIfqxJqrDqsTh6Eg4oT42omUmVwxIuipQ6D6g3FLDWByHOlJ7PWP6iZyN5MU6exBHJ9fp
qljd1JD8uKbxW2qWb3ziHJ9nw/TH+oOEIymwROtjwGhXivuZhFdR0H/9Jmx4pTOw0KYq3BVe1Z2g
PmD2kpBv8AbaPInv9mHxRiUe6meLlI+go5SW3UJAkzVFw0mTIfMHyDYEUW0cG38EkmV4ZkIFOAKI
WvHP+C/ox7CD/8fSmTUpigVR+BcZoYKKr+wgm4iivhhqKe7iivjr50t7pqZ7onuqFOHevJknzzkp
kw5oXCzX0EykABCOhcRhthS3VRTqIGSUAUSPL62k2QzHSln2kirJRN5+1IYJT5lBuCVKsDrEy6+N
9RKdRARZPBmpDKgDQkk8FWlZChPglMskUhlSpe/hsgHQ2ze+g4wCsODwO2BE5y9nkHAh/hUhCNUd
WkgywoPL/tfvkR6rkEc+npeyjbkMyCu0YOVIWed8DNl5UrKxsTimJDtn+WFvZEXGeAQxFm/sGfoO
0mqgRy9l8pFFEjVi2t1oZLTtjwU5vYMVGMTdDSfkzpD30SGbO+xVieUrar+3LbLqJnIFLyVzImMt
3WT2ZmdFS2L73ib3w0yeZyb8Sez6l0scQ5Ba4JSJfaJ4pZAmkWlABZfFTxOar1+6DCSB9N0XKESc
jL5Uj6Jdo0zWnQjhQ8QSeHNwTjU9kEBJzRoLL4Kpo/wfK8JKGmVnYW5HR7MtUpYHAfEXj96YPvAJ
CGVEfMuKRq47GQ4jokbC3xEDU7lbVDIVDQQtEHe9VpNxQlCT+CHaRJlcqPjf4mAR0OSlx5DVCbRy
W3yaywH9T+mns0qMNdEd2vzTytURA3fnsqPFHQ13R1rg//Jw+V1s4iQTFfyCj+gkjhyxBrRpZ02a
M5BSknOGdfyv5y/lLY8cKy46iHsGUaNxp8EvVEUQdwaO/fJQjqfNhtzSEvbm2FoeziYrgwOQYxiZ
9o+LSXkN80BgjBoSIPk7iThrxsllU0jAkcgojP2SfEmHO4HR5owJNU34bbSeQ+QbX2oyju2I/hXA
ytmhVMKWtKidI/Yhm+PRfGzQ9OGW9Bj3V7upwIBtpBqavyOb2OxyLhNB0QZZSBe6zUjZ6Z+/Wwol
ZS4XBXktoxGPSWLbkV5LaaqELZPqw+A0mTf4qBQR4gxbovyUo+Kld2hDXJnGwUgLUApeAoJJfN02
0eH2MO3GEFcGv+yjCuOPhSPEQBIrHurbl2RlLabL+MuS0EgXTeBGOfEV85l4adIfSqCQWr+aNcak
0+KVhzWNHMQoFtrrM10hv+Oj2YaXUjPvzlSn+LuAyzO7EZWldfPadmEsxycfm2tpap3hqJxSLBTw
GcSUG8eiRcAigoUkxyZAJmIXqNbDC7wxZslDSdgZGdIbLkvyCdmBsP/4DILS0BfeJG36XXsymi4k
iZwWLxwTPuCJ33F8Yuio4BDkM7oDYiDue6yRX4omM+jAm4QEIsgKJSJVYcPKbHpi+PrvHFi+djfl
xk/hGsJEZS0VolIk4XDxAZt2Y4UqYTQ7k9YK/xygmxGTujq9BXlXp7yDsc/kc1FeCZVH9sjNJHPH
aklYKNQf7F0Y3n9/fwfjD8cUmikcRShg2sxCbe9RR8xQmtjQE9SMNGEgkE2arGfR0t8O1UiD/u4v
P2weKA9tvXcy0V2E0kKWQpbk1akKwrKaSDoGI46iJ1hLC7v5pNw6Cej0dIkDKH0k0Xnr0IDwXxSD
bwB6bJEYSgyt+g1otzMIOoL9MiiZG6IN5ys0rgW2aUCdV/5G3CkE1IxxwJXTAEIaaSav/YSqfFi+
zLW3AsJN4rRw0gYnEO67tb6Te5Mj9igMcpweCA71gM12/aXsUvFGpJcdhnoeDNeYVSbz+wLD2FoW
hoCSjeSIYCSHkwOSdFnUI9imzYvxwryNWyaVBimeQARc6hUZM1NIpg8wwQ4gNmPdWURYfwV4E3hr
gDX6BcaFbJ9nGCsdSqJjICN+yJvGdKT+mC8Kv14/RIIW8K5+x5IoKTbr2fy6nHuJrsWS8nDQyMS2
Y6QONUp72VKi/ZEhcjKdmMM+ccR8Emsoe5NKJCQn7SEG9FZ9gSNTZy1vUJKdrfm7lY1Cy+HT96Uo
dQLAHwdtqEHsBM2SPAjWyqo5q56c11JxaX9Q/XiwoAfW4q9PqOJQJQiU9KTBghipkIomgzQk5RVE
GyO/q3p/2V/KOIIF9nRixE4l0cKnO5ZiVJwXBfQkOK6gXLEijrhaCLzZwz3ybD3RQ/SngrZK0krt
Eiv+I3Bo3DzkGHuZPY6H1AvnjDm0GL0qW07M+MWH5ItuwMg5oDOxOK2Wmi+Yv8rBRZ4TaTojGyHJ
/4qeNS03pGHI8SHPSXUl3HsnXW0A+QRnyt66Pl8hErMSRgKYNHNo8sNdHoH6Xpc0jB7LCk8YSf7F
ZDDL0gDWxAJxElOhSY+5s1lbgNAeR3McSvIOwKZi+SnKyx4Uf8UpMsWBDYRyca6sm/gc9nl4RXpM
38Gq8FeAxfRLR4KOU9TqKRbio99820kP1PkHFHL2U6+JcYrwHED5+RWj76SoueeM+ATNy7yYF4KE
CwuGxyavRPyDWKtwAhEEGHbI56bNYqTxKvVwRIB5TEwRh0FGG7OBXvhfNtglwh39ABTHyG2dVboR
CBa4EYvK+Lq0Yf8S8KTv37Qoip46T1iqkDgMK2PS1BBlSCeGFhbxthykMUJ09nltcAQLbid1I09W
DGUY5Qer5COUdDj8gCLcZvxlIBzT4O2xYrIkJyGBA2NnEhsSyY3x7kw2wleU8mLtHXkCAVGPWlbS
cSok4aLcB4i9367jJMipcP8FCOlIs4E2ifSOFqHIdzp6MZEQtEpvpuiSJKSn0KPZWhDGPyb+Oykr
0wQcePBUxL5Y6OOY29FrpGlVmiaLKvMSr6cPhgN5IoKvCZwJKPhrJcDtsvo6vhbxiqbY2V1xozrM
i5r3eDSqIZZaciyXHGaDjjkyp5hdMdvq4L38htvT52+buzbP3u4GWawU+kBkvsrbOEv03Og76DLA
ZES7boCAfOzpasVVakAquxVCPjZWkM/wMFpjI44rBeCeRHqIr29wSJQrxIn129hNZJYGj/FobfbE
Y90Tw0KPhzA1+Rg8W6pwDQoQOTP7nLNo/PxFUQ4H8HXJgHiSNQ6G2G6sNwBcuPLw8ehKoNMFxqPg
9bgjLdsWhSAlT0rOQBPInk9lwg674c3gIm5HG3k30CLLBOE4eE8cdh3piGKkkSYCmYEDEZflrxYO
Z8mDNp0ktw+DeyJjdguAVT5Aute9JPUyJ5FyNBG6wdCQRayy8ILIQo0HHEohSHX1Zo8FluEvwCcM
8vMjQULVe3Nkky8bOiDeQxx+A9wUOcdon4LZcaySXo6PnBqwYcXmm7ruSHaXEk/B5RFzz4uT3auN
nSY5UF8/9MySjR9ecS4jvapZbB8fdyi/ibKMHIN5cRnFJv0K0tkTMVoyp9aWh343bxhaiYQfryoh
fOEez4ZtezDN+kYPDRp4MRjkwpUz8mFWU4HIKLTN7khE3Twj4O4eJ8/VW1qSecSNMTNSGVguctLz
9IBU1zifjN32ztxwlIA7Pi1QD/NLeLR34zytXvod4XHlfNIiQNl3GTz1GuOuHeLWXU3CoeCDTm/F
xuk4kusQB7nblOZKM0YQ2xoqnBrN6ddoDPtOCSTT5R07ABoc3OKkuaN+qVHNCOFDG/agQT0ikQFI
qx/vrvzaNZ4tA4wR8lY/LcYqNj2wBBW9Qn1Gekn0k0pJFCAVKR0sL/iCGZ3xBU0Lqm1kPQxAIKdB
x3o1Lzma2UUG+V8NlZ0N/tIWnzQiXoSqVV8AT437UR9a7ZeuL2/XqJn190YeisyeVCfngUf/RnWE
+rtJjkm5IaJ2KCy8C+ICp01q9tdOTiteOe1RTrklbiAN4F9AgOY7PI73MNFhsEElK8hT/RLY11Y4
R1Qt2FtVmb5JeZjaJ8fmYlIMVrX1MQvOi1sEQ5lz+Y1WZ8++KV/GXjN2LBKUYciRFuF50q6tjuZc
GJZnzGN4bEgpOAP+FxohT8AJ3HZFPTm8uiRo2/k1Wt3SmCQEMMEuR8BtssbZOr0xY9ifFHXwyGUK
AhtGHLk2fRDan7EbEtuggwdDQs1HSQ7tHzSlvODNUFshg32nBMWzjAGVjpPuTbsh2j97o0KwpNDf
0B9JupXf6HO2v9ZfZKJ9xiP8iJFzhQP4TBmfAZ0T/MXhrskAvbT7t1azvA1X8By/XvoGFDL3MmVA
csqpdp7CzUioR3LuepMju2wYr02XQh5AkpOdRLPSbwXKZOM6vNGwxjfXOFbukW7zz0ifcotabqD0
+P7d6PfX1dF6rzbQADUSWJniKq2RGgBsb2entpGdS44DKsa3qUqReHbn9cWq6QXKmInu5nLAUsb8
BsJPxFMGJ5ce4rBBgTyxB5sIFtNwcnXvJnSe6ZmI6TUVeng27IBBw52i/aP3jYPQ3IS2eLImbxme
KgGQdngqIa+ZMNiIeGuHODoi36NRnwm6i4XgwoOB+rLJ/8qJDvr5uBhONwZL1G3EcjDdPbpBbFM1
hog0oaPpl/qXTkEGbpCfFXD0JoFW723JqfDXTDohUnHjegUkYynUcf5E+UrCCwtxMY0aw2uQ48ZN
8wY/VVA4M6jX8B2XuYWKWBNDZs9TyB31TcqUDpqEilj97kzlLMmK1cozjSCw6uDVAPUiI9xfFA/j
Y68Fmw/YllzDu4w8GPUNOf44ZG8057FwRljGEOhTyQEFxR7Q70p6yRPd62fCcSY0B0qE0XXolSUO
N+zU9GzUcYIAGT/QHHeLx0yaxOK8BiCl/mZNI3Tb9CUAJptexB2VzMxgGgmtJo5Qav2YFxEMHGgH
AjKFGCYGyKl0ZaVwtnUwQAZV9wotIA8TVCH+eGQd9Qk6AbDyvybmuUHKYwtC8z6jy2IWDbn7nfNE
R8KVEvh6eGN1TAXv1PC2+deT21HDEw5BAwQRuc9Q/UgoICQsakNp2M+HhaoSUeRwdzD/QrwyMEQ2
p0qLEXcy7S6CIHGIyet44NIG4j5eRlmX4xcWjTA1WuuD13baw5ZiFhM8oa4T2PtE8C0sQRZZK9Yo
mIPamTA803HDcI5npH7eAN6Lo8IefBcf19Lw7ObOmM4zPulm8+gYhxWGs+qI0+y7ZWDP2co5Esnc
euPN4mIn9d99RyJBGxDzSji6/ZYFbL7Xm/+4KUcKgdXZvY9YF3vMyDEWPs2akza9+7SC0MYdeMBm
EaKc6jfhYWJm7+/2c3bZzYRVShaDnWlSOXHYhHH4B2vvdNOxRpq8kG9Ob5MpQxslFWnE8K+AQRpX
01NgrXNnKLFeE/xJjnS36LOYCf4AetS1I539RxwD8uMOKA2DIeq6eQnCVd9mIWxes1xxKFMJf0R5
C8bIfVRLlk8iJZEtnv/Us+3hlEII4y8mnrKECUDAbDJ6BSEARwkLT5QlmCoM5NtDbL3/bvkflyyY
v+fVwGU6S4U3pPlMlk+r5BqmaQN8i2yQsGwQH88uUlbgEICwSXwcrLq+5jDhmJScL/HuOXiD3k64
lx01YSYRWFKzNA59Hr8+V096TLoG9MGabxPtu8+wUQWSGMHpzgOscugrlDz5RhgoPYwyc+0pghBM
c5ojcJSNxN6VZH2MRF0xztw8JKiNybSr7Xctx8SKW0uSXbp3bm7TvnpkX2gpKZ9XJBdOygGLadQz
mYdFOtXCR20MWKk2pCye2dfGXY17dCYjk42DQOdIsMHAj9KXdQhByhZck7M4xfyeKasu+rANug6I
z1DYDJiIPEUmmgMvt9j+pBcz2is9V8VvbXCrjbt5CoCRSMdjxnJl5PFmNQyZ75dBg1ngKyVgZk1x
kNMkuGPuCBiZEcn6X5N+536cFvOMZiyLjgGmlKx9nZ00UZKjPulh8GdKnk/Sjb5041U3ghq5nbH+
8VPWXDEiCFAm/IwaZ8iwuOZJRxP5N/GzbBlI6O2uUaW0IaI5BWYIJM2uQxyCGWvMeUz2NlewzzLi
krLpTcmxY0ni/Xv4u+6N3R9otYSQyQnIZguf8a4P2EkN++ouUGQyIPPkDTiv/toFVryegof+dHpG
IXzP5n2BheTTHlrk9SxE5F1QPn1m+WIl18DOixebXhk1+8ewQ3haHeb32lPFDr2Wm54unnYgM/sA
44tpLCdoiSTr4jEE/G5OqjOyb87F09mYhg33iYFDitKcvm0MO9AJn6pBjXKHca48zb9BzYqGAFhb
Lab1jiZXq5nWbPWDcZke9vqEqbJCVZ8grIPRInKggrHa5vdCZUGkh+B6GgiP0ou/bCvafx0Dqo4y
bPmO052J5J8cCAiKB8MZjaL8jT7Rs1eHWTi/F/D2FRumHAxWb6JSO7FUHhy0JCKDBln65htdp63a
gI8LitWkUDjksiEQMMwJG0Bid367TcRVYr7yUPMIp0GkThSg/dXrX24hJBLmp3DmwAb9xRummbb9
0MZweA1/ZC1l8Y6ODDXEBgREjgwIadevFU6+o8oYcPPkpr56xMrBOZpfHua849KjoIrhQCZexHZM
jTUocdSokR26REd43JTgkt21ButDDvqLP1bDWRpMCS1Md4f9Vo7PwM2DYkDRoFf7CDjzMSUUZSvF
5NVxUKAIz8Tu9x/UNTffT+c95SG2sUUkPOoOxGA+L/6jATSik5knKaS88JAxpaE3viH50XER+32r
Pb1gD2nYK2k9ijy8iawEG5gXqU4HLIeOMjV/h9YaLnUDj60NA5h3vphx9mEAGVM2XrNERF9rh2IE
3Azf/qT5Rztd7EzgdLXQrp5mMWYM6W8wJHYyLzN36mSD0//4bmCH8XdebRkszfxC3xJ3qii6G3C/
j/ZBhwjSdyoqN0EzkDrxFuhZfBehgzt+xL42LfXZ5YYpJhfdGtLh6WYpGfXRIqXrBlbQMpiL5jM4
1RK5wuhq+5Y2ZWCrOKAU5mn8eBjbUZM/Rvh3KJOfycfHcuqYoRwAELOg3FoRjwfbeIjoA/XIKHgs
Y/1h5bIdTifDdPf2ZXzjZdzT/Ok8x/C3IdE7tT5+D5mLoBqdi6PdshMuo507LKCapTWTak14fOTF
NIgWdkI1fdF9Y2eNhph4Dy8YlGz9mx1VUGyuAByeBsqKL9OZqharVZoIJ1pHWkt8SKaPoG7ripiG
QLpjsue6mItgbCxmSPI+tWjkaZo9TMta6JVqWM8J9es671heuiPAwYxicWEux4w95j3lsD7IuvaG
1Z7edhxCbUaBJ72W91mSwPaZLWgWWHZ/oX/sBL4+T63AGI+P9ritl2nfUev8+s17TvMzmL23sP46
dCzAUAjqIGTVVOAyVFcOeMF9cvMsf6yuQKKXEA9kCDlG9bmm79Jf16xnXu2IddVaUIMDM8PCAhZu
64YhK0Zzx9btrc92NwN3FstnYMkttlgT+a0A67WULQDNjlTXuYCUsqUcDqg9doGwHZYwAF3/znIr
KInWSst/QdHGWNK4q0zLvH1scZWWdim0Aw/evUcdizcv67iHH6plXGlv7hOYWz4qLcfFqcTnAfil
33YLmT3wMXdgxBg1GP3hafKaAoR0TmZ9gvgAabF2A7SC6s1sajEEhecleUOHhHpYWO0uJlfKGTVn
8KbuxPK+1luwew4MhfeabXpRWqTMb+s6vuy9HirouMNU4w8DLUAYXoXZvLlPxoZCE3kaTRSod/94
875Nn397Y7VrXQ7+42MrmO3ScoRmXZgUgEdIfY/k2HDQZSI7Ow1aH+szrPEDgr99sniHEnisZWKK
rGIs8bBfNg+qgR0uK3FaT+mTnrOd+w3rQWvI1fbHbNjO/IWFKqD/ZBGX/PrwvVBb8AXNHorxmMI+
4hPe1jec+vUb9H9TsaqgwTa6OyUDCZAHdTn8IBGAfGJeFDbz04thhHFrWIBCfbGK/uA6CI2ChX2K
3lsxWT56l0nHF1dh0RPtk4bDEiGw8N7wNSLhFEkvrTlowkxqYkzXdHd+EzlUnxn2HU9L9zGGQO7D
LUwSN+yAuu7beTr42I73o8otcetputRuNo5U4dF8QxXAbeX3dbDGXCsNBDpPYr0NBYnWNHTOYJce
8EqSqau0ZsmLgpZzWHacq9fHelgmWJT/jIGSXnIaawVDqk9kicQ2vUFph8B0VHKkj4k5jJKWYdEI
4Iddp+kvQnVIZAxIgE4Gdac0wlEIjy8h1vjOK346Jwtz4tHFKWLqDIMx6wys72M+JEqqhbHkPsrI
WEVmdtnNdZFhiCwT/EBIpUcJJAaizWa2NTqMeGTDOrrTAKPjDfvoT4HPDdzFr46pWQvrEoqp0sm/
2vgi/z0gh3f1A4ZXb4y6tLVS63dq/mlHDLERUioqg2UecHU/Vi51KbA5NMMW4m0k3CEOk3NWmc84
RWLQSOaeNFtQDGgVsUtf2HfdrfzDmERsnoePNVDaHXGZhzSatOLDPaTlDQnOAVQcA3wtmOD4jV6z
O4j9m00Ix8uQU6DWjZx0XHiV5AgxUK64NgqNW4KhjF0swDhxjlTCwxYpIAu+7JBYzzh9JuV10GTY
F3LB54na/z3pD+nO4uDEABLrmHWnixM8oADjbZy7OjoFMll/uSIN5xgXYK69abl62vQwbXMYhuov
lyd3fzGiR4ZWPIiWy/cQ1wnkdP1jhGkK6itUYwPcu09bshxy3yaW2/pLLK7sy6Z2GWDOicQDOvjj
282M3l1WOdwB6xbRiKKPNiMLogGzGynPX56/UTgrcWxxgFc7NfkHmwAyjZhl8B17WoD01u+8ql6h
YKmWbEqE06j9oe9frdWNttI7aNmdlwHwOO2O/1pJGe6sCp4HfrgHB0EWdWIDiOyG195IxsVj+/q4
Gb1p15dkDH22/wnEkRRLlVpkI74oMkTVooKKDmvaNC0UnZ1pI74CYkwVdK9Wqw9Ko/aMK7ILlCVh
a4TUz6+GanhjGvzH3m+7c94Q7yO/F4iS5Gm34h1RhqWrT/4mmCDxJfZhFftJpUXJkKJfM1XcrzBD
MptIAhtkbRNJkcSwTL4EX5W5V5JoSlf2uGz7x6X86W5+1gzKFW9IUkKUgdSgALHk6CTvskHkR9tg
uT5tZUc63STi9iFoD2/bGkFnbVwC+bDdIcd12gNo+ft6XeDLrlFSh6DPScvkG5z+sO1hVhndVFLX
E+XYAWOe+e/m0S/q2xSAGHABpVI/iJge+pyQn0TWJDKFDUgfxxJJrbgykLVTENN6Z15N7tj4cchz
FWVRFZ7MbIW/qOhSXo587eEC8Qtt9/8/SNPw7h2yQ3YPuCOT47I1fSIe2RnS5H0CsGLShoSJBsRn
VNAisnm9f9SrxQwJ+XnM0cr8br7tmBYXk9p9xZaA5UUx2FbBdrCz5mNixQLBQiRIt2g3ewcloqTS
boBv6oGlk7SQXdI/EDMfCihx4RC6QZ8NLJzc0w4WDX0Hpj2V+I3hlrL5vJ06lacnbBbmxOCy06Hw
gwFrv//2vC8opC/DogUvKFAY2qQNAsvSunSO1j2W5Fv68hXcDmF2zL8AieAi4in+tUWLRRmKEwkS
M9yzxKJN6kxedwJZiACJN56YSB9tjh6mDihQCeSsYHIv8bUJqIycExXmIkIei9V036tdjiS+JLiW
4ltHerzDTK7Brq9yYjuRvcuUTzEjv1ngXqbqtP19dFyqbDrpbaNBoDKEAI85DXwK6nMmjWIucx1f
x4wbmR1GQIr/vEWQOt0sRGu5aqEP8qu0E4hxy37w4vazMEEK2LrkHUY/vk6qbbHsjFTnqD/XCorl
gazzaShW6tkXel75MFB9RzJPsm89qepWhOb3b06AgtsB0fqbFgwbAHfqGK27caV3gF7q5eLyIKEc
ckuHSFwrdHVkksAiaDMtF8iEvxGNzKfjQ0KmLGHgVHUxrj3rgElRzsT0K/oVNbsdLBSMMOP3zutp
khLvnQ/eSzA/tYyZezfW8DOBw1IihM4x5jHJaV8VzWWTH4NvDcX7PjitGAVDPLoYD5pM9E0WA9wI
OoX826xw5MF5gv+2LnxghZ4barnoSZ77mzHfByO0QDuF9PcBSyDwpAo3AINlsBggW2F9M68RF+dn
rjawt1pQwdFGgGLPJNkL+OTZ6oM84VCmOTzQxkhUdcgtxYfbgVd3mFAhIoJS/QvbSVZy1uixclv0
1FsmQ5sLF2KlIENU21gikwkJRQDLIsQlICEoEGr7mB0imhCBUNxVplph0EQrn+0Ed9FJvOM43UBG
XYNCpSIXhaS7TrCHlfFcCBPao3WSbO4rGBQOJiqiYiKTlkZZCfsW+tmPCwc9xfMYfRPJzsqUgNYk
+DIAFqvJH0wB6s2pHWbABj8OmoF6g74sswKu8A5bUdNzKA0WcXM6A2HHhGcRUzdRA1Ea9sdKiKiE
DhYGSp+cdU7T6zbeW+DIq/voziBvEd1Am4f/RAmOxgJ6BqmJpTCZr7Xq5K+5sC5gmhEV5oIBkyph
OBeyqZvSfv6nsPCETc8/Hso7j+DD+clgHojLR1gs4mgD1GrNHwYg8QTpMXFCAMWjMDLsDC9+FVnQ
h3ARzlciShP6nAgVvlsSCOgDOZPzxpBzHmICbFt5TusBDyFRxClAd1iBM+ng/NGrjgmUgfcgkQ/f
Pbi+TCumgckDXEDxgp6AznosYQpgg/trt+hp7LIWIF7TkhD/T4cIhwaz6I2wcmmlGVdyaSq1B8Rs
cbgOAvmgfK9gUR7jDvFNzZlOmztvUm/wm00ivMhwrvpvPjbQt4DMGdgCEKSg+hTVDCXl9aoEOixy
LI32qSTrlm+MXm7FfDZDvGatIAD4W6fIVGAqmynIKwEX3LVLzwy6ZQVDObCaphCzEggr7YoEjXYX
lGyI43vvIr1aXqQFkbbLqaDpOCcbM2REYiiVpexvWXjodGM46CFPK4UpTrDGSIqeObROFDte0nJQ
/Aj3FH6wID4iqZQEpWd/n8gyYVPE4DkKJwfdIQ/3ErnfLzuBrctd4+mBc/F7tMRmgBIRq5g7+EHT
XLAJglwYUdJukUMXeuhP9uXepPukmewR3dF/ZmUQcGSlwe6NNBPUO31UKAksxFfIs2B8wBmn3jaG
mqFZw5ErQrs8aUxmywOVdJWJzW83fuzpValQc4TGTrMRilq5FWoT3rch5OQWAAKX+4CKOIOavlRE
wkPB1Fd/FUvP/NsOXR9jel2x3hE1d40mqzKtLq1xcZMt9Qro6up9t4oxPuBhsB0N3T/XdUfGyR0v
+EH/hLvE3XBHXGjPlFdjTJdhwR5ucEi3Im4YyPRWcSBXzBaMBc4DdFnftJohmFnnEGxh+b95kr1h
ARKGEyTL0WGvKdAe8gMyRxIbYyNcBVYODiRLUZz8hIUi1yqME6DbhDpQlhunrO0bYDW4G7vuAor3
1vCbKmV6Yxu1xcDY30+XX4gNAZcvs1+6+Wm406u4MGaPtn5PVtpGOzKZ7GLW0SdrLeBlZA+nxodN
v9yZ7rta0TkYqDC0mF6AHxZg9IgZHSgSUqzfZRWKJ1/fhto0PfJYJnPcPrtkuQ2mfOsyNeRq3XFi
iM753wuexTnXLCxoB5MpLMjbb0obrFOSyiMJ7LYLSYifIDvFgYaD+G1LNksi8oogcTpXpDREzAOU
Jd4VNWKHdEm03Hdvn9JjcHCOZaNyWVKMCI1Y6HPru1tgoWTJoUfGTmgCqLQ82MJeKUSWwulj4CMU
CUBX4SczGEKojJxiovwQnETSeQLgKsagE9vLn/qPPf2PKi7iT8K1QbZjEVek8UomoAfkPpaeiCqF
ti6jpZ4wmdkMwJSZvQppvYskF0kP/yxGSHIsR0SiyNmo2sr8AIcGX8IVMyjawq8UBYzwSWV9YLDn
gvRrXrdicMA7v+JyyUqxdzey4sOIL/vUMG4IrSmhY6Yvtq1OXm8kyaM7qI5F/91G5tw19oOWSVsg
xRjQxRbUriZ3D3Gnc4xEaYL0XDJ4Xx3W/mJ+oeDCIeTgQSnQwtMLp1Z6i4QRvImedtfqWlsI1Ta2
KmgN7IOP1TA0KR4QvRc8s6B7QQ2kPoR8DR2bXJZtS7HMKGZ71zNr6NdzNripOBAmL9uvDw8kv7HB
hZqpMLayWv8r3+HbIYx98Y3C8+pxd2EZYSUH24YThaQMkoUch2vYtZyiO+L/hVFWnAM+4hQfVKoE
dNNY0RhSC1GMB5DS7kkIusISgUSeFhtUBTwdyW9ZKzEJ76//6Yn5vUhPLVgHqLl4PTkhORjoVoi6
6QhsD+MuT1lOD7sxPmyZQu0Rlia7qLIX8GA6Vg5bKxBOLz/9bzzFz/L7Sl9dAIu7dSXKbbk1kF0V
yuyiLQO7ZHpn4a0TOspqQoSgP3KG1izFNhuRdo5BCpPkCYgH/Jl0TQxHlQOYRRubR7KEMTQuDP9n
7dclsRBqulOSU1Ml56xfMiebSkloZ5zgnrcRdpzIk1U2B7RqmwOEvEAadJl3QY5KcT9g5c8QDPiC
XY8AO8fWLhUiag+ihoQv3Ovl9Bb8ni+LsCYkPS6U+MaBARYd3sI3biyWuIEKeUuYq8cJxi4DDK+m
Nu1pm4tJIfOjThM9dY+zF7VUeoVOZWzyDyMukg0UHqeAvILYVnL65tKWob818bzAo2wxkJDPMSLz
0EAn7SUMLzlQZhwZgmvttjnnm2Ct4ncIkeFhdoAtIssYbv/+XCPifEEZERA1OY2DNZf/T+8ArRnW
10bNvlEJXgSELDtYfco9xVmNrJERryAyMIzlOCMhYV2KHoakiKRkygw7szMEyBNqGWsCNR14tqhC
E3xnXGbBz1oyydFTGEWToFwBVfA4JszW6heQxIhCCrXBwxK4ik6pTSNxo9Nq/Q4TRyQhZMEJsj7Z
LRYxCjD+ziqw2EXGJ30oXEt7hFSBiU+jw6Qdy8WtEyoFHDYZnGsxlc5TsItmDivsWugipcXWIeRh
bKaEuQOonjvGkMGqMwsdmQMwTbJ4tAYTzZgMzGkRhbati7qQ820lHiSyTbS/zZcFpJriaA+DPrCW
7sgFQ8a7F5RsTxIEz4ZbydPgYUMBJxnWWT7/dF2itv9YexunIFK5BJWfTub88sAs9xk95gBeL8FW
dGUyfMLerToWcR0WGC/hiCoTCM14dQxykE6k/Wnd4OjcVwuzs0CX8XTLnDLq7zlQIIc+XQSwOKa2
KeB+GvXsROErYiF5xUPeRw3MvSiCRDZRm2EDwQebsjMmAGKWB0t7faFbIDev5TRjPBD5UOSZ6054
7yDtYqw5E2gGlFhP894faHsLhJn5kG0Xnsoek89k3bOoHp9oWeHYoV0I9tRlVSDuBRju8CETIEGm
0CtIaJwCCs7rnIpnbcPgf15eUZlDT2vcRg01pK47QbFhGN0+UV4Um2+GUk072gyu/g27oEN7qVzc
02lKc+XOFKzb/K3Z3/fkfmFokcjH6/TSMmiFu4WOzRrK0VBr2Ts4GcRNfJQS+vC+7bV2szRboFbZ
3E8hhno7qhT4N2AOHUdTcSBEWQGAdkjOrcLoqmbdGizojz6jcyE17e1p0g5aa50gwScyoB0xo9w/
uYB+/a/1RjskbQh1ekHLDARZTUn1ir+xGmDgVbqPridI7hX41ziALjPf7gHtqIevLHb42Hnt46dm
Ea+e8/JjaI0M26GPV8No1Ef7J/ujpHc+bkLKolTBRP8Mp3VU658NeHW5GbUoT/QPQoq3XcSwAR84
flVUIvtBu2c/G1hDKS/3eDULcN/gcTWHE/74MCr98eXlFsSVtGjb+03DaHeMF81+/MBVp7HclSO0
bfUB+RzqlfPb5UFd1ehyFSmcob3xOOT2dmArlkIiXDTEYWjHpFcVuh/cixcHHBRDEooDwaVmFJ19
mJBwZDEwidjEfDGR6ToAjAAncX/QXzHArjxghb4z4NybDwDzp7XbORzEtM+rnTE9RnM0DFDd8JRm
uFSfNaUFj5ebMLOE1PQcHJb5kcgzf58HnVCOsuXZrO/OgcFxR6SjgPFYYJnXpj6smvq26tt3R4GJ
sKNPwSPZ6Vsma2CRRYvUgODzYIvQvjugUcNUni0+K9k45aR4Gac2CY8Ls/BJiz7tZjTNTmavETwr
4rf1bYYcdV00CUc572GrNiZryM/afiA2ziAuu1wDl3qPDnxW2B2MzXWPlCw0EdFsgjBZKrQDI+i2
iPu3h3tc6NGBqWkpzVjpYDToKyyMNuDGYCT5M5vFXkxnhyiAxLKrzCOThI03b/gHbYrHgPMo1Ive
g2znPmgyo5agQiZ7p0KgOXU7AUfToEJSTRS1aToeqXjjNSBEZ9gIS+4hajRH3aedpneXoT/Oc1IF
zaBgnXNoceB9hptNr6cz5EsEQbslOu+7SVZELw4R7N1N8dJamLUW1Vw1s9OOmvGqrRfMcQuGISzj
x3rPZBp+NDtP7g/rRa5Ohy7s4FIHrPuJ3pTVr+11u+cVsc2C1eERQ/46yW1h/Cldq6dYR5GL9bzz
gjEiatr7k9FsKvn3zWSQAynbz41+3wGgwa4NqFcJHlF4xkv++/RbYsbTG8EeA1n/OwJN4SF3HVzO
MSSjBgXKwT0vLLTP2MPe3cr4DfC4lc4FmN5qZLe9/XK1tJHR7Alu7qOAzaaM7v2w+MRQJWsjPHi9
ePq5mz3cMlvZ6hHVE9Y1dRFfYB5fGSIxfoy/2IuKbEfpux1mN0oSosD4Dh6ClPAR5pDyAafmMBwY
y/gKe5pejV8n6yI6sjoq6MZQ8zS3bZ/huf+sCo3zBDxuYfVGX5uOQJ85jA/NYNudgu7wte2zt5AK
4RDRGxzKuAU3smceHzrEPx66alVbLZwc4FUNeFsRfYhJ0qfJ/esVQY9aAgj7YNdtyoxTfCy8SrNe
Qh9soLzkOX3X1+OEYItDZyHqwcOoqKzbuGCFYZbv0x7psp9vZYCYuTRxLfuSv1ZeCwiMoIRWH3NY
iMiPzQfZoSpOqvzoYXTC2398xfPofrNa5FIcq0x0gLo7bq0EfqcCAfPpxPwXoLttY+tKf2XHKXHV
goP5op7MWwhRteFX2IlV5TLksJnexr2vqVzdR8VIqbLiu8dcycF+3cZ3WFdcGgYlK+iN0J+bOBFa
LZcwVx+jhTpqwnDhXZmPSsA5D39Wrf3PpGQD8jkK63mz7n27PiYt1cVUs+gHdRXer97zMq3+o+nM
lhXltiz8REYINsAtfWODYn9D2GxBEFEQEZ/+fCv/qsg6p/LkzrQB1lpzjjkaZg8jUta+T5dOt0Pi
hUEmiSYqk4AmMb5sTQ1WVi8c/Fw+D3gT06xmOhY+OiPGVgCYOVDHmrFLYkDOlnPrLYOKzvqqxRCK
d0O5+Ru6fO1a3Js+JlQopKAaWuXILA+3RYODUOf88OodYxeo6l91gV8V/d7Tx/wuY7TxhBJu5hTu
wjdiLHw8cjx6scfjhCmtmloB2hWOP30bkH3DWIqD7QpiLk496bmu4Y4EH1hSTzvG9Cs2IwktG4Mv
sy2hejhVY96ijF4cXYJspYsnZwT7Flm2dZB/wkq1HimgfMkDB/AOQxh2ZOfw+8FwlkQZJtwNY+T2
oSdnIu/5KB0pQW81vDNTb5gA1EOMFm8qU+LvCx6KJpTEcRJ+f86LOEXCkXpm0TNz8wGgscgsjuYm
3yd0k28jJ2eG/YKYCL9jzspR/vt7r1tOYZPPaWiZ8+Vict9nOXPyxKicklX59EnpQdCEV2Igc0Fz
fTYyZuXPfq2Y5ZuDDYft2AIbOapvbwCr7WE+mYIYT14RT1/ZUECYt/eDXLrM4gti14RzI2SDbUG8
MjuP07DrPzwtFLae2NSzYep1+OgbjVfczCHyyjpcv52hW3EsD5DRdy5H28Mw1rMZHgdbARSHYj0x
xyIj8XZgqPuxPPvwaxxkNJ/VvGBxjBMXh4mcRkIQHZm63gFLodqDHiJtugV9spZDEeCwXBIa8Rd7
I0Un0RSZApAH86CQtrG1t4xnhcaurKa/6/cKiHhNx6TG85KTjAPzSMbwkxy1yVaurAHippHzwSFD
OEJ1H1KRF/79B9Q3Mn5TyqU3CFPlaCPj+fEWt3kbSC8j3qWwqDVjrerPIxTpn/Okwq4C+mdFkPGZ
BrwlCzdIIBeR+sUUW+hIEZy+b/aSaZUjLRsg9JaFynDbgQB5j8QuFoiJAN6QkHnFxszGw5qQ8DbC
AkCA56Jp9IbWiwGfmy+L5Z0OEmolNNTkYXG8EC/BbI/RgntojwUCQFgFdsrkRTXL5YjBNIN6a1DR
NA1eU6lyv93sdo92Zg8vPwRsI3RSDAV74ZjGeQYGgOpsBR1QyCBRrby8Hg/4x6RHWQrMGqf95ZxX
rYjA+ZB84jIg/M36BRrXkZ27IEe0qZTpxlk7vK1vpVPVCMziQXIQLfsyIWT9P58Inj5cJun9gNMQ
Snrf0xLyMDodFUIXv6nYtd/mX4rboyAXFlkAG1ioU0KZO/mPGAAa3Cs8qfRzZ7hXL7nxocJhqEM3
W8FQsKDsD3tgj4hQMVjiZ/ALgxekJZ7JPqcEpR67G0BNkZuD7R3SP9z9v1adECyI974+X/2oY7km
DkzM0l5mFKg0OpixPYZeOq9OnIZsBkgAfxDTfiZYzDMIoRSxygxfALpQ7zDS0F8HkHfyS2IeFB7e
Zdyyx72pDtE1rt/MrOzh8aSOSaEz4pEZQ4Uc6Mw65D96OckFoVhSZqykFNTLsF84LBuf+ZdKGLSP
ybKEoyiIE/tnRPPDOUbbIeb8VWNpMcqBjiQ1KLKkKPKNF8JJtHH6L2Y2NQFaa7RGYsLnnQ4HrTFw
saT23VAC7HadQ1Ja/rG18IpN7MVs/EIn+wgbPyEsV7ZcIf4puz1fN+IdSe/cc0VA8wmKCX+MDv5U
r+RNT62QmzLdd5B0Obsf4eT67gZTGdE+P5oreHQirwxO0ywUj9QLNWFrXIUT94iPqEe0NlGDAagu
s/FMvuw3+id1u20GoGffxpgOA1zf/xY08csMs4GbWQZwNW9b7XJ32EPxvl28p0MgQjaJFGK8nlrj
E4UXrrbsJdMAETZSAOoZaBENfnkQ9l2F2UnlK6rfsXnpnJvY+HytIWMKvaGcX7zDHnyBGdaXjojZ
Iuv87hARnu8abCTeU6yA4W+4gQrj4A7197Y8HKCbtNxKDaeY4FXrueQVb/tUy4gzPsQQDUwFAxqa
dNpto3qid4xPsjx9zQoM4mas7XcBWCXlk+ZYvC5DZZeGrXVX4DbVVg1ID2XXilXjoJ0fmvOpvQYJ
GuwlgPXw+XHKt10SDinrCdES0AGzpZxjPR83yw8T8+A5Bzk1pEl9pFZ9TwYskn8GscQ71cFjKkwS
Xlfk2C6d8S4nsE+YTJvSz34Xdm+nyVj5G8Xy+bPTm1lxk3728KpS6d2MHPnHb1IsNaBriszsMr52
G5WgFaSWlxw2BJxrdq37ZbC7h/yFMabUIIGzoV8SM44VdN+7YaYTfvDzBEMX8KtwpjwI60/VL3Fm
UP1Y9tvN08OSFbozhuuM77kcY0c7DzuGkrFDHc5IHiAXB1H8xGclbNNzBpwA6aE4vqE2oDuFFMWn
2Ui1lR95VFNDXWTkRNo9KGSVN1yU146yVNI/51elx2tYpMHiGtEMALGaT8ThS567Za9vgzQw1+OZ
WHAuGYsYTRN1EJBVQ8adcHrmuXMwVolK049Y1hzz9ACiWHETfNf2D+NK8KJqczFQR62bE39APyfc
iSzfnXVE9mFix5AG9hPGUYeXpMMvLCHD9D3DXSzg7eiXXAhcvma255qqjkypj351wVOKn7K3cKP1
w1oT8+hHcLVke+/P8F8hcEG/BotpIPjajP4HJm57LjAlBHd9gxqiccdLBXbbZSG+CqwawibwEMWh
mie9RLWrCGPQC+x4SquDYLiVLhbWXKeWUMnbPPXfhiUmUJBxWXsjM9mWgbwczi6LyCjtdi5NVfvJ
J1mDjy3MIJgebA6WFEPi7wXxJCed0KwgrzZ36lqKCM9cC5NZ2NuMZMypyYtyX+78F9cfStACakXg
wmQAFTjwrzpWqwl/fxe4meG6RrQ24I6+jSh+65QuBhYEYPECPM8no4N2+EDxQZsp5pFiIulHTDs3
ix0vbyUbQRRSpxlxKaTFRzsoIyJ+/na8zW6QKR5sKND1qG71O3kSmJ0HrcV17LkDHWaGvmsZR6ML
tPh0JfIBEYRWHDuCAd0F/BAeRwI4mRxpb880NTcIoLlGjCSX6zeERkDyYC32yGsQmJQDOGvlmAnI
YlYcs06hjlsQxV7LwkUxWfrSaswYRAjBMlaAirM+GWd2g7/lQQydqG5MOAmt8ISWsAguZwPYW+LO
k+ZGqn19BZpj+6G9NAVlnU8uVhnCibFPE0R4lcYW2l4HOxkpTRYSPSBk96UvXDPFp4l9jUbw31cG
4y7WK9jnbHQRflPCHuSloxxd5AsKIBouzgPhbXMT4+/TamBSkgjEf8UQmxpjJdjWaEBOIrh4Sc67
LDOig5N0o6JMiV9C6oHC8YCZNSpD22Z2MQw59Jf4VotZHlxC0ALIiTKqPBBGzboxaSI9TMyxsJsk
ZJSuajzCsYTT/vIR1CNhOSJAfAHt55Z4jeLvn6kVIlcBtP4WkqOtK9xb8JHnyQHIFdM1wBsT6EvY
PpWYfGC2Nw5x2Rw6FDfwXYgpAfaiARpjU2MI3xDnUTkP9K8qyRrUKoOtMMP5Q1xJBQHaQ2xgMR38
67lerUX5EuM0n7p0jxoTdoi7sK3ORITjWG0MNxrqL0aH7VSoXuZ3ZvdHbgVxt+fh9WsWx17U+W9I
wxSv9lARU67aig8jIb9nRYnlL3hpQlrBLRehQHA8zhwfuGgxXsPdgkfnCZHrwM3CBwCeGJky3me3
63PUy5yUAHcexgkP73bkUWIivuKGCsqVgv8+E8wrgpkfXs2MhT26XTsLhe6dp0ysB2HrcIKwkOhh
WQZPxNKqiy6QI8iWOKpwzwBcZ69/M8wT9IDbsimIjnpf7ogApzd8bqzT0GJEj+lPPoWnA9fF2ecp
AykytoRR8CFBPQRvQFS9KF3wAGSgHX5j5A+1mAOBBDIwchOm3Z9Twq0XRlqQkRkCqxtcpqELl0EF
qgYZgwL+SUWPcTuP3cNOd6uSy0KpR/VPp5nRS4sMDRQuc/Uo+AjlYXVKM6rMB/c2saoAsb4YrL48
FNb23lHwLoK6/94oDj/BimF9WsGpW/6BCQoBCm5KSP/AIf41WQi4lj1KBFqGYv3TgQ3ErEaBbkOY
FsylJayZfWKJjG1J7/+9n6jMq3lHyU9VAVTERcfcGlLPiiC8ZeyCdyqd8QTBTaH4z5ZIc4QPOiwT
Mdv1penM6ARqJ9tNYc9uIdJYXEuYtup3nOIHBsz4otq9zPZrP3kdyQf8Ry67ETl0VelrgglW79Hn
NGY/W99YoWcltoBy5YiFowBGisWoSccfe8LNLhjlgzD+Y4DA6HJYL/LHuzFTBY8m+qRYY9bDjDhf
t5mDcGTcGj06sXYR04a9hYgwBdKB9Dc4srRQRKd7qJR5cFd8IIof3htUVicFdzgBvtQjs3beNASs
XOs1bVtvsC2BCP5/FECgI7CNsKQvhN19hoKO/aoP3u72h/qcovaBfx2/YbmdeAWnUNky7mBYFM7u
QYWbpdOT3Rtfpmg6ZK1eUrTjOT8vHv4pUYzT+Nh9zfHm6wmj8nb9AYioHMAoCC3kK0zjFRnS7CYE
abEIWNw4NjqEdHs8tJ0RPiG/oo77qjbNKaTHWCGV4Ou2HZE+j4eOF750wgouC6Sn/8EVlIZCSPHI
m0IfX4sPo9jZ/nsz+WRMK3k8/T5pMz9IWe+PjVycLy0YFGIlN8dDI1hRy7YnHJD4vy+/RCsgTDSB
ICmeE+P0vZxei58LcZOpHoZJ38VbFxHIDGzbxnhfSY7ubCU1xnMmHJXklIhQNgS6Lt9H6dp/+/s+
c8R6R5brEtIfHDtooQpjaPaZy7kPH38h8PjHz2gTpxzBN5Gwea53Eh03IoZtQoXniwkVodTue0FT
S2JiSjFtRvcEyOVuEHShlHZUfQ3Ii3bVp4vLKWWVAM7Rc96XRbIMIh2+DQZVcNfwFY315KnDpg9i
wB599j6+ZFPVs7tbD5ns3TijqdikP4qqEyxDL0i2aCm+Nko8hB5me4p+udPX+SSv+XtRYtOcUAbe
reZpRg8GAYgGMrMfDF16q6l/BKKIe9NYr6gN9GQ/MHrQ278YAPc/+vGDBxCj2A1CsbveZ39dPHvW
fljqx25S6V1UmGRuPBZRj5kMGSxGOkUJBTWuYlgDSeWSDulfjP5yvB4zPXBUK103pNqZ5SkIRONH
ZiujaP17JmUDWvUN/weUghQ19IjkgzSSJbE84Y8Ts2M8/4Zb3Km+zJZq6kPSSilTqpddNwG42Pal
+BRbEZe44PpEUSFgo2S+qErbdYennAaO6zB+WcPte1pKOsqO3Nb2KQI8GD6jvxwG5o4JN9xZHWPY
WNGv90O0HtLncx+CqDKu6SKx6Q6j6319s0H5rvm8Q62nR8+pHEQsVwgmdMh67+7/oC1cYetnLzs/
p0w/nkZB5psJigqI7CdRP/hSKpPX6sa7dtKZKE/Wt3m2roPeBLUEsUaVUWXW4CKT+QM6RQ7cwOyW
7eLbWK8OdN7jT9vKyCabmpFvt3wJ5pJdkcMzXtfWa0PCj1O76UHbs2PNiJSO7ofOTRcEcbO9c3EO
XMDnobS/01dUyMbDv2FBsiiJD7sHBRwjZtl0rInBFc0f9udBkyxPFBKw9jirDPSHJh6RG8Rqh92U
eB5IKP4xubDpeYVZRD9UZtwfv56P3bTSm1QfcHL8tR6iE3892GT6S6UJp6GVTx2MZZHo3CPynTdE
4EbwtaFtBlbHvPfYexlH/TO2WRe8X36pZt1E4dHc3G4mGNywsDVf8+tQZehwfALhQdyMnZQBAZXq
5fEwtZchm82KlReL/z9OreLD37JuvPrLGMrmh9/XZolHy+VJBUIg7MNsV01Y7DWICD+bRVGE0hhe
Wwf5QvwPFHCPJc9MCsQ3Ux6kz9MoyRPp+AK6f+rFwBwwdwi7iXatVyyyNChALY0GbBfV2jBoe7y1
Ppatghx7q533QIvWPKLSMQGF3Hw1o13dXdWOhUWyZD3hhXLE6Xmm/45ju7mZd/LETBVjF2aq7oPE
cIa10c1WGVyzTaG2extEfGVsO7gDAvQymo0QUGzr0yhsxRyq2eZzDQpfq39bIdMH9L5rk+cizufJ
wGKFDDHywsHlyJ2+vd0+YqQjG9bjR2lovXpHGctevf289LZ2ZdUbjHfywIiHCFsSfA6rxX2m0sHp
b2wAkeRp/25fB6uOI73C8/97xRF8wZ7XW7T45F156dHLGKcmfJOltpn9aCAhfQCv/idWP0pYDuif
wwBCllm3Do8bZaSubLgtMFKWkB7sNDgWlxaAdJ+67WUNnQ/FSz/gWize3KeH2cPzX+yf7Dc2UVWe
Sm54F4w4NbCNY9P3nnTTCLYulRuOITtDohqgWGCqWe/O5Bbzi1HelBSCRq/p7a9D9F/AKkKA+GlN
WTKT1Br93HSs/35zrRdq5V/BKpR99tHmbu9jXBmTZWNbz80IcUplT+o20GCxYRBkyTlpCP2K4QJq
xvG8ZTMlrvo3fSjmLTUZlPIDZ5vgGdJjTpwPjEk3tB65r03JFpwIOdI7eAdLyhIMBMh5/i7RBPY2
rFKslMitZMAneI90HI2gd8Ft+Ct3W0S/CWKmBt7rYxS89aozAc8Zff79l7WDiQLUEbomiFawdSe3
y2wAhKDLeD9zxEG+gKpVmtDxE0BvIOLrQHaxdaYmTwAFoWufx5PtwFFxKeGIuewH/h7jtjOckqKF
nhcmMNJil8su2GxqJPmCRyrPIXDAxZaFbX7vaY33FJQdfBPIU8RT4p/++U7+shOI/tPJYkN8SSA8
QUYOMBX76kDmlNnxhY9BkhyAaiOcFW7TkJHPGX04ErtYdbodt7G/w41qjjmkC4/RWmlAFErtUflx
LNMajrYrhkt0isLxko/8GrsORDsUXXJnwy8XU4Lf1Sp5XgV1XoHfTn/J8FP1R7tPZT5kUyjXRXaK
iiwe36J10oBlJK35lfSNOaWbBGrB8gBa5tissScoCEpJgnJWkYSOWqj38tqf1xtzTFcu8+h35ebV
6c4NrRSPP/op62QoMP4FAiN6eSBESt7FQ2KXWGBcJH74NnvRq4UO+kycgQBNH7zIy+jHFkei0/aB
Oz5nXG9oqDrrJTlDRxoY8FE4m1+/qTire/d/EBiYPpBZJC9aYis8fFC86ai2ZNZjVGOQBIIPyqMi
TF3JJFbNUo91lRqv67AAneiBDDNCt6SO4DUbhAw2RYy8KX+AWmSXYjbo+djuSgAJHwp1zMr61Akq
w/be7rsSIAISMD48E/VC3wHm0dQtBanwZwdNakxfG/bLkdXx62cPds0VCwOyQJjndwhThldgwKpa
HMbXV99VSWwz48I69Pte/J6UcVTdlj0M6Zulmm8T6H1oYmpU8kYfCl7ujvCE0eNq8kqNDRFx2uR2
SlRb47llVM0I2Ew/1gOPBuOloH4zf+FINurM1d5GgGHB4TOxT0ogiLVp9Dk9qZbZheGh5rDRQgQj
5LMOtb9XS40i1IXjlXZbvDVMyIrdA9dQGjjp+oytKhZ0GUv+2r/MHXKYZt7zdX7+vJo0LfqNIps8
Nk1n37uD9riwQRTyhA0kzTwJmbOVbQCcBmr0fQQvbnXlZnVifTrhn/bDeI5/TAohW0pOwfZDWdkG
XwmZ1E/MPR495pu5P+rcT728yde0s2SUuJn/aqMM3CSGWKgJJf53xJTUgdIhLcra/2RuOzpJbcM+
s87b6NY79BAwq3iOcVPu1i8G6hkY5TiHrJb07PSLQpZX+BAKXxm3ZFm+PKWaqAVEc0lPr8XopCrz
X3HpD8yqv8qbRdV3xiSTFuFX9jqYDPfj72vdPzjfqNN+AVovUSi83KLnlI3Xj4b1PxlzARGgj7HD
ezoaykYlz39klY3HqKypCcNRDZaenZ4fpMICDJ/JGKb0POcne32iTut9qS0fvd2511/Hk3TodBAN
H/57SMcmNtl6Vmp0yVRmFFLYdqjpRmK5PZBCvAq8mG7nPD9Vg3n2Pfe/yJg+rjQ8fHBpb+xvPkVg
9C7973CaTFUkWOl51C3Lz6rKcHgRU6v660hvRmXp/KZdP0QSZoV3z6djswVeMl43Z/SMkp43gFRu
aODX59Fhy9wMTAsUGsApzJa1R7mzHlEUd4bPAPia2/IbipFL9k+5HbX6oOd2kLoa88ok5G2MGZmk
mA/cIYceqOya3Ii+sl0T12pWfz/6gK/hZ9Y1Fp0FY+Dveq2itBBBhEw79djC72bR7wxytuvcHXek
jvLQRc8OqbibZpMx5B6vvxgiKPQhqrTGg1o6zxYxvJQ+Q315hI+f/Sr9vqL/hBxz3Jk5SBVBwda3
58nAKnfq5cdEWYmyWLJrNrM9uX5nhT+6t/pioe0XpsqeVoOd9mcokpdEKnKDIHAh67ykf3QwjoDb
eT6SPpYK9ii+fHv8hOm7odKfw3NaDsKB15+NrZHX6K1k1e6H1AW4IUa8ZFTEq5Nm6LCcQ0Y16wrq
ySnFYAJc2lkM9M1w0Rq1zx4RxDNB9yU7RdgUY2fhLjRvoZj3KYfi13DJvIwyaBQAVzhPF4v3U1xr
KjjkQLA3hHR8uH0ao9xUZauZ+9GbkaOJuGJd2kfkgneCBRw4FILKQNPFW0l/1+juLC6M4GprN1TM
QmHIj63lzZ0DItR/c2DcorQkvHAMjTA3YFvl/DY1iYGBkXDWk+uYMnnSurC9ebn+xVmnpZ1LrX8z
BlO7ZB90hrW/6UBjCGeD6oUubkas56WPbhHMujayLBhx6pItGXNwK5tGoXUdQrnwhpqJv0UOi0SZ
jDnaPpRnA0iaPHPTBKKFBKgTRHQu7KBI4qM2wE8Dn29zgKNyNqNl3CZPK+AZVZ76otlG1whBtPtp
DfFUw3MVrZ7mxWQ35pRIEiL3d2ugZZG3fS7SzVa48gZMrDtTlGvBO/GBKZ7pgRr6+6Htt6ujKsza
/IFlUGtfpYzXoycFNh/aA8MfaUZm0Q0zX2kDloUxMo4UxYXXc9bA7DBLaGfZxRhRkIX5mBb0jw8R
v0toKa1v7YPjC8nobQnomXrMQJhpkn7WHIbWDaXGbXmbdf7XPtSznk3Xh1d+Qbs6MghgCUUELS4e
OCTMXvb62gtpVmkPy7u5qWGjcnUoXWrjFr1LFrzjz/KQkqWbZO5nBtMuiPonrpx4dLMp3W/2x8NY
BAF6zQP6Tn1VY9oztOaH3cObDuY77lRqBFQbsDbNA8yuG7yoj0sceqigJEZYz8B/9SRraKWcQXkp
A1iXm7eJpdRz8lhhAfY2TZnZPicmM63eXviFMqNfxhcewNUZJmFykXeJ1/ey0whrujuAxNGKGPng
0/G0LgtIK6nV815vXTgvsEvRg0JasXJPWORpBOCZW0jEvn+3ruAeeLyw2jiuHdjqBRXvv2wwvEfP
oOs/aluFaIdjxIzVbE7p3316BXQwvs7MnwikR2iiWICmL/CXTpd/Zq/lMRyTe06NyckLFQV1mmDj
k576DOf9KeZWmGEMEfH0HeGE0Zt+wPMPORqFceIc/f6q0+tcDK3uzmUs9hdrzMU4PaYCP+KxerpR
f8tP/1wgFn4jdrHvnBUYjc745w5Q7vTh8FKXiRG6wpNY2vlOPK8FXfI+PgvpJqa2H6MVDntfPYcg
uK5TMvfGIIgGSK8I7f7HNBFJHo54iOhF0KItPXtoebQPjDX+uU7/JnOMAaivwfEsp5gMcYYBfqeG
RsPC+J3KC8R/cri5GT59LSA6FC8QPcAnVddAefS/0Sx8d6YYf/CQiZIay7GljIZkD2mXIQngO9UQ
zNyYzCdhpbIdLX5iVKavdAYiBOj9ZQDFtLU2Vf5cQ/qFHhSDz3+Q6Q+UmlYV1YAa7UGOZ4nRXnxc
PZIVoLMw+v4i35Dto5/s1pZCQxxWBA0FJYNWHpEETOiFr9BZF8LSg0BV1Rfe6QMxOGrXzEMo325I
rjUXBkRh8e2I4hQ45jJUJ0NTjoAFudpDTYdrRGu0RaKZGGvRgabI3ZALWOHHJ/ipdOq/pQZYRIjK
EjeWLxsAaDINKoIbLOgsKYDgtwXYd0YBLCHSqISjMybucO6RxwkyEG7VTE86Mx378l7DqwUHmyk9
IwKPoakSBwE2fU2E01NrAz7rXEZ1DkFpI/PYI+Yd2uWqRm0pjNMpTfwMExrBsxeiFux3YePrWzz0
o4k6//lnhD/k0HDsnIWel7nuD/nua6dNW1vV9PvxY21D7tqFHhomf0gIIu3YI8hp6IDxzgqsqmI9
3me20FsANQceyhKnNx3OQ+ERF7Ku7CT01+miFz6NOhytjxZeHP9EE6/dDccZ+DlIRESMgAgMk1y0
aAy9aUwLaA4YaSPzEkoCldaLEQVW9wpt6cgKu/P5TzwvwmxfMSb7JNQwPiEFZLsV4RK42YwIeOWC
9hjoZHPpBOHEXP6dIQQPgAV+y3iCgmk1R1eDchVpaHgORc7TzVqSlIN0QDi650YXhiPnexU+Lihk
UIIHdaCs4I4gwvRnRMGIlxNYcoaEn2l1LGYyGNkLHdIeNQt6HByq3i4tK1g34DtXqmLlzIdgvMu/
DiEL/r5JiBMSzjIwM8HqEqPAwQU7KB1PkP7kC6LZIx0B6KcMxzzIFQWb7kay+QNsw91zLca7yGh4
Ju9+M4+gE/mt187rqJqC2HHK8xCueyGoHXCZ3wZPp7SfHL1997sG6LQTO/UfzpNmUX/85VGGBqY0
ZzO2WBKLRlSXTyEp2WPR5fY87HGs9RHLqQ8bt7DzRLvLFqhigypSGW7Ehg/CjqwEcAG8wOzCA1Bi
1SrC/f74mI2gWFgjZw+CZKxzMzukuj/LGJaDydx5skAFZs5SrHZ2c135ATVJBmZ9Z84/acqXpKNg
n6XknVvWWnWNeiKMV2iELet+RByWbZ5XSnqe6ocbbrc8+vOPBbnSGnGvWLjiW5gvDk14Oat2hQXS
VFzAinfr23wtojrEVzkCPkGqhAcC056bjAYZqQmjZGQuK4lhZ824kVmicHxgmeJdj5zdIi3UOWNf
6w18WjX9DS/gvunsesLV4AyT7Xj+JvpNxH7RUQ2w6pcQ4QoPCJAhljSYF5DnwGIdN/800yiah8ET
lO/a6RfOEGOMH1CjBzAzGFWY1KFcQz48j2J1FFfiX9JIKBJwQtzHiL0Lw+3E8N8Hn9EwzC9/S4t9
x0YpJf5wVeJbW3jIAzgf4I2KKV196UzwDpGcR7+KuxA6ayR3N/IfGzyBkOLrkF95U0Gk6vTjumMu
Y9B0Ihfhun2ON5Y9ut/PVEBypLEBAugVFkHytngLecOdrFDqa48sAH/N5GaM+9T4NGasOI0jmP2N
EZ9vmncvAzatbFu0297d/MSWI2NtRRhR/rHKjNgrReMJzCeo/4QiKhdSmtffk6wDi3lmLKKO/tg9
QpCdmthT2A3feskZOMaa6YYWHVNVMWt4LMZ83KHNYj4S/CZiS/udrWARY48Wde3TJAKsaGZL+Fhs
DGIjad33qfePbhlfXmhMWS+wAnIh+3peOzCn9O73MQttwI+03N+r0RbpBTsm9McWJ+FB3x9i2SUI
jx/k2bTE0uGWWWLnn5Vf5wEKxr6qHR0hVhSfFUo42Cebys/iluxL/lN4qt5nHtojkrzEr5DUNii0
Q2KfvHyxWg2taQbIvytquGrz3PUYH2eEE5bGZ1vAFsMqVJqd653FLQXTZBIFfEtrAeqP/9kqfjuZ
DFz3pvEPpWWIoPI1XY2Ck3xU7HgzcE9JZwKnGTn2cYHIJZeQG36XX0Lixtbbd7LNdv9BZa4VDF71
Ox336vni+y0fj2DCozKeP44W5zjUnehhtLq03xDcrn3DH3MAThZmNOu69OIndHmEs7ClGeag3zXz
1tacF0rLYg2PP/qyboLbAVKHVJJq/HkHMVYa7N0Yy95glGCMTIA0S5NAugIapRDrgOCNNxC/ms2P
TOnbpq7suzz51NbHhCSL8GIH+aeHzuqf06iyUzSBSiGW0Pyi76QYwDAvxcEwia7VNDK6aK1SURAj
U/WtrxPRJjAbC34RRFSSj5XKbay87zU4AiLiVhH9vmUqazxzy+sDb89a0e+lPZ6la62laQDYzizM
Btdct4EBYtTyMNAAGlFiLmg0BS/se949ZF2FwawPcy/ue9SKBWhZMfsJiWjmtcamskuLegK5ll1v
JcVKB9uRCYC1if/gWc1Hyvr7dgKYPHrKuXKlp7Y7qgaYULS6qqHhIwtyOBL2qt/dT/WUbPIxwfuy
ijDqeoMfM0QdeJ0is/0wgu0FVvEX4yUAg41Omc59BPoRG/+obLQWA1zfTKaarj/4imXXE+w1pnnz
xO6Zi+K0ee93MvucnyquirYdCzxwVZGidDh95qvVDZ9iixiQf2TV2qgQqQjHIkgFoIUdzX+HE7Hk
aZOLOtNWvC8+rC2mNMq8N5efoZBrY8tKWyI7YKidAQzYN+hUXtcNve9wClTwAkrf4+WfWz8puI2m
6bSi5Br5itlRfARPXDiBqTzq1toaEIdRW4/EGTUSsjX6dj66yCfPj+kKNRm8po9ZzAR9ELwzX34n
0FkGE1gfaJKJWwruc3Qnh7L1XojGyV8rDI/CM4Fvz7M6bZflGbr1JHerm1kvSX9h//j4ZC/ioU9t
Cv50WzxebobQiO4PWwmJyhU3AmED04elpcHqGvsDSI/xv7RyEWw+NHj0+btCHGNDW5h+mbtIcO0V
xEuCVFLjxL9iCg9MgITBBox0KpPh86TRGfDibAJx8bJogwQmLJBHZf9jb/HU4Z+C38zQKhEZi+om
atYf2NHTwVYYSP1OhNUh0YAWo4+ZRkDYAMziCycWM3/BZn3hN8y2FKCDjfEYfENM+aOiXpKZ0/eE
qQjDAc5bwaThXlne3xdDkMZGHI9NqEYIHCvF45ASgc3xPI5+HeccswaOlMOTPn72USkTFJmjrjb7
pH4yHCi8fAXwQO9wu2j8fWN27GF4B9TLAZeIQul4ZFIUNlR2HoF+aOjiaPumKvxyqYSsJzP5rkvN
cLacq8jQR87A34bbZQJ2rXegcuddY7EiPxNTAdXGTPeaHTo9sRcBj6IQOlEU3hCZ9WF/pAacCqLB
3/OUJChUh9z4yvuo7m/SI0VpbJyoM9h7MJ+qPEwJmCsAZ3orYX/LNuDIB3Bz9OAiKze3hnCrYFph
XkuoCNf7wCG+Z+C2hQJCJ4IcihvCUUEeoeitwlDBnZ4jLEaE/6K91g5CSlzshOED+w97EgOYx7zG
H2wwWZKkfeSE4HRnmgtyFcA0pYKKKcH2hGXFRo2Rors+YueRezKtxQwqtP2aMBbEi4aFyFwCZxX6
XEYg+kpU+PziGReTJSLncBxnbm02a9FVDNw7X6h1hsZjlYUISrBcaA1lUmK6Jji1MnZKIH+ZjPPa
6Hz3xs7dE9OFhEw2rtZEOuebu8ePazbxSczryFYV1cKXnB0eUe8q5t0ks/Q52vze+R6K8JUHi2QQ
yILmk9lQgrhS+wEp17dcJ229/hMuOz2RTYCF3e4RQztkkDYRCUD/HhFtyULF7oBrH0LMcv8IsROR
IAnhm9JBCLcpCPd7FOGY/Ao3NgYpfByxHTfW9/9W3svC7SMAjwE5rWzNTR3pqZv/9uwbUgo4S64C
eAbBXK/9p/kKxktprxrs/O7Yio0H2v7+ZL1+LIRGp6NTaHX3AlePtQ0pT7OF7ZGg0cEMJFSh3Dwn
Igq4xxE53j9PIwZjcBUVYylsRXDjEP7tMBNxCddmKuACxlVIb/FQ9AeznJgtaTuA9LU6wakjNa/A
RqyKBNHpd+Immil/r7dc5f5XX+IMIqAVyTzNfy5MTMaa5wYHmJ9zTkAOuBwJbybOF5FPTKb1STqh
RhTBAxoOEaJHgNuO/dtKQS8haJ22OLJxN5L4t2KXgCSKeSs7B6UUihhhMIcghZiHKQObqQgUYpo/
TchOg+D2P5bObElVdInCT2SEgCjeMoOKiFgON4ZaDjiDguDT95e1O06f6Oru2lWK8GfmyjX47yl+
ULlzn2p+j3SWfYHbnYEbD2UGovVeDkz4gyR4/WXebuUBu62yMNjvvlycv/y3WS8i5Tzk9UA5t5A7
oI6CqLdXf5NHB2aOlRTb5DYKUt3vDcbsN4E8co+H/2zizxbsVahBDKhGjLMTIePMj8N+GNPSiaU2
gQj+tkxevBWiMq/kVIqXL1p9+WcAVTpOCKOjoKOZ2T4hAmpnOtMp4DAPp7G9LGaRfmAqBctoxFTf
XLa85RxXaNZwYh/CkjG4vtdmDLyB0yvhAs/jSLvRfBpk13ByDD8LLEFMLYRx9cWcGW7FRbXfGF/K
qXJJIQdck1vKcAPsKJ6stxQw1P46eCHHbWYGlv1WFMKlCYukjm72fYLVMTM0rug/gs2eJle8S88d
JHYmqGkrteCsf39Q7lUWU6gxFg64CYjimeSMbhAT+A/7MZYZVjnbevzy861BD25fV1WST5/e9O4g
NZupfnt+Z/ecdCMtvs1bmScej+hz8avsJi9hVuMLAysNmTLaPtTppV/Os3HbL0aN/7YQiTEw4KbA
0SG6enxqtRDHEBxn7XNmUS9AJlVfNctxDh2mXhHz4l0Wb8/wGbzdnEJt4oo6VefPmf8Zz8r5Gd/g
14Bx7WsxVSJLsTUL/1gx33hH0IpwnlXNTceF5rtwIsRxNMA2w2gIzHxlqLosVB9jKM4NbC9glVgc
OzEwEBbamDUp1s5MuCseewIziWetfbkXt1txAnpFXc5U7iZ8to7eHvsDhJp7GmSIqHghggCLj9mD
BxrF0gsXxW4sgQXIRM7mdYtLkEmI2fqXQENM+X6Po7NQ98R5p+a+fbYJgAGqqvG/CFoRalof9Ion
m8w68wSgRnIoQ7OI7aVdoC5dx88pj+sz3oohmizI/1JqaRpw2BLAUDLJjri5Ida1ORNiPnpC1sYy
JIOBqWkcf9y2e4WMk36dzQf+B6AZ26/TYM0YA5CFkxkeOfivNID8WPHiieo4oIQw9WzNabvMqYzH
9LBAiWvwmzNFDJVPPG3+/QOsAN8YzEKyDNL2rEQ1Ba8ck75z5RaSXbVm1vXrLZo8S/uj/v5L92Vb
B9GEkXxOPO4NZZy4qON2MOuMTxswOV5i12XhenVUpuA8faX4ay/n1x98tcAFKo44/AolqVl8Ro57
NW7JIQupklxCQaqHwz0MDjbPsrv/0LCjLT9Of3spf+8tBwgkRvToI0kbkdbg9KszQeLdnvI51GjV
rpwmdIF49Tz5+rFS4P6k5U/ncEnQ97Wu4up6TCr79XPboOgcH6MzRBty39ogeJQK8UCVVf2bXyK2
n8PKle2G/K5apiZ04Sr1essg+le/T+aW2J5tCXouccrfVFRNYr2Zh1161ZUsP0SdUw9X3VDa/b/a
vLqnz7SFCAglWLgOAWx7Axw72bOrKHjaP1zAZc/d6gMQvFdCNy/MuE6YiaCBXooKwMBLCmzieZlg
/GgSqRRCM+mccYkp5sDfDguGq9WZ4gNx99eumEli70IJZxUn1sXgRrCUAO18oh1hswJzwiyQRQ6u
HktWy7RiNSUUBYMqDd+zsCuyF9r4nURiMiumst3ZD3Zz7QMX9bFhNSolnvZwvMWhwS2T0vuMPiP5
ZMDSvhxh1h3ShPV8hFhXnuZEoLUxnemINBb09m7OijBUnAiPO90BCeG92vvPB24szM/06FVEcWhR
d1nwhHSQ31IkOh27zV/oNVoBbC/w1dLtnp0csmjL4yGWLcANfbiUavoQe/9Eq5r0kgqsOofD3duO
E6w1ZD2AvnQcYPVXzCF+MyVxusDEpg+U6INjmPbaKDPne61DRLf62+06EvoAiIrfhGBq75tdDjHu
NCsWWW9B17iEFoQy57abQfmDeqfd6Andy9eNukjPYNW1KWDhgWX1E40nmxNc19karqP8a/PJ9aRg
3K18enVesT+bRUtHQBh2Egl/FxXOaXOKQLJqB14uKNllQSsbTmec5q+AiV00yplfgL1lksypfXC4
kGD00+b8AzIlmBw21GxZOlj94Huu9KAER6EDsvnBkk+kp0+/PdUBQzNQtNJmGLmRpsbCALsfzikd
yHXZnHHUKPzrXIWb9Tbn81tAZjJMVc4b0NdxBs1VHchKcian2NfyhuDXamyA3cFCwwoDZ4tdd8H/
+eryv7yoGb8WHfhhnTGgJ/KjCauJjg0OhCXKPutypvaTfKDH/UAQlsf2NpdUinNwZoL97p5DGPZj
IoqOUId6CpunL4O04pIWoo8xdyTehm36TwFDzWLjvvjhwIH/4xKZiKcWUn5GZGe7lS4YXcTlR7yS
25TXzwRVF+xsm9362ZowNa5HhlcQtWWtJ/+EGwbCOjwfXH5g18O0FgXQGG64u0X7QebUlSafb5bg
Zcy23nE2eKFLNvPw6b7vo9UbhSs80AFWjEZcxXln2pKh5oaEwQuQnnhtdpZn+7sV6YIilhBsczDn
glCOxAkX3wur/GT0ebmfG4DtI1rR1KQoaVOFZlJKHjw0bDcZkp8URJWqCcg0l6OffDzmZFnh1PNS
vBgIpSH+A1Y/U3PXquJHQhP6RhdB5TLIC1uXPAL4l7YYeFmnmBcoW2w2vwGf2Jyt5FkSKHBaHz6d
2HsqjgQmDCPaqg21WU6tC0btOymx78HRweViPKozk6nymOgLGZwvPp2sma5/oM6RrHOnkCPsElfl
YrkyDjo89N1qy0A5ZxmXjI2wooXerUbvWMaNHJJIRcq25mrDbUAUBGR5rhSGwNCtEQkgfJjDm9MH
6W0kfbX08cSA0D1/B8Kl7wH5sQy74kNzCbpmdrPuP8jlY+w/8YBjJub5MoupYp7h3PNp8GlhcE2n
XthjJgRKDCI00ZJc49aOf+FvAxFAUzxpGmxOmLcklpzcPfyZvziWVB8KERBVCrM+TkoJTnHibOWY
e5wFd3Lqs68F2rCQ/eVsbp2ghMowS7OL/Dg2IftxyZl2DGH62NX4zV7VurBK4DCDcCDDAy8bjTSv
3WQBlTn5qGQzNaERWfFu1H3TMb+wY9H1OuwPkbifuB/wGsig9qnqNIOTUli5BLQhurBbUarQOEmz
xUIIY6lq8NJZmSARmhKQKncc3Cg/ZduJCCJoqHcc87+wLtkJ8viCaAPBRy0njpkWrSgvzcgpfkoo
dYcXenVbcjpTd3TpmqMn4jthEchD6gbengyp3mpHF8G3uFXgcqQnx/A6bnNMJfRhnL0qtWuh9Bkw
WfPK0fAsrWpBLatdMs77lXXB5YAqtjgmmltGZcQD2sN50kEGFMsl+rKikit+CY8TN32EEDST9pK3
EtO2YHefwGtqQ40oEHHcesMPU3DLZLDc13P5GGXrh0Ez2jx/z3tXTm4rS18sUCvzOW/j6dwJnndQ
IqPCBkCZkwLVJ2XBZHX2TzKSpup5gKaFz1JFMhi0maZad78bk+rF4o80U7yu6wF7ZE2hgJcts1jj
9byvE3xbNVYjEJlJaoH53DtzJz1wHkLsJYd+ueuY8HIjxXknsyU39iWWpUXfCdtsir5UEorF4Ukb
vylI+YQ4YLwskmCsE7AOfG1UAJRm7LFa8QMC/y56xEUS3akmf+sVutP5+2R532TXER4sBF66o/Q4
AU2qCCJmFmRyLO9u0lGnvDsuWQ4UafNoijFTi7wt1GKX8OoaCCtMbcvW8gZ41rCzYlNLS3MpAka5
60aWY/2Lz7LA/uKdfHeKl7lZ6mR9d/gALYN1ovC6IFUX0aYc9nsYhy3XiyNOIHlaDpnxSGH2uDJD
pyBvZXNjamHsKfGVYfRTDmty0wtsfUUnvP5iszrtzv0D9PNeMCg0KgBUlsKasVeP4Qez0cNfoad5
nHPOkEupulpIl376oZ7Ge4+bQKbg92D/aNGf7YlhRB40yD2g0ZTbggdfvKELkYEeyZM+c8LjlfOe
30ZsA2zNNw7oxDP/m97wn+cUBmqW4eLsYqNGQpzcOLVJk+RxlXdf7332abcgF17ODiKyLkZoobyW
P8oIGLVXb/iwjZbNFmxIY0j7k15qE2MiqryN5ytmQEGwXnaWJa6XJocBDutUKp4t4Vpx5q3N1S1q
WydtiIb2Y5dl8sl/lD/MTsvM1eVNswNAqC2wmjIHwO33DzkPBPidhhg80jmCVtzdcRIkzZIjsP6r
PumW8sfhvRrXv+N6+JU8uMz89OxuY47GeVKNjR9gLuvF/XbxPz9wZNmKcNJeBr2B8cPDf1G9/Cr/
AkJzPmki42FRGR+K3xO3hhtQCeMekPOQO6VyeB4AAJBGHbEOyANIfC3MNpmDAbGeG5DTwpq24Esx
xIZZHIX93Jw5yyVc8Lgu3YRrrROqAdl13lrNhZSNq3ELHluE06e32yUBUbZTNJVUnC2HQ4++PI5b
M/wwqOs4dr9GlNMPky0syDNpKCY/Cgw/ftkXnz0bLkqY2Lg1DQUc5jU1HYvnP5D/PNTJLyQgfNdG
RQ+8lkMTpt9pjbGYejIjP0Xov+plIKtCnV58QMcg3UjUA/xj2QXldy+/2Ve4QXJFWwutCuHmgJoh
GD28bvaosTqiDGJj8XWz5AXogYg2QprGYgMZ8zXum50DCK+80DYMOpYq0wbr9+HbVnhpT+mMcrRx
KvnkDipCbqQQozoVT4zdkdN1UbWOiPWtDuveq103TuczaN3YMw4V3kgTsOCC6U+TfQt2OrCwqY7n
RAihlDE3/XIYkeN0fPLUsmUm3KnmuIuyG0jN+kQryyGwRluDaidB1r8ggtQnEPU98Hakb1XPeKnf
QB+kqd6xjuLkAdyD2uudG/OLyh4VRwR2HvUn0iRzXgEp9W8DBi7871DOArZzCJniBMyD661dvj4s
X0OOwyUSRbOrWafIc8hUTSRjlgLCxCErCMa9tZd3ifUzA1lCgkDxpswEANYhMxasnGI9CbbHAe0n
n7h4q5+WcLzpJMwmGvMZbNm0EG8l0y79Stuk/oO8SdvTEd+xOxIUrhYdCQ5jOk2ZKWL3nIOWDw2U
omseHwcenC69IMj7utq0Pvzt9gLpT5t+pN4H629QdxjosggYmR/L5JHZY4mYhwwsFD8yPjpuf4rL
HA8grB+zOYA/Ppq/IZCw7q4F/sniQ8eN/77dPf2dDuA+usNlHRLwzF63JBGBvQjJ7fQPnxZxqRhs
LHd0+muYkyygJLeaDwNaHCaA4vj7NaLWannre+9NzVpE2cwKQt5YZkS0mV7GbmcsCWmCz50G1K5Q
9FmQCg/9YaeAWNC3fb+wZC88dGYhFlN7uBx3Z7Nh6wycn/LwWsVhPeZnIxZzuouls8efyAlECto+
cjq/gDVpv1Z4XqsTNLaszl6DQVe8DHLT7flu0kqS+3z9u1fRpqCfP035XDVfMkfudLAmyFAiSo+3
DwB6VOw9x17tY5pGkIWl06B73cyurDOY4LL6aduP3wZjZPjpjkGClFV0LYi0ZQuOH2tjxZqqFLgm
5QWf85gNul3iKBotsw43ME/OKcE80D4PNuxav1bPi4pDb9ImpBBvRWKnYEog8CYCS2Hwgne429GQ
cIeml0HpJY89umBr3HdbY0JPXCYBUvc0e7SADvnw8fPoxc3gOvsdtGioaM8IcOL40IZ3O2WqALqV
rvM+5ewdo+ytbeQSa2yHrWp49Pt45+C1Z20B1ZHFNFK8kuA2wcU788E5iBJAqi+4N9TVCRL5vwGL
BBJIpWO8C3DAO+EzMpD+lddY/xKxCKeQ3a6JkpuBAfLUksZoD7ZPXOdNzBnpeU9/EQN2PQcEpFNl
yr/an/1rBHePCudSh9DSWpns0qmtl/ABYLfG13Xp0IeT6ISC6YW+xnUQzIgRMd/HG3gi8eN/2Lix
RmI+kjU9rfZlsFqdY9kJLeqWq+165hF3KK75TscmjPERSxzkr6yqe7kvGSfoSmWxwwr9wWrJ6mKF
xcK0Ck7Lv7QgzfpgAG6u+mybGcPFAYep1pgAK9XI7XG+TuJcHKKS9tlr4yZ1NLtAzuzCcl7nOobo
QOLHBbNzPlgGPmai4yg2GHsgfD5c7lVb75l3OEBj7oGxS5lnfGTlxrx9ZCmgz2/OebE+Wl9aQQ2D
akCUDnl+HaiFrGgfta/ofrNPsxW7Vy4fLoMQZXHRXj1G/IhszwuCBwdXEls6pgESSL8+sMoRBz/s
yhk5sZBtmCfpA9jKbZmHNJ6YlIWeQuk8uSqMYyIsglMbB0Kr37eYSbjsHCXIA2BNOeUQrBT2Pql4
UXaOmuUdYi8ni1gBgMLienXiQsEh4ZmbKzLvysQLNZREbNgHvNJWlHgdm9gQuD/9w19P6/RZ76Tn
n/vPvFxASUGy5hQ0tX9zPUpBDGHIED2BJVt4X37dDwVxTNwqwch9c6F61W7BKhlYTFIqTnQgTQ2E
9+VAZoLdcl249QOWJkmSrZKAWaoL0UVXwJcxv2hz6dHVg8/m0JWNnyazxtcdLrY8WMr2wchJb5Hj
2lDRkVmaOJEnCYgYMMoca3HaT2N6JV+EL7hUGH5ZrQ2uhcxNX5/RF/SZX7M9b5l2gQTn8FcTWkDF
imWBBBgwaJj/lYFsKzvOtuH8QlnHGQEOw+wnmxnr1fI/Z6CAb+TN+5PumJADlgmsYjB1RZyYSODm
C4MQWIp85kkXM3FxPnBAqZcNoXKyfRmWi37tzL8hIYtUagBPIrnM1oQksuLlhown1o2jjnw7J0S8
2sGtyH/WNqxI2uyXM18WrCSCz+J9UPGRJzHw2mO5LTd/Pb/RZlMf/6zLiFY+seLuQaoizc5ylNqc
LRW4PApKEe1g6T+zPyG28Oi7AwD1vy0vVvI7gdEJo5iG0Y0vHjYM2Tvsvh7TosXG4/L2l7yN+4Ec
N7o3aW7mah+13ZNB5H4zWRI73kWxb10/LhrSaWglC+GLPWzJDslZxtOG9L+zHUGJkyF/lErktGrZ
BcDPOs8BUL4R7E92IW1XgwO4dPCZh0q6Z0WHlZ2lC1tYmWSfweXt6fdYfYUQiN8wvPKX02256nNy
ve0V70IH3vWPDaYepYFo1sp4mTDGr/aJp/E7Ai9u/bw+lorHO7l03Omv0k/2a9muVGSEAKcCs4Dg
n+APELbIvN7nLBT8pufiHt93WNs3B/rw9giTjsCkm51XSE0x8Yh7+WB34eNVF8rhYxd3x4r6GexQ
w9YMAEumKYatQzdCCPHGRlEuNGugDtp9ZaRhfA+cwLR0dXFR5AY1ASEKiz66RY+BkT++74o11DyD
HdL+OPubWUhWEn7bmXcBr51NJOOm7Hw5opgCjiN4a0Xf1kAf/B0QdTuYV9awNxl+aX3N6mrHDYc7
TuHXOfmrmR1nQeGoJeEmiLOgc/FN7yvbcJjKwgeNh/AManoJ7Ry0F7DCgLoepkPHev9ZfriZocP2
ubO70znH1w6wGmCAynyFPkqTGQvtl0Er4Oshu0e60/aQDcotKNfMl8OyHvx9WxN7RAucZZYjXbb/
s+GVpEuofLyn75wDIDhvDcb2IYisz8+rzRzLl7h6WtxnvcmcPwkNpc2dGn92YMMEOqIKR1ihWMj/
gc1H6jxzz7r9HKEZMFEeqzx5lMAr05KNHHj+5N0iEjW7i28uLK4+PfkvPS/+C73DiV7aU2HZ42mb
mYzq6E0hcFfmUkNmR34bHbVIF/ofGzyZRhsDh5ExvZzs4ib920a1LThy8IMHU2zv0KA3EJBxMNh/
zOZhd9bWgaWj1WytWfkLubiMDdWclfFxgV2ndZ607Nv40KdXNqcVxt14H+ABhh8e7AF9+rTp2ivI
YK9wBINtLBsf4CHGRfMFhk4U4adt4WMgioUP05ZbB/w3JThZAgs9wm1NaV71sHUxF/rYgB4m2nB2
RCcOYmBDciu15a/Ggj4gpPc0oV27cqRe45PTQZ6Fw7pX789Oe3DAYwOiWAdHh7CYbN7RmrSEzDrK
/NIVEbrGTYGmI4GbmVtfw1rWm/Wu38DhoQkG5EBa+KV5Ndzp9Pe8P5zDzxxxVm95CfD1RDwN1nSk
1EBrCb6wkB7ReQl/bs04qMsAj2d1Afq14dwQ3elIEWAVccLdOb6Y2r/268tg5xWBfvRqu3WyxUC5
i3lR8kqAzQnmpqt4XJzHEb8NsUyhToMvUmDBRBV6xW7X0rbimE/GysWivD/wfacFo/UV8vJtyLC0
vPyKWWvfW54i7koAHTboSFgm4cxhUcHNEGFMUJiPdNifVAXRP+3c1uCFU0GIVgO7GiW8ZgWKtYMg
iGvDQwhaqVv7Ar0a8Bxl1dKoPEIoCPgw8VgijQhEE5SSV1aQxuIi92AfJESQC7ZZoKMeAbofk2aY
vo4urv6TQ1Oxt9suiicaYVo9VswnA6MP51M59MppSmROmfQqa9tzq+l3ENR+sKdV2e/JPDNxjtqn
6qy3FQbHN5VghN3L9Rwg3siadQYhDGbHiZ+FuYue13AINt7ECR1RcllliOztk2JuW/DsgIqYFlLC
nlha/GCQdhjgW/KXT9dj0KBxq9Kbn+Yecd3pmJFsYYz4ztZYA0OVWbxPT+VewvQxwwfpLNXdxTH1
mQrTO+uCI/TGsu6shqvVOx4HTKLCz4KbEXzi2FnnDCanuxNRt0vsnuzlx+VI6I+Y2FlN13/JG/eX
iaqc2FVCPVn7mjEppHd75FYnh7qABZWT7LW2FRfOUmvY+bJsEhG6qiGYitcphyCJN0DZdCzw/g4u
RH3H7uEIh1ancU9pD0BDLz2GLh2PnGCBSPxHrA41wTrYvTRsXC8gHMzM+mL1Dtwi3q6J8kLDgb3j
klE4wnmKj8S8Qwhj8QoFk8BikzBjjMWe3LJV4TFWvGF50lRJm4/lKmvCRygfKAUHIzzQOblT2iAa
VvVA7IIPG7MDPWrarlLEHevBnYf6l8nLwN+UEeON8hPeDjpZPVGOSzqtensMMyLJGfiBCG6zmo6F
uAzWkTwwxyXrxzJjToRA/byMPphs7HXxfQDRixUFF6f+7w4bXwjhp8GOo106PqlcNCG4LUjs3efi
fjOaQaElm12sVhyvKZ3usGvTHSHU7komIL8RxzR3J95+Hc3uq5BRVA2Y/jr36L1X2fDecTOrk1Ho
Or/Q0yu2TN1hj/2pVfSI4m6WlJM6uVj8UAgDkdr7+faWb2jXfQt8HJc3P/tYOSN+qfVNnkpsWMTl
rZ9cVDdQPyYIwHvQVD5oMHgo3TpmYUwvbOFZJzwpvQwuIL849FgY7e+qwoqNFDNMiwXmzntuaf9T
kp7r5NZz4CR/2IazaKGnPxqOcDFH6LROLmL1+IsXRmtGGZoAhy/PUnc96dnovr4kzWgRLY6cWC8P
xgyIDIcZZETzq9Dp8n5vZoyObHlJh+g54v19jgBqDsSB/oW7VviJeps//Xf8oTy6sLmxEzitpyl2
YRdgX1ZeNaQ5Dnd64/PToTlREvrRtb+uhOr/JYPmbu/6ln6e4Fv8cPfghV5duP/6BLMgIQn61BXb
aX4KHUB84/dKEVp90/48f8Li866G4I0pOwVm3lb0Fp1WdU47TLcM2wG9D+8xeIuH117TSCbstNjF
/O0foAMGSWZIqiaT84OD8K75++PD8sra63SHcBnvIfG6GSWGZTzJsQMa+gR5156FfW3qYgFds7t+
cuu0sKoEgEANI3cJcgI+J3IT/PXa9Xo9C0CND8H5wHarpyUJwCW8loeMcrRFyhIfkQbCbKcUokv/
gEN1ObwFeFX/zPFrcZbR5Rf8z2rSiF5+ePohIqSx5iX8ECZMq6DtFFif1EFaVKk1PMwB9WRZH8j+
wW8rXkusRHKbJaa3e7TA75weVCRBeFWOMgxfnihkOy5OXg5gkboVG9sr+SHoNnvqAL3zn8/54b5H
eYv4FJJ4bk4smGkmsRI7xwxRABT8xw8rO1OJAXc/1hpUyhfc6T6pRtoeSXoc9cMo14FHnWcCn0cZ
nRBJT33+nG8QIODmoJIfmACn1ZMf/kJS9AwxNzohGPdRH0TLvJkyw6hunvLEHQW6OuLRZD7GQP7g
5ptqCqrCltZp0cNaJ2t19IGBSZm2v9Q3rLeJzpicEM8zrzPJTiHaUaj3FFaG2t/YC0gSwXB02ERQ
lHUyF3gS8Al0xmsYWANITceJbPjed6QLa7nHRFYK95vH4MhQLisg+I0IxniT5uvILIC34FvIU+Sa
MFakY7imJUMfe2ayFvBwS8kpYxyHowFfah6AHsZrINJiwLPgZLFDyxdBawK0EZI+jfz8SFII7i6i
9IvKYZuzK9LD5zNSQeRvcEtQGELI2sLGYShH0LRjNcJIbuHYyKy+AOam1dOphGXC7hl/XWWx0Igm
RzjxQMLcNx8JpGUNC6Od8XFSPBaxusO8z+CKkfzcNt0xdB/8xRecVKyvkZP+ldGrNUXeNMn90qyW
9fhnMHqWnsSdnoAkTAozXxGNCHiw6puN6gnC+tSdEejAcKUS2MiOha5S5eK847TZj8FroV1D79el
2LGzRPpq4/iLRTn/ttHdrwvjF2x9A3x2wpIlgB7Kg6mYY+NAtjVMOR3bSMo/pClrdTOAAc1WGRI1
wTJ7fM687Vu1jlAXCJa5QHylz1FBWxLAGU7F9I5lmK1AM/TZVmcTOogMPuvd/Ywor2QrfdyGVG3g
Z0E2ODlTNgX1LziS67FVJ4nyH5Uhu5nbcYMVMEFMaHqL6XP8YVWbjtlDYL4N+0lChjmlqIHCRk+v
O8i7w/vJw8TRRtH6Mm/aHyYpBIXK/nh9dN3IACoI3nCPrtgmQcDv4pqNG4WVnnO8l3tz6e/OLe7f
1yg5jffYAuqs4E92NafkArQ4R9r7Om1m+Z6c6ve4jd4LItvHquGFdZ1amVHd0oroHfehCIBa7t5P
L8McK9W89VhfnV9RZ4zmi22FNmpXg+dHpiTI49hAYBWhHLQ+q51yeHn5wtfnYF8fyUTtTsFmdMrT
2T8GOlz1NjrQx0KEsPTAJ9LMKVSUqq+n8SzLycmU+bFxSmmtms+U8ZCVxcuYvfDPJxnncXVPuptB
2bKeOHIirDOCTLX736BxMVmHudoKN8tTgnadJtSj34jFTcqYIsmyo43h++w2D0Y0YaBgfPQ4awrF
16zoyPO3k7U9WvlCpsk6nPNHgCTgHDGybDpDTCCmYh1xdPUlTXzjWtHsPQr1DTwQhvQBKWYI2Hho
aTLomJw95EhYWl7SDbC79EQVxsGLfArM/20ejlgO/L62kz445BhDOsZVr2+4DR5wnDlHh7Y9mwBK
nKEaoz1mecpeFCIDt+QD98gnzC9BO23IF06hOnCXg31OILkllAGWnuC04VjvWHSAMNVYFSqy8EJC
waiLfyAYntBKzBLSnJsnFNutiljiR9h9Jy4lVgZUAf+6DoxbiNcshwxwa0kzQBO5Ji8wgNy9fa3a
x6AryRqsjkImcm3LTUlgiKZYN2PoinY7mwicNnmtXjP4qRpsHT1zWw9fAJezh+MkAcqfi2O0fAo0
gc7iBQoVjQ/zLJ0dhTK9we3XAm69l90B+ECHMgL9VE87GDae3vG+xLTDNwLtJ9Ghb9MSPQd0Lm3C
CJdt3QJUbeKuCEwgK2+AxMP7dI1GxNaj9p3gmWn7l9U7Wy82LUrCh5e3foWI0EGjJQ+3/o5LLXqu
5WHhNu1qjrEOcPNqjzNMnzm30LdAsmRrNcHWsndzGsUmvAgC9t259IN3O3j3FkYz/QIRkPP5da/o
JMb3q6PodrWqV1js6DOc/5adYcmgl1Z964xy28DU8RW/UtpjzntTxekf7R0EJESwbYI7QAAINWmA
A6idsJZ5Hl+QGm7ue9RFlzKZqaoFxw7w6bmCrrGfQC4Xpzm+ZXz2I4MqxTXknjw/vDdQhgs+cXfC
T9d79gnC4PGaYoQH1+AdqNwLu5LlNKzmt+LzxO0rrzMoLli31YYDOM2EarSYmEpAfKcSSWiFt6dW
Dr/O4zePZ/22b8G+1h+DS5Y4j7xCulNAnka8Z/Ibb7uzvznSnCA+veEWY8Gx6haTY5+Pxfr2OGuO
eP3RBsXKOYQF5hYNKvcaWrToPCRDvu+Yu9z2ht/Dkg5nWSBUbKe5i6AsjXohiOcpWs4rDD7/HMZy
m2BCjOulc4MavaSKe2s/Zhl3H68Rhwm2Y/QBdkLm2Mvv5spBYQqgeo7mc5Q3UOh++G7QIWrwdaOH
Z//V9xF2LeCnGeb0pfK+unNoJZq5KbocTjUcIEhLUItJ6ZRQK5pmUsaZCDmhVxInhztp7mlIENsP
h47xgXsLLobeAMLdCJcRwPW720IF4hc4v1kazSpl4VbEFO/PTJsXxoR0nmb/ZfHYRgfTzIDy4dVh
O4AKh8aoMtlw6eMjimqzTxC73W+7uY9V1nFtTxrOLUDEP58YHU4ylbX1A/1WkkKodBRYZzRgG7oC
WBosFEi155Ttem2v2iS+8E04fjNc28qOjbw4Pbd2uFax0aXin5lMM9R738m36+lAJ2QJkfhtAayk
D760Tohe9gzFsy0HVsdiGUA3cE3feLAyafPL6Vzpgg1M4ssEUtyRt75tj8YrQ7bCbKJ+hEy1dU84
ZR5e7D/h+0rDgkF0/49D8XQfTwBhe3tzuDyNjDyUFbbHF59IBmiDnKBHmZRT0pcyzLBxCRG/jHFy
FDDlD/MBPJrqrIZqqBto8TDj7nODP/xUN1zkImyrwS86tKAgFAr/oPNt92k5KlrwG+UlI0DltzKL
Q7f2z+jy3Gb1nt6uUCU5ftsHSGAcykP3Sp+L6tEqtZAO9scQTsIzLWCXp4/oGSBdSpWCCLoA/gg5
EVqo0NAOyang2XnCPSUhrMzjozHI8kGZtOGDvYN2y3ku2z+nvndNdd35fK3q9x5DbunM8Bw3fmoO
F4Qghn3n3sidOjgJT6N+eUrrL01KslPw+OVN6S/rySDyCNAiDav4rmIFPcBx+IJyCxrf03ZhfjHh
8lxm4I+vaaph9m/3dKJ6r8ip/HyVY6jej3qNTSrj9TLBPHvLbUAFwyUdxEHR/I5G92d9J83OUIfs
qb7gxXkAxP8NL0fvi8ehzFMKn+LNzgq/vVNC3Pyz4WsJjtGe9iHC3e0j/ma+UTPQnRDV/hq9oVr5
RtDvERFSBQWpBaQi1bKNOlO4IGGuCZMRLORcD6karFIRjqtZ3K0mzMf3uYL2Dy32wMDcABcLoBES
d0Ygxo/FOnMYGRlwAc4/QgnvDjV9QCuzealm1rG+mwcBJeoceyYsc2nFGHGP9BLZts+LaUYNbCZU
ikcz7JFaFGKNejMLjxEpMAaXMbPZbVqE3eFzYAwxkJa18hsn8qgz/cTQVRHLN7/FeVqD7p7c9S/+
ZC3VJ+zy/cUi0X8W3m0Gww9xvpltcmT/baephQ/Jtu/CZt3muXmwkpnlE+C11oBszR4r7yTwFHxP
sgFPH4Dh119j55mya5lX861xtpt7UlXYAYc37zsvcUf4enfshItZK3cYInhIsGwQ8iWxdMiQARg1
l6i5h6Wk3Y1ON98+NDdHWbw2Rlj/wugk/kZb9K6Wsg5PKs//I+mEXFVgoZBqSnt8XDWiXihOjtEE
gNL9VMfNlbk7IuCqAxCF0QTDOvxV09jViCkJh3ZvwxY0VRROYNOt4Eqewymtx2pj43DcjRS8zR5u
92heSTbLMfqdf4F3gSVXWnwmpW9ZZHj+fn5KeKC4nuAmBosdpN4Y3L012KXR8fx8EJ5mV3qLtDUY
cMlZ4/fdtUcEi8766CZ9Ec+FkjNafv0LyjKLxChy29olIB2G86uL4bjHCY/IvYo6OPybQLHIpjk0
1h+neThXca2js/zMLtAB+ONPP4Al3dbtzsXmh7bYZnPB8/BUDpSu17QB5GmWQIFZJIc9jqnKVY8+
v+Lpg7XysuHFcvry2B4noDhMpewyV7Kz5hlnbiHjkkvAugfDbM4sXGOnWQooA7GllSAhkAP4uuQh
Uu0swUN5pNSDEl/fQ3+QE/+Ljq4DR0S5h3RMHYyb2ubzs3+c/A7D0wTQ/JPPYKCqdICY8ayeU3rb
wmDpPtHuwVih/9xy61bmmAUYL299DMdV2xzfYBhx+ZgYobCiYFfPMVt9rOBdkv408CnC3ez6ETTd
uJzVr6m8TH2+Lscn91143O9Y4n99dr4e8P6naxWF5xYXC1lTzuOAYgzi+YSL02tZxbK1uEV6aamG
rbDMDe5Iv+WP5CHszRpLDOcMIMDnG+NFySSTs0i+DNRq3OEFhsIL2xQvO9+01QkjYQlDngWFZhXB
A6qxYXc2WDhzIJaDPtcJce9c+9rk7uWzG4UQ8P1MPseeSrQ6Ldg38PNANEChwBmsvntN/yPpvJZc
5ZYk/ESKkDe3rIVHCEQDQjcKmQZ5759+f9V7zpyJ+c3ulmCZqsysTOCO0d7v9UO8Lxo77zWb3yb1
SkM3k8PV1Nt5l3dMY/DB1eRMVA3iqJZx71rvr/kiA+fm7H5q8A7MyjEvNeomDMt9llLFMPf3UPgQ
/ezHl7UJr9XoWP0J59fGfONzwgB+cO9Yt6fxWH3+8prg1qi9qZYYQ3rpZtDNcUQGJ3SbuH7Zm455
9ignby3dtrZkQl71O8NgOXr5H+MZn092f1IJ3N7jDQSwarUhOO7JDZkFXJxGt9UMFfqQZmLFoDJd
CZlfPfs47nXZ4vfszmjOIHkTvAi/iy0E0xy7B84//BZmhHsU8zOLwczhCdXg3dtUOMzW4T6g5eDe
OLpzVPMWE2AOyxsF5YtD3aOxOADRUyZc7PcCzJZhmHSHcJRY793vPl8vJMiOMnebrfPHC1SQ+PNd
5e/NNmiHc/Wq1davFYia2WJg08zeLVbJK6fnq1FMf0tq9Jzr92Tikh2cmL9ikBeDzeiwMxcsf4QS
gL+fJdzYjkNwENZJduv8ZygBsgeazvtwdRByMmS4cT8jhC9P7A3mTOSMROKMMrc8Z2+zN4dfbvV0
DQqXFoFSku/cQx2Dfunq11dQMp+bCZcZ2qqLCM+5cjJFe6oB/INx4togjxQoEGcLNn53BbFbx35q
87Mdr51tWPu9ls0vQ63vWbhtDJvWmXqqS/exI4vxy0R+GwUBCkjM4nGKMe+TM9PfZdokMcco1xim
ACVpQhChS7Pdqvpan7113brN9piAuL7d+5hnjIdm3PLZdc4hCEHbHl0Oo8EQBBRpJWgAOR+Aa4SK
g6ZPZ8Dg5Fjq/Ue/++ryNG6EJzftY9O+X1S6YZDBPkQzBH2knc3UdzWb1m7mFKW7/pRt+4R9uWpN
muLTcSe5NXwZ3NEXGn78Ei9nVQsG0Xn4tneroymPCANCiCIe1LCiK2TonoqlPmIlPyQ6YNm9OY81
pA8RoPhf4GUQ4vRuQCZDNPM9Tz8bJiCghcFWjzhC4oDKdEidmhkvTLucXW1Wzj4eFG9gf2Zt20bS
Kb7gbm2vYjNP7stuSr1Qz5t1XV/26Z0eUZsL6SRr7GD9zUAlYivWBgFCXQcxE31/G8O2xQ6rghYW
Xc8zfIRVTa2n81m1Ewa91EFoWwodZDb5I3nbL6PKW8XVunzw6Fg9sB9Qn/i8V6+4G9aiNk6F9Znb
zLfURA2rItcC5z+a7xfSAN2B3B22F2WGcG7Cld0YtdgcHQ0I+PPcoMRl+vCi7+AP6pUzx3t+2w94
LSjRl9Edz357q1rPfNacNe5FKL6YZkXp8l3u184NOeHae6L4xErgnj/O7mbyGGHFXjuiR3A+hJsj
whgMxeN7VSs3W052Ze9+sCxa8I8tBrO+/aTiryvrtGgiE5o5A+b3sa3SeJT3cMpngOPpXWakfQQI
G7acbeIv3rEPmCmcjPs9uAP1PkVa8hnVwP2ms6hd9NJWeYm22PFmtKxtKkBhCzgZEVSQxMxRezN7
tJ8bRCI56hWZwYfmZaJY4eSB5dLdfjCPgyVw4ILXei61duWJzRxWhGGwQcJ0h7EbmAWfHB+x/qg9
6ni0l42KW4mnXWK+SYRD3KLJY0z73QY5b3iEokpo4ingFmg7fS7J4eWnubca9je89oxXcXTQbkyq
n/X4gke6ke6dt/c2b7iHTPEvQAmkKY7qIX7OddRY1iYnkVU3nT4BVBKygO3jM97xZbC+Njbg6hN0
FcZm2VEb4EBWWxOfsfeYehfOwIHQ3g054d7w6bDmDNkC7xB5WjaT5s9m48O6A9Xcr+yYz6hh30D1
UJuR/I67R0sVZDTwuF7ut7yr2stYm9fpxx9EtZ/X5gcHfclUMl+7GLriOGznR6a4G9kg2yz7izOW
wPom7QrXo1lHZUGgQdOmxT/3dOUeoebAyUazn+4h4ItU9Fdt7uDhBbcwtUspoahkiCZdAOKfGArg
auEYOjvrUSuHHEUmQNjotWzx6KhIex4T5+hEDKIIfFyp48fJuFIJIp1dVOaC/mfGEbw8PBQhC6Q1
yPRh1mQZ7xFP7dPD4h01keZ6r3jwQxgAkbUgPIe61VybGD9teCrzu4KseRG/wRxIgnTsFD3wQcn4
ScBZmu1wjuFRuE5b8SsARYru+MEbjwTPrD63foE+/IQ94W3yWJpBeO5r7Nwcj0N7Y8VbO05iD+nJ
fD8OGZQB6X8ZNRfZmRl/C58NiV8PuL8kiIMcLABT8dtNkqSUJ2+XT2zy3GfLiP3knGony4b+Fqdk
bHgYc+6r1eUdxMyA1v19jO3dugfxwxcpN2RAbr00bZhz1GAMgM4fP3yzBxUKjxKRYnFESuANstTj
XI7l9MAtfbgijI6/3MbNk7MGj+o73vyjTTtvofl63W0b8dR9Pn/bCWZ/F9IpQu+RpJ64AAQ9m7s7
iJYRyh4UkoYyD8Ucso4ZvyxvKNHn+ZINzuH+wISACDx/eJgzdvXoqYlmCnoyoTNR9fEq7vewF6wv
0HjcbireWRza6GMSimsQ548T+32VoYFFI8uk9iLz8bP7OEllYVOMI+/AoeoK0Gr6WflZAN8hw+O/
M5pthWTGAzZGKcQ7oaiwK8Czk9x92BayzIpAZp7mZ0OUeoNpFzy9L9Ma8jDWpjzVI4Rd3SeFQSmN
DR3xeOcAGMfPdHLf8Rk9NhPgaJ6+Q/R/6Uy8dMLzPAT1nrMGWjgLiglkaPYf/HBcC8iFQJVCJlSI
uE2vhzEuJeQi4kPhbjkecFN26uCU6ODOYcHdHRzQQlyuTmCqOXESRUC2rnlX3u1oqHtPpQkvVMcd
/Kx8jW9Ykt6/RvqfE6R6N74UC0aHOdvmxvA+ZCLCTj3sHEWASMXEp+8VhJ0MR1pEN4KFgq5zgdMw
GTcJAdycPOTJnLlfTTwM1xktxFTOznldB6g58vsHWWnHw+14zEJ52/xueXqYmBHhKH6CnzUTMl7B
3MMZmrwoeOAVlnv8ujmhQOH8aDI0xyTVzCQ7kGWCHP+DPSwbPFg5CVJ+3k53SS/C5+10fQRwXATf
rM1dffUQpqVeusUj2sRxgzk0kGIHZpRPqviDMOc3g9DZOWvh45R8eBQpQ64V4z1MYQ54dreGYu07
Vd8o1YzgnfSycpRuuTFTAI7yt0onF57jx9gkpVfzZMM+XL5ZwhiBc7cTvAuD0GS59510ZzmTBigp
9mhwkWbxRk+qcMIwdgRWtubpk1V9OGsFICqc/cENMZesk6XJO1LOLXe83VKVF2TXppwHSNResR97
uKEhBfpLoCRDFZ6Y+uJhOPxq2bU6ictVnfTZuHRUC8JY8SzDuDxhypzAEvMwu0cX4+SSv2Du8WnR
86vLxW4enermy9+rMLGUlCCMnRPNHuQf56sSB+GrOiJUA4vyeJ8xtQqnzodClZPTDTkNKTVJCZEt
czbwpjTVPeNrsbc4JzlvHNYA0jrQmvh05ncc7exeoxaKjxyT/YV3KsIa0sc83/XtnBPKS714Yzk4
Eztq1XDZGsffP5vkVQZkUXPqx3DyteA6oUm78foHD/amzdDY37BR167VrP+Ca/7xzRyMPtBC2Ong
rRQxrpKNLCEax/cFLiAQzMOpX/+oybDaKHzxOqOhJqBpMj2Mh5PnMhNLNn4spmbGk5/aG/2Rw/Cq
4g7MsBV6o68DMHu0GX6ZTE+g6PwqpFV17wT5xRl9tc66m2IV0IKOwRX7glBBUhVIRTqSw3k6eQl7
DChU42LUdACOdAtmRiyuwfqe5iDaDl8n3s0MPhe1rNqfOP9vyqGkrhkbvepwTchqSLnM04PFtP6L
AR3je2ZnvKcsRvELh45krUhdrvxuuFLOvAeCrjw2856zQ80/kOZX1cWy0qPIOTM7w+a+w+fiEpp0
F15clnGFmA/pQeI9bVUVnCXGO5Qt9EmqJb3BKLmy0Xse5+ozfDJmiIe1rNIyPjnaSdF+AioRS6TN
c6gY6GXrbyZeg3EAQ/Xm87XTY3kL6yPC5w4n5hschqKu3XFZCk0dXlwsYjx8TPlIXHtHE3JCkKrL
RXuzCb1BKIkleBDAExa7CL4yQGrOCcA2TXo0/PCVr1GlsE0ODEq6JceeqRQKDl7B30tgjnOxbfv9
/hTv5B2Uj9HoGh7l7Nogoh4XCuCxbI5XQ9U1Gxgz86GYHaVK+aJuJVcReZIQQuK5gGBTHFmImjgy
MIAUtmlgCR6mRy/tHrBJKAqcDQzU6cX7ZnFsnuxwtkSNYG5uTmgeTgzLMpNL9AOiiSHB9s2fOxR0
cjUbHyWEL3U118KpsvOuYa8PWBybzK0WQWDj2wkZc/zoP62wGXJwOPu0GuEcAcLMQZDgsB7ezQJo
Agn2zEKBAYNvwT+88WkcLWAoG8olm5P5COSTMFYqWZuO/67xx+U/Z1ulqHSLoDY1kcLzRRULgXQw
rjKG3DymktR8O+Y52zmMkjtmgOaHKSHIJmppOJ+g4QVLfrFNQqNiP/7+RnufmyEz7WC9gEk2n1m4
9j2aZwQvaScLYVa8AvdxfGVNzjvTKyiNYZa2uLARgsvaLjJd9zCYX/VNKTd8DoThtBWMhhPt49xX
4n+jHLyXxLDB96l5OJUQlJfOgTOqZ+eYK0dRCxnXlwAek1RRJJj7kOXh6PaQH+HxzLIzBU7iOF26
Wxn9FH2l3zP8R8Xv0w9KHcfxPGxVPfqH7GPj1BY7Ssl6YyGiRFXs0CR2HvSDPop2Lq7y5euZ6TfD
zGEEzfBM7KgknQjVKgAN/32NqD3uNody3HFXstHR42yN8qycrLWK44+DnYjDCuai/CxW8dr2h7Tj
BPDq1ctIsEPjJuDYziaz+GtZPcsa+vvJSvP1qQT5MiffSUxqIV4L+0yJe0Xf5PbDC5BuFAtOrjE5
wjVGTGbH43hONqNydcpXUs7JIOBEr7ZpzPfffdR5Qs7u8UdP9MlZtahqEk+pQFyBGSTO8pBcAXaw
JpOiQxWoKQZPxtDvrY1VK8JisUrw1HPwL+eEOPy8yzyHZoyIhd2urSjnMqFGjmP/G63kK3U0c3tU
h+WMF4KHqJN6LDpK3d40xxa5bzzRR7CA+eQh91hCLkX4nlP6v7jLk3LVo8hBs+Xoq6WHpAx7Q/9j
Z37pY86ZtSi4/y4SPuCHlcU/Qf1wZdWJSRVUb8qxOmgZshgqizVJ/BsXGUFf1JqOv6dAbBkdzVJz
Sgey2bsUFcKspxnl79jGtSrsWnMGPGCmHQUE3qAe85gTUoViqJ4nYA5sqQwotU2gsD7m0rzJW75S
FBjKJ8zASXjtDutM8878TEwLhgxO4zVBToWHUoEKleqU3d6chJ6+Of4Zfx72yMOc9Co9yQ7MmUnB
wAls9tjLnIfhPZy/cSsPu4wnqNh/eBk8IPkmSOL5gQMnSyDk+Q3QK+IeRSmKfRAzgcqIYJjYIPh6
SaFUjcrsBu3ArwPKn0509nDYsAjR+C4ccawlMWqw+ZV0YuxBeKCWd/qh6vaOaen1Mg+tvyKjkfoH
igK91Jr6qs0u+liIoN9xRJMTqs3SM4OOTXncqNtRN7B/2cQ7FQW2STkv8VtyzLPoYv9eOEwXNZFs
uQUrqTymFa6UzZBH8HF4COyHsACVKmjDGYafMnBKaKZZy0DMByxqhJPYsVe46EevgsNsjApLwe+O
jd+u5rig1Il7rsPsvy0xFmF7Epg2Rii4i0BTe2irrTGHHYIS17Wx1qFCCsO5x4EQb3I2ynFMkRvY
9hg2OIoMdk3B5nHY9zGdaPqcI+n3WEyEDzt+zKdWBHAWlEx0YXKNbWQdyLIV+bMI1SBwabAopvlu
FV0QWICZPtyKdo5NcSrAmJ5jhlytAWooYz/t5xKtIgE3A83KBo0L7COghfdlink8dhejFrj1GOhW
tF6fIVeFSKCfOYNUqKLFtY8ZdrlfURbs2Xa+V3DUm8t1aRsBNyNrXZJOYh+YzCfxQnlM5sS4v3g4
xF1t3k7EQ3+KevdumHafXo2TqcPX4w9SgmSZ+PP4Hyb+39ZLZc+HLGatZZt9a4YTezuCeYxNn6NZ
nzhLFM1sQSOmylrh+M06xRAwGpGN7cCDrtUIRDF0mOLdzX2mOCfS5DrEbumX9VZvmCtiw7lHhtgR
GdO6sthAtx4n7QPwHejmAY8bnz2iJBF/NAFqNFApmKNGkwvQDzTHWchNAkSLl7ci9ReVPN7oDG9t
EB8z3wttdgc4MVyGF9E8oooTsvzGWJ9lGEbxt1tS4jZDtYuQQGxUaNiMHxgo7IyfZzQ9Ry/bGl90
ZAbwuYASzJyzF93Izs8lftlUGShHEZp4rA9OKd/H8ncHJsXBKec5W8Pel0FQt0LT8TAPTDxeGbce
O43vuI7pd84MJROHQo/BuSz++BT2djdYju/O3wTDgU9b0XqObuqnkctS558SYocfI/3K/OzBc5z/
Qlx0SfkgNwLDPAjSGyUSAZeKfy7bk4FjQt0BuWQyp75I7pSee8fjEdC1e4R90uSlXAukpxp83kKF
u4fJv4DDOm+cwecU9BVswB+K8TIPnjq8Zxw3xqX0s8/4Vk9PM7U64NmnGyc6U9g7jHQ3Fq1M+Wnw
f3ej85Q2jNFqzbCQySpQzPynnShe9YLMF3RBGjGCalZ71ogjM2gCghzN9DnspGLG17ODoPfUZLYE
nFVpshuxcWVmlGafvyAaZdU6Gyts7CkLtsYcQmd+4TRnEM045TETP7Rz8y6Z1jSP8K0GpSvLvimF
WzWqLzbaO8bgSsLmcFDhz9GJg23IYPdd/soEsTccWlx/Nful9AC6KLnfdZwckq7z/SLlgQWa4+9Y
EumovleUNESpQbjVLKSI4Dnihn/NCrAA0q9wKmNeN8JO9RmzWmD6bVDkmmaVdBfk/6pnfL8ZF/zV
ZBC9SZV8niYSD9GzKS4/Yrc/S7DbFxeymi2H1Wt1YblbVAYkVPVq9geZDBI2Ckd68BhPyQVqrB2l
WtqZ38cVqnee8NPm7uZsK1e1nxWut8wkPsy+2iyIzFjdclC1k6bNoJCruOoKlgaTupzGofxQdjLA
gBn0E6CThFcaNwqqwNeVjqgVcYG7A025E5814FLtgREG7uQZp0T59202ujuWvCU2ex3OdHT7BA+x
jukuKKyQRXFucF98yz7lzblkTDvg+LMKhuWYSk0oScqKO5pbmENkuNhO1mqIymdIAYoglnaqG76j
2obzq3lwaAfjLnytarbtHdFSGJWz5DApongAdy4Bqd/k9bbahveVPXLmUNOziqXhxAnsAl9kvLV7
FGM9k1VKhTTQZdJcvHB+7tqAVJW16jMCrh7+3v7QzXMrEPPAaAgYGCJ4M3xE4Eb27QL2RNzyBYaF
d9oYsnA4qYEia3Tv1JTX6TPc0ABeUE7o75AjUAACVhg/7g6VpJ5jmo5Lwj14GjVgphWac8l2ZUuQ
mcpv2dMl1n3+Xt8RP7rdimoDUpGNfv643haKBl8phd5+TRCjSOjubz7J7O5cWhF4KgfDR1+9I1l4
PX4ov5A8VuwDSQcM30O4Wgk6Jrp2zrJkhCptDpyKeZ6rqW4HaytY77xlCmxa8yDYEOOVIL4wjiDE
M2gOUrVEqvbRZOJukPdBiOFQQMvP3NuG7ou+7JLRvNW4PWo7utbblYk71Zx8VYPOr6ffCprjQcSg
MWM8s6Fba7Wev9XDuk22CJgALKFX1+X6gJ/hrVi23eWJ5E/0xo0Dix8XK2IcGNiaRczJ4hMD0O9C
coP/MvIBD1mdDLs9ggOtImKvtg6Or2sjplYH+NumigmBtDxZJ8HMOqxMjuve8PKJUHPLxE/FyAuH
eEcKZdEjgh3jD8PAAQCToOOMP1Ne9n5Qc7L7jYywOWafpoSs3cqegXU3FnrGianHHRJp/oUXA0/F
g0i8Gz3g2qgVHA736d6jVH+dOUn/ssOp7EcxgdMzs4PD1XD3JZ9APU569w6yBuesgnHZ/tIvDAA9
GeBEJ4xL3kMz6wD4vGN6M2ExJs1g3gDZlujw1x214PduAaI9MQ7k/d+ecsLwqo9WY3gP202DV90k
7T64tSFSP2sbwhZjRCv8E22S+kASc5+sAXyjedhIobz9gGb2NOAkb+ydO/+ezZU779fmpzZslN/z
CAtG4HF35xd6exQxfT4ESwD2gjlMOFPgD2cLsMNsu1nXTegcEB/rUIMZMt9MQzTtFxaM8tvqwRzg
ln3UUv2Jd6fAAWLmbpyzgjCsoQlXlGuHn1NbnRtuQ12PZo9jKMY29br3Tm7t64h5I50BDpKP7XjQ
V1/qYabBm/YZx7Fh/e33MHnxnlgmvB5kUfOqqR8B59EqXOc3scHBHKfLtAAL5bQL0CTUaKQaUdW+
q/7NUd+s6GLh9CCfbHQ+JOcQ0GjO0uFXf3lO+Mg2dYNzMXp1VhSX56i2dWuDcM1IV9Fsc/nzWbnZ
G2Yzya/UcV/+3GfEPCjiGaTSd5uqsxImsE17ONi4PRKUGiyY75C5JmOWVDsqfJkBNA4DtO0zbAOi
DjMdawYMpOqcEaHFX39PutceMrept6O30VqMmTf77UEcQvsDN/AnmZ0XoIPZ16B/JDBk1defFzJz
tC/DLuIl1GD+oOPVTCpv9DEn9ct+7P05fQ+o0ih/rE3bGDMgZVRvKeYxUt1Q1teTv8KRnoLG3TBz
frggzfbVzN+Y6CR/v5SPgLwIjw2RqIrb4ot8L/V2utCEpCGxRGAm2ZxcJGxOFGbKZh7tt7VVv+jI
CL6aMeG2pTw/waQxatCnuIYYhSQz38YGl5RfasYxHxvBqdq3HJl8B4iimmRsGH5N9LFM6YwgXgNs
O7BxvyD/FoHbcr04Taq7ZtzyjrOvlKYPJtixIJPB1K+ByJrJB6ObMb2rqaNOmI8Rk4a+NCNj4G+O
Q9y8L7REFu4PbyhZmXujPL0M3TEC3SAoQjqYj+GlIVXbFVjFviA1tpsFin4ZQ+Q9g1XauKC5ksb2
yzwPT68I6NCYBbTpKCDHmWdUSCE5ebB8YxqSob1j/ksrhS0rpspIaEcHYp3d1tgey+jPz8FkhYhP
O++L/1z7fJkxNo+/4y/2JQiDgI6fFnJRIGJ5JO5YtPI9lVNdatwmxpEl4YCuMf5ivENyxdh+QAj6
EcNzVN74X5xSFslv98xXRnW85R33xvsFrrJ5RBvISSUaxFdeJp6p7F/JqvtbSNXwF8UH3xurAzYv
fbMMTJwdOgIisPDd5RbmDE3ixlaytsjfMgJc+5jO0lRfDfV0fo3ALlhvilKmgidW49pA//IoEEPT
PsGCQKD0FbjQH8ZV6RLrBA4tjGMxxx9S1Xj46PLGl9F43H/xYCQXewy/HPGGQAv/qERqH08B82zt
UsHISranA49NDgGANpp1UUDXfDBlKg84MgPzO3JasjcRmv0pzemK/EX8lXSsQjKzXhZo1ppz3fF7
2qGUTGnhpQEHhJP4kjh25pcobDAuBdTBYSQIAjWFqiD3aH4hA0EUXMgUNFIYfFEQwiX09G4BwNZK
smcRY8GXchHPRoU3B9EpGVFJHOluniRmEULLYgsK8JQr5YKX3HJwdHZhjtNO1hziGv1Svq8Bwk0i
BonUAtFUEDYYQ/34uCU21Q5HV0k2LOkpUQGRSxkj+OdqlcF0utqE9gFkCmRvNgClUakiDo2IPMB1
YdJWfp/hE+7JwWoVU5aapKiB8BY2uhcpvYQ7Boun3E7A6j5kkWbQLVAKfpspPEvT9PPKHaAvQTYp
IClWHf+Ww9x+MS5wHN4bxa6zArZ6mND5mDAK4uk9Yxi6vfPY6PluVcxagn8w4gBDVg4Kua2jJAFP
ryHdwwNDe3dsC7+YbjDuPU/R2Hz4g2cKcS7YVtfCjmNA24z52esOrEa+GSNgS2YybUZU79Q0LTtf
bwAajmO4gvBd3k3qlCVjS10REwPkLSOZKZIl/wTjzNGpmSD9XphTMk0iQAb828dvthcxVscFxVDK
ZmRHKTrHWhDziZUCGhD03maxKsCogYb/LVmJMc8qdkxT1Fo5Ejg1TyCQBFuMgX5DvARCD+jbNMgK
+N1BARmRAbCcJgB0ieOpsBYLHYBLRKw8L3xCKGwNnUjW79rW/OoOqhTCXPSSrHgwbHpRFhPLhBha
rm8CWZo4Qv21/OhSNRPuB8w/Vc6EIWIWIusPpIFGTFJyfjDG3Avx23HloEUT35Wx5ogTT/E/vLvH
QjAvR+j9uZkLZXo1irtATJ6z/02oFziPhCBcXZhIMT5jejxHeVCxwfLst1diwJuDO4Aisi5iYD5B
rJPTKAEvdVaHBZFE+OwjNwty/KPh6HRW5TGMW6iK2V6ZtPr8fI9q7m57ZohhJWJgeyzgAh4rHLZc
U7TgkNQm9Tko48kCLPo9pAwQY4xqYO+iQnJZSyTFNE4TeqWikLg8IpZAFiMSADd2jcKWIzp2mUj6
3ftQGXlzYtoR0dURF+Y752ZjXsCvKbHgp4IygNOWGzcwxoR6jQ3TKNA5NoYeic4AB3CtuExPoggG
hNFYHntOPQ4jEpzrNhaKg+3whkT8O66pN7crE8n3XIbEkLTihfEDl8ST5KjgCnHd6OgbYwFoGpLv
8bB/sCHFP4UcSCbLKM4C+Sgyf8Jdyq2V846N4MIZuv+YrAIE9thhA/CZIN5yXB18WrsH2Ux0ykMS
tdxmnF2tjAPU4767iNMf54W839WFM7JUIbaEjCojovBKXXa0vBzTtpkKsLc5OKeMAO6xeEfvLuat
veGOI2e/Vscy394ICcD0PwS6/1v2ad05AunE1ciBbzcjRvTGtgCX3CzAt1VgUmnxpK4OU+z5A0tY
kEL0F+gW+8FyYHbdvOAs2wIisaIwOKMnETeZFrPwKVd59+fv/jSGrz0QNJptl5sb3p1QNNd94Imx
50L+xR53wNihphgDkwVluhqp41DxO6nAOvw9jPn4klRaYq1n/fxiXGba5sXFqxZe5a4IQSZbdsXh
yOjrzoJTNTN5WoxWh4ILterUlIwv4sFJjksUAaFxMjoiyIm9xDTpfcCJ2Rf4vYJemBTDkAVY6rw5
8lsZVP926BA6wSnx0Hxl2Rid6ANgsOYncN1OkBdxOZGvgFIkJXuevUHSAmC4gPmFHTGg7+LMMdOM
/bsAmMU8hCm4DxPUKuxYtDMfPef0CKDXuLONcR/Qj1wlB5eQjZSaiHT9s5NfJkyjjdAO8L+U9Zw0
5t8LWYIn2ztXlCpgP+xAxZ1zXu6MCp9V1WixvLh+VGEcGVw+8QY/8PfAH7w3jnaYCYRwNHmszu3V
gPWC2sneZwMBAEgJbmfqLIY32w6KUxRJa07Yi8WYPswXEBZXcq0AG6n9gChZpsKQH6F7wEI3uZdp
G1nnTBABZMGGsKy3MLDnDkf1hSlQHbWmSwIvIfnsq/80XKbN6ILn7Cag+rk3M4EkQ94Fq4Or3osB
3/hPAkfJQJbfdv/j/Uox2uE4CNUcDhbTXCJwHf92ONXBJgEYKDJQWVEQpLxEuOQcYXLOLS3Be+Rm
j5L/pyQQkUR72ONvGF0GRoTQmHYlpExBPqOEImVZcWPfldyuCn8B3oIHDSYc4nvkY87HKqQ3RoRL
XbTLIfiZ+jobTMqoejjQj0XSRLXPJUxGFkchTE/AxgpoC6W0gCc0AVLxD61ZvCepvTyHPhj4hjA5
mC3/Yn4jH24LHYmj/lAtMWdCdNoL8ak6Kj4yc7rQpNRGgIN/IhkuXb7HBrNawk7Ih1AkH/wOqE6f
/OIP/Z4sp6cn9XXIlXVCm1wH5n2hfrnaF4u7HTOFIMihoWwx+xhjt4IGl6lwkH7G/XkJHNx5jjAd
n8wEB02xgQLiZKHLWsAog4KY49y7MH39MyaHK8ITF8IeaRvnyRCipelUDQP8hepsNrIbHSPn3t+Q
WUFl7fUWFVM8jnhkbzHxQhzOJ+HWwXq97VZ2tHPtnKXjLkjQgpFgh9uoGzkmqx/aqTVlHiY0Yzpd
BDkYq9mG5bY0julLJq+XSNpZWywFyBDKOE8QqwMDz2EouK00a8txHaDV+GnxMegb8vHAtNdrFclF
44ATanltCKk5SYQYFm1SZZVHotgd9Qk6Ku0gMAW1gvIXf7o3ABGyO5Y+hp6i4LSQgEcbu69pJFzM
btaJxQX4FMuxn9NUjPX67hh35dGmosFihn8yXTCqD6A/WqCCjoYce8wPThv/zcCW4OCcJTR6QhkR
9iH4kJayV2Ro4NqEDKGxYaX9LbV2YhSoEcKDVca3vEQJkHJYysqfJZIsiyJ3HP32oxY9Nq9dX4bM
VNK5dl0inzomnbhdwA3++WfPd1gep/0c9moQ8Rh1+viBoMg4mMzbWjJV6ekpghpGDlrPAmcb41qH
txzNgNyJKXUF06FmVLlw/rTr8i3IcPj2WOUMHMulQ1/DMKDG0dbA0G6MflhFT88OjhneQtyYAzun
vqRnUqXjn7bKd/S8wE5MkAdY3iQRJHxN5kPTfk86xnAd4C7dWw4w6DJ6CfzRvejoVxNZNeUlN2PK
iW9/iggbkBZZ6Kzp7uQQsDdf5F1zUPpbd9NXDPzbwu3uJ8C6SqVCs1CLdtml6PmQJMy9fRiGiA19
qtGGIjeONijnSIcTWmKbY+fQREKjDKai+JASQVH0x3HnB/GeFSMP8ofQ6siX0Da9rWF2Mp3Vn/yx
zW/uswoOPhfaE5oR6mBFc0JQzXvZgf04L0ncg9yH1IZiXxvZarACewOHg8mBQoFU4SqR8mSJu033
PGySJgWiZ7euVsCjK276WAZ5wWULF+Io8Gth5Ll2X4IHxsiQ0CiBAvNDN1aClk4W2hkE/zn00uLB
w6Ko3EgUES5dzcnJpX1UOLAzH8FdWUWBkdsfia0vom+c86RpR5EaJO0F55AoOV4A1JyiUC4UtJ6y
3yzfK2V/Ga/87IoSa9K3GaPtgKOvowlsILuPy5nz9kp3A5GFDt/jsQYvWgSqp76V8hUQkMZfLjnV
K44UHiiY4ArqFlqBBvfpxV1CBxl5XyTfHICwc4bgJnj0jP+oXdbYViwZG8pTp5F8E/ycBde+DxGs
orz8WZXHoWggfD15lX9SXRFmOYm0N6UDGw68zZkB14F068MH2as+Cry44X7GOMwhS5miCJaesxfU
pxfzCgEZo6XAcwCbUF57l74b7PWG8k7ydaSQPOuZEk0c5MUG+r93NDKqTJJHiNphfBMga/ZDgyFk
oYwA/8EeJOEY1fxSPiszq5HLN5rULD8uIR5WFbryrdkeZyfQdf0WLpmAvat/r9l0DKuXnxzfRnn8
jT3koZXVegK1GiXi2D4xLi/wHfW+SN/+p/tSCXBwc5Fw2K8hs4Bpwz3m6wieLn1EENXMeEP/1dsU
Wj0RMZHFeOOiLsQbB5bQuCxi+IO//597GKUcUMEVDJ+HcLX63MqcxJx9ICfEuGzcvyuedoybP6vx
rz6tIxMH8mTo7Dj1blqQRcZ4dAAWrFhiKIY+Z+VvJP0VkQKDzp/sZQ75A8mZmrHSKLPHE//NEjuh
k8WtCIf6eojCxkg9jrd2ArxFV8PdATt+ganxcijfPpBv4ZkIa0R8MezHDK+hh+f1kOSLWwcHAWQw
u8ygpKJYIXp2+lL3ydrNkBPH0JkcKtCEfE/5B/xKDCVY64gajI0kU2zR2ZRXvXVBYe4666f+zWQp
LM8az751gKgFVKAX6FgUPgC5PhJXBHBIaNvonKmNySMArSDn4EWy2E3D0HMpyPxSeAYfAVxB/xmL
vgS5B1oJQ3/UfXnXRG3ckWpnKK2NwWqGzlANohfca3+maURBEWiRH32GCupcdVPoo318HSIb9bp+
s2/UmzSU2+lGl3KUxH72QADesKY4U3z921jm8xgfHF2LRiCz8ldOcVuskXfz4YBJTAble0tCp7ji
SfakDbnSuj9rnAxEOLSDFDKSkoFHDWmKNuUNxFEtz20fIgi8JutvjLlEqjcZgmhaF0sl25i5Kq4j
VingFk1IpQd33XMbPYJCqdUra7vTTpW0TtaRZcjXI1oSSiyhNgWLB94/sJD27HRG3fiVF6w2GdT0
tnuz1jfv6Sl5vsw1Zbn1/r2qzYWZT41TQ103mAnDSuRjex2oBAtp9vsSXBLvsZJeTVChv5gIi84W
XKkpSoPUWWEx8JDowCcWD+Ya/cxDF+3ElrqQ0dytqJzmOF0S8tbmD+FXjv9Tc4NcOKUSgBcSHvrN
hjGAYxAJjJv4OGHhFi6BW02GDdXbFjF9iXwO3likUgf0iopT/coJ9ojWFz99tPT2BH70Dtsgqjcj
BQW6SOuIYO33F9j3B8wWyzQaU4A4sDy7nfyhiusxXhUqfTmrjtsCAZPL9q7MI2owbgXKJ8YKKKi+
Ju8WHgbHMwPsCXU8/sSDKZfEP5LObEtRZonCT+RaiiJ6SzIjKuJQesPSUlGcEXB4+v6iuut0n/67
LIUkM8a9dwwUMeRrWwgCuvtXJwEugezJjlCFziBloyaoQUFHzzBNh+iEgpllUffEQbIw2HpRyBK5
z4oyUme43VZkPJyKQvrWN9ClBXS3Oea/sBDSJHqpFJLFkHFoQJNW8fX0meU4oDhp4N0FMIgAz2WK
Vzj0+eHPYPZ27zF53r6itwX/74EhoCnn4zD3+VuBMChuiv7t3eV4eHlQ7vIDlIQLLFbciISQ5p2L
T2COoGEU0gUedoZ3cLB36k9Utlg6mrmmfrPHlcMBNlx0C7g5LiCEuQJe9fcDKscu3UsVknRYbRqG
2ct9lj5qKezZLtkNvugyErxDk2pQG8ohGd29Y3ZapCk68wJB81IMBFVLr9R402llV6+vE57Jva+q
0l4PD5gjS2O6Fj1hM6vsE60jyIhXq2ml3S3JrkZW/+1SpJ0k1d2agRhZnA3r3GNY0n2eU8MBDokF
InWaMdChtLGZ5uLJoAxvrA+pLw4nOvlNeZGkkMgJBVSyX2SgKc2RNu1vFMb2ePpg+LGAP4D2Le4u
sSVhLwkUpTtZulYGfYKKsDFvCaWND5Pk7iEAHYlGOFYJQ2qsOCTZlUw2wOVrTJw7wdgMmoDvyMfW
pCcIo6gvozAGti4dq0Z0ZJLtHVymKZEo6nYTPx9NKcIT0JPETyYIwS8oCD/A6pRzc7D7YMaht0p3
52I3kEYyqw60bNLVBYdcYhA4Nft6Rvmc644SChkBpuWrdNdtjgzZ3L0XxS4WRAqeUt+notZVRHIy
wYB8nuIIpdang90gUlr8frakGKI/zAy6sS5xv870tp73ZqaNVilqBiR3V28nqZXkHVTbFmCKpVE3
i+9R8o2G4tHQ8HRqVV5CBIFqk5Gyqrf0p99NtTtCoP6spiRIDKNpi1IgVbnd0/mVt+Zx0M5DwFDz
D9TbYOdJoQ49eUpCACwRHI2QkA92HRrcdKuI9fuKvL1Jdt4FiVTYLiXXIYUOSbE4FtAa9glVE3Bx
WJQBieLn6vzSDVxo/q8/kfYOE9nM99XcfM1rDx8CMVQ1sMYi+2RO7gtpTXkAk7ARNF+QmRgbqzHB
Hu7F7/EoGH/INYPcoERC2qhTrIuNXKILEr0BletfYhJbUVYATUGkTRQG6Qf6h7lk+1W/g+FyqA0E
FYryYBDAoNg/FhBPgX8EaNERC0hNUCqBgPSGT4AHAM6IdhCqdV1MZmZLn64I5Vb8ludzUag+DghG
2UeU7JIjXYnZ+jsfmu7Y92W2ZGs6mpLZuqDcgQ/OZgAzCOxXXNQ+/gkLiwSKvlYvmlu0k0HOO8uS
4bMU6bkNj85QOH8FPxArqCeCYbHTEfgr7xoBeSXvaJNeopfjrFBUkTnEEkuSHojoDaGKNvS2gtaZ
8YOIm5PwUiyJuxmnqHSJycLmMJR3VZTCbZsr+phWTLWEyHGXeM8QuluUTxkJon7CZ0Cosk2R2qIw
88EJEjoyugKQkcAE0skeH02z6jLlURD7o41EDPQJ5mHfCx/h9hkQAgOquUw09dfIKwBpE4qT1Gvf
sFA4dXQXZ2F8Y9oXks3nloUUEFBfF0BOA96ED2b2JxLI++opUyj+I8aIqHK542dw895LUih/C4rm
mDQ3gH5COlfntZTLKR+skhgerwVCrq8xUEqjUSLuox1weAC3uxwjWxzjRPTxXB+BUcDvwZGhBG9K
uhRbUMQFH9o7sI3oGxRzNZzNvIbveZ0hvXfsFJ8CajW8/tBscx44rOeGJQ2CwXihI6mhrh75Otwi
L36LYzvszmoO6pqSBGeG/s6JVxNqNaayZ0UGl9EZG+ZEWBDYevQwUeTcEOS22BO89y3YX3BzXx7B
a3FVJ/xEPatdA+95G/f3b1SGJoPxWTBj3GOAv1Pb1LaymyW5qBxbsKvNhCKQrSQlrQItIsijTQcI
So5M11tXPpXxwRgW68JVNvQ9OgQkZqSqJ/ZerLoes7yoWpMDsJsJE+bGkbinZ4c4cABAgq0+LoNi
3f1dutqIuH5JYEOnFdRUrr7j/gAUvWybg7fOKYyhDQ67en8IAJaMZTHOEZAvoV1yhTSG5s2JRcAN
5HG/nD1HtP8G4O8HLr0d4Cs8eMhOJN+MD2fHnoaAlJzIesXbUta7QEcPmD+1egCN+DVmFwLYgBG1
3eZo4pLK6taW7EMgDFKApbLfT+npyCNWtDMxVwBsITuRBV46bmWChqvIr1wK0Db7fg39lkLnjFUm
+c8Zr2cA/NVcNAdR6mZKpUP7c78vXLJ9qlYttaXTcwLZ/hhBmSBIBBjCw+M5kaLyiDPKpsIIoExD
mQxaAirhFCvjJ5xm/CBdp+6CswFRqwUsjvA4oayT0AVOkq7Dj/HFQQQZtIV08FdT98o4CCvDZPtk
cIf5YsQ0ty1V6G1/Gh94EwjonG58bKbImZeDF8JU1O5NMHkqiW+LOZBa8F5QFC0YR8sQ973HdzcR
UeMDOXYiF1BGQjQiztZwCR+yiwSBFtqGKHmCDh4wAWFAMkZLGRQpe24uLFGI3f68P4AOPyS0H/+X
C6IZ5lEDsV8jqX0WLphPd5/1hFCUZCMMEs4SootPRo756E1kqNvRKnb7PQClBLjazfnuSKzyHXG7
JIL1kDxkQOoHu9Bjs8eF02Hze/E1ShL0F6ALE6wkL3Eo17UEbCVsDSYj+fddk/tKji9JvtALWQJj
t/UJHVJFaEWtGpYLe8ccF1ghu1p2YJG8sdeBRy/Bi7fc5/HicpfbOQDGikV+mYHCrmjOzWeNRSTy
KRp65g0kLoHqH5xePhnNONbtu6fRTuAqbTmq0jiyxdFnJXgjGAERtDMuAvSlEBhJSjTE6IOguxBA
A43vBQ5InDSyejTU2QCdgwOlhXuI/8o1yf5JmCv4Ryt9mltpkDKUS2Hh2e7QKals6FRxonlxVW2Z
tUieiVCRebNPi+0BYD4VBu6zj3GZaysdW12xedlnzsfckoFSfO/aN5rzUGCk80l0jx2R3riBsed0
zMkz5n8H9woTA9dGZQmI5Nlt4CVoWB4C+pakpNJJpXXLUyTcDGayihieBJyEOHX+mXCMCQd/cDa+
x3NcD2k8C6cOTo0UGj7cwLzi6FacHRkJuOUXe2AeOdEGxMzIGaH/ikv+CcHk7oEJQHa2eU0cc67j
LehlKwkCATn/MdG4T5x0SKVrRaf/hpcCF03Aq4hd6UdxnwDoAcJTLyAl5JXRzw8vY7QWwq7yMRH/
tYpCC+A/aII966BTKIqZoGZtuTpZiO2eC5kx4g382iylug2NA+aBKRAnISlMJlJaWcBpXavZjN0C
Cm9OB0S2n4opbVAc4HY8a0+YzWKBWQGdsAeAH5y9GaEB+C0ZvsbXcDhj70ssJy+jQzMbsuHXkrHS
HGMtKZWQ8giCkIuaJaQMszVJNsadSxi4VIWp/hKF0mekl/7rulh9HgfZ1ZaVmON9aHhhrvGV2+0N
ri7WPSYV2O/Zap5F4OQOqB9y7GhPcW5ofdPDRL34BD6oU1q7MfQz5LsjurUE5BabebtlF/CbAGUr
PKVtjnnmwGFw2QJsa1DZmOWnRx2EiVe8kutg1hWLIrFIy6HMTC1uKw+XPCOmCARiI+KbH7tvdgOJ
OmgaDT/quL5Sn5ayppS3pIe0nZ8xzUJ44UlRnjbnezGjOMQrSW3GQv1nc95guRVcW2GVUq1zBMQi
78LO22pDFBA5dfsjZVqxy9zSfPulLAQb1ZbdsLX2ccC78ti4+G3IhtXRF6gdpNXjyhbovPBIeMay
NxOOMfsd9Al3QRAvKHi28cGl2EwFlvvqm4hGW8KTYdPK9MGQExriNaOV44iKPlRbiG48Mdk6L/Cb
kIrkkPx/emw0RVIcJyGrj+ljp8ieEVwCQd5f9gABjX9PyIEV5lRsAY+bVcWSRCuGHkQW9wRfGSzM
WuA18o68TMBInAiHGcWr0SqKYLR5w9la7pyAMZJrlt/RyDAtfnG8CR+o2HpyAOUx/jRd/uAv4Q8X
q/upenoHF1SQRUWe8xTjE62Qs+5sGE/2YOFkNWT5WAVYZBXm4eA+PN3vQcsa9uwePyo/LIdXzr54
NNlu8K3lRLOk/JVwSAzKM8CJsQ0kWOVWdRhdAOFp3XyYt1qA4qbFw4OgasP+nM91Ss6yNTnz2DCW
ixdcOQ3zuWxNIX1gaoApfamUiaNnO2ES2R3yJW8qPlfK02QUtOw4L4ITByoCcnQt1pyQSKBWCe6J
LSU/BVKB2ex0W6TQREIqzmwd8HeqjtjqFweGgjt7CGAyRKdtg13NxXELCZuI5dvCMAHykshLQCxg
aWglB4ncVhwjCcp25o6xMbJOIKAkUATbRacGYCfgI4D+NoV1TvsjzN0t1wXUzYbzIbZZVgxLC8eA
5ZaPu7JmfLSsjFwefoMrkXU4K2HBi4Phg2XpH2FP3RaAL62nx/sSG3C9xBF//0CV3tL9Q/QMe8PU
7nOgANWznn/j2Q32yN+ysv348Dayd3YLlfeD2xp37QtOqxPd7AcapULZ+6inffYru/X7diBucTBO
e8r/fxZBLIN4s5SBmwY09BcHMyUjk0GcGhJqd/8wLgb5tLbkuy2H0ydSozKx5e8oNjlk1cm7+gWa
7qfhdfqxxfi87Kt/GrZ/uoXYq4/K/V70QJvmaUuga/C7tK6Dg0+1lyOKPL3aCrFVzmOy546I2Whz
aIpBrbLH5z/8KqzKruzS0oLGSAtk+4s753zKl1yxtu+5cp303qqg6T5s5FlYgGbQcZtB+MbwdGLI
XLiupqK7s5LSs9zVVeMPiPYug8w4qiM0xBnITpODm3U28PdhuPGe3KiNPGt1YDnZ6yunoxxMkayA
fEvWtcS+FpBWaSPYcxwl3/4iv8oN/79KWWkt/nsuicSPXSyq2NSDL3a2dColkSpnV7eyjW71Bwe2
1SGSBZG+S0msspWGBVtwy8Fn3s/f4yQYwRbLkMknQQyb0E1tA1uo0eq29XFlagQnYQpGUweE6vf9
cyTHMnOu7KKMaAXtYEvcWQjDOmDrgsKwtuIIeDp0YLBXnHQOK5uX33wILTrdlw3aHneGB5dPscRU
a0OJidsIqbMFC5aBNJBbfNpi9x/2efAJnjzBZgCRGvDavP5zBWmsBVdfQ0jy6tfowqJ8/Yua2/xj
84jajFfU1GaF0uuGqIPHN++6X6cXC0D43bZ6FO7pZoPxatBL79snV3DagK5odYPF3YxYflG9lYFK
CN1uNniKvyJHRj1Eqjm8ZsWethwLc4AZwGXR1IDjgFoOf51hMsTgIOFCBQt34XHeWHmEzVeaG6Gz
u4raHfX6zj6P8MOAOOpX777DfLw8YRakKC2Cfx19Q+kzv72GQGJFc7xH29vdpc54V4K3kI49+DNK
ZrQ6mA4pzfEjc6hlcroAaLNApqBlds6fbSZHnmzd03Z3B8Xb8UHdQQl7Bg7ohcT+pnLR9qOfz+Kt
RqwMGOYVghLahT1eDFh71XNxIqhfWmjKGgdOdUt0y4qK03MqB2cf94kUklnwiMjhfzpNG6njVxP2
OdIOmVXX0dPrwzIDQ0J08MuDRvuFH8Wm9XMbQ0j4zEbGqpN9Jx4J8tE6i3EFA0I3p6V6R4dNFqcL
iZCFenXfydZK0Hlosvl4NdgzM75LSs7GO88IlODGYTqv5L0OEX+OS9nr4/m3LYLZUE6cDoNxYA9R
PGLv9obbLiHIFpFeOPLzOUolhgVGa393k0DGXIh5pmNrWGXL2b7hsjAex/qygmY6kQu4kORqNjr+
Iv1+HzQ9enOnUY70C2xD0mr0QyTIxzDnUWr3GBVlX7ENooDRXJXOpRDz1GJ4LdvTuUkfLfrsm6oE
WIPhvHzN1YvRA5kbNRIW2pK9hFCrFP/S2XeEGhlddIpL21vHf27yykISi7QpTlOurV1HtAit5H9n
aZ9rDlcX387gmdodS0vVYdazCzSXzQZSwWMvIef8jm9eDW57mKsHzcv0aoHA4mIZKCUtvwLj535P
jsEEbrORnP36TNZx0MyMQ84oDz+bv3FvP/Xy4L4M840fS4kgqEIYcVo5Z1W8YoNRoTBJwhfTz12E
eicYHWaZ0UuOPukYt4Is7KBfud3gr/XGlpMYrUuCxMb8YYS3MPWxcnrSQTLqr2t6lZJa2uUPIFFj
2Fx/hRis223UXWRv58TIbIiUIFXBkKmcCRYvR3jjKCW1YAHyzbuqWbzuCB+MZBNtkiNYUruhq7q2
8eM3Ljn//KRMcDAbz6V+COdGif7sz2XO3OuW+ZNPf5B2rtWLkiFTUkqvmBKIohg8zKcyMfVJAKIu
B37kxlfeABkPXpajwFPYpeqv4GJYL+iXlZMfx9tO35KBHNTHfjTps3fo/FGSZ5IMCEN5wu0xJ6vL
ql69uNNiZ71aECKR2qMdTqWhcv7eUhB1PWyzs68jylGudNafGi49RKmPuiLVNTN/jtL0R+/a3YjR
rPe4Udg5Ao/pWivUNgP09UElNyzeAT7gNT9kFPeI2oglnnTNOYWirMSk2HY5IvrIln3DlmLXyZbN
RrOSMXL7/aUBH8qhE8V3OLK0EmuawR4lJl5OMCZSYw/eiyASbAdHln0s4VOz4vACKyT3uOZWE/17
a4t+L6/6WgR91xYQuyuj8lzQtCKNSF8SEiNSFkIyeMnhJ3yilsjLdCY2MAkNvV87V58J7OOQWTer
+UtytHJGdPrfYx1vKDvTOwZ2s+mWGACQdfRPAxAHUhLmMDUsDQVF+/h7jTnjdVe9MWqOkF0fwPmN
AIVo/l0M1V6E+qk84xuT18ZLvP5y3wZy4CT8VMOiVHWVnZY5f3aLG2r4hMWIFIX68tiiiPM5ODeP
56BRjTBfZxAdKtcGHQhpquN+co9wQ++b398nQVw3erdI9W4L6OI6zWz14irfAoOI6aDNmtLdq2Mo
jXSqj+o2hcQBaVIxmFozPBovBzofr4yWR1dTpQyAAriJwOrijwG1fOuOvWSwwGtEm3IEkNqhGkay
TG0lOUJAo38XkpVV1wAFam+L1XgRXLYZ8Ttnz/XUc3NhNBfNesN+buDJfhj8zdL0WyFNSS62P94j
1DHnOKGjige06u+C4TEFXgcJ9AvMgTVCkQ/VKn19UMUH9ZlViMwP8Gz+o2dFOHcE/YCMglZicJdp
lTxgBhZ/qNcEkjl3JpTRMvaDBsDkkFs59LFBv40truU0IgknNUjsKSELEIqcuOiTqz2ClZSUUAzE
iDUGqN4VQA+iCgLy1FltrkBl24vpBgnj67SBIKrdm29e3+Dww1wpn2lBDzATKYPUpRLSDBiGrKlI
pPw3t7/RjRXYWLMXE7NKgCctD6agEVYziPq2lkDzIsr7b79lraJs0jejNpiEVcq0w6+gjm5wqQgx
zG25vJjHPYiIEykNJuUd5JJTOaCUZ2SF7S01vxi9g751kskR3yyoPL3ElXU5EmQQxUvOHbW7a4bw
GUYwF9YQOxhHDiMb6T6+6hl2lC2Kx320ObNqLwoFr9Dw8x0aFjvqhJgCBBssA6K1am+pl78xe/nN
ZH+Klj+jpauPqf8Wg/P0sdYUYsqbangKDwygY63Q36SpdLSYaXa1Hqu+9PRGJ+YaxJt2jY80V4Az
ws3nrTYlRLI2VFQoVkQhovJL4ZcA6GgjD5s06RjHOkPni1IVCS/KR7ToPiAN/Ec0HVUTegvr1evJ
NJ8Wyt7M3cOl9Dt252J33Up3ALtBL41eNqnFqhivosYvgIsPoWqrO5PqBJoP4pRYtdxDBAPFVbwh
gqt+c8/AKk2N2gN2KPQEJIeDM3S7N3dB7PmINNyM6TeGPRl+SagW507LazHkkY0E/eJAPAGvj0YN
g4XeIRyGjIFVRKAxEejJYDDSZYWcMHOIzJbptwdHWAk0jAR/Nqdo3yOFiOofZioWg2zYYHs4JduQ
Id+hbFyeCkEpiWz5Q2Ln4Bzo9lepucVRxzr3QxHgw7xcIi3sASAwr+9j6EqqdOixYbD7ywMMi7vb
23Q2xSzH82G9kE6nE2sWB18XbStADMCsgta8MHMR/DjHX0AwHq+5K83DDL1nQQkOQSAls6KJdp1z
p23wCre69EOgBhB85baeMU0a/W1JKxoADDqNAFbzy3qCJVkffTB1A+ghlOYqS0cpse0iI1AKehlC
Z2aByNQI5/kJZZx8IVW3bGZ6aMMMe6SrR9umw7MGIDAXftDdPE4FmQWjeo/419M/N0dtRrKAVnhR
Lg7Ktvt4ucbbRNGS2txtul6/tjPQCWuoukP+3tWoMmoMlOCWKSgWRti62kB9jmWsWahmdGF/pSKs
19QUvkFQSmO8zB3seHdDoLkeVhe1vKOB3PfRff6BcLtEE/k2qL7jN/hFaS5czQpWOvoed/ghTEVY
zO5xSut9dtt+6eDRFuuSRj7Uc9DpgRFHCO9lVQ06SrBWx2irWA8HwYaTVUTUXgRvgY9DA2OfNVQi
TQf0oHqdESN1P5h+iOXYPTp282wRlqSp6MhRTOoFo0uhMo+s+GMfxrVF3IMWHcJzZ3Peh81ws3Wy
b3TXXb09NHgbVemRRqTznfTI+3DEXgepehs0Y8NL/f6QkRot577Jdq+6Nu+nuGcVJYCGC8Ms4wzK
YT4HAUGHWxBhRdMObG4yB72ZrxvRN/6F5Spj15rLZg5GHAqMHKoLRbG7hYNklhzpMnW70dPE4pMw
0eW2TuCTofCi1cgX1BxWVwuR4DglTCeg/00HnMTq6z1mzd3p7Z0yzNDN5d/hTaXkEdY0vf/NUuRc
PjE9xahlvpPX8NVj8oWFC5ow9uttdYJ+W2UTShuIRFzDrqsFfQ5qHxl9Ow0wdkSFZpm0rdXlqJx6
y9xyY+PLHUwL4Frm3+eKWRh8VHRaSzEk/UaM4zC8q+EZ5kGzEK5/W4xGKatA3rEeb8TatRbTRo/R
ZO3NCDvUMBmMS7XiixT5sBx3VOOHqSX4rkYqcwUyfLhMluHSlh11Ch8ybm9lMPptkmVmd19AS39b
xTdZvYaaDE45o4GwbV9US7e5lbmWOaPMw1G9rY89ypeHnLylu++brYvC573J7QvE8zXVe/CW+Vjb
17UiI9eZQ630k3qqetvshR3FpIhlA/vnnsednuoZpPcvLHEjYeBEM6rsNlMz7ctDnZtjje4YxUwn
83pzctgYgxh8oYxTRT+5MLX0DUNfILeSvbbUa+dDLL9bZ01pp7C6Owy5mjKGYZMDWAJcxpS3LuIX
yEvoPnOf2PtgJJJqpvGy3BKGN5SDv2lgsI6L2mm3vdwSnbrn7hHx8rPzcE+r653nYH43lx1mHWPP
8+sjo8CQBZlFWd0Z5QhShllkGBl0Okp+602/HbD31unRrCd5KNKuRzJC8iv6gSUohAhEVJIRDz7y
EZkc8Unb24swg5W0KcDkdzdTjFhOb9gDerhTmr6C6GCAMnPTySUPioTEafbNB1ma0+UQ9/zlszaH
jafDuHIYurck6dzBimgLJK3e3qX5R8n8cChzR3/TBceiIUyAhvnph7XCzyHN0IffNnwPvcNjUrpf
nRty0xC4OUA/ei7gTWhkiZoqzd0hSLrJcIECMEnFmfakejKne7+s9zQqZcAlMudXa9GK+V4JMav0
Jri89kLWD32+Tc/iv1lr6jYcYHz4TtvuGHZGmQwiNmUOFj2zGzabFF/8/aGNMoa0CR6qCDmNF3PX
qGBwpP4EymMvdxt8BuNsHFSuzQtD9TLhwJ+ihupTelN3/HfOJHZr1+pbv58tLgZYGPIUbVAQPUZR
vdezLhjHcNZwwdqbKCAKWQ5INniAWZuWKig4OGi/3Z8lXbQOfX/AhEt7h7xng8Pu+KbPHbu8DhNg
1msmgqn3CpAQjoHQCXgl6JXZt80Udn6ysaf31HSKB2+MEjp/VsJYE7FqbgfY0oW3Q1FbaXcgTOSw
wt74LYA72Tu42IB5vDOwM7NlmDv3zKw6ZukK0qh+D9IXNrAADQJE8he+26+dKR2eLWC7k4ugJZ+F
wMTwDl+OoSdep4iOtcLJZSgaKhQk0Pkh64I+tug9rHyup7jF69wW2AXgopcPfgHpsoZQFxqxOGEx
370aV54ZblBPzjzSMx3PwDjZ0nkAr0udX6rqKVGUumdq/zw6yFNLBb0mo/zeyJEITqVsqROjisA8
qd0jeTBfzqUUr109MjzIjZ2IlI5CQZ/ghxFLpn6wsbVZjDYHcik1ldynnUYgEjkpJNZ9nBVJQzTq
h6NiALKY7KHRMm8vpLXoPasPE9qGf72g5gZld2JM87v6CKCDan1SLchYAVkR/dBoeIw+yXt4ZMig
4Aqf048FjJRnE6cde9EKELt4DphswRB6MFhQoM9v66Ax29fKmx5DYReNSM/B5DALo2MyQOHoNw1g
fud9M/m9N0FA0mM/ENQ4eoZz06/L69nRBRZV2fgCSnefs8nsg7RN6aHCUDIlrCZBFHkU8/37oUhe
aEwMDCSYzUqiXuqB0CaBrYlv9DNRd6HsSGlR/F1mXhPaXZj7zeieTGXa7q637VUeahaIt7ycBSg+
EJSP6Yu4qX+xF0OOd3aRE56a6TuUUIX4CZo8EKx0tDDrwLDHLoDAx+qLxvdYo9xAjbN9s1KLeYcN
m+m/7mmGgT3XEG64Ho46uMPafm8ys+09qbqDT1XY9QxiL0IPJyrZjGNx6sre3J1rTmpE8Sw9LVrO
c33ebnrz0X2E39lhKLpq0sm2F/cutzc+JJNTtOsQcMrMa2CNYAUrmUsIuKHT4owxt/ItvN1q+dv6
cMbahgkelKM0EZ70dPqK6u2BZ2u+GT7eDjcGNVaJw9tIbPMXoqcjqQMbioZBh5aCdh1r7mNPXxRP
fmZ4O8KJUgWUzoPBUUBbyX3ZIBHkZ6/bVf+XWX3KcOq2/VSPFcuxmjC3e8e8gbFWmdj5ziMqDWvx
qGTM5hPpexGXZjz0+EsQpvld69u3jhAcu34H0w1/SnzZeZSOJz3rVbLmpYeJhFcMq45EmkjjwUNn
zqPmpFa39vz/4RS17+zu5El9dKY5vq5llg3rLBJ700mvga01nsxgI9gUxX+SnMdMRrHc4i/ezETx
hZO+wjUDSuUZnqOev7svIAJCRiDqVoMHlMfX2GXm+KRjYMcrStfHcVZ7On6053TBIVZRn9EG0Bkt
/QIVsLPsXdUExuqByeAieXG7DU4zqvlY9U+2Y0Tlfw8Mvx12bvTYMaGSRIvoET+QOyV1KJRVkAvJ
4mt/eq+dXftjCenvQKrBnU2/MiaWjdddHjtDnlTu3s6bHcoutdfNbYFyRoyS+T0bf079t18YpjYa
31Fmpq06rav5+xq4XaT3nFYbAwMKFOIaSiGG2RxPxo+bw7/2xowH/YA5hE1Gpb/P5AB1+/602t7x
YZ5e8SUfsgAiY2I04QvminFPbUe3u1aV226OLhejCgRWIyrxNx/a8GWKdO/dfHUwq3wB//BwwQ+w
Em/CAL05fZcgZolOVeuGU8gXqQzIzoihwHNxk/YEGvrbK29euqw3k3dL3SKy0ZxQlpT0e7cIne59
JDr6qQXglsMItLVFot56ui/SSBSlXxCVpKFhTbmfg9W88UTOgnBlUN8WScwEj0+AzJAx1T8oPei+
wydxx7BREJ5UzBsBSc/RK6gz3xaAUdnuVcM7UxDssDyf22CyIwif7qa3Gcah9opTXHr9CQozFie5
gxASQ9oJObnfDgLFDGUoROf+VAaoH3Qyu9tgsJARDX5hUmqZhcwM2T8AHPZjn2dkXY9MCTT9roip
lMfRcfZi7GjtNWvv4jYei8aQZNtj+sUxYMYaJzJoLw4WI1RPu+LopH6xITJR+mTMRB6kEvasu4yM
WZ4+ycvCQKaj9Dh7Kz3W75CQz/snxUIUlvhc79q37t5nCUr7Ztj3hXZVu5TfGfeAN7Iv0S2D9f+g
DWIhX6zXzhmiNvv1azJJC5Ub1ZZJR40udoIdnlrnGivV9komt0DTxdAs2iR0ecdPc54RP/GmGmHy
zkyJPjB/lne5udPTyW0vrigfyWTlQ5eGUBXJdNpKxG+IkETIpqEHpMVHUrS85/Sus54+aKz1GkWg
+qPu+0VhAKrPxf8BG6XEKa1EfUlvGlCuxC5MjwCJ2svNU1R6LsEQkcNSFCsO8Fvjlt2y35JAE9Hm
iC627ce4iY6bbGkBeHW8Jt1yxhk7zfAEKgub6X1C4CgAdWlXutXi7FKFtnWfsT0eH/3uDLWrnzmg
5wRwdrRu0tMhei7U1VCnoxugg3wEYZrD8CuGzQGjcMzeIm2ow1PSbINuddvqOgzcWnae3lNDcumr
bO2XwFBO1lv90tYAJP3/i/NnCeeTtMNaLhfjXwDeY+i+TCEWVOZhLXocPHuoxqUJxbVLOIYxJDMg
vS8liDIJ1PlTfoR6qQTIlWOs3sHRfzKsinfjZxrA2QXSjgIDgDzExvxW/PfinfixHgkujGVs6bU0
d5SyrQNTPaVChkXkS/7/hj1mI7c2uTNtkc9Iz5BX8bo37wCbuWv9f6+xBJYH3u04E/WoMiRUlnjW
H6F05E/ZSFiw0ivDMuwshSmrLbNIp09Jp3LQHRwWvVo1/ZTYE87tl1kRjIeO6uDOVYPdMxfLAXxW
4NrUpGL0FgbsCG56CYRyCJoL7j7UfmTqkCR6U+sR8kSXpUSeoxWgyOyi1sQ55GviikrpkuEuUErl
Ccgi8or/jwWu8P8flUf2gWt5nBKQCPG1J7OcaxkCRrGEOKZCMk938fwgESFhyk9JCE6ki5rky+I4
f7mOhbz7ELmcJUpJcq2CR1uCE+MGFr/jltsCbAa2B0YpJQxyG/7HNgclD4UUeBsbQx7w/8uTj5WN
JP9SOVzxkzcWPKnchlz/VyE0QqGLd4Nrxacga/M3rVb+fJOCICgZoAKqIC6UwRiaAL94vUDJgGaX
yH2I7qTJDQM+g+m3N8dsrgHLLEIDvBgqoIBXSEBpg1AIoqFNS/sN1pXmNhjPE8zVm9W23wDtme47
hGolNOrx0CbBA2B3M1FN4LS0bFCmy+GAT5c4lvVdLJ5WzZjfDv5SuP+EiHwUqDnBycFsQKeaDJjk
ACkAfv2xkIfg+kQ6YihjwbkLecYmeifU+PoRADlMDXcEv5xtsIDE3rfdX1E1B0uH/Jia/P5CJRGu
BIBu0CLsKpTQkC/0gRROdmOw44uB6Zq+Ax4Mc08kgZQz6hyIybKPAPHadPUBdXkA9bw9Wpgx4CLp
44I5iudbYI0GUdoP+KcAMZ8UkBY9RMqEQ/TwmLVE1gLnh+rp7CuKMzoWg6roafS9KYBFlLIQnT+b
nHPJHJeseSkYpQwwWQwgSZSE6VaBF+Q51B1KhcxF8PIZINYkpvdn2wv46xTFgEqKkASPhxFGS8O6
52A5YjppiF8yX2AWLB/+EhK1pKcw+JIZNS5FPy7hoSIudeCUQOIhiwEj0jTM7IvZRNC9Y23j1ojY
tAu0k8Y9DwKSYvqzhmkhvaw8ODFCFGy3Dn9YuuMVFZMooaxLWXOVeBoFYHqrVHczYjP5f7Qbt3Ds
QVbG9FxoPsfJrON9fOOtCr4SuoQWmCZ64sxhoGWlTtKRp//vzW7jNvh0BjIBAuCj3+oOnwxk4MF7
GEFxoiI75QLAsxGsXNmy9cnuCukNTQ5QVdjScM8SUky+K5rC3LjRHV+oNyOAKzu8vjvtOxf7lqzu
9PMcI8OQHKjPVgvkvjKPygvo7lDjAfbhFQgbkUlZtPqdD7NcOSQyWaJ1YhAxA/sOdgsVX8IyhwrN
lfEuAAv+QFhlBy+YDoGfN9hHHRIWzjo1RfrHoyercwdz9tdiErCkoMxaYH7SVUqpD2CUe/cbbWpd
pLF98lmgAZQDf07zeQr0RRUOiLI6Z/Fo2sO9pfhmN2Ba4S/3Z7P7dn5rDku1nHSfo/GkIPGp0cKl
+NSIqf13FFO532L87G9hLr4dx4iOmGsKsYvOEteBTiT9VEqJXUJ7IotJ4YkYOHrwZN9ToHann66X
83C69XB2+uHZMzSwZR7aDiWk5nfQ8XqUciVrLt0C9gbyNDt6BIV6pk7pNg7B+eAfgb3Yn5dj3MF6
5FTgds27V7wJ7uixQlPcf3cIhfXDAFr/vrmgaRC0niZDJb1Ghcoo1AEGXzKdm8EqVDr9B0vhNq/R
AegQnYCXk/0enzwmpGuLk9UJvw+Tp5Ns6RSDZmTINGDFmEdZoaYcVbgCxEmW6Q+ymBcG4rpfY9hs
YZ4o/3d1MPdccFYxiQNLKZvEo8vem2SWB2loT70cKAPgSPC4LCnOzsBFIy1LGtZsiGnqY+TFdfTM
avApeVIu2THzOGep8fudl5RkzAphICETf+11ThwcDJ+1S+GFNPqyzNQnEc1fmAIH2LGCHxRD09uA
DID/26zV5xD2kAp9snudUvVb/rflF6gnTtH7vA8pvBhfinPto6oAwOw+1Q+an7rNLpAKF7adc8Ap
+atFgbqXViJYkAmHwW/7vBM6R+0R4x8B5VJhNQUBpN1ViD18rFejekwJmm6TlJPbNdghoHECpwp/
YLgL1jud0PBdorwCaRT9YKQbtiIZh7LY8gvx7zDRHJRD2ZhLzOGBweIUa+cHNdKUQwNYU0fv7W9e
EdHuguCFeHcycQ31u8CF20qGSumqv6dpDZFhiAAZBc/BoN90/7F0ZtuqKksafiLHQATFWyABARtE
sblxOG1QFHtFffr9hWtX1Vjn1FqzEUgyI/74GwkAQjnJG7wk8v3QoHNqOcODP1yI+M+veHOcTRML
z3KMeSU98k6gNUpU2+xhPoMjy0Hnob3CwbGKr3Lq/ESZ8QQ4A1DkEbzhcPGDwA4kLYP9kl1V+8Nn
1updyV/gRvKseE8QRKCSfh5xxFKvt8i08vUX7wHEo2gkcD1pdHEsBYHYG4rozJTqg+G+YzIrxw7i
+cUR4twpesVycsIrAjsh3u5T5POqzYal8/qDHNbiEISFhkkF49k2elMeIAsG0j5hCiIKEuG1/x36
HakMaXiJU8fVRWxu/OEqRo3z7hEcAb0yAWmrjTgH9zwivvkwQJKfkH0Dyrfyh4xS8H2XZPUOkeln
58BWIbirPZGDCWSPF00g65pkA21582GDiFn5027eHIgC8CKBE/qdLtC+i4IoetU6pptBJNwL1bM2
EpZq/hdxK9OHw0cSMRYdRQfHGMyITmO4/0JNJfuIN46xN+xw8uQ4hNC1UFewqc3ETpYa5BBP8H+K
acsmUvDgJCVnplBDCMjknGf8zef0EDcThQclJaXt6DlKEhsayZcbTcMypEPabICj71W4IiDGlqvh
/WcZIq/hqHFQafSw4urGcAKhPItjBLUUipClUgONOh4kj3pRJBtpQAYABRVCARjTJLDQKHG3iVKA
6DN/DzQN34UFajHOLeZyiZ7bHJspu4NijcHj0OwNH0Lc8Zm7+3Chc0hrOHXe5chpM6CXV0yHKMuF
EFdTLHkkn47qHbMZlSLSD1w0oNJWVEeLSCpCvC3P6gO+CLQo0hf6UKgEWi6G3jduyHoBH2my3VWB
sEqYAW/JCL2RalaR0GSF9/6TwNolL98JfPhGXXKmp4NhNUd5SqQdXhTx5A7SI2bo4fg0pzhY41Sy
FjkJz7X3znqokziZ+QcpZ9ALsCefwioNyQH5vOwqfgAa+Hc85mdkAOP6S72gTltSfQybSRSMyMvf
i27Sr3DC4bYImYdcirGa3D2f/TRM9257lqfcn/X6GpEYnhlDqoxA0sNaCKdbQw3Ewa7a/gLLJLAn
t/edQ9yHLMirlHufP56y8RpcSE7ldAer5sdhyl74zSJ5vjKTKSJMKVgmEVKXIK0jh8X+cy00iFIU
Bjd394QnoJMQzJ7j6vWkXbeZm4qdPwe3Dj+25TZMYf3kttEcaXPTnQrP5/Eje1Sc/609hWebA0aM
eBI0IZxzSUppyK+x19MCfZEwNLvCeX32dhyOEGmOVsBQL7gO23bZ63bNPlT0BmUWTE97LQ8bskyt
P59DNdGRVsLwtU3Ge+45t1taXNJsc1mAD5pzukLn3j0VjsrUoLYJGXnv0EqPms6CI1mm0D0C4h0T
yiK9gAlXdFjuohMBtUdVv0bMTj46/bxFXFXv3JGOS8yZVu+Eo1FtTsEKSwG6oYZFeh/pAGJ//uH/
f0mDTaNzR0J2db8vF7OewwcYT0G6x7oJ4q2VRw1FXVAyqvRLlF5Mt5vkVcM5eLPRqZS0sgNL6uBS
qV6cW3fRlueO5QWoOBNG2C4vp0ULhgMXaDYKHALAvo5wolhphriTSCGtI5SNGwmpESwyTl1mNs5T
CGtpmlOaY5yIxugfoyswMYMNUxzoWSvF+GeohgJ4KjLfety28+G8q6u/kQbc6+6cOXweI5SJhLDS
WS2oJQoHpU/GwIJhKM4OTiTNQQbz+Xp1GLCunqrb5UFz6wfdudbCffg6ByN6dk0w/VagLxnzflhy
ECclZK2HYh/J9GtccByZAGg+Ev8MF24LT7ZdTlv5ViYki/Y3iA/slxhYTvDEq1bc+nYST+irwNr8
YTNeYZJDr63g7QaUQimem8twhhurhU1QeLgDV0XkGd9HVCXHloPhSIGIgWHEl7GXzgTQKesDw9vt
u9Qjy/A7H6OlgTTLxiIlJD5PE4qbvy1bnsPnlq7wBEjPsd1SOZP4znUsESXDPRKswIcBIstIIcvC
xZidFteAZTxB58yjpEUV5qRkGPlNewV8/k1yumaZ1WnuJ8XvscPfi8OlxV+F9TEKDkiGwPJmikKL
YwXtKXJuuJqHixJdGWcJgcfoPtBZXpGAMOMLYNRTzlDNOygWXXYIWiMGQh6naR0hSvkSSy5Upxz2
7/CmPkydHLwzsQGPtcFiRDGC29rZF4MxgX3bFI4Pe3KOJ4b980fu4DoXx6jCgLt+vQsymCuH+axa
8TN7zgmFpq02SNPAaYyOz3zG9H82sinFR25zhqcci/z6gfml3uEk4VOjgaQIhs5eIn0L7sE62fdP
HCHsLMI87TbcLiR72TxgGUWw+SIHDst4+V6yzKWkMewtpxQ/GA8B8TwXhwaeCJUG3MI9h7ZORUkf
fnOh1K04piOXItNR8Y16rxGCA4ROzWXOzJkYOqT07Owf55LzQ14j8k5wD9opyTybzQiIiQA7RLwZ
rD/DTFpJSEO2Ri2fFN3Egh+BwTFIiJqpycrCT3Tv1wn6VI582i3vcW6vHRcTxZfzi/Ai6wVOUwc6
bZZvqUEKutHfZ8MYjnwxoqrQKL2lELZp6qBrQqETaQ1RHE6KOafgNOCFyE4x9sxc5F2a6kLmizKs
J3OccDXWM5NxVvBSWm3e6MAdO0JF4oJFC70m44PAtq3IRkSmAkUdswSOPnVNx9s9hFlpVPcr+o3q
7qT8UsoMKDDERcgptOPCN2tz/TlRqMHIy9PtOd2vCjpmfUIn2i8AdZhv0qW6TjmjHtI85cfFFvDN
tHkhWkzemRzNMJDhQMdNernSB2QYP71VCw8Mdi8kyhaYK/01EAhQxHg5ywfY/ftf+NTIg3+9PlUU
B+ozBzTRIyq9NpDeYsnbjHInkoQ2uLCfCR+3gVUlD5kOGicyERLCVJeikLUXNUalXWeDk/Jjh86J
7NntIb2wZeXyHbnXkqqNR8barNDzPY+Iaij+ENK4BGcBDrMLUz4sPkAZ9RoyTnibSMSZ1eq48KFA
Z79K0wQsmOogKHI8uk7+hXk3n4jmnlwb7nVFT2lm+zsc3hHtmOFg6pTKiSG/wAjQAAGgqhLOFdU1
VO/fPnJei0Z39hv37oIzogJ7rO66q8oBWbOm5eC/IUeiAAwcqO6YZuAj+yC/oeEyYv5Rqdk2fiaY
rIyjA/k0YLzMujPACHwxxyZ4hlsM3XNH6RnJ1FmHO9D0q1SEsQipLR4LLq9LOBjAMDOwbbbRiOvl
MGH/Qja26K0bHc6VTFLhpg+SGZApo1P6qId3JkmzS0RyCUdayNM6g0oH9jcq6O9pCLU8SM0an+3W
dMA5Skk65znaxHHLQmz+MWWUBrJuEYuCCg/UpSuqdYpc5lxI77bVRJD2dsUaZ00kNSjnir2Jy9lt
dpKFm+BxnaDZAKrn4ngD6H/ZREJKQ0xP0pZw8ZtnlH908AW8CelSnjahxd80qwyPYVvcSiZnhj2A
hBW2XDZDoeEwD0fnEKpiKHkHbc6NjQ0PzAD1hhWCZTID3wmFOzv0spHVOVu1gAPzzuNvvuBh3OVY
2GBJxGTOK8LGJ2wwEIHheLfva3yR1o+9swvo3j8drv+txphALzAyInFmtGdW4hEgBTRuSXNNKvkv
taNan91jCBLlkZESYHdxnaDE0pzGHhVx6y2+HhT+Qp4My9krGVPQ3jla6KKKx3yXVH+8CDwc/veT
REaBI2TNoyonecdTyNsRSePEc7N3EefduKpE9TDnUcHW1myk8zqDDY6/XQBfcNk7aepbx8mLrAMh
5czAvAFl0X0IIKDkeBaFIgAUjQV7Cf3Y+I2xElAYTmSwkXDr4ZmKA58RXJYUZfoKl5djynqEDHCs
d59x24S2uNo9b84sLpYQzd3m0QNN5ywV1PSY0aLDn1TN6XXUDpcGsb1CLEWWcWaHuTSoCSCF3C+u
/o2huUzrXbgpvW+Xhq+YA4HoqoA0xQbYJxOT7RqL8VNyhfI6NeXNfNMs8ZSWP+QIuMkO209IJ2SL
MThvc013KRKANGlGIEVAO1C357DaS3SaReiHX0NzYzPBYTpZqtUbSalzu3mIKbzastYGZaeCeDtk
O4mXLE3mEobLEly8Z3G0EewI1icb8fJGrTprM1fi14QXpos8il2AW2UP/yr5pGwaYEIXKS41Sopq
IholAXUfPQyg4BeJ3xnWzehmzbgaoWJPzxA4j2MC/+6TvF9ztQk178YhWA6ndgO+iAzjSBNacqGc
Jndd4ecQVP0l8fb53RVb6OXshiPEsumRLGqBJRFVN17AXtoBzbYHuauzF4FfOOqyBEVxJM+ZCtUD
JUYhiQFubdL/la/nDB8ciib2S7z7eDQ/1hoxe3e0z3qXr4dT3Z0LVzEfCqGxRtKxfc6gcDvCyWl2
FxuRzK3pPOHVFPQtZw62apKL8JCs0XMK45WDNHeh8icp+w4nHS8XQHMnvGMasRDMB9rGKRoUfwbC
eqmx5IjDnxUq3CpWkLnEP/azxr0sbkNOqqZsvp4kRtLCgh0wdhLsfYzztnfgZw0uJt5LAHf9ScNg
OAdUecNFianUU8jHN9N7E6g0WX17JChgFsCsCBvGGKNwDko/vuz413i2xJUDxu+Ww0YxF47j2pjz
tcSU2N9IUMmNnwhPvBwPB4vYtp0mK15ed8Hng9SKxG+EwwlnUqsnJyfxW3S1mFRx5KGRWXNUwuxF
j47dHH7ULsuLx6jTe3CXUn4ARxzgSbr4Y3N1T6h2hA1eYUjGH00e5Clodda8PlsmodQuqAJ+Sjq3
NoPmD9yPFRUnKenOoTFBYLNNjB760xFYPVs3bw9OR2G5gizWa/GuL19KsCaZWV5X2Kw4e+TArl+1
bZyC8ewhdotZSEEeYshyou7ic9Y6GH1zGaAWTW8cbH8KvtwVEemaFRXuAeo4lTvgBH2pytnophiR
leQzYxvlb/kyGm8sx2UTU7Eg9unvrEc2mAr+iIz6TFFGx8Jvw/1xLUtLtNRrcB/Ol20IKKNI/GUV
EOa3tVp8kxhCAK5vxbaHc1ns8eTuUExy/fcPNeoOKx+3cOod/G09yhOmOIuNiAOmlZrv1g2v1ick
Mqs/nEhPnvVQtNY3wt2Y1iAD+gQMNR6EwO/7B8+gGanTCfHqXDySMIw/nXRTJT46bYebzCP4/Qoq
6evFyeRQF2XGYnnGAoM9WNaMHPrp3ttSp2b33M4opcyBQNWTVKj3MgbHTHG7deXEqAHJ81+wKAxN
aHq6N4O4Dloijr4/Ry4ZGAboYMRrImjhgkdDRo0c133mmcSWSWp4wlJBeTBauxUExg2lNkXsGtxz
DQRz8XENk20xjWfvHwXU9GmeTpypvCK8vlssk5tKPHbpn6ky1yzqMMUWi0mQfQ8TesA0Kcb8yDJN
yStETsr63ArhTqeDoR+i+LYIsIMgiAMR0tv2QNaM3JibB7uK0JYYFYqzN3x2Gsqesz3PA+iB0ttI
vy3iKswOpJSucOz0a/HplXDTXmjDNMv7XJT8Qg63lP8EF3vNsgZ4S81bo+Dc4oQNs9/RwlfDMevY
oeq+NecBvXBodDNgp3wHojvqzajNzDCeCGzlz+7xEoqERtm9hHXAcuO95G10Kthvftr84+JcFj3d
SdIYrN99eq9udy5GaPOWPZcNU9PQ5i/GOqI/dxne4bmIMbDovHhUHyR2u4Ni/22zWNlIn5Tsg3Sx
n1nP3ucRHfNOemckdgmqSgZ7DdwQyWa7+0AiJyozpjaLGoUpNY9Uvgc3vyku0P+kKBhOmE4rOI5S
7UmrkR44ehm23Py2nNZX78rw2vsuXzUMVtT4l+DR2AXypZ/O8vD6HWMSVoAOoiUVJd/MfEZc17Au
/h0t2cepr6a8VfrNKXFoY6Xqzhe46jtDwZVzqxosd8+qU5QGQJJgc/yYsUhyt2VJrediZCnDO8hA
ZTa+aI7O/BpsiiKjV7ovcXIC2GShugEQJnIxt2U/W+6x8xGkBVjF84ZvkH34WR4M92j+9Yw/foXz
BJZYRNiqyxS+7MSHTpF3wUeYG4vlVuWeR2QvX72S7ZrKfRuOG0AFJKZQkn5vYlkUU2BRrAOF4MJn
EhrMMPsYGa6heZjUm6YN2EIvDKPgRAh4wmmmkd+7Ir4cto7wMFs9xh6MkBv+hMsGG/8qRUcRAORe
uQoAXjkzxHmOHpRtD8dw7Ed//n+MQMgIdUC5eNWEuaJIqgDcotQBwKahwwiW94WinQ4jArcUuVCU
0FPjfTmxdj+HKYYp4sUDas2ee5cXwqQQXQd4lsAiAKfhGiVGgBf3d3zhfCLpShKSwZF/daXR/fgR
7QlTGjwpt1AhuEdAGCDT7fhcQLmlCXzQEVch085ricQJtB+rErp7Km/CBnuw1knv7ESpWL4p4ETS
AopSDcS3VuDeLSRh3gn7BkFZZEVAwVAJWs5XowGuO2x3IjnvEriJXQJMSebfTpvwHiraEEPiyYuJ
KPhKyFEAASDZAbti8FS6Pfay+LYFYhizM3KQ2gAKnOIVZz3wHxLJM+8NpT1vM0NBcfcVN3En4hoW
yXWJqAwp1s8o6R2Do87njxhfbSy7t1t5Q5ik8tZjS0WeNtdOgiwEzxGeSoegNekjh2Mc1n25U5pg
4BSSDHEYZdcf14gNgFIugZ+FCvBYb7v4y4Hl1Ow0irCO02iZNdA9Qj9d+nFZIkclHfPWnJEjC9gG
sT1tk2cVwxrey1xFHhNAsfgxdpkLJFGOMoz9Hk9mrDZEqFizX6O5dOFsq0ijPZc7BBXkshfvFU50
MWgy09J+e1+Dh//70OA2QWrQmbz9hiOxhsufd9fJx8bnJ09jZGe7xx2+EOzNsBIQktC7OHlPHDLA
NKsvM8anXza8ut1cMmwE/KdEoVV5rnckDI+bbe/VBVO8Dz7xK4ONxTwWj7DVW8KP7y5O+rxaBBbO
PrEjsbfYvHHK9GYlYi3qfFnA9R4UN/+7kMA81B9XZ7gRco0N798hzxVaSBMLSgfwz2FdkdxMrIXb
wF7/RB7KjUE7PxyohYT1SSxkHmli2ZtwPlhDLKFhV3gs49MpFhpJgq8gRPO1BSIEyYCdQfl1qnjH
lx8SsmmxyeYeDvocULwmtFgHpik+MT8TBvokGI8dHrUAd+ju2UjFxEu4OOy+AXZYoPMBpQNumDPG
22B3uM6mKf8AQUI0d9gP4euNqyCx0hEn9raO94BH9+3IC+qbXR88jNFfr3fk0yQMVzj5ZMdEfsow
Fd1jFGXBFqJI7yTdBogo7S+jP/YdwlrgC8nnhd9zoc2Qja/JLA9QNQlcHrhQ9tmoHLboU4/ij/Gc
m9TXvDjiLcQxX8f6eY/Qx6OdjahpKX2dmbVa4NxMzc4vYKDGch6jW1Baw2ntnEneYS+AdZfsye6D
uADkqfxrjkP6Zti5+6PhYva2m4Phj4HIu8zapzfSI5CikLWh/LYz7BRp449BdIodmRTTMBhS2jfG
eQ8blPYN0RXJMXACpCHINJchhmF8dqqR33776nGJnEgM9j40LeTY9Y44NwtITNfPW5RhQRpPu17L
63P7MbJBiB44dLb2vYOBqwR9yX5a5w/8F9loKOjEh2bKLcPGsiPm93RJEb4znFhYeLSYxh6SUb/t
saeUyy5FiOuySfNahOkVuGTLxk6FDgs/70pQEU2CVIrrw9/6l2HjwLUjDX52phnSXfYwqZRREeMt
wGSxm4I6qhgqF8bBEjjFxHfTIV8Lo+BlK0vTEhsMwNcewgC1tLxxAa7G7schaE3kJ53Aa3G7ZNU0
j3b/lnp/XffhRcGW1Qi84i+bOyJRsPdR4NFh1UklvQfsdtb62Ms6eyPRf9lNqIIMLktAQjKJqTew
W+tSakON6cwfiHWzKOWQGPcYafQWEdbWPBMX4wXxdSlQpHstHceTUnlka3EcDwa0XzLOJqmAJ1Hr
T/eUiVdFrn0w1igXAodRGzG0YLdY7nFS4hZ3swWRCkCMyxa1Iy0Xw9nmCsYhzGpo7QzSedI6Hgj0
GXJK/oHPT5rphCGS48L9b4OIGzeaBsj6mHq9+XRi8EEZH9D7OSE7tHhvXaWvyK6q3v/l3UrSAt5f
FHMA91HkdUWAXiY/eOtzUFdnZChKlzeSx8jN1jqeSMxJZ5TIacCkd0vitTja4tVXi3Drn04vuc+q
WWrhMZ6S8pxgoA/lkv707vpmyLbJe49Xrxt0o0UC+RFrKDblDH8FZqegktJEti42YxKxCI1MEF4b
3cx2q0ues0KqR85mvLMgTeYDYAhUa3Ya0j5BZ6PgFzviJ3THB4bg4yYLnt4hTfjprxkn8c1mg2sl
woMUOvGN8zYhIiXpdg3UqBiQYbsgPbEAyAciQQLMbFmgbImSIy+/irMbogyn3yeRWkILaXR9jtZ1
wE3AuZdRqAChp850/hjNvWnLzlr0uiTZ8uO/g0wiZaIPriJFZ7ob3VX0TSFcbUUe/doQEemT8UGd
x5WLLVM0Xci4TR7SWkPgYFNaBLQMwqf8/KEuPYD5AcYq4KEhF10DPYZRSceCU7iJ0glLFLqKrBsh
Jof/K93JAvUadCn+8f4ngN9DtoGIt1YgFq67BVGAKoQDjFCFpTUdA8nDjPC60RlNO98/l9GCeFRd
e100Lesa8vTdQHvyuKRywKCOPB2mMUv4P2NYFSCqnAfirtd/deaUDI47lU5M8HihJAjnaPwa9qCi
wLf04VSODsoeDiBRzhrUk9jdMkEDmMUqRcocEKKnatluBmxLbZWmix7g1o9Cdh8QTahqPGDBGx22
MtfN7h8HyyoZV8nhM6MXp6PHUHUbrLMc7ZvLTFQeqjx28X+c4gLY6eOGS5HCBD3WhkJdyD7hY8pX
MiZfczD6NB/Ut+OZX2Pjc3CPpaeNGJhjU+0lQABS2dVcCiVcIDKoF9ybcU9R6UHLvlHoy7RTmrEW
lrniQbk0POeotmgdQxv6rKw46ZR5ufAXEQeyQ8B7yLaO1yYblmRxSeo0UwZp0dnaKJMIKQf8SMjZ
wkMg6p50l2NY8c7WZ3hNeDXPavhQFXBSwOutfHnk4/APiDQG2f1mu1xafWBSjmm0jI452GoLcJ11
Xne24Cj4+cO8tS1cyrGAJqtISOkLprOAuh9Gwe9MWBnCizG7E+DLgw/7YXD7Q+M1YIJn1ClmKXM4
hQBYhEPbGvuKN3WpEJEH+z4lQHu0zfj1bIMHl2JLqYv4iexNdINivH9f+JoLe61mceQz7IBoWAw/
hE4DTOMxlbxRtoGvNTimoYUs2Zxc6Vt2odTzTNLpSL1nlV4hkbX7UCuhjrx9Ci7pEannszKiTD3S
2Zt2jg8c50JUn7Fn4ilEnje5PZV/pcAvxlsMRhg7COhl3+vq6N+FupPjRuRsD+APTjNi/kLc+gQ2
jbN2rwETECaPEpEjBe/Po4XpFStfVJ5Oz5jy3tJjOBRvIEP49nPs89GT00qMSIFZ/A+3ioj2y9D8
cHUT5r30RG96rnzWc/zBqganqO2QfvsEfZwp7mCyxsBaJiIJ6GOQEg6+rNzH1Vn0d73JjhLTlyoF
cq2kokT4qz8/7FE3j+haCv6UyBTUokdKLUqaBUWhPxCCrzlmDuMK9ioLuv6Bh6NibSXh6vmAm37D
3DiokCvQ5FDTYzIyR9V9pEfQhtHUAKjGiA7/uBGnbXctq6FB+fbNeJmkiCS1Flji1pkfekguI3Ac
DNYVkd5Lgmt4Thj13FmSXso2yevUp8mjbexIgcrLTQYNyCyllj80h+TEKV+bChlVUn6F5pVsIQSB
NQf0G9jD4b1bcRLhfg9PSpgu3X4jwj9kju0sY1Sz4Yr53bRcWj5fPcWeHSPG9ZM56PYMYZl1C5U/
brC7C68OZWq3Kf2dpCbdPDqOlr0byRT2sqKieruL8P+ryjR4YawIaEAXaCXHBA/pLQwujhc6fepV
g+rmwbIgeBGGHFM/nqowzdiSHW40eVsD8+Subkq64prPKZWSsZu4WSahPEwwwQLhib0VxhIW019F
D3AU8OsD9piB8WktMLY4+xHekKjuf7lfGMRf1eFm5xONgA4m0OjuoVvQW43fjEQkLQWqAoOY5Bdb
+yMiYcnO3fsOeDBOoHoDI51MlkAo28QFzsfoQfSKaLAWsIzKJfaq71UlBYgxdBI8hXYfH370acPc
/CKm+pi+wCFDvaizWsc8NZKZqAgopzyAaI6oEx0w57YTLwhcZeegpOSLcEly9xOe1anBVR6nkhL2
w38wf9vKSpS6tTv/LNt8jJNYoUVdqi9OK2dpMvR1i+AxpLKjhoa2lpW8CMAUo2SN6xRe0ZzNb5vI
jZD6DBL1lLM5csHdOUP4rxyJSRfbQZd+mxJGtobcjYwenRBnCFYFZzu7h0CMKZlRHDHAjVhMHr7O
U73wwYgeM35X5zwB5T3ipsF07y1c/fYMF3MmFCx07BEdavsK1ZznTm8eocmLC346RzDMJ0cjrcYH
rh9pV7TQBChzUFLtJW3jB/AzwueVvspBQeUgY78qIp0FQzkXY/AUhjGz9jadAOXp1gmB2qQ7pKPY
3ieoB3Cbg9gHkxBwqvDS7fvpNtADXZU1bMdFK7hn1kndu/hQpHqvNbtgzq6MqMzgLX+nC7zy2zHY
Jo5XTJ8muzpnUOeS4/1axBj1P++OdQ53umcB7xU+Ndfi4kM2L7Pb12uZ6thwzf4zbPSb3RcRU/Be
et+p1TW6NLdZnb1VUhbAsfeGGOICGbXLmGIsfzDNdicrrWLvuk73kFoRtc9Qoy7Yp5mLvPmz9HU8
mRCwm0O0BuBi33D/UM2+DqO0f7918sF1vdAhHQUGBmVHt6GpWsuzBt+9d98F78kXQto5zLtfw6+f
0M51XiGDO0SQzRMEpfA1seILMu7s3kHffmhAU6jNjvQ4B7+ue408OKRYhIDO6lf/8/KKca3wbyye
vdd6de7noP0KCs5Q3SNEol4L9mChRLzF8KQP36AW6cNijHtDyTBRxy0A1zujW+/UBrfu2Qgqto/5
ZdyOn+EbNGNQ7rza4M4VPTuW92g5jRONcSPRBhWkhrdf5p3Tzc/nGtbfhffUvQfhaJVqXH0LJmF0
Z6teVjF0cd1p7r1D22sVPmoG/P9OuveiPLHUC53T0/0e/JwEQV2hqSg2D6x7dXXGQBBo1LCZWzOD
uBpBvQoahc90Qne0SZuet8sNaTcdS4PMfbDs78VrfXxT9z6TJ43K+A4mWSkMpJgdzi4f3wiausIk
8Ya8mc/K3Xe/2LG9ncMlwEj/Tiz4GzkpX+K00W8gNxBhh6MbzmNuvDygCKQBIKkVLj4pn5QfWfbP
T0bjh5prtLEHU7d5E5MNjRGK2+g0uwUOlTpTW/xmvPrTWbBrx+++ccdnwWkmxeixd79T/qrutj3z
YRcWNi67EY/K4KTriMtcLWiqWvTy2uk1M/sfJgLPCTylpVo1yX28ZI8PidmNIarZ14QlBS6F3XW8
A4bgQ+Mik+1ayJ60EST/Zt/SHcawtUFjxJvHbnbrNKDbOa2sUalr5X3x0mW2F1CWtTI06CHZHON9
YqBsvHhP1tTkg8o8ge5t9E8ITU5jBuPnmvsyYfXYF5YHuoarqmouFksFjMc2DyFfXY7qa7rfXdA2
XQzqzIPaA9DtkRBU/dOc53Y70IlUaD1ClJSm84yb3oUB5OzWLScyV5pguYDQSti3lnetucXLbWIM
ojtPrgdZIG8DhoMw6djmMWdscbddhgN4SFS6c8FJFXtXMV5086vLtyyQDd3Uqa12R7VndvmCxeie
odPf3XNDRJaNt3sCSczd3dUrivCohQvDqcPsfarvVyYNH5eAP5UvvzjQ7Z3HCPB0rynsZIysHIIo
7If7oBgUo8bRK+8ekKFeBC9cYw5hgbFx3TWOqsBUFp/X4Fp2GqBtb5O90j5DrFofDXoOMXOgoB28
EHr4TTDRYh6MF6wWu/53dh5oi+2KwaZfw9QRneXjoqzO8a+sMGZx2wzoJiXMAzYFvE8XqsDBAZ+e
IrBSbXrsadPr10PdUQTQAupvV4PbagASFG0nR6RzdWqlqm9PWOxY+AuqO4kJuntDEtL0iod3aXqv
k9IQgOtuyQDFgrHg8zcNLWi2/QPBV/n03PafTIT6N2q7r3dCG3jo1Km83bMVEMz0NJV29Bbp7eSf
0YZmBvQflzzlj8pHB4ZSd6+50j5e68vGo7eCi0nuXLC/B69vp80l18MPXhMfr2Z4+6dv1by8FSwO
Xr0ICD18PvxL6Z/2k4rV+vYuhvfWgOKU3lRkzZp6cKh7h7d/yMP2ObTqXlUFF2w3VTmc/5UfN8fa
2NlV9iMdnQRRE3uHuiityd7Gz60vCmWcPe1D16rszd5nJEOrjs1y1+t4eB7cGbwzT3akyP6SDqMU
5bMAZwyfmAHTs4lvDSiSWj4H3MmE1Gx7AJmV7CVCfL9AeBeOHLDCbwhODAL/q2IS4JvUBPDbjyD8
90CzxtUaCJUZABixlg7ilh/bq+dsMJPY7q/qsXLtNpR1OgASNscyOLsw/rz1xu2sB/EDFi3ylh0a
1R7BMHAsqNBmX2IPZxAJqR9fiUkW1yfmY/JC0gXVupicTSZCNCF3wJjxB3HwsFBUm3fObo83G4LK
9AHxxJhq9c0A+yO5eyOvVH85ou6hWdpDZMPMf2go+jJaZXqeoisaMRY6brZb4+8CbWYLfdJSmL8i
fo/oOcmSOVKzQPUhnLRn+jOyr5wLDBtcemm9xT13e0xSIsUFz30+uRG1MYArkxM23TKaQMv3J8Q/
M2btX6EBiPbiSpdIebyE7hL2pBj371P/PfQ3b8TlSBsGOCSBFMGkq/N1vX85gfz98DPbVBd7RX6x
NOKQRik+wdX2uLsNMMtsxW1MLBl0HSa8z4uhKPfox/hnwQgAw13mcvlDse7FJemXC0sLhNerDcGj
NjYQYfvwLkrU+02A4Q9m1R6cXGstkudhnuT2nxkxVbRHSEjN4QlHS/cJG+oC13gS78BQYGxJexZC
fQ2dbSSBzEKZAVyJNxtoZnn34CwCJLekrqNTCUBFuQbB8v3hpjbsbCZ8J/9z6BM7RennCc5D9U9X
O3UBLg8BQ3qG7G5rlqy1IfgFeARu+9E2Pfe5mXBGVoPNO4Dy0lbwT0DbmS+gHAQykZIrRXEZAOxk
Ea8NkjeQQKAA/gbJSRdn+uPYzSyHjpoO6iNDIkwYgRMXM2aOdZtheba+T6qAfjkYc5CAfdw2FtJP
Z9/fLkraNVFt/t4acSJPkmwXR9O3B5jzpMZnpg1Vl1wKOVIvyBOitX7oZuvFhlb+H+634/XSIL58
nZ4aQ7kGdj5PLEXzVSKRgFwLw1cEIqRpNyCuzhzqfJG6rB9EBiXAxEzlGLKCrTnMvirZyA1oS1tm
L22fcDLYhcGVqjOVCB/4gwGhKdPmIcCckiGcfoTuTEXOFSiGyulrIz3RhcCTlIm4sBvJ4HQtJLYQ
FjMGLYPtzx9aEOBpt8pww7D30Zz7dODzwvZ4hutkHea5TMMEHDj/IRgihWNIuzet2d0RdpUj/HW8
7hqUEWKOKJfwbe8ipuvX7Dob4tXvYw5HqS7Eqewz5GqQ8G65N7i805d/7K+nhUWnm1HacO8d4ChZ
Oe1BG7dpccAV43eaxIwDR4xlUAJ4EXBYa0AXR89CEDGQrCMIJYuWsYdIzmYvWTGKWaCoXpLDH9yY
Lai+gr8TA1gC12h97rMDkySAfWndWah7DU/J2TQ6EiFycb8puGoLME3vZskzOo+geucv+CKQVHsE
KwhnJ4WAQpvEXJK2LmBWdev1fFHbKZuNnPVCOEbcYKQqai3JUobqIfQcxtxbGiR9CPHcrl3BorZC
BYOmehcQ9oNQTVACnoP4O02LDuhQqayy9wSnf7i5Zpd/LJorbZUNVGYOsE/eexCa9p6BF7SbUmky
tPI+KeuR5s4/YoeFqeMbO8sHZoMMG93ZC85XHV1g6+iKE5KFA8tsyTh7fMYGDhwRkW8QLgVHl3DO
CRIosjygA0Q79SMqPDXuGabYDFuF8F1s9DNLhAZepkXXyQL3FAbXhl1iW7fRh1xU9QleB29x9U41
7/jw9at3Nvwrls8IOVuqdfJ22MosAqvs3F7BNw9oWKjn7wYgjLVwynNwb2K6GWqNjjW8NgI6kDzl
j9rbLz7+req0zo78Pgtjdv/BbOfjc4cW57BNu/HyYAPhGAz39dgrIHjX4kan0a8hk2tiKDFaxPng
/sKRox2cs3fcTPSIrvWkvptD+ngp6QibvXvnlOHrkz7DYnQYIl5uDHKyXCl59+l9UkaUaxqWroPH
B0B4lzT4pn2KD3VmJFTlxQYiyi6h96IzfSNxMYKX3yLzypq8NsbfAw3jFUaKw+fm/6DnHvoLWids
bl8ed/w1pgimIK53T+NrBClqAR9hum87rdxvJrQM3hUr9z1qmKWQIDTAHM0VGuyB2bvN1FLmPT+F
OT3PhhsBaHA74OOMOMxjlANEi/OH/QT8YlfCELsrtsFsNvfoUbhrmIu8mPsVfUiybaGw35pCQYd4
VrNBPaF4A4i9YctDiNkpUH0K0oPo0ufLFzuXhOcAUgC5cuRJwlpjwAnsJ0HZD7GLw58PqxT2TA/+
H2WyLRV7D00exszuj/uNo0mUOlTwG8gKuWWT1JYilhTqVrGBMxW1ZNiaYAfoWUhRMXBA6WNbM1HX
AusDeUJFh10iRdSGwC0UNmT1kqOWssnWflPLRTROzNmWaZwSdiPRn7ONeafsQD/Vn8kxz5BQJLiO
MA+iDDoFfIKWqwNcMRcYP5C2JPeJTCHBMREfAWEyRhPZlcSW6cF2f4Lgwg9gArtk4CE8H9lbaahU
vDqAgvcRJhaOD1KKzcWWT8bORpBAijSlxcHAr5ZpZJBovWTNDAu4j6HPfyydWbOiWhKFfxERisrw
ygyCiji/GFoqqKiI4vTr+8tzOypudXWVRxH2zp25cq2VISiis2CFQZObFYoFBDb7DXEG/9OVEj3B
7blLTOfG5gISSYYWdQnt0PTprdM/ndJBCYCs9IrpAdIoElwSg2MHESujtR5AXQH4sGrdJ5vpD+dV
gu5u1pvQ+Z62mXbJzJ6SyQIEAkZkVqh0yQPJIlg6DtK/358Ogg3YoIe6TsGrVHicNc8brlc9lt63
zAfvz/gCOwAp8Fkm0hHeLluYkFE0ul/tf4iVlowtrnnfAAuL9Ec7kOQNMI5MFl+UORULTJdzuBR4
H5QskwOdL+3v+k8wm0PWhPaBBU0LJgD+6nNyiGNfOwfH/Zu5wPRJMgOP4HBnOjFcxmw9BsjQ0ld4
kiotHytZsbbKEX6lLwrOnYa8ZWYk+WGte03hrcdEIDgKfAZn74ttE8nOv+4q7JUKmkfJy3vbquag
+CO/J9ySx2EVFlK20Ep4d0nQEWqcMOyZtcLn/DIte/7p5ak4d7GkmahLCYZZXXzz4CS0QZLBM2r/
rPnKGSkOZ2YbesW/aVaTl5FBVm77FX7aHvFV5pZ9A2RzdAY4ZzhkYc3gysGDsKPnOHomklxCCqFL
Ch6KDGynNK50QMk2yLOFqpuVfAQwnXcazN0TTPc/vbowpA9pz+lMdn3otC1JxwCHUamIyyZI88HR
YQG53xZymKAvXEA+Cj8UWjY3YF2kVSxmyauebHrYV+nfJ4n4WJJHlsOORl6+gdKx3hcMHOWlXKEB
lCyJpdriN1Y0bI8o+gg7RZKH1KSDAqwn6enREQB09fyENYoVJPt/PGHTeaMnepLPPD/+GixtacYM
DkA+3Yb9Z2k9z1DwLv8s1qsjkhJqgUUOus6g1GLfBC2gIueOx3pgJnqqR09qXew1kLtB6bl4Jrpe
wD0yCOyuVMyzQizEsInr2jxeKuL70X0jsTan5fyJz60CWhBSSqpgT++gARtI8+maEc2gQ7chYVXt
n1YVUKYpmFKdgrDkjXVFvEG7RwypmdAuGS1x1K7HJIrGYr2AemznrH7pHaeau2PTIZeeQ/XyM9IW
yPysF+z0PUn3Lw641A5oGvFSgC2Ux8MjWAp5i1ve43SAoeWIoAt2Nj2T8xGjTah6GXuIY8NlLAmP
yzHBG4IpleFoc1vSBYIpzpL5U1JJkosN89puFRA1SPm6FnQg1H/IyiCB04aAdAf9rPFG6qRhqjQ9
JzbC1KDHIG9d0N7uv0jfF1wTUf4Pjndddjvjp9nFpMUkhDG4LE3K35DkSbfaoJ8KdT+lrMoJx3PS
H2RCNw7+bs/tPLxjxpjEfpW8o86/e897grGNTTjLgRog37tiWWN4j5Dze/JbgMjE+dPq6e4Lt8A+
80bIXJheEb2/0OtbCz1SRlr6jjWYIVG5KQLSAARu1+gCZaNPuhDf8WbsP7aaLmNPTuQXhAdc4ew3
Mz2CR6ikj8ZWUmDUmKDw8uUVDVTv4Jb7OZ+DYULaDi+bzvA2uyHpBwMZk850jyBf5L96lt/tV2wk
KmsS9hBISQkIrg8bvwQKt8upAvMXafXsFCsZV3CeEZYuYq5OBwsJMiTeHimiGKfoSTFY5iNamrBs
XtG39PAAV/vlNDrHTXidPgG9Bz8oqRHHVhGAlLIXyqFGx/U6K4N8AQB2DfJxkVUggSRUS/IXLTUi
AbYM7wWiGRQp7jdArFPIJRTsaMHvitvanKbFmGzsvHv5av/wZKgDhO/e6AaHk69sN34+7oCUD64D
PaUFVvzsZ/ItoJrrUZE28d0jhQcIU7LTlA/EkzW4fUh47YJuIp4MQbE4jh9Rb3R125hqY2AStRff
TBlVszIyxtIfuJ3CO88LB9IufKWup/a1gZau+RkeJ/kVU3OUGGxzcoxLsrAGavJYDd9ziKEbjGIS
Y/YM8YAZ9VgwFbO1ZqdpxegSRg5jK8IQsaQb3EkxNQDZ+65KjMSMKfDMuDf8NbaJcW45aMLjRPOa
mAwyAH5nbTysPGae4iDPdCCBh83vt4CxNTFjRVBWcQ71aYQQ9UngOsNy0huW4DClXHRqBmXEj3TC
LzTEPiscX9mRNsACCIYbKuWAAc+B/rYbLSKg6Dfvw/nC5Qhc3O36FURyzKliCA1a+sNQxrQbptP/
XDP31xiot0vvZASsJdMjBWiTHPOEXyFveLUZy9BESraurTtwxdXvAPzp3jXocnksqROGdJsnUhSV
2/Ld4XOsdawcJ6A5HQCrNDw1bOucV1AA1I7dbvvHEdCh4QnsCP1xhzsD1G7DIdE9DsuoCZGr6dE9
OefheaqxHte4lg0v0bPltPvnE9iKi1HkqfHWQY9ocIS6BALCHscq7euzrnsOu7VUwRh97KEoPo4o
b25MkwjpLsAOb1feE6fQt8taI9lnF60TYICHzGwhR4oeO3CKXwE6w/92prfhe76++627j+JLu7ti
1TfEh4YO7ZQqIPhmZvRKuYbzSfotX8N7z+lU0AxgXTC/o+1R8VDP0MAoYbDmNkhF3sE9HIkMP095
PKXGIlQBUCNX/O3LyiMnOA9bHCneKUV9iHmFZh8pMUdF+mIi85OwXyeV3+qjnydHz4eU2FPqOQ8S
F1baBFIEcjLupiUKOxGxC89Poji1XDVFMYbAds/UKBkvTgKbOwyLwiY2IK1Y62AEvOwbcDyT6PLH
89B8W+8taS4jYpX/jt9qWu5hKg/R2vjsVkfrq/hQtbYYhe+l7GzNu1uCIgz8rFq99hevSh+iIWoF
rTmHlsNhyJH4he4KESnF/35/ctU+cpgzrIpHIENQ6Gy6L+/zD18IyHa5xw9GvBrJnX36ONVA7BHp
j9gVOiCR5NJxppYxxkiKqF6nzz20+zK6EBhMUYWiaJVfXETKzZvy1a4+j+0K93Jbrgoke9wVTmBR
vwi1iEpJnZ8zDjnBaCTrEAtJE0Zkn+Yq40l8PoZ3+Qb6CJSMF5D0R/xJPh0qQ7UXxVSrL4bafATx
40l5qOFurs0JOI8hIxO2rz0jxft18ve5vEGV8JxxcAMHRaGFtcf2ilHNda848vcckf0W6IDptEf5
/BFhOjNrXPXwiR8urp0JPRAxlVzP1/2GICRPBiOqw5T5F4MCY1HKJPS9sjgcY/BBVsWUFUbLoE33
uvMa54M+Xsj9o3OCClyujt4rD/k6PvLWLZ/N7VTR813gWtBm8fl7VsOoXNU2SiSeHAOcnFa/4Fby
D62tPNmaO0SXvUK2wfpiKbHzar+AfCaPgt/3rBj+JD/KO9BLQ3TD0JZiBdVlX/nVSnic6lzt87W6
2zNYEV6oznUqlMUifDrfqLui2sa9CVoaZSUs3WFnj7X0BIkzIiJjIW5p9Ma71Ca5w9wfjXFiRaLE
8urcqSiEKF+oqVEbDAGfPXT58soy0vponwLKj5KUk3Fd6ETbdkFmTRrCC2TFmY6yE/YbP8ffAeGC
st5DRFNWlxvFq+QVMc5r82d6593pu/vcMaxBmdBGGBFxJD6qMIu5RtUxFt+4R0ZVpSXrr8uDPlZ8
UjNH1Uaij22IGfLBWelf91TmbAfJkzGBByjshKy5j2ywbemfkpwBWGxCbq6APYTuyWXHd+BGy3WV
Mv8NOQXULWY44LjCjfTVwZPQASn64TQL8YsVDysWS/Thr38zyOzspjpRRoQH1sY5M5jzA0yw4rcO
1kwUYsb2haFOPmTvAr2RidnY8duyAkRNUNvv8OY02XpO5FvxNQhEeNWORRtx25p8U2V3mh4JYo/R
a3DZvUPYBC6qZVvfMUJoS62UCXMSqzmKTg5weXx/BeiumTCfB0hv/U+IZVKLkvW4V/8BK8BmjXPj
CGEn8HUwse6WUOkw5yHmaZEOF+4zeU7JI3latJZJRCt7TcfxjKXrjWBNbrxmnpnMohS1ogrcXZE/
o/GG4U/A4VF/5/CzKEpyj2ey1QD2mIhOlEkwqx/mHki506ZfPs4z+cJqzsUbdj4XMQjZNIQdtPe4
99MjGBRU1TgMMr+rM1Im5qhKJHLzXIng6pwqgV/VisF5BLdVAaOYR0yI9p5TsUHaExDxnOGfyfu6
hH6iT5vQ2qVoL0n/1+Mbn9oJP4hz5dZxD/otFhBJFl8OUCbgWJEnNXwPS+4SDQCPGU6sFzMkIMry
YbVBJFpbn82mZT0y7AhAJ5l34VSTZyxGgDLesEiMAQOe5HbBmFXgkSMI8R8ZkFbA3iQKEy/7ykgG
/bIruAv6aD3gEwAeTdH5Du/z9pLMzBJCYuPWEzq4YvAVDhPgEFkGolIwGKcG3/C/aUGQ3bsA02Ij
1Nh3V9CPX+mBrUCYKSc1AnwYtx4ZSIduq0sbnHD/4jd1mB9p+eg2XHIxgcdEeYoXWVI4Wkhaj8Ut
HnVUM6aPsn72QLH7T3xySZYQ+Y8NiIo6o7gJr/YLmQSorDzRKZMX026/i6cTB4pTYB64Ywl0lhTj
ovdx1ZvwstmcPCH6J6IXsEb7VzAaiXFbwC4NNrbv++ML+Be9RDid1MKs4iiYuhZ/X3hja4TfKqg0
DC04qpE7+reHKXml3zeAooxJJzaOeKf8mDwAn3s9LWg8Jw1AjjAlOdNQPqA0ERdbvxXiKPbX+EIm
DAuQi0ozPEIRki3nNP9wjaDd0cCRlpakvZvdApR32duGZ7f7I7lnlH4f+/cVlBLPMxpBvBZvJntc
4ALsj1+4rd7CQQT+JyhVwKIlSLTp37QJF20ao2iXYli4yhkY7TyJaYQhbgDch3mPF8wU8EvYWOju
kCbaAp0ifHwEIE3UrHAfIVKBzEQzRo8JdTgy5mxp/nnCyqbXcopeZDV8LSI4sXunhzC1If7chYdd
lzaRoBsfl+hdMGugVWYmcxy+XOpv6PQ4wpqowT2h0qFjOTD1++rR0hgJzlXTloWVqpgYfDlCraSl
yAqHLBX0Rmlx4zrTtJoKCMvVYNNDrv5nPyJnJjAgdfkW0Az9XzYYxPP2CnHYgFsOqmLT9q+SaQ9b
u6VYc+4E2eX8ZIgfQQFlDQOgBh/dcYvxcoDohL+FKFTbgSwxGV7/lOlA3ROzS2QJRTfMdw6K7NAf
b4bHGr/61ZE+kBlDnhN0oOI9HfE5RYmEc7sQEwAeQQ6CAfZxpYUvOqNIlsQBkR2Uibix4Z1IX8go
He6kx2ncWJnDuesOtAXG75RgtJTecybAiSqGhc/HgIZObWE1F7Mli1ZCXADWTZ8VQ1yMMNZX73mx
/BFcE/i3WLXJTFbBlWycFiRII9WFpI2ANhm2HQwemVNO7STj2Bl+fhwshM3X2HDJYAwS+6f8F9nN
RAjBF8eEmg7dfZqJ4okWpsMFiNjmF8kaBc+6L21gy/4M2vjX9YrlCjrIhn6kc+t/48HlQmcQ1PKZ
oKUhc0AfA/SBDdTNPzkMGgjHtED/OlQcUJyhJN1kA3+Pm0o2YSHs+mgcLK/sWFvFQnxjQ4qVRsJ9
KbtZThLp+OeKQ3/Kdb+o9lmYGJokAygb/OGHyGyK8gjnub827l76lGx9EnUWSQppnkKRX8z6Lezz
hal/fzcleWywRaBRCAM+gEVFCxXdVV9nu9uEYfzupBvAoj68pqyV4zAFCZSP/9gIEXkMSrQxCmcj
3NAWaSD2cmTEpJI1liwQUenDaQH09pn7ieLRF2EBwQCciRhFekSnxyMIipkjC5keJDewEi7kAY0V
Mg5OUNnQghnKCmb5/Fu6tP2F1CixjOYtcc613OJL6JPeO31KUZMF6K6IZnAYgJPRSQSkLJg/czSR
KUCuBLeCymqLbEx8d5jeHqBEtW3xPiJHRxUk/cEDSRYNAQB4YF7GKOJvR8IBKXJ3UEbwf/EjkElk
GBRC48DmSr16KF9hMdMwePA4vkcHQTq9hRG0wPHRlual3M7/39X/AC/XNoawp2EAS9/7KnacAJLo
+q8eqA47sz+1zxjNQIv3sxpbNBd/ZJtGw1fkZ2KHKkEtxbkSpB6q7tR1Kb5RtA2IlGdH27IziJY+
UHxQw6NVNAI10RXfSrHnio1sDgFhQ3+FRvwfZI7vE7H44r/t3CCC6sP+N32AwF9q6TuhCDaZDCBG
vbC0I7FbWNsMQL260caFfOLT6n/1x+PTVizgqZj9q3VTOVYHlGcRKxKwgq44HHamY4CZzBZMXhQ5
2E5HSmBz/fParb/Yr4sp3E4ap6zGPldM0Cap5umKlpxIgcu9L45h9GLmHfQ4wqjJrjYJgIHUQY8b
Rtxxr/WlVGscFkyn4zJcq3LHPrOUIFSIIZuFzBKaudhtpQc2PVCXPVADaXNIRcvylDTpRhFC7kej
903UnYGdijbnEe008WDgFTCQ6Ysw9H0x44JjqJ7QKUMDOowKSWap+zjk5jZMX6qLaEr609ibEsOC
TRadh4dyLy12SkJRIpcxQ3NeFkbKC44ueOOOi3BYvNZ/OJHnOJtj2gScuIx9uPd8xbbcArEb5PiW
M6UP95qkhzPGhyLEtkF1GKNdo5LmAGLx8vS5mM1A3Nzfzo/ml4YPxyxVgm5aO5+Fzji/iKkTPkIh
5p7zddHLmCP1yXlphjYZeHpNDkHp4maGSGqBZhk1G2JHG4ZwsHvnVgB2DyURLTeewgfxFabV9tmI
cXypyZHZs0saGNKjZ+bwevrynJXhi/KN6c3BiuQZAoE4CXzuDgfyjjssDSZWUNO2pocD1iDyCZER
ROfR1OD4FMUhRhjwazGjQoOHeAihBndGd9+U50ts5AmMFb6IbHTeDj/kuy7uaUgU8MiDh71YeLjK
yYR2zojCd1KbRKPjnoIa8RLtmy/sqz9+fEaUA42ASGCgYGo/oHlzpLMMUrZfJAeKjUeuMEE+B5Jd
n/OTh4uNBkUB04hhVHzx24pI8NHXH0Ryf0cljAEPsgXwDqmOAKk5d98O9vAkkbkFoWuOQmPNKUW2
1L9vEV5BUdAS2AQdnpfjcGilR4cAwbyzywgJKvtO121oYJyhydSFWYS13Gjdcv6Jn5Tsx01GPZbO
9Ek/OCAfkeST9MMhqaI7syjj2U0oN331i+QCpjnhjqEHrQlHY4q85yEqsr5Je5ajFPzCIHnBeJpO
a5Y9huQfxxcdVl9PxBuxCzl6hAki+vYvY0diHzO3ZfzANZAkVtaldC+FFrckxdqocLsiDgHUZLVH
7xLBhPiooR+QqgWmp0BX9T6jLYVDBWU4jlKDkpGXMLDu4KxAOZa5uredyv2kD2+vu9j/zakVusi1
LdEWJl4DP6/wjPDDzEO7G8ogmLU3b/27H/lhngwdiAh0ChE1U4hjqgEyp2o7/ue/OADLwfIUTDMa
bZJniihgNuNJ8Cw8zBgS6Y1J65k8h/QKrwKG4y5gNu3wXqVPxoOMf1A04H0hGuDLgEWssQjRGTXl
kopTuoPWSCdF8z4be0rLiLkjGxpUMLpogpuWjHbDyZb1g/WzT88uJtDkJNVhHsGyChF94ZyAdpiU
Bnc97P+7/yAv2gOxXdxA8c/w285oq0+FfogNBAy8l0FVc2OOO9UFs5VZLseRqO/gXUhDecpFkhGo
Yxo12MJQr8ksts3Svc7i5WlsWJ0vIfj9Lx4p+5HIdDmtEcqyKKSaK+2qB9XD6TlPGte0ltmxPOMN
nJt6ZqPBrtzK3Y8YqWSNP9TY+EyigO6GIPyeiFNiBETR1MEjjlYjc+vECfUcIgAlaeMGnjj6hSQU
Y7PLdJn5JMRKjUE5Aax0/moN/Upk0CSNJHFkwtLG/4crEvUSjWZBTIhlrO6A+JUSIjMKUxdzZYTE
45Fujy6xz1FhuliuwcULsFTiGUKUpKyR6rhX8MNgc+xshANfP3ES1R6GHWh549MQxuN2leCkAOEM
DWGAnkAgjsb6DWc7bbzbSbZPi3SeIrAkg63CBfepX0zJx2fJAkoxuaHItp/pawwYIg45GacOcsME
m9ahQ5OdczGDlDHNWJC7lHbaGZEkYhyIBN2UNFVnbSbaBg5YOelGcLvCSZnhjQvUjw4E1SKFh5/u
EGz3yaBftUNb7qSCBq2R/VFkpS1qFyTKQACC52LUykkLBjJAaSc1eWu1ni6Sbo1vH6mmlHJQKCiy
ZHVhPSPCGMSXU0pAY4jBxV9vT27DQ44SG5kaMO4hQDcI4SFC73R3+ykp5A7PPWglhETaauuFpIbC
nfgKUGLY3YcUgGL8doWrwEuLOD/MkvOgutgrvvQtOHLaPsi6lLSeaaTGmqWxeY7x6J/h5AnyVQeT
9JE/5xykZwla1zIsnS3Zcgb6hmYLhNMLxkNC7RJryB6sCL43Cc+fkVtDKnBNaMDf8LKE+8GEF9wZ
XvZ3yMwculyeCM1pFjplQJq87BwEDHDRGR34FqTJ+rL0BWiRoFZYzQivabIqUusSgx5+O826pPaD
Jb5SDC6kkoRzhjkKhVZGxqeOdymeRiAFA6AXviguVPB5Jtx25ynq50MAnovzpk89IlsfS64eefeb
iAs8RFoweLpzobEhN6PRDrVinGXCKaZVHCGZFutwvixjRZ4exmkcFZUt/jp4k+AvjS4etgh1Xj9R
D+jsHNGSFj4nK+jkyX8ESsz/NYMfBX1cYssvQ6DX6dc+c1oKE49iXZTIoPQHrL1gqBGSNGqoaw4V
uo0n7cSAkhcv55rj741RiBLeh2IsNsxQWtsJ35bkF0JG0O8XuP2L3PBkv8jXkKm//Nf4CW+A8xK/
V5dCHE+Ku4NzApDKy2IGEIcSGRNVNfrdQpIHMn1gxTdcUM4Zjjox/kDBhmGL4eEdCKRbJqe9TfJU
+5yVVxcvQEnmutT7l+GX3/GhoVPk+0ueRJaR0SMOljk3vgV2KpieHkmmRYJwmSwlepIwzMBj+i+H
w4EYoDs9sgqyXeoX4eti4fPAPxiyl9Q8wskQIrQgqf1u6XAmUh1RGl2GGL0LjH/ga/xlFyoRjeSH
mDUinlrjcg73yHVZviRJtND5YNYH2ehhd5C79uekg3OLLlY26PyV0Y7bwbW9bcZWuP+Zcp+gBQpB
E5HjiygDS3CfYffIO1E7cTg3uNXv8P0ie2gPZ09IHh2mXnI3DxQ2ZWoAObKqaYlZ15V4fxZvcBzn
lWCkiTPbX2WhZRy+LHXyxCCSTUFYSna7Pzf0IyaOGAYognkI0iv2mpc+lboNTgRAI0Jntuxg3kNU
COLq2NgnmPYffBZBkYErYS7T9E5GnajEGNZr0Ae7/qOaTUn9T66GMxWVgLSb8u3ugmy/z6sIR4s3
W5LABtIkllorc0HhN9iuMDNYcLvSDOGcsCRIn7gdwmHhMCUnhBx8DZH5LBZsISgz4vYqK5LUSEnJ
glkDVFCAb+xZGhhCPAPCxF4AhTGRJNLtylUn8NUbzF8IY/6SCDpveZzhmUQfqnOO0izKQMhwamIU
5GA0Ai7EIw1dNGz3fyMxw7jYugzxu9it0ehytUdylsql9qFh4qFKzGB9R0yDhZ0doCSJ/u21nd9z
faosnELgYRBdefQK8I/DcSvAHDto1Lp6rG3RzXJ6SFIMMIyRXAJHDZsxNni/6cMHvllGzRlGVj1j
1XB6ZKBdAEo2J65teLndA0YGM+c7sYzZ1AdAG0k9Px5ZKPqLmAUE2Z9tLPO2ZFwBiS2lHJcinSMg
NwcUjRvvp6niXf/NQPgyUhscg4IZSSqFRATJhDngrZJMv8JzA3liRFXlbmr2GW/lo5LC65P7yBcm
qrB6T388QG4TNRt2EE4ci5v/AxiyPcbDsYHHbi8jvkcmVTgEMWQJ7uY62Gy+QEbuHNxyTopLIHGz
E/jj5k2DAdiBKgCjxFkg7hpYBAyH4S+wvDuSfNyCkSG61FusucZdAToMSR8uU1IIsO6ui+sBJpVJ
P59xop9GLZvjlgCiXPlmA6jfYhZQYmFw18j8iNMlZX8vJBLv8gMfJRO+P8z9NHwHAyPKL/yNqg1n
Hy8FUZm1IAniABWjdsOKpFNY25UnQWGmJkLXVn3kbHJpCUQKHidP2RZeoRhLYJ6JIj1A52trG5gN
uk1V2rN+oWJdd8lK4Q1RBrfbzlWOgk0VJg9r20wnwwTNk7W4uwvKvz/HpgQBlWltL8Fw9XJWesZX
pLd+sfFSmKEsZ0/uuISfd18zfhsSNeiECJUBzzxu10RMZhK0AiDCrfFuJnM4xMjzY9If7OBJwZKx
HIABlhhAb83rFrN2iJcBkNsNNTf7/CU++HhCMt582/G8bvSkQ3pP3gVZ3dlkqgADxVV71e7azDDA
Lv8DShA9Y+PrysB5+zSBAH/gLpfW9j3AtzX64rBrt3i1ubgNEDC37OPDW6dviGvWz7SuFPyfhhdo
lNdWs3nMulHRibsEIyCj8A2p6T5QbYaV5zA0oK52a+/xC04dXKTcnha8bfNplzG2WHDdeD/GM62Z
13aFMGroIDiVw+QW0iCnKYY3HRg0Z8KldV2AtXNsku45SslD6KpRzrEo7ZHf4v12LrrzOU4rdX+l
h3OcnkqI6zNu7Cn42g30nLDT2f3e/c6wuC7fn1VTe6/FN+op3qJxW1EFwShtlBGkAX3B+6uR3nbk
5ijDE2zou95vfnzo444ByO09fbunJkLe/3Z6MGasr6te3VfO3VNwuT18KYSYOPIISCFoO+7Qz9K+
sV8h9lpMGzjK1NoVj+Q6Ii67VGDkoG8+Le/R32GYhEtSu1BP4Wc9/BghOcjFUdT4aoQn3oabyUxd
+7VoDztDGmGKg2/7l7G3FSwwfHUBSkHU3OeL5wYocYcy81mc6vDjsXyKYrwgUV4YBf9mSMPLNC3t
F2g+38z8+yo/V7UfY+0SteMnbTJIpuHLZLRy8PvBukM3Y1XrSK23PeuuxGc6sTiSEufS16J5O/z7
8TsswjIsjZD/Y2Zcoz7ltQjNH8wziFv+8xgfkfJ1I7Cjk3vc0m69eh/j8IGlFT+X6ilh9em0J95q
eFRiWrx62GNeXk7mT32XNq7Z2WPx0bLLp6vXjg5Zq9TglyAG09gGJ0LRl+3dwn6MdNhueyzNHuPP
cEh3IQklqzJcf1nCPmv74+iP4HZ1Df+I74LB1Tn68EUg/w3ut0Gb7hz54LFAXnFg4AgFA2fDanUf
mKLsZ4xQY8sMp493NGzW+9vpDHXG+gJKsS9rHmnH8Ik3JRRfHlNnvbqVjlq6dTHqNgqWIlHvSBRt
PkPcB37P5PEYnN6R1lncP8O3cO2MC6WGDgfHkW5PBxO5n+53e2nltN7xTyk4tiE+opC07+ekotkX
r/F2oGtQKiC/Jk4uelg7VXfcus3K3H1HxqV/LuzLKVKKvlJHSkDfA70pkqx/vbYjON46VVnZb/c4
btlV4a7T9mdeHMe3Ozyyu9Y3c/fRTi+GzTLt1UxRM9nURqj3xiY7k7nNBe1wFGGeylL5x81Ocg3r
FvaTqBLAcuWL0NzEEgkjd6qy/vrD6clFkGUfxVFUh/V97bn3alD13KcREMUYCD1W7Sf6I69VhL8T
UsbPjv9O3o/2pvUcEasQrZqi5OG61qvXv55IkIFjzIkBSKHSUiclzsirSExpxQS0Ys7vPSkaacl1
bIwRqnbettYJpViTLpAKnPjjPGGQNI4/+GL721bHRxcMUGuFV8MKz3eLobl1f70G2VYzFRs+hj7/
LErV1rRaPpBaQjtnUIDbMQIazGtftd9o/PwT3WSn+xw/6NBvLhsUe3/f2iLgVw7z0rtxxZQelIl5
7cQX5D4VpFFlblgaO9R/o1IIdI2c2dxPo8eadMVZisW6fiQNl9IUd1eKlFSjxbh8Pg0rXzvOt/DI
1B7bt3X+szV9TUuIGDkFjciCo69jMmcVJ+8NrZK1N0KQjbMUtjc6hsptd7w/y+Bn4+bl1pWZSS8U
kcgjrRc8EmsS8o+vPlMhDZBiR1saJ2sfmmt7bOnuKFYXKvPjrSVG51fsJpmUJcRzMaH6fMip2h3v
2UE7Y2+gJRdBpfrLP7S4S26NtSCWRhjAi9Ep1aZaMhRTEK1zGHcq++6QBl0WnY7fKyYkeOLwWR0A
m9CFgmSmzIiHFigqrE1TuE0OVxurdEerw6fu4KJLL1D94GPi93z8ueD3LWOSqxyixbJNTv10O9QA
1lmJbrTV6GD92eeby5rRds3DKvLoPi/ekw7pBZVMpzvAcYMBYxfyfVN31ecAXguegJWPG/35OWj3
bNP4WM1vy1Rd3S3gPSBAWf6epNM7hsxNYVHBzqTeoJEJ/w08sc3AIqYOh8Y5UcdyRRbBUgtnl7VL
0qolCglGewS+APvkLhLN41CYaTXk3hcgLuuA3jF8kczUY9a+sG9oe4k8prfH6F2mDm6eIHM8AAxd
n6a9aVoerREpfiBwAV4AZn/e0BTYFT+S/dpbbziAXNlfH6/99eAOY1WEwNH6IlNCYbDoQDzQnR+l
nvs9vJyEE1vtMhHBu193s/vXftf2D5FVByeYRycsqR8+J1/H4PBw0uyKysE2l5ea/FyhE0KSnlUA
fHlcpnUFV+k8rP3DS+3fK4fXQiE3TjCqOu/wTAetQEfBERzC6hCRS4tvIcQrxtQrjCyCgJRVU8Hd
W/R6zvbjM1OhRLnPD0m+8g5a3YDmMxQuDP4PysmF1F9DxxDj5wdkIssR2zaOb2d7tHr9O43peo2e
vQBsr5wCao71uUoK1bVbMw7VrwWC9iHvvFOSm7zbnabN+FBEXzFV4SHtqfIwoKMC+1ElmpPOpOGR
Pj3aWAY+Ajl5pM5MGfTaWVWlhbLqwACzzCHHlE/HwXtY7481JDexNAI26BnoREo+hMzOCNcp+Re6
C7gfDwu+7FbvX526srbXEUf6U3VeoG168CKPqz0dUL5FCvjerLSPtVX3as8xFVuzm9/0aQbV8gyq
9nX0YJgHqzpePBdSL2OftezJXLzHNh8KN4f+DeNC6TQejlAntwGu+L/gxjRto+uEkwljIsBKCZqE
lP2TOezzJ/WLGCQOLkuIfh/7WotBB8B+y33e3BqnYevJhlHdD4D4wDwsT6rPERuhzf/UlimG1NFx
NGDuYpvp1rc3IDQx5LyrAWSa3L++p2zrfEI/by2qod+Z2kfMeQFx2fEA4Mhd6uBrYpWi7m+klNhY
VHZTJaSmiTrpjA1HI++2uWZ644l8lTueJFssL2EljF7WbyzjnZYP1VqiFDjRizOCKRVW9bEP37YN
RYhjB0cI9IFACBDl6Fs8x4MaT3fEfrhkENQY7p78+0UQVbAZIh52usg20UP9NJjf1aBrBOefpxCI
zuRUzg2uNflO+8IcKAZ8I1+HQmW5TT1Z49gfnvMRo19p8kJlYVInM08hJ7sKxEYlZEPX0JNG5wqG
6bQmnhsEgkN5HhwyNgW6JKC9N5gCO1CPPxQdp05W2p2lgp08s8qVxT34UPb75bH/aiYaky6sN4kn
y1zjtP26WP1pyflr162+WgzvhZCx75W7PicnCMjZyb88KPk6eXSAnfsb4xJUT1ERNZ/ZjzLs7vK7
kodsxwqWAdp4uHw/Aps+0kdizw6G+rNag9qrvdvFr+qANLPET8Z9M9dx0LSXRagakrL99BCLt194
Pa5eZkLeaLbR1sZGOyUpO1qr789dmQWOtNZDYxd1HKYF5FaeGI0L+vQCmIb282XySvDqM/5bTroj
493rB6+6RJNPOFxdJwnpJHk7jH6jpPesrR6uztb8SYh4XbzLVUD1s2aRN1HQDSlgHtEVJhP46ddR
Ufvo7vFKsqG5TcvmLWb1wqTesy7rTG0lLRaLVeFwYtVUW+vSUY4xOTrNbOtXpy028+SX+y0NCboC
eoOBASTVqG1aLXLwdcZ5I9PWoEjOLlK23NfOGqn428FruxXSjy1VbGYiHSXe8IinestM4MoyG+4c
fQ4vyNfhw/Q7B2aPXaDL/5v3fLPrdQ2//g2hnvQuTlfcMSi8qG6+bu0q6Ni6LuzUWG92hJd132hC
7KHvzqPtaBk728J8ISdVQTrYP/6L0BYzvowD92PfabBBm72Aez4PLfo+cGxgiRGn6VL7HBGnBHnm
b89oEo9NDwm4gVNLB7KyN8VP5Dnim5X22xnFsPcz+GKUNS2IbopHIk8CrWSzorHPp+iphM3X0aiL
TmTMJwqc5ex3tXvhnUv//Ls9+npYvUKkdGpuneAjkyRO70ugGX3050IPZtyDVUEdkIjSEeSwsnAO
OHB8CRXSoPdwZf2NjC6Uw1oNb02guOtlmZ2G8OBab2admC17rWGMrvj7ek5gYejpvhXGvYKhfPAx
PuN/2q5NRREYEBqw/GB7WOFnS98vZKKp/6oYBshcRa6vcrtN+Ggzy8dRc+djP7rulQa72/slLar0
HgYpeXJSJy+WzY1doofPY8grDTJ4J3+4zHpT93Abf4F52d8e7oMrT9v+8759XL27AnDUy62zHmvh
l2kCt2B83H+s0pm05/y1qzyYY/zrt4PLx27ewaOHpND6XNK7jWfMqumyt+wnyfnbxfkg5HCCitjl
BEC+ZBmv9IfehEQAhfPuqQ57q+YRNV5vVTK4hdoWY0UUSp6BLa3/bNldDMNM59L2tKfzP5LOq1lV
LlvDv4gqA4rcMskIBhTDjaULMeeA+Ov3M9zV1adPf733WgozjPGON5zfTEGHWk1tOEMRGmC8b1X8
73zcB3qPVlztI5xRdHSn8fUajk5ydrubwWls4M8w26E4tNnsg58PCh95695UsCN2saWg0u9JMrph
CHVRj6v79bdX/xWPFtkDc1j/PluhOcMThHM0eq4Qh6PsaPqjZlcjX7U9ajgEOlboQpzDkNGtyeaN
NyaUwnRHHiQByrb5DI1PdDmJGmXXElFFb+Fdjb8yQ2P+dIiNvNWDxRctuKpiEx8nVWu4e7dcH+Y3
hSjv9LFuFb/+QAWXsgJ6lN9cSTF1uMztpPe4jS+xOE08kGM+kbgF7dNqQ8TFWr41q4n+xd58FN/y
YH8nl41CZ+qh2tq75EVDzmU6xCua7Li5R63VaAcVvgovaqFJSDCTkA6dusshCVGVMfS1sus0bhxP
89cCD8DmPnhp4R3V1yLd1PuYgD8PvtApuFzf6vXX75zxmKngpC6oq6GoanCqHLbAEENwAtSy7os9
UOJP8tY93MKvBOFu0+PN2UC0uKejzk7dGVhJl/8JNOhmX8pO22xQlC1o6lvUYKd566EuNz7u9qCw
cDGgJuC1RhqONjw1KYSt9b6urswfzsEVXwdmev6RYW718d6y5/Y9PMo31k7zG7vI/GIXg5i77lYL
5jCNWSd4PqLWzXthc/aC5KdodYiZXm1w+GiUo847OMOo4zkyiWjFHfvItfUKDOfV7l5PgVbSrrT9
hf8gsGlUfYj+qmct8LtTVDWST03daBHa+KRGZ1REwyYvFJJ6vH7zU2w243H1eSSb07DTdk6vQaPd
sg9g0dBftn/1mnO5cRpQPJl4xVTPGOR8u+qYeevkN4301Uiuj35rn+qbYVWnX2wyPj+i+CWe0Tt2
yMIaNmFJSzaT8QQQNPy6mZ6/PUaQRzWDkXMJ9KOLUKpxHyym6BLQwt24qNGiOa1ig71Nh8H0CSem
lqPr2R2/pJb7drB3MO9u5d7pt8oUaZhqmGH9aOsbRgZwFwSicRj20LnZVzM6P5KT5p1ugVgdOds2
UAZHEeMTp1Ub1THMKjdOu+23jfGZQJzbs07AadKprzvMw+r2/bSm7Fk4OwxILc1MtqzDPXoG0hPv
Z8do0iKfDuOy1jdvf+8NwaREUe1P9v2YvkswWQDkBoFn1XXEtfZV+O90zB6MWXPQMZeV22gN98mb
MA8CVOr9Yxt40WC53Wan/ZD0OX2kP/y9EXGtuQ9SwL8Ol9PRIACwFtC+cm1+iv15S9Cd19Ed/RmW
txFNaY2W6W4RqfQMr1vC63oc0/z6VwN1Nn3PS711t2ruEKdtzx4nbcdblNHj4VRN7tTGxtnyCm04
KpKELmFlWgEFtRluEyRgZis63YOuSc8F8flM9AMeDd9+0+DEdO9I2Z7ht+p9EIma8R1spoy0ffoE
Uzr3OvXutu6167jQ1lrDDtSUcucelwnPs9ODdfG5uzuO0lPwwpSI3w794nz0P0ZE3315y6fpOZOz
lAZEthhUh01FrZoccqbVUATxakPbA2THlBsMNywblg5wyq1laXMaUVjY1Mvgq3W709ucFOJTrGu9
bzGrdAeONqd8znmvw9F52n1t/HIf9jd84vsjqpnXaO83GVbtIGe5lOLSQ1TF2Uj2V68B9Vi/iaMe
5y9Sn8EZARfImk6NhNkW6oWHTPsxXGWkotFkg0V7JX3sEaz23b9xb+AReHSrjQrOsx7HpQWKuuM/
KlWF7TmA/befM0ybdU7Cvzujo+ClrwcRXsM4aNaUTEkeHNkYDJ3dnRXPgY/VlDnmZ1ZSdLy+NsQ1
5Kr+Bat4hyEglToaFbPPCPQyMUf3PT2F6AzgcMFFL2rMoETnU2jdgcYUiwpFtAMf4YXRfZbqOCUD
LAcMOlVdiKDFeUNKjHzHcYrS8ipoWAVkQQ2zcQ9SoecPuv6UITEAAK059LuGPzY/Km2j3UCuJylB
EKoMmnj1pqpl/oM1zORhWJuHgiULnx3ZT/TwH4wkKeQrf19i14Bdx1WZ/S0JOAJXrDB5kFEMCnfG
0wz7ikt/P1y8vOSaEToAU1vdo5Oid7xQUhww3eNYbmv+7xo7gRNsreHCfvoLbOTWZjNokhRxA//a
ODqkDZwGQpxi79i3WEOZSOFOOKp3LB2TbXfYZjr/tZpRMCybzCG94WGs81cV53/dCk4XKW04N8I3
BC2Pa/H14vY0oWdZnSeumVS4Yb+L+sLZZn2QZ3zUKDO4Hrd2nV9zWMPXXO/eTkPjZ/KP+fj/o+GH
i1z7CufnFG+cw/wz4dNwi0Pr1APJPAG/w6Fk8FmHbdch4L7WoyaPIHt5IGx84Anyjv6wD7QfCMuI
hEBxOhsurnaILs1JP8Isf6p99IRy+16WG0/mZad+QksYJpu87S7r4/CSggKBBmmYNmNgiGolcmaS
tXcaLYVVB5qJKIh4Tjh3+EIIDbVyjcEFfujykScOKcefE/wOQ3nBhZXcASYEmaKq1HsN5ktqS+yx
/ge7jfxPBQs4HTMkn73+pDo9Lh/2LrhJeoh7RZFx4uDgtOVhIlGBxoR3wQIAoAe/he4EFA/0LnlB
2fwdKwB63l13N5q1biWUIVjNdWw4vJMu/c1scqysCa5X4Tj1Kcshd5AdDmUlhV8pvQdDUW0uV80B
Acz6FF+UewqP9t7e8q+ObUCpa9et81a9aTQGnKro5UvMvK0GuOtVcUEeeCoGw20sVSj5fQYxEHTO
y4715Ctg1M9f4LJhJa47AbOHK9oFyT+ZaFeFh7iq6lYrplJ/KcJIGAcziL2tcOdXYXfGSa4NruAD
/HOcwOQ9hrMbVP6T+iwhUL89UYsKfxrZAqbm+4WvwbIXJ3gOXRh6n0pdQJCsshNQQhSXLnZK6NR5
uDRebWubtXm6XZWIrP0njRAlVQ4Vq6j2LikqPB0I5C+hTM/OPx5KosY+7FG4p8KysolDl7OlEubV
L+VlAXqICKFcCfXB4bRjCUK7B1RfrAVGf0UY23GrQh+FPgQHTpt3rH0yvlsEJyFK+evv1vBa+Pgs
S9EZQNVcqNOkwOaaMNz0rtCbkmaBCNC/BN921JHLhhG4EuvqbHfCH36XGdZ9xxHKmINhOfQdOC8A
gLrfIspVbYQUJEYTiLwiiYk95Xo1ORMiO26g83lDgWEnAUcnHegOKLhAb3gFNKiwZcZYZudn5pUj
ot1JnLvBd7VOd2FKBEAe5y794XsA2HT8qkdXImirEcw6Ang5zg0cjkuFWiY9OiWMqM2oy5R786cA
W9KM+QyEjqIWwdhUM7EywfhkufflFzdgtsMkbVlbYuGtekpOAmf/fUxLnL9nPHvhl1mSMSo2Jjvg
Y+4C+Aw7oH8jwwqf2RgsJftT8jBKoeJVQZ8wkrcTJsJeGYaYs1jMkLCNhq8AbEhCB4twPMMyB0f6
DpcD4le4DkDeBPEygdDiUyACPyhisPTTX+MNpwku8Kk72Q7h5qJrdhnLRhBJefrjJXSyBtwraA4m
HAHaOfQ3IKWy13ndUBQUzgrpLUUr7KVnFJ8P7Epgl0GVTtGlCJMG4SNANmyfi8NNU3noeOA//1JT
k+TWsGE4byM87vnpiAfPfIM6N718erhFAknCgCJgGueD1YFRtY+qc4+dW8FxcHNDowOdYOzD0fzF
XnUsLGzEvYdJBbsQ01sJEfSxMqm6zY66JiFJxKLKZOQmSi3AmjdWOnw4iD0/QxgROTY48Cq7XJDh
qsYfoEBwO9SZW9SD8vUNRj/OA464vYN8O5jdsyQxUalBX9OAwoVnifkf5IaUDyC7+hNixsQqDiiw
sG6b8cGXGJsSL2zDGCKQ+E20wHmAb+2VY6MoVyRqJ5orI/Sbw1T4Dt8C/37Un+UqfbA5WUjihy64
sg4bsY30YIBjTrqH4sJCxldzn6ArQUl1+bn04OnGhTvGmgqBCvvCaXGSK7Y9X2kMO2zZYEDMhAYD
aXFBIUJuj/YdsNthpp0Jt7LxZWgBVMiML5ZXmT2gII2p/MZcLEtI53fuF2iD5yH/tiYfpjs497DG
haoFxY3UK9AWRq4xjBwi5tR1TrhATFQNEDKmLGRAoZIB9myhmulcSL+QgihrYq07xBKuIuOGxZ62
ya/zAf55IZwNxB8sT4HjPfFF7Q2H4BJqgqWedeuzaO8x1B5fNCqiKWOIsnHzl4rhYrsrOhPKkN4t
JMWF97Vxi/A+YAwBl1/LWevMLC4rYgf5DOzWnERy1AEg9fOmv9IdLkdbvkaWC/8GDp4EGQnNl8Qu
6jZoIpTAJyV/BILMJuXwTJsocHgSu156wzqBiM71h4ryqpAKcTBfNUvSRENjLWmyyBzObwxvlVSv
Hw7/GE8kePZyAI4lDk1OhBMeDwvIcRdHIDPyUajdcjRTPEboXinZ7Mg9BazeQhckfDdRvJ26B4+L
iNFzLOZKXBVQzIcmldCfbjd6OH73QUsn3Kr4Dj7s0m3jL+Xhru1fI0zIuXs7ogbACAg6H2podixk
kI97h5RMpdA88uH9LL+77TnPhhgPVCkpnu4yhAVRi3B7H/zEjz+fJtOfypOibmzDjMMeEa86nmeJ
jvjjJZpXc5djVgEUOhh7pK62mTUN+Eu/IYe9DSDxxPNdBIcJSlKpMvQaqfg6sLl+gYMwzn2ojaxW
2DAPq2LgT6YXfzaGQcpqgk8MmzPj7mHBm+vkOORoENyfvMxcuMQy7zYJaslRfWx/h/Ws8QdrFymZ
SLxakhT2onawczzj+bty90nqgKTPUz9rfPRBOcGOVAB5rtP8cYX97qF5g9oLj3OYjFtj9cKcjnMi
5STPpic2G7QjGNTtubQBOXfC4DO70GFOGrAvGWQ3xZT0ThZ2jPfsgKwqK3LrNuzvjoLkvdWFsHiH
dwGI4wBeu6XX2zfUyoTptafw0NjWwvgene1eZzmHf1kpPDUVXfgq7qBD45cfyLtgm8yr+QNGNwZF
PITML77Sa5EgMuCDiZaXBCB0iaTZRFOUUlChNyv7kLJNEfLbdm+rVnu7x09xuKI0aSQiXnGGnydt
1vKxdHtHm7kzXq+91bw5jcnkHN5INmhtsV7ycqhqQH3Cz+qBH7Eih+3+BQr5Z2sFI6CdNSPr2npE
D3AHVx2JzgIBJqINhpov/iouqYphHa+BrQdaKcHgtRBuBNuS02w6fWTuO3iAhWJcCOo2GtE03GJ5
LiYAvdRIUW6jW5KE07j3UD3M7y0zGfXcafPvguEP9J656TbGQslEockiJoz0+Be7dsRdjBoTZUqO
2uzhaOlXgERJaXLB4Oy63du7wcYLLM1iFHdY3giA4aSFj9YrPXCoj7W/+J2as8G65ubyxroYzWV7
mBVtD+4K0sD3NIZytPB6q4Ae1IWyv3FEbVl21CmbvhmWeXMTxIFfCm2PBx+BkV9b5KnO9WSBpRFu
lo5+BvrXgvMfhGluwREdYEbwVZuqSJg2l+xKIJDpk8XAQ3DD1ocVjtz/aZ3xLuvo83q/Y0aaRmFD
DMKCNeS+jnFVB4FiSg3DnPWGkRbPH+jQv+9lDdTHByotQmkcfG6wkcNVppzQXoyZ/IqHQMPR6wpX
/aIx4ZbjL64YVhlOfSZZi71CfC46N0f+4058BGc1Oecfjyn0pPzaZHkzIbN45zuYEOw/kpQ5RBnQ
75N2izrisyEiIHqscARlvWIzU1vhTfphcnRjoosWdawBEEA5YUrPUJlZvlmOKG1MOz205xzw1PqP
BWl8DPap0seStUGD/pKRzqKy5vWXZ1gyMC+F5EcMAWuiW59h+qqN4HkbUnYQZ6T39i23Ni0pfKuo
adhwQnTnYvigdAvdQVrzCFAY7RSyXrEvgJxKEiROg1Oz1+o1/zgATD9vagGU0QljFLkPywNTR74L
0e17XCMIh+fJVrhddW2UX7wL7Ds2xCzhudCoWQs5V/dzfUXJT0AKmlPakY+VfjYKs1CKuI1rMJAz
yEbjl0tZU/JkGWErimuTYU47qYbcddPp4eHqIHKwpaIDcy/rwsRc0tugHS1YjseRQBgnm6nirWIq
ypiPVdzAwFXtIYVtsOyp/CuuYS2Kf+2p5FEy7DJ7i61d7SwmS+0U+/jHFKzxhQOk1aRA+6u3rG4D
cuSLboQcc8G3+OMXqTs+FEngZD/1pwGZkEzlNhOnaw2mfNv0ajYr3h/zGhfJk/qPwfDFBkp7WVyX
XwFlXlgv9IrWGzfTlwUdezuGTE4xcVcaMLY8to8UuLoIlH/egLzSE05fRk7lcIz9GqCVKuWVQAO5
Uzk9rWL7ghyMv56+czm0O47RfzytnEX0kMhxM6hA+tVFbE9TEhOIf9C4no5rioYf+UQbdUQ3+MGC
4hZsgSwrlZ1gsn0fDufKSx7/iXaX6sxuIBldyaHHS8dp5AAdn0UesPD+AIvblhi6ZUB59JQ8Zaal
1i5Hn6h3jTWp2x+r+JTB3il2VG4wNZoISqLXhaEzpQQr6Hrt4luGDwVGT/WLEqPWFjUrgVCtKtzO
yyhtfxZ8XYcPgD+vTc8Yv4LlbjrGXA2mIavzPv+CVdAb4OVbP3jfA3U/3xY4qwIJy+uzuwtT9KWI
ppiaf3Fj2Ss/qskJf/Fcj2oWnsVvclW38OTqZEB3xHQidIN/A5VNjjFMBpvQ8Ljn9BrzMl6tXOYP
iGnZR92dLdqOl2aB09+Z5/fhm2+X6F8KSrjkPqTko2CKzzHUkcFP9ztneEdhfWx69UyKy9KWRPtj
NjHmtXq3nF6hySjW3iwxARJG3ORyT1KIbxTU+W1CI/6wjY9zYjNksL/Rr2NOW29T2rBevAs8Itpb
n3+nmBtR4VG7Pn7ujnTvzbrHG+p3L32U2CVyATFFGhfA3QMCDIeD7LURyRM4g4CeH8oUuEJP0YW2
rKfM1K/ihYn9z3qQspEvbhIe8MXFakjvwoWn2UB14Wec+y+qB85TlT1dLmBMUcFdSDsrVzRg6oty
Vuk3TyczJqjVFH6qCAEqiq301ef/8EvpnyLG4hmyd1HHovtFOpFLEzGF8QJf24vydsKGWdEXgdqm
IX+Ajw5rhvau7DLJL+GXMsY9iBm09EBbDIbOPKbmWLolyQlMJVWIVka8rhHXk52qjjfJN6CHYSOJ
TJoyy6AGPEERN5r0TXi0YM4UExtgP01WBx25/di6kmlF4UNCZlNAkScPTbWQCune8c5/65wTyM5V
eHNMWiHSpKj0KV3TN5QQrtHIGjJTu6kTyQJbWgnnAItth/1q2IK7sIB+hi1pktSd5a6PTqrD4UI/
aiBzFA17/065e3H2d2t/d/92IMc3uzkA8rqSA3sEpwXH4XhidSIpfidhvcBW4yK0xwGOJ03rcws4
ausMreFlcILpF0mJQh1lcYFysh/IN0mKzhNHJF+/2o+zxZn+ni8m5CssydZI7kRh27RpsOS6eOgF
xtnGegbHj4bJ4BYA9uXfK5xSKhfPBBRAe1XVaDVoHhWDe9UV1l6zCiDNJFxD+RtYiCkAqa4eULWW
Tm0kMjnXqbtl/gvwEIHVb/7KvNa9ECMTLjnY23+MqBhWtmeIXFQXIKF4SUCAwxL69OopZF2Mh2z4
XAAfDWtXWmJiwYO0GuJCgfJTGs6nVZ/3d55Wc0w+Fa2PKnTKNmN0OAVtPFrSCLqd/VgRm1NZ3/kV
atzpL1084VeG24igcOIaWLsc0XBUQNKlWzKW4fYUXpDO44Pow//Bnw1mBvPa6Zj8oensw+tYclrJ
7n3RyRbkA4kvGzuglT9ZJ75PB2Z6KOgUKaC8VaVQ8h9ZetEemnF7q87dp4B+tOsAbymxXEcYNWgF
2t6BPAI6+y0llcELRbAkdwhlyE1UHLKpSMITNBTNVZRfYSpT9FGgIq5n0WGu7gCccrvha4zqhQgC
el+xoeILI9ztt3O9BWqqqb86CPZkliQpBoT/gYMk+S/2Ixaa5EOvNjOkiUeCy7PbULMBQqXFXrdo
qto1VRfyRXPE/UZzJ4FwMI1wNqODQ9OigfJoI6wTAszscRx2CeKbOf0brgSTbXIIJjPWkYR9tKdX
9CrefivSGgRnPpcApcnE53+XvAZAMHa5eBo00XVgRCnNF5a+zErw8l0dgKUGWARp3gv1y6fYMXDA
Rch7G9bfFwsj/myIhzGJGP0MuWj2gL/+cS8OMs4aMm9x7OGJnlWT831NigSmkRlRDJ8Ztk4oTBHJ
IhakJMDHHE4I5s4XNQC5OtU5fd4cogBKDMyahEoAc0tm/ATmBYQ2tlIt+GuZNoFI63pCVKEoKtFP
8TM6L5euUGriVgDE+nTf/KySX/fYcLELtIIrkBxwHf/UF+gd2BhGq8cIcX/EoaLzJwD+qMXKqR6c
j4OoMY/EOTHPcW9lobFA0GH1hx0G9ESIND0wSaTKPpAAw2TR63KsYyA4eBExInp6Gke8WYjUiLCf
n1xadoDvSK8RTqedj1OpbYNjs9XjwVA/g75pHnn0Bp8fo0YpYUjzEno9GlqXzGVHxjS9VW9O48At
yI8HK5C43YThM0gYsDQA5JFdLaYvecNAsPXpLdZ8DHEEZNyGk4rwZnGd5vYwkIHhyR7v3LSzGksW
NDkxaBOhBGI10IqeqPC+RQe5ODOUDkb0u5eFETb2EhcYUSWWmgD2ur1T27r680h1pfbwQjn+gMnX
R6BWZ4JBvBgFobUFekvHalJPhs/J0DpGHmCp0wB4BUAU25YB35UOnXE+NxKOf6QCREWRKiCHa0LZ
rlsTTvWuSNhm4usCeiS89WaTjjijpW6H8+vL6X26+BDqNNqA3WKbISzcBcN5frC0neQLsoNpHw+c
j7Q56B1rVIsI+8sJSITTFArtrveFqpz6JcgrMXgUj2ydSbMESaZ+BLg6EGoDyPPqXjMWDKcnHQ1X
17qQXIbnUJ079vICxJweY6rcXJBnnD7v8PYUOCzmO1n+E5XHVRL/9FJRlqsbYHXEU6IGBisbNPt5
0zr/Ccxz66gL9iog0d90gNM73VjB3ZTHeEh69ZIDgXXQoN3/mbny/Xwx8M86YxtgfONmjWTq6mo+
uqkdUR+9jlexAJGkC7qOnQG5GPcuPGkYkKxdf78eAOJMTVRdlFUXmA5KyhIWv88VzU9nC+FbH0dQ
G3jYX3f66bG5EePpHgv1l3ILUPHiOOU/vmx/0JSC/8rtvulY9H2cux5IK73CboYVIDZg6j0AHRKb
RHXE22zWrBiENe/u9uBzk71s71NgB3Tnb0rOty9WDkaRbEp2a/BmNLAZeWzgQ/fywEeWeCiwN8go
TZgnd7p8Dsua+hvqcDAMEn48DInPoqX9C4I9hJjdjzgTYC2CdwCBwSOZcby5o3Zn/p+D7Xj9bQoh
GXBkuMV8QnkgUrPxKx8DwkYYwOGpN8A2gGqWGmnFlGfv1A4qFDl1cLEW4cLT/gyW34AasewiFBYG
AncXAgI8G+xoij6N232TSWu3IgmT/X9lbV9WHGX8cKpAcUQhewfwzsTu2ZmJBFqvY9CAm1UVUL8B
kWLvivclh8KVcrEPkCSrHxnd2R7B9AlO4bXX+4jgsE03re2wjJrm+CTJNdLjC/PxxcGSjVCIn6lo
dQci4MfqAjTmYLFlYBIy+lwBC3Do0IfBaaZozaNs7lZfMC5+54BKJq0oujkJef95dGVEDlXkVzZv
uzGVIZsV6Nl58OAvAxdsCSMmUrGnZCGQWTFoEVrB1WBAFaOtRx7I3Y6EzwAGOA3BG3Hbl7E9MsAe
nPDtmtt84xcG1fAZjTOANOf7fY7lyo0aSZy7nDOXeomrRxYR5r1CpzhHcBjh2FYc4xyIQfK4wS7h
uiA7Z3cQ3y4KaWr9n3tCPK93e9OthrBb9yqB8aAk4Lxlw+6Nb+oyH60kfzmrDSnFBxgsQcfRmHxw
8PBVa2rufrsCBtotq9TdDCsIzl0wbyHs1uSwz8UuqLHiJ1OPA2AyQmGXgAYAafPAEWWL35XT6XrA
xjRJs6YCEE39rOadKCAZUiBGwfqFZgWs58YrssahyXYhS4UVXBRaHpHoUAAv/tgbHFUeWvGkhclG
mHLMyFEJUda04pcHf3cLVa7OTH6li1ELtx/vGNsG6UXFTs3MCQ2Ve5tw2nHVsIhKhvYglZQBMsK/
RH9P/RRdHyx/W2ouRjZykjPQcAxv8nIZixFsT6+GkR/vGnGHzOy4P8D7XzRpDMVTbHYp+zg/SO3g
JzLkiznjcgw5xNepTfWWVhMq8fHxZOHcEp7+SCjBR4HGhHdKqC7XLvY/kOLqEQllMZFL6JepDp4s
Khql6xwMWQZo9HmRTx08k9wfnP9ecC6k932OwBwbzDEIaAXGfjOA/bTFSQFPmtlYNM7U1aito+z7
J7JooISEzo23C07Ie6/QzM2zhth1zN2DLxRHtlxWp6ykk+IrI70oZBUgxSYPk/J+FEF1ljAPH8Nm
v8ixH5RhI2MoAeTdKukdwtHDmrMhTzKe5LGWE1HCf8EPwDeC/NtnGTOI9nDhb8S7FW9NIcdOeFh5
zrwGQCV8ujVAPWaFJhM1Bn445l4USQX0OjthtxRpm3oTZB1yDobbP5yRmC2I6Dlfz7AG29BnfjuN
8J67hbjbjBmccVCmKVXMFh4fIAfDa+MWlU+vy9XdDfFOwJ8ZUPFBYjhnDBmNv2sgTutrwQQKaVjx
UsTfz8yBOa0OPYOiqsJVg4lmQcpPBOgygYXEnj5b8GxqwpDiE1JBlnx51h/ftYxqq/P6cSMw+CmO
kGmdFTmnbaORxGoXn/gfgED2L87qon7hn34aUD3OIrCBI1S7QjGBZW/n2zW5WyfaXXCpjjVm5N1U
zK+Z4lLhHVV2uyqfHlvWBb/4hQbp+AkJGXspLGEGRl/alhRyEsk7T9okOnA4z/4xZrats3mL00p2
bolsmTfxvbhi18k8Rv7Aq+4w0Jap5F1jAInhfYs/2kxlJ2GdgO9q8Kaqlz4Dl7xmyCdbSrQffiUO
Bn41Gq83GokbCXzXj4UD8vI6TI6c9E81u97UjIL+ORBDNBApS2wyH2xB3i0qQNzH7Ik27hKyB+WO
gQzzGKqRVGgz+FRJcAzgFmmHd4sJz6JJRcl732MoahJ02GYA5njBortTHoQU8k5CvJEpOmU+xzDP
x12O6uTmy2guev4NaKAcwWqY3rlUSZhAyLP9akj9SQ58z0EYu8OWs4thsDizJAWkgKlyy7l4iUrB
YqTWTZqFg+0lk+UJjBC6g8l25f1BDiSkEV6ZSmlIhoPCfzMTZORPjSS7HF+gn7qfOTSf+KJg+A47
M7gpI1JCRuJFsDxRtoJKS0l0d6cbotYy+nQzgBuE9yAjfZUc/qSUKXA3JNrr48G5hHLkcCsnhDLe
sbsDIK8NI04ZjnHiM8ZNGmDruj644Jv8ZDo6wXS4xPFtkRmgk9oYCGH9Q6ALzL8QhIojM/15OnsE
KAKT0BnwvBMe8foQGxiT6q6Dt8qMsHSpoEiXl3F/0QFYkBuc4eyd+go/2j9neXlZ2NpwZC+PDilc
8geYIfh5a4QPRJjglMsvTDiXBfCZMIsouIzFMktZ+9Wa4ieQec5nMmpGrkw28YUC3hzzNgsDOMgS
btUA07NJqlgIG8xrZ4mMYQsThJ4iEjeHAEZw4i+7QHdvOGcOhVDCbys45/lmNrVLdgyEE4Ipy/cB
LjVmZLjlSIU1wgKSzg4/h0RMfyaMYrGos+qepQ5uJC6g3BQYP0Gw6vfrw76wxVjmUar7eGOwdzyZ
HYVlL/T6zeEaxncgr0rQFMYZ3C3RUwBNLFAGObgUf5teD4OoilbW6zI3Z9bPP6aKY9oL1tQXyyG4
acFQfGzP2OBxOWA948ohyVAZjiS42wRDJLIE2ZY82FRxYcilgSsLbMdoN4lQAPdGAZx9ZFRwxVZu
TEUOP7JvaBQzF/qHtpMhE2SQGNucFdTQn/E+vHrsBe4RagDLRmSMfJ7aHvoG+gPmiwzNmPP5C+q4
o9zdA3AjDEiZ1L/8h/9NM9mRPCzJqoCwWHGs8hA2lGw2F0upGJe1w+PoEkG+IiZqyB+EscirZP/Y
bYdaxj64pA4xw98UGNsSrkZaG0ac+X1v5cLNZF6tIF05s6XkgSnxW8oPF9o25rbY2v0AGiHAyVvE
O5l7XsbCfFGAJZupAAeOFoC0wILMSqRETLy8ATDIgEa2tKgawHhA3Y14o7ksRBRuYvyjYThN5XOF
bgulBouwO1sM9cvT1WOGdVO05HAmPBEa7mykjMKk0gFiMYDiXsLtVXx5Is5vIU2gwODjYZaybKbb
4Eej4h6e4lFDlxAS9Yh53+CwgqqENyPUMP4Fx3QQSsgq7QjMN/F34qtSKwzk5EH5R//N7yf3VKa/
02hTlOExFllsbcK60Lnq3dHH6tWZDjcG4rEBmgLRKf5JTblEtkRsMwChBHvQa2k9KnNJTeRAZXCN
eZAak/oJmeZDkiAuciu2qaA9Yx1baYSEv88izmhY4QhiRkEtWp3/LB2NgRY44fggYEYNbto4hwvB
A/NpEkLF2SauQ5DGmDHwrZbNTDYY5ztFIl8NC+dIhxXFJmOmL38WPgQes8CaXtU/RpzNHC+iXRJ2
JTMPLs0WMy8u1M1DRVk9FbvfeRPN6MhFJqKyzAhSCWwbl9hSpjquaXT7dPFTGbqCv3UMfhjwkhRc
paNjxSXJDidWMevSrgY4VzQwxKGHkp7OgZIuZyFWvT0gEAomvJ2Z51Gl1hjXM+4HXoxSMBM+0SDF
c2f8gY6NKBZXf8x1ePUoVnq6E5sWsE57Pj1vyQWuoB1c45SMNUiD1MZN3u+CMgeBHxF0qPq40YDu
6g6jXroqqtcQmxxr5n1CKY5qmHnxG5g4RNzDgwPbgeYecdUoY0MwjhYJjahlhKosHK08lyzSSP9y
VDKGhJ9U38EqS3HOFZgExfdnYzVG4vNN2DTHbsadueljViOWjJQLKmOeNajP3rMBZPBvhmthyqFd
ZNBcUNjhudkYtp14uh9NGV0QpsU1pmFCioAPwniRIdYFloDrw3xA9ShReCXZ7Tc4zQeGPHvch8pg
3HDPHIlSpRGF4OFECdvn+4ckkDkImC16NzfFGt2aNFLPwQpbDbhFXn4rB5Xg8ueV8TI5RMnuu8LC
uAcNBb+SiBY+IL9STJ+yF8F7Jzup5DG6vswnKN450XG7ooigKKb2AEVWX+cRIGDyZMzUZV7E0uT0
NGG7DXYr6EUxz4NbogqANCfiZsj9mGLdi4cMFXVDsKMsUimdd8FBnyQwTeiyeRyWuM08oHWxITCy
7uDD1nQSANm9hUVpE4cwmhrfh13O5lWfPp2tUL3OLYVTrhXrHOqAedAxOP5Mn72TigqXYoZe7c4Z
pGHztAn38Lj/0OCBzM1CKIaK4AGGeRwlEpYATotfbwq8y0WjYEZb+4knlpJcn8AYthzrnGig3NcB
tQG5F5R9mDtb5QrfXo21/LbPwZwIdMtY1S254rlGTsiP6n7PpaHKOYd5sScEp4IOG91LEU9vZ09G
PwdgoqlJcbqbMGICHqK0GQAWDLDqAWVnJryDyXSWnnrahgAK+QH4iNYesjqOdX8HmhDnj2kelQuh
FeGp2/Ku34AKDkPGr0M1e8E+9Bp+pJ9PrzGE2zOb+QpDR9inoOG+0fOhSX1VqGyfFbxXcniHRDM5
IScdBbXlb2OS2B2C/mBdvJhjQrAfgA5XgLX0XlZOHXGb7rA+B9Wb0YG+0uQ6fMKx/oUeaq4sgDNX
wGIdAVM/x0RACWwNiZI4VFllTN3uFNVSTxX68HKGY5MZvQ0Wfei9aBtAWWiS9hv2JAyzhU0s8Et6
IK4MwD6OYGRHmLNxa+fc01Bki2vIqxvkde5/ArOe/KBR9CATRvAFHjlTfin0bBw8KWtjSOKzyt2D
zjqwpWl4aKIuEEVSzm0iNHVKGIO5hEUvFlJC8D84S+4DbuUaBTFRQsB1kBcQM5qVTSjBx8JUfn32
cTUtqeWb3Gm3plqkN5kR6cCcHjgXZ33Lrg2+B/chU8GSCkklpG4Ba7v6NIErKxxTOze7kZYi9PVD
IbKBVXHWboNNcg7M3vbrYuADTDs17EcK9RlT8ZPNRxNY4cm/a1F70pDFy7gEplvOQGeLKEuMWGIo
WJDUUNx3hjXv3GUkvRNTO+iyrO5HWLsy7s4ZSLTsTUFnJkdOgxtoC2rb9LS2JCxHApiGynnK3Xay
4S/EnAyDi3NzoNT5gu/RLjRbP29Lznl4pyzb/t/w4LWx8Tgo1KlIEzgSoODxdEECPZy6GOo15nx9
5ON0gmbw8HOgsAj3zOQGLU0BtQ3yDh/CNV8jhhXqvuQEYT7L/UrzAjIOfOwttgyzchOMiHFuizGh
rU93Dfj1WFOwjt58yY3UAn44xky9i95+vSdsyepr2Ua2EFJ+dfdAXgZlBIqTMbNuftzOuCMzRy4i
GD++aIZJTf4UN5tEyyuZFBzG0Cjjp+S2CQ616T2ZkQl28qHHZjNhZEHp1UFRYIQJxvR+hkFZLxv4
RYgraMPd6MCbDkj/Lu47Ceseaf1zK7EKAPAcBhQeponZfmRTgUKc6xb+krKlIYNgM2hwDdKZwBq2
JlpGbU1jFNqcjUVpbdmZsKdrvASrW2EImKBtEH7tMpWm8rTiAuN0AomwwSipdqiDkj167F7NZVCH
sJ5HNtk33CfDJg5IC9+79fnmacrDnFNiFnhkhFtofV7WZgLtWynuac5SfhawwCOsp7ENtcyGC0FN
NmQkRKV6VXm9iX/9B0GmOy44UHIG/xwKkKWdN76RQkT3oH8+GLIHvCgGGNJb3mi4AfgEp5SrrkAG
QoYqvru2ousCYiiIXWdWMD0twTwzHz/qI+ET8lclDYXK3vKO0ddj0yDd6TGOLpZ3Swzv/IgP8EBf
hD8ed66OU6egs4W9BF2wsDElGcSjRp6YgxYN1NhvQWy5ehdQlbOH4TGHdRy736jXgwAHRDbFmjbG
Ni7SE4PxOCdRFr8osQe3UdLdLzENLFg0idcILIs6jLvzGBchERAOMhh0SIt/JJ3XlqrYFoafiDEA
BeGWLOZceuPQbQmIgaCIPn1/s3rsPqe7q6sswgpz/fMPvDvOWzwJCC4LNlkObOx34tnkMafimTlu
pzAaRhaImzpOuHLWNZAoYLb3hv7+2HLlBJgflSFYPxMOijLQvNgg/uKRCEmUE4DYIBKyPGPzXIir
YeU7vFAemHtRKAosGqtirkQjO6LTwOIn58LLkEMfHbNLuP4rGUdreVKAmIJaq+GaJghW4ki0Ex+l
1aIf7Ca8DH4GCdfmQp8Kf02O5qwjYkR3PtnbhRxfQEYPgJnUvniAOPYhJEhgLByH84qxqy4qX2BQ
3jPAxOs4wzSHgg+rX6lt6PsbC/qj/Z8JmmcsRzgVfqezmYEZ01uCFuTSsnaIy7DU6lDdfS3sQYMX
sALLknA/GwBXUGDRL0dkSq8OGw5kDTJ/S6wABtzUm2cB5wTc1acTzHxOnVA8ldkvpczaQ3uFHw4x
wR1m/LRgF4vrqjPFKcmqJZMBDSMLFdCG9wekFv8EegUMY32SzjwOtNKOWDRMB1ry8XPMIRKpjBmu
bcI93lK7c0gkHsGWvQSAKlpYcmunx4YNooUAPGdl9KPu8UxvA4OBLf52eAtSHrtK4ah7NE8AZ1gk
NnipgsLICSyn95URWzI9A6N8HDEb5QmxPDoMmxBfUlQRwsOXslJ0CpX3Pj9h6tL0kut8H3mVsKYi
lzUGy4VN1nE3rLc0+vn6dAFSLMuGry42KG58LLqc6BEZzqCEXccjxTPeZbfMMboFXD/PblRF6k5o
ZRAl3NsYozC+r/aR5PSEOwpreTa7/2KouogAbXhjYAi+EdNDlRpeCSVTh3EqsCPNxDM1/DAc/iru
8zjP3CF+dsPYjUhSp5skqHIaz7j1PQRJ7+e65MQ7WDNgQIN6MB/23OU/gGCMFNkJ2OVmecBRxHQq
yjSWP0zrPa+H+6TLMoM1vQAHMPWQ6YivDnB4xwsyHxsrL3Amf4XUSYJX1msMb1A8cViiaUGLQMNH
gkdbg2wrQ+EDiuKkO5ATqM+aM2SfBUagE/IMCMFm8KSjwf8XBCklItMnWhuwXYQ6RbrLjAVjDB3s
LxBhAGgGSMFh3d9yZlhw3uorg1Gg+zuP0wHtle74JIX/i5Yma6ukI2LLK8dGHnkjuMuMdgGNJsv/
zJ8MWf4sLy71lSfv1rcm3Ulv1/mbCYNZiYO1svg7+VirtbWH/QwzxLn0fHu4FozHZdRkR6q4Pi6n
4PVtiFmz7ESbEw9Suvs/jxvD68dCtMAJ1/AgGj0GVHRg+wojEyfXrbmiqJQj9wImrkd74zWhlEKV
Sj9vQCfaHxq7LcjCdwtU5vqoP0tv47q49Ul2w0IIKmIwe482vueemJy82uuIr/tdNhMIQB9qJ2Zv
1PE/khXwD7YK0HF3KG0kpgzUCJUidK1tk6czYGICSgLy8jZZxhFFwX55ebJtRO/a5WDcXVQJkBdF
Nmszw2v8Oi6i50pKllG6wqRNErtAaa3B6rC9HkBu2W2F38RlMncg23is/tOzwAoahI7AZyuXYCbK
ogBwgO2N2VluJD3ew/YaRG5Bu8onTMiRMtAmyoyLexHKgCZUoGwYiXOaGxuOznISZkijYHdwU6KQ
3W9T77cz78FH5DAGPsCCi1LRMVfC8jqdYTKzsQIiPonioZYHBxNIguMW7UD3M+fTKT+hAB565xUK
DWNaDsz5awA3YMH235F8X+BJDqlyLH750qAcrYHqeJD7n5enxcODJMs/lmxF4ttyukmf9izCM9mi
OC6SBC1srNeRIDsJJqnxLrE9SQ8ZFf3sC+M8mf9IlgyVq8IBkO89cyEEVlAreWfpb3DJDY+NdDDe
k38/dP8NoUG5AwpibxaLiyyuuyeiz9lXgzMSB1ArVt+x8wBbZwTx56T1s43sjsn4Q9otA+GAvUbm
HsAdR0BNPzreLMDpbNlQBgSnvIg38klj2UPCNDmxi9KM+mXj1LaPYxoyA7DSYSy4twDsQW6Vc/ff
Qs3Kw+oigBfn4J8dS4ycJnguVPacGCHPcGomQVp2EhZYIDxpwpEmRAHN+5bRyqTavdZMK2u0zg/w
pZ0BGDKn+qhlWQEgGF2GrDH2kr7sHP03N8tSGRX40CM/ZGJ+5gb7jsYCcCojEEDZLBmft/+7B+wo
BKiE9J9PghYyf+K/kxQyRak2kO5FJqOIHq/86pNgF1RbLPSXPlciSHJnyzZGGejueyygxpObY1j8
6SVPqEmwpYahLKGVHA3cEzva3yu0fDpA7qm37HkM/MwbQJJG5ZiBXqdhxAm7hccsVFXOLaLBa+hz
iLSrsYfflXkJJJEqOglWDam7diiFZ7RZejNEubeQW+vRGPYfBvdQ933IK+5F7LR59jShOmPViLVp
iqr99IEl+fCSz79Ps2ZakYkkbXQiEmEahzRer+hbAJdFqMVqBkTEvwr9WI6e9A5S6W+qlGwdH2Qs
8jrLNbdD3fpHpFShL/tfHA+YGWuSzVzWfUaNtBuqEDch2lI0jtrflbqEUUTuzLBLoi6/z/k3b512
0A/NIZlIKxH9Zpyrf2mEs/qLCSmmy2ScyovEptCPSMSWtLRmTdGNVxNcEje0GnfqO4cYKISSgYSh
tufztNPh/QeyArzexgd0/6EARrLCFJNqDwUQFW3KokesIu+fwzmX83sZPTbUKhM0L58zvpVvn8cC
PlWSqmwA0Dyf3oyuIgZnUDmASaET05pU+uzKYJiIEEv/E18RFF3wIRUnLwI1J9LwQU0kuoygCnne
QEFsEDsJtgMp3/vrFz+JbRYiobf/8pk0UrzUG5AAAPCCH1EJ31U4UOv0g1jzkDIcJVr2c6S2YSzP
HhUHeOzOQId+rjBqJM6oclkaPxHIbEneZqD0OzRF/XREVQtLsUZTDODKYyCeFezpLn1SiE0m38rg
r6Mn1G9Rf6KGgYoMJ+DCusG4QpCi9MkRmPHqi9Ztfh9432BcQnbxddc8XBguOAwG6Ur2s2dw6X8D
MwwaD96MYxM64+r+hz/fQLI0q1CFxSjcE66GG8dnawSzmJ+pdMfuRS2Fx82znsfb129QJNF27w06
mD4FZYlXc1gtb/cFpFYnx8J38fUuWADf/dbDvA0LeC4LPJ37h8PlXBEOtJDjqyqsR1fv3Tqa812W
9PFfaytEDdT+4Ir8Neap7um4fqFsAsvqRcUQy2Uiy91n7d+0mTHpGrDaPjHMGR47/s94BQati7OM
DpFUZ0/M+/o+7n37H9Jtn/PvpV9K+9S/+xL/KcIGQ8Ef4qkHxC8bXgPX3jWjgvLA6X0lJM6A3Cio
gBIq1zgp0D6wbHbcjGjKzL/TJ9a1KZuUofj33oAWMQlGaIEtd/P+uTvGG1Iz/rwR3GEEmzClRQbe
QzM2yX8gVzxdiPcrTvDJglhyAC4DZiImIqp07Gzo67xfa07zHH88/PdbOsI0Vgq3XkiUswZnlXLv
FhC/GzK2ZLQwYXVuR968GFam/tti3bj6392dKo2bQ4HkcvST7HnEC+AN8O74YP4/81AUmTUCIhJ1
BiXJRMwMjd+WM+75ekaP/0+vk3N0+bffdKXjDzngO9eVsDgqKqtyE7wM73NdP5tpl4bm/Vg/dx3d
NyCAo1hOFwbXdqw/YaPOTZgReOjYwRPKCR5UmywP1U/46AKVIFNOy7CHReek+3tZvGH+VCEuGnob
5egtjxzbknekleFlgiGSCRVv9nh5FwjHwPOkzvTiToZxyEP1WoxsqhAbx49OUpjXYHY4ScCAjVUz
gixgRrTzi09YrXA9wbIdr5UYggQhFqOL8ksBRtsV5/9NF2+gwdua5RMARA3aOint+ZqfsLuLXkEi
O6GQUfkctAhLmonx9tUm0O8/ryYodb/A0Lg3ettB0lAY97KRuSdvNh+8e3HSXZWX4DlK6JSUcffr
Pb4oYb+ekf/79HpOr6Hsxxgs24MjMoaUdqZ/h20e6tgCcE5p+5/C4xLeRv/JKlPhmuMnDyzlBkUR
NEVQdyP1M8Rp9KsHGYWmFb9Vz2j7DBmq4wmLBr3oPe5p0b03ZWSBJlHMYFOMTMASXJW38sQGJWKv
pHRTJNAKgseFNmy8oCZtX173qGH+9/KyZqyweak1WquQGmqmdBa87JzWeS1gLLmLWaS+Buag2FVM
fRYA3b/uxKIFEEwkQ2Af1Ppe1MEjJu6wZCC8mUBHqXhDrbAjz1wTm0Q+wELmXXh/VqomScEw3lfl
luixDts1A1tORDxDIaG8uItH//GeNr95Mz5n3Kh7m3RLH3Npe1loBd/c3Tws1j5eoJH0lTRuyD/n
cYuFpo61CEo/la4Li7LLmv5+DhIQ7oJ+40txDX0g9wZ7i3nAf6qb6fc9ur2DS71SimGKO7WfL2o7
+LzGf06xdj74XqcPK06/odyF4sKo4WcZhdWKd1DgIuflCs5LsJ0a/NbSOC7K4T2L7q1vFwFp3MdC
Dxi5LcMM/VvSB6JgAh2Z10kfZ9k/KnoKu9RlgBAyb0BA5JViVT/s6v7i2vq6xcswL1tgX/hw1OpU
BRlyZ8JRkV8MMHNR1m3SR31x8ZXrtLCH5XeoRvxOum4WOjOpRu4mHFHqIdoQiKTHnXYpR/j9Q6r5
fMLPvpn1r0l3o0YKZl/+u+O/n6BYndx7meEVm5mO9pMbaLT6DCN88oqIEcxq9JVgwkUPJ4ZqdU3j
vBcb+fTawX5P/Fizy9ayg28a2bgiql5HZ4ivsuciv2y1Nzoz52WOsu7qoc2rZtK1g32LU8dSV2ke
d2+D9se8hzc8/Wz/ibXddXC/z4x68bwua44yaVxxIO8MFN239+yb433uP/Lwnm0LoPU8X39LX0+j
/fpuhnaNarP/srwi8193L638z9svcDUGQWlPe/XH/IQsbXuW+s573BhDrfZMfZTgwI49Ph7iwOi9
cV7MX18c0OKGWUkkcpcdXPWy+78K5/j9zLCjFNko7a1spBeQ0153vxPgjV66hh3StSxPTwP/oqdf
6qGJb+zT72IpckNRjAGjJr5o8adGuGslswQf0Zoj1Bs/RmR7MQ0RrLJ0hxgDHetz9vUvxjAuPv7W
7ffepWHijcqKQ3KHs5x20lsOsuxg7A4r1YJjg84/C9DLYXDM/F0o09SHkJVQQPumyFYos+ssOFHs
FNXOfqHR9nonhFIXBLviRL7Ve0GR/mtffTu6YXr0UX3UOjRPbU45WPrDmN8g8FG11Pl3twcPC49H
JWx7jHJcG9za/sWSsSFJkQYeGxM+TK4pbk1thCskAw7isgOt2O5GZAsog8Rpvl6FArh2bUheCPLi
zlw8SreZ+wENPzdV8O649o6FuVxTIFBUI+pWuj5tJs5LHu1rL/761c2rsdbHeEvxvyqZCguWCazY
vofe3ddu8WfY6mFqBnqAdwnWHQqmdvRMyAdA9AUb3+5fWi8rJkZsU0RdavzInUPRDF+JhPKlryHo
+eE+p6u1fJJE4xaNx257f+0qe1ibsOiTz7oQe12TWvXz+Hl2grYzkA36hgEOpQd5Is++zup2YR3E
Fmb8dMscpZM1/L59NsPL7lIEspmrXhe2h/noL9iJ9uxW7FO2UJee5J/jfmzgahQYeG2SyvuOWPOU
9LcqDp9682SfZycXmv840+eqNu8OtOs40eZQ/BXZDEfWfpYlU/y0yuvuoxyeZpBznvu55n0j+fdl
fccR4O3XPOzWqVl8/1f+sjQUUmg8RxoiSWFK31SWjpx1QxbbNK5xqJ/grFbMQHa8B3fN9T68GiQU
Kp4FMwaqTcNHgg6xho6amZG49dN9o6xdZLqLRdULdQe5OCMiaHO3FIEMoCZkiQ4CQeySfPvKiSaN
yikFxPPrlNt2J9lYndapZsiMv78GL2UG72tEYXVp+9aG3U1j/aK3qzn1hLf1HHGHfyIIfq85aEYq
a6r8nfODbLEAgHODz7x5uvfgaf2FZrWrK5CXzu7pXZHdAhxRRpKYFYCD0qUGUS8D6j1kUCFa9ICr
+OOZUZ/hCjViveUvbgaRWPeYxhRylxk7GIcaevcgUXQNl5q7/6Fo5MM0rIGRsfKLb57hvhcvdlAq
yYB6jrwRc/ClHiRVBG+ukiMHvOmbjMJywqOFff9AT8j5gq2VX6hv7iHHqSiFhCAuOLpnYcryRVL6
hBxrRhpDnD2fN8MnSAvuobMLsL/DpiDxvZB3RgLZrkuqAG+MQsrcSJGa+mlMjXCbUCDcwxTfNnYz
xOKhRa7OFwbtCuWMdEs75wY3WSZlj8lnkUQ2zOCXu6kIpjsQo+UZ8zteC24KnR6DBy4zEoR2ZIDr
DXoyGFS2vh7wYe13w24oFAqDchvXRL/sJyeLBRNzi7Ml0zyFA0ETux39qakegYyioKXAvoq0uLvJ
8chnXO1rVz+ST3r8HN+b/ZwzP4LT7WNogoDuJ1d8QoT+8phS4uP4IM/mNWGveDCSR9qKi1It+SIn
Ca6UaokIBYoaKViJZoCUSjqey1mizbA0FuuU7J+CTcjLaXcUQtDoLCxPBrAd6M5ZMkJChtktuANv
tbtnKAvL7PI32XcQG5AMsKd2GXLPsAA8KicJ6DzRW8uPl09V74kNSd8KDF4v16TzEi8cOyr8YLi6
zKM4o0a+cczFfcjrhQjKsEv0uzfy9vY0Wz3Nv0ZyKmKwJqCTgAcsiCiJddeQwX8BvB2ZTFk1+KMl
2l3HtIQzx8LAVU+q1u29OHhzwgkfRODqMS1WDCfv494smRb09Vokc2XXzbbv5WdpuBqYXzeop48t
nAA83O7+Dfnp1ymwi5XnTaCD/NN3hNpixxHMY5B+dx2fkauNyoke8ZtZLah2/s7QoDDWvAfcxaAT
7aUSlkPkgMu6AU1zs65rnBuQQ93bD6oZo0x3eJM8fTqN3BHKUSyZtIOJY3vGYpXRJJ22OH/bbn26
RpzKdIe/NLo9Hb8kbJB4cg68LnOoHROQYRzs9ZVAEufJDtlX0KlwtTbEooI4PV7pjMWOSvKz2Y/J
asgcTgnJqdw7NyKX1p3S5a/8hDc8yYwMEVwkZFQxznhBAbYCX54GHgElF/B+Rl//xbX6TSjfztwZ
snWoWMct+TtUkbEV8IzSBBk2j5F5psKNkTsYMkQSF1ov16kPrYBL1IfaoZrba5yrzODTN9NQ9RhK
7qfPsP06l0hF88L3yaNwmzHf9pbLv0bvRTMy4DxyaflWHh3ds6iWz234VCZLAtAVMdMfstTAI6mY
gXyND/8yNPnOjlyTfPWzLBDJpTarZxrh6fd1WNUvAysie+Tdv/Ilfc/BXh3Kk+9ycvYAgKHwyhDS
SZZwu8TKImCE5GTj6horWK1Nu8MG/gqWT0zDZswHVnNGeSrD/Ibn3vC2te8MwL9ny6MyA958Z60d
Gtvl5z97B8E981a/ue9a3DLkSf5jTWe/5xSlAiY9f4v41dcn5kn5rSivsUgmzwa01/LqJnzcgssj
vFieQVJ5PdOZj+nsg5uzTanqNtfo9oxUDBGXNqs2seoUfKRCoDgE8ri53RSHZ+fKvScBYyrvP5SJ
9Qor07G/O73y+FyVrekV6zTRoPD01WLyvcZ60K4Jr8/t/m1aOO37YF4DDSxIwlVe+TD5DAwG3Etn
DYciZues+zihJrPqfWiL0y2hx9Ucah4xN6NR3ZQ44NKtaPKoW/80521yc3HMvZQcVJf5K3yRiEUC
CRYZsJpebk1ETRiOr+U6hftllOx2N79j0yt8Q7J07lBn+g9ibq7Ief1P0bhqfuNC1txPJ9/oF/ij
yO/NytM5uP7T1bHelV3CBvDGDBvbhd3VZ3OXNqRacbD31UekJPEtXwL6nR5YrShO0u2Ld1F3jG5C
GChffn4pHVUTjfsiCSAfsDXsvVPR9VCD6OjFHh/28qU67+r9XI/adgxwKZC1huO9Fj81L8uxU1Mw
onp9oux67sA+qgkRV0OwoCf+y5P1Gvuk57+WI+tt2sAusV1bHzcExmfh5UKJ+sjPWT3OHt7++UtW
E5e1BUDIv15vO/sqIoTin7kq+Jz3yADYz3vCtSdTZVVuKi6F0ByXhY0m+f0RnGDQYhzilrVbPYZJ
YCTg0viL3eigAkJ1mbBIfuEN/IpIEmj3MaQfAXSNVAM6S7agtmSd3lQrnEfeSM6oY+CIRxxcBXJ5
eZyX0TadqzQmqfbcw9p9dKJDWVGfoWlFS457vEcfBSPGMrx3Pdta23SSH4OES4RiMAPIB/2EcreF
DYk687ahN2NDq8RJkr6R09QTINKk8OEZ0UxhHZmKHmxzh6nidkzcapwUux+kHwUX475wb8n4R5qw
57fbTlSYEEYWJizSjwFtBjweVCEnnR7+jx6qsaiLiRMFs07xanbbeivyzAQ6C44XQr9rNW+QmvSs
0SCXV16QNrF2NFMqjmn92r903Lznodb+THvFCBv88/0KKHtDf+1Zn4mR+NU16MFbwnsY0tSz6gNI
JaGiBB2oPRzT2Bmc1F5dUhDqzHTqEgnc3Ss6zsSKH6zL7h6zdpTih++bFAqkF9gNO7Vj5SjqtOhL
owo7aiDY9sjqGj/CHlBy4WX+xSth3blL0uUoiHL3OmEqvz6CudWU6+yH/r4Yari6R8WiXs1B27Id
VR6o+4ykExyM3bQ3Uqqw6PjqKC9CSoZDF7s3L0Gl9xLT9A57WWB0OZzuVRKpbkSeNaI5tOH5+w3Y
73VqiH0TkXxEee2sM64Ourfbx3l0LHGOhy1JHDlCr6PZxbnWu+A1y10pR0j5TzsALXYMbsU5PlT3
8m9io3JtBN4+pHSPMt6zE+huI+5IowKfKZSRGPyQlvaPpKm/eJ3GJr6BvDKucELcjPmCLJ1TLDs3
oDUnwaIojXIgCOR7QblaVoty9FrhYs835r5m4qy7fCfua566Nzz4DzeyAvEmdD4jWm5MHjelg7NH
vAYrj6PYi1iStcph9wfy3rvAM9t73/1RrkXE/KQ+JjzLiTEs3aVA5Xx2Rkkf9HkQwfKDVr3dcCpA
mrYpJSirYg+hSvXSZISvel372OELjay8Bi3DhubU9X4iau0xw602Rji/QSOlBTkhICDM4M6Md1AP
2k2v6GbAZbiZcb053R4xgadMeIhq1S8MiUWJ3IDde3WdZ6dkiz3so6H8gV3mLphntD+8ioWACo6D
iKW4l+sAgNLEr8Nv2JwxHnHZekWMjfKJGoS2lLT2xErotqB725siUvoF/6lCDggr5BGEdrV+1v01
DKz0A+sT4OsvBxn8xs+3vv7v82/DHmBwzHb+LHyhlR6sycbuwXztrUDR/l3wvZni+UuVs74P7AMj
2quQYmmUiJ6BW8SwWm83mfvPZojjmZy9Y5ztaW9k04w2TRFWz2lxgQr13LNyo/Wf37reB9kYEOUe
H1y/x9ug3AJwuMFHRGvol42fh50yzEc8oJW2acEfkk9ozy2es1v+Zi9vyXvkZ+ZGE6QWX8xizlzv
X7yfjwn+Xz5fTN7+lTKeoyCWRMqcTIs2UvZ/quor/ItwjyG+v9sB/5jnCk12DyQY9iBWuTKJepih
rV++Zgs3Q0n8IsHxmjjGy/ACyqIRQHT3QZmwc/bzRzj6KvGOgKWeI1GETZBBEvl5HNB59hrnuA/f
nbiL2ksLd02+Ik6uDzKiuk/P5sghiTdCGEUBjRsdHtSZcw+Sypns8nnppG6wTGaT/i0iK+rKOvA4
/NyH30B0vvp6N2H1Kr1jDRXL+az3zyF6m65fcbFv8obg/ax/EsvFhItbIDSBqk9iLm0wcve63TVD
1o6Pb8ADvrk7bG2hDzLbYur5PiWtt2OWq5ip1PJjkx7Nxg90omxMH5GsOvflf39Mc7CfEbpJTiLR
A5LBqIc9tstU7vanDT4GQgHjH6kZQi4Svprqlus765W53vEYdUIYAdXgAmGl1U6Ig//LbaQ+xNHF
ScgffLsDrEPDRUvyNP7E0NjQLrK5HMVcwFubuzeVgm8vBvsDhDn4MKwJ0hd9/vvp/LutTQSnL1RK
TYVF58MpDw+iPu8nCPu4dbaepFE85g2nh8AESeXfGQSiME4+WJeXuyMRQz/ZfFfPxU0AQRNpmiyv
N17NR/zfdoTP8mfJ+giiyMuntxbUsTCOO5M/2oUQNhan2RqyPi9nIYaArbBuiAamcQ1cDKsRUpcx
7fT18VqJivdi/cYelGYvKvbEEcZoZwlQnvFJkc5s4UDlC2vojaXMT/Gv51yWL/9nYHgiB4a1taa3
/sLx8uvtBpAi09WbPhXEFmj+Pm1/VOuVvIw1LIrT9aeHs+2Qxh9bt6POniJ0IpcIpggWjzT3+3zX
WQevh7yVBfwCdAkLeucXOYY85zA67i7c4g64iCDlUFEKzJA5c4DUKCGoH4ZCW3w0DuJTZR7fC4En
6M56dGc5iYTmqvK6BWQkNR4FneFErCC6/nFnaWxtTKnP6Ns/4tiUU0C4Mrtwcafn/aKGXEPnR4iS
zK9L3c1sV+eeybIyxPLhw/br53x7lXqv/cJIvU4SVmRc+IoNAsrO1U05EfQV85gun1gO3PdIe90S
gzDAhM6IHCjz0AHt8nZG5qjnYriuPFX1XzZj31F7DggunRWLjnnlxjQ8Yw6qHoRa0yNZjgXLdjN8
w4ebzxB+bjNzG9QrOyhNR3N8Io/vQ2yh6T6u3rdgA/dQMXQ7SNepPntZ2EF6BPVjmm8ekRqyv45s
TM5lCvWc9p+n7ppg1wt6pa/lkxavp93xOdV0h+AoCF37WcvN3ly27zfDcLXMkAIiQn2736NKbxdo
iiRCkOjJ10nvzvK2+/xqkcL5lIar5up8y69dgzuH+a9COx3rtXuwbBb37Vd3ahATtvTU3cdF3wjq
EEes24qDYVSKj/5jdJ20A337jLuYsltTxe9gDuhqUbrAheE6Je8TTJ4TL5PymMRl/IjpaDvA7mh1
+OQkyqN7hlOmEVyWl1OXxSknrxWXlBlZgazObNzkXB27+EocP1Sqzn3RA42NlTESgvvARPhYulW/
dpppwRJWO7fQEuGAnwa87kDbcPVBN2w9FsyYWS6mLBevOT7CdoPVry8XduXCL0FzNKdsJ1G9ItZO
Fin/65GsMTVj0R8mh87LbYi2vv50QxJGz/vQnij8wVg8Zt2KYFuR7P6GTxlxsLn8Po6KZ26yScoa
BfvwAtqnAlNQPz7cczEymFugR651zLwe/G2pyf+Ihmn/DeuF7Dx2m9fYiu/eZfns28fLxHyTZZSE
WWj1LQClUbniohdaVLuapx5YU3e1w/thGSdPsl8Ndd/iYee+LjfiNJvutDoSuujfB9kQj/vS06Hu
EU/rP1nmpypMypy6FpLD0JjB+OwXg5TwjP00G2mJk3rVQPHpTjJbFX+OrnNPtWzPe2NyqzbyuO3j
8vZ7CdpBJ2qmT8Jm2x/l35PHLc++Q9LS/VRtIUVYDiNn9I1epPq5pauwI5hu5jdRFX1D27+FmeXT
27nuPQsh+ugZ3Y/FpkdByMmJg8ycLqJfRbcwXTwjw++5e6+h1QUsN6qi+4BkmylPadUwDBEYhMao
Rrj0df6p/RYLEpS3TpbhwO/S5p5ZDrUNtXgeFJCFj1fvEkjMx3c5Mc8YgQAQ9KHS9hJQbsbwOjm2
U2Ejj1ICmst1Mh8ZgbJ3ssINylFngLWuTh1KAZF6T9l4B58/tx9sK9n5L5VHYdGNiahtA0XzynND
wviFwytqtpjNg/HzQEhJlTd9+DRTIhTEYp404zD1ggm5uYyEkbcH0yU52JXVHeMGUQyhuUrZOqTN
GMVjlwO+k/d9VmfEwwOW9L8Pg4l4dmO4Y1iiQj8jTx51ZcUyHq/gaHEsnUH5ng34BjaJGUMRSz1k
jUlQw0mieY2A3zlQefURR8RQB/9Ec14aZx76zbNcAT46cF2RoA8QU/QQjx53O4SljaenLqG5+s3P
xlfMz4hW348TbyuKB2HPb8f0i4EltNhCKssL2jR+Ou7EOoQQwFhBLCxna4fivR3x2T8/PEJZI9/u
z8+OeSh2uT2HGoAjKA6qSGvQbGBmM8AJeD3gi1A2YSJyhVTKi2e4AiMKKa3FfZyjuAqrDwnqnxfM
aDSYDWax8NbyQEWCSa+4/a14lvBW+c647mN8CNWWrY+tvCEVEbCH3Rb+lctGyecYoh8SWjVwX6iP
VA7SIsLkFaphE5gIQWOT5NB2gqf3RB9x7h6vB+s2GOBgg39NhQGKGpq0JlbQqhhvr7idevCLTpQK
KGxK/xl0FkL8XZf+WkdLhql9wjtWIjv6TtYUqvyRfRTvGM2zGY+DEQ+O5FjEeqI3AniYiJom8bQt
EKivTZVAGYo1Po09SJUQHGv+J4QvIXmy4XfQLLoHyAIFYwW3Clr7Mtiu3HUOKQzPodm5oLUtean3
EJJQKIUbIwrbNvBu93w+4ZyKIMDyqU35ReAG8KXkF1aBtjBQcT/8z0yldQgvHUfV/o2+MynfBDkS
j+p/oB0ldcC2xvKQH+icvAd4N1aNxKurpEO1A7TjHPk/3yiZfTrubfV+zrP3Snsv8GzSB81PR3yD
Lu4J23IlInS+j6DAXTN9Olt8puCsPfyTNoUjBlv9GbzisuJJ/1AlwQk1ZymrInsIbrf92+Gv5AMC
AVE4VEOQuoUaN17np8DptovFSuF9p2sIGqz4dx7zYoGMxyDThM5E2AG2ZvzAt53hHq1NRaiISRl6
CVi2WDYQ/QEtVVjElxC1LmGcFGPMrQs2HeeIEb1n1LMURT7nOK/F7W/MM+dZn2YnIQDbjHNGORws
70y1FS3GY3HJYOq2oUlaMHxBvufDfIOZxSqINlsiY+i7iR4bcr8MC2pKeN8rE3DdIgni4zW+xYc8
z8Vai2+s/6NPkI7xh3U3xshckBPjvIJOiDMmZpG3YR3Q/WeNhVc0HW5e3m3YndCmwgBSX5i88wBu
zz/JgErHXUiURsjpj2ZbxS8CrWro1YCeZ9sHWbB0RwitIoM6We4nkilFX1iZPZbauTp0f/aTxzA9
GLeQcLI0SXm8hzGwOIlS+fYyUL0D8iNr86VFkQf4KsDE3D/wf1SmiTj64P/xe/n9RHb/FSULE87Y
9o2C5R1hQYMDGw4xaFWPMMrG0A+Zm0KwfyAKdKX5YAWd9aFymftA9DIjbouIaIeHq1vONa6wB/Q0
IHS/SxFAJ/PhpWBdXYwXaLvkICYn6ZVQCZDmQIe1mV+idnw7+X5xKJNwS08iOwE+v/ud9Vv6XBok
yoiOk/kVsgtnBGanWW6ej2F78Qze8FYsYm3kLz0CrMPMCOyJ1I6cgWAUwmW4bmEfjuyXq3Caqf61
neFl2gv2gPELlYIMDfQkczpD8wtS7N6p5rtODQWTnkrlFeQ9QR6MksiS3eve7/xDSvsA+w2rfz06
FFeSHdI+UmxkCXdYl252pGim/kFFicWPHiZjWQ2NaXdeYhw37RSAaqJyeBEsuUxXT5Qv2OedrpA2
OWXcgVshIouaVp2Zq/0qSYP8bK26u+9UwQwH+gL0KoicAfEu3wUL4KbcvAbpSuMQOS1BX5gAGu7L
V7518b8XGmsOQCCWKbSbIa1yIqErj4IIsyplaHsER1xn+sCwhjxems6QOguJu8Um+XOExNOJbtYM
ihCeIfRhYauf7KmhBVdMszDBWKLgBzkGzQEr+ZDkS961N4PXGoxfqeeueFmIXsANjtGJVIAq9l+o
O8TqFcGWB40Dkwo8+WgOHxW2PnOqTD+0fnfSnFXOdF9QKqwko7hq3ddCbVCDozyf0Q8076M9Lt5Y
sz/7dATv17C4jFQ6e01cV1sEkNovZCnhgOETDNbpEytC93KYRnc1Mn98mqorF/z+PlvF9XRM7yuD
Vwk3M52b/6CD5lZIeOEDdSeiYywGb8tuEO8H9NMv4/dlSTTu7TnWjVhBF3zrq9/tExaQzlHt4ucg
bWxLL6IT6Yx+SLb9wH03YrUbVvzXr1fkEIACdEaWfjA7/S4y5TvcJ2D4/rfrXRmVHIOhe+zLgVX/
9lReA9KQz2gPBvO5T2sWsrJvUzr9R9KZbSmKbGH4iVhLRARumQfnWW9YaZoC4gAy6tP3F9WrTldV
98lMFYiIvf/9D+221c863sHfxstX7UZxn4F4QJ9O/lNM3gAEsnnDlVHxaiKcSLlgybBT05TwkBAP
ry/TNLx/vBhbBMxCIZy/iS79pVWL35MstbqwAqo29k1K8PXQ+pI69fu9aF34vtl3bYKdOPT0Lzw6
lTHas9hW+uZOVlu7lOT1AA+K+PB9TbXSL8g3BupmAEXaLfTcTHI61O/zBvfvtfoOv41f54CyKXb7
tOafD4AlLUed2kNOOTBqVyJaJ9Yn788fjR6IES7c9ErSvK8dHToZlSfvcE7rggs3XsS6HOKHsPu6
PPotXJpZLE1aA41hTaMNVARFfDAiGH4xmnIIp7P+yMqMbtNuuNVaP+38IfmtNFtzPtujdKDKqsw8
WsnP4cNe70A6ahOSo1p33uDuF+5ZZtz7xRihsSBH1cyhUuB7qL7e65yPQ0VzRuSwOF3pseziob9k
7gC/iXC6cXvKR157A/8ovNFtiS5ivMI60odpmNnE7BVbtMv9FOaDp+7CdoyY1sO592s/mpki8ySc
St2lBni8sCHza0zeC/w36L9YouW8rKZDI2hX4z3sbiq679+gZjjf/oHTQjatG5tpTQbxEwUG4mqf
Scim/iWSB+t19R0k9KiQNFQHfA2QYfiaEWRdyiFW5C+IY/yn19e/Kxi5RyPK1bKaMK4anrQhsmsS
rUHKdILh9ICUKaMpwRZUI4YKamnzduRovVup3HQTE42UPBgIqarH8mqT8N84KQYB6KavztUHqze9
qzrL1ODNYA5j8PGMOpG3CTAvv239WlwyztDL5+czmDeCV29JZ9kkuhSaHSjjnDycFx0gDzx8gT98
7lu3Bn/s66j7AJkDCSjvdZDTMfjvebv+IDw3X1+qyOdo0qs0pIwDoHLRuaFXzEN1XsehjqAT9OWa
6DaxuNndH8CR+bjYnQBCiplPL5zex1/z0rLHt8u8WXz6yUNlpMfmr12eksmzv1Ny5jolhg0YQ4x/
Kxm0K6knBRPQx04zO9pO+HqN+SIVQ59mjSv2EJj3MbxnsSH/cz2AxfM8Jf2YgAMSCDH0GBGNuLxt
wVgY/iV7eZ1ONPYu2e4Pw3r1EaNiQFoPijzwJh9kSAiTYTZv4MmxV/647ci6c+grbsDVq5SohP8i
WV/JYpySwoA9bwLp/N2c75l96od23jKpZjjZ8RRb2FFkefh8+8Ml5/LjdniM3KHCaBu3goetyfa9
xbG0pOugMkAd4+vRczfucYsLJSreOuzJXN32+uxOOPobpzkrIcL65ZDcR0yc5DQw5Nej3NUwH2Ps
xTMI3CVRzd1AARb6eQuHWy3cx3fXp4GRX5rGebK5XM3ml2Z3pNh7arSmLm2Cp5PXvIclxGnKc/yd
85dbZyvTu2aWqOckKH6e5PQmAcCbJBwM3bwPvoU/Hlsb/gUBzIb2OzHz7U0ILSzoh0PF+T4iTbO4
IGFLTQmuX3GpiREqdigMcKhjID1F+6JWiNDl0bQunM/I1uqZJtBOxXzKjvI1R2u+tOyiNyas+JYD
7H7dLInQ9DNPH4FqF8tJ/fVfk+HvTOnsViJVg5k9ZNOWY+qzFq7ellJsb52TjHxjZPMXgSg3n1+w
vEbiJN0nSFxIIhG0ftPvs7CJcbIuVtV3f6vdO03a7n4PJG8Maon8lmvzUChkQRWSqda4ZM6z6eeW
EmmQ7fIoZaG+Vo1ANuRX8GZqKlutsZE0U4Ys9/RlBCIvu6EaQoyQWsO5upyo9/XzdWW2/zXW8mDK
49d83PsOw+NfUgYZ9ZA6Mg7u8HewU8QXZQRPNqjiaYk3yjgqy6kUL4aIuPRiM+qiYeXUDgGMs5IK
0Fp0ByMP5dRSQXwMAYAMSWPNka4jSdRCqYCWSUB1W1nlNIX8CXf8SUtlwdrNsEgM8pjTVvE+p1Fp
imGFoRGyYd7HocGSNvoJdz5g69AKpLhB+Rc8li1Bq++R9T4+QpmvtDftJVCi1xRoRzXMuxKk5zt2
J3nM2AODjL1C/KG+a252N7K7W6Rx325O1QnEZrieUPr8JJdCtATsBe+7UwAKg5YSYJvhOW9VFOC6
xck6jd1h8EUR8vQHsqsycuYeeHrubF6lWYPd7qsXRq0N0ohtv1yMGYLKS8ZeX+zp30gErspJLkSY
ZAOyXW7oKrSlNBJhyNrbxdEk0Xx+72k8YI1U0rwZWbi3JUCjgrSOBuJzO44Hq4SQxRRImLrfDRNI
PClBEp2NYkNkto8zDqwpnIzv2L41W8OwEuiiylypTO+L2HBXX/v2h2cMjwic5KuJnO3lW9hikEPV
cTvA521E8ex/FmMK70UCUS45phVnfbaQRl6RuWzr+R9SiJYV+TcGJ1TWPVFynUWG9huByMsGF1NP
w9vNKuMp3ZwiHiev+n39vhO+KwU5Bne7zSq6PgITgCyC5xneGRJ9KEtMu8mNLU/FubhP5Th66m5F
7O5m32NcCF44g2UzKubjfJItYmbwbeZkjVcYs54+wcrxIOYZQ3g916ZvYH3ZHm0qFH8J5MoBHBbQ
r7HE+J2p4Cg0hjRlkDQUX32Fwzbg1sZBH21EFjeI9jNoaedG0zIGE3wD5YzsiqaNSBCJ8eIsVxcd
+gheVSGIcrgZwsw2wrr4LamBuuGV0FDdAxPk4nJbRhd1lU1X5bSA3wuVLUyc2/pFxa8BZ8fQ4fDb
RW/RRhOCH0a/Az1QufkLaM0yGN53gaS/cj+Vn7Xet4ia2IvLubL77gq8E+E965BjLSq/poVBA7mI
8O2sCaWPI3bGyQOgmmqvcgbzvAoxu2T56gcWiPZejB+u9ECQxXZosQexDcLlab7UiGa6uq8YRIx9
KWX4Uv91tWmX/kdzCbuJQQob16AiVRZRY/Vvh8xi+B0cl5TcRLo8hkyN4bfBZHJ6L4ToCcEVmSQq
8te+CqP6wKl02EXr91+8EiRSWkmWnQUhZHHqsLTtnEN7mKrwL/CGaLWAaokbDNMMk26I8Rxp8jIm
HLryAQE/eZBymG4KenZTO7S06avN5rlmFxotxoSzouDqrIAfVnG+2h9tVkKw/dCwI26zp/XkPkRy
6TKzetQT/W4bkG2tViKylV1bWuRrCL5XylSGaf51y9R9gAXO90hZpQljLCD0CTQnhpKHA8WW3R77
BULYVKIblRff5yQeWHcJJthMx8FXsvWhg/BFyHMRTueqR6mha6KOKQ5SaVMPFvH0TZsTGMWSiTHV
bipN5coZfXGRm9B8tG4+I5YGrO5OQRHaBYg/ykx1g839uv7To8+Em0m/dZ9RNHR3t3sHbDXla64z
ooEROnRL17r/SdV8ef8j+9ki+QP4rD+OFO/tGn5yHWgWDTaoI4bNb8fYZpI7HOMxAppqwUOnJYo+
wVu3x6md+tZ7h08OgZGrjPTgCRs686dswlFSwNlbP3fYMpVBrDjVYYIY8PFx3wiP6E4KCNA4sFpc
Zrx2ybiKRgwUoVxcnsh+RKA1Fs69yItCB1pMhFm1382RZ4I7S+gJ/EgJSDrAS4PGclyEj/EUjR0+
M72F+oE5JceuM4SsLZTr2wIEKp8jzHvmsKRhdxPJvaU/HZ1fn78cL3x4T/at929p0G4x3x0UwJCV
fiqRyHy9ulhpqf8+YTw6Vrfa7XpTDimi5uMXTYj+oJYjPciFH4lhO2aIaBEViEfGXDNmnLwD3dO1
IOujgfEzAiZgZxiEtyuXSjD3JrcdGa7O4+jE8/deZBm3lufgZviyrfH57jvScpI3KBdGB50PNISA
bO/1eUe+5zXBzFWxTO/VmSXjBlTkT7zo8BhJvyJVPaTbnnwxEcP2Ils4ym404JTwoUt0c17BfB32
0BrwN0DjyCwRkhFO99OzG7BfuYTDTUES0d91kfLEhWn5kKw2CWAYp4U7qqJsTogVT5bG9y6HPnEl
+HJRPE6sH1BGvsWwqz07x+fzf+gTSXg87bYFXT9nVgBeA5dv7a8xH5wNcejwUawgYyNmZfvGyhBl
q4fVJj8ezH0N6xrNgFUjmYRko6E6/dPG7nfsGl/2/KB4hgMGLrCJUqC+Lxyo+16N11yckYa7NHH1
JWxXa7ySA9YazRhjgdVgD/98yR4NphkWpy1f8JncDPZRAaYW2Ot8zo9zlrqDmYywoMaqhSUumpLD
OIQwqO++hX3u1/Ni88CynP3zFwH8GlPSpbHhTX8xf+zM6DB13xfjwNCV7xx6EQLlsRM9dtNouOKR
Z7DCdYOIDet1n7gRTsgTe8oAFrt4Dm7ytmAuhbxs+NrjSWBD46j3UKjhegCdmMl+SK82tb9rptBD
VjA9gjl7pMzfcNj6sRj86NOU3gfovrNJnEtgD0nwFZGPIcGZPH/ltY6IE6CxAhWJYBzeVKxuAZoG
y9FUOJePbkzHNAetpWQydERxSX8zJScCU9zOqju/OSNszr2asa+Ukyd0frP5bNFQXiEX8r0kWVbW
mk00jM84E+vmmox5DLIXfkG0tBFcrUTD6u/+h51JBGahWiX+/FE+YA3SWHbkStQoLbFdwA9wzhgI
AIcfGyz94Tkl1BVBKeLYdEkDfiWGOnZ6tteoTN3hijP6eHlhf0eEBKN+MCFQxA7iCB5JZzHn8pnq
4BCGyR3lcG6hUeTDceuxoDniqxpabPeXFBsqvCyA3b30pCP7NwvFRVui5c4D8hsaxmR9hZG0wiNp
DUSyzkr8wvBpjzQeohVWKt5FO+KMyVAG2vyycXogdMGXXK+vDawMHFWFa7SIH31mvJ2P4b6ta4iM
B78M1dcIZrO3R8oEnu5//hoXNGKrO08OGRzihEYpSk/at/9cVjGeKrwM1M4yAhB7H++PmKrF01e3
KYgSI6Mz73INWI1yeRbDXocZGuCMDRHknwQUmKPHDA0ZA8rTeW6zNAOIjtJO3ANMNEG7r7dlY7iY
xl3Sbcmcb80Dz+tc9dVSeAUMhMc7TuDiBlLK8iMIX2QogvdFwjBQ2A8DYl/5Q/jC4xsKj4rCWhgj
FEvGaJDgEMOEkM7IfbEt5J9C1dKRAoBZq5gQAosagRh+aTjC4/tCFOS/I0PSsJCBw8rXMNWKjDET
TRVhPjB8/plgeSw9Xc1+6BuD70v/hOUjl8gIuPAnNJ+5lxjL4fk1N0T6bQo2f33RAThgCqM3NqSX
MZ+AN4MqcnRGDzI+o5iaMoi6bxl0MuR6W+pmPJxjfnJrpmBOOqo0s2/JpllqI5vMdOoANOSYFPNw
/0uvW9+2ywoYGSoHDn6piyoPyEq38sGWlpe9W38j5jO1f/xehvq4QwoJChp57gW/xPifJz+zP3vU
v/UWgdiIkW2eTFhjD53HliEhYI+9lPvw2xGcwtALcRd9v+3XN/tCDYrZ5wB/l7e5zVVWpLrRdluu
SIioBJoODCtgZiaa5Gmv+U7YNzyoLdkywN08XxI8bW6xSgXICjITdSu/f2LdHMB8D1XD6ni/Jk6W
yfzCM4+x2r9Pc6Ux5j3Ml8oxxWxBUJcAyNe0Sj2faq11GGy6XwSJDGtVf0xHNg8ZDnfA/b4w9Rv5
qBwaZxCzIuqlAbV8zfQDJR2NG46U9FCCEYWFOgYYIjG7Q4SnojqAbp+4ZGej3WDCJa6fSLfm+q/W
YufjeUV8at+FPH8oWcWJXEvBlyK+Dg7253wVSXkUx1sh+sBdEK5m0ZDAAZSE1OEWDksHUROoG5AF
Yzq8l6FekwUFz+wVMgfNYH2/WWb5tNI2FZXv2MFxZrl7qhjNOcoGRxONY/VVQ/XouG5+o3rXKroo
AXVpusD3bPUB078Jos9tehdfEwqIIRS7mfAFVW2qT7HBO7vBCRmTwlTiwgkvZsViqK88+TIG/Y4O
syRz2WhTR6iz2Vw/UYeVSIaRHQ/6dveKIQzsyhf+MQRaLW28p/2QDd3fzizaiyNiH8dnYOtfYrBN
SOPidRsAZmkCPveVITzyHD+fk1e90J1XjAmaMsASj3WntkG3Z+mzkQiRMYMPfABV+nTe7FJVF4k9
FBvVO7moCxl4d+SpQRmB4ItPQE5sLUMNANLEmzPmXPJK46gE2fjfDoNZKBMTwJc1JgmwwxhRcH0Q
tHOD6AZreBfB0CdTblAECso5/RspPyqYCRRampYBByhea0L9vMT39h9FDGiAb/PuP0+CbWbZ8QdD
pxjSjcUmvlSRyL64pqQgLITd5NQnZZFA+vwN1xNR6ZMfSFrSlxqM4nDvLICmMNOULQtB31WV2Dx5
JlkLMjR8kRbw9gTqWJ2vzCqok7hAT57UO/8sJZvGBF9exJWWsKoxbR4NyBy4VTIYLDl/UWOy5Iph
gN4uDpSf+/fHQAHbrRAFPdvJjaRIa1tba6aE1vK+FXtWPVvm7BO+vkfjD7QGgcNI/awxt7LipSoz
Yg2aIHMPoQVlQo+jP6Hmn9UbE2dncIpeUdoua6Iz9HI9kLdMDvF03zfm7o0traWiF5j+4wR2uOoO
sXcmZCpeCNspXYV1Jy/E6MwuYg5rgHb6S5qPFgveiouQsCMwH004lV9qUJxe+ZHtAQi2OGE8oKK7
H89SeWAlTD3g+Ov2Y4GoccrgFfiAsCcODkJIq3Ulm6MW7ZBbIlQDpoIe/diPkONMmJtKHwavRTiO
nqeyBNvXI35WS8GRzTlmcAL5ELg7zc5a8PSsaiAEmxVwKNrcCbuK4dGK4x5EIiDyQ8wK71t9pR75
KLnustsNZ2RHcQ1ArCFQDIJ8dt+gkIcXwMae2C0+9xeykmd1oHvCFCoPsx9sYJb6kqTbFM7hw4Hk
Qurfa/f4yVaPVTVrL+UYfuknQ5TO/ui0wROaRobExASxYfpSMlTHC/dQVmZRO7caqwH8DUh2pm+G
6w+m35VWgoEPFDcMkA/ayMklJ0P1o1jPd3CLp7A2eejN+qzO0vN4o08GUGAaN+do+QFs0dcN6mso
YeE35P8ZiUZvp3EJ4oimBQY1mrvnDrPO6HaW38A4KrJ38j7s2zndG9bnYoDBolhC8gPzRMi/Ew90
5fkPB0znd7dAKUo6duK/fvIfhWYaohTVjz1eFbB0fXyH5s31wXsew5WttOiFvx/SDthRFNkPh8t1
R8m0qa6jL9bJ2nxEQpViF3PZbyODSE4I75DtebIh+OXT5uZ0eA/zibcJquU/EHnOtnV2CgYjezVa
/DZwvXZw1+Z76fTcKctipy1LeyzgL/Tu5heGUQ4DLvN+XwEeFH5DHX5fgdM6NGYBlME5bDY7OQFc
Jo6QC/DRerPcgvEGOMEPkhDmHQp+hkT67m9FoLSZIRhBKvE8YsajhN/aeS4Ut6MtIoUYfjH8Z9je
8HYuHC2cFrGl2U/ZhdWr1Kyg4Yyacaq2sIb+OY2VEJdJKp2g5Vgw2GD0R5Cy3cHCIivooO/OFWRm
on6vgvScBlCekjNuUeIMqjCMgapFWc7pOzCXlInUVBKbD8cNmTIePk13m1EmQMTvc/Isl4LfDSK7
AUax9N2cfHMAktMp3tGiWMXIei5ObrXcQEdnLU+DhWZ5jdteycvQ8e0jp3HxufwZSG6BGrlYsR20
YMkujyygKyKPJZSE84ahU2Z+plBz1wdb8NfP0xM5voKWxoEE6Qwm02E6bwN3+i+hKAJIuIhUpPuJ
1owK2aZAvV4Ioo7ynSAI6XkIK4+RrBD3DJdPju3N63zhnKQ2Fr9RBonjFr9FXDTWnM3PKfu/NNG/
5pIGuktMkiI4ICkg9hGvBK+mPvJu6LQuVPnQa8orv+GJ5ZMsQR6Hddm9PrhcTQ8y3DOUTaSlRxf8
HagymSjvyLAXQeBMmtko3Hu3RgwAZoWSB0bqCjIGlznPkB6NnE0KX2Rgb4SLU7ZkdhKkdky6PUY8
dSRZH5JkOVHt5jb7N1kAojizvah+P/L588AF2XzRy+EeCXiLlS6cxtp6PaJdzlTBBBEbr8r7NKaH
jjCUZnNPrgcgMMZM1e7EDW0XeQTLPehNMxDWY6u/9kz0XDkFzadNBY3D6kGyBp3FxIeLeWxxB3Dv
EYCkvWKcwKZyN8f2b+aRCr2XLGm1CuJFAs5fTave3Hz5GfoNWcg4ePt/n8sXooRza9zanOgC/EBj
YmuWYa0YMEM1hmk9FUEugQqUK56M++Z0ejhsLOuN1robxge5X5on6NBUZuYdwRdjRo/ra8z1zsbY
iqcASA6YE7GXtXMPXPRqdZKRDMVwsT4hg24mrYx77TcRD2a33CkXTF1hnlBeU9dEyJWrM1NpQrIU
ofjizPM2gHDcFMBmPtnAXPU+Vf/+NU2Z9/QF77dnZvKytNu8ly12BmansRUE92Ym79mNIVnzrcwd
EsedP49wE3EsZIlju4d1jYvUJABWnp1k+xVuFBl+NYCfI6ij6BJQbEFA5XZU7C7ilyFekCy09+J5
IflN97jx8YkB69TlJ8xZnyZ3UTP/4GMzl+ZOqk/eE+xpsfBOZyaMTG0hm9q7dOIDlcjWbjCDRskG
BAOaHWBx0lnz5xR7Kcb8ZrOc8+AeiNWSsG42p2ctQp7GxiPxDmOwJJPFunGx3QRqMpnCJs4vj4lk
3uF2+HVsrUAqeG3F18f8Uf19zfnDn0+1g7ARhkH7YeGm/GVwWpb+Encsu0IISpER2Y1zmsbhfPNY
BhsNTYQP45uuxL7bg+057Ugj4fjA1BLhJ1cAXV9rC0XfppyCpc9u4BKNiViy9/CKzA4h7BdRIC7R
SF60C6yg2x80HtpFrD1oBq8XmPdMiNkuqJwom6hGn38pfigWNmJWzWZviXyWKxFQVBQqjDICQse/
TndgTDQZuD9bWhwaUxtQPbw2+wxGLPYPLirtxJrN6sr9McItjgouOYD8p5BJVoxrL06mSCLo3egl
XepH/wI6pwuRLM8mbFph6qCiIENWT1dGSZnk1tqqZMrPm4fEsxAl9eUSP+0LFV0pO5B6r1KArLSA
pPsv86WyFbSwuGq3jmDNgVmDPM5wHaVSQ5AhrGupmS6ALaws1oPIYx58AiWbwBf+Jyi54XpiZmdy
BAesOHXOQWY/KMnvXOPKj2gCVsC7MMHwmWTqQgAq8hLwRKn3lpcKAKvChMS5GiJRLOZUKgRjCmd6
xhP/vtR7ZS68OjcHlVmwQz8oRuNiTZ3ZbP4RXOnBkRI94VhS3eLfC8oSqhtMdickjyEz5mfR9jSQ
VdfpidIbvXHdb9avOZMN5zkTLtG8i+u1PLPLdyQHtFOj91DlzdfFdGnYMnkNJL0JVbJ/FTEWH9Ad
jhC4l/+fo7e/f9ReoBHRgtKi8HwUS37m3ROhWc3LptTHZZmX663jcYvLskh4DN+mNanwCKY9hTC4
fsxxu4XeWd9taJ6fRfe7P94gZgrDmeMrMPc0R1S7qvWbWXuiAAg3Dv704OExfVoBpPq/nL3M/thE
HS7NtsCwkwacw4A0r7FImVyTPPPAqgSbTh7iKQ24IRpKnEa+QAMU62CJCZM/DO6e6AWxxAA4egt/
LHT0/7xNfuSfny1YDn6QeKGi4q45Mo9XhgtDBwzApKHmdzQ+zfyn2eggXkgYuejYKSQHY4dpAkcg
+AxWWUzWzLRYAXUwRAGGEW0t+eLjdgGVEY4bBDxYsg1qqJgeBi8BOvWO99Xsx0Bb6D5EZtxwP+bz
QG4DeFFvNmf6GF8Mih+SZ+SoAxjh40O9ztaASh9yGbgcZW4No342oGCAGQIUky4xrNgCtRNykQgw
qp02PESLocugl6ngm9sGSdgcMOH67JXjJ9JXrz1TACgA91k60+cg5QnOTY0/mslrLcCP6FQRiHJb
kgvB5X3RLAMKdwF0guoCVQlzbLZwLslr0c2HUXKorR4L7U+ghfmiWA1a87XRwvfqE2SthdlWaxUK
5mYw3KWdAUHuGLuxbDp5UC5uGrZIhhf/Dtzn18pTZ/DLBFpvrPtPfY3n2pLaXkPvT21BPc0JMkfT
Ol631wIEllGjmzLTrqg9ILKB27F148nPRo6stl584Xawk2gmep4UIbX5xDOltovzmGMx8750TZyZ
bNFjP3/7LRUhcQNju6qZhXmfNiKcoTbsAvucEacOpKbjc884lr/pTDmgiCSBfOZwzD6exnGFBwJw
ySu8y5aK3ciiZm53RvVqftzWSq+9X5+12au2uyP6FJi8rCjULmwXKSwXA7Xqof2KBhDT6Ogx17GI
3xes15r7++6hKbLOMV8V9kFwP8+qHCVDhycFLO9zTubsECpOBFB7l2Pi7CqMUkawnSbQPtjrFZxF
IQOOQ22hdrR+PBiomu3+5kBFoboccPqekfNM0IE1EXr9SGGu7KYTY8KkgtrJT7fAfMB7tL/KkZaF
n4KRAFOarzsgAgAuu7BM6WctA+F6xdET72NUXMy61thFUYA8zhSlvMfnL4Vk/ZmNb377xLnJ+zwj
GssUMBxGUe/IsD+e6F6tHqorzS8vXnp97zWl91YXQ+b8uvulSYqjpIZkX0tYX1Aipx+3GE7U9RtZ
Mto0ROB+Dr/DZGLZcexhQF0ys3Voy5BqMLkt6WKd4vBIXQyCX07L50DHEUC8ZDySr3pa2B+0rKzj
FXN4U3ahKAHxotvFQuzNzUABxvAD/htij4ffrTK/+VrVLl0ohxKKO53vj3RQeQObkor0ZVhQGyr7
1lrlz0ezWyaJqf3A+DQzhRUter1JvGRyUwd9MPgbTGX2nEH4XvdsN4d75j2Pd3wZvo78sN4Lfff5
KX+qXZn7CvqHxH5OZOxNmXW3KDMa5iwfJINzaa3hX2aYsDC/hxzG+vVtmPUvhDoUXrPqPEzYFaSo
/ZXW6QLd6hguyNtGEDy/Mwm/jpfDzk5m4+Xj5x4LX4HXT6tYXJ7HzEBE1IxM9axw0C5aTF17m3eW
PW1sPiYxirOZtH6IvIr4ZMzR7tEcC30MA0c+jOiM35PbBY3q5ek+vAoI1UmyyXAcUFRRqgN1eLGf
7tUZhAcYGu1ejjT/M0MfzI157IB7OIs76wyPwjE2FTjoHbDRaXfCGRkyq9P4mKENZ1U4XEKsa7i/
Q6w2Rt4Yk+nkXB9RUY/sIoop6UHfEOTRbmHrABECeMzr3+Zzl2yUJeSsoI7GxxudgNvM2skwfMyG
TLMdbV0jflmx/sw5hmPeK6yIDMTDDMS07t2U5mKCM4batKySdFGZEiCk3YTM2fi+RCygpllACu6N
HVRsBTuvE9PeIiw3PQpDh8BB1Fxsv/k/vJCdDWNFMeKdVWNkkxQa0VNdVLAgZuhz6LjfdAfsQrMc
6iMS67+29bHh5pSCj/dxX7v+UB8oefIz+3s42KPPxO9pDHLYbinSyrmMLZH3CGDt1JRS8MXernGK
YcZouKnCEGymFeGp6+81ueQHTpoh4orGvV3T1CUja6UsSiHdUQHKSxvBL7MAyvoNRDmJYTr3+FBc
0YegtIUQBd9a1Ec2/btyhJ8cMrN7oF3MnfrE572HinWbKSpKLBScWykYjwDc8Ip7eYPEK0wDvA7f
36/FWfHCnkdjdI4JwESK91+sC9Y9LjiyTZGhwTtE4S5YaK1Toq+IS9vw8sV7OT7jwdx5P0/sbDC0
2k7kq8TDOdwwyGZQ+ywWUK54wD1lCcUDw8EeqcBYPKG5gtOgmXxcZRkH9+gPs8cZ0s2eZ3afO90u
g1da6Gaz7WZvkKOZ4t5BS1q7nJXWXxbcZi+iwjrV4ZgcH7SQGQGOVBDbcYWGtdvT6QkD3SeKI4PT
/lgiHINmkDtGBxN3K70Ib28r4cBUUkTywNq3iHN6ykwTVLSA1bbiYkrcVmrmboIlp/2JyvlDOAHy
zxo/pZf9RSH4y4ijQe3fW6PBGkcgXJtILsI/S0PwrlsZ8D7CJwbL4Kx3vxpCtaYP+iP36uZcOgYR
FByYDn6/kAXtgQ5x10p3yQSjc0JdH+jauI84uTjS5TJcvSLN1imQdQeOMzUmtkbv7Y0DqiCo9R7m
TC5IgJGCG8WTRquhDekU/7HPRen6kh2mpLJOaoXXrY3FePWBYui1f9pIuHNtSlc6UvTS30w+gACA
ozybMaMhdZcxTxt6MTU5SueXqdzNGzRoSPT4mP0MOOY1FD2YBP0UDvTTlNa4Z2o/mia6M0wuYGoj
VmsWKThHwtrhTTTuY1o9V8lWJmiEEzR6z+/ztgUltBLM3nqvhfrdIdutU7cO8Vyij45ddfoI8sXj
d4TrxQCHeTloUI0AyfLyNudNAE3dB7v9WLed5hmhsctt/DP/0ID5sXmbQV3BqjA8CqgGDhmzlCVQ
A8+g896pTClYKWWgH5oJyC/t97KozBSLvdrjSHILwiVErRH/0O5NERl0wReZw/Agllcy32JofRLZ
VZnLkU69QCn7IOiFFnhE9ikSDBypjDDbvOnSbg42hdCbllyR4QJMGzpVO80OSo64rT/kewz5lD/g
1x+WLMB6xmzrucx+R67mKfxSw9SXcILDfZVCupqw862kmbFSWOjnmI2/Z2MxgmxOqo+03GKTZ6ph
4Q3gnLzIyOrIDbhTNf1vaIEHgLYQe+mRQ/o4gErlUBt7tVNODLixlBNOk2BWA5SAWdaCopwhJKsE
3J7F0z9tGBzy3Zd3vaN41TGDicm9cDtmkZDwR2xXmYPjN45rL+i2RsAieLNQ+B93AS0x/jLRYzoO
RrayvD29F6cTI3c+l+gFB54M1L6lfUVpKOLrkgNkDncMd8Md2OvbtOWIsPWo26hha2WTx4G61mkC
4enPe8SD/qe/fkO8pK0a8TEEu+kQ6iDCNm4gZ0gTcpBeOMJxSvGHPr6S+a88HWGxVq/SxMwxEqtc
JZ7VpBtL0/oeVvFcegC/B2mzGr3mw9dc+ziy6qJlIaa6/s4zDGSpiqD2fFx4wMYXV2tbHkzhRuW4
adzNr4yXswOT6zFkzuu04yjDAC12vnSOmp8wl2eePeEyKHRu0I6eOHzZ4lMNNkpvGjRlDNj3ZKpW
52zde1qIo6Cnnjr3R581PgU+GZocPMcxrf+MapGyEnLnv0E91c0HN2D71U0GKy1g+MScin1iIrHF
MenaVuexk+wKQWxgl2CPnqAlEko3zGwGnIsr3Iq5TMmcVB/UhOWxEEZ0VHutCdEmuTwCdjxMZuku
kNo9f/LWNFCf7D4B7n+wHVBLMUgouNyhHNJ6QDUbuIOMCRl1NvNZ+7Fp0YUOba7W7WdweLPd6dDg
LQ11PkodSC+CGCqr5uh3dChm/U4GIkqtyf0HW7MstSV4hEC+vxw2xpTYOQSAFXs1Um1ExZMsgDDH
vydDM9uM51ygIFtC0fJUp6CTwnkw+GzeK/Zxxem37YqGbPkK8LwMm3Ma4nkVdogMZ/VPGXRuaefT
HtYNYWxC7wTVCKwquq+eMI5+nrMX24oGN9+wHp7s/+ERTs01tJWr4rzcfP6BB8w+CZJKUYS7MuPI
o0KeyMv61vP4Y7/OVPu06PEKvRM6NeCnvIoAj9qbl8f2CN7uS6Tq0rvab+4BSrjbnGZ8LyP9voVc
zuIvRlFMSKZ9Y/4ygoNIwhbz+eefjlp9r6+KP15VX2WigmUThfXRVOuY6/qYNPSmHDD6uRDlVO7S
p264Zk/xcjD0qnPnwx6rztWZnrv34I+IVka2OjR/oFew987aQkZJqgntFGgaU07aEJqEh2Ym1xSx
Jh0w+i3cAB9wgIRRUjQwj9gKcVjYE6Yqa+k5YUQB5QKJH/BSS9MDwSy2yig73yekcWL/S88KKoC7
w1QhsPYQe8XmuRizxQpfASf5QU8ICI1iAW+Va413438cnddyo+oShZ+IKiTyrcgoZ0s3lGXLgACB
SEI8/XxM1Tl7z54ZJ/hD9+oVnlZzKDcCPDsKeVhXh89JVGf1CoB1MPME4uEmGey+n2OiW67AD3MF
lKyBF4+L54k5Cp8yy5w4c7pkdN15SItasPmKUoXXgld9RRQnFYZ5ZqE4TnwAgNvgQRNWu+Hl1499
SQ9OU6G5UGC7zGk5oH4ejRvr7qB6CLn4HPxeNrFiOpKQCcFo+gFuJsCOrDSbx9bRAdT9oubJag71
J32dXs1bbYtcEe5B34w3D/SfINpzXAqbUYCzfIEmQRrKZ8H7nDiQPkljmwuX6srfna6MxJ72OwA7
6AuqaKqsPsI/DIs2kZWXy35gQJGeSw/CKXCkbCzQR0VaqazoV9mPjbBgleR80DJtaygp1OSc8f9t
iMOHA8d2Yiuu8B36HwTxqqvMFZwoxiyWv/6JI/6yrSkX480ZlsdzaTVgbRjsZcuCbINWx+lnROyI
C1PhR7TKEjhP6fFVCT503S11jQi2QCmvLgjEKpxPcsi+6Esb3J1BgyKs7yD3KtExJ60LM30HckjV
ei8ygTQa5MPr6dPAF7dcdqMS9Txq0xzkWXaajp4OBc4UcZTXNcG8XKgfc/rwXqIrrbsv+rEU38w8
yPD3TazB6sMPajmvz02UDebbZVoW5JWjL7XKQ+KUP+cabZXsRDDT4I7BBMpv9Ysim/LRnWgLSHUA
Z+JkTJkmYUTA6hqTasWr9wkGhQ3KYTzBY1qcuyp5bEQOe9jvkoUsrkHgqPE5fE241oMXF5eenM/5
RHcZBxvr7rUVzeeCXvkpbtTuWyzm02lkScms2ow2G3jIFUS0ztgW5RGc5yOvUKpkjkQ5vpv+pktG
DHpnl3BYKDWYKM7DHsRdxARkYq5j1KL3eoph/Kz32vcyYtrqrluSViBW0XeJlENO+nJE3Lbe/mSw
nmtcxLN8WWGiQ9PEBOO/cjHB4Dtd0ByvLdVtWvMLJwyhsh/JYqLhT1sHD8VEmJnyvmNskFpLLTya
PtAFFK/aY1Peo30AMSqH6gg5jiq1YdOupbcHeA41CxbgNIE/HySlNSplU7fSNnm3yvevz6J6oFXb
vprV6wZ/QsjosR5jMLiAz5qZnOjXNSPoRrvB8O/xm67kNzI6mRP/kLPENoZ0d+a4W6UTt5Y7GGEw
1gDNIaDTsRqC81bn2tqZOzhN9Y6yZiGU2Is2rDbqqj9m+lm60MVlX6zn+TSQom/wFZlh/PSei0uW
XRcGrfQhdMPWfgwuJLf5bNrEH8dVJKBOvYpq9Sfm9TtAQMjYIh3g/fklP8ZWOQSjoYNukpOQfwsD
Qo1VJuwU+NiAAiBXxm4yau6YD/Sv62hxOcEGaqGgMO6ZwDvijb38gIad2ibeRoE1aAupunIRKX6e
Lccuo8TMGfNb2Y3lzbvfTUDtVFhu+S6DepIvKszDWDsuYzQuvYeNTWE0MhIh3OG8O8CGnzdJ0GE+
h42HB++sy9xnNjosF89tGi+gGIvGNlP2Xvu4VAnRTYu0Y7RZSMhIMeN7uwZ2kKJlQNi/C4yX7Ac9
a2SC6MJXhrtFeUJ89ZaObaufW6xgXzY260NmJ1WQgnIbX89dbJjY7omGH6FhHOyoc9/VUhdXfbd7
dV/h8yrGCPShhq750eIlbOg1RuLvUTs3WXbf+NNayK6pIJVoDW3tVVvh6DHQbppqE1L8JNz1kGzl
LVT70TD3u59c62xh0PFpI+kcCsprOlrVvp6O0dM3mi+25h48sN5DPntQ9e2fUBOHe6h4fN9P5kna
GnVGiLH7NuQixZN2sF8GTmCoE0zjjol0HJ3lc7spRpfhDqPFwn/f9gy2eC5tSLSsJq+OGocmZvs3
HdKMC/AuOsBMp+6qngtsHxn14T37XlKkIJtscTahYkngr2LOvHvtIXlrpNj3f1Cx1NTsly90pLmX
McDDnDVeDRMIT0wRToLovTHazqnfdBcVYhfaWXWT3Ik6ByehPVnBcA8/c/GgZaeoChDeYkAcGbOC
azaJmU3qV4ZcxnupK255Ha7I7TyPQKaPNPb+0aWcLJveksN1pO6kbK8BlkmMQuT0+IZ+QzVamQYC
Mk8uYXPuhmIuSwuaMGoyFFRPwTauD3ihHwddYE/ynKU7HLcMgmDFj2UNVNzShtEW6C+3UK4SMjQE
UOja0VZj11qBeSluZGVX0Npy25dofAjVZDmUmW2C50wZhOAzFGGuHlviothgrM9opJJp8fcZjGfm
O5fWOtN7XyAG03lX8JWx06BRwutDnY0yTCyItCOhqcuMXKEddkQp4opRmFQa1NaTXbTozPMYuJ5O
LbYSlYICHkUuK8YYJitpzClKSVvrZ5VLZCHxXDDUIkf8/BhQ9N5emjj/IWmCr96e97qlTLAgwXWt
9RfxpMcfeM0tWS0xj98jy0D/BWcYTtcIunEyExzwx297CN28CrN/jvlsE+EeAb8a925cCUZb/T0M
axwBCXXHFE74o53H4x07e+CBz3e+KcLZN+9rwI2kpjC2B/Ba+1vpGeRZohU9ZqP9wDekctVuZTOA
mAr2z1XT46CiO8fXqJzC6aBbRejkp35BesbIJPvWaOJ3EHJ+Y815bUoGF3ShVI8OoQPXePYHEzYZ
vZGorkdDG2wH6EA1Wmw6z1+KHJ4Mvh09x4vgQ2BME/Cb8wPVDrpqJKWIPbfhXTtYGgZth46LYvXA
uZ3Xk1pMNt/ZtiYQ/tGa4WfxLHdhg8cJecdEa5mfBwp4Ft4Y0ka6WRpMW5lIg98nzjHi7FV4Ktex
+PQqwXsNFpxfTiAsdBXCUcRtPLmnYJENvBD+WNvq6VZ6uMwqojXBtwD58FwG0tdNo/OMyAtDHGcZ
qhS7AlTmQ6X21G0Zb5VixxR29It4cwJ+T96Xj7F9qcsnFhBYSo7RGBzXUjondSYGvU7s6IKiEBu4
xlSxaSNSpv4sRGqXVqrM539qMl9xSH64V8Untg3+BCfDxgqT9TBxJr989yl7sq+D+uFLOO1gr7Mx
+j0lVNvuWpTZb6ChKl0MlVX/NQaeq4DLGjsWd0FM7BxEGnhZcjqE26fMYYJmB/YwrhyehC1Mbcrt
H/uVOycjgadcII4X86X2YQZiq/AvYk+WjtUneLWrMbGovhayT62rhvMW0na1lg4CnSZorewPmt2x
liVx+34Aorm73O2QSFjR0X0yHktcKlBWKv+CrOa7tKsrIMgdTY08O+z4Ka5wnfzDyFFwGHKpINLm
DhH9wOGGRR3Ep7E01vCrLY6ADtfo+rBaGEF4AeMzFys+p9fUbmNPUtw3F4QZt3PEh1j1PcMLZRug
WraUC2eXwqZJKdRC8wciXP4lZO7m/DgRolXx2RAd1cxSgC3eyi8xMvKJExmeOK7iBaUIqDcH5U+d
jsex8XSHeElHl0CEtupF3c/HzTzrgpdVfsyfaj7zHcVZO7td9CCjJ/jgWz2ncVzg+LqbdfP7XbbG
iPnvPQ6dULtxINLXOTPZ3FOt6eYOMpCs7yU9LbaI3FaU4fDnGG59FmxXjwmyk5uUUeWZq1G4E1Jx
vE8Lp0GqQ6F+fDVrnmu48YWXG1r3tg+kdjNSbSrDKWQIOTcjNPtZVpsHsOWtpLq4r3V7BdKoM7Fq
KDISjBNjagvyN/JJPNlSyaEgxcRg/uDFCDITlPaeBpSqSXAYEE64uNAWmOklgQFoC5vFNiAuIp8a
c8Jpg9g3No5AMIkCsfjuYbhZ6hvOTarbkFzskPeSHnCo/WgLuVm33VIVZumRj8bDAb7fw2ZR6LLF
B8S/byoNq5HY+Is71MpupthGz/GIRPy8+XlFPx8csbCcnLVfEEQB4M+8mCVksfp4CDf6JrSYsZLq
Udp3960tdoatouYu6xVemIzBvGFFUy2Zla1RZs2mBvZ2AyYgKGoWTypbeEaLQv4pbaAnjTg6d5ML
7o9COWyizr5Dt4ILNVO8wwFviPVuqtkCbMcqcfpZc97tUGgW93BDYwDmsT2A3RxyuzbF3mQh7/uX
XVwxeU6Cmnbn4RKNiekgjxSx7byHhsCL4SGAa9tDaRfgLfOPZg/6JaUtkbxWmN0bTFqsjL0O8xTr
W34EwLJzCmQdyvbLTeBkzddv/s3jj52RpQYrTW99dmpptwKMMkFny5v4BaEU5GYkq8hql5Fht8e8
dA7rElz42scrhuXH15VdeEBkN5ptlzCNcTFZ8urIEKG/JE1jw6jnhRvHrIY5cLzhiZkDj4PbnozO
Wa+vBCSxwOFORhDxzHS6vHa1j1k1MD2EM3tYtN+Qfiu//5wNZFujPaMouU8ad+wQJQtW8/d1jLli
eqapLv3EyxZIuOusOgU9pcuiDwdPJv7QrhSf+L9DmJ4O0F0ZN7KghQkxIhyVZOE5B380HOjOaL9B
1C+7g9rZux3i2mh20C89RB9T0Vi4euEItvzmV+FkbqRbvv/CgivG21Sp1PtN+rR61WY6oltTInJm
Az7J5sPwldal8FJdOGOE0BJsjIc/pAaY8Zb33zfuC5o3XF3r66tlgGspa4wjzCF+0IwQEKMxHuG0
zxVHJQ6eaarIgxOffCGMPeaw/B6WSL7s7J2yObENJ+8iXRfpKXovh/Hq4W6I4BkI+kWfONVgcUh/
qLDox6Hk3vrz+141WDAwdRWPUwPZocWuJwWDWsNwAXP6hjPTdD7BM2ZDWAZOceUqActM2hvGlNVB
JIuWknPbFpy7rNMa1Qa62akV1/5bxDR2V2MnxC6zJ4vuN2eoQumewz3FC8PrteBFy0NZjv7k2DFs
Yh8I0WJKtRiRasUNY0WJp/egF/RN5nB4o7YhhcAegFrx2/Jr0pnARJfROeak+OOswceIxySH5zjZ
vZ/ck66OrxhppEwiFVTOK1FyHuhtBrcY3Dzj9ltkbNySoD0S0iazGg/J0sPzHR7zx3UKN1uLKIEe
Tn2EmIcVK/bYnGCGsozX/XnwYDhz0nL1vMm6ecKGIHDjhwF2E7uFFKTMunITr8vuiTvvc1P+9pI1
LF4rZc6s/xWorA06DCDSNSCQoriTOfb3HKza1JbxedonW+mmYMzOALM1yFawH0D5ktXgzYPXEcaF
0Ok6QQCjuUyf5160CkiiZwUjdKdA/Rg65bo2bEVFtwyoNaupGAZmztOTwMiSLI49WB1ezjvxjsoZ
eyg3OQP4qZqV7vDaecbuB/Z3tIGXXXXmg3NdtNiLYuZK3AOfpVbzg1JwW82vTAaAaIpcx/SrDMK7
ddw7Ez0A0pgC0qjY5yw//VLCmXWK/VK6Nm6htpHy7aN2IxwRu7VGlhGI50hVeOqBhloS2MN+Xibq
vexccEktR9+A0sDhjbzHiyfcaKv2gtb6vYklHwLlsMu/3gmhMb/ZXAfMe9Vro17ho56NRdjExGE/
3BgY83k6Pbg9ECU3Xo8PorXOLEV4rG8Eana253WHAM5MGYjnWIZgfAwe3hoGqp1hiaEnrdqIg6Fi
tz4/VtQHLyARLuM3O1O/iE+n+6BF9g0cV/ACSzXCXKE7xJjLZ3sEu7JsN59rh68LA5Hs/Z2xb8DS
BaBbUjE4qOjvpifjOrkmnLHz0mNqTkABhNwPfiabPngyKpJtiUkoA+aB4DsGnKMvgwIbBSCNOWvj
iuvRyVW0eywNylm+5GxPrrkroldV8B2fU31IscMYHgjrUXj4U6RsIG5niJ6PTdRa92bCxTWdzicg
hgv2RPWyc9U8dLdbvsRyJF+6CTPkdvV+L/GO16ih0tXkNhYHfKkt/3DGiUDqhmgDsD/GhYnW5DE7
jP+PS4sEPcxR9MjjzVBGfgruS+hO6gG2VcG6xtphI7iZ9xmV+DLoGFtmzOpEEcqWdGGtVapJpBy0
voii0CmXJJASE+bTTAmX8o4JlnCplXXOXEQ5ZzFGNntmij3hr9gmkG4Ed5k4CmkPTw6frgDiHJS6
6kgXDVbBhI6ovJw0CewKXHcK6yaBrad+ZQO5AP3H1o3ZtHW1v6G3asl6dXjy2+bZVPtzxQyId7ui
1Wz7PZVybM4uNIu29rwXIJFDEDKOSZ0IyDHFb96w1EPXOoV0buEL4YgH3/uGnVRPCBf/1XnJdI6b
1izBhYvsPMXNu/VkkfYW5Su+bYv4hbV1CWXEofR6F44MF+0CjgioCxr4HkUoD5xc5pROcNdzfJzg
f/+81J9pRHwA5xOBwZMNcUIZDnbqLKW4PQFFwLSP7GxcjMyFRWeFzDUyFx+MIY7ZvIH95CsM6fBw
QOFb2NpIYWixtWegqMyEu7Tr6SBZbm76cGX68dQfVjkecjvYSVCqKH4eDvNsWtUJ2hzYmnBkAkyE
YEKGXj83IBLxqOjkcz+CJguqxbHTr7XMnVKOvMFy14PwJSIM0qAzwgsdGS9EcwOrjmPzikblnKYr
KOkUxck9wqeiWLRMYbBW4k0361exeGCmpePZEEj9z+uxUvqFCH4nfKyJhPnIRXp6hgIkBpEW+83u
V0DnI2gHPWY+RS+kQcoS2lODdJY1OHkGj9xXlUXNWZVUGsFOflPvkufaSPz4VDBu5H1L9e5TB7QO
ahgUmpdNLqPLZ9LhOUnXpK6xHCKVqNdNFaJ0V26elHFPG6ajuGCyuzMQV9OnwsHdfGYrXg6eLRxl
Mqo4C8HACpOdhsIMHBU6CAomHTLBKQpnRTe6ZZSMeeAsOJL5sfQ1DEiq2yc+/7SbuYvLCwPWlqMC
UQy2v3B5Adwl8315M0KFU0yoHlQEhmifXXkrCoeOQ8IHCTIyOhlIs5gRCrDkbJVB8tt8dR7lKZIn
bHR0JnQ2+7u7TcCHJoUl44pDrYzI9C7y25wYH7fkdMG8C8MbdOf/+ZB8Um7WGktvylFOJQrjGgof
OW7MNhjWWUXMKB9mAd3QAx1SMraTwLdY9MgWR3GJ/1brRLja6eM3ywKBGJzey3MbefkxXbI69yrd
Vn5kvXAIiUACsZMpOA25MeWwOBtgRwr+5xebH/QJjKL+hNM7cSdQDsTZmsdrYQtmJ0vBnnEck4Zs
DWy00uIKl7CPU20AjBDGLvTN0KI5SggYjAN6GVAVeOQFhiyeFJoTCPZ0rUip8SIic7JwiFv5XLrS
bZhpYEPK0sa8CMD/TEu8NVa0swIWDcL4bfKIk2PsFLgWWcU9sjkDQpACJFizZq95BGvousU1TIUc
/w+Z4URWsP5+El6h8gNQBuSwF8cKa8IvqF3Wzz0IS37kaeoXnnq2xzacpn4j7PIj3ze7FR8fuw8+
P9lf6em/eYfrOdvfyGxxMhN/X1ww4CAQDcmts+MPAPQMWzJlKe+HVfir2PgnMftnXWooyMHiB84d
B88nsWbDoWP12AMwI+CS8c8UgR+b5wvSrgLUglcj1CvF4VwixYv/tB/f2ES1X/G3kFm4d3Wvnx6L
8G9tq452UMZzMzAybL7lKc3h021lW6HNY2D96SlGXeGY6y6cfzi6VWzCVIJprl053PC9/Ev0cNZM
D2Cyn59yEmhkN4FC8TdhChyhB8trafSlellvR2SrONC74Mrgu2u4xejLseB++Cat1Z5+kZ+yD18e
f06BeZZWU1+5Asj4RLLM02XkQq4Iik1ruEz7eSZYHclwEpmgUN+PvGu2a8WsjCOkmoXrdlHuumt7
IOUNx6h1doJWuBa/chhguC8f4KrMXrCxmdFz9A74rvDhH9g5rY8C9wgai6BbE4grh5eDX9KMz9db
Ve28F7ii+uRXX2XYR/v6Zhw6UJ8aQgzTQz4uPhY3LJEOw3q6ff0J69AV7XqLqR0RUJ78RxfwGOeX
1D0g1j4D53SFb6EXuvpW3orQoDkyPWOhaaeUgm0DFaP8UXWc1LAdHaib5h9+SPjaWzSK4YUJW7rk
3l+Wax3CNOLyTb9IVw8f7dhcXT3ddD2lbmS+FBDM/Dwql3gJoLCcbhE4DT/gixHpS1+TdY4yG4tc
cTeQlDU45WP3etryFcMI+GKdKwQv1r7qYLrKL8FAI4dxYnfJRTc6688gzL3JXloPXy84yT/TyoH6
ql7VIy6009JF0pa1F57Kr7p7HONte3vdckxtn1hiMlhitBqtyRifsy1+KiBfzjsbd3h417wczT3v
UhCd82o0VS7N749TO08GNPCrkutiAn35QYC7/f7B8c2XHcGlAFjUPwPaBgzX90N75NyOFrhxvTBJ
hLssO3nq8OHTvWYrK5WsB0B7SPFPG/I3I8aaGoDkNeeN8p0pGkyO0TCmhZ8P86rcSlhYR5fkQoTi
vCID5g6xAuo2c2HtkJ6xxiGUhL+ljAOex3XUE9DDzJ+vBboG8NnPIt3Tc21bX6dy+BJhR1voa5YC
qMMY88BMHro/jChhk+xTou2ZDOMncYebBmOE6c+wHFk1uI8jR1KdpLaEDKbcLN3EXrsur+PjLW7I
nwHen9jRQ3qEozR/EFk/EltVWCKgzBJGUBObSEK+OGfqreNvwNvaPAMEK2uNb6gYv/lru+6pBLlI
QzYaqJKVdwEQ/JYUUBPiOh4bGzww4MLxhVBV8ihKFzYZ/p12qNgx/uuNP1k+t9WRWvMMHP7BB8Gr
Iu8h7HTQUGHOzDDbvn/z34qyADNvnE9DF3CbqVa7EYgqnyzrAxmKe4Qa2JyQVY8Dsoffy3pyr4IC
KO6rWamG+8LWG3KVbjYnAgN1DyoRlQEaCcbCMyqxwf6LBku5FDfwcEjxfbaLqjmeuK3svD8gcYgK
RhL7Ayl7dxF+GVSESHg85gYKyb1Ie6eQ8cplta0C0lFMfcW6Bb1/uJMl3LTV7xhek23JjwSAICAM
B8rK6r9zPFtWgHlYaeG+9zUaG7Edp6z11yL1oeJvELoOu8RPDt0fSgv8kL9ZE6KTwhoSnWwHG9F+
wNOd4WyzKebCoULw7U5vGQO6PcuBl/POzRADVd0yYmDC5YQUWDxBIKZihIW5BrlpjV2iXuNhoior
SAkOd8Vasru/eFVxD1TfxabeJHBKExs3K9J2N6IDs8Gp8OUDykrNNsXuhohZjCZneJ/TzIMgW/CA
lF/WmUlj7VcQooE3ZtRm8vqCx9dILUJ+Ulsfv3Hz8y+Jn2hNhVVDwMdW5lkRdl6sIrxKwZohbWiW
se3Brd0PIqfXAl6OHV9hzMLF7Xbhl5Z644WYeiMAfZBOTKlW9QZ/q+PnPBqQ1PjVMEX9iqn7n7Bc
LJrLyV/6O13wvVjw0bA4ev/ncchYZr5HHlV1R+8RvBfpgTUDuQ3Kjw9i8Dx1JwJzveIG18lUttOv
ytZVHzIZLabkrtRd5lLiJ/A/IX+1DN/yfX/8wKGFSFvfKrx0depXxvvmQ/BUaiq8E/g1xgF0Y0f6
LhlRNeffGfIn6mCG6IkCmwGBBaFx7AA2RFta0QRHYSa2I8OQcTNXUXeKKRWhFDdeszMiE1MDGaLV
L/UBeaAIh/7ejR1HsI3Y9S6/CL/qgwQqgrX2G0kRVwIs/dG1Xjwz7boo1qhJel2eIn4q8DQ/ngDL
f+ITMJJ8K+t48fJkDoWbeKMvLCFkALuUFk0gdwqzrscdhpkioJWCqbN9XFUOXqdaEsDcLBl39RmO
yTPjr9nVxE7SnUo6PgvMOJsEtUx15wUgYRPe/sOwm2Ujz+R5FWinbtUQN/RbxIQv2LSVrwPmv3AK
YYRB/KrMPVzMW+m+Lr39E22fXr7ot72pcCMdsYc1iy/DHoPlzRLSIY11AL1ypZq12c3zO7WutpMP
lc0CO2jfD+YQZhK5GYGd7pg3wJxBX7xRR7UWLdm59PoAqhTMYkwYHbZYCftgZtiGKfpwyrHJ36VH
EgnpSatzhRMOFNXIp13ZFH7t0GwTazHsXtJcoAxFNHdM5+m83wPl8RtU6zdaAWCAArE0JpjtnRAi
TJqhs6Xz/Fpc43W81jfVmVo6eZsJ9SNDDyKrjXkBZD5x6P+Se8eaYY6Ak/msXAMKgmeCNCTX5qzS
tvrDvHaxvcSrfzKdOfIp+xFit9510F95syvSqgo8ECBjER0C7Q8oQxw/VTZaX1rv++vYHns/xF5h
XfRmgTX3SMgxsAREnkNMLXFG0qL51f+aX/Cz6jL6vYY0L/eBAd5ZuEkl2atYPDjGmYimneSIAfIl
xDvqHyiaHqTzBKj/AUI3GhwsNDjdIz4dQGlDMLz0Y3gNbr2k40fVzhbSRx9Zg8f9Wx6iXbFKvWpP
KQ8kjbTcyMcgKtQleDBM7e6WrYvte9UcGr4kZSHOFxRapNaC536Q+/x/EfFXswccoIIHeHhNyJyi
Z4swXwCj+g/fAq6gahlMIGsCDAjIVJ0JrDZAaNJQHv7wE14zf2rWEFoCXh18KHhQzAMZkViEEOUA
8lFAu5AwUveK0Z0X2TEuX/tuI37raEW4tshisLJF/TJDwG6OGAnZT+NXWN0mV903dtEW4+k54XSz
7CAGqGYhfLIXXnPlANt5OTjxBbHUlwh12AlPeNsfJlTMNmhj7pWbnAJThBM/5uMl7aJZCPsG9StT
VSvbt8yJLmQu6ebrlO8e2OGSuYQbBfACe+glg/DMwiD/lrcMriHX9pa0MG7i+D541qRhZms+RX/I
flECO6DsvYnyHDCG+cD8TSQXO26unopdJiM4mszpMIEmjQXwTVuO0wiZkPO9dG484bv4wk24tHuO
6iPoo//a8eWmdjpX5q+7RCAZwi0kZcoXsXuwE34ZytGiDFZ7wvSE+S4Qov4XSzN809YjJpk4fCsV
581GS2aKoyx0zqDzg9/wnh5vxFbv1f59V86vwIht0hVP6KPqmfqnOb2Xo7xcFsEHd2RTWRj0Ad5/
M2OL7Kh5f062RJuNL2hbHMFBJ0hDr/VSmQ9+56c7xsxpRtZivu3H/pWlFQWPdc5gAvVU0PkxLrx7
mCH34l4vS6fxcUB/HgDA5u3xOQpZlHkyz7pgsni7jL10OlLDkV4B4wHa/XLPj1101puW0Yts5jBj
ONrDyUnkIpOL3tEvVvFGxg8wZq1AH7cJOQ4MGOw6iXEmGpclCIN6qZn87zIOtzPED0bL6Ye5p4N5
87jnSkdB2bbI9a/XDk4PxbgZzQkE+45q5PY5yRmIt/etLZuQBVaCfYBnBBisbtLlcK7ddkVA5NSu
XapGE5TBJc3tDF5GW/UfwQNrLo46UHNifzhi6hWz+oqoG2n/IdiKapPBlkmQK4eZ5IW9lQZjeqrf
zYXdxIOlTM5IvWTIdUg9tEOj/Cfe4xsBHAIEDvCAHpU5IEBHc473TAlIhOMQ7GltNo+L/oc4yP4g
Pgs3Y9xXtCi+RDyc5gb+FAL5QOJx4oWjv0t37s/SmcnHc1/uZRsDE99YY6c4prRlG+aUy8kNE2om
pWM+XDfPrGjEg5EQSnNtsEDNi2WylFbFz+Oc3eRLuhz51ZxtFTFsxYrhAlE1XzE/Y+EK+HbDpnZU
aOIExkEE7+YDQyugVSveEMYZbzrfgC5Jato5P04Qjxw7T8NGItk+rWJHmPBjz0Cun088fB/M6Chu
DPvhFFuUWUChv/VWYUTTeMz8Hqz+k7jUzkXq1gBKb8yQvQ+dZO9NUzfNVoS3yEj8cXXZARjqHDlA
UHvWA2m8u7ct7AdGjM91aitQUWdFkATAIQ/HcJpD+y191SdAQ941AQcLkfL478MZoOI4aDLhYfpn
mPIRA2d1HfW+DNRVYZ02KwVopGVi673H8gYhAt0iVxP+MsgENxVzN8VGKOorXi4F0UrZZ37pN367
6itcwS2Rkm4Pk5QHPPpxRjt6DyxQPaY0pUPa8igYhpsyywk6Zn7zZjyvAwSPKeezuOXSeXwN8MN+
4p/UsCPVqi4YzPAAc+6MHjhzyzGqcHxACeQKWXIxtLoJB3z+vFR8I+XiEQYqvs/LGM9lFyKxei3+
Jj+4u3xH3ivQTxzihBUjhMwc8f5ZNRvooCQRu/pS+gHrx3w7X3UOCsJpAHEbwSpUdKqX0xM7fCS0
hxJLJBAE2pzZYz3l+g/gX4JkUDC5efC6CyuYQD4KPRP3E68/tKMxCwd6xCULpgd7FGYqGc25G9mS
9fSf/tSGxtDs5Xu2H+barnCBEYZFR0BhxntkTz6o30HTGGpbwg8k+OlRtOXx6k7YY9xSUkMGNpOd
VbfG8tDvPIEbu9hixk1ywZbT+LlJv1N1bhDz0LrFDuNtCzQXCAg/KZc68q/ZFCZgrIOjcNT5zUay
Iio4iDqSOYKYT+uOpN2kubWEu7iZYhpFcCax76vCZT5jJQtAexonYdk6A2ftDP2Aw+27rS8QeGxA
NX/6pnJDeU3xx4oLL5WOqXu4ENObkftysskLGLaSl7w98JWR+eEhNYEFOtYuwk07azdGatE2uXIf
UMRDIfkh/Jg5lEVi4LG+h2Mg9Jors7yx33fNHrpBzuGXBgYsbc6tEapn1kA9SI5kAfxAs/YzAXMA
jv4VbvjU95ZOi8LpOD1NZncpuLO5HPgjS4o7Psl/0/DiyOYGYdzoRGyFqNwZuCAZgefGuk/NeM9Z
2Z8n1JogBS039Ic1xR2cXKmI6mu2Dy/aSlppR53kiAWiqd0kgGZ+1a1o+dNh0Tcjubvgk3qTee6W
8B5grNsFySmz/Kr+USYd+vEHe/x++In+jH2uOtllQBg2OFOIAqmL67oD35L4r8jnxMOeDJSAZ3hi
tAIUD+bMQyqk0Z8bxpIK6knsVMbx9pxuEhtsbi06ZH/zg1WM7aka2bX6ZXJOVUuk9jXLm7DjPmFc
6AiraPtmZLtNA3WDYJ3WYP1yob6gd9PMUe9V+82psadU+2+UcM8d9Ttd/3HqGUF1QrFKrUW7yZ14
SJbjwT1gvrwhLJ2Tk9nWjJRxgizHGFZmnOiVjVl80F2ZG03iNZobyTVMdTN+IFN+ZYwbjZ2ESY7k
aq76MxomSHg7vx0Q7J1gZ5Z6NxJIFC8md8H7q/iSf4exg+ZP5MHkj+RvQoBoMXyqRlhCGO0vVEvg
9Ent8BT1MzYPHD1uNQIKxhTT0ZWHwVzwdpmXdzA3Qkv0DU63gZqpMH/0fbyKfkFK6w0wzHtBcRjA
4OG4YyvcoJI1OAgfJkemIFEy4/Z7QCJHZEO7eqRbmHXr0qHPPzN03URbxXt8GfPnPsLlTFlF9k00
Ma6gnAEsgxik851CBnAY9K1e3+JR7hbV+rl+7LsziRVwW6o9nBlWoN94+OlbxXTGRLBeqOt0MT30
ICDomHmFoPzRTFuhLqCYh97Uyiudr55Z2lxmUYxESWJVcur+PGgMZ7h1Zyglm140UTHS/IBMVsvI
ibBNYD4/G72zY2YS0io5UtejGvWSZbiIgSxp1cKFvDF2xbEYietjoUjheBnvmZVsdjKXb8IrRhbo
yrh2PL87UiWMVX5PluKmtCXsQF6Ur79AOM73mFxI8BibSnfAUph87HO/9nu7IKUOGh4bFgUC/jZU
Dstm3HWmSLQ9owe33L0hwjUBTn14rE+945sAcSdsUG6CivC/SeITlUX7V8ETh98QTFyMM1SGfD/P
E+NskhY++MU3pfWoHOHltGTREEiaLz5Pp8SKDm3+E/+/67SxkntxDC0e9D+SzmtJdWTbol9EBCBA
8JqplPcIBLwQQOG9QLiv75G7o0/c26dP9S6Q0qw11zSn17o//cdRg7HGRJqLg6V8l9GWmNyLrYN2
z6PD8DCkGbAGCt4i9An37txsQhG2KkEZi1PY3KHMyC7Jhe3fIcgXK/7eGAmJwowr+mTttO/9XAav
jGpxMOfmHhjymBsWgmr4aA02CkYsiquKlO30hcVCq9itzhk91NFp5UbUTh7We9L4EO8idzvZ32Mr
Q5aQRAjEvOqwJBrGIlk1QLMXHR2TuhRkk29RDWmnDZdSJ8DI8M+MSVrgyKFhaar5Wb3Z7nuJfdSW
MWBO5SVTEiD/7iFOJhfUtPhPfSQzA5aI5vXRkRKLe8Kki/Wij9+2Z+RV2Ut3kznrP6KJIVWWTpW9
GMMNqjPAfshmsFxxPbxSwvTRqeKkQUvDhL8/JmXnrT/n12Fed/z3Bx6WDKXxYhSnFCIa/DhuPmTy
pGpY8LHGu4WZ/5ZP12SEAvdSlZ2/bcSAThHuwt2Dtoh1SgoDd2Rt3wImXuAQLLL4EnSSufuezs2x
ScV54Dczdsu4usSbBPMHteXDoYoVe/eNWJ7pGC+HD09OBR0Ajf4zZToFsnc7kMt3HF/HeGb4J4sP
fsB2rkuRDFnQYk4eveTPJ1WRGTx/jP4FlxS1AVNbCQea8p1el1XCncggwYX/OVhootWSQ8+uMYNo
bnB5wBuQWKCUYOLJe0ydwavCS8V6LuE18DyhCUu9WT7+x+c7opYEi1GPg9WeUtnpJoRunWKHMw7T
uh1fCz0C19hZrl7QFeeQz9p8GiLdxE6TN017SSGFMnNnYcJG2aGXU3vUDff8HdQMjQrpc2WFx6sL
9v2T/eTN6YW6Rejf35wyreHp69ufUb1+35jsIYDiKtvj5N9LHt5rfE4r0ZJomhk4MFtH53ktwFX5
gwkI4zWbfkveFlu8GfkR2lI696N2P+Rv+YkaIPQQGOMXS0JvvaN/lT1mrjYSZpivoFv8StpwaP8J
xMUubABYH1/1oJCX7zHDbw7p9xiEgofxY3NQyXkw5UfUfTeA3VnXfQ7xfwRnFC0aL9y8MGDRV4L+
fcyXuKEht8ntmmZNfytNUdEsSUyRPP3Vudl5rbQXQ/gMzG55/EG3bNFjnp0zP3WUsJ35Gj/+P1ZA
rUYA4AR+jieF7MPmY9yhbnyi3ZwdfUBsZb1zWqOcbYOGjkqEX9kPHYHcgVhSc8zEv+WcAg4YsIJe
CFoAejQD5eJUgxWK9yE2Iw7gfRKKgVzDqy4QjZMDDCfXy52HnfbFa+OEIm3lFzd0Bs6b0R9cF4PH
3xt2xAqSRcOFB9kgwv7xDK/Qw8Xs+LTPDQ9u22mF7SqUvBNSXMPqlrwoypA62ftw/G6WVwzyhuyk
mpK8s4u746Fad1I+knoptBqfBWwBFDMiREe8fol1Ky+dSpXwm6BMi7Tu8CVaywOzIAhAtGJtBtUc
VaL6/aM+U/VjbdpiheXrq/Rs5h9B4nH7e/mawphhpdw6YaW0b7ba/ZtgcuxVVhje+vFgsUYaALJP
888W1pxCER0XUUShyL7xGjz8j88ZUeEhAnHe5VdZjP95mRwzJ2TMXVRlnv5AfMg7uwQuKNvtrD9k
8SkBIt9KUwEBvFgcven6QIuBoFy+lhqhaLWXoHtRPvdSCN+lCF8kNfOtQdFr/oYaJfY5aMQG8fBX
VJHfFnFNwfewXyOUFkDeVYTxHmIz9OTg6UwNfEpm5EqLe7Egj404iyt8wKE7YjLyoED4+q2ImRQs
A7mAyaIx8xjt1CEnr6RUNA6m2qqiURpYZq6PDgt8VfaQFk9oD+ldGWzdRLlyVh4FGExMK8dEzfn5
6nd1Ri8SF+LjS8b6MHC47WA5gca0gFMJSp9+OnLJVoN+zw4pDAohNgjt7K2z7raV/QYFl3Rqec/r
Ycwp1rzOTx2bLvCMoMCe2XR2Sx4rBqgi/yYpPQkpF0OML9frS7k21aq260nYHCD2gRA3+KsvYRXc
9kkX+2sMjd8Kqg45q9iWCPwYDQmnimrCOjScPq5lcK80sjCf4gBzZ6VYe7rKi/XS/GTqFAe+A1wd
DcLiDwQaqLnm9CJzPBPNEs4IderPmuHb2bYGoudjHmLbBruBXKXeY9qs3V7T3s/Xup6UOaeyyNmG
6C8lX2nvw8WAa7jtxBUWFPq/XBJeAIwUmE+7fWH0yIYkqLntzotd396jqeX4hvvU1GHycL6vck3V
BtJa0+v0fJ2XVIBDBo+d3/xNBk1hzO39PlsyyYCfwfaA9WGq1yk6w6R/eWe5ZkuBcEJ9D9ZHNPbO
7metUeeHcnpwf+oY5cXDKbbiQyDbjnGvc7iX+R4rOqw6se/0kpkNa3mSJLCk21zay9mluOd4ftE/
a6NO/jHB9Xrj/mhc0CsdOIHeGF5T3SczxOORYb04+kWXoq9L6ZYkRgD7URQv7sAtw/1tRtQPvO6B
PLsA+/BkDJdDvFjOqmJ20Rxxw54hxg272DTNWrXPER4uW4RSQ+WRyRakVdxjPlFfdvc5ESYejDzG
iF2rsYTh/CkGZdKyaMPQjL3wUJdLmigS3e4qAVsTA6QqcoZpGm9CfQHjCG0cyFkCrYeroyVsKLH2
5c+AwsmSPfLITkH3RRIPvrS1LrMYTepP2LLAfR94wkVtSklwXjH76DM1vooA9fpZTO4L/LJaCeCz
XvoD7Vb67+ud898cMGKA8QPOQklySfnf6ZW40DoNNTl42sCxInbFMsUNoycFpwHrVgASOj0cMewn
MS+LaAenL75fnH+f58pvmF2eLN7b2X550P7xPisZzlz4PmDdPE/ac+8qZoQBfiy6uv3TnmEh1sKy
2UK5hJ0xKYsPAtFnS6y3VKFnTIVmXlHprbVtMxUHOXe03TyWw875WI2G3/H5PKZbK2PpmLBL8cze
mwjAK9rF0HRihbJVd+AWAwEE7C+kDuIpX7n/64nFiCWOugyIWQcUgCyqEZLEQdyHgN8TWyzIx9Vp
iCuT+SZMcAwzTlOq/LCvhXlWCTfmI6fzAY4a/dqJ558S1WBpIlvvc012EBGQj1XZ15MNygajCBnO
wPcNTIP4Xei1mAynZ+/dst78FcdttHGOAjAty/ACE0PgP5R2vJURpehQETVzxvkOYdGSPx2j0HBV
DaxBFULIghsEq1yeHV2UNXE8E09Cz3TYN+0wXSLl0SDaesDpmzPTr573mKLU8WtYHU81t2kWZoO4
nd6x+qWHwYTPPqa9STMx8ydGfaWR8/Py6h3Tjx7TyefyVs7DW2nGuAj1LFgSuggzuf0A9+l4PAh8
rzsg03amG/4akyjUgO5ziezmUB6ITH1F378Blqn/qNcMSyiV3/GxKTWamj6TW7LNKv71rB61BOft
1cFQx+uWEOFnvRRUvodepckOh5kDFRRjoPjmvc8WFJ4b7K0C01t83GCPmwydC6TtnQVVTG/RGXFB
oH/pHK2+ZuchZnO+uk19U6uQaieBlxkFGMjZ9zYtBeXZg1kPDDfRNBWdGg+H5h+S3/SJXyOmk/j3
5e30UHbwkKLJgamH7dEG+xUSUV9DpGzRx6XZrRig0ngSH9aZPDeDETQuYDJoOaDFBfNEDnMePHe5
Ho40lhwNgHkuTK2cxrSDoqqhUiQPlL5kn67OW+c7OT5cBuVWq4Rzp1pySAgp5IYqHjiXsTlrDrdE
u0P3pNkbwrM8xO0VAfJYptxJE9uG8MXgvJKJa98nu/Kd1sxhQYFVpZqTXtKdNcZ96u01+eI+6J8z
UMD+XWVkrG4TExqcy0GX/O1fa3xMa3QZZ3r0a/rK96jtH5ZJwQetDM00sbJDg+qF+UFirncob4Do
H7hrPsft1W5x/9qHvvbX6TpkS9vmAM8dljprlkRT5OvdDBktHpgoUFY7jPa+8sh0eJDN7X9NGFC5
14pJksESZSC5htAvXcp2AX3ysaK3HTzt/WCnWaXw0a9QVg+WQdhqrdn0V6onrQXLDi1wXRrrAdYR
ARxO4xOy9uYppFJcom+V813v+6pxFhjYQx4gcIAXjTOcetHHtNX36/wa+CfuQemoDL4+Shdzebhb
1ZA2gGEFdfpA6unZjThqAWTeb2cae966Hb+Twe3S7nsNF5OC18q4Rq2kC7DHsqdcSK4xc1aP+eLc
+XgX5sg/+zz+rHD+21kf2pAc+RP9ZXvynTUXP09n2DIfeQ1veP/nA5DWZ6bVESMuoNsuQNbQGRtg
KBcHnwbyCHCsB7GH8PZdbDH/uuNcx7h8tJswRXl/rNdfRUrnmotmc14QUzodhO24Ex3Hbf8X9scv
RnLwkjUPtRtDAobMZHM4lM8AN63idyWLOfjQ3d9Ea2dXhtupo13XuXSQrvCfOaoLRHecF+ALuyXv
6LSEskvGMWpBzhV8vPtvsTWQiNpsgn5oxv2/X6/AE6Wl/Yf+HYdXQJGXBU18t+ntYhAMwNDWrYSM
3fw4nemrpCwa5JW7bQgjAyMyM4hQfw8beBj3ndEZ6g2N0cCG90vjumeQwfm2F21a4rDL1Bz8HWFb
bOBbhlaITbPkJ1tw56inXjaDcw4ETnPsmtyDoWqHsZTBp6d8ulm8+Bb1eXjs+KzgEcM03M6q+Etx
+weRddPeMFvGhYKUXEVuezyDZdiRc3/2ZaJiJT9UfRht0e3QBVtLmPf6AzDk0FXa7AhKCXxyYOL1
jWgp0el8BO5t1VATllkDyGLWpLxiVcW6/sdfdimVYQkz5ycHYesxNtXIb/Mull/6+inlFW18/+hy
Clde94EH+Q0f0gFqDq9WJsUBBcROnevwq94LprmyuK6pwhvLW1JckQ86u7mq6BXLNXMtNAB0MJSS
T31/t/g4oDn8QuiuznumlYX6L0ru8PfQclbjGzXBFn55KKafzbRtG/60bIwY3NwnJxEvrvbowxmK
aSEhEHUrbJqLDp6LUCjn0lk1xiv2MkoIZJDrg6U1v3TncQ9xkmSfv7hxEKzT4e3qNIetwjzNS15/
ydmnfD5h3t7hrXLkAt31qHGSe54MBENQjR5TrAOX/JsLf9cFI6arTCg3vQLFZZ/uhQLFDIxy2ZPR
bac6vNTuTs0ub2cbXDBbARRpcC/S1YEPAJqBE7hNHIumWP//DwjpDjN/0K1zPsmcpgl0nrkzFDh5
g9HqXyl+rzcqXQqsetzDt4wp7g5UHF6F7meaeDaHIEIOSyKw9bB31nbGFfi7+tsOM4gnWDxtdLrX
+GYFXcbAT2sL1ssipr7je0a9xc9qyg/HeN7dOpRuxc5mryL164BznKkucebSY0Iit0RnTMVdwC6o
nQL7WBbozUILclZndwkVQXqM5OmhTLWX3ciIcJinos6BL3i++O4jyaYdC3hDNe8Bz+y8ClLCY8/7
oGLqhOmhVmPZy/4e3IRGIZnpjL/Z7FWgaFt2Fpc/pjrYaxoiaZSY8ZKzAIw6hHoCvn3xTo2gvobf
DlCvwyHSwJyJHcSYEXBLr8WbHjE0JJPsN91rqZvw9TmiD3dotmkavrFuqJy299LqLtTRtNhQIWDk
izxfoTR+gRUxDUZUu+XHQVVV+wIfhWELgYXQMsDGIPhgr3uBiC6f+Md/1P0D8dxlDR16Xp0DKwwE
q4/GAd8RinLavJ/OWW0rymlqcK2b9cHznZfvbAtqQPAh1gWqdcI+dNYHr8awELjqFwEOogFarE3j
H5zavLZPQbpu8NMaNxHvtITyFypNHAfDZYfk9Jxnn/+TO3OgtTBGkoF2eRp/QQmmjNRMcNpF7tQA
Y/Qm8hEVy4/X0q0q3AamJyM6N5+JaYGoHVuMKUpzPp8OxbjzIGluecVnx2P08RDLAYDVZ9gqtiY2
1W4Pv5+DSAbLpAU9CUL4xdZGxA8Lq6amvH3S08dGoLx+Dd/nNDGX+K/ryXX36jXfDBmAOHFpDlqB
7lXfo+Jy4QCDAd5ybQHUQV2gfJQAor1sv9IuFuG4r7UrEklust2L4Gm7pFbQZX883GaOhuo3Q7xq
z6e8MQh9MkGpjymIsHse+Ndr0aSs6mZvbbA952JGOWe1hy8fcxn7g7c1wDDWyNpl74Yta2hK3kL7
r99yZpWXcJrpE0WjNXh2X8Au6eRwbGCAFB20oRM0HbBFJv1Vi+NGwI9BnqJBI3R1+7CydKIJNeEk
mtm3aYu5/oLKGLwpQlf8GuIcBu39Z3EvdeRsMGluWBRHJnv4F1TE3fc+3gnM1zrOuGA5dV96/bag
dOlgc30/QPwBUywAq/WL+ncUU+DV0y2oWlORFWzbLJYH9vcv4cCDONgoHCRDe7pMc9KyJ5dwMnsI
jY+t+4XnsfJv9HbjG02PPkCxVP6XZjE6q2LbEXnzxsIw41O5qlcp13TqvUrad/oVzk06feYV1VY4
Yez3XRlzzpvS4UrhdODQXh/s3Mg5eZg2lx/heWeVADQ4d7C3y4KNLcnHxkGMOtI/lX1D3N8axID3
oVEGzlxvG6Zr/vmOD0UhxHWFe+0o55x9sKyVt9Y/wbYh5AQTg0b1D9xcmi5fLMfdn8IrZ5MhQbMd
UEzmERwJmh70pqKT7Wk9/WV7L/xtlCgpY8Jm8hQpcAu7gpwLD2SUzGZc1fypAAMt9LEHKpY7rWwb
hmevPMq1JsaxIR01DVOeqecBo5JCDl7tMelh4sK30Vc9Knhwj8BzhBLSh7F5x8/mOGTVK0ljGhvS
x1o0aJUeR3DueQemAPxpq71XEoy2QDEs1Ws2GGMZA7VU1suT3Eh3pNQgi7cyRsclth6fPv+HBQkv
7wihrgWZpw8LjHXxSJlzEmRn5V41hCQh9tw4sgDYF5zjrAPTXUKFUfm6G68L1hdH3XeD9D4pGnHO
/cHz55rhX0Oty+G3LLj7gHDL0wIwcL3e8/WAkNpec1iqU6xSPsLSsPjqeCfsbI+xQQk92VD+tA7j
EM99sRLNSVnbjzA96R/iptlZRXEnk4QjrlfQxDymII+cUqyJIslPlpenofI32ugyHnBGxPGUZaW3
BWdWVAiv7ZUPC7TaoR6GAQFtIfeo6vUVcFnqNcWYrhsu32svX318Ol8nXmA3rISTcgrqmiwhtQf8
mmNKz5ace+i0nBVF6Fl2prAMyrdNTzyNPwsaRne0nfZF6IEUHxCKjKGZhPez5E/0W0opZ63Paj1z
bWWp4h38CwfcaExWifwa5WsF6/ayiMF0peUa3ngoz1YcNiLjy7neJeviuemLadvy3Y2Fcugo/rrT
bhRe8WkYHNl0CNCs0dly9b9sERt8D9VPxa5rfZIsfrMnWyP/S2ZDNcKcKLhgvtUs8Ur6rbFnkkRG
wE1n3e695qo+yTBnqWJ3GnvUhh6rhaUan34CUIVV5HyyUkwHvhQ59bamDFH9kKnExqSu9Zn+8V95
YErvmLhOFAvyiVepUv7F96chNICewfzIzNMjYFW6YlfeRJgygNCxNdesgAjAljOlmh6Cpxy2g812
KFng+2Lq91yOlm3hQGzWzic0g3AQeCe3gOUM/EZhUnpAleVHhmHMYm+tQ75LwaSdmRGFItM3ateD
LdaXIGXGDkJTKWNGTRlxPrX/VgKGPfPXKd+acHSO7IQ1y/o2HOEUnLSvVNNw6zs8pZy7V6jF25uG
7FDMVxMGDQJk3GdZKsdhtXp2W3nCeU8oSj329pRV4rUK28v3PCL5zHm3UCQcw4+Va5HIMh5Xk74M
MoUHMHMJMR0RPcwJsWHoMSSRUoxw6EZNQdxiSyqRiqLoyAQsklVdONwAc6t47QTnIx4dOR/Key7z
dMcJlZcsUR4r5UEW+92FCuehEvNJH3luihiGaYG0jmIcEDrjyh/I2nA7HA4RNZGdXWnZCbleLmJs
spQiw6aZSYDjztYmC0iIsgJreLXi9l7ET84hQ20n+Es92R3tcORm/SsqlU02nlyKPb2ftfOu9tCt
qJKDGd4X4rF4xF/Bqte/449o6OgBHTPeyXtMMX1mY+3FjA76JWbvnHgvewlzz63XpBxFXxmdQUxB
nINPenDqQA6bouf6zxFx6ZteTppQtX6t+Xj+3qpQJUm+7UJ/13eWQdfKic7D1z+/jMjEBG3HvKqp
TcTikXSt+9J1Yx8J80I/Hm2hbGENvJW3ePFx5GYTnE3MqwzSrJuSuz/q8jPzmJL9aPsG72rEsiWz
PK4y30VhLYw/RBzQqC3Jm9chTkgz9fyWZyWHw+/y5MxpndXf4CDkZh6jGsk2bJvy57OqV7eS+Eo7
lk9ymW1g+4fI/k6RO+yXlUOo8XTnb862/4prvHZfM39vu/0YUcMBcqcAueR4yUjTDaKo78xm7wWc
9cnPDqxg2A9G77nwMaVzg1pMghoHJTKJIsxGRnEz9C0raM9IajMt8+8tXIJmSNSg3T7KTdCJzzc1
Jp9tMo8mbZKc/4U4ue4JLZCvk3H9OnHRpw05ZAaZjFsjeU4y9+/Oy59g/yW+zhhTWrzj5LBiNgi6
u5XHVJkO1Rkk8QSooDSzECti7cgG1r9ZSL0ndBo6b2XK7FmcxiVUVbSPEUMjPVltjAFhY0yZwLb6
okSbQ4Nth4pHx2fKoFmDrjNe8z6Tr4/yTWZ7Uku4Uli2eiSNAwBjVNwVypda+DJ7i2t5cjaV4z9j
7JynzBFfmwH+cdPWVyg2z9+dmlB80oyUHleijbqscOkFzAc5x9FmJydRdwW+byf4dbj2IUFk4DCE
id6qKYN29lkhQnFd92xJCvqY0xypW7AvQa3UVw8XPm7RsmZW1/ojdCgIvqD9Ea1/FNQy4x9lBzkJ
ItL+ZpHVuIixycOTKLcWtXr/ksaWP4S+8hrTbCq8us8LeIH2GJ9sVmVPBUioddLZpMl9VsvxvumQ
xOd/i+EwA+7B5fbLmyIPqsuONewIY5rxZWV4pHTzojco9IbVbPjFJpQIxiMmVUg8OGhCRdNJPm7j
IE6OO66lFVz1eATkprCjaJ6ZcCf+skFKQG1NVFuP3TzPYMwx3JhpE0f5HTP936nJeABJXbZB/Vig
2WZHZjo2RwLfY+kOrL+eAqZXhFZ5XxC2n55IVAWTjHQLLKcHF7ExMQUDIOyecLkXD398kH8DL6Oj
npB248CpmnUFIVgsn819M27YVnaJMnICWCiT9+ZpYRPj3oOMaMSmy/Zswj5ZN6w3CWTtZesufL87
/qlpI5vST+wkdwszBwZEYfkC9M2dPkVLx2L43KtJCKZE1PmDjoivqS93Ga9d8cQIqOcnjiEIjze9
4IMgRpI9cfNH56Hf8J85sc1/gIvuOAKIreAJqvlcPa2PrtpJrGFPNeNuL+yr6/ItdghoYJSLGtUK
sWyf9Z33R8PCqDcYHg7Mk3e44I8H24wgFaSuEs0WYWlfSwLz4jzs+4qpR9lMHEdHJYKho6YrLkHZ
chQJBmA/0B5GzBYJAdf/2/oUMNhgc1BMTUefNQ8hTNXAiUfGSDszav6ZdEkHjgUl1OpJ5cIiQUHM
LFtKd9x6SjLOhkMcR6F3Re6BjFt72FlKLGiaXHtNa3HF5Vre/9DtMXdik+74fNhF1kQLXBYnAkQw
Lfcuqo9VFajJfTgyx+Dp4d0iJtsQTql2eTwPFmjfLOyF/r8O6iADWBVjXLZOImrqbYJyIubvzjxV
Vr0duFwp9ylZY+ssIwpx9h23wGms8R8nxqzXFKNHQmL9uDWsfUNk32XTfXA6rnTSNpckXnc6Va5d
Dkc42MSoK6UkXsLNDNGJKssctgARVhDTmur2llmjK1tvdL8IbjfEEHdBIKBz5PUyY6jftd5HOdwn
jfTMdjtsvQ3gvLvBkpo98WPMxImIFnfTSN3Rb9Qp0d1MKrGo/NGDkYQwx34NAjD9wU5Rx7932Ne2
dNOv1ZlMecxk6125Lq7pHG14fBCjzc1x/Z5NdNprfA/L8BieBHs7JnuPq/UboKuNd+7Xmk77yWX8
VGZ0EYL7CcUYlemDsk9y75n4B9gZserSV+m1n4R+FVMX53QUqRGVIZbwRENfIrLhcLny9SbB3UmB
enwtn7P1i6s58JdziIboe3Wh/pNli95FhmqqqHx9FZertZmv9Syr5Min3DxQSmTt3f+/lxXW9R0F
QSBnqm3SlqhRD0do6oSD+zSpgFkNuxlPrr/kMpRxg5UM/8+nLqdtogpjMFlSQ4xugu/WGJXU+G9L
s5+4Nz+zRQxfA59Rd5M1Cu5DjrQ3h2HTHbW5sgxMoWkeb+NYtVKXpcAKH95ZvahnLRWHHz4//3Sf
vDHo/r3F3220Gfbp6hAeXrldfkexiPcpIlBZlmTaOdNp0+IqGxI9P5Lh6qa8nJvTTjEKPPGu/BsP
bW9z6hIYjxRWkIdH0cO5EzrvaR5OW5K7HpaTpOT8I1mdYO/M5TmXh47O+MYlNVSXAOs5OpeWyOnb
P3Swjzt1rliFqiLjMeNXMIU9UdcQWG5a2Tv4iqzGAa4kB5ZnSAAKtulUKRhtZ61p8OZulcdTZBii
Ljeb4ZGERu58AM4rTSxnv44D+hsQHMS/tsEqsn6KDa7rnNOksVBBuFbQlG+lodKrmHBLHZAe8ReV
yYOLUxLiMIoPsC8FDJcBCC0nWF0YlKxW+yWH7vDv764mOGj6EQnKzOxjLIPeIKiTk/em8QJAWkCN
VT4X79+gQKg14J9+Xf3WcQbswXVbfGL/nGwy6nSuz4GYvH2ulQfsULhWNo4AYcbz9jt2bzJihw8l
CySP+ZZ9BNHpNvn7A8CdHM4yeRazvhM9uHUrig/qn5o8SOoH/SSqVcPuK85vVPLkDQ231J1UnaRx
dCn9YyC7eHG2RvqMHH49HH9RUkOQVSQf3pwNlyx3AzP9qmUFr2nAlmKDoGZmQC1+I/wo6Pj+Tk5f
jQMqFI682cdbRocCpowPC8PLNkOOXk16h53HdPBRUNGT2rnJeAdjCt0DkbFPfvxUwPN42tfgT1eq
2Pos75zfVBQQlFhsV4+RJyXAdPu3aIaSyuXf2/KjDvd7nw9IhE6Lyze6WRkGus+PcPFtH6Q4Akiz
m97WjSlL9+VI9VEs3Cfwkj5a/Ca/5G9bUolE14Upxn3ecFfsl5yVyGmtphWbi0peWJ9Nt4qOVlNv
tJvcEF+zFRt1yOhohmRvEJnJnXO3xn1lbUa4XiJWBr1qi8VvDGNqSPTkO+CU6+edmZZe7/8uJ58A
ohyE5rjyWxLskKvW2kszm4tn9iQn9F2+Pk4XmeddGZgMMzhTH64k+7ZpJ5ASmUqGJvYnFxd1gnMI
GH/bW951y6tsQE7WIi8h62ENQO5KG4ZhOki/Qdd/+l8I93SqyMC76LNx4aFKhoQY6bSxQXZGaU0W
nYsyKWoS6pGhRS4btunVQV/xrTVScsWXhNmrt2vKb8gM3OMeUCCMNBY/8AM8nCLE9SEmSi5PStHY
NNyO06U8NiG1eNrPoEdy2TauyBDFcGJ9ik9UJD3U4bwzqvY+B6bmIukoEIwl6ZIYBvqn0Wm2W99L
fKJnuFV7iGUYlx1C3au9y6omLZMt7L/shv0I3sE1eWUd+w4XDknA5OE1Mjyhx1iGJb+o7/7W1ei2
PmOJ4b+IPBlgiyCQqMuDfxxyMdxEE9oomujLiMCFOtijor75x8kXfNo5ZdDiDhkCdJzNTZoxGMZQ
Q2ft8tqwnm27RoGOTJn6oRIAU1tYs7cgvNv7WvSCnU900wjuHSYd4p4CSQ8PeOk34RmkO6ZwtgEN
ZWvf8QeEkbJNzaw9wdbCfc/t7aqa7Vd9IiWxO+ijMMe/ImzQT32Zd4A/Wvc5W/sIymlVPjlUM6Nj
aZbfDUQWah24RcOi4kyPD55z7SFbwCSsTpoB/Z56J4QPijE+/0DOf0Tc2dvCdEBrzlNyJEniIgaU
QVN28j9Umvz5UUMr260FRJj+kNZlm3Y4yZwTrtB/5oJAr9PP2Tct/nNMsKzozAmUpSVY4KZz2ssH
DGbKWRozuD4+3pmotKcPr5wDkL5y8KjxEQJv7+88+fjt1Ws88N8JzIGu01mVT2aqQGnQjVlzV+cX
fNxO2ile2Nhqa27U+jbspvxEd9lN54oMx+GUZSpvhKwi1wxBDSAL6+zoKlocuXzpGXntl62s/hGF
Ts6OGbDCbEFeyssSfu7D/rFfK7m5LgfpaAsNUjWimMG4Pgh68U3i+4CyEe9KiUk902qqPR3r5PWF
lldR1raCD0gRr/eS9e0F1FG3D40aFj9t6BvY+qdFQxKzPwy7b5iOnNTbxSKOj4Ljid7OoLcFUCOu
Ld0Ui/H11jKK46YPWMkhxgmvfpGxaGwGHOI1wyj34J7cd6KNdF6kqn5DjjPME1rcTw+SkQ+kt3bs
n2pgLM9QhOmYTQTWqMHf8UX+TLxAoX1i1pLT8KOxwNAvZdN7+Elyir9Z7RiEMEeFwnFidSDMQALb
9P8YzpO2pbbgevjXXTLMMZwaTfMOs9Qfo2yyUHgJ3DfZXA3CHZ/idSSk781ZSZgQ2bQ3SYIVsXLc
glbNkvwjT2Xxsent8Veo/J/qTw5uK4KA2pi2yw7AFq5ocl7T5hhydOcMbE3Nvzpo48IFEZjp8xQX
lx7eBXNN5dhhCxBvI8RStDhhB1vV2r+QcvjENE0dctw7SAray3NxRHJb+1RKdKI/OJa0/qe4PTnE
D5ws6vANAcsku0SwsOCYNZ3z5ktR+SWaDGB9PF/11yhGHUg0mwquCi4c0AggRyGvggCWH6kEb8IB
temF90l3xkRuT3pNYlTEIH0nkBiehGexKvDnWcBdJPerv9rpWKNOy4LtUEEIiR7AljnFYm9F58Mh
13UOZ2s/EE0dJvtN3lP47XgOf1PNOCJHaWu91N1rqb7NKmWiyfDcusT1H8kKTyKXP4veBIu2Bq1B
3ESOKRoZbVBvgmMTIClbgb0821k3F+qDNFEFU2i5B58gXWKK+DV45TyKQzwfGj7XZLBPKyLcOhx5
T6lzCmnOJkft/QqryMjamHBBbx8ZOTqf5S+Ad2VfMaHqpXO3UhidEMT3djm4Xs61z7ptikXLN6Iv
aom5t49a1CVeyZrR7QGwPkcUHCSHKoeN3bN7dp8Vf7a434GaDiFImuLm++jeQEd1Ud1II935eFcO
TcD5Ln8clWADkETXzVh52/vxIcRhCaChkw88zPRHg2ybXpm72HgiiU5+Lq+qTSJnw+bTBc0lok+n
l9C/Uv1yksN0eyebLZcAMYYPj9dfjfccuk303uPtFH2i/S1+YxIC2UxkJBrhgU+10NK8Mwu/Qxix
aRkgtZRAGNxJg6oeQz4FK2rIfuTe9k40DJhZqjtMIyogcm2ALX72k+qRcsXZcmljpDa7gN7xRTfs
5r1NEAN3r7/qwXCEZkVEllsBMl9IE7sSI/pjmDcH0zNsU2Rb4JwTXizdsfnEsgTF3xxdSBu7KG3M
pvWl06fcDwfcgd43N9nVR9BpLMmIPHgpfdw+UBFQnLj8Zv4Awu5ExXEpXgvS2B1UEM48JqtdUfSs
MMIKYQK6hg56VcE+AaNbseKsPS0qTlIOpM3RgKeyU/Hb/mUvxflN5OkckBVbpdnVYl8B1u+Lh7W+
ZrB3IIfo57NNbg7nrYn3JMNpdSHrSyvXuh6Pbjialw2vL43C/7CJ6Vc3lTVHNjYjgv7uHcGtjQa1
8eXIQFn1p/OizaVUUWo1pl94dicT1ufJ5Vyhreb4+mBC5TW08Y/VxR+rxZ3RLAhwWDZ4bB/mA1+O
DUUWimOG7Yz4L2mEJFpdx4digGjtP5LOa1lVLQvDT2SVEkRvyUmCGNeNZcaEIiDo059v7lPVXd19
eu+1EGcY4x9/0AfJ3YGQD2XzJK1kox+Sk3BldmTfnfHsq89R84JzVIlwmtlgPlaEPygcqLh5IgqI
1/Huf6aCmXp2Noc9BFWHu9aRcIe1sbIAwflqekvsCKeuikmwKF9aoooxrGTVt2llwWkzxV0iqrwv
HkXcTIsByBgNELcETmfmyQwA3hhvQzKBJ2IvsGu03uBgjHAI6PhZ22tAtnfQLnHNxCUNd1qe/5yR
quBq5qoH7PdLaElcTPd8bNkQqWysoQCe7LFbuRV3JxtGSwZrsWC4zD32MT44B6jS/F3w8OvNTKuA
vQC9LWEBGR8MT4i/Apu2/CoghpIFPYy5Vg8M8Z091BEQpW7ajzcZlTafjiek3h2HQOz4Pg2n2izD
Q//jNyZ//0ty8NBSWR0ixhBo0IaB+CG5VoStY1Y2VTHdbPVL1iyxM8JRtA8ixOHDG2OHWmxYdM58
qgazjwp4/mZmpE/EHR/6S3w5a4AKkkvdfJuSP3L+f+f0LLwnvBzcK6Zs8CqzYlWKMKnbDu82CVOu
Of5rRj4dO3VE0IzTuDhMhWp8Ibv37F6WvbMLXkOBebZRnBLO2nAw4U23/8LfTs4j/eoXBOQgD2OV
YF+bclzRk/FrCUjHmwYzASRoBNlxLdULfhMeRqoJmQF2X5PmSIgubypaMD0Et/bYAxa0Uubtkv1x
PvPCQpfB9MmH6HxfVIzFpjIlUv6nrsslNZexCd5M5q72j5leHWxsZFt7DbwE/0Xrjlb+BzFIYS4o
Zi2XuLQBGe/OczfwVKQ3UfANDpWlxZVFyCQeYz2Hn8ha7ftfqgUNODUtLJltw+JwaHjn+J5yjjuI
1Dn54Wlo6dh56/s6wIaIb+pfzLwjexXSLMmSpreYTRKRXcp9IgvYDxhHMqWgdzXHLYX+pyMPTP9m
OQNC8/pX2orNkJisuuwew7Oe0qhYJfRmoUtmh+cuCVaiXzHeBFjzyIESqPz5DtznzEn2Su8aL/jl
s+0OX7/FEoo/RHGE6rgLB5zMrljqv7jxVfYjsMOdhlT+90fSwfGH42LBWqKIo30cWLKYNoHPQ1Qs
PLZgP2xIr5d217S0kWezijWyXkF+qxDrA/uSFXMSEsh5QUS+2Iovmj0grNKQ1X51IBWr2m5OMMqa
6SV49A3k0I0jL5GfBSiCecPlsuzBGxs5w0naYTGuP2yc0EbL1wQoANMyYBbxX+DnUk/hkD7OUsiY
h5Kf3uDpIZHWtRKxh3iJ+TQLiGFlsFHc4axefPVItOQrIn1oCvim+b3T7w+/dk4awUmDnccNAxFO
5d4rUsDQ7nij9NCSMS5JDPVE3U3zBkb897DxzKWrDG4cafhaca3Vh+JQYU1r1SlGyl30sIkrNVv+
CdZfYEo0y31XPoqM6l6oemLl5sFr+hI3KFvgFUonVT/gbOf2w6FbTNVF50jLJrjRfZtXK1QnA2cT
D+ilfjhEUYt4zRIk+PXSK4olQbMzabVA4Sc/TPq+IRnB1O92ERHaafYOoEVk0hMCxinFkB3MlmNN
549mCMdZ6c2OCzz4IndUoYqLS5acXKOlG4JstuxXdN5Iem772lFYRBcKWKsoSM/RWbjvKa1ci1c6
Zg/YtiN+5acl0kqqLIrOUdyd+uEL2FRWSdDSz7vhl0jrhhOZBzOBoRA+rlWr9sdziUAAuDUKcabC
MqvcuPwPWa+hlEGGhfqhGaXZQ3iKPvjmkJgghIzEQRhzDemossgRcsLkQv+IEZHzMOGfD4y5uHzr
yVcPrsBlPU+YKmIhIADoIdjGkKzh5bZn9iicGL3Ch4Eoqn/BnH8+1TpUHEhF9gaI2gbnM9zaUtM8
wvMeIGtjfNaU6pRVj6QN2d/qG2G0aMsU7he4E1RIlNqVzRgm7Qfrt4UMQvSSDjd59oAHsudE+3wx
WMV247gxS446GaLnb0beCHKxcyJb4J8Bb5/mlQejwm45pugXcDjDwrIw0pvNrYjHHuZRivOFT9sx
faDnFdiGAg7NvrQx/CX9+eU/PbENieQKV6LcabHqGdhcc/Niz+3INFFzINSDsb+cIYFwLIy7p4qa
NCgcrnFDccYYR74npIJa9gEfOvpgmeNQnOdiI9WMYscOX44JTEL1MDyxr3rxg+vq64yzQdafjjVL
bo1BMoJpSns5xxtXBw5EymFyQ6GA1aGMhxQwESmA2LAIitomkvW/d4KWgt9TWQO7XRRe378nHCCa
jR7YfOOgwPE4U6hZKn9MbAaUXvzEcJZgeksF1+e3Or0w703Bm7lOaa+DOhV+eZJLlFnFFkjAZTQS
1/FHda7pi2Z6sGjjz/w1p+3eWFyZUpRDr12RNXx3KvxZlTM1IDtb40Uuu6MEtDQhN47Nf/dFkc2T
mI+YLQR2Y9ynNxkVKESgNuyiiiANC7zC3xglL5dGkmuAINpjk132BD4T77fNL5PLgUsTmoWoIbGE
kF8i8XY8ucweyW39gCezKdz75Joq7lVDTYNVJgDsVlphr4v+UYM3yGR59dqO0x8gMn6jt708ryMm
UK9tXk83GTYEMZ7mDTXZJ8VbA9AT+dxDQrhRkqc7sO4uPwLK599gzsSL/m7oDmG+6y2TbPIGoKGT
nSvmcecEOSbeRnCn8kCh2RBA29kqkaaEj/XL5zJdVu5piOSoE1Jd3B6GdsPWaA+nKnhSdX537fJq
SEBW4vz+xfVei+XVeN/y6DR7DhL0zu4717NLoVQjtO1RNZgj1oemk1D7mX/SMRJz0SrdXZGmCmzN
Zc6twbFsXh38pqGHMiN7bLC911UuVWA+PgouL/i3pkO+cZKGug0hjnofnvruDFU3aAIQsGqJYSex
UGXGt1/8DUmEUpFBGP1dgYEXAy/QW84jsiAQRka5I1EHzjA1+4TCGA9PAfpN4LKXeyGbo9NbkH0M
GfmHVLs+myyWqP2nA1PdcbzrY/5oiF1L7cKBX4zSPlYiduWCMlGBI5ymhb1lpKn7OAvhBEdg3tjl
OHLp9LsJojsDA35Tmw7XhV0tSv34i6RY2mMeR4VXZohLbSBWvjXex9WosTW/Ut0drrQ2SxKLZ7eE
k72kscq98YLiokccIPaAJIejlsrw9eRW75g+jWKCRcd/H81UKgvPglDaY3uKOvl4HO4rUrq5bZ2H
h/XlcM9aMVr/slBjZH5oT3LvvDjMfwZ5EeMU5MMrQP6LyfChizRqCq4oZ5cRLj5jlzxnrNjhahO/
F5X9DvrZlzPuS9VfBpsI9JmjjtsJHoVJKhkLTzgL0LTol5VocNTkYlpffOhB4YCIZCxv0TFtsZk1
et7AIM0evFocBVTmtBr3dAvNTCbHb0wVfzPBrhKMWacYcx5/GDSZ35kS3jmsQP8E3Jkzl7qYm4ji
Am7vMBv4vBlsROr0Fm8MvKA9NdE8pKv2b3Je44cJ8InVauXTWQWNy7k8oWVlMHGdk6PO5dQa3xGV
G2fWff6afI5UoOTzhGBhXrljSRPTZsETYKCVgQxxEr254CjOi7Cf3lfDP44/hrW3LUeMObqInfBj
tSd5yiIlydLt/w2yz8CUoTCw6BY1xPCYv4dQbjbI6tVvDNulc4B9zl6fNBYY2YcnZlUgP4OFiodF
acocY+54WudCi3YmoQYssAn7Nj35fBRenPdOwdEzfU4YyKP2g1qOX8rZ6/wr/DKM9sFnVmRoMm4W
E/CC0SoSOKygnl7n1BMqF0gAlCPhaMCFCGjGfR29HABRlQYVX1zhxSL7JTYkMPp4j/QhEM+KJ98n
83KomrioJypr4uxtBfKPEeqkl8FF+MmGQCTpmWEcrit4sTnQ6odTg50LgOOOuNE082mVUE8azKgS
BtyDm/nM6GXvcwWiC+G5Mw6EcvkFG6ChIc1ejs6MR3NymWSjp/Lrxbl6X96X/SIslu9AxjOmRJqF
BaNOW2MoXmWqPtIzxMmiUnhzQWymVNPJixVKieLMewuM5CjgCBGd0ByxiitOSMLcXPYqNoCi4QJ8
A2z60yZi0II/M6TJ0RK1H2DIz8Lb1wEbtvrQyItA19wOO+6Gyx3MiL0SF/AUC3/dAVu851IAHS7N
l68ApbevYetFQSJMU2luaAnxiUVzQhNIZXhxLvOzc/YG/lJ48XzcEqThnPZAtAcOsCDG+QbVCcas
pkpcDCjbGwU/VZN1prbYUD/z85glNUttlh+f1nCiQSRZgqYSkm3LIlJcTcqneB909Ek/+uylieph
HU4R7ymgDBzYmKzB2GRqtsvxplhybTwNQtbJ+r2/RIc3QpTOMgnAJcDJ+tP3/OEBfODQSL9pXzyM
TgprsN4cuQYoTY/nlbzouKAMAH6Tf/ZdjnBiPOG2f0sQwAbcktx8+OzQFL3tz34zf4J4zUfxttVL
F50bPc/ZqK2GzGc0RdzSDmhAdF3Ifx3fc/c/Dh5QsHd7eE0KPcYfbrrGh2QZo3R/CWewMr0DgvRd
5mHMs5MuHvZCBRp09JqUMRGrEsYlHKK7DfOF9FYHz+yZMVkQno8mhT+mzvXfZwIRp09MwxHvbQib
l9wsVHuLSQICRvywwp8v2Tf2rzFafbbsNrZm7d7mYzRGCucmajaie3V48Q/nOanjp3MT37Exf9g5
F8wFVIIMC9PgFCFRvHH7EY1kjIHqpBdWO25Y4fs6tOTkeqQs+jKhHW8Hzovq4OfLKWLOjwW7t3Q1
oiOO4AcVcMmG/cKzUuBmSInjjk3KrJKAgaRzSIhd1hMaTxsFKU96Th9zKuXJyFQtziPaTHqZsacd
xSDtNRGIH8ga5zZNGWrP5CXcjM+2nFyQhS27jyev86szRCDUGiAtg3UJHVMjzP0fafAcSxf7fuRQ
B9V4c7Auq3/53NSr1/ljycosa/25o4ZlSOFdbt6VGRf7CTTzinjbUJ7+4OPej4SmPhB3C1tEnfYL
gylACXPjPZ2PvgeGpVAFWq4xBzpTS1j4yD+8izHyEH+Kop8WwKr/qO11WMECVIBiTCiqxDQp3JjC
UQXRkjOi7RGF7Ngj+50dVZsF89kCYeIashdV5lzknuuveUFKL13f3QKLwEnCFdZaoPOnH+xOhive
L1H++iCGV0NYlZduEwwSNcHSIMz5/5gATqUpgJJDJLeDWTiYq+Zz1tMgNasv862zeUbwhNi9Sr7M
m578cjLlzWFAJcqB9fUi+DgkNAjvrnvQUP4Jc26O1ZsZldgP3eYjDsIREBuurtQbG1osNjfPeEsk
ElwxA2zNZtY5b7opGbAKObr5W1e+4kj+ZlKHsOLALFBVI7AVcLPxZAKMRltyij0+8ybNePZci1Zd
NW8LIkj4+80/M/0PYYsiUeq14Cw+oURiYfMmG/2QvhzxnuSBc/FelrBkQt38XYmKqbMAzt3eTIO4
DuHSplF0SF/ZaYgXsBUMTlT54IssYDCD2dXN4PD66chVvZexHv/RjfoUrlStv0nv9A2fh/uiPOCR
QYQNB09SYaPOOOYzIXmAf8ln/9WQR/DNnvE55gbkbEE6r0av3QgiNbAaH9xFCqlijP1YKcKVjM0+
FR7ZqgG8JHEiIQ0x60C1qn2fQE+3j2O4/trheDLr0kuoYpf9MXC4n7ysh9MxPazs3hxNdKjYnZVB
LsTSlYA2nauUwmVS/9MRT0CN9C0oWLO/Jb8FiApzuFCKR/FtRgIU6+2enlekTAN3I6ZWVrl7xscl
RsUAe3nXuN/gzGAQl8nZJq63t4TBls1eAt8UcBlrOKSNtWuHheWhjDp98LViysFPXwwWChc1NQLf
EiNedQ6VTgqlkC/DpXLdkD7sF29jsOii94TOoPvb7PsM4AP59Bob5azPmjpT451n7SqfvrYjW9xK
+VFbv4ASHFh70Y+5N1qXAZy95oCEDMo2m7/a9czPmCYeY+Jp6X1Ot1Ce3Hc3BCcYCn/iKy96icl4
qM55Rjbn8QzeRFtNhfRxCZKl7VGNy17DtgMjxijfqlgUqBEZUsPG694YDwlNHeAhiSuCtlHOa5d6
If4mNZnEnDM7mdMBRR38NpSqiya8o6h7AKSIMgF5NNQIVg0jGvg8rcswrnmhZbHwv/Jlotgh1zCL
vVOFMS52K3MrDpDnjuIH3qr9Qi6Z5cHgxyeHdBkR2kuWAEPInLH5EHU8kxlLtFd11LJk8DIA6BCF
TGXjh8WkCMTHH/vbjgoNsIeiDnqBfioDFdyBWmYGA7DJRNBTGWSiSZF95OL+sg+CcgU6/AKy/MQU
BZbF224N2cPhmJyTIjxHjUHTN0h6h3cBvwbKz4HVGeXp60hXds74cgBUIZNy2PVMEtvX2OgZSKFh
i3xhaFJOT0fgGZv5nVIJTgWoF86nQr5K0W3kOKOGH+eE0YTTWCumyA+9w0wD1UaEo336OWLPNiXr
gwsBN3VGk2B4MR2IN5zDPvBH0XfJSBvZtQCyaVZoIyBJ0ef0ADkyGnvWYo/1z7T9Z979klDqOvpm
Lzy0bqe3XfJ5bwyMUBXqoixmIk2yGAvv+lfFg0WZ3H0FkjxwaqSZHFAQulRz7N2PuMEEZ7OYa57s
MVD0cQtfYfKN5C8HucEq0vvjM8FbFpM3oQO/MECKh0TLP4ADbxySj8Vt+wrJeGmDWwZnWEV/X6we
p/eqkI1fBsbRrroTh9nTY7LdyILZQxBfGTYrKMQ3CqD9D7zwRaUpJiBtXHp4hWVUK9blcI8+6XXB
F9EIUAnVu2rIKlPgIpWwAwhqwCVaWRi/kFrCK7Z9N0M15RW4NPPWhsVDMVc73CkmnFq4R1dmiIxQ
GM7wkJxKG0MLrwgb/8385aGFrUE8WFWMIGJtL/mtT/xzWkgCN0gLiGDv8DI2LtO713d67t2DW2ed
l2A7O9A973dgMEMQxk8AM3j7TBi1Apd9sYFlqZBIQXX25QYQm5PGFPZSY4yzvlN4GxA1GvZwiFMM
mnbksxWTpzbHmP/KweirnpaA7f6D1nPvtvimxKUmTdBLGMpgguMwM9N74U/GcR7iISmn8WAuBNUa
ygvs5SZSwJSN0z/3nzFU3hKA62Y918wSmeMJe0r1b+CP6CsZfGJq4C679Ma4UAwzSvcK7NzGjwNp
VA/KBBeBp1lPXvNx8lz2Zuq6kO0hgZmenD69+7Tl7+GTZ2Nmhk/LdBT218JrU/BJtiNYeUOG1mXM
eGD7cW72dsRSF16avI8zmgMq1Kmor5iBgvCQm4V3M4/F02tmVpOiwujQzzjLgnwCm9bqmdWSJuv0
CovZx+RK581As/DwwPqjT6GpO1ZLzdTC21uXvXwie/hhAmLGL5x9dDkD9l//EhVPfoBsyEvG2IP0
/ma6weBjxqfkSKPtGLvzZ4gtg8UARwzgrJx1BSH6Q4ysSYXq9iE5LcQAFrjVHUDjRhFB0/gCjQ17
s2o5elmjSIym2NJw83tkoDG3wgHbqFHuzUc3o82Y5FSt/aXAeZG1Ygg4he2+a9Y0yWpK/9EYZxha
zXTMibnROxLeLpZcmNKGTEMAb8QQuD2ReOk8+piaxFwgV5icVP087Tn+MC/G17J8EwVngLtrQNf6
9WkxxpX+EZ84ee5TCRYA1oZhriEF1iW2FmEYAW9nfOS4pIa/WAoJPw+T7CJTDIH1bj5WdDAcHF8a
gue2iMFLft4iX+TLL4etxjwKgbuHtTbl2ot1IOhIOPrsFbvxODlpEuHz1oAflVfiMkNckWwtsf1L
YKNS2XD159N3pHGnKPrFuR3HlgC6B4sPgiB2s8nco8LUjeH1OLzO4cxiNQHlgFaMZvbmkQ7ACJg2
i9GXi4Uk7s9vdwP4hzd0N1XiZwizhKJ0JqRZV9yLN6DBf58jZfFUmSpRtTtnQMtxyXBLjEJ/q6FD
zLx7od6Q8f4X+NYIqE1fbZweIi00xJyuv/WL9fjcYqP1LKwyKpIvVTvGWivGYffZd4sh0CVSnBy3
kta9Gu+9ZhbHh60ECudSpHkF4l1mABOmybXMABR6OGaU049ijhPt0GvxKGGI9Ng/4utfE4wZLR0B
FCjnJr+/kQ53+yu4dpipZr3DY8d9xcoce5zHPY/0FxoFliT2+Bs74a4DliO6F5BU21fWqh/RXNH1
2EyAqGzUhOLde3JuQ/QYry+xmGVuuJ64pC686K9Tr6SoZHLGWArIFyhLM6Vp4ZTZG/4jxYlVhB+m
HzR1nL2cJj/zvHpHKEq4MEZT8L/J1zlw64bjg9rqb7xpkh/Xi4b3pfJ2uL4A6YdANt0Jzw2jpAqN
usVlJtnaQrIf3ia71IJHta8j1i+5T8pq7DcJlEYY2yDjopmnYdhTQ+DpR7WDVu+TvqaXVcNuM/sA
6g8YI+Li/+Ihp4uPDCcbjjsJaHMK5hgUks92t+rpzc7xZWLhQ9XsIp62bvUKjCuCPz7pu6I2Ea8B
Q9YUX2B8u6LoelTXXwgZcW23XKWgaRyzFh6o2dCqXNxKCGcFR7U/A30Eg2quHiXaI8RhX+ZmNSBv
yZ3BmMD6BJ9AIoaEy+2RIZ7gyOT3kPgEVg6BuIqF+uRhC8rTeI02kMm9zId5wNx8iZwqLxX6oXe4
uNBfUV//m86Wizfg9i3uwfTfrL7h26//4O1386eNO8bTufxdsdh0ht6eVtKlj5qcMwaL5mAiYDc6
BLPNXvAGehMyHWnURuzZYSAfu6fxBFChoYKKJBtjN1W5GmVm5J/pw2aq8f57Hdvdv4SKEdguHrOn
ofuEZ8d5TRmPSghGgrYQsAmr3+hl2CrWpoYIsIaD/My6hcRws9zBNG55E/Xkw9zlan0DeS2vCydq
gd1NSkSGWPRuMI7uMDVhN1M8c4H8TLrzr76+CAcOAfeKs1twScNzuL5algJPg8IOngYRFHOSULkN
Oa4Ldy3IlSU9q/PYw/6fITlmvAyaH2trfq4H9SwdU2vgtxxsFoyPGXh8wZnzCQdGth5CDMwDCWSC
SexnztdL8W3BIzLUWF3hGpe2lrrHCnyU5tT76XtV80rUuUvC7XR46htq9jJP7/SZFcfXXxug7mRy
hq9BRGrACgXb8jpfEabtvSBAhhwe6syvzFzAfRq8g7tV7TgO61V/WllVcCfeUedVMpEkypXOlnOE
kQbAB99PeqXLtPZnDErfojZgQXWWCNVS7P4TMsEAyhKgFdNvD9q2D21DTUuTufGciZjdI7EMXOiz
u/zhGhncCNN1WLwcvuBThCXG+BZT0bHGWlzjcaLionDqUwkODJzu9by7v27plEb2hz/zDvbKfkOV
IAVlVkyux+u/RFjOpx7UJCXizuUseS5fmvXYfbRwswmkqYLXLPzLt17suzXbDslRfmSOPE4YvZxZ
zkfUINDhq1lDs+016pSgXAqOayDZwAHAfNSu1kBm3goDEl6YYBuJCZQQYeIZnIElAi6xu/6GXAZ3
Z1uGrYduk0qtB3zRRZd1G0MCo8Hj6qXloffSlh2JuHpP7GaxQI3O6azxiZcPEWfgKUJdKgawGqFk
LaoPgD7Yo8iD6KaHRHRtIFwUfN3QBTQKzBOT9unVPWF17skzKHapgs3nUx+eRn8dTH5mq6vL+hHn
c4njO5KwEaxRqVhnDm46gf4fHusUOcFwWmNZwmcRaKMATt/2eTtYXROZucjD/81+UqhmOHECZjL9
vhqtRmiq3R/C3oNd1jnw2BmQtUGzK46w0D/OEBjGof6AO3efvx3JpG4HRXr59D1reMzFHKQejIdr
GpJ2FUoc2leXPpbRrp37DVpUCmRAZDefSGALjFqAerPehWhCtk2f2VBGE8942mj88nTelm+O1BvR
ZddQg3uP7KIPYSuWnDo3pZPkq+QVbJx32FiD7LnAK+i7wJgwq+1f8vnarf9USRTafacMrMNqRmlB
MMeq2n6thlNbC8ehUD8AzkGobSHcBHJsuQAQh77JkHmMhlUoo+my6EEGGcceCiQDgqRlGKkb0HcW
TGZAq5UpchUEsOjI/4k0MlLNl61+Yjp20tatjviTTgW+Uusv+prQlqWFk2WDI1o4khdZAdTs+oiG
zR2vkcaFpLjSW+mpfEB8BDOSIGg779ny7IlRvWweUIc/0O51ThQx2EVF8087BbGXTjlH4nAcG9Np
VxnTmWIpDI9MLCDc2exi4XtxwYrd2fRNcvDaAHqjAUehHLlcFfr7zpQLqv5Ir94TSr5wKaeJo3hY
0nvI1tD2y5CEX0jGLkD4GEVczMy/wsMz/NdfhvrGAPIK/yntFOb+izyI1vVCSNLGEwFWGn4V31Z+
itBj1Vgm6itdKNlIeoRDLgTaWZBOfnFgmgZiNnwEQsBfWIi32WOGtg/cD0Wc8UYFlknwq7n4XXfg
mWY2XM7zoMnhDo7cjKrITPEEmFwT1I7m6nBoNroRLHouUuMPdIhEkGiCHjdP0uuclDsglwSL4jhA
QyE0nXy5QTDRdHO1cFGyS+T88U6YV15AohGaB6nhb7frln0DyQXYXkHPAgtsfvrqH6HG2M6fAiUZ
6ef1ec/FWupzxh54aCCYiLaueDrMJB0TxnDgGpzCFnoGhHjo9N0A6W4NvkrEpvVBYLvR5+p2Kwrq
tnI/qt1CtYzmQkQOkJUeABf3gud+YjCZwv7gr/cFsX1I+ULjmLnjEYsWLYIJDIBGHmaIy61vQBlD
mvYyF5JD/w1ZGsrQ1VgI3fTlFz4Ax5iLI79HQ6Y5hBg97sZ+GW6yQl9iKKI9LS4Co4Unby1hxLPV
MZuavXCHgWbso/e6akGE6IhCGe+9udDqCzLFCNwBRk04ioc6zcV55ITYqK/WL523TC/twj578hHS
u5NmTGVJM53iHzJO4Ie4jKq8PPoxOTNAH3g2kLNGf/Bi2HhWhh+ZfuKxGTJHI0mA2qHUA3gcn2Sf
YeO8cLdZ5rokfU5PfP7X9gnP81AvRvisCbdTZxDoRy1iXNnTl5RrkWu4ioQck8dieoY3RsscFVsE
4TrRsWjgUkPSxiGFWgNjjvvuCveQ/9SRItqW/qF5izdLRKxREUUYM8CGy/yIAg856niyZJ+sWf3b
KJ9a1C1ZmvanZiqgKX0udiFeDXT8GYm7ZBJN+AZxSvExTzVMvvTco57XF6jKG/Ak6Kn6YkWn4k3w
tDgcCgPhN7mWo3TA+QX4gO1v440PdxZKMT8hxi0lODkumik07PDnIOGC5uqDEV/PFk5A9vrjXDfa
HTV7nGEmEdZQigtUnSxS3wWy47cKkWO15Oy6jHT3VGbKjVblxJfF+YYJXJuyyLUsh5lI9pG9ettp
kNaTKEIgepktFZKM/V8fIn1nhGh5YQVSNvvzZ4YkgPXwNA0rfGFVYOHlEOGgIvS1uHZeF2E02ls8
zhsGnkEB0mEDRubQ84kJzxTvHfx85gS6DE3dsTCBcSPdGYXiHLFQifLwooKVk3TsuYbExgVHsGBP
swOFZdlS8LWSpNaPREVg4PHPbYpZqVe2uMcQZMWwhVXexoYlLNKYyOBdibXSVL+EQPblmJIp9DEO
xMFWYZMiG4hCHTedHonjRKEQCM7geFcEG8Iou9aEik6gokuFq2ObIFtlmwzRedpvKO6hSC6FoPKe
1pzx/cploZO0oqbCTqYvEwsQ3WEgY0V893+qjW/E+G1/IR1HCN3zB2a03hBKsi0gmzexaB8jxxYQ
vdVY/BiiRQGwz6YKynwYbxub6RHlYaVr9LGHx6x9Q0mFxXP9GXn0PjHciX/4VGzQE+B04JJVQ/DD
O2DyBB/+bHzgfzQhZqrblktdyBjFTYqYzgLz7CGUGwFz6ASV0lSkn2m3pc8+wxeM6q+unM1E8FsH
05tIsiKWRYI8xBwczj/2ujBc7idAgobDD8ka/j981KdZQn+8CeJ1esFVjFk/avo8+HEEvI3PL/6i
/djjvscxrJJCuiVAxVRBC8h997n8Mowc74E8vU0+6AADQnBqbF17uHbeAzHtoGZmzCuGQWAJkxuc
iGkLHLfegFg+dGLrofhiFDxi2H/HQ9D4pUPzi3A4UbEhwiZhSdjn+sLk3f3ARu6WJKHZedZhJt0X
/pkEZfYMBmShCExRGZofYdvDmciji/dYFZgf9xZ9GMlsM+mQo0WPPotiCgrdw3oDJs1lxm317WFI
y5RogJ8LZLjgbmOFePpaMqkNGtglmDU0PkjUFqEhzFAMc0SYekqnZJCBdrVHeE4RsgFMS7zAehyp
UQ2JyLth2fyzkodxY4x/D5QMhQ4jnJjZS+uxrLAfo9Bnfuc09pqhy9C4ogOwo/sCZgZW67fjKBkI
f9ZXwCS8HyiuU0A90AlJdWsXVQ9DIVKO/6mCyOKhg2CIHM4rlxInw6fU/kfzEMNMhFkeLEX6Nkp0
Ixq6I6iRZ64jwehEtRa0WAiEJGZlICkUeZSO8zKQZ1SIq+/XUP4aI4tuKETZjgAlPCv2wfSF/1i3
MGSTmnEzu8mD3FJTB4Xtmu+c9SM4CqJBFMOQG3zbAmQqeRTGUuD4FTNR2dtsMWOcQk/co52ZP4WG
qk1uwvFFiGiYoFh3f+vU7pCO9GP00u3Ng3QAvPGxuCcmDO8KF0bExSTk7Q1uzd+nr/EjJYTSbgBy
M1Q+ljOUAH9PJKEMSBXG0p5/m5EZq/92TI9hXIhEUU3YQREhFO9pvrwGwosUVKivROMtfc0xH4j5
N1pPwZ6Kkt+0MpesA0P1gEoOgtCK/GGimber4aL1ErWeeJ0S0Siq/0yEjUANlxTa3eZvcY3ODyJU
3vpBjhdchH+jJaRy9wGm1uicFAOfznuJFNi6AHZhp4DE4esIvc/I6XGcfnGg5Wf5yAP5xW+aMkgg
DGGe1mbyXJQLyXgAvix+xE0z6lmNjJNqXJm0tAESRUQ5zIBgU7wmYrX0+0bNAjtVp8o6wMux1kw2
4REK45YzolXUpEmfJ+APXSenkPtbmzyYqcBtjh473vzLIhYDvRnQ2h0OG8NGq4dm85oOI6Rm3eqy
aK2h0c5VW8MoE3hP+MlXi4Y1i3TKgpghiF1AaqyJrQC7BZmhxAmnNyGtF2AdbNJmcj+hO+IZxJRX
+3tFFFmwdt7Ma2vbwEXuQ92Io6QFPFozOm/cC18ILZ26vjuPoEMsgFIdmeYdBh6HpsHRDHsiuCBl
mQ6c66KP3cwCeR44MNU84jzRl2Q9+F43G4wbrxFMNyGewHLnv7CDZqMBABPyHXqX08B4hmJyqaX0
xembV0Vm8kg8L85QXUJR25t1FBm7Z277IXKu76He9t1m/3vwI0DGqEbDCk4PJ+19K/hc5BK5SqSu
abHAm+MN5cAAFrrL7TAfpILfxIBumbMKEBSZGtVMPyX1FltJP35sJedKWicEwTOw0WUJYSd34Mx5
uYXjYYMknJEm5SLUMUcjhF1NkVDAboIV+/C4LRuYg0/4UaxwJtLMFZwPzY31W0PispRUcYBQKHhJ
BcPHoC/mEDmg+phfwC5huSkBvEPUOQqMfIfQNexG4DXX8xy+A6I95tQabIieK/nltsYUDKAI/SBc
LHc4OW2LrWT+Tp+TgK8LykXAJRYywq9mx79RXtxIfkSMlVG2TxTGRGcypPtwPBnGoVBgg9xjoVzq
T3/JcK78yeT+OsO55FwiGZNdD0N52e7eZm81UIzicH+b99ySV49tDQmTUuZuAzKNs9/YHxx64f34
NBVCXwQcZfX8q98GfBFDWtngiU4+nxHgE9Ml/w63nbxm3O3QqwiGAJQB/7z/rTMVZjz9Z1IGoynE
Klfh6sAq4+rmQjL54Aoud4MTEyBe7QsOmmB6M5iAOwdX5WmoHTD3E9wuRK4dLL+g4YhQUlYZkdre
0KYNAYGw3+Ebe82HT8ILNp+oJJjrHQHLR3gL6dVMWpJsBxoqcMNRp9O323evF/eR0+3vnoIC5A5V
MhiV+mLBVRg8qAbGnOpC93y1H2BX/RjCSUBWMNVa62DkzGYxKGJI41O219UleGW39JMVh3PQpHhG
q1z/L7N1fuFz+4aSv+r2DW08Nqnh0JH+YCRDs4ajFi/uTq3otKOXTEu69XmneQ+oh0KQA9QHl76X
jKZicCCR5tE4j7RFn7AbBERZ4wrXZb/ZIxqsulUdKrAzS+f8x108IF20J9J6CWJ0OvNFhTh9e2f8
dpEh9ZlVDOCMWY2IEKhJIYH6Ch4VfLA+xPvZGuNOTjLaeA+/UTCSxlEFpR8AKQVB/I+l81pWFdvC
8BNZZQDDLTlLUFBvLF2KIGJCRXn6/uaurq46Z58+ewVhhjH+8YfurwSNLb37iqZA2gCowbTuA4Z8
54X9wq9m9VnRdLRaH5kQs1ygku+hia+s57AZmLdWg1I0ZIQc1H27TKWncYMwfic98LUG8B0kl5E6
RCtF9zPrp4WkQ78fbji8mp/1fVhsxetooGj3vwGtyAwcT+7LygsImMTTjI6CjquD1soMEU4Z990C
77crrB/EIZJb3a3hHuMqKqYlTMZGB28qICJdaC5WYwx5J1tAEiwKsB3gxC2TTlKm+wbM4oisxpVn
6vX4ISvCbqxuvv0CBdR7BqzPj/2bYOBOwDz9hDqBpgjws9XApE7zSXgeq5fo7jNlyV6Q/xuUi7xX
2MGcI8vTHHoYp8h7psmlBj4HKvnYw6LCw2Oqd/PCu5/1khbrBNWAcHA+Ij+RC2kQXmFuCJ6xDPPr
8DJ5LfYPbIgPxAjhCUkFiXUCBIrs76rDPId6DW+DQV2QcLKtUBQQRzGf2BP7qX1W5IzzsZgZH8Yg
fUzMflGbNc6N6vriXJjPyfqAZeFApCefkwi7p9FRElJy8CMnuoQRMrE5HwMGfW+ic5y597+f86g1
gpUxV1AGgP2g7lxLy6t5wySIaZUg5r5wMgChbzkLIJhhEcHdxhZn6Ow/lxUdM2s0+HLJiOmwoD+D
zqELwfnLmbKLroyy38knGHPqLL6wKKGAHREUTaba/UXwkjnYTV1aGiZyDSaiZKWhNbKLkT0gUCSc
8Law/OiT1jwKsNodQ87qkJf9gC5P4azWp/OCe/lnQG8jqm2KS+tMHezIdrg73Q5tFbwPluZ8xOBj
5s+gyrOTObluc65/abi/8515kmybvD+zG+JwGLRAzAJcIOIWQjS6nylxEVuLFC3z62wTyBDD1XOi
9VfF7jdDEjhclSGKibtI/rE6pMrH83G0/qB6Cd8OGTd6V2o3pMrObC6Z0kUD3JbA/BrlxY3JFBFu
F2CPL/biHl2I1SZnSxgT8NQFVSebwfxnQmGNHkzPGV4hJB8h4UPyNt5L8GK1JoRguF1dLAZAGn5s
l7jBfwAiKeQdHzoF7Vq1uhLX4PXyFqLBncv2YVE0/uJuXfjTgKsUbF1hL13NwRrm6WmoieYNWhf4
B5GftqhbhxlQJ3NSQAaodhrDXHgxFDM9r42+J+3NSQ/Kr2MYQZO7fsAcdJhLb1c8TrlUuR068UAR
IkBxZk0xMGhcTB9W+BrmE7jJl4jRkg3uhLiOUNttLhRGvCVIAN7P2ZoT4x3dkRSi8+0Z35Bz0yAl
nZQeBVONLxHj/7RCfJE9NZugn37xGf0Qt07aHdDXADY2axKlBSNv4tsJEfrCcbxrsDYsYZrSYjQ/
ceFLcgLPRTACQKJGPmR0nw8QjRFJVAVNYwh5x9OGKF5etYH3TUbeEOyFJnH1hl9Z6Jhmp6gvnbEu
Xa33jyGaHF58hk8wk3uccK/ouwSvP6AbRnjbhcDyhIGg4zy7JA9yfHhfZCsCtB4Q1ay99/1McuE0
0Cx1+B51MB4iac8bM77GVFiPTvsWnHllvJ7f+SVw0cm7v+6v5Uyuxbfmdg1n6W1+gWRXkHjd6qer
Nt6NDIZVb7hPmJR+NSIpstb89Pz6oZ5ppgqV1JCq1jm50eEMz1YVIMH5qLLBlJlmgMkmbdObgxWJ
PQnvZJG9DVkTgPlEf7VqC/7yoi4RTjI3mN3Ael9QPZs/PwC4y+A+Cn6yIzMB71msqZ/ky7BAGQQ9
TAgw44AzpuR18mrRcw12FAodPNcynACMtYst6eWE64lR7uis151wjTgfmSdB1efgxWdy8rSuHtCY
GMxAdEHfsq0NgInLWIUTXLN4JZ7z1O3w2fmaY8hAHTRlWMG/BcIOfUzdSJlB+IwxXiB7QtRIB4WY
ek3f1KCATaAJ6kPBDwK9i5do+oAsrCC7uINNaUNCQ4LHa9VOOxxiMHN0tiTCx9edKLXgXcRnE0ji
Cde3RzxvQ1LiK7itr5GYxd8WY+PHFH6KDhQnPqaK1iBq52OcEmBpb2nnBaewx3AY2ndPHBojvXO+
Md7x0QdiY0VNjRslZNnbDodPMFf6VNCY/uK16Y7fjWRdhArm7KCxQ+PBNIuOgn9oSnpeDo3VEWTB
r18n3ZCdKviDY5pBRBd0UTAZApp/rJQF40+sYeaPB4bpDVKEGv7uKWxXH53yH8HXREcwgreOoKQy
TEvED9nGcGJl2CBQl+AzcMlSnXssMsoM5A68QkCc93wmjlpjEOP878ygCUP4WxduO0cGY9MVgnE/
j/TXnFxI4haSpDYHOf8xv4Obc3HEEbTskV7J+TmcKMvWmEVl+FiPRiimZfui7i4Beu5SvyXRD1Ey
bfNjQYIgJMuLxcCOMQ3ioHSwhJMHzRJVpSftO5/ZKhr+l18Zbw4EMQwudJoW/tjC2MRqRn8GdXiz
t3OsWqB5U0Q7VLc4Nwly5o45nf9ZFh+NL3yJWXt/f45g76M2MscsKcLJOWWR5s8hXAkB62RXriuY
AE4RYNag2kjIagY/+AcBPrBM8YJyZqXKxXiBLw7AaVWUqO1ecsGPMFRGcSrij4TjEnOnw8Q+HyG7
AchNMJ8iTI13BCkAo8Y+hpBRBSQMN0YVI1SouD1Q9pFJ1ftVzsnTHSYIgqClP5Ste9afcBPvwkhr
DVJAH6y1fwR3Q+p/rL9LrI/6v8NW53ggn4pyUBRxz2Od4Hwx3EPU+sF5LA1Iq3f/Nn+SXmUCUFWb
200dZb+p/jh+Id1DCgRN2ldHGvAW4QPyjyfSFMn9NUwsi6P4cnhOjfpG6gc/L2MBex8U2g8AdgEd
DKM36Tk18RjqJBviObqhbOJ4xwqQvpHRJjraC/x2eFvjjyEwDaWklUAHcIz67L0hCs8JYt+Hhf3q
aqBNrPoofGGlGF31FIHhR6s4F9t8yCE5QBJepf3I7Rm3Pct4oNWZsIu6/5UJQp49bDlkpUfcyFbU
YAgWKMyYSZ60UihLR8zDL5FQA02oBPRxZyA6UUtKMEayrrSHkmPjhyBOlb+GIQBY+UQNJKv+w2pq
PrRwXCXCrQvohcBr9hLIg3XhyILVwa0KPZDvyV+SmVqf0M+aVa0CDz+gNcCHW1ZzznMQr+x+FJob
ZfTUy0IdkhiKRGX/5qZEGuBQ6AEEBDwe6KCCpCkvv4AD7aJJMIug7GE4P1lTpgVIUmIaFoiDQmMI
KVZDlY3mAwQKwKjPLqdYFh4OcAzgRo/xfy+YTFEjBzem/4dKZ1IMcakE/y1XU2442mJovvu3M93c
o8kBOh+Enh/jGaLYS3pZWhGhnIZ64nx3gNnMGifc6zMvegA8QmRg6smODZwK3iSKF8YYxM6x6Mfw
zZFYmoCd5CHTf6tbjDh2iN+t27FZFsxQhYvWYNkuHsYHk7K3xdDur6eHglH5UU/LysyahQTbBgLA
X37AQm6xwSvSxYmO2+GkCTuGMhg7lLbOyx7qMEbxxYDzQpGA+xJi06EV9bcMGLcufcbLL/ye+8GK
kGn/LL/oQ9JeB6wuvaORh/9aG2s2O2WFP4r6f9IComEPBTKwKKT4F7y9Uh1SQyNZW3O/kLp2qD0c
jAThxS9MjpYTL6LYiyMZXgTvqJ8J/dw5nfnY9dNQ9bDrhhNgDBdXa2Qiw1kw6cjQ7LtN0m3EroM1
hSfYDGdJxNwEu/IBUaMiSUNlSiFPsvqizko4tiPA1LOS7YQ6/OzjF4EpjUho1lkNIwwPp66w7qng
pt2MLZZT4+w7Z+ec4SRgDYa+TvB7MHhZMl1XoeCkX86kTyBhdYpBGXyIBO3KP8iXMHZcNdRrdDLG
0HCRek6WUPasC049JlzIZJa+9w96OjQk8Wk/farToHeYebBCQY4b4yzybNUxR7AwCh4Ab6ERZ7xB
YOudX7WfQWUG23noDSZNHVVLq17/0LEppTVEUw9Tx7w4o6s6YOqN7zVnbHyjw2MPQkMrvRPCbFQ0
JOjhVMDd1oexVehDWJw0gQYduMKI0wb+ozVc7uhwfcoNUGSyFNn5B4jx0UWwi8pYhGt+tQaXkE/W
1yfCyGQ2L+PPQnIqzoDFlsVFSQBLEzW3/UBQ9fWHPZXK/h7BHoP7j1UMoJQt0RuX+iU8BVVaA2aU
89FXqf7umHDU8y3IqYyF5sx6pzIVNkeOlt4Y8Y65emD+67/FDFLNwGfa3XgjJAUtkFrjMWxVP8eb
ATCHBhGOeIeuTjB4CyAcrJCq9KFbqAcMnoPwfUQHE46x+AavpExLa74jX/IGSRLG/GVWJoCloFXF
hm7BaeyJWRJvUbh9l8oDHn3PutoQO7i99cJrcv5AwQqnGK+Ai3e1x3nPTbidGA1g0K3/M3COXjyj
L/wTnAOiGkNJkG/IHyBApz2rQumNNZIC8T15mVzg8wJknNPKvP30J/wp5ADOIyaDxm18Znid+vI+
GHwfeLCD8AleTD6OQUouE7P5yyutqVnuKLhdDDRpa976iyS9X0jbF2MsOSftjjxSArE0Ao0eFjYH
3gj3F2A1rdZhCwV3IgW2Ud+ZzInk0ToXf3QMTqToAzhIOxdd/yRf2qAxhBAwjIBiQDyeb3tEHB86
pyvuXXUKDtbEr2SbYnaCJ4wkr9/kfgF2UwtxQTIUREAL7IYfw3dIFLLSUg9VEJemygwmN0IVgbLy
SjtCjL7mFpAefhbfcwsL/hTDjYeKSblg8n1g2lqY261O6pQTCZiyxVcbPjy3Hlo2JS0WU3Bww+2I
VJ+ukFWMdncw2wU0XRYvd+oF2BG/SeZkgifIMU5UFO/i2cHJZLCnvWKoNOYzXDH/M6EWPeajGXqN
V/qhJDpwF3Tqj1E0oQ2y1tKESvgM1swgzA/8xjocWBUlAvjojO8EXEpU68AG0FqRWwGtmALut+g5
JbQHsrycV6MkN+yq03YB5vipHUAB1reZn6ivG2GZefZvkMZ3LAGMME8GhP4enfowIy4IEziIAxNU
UhS5tBVCGadR1oMG0dpYM2V1utA7ryRgyqsBVsKmfVIRYrdG3lso8LoSJ2J5SS3bYnTTpl8DHv37
0HOmxrAR4OvPAc32J3+tig8lM5E3fc39WPj/CGn8HFwkVMrPbSwfPmtONxlfDlC+kg9uaL9sFjJt
EkgIUyjkTg6l7RAsDcdBqKu/+UgmdwQlOFccEcRvzag3p+jyYpQnY80q5kZfc2IKZwealzgHSNjA
2qawQCXyjWVdxpKvwLsKl/Elo8vtujbJ91lMQBqWRcKAmcmpiJhgAYX9F+pOWN84CPTMSQpd1qxW
L/wn1l8VfRz7gV6COJatJukz4zN/8mRZDZVOHLbxXJ/XlfVJJhi9w1evmFDJAPM/ChOhD12PTC4h
6Ug1SXQVKVcVWb9EYiqYiWMqa8A1wiaBRYyiJYSBvWP8h1WtOoJR7nKI6fbDPJ5aPiUgnbWjhQdC
8LbwwEC44bAKxUgfGQ775IWSnVkM02uvC777Eh3Z3RngXZx+U8hCXXrd/TF8xyNwupANyenrsgAu
jm/tHNPcQHzlFc7vPmkFLk3zaowtSZ9u0GwIarzvP27lX/GdC6gtcN6E4Cop2VbhEmx0xP+K8B08
/Cx+4JnrsA45w6jCIDK+sfu2s2/wPUrwvKG59XBdG2hDkJGHCUILNZxxE4BZ4Uh2a291KThp4DRr
4iMOiHZst9WfIWR0FZ8AMZqjBERkirkN19birJ6CwmZ0xvRKkY0ZdRu8lg+SLVHTSfkXp1EUOVCS
JHHL4zcrNAh9/dDNv3TdiFK0ftA3794Xxksu9CsyiGSHgw22KvNZSAOHFEPo8BhTWh1op90PG0rT
w9OdhjPyNeAwkD2LG2W8rrgujFcApZlQDmNgoRJcfOAvN3arPbxSf4U/eOn48SA84uWfjGcsHuMU
sfTWwg3KGa7Esiz1gni4Yt65MxgihG1iASQuElQ4A4R9TQXGTdA6JgjGc/cCaTNqS0x3Tkz+ISNk
5wTRg/34oNjlSRD+BmH9VrhfaJLEidMq9yi93QeaUqEA7+K7u7XHiy236yfojn28Vmm6DYDs0cmg
diYo97ZgmFKAt2iy9a4IyhIwaKNVzPdPEdGbZ1YCThXqnZH/eMHU/oEfCx2wnXIj+nRjICq4E8Yg
zy493oot4g4C5uoHUWatKWWVaUoqvcRY6G4J49wG38kRp1pN8T8NxOnGk+VpizZVcqeB0L/Lpod3
KmlLXwuAWRGfD6+/+cBsVn8T9bwbUFlmFVGNdx1lMuJ62cR9VwiEAOoN5jxQ0THgUB9Rw+lQCasb
lGT8yDcgpWT10YCMzV96QG8NS2QPE/x42wuacTt/l4q0KO2zhVwvxnWlD1bTeIXLiUdUHw2kOGO5
5lmhJ+2LVWdMVwRIK/4+mMvUvnA02neL6+Fm02eHg93PLg2BDowtXeadzsdz3iVA5f14PWK9gR5S
uxnhy6r9Imc+bCA45Wzn1EQkAXlfhdexZhRBY5l8iDQaUwv0fZp2gOGOQMGecFIIt1iDYoCL3fLW
F9gcqtCPz1ed5kSKUqk0aBmY6nfGLZji3UiBhe22PiMtlhklOULqNCKSOm12Jz4gll472WkOL/8w
sgELcYTtjEmpHoSy8mdjosYEQ8/Iv8RoCiEjIwoKJ7g6WgMlwLoz1/2FWALQBGF2qHTCxa/+V/pJ
UenOuM+f3KOkAwNHYmzEzirhjrx2/DcqrsKv8dgHOoPbgQmdiixK7Qr1j4OP7042g4PMOEUChNOl
8LZA9GnQ4KJjgA8NG9nC33aOkpIKuk6ZfV3s9Gn2cO6OnNOq1oQlj9tHvoBEn+K7zU9W5Y4AdE/u
bzcwcBM0OIt7lqDSX+1DnYCr9jVyd0Sg+GeHOVe9roVEsbFkbWymqHGO1JLZRfRF3FUMTIHjgEXR
xUjmdTHHaUJEKtARPfSpe8r6O4zLaU1PHOQzHO5eCDYQJYKwURwC7h3Er3aGZPHDT6YaAmVvWTGo
4hLMEk2UrzTKLdUVoHq4jYtN/wEv5HpSsuqmPvc3r8V63YGZyCClIC1icqhlTiDZOVGALN4UAuCr
an6lWX5bU6aCIs4XIzxwSKQkzJKY0vBEaclQlAKgsPD5EluGdsQJhhkrdV34XH59XFOR+uCjyIXy
j10jTJsEpUSCne/1w3hmQBbg1Ut4/CGl29FzwxLx4CKhwQGW0GqcqvuuuI34afUAj4GZ8KwQiB2i
yBFwPqEOgjYzRJ5w9qFac844bxfFAi3mk7w5Thq2wx+u6Zh6Rhg3xcKaGlq816EzSkF3TlRRg0PU
QLZAWwMNw/4yhb9Z1CFYkYUdPlOLzq7whpf/TdIh1Odnmwx35FH0J0I9jLey9dNfgLHRgwL0afC1
6okmRID7aetsr4iOBSO9BJ5dbpNLQLERCZ+dtzVRpPxBdS2GKMSY/LJIprgY7pgl6IKxNIGYBtiG
8Ho1zU/sjQiDrwi5DMZU2sjj4TAuw9dt/jWbRMqG7gsXJZvJDpO1h9XicNoQByZ6RcQFTPYwR98i
kann0wxnHIuNCqD2Mtmig/QHKPuJ75hDCqKvmC3L8Cm+dIVbtPu8Z7NYcmPjmki0ECAmmsaL2ceU
nJcnIG/qSZwIsXAMr0a5aTA1F4+MgR32cLinhsNgSrfOT/RfmMz04N7O8FW6/iXZjfOFuwet1ZI5
2WwtI+Q9Kf7bh2aGAQYfm14XDADBQVpcGaykLbSgCp+jBzgU99qhzgaLAYZREYyhf4uHkup+SLEE
d9oMZaU2hOKT1jGJpVFF0TW/J9s1Na7ANgfKdTFZnXIWHshryAOFwsQzy6/+Nq5A6IzWGZvvoGUS
ZuK/hhBn3SLq272U7CFM+2BDuUPaAkHWLnDLfOLffI/xYVUZnuOtosoSzpB4AmrbPTv7kVB/kIZz
+CDOkI23KaWfBdlFnIEsSI4qxkbGp9T6V+btN+ySq79p9kiG+xp8HnESgMAsGTo3azS/eGd1WQhj
ZsT6EGVOSqFlQs4n9FE1Ez1OY2FnhDm5C+DGuH9GJQb8CgAEEDkJ6dsxSCVc7U4b+aRHBHnGIK5R
ipUMqQF0k/ZgibzbIDMJZHjVbR7zGjaSUDwhJtD81uSNPGCjKAfUAh/M/0Ax+dtbcwwX27oxGtI5
YrliIJu9ALPEud6mUxP7vTC6zRnN0+egHNfl1cuuSAcdaf38+oc6zmiYHyGo0BLYIHg4fE2GuWJn
YnQN2rUPzL/jGocJk/aIJbtnadnng6T2Cv2yFgUXAH0qwaIKJVLN+s7UGcavHqkFWPVQrTKCQ5tf
rLlwKIsQjtso7exh3GQwTMNakyh4t7w5VPVizNkDN/tyP7LGkUcfmnyAvJNzGLni1X4RKl54ooXR
aEG5vzEkSKdUpaFMS4tY/5/EFO2S8tk0RA9MVy8dIxy3oFo6hYU7w5Cq1BxRTMxELYJYUYvwksNi
tfPv5mVZKRP+iQCaB6y4p5I9ra91YYT2VUpfuEf+DDktrByo0OSrcFFk2cLDbmGX8IuTnbHgjjYY
ZxEU2ccB6WOc4ikdKrwy6wZAtj5pdPcp40FQTFxrWRh8NOGdafzMi82Y8+Sew7M9jHrzphP3Aefo
5YOWmDZEUJ/UMZbU4Um02r+J6s4s1J5MxRZsZqBrcFophlXJfjoxCr8SNDJTzy/tB8rYmL++IdnV
Wbud9S36K/W6ryc6WGDecRxChWy5OOC/Xt2OC3EoeHj6dC9jE9hFvxV9r4IrCbN0QS3GhKqyJ5Ec
QSgMe443iU/wtxhl4gOhlkuJMQN+JeoLq3jaSJHQwbcBOtOLJajpPJjoa4RkAGCgubbgcOHT/8IN
hsOHqoE9DzlZSCgXDS5iXF3iACiNl0qcgYGLG1YIrXk3fjpWxP4/UTxK+oEvxltDhcMP7wGEiY+X
AiGx3ADa3vYvA0RPwbTDfZgSq3CSdHMoLxgN0S207igsYEQshbLxo01QW8AyUjFWoEQagsgrcgIR
GmOLMb9Gk/XdDlwJVqB6xbqaE4i6AbOp5Aw9pTPPY20aoqNjHbZWs2/d1+aFIlOwPwguQk7CMBnm
GmHgDXW1QnXJABBbopIj5R9Qazyyu4rD08iEjxkAQN13PaJbHgZmfgg3RLcNLmSU6ijAcZg6GAv3
BY2dsXzq5wy4dlV5T+vlCkl558PvVhqoNtTgHTX5h2wyOgIOsLvzwlxLn+pYBxg7zGLcbEqn+DLP
UT3ElmrKyO4LiMZcDbNfnGgQlv4jhEKEE/JlpgcmYy3W8i+nqtKpH/jFTVwbUbWlgh1xqLC5EdAf
RgsaPqFQE0pKXUyp9Z4oePfMdxC+nUhSEUZRxKFqF6ABsbFeAFcfAFOIMz0xixVuWiwoLvySOfrM
fAWF23MKqipuCsjZOFI+DRhwEoXlm18UziXiaGaIVAgzYwrB2qa64I3xOEueKA6q8NxRqfMWnTMs
Uv3FwcdkN6bYapliWWeXnwTnBloGDoDVXIyhIJ1gldVf/Dxs3Ufr86bnVexZ3CyYfeOvahJbqk3/
hI+9KFlYN1gb9OZS4GqrwapW0hmL92k6rO1A/0S7z46MZxQZYc51laOoItnU9Q3S4DY+iVNaeq1C
ig0SoU5alAr7YyoJxsubbY0FaWPPzHVZxoh0GDcLXwLE6SJ+8spbe5rLFvWH8C57oUlGtAoFCnRO
L2HcC3v+mTYaKUjispFPiJfuACxsX4qTAzMAPsV9CxMyuHAwRgyKHSbQwidG8Y5y/FGOW4ItiQ/N
W+tASqXAmvjlWYkXrGkYCyp6dkLwqngsoDUR0lxXZyaQQs5MbWuvUMYKEdkqdXNQegUmz1Olmszh
AESWSoAvgaIzfcGtbdNbGGsVyIHBdkINtAsQl3BiutbL6KGC4ghQXfelrRjcIYq5OFsXa83SiO5Y
JEMGiwaCPcR4d7211sEyIZaJ8kNl1Ej49/K5TJZTg09CVUmdi2MfGTNXZxaSq4X4XfxSZ30pvNiQ
+30V8EEQwn2ew5PV1cyLFyIEN0RFpGMmj+ipHAsXCcYuX5534UFq0vmID/IZrCQSnIVKcTtjRXyr
Ft3NhFTE/ECO5gFbGfQsGDsnLpJhbmMWqlGXjGHESA06UMf8oAvRQgLsxVwDMra9xc2AhAFN4k4N
2ikHcICX08KE4/0drvj+LS7ZWCObfKbHW0YhXWDGpGI49ZE8E/sL+MH/h0W3Ajc+jOMHUmxsy+wS
jzPJ0L2ZikDm5pMiGTYGahwBtHheM9Ay7xSiHPmDd+9lk0r5Cyvz+OeZKMECIdrqELEM57DJ9V3D
rT8njWXJH3gtPMLE2em6OfYUgow/IA3NnAHjoDI/QvumiRaDkTo+AFeGM+/sAHf3p1yPLBORkyWr
CSx3krL4cztHOklIGxJCNPrMDfUERRT/zYKakDNtCawtoaSDv+98VW9g8prWDMcoStzOF2PCs4G9
CAMUCe25+d48Cc7DAoAcBzWhbf+hwYPhaovM3sjKa1Y7gXOaNVL81WXR6i1SuWcMDOLigcIwoS2U
BLnZgQ381TZAFC6vmQ/NpGMkhIU055GTkNnBLtjmzDDYpeT47erFT3uEA1zh2rlG5dbXN76/omxS
IjJ8nWFJRCjVjWNpKeCe5KxWxHFHFlmCT2cH5sCMhmPPgYc32M1Sdk5Fhe30zdQVGs2RcvB9X9KN
gbFxhTGRwr9NkiuHu1VESa0lECJFe/x4mNEkZAk+/bzpK9FWtXLu0rwlPTYojxJ8gK1WJDHjFIbi
+tfl7pLj40QtQwhl4mIaxC8aC8AitAaEMzDiYtv+yALhmoso+DF6FaF29eGETt1OZmvMJczE0enq
B0SDM8zBBVg/ra+6XFoJaXY80LvDpKCFUgI4FZ7sPx1+fjN/IbeowGjbZDqzoEAB+AZltUQwoIFD
vm2nTRw2LMfhkWNdzIFgb7wXeiBDmSHlo0dJbjxWI/OyC8cLM8tI4N0h8ySql8y5Q8+gA47cvKeJ
KGTO1KqnhDpLx+HZHVpoElx8FxcXpQ+MHfgZaNdr/OPeE3iijUurwh0FKQnbbObbH2Xlp7hCQQ/N
LeeLiE4GX/4nx33YnLpTahCoTklOXRlFhz4EZaTPQGVYYPt9HW98yhGavJUMjDGNCD2+AWE+NZgJ
dLbccCgIF2/EWuZhRtmcX5f9PdNSrud1zqolK/6P6a92Fz1sd+RWeISMR2ZoiIiYAYymNu5tzhQF
GGQuPIA7xb6psfliu1AvJGPME2iI9ZPQ4n96RNAPfMd6P81ceKwyR9B+pgV5nMcDhaDLPWeJ7nKq
olTleomgK/FpBIW53k2U+TvYtPrqY6RvNT0l076SJ1o08w4u01w10ty0z2nOGlUd0WzJNb8eOWIa
Yyu2Fu/js8RGYxvkFZePOCzgJPORE8iRTKcKMjjdhFH/TNaSHN9HISGI3L7pIuf02TZ3NkTEQbEk
mJow1LBJ8p8pz28iXY7qJanCiVoYtfNAKPhMp38DpwT+Ou8JpNeXyyRBKdDaS+bQFOsCgIRpFfc0
1ov7c5AdW2DhSfVSrTv+bT9lSR/Ka+EOYpshE9XWJKjT/qeBShmQwjhxfJAkjUoLIbHImRfZnMRb
Km56Xb05PDjawEcdJy+cRJxrejAx12pAPJEFiEUYLMlzwEPacsTXvb3g8k8XawcW21g7TFXX325c
UfVoLIjEuui8IQ7CTAm4vbk80wYTJCTRufWlIXITZNx0piCqAz2hKB0CKgYRNiUoqlcXQGfHaJgu
8KSUzRn53xoijSoSEXHF4GLDuQNcEodtz7VY6e0crS1K5+R5hI9rId+lPoaJF6DiBSWEWeb6BDoi
bHY1cT9auWaJ8gf0R8wiNlbOCoO2zPXJ1XngCoSe+sTglQug1FTCUdlxPCyKNOaqbEERKIoPmgWu
Ky8dBO6WRVhCBGlJMFYuflSY8oHsZxv0+XNMRHIofjytFR24Xji/55R+HB8tgrmpKv15+pNpt1CE
EQm0GZxVLlEChPGCcRw+DC7n0LZDYkCfqvMv6PRkDsOOGAHF5i/qfLmChFplS7ojrgAGLlves7iA
4Er8n/bKjQqykK3Rj1vsFTIyCEEn6VrWoghAaoRJulmFT1i9zFgHd+WQ87svVe7dNjR1lPZW9KB8
IBQ7IZvGoEIrF2iUuQSEUtczu6f6F78yHKcXI3bUWSiZc0rJGrIAqBFvXqWmcjCAQzzLbIyZn5gO
m7Db4bM5TfYmW+2D9JlUEx4Rq+iQthE8iIvKwkbkPfnyry13yEvlbGxZapG7WpUBxS7LJorYshy5
0WWJ2XaUYFSITJ+CLjOzMRBSVK5AzLkaqZyI/6O8ynnhpBiFFkIVMu5WU7xy9+85oyrIW+cRXam4
SylvY4z/oBwtvsb4Jw7YkfJZ4xHB6UDaoT0RPFE8CFAbCrEij/iqUJ7gd0c60tzJr6aVYlXgjwzG
ZYZYgXkOhw0tzKFfGCwaASNa9IScOkxEFOlP4mlS6KjxGaIKJKzQpCTakUtrFZx3Cft3K6wG1ioP
itGcw731IGjbRaxTqWQRSe4y4OikmGFBY7s7QhBin5zTxlbi49b7E6ct+ccOagWVuxeXiIgUJYrA
OddYYT7/2DE6Pezup5LgjAuNduGIKLAMh3Cuc7athjyH1dAX4eYl53FBo7lxqEhKDUO9hCUOLxAa
fxfiMN8PJEz3epwNpAutYLFyNk70FO0ZtQ6nWD+zLO3A/keHwPod4vl75p5JtdVjx6sdQ94ZGhNT
PvY1pvKBbobmcMTc1Qgz72opcW3GD/A1SoUP8xr6zWoJpVGfPV2C3DBE7at/RXpxZ2gAWSiEm/1d
3ONzHzNgCP8px6/0rjqVOPW6Gnilerxnx2PoKTV7nw1POKsS2w3fdKsdRwFMSZ1gc20J8MdytM5L
C+2oTgp35unBexGs+wax6LAZkYG7k3hMbrHYx78FCO6cJkgPTS492/zTFSxuAsXz6IlUbjKaDt7l
1KJjspV7rVyzr8P0R7OPvR2eGgGH/ZA5xg4UoVns1jogUcxY2aAohsc7Y2H3KRrzO2+aowmLa0XV
15DmTNuslj31eKTpXYR2XDnkHOscA5yZ+JNjCTFIcHvgPQrDDM7+mTE6SvRnCOv/yEguT/y2sce9
RO3wqswfxeJbGcYH4XiAUp6MbBwTaBy3e5aCjnddgS0wN/GuwzBOmX8Wm+viEVBoriDpRvwcIF0C
RRNst5QtiDCnFJpzDoMrKcXE0vVx4eknf7wcygCwwKWVM7yh1lMOKTsd9Vurb7bOpoqNyhUFLCcZ
B6nhA4gZvptGj6xLBI9mwhknWjXeFT0sd5nu0OtYnH0rv9Xn57OyITsM0yaO6zffvke7x9EVwCNh
xlKHIruxWx/wAxGqTj8Vvzub2YdiqKxkKgfsGLqKRrZ1DxQSPviu7zfxBvKF6w5xunXPTKORgXnT
ZCwOhcCh6rNk/CJbngB3CGPxwCN4HLryegiQhQUHlUmrrtoc44Yp7euJainjjAwCSt8nRy1sSU0I
fHYUTNzNErcmC9cCcdD8zYbaLU01KwcrbhZcwUyPsQhc3BmUjERRKIwqqAg0VLbM+cQvyv/QKIHP
ZNeTe47nyMM6iEh4IpXHq0AXOULf+XcFTYm6in9+pgtHDQSBAsQZUidsVzsGYjyFZLl7ew73hPgJ
vJOfQA0j0F6wZijaByh1rDBmY2BMX3IZksxs2cleYY3hcYMtJTnEWUyDqObHnhxDn8SL+Cwz4qFt
Z0XC34PrqCTSkDqYcakM/wPmhIt7hsq7WG5dPgLmJnQiTxZLxMlGTQaR36WJofhfZ48VtKwaXI3w
B73W5zfFBfrQopyTjyVJpMz3zapEXOZbWi7eu79K2U1aNPEiFkpCxR1ZCW3lN/bMgL5lTDgpVZhw
6zkvc4tO2z1MGyoFTcWmd82upXMUdeYKy1QqMFe1bpyU4tdEJEW7rfvgtD4DoNT61w9CeXaptVSH
0TwOIJNlhkTgPKOZX0tBHr2z6DBYI0nP85ek5AdUaCxcUZqejzk9DqeWGjxsepiMy28X/Oylmv/Y
mZxWOaNE1ivlvybb3Dzi874VxBhTMt1tbhYkbFEyIEhTbaA8aSpL1tNDzrJYMeDrDDZnbN4tQaiD
bCcwxSsRm5wHb8uCL9oduzzQWQziAtdni4LQBJXE+0sKucIJTvPGupD049wDDhIeAbrPHFTkjaVn
k0XJmcsAt13C/HThqsN+bpSN2Os3Zb852z2tRV13jgbJm6sfkwvlvadYJRkqsdQsWLPweKAFRj0U
dkN15Zdp6hcLDgeKU6LreUuYUw2o42TOg+8SdHtH3Y/cwZnkpL8okHe8e6o//pQ1h1DA2hY3msGH
+ffbCs8YSBg63WxCe5AkXMN/PVOnxU9elY61AZkbYqVHjOv6+zbBBHj6M+5MgSCBkKgzVM/W6axx
m/ROShyWHkwIFd9pLU/EnIr/4EcGRE+C8PBjl45+3VGB83foDqEThXgaUuHwHknOI6wM+xRhEwxf
DkpdmHbr/0g6ryXFtSyIfhEROIF4lfcWZHghMIURHiFA+vq7Tt8xd7qnqiiQjrbJnTuTloH2JBRa
STqkmrFsl2ODlp3OQ9H4PlYtOfBLHksGgdqbDXiPdWXwMGEnnnIi93eapBYwUqV8p5n+UWsy+7Kg
gcUum+i7A/9Li1NMeZ0HWmhQ+C6eBHPpQyusQyFkT0k7G1YArsZyOCfwq6Gjpn5uon5BPyVt3RgS
pVt8ILD9DMSW3Axnp3g2/3dTHdcH4j6pRTEl6hhD2mGUZqnLlRPEhhcxbMyf7xoUkTUIX0eNhbyJ
spiIEC+WQ0VNpjQP9juEPiM2VyhOESFCbjiGZGzMTtjCYA8HGRshAoU6GdemcXeUvNJuOh9BBK0u
jCNxLFSaffHc9wbeWGgeSSmbyzBi1aPgxVN9ITcbyc1OTLXBgwf06ejF6OeHs0LygXeC/VkvonzN
pJTu+V7lDTwMo/cLCO698GXLjMy+ZKiLV8CNIK+DZz0UenQVZZxYouc7iSks4QbN+SNEd4uNhLgy
LRd/KrYfDnxxJh57HIb+oXsWrSrGpKk4g/RwK3fxqBHhEafF+uat4gwBJ0zAT+z2YJOAFS1HXLWj
/mFXXWmoZVroI/uptjsAAbf8DaEtNGSJu+e+RmV5+Xv91RwUchHbUA6t4j6mnKPh5caTmNGVMvcY
TVDHQ56EQwWjE/jnlKb0zOL2fDcpFX5wrOmIhXsqr0zQliFHHxMnSK1pBLPxZzqWe3VFvyhmAaJm
JtkyeVekf2pGxFCuGDpF3CGNY7R8wtECYNMWOAmXqkih+1Wi/SglG7WW89ExIBx3DJ0fEHzpwxyR
6WM+HvPufQ91yL10B/ys0A2FEQRaOmUXhw8DqBfXVKRw2WOLwdEfIFkPItHPY+RYnC0DyH3r+wdr
6UsEd2eqLOFSU4DQAArEOCN3gMz5GqCrNAeQH4UFyPydZ4bNBN1Agcki0LbuYPeZKR3yiyrPxKcQ
3IzHlo/v+z1l4xdarbut2V+6LAhDAY3/AQzoA7e8kLBtGxmhcdN++WvzXLCRjnskc6WvI430MZvb
8Qg68sz8Ij1d7Uc+jRcGu1AjoLiLSb7oHtKvHbzWwFVehywmnGqoJPvt6uWMlncGjliuFngqzCc1
FRqFCFVLimNOB8PXh9QyBuB8JDIgvHaxGHazxPZz3hdiB+U5MmyHraPe8FQt1k/j/Qd8VvBJPWi6
A+bIFOP1AfrZQFUXiz0SUgwc1CDAbYXAx0MvIiJVqMmLEaqDJwOs9SirXJZRQErhgRf4Sy7DmuL/
oHMd6PB7wLds3HPJYleKeLAPSCxTp1aiCKDkTH+o17LC1i2/Qx0wA+S4g/CklD+SwCVDPhfeTPRH
W3HUbKwDnDnwdcKAgUqHnklEfhKj6r0vFMRk15e6aOB/Aes3FpgwZwNUSchuwdi0tQ9lCAZ4gsAe
f/xfxzqNnndmbhKf9TP5TkAHbnb0MtGy89q0gOn+8YdgGjplVDOscAEaUPNYryWkQXU9fRLw2p+7
XrPggzxuWbJgyJWEH0Xr6ZUsdT3Uy5IVEAU7yWAt7cnhh3nee6gMOEX2+pGzaDMb1TObkuZjfDE8
7AUVk7FzT1H+3kIPC+RnCPWH9W3x2Koqd0GJAPf5Ugr2xW9x0HWNYjguRITs4o+NL/QfRt3En2op
HnnqDsvtEdhrR7A+OflQzYwe+wUUyD+Id/GTbFG/lGJgZzE1p8rt4Dq6EhUZBQDOvJfdTBnuqX38
u57FR6pqd7wUOQYAALS80sHOqRvVddBla0eU4wGJyzy2Ok143whUvqjxTN8tqgCfcQilP6/DDjoy
am7G6ZkhUMtiMesQfZALfHZSUeWOfXe5MsWjKsQbcJeEA3R1qbsABBERhUdIHWTuKPAlWicUy/gt
G3II2GtD/8IyJ0s3lMhieADSMLDl2F/SMQyZjSnFCw4EKwCIsUj68sMQQ5tByZ/w+4Yi7zzxBZJ4
sC+eKF3uqBSy+UUKnmioXbGZs2XY5ZVBZbGBJyt91Pu3ebkKgydSOmKBjznfgoJ0wmQ3PRB8rSkP
gUboHSpY8bF9bHPgpw7aJ3wUIS1YTBU/y+jcLaAN/jIqCq43p3ix2+/5IXZA0JCyueEx6AUws+cX
M0usNZQNZH9ecv5SfjOOGwRy62pQrlhcXX9i+j6LOOwwqy8Pbq6fqihcryg4UjYMrWw6lxlHWbFw
Z1FUnk0UTKAmnoxmB78NQrdY8BGzmPQNLLQu73YJJgNXTGaO9Oa16KWybDk1/KXoLV0rffvpgPE7
Okp3ul4dsxvGlipBBDyJ6ijO+kFMNQ9CZ9IQ/PwF58i1JETxHt5UyQ577g6Y2D+dPPTvoa96uoPa
4t59SOqOZ19gHXKesnTuoMbPO4h32VvMXvgYk2SwQMyl0dA/hR7WCa8d5KxUBClRlyNq8qiz4A7W
KDIy9es5ZyD3hw4DiKI/iKML4hLBw/rCZ6Dk3r6dLfgp8741cymQ5Cs19P2qBoy4fhQ1tFKoTZmx
1qGwRP97x3nsquC5DhZ51/gu8Cdq4q9rWS+kSM9zojcJmWEFTSxTVJoPu4t1UoND/7ivzFjcBaFC
t7LMv17wg8wHE9jCxskrJWc9xvhssi1FvUuBixwp6sDEQG4/VBfhrcHb2e8OG6CbymbTAZW57UyZ
DpUlYoMPTsSXyyjjDAF4TdFlsbGnrtF5Zz7RACWCNgdjIxhhpIkYtaDEv9SA4bXOTCSxz07Ydkqo
2GAlt4lRTYxgfbvrREhEl0VFqAaIZQfQYOH6FDVKn2KMLdmxRYpK6dtNV+gBQBSEB6Axpdoc1edZ
CSFghz/NFwKXMYh05fAhyBbugaKHuPXUhWM250NW6c7Yylh3awpHUcbS8DpD3q9OjGEHELxSqImy
8S0e8R9UhMea1Y/rPHDouFSMCInD1w9AkOjVd4AILQvWPONZz80IsmB4FFWvLP8aJdi9g3uI08Ix
tOuipqcWgxuWkqfR1fVdKg3jbIV0pmAQjRvT+DA5pDM2s4tsHgYIv7y0J2QiYLzivCaS0l1qvM8j
7QWFOYaHHg8TyDBDC09diOdRTDrIVfwUCZSCd020EsGIGsVZ6Cz7kjS4kpxytiSZetqDkIBOD0Bx
NoDWzHzoMoeZ/S9qTdEpnor+H3gWzQbk6dazYrlpg5NyZOlPDZcrzNLxvOCHAVWRrpkWdwSD3Ifg
Nlag6DCFdwC6FGpw/k5s/yBK7lh4pajsK/OsYVA2uOrHkLXO3R+iyn/HlRoN7e1Dv/VpVOFVh6cT
pCqBM3NImcZz8oeuo9YRa0VH/Xllu9gAe9fz91HlAPbQ4FHYMWo1BDI8qAQRJAcS6pUW/OBFNiij
WVPXKn9TaAo8GKOAP9PHbSvEN6CVh9c/s5clij3b2IBmSfSw+HGO9yEiyQ5Dz1vDMbKDUvHQgFRu
6RsAvCOvYsCuAKbryvYfLrgl/dKI8pbp3MBL1I4RmPs2KHXRbnHhLHA/guscqoC6uBEHFtdGp47v
+G+qxdyxvrocZ/6A+tQHSWKyQ5GpqCrDX8R5xKMS76pKH+nMOj3MjHIoLuUCxuj6C+AmugTaV03X
gaVUPqkiFDEDffFNORcgMHSehmCf3j38gUxbsWtFsdmD8Rg3AYN+qJXsuS0G4J/M40VGSxNdlWFh
m9EYIUUIZn0lknRKhVHsBQg0ttq6Bc70FIDpxA7rvmrYCXDltjPNSSqo/N4RetFWpxNmJEtAMBPb
hmdt1Yptd8CbBCjUhFm+RPz3qwxJMKK1G+c0U4wR13Sejph4kO999tj+x7xgj9M9uzS9oKpiovfL
1hiX6yrQyyVOV2CTuJhoDzv8MdTH1JQy4cmc/Q1giDWX4TxpWJX7G50AOicxuT/kVHpHIKD0Hay5
b6LjQcUHGSZv+QyeAvun/k8FKw9NkKH2spHZobN0i5i5cqrxbrh1IJq+cUrE90DGEyUTctV8P+A8
5Y+mcQp4rnnSMdlhDoZ7AnFVzIV0Zh0OAf+14B7xnnT9KiSWCZHTOTadOoJ7TCgwrvS8cYqaLpAM
Jo7lIhiBhNyIobBxgJEsayFKPUGLM00vz6n+4RC8/cqFdEe8F49T+dXAZb8hp9bL8dpmXEH97ojs
9sytPRpAT0INeYbRPnU9A29nnYKC1e5+Tympm33eBG9NtWj54mxITqZIAk3kRHLW73xMJpRC/XbJ
KIXlF+GcakzYH+W4w7tRZzeVsACkNg3f2pAzT+Lk4haDRqF96qX/4p0IeBSACQUROu2LqU3f/MQf
wjoCTgzMCAbTBYBfJVPD03y9DNRjEdQFwVNpmRQvihSbFuAPHdeIfVFZcdYLZp3Wrp7Cx2fHpCTD
OnAw2GMm51nMDs42yfLNq4H4d6w0BuNtSfCmFBZIUsoxru3KvLGkPBd7ieSuBQYg3VNxAlom2v8W
ZVib3YPyBwD1AF8CgzWC0oOOkHNxAmfxlSH4zKdAIISeoZ3Qr/CgSnrJJU6tPQibmrUJKcHRS7JJ
WRceoTs/UQ0NDV1/6yQANIufNMNs58YeD7+Q9F6o5yK9OHvA50LrETggDTEkA12gSyXhBZdgrVnD
gL7rYu5INy5aPRS77A8aOlQn6r2ekVHTIN4lhucN20HhggtE53aCWMV7CWjxKUSNlGcjMJHa/VNz
kv6ag4G4XEacchjacMtEJWgxJynz2ogISfoHoJWpIfqea1loF1KDpJBxCIWVEhwYg2nxiTJ2BvkU
/VMkWfZj4+wRTAz7SDAxp2JUknsvRsHsUFEDqRzJ8jD3BnEOIm+BqkwCaADEPNN8X5W/fJjiRPJQ
0aELwCoAOPtwuEvRyZwVylocloHuWGlSTxNFiH9fmXiDDLvcal6OEQHx2sdZ/WKQ37Bb0LMjJf6Q
kZ3qwIYTpcZeAzKhWBik/YKjPklNsDbxw25/eZmRd4F/da/PG9H5CudhLWoTS1c7YTqL1Yz5zniw
JC6XK7h8rHaDtjOFiLlrlls8YWCEdx5YkizY3y6mDpzxjilGLLz7zsosphVHEq9vvj2sxewxfRvF
4EeIf5Zra7BobRjbDim5IBJNKQqGcc1y393lXY/mV4M0VIIYdPDGa2eCLgU+ntsuwo2Y+TMiHb5L
DUESCi9GCI4L/0DsuwschyHJGqCv2/6K4/y+n5i9LTO/MRM63D4oevQXSzsHrvaB2Rzqc7MdwzZc
NoaWU5KMWAl6MfNGIZ3WWAgyYaaJsUXjsC4SS1TLGrGtBxs1kpZCbrVCxoFBNf3ozI5T9B3UGywV
nmmnFbwfQKCjX5kczsXsLyhXjYJ8+uGooQzdU4WfzmsvRLgDuhue4psS/wMleIFcik0y4HLpG2PV
DhObQ50fKTc4tNwXKq1RnJe0aqkKTs9dh5tLN0/eYSh00Zhuw0Wx+jxddzuo3KC2JcdTdMhwAA9J
R149qW8i7jgUnBDo8iqFGBfA0UV497wX+A6/CBoAaQ49rwKReBZ/+Jc4YlnWhRB4pgQnIaNwTokz
pGhWd9/InTUXlqhsjhW6seDbPPnudB7DG6ZHMAJKPXGl5ZSqT+Vh46qEOs+ZYEZYu7RCol4/ZjkH
FrySg3pDOWP7UU1SvyGychIJSo/HOI+SEb17ihgBnExcnLhJzg3REdVSZSjwUTRDWLMbEdh57FO1
vNoKZ5CMDvSN5yPHn/F9xJWE3o1iWIFeUihqVQpRFiBg8QSU5uQViBEy63Y6fxBgp2AIidJLnBQ6
X3V3ghiqgs+AxP2KrHYy1pFsWBkGrdTcKYFlHL4TVluwChH40CUeP+9EUdLTE5Kh560uIid5Y21s
t/6WoTqj1astxMJ1DANLuiedFU8GyBHy18lWfK/H9JLQ34vIDk5rQIiJucFQ57WBKzSNQLMpEgdL
Ez8Eb4JFHTpXCsPH8jr3dFSTzX+plrSOZx8jFvbuHAL8Dm4ntC4WUmcLD3UcYIZ4yONys5h+pBZG
yvlkDhv/pWxFemD+F/GPhuW9J57AGhdENNZBmVNn3nmOxGtaZEtdJVyTvEC6/r3m6F/Eo4Q2V0tM
Fclx+5Sh8NUmPTKypLSo8bNBXA5MX13oCGznnPyAtPpH4fj052byO0BjyUu+dUHLuweUIIWmugNf
QtyYd0DEb8ccMbBmyjCYq9xPF0oEkUzMy2AM1Lpox2HI2bHg3Rb+de2T5TMQ4KF5hi54NIj0G9+n
NjvtQQAFYAyQChgom8ZmwHG8SjxSxlIqltx+NliV5SEpYAWPKR0IZg3BzbmU6Irwk+yuxPJVbzFJ
hyIjWj/dTY/Lg0aBhgKqq/li0Gxc9YNShT+2H3Q7vAkO5ueosX1InKP56m/2F5OPAChezLAcUpke
Az0xPamFSM5uYAscBfGHOSVGEoYGycKHsQ1SvCPF8shYu3EgJz1Xjvtqsw4n6pz1XFbm8KpokZP2
UVYbFZIxv6UGb1pMcVkMmcGz8n9enU1U1sMP8dwIh3q4fMFyIvoCTmVP5qH0vxpy9cZJn4/hf8LH
uG56nnsjWrOchWwC6/QGEZEKdF4HdVbg8UsGw7QK90fyJ7eSTOMWnbEMn+omZEgqKfd9rY+XPJIo
Xh4Vl9z3slsMoFDXruwOMozAvDpj1Yorq5ynFLGTJcHpAlJa2YBO9ZOS1xU3e4rnAIYALX+ndL5Q
qShvmIPWDK0R8fq9t9m/ml8SWgw0T0rj84RhOB9YdiiwINn8n6sIyKj5mwMrOt6BZTRxb9q9hDcl
ndFqie7B0/rd5z2rbjUJBuDUqCT12YNIDc/wMSNsgi/cjGx3Q6ipD+W+/rGdlZHWhuxPDiU0SVds
m1aMUqfIeY5BdkDZWCVgsU2FMChqht1ErAccJs6lLYAUTvkMjVH4+sA1XGw0UcANnevVRCwJAmnD
S2IM1sCWGikH5KlVfNEalGh+QOb8+/vQs9G8uyC+WrMI9MXbCrIaI00qUBT0GJWrEjueffUpigi3
gL8b/ujP2oMaSh6AB0dnRms+MT+aSAxoOGA5pdRMwhVu4sBoakVikrF6qD9kJbYVy5r4nTB4MwQj
qHkZLf9hXQ1hp56VMbWQlPP+iiCvcggKpESnXOKVKCG0jgGZzVrRtcPdSoADD7qdL4JzinxSl8vx
lf2jVWb08rMLAPqDYr3vHRh/1K26OjE8YXHuLetssDCRBm364HN5YM7OfLI1j8x1WpUmqEW/YErJ
717XNAAGLdZV/dDY41lKXQYIAYBKkfUQ5PxmzGJo5qKUScUTPKADG5NFxsaXAHkRA0EwBVEF3ubY
vBT8rrvO5zkkV07N+someta/mdeLg0UFL0Ofx7YLs4Bo584+tJb/qAPCpSc+hWJYtBPPB4Cz0DIh
blAvn7SYrOR87V+AaI+1l1fqng19FoFoRI9sfbI6GWeTmX4ZJaf9Iflm7yjsbYQXz6qnhPNfZcyr
9Mcuu3pi44s/d7AH1ac6n7rQu9SQ/d09dAh3g17BCdGJTrm81c1Gro0XchoKH0C9jNlkw06HqgoM
1H+jx4/I1ZJ6kUm6VMoIJxCGocoSvHMcTJlBZn2e6UxeiqiIQeksbI88vqeA8QaL0Yr2EQGTuEud
GXdjnnYFwq2LNmnmF83+dTD7rKyC4a9rkxi29A8JoYiFMt7RzV7eBLyPixl77Pp026dzEw8XHLQe
Tx/VeoQpzAiqHbqz4K9T6E0DnY4dBifNtb4IeqJdEH0lI4MCyiivJd4P57eRlBFGApzMK2oc6nds
FOO4uAx5z63E+HuC85oAqBD4vnkEt9v2DttEGP5AsaMTBi0He4HRG98Jyg+tmBbVfIJb/SElQPMC
F2+I6RSiVZSEbIJ/mZEq7Gr37LssuPxjredRoNwt0hcXCBsKrEfrY3h138jOzUfba0/I7Erb/ldj
MDwNwdAmU2rxS/HmbH4QcWIlZL/vb+4HD6qEWAdg/oHvUwo6cVzuHQa2vejx1cVOAf49tXVaqbs7
du+YYik7XkTWGWR2YW+0hYRHIlmcXu717D8orFePzRd5B8lBQPOGpCajC6lHYoajw0+PQlmHQANX
a1QY4TeQvBcx2OFQKfVinshYTUtcV5VzCTnMwQH5rrY/YL1bKd1ZVLb6qPrTm4BfAZAzwIrlxmDp
bM9vEAQf8InlLT6xCko3p7z6+uLF3bY61Lzdt38njG77OfPtr9Wgq4oxjiMcq0VJgpLiqPxyTgwW
JxSJEKzkvDWbyvyqocPfiCmHvHlNQIHpbP2fWpbBBGqYEIhJ94IUABiWrnVkWAqd2tXBtgayHJAv
8RWx6uTCshnTHYHdCIKFoJ1nuxYLS0mBE/A27jAJLkvuBXlc1I4n7ebv6QQdBFsC0UvONMrZ02YH
K5nZduUCJeQCbxVzGSTSefFpycYv9yr++Q9/usOp2pktkJdx2Z9iKFOZKO+w+I96BbPpf2o8SESz
i+hSv6K23ONXsPRvnNJhALVk84twUFyc8vFygJDSzesnTEdamFN8CGRP4IcffX4qmkYzr2X8P43x
MPB7llAhm9kVvofstDqy2OUcRWfjHN0ZE/btg98FH3apvps6Hxlnn6029jZQI7zZ5/hoH8GlfOEQ
fNElnCButOE0Ny4GnHi2nTTevPM2JskqwAEjfW0H4TR8ZhPrkY25Osj30j17jwCNOPMlet9qPVv2
ghVKS10wXQrltOnuFHY+QBYakVPE1+RgEk939w0SB9EqPSbVchC1G4QfGV2/gf68cXD0LihCfT2a
mlU48i/Wyx9aPTT7G5ooHGvQEdxMUfv8boYMCnj/1eIQnFwpZ2T3KyQCXsrTfNhPauVXkgKkhzLd
nfNbITu/8pof7S7v8SmwEPZG4dc5J/31LERAmQiwvkG1Bq7jhYQi9AU1gAkzYdajl1Pz8Udk7SdY
9zB7DWvoj9kgevhoo9pQvqvssm61CctHmBE//oagkYf5A5dlGOKy9U7Ouyp54e9zwk8PTQRUXBvk
U305bUucsX58rviEXzFCJXaHFec3Qi/DQwZkcYpGDuKdoOKMZ+OKrbORh2Ibi+rIwMJBG28m+tvj
ijo4HDuIh7KG5NUI+q2ncNFTTNcbRcZn5kFj1DltUc/xobYxPyYH5WP8BIfspUw5JoMYWS0/+Fln
RqHuD9/uxsboEhebBxeexTCWt07Rm2Ktw65V+W0n8Shkr9W/Y2V+Qhb6jEzaHR2bxr0bE3jSYlje
uMP8bdzoz2/B05h5QwdMpe8c50f9FE0Kac8COR7M+aAkK7lXENjfH2PzzYg9vD+uE6KGTdHzx1qX
39gUWtTMwN9JC78aVgxCPd7J7TbT4MalgYGRDd0XI44pc1pqH6wIZmGdjHXk8M1x/vbRYnqyYN+S
wnFlmqQPMKRmPnSPy1EEew4hJ//rU2klB9LX176Ho8ULAVZ5geR0/NTRsbW/WFpc8VrHkJoFpreD
cB3+0wgiuxdcwKWU1VTqe/6vadjiy1OZUCl+sCn2q/1ld9nVEwRZKISr8h53eeUhy7z/XoTdo4RV
4pYqHyNtViIBEEccwvVr+Ta/Q67dT+8XQ0xr8KJFFi9piZSE5Slu7TAi3tv9JJwUWNeyExsRckVd
RKdH8GNN2L7mBAV2vsluT3ccPtgi2b0o5tAcPyjHozrjSoKJbK/zo9O6D3dsf0zGM2hBeC9u7IQV
IjgmoA7lgdvoa9M5YvbbNu7KQU8Z7ahqj4vf4jp/Qsr+KgMWBP9e2WsxNUdi1NIlXXJGLsh9bk7b
UyhqQZjGvRhjFAegunVvMe+Y+L2bGOcNz/g57CdNOi7GxW+9Cqrkg2BJtW78bvPI0EVcjuwvsCLz
WFTc8J5EBPZkj7EJwbnU/voH/4XeQd/9ovK5soR634OT8fGb+eSooeaR33Pye5sjwI3KLd6eqzUC
JeOkZ39zLEEMJm5o8dxszDdRwviVjUM3hiyDK9Y8K3dq4wFvt+44r1iEmAQ8h8ZxKSdt/Il+3gA5
4h7f888WFh9g1rOpgAf2Y95ft/4tQsQbclLDyXqbrXUKZBWZLZctPhach0KsSLKF7Hjtst+cP/Pb
9hdBP7NbAdaxnvfy8cUIvgzXRFEyTJDn4ZH02B52bssfmrq/vyNjhBlP0SHk2nI0rm4X/cDXe+F7
K81Xi2HyDNl2YJ8ENWn49fbIIUCXXAL2sVEmlVAVwJsjnoVIcUPAHlIh9EkY3/llAfOqn7AD7J/t
dlOxuL4DN67sgRB/kSLuYP4qGuLBOEctYUE0P4ejEidsExzol/0WTJrNJ1H1jwBK9TLxu62U4mJB
zS/H1zXVZs+lxJLInbgUJwN/sDihact81ZBPKOZyJk/Gw60SSDGLUThzCTEOemfBw6snvNy7HC4P
Ge1Yh+rJ9hvz3E0ClBj/elZXEFIAyNjeRV00bDwSNKY9fY3V5xGr5j7vR1R3GTazrG33PKyk4Oym
vflnQTQNb36b3o0Gg4U+Rf0lGm0kQ15KhFLZrSE6M0tn93+0nW7vazL7gyWhu9gNui2EoC1bZyh/
jOxH9ENPbeXWzHFYkLYb9B6u0dg7ok+BOc7ThnUYsKQCyLPBYdWUrGvcMl6FXWyxyjIBdmkRWEFd
0GriA9GyjmXyALRpX95wmmlKF41w6COjMzo6UTmIRxYrKKdiK+MEOjOLnptx0GzYU2nyccIxOqf4
RkKDcY6+7EiuIJNLGqrvSJ6yj4g4xxfJ46HJv+GfQzqzpGgcsGJMkhqysMDrz6JZOguBbZ1+TMHa
m093l6K36yfnXBoRDGdeY71ZzGAfwG+dnvWYs43iD5CbmZZtAlczmZZPuCFoGawvMXUVrCeaxV8k
o0Cl9ddDlBFeCq0gRfaM8d1Ve7HKSPNGsj5q/LPZN/suhAbR4kWh9UAx+MpEoSRpii9x9exICCsQ
RgGqBmtskT5rxMJhLlHoz39hF16jKpsufgnh68jyyfa47vkzV3IfuVxW6W1T5e/0ifT/908ujxtw
zHaL/RI0gC6DmD/aTzlCTPplKIFzBqxn7YzRJFa4rNv+fB42bEhwKhbPZx1+6R+46HV4LnHS5dtP
xc+HDbN45O99y/YqJ057uOd4kA/iT9BECOPinoyxcsRXAzq09JWt9EE0K4fBBz4OIr7jZFR8eBAP
wSG4+Ze4vxm62Mj7s0jaIguynlmXubAJYaUzeRpXeFTfzTP8ZIP9kYyxEBIwC1mT8ksq6afitZhs
0ImKYObfFgPS4S2dWnckoZGjid9YBeP+Vrz585FRwx//wPgjrTd12HpcjRW/WQ5m6FEdQjoS5+3x
HT0ydSUsr9F5GObHhexekskWCbgzDZUPllyteQxx/hGvcEmkDA6SNSkmSDpmeFcgOxw2eboKJZ2L
Xs+ljNODwhGEYfSwwZUWzCjvWY/IGHTeN5c3pwIl4Wi8f8/HMAG9FhcQKLspHcoC53pHzu/uZX4I
OlqqopG1kXEQj2tv/iI785YniPWS+Wfe2D+knY+gQpNONnwH1iTKLHnkdVgtL0uGZJdYmkvzSdxf
fMfKGVWu0faEAtBs+0xa/7m/7jv6V2SWEfPH34y2AT236Jbcy8qV/r7pjJNB3IeCk3yW5xLlpN0x
WW1XBYLc9fxenopnhM5WPHIm4T2aRUc6ylF0SMdBxeLkN8Sfeod+1t9p3SQ1BW96AkVIBil9rlPv
pMV5+/7rFlBXLrBZWGFOP8tVjlwfj98p7SNwJHOOSX5cSOvrzECNmrSdv0GdEZZ7z7/B13qG70Xj
vOa3crbB3yKrfRHmOQc8+qLHYd1s2eQSH/lVCKKtrBOB5ITb8mQTEmz5SyFR/d2Ky04qIPIWTXaM
jwSpsKJ0v9PcpsAzTdxRKMfXpCqr6By3fhOcskPS2178OmQRyK7RoHvG/f01uxRXcLHG+YS3qFdM
Fr+wTWaAvAjovxOYA4hj2cDDw+yevMpX1C6eSR8VvpndT6pdVX5QZt3Wa8iCt7J9KbfiCY0Oy5S9
zFgi67BtFTQtrDr64kC9dk18OihEexlmDtbxVwVGcUeymzLUCs7pOKnXZyoohyv/5hN+tt+HCq6/
ulpy8GT4YlUA33TP9UYCNkve8zp+CCPrl3J0fss3zfB7eVseGhrSRsQGoaZJtHdWfmUfy4stu5jF
E8U3Zyyb+iY37J7cQ+iZT316V4jQm9/iSa9Ekt0NoalT/FFQ9fP3ks5HKs/p0LvBq0SJPjhjmR5z
Y0ZlmyKbEtXOaosktNU3Zk6PqJSMne6vF42xpgWLsw9bid3v2x+f+bqW9/J+xM5GY+Htgo6U+/5D
srKEwiuqiUW37jlMpojnROgDv6HO6/1jfl+v3GbOSj4M08eCGX8wRncRXlyMQfoO5Sn2QIjEU6+x
P9llCRLzKnBf85/5IL39veI27/zr/pQPQZYhRVOKpPJmgg2KKB1NVOoJ5rZUjBBuIFg0czKKXcNV
5zXPa+adLxYYb0vasqyZ85z15ggxB0fSJlhuPHQp24oGVbdx3ubvQrKm4bT4eMxg3zPltQURonzw
ZWNmT/ijJ7Lx3aJOqKLDS32H74jgMobAvad2Wa1/I6phS/q3fcBU47W9fZl9jv3zfnhUuT0rsyqv
VrWv0g/0GeDKvxW1MuOw6Fyr/eUILba3z0N6Q+78tUEUd/DGCOJeMMHu2LrYS+trymrMq9IIIodO
QyEeBgXuTaOOtS4NXdQeEhDIw0oa8MxnDBKtDd/K565ijHCWxV/BFCB1SGgzcibvak2vKCstSkqE
BmRDn8bg794TWw+wyqW/cWNyWHhUV/AZdnwD2YKVjS/Een7wpPNPrJUQLhxN+Dr2PjI1AjQElkUR
CoH3gUZqiXwbX/5NDKlTR/DDAJy2x+SN6SxLO0d11Kn17g4qT/HyU6BFIFdDRyhJKv/5jDX0XaSb
J3cCY+89NUq7htYOmbGpCrgvM8IeaOhiXtAUu2Joq76O2uSo8v+8IPZsJ1L8LKG0305qPdQmjQJ3
AwdzqNZPugEUu5/q66lOqDIaHBdxdrrAZZ8p6FbCQejIGhftCB6MPCUlJX9lqF72uDoIgibTuI9w
5eaFjtjfhd0YHH2m2O1qElOPvlo9NIlalz0lwHjUTnkkuGwH9ccG3Fipmn8396dMcMXk3qIZzGu9
MYhUG76UHyDks9jCWgzvZ9MtABj4+ztFcnm8lfaf9WvNkZCyV4wu5ii7F5ORctzwfg5P5bPXB0hp
rCeiYe8zAEENolX47B8mteQ74Lb9QFZJtHKjVngsAMHv7lvawcd+dlQpjyCRXR/KoWy3LBfhEcVG
6Nuna6qWVdz9fVGEb4sJVu89WPJ/jfVYvpzZEpLrL9NrrLLCZ/qKH4ujPwwuPh445neO8CWSRfRl
Vp3W0ZWu4Dg/WPcQxdNcCENW/ji4OKKpuqY4Uftk2lE0shERDFbG17sEs+Uk7DCsRZk3va07HH3H
6Mfd/boUT0i/uAWUF+43bs23gUz0VvKf2280TLFgNREzxJFgBkj11rH29Q8e+mA4GWIl7N7SejGI
hWbYHSOoETbNk7AXP7KfiYP7AtNDZvpy8bWHHu4qqE3Wgai674AKnXWIjtbKus9vCR4rFiYDb1Tp
eyX+TpsFpXHQxXLIiRnW+rfgVlC5PBJSlI8UjvPDz3MGpvVDDQ0QJAI3XcCAXQ6QwrqHt/jzB2DB
Ni2WH8HL54ISrjoWdx4Liqi/STCaX6JncgroaKGwCHhwHIxRpLt6klOeQwqZgt6nfAIpC6fPBnct
LJ7pnvteHfGYsy/hENKgC+HyuwBlyr77YznWD2vi+xyBwvzqXqFpIlwbHTwUqqi6aoCwm0PXeKPV
fPnvmLCqDvPHos1Pwdnq4X/Sc2+OqHlr9J5jSgPWByoUZI7zU3DB/0xOxjGzhfO63o+Tyx/RDiOI
noGcxv7qohYZojnO5gSFRfVHA2xXCd3JZoD2J+K1iWy84s+y0o9oK93i6Xro4SAG8/CG6KUUTe0G
i6D/SDqvJlWxLgz/IqsUFfHWQM6C6cYytIIKihL99fPsM1VfmJnT090qbNZ6o7hropEH6nWu10VU
rx9UW7M9vrjoMDSFt+i2U7heuAjt/Ji75fFtVjw83s7AzPXRonHGVmvRn6pXFDfdzFR72XmQx8ha
K4OsONZ02hSCqQOcZqUx17Yv+214c7K/kX/YHdSxi9TU4p+xu0mcKE4bVNty/VzfRYXaEzXduUSu
e77BYvqPv5vF+mopbByynf51zvT09HJCamOlmbWnSnvryq600l3ml+tblIT1EQwKQ3ucYLUVilkR
UtUyy413qTrU3pvD5Y6q9KC+gsp5M1H5ol9yU2KypYu8F3REeh082lGMQqVEzKucSiu9zKEijr4g
kcBTkq1zpxY3YR+tqV2SvMmSkc9CgWfm4JOH/Zh57OMQbkYBQ2r3uAzyZbsWu2vfnEZf8xU+rC+P
yts/pLLT630dTGiMSHfkWe8x0NsPv1h9jSfAtRIibIZtsJjVwDeQEHl9bbqdbp8kEmReod9CGTQ4
i8ADnuI0LGCN8j3/ZXP1ZC3hcc3UuJoYpd0dP/4z1Sab4amhEHps8ECpHYDnPChWeSCdgLqt3hZy
4wUvpzg3SMHwEzWEvJJahkj8aX5EE5RFoXpEC2FQqvdL4mfHPAKju/s/VdGHa6pfgLq391BZ9jVE
7mcRFk2PzYp2mThb1c6LrO2fNaRZ/uc04pbREu0RtrYIE+3xhCcLTn8wiSrX1HqET4oJOG+L5Usl
Io6sp+m6diaGyMvtqYkv8PkRsrCPD3igPpc1M3+DW7+JmOsIkVVIlbypEKVuBcGjcMaxojl9/YLj
XZWPkqloNMTZgz/eAQREq2c8idIw1TPzgbeEAV3E0/IOn7/rZj2wG61vDf8OxM+PtnjNV2xFxzZO
AkYnyAYAFKDTea23px8XWgUAgH845soQTUseRx9AB1WeNnHzEeGydPOl+uWNfIhcVcqFC6SJ1I34
Qxu5WFisn7vCrGJ5nhJAet/3rdbOPYWvkFmygLaXrUp4GsPXx33GxabgGgb7XzGS1PAVKaVgE1cy
MKr1gooV/ksm4I0bReSCN5vcMachfIf9M9Gc8pFQZULIEv/vEPcmYmcgdb0f6M7wyFLOPv77E8W0
1bGMlPWHz7LyGGFESCRnNiEYMq1sDOV4wpLLgZOs1gr0cvV2eq7T2Uea1VGfkXz/gDca2JARf038
7C1e+7H6duSSPRF4Jls9/2q7vVT7Dg/zahAdeC04nJx+XPtUt9BSw1YHPLQHvNYbashvIRXC+tvn
dNY6k46QekYQtX0wf7zelArOOpLiTnvHA/rU7+JiWAmen8TW4LMqL6X/CKX5FHg6vxThfTvZAO6/
wiQSFZI9UrOJPmQgoWcyJ+j2Uy7HdvdYDDYHUjWJOKvVnsdkNfTIImcETIk9fRLRXNo5LsuHz2SY
B2T5widX67ddunlYAV6ixZ2zVYdfFzWDwyhApGtqjdaNm0cShZasaJS8e7nJAjuDcVUzrYfVPQFK
tUjU9kZBtU6XuXo3UjrnP7b6CFPrGzZxbbS2vKuNm86hlniDzdeR1qLtYWBPqFeWnQ7WqrVfkGJv
2nza+BNwefOJSdcxBoqRRh7zOtvVQcUyyLK3QUJipVZ7aaNkR4K407rp+ba9naEo1hOVomvMc6IW
PWeLee/7ZknsP+bNNPxANouw+ZFNzB+MBqfR7QziJ8BeMH+DpmW/2PP4KOYcHWyXKEx2nTv6a6M7
IhBX0l4rzgbtaSNqgXkA9Uxn7+hpjNfjdQ8jleLSNrZju2mORSDFEgs8iNiqczKXacksAzQArApf
dCoccn8sZOx0AhOmzQOQPxy5japcOn7WGSAW3mj/OgFLgsexG2ITVjuLmQufEszTywauihnmvhse
7g0cXbF4kvEob6cCV3bQSvbDF0xQYfRPxea2IYbWJxIkoJtoToLtRQ65Mb/kOQ9RcaI0uSAdYlBv
8OoPNGkw46nHtDrafgi/7K1uPCYuDENpVNBtN8F4KC9kmhp299NzTc6d1Wze5iR68/tMF2ipKOyD
oD0NLze2vxPrnPU+yT6QHPA7EtFNumAzWDy1uxPL9oELYz02q03y1zPoOyXfNXH7eBCguvONEvVh
HQn19XEyx1D2Wz6+U0+d+pRMagN96k0FxCyIvuIEfQXGwfxBxKf+4f34icdovhmGlcGEooRyeONx
fzMIxt4hE/AaC8SZWm1ON6CjHalV6lsEn1Mc11kZ+m1JB6urzBFyHdC1zYrkWavxCaCDbOFnU2pK
7RNnFF6onNrY2+rAKTPSWXzvTrW4byaOiJ0lHxqWI+FxTXx0iMAL2XLPH/s/n+KdK6SKX6zZsIfn
xn253fW2BtwXGCEM/AdooW/3z90G2i0c2W8zW8TTsMVyTDDs9eDVjLJvcmCJ2Y3hpa3P+bUu1mNf
Wb68sQfBbtdHXiYzl11smKn8rzeBpd887UancXYJTjHxe7oyP7jTnYBXCQziDfRkBix4GacH70e8
OVXBkp6sZf8hAlPa+RCJNq8FvolM8+e1gnXllIcLSvaM1lZgIq8xD/Onz50EGPOJUqtP58rkOiVh
YURjSbMA7OVvtp/we3nzOEARbcrr3E/8iv99ezIkYO/cuS1R1p3JaUq0OAL+LqxMPLo4CyaLB2BT
b0FIuNZueYXFukebM29zNAG8v5sddRK1O10rcD+v1VOsKBmoJ4QPxDI/4jK0vy5lHOj7qvgbPz3w
HwKieXJKG762siqe9t3xgDqgdYvLywd39W9bySISgY7aPIYq9io6qFBBL9tFueCWVAvrbStzZmlF
lzc1zRMvkss/Pu+N9vb6f2NLBmWFEFu/pvMpXUdeZrYELtCKu5KPvFPvy0QSR8uTteyI+g4Mb8M/
/oaZ+0EXCLy6HS37AawRmDZxkAzCf8oWNWkuXjPZXQLNzTiqO6MOwUG1jkY8sYsAL2lM4csRYfii
7ktG3f8WNqAXQhyKjTdiKOwxJ7ca+fZMRY8VBhDV9BWWrDHk6jP8mJUOkasWtgh2JoOST70kR7ox
oMEtiQGlK9BM0sC+LsmFf5mjOQogNq2n/iDev7UpjsBEmtK/wPKuvTVIT2O0nOi5R6XSqsclIjF0
iGbHA2ThmKYARRuqb/70xtg3uoLHaKn+8YbpTL42yDYlbWLzbVZ0s6BZLpbNure9hVwEfDLUm6l9
t4cl887WQwIynVSAo196/NhsnLHbo7urCXubxr3vyij3+9x9jTY9FX9kTu1Lg6yNkDB8u+Fh1hwr
p15R37aiD20ncYnL4YOnvnyiLhEu9f9JWzJBmXK/WRNmQZ7UZE1K8vYOnJbxgl7LZJmtmjnrg5/7
naYsQbWIxHkxSIp2tIPVUTvY07Nwon5d6slQ2ZJGEShUDA59WUcT8osZivUO0OsRgioO7YH9Ee2G
q3bfso3ficHH24+I8+2PZJVyYx45q9JrV2TDU3Dzs1sG1NyfQC9mYaZPw4+R8MC5/rYtDcKK//Re
68S/U4qWBE8zdUdwS0eGpKfd8+GjuGkeVrYc60il6f8bLw7mK664b6E60RAgWiRknpoEJ0eYC1dK
8R493R6q+xAoTr/vvu7HZ3ivF1QD7e7mU6N6aPcz+uvCbKDwp1Yd1caHtrTErBd3vzn241dw9+oN
f+5I/Hh+Z+uATocHHFwHfJj70mundlK3Nn7GGxtprd3UoTplMhXIYGuPz8ge3AkbtKwXVubW0dDO
wcSTbRVX+4LqvfLyCn9RIdaa2WQ7uuYX3tqxtEhxo68/DGRgymwd30V17Ehghn5cNbQi9R3GYvh9
IVbsg+yc+ZPq2iCUyJlzpthWNkRW29Up/4O6g9n7xF/A/9G525aAcsDYx9qlxmDDWFsHOUD4BGA/
YlWZBJDE9zUAhGS/w8FxEIM5sDdugTW8t/AXhzUMUAXF8v77xGV8Y5k60KX7DhONmhWQGnEahuxL
q1ojsdxGkRllMlkcswGcGnDnwWEEpjTCK6zXuoxeFDhRLiZg0j3Ofw9w+rfNrq2fxPm2PE8vw8sD
QBSYjEAVju0pXygHcCN0NveGMwT+PLGEFve+GDTQfYi9tjhJDiHsHE9kxlIAZ1JiQAZLgQ/ybwKk
tvlcSINosVLUlgAZDFkgZqTlIwrrzwhf4S+m6E8po6YuitQaFL/U9dznA5QSlMDxzTErBzyLyfWK
k+juU5o5muX7xxmobMz2XgHPwQMxcEF+UJR2GzD0UdkLyI8E7nCq94CpymnCTL8XX7TnUGWmjDPv
A5pBVD0Csxq8RuJDHH1FMTXiyyEFB7sXwjms1xvaSaA5f6x7ipFLi6YQQKaULXDfotoERZa7OUYe
BSBP2yI0MKVzhX8QsY8yz6A1cBPsmAphuQjaqo+vf/hfGxwwaqzRy9x2Evl6O0yzKOnEA/M9B5VI
gBiZyAEfSbM+pdH92PSQ880AoGXSaP+GjA+7EcWfiIEYUmHfP25xlqhneS1SKFDx7fPwbgGd8reM
ymf+SvZKc6DJWzZBkHhqoLlEES7c19n2Q0rtaQAeqg+4+q2bWVoTNzMkD+wmdVKqMVOj2xEFHA7M
RO8Wwr8CFMT9SX6Y2qhTtm5gruV7OUDQQy80YvYhwqck7rsYCbdSAECh31FjjQNsGPQ98Put2W+I
uuY+VMnVJXw/Za980SWRqsqWIh86exCrOT+cU/0FolJVCd9at+gZ5fwW84t9VR7PKrOYCh6pD2je
xn3k0kTA4CNZKG2/JLdFKeUTaHmkYLr6XlEDbPGpJiAtvG8Fsi5qRm16JBcoToO+zYIcMjdEktPz
ezaBleH4r6P2LrNvWredcAgqNKkkVrcYnBhA3cbobLRK/xa3dMEnmF6qiBWMS/PHR1LHGaEah5gX
pjXnXpysM4MfCg1N+DHlfMMlPBBYQaaOTaJHCjVVJ6uDowTDLZMV+Qy0DKPG77QvA1JHM9eTHIR6
zrdw3iaBphuqKlmdmVH0FPKSTXBPoGQ0Xj1t1DbRvw8aIKPxqtXj/OGT4TkJjkLpgzlBJUgZkpcf
X/5TT6MvHY9f+36Vo8+p+sucD1oCeiJMnld+yuR81/O1AHwhh9tgLAwaRVBaoqV7YqbL0fIJ2nLT
CAZ5oYADjls2uwNu2Cw+oHe8u1NtsDwYlcYasOiMfInqQGi11hTKU+dBefECZI82icJjjQkO5tBu
7dH1HuU2MDXdFIM1WgXe6iF520R+OLxAdG24o7CcIpFzW/MVlXN2EiP1aWZXMSXwOKSyzn4bdBqA
jH11jlAPxaKVrktbFBLlPECk6webAuQepqkBGa10kTj4BOybMdKHK9QTGjS79on6gCWSrgSyOfXk
K2dteAhkFy1hePP52N/HD3zK8efwRvviyooeKmu1SKtinqKJ2h4seiq9fbywh3734XjR0EzBZTGZ
TxYH8j0qY0CvHsSj20eF9PST3ZufQqMUl9nr8qbLszqyV6uFy2NTQ0LHhBWIBAXeP2g2PsMd9wi6
HFHzfjemitHrVHmsjrfM1hsANzcv5oDjbslwOLX7ptDfL8lgZfogNgTp5CI3b1qDQiwF1OQ5tEyo
k4Xuw7E83rxiWiUvd6REzWoEDlQEKJd/XLmVP7IGHsWopJc93IEtHt+TBXCEz+9pFbt3cNeBtVFe
wOFnKo/AEuvdnMCsmP44nVtk9bYHer34nmiGidFYsD8ihKxODf1lE2+o5ttsDfn/s6VrAQPaQ2h5
t5sTuQ3xSlHvwT1K/E8621sP9w44A/9XmA8LWc+81A4UtzClgljkKHkYplfVRahcvnzujVuBqcIj
8ilPVxCTOWyAQVKCMVR5RdVcpbvzQSkrqqnjA8GLoOVrlQf2GpAbogb0c9BbppfPsUGlVoMwPI5p
qH6iDyXAD+w92H3u2Ty58Cjm+xRHJfhiwc7/wEw5gttju/6sMxiLOR40esuXY1DFns9VhOH1SX9v
YdCd+gxzFFVUyHjZka2avmuS8DGJPymBwnvI6PahVilDM1l44GyIee6R2Gpq4+4rqHB6FpZdf8Ql
ElKZelS2H1dGeIlszQG0YKg8bGtNwS6IGYYlbmhne7hwRzwd6QlxJzaysp+fXV9utkZNgNjhZ6bR
MfsndX5rPR3AhOaOIcgv2S36mwn6p368F9251AATZwwKPWcss2lK1EU6vKRB9BpiJZFMyniXMuqv
z7oj/y0Uah3ENTVHLKO9iWxc/TFEkSvn0ErEhpgYw20qgFt7im4moyLy3NjK9uHTMUtT85Bdp4Im
+V0Y9LkYpbVi8j7MWwcxBcsiwmWT/Fx1ck787zFz30YfPyYduuzpFZTWlwVm4t2AcIHN2SHfNsoy
cCUYapXVmtEqbGwMTcunjXXCx1VLyzXKGrTLzIgmiOOR5iXw+SyamgnfRPgxuIqBcivu1ZE+wr9D
5VASjcE1a9qEeUBxMD2dklv/a2FW4Ab6huyYpgTFU12TZRJ2FF7TWrsQZXLdqq+WlsIBOwTtAvye
39WUB7bkibLMglBP5imVCCIPYZ/e584WmfX06zh3xJAjM1vxlNkJacmdCo+crlpk3gHLjq5YA2br
PnbRO9ROHoznyuKL2hRYQqyagB558IqGS5bP3cAZgl5zAVF4x2wfll63h3kHHP05Q1DagzWMD6zk
6LT/0I6eZBe12OB8gMO9wrpzo4RkkWK/uvuYhbZZRDGRDoob3UCFD7zdRMwaDVLdqU4LW9DjVVI1
p+gPcdhmfNid8aTQ+0PwRhZVUerXsIMS5z511bqyITjCftucofbNzdzeOecuz9109z72z9IZSdrH
5dkejHhyTjhNuiPqQVqk0E+FLPWA/KRmkb5FwA9ZajiYG5qiMu0WDNwBqcn+KMpsIXhG8OJnHo7g
zgJImn1P1AeaiYFpQLyG+de4rZolaw5SpJfO1ez0jMr8eTwGWFmfmI71mEsP44pkwhpcX8en8VLr
dXaZoo9y63Vv35rt6RG1S2qWXcWq7PvxA+U0wrHCnk7g/BiaFK3u4vEnGT/zy+l/4/zn09MoPGWW
olKQ/FCk0iYqp8VInQZcUzyPkJ/PyUtCz4JqzxzwUHYVtccARqkPMCSx5s7Ep43HLjDQrABr6Umv
rCPdo8R+3CCQH8bYhcScD/mhcLhqzuUBdDqrGRNwBhAgMeQ5PJ5XnCA9dbSsLWQFRq0ezBoPZeMM
YCKQqtij4LXgFuZ8ZAoh+cTCIapRcjEyC/ff7WexgQrWijjxObptFGYLGogXUw5DprriyDKrgVuI
jL1b9GWUjvLjFB80lcEjnZjNJcsZT2q04layrDgCsPI5GeEerQE/w20iyoKwE3bh+zyx5X2+7Qfd
9UdXZ6uOz83+boMrUr/EUxhuC1T9q//s1z+xSgqKDajIUgb+JGwylLzRHD82QCRU9hZX2R5ONELT
NlT/kahv3rWMqeC+BzBB6trXD6EEOD826GUD4WPWRYyMPjOaXnr20+ANQ/kM7Hnz2PEWd2e6mPhf
NKUdu8o9ZnUSdy3a7cR5xsQ7O8QJC5IRtoIGjqXMFfaBdBkLYj9+kYE2sbFvTqC1iJew88WDibLZ
YAJCXfS1DiQ1QEUhIiJz0kuEgJC/oQk0ZgsD4lUVcwA72LsvkeUOJ0t2toa6j/esBL4OqarmqmvO
fTKTFcair9e3OSivo23B0IXIVOOw5KKvlwns8i+omHSf8VeFOF302XLvZmag6N0nwQhJ7JuAGRpa
nfdeUFgTraeVpNhTZ+5xOzEv5PEERRn4HVED0NLImEZAgu/1YUti4pINqzQ/VoVFaagNLHmRGZPl
U63igsLt5wI0wx+4N22IiiCzf1oaoyrdHAwspHNi6hYsRTexILVXKkboKf4ZvXlHgzolgcYAGPa+
etlfBGC0WXE7DQGzn+GqpymWTOhxblB0b4hOQQBKHrSiyTvhps7OVcTzR6dCG3dEGx1MhmHEhL/9
VHS0cfM9XcbbBWc2SgsEZXPuOEh0OvZAPxpsj4jNFQcMbTPWHwFUVjDR+87B7HnI/U6kNoaFfziX
QHofR0weZNCG/85IqjP55sRpcfUQz9ao7bUx3lQPKjqNxytArHAEuJKtKbizE/hMgOsgi+4hL0Dt
IBduHpJ58kjIYaL+jul7qyAMbxkgcQlpq2nQc8bz6WUk6h8HEAGil7ReUx6k0QyK9uEVwT6ijqcD
BBlzsoS9YefBoLV/eSt29Mz7cn3TTkbSJv5gZwQxyUK46BxpecDljHkX/rTVxKM7scQACpd66sSk
Fv7UZEl3jwnVYItcaYGdgYbgwUVXwCH3wf/xQu9EPRk94ewdmgTUlmk/HQkW1PbDIxHDSRZjxK+8
J/OU8DGh5MC4bA68p0N0sT0FJ3s79LCiH8FjhQ4ug78i4Q8LQxmTtaqLDQayzqTTFRBrbOVqvRwi
yUVnngfkuq4OGzwW6HLB0ySk22MaZ9P5D2xWXN7/WguDL4oemF94Cb+kulXW5RX0/uoVU2Zs3rih
xTf/EjPQX/gDaJ8bDX2Fk3jPBT9TFb+PwL9Lgm4r3n2JMVEyJHU8b5eJCkGl9wiAG84FbgfLHKRB
FSvwxIwUdB5hGItkK+M3wMmEBue37PM7knGK+xMHEwRxQ1wlfdkE7lF07L6IVBhwIioWfKVJjCDj
Rgc6/eBsTOicJmvN5chznlpLZ/zAnbppTKuzTmEAuZilPjL4HuzI1tMb0VknbTgTLfEBSMTjkWdF
MWyMFI2/4FQl/w0JdWehRSvj9M5h1988Y1y9y76d75lGmDhGVr6/7/O/Q3ib35zD7sYbQaOnSAnd
Tr238dLzGKKc3Q/J1qb8Qy1GM5qLw8lH3NhdB6hlCWFaTXbD1YPY7EOIFxkyziIU+8enCM7sjU4U
+eJglEyG+YHfPyFdxs7C2ns52L8rtz90DkwSzqosbNwnsCDYFXTJezR7i58ICcxE8rBgmfsxnEnB
XrV7wLFwbpqcbH8VWgCkENPNtGSBoaf8DwE1Uup98ZizD5G1ymE39tN1SyoEp3/S8qcNmD8iLiwq
Q2v0R2P2dCM7xfHtUwevH1Ch9jcf3sgn7cndsfihrFbwqH39O76Ns3xKV9ePyiCMo/kiCfltB9Uu
L99wG2yxvavM7dSZLeMT5oz4yVIHL44J32tIPoCnRvDeaWCk2MRiCS+5pTj1briF04l6yHdNpjIF
+dHbmXr5Tv6rV9+/2kqZpOrNgPGjju67t1+jGRue6s3Q/axqVCqlnwUDJGrIlzjKI4nD7IC4G78Q
9orCnegjs4ym1kMHKtDoi3eaWNBqwjb4XMksxw/rYCfIrVm/EgM8yDhADvdjrGk6JNwjrIFve+HX
6R+TC8vdMwPDm3UIr1u7MqHGeKa0889eaB8FofRYDf5AatBmlEbpT/TWZiK0ACUL4V95wwvndotw
XcxME2i1bMXF1m2EVZfS3cOmYaD/QZNzNgsWjLENZ6EQF8ugAQIJIOWuj+uojpXlB8SCB50mE6mp
aMXMwuhF/evQAqBXv/A3hBAEpT3eMqP7uIdVyu84iJgoIGJGmz68HsCA+2BDxlDplv7YSLcHqw6o
P49F6yZ5p/HQSHxZWzSsRF9/igwNYtwkA3Ks1/xzZcMmALuSGyQxxR0p9MSociRUjDtY94HFi6CJ
+47XX8KcOF0MCiAGBkK4TLIJ8f7hWDGT3cuc4M6ZRpnItEyMQ/AN4cC242KRiEyCppshHEeWdDDB
mBlz/nlfYoVNZXjOgZI5moX76BAr4SEerJ5bvHJSeNinSJ4Pf79d78LNCwwuMe3xhds2OkHaoXp5
C/Mi/gfEs+K2h0mArR0CSPMeVSpoNOPegyS1f8g0aDaYNL6fGX/V7kb7x5qb/7cFC0DJR4taCzbP
uYGFsI5R+zETiOGENZLBjR02GFITR1rIdCuLEIj5YY8bfMOMBDr+QR4AQL1vYcFiripu4dEEy99c
jC+o90oh6YX7HyKLtSfrdIcO+B28X/OKBXkk/rwhSJIGGlTtYdbNgCiaMaLmL0Pc6bGKYRj0PgfB
psPwjWC7Q0VKKw1xmMhu5ZkypWJnAUhRJZrUm1d+w/66Rq46ZDdOkiW61B84cj7nzlX8uypA5S1m
4xgfHp8HFQJ1PI6lE28UjhNCaflVytscPrln9pynl2y/ccbjecO/iOYSDvIesyQSXzabhMUWgSvF
ZHiuimiMlbXRmLwWNI2of8ArC2k3cep1g4dFVOS9jOe6x0MUF/QKGSXuwqmPL2Xe0TX+MqYBQ9nB
e65zPSVjErR0TiXibhzejyUG79yV9Z9W32bJ+ruQVVIWeNi+g7nMCV74PFfFs5Uuws2bR/sN7u0d
EUiClq0HGFse+SLvyYyJGdovUVt9FjIhJAUEWWeK7ahE4i0Mz0MzP4EXqyWsHhsYgrypiTEKpeU9
5hzg/BeT8WqwJeBj6sFKbWWO+j2UQnrkfPlBDgiVA3LM+Wj1IiOKqITz7/pe0wqgji8ZUA0HFtf/
frpS4o6UhRUBC5LZGr3VG+EN0Sm3q+KM5kCJPsT15g3lB8kv7iQUHJsJxbrqw5CLBQF6T3K3Of2K
eX2Vtvw9VXkvG33jdN9sh8EL6FegnQkO768NV4CKAcb3h8tAcuR6cVunYaWBalxhpBs6D4T/fbCQ
OXmq9dPgDCYS62VxZx3CboPs2p7Y9e62LrelMO8U7itMw+lKqOcxPWpfOwklu4acfi6FFGkcY7dc
yF5yTO1mOwl+UA2V3Wd76vEuT4OxM1rV5hSRMItMMAwaUG5GxjkfOD79G1Fgz2Vi3oyem2/GbueT
BIwCg2SKbWHn6/eyT4keShpHfi4m1QznBLaKqZFo3/ktgNiCPJ/uuH3P40V6yrdkUB/2/T12BwxI
yJg8cnOEfyDxf1uFqRybZYi1KC7PstNgr1biH14TRAVgBePoR58fG/VOAF/J8h8wAXKSQrtli8xu
g0Ege9MYBQWFDf2NwFeSoIdMLd8km7sLp+cwrO2HrsKTxAIxYJTGrPcWLlDhU86s5jpdkRfUhSkC
T+5CFwZw0/rFtbvSfgwLYsLlpSH/B3CIlwCfO74rcBckABPiEjA8KDHuiduRgzJzX6d8j/UovfBo
Y4IY/jWRssF5AD9Vh6C1e7iqOuAg4jZHEUattnBZJgCX7MXm9NyuYIvv256EseaNy/h8H1CAnl9I
K8GtkhiL7QtuHG9AyTiA+SLidwdFxWcQQREiZKbC74ucUqJBDxPEhgMRAhGvAwcsVgqcXJe7c1nM
MblygDPlebwzyXfekkT54wSdDchqYMwh+QPvOQE8l0n8neJChzgrr2z+OfE02LQpVMeGddjwmB3G
VIwVFzrhMGnXwK6vy+PC13x95USEBlOfObpQgDraKojC/N71HqY7qjeTJTROxY5Wx/AqRKcIYX9C
r3HNo2uFpYCbSuKMBVn9Yu0Hu8R6eGmi4jK5YpA73DRA1wSOGXSDvhJkTMAT2ZzFjv/NsEhW82I7
RaPOffnaQvnx6iaIiG5LCXQlJX+Oc3U4qwxAa7vj+sDN8Jv1eVrtcWCH0qncUxeDfwk2hhpInh28
kSIhiUVCqNL7Yc7y0cdbSuKCGO1fKLCkE3AuBzmnO7cvj232aMV6gWGnZ5ZaDMrH7CJejwtbhFWp
CT7n364VCvrVd9Mi6TuEZfD1a6f8A6JHTuTzrPhu+LxwZJ+U8Mv4wPeUbKhtdvVuxWi87bY/zll+
UcUhDAegc7j6nQdQeql7jw7jGZdwi6wW+yeRMhx6POsinFJcAczA/ROBiZvWG4VZBPkWjbfYXyGm
SnbQx6n1klqUr5zgqNvR4h6LCYdMB5jtHkMD2fHMzkx0Nya68q2i/UH5bDyOUJL+O5D59rhLH3P0
eixhPwdCpAwTiNHVSzTTDWPei+E6PaPUHTEuj045jE8OkxxPd5jcWGOw0/6jyQ+IIahdLAMaXB1y
auD37vuUdZ4oFiRY0HDo28fB71pc3iEEwvNIYMdhhbZwR4eqXW2HhN24v25GpgnqPIi2j3CB3HGD
slfg3MOlzwyxr0/lJjlNwuFmEA6DPjNQOGRK3HG1JEw1TB78Z8Pj8OfeoofPmbIdbQ5UhxxOcEl0
tEyIvKhD8Z604i6XT/DlTCeJPBdqRIK6oJ1fCw4fdq523Vzk3lx09EF54A3l7UG2suCEy06cSVyS
DA8EBDAUjOf5SHxeSTtv/168KBABrNWE5Y44KMDnaqw48xSRDhJKJAIbaTDL/tlNcVPxcse/GXf5
mxTLf//J4p5briGopa18HqO/2I/QdR9svqYXcGYMd6QcpPhKHyt+4y4Ei0Lrl/yVQTOay9uapmse
y7jJyLYkzmqDvtmtvckpC8vt05msh2ucvvp49Vg3VhrJ6tApWWZfJ/6N89Abk3U3AU2HtZsfVpJX
XvkVGnu8++fktKXwpSukJZAGs2nQ1g15UCM/nSJRo5IvmnCV3WcPkKp8D8JujiA48H80nIc8a0Be
cCCcJeyFeARJHIxw1KJlqq/vY83KgGoIphuX/bzd9DgH6TQxJkGBrgRs660djlOfGBQsDsrqy1aB
Opf727kZHZrgrEeNzuxHqEq1EbBmcIOkMspzh31kFPKOZRuSWA4Bd1nuS+uB0ZyGvuQq03m3kRye
E8izODKc3vm+euOifWwyynXOFbnUAXMqrrZ97pUeFDWTVQdOgkf++lrjxbu5Q4L1GHfyLbei4jI2
tn53mtgtkwHTO2t6TRi4McAhRUtOgnycoRwjOtvQihixN4cSp+m+6eYIUsBCbjN+XWnPA4z3kne0
9X+rAfFL6Ft7TnWuOFAJ39rlBEFf8glHcsMyf0bF+iEnLRHzz6PGmT1AmbGF2udrMfxc0h23Mm4Z
jj2dOfFB5+7sxdeJGpOM/vbnH/c5Rn1ewr537of9DccpakqEuTuOS5l/kBILt//6k2YhzkuQEKh7
u7eXz1AyQHb47ZMYPSU8DACLp6BcGyWLD1n+CCh5keGXjALp1FKo+C+SiHyS1RPzD2R6MleecwRC
3GyD9es9+5CESU4HmgzcVfXyc+wQmjbqzZ+adVgDcw1mI6qgDIqANcw3eO50jKnqeza44qVyXovC
uHExcjsgNald6a42Btx0uUQkDKLGY3jDU0AmQaLPH3ekHykrQpZ5UKtQYaHMe+k2X72IFJVgqaVw
jX5u8yGaJJp8jQLRBy4pRjKCDice8fLQuk+9iaiYGIE5sCIjmPQJSeIOERFYsCnnHuwAogtDrPQ5
xU4EjS7RoWlsQnB/TyikpwNzpvWoGRwyBmERoV+UOeUiFKTfzc1De8OldaT74QVpNl2MF/LyiYRT
6Oez0fxAn+u/AYB9hO82MUgXcVOoKDBPMghwQ2A5hEtBbAPuJWTikJLqMOigW2WV57yiAs1KCMw5
iIv/dTwkk+YbiZy0OVw/T1gOx6cQ+XqcopUuAc0/FkIyWOiciYvK73hTVUnt1L7Xgpq9FgNysUZe
CWFocmYD3/X1tzyv9CHgFOgaVxhqFJ64y0/cALJOkDl8KK55Lp/LKcoBPDIcbfviTYzRhLeRaO75
frBYpypntMQJxFA4RwMG1peKIiYi/PohqC2325MvxlKPAZMpCcnhgptEJ6wtQiqzxhemyZtfLEDe
Ui3V6yMao6JAYDcjm9TsbYekTvDNvjBOU1NEVgE8ddYHnQdIctByFaG6WNxw91L/BaM0lzSBVJBM
YN7RO2Ml4Bf8UIPwikR5DqJuOiI6mpfv0UT8MVcJoYHzbi2vn3gOksUX9rFENoVa9AvLionjdfzK
M1SXLYEcsM9L+VjMxL+Lh2dJ7xF7rs6ZuBwa41UTZOPZQHg2iBNDMkNyL1/Gj9W4B/goJTW+QH+4
1KChJ1SZjPXVbfHDw3//j6T7Wk4kXYIA/ERE4M1tG6yQQAiQuCHEgPDe8/Tn6z2xEzs7mhWg7r/L
ZGVm0VX8B+0dUS++B8ve3AtYZmtrFsunnyIn23F4imgHMt84oINkCWea3WU6XjdLkwuO+oCvDwob
kL29a5+55jGyBPQUXJNHZDWazVGp1v9zVLLhZuZCos3RsI0trLGbCWhxiB7rGFSIipYw6YNCnG/k
3ikO79XfZcRfsWe9c+9eRXWJ0/pBO40LzS279zWKtNQd/1MyVSlQhr9vbJgVNaZA9Llhwg8J8p1O
2XicNwmjqJl+ibFQchKexiI3qxIA/IDHNOuQ7DA5APeQJuD8YSF3TxhO5PdXj+50Fyba5HBYbrzE
DED6wSNvW/am+TRrUlzeDDQewUl9qfBRWaQS3HLlFEo5SHOmdrCVm4gxN6HKRhvuc2s7+LACgykE
qz5NHCOeMT+NbTamcBIj3Z0IZNC/9YxpOalQLzY2WBpQ5JddpHaTcwhqFzj6Xz95TcQ0t9EyTaeU
mBZWgpLrHblD49gm5BB5yOQ7UX6BnBnazJQv3ilvVl57NrbW0iYrkRdtQ4VYrMMPWMSivwFqkI/X
xajUKiDEtDBvb407p7ct9k5nnqAk8+qptjuFCwLoo4aK+R3Zt31eSyA2NJzuGyWFHTijVh/RFmxd
Vq8w56g3nMdg/ngo1aJGG7iZ0RZr7CHezqdwzhOoemwjJD7pzx27gdXAvbudCA7h1Fitqm9x91qV
TsrOrLP5kxRXrt+jxYBHlTuuwKnmYs0UCri89nnN19gZpiKlGEz+CQJ7RvnoJ+lO1SERs7mmI+nX
i3/GKc5a4hcuOhn7X7D5Mh9cYGLo9afU9DQp2neuOCzihqNfiG4UTMtXgEe4mO6m18/FvxSHRh5k
caY6X4WMHRaWlfYfClplo8SO94q0NttpfPw+hfmWqmjKyTf5lhc4tNzNNvfvus1njDkwQFG9d5eD
Q2RaTEHSpqpfjcYG9QhdPVqc3/Rg4dSiU07TmNJwnP8OjGI7FJtaZAKO3zbOhq9o3/w+1keFWzhq
XWpFFon5iR3wVyH00WJLcKEWaGSCEYPWmAFocw7SzONCm/F3U29UFXbpmLbQAyaqmP3wGKeJscD5
jUQAcRWQJcTXb2Xndo9nqbc7OoaF6585zCTHpZOtPvDi2NJ87qO//8J03mw7WfhzG8ynC4jzIdoO
CrlwIZYw9oxLtoalRBQqgVtUqo4xTNLd3dvpbfVTrj3jW+8WZbv3bv4zIU6TPI2uVtuo9l6e5w2j
pcQb6dQ+PEIP5iFZyPKML3+PuCB0v3rg1f+exGTgcvKIbN6Sxa131uK/FsohC+JpcHzM/ckdZ/4v
62oSTdJR/i3VRH+rULBHS1FNhnl4KqdUAJ/S4jhazSRyCiuPIBcsyx3BSbyfERoJIrd179TIJZHH
8xIsTImXCTu89nzbWlRZ26mty7Vt0MVCMaYi2+P8ck+FntfyOdwZ1pTjLC7cCvsILOeka4LExQLB
yym6N85k62jIlEWX4ATYBEE2ga+8KpaR6i0svGvNirZZi1aQZJQQhiLR6a/YyzRBaa1bfd5NcZfJ
R8PkRvNyKAGJRD0IVXyrp2KM6Mk8TviU9FSe4GV4in9VVUxLEx/NV60I7NHSeG/Vn1kGS83jG0gO
vyYf/CbS7JMFXv2ivZka63s0e7X2tRWjguBHfutiAFlbCxP1HKJT/Ywt6I5uwbBfTDqPBCh12Ybz
dub9XEWI/HzEw2DdvHaP4b9xXcS3fOcQJ8NkPkWcFgKwSzJc/ge1xWFfI21Yzscv6/6RC4cpdKJ9
7R8c9eq79BJRbrhtl6NDrHiu2J+oEho3Mplwe2evfapv28f2PJZpXL5MmxTv7VLfVM+j0uQRvK1a
eOF+yuLPqno5BOfutvuY7M7haUizldAA4chdrgmDdDWj2bmhgasgGQN8bmu6WejOQdn0/7oh1VC4
RceqOsgOI3EyGDeMZH9Ww10r/YGz3UwCUAUAwK1vweD0Hrwb6bcrEKT9v7WNBNvpkWrQbcNdIcZQ
/6tb3cj4WkU2juBP53N4Hl5W8aYU23T2sY8HfxW0393gH+5jJzF5H/4uWcudExPFxNNrNUtGfrQn
6WB6kGHu8cCmtTrOPsG24ErEDmOmHkJTJnngE2/eLdeZDaSMD4iz3YgtY/f8/5/qt2vATZEKzMVk
X8MJXu9swbxJ7TcnSSrfVbT5WFU7Bo/N90e3AtDEg4eLJdYa9xpMvloJk0lP2Cl3SvgPPob2E3tE
hfR7U70mNqJbZeEfDPr7VB9HmBHtQ4+NRbVDhQmsDuczQneQxXG2bTuG55RDUsKYsFaI3b+ncVru
VN4LcWEEu67ODh/7WiV+vReVV2XfjiKlRT9aFNGfR1rQv597JykUi6yuyu8EkYVrDJDSbmVQnwRF
GMoysv8kKNUYUkam3T+FGHPSPz//KvPgH7FGs5MKi4157dV8eDKRm8JdZJrJJsQDdmqlfnf1hAwM
QwtdTRsykceAD2XvKTEvur/5aNlIzpKpvAYlFy/REVaNrhU+f7sYbAN4fIobYC19Gh6U+nfReYZ/
5TrgouozPrva90JOcOs93/ZCB+N1u4FQncP35T1kQHYoOUwPK3UYWUCLWokh213hVwlkbhQOnXJS
D3LK8zg+Pzzv/xV1FaqVQjTnmFeoypq7Tp7S9tZaSVGPaFCS48/oFmZ5tD1A1Y2FDzn9W6lpu9Wn
Tij/RpUfXBrjZkmRIobhYdGmnMW3gWgNc8TujRF41BPTPeINcUV5r2aHrs31EjmSunNse6RE8ZeJ
NqxFQwNHz4II/fRNk0zLYWyOu5NUTPLRzYa76oLgVu0bVx91UO/b8e9qpZfJTEqzYnuCzgzBkJp7
mJ8s4uL7GaUj1fjOxqlibVsfyHDroEBIMGFWH6mrwuxsx4jv/l5SKc6r/2V0ME+wqSZCIzMmQqRv
GWAeDehyDZdVB1d/OnSFd5ZBaEeMrlEXNw3X2g3DP4u+zUAj65ea4/jVy9cUhW6rYjtm/HLrpSZj
UrF8sJ/dlIcsR87teb94Dz4s60DlCfbv+fBaM1HfrUN+LiDGYtNkusmtt/py9tbhNrSaurpUgpIG
oY5BupMNi3j2tmguTHUP0XmQ7MSraMySyfVDQ7vT8PLlCo4h6iti2zcY+cuM2XmbrKof1CeZKiyk
Wqgu67e3bJwchXFDcxAuFLYQrG01Q9SYxY0/NdafpE6NQd7KdSNFLNtgW+eI0xsnZYd6b9OcJhc3
V72xe318Harz2AP9UXDtsLyCSjwzIUEf/TqHqTD7dak/6vfZtm4fQCIV4pgdCqW0R87X5FXXDTvJ
e+aKl37StlECNArQ6oo0+OGJt1w8KcHPiRlB/V7bh7yr45XkjsXmpmbr2D64Cu0DlHDCc+ZDjzXh
lu7Zc1VaGHqnaFI9Ep6PNhYjcBPkKwYFVQ8vQMXHSWq6aFR6UzphmonEO8/osr4Zifhlsvard0fM
nRkOKEoOzf4wyYg/xkJ1UPKtFOc/jUt6ekn7QMSJTZdbtllQpk//ytx7H/Xe9YW1NfVtxU63W0h/
ZfE44z7ptZ8KhyKS0rFWyBMkL6y8O7DjuGJtHfXAu8RTW21uHdlnJZhiH2EJIfo+PBaXf8hyeB6+
e08aw7MmSMh1TOLn1W+LDLu7CJ1seajv6dseQQYNYKal+8yR+Kpe6Gz99iKcyDfU5Kt1bXGvvxQh
/WvrMNu0cwyo75IQtGNmgPJEcVRDoS/tQhlN+CtMHx9jp7G9D7+cB8Zu2jG6rvq4FGbfi22SPoSq
clIrh/f+VrcTGupoW9lsoAowu5TCzFEsuix17/iXzJO7QOPnRJnDqthA9Noi2/mAPPowiSXpqqbu
A5cVPDo/mc7mO1mq8W+lznM5cNb7STWzQ9xa9HXZ1b1qpw2SY+wlG/zgwN/N9HKotyBcbpS4FuNE
O3a7B0YOW7stvp+1Cl1aNG7BTQJjnPGuXvg5oWDkP/dq5RTDJxKs4DFJfTqJyUaIffwiBMc6795p
1O0NuUV5qxoIrSc56f4RLUIGQg8G//Ou4h+JHbA0fjcm8O0aOnsbolf1nPx9/GiIDNt+5X1Lssaf
eRXtg3w7eahu6cAO+sklurmG/UP0nYRx6qdWLu8xoLigmb3Wjk0xtMpFkaGG4b1KpUytl1S6FwKR
dbwBvV+C0jb4elVp95rEcM7cx/iLQViwPotzp2j88my8qpXqerRah2WhmX/sTyWeiC5/ybKNb4/4
+ziyFlgASFVLX3yYvt1sbNqSSHFtH2fzJjDlQy9exfu8B38ej1/trmBjuwCALF53hcfK5wgfnt2W
V3FDjq1M7xJh7Iw7hhIntr8Px0UO8lCmptnPZy1lPE314oou42OYA3L8rPgwiNr2b7g1bqo2fkyu
bwdwsI7PiGmSgEtzri3C9fvElohascNVX8P8AQBPNpjQWd/D14/VIcAAbl48US8RK4742PZ/gE45
/KdroqiCXqWfGd4mWe5BeRVAqM5xh2DRqoP3Tbzq27LZ2P5BODB/gDa00q6TLaCfD6LZr0ow7rNd
clksWUZN8QRMhPzuUVWdFMWV6rbJg/sjU1/XJpkqHsjoVb1ZspuqPxylBOV8Crvr36uWLaGNgeyE
4O0g66sbBOHV21mkH8Kui5Q3LIvHo/X7uLuhPwCBAkMoMNm8wjFp484tgSZvwD3+XI8j7AwT9w51
4cB7Cq867vfCF9lxMG9OkrMG8UChBqDaiZj4TRUTJYwsWT9PIO6FBhRKSlSdrSfjXyatcaVa/rOG
8f6LsICkYHbdurOOPfGauiscjceKtvE4vo+qBR0sT0MCzuarZ3Cn1UufoBCMWwztQhuTm6C2cD1i
4RbeWlr1pJb+8nL2iPQ41CMrsh8JaOP1Brb3JLFUQ2dZMiBWzLl4mxIU4WoBuT4lBJIlqaaA7vq0
gIaPCaahGtoaomlrXm3tiItv0aC/JHO2m9gKuOL7Pj7/4Tp/oESFT/Yv0xNr3SB5/fI1yjkIMkr3
vk40/O9CEPbks67+5y4UHgDGKnvEnEukYWHqe+3vJHJ88XmdT1bCnQdBf9xGyNB2nwwrjXUW6G/T
j/xeaaFDWZ+QCk+9XISWlc2Em5HJ6jDV4cJbH4feRhpg+8dayYz2PsFRgiunOAzq48J8bXIMl6MT
5fFw51US/vHoHmh2jZKOZsoQI7djY79IP3liX0Cm/kUzaOgGpOVCNCdpQLFQPO2qr9Ym2jVy9Zdw
lwQECGejxQLWUYKNxQgpQXlGbPe9rOf7h96xhi8SqTeH5iLu96WW5J5Fs+yCTrWhJChLdmBH3FAu
Gx5BCwuSakuB5mrb27TBUZQDKX1FV8PeTlHKjApvr9a6zzGrRjNeCmY/btUhwPw6KPk2vXlz3t22
X2LD4PXD8z/8SzoraQy4I66nvhjB16yaacsusGtYyMt60keV3GyiSA/nzbSazN5cT7mpIprqKjoC
ZRe9ynu2Y9IeZ+q76KSO/C6HcBqfef4O2eh3K5390DtsarYVF4shix3Yqzawr/YePUXaJO4ALXI5
avjkLOXq25gPZfT6sY4zsV8y3p35mOP3qQdBRdgmX9MMo5kyOagKve/LZqWKd9JcN18NVlDaB/Po
ivuBLdC6iPI9VUA3PRPDuub/i56Y7al6KX0hDZ4yLGvEsl10bFc+y53l6DbcN8/thePp/6vNgRBr
mwhS8fMnFRv01BxQDhCWmqtiz/EI7d2PsFf8HGPP5DmkEP12CdXyW/h3tK9lVE4VPgujNbBWYiiL
jjJptRgfhyWPYxIY/dWix9Zs1fJfmSHWV4bxiw3ky8/dG6cHcy8oYz0B1vJhCSpeqoPQqs5hIfTg
X1sEpOG3p4M578e+DbmWnM8Oi/RR5UlDL0f9NtxVXe2KRTBpz8uhf6AOHSwqVby3RXU32YeTV3X5
998JaHn/s1NOnyYfccuC+0frkSt4A8bwqlS9jlbRLhqcW0steQIPGl9aM8B9y+PgwhljDouHYCec
RhMUhqbKOTrqftuW+zE/k6I2IaciKjjas+5C1AjvMevIHZ8/kVflPqeVWWZC+TAXpKrgezz0K43B
tg01uWoSPAWqeKKKUNFr55T7uPmwYfQ1mfClfFPBiM1j85pNdfRE90wEY+faRZCvueiByhatjKHM
jGpV054krUIwYrPkaUG3yTcHh6QctfKFBJjnSBNEyE2O6VWQqW9npcm+Py+G2xqVwKmaVtWtm7nJ
2XJX8sL9Rxo1dQGydS4aNs58JaYPyXQGVofseMChOlU3bxcFShIX971KlHjbVEivCsL6snX6KKjb
1EH5II0ZE00klrx2sOpno5FXT46VjaPFdzZsnY5meRljrTv+GzzUxI77RzDKBKn36uCmjUIrd4HS
taS9uqPwJ0L83u5fyjRq1TbdaZTd74/lKKWxMsdSW0aAmLyXTQqba5yOx7VvG8ESFv3TuizlE6Iu
jkor6Uy+ObT6ough5tklkIkUYD23qs5XzC5OXIU0vFZpm26hMWCICDWZYAcVVI8UEpBkF3zYT3Iy
GJIeuX2TiaHkqR6m2baFecBId+JKpLPrn6CbE/zN/+YPw1c0Hb8/Ff6dMdETouhTJyfEgqBb10lZ
o/sGGVjV0sZAyYS8BDMStquFt21z00u9JweaFKvORmyurmnMo36CZPXu9ZW3uyez6lLDDKsP8/2y
JSOUowmqtoaFXtz96vMmCU7u7/Tmtq8/yp+KMHErb0Yoq7lJdxsSkpGV51OFC3XQOVCg7pLfB7bz
mIldZs/J3UYa2xmOsapU9dkp1K8zdKVHk+dO6QuTIfoDtmq39CEFVmyXiOlzaRy0nHLFMTs/JRau
pE91SHwlXjm2tOj0Sa+f05lChe1mWuC5PT+9igYxInULDgrJbMjF0DO/foSj6fjzOo4umncU2rjg
vGUY4It40uNkP4GtiWSMEvJ0WA+slnhHsyKeQ/x9nIYPZ16tHrgZKej0c/USy/kCs6clg+l9k0dj
YZjiWtHOZ6u5YWGSBL366iPH7yNXVXN2ji1pu/PCuurK8Pve/NvTYkJQzaBx0NC1FjUoi9arWIk2
t0aps1UguQfn2mTpMO2iDML8Du1z+5+rQx8VF6oqZlrWFTEQznO3pWQFNVgm2ylZ2Z7UdLkWm/Pe
son5tu3jICSp2ohk/zmvu4CRyTy4vAnfTTZBjf6cTD/fpyOzjxNkIO2uJcd+k1Dq9kf+Z9C3rb1D
SknXfxNdhjx4ZU/Yn6QQ2r/nglrAoWBCp1gE+7587qMm+dd5iipiA2YiW7gccOBpjmtR1QeFe7xs
/udUkTQwL1DAUaMkzs6b27avzFe10U2kV0ojzBrlvhc+F5IM0+APlEDtSjrx4F2Z1BIv3cNLuXqp
PzvF6RWNKEp+bqvk4NRjStefco4yZ9tf9ikMTeTqhU+Fhhkyo6jkIx2YwbzKwam3+pAyLerjPP5Q
ErAWCjh7pqUdM6YI/vF+DEceitrt+x5nY5aHmpKH2H4MtrVDazNUEzb36vdH4zkrceJo3jjBSkzm
iImcefm30zFq7WbZZEbdPtH23o/JZW1UtFGnXdIVZib79rYP2tbCf6xH3v4JI3vVyoOC6TObkUw2
mTE2hejrwMijfpvBuNz7GyGTEqBW/FlU0bSC9PslGikwWDctwxL8fd5diYnONAqChyoHjnaDaYb0
Qtuaf5WNDObt/I9KJL6+H4uJ/dTWcpGV39ibRCQXEWeMK7tRxXZCzgyOLyncHTb751dhrb25DYiz
qrw5FjuqkUbxy1UB8lgbZvVlHniQI6yYd8+e1qQePO9BZCqrBc3fcG2Y2sp8XQxNk8WLSZMOWUTk
TH0upZx9nP0UlxqPj6wUYPL7TyWVNgUlZrNNjq6OLGIlabCZUlvlndlF+/mpxJGzmytRa1y79VbV
sqnEobWVTJbv7OqgldIQ+AhFI2Ab5H3GnwlS9uKZI5PwqFKOVy9yX/PFLOJG+3vhX3aPM9GhCl1W
ARVt5UreFTqCYemnr6U+JTxXdfFKsspxxjqqszL9+NsXgxveJ0a2TPQKj8ayLBN59Xat6kyQv3zz
/Hv8fMZ7FOsxP62t+pD85jowGs/TyDEOkgpfYfovWfhGDbOuV6wdfLTmbFhMibuPHjNVNYuT1dvG
6d+kvJ0bLDTOP+VoiyQ9zHylCvF15HFIRNmbac4YTF+1QwqvsbRZrT42pHjH6EyM8YizxukG1kCc
fDXVPz3D7S7ci+HphHKLRfj8WJzf74dgr/fmtSDg3sPnistMY88J3PY5N3BRzeVrLyuwEXIs0bDt
8vG9VxLma8dLtFq3c/u4nA2xtQrd3CJEpFuPg7yppq7eMYtKyPQL+wLDov2/znPtXuUZeLNQzYUp
xfy7N5mw+GiuAW/NY23bLkaPzxvJqOYqRt+8SshblQyaT6FmwZ+deM/8xzwV7nliWeSYMFxZfATb
BsSdhT6N46a71PPfDfSo3BByqwf7bahyDTyfrcXNoMk79t65ePw3ofmhNLWQo9Q51E6GaOMvmd4k
Z8XYL2G8EiZanBps3u1Ia6RUOs1HMolYsBTEmbEQL89+vXpl+/YMlh12PBhIAGC0dwpVrMdmId7p
0bdBbpTrJlLyJXvFcp1DeiFkg0vjWLCoj81Yo/CXi48eNIDo1/wr80f2UejODUbYDp+rVnKNhQMc
Jc5n6lXCxkWdaLL+GNzieSOZSZYaOJvZpCpI19ffRbrThIu0sQFHAWPmb8YJbMgBJxKbKnPAqGAJ
9Yk00oAjQN4ED2ELEbIbaNjDRvX8Mtw5Y5kwzu+sWcywqeGo00FVQyeyWModBbAc21nZ/DIrVzOW
PnuygDSme4iwu3PV5Ur839Gz3p/Vc7XSfn4vO774IkAesNOKfQh+PqimUUF9X4mRo5vlj817+ePx
V3o17tk3HNLFq/6AbTMZB6XW8o38T5ZiZVjOG2pwVo8c0/qc+8A/DaOnYx0W2icHvGpLVTcliB6/
d8Mb1p69QZO5Qcb01s1WE0qN55euOh0djcBsiJ/60HwZ+S8cdbLvDvN1/Ta/xH4FORpY+yefwQ10
8R/Ne0/WmEm8ENOl+vXYPm6q91z42HdyV/tVwnmpvnx1XlyfCBdKpeoev+rjgWD1UY5WH5f69Wc3
RPVs6Us32fC+ZmM8jnaTeV8XUZQT98ZoQue0GKUQlRfVNLvPicYXQ46PzxHTP77Q3i0rYS6aiUyN
Z+dcXf1dH9VUrvb8uSPtDqX0+eykI7wpFSQoIlEds7Wt/eLXQks0brIFgekvY9eNKoJHUiMpJfw8
/f1soyZDE+Hidig253n2XVExlWQ7FRfQ71hDuv4c/11U+t+yMmV9yodafagEHi0AWitpyJQQZqE/
kn/h09x3M5HXK6twhwSAJPGK4KH7Z/NQqeYmroEpaK/cQVpJ/+zAzL3CK/L19g5LebYHYjz7Xq9a
plUKc5+p+GUG8oRsPBqlSaYcFN4MxZ6veDH9b9x2XtrypmBQIY2j+czHf0jTx0dw/A8BONcyX6zh
rNz9LXHR5T0kRejNHy7JrveqO5Fx9qNAQITmWeVkYGfBGcfpr9Iv+EGEgR33o0KfJVaVm3njy3NJ
hXKbzus5UaGJ2HotUGfcNtX553NgQy/nyQMSSb5daCz6qmU1PCMW24VUte9nQOUBOg2KKrcXjecf
S0CZU1Zr59i4og2NwOPa4mQl4l09jBpoSI3Tl/AknZbN27h7t8Y46ajYpfC9Yq5V20+uRjFMTph9
zBV2BrRJjwdr/akImAjCIY4NOuWlTZg7vE/wJ9S4vUcVg4QoqOT3V7XQO8F1zfDbUzV2EeAWZ993
oYW8gmo/Dw9L2tn3yjT9niBErPsVKVCd2bPv5P8aPkp1vIQ/pXL1CzTiHXFrUyW5TTefCNYQ5S+Q
QGLpVEtWiMJG40P1bE/5ujbbh4W3c+1FGbasJYqz8telNYfDCFxydjNTdwosNDwSMS5jliKW96b/
zDry/+Xc59+97JSsB/lmsVYc2f4AwZrPxAZODof4yEZASOXbV8AytXk2X90biBicSrTVMpyzw3e2
u+VQ0Mp2igUg8at10AFOgaC0nRjqZq/9F+H5ODoN1SvgEuiMDs+Y5v1MM5ypPgdJCbJfhkmdDkXY
U9mBPBF52qhF4f7dpu3cW1bPO9RX3Zfhk0WAPHptotRl/mksqoklJ//J6urj1DoonFvln2wHe5XE
Difmrxh8Th5YvV+j08/h50ylUntU2ZaAL5/WBnOxG9cuXy7z29FkovgMhCC0/RC5995Mrsn1PVfN
Ypadoof+t1c2ht9VLetGjp497SdDgO5oP4xNGojbIIn6HavQ4jzDf9p7Oymrty5iXVT5SgaziHt0
rlhLBjHr+r5JNPk2/x23vXhe1bXVUJiz/2eLat15iiesgSy5X2/8Oy80X6hPtzivs2TAfq7ry6zq
9H73CUw2Geo/giy5Yz7ZemRCh2xZ+DkkwMLuO1tT4ebOcQpshPJ5+DH1Xn0TwfLW0uGgFa5ZSFRa
p4ZlXX/GkKWMreppuCpS0ncBHQlxkqGdh52iuhJUrBxNsTO3MIIFtE309nuHYyOdVcQLUau7q90+
D+kw29I3rmov4YZEJGUTngJmhfZpF2Rtk+yPNtGuzDIxlNCWSCyJZw2AhkAGfVHFJGjH3L6ue+vq
/1GhqcZKwRxVL1Fpul5pRbLuvoKNDVBI0Dfrl1/TVD2th26epNssJsLVw1S2GQts1ik7VA2DARDI
tRS8Es0D4m00N++GEIbWB1HypZuPfybQzVQP3F+ZRwmYhkBBuOOQrD+XPHpNAmSNOXzscYrQPMd/
GJ8lo/FxLfeWnq2Uv28Ho8R0fH9PJ6wuU8WXoKxDqxh7FRLN7dxGuWaxbWEpmDWveygNxwOYm/3m
C5iHuE0i+Zf+Lf/mK2H+FT756bj+yhU6EVA0vjxJBY9abBQ9zg8D3mRV6L47/tl2V+fuOPdz4AKb
Ho2zzUphWvJBPdE0fBt2c15A/8P4y+e/+JtTY3WKHL69r9vNXQkWKjOexZnAWaxkggrTWZOb3zO1
dbFdtHN3aSUFMEIDX4kuqwiipJnfsKHpH39u1re9kuW3OaWaISGQJNkEyHJ3Uvjwc+f+ubIagk/u
yA3odvbz/rfrjAfnd2zGq+nsMaSR8v5zC7HGgD7Y+E92omvqG4vSXWwTtaZPmR65kwCl27f/ec1/
Uis08fdZhJlpBrng39G2C1w3PkgEb89EfVWGo1PEnQJjKc+tM2zmCjlAVS6OKDMuPxmsvg68xeA4
py0yyfsWWce78Ni//prVL/8KAu3XM5/I2E7nEL1sP5sjvCwD3mcurWz3pHBC85lmtBOTe3f/lyLH
/AZFLFUgntK2l83+Xf1hZHFC8h8QeVBAakYbofUsJ92X9nNzDVKTnHevbT+f24hR4DT37/UvN7x8
WGgmSo/Ovwqm48gFoWT9xVN4YzFrIx87AYOO1DeKOMu3jra81JJdrKZ0rY/d9E/lFewmqw+XJ9W7
tle91deqp9GjvPKTmbZ1gJ1oc5ch9+PfC9sG814cJZFe7VJqXT8vwyP+bj/bf3wlxhvZ/r0NLl92
fd9lUvn0w+Zni6mem/V1P+knE2/qq3KNappeh7je1L3z4Jx46Gy+bl+vIUbcrvBx6uX73is3SYAY
c7q2MHWanH+Q6z64KgCDB9fuwiqmhM9ymWSGy08+EG+3XmHiLc79/KDyvdsmyS4Z5DrLJKGD7CiT
+AUMKpNne2MtlErI4BH/fvl++FgM//+ZQGhQEFdgOzuJM5DKyTUVPH/OqeBuDqjcg5RDUFQZyRAF
epPnUfJ6s0XhCoL222Gqj4XzfWWY7E3LzE0HKWsciz/30QMSm/694dIA1sfuPn6P/QixCzbzAXTo
E/I+pKBRqpSQ0hY09GyH+7ld8PrK/l6mdzsNioNTJ8/uB+IzuAxL/aJYbUwnRxkQeXjNJYnDPnWx
lX7+K93L010Tlh2OYfnfSruRKIQk99wp0E/Nv5YaK+U+7yKLRdoEcdGyrRJIfDn/qbuMI142VTH8
Yhvq3/AHrLdcwmzPiWj/wSdZVlhfbsrq36WX5Qsw2472j8AWmXtS7nhwCrAfgM1kP7qUg5zsjuID
gM0neLpx+n6WAkjPfNURPc9siHiO0v3i73qu247yv3YkYVPO48CMLwUJcWGslSCZwtu5ZQMpXlxj
mpg3/UnkhK3tMvQr43vNm416seU0XGaNu/iE5AlenEdy65JQnabIKPlvcw/QMswn1ppfze093D2q
WSx7yfBssQk8/NhVtZMxzXV4QZZOqxSkBp4W4EgygEfhfCUi1pxY9Fcxchv6qqU8s9tH4e0+K1yS
C7LUJ3PdnWGhp73CZDNciDkH9dRlIoYsBvfve2czWc7wIcZfT8uLW19qo/oRYzwoTF5fq4wlXA+9
7ew6D1NDj8Cz/7CI+fcpl8Tzun2DvaWDOdlo3TtLaA8ExYW9908JzrsdiRQQVXJENYC+y7NY/IH4
OvA+4bM/Zgzi3GYHabjDur+egTbXllJfR5lbiOme/IU+Kxk4ZurP39XUupwu+XvrOnoNAT1/rLWq
y989BK5TSc6/Z38J4EE3FKk8NL/z4WAVlsyvfclIjFMkqcKhm6w6mWZ+XyClhOdHDsZLf2RIoJrg
6yVQ/3KQIuDOvt05vdgxwA7zYHaXejv/gaI+V98npogIcrNsX7S8duVMhc7UhRGVlZnFv6x0hrJl
Gzfymuj8L08+jHump9+EkCjn7fJx7bv2B+CAKKVAUHmaud2DLXjNf8gHGNPX2B9POhV/fCX3/flz
/D4VgtXfTjPbe05To3zPbfUyp+S+eqF059nn8jS4vpf2/x3XRch6ei/N0QH/ydyS4tH6M1tEXT6a
Hl/5ZGYdRfv382/iLvr82vJuwbul8liEORrFXobV6KDELuKbqO/2Rw14lOAhd4lNstLqNFMr+fUo
hPLwbRMq6U65UEbMEqEKb0onvMg/07VFJREgbiRMrCO6CqM2o0Tj7f8yfKEUm/ccy8GdSPlr/TMn
pAA8vxJl92oZencCxCwl3mj8veSlY4w03Y+DM1WUjhrsNS39oomeRuWh2VjxXeldJihEit6Ee4Ua
9Ztt2WSVnkVuSPZh/ktJlaEiQcFW4OD3398tbqEzM68Xm+tf5cn+HikSFhjHT5k9rHBGNvZrXLcB
Sf4Jvv2Mbm4bPtpeAc++FA832sO67CnRrmndZlk00nRQ4IaCd0CvMMsREQ69rWhRJhogsV9EsOqU
6a71Bpi409c2PEzLA+tQBPvbx1W1VRh6fkzlb5PlyKx2P1thOs+WCGrhsqvLO6uSR4tcXJk8emMz
l/vo2l1hcQ0cUENZB2XKrkiLg4W0fgUHeK82/hgq79SCLLjVfP49r4QgVwVSxY9canl2lmYTRXMR
AMUlmdYWf2HA91imtbVrcm77WJVdQ8wUE8xB/JK9cdL/G0g74Vmj3FPokOeRAcz09A+7utOandKY
PqeZ0f6ezEDgE88f4PV89vovL30ZV2yw7J0doQP0eIBBemmBRIQxgXCeqMCpssDQLq+qYbj3zj/3
c5Dl1wSSoJYB+EGLlGPHUPD2o5zGyaOaqPDi1XT3c0FAXbP0AhhUv9f1B5vTrf1q5D8QvEEFTNEp
/6odYGvmMI/e+bPQogSge7YV4EsV3Nx3kcuSAXXLFtZ4WS/wURp3v19vadP/VnFwYzNc+ZdJquD0
n38p3Lh2mgkICc6hEGVdXC33Td1X9JS1c9/bppP4/GNB0WYGOmRelzQaHIg9W+VQQS1BOjrpUiTS
JDXnNizlwlcuea0iiROg3IMyUmELjPu/wz9Eu6QfTepJLDI18V/+/faz/CtN96LP9Ix1ZIqrHNEc
/ls7rQz8ltGGZaiXML/IBndelwh8N61PnCvEl0YWnZKh2QveHF9IS3bR5Sute8k2mWJsyrWyufip
fhw8le18mXI1D8x+Vd+kqrcLNvi8s/m0xOqv/JX5JLvLjDzQgGx45emPDHmbPOAl3j/Su2D6L5tJ
Fkg+gAnIIrqjRTQf0/Ny4i795f/Nsa9ahcG8EviCBR/dHEE9v4SyUuLrYBbzC/jc0f9ceVV1xh+H
wZUeckRyc/2ih/85QTB/vQV8aXS1YnIIVwdLXOmo9MaiCCn+vPo0X/0ViX1cgwEq/97yywK5mk9a
+fVBL46QUiFfzRiSuSnPoHDAjkqMYy6MY5bhwkBFTWMID8PChWWcMfBj+FNB9wAWNKrKhWfIjEPC
yQLAKl6W7fQMcmWT1+DJ2nAR3RVLr7DEkeY/KfN9LKddXsHx5zHKe1a+l0izye8lpOBU9OpnKKoe
QSnx6/el5b/l955wa5h1u6XAnydhF4hNshoH6cTL46GEmVoWMzh2CgNZcu4Jxln+Ztm0FiMT8fYj
HxTVL8w6MiE1HhMPHdmyHORNxZEE0HkUskZCSJjQmUJCjcXn0Pvqf3As92yWD7WyVnocarQqX89P
tgEdXdv01eFPZX128SNnbh1UpplVtPJubFP+s28iFqKl1xqkzWMJYW99y5CXlCj7H86A7Rvvx/Hb
+j9D+PvbGpP40DwDms/+a1W38MVuQxOVr8XvghMC3/bO3g7FUnfdkeAqTHk5izwGrkfhlxrr538s
ndmyqlgShp/ICEERvZUZAUFU1BvDYYuKOIFMT1/fOt1RXRXVdc4+262sXJl//gM/vbLeT2yCUoLS
gm0wnPXcZ4RtqT06vkSMceVjuHLk224eUwvLJMONcaol0PcxFCMfwqpRQn/Ba2b5TVfErKJOuSZG
M94o3DnhQ0H7meNpiT7rjb7yFX6jFPoP8k+rCaEE3oCWSEzgUl+rk+kXT4/TmOU5Ny2XDbxk3hBv
DJwTsf+vkXWiBACYXMoLWe+H18VzUQoJJOEXCZjSYzM44wvIPsUaic6PiUBHEwMh8PTb0GgQZEUc
EbPQXWNyxZ8P5290HKxR6FXC/ebKgSOgZZ/04V5AFmYo5Z8or3g28FzD4OIqEsClf590n50Y23hI
oFQUdUqc75ipY8k54SWB3pcL9ORBC3Ym4t6ZMDgyg102maYMElQLADLa173GtTE+d33jeeFg3A+0
vYrKtkHDt4X+ljnpnrzXKMtxrNkJ2RVYP6lb3NwbzrQcM3K9/vZQOECFsNJIQGw/G2wiON4tlL4j
twuj2rwOHUYmrAVpZnAmgDjIef9q/OyMyx2MJRWcUntgwQ0xR9Joxnri27dPbXSuWVSe7/xH2jlG
B0ljmrsn4WOG9sbqgvdVGwLVKNNcQCDTJ6QxTNb0SSwhB1j34FFyBXu0XJQK3ot62UFrX2JfwgDH
zTWh7hSnD0qIbe+CH1lLC0hL9FreWW+vMejBA4QNYCvjgVeTa/4gzpamd9uiE9+Njy3LumPzN+Zm
pYeHWoe7w7GCGZVwYpvVbcsBx5QsgQwJyhbhagrFcFex6RDUSjqy++7CJotDhzPuHnsSeFRHaXuL
XxDwcZi2Hisl5PIAWMMBVGuIBKP3wUGWgBTFOWOXd1SW+8MXETfKfLoIKOA+OQIn2qMeSO2ZAkh4
qNWQz0K5+PW1imeK1x50K4xf2imfJ7Wwn+S8CBpFdqQ8UnSJ9BHMoCLgClS+PP0TfZxgOlJ8emee
S04WxQnhLk1YJlybGOZAbAqeYa6ViFMApF7Qpfj/XBio0ZdJ9FwzZMF/+KtNygl+omNzbLIzs9/k
b753lZWHGQ4zZdBBIdwRG8xFs1ShGV6Ez8ThQ98cKRQlbiLJHw/FOrZ/moCm+QjmuVTe6BfT6Q/i
n+hsmPBvO5qc/bZ3YAhKKVyMzv0zh47prZS0wVFeDf+YwebZSgL7phxH+3N1THdMDFI0jvcn+PpY
IqZhdZFj7iY57lkcpI5txoynguiT5wVnpe+RS+ieXC+PdUdBYC4Ha+cWZAOSs3/D9/1e0MVylww5
kOCXByIE8d6BvtRooL41L6/PB5A0tNZJcYSQg6PGhj7xs9Z9IA4Gdfrs+9VoaLIxCED/muLcW53e
TMKyBuKFI0mGfBGJNjAG1M6Yz4PWAzyNz4YpALM3cD4esjFPAcADN3DCZ/mB5pJpE8bUlUTOYqAR
WrqrTsDSMdKzCE9yWn+mTUx+WYSIwPU6Agmy+ON4JLEtX7a7b8y6q/jLLZM+jT2akQW1z2EvfEVE
JrpNeLtUy8eyT4dx6E60TVVYAxzRZZHKS3A9fIbl+PAJJglYBRhfc+L2+2BuS3TX/Bl29GHQz6jy
Ao6j1Rl9NWhbcJRarkSqDhgFXLyaVQ07o5kU0SBwj/MjZiKtpgmYurIz/6VZvXeoOardKOHLIC0R
erJDsYpvM3UVqJOf9P7HOe1tuUAGW+5IeXYhQMvFzPx4XXVAe5TLWbnofPB5aUXuUYSYmtNwhHzK
yYYPdGSsZQ6P3wgf6IYvld/bXkjLi8lBxD/keRqcuZaxH/BIGxX+Zxyq+lgsR8cu7EcKya4v7KZY
dGUIiN5/zeGx4AnPztWi+at8isaAliG6zX7rOlLPk1CJlQ0zst85o4hsvD8OZh8Dj9Rt2Y4mWA9D
ITtPHGCGWbvoR2w6ekzG9LfwUagI3FvQIEkj5x3gE1UV7Uev/+/2yZLvZuhTWnaPVOtkE0+qHHDs
nxMXQa2UUWHmcZsrf5KfnkhtFp2gtL5h6zIj0nfT80ujiAUz9ulCIh/ABKKkjyk2rxj3f/TwNM3n
agsEzfVKHekvgGoZYHEtmg3xAeMQAHaOosoZHep13U4BsXmgKYDPHTWMX6Y8MWqOVkitZPF/wASk
eUVbCJwPy5sjtuWp4Yr8stzhCmezx7utit0B31Ld4gTCru34SpTNwH6t1EQ93UlFOHW4ur1peQZh
KQJ4Jht8BMF6/QcENsA6ErTHs/GidtXNbU055ITBWCtgiDAZUC/f/iMqV7eYvUAkoxKgxT12PW0f
kVcGXq6UVvo1gbEJ9FyDZXXYSQzNG4FWYG4Pjf81oNf4zc9+7BHxwCLTCUou9ylkM3IOcKaBeFRB
6WTcFk3hV5oBsiAJ4zXw4bNPwbBjS4ooS9R8PQH25YSqCfwmAOp6Ve9u7sBWbOZd6WMxFbIAl2Gw
waNL8hXL6fDDLYsg/KVTwUd8PCW8TY0xm/ok+XzsNT/rv88f02BqSjExBdtfnXIPckLkowReFeNN
wzXwfQkycTamo9ULVJZoXZkne9PuqVGiRhAG4/4/XBSkCYiHJHs8L2h0+GQXd5/Mhpv2PHCWi1wj
BGGnHPayPk6YMR5rEJSKeWj9XpV/fQ/3WqfFfJNmZWhzpgsxd9FoMbE9l9mCP7mIPguKDk8RgHLz
EZKnHvFE3N17reChqoEBIR6JVotH5nYcLvDEwTJeVFL+owZkVOLfg7r0phdwjqD78NySdg0bC6ZW
iGVfvqVlkHFeYbzBhCSdThj3Gc4ZP3PtzgDFJQBvE0YnoxA19KN1hxYcG3CEcoVAY4OT50y9fNfy
5h0ol+uMbuOxoH2RguH5ccS+3W4u2VmIz1bSXx1jSVEs201hunsbAOEoHkHJoBcU7N5Uy2j8IH6f
xuOp+sco19w0RhAsmyYftPe40fRBR696dRlwcthYwu+biDe1uQAw8yZDDeCFNYs7v7wrNoQ5bAQv
irHt1FyYr7ijcb7/hCUtMN8RM+qE6WHMmxlJfzwiA5QcDJB94d7Hyg+QduD887r+XyGj034dxUPy
hz6vwrw2xVsWInMjpqzhzcgYqJibuEjLIMMWYT1ZfwMRn3E7E+ZOKNelPcsOwVEzvlcJMEdaAtJE
HK5hTM0DnAhiGNL2Hl4iL6D8S091LGMDehw0tG996D5Pu7eCmJkURKxi+ImC6QLOjqEVnygGAkyI
Mjg59zw7Y/r1PfMuUTTR/iSyvq74rA5Jcyk2VxLTy8UrHLFo6jQ6AHnbRb3V/jyEyCNFaFGIxe5t
G185jDbNhY4Tw5EddjUz2jtabe+3rBZixzggH4LYVt6eIe2GT0DskgwRAiVBKf30/F7nS0ZTPplm
Qe9NTzzGxvxFKMSVLvP6p24x7rr00GZo3F5URFBIeTH5N+d9eSJ21WV45PRxK1Dz64hhgm+fJi3I
BpJciFYotP9NKa/jnsh6AU5hMMxJ5U7gMHVxuaV+ArohtR0eMUOXNMSPkImp7TXrbNqYr5XNaUQo
APRiIuH5tm2XX+xcTq8NwIBRLNVaryykj0dsHvlYot8533br4anivaVTKg/MLftNeuZ4jE9ZBURK
Wty8OKXC0OO7li7E8Ua0cftCf4tkQ9xK56l3XeeOSmxAQaCaiPMYc24TFXzsXBAOhO1uAJ3ju8rP
74PozCoBQ7Bx6e3AAD7hVdV+Z0xivO4gLKiJnkI59FkSJ4NX/moMr24w6/u/BWljUf/AOwPW/OHH
VgXsNuLNwTfgFkIBBHBTsYW6mp/TcF7ro3hCvLm0/sy5auizveexv/2ceiifSCD33njg90/1ianD
Yz+8YQCTFrghpX+DHc8x/LLM+yadNdBY6ggTsO+lciu3nVcqk1cbPOffBJx6giYPGowLo8p5z8bz
nz4iheeJk0P/BGPqr3va94T4X5YIWhrx2FyTEbeS/7ZKl3/hjDMiPi+ih2bB6rkrfLYJu2hcGfUy
AUrIjFOLjA7zfuwW/O6JcAG9ryXQaDCiloeMp7rG6PaHu1Xn4tRL0kCfZFdJY5AiWc+FiogfWRoN
9cIZzwl/WGPTNocWBzwxsaE5wNyFEzl92xP/hWJNZH7tfdJIPMIC4Du+LSz/Cd1BKuTm2AJwCfoy
8bIFbr1PMihzL1u+GJhSzOwJQt69bFi8WGlhqGX1dEPDShCvqVEwFLGhsCuHcJReh2xNV0rXAL6H
nefPYGjkZezw+ovTNa6YfhpPAD8+mA2zkv4pUzqUGtIepn/IB6boFzgy6A65cSlAVE8HzOmCHU7I
bmPR39wXLawokJkuTi+wpnijrDXLB269l9gVcA6hXDBtQf/g+fjRe55pTiiVXKUfYvDeEb15KkTI
EDVvoNy7/PRmtp9grKLsIALibJjPuwOwCvcMVQUwEPJSs6PYUzklLFTYo4PUk9zLAHxhWbhK2AkH
2GkwM8vChptPCGof5q4sRrhO6ulNsOQeTHj/VltAASOHZEk8LEEcEmL0ZsgS0V+o1h4yK1oOxOVy
QgHAXll/uMOE99tlu+6zvYgfKzErwOPFdIJFAP0thg8YqeQieDWEf7OSIuH08V7LXutQ7+ZkFCY0
XquJLTFpkJbDw7TfpQHlhz+KuvMlYKX2+l6qFRt8tt1mTdASGVwP4qEKBExvrEomGB/XpG+Q0n5I
Z+VSjakE/R1Fj7mUpveToN6Lr0tweZYToxWKVK5pKuqUmfa9k+miZxxa77t6JT2aVLuORnil85ua
bflvbqL1+f4B1g0TJqYA6KF2VHyV95Dr9os7CViAuBYeTig0KyL6xnDcWiLnRgEYX+fjyoqhcl9A
U6jRUF4GA4dvf7cz751UkL77HD5IaxBp+zj1PQx8yXaTgLxKu5/cocKgprFryKnZnBycXarHZKBE
98vNr5CQj5Y3v1lkhNoAreJ39Ih6JsJ5+4OHIfb7bmrvOZAlrgj8+1xeMLbT9Ego2Z9RP3m6+ZyU
tfWdZmM0a6yKAAuZhDOOqPHBirAiDOhlv+atlS6w6TjjLOU8fQjp0NGhlqMuHsxTbDqk09UoHAhB
ZFy+xMt1oBs7ZOBhEFQnCP8JfmWYJZ0AVyazT34HLKuIWFxysZ4r5rDrSsEJA3WXVR+FCdOEvUBz
ysx8WTi4ljp4N7uf5O6Tr4ddO30NQXgTO55YlZWRCTfyhXha4eiT32K10yjVz/XU/k3Pwtbs7quO
cELlLMLMqLycKCf2tLvOQWZPAPsteC7VuUSuFNObCOm2qRD9S4toYBJzdMVXjNZopsED4spjJyt4
e+tu3h7F/vnvuervmpAIz9PnkNry7rtBoFwwiiAxZdaqDPZYtEcDzBE7AZpwRnhEG55O+rDTZIPc
PMeTFWYUHbiCxpOpMiF56QhwB3hFq8auDmjwzCjKdftuNGoIvj3obUuFhQIPJjBKTvooiLSk8UQ3
jQarBw0Wc8BYTGLPBpqOgeVd93fbjGacryVlYzz/Xu4B3q3FEhWvfT8StIaJlrTo3CEh9JPdMLwm
qsvOoNiA/WLq0B7T7QtO4z7E729Ow/dQNInOSLqkNL5zhBz83Q9lnZAhEvZASSByMc6ht1++TkTD
nm/AQNeADoF2dLPF78BG90uFrrn+VC0sp0lHdoosGHu4SpUGBqbheKHMS4/4QhRoMA5xeIf7OS+1
D5F3ZFfpY7yl8K6cZ86dIlXjrLKqec4GwXPGEh/dGbFpM2KCUvNnXsnSY9fIRfczhyYLBopMNodb
bVi1jgERVvB5TC0wB056HGCeJWKc2qOyrbZXvsmDE8MlRc5Vb4kY1BvOhPSQYCnvbvdhiGd4Iolr
8KuNzUFIFaOO4EhrKj5E+vtaiQD2fXE4ROjP3etiDg0MKSh3dJKbR/AO9mSFwke3bnPRRls/0PYh
ZrqUjOGiN8MynVn5xHCcHuWAhhs3T8IWnIlPYKouhf93accNlsAgInSQESjo5q+zdyDK5mOVJfJC
2BS+ydoSyhJFx2qXlpjrrZiBSPJm46Qyg4dHbi3UVML6hi6GkYv7EimFDvWI2vDDqxLfQ/S8d59Q
AbtYl2aR0PeG4yANbgvZypK+TT2yhMMgS0ZjfEJV6hEquFbI/KnQ9mVrhcREJaZVA1LBN/67kQWj
SwJYJnWBKNYItR1vxs/jYPIEwKx1sUMQ3V6WlJsXSSR9OyW7Hdg8tZV5fqk2dLDKqbbeHrDKczNe
US/InYSKGH0A8YBzL6yzOccpxH/kNwdueHgQBy6GhobIU+a3Y3bkQwFDmwMH1KvuyOxM90fnBeJ1
PdLwtyGcvb/PSkne83QxWqVrPExZO9JZ8B2ufwrHezlhvCGpY0Y2JI3sSUS2kzuAMc5nVy7JecCV
w+3P2vgZqdvPjAswrBOBjSwICQaoxf9YxRIwPQKwbgDKUAeviK3akslzBFUx36QRDC49nhli9nhD
iND2rlFlgT1xm4XlCSdQ+IFw+5Ei73hXAB8mpypWjwMPNhLUSBoUSGjctLBO0wMNAvvAI5ASDY7o
TRgpLJYv+DEBdDNj3DNdgRcJ2Z+J7XhdsOkqD+8LfuCvDRbUqx6tKmy4NcBQz+UFXQkVA8p96cTc
raRzehwtSp94n10bX4nHIDsUe832KE+3WNt4pYvhXI3XGLIZ4stw5Tpw3ZrW2Nmfv7Zwqh16wsFY
2cJywgCezx1UaIrCkW7ydxzwnyU0G6/w2U2vT73vkT8X5V8LSN4d6RM84AQ8aDyxnSRkdTcAdzBk
kdGlMYQ81zfPg4eupaHkDgJwgM5qgaubVeW3XivrBnNZ+zBfXokYiLXzwMjAdbwMoOQt+CZ8Bd3U
ENKmSCxR2dghL7Nu1t4u9PEUBzm/H+9lbbJjFdvREI3MO+rt/WKwpV0k/2GXmhDTXwmw/I1gQJQP
UJLEpgHcvTgWgiRb/bMRfHAYMaxgMXPocKH9euLBfjiyy0LRaKO7B1l1+rHBN0dBb1ZjBwwFJKJ2
sgWO96th9FkXlyFYCaEd3t79OiMMUV4zSgteGv/eDjQNPcIifsTkFeELVl4XfAonr0iETrUxZRIG
HkGNsXCRwypZMhAzkd2D5kahPIImUMeLLQC8y7YQc+a70XN+Ihx5VZ1aluPzxiudLCjhDfDY/XNL
cK9hRdYlpl4LddlfwOulPVDQut2d4YVEj5kK9RTAiFU/eQ1A6jJPMtqIbPHeT7/c+E5utIHCQk+J
z88IzIkYrj+yeagrTFcxV4XOtFkwJfU96TLe9D5h8F2QUw0YIIyuJzYnOBoyKLSCOoC5B+q4N3Gf
rQE8pRKu+EakRNeCY+GmWkiw1TCrg2GC7htZ1YjBBHs4bKT2Bjl0oM6nPDeGURZkB8ZyGKi1FoHn
ClfQ1Z73QbQRAP2xFD88RLeoVjLKJ/4qFkBoreVHpFDzCfJKTGhYaGFiywj01ml44i9GdVdeMKtx
B9zs4Qyj7jeFAQsZmFCTgZ4nfFl0HtPZ8SBdgWQYjDDRFUKA1EM+fjk8uWmeBxHvh28LQor9TlRC
DdmZzTBeHSQCEZ4uXcUt3i9YHDC4lNsX7Dqs3bANaGHb7g8zvXAFI8vowv0flJ40GSxbi6KlGyWy
LNTR5OohWl+U+Dhjo2xdr0gN10/akjupbT2PiDEOE97QOARTL8/stp8baPch+Crm7tjxt9N+NLTY
6XWnFA669kB2wi+SQbfgmhZsoTdOwARq3+0hQiwZmho2kziB6B/iDjgpacLG0d9O/JsjuT0XP1NL
+UNYZv8bxrjLmaFuGBmyRXyylyYAZYf9E6/5k5RMOIdHSs5fn+ESX0bi3fPlwMWaJs48BFW8XUg9
Vo9/kUS8trsOjYmsllKDHMLB+24YHOmNgxJD81iagN84byR7GJ52aHSwiDQgJaGcWHeoZSHj4UwT
vJe9E9Q7kplxa4WyxVe5wsMCH7CGv1W9Hz28Bv0zOc41Mybrol5Mhr2CQKI4cKZ+OG3wxdxbB1Ux
0nT6CG+L2z4Y4PWEq+w8X9NxmKVX6SXaChp68bnhS8Xb2m1pu6Gns9GCSeO+Fug4FK8PBy4zXohB
hquXVqJD4oX3fZxqFim0WWIr32QZpjauGoiXo8HxZ2FGon9pOOc7LAfY1igOhrOaAI2DS6cdRgnM
NCA83CDY4HN6t3uDI0urw7Sm1tMP+x2KKm5iIw1jKi6f9wo4wZUhFsFdp1ThuzNa/FvepHFJ9w88
0PBzFC99/aP0kqkcDnciIemJfHE7CNnuONyka2FK/JtOtmD4/ClXv5kP6B3+4ZJkNPwzuGOd4OW4
HVUbLs++C6I2mI+FwAfm83KAt2D2p9KfvY0R7umpVdpYeLH9stB3EYZ01ScnEaaMEoG3EDcvsmCD
zmsNJk8QfXOgw0Lg5Ev4hiDaLZgVniH0MAmVN9tzYQaDYpmx1HsQW/Q6Csn0fnGbC6OQL3cEfuQw
nFSS04gEurzhuLglky57ecplijvsdTYkyDzDZhtqBAZCDHlgjqCwtZ0f+8H+b0iGmbTBHIdVsYad
kkGEnj7wxnCCPezDLSLG0WYhM8oxvsAFQ6fkkk+aoTonrTxonI+F6yzGWSrLYqvzWHjYkwCF3wpW
cx0KmpHZrDGntd/JmEvxZTIrdWwYWBxEZISaSJGLw+8gZMTu0+N9gZTMLcD9NEGOobL0YVXifFQd
ZbLsshIqgr7/XebYGaKbJMT4deAUMSy4E5yuM1tm28xrgB77shSMDEu6NLuIWuFJfYs+uBbcZk98
XXoLZaEYCFBZgzl9rOgzpDSzz98oJPVxiinftNFe8MuxZfa/SYZJZ4LDubUH6/fSgZZSBcP9WWXB
pk5xnXUyZu9m9vJfq3FY3HUAkyZ58uMhBn/CluTPzndXgHgWREdGNain9KyW7DBJDXYD4icfCxlm
GBRlpmjI2KU2OKq2fKiG2mMLTQWpCcnMypl1BVkumHy9l8258na0j4E0RXqm0VLXxGQ2/Fmj+TBu
2XS4aD25ngm2fBzTPyyHBoJYTuYkC294G2AR0L3hfMMJHmL9BgBGDziyaEVhEZce1UQYgMmBbKlx
fzcgsk7BFf+OLP6hF1jqSCYoP54kjQ5/b3fbwWrOdyP22T9++Xr6kY14n2OggLcKKB8mTPpnV5Ht
nQWyq5j6MCLpfquaqU3viz/0TXQB1L+THJX4gbETxT4Fybj70KkqdTG98j6WSPdZQ1rSQg2gkfQW
cKuf8T2GRvJh1wT7P8ZISEjVGjBRtIlsjrF4Lr2Bd7MfS/VUH8ZWIc5farzhKMzQ62IKS+poyE4a
H8GBWQQYjELdbBzKMY8dRJDYx3MDlxuH01mChtKpcsXlesaxGPp42LESnpdmNwcc6Oa92YCx5+Fj
BkIfky2KP+GE8DMqMom6+S0RwKGTz58GMeF4xnDj6YQFrsdRA19+zPuAVJCeKsWnp4+v6Q+7mCeB
bwT2IRIIqQ4sbvd4IrQXBDghQdVDzBxTukMMENPg7n1PNACDJTeoykgPrIYLJn5+fFDsRhVsMGhC
wOcruyJC9ViLdf3rpT0QOFVAhRi4Y4e1BVvP/dRHR2xZg9ltd0VN2bjDcBTWIXQJmlnEz7U50v8Q
4WKQRkgQyavXOMOOAK1LoNgSYe/ZHxqb0Xa8fNos5+T4Q3j9zyEfg50PbceApNjmH5y/xDN49lrh
IibMvqEz4e4bQYlmdh4K13g2MN/16ESgwE0rQtBd8sS7w8fJHUgZ6JCpS0Wwx2F3fnOvaMHfRtVO
yYD1IadN2e3jUdsG+x8jKh2jYGzbivdycQQRTzoRMkMaqMe5ZesRCKnVP2XVADEzAcjonnG8v+st
/tFVkkbf+DunnNIewm2bfmERpsaMWS+F7F+aXIMU/jEOdGyTuYHXGZchWLk5wbkFe/YLRAemZEAJ
GgThZ3s7DDa4Whhohm6GMlNMLoWiww+ETAvzqRgSF/2Jsvh18kN2aE5QfFKLUE1dXAZQBNkH4guA
d5B9Y0G+4xpAa8jd8FzViYwz9hYARPTzXHTOEGz8Oj0MWTDeZ9VChNs9Ilb8DE8FuAXk1Bf9JQmD
UCr/eLHr0UeTO01w66E693RgLjH9rtTKfPc0FZuaWbob2P1V/++GszLz/w3zKn1UxGVtjBXr09OI
ASGzguX5Bi58IFOGVa3LNOoxqhJphsPtb7V3FDY5c/oIqDsTO2/1Mr5hY7fjPE/G5s9S7T3LqJCb
gZJBENOhH3z1oQWLF0sX3rjc7fsQxzVSDn8YdX7sD2ABCN8WhIFl1Y5bRGbUYsyD+7rivdGYGS5t
LPmF2DrlhQ7vswiZnqcZC144sIeuw8+UjMvW+cEeehro3vG/gokD2Pt027cNy3NowgkDVlpjks8P
NgeVFiRSo1tn2wkeF6F6ebvlimT6SGHttGSntC1wxApzh8KswG5mezthNGS96IXN8Zvgcw1GVrr9
cyWE9pnD5M1ikN6iIMeE4+KNsM/fsP/8eB050fxcztuu3AGomss3AJAXwa2AfoSZmQD82Xngthsp
kuM2rHC08Z7wZ42x3sxyZF5cz5A72B6nzusErAhYB74KgoeSqA3bc+YRVic8x/F7xd0HTh63AG80
0JCNONmhkCobfJYh+uYaQsyEHJMgRRhOfMxmImPOifJZ8G4F5CdhDqsPN4Wj/jXGcEP6TY3agFOK
mpsWr53tZexkaeVduhY8obL53abL0wHP0aZ/14+1wPDwP8cVCjwGHpxkoCj9JzwVhoXEtAPEwggS
CDUhsJOQCHduWpBViLSb0nx7fmajhdcnqA4jXP5pqcP60pmVh7fwhMOX2+PD17lh7ox7C0WavXbL
MoNq1ZErbeIeZ02gyRyh4gLOPmubnSdHkOXp1c31VX1W/spdNzA7sGc0U3Q58d1gn52deoIiDFbb
zs59K788neeyOHR0+poctRHkPLKGFtc/mKecUh/4iX6ftw3oi59lFGAOvmr1L9uOV4iq0EL2jCKE
K0mNCdq0upitv/UwoKpDdjaZErVZacLxgJLGDIuMjlYVExLQkTkbMAKV6MEAkXQJkTwb3NucU8th
feCwS7ADvBTUqDwom+sSybW2D/IE2JKuUc9OIDjYBHy8gvQiIkc+886gLt8g2fX+3rPRE4Oi7jjW
oabAHleJDhpP3ysAIyBSOL4kxDuQWoYQPFqx/qd0SVCoV9DM7Hb2xoOAeetmPv5ex5g9V2uyAPZA
NF3WYGNJGIAggYNRDadgpf5JKB3Z2bgveAFghPa/V+eyXIZBgMk78y4odI5lk1UFLNGYNBPsmc3P
EqcS9kNwgnA5eZm4WmOGXd20wYGB3uhD+r8MsEfHvJ6VlVB/I8xlmmdD/vpwGgZaayLjEmg66yg8
2LFFR4hL0xpjmKrVxzcsPB6K5wqG335I/vjQe040NdfLtTw0lEhg3eLtfzG3EtHMPhdjbHA6v3e5
nbm1ViN+8WHw3Im0cZRtBYC4osP0GQWkuLTWF+GUdHp4fUHHI29nsP3NcAtSp0OYgPh12cSDRV+3
BLzum3BE8drEzcJB1m5SxURUHC5vGKuji8BjnbI2PP6zmXEZzLFHbI+C3YPPJ8TCHolRfWT5TaSw
ii7mAM1LwGU6eqJmdOgsZCcDv1EmZJPvNitEUNceM4W+3oNxfYQks6y5yc3yj1AKhOEPPI4wjmPm
h4d3Y2WBMVPCUxEwQPscYmzNUUJDmANrhGFE2rrd+a2wZvTwYCZaSz0I8E94LEHWonjwaJB8/8cc
WWI4zx4N0xosbrGo3pUcO/hHTPFfvfKAG/BwhkPXmzVhMYP6LlMqkJ3Bdf4T0n9AzYkDY87GdQIP
UoyEQvIItJctvprp22L5S4aJcNnseV+g6Xntdvrbk1saM4yHceZ4RY09IvdCsgecp7t5PT0wOjlX
YX8FDL3snMkbJ/O+dib/Dk/wqEiEmzicWRsVDp34HRFb66uZlrnvDHNWdTZhYsn/3gjQj9y4BenN
TIhPR+aTQoyHX8SXmzNlP4dmf3XfkGkLzdKR1yMNhsAcUbq0oynBGeSDq+FjesSR7GtcNwJHS7/i
bq9YnESf1cdHYQwUArcePRD4WWHB1rRqlL/zzpuY+/V9C5RAE7l6LUGG6CD4LHsEcwnlCRZ5psgh
gN/3Wr6nARtt+hw6Vky0SAXo84zxE6s6Bp8Wct/lGM8uHWoi+++RVv59XXBU2l6sHFwqTwN/BxZ2
JTBdv+9lhV6tQZgZzJglrtZbZ1K5a2xcIB0DK33mgxUsDiQaV5iQxZHnMNcgbvnALyAF9WwM07gM
Bn/FXPawQNq95s+VGsYY4PowGfXJSxMygixmbQa7EUK3RGyu/3C/Pg1FQ9sIMl/wcdCyMP2wkQ8Z
u/WRz65gpdKrv6FKgi+uwi8eOFJQCr91vbOSvl499T3uOmzA+PrxrGumwOZQ9mkn4u0X2O2z/eAF
whugut1hMDFGSQ5/QLA+FQ7YTEQ4jxOuH57TugcWytrdqz5QIArJIjHYAua94Qt2x9yPlKgt6/Yp
JIq4L7iswrjyi0mGzI02BPGBpa5dWcNBwfcrA/iJzHRB1/gkIDCF/eNxUk0+sH/1ZqyRPrMP8FVk
FRmOAqQz62x6Hs6geRH9FsDZjPEZjycehgLiDPMKqcajAqtzyLooeWAYx4OtYB4znGB87SIjMG5z
tBXUxfqYwzfkDIXCYwXbgBYAeKLV6xdMnhMrDoYlUhCEv98tvI2dDzpeAwJUqZ0bk8dqKrPTrmCr
fBLcJ7bpkRWYlHsts/Rk+t5Um4eD0tLGhBOujy6SClKjsxEvp9N+8MR5uJuPVs8N5M6XEWGpZX86
wFR1mR8BhFiLYfpfv+m90JPp7x6z0kzCa5Yrt9l8WB3h/cLe5B2i0mdXv5U4AADhLCHcu0/nOef3
vC4FaxV4GSjmtpUHvEb9NMCk6ErGxtsSKWWXMqJScpQz+p7x8bZpfETMTkHOTGGq4OFR4/Y34zn2
HXf6H8nIcXKl8MVssKFXkdty9/dfUpEexsjcb75rMEwY6V/K5lVkvkCYvh37C5VMF170QWaNQXTW
dNssRLIApF6xOUZ0sh2iDEEE2RMk4/x4O96RoquoSWet4vILBE5fzRR8Jp4AaDC9Qa7iCiS6SQL9
RQhXYqyg6u0Fp0f3YzDRkslRYIr3M57e63KH+SFINsJ9Z4A9YE8bYHmMS3D0s34LrEuYfWiMiQ4Z
guDBtCaKQzlTYccBnaZdGJi8OT+OksV4ZddUHkL1/p5W45cirKAH06YCxgsGy0JE13VnxgNXxuoc
V0Ab3i7ih7DCR43sJRgL+fErSrtsKfPO/GHxwbkwxI7qbxCCsIA9piCQ5y/GsWx96cz8LICzK8Bp
bih3H3B9ClsSYdgmulH2o/zEZHFQijJY6X509aUQKugBx3NiEYvERS2nwcmkeb366djMZ6JutAlI
ZxorDp5wXrV3pa+tlnjyabmqD4ZG+51WUDLNz4EHB1VjruDly+vAgC9/GqzsPofBCa4CcWI4oHB8
FRNkAhO9t/fjkwJbzIV3Ed0SG3EoGpl7j/doPKBK6s/5JBkOp69d7d9myFavvBvCqDkzQJycCZDA
QEc0i8eMJYJT4PQZffbmx26KhSUg0d2Rd7cE8sgdstbYkvTOLpOXD5MslK5TQDHeEmGOiPb2TRU/
46MAsc8C4QTYNcsQyCoAYhi7iifZ8I3SHVtsr1tiU8hUzHWL6Z/+WN4BcUpWC9K8FxdT1W5YsXbL
Evt0PjUuI0kH7WEryDYWkpz7w4+AZiBuEmHsSF+La2FuPZKCNsV6rXrgdQt+qzAgxDTMgAxHQBWi
PkKB6u0EEr+wnOjNJX0vEBt2oACpCOg0FqPsv5kpEB0Dm4p4cdntaLVdNqr/DB+1/FTRsvDXDsya
535v/YKfVZHF0tvQGYp0FZl4Q61i0wZeYzF1BhlpDHtHYBMyMEER1buhgdkisibwMQgp9Bas1U28
x0mveQmPSY3jggkQTtxYy42du6kII7TUR7g5JUHDxiBhMXIocxggfXFGGuC0rM4rrxfvI16qWNwr
WDTeTYaWCLNUT2T8Ncvn9mFCZ2QPgckSCBhzvTChApDHQQzpbSUAXtVUzTHPwMvmomCt7rV0/7ib
3qIlka25tgOJCge2WcGXTPLoTW3RaTwmm4p4SNqZEX+6fscIDHH02wE/uRKetByu95iiyHi/vVzk
v95IsnrzZtNrzHEEU45cFuo/ilzyjyB4XqkPLUZaNf9kMzISpIQtOkXj7dydbC3eq9y+oZDCDRz+
iYXGVwxGmHHKJOQYghJL8kFhi1iFnrDkIpQKuPOq020QayDyX4P9AsIM1kQ8xeomX9SA4iLUsbCw
JkGH/Fwqp+ICTK6DXVy33GVz4N7M77BcLx0e2T1P0CQeunmARJmK9jnQdfGNfmsujGzR45EY044i
8rBZwBoA5cnVR80p1p0QABkDjWwD3QaWutgi4vmPbqiOsXBk/QGJbHDea096phVcaYAWtFMvswCl
EDcDd4vJqoM7h365tZ/WKIBIoqFkZdRhRnQajxdTegike4VARXFRdOpDuaw/prQEF+scYNCkmymz
KuZqk2AstMbXeePeAZKn4orBI/QMWx8o6D2v5sKTmnXzunEYrTc93Ob5xABXYmhNsAy+Zp70ZqC7
YJgPHFOpX/TSbELtN6KVn4apLyApKLv9lKb85aknMXdSh4I6wEAMV6U+1SfAA3aC7zFIGxszYXdK
3gZcHh/caOj04/9IOq8lxZEsDD8RESCLbpH3eHdDQGEEAgQSSEJPP1/2XOxG7GxPVwEi85zffhlo
OuF0Byp5eb+UdXdHFO8ViIOjBZR6pZwUHDrUWRIPta6tzuIrueCrr0b3sbFWGGuj3QUomhRVusf9
V9QHt2BNb9c5XDA4B6XS6evvB4NA35L7MfhqlNGPxNfHRD3UoTytNjUgTKLABXAeWW8RpIhtDf3+
h3sbEPlhv/3M01118hVyZhpiM+uFeYxb49zTzR0vf7KbPw/XmNj0kN/t+cHEYL41qxsK4FuF3UZE
whQXKHB16FMeU62lPupHqMyOBF9QNa5SNdLJWOACGFhNbCBw2U3yqcpZdRYdR/DNDvv9HW5qxtv8
AZEZmuC16AYKkBCaJC0WWG5YLaFRiy8iqw1iHo6KcbMXQxRpGJNdLBQofLPQA5BWKKe02u93bjNl
GjdLJE48NtyaHwadYFhhs6c6riBOID8MSacIXpaKTmn/vlvDt8MU0bVOfoZYoyWaTftrahP4dnDV
Ap7V4I3XZzksGlFvfnlxiyWUZH2BT4dEzff3uXj1MvcFRSbTDOxGXRP4nbPwgGX7P2qq2SlIg1Bn
b3t5OQAckeMfkI4e8WJVp9LN3oE8N76n+V5P9RmnpJxKsShHEexYhc5QW1wpRcBMjCR5pdKDDMr1
FEQ0I03/XBgmKUnYDE3+NIECD1fTzWH8iQQ2CQE/fXE/52euSplfp29XPNmfFBLV1afZQTpmVvwz
M0Powm5ovLTw8lelmciKaw5UUqO3xYKzoRXqgXqTi6hP0eSNpaBnyZvcyrFRoG+2ltqCJuTxF5MK
+BBfdhj3UN6galogM0M+ss3/kOruLPjA20gQ/fL8DDnmtgEymf/FG0lGT3Qbf9G+52tma1IiXxi6
8UIgcwOzWQMufX0letcmMAn2+yUe2urhVHP0IF/DVdgfzo8UtzRffiO9SZZ+oVOFgC/6XURmmqY6
LX58XP3czs20YHTpSMPQRkw2LNIYdmFOID5IoAATaghNzKKj6HCZlbGY2woEPXe7SJsZm5BxUjyw
brLT3sSQEGLAL9iDvHKxiEq8BxMapV0ANAwxOnKB+IqGFd+y98rtT0yXNrlCBJTM7knl5y0QkMS2
MhyBCQDc/EJkUD5yR+YZzm5bnirW1xG5eWWwWyHkO6NhRywALBsZQcfxTBEVvgAH/3YWdEAMbIRo
W/khRdR3lIg0Wug5LR2gpC89HjGz2KhnGTvP2ycu2C8QKv5mLNXAzpw/C1JFmDe5rWiiHdU0a15m
mLLAZ98oVjIPqwIFl0QR/xhiHJ1q1mYGfnYF8quQnyMNthBLP11UNVHNQ9WsXguaj0WmsBdITh9l
sHEGMNtj9QHCfswJBPSbP1aspAwU7GoH+USBOmWx/zL8RrgM4oyVFauL4Az6h+e/MhG+S3HrFjTV
Kw4pDOJn0Z3GVXTD1mssPxDQnTbScbyPSYSYYCET/de7PSLZn1ujOWTJeOUO+fsrnFoxrDYLO1nC
fZ5SwEz7NcVjzXPP7hOAxgU4luRzf80RSoUYnn7a63p+ng7i5p+G+XiFQCWwkV1WoqYsY0u6EOrM
s48IBBx8N1NmuluiFqHmiCrWfN/QLkNbq8cfM8HHyI7Uj8x8ogDTLxysRVzs1gvoF4lCjKrTpRTV
/PyxE6BS6Z0bHorGQbK9JhQj/I7bgf/2i0iF0d0Bi74dNQem+nr54XuoDtzt6J5iaG7OABFCOgRt
JYo6aFhx6fDyuYXIG982AdIwp5iIo7V2WGZRjsAsiqRTURxLwT1JyJmNKBgBiDiGlIkBJsJzfuMv
lClIR6+Xod96BTmvFHz8YxErg9JfNMJknPA/+z6+hC1XAMeOOwTg8a/e1x0QFFtCPs+6w81iRoN4
GaygYO60Rz08Opc89QAMxPs2INU8c24kvNMQze+OzD4SY2Pr6clwXLivf4W/rVVu6rTze2vdG8D7
+7+lDtVVTV+bzzwjcAh8d3vx8Hdy8uJtfq0fS+rbPPIj3e8ZQbnZXZc5yTbItQUQh18ETL6mQPG5
AMChe6E7fpztLaUL1spD6ktENtGV3KVbJB+xaoouWhdjVXqLBv71IG1pVZ59l8pECcr53dqN0QlI
MGin+9WpvWdIoJY0LsVEDRAnr5rFNYC7L6kNy20C8RQLh4RpJA/BMj/ThmmV9bEULoLSgXEFU8BL
YX7CzGH34mVXcM3DGE3dHx5wotfz8OMPGBuYLd6od4ToCcK4Re6cbdkEDe6wJ/j5vx4RYF9UgS9E
YOLDLWzk4g5IAxvBlI984EBePD92CZKIHZhCJ2YSBw9jN3uH5MJbrIkiPffMLeGj4bh+nZa09JWW
TzCN7myIYZUe8zFRGB4PeXPgujH80kVoSGUejeJ8hVwZgJkSkRByphhCT1yBlb7wjH2cNmgOkQZA
STit8zsj40OuUUclerQYFQoeT1I0mpFaew3681Udax4Z437BQU6EKDg1lpFb5rWFqXmvBEufB1g0
ZHUO7jAv/CsixeO1VfH9tWecQryfEPkT4DuH1E+Aey4VQodP4DTAJVgyR3fvaWcBJz0sFXBW4dyB
dCgzhWidIFyjdlEKhiAzPE/GmIOe83HYWQhOqS6o0tcWKOQr3gVpCkoa6ylNdsAOQtNMU9BEiuFQ
udh4TZXXHJ4cPA2qJeJNy9z+id/74jxPXfxOYTw+dNb3hOB+wP8HGKfk5i6EuUGaukskgPYeP7dH
6YiUdLwNJ3Z2QXskV+eHZJqmFqAEw/oSDQL/AeoHulcFE5QPdPHK6HqpfKB95+1xy2LSFfoflbqa
oZ3RAShN6akFvhZfcwzHJAWg1Bvw75rX/W3eS8lECuSxPLrNkXXt3AMh9w76H6IlqABtfmjrmJUM
wiTrqKEOfGtws8IIJP0T2Yzw5/URFAaFBKFLnVlN+3dXRtPKw8aFOUWm0T5Qoxm7AExyt80Aqa8s
sP1lKwBbUouWGuMojJV4O5U4Jy7tNi6jdWVLWFRep2o1pAEVXIE3/3EgnId2A3GqSGBS8Z3jZudC
NJJmiFMYOcOYhV3ikBxQOqNNNQOhX+M9zd3qZz2XwFYY2IRQUk9lDCv/5ityzJ7bZ2nW2mjo8LET
4BAjqSLCHjEoi6AonlZ4Ech7tFl5xoCYlz6RFWeJmflNXYnPn1LSnyMkQh+Y1F6Mt+rKZ/vkfmc7
QgPGLoEekP5wQbHd0CgAJzkq1WBInHxVoGAvjmUkrRYsddAivCPP4LEyUKXfsJ1wfIsKXhPcloom
GS7EiF6In1geRX8fZ8zo+HOH28e5/aOWfJxFOgmSyy/q1S0KgN59g4kdrgJKYn6d9hjZRKzngBNu
lc0wHVtDV1Ehn3lzBfGDVdnDYTp0lAPGm7Dwnn+IhF8k4AAZxxV1uy+2IdC+COSejY2nEbz/eZI8
2IsYVe0U0wd/OVsmfXRmsxJV80Q1LnZsnuwRBa6E+gXnUsGkRtnxPt/FbE/oaSa/8338gQl3jZ+D
dJfMCx46BAdnsAGAIRi8M3vGhxLZ5Q+HNjbwXt8HAVa5m0T6HCFC3f4C6srYtPwyhRhLJh//1Viw
1g0GFYGCQoIyg6F2VdiHjNEF3h0JzN+TQG5mn2U3gYa/IllkK41edyu/2Cp6cZZ/RKoMjxHKPGTC
FYQ7zUmUqizqac+VA9m0seR18RP6hJQ38HoZaPZuix/GEzEIeGSwsX6hIRDTJS9uN2YNoqYRpJb7
cv+L+hUCeksTzJgow2EuMr/k9fKscNi3wAI8EKJEvqHTD33HkDM4aLdvBzhv/fVbCDauDrThEtML
qg4A0QcCjdM7/X5MjN94nZvSxjdyixvYY9QIR1w2dMXAre/CwaleZNthcgvwVsuiTJGd3b1sHhut
mjCzvVqC82zjLFYFPvnwxjvnIILYIn9tbM5OyZMxeDGhksluK56E7JYLDFYPQTo+UMmSGUAaq/9H
pQQPB/kjbm9e7MySA8+9bSHnZt+ZVJuXP/X02KidmWlOD8ZB5GZ1F6eLpcOvs7ij4FAD6JmHpXNM
X/natcJQTn16eYL3w4QH0dFCdbmY9fi8CAtaPdK+4fCPMZ/NicmxLmuVSDOnZm8GZFwyj14qTx+4
P3rfPQXlfRaUQc81kH9wu9wDOPIF6y/spjTr/7ETMElzKAYQUAMOWQh/AHHE7cFu3c+QAYO3D0zy
B6evU3djIk3+OCYgNpJL9LUMtxeU0/t0RxzWgH9DDpBETvXp7pityI9RUhKz9q1LghmDb7ssenEl
jdCH+O30zVVH28e0tyiAWX5wNipTn9XSks1tNs9WzFRUJWmWhNjvvN9cAc9YW/DWRPLPUsaSajaq
qeqONu8m+haOnuVmfucqx1dyVBFH6XHzR4LAv2i0Fk+DI7uoQPqO6nKY4SB+H9jC8gPR5aKFowm5
HwXTAEs6ljyFp8C5zIc4vftkf2FCsO4xF9JrweAcDO3r4bLi6qBd/IKl9ERyi9nxr/J84y0tzT5L
ywH24ctXhnVx8+TyREQ9VaaEkaMwyWdw7Yz3BEyQlbRAd3Ff4Lcl3uR9JUPoN+vQLnDBn4pNDUdP
Iw2ufRH5Jt98lranbmk4x1skM8hMBG+CUOoFo+YB7+O2U7gd4urAbPNI75RHPgidAepgCkmqgU1u
aYBdp1jeo/cLxJNVY1bY8B79hEX+7bU4+ZiqZp0G/0zH1o2C3tKCqjjkq55Dc6Nwo+y41288XEK8
zGvVN1cHG2DAUGo/EOlDmUP7LkiLuRwNwkfN50uYfZHaXC0pIvFiQRAawR7zx7Fd3r2+dUuAlDoY
TdIkbhxPMzy4V/Kc2HartO8xUXxEYKbMtha9w/eBHWDzcHAv+EBMgP4n/SbcpR4ntbtn1osh+XOI
Zn6XuHbffF1xMBAJwfkl4UvX7T5JBvcQ2VCPuujeqDzUq9sMJNolMtfU982MYcfgLSW101zBzIEL
nPS3SLC82GN41bujqnSrUAqzf00/eyAD/uoeOhWEH7vpbLU7AtkvEN0EGjmMx2r6oG+MeI85aCmo
KXI2N5vT4QHenVmnymqQnhBEh31DCQd2EXGCoypUtz+H1ln8Ke1SWT8In2sErmZwrpt8vegEZ0qY
9ZbZqqM9aPRvc+eRz6BQ/nLD1TERZyHBPUyAkJRiNPwXyf9hteXs/kXtVlQMsk/Isw8ldBIOYoAL
fXbFafxiliPZAqKKzLZnbX8GTiNzDWLgGdmwOVM5ubqf1efwPLwQFn/9EcSne3MUhnHONnRGoGLR
MO25Hw70JbshGyEXJUkXWQJ6SDabXzUCXQaQ52w57JYD1JbjbyyyyAnjx0zIUzXTIQsIJmgR+RNu
v3zYmSX5FIO4TTwIc7dP3SGXxS0E0Rlp1mUxtAi8d3k3R/WpdQfmn+JfFtL8+6elnyUCFPiFr0uV
06lzSaX0yIdp+cSTBjCCX+S37eaDuU6WKv5S6nSox/W/cXf4Lj5Hmhq+rdUkN7j9nLKumkmejWOu
+chtSTcoaogiqtYWaqhjBliRX2NLSLRC4qMzOIsKJrDzmLuDgUPYqPVefOPKFQrnhonLeyAxRbT9
7Cyi5CRC+Q7wFjVC3lXrZbMipivR1L1cN1+p0LESOrbzL5MvD+nih0TPVvkHeDl89Ne71+hGkdtA
SDbCewq0zBtNPxeh5LwBO+u65Vekc54BFJrou2jgtvd0WNsI2GVei1OOcw/TjUx0+Rvld7XofNTU
6DZAzuv5U8DpT8JX96xtzbaLbqREfSHWPpI9WP3okVaj97SayiG66ApVbunzFzJ5ksyyr5a9VJ1R
IjotAqr+RH4tmuk/iqO/3uESFvumsdRZDh8pIwh/h3fdHvgZXTePaQcBgO+G6x8CDEao9y/o72Np
pAlghZoRaorRlauyYc8diFcX5dN+wPlGTjlsTojdJJ8+PD18zh6umgwSOWZq0pF8fdAapRVqoPpc
nov17dw436OAk6KrjxwYgi75rOqw9Zp4Z+mUE4xq9PMDXGwxjwGfPxFtku+2k2ot5L4MozxOw/kg
UbfNGkSL2QbZPSna/KDsUMloyh4+mkiFFi3F31ls0WZuUhKR3EMiUfzf0VAnpVAyina521m3fyA4
SX/cUqIImi75dJ3UlrEoz3oMlodwkiYmFMTD9U0QsqiLfd4WxPC0UfVeNnNyRXDUmAlnyeSJJhXn
xdduI6ru+EYZZmVJay192c2mNrOlMAG9SZYg695cGTbPmm7ryNEIVJlm3IOhuGRftjHB6+oaIK3F
H/erOyTilLxVkPJDGVJMB2pa2CjSY6zGgtZwCKjhu04iFc/yBeyxECYL0jp2M7zJTH1AhuZ3Uwdd
0HFEzvRWdJZpmv2ltHczjLjdd+wYYe9EJKPifyBN64OeyIma6CaDgEm/FBaIT9j3S4DYdDhTRtOe
iZD+k17oxDZ4BmQHWyiGOwCAiOB7mpxqT2loLaT/QPEffB9Zi2CGLzbCcTh9AvnoO6u5GjTIe0tJ
L77ETxa1zvw1FiLroPSui5RHYTS9Rnz7hswvLWkhb8sALhtGqPAnaL5dY6rMV8LcI4Sjzm7WUWec
vpF0GwKK1WYqBTed2QC0YRdxeDA//LmZFunTEocaKsf+mlvy97fjyJq8QtCaBY2JiqUcLxGZDsv+
Hy4g0YRzpWO9CLrPmO8CZwmfnmLV9h+4jX1ffcpQkS1tnmPmPGYHGIyM+Us3lYv1Oqu0p7d2WSyN
LY/Zk4QNl0YsBS+5NmNMHyNcIrMUPe4Yjet9T0TQvj3vQBKBJHhGAA9ZF6ek+ZBv0VIfO/4kFHRF
OPCYtu/udSWuACNAGjsERfz65KomZN72U0ZB+7Id+r9NHeJJGdfe7vhkfFrkgY4LA058KdkAUJ5q
yy5jZJYQNRDxURy/jvTHd9FFhBi/bGV8OSHUNC4cuzTUJtVSCwjsg+cfWrVJ6KfPu8d3sJsO8Aqi
cubO4Hui+CVWbZxJ+SLLRvNHO8pmO/+Fz/Yxr5cQqGbNcV5RWnmn3FBmronrn5XvvCvCuLXi95Ke
zQI3WmCyX+xkb1A4pAl1CjuKhXUP3Ya0/RFXQRDCY1VlDoPMBbX50wPqRDcxAREKSLWqcFgOD22i
7t9j44kR9TEjgQ7V4n2BwJbRAvoWpabYEjZaYvhtLHpkmfqqQ29D7oFGnsVP9PGyLxg+Ug2mN5T0
QO7mK2BQ8xTxITX0RCDGxeI5Ba4mLk+ec8K638Mzt/MXsnmwg6JkL+DFBBUScQ0MCjMaLwJqkZnt
NUVWI0TcvW3fKQitIouQxq3HHEWmUF91dj0hVhQ9V29u4O/6TbGtD2ZYw+9Wg7lgoi0eIcrlAuFn
4zGnPdKhRypxF2sHYjoZZQmVurkqlxYnMoueSGcbsJU8yQyASfhFb8ZjwA1LYzzKSSJ5kV2bz3rE
RVqJNnstHxgX3z4kI6p+DEsM/h5ir/cB+I63nqQUHHFpI8DnCkh2i8MeP+84RydggxQ9kQoDPwrb
DsOUXxuQvliIACNkLG0IM0o0E1/m+NUN+eUOjx7SGqyFzK5us+LzxK5jtXdOTAt3qXcB+QdC/r90
vvFvi26jbkiQ8YQ9AQ6IWdfK2UJ9LJ3gDbzsbIQtq7JYshzkuESzOegQ0S+G5ExF17ns3sMLYSyZ
iMzQ5qz0O6fF4OiWhwypRFIYQjsf9liQRp1O+NAVLuXpEHd2FRAPs6U6cJkjv4AVWy26F9a3GV0X
BIzuNmV41e3mY/XRHPGLpHipfqp1mfCNKkFSmLbmPaQoXC3HjEo49rTpJdK3NfsJFlxX4w2jNz3Z
pfqL0+1HBHWE7+A5VV2Ge4+zhR8bXTas966uc6YlMHRrY6KkOl9goOlJbdcibLu/ZmvT3fuyWnOz
ZPR/XX0QjGsEgsp3DGDyTfOkeKOxp4xZfL8R1FHcni6UVB/64YONSzp83J9/PbL+9tdv1kaNN7Xg
cVFSdg2zJSoSPKe10VC75G+4nS2R/nwheyaH2HoG8AzJL/rQkmqxCPdiYwvKcCXwnjEcRS4AMkqp
lBDywaS8W2qiYXTgLWds615Bhtr1nnar8nBx+36BFMYtGvrV0b+i6ohxKWzpwWXsoOqPg+caXxWL
8D0otJ3V3UzOddUu1t8NwVkfMSUfKsbiFhHta3YJyqfP8GcXwdMiirEuXYPsQlMA8MgN6Fh8u/nd
NhTvLtu02SyaE+6Uf9XD6Ja+rjCWpf+KKXTvR8AFOBv/bx782gl2GAIQCJnyif8H9NwFlLNp5/LY
zpupfhDTMg4DN0d4yTu/ogARb2IIdgk7QJu9S9EAST3t6lOZGLF+1PHYF5ZzvxPpnWBOUspzN5xd
FXuAmbKPapm5lggBAnOYGPwrjlu8ClsevTexJFO+Fs1Go/4xpggQXkI4CC+TFw1PF1HnpimWuG+j
4RF+47G+r0gqw6A5h/mOX8vbFHE2Fmik/KQhBIOtPKVNETCMNQtuKzPppHkJlUWWMqtR+zDKFZvP
mKfMLFcvj58cYfVFHBU1PnkHU8Zy2tibs56+f8K+iaJ88YQMNY59EpSYarGSWIQgDzlqZqSRBySy
MY3xpMePqL8Ggv3Cs3bm/fzhmbt7YFmDr1XiUoPyZoBNLmMWI8G+0qiBCjjRSo8dnzgHUOi/dl+N
AXnZaWvuW45oVmiKeCpA+etMqBoMC+rIZXnPrcU9kScdi2wBGw3pucPf5PGriiRNsE0CxoZ05tj9
f+rwEErh5kKePnyi0nZkUAz/HZmkOfctki6bA+BzKIazfoQdaML5fCd0oCFjBbErR/PTNeYXEELI
QisnuPfChecoZW5mMnDGDmU3OU9gCS/243bRKbjZoboz5D80w+ImIVp+hVpaOClMtmla7ulYw/aS
bW9xvwjAWCoIDsZW0N2eN2SPfCOcpC39/PMejmzvEwaVf7GOzFHXKKMupyF65nN+7p9LDAk/pzuz
oV+x8sHVXDD79mARZEh0MBsMEXqQbzRmCiZQ77MklvOVtASsXRGEmki4BXWLWmlVn4rZ79A/kDjE
712e7hNxOf9EnyIc5ZaehRAdlikJ/bh2eAZcm3gEYvigCtMSIuNurU1u3Ko3j08XMOBilhPgU335
AFd5MKL1/zhaiOyR1jw7KED5CUDPAvpnSmORcpT0SeI05afR40geQCDHaLhtfVlP9UABxcQowJOR
Ezf3TSs8ltgDkT1yBdxcZFj610ZDDH8BSo9KYAbT1abiHgP0QKqLhJAJ137bXHJO7aCIvi0uM0WY
HhRRWvs1a6JzpeTiIA69ptzuIfYtp6R081Oan0njZ6hXb9A5iOSHM4JMnJpyV5KGuaYdvDCiB9i5
joFmYJRuSN2hF1tEYoI8AO9IqnMGromKuRsbc7TVtWZqKxwmuSm3YgLhndUcWAwL0oTooKiIGmQT
wLyS12JgOFRepePuQ8urAEnzgS8zghz4GetdjBjnzfLNlKJbA+IfdBPqCLUy4wCRF7w/hARD3umb
3lyeIwTOz9zyaFIGAPiSVWfCAyO0Upz8uSisyGjEQiLS+d3fy2+tHdkkNTUKLgZIliwMA3PSeAgX
ElzB44VoH5pBrK013oiXMPYVEzm6H29HLWijK+Pqju2MGo/xG3nqO+lYS9e3cT6adeZgycnR2ZxB
LkL8Mi7xAFv625SJ9IyGHnUBqwEwchqG9On9dWSi7bZGqq+VAP8nTktU70h61Yxe6BGvBbP5n8JD
gjSHrQo7G+qRsEamfHjbBNcibx74A0z8+J/6K3xhcea+7ZoMuh2zPISkd+bVJ3hs+LaiKD42oxbY
DwvRHFYUPQ3nF987xCsdig0JoV6x4hkTkqsMEB18ciFIJMYyXIUO4yGhMEgSfVwWMw2kHT3wHI39
ARmESfRl/EulWfOXgY4RIbv/bMEyVxVMY7e9rrEcPAZEjhIvITA9n1zAUc7SupH82kykcMdM9LHx
OlGXjCOCJSwm2IGomhzy4ofRsGSZvLEhJfACIJlYb0CTOC83eQz2TiAXTwf6jJfN9pZctruN5lMF
zJgzJ8YyGAQ/uDKiCB/zJLgHH+ZzEQcnUNkdYZUMcD7y3BcDIn84Unqj+B794LFC+dhCbnGDINai
e428nYV8AG7x0MKxYPjlSvIHE4a7x7px1OBBVE6CKRM7GmV/vKbCzYMq7iXX2NVNlpNrLIzIzHmQ
yRwchCQi3viuRcTZRxTT4//TVwgfYkTpPIJvW+2PnJzexoH5AMkSAee3AxMiwF399K6nDhyAKFh+
HOkfzu0ENfIDFTYBoWZvkHbECnZtPvk2MrSbD3NI91Fj4qMGTYVdeuMkxeYntsnPD5ue/SRwr/NA
6TP0ghMmSNax6MeAsQLVYFyiUO7/rh4qxO6DUT3+zJEhg3TPseRcp5/xb6uueraQHip/DZQqpv6A
vYuVuSIJb/Vc9QmRPgx9Y3pP9VUf4b9h3hCK8piHlBsSvB7ICF3euG+VXOiib6k8sFmSGbN+m/4M
tIDI4xwveevUQckw64KhctZkABkAA3cWnoS8A9KxiKz917NXsp1q7J06uWm0FwNmSJt3bBz01WX7
WZUM6BYsG4PMZRi9QYLLtAABMIBO4UdSpsNTN8ekpK+36IIJLwlByoYBPahI6Uo/D/unJqE9p45u
/teWOJO7vwYJCLJTAuawX5jtHyJg9MHVtmMfXNHI13o5Rm621ATBJXopVwgm1UMxoXAXsfhz1WON
BVcFE+A9g83Ffz6qAH9a73vivXpMrts6NIgz8L7WhrJkqyJB1O6PO6Eu30G0t6NqURJI4zfLB9Kw
JFdHBgch7RsczeItpn00D67C3dyFvO00JCZg51C1fCbqSg7L2XfyGlfLJ9n4KpprkWeW6Iiu9+/O
Fp3Dw2U1UYHNy/GTgumi9dQV8sohwMzA2y3fuKGfRznC5noVDnxhBaApzUYI2zBF8t+glBMAZPDj
VeUW8TVgq06Yub8xoOlGGZdkUdYj5LCEFjjCFkAEMmDpdctv+yHD+y7KqV447yCuMfwf+MQ/eIWW
7+Tl6+nTJ0cOiX6w23RAvSIdANy/8mW8TcK2wUwBXUZUEkaC9Io9i7OQuN+ZpruAOeju2IKaL4wg
aCBAxIvPQJD1+Xq4ek1ud5tATCbzj9lH3hQrC41T9FhMUYJbBbG3tDRxd/ONaiwZWY6z5RLqs6RD
nOOAgcBmJzfQdqegV6cBNw7EBYXhJNbQUHUB3OfCQKAH8Yw8/ajs705mAS3l21eqM6+HxehI5hJZ
5p5MujD6MVQpwmdZzSGlL5vvmF7qmTASUXya3nzsR+ly21vtKCpa4/67uDtUFhGYcIm1aUtMTh3q
CZlmIbVDwXvftyX4ZA6nFvBWRKtkf0VQAOUTlZ3zDP7QEFJSAy7DY5dhmYoU8tEAr8bGzxrieUP7
lapTvotAkCBfeOep0yN5Z1HFrCRA2Q2B+6OX7M3XDOoWLc5sbTOqGTCKlHP00E57AFTinYFBmGRL
IC8KVxpQpTdbiLT/LejhogiZIYf0ofLrUk9h/H38Om2mHQFAc95vqJG/vv3rYDt0myhavqB4CASG
mrtwCPcwj0g+Fnnij/UTjK4+dKtv3M6EXcAhS2BSh5AnhLwYh1bcNH2Lo9Sjiw1vommE1WIQKhQm
vpf0YnR/KuR+PEjJ1pL/PmjGqxjuwkL/QqAUj66NU4Su7DsJYkw+hF7u8WfY4D10ZgnV1jAZJlLc
nzBk3ddEKlpQ4cQC2yBMi9rt+ThntacnIy7Hmf21eVwIHEBJDiDPZc1oJM/z8+V8u9g95q1zf8oQ
qQL56+YPdAhE707zn80SjEsmD7DPcOVuhNGfK4kcwUsAMA6EfReyPOHLR13m5AiWPeDo7pCTvixP
M6dagM0vCAJ1PoHuMlybxJvDiP0hgb8d+pu88UBXB+OO/yZ90BKUUbGVLZ5ovLBkrzwhtnDDBr+F
dvrFzYLnAATvrXEvBVf4+/7hOikWBrRoytf6Is6m9iD+ZzZSD6IdIGdEWlCq8kB9yBYN2jATtAUo
CH6VD3CwgXWE8BgJkVUW09X5udMm2a2LZeYL9wylXuQpynROvlea/Vl3aTMRUa4/jN87m0oLa3l3
fxDruiXFEuNUToaY/M8Jz8c1F7LtHEpZmryRr8w0FytfLNmNLVSMivlJW8JMD4qCj9278ej3mVq6
iSDQuEiNzAGbecCMrIqJ/hkdoFQQe/PmUDLioJV57yvitmRHOG0khFZ9EyBHI5VAJxvmktuARjPK
dl3p9EXCDhOEhaUinW3Erk1Uj1MjVycPiUtGWxbgAylJkaThty4346KlP4rdwGycKzcFiuCCyHVr
503B8fE5zsgZ9RV8iD7ZY84pbQgG4PHal8ed+zvniUKFiwmy7itWtrxCcAAa9ISX0f0uEFiHL086
qtOhqAoEiKpD8CamnAhxkv0+7fxrDCPAV76Ek3nASkibnV/FFNN6HZQZj5tg3maA9Um21HBcupSo
qcFlLk80639svD8WHVAKO7VN5AKRqFkilNAstZRQA0+hTWCMcwEyBFaxYFp6x5+DMgYjc+5QRbxe
0Cdzd6x0GxbWld2NTlQ4sVlgwpDE9G5j1oTzRa4muRotAHyPu4iCC4Y4RwFONhImyrkyk+Ph/ELU
YjuRjjpaevp8AdSwsXsDFMxGQH9z+hvLcTMG64CyftlZUlm3lZrA9ul2ZWUJmRb5yMWl8LI3b07S
uCXkYVXgRd3Im6vqok5QKT7n+BdNp2+R+cFRQSwobbvszwIP/836VhUhDvtfFUaPmlWuLhNksw5n
L+ix7qhJyT3JzuscsJGd+xPKLUHb+VrBU5pMbTyeThHfLWn/DgwMtYC8hD8x70+gS8L7AOinm1Ah
hliFFaIJicn1BIsLAAQm7DIG+8MlBzo5PCWIsmQlf+WBYB4+aH36GzN5C4XU02aXB/az4Jlv5+8a
VPAkVIXAO4x3sDHuzue746hYOJgidSclu+NMq73DesuPaVe5rZLpgQ4MqySgrvsAH2ccRYoPQmE4
TFD55BF8Y75UvwTjeIlYVIwJEgwWvfMrsKP+mOduOFfm9Np+WJy6WH8mt6G5+44K7IHcysuWer9k
AEgq360nmklE7fEwwtKHtxNQjCyh4Zh9lsktzpwCawTSH5+sd9RJ6TVh5ON6vyTS+Y0nk3ZJGy0Z
foOn3wAsrasnIyDhDLY2rwMJRBCSje/H8wyUSgY+vzDMOrn9ANvE9cquTDynRHaw5BguTM7ke3X7
aW/LlP4F+eaWEVkuEnmPNuktsSHQhf0Nk0MCPLKDkJrcyQO5jAxUa/RvqMsmNTSiN0Rp3M//wZ7G
csHp3RL5RszJQqrMhMexAm/bQBFwFK/oxGYotyGRiVbOVs8D/xGfPtlJb67ToHO7KVaOBee3MDVe
t/JBdAMfOOOUW3iNyfrKLCY24qfK+SsCz/eqLCj4RUl2cXGC2lnKBIeksxOD45t+llNlDl1ZlGsq
uavhJjrkwT39hA/cSMp4qECVZpbKvx6r5BoAxqLcN4dfqzkZhigQZVmnILk+8FG/T3wb4kHSh1pk
rLXhHVciCqr2GE6UceUQZe0xQFlKxMoDNR8+3T1tLNYeySwNABLn18JAooPDHy3LmG0YTQ1xlFII
r5MPKYMckRiwAJgWGZzPgComygNR+t+JdNQYgHitPfP/P0j8CKyQjv0TQU54GYhA7AcKOV5nSJYI
YKBdEiDLR1YcNWf1cN8n6kHHQxZTQTNS02oyXb3aCJNqvuhWVSwxkrD34rEsqNhtqcgBJUROAj8o
vvFXUK/CQy5Om1Hy49XmpRAefq0RlLN9IQwCpAdDl2vQ0myYGph8i35pkSXZg/Ndjj9BodhgVsyu
LpQa006LBs3ZWTI2T64BlT3qBfpKs8eMRcSwxM22uFtUaI6Z6BNEp+OXkyKZQLLMOuI+IiVlaLDb
kG+uBqvuXn1KMH1f5TRm+CN+aOgDPEMlBN9oTGbTikjTAAFdopMUWrC5Daa31Zf8IfA1nuwLaMYS
FsBlY0FbtST/1nlY3zmuGnnfn5NfILLr/cfQfZJaP8Nr7j8YXd/xblOv7jJW1gP5xFhfM2jlCj4K
gn8Eb4n3IGUpklCmI6HZlv8eKakhUaP15fBKRM3pQYHRlQPXZyBckYpxyGoHMYhCKWAZUl3Av86D
TecRxb64uiOdQhz+aoP4rLdgqEPWTeZ6Xilfp3VTsiOMdFI9HvbzYV9KxGFBw1y+kcZ8rzrmfdkb
8gue+Hu5KbFOU8krjM78Q3ln8Ylftvzzz6r3Y5G19CkGwLE0Blnl4DBLkvZ71r63fWCwIntlhuyQ
cYfQ0/9IOrNlZbFlCz8REQgqcEvfiWDvuiHse0EFBZ6+vvlX7HNOnKq9GhfNzMyRo3ExpcN9/GG3
SH+E1Qs03bEBSUD1WGYHBaccHxWW39hw8vQ0Hzi/lE5/fN9UTo7Z7t3/TDd9ASukmFEhYrXeQ4pE
gyvC5OWzbBaEt5u9hukxHoDX0KSw5cZa855RlkIYhOYQfxou1qj6oiJoBWYMND7NLWFl09i9WQuR
qENB3Q97u2vcejAAt32INrojVfBMr3/KP8P5h+LowoYMkp7/nBvph/SuXzaYauO3YnYr+XiZ/KN+
M/viZAZiRyK90JuvZWoEroPf1RDFwIfzLxTGnIM0T2iwcry5rYZFHiF6a21RbW5fa4jx3q5DrTjT
sYE20K5xsVwpzCPS3Q5Eg0I5pKjNiWKDCPfi3vFwAfxTU1msnvxTG2Pl0Bbhh5X1thsIc31tTfjY
acqijJSD6YPm1lYXYIjwXA0b69DBHt/yv1f0IxiiGEu2tldnLUixfVnUIcAoyn9thknCDSc9gmDC
Zqw7EOyG1hXv3m462EuR2KauObcIGabLQUBqzoFoP+kXqnJts6e2pRnWazygfBw+vwWF0kgFpRFw
V73a4sZhc69zsnD6RlJ0eZt8OE43I+Xf1FcL1xO4hrrwc2BTzEZghKRDmH1K8X302D69fR9GI03t
1QHxpZswbFbsPxYAnT3kTGSXzcgMpTFn0iT45D7CS8HYn/uInrSUGAmsI9SwSigfLXgWkSTzM7s4
xMjND3ZwNxWymiGihDJG7ccTBOkp0wUmmtVbbglXV0Lms+Xq54kkeivJRcUImImjFPsZ9jHS/oK+
rcN2Czt/GddzmbOU7T5qIJijcOYAiSHgcR1AztFh5Y5kf6YfVm/bYl0EGifRZcpq03mweOQSy3+9
NRd1piMT60fqYX6yoIa7LE/Y7tRsniB5zXEdSsHIsUExz0tpzqAr7x50SEdB+r3714y4Ddomeu9p
PX4Ijj/Bm3z6Exk0qqN5OwP0zxnSmlkp8u65yiSEAAb7FGogFEjIGqMnFQWddFAgeb45DPEvvLA4
bgcTefoNiYOKi5nYt9yRllX4AzAEVDrKSnUxOCpwglnSc+xTbqhPHGQrOFVQHq9HeczKpr+7xWxy
lsq6Kjh7bvMXstIhBly5gDkDoVLg5UDJR+YgJ48ygSl+wjr2zCHgXRgo4WBcmLLzvZFc3dJtD/Jc
3wCNWbk/GJW+prFprR4mvXS1hNHM2anBOMe3fUoJeE+UuCT/RbL7CTRrnEWqxc9lrf517j77GxQa
P+iWdutJcZ6E5GINoIoMwkEIL3N2or/5JTj4hcKHHG8O6tmbYFcUie9ja4hddMx23PhjhwzWQiID
ZsNYHfzdXZio8RnWUeuwpugYOlkQv3mN4OuGPw5pr4q6RMEE9RsOp9LoNiNaCGuz0wCbInEtSGch
8+EWXIJLKo0K0GngPYdBad48/XbdJaoGGA3k8SzsbvJYyell1OfMWyr7jg0R8EW7Hor6cII+RIc/
DDRnN7SfkfC/pDhpHB0Ch6EVN5yWVuJ3aIeWAnHQp3jjTkvAS0ATlj2x5bin11WNBBNLPaoTnijg
CRyGZN336Z7pC6GKUcB3X5r5De3WSs1SHW5toAcd6KU1XMDHsQzrYiIwntBtP1hSNB473iaDFZXg
bcFaDDvJa1rgj4Buz85jKpc5U6k6QRVd2HVj2Rc3Knl4NoBKi0SHWIQ7uhmZoA9kFjtpN8QflF+A
QSmURkXYVKMLMaYd1ipZt8NCvsFg70W0hChtnyN1NUUzhWttH4LIdTb0BNYkNNEak6I/bJH60wCw
vSfcyz0JM2TkYwomzQqGg6o12BHQBAHlYhLCLgHnxM9Uc8up4OZVDCMn3EzfgRH9MFcWUMTJuXk4
8s7Q58HSkIM+CcHxQAmMhtRh8Ctjnvtv2kmnGE2YeNbPZUdv8y7EgAvaQV9EKWfSuEvWo7alCUg5
eGn4jSB7I9h5x/jNK7wpOHu5Lyy4EQtSjfaA+ap4R57LnJoJlRId7/QyV5N8D6MQyNiCtEFQUd8M
pN2Xgfb09/y6J0JYyBHqCyTlBmr9jRsX4+kxlxrDCR+zYr5VnzbQYREKgjvJFk9FHtQHid08h4Ey
g9MF1QZHOYHpGMmFCCcxP72XGiy/jw2zT5yEwv/OY2w6j1W8kfOQFMqgQ9l5dt9RFbLPSU9hAWhi
OFUIc/hAZh1Gb7w1JuPMNTLCAWrmtxW3u35PcOssSBYsOMBHsG6BVzhpsGhlrIUMSHCHq0bdsmSZ
SrWFua3wxEBwGCATlRK5svsim1fl+Zzzl5+nOuQl6/uPd/dDAItQUAJ2s4a8YnDdeDnTewIdgV33
3WZVoqRVD95aCbjFwP+1WZ206XtLIhWddSwiIIZ+QztjejTiYM5hPcEbGUdtbKkhHM9E7BFLcp8F
JQoKKLL8Pypc3sanXwt2VXiJMVRZl1uDZvXpQzm0xZFrCckZoyEvNHDkz1Zm7HgagFbRuo4bbNgw
61lcktwrU7Q1hybCwWFZrG6Ixji3tzq74rTmL2M83AoX3GaSx/2Z+ie4STbX/3CFzOzXOxwrTrhG
MPTfyaKBLGqRiJnSvrO1QfSQSBQIPE++gq48wiOCwVRaVCUMFguG5G/F7UTK550s8mfMNViL/4AX
9XY4Nmrbe4KEcXjjKsrq123Mpz3D2Cn9hgzcYM//HKxhpZDXGbH2YD748egiNrU+KynjTCbRQIL6
IGQVmwHJKayYSOmgwOWwOLsM1AiGT1gtEBzxtNlFxmccPxw9VGMMeaNmhtUc+Jd2d9paWEMM385r
x+buNOqveSRyu4qUQChPRLZdTSPlLmudAekmuaX/gocCs+gMw+S6gZalAoekTA1dtuvv9X27flNW
6KXWv7UyLVafNXRyiMbDWGmS0tf3INChrFoGTBq8UymZQvEFE1Lm5HlYWy4qmxlyZh8huydOhf6U
v1OzPkj+/0Hl7yiPhVVAPNwPYTVTft9ObkNlHyT1Wh1h/2CfsfXpg46CkI9fLLC0yf9P9g0xaAen
qfO4RNej6Fd/MdQEEOZM4AwtRkTcePIsulnBz9Htdtx5eczHz124pSUoUOVjvBW+I+jVg8kBmj4T
XAfAwFOzhrwLH5sJz2P8r1FJ8GL3be0PJupMezO1CZaPSrIDygTzufxabFsI7cCVhFZJFR9BBCaI
t4xCIzNnUL2KkYYBSoHGG1d/qw8K5sjjH5NxzIgFmRm/AMhr7wWgnzHiD2OMgxssoKnWvqSDsFxo
2SW+LhCOcKRanV+OWQUIuSbbL4r82e7bMk+BV0YDwBMiMzHLvDrcEDZSD08Tj8gwgA425kY/8Num
Nfbxhva0pQCYUVyHsgdUwxRcLc/uecVKw35L4Bp8SVTTUuD0H/BsOT1gcxTtwWDXrCDUc6I/PDZb
zGaTZtJ58u4yA8ODzXOLh3wsYasorJgF7gX88mKre3e+gpLfEKW7guZAEshlo73s25E9ksJ2AVso
mJp0BIx3zJhYaOERMkADjbzycSRkgMYtVafYmrQAC8hSAEIZ8hWoI33rFILj1j03V20G4N+aU05m
iVmyTqV0w/IibmIvFBd0GEzGW4CqG3gy2dUTvoXPHxA4c1/yL/rEESz5YQLKglhKzcIgoXTeUVe7
OYgsvlEd7gb4Qt8tfd7j/QKYjBsEkQicb2Ex4lCnCl4O7P3dly2BFFRRn+Cq02zHbfGaLeci5gdz
dfKAjsSS5kMN+jCC/dEacnwLgIxS/rR4IadPqAM7acIp3ywZiGHOAhvqegyxr4JYpzsFPslZkaED
h5lX0xL6F7/imvAerY3VB5ZBSpK4h6jtn1PWw4NQbtJojW8WTGQfxQMUdrLMbS1sXezuwbQfrCT0
o0YGnfjovaThERxCV378TA2xC8s1+GMAX/+cbzrMAtioXTKJPTMvq9M3151VG6DIPFOyGQBuqfhS
Qs2idTqbDws1sDlPvpTlcrljm38YRnIsLB4puhzVnyB+2ahGvo7gpG6NNVqujWMMTI3Nr+x9dsYf
zNOc3vKL/zCjPS821umrmkKtzHqcCown1DwQdn0KBuDAYUnUVGw7uvEb2hkxgzCb5xV/OZRWSXUb
a/205vg2s/tGffiwLzNAdtZWwq3kukB6zL3rHUlSFaYfqOpIP3Ex+0wfe3CbJIcqkk9PWEe/ALIV
+zEGFIaI0YRSBpFGRLLAcYH3SSRmuavNOaBPCfGuOrIdYICEzDWw4v9hvM2NpInBoUXpq67lygTL
5pSUcJECPmJcJKYJRXtB6rewsD0Kf+cBGywYzHSWnNwqrngi5UnKvkcOVsiE0EnmczApUhk8gXHc
WKbxBJCiLDxI7bRxLvvbnqAr50JOkuSePeANLs35qCbynv7b25GiQPrLwMPcpRXBdjd8O96ujHPT
M2BL4pXWFw4t9GxoUqwpGDQQF2UwGtKXf43ZtwvjMPa0CBCHzL/ok1BKE7uAJmcsT5h2puUc71PB
6IcB83We/oCtLMpo7iNLHWQ+TBVKBMYwhqrrvFbsFYK3ebziyYYCFr6vDGkbH2EMfZHFOJcZVjqc
ywTnWdMzclkIMFmXFPQKKFzdinCOQcDCjp+KpHSOcpP7AE7ASAp8joii5lAlhlbGuf9CuVezlmeq
GCPjDtqdRD62iMC62OgoZ79sIQJUZLIQ8Vg7Y5Ag4QONac1aKFZZjoAWcj9Yk3tHboXICgIAgIrU
RjIEoIuVz7qE9RJoVWHjf7rH5XfX8ehDwgMxmdVhfsdPBeG1Azp437SrzXHo9BMeY9hK5S14br7H
Daxv4uigqNtCk8Mes17XSDhBMbx04qT0sK5Ohi40ORw87pDhIMKgm+67V/hZk+uEzCLrtMRjkaSn
2pwiBwwY3ANhFPtIX+urU+NwAelS58EfOlq8OaU4YIflRAcXu1vsEAmDQzY8BEuRYKTi3E/QReH4
0855L4yQXw/rAMMDBF3f6GtOBD1Jygyy7llrhEZKngpK7dYMQ7B9xNeA1vbQ+znRa3Gd4Z99FQIW
fjR2Ws4COAiHATRZRJHBWliefWFL3JgYQ7xNp57hJvOPVfjA7vEbt9YevwxWpjgg7wd4figWgnR7
OkR2KeNvjndA8HH23A0PqYgn9XBb6ocYz7VHdtVznCAAlUGJsMRLBM2u4eWT+B6MFLHIoTbR/FKy
XhsR9yEsN4l8gqGPgUwAQGGdv+yqIB+FOJ1ZzCKsvO8zvAdgMf/wMGEuO6dgHBuMElc6omnIADAT
5aP2tqW7yLLJSUQVY2PNXhATZQInkLBVbi/lj2PhYwsBsPNjg6qtsIKSvdu29Y2U9D5vMO2NyTVI
jhV5wGL/0poLxjbKHzsbmCLWgt3PETuy3qrC2eQHWzT3jPFqhbMFv9RaRc9dswZ6+JlW9BEyXeUT
+VlOn84bWGK/WfuZBWfJl/rgWGyyM4O4vcJXe2wfIzuSE9/8/Yti5gFBlnn3cTYYPbhtRLSZQ0lE
al6eoxM+KLJ94cJT7X3/DIWZNoXTl/POFNKUAQ/4C6Ak0H1eEzzG0cPjIH/1iuj4IT8YSy+AIzyK
+Dj3sOB6d+bv7GlHEE/VqsCzHuQJD6EjE18afESp4WOXSDsc+AJCJ3z1v4tugbI26y9h6DJDfexX
CmwVKvhKLFEgyz6A5nUuQctesv3cPPj1+OcIF6Y66vvDD+/WBaE+j1TU/tO+84LiqtFN9+dQYv6D
ifjcQaKS70LN8URm25onmFYcTv5+iGdTt+6w24DCKpivBrZJwP5E3wIUbwtXzkHZVQ+N2s/eoJuy
L2jL9FGNgTt1AT4E7zJY8Oa3gNT1TRFzjYxNCcpD7NHmG7RiA3aDC4K4H1QBs8SkSSECpHhwYohO
UN6aaNQPKgbDJisGL2RY+t6qFDHOMI7YbzZ4LdQiz8tV9sL+k1b8CyWqsE5UFUiZMFxmAO/S+j3i
BjQcxLnz3LG7wTqtnWKTRnxgAqucTpcdTt64rAi6SwBRXTfp4BEgmAXe+0w8czzDSD4fvVwdKt76
tEbKMTcOV9p4ukYmORea8zl663aHWRVQzUzmgXiGqFuYWXEfKFIFg01xYGAicUK88V384vekHuvL
hl3hxX33zZ6O0QLZ1RGKp/0v+P5dI1DxAQTcnvekWgnVipgwBN8wWcIjxA0Akt4XezEpu+Oq5SJu
Z62Vj8sFRHmrCoXbCVM1dVIOxLLZyCQvr3CWjfpfT7441R8iJ7xuQNa53nnfu6Mn8xVIqgMYrqDq
9Za0VtigA6KYeYABal9u/2vSK8irkkzHOtVYjqBnnGNYCSKPFKXFoJ47im7+bPYZSjLLt5BmBQMs
s+ULiAHbc/sFARcv4+ZoeH33nWC8NhpkVEguHXfEg2MOhHf1CZwm5QK6whtWRFiwjcLx5bXEjtu7
mibycmQh4KAFVixwTvm3BfHCsMpfBLx/2Xu9XKwiACyygot2nVxmNV6jmIkcoRKXE1IoKOcjirP4
WnjQxF/BI39Q+XoIY37gDKN2Vsf5uGVfh9qPar/kUAHyE1J1doxzzMNoC9u9mgmOwrSGKMjjpFuX
gDkSpooNF7VP4V+dk98OrQUpHeSs+EgKleljYH1pVaLronY1B7KpIgmHS/lLBCZDwnOL1yU9FlSd
sItg8kByAZ1ZFnP4qr+hNbis2cfm6WPEoh45io4gHAke+9t2hEOvjNAW6YkDFqKEGvJKVlHCg5Z1
Zm6fBnbDupH6QmNV2vqhX7mPbq4+rNfkPfsb6azKPuLl1TOQPI79YvPhAXCJX6eDzRp6efwmWejl
Ju6IpBuYQwKUGtRbSQ21zr1A4iQLYfbJXuEX6AilPwWTGnJiXf+2NQaLFdAfNeSFXSuWYNB0PnaP
JLmn+R6rAlVhvvPxNiaMDFstv0Rt3c3OOBF5fF8564cYRTsv0x2YK/7AIybcmGZ9VyLZY7XiBINS
ZuFBUVGcPHXKpyb2ysUaJ1MgDpJ94d38anbdd7V3A1tL0NUrRz7Zxf8BqALjRRjQHl4h4yXaDBai
MGiBzWFPqkBP7+kjI13Kl4GgxbpOnn5IVWI1h9fEF9yWb/IqAJFR3+ri2vt5J+bABHFQCESMN+99
2tsO/DPclr2GOB0vMpjsXEM07T/vxVxEYtYH2Tmc1oAyzU+8jvE5zt5BhZnw6QDYBI1pjzbpPa4z
KKhqxcxlFtkdP2aIJwMfIBMUWA+aSN+AWPQFZvdgSIQN2ncQOSXFRuc4vZGJzSqVCAObJ++GA5OK
UwcORn9ntqir36bZDyK+gPt40Hm3PCLUvOee3/XK4D/hQD8pIbA1DFzgnJLg+YJG9nuuYFg5N4hY
CX3rAHEqfVtlmg1rbq4moEIsr6stODj/xEDWGouSwWJgPbzPH7xkadnjdOd8x+XB4SBbaOEdWvo5
esy6MB/DsJjDeJoquBNUVv61wOxelV00HrYL/CBIsQ5s3Mb+wxAvYJTGuffGE8MTAEZwiR6Tmz/c
PNHzIWQDn4U6Qht0d7m/QlGP+bnQ3HF2Lhm5rTFOzTOW6+bwgEGUpcy6yZvVXmXV01LYGZrSAu0m
u+eUFiB9uc+Rurm5ny1XfMYf/ycyfgrceFmxsBlSLHyZiVLumZMDdho3EiyRxbhv9jUwKqQDwy7l
W/ZZWVGtXksCsdeYI+Kr37OWWGMdhjHxr0Orh/Tg3wcl2gtbCCg2sMpZHvXHPSSpSKi9cjHQrPIo
ljX4PSEsN9IN84ZdwVIHt6kFPREPWQTFzFLLjeJvKKTg6znhvHnAwmlc2TPD4U9Ami402TgQUzhx
V4+kGGARFJe5dkWsAqHytrFO0N7yWxiX4SONr1lIgpuawP6whUJAsTFvSzN2oeeQ4AWnmD03Wsac
wzdELkAO1oJQGRofUApd6QqocinIEx19v+RZoRU+3MtUppv+xDFllruUSujzl5W/RBMwL/9Q/UB7
5aHRMpF6VIvajpMVTTg1WBe7V4sdZOH3EDShZyV1MOkRW1E4UnRnrynFZH78s76v1l9K/gETzJBE
m5G0H0DIAvv/CbLY8GNGjMxnaH1/0hQsNxI48ylBvvNxEDZ4P9P2GT9QIv4cjCrrt2gvx3SVRNpg
MfXtzDNcVeJfH6HWG71gAgLZ1d4b5QS4DHWps040VqySwDIkp0WuoNhqucDeqogLvDcBfzlrLvC3
ZAcI+7kUhozCNhBNP7UNnJFiiRXRFR+rMlFWbDyNkTT/rBDR4gHVZ7uYfMMKR+C3A8DcMdxDF/ih
6rV7GruGx4EX+z5+ZDMwnhEwigc3KZ+9VX+oOYYGhYO35JE9nJnsGOBlrGnYY6bn/c3R2ELg4R5z
RpN95bMBdovwBtmX9hfNJYwA/ospsNTo56kR5tL7QQwT9gfv5WMfTn/ArzwJbdKZ5fI8fsBwpUCR
PB+cXZxdsXdugIkwcoHtiuDR1pHhwiljnSKWHoWVQgrjVT45P5BuHh6YYBB3EGRCvJtT8OAnQUvC
e4lJFLayRbNI+FaSs6fS97k/nJ6PfPcIVg+zPTAdKYccHaASRqLzDSkbXwtGWDJgX5MW1h9Gj/zW
gzFSxjsGhz9j8nCA7w/f7ePwJNkQVMq7ZKdQbIMxQUlvI8YVgKyrG0A3uR2UNffvHnEus2zRZ+wB
GKos2mt2jledhZBAroi4f6Ip7LP2BpRC2bLBoc16Tn6g9tBtSCoaZLcA7Xl3vE5gmz7WqUGlalCK
4NBBanhLzBR0fMgDLMOr7ALT6sKC++O/eeaVKz/1888nj990dpr1sYI5AydBowUJexDaygMkLUZ3
F4U1xd3Z3Rp82iw2BmvVG0wMDFsZHMaFW9Bn3+ccFQhrOTznJ7eOppXp6xN1zfv39NaXgDA0eve1
zp4Zn4DraNo4wGoWNW5gHchfcXQojXQL1kHmtDWE2AZbELACwqaI5pyjtEWXeYsfgbkFD3M/fy/u
y4yTUTQ77KJsjeO89nB3+Zde3TmfKYZsExhYjEExlQGciSOKVDRm7atJi8xWeV5OCy9dEgqM5evd
r2fNAglOgr0coh8pqOlkY/gjPIM26G4I2QPpOjkWZwex3cOcwo0KoGtkkK7SC5VjI/sJfSDPIsaq
IN7DeHk2X1FYzIRHJMFGI9w9DMJLIIyGRJJyvVoz5o7zx9cBditgQEICZX9ohP4fDNHi7KhQf4hH
wCwBPFGxcO8ZIbc49I5veEWJHhCTavtAzhA/REiT6kBrwaKuJuTrGyvdZtwHBFHZVwFRwU2B8CKG
1vAXPNKT3Vtj0cDZV2zxI+xwArs6+vaxu/sKjQxDDmJNTIAVZuXH1ElOZnqz/kFaN8U+3WKtC2iv
m/AUCGBPMs+lI9oU1lkKwDtNzsPrp7fD8+KeDrcRkhY2Emtl/6H5lcCguXb2p7IrpkyYaL94CbK/
RrziXQgcBdKnhOwNp75ErAifS1VzAXUfLrWTGCKEPn/9mTCt0k1KEwBmHVmxtGECJLLXIgnOHMwE
Z+MC1awABSe8zKf7YP02SErAPXZ2mDfzJHgSxDtlR7nEsm+d+2tDNadC+YN/kgYrT3IOOXF6jUOY
YFiMN97Z5i6aa2TMoElXyvbuOT1P2c/YlROcwL+vYNYsj6MvLI7vlqz1aDAZAiU0f5CgjAWwgshY
5wTeCooIG2pns9yIoeVvuFyjCBvRf/UU59FY8kgeWsH4bP28h49QiUbSxicfDiFlK7r6T/DKlwsJ
A7sc80W4Wo5JtRJLHv8Vby4nVAiJ3iRcE4oHmNaSA8670EWLs5XeHbD8RbwEJYhIvM3bmfIo/ExH
m3OlWSOGGJvE2r62svWT95LVGV8oshdEBGAsavXZJy5bqMobKF7P0XxZJXdhWuoAr64QcfYcHfhv
BWbnDGZTjgHYVy7RLjy5+b6xktKaQwrDHVpDh70MH8E/NCxKahdM9U0k+/aKO84/aJw0HYA3zTb8
64jKnQAHbkNSLBykbGX09LFi4wz7bNV9CRyLRIdLQzQc9s5OA9ub4a0XrgnxE0Pz8WXvSsYs3le2
uCwqa5d0K+ikUnrNNnQhrBB4nePp8zDtWSEs4aWAsBL9zMsZnmx1f8Xa+j56wqo3MmKhkPWAXiBB
bN2PXTPqCQYH5Eb+Livne7QRpKEqWgrLGDB+58hrB5Yq0AnsYfSkQOps+MrkLIwlk3lG52ZD/SL+
Lv3EoiUWi4odTz/d1TD4LnHtgSV+4A2ifNwP3DVMR242TE+uF091AiEG2P5cujxQEpjF+ubtvqxt
OjOt7XsihV9PnEFABUhOng4HpkUzOEMk5JWc4xwSqA19jsHuEMP7ZKfpTqhRxIgwpyFdFpAfWZ+S
s+PsI5IWqszNIzpb7IST35an0AT+5LRXvdc/37KVLKYclqcR5xx0MDOEQxamz2iJBVwIEY0yD/qd
SGxHOybfKvpiqyjbr1mbarAhBqwVr+YG7d6arbnL2M1UfXYPkOIrc6mwY9hwmnJEbN7mrscvkXnA
YUz7Nz6AqPoHEtL4JJ1JHd1x/bjHvA1goxjm+DkncmetLatf8qAMrHSAUmEEC1gsET1IirzrrD2A
t8zLOLlZS6x2hDcfQhquIwi1OeHLOku8h7cg3TbTEj8mPJL459JyYFZCZAZTNtMXhWrXs+LDA3Hq
CTOlC+ragxoqWLUnWDs7WKZ78uw9x6KSty0NJgdo4Aj4Vcpmj3Ou5QNCWGCuiEoI1swI0MYhFmxP
HERmcizGyF/NVDcnNDu82opbsf/+rDvPAe7/wOpaoyiFGbVmoI/abT/64suOZbuFycJ3RG8GvVAB
+6K1tn7xb2YszuHPFznR5Qk1x2OBAzZhXf8CCnE4AYVHZcY1+05YPZv68juH4xfpqIgYu9Eh2IIM
bthHNq0pLvJMB0vc1hxRgs5CoxwSUr37hBrnCA+ii0qFV35/Wdw2n5clMrYgqyIsJrUQBL87gkYi
vi+W5zDpEtg44ELYHoKugZXzZB6fCRQXR5w4L3bU7eIjkeECKw4uT88Gb0J5w6cqQV4cHejxfiCj
gEbCgEQCmMxS6V+4ghEYabsVRvKwNAdBaRMxglUvq2QX5KEVbt+4ShLhqHi9qW4NyY+Cee5oAe/z
KHcKp1qfXCjTHbEl40v64w7hZYPrPZqGfzmgeBiyjsBjid2FlkKn9PqIrjlzmNICzC/idnZ1OkTZ
fKK+Z3dEsfqvBSSs4AM78UzhUC1pLUdQ5f/6y088QLAMXZIgULw6McNnJsbNReGhlWxqHtzk69Ba
IKLo2UMcwV5M/hd/uLj4eDmHpwXEMHZjOzjMLEkJdLsTK3mec4KwqLlb044s3dkLB4OKfozLzEfK
7n5DVFfO75WXlIQRJrCWND1bf8PQGJMC5L1t/LxHNTcFLq6fR59pH7MPvqpy7VHuARHhtgjAgT6y
JcvkGRC4yL1iPrKIKG0I7TjDRMVef9fteuPh6IvmnM3ib/9l5Bo6BG4ehXUyPRuXFYf4tF6cJtX/
MduhcAjAd8NiHnNID2kZ5M2Mkce8TOrNa0GU0A0ikVBjEoeUyJlmYhjjCVo5OXALHX4qEjhYcbD5
yEwOyXeC2PWcvRmg2U9UM9LLxgQSECv8m+GvfvjnCXK3Fqyc+V8R/MFuD2TmvG9iaQxAFqkRPCZA
a8y0vvaCAMMJgKtLsAf/ocH3Wr7+OesBSU0Y/CCXciE2PP/h8Mg2ZlqRlHaJ4NLgblpPj9Fl0rjf
mR7KDqnsrP33R5E+TsInf3LnPrGaRghrI451TnwXIKpz2hQLAZtBTVyU8XDgFkk9qRCkAFQg6kDj
6bcWaygoe7DjzL2MicPV6wWCPF6lMPXQERF1ssDOwX+BtHvvlT56Bies6pHu4S/SiRxarrOG3WG5
PkXKnCQ2llUEYGVfVnZyuPj5CwYJDMSxKEPZhROi0EPnHvsPwG6CnJjUT1sKtroXe9B6X+CEvTvZ
C8XbQ6+3IAz5wtBrwLIOaHmz2SMQtX8cxD1K+xNM9wwt++PwF691b+gJeWcN8WWY9cAiOxzMV/nx
IeJ+3Hxz2155Wb74H9Ebi+B24m/P/jUi0ZBGGKNaF5dVIlM0UkYFm7uYdPZiv/853CiEJDprZMwJ
0WZoWOX3RdoOWYC8KUfF68jac7TVGYKMd9lUO+WfuXfOO6F4z50xu2mYfTyWIBTgBjKNnMrBNmf9
MpXDm8nxytmVYYHLjAGpWvDbYMdFP3OBMVGAmFk/EhLkCFWo5hzo6aBNPmNhxPMjV6rv48rLPuFk
mDqu9CLHs15IcB6svWaSDsoPBxDs82gIw/Aj4g5zc6b5Z+3KjlU0dKtzSlqotSdbO9yiJou5yhjZ
vHfiBPvxz3wtbgqz4Rx8g7HoZMP0gvXUgzzoCh69m88HIM2z21ZOMjL3LrRHKKBZ9YEk+ree9dFM
TNmMmF1LHf22J/YP7R1/msXA3kcRUcIY4JINwKpXt3pYmXCx6gijs+eogeEIqrN8bckGR6pOhMny
wevrtSwmnzwr2J9Nyf/VkcYHb+KE27DN7SsjEmQ6w5UgCfSTSwlzh2c+uAxHsmxWtf2kZWJELwK9
5/B7TkVQKM7p6kJBxNqoakPCDfofYfKTd/b7Zg8Ul1XKY9wDmStdFaYFwwaF+ktMmU2Pr9+IenLk
mYEaU3ZUOiRUXWABcDCLL0p760s2MGs3zmL4uxwDuwuKEaTAjfn4w7KUDqVDnoRVJtK0jaB8nOkw
cdhxz08efFWYR7+xhjAmooN+MYIxA0KwHg1xGP6AlMEiEZYkx9yt1/9o3pBfplhJWKRk+SVEjB0M
PwiGbG7FfzDS4B5lAvaj8uMQ1JpArpKzDEvm+pcjniyaKkIauPcojuzzy4Q/I8FNp6MzKxpo1Tqi
qabS8KR19h9r1alKmT1npzFLloC4FpNnjQJAJAYMFoz8agL4atKBhxMtrSkOMOacJ22O0FAYJNVk
PWCJWYnHxryXFtuBeMwcQp6gKGPOZovTKUdU3IEuU9UBAlBRETcJB3XPOFuych/6ueFcmXNIsWQl
TX/VCu+dDn3B6Jr7uMF0mGP/+x+tGtUgYgGnj3axv7l/rdYFIrVq8dGmF/DK9bOy38P4ypqHACHo
Jn27hyQMWdaaxOOfbF6RSDBY9wNVRJucOc76MDyb4D10huT3OXfo7vo6r2zwNLJY2D2hnj2ceMyr
rJz8YvX4SkEMcW9/jUsM6QHyTux/lfidtIpNER5gYnPs72Ja7nb2CXpIFc7IKtjJCkEQV57V8Gcq
OCQ3fKm0EFqfcNwceGf83B/0FbwCMTsVimY9pWQ5tGMu+fQm49STUg0Bnr0+F5nS0fc/NxGhi7cl
naa6+exvBBHxwbw3PR03WcR+MbvzOYF6zT1tzTMoYd+ZWWGDthCfAGS6umL+jQQClTGjZbmDOcRC
PWT3xvHPxlU3rD15KyTYLgXu8XJpKbaPcfuxLldXiWKAApogGmumqVnn4JLQp20tw0d69h8fRhnZ
bg7fwwbnTGhp3okH/zftwRxyINH9lfYRT1gYVQvMdWgM0R2YaNmPxD2SUNFSgeE9vdCqQ8P5+8Fd
eQrdIVIzBFQKt05xVF8DLrFXNIS/7ORK+H1X2RuPLEHpEvQAkBn+L50eo5O8UtweNIcz2CSupQob
YTDwNQ4ZTu3Lk2JriPdYMMMaq5ncedtPvMVQIgh8km3+rBEH3s/MVzhrCL/bEycCXy6iiVGQ4HJH
d8PFo7aEze62uRLgcBWcn/dKIH7VUYDFNEj09NcMcIcdO7GeaeOKP4a00WeciZpliOxru79oOwuj
FY0bLk0rqmgNsHud3RZyKMq5hhXGbTtIf9tHqh5Jk3IJerczAEUY5OVcY6NActd7hOXmbYc92gh/
GW68YU+xlUqYXO29EvpTtuf9lajZkq0LuRRTbVQ7NJ3WHre9xWX/nbCapfe1Gk8n3xChUWgAp3d/
bH45/SkSYrHy/euFUu4AjloPFgZLZDVc6uQbpYC7HKeIe84+TxkDEr9f0Xy8inBGy3my0p2Cn7GR
TbRoRjbf5LSuJnKsUt+BZABJeBbhqWC6ZZLcgI4rF8S5C3piXH39V6DYPU5w9liYgrDukM1lGcWP
XeGewyENnmbemXeYS0uAzIFoR4V70+aKZoxgcvuN20Rtig7qnArHKxg3LhGjE7jOWB/2lrTLPKfQ
dIhcQs4xOeHHR4xT4/bxZ2HEFeq/amX7Dn8Jvt1FDyIeUmFoSyqC81gwQHKLsARpjaiJKMlJvSxH
DE8anR/NAE/2m5b3uEdswLacMwIdmBpgowEK7GL8RC4QMWGAq71MEAeYGPD9f+AiJbCjy19FSQDm
QZPHnmmlrNA1otu5epihR4RTAiH0/7EJuELwOZnJAYpxkXq1HrLkr8DfBSYp2IgPXt8+43RIqxNq
4uEWfqk1TMX3v7Me7YP9ckra6zFUVnVMu4N8OdnXUGXZLbMGcIklZCkAPMj1xJzQr7c3HIkiOWMu
cxfEKgKBCoINSDfjp/Duou9xyniwYtQ4C7L7BikSSrAx9vB+O0U55+4F2UWGtqPZbxRsoshuBPcF
aV9yjfU5A0bIWGNvSuz3vBPxfMTVz8mXKKyWU+g7eZrq6AtwJTEzGxkwAVRZLhpYw4fVlvBuAqgW
ZHMcOBE1YL3FI3QaX//j6MyWFUWXKPxERIiC4K3Mozii3hhOG+cBRNSnry8rzok+fbq6aiv8Q+bK
NRB7fwgptv4YuA9L++9rq3/HCY0fwzec/FGp0X72Ue0WyIZ/YHetCBqMg8GbmXR6Io7vDXCI2kmv
sYNSdQuQ1ZyBemc4XwBLAojikwIr7ISCHcu57qii6Nocx7wofBrJoNr9t0WBLw6J1MYtC3SWmafV
xaYnNZm4UhFiAg4IC+tIHkcdHmddgg1rQrmJ1HX/oHNtObcQXakIy8HOjyjl7pixlHeSqupZhCMe
l1kfINBWx5r3CIT0xjKc4t7L+xPpLGVZMb4kZF5TvnMOBI8c4rSruVq8aKNT1uY/50I332n6f0Qh
oRcvXNyOqMAJp5YbD/mzp2wbSNAfVwpihMURTuc2iHeddxZaSqEXw6M7j94wyGmpPINBMydQ9qXR
R5LZcZ6Y3aNRf2PX3zoRSVHuX1PEogGZsmyT1QgeLARb4bUDaqFmJOSLtOVp6RXb0/BAFdBv5xfn
manTVa50Ib5g5hJib06cy4AFAH6nE0ggSXtHMAr7iGk88Mr1Ic69i6PdcMuaHKZocIfGBJOhvN7g
Shz9ABnpgawStG61ZQIO+ciqH/aBIfkemeaXMmnINU8N9PW6vO+wyBvaMoMghgOJJ1zNdDm/LXeE
B8XKQTfoPaaK206eJPpgulQP4JwpFKIQloZy+ZDSSOo9QHdHNiau2kVcJEJQ2X2AEFmFArHwL/Fs
v/5xgFUf+ypdqeLNBBumax+nRE24anyAuYqYCOij5+U/rAoKJoJHKk2MEJEnwTUJ35sMZk3bZywC
Sx65Y1g6cnljqkDcujKpN/QhVKfCJMAWjokguGdf6TezT4CxExQZvKfTWrSBBmXoCyMQTNNhARac
A0/37KIKxdSJixnbJFAH6sNeAKerDbUDHXEG+kh4GS0EEWhsFwL4cERwOgcRg5z+0E50A4xWSsgg
ParWkDn+OTwzfmm7nmSA/vy92f8AOeZ36zPev0Q7ShYGJyxYLGkQK9IYxAjSBOTBxLDfggQFF0GB
d3723mDQjxElO/3ZlkAR9kSBzybdwXkO52F5c3rhNzbdtg/VFbqRdSEk6JNe0sP6SHoRKcL9Ys/B
C+ZuUCm7d469ZksAhjwsJhfdWBs3BeM2/jHUKLvnXKeG06YMPKUfpwF+fA3PNjc29pTnDN/PI6ON
B6cur71BLdBz8rhLzI8Js0CfaUiFypR5lUtLhLfw00VFFtLFyFCRfMeLp424AXEWH1JcUqSup8wC
nB5fE1AVvj6KrK1wCSTwRPNxLSijQ1oy1JhDw9LD20hi3kiCwRMiawM+ovaNn7uL80iYpkMNZE9a
4SdcMBhmgOR/J62IoqPNyJq8QCy0RzSlwPFdOLKc8RZHRYc510SGEG8bky401+4PFUjbqi1dBN4N
V4SWms5fA+/2GmnJ808bNuR2MWFHWAm0M5dcAkKdw5LgcsXXBw0zxrckUz9oFuEOn4DCSekD5GyP
PtkLQzW7yBXaHaljEM7iB/AkGrFZX9jrTCpbwAHHv5fLkdjEVHUxnPoNoCuVuhzsaBwdBaMWOmD4
8sz0+zgEcYF3sopsvuMMlTnZtBN8vRCoUSJNCwgbCIgcle+2amAxCRuIImVMlPOkBiBp8Ch9oF7+
TGoKGw9WeKbi+3/IzhjU95mO0U/E9bDB82pJB5u3HSi+QpMB3gcWAB+7pjo+PtUUA6LbmJsXs2Rw
z+60WJeMkp84r7c3PfuFkIuY3Mecg2vTy1qbS/L0Ff84K2DYAonCaAEs7UVn2PrQKYy+eXfw3b0Z
zg3gTXXwJK+AFIFDOH2ZsqO3Rlqdr0CUJwbjFnhREvB3ms4HIqfiHZiLX1/Nl9XGwHGfzfv1YYWD
xfNq+SQ8ajjeWCTcRp0ixI8eovC9NQINoM0vHmTF9osybLF5l/cx5+57X+7x8J1eIRSoDnr2K+V+
2y33IrJm7Eniz/rLAxsSLMYlB5cCsqL3pJXCf5vZ0nth4KKAMayaHG9kiVG+V0GPR8lL5D5aF2Ir
c6TtTU1kr7AfIX8c0mJyn2jtfuevbX+mV16oze7V6X56wxtANuJuW4iROIlMIK0C9r/Thi5mXUBT
iWjqzjvYpPBFCXdcWT2evHjxDrubeoDriZogEh+8CFfHGz07r/rFQoGKyeco8aGbYbUbdKZahE5f
803xLbBUJqAuP7AKylHZtTtQJjB4G+mUEhMsgqHnZDjaMlKHyqyE4XUBfO+w+xCKIzJ47x8eSTvv
KU4tkGb2Os3t8Ao5QPm7jJqBRiD64DX6O4TvBGh+BP2TKh0TYxXHs9Jh9FteIE41drEwMRKuoW7X
YdmxTJ4vFapPpkJocuawSiAWFGNlckuQLlQcrAkU/RrJPy7Nw8ZHS+N8/g6pBAXKDICJN1ebTCvh
GA+Uwd35kOKuchKcBWZ82cmFVqbF9hycErQYiKDiHygDnyGrMo2R3Ikv3G8RH/mMWlwsOLsKFU0J
JMHsErbyL1Mw++RjUg/xAf8ikGRQOJrjr48JBY+Zg43FecaF42hz83TT/+GaUPZedtW134ve7g2A
QHGervAd2V2zD0SwGl70AQdx+zVlXuyUGxH8AeVgKZ5QX5PEdhx88+6m9KAWvT0NB2kOlbfX3Xzz
FUMJxVfcFUdAO5JMKtjs+YpHivMKds7UPoUFEgWKhF293/Lb+ctrdlgNE3t3qFjn5AGDKQoPBYjE
lpqG8d7gHojL8XGHxMBmYldY+yvnO5NOWFe8eACoBfXQ+JmbDN19I77FxgCcGML5CSCft/ghJoUr
louZ0hbTSKvyydWalO5qiYG0j932bX/x6JSxWS1w7+J5VOKfqyNHf9sAhw+bKZDOjls/Zl+K0zMk
wj4PyJxDd+Hp1LApNLcdt93L+gNbD01RquHDI2Kk3mI1oltfsuQJursO3syjGNokiOOnJofvI1jC
UL1NvmAaMoUywiJ7pBCmI3m1+kIQz0v2zrrYbPu6lJ4Ddp6CtQkDc6BowRD4Oyx9HX0vExuwT/w8
WBw9gIpTRN2af/avoeaCRQij8RW2d1zgnCXg2xBOFlM8sIS4lOt8XKjU0Pdf/fefxIPcp58ehpXc
2mxO0Oi7+5rCVIabchkKuacCnZEYsk5WwIfggOApcmYQnAVhB7L4ukZ50P6fVK0u1aHuYCo6FZU1
hm1MP2eorNm5BXcRxi2OsgOwi40xnVgbcLhH2B7QDVg3arbJbdQLaw425zH7kYV8zhRMglEErHuM
SDFvL2f04lI/4KyHlVTGtX8BotJcWEr6EKb4gNSR/wObh/cctzarDR7jNPorqYIcZWFScLO1VtF7
+JyA3OWdD0N6ijo4OqiIEMpmmo2SD2vtdoWFhI6V+Q0dDiNsRtDUXPnRQy1V24/N9u1Qas9Z7Shq
AjpsjDW7QDXXeRuPqewC3QKNMu3p/962fNIOM5C3u/5r+vD3JAVQYL0YGu1qO0OJ2wYyR0+CZzuE
JiUhYczrTJ82LFT3N3uEXxNYhuxFgE9mJQwSVwjttKgMFRhAay4S/zk+OGuO3/6nPyGpZmrQ7QAU
OeX+vytM5dOYP50L06+jD71abN6zMyqxa4CYCutMrAKZnN4cljBtwGOKo5orNk+wTKXy7TCtv+Ij
33blGXpGzJghfthIOKCAseiY5A2L8XkgZpjTRjosvvzZE+KE6Np4CRHzwXLPmdlbUOJfUCZ+bYSc
sEHp2ke95OWc0sXXXSMsBoxA8yf+7BuaVEeddUEJMGVSRvIZu27r0C8TgPLXhy368A442jGg2zfo
lYqc3rxgtkScuJZT34H6GotHwnUEpYcIS0527hKQYas9vOLBaQjUfOqjnz9PAERdnuRCwl4c1RMy
xVl+2HvKqQKe8J33xL44l1f5RBdwdUt4CDpj45d1WhJsntC4f5jEU8bwiX/RDxWyMbr5UNcuGDtx
fzHxCfFxpHd2tYWBnw78oi9KuzWMyDPjQn4HP4jfjaC2mj4GptCHeZ+oGiXnA+NoPFqqyS850F8h
DkNJgXKGw0ICNiPUBbSmH6JrDcR4aAURxHH4EwDOTIurjINJBHQnNCGQuxwjERqmKA/aLsYP/APr
NGZd0naD09+Q+/+YuMu0nm4h0iKaT+QJXgh9m6H/D2fHM+gx4+D8MgV15fnjIhLQwlkkgpy9drDH
VJ7zBD1IOb0kdc58FkN+qA8/u94woLr7GNug+/OZI4/ubjltc2YVkBR7hFhgDMgRWG/KqbpXgp4Y
IlGTr1bWFC5UDO2EWRMSESb6aEj2K/BC8eawS+Zdmm2Su7f/whCBIcHEcqpz/e1r/M9MV8NTwbRf
K7uXrvBPgNDISaKkRCKx3OFhW/glsv7MFfMyaiWSSD0uHaan8NltWbofoUYkPE8WqbSfEz5JEX7I
8Eb/ewwPLp4Xxw/WjRlu9C5vqRvRxfiYMfJ0jAkAL85CPCVKexE4QttAQ2VktCPgjOKmfvb2FaaA
HEAGDR9p8Ck4DS+M/QNkfvOAWdy1xFR2aZD0BSN7nwsM6yNMtcSu6YkOrOL59axRz2E9wczWnTek
MjkbBR1SshbdzX41uiXtUdchjvBKzkW9AXuyHslpeYSU2OV4Lzg1hW5wGTJc6yxIFj3TYYmvJOtu
0nBAg56kZVhshVlxGqEhdyiDeXhbIqAckoo23fRN4b1knB4R1bCB1wguS0PBnBiVzWr8cL6Y6bCc
dFh2cD4hc2Ic07X4gC+AKph07ewdYWRe7fX8mpS5jJNatrkx0BHNOa0E/zRHbC7QXkhq4JdYGWKz
RE0DWznkaflPdDwvr8pE/drLzgpBvMjBDc4MjpOOw8QowdrqND04GGFU8yvALd7RTDGEUondTQIC
IIGG28quKuo0PIYWkmej0mR4oFUhyils0+itILBscV7AKuax0eR4434i8HtP07IpmUSCzJxSItC5
hD+OvCAZw31dZYh6icgF0DG4ZjKnkJqINpqXzYW1vOxRHd82nKbcja1+h6s9aXzAtGqBBciAbAB3
gZd+0hltFxXRVue2cx44W+zrG8xViyFxJiwtmIAh4kVGytkh+SzumxefxoMvew1eIVH2ZCKZfsfD
zMaTHX70CljuwItnEFpUwXV/2IbEhAkrm5q82jM9fxGvYJYqHt2mD6e3An94oNIFzmMhr3xlfQy4
kxxYvdDRhW+Luo7mnRuTlc2qZXcafQZbBnaa2WsK2sDMlbOSR2V/hnceOOhgpAAuANNHVYgAN+7x
Pgnb8rUN1FILOfy2l3Ss9Lgl4NnC0BJAuKRgATxfpVO8THCr4In3eWY+Qcj9JudKAGyHTj+FObQ/
2zkhbeSrJsckS9Ej+J+30+TnsQMoVYBUaxxl5QayKueaEpym3RGtJIGiz62oj4WWiBoAopIFn+wS
qcydgVgVz1gfadXsBmd08bngu9+BOOSKaeecKBbN5w4qk6OGqldCt7vG3/mbI7VLnLthc1tjhsTH
BYYX7tqDxRpC7P5P6RUl93OAkC2vAgEvGVzH1KoqhBdumC8KuQe6CY8KD2CZj40f6AcHLROTQNjo
sXhm8R4xAzIpnZFJe+CKcB9Bf736b6gxytPuzC1OMsbg0sH3g+vO4OvJpY4YkpgEKc1hApz6W9P+
bOTOkg0P8Fswenr4WCC8/T1Lzn1MYTweKUYW2IKw66jbhCy76IU/J+d7J0JQJ8UE1IldeU7em2IK
rdVKyYD5WDthJTCN3z3HmHeiFXnDT2TYzhxg5aoeD7yfXTEesEa6s2Dcudd8jlruykd/B/V1cEuo
NjkvUVoYMQxGef7ZJ+lkenBKPhnqjcMUojODI/qAL2p9FV/bcyoTYFx8CSGr4XrAjVLdT6Az7LoE
yMzQcMNiYZJkgBd+pxWyp94AsVh3+HHpG5HY1diK6LnGeA/fpoyZAtOFKiQNBAj5hrlLb/TLL3bJ
l5OJxDH92a1pz73ycrjyBg30huaLZth7ngLhTBjYeuh9Yuw/zHAek5IXmpkG2SjH9Zn2wtHnumrj
wGsTjT6CIAK1KHnEj8kqPM1/ruYVyMvFHRtsxwbRfA6rUcP8omR60UUDDjnmCa6O0WHaWncYg9Tf
vimFZjPSCE6AjDV6wrJZeefSmn9HwDSOGiPq5q1m7+Cybdao0V4TY14wTfBrwgY0CiDrObxsvwQ0
oLOD0cbqugOmi0IMwffYiJqloPWY9aGpjxRYTdjIUc8lYJm8LGtzTtW+uVDSk/0MV2j+mnT1JyKN
ya+/R306/4UGeA1ZhH0zwVXlB7a2VfxvQSAeCTqZmfN0rQKi1EKPm1Gb93hh+55plE1r93dyzsxn
VqmJ/V7LwhPcq/YbmFIjnMKAX+GRxt3wmV4WzQxwj999Tbt4kJAhQ2jiDDP7Xdua01qBUIGCea0R
pZxLCS6QO4iFfdnxyRIKgx/TRGErtIdg5Vnzdz9azd91xDt/2Zc3newBzx7s8EVCBMJEG61yglVY
HFJ0XDChGP00u7d7RjqMQlhopncdYSNDBTxQGuIWxKT06kQQny5LShJoRkB7x+gAx4DbykOtgnHK
SLLLutkvxyzQOdPFoYPuUyYb9nfYTYSB9eYrd/xzZMzr9MKstr3sTArmTLvHjXKf6wsaRZ0Lhf0E
Ja/TvxFy+oIz1FtASZjKaE3W/s39fighxaGsy3NrhafAnOID+gD5gJjDIQ4w7kN3ueESSbi7g1sc
Sy86TBVIuuIyaez+0Fiuuy5Nl2AvWHVgwt8G16idHpux/xhfWcddcgR+mT4u4bc9x/SouATD/cmP
1Bs16b4nu5UaNrJoONfnwSrtTZ5iESkWAi3r6HeIEdLCWyZconymjDF5Yvt6iInsN5g+fibMPYux
ERxxTkvxHuDvxHzDe/zpHll75Fe/k9e+lbeYIqhb02MP8u8QyjMFXDjQoovr9zFeNwoIBSkcPJnr
kphWqJJPmUudbEn6Kk/M0F/uDY+ZisAYjGGrqQZDUO/v+GPQtEGkyo1FtYE2ycnUsXF/u4Yy4MVd
FRadKeUB6z8lMAonvC5CVBgRsBXp8uq15s2gVrhfAvfoliBs/GFKCvhz4WQQe+7vUMgVct3wk2fd
oUE0AX/iXpkUdqsvYBvUUQHCMUzm2NWzDigHHDF8Ne8wDF9EdhiqfYL+1clwLt11Aq5cWFbIkX6+
ucCrDIS7gTwUHGrYKEg22KWEFlrPWfV3fuIdTQ4kqDoArLHrQQ/geDunP8ZvfEar+muH7LxgFTYj
YgxI3zsOMXV3a++NwfgxahP1gZ9oSODJlzS9VwbTL8QxL8C7sB5dEbnCw2CvISdg5M4O7Fj12dcM
u2FcgoC5Ny5STPwvkx9MjsVnjA3/u/LqJXh6e/oMC+jDZEK8J204wpNfcL2QbdS/YPHxQ3gps1BZ
MVjG8bbYqU77YGkwhQy7e/I56WAStTlW+SxFtJoNICQyVKa5oc8Jym2x+Y3ZQAiFYvHLpczwJaar
FWrJAbIPtHk2Fl/j4NZsmhQ229P/DbBLnFchtccVHBwVOkfAEj99mVciP/7DGTPsId9hTJq2aYvj
Q3BE9gTs4TahNjSHJ81ZJVBRoRK8oUI+nV1kKECGD4Q12Ktb7RTGItOJjwO6pMQAjm6xpa3s5l8a
E+82NVO2BFgooapTI5uJQLCevfH+BYpkWbASL1RYJNLKJoBRwp5Q+E+Rntcfd/fwqvF5fKKGlLKN
ITFje36CK5N0hs1ZG3LGiRQ05uggxcpQAxSJbv+tgznUqE+WxfbvPS3m7+lh2bObcAehiAWNSozU
M6iVqFIhyi6lfLnDQyLTnU1bg4Q+ye7gdJA+FuPs2XXyn9YE9YuajSlQ+oQfxdHJs4TXzKDkzXgF
Y2P34K86liHyUD3UttDdpEHGbi9UEmJQO8u3c81qiNE4hXKLwKHdapQbCmOmALwLOdthdEoPo0d6
z/QpL9UjcMsFuoeu4NKIA6+oAD3oTHWqKfH1vdoLgUs+tIQA/jwOr3SbIdHB4xu1I4zz1Uim2r+x
mVR/LOuX/dflwcMVvFBpfTk3DtlNaCDuUB0oqPK0zYqZFOlyQ1GRohh9f/rxLaqQ2VXYCX25DCEg
eNTitEhWZ9qyi6zj3bcNfCE+1FhgcdYZxxmoay7tEWkU+aufg/mMOYuYUmCJIN4k+kIadYBDWjCT
Ddzp33FS/C4N1+BCPgVdr5wwp3CLgWmRxTE3PY6qr/Nd1mkJKyYUF5tTcE3hPz8C0ldCpP2wWQI2
CawktwOTD58SqH4VZM/31hySiKdhePPZF/NWdAjH6vSP+lXvQy+ihuKbzl8YwcXarNc/01TIT23D
37xYGslphIYM8Qq2UQ3SjFLqNVg1nft/WDTExC2mJu9+DKHSOmCFz0dg9wLNaowRYIivhquEyJTx
b45GOn5vS6gl8W8BXxjqGv06c/jnDlqbk3eY1X2S3/oWQtXpG4NHfJ21IX3/+mjeKSRw1qELqA7W
bc5lhWXMz6ETlHHpLRXuCrC7LwIuHAyrmJFtkJ3sATZY/4F/SPKrBEgCthsl3aZiYVyj10KH4FvN
1PknU3zya2I4Cehty6ig8KwdETosTUCPTGb2d4bHjfsjW7FwnxGUrD5jOeJqHIQZiBLOBAQfB8Au
MAGMpk9ZLbyXb67DB9AS6NY+IYwL7EcPkJSNuKB1euFfIUtOStFj9IpfMZxd8TXG4bZ/XWPTaibN
cAgKARIKkO1wifE4ja3hVt5JQFaRxat2KzwEd/+XdRnQBiWl2DXt1NYGlPf/QclhG0K4mDc6pZZG
7g0/AW4Gwdi8btx+UwKvifRYT3Pg8MBjvIeq+kF6eU2OFypJ0DTxxVf6F6IsKo/fE1CWD7vAqydI
JGgqsFiAjs46bEITDwmcwMwEN4oWP6PCv6Lut1ek/11nKyacly2OvFmHuLlXLlFq16CO73bMZX1H
emapMt60qzWV/okvpfj4GzvLB8T7VvIc6mSySGr7HgbiHT1qFwmVjlGuMqBVcEGGqQvwMLC3B/fB
AcWrXqL0ylS/x6i24awiVtKe801cVWTM1HsE1KMpqpMvFf3mPtsosNh64P+XMW6qDwia3BfTIioH
vwjUiwc8aFF+c06TeYAnFsNadNQEgiE4fnq638nBsuAm+C98Kgl/CdGXBmYTSg6ISTlDXG2E9yG2
F3wkCdZBR9gGbsAplX+sTSv89TT8eF50tWICJxNd+4VWjKu8np6jB3PjH8dctbJUyDZOO4HRPnpM
0AtQMKj2Y6BiKMCw4DNow+Kl134eXUOzj2hRsSik+gi4TBlnE/o6IbM35icDh/oaZzIwI8JGXDAk
bqLj018FI3NfT/nXIHkgIMX4RLfJqCJgziG6jqbtMsC0grGmqMqA7xmSRCoOfOqGf/UwPkuQUZnV
OMS++brn1HBXGOyha2Aa7j2W0GWseW/+ndVkssBtYWRsd/dH9CHcKGwgKI0Ws3/pDX6bA0SVDhAU
rHASS8f87eUePDVeZcspkTBiX/xcS0lFNQBFRBNrWUH+C7M/wxx3SrqaKNyDLdi1RY6vGtFHWoTo
rhHHeiaQClo6aqfwhk+JEP7lcZATwO7kfz0zQ0fPd17NRBP76296Y2aYI22mTUnz4/S+pvyyXTif
mFXgc5UPMJmIf23bKG1dWF+QP+MiVzNUScTXfknt/kNNvqgJXkeuQ1P5tlXMSn/wQyk9ITZAxoJf
BLmIw2vZeMQv3diYXZYGIwmA+aSDrsLF8jND9h7pd3n+HXp0Lk8EVpAtkvaSAjliJ7AtSD4ML+RZ
mNAaDGrrHmqcmU4QYV9LYWhUNLT42gAu2V+GFQgY3P8uzS8IF6V9oOjGLjLCGvXqSWHZcBYdNy2P
DQ7np0v9yh6hxuWgpoqbYfKXfL1LXP9RYR0mq+UB9/3CqcFcxpSUHxvvGv8C/WBC+4oJND7NQMC4
5QPJilj3Rg1brck7bVF0UjMDux0wWOJicbGhGACeqRz77ML8Mb9/+/XVMcYKBnm8e7+bVvlteiXh
lOUIvelsrXRP+Ckg0ZvTw21yZQdgNCbB3Lq7hNvuISK1eG5LWq0v9I/WkJENfYg5fNOuXrwa3E3a
N2feoXTcFyxlOktugQdyBl4SenDaCs7xljXvhmISS5TA/qBYnVw0N/X6vsYOmdLNp9JrQOPei0vS
5CfvSfwf/G4Ypvx5oNpKQGHFToWGV+W9QEQcaBmiAx2RVK06G6cnFcKAdoQenK2g+/fRIzhMJC3h
oTPF7dGMQC0w3dcQJguADGG7vKoVo+82sTIIBo78UPAMwvBw94GkcmOV6tFtLA41YRsn7vPaTNg4
XNCopuivSEC89e9NgNTZr2cfdseN24DTkfkbfqP8EQfMq3UMxxnLTqr0CyEEhv3skh0y1DFAMl/r
Ml/BoCVttDfWB6oYMHKhQjFajXjwF93mJTFHk79yGLUdWlEeLPoOBtEa8CBFx2jXozoWqc8nOY9v
KF10m2UgxcgNzZrBuUOeJW7YfJ/8XIyrrniB2zWmPSjgsBMyQ9NDiQSuRdupYhAeUYHx1DkMsLf1
3gnFO/+Hq7vH7A9ojtf66dcrnJv6bEEFrqKQJk87HQzkr56hFPFWBGBYEJmgIx3+k5JecvB1eFAv
Zu7dhON9iH0SExfmXLRMYAkReWb3Ze29cIr6f3gl5t99dGXIPnt25d7v4buJcZB7Y/vizSTpv90v
T6H/PUAyrda3DFkfEjOhfrpl5RxNC1LpYdLbimaLp32wOqrk6iLr0MmBflhq6VA4CeG94vzcHCgo
mF47+AQgW3+OuxTzGNzDqphixCZpKdDSGZITXsLG0LP2CKAh6zQMdU6+KtkQiKy4+5+zBqp2k9PU
UGc0+E3ZMzQ7IhFCfAAE4bP+/hu9mCHhl0AXrFHov6iwyJy9zD+D7tKItdEpeezbeUV0AJHbshzY
UmNexsmR6N86V3n4u3pzm4JOEDVxZioDWh4VExjOCIxFo45QnA6JYRM0FcSIzJtWo8Z/CH7PBP4p
YqdV2trAP3kj5/r0NQBXpwxVmfrGOvlSIgfmLIA7d4YkeAPmrf0rMC95SdNurgTgfePeRA+EIbqW
mcQnxSqOw5Ld3tf3Z4QbAyF/ihwLzIktpiU/BIGfQO5iGT9DbkjQyaHApNr/AJEmJLI5dxetIdIZ
ZHjsIMLr8Qa/s6J4YqPXuEmuyAFadPbQZ50VCF4Mo2Cpu/Xy7rFff/nHLxJyw5C6Tt4cUJuCeRrw
enqfPcHqiAocKi73TSKDfSK52dIIFw4TOt4rgo+/VYh3OH8O596nj8iaSxWjs5qwdW7ZYUNP3grn
BEIOev1y/KQqOu65dTb86mlswh340Jm+ojM56qiz4V1bVEtXGDcMm8dtGDixRhNhxG/gjHKgopPn
2M8qD6L903m93fMQ4j0WqW1q0jfew/BjqE+PNMljNVplDCRJmmE0FVHrYlfDDJxthAp0WaD/wxoS
KVzHMbuWNl2FYp/JgaRubogZBN2VeknMc9Bjh4b7Bg4OGA+bjVOd7RZfYOXeBtWQtClOsfGZIh8/
R5geVG9vu5erKI2RYPMTrRWSr2/AL/dgXA6vy9/TUY1QO4QvXB3G7m9j4jp8HpI2wQW04SPy0Zr0
xH4BzcG3WkIHgDI62wawgZqWNUcGW3wygyMe8x/3OPtt6cIuhMaBt1DkK646fnHGtACHKLa5IDko
SbQ1mMX7X7SZFKZbA4SoHJxrwg7sY2v9pfeaGwzeY9BdbkQuQzCRN+ABlHrc3Ri3xcd8Nb3+SZtT
Zu+BHpGEB+t52NoXkeqCt8BiPxryyWLslP4u/iVFA3dh4vCwDusbRPwbwz8mggCdMhE9MkPnPICO
BxcNktc56I7Lg/UdHPI3Nzv6QgQYVIbstL5e2+wWYflSZSEXpEV6y234oHoJV5vzgO4Ih0ENmfBB
QoaO4yuMgdWBKoWhYxGrnsk8CYIcxiQgBWvIf3jcXoNLSiBq1Br3EgZDFnQoOAbUNXmVfzctSFkd
p0I4yG99JTeqxqlIoSoq3T8NyQTZaIAwYW/2DHrksB5mXxrZjwd+U7WgAMgs9Lx5br4IDJMPCAmk
PYQLt/1rj7ALL547WK9S2V+KGv/AkE4YRj/Mv/TwRWIu2SO+/tdMPsK9CJlXMbhW4XNzq4fqHBAR
jdNr+d7Pril7kex5SoiLXHVEy737yJlnbKT/V3gTrqhLOA5dY0hw78RAU7g4DWsk8ImE/Sp+h50z
KPG9wgsVThyylESbsHLp14+DZgOtdsO8m4ahgp5XG/0Wnr7489HMkewalllHBMYQ77jwTtPHnTz0
JuxsOcUB6n7zRi4e1UbQGX5wmO163SGd8XX2/Q8PatamWD94xlBfRqZXcANTLBIulx5i8bI0h/r2
N5fy8RN1od9OP/lylbxY95TWeBVxVeDlm5lPKl/UHfFvQIB8Z/5M8SyHZee+g0fQNCTvUkf0wQBa
ZPh2/9DPivFu27vMO4MruSv8dOJfdeZNPdg64GvhgSQfF3kwfnrYDQJWP8dfv6IABwYnOZps+kEF
vBRy3KB+stmn74Ce6IOy+xRAuhpoDd/5tQCDjC9kTAFW4CrfxAXYOHQyvG64LGAeAdEjRPUInR0B
/BQkY0XAUTbSVRYRvLDWhpdqUnkIki2pYC3EOkhC/zR6ei6nFa42ZB6NUT9valL1UHbpgOOPlpNv
fxFSgwMkdGiBwWkkaOGfuDO9QlhrmJwc+17H6ex7e+z5gKYQ6iMZ70yasHjShN+hKQB3KIvb9MNi
HbKAkFyB/9ymDIpd2s4I5jOIcmtLvueIOGJrQVZLzhwS6IpiBWftzvAFzNILX6NzwO/mc/BbadgJ
iHIrB1fjZekasR6oC2VSQUH6P/QYcjYwK+YASsohY+5u9BoRUN/GizEuw3pQ9nPcf+DQVbvvOBP2
GwVJabVFUt0wUvoieqx9MtCGMCpwZILjRPWEcaHVivGmZgCpDR9xeyijIO5VPFtAhQV5u+wZUwH/
lKGGY99n3/VhieLWwVOltEE0O3teBBu0zg9UUOoex8AAj0SQuVNEknqAfDEBKsvJ/Aq7uMGUIrJw
dZApuEOr6DqAQWlxWIPFQ3NEtqJMOkFr2OMBXLwrg1aQdJm2kp7HFJoHCGHDBpt971tgz6gvIZzY
dwipt+Ft+UJ2CHCIbDJCWD77iCt8NDSYfoJajzu6DQkmZriHuVE1UCH4WCvisEXwi4KZG9FeHjxh
GidisC22/QhaYA6UAMY3MdzHk6bjiZRRnkYuQmRGvHTwUGl8iMLCmQRo+1rKvJEMY1k8x8HdhOoC
dyaV1AgturGqZNL7s5nU+lg1+k+skpJz2hkwHtoo7mlyClq06kf3nQOMJASb4GR1WWLPRZmDtMm9
+sXy3d8Kif4TKFgd3dNbAHoZaaPDlGBYcBqIQIQHwL3DIkvKyqOt5Vq09racF+4qijWiEmqM9NFv
bETrijut92daC8FdT86XRXfHaRZOKewaLJcZRfHBYrrB8xo3Ttz8iOi+iRRExx5mWg+/KSF1KRHF
wm7jxeW7g/NY3nBr0HHBqNYAV+4RdwuaMAUEpY3OvH8h7oPAJHDsg9/sTljjE2rJXz/pKVQWcBM8
uL4RGBtnJA1ErhJmjWCQzDU160wulnWMP8jF1H41V4dQ2rQ5HIAU4biwFqFHB8ruOyq3Rte/Mw9m
/EpPHp8nzECGGNCwCuFhDSBUsgmIVQmwOrW/OS4P2Sn57ZSY0r7a4IgWtSbwViCK5adItjj6FggE
LErvRyV7Wp4AG2ofFCIuOAtidfzb6ZOWOLX2+a+JKGZiLPBqA5f78hlm6IkKGv4h/wCFCVqmBBJ2
z2ADvu3r6MOEFduc7IXAbo2FKkayJnAlJ++sM24t26MHrlGUhvg8fXFIfzOMO6foW907cL2wkFou
F/fwGPysA6qf2n6jnHKPAa50mOvDBJL8bsBVxWdg5z0ZJSKr+lIgG76xeTKXuW07QcQY+8FYJj7O
eioDJibGyH85nT4L0Hq6Rgo9dEFkZcBvo9LkPvg7Rnr0nZbjd8DoLyzWr3l3yrAXMfycqxz7ARp1
mmZPVn+xNrYM5fl9K2wvGbHCe4aqDus1lpAKGeKInPbt6nDbecUMC8B4NcfYluT2XVDwHVEWNvDs
53y+RxnMAbG5sgvDZg5Pv1Zh7EBAyuT5tApKAfJSfsH9T0HUP+mGoF8EyalErlDhh0wCwfmU7S9+
8ismF2Vv3E2ZasFWFXY9NlubZU3pqqAiOSHXZtvsdf83ecW9AQXDFrdeIKEyYI7AjJQxz3tf57uW
AHXkkrr3/kxQNwNGAo29ObtQZqMb2jDtX1nGIjpG9Q9HycfggagqAVRPxa6nzNqE55yt1t5gPPlA
VLYKYDTutjgnjB9jiH7LSyznAchuX9l8UbXgcb97gfCvpj0fGuyO/g8U6hmVNqWCfQmK9Tk97VbM
D5H8zMX/id4Ci0ec4LLLJttSXJr4u6kE38KBAEbBXwU/xQ4WHIyUdt20nTKmwGH1YBssKYQofELG
JS5V+z1R0m4gOC0WDNkRWEwhy+btXwbK5rH4sv1PQW/boilTfM7FFLoDvsM91/TuNDAAjBe05zui
vjCXxoBSo4NjWmWCivB63XNIE8w1xpEp4h1Qlgq0F+cVDH5hFfiSd3akoFlSTTjHsOSMRJuG9y7u
lMDJSPaOSwIBAmPAzJehED6WvplBgBkcCUo4TjHl5MW3/jTrHP4oqmH5euqkaZyaq6EiVgl0ub2+
jni68BdO3lW1FAGR4/fgNe6Q6QonCXPPfySd15KqaBSFn8gqJQjemsk56A1laAEzoog8/XycqToz
NaFPnxb+sPfaKwDbzKFaLRnX+yxram69cPZXBhEkS20fSASb9Ta3BX7+bn35A3BEcBXzkp/V+qb0
3JtsjPobMkvj3tEC3yjYalxJx/xoGfMOykTCN1YNUGOmTwgpe69l+4xja7+UHzHwyOzmiUzXP3G1
6A2nwB777vRKvQdGhdXxhRBmFIxBZT10Qml7bJHjhkaIUJ232eMvKvdsuWiCYsbASTH6FLEBIXJE
9c4nzufUw4w14UVwmafS4qkBimLwHF56HBKGDzTUBqrBZc06A1NA/TorsUmAO4AajmIcf9WH3WjM
xaUfdeK/sRyOquSxYoLCNsIHZk5HuVKCyw2PHtxmTqqVx/mOKTcj6nyN5/aPqrJAQN6mGeY8HzuL
obQww652/MwcEpBPYP2TQCHynFgJ2AHnRsOfIqfbxy6DQqwrvJA6Uji6ejfWiVGk58F8AkSqoEdZ
VsD0vIJyIU0Y2U8blU49A5p0s8Gi7qfviw/U7YdBJf/DzRoMjDnibZU/3DcbDUEwXHJMqK7z9orD
bjCo5nSPHFMZOBNRljDAKPpgAwF6kd8MD3fNFYEczBfwwMUPpUjU8JmQSlZjibT8UjmiB5i2OrNC
5rmYn/Vaa/i0RoHa4LW47j6HYdD59wTbsfoJVfpDawxlHSmChi36JRpgn8vgl4lvX7r0rOwRZro4
AJB3glKGDouef1263BVkN8NDZBzcS+RFm4TljpjOmbytGAECggLlHkQSlyGtIixW9FcMTXSFcy+h
bplMXhJqcTpL6OXp9G6Mj2iuizmpURA18xWRhXBz2JOQUdaiAdJCIBw1qPKbD5GZLFCmygnMPU4k
Qg1r0EhITSiuP/OC+ODXSt4D3tRTRhMX7O/q6ZgNtCJqel3+kVCffnCunOB1LhrD6AxLB1c0Dvnb
rnAnSKNk3BJrAin6Q00J203ryIxtoIIsOuI7aAsXdCy9MQiWSCvkFHCdKAzBDma0JQcSl7Xb/pr2
WJS4jKk3GdjezcEUUCJfA2Iz+uu1fIvSvtnvkOafq23FgAwqX87CqqPSYHiBYv1mCDaIOt4b8Dmy
frTek16Qp0g+ON8emrmyGFHT5dMWLTnnbaUTTYMmmVO85Xo5r/jPi0EK0AQmBexHkt926OEh0NdI
+74LvS3AnSABAA7QDP3Q+FypwqS41xgNSPNR0Da8dMBY0sex0WBADxOMmx+XaDbNd5bvhV+f4Qua
UBIuGYwesyGbwMqXLV3VMoMrBHawRHFc0aWXOMrtoB38U4pREYIif3WWu9JCOQTv3g+Oko2g/DVg
EN8cenKhao0jap4Hk9o1dO8L6AfFFt0/VQ1JtXNgKfhLtBXmO364vZ7ut36R58sIHO3NE6NAZPPQ
VlufJSNBnFxSiNMf6cVfD21qfe0AXQ2hOd0jIAu372vxTEHNm0q7/KYFRn6r/Lag2ZGVlQrCli3Y
uBWPsVrW17mMg1OpVQzVRubXq37anRpFid+UdoX7hFWrTHO0B01Md1pEaPToQp8Rbk4oEZ4rIBd4
u0guergDKFk7PiGxwqPFY6LW8N+C1tobBUFjudD9MXdfypyVYiqmKuAipmn0p/27H7i9C2/PCH7O
3pRQ/zwrAUT7h/EI+3AXCIC6oBsEdBCYksHS+c1KH9bVC8480dLzAveORR8SVSDMAC6C/45pXjYT
tliyLeLeEQeTNTJ20OPQ+5NPwGHdQfRS1jkhoW7tjYxSVzEXnomMqLgY38H5IDEp45L4a6b7KymV
jFAD9quAb+VFJMCvglcOBcOXqL3U+d0V4gcJdz+9YUj+md7Rdu8UikokK59+WMh4ezQvY0p75tIe
ZAY5oFz/8KEn0x8VMcUcMlt5+k5/tBJr0GZtcpxQ2QPI/fx8z0JFPyvPO0emsloPAHQXIkQKBkO0
GLSDRxbqebQc/+a3xzwnn5CgydacQEp4z2EzEQDF2KtD7CZO+QVRR+D11rOGDHV1mYOr4U82WgJ4
V1wYoRKQ+LakXrBwbqFDnhBuofR/zyEzR3XQ/UngZDkc0GFSBp+9EoLuXfbYgIEbgjWjPuHH7bF/
4lyg74Jv8yOxN9ghjDIgRE3mfE026TXDyHXhDQqPOV8P3MTUf7QA7END2Pv6wKFkAQo2Z9UgxNOd
7vhYrBgvGHlaBy+vaGdQsK9Yf/ELD3X2MJm+1ATIYaRpP84bTl9EpUAVevZgIgMikToT6IWJAP+R
ATfzAYYrxzMjSYpyZq4HBPc3ouPYiH6G4qKNu9M5HofChnJmQruhrD5mYwARk/DYxTjpzLETcZs5
3hZ3nzaEqqMi20uM6U1M0XhYD6iWeMDa8BKWP216cWnxMSQZoxMae9z30CB8piZSou6xCXBwxUdl
+QiII3MqNCu1kx8zQzLZXOfdV8sM1JGUXfJKXQ7pcdsT9BU42XdraHOmcuTxnjAi5uqL+Gi3TbkZ
siKPD5T6J6zjieTFNRm1xs8oNfIj0d+XDmxQpzAG1tccp1lwNYRNlXYeMglPcIYbcFnFJxXVEQHn
qfWIviQ+atVwNapmuVC9CxllIw99lUZ6KbaKEG0JSmt0IRhE9HDza3yNhfXAG2wn2wsdY1BYTN8J
nAMTAi0RLBETMHim0OeyqHMGKAef4Ef4mLPNP+uHce4Jb5KPKM5n1PP+G/1hRnlktiv9C4chG7RA
tbIRtCqVNgzyNdm+RGTnhpmZh2TIO28bAyEwrIcBn9Y/e+qhIE27/COVOMA0TLsR4Xw+DTcg3Nu6
f/ubi55vZRSkha88F+NNi5T8vs71t0FrmlyRrMiLiYUMFYEg8JSWuVyhFQUJrP/d0BhpYxtJFcEa
zJXH+wsRdZINRUyXU4boignbl0MDPBT34kgwef1FOHJxhDbZnm9IenT1RzYCoi/V4PMebvF3j1un
/45yf5JKurqvnLvH7Iw9MvQH0P5eHlQZ/fXX+FX4TeHnENWL+XD4QQg7NMnRIf7im9SOeEJwtW1W
IjOegY5BUvLSxdPvkP8pWzyXDHEzcoQE2/MQolTu9otPMFTr4hRYyxa7D7k4hQ++hm8XIpurDXSt
U5MQa90H7VJD3dy3ffegRwUDmGDjg3oYB+QsOhD7YkXHwGJ11Ss4dZOIRN+lGDX4sZw9eQOhOO3M
kpazsm/BB9vamoXyCCZYHavL0qqjN7jJ06tdwfwmqt2kCgu3iSXnbvRxI0o4wfGSDxeBq4dl9Gbo
4BO8+aYE5JtkNuvIY3ppPJwuQmyDNtpvjXNvQoJitF4+/iY+xRqeelwqScb2G5qNddZ+PJJ2AyCO
xuvJjKlXAT1x7sB3xwZKXIgOFQqj/PuqDJEDM0b/uAiLFA3ur/WGurSF6bHU4dS4nyVmKRh6YCAx
0Nh2i6s9WbT7+6l3+dCIBmTZMGy25AAvVIxvrjp5pbsz7gU4hvWExPPx5mc6XBw89J57yMHWhPSG
JqHfsase8NjmCVmsTEA8Qv8MYcUAaQhmVvio0rVmJ8w3kxMenQfErnQqpENrPBW9ZtaLonuIbl1Z
s3CWHwfhTGaPUgmBKGY/ydkbaQNjjOPId97Fb0uBhPO1650KcRxcHLqz/bIQTcJ1R1dPLXVzOiLp
uf09kDVj4NCiHM7hw6e7gcjuvJcTh64HByS0webblrzSlk7tEt73rqSTyWZvNl/uc/LjgAM8A2WI
QE2mzb957InBi3S5G8TyF5MZ5w6k/uGHq04MXN1mxxApeM7TJs18lYPy6THWNaQAOqwjbt5Q7Yfo
8jA+O/0caf1DR1ZGNxfFGdivgAqziF/22MlDPOqgqgeKQxME3TvzrpEcqxgJ3H1h7SEx4+4b29x+
5YmTF0XPcwePoobht1HwUI3qhAhBEre6Le4rfsYEk/tc8mXve/hov33x9zAoEu9Rk7bajbzhEU6s
QGFKIGyRV3jjExS9f1dU4ckp1qfnzW33jF7ew+BmvhOSlzmU9WlPmvhQKkNGLv4+3M2QWzG5wDzS
QJ3jkTLqf+zqdAl6Rbm6HgWZ3gV4Ea+/juwCelJ4iYvfkmxqSnoDGKvYMlyjtMDLTnER9JmVLemN
yb8z6w3ufwU147VP8fQwKnABPUu7dcCD3wSZD9ZdivEtXPVyrgT3w+jIHASdcQIfguIAMmUZciRw
YmGV7Y7tr3kGyccBGNI4VZzXLp77S4g0co3RtSkE97hBMU8AG/6CjM/5RkTZhJewtfrpuwwCuRkF
zC9/xjh96nXQojZidMAYgPfIRGA/NjC8s6gL8YrbVHtKHN6VSl7bA3Fl5j+McvdJhH2nox7D04wL
ZJn9FYtboJi3E0X7cA81yBv5Sh8WBoU6LTfXfkZgu0RgBOaiYMhRHy7hMxIO14W0VaDOysvBBk88
dc2aeDB6fBwF4ww3H5c9zlTGC98EklIZD7CPKOG8MqHynvM1+j9MN2Ad48tL7TcKnqyCKhH53hg7
rC9BQcnQbe4h1rt0LnvIG5NDxVEtUxpEH2psOBUn+LSL5TeuoRBRil7hE+Seinv8BS8pTHDgU2S7
3gsMpYTicKTgebMk0E9n7m8q/0D27/y561nVZ5ziXrhCw2BxaffEoHWKFSwJQgN+awyfc4Bffo+p
ejn9EcZtSKGZfRpfnakaJKheCyozOm5BcW6W7BfLoS/ZKOng+TXEzmQryDchAT1DAi/5QrC5GvsN
zEN6uy/b6mVDxFjrQx8qB1Nf6ySS6N1qlwX3HCNkOJkz+hKSjM4IDSXv7A5j5nEm5DYECzkKw8sL
bwFxc0seC4GDEH5kfDEy71YsKVHvk6nkjbGNc8/B74SjrPO0BsS/kP7sycZNHxmKk21x2zGHq4Js
vOV7eSPN8AFls9Rl42WKbns2/hlmYPZAt1rv4BX27tyQH5jT3WIYNviVn8D8qhgItvRr/NdelBTf
9W2vuO+NCjGXvxgc1th54/wDYJtF9xRPPPuSwMBp3cseQDoVjUoHD/q7JRW+ldhnU+5w5OTIivlg
t92/+wGaQBHetXaNLoo+/cyDlxbkNe64K8Ci01fKn87JYD7iWyyd4IXhFfTTgfU5yFpXgKjMBjmV
u1GfDLPmS6t+9qXqFaUFjsfQVcp56Xz0jkfMQdUB/FX+PVSmHON1LHg5BMXBHIZPbZTJ2SyhOE6w
LMAHYmGVu+9JgoLm5adX2h36panRo12nl5MMrk3n+5wJdKa9jXm+u8VjF8wOivUFIcnXIzw8eiZn
cu0H21x702raw1j1Xni650m1ugZ0ePvvLB4vui+YcekJwDvXpYTz2LPnBTLOQaunCQBRmDSdzUvc
7OFiETBWLBXMvdWdnCq0h6Wv6k142X3iThtiYC+nL6cIqRjNxqw8qP986gNQ4MCQNwMzizhWTx1N
v4oErDNHB8GnJ0OutQFASZimsrmNx6mO+S1KwIoxCNiOGM7D8FUIO25mFKnUBKQ7GUIoaYqN/ZdX
mqX5NyHWoP4Tk8przQ633/MRyX7IB4XnbsDNhIcC4ntkBI3YpD6JztUlTTzIPVjILnAKBhUQ9y49
uxMaGb/hG12Xj23P6oSpUsX8rvGpZsLHgIqtG8swIRiTV7FYTlmwH1DrEuZsPzoQ1D49lv/CQL0o
5szeM1TsfA2G8+nzcAlelmoJ1s8XndYB0/U/w35WIW3J5qpijMw3IDc43uyLqDtCID/wkrdPrbZy
60d+RMZ8p1znRNxDF4wgC/mS22nqqQ2VA/20HMDCMSf+RRf9iQ3lzRYBcsMb1hc4sYHwt/tuP/Gf
e+B+G7aKQSPbW7kQSsaFyHHL7GNNaDcpA7OLw3DpmxB6PTU4Qb7x8IRMKaFaAVzZjjGxziK+fmg/
dWoNewzxc+iPo58HSY4V2wWjY3VC6NQdMjjYHh8tGeMokMBszEIes2iqJwocnk1h0syXccOlgnJL
2KL4yeOnMK3j8nSBgXqJb6fqxKrkxwqyTe21fShpf4J3WC2NrOsWqiMXvYkHYsgcaGJm2y5Vt2w9
hhGRRJZeWP3VXhdWOzYRJWJhPtPafrvyYQT1irkaF54LMDuM3xphivmOzT+HVITUgm/ywNobr0Rw
HWl/NsRTtfwCJSX8+2Qj9fLVmEUbyUvM0TbsYqZlS2a+Nlgd7Bn0JBhTIRy5zvJTR6IpwUw8hhS+
w9gfmBAJn6tmB8sEA2lbPr4t8XRF+8TL4Ie6O5CenuEkuXjww9+OFN2PAz75HHe9qyOTVo0RGqYA
8m3aCwYsEstSFCI0yvV12hM+CLQ6MAT76XM+KIv0YZ83OLRH6GgKT13MMJU+093eoyeMNN5EUh0E
JpJMRRmDut/RDKABZG7cTW9oTVj+wB/MrPOea8QnAG6BAHGndqQVA9IAHVEGlMdVyP9kYSFuHyYU
zFcG0Vmq8F6oQsoA5gufr+4PLznk3cMZsXihV+hQx46sJ7UE3W65VzP7E3Cdv3a4UJZc4JJeCNM0
Lccwj6e/2wJKVS6s+F4v/UdqUTz0+zPbparmxcEzuHtYHgY8BYE7frwdn8SAcek3GcVPWs6PCW7g
cWpnzB92d0oIBhGjlAXwNcAW+E48MMyNY8IWc5b2K1KNDyXHjnAkDzDlsZcU3DDvUREiIfju/mmL
J+l1M0hFag04PjSFNNCUwCbamd39yPV55MCYBD8fxdp9zrv8WD08PaJakKke/7dXgiQC4jsghesI
hCkfa3U5QlxDN/2dATDyf/oFzz8gUSiWxR/+rDA0aIHPf4BH/F5YtsUf5dv5D3QIXApEgJ93DJgS
fZMZ7m800bjUTBqYmJix7yk1edfdpuA7H1UbX0wPx62/bP912O1PiLSsvj++xcWBXK+fXpgpTccJ
LjbdVv6jP5Qhf9MX3QF60TpOJ3/EqxQwLj9T5Q9PN9K1appICHw04QwG08l4+sVoZkIY4HOaY6wI
XRJ1DJ7cx4agJcDkDSZwoGPw9JkGgHjzUrDH+MzE3xLhToncG9tegkagY6KzQpmIu0s5W77gxWHy
yYVGxt2/eQ2ikgu0EUqabgZlcLx7MT8h3Hz/ZpWTCoPtEeuayAtKNEyQ/4aXORJRxhPwIwmCEhPq
EqwuZXU6IFAWNBfLAe5N5rJ/Cqkk1xlTIyFimiv8oQQA72R4i9/aXjTQQ7MAdhAFrxE6tDe+wchC
HjNk1RI0Jny+YQfBy4Saz5BxAHkBR8AptsuVrDVQ9nl4UEWDjv+/LUUeCc+n/EeCkXdnwBBmbzC4
eFw07U0/7cHVDMrbVrjRUksmmdA/jtn+cfMKJlQP0qx3t7vNEBRT6G9HFcGSvBQQPmA/zI3P+G8D
1o56pJCG4ExoaL+gmBx2EhwbZXfZ0PeotA/N6eyL1jCtTPAItp8JrWI5mMPeCqHwWHh4ozd8xdkC
PTruTFUMG3dzMX4xdaA9CG/LNxoGDt5ffwXIB/EgzZ6UkNjVc1l8TuS/FFCcc1xamDK8DwS2UBKB
fbnIOe03h2vLlWyJKQf0d8VEOJb8T1Ilk7Uc0GCelGTgc683CYmzvUmbassgNXU8MZUNoj+Adbba
AcKcC9OIQVOqYrQK8w3lz5XMjWE60VV/7L3Tm0NDvxQD7ARgwFH5cypcXW45o8GPAZYEwNJEG6UI
3j0mzn0FO7SA0lb0a3ruX/ZQz+7eJW1Acn5mEX32qE2AEbnvoWaL4WCDYAGSO+f7tj8H2mR4epuj
Y2ORJ2+pdrGeUDsxXF2yijr3qX+SfmhlVmHDNXRxeDucAF+P2cZoAy+dLOD0GggbMD1weZK2LhQw
z0ByuRUgUuY4LA1wpAv4G+mwmLvxOuUp59Tk8PEBR8wupdT/ev23OrxCwaJA4P0+dmKA9QXNlUrn
3RkPm3q7Y7fuupTjBran3SfGikckwmp0ic9utq121Af961EJW7hEworqwbv9qS7UtKGGiCeF1t6l
4y0l7eQoHiHwJmO8oND+7X9UwXXMWBpmJeXXskkf1uggbSdsMDbeP+O09ZgxHWxvjG8JNsKU+pfC
co1k93K62E/nrPGDyW5uP8BLlLCwzvin1nzfEr556WJX852jjHZhNZEidNVas4/IuffRCvgjglKW
DhNNqw9+HPtioEYjrT9jk8G6im5QQVzqVa51wT7HwwO02uhDhcAia9EjMntazGhRSWZwuJxyJsbU
trR4m2YjBtUPWkgRqwFD1vQaF/4VBuDXfGCVg/b1ulK23YIbFj/gLdnfNLG8RU22fhvEMzjvTjYt
rEFl25BZwo9wJAoGOmHM+nge6IQRLrwPrVP3qelRffik4JvODfzyimXbF47z/udPDvUpT24OLFtA
VW7EybH4485Qyda++BLWTKcLHq5GC+Q2f4Z4FHsIrRFNoJlAjZEHUgL2jbbhur3h6CFFE0M0OZo1
FPM8xpdLvHETPqH3K/HYGO8RYgbEzmnPCBLNsMdOShcngD9wX5rfL0AFBRVQA0c9RTiEKZSjM8HJ
wVgCgRL9lYxWQ7BEwRl5V/+uo/zfZwn7FCkFZEKPN93BKlgx7sMGjofQHflP5z/lCEftduoccWp8
dImsqe9SxoEPc4oh0pZq36z41GMfuUty24vuJRGD94bfWu4V+IieYjx0OfjoA+J+my3Xv301vzEU
e+8cvBOFd2R9owmqNYgS/Z7g2kLc/rXpa8ZQfEQkEifEts5l9wqGPHGCkQ3ksNrNvxmUAYoh/I11
hNIkS56wdNkXZu1dIgRmSlqf0iEK/PgyXa72hBhahLjZcJ5AE7B5S8AUZndHXH+tvrkemCxNCq/+
cKRy1bp1ty5BVoarzKZKzYPHeuxhhgDWUGhQoZfE36474xVIi491sy4kNhN9vsaZHHLf1eKSItey
iu54gnEN9GNMBQCx3NUnJX3szm7pZIdb2GKOkbtYs6J8LmNk0cHoUMbPFDKaw0yjz7loLODGCJW0
Bn7q3r2Kv54RyhfioBDVCvpLa0w2Eiqm3KjsybIXoDJLn6ubUieHR8vsn85WWzPBgpn9sihUBi7e
7L7swBxh6A7J+g8VKAhdvetcrEGWd3KBO0sl2ehtE2ABt42cBYILvw6X6xsNTB/Juvg/rIAhHBZH
uBn3vro44/e0yLMO9XSNFUkEywi8AM7kU3sueXNWu79FV+drqS7vedU5OSlnPF8EhvhnPILr6gE9
hyc7b7QK+zxAkYWMEjjXL1afjI7M0wFFwZX8Tm1aLd8WT5w1+GK+IMDnhPOu0TVqxnvZpzuAG8KT
x43uYzyBIQbcW/0CII/T4LDavcynez60GtAVpG5lvoavsC6mMHYlCyZA63AWd05HtCIwSuZfEsKr
fNGlKvzscQoWNxC5T2fzqT3+ymraJiS2U35CeIfxyBW1pvFdTRApgmyg5OcEPr1TQHMyNm86vIxz
8PhT7LfRw2XQePpC55lyJXz0H5YBp9uPi+CHUrqMqVnhFV7DIpShMIscxY9A9p5xrQkczeAWc0im
8CYXuDJauGpts215Giwlb8B9N/Bq6gl1S/oHgEeYwVd4JEBb1ivltBBQOLHdM4z6GR7rtVVub4tJ
CBOfixYXd3BIppco27AcV4Om6NUD3g2pOdMZC507BWl420vEPFIPR+0BjiGsDOJ2pkygzQyc7+ej
+ha2AIYc5N8ZWwrNOJ2VCisUEMYpwyH2CSoWtK3T/0D20KY7zX0+tv7at9Q0l4QumW9mP+Yqc6AJ
0z6BEYusjw/Pfu/8te7EhBjabvAoN4vf9LvpvM5HizAbbdi/0FI4pAchR+ToyImG4Zl/P2QRLFDJ
Q9AOpv1dAYuKARj/Aacj1O9Mgvm68X0ts8KRu2MQVZDXOcRmk3r+zCUJrxT5XrfhZmIqRiPRN2yH
0r9FdNmP6Iu30NUVkyIEhuS6pT7dT8LmIG6g/pV742HIxwbuvV1zauTLiN4DxFo89n9zu83ldAWW
YATPG9/f/4Y+Zv0e8rTw7T6Sxx57XJdOMk+4z5Vgcugg4QCDOwMfrU/ycjgu9PNyiVYdsUAXUBdQ
wkWUP6YCXpdvS0RZMMvOJm+32agtP7kY8oHjQoOhsX6tPkxq+H+A7wiknlpP1INLkQj2zVOWLJh3
Olhz8zxXnylzn9J7anL/2anYblGDHjGZQB2EIYFBG20vOzOkpR5G4xOYVstsSnS6Ay+l6G0hMtzx
NgxftrTcHX4qbDs+FjcwdRFRe1Kc41EjY89TJ3X8Y/IsEvAEOY4mgDvCJ/0CKHJHw/pYKqcHlQxg
5R1bS4s2rwA0O5vUK8wBRELBuOm/eJBCbyl0/IedcvOO21PF0DbXLib8MJObeQ1ZGtQdPwXmEnHu
Mu3eZhxmA5xDLuHAe5++mkTy5M0hk93CxGLvUSJzst7/uEMGR/pM2q7RJngBno591g+knOcfMOpo
wyLkFxTNbFeesj9wEayZ3qss+B0YCGyueJO+4mECaYI+tYMg1XNiOHqYPSAhhL3s9wNbQARM3Cub
olRBNiUHgvcy6eib9I6ZphSSW4olkicDWbCXYiKzxFDlZ0gpcvrbPRVWLPDg4T3+fhZEuVdfjBGe
iEQd3T7vA8gA1hRSXh51xGSZ1Cqe6nff/AkmY9HoGQF0s1uacOAwUTo8AZx3itMeMm6k7qCAcw0x
U4KGjE0z5I09nFvY+sX2ZjCUXormjxkiDmoHS6IJYMN3Dux0tDRS9HK7uQQ2D6EouOFcD78ygs1z
+KhEYuEcFMJ/4Qz9WLhmycYFnjRK45UIhl79PR3wZlSDZxc0hBGyNWbc+zMIkz3cw0H6Q+AvLSZJ
bQHHWjLNTRd+McUOzji5YZSEhA4sVV0N+2PX+Ph385EM0EIj8nCH1nCXG1Ikm4AZeIeMwFo2w12G
oR/gQ9sDtOBW5s0Gw0Txs4M8EEn+06scWv/Ce27PPbWJauAW3qhcYODYBS019+T3JGPvIoKniYd8
J26GyZkbuDe2+1BS/fwHgQISeuzKeXkjVBjdZSVvst4pxhY45gkn8Cq9cZVAXUnGA3yU0f/67GJv
R53HNNh4a3Vc+Sjn9CENQaddCeLMA1SZusC4hTwZDJxL++VcNcaurrwZ6w+v8vD2x9qZehNtLPUH
qi8Y5S3Wu4yXPGk1Pn13stkekBQk+YF+dSOkDOxDDFInG/hmnAy4FyCPIKVqBq3a+1fXY0H9pDO7
blVMxRRj36FvZ8iZIAxP7yEF6F7cCN6Xiups3pGfngY4lVUBQbNIRBCSu9icOKgCTFzg7BqaE6bW
FtRtn8QCC0kvtSEnY9zGzeq6vUecpsww7Q6XaBJTOXQbUzIYbW17jzcxYF7lcCK0ALEtY8Lb/BHi
C88Lrw2a3ZNAKPowVfQe14ulQwdq8/Mxu+L8okM4EKOFGq/5zhXOtFPJXXsjA1LATB/7bELwPlgX
walnZKw4E1RgGAtBPXutbvOLWTOmbkz81OwqFmzG1jpjyUsISccpTkgaJ9sWgKBGKkHpcYB0cCrD
SssPH7NP4sD4iS9ELKZ9UlyMQZ79GgvNoYdhwkxEO/hZq1t2fpuOYfFiSAMDoGfS9qdBr32oZrSy
Z1dazY5Y/Rsjl+uOXA9pSeWeM7WmagPjpa9luxB8T4OPJQoklbGTre8OmZIQA+otyRExODVFbtB6
1MvrYVz6oKUcBTgeH/hDwYzG2sQ/U7blNMcKKaQvsHRICQSTmOK8WRNfuSv9xrkYVye3tIl9DS4G
OnNGAG34Dt9piQkePubX9SNGFHx1hYiml28t4c6IDBFLsnX3N4oncQZHpU6wKoR8yIUKgxNloVfF
dfSFLfoM6lX1p1AYPnz0du8QVBuN90Y04diQO8AnY3K8HewJB1rl1jskiuNIVWbCnDlx6+0paUCh
4LC8KXtyH6a+oH+Ts3V2621t99Nz1Jo2tFb7evxabSjEjXNnMpeBbVLe6lABVmpAqBwMj8aiKnFp
7T8n+nRm/6/4jKcQyy0omS0h9cB5AbzevZpzDj6GRc4IDwXwtYdfRZDdOe8y7vlihjABagOScF9O
L/7g8NiB5zBVcdQfoFDDEeUWAYHe/CqjJrknUKJ4+L1KA+QOV8o31BUlGR2q1XCDE+Gx1US/SZAg
VEgBGgPDEi//Gy6qeAJ3wOk1Bw+SkUB5wXi5rrlaB/O+4We3K26ejg0VCaxgUeplW3ItQ94Hlkop
CAiTOwotjibjbjKU2bz0G9sOWtJO9Zmz4wwSMhnTxADhFmKCO5ZHL0CLQfzZFBg3vfd4rPRI2XcP
MQI0MWwPsEddIOHwvAH4/p0u2BP0mtAv25YHvyWV1u/Ju605mrcOWA1zBKiS/APIFcNcZCz+KFRs
2OG4OTG8gPaE05qjJN/4GbKye6XfOcTRto/lZXLLad97I4HK0h/WGCtxSfdBwenoveqti8R0OKOr
RNYgZWABWGIsvu2iltKPnlrw5VUCOmCPL39ssu90rS4A+CXRajaMiOEI3xtCVWAfXt9zUZt/9ify
twczWFfQwB9mD3v1Tit4L6KJw9VzlqbXEPepG+4blF7U8MxE4P7S6o1QhM9bIDUQyXYazIZ7CWk4
1oyD2Yn+DKEdN8+cDEgfK+Df7KbZwcANgtd0tlkk30Oy+M7tn2mDBC8JEGrRnuvoiGAhsdvWkOhm
s3WzIovTC0jDs8FDdxwYa5tJ6YKdqttn8n9ItgJLnl2nKywYg/tsfV7PyKjlt72npyO135chwel4
xWIaIcy8+senvmeAPkdFC+CJL/Cb1XQ9+E09dHJ7A3l5jPRpTbKDZiiMVlOwhIW170Pm6eNXlvWe
s0g1C5mXRQtOJzX1+EOSEyAocRv5CTqqd4uNNPYyG/dQM5a2Rpsa3xnWiaLLsyVMm3cGR1Yea5Sm
hmU14dJKqV/p6OnsTnG5Px5xVMj2UjJw57BracFIzCswwgJPLhErMldY4HJC1jfx20BJj2mqBBVO
lWSbYiu0Pn7XHpU2PTV2jPM1Pw6jJzrX+doryd7AdDQApCYi+zxDjkYWGtLQNZ0xclGe4vFmoM/F
Eo4W6jNFFQG9IWTKgtJp7p3/PGJvf4yk+s/HuMD2vCCI+gdvwFCCsG6mJTDm7FzM0Y+wEbBU9cEu
R3A1UkMM5mlr/hYEDvawpqUwV5hthYWzfERaSHQWiPuCh5wy5LhMETJb/FaFVDlkHpg30TehasFP
AEuWRph/8X+dT9K3abEZ42yrTEVuAIbHjNzHOJbPCoxy7ot/g0jum4FKHcmgrUVPgMiDjoMZz4wS
gLiisb5F5Kjzc04xjIVrOXV4K/Se/UQesfiPH+0SU2tMQV3LGGNp7/h7Lj6tmVNKfmqMYBgJKCBZ
2LzMSgASkDLGvvgFzu5v54HXdofrYfXQf1DsZtfzqiwdEadUq0VqDuEViI1yWZy/vtMh9fiK8e4b
AKBv1QZj8ynNx4WjQjhhCcBzocW4r1vEa9m6sMR2dWTK+MXpRjkK55mH7QXmjD7pfLQIJMpmc3oF
9nQVqLPayEgxb9YVwAtCQrRSFaT39s1IwahBCGSKjIo2iQFi1evhJsv7efXOj8Io6ujjYc7yAOgO
MTt6kJb3wiS+0SaSy+y1osQaiElzZ/n8JjPpkgpMXLIfiuU3GCWoPj3Jg7J4QdPDR89n+YD2Dn+b
U42u75/0oXf3hokz7FsdUhbIsJ0OH3NPfRke/SUc7CkLn55ZIaZ1LthKeOxeCwQAr/l4yzRo1qTs
B4aCcwHlUzd3ZDPkpgmri1EufqyeKf5oYjcHvuO+yoHf8WAaMhPFPQKD3cLJMx+JznPRZrPnfrD4
5rrqjmm40Ce95BXmNVqo4Wp0ZcTk5bhczG4zPvsG8gdrY4IkBkO6v3x6i7qpxgU47NVov8uqLtbl
VBvtz+qUPxoIEl+0fBGOvyF1n4M1GCZrUwdEEvLac4FhsXazOmOMcHTKg8ZndDZCiA5B+kvHxH03
bRh8gGUv8FpH9jubFEvVHULVXBfzV7P0iYane2XsrGka0qupr2nDs1vgFCdW9LLe8DxHe+O/0XuT
INbxpXei01DKRsJ5rs7JIuHXxO5YtmM++srP5hIPTGJkuYST7ZznobIHukrw9flQzzbLP+05nP79
R9J5NTmqLEH4FylC3ry2AYSTEAIhXhRoGOS916/fr2fjRNy7e86MDN1dXZWVmbW2JjRFvYl9YCgW
jwotmuzTINiMkaWAyvf0Fhd1eqTojvMXm0Z0MGGiU8fOfqEV2fn14bM13MK7wwavN9+iQd7xEO5A
wapGtGDaCXMud+HUQi1Sl22ZB6olUibDIvJwOlhQEpI9L9g5gQpqDmUwpYF1iqY3YQEQWbhJTe9D
nGeYwk6Y+xIILx72zgRvouvThFOCGPeqF2R9e4QBKr6jcKVEa/kkzSYWw+LhD+wklvVcV+St4ByH
X54IyxotjciWpbyOpi0e0A0zCQR437N64cXErA7zsHnqGJHJTkMf+Z7y7UHEJ38yPAGzdX5Z/fty
0mRWnHgtnJ62Jz2wJZYB6S4r75knvB8thkPbPElBq+YtfqHlS3b6cPL9qIEc6BMWvGL843fFTIjh
EGYC+RkbgX283MkJH9NjXetjG2Bm9ovvwa+YbvSQxVWT1oTifnrL+dsUEHo5BXvc1nmXPSoBzP0n
g5sYm3fdWvwI/3Gy0xO0pM35EFfEJSu0k+R4vOPbmYjxbSt+J/cZGAwcN+/3p6Nte7pxJ5MNfnRs
kEkfBEB9tuxTzGqijcuTPPx2cbED8oRmkmP1kzQ8HPX1kcmD8SloF7XZc7pGacpwH2O2dWrZBywD
8BFfWVe4Qh3VOA2PDH7l87F3NsFb1HDitN7mS07I09ss4PQJGTW6Xxxsgfct1YUPhEMvXmRLhK7e
iL/XmMwmICjh74t5Bt4YtwJjb7xosOihREfGjys+RQ1cuXV/2AH55brb3/BY/NC4uk8+DRdrgb59
bqrjlAZ3c8D2M/3xASs7hj7JJUlrmCC/EESn9ahRh6GBdd0OExaMjBF/6CnsEvTzzPuxWIUnlpbe
srec7tlginoCBrXFbvsOYZts1XBYk09B627cNoq+H3R+TNoZf99gcKIOCtxXLNdKCGvh9mbM+rCP
nj27ap807DWEdfwRa1EBxjhOQi8Gb0iWwp5e7J1mIwws6DoIX9hPC3/nd3fWGKoxb9iCPMpzlmOc
pCbwMr3XU/fHzHTn7mRWLRI/ApI+9SQedRdN532j6wlKzyP6z/xT8CRBjNHWcai7BWhAX9X1cpGa
L8gAQILTTeXsQw7VLVjHHDdmVLzajFcC455O27/tu7UB+jviP4/XVJofmDEjryAE+P/16BFhV8+b
UGOEA0hPalsuW2povWdoyqE5y+l5R4LHEZz8/i78n/XSJlRynScXm/Z8shHLHH6PKRiN/1oPBxwG
SWLj0P/lA3994C/SEGgx+b0WYJvwl9dg31HUO9aJMtWUVAjdEaqeXFaX98aHYdpwpuC4vM2ayKZR
oxKtL1hEoZJki+1LEiBOPZZo9YvsGYoTI7f4gfpLd7wGCdAS/8Z3B3fSFo5SJzSaz3HbcCcwsu7W
9KcW9+76WSJH6qPB/j7loKnIpfZw0DZFDXcmeXmjKaNV3qOaw70K8hiq7PAi4FsSgfpq8vaGQFlf
lV/wg1xeBBlcG7SCaqRD64z/+1rZaLQh4RJ54ynyM294wDKyXpE2U6ccCtJpkPn0QBXKd7lLpkAj
6GZP8vAe4RqI4eV4Ud3OsvU4wAwt8wi6WVZeaAGXZ6WyYOUtwZfD1ahSXtYTAS75mKx+ZIqrHwGf
oI9hI5bUmP+UJfOkIu8z8SKIcUdRRQhTyvJluDVHWZU42Eo06zee+dNBmtWQJRWaTUvYS+tglQDQ
OPs9dJ5zJeEYc/cedK3aOJk0LZbtOlqeWzRA5YGmp/cAaLyrNRLkHrXHHqsT+PMHBY1q9YMBdlPf
Vv5GnX8pZbqQydNgT3abf8KHPfCQXVG7prgaXjDWYiMGo6e/QOOZwe8aEH2s/O6rxVmayg/0VWAy
lL0kTeOUXN0B8K6YKvLmS9EYrdYBcysQQsEWgoHeViszT5lBv3BHDuTrScRHegi3Ov6as73KXKci
/aI23NJVi8HeTMGHt+Nb/M1jWTK/7WDF299qAekRN1L0nRxTNPbGJIcaC18M8fy6nR1eL9Y6x9cH
Tzwuyck+oI5y+05xDpOz61CGYNuFm82a5QAZGpe0FJV5s9WMlSLM4NQhdNFBWy07hQtPaXFWcd0x
BsZk+eOYNYyfSYJNCzbOLGeEG4k4YDsEZs/SYeIRVfffikec7jPmGRC0njbYZMy22GPmIaPIodl2
i+M4ciKvfROe44T4+VCRRmRhYx3GzOUBcqtkGR3Nxz+6fADswgWhsMCMWZ+QyAjtxs0ZL9rsiciJ
pct0GlxJ5g15nHyG8dmuHrOFjjCykfxQ1BpGjotB3lnIpuB5oekT6EYWM9fhP78cmjN06qt7Eg9U
bcpz6nsH3Gjq4nK16yJuCle7YXMjCmaMybWOusyFXdT1Q1S8+PmvVBuoKCqBnzyqymqPuXr/PVmg
MjSl+Eqx73naPPict+N6tqs2mkVRHUat3zqrzC9D2KFALSNOZ+lhc2lsMZskV5otbFxVknvwGrnv
oljj1I1kEjsa2nGns3M86nnoFrDJ6nRgMWyBmFpG1Z5H5hh5HgoqtgPogbjayTNyb52yxi8O5yvZ
XQjdkNq/6rn75OlcSnorL56Q62qt/Vk39v26FUoe0/43ojyXGiYFVf5DzDq2P8g7uY1VUYGRmeS0
2bWmZb7y5SwAFfAlZyvHrZ2KnfZZ09EHNmDcYjZ33ahitGd8lkj5kGeEMEYTjkfdg0yFH3Uc+mIv
Jt8l6dDe++FT9IWERJggI7fHjdDXb63xXfN12BeauU2QDgaYyeAyJvgkMRMrV1bsNkXI3EeG9nz7
qnimfD3fn403+Nhxv1Z+z9ZuVUXpu0GyOuAYxLLrJMVlIQrkdjvVFEnIXD4Z084wR/ZVJvGZA4yh
+h3vBWtx14x7Ujxm+vjqbrsJu/hbzcNWGs67LTlvaCYRuezg4CMqWRfhbhwmj/Fxwk6Oq5XFVkHZ
sGdU1ayW7/kS2wveQVfQlNCl6CeSEDr7Vjn42zP0mYIogtdYDYYVD8t1z9hTzf1aMKtFrJ1LiFhr
eAJygQwzms3PReci9RdjDJwPwvAz5IOCjDBHA5vyqDV/eBwhQClFExKoQSdfnmlyGLF+VnKehOYw
YYT+lW+cyRipxdO+EIUQltZnjKfIWb4jw7Shz01eqrmyXwr15Ymfb1ohRYR091FF86s62kyA3ScV
TQ+Mt/httNkrgglYjLkJME3dKUJz3buhR/ldf6R7u6nLNER3ue8ixdqM5+fQvGKR1PvizZZ6ibJ/
lU+4SP9DxlG3koQYVxQxWL3gGW9F7LDln8nT3vXsA+ETRe5WD5hzuuNOAClbo4rGnAmjpSYa8M5J
tn67swpPM5z0TNA2V4gRJGpmYTX55PUlHWZC59Y+oZ8wpwSPV/F+BhWLy1IRq4550uS4db48yoFE
ZqVCADL4nhwbJJsg+kyr/2pOAZrZGP5bCcJFL3hXNRiBzo1oXzzmQ7E83tfetKTvs24UJKKYP3yz
e0HajmJGn8B88QEDi6LVWGrX5eO5R81+2IwLZvrW2BBUwWONehRphVH2D4/c7GMmuLgFhoqI5+6B
8/Eq84UMZIR8GyLEXvL945WCa1w5TRB40Uegb0UrRCMEG9PNxOKKiOIe4uqFa8+Za+gxi4jBVYf5
DbIyD2mtny8Gl8W40TMhlbxSnU6O4tsyAodRunARGetcehUPjBbZx3BuDRGJQ3ZCtv+XPZRccvgc
hdxhDai23Dxz1rx+javoRH7Cs792ufdQ7GrzWbmU2FlJi2ydAZu7ES/Nzyw5stHuEVZckHWml0JC
ZSKmuRfkva3KZh9447aVCZfu1Y1NkOqbFQW7fPNyFTHb3Bw4IhOOb25KKYrTMkNTVPRyKslrMYQX
OipTxEYmeFyQT9DyfEGlmfWPzmkJ0IOC/oHbHuYIGZPp7CP+6M7trJk+1yG3GcwxFn52xrdDVn+u
xIPEUTUbMjZWdzFtHVit7eHpNPz7RDBdn2frjL3RWTf78BYZS6R5n/JIbi8+PB38tD4/+CHfGda6
KRuN5WTcFpqJfi7XR0KQbTPaWZxBCLqCzfSJw5q7EJs2MRU+GHcbLupuuHtKyEbcOVxznA0A4iOk
A1owSeyQ15mhLlxKvdoQ6P7RA3usMMUFp3wZZdkZDjssgOfQuYBhEs9ogWoDerfmIGSXJb/TwB+E
43kRFSOXmcQ42gcly8EmJAg9HzzIl1fyDhfv5lRmFgNDyoUHIQB0wgxojZpNx4kYhMP+4md7wONp
6gWfFCMpcWOQH4iDqQIHTMbgixYa87kaJvzCNFcJmGnxPir0kqQcvo8XXkfMxje1oqVkbs8dFZTY
NPlLA/4durqPdVszQtCHapB2r5p2BVYQ3E1bZn7py8/Mf16FfxpK6RqIF8cVEUWkLWw9xr2KquIs
y3pPlHgOx65kij1slm9efCjZxyZeav/nNf6xsYi5e7+dCfDAd6LttxQaSvF4O+mLpD4lsksOt+au
s/fVTfEZMQ/19RixuN31ZzcwfTKoh5zPMEQV27CbNX1uRnNT03TjUsIJQbz1qwWcrwdu6O5J3taa
RAxPDXkW3A1h0yLeMhUb+ncWcqFLR10ch0gV+p8fgshXEsxWpE9H927HRH9y6x98nGGNcFYoGUwk
S58NUsEUpLhR4ukv9hyc1SwFYvR6DHMjHzapaXXMcZ0Ycnfx0daEubOA2kiN7V4eeOyAAEB0nNLs
ccPWVczJLwjsPF86OEa/gsmugmyLManB6KnmgXgzgO2eyO5XB9/p1ihtCUwcSjCjNDrUBVPu0waT
pm/6f90ZeKDItMvo4WR7BrkIVFu2OmH3RJ9lepp5Zd0GsKK4t4ZWTQ4tC3AKQsyR1/hiVQaqPzK/
vSt6lCiA5nSYMOijFnrynO/Yk9NQAGa3vS/D0SBkQ1Xcy5SawzyF3dMqodXKb3xV9wyVlUtIMf7q
5PQ3b72S8UEdfsjok4T7WCOyJe0tGoGLredneCUJpaEsXPK9JITp5vukvvjYDlii7XYItXWD0+Lp
p61AQE9q/Bmh1B6wC/Ad8meM2gM6Fj9X/d2rjc/c3vm4PZqxUXw/JLo71BZkHSsenOkNMfJbciM4
paH68QFJhl8jjEaXcSMgX+PiAf1NrrKYayw/Q5t4gzcSf+7pSX9IHqKhqdsz6veG7V/TyxTGb0SE
C+1BPnupw2DY6cC+4Vx8Yi5cHR/IGk8kktCIqxtVVbXQW6qk3U5SsuATj1bDZrAodJV5dEYow4Zi
AJbmAfaxsD2r60/aNn0VujAnYY02ADBWHnhr/4ozGtZ++CZSqBkTcoaI4Qm0EZi4ARxu9X25ABYE
foYY8BrAcjpp3PFkO/IeHf4lpShDbfKWyi16O2lEEhO/cwpCvCspak46UzloSTv5DkdfP9+OX7rH
rsjSHlO4BRB4FoCDUDo2RYD9UZbdNDjI1d98dZADCbCFdcD1krZIC5gwnvLRGKlAw4utZZjmwWjn
jKZbi6I1UB4sPTb1PuNH6Ujy6v21zC4FHZOlYcWMmLYxofHfhI3xxovAqN0/Ij8++UjwnwH9nYiV
oKE7RNcqUoTItFCyVfjQnXdc7zPir8X27/jWdFkPll3Ae5A3IzTDhG7KkcOozDyTjlLUhpVDBwux
MVmemXPxkh4WTSJrkjGdvDueWQATcBpp0ZaUPpS2ck/DpMRfH3Eg4tiXbEBfYog1S3hzISfCacnN
7JnlhXFhKJ4SYEtwceZbWIz86MroNqvqpv6tHsuVomb5q5nj+Bi5jaOCTPVxXsvqLOOjDqkw3mEi
SQqO0kNxw7riZZTChzcjd6EmIz80A+i8nkrPPAocqpitSloR900KFD9mAwhNcOf3DMiq2ssq8qBF
G65ihlxMr4f9PGPZ6LkdrMTFERODF4FswZybqDyZ4J/o2f5DwD6G4f0minDxE4YcBEG9SeNsLUwJ
oR0OWRpgtNa8iWU9AeCbgnUHoOIyLavViDrymXQuOCLlFdkQH6LmeeUxUVFHZAFykPNwhHP4Eisi
SOGsDmvkZtnJIccbmCJ+fRDuVcZm1RdL1721pfuMkm/6wqej+OZN4SBoufTJgEwaVzGWS3h3SGy0
LxF0jmi+dm1C3N23csgaSOKW4J95TdB0LRUsr9dIxu0l13VrToNtS0m7T5y4lUh86SnZbLx7Fz72
jja3yeIHuzK1oCnNE37NYt42jmqqjIg8JS/huInUs17yo+0ntWnYVFBBqHr33KoxRehmOONO1ySy
BkiKGEc/UGXDtBpQ3ZWkmb9RxCplQT6w7qNRYCJszECHv4wX6Q2c+wP6zGzDAADUCC95+pjf5Stf
t2Hs8A4faHmUNoLS078pfS7YSES/K2Fv3ZMutsCQjEiSjtjsYJlM/UpGYubfUOqr6PiTklDzLwYl
vVhQA+hGjKG+T4r53KY5rpmQ1uez4ypOyvPwSkCxiJjlpbx3+6cv5iHFKIH0ooSmgOdN6ARruQ3D
4sqljM85qziJn9TLAHHbBG9b+r/SMfiG33C1PR4PNK0L3koXC8/heNK5B6FJcRgW+z8PxodQ8ZqB
WYuwotfiBTTQR6PRjo7rNLcaJ8GUljwgKgUGMVwBGUZAgFeLWSvYevPT+Qjw1x7B61N5szKHoSO4
/g+e97eCJu2k380uKj9RSsd3mOcGdgXW1AORNmKS+NrcibtL9zIuwkdTFHsOhaGOfbzBmIY5AzPh
SoClOXFctDQ5G/dUNkPIoa/Uv1vtVNvfvdyQlwoYjFeepGxyXg5Am+gziC3QIwhERClTglH30fFy
53gIx1KZWJs9zSQXiDYeNt5bZ9+318PHEWoAPAK5tiMuo4R1fkwl4T4qW2celq6wfkKdAFLWSFxU
Z3h+hH77R/PkKZ/Yt3O7Hfv2/KM+Sl+gQ4EnGPTe81AyOCX7oorZuMXF+PjY2r7xjdqZ739dv26E
ceplPbjVe65OLpbry3EbRil+jTTQxeKiTA24WpO90lGYDCZ0c33Uef62aoAhcC7mpjQUmIE09AGl
qeRjWD7j4NHmCR+wB7BFxkAIEORD2F/Uo9e6TC4x2XZVJ61g1RKsfohM4fxYhJqPTqkGGCIXGT1u
RVH6sGbh+w8NYI78VYSbJ6ktKSVXAaRYQ5vw8m7HAic3gsOvtQk/skMDmmGrXIpdmqXq/BTch2wi
SEXcp3h6GOrGZlYyXx09mWPKCe/8E0UfgxdSjmCvjGsZewzIGYZTQF+Q9gEkGAvlZjLitc5D6Ozf
DNhx4Az8lrlzg/xW1A+KPoF7fAKD5/2dA+sHTwthXHBJ/FAJMOAInR2KN11nBIG/XxjSEhI7MB44
DRuu0cUqeCrm7xlvw4+NYjr0gOxic6bodHpe1yQItatODx/szcvOEKeNYJMCiO+zvn6Byj+C8qRB
p5ki2ra7h2EbyHTZeQwfMKKRkiw5m3/QwneC+mWlsLOhcODKOrMUPFiEnr99LMW4g6Lv2KQHHeaW
mIA8wL2M73efEvvhxUIDo+0wqU3ogW/1QtG23kRYAtID3Vq7/CLb6D7FAzSavuT5EeJVQPZDP/fN
bDnGYwnaso8wX49ZNyS8PfOANmHXrFFT1tM2rD8e45t/VHZnPMgTxlYrfpGt0D6Ta2QYpzRD7IKV
8Vdt8Oqy3bqi7DqosOeG8zvDEWfblKWwr6ROmfnDOvXBqICyCsyt5o2uuL75jdMBpJeLG4iKUdGQ
mK5MYaNFcP49gg8T8reBQVAWEmTxebJQZ1QVzsjUWnhoTs6yAnmIT0TewS8z+G5AlEDLW4dy4lzw
RoMUZKhFFGlal+GahpD9BZl8ciIUh+dFgSHC4jBPwm9NF2vn9JTdk3DDb4CUtAOAjPsZWewrNjiy
gQrM5kS5AEZAAEpXaQaZb/EhJ3xIB6DFYMJVEheu7v58pb3xfwTjribciMJfxMAXK+3razqXTQEy
bhCHtG10LT3FpVhRTPIfnlFR6NV0zoF8G7AIxyo3hAS6gMC5yNrCxqHsaSQ6qzE0ryl3FXAghxyq
1m5Bxb+9W8+vLroMmccXbfx1m6PZz2v+M6aupHYsTuPwZXJwl122U6QCcdJLa4i8f27+bMC/FJ8R
Zgjj3UuMewHVCl6SxJamYOJ9ceYNzjWtw2uETQGKYsFDBpTj2oOwYYf1pyBq+7MVHCMxI4S03LlZ
jTuQcky8Z60sAIAqckooAJk6YHZIzijJckhXeAIy6RRObIKol53SpwoWbm6mCGYBU7/Zndsp+i3y
W0kG3MkyCAO8TldfHNPkYGQ0eQh+j2VBpQt4CxBGiPxSD1G/E25xfQKyLh4d3ZI0P1wF4uNF3OUR
7S7YUC0ry3lJ7mdHUuxsiJH1pizaVvgaATlWAPtJRZXCnYBNJbXtY6PBzD3cSsqyT/erHWC7GKMY
ZYN4mPLLfYBpJ1soScJWdRZF0vzrqPxhTxCBRESbhYAKs4ZPwcenJuQktXQCIvMRFyr31wgCsIel
doB8xmOpH3C+xHYlgEr74Lq3nQRNBX+8PdjnKMZDah8uHs8U4KYr8oDURqTmsJLPBQNiIkyLlOAJ
F68xT73W9Ep0MxweHDUo7iOnx23t0CYi8LUvhKXquNOgHpHXucK9ing2wv3DGubg5olLzkUgTPnW
IxIDDq/bkWEPqwDJZR5vRvEJrDl6zNjyBRukAFncCjaQbnoc4Ij6gDXsiAAbLoY26gGURwQO8jvt
0qHWeY/Pa5v6Gun9CksFm7ipoH6/0O0Yil5Z49exVmPMZNbgHAAQPVUOD5WsIGK+GQQxOp75jpSE
3qAw3renfLpz8pzMIchXzmh0iYiq7RSrdgsCxCmYNsSI/3Ikf6nV3MGC8Y5o8lKE3CM6wWxJYCGY
P+LStR674Ud3vrPLhkF40OTqr6Jh9ZhPa/+vGi6cD26NbsR2P6Dq5yVpKUNfgChFExfW3s/dStt/
efwi9zzYdBGZsRdxq7BkWDoa/h1MB/6H6pGJx0YVwdgOG08Fa9Wy+X7EZA21AXIwhJvnyJpCHiC5
gy1RNvlSA0F7uF8tGeaOjpxGZ8hNjKkyedyAjwb3BkgNJXqfMVT6ckWSfqLE3ti1nbHxWPM+ZxKW
RjPebadAe4ih8NzsAb0cn9HiPDPA8v5piu1WCGoHCRRI9CXg4TMyJvlARu1bGOjSxbIrDNNwkjNz
cmCovtT9Yg6XATs0cbfvxfQa0NYD7Q8YAgFdmkB1JUK1kjrTtlamgNqNHIfaM6NBjcnRjcH1EIQY
nHqZLFv+9EExFeQByeBJU5fYUCppT4+VSVShVRSH8Q3DfFBQ6rL+TeF3qA4LMQcvnZjIDyXWJ4tO
aLGYtPSD6BAMSWTwCMSioov82ot8QK/4wIhdkdch6ZaNYYl2hs5eixnxnHfTMLhRsFFFEuyAdBLM
BNbiHUgXz0G+pEMBUT65tbm6ZUW7bB+9E2dDqKdC7w3L44uWKG0zoiHBAmgXAi+9qtfGfE7DvzUN
Snl1GRcRGbtW8mbyV9ov2BO3+J7VbgQ63wXDNaEHYQWmpIjB+IrPQl6gSbIi8IGKBS/vymovKUlw
FW4Y+GKflau6oFVfAZe73/xB0XpG1UC5ZV9wD5BJI4m5dEcg3KX3jTEkQkBoYddBG7xOKumCRAiX
lgO/GDYqgzC+qajwKSteI2qnv7Y/AbvBJ5IRydCa4R09qqszBVd8o6Gj9zdA3NW82Gr5mkWSnDDU
5MWXH9OjnBf0STRNKiwkNNJCbbodUJQpl3hrsMQK+LKpXCc+2pXqsCvPisRFbg0GB00WqiQZKIVU
9NdN2LrfNqMY1ecmiVJxm/Euj5KnzWtJ96/JZGDtEq0bHzVaa7qtKyOVcuI3aQXPz4nIhLdvHqOb
3IGDKxAiKqgOkRBwitIC/MUQobd2uoV4AXpVPbDitCoCGHFzD1ixI8wmr7jYjWk745QI+w9qEblg
kyd5UK+SM5Afz3LQGO6OMmzzhNVu/plusOPlZmH/0NS4xGab4ZubU4ebmybkr4yrlmSZLygdBsY6
/CTFN92KApDAgHyPJbdNqAEGYyNJsUkQziDFnJT/6D8f3GRAfBNiG9eW66w4oLapZMEwBk6munYA
fpODrX6tBvHqjzLxgNDSr0b9Am7xYTK6lzVhoVgUFAUQuPtFC/k52Ar0nYbH0i96fAVADz4SJ2/t
JIcfosWNZGUZJ3U/+X75TC63LgvQnkQoSHOcA3iwex3K7YT8ow9sjgKf/j4nz6FypT2PYEGxNIjY
G5pT1cMStkNVg7azcq7SpWHMiA82CQe2ZjCgZ0AvmIKbJV5ZFKLdNj7g7HMHKFb6tAzA4k1Oc7wK
2zeZpamDKAN5XFq/LKaCzUGDulAUyFtfsromtNYhd5mE98q6UFxyl3MOr7LtgXd+lnhL3470MC+O
exmB0IB4MLddmvCR4j3Wim8aO39wC5yedti/SJz7GREAW5qwA2fdAJVZnl/w8KyJ/LtWFN1UCdWA
vyjAwdGGkQ8oLw0ZFo43ukyAbGSiB4OIZ5eUF7qPR0jB5GBj4ac3HcLTNBcSENBgyihDiD1RPSTB
4sez3o/Rcjblck30OyM/uMMfe4VIuQ8Wc6wkM9z8BqOaYORJGjOoQ/5ys/aN99zKN2dooB5eRQyU
m3n3KNzu2SGfofFskKFIvaJAAbu2U3wxzOeaHtzWjCyAOZEOYqWvtR7nZ5hU4njnKt7PmzInVyD+
fuyu9j5c9ZLygMrgzdhQ05kpMb3m1CFvBAg0BQsVJTbal6tIwZMh9Z91n5w91ro/AjpxnxMnrhzm
antBm3f4Ay9GWGtRhgKtKqtjUS0ZWtWVK1k1SUYRNHqOid+Y9hws9CV9zpRR+0br5I68Ehylu5Xs
KcID07PNHWHajwiNlYwfMSUfgaBB603V5lW8d+miOT1YZ9A36NvCn+H4RV2mVlLuPj8MpcJ0XnWo
SzDu3izTdOv/EeyC4O3nKIRJgdKal+6YCg0AsVtyKWNnYhSmf4n13jWZ9z3hLz3Y2vhOVfugP8GW
EdKI2HqkzXzU6y8hoanoFYZUS0SRJp0CDPdVycE62gjcgJzW6cwHHwAQuE7oMgEZUCWriIzX2/Vl
Buosy+YEt/QRTN4BYNMNht1Kw4hmJ45qYpm92R2Z6bbWfEqmiAkcHqS1yxfMmaRKHFZiaWp3KntW
zQDs16GFeBU0wA/azKygi2QN96D+rxDnG5xnRP0iYEmaORY9am/Iey2F78S0rfMNhtT4kDAxhIr2
kzI3w4e8jBWQARUw5xojPmC5F5HB7sGuRp0j23fIWwGCbocBRNHWAFysT7FSZ+Db+JPWHuyI7YGO
HxGwhdzIYuIPOwaKoMTQjKHsNFL9Y826qsbQA2nGGyUgmSNEHtFlkQK+4XIe5xfxuVk59kr0UyWm
rL23ByS/q/ED2OkYmuORtF7Qb2AWHJjd9CCFMAWWBgqitLTO1ghgpHGFb825+xoGsEnwmNEIckKw
HRIMghYsSciyBBJm+FK9XwHlmC6swS8qJs6aGluWdDUMAkLHJSVNlqMM+deabyg9OlfPFYDIDa+H
CvSUD7dpMni5exXB20rX6JVuZ+Qsu1lExzx23m/6OwtYyDuFjn2naBwy/Y3ARrGD98KKcGCuYAhq
V/VCPZB1uC17dNk+1UHwIVjmtv7kPW+J8K7umJUk6V1+dF0OfsjFkLNjtgW4iajFMou1XFzksuMD
jdyx0fjox82CJASCXLS/khS2xj/Nr8y3U4LbBtsNUHOcGgJruUH9wTYbiGtTBT34zPzxsWcz0IhZ
8z0Pl/KzA9ijSQIhzWobRU0nBjzX7zHbmwr4y0XjGBtTRCBDqqea8wABa3JgLcwEx/grqrI6s84C
kh/UIv4hsupy4HjMCGU9rBy85e8xX1XKLM2b28Dr30CcN9dAW1fB80dkkZKj93BPyvNgZLGVOFeZ
kXtTVXzB6Se3YiCWXYmmwZDD787vEGmT6QNZ+WJF/OfS4Jf2Pg8b2X+kACoMXY9g5bUQ//aE1SHK
IutBYU205TmDdWEH1zklHfTR8kuMsF+iZv7cmKPv+kKFYfwSG92uz3bcwKZZCUBYs1fyM4SD+CDI
KoC/zSRf0UbJs6t/VwGH3gjoqdlUR6BWQgiEhBm3qaER2ZPqnKER0pQmYTcsjT6CudWy9KKqqp44
tNDZQMV2TzW0nWcSx8AExpMiQ9/eBdPtniUM77glGmUK0SQgBva0Bw+U3eK8cKVeu2RKJJqMuhZp
ypa+QQRk7AHk8K98DHdIGMav7eSLEn+2w7p9RvH8oLqkjJgZ/gm9n7jvuPC1Y2iNJMyYnwxsBA3N
v9bwT9O4kDLufeswnSdD034q8lHPo6+stqg9DdH62xTrOcvBuuMiyvOgrcITSSM4uFi4fhm+ycbY
mU2MzQxs979aY+WYX+lD7MWffbjYDOlI1/Qen2yr6ZosgVqWfYSPor8fUHoCbK68HEbvX3WHMUTM
RYYlLL1izCwnjKu9683J3k2MxxgWlB28U3GceFgtur1J2LPJd3CsApQpyy2MTovJsF6L83de6+ui
2B/kuql4SXMR0tbjkWNYweHq0xNcSINd3im8LoiDTjjeDvAXYoy0UvdNGp06tgP/kj4isABm5tsD
wPkm4/bBL9pcTCaT60C6JS8EkCQptQ1dcJ/Ul1FV0vahy4tAI+M4QgPmDmDMTJN8dng21BDOweg5
BTMKMiaWLIIn13V9/FxrWputiOiAUUx2enEB0a00z6y25T64Pjn1FM0DylyU0dZmgsg5yNp2PweY
aNFfOtzSW2gqanjwdcaiL9GXTA8OQ0SpRPAc0bWm4AhtN2r0mEwNQnuAFdOUw+8QMKHljDbsAqzx
gGHvGR3LKEr7Ac2jS9+CLPCdN0O24gXfI6g3dW9xdC+t0WXhlauNtdoHA0bwrggeG1h05MrkEUlT
QXJhqCy9PqY6NqW7o3vgtIn/Fl9hyazZlUFF6Z5Ae+vrI/klJMi75QGgLxsbleeKrvKOKmQWOVAY
gL5zgBCsErK0OfFomcDGZjKMPB2cm2A6EJQQNpvcOPmbdvvU6M+v6tNVph1k4HggvOjhmCRCrlBv
C2oiIsbNgeHtkawFzaJ/t7rp9kXhTIZ1nLIARdbuSV4Dx9ezfRiMcXfv+NejfDK7B+PFHt177wHh
CieuB0px1Hlkcq2padJS4ZrwRVbP/KGWPfBvbW4hwgakbei/DnAjNfWmaz8YEGZfHwplKvQC/hc4
f5980RCQ2pEF9ozRyGF5vqsGUX0Fi/t0VtU2iIjbJHS/A4VRB1N9xWp5xu9OPG4T2t5p3YTSE/0k
grULysCHH1MY3Zwz1SZMUkpM72oBppiAm0J1x4Lp6n8Yfof5PENKxOJ3kdBDwd0J9eBmdnEe1GmQ
yKhYO13d3NPqNOZJQYM5oM8IrxtTksDUq3WgRZSnmVFcLYEQoBzfR/iQfpnb1RlTRlUQuMgqjyhO
MZUIujNsEps1wI629yQBxTHvbzc98MDsDPngDve7uVWXg/IPtoDPCccPJ7u26p8g0vMQ7M7LcNBp
v5e9o0TK/HxqeH6UZINhHJVVq80gKK+KIHyt34L7ni6TgUL69KbMjdHAXh1UA+N/AhJPwSV2kgF0
+b6EhQiLnQpT+fhF/JcLJikb8JK3RPJALU2bmRL60bEpiA2lCPLcl8U/whmLuhPDNMIrsr9kGhVD
7bdWf8ZJHOjLwgIR/UAP++1ukbLJ6tEX0ErEChSj6SRrnBJQ81pfyE5UZEeTmptqxFubKBQzWv1k
cBSz3gwRqpM72yDxTJo2zOPmcqMo6PhCcwrPVUx9U/PLMmY4w4H2dcXCQWFZc3eqj8fJBUj9/kE0
+BTxFnFnw8E9UQ/wFoC08OteC7niKiPlk4cYdCGsH5A6qrVn+KVnUWOCGGTXHR1J2ITrnIKVZ9VV
tAZAjBl//OMUixaAd9dqwqz6gpD2TWflVAJ3icENFh9dqpeyD00xm11B5DWUMXoRR0rLDKb36KG6
8FW+w3X4aEk8cPAs9HuHtfBfp9HLqtf+cXZevY1zaZ7/Ko2+XmKZw2JnLhhFSVSy8o0g2zKpHCiK
pD79/o57MWOrBQsYvN11Ua4qpnOe84R/CM1LQ2laZP0lTBNw5YDlwLDijc1cZy96hLFJgSwDGa+8
TtpjHFoO9RAIN9A8BpA7/lQMhnu37Ag9e6Hdzx53J/I06p0st6clweTOgYmNBkYA9Om5M9oRtUpE
kVuifBlRYdf+fekA+sYfnXAI+Ndlju6q3XYAMZqinOHpO0XKfX4MG6JXzaJaUIiJdoM5kBXWGw6i
2Ot6//zH//7P//tR/Z90dUQdp06Ph38cCqSv1odr/h//VPV//uP0r9+OP//jn6ZhapqqmLamWYpt
66Zs8POP5WB9SPnTyv86b3PpoN7UeiSLvq+38a/4G0RKByMbDzsD7H8u6O9evQNNfqvXX09gtiFv
/PddaPKLuzB/30VqSFZqFdyFmhB2AL8x0EfZDp0pSbjI9eUUwi5MJjOyiV6h5eXIQw7XrW2yCKvm
6Uv9sFBVu0UgQs3O3/emWs/uzbJN3VBkx7G+f/7jDS2MonCcNffWCueXmeLu/CNudKvKdbzoKuAL
UD3EfvNBy4gsefzi+k+/0I/r27/fzfUqmQvjxPW3mZcKMe1jJ/uEW4hLabr1bxCTQVJywORemoD5
RPv40rxV3g6XZOG1JrYdYKy/b0p7dVPO75tSrENa67ZS05WZhsNbS8wdyFpb5Ao5VL94EK0BhywY
7ztNr0moh9IX/n0P6tNF898v5ntR/fgwtbq53mrj+x40Mjr0dsBBQmaNghMoUYXBnd/4+5KaeKzH
3WLopuromiIbsqH9fuy0PFT3qsqrkQDL3WI1uLfzQdXWEAOnpY+uPZaNZ9/AcReLrOXXlwWRgN3+
BY2ELBH15RHQyZCeYKP/952Z1rNl+vPWxBf78Taup31pLE6XalQy5tb7+MG+7fD/CW106RXOSRP7
tQMHWBYL/APYPBBumFZ+Xf1wsBocI1BspJJk+vN3ga+RKZix6KRwvPgCsCWERGzycqYvovgx3LEn
MB8wSoKTO0uHxUdFcJ1t21fIPuBmZ3By3kAVFX6HkoekUaM9S+t43ILt2l7oobnoGSRDeSPf+9qx
S+HPGAhQj5wl0rQY696lnZMWUkhtG+g2WLtQshrql2r56rahQTP1sp5lw67VGH/cw7Jo21KwiNY5
0bQHDzfXZymep2lokXA6COAUZmhwSOZDSUqokm2ONtqivWJsI+oDedSZilL9gnjH3cd6st7G+he+
dnRMbGofn3vQLj6NTHS4IAmE6aDats0vtGQyD1+/8D333iX6PUz9cP9GHKPPdE9AI8/48tZCc4IU
m5lXbWNsHlzWOFduevw1uOHMDG+xHKzp/laYSQoRAkX3SM6R88kRnUeTIBNtQ5MQrXsYkNEqqZip
rRuL8Qb98NatW8yHQCp6vcmk8LXmwZ1dg1wF1OuWmV/Q9DrgJmoCwEX3ZZh+Ii/Xyfk2TsPEZBQN
wM/j2peHqs8kwsM9ullpEUk4062gPejRA2MqZ49TKyyjdZA2JU9AxOBi89tbdDDt5elT9yrS9QmJ
N32QTW9D37iPd29c2r5aIdiENBbPUVLNlIHoYSTDVaTDE8F1Vzj1oGWld4uPO9RnNE1qD/e5S6MI
4SL4kzqcIFTe2lXz8tA1SQCuOPUAKHatBDBG6ZfCOZUVxxk7Y9wCAAmGtafrVBN2tCtH5AuA5eoQ
r0nA8prl56CKSMLW2E1pXvppNavAiZZXxid5rNBePwR4IDUu89sI66GbFi7QYVtQu7oluv8dOwuk
2jUOgNe/8wG8v8ZkftOCFezB/dvKELv9LSo5p67sgxNZf1qUg72MWd/wQvt97dWoZwTn2GB/3IMK
Bi/1HIvJiU4VlaaX1SNuY43WDJ3ZwFTB5EaU92nngk6UHNLS6RzNAG7cgXE79fynmIUyuuU/xAsQ
uYEcJ97IZNAbrDihPHDaeW+7b1cKHBIxFTmHTDK95hedH/gAbElmt58iu5CZHOqk9ShIY4NThWzR
HLCtkKRUPgr2x80XrUMm1YDMqc4JBJQ5yKKsO1NMP3HsHYsuFF026mubvq8egcAdMbFo0AF0h7EL
LoO5A5JDjFFPDOlcAxNXfkeLrgwMeWDeovh+ZbjAQ49UijAD3JAshBTpo2qKr2sLDMEsimK6iN14
8JH7iPoEtcawg9QAu1ydv2jy5NHq5n70KpD8AQOPWWcED40JXO7PbBdM+Yxv4InBH5nvZ+vviKyp
6ovD4iG1crbKZXeprhVnpOCAC7407YsFpOc2XbDDEEhsQdOSETnyyvja9io/beC1OeAHVKqlsMsh
zAFMvFHurwcU8mP8j1FUj/dIDIN3IRIzmUc2DcJHD1xYLQX5MsfhYWlcUDMRPxw7dkxjMSua51MH
Kjbg6C8NILZkx8zHIaXveofhta1/bZnH2Ii7cGMlwu70crRmbk916Q2VBHXfXJBSqKRgOjII2B+i
RYGoxGrrWR69s8SISoHb6XQ6FXs3G0OUsN8UtsgSrYKlAAju23n5lu7CzZ4U/URgWQbtyv1gT/pH
dWVEteLLdI6aKZpZIRuDZczwX/T2Qa98+p0JKTftijDgMjMJq8RDZHczvrsU2Ei7hnfv3AYEa3Mm
3TiShEiU/bG+BqKc2PuLD4eeGVoSbLjFdONgXLeYlsANYa4VGLUuASMyYkeg278HW+TnqiXbltfa
uAdFDHxog92f08zuLoZZzNMGFfe2wE3DLaBvApwWf7NubwZYkqNUzO/ve7vB9jNDyxooIrLuy8NA
DxkRKwHgI7BM8FuxiwLO46FpQ/cRvWXU3zFd4UjlUF0a3o1FDhbhBNg3HmQ+2yeQotpXuFLT89Hp
OjZo8e1bhZdO0JmVwhQNLA7xRnki7LkFTKreuUW3V0j5aDOjp/WYjcFbWgQOAKO2QLP/vebNZ2mh
oTuWJqu2rumK2BI/kpBjUexuC+lejWi6bCTQJ3Ll58dAF4oGJfQKtzbDLSbyOB3REWioY4ZvmBXu
2xt6sG7XhY/hzHOQzXCLMFdjRccqCAS9VUHBfLv2mZUv+IbbPHHuwf5T178W9C06ndvgCu6J0rep
JJCXwp0JOGMErgCovP/iGUW+/W85oKEppqkatmLLDzmgvT7m16NRVeRWYpgJTYLAe1yJ7U2zUxm+
YzVDJBYchAxUj09jnmknUxP2eZOztBkN9FjBFY9JiVDd2Lnt+xcWl1PFg9Ra32C7La29zyrxxHSL
Ip/Z1WYAhYvOY/jGcPPvB9JsUV399UQPqWOtq9fdSa+rUdG8+FPlQ9MDIrlOOhIw8bLv89tlSM+1
XHv7dPi+NRBf9umGsWGZ7DLA+FQk2gbIy+07hu5tWMs3T9eaYipBHEro7Q8Ey6a8No3IZbSlevna
s48tplKLQ3S9h7nVwsTjhuKaChcjxbHxDhmsT8dZY+5SB4CcHBqTmCmsHFKqzmFyh/I6u1uuDUbJ
Q2KJ/TYaHoSihxhKbXJIKGJcpomJw+3SsAixQm+DuUuDLHMi0ehCQeMyKXHtGaRXv3elswAFgu/w
YXDQOK4uJSq4RXDDFyiPja8d7SSaKnjltt7Az8UyJlrEEiRTw470NZttVXh4elh2OwHefQjcf9PE
4Cgv8U8FXuEzzhWgSyApbosuGnWBIDgDL5d8ZaTakOYhZKCM6n+D2cbTxPlIig4D8EW/UMjEu6bX
RedG8bvJtrMBuTCt/oVUx1p+4YakwdPp+LsVtGgta4xw7+GVj1a3VHRW9NnN9vnNI3gH2h+oe9CC
tZYFB+52CM8wGtwnGVI3PcvjuJzYIPgCXsbpazIjaiqewGbDymPyK6AXzRlsLA5UbzcHHhRUcAw7
5xPx8Bu6CJTlBvyjXcY6SHDvpDTQ22SaBgIjlEDE2h2wxj7aa3iWIOGI1Vx0tP05S+VOAkOaGCo8
dblE+1YDnJ0YaHw0hLgCUX0pYiIoHouwGX6dFXdE4wzzZMAkwQ2PrPfMcEd3kkyncfWqRRuTcWNs
oPe/97RmW8ohonFaHPJwJpiRiAzeSZY1OYG6iM0FHJevPujCvzeY9TQR+BExHhKB/HhepLfiJvbX
NDkMgTnkOLx4yNRePfzi20jVJCnUL+ZYbI0zpt1Yy7OCqzcaIEgubUK6DXKvtwhtCI1daS7ArWUR
BUs+7Wg7pSvIQCITXWITaIzmoisruyMLWA7tyKx/7HpS6tFua8D9yBvai6hv2U9rzx8P+NC+qZXD
sZJkHpAOJGHPojo5DYUaq91EqrK379zIYadkLBpdeowhp4uI0UdT62Lq0Ci9MLMbc1FbUGi4Eel+
ZHmrPYDwA3S1Kr4N7222DXv4AiYeKO0MEj9YSNeWUeXCOooYcT715AI7dabuzAHA9Wj2+2VYBxlu
os3DqUsp9wn1bF1TSs3e32+L0IHbzGxDDkAuoB+0MEJqOswGNmS5jFDroN77zO/TqNqFFyDpNkJ8
rZuvMticZ5/EQqgn/IlzAsYF+hqFREeP4OZh+8gOX3cYvspe+cWkaR8AR8zDGg56lxchKkJ9XJCE
o+7zjsSbUPKJ17DumgzRGXw7Ib527txksbTAanw2UCYQGBx/JNBoQP/y6DrAeSn17Jb3BfKhOTLD
JWzdEkou6XPmXW3PgIrqXq7v2aB2IkMKZDTeBpqnS03EbwgItn9zYLSDvJ1d9pSHWec07iiUCYQF
vCSC5qJudXATG2UaIxG20ZvmbQ5wJ5vHWdbKWscriqogQsjN+jiuQwALGwQflWZm7auUi65ux2Rx
MIpYewRRUp0gsIIeml848qWuNRleFTfcNoeDgeNxHtz45dqIBkieuYJEiO6aQHlux4LVgI7oLkLS
PdGbzLjDd0tQJxd+6kaie1uG6seBHu7dcCdknpNgRnGHysOaqnYfLpvyAXThAQRcX++gZUqSlB7g
azhDpsN9xhIwNHnVtgfsA8DCQpoUxaBEdg6ueuu0bR8ukMqcelKj9c952DxlkerVcpczkaZCuU7K
pepdlJ7+ZaQsS4BlR9dn/H0MWrTZgTC36BYZKtPRTe8Ua0UkFZG26MrFQATw8sw8PtJS/s2FSful
it9PPNwOZQL3zHeMDzKzGP+cvSn1V4FLbrD7wA4xPszUtcfw/zTjuGU9WlSajXpZL1Ekk6aX3L+3
0VViu+0xblFxVuPoWMOlaJQHYs7+4GeiU3KgB3HuGGEVk6RVe6a7dnMzA7srL0EGy0HeWXydhjQn
kK9r34bJXOQ5J3aWjelIN1730yB2EGTboeSHKJVHD4ZfF77CFxtuI8nDT7yDekA9W+BEKQi3VnBq
WMeJhTHU6nzw9HjNRKttwTQA3F5yiIITuZNd45FBtVZTJMIwVsO8bU81W5SGZPcbwYhAsZwVdhxe
795lzIkV00nvrHukUfxxKObhccj5g48D/wzELaw3pEgNC9Vff96o2KWIkw1LEWgX7lKKFBjvC9gA
imd9keFLSLVkLdm/ohwriADnGDZwDFaOWgE5D48/ovon9K3zeN8zmspYbR8CnB0Cg1GCbyGEpgVZ
A+Pw6WJajaVIPNO+V/zLUfy2hHklqf39NbAWAMAuHymdhxpIfMEjXKkRTwJevBeoM9CyLf8CBm4X
n0QrTleHyma07Rg2DiEoJtw7qtk6MDq/82EEWIKJOP/1BfpSsKy4Zb1qFYXcgmVxk4F/7FSXLpDh
nTW2s5y2lrQT/PJti4ehV0Xy1bs7NAico6ewhEFsUrEY3LsWlIvIuH5IzbXmK3JX2TWtdLqrlg6o
CmP/lt8ikvPlpqWCz+UByZ5c8Tkp7v0q0EPBzmfC6tFL4N2IX1ENihFnwTgInYdP6+xht8uci8xE
YA9tGh07Pp3s55/pzAzPPQAm3OJ99PXifH56fJmabumK5ZiO8pDRn/RblaZHCvUjE2EwNlOYWpk3
PHtD2lbJHF/Cce35CECGOxrMbm+g9mIxHCfxP/mLOQN53FNPwzmW9NIbWz3/3rk4f0w4zyyWrEUX
081zYYW8G9B3o+4bCySmx+CAoNT6fHUkq08LsR+P9JDS79RKuiuLohqNsRECVh68I6voBJan+2fI
orxlwCTwboGTME6N/n6hL6/+kPCcr7uzvhNXb2WaN51bAqLQLaKQ3Q9vkEYPE3l2qQdetuH/fe3n
uciPJ3/IReR7qtb2mRa9RmlG/xqTeLNZjK0pkM921iOo1aRXAK1w8z4NN58wJDqw13Eo9fFLbgD4
HewHSH435WCxJ36iUveeQJsgeiq+OoZSHLm3ZhGefc5aHe0CrZkNjrFK26Itt/c5EYP17XGWVixy
JVjeBTAcXUQUSt31bENVheJHczvDzwjwJqCHNhX63y9BFy/43yo6k6UsK4ZmqN8//1GHm4v8eL+p
Z/H5AV8FjJMheRAczrSR0gFtFg7gLQHYCRgiubs3RD5XtGLIGFwszkYixtFmm6G7QsRmbszBLpgI
L1pkxrONZzq6rCuKbei28TDayq/Xxb52uE3BNBHAOOdDEmkiZwtfCODLN6D1BkibFdRZRBI7MwwH
tJWoUE5LiaSiWfiTDtkuUPuoHUCfUgINQbJYpMizGeo5/c+/3636bAZka7qjmIqiUv4/bC3TzI39
5WTfSXa5ZRqignqYu7ToM+89Hgw+ru7HhG5UrDSZR6NNzg7beMfg79twnrUhft7Gwx7jE18uxc65
jy7AVgXelM/ccVr68tBbNDGxIMve0NjT6LofAW4dO9fheyycu9fNjX8erZHXLCOrdfZ2ZFHrYIWC
b8tIqkERpnFBQojDLu0wmTAO5SWsPGe+Ge/jtvlBDxyOfMC5UnZVWmcOR6fq43oV7UnnMXXqN97u
iZDGABfUyicAqDB3Sn3gAmvIYrSlNIy/jBdL/mmR9fN9POz7U66nx92OzzIWX+XKQyfIoX4xnAkt
UfO7QwFhSptDwGMJKqDhvcEzi+5l4d+QZK5aUZRGYAMC+nmqaLwJoWn6jJHI4BLQPOJYBZw/Mj8w
8PJBFTVH0N80gmkEKgzu+ouVpj8bcDoaq0zTbFlVLfHzH7tYM2vdyvXDfXSk84MyNKYKhfDJyTB0
pCs8k3KPKkZao7kUHlco4qaWtw6sTl6628hZoBiMmPQGf1O4T646PAVHpIAMVCoq10R7yGBQM9fz
6AI0xfGr3t8LVFWexCDHUCzNUVVNNRTx8x93r2fO5aiV6X1U4Syeph4O3WEvQsTFg7dQuqj0AJcK
TWS0/r6w8nQw/PPKD13InbyxM8PIWAp5UAgp0doT8jhzKqsT0ykcioD1eWNAdyz+e4MJF6HQRIIY
jeruHGnmyJ1EsAPoKoXoMp8jt7cakpJDP65cZI63wS7kTwuews7vBcwwRhMYGZlrNxifeW+URWu/
7wH6q+nqiLEQIpp0nK9CKAdeb1PIXFy9NgC3BoIKcMfWDElgJgnc6N8vQxXL/vEkcEzbURzZUWnJ
PoRYfW/bxu7KV8A6DSK5KD5JbFI3dOPoY83qp2+PnN825JO8hpc8CVJ8el2RdUeVbf7/ew1Uqpqp
67NRjwqaGgbIEp3WNyLuZePvx1TsJ6vt15UeV1tRK/eq4EoiKifU0sI8oCAoZvg2zd/FtxwOYje6
0CY5e6yJlkAvV/QIDYe0+X3PUSPjKUCAGPKnczgl3U33XRBQEigmdCQGfPwN62EQ1ciTMWVsm59S
sE30k/uxn0b8NIp1F756FPXSWI63Xjx4j2MGHETPOhQKgV47WsUT9zS+BmYXik0N4onY2ZxVXiAy
Y4+lgLRlZ0OljiIfKCifRLqzZJIZsmZE+2w3AhIFwU/otUl+BipHGFmBxNQHRmx7SFyhgdECBN0C
oynYbLBlUaH7//oFf79140ma8eulP2w0p66zbH/jpe/dsO7k3vAdMZ7uHijEIbzH2+AdWurOV9hn
WoOis9WlIBMIx2/I2q6JjsINbNrbiHYDShI0qECW8b+LJ2SbBEPs7/tVlCe7QWM2wVo0wErI+kOm
f812ZPrFqQa/EQ/xpGutk/1ICm7vDGaRfhueB/Kpt762F+tJLvehbIQnOzwyY7a1zsFINrJb9TMZ
RXSE1mg+D3vZIrgykKFKWbfK/eDjkiJ3kSLbFm0yN9zMwoEZ39SGrg3WiwRRtj1ah5eGZnn7ujNj
YixD3IefvTt6MMq2WmOhJVgLGXbmI0J4wEEnsftq01FdvAquB88/jfrVGto25imMOVmD3i7of6KV
Oemn74WQqCPtPb8dzeYmOgkNwt2xnQEDEpSlBvY+cbZCi6X74qRSni2En+9V/73PzePOuVT1oR5x
7LL9wltvuF4xidPbzFaDl5CsZ2FFUxwNxJqqWaSOvy93OB9V81IdAa0holOiaCCIAPRykX14H8YL
xOxxmokvgQ2QrNte8hrQ2i1etD2Vp3ehqjZh1bEYBj2GnFzd5lXKQ0sNGOAs+F24Xa02kx66hm0b
0L6z8V+s4GdgNAB7/33Nhx13KtPbVclYwMhKR1o3oWk1TkiJF2EUVy3JM/1bcxF+zFBKg5wYSS8y
du3JM1Mm0+q1DBOwoPOA+9pUsnnZHQBVAA0GaY0EnRdTSiQDe3i/eAOg5dt+vEfNXe1FIrQBjAvw
M0SgOWwxo8TT5HWtK5754Yj7cU+m/HDIZHp5lm8b7unevVFce0lX88PYuLunxiLsBW16LSMfKNb4
72hiPCkEfl334fufLcPZ3ZxtybeQ+/svIGjyl1AhI+qdSTUz8upzMry8DQcwgDsaMEH8Hd+YZwol
jWgd37xD42PvrfTSjdQ4KjgM0p4TtWGRgB3C3VinifzqrlkrL17XwxLSd5la6fq+HEF0wEd1XgSJ
aKbeW8zQPHvD+Sb8Mo5WgNUaUvOiHQu0CYFxsbUP378w4KQF5N5s9z3zjoOuSIy2YAO22+B8xmV0
WLkrfWb2Kgig3mC1e7+5wzCfIw4XD9YRkpAISJmOOwki1qt7awAj4Etdg8N43Y5X2IfgBpFsoxvp
ifxB02JwmkTSitScafloA2JGdMObOU3xb5HMnumfS08AcdvLZkOacbxArW0fC1KsE5iecsgpOgs+
rs1odZpo351Jms0KKKa750RNprTeLUErdStaIr2+CseucwDFjeYGzGQIX8DhL9OpffNbV7R4IFN1
wbE1UAUga2tmaxcCowYi/fwOfpqRSwpj8gutVVeZAVQnPoH972IsIEYCcBfGhqAxbeY4YXmfZ8ul
dDjLlBZm5/XmeHLi6QQnZvK6aATIDxs2XxzOa8dmkarw6lihXnIKhxlvfR2VPZtCug3sqYH2Ren6
GkKy4Nv/3ibak7OBOzAcTePqimw9FKpnSXPMW7EpR4JUlTDFdCYYUaRukYAfOTRAkiH9iFRas4Bo
1wQpKUXLN25H5KPp+983o4hY8G+x4sfNiNf1oygxS70uTztu5hwc2nYEWC1ZNMzuplW/iJSqSCX+
upLoffy4knK15Xu55Uqw4S5tVB0xSSAJ1RohRbQftdG9RWU7a5Kf/f2Mz86IXy9cBIAfV0613U07
Z1wZd06mcQVdsPmc4TEODavBqTEBZCe2kpDwRuIZgv+L6z8NMD/e8cOS29uL0+nicH3IORhGMw0L
591w95a6djxYrbm4/TZxoo6CvHkfal771Q28ePX2w4Gwlhf3zUZnzZ+DAvIxdH9R+bs311n26B0h
SxE0qM4MSK4vHv3FWv+uUn68+jXgl1wTH11qoCiDtG0TDNc8xMfEWxmdqI2k6JrmGsGLzgGaDi8u
/6Sf9vPL2w+hfSFZ+0O95cEP0xaMPDh4FLGcz2Ky79agQ8FYiu4v2cHbaUVG1H9xA8+jzX/tdfsh
v872R31zTLmBMepQXTEIVaCfe11efmN1aoF2aYO86zTvyRvE7BffXXv1+A9pYZmfi8tW5e1jJrYD
s8y8bc8GOLTVpuhAbznhbi0URoNJD5gs9xF0LKAL4EMnG4BjyO4J9Y1X0Ownt2UQ9TRDcUxLsf5V
lPxYFKZyUNLssK9pxiYJI2fUmu4EBEjlaBykSdRzZ00qnrcRTgPNDghx4CJrFItfvB79WUfm1/J4
iMSKVh/lk8X7QRrt/DVNEqaoONr6Z9ojKbPIlHkSvUJvziFwEgYc44bU63+3v45LIVwQvr/PJaTs
UEuAFyqY03j4YZjQaRZdcdtFg9MwblWhJFKLvInD4be5yucbQhduZyKoMiLUo0Y+QauCYpft34BC
sEa2dU6XPAAENq9UHwJfPLBnJhNKeNT8S4jmlNEwX90bOx86ousvVkmrHMPFh0mLoCL3LYH1ouUv
xCIEPVBG60yYUxtgwPiozRFg6A5pQxagjMHXPrju7ktAS2keiwJhYDELsQN5UIh+7Qims5201p2F
QMImIdMeUocBbazhYeOt4vidSbQQVLAY9c9DNYg37wPcb+gKucicYkeYGGe4mix/PRgOJK9n5IBs
GN7Gq/3G33oGDW88nZiVDoa3N07k1ToaoJUdzbJB0BxhQQEtrPtN4LPDOoyYl2495+JF8mfbnYF4
YXyU8lbRnUOjK2t0Zu12224zPmf4dMpcDthFL8fD6hjtPSa0thDrp+UgpNC0r9Lf5aSb14B+Jy1Q
gLnz8BSXNIgEJdf56J6bw3sDVgm5PTki9l4d/uG0OYhW+F1MkI5aw8Fiu2AfjuqKIDNNJJOeSMCG
8oQFCJLHGJU0Op1gIjJdE9MGENuCq1z0TGTJ+PsdqukcohSY86LxiR/94LPhLRlaIq4o1sar+ECu
8feZbIvw9WMn3pwqPzoiQLQY5k2h9iqzz+TS7nYP5OrCvknvrTIfLAa44nyc5KzyKpwiH3p3B+kq
PiIHIYj7MTPv1QIfgsEG7Y8QyJ9ArvTI4bF4YYruGUkA6pogi7gRGjmAIsiwVv1NtEnIDPUJ/A9U
aHsCPbGBXlmgHc165APxAjveG6oxSGi8zgVfJD/fo7Mfj7+znaJyxPFwZs6Jbirb/7vyaIsTETh4
nzt5cSCIkPtHFmQ/5CLWutaP1xtvHDeioIvsA0NVVhIxD00k5IY9zkGy4GPjxXVF7fXXdR9yEOV+
KhRDHMSiSO2KfhS1abSbtDXvu8km4prxojh3xPH6x0Wdh7zDOJ+Ot0oSD4uBoOhDuCH6Dl0OYMAy
vaHRQElkcO/0YGrANUXy8owBn1268YfYOm3cSRgKswZ6LkuwHjGpGOKvCDwIkMQEBPISvdW3t928
Ful6C0YgbuV79xp+grt07f45EJzaRkN1gc4SWluYIkGfdPsqRcqYMubV131Gh/p5oDgPFXCVZ/VZ
/f664F1BsyPGGImso/rcBwq2koPDRNjH2fHKCtpuG0wDfczGVRfDZybQLSBFGH2cRkKE7EUWrJgv
Vvv31/qx2heFXFqXI20BzdUh5yZy0xJSYVnKIGcqBFMQS0ELrcXv0rKas9uH54Q4P7VHJMXCSixB
BIGJAaQFIDpA8DiuhUxiBuUNKCnp/LWBMcLWqwaR2TPjskcNbAXyJ+1fk8EwBakOUYHIbI3aINSX
Eho0ouAVShdidAC+h/xo6ryJ4wslFNoWTtA7YqDlKv1ZiQD1Ur/4eAscPHqiAi7w9oYy/wFd4f4X
At5QXDniXABKQh3f63xrXHGuIvTBXApvEO808mF4ry8vXu53g+2vlf6Q512k6y3d66z09ZfRvWPp
iiE4qiggUIA8O93KZ/bG0/U514BAmJ9IdMgBwFJSrWO7nXWiDrQAxBo246wzyWwvwlIZdClR0Tm5
ffhxSFaUTG5eVqOviiPnIUc08tOpKE7EQD9JjNCke9XndAYGnK56acR46sKwJmtiO4tBM21TbOJe
xERNvJy/Xt5DGiYb5eG4FgUx8kFi7E2OgBoWGrnwAoD9eUMEcjlM2uuYDwuhiMEBsFvkboQswYuY
pYhA+NfNPByJ10t+zPYnbgYjYIRJhdrD4AN3R5GGMLymbffiii+/wENhrDvF+Xg88AUQYpvCcwEN
iSRXSLi8tggZA6w+8QCBW4F87Rsz5P6ryvxFkfY9Wf8ZGPTr9bYXUWuMYpg4/hHOCrG8HeBtMgnw
PBFjCNyCXxXm2otD6bF5epTqVDOPXBgOc+EK5fLwXR2RgiO7EYdtQ+wQWElHIZsIee8O0pkMofXq
nHq2ew3Z1G1TUzTVhkHLmvjxAvKiOBTFVbqN0DTYdlBUA38NfFUC31L6GAgu9sEJsZeh8iHXwMXC
MzrZxbVtYOwYkh26CHXGUbRta4a7GcvwEmHlSbWX3SEkC8m5E5VNz7YaKHEVmX9aIuq9W+qFx2n/
YjHpT5avqRmmxWzRMQzFeKh4T4d6Z54voCCOQdLaDQFfoY9qR8RUDv5QYuZ3abjf7NbNB1XodhTV
PYzjJ3u4/0HngCgtMxNhAwQiFJD+oS8AWahVvNjz5pNPb2qmJcMfVyxZNR/2fHqRjLy81Iyk119i
WLHoQ4gZz4cK/h8KliwuyP4S3JubQ4hMDKyLdZJOcUQkc8UfuiI0gb5IASLTN0WQmbcMJlFoK4/M
wzeDjRmSvPAtIcSArxlSjakvW/DRL4ivvXjtmlghD1Hj1+M8rCDnUlr6uarudBVRsUlgCWop0iLf
ZBesMeZ4jNDtQdNktk3kDUfkAieXHutF4BspxCBIYj23ce9CYcqZEer/zv/MJ6mYqVmWLhuKZhua
9bAuMkkz6oOt3Ee0AoQn5s3ftXeY6GgkQesDEPhFReQVsuhOCaqb5Y6InwoWnCqzXimyKKG2zDHV
rdvd+UM8qq9uCqhIn1ZSMLui2tRt62jb+Sealx/tyUEgHXcSlRugScrJ/xHs6NcTPRy5VZHKZVHx
RJy1ORhTb4/vqsGk7X0XIo7OO0Yr0u3NyKthrGGxuBrRIH97hdnSn9RQv+5D/x08rkp+W5SVfP8u
IpBjFJDT9UAwu2hxXjRfQrfj3MYsdjRkLdP4eR9uE8EXBtiLdkjTAHW/DQ0AnsUdnNzyhvhoztxb
aEu28GL9eyE8Q2uZGmNCy5JtU1Xkh5WqZidzsddZqXriz2nGTZOMthDbaiqsqtXZbkJFSz8SLRE8
T8CwS3hc/H0PxpNM9Nc9PJx4zlZWbrsTmx9XKDIjVP6X6DWALLIh19MSuiB6iafqGMy7e3i/TKIV
QWAKS5n5RAfyNqLo2PRC/IMPJ3zQ6JUjw7Tw1u/5/kVm96xtDVqEThUEN7A78kPBdl2n5d7SGWqO
6ahoXpeMGOfmUEX3QlCoEbtAmLXPZAQJnRdRRX1yMP+69kPRds3ux4Vx4doCh4tGpHLx59So4TmK
B8RsOME4WTXR6QcvwF38T5bKj0f/nh38OBaPa/Uq2Sp9Ol+OzigGcjRCNeCwG9wa0dVlPjUBMdN2
m0U8uiX0PF48v/LsNLNlS7cY2Cia82+nmVPKe0O6W8hL+JDesFMC9EXw8aCmzKdj0vixkJESBOu5
mrv7Btj+DhiVYxQCV8FGGvW7EnbkJTTnYzQLUY8ZtoSpCtKg3vDWWCcxWblKG8bV3onX3mGiDuHf
tiHBAp9Ezaq36hnJZAZa24MUthpUjUgXswrYvLTt7LAjSHIRiPqOGXpBCQVHYAODmR2OvvHEkECa
GaY510R4uqJy1c/iMbwKWOrFOxYZqPw00PZ8tcuf4V15cbaqqIptWYbyGJS06qDuNQPAsYw+AzTM
MvCntxk2zW/CZcmHQYJRUXd46m7wPB9cWqv96ui59wiq7UwO14AZEbKlZ/WqDFWfBSBbthXSLTaU
YT/25Pf3W71IHRUoLlxRIZ1RoiiBf0M7yRxYfaBI0I9HMszb8gdwiau9PVuPQoBPhjcYnagSAqmA
lu69sCt1iyBFUwiSPlqNa1doQ4BIQ5UBgz6Xbj+UmW9BPbNF75twh1Q72SbqX2oVmIlvfFgi+lGl
idNvsQumOYRE2Jnwl5aL2lMgTFLbUpeKDuI2Wlmyp2y8mGQVwS+/K6LB1S3B8dH1XQbIn/vaQF/7
kFnlbg/dj1uAxsKMbgbZ4N6JvktZbB41zGLoaK5DcmsBP5cbk+t3XZiHhklj0Emc/qTYMRsy8MSM
Cv+CQINvThHF7pxRJk2jlM7azOBmnWgmBih06u3gTTCOWFyEpLGa9IUFoJSRGe17hAo6aa0WD4v8
N6UpEbfdQokggEgCl1FIv6Lx+fmi8QRw+d9TI1tRHF3XbEuznEdVmnRvqMdLteN7q5gzADPKwrgb
Jsj93t1xouPmo/f/H2fvtds6lnVtX5EA5nDKTEqUqBxOBEuWlUkqk7z671l+D9rl7d8GfjS6q1FV
22ZYXGvOMUcQXpwPw4OwiQvLTfhh8OZ43uHmDhv7Y30EyiaZxulsM4hnm8bJITTEG7KG5UUoSBaU
JBY/VUSvv94WgBaAEVS22aDVDddhZzfIsjCQ24O109GZkZ9V9+pPu9jsnb0KMhpFF4pdoY3ug8MM
89QmkOCB5zSiqO3uj9rXsn9oeBFKa1gnqSak9E9GwpeNtXzs8+L5hOZN6sznR6DloaKDoSwAx4kk
QMXSMQULDwsD8JA2JzQRtufwiFtX2Z0Z/Stl7yQXQYgCcBdJciKWoBm2Oi0Mn0vP8OuE4MVZ2/Df
saJzJ9Qld28GesAuOLltWeqIPvEQlXDai7wx2nD2BOb4wlGl2YZiSgbXE3CHTeIQBAt5du7yGage
BL6WG6zIiiGyzm2t0TGIuDk53fOisku3Z7ehUxZpTAebZzjd2m4VYSQbxHw8gjxRuMF1To6fN1rl
c0awgonMOX/sps9AwD7oWy/Yo7RwQIG/9IRZgXi8QaOAn6aQkZvrxau7KIUN+QHtI06YDG8eyTvH
b3uSLlEc6mssf2f8vXSGgizRZ9cRqZCsutGxDVLdRDGfM1pDICZGPNhjIlNncsEPQwyNJ+tsJryj
6ZnI0vA99AKY6TAyxn+T9rB9Q1TlYhHH50JTITRybCnXDtvEyyWhqk3qoYjVkOiY9fidFDAhHQTP
hz998oG/X8Df7SE4dyjH5hLFfIEdr3OrATYQ+HENMOc37DBnAhAE6P6Ch2m4C7Y2Gh/aNw1GPUBp
iBPp+U0OVrgo86UwJ+K7hqKb9l7dFXcDkw7p2m4uCniA1SIdiNTOLkCz+Fw4HnF99PhYQINxJYYJ
zN84kK9E4X8acRXHCNfZU0wSQrwMqTtwLm5xJeeGl8CfmYhEBZzbw36xemDvcx0TnsJSxLfcTb0J
SGufx/H0Wj28J9kiWz7/5TmveqcAu8iZia07fqVYRQt1oLpDOyQGaJgQ3tqTJ/Mmbpdfg+oIaaIz
goUT94TPD+eY0EBq2BfzxC5uC2Gqe1/zYi6TKmBjB4s0woWVQKtYYSwNr5db0+6DWx5KRIsQOorV
CPeXe72Bhmrp5vZa/s5jAxk4G5DG7cNdS0VfPnnaxaO7xE//TUIudxBARI0MAFUFNCpv8+AOuhW/
V+WDAXRU1TAj0IfIN283htDNSGPLEEgmfyfurPkRpc9Q1dHwKe8fPfLQfL/5MJwbln3L3pS9jcw6
tmooTzH7MXYPb8jSHa5oiktuTjSsSsPQCiVvNyBBHF+X2tdmuUgK18PTm+XILuNaImwsty829c9/
ImM25h+hLSEvQkCYc6foWIz1NkOJQ6MhWM59DHvzMZo6PY4i8DWcA/EWerrHzjzvvj0H+OPyYkTS
ZEoSXf/DHWMrhNyw+3YfJP4JZw6QqWiOq8jtEWr3BHM8wom6tuU+OZbjZY8kFdvpaMLS8A37irdi
JAZBuJYnVmRwKIlspIpqqUIr3ULSeyZv4oaOkd+hbLlnY22yLzlq7Tw+A0/HBF08iMNy2++4vpON
IAwwcPIValtkiE6iiIT3ITFkzDFBj9cGM4RbZ/eG0ArghVnbdcJVq4srAzzYyNawsx9ZD0cEudcz
bogzFe4rg6rgNfOL+IqJLBpK69jZznG4FZEbCGqWjoFqEEuVoQ9Qy2krJUJn6DG09pXZa6asG/cm
mO7Xt1u8i2oPUCLRuF3TcLY2hutIMm1UIHPOfyKCyKr7vcfSfuix6PM/Z+ySJWnmt97BPBknxWhd
4Tn1lwtmIRPV2/aVsPDrqOzc2bHYQsOm/Zwy5qOY5VER3E2gZ56SUBXICYFf/m1m9otO2S063EmM
UOX3a1RFFfoNNfl6jda3+VBR7qvXXeEay9gID9m2K1Kk7N4u2I8LuAAEGrDv3pJWtLIQ/ToKGVgl
SZIS8ehndKZSu+zX09cq36jx71f2CT/9c2WGYliaZlsmpNr/NvX1ocm35yuI4LLEX0xvm+3XeNs9
pLuFMTD8fVDCMT+kcnxKYLT1bh92pPTNqEjzoR3kw2XchPfhNbv1N2GD1sZwd4Hulx9Nd7upe3qy
7xi93dv07rbHhwWaslgP7cklswl3ljpG9IpqTDKLP9q5Ty73b/f0rSd4Vq/HJc/38Bw7LQLWedoT
WeDNoswpunmcE9UA6bF97u/7NyJphQ7q4NnuI8Bp6tzZZzTgx5HVvcTaDBJ4JqfXbt02e8/OBcuZ
x1+FowAi/nu54JcG7YtQS8Dx/bY4zENLyZ/m6zJuYRwyOUe9oy9pHkacfICwHrWo2rS8/1+/FR9D
zZQ1y5Kk79XqpS4uUr7dX5CHwJ/eeRwUDMkWRowvrtO8vLcieDTeX3DoD/ihrusKMKis6hiPfkfC
H9Vyuy9bajlWsAg7v4lYX9R+gjsraFprYQWwgW2g9WgnPDskbgQWSr/Pw8BQRXjJLv+0k/yBw/71
muzvNOLKrMq6OGklChLJPcQYbDsU5U82R5N+RHY5NH7/6n5oDXVT0SVbM2RbQMPfVqgiFXtVlZ85
ICVAvLCb2NP6paP4GbX8bZqd2p1j3CUcUByQ3QRWgOOZf1mv/ovniYswKdBlDeThk775pTi/2PSs
x/0j57brZCbA5oMn5tPXgtxj+DcaJBDcCeuZXHiVnp7d1wusUYrDqdjV3b4st6ud4qI2xacs3j1H
lUiIsjtV7/enJaMn+OcTwbsIMSsfh2KiiPs2br6bu9a9WN4E+Xw/OHatxb5Ltdu54Iwud3ZpuT5O
9cwe1dNDsuwV0+fM7GwnDSDFgBLlSv+HNdbHjhwMvU19eemaHY4HnCjet6sjPwMUc/GYqAJdPb8t
F0+Kb9JTyKNxJNLZlUGFKTgtev+CUB8PNZoS4FdP3WNtYoX1AGv3ucmvxyHv4p/wgRT1vPeanLLl
wdlv+B9zWga38aknIcel+auCJsNWb85F+K11Mbhnee+xsQdUf7se8Z/xET/zQ0yfVExzehMxYU/Q
doZN74onJY7xwbVNwR8R3UF8dnJ417A3g3Wn9W8fVtJ0W241aw2L7qV7HRZvt0kzqxNrcYZwMyMT
Hiq3OjQW1mI3Ujgp7Z4ea2T1Fv5xUrQfU+jnCcExtCkaQAAKnliPWyNlSwhxGTeRvsa+oHtER3pO
m3UzY/avpWbn0r13mkwaXKZm55aa7dZQz5bjYiINLLqwUdXbZc+13SP3xX5XBupwNyrjctTqKH19
bZjurhN4/ML+tqe18/GO/Lv2NTxERXBNbyRq5L1zksPuZ0ySHt73UZE8xlpCHMHY6H5c2nqG1EXP
WnRTkCb8It32mxUgs3fmXMXQHE5CHvOi2kThpU+ody0sOjQc2MlhBPofBNwlB4KJ78xuqGMNYwfL
vpXUH+KJLAcMvyJc2fGct9FSn/i3sZdvP8Ddjkk5xGPGv4Qy+Qk18sB6LA7R3p4w9vTYz73z5BUa
rJ+06J+Gy5ZTrepuYM2vvWpaUJc5t/C8aCTn1j8M+YuNac5jY7WccmqpznVoT822Ot239d41CKwx
Y+lDh+iF1nDXQ2a03WzHuydGKSUrckgYjKXTZGKzw5M6BcvAHBz73Nds15EBa9AjdQqKnX2oZTJG
qmVw79w7VoZLTfeSFKndfYV1ovSN8Nm24IvRI0WH4bWds+S8XawOy9mWXBHvOJZejr7FBezV30b7
zbbdrDFuLj0ttUheIWlom1TJMaS3KyXndHcU9G40DwPuaPn+mOeTV3sX6X0sugNttl8bI8vb3Ils
ARba3Z3dCiiEjL72hZRiY0CQmTU4Dey+0WP4kndv2WOmhogGth0thiaIIWhsddRBHexSCl1t1Jos
MVAB6fp4ZTnxkuODRAlLTLqzm+ICOz1Ml8MX1iR5+xpZ75d1a8y/3HSbyWOtYJJEJ9Qn0O+UwPzQ
scQcyv0iFpyliwdoGth9KZCGPBsEtAOzn09RgGmjk2+mL6RgQ3tchgqBUR1jpA1fmXlzjNErkwe7
lRIjqrh0tEibK/NXuJzvk+NYdc/B3lWcFpXzYSwnRoe/+lJ8wNzoFbJ8MJu4rgqmKeMa22tlrm4x
n7Z9BlKhkvGSpDnvogkrl5tUYTDIg6oPee/RcpY4jGJKRBW8DXXkGzyEdx6ximFnX8F35f02fwDX
kjSiCgfpJ9l+7+b40N31y83JNxBCBM/k2jYO3i19zO9TXng+tQf2wgzN1GbdMsk5bshaEbWTkba6
qONOksPMj7NDaivt0+I6KHrH4TLK6fVw9RZ5fjzZB6+W2zj3EYwo8XZRtk22GXer4amQbx5Ta3hd
KfPbxuiYA66w6bISZnW2Hx+ZevF7X8I/7zK7JjcUZgAEvKvxK+O+VEQOmTLEUHYbm5wDh/6ld86s
ofC8sLpqVncq0MjX9BJgW1ZGeVsfbEdMBBfaqOYDHcsDffCK97lwgMl0jmTwiNzVuzc+V/4FlimW
cQT/lmMCG6xgh/LpPr3vnGbFZV3Tl4R8/BzbiI5Bu0cPuieYmIx8+RtznglD0UfA/dsvZw94CZYa
b0f0TgGrw3PwueVDIVUJXuzVvU55JvxOOy0BS1+whsqp0YEVilpyt2Fblg7ukpc5b71XROQ8NwQ2
oVdJD34zzxMLT/TbbCkcKnhX1w8dK7tixS+1IqX3wqcZXWp4iuxuGR0zdVBJTs3M2dWiF4mCmFO4
jzGPH9MbY44FTuUgz0AkM9fmPKw+0Y9sx2OTl0x+pn/FsbRvvWsEFmXanJuvnKkxxJrXw9qwr6yQ
0m+E/c5bK73TYunde7QPT92rXwS7cev9EmyzN6EUhOUEHQRoLSVrIuDeyAqehvtx3cFbYO9t3cEy
a1a3sQrG83RiK3uMuW4lLsYadsBdpX3o330l2BELyRnw3iqdoavy2HDaX5Xj0+bYGyqrosOmaQ+a
cb2C37xlbkvcdGJ32XV4KpJzaFfjD/BRPKqhF1+mdoTklgQJHt2NULT+FRreZXjjB5apsqIsD3HI
ie9t2TfpY15DqfPKSq5C9n1ud/Lk/h9TFuhxeAn4SRWGq/bIIt+JCf4N4rG0bsInvkPk+dUrTP/z
Bd+drbvqwdNZB0jaOhdv7+4Gl2G+4dZuq1sHJRkoRv8ZzvHKwf9N6p6EvdDUTi5YhmGp6StrJatW
99V9smzrH0rHmF43u8EzPMQlXnlmyKcZSbHUqafbwS60h7R26S0XG9qdH72fUiE8prSbgPZDa0Ck
NXfLtdg9qUuL2ocvpI62w+vmNX2m2PRsxtPWnDgMmXU9xPs4VtpqdurU42eM9Wz7GKCcuiUHvFgk
SgiMoatVkdiRzBmudc9TxIRzIzl2dw/3kXC0gV0l6kga3CI9o9iX50r/EtmZ/X5Izfmuf1tJfXNk
e6fNqy117h9aW9RxWZ6YmdS99OzRNaVufZB9seEGWFC7xWO6ZQHPrfGyuwuVVKQ80WirU9k7t8uM
k29zE2w8VvQ12Ec0edSShn/j4120hvL6SRO5JK8KCyRQs+kBoPY8vYM8ji5T7pkcnMh819lEkyOJ
5KNqchy2Rlb4DPaB2pfaTZbPlmnTO2HnCE6bMkxpNP+1c+mjk3xCaT15xU3/Cl2Q8N7R76XzZ2H8
396Swlm1FBSJiioDkvy3vc+PBeMp1X6Ojf49vo4eqYbl2IjPFCtWVpYU6GG1c+9dcyRnxYrVx2pt
5r9fhPY5Ov7lKr53uPeTdairJVdxv3iHbNnfvxX9JiKAl7zksld0H+kDvw1Kv1BuP6m/LqlFjXYD
tammR//VPWX6mtLWR1JHoKsxfASiD9x2a9aREomgkVtkR+SlBioRevgbe6/k0cVecb7LDh04fVmZ
SBH+7/FhceYb2aV2BIw6amLxb20nWorJ2W6871WhFVB/Vs5leOXdndvVmi6CHzEymJScJ1bXjo5d
ApmCeoqLRYJFG8ZOqRXd4iJqRRf/NrHX9AD8P3u9e993ube38wAEvp7s5jQtPcrKeB/u3HOyCw69
Vwj+EFGHUGY1uMLnvdKXZodIW2OGfmVqQRwYYB0j+BUHqxpJY7ljsgkXxBlNjM591Uo5IpWM/1lm
ZtceXIfLZN9uIoEcbROrh9IPKWNsxXCIbli4y32SoQP0BIGB7/ydfRQHvkz2HzzHZ2gmorhpdZuQ
YkYbcugmxYCXhKtMERq9LgCuHNr9lq9GRmwyWjZ79w5XnjRJ1V72TyOsFCEuheyqQKty+OgcAFEI
T947FQdylTxjzTdi/No6x+AVq4hfn5GVHH09PcZyKCqta/tOFVRGgLMHGo6lzzGaYlYWFAGnuXfr
iRd0ShhyYhKwH5KD0y5JpK1xmOG1nfqHRGkLXO8VWNyo1tND7NSCc4zjs39I8CRLuozzRSGAI3Zn
K7xrQD2LuAzv4Q5h2huJ671WrLv7nrCranlNxgzkYbrV3BxR3lrj/eo4rXoPUFBmszL19mtTDl9k
vF+6dlCHz811U471+S48jVRS0Zik2wEG/7uMGLTR7e0x2WVGLby/S8IKWS7pw23SS/ZSnNvoPF/O
asV5dots/651Kvb3ZVfOoMYWvVtPiy5/YE/qj421xtgca0+JbeJbY23r6q3ZV9IT2dphqA+qoOrt
p7uYtLDAnjGoa6sYGMFxloFG9zSb4CHCol0AU8TCErt+SDjhMDv8fcv4ASZi3/pyXeK6v2ATyuul
ycZefqLz30Ia6wA6B1vfHOyh7h7TfWrE25AxWXew3kMzFyPwZcfo1L1H58S3qE3tjM051kd2dpv+
SYL+8+q+gaZPqaqXywtXpw6XqeyReYRTLv/3yvAg5zqbFbBIZPAPNiKtwIqxQkyXQ0DdEHdsGBQ5
q+5EM1kHeNz9AX/+8E51CcEt5jsKyB67/n+fXf6wjvZluxR8MS25OYIiVmCpegm3/hOPo8FmU6G9
tf0mwTsQ36bIx1WQeEaPmdS0Dn9/kz8wW/57Nd9oWNrWulQXFZ5mHXpibJaWGUHf/Z6+Gu2Gg8Gr
hRrqOKakG2yRLLlMvIc4rQwIkQH+IqlVTE0OTbjziyHVxR5uox3bDGoIsiRy+A+g3vwBi8WTTFV1
SxGI7Kfy/8u6eyyfe7V84SVlAM2Zw885LeaKPC4gQdmLR/vK3ZLbQYQePMHY7tKL7Bn3XpeeJAeN
7FdkQOqYSkkHcLzrgVp1S4OA/UzpQ+/1u68YokLFxwMB8uCMk/P7sp0wMmWMZnvvJIu9Ey+OMV96
ITGNJQLkRg6Yne1SZij70fmPxWL+AAJ+veFPLcWXG94XdvmwSxaLPISOIpEwQGIBHBSsqouojXXq
B/irgIgXvXMfLgooX9yL1XZ8LIAKJYEY2u5mGUynOOEFYLYhGhfaQwylm3AKZmsmnTDMVyFHAgm8
7thgfJWU7m4bU9h/2AfnXfuTaK/9O29h0f3vNX6Scr/c1eFuHBsz564mWigyGD6zF8g5vDBiLfp7
p0g/5Qn0w+xpg2z9RA1vMa92HsPEVxQP+51EauO9VXo7ZGpmhlb7Lx+3Py/y2x5XN6dr63HnImE9
vFy79wnB4orb4oJP2OCutLH11jq6EAfaOGts1tWA2O5PYUDpmAmDzrN7fscuk7Pwgx7H/RD2avYf
MLH27xEhnqVh2gyHdBjM3y7zYu0wzyx2kqAxQZIQPKCWj1fviEsM7k9km6NRHIfxxQuXQ5Gr0EyS
MQH19E0YByIl/evB/bD9ckUqGUyWTBiT9l3J0VxvelGoejOeHX3c0lOosGh1xFuNQxuxZIZfkhbQ
hGZ6CEOhjT/HCQ/yl3P2TulfLgc/0GK5GuS9hm1B8LY/pVJf1tqx2Ft76/5sxsj9JYhaig+dAfLV
6tE/RloC/6I9Gp0FGlY5y5jWfYwXhim2t86p8UlLKpMxDSaQAKl9CATpdShu/xq8KD9+Ev+7zM8x
6pfLPBAIZ21VLhMqNig01F189Z8lJEMPSn/H727dNzltFiUhmK7u/X4K8Fb+QfAZNkmGLMj6Iqzq
26GknPMcdwIF3viiTUL2rHibTSbYV3lYO6OsOrlnRxFRxbiIC6bDA0uRWwARVeRWC3KHTFKvd2xf
ugv+kULWUEtkmPbwG0HVnXXqYKqnme2LIwTSqPOaZwdALcfEaQXEkzxCiGmMyEMsaZsWRSV3eyCs
w78gp3UM8h5r542wvnGZFD02qGG1IbDPdJBjHxID9zjxVD4gNP7+XH5QBP33sXw7HW+6eSjvV5WN
qulNBKGjIg8cPLkH+ahy9C60U0quDnE13TfBUd4HkWB1/n4VP4zQuQqZ+a+q6czQDcFs+7I2Crmu
TlZ+a8Yn6PyMEZBxM+xUJiLHoVFxSluQTU4/EWe6P4X7YacSGljTxXGbMR3ZJ2/XLpbk4DgitBgt
9S26mH8czT9eJMZDJmQyQVL+3kQap/xin4/XGvXQpE5gEllQY3x0K3UNJ0YjlxqwNB6cVuG1DG/B
WkX6d+HRbZHUBG+gO9TV40N0Xo/FcYuL2l/v8l8iAgv8ywV+q6Vrs3opl5wLnFiQ3fIrLhBCadaL
wzJab5q2SMYThyApNhoJ9JA2cPv5/U3+NFj8zzV826yN6rDLzStMZiEw8wS9lO1xMYIkGGdGJzOG
8/kca2mIkySUOn90Ez+eaKbEQpIQGcn697Hm5WI8WrK1JTARwwNdjNx7vdVoL7JPnEx7H+CdPI0F
oXr+mWeTvHoE4np9GUnucJgTbSMya39/Ip9TzP9iD3gwMOdGJgop0/6kZnxZ23Wu6EtFblVjrY/G
PWpxPoDBOk/aLaL71gZtHkZ7TonRN1XOxRlkGw0uq3hNjU8sh390Gh1dx19b4g+GWlyYTI1u2hZ7
7z9lunwo0NAuKzZkxf2YLR4Mbo4+1pIU50vMKTcn5PFDrN0Bx4v05pV0XdDt2m5JtLfTfsEOeH/b
+cofJpqfWuV/HtiX6/q2JV1e22MLwXg1Fo4OMA/9e7DvqhgdaLgnPwlzw0c+Nad6dPQ1VyP6gOma
t03OGMzKXjki1DyU8GBchgaP+hzuULaCcYe6r0I00hNGKFikb13WhD8dnX1uORHm1FVSBwADAFL1
Wg9b5EpdmH4zAQru7qtXgNoUwTlQ2mVYt9/7eXgKCR7uHpjKEcYeXYPfl82nfOy3p/BNuXGzSrPM
b/DKmcE66UUUYejDhoLN13g1E9zaxcwD2J4X48C8WsBBxAKfVHZ4yUA2zkaUxqTwiRsCjahYSzZk
9JokZFiSMKg4XHiPv1+2rPxUz39dVd+28rt8MnPjwaoqOzfimA1gJhKk/dy79s6s7guWGcz4Qo3+
tE6IFIRXK7xQKywQICD6ROo6jzFvrk+2VIV3y43rVLj7gpFnFS0KX0q2A7IyhiX8xHrcrEjQDZ4r
3j1+G1jTueexNRrZg23KEAYK89XXobbVHjnj/p36BymHh/d9eIJMRrYESfdkUgHv2BmyNeo2MGK4
yLR7RiAenxYRhYff4Tl4eGVyw8lfHu+HS1/xGBcImNYXwW8koOjxiwRrmad8/dNjVP/xoWqGAUsC
I63/wze/7CHP8iU/TBPXwatHval8FM6k7rch1YIA4XMJ+XKwCyxduODBJo5FlTeiRTq7Tojd0vgi
O+QI7el2sg/UTl0XvqFg7rH19f94/+pfl/oN8K21VrGsLhdxAMzavCH/AQ2PDDk56inAms7K+KBs
H8lQlXdkjSeN07MDQlD4WuM4wxHEnQ7IJElGQldyh1ndW0igs1QkB0zZkM3DnxDuJ2l6jyWcVW8p
prkD0ze8AQbd23bVoVYYjTA36YTzrpy2kjeLKX7ex3slwRp9ev/wu8kQOnHUZ5h1iN4of1G8o6YT
XMvGxwyUbc9YijPqtfqINE4yb5/jF6AW4eUeYydDfPfvj+3Tbvyfr/1/L1j+RsHSzpeiud4xV2xT
F5PAAit4dGp52xN04zM0YmZOq8Fo9JwO4NuvBGHvslBz2PiU8lnW9V05fS4KnN/K5IMo9pLQ5KF6
dOhzD1gsv+689QQb7PYfB67xE1zx1WDoW1Vdy8fX5aScxNs+0miJreqzeBRaF9grPfjhi95oJLdH
gvENDpTGQWvwdAbNIMRDINBsZ4/1HwHZcKbLxkmi5ORiJzFJUYYgH8GxDtr8waBWYHDl/rFa0QD8
0BWYxC7gVc8Ugibzv4Xna7e1ymuORIaOF+tEsP6QtYhMASFuSNQrlT58bPatGeHlSLI0UpNmjCvZ
g7E4ha1xCuTomCxMON4AL9SfO78NJgvhm/Rs/pzwZt4HuausbA9OCjdUCWoOf72TtXodklrKR/H0
IpUp/FGMFfwLEWhIbbxxyXVUXguRuuIOQHGCHVv8xd0IoRGHAXmU685nY4JaVPC4Ti6CaHcioWkn
LBEiv/DAUjHFUNhg0XMFOzx/bLjhN2724OG8zsib/4gETJKEcDjEa0J2cjY+kY8K6s6P5c6c6clD
M+zfEGELb+MmwLo44EeG2I4m/NjA8B7evMY1gmwsOMeQs0YrcnBhp+xhppywNha/usVmTGnD4hUu
gFObOugJWbpxQ8jmlSeSAQwnEvnJlZudOaDnH6UT4ojsrdEZe/50Kru1h1wIb/st1/oMVX4ZDsX8
CaAsZv/s8YoXMkV0MihUVL8e2whGkToUS/F2n9xtDifBAgStPYIOEQjzWQB8QbiunYmbNABEkJtz
fLFP1D17Mj3nV2eKqS75H2/AZnCe2SB4gyKxZfzGFCBAssuNbHl+dxiCJf+FsLf3hOZITJZbnLtc
nOdymQnE+8/ti2VNJi86ZPaWQNAKW4CKFgcmHsotzweV+hATBS4NQ/h31cGccOuZf3TFPx/WX5b/
t8O6OB2Lo7yVKLWctAYtEWtRVIPCbRwjTCQkLAVG6Tzdt4SVjGNO7v6x9/3YMnz9Br+dGOpZaY7X
C8mN4sm8HKQkkouJG4a6Fe1KjKqgh68xLTOFjDeOkBqP/7iET5Dx+/Zrgbb+Hy9U0751ToX9wj3N
rCgnth7qKOGZCQTg35dvyGVej0HtE96hTJp4dQpQf7TcAy47D6ExbnHkHhigu+XSbQY3DF8cezHd
XvscJvgQ7Eew6ZfrbgLZXgLca9LE4KucXHGYGOeLMoX3AdvAxS3n3fJPs9+PlR+hIcs2LbAqU4HA
+O3RHp7bGosCurF2jUrESnNhUuahCpGF7A9mWpwuTLaDmP6MXXmzNYWhtJBDPIIOPgXd5N5Pulwx
E04RohP93THq2g9b8JdrVL8dfc/l5aAtz+Ia95ARpY4+3AP0VahG7tFmFCyYVXGqtCd9zl1EPtSP
EyRA6QqJTFK4QPibpmu6h7OvIDTTw+lTD+Zk7oG7DaM/jrvPa/lnnfzvearf1slVPyvm7cS17g+R
sPJZYIAcj2LoN/tx2AwIIhdWuv/XvL2JA7d/+OtzMcRs57dr+NZhn4/GFbN5rkEkMwGZ0+qfwMyZ
/Hy+z9UKAllvhZEtU55nyPm6d7Xk2mkQTwmHvb1DJ846vUFz6TzdKpk+faHBVZZB0tVzqBzAA+en
M2dru7p3qgcX5sNfOMGn+9b3u7ARpyKQJ9He0L41eaeqbpVaTld89cTRJQo9SLO89v0AMfHNF7ml
TfwcymI34sggkbAHeyB2QNBQV2GhN7XfpsCG6IWBzd+6Ikqb/dfto4maHbszkR5/DzwXPL1DoQG+
CGeYoEgOdrbueevjcvff3thcqTf+KCt+4P9DrZZ1CRRSU8CHv22r+xemG2bBKxJDnGfw+DAdgo8d
vCmY4UQjhhM4VCH+oSByQGJh+cGoNIMMzSRCF6SkSUsYVbl9lZ7i6LzfmUT7v28Nhliq/7yAL9f4
bWt43uX79qIearpsgCI5OZr4VBSTJlic/cAZXFQ02HFvtVi01osbq0bM8NjrrhHbxKmdVVJYHZLO
AcHUXUSjoR6aEUKWRJgP973q6qvxe78cbwOw3Jip9R9Ylyz/1Gf87xnr0rdtw9zvK02SjuIz0NEL
AuFGrcAYT2psV03hx4gD6yG6wS0RkbKy5t/IYyIvR1RF0jGSZ1ewwxlVJvl6fBYCaRQq9lM8OX5M
INbSXiyebJW3D4LhEWAS5UBWp5gPqlPoguMze7617w7s3Hs9fDWVeqFh8Psskib8inQ86ofKvSGX
dh5lX1JJmUf5GjVn8tELhZVYkXBDJLsDMWx8TVTixh2LjRYRozb92A7fTe8Fq+9Cy64NWip+gTfb
u0PNghPI9LGicmFM9/uiMEW5/v+9KFjA/PMvfaayrYuXbPBQJ2g6TWcndNwpu+2yT363fSXzUrgi
jAJYTV48EPZjmeYsaaY/WoupveS+ierGbhGge3ONEA2HN8QclPfJsBxjJDb8AJ3dBpS/zn7VvvPW
oEOBJkXeh6iBhBW0Nvhzrfx4DH5dK9+2zN0WmcB9yW3xyK7ByYxqGQgCswJkB09RKDbr1t1FxruE
k2S5J8IAy7VZBXfe2qwhZpmgTW58VZ/80bnPzVPTiwVArGy4VqmmhTVORTl7N7yOUJTj5QTDRqGc
FTFdjzUVabRGvPh60flgxgs7hQxy063fs07o68l8zJBvOxxS1vrUN01/yp+aTcOyvZaGmZ1CjmPL
09gm1neQzEZE0ddUsiJw/tiBbowxp/xhUSFhhZJSug9zkoSdKWw9/BXhE0bNhlS92rnS9m9xpFfh
iDLeHUdDzrHyj7Lys2v6Zxnhh2ApKif7/wnVvyyj4+V+e1QChpXCPW1cMdniElh9jliSyY7JrohJ
leisGIs+z66wmzh5MYrhyql1d/Npza1YPDkhvyzPMD7IY996TEjJU5/z/RRslIx2uwlLyus375PW
qN4FjKv7x+BPTFv+dCr/dj+qDYHNUhnKI6//1iWS6bHPq1b9wB2EI1fH9/AC1TfcIc9w85EZYFqF
IhL2fd1EqD3Ui2f0U05ewXHg6FqUHXobfwUmv644hJH5ogTcMmHZ4Ut5h6XYBApMHuAaixAFzdvQ
O/HNHSDmAI7hc2DiGL9uROw1nWmGRk+LUcXa7nNq+sJNQtRrFMuTMg+Xa/sDimWPXcjuk4Q9umRL
5OtUzxNLUAwFlbVx1T5Ap3sMWh7sxdNiG8BO/lN0qPywR5NPgZrGlDHKsj//+Zd1sLzqLwn34QcS
L/3z2lG4wwPnsYkW1zWh5UMKVUSBh04hbGgk58jVRyoNJssFhVbQ9MyeylBOCu/sGTsi5vl7AQwz
+kiitMj2qXXYlCaw9da7ECf7cK+aS4rAyqt6QFANbeVzuvTgMufTKhLCCSZca8W9Z0LeLDGdnyBb
dleXcKS5S+wPaTvapeS8oBeMmuAxudAw37OmvQvUGumBGu0OojtKR4BYSzxuL9RJ/vLqrdUr7OLW
wJawe66YvRjhy5USzgZkXCRcP+bLLI8YXh1y9slb0HLv09262AbPnvLwHgMTp0ItapXe0ccdKKt7
c0ru2rvNQCzxyoXME9twdrNnJPyWLuDV+Vse1QBTeayefDyxnOLmV8T9QVqGK/tpgmYiy3G1mUQQ
r92Vr86TXhgvxHX3Qnrai4S15Bme+urmkCoiI/sFPhAraB9ck0BRfjRk6BrnBghta5x1RdIYkvxA
Cq2FAHze9TmKF66hW2m+tnNPO5+YsPOHBbYXSt07a732r7TiL/7YS/jNVrJjVf7DLdp0OyFU96vp
UqdWnqFzt/vg7eq/AirPLb2w9f8Ie8/lxLE2XPuIVKUs+KscEBmM/YcCbCQkJIEEIhz9d63eX+09
02/XdPWM227boLD0rCfcYS58DPjZo5TI8+0PL2HrTNFYwFfwcfrHM/D0BZxkgMwnF1BxYHzXiONg
59t6N8vVULm/OEJtAl2AiRYYM+QMZ/IczLXlvhdXpnagvl/uy9+J2pdOvoONxwG4Bv9/Q31ewiz/
22Zk/SF912E8CnSPqurm//APq2F9yp/mjamLMXnExoEA+LX+XpgflZv5Ftt9S2gEB4Ori5LbV65W
gKJ4ULJkCiGZbJI5KrYFjR1zjDd4Qmll4s32BfI/GMaGiRlk7xmUsLHQbSKhd4+QcjTEPpKQ9hRr
i1aU8O27zjEr58ZQCrJxcXHX/51N/AkH9o9TtX5P0Xr1cdNe7eAmkuDvYUIOT+vrhfoW8gYCufhk
UdMCwgXv5dfzamkF9U4jOLFHrfGORNpgrUz/+5iMP2Q4TOKo9ZEDwffR+i01V3pJVvOndkOE06QV
ZxF6vsCy+giZMIzw9xMGSc4gWqYYPu+30U9HZ6sHqSZsYW80fxAnZJlmk8x1RqKBdRPd9ODEcq0S
2t0pucx/H/GfGuq6OoQnqVqqBn7ht0qpO71yq2uqG/COczQI0N0YuPX3M6pd0dPa0kk7jfK1mG+d
0kt4YYJSTlVX2Opmm8KrHdOjEHLV+KjvRXfxb4i1P5i6GGBhEHQ0WdJD8/cgj/+NzGh8CzNiYs7u
CuJA6lGoTehezvJsE8zI6iRbPlQYFcK2dDu608xlTPWIGvhmUF3/NoP+Q0fhX0f02z1W5V4rzsNh
t5ISVCtAVls6eSwVQUtMbuJtVAYyugxHqtzLi6YcqNvnuNzcybJWf7l5f6iyELtUf2nyyIaqiEP9
xw743Obb7ilVHZwFweuFZFt5iMzDXFuduFHBc+jW4JTf2LUOnPwDep4wqTBiPZTBGVeRwAcr3igD
WvWXXF/9w1UyZBBM1lAGDgNW7d+Hlj00o6+HXbu6xw1bIPmK5V+/3sk2Grivb31xMWzrSwuGvH+b
Zv49gW62NMy/1KF/gmf+6zB+u0La7aZCEXi0q/4abfrlmy0+gA4DVzDJzmPdMw71t+UPP3RnCIxu
+qL+Cq9Bs6rSG08fvlN98cvAfRCASddyJnkPF0kMZS3DIon6Wft1WpDuFgX0l2eQ+S39OpOZH8yO
6L9vtlhWv2WJ/zoTEXr+ca/LolKr2/DZUpGa9LwtLyBvDf77Pf6E1/nXm/wWDSxD6uUy43KdNwMq
NJXnLDaD7kXH8pR0KXqjtcIW0WN3HWB2fwtv1O1n0PmjrhyV3218SWG4jQvmE9/Q6/9GtfgVjf7r
IvyWKvd9UZcv6dauLk9/cHbNoAzPZDrTIsIm9uKkT/qnVdw3qNi77/HjkDPZvnmvyrmf3MekTf/S
ivkFyvmv4/ktFjSPa2eec45nCE8u83RQFmPNrSfm53uMW5n1dWdmAY/CoWWIqovk//f9+lObAnTe
gCAAZkgIQf57UQwUuXiqRstTdoToG9a+NJZkp5Uh8n2A92rcbpH5JmInxd+eb1HU/n7mioYynUB4
6Gx2/37neoAny0U2rxS9yLNr9DZIGGwem9DaAoug1MiYlFx2r5HmlX6d6vO/bbbKHw/h/wlL/Lo4
/3giXnVV3IoXwhJmQAds9KTg8esEzPlIhSGLEM3fiPp/KDj+qWTxSyHtn2846F9SJ5QsXjO497HQ
NbdugvoMMW9vBWb4khzSPx1FVfdvK+1vJ/tbQ60wpVJtt8p1dfNf3nupNw6d9bRoYNc85ybMlcuY
qC4x9hlGgzG9HWgVZJ1/aYz9qYVjgXE0hfisSfH1W1hvZWnIJWrqFbkN1ADgshrWIGhy3RtnG6kF
rEaAdBTaupu7be+bhWcguVUkDQYb8Djz7wJ8CTPCLC70yHoe+rCVS/uHn//5uYRT+NsIu30yeFs9
9pmrDvxLM2rzb/M5OumR+t5rz6A6pybmN8N1d2Xkvz87ekNuW0g/WGshYaV3TjggQUHp5r+fNuMP
9x+hN0VlqxWtZeu3/lV+NUtDK8p6pS3A5wF+EYpfphxX7yhvXZ7/m9uKbEhRmPHIQsVQ4WZ9ybv9
K12+6XG+cJp23o17f4iBjvJmjghBB5cemnOHl3tXpls0OR6D6PPRI6hEQWGCk0wpjcLjMDrS9PzL
Gf1hlx6SPVg6TrqwZIZi1f1jRYN8Nt8ZrlaryxApBLtCBUIoZ/cjDeB46eRbyr3wVXoVyB7drlhV
8Hr5pHU04KedY+Gh8m1Q9CLi8F1tBSX4hGLZ6IwYVjiEzy55su4MbrasejQJ2lT6NvcPVGeMwu0b
5wEq+KOHQdIgqxTeP54w2/Yt4gXbv6xb8xeM+9/xCniLrg+EbrKhGL/u7T/O9PE0jfYM0Hul+JAb
BhiBL+8/JVBvVD6i2n/6HSwfvhdaPrJ7gUms3hYM6UznFr2Xfc4QvX7SHgVphFLXnl7vAO45Ay80
LvKfctwuy/ASoSfCbPxHjekKR+0EQb8nspOj08JYPuJ+lDVB37lXJVRo3ujO5bNLs9Q8tOG2dM0S
lFkZSofzARavlnAv0GgmYUG0RrOvP0UXnCe0Bl+D0Y3W6AizXyXE6L6xL5DZak9OTRRSkSwRX7/h
LtNHkN3y6akXH/Z8M+theGqcjU4WmPTcFfS0YGJso8fbuWP5oDgdQ/qwTBk4FovqS24chVwSxYKt
fX7yNG1TbcQPEmezDC3vZlUv84Pu3nbv/eubjITJEGx4a64MbTQs4mx1P9m3I72GHwgm288nfJwy
wisrFlpFra2ajuFtXW1DCn36apMhZ3vlnxoKN8T8VkPB85u1S+mA7WZ8Rhk60tyraaN1bBDp4Mjr
Tt7C1iuO7WTIWy3KVY5faE/MCJHPoFOc3l+xjD7i+actXbi5o1v0JJRQ9kI4v0+Hx1uAhtiUfswT
iyOEnrm32zX04h3NU0HjgbReBW2UJdtV7zfB63M7MY5m1K0QM9mcIuWr9gdBKYBk1sxcbqdXOOkJ
G6D+nbV2u+zpQBjBg3pA2xvjKuW6mRf7NunjHCAEbdtvbaS5vD3X4pnQvr3tYRVqTskQd1x+yZ8X
r90pqFzgOey0lIges0AYj/rF/rj7l49sVp0JuycaIrvOV4cQAwnCOMdmHqVHHeKKNrtx77nePgi9
pfyhgUtTD8b4/HbUDSTMO5iRwPzU0FYhg1KpDcBMoFYKBw59DHoGw6AyvD54WDbItKmOMNvJHmiO
9nIAHuO19P5SjttJCY2RrVcdIWIqHc+xCm0UtJqBNg1yQzN9ctq0Y+TSLq3TAPdEdbJ2BsBKOkdO
OgRMVwVdZSYnIyva5k5Gvuk9EjVtMQs4O/3dzkglNuRYcnyC08Lp7LRP6+Y2xztNNtluXwHqi9Zd
MJk0vKVEI0eZFl+Uf5Z7p32JsE0MC/3xceOIdjVzstRCihWN0pctWgaxNC1+OBAZgR9AJnhW1uiF
2tmGvA3CYumTdFvw5jOOETHHkMdf8hti89dzVwbGsTxs9zcswME/I2Anj7rQnNGjotpgFjNWdn2q
0TuzB2+wHYk1qnzTh/d0eQXdHtbjiMjZdW5W+Zf5rbQRLWBGztzy0F986dimJHDAAd8lPSt6Whbd
eTocPLG1ozDvIOHcvsIhtC30MgqHc76UtuKpIc2YDq2rk7NV7TaQ4nb2iu49Xlv2bV5Gp88nM+7D
i1izKhEByiaXL2mlefXsOS2W0IdTHl+EClokAbY/yOnM3od6c4m4nOr4urvAG56yZRgbKede96sq
kUPyIBAejor8xccL5T5zzz3pJpnTj7uEZODt3oJi3P9YmduFlzRDPWGMIoLsXuklFZDXNURJdLek
7ELX98OaDgqns2KNMuTqPUZchC46j6WYI+duqkmeqDeBp2QX+gtMmBr1fxLcX3hIeiN0Rwb/M6y6
ZlnfmBjLrbY/L498imFN3tvVVzUrxxp0ubhIz7Pt+MVUWRjMla3Nnlbu6VCaXw8ZbLER8fnt8/wJ
cziQAYcG/bQLT2PiD7MgORn4RazPLsvH/DkkutLA1Fi4yfM4CKsBmUxFH+hyYD9WmW581hBvDDbf
r5qYMpL84adxsaXJa6xMWt29jJ49la2+fiYodsgBnAHxYjFUt0dITSqFza4MWwDL6WuyjcD89VMT
JjUoWQmY6y3noUeJ0s/IayiZTL/H7ebDGE/V6SWRJKeav5cdvIfVI8iJRMnz5N9TRHb0SRlro95n
NSJLQOccNY0xm5RCrnPIF5rbHQG+gUDzmCJV6WOczbVRPlGEDOn64vdNaHmn0dAjfPchEyzDCJrx
cwp7WPKLDfON6EbbRHeYVWiMzSrX3D2bCY1gqMr8kDzWoA6vm7SaG1bIGt6QfiuHlmYVqglJPtHS
LG6j18yaDHbPMIu4gl1HxNNkO3uL/O05qlm+08voNH7XjB2fofwJlamr8VawuV6d6VBS1a6MWs93
+3abJx0B/0S7nM2id/SrA4BkKxH441yKdSXooZ+baBIVWYC4qYYuhBzA/GGsU+QeliNDevKzmnC5
z+5uRUhQffMVSKo3BAgaSj1qQnPl7dZ6pM0NhJpO4fSBmzsDQHpdDXICNVGHJnL6+rbIwvDSm+Zz
/TDIgda4232e9ulLd9qBa8ihXo4G0NIv48EzqRC/3dp3Yna7Pmuxks2e1eJsJacuqjiwMtQebk41
3fpyZE5rX6VLDnf1x2BHudLHpRvSOe1Cfzh1Mvi+w5NuXHDskemzSzwOr1G26WcEHvWDtaCsauyx
FopXfUihdlAiAXvunGvpvL+s4yMaqPbt6tAVNj+kqZAjYNhdzN7IhqD+DVzjQUKJmwUvxj3dPx/O
Y/9+hJJKKJLubiO7J8V+dYFy8wtke07O/bsbXX15j0jp+jGiSc1wlK3qWju0aS5CWuT6ff/Grb63
85mETtHJFViUrX0DH0fvLrg576PqDl+2OsmxGgGPBe3KYq17edgBzXVeRqDs8hgVksMzDgYHYutj
USFL9YVWvJzIy0tgfV4J0LevclOoQU+LncM4uU+AgUDxJiTDxm7wYX02bmUE7cO2Hs45PR1PjQsV
tm0cKeT8OXMZEPiWqRLylH9J9v+3fEEMg5mpphpYFiu/ZCz+kQJ30kUdXus7EW2GnyVCD1bUopGl
wD7PQnn3HBFO4m2w1MJBhIIoA7Am7Z0uMt3OH6bvAFmBGiC0GRnpOya5iOTogfhAHp5oMlhxG1zc
IrrBuR54l6gLe19BdqD7S8P6D1hmIelB51/WDX2oqL/3wZRBJfftraH9quZw9KFxjLZf5JyqaxD6
xiab32EQP9JTjOSCUPYlA1J8hVEnmgtu7ksg7iGLowLW+dnyOnIsB6mKanf2735L3HR0lBU+u+iZ
Ima1r5FVUDfI+KJEU4+GfykpFWhD/7vPGDLiJcpQVoyhbvzWwskel8y8DuRmtfYvxHAqyk292bgK
M1twq3xFmsO0n+809n5yD6CVQ0jdTp+ABMwon0Sg0e3isOx+XmPJzj8zZruQAH1piya7Z9k9mbmQ
em7wi2Pb8kzaZDRr1r07aP03KBX32XnkQO3L7zwq16vlDnRAL0bp521IzvVATWLZWPQSkmG0wKVv
AT89wNwRnIrgDm2dPP0GUDk5b+6Am63oNFkMp/j1yZY/cC6K34VWxB8Ado/wCPfQyjHBBEa+ENnJ
T7m5OG16hB7UewwGI9N73r3EcpG+B9JRhE8EgJjDZ9DEIbUF32JIvtE2iODgleox85uYaYqGI+xU
Bt1fp1C41AcCNoyg/4cOBNaBukOJwViL+sEG8FkswSiqeDh77K5gQWllULgxFeMko7WEujoWvprm
rTW4qvihBxvhbSKBGJtgr4l6siDooGcULhb3BFgAKkDggwQfIfV1bw+7QEPzs5oz83kLjXLFx0XO
Tr5B9c5n3288CwAGWXaSOJXr9Wt4meDnsU02XE7LOmxEe8GMh/b5e8J0F0HHlRggbajvtmKYLdpd
5MzR9ucJR0rAk0BdXiLUViYCWeS+5jUR7O7fnWHIoFjwIZ6hYgvHBXfD6c6qj5k1FbMasudvrnIq
MwmdIb6HclCyuYwEZoMrw1ml/DJ1j0/7HowkhNYZYDEG68kG+xRYvxW5wJzRuh2VVzvaYz36YCwY
8bt3j9/ZD7ccvpbQUXeW/mTIbM6yJ3sfdVqsm9GCunjnrfsoQGdo6JdvrANwww70qvcFr3AeXS4e
XOwmiHzkQbVayLUzpydI1tCiZS91oYm5C4NIGszW2Af5qSgD3zbGY3uVMSD8APgCZ/eOGIErwFVD
nNnR3cLa1J7kWNOozl7gwht+r4LxjSZSlK3moI8UW0xIAeuDUn8PAybIL7tvaQzcjyB2wEkIHf48
96wJSV5ZwtdEvtyVC1R6noq4rleG2WSHNsnXy9ZRS3KzyZFtkIQdb4I2wOZmB0pbKWzWV7b+ZQsz
gdMQ9TcbHB+cVAYkgDbs17y0T8h0OZnv1KtFuJ1ngMCrBTE3nLFNnh0E7BG5YpoMA2MGsiphiSMn
jyGpNCdvDUEUTeb+/ivVwPmpDM9Q93OuaIGj1sQy2oihOhok640A591XAjsoEIQ/5hSxVhYPj1Zq
qM7diOWrz3V3sGcgNLmbmbuofFCzZ9bUPTkmF3c9oAyzkzV6+8dZ8ktewlWWy3mdRNE9mMx/tiMO
6Y1fKFQikkQYOYyT0cmZP+1sFi2RoJO808CzUHCaQ0sBt0Nf8fsXTLsHyqnx7MjjF+0HB/fTqPqJ
JukX8UCJ1pZYNSnsczjGL7A98HwTrsiiccOQsTfkfjRfqCdH1MRQYMDqxZxYHil3G2ToJgdHkH/u
ia8s1YhuhY13nWLDARqyd3z5ySNO0z2soXmkwA7iMjNqEKhF3L+jaILNwRyHwwlmNIJ9IGv46jbA
2xXhNIxCKvnww+O+Xj4nPFPZHACpMRFGCX67fLoQIwlYE1Jghk8w/W8Xe08HDphtFKFXR/+HdpwX
VCC73kevFgI17e6zimp0nD/j99fYHp0Zh/buxx0ZelokAr0F022jX93rhmkNqleAnrfOk43P/sn9
Hy40kinpJMf82haML3wCED/FCLS3wZGMbK3183V+lCNphxBNKwQ/uHPF4koKKlqZQc94HbCZd/M8
UecP7J2BEYorjxCiRCwM/2YmHrI7NmLqSHBWgCB80qoWuZtxGd1aFC4JDSkS9ZY930ZzLGAYIOwj
gOIdEhHIblxe7tlakrFf3eHuFLShRk0s/BTEw4oUwmraaI4HMUQAcz9piSgGIvtdtLo5C2lKLic5
tOwoDnn2fNhWSbiYaVIYxuHWsinTL+nx8uXcpypCBXYxdJ7rXg6H2AGeF9d8R4PkQPWuKXFnhVe6
eHhyNOvyPa3ujrS6bgTKmQy8dFTWCq0dPO2uMwJJShlTkiQLmDuwReTvVs7ikSzoJjifyDy/c2fw
9NsitECUeA/Oy4jN7zLIViB0rgEdVPzB5wO3w7KBxKVgB3XOcFZ4jzezhqUigzlaAtGaDncIY3au
fkfdA+gxrz8+j+EU3u3RiJDljR1tFY+z6WcZCYzBVvI7F4RO0e7fQfMgECbsjj8mV5hOoH2xY5DB
MSImZ6bE7zGo6Af2vDKPaI3LiORrKSYGCCQbDqx9BtwkwFTrDSQXwZe5LztkWSXv7WlOvzPOsSyl
l12GtGxrY6Fd8g6PX9Z4uGfE41G9G40g3jxb5tHPmIaH96Fz2N6utWOHeHJcPdmFF+1KWEkLHQW4
IYMEEhexEF3+1wYE85EAgrWk8DmyYgdoK8R34XKPhPYjhuwSvWx5j54g3QLgj8A/K5wf9nV6huyy
mDUfRj26E49nd8gRFskJbCpEPY6Zr+5rh7YLGqQfnOIYGygsLBFYwOhttzOT1jme/O/wJtmzDJLN
LIy3sr2qvR1tG1r2WBnjc29Fs/MmcY99gKWZu0b7vLSl5d/o339gt5j/yh5/G4je+vz0zAy6FFII
c8zheRamXmUwRdNUyHueeE7FU8q1J//KJlxMiqx0/d+lhSbg0L9115kba7pqDjWLHPY3uHQxUMp3
pl2b1XvC1vey2UoE02vJ3KBgI7/ZHzasKFbx+g2+3nkGK7avv6H+/w9Y5b8O47cBzetVNIOioMIB
BQb410jIjAZB+vVe7s+XaH+bdna/tSfWO8kKZ8/OsZMdSnUQ6m8sW6vx1zCZaB/F5JmcvPmwcIxt
wnYMpl6Dj3dlUy6WcDKiiGWXQ9JrPFOm/LUPxuwl+di4obO2G2foWoKKsQcne2XAasK8OM6FXTLU
jfilIDxHN3xR28Ng3HyuLl8ULctYio0jwdM9h2DzWT+3H9YjiU128o9HUs3tWAc97hBH8GhBMmoY
zRoNUyN6ftvdf9/MXyCl364i+vVI9QvMjfI/daKUafdB8TxVK4kENkOX8BxY3+9FB4jfbl52tX7t
kCpGVRhaBV2xBwyQq/M4hyWBj+4smsXx6+3Rw3+cPUGfv6aoStFLkTBX2QNoTeoPLFhdEBgjBG29
XGwLw69TwRV5717LQchzxA4Gc5PGNVvL1u2i19IA7ksmxftNOtjWNBRgS64eiTmjxt/SMD+BDh/+
XKGnpu+/jbsVzTT/UD5bigzsWEM5S5Xl3wrPofZ6KE2uNqsHqTky0EKe0e8T8myg1hWagaqnMvUB
h+ZrEYDXYJs2oR4gmMbWdRkBMWXDheMZ9KOL/xxdPTO2wlvyHviDafvRh6pjpnmgzxEXCRv0uB/B
ZQJlLGFs45eznHkqapEhja1npIzeo+LzAZUQFMr6utNf4l4Yh4ymFO15Q3zkP2MoPj6O/EODkCEq
hS9fO9Qq/6QdCva2w+PIV9rBOBQ9f2WX70ad3VAoLOMMuxdoyyPKx3sZDttQYd5sgfyI6H2fme0i
ArSh6XzavQXNody96B8t+ey0s8S/8qGAlQmqdqeigrCTwV/uJPGdas3n7w1mcLREFHe4GC747Imz
La+JXy8zFNhEG96Mn3vyc/w1XCD3zrusX3FyHj0PSILz/odeuAJi7/aF6mg2cBCr3OIsa7kAod7R
GxHbmXp2FcbIsxyNxdlDKPD0B3mmTPQv9dfHFk4rn1426IKnl00X68wGomuCaFeYe7kXf45OKDW8
AJS2Ue00yNoxUXByjw5KTP2IOkMWboNHchO3Fyxc5j4DLC3Qb6j8W9rQ+66DDqVNJLDjUsiSnOaY
s/rFzIrksE1z8hDkdYGl6iE/GDKPwHvqDl93GEA2fUEg1dB9x8ZsRus8FnYuN2+7N/mls7edWxiX
0CRDjvq60BOdj2pymtz3Dekq6rfT666cn8LL1MJOL/NrjzF5WDLgrHbF9BkZoyrWPqq4SwfTN0u0
XBfTLuhSCugxtXtcTM+RHBiTW1SG5dxkgMkIk4YzsqApIr0B7EJEsT0Ep1NUKdNL5uAUtKjT7kNo
9aJqOCP7xZCE9mEou23wCioUQxvENJllTqXJZVRxdHpsLcz0MRuO9LHyqaNkrX0ifTC+7rtkO7Y+
X2gfVxw7Z4x4+MDXyDguqdBIGKCdcfa4Ai6NAsD6JSqaLbKDFZ3Jeq14t+BFf1J1NfQVSr+c3ALp
8zQByou8cBHmiRSAch5rnuYVCQPU5AWT/5bKDCmqyX1xinTetU8VRICEUn8R9MinMriZAneOGWVP
0VhedNz5aikFbVwDqzvDEGjZ3tTkldSIdcpJn+az/CuboDICgEpo8J9TJh04ObQpMKb0nmTo0pcU
1kE9Oy3O6YOWqDXt6OTmaRcbbutnczXG/mG6nUvLPC2iNupp291ZR8WqwwZTH9OyYd5zcq8hPnB0
w7aptLhjCHEKGQ56XZAlzfg0v++u4x59uweWCKdxx+q7BaV/F3NpmoEqTUAjKb06ylno6ERx8pe4
iE+THIwbIsk/p4mcsKAn9+S+r1dCevLsSTHPSWQtvhsGMyff9BTEsBt3OOWw3TyUIqHvmaNl0mJq
CLwUHjPrOKCEx2tm1I1PqIdaPqOK8AIJtOZpuCbqXImGoYmBuYUB8CAYBBd6EMQ1RkTUayDVK/B5
fWJOBQHiEj28dlREOpqz24D5VFB6W+B9JrzEe1qjEXnancblPAsFCFksBHo3CJwANQi7BMBYaIU6
sv8mlvBMNXg82qDGOACh5DnHhgyM6tEe5epY4dOtWOtyiGZWeObhh0s/Ok9qX98hHsOm7GthFaP3
kpRhgVA8x10mQ7+KQQld0+pHmpsQ6rniWAi4Znji/a7i9R1ztg3KsRFSPE6uHL8RWg7dZz8LL8xZ
dO8U3sfb4IQFBQZLs0dcj6qd5t98MHpcPQsgPG1Xf+Cd1ieu6BsVWmwMYnTAEJtu3AaXowFywnI8
iJXRcH+a30ZbPrMQuhkifHOLcAaPW/DsbJ8+LLMJT3TQTB5Jk+TTfNrt3qMseSD/aiUXfJHuQTvR
fExaxXUbVWEZGiO2CP+VXtMybOZ9JB7rC+d9R68OSWT3FGYs/AxJdrgsUy1k1h20TL7LGV/7p3lP
Xw6A6EEPmpA76cGBi28J43wnj5o1aArWwnN0J3TgCQKuAWhF527deoFWz7gMwQaBFRCK22Yg1Hse
wT2oZoy5op6kC40eN6fbc4rp/iJwEw4B5vJo7BltxO2StA5ZBpTuP86LfnJGw5z2qXhYynm9ZJ58
XnZr9XiaF1Pz2LCO1OMgPvFRE9tetcZjROxm7036a9+q1myz742yEeCfTb5kWtqspQV7ZsnGp7/D
FzqXc4ZD1/VWuD++N4+H+7BcYxDwzeddbLpdGeZLfv/Xltfg7cTefl0X4rWK5XYmH7N5NueLjn+D
6SQd/u/X1zW/VizzqcrDn81Rlzsv5SO93pwzuu7OfKfb9aNiyo/ly3ypHSyMV09z0rEDHXRAhAyz
vlhVEyiPE6w41sXoIejqGYy98y14Kzb/MWrfrmizt5qtLSsWCUX6A1ltZXp5OMpUn78/hyNphGr4
1EL9kv3r18f3pz7Xx1sZC51qr00ZlY6skd46dPaWAy3QUxP7m+xDHevjATCiRT47/2wZD0uI8OYz
xiKuyYhZTszEZLM8z1Q0nQXglD+rYXRbsSel1YJH02vGQNkhz+Mi0acYcPn4Nbg1T0KLkP0VmSUz
pDfqVqxwZBNDmmICpUkbV0ItQR8zavaUpErPvspmn6cVTz3K6jFih+N2xCQy0gNEKsJXOPAY6rLl
6wHDLXgUwvJ+6wouDXaIPlLq7oWhCIg9EQCJMBeEHEG9ID9X0Oe2plbEJhnoeN8YNJkYFAa4C4eP
GRccC7UHfY1bcPfuBE6DNrLwt+TZ8k6J7tV+l2Jh4Fk8Z0zteF2N5xGrE0amqsOY2Ue6IlF54rME
19nACMX3hwkz10g5vCdXso0Cg7IiYkDnS3sRY8icg9NCA+fTC4XksP/oE2bbbWShi3UD24TQRzDc
AHxI6IMCki4DnOe9J6JjJPX34BT3H4Wvxqcx1jcq/bV7YHmoGofiAFoUWtDFJww8kWKGdDLVCazo
mUd5qnAhoNasDA7mCWslGw9ibMwiQlmiB1rUoDJfRBqHdIqffk3gELLiZx+QFKoheCJ5F/dKHOB9
CH/8zUeyDl4DV2EIPAidOeAwUoup1CD9P6orCgIlBF6hIYLbCj0wLn7zS2N9gxAjeuAyZjeyg3o5
iUcR3jwmveAcJQ/7GEz3DOLmKRG64VfYM9gH+mM6hehQqaiIaaT3QuysIlzpXkmwI6Rxg3VPhEFx
E7TwQfZ08s/xicxM3FSg6NDlSv/9U6AMY/j1JwAylN7bqOK2au6TK81b0yc/cwV7FlPtn4SeTCBs
dk00WzjnXyLIkNzRXNhXXHpxiijl1ITsN2XtcAzHMC4mBv3YOrTSO9mRBQHonSholkHbczWXrqDT
hmASR1nU/RIYH1LAVfSfuJfpCTWzE7MzfdqGfIzOzNDIsxC9shgQggCa8jPpbf/+KGdnkCXE1C3D
3A8jab6y2TUdJlVMS1lhm7QS0X4n7Z5Jk3ZpslLxq0vV6Im2lhbKaRU2swKjH6EugLHP/Druxvln
Ne/GA2BJAxf/z40KBnOtgQfbwHp4rB9rcHUP6qGWu517/TMB0kCooyx6HRvJsw41QtZY6BJ4Wx/f
BZFpNAnOp3FGpGOgSF+X52vWBNL4ibkyk6vRKzitTUyarNEj3qZnYBMWy5ScYLyNL+xpGZlGxg2Q
4w6RqZxFK7wH7gHrA7DHI7kmZqrG7/D20TBF0ucatgAX9myDzGCIx6CCoP+T1xB+OMUElyQKvvcG
ETJxlARinLja0a9iiSKInCqnYrIWDOzKNe5NonCiKgKIuqZUovlH7GiOw8X/vxlhvS2qpnKN6UW5
7g/qDPWLIyG9OaozfWZ+aRNrYRDAAJIR5kUphI7gwVios+oo88OAe2AqX3OnP9zRLIkThR96T4Y3
R0+l5LLB+AH8baqmNd4PKt+xRuZKTZ/T22eV++r8LYifFbEI+Lf2rUwrgfEcLjHCaD4a4S8hfTNO
Ep9rDzv/GX4CWibwr4RLSWgFGl09ZO1DKqpUdZ/eJS2gFIImZgeADU6j604ZVccCK2N8qkmN14cU
n6btvJiZ4XVaj5H0Pz4J8kSukTEdgJygxBhyJNZosEL+bwfeZCRtLsu7mF1UuyHOYWZqLLoj3msH
FufCYHO/rss5OO+4XlSE4F9bKpPa9Z3wYy0krBHeJPivQLth9CXBeeYK5bY0EjJ+xyJwO0/yH0kR
i3IBJxhPxa1ZoqikgRSfyZOw70KtX8VJGBOW9JZmi5phvLVRBQDGl6bAsFDMDi+BnLQ/9eq6xzVK
mqrs0/psOJHCIafeYtmSYRzdkmpr0XmqxirDoCYZLjiuiCkpDhlkaRRzg5jarsbHbshgFvwFb0iK
mJqoDbZBs5ApKazoFd6TLfKezCjAKUEiSM2YHgJYgcGYUoPfxbGZaSfKavGF/piCswgxaTr0DcqI
eiKysT0h0CM5GQ8Xgy8gz66UPD+1KZ51e7AY4pZibmAmd0qHZkkwwuwAo4npFRnE4kuY3ZmJHp3S
M29XAe6fbefFT5sOP6UI+YJyP0hPvHI7YtBNYoDI+4c2VRawxDjcanT3syiL+lhLn+z82OBEGsYH
2GksFa5pwx3hT4KpRSjMx84omOTpczJI2Xl3KvurOramBq9XRGe3iS38tMxvg9ikzC/sdfVIUTDO
4NLiJteE+U+eGhFVK4oxIJ29y6j+/3g6syVVlW4LPxERAtLdCjYgjSiKekNoVSmCKIgN+PT/l2uf
OLGa6iyVJHO2Y4zpgAYNGlTGO8o99eTGKAklHnCLFSJy7soNKyhSwksM5z/8updYm/WBxty7z0lb
DMPvD04Ej90GatoRsnXbl/dAaK6gqvRdNHPVLRHjr8e0HsKrr7miNCFuqRIza5sEXpvk7uvYg16t
V+hxRWeaE0+RV5Fk3+ctihZo4Go+JmjxBQOCGi6DP4wfkGKzPs7it39bqC+iOiZBqISRxUL60dhE
96U4AQ1okQ/9DYYCkF0RfwwIOLnQBRkmv/h0cafzW4A1xOCLf8Lii4yg+ZPnBvkCocBE2HgDS8+w
Oxw2TnB/ja7RHSlZ0qjx2RuCxGRR7nElxrrcSNdbFhKEMtpRXnes5/W83zFea5kl2ezK8C5paSyV
3Vk8moFeS43qw1pZDNwsESMK1FBZPIHhmv43zmYyTccp5mOiIL2IcqwzdIrwCb2x5zuyfagW1/Dr
nd1scmZMM4xg78IM5JxwoPWlWGGD5TPkrYEOjakQ84SKqwEhWHx2uq+GTDMBOXd3soRhWWK0VA0n
ZM2Us6ejLfnheW0OnXcq0Ts3d7r4qb57pHxQkcZGdl/fPY9Uns3d+9jBLDvCtTrvL3s+r/66o8m0
rqFzQUUNRwtOrUtJiNfvI59mhfOl2Xe8CJxgu27Xwv0eu+NTPEt3tORxW46/6fcIKA8sW4mpSvn0
sv+/D3LaaM5lD37/sufXG1y4nFLFb9c8H84q5VtyqooPZVzuX3+3FT+CtMqj/z3s329W4jm+6a0Z
ww9CXx/w6pxCxI3ZN8Q9GNwvyVw1O4uplYkZq4ziYDYhG6jzje2FHigzMMbMSp2ybWa40RlTAmdM
O0RJtXHUWY/VIdicXVDrZFQNh5Hq/LQAAyEU8zJXKMLdnN67uqAooutYZA6aQ0Ykngu3q1J2BdZu
n2cAS6FCaxMgaMRP4CH53bd39xv/urmwPSzAtVe3wx3fJu8jUMnpmfS2oVhSU4TVncZ9+V96tYR9
DeVa4hWqIf2UIiq1iyaWgSBqS3na/OZsOHDUrsYAZqLYIYWMiuhNdvIpaxVClsY475EonX99UPZ/
dXIPe2bG3xi42TDnshe571w9VjGvQqUhPDNBVSV8UIUJWRNyLGoDlLe+Ur2aiTVs3s2H/GCARZHC
85oB9QTi6ryM5RnTJg63kO0bYA0n6upOca5K5DU5Pws1nOl02gyG6/Q/anz21f0gGkTyfpjkqRzq
/mc3YFxKfpSX6pKmcp2CYx/uJMQVOHVHA2jKHwBQNidfA7dQ4OEslUVyIcJumV0tz5o/QJVFdA9o
i3dHIJDPo777d1bpJaLFW2GHOkyY2HnflP0kPjDSyVgObhx86hhTxKiYWyXsTefePcZOM7zBSJHt
PdbRI2r2j2LyiGrxSdTu++ATtPt7/IgyNEpACFCn8KT0Ko+ktA+U9YBpnq89VIjXvpz3Qb615vw5
PiIpfUT3GO2N8x6oSmj+XpGS/edvtBUo8588oYq/VJ0jNzofveKG0nyiilpEIp7oveJ5Y4jpXreC
y+B2K9W35voGyL+vI/Z23b1CWGurKn6aowsnpVpfwKlE5Furqy+tugnpfXJbvJPLvOOf6r8X1rzk
2T+4ixc75jJ/klVxKiZH4SEE41zUrV6be1gn/RgMyNO9AwfzOvedyFTbCI8bguhX+PX7w21Bisn/
j8Q81Yv7csDnIjgAkSzi6Bx06xUOQ7XMTo8EIQl6DfR5+F6dPBI+fDYXqOL8+mNoawTUPPJB05gJ
QAagowMQcfFVnRQ71R9uMPHz9+LD0r/izm2YK6rNqxmbfVIs7odbIm1xAHxXHCWL81YxuaqZAkQM
Og4R5mWKOQp4RPRlQzOq0jXCfCVT4FTIRYCqoNKmRLorwbu0RNhBOI6sAYOw9cWbbCdbwYOmCkJB
jXk/Z4pritB3JtHPV29wiyUTQqWlHH/83n2G6vTD6w7Aco9CpnG5g23jStSZKZiulFkzKWmlMsiA
2vTL7U7Qz9FVBSKYx6+JFJ93dVgunhtz9NgYzEw9lO/RtaJ1Mso3xQaVBX3VbsmwXltpn4uvipO+
6rcZIVwRg1U1FpeIcgYF5QNUJixdFTAwMbziuwAcKAttWRzV8AO4dXGbq6GGXzN/z2tjCXbgvP53
krAIvWMscSh1CrXukT5SwBPPVN8xehtwDd7mqMK8Pupg0naMahVOBOOOOSfEhYIQY+5xCcLqN2s5
lSCugAWH/+LzQggupOWa44sHgy7GWj7S6zHzM3+Y8H6W4mHwzuMhWtiAUbyLP1iBGvbFu+SNwPSC
Hfh1GMvJLGY+ed8daNYYiwKdL6qFwTUduDdjpDFmXUFY0PlITKDhypVFLqZrBsVJCyAEWcxEfDnK
T4ptDYw1KlkshLq8Zba6FCbqNldw7NMi/U6/XrG80aloE8vLtuXishDsBlYdDK++0ldiRmosx9r+
++9fhkpkZNJdmJ/P4+v8OkcPp4+EKQQJct0Mtp8fLXh66XBlBEbwvI7emwqU+lI75fPelQOkQbzH
8hbqkbQm/ph9GOfabvPwPVd2b0yrzC59zAZR69NR2JpRvXltn15xuG2uGy5Mi7WAvTHTJ9/p2b37
ylZh0HvFQFkjKIPneDh7EbeqbkXN97wiOBkLcpVYBTFP0Z6+bSPIcGRmxAja1dMrfY0VMFdsOrQc
4uvJCKTgegBPNK8oXQmP+vGklRjgptNAO1DSJE0+VKifQzTjZJDIY2msuSgxNZRG0Lxh3hoKc5yy
Zk2cG4BEzyO2yYfKjJp+5wI9NS8EYa1aQ9sg+8wXD8W5otINk4siJ2m6KCWzawM1kHhXYPWxOuJ8
yPHF15b0ZmaDRTshCgBvxCWNoea5VoQALcXjjqm//bRfmgERxH4YtukDrZh6OwwY0ws2eBjIq2EA
bLX1xDf1wEiMRb1+/AFWXsk75NxmVx9JutMX9BcZyg9VbMzp1y+X74hOtSTbcvr661KxzY8wWZ+p
FJbT6hmBWHx/NrcvNdvJUF29ih9DWRvNNLcmJaBBK2mVifKhYVtVx1wZt4xE+jrN5bdSwD2ewZMr
k1oZv4ez6jOub9vKWMgPxN3spxX3pWMK/tgUksKbwcd7nfT2HWdqeCXX0haaFiBTkCs2g3+Rl2g/
oMqI0ChRB59ijFgoHqj2tGoLSWDQrM1mXcvLV+1LWNJi/DrP5Hr8bVKFVpY21eGLX3bFbdtprogv
mWlMz+c+O3OrKPWzl5hWWNrlyy4hg6xvB6SIcMMt65Hbr3rUvgNmyKevM4Ln5NfUaD+pUPO5zph+
zF7WYgWbqwBcxPcLVhrxsek/xoQosM2wvDaFJ0zHXHGv8OaBu34cSh7S6vqfErA20kMlGMTdTzac
0ODVVt+oX3Zi2C1jqoHTCB1jM7BWneyQs097Wgmkagy4+8NoFs6zX8JWaKTl/Rm96Fy9AgJyyUjK
8+z1HmP9vjfXKpKPNNPqsY6ojTob1uvyxS/6TbY5f8YFgklmXHE5mTPMNp+XU5XTOy05K5aZfqdF
TZ/oSEQBMqOY/4S0ZD/lpQmt4bow39HzFnQf9OCCnqprPUOVoFpfj0bcbFGpIq4B3mXt89KtTFcu
V0O3PNTG8S2J1rs1cBRo9MdnO6ZHZtjqcFYYQVcCswjbr6dKttF4LaVsdSoxie9HISUqN7o8/z5D
oiRtGDRDRzaZ0OcwD7aZfgWQ9iItVSrXaiRfkuadYHUzNb0ok+49UWvPuEzas/tsxmf6FvLxCh2l
n5b5rGPiJ4DtDImVyZ1+NylRs35nCVfK21CoAd+CD0wtYtWHV+rOh6GK1vjKhDjmKDM9AGrHZ1xS
HE3f8vgNrrO331+7f8zuKAMx6KlyVZgVsIaG0fAVGLeZeJuUA+8T7eaagAtY9S7JhiGmhPNV3Zf6
ffJF9nI4av80PSi74KmMSaee2a5uxhd5W70jgzKEZH8aX1eZV3emz/Cecestur/dtN1p+QQEDl2n
u/tCgv8TPNX5AMJD411oEOnABl29dtoMIbapRWsK1RSGFoPetGzodLBX1MPj5pyNqMU0qSMAKFaP
pJjDaAceuoEWaWzU062cKUAVf76H4rzNzuOsCx/K7JwQEj+MyWWwQGzv3kbZ733TNYKm2F6J3yih
/V4OMOv0/e3pqGiaFRz5gMHI7xlpCIWjZUndf6EH1ZGW/O/5YKFxNJW+jOfOgCY37hseA4G3tcRO
vOysovGJ8++hqoKFM1fnl60Quj8QZzibbg/m4qdxB6V9fU7y2mZ6RcS8gfe+MqaXH7gyxmlQ+MwK
5TIfsyYfNz+Gx4mGn4j6ZGHSM9C+dh5yhE16RLztn4FrbkHutDv9l/1HehW07hmu4l89sOXOuR30
aqJePSu4vpaMiPrS/bq4lTT9yJNqyi0CAP4sHID+7ZRxJkEzjvXwCdJjXrhVoLZhF38ptsLAldw3
JacHb8SHeKVM69sYr45HvwDR/GvaqEKL0ZiCraCQEWY+q1AGQgrKjIb+e/2KZIJjgtTfJzzG0+OU
TRRyfEIDf5A8v4I5CagIausTKaZ2BH0KJg/cUQiYvEzvG/tiQ5SXUrFKmHDrXX4f1M6J5VoM3g9S
bPl8wMg1gLL4gqHgt57f9hkZOJhJGPfKDj859t7Gkg/EPbGBmz6guFFQtUZV7vTwZQGAvGzcNv9f
Gfj+BFK9Ha547oVlFw43vRAT2q9HaMX9DrNCRoZZOf9BEsZWw3y55Bh0iNm45uHCQDEpzXZU5uka
TV+7PM1TtiGKYPpiWQZUT5icjhrsENfTrt0B6KNnSrlCFgUNc2Hghudmwjj6mGCWd6W46p63xOuW
jNQ+x9cUhUKG3BaR4TEoeWvFyva6UaL7tvKHUb6huj/vvBxMan34F4FBtYnM6H2CfbXt6D2utPjM
DWEprNH0AdxLZvFGuDVixeT+Zy1LFNZXgwjgL7K2Gtpsvw9GrgMIOaFYqfW2LCLq9uH4wE5VdHoq
QeoyTBvNnspytcoZMjXy4eTobeeOwXClh1PoI9ae84BbI47nfvGLrHCKxDZQ/p/HidvxwQX2I34H
pBn3/93YN8J6W1FGBtL3DGyHVwt5nSYRTEYAcZWtcipIzb721bLbbDRUHJmxCoQ/BGsNQGybN3ND
T3NvIiKVjXSU6FCqAXyPHh4j2VVb/4I81QECUe642veH07MT3iPmGfevUfG1WS+2Tc/z0g9pXX6j
GLjsdIlZ9OdxA0RLH5Ugx3Xx3MrD4W1LrIXhsM10NhjviaytHfWDkSqNOsOv90Ko4YgqcMc2YKfR
O4eFmP1e4JeDV2S0bUsPx3Rff3ivbCeHxbGAnonXW9W7HAd/GQEn+6o2eWAHUrsdfWkDVmiejwoQ
6yA0OEXgyvoRSC/IDZ8NZamM+fX9CM55xTBwLBSkPWljtKMCdQkomnC6GbuDRahGGkShkzwFR/5R
udF8+T3INEB4unDwy45XVp96VP651Nwag0ZSxdQDRhw9bRQqBpwSeJ3w7tC368XJgXaipp/1/W6/
/lpwqvJIzDEOUbVQthoxKoATmoeAtT6ju8SjR+Q6+Q+P1NIOgKaQXVR9qgNVzM84f0D9awYJrD/L
K8HR/rOGM2n+SoenNjor4rRgeK1Dgx39ZaomJpQn7pAN+3vwHHuyH8wTt+/tUW1ZcnizhCtYSAFZ
6H1bDEb6b7u7M+pBHX0NgeVXjZEFvUu2G5gaPP6act0GzI4/JttQAhXI1cGoXdLzg4mALCdsdJr2
5ojo1uDVl31ImAlwz9P8HmbpDhIu1YJvUu+63+EJFYlupaXE9VQdtRR2bB82a678fSQ9Y3DzKWfQ
ubTX+tHHfQc1g3IutgQc720/v1AWhD4AzgU5EDj3t+NgCydTuQPGtvn/v0+MfnTVMVkOD+UUfh4O
sE+UyjIMH+oWhoPMbQ6N4eFIkGGQGGFyAu2s+0gNWe8uZrcov330wLmpwk4Ye9aPhZY2WVJOpU3z
o325BY8jtx0+KzeIW9IzJQzOJ7FpyJ7SyaZZVIzJZ1EcuR234wcOJlE1qQyIcGwpSjvMOUW4rEao
GrNowk4gzgbSMwQIOYJSfF9TkjPP9kNyim27zLfcUf4a6fU1kpNs8wA2kVAUMRjRtrKORiaUVDgv
+oad8qQRnm3Mzde/HCBmro15Gw4357m502aCEXFLqtBIKaYVUfnXLc2VevrC1bIJ2fu1BNwjUnbs
obRfcOUiu1MWXGVxbH90X9tfkmKP0VFJ6DBwcJgIHa7OAy1lOERXrJVDRJEhWZXhk2ZD3hN/d59l
uSfLV9bPqEvaPSSYHNjHnlryec8el9EZAUnDBlP+Cug/LMJSweGUYtVKenobyn+fP1EWPttdqoaQ
vwe/PLw+olwBAwQLhJm2DtxFatmPZnzfXqEKcpBJBDBZVAKOSAyrqAwD7A3gzvaYYQRo4ztFOAZJ
I+1wuv09490Q1nHO0EkcDPOb66A5WlAEUvQiFHYFHKv2n3ZCEzVM7/graJ1ZuyxEZAHdA5n/n5iE
aYt87dV9U5CmpkJBKZs+bw6S2Xh/PmnpITH/ica1OkLNgmDgQ2nsjaOwiQcJCfj82zmyPuqE1ILT
ZyP+//8vCRsyAsZ63hKmZVMLvdWhzec8iU43GrlYDDRhwtC+CI3Aeq95nffYyEytB0FODCIB+6Fp
yDzgf4/CYvP55UJ4ytSSy27AKJN6lBOZwlhhXS3bqCjxCOvfyUEFWhTNWuaszsyXzV8CLusbodZm
3qGuUWORFpfhSaKu+gg+j0C+ejiogeSZ7fgu7ibuksooasDEppvH6U2cS1tlT0VGYXNrSFosuHVZ
v5CYsPWxdckVCWJvw1gn/POxQwroql44LPlrX9RRRuOHYS2oZkAcZox5O8dVPe+zT7tXQbZL0G8f
OwhQUopcwtV9gJGt7NYKh4gsaeMX012KUTscwYrBNpdMtmznULZf3VSdZwcoko/FY8useaIG+J6c
TZA47vU9fnCqOXRiqhYftV9QqMeWRjJkLMMmQuKYo0ylofZ3EwpNBFEYge7uDDjtA5ti2wV4nCDc
28/CNnoHd3P/o7HRr5F2aW0qV4QmFkUqYPv/qsWMHks5o3JKCa2Msbya/6GtbQ+xLUwFI/NZllOc
HMELdgheAMcXb1dZ4hwVRC9IEX5HSiJc1j4/5WmFzHGohnKouNW22n5ja/84QfhZXph2JsEjPf9a
Hl6rWrTJ++q12pg4pvtGd/MocPTtSEfFWBD/pt1g3C35lFP6xIncHC6JG0oJATfTw1ngURbZkNMw
QaScYCrusvO9Oq01upmoihNxkmZgKTKMBXwEGpowj1OCB9e1xsILgf9DxueL0yqc854SCrbAomHA
/Zje0jPUrzFlrpLmJO3Lv+H24iIzu3qM/1BIR38quAirP2pPCCg9KLghxoxqAy2b9Wtf7Zs1Nlc6
sq7dYIQ1JoigGoOQhRWWASl/ztFOQfeBhvPl7QtsZrWnA4Kll2KGvEBSppWlja44z39ON4++9Ejp
CsTNEidZ7mmfQdFddxRc74WDxhXrviyBz5PjrAwUdJrf8ve5uZ0oy1IyVtz3Bpysr/wOk/6XoOF9
4sFU31b4v8fmn7PBt+tUgDBUt82IYhYRAQM8pT+M1p0cjZlOvX2nVUiUAlAewQPuemY/I8wjW6VG
IeglkgFC1PfVIcqpkQnHXGKjEwURd2wrnRdqvsQ1vGVuR3ckln9paG85KrXVgsqEzaM6mUKB0x2L
SP/Y70zIOxmoVovyAUkCu7Taf5Cw3Jqwyc1Tx2X4MD83LX26TBshrs6pem9vv4hvWDjRzetwJ0xm
klZ43THE5n74HNrDZzdcWUudCp9BOnuOuQJtr20o1x7ZB0U02Awj7ON7D7HltpbWXDIpU+cNCfFv
iTVXU2nfxS8ktn66mKVk+9ZpvUCHKv8tY4JBVo1IXQzb+CFJYCGLE6w71uzpqcvL2O3i+5bkmoOE
m0HOfYDc8rb/UbZEI/kBg/aBCf9THPn+ZyFWpbDJmDlut5Oovnr3n/Nvs7qhrJctMGfcd6JuApBu
WqzZhk2KhgaPe4zuSRGSb1ZMqiLwPXFLeLtYRWldnEjTDHFDXxKp2fC3SDsA24hS/XB8CFZgLDC9
4fe+/xKWHHmQxhYBUX+3CR3otYBbQvuKkBBYU508o9uqptys/zTbx4lkhXppbATIVWzk2qasgg3B
c7ItBr+f7fXvQopHgSRqk8HPA9lSEmAGbIoQwGY9oNaYP7zN94kcnifLCHQ3X2gjJ6IE/Sdv+fJx
gNCxhGtqgW817edpEPUL9vJ9m3EPIZhu9IhQzKggIXJZNUMuLBExD5PnSbh4IhN6RNCTdpxMjF7z
4TKJXIuULA8d+ebhoKd60+cy8DYNpSGHJeWtYugswrrn0VyocRFaAc90A+bZOsWKZlD82p19qhTS
XsSBX7G6oouOUJe5Ixi/zB8AA7TYmpJWkKcRGqA0RX64Gm7APM+rrUB6fhzbhpc6kdDnBN1/O7W7
HIGTFIcHDGNOUhBnuybog+uKXnjE79NDpXbQTutEI8N9RpeYS9NgWDAHEXNXw2XKwQu8xyGIZ5/3
G0rBK0LZyZWoxL/4Bwp/WixRakRLQ1QOzgmDHKhtucNV6Z/9O4bhRidJXrbbfiF7csh1W3tzJTb/
4Z6cEy04/9LUZV2/Nh0lUkErHoisGVtSmPabXXfAN1/+Gi/zBz8f3+Qp8yVpK3XVDZH1k3TXEjv5
9nGu/ajVZxwQYVfYl5xAS+QkVE5IU27M+iQi5kdkXRgGWuWoXu245LM00hNm3ZLy8Fr4JraexblB
aRRFtkJ0aj7QRvH6BAgIzVFJ+PuHAtwRTxq6hz/ApFGXGFK9oPB+thvdxp2TZmiy/cKfQvqeXKHC
Mc8Eq0fxLUWvT/qXctFGlbZW9FjR451mv1LIMM6VGVn0rYc+kucntt/9R15qezORwwdbQY2fm2ZB
BZMEjNLy+pa+PcW11hdf/3kjcUUbfPnZSnHjUhIFLW5O3tMhyI7Ra04QuZHmxewFQPWyYvDScQBj
AARXaiR3MfDKg6KSSm69No/ZvNq18IhJqMtEiVp6OqrX++UKeSvLJmI973rKGslw+zycd5dfInIe
apyI17Kt/vOFbMFB5cxv3pwB8vTgM8k3AFxA4A4nZPULtObia3ANnmH3HVXRIB2gOPf29ETfXdPS
bR1tXAIwXUn7AS6VBuffWA1IvLLVJbH2ohV3SfPxMFIikuLnBpGpSNpTI9u228FPEd59oCbz2s1X
Z9Axz1OZmPNsWS6KDWd+DGtlmcGDqvxHPJgX88pX3Dp9zAQiJos+cJAgH/8Ot/Xm7L/nVtwk+laf
vFbq5rpsFr3/3IhS4YbC/54eHeyGu18l14MVXHbD9DWXx/ekmWSYZypF/zBbFrGNFEteNkfFbIqM
gvtKKF+YW9KB1reC85RcYqbzmRAj/1KyVEAolO5ggio/FOQhJCGhvN+D7RH671i83QD65f57uHl5
QIsmzZZE2IinmhEIDhhnp/rwPXFIhluKeC9AljltD4fajIHCo2pTtZay8etlX3JHy8Yi5EXl9zzG
iHKatKtjNs4T49WPsYIUr9rzmPDUIiY+O2o7IqJCVyq8RuqxSwksc8JLxtH8izBBFdxajoxDesXZ
+B7vUzW15nTYKyq4GjhDkNjuFa8JhMVYwZZwz4d6ARoWjGDmVQfa6WHn5ovB2IwvIRyGiHlxKwo1
i3YHi2L23V6WuNRNTte43YJryuaDybSe/ZX8R9BBRET7EyuCQ6v7MVEKRakVjrVbXv4YPwKy+jtD
aiYxE7R2fSwDVmmdufI0i25z8v8qeW90pBHxr37rDxkucZvh0KmAH7gLjnwabhVsOkUsEhqiFiK/
xZvQVfEvrrmAxT1YEcJggrYWaxZ/RO2UkGiwws0oCb5LXxlr7BDZIX+pj/J2Me66eAijeP+ux+GC
9xoDnZ0otHazaAh7qztxukO4ohRhnwfpdEmUlRHXp2zWb+kqBnhqiKf0brsDzeqQQh+J1tJM8wNT
W6VFu0BYSkN5px1TQeLvpR3j5ApuMjfzF1/KpZDZFbjv2lZLtGqZ/GTTVZADOfh+qRA5lN96jiaZ
pI6VtEngKBKqjSiNsJVQEuT52VCYcgqamFgRKl7tlCkbrGq5u/MwvoMeZO7QTNB/hpNxv+CVici5
aV9opx/hYslOyCIwwEDAYqCX/9q0n79yrw1GRMmvP7Db7yN7C2dpLi7+Z4uKA7Puvx4n0x9uq9/8
gOnsdxRUsAbLevMJbhFL/TzhbsjCOUDc4RlrxQnJtlRPKYAryZPzjV3jOjjfuO5+J7KfWb26/1B+
JUjjfVNCzWb+OTG35qxccL3sMwII2jWMNKL6jLDCqTjoXM1c9wmx0J3g6NUgH0RgQqFAgo3w9h5Y
CymA1HFZqKeqEsX08vejjK5L6/RSiMMGWyIgvBpb47OoN5Tvu83llxy5mFEB1abnxPBK/iF74/3r
QBo0LRq3Sl6+6kkBIsMb8dkl0ahcP/hJ58lx6Ss/VnxOulMRGtO7S/FrgkSWjbMaP1g+8aelFB3j
XMT+dWqq/0xHOslxHzXbQXSdK8l1XqSUzMFvGCAU7zGUMjhKZWBuAIvBTUQ9wROIN5CJizusimqt
QiwA4RNcIaKLjsRzrjud1/hDzNl1rI010F5U68PS7xH8Pgc1Esyv8ZC3/JmUwWOGgqJNPBlJ8x7w
fD3JFuX0Bl6/Az+HaPxo6FrorLJp0FgC0eY8g4rRIGTnPKcc/ivVh9L0Nq2cHLSvPEZqdH5Bc/5J
X1fz2PJjHUrKEEQ1RRUxxl1z5cUVlkQ2ojcZ47dm6IVhhUHyju5CEsz9TOoNEEogdQZxUD2+uw2Y
BDC6gdiGYpQQK5zbVly6Gn7mBfDBGA8dM/oysu7rPcYXphlJ0GRbX4WPKyZQ0KBn7dZe2Nl3OHMF
1p503ekOtpjwylAix2TGTwuhUXK+TMES4N9ncB0DAAF3ccZKPDaNf1nAKg1JnJ1rqMXydEjrgnjA
J/QdD2bvcbujczsjyEXRHAAUPAuiXCbAo2ZpP+dnl20wvewUMEfZRLhtkhyINU9b9QTPtphaLiN3
oIrfBQfF0TwQg+5lYdAE0Sd4zhniovBYaQXAVi0hFdFniXRx9gj3oFfUM2AzCQLBie4+0ioQV4qp
Jx2fQZmKBDrostRjMIoTwXe5eEKBA5gIukyXqR6xtbmWC/xUjs8U8hM41pdf28Q7bunTNuNMNG6x
LEJCVU4HtafxuHLz5Z0flonsGbEFROoavSYyP+wnRCMgZSVMg20y9IY5QwG9dPvrcX+4NzgQok1w
u5P7DAkxBkz8owd79Uz6o0Lnwl9m//RcL+U+9jKFFni3kK4c6gDejeaQhhZfjVYH+3x/5dAZ3G20
PlZnKBSXANwIU4V6ZvRk4RlgvOU2Mwmus4Ie2RV2qQR0l/FUQGXgmzKCqhbkLfe6kVCsKwMQoy4b
0zNdYadCjX1oBZUrBq8U43p6XqgweQgHxjlQL9UDlONbXj4HsgEArHXz2cfNxuWmYY6uhJTx3QUA
MqmAgJqQYBq+V5CnQMV98fos1AQm7OwMhkYP1MiMH36eDGNCx5mJHj6E3qQRbArCOjrvfuMiSAh/
tp9egxyuGwznMAOR//JuwDQHPIce89IzyAAw6i7EqaQYMYPmOGKXyXkCcz2WZhuBsQc8CMq7CB4T
+Cxzzc3XKoyVO/Gf5hY+uKGduYQ9kBZxEffHJ/D/4fEam2kN4kwOaugWbxoPxZKAtFhefutwsM1m
mf+dSuLesDQKHLyP+3HbRe/mc+3EUM9QPlXJeWdun5t/v5Yv5dMdZcoz/6Bhw5WDh7cowtcW7eNN
RUgo2MU1N1iwqxrXikHDBY9NFp0J119ArtvtGXiSngwX5/gTAkVJdVdxpSVqzEgPGt5gYoWyx5oj
wnqOvl49ZtpmO2/TgWMxdIo5dRhyOsRjM7oQVA4ZdfIMdO7J08OyTHhJqkWNDwkjesAPyUKuy8mx
ftlkVAJTeUyR8XV70Fegp+KcUEKJMiREGQeLVrS0zCbfFFDi5J6o4ztAtyd4p5w8wRyRbdqCAK5C
COgBC7KucLnrNcQKd8h3ASHAHm69gfd0a7RQI6DzP3LUx+ejstSRi1pqblzmtgIjsppbvhJqv1Zi
JKhaNGmT3kUBgvbcdV14XfCG+Juv7yxv7SENtoJcMifvCGCKrHvgvdIK2wM5QgL8BLl30rvdVJ9U
C8yv1yxe7gf/f/d1v8MAU0rEMl2XzL7T3d7HYCBlULG3e/827ufSQnNfEOVV7py4PtAxrmBBItUK
ax1+yzqHgtmnOVKQ11BFrACTag8nH18BKN27kEvckoJJ61OxJyuYCu7+BeVfWOIgiMzlbWogiArq
reJ3Osrg5iqnB4qU1BiPEt8XggwEUZBp1Q/EmGXEOXMYI/msd8WrD+bnqE+VmQy0nStt/YpoVDjx
jLKJFDA7COPVuir74hkiw5lR6WFDxBW2TsIwUYfwv6QElwUmPGbMNkHGeXEHMQgKC31RUkOopxhq
VBvYTCz/kFfnGRYIdkyYmeLlZIs4aV5GQu6AJsvEYlOVHM4GSg3So+6XS86n3GzA6UI8VXDeG1cd
ywcF/ft2ru2KQGKXFIQpCIOMNRE/Y9BxxdOXzQgxHDUQEPEVqO0CEWIIlD6CaQ7K2ZDv3zid3KeX
MLNW4tHN/DHVXLSZYaBqo02G3COVT3z/G8l7JoujmSA5MDrHJDQhKhPBXYbfWkCo1SfnBBQS9/k1
f9p3ESVNeVeuEj8wrhUMUgSQpwOHa0CWUUVKtCNVAOnkDEIIosEAk9xFrVfNP3DSjJW5FlTgknyP
gSCs8G0NzSpSAtmVsVAShrLaCETeE2Bfh/yDoHW1kIu/cM2V8WB9CdWVHJl7OZIR64QdBQNd8FRf
QQmXxPx7RPQmu98SMopggkI6gUXK1LiPiWpPRwwNZry82BQpy3ZSLUtIM62neGAcEbyWMIwPOK7V
xlopvQ0ff5/7BRQpYXZfJy3KfTRSkkIInPD2dua/b+eJxTTpnOdpUtU1ov5UJF8yXdSzXydplfMR
WTnBvWs9yxdYxfdWXPTrhOTC8uUJiZjnhVGM1+QNCQBqgQ/DGIa/NVNhYMO8ibqfwlf5BQmVlO+P
YOzJ0WAqxHgsVtdChGQQSvB45cXLM6e3CHyGJ9aG/iEUnjvrpHvtBjE8OE6K1yD72ntleAdYPSSE
VKHKVoh5n5c1FEOKiHCVh1MzyGBiQ+qDzidsEPPxwudugBIvjDM/O3wX34X2O1w2lF2WEPqABSay
kKO+p8Z/XL7/EXZmPaqr23r+K1v7OlYwNsaOklzQ2gbjjrZuEDALjI0bMI3h1+cZrEjRWedoRdq7
Vs05qcK4+b4x3vE2zN60zXel0jYnkniYtKdDBnNX9mRgIgHy61XnPthGbTwk7qQCosK0/yCJ5jVo
wtgC3cfeggdd8JQd/2x7slDXE40n7YYFyeTJ1tZgory5eK2ZNX2xRxdual+gISrcxMro4iBYxocH
XSH3lwZROx9tI54TBG8SkKJHFt+xinZonFaPlUV0ZaxscBhXNuV5lCGlOT+DLoTI3/cK37DWqlpg
SFwt8CarFu3V/bcaJ8M8vi+ev2WMyRjOH/f+G8r3T+NhnR6Xvjl5xDe3ch8BwVA0giy8lXtaZ4M4
GSM7W6YbdVrMYcNizb3Dzua0e67fYmeTHzWoqze2BEy9JsJw1Gk21+Xulgy39aQbNsdzkAnnnKYH
j56l9cNcADw1icwDI/Nv7NEdT7eZcbA8qF4uJfwUvpF5OAUM2cEpdLbVs0uOgfgsGECd5eI+6Qyr
5W04/MVuj43xFOgH+h/HhJl4xbvsQ8VE8+hRVpJ1RD9xmfDLcUSWmhakiIX55LPwkQB0cpPRnE3W
F9uUIiSdpX+CTg/5GWjsg/BYY4ZSUibJknPvd2dAS+jXLIch94zCaSqmLTo/iy8pJvCJh4UAXOcz
KBhNz++ZIDoowhSwDAtxE6Rbdp/uA3lom6IL0o8UhQNKC/xu6ASyIYpkquIE+5DH5MYLuoGI/lsh
Dj4TjUfJpD67TEVIWTi1q4mAh+KJBFbE+Ql2KMx9x7Kp1WgcUVQsUasPjUnqWdOnynJgTW+jK3rG
ctRmJypgZ7MjThMqLVSckJRN77Y2WeFg2vrGwmB4i8mBGrTh8nv3TZdV5r5RkLif+Otsr/J0nfft
WTuqmJ3B7lhhTneu+ybx6ThGp265evEgt/H+oXebiW3Soe4Qj3AG0sWhopxBokVWzQKmI2gUtX6L
Na7D0incaGPRxXZB+6PizVDzi/ct3on3i9pRttcjNLlSZZSrXB5SHfu0qF4RjbB67NNr77HnqXwh
ocVHB6hgVSwwzPt+/169VjwflAH77zOkbO6PwW0BkzCPjT30EHe7wrhhoi5M9uxHwOxd9dJJawow
N00m6vI9pW5MZt0w3Zl+4z7WoOQhfMqQMo7ykyw78X4cvhAb6KMLBTLY5kDkXhXt22WWB6Kb/UCT
fDhV9JpewAzfKAlq3LZyiOTCoU+p4RJUuJgKiW3FSi61hbmEMTNnb36PMa3szBM5yWecoUK1fjUu
M5sF6duIrfieQadz8kjaGJm21K/PCHHD+EmjiqrKblGRnPrompyTuw1u/O3dtobYIA5ryo73KHPU
ifqV71fDMWZn3bESot90mQ57sIBpmxD24zZQuVJV4TxBfXLH7Y1VbPCw3z0Xbyz0aKb7hyF9fAeV
zjF6YuddY3cYEkGwfLnEckCatqaq053L52JjChj44llDim28pfnlHfpPCnn8a7hXac8cg8xsWq5h
M+4g5L9yfhOMrNQBUYtUf4iOR1IsFlS5UpfwHMbvHhVmRu8Ghsejig8TpVFFwUOhOwRQ5Bdehxf0
RTenxqJGjBIgSODIkOKG9OaD0nLwq7cYRZxmBUgDIRYI1DS7HssWJKYaL3oe1kNah9YkwYFOmSb0
0gqJqZ1Bg4kP5hY2cgIug9Y3sfggzzOm7MQNq8UG0kGpgwWlTSPHrYIjOR9KXn3rU/oboxKTojcp
HHd0Ex0yCHGkp67DPoumRhpShQXCJDcGMvsw9VB2YyeJ9RQG4CJWMsNknpkUFNb6MqfZmm+jJxRX
qsrxlWIJYziOtl5d8Jtoh28Xlwvk3bfpOeJMoA1PXEXsilzDZT3qt8knwIyJotAiNYTMCJq3NsZw
xQiB8AS9HGJhFpHw0Z9A4RtccTZlyzrhjtJe5aOxOWg5J3CULnfKncoxHymsrcAIWLwDgVCNnrk4
YqJyxrmJIsStEF9m2FKU7htopJ6BJlMB3Ki8HjhIscQgASvmOsr1iwe3d7AN2y5q/M/IwowBKhu7
lzXQJwneVhesmc70t5aT+RfvjXBQGX+QLHIfoCSH19C/+nfPxKeFZiFCehwK2+xBMUqR45aROrHW
aZBHokLjQOYQNRxWRoeiFmExSUjBZW56+H8Rz9IaXyiEXjiCsRnQP+MrRa7D1jO961LcPii3HMqO
1BUohVBakK0eLEEum3THbfrplLb+hiwZkgloT0cgRCzJJh8qDMuhnpZZA2vDPXw5ZyqHMzZvnQ2I
n2eQisqX7mB2+qPuMJMdEHFD1yp2V5fxe8BcCIjizhrTC1YWuw6f3aVHOZQMGt8TcCAk2w+XMmqM
qS6bxdtNey2OqsS35IZSHMMqXvGy2xisY7zTl4tJL0qGCB54GE99WJbuTr1MuP9z0s7x8sGMxvz9
4LyyxWVFHE8wJdph4ID2RSwtDGwmzJnCoIq97WBia8HQyhbEwQIvUSjg+ehuyn2lTLezJKSs96hG
Z0aUTqnUsOKCODvFe2548p8L5CnDdI4LBTeKQRsBQ2vBwoDeFrnhgOvvi7I2DWg38MN7j1thOjW9
+5oq2TthrEGRGhkzZUoxyH1CL+qc4wxHbGQoI5I3IjSHo8apHD2Un9DidCpni0wfGzfEyWuS+XJR
SbYb4LXdu/Th62Fw/0LxQW3vXvFW4ai5lC2JcqcxQhzAAgrdd7ONtrPrPqzlo0szzCJiDC07Jbji
Lnc3cAZr4TjBC6SLpr60NaSXxVRHqJ+OM19wC0QWrA23PqCvguF8gvNcbWOMxQtqQev6ZJg4KX+S
OSv8MbfLCiYKTq7TIMW7VsFDYUsQuRgtdUb8e/BgTSIqaQAhspcD1yD/l5XOvS51fBkoHrjOD/As
HkR00deZ3OU3ETFdhlKNKxP5yuVZmXCENgYFsLpJPKZwpOy0o2TR3UCs6DJQYjYbcKNzCql5Rwn9
VGfD3DIUY73Xvir7Fj9XTrKVAYSS/OT0zBnXcNuPAbUdibKDE2e3AaGw1mNJlhNLIDdeTUiPccG5
OeUYpZmDpxayanoXBKva+g5Aed6dWMIynIoE7P5MEIhNaHnIfHlhzaXioIBgE8FONdddyJBnWwbr
zaQTdWds9OMiFk+8IuiOxK1HHWUzSmAIKNqB6utr4fjxYaKckVROyX+ZJdCkWKl0vK7SOVEuIzMs
sSgoZwpdm7puM0lYKvGL8ugabXFGfB1TmNhH6UvpzqwYZO2oYwh5pdG6HrE7McUJBUNIXE60IQET
C937xHcG4mve8/noLWu3CcgAml5Jv46Vifzx4WLu4NGNueclXJERoTM/cvNvFxcGgjTC2Yq1DRSQ
Zm/fnSrP/puUEPqhveX0TyzuhE+RUsbVx2qG5+yryuvEYoanKAOLSajFe8hqXXHLtML3WN6pxQYC
f4mtpZqfItpJLAbQWqesJGjjpmps2ZYthhEUeiEf6qehqaOdm0kTJ2Vm9w/F3wlzYjNKfuuJSf0g
PXYCZ4yG+3bQ4laYHcUyU+plIgqxnO8OiOXi3kRgPlRx45SzJ8Yxqq/hnyKn4x3l7FtGdKX9t2zV
+ZCxQ/LblM7cznYmd7Sc4itWNRnsImmWq7864Stuc1s3A03DWgDDIwnWezoPTBLvzgPTNHEt48Vo
r9OgBU9WnOzuLETSn+O3dlTx3ccSoxtTbfCOxjidKzGBS1ICl0dwCN52633W2EkNVO7Pp1MEJgcm
NmqXOecvBbHZIck5WDF9PAZwW3FRFWMdOjSsgrF8k35c8XG5A0TosvGwqTFoAXgA6JfltZLwSc56
3OXyF7iKfuKEhuD07ok/xwe7Q3ZDuTFQKfpy+3Sn55XYD5mL1uxFX6IGHUpU+entsLTRAXXmH40U
KItmI1/pWKTle31Gfpk+K/eEfumwlwJONmbpKwX2+T5ZnLcD6HIrDc9ueI2YrjTW0npifud0iuhD
hUpUhz6g770srM0p5pti8X//895DCo2TbKAEYl1JxxyAjnPJJZLzxQ+c4teqwIoFTSqLGEMgIl6l
H37Td0l4OWgc2WLxe38eFYv3niS1N8TrvbJB3Yz3C/FG41Zpn+PWPgnTH11UKrz72b/9Zn7mt/a5
30BIb3qXnzTUVxf37rHhYNxZxrmfgdXrq8z/QGr3ix98Ub37bxpeQn2/xR5jRM0hTpzZg3ww6QeM
0WUH2MvA5Tql1aBPqzCwYSDoMdNgOTcX/MntAg8iQpon+DSX83rUuCD+DIfquQDdmHsi6S2xxDKn
98mNDvZM9X6DLqKPzNmTVjGn9zMiNn46QCXAOmcGwg4E+xxjBsp84OHclqZ/WZ7gAwnzoevp8Qfj
MRBlxnK0zzZBhCy/BgyDwDiYKNktBhR0tBiUYjzaGrfcwYtGHpkUrQhwY3/54LGWorqFdS0RMbLn
ikHu3erlzEEB0zCzWT5Rl7BeYBEWNoMTfm8k2YXY08A2t/xslgQoW3EYBVPnM4if5XWpYsJQ7sT5
kXvdSbFeu+BGm1LrFMDKXzwbG1Y+H1sWfofY/phYEDTf/2JJgFFcGSK6G7LCgzThVLe8Y9DR4DKK
WotHUhwdCV/Aj3Lr1TxfGM6dWNX/grwU1grseBy8kH9Tzxg+jhiAhgkWle3BbcCpxsWRdEOHDmF4
J5ZPqqEuFngnm99D5amwV7SwtMzZRzrjzhg63kh8i2QK0+Yx16gcPutteIpwYGSdSAOx6sDNbLg9
YvM5FCNUnQ2vRVWzpb7dsgdrA22Chc5IxatNIxQpQ+KEaprfmw1VnMQ+I5IoydvArNTJQ+tAziQT
4ujq3f0q6zuoBZ74oXX3V7e9LPxsoTMT7kb172fVrO4YYTxd+JJex2sjrSrXELmKoxaacXVs+7BK
Y5jw1zWZS+MLhFQsiH6x2UPLsdADY25F+QJtAPquqEGOgVEIAOX8yjHF2ChGgNLc8FeMW4tF8ssa
HlKDQApIevWis8eVzdWYSp8XMpvebjJAr4URXOCJqDNlaUzzNXg8QgZYH5dJsirhq0R8eW+Mj53g
F0nAmY97M5tDMq3WGl/R3EY6y7oyYXPhezaWDkhgsmDsFFCP7o3ICq6+yWi4wUGX9hRu3fT7OlIF
2Z/xkGZb1mfNBs+zXfrnNMEvZfnuJ44VYzfGutimSq1ZTkDk2vsc2+NmoZNS5L+JNHxPGd0HPJYA
oqrfDvGfrm6DF6qSA99mu/OuBbP6oB0ubcCSZo1jNBJJUo9OGErR++ZDnp4LRk0dXx4gijW/PZad
XYrS2/q2xl13cQPEFZF5zVqvzVWnCShv0VFFlGNyeHLw8vWMw2UGW+yFTTumY0CvdLLKKMeLJmMu
WgFrld953xE830uxBb6NOvxVm5uvPcuZBsikjhPEYGXRQEQGZCNSA5dKyOMO+wwgEODU4ALGVFHr
iIctbpIeDQPDYPHdksk8vw0Dvy23NHkT5CozumdQSEnew5tewYz2OSUmCpj4PEudlgvfmLaQHArK
qXzGxpqznVYgDB8w+cRT6BPZ6Kcn98Xe3PWz3Z13Lua4iwGgUYYtaYv9cgny7dxQYdpSv0g3x1Y5
14d4G/GEnWfqeuu9qQvgB8d/7WiaQ+0KTsUTOaXjneAvSvtMGiAWrPip+nRHYTpvD9n0uRgdDDK3
YTW6Oc30iUQOj1tlpDMGpjLgp1qRnHluAayk85VsmNaffM916DoPlmmMN+didHfKMQmSbZfNet6y
6xUugRQMAPNRzRlCgOrSJNGUJnMKvYRK32Q0pzq6x30Df4eCv8K180OjXtC81McMT8Cc9p8mftSK
qAWnGoUNoo/eY7dlxVMO19ndt0b17AUmn+9umP50CXDNQ6YYIeIiOOhilInRAoYxfLzgNLkEsLBT
TixWnNjKwgdyE8QnRyYRmo/zOYVKB+lazHo9x8QPl781malnPP+2IdUMFwiakb/ljjb6qn3y3gii
S9zBrrM8kvkAAPS26lMgYTeLSJJSzoq3P5/DaSdTkNNSnmqsFNhj7jzhuDKvLVtKkxYnUNoSGX80
QYnPYRNQDfmfNWt8KCUNBQr3YSaqJiYoXT6vuMGVbFHZrIYHiLV4n65skk6ZT3HFDGADBswgWLKc
0xKFcmXEqU3jCdx61tpkp3nh/IyNiH1a3Fk+SV4Kc7eUKEsghQeJb8owB3CnKGDkaYD01RNlI378
llPv36szI2ItaCh/8XPk93en8sQ2OKKBCfKsMm3F6oSH1/rDkPwP3V7URc/wXbque3OGEx9FkJ/+
Wg5me7R3e5YiVCX4YTP2/T3FX0CUakfZZFRQeBkCeO0Z5P+efdwncNxOexRJgHkMOx3me0w0NEeP
GAmA2XG8A9o5pjRmRHXfJ/HAvYi/3dgYH+M2ntH9kCoMqIB6DAsaCiyooJnZS36SkMJpRSl1X1A4
wXPBfVyqIoqnBbLO+6LhIPnTU1Lt7Ar3XLzaqZTKgdYBa9crHqE3ngSuVFvoS4l1a7BtL4aCdBoT
fmwSoxvFY57tY1iFT8z77hRlN08nx9cHjPKLEFtewA9zmONJbs6wEQyg9zP3lHF0wicmQoep5zZ6
0ZEqgAHUlhuqS6zpFYduFEzRJwnxePYzmNzUmAyJNuKF/ti/9vh2MGW5SrkqIxsDMSbLIhMcc3Z+
jsyIK7ONLouL0edMY5KYYgQRJz/viUDTXec6ZB9z4fpwPigd01C8QKoFGZS5f/n5OvW/RulP7jPT
ZXvqwk94RttJBRNMOKkm1GengC+Ehq7BhN8kEUajgrxOX1A3CECew3ECH0YBOE8CfcxqwMoCuNKn
bO5Q777AHtNIc+HG4sFPShIiaGBrxqrVrIJhBeeJIXsOTkWsBNDSdXTjbLTsjAOCXE0RWlD7XZ0d
ZoMECvDMsEx/mOsBPwRy4rhGmNALCvgE4Ep+uz58SzZCRuFsMq/paWM5W67oR+gpyy/MsJD1XAVA
+GyEZ3ChEq7t0w6fU8YTxViTaznrsIrS8aPBx6scd2TIBjzpX0iJCQdALHcqWxpTGgUwlOZ1TgOi
Y2gOxgmmxJYGOsJceYA1JU3Cg4WiZArDFBQ8m9E25srAb0xFzzPCCAFmQFYA5LCWB7iWhIWaB6TG
Fp7lnMrwKsgOWPKVaJEXqOkLLmvmWMLgACEC/2LXwu+CtlCqRmxfWFwUcsQ7NGz1st4xC0ZqMsUK
qqcPr0yOxZI3I8QdQMr/BIBkdk5UbsY0ml3fF1Ct6+MJzuqH7yqWoHh9ooajSm1hRJYttTUAw4GS
GrkGJNpd1+c/7ARmn6SLYmwSjIhsm/IWt/ulISsm5xAH/cnDZtLFBAy35A0GvPaV7/DaCq+0w/mS
ya/kWGvgnlIRF9PXmAxXHHCeAwbsgADbn4fbjq7cDNq6oCr+rBWfYTj1E0s6g4BawB5HXgX4Qydg
up8p5vlORjFezl7oafEXrZk5w2FhblzEafzEHe5NxvvZVvGXfx9potcfJtJPxpTamuSNckjzzU+/
EVZlO/UAzj25P2g8moBKnrIN0G+K5Qr3h9ylH4gtQINIMUHx5DhBcb72bbg3kC9xA33kLDLHqgSO
m2KAj1XpF2HAOPIFhmgwL+dO4jOwgEP7uTva2qDRLoCZzPC+lp/+oovhdcIdRMd/HT64pNtxDj6z
lQaDV7/ZZKgBXUJgh+JxxEB+zvHP2iR6UKzgBvgAoGKz5PfWyzZ+yNScVBy3EY4qJAfTEB1Mao+P
0xrSN+BeCNoZNetm3YUz66pUkx1G//AL1q3jZV5++h3S5F4UQhAOdkICwDR8SQxhQG4zdutgT/MX
QJXC4GLcItYdSAFUN6oBrM6RBQzBZr0W/KuMuBEnDYWVAGbnqHXEmppLlgRgWJgLA3ZIKCSFQReK
QDLnzrMO5+hF4Sxp3SoSzPBG12TwTLwpBxruUxw8mTgvcw6sZfYl4yPfnWaddUmtdwWdf9HSQXHl
eQSNEuoFsZgUii3mIRfmWld8ja0DFd4uDa6z1jEn/uV6PC9Vv+CUGZ66Fl/5z7qFk/iFmRH+VAx5
gGD44PWRI+Ixsq97hadS43GiKFqCbonjKD5OT+INxIeq7abzLteFTzw2oCbIDaj4pvvmOmG5PBFX
t4xtXxs8MGnPbGjw4fsojw5PIbUttUeKD7PgM9DuoEZS7WKhLeiRnBfjW93TLv9IeSpMnHNEHTii
rQA+7eL3tzSJjhkU7LzSu2p4DTL6ACsqozPEkRJIGyx5QvU76xx4y9PsKVecZ06jErNJzdmOpSTm
/guRddtXViKp9FlUKHxU++I/96X32deLKs7sq5vGWP8xDHy6pzEU8M4sW5SgXRc/w4aujRsb+H4N
uHrGObKLpbcSp3PCfnagoTlRLlhkgoWEiJN8cQmUB7azxsrmB1+upt+lMvoau+JcyEgOn1KmeUxV
dUzUKcTBLh6944f1mIJXho70WeedigyIeaLic2uNzot38MH/9jOrumIx6UPfcw1kJlePgaa4uuNt
7oPOy1RIYBqLlZt7ihZKrmzzRbheYYvhso7oFAM9jO2TyQsfVQ2C6Yu9MHcaeMlnIBicN3fEWfvp
Lt3BxsXmjEYsGVClvo5/XV+STR7kF5lUlTwAByVWD9X04ggmRxV7PfIF5O5YHrc/lPhdLHToKE/8
xwi5zWC25Fv8AZk4ocVjzdr+nJc3i0SD27o5aOCXTdD4UpC+4AVJKZ+QDS54gIHhtfACVJx8TxG9
Eou3MmVYz9hejMQbvwmINICo18L2+jGxNi8oLMWvsnmvBF1/UcZsI2tjwIcA+TqzGaY/rZUgYMkP
I4741hDrmfvpT8ofAd4od36pkXDeoAWktKQQpcjhq1SmDAEVYEHCFn9hxV8WykYIaBfALc4dkbmX
BcN5yDFg1BCv3uNuLBu7ij/3xxfo2JrTrJM2pRMDU07uPMT0EeDfmIyzlmg++4T0G2eWJYvn+s5C
3IGDVC6/ncI35qJcktIkgPmSPgN+gXCZLJruiv5YPcgSfWUdknYOpSEG0m9OIY8Gizs3mf2OcEGm
Bn/IRNJPHNlSEqgJH07ii2WKRWsnFvhYR1VElVT45n+pTYecvYOQETCdb3cifRdofyRTB7yfZl3W
JkkzUDniC7fxtc/t8wELv7wYtlhTcirgw5UrS9rMOf0xLR0lycqEtabSB1j2newLJdYONMC757QB
H25oM1U22HxGDsrYGr0wrxXrZDJPlilOgvNmTPz49DnODins3mQi+AYkSWbXUCYm15UVZL66MUEu
QGrNiPEcliEQLgTPFbz35TZrHGUHoNWYFGZIA+GSO5UHbkIRrW20oF5hCGYNris4GZ2NtekiEGbq
hOPvSZSeAt/+Kig8AFgIausxECNWA5YY7FFyNcYMQYFwWs4nKmA3nOGs4s8c3jzuLrk/6VS4/xaQ
m/KYdKTf++ISQmoqKY1pIcICHDaLKcozXqTvnyW2aridjflfTuOAS9Nr9DGQ7w3x0trCIMQqLOtX
EKeV/puTRHTB6ulRW++/LclPyXeU3aEB+5gGYv+sRrmf+89feQlPQHj/hVrlFd+63Fh9MP35wVJj
rNNlUJ/HBkbvH88kpSaBjyoBT+RmUJ5wA35GBdXObS3YucAw5JEg+6dT4FTRcgB58HE5WxJpxJ+q
3xsdAB8AS4KAACsE770/6shkTKgMVopIDGh0hEzLYDGTXuF7MnL/DdZLy9VI/yCHVTIn5cMwBXwu
oC31PLRA8KRXksol/wJptKdz2M+FPhE4m55MOBxMl1cl/aDJP6pYyWV92KuIiU7EJ/7gGerdoF0S
eU++QglFpIJhAM45rvFH5RZnEAHzd89klAixDFVEYl/CzqLrsAL/YAgPYK4z1m44Van7BjSXhQYa
rt9BHpe4FcwLnL0gob4dwkNn+PexgmvYo1NXzmXaLJQRghSYVLPd0fFKfCb0D+YDtHR7YlVWZFzZ
dIFw7mXtb0301akPYXcsCgHRYMgcNuVdYN5CpkegITQpsFx9qk+53SBtXOngILYNDcISmKjSLLJq
LoRia0AFPq9h6vpthuxP+LvQGXwoKLBPTv42Yo11Cg9yG/NYYRzAfyacStp0IVtj+ec/oQLHEgtA
bzqBNUPDe/WbceEi/XQN2uBH/DVaZVoAjkhWG3/Zl4wn3lpckH8fvBp7kMp9O/yHfrDqXyTdDeE6
cm2Gwx/v7WwnDTC/fP3r+wvWyrzGVhk/yN+Jnpq+uvSFEiEBmAriBLE7SpbykQqmq7AtINKdUV7Q
pcF9JYhsRpvuJT98hIIZB536Az23cAj1qcEh1L4B5/HBJ4InGxv2LeTmGj9/Tv0zzCHRMTTIK957
GkmZzAhdhidezoJ8OpYnQtAW/WZINCyKj4bmsp5Ww5sNi27AtHj4YJPe9l8QhDERAIOBQSlY61jF
jx/CFpEaIjBmXEIW64AYQzLRzoEGOZyVENKy8HMgasc1sTLwXqeXeQX5RCaIA2Je5jD/mC1VgBHZ
lyklqs1bb4e6D2SUooastgv0akg5oysE6PNoy4E8e2S/EnWVfB93SXg9jV48Gy9+5tJAPoONYRM9
RgEG6xUeXs5nl3AIZCITkf+06brIXKBtYpWksQRClEZyptCkPrj5sfblDLenqY1QDIyc8cydowFc
dDrwKXB+lOAXPMWJGWNGVzOjh+RP9/qSQVbIogo1TWDcfPIX3UCIBgYZRrBAuGcLnuU2CXN3Wuss
AAcAYmjZ1QJmyuw14HyFZx/Kq2z6/mvfDSQsBKmJpzFs4vcjIlCBh7FwJM/arqSI8t6E6GxZcDKy
Dba0zOQNgapB3uMDU5l14GXo4W1U24UHG4YdSeEpftAPWc67R9oRb4RWpEBBzWIBZ70dEezA2TOQ
TqkMZkTDIPQd8OaR4ACQbJB+kY3jwP3mtRzgPOE9y9WDwAguMB8frhkMGtITaDdbYIDQsJn0v1gO
LxQjb6RTBbmdLFELNkTBuWk5CvKQLov3qffvf/33//0/D83/OP2WwV+hpf8qHnlQnot7/b/+3dX/
/a+/B9N2O2rX0IxWWyWYVv79sIvOxYlXq/9Nud2f6ttM0wUjCsqAkbGo4cDj6DUkybSAF4L1vIU4
za+xgCdNGbHwiYhpDF7UsDvEz8X4g9R1hOsvBFjDR4uEVpN7YmqyrpnDd967IayqCF5hx9ejol87
aAF19FXMRJFD6ewcHYAQ7Q/xVBlnHfhgdMbv5Qg1h3mhaJ8xXKFPSsbQlH7as38+AcZ/Ti01dVVr
dQyr025rpmH+xxPQTi6fbeuZJgucJBAFWqOf9X2w/hkZO5/scncY4E2NH0mQeVuCjJpeNA5YEvL+
aD/3nR5r1Wy2MVF1zeJw4k0GNmPWCsHS8UgiDrNghkF2aPb/+aC1/+KqdVSj1el0LcPSVetvB11r
mlHV6qdYCJDWOSiElgBBDC4Duo7puX8iG8AcnMZPu7XBjWlU9YnB5iFlsyHRb2gFOjc8FHHm1/98
YEb7P99O/+HArP94Nqv72WxvjXax+AAyvLA+7WG7QZQWua19yKhjAg9EpsEY3m426kAZ7gGXwhzC
8rVfEwnWTPFL9p4r2a1P0y66f3Zm2yT84w7hAWTBva1QZ0JJOsWdvgpsJxzLU5zjMEQJ0dqfRo/J
P3+m9n+V3fz/Tna79bfsZtPoJsmz4TOBNhND9f4d4Z1rg54ymH6N2BicjHkVxinj26Ad/fObq4ak
5v4tbLjT1g2909XUjqZ1/hZgbXUvtZ4b94JpGthhXAw+JD4mDH7ZNsA5X7T1ECVHLwyqicUid6n8
aWxsLKHNgZIPr7MCEOBM0qPkoGEv7203aZz4d7zFJ9g6YTwCbkTrSvoEeVmZ97G3gzlwK+FWJmzy
8/gDv/VyvKIoq1wEzgoruw6XjIWMjl0HiSClK8IXAhs4FExiG2A4XE7n/acBur2OSqdLigTU5mao
jc8Ib3RCKfG0gHpc9+8DlQGPkJWf/ScKqy1eMVAANX93R9QDCX71mhJBhySXxHu8mV2h/jXDk99l
FQXcZBoFYc7TQ8V/MpRL/XNvjeePi4R8qDx6TP/Aac9rnb3s4j1HtBMO5c+o/v/cI7o8cP90lf72
QJ4aLbs/kgfRQwgUgERI9A3xRglTaGAJUXTqgEAHZvz7HBNRzs/wOrfGOkWnqC14EnsFZNgufZfh
Wc4GwROS38/wDq2uRYdPL91DxkXl+c93l6Fp8kD+pwM3u4ZptVqq1m39LRFct7rZ6WnkOPQ5Jlk9
mn0KmZ0bZGkU+CRA5od+d4mzhRLx11cvEZ9U4iOBUODRE5ADcObVffz7yIjKI+WgYyV6gBTEHK5c
giDUxw9tsxZ/AoaXGV3Fa0Wjy4Zm2SAH406QTxCsTJKAhqyv9ST3FlCKrkSxzzsd3qMQJAhz5Zxe
xyQ6zMApl2fCPkUM1O0ZY+nIRfZjEm/ADO55MKp+c2C8x4FAnUqFpcUX+f71VyaYhQf8sqSeCM9i
mo1zNqYRS74/LTtxfpSvcLv+ij9uhYzxpQffLpQJs3LmoU/SqmRux50HSPeA8U0VipoGnskMKJ0P
xRCJuxMiLqAs7UPMmEJ2diD4C83Cm3kojYwAlLbBPO9O2iqYIS3VluQrvLSgv9K02F3IqJAmKZyk
8gK6EGsRAhzblCqQvllUeR7HBsmNpwGMsDFmhVQotFY0LDkUyRdjrFtfGJrNqAqoOf5g/mwjVOEp
rYdC9OhCbxAStUxZ2wvLv/K5GtJFJZAwJQxGjgrF2mDrkV0B0ArYSgQMTngAj8I4E7iOjCUSGGVO
UMESy92bTwTWOLfvNuTs6ZMs3SvFGRx+AIoP71MjW6+xpy9RExaoOwuHKG+vwtcZFjGsNuxveg+P
OD8EtSgFXGIvmJkCddr1Qp2MKkJUyTx0tAkAw6QDa6TMBkyFoYrgR3bHc2tARogebKe4feJykUmq
wNKM01m1a5aYqsxwVz7clkQZIaVt++aU3zUz5yciFYp9O7DeAz2o9hVxErd9vmCBbFafz6DZX3/P
IabfPv+PWUuRHjCCbi0S7FcXV/cevzzV7F3d24MvetPT4EUHEuhBzLbziOSrscxt4ky+QSXNXJ1e
SAfljwRb8bLu5OU9QuSVjvyI/OiZTJMiqObpnzf2VvhdSeyIeSwj2HjHLLrNv1F+xvG9JCkSDCfY
mv3H7iGw8659lEBWhunRa5ZRS80e4DIgQOSS1OS5MbUQEd4LZw9GMZLjGlx7rKEpBog/5RGB1bIF
Bs8/QgY5LTGY+5JCCtwksFXa3SDlipEgWYG1ZMIBpqPGX6uM/Jdb+a7CIXjdPbTwxTiWO/6q3PFX
JMnteE25sw5wcADwl+mfgo9oHCldsLCCsshHKsiZ04B41x2gKnX0xqrRdPgV1x08BzH64qWPZWfN
QXQOraMO9WfXXfMT3bU4wWRg9MS7FMMkQPM1rOWArAPv3lnfefQACJ49vn4PmNw6LGyxMp5D5z++
lnmUbC5BveQgGVoF+hH7MSjHfIxySYh8VC/PO5aQRkRoD7gxmj7kvECdhW5w3vGFjPg3tiTyLf9r
8Bq/9XjtX/+iyfngW/mRfPjXS0jHfcpKCXib7Z6XESf1KjSG806mUyAKrGwm3RSVtEfkGixylJQs
Nyd4XZd+jfwxXyqxN7iSfCmVIJwukG2DWRe7cqSsFezoYHu0CTBne3eYVQ0tkP824wv4bq5mqwPC
OMEWgTJinfqhPbxMmVRABrOmd5BvKKxfehgjV+YAEM08gel1ukJJRRYJBrUHIg4Fsr4yECYNNpqS
3AfdG4ELERgNpOVsqPc/9Bae8Fo1P4dkCoH8hikXlv60NlwFj+iCcdbqiQ4g7fez3pYcbzPsMAST
oeabkHUmx045U1EMwQpEJXQZFQN12tjVsBNiKNX/rO9T1a7wod0OGtLQtgEhXl7tdVYVUUd1qEpG
84Lo23lraY3SP911MedSMwmQO1ruztNnCDTK5d7VyrB74CbpHqwDt/n72D28+Btt7WlrTDYrQqrW
pODdejkQLwTpHDaJcGfB0NGfIiQLLQISU46dG4MNjfkXEKYuYzt4R+yoc1ZgAr1qRrEnHPFZAz4s
mB2mN6SAwPQmGjvWbFgtpIWYoVxCbG9JScUfgaArFQKwxcZcEPAEtdDfom/ntEOsZqwU+Q3DQsIZ
16zifodxx2X+PnIF7faM0w+X4o4yWFjRFo2DGTLlpCpsLYvgElwZqF3Jx0uDDrEm24DoG7f0brEo
ic/wSljWMq8MX+PP9M1w/zm5LirnY3dm98lzD6ePPJ2bfVudcc8osObImVVs/Qov8Fkxu86v+FE1
Yct5E8szfqUwAPGTq1Y3PK432MlBXYgvcf1bLpIYt6QgxV35QTyXhE6nUJm1SbMXDyOm0TXG60RY
L/jn7xDQ3CTxxccaTWMd/WEFxpPjGppMiOpQltInCDXMS9hCXVY8ipXnHIoR2UtZpB9b/Qaf2dEN
2FAdFQ5mpkTNPslLvzuwlaKGHC0hxd/4HRXnyGCG2WLU8kX1ubTrak7QKVdLXkxGky3ou0JCE/M6
7gzRG/oZj3HNiIqRJVIGhvOTFrmUaNJ8tGfT1L9wJ/OY++9lAW/7NGmRO66smVc3DraboBTdiYzH
70xY00EWahP5nCXUQZRKMH4YjnaA/VNCuz9OBxHmY2ksyWQUltBUH0oszWtcEhX4amhw2RNsIU6V
6LMk/hh+G9Z/VYDwgM8h0jzkCAuZjpUeEzM6rw/RR83KmuXeY6FxLE828rPEFE6eceFLiu/NJ9eG
3K7TpP6Q0UZqOHtO4+AX+g1O/Exf5/6NyDadk8eqK5nhyR/O6fyGzGDWxty54Aq3jN6dHSHZ1LMi
aLMgt5bIz9kf+BHGeLLpMJomWuCokSCu58POgR0pYVr8ndlqa7YsHmroYAGrfZMM+Fd13TmgjUiS
IT99hreOkri59PmayzSUZYj5tQggtANfWERQPeHmtO5SCmZLtO6fg1DIvleHq14zNSNIdvmph+/3
kO9wIZPK8VtKnpfw3kR+Yfy0wg8TX9QRk28BKQ4n97USw77YoWymuBLV3529/oGfIrPJXykr6jCz
GVHWkUpI2ntW+OWiyyNA5Y31qPtXVfB/SDvTHjeVrY3+Iktmhq/MgzHGc/cXq0cwxvOIf/27yke6
yXVOGum9OlJOku40Bqp27dr1PGuLvmS0rJ6Ivl8Goe0eqVOm+CdHl0P926L7Ns+AwCLTUWwzaN7o
Rzl8ZA9i4YQtT28GBlmXf1Mk1QtdoYcswwOxFJ/FyrejS5n4w3Xa9K80foMrAG/7Qn7z+BzLvJmI
rcHqteLNSytnH19G+5h2ZZAFX9f5CkD39WuXGe+0L+ZL90jpHYei7eUSzh+ZC00zoRWLwTGuFGiU
OnzznnjR/zjcbsyfbd6Bq2YNT6J5VgVJDYa+CBAFFagJe5EHM3gEgfY+AzxZpPCYkpLi7n6AW3bQ
eV32aHb1qmbA1IzGqd6KgZ7p41UP4Ox4E55iebTwSwq8YCy+tdTsIT9eUkJsehDQoQQDxfB1fN1S
3+oTQUAYYeNO1WgTNpnoGQU9K6FFRKYkRh/qRl/hA9zx4y5CZVhA2LsiWUKGHiNlguahcMZfJotM
g9+i0K/V9CESvwlait47UBSu0MFzzgMXg8Q0U7Prh0HfLPDsMDfOc06iInW+pMkmBChvSRvPM17u
CWdZsG2gW/FRoHaICwb6iItnK37foT+j5hn9o39Y22soMSYQwmoKNAek0yW+94tojVxKg+p1Hcgw
Y2DRAAEUXk8AhQMrh5o8XYzUD6hiFAbY/0fdgRrpEC/Ye+Qo24HEdTM+/4ywn0g0VoFODPgl2EJH
OaDVEu1GNnTuDj1xEtU/vFXDIx4B7tG7TRGY4UM+R2V46dO5dnDl/qyUilRPJsEMMSdHO4yEBj2u
JKz5MjYDbt39/DTcjbAvj6kI9BVoOqe31QAE4hxqWd792IQwlHIIozFNzgbHyS3UPBksk0rpAALv
XKYVLEwwz0AR0UGuT23cWUUbquWcP6S0r6fnc3h9x8/M7pxzgfAQS/HRx3ENXJ2jNfzuQHA5+IEU
0ZOHhwdXZI+pFgv3FnHZ3XThd9Py4tS/vIEUr29kmS6/gQWlAIUGLgnCQAWNbZdDuk0c3kosv6ZT
U8KnIE/HH0ETolXFeryVXdj+ytXtrL0zcQsF0cY7cszEyTTMX9CNpNql+B4g5B2rT4OYJayF0lX4
frJJvMlkmG8FYup82zOcuvEM0fwP3O4i7LzSGTNdjLs89MP3SnGUXMWwaThS7XYLdAS073EaaJG0
e3ttsnv//HIdSH0Bih3wZD+tIbRqFqCQfqt5p78BQ7ueHN5Fa1kaYUygmBbUxl9oIETdqZvS1jE6
secRfWzvj/WAMhSRiMTsmmo9erfH9/fFAIgRx1w02jt+cWpMRrIZCR0wts73CqsbxNZI6y8+6eNQ
2KCOEprYcVgr9P5d5Pgyje+gJPIdY/6nDDXGvWi6xupj+bS0Ha4QkqxTvqa+LCciSZmdZkfa/gnm
3322wbhLT6NsP9m+GiH90ZH6kNQhjsB5ux5usuYLw8arQota4qGVGMn6lZEf0/NlMd6JKLWgOe2h
a1/eaQNym11COhExcxc9/EPOytEH6y8hBREMCdKdBLLIFzxXaVZh7BGM9B0cuzO6lyozXyDcOXwr
rYsPyY32ouKfQM+lmrTg+avR1mEtdFZBkd+SIq2m5sAaqiM5A1pxaRz6n02ICWE5govXU6GV1slt
qGfQnogXVCsd+jrkd3r7Wn3ytaIH0lYdaZ5EKMNuA9tJCUD6MNUJUM4uAooOY24P24oyHiUFZJSA
zmiyxyZl3PiCWrFgMw6bkBghR+R2mZEaHEyWfVoI95epNTwwMQuimUxk3KDXtYg+uHp6N3xC0MVI
EfeIWvSRECnSo8/DKZyI8mqPhhfw/ICs8+V1BH+RnxgfwN+LP1p5ASxNDYVCGv4pIlZhhD3Qzhzg
KpHWgrxDVPM5pUivyGWU2KunCs+AkIxF3wSdtQjNEaQfAhwtH6FyPDT9RAlSVWSbVooQCHSOOei+
8PyBEJgDE1KcEmP/xw8M/iokVBA5OljITb/pNUhdi8/VQPnu5FZ+mYqPCATNhdB0JP8BGc2k3fA/
eQ6aZDflUATCK3XWZXBKNHYClCJy0HRg6QrWnYFNQzMYzFJQAGQzBYouUiOEAxSbqQDh0Edbi9WJ
/U/KwRUvTMLDtaLSAwyZJe/mzL5MVywR8miJIOmMDHTLvzdSHVcqUQNX/M43wPNhjXJl1jc9K2l5
eO7h74qqvgT3iSVGwltT9LrwbJno8WpSpMteCS9Oow3LET4frcnZJ2dKrqXCtkMJZdhxlqSEJAjh
XbCjXHq3hWdIkfBIAYqyGoVdfDtb2joCnoOk+mA4L0aLEWzKbkbXDdw/E9FUF04x5GdaqPAu6lnB
rxVAeavfcY6o/3ZwjEiT+2tKTEsW7Zt945FZtBGuXM3veBpLMEspkv5NsmIEr6APspKgfaXxh6M5
VXLiTPyGeUwsvgYDpRnw3ZjclIDGkBwxqx+LkZLzmQFkZTXr8xJU1gIw8OIUaDkNmwAoZlDL9+6A
Rn6ZNVEeXTYF0HIJXbb0wUpuqPLQQSMtXsmbqAjvCW2U0GJjaJJnl6NduAnN8SlU8i2vp/nQmZ/C
3qTlXeCx8saBVb9JNgnMWFiXkDKjxltyVyzeeJ4U5nvR28+VXM4MIrt4TyzXyFi6EfGD/dLxS0KS
s4wvDm4vRjkt52Ow9jwxoBmAqwSXsOMcMPxx3C/O471dqMCG3oXiJxWRkdIblrSDPJeuz2IGWUSd
LaxNqJN8Cp6Omp2+DT4w/RbIh250FoevzZgz0jNtR07crOytaIRZxEVORAfacGGymQNxkRs1UMVX
mQV8H7Q4A9kpUld+fyUjIIXxzpFEzkprSNo6BIdQBjVyD+gecId/JuiEcNdQijEMEX9UoeTpvo60
gSPh4QrPInAzXwF2d4/pZeGLjGfJp4GSRxRueJ96ZsWNqxD+uiCuoV306xlhcKDTPrrxL17Pmc1u
zkFwMIaLkIH/Vk61QIFULlgstDLjs9Nui7vcUZbUmaWKd8FWJzI2FP3M06rfhRO07N1y8RrJEQGZ
iu2tuBVCLo9Zjq7MhWLMst7MQelNwVomvFsxtUXaNyrxxCMLxONfDknjfAz6EVsbHbHweiZeWjW0
6N+qopXgGyD9EKSiA+oHTsCRW+1SI1aIrdAMk5ujDXeh4Uk5T5/IUcS3kA5xpaB5JgLJglIcpB9d
lebkyBkNYTnJRRiBeF2cvR8mZ+T8HDf73RkGi9GKsH2J6ynJm7tG3dBNdtDjTH8L1wIVDS+pTigc
hLSO5OiMWYAucol84J4KhQoKHJQue3B/oKmGHY6LbtNyuIaODTLyg4mWr5HsDHdv5ImZgTysnlB2
xGggTph0EnpA26CUAboOFtEqCCynA7Pa6It2r0q+46+XPH69R1+ugL1qQrMB8VwMTqRXEbM5Akwf
khgS0sGDT9RI9AU3bWDfeE+ZSlSTmAph5W8ZM2tqCqp7xqkKsQ+YiRTAe6JfW2eI2Fa4bDjEvA93
TGmRoGwZ55pXwhujf+dgRzKqwLiXBwuslBR6vAVHmipLmylyauiAKCv4RAYGsFXwdaFr8zYt+SNn
jJTZMIvCJdZJgQTlk4/1hik2MTx2M6E54DiD5rVH3hq7Gb57hQP0zsRSOCgDFehuWCRPMJ52wGxA
4rCAHNIDF9qDqJb9BovyIT1zbNDMUI6EYPcROywzLTKAh4mEXwWkJ0ci1V+w8B5ZIBiJwxKWjfAY
AOsDydMJ4bV4iBeAqnRZ5rE3osZiKeHYsOmBtiTWnNFCyb7O5wJrLPgzOHA42Mg52RKKIRQfHa6P
1TfeQQijQV6vm5UZJtmhhrqjZryceUELJjGbIK+bgX4dnGYMBBICwMQD2T+6gmkjfINNsGckYmLm
K1WoJ3V6TW4skyT2rAQaLYvZ6qH/qjhWKQWw0RYkVRITootwkiCdS2kQMCpoL7zkjGAFJ5Fli9KV
CW6TDekyX38tddrr7XvnSPhHGZTj06yY1DMYwrbBiCe4lWCET5HOgqbzAE2Q0uBWMpQgIbZvtDcQ
EiP5ResLp6pCo2qFuGRGVLbYqKCOIG+oMIBcWcyOTEyNU/wF6FoowSL8epRn2GdCWiRuCgkM7aQZ
MORfzt5dRTP2hOgx+DQxWELnCl3lmohvh4QJzxeB4NcxAskMO3dwgz9xZHHg07CSaVCXiK3sXwXB
XON3p/TmsWSMoRwiSWYXB4JV903kR1Z8RNCMAJFOeKR7h+TYq9G54YPiB7MmBQI/z3Bn9KLMZvjz
UYHtbzw6OLBXNPoqXGFGnX8ZQsVFsgNOJMPjk+wmwiQulGxnjsCWmcyv9UQdcnyVXkhzyiGIbZFo
qaMDwVLjzk/IhxhqiOEM7/B+QN2Eny2rv1BoeZuZPlhOaJgMAxNNMTRUnQUQWRIVWRnP9g23eifX
/c1bzXER26FzD1UVW3DBSb29F9zZmtqj0afHI1vNKVqd1Bhv2L/XVJr1qJoeSVOZ6cmKyXP02TnF
TOPewBbUtQUbclDAQ4ZToA6OWHqWow7n3AhUPSFAFN63PWx+pMm4XmCBAelOuqGgJoHVwsCkRfqQ
Q0VWYDIvNs8bigh44LPuR0GYWhEvDgmRGWUtvRKiekreQ7Aht0goUIQrFicgsj5qSf4TaaLAepd9
NvEsh2WG5irAU8b6Qhhi+dzAu+7k4k8WpQwstSEmPgvzASiekF5oEATJuEGhGFGNUaSKpEGRIaj2
zpx2AvNxl2whjqyAtDkGGr0iPF17x4j0Iyk4BzyxO1pQImCthDDc4QyzyxMQxqZroqPzOUMDVSKU
vFjwSmqkj/NPzNC8z6TKDwEL0BhqecDyxEZlzzwhgUcuwG4AAE58R6AoP0jgyP2cOwvfFr0cukdO
0tc+coGc3hARtEVrIHRbUAm4D1AcYGvEfcFsxTJV8bNkavWAPBjjbBkIPWJ0lWQLayoEFA8IrVu0
eiqYGxHgSjhpMickCxwguGSdBmfHRSjt8A9cgCNhSSLToUiMBOYdgdwG7fa2z1dDXHCcfV6QxxCI
OVEWn0Wxq+jm0iQ4MzA13ENcFpwQgyeKGp4K/DNojx3IBOIsWA44/WCx+0ozS2gf0KPqaDQ4wHn8
KixVK2QxOhIR6Ll4NSMQuQ0/Ck8Yog0JaVkJS6gk1ID5YiTsmY/CBoeilWAFATVQEE028LNlmOc0
jOXVQ/uBx40pJN1EmmuClNFcTiAEa5oYY2EJLig6c+CEXBNdDGs/+FgXFtMDhSAHNaJrYXwR65WB
IEP31txSxZhDUJcD3kokX/PpSIl1+Myr2XtH7uuK++iCrowXwXUXAY1vUdNi9Oaw6cTjUPsnvqfk
jqEPJCuHAxSkIIxAsHisnGgThUiPo6xcEAvrCUfX7Af4FQEoB+cQu9YuiA0fLSEIGcSPvKAK4Tyq
RuyoGxxiOO4SdMD4Nw64wZemw/kOCbYSbjJKGkFHQo2PPc0FBIGwtvMifOwd7sHk0FsQCQUzkSE2
I3xguy36HP9gKo85Y3UKXDZWiHgdUwhWKG5RWLYkvGIdlJg4cJAq7rEHUgZi84msGn+c8tLpdfso
BUBYwWTrQ4bFUWCMxUvdQcWrkZjy+t0NS+0ee4YSGYPtrBKdAuRk+QH3IGVd5q+3Mw25gomwaA3v
HgEoiKctfi4gtmkX94bV2+LWoBc7yubtSDDcBUawoAeRBta3gfMug7/DHIvkvKR4dqECeIjpfBmc
Z3yAvnjeBLqxTj8RD15yfzs2CC4gnlyZwHUcrzicr4cGO3fZp85PF2sawtByANwfDQBppVtEQK9F
zO/kiw9Bzj690d+Vbkx9MgiS++3okFrQmfe+wP8dyDAPCD+3o2XGoRcODx6PcFKSBtMsPBRs56Yn
TWHz9SuYa9D92a2v2QLcxT6NLTfEiXiVwRUkWsN2UvH5Ih8fkhCzAxSEkgIeYiaF5vRAMbjIl18V
f6I7WgIsaLj+KkccOsWX5PRPPZbUkEoDtWfIJUOV6swNRVunf6JzSAf+5pnxKjSSLOs+XMG9aQun
0GGyymTJKfMDCJdDWq1czMLoXzEPY21eZSe+Dj9mBagKJQqliAPgvCJB1eEu4pohbwpnF5RlLMT7
EIkJbBBEng9iCEKUQYehoiMy3b6bw2qCVUIk9d13hgWYfp2eBLBVyJcF274ennmZFzBa+J8R1D+q
CDhoCanIDW92PNQp1ugE3m1EwomWBfGASGAB91ckWRiYHjj7s0u7dg8YIkVYzuMd1WU7TjoKFxwC
wwV4HgyW3tGrHRFzkK80yXJE73gqtwwNdwkiGmIhhQsJSp3lgBkXwyhpWAI4kDQQ7tMggYRt4R5t
cTpMr1fyIRJkSCcIybsgC26E8xoJTlegDOwX+tbweRnKpMsUz32htOEO6NJcZdQ2w6Nf8EnFjKPv
sthd8poEoRxnM9tlajWeQO3L7A3E2UHBasewc6mskmLu+A+LPGGDdQ2VL607emAtyPz1+QJpEZBF
WPih7tJIjQINCyd8/IofwGyh9iZy+xvYoC1cf8MRrTesnAuRxqyJ1Hq2YJld5eyvGEsGsDZB8yuJ
iRt4eawPUNt6VLIJ2HtXsNiv7AxpsOAvIPvIJMoky0zKNftcepmFVLLLWBvgn0DkZDrFSLArRb5u
8VAF6+7K0rjKjkmBRnvvyn6VXxP5sWgVuFPIs8nd+HEZUt7UUGzZsIV1iOyTKY0YlodXY7SBXwmg
++YmlbMlGzYCDoqdkh6FbISRV6BL1Pr3/oV71Unc9mzEN/Q/6JJArJidRaqDH8KcJzAebJoq5jJb
OYrLGBqDo802LVywY4KCQ9OSAnE28oZAFZaBaDddsa3jiCPekkwcaUO2Zz9TT5dcaZttPRw2pBEv
EPOBNB7Ie9e9zWxBTrchTFTw3FkeuWWeKOu07GJqAhuDnj5djdcRezlOMsh4wiX7//UYmwahcIGG
mXw9EiBQnQBpssjWj+QXhwHzFWc4mkbiedDB/1+m29mWs3nOiH209BxIz4t+8635NxfFBCcHQAYX
DgRXlJ/gFVDl65SCBTRPRiHRxORjE6FB77DNu6SasEWjD11goBIbInbQQzgAfXoksy7gZoKH2SQL
hpeA+cDJZdnW+ww2qAs1rxAVGgihhfMpEh8ddDDeHvDst3SZkWH1WK1j1Hz0DLlMqhyT06J/xiXW
8Q0QnVum7TU8sYTj3bZZ/rwDFGohZKhZXGiMAq/pH8wQtDCkpBtIxxjaWa009vlFtkU1h06ZsA05
eLhAOiI8ZzybkL0GK1dmCiRTbIyQn1CfaICmV6xVOtGg7l+ZkorTxxXIO1NJoy/ehXokG2ignLwz
IKwQ4zmsgnqF8WZLbZ7gy49BikEiYJHmYACAvk03wxkWQnpRAKc2yMWvUPlNSrlQ/DUqzBikcEmN
Nl+4B+AzasCuCvouDUma+ogWImG/gTUA6eDA8OSEIe0MT6hStAdXHMIUnQwHe9LaDh8LEPeg8HHE
kWepWE85ZiI+kXN5JmJDWoMD/IM7qvhHoWDgXJd8akllYBsfISgAlaCETO8c9iv08qAAe8S7fQ0O
nCujTYgQD7+Xgw3OaBWMv0gqpZATljPFUwBCVOZ2Hvs/byEuvETxJM0xi4EOnFqSiwW7M+KwHAS6
ODO3RgICaNIl5RuSyu0D+WW+BXAHoAomnPjzPxQ5bC0fJSZ1BbgbZrNMQt8qXI0CdochvUdDvhH6
KOGnbmI9PYZix0aowwm0gWBB+jOAjcRz2b4LeMKOaq2Ey113uDfxofOaOu+SHJbXGQrsWemBWKah
DOJwkjTmprBrdRmHhEuqg0I1TbkjaxgBkETYs0BpSwung9i8JgUQ5BOx9lTjnUs7jCkYCtIHwYXc
TEybkgupnz68MpIt+PzMoXwLZlcbgIRkqYZqhiWlwsWJstEVHA+zL1K8G7Z+GcrLso9xFBkrfDmk
PGtE7mZQj0ksH2UxVirCHC1c8iVq7k1WuRAhGTF3gT0kecJgJpg5MSkzwAOR5Irh0Q0QgQkXyrwI
AWwJ/SbFQYAQrL4kqqiuaBPuI4gEEnmmQZGFo6XkLgzSazaVjHGYHCjDzsEiKh12E18Q7djPHCgg
1QSdzQTnClR3tnwnBDEbWkyW/rQCZLyc6YD3hPBMQmuK9BDoaIc1krI6FVvwHFRxuzyHfdA4mGlt
M1p6Cxa5ZfBeslmhFR97g7sPL5w1vsgEHE+Am+446bpUpMvsyKbGQpEOXIix24XssGCG6bxpABGE
OyEQOyBoq3gISJsCHLyZHsiBcM2ji2KskGKAjQFY4eY0g+U5nukacMNCypNwKbjjV8cwPmT3BMfo
DBS5FIvu41CgzjsDGMeAbCh5kmtXREosf7lQaUuk8obNfJP7JXpkBEKsjToM3yq3AAHuxVgdiGoF
VQu6nmOBXpPs32Fsn+JbTlUCBbgZiVICrVbg8FBJsKkJsvgI/886W7qLpJifJge42RRTaSsPG2JP
qwtMML4YCLB3OHeCqcrQ/sfpB0InFE1kxMBHn5/c2Ivxe54qCBwmQjGqCEKCGyLcTU14ZXCIbapB
osgQCzHpMKDEvILvFUkAipq4HBwYFiSSfOCbyw4OU1PX40QQpiz7l1CnmzHp6ZXntnu45kDmYOXc
U9QlQ5wIf+A/bkKqMU6dcYBGA2oMKbB0KPtw9H7y6EHKZpNyG+WGHUux2Nk2iSZ6o3gP5IVD4Y1L
rUZXTHIWjhVuv7Y3vRsSbJRQsBcEFkx/8JRZymZ4HmG6iUUQnkqoskiL1jcwjtPiY9HvfJqwbjUW
FSziBuyjDqkvayDr75aCCgscZ4hsNyfCqimAyg11CBTfYTU5AmIH/4NlnRoFedO3DIyMZw7vbXDv
2MaYdICTMEoaHh8WuFGoOpH0jpnfb2zTYwqSG8F9ruCNsfmE48RHOE1oqxQXPFuBrOaVQDKCPU5C
Q6GWY3+POGzgjGig9mLfYUHk1BGmsESRg6I/pUR8NB26NuCG9Q9gdLaoME9sINYuqT6ORIvQeHcw
IMJskdh6dpIlcU18lRZlpJj0ZM6WPr2Q0okUV2+NwJ1TezU9YGUk9ezYgiXJNAtDXER0WE+xpTEl
VKgTNdMAii/kP/b4kFj3qQ7Y6/apkLOUAWGe0XQDfQU26kWUKHB4c2LaRLx8oJCis1eTYFemSszX
BD2D03J7lcGDcZA7xmjOvdW75tDazIsdZzRxcAiXuSh+cFwEH2KDMH1B4iN2c5sbnmUqemyFSJvz
ggjHHoa1BM8zD//M+3rkRSwRYLHFrpg1vsRp1+FIm8QPY+FyQMaGLEIcTxgBn4SNYsPPAoRA5qK5
1JicEpMuGzIi65GGXIxyT5hosbCzhtxA75QYf9HzUWimTbgnuE7YFxkQbIAf/wpSZcBmmlKK7lv8
SqMqBobBg8UhB3ZNKPeJzKwmNLbiHVKEoOqrsPOgUEHMFifd9BIn9p4oILDlWwi6DZV7YYSBi06A
EhsT4Ob+niWQmeGxyPLPwYzAlIZkgOXT4JatHqkgEYTQD97D6GFo9ITYiGIzTUUWkKgFEI7tJEFp
4RVTYZIvv8T2p8P7bDjzu1G7ldF47liPYbK/LE/kPNiaRcGIoylrgHuXlbEY4eDjhF/m4PyerOGD
ctrGU4QGzld37PXqeLQjch9JXAUH3Bgg2WZY8qnfDKL8Dpe6BFKISsy8AxWp+toLaN0jIeNA7Gcz
zB9GK9XUhJdO6spmV5fUJ+taszDux7qr0/njlRMXDvh+/vH6s9Hmv3+89uQik07r3RYjlzo+Is2/
hTRu3Po/X0H6wxX4dIknL8/p1BjdwuQSc1SItmWPh19fBNnR97XFNfqHaehxIU1RdVlTVb375Ekr
akVb1UuJTtZUGXQO3ejPRPH+++f7+cOZ+XSVJ0/VWj+cyvVCVpGyo2lNtuOaBeznS7TdyNM7Xyuq
rHZ0cQkgMRxL04bd+BaJ0c+XabkT6endL7XlbV91ugwtgiRGsIh+WeHPl2i5E+np3VdSvbisK14J
NBxS1D2yozuF66rlzUvyvw7j/7z6x9d/8wsr0kVbNCuusxng2Igk1HUn+9HTwN4MlZarKc8PztAl
rWtKltpVNdxpxtOD2yy79/W13DXjJM2y7G4PO14k9fa2Hw2XzuDmbGzvxeuPnDDEnBW6SxevVN7y
ZOXnW37+EE+PtltYZ1NZbpvxdP7asf1xJEzAqt2zvbe30HE/y+DnVymLH/i7J+/5guID/faMa7yE
hXY/ccFp0jju1n7NouirtgOPMo3Xz1tGp6y0XE98/bfraWvrqOuGuEH6Kc03Ucr1OCP98DzORWOe
seO0XbLtFkUo++2S3X1ncdDUDS/WTZGOR0PLCey3mAVuiYW65Xm23Z+I/L9dTLJWmrHrilE0nafp
cvh6tN+XdhSsnJn3Ik6fndHVbhk1fwTj55co1oPfLlpt1e5RPfASjyTNGEf8LKD5AhreHm0Pfr5B
SUTCnwaMmEa/XWvd3asr/XBoxlcnNZDI720EMwPPCF5Inhy35XkqYtb9dDnxcX67XK11lpK22fM8
t3aKD8fHJcT9+dHgIi7c87y3OA6/6yDPpz/fqdwWEJ4C9v6oleau4tJu+gqS3vaz4fBLGQ4924lp
afJd0lwyHo0+P3++btsTNp8CUbPQ1YV1YLyu7MTlhqnw94OTHdi9SW4OW+5SarlLU8ye3x7webff
VceGu5zPszGiP5NY4zh5uHpvuS/5Oel5GqXmU6iRpY56XchHMXLWdvq6wTmlXrwvVvR+4MWjaxd8
wXcVh/nU6P38SNuijvkUdZqDtay2zePS77KXCeWsHQSDwLs7/cnEoeEDLYKczzandks0N58jj1mZ
hiEGb5pY9pwiwpyROw6MPmcfSIsLxLWRcbe/+DCDnjeJvzeTb7H77IU5iJIgb5tN0vPK/fwKnqKT
Ke3qxaEm+mp2mkp2FqGfPNm25/XjOK+CljfeOpKf4tLuspK6F4n7p2GSAQ3Kf1/HH70TCVzfm9C4
ym15zW3P+zk2Le7yVTIfS7ibnoOxH0XBx8D24q496ritj7NttTafglNVyN2TVDBTFXuakgi/kjZE
Q2kY9N8m3xtnlLQMqNZx/BySZF3bGp3H6pJkR3vsr50vspNd2Atih45ReS4NWq4pyeIt/RCCrad4
tDwsN03TZdB0wsSdd51sb0cE4lfOhpO5HqTzJE/y0coNXcVO5jgsG2e6+kYWzxt/JZfiJeA8tYMo
Wtqc0jHq8/EtLOyv68mFXGbvkuDmcOyqh7Oe96I4cTgKP5OzMwVQt6a8AWONn3XyV/YRzJOXf4aO
8wYHpVfbp3g2uzuz7bzX9b3+JXBsGjR4vT6dbJd+HuZa1PY0WmaQ9RQub6ZWGacOD4NkIvWH0dDk
LJAJNOLuWx9928WeImZ9lLbSRqxAey+Zi8RseKzsATUKgC/AjH+ePVLbe34Kkht1eSxLkSddHZYd
kpaL/aV5PSohny2reltgsJ4C4+2kWZujzqWaIJmn2bjy7wwNVjigw6PvlhtrW8itp6hXd28rU7nx
zla2m9LEKFt6wwsqueDD9npkLQyT2qFU+Z23jZaWZMl6CoA381JVt4sYLWnj+GntjoO923uJ49F3
Mm15fW2D5Sn4lUYh7+QVidnZmbsiEn0NBp7dZ3Vru622MPSMBFIvN/20k1hOFXb+2TaPCnuIurVH
Vu0g59k4OSgiOwxb7rDtaT5Fv9Vifd0cdzxN1z/aWWEHX5YjkhUibe3kK/vny8liEP497pnPLJ5m
J62t8+2Rh9G7a5TCHsnwexfQYTDhOx4gpmrYn4zy3Gq505Zdmdl9ijKLpi7MxYV3ySkmC7Xro9R9
JAl3500knXnetv39S2qgKYauyppk6k9R/n5WNyej+mftfGcL+LHwA54tl3KPLZWQv0SaX9d6ur2l
JZ2K5syTdTOqq/TrC9j8TWi42DL//vIKf13oKYBeb+ZVsjZcKJmzPBPTGDWryRA19WBA5yzw/TZ9
Axq7bZvb+jSfYml9267W94u4sJse7YhQOiDD87zYDQXZpWWkiuf150j9dZtP4fTeWNe9eedqlcWW
IeVOx6wV6P3lUfDixWHYdsF/T+V/XfCPiHrpFh1jze2R16Uc+o3HNztiUiydnlh+w/Cbs/7/54z8
ddmncHrQD2ujI9JXEo2U5fcSRVI4HBreDLlN/2ATfEafZ/t/HUVPkVU2q7usLcTd8mhTUBAcVjsk
NQ4FIUJ5aYd56+7TaHvEIhj+ti8zTouybq6804N7K+giR3UGxLR9fbjJbdKwVxLALFphVHbs6CN4
PHcoKHboeIG9DTrO18mevRhxz7NXPU72fG+g2p795uSfSLRGsdPvza5+78Ikd1oHSNuIfArV266m
3vePOhY7DWogfhQYzofEp2Q9cnPaVbYNyX8vFPxnbDyX7zqbzmZVbIlfK3JxZsDr2CdQD3p2/20U
ts3vv6QUv672FMG0y359vMq8nSkICDsbS/b7Is58exmw3Xjp9y/DmKue7XPbovTva+CvCz9FtJvZ
JSXcMAUYEYwGb2tnq9AfMw0GVClN++KxtQKa449If9tYgH9Zl35d/SmsHa/3ojZFPsMEXNtMhtd3
nwJlbZOFbyiLOG7rnG97r0+xbXtu1MNlKyLpHKFSunHH0cdHD6U7TUDD1vpry7h9zMrfZl13cS/N
7Z6rcSOsGJcetmLGru6yM/FiaxqHLcFFEY/sh9htPMW0cn1QykKEUpcZnr6zZV074zFTe8xekifr
mdhFekeX2nNMbpUnxzYup9r2iJ/im2U2p5NsiUdMVM1I/T1IUaVzXrFwGdRKT1411e2XF6dPfebr
jNDuarvIJEdiYrWNcK3tgTwFPlWSNlery6ep5/ObP786NDy15xf3VXVY1mAdhewjrXdyTvVqn95t
9r89nDezwcUpr26v5/Wdwv9G0TnaupxXfudm6YseOi359l82/7/mwlOI2+nNZbNYiKGSbuOx2NeK
rLDnvRUcEZyTz7ztZOcvpbr/XPG5MHi6bLrFasUVu8GcShIBbsh2AvVZ66j8ywbt16We4ttNLdSL
RclM7DzTNIoArdiGF/QcUbZJ8p/zl79kS6YpyYpldaVH5fC3WbfTOqqxPdZigSVbKp0oQo7Ki4zZ
x7dulP5gbP5TBPt1tacZpzTyfncSV1tRBEtLRpU9FOunSK3Jztom+L9H7F+Xe55d1WUt37UVBVa6
xdA3fErYzLL3u80hkwuNJ2MbatOIgO2E7fE6qYx9wyxHsfrzU/5L8P71QZ4nllWZ9/rEfc9Ju5f2
OBo+znmcNzGPp//z5Z7mx2qtde6SxH1TKHk/OgyhaChKjZwTijRllLRlAGIl+DOS/uf+HkcJv40i
pdqU1+tBPOj5oSfOlXyE/B+D3t1xKC93XDectgWrtpGrPM2TxljXlnXimmtKCxn7pmGwCT3U6CQ5
Hf/zf3uDytPiv1Iuaqe5cDVRfCKp4pFGA1HfLFh68+T/ufb+eqJPy32j3arrRcyUNHXpWEe5OKJm
juQbo0LYWlX494z319WeVvqrVu1rVeNqip1yhtVhCRxvnYA0Npj1CapL/zt0/9dH+rSTsW61vKt3
PFJCQbZxf43Srk2jXEZp+PM7/EsQ/3WXT9FHKy6b+mhyQV6h6mQrLwo8kcyAsHFbrvUvh2ey2jUU
01QsE+C0/vREld15Ve7Nq5jxwBDtO+QR3aFx0OXE+cdXwGR8Qbdsb2JOQg8BayYaTbv1vYoA99/z
8r8/xdMjvp7Ky3l/uTFqORHlrSogg3XUbKyXsuYQEqho0PzB+f7Gd0sXFe/T/fmZtz6Hp2feKPrm
bmo8B3Zu5zsuLYMH8M7ZR+mbrjbkQThx931kvq/mI9Ev4RsttdPdeW2PQuqKoPfnswCvbFkaWpYH
0/q3GHU8FlvrVPEs6ExUTDkGm3eyamDYq/58vraTzskxNRYFwnPt4iCjbe7OpW7+2nNoI3Nwlvgj
bRwcyWkI6C47wmfRekdbQ6V23NurV8mu0bXaY0ykNpYgnrD+ebGN4deH4diCjD6jwSRQY0ckdOwI
BY3p1H+74VrcGc5khYwNjZT9fby730D8N85m6zS2/H6bjBA9yF1H90K6O8C7Z4VC5Aq6/edXpf+Z
gIvB8usBPYWc9VWvN9eGB0R/+YyW93a6nxrk4cATsdnpGNjutiUPx2NCkeF94BGevSwU5wXpfBiY
IMAXYW0PZi+dXFhhGdydvQ3Y2Eb4h1DOWSFCrHTnU11w5nend2ECNR4Ei11pLcvt4yTgp1f9NPnO
m91dW1iXZoycGg93Y0MTbry1ffw27A7mydPFZud4TU8dZ3yCupbpHZIs6+AoZbZy1MGNIgO0sNe7
rW4dKsd1aQ8vDFpv+VXYUafii7zzmw3pIiVG1gnlOrYIO2f3hanIlvAKv/Nj6aPhTBB2giHBcmOX
HlTkEfLE+HRD+rnPxMzDVHCG1v65fAd01vV/fqXKn3H9v1/p0/zfb6+7wqjF7DNGyPAPYXlGqG0A
Pn3tev6Ykep/fanjAYia19m2xtS1s4XHfmG/nT9jepC2VSf+EBYx7/5rkD3Fg6W018t6T3l1S/9d
/BHpjY077P3+dYTwuWUgyH8mgFwN7LVscNqrmY/n89ucX5ZXdXG+s8PbLXud0j4Vnqz6C06zcG73
y1HBcXgTV5IDH2rHsJTAm8PTP2FUdXcIZa+Vv9OQG62wAKoM2PXs5/cjGWJOPY9Ukm5VVjTTMszH
nPztA55v25uprFmSLtKnRaWodte7j/3a01P67DYLbw+PDNZsH47h6WMBAaQBSb2xmIfOhWZdeDeP
PV2zK9xoZ2d7x0KyMhJa3tLkbxPA+Vua7p4+7x0PaK3iQsscHuj4TO9Od05vs3JgykFxc+9RNTqC
CC7ptBiyQtHYELQfPlfdKXeuDx55vKA/iq0WIYOfhwXFS3/Zzda0SL/hf8csX9M/XY/lyjslV6g7
VrKTvKJKzDGsC5wF39cPSGSOHMu5MurQo9wMdv7/kXaeu41j27p9IgHM4e9iUs75j2DJtiRSEilm
8enPYB3cu91u3zKwLxoodO/aNtNac834DX1QixB92sQLaAuImV94+HokYiuotmE+tGdPxe2gDbNG
ueTlFSh42lskP8chsHQkCZ5roOAa4PGX0O+BcV0VmuflwII6XkJH8ElFxX4WArRW3PTWN9lf9LM2
DrpNjBZtG+YTmLmABnITkrY+M+7TNE7n6nQeXrMvW97MLfJwRRRfAmOlrBIoech4MseodvkzYZio
Ixpz/cx+YVX88Vz/tShMwzY4q0y03L/t2rOsxlmpHmpiMtmf2AeR7nTUdfFwheYGwWaXlQKv7NZl
qE8S0UMwBkMP8/rvi1P56cAEGfJ/b+PbVr2rBymMy069dNsEft2bLOsNktfzE20LQ6+vO12oSAwj
LM4MmHQHr+Dv1//RdZBtyeQfWzFoaGXvfNkbdm3l95vZ1Dj4La+09NnB6TCflBvkjTQXB+YCDweJ
GuScmKXsM/Cw6XK6WGCC77TOQ3NOnPffbMofUsj3r6NIpmXxZmTL1L4dk2qtl00S6byW1ovcl0ya
GIgJi1GNjBqHheh9BG2TSeQtO3PyJT75+fk0q+h62d3E2MkmT6K+93gz+8S+rrwxE6tkmHKyJiTV
EG733znhF+9/f5s/hKCK9vW2v71N/ZFL1ePObW+J9J9I3B0zujQo/4w9tY2+f23H++ns+XrBb6s4
fRySSEq0ernWBe4WS2i0bPPlpkeLY9qWKlpPZsYE6t+f9IfA8J9P+m3dplF4fcU3njQCYX8Xk31P
fNyQanC9arGgwUmav1e/pFF+fbvfMg1xacrP1OJhBwqoUfq5qMsQ5G8Cr/xktOG38OLX631LKNzL
5KUZ7culrk4jSNurtpzT6IE/nfX6Xdf9+zv9oZrHO5VlVVFs2CTS93Yq856HjR3KNRVuMoKkv32S
YIIgfxhsPMcbk3b7LXvzQ6n7n9f8toBeWZKX9oVrrkeDmqnEMY4oTjd9XHQrxL3D6eXGB0ETwW9v
V/spbPr6tN9WUJHc5VeRcmVib2t9BKsuVLJGZXdei+lrKua90J9/0KfbabvnqLhb84L2mEGXzb1g
IvYzgsXTNkb+YpJ/ssjAiyxZMhVDk753wKR362FV56Smd+P69nA/kIZCZzD5bQP9OynNi/9yme+5
jipS0+wQ19S/OojRL00KDEixiF82zW9P882QyvEtDIu0fRqItYw1OqZjBtZp8fel+9tVvtm9Mlfq
KMy5Su6fx7JAk/KKJKz5ywaR25v916nw5Z19W6zPe5KdjTuXUQI2x3N0RQJI7Y9fougyf/P/90jf
lqd5tXTDbL+PMgJ+Y3LWSCiD7pTfnumngPDrOvhm1DQ1PkuH559XB3fJP0wtN+l68QLPcvr3J/rZ
nn15fd/sWVbHpXSzeKRCF9bFsV/+sem+iEuid2iw2wxPazyUP40u6puCcWpmy3+5hd/WSfv3X7yN
ukmVc6pzB6B9Lg7i1UiE0iz5+G1ztevt/71Q5O+tLcrlECZNxEvVmRqljfvhg9qJqBk/ukijMLLW
/22MR/mhXsKGhvpmKYZJ9PUdfnarI6VUq6imSb0dLZbWpm9url3YOvDcROLjWE+MfoZU7cM9d6Ub
6kLnN6YvyW4856AzsL43lLcMhAmideq382TPTzANHkPek7AHLRxZI5ARffvmoF3juYgDvGddw8sZ
wkPeyEsnun+4OI8DwuO4S7MCVMTNjVd6N7m69weIK0QzXH2auOVWPq0fuYelB37gP/ehf5o+nXqR
LMBWBfLcmB6mgKMvoulZ/VIRHcIgiAnVqFqZ/pMdXsNmPrhtnzHT/ujzUsCTnZimxadbz5/uG1ty
sMqFtYQg04p+II9KADG7MyBw75WsPQiKfsOck3EkWrAW0VKhGvmWzl+Ic6AwhvSWenEUH7m0tXZ6
jFGxtroEEUQSXkMscXF1BLYVpCnetO1rmI+rUkBnHEooa1zfUYpGerFV1ksYAmbcr8NU4zP6M06d
jhFwJNWEKtOOVpUAbbplyOghseetn001NMWbTxkZO4UJws7SmtvLJvmtyv2jIdNsmT4kzbTlP0XT
L/vgrpUP9WJ1qqXRP3w+54qTT+WLoG1PTL3ggXJ/ADeq2yCRkKIQU3V/64b6F6qqzRAoX27gm8Fu
iudVy9IrjmrndO4+yVFsQeVYwoILb9yEjKb2tBEoA56M5RNR28uOwrRNUzfQCq/uai6Cc2PddvRy
ojy9mjxeLdpp1Nv+7Bve3+2W/qOJ/HKz38x+bhh3O2xvNmbIk7X8ujoqw7vosot745BH+Lg410Gq
MeNejV5IvjDybqGfW5ACO9Cy8xzWqzryHk8BFMVFQ/whWjU9C5XGBcPg8HvEHaVKf3W/O4gtjVrG
sDs4MP3xS7T1s43QFV1n2k82df3bofKM4wdpWr77yyFvYG/lYTWKZrYfI+E/h3yYiXiqDcPB6uGg
cG4w8Pz+93f5Y7ypfLmDb8dNLEWREifcQYWo2lNs9d66QA9A7V7Q/4GH0W+5p2enXqEycOjZFOxY
jU4ddKbWWBn9/Wb+zF78y0x/uZlvB9I1Skur0g/VkmnqteHRH2cLWWSjcoHcQe+wR3yFQd/7Q8xo
jO5HLD8/Q15MFYUHe2bKV5+RUwmwU0lBVHgWm0wRT+QMkR1eJ2+Xt+zsSbQWAp/q66gXIWcK3Z1O
w2mD4UDP8SZWZ1cGAo5IDQpsIMGOYQsYhQBMhk6hZPkSyKJ1BIjFyd8fXmsdvL89/LezsLAlIytT
voSFqIz0ibwMGk/jdSjeSm8VcWzdFHGew8sivMVp2+PsgMoM5E/ymgJ5ERdpWicNzpBWX+jJFOiJ
6s5n8V8dpf/5Rt/7JhX12pSdkG80qNA6efaL8QU27rOniMhNZ0l/8ffX8md+8y+v5XuyLk3jsq4y
XgsJVMSeG4HmoNVqDf7yYD8mgL7shO+lCi2N08J68mBoKYliBhPKfXlAUlLno3HSMXtxatGO8cZX
WKQC6f/d6upX1AwYJ3cXh19up13q/3psw1BsC4IsDss3G1crTaRJKXcDUCqwB6ddsYz/K1fzyzW+
WR8aqBWtLnm1qV/0aTc5MGP2dE2UjX+xMj8M7HG8fLnSNysjq1nYeag8jeznB7b0/PVwioezO2CB
w8JFG61FNf995bS/829v8Jsxic2zZj+L9g0Gz7GG1tULBca/X+KHUZF/Pte3PXu423Z5axfnyB48
0Xkh+XqOKVRVqwe1orMTj/Bo3w7E0E5siQteUuIh5ZLlQkEjEDW18Nfm2B9d6v+86u/z0OrzEelJ
zmProlx2qKnAi0TrJPrl0f8MPf/79ZIq1TRbskEc8/q/uCz6KysS/XaGtje5TItxgRD8BitQCpsy
2d9f8882wPjPtVqH4Mu1yth8WuWLa7UCHRryYzcRL3MnCX7rAPj55f3nQt+C8Nu1YzwTiQtFoiRB
37J+n1hRs/fLA/3owXx5IPWfD9R0rKLRIjwYiB7zM4NxusesN6wjqnTSL5ltuTUV//pSVBhNCdSt
af5JM315e1X56shVqLdOBlQlhGei2QGNHg2R0divgd0ffq0B/VhxUr5c85v50s83PYo0rb0mYL15
3KexoXGKZdJPg9kvL/PHg/PLtb6bMcN+JHeFa+nofOa9zDl7pwLJPcX9/C3N+fOGNw0DrQp41vz5
zw8XHtTX7YaTskTAiypnCFSBerHTLG0/C2RoZwK0m39YQHt52eg25+j5WMeXAKMxT5zO7rcb+mnB
qrKmScqfYf4/If6Xb5vH5uUaNbd6qZ4oIjEf9kJ9EMXE33b7j7mCrxf6tjOuiWUoSsWFUvSqZPCm
KOUE1tp4oYAZOwgGTWDVjrLxdfyalW7knftHwGLPub5VnGpcedHgMrGPHREZouxJI4LbYh470fAy
UTdAb+57q0OWUXsKfrd40mzLp1ymk9CXUJHVROSoboxW4oVxpsMMaSkPXoFnXkhfqZBnAY6VApXU
aeXq6/oNwWDP3j0XB3DFlKNSZFs4pnMRCZSJJfQe81Z2y8lH0e45RLX6ge8ij14H0E/a6bx7CUT0
Pw9C2+DQoJs9IxaNduFHtDjvUKg8/n39/hjOsDstlX5AzdClb2tKa7JnE6phvWzZeJT7QRm9wd8E
EBt1z5kId8A3W2nj0E2PDTUWhApWiXOetNrqBzQdz73S+0OAJ0BUtnZfowPs6SKsKA5i9RId15wC
URnwb35Fxvjvd/+jbf569992+qs2Xg/b4u510SJtQtfADV0Bx/3lQj/6Z18v9G2b56kuPc8aF0p9
a/8HbLHWkSwFt0fagqAv6Hhn1oQK6aB8e8xj5K1eVNZbqAvvRUSLcHBB+PS/eXwCN1W1VMMCc/9P
g9C51VkonYuKLE/jXuhRsNGTalAK/c0h1LQfa3MqsjCSblqarnyf6r6olta5Ju0bQKkKHbIFMOCB
Pom78uIykncx2Rxj3vGVmdQ3ZhROydFIqOSDzf0sXggKPsko5AjeklkQNyTncHOFxKgXYoE22Cm0
ttAqs0vH2ENIBucwTlsQqoQ6cooWt4I0Vek/W4JshxkM8EPiMq3hZ1HDXQDiuwwRL0tEKfvSXp3K
ldArkbrVZ8MyNgWi1JF//ixJe2Xi2s+Pj8y5ILFIsXtqL1D2XkH0G39qfuo0K4SVUac2kYeqHMnR
YOn2ZOSlYf8FvGRXHkcYAkCKfd3P3lJ0jTg53wzIMczMqgsjEq8ZKTMEpSnaa/uwd1jlp+Zkyq4+
CYfoblLHRNhwRCb3IlxktNEhYxgf/a73cKgiqyi93OfBObyAdokKUwQ9+/2BPlQojJU1IpmligNL
8Nw9Mh7HugPT8mmh/4rIue5B+QOfk8siXxSV9+g4EPuQLAMLHD8dDclgiqm965z/lk92Ad5QGZ03
0RHzNLPuiMRGF2FOsVMRckxqDyjtZ+jkhKX86cKEFmQG/Xy4bAb72zbzbJCbcaDeaRO/A+nwbscL
hlluCeLD61v0mdO2gEY69dLnG7hbH6gP55URQOYmwEaNR52g0A0b3Cek3nNPwnIlOo2AdDuFd12j
hw3kGO0/gGpIpqsnMJ5YYgN2DiYZQKmLrhddCQ+YXfMr+jiKgyFnHcUoEKKlKTotjoPMY7U2EP4s
dxB9RLnZoxbJnDO2/uEjYOhdj6+g5taeiClagXwq3SePBZXV0beAclHVYjWhntjX0R1L6XCyEQk8
rExX3h3IZNJHYbhScH6TAmWmBfcr1O9GpIO2e4gckdKvHAslZtSweFZ5sGzJUu/IprqHVX1qbLQy
WdUVsT1y6Xwq1OAJ8ecRPj30EVifKIyOeY36Qhtpc8UU1svtPIaoRg54j3nhwK1D7fESNO/344Vd
Urs31ikYVnvc4lTOnoyfd2UYPD+gu5dATWMJ9sg9cJ9JD8g6GvVIM/ZiMmtDnqYVXYTgKInCefFG
SLENZBR923qA+4K9jsw02lDFvrNRnK02r2aHFT8y4lkm0lxhiPyBGB46c70KOWDk1XWWlIoOf2eo
jVrzoPUfUxyY8ZGc8Iw2Fzwn/qFdTIQcpeilXoJ6d3D6qWjb3vJQXHo2xiMT6BT2a5IwUHYhh8sk
XjLI9XxRt/RVmuczr/Jk9INl0vmV1+azD9iJY+xUHAzTGyvoMcRgaMFe7tIc9qYEEV7pLN2moEGv
Ih/COScYfEPO8yUybk6eSON6xw5svxar4u0wq1qiMx+tPB0Sp/2gseMjkxq8+OT5AMIbh1A+WKro
dcpI2Eokvc8fy9LN3WomBUnhABW1cPC3lyXXC5A5RwN0T65rBOG8GRyREPOhdaPJVwwsBwXMRQEx
Avlgni5hTuQ2uWPrdZZj20tWbS4frCaGWVrzas/DiSnoYSs3Hdr4iG4nGY1tgcLg5fg6O/QeuaBx
J5w8HWzXWm+H6/qAdy0WsEOybZL3SK8X1YrE/blxbhdP3saWw6u5ko/nQ7UTce2+B/fK0tbnDZWE
vHcn99quMF4ATaaf6cXNY3ErHMoqSune+RMZWXULdvtNbims0suzXk65Pa9tFICLo8XiQp/R2pW7
JG/7BE2qArVvog6HHsHgfjR3dgzoAAHtbYuXUcT1IJq16r3EYwSfIBQV9np5PtpLaxyyTQtOICAL
U5uuIw0zDUn5T2Bokl9YqNtXP/usXXBNtUDL0H0M29DkQe2j8JR+53ThaJJ5jxSghDpmtg9lhRo5
Z1D2rKDj3YkZrXsOT8RNg2IvrQyHaO1dCfjGME6L4Doju0fFwi+n1RohX46bM+sEAVQBsZesmkQj
aRykaBLneFOGe2fP09Fls5bhqAlUzP3bNJ0++9XqOotXDxeMVv++DodI7gZIdN9o57tNq7HiAB9u
6yCEVbBmQ6BkATL53fG06dqZI0NtPt6u/K8mAsBNt0GIGzG3VaUKXelF9B+PcN9Gtw3pkGauI2Rq
rqKhdKr7JsK5Mfq6UVDUbY/r6zbNF0btlES9iH+j5f4ep05eeBEa7uBW2cCNuIWiVt0XQjOSn+zS
hOz9EwpIIi5XOrUcfioxvIcqLqqQ3pL3F3qtMOby3qtg32MnYQsfhBVI0MOX527cDxNxZkWloxxU
ijQ1pJGBninprqibE4Vz7k+aXQ3iHJXhVBij25bDEvFfRKbRTBxq+6zvauMGq46c9Yh0T4UYuuRy
u7zAdRurIe8q3qkqeav33M3Ws5uj0yVHcclDVfbOAUTXGrn39MNEhBLKyOCs+RQrNTLB2SeqmF7a
IxDLPtWCgfVyq0+IprtmV+6ax3Zb1K60pxH1MYzW+kJBfdlGtp+TiRLgBKPIxdF+BiSCwu2s6reY
dsl7jRo3pV2Pv9+mSICfPcstnXlKa6ks7kBzt9KHjiwb0YQGld5XyqWSu2prnbOxlPkzjURl6J1l
BwJAS+wAguwBRzlKKSKTtwAtRmomuGCTAmVHqsiAQyVHX+o9WDwrbHfhVMyi9VWkHpHN3VN0QuC5
FUw9N5Mz3KfPZgsJGQNGRrhXAjN+olbNydLluFHPlGyh7nrlRusA5ISOqQmL5BPGibnaXe4/qz/a
52aXLZku6LG9f5gEXBjNHDJ9nYhcdl/34LHtdO02hR65t4fghEUru9VMN1ssvWP02y9zeCt1R5tL
YyQqO4PSvUwbItApLkD/5bSmswRNEY+LuRmhfqtyDNE/QTzcWQKDnWk0xc+baeojM67w9S69nPHR
/mGUcgaoZOUPiK6YfgkhHrtuezVsIK4zhscV3J2rV+F+tYq50pyJOe/FCXvH/XlNKVcKMMjqkJv3
zqNmXvetRUKm/OmofkoFq/HKJcRuYGYQ4go09thpq3Lw4msuyg1VzkEdOgpzAu7lJCfudXBrezE7
Tg3aU6oAZaY0RvoxhEzk8mBrU1wy50Se8JeUaX0YpJQ5WfIrrS1KPXqdrYzwE9VIpvHjqxN19S64
MJ6sDVfauQRq0Z7W/jjF09SRxzpsQU5wvthdmDTfnUq/dDv0iMYtdm9fds+rNs4BjuAYgw6QpNoh
JNyB1ktAY1CCTRbmIEfPmWOu8pZ/nEPCxjsiVBqnHsK+N7en+i/2TrgLXTN0botHK/Y91/EAsSjz
27R0OXtHuWurTrJUiMBDtGij2fNJoQFkoR8iQZMObgPSHNZF2KuSdghcPK/gkutobp4QUneu+xKK
6jm4rNNPg0iicDYYt0WOQ727h+OQWixkWDDXcPO61kfkgUXvF/NjEznJ4rbDu98AJ1i9pyvgwJTI
lbdnGzKMil3nDW8voZBcdyFWJ5OYtQGkG3ZSL93ai3yoOPHsOasX+TtCtluOUs9w69kHri/ruF0r
zeDioNXebU/dfY2wGlZkrBBGYD1eHyUvcdcM6YblB9jA9cl078eMYIApBZcScOhSCSZOwsMANU59
cUHk+44VJSMp07VZ4vbkQ1Osz4i1tmGQNTP6LQrU6hkgOfIu7Qcx9ZuOYw0taHVApBjGsf3Lqe7d
pgjN9+GSqwML/c+clvg48oD6PsXRFqPCg56zuYNS3dpV32Jp7bR5EgplFA+McThsTvhVkH9l1xpb
B+cBKgZ+6+Z+tKHZGKMHUUFr5gjgVocpuxzWOpkFCy8VP4WwBv8YyXqqH9Nk2qACp051wYesBXXc
Njw4uNBKh9fW3PG2Wv+esogNUa3+NMAawkTkbXYIhIkvr065LAIgiEQJUCqbbozbd3CBbS61hTaB
2LUi9/NgvdY9PJtHr3J0TkKGGAbKDdFmIhTanl1jnBGB4gAYhK2S1wzdCo3ldhxD6Td42raQ+vG4
s617xqe1zmbxnBDlycaSnLX9TnsDjoU+aI7HaJzRZHIeaS5GgdRQBAyncvkOkES5S/qO4QxdUHVn
q4zb0JPuDJhxRu8CXYAmBcrJzB8EnbW006DAgdEGYIdEEdxMMCv2OD9eVxidwX0MkagHzmvASYRH
GjmlI22j5fSOcaoa3koLNSJGEvFMPlI2ICLGxjRMLEmwEAHSA3SKx89+Pcx7IVO/C1zEgbzB5V/L
7sPHxyQD1vFyRgkYG1h93FyVICPCnkAEK7FptgOSeWBTx22QjAgtqvQdjEQ+AFtat1/YYwXK2FPa
fEsvJsbQqJ7OcQt6OkiGApOqOPd+pYkXhsyaXblSZx5yezn4mA4Zg5fHhgVUYw3NFY37BGVQYudn
kDZP0oFWkLvrWSfg7RuzaGyw4ihjQejKHNsDn+xfXJO8gMreqQdtgbfusuKvqzasx/RRuqV6Yrnh
Bq4EvLzr8oHEQE06/jB87a7QdQGmXslvpaDC7H4ZQBwBgp4wFaIHUEfmCsrMdwSuWwxadgrxTnop
sToPCpSaYGKZeBBBD+LuKgN+qzS9rDEo1tJuqIBByxEtYSAJ3UXbGnDfGpMUV/8W9HcJEnovHIKU
mcezM7SdxwYanxeOW2ggQ63pHCBiv4ZIkrnnYUEXDHNMI0mimSQ6lWOq+JbqXC/ueXq7OhoB81Ji
pkDm5eNTX9yY2AhbWgQcZiSSINmw3rRFNS1xjA7TM+phN7iCV0THJjitEOiSzYtJ8JpMYOoMa0G0
0foCCgvzMn5CSL5OtZM+O1yEngnt3aTRZQSfuJsBqIwCfk3E1ngGrY/LuFyw59ydnldIrLE9zsy8
P1Gr0ZjJcA/Let5ZgWdluIjZHp45251NTljl/XFxGLJiIgCSZR9OsE8sBXCZpj/4MsWwBkPEImNB
Ej6SG17rkxorbZEnVvr1ifameeY8gfjiaWSjdr9MG65fAgC/5QI8+qA8nj86MEN6xYoTaGthBI1+
4rNpmBeQxGH4PJFWhgJoYE2fBA/XdcX6fQZ4PzaEHHKB03KcAiDAm3LHyafkA+d1s27n/TPhx1uY
sgnv1xheexIr6fO5GW9UWNvg2CBI2zYn+H1OZDEiJnDkLuJWbdbFmC63TyacTXG8TICU09eUeNrS
GKrj1w7481gdkZvFkcjG+kDdVHPNuY9veHP/GyuexRFEIG+lcWV6Xd2Q98aECaLx8k4iG7KvCK5l
YJclGCtOTRTwW8DQ8r5s0Iw3g9UMEpvwzktyRb6OoCSRO2ktsQMf1CtcXAOU/luuVrm+sIxK1g3w
Hr7vfWWBbBjHGBZTGFPMn18uTTLlaDSjN8AbvK7kllGBq6HSXj+o/LaRS1mqwHboSx0AI/ZYoYxT
c/D69bK+iGyFKYHQhfk6E5a29Sz4k6J0zrHIbs6dzbrQL46Fw4V7L67u2e2ruOZrmpomNy/DJ/aR
7e6xvKtTw5HrGWBEZaclblZ0vywtxZH3xQkw9jaG9ytNYTc3Yx14a/vLJgBvWZQnY5qyllaWaw3b
3af4+uzJbCPYO0qwFF4HTZtYo6XxCrPCAGxVO5UsPib1vJoqtBPTbXIC6D2IPpJNAYIeP/TlMR8E
WZL5Mv+VYOX0oKT91+71d7oHAzX4PydJQc5su5m2nzGCUVygRB/OyxsbmlfPrmioYiQe1W72z8G7
zRC5nysQ3xX+ryBy2e4PJqS2tzd45vkaWi8vwNq+/LpPe9X4SQeK7KROuT7wOll0iQNQO4CFzUqz
fN7+dQ/MsJeNyyFQVP86Ihi4LB4TeXCbFCOa83I2MiiwjuCvoGREK9OD7BjyRzMzGNJ6f1bOxxnM
LY1e3SfMl8l9htNBHEtbzSQaKfiYFTDX1OmkjvKevFx7dYWZJTP3swVPNVSdBrByy/rSPy5d2blC
eY7p8LuhE2FMGXEyb6NadqIPg12UkTPK8HHKLtBg5w5F+4orfhYdlT6j5CjP874JgVol4nFPrTfR
FoKigLWUqaKZ3eiXPJX4wPnosI2n0OTYaXf2ZjEKF1dMJr2AxoSJo/4Z9G3BJtvfZskKwhDfA5vx
qnl1fNiuPLiPeAnY3LebW+OdLCUnWj+IrGrAPP+bFy88faICdL/2ZQgrFk2b99lhl62MqTkGLrMg
O2eK8CiR+ZyDZeNkVAdt7Qq8Fe6b2D6pQwUQKt1nJO5dsjTE5mfO2UEcsX+aXjIhYbwoVslFlIPM
MSk3dalzkZiAPYq7zXO5If13kVOQ+NCmDHg5xAH9wzLbJSln/um6gvUq3qDvOIhKAwhHMuSNnutl
NOysn2T2x7B1oY03AQaSjLU1DDPntkl5sUBy1XHO8MxoaYvQJ47CWzmcXahlZKP7Bkdg4lwowVHX
URiXhYJFrpDDctKebZ1etqn5/e9ky8mLIItOO+ZhonCfbf9Y+3YhRTsVh+prYo9oCnXv/DtEvv51
FIPhkd37nHBsH07scboh50uukFRNV6esSNQHG3VuY9mlEwc5PMsKM5htWQVzGReETOvE4DQ41l3r
/TWtZ9dhK0qStl3M2BBgrBHOlyHajUPGeN4/vyukOU23WRxWqgDqcFsX2/aYjNzdlXcNR3Cc8dGB
qj2cqtulhrZUFjkxPKmj3RljpE0K1l/QGWXD9rd2pjCOUtGMLNqDppzV7n14WbdHiT3ioSnJ3RiT
yuk/LVzNxVzZDD+vSAFqU6UHOo+eVg3orbGAvAz7GSDQa2PukhjLLvXfIVyNDG6iQ1jxAreqAVF7
C/fZIh+pDnDq2GbKDwwJH4fRNGLCNirUBgcMKZyK9YvJjQC4fYjbxLbuZqO6mx6NMLiuchJkw0MX
wjINP/BGMY13JmVhiSw77zrunE4M7Ji7qwtccEh2j/pEx10V+FACZ+LOUqEttH84pZhfYxxtsn41
M1apf87x2MnQY8+TlTm9H68bc2iN4dAsssjBoM8sAaWYIKAxXHtfbBu6hSv/xcTnGYaePSt8BfD5
gcndWxAdHwEzgToUVHmizDoDc0myBIohgBO7R1qyEwDhm//hVhhjDYBIhxgMzpWvuPon5D2fqPrP
eUILV9vbdwDdklBwwJdLRmHf7uUQSbT3hjbiPCBHO5QX1opEJgPUm5bA/tin+2jbrGsYkpl/40U+
/GIXhxSbse5dmu3aI+3xJvdLpzSZFKx4hhgOz1vqUZU2MOk4XImnnKCCD+ENYp8uCyUM7LEF6Yec
QcWXu0/oDnoULkwj0Er8VDSKngI2tweD0SUH2b9jmK9MhHDhoDralRPq7iNoExFpGwWAlOrQmvmC
Pm2AT7z7IM3b7Q6pcaHOzmz6A75/QTBFM2yKxbWhnSeL5nhf5V3adigGAaOhqNFvdwTUtl1LceeL
EzW0u+/lVyCbST86L+b+GgeKC5xlZgHH0im/udqkM2JiU9DOdHXfYP9R/1SrtrYYHS3GMWSiH4iG
/FCxOYwXLJxx4eNIdgHVjlRO5KPdetoFTZvHE9Vtzp6nKDa0YDO7rk+fRxn/c26XHheII8dsZ38M
gHjXxWtzgc/LILkemGWv824vmQr0E7AwurJoSD8be5WUJJQyHkb2z/De7uLAAgpMWEVE9NrcenQV
qqZ8/OllVIcUM7eEjyKE3aIXHgE2STEFphkYd9Eh8ESZUhPPSQ4x0pqkn7Slt4PlVCK616MxB8XD
Z9JIp10c6WTDqJFg0JPn49075p0Nn3oJTCjgN8XQhuJaPMQlEmnVJRAWBlF/ILEZ0gDAjlu3ta5k
Bq+KnPRmxaeQuWN8FrwKOIvw7Gxm30GoBSpIpZwKnX1MprVbAdS5ug9+7co6lvtiGr/rHMLvHQ6Y
TBo35EsuxNzqUq1WRTqrzoEZdcv4Ig4v2p931o2m9xy2b+5pN/958dKMtr3xQ2bwqeOVUB4PFHdd
XQ6UkCDEdKV4UhRB3Olrh5EWTy63ficel1H3agd1PHh2+up5RJtGh7Ru1FcA4UFEjMcHDjXA3Rcn
JVVyb+MxZYuLSE4u2x66xU6iOj1Ji3PvaSBswG8BF595mbyOHhMFLpy5OphBSZqPbFt7wh12OuVE
1lpHGJRKR1dyGNQCgGNZy866Sci12DjUd1ERsaULBYIl5eJjNnuN4gDL3PJimwAXsDiFNErNAzz/
8Xl235Mej/o9I3T1TTFO3i+7svca4ZgPmPr2yJ4qNdGO1GPkgVnn0pHnhX9eVif+DD6uI7JUM9L5
FAKlnr6/F5hxy6WqEORQRc+9/PO2BphOiYrc+j7c3kie0J7yWeFN3cTTlx0gP4ClsA1wq9hz+joP
GD9Gx1PDuSD7tgP7ubeOySzc26F4kgOY6kt7CHT2I7L9kAzj7LwtluUMRBlV5M4gY46HNZfsi8WF
7AnBHq4F7knj1FEvavwXiZmsp53kiqZ6P2cUvnCyrYZ4dfZBt/SmTrx0YHo7SVwXWDcis7xL1wCt
KDWW4T5pDyEakX3Lsek3WRzoIJchr3vz/bUdcMFJIwIhro969SxzcZsJ7PvGxNaJUIzeGfU5Uilc
QB3d1h9X4Hsh/F52aa8J2kxDezCARsOHiBhQ7EE6cxhPGsaftx75EpeD6vPu54EETotChJufCIwU
oRRO+sk5SkGElc1cR9rHAhEqTunsDWGrsYlapSZF4H5nvR3j72SpxNsVt6Hj4mxz2rWHCLutxXfS
45FjeUn2Ypw5TwHFDy38IppyphdRtO3QPgl8p9PnULdEvcomZ9WtCYua+Y27Jlalj37VYlZINhCM
3MV7QQ01dFsA3XPCqZfua6j09J6DRkOc5TCXsAYG+79h8n8Asxl8bs0BBPdrxCyDuePkc2xBmlas
1d1txUpQ5pi4Eggvi+XKhaCgGk4sQWcvoJhBRac/L6VGgwdn3MFtVhtkTKlmtrYjmlB0CSp45Jui
SxqxtSbYP3qnoHEdc5LSSt8mZ3Wnf/5BYig2SI+KkJYcTpM9Lu+T3UjsG7u5PHhZfrbRd4W+rxAs
sJYZuY7XoxeXvq1PO0Qg577y6IWvQCumn53KibTuq2TtOhbV/6orF25+djKGMkL/RbzVcWzdDQ1X
Vrd1MyttTyPFxuQx/Q/EEYpzplYfYRtORTm+7dWIlg9RVp6UBlnH0YyRlDkJlQ19wSyBXnVLTdRQ
2DTqO7PM9rXMyatRZowgXpqhG35UiUeNg66QkJ1Ok1/VTyvKQf6NG6XAroyLs8irfn3oJnTcFn56
Hdyhv7+DiAvFbXT1cevs3f+QdmZLyitZe74XH1sRmocDn2hknoqCok4UQFUhISZJgBBX7yer7b9p
bVw47OiO7q97700qpcyVK9d6B2uRz6+LarzrZa48sYj2n3v3jqPnXXEVOeSYofO/ryeq2iqQdDi+
767QvzrmCQjJxXbv1yAzIpvCFVoRZ9QnvCwP5Pm5f4uyL6ql/g5F2BPZAYcNCdwW9z6tnVOzhXsW
GVOgLFfxuP712t7hcq2ucjYws5VXBwxADx5urSxETku4ZFsPh0/uJt/GqHR8tb//MYZX+n0f1pvT
2s+ZVeydKo8vXFqig5XGPucqrfDgOiYzq1yV43ZktO9fVYeCIcsCd0nQHif3hk9xn5MGw7lR2Tp8
3N/oPyuBbk8xfp+jWiPj2qx2f9I3itc4lLZoQrhVpPgVTDdsTi/sryvua9tpZYfCiq5us9Hgs9/x
GHZ8aUFNl5OZzduSsI0zOMkNlird+r6D7WTRz1HJ0YciZ6arykYoW5u5FEr+Wdh/44oLIhcrYczy
BgesCZW2OgD+EN9dPnG60ge7KCci0/xbUXP/G0v2xJFJ1R/xXQ0gYHGQt/HWKKrpPQQUgqEpSAoO
DmmQERLvY8mbpC21o+M2ig3653nONdfPyD62+PCqYlMDk5DaIHrHOGoibfT19/MpAsvWBBI/Pl8D
6lecAPvZu2sFzqP2VvQOj1HWJ19jJZJXzF+M9hTaaqk23lSyKTPufyLrNoV8uCXxrRKiNe/mZ9lC
EBhE0Y1i2G1Ch0wgAEYmveSy+4oOpzzDZ6MMDiPOtBzb+kXirZeT9LAp/8d/U/57VZ9i+2zyJWqa
AIC8EBJeFC5ArBdzfMby0GzHEfx+sIO/z/Ewjn66Juo13lTUHKi/mTN9uekq7np+GBy/sNEm9FMT
G9Xu7MW4T7/kw7iNd3tQ0+05tRmX+p93oPbm9bjS46iZ+fLLwcSybS4bXZY1Gd8/E5x2c7BEkRwJ
OTI0wM7gNYlDXSeY99aikpzggvj33IxnRHpENxx0fzTHQnXsP9eNpsdnaVeq4tvF0bVttY6D+1Sm
AxSCrNFpBZ7nG0oIVt+IEo5iKC/gR5DZaV8pOgvTYXxeR0tR/cCJuM+FoyfuojF+6ljf9ipun1l4
eTtPTt5LLO3TN/Xw6A2eg3rfXU17C5IdS2tNWAJv3HXWnqsh98z3Lf6tf78qRdAM/vFlHsZrfJlN
adr6pWQ86lM0pVAk8ifcAlUfCNLwpcKBCA9/jdYgPaTX4pjc93wY4BaU/zYdej4H93x2WQmH8R4p
KhKwV7BZXAVfDNuIque8KjVJY5IVKKHkSwVLAXJ/87MF4ifqch9pCy/k1i00P0EZ9a6ln9V+veXG
NqgDUqtrnyauQLKHJ1D+CrbMXMb6WWekA33UuhB9ZO9E/4zsAdNw6WOnudUnhb67Guw7aQswQ094
uF7nTjDKOiYJ6agqaemBKCnBmtB4d+NR6apA5MFLovFutJzVJqC4rkCYuP5e76kTHkE30Laa37o7
X34/DFMo+gDidZ+Cru0XLYEv0rrp3t0tMhzZnSAOr0g7XNr7hXPzQN30st4G2AMwoXX++S36lwpV
j5qLuURie8VpMv+GhU2CDY13QsMlSD0HhEzvTt8hdq8DSMgda4Tqxgr0Oek+fQ4aJJf2vb8bp9g3
5ZzG9GsP71RTvZLWD32qiFKrReHgzhOQvK5zX1QxSKo1HDPmJWBkGlfZ1Cl+Oyc2t7az6OqhXecs
zJgKQQq07E31k4n+oQSH4NCRyXM0ijUYxNMHuY1PLU0gIFz+v29MLL24TwclBBMpsmLssmVaKx2p
r1PhiEf8eOsbg9BobQ9tavtpILoiNbUIPMzhVTvTQ0SqqLrLE6X9issXVwLu/fYEO9ZviUxZauNx
ToFF6lB2JhIccOCuxqwleaAtypWCOh3XaNxhN0O5WwMVSyLt60hWLfyyyZcuLVGCcloWeFFG62Nt
jUyfEJSAAIwUGs9uTqxRvZK7Zus0vn2LX1AH+mTjH3ASCl/GnFcxoHGoHw/5Pjsd2JUkcizYnU/3
gnscoZDZpW+vGFZPkwio5pqhaYpmOL9spYcjr6pjWUozjnUBbL2+0S6PgGO6O6Sr4SG9OAye6Dqr
+uNoDdLABunjqq7uUBx9Ia0gBRpNOZSs+ra/Xu4ABR88pU3C/JIw8/wU+vc0G4zHzDF1g4TpXyfs
HhQMtRMXVgCYhhdBXEzhn2H13yM1eI5kZI6qHBmJQLYPqPDsMV+8e+81TsrvFYXtA0i3F2M+DeVY
1JooWBuKrDTO2Gt8j4/ptaymGRAjJbTB+ILjpP/7TaUDK+pt8Irk9Swb1B9GbByN6aGo8oNNRnYB
/l7OEhqLXfk9JwaawAerthqeg7xdfpnh+6uhxU//4wU/DN04JdNai4/ShaFn0vA0VXpUS3XqoU6k
vnqtT/eiZsuOpco2nMrGCZkdlVNqZ3mFIjD2cYBZrXB4dQO0BEMtaL34hk/PxYfBGueifJSPt628
F8yVKpA+wJjDQoRY2QYTilP036P98mD+8RIN21I02VDQgm28RKtOz4fETMUprAthQWC2EWVW+pIj
JRjdWim0dS6tVJRy4f9NtvXiAZ5+RVQWYKuqhuUYjeka0k65K1oiNqSgMOTvZ5KAjk3PBxAeXRiY
uNR1wEwF3AUxon/FFHr+Bh4eQOyph8BX5KZ2rk6ZCHxmByvvDwdSG2AHsKSoCt5oTO7peqB5yykD
tHfymuKuiDn+4yM8PEIjGt4qZbc/7XkHQPDoareJSa3RoORk/kmwG//7jT/PLk3DsHUuOCa5+H9O
OE9O6qWynStB4leqBvBYFp3m89gthy9f7/9hbv8erREGNfVoGnYRX6d2lCzupETzRYras29HLfWV
Aa36/EX+ezARrR6+pZ1sLUlKGUzsHaAghKFPhxaxFe5IxeLeYp73NHoCDtU8zTO4WL28Oj7dvv/1
drlf/ecjnIvdqTZPPAI57AzORDsCfQQo37NDLuYvtu/T6PswWCP6aqft1T5tGAxIHCgWCQtCikdf
LxbM0zPzYZRGjMBs5Xa+JowCghpw2M7/PrkVvdlXVMJXs2mEWe14vAi7B7EwIQJ07y2UgFrX6KXq
1NNT8mE+jZCjH+xreRPj0Mv1LCgcTIkaOu1vHVPQBdxg/9V152nlAhLp/9p0utyIMpJ+uW+TjHd4
8y9L0Ot0w22XaFJ4r47Fv/eALjeCiWHsrBS9ySvEzyqg9wb659SlTkVF+jqgXh7sX11Xnyk6PM6t
EVDki5ntb5V0nSLt7v5e51YOl5Q7cMAOuRxF7jh4pXfyxMWXDPLhhTbiionxUX3Q+YhCTTNGhTz8
npe9CFBMIOpCQNba65u35EoUaiMai1BiXmWxTxWV0YXSVNt2dMeyGnvdOl3t/VlsjKtfLbswISBs
3fx9kHaq/gXylcsRFth0LrjK6CDN6VJA7Tz7mbsZ7tAwf7FPn6Yptopznm3aNrn8f4aeOr9f9pt/
VY+sUP7eBFHld/LRjovMznv1AZ5fGB5Ga+yiI3btVlxSq4IxQqjt0xtnSb/LbtUyRn/PTH+aSz+M
1dw99+NN0SVetDLMaFXltFMObe7x0fdn0aMaS/9+6wPBx03TB1jQ1jqVPwWqKyKiNiPV9kCA8/ov
PapHfiFY5/R87tHi57r4+1GfxrCHJ23svpOBNc52y1upgCsPTfB+Alb28pR5uskfhmlsuY1T7zdp
yjBHCH0QtMhYEMVw1/BEovP7qf/yOvo0TXsYsLHd9EuO4XrNgCU8QlDKEPwLKFq0ruDI/P0Kn2/t
h7HEO344xdVjfU6qM/FE9u49OH0tYhjfHEjhiGvFIlomGI3UNOalKF4BloS1dIhmfz/E84D974f4
LWc+PATVPn2vnllylCs7KOOsbXegBKj3ey8G+s1w/5H9PYzUOMSd7cky8g2vtgi3EEBOX9wWQ/Sk
wrqjflppVFOWu3NJPr5LgyvYy63nTLJveDHCXE9vAxqjkWp6++94ROTbBtIghg4D0FVg+U/A34U4
A/ADUdcSmlCAeDehS61LX8IlA0Kru3KYfi0Av4s1lIM4MenCbkaqr3fVrtNOKN8kNLIGIKnw8qNv
7O0+Vb9sK8F+SnajBD9opbtHlMjJrK4Lgpxff9AO7OVh9SawEXHvFNhctLNwBz+hpUDEECSOann1
YTG7BS1yJBA8a5jPoEy6P+i/Le6f204SiB+WO/aYbugE4gFggXek4hKaQWYAsxxUs198vzytn2YI
D5+kkfGo9rXIzzKfJIfdmgdn2qhCrM4BAY/f84mOr+X/vQy0FyHOaATvY7Wt7FpjSEHwFPJqiW/7
Un9yQRPNBBso2AOCj5Cx7wAjeXfS2PGu/YOCI6/o50ihb+vVsC9eXZBeRLTmBU3f2/XOSHgwtPC4
mY1E7e0ADffv+StPkwjESmTZRpLKsBu74E6txExjW6Qtqpd4GfierrO6u+w7NB5BNZ0ih/Lbq9n9
lkT+ufv+PW7jU19iNd3kN0vkEdovhX6EumLY2rz4vk+FuDmX/2t+je9rVvH+QvfqOtUjNorClYRT
jDsvcZvqZ8j9y1SBlRSR1K5j72WUET//1zTFgfIQznLZOd2vOtMUGcpuYbTEBRfpq1bNq92+lFl9
Xt1/mG7jxNZMk5BWMh6N4VBpHRYHULoUMCH6QgAjs78iKpu1jXFFE6UW0EQffxL/2PopxmoLDOQI
EXhRlxM5OooZlJw3sL9fLLqnN5uHp2yc1jszj2+5xEcpA1oJ7tRhcyk8zqvGpfrs9QvBOIRkZEtx
9MbqrqWrbCdkMVgbYkUPkhsZ/O91GQau994iaPpfr66G1rOL6OOQjYVtS4pRS6c90vxyNCNNGNUU
+4V6reXWHr5W9cxxSxoMBHJwwKj0t3WaarSuA+fdGQs/pnxowyMIFlsgOBHO9kJe/OfHDvxW5xa9
ez31YxFkoxRDYTfa74TloIe92Y9wGz2+WsBPr/aP02nsn/Nxs81M88Ab7Mvf0/a59Q2rCsMkJGQK
jGMr9+fLnLxIAp7Whh4HbeyaTbrPtFgRnw13eMWdZhvsi0amWx4xO8NeUfK/xvmrqT4NhY+jNvaO
Fe/Ocp7z5fBm6ZxDw/3IgHOt1zB+uNcEoED+n6r/j0M2NgLGMLvELpho5nblDmSgAYAlx7PX2xuN
p337732nPtt3j8M10lfbLm7WYcdwl8mwiF3h3uqiIH9KvYV3CPAB4gr+YshnR/rjkI0E1qiO9vFQ
iU95YfVng08FB9epvphE7miwWF5GeH+Nv1692KfqSI/DNnJZjPLKS35m2BnOfCFGS9BNhkZvCi8Q
tYmpglu140WDk/vWueWuprtvXuvVQzzNZR8eopnLnvNCK3D+EZLXd3RUfsmu6Oogg/Ky0KE+y2Me
x2pEOss4IacvJuxjCNJuZ/0p2jZtCEfCGFr2PeQ7WuOt9/Wq9/EUpfM4cCPeqZizlNVVxLt+iJsO
HuvAbt3qEIShK9JWbaxe3AC1yUFr2/k5sHvt7lvrZ5z0Zy938NNwr8qAHEhkZPV3VTyctka8M6SK
osh0h1vM7i0ZHtCXuQSjzvyy2gIUNF4dZE/f+sOAjcmfsl19zs/IwNW1e+qZY92zWt90oenB7AL6
MBdvOX65rMSWaeYUxsOgjZBcXtV9qSbMkgLA4Do6DZ0TEkTYJN4gt+11zwxPng9cLPl8OfTT3fww
dCMwJ2ZmK+ae+R5JF2GBcBMCxTs+dM8C7A+UG1R33UWC6O8o8jRbpIin0Sih7KM1gUHa6VBdNpmD
sKjVSkLQ/9F5Us0hZPReDCS2yT/e7cNAjQ9qZsrWUO+JkG+TEXTawzVLp4Bj3XE1/nuo54fcw1CN
zxifDmmh1yiTFh/pDMGgxN8KVheM6JHVj0NzoY9+iRWH5XWQyr7kS6Ovl33ZV/NtfNCto2vZ4cp8
P7DjgdVJHgI6l35P2ZJfCW+Kd/fXu22cr3tpfzw4Qk1UwvYyg5S4mwMRFo1/X3upBPm03fK4ZBpH
K+YpZXGKf4VfDZR/BkZoqQgxjnbLxAy1WdF5Vd/+vSr+Nb/G6Zocj1ZWJ4yIygnqZw6KHNZHPThh
K5ZF2beiR1fZVQUZUSHZ3c7uylL/OpMAUzfd7X0DRk7R3/tOxJ8wktqD6HV3wdtPqrlQHjJfgtP2
Cc9Sq7yq9PQ+t3B5oKKKAfjWk42OYs9ur1S4n8YaU7EcFdsG2Wg2rQrZYtdltpjT5YdOpYKGxz5U
pmUEmOdT5ejs2T+3L6tLLRB5LsM7F71C6p0L91y3nM/juXPtKCzqMbSguw2otoiITPrkZkW7lGIi
Onntk19YAXy5mv188EwEO43ofu1bfj35e8s9XxOWin60YtuGpTeSkbt0kPfWVRb4wv3gJDTRv++D
DOg1mE1QuvfFqxq9aokN9I9F8TBkIxHZOomuVhlwK/2wPhburEYXMvF3qh9egs2PGp1UoVFlfGgW
AjNWy/ioKNcsD+gZllZoX31E/HaaVyoRcu+pu5mnej+rXdTyqmW+9xEdW1OXnRygAZhBiTDM0a1/
hrMSVzk0CdSFCrXr6z49YSy63HcQE0Abg+JVeR6iCAGSGokv1qcyUTSAULTYz4PbfLfWoHXmSy31
L0qY7Ma3Q3v/vu/Uy7yTvUeX72QIt8uaJOh9DRO4BlDcXOXzPoAe3f1OIztBucXdCMolnuwwAlB8
gFYfFmiSjiY4YIwlFEmpF6fR+Tzaf0N+/YR6UrItInOoRFvwTsOV4IcyHw8yMEiRtjosF5BtaE1B
CKmoeuHdt0eEZg6pTxunkGWQgtqOt6v8GrASi9bWcnd4GYbaOP9wlhBT5xd0+1sOB1YOt/riKoab
tTWWtAcvp1juJsosHw3gwfo1ZYhTQaEPFTjL/doDkU6v7hGdN/uXBHTDXhAN6XR+36FPZybDqvBu
+cf+NinRsP4CrgQgeigQ6Yg73QLj3bhTxgMUbIcCu0jRba5JMCdiiKzwJibmfHC+uafv6u7fK1f5
pvusTUv64u+HdGQiFoW4UVjAWALTgUQBSgR7z27Fsmu3bofA7u6HegsOEijFbZj6Z8PfD6VdW3nP
Sehlx0d7CX4Ymj90+IfaAhmHyylKXxXvntWrjH8v9Gayax7lXN7g70a3UljQwWHwoKBTXXyxh58V
rB7HaSS69fawq9Nco/8BAx5UyAU0KvHdXaW0L9837YXSv2dchV8M+2IfG43EID+ru7ismR5GL9+o
IkIkqDu7EBbQ+NDRW9k6e5XzPH+hhqGZCshrRW4cYMVFOdzNssJ+BYkeNCyZK/VJMj1wiJ/KuCYp
2Qb00n28Wzcvpvv8OoEDx/8evHGW5bvcPip3Bj/5tSdk0xOKdDZaPeIyTDUJ+h6yMYqHB0S0gy+h
oFWz7UuUil6tq+eX1odHaQTty1ne14nBo+QBNTz440nokO0KYQ9h40ebjw7jwQPh9X/RJHgavf/9
GhrRW9IqOdufwMttfk5tBJJktw1flMIhQN1gcPo+DuF+/L3Sns7XUmluarJmaY7aGNM0jrtCzcFX
XVFT2nShhAOXFYqiCH2BnniD27SNYuga/Ofg5fZ6lhA+jN6E+lt2uj1pW0aHIjJaTYi/OA4JHuur
y9rTLi4WcpTlZAXcXLM1H9eVs8HhDqBehVKv7PU1CmSilQ2ONzy8KeJUQVFnEWOeBHJFxbRYyYma
m+G5/8p5xni22R4fprHZTraexfGGh5GRA1U9A6cVNTqvLwj49aE8JIjAmtRjhGbECUunW3fTARYM
Za/nLG/ou4piMlpWMPDQxKAHD+wEKjUweSGrcvE2SzbGYLPCWIyuUsXpIAD0lvsx2/ad1t8L6KnA
/eNcGnuXIoDmFPHuX7A5pZfSQzmhqQ/EE/UeCNMXRAReBitxW2nmOY+DNnZpqUjH8pwdBZYKDdFx
/HOiX9VGSG0l5241ucP4Qqxnmg0yisror3JIoKRx7ORj3fQq2mgIlF3fkGI8odw3c3hlrYzWALBm
IETD/PvYL+ApbNrSJ7pyiH4JXC5sbP0rhsh/defqh/l2h3o9RQNAGW+mmxFHJaIwlSskXg+9zQ86
yDeF/5W3Ll259VYOVdTClyo0Lk+pA/SGLvyTJ1IKvqC85SyFdok8VFSGWpQMuNt2KdRagZCdSSZa
BCHygOgTwpQxpPNf/aU7ak/HfjqujiQayGfpbXpGex+fyGS2xe8Y0qTgpx45jwOrfVvcRlY7hxD/
lpMMceOqI3mMRFm/+D6R/SZIM5v8fRCsIPf1yp+CHe8sSCtyiG5wRTI/O/nkDHLLXKmoxnskFRVc
WTbJzbVRAntHfzrnV+EnRXp07iVfCUGlZo6CY36zgvI3wXnlNPIUZWxBU1JNLuviD6yVhzLM9bQv
N6nEAizWGTLHoPfB+7bo4fmB1VfGQjEKtzM/378InU8LbuBBDF2AcKkTNG6Y+j3OpNqh+wEJ2TsO
kKVD0FRF/EBoXLzYZc9KP49jNSJGYmvaRdvSw+imaINmsDdiTHB27kJ1IfILbkA7/39B/DyO2djZ
IKis2y0V3R2PO2CAdA1qSmTB7mEe/YL+CTeYx7xqozzFnDyO29jc562mnWKFuX6eUScV8kuuaBP9
qp8k0d8v9hf62owkj4M1zr+DVO7VWDevUwj8nPHoaqNPAZoJugo6mkigo9gaaeLQR7iM/4EKsgdd
vZgnvAo8yLt7+BrWwCFPwmLDX0sTZ6AuJJQjNoFIHdAKiOIPKPR0wJNPWi072n4Cm2jDOzD7qLb3
4lelj2fR8WFOemNHFLJUODC0xMJcbX2kyvAKBzEjsjdp+vJkfValexytkSJfpVopnBSMlpAUQtRH
qAqiYoM8kgahgkDW01tncZReoGXUXIBUWB2oCtKhevExnxbuHh+lkTZXN8naZQJkAZl9icckb18D
RSIoHn8vm6eNqseRGuW0W1WfjYNoKItFogKNIlH0gWNsYLqYCIMoRF+Rx2xCC3o5fG7+LNqcfz/G
q62ii3vEQ+yLjxdpW9dsFV6mUMryqHH9Gj5uo5djvVpVjXB3kO5ytRfhIJkiU8mNvOgKm8ca7BOg
k641/f+cWyPk2Xnh1FsR8qCBIupEL1DsJqSuQjt41Ud92rp1wP4Lo2FDIQX/zxd5iG/mWTYMtCHR
fL+HVZCjOrHlzo8oVoKa/BWmFBEIHWWkPcBGCI2dl2mN+Fr/iEUPD9H4mrZ6OZjZiYdI2kItm9qd
H/vGZC6HOuJORPkX+8WSf4HKfw3Z+KhFDEojifHQutA2ttD0lfFB1SN0x+fw1ZfQoqqZ9EFhqH/9
uIcHvoVBsx+9c4cSCyJ1q32gLkvTtWucZYQ/KTKhNSKc6YTy3X19/NngHxHG2ALEn7u2JmRGjZ13
LQMT7WHHvd0HUtG2s5aE8sZ9IO/faF0jvX5caujmbNvXj9s5uq/vH3oHXa64DNE5uOTeZe+XO7fY
hdtpimz5AKPJ9/Noh/tqHO2cdQ7XKPExp1Bd5UPl7829mqub3NpeI37Gtnz154qRBpfcD/lnP9mg
+7ys5LZyieJj18A55xhtSaxlTwI3fHexh82R4u4hAW+SKU01gJY/28KnJ2Gt9Z+aZ3KEMvgeHCqC
0h3zh2fcDw70Z9a6El1m6LuMHCpUTqTj+Yxlhu0b3DuSQFrvptl1Uk6ognUrIX2bjaFlVu95p6RG
s6BqWJduhvDclAQDqNZeiKEv5b61urW3I2p5u6/LAMvFMgNzYQM56VWfm249w4FzWL6XVXvfiWfW
PL+5MC7Kb2OOjIz6fXrLEaMiZ7x3q6RV2G5sB5d6WiF7gzAD6tFVsFc/tAyhfHL5Xul4JFZyACcT
yfjrEI1g0ujy3jlLfp73dgcehz+qGGilrdjwi1O7IidM3lYaEBDJv9zamzy83KMMEa2kdTv5ew2J
oMAw2vLNc1BYuM+qapgX/KYrz3ZoBNQAaHPkcSneHwLED5SPuvKVi3e8gx+LP/dZy3mThin46p+L
7eu2X832SwTSsVM4LrPJUeDezO/jGFekd9sObih7fSYH77B1bR1/QZu9tc74vqu0m2GiMNi3jJ4G
Hi/v3Hu3npCD5ItCyhFmA/hccv/PIj5dC1CNihryPnBWaUfyrijIIcb+dWsfP40uq0VFSVnuX78O
IzbFLQmwYdqzQg9wfLhlYOYKR1TuX2CwAsbo6j8FLCMNDVbQnZPqU+5n3DVI/EW1E3Vkoc98Cot4
qtvBSfZTkHYb737pbtcZHSOUqbJv1HgQKwFItvH3t4DXbsy5SqC7xtOG0gc7zlqXg53mO9tJIr1L
LOEf1jPK3vwldoWMpWfq5bPLT/wptfIWIk8xV0YJoXaUyoT8SZv6VhBjhNiV2lwHtth3JG3MO7yy
i9dLJ6FGZXPaMDvk3IXzyYwrF+85KD7w5vBNIsdtWIR6ZI8vCGNciAcmv0BGgDzEFYRf3JexCLlg
TlEAQBwcRmb0c4iEGj2i/x7CEW1kUdrHmbW2pM5+oCNhs6E0jHrhUOvmBGp8bBR+XwUpt5tuF1aI
cD73v02LKZ7bSPWjPY6YfN7BihBPCW4DDuLxAsq4kZGpZyFip3mcOevkC76pl6CIPkTbng2mo6J3
a939tAxTJGOSwCBOuVaX2nWvGF176UB6E4rPhMbCv5A44qM9KPHhuiIrfB9En9eP+ucyI6QoPaFX
Dj6HXEQabftmsJld0BstMIvJXF8QIDQ8N/IZys1eGplTMszh4Q2XETQbYQZ/Hj8v1MKoBgjdImOs
Q6e8oSl3fkPLUP/OMBBChXuq0Youl0aYdY5RjBJp3kfIGkW/NFBtv0ZMv+dgX20N5R/jQ8cShj22
Eo8hdxgd0ET5I6TmqX31Tx/y+PTBgvANVxrqEf0AEFrBBeVylTPSaSXtdHCailj7YYRGaxuic/al
TbQ9EgMYp/cSaF4x4tYjyG2p78TsskP7zEmSDXJEAXHcHWKwEp3DdLATP3N7Ew1e9U3inRtdvI0T
xNg6xOg1ItTRflnhVZF3hF2KENbOEPYXSh1s5OHqEiBxQvAj50blze0XPrzSfvlDjs3cxMdEeMdD
+biNlGZQlUhtcXwdZwV+dUoXVVtfm6bzpF1Bjfug2yHeBmhYZECMD9ZSJmxY/B2vyxiqWGX0sIjF
O+bgJyHGDsMJfakPnQ2HpS0Ot0bffovhUjvetYOWVmhTREUJCs9mPCjcw+jwRpia6wtttX0T3hpx
n96U8FYSCSv6UfBh7wgf3gc3V5oL27Uz9rgarVJtYI7OQtl9W4Xbsyf+TRpmtOMMabZQI2Kg1ooK
/62l8TkoIWguZHpaJhbkZ3ZEOc4HBDvkbpEKSge4mHfUCeTpi7cTb7Wo3CM1TxXDkNOinJymhF0h
Vr4Pykib78c3tKFVRLRzghT2NfjFT/SfcnntHSiK1q4u9bQ3jGQuJBBfwuosx00kG2jhDtnWMQ27
uUX94hjtWNP2DELOdmSP7+siVAe3UY4mAfNubQZmgT/NpXVsbUEki+uWGljdHPU2PMYUuuQ42NDG
Q58T7iBNF7o/h5/M48qRvQuJ1PvACuw2MF7A1MxS4w9HFL8OrXJ97exWaT8Zktf5a3qgOHt4Wyfk
9EMWgJNX/8ZNIDzMnQH9o8vNw3GCM3Zxm24/yg2i+PVAgS0/Oak+BzHSa+oPuPUWlgJJYNNUwp1m
94VuhEl3snRJarB4SYWtToqfDseA2G9JL+acjhwXkLHkrZBoRzGgzRk3iYmddOA6IlLgy4o0J82j
Qcz+rd6PnXJSTHdTsigMxdZkHccl4UuIrws9chKFTYcS0q17n6M83wNqtZuSqlzIkKBPHEJjdVs5
E5211tIQ9b/NEchtK10DkJLQ61wVmDhT/uReP0QXjT99Q+zBpjn/NlYcLlZ4md39Y8fqFl86yO1s
sFleucW2t9Nb+4aTmYINA3o0+FZ0Ece6ISbp1R8AzAdFa9Pe/qDFV6A+0NOQBhJPAYkEtxY1KN0E
KGJHoi7n5RELe4ffA2HNM/obxBpx0uoLNjxism/61EBLNG7z6DD+vtFMMVYG6tROaOVBjMvqWjGD
QvONa1ShJue0N+xNtJ7vAemoPT6HqAy1rh/S2w5da8pzSa8Smi+ecuGISdqU/4ZorJZovg5g+/ez
Gb/6aQzF6tWDsh8vLt/5ZznJlzN9IJOPaghF4KY4u4dkDvSUsTWY8ZcP/mWWsnFsDKXokeYbsPi3
NhqzvOeKKwTpREfpnsLk44byBBZsIZ3P5C3F9yr3MmD7K4Pt45CLWxA+knC7Mheb8bHDrYQU0ejp
rDGB27u1BR2K/Jt4dwBavA1HyWDkgDXzL4MbdxaY0sQ4GprWR4YjDwpXIXn1fkCCcm3HO5bODWqm
2Nq33imsohOKZKSvCLQI+5Yp0bn7TdnQ5WhFND7aLqicepeJyUEyLfv2N9q5ePiM1rvFjuC2vnMa
WwNgk1rrMiA5vLto+h18dWZ9mIhw5LcAYkJPhHidfSLIrzp+DJCQZ9WynslL7h1vWQvnMd/grLXR
jbmMhQC26aNaTDynIjs5n1tjUhwXz48Ll21+u6t1ozqc5NHkgPz4KA1yii6mx/QykdPpP3GHk+80
RFalWOJigl7gmNIqeQGmMndM1+J2hfa9fgq11WZ8+ZZNbzuM2xh50KOW5nKf77fpokTMIueGkE+E
DeRmwocb74PzlHvRmqoz5uewUJldhxf/m4UgFyy0jMWu5cWR7n3vyVeFuwFJwFnAp9AnqSL4iIAU
OP3lpdbTZ9cRSt5vxUIHG8D5E0ekF9Pkq+hV9IIOI4s1LUptcTTb+MKvKevSVPfWV2R6UaZAbPHe
vvTzqA/e98CpsCpJMTcbElRMhcKD+52974ZCciNtjYognd69yQ47MwCKW68co3BSANtGmWGDR4Ay
ld8v7/d2PoDGyDl4C7lI1YGeenKf+9X01mPrQnVDob3D10Hyju74Vg5j5KqhUVCza+N5JMWR0a2X
mh8h2e2aknCP4TQv5LAYHSc21Ky9t1tcv4rh8eZqJ96Ztco7ogF4x52gWiq+Nrda9x4lMnzMONwZ
t/sviyKVhI8nw3YKP+LTG1LZ0QpcNwV7/LiEF+yVDWe6xXK951Q2bT9bblryUlhT5Z1Pg9fIsTIj
1X7jgyLd3d20iJcbNFdmGIwEl5YUZjP7kytmDTxioP7U+MOJLqzZ+bBJS1flu4+FHp3KjMasaC4Q
qhbm9x4hdH54b3mcxKw99lrHsl2LVczG2I44CWcYIKIzv2+RilIEFDkNep8+QAqdVs2KsynFMQPA
AVKtx5UQUCM7He4HwjMEseuusOhDaTEklPUqkfe2znPKMScfsxrhxiaR66K9Tw3T4JAJcIAJyBjc
69YFK4m/VldB8XqYeKs7hUCHl32ciOoVVyB2rcMBjR5keCY83PnE6ysZCQVP6DFCL4SjiZwdUUH+
ZqGNf8fjj4hDjdQkKMGOpEyM7zXTy1pVdEBCGhcfX1BaYhSrMbDjF4TzGuGIAiHMe4S8WesEApH3
pGThxZszx4yB16W+X4crwV/AbNLngkS9QRoKH56MBSo2OgtbbGKSl9oj9/qsOU/EP6hwpBDxMKG5
BPlkxYUXGAhPy2hJqMKh8qyJYOXeZtx6icp4FVO3X5/Brq4hj/vnIScqj7nl8TfBSmXeIt1BmruF
btAwH1+wYSJfhGCBjU2ozbmub32KFjCyUupTjgjl/PeNtA1FaIIj/xzVgP6VeySkUQI7SSDv0MKb
l6kxAQhw7RWvVGx8L5mmk0Icqjh53BaQ9xGcQ5+Iz4ClFJSZVRVhuzCCLPdf/5L7knsm4AsqJNcV
jFcQV+KvIp7I1JAnZnxBkieTZP3wM1HFyUTU4goGPAz1HLYc2vucEyVVbiAc+KfiukfF/zLBZi3g
nJaXK0zWeRXl2Jjz35hEkQKzDHjudyQ73bh/4wkpNyMWTB0SQViy4/2YogdGcngUc7sh6oFpF5V1
FtscTTAqSrzF3/UkyqdZX3BpOYdZ86Sev59ZYkki/hjePfMDYf72cbIjN0UUbl0P18KxIR6zIAm5
WE9zQUfalGFtf4OSEdIksKHtj8qPh6g7EwqpyBNmOKQikVgkvomW/C/jaqozfPXOK53W/X2r7gtL
Lv7FpysR6tRgsok9wkne3Q4R6OfsPg+Lt0t//w0Pj8SKxbj3svfYxxO0JXaLYMtKDGcM6NhxTLMs
xaIFqyuhTC4sYvirIZuTKp9E1BKtFWewm4ueTglmyWEC0owkj7O6wjKN2yU3GXzZ2JpQJpcEXG75
GFyQR7JMsRxkLSseKpasaiG8vmUVkylQydS9FRY2Yg0yeuVXvQO2haxPwiF5dMrJyM6fpH3xoGLB
XPzjtG5Tz4uM/8nZme0qri1d+lV+1T0qwNiY0q+6mO57Y9PfIPrOGNMaePr6Zp5Sae+lVKZUOhf7
aOVaGNtzxowYMWIMQGwER+1rdOnLgP+y5BVeEUwb5OgVZtMOdteD+uv0AEWHwDaiPSh/yaLCFmEO
8JAg9j7Vmd7Yi0+Avja6Rki5Ij2HTlOBwiOK7mLVMoYa7EwGV/i1CjeZwoFnqMUv3rx8YrLXJB1g
sJVm7o3hdls+I8lIYQ6ZypJr3xhGlDJachCXHx8ZNQIB9yRbR475s+r8g41UeNTz0F6lKkQIxaEG
HCHzxCeS/kElPiE0W3IX8x43cgi7ffbvCEuMXiSvxvm2Oq0rGPXy/V2Naya3+t5upjcKI9mZBbOR
M7PV8sRWQ5kRpNhRU/moZS9Abira7/Bqe3QE/nMntwUqY2BN95jBKdaQzt7RTQY/0Sl4ch3ueYO5
nnmw8Vmhm14huaXx8rhvWq/NMb1gKUXcHnOTGc0dXKfQi0bhoyle/RZCUnJNyMyTbcXi07iEdOik
U2FSFaW3cZclJ3cAOrYEYbllG/wEuS6cmxENplnM1uexSe12PHkJ7xAKIWfo2dWtKZIvy96vFAHV
NdKEmor8Bjje5KFq7o2/5AZEJ+9FgMJyuA9nA0hh9CsP5pBnDZaOwJYl9ZR5IDvc0Hhvc1Q+j7Br
5giqysUM0m4gJ8ov8NvES3lkPvgKaopjqok1pqmmc3mUcQk01VgKOxZSUwxRJeNRhDujHcjlofAW
mtwoIvrpPXyPdny1it+8icWNBYiceZdPvPH37QMXrsNnSMbuswR5XpeokWHycTS/S72W9qKGTg9g
3PuluawYix2RfsG3N95RgUQxb3nQ5dveNiUSYsdh16A+Y0+yvyShkLPil12UwgAMbw460R7N9udS
KhE/+B/HqCn3FFEYx5yCMliam/Hs5Oeibcd0B5k6iE9tHJattDFANJEnif6BMyfO7nldvRQ6IQ8T
TQBU2YzjUC6iPfsWkWfet9q/E1KvcF3mgxNeESjds1V2tlyk6BVHUt0e0VuamiAF3OQVBTsSN7Fg
Kordx3ToEFlmVvXwEh741lKjWT7glnX30IY2pdKcPHpk8P76HXxEpVZEm0+4mEMMk1iUT2/xZJG/
/+9Sl/+VYoRxg4J9br6DM4Z78/DmUs0D8335GgR06x1fkYuVasanMU/YHjLU7H37+LMYNaZPUsys
4/7Sv2cJBovxu48xPVpqxB9sdJAZcuZdJLrLSE0/9OpiSgq7yjD1Ae3tEdkjzKVQyq+Ds3k2b8gA
wZs0+M2W15GTtyj/RqfxJ7ugLYcQ/TzouBrWU40ZD2r74tdQGnt6Mui0cABWVkgpgYQAqcLZKUcL
HlJtNAaaNGif7oEfvUvYcCSnbNtzYKnCv5DgqiKwpcH8j+GGK54i7H0iddphGb+s52Sel4tqxNq+
hER/i4UIZPSdG497oKWqpeWcLRk/0vlnJBLsZvIgJjyi5hJJU8IwMEiXXnXHvppPO+abgslZH/lO
gYX9ltOcYNJI7EcYSWaEGzC8RraK29I3U9m5w5axIlPGh00b0BdB+4DFgT8IHJZAR2Y4x7uco0tO
Z8wz3jR5uDFF+p2BcTkDeg8uy4b3zI8ugW9xKPDcwU+nqTCTqeBLIGcRVOvhf+yGUye3GcvQO/wK
62cTjwXU29cvY6qZ0gkMUIYAZRUB3mcG0UJ1MH14WR8kNNlR2FPfrdGFGKxzb3iAsPS76GviG3QK
uzOZESAHE+H/1odpaP5ibojC2bZtjX8qxdD/sjG6FjC+dVk/jHNOFLFlwohnhkPI9BuOMqrYXogl
gAO0bCBJdx5fUwImT+M0UIhP64eprhD3Nq7Je1jAuNeDj4dTCQSVFQL/doW4Y20/xKDBXnv7H3zq
TmlZeO2v/cWvkoKXzpfYQ3OCd1u73fVWnrIt3gdnAqf/27oPFHwjFB9roouYehe8dPqAp+Qmfpk3
cJ6Rm+00rcObbsI5Xvd4aesnU/0HVvk3rYGgtEDSOq/IG7cAS4G41g3z5mOkNnw4O/MarAHZRpIN
+DD2feZwwiveQqhH/uIynJpCvh+3KXOPPcvuBc8J6zVfY8M5iMcjHd/qt5COfDmnpOEpqXRFbAZN
nms9YbtR1ZDtbLvGid++lUKvyLVl6KhEKI/D8V7qUM6TK7LKl6TcWBWmPG9jI6XfU+sKi+JknEGS
7H4XypfujLbSEIInTi7rzoWW4FFl48A9/U/phQ121KKt5nfO9g6bDPB2KdNPIJgbRPsuvfrwEt5D
eM/2MYrbucKi+Xhv55rWHuYb9C/ggYJyr9qAizsxPlWijE+poht3r7TwOQu1QLev6z0jzb5GTeJ/
0c685PCoLoy73KAnQQzJgFU3u/5pWN0NjSVO3BggnG+8UAePv4bSxz1ldfa6EZYvKPhbU5ReSlix
Ttjwr/Yrkgr8mNpQ2iM0yhtmsdmIGEsWWpNtTocSoRoE6hlzRrcf49605AewhQJk8O2L/XGfCG72
pe74McIK+d4Te8oEHM4QQ7cwqjP30f7tNEIY5+JcSqIaXn8PGB4Zkucoa31omrrjy0oa4CnG1X6g
1frIFi2HMBgOd8C67dk7dXVxB9apcJ6B58YB9lXE3fWf9nF0avNdcTFBPWg+/Dj4A0TcMz+jU0BW
gCQ/nPqUTo3xWR4d/2bJ43i6JYszRrt44uMNQLz8QqL3PwkyREhVIFcKHxDhHSYsZC7RC9/pg24T
4Lb5xZKYhdwOHwa8S7KT21ZaJRApIqb2IOe/rXZYOQBZZNUeXApHmr6oTsG7LawTR2OX8XVqK17n
Pj6kDR9rZOMRFxx3O8NAkYV4WQrFeA/pX4fM08p0khJrdpwVwwL3SEx5pffc1/4Y60d8kkJ3uhim
spfVSXvkzxg3F87ZZD3O8hSHwCGQXg19k8WRgt341DUWDQzuLW9YK7xNqngfYD6UfyDnU3joJFTs
OpcpJ/xyriZKRLAGnoQoxD2k2KmK0uceH2b+IyWUd+a24es4i48AAw2XgEP/GZhBXUo1ivE+e3oN
BwkKznzsNfCfQp7ZKDJeJGd/Gzeko3uDFLX3/Geijj68qdpApBmHhZfRbgtkQybq9gYY7nf9Dkcw
Yr1O52McRjAqQT9CrAwYTXIfUOmDtove/31cDHcnA/OBA9keT7LJZWWJc0H7RwquP4juZ4R9rgFc
2ZKEgxiMLK2i/RJMvY6b4jQN53zbt/UwUAx/20Q35EXiJ9/4I10axPjKp2CFDIDj7Fj8QyreqQbL
w582oo+p22irUGzpM510HWzPV6F9HC3khdAnPORFH74dyvY9d0fj7IpGvWaXjmY1goZNBwWvm+A9
lMYh6NdyTuztyn1iMzfFSXusxTebNtq69khcTbxZgiavnEDuXltk9fN8X1PF+Lo1H+5DLssZzcbm
rBm0KOJRcsD0i8MF0dTmLIjbK8yvwKFw47Ykvehi62SLGlIrS5Za3EsPthY0gwNaIsZ1faf6GnIK
+m24zU3CRcctpWuOeU81dx8UFtlRXGRkxRYkNVbzjHie30bXAZMuTOhpOAkhcoTEVg2Z0p92HVSI
v1QzfW156xOg76SluqtSBil+Z/I8iGL0xp3HuNXSLe+KRunVW30IvKmaYSo51qCjOcovgmYbx52e
jx8hxyaJ2OiNkVm1aCIWMej5ADTkIfQ4qaBP/Zb7GnMkYIZG2lUBY6y/w+6Ig8GsMCJll5Jl90uE
k8eX5GxeD1YXG7L75Dh6kHrgxkClcac6aXNW4R3UmTCMfouJoaIXd8wxVWa0D67Ahwuaa7NmQC0D
6gCYHCLljFrxx2Y+c3LCO2xDOaCbXeM42sdvi0VILLl4jD4XfmdcaZh3aVnL++aN8Bg1A318mFzW
57RaNG42cQ5RiId7jq7YTEdd8hpdSPMnQLAhowZUEv6J/O/DOqaFEmkDrJhYn6rxsihMnWp5IFme
J5+ekA6IJEqh9BrjynMCkEzX3yOpKp19wRDIv3CtoXaPv8C+D6JVm8SxEDgOcwFZVhfDNhYGN4y+
0I2uRkWMowHJhipFo53b8GwvoA5GD7wT2XtmBxNfG+F/8pOued6b1McrqZnz4X2cp7Se5FMBCZPS
bIpFMURVTabHy+nYjT5jRWdPn5TxAyP7Ac5VMy3hPd9NxE/Hb2OKewJ+6Z40LUXiGsmSg83I0WS+
UijvQCCQtBYIUGviutp5X7Lky7SDrT2Wtc4Dc/szyioKYRgsT8bzllVh+UfOsUPWqcvi0qmJOcen
88ltZOiSfuTijbkflW45hlLP/OMj4lUPalQvOOjrFWT7EiqK/zzymfNfGjXTO3kNAaeID4NPx2rq
Dk/hcklUamNwf9bWr2EvVY8VVfp+vub4n9hfxr8K+4Kb+d7s0cEPi6P/BUGjXQ1172Ey4nLMs0t/
F2BySssFqzhWAv19lQ6jIj2EsVYBYh225iYdM6B2+oLRY4nZIUJdJ0eN6wpjLxVbhj0GbCo2gAw3
oN3Vi6TPLs+hjZ9tc9JEaacJF/QLxXyeA3JYXLnLIhkWOFCzje7S2reB20P/POmCHCK5H+OAXSYq
0BdCIZTCbabJpDXGlZk5dOQhEaFQZdaTDBRw+x60hyWQ/IOZUUYUHpYUKX+mEmBoE1HCUyRdz+Tc
Lymy2V6yxOBoXsxL3hvt3TasrG2DqVSoFBexz3Zr6Wb4xYSIoSTOSzobiLHv0wcdAoBnzJipcMe7
4YmlgQPN0X4OuwEa8EoJWCe1la4m7kMdkXXt++KXBTgr7c7QK4Y8cjN1UZe7Om0QJsI1CmQHgPbG
UgVPo0RyJLsHRMTqIETy4kxfZd+Qqek5E4JuZYPPcvRPHRo74KcFMfqAza7EHfGrQzjzDL5AWnEm
l3x6OwDw9Eylin3106uYX0958OcNdpko54BZtxpmk5cKQg9c6FzB4bBqWHfdpm42MXRKj+YLRLiH
CXaFb7wEHq5h109r55kd6GgEsJHgHpSJJAzynSFM0W+YopC/B2HsSed5RwK0hU1rrPKQQidVUukL
9ibwYboT8rpcMenKv0Ja1gwoAHI8aeuoY22k4j/OVHFK5Mg+cZOONFlvgWkDUVMqa6PzU5K+Y6+9
pBwF4SjzN0MS3f5tVC2kM2ihA7tjZs08IjkE0NKdRfpytKVun9Nd+oAjXEHY38eq/x294tds7yo+
oeJCFyeRnl39J6P+LRsfVrQeAPWWaryDtTE3e1bpttj6yEGHelCH2DoThFcNyNsQEDBIajpsx3mL
o0zDLppGMzCnJAPoOS5QJLsvS+nvPEIBWA7ouFmMOqu3X7kv99QOGnEH6vBRapu1YkoDzOGo2ZmO
epxFxcJuhpxOAGcOeZpcaroMwrMT7nRlXIO4tsULyUrg7GJ4goAT3hy0jmJiqH1/EfA1tzPWbXzG
WsaJ2kLDBh2/yS8sOuM0oD7Oi7d3eBhfwGly5Pe0dht0GvJT0gblTN8U/Q6bGGH9W5A2TeY+fXwX
T2aMZcZDOkZ9yALaMXytPkuxhYnTjDIGygEmnHGZNe3m5Dx4L5AbuJLA++uOcx0Fqvy+96SnGWRl
BF9AD7jUI1X0PJ1KUbFpldnQa9KeBzWMPhPDLYUhC0TrnnPNQ7KzAQjhYd1ITa7jw7gTAWgRvWG6
J5LoEsH2CBpp5ShXKJniFrGtJWLiPTbKkM/oQ681Gu7okNTLc6Ita3ySSNNwypLNCTwLsQry0fiX
jQqwiEtbHBfYRqdHJPzoD9ZGybalLztiHffyD/LrJZ6U3bSg/RBg9Dd7MBBy8nofrN3wObYpICmY
OJuKjFsnVNJeGXJP2wt3KjkTS4WiioYaZDj3gRfIZh8sENPzpGtuMVYBIpi3tTvLwr2QjFxy0i7c
ko5Uoh2mu/j0oJe+0Tsw1y8TFhB0up19ybkt3A6cO0B7SYiWkEsTGWwq0YKz8pJOVb8adSPN1DGq
7MX4sHKkgsEkzTE57DeT9gj4oA01d0eHi6QBmwl8Ee43s2DPfcz7GhsucnZ2XMetA+oKm8WZvan+
6Qj57UTWNh/yQE4FcJHnQNmWZ/62wPym6x/xBwQMwg2uZn+XLkcs1pNTnpb92BzdmFZ3kz1NwvTi
yC42JQW0wRaSxtcPQ8HeLnuP1K45hz5xM09AzPTWWrR5Ofnw2wvZz29g8Bi/aBUjW0BiFgMZCIxU
vDQpr435+EMKIHtwzBjx4a8IjcOF3FEsJZbdJ9yln0kPm/AbT4zsZe9fk4bfRcTq63yN6YcSWAdV
rYTqK2AdxyH+GEZrtAcx91X/vSXPsEtquM7ymbPMYTVWtdDoSuGVRU+Dalr6R0SNVKHUpndBdoA0
5MMpnEtwWGLwBUkDFge2I7CQd4srFwSym7zTmobEy2ofjfaHnJNxqpRSWT043QG5OVl5frYVC5tJ
uwUnjz22YxREDt1KdiC94agFrhp9xqdkNyHBvVAKU7+FJWqP9DsvPqVKh03pvRMVtGB6GTMI672G
OHDEYETU9ZdlSQSRBuQnIH2jO3ji7lAyu/tAYh0Q+bPsSZ3UI+ZdH9yKA37UATaWVae2vCec1jxa
8maWBGkinVdH68mssQMmQxaohK0t8VJL6hWJ+ZMis7V5RU0png4IDwclOuS3DRkXGKtRexK3okVx
26B4oBuPiWqCc2PTectKn7qKBJhMd04tyZUu3pG+Cr4lXVhcdxO4lLm1Gsiwdtvu1S6yRv8Stvqc
AL2IPyB37Zlneh/SWPEBL7vjVECZewuusXfxahulzCJP4YOkb+tj40lcU08NwauJPjjB0BDCUMzd
cf4BGFK+Q+XhVAQ3guLOFWWhUz1pHj1ditSIl0+uf6WPwtul2qpoJt3dq3WHEfk2OVGN65hheHOt
wuYrwm/eDVVP4sunHcWs5H3VFuxz5nrdDiMGSv5NGiE9AmpYaYfGn8LXwnyab7PLb1En+FqnQdN8
QoQMej52upMXkOSJO9u7d5gGT/ccwKbxqVWxmt9NXkMM3IDyUlnFPOm9sDPIzmvzITsgWcfdjiYn
E4GgaHQLsdjG6v6wgNI4aM5OS2VaU5E56H68yGqSLmEIAN3u+solaDLmBDij5U0P5Qzv0cS2Hird
EOtK60TC8/bx6rReeAgoBMkutmCE87RVYzNHGUNhqYkVEaAWG6R6ERDZkXatyF+8nt8AHfbPqWxF
dP1rWIeghye7XnJEZVdbG/OMTSgh/mHxZYZVhuYI0Y49J6JzxuiX2RPrzP3taELtCNiqR+269+GW
0JhObsPe9E7R/U6O4W5xHr2xPA3PAQz/AeNH4wbuMcujX1iLzkS/geUcqZ86jGqdKbNP3rBy4v1I
RV35FR+tC3093wwJtHR61OhjP5lNr8FW2+Y7UnUTi8kc3IcWxfa61t0b9OUHkBOk6RdNhDWw0dPY
szKkJnENCyrN1+qi9LcsC9+Uq06esvWopkWHlWwnasZdsKBTfoUA5+r23Ru2EZa3i4d9TUuLAzDr
gI5J8SUswZsuuGh0B0/Au9aolzScPPlNabvCjkNgAmUMuhrJzki7GebPYvim2jy6Dweth+ll8ub8
p3eZ6Nl+x7jq0TIA0h/WxQPhyU6ehtm3jXgk8REkhT4kIEWbkxbY6xXVgwdZjaTMcNDStpPIbwfZ
CZ1ulpp215iheqdcumK3SPSBIpD0jSqz7exiyHdmK7ontVhrTv+Zy1Ne74+YZHW5K/ZdFVYeDJWg
AZ9038erV6JPuq2PGby7m2TTAKqcruYNuo5m0ekiAapNLTnh3urLhspt05jeXXbxRZyD3bhGLL1/
Bb6pxxDUewoh6mgdg4JAVEIifwjiceOK8IVxSeRCRAB/0Bo+4sdin13Cp00PtePAGCeBqHx9DNHO
urmobxFu8Zis5YQdbYSEpleArw65s7I8b84OLfSF/J3jrD3+cny51+C4KaM3fLPZF4tlQPyPXdsf
UzWqmTzfAhIehmpfw9L6jg538+LN6aFKAL4Tcs8eVfxh0NobjZnal2nsLbt63T1oszRpYv9iaIH5
dukqjoxUlXEe4044frDj7uT2hKgH2r+7lGP57ul2Kzq6fKZVfQSl3220mz5xwQgKjM6Bmj1QE9m3
21tlRJMImbEWv3c2miGtOOgXwSPecXRmNR2FJzT4TOPBrdsAAyAiL+d7t8+62yINroK6ER1oqDHZ
TE4CG6NptyCSdeFd2k2YrxSINNRQr48vg65DYNjWT+OQ3j3ZziGtCauDCFiF9AW+N/oBl/QGqW9R
Y6CXQDFwjh4RR1y+gXSk/a63GPe1iXZbjpcVVW3ac+QsoHTkeQ8bHh0PAqs/j2mc20Ms7nGlXBx+
ucaitrClcqMT3TyLM7bSzPyIIXWB9fHaYKvePVQIFZyIdObG5LA9zDbhw4fgnyzRts2roSNjdVi0
iBgfo65H4xBTbO8JYMUJ2UG2RRt+4T0tIU1TB2N4Tt0Ydwc33DKZaGLiBJGCTlaDYLZshV5ciy7y
nB4fMHLJUzpDjXdZS8f+J2goIgdsBfyuGCJg6opSC/K4MdwlHO2gqu0lpp4hvi7gtSoHSSOiHuMN
q6Ou3+hjvEcrrma6SvKpJRVgL/KaOz4lw4f0BwMfpqn4ZZ2yBgwWFrb0RRS3nKk8Sr3u4LsuJ0wQ
oKB9Cz8cR51YTY9ExzH5Tmcn1MEdEuTsTHzGOng5N9pxYXyEQUdIszmVDtBECiseV1YosaqiL+G5
tunKBFlN2+hKA75SFS548Hl7SVJT9m/+Je36SFjzTSXVpLrSaM4U6rTsBbmLzW22pjuSIYWQrA1Y
3OKBj08FgYWNfaBFyapGnAAaSpcU6rBUPaorj9DUSsnGHKos3jO+eAlNP1pB5xzIO75jSXhI+FcM
eAsAWhKyIjonr6FU2rl4QEnViA8+xmyzXkR2dJ882DBteRSTFrNufQkVyqzL1FfwVeDWECyoXp/e
x+uwuHvhekEyDup9FIwgMGGBTrZ5SeB2MLzkdNzeqKOLos+ik45putUiBTnRFmt4nAek5KikM3Lj
cFAaeLXn2MG3SIdY1yQgT6scjDhDe6kWN7G6sRseUdyXd3JfKp4yAI+nA0XsILJTqyakmtfgDPSK
1Mox0tFFpzmRk0RmKjbLMj26+5/sxTqmMIPFNLkVRoc0zoXMkaiYzuoxamE6ShQ9HM2CcnUOvlMW
hcayvthXfcCPW28HvHsB4efLrDVZyGODQe0hkUZtD/sMX7JHo7JHN4o//ML22Pts3FNy09L7ki+o
Zzr54d2gMCKwd1Wjx/SxLirVJBvCt7GPazL/r5SUIogSSTlTja4OSpDjHWzjMx821mU0vA5ugOlH
ZDLk42A3nr7Ms4kSqCt6snnpSJBbZvtNd31ZzrGp3Yvm8mIeM5XkQyUDpYaEYQFDxuvBLqA+taoQ
Bv7HbwS99X2sSAve/EiK2GDn3fqX/CYtMzhXKEBql0sgi8xLYByjlV6XBVubF9a2msGTm6FzfP+b
boechf7T5OeP8drjp6VdvxrDpg+om28TltiZnkXPocb6q/y2nNj/07V+KAkg+te6v9BCG3yMWdvq
Qef8D4VTcrsQLyFXozDESvavF5Yf/KcL/5ASqO/H6lgUTPcrsBCB92DwNCzoJZJoSJklg3y2g1T0
P/7rf/7v/169/9duc0n/8/n/VT7P6eVQPvCk/dvt/tAU+OqN01F9c1WYjtgZyJj6Ibz/+SLt38jr
qk0VHz9NxVOrrf4YWe7tu6fL/M18NPNZ4oNfNHRCSSyQkzEPsaBHa0IY8EimIcT8/7ii/OvqP2aV
m8X91rorXH2yV8yE8aIX/pr7BAZKVmHXy+tswCKIb6DiztV7xRp6rPW4iHYJpkzeXx7FbyQI/vVl
fkwxN/Tm59DV+TIRkAszFCqhE/BPWqoxeTIot9bd3jkMMNEpGA8L6uA6uDNj9Oev8RtVn399ix87
SqmUCq0wvgXlvl07Hr07dI7Xf74IMuK/2blqB09mZGfVbhN/QRb9avH//JE/7d63WxfqcwBnHRyX
YMR46sv0vFmXe8YsgWOlhvgVHZOEmYn15GAFjNwKOecGTmL34hDoNFoHk5ZIAuA1d9YwHBvoeOJO
dja7s1+TrhyNQTa4DJP1NkgyPDnoMkA4s59i0vUGe9Ney6Dcg3WchZwTkkpKw6JhbXB4vBibrOlg
WjFJRmvFGwBjiORhdtcVvDa+iLUfriUETSc/8DbLDUe6mXiqyKjeCMFzOpwAr6CANYN9HwcxY2eG
wdfXrLyTu7wY3k5kgM8coIz3mDQuHLnT+qCU5tNv+vCzd7g9ZZl4ThPJNlu13BHDqg+IuVkZpC0x
IhMbTW4mVqx0vr8TFBFhQL/Nj7WUfPQomngbM5ot78ZAtUEFhTvp8WCgbr9N4uQMgADwQFj9YGY2
RQBS9BSjhohcd26E/as1qcz1iTQOcgoc44yxQijiD3cGUQi29YcZGM2YkCVaO6uJLPuAihC8/yz6
k2z54f/R8aa4IL0FaS3Dixi9TSVsWroRgd8A589a7PnBWHKrZwex0hz6JmIQgCpAMdybVM09c7a3
1pIxHsaZnC0MmSpGgZKHBYHyaCZ8SJ/hBTOItjr5AvdF+8aU1U2qCyryjtWXDxUGDuvLsceMI26i
ruCJj2lP3KkiWxRhwOJMuIEMJ2GYZeMNslpBxKiR8xQzx5mdxPoiMifqz2bkRaI/iy5izV0wBcxN
RQm8ausYdmA4an6wnFuJPZL8/6OjRUFL1rKGTl+Dpqa1c23uXXZFKBKZunAnwdLxgqjFv3UMHjb8
bP52NqAj4cR8ZZ60y/o2JkyAiMmOX9r5mwGAogiShNVfGAk8TINuoZ9tGIkUURC9hTmSqZOkvzMk
USOEZ/mKu4n25gSKIE0Qg1axZl7YZV/b47+I/HdZ/IZmJN5kJyL7JTxwfK4mHaqwPUhBCGkNZ/HA
6sfU60Nrm+aOsanNjEGSDTNWpgiXOyGmsscfsrgdGDhAs9YSKACCsbkxncwW8MuDvm0G3lvwKPeG
C4+At7puWlPb8qYoXmsi9LKIv/ezl1sJBtQg0UMfv4vEnLF03fWIfkKgmFklqAItxtJ+rWjJdd+k
GUNfkQuh06tnHi/QcLKQrBnDX6cWtPlD6InmMX8JmtNMN4jo2pccrRkcQH9KskxfZ9CSHshWWFjD
WoCbfElip7k/IvHF0QUuBmgHL6VgX1divNgCEUq8yCzEQh5UcSpphemXh+wMv5zUJ9i821WMJcTe
zy6Ok29Zg5T5APki5kGTg479PrWMHTNKYh3zVtYRyzEVFw/rFUxhAluMBGVZKlFKnkZMIU2JKANB
wwwlXwXSkzGRLghHB0KGtdYsKsbSiF130oeQzq6JVdiAknP94e+2rA0HiiUf5i0YQoRf+xDeStIp
4SzQM5zWgqNGsuglF2hnEPAUUYTDkWHgzkAPj4gwDaDYMlftnUZwKW7CnVaGs+KFRV8xduOMwf1s
hXpZcOf93iF4yVnV/O7mTEZmhdgCfokt/bUz01/WQniDq0fFkDOyCCLdIgSCMonFaFQbCM7DM5Vt
g+1wbW9lSr3VLX81ze7GZkp41oQPLdKKcyKPBXyVpQPsAMRizg1dxfhlsRxXwxsh21iUDkfD9gKJ
iSXBxUM/3kolTHmu5NOj2Fj0OswIIrIZTxuskHT6EqyAMSqGYbXRpnsC9ZDqdPkSA+gXLoQSFcL6
dKswqeTNAoNfBLAfX4ffOHTGiyzeixECvvEMChThIuiJdUNMJIx89QfsCUlVRoAiSOzBiNokeBK3
Zy5jIoTka+DeXODdk7C2Jc9vLkS8IarSbhFx3+8Dh9OgE5ASPIdCdBJMF1ufu4r5xuE04V3Bj74J
aGcszxhmBYv4zKmKuDyiW9s4h34m9Q8GxDcztgyoyMzLmDUPnFfa5+ts4LsSLJwzfzmkexP3s3A6
WAhrvYCeIqBdA9YNuWPToq/uW8k1CuVqNgKMUUDKcm9hy79lTGEd8m55XH3JG5ZyX84iGOzFBCfv
0qhd19+bi3C74aIvVx6HG79hTHmnedowx/aANgpfZTzbm+O3YK42LA1ejzDgevnCJlwNRWhnm9yx
FiFY3MSToKsIoRCy0vqKMUhR4EJAhIUoxwtfhgM4rzj5U2zhzQkIzqXRH8tpjUlAkWVMp0Y4RUdh
oVvfhBn82sglL/tETsJOG7sj6CeUrhCeDJfthkhVf62KPnx9EUxXkI8E8ysFH6QBXqdNi79dDAab
mV1PjNU44a2Vo4cIXUZ+7RgZ6CVsMFaH2b85nXiNMYlBZ9/3rRxarSoGZ2LogQVNnyWmPS0n6g8s
SZrOhXDGNyupPPgrzluMt1zzZkFEqrh1cH74wXD/pXQWS4jeVr53OJIE9PqTkQEI0/hueivOg0W+
GVrgFoXB3jfJodxNzuYonBwbaLgR0IXSfMQQP1EfHqMgTExgr1kLBAfNfG7hhAX+w8qIQa10OIly
JkARs5614Uz5ZK4m7MyHbCfybQorOZS7jJmTqZe0xBjUw9gy/7DOGTjaWe1pytAUR/OiewRlIe5s
4z7UQyLDwu0bYer32e5dc8IsDSseFoOMVnwwhxtzbAxbycgWhtuV78lZkYNjgTyhJWlEEmDTWNQY
Nn2Em745rzInzEuD/phuVkuLsPTmNwohIXkDDpLPuBc+VpD5xoPlytr4/ZEvP2GfMHQ3fLv0ZE1I
0XwfEEbiedyfgLVlA8dmlVrSQHMJdssbDOGPkzNuLcMBHT6L7UJ+Yb4kQXNKx3jCfoSb7Yd9RZiu
PJNPYqmiJQrLgpOyy+QlCWdhjNaDtzubcdL1ptKDnn8NmkYE4ZM3B0xHjwpzppvJKnBo1LazNQ1m
owI++XMe3/2N9Om/sniZ5f8jiz+ond3zWSvPwWQ2yclnNCsKTG+0dGfL6eBKDDNmhTmFnUytPHuL
AC4944mcszwVMoWTEUvizlbAdYYD+QmKiIUFn+9sEHlq+IBzk4C0wSl2gx9i/8/f/rfF5z9rkB/F
52nf2p/O384Tox4oVr8OgYGVzTjhJD8rc5oi//MVW7+rrv55xR8F563z/WBpzxUnpellpRgnTKBv
nDHDBAbNif7oz9dTflPE/+v9/KgpP99dt75pXG92TNjsx0TKSlwZnBUp2dqi5gA7CJ6sSUJDWOiD
JHrGam+KoXJkZNb9y/eRxeMPJONfX+dHcXm4dl7v5pOvA63JD7Z/vtn23z79B0Azb76bxafDp99k
ThkgGmV6EioZu3lmlU6/J+SGCPOdOfX/fGnlb+/1B0SjVlrROLW5dAB/amJnhLMNUbTjRRNSIT09
GG4pCOXTnRmwvPfOlMCQd6GjHD3q1L98m98hCf9cZfLb/mNXPsvTvvF9sSt3zNwOUDohDY02iR5H
zSjJYCNkm6sZZ3HfqIZPTsm1/6BaKB05Bvnnr/Ifye0/vHLlh4xjdW/Vh8+cJ8PgAMVdYcw6cXAz
18kgQWcfy/AJ64yKOZeZ/t5O9glBg4rB7pFCw7XzXsvWGaFgGKG/DrbB3SQAVhZDT1Me4tPqvw0c
182UU59Ui+SQijbXaHCWbjg3yPQsDhpN5Ao4ccF59JK2X64jT/ozxVA/ZC3uHH9nWx/q3nj7lyAj
d/Sf7v8HztF+NQ+8Du5/4v0NO/vbR/8IvvPj5dK4F3z0x0gSiGZiyUQkCgIkDrXpYqA8oWHZ345I
af/8VpW/hH3lR+AsmvNn7ygD52T04pWZAxkyK07MZdYgl5+alI0KSeikMsK8/zHy/PkXmKr1l82u
/IikKL031NMO/OgsiGZMhpOj7kS1JNGlx+dG0Lz+uq/+9sB/RNN9T1GVu7xtNnlUmCzbl/DJbQaE
06NASmnV4mhWLYINrCFjolksMsL6aPTn5/87HfB/xlFFPpx/bPBS+xSHxo0NLocqnwgxFOa2JexE
wiNZIWwWworX4Y7It+XZ+rdzv/W3BfAj1Ba7e+vWPfAk5Ci3VHA5GWPVZ6AXTsNf7lWu4j9toB+h
Fc/q+/cgX7TuLCm6EuoVFCL+D2ln2twokkbrX6QIQKxfAYFAm2XL6xeFLdsISYCE2H/9fdL3xi0N
7SgmeqInOrqnqyqdSea7nvccG9Suncwh8nWAM43tZZgShf99afmfS0OIbGqapMLKrGpGb+ltWldn
46pmMPpr1CCYMJ/satd5xI78faV/uo//XKhnsKVTMe7aEwvBUk02enmkL5gQHf99lZ9n+Z9H+R/L
mD1bnGt5Wo5SliGJCS4wJyTTFNS9c94I7p4olJHCsnfzaJ1PRa4jTxrGmEQTuHg7TeIVxRMGdfKv
IfJd+Z/v6j9/rr6NVMdn2TzycwlBVZhpjmsa68igTRoYZ0iJB077l9v7n+uJ737zfIw0j9qLxHoJ
bGvi9lJ5xtcoNtyAQ9dX3JG/nXnPVF70XK0OF9YSHB8gaVr74Wm7jqYpCxteEu69LZmk//VsAPsT
kwwAKtcnaip///ayeJH//DkQf5d03VAsvfftkyrSo1yVM2QZYIOAKR2K/g6PCvXSoqPcCNT38b/Q
yv1nf0cc9Z9le5+2NXT00PeKuHJwGO0peD2LHuVgnPH7FfqzTu+TNvV5LF90tgdFFoQa5fIKeXMx
PQNKEf35fTj4YX9/s39W7H3Y01WJzapiRTAOfvx+gnEQCk1IYj4v990mX8nTwyp+jIS0z5UhDUDW
jLA8KlRerSADL6m5DX3e89B3HjoI8d9v7vZ+NCqr00kc+ER5KpkLQGgbTCJDumtmpSJvqE34S0rz
n1+45xStfbSXq7GUAfvQ12mgUh656yj0E3OCf5HDCnhy9Fk8KYzODgUiytBue47wmpVCa5WPkFD7
Z16ierhCv5hOOwNgtIDjnUOFRj4tcSbbUDFghrCgALadDLwu8bH7r4uXJaPzN9ZVU+p5imPUtE1y
GnMZoAT1dSen+iyGKLLNAVjjkPv/7VHdrtZzF4etoY70PauVjgXpp0B4B0cSZ3qUgpTlypCM6VEt
KZ3BsEu8o79sVO6ZkdN5bF3LI0tfJgaVSsGnRK/OoUs4+R4406GleqYj1wtTisQuqV4GsieBzqaS
Iga4rKcTpaWB5QYO9ScYuHk4tZSXUWO12WYBH6H7VdhiHm5YA+GfudlYufl2cs9sGDWhzHHL+xyL
miGY244CPzxx9twE5yMwHgP7+s0BqZKlaToKD2NZ7R2jeTTa+JDyPmFp/LRoP8Kt9XghWu7QFXuk
6TGVUqrC8uNQUPPTwv3nXfmzcs8ml4pUGsdLl22UtRLC+HWnQ7gESy3zpKwO7d3xbnmaxq/5UkCd
BnUaf7MNtxvvnfRpfIoOxqURr6ScmJB70QJ1dCqikOCQi/vrgYMWtuZv2+1Z3lN1SsxDxUFTGQ+j
KZzMUFlF/taznFdl2s5KCg9DBvCXNIjrJOuqYhKfWqbWe497Sx0VJ0NscrL1s3vavxS4s7m0mqPY
zUD1vX6vuQMb/e2lGJKsy6yqq+pPOHf7Uoz63ByuvBRGnun+7uFkarAAKV2t/3Glnm/ptGyfHEpW
YjjME2NsQgieZwmwdmAl8Qr6H8+QTCF7P1ZlRes5EqVshRJCkaELoH6TZ4wh/NvfiznlwU/2+/H9
WUpEajfHZ9Va3kUmS0EXC5sO8H4GZ4AN0+YZ2NTQSj2vpO1js5AVVspdhfuPqZ6B/2Ryb+j0hhbq
OaRtsS2Qz7iKKC+hr+p+0FDH/TJqPbSl35zCzXfqh7GRVB6NUceWmAUNu5c02OzigEYOmMTBtQbu
hN6znMfzuDkbOmtV3sfi40ublC4j90PP6dcY5nZLPTNpKa1UaFeWkVcVIgUyIk1I1tH80yjpCAoH
Wrcrc569MDB+fpvnIFgHM7CBD6j3bOVFG3dxHJXZhtwkpTRcAYEndhn8fspv7u92sz0jmTVKWx9U
NlvTVLlO9L1zZNyAXH5Hz0yFRY7CKaOMjD2txiGdptYlF5oNBe+/ZoC3P0bPsMS1NbpGaH9zYX9a
FHSIRXv96H0OPMGh+9qzK1WUIYFYcLACuVpAOn5lhypA5wvjQ0MJ/uC2eqZFGhlWF2k5Xy6QXZhV
mbsAxiEaroM3RtyIvxhMvWdbmlKNTwfxOGim6lTeNoKJFTagR3Ta7v9+iIMvpGdeKn177DqJtRS/
806b9l0CJIO4QUID6cLYo/YtM3+KDX1K53AzQF51wHAPoQV/Ytu/bNkQj+jGcGfb0bGSY74lY1qV
/bYp7Bpextz+N4GvoSjo+8mKpRpq73KmBylKiwtfMfcW9QTYFXHLmW41IBEgH38/2983dbNY74Ia
pyg/1Xs2hebHtwB4UeFq59vZ08A66q8m5mah3t08Kpd9bJx/ntz1yRxNZAU2Yihj42XLZKAA0xML
Qv4m6iQVtLCGZRvMPFUoDcyvz2IqgBkZFyph+ggA18KE9ug0/YKOD6zCaSJiK3D7FHGqdwbnvBqA
Xg4HHqRhqFOgE0KhcrtGG2BaeScFLQFGlWQvCxV4OWBCB174NaIQMl5CYf0gP8dhNW1gZ4GbkZSK
iZHn66OQ0XhD6WLKlD4SGyCOBVWsGJTDigEsjPwCItvzdPSYgtV4uELiYLjqbuS3sKiCFg6qbwnE
PgRWV6ZT97Gzh3FinoY1nFDw+bjFk0DQn7IJMzvnkGEc4WwGBdF+tUg336H3cI/VuDG1HF8NfyRX
q7GV4P4IXuaRocvpwEcfWqv3cFOzGnfmict1dlO+ArwLPibC+JlgGczBxU39x/P8s7F+KGxdx9ZZ
33PBznwZwWoMvcMKCBtbrGD2SHXwKFALDXRhfo3Ab16r1osSsrwy97WIfZ5EltHNFbSEkEX5caH7
++otftWng9W8gYPVxH+/MUVSrCSqlHCwkLAr70h72MHzyB+Febge+ITiWf7tVHuRgXHQRm1ScKow
ZZ1++H7jqQXhQvlOBxvaABUZ9Ul6XzhDCw/YC60XKYy64zmqM7YISQv9FjTnbMHehHW3B7Y4tFLP
3hZacRrJ7UUEA82LAagJzQtoSweDH3Hb/3aUPVN7PUsUuoXLxNSGcXhxX8Vc9GAqIw7mb8v0DK2k
XfZWKkKsCl2Whr8W5XIM2AcwX+OeyWkGb+PQAfZMSlVqyqVNcFgVExjUTgSXmmCeG9JyHHrhPXNy
3iJwlmzZGdM8YcqNVGCxDT8aeCwgYEQSPmyegAn+q+thyZIiGYYYVPjPt3a1Uqs6aOdsI0FYGlCs
odOZAZIbTNd+/3B/Furfj/1ZuzYF9xDFqJ38AqKHMSQYFSED+E7vFftzYGO/G5E/6/UuilWXWn4a
pSI2RSX6vX6HL4XYtAWG7TOeO/TMhCH85738s1zvlpzS+rCPZc4R5g0MiBifAaEdfzKSN7TUrzsb
M01iSppkGar47zfmMU7lTj51RxEwyt4L6i3uXQMdScOmBuvfvwbCN2v1DGRxlC5ZHMdiW/s7JUTU
YNr88FcdNxGg2KGP9usp3iwnLtHN1nTt0l3qA8sJjT8Y1eeyfQe/DBFvPeS9h5bqXXyzSsrrRTqI
59YhKByHOzJQfRqv/tc99S6+ZBwTs2rYk6jRlX70dideWI4g7L9KWyjP/wTWXI8fSNjN8Ul1fBzV
tZVuZrqPwvFSBml6dY21QGkyyTZ0EX/znrfLiSO+WU7eb8/NqDVTLseLEm7XZiiG1GQgm2fY+Zeq
B7L8X7zq2yV7dz9tjbG6TdnhZSKA4TT5dKCborsJzav/bxaTTVWoruuWpPQuv2oWbXvUDEYyaSk6
C5JbwCci0ILEzh1YS9yCvv0wb9bq3fwT4AsrTzhLwfhkUlBmuHGyod30Tu9Ssj/RwXa+B9b8zbPd
rtl/AgbPTRrpKS67CIR8hW/CIXUYMsXj3wzW7Tq9F9CN06xosp91zpvDZg9kEhpZCY6JeC4m9RW7
cODb3kEs61VPuTM7BCOGlaOZwIOe/WJxWA/GEb89/9ufqecejklWJ9mVbwtpv6tR1WNcBzwLMgbD
pbahc+75BkPOUvVasX9KQv6WfOpLtc2dwL3+/YP+AvkcK7eb6oUQdVpflXHEphR/fyfIJ+LVU+Oh
vtFCGibU1a67Aj6gFnMAKHs6hGb5Nd2+Wb8Ph9unspRK9c9GLXAsoqNVe4//RVA7cKN+IFw3lke/
aJpcKiwE5hn9M8wAie66oUjyX3T5xdP7y9P8ud43i6XGqbrqEqeqr8c7A7WMk+jwrAVBB8xc1LlM
5+/f8adN9rcVe4ZHH3fF+SK299S8HJdgczA/FBHhxlEo/6wHVhvaX8/07DvtXCsZpofIHVF4BYUp
0d+tPQ2aEDzicF9n4EGMe4bnWsvtaHRlfzDN3ushtSY5vAbDWdbAI+8jyeq60pW6+/lyb2N84V3t
CY5JQfUzcIa/mm9CMgkolapZ/f6qtI2NDN+UUj2DIpBRuCMad3qgunCmMzXTzgQ7sT4ZWPXXZ3Cz
au+eWGmlFIctq4rhmzgUFMUd8eaWKUQBB/0fV+vdE2A3l5F6UERqEk2ZaUSJB+QHtZXtZLDu8OuX
u9lZ74bk1+PpmACDFJX0wGJgiP54UHy3LuPg/+u+eu5JbpL42uic4mWygFoGJQQxPxYKS3IZiDp/
QoZ/vOybffXczqWMiqSMufkuJMAAKc7IbSI6xBALCGAK2itjYesPDH240Bc8wBszXEb/NWq7+RF6
3ihtCzk7NFq6OcxLgighFGWGZpgGq4YxVTv+bAjeBusQv5a5zZtle77JVOSirUaqcLjnufWyOnxu
njUmSZ3gdBez9YgpJziZmBYCAM0DhRJv6JGK5/CXw++Hx/L1ZFSFxYfO3dHDCOnihoicCHmnrmD2
dQbXGzjpHwjBjeMom+uhPgujAP/YPJqKAeyj6HfZ8EcjErCH1XgPNmDgmf5qzv8ctCKMxu2q51Nl
gJBLwWBQScCgi1FR1b0T9L/Mvf0r73GzXM8GFbneyeWW7yqCKKxCZUt30AvAq8dEXDv9HNjdr67j
ZrmeEWLg/nqOZG5vtLRsiiMwwbMrMYo1sNCAbf3p9d0c40WnKFJXfDw4Tbxm3rmgS+wdlMKv0IMN
LPZb7ezmbfzMftysVWbjjDQKy/pUMEkuJjMbp5wfh27G0P3vGZ/mnFZqfmFLlSeUHFGDR9nJNwBW
CcTRUOv392jw5lP1DI22LfVqXP/4CxMxyc09nNHwZw42eQZ8r9KzLHElpRctY1vqunA3yl0Awfjz
xaWz+il6JoIOfeBuDFzCfpybVPmZr8WKJIYIdIu+Ljwy3pY55YGVBh7zPwLdQ8MQ1/7ndUVThMEh
KMRMoxoIdQXdYwY7BhYc2pp4FjdX8VAfLq0asyAUAds7QeYdnuHHHAxdhtbpmQ2pOKq53ggH76Dm
LMBLF1dDyUC0cwe2NBBL9IcpIrXVAYezVOFVJQKgYjFjkT7t7w9D5dTfU90/d74f2db1uG2OV+68
GMU53B1e5Q2KhIAWY2fVzCsm90WBxHoWnKklJNfnsGV0cqaiUiT0xQ9M8l8KGjkDRzDgifqBsLVv
CtXa82MJofARgJmJBgqIxsOWH6wl0L/Ad4lAEhy//2t4Ne5ZHf3E5FhZCKvjarAyQKv881wsf4TA
xxIiZmdgswP24Gds8OYKn6+tEV8jXERDEUGY08y30KnqAOw+xt7lmTH5wQTgl1lEUu+bD98zQtu4
GpVHixO+gFil/9q+A36cw8SP66XHCh6wICPuoFcfQ4grgB8I0QC/Qm7DPy4bD1pnUvLnh3dp9f7w
OXAiAy9AFY/x5kT0sioPR5lPgMrK/CO271XkEc6M80argZUGXEwfj5mW+4tS17w1ZhuIBMLjO5Pz
u2Quw0EbtoOO8/eKx59j79fCj/v9eJ/IHLsMeU2DDiMU8/iylqGZCqgRStMimH/YPgh+p0E/8Pu5
moAYxpTuFKlnxPLM0MbHov1p1pyY7tC8L8ib50hj/KtOpan8WUo4iptP2F3hl6qPRHUtRdYEWei9
pwdIOgXtKoff+uxcn6/TJh2syP9up/+s20vEqvHWats9H1SDcv7nMTnP8XCN8Fdwz+3+ekmYftTy
w1jvRFZST346Q1DYCFGw/6J6NLSnnkXa6la8l61aJOuK8wZiCR6UMzHkYD1eOMt/Jhx/Dq8XAbX6
MVEt4Xma3T7YIhL71a3ltVDRFEQE/+rp/VmsZ4HiWlHPbc5lNNeHeeFagqLSZhT2lMBFL6hRBtYT
X/4vm/sJ/25uJOWAeHsqRZ7xQK/GF8RW6CIspE8Zcm+0z0qEd/7HJcV7vF0y7RozGvHh1MUhgNAy
Z5cbM0hn8pnCx4HMUR0CQAw88X5hp4ouAvZcEep1XjyFPweKDqjrHwZRpuIu/O04e7YEuF4ZW7nY
Gx6hhlfb3sS+hggxo2sxxM05NQlYF73r1JoPHOvAe+hDnrWOBnCpskeKV5QhBMHU43cyCJIaOsqe
KWnSajSqDrwGAYESyfCdjgQfMdjgu/vdC/3/p/CDarm5J3UCiDs32ZBgvqkh1AK8BGUm1MOgqmCc
8AcOcGhnPYPSnY1M25/4dmNoIjboBEJwX8PRAY/Sv4vP/2ytZ1KstpGN7YVXl1BmBCcImYSgZP3X
Sc6flXr2BNrCJq5lsSlIz6mUACJFYZeC1NCWfs9x/v9C/bKMqRdx2R5ZqFvJq/hd9z8iWKbi+RwO
YYFAHAwQB65Hvy4z1rO8ky8seAQ/xyg+2jifiKrdyzRKuffGZuB66JY+tMdeWmWpSWFdZHBUim+B
0RtTd/tuaAfxFHaC3672D7vm8/ByXjUIBtXL02cDr3YKRSISqK97T7bpzy0jdMcBtYE/p7ky6ago
qX4FLTA0TV77ZHjnwFxTvve2NOq3CFJDy2ufgvGq87J70ycZBm85Jvh/0YIDYyN6CCQSsfYWCr/0
RZTDDpVjvTTz1IOKE7R2vS52YDTfkUm0x4FgeQcCkE70xDXDGpH180bnBp6uTv68DZL11jUmEqp4
laNNTBxq5zbP18zRnhUotEdO9XB42afO6fOM0DnZpW+uc/eMDGsd0qSaaNMiaEND0BwwHIwkXvAU
t+DgxVwNgLPZppijIO9ni9ODPK3frI8s3Ib8wPLLBSnN4zRh0NWADOJLWiUvjH0y/arD0bejw5iR
nO+6YIOALIi5/zteDfHkbJyhjoReA6Or+jpastWnBIUBlCrvCeG3Pto+VO7UkP175RplEPfyeOTc
v7pQaGHC1Vc5EHIzXjsz5ygf5TMdcZPnMYMjn9t5vLDOE+6Wa0GOU351MxPe28X5ofkAdZmhbISa
wEf1UWwdCZa1Baco6GjFxDl+dP6FusfUnEsPOczez9a7cofY6QQVpVNqG4D/JFt5PPCThtYWmXsz
0CTH3FSzBnllDNBk/Fwx9jqeHcnptKnWzZTMZxg6IiL2jNjOcCyVvX1KwmJVBIni1yixo1BG4wey
42ZmogUDKzc0w+BWj0GEkpv1eKbLXvoZIe6JXxZK0aI2HVLqTqVobq1OyJVDWr1HLMQ9tV5JyF8/
dDuJ3k4ykbYTrfA1FDJzt3oppUVBHTgP6ty2zus296Tc4zfHpnPsgpT5gGTSxkGmeicQs34BW/hD
wi1fyRAhImp2CHLaKoh3ofnyLn0njat/ox71KT3pTyo8WHkob8bXxTXz49S1LN8CGts5dTo5q84Y
+bywhG1U8bWdXrsZmkxoHrX25ThN95MOOQkK4MHZshtsg8TNMsPTRoIaHyJEdMRqd1TaBUTSlZ29
W6AQdOSaSn+bfhWX9bYL8iJkbyVM7OpkX/qn7aKle6fPNCMou8DMnkbxXD9ML8fQOnoyaiWlwzZU
ZjqvjKsHYzRY9Mcza0teCf+Y5hwh36YwkLlF42sA9wyIapOrA0XzCRKRrwPchRWU89CoesU6pW9B
VrmGDc2JXtmwYy61V5jN7cPmSYFYvsbk1ZCl5fwCK4BbeX6CU9oAP4csB/qWr5+IG4RiDVQrSM4h
zgeWyOTEdfLZAkYef9Opg1DooYAAGUkY9CZLF0lfxEUyZsDQNArTOSUdLsFoFYt55YXxcGZZzeGa
XDZwiK0LONK8nKAUysFdkSH9+W1OoV4GGraS7ptVhiwRaifnR8gPJsjVXBwkOECHIw+H9GuCcicE
8tNOcALGD+lbsT6+Fu+j/Y+UDoKYiH/dPZ9mZ0jaEq9D9FRQ0FH0cDQQBXDPzgTLafJUf0t+96Av
tREE2Ge3nEhogsBgzzs436UH2/DKJ4KVN36fIOa+S5aqL69a36JGIpoY24X8YC5SdGFyiFEzlE73
C6V1pWX+0rxI3+o3sRzDXJv44vBmumiyx6bEwfF7y5usnO4u45SvdgUQAFVlKO2987yad5sIymyh
vYDpkSbqRJtf7sv79vGCeVODuLGhMdjK3raGqN45r07uZcHDI9XV0bO4gKlDSut7C9LcRAObkhfI
BiyO/XZ8kmDqQ/MpPL2eV6mb03qqXIlJ18IbMTYsOedPAU7IUFSWl8HogaMYrWRU74U+AqpblM2u
hIeJn8FlWngMeCKCZ19cFfOsgB45LrLHCMfkR4FMyKq/ps/t3XZTPMvPku6cFYhOr4azfWKMvEic
LfJMANhy19w+lHBNd9Or5uWln+fu4qq8ytdJArk8f0dlEoy6u0fLYXXarlJs6beG/0SIHdI8qDF3
VBp4shbcykt+Zl5e9xIt04DHOnrAVFWmn0BFVBJXn40pVugAW/xxutVm/NLYekjTVbadxHigyK0s
+8rF1GZVNKnbqWnVNp5x74xXxAp7SkkHJ5LsCAm3V+Ns8z8dxlP0cqnd0A6NwisycxNBR4Y+dIi8
eJDQ20YFHibz1y1keOPVyLM2rX/eVS86goNPB/S2mDRc6lBBz+BUx9rt59g7486E6h+/Bw0Q2kBc
OPyzN8vh+H8QtOvnefutry2mJ57OAYMG1m67Rj9l160uE3N9mrd+8jH+RDAZZYRAgayVU0QqFTbi
UNt1L4dN98Iwm0oEoE5OG9VhSJeiZImKvYdunh9nTjdrPi6P6pe06Ob55rg0yChhYyHapIrn4ilO
mySblfwUL83Y0bCJL2XI+aHkoe2Oy+N9PG0nDCOAvfw+zQ9IoGIW46f8xVxTMx+/qH5jYdELaPAn
htva0WrvX8Nj7V6++QTCYiRe4lnzC8f0bfLgvw+b9ltFaMZcNLKtaDa/VWOmeKfcQ/gQmtR8Yu/I
A5dmEbT32goRIjjdn8qPEnE907/qdkSlrVlBpP+KlPYSeeVPbYxrae7UpbqUP4WmlISlEYSI0XJs
b0ljaxsRkiC+V/1ulc+tVRtaU2O+D6yVtcvQIsvs8SrCua00+Jd2+ztmuUPFzxnogEARU7HkDwt1
5GgxV0LXFP2nD/3jinNGN+4NPdi7I+JWdB8DVFrc/WPhtVzAlshuHxjzC7zFV8hKGjtdjwLUaQ+Q
EJ7ADupTc3qYfDbsq3063CHfQAa+vzvPFT/m7GX3ilT3cVY+wo5IQIZoje2fU/uyqKbybP+QPKL4
dzq7zYcymlppkEIwSIgvLZp5toTlICet+LZKv3yK3vM5wVAE7k0AC8ioptFz9KwpjjjG8dlGECNI
mYBAOcsdPzxl6CGIX3lc4aepiWXh9TFeXwmxThtrhQdfjVAxPy71724/YTzuSNmZCBDCFlSglqc7
aYHSsa9iW7m7wQHuOlFIL98bRKKz92haBdf3aGku6nWHcHS0HO1OSCzuUX+fVPOxePg5YnYTLjc3
pNqV/DRYXiHsaetve67uStvIgCHXKDUEe5/HJwfWZzZR/YgbK0bI9bBdyFNzZB9WxodCW15yKhSl
VKfY6N9jDMyFu5ihM868FqHA/i65b4IszDja7Xy8VEa2GpSvyQGm5hMDj4dXdRJP9cbe75KpqtsK
+jCxc+g8ufQbYLXjp/L0YBIiEIfMa25XOreQkcnt8pvZob27Pbk5DeR82pzXRAlNPK8l/yr5UWtv
1Zn+pqyvIEm3TnNABWIPomD7HU0lpF4jT0IFKHHbhLgeeTePOAQXwIAxgsP7NQ7Vy7hqDDmfySbH
yE0RvFKXMmHvhR35BLC4BbBW7PS1vsCLo8zN3cqWfLswmTaoeek+E0uhuiwotBdcguwLikmISZJH
616hLGOCWpydZ1HI/7GMwtG9grrRCArc5woyUuInhwRkQjJTQYJG3Dueo75F/Ei6A+GFbRCqA8i4
P7yOp3tPCU4fOr5mnTT2BtenRo6GLgEJaWTn0LFGyBVuDOZ+pKBEV5inqdiWtSIwTS+L02WtyBur
tDvLnunaTD255WGa5B6CQ93Ii7ppqXp1HLSXD2tLgOya5A+va6FBdHDN8bSUncjyssukno4DoUAh
ww2uoWX9tNWesUQ/LaxQvpBglV93dweUhdrFcZaBbjpOcY9BQqJUBclSfuHA/PPm8nR873bG0cPR
XFvCeZdgz/jcXwhtLLgZCcnu1ATtazwQ66NSjuCEgm7syN+uTkvjffwu42PRexmHiRWMssgeX5yS
MYHy/lpMrpXdKna8BcUl4SNetKX0cOaQIUOYj9bIJtzJi+NqXCOgbabuGP2x5Zbpsf38+IQM5Hgn
EYhfnPa7JNu7eljOksSVctvJixHT7rxIF6AV6zgnAeMfjNxVCQA4MrSTpwY0yh0JKy8I+c92RW/P
IaIKzh7aoOR6NeTqF/Rzo4WxTEjnuB++WtvbTYTfgaVU6MS6RXCcpR4OaDQ1X7PHmA4yD0+CdQBe
5bm6k1Fa013r3qydeJ2tcexz3tNMXCJ8OCRAgoAzId0jC3WjpyO/PSRYUtBq3NIZUJ9KVDQZdVvn
pa2+d1xGZGAQ0Lw46jEsxs4Y2n5eGJPYbyZ5F84YifktQYFDwH7K3YbE5PuUOMfGLVRCp2RqXSbd
JQzOSHgz6ysSBEeS3nQkKRPvY0sEyCWFEp8XLQWj3XbvYOWby0I6hmV2p8qbLMXqZ0/KyTXf4nZl
IPpt+jqs1ak9gtechMKyFajnu+m+nu3R7iG2TmbKug7lfBIfnHZtMiyiwd3dEnoIrTFcXGR3hNQl
0+SmkEqHCRNRvWQir/QlGpgMyUnMJyoL9b6coS05RXt7hlKYe4apN8KC49E9httWwiDke14j/o6o
6YisIC5PCrtVgSC45piAiDp7L8/iZyxqs0IWydhctg5X+HJFKNjl7yi/jO4OtKwNV/jgw1eL5uH2
ZT9tcRgKlPwnX5rKX6SaT2h+C5V3oRWKw19iu2NYircMh0s/KUzpaCtc+mRr2DDonpnI0V8qCPG9
NkgE+1AAK04YucobkVTubRekawRkiyvPs763uED32ftpXn9fL06yBHoFXC8lJK42eli4OYTn6ePW
qde4RlrTR2wQ9PPb8IPQ2LEW0Ubxxic6/l+gz9/rpxwcBddnbjjVc+bD5LK/w7nB7E7lFnwRYCfd
aeBx559silwvnTqh6uQ+ivafutjSdhBnDIEJ0cd36ei+wnuJ1hm9yzFH2TrHZXvhIguxZGZlvcwp
pshJ/z/l6eu7RgzNF6WOdAUFW9rxe43nhK8frDFKBmCnE0+o0J/deClAwUx1vtSMh9L9WGaI3SCx
RrYQL6/wo4/u0O5D0ygPEhjUCgjXZaKjy7SeFsx9eCckMpWlMUdGknzOfDncIwOIy6g8+QVzW6Z+
PXoWANkrN6viQ8vIKyrTnF3mrhQylJrRlpDtDNUCBBNSfsr0cf+WErrtN9E94sdQ2FuPlY2UBLHB
OUCZofY64MvfOeUdSnUPnbe/S5E7JK1BwPgN9WiqK3uEVGEk0TykuIjahANLPWlCYawF1/IkfPvI
ztEL0MG5XVu7kN327MgP8h1OcqbYgNAbh1ISrXj5UdARF/Onh8YXAk5i3tJ6kT1UntRpgwqd0PD6
MlzI7ML6JHB70xNm6gilADMr2bSr4I1HRGOz9Y+TCJPIn3ZEysYlrRapGSUbGkG5m3zk/JkfFz96
1OdnlOaxlYh3RO/mmitvb1/H/IGog0IOHhYEEgWsHc1E/kb+3ba8Azzr0eSDoBawkAXKGib6IOZA
KEsZiHtok5j6G0eAWCsbM1cNl4bp1GZirqowR90JMRpjdvWjUKRs1NX2biGYSBFLmKWrEREh5FIj
ICDHieG1CzUj95MJjujmfn0YL6KOeAzv4jmfSmFS5+RSmWokW8YMb5l7mrUkY/mcQ99AA+IVs9g/
gDznNIh7EEX0QbMsBeT+stt/YPGFHLjiqOhZGLh+Y9pxXBeUO09BttSd45qDbJg8Uhw8bbNL4T3z
cw5l7zHGPJpcYeVK4cKVl3tvPNM8ikFsj8okFcCCP3FkX98N6DRq5zIbY8SuzmUhmElOQmXKH5H4
QR5Chu0XM/XVfKXCdqW6qU7OMAbP5Hn5Lr80XvEKseBd5+kL7Lx3IQ8WosPKAunLZTupgoyvh44y
Y9T1gkALQRTyWdQiQFrJRDc7ZbUj1wtRj+IcIv9Iok0+2Tlwv0BsfUb3fipxhWcIl2+6uTEtHw+r
EU45emiptJT2h+y+SZNiz/hcYrpH4hNtcmbemJEiZEjfC2NKzoe8aeONPSTeMXW6f54ztBtclzhw
4N15cP0237qdiAY1j/oV780bwZFsER3aeeTX35h3UXE9vZrh5T1CGZBUlmIN+oLv1K5BDFCs9E8B
KSR1EtLv9whZRy3I4aPPEdPcf1YbuvAQkgk1G4K5CgUPNYDANGSsFsMorquG0CvOuA5J6gxsQRfI
0eQcP/KvjRFcKPi/HMhfJontUs7mL+sheS+fisqBvKpziQlDFF94ekH+oq2IwJn0jm0CXZ7apJhr
kNYLYbZ6Es9GZIPmcgTICIPgJtiFx4JJR27Ws6VhfsX0bQqDuoOlQfDhCkl6CQ6dEGz+rdPr+K65
quXk4bKJCI2zSe6PqEw3HuuJALl65o+kwMgqKB3g8lyFwxGo0pPXwfNfhAeGwo90g4jb+R0lfvcU
RO/ih9M8jUxMlMzHfundU1Bf5AFjW3BbiCK3/EG15P3juuCdd1jYU4hWTMf3oCARivkjdFd8PIp3
8qx74uiN8o7CU+mnHHNCokkSRPx1XRN1TnVXhhF45GypD58etFkT7F/HCMvsqF4Wc9W5vFV3FtQC
rjUtJ6L7HhGeKWAMPPUxg1TKgrT+zK3S7OS5cE3/9Jq9jVglYxUGZ+ZNcLm/+lcKRI/bz5Y3P43m
5Q6xSuWBf8TU1/YBcC+iKxIoylx8gPdt2EGqAYuhffjef4/etfttsMWVw9ePf3s47fZk8wQPa/Ux
CTOfGnrqHSfWA3UyJMqLvSu/UMZJqShO9McDmpEo+H7sfaqZeDtpanB/6okuyumtr/vNNdDmLQZM
mhwnzQw4+fw4laf0B5ZUru6VCesy602NhcqNky9Q551KPjXYE5GunSy3xMKLeLr1FRJV9JH5kqSY
k9G9SFR4e/jJA2ahRCEaKnv+BJzGBz5b6Ozc15MxlXDyZnIT4Sk9CpUTzn//inZq2Po1ekiUb3zA
QiGHvGNfx3cpJADVRQGB+EBUZFFWetARJa4d1Od42jBKQ2mqf8dLPgm1WvFh8o3Z2sm7GWb2W74h
6BGDI+VXuSB0Gz1T0izfGioNxObQ0gRE1yjO7/FHSdg8y3axMV7O82ZnTfFXCOhRNHYlP3lKg9J0
07tMt69LKZ2MXwo3JneCt4Zq+aKdEdx5Mb+SAmriJvfSOzZsfZfMhYVLpsd1ShK8v6NSIY72MfVN
0ALnAF/NfWG2zTnMO9o/l9CYKXS8DkG3sjYIR7zQBhjvsG0U73N0UJfJlEYGxTekqihb4ccpK1GH
RbtTCwoiKAWFyYByCJ0kwyvmZOVbm8pYRVXiFJyFDUCUvBAoO0IgktdQnWTrK5LmUxlzewzbR5nL
5aUrkZlo9/lHB6+GqMQKa9+R1GvL5BGt95USmJ80vZIveaoy6pE8tRiXvdus09n54/iVPR7XY9eD
uwDNoSuXgmvID418LT60molfep42s4JcbJoHCGMYd0dKH9fllrE/vL5AXobHyXmF37SrSeOgBSPP
LE/7IfbI55RekXAeUcM2iE4vKBARw2M6zkF+Z/HjHyeKQx1UBA3dR0dYFE1FyYSY5JHgnsPniTsp
0otuxfNZjufV5rIU8WpI3R2PC25kOcJVkz570teF2QBu34sBVck0myEfLi0Pc319QiGimMTL5iXj
Pq9JCmh8kE/6dBro/6AIuzl9Su+X5f8h6cyaVNWWIPyLjACZX5nBeWq1X4i2280oM4r++vtxbsSJ
E717UIS1amVlZlXN6HW+bo83GBB5tIXTCCpInfxO5oNwt0OGSlKn5RyIecbYA7PIVFsTQmT4F+/h
fLgmhpZOg5EMC1ojNv6jGhL7lwpTDEn/Xn+v5a9On1uCP7UEyWtiWKSlSjPfalW9g+FEO5OluFS/
0o+ZqTwqzt7j/IsFd5Ps2S9x1pMW1enpN3b7b7R0Zk4gXHSc29rlsR459eBCDRfE8sMCZ1oTsTwl
nH4P/xBfy4AWLBcFmvxptk77JU0w5wg9CmxBudTpGjoVlUwDDVtMn0Ct1QCw29Xug4U8zaGLF3Fh
z5hnuUsZCr+PV1PYmC3yfw35IfRsHkbBfmLdJ0hLn6XfgQecOs9z4t52c/J+cA2NAuKdgPqpMR5l
OmpY/2uSG0ta3xoyFMNNIWEie9hFxJqS/riAUR+mdzfbdLs5soH3AStzXvqwhB27kssOhxNyg+bX
B/JzZqbGHpmTjx1l9SSdeRXOe8RdMV0Vek/sawuors59fcH0sm+qPS13jqAbUhuWK8t2alzS6lxc
uo6+43XPvqcrmH0Tz+NZ35bnjMjIjZv9puvHF2MO7M9W+B7CaDVFP0QR+xmqy9jD11lfpE3HHNsJ
hr5PsxuDpcxnQK8+7tKWm7wzaJnqV9/99vnXbosNo9sYVNe70Wm6d82OsWKAxZ46N1iKA29Jmnx8
gH1RHn+mlX2cyGzyfObDv5lc14NqJkfhc4s1YaWioS00636bOjVdYAmgCxBkQo1wAPMRsN/ZrX7s
/GoEuIrRVzOnWkV//wEtJrrRRIWiG5rX/vF9ygvM+rxSv6dyoHQPTS+H2ZbjNZQn0BK8vHqTYCWB
i0NFtaLT5zf5m3+lsfl6UrfOHIigI9DmnhxgMUMUCKEaEKsYYj2p6IMDzgYIzyGOcfcY8MSjO735
E+WmsePTi5leXMHf5DWYLjQ/9T5ylKNx6LPS7fEC20ML9tiMlhuSIWIhTXevHOLDP0QB8Ae3fR2B
MJjWy3DhJPhuLLf+zYKnXYUc2nQdQiUyAWyiDU1IBaU2N98f7MfMPWDNoRjAOuB3glFgWO/Etm8a
dCjGP0pbhAEQWBmMMNCYZ+nRAqWzLyQmHAI4p+Zc05J/cqI/A22h3y86xyGmiXCCtR+2qWHJJxF5
3HBg7tkSfFNa6bz1TblQfnXVWHU0MqYQigPEyqjHcYutvpsK2Q1A5KSoJZtV+lVz6nFm03N43/B+
KCYNHFNnpt85+d1aB98KXGlPGjD9gHzRf/jviWxxdKYjir54BtNkRPYiMovegf9NtgIKDAMLFRrM
Z/QOzQt7od7q1V8SDA4gPtDFTaPa8l02oIRvLJWOJTpF9tcXO07/LoIETsl9ON0Jqt+r7rn/3Awn
Qsv+s5TAsl536vgF0R5W/VYdLWG0ksY2ejb1+1TBbeFCoOhZsYm/Ree9c7v5fhmW4peH/q89xJ+w
g84AYa/qzcPL2EfCV+k+lUC6FfY4I/PGhGrHktseJDAKKJr5GxD6/xTnxYCblSlqWB5mTnZrFx9x
YnpnLaPX01NC/+DB70CoWEaI2BPJytBh01jDu0eyDccrPd3oWopWQfZBu3/BfMShkriZaGGfkDSz
eQaKZj4BkMC3lOKcZpV7wlXbSWD+Tb5sUvwPlJW9N7EnEWc1s2LWOkYpgEBmc2G5bI+VrTDsmP18
ZoPow0rYGo5+TXcCZ3sU9I2Xn/LcrmhUchKy6dPIVOczHJyZwFc27+i154TGzILZ3opbO7hGZ/L6
CpTOxFXnoxXZ0ZKJVifQsXRjeanb+vy+PpjeGQP95e1sXWxeTDU0Th+aWfc0NeVubLlFlIgHyKeB
HjCNPVC3MEhk+DyN6d4YNAvKF6IWZoKdvRkqllvtYVQC7Rbn1LdK7osZ5FhucsPpH8xwZifOk0Oq
WT1EEHum2KgF6fc4LIYxUMED1S2LYMFBXOWqEEmQk9Yp5NyMM0pbuDXC+/qJdhURsELqfn6X+kpT
f6ryV9Q2Wn+c5/d3tGxrTo4HgvR7JdnCY5sx+qzhltifY9Juesl+0pyW1PWBX8L58G3DV3/kn+gR
Kr0v9K78QD81VXXa5IryJT09kbmi9eKzVMRtKnkVMwQ/Zqv99Qxb1u2CcDf3mudNx0pPcjX+wEHj
7iif3qg48Kx8HdXrh7ZoGVu/A06i12WIANb7B53d7tbDen4HlE0oESBHMYT6ZRykX4wb5MNxMpqI
0W+GXcSruvNnhYVjq8sCgWyf72ODWX8STwImgTbqrTR4BqeXwmiQhzX/11aAky7gmnPJK//Uj+X2
qYP/KavNWA7Jt/Dg1GhIZMe10zMCT/R07poj/UbIn0fhS3xYfCxxCCXd//RO8bS6ZhvDJySOLAQi
vd7oTUV/OA5lrCztas7NwAjzsPt2BVh/Lo10n6ZWzg8TR1PuXKnCYDDuTuKJQGN5WahO15lyspsy
LX2BxMV7PgC9c+/NdOB4kcL/9ejcbjVnhFzqPJ7LQrKNhzVAuby8djuK6/o6GJaGxSw2y3rSYxD5
BzLeG8tQTfz5y8+/DYZz76DIEtZp6qqAWsFU0TJqZ3y6j+grZT537eTM8ukOH6BSzlPaxrnXAF6d
JvE/tzuiQJdv2QBSb34WZW3XzNyhg1ztkhOk39KtzCdBZlZNAAa6l8b0J/nlq69rk+PuCeeDDe6S
RIv/t3QPEa1MCZSbmE9Wqh6p4BPqmLjqZT+z5kmY0sK5sl6K/X45ZE/lAb0U4108WuOZS+lln2y1
mrvda1UwOZ7x7XBq3NXX+pmY4+G5zSRHHmy1dov+8OIQ6a0KlCktRtUT46WmhQPGtDvpl0iLfSA7
WSKcCb9SbCeMRItAxogVHi6uOUH798nGrfdqEs6J7oYDyzzg1I0tfviiJhqWjuF/vAzvVGzqElXB
5j88I9ncGr5rwVZJ5oovUPGL0fLqWq/dHs3p8fusg2pXk2vKEKQfvgVlKdjyaJEMpYUHO4JKQjSI
a+tZ7vTKyvJrTB3JcBDuY4ZmFpaRWw4IxDYv3s/3I0lMbqXaOmtsPQkw1H3mlsEJFxOF3sVCydw4
CyeXVm8ll5fkVlic6TPYQOVjADHL1tH5FMa3QVtr7tpjW8q3Z/I9dEywe+1leh0eqvdKT0NV34rD
uSKnF3C2zTcdSiZJLT0HpVVqLAppG5MDPz8LRSe7eYSffC/l+6Yl53+Vdi44rw5IFq9jZZc//AZ1
tt0SljRyjyq9DO16NqIeE9Kzx0mab/Ph9yWXZiQ8TPTgUrsXyaIjm3ssJbiDsbW0OddDDHzjKWgq
M59/s68+UTB2thC7Kdz7Y6liw1OOtWQ/+CnsvLiJIt2MGsQoTpwR5b38FhOvjreqiKyAv/B14x9D
7LJNVdVNtPtQBDkzpQRXIfN4elICIZP1OxXetDu+jYsmW2OFJvIM+bSCYUmRWQ5+VuylBF/fttU2
+WcXN66s2L1u9obbDVyNO8jnZ7fgYP1wNFbLsTlnnSX16znpY7bgZFIiS+9tRfYKZdWKzjBcu2w9
ZJ4GRVi5heKxwRXRKXBfsvA5BSMLG0mkWPOX+eLMLH1j38z8GSaVxhvQS5qzygSzvdJ46AF1HSb5
UVJDg9E3mWQKr6PUeGKD5c3Ramc6D5EIX1YrWnJmtx80bfdD8iVaD5gljvCC8D0z687qjK8oW6vZ
Okp/x9qZj17MQOVhO4/vGf4x4ggDJitbi4nD65whYVRoie4cF5jo5nd+rvZ2xOyhp99B/zGWvvTV
2E8OhryZgWFe/vu1w4AlxL6KmaJYRWPY03i+W3zkjUK3Hjnz+srvuR/MxZbXD91B8uYvIXP5pvza
zauf/nGpVDDX55eI8iBV1B2QjIIg0i3Ez15DOQMRGldJRkpjcb89rWhMjBoNWpIciMBwZf3KHWLb
kITxWEHpTOgOPhKqnN46pAzlgX8VKhaHydejLOGQ9dwWfT7BpzexOy6wjkLsK/iJvxWA1sE4a7ds
w2KPzfmwGydd3Uoz3JMuDzjZfM7auXCFDMlCSL2utwFvcRwaSii97QZIg1emZj26TTW1r9W3vI66
BbX58JLbuYN068+30p7HkZ4MGBXJNPb5fUZiWSACfPxoq/6pwWwPuSIc7lOSNvsBQF1hUFtr5D3w
QWG5Au+g71XhU/aimVeNoVKFD5Zi5XZxWNRh+ub3z9GVhQwKnUlerjkN1ATc0UqUvXfm9KKTFatP
ZQswcvTWhQhHjE2x72frvpxwpTB6HaRL6ffEc60KBzwVT+cj+RpPuEaSHaqfrA67apnwC+yaLvon
YJZjrX8yYuQO0PR+Wd1rx05gCbBO6ydULffl/0qV3ppQ9+OSMMsZTPdV0gByG6dnkgwuCgY2ohYx
qJ5s/lc2hQtbypZrEk8WBh7kZYpm+VnMHCHI3sg+ehBdu3vMGLl9k3l8IC4YuM2tFuCgTyJWBTYB
wB+Fiq08sHi2vNAnzL9nZyjhQ+zj66JA1QPuKz62VxyF/DVLl0smv74Jc/d1f91FUD8aI/AfQe+/
1kLZMV5gG/qBlMXhFf88fsBXeLTLDdVwM6bvJc563JG5H8k2Yj7mk+6QMvJL5T7Z93TUMn46lyKN
neFUv7qduaLfLp5Wfs2P6fI+LuQtfFEIq0ENob55/8ZL9djgOc3M+Rkruql5KXZK1vouhWNez4JX
ACeZmIlfBSO2twBCdZNuuo2wbFOr3BNOAbqJ1WCp+/dEGBNBpOfnovU/XhqMzrhOt0r4CcnqEcwo
jy3smqVJPVptzXLTGJ0eH2y5jljK/E5hK9/vx2amreeSI75Xw7iOaP1SrZrc5dfnQSouRqyeW2KY
vBX+2naxl9VlKfmj6ER/yG6vbZFZwjU6pndJdChWzSZJSr1y859y8PjGEJNMS8QnwI3ndw4AqjdQ
Ot8v4Gu/jPexL/nKDUD2p5TTXOQz+b0vbFtkxYZOYmSlYcUSmZGq3okz+85VN/FWv3R06vZqd2BM
B3q21jJkxRKXfYS3HK4Zbw5/8bi3TFFKLTJwn5TwO/pjU3BXUhK5eFce4h2hUw6oRgCZmqnf/70w
ncUey9lTbvgKfbKvaVQR4B8xEqqFQX4rY49EOSWL4Xj7nPm0uBqsKBx2TZjuHifNb04P+nFxOVh/
enPqq6tisrHn28b+hMIhPskB2dNPfQY+04+pD+MQldURw5guPwUpJp9ztk9DREIWb8enbLwWNer3
Y/Vf2fo3PmmMGu5sYyczWxhTBooeY721SR7gj4DwAYlpxl99Ft1Kvb9w2XLQYGWLrYgsMXJ7XyFx
g7L6T8CL72xYnzOK7VLfMpTHiOl5WGZdymYCMI0dUVThiPvpyTKxlxxRZQLkkrKT75Sc/l98TK35
Nv5W8Y2RCWtOS7G2k69kjFQ95V+f9WzSmg/Uu91yKprLG9UD083Mv/Nw5jQkadt4+XLrHw3D8fXj
MFmemYGLcqFeY+e5Ia+an8pDdO1vvMhV3UJ9c6ghFfM6sIa5pf5l0DwzppekJxg/u/Rfl5j8fjz3
CyGQ1rN1tB0RrSZhSz6o9KOK3Deb8GWqRwkNZpUS6udkbLBOMlw3ipOfBsVXvvzsE3fwAG/wddBK
qNXzIGeyASUUOVEvx0KerSuSJw8E1ARwoavUea9xS9i3GRzmDLazwokOa5pim7eMc2JD+jjaQllo
+Mv4hKvhOpkcp48t8MoD3bEvzbJjSqn+N/L8VeuRWvIP1IYr0cZYNJtTs8JAVm+kzlIQaxhP7z5Y
IqOvOb+DPXtj6VB2HDbRsViwSVkNFLX0t1lmiecSGe2dhNzOID4lE0HX3R+soJNIMGVN+8aaLOHp
G7Q10DfzS2d3V746aBZnGucqs7taWq2ijeKSowme9k9jlhS3xR0CzevJ/Vl5ljE9Q6tFUeVXxp22
Fr9RKNbAyYN+0Dcz5ptmaI0/r0slWe9LQyrampw7zNr5cFNV+73pnfmb2/3eILquh2N+Uf25SwBc
PgIQ1RV6zFxXbiya19zKT8yvd1qHtjxTM1HEcWfAnBPjHk2Xk3eARla+7kLABJqVbFo40NEq1vol
upDRhdoJWf6CQ5uuhft8+wharHxrhOV7v6pxWzjx32MZuXrwyxFaLQc7phCWYZIYYPX1fH8CBh80
ZmCHECqTDTmBLCfLN/ltepFZjQuK1318fV6CCJEwz+Dtn67bj4gjbGqU321plI8kAL5HjsWmwvSf
STuj3OooHgrvQQEg50PYMT3mvU0Dxfv5l3gRr8U9ndHmQmeazAFlDJviNFztxSet7DwQvWVvtV69
jqmzeCyne4p/FB8TTL9Df1cHk3Dw2I7/CCYYfTI2V7zrb2fBhh7aT5W+UjBQHmH8Uy8vwqZmKV62
JyODoFWdwfrXMsbgQWeylwtb5YpO41JFwGH8U9FAeeYMS8D2QXLmLp5JujV0wQn/70I4D8h0SN2Q
F0jZpTdfUC1tJ+vsZ05N2CbZtxR8yL5w43Ywofsv+Ziff2Q8j7lJOT4smXwQRFMRsI9ZhRQI/QTa
kUgm/8IFp8GSxu87w4WthtWWcW7qAU69b0hhnzi572+xwiYU8aj7hLaYu+PP/wBcMiPItmy75ezE
eqUMo7s8LsJV3AtBBAG2zM5kAlhgYLDpBmNpJ81L1t2WMTGubFLL67EpLWOL95vhwn6+jX6LL/Ef
J4DVLtqbfsxXeHtdeTn355114mzAY4Gh3IqBXiR2ZhvqpkehEdSzuO8XnBdTEcsh2wk8ftJ9KrLo
fUD1iQBttzI8lO97f9oiKZ+BbtNMCZHWDExLPBmyLSybTezulIm/Vsxd66mL8huHGVx3uZRoSyss
HodoTVEAw9H5rSNAeTettfSaOdnOsKU/LEa8Jv4dDdsHubIpYLSjVsfLNwMzwR+b8TT3098h6Fif
6+qPkqRlS+1KYtarcTWnrKf1yGkPJZtKCvPlNONpfqEuyBZ8mdIABQOEDhQrLa7Ny06vxQ+hNA9q
k3qcJNTwwE/Dxr8gOj0QN4V536OncxzrG8HGfYdBK7bHlym+qBCYzFGuAJw9z7bFjuqkHYItzI4n
L548GNF7AJA+K+UOsPuh0kYKq6A6Gp7oyPAep+ic7WYvC4uUI1odMyd3Ep1xlpqnrSBfzSJUrNRN
TgL3YEgcKEJfCme7t50tau+16JmvkbqEow1lFSjQD+ACtASfpXWapWS132puvY9UlRGC+vDtxhEV
RfQro5UKSGpqJs1f7NGp/CdVebyjXW2EBfPHDwmVDfwHysEPJZB3kMCwMGYhpV/uwx7vuWiqi4xR
oOBJnBIfb1iqC1bTuMq+T3jH7Suat5vtYhc8v073EbIQLKD5/K49w/5Q1nSN9ppdr346vFq59/vT
EjTGlbDAyIv4qmPrG74kd5Ha2a6fu80B5Xr7ADFtKKN6nGd+sZrfJGfCw0+LO2frTn1hI9xJqdes
0mW6LUtn/CdzTAKq00tClVSG+j1Q5VMuZ+jxBktgj2eZqiNgKujFk675TcKDR2QAv9FYRt/36Pb3
4s5zUuHplgIXhDxnIyS+fPlc2fAtDmefX3i4Nb0Z0n77LbCwDMoisHTkVrnLvsuVdJ8vX8tsrfH0
SM5OEots8ivgRfBpLHJ5rqHabGnfmz9UotH7UEHQU6zHUfWJpaFg907k4/pYogx4o1X/iGH/1TtT
ICdPc7XlZD/ozsVdp7AgmP3Ngphz4Q7KcWu8P+uZd8ARepLX/FzuKGWT9/mNhSvjUDpznpVPZnYp
iE7Y+0NpumsGR+k+/1MviUpbXfUQL1lXZu/N7f6n/TLCdq/QKDm1X2B3c75sXFy5XEtN+dgM4XIl
+ClHEtWXVNwdnvjokYHp0wuLQh3WaFU6ozDdJ4D8LpxVqjnvKltAh5G0Xi8ygs1D2wisAVRgzcI+
3VtCb4lfTUd7hvHr+TULBeYrUrMiBm8Mm29Txt9CYQV0bITMLamupJoFVXbbdp2XfJRu+3zahWa9
jtrHekeevGTWXbNJFk84pmNm0A4/eZ8S9PK9Qsj+ktE1Pybm8HmKH8fuej8yvEhxZJB6vODu1DDh
FGFgF8SlSZeKxDEetiEdB2IRuJB2iPJSN25vjpuj2u3En5aPkdrlh3JIK63NGSes7kdmFHtA0AEI
DQ+LbI0g1KFGONPZrFIx5cUPl28mndlPYaL/WLq0TP8UjCGpmXb2C38cLZ05qZh6zS79WA3DzEtn
4NITu8SMkloCz/MNh3GCHZEHq6o3r7md7Mu1+E//fXBHHZXvHtULFO0y/gMXNSQcf/x9ttclawCT
koDiyt8Lbrnm24O0TAamsdsyJXLRJs9Pbec+3ofo7crS1xzzxYwpcIKv5L7ahwl9NveKR4km1sX6
Lxn2OnJhdACrjCBxOTsN0SZ9n+cF5Tx28bHIrUbWaxpZBm6zel3U27qx+LHx8XNGtOCzl6yyCFPM
8tSP8cXTTNN93u5KsgdaeGAya2FSQ852LffnzZF6VqpRo000HmZYHyiArjZzyRrVBantnKoqslu+
oGJJpvo2VKh1KFze5PP1qMEW4r948g8u8SvE2zQ5oeUfP+i8BhVi5fItwslZKhWaeBgeu8+iPUv7
YvF+HiTVHsttN3PfXViC3N5bSSb9EkN19j3TrKr1JcEznvajR0OA0LaSh2c8Fnq1K0nFZUeTXX7a
XDrZEalGwXZULobOkR5OQZlnvRXGw1BtKqgR0XsXbjtzeFwSxuIuYF0YM0dD3k5Xn4/DimoLSvRQ
gcx5gpKBXmcVuIZZutVmpsDnLJVqO/Ih3uvK2EQ03aIY6xIDIxmn0wRKZ843mexOqeDsFNNClXmm
uKO/48R+/SZA0dWjc1gmDOv5zjltApbQCdYKegUiQ8i4aiTmDw4SstzWj3yOC+enCiB/4+CX7QaT
I63hL2k/EQfYhoLM7r6nCvCHR/ZJcRRi53J6y50sWcJvvpwxHwx4uZfCZgmvg4ducKV96UM9nt6b
4tyegRC+XFjdhevVl9EfdGl1h+JL7K3KaINhQ3cSmnpp+Eh6w4582C8ChuzmgfGdF26NjSDgTI45
4aIllaQUlhVsQvm3/BI9SJpVdrjXjrqRmI7NeUc9721GmGSmF4w2SNwGn27bnw9GZFDGmIciKP+H
/fVxoGC6bXSJe4cHMZ0L+vkdYOWHxD/UuAMP7Xf822zy2VQpTCMTvaAkjcpPykaoeym9j2xyTL8Q
cUoqBcAePs8axw/QXwXp6H4JpJ3ahb9vD3sI2IA7FJvMVFY1iUKCQv17ja1+VYbUQgM0kY0jdyQV
mlr+TseIZFI6x9zvinO896h9cvlE9MX8r5eeAxOMFt6b1YGLssZNZh2yRQcXAq/lwJjgNp7BWUwv
917o6/EaWWHiF2v29bBEh3WKFQkSAFw9PJlDiFecl5lqs2CN6DqMXyv+oaLAno7Sqf1C58SVXfUU
KGTLzMAf2IHpc/vasl7mLrhjNxc48ea3MpSc6k8hsM1Wz1BjDUJYkfp/1q/fHtaE3ELBrvH2Sm6y
K3CCPoHAhdNTLJrbxf3hkr+Yr+Xnx0Bq/cfdOORuRC1pdy5PD7fDQAUssw38nxFF4BQbCstuk9sG
9vzRVcPJvJdQKydmNrkK0GMTH6Qr9WaqQ6PxI/6c1RCblFo0mNlAbvEhJ03d6bfXodtyNBD3m+VI
6QXHivV6WgWGdVsXmWtYrhUrop/OG86mCjRgzT9sAKy2rw/DrlZUF8oxDfFMBfHLklflb0zpNfOO
qQe7zyj/DssV1bezIAlrr7UaiD4A1XiPNx3t9c4c19n3eCdVnNGwYD+hV+SA6zxofjv4VB6jqe71
fefTRxEsN9VN0ugf8/5U91kwo37OBDTOdgsotJRX+mrmg3C2xaoo9yxRNbKKU0bunjvt3ZjmK/CK
5Nb5X6HbHKEpHypZf0J4nOxfHHALvuYXI9R9Jrj50XluXz87iDQKWqY5OTV0Kgbbm7J9LYpvQAMP
f+7XIZdu/NMvM4/N+E0i4Ehf1bH8ydaooisR5+9ppMV0Gfa7ISjWD3qCqUeAFas7cwDupLfiVXuZ
iWwqGBI2Zah9qanZ/tRf7T9ap1qkHlCGocxVDfAHuziAp92AZTZk7mB3EhmG7PFFYsu/JM9u6ePF
gBwi46I3PxSzSzmlckWeEG6ZQxRwChYRlcEA2uyb/RQBYHNbPhff4yq/RGeRDjzUtjakC6kb7d8A
thioeuAVvyMSXGoVuiBZlK2V0ojEqx92xcTGZXxZCtvqN6JMALNga2dfBm0IqIu+KBhxLu0/ZIhQ
hLYiKGsWOB8QG8xW/NKVppIU42Yr8m2/4SU1j8K1FjYRIHBgkBnhESlgQYjQDXtuUJtRerWnjTiB
hxtruUEmO03Q/90tjJf1/+9UG/VGzfJ3t/l8tyHJwTbZN0tOFlgD6AqVgNqRswyH+QzuQwuncNow
0k+HtS7Bv+lxohdqb7hhuQgL3wgbQlpXmYQjFcKoPI/IMAdl93YNhl/VISxKY+Y2wPoE9HzxieJ/
cxzJmFvp9PLftCXWqbrm2lfYoKbuCC8qHdgJmdXcXn51oBbULfY8Zu4m0zZjS6OHfU/9iIzz5j/o
DQZrjt1WXVRTYoIv5lp4MT0SslW2ak8EcY0aUeTCw+dEbDwq/7olqThEW/HTBca/R/C64N93KptJ
rPYLmt+8zrnU+JDsPidWL3LEQrpD5IAIS2QPKJro0kj03I7v0VE91s6HYaeKsBmdKYoXcC4o1ufu
NlsuEoB4u0vdzFP3c9FRgOEbwYcpxT9fmqfS6l/WfJ9nFqnMeBUjv2LExLY602Ch/tUdWmZUN/Gv
WlCS//J9wke8UYjKlgZ5oZvD7X1GjniADMgz1s/95wRf4Ag+lWscRqsn52h1LH4+Icfemxp3ggfH
0uMw27LNZsi+Z4o5PeZfhQ2DrwhLWma//ZENckmpNOeA2/Wn4YyN9jgsIusfvpJ9Fdk8IjYRMST6
2O/FiyXFKfSu/NxtNuR+JxJwnFrW88RlSaeYps5fXGPE2tkg2L4CTbaHxftMAlJzVrO4IDVO83OP
ameLuVfuyvdugAukS0wSPrEEzEhWzIdovjYNlJnBGFLI6UNk6i5gwyL/N7AcrI2/+MByI5wiu8c4
4e/aXTmN7VY4ptQ8Q5D/WlpqtWtKUBmaAZmEXXNHsGZEVgLHp1miJ1qn1JaC7iwFaGhfTAVcz1bx
EkuKV2xoE2TyB0sD2gjdy8p+Rme2w6K2mWxRufckeyTzdyPWs+yLxEnVFHeDWxNlGyoip+rY2bVd
qYtkwWDjtebFdMEy6PTBCSRtn1cWAu89TYmmIIz7cnvjaqJu/vMjOUX4/89WhBJDwt+LaB8rXnGC
byAYssqLkxbEN44zDkiWBxCI/8EjsPRO+XkWwIwQi7N77n44LI86HuGPOSHzEHCy4Ps0HEjXFObl
a3boWtlCZhy0NXx8BMc12BGUaRO83BaZfiXuZqto84S7dKWT7A5Lwp3+q3jSjkSX9IZhYwfm4i44
KBcIUx6NNC+QkNAfQ9AIrvRFXgtLeoE8d9Lra3meBx6lXhGx4kVFGx9xvpDP47rYtz/lx3rqVv2v
QO3Zzd05ued2Ke5elwdxJwSnAhT0XxlGxKCmobxUfJjaG2lY+glFgpZO8v5HieRydKdScm2bOLjS
aQmjs+ZhmEaYMZ2e9S2oRPOghuzUlheF9TlQm2HTpQ9QpFNTKAY65Z5YtHe5O53AMTKKPePXeSta
Fb6tC/twMV+o8H+z6ZR0jR25/JreOjSEoRLX7c7pVFnIu0AasiaYZh90C6wwC5FkWrjExzco2ZWP
5a15wrO/toh2RGcyoNmqgoh928oJSGk+ccVBOf93Cnv0b1H3lMe3HsfD8gcmAhNy5JRQM+oNiuiB
LW5f+DG9HAJHvXzCabDSfNFtdLJIfZMGWCCs8d5tOFGOj2Me8KZPDlIn+zfxmmT0XGYDS7EH+3of
iL8YLNheMnKSVQ4dTbjOVpS1zuGQDhyeHKtvYoF6A20tZra872geb2xzWEb61rAHqjrUi9UbnuKe
1XuoiEyztLvO5hrtRp6SbJYQWSppKLx+PuBKcLFGNmSlMJpO7acnOFvEDcReA6afDNqJzj+KV12m
rpgtmAzd22l3EHRA1QK92xx/VWoLNlSovADRVBSIQUP3Ht/YYpyC6qZscj7Vs0ZrIwAmZl7pQYik
BwLuFZvUr+BN/Hx5SbzkBP0FcpIxt20rmE2bzD9zZvYfzl9tCqsZdi1Qjo6HAd+i89ylF7oefCC2
KcmiJlL+JRjngC4tPMPNrKcBdrRgOb/Mt6fYBTFBcjj3YMqxqfgUTuemZtPJbACcg5fryUJmt5gn
fHBiC4hRPAJwuSp5zK8OwJDHtggx8vEgXYp4k0u2gtGOGSKpU7Tb0PiqNG9M/dgw9c5+KMtX6lCZ
P8CiXGSAd4VQbXiTTECJmHVK9jEMVJFaDUUvOPeeXtxcYUX0wRPoypNaD9l6BMrbqr96VC+K6rei
bsNeybHXF6GQ2DmcJ611xwW0gfiy4UiSdUzYuaib+WFq0fd2awf/7VY9QLi7ND0mB7BKZgfPrg+X
SmmkRUg881R478XDBQyWa+HCZI2r/j+WzmtJdS0Jol9EBE7uVd4hJATCvBCYg/BWQsDXz6q+ExMz
c+Oe0920tHeZzKysGRCDgHDw1OZ9RVBRhCRQQaoE1z9ZVWXC9TKeAO/zc1SqwAcpl3KzogT9M05J
friu5D/u69MxVh0Ako5TeaW7jzW7ZXcIb8/iQnJ4Tp+o7uiYtQHRkJ71MiSO0Jqei7vTozMho78o
59v+cgSzQRmqz0rgRy3lPCnjckf0wQJEBpP5NWg57PcAQsQ3xtQIVhNDLPG+a8LD0Mjbmep8huWU
M0kdhBIi54NEcpqZJGAUT6ZWuHdq8sUjL2qxF4lgldJCHFXrSuUKHTfVqYh7dvXCwQnygRDML4aA
0T5OyP7tNbBgvWak/gn76VOc/r4m+FIlQCUKHuB63uANcufltlM1loFfLBUCtrZ2iJ0fIMhr0oMA
7FKHflvWxYZOiL5dm9e93MjlZTrx676/XAgLyKTZOPvVHSyDEVU573PeEODXZ4epeUFrw0vePILD
/BkqdITDknZL2DY1MmxsbjAi2jtvkipKY5pTJqlwD2Rct9rManEI6RBHzwMVsWOu0J6NDkN1ar3y
w9kCHTxsrz9nOewbxLTaLT3GORl0YBwCAlA3iUITXprbGhyY07VW+7Ca/Can2WVex5CEaE3dz67r
tmMWAST7FSiaOvxlTKxALXanXczFAF959Qp6JUYOIKpgZQudJwhIUjkrIf+M+ZPKosJIznzMiGE1
gMDJ7UFdDy+u9OMt7+TSJhG8avpB6DucQ3qBCaLv1uwTc0TFUeiM69d2SOuY8chtzfvhJ3EjaGy7
Q2RciJgN883EBPGffv/kNhFkIpIoMtibyL1Mmug96SNKp9R/xU/geso0em/Scwak9uBfNQx9t/Fc
hJujI2C6fw0BMfj6bFSiVDtsltErAK6ikPxAQGASj2EHDm0xeasmddktrx3rRDl+vZSXHyqDR9zP
j0U947rY1K/t6XVBg7ir42shahjw9bEWtALOiGuEgJtCZVQ+Migo55aDbhZUqReeYZfRL9LIS0yq
3O0NjL8/um6wDWa0TNKNQsyHhMg5XY39Gt+t25SzZ3O78O7BV9K6DijpqceP4Z3LzOApEPXFfhd9
De65GuDqnsDvGLxaEYL0hyBKyEaUQWvwcZxJSYf98MWQQqe6Q9Nq/xzh9yC2XTI5mMTVoRlKhBjQ
QTfOTA0Kt9njiN0IZlJfPJPjCLC0yy4X/oyv4S2eV08HPn189V9E3f6sw4sI1GgJviZbQk5ALxqD
imcGZZaMWorvuiyYU/GLovJ1Hqt7fCgMHyKFiebTkJ6+f4RZwCsogturqKBa2Sk4xP1xD4vqWZva
I+fRo6z5V9vtN+mdntNhKJVhyFDbKrTdvDvhYxgnHRnUQhOg1/BnrThQ+A6Vdm/SBPhWmGpwGrRG
iCnuMMwqTE01aMA1KF9p4LX0zmBxDe4Zgx/FP8B/8rBOJXH3qDSiHtNC/w9fjHXp3nLwQh8Kgewa
Q4YyPXzApkoKC6abvwGwLF8GtJPiV+d0Js8R8OkJMhwjXlqSiS6byKk2q4Ie1qWwDU/20a9WIqup
wjucP7MHFMjUI9TjSEAgmh/j46gT4jJlv6eVr02eU8N5bSB90zuDH18WoYqNDQHH3w+Aicqvufeu
g++6i5rgV5wTfjySal4YR97cM97A0K5i36TxAsSAEASswo6kiY5w7Uun5WJRJH57sJ2L/vSw+dFs
Puzvlpdg7hftmw3Qh8PpcXKdNOvWzeUBNdMnKN3eVDC4aAjWw2MIAkEwf41JqATqK3DzE4YHZVqF
bjDteCfuY221AIdR3uUHRCyo8r6p4qApu6O7640Mq4yPOzU+R+CInRC2iQR+Xe1HJMeIzz0mr85q
jpYEf3WD7CKARQHrpxJ7xQpw+8+ac8eM7A3/BCjg04VGbVCfZvwH0sCustabKPZy9pTtFO1IhJCr
mkKR80op3+HCgxqJ/mDpcxDNB3mJGtb+QW/2QpgubfB//FPjS9CgvOxHUINLaR4tOKhSgAwVLyt4
sFBQSsxAzGnHk2BOWHCxXPGwQcGg8gCLTnbXeQNwpDSUQsBA27G6Edwlpv0GJRvL2jHD3j3wmanJ
sIXO7HPBZBuGgXQGJ7M4WvxrvO7MLbVrtssp/aIvFtADcC9uT0iqmlN2H52QdQGJlIZZVpsFnZQZ
7aAf4WAJ3wF4VRsACt4ZPFZQdy00vDNczpvMWBOzO7sWJXydT+4gXMfwaHLzjGw/qqEsXzGCYXPO
NZzszZ3vF4XO8PbJ9M8TRKz858HsWQldiUSASBvuAHKd3YM2pqSI4RJ3UcUgRSWBcr+ZfkY78vXR
G5pJck6SRMrNxuRj+7sDzeU+zLZbyt7hwz+IYoPvRaVpTRBGEzEu7nJK3hKFos3/h3nS2E64w4bL
yfBiITHS0FvHiOEN6zWug9U5uZs8mBw4ats2Jw1umKDvt4Cq0VOH56JHo3SwlES1p2Yc7k2svr4m
v2iXCuBpzq8rpGFz5P302iRRKr108+/DWNyNXH6x/klxCJsXf0L2hLvON07iw5iPlOj+Ga3ACdQK
DBPeH3yH4rJvvlxaQw/tHYQjN+UeydfjvemLVMCiv2+jNFLNxGmFScKLsZI6PTufCRiT3YxLa0J9
ejRXLMO6BPxeD47EpB13bdUFkyD9qBQSD/uKT1fCiIO5qe1YN5P8jGAUYBfkK6MkBAGzFGbleSfi
XkQFcKKHFbfElc4Przn2tfvzUlqE+RLxQT9WiglMSbxaoQb2eDp/n+Bl8zRXcurCREfdk4S77M5L
IN2E/KOMaLYdw5xFGVM2FgDR3ucJZ5ns34MkMm3a2Wv4+YeRH69t8nOSWzCf8ALF2s/kjVM7mfOv
C/FyiM9mPHeOfttGa+XTVDOsyY3AjCaKyEsOWDrXhIQCB507JI2pN/p3tIN0Ok961goHCLlPFY6H
W/5alE/miQfn9PY3mzie5A0+OHgYyWn2ObnsxOCoffl+oEVmuLpTbT9Na2XNKWwJKOm/E2LGFA5J
8xxaasPaxKaTfPkrejTxcz4N9/XsbQt1sBzYWWmHznQaJ85kt8Nb9RgoJlkUPUUSWhnmYfiGHK1W
DCSAfZR5h7ljQQdx+WTuEMqYE16A5SCa4Po6iT/BA77CIAAOH5XNGSs66ntri/ss+5vMb7D8m4On
oDb74xRcK7zFHIKOtQqvNFcJt7h0HxHPgTEAzw85k2k8f5r5xC/6g9nsZg6HgXszi2329fMk3nAM
wgspuMZhiQlFJnsbZyYDyn8LABfrNSYCDPAz+GsDJqO9jRTM7yp3MGDu05wR07bZ1kiVNNtW7qHo
AZwBX7ggTozI4jCD7kyzQYIDhainmQvFHfDd4o99GHVDRL183753jLH1AmxTUHrsB6rTQhlC8Gxx
UiQ+gD1wXBiqBSpM8YG0y5yrIXIgDpSc/JJUeLa2F3M2dMfH4Q8nEs2nLuEHKgyh4goFHFpbM81U
w2fQQxI0Oo/f+MNo+TG+24q9907IFPpYfkEUWtQajd/AYIHoQ3F4EVScpTLYD1GFP4EZbX0LTVwF
Qisbg2KMCb6Cu34GPTGtu2N2hkzAatmAbSUSnkMuF/EypOq4gSjSal6hVMgdLgJa3h3IcwEQTGdH
w3AJ0G1x3X+cB2o3JKgbhHhUoaHv04PiX8p/PfgRnIg5ybu2CfICZJZYfs+0ib35VuHBb/lD1Cd0
YdHTnMBs0xd9Zc0SCjhifnBdWg+gwYOrG1HLtL+vZMVH4QxnR8/PwW05SHaWc1FFSXpGTkDtGIp0
JpUWqpfRfDHXt+xAy0LDEmdVSImDdwHE/PiYnODHH/aiu9v9547R25spsq9MppDf/j8vdWKuvxWz
nOzlKs4yRruG1kfC0xUMa5qmGNkOVPuJSABVLJOekzfwXOKDgSBL4XAj90s/cwkTecLWF4xh+HrF
4R4S964W2osHD3J+NttDrgkjA7g1fajMmcXgW8vChcQCEYS7SiQHT1Y9K6YN5+/K0069mzUOvKms
C3escIf809Ly2ip2YVI51BZBHEv980KUOScJAQy7PPqniZBGNy1/W+44Mya56+HzCUPkzfxqeIw4
7eH0ZI32NkVShVX1/ChZ3cqIIpJI85ozIMnpafUj9njzRvJ9+F1/zZx8uhRo37DzMJG0ZSxWT3Iy
qhOAwj321nQHCCa7UDm3gDrrELz5EXe0/8/RnDMFlqHiRKIlJ2vDw4Zuf1MyTZ2J7/cT6cyIm5Xp
eY+W6SX80hwsa5WsViE5fbclsBe8bm8RRZQttZnnXTcM/R0Ylxv5E+Qz3ESOI+0akP4R4PiP8vX9
uxl+oxpX4Ig6xc8GA4Mx7LYFZO03hHmxbACPG2ImxqlFUIbT8tfCnIPpDHjn2rxNqZWz+6AaLKfq
FI8WYEXdXXUsmu7YWuVk4H0y9d6c6X+sWxSSO6Q/A22POBr4Y/PgmSI0p6z34gxS8NrT6SbFm4zo
Y26muhlSwbftCVx3M822e9qNzLdCSbYSZjd0dZpoG5LfSLIula05X60mAHO9lKBzxXeFp+/tti+/
wSrGsmdDUbuPXc2cYd2w4sFttzDKAcWT5EJu1rY4B0WUgW6AeaIWI1pKBvvip9QOianQCgNcxxm2
4hBxLsLDbJI8iP21zWnr2tbOxoYLuJENB4yomQU2TnhE4Yosj/TvXSJaZvabEiPL3i7rACVSyy9G
sFiFhIpgu21M25nOnVD0kBcz8jnAEyoBVqAF4daO2rjw/1xMUDYyxN8hJdxjXIGQegIYOhjgjjRp
zPYhagavQufZI4UjnLr/RTREQPGEkvPKf5bWJZIjpvHrZlc2ILwDSBjGUl6AnDMUoOg3Nu9da6GW
TIqa0JgiEsCINrv3LI1FGAewDfE+PmNs3XcxOR5A4gJA0iy3vDdt854qeO9/kDTU/nWm2Qeqc8zN
bQgfLF33aW+jDH/D7qjDfWcAvo/D9AmSmgh8HFHjZEwsht347JRub14CNYPgHpGj1lORjKoD2qyE
VpPySYhKOlEcBNkmgX3nY4dzOk1pR5BcTCWXI9SK1ITOKz6iWudWfM1CG6pfmuot7BbQuaukjyl8
XdRj8Rl/22pFbeaKvAPi1nNIIc0TL0dt2Cd++c0REOkJFGs2hHxAPC4Z7jAkeJ8AQTON4yQD2QHk
DgW/QPBwkzyGJ7LWnqNOzx7NBS5zIyXFNzqWAwdOibUj1UQIBjZgJM/+JPuSxWzCOKpEnjso5dc7
k1xEtaCgs70DkQ6Q/6OVwZSaEANKBTzR4sayk3jYp0J5rMnZ2JG+HTp6LrwPeMDVhs/s22DXHdZq
NFknf9t4QUZV8Jv10frkVxazM+8z0hgnYFKOb8ncYmm9kC5AHCVIyR3krRD4q5Z34E89IK5hL0PW
1YNfOvKZphTdvBlRwKO5IdUz9YxTRoehLPTuuAzSqcDCA2+xKSlu5ew10LDvnv3Eggpl/Fb7ky98
QDA/XusTHsHDoRyZGfxgwRVdscOkSVcgMNcoSWEV3/8gvY+n4lZF+JwBl/8wnEBjkjVrCPF7X34F
6qGOWxKYBHW8alabxK4EDR+MBu0flVyfMFRZPUeBdfY2ZfAEvY6RVA0MoLgf0hIIK7OXa8LrWMzW
bT/YrYKdPsbn0W/3tzNPsxjoRxrii41UA4ivpLTX2KScAw5JZ/hLOSh1tP/gwWB+MfNq+W/2fRBu
llZnfuecDRrIsHa0TM5a3GmZpw6egNUbGTgVcYGksIkxiC9pZpX51RMbULGGfmIJisZkwN2yYIv9
ijNg2OcF7AAt8sO5YycgrraGWZzWD4zau3hRIadB3tSKugAyivug6sOWVhAnxMKNYVfzvaePyoN7
9drTB2YX7F7g+uVt7CwG5fD6TxiLO8UgZz2GE7dyyNjLEA4AlKyfU/4i8CESTcgUlPJtlI6f1RFR
yC1/yyzcfqFrYGkouPi6Mn+tPw0e0d4D44ObD4ePDKs6RerBrbGHuMIPMZq6U8rd9e7qjFQMjH8q
G4OX5n3BKUFd04ZsK1Mi+YLKFGTMl095HvSnSLmivWRj/5WTpcgepwH4AKEY7nqAYBV9C1GdwIbj
JWplempOeNc9m8ttA5Hm6tT4UOJsXkE4IBsqONMFcfuwOUZCGLyC9+gFZAyVNllGn8HXxAkPgrDr
vwcX1wAaaGEs/nQfqIIU5PZP6mZgUx/tO6gXbBE0zAHY4OdMvtMzv9Kb0kR6bV6nqWI35ZZbJv0K
0UKo4Fo0i/yjJRKI/E2aU7AhF0HQMqJbc78zWEVzxfXgBYql2IFKHE8Jjw8yhCsKYNNoq6kXiF2r
+ilmQjF+mvETuC84YcmGFGAAx0iZTWv5cC/IjG+2uq4GRsC1HBGlkZX0/dOsHpeAAkTT0lMNlPvW
dWcMqgKiGRCeeW4o2cemtUAzIuJ63jVFXDfvV5TQzC0G99HZOdhRZZ/TLxkS2BnerceCDpzD7ANi
hc/iQ+d/sx7Dd/IYo8doxyEPPWzWiB6M4D5Ap023jLjtLUqfs6fi1M9NX474QyRXcMP/mul1UPVp
QF9s1jow8jcWo/uH19bdFu6qUP8xyWSkiEhl0V+0sdlXB8acusS8g1oboUIbfUxai/YGuBYgrja8
T2MzB4aCs91HxisnJEBFiDzgxFzO6IMVfUFdYDAvVIUI/+0zjQOjhRxikB1yJNNDVHmr1oClaQAS
vcEZWwWLOeEnYnTA6SfDeAjUJQt+fQI/407dzXUnBLfkCoFqm/yAlAAByaoODALwzztH+rY3+uIs
IyD0cVHm4K/0mzRqvXBizJkCZrBH80C3tWC3ejs9kLeujWCSGhUo17+RDv06ek76fpX1mffZFyiM
mIlAIWMzNNVhEpFEUsqCiPXdu9k6B0Gzjxq1Er5EwFmy4a6HOK6LKxpVF/4Gwz8QcH0PhWqk6qAg
+dvO+LQr9waQfRres6PmtnaVByXm/Ao1gjVEMyVJvYKSVwJ8CUMWU6RHporY0GN9ijp4LwxqPkac
ejjrYVeOv7j5AcQEhrdxqYjIL2RCzD2o1CD8Mxa34A1MSUhT2xkSmSPkVpxujyT4iIy4vegnjf+c
UBFXSGBJ+gPOkzbvIj4S8OIevn+0+WVlMTKFY1HRIXxESNYPsGQvyRl9wlsb7WmZYr7sEFZjLiCI
7p1SA5tohBXWBCld0M+hiVAfWBUmDHM+BQgwgGqmu3wdOFU3R6as0snd4qV5YBaGIZ3/+DFku+PK
ClEtAqk/5n2UReQGuukBUrFfxsCsaFWmeAJQnyaN9/D0QGRwxi7+R2a2/02bmB09QGrAdaCoj+AO
FtfOl3GX0w7gxooHmhX8B9ndAOzdc/ToyxvucP5vAQrcSH6fW2xkMIdcXf9kR+ii6bGW3Lr7v5qn
tBztF5UnsPwpv3vk1WqkhZfgWPw8NWDnFXxJD8EU2CSdBBIW0DGgWF79c3XEOYeZZipU2gGgYsBh
nx8KF3Si4hfO/GRvWdFLvYpIgkGh2uQVIZi5wCtx0gDTbukr3q+wpCC6nFe1y/gfzlpYYi9+mRAu
zAARy7VBw6AdmN7ki2iXJFUA8vyjiqJXGvUYkvslanAhQ0zRdm2a4LOgNMBW+e3VYIsyn0NXTWty
2FSYFCObe9N66jycZ3INJVHleBvxKIScVvPWP0alDLPLcjqchawTWGPKuDW/JK93Uw3QlKz57EhY
wBoqFYHms1gx7QLvdA0f20vaCY2Fnp/GDI/aHInO4L5ofBGkMHWCxIfGrhxiCBreUsiCC2eC2gao
EfGKe/b5V8tZT0T7BC5j0CV20NxlfcaU6yOf4W5+vPeHky2zfjfYtmZ6odX/mMxJoVM5sv4iPclf
YgE0YAAuaflp9srJ8h4YEqDhDfCihaDsWSIkVIgc2872P/brGXbREpdQd6r/WTQ0Pa1Bn21HZ9I1
btYyEAdQnrajEJ++8SNo8QiYVUHUEH92b3ypNjT0WxKjXbxdADzEGvu7q5LfwzM6bGdPoDi5bIgK
YDmZx6GevNKSIR6m/2HD53P3wMwEQvdLjpTU80xASU/kFSqvfdaNThudJS7D/RMBNc7gCEj5y/cR
VAU1gtTYenQOH/lKpYADC71Of55h/fwvulBzqrr1Fj0G3dI9fICMi2Un7qbeCTnXfqCgJ7sFkyMP
VEFyRP+JUAD6wYZrdk9AAd5yrJEOeG5U9E0mSIcoCpK7CH2pD6gg8FgDq9LXiBTezuQy5F1z34Ut
EVijk96ipyuTe3N8iQKwo4hihmtVU3Sf6SFua1QtTLPFvdHdEf5dbPN9fAkJ1TpI9g/o+b8Zpw5I
PAcWCKNco3wNbsWTGvA64TN7kohFNc7ImNM2d2/35pSwABQk6YaZfFTtLAUh7CMQJuTv7ozNMgXH
ucChnqHGK2MGV4Aq7QO33472zpGKHy9iTzMBOvkgsAZfAjW6CaZgmTQtiaQHCNT+Qma5JpcxG91I
Sp8hT4l+6hVh8MkTgxL1P4gxWB47/WSimmZKIVr6MCbyo/d0bYyYTdpUzBWLnMwbTw9R6Uw+Kry0
LpwjfdKljC9UNyirmL90rwt8O/hdl9FjyyhSe9zXzRbx5SXtg0go+YurX6YPkYXfoy4029XRqQgv
7vvqJA8my1ohIuSnNlsylMG2MoaAbshUGPrl/CCUMZCXRkvd01g7xCCIZqt4AuMXqQaMYrOHmyni
Vxd44GU/iX+ygKwb4eFE6AXCBMu8BE4TM9Io2jvSsfYLGlsgQCXDZh6HQNVuWAdwE8L+bY3KiXg6
BFh6MSevJXv7gCemCBlx6kruMFHs3T3FJIi14qAdCgjrIUYywWFQerIh94tS7UvQfNgc+y515JUx
Zh3TYwZiacgKw/qCWo5V0iPUacBSExTyr5gJACj9/VB2A7b+gXYRcy+pzjqM8w5kkvDGVWCdh9vf
6DXKIOYDTkGLn127b9bxBHxsbHQ5WYGeLvHBwDYNa2MDUwnv4jSIDRl1JMEZDrYVQQ/ab/xhzCqA
siwYtJldArqPuLGfO22hdvnE9UBZ/9bGCPc0XBM6a7m+sg5Ix+8WMxMi8QE7+nJyszDftz7r61AP
/uYosIXEwQdTEgxbMGsZG9jGMH4z7c5RxzjluNqJWI/h3ezzcR4HTx1jnrB+R9e1JF25EoTo/YK7
DJjaSbDxW/Ld+J8ahXLEP0HJdjc3vldndF+jfbBWcE7S+dEC42QPbyL1zy81gDYEPOz2kaFoGIzs
RRdXDo6V+Q+hXvbfUjWUTx0iPFWeEWeMuJEEZI0Fy5jAK4EHaKEAYplLpZhfmpsDuGN7c16pJIFD
uGQgByVbdoSohCAH4aVKWNEnjLiRSGNBbL7ZvgdbIzFoiaxuI+4I+OJTNzA3gF6HEkvZ9EzGVr4U
JkCZiA1TIvoKXbJdTwn13FmK0iFjEECu7DjBVRWoD+QdImxPOnYSyKEpPqE8CpTN2ZHtG7QcBBJG
p6EgrnRMt+HXx+WJ4RQMXn4UAt0pAuYuz0yd1KExvAfv+J2KMSlAAv0XwZ7dTU+3n5QQbqs2wMab
30DKwqf721A64Jhh/xGycLp/Xr4sviHFFHcQNbpFoPUP4UzsLM941i/oUoY3AK7lUFZLHGw0kOsW
IQc/JRuzTaeDq2YbdgmRKJUXXbiOTW+XN8qwrFct9gxcyzj0j+WpfzJUsvTSeQGN/8dy0cwQ3A9r
BGmm+DHIOcoQ/T1Zwebje4MHaT/kf/nJqtuHSezNazYG9KF+eFtUUZct+4ZAr5Zsqfqu8P7mHFRo
epgRSVYslnSqeYWqTJYXsPHLfWO0K6IfZQ7z207Os+8I6JjTs6do/XofEu/ZmlDD0polJawgAjBc
ByYimIUc2hLVBX5LWMmMOqySwCzi5hYvhJ/ov1CUnQx28zHoABO+0ZKPj/DT+8JFskU0f8wQNYjk
DwJQa2MaT33NwUTG8JHzYlZ3Kq152wSj410DknKtkblLtwzU2B81rMg6zxRYld2837NfJZ0xuiYq
05WWVShaD9ZynoIN4hthxAeKBLks34+P4V3jdeU9RTYTsSivKXu2vMLVnd0Du4bDU3lNfB0ZYWll
Cig4Tb/9K+BrwMv5pQIkFlZxWYE3cpauJC3Qwl5K03McXBnGBZWF96TplFJQuv1bjvE7me8LESdy
q6u1K9qhaD2pa0I96lmwRczH8IeIabLDjhWiOMIDw5m39L2ipI4+3oMvqy2dUwijjA6Wg/kNgTtR
a67YQkbhLtMjjDSi6WJi627vkv7mzgvVMnmhpT0BP8/eqF3oeb9YVbDHLyCz3J3jtAP8Axe1hAdj
uAxWFgclXMpZhpWK7FDNurIGh5ENvgxMAEU7g1PWv37OAB+0hnjfNDG9keo+YgxwmBPOkiVoKjZw
6KdOdgapGLMvKKPMHFG9Oz9UVaQ7bzv5Bh26jSdgBSoHcfouK3SPxdkxih9cz/ivSMJa3pi1NjDZ
KEj2Jma0XINSJiBgePhS7sQKdyfGZJCsWsshAEh3sAR2mBuTFy2lQPxfJAZMFvRRytORIa0COgX/
QPBFb/oKBe7owh0pDsZg7DMDkPksHgxB/9s+AdtpME8v5MRRoYZN0Vg7HeclmRj+Bie7NW659xP1
EY+O3RH0WDRvn4JintAmc3cAwUyegA3V42b4Ss/+I4crxez3jLHXuExRsA+kCLv5H2qT6DN/RU30
F55gob0O88LmSn7PMmciPDrsgWb52530sd4PEBhU/AKEOzUiR6Czp6bmoBqeRKpe1jVAHS5kN9kc
wtCEVWLliTPM4DL7Ide/YEMjSINUplczpXHi3aL6cjtInbAjIdZjEhSy7pLZMsJVeATc7HvM1qGP
PntJ+pqTTYbapLd4bLpjJevIJAWjYA2RUrAFmBMqcXYMQr5yQakGOZMixUEOD58/R6PCTZZcxUuj
QkAb64kMQMbbm7U++q736CUR/2CB0puDZ1lHxOxvrhUGMceX1ec8Md0fMxQcX1cxuwFZUVxB5i1L
Joqe5s7I+9mJuGaF00PMTNZ+dRojL6rHj9TgSnwYS6+335xBdiwqxFYmlI2QrKnanKlZvIwa68io
Z8gUEQrK5w7QBGBMAsryHzRItalYTw1bxOdto/cDISLLoZScad4fDE5NzsVtMF5mGxiYhj5hSUSG
fNTp7bqQheChQX8nf5rp0RHEzohRZ4as8yABmPM+od87J9fiAG6yo/1GAEchzlKHoO09yDXmVvd1
88tdhxbkLZHNkVcNdOo78ZDgRhZPZC3Qn9qQRaWslVJ5ATF7bd8JU410Rpns9WM1J1gO8+gARU+2
PZX2Cg64j/StYd0J15oITIfB2taNhiWHYbL4Shn2Wd16DXjDtZmj9OkBYALdMiOOJTsClgdzk9QI
jDAg1uMVd4aCTUupoTCVBpLLmZswlAIpivKTw76AOKYnF0l829vibmxPr1P8XGROrsFRgmXMSL6a
sGStDfM+DiNvcDZ0EvSblStx840+j9wOWdbPFMMsR8LkgGu4DZqzr30NV42LEJYcRZ6CMzI2T6BP
3ClekYyMCjfTQdmHeQl8bU1RifcL26XwWIKjobz5FDfi9G/+E26Uu2V1J12ie2l3u2wvJADgdyJb
NbaguiHTcKJxUNBr0KHdhm+uEDtakHPojkod87fB5ujLjf2baWFnBBN+tIkCG4PNU4CJFERSCqWD
BC97SxnA2LdoDDk8kA1ksn5Y3BiIkzVWejgDTUT0gDkLdSNAqgB0Os5bJUIA6Ocvgf6CFRc2AlsB
ngTUeAz+iUVRE2Nm9w+XhRSdHpwilOjB3R65wkfwk46Vgpxjr2WgsR+XZvokvtNnbf8jrxBJ27Q7
GGTxE4WFuqyQdsS0dmRLNcqBvIB33B2NOKOLuxvzaRQyrGfcBwW+yMJzFfGja2sKPhUmk9mt8ONt
5WQxa9cJnzuDmSDmhoGyMfF/MIubT84oP2E05UWKuOU2NYKJtLfskoB/JAF97XTvMuPPdAbhXmHA
mClezPlNhlG/XNgtG1OGexBoOZbM4rt9V9kh7TDFg57V6We6ZTmNLLNuuX+cJCzXTAr3fwYGcION
WIJ0kYYKPNTMBHzdir4FcmdAQIiVENTMfnOLvMv27OwACqgNjvxmO93KgPF51dnFfHJlrYv/cxuL
Mw+QidyIoVN0zrRGgpYTK2FypAAEl+CWKuaXLdrktupJ4Y8FEQeFugwTzQH7XshTiBKX+PbvZALx
Q71i/jBBOQyh/UL5u3vP3hvsraNiRIJCF03c9v41HnpeesQyUIdgcUIo7o4cSUyQWmf7zMjoKW2C
DhZ/C3oMNr2bTLSiObaGiOdTdbvcckDGKEq8yY6VnXQVHvWjXvEt6UPMlgu51Ie2nfwg9eh4u25D
ZqwDOW1M3KPMIIW6yqxeYffIuoMehPoWgxZbqMw5c5dUiG+SSw1k1YU5/ZvQFSqHqRGac75jAyW1
NXwktpyyk01oerP0BpVIbyYXGxjcITXzS0NL3Ud1LoMYH9nmhn0Sqj4DtbYw6DcbP0ay0ovvVDEn
d0n0neKy/1vqDlpO97R9YEsX/teyqSeiFckLiSY7TNjiwnCYTyLa8MCvXvG20Y3wxo8jct/dVEbd
AMC+QPMyKUEv3oQXFpZb09Zon7OWZnYwxbm+KikQiPaIT8zvavxBEQkWQANsstOjz9oV1I5M0QGx
KVRyjA+7u7sNkswT5uAS63aMHhIgemk7aXvsW5qdRhBXeP6QEy9/KUl0cXDoMOKib/8yyJCchhNe
PhNPHFg8D6j1YUa9R2HMdNwO3YK/Hr4Bo54F8zCo8ZG4UI4iF89fzprRfwAvA1rgT31PhUrgCNja
g5CKC0bVYsEX8YTZndCQ4dmeIwR+7Q3ZO2ZTYJEOTvH8iBKrjucY088qhxGxtOSBpFLGwZeDS21D
hmv51i9cwGSRgx6yP0PQL9aCMHL2h8O3mFphfBEtS3chr70DTIuHPEogmXKr3M6G8KEy5igYE4sD
7bMgS5RqVz9lmwoDAcqg571xjyg074pPXGPOaL2c246em3knsD4kaavjSnRhoin9wNotRzV5tSB3
rCcpzoa03pexttNQ+zIvTFpt09kxIgw3rCvwwbiLJzLT/+JGU+twpfcBqLa17rPISVoLpmLcNrpW
dchaVfOfQDgPSpA5gyoOtT3Qjdzm5bqmPYREk3hrbz/03Nu2ZfA8kyJnyIDVgXgKEZ1bkuWYaNdS
4HP2HrET4mkWNP7n0YPdrNwYv0aG8lrXOCvAk1jtXTGBRyHvU2KHB/qNh7OF8ZudxsIKfn0NDQ2h
iI02+FyTJL45kgF6Ed/Cdwx0fzlCGUvq3F6RdYmSUdBQWaiI2ULcjNj5xpehIgW/RZRxDgh+YAl9
svuHTwcKSq+LuYRF7bLEpbeiuRUSXB4WQMqbNENMltNw4t28QFxLOq0aHBX0z9IpVkjeN5evVlkO
fIaH566DGJz5l1uWed9EEiFcItj112YsxtljgceFBIXdcuwF1NyLrVVjkzK67LKzvrsvteBfa9yl
FFBCfYYKw2n5WwBEPrS5fQO7P3kdfOcXK4iQP0wfjgymcMj+KYguGaiM/5ZVK3Y7e0WdoeR8XiFV
Nc7JiAfIIJekTI4BWIeMJfBzjBA0XwufSRuUhXaEPultZ6zl5nkwcA1BYathDUfKiqQHSiASKs8B
+g8FLyWI7jw3t6jtnWDnWjE5UMg6nHByHdkilk7Mq+3HRi5rbRinmVerW9qbXOXr4dRk5dLxSDAm
/bDQ+Unhu3dWxq7FmRa9SWU3rDKL+5RHR/abGfbLF36PfeU2GWB0HiVizIbcDERVlrPeY5EjrGTV
FFCWyfP6W+/p8yoJzIgfWuOOdA3EatheBoakbGShqsceIxYzClss5VzXZtUcjWXbWQjGkmFxwuSt
fORT8WSbKUs3rusjO8bass8PI5o9+WXpwG0T8lTUxnzElXQlZ6+2JBSiyUnO3uQWIAA0fH2BwIFB
D1Zy26c1PRleIxqZhAnZqLtQagZYVNY81iu2ya+WCx6TgU7oN3xpZrkmIzw3LSy02b5Z9Hd93CqL
z4ZPUE7vNFvM10Kdxs/Ng1WED5b8XIpGwTbCXP5TIBXwHYCGXyZoWXBmY8sTxb76Y9uqwrQg5gHp
3qP47ND3oGPmO1FUBEz15b2g13ER+sblSstf4StSmkzokoXVn1aL+4ioftqgK+oyhQlMekHpDisK
hbXMGc6kXTtzWrrU0lSgqFAdVAOUn4W+UCdXuGTwAvzfnjwlLd1DxNRYUVl75rQPbqU7D6jXts0U
Mu4gBpLQ2fMc1DRMUMcMGh4Yd8Rj1v1ulEF3DFy/XabA05rfLsR0Fas19xPCZ6rDNkUiqt7Zedfd
wFtJhN5dD/FNMVuxNtdSLo3XmaksFpa6dj9CbYZ16CvGueqG+fUOS40mfTAIOtFJU1MFf6KGhZCB
itgNdLunmVrbutLfH1LYSV4+Q5pO29Yydi6QTq+Ajm8KLKAPflgreE/06QOoQDAX8EDpZe4+Lace
PzZ6/qQFoo8RSoSBUErpk1eZ0y9d4EZJxAW6wd6rYfSg4/FXGQBBcs98873QmFgLLwCzOVIKhpBB
kf8IJeTJp6Hq91b4EbzcY6Esep4SyphqFy8epvuY3r2GWEH0p1/EemiX/qRZy/VyyhtDz84AlZBv
pSvPac8gO4w9J5ZX+T/Szmy3dS3Lsr+SiOciin1TqKwHkiKpvrdsvwhuSUoiKbGV9PU19glkXh8d
lxUVF4kALuJmeIvkbtZea80xaQse7F+dCIbMCK/dJUw/1Be7sMKPWRTJ9fH1vaKbKKh6ZiLsn403
0ZNWjom2O4IYMoKo+Ihyo7VBBiBopucPkcRAukAQ8CmaZyhdchwqc4GOOfeahG1abMzSdD/ZjjNo
coGwStPoW6yDbLh/TV91RNhCR3WI1IAw9Nc1f0fAtxcpTnLkHA7CNZHtnMsyKSZCfSDyLyeYY2EW
ifgQtVUKgKPbGE/ZEMntsAYOTqjxTF3gRNlx90CRhbwOwL8+PQtBs0FYzMZErZicjEQfRUm+j/57
HUs08LuBSmLu8FgTBq6OvrA6OvZlIiauaiOtb/VTzgbRtffAvs232vbKAONHzkF6DecniATc2ssx
9Bu6AjSRTQUuCzSds0Ahh85eJsSYsrsB80OpgFbCiHghEA/KTvyYgsmaPqCrFAo3dYhofUdgQgGM
DBg7FBf0xqP3s3DHB4yZ6DUWlcFUXGzEZsX+CU0Fv1URbGWkSqnD8ao1uuvo5+x8JjXtaIQ8wqOh
HSWrBHDc0prK8x2tFQKaVLxqbAewg0QBQkBfWvpbHncRilxRcp21vbcyqiOhshYcKHLkKJNFwpoU
1dJGxwTykbaw/gXRD/OGIIIfLTDr4pgqgEily25zhBeZvakYFutBRVbAfav4Nbq3+sB3Ac4lzR3C
CBpzALrumEM84buoE5JIx8S491lw6+XQ96gXiAQFEmS0yixOxLn8t8pgR7zGlFqLbiL2z4VIvHIh
A+hTrhGghhQiuSYcAQBJ70iUkL8zDA5M4hZwiq6SC6OlQmZMC71oQ0MupwAq4HKPhGyM/HlEzxmJ
6SQyuNGnpJXNsKZmSOeS897QstOG1YqCvi0oS8KYFnGLW7zYFFTFYsxeT3BU6CYHdEROpHPRb/Tz
MXO2nJ9mhwWQtu2bAW5uggSJZ44ne6LEHd9yT5sY9esLt1y0E3QLOn26ui+RSSxtLnYfoI743OQ6
asqcSEPIIqmBzR79nLGniI48eZOwBCS/xoQbHAK4syWBYVCM4tlh0vUbsdk2HJOffD5CNLrXRepK
HlBYYQq3Qc15xi9GgUtzNTIRrC6pjfQxd4cwQpi+prcRTejh4zjOnwvyexq94AiCjt77P/7jf/6f
//12/l/xRzErDpe4yP8jb7JZkeZ19Z//UOR//Mfxn/91//0//2EalqmptmpbuqEptq6qGv/+7WWR
5rH4//4f0rXMpfjY5asLmhcylb03ClGuE0V3xjHujKP/Po5hOoetnbX5SpnmBBUODJnsIx3TXUKR
4kArKNC28M6Y4rf/9GziN315tkRPTtZRuearhHgVmATVSSqVXKK3MHH3fIg7433zLnVTd2xF0Q3F
kZ2b8Q47WT0drmaxqvHxO3krcQ8jcmMR3hlI+fPBfhvI/P3BirZ2rERmIIvAU6KFAAr+WBu8UOVz
7wyl3hnK+n2ofdVVpiaGQsXQb/sEgqK4qAZkj8ll3xlMTIKbD/bbc9m/DyYb//Vc5pg4nHYr4cJH
ywzyrxdRE23uPd03s/K3AZ3fB6wPTXo6qTzdL5P2KhQY7MRbzY5oZkA300f/9z6dIos59GVO6np8
bpozI2rcg8hoVu5bHgkIUnfv2b59mYZp2prmOIatiUn0ZaRt7tStLRlsnGEF2a2H1yE2iAIKQgpS
NN3RsHNvzG9XwJcxxWz6MmZZqnqSt4wpcvHCa7HwZttpM5rfmSji7/wxUb6MI1b+l3GSdJ/Hjhin
6l0+MdwOVh8dcU+yePk39kfd/DLSzb5Vq3ZXHyq+FxBQNxsvRB8dZzAc5juP9O2a/jLQzeaR6Vqe
mCaPVBM5aQHN96Tj1McrGb97b+/ezLjZPo5Ne8iPx19r2pqqF3e8DWG/9+WnNyuEr0pg6N95OPE9
/vhepqwojmZpumLdzAvtrChq0mjFSg8V7GgFNFW08RkeRV8uund3rW/n4ZfxbuaHXTfFrioZD5On
kK5NlAIkv0WN586D3RvoZnp0bdJqas1AQrEkemq4wVO6oab880D/PIhvX6FtGI7p2LaqKNrNRzt1
Sld2lp6vREJaFIG3Y1KyF5UkHP6xNKOS/XDl8TOpHpSdtGcfCagU1bWCdtVwSBCBUyenyY6sTblG
KIGQWqboIdGCCJp0pKMn4oxcnxE/Pzj9jhK26MiDSdDX+iXNDqIpOKaxzll2SCAUHxZLr3C5eJe+
+in3uA9O8ZVSSBVSQKAxqOZemhIJ7jcdobYkVJOhsSBJEZH9FVa/QDyYdYvWb0gIGAG2sYEsQlVp
8tpAuu96ChoDalmJn/XiwStSuhVxIWlm0fRxJFi0HmV6caLUndEQnpJ9yzG98fLZ6Up0UUd5JEiu
SmghdAc4OHBe6InQsTipqZFUoDqPFI1HXD7pHzdn26fdtFxeAQeRMpgpCrcYUn/8BPxNykj8D2BT
vxczondaN7dDusgz0dlSvAusOMW+Qf4AyWGlloT3J7h+hUp3oEQrfWiIXvb4HdnsmZbdljTUhWKG
KHz+PEmUb/YQg8UlW45uGYrs3MxGRTWdtjid8hUZScI5SkvivsbdhLze3xzqZrs62lYcW2aVrx5p
zYwu63RAIyztzenb5e8OdTPzq+PhUMQXnorWNo9ji0OldWHYi0L+naf6Zjn/9gJvop023ptpui3z
lTMdK+5CZB7Eyfx+Z5hvtsPfhrmJc1rtGud7g2FE7iv3UXU7zFQYWUL0Sl77znD3nuomytEv6VHd
VbzAIVzoqAsXdN4eIb78rWH+CG3aq6WVusZT4VLhTxOyNdSa0Un83XHEKvhy+CvqeRtncZ2vnk8D
7NEQT2PUu/l730iR1d9H2RZH6XQ48jQifUwOHfNmcV0hKUUFntTGzy9PfIKb3f3LjFDkmwMry49X
q1NZTvSa9SWqpnW0ER4KP4/y3W3vt2H03x/KNkpre7AY5hrks1cRYdBRTvr5XoTx84xT5Jvdwdbj
WjMsXt4zgC8sAWlHY3fgjLrz2u4+0M3ekDulZso6D6QsHyHNhk5PlPdEJe3OmxNL8s8PZBiKoeu2
Y1g3a8iqi6p19qyhU+8aMLn1/tmt5lJvSy3/4L4kZ+55KvyG473Z/v1e8d8D2+JVf5ntR7W6yqXJ
bEd+szyC2bigMmVnPx1IdtFVcOc5v/9yfw13s7jarjT2psxzPgpDeTq4MFtbAx6+lw/4/qj6a5yb
5aXXurlTKj5cCZruUZxVJh2tKpXyO5GT8s0djzn/10g3S0vdO1vlkDcciqJv7sUm2Kjc1Qf9dijL
6AKiCGL077zFe093s85yzUxO+x1jXrwLUZXpLUTWmpDBv/e9xF/6YV7aNyutzHXbtrWj2Dhkj8Lm
GIeCQHAA6awUAtZkfefR7k2Q2xV33ktZKU5jsoI9DskPoDtkAR3/zjj3XuHNUWwc6quVtEyQ4+gy
cNwpRGPECtfe8t4bFDPtpzd4cxirmZXUqca3UpaUnx5r/0rMJ30cPy/Bennnoe7NxZtdJFVjZRuL
QwXoCmRdSoD0qzT4WKWePRVMA1GkuzPmnQ/m3GwgVVLpZWawgYgCs/BGRFDyLyQSxff44TU6NxvH
OdeU/GLyGhuPXSrxzwldwolnsfefXyAM0g9kDayByMXeecA7M8W52UoUJU4V88ISKH0Si8Fz7HLf
60YCiHpnpDufz7nZSvRD2VXFiSSmPkbmyY2mXqZUXgWpzY4EikzUCe6MeWd63sb0h2tqXiXp1wI/
+9d+9Vx4b1dqMDSg0Op2ZzD9zke82U2O6nXvOBUPWPWKCZikmI7U1OuCJ6oqVFPvLb17X+5mL0nN
fKe0GnsJ/QzP2QD5jbdZJ3Pp3mPde4c3e0mupaZVtSy71tc40ypMd0Vn8ku27IbzO6/w3jPdbCfb
5qAdmivLjfsy/UXceskC4+hGQ8Ddz3VvrJvtRDnuSqtNeH8WrXKFmw1EX4s0tkntOas7z/XzNmLe
Ji5zPVfM0mQeCjFeIK5gwjeCboR7i+znSIskDnP0S8BzVXRb2iu8wBYIyRUKefGZY7VD9QnFkuNV
tCxxp5ZOJFkEJfLnx1R/fqXmbdjfxlc9K8UlBiM9nBHVj33vNE8CSB94Cm5e8gGQDRA8+TN1Zlgg
9/ayn2eqeXsPaDJHP9fiOBflmJTIGXvVX3VhJHm0l/z8sP+P6Pm/QiMC5d9f9bG77hVF5oy1IW+J
8g+2zd4JgObd0si3r9VWNdvSHNMkEfH7SIWk1OmpKQgrL712Roem+/FE60nuft55pHsD3Sz17ckp
tvk+z1cPsnftT6vwY0PpeLAb/DyO+u1y+PJAN8t8Z3W7sm15IKrNgUPvnRYhXItmEzQYrIwnnRb4
E81DcnT3vBNf5Y+T9svQf6x65VqWRpavzrQ6hMbw4NN5WE0pkHjD6/hu6vH7WfLXeNptAJEVhSZJ
PCr+88j9Tt7m6QgQ8d+6AtsGA2mWrDMpf58iWlles3x7IIAY8Onccph6aBr+vfP0yzBiBX7ZXnZ6
k0uqzTCi1+ua+K8HljZ94IB9A9QI944eERL8+bH+eqrbkKEptnpt7QgZQNtZdLxBfveImXeTC0Kt
+c+z8vsE4JeHu1nQ7baotmL6Ewod+tNjsPPfhLkWXrN3Nirt+0n413PdRAr7XVFVUpOI2iqd6Qj3
6NAj24uLW0DOlJwrTUQnDDulyS/JQR0SA9KJuhYp2e4NqwRhwqVPhDrTie68hW830S9v4WazSZpT
IlU1v+2fugIcQdBYQgSl0/J+QU/8sZ8+8M2GY7X7a3e5MJ8E3q3sJ08avDZvF9D+jzgD4PdqS9vy
3U3g3ry62X/0Sux0dZyvzPEZUQRtjNEWyTP3CPDPILvvncr33unNplOft7KpFjzmZS4PTuw7dHQM
NJgpa1zXen/vA5o3O456Uc1qF6fk3pBWVm5fFLjxjApKzvy7R9P3O/l/z2TzZt8pWiqWjcFgR7R6
WN6IzjOb1va70dp3S4a6jklrgK2ahnwzU+pat5p2xydrqfBJ7nmYB6hERPuPjXoXDMudNaqIP3g7
NVVTtxnKtE3HuPlmmpYcj9tzka0eLHccrBaC3YeoagQJc35vgvxqFPlhsNtvdpUv+9JRxGAofLzp
ier9qt+HmYE42nRHLqZ9srukEYdVf2e6fPtiTbpYTEtXDe02YmyaNtMvx5QecVeCcLziOelR6Gjx
gB0ePtzbZO8NJ5bKlxPkXMp2mWpZxvZC/+3Dc9a7RlSgsEukvRBd0Z2n+27lqZRzDD6hrLLKfh9O
O9rbi5IynJg2F9oTaAqlhwXnb1Kqd+fMd6vh62g351VZn9W2rA4Z1xedYgvqckSMovXqbpwv1tUf
E+bLc4nX/OU15lZyyeqGkUQWBLAcYwFBgi3zL+RAvtstvz7V7Wl1UJOrlPEOTz04KH0roKORmXnF
tdKidnd3d/525X15ttsT6FJst07Bsw3Huxk1UcV1yRL0Jib5zeWn//MM0b97OtJ8iu3Ipi3b+s1Z
oORNonVxcmBClqPugfJqi7blSjWVZkf6ymbxwuJUNmfgNgbIUvxdgNfrK5214NcgDZEPOtHYVvW1
C+gsbC+wGwNCNDhyE99vavRwwc+/WBE7z+23N01NV2kH0Cx2xN+/fSldz8Y5VqEBhPnIhAf5VkzO
/V94r6hlXvcqv1hhigjUABjn3S3/uxX8Zfhfwf2XqXdIz0e1cJTDiiTc4DrSfKwmCRGEsZMwfNFF
j/3/5xPbKjuxrBmaZugW5fub2d4ck87RuYEtMIGKZFpfX5RH/aP7qF+Pr9tgSwEfhkTjXW0f1OJe
pisei5iff8Mfd1tbdRRDM2z+41i6o93Mk/3FaLSrcSgWV/2tejg8bZ+ylhBl48juVKZAz+byoE7N
ampArntWrTH0RD1/uMyv9sPPP+WPQPXXTzFM3XR0XTYU/ebQVS7nuDbjfbEwrpNylWhrGXNS5+UA
jqwL9MzdIwjJ7sSF2u2s++egjiMbuqJrxu11t1baJo9jKV8oxVN8WJ4umdt9ynJ4lsIKobK9VM5D
B3EwQp+hrAyLaxjP99rDBcHyzlfo6m305XG6MwaSg3e4mvmW4bbJuDhvYkoyzjOGeRfj6iq7mZEO
zykmp1l0OA9EO/XPr0+9PRPEk4j2Fs2izKo5txOYCvXZadK4WFzq0UkaXck+qqPL8eMA5C9bH88f
JyzT31NSBnt4led1g/PLcVha3gkGIF7A+DBizZivf/5ZrNw/17Up20xjm/PKpPDw+7rOrf02u56V
PTuRPsDAmm7r3egwUugXCbYDB3wQMAmD2uOWXKaOcbp/bsPD0xEDpbN/eDehIuBAYfsm+sDJZW28
VsbkrEdXxFm74R7JEXhuethRyJl0s3DOrw/T2HC11wr3algL0S7QomZCn2fkLJCOgexJWUjukbsG
Alan8nbTdKzPznSp6z1liJCjr9GDzUpY7/zTAKUJt0EFnauM0zmgqqzw9r0MTvdGgebieAqNM0Rr
4yNM9SFaeaw6ALk8ZkiowjMZvvUVLGOJXDaDxbJlz3foy6zgqdPG4tqTIyx+DRMLlX72QkVeLmBz
NUY2oqWSvmoajo0nebELEWt62Qq1OnSXE/cX3S1Jt+F8pHzgWUoXjrU84KREI9rex0UViSCeQCta
nylePAqc9in4LCC+M9Cbhi8Oeqpq8H5BNHjt8bciITeV3yClRM6TtIJcgkzdege78UFnP2qofWDN
NFrxaUL+ZX7EkkChT/e5TAESDTmi7slhLbiZGEK8IXgfAv4CpWL0kY+HeLl1GyQYFl1IwLp+6Zkp
Vi75DzJv6CdQfQQnAX+Jx+scW5d+y0/GARi7Y/hD8rT8LGAQNdNPwaI0Bc4FXzd0k8RbYFrtUKOJ
PwnLEElGdJmnGyCAC5K5PMweIQheZHQdmGMFJU9MaH1awVClMit0cMiUBsmQrrqJQqfRHP0I/nln
Wv4F5gH2ipBFgAk5Io4Cot3HXk904BuPdCmBhm6J77pYKLWgEAyF5tHyfykBKiHHKgP0mkEn6CTO
O3a3HaqQZdfHxgnhUfZqIVFKUUIifbobTH1zov228G6OF7UsGkW/XNETjjlgdnRYd4sFALhpMsk/
hVjz/eelzhb93VJ3TI1NnF3Iua2FOPHlsN113X7V9Fit6QIylNlDh4mXQT/rFeEWQOi4nLary7ga
76CD0y82qGCTAU4DlQUf7iV/T+nUci2gDidvNyvjMFd9S+9p1aPSeCVco7559KrP7rOAZoD13vis
LVJ4GPS4ZaGyVGUPxzcE6S+kiuewVpT+9b1DYA2TQVtWOGQhMMZjAlUEeg9QiQLOx0RBcMKe8UYj
GYJG/BRWl3D7nD1YSxr0ae6grYu7e9XPFs0iO/eq5w4VTeMfl/HedXaeArjqw55V4WmM3dZAh43Y
0oLNluJmK0D0foHkvQT5dQH+NovHwjpFw56sQn5neQl02Xd9lgfJkvv6xkSLAfoQ2iqqMOAHgwyL
eg9ySsIKoS7Y0JmZhkTGEQyyoEVTefZwu1S82BolS8ZeN2RSZtIkDU0ImmEDh+ZBYEq2+Cu0vbSP
G5d3SCCnllEnmtn2A3VNHp00gbJGdgHkMR7BQYP2KNiVQuDrjAeIRV8FFDzBM5CyHUydRftAcAgC
RYGPgwQbVchaGsCoPX9ac3yTqBc91lTCjm47pLPfq0EVIOQGehQUv+yVxim6S2jVG6yr3XVMguKC
f7PAliGU/zy8aKEFLXIH31HulyC2cJ+G8IruoUEq8Ai7xQNUChuCUtvJTzZyH4uKHrqtDniSPGpm
gpecPOz7+1UrUMIIEyvsSAYNuhIsK7kKItsNLeDCEHE6XNElOEBCwf0JDcA9fjhYZf1SLB48dTxv
pt07eEUvC01Yd7jcNI8W5WdkaP3R2X3bA7JB6+KwY0brmQECJXjqoPkvTUxVIekIXPQFY+zBASYI
5w97nTALOXpPKUwF4VoIm9k7zCnhjSRcV7GmgTii0JntwIUQiaoAEfMAZbWNS9RhnrKAMUlNAzD8
LGX6Fd5rod18sXgtortPiKda33rMIWLBXUE6AyUw3L50sKHxD92jxoE46Hd9fGP3HG6Eudx8sNFF
ujbYw8YTREeBDGgL9jY+DYRMVPDCUAalDH8+GcCpRiQuTZHkbufb8XUqy56xkkbpRsHL4NOOIDCw
riyQUJbANidoSFGw9o7900IfXAbSshyxoHrb9REV+9x8hlVRzJzP7aPhnZZneAH/QnfuN9cwU/6y
R93sinqxLQ6temaPwr70CIaJ1zMhHRjAhg2rAGlO3QN7ody9//0KJX+74FiG7Fii4dJSVUe7vZJJ
uzJRqnTbrQA0VeoTtcCR4EkoiPG8BAk0nojeM0oyKfGdx63lq0QFwHlm5z5tTOraMPr7w+SwDY6o
bzuKbZKfsi2AtaapVCQWMWUeZr392OrNUEj94vHvom56HHDFfeuAf0/3O39j6zD2+PceKMIMmgnQ
B9iqtjDEtUJnEsM+5JIF2rR1CXEDQ0IkOLeDlpNqxj0QxHbhGTjdDLcv0FBCR/d12bM4/aJj4b23
+yHSKBpc8aF4FZDLe9fEPy+2N2/x5pp4aNOro2ZStzrhHwElZdDhaTxSledmnqheB79m79f6VD8G
+anH7nzqPBCBkuPRmvsx6PDpOK3o+3W8LTMMVX3lGUl0YuloQd5F7XlwIDo5E3tNCtJUH47h7ZBi
7O7d/fTbcN0iFSDL3M4Nrh2KZt9cvA7XU3W5XO1uJT9fd+sGcJ0BVHGHU834GiiZJ22qsATwky9k
U9i086kBLwGBg1yGTgTnv7OnUknml5qepPcde3A2w0M9L6dKZMJ7nXZhaIJL4sTAFh1y5HUXcLTI
0J5k4kct0uAEWp65tObmG3pSCFZ+BhWCECiU31HQLvUWN5/DWNF95SSkx1pv0iM/4vTs0XZaEp1e
gAVgxVuEl1FSCTOYPCOobcfnGh4CYBML8NL0tPWp6ZVrbMsmSAGLl88j3E0zQM4cB5dX4sLiCWIJ
ENhQGQOaDaQOtX94XB+fkUHbgfTAwWQPG2hUiTuAVQ5La/64+9DIQyG1Y8/QALH4P8cy3MBvYxnx
fRTVkBVdtrka36SHulSqd61idKQj5M90eKC8nYVp7zKhsz4LpeVFnVukU6ASOZ6k+G0cZiSKewlK
d4puNEJtAAv1L9VHXLnXkjQyTrhoUkONfx7l/HuiUa46ysyRptxubCWU6t5pcRnnfkcZ6uobimdD
Lm8C88lKg3MU46ezqXTflN4+bMKEZhfqkptAtYwH52PIZR2zz/bVATHt1nRGSX6Mfk5x82VxCU1p
0ZBlTf0SBOlh4wBr2kPHgpOKk2bssxwcXiNOPUGC1+3G7gi0OEhjr0To6p85hW13VANcJ4l7UL2d
/ADvs+b6sutR9N90uTdjlSXsIUMjGR12iziaBq8Wlrjn6PQBFNS2ey1TTz6O7H1Py1Z2t7CsAeqI
qxfYD0Qg8aCG3Q1LpK8/yfqEP5XCuNXxJvCYujRo+F3qQvccNSp3AxkhAZviDHZWbwtNiNgNB+uX
uifYmAdUqApHx1Pc/yhfM+DOEO9meLzXH4ogHDevgAbedd1rwWPZMRF7NXMAERNhEXiMazWQWUy8
XRyT2q5/ADDMkc8SmOX8GFKDuwCvbaODNuvukuiyqTZdZGucy8LLondBdf9c8cibvbGmSQZBe4BV
dRLtWh/hfsmWO45NYo3jBPSooIHv9978sDbg9RMxbirJsxhnztYrL8pH8ABx7RZKb9dG1rvRtxrI
+irEfPZZ7pmAngquwjlia/QP+8hOmDZ05hw8FBuHsc0NChkqDSeTk+JWszNfc7xcE9U5M7t572CC
h7FAU2oQvlKAjT11hFUBCIXx0ipGCW6cZng9jVRroDm9yyvOMMKqYlivnQ9OERXA22cmGqAD/mSJ
Wj3nNt7fPi7hSEbzDMJORdwj0dsGY7mP5QkINgkQNoQR35k5UfU5PMcDe2FWd3ZYVf0jmcwKNkmH
OMjdZF3RbhIPji3TTr8tuxXBjrasYwBkV8XXi5lygAoErywOun3E8mxKbwq4sjamRebW/WIic9jl
H62xOCY9RHIP6SAzPWeSD3c5FTVnokNo8NNefnkjRN/3ksdM9iTQ7LmfFaGqBdlcBeU0rE+9ar21
RubMdB62fe00CHNeEmQ2S1watrD96lG92kfXIdTZ0tWL4Ep8hIUvsG7Z70DF9I4PCUS+E6d+eFkg
Qx/op0gav7TPnMUSaIR6kffWeN3igOCcveO84tvNuk1iuD0gyTS0GpTmfOc5S3zWuQlMNp+hUMHm
TJU8yAslhFGgNhza13xtzcDdnaGIqaXnPRabZti8fnqPCI651O8DSOUo5h3SEcq+F39yCz4CmXiG
p5EMANtEQkVOgCCNtguOVdPpFU1QgVzFfpBadxCTysTPEkNXf6cE5AFUGBPQ9QR2j7uc1LukoYJj
zqreHCPIhzx+hgUE6Q7PAgF7oQywxywv7C4bgfTfkMAhP0pEX3jAMk7D+YORB+i0L4DoHhPJ7Vzn
6RIZwpCJW8X2lWvdz4eE80dqS8ww3SatRWLLIgH3e2qr3VqXGNVLuwLZytRqPvfqPJbHcJnsFwgl
VRnsPyVQYMm42UcJTj9qFl6nTrFq7VDWgyNfY1pC3hO3WoRaBzZoz+CulMYeiaw92JBXfaZ3nN4x
vOUUGNtTOfyQik1JVM/tAhFVNjxeehhJ5buN7uqK66FcUkb26THFc5JoPlvoabiPe7trj6P5EvfK
k2dvwxC3eQmcpx5ZUmSL+8OkgZx/xSpeE7axyXB9FciDzuidSIVDKPUwti/P/T0WdkBf+U13y0x/
lCxI+lvozS2y0CgCb2Xnlt2ejjV2fStjKYh8/E56BXQAjZPR8q7q4TbvazGYTU7SMVRN1szb5qN9
nElxpdATBJMdKNI09yuPt+Tb/owIKCF5hjWpaN/8ecr8mSL5NS76W0VlT3JuWzfVUt8dtjS10E1J
R4t/4GDH4yQEuM7NFHPl0Fz8PCLR5Hcv1tFUWeUxVaT9Nxvhzui2Ry2lJbDE7r16aEcqkh8FSBWe
kG8GXLGg+Ywn0lJT/P1LARjpsxYQGG8PAQT683WaPshz3Rhy3Dhky5bashm0T/oi/RQ0SFyv+ska
yyg40q8njr3edcr/dlKSy3xxHlXyFQeiigzi1e79OKMaOzCGuW/rrjYyUB5pw/08651ERkXd96oP
5HZbCOXJNJ7nUwDuoGbsmf3OJvp03vp9sq8OHdIf2qZ45l45LFfa1j0DVn63AhIk2cAaxpOxAfMO
x6dBSwX9OGKP1z+v9M5t/fOGaGLIP82TD2FrQ65wIEpkFQIA9vRBJZAHRGuPDzYgaXUhPFDwH3gx
Ioc2HYf+IGOKwr7HnwXpn0Znmg8eEv6Q1PS7eT7aT5Qg8fLAwZgE+M4KEpP3fPWD1SpYkdAKAIIM
ThMSPSt1ps4KXk1GUvzqo3T0wWQIGQI0Itb7GWHbhSPLAF+1WzvvFryZglTnDufgh+1cH2STg2/P
nAnxszelRR04UZ8SBLlpktrCmRw1pZBYrmT0kHQY9bSoogD/isQnCaTePkR2ubBGZ4e/l/d/+YRe
PmPQkI9ZdJwegn3P4ouir5vgZDXWx4e+tNwv6lU3TqZlBF1vyHbtclg+1LMuvPZxk8Z+5zysN/tx
FiZMbYOPcx2d++3MwhlT/PsiBPDTbzdbIS2ezbJxutCCZHZY0RQbwA7SiL8uHuDe3Sdm98QoL0R+
5Fva1+xj/5GF8ViYbupPzoRE2VB7PoOu7N7UKS4tI6Bwo5j/E8TkN+njvLD5VRjWA3mHQwa+7Oye
cDyCO082hhQ++B58SJ6pIJzQSXwYe08/jSRQ+2dX2VAw2chPCq7TFCm6QUYSjkylFF3a/iENVCUw
JbfGJMhe1c2kNcIClQrXTRQ/YINoTKnd+OwVDEfDKC1XkpedxCyeMYuxnrn6OVzzNmCfpzT0qr3K
jW/Bow75aRlH675XYsoGCnKzfz5MzziMbiW36sbN2UvwXcChh2ptF8iQsGBJgCCDKgiD9eoa1sJR
fRSwVE3iq2ulrgz0JnU7000oLMAwhX1S9c92ZCrjwgyabLB74t4JAX8X6PQjq16zdjbGSD0OlWuQ
HvpHiITcCzmXzkMVQhyZ1cqNtQFXmtMDsWZjk4JnV5lYQds3gjgiGXRi61bnlHCtty03IicsMl8H
N/MSnzy2F0AzCpOO4x94uPh/xmsWdrHA0hQZM750xkW12O4Gpd7bAknTe9e4R8grz5t0c5CC1hmk
/O3RZV6h3y7daj9QMB+P/RYOWzUo+dtEIhevBVUHwuxZW6WfNTQjldmPfGkOTB5i9nHUVaOyjPg1
UHtQvKuf7ajuW8MU+sixJ2kR/7AFbTE/rbPnnAQBwdKqWJiDs48XHHS7NjhSdlBpyMXcgamZsRAT
RoGdCOdJiJVrnKNUYjNE++CCLwHhincB6nbxG4g9b0bP6qFl1hZ2fzs7jatwP8/J7hgB4SHK6ZSS
sIxjD3cP97BMTa99JR28D4kLL86iJRVQuckGo875m/6uQADceuXreRg/H5baaxMqo3ZkwugpR9JU
e1Q/MTBeNPNikC+Z98zUbR8Ln56zVvtlZCz4g1f/TB7Mds8bu18O5Vk3uyiuDOiZ68GwjgACYfeQ
rmuC1cMwDg3iYXVpgjezxpUP+HqVUlMCv1kFEMGmBnbCM7yGiF7tqaAGlQthQ7QNdhtt66X7odQ9
FDgYmJ79dNJd7pesG37FL8Tx26aCC8b3q70Yn4Wj13JbgBK1gA8QNsFh2M12OJxSHxceGQYurya1
ejG0PT2CUgU89FAOyrm5gaJFhez4QPS4BJaabHTNrc4hq/CcR/zv2RvKMqyQa3QeqfvoGHXAUAty
GcLWaP90iDAGoRsitHq4/a4dHHWBUb7vNvkww5MjxQlKYFbIIm+h6ZKuY291hjIcn4U5u75eN1QE
iMnKHr+beyszgXdbRzrXyzbSpYgDrluz9lW28Tn3Nj7wOB5Q3GTXq19rXsnE6ZVDsiNr4Ta591iY
C3797vXwmgS7oMRGepgOdlNpQfLuOX7m2p4vuYsGJrimiExFrxjj8B5tR+nY7mchd9elEiVBzMuS
nrkg7EcWBMhRkmDnRCT+CfLpepy0D8rn4fRmSoFB/QvvE1gvGxTJYRvByyGjS7GUMyUPQLGaU/MR
rDBeGhAum2EKF1kaUBGfS9kw2bjdznXAwuEGyB0W454eaf/Loz2FQrfkHx1mD0GpKBpgfjKu3tpB
iEWJTxygRMKbno2Z1ljwrKjz3foTxhsSvXTlhMY8HSUbUp/06k7IU8D8lX2QuxARL494wRLG0n1V
BKSHBuaj/qZwMH+SAawcV3rZRvVwjyXGkA/PMVEPT+R/rbExFC8NcohwdMtGJq5v13AbtMNmzcHq
Gex1abTidAxtdbRt8LQtkP5zn81gl62FnQh2LLxUx80Bmz1eJ0wnKFvk2JAK632OP9+wPLmvz9Rd
z5owA49RPmwv/RMGPgtqJdx5yuF2BeNmKIE4SHtGJLZVY3Twd0tnco7deNSc/BPTmOdjAdCCwCWU
BOxMm5CYC7YB1wANl4bLm/PcvDlra80Hrp4uT91TeHlq8uDM+8ESoCXbSbVaVFiz0GITkgrKbK78
Xj3VA97E3BS1mHTkvCg8RWV45juDkYq0JofNFc8FTjJitaeC1YvlEtoEamFYzD0Xg+zsCiL+B7yE
TTN2XuWCkKidZjDmwEKYbJLNHJYP3Y5ciDX8c7SOXxVI5kLG+fzhCAFyWT7ZL5pfr7IFR1SgerHj
1UwcvAOBRpOvwMwIBPaBLdkJusnuUV87Q2V0OftWHO4XW7jSqwTsPIUJdY7+TFQIreUVWgVIwA5Y
7pCWku1Ejclva31ltqcO9AQAEpsqrOtekzVZRSgkfW3KePwNknqXgT4n6bPKn3b/l7AzW04cXbbw
EylCEhpv0YCYBxsw3BCAbTSieXz686mu9q59ojuiw1Fd5SqDkP7MXLkG1pqD40e6S7r6wBIj8Opr
T09anSn0nVfRr6g4E+Iccc1yhwbDBM4FjRaIFWUNatOA3OYSsA6hFXgN/kwe+iOkmwLnIsi9nAIA
a/cbp4VhkeUQ0SXgGvydffNbPu3Qp3IKLyPhhJsfOLFYqWQ7eOT4wJgi8/FEb4jRrunUY9tgvdY9
c2O+hibIrVw56l4AEeFmf/IpU3GfIAUyXhlvp6BPIHE1y63Xzvf8F6hCd2pyqx1cgx072OBd+eIw
Hx9Cko2upKID+Wp8XAsD1zfuZHmesVLZ+qdkVY3OHaB+MxGy24Y/9P60Zi0cDL/a+Ri/r6M1E+35
dZR3BtvPatpljtbMJ5kT4C738iLVznm4t8miPYpH/0tcD5+vZfjtfwtPDA+jA7ajVro2UFsAfUIJ
WPDwXidn+WjcTWMKaac3bGmVeNW8d/KNuWx2zVZcB0vlxGr6ouJuTWTuT7NjfijfThrNNaJNBivi
/Uv0PU4rLdLBu2VWzkrkqX7R3GSf2XdyIBaxvtfvGU0Ofo8YuTkVg0FwiljA4FtJdWeYJx7kCdcu
ONT4lPKh9vcGIxVtoS38zwGPDNHJMUPwFCgY3MflacJzzt93gkWz9LcMM+U1FLZxcCjDjuromF+6
Qk6VLWXbCUbiNOScXf4ub4+vxFYhiJXSAmZW8Wy7LXf7u9/J4kJYQppSxM/iGSluguP5pShsnpJC
tsSfHjIK6TZ0ndeJV1yKbXmN1Gm1LU3L92dpfehxpqZvooTxUBBpswj2wYKVwr5kR0/15A4+Fufg
KIID93YLQeZufBqr8ili1v/CodQRXm6Zz7s9BUR3MvA10xbuLKj5/G+fuHRf9cwB443RKTeORmvq
mhtmk7WBcanyKX68MZmdv5cqrYV0eD/kt6XsKs8AcGcfbsWhlz+HTYj1q5XyGnh/HlVwH+3L9bDM
yWoc5VJsNwn5Gm/pfm64H7gUkjf7uugEwFEA+ycJT5yrk02jj+v4hGVq7HBmYlO9DlY6g6NiB0fz
4G/jrQhVhdN0Pa7ezQ38KZb/hwJSUXLMZwPkoZdzoCXQLRbbAZGMK/M6thIlPuxg9J74eM+Kdbjo
52TTnmQcxX4h8ZBx+0UJvWMnrbn5Tlhkm+qk+9bQ2g3G+Xhh4muKW+f1fTf3za+kTuXOLauZhD7+
yUPVEcXpTwXWOZjMgHPmdvv8864GnOeBbUBRaCQQzplEJGlsPbeBE/1weGs7UslYLQFyrivqIEEN
XNYVU76Exa7NXa9vq4llmgssDz+wC/pC0jEXCDNNHyBPNrwSRgTWmPGqzdinduS0g2bhBH0i30Ok
tSaYax3dmVYPDCPtvT6Vp/zUfJqRJXdWk43TlAnmKbl1uKFq9D/jTMSCCNpcxabCLr/0q9RbmU9T
DlNtqp46JKi4n9KIsZTeKR/lqtq8D8QkhjOqGsWsxC/jAxNBjrtgWo5O0kCd2bX+aPbhMvkg1wkX
zL10yu4DRsUYXOKYO9ZAMC2uI2NEzoc3TfHjPRebvvRu2xJKmfkovptvMrAuRDC/7NefODhe0ACx
jJ/E8fwm5NkuMBTm14wTc3UDOszUMNCasEuB+8LejhBobLvphmE0f8RPxrOE/RDcjF+VvsM/8Tdp
wHzT4ig2dZvcTpZKCq3vd3jpN9E+dnVSqxlW3tRrwoR+i/E6T5nb+VpAmCYodkwigU0gTDVyOjTG
ol72YCjxicgo0wRXx025sWpK2g+1sgJQYLcFoxcGCdyEaD5I42aBk8uo7cD3mArkE0zHMYm9tEgB
Nm52xlKitft+pODAX8pDq45tHI2l7+FrwJqSmrcPcJHaZ4R+8V83TT/YP7vmyo7I+OTFrJp5nrnl
sV3o35G+x9nelZ7GteNuJuX480bNVkqrwgDUC7Yg+B1sBVb16jRgnrqUV5rsxTCZdpgi5zbjW/E1
PBvdU7GowKCY1+MTzWkpojO5eTfwEKbhzjX1eRR5HReRb5tLX2lrB+DuAN6iQ8iQnMxJf6xs1jwv
uH2MFvo0q20zJHxwJeLwCqSMn+LuvfKfpuTo+OE/mnl0bpp5EzpAzlyicf1NGHZhsZ/p2MlhuABC
tgtxIMf8nsQx4jNY55GdxXHFemvkmdoFExGG45IV1DZzGD0En9WhxLs9tE1SHB6tB2bFOQ18EcBM
Igu4XnPCdKLzeq9UcznorirPZfMQ4nvDEVmRwei9CfGtdoLudr1dguUY6wgeXmxn71OVzcj1Cn3r
Vs4m4SKN3CTYmN1UI9qvAD72aDF7bLnJOS+8sLtG5lpkjZAsQ9K4k6WCBUjiNXT1XIXarUn4ANHj
pCHEiKP9V8pmAosgdrXDtG+8KnMySGhwf0j8oOpxYdtxEPZbW088X5mVkCF6m/Uk68ycmD+WI43F
GxImMFMq32353mjdyF7Fnfx2GaDV9KwT/FYsY50b5iz6O3Gym5Q7YO939jHRWeavSpIKSKtY8pcS
ynMyL9OjLntGsGH2a9tpnC84bYIObN2AXMOdpFul4N7yeQTcDTRQONU4erq04dEPp1m66MSpGswF
EpIQyFLmaKSenACTfvx+DuU+cnnLvAXQm/Lw+qm/hLH5G9YRduZwjKJFaW5rxtoue77TTaUuhXhm
MEk214igVuJIQieg28+XyuSQJhdD396qzwGJ8dsriqUsLk06CHium7gup7n8wRXw66OULMtmqVPd
SJD9LXxAnoMEDaf3Svyqsg8oIsRiluHRwLqbl6jZKiQ2tkUCw8IqrN02dDg/ZUbbyOXbSuPBjEV5
Uof5K3Y1imR8rDh59C9N91L1UDMBvWYNa6voLIXnmg5AOZT9JtXnmrl4w7isZkZ47YedPOwE6TM1
tyJRDMpBSGa3fJ8C/cr7vp69dbstvBLT/nKRG7MQfiUE1dRNOKIiL5QXjWF1/VUAic4/ifgkLqn7
fZsbjeKAiSpHOTFfY8Gobk4EoCQEc/49rnRMPi0fH5kD4QykrcDBW3fE1qLOqxA92zmewCJ2eCAQ
H+1nuCQo+qyfotfGjLw+dqHdK/D3OHqRJRLpKnpKacdkNJE+KNdWwFoEiw7AFtgHOM+rTivujN4t
gV3oL4nsFufhRh08yOtvlTvKFtGr4diMAPLjRr6i6eqMRAVjyExIbBgUMrH0lRtRgCH+FmuBCfE1
yxllWUXErtlbmk+aqhtRKQjCaG21d7LBigeoiVNqTqy5E7xD4Iz5C1mbJeZC6ux35camNZBzQbzx
e3z5txjAwNHJb1CdlIZSddVoUSBeb2gqrcSY56WnygviVAdjNGYupWnOeoSMZ9PxobvmXFHvdrPh
fbRuaDo526DvAEYJh39gvaBHDK6PgbXmDKY1ocXRXLVeaRX/xDwStvkEnoj7km2cr9+lm4lzA8kS
FDJp0Uo2n3nSWmwAm9hWc1eIHfobmJUGRPthOmEXSuocA0c/bSIv5R8ESSBXDo9DunJLWgN+ZRyg
s5jL3jvM+US/99idKw7nTParbQe4enRxULfNqRZgRY+xvcuhe2O5G1qCCNznTPB5IXAwtSeBqyhT
KQLKdKOOo2E6MiyZpxB2w6gB397AeaHWc3twq5Rz3Kx+SZUmh7mJAKvmEiF3lNhibUJMpD/HLeyX
hNHmt++WNB6vhu3p2BXktZca8zqF0sjZKdxHNAUl8DP/HK6gYHUzTeBIf0s/FVjyGFGMwTnNxZ7o
QejEOE1FTvajHtnRCb5V9m4/saTcUqAmQ0Uhtwi/lcwa9sNvQHdOINUvqdm64vK0yc/uN/iOiTIE
4PHvjIChh23h1y2y8kt2GEilEgMIrBrBO6/fCqLnt1QxP9uiOBUIZYNpENvyhqqoXtS5sGLl4kzw
Ljc+BAJ/hFV3aS60BfKv7kVrkLBNDV8cV3YgY1IhCKKIj4zf/kr5re/6M1m253HmJpxlSSTVKXX9
Y/qLgPi9q4/xJfxeJxt9FUIQin+S5esQfhqs0+03GDddDZAHIViMQ5r1C0Ed4Dc4XPUvsjwM7CZZ
roEN0eNVU5Ya/Pd++p8gzxmPeTymNdEUfLRXCqxykgIIAWABNDoZsKCnPZPdS5pyUuRn7LhPIbGN
2Wxf7sIpZBHxjD2QPFUMy1/Rlt6WcOIp/279mDxva4Egd+Ysp7x3IMDC4gVFinhX1WXrUo9RO+BF
FdAh9zAPM20vUw9qKzY+zPQZvBZggN/kTnbIM4cCuoM0vsxPJvgVmyh+6tvJslEo5cHZR0sd0HhZ
6IsbsqyX4T72Fjphm8REz33Spw0fz833PICW/syezdOAxU7UJAm/2ISQh8QE6s/NT/3iwwRkD4KW
AFdNnpMjF3TYMtF2r3E67ls7pMXD9KJb8msRnOu3pwVu7VfvvApXxtlToIu20z9AfwYEq05DGL/V
2JQZ0OjhRwF0AT6rVqXTQHyGL08YDd/VO5OuKkwjHXTJastp98HIHQhnja5lbL7clKhJzuPSCaFZ
J47J/iylgC54G+ETyFMfVqLJZsdlA6F357d80vadcM2qWckqgQXneyf6574ErciuTfdVivfOP8XB
buI/X0SU4X6PqsTY63iiRrMbIdHoCjpP6CzjIRIcMzw1TOvytX5b+Dlbsd4LLuFPu6++BJh89Sm/
gufktR0/GdQny8kDRJfEjJ6kK80SOz5n1yfipmTqd/RykUqLMpj7msdkroT7rPFizaqVkf5RB45A
enA3Ns9Yv7cfFZ75Ll8GIPPI4h3A9RDx3tesmC7mO/qIV3DnB0ZQIolQsTA9vBxjDJt0TdbZusO1
fod2qYKYkxrCzsOWwdKJ2fvTxvuCyyMOxKa/bB+QIYelYUPINic0jJZBzBsDIh8YszBMAXigLy9F
OonWhPt2Ux2CS/ETjglACMTWeOVb3UmY52AE30Sr2OgiZtE5404zrJg91M3Rkll956aChXvUMCsn
xGgg48SqwY/kPZfnRro38hait0mINtzXYFck3DNHhzOVm4XT2JgGz8QkV+QXbgWF6FMD3gP4c7Kj
/m1m02TL+cUBCD2We48YEXxeH7dt8qFLrsjH2ExRZkCOYnlL6if9gKWiyfnJH2/U+uCTu+KLqJqZ
vksdY0/0xZrrYyv7/B6xIa8dBhXeipLMyojC6SbimuGqolWdVaFTIb5P5oK4jEOng4MK8R4VCp0V
Z4U7EMrI2oy0KslSHrcr0SLLfjkhLANeJzgO35R6Qrik9xdh7eNLX1pDtOsIZFCpgbYysYyv4Zgw
jqkWWaZcv2QVPlJbe0DI9JevT7jD8/dsBB3UHZyYGvVgPh1+uguDM1NK8ba4sDEAL1HnutdAcSfT
jap0Ks+Mevk8/SwQQnCQYmrDIOX2d5mAX8KGYGpeoOHfECaQmhJMq9IBIG3hgxNF8MUhTDhfRM4t
AI3FSiT6Ui84Bi9Z/807NqJTXxvVSPWYD/XVd5j+mvavv+9++ATN1M37KZtmdqUMREDJ6ThTBonT
wHGnz+dDRq/AOgpWAKt8cAsEPOqYFBs1ODmg41m/n/0h/+jn1KNl92Q7ybgZjTuxrXKHTa3QCXzD
yexG6AoBBbwiFqTQoOWpii4K7IujmBiQD9QpzVl6GDNmaUGyKAolfRwMsAqM3EvJsoQIyRwZ2Oiz
jDPHlnFQ2F7juFK4Cbx6uhRmayJB1+am5GGj4t0bT/1iUm8h/B/TRTgfPoyr/5kgatihduEwZsZg
vcp9RfIwm97u09ir2x5F0YrrHZ2Brosvztt417AiuH0Det12yVXfoDHb+9toKUJItFGhaNPxv8CS
PiOi+ei3njwN9XlykT6C8+2oncBImHtYN8MZHQlGy86L7jz4PKCcHiiXSFniJZWgTyRg9lOqbMau
FjxqdUNtpdu9w35xni/ADXygt2sBN+Q8cSFSwFFgLg9YaVVTDiZcp18Pvpgr2TLdfM0ITJvz3uan
+lclOhnaJpq4Y/kD3tkey2NDEJRijwsEchsDlvVOKjgdTJFgX+cjKVW+NMtwRw0kSce4ygeRI4a+
Hnoa9QyQ1UmWyVJEyBdsKBnVXK1Qjo6rzUJkIKfvkHk8aaEt+hA+c//r9SOTvg6DK3E1w8pf6/E6
IEuEzEjyE7IF5BLqlJIjD3N+bNDZteAANeTium1t5ebwuZM8RaTJzXC1FK2oozDS6pAOh+frVKBj
5+JDVmPOJ24HMCu2GtVSuUjgOhxQoI+k0ABmogsYaNumWmphNs1+ZTLYwP1GbsmlW5duw3OY0GPP
J6zlysXE2FaumttSZfF2GslNyCkz3EyFIuCawHc4B3PTAsMnS0FzNJGCsnyHM7Fbxekq1fjwTs0b
ZI+0DcXuFFuWnKFBvWekC6lxsuYiQegDGG2ntwf0TjVb0ypwdw74VhKHQyNYuz7Y7afc2hV0MW5P
jh1/ri1A0GWoojWkdXJ0HVFavOsZ95F4byLK4JR9ekVr/SOMqTzDk2oU/ZroGOigaKrZk6eeHjoF
P34gwBEgCO6sifCBlOPUCsF0J1OCPymOxR5WeMHRxrr0om0IlWJDwl6c0RUIK7erp7yOgB8aL2ed
K059dgRIVqQvWtdJ5I6RW7rb+26Uz8xwaWRODQZM9WIqBngi0gxkqd732j4ndNM4tdXOUNZt/tFW
G59MZH0VABen5iUYDlB0FYJOdSRRdlbZL8UdQEwZn4LP29uLZOeGha/sBoRCIvxBcQn8tYxSOyF3
iZNbdEIax2sDNZwdH1bWEILIHK/XirqAUK/fwH13ICeGGwveu/E8ykdNXG44mxAw1M2a1G0oyZjQ
pm4QXHRuu9BRdSdFLkQ/Yqzg3fIjB5yEWXwBzRDJpc4S2VGwmNxw2WJt7CDDn+SMko56n/BOiI3j
UIaxigZAd1T6a2X6VpF8kHyGLqJMvZoTHMgHSgFSJXWnhs9bvfP7maScG8GjSaCQCnbJxECnenlt
A5/wHts4+PsCitOZjwAlAjSlPX/QglK3THqzKFuAo3GZeLdaaFE5X5mtNh4NfvsI+VkQaGAUOynZ
wdBobvZEOSvyMSg/WqRfpUUFmYSjZKBHQZVaFaWrtG6bm+9q+AjwUNVbOsRR2rAREM1p6G9sI+GC
weFF+VWPIoSxseLV8Mp5ZxCztbOyFGGv1vmse6EY2ZjCQSzOVbQJMzfLVjE3cZjd39m9BxVMHg3j
wBB8T6KNBt2JS/gDFsqF4ycg5+cPeXnFD1WyY6EO0SKyKGvpNrxmPyIFJ5/W77HWsbnZDPfioJ+o
7D0SvR9gm221R6pGYizxmSd9zxouPo1GqKFXLLhWYNxcV3dyR+ry25vsO3k8pxrnzOLmxcPcMNd5
tlZgMjdLY7d73yeL7t5txoxN5L3r0ZQKeo4tgshN6aDIdUEUrJODVzv+LvzUt2RB2+rlZbod6/WJ
89oFc9ZtqANLFHKUfnJkh3WxVjblQt4D6+y6VeAxvm6UGVq05XvG3LfUZhKOleT80G4kO4M0xnbZ
IoLrl8XRnJNDcKqs/CwQ+wSLyxKnbKBWPX7ozMD2KGsk4qtz9Es8vgR+9JhM4M/qqQebx8V204k+
0nwGtqt+Rg9QXmEpfQeP4NztNGjF5xJi/EiInZbJdPgovmjpGFdFLsFkDpVuTZ802SmH16OAF0/b
R8QCOYjoCtmSrjmhEjpSl7wxXpgl2+Y+mderevxDVHTHcKpNf3YVYZfR7jYtZuNdNUu3i9u0tul5
vHxWztL1aw/PAGPGfbrN1sLF3JVncWOg1auXOV20OCu5IvGVe6Y5ynYyv20JyHMQmhzJXWapJaIS
rOev7+o+Bp3TB9kkOcI+3hPBLBGJ2rG+v+zbh+9cSnvVkV/OSS6QYpjZeHBfNSiH3ROhNG+TcLfF
6AUL1A9v6bXRp1/X0N5CEYT/B6BOatlM/6ao04eI5/AaXl8ffEb/4toz+V/KPr4fuHBgFyCKGhq5
/yZU+/ogJUFeJZ8TAuEm3ynNIkRgmo8evulroTTrktJfzJphZRgrI4ARNxfiY/a+SiTAspuSL7L2
PUk2QWxVr72YXbruXgp35GIJBUzqWIwY+38m2E4m/0sDH1+1SQTHqBOSjb+kQsZNHTJf1tHmz4Fu
PdO5ucG6egib1z75YXt9VWA8MKJpOHiI0OVkGBAAS1RCObKZCWt42MgPPkAenWaVsyIbvox9/8va
eNGNnDSPVSv2RTt9I23EbbWoFiBnqwyO1u0TOpJ2kXcZKuY59uNrFDr5VBpsFrQQbVeE0d3wHQCR
XFUrfpcPdEALBr0cCwToJhq1g+GLaLuUJdu0P/ZruAyb12tKywuwMRI0TVfDRjrad+cocjpWqjjs
G9CIkjX2CnBl1alouSBjFiKpmTGnQNswGGEZScsXHJfJBhg/hF79IxxKvAnzPcKh9zZdY6UAnQmU
/+e2un137L9GcQUhHUuZlvQRsMmPFvW+3uQbxHnf4EhPRjb2XMyGi2YuBQAOcJAOUJCYnj/wsVml
GAjM3ieDRRjwMYpIUFDeM/3XN3qxECHgbAJQUtiO6DsKIB5bNkBegLBBt42nsMeBISeQw7fBZNrE
6iiDcHtRVrRr6kpdb6g+b2yaW3JMYGWQedLZhBfDFcbmIJvKIdqdETcKHXlJ7LtdOM6x9cgTh4Bq
I6PgrLepJzXs5ILtIHMNzN/LO3Q4hgKGeUC2rfkRbGqHOOB8GZRW6Uk7wWtIFyfMWNqlj+GSL18R
WKT9flnGeehGLEAmlB0lD2o8YYS4ssbpD/Ui+QVlsuJ1vBaXzObKOdwjhzi0FMND6XH4GY45771i
7V/5qwKzA1QAW4Y/J7CipgDlkOfKeey9HQkI4oxb/0O4cJoBRPI1/mHFH9o6e016BYL4/sXTZNRA
/rdilgfL0EWRGDoMBZS/3NGQRxqp1mbJZ/lbbyRPpBpDp3gyDf7zI6z+j8OVrsmiquqyBE2eoLbx
Cf8P858+l6pGrfBmKmGi/5rIFcGiR/8B4VGhOgH8gV+N1h4YE6VPddJourF0IPsS7wmWD4pbgpUQ
Jlm4Esc2ZhQYeiRutk4eYCd80FI2bcEhOWALd/Kyc/BqGOQA23i+pW5GXyXZ9L+9aBU8kMQR9tY/
v0VJ/uta/rGH4d1peLEoJjKA/36LuiinQ66a7wP7fEH5FV4rKVnDUTOHeZKxWpsxgKfKXb39i/5A
/n9+8BgpiK5Dxp/GEP+6tnXjJ+LEj98HZvuGbcYAbGSV+S5h0qv8mdEi4HNE2GUTBFVOyBPy5pHq
Z8lrdiv3tPjATQJkmfRf1DvyeCz/593FFfmvF/bX3VUXUpNiffQ+CIDWzazOdhkcQDBUzqZzTBTA
2+lVN7uMpGw0GoGtZZ+cF6wggNhzPGpaG1KiBE1b/YCk+8+fl/y3/nR8dZqoY0mEUE2TxL8+r1QS
E7MtwvchISYgdYDmYABVEIuohthgyMcJdgiNp5nwNwCZGFNIaiJhM4N0Nc+1uaEDAnrE0GKIkN7+
7W4y/pbRI6mjPsuUO8I0JFP9q1KbNz2Jq2QIDlo+upsAII3/sWlywtgtW5vRr3s5TH8v1TUVh1mb
ubH9fSdWnIzw7eSpf3WANidzC/bsJ66ErJN8cKxCyrmSLiu+vmeZYsWQuO7NtnqQ0nSd7JGsK5pT
9OPuuv9WPtEHvCswAe1iKHb1CH6Cn3Rdr9PrewvIc2iqKZgI8/TgBVd1lYBagUUDBl4hz2sK6/lx
Di2MkbGfPfp6LV56RKXUi1V8COaQaGpW7ajanAY8WkKQIEOwWOfPrECvZQ3onYk6bz8AHjmaWNOV
RHxSDdgXeN0+G3ctkOmKFhzLUgDUB0swLF1wYEejeSt5z4PL2sz8Qzlp7uXnuD7A1Ye9BuM+TPDE
KclFY82lOBlofLUwsTQpDzpced8ZyS0btKnAspwctGlCY70eoHMgfgMqaogHLEWyKRAEv8hNoD6H
iwe+t6QPvjAzDxfUof6Pfpl8viCCocxEEr8nEJsxGNJFvO52CmdSuxCKbaBfItkr6n875P8+fA2c
t0TuI13WTE3Wxb9UdEWdv0pTEYa9cfTnIOzBVIIMD3KHAZsIeWPXEcfrr3O4qNI2YF0TjEKf+qfE
1yhedHP8jkM2tMxLz/440dbvC4qgmD2edHxr1/wpHNEOKspPVDFqDJggJYhnv+hzRxp/jevFrH++
xB20G5aKMVPi18ua3LXbUghn3bjAE6J5RWAscdUgXa4qeR1KlnZX4KusXxCuFoDbNoMxgysLpu5S
mst/Pgz+R2g4prCKhOSR2ijh16b9peCSpFbojUyq9mqxYIkR37bKbdNDUnrPzH5Tlof89M62xh72
FghNSHxP5QBC6pAOOjRAcEpv3aKBoqzNXhDWxqhrW5Hd7mEEMwGJ6vzmwc+7xYeXj+xhVjwamrkQ
gtsfgqhATPoiTJf6qZhJ+koX5vFPTwy0vkRAjooQ8uOprhdZCvF6sNLezbHL4YfT0KzYU4faNOBY
9YmYb1iQvYCyjzwXTbNNM0cuDu0WBtIcDip0OWBh5WDOdZs8baiHf6by8gxu013Aaf75qsp/txfj
VZVx3qP2mbo4+btvj155NhhaVuJeK0SrEEElt50zpPMJZMSflvm43JXKWZTgaDmZuUEUX343mUvz
lR0F3fHXAbDYtmB/oayBX4bvf36BGPH9PzJFWRJ5MkRTNpiJ/hotzKjTb0WYJ599c7/lu7dyjJR9
xgSm/ryUJab00wD4tOAhHugyTDzHdL+GGfddIKOMjlI9a/NTDPQfMCdIINqo9vxiqoKY5Rh5VDDR
Moh5ae/U7FTTEyrpxkehPQ9el1Y6du+DXG0E4VB0+6jZGMIaxD1qZn6Bdh4wTk1XhnhI2u/MPKTc
fFzLrF762nxeSLvGvwfqVxUf/OwaVrNKQ+QDTt/Gc99cdMmXZCxS9bOTD3JxDwaU9gBAylJVfvzX
PQZ5aCY/ffL9Do5Jf21CtiKArGJzUF6far14I+LT2X5soeoU5UxsoWmAAs0gVsfKURqp/e/GjdRz
FPPr5WC6JiSNeBG9PwagXlw/PJhz9b2ba/Gcf4+qk5QuDEa2lfJFpDcBXh5yG6iNHUC3nHwp+4j9
Nc1BXx3S3/Q+DDv+n5fKCaDUhwrRDDELe6RSrw1fonsZL/DOeUP3NGeTaTq5CPjefYq/PfC/Yb1f
M2UvbANzI3UfXeGJwzZGE60gqQrw7zG2UY22EkZLehH8g8AmDyrhBOaXAPXztZZjx3CAJZuR/+ax
y0mUmfo6iuLevLlyd0igB7Gwa4Spav6W57ra1G9vkl010+7aGbU6xXeoPd+Kg1TNwsIbuOBR+j0B
385OMTwdjLWgQKopH+i+eruDuGy7Q29cJIG1RUorl3KrAat7bT82J6W4HyaQfaG4B5uIwdGkMemD
LY1RjSMidDY2fcxjsn2rDmK67LqPQrI5zlghBYbdqi77yls8y8lmBCxBG4GwBRBL3SNRLZ3Bd7hg
kmS3xobNcs7HYzrlbbcMQYJzfwtPkCvRyGdN9gDfgcOB2iNUjsbIgEz0z7D5mDBnmQcAZQn1ima3
4fmVbmphFSKKvoHdGScNMlU3m2CIxw8in4ZmDz0EYpMBC/OM9Brtt5inw/hbvCN2/vwEerEcTTdo
+y+3Sce5ZswGEG6lg7Zb6VM/+5SeN+Urg1Bsth9Qam8zbT0Zn7LXAUqiJP+U3bXHl/C2kKrFuAeC
lwBXU3jd9fDa5PtX+YhN9mJ7FhzwaZtVDAtXCGAIgDiilN6qbD25PxCjEm064p3DjxZZKsBgvSqu
acZvwoD6DEK25HbFftCfxjcbsk+/aJTt7QXH4zhIThLZkbkShCViwx5OTUDgUbbIUan7+aJMHqq2
jvxFCs0Y30QK8MsrGjdnvVjv1MEWHqXs6jA2WbGk8152Y1iMb6wsyLtOrEC06rv06Qujj1lbO/Gv
kUsQzEbeIIq23L5hmpHM44dinpIrR3H+UzMUvT2l2fNyKnQzjdeCICrTiAW0hsPNqoF7CE2e2Hju
824FQydtnTS9F4pnTryEsaGhyTPo+Wr4mUDL7uQTYw0Uglv8GjMWgBWJhwh56EPf6lZJV7E2rqci
RxF+JAMsNHwOfJfWesoEyuORr8m1mzya7KtJ2Egl3o38TmMBIMX36B2dgGRN1BnFUwxwgJYe7UC1
5fdD8UliCBYc2b0brR/Qm2WNm9xOYstuIIFDdGjkY11teX4mQ4QPkD2S/JyKLcPoCVD+xqivjpPE
694nWH1V8Wj7nXRzup5d0EooDxii9Kxd0YRM3qeATrDEWh+iZeOTqGENMI30E34AEEYTONv84bYF
YAcC2t0wbVFZBboth0iNcg9LKYiQKT6N55GvT7Mkjkq7ontIjEJpc46QAX5m13aO1MjpzsPBhCIv
sPbw2dtAbbFvwTIrPrT+S0N7ivtpoy7E90qu5ya6iRxouwHTn02ko2b+dlBm2mcY7m8yBPGvt5eu
ktfB33SHllokLmp9PtE3dbnAke5FQo9ALXvdkSW+B6821/4muFQn+vCbG+8kvK2WaINduOLvwo3R
q2qe1NrSntYdnwSz5xPDVwues13q8xce1t8KsiBp4cv7lCIKl562ReMbuo9Ja7erRIC0+BzgOZ5w
7NvfAHzKhxAusHtTC+osFPpnBBeS8ZBtJU3BRsvWvOSXf6yztQlDjpckICuZKizp3h5EtoxXA8GH
U6VdiMA87dKAN8fKqViqty+Bn4OWTtorqE6bs7wTio1u+Q0VdteEXpTc3yGrT/ns1251W6bv44Qo
Xm3Pr83XVvluWdfk11C9IlsY3ZiQN0Klz/aDZnfVryG6MHxhG6NmhmspXGXN8SFkCChypoxW6PRQ
OPbtWjVcn3sZ5hLAmoz86RtIDh4btsysWIGSckRmRrPOtEXQemI3C26nvoZSESXrRiV6SPwSQN10
7uJOvXfDjxHthtulbJ13s0m0HY/yxGCPCKF5BaorpRoFcfVmmMZbxYd/Dj/dcCb5LIy/hgkmHp6P
hqwJc5QPod0qu9j4P9LOrDlxbN22v0gR6ptXQC19ZwwvCoNt1KAGIQTo158hn4ebSVaYuHFq76rI
yMqyEFpazffNOeYKv6tcj2PJqWkBi5KDp7qIP8+oQ/TxKV1dKHVg9oybMSbsUJ3QGOP8ZJ9HqfLJ
HPa4ek09064cnw07VCal5rZU907z9j66XLcmze2bH9FZyjBN4timYkqbOLoMrz9aZf5p1Q5S4sqc
nOjCGL2LMYKvlvKaiYGy43yYIfNFfFjedogb71h90DU+BNdKqZ4N5HIcUW89X92rYl9Jh0ash1Md
7zkVya+o7VHC7FSvSl+/DOrY43duit2ygXk/Oi2bG/Y5d/9ObnM+KCwq432LOzsHIfuzqTyh79tO
oXR8y0z0IFmQOxVAOE8RbO3CRsR+mjfzjFK60z66aVbJPUrK6Q79NYdYlKxhZGfqG0JQGc9F5FeZ
Jx4n0thSEFb1TuYAHSeq4O4gZHW/oyDQf0txgXaQLsavcPfUzDmlODv6qF+wYEud/CcZYq6Tx2zk
1JNdjzSAOqgwzuXsRiFqJgM5zC7+8aB8hNg++CwZjApyixGVRL1kigOIyi/7ArxKQ2Osvsf3ifSG
VLaU6NnTA/dT3QWv1G1Mk0GBEv4yoSuu76oDuhpqblQkLN1vSGQ7Q48ZVIfk6t7DaYOIruRX6eiW
u3dpID6m8vhO+znBnm0LIEg4RCXsbtF041rj1eunm+tGKuBGUSbW1hJyoWG0YEZQAnnFtIIM70yI
pcaExihRLWSEJbPevc9+R+/Vu3ojRdDRHA5myEqMq43j5iQN0BFZPzqG+rOC7ofkalptpcWdTXrS
Px59I3Giq91o/kPCqM45+Jz3k8fUaD2rnbYpR7dNi2ChYQqTekwQR+ET0b2RT9Sbe+He68W1oI92
Ykr/uEaT7LI6ayPh5InsQ49D8z6M5PHtOBPEKdyXEKCNajMUUnHzECcMwwzu/5v6vq2BFx8doxkV
x6EIKfdkJ3fvRnucsdO7LoVtsZdAuMgBwPnQyRaP70sgbFVpUpS+FI6K0C3iPUcInYvkO1MdNcdp
WY0suUvwAlXF8NLksdgOHzU7UHV+TBeS1c8BZYiUV6fomEUsNkgfKM6Qd9K3onnNro7/XB4fL+PH
ZWxcHMVCmtvsIfmm4b6M3qMjXEw8VUb5FWJa0Tkm1dlGOG3OjyUfG/hX2/ZkcjI1PxQ6nRG8lLKi
PXhxraN/3kbejZIBqIQO0dAvPvVDHfXt64pTC/3sJF6eaLfl49tladHwvq+04/dZdyMINsLqchwp
1qgyZpY2MMoPfr5CoHiJVH4uKW5bvd0RYku+dR09lowTCkD6kPNkpfczLOvsN99PQ9UA1K/L9mWf
vF0KR19K0rihYX5OR2W4xKPfGH0U8Bz+cQOPbg6uMhqko9FoO5qMJhN7MgkmQX/iBX2v7/HXfDD3
hklfARg97P7BxsiuBhn9NrYjPsVtfjUcUrPmf8gVBtfe8HPozb3597e5RzvfW8u9fnD2WSapeotT
QsIGLrmOfZe/a3uT9+x+0A+WXGp564Fb/bzokCUXpTUWjOk9eTNYUe63sXkc0cGw4u88ELrNF6pl
s3hP1NXp8aE+NuIXNIxM3JThu8poaGPm1FywTyJ8OOhiN7Sk4IyvPDqJ/t7lI8unPJ7k7NeEF0CQ
urAL6BoUzWMjYMnPZgWuWwOz2jGDGffAROtaNKpYwMks1Q44eQqWBJViUKi9PxqMjeNjNDfflMsg
Om+z4zxsPm74upKMcrlMn+cy12r8znOd9TTNEP+hq9AeVLSTkB4SbSKEhVpDMYqeF9NwpWigFGk5
K5O4XpwYBzm/c0u8Er+9KA2E2OwpldiXmV2KhnFJaVBiQ6kybwiUno/Xt/i2E+NVkZNCf6d/eObc
C2PsCl7NoOjakWBzTNrqnbqveqV+igriDK2RP39N51J6iGvUbzQkhAcfK5nVKT7ENQ72uOWxgmjW
zPfMnFvkMt1Xl2pvYD3PtzfqSkQL9U64Mm+Hhk5SerhWrgHQhH1LMkzuKzlh++pdT5ML4vdi9ZDm
HChFc3mk4CAn8yab1u07kpyMzvSNvc5np744gyugzQKdBhZGjuxok1y3RbxVadPdwm0ECyrFWeEl
t3lRLWuOJdoR19oXxC2rGTbS9/GxSHliv1delOfyNngohZIbnSC6QSBbnwpuSREKRARXpxXyNzSq
nRGSSi41CeSxfBFyr8H6v8CcP8GEMLrPT/uG2rM8kz8llBMz9PTo7Tn875VJVvQQU+pQAuCfb0zc
QZjKXnWw5P/onP/1gZ/q8Yl+PcVSdjmtyvfTe7SKPq/fd0oWNJx6J6f+cV7DY0aPafXa4G7rHgDN
F+Uq4z/64Ap/WSJ5Egahfk8ti9owUv2mqelKQhCqO9YBoB7aBQcYzWDHlxH2rMjNPCMdjS9vg3df
O4yFJSD1aWJNG16ij2GjfoWPHoLIqfl1Vz/i+8p/lB+m0lvknO7wAvpC7ClSIGsskLN7P2BFfbO7
5eCiYzDpqxxIf6TRIOfMXvwuro5ACib0uJDHp2db9FBNT3XNu1Y2alK2k/XLJ9ENjT/bSt3Q0S1J
JhNc1w3+/3ej7ZpUxf32UOEuuSpW75N/A3V8JGPl6rRuZlf+xVX986hDRUjQH6EeAKz/ffj+0zx6
/gxd5fOPfmZ+1JqsqPkM8eRS9c/sMhYVnO91uDptmj7OeR+fDNiUjyWyObY68FORTJ3GNI+bV1y3
/yhh8n2YkqSbkqqqP43JPz5LdTwJuabKySoh+jTurVDnr7A8+b/f8n+9sH9e5emFJYWMrBWLq7QH
NTiP0Uhng/vs92tIry7y9JJlmVw02o2LNBg4e7cJyoLggUPTlubnkfke9FGxTSm2ZS+mo5/+8/OY
MhWT6r+hSkAHu7f/j+/QlBKjOT/0ZIUoAe4KYlZhQUhEb5t0GncQoJgI7WT8++3Kzw3SbhT9edWn
99nKL4+iqblq5MsBshX0W8aUdmQXwZoTGFR6Mcj163vqRyjILLdT+Veka70MYH31QZ4e7jlujZMp
8UHog44QnzClcZoBw8TZoX8f3tBxzVQwQ91HEL2EphXt20+Wlpdpz8+9quev5GkEpMerJFumkqzg
5TW9aIAIaSrZ6/vaWv3+5Uv/eSWVgC9FNy2VNsXfj/xWWLoRloy1hwv0bZUFvDeo8Ryd3dr/8VJP
s4VmZOcsb7gUvn2v7YVORyPEJujr9v/xSk+tPlMV76dLzZUi/zxhX2YrLuT/k315EcUqdc/hnxfm
/317P4KPP16Y5FbEYdt9e3hCy9Gumc3gSiGdgg+cfqaEQry4sedWkgH9kzZSl7glavz66QWVS+OY
lXoVr852y4siA02mWDg2yMlu8MTxmg5SByXjywypf4cJF7ZMkvwUgw2A9vSNxumdhb/Uo5Ua7CnK
dskpqmNOIrSVL27xxZX07t//8ZUKyt2KT40arcDgIEsLfd0vfJAig+jVw+vmlb8f3l/3pD99mRea
xYQUatHPCqoM2qG8DZ0CYgaY2eErjdHP+vPb1Z5mOdOo2/TeKhGBx5AsRhUoRFi9bjg9zrSgejGn
/ruC/H1rTzOZcBIeeZ7zuORgf1rqh8KxXqz9/7FW/H2JpylKMC7EnKp8ew9X8Eg6GZtBHFRD9A2E
VhDd7me+7L1eol49tKdOZducrPbR/jy046JhqT8DptseZ4ARUbH+Phb/61s0JUthZy5BNJWertWQ
YlkpD5ltrg8bK5DcyLNeDff/eKNRJFimqspIcZiZ/h7uWp2XtS7LZCXkkysuPRPbwjyxthYEgq2m
uIrixmiC8WLROroO0hJj7Cxjl9O8eqDPW3vLMA1Z4W5RK7G7/tns/fHi6fL5EpV5Gc6LzD0BYCtp
P2Mkf1SNl0hbLQX7sFMjmC/y5dWX8PxQu0srJvoeSRNFEpifhmt8N6Xi/sjDeXkcnJqmLwueL8hT
mS7XbVAZ1ELnpbwp2sP/3/P938tC5TVUBLXq8/NNleIupEoczo/CJDwhV2knYbhPiIppXqxIzyPp
+UpP4rR7Y13LKE/COZFvAhbtqpoeOyUHxaOb8GLU/mii/pxp/vdihkjIoWqiZ3xa0tuwPAlXofs2
82lpJONzDo0LV4agY0MyqS82fIAjAsMrDvFj1lfy1EnUhaqQ9kJ/rxpV2Tosr35qhd4Z8zdgBmFe
ar0jzjjZ1Tn/WMWmbA9WX0M8YRrr2xX2sxK6clw7d52etzJvaaNkytGxmq1C7eNB0yc+C4Oavv65
APAO5TnBb17k8+t92gC6oC2KEM1JS2ORYCg54rf7/WGb+vOrxhZHUySTCHhD1yzx+XtJ2qMUXS2V
mxsT9dYAIkUfa9oIfYsK4rjlKQcgGhlYn1E0JmbIlQ7Ztww3tF9/th4dfGQ9Bxk+m4aExTbh68Pe
psmW9WgE+PLOGnHCQUOCDKJZILDKbXFIG/goB5276APyqQ2LR7LFZS0CBbGVjW71C4wD8gDpkSEP
6KXf8BQdjK5fgY45BzJILI9CY4XeWXDC3IE+unQKFqi0h2IU9yAV6ran+pJ3HXc1FRRKJqLnenmD
D/cpDW+uzC98GX2yT1rY4DzpglzPcHJQbw/ykTkvxhKCctnOdulXieOfaGUEDx904vQV7JZC6xNq
YqA92GqTCjMQFYoBUXTHcWPi2BmKjUe/QpLsig+hubDoVRvQqebQXM1/rHUSHrcf9x2G5OxNnUcQ
hsvgPovwITxsmPTr3E/InOnhs6fytud2v8LB+UsDPKx/64E0CLcExFygytVei6BKc27j2NVczabJ
G89XBudzV5wm88cIYcpF6aOkoSoNpakdqq4x1IPLJPvy6835o1ziGbOxJCYbbZGNqyEFTVPumyOI
XzjRnDPp4XEAv3WkOOoa8A6CR/qkhpu6TQCsxREVm84UGl3OY9AbrIU4uwcpxyVulf4D/4HZOx/7
0Ts55D+aQPiEt0nrqZSt4FJREegQheY37L4AXOew+Ch28fi2RbBhA+rsy9/FTnUrHyyn6N8W8DSl
AW6p27syaQOarfDLFPxfRDbMUFJJC8pkCQFe/Ywhwd6FQlzpwR65vevUDvc3CjGjBsSB4EhvkFau
fv2WEN2EbX5bL4xBRbJOfIho9/XhRGjjxGl8c3APVEfdp5+ianNnIrAWh1cVPktMGxaVA13xGldU
74p8kRSgaAGADI1yg+F72QTIGNGthlOSDD+A+BBrL66ApLxLdq13zKmrVw1uKLuntz3lehq9w+YL
0q4fLqlmFb7lmk6n0cKPcchXpyVUXpLAjisV7EOFWSifUwylAcx3skLJiz4dJS1F5OBBswBsp8RL
atNeAbfkAD3bXTzkh7JLwXocrjFL4nI9OrIDIQMSSTkp9p2dyq3ohOYmaQW6fRrXb/ivaFJT1bKW
5Muj9MGsk31HOOB6xCtO+SbLD8FW9lxMcGMsqUE2oGtzVmzyKTyQLziamw6/thEXFEurpfktkiGW
+Mw1j6p3u/WNg8gPde4r4VDNSo542zugCGykKElEvshO3wJYZWB8YuVEvtY49eLhCU7rXAKZrTet
yK5mHyiz+oAVEPGtigB/pPk4hHFBf4mB5V1FZA+d0xixT7aI1viuQ/u8reFk+ZeJaidYZpGeQE/j
TWF5YOebLWMwqMyGuA7IE0Hbu7Pequs0tZzQ6B0hdO8U39wpZKv0gfFi5HA7Cgakmb3sSg6mbr/d
3gLTO9uaX47Pb5VzfkOldB2qqKu7Qnyv/RR8mseJ81iqm4hbJuHj2g0+xsbJU/cyihc6ej19jRJ2
RYtpn6OAO61wUaEZBbqdAZrTgFog4tmgnkHi1Il7qBfgbh6bWE0wioKHcxUswyPKydfNA3fRgE8C
AcOttvkqdeUpZm8wSX1xq35Rtzr/fOuPOULCKULWh1v7HdtWm1KXpbVYUAjBFkZ19l1aYQ/OTtiS
rSkqnAdSXAr8frOjHUBLp/ugJpcJ9UF+QMAnfabfRGqOzuQTyrtH0uG6sNPnYxwQ7exknzxASGgl
+syAsGFmF4Zbfe5ZfrsGO2DaZsAM9p4iXOvBIZvmbrHNCPXDIO9jP9W+jBk8+NUdgAOT9rYKaOsU
juhhHKOKnIDU8w1KkY9Ob85gnNMHQPwV7xkXg5qhSh3DP9Rvpc16xtvjdvYuPoy5EUfVh8y+i7Ld
9bPeSV8gtHlzx+HO8JuBrvdK/xpoTCeRx3gSfGXddg3HdGt6kSdiiac9QdbmMoJrz8sAA2OQYXLr
DCK0VKq4T4tMncbr85jOJz1slObDznTxFXrHbT28wv+9VAPdab9RAbrRKnVMp1heGJzgegP9M12h
kPWNpTFQ7Pu6YLQxDo2geTs7wGwoztJoOI1/6Krxsvq61C92E/LP0f7PXdbzbqLbbfyxXY70SxS3
oYZJzmfhmqo8YFY3ePeXNYuz33JkwF6z7zzgvrXBqB3cPDguUt8D6YC4ahZ7tx1DCsMeYXhHsL40
0vRe+G6fFpL9AHGcwUD5RhXt3x0ibQJxkM1gPDjYCOD/IXiZauw/+s2Q/NgPmGheKaIU6fFsKr+O
SSLgtad8eOlZQ2hO3n1fl4PbuhgLm3QefylD8xsLODKtdsh2BJb+FxjZIx3mKWkJH8pA8syZ7h9d
a4z8BktY63VZ1SxrtjlYdID9lPEjE3UPdYmfq4m9enjAQzDoZobLmuCifrTDWenfgWCiZCHM9eFy
k35CDfHoSD5gl5ngPAICqiale/IU2nrk1kYTwz6PG2p+wpzAihFKLNcKCoeBFdRjy+fLm2lONRBm
mINU7zolUwx/RIq2OHWljbmt7OtII1pSm5cLoWv1ioNiHU2LFZgI9HcUEnbCDMv6LHNIS3Sw0y2q
Oc7kXbEsx8WAOFniC/EeO63drrFK2/AebDyau8Iu9pyO2JyRlJCMdRvWAjDKZAzwCdfU79vVf3bx
3fjiTIgIG0mubspPB8OYI0ubKWm+voS2dlzoa2iB1M3PHpCAM8+4IkSDqlM4vxkDyCogjCCLgCrg
t4joRXjEZm/sZF93GHsdeRG1S3O2zZnk0p6RPxWjF/uSYEfZIGelbH2EBEWGk3NEj782BrTKHuS1
HNnQY/Njs94T96gbfr9J6/lc9HOThKJ1nZwuz9X6+yXiTCYdhYabNM6DConD+4MFkh02pAO2OKTG
PfqpxqYk2mMjJMRkA1zhSuLMRhnWUxRY4qDyYhUVH8apmLRIvOPI8Ei/zkcVfRA6rJzqxonm62+Y
ARW5B9fDJeb5M0ayRVCpQmiqZw7bL1YdnFZ10k+/hD3k1ZSFiTF1Hd0/cEXgvQLEmUEegYkQ9S1z
oHxJoOi8nHFw3GdS/1wOpK9qfdvDiMjXFZ+nR2RhTWwwvMklkCFEpongYIyAf0ANvaA314f48Pv3
SdI1X9jzrKRRxSXn3dKpWzzNSrfqfr0o+TEHaYW3Nc9JibMu8Gp7cqA48tv1FJw15wQsHmTB0QY/
wRqWvdWjaMbXT3vsB7Qiz5N6UONQBkohg4yfmIkvf1fHIU5RFLl1oJ8PlwwjGsLmdlWuDGGAhwN5
RqDP49yWsUISO4dW9UbgWjs+SsGZCaALO/ejxE73vEIkKcnN9y3mKBUOjfMOO9rDGsKnECYcOgBJ
JiY8pJGkEmOUQzIhWsOgm10v5XxvWPNLtMzbzhGxj1IIkl+15UjloCB/TXcJqrBIMBjHUXBlaOT7
SsY7BfhYG8SwYAGuY+iH8LlRzRFCVEsnUE7zixLthHPV+23sIDNF+3NHmAbKLgcqLbKZbpxCQvwT
Qe7BQXcryM9L3qwiUMOvu7mywuGZTMhbP44P8XmnR2+asaqLQXH0LiFazAbYFcKQdTbH28pYPsOw
sMPlVR4gCEiG7CEZQfGqc+2gUsZXwskmJzpJQSxL6+6b7dMpyJSBXnj3MYSJlVX2C6EL7Z0jJ3/H
Yio7ChGCh+LiWeQIvLOoGqiDajt8P41lfiAxdmQDAzVFsYEhasa0KY6UDhvIk3StgWi5JxYbNhV2
vmmr3pHcOlJkRbbcG50R3Kv22gbpUWdHYtV69C4uBbFF+ll/Z+yboYdvr+zo4ymbEWYLRBO51X/4
+bxZ3O/dcgz4AEnYMrRRk1zt4iMf52SK4nbbxtvHJtuWVJPjD3Vy3QhwyTKgftDz4ETEg9Lqn0fI
/FA3uQLk//vshkd2WiAI4/PUdqqOriuuVjeLtF0iZDEAHUV2WXC8VkZHa60iikZGc1/c/eP8du+H
o3yKr/gLmft9b+0thxK613qQjfo3QmVQ/KqrZGoOqu8qtyHesYGMR4iiPh8TdSYF7F1Qtx7daInj
S9inmPghLCLK6nSdYA9gkAE8R57a0RYiyc/t4zZeauc+1icQGZ7+LmkOBQIzYt9FGPqKe7tsKELI
Y0G1QfqUfr4CXsDtoYIA9tnXITXt268TEMY3eX/faYS3I0AiUVpbWUt20eWXOlKWqNCZ0zgQsugr
vRxlI7p8Tq3VTh1GX5QrcsM7vulraxQVKKZtYcQ0i6wIZgmurRodPI9/G4Z9dvTSDBvdlk9SDSyS
lN+a96vq3J3iFLDQZMyDZD7XbggvRRkIK+iAtwI5HJLi/mWTQydE/UEthM0h5GWUSbDFwOBfl8qs
fY83Kkpe5wHfS+yzY+W9EpEzjGBTuzHSzxGb7er9Pq0wTo/Cdaftf5BBgHq/p18dLsLKnxD/i8Wv
a/aD7luJgcZLyQb/gz+KpRZ2Hq7XpPtkHI7ZDQuLjkl2GoMykSOHQx4uB37i2WVPDn4mI1NCclLE
m41dGD2Y/eByoLb8Pj+rz/2ibr37c3p+Wu9a7XyRoqjN1uaaU9bp6ooBc979PV60FxuKVBj1mXEv
vH2TdhQTHj6kHLMTz14e2vUeoR+IcOFBnGefgs2HasszaY5gnV0fpdIu961DtsUHXjj4fkDS2NEt
Q9X9/S6U50rxz12oGvFpomIReCj/vWrfozQ5yvdbtsYRYC0J6hsqm/MapGUcIF+V9vgiXaD9vrXW
dvIACTKhQe8nGIBmz1o9FuKIZ1Js0Kfwon/9/tnYN/zXCqjRojJpV5nij+Tmj315LlTK8SHW2bpa
6W645tjIQMHL2k7grFB3Q1dHyl02aA/1oVvj8n5z4FmY3wD14q/L2torBC08OGnR2T9IKbSbAZIy
AzwdpMZj8ECj+1Gu082DjC6l89NftQAINpb8TofqIx3K7duc/s5Y4gQJzG4rEnp2rUfQpjH2dKG5
x0U2qWcU6QjC2yTvIKhEZFflAJGX07CnxkcHVbvPmIhmkUKV5Yig78FZTXJv7xybYN4OiNWloti6
+Vb/Ztk++bhDDh06MB5eKLYu6hkkoDXoqwJ+7Zl9zlcyhYVsGZRxesJUB2/OANmy90e4D284HB3h
kOKEQG66vrkorMYkPpi9whxW23CnYPlayjYOniHT6P6xvq+MTccBlNn3E6U+t8YNKn5mOJt+BVz6
hYkVMHbKeCuwwEZbcmUtbUflKtGREdvVpgAytCy945ooKm1B8oydTMuNMkneIH7jdkHeWsyUcMb4
CR1SfyzsDeRcGA6hWfhyfGh9xFj3gAlTebohswRnNG6GRbcXFNGbJH19pIwJY8FooCyiZe0p4+Mo
ZfmCFr6UpV7FACztdHdbSB5FPeqAYFaL1QVTUT680G+5UnshTmwCtV1cK3vqq/pK54EakOHGJXQh
KNMd2YzSXgVoO/SEBb59cyVhO5hTrY3EHlvQgmVg2i6EubFmH9HyBEmjPA4eqOi1CfvMC8JfjtCk
arF1nz4OUhIAtWabs0iE/h3iH1F4MV8T9ctJCk0nf7ugDtuxR0JCLb+f3q5U93aEsxDgLG3kj2Kc
v7U7Sion4rAGLUvGFepED9E4El7Ita56gAUMMGbaPPrq59FVxvrPmn5V+6aH3+7h5vP7xHBRed4/
xFUyF1YJTCcgah9M08I3EKakW9F715k0ViHDUlQYUWZINwWjW7KFVYy2fUNBJP4EGOqRNL1V2wHL
SktlTcQBglRwib+rnoLf/Ybf5bbN9DSPdrRE4F4k1kgvB2Vwvbh0EDjOyyor52PzWGog2ti+EKm+
VAeI7mU+1jB/A5w6Kk5YnFwJNtu2Wuh7YQX6Mw9E77QGS+JperfOmLBw57GDKr1fv7+LhBGe3DyY
JFTn8YQhMKYARdYWhylSSElE9aQtIQVL072DKqekjQfr+hF9avwYDBqUZ45jTOXsoNko0yv4AHNG
/XWm7Y0hRRTi0U5Y6VfR6jrJgnJVU/opRN+6D03KiOzC8W9Tfg051blhxwN1cZSB1qJAA+yKOh54
HuBAPm5g/J/MUP24ixbGM9kleYZzaqdQVtGCX8eV4BUgPXIEYMeRSIoGtkuq2rxEItOvja11/Jix
p9PRFLrhIj9oHJfiwWNo+DzRxOWJnsbYaszMNhftWpgVs3bMydAsB8L23EFBkH0e8hkHyEdKVnS3
wp40mznTh5fP4GCFfWAJc6lDEpNK6sG2xFRJ/U1YhvBaSS8699N9pnqYckDVF/vmHtS3efYYgaUw
WJi9EHP470vBv2ch1dQslilVlzVVJaL372UqvdSaGGWSunrLervd9AgqabYNgkfv8/cL/bPidNdh
xZE4pMsSoIK/r3OK47uh5g91VX0SS29TZgD+/gJZ9Ooa3b//Y1XTjPKotArXuNosX6eBMNc+zBe7
k27z8dfZ8ek+ns6OeZLfq1a7c403hbWwn64SlM1tLwoe+9+/Mek/LtUBQvjOJBOhmf7UWa9uidim
RqGucEf4yqACLBOw3kFlddKxZktBupS26HV8pMBnx3oxMv5pBCKZ/PPqTw+MbrNyUdqSBzaKbbqa
5AXDW3txFv9HG0Ri719XeXpk18a4JEpzVlfC1BjKQTq8qb3LWkLxIQ7ar2RICT98MUr+Of13l4Q2
IluSqMjAbP4eJWIdhaFoXbjkgYR1avsvfr78LL39uac/LvAk+tCy4iEZcc0r1en3jd4OyWevIxTd
e1/3XtOb4antmb2PDzoDPc7tvc+3FyPn1S0+jRycyUosNNwiR60eDSP+KVIPxRjai/p7bG9t33p1
zX/2u09f69N4yZr0etW6u9a/lU1nsWyGly9tfCZuk0N08uI1fPUdP40bxTIf9/bBHYpv9yEbqQAW
2u9f4j8q7ufH+PSmS2GU30SDS1SDO7nERW8v8RSL/mJGuHOv7W9lhwNX7/vWe/FVvnp63bzwxzRm
GGJ6EjQunH3onPF6ryaWFz//p2j/x8+XSjm9XwR+vnAQt+WH8WKm/5EI/DVFcn6jFmsigLNkHZDC
358/UYSkqeIyW0OCdWq/3Fr7yxhDM6UC+wGPsAyONWBB2levJKHyfx0d/7z006vXSCf1qJVFRrMj
3BFvqk0BlLeH02fucOgiykSizYKEzUA90zMWUE97x6320RTUr5uXYqF/ptCnL+LpNTTNS6WpVp6t
jam+iD/0wHDK6dk1B+r7nZjMpm8OleDItPpKc/7v0sGVOXei8DYpGJPf/fcjqE7J6XSKThyhkW98
W6QHQa5FyKAMNCix37S8ib/aKVu161Qih8CnuVVfzIM/W4fncfDnh3gaB8pJsYybmSIlWSd+zn5w
qRMET+Y0Neo3YncIfVk/Fr+/tf/uZ57u/GkEXDIplPIbF20oCbkSElDV53xBQQ+wbtWHlwpHVO2c
g2zl7q9qy4rc3dRvN/30zK9HqZAyiWd+gxZBjUoMbgGFHHlMsxcTHxlHqYcg6HgK9MTnvGtCMOf8
mazCMZUbYhykTwQyR6dZQwUfIRPw2OyHVP1UNtj1jCOwGdy+qcJ4BHKOBRsxhndbHD2avNowJJbt
sk32dO2RKlTgKcsh57Lsq93AaaZWv5Y43E8TuR9V9mURxYQUal75mS6uu4IVHq5HX3zDML6E1cGZ
/UxL3ESj82k54jhdlE5uEqiY2pIHRXVwc2hz+a13gbFANCq9NTt5E94otlCaGSmL7AulULE2tyhQ
HrP7Ih3xoc4D5uyp+Kn7vJDgbpxwRW7JtR+93Rf0JIyxuXwA6yw/zn70hr+eEDaIf0KABakzJv3E
tnAGSSbq1LAhTPpHv+UnnwcadAgfM5pj4oHr+hSwP9Ycn7HPPz7rgDOnAkzZbzcdANJGbAPZkVN5
4mQTMrE38bzeaBP1areu4qJdwAY3oaQ4vdIkyvrnaEDEZE+dnAKB0lnZI1jEvX5iOBUd/Ec7sjrc
8puItA79ar5TPu+n4/smdkU+X7ikc2sikg8uS3EvzS7fsNSvXU97CuetGVOEnkeL26oNZEcdmpyW
Z+qZ1Fb4BNAK5jif5/DpHgCXnQq2DKKXEFAydX5ChDpydcmAXtC9iPcipTLTLRbpBIcxPKV+s+XP
0lrnT0APJqzSod8pz6t37Nkd4h7CDy06fXEFmk5hbEyJHS8niGdjC2IYELUxOn+jTy3pxwBT3epr
EwNg7zaPRpRROdzbv7++/2x5u7eXYwioNdSk9Gf+nrcQkZfKLatPa8NwTwBuMWefaDKQHE2B9Pzx
KF7Im/9zwfjzgk8TpV61apYrl9P6Nj+N+G6iGXXu/lc6QuhyeQ8dgvq8BwRw4Jm3wdnJpp3PcXPe
GKPfb/w/y4UIW01TNEyrw8z9fefH092si/OVGdsV3seR2qeN9HaDQDEiZ87sHb5S97h6zM4ozRYY
Sr3z6O6eP2EKI/CQmd8EL4T3AaDy98+lqv/sFngkpkE9FqW3oerPYCapTk56eTZ5JEt5Hn8QSIQ4
W3AQ6XCmFyfGJ5MoA8joN7jZqKe/Y9GTdzdODDdXWp7hDB1aZDRITN5aRyHqu/blibm2ltQbSSpp
ycakqotqRHBukktrUy+ReMjztO3XVxeizCXIkEQYI7Aq6N+Mx6SFTUUcOrifbKHPEQDEVDzkwdg4
XL7BQKHJI0MeDuo3lPbwR7Mij63KFojxQIhCBs44xaZJ1Wcqklj5pi7az4zIlD2mbwVf3lBY5e/Z
mwmG6Q3uPJ+IugLVZnmsADvq0mwSgBMHYWSNboGxgmAdUw+x60N7wKUxKQ+A3zQkQn793s5Y5HgD
YWtZjU8ehC9t8zWQ7ZTiTldg7bE0gJfh5WTST77O3+GujjBlOhedlC+yJ/rqt/yB1PG6Tt6pRiJY
vN0Hp0+61cfdOahJpaHMZXjX1Lulnlb5x7oLjDSknojq6u5UiFlVmH2kFQbHOTGdSTiDc/HY3vf8
UAk8nZdrLpoqlHAxwDmC0m89ZHXx2hD70XdBS4yK7Xf2cHRfXkV81aAPJRgVfQ138g7JrKdMTtDy
98egw/cNoyWTeFeF3BiLaJHNymyABd8CYCf3hfVjy392JW9iDQhDmxjUE31tbK6orN6HFoou7zg1
oA+MrXl4iFfiqE49I5Am4ZIAuSUZzzBwIZfPcfo412E1SQSyrSZts66KWabaD1aVctklHhNnnEik
ovRS7mt+3iEoRA+XBefgDpt3WWmIwYD09xELSpMzmCHygRf/Q9iZLSnKbV37iogApJFT+kbEvjsx
Uk1BBMUevPr/Ib/4Y1flm1F5Ujt31puVirDWXHOO8QzajzB9EXHAaBhd4ODi+KfdAwOi3R02+UYH
+KsipsG4HtJdvWzpFJZBHdHavNGPIt6qDWkGPYoMdQM+Qw9PH/XsFejBI1Et5DVl8iRjuLKY6NFP
I91MIOtIcKQ3QsArPWZa2R8CeTDJq2OdgMbxr53hFTD4Wt4WtPCAfncsQoFBEwNo2iI87Cb1XsYf
PWkSXF8DxU17ty3Zy6jw9WH6WcbqCVoxXzqXwqXsqyOJaHgEj8Zex/JIzi6xExPmnux0gCbwLBNU
YS3p7NFwRbDRTt4iadmNX2HFMwjmanOdstKc4jYiqiRXOkChRUNvoe6KT3Fzebnw04lOYpJxOePs
t9Ox6p0iIIpl8tuiyXn9h2rLUDpGi6hWaCx9WzWz5qnp6uVN/3KffuThzSE0lGYfatgC5h1x8f67
25aeOnpXMSjYhr1Lv8GR+EVl9iiajNSWImPIZ/6IkRVCFItL2m9Mo4eaD+ZyU23u3OpMmhUEIeBP
9A0J5elnzq5dMhczs8akl08jXBiIk6K216g1JxUSq4I+9uw8SOGML/jmg8cA0QZWxR5Gk2vL7J+0
4CmXpAmViwyD+LPuw8PRtsJgCkqILIZB/aktUJnRlU1NY6ysVMVen21m5detvMp76eZXn+Evx3j1
2w68vgt6cy45xpdmtNpgEZ0worR4tM3etO1XNOZwtzv+ctaWvpouf5XNSlfHVdFpR2X0u7726T/O
pJVsnGgeGuJE8Guc3TKSjPWUGKIsPkGrJzQx91ARhJDWDv0zSEj70G+8zjKnF+5d3StC15mEj0eD
vKmBViN5yXkPzmWbIAFyhOeKZ+RI+EmL1zwNAQlNur5Ko/21MSbZFILP6rKhqjmY2ir9kqO10S4o
hygJaGgjkAQZkDHa+BB5LpCQEbPG6ASYE4rNTT3hXCXDQzDPjOOZxEDRP1iHsv2hClUJVTCzfr7D
dA95L3iMrvkgpV4xC3RSj6AW0Ueyi5nXdn/CUGI/iMN5eBn6EBpGHFyZ4C9QJKGzQIPd4pPatQIn
dWp46nXbwM/Q6csfLJk4RCq/FQPg0qGKfSHmuUH+seBl3xDd522yAlDpL5HDbXD9PJPJUIfsRf8u
G6T/+FXb8WcrrqETg1EGzPHf9Yx0EKvmKkrFVCHyna0e7mzOZjRRx+lIwPOHpp52fJsGVyc082uE
x4ePnLhiJkofb8ycMdiXosX9q4uz6mboTQlHWxAPBKTl/xJ2Tzdf3RIT9Ngzd2MmScAuqsacgBPY
hTbMrDoi/1PbdJwqYvvJPiBmUmm4OQzMyS2QZtoWAwazn3ek+vK4O6bmO7rFx3UmLpqt4l/72UwY
HoPu0iCZIR+nvXykxtkGlVOBYbLyXz2l33GYF9Rk8XjKqMBlJSeH3Rf/m7gcHzZTxSHj8+51gtuG
jD3HGIBwT6BDhEBObj4XpvvLCbij/6cN/u3SfzuCnq7n9eWoKVz6IbdvvSVr77TobIlbQoU3NhJS
RlbPxQntR4+Y5lDoPXkHaL76HFBJFZISqoaqcDvbo+xdd60uKDr6zPWq8Yv0CBTBUIXGxUDt6fP1
ktB2AJeZQ46euNdQ3fUJKBfmNSc9cB8lyUkI87wG+t/bYQ50AZKKURioydXlsyfine9QwzDG72wP
pBz2rm1Mkkra4YcUPYaHVXcJSc6QrNdntu3OCvi8sH3bSYuxIOlowgN1obE0KZbdGQR6nlE4cK48
fc/XktuZH9pPwMau0g1eixonQAaJg6wTDlFo0AjxoHPPDojk8uwC+UUKEDPiZNCp2fmY7lh0dI5T
hpPdBHaGB1iTFWKXBtkBYkAxk/qnD0arb0dk/obHoZixV4sLjS+pe8aIOSOwAnGzkxcga1FKPkk/
AFdhV0wPX5vD/BZpJIRIS7Qmn2Sa9C5swaYyWU+IEh/IW/q0J/bRhbz4CrW1K9V9TJSFCrYEqJpT
zV6Ly4L/nPQwX2VzObrNDuB+u48ryVeZks0uxG8dZ0BFZse1mU4OuxyF/H1BeYKnkhBzlTDObJRF
ZyAaQeXTnutTfejxaU7UAYqUfrenbNHZmO3W1biY3Y4cTnoCnrNZOalqM/Pz/jM2PD0WVudp2kOY
3rWu/WNrHyg+2j7Evqs4N8U6zS4IMPawlolZ1+PX1c6HNJ+gQajkgg0AvnPgnuc+zoYcKvmYNQvR
iyaTTHN62MSiQPon4GaJqh1CWXzoy3D11cEhMXbVgpscltTjMVhPu0RsXu1sIixQmsdXOLZjpq0U
wO4FMNwNOdE5eHqkl/RJzuP8/F5o8X3ReM/gCp7jirnOlBaQTHxcCW+Srt8WKwwYUIJJnsxLnxDK
AkOKmip8nYPL4EmdPnl6r+AayvN0ySVOMqeZHJNfltQfm3pGl4EQIAtOil982j/2SL53yov8Wkwv
KszkbML+P0tH0paJrn2ZITgSxphFcKgr70DZ8zeKc1+8IgH7lpTcl2kfT82gwG3CutN7L859Eqpd
if8lFsNhRysC2ODgE+4O5hAQ/5JPLegQ7msBD7dxOXmMuxzwW9TKL5eb22cEFShJGbPu3iMlgCZE
4kPXZmYzKINLILp3C4fLtOLjDnlOg5f7jt4eyrCKnQ3iM3lzcnIOZLdw3pbqINuyD+4jEMKnIznI
nJLOAFeDX02LKRTtf1/PHw+2f1zO76bSu5wVr/xyKaYPREYcLEbA3I8j9m5MAc2+C0p8/94Zk0fI
lWTjkqJO0hnfg8N07Rur46CYy2Mq3JN79XlDBPbBeWq25AOzRIByU7boJIQwx3yC1uxXCsN/oDjs
rxS9gLollfkt7Pe/99fDW9WeR8iW0/siZ7d82SzWbJuHW3sy503gw9MsdV7bYgjbjV0UAteA8+Sb
puTavO+amIMtCz8wZSSUHZsjKLhVMsRejzZwZ35C96L4uBKyW0Je67p2KMTQ7HAaRiyyZR9m7p5C
49l3AMyQYW7qW3LP/QMBV/3y5VMkIWU0LzNEkca8pnTcn/lxcos/O7Y8Y23ZtLoQnld1gIRDA4Ro
Qtd8FKRYWl8rtMfI4JS8CJ8b14SQsYrWsO0bXJkswchlHhywkBlxhk5eiR6CZicXfUzwOu1TT76F
Kah4DfEXO9dlmB2tJuaYmVEwWCKuHSgAvRypGFAzlu1yV1vijoORyHIVlrsW4mem5EBC1f068H3B
5y9b1KQSouXKwSqCBHp6v7enM9GFhQ9rfsLCLHP6a8wjSG9CmBB59jsonsxyeRx3WPk4ULXTf81s
DRnlmO5AiU5mKuxJU+LgzWDg3pd9eZWStxghOFBnNA3ZsVA2ilS6X8rRqZRh5VM/ULt2qVGMgUqx
xLEyvOyUNT/2CCH2r0O5f57ToWutSmgMprQtaw/041ZnL4BdSaDhCvlEZWVmv2b5TXBSQa369zPW
ac9ff5X13KWozODId1VwDMa381n6yKSCsf95OtMxjOLSMeOVZAa5nYYBFxg2nOkRvBv6B9ev+2OC
WXa72289vv/MCtsXganV0KHOqNJ3FFL3+b5JzVk5UYrGSRysl63iGVSJh3Fj0FuGZ3sszl/R2DcG
L9xEv1yCH0ZSf/3271OQVBCeld45TSN35XKeqpm/EqCbdOYT73BBmjM4+RRC5rITds1paO2L+Lwh
trDNc+k6qv3vl/O1qv3nE/njYnyry0WluonGnYsx08cccUQrfvVFlvckOMZasBXy+GCZS+vZ78za
9kAIZC7rRYfZTIh2oOOOCIMi//zLRer+eJFYz0BnGLos6t9GnufuUTk3HS4SqcfttHolOqsMQNEj
xqBhJrESxoustFax4mzOKxal5G2ORqc5zvABpxy3R3GyVEzv89z+kDdJzcFg4MgLHZmw6eSmTy7Q
OlZNe8+8rfAfm2Ka2g9zuP4EhmfljkO8497Cksr59uHv5F9IE512Nf7PVf/f+/ve3c0666OkHXh/
r+EM+XvfwP2WvIP2fJ3ZE04Yo4EYvPH2XFtYX7sjhrk/9YUAq791mf/qm/nxufzj9Xw75R8z6XrX
UumExNbG/tqX4JZa5PTZQKwTKaLdnVoTdIvtUhc8K6e05MHn22O5730IIYOQ6AXCxVzPK2ucOW34
L8owxcahRWxtMs7MMfk71i+e/Z/OlBr0/f9/l3Tlv/e881MmvMZoH6VZY9F8pnuDsgITuPkpfDhP
a94uxZUZ0qgwlvvot7v0v02KdiH54/d/e5TrusnyZ8VVe1+d2SJ2Jy7ZjEgsUXUcFZz/4MKtbPxZ
WgM5QOQB6TEz/SoWzQ9qgcrsw3p8mUOxL1Xmbx0U7YdD31+v7dtzLWSyfLseZJ6gRVzb8TPZrLrh
BblHwKt62G38i7nh6Un9tw3AfaUQ1kVTK+TacYIpredmcvFSMxhtvV6/G9GMJMecmVHIoZ3e0+yG
yml6TMapy7I0Wvf36OA3w9T1h7+oH37eM/64yt8qm85B6x6yC1dZjhfUtMh0+zFrABpTPurgE3Vp
j6ckHXBBO9aULd1sF6WXqdu/3G/af3ph3z7vdmP5o+BWjhetBADGU2udTffosKw8QVojZp3QxA4S
3d3QGDqbq47tBqPR3SCkwhzoo8/nHKnPdu0O5o3dxwLwsMN1ND6O9zwVnztMwpA707tJSIQNevYA
Ez638nj376VeUn7QH3BPdFSRNC16p+q3K3l8v2tRaO8JIVLHullMOCfuVu8AM7jsJIeoVUDz+JMv
iE4DX5i1OAWIIs3HaCJ/UjKSElyOVreZkZDTEzBhRPT/Hs+erv1yYpdbCzFxqPc/tQeGeGVQV45I
0GkfjUW2jnAjaQjXfOSgywfu77fZiedmz5LNsIWQ7siTfZiksfmlHRJaifCSULPUKcylGvY/pJh+
G8oXFLCsKOM8HDMfKU1r+bK1hFFcvz3+svasuCH9PSN9wqySCinFsIEawZW9Uy3Nhwwt2bX4ceqL
1N5z6phU9r8vs/xDD/qvq/ztLqnEVD6uj6xKdzdG2BwmZUjPdDSSRhwM7drB2cl6ePJeJP38JoOS
f37s//cRf9NB1VWnLtKMXw5P0TqM4LH7SWD0R4P3aHDsUVXw+6/WdJ8mnALp2/5GODJ+3tn+9wK+
qaT0Z7F+XNtnJLo5aM0Qlpkrw006sMvOHiajaHKbTtiV6albx9wbteVP7aO8YfTCunnv+BT/lTkq
oi07X/G2enPoEhZKbxpo0eDh0vJk7WzsxyAcn4b5ivsiRCCNcA6RsldZxoBP+Nx1mfSfrN3amlV2
tCgCrJhnRyY/mEwOBuHDwhsXMRuTJQTD6LfjmPLD3JpjOT4KlgP4X9/3d0FPO/ka2Qf3QIR8uEeL
yt0gNDi55/BmlsjLwTWLNiDj1WGYj9ktAsMyLM9zYBK49xWs2pIGSf88IBaCMdGhJQnkYWobg5M1
lufFsPKGFCb/vnX/r63+vS7BmkKJLmKH1Ixvt096r0mgSVWckE5smPHm4j3iAzvZCMnGiHBUk+Ru
U3GSxmFawWwlRiSM7HrwtBPBnATvyBwJ1uC8HSxBGheh019q9rZbjgSRkqGeT0bKLnj6tclK8Yyw
TqDN5nBGilhqa+Z8eQlYH9uai3LBN8Q2YXFWRujtkggIJsYtMuSth2juhN2O+RK5p+N8uOdPYMaa
yTYA2Njw+hYF3rjw9o82QhYL1HP57+v0Y+Hx52X6dpM/n1KjCyULKcHHHGvfbqxZgTtitEQFKgbA
TxG2WVPKn+ER357171//RXP716f0rTpunuK7RGjHM3Z3S7O2V9cdJfvBpEROJH+C6sefVO56tkF/
4pIxGnSDG9SvwR1bBiz6eL5cJ+0j1A+v1h6jtuVzvmQQgH553Jhi1/QPSTn2z2t7nznj/XD479f/
4z70v8tHhOTf++hbeumvQ1vdv5Oynfa/hnH0ds+tFnUzSR32ynvrVfFyt7NBX8nk1fgY9Oh90ltc
GkOGjIuSrQvVZUXKcIg+gPdA6zpL1N0vj8SPJxH4Wi00FymK9lUT/LHnr9/nu1aJwJ3Y9pAGodUJ
jQlRZ/0UcT4jOYa4Q9VPQ9VFrBSQZW+DMiAE9eCwxB170gztMigAEuci7KzHMHMl/xVjlqZiKD3Z
rVa1c4/ePtYGFskTTefbhIng1zndFYb3PeIo9xTmnjbUbXWGkggNiHMK9QGZoqEyX/dZ6+mRYYdN
1n3UE43PPGvw27rOsfi/R5bWHw0gS0RB2P3eYKrTdwrlsCLQl+Kgt1Yg8Vu6vNONGM+XoqLXwADo
ydhoP3Iy4SJoChjqpZLnlWLMGDwmVdw9eSIiTMajpad1xzr2bgoC3SvzodoZrMmNPvlYIrRLm3l/
13spKq975jMzUSg26KkjSNtUcJFW3TeLQnklqMzU3o6e4I55J0JmP4kPzCx1KWagD3PF7iwYDwjM
xXsiNeEi9VS/uCGdd05bEBdXXxsxKHszronlkUE/DyupuF8HdNEZ7gGd8Rg0oTc4W8rbeWI0WpMc
80kbRa6dF1O9S5/xHhFIaeNI2/fdyWoXYVa9gBlOLt/6NjjMm2N8q3tlx79cx2ReG2SroL10sxmy
V4KDsH+R05qg9vtoqkEhJEBQgNQXvQeav4MZv5PxtTbVLSk/7aCRDjVTClhM55uL37wj4E+vFl0S
IioP55vMJ9CYXZgnqfNQPIP21FgQVuvGEonQLT0ERIcR2G4ag/imcJjoNiQWxs4Vw2ngCCfn4VHA
XhdYzYWxQVwJxR/asc6ys7jh5jECjanIwX5qDs0/pUGKFV0Fr5YxqDkFECpASKknnvuNGiFPU/BG
L9DQEIt3Uqz1vg1Txu7HqYiW49PthOz0qjy9YDyFAi9YsItgmuRBcXKVvRSdyEMYE8bMrUQ3+1D1
86Rsny+kOEVyFMI7i1WvblbFiGZZdR8xp0gvcfnuNwCrY+UWXjwZxtCcWMZmcgCwiAcns1uTMW1B
ArL0tQMqjP6h9A5qGnJM6UERHZGYkfI4KMnje1nrwWnwFjGjnTj1DsrxjXvm4LxV1BqIPOwMxdLV
1Ui1uVrK1wSpIC8EVr/gM909hy/VKicwmvIx1p8MWsSNKSR6DbKnJacBEqcHDkKX0ztgynuZns52
a3FWHOHjEiuX4FZBQrOAaT0WpRS1wkH0R65EIFUXAp13A0UwrJL3mqmxVWtMJbszvrqTjstFebzd
J4ExXVMAKyfbMp/yHomI+m7Dld86fjTbAOmw6cyA9r8SvGpCNRNvNqFsg9PLRsLwnN77UuGQzgPC
XubROCe6bkPClwfp3b/1jhyEmIlQW4EguSOyhOZEO9nCBo826GGY1znN2pHU5ZHGi4mHHrSDtRZN
fXB7mgSqKIMT02sW+66HHRyiFlFQwgq8Xje68ZRkznt0ONqkvZ0mOn9zsg/cSRtGkPQjWs7AIOcG
ZuZIG9uWYRrQ/1kYhVPi0gaFMM+4U7mxH57O6AgbKSSruG3Oz5qUeDBz3Qp2YI09viZZnc9H73EF
Rm5fP66MAftMMcSAtJADDwQG7Wm+QaRzTxneWxh8+NGGVjZjzt77QwOqZB8bqwagAOsRzNaVSSvt
NLre41fW0oEB+t8hwOCuB10k24WBihdKRrfP5E2dtbovwuMRykICJcTl1KZf3wziP+EM3r3rAz1o
znYz/WUr/mlVpxcqMjzoaKL8HX1xFQ53QWtII+y2WJ1c7mFPzx5e+XE5OxosiNGRnjAEBtZB5/Gy
KvIZaHYThx0QLkLSxdkXJxgMecvFxXosss0x9Qk6kmzuBY2BR0bnsKKrSXZO3PjGDv052S/iSj/0
Tq1cUF1eP9EG/vtdyT90eIllxMhstBoSXfzWzjo85VR9ytJxiuVOWGiNc+7fvEoHBgiE0LyvSV8i
B73OXPr14PnYPh8Xp/ZobNzebsa4GYfwgRhuwBv/fmU/Nf50uQWN6F3C6LvityO4es+fzUO5QXv/
1I0wjRhBvNcRI+eOfyWHiotXmcruhrnxBj6vJGWVx6nas8Jhjc4y/3qMOM6qE243gyQmOm+jLJR7
p0/1ZF30X67j/3UEvlWautzVFVr2uoJ1/dt5QFofhbPaVIy8qbYQH74t0LVMSol8Xz0rUxCjt2Sj
sKx6az1is8DbfNCidRmJBhQ2YC7nOXWBmmD1ZrJ73NBhzm4Of6Zc6hQy5DP1mNtkz1nHZ+YGGEFA
H9O1DNQFqcUv5QyHqLFeiJXVHbZyd/zBLo2+gm0BqdYdCuRx9WiJKf6piS4SkQR9aOiyJ2yPItNa
rxH9J1AOVhshFJAkioSIlzanwFse3Gl4XK03qEXQD5JVdezTADfn8UrKiVVgIUcYkI7fld2hIUMg
dzFE+iuWA3agnbTScY8UQ3WjlugDyAExH6t1t6f7KqsW5z3ZlmSHKD807xq+VgZaZdxtPDBXXVR2
on9HDXcmUROmTh/44e3lk5CpAA+FRIBLu7BO8qRDIQd9TndYIlGCEXKDMu9ahKnqkIeyVkeH0iXh
VQHWdLO7AKC0SKwm6m30JoOudjskhsXv0laHJ8VLYZ3gjG0ITOKjNNW9TIjVB8PJ16PFFJKrPLtx
nJk2xIW0GlVG61JMJhfpKYIZNMhjERScLAXFGXTC5SF8LavRk5Q41BRWq38AsgBGrxuwagtPP1tJ
mf82HOEyKLfZ0TGWFQonsC2EgRqt+7meZv1mcJ3By2vadj0zKPSXio07DBEBek44H/DODfMy4G5Q
SK1Fl9FlKGm/iINipIaGfcsiWeyVCUoc+lG8IvkOA7MULfpOsDpFRFRQFsPH5DVWNvJC3pF6yoeM
NhlaHKE6A3V2w8BekgnUYjFldQA3R6cg6trERl0NCwIrLTxjxWqAbqpqh5EIsdBNefokS7103bqG
u/MWqlV5SsO41UJBZfgokDErM2Zle8NVVVJnIBy1pXMMxifP7VwDOCHPO6TZOnmATFoAQEf3TLYO
iYYDu0QvSYln6VAoyY+0skhgDg0gqA0LOe60qO5aVQjcqsbowIrRzx+ARWyEmDBwMtk19pyoSfYj
X1n9OJ/omAE1mr4w7iM0ev1yHpV/6ItCY8YcKulKF+Tzt+X2tn7e6YFkx2naV3cvB+nbC1QENeHa
JVaIY9uDGDJ2yTJA99hxDvj/Jq/549fl6sdl/4/X8W0eoOS6oKlCfpxq0yyz142T7TRjjAyvTi6z
fIfBnAX0bGPczxH0mOIAPESxR5OyayYnUw6O0wdBl2Z3C4tT8HCX10R4i77W14Xg3/uA1r6UvxZW
oPSSTotWlVCqInb8+wisZO9bcX8Uj8nFeYTFRBl2gmPidCa12w0ZTDHpw53+UQxeJ1upEVEFzew4
Ooal/+rfIz2iKmWhMG9bOKoBaIZ+Ocki0GyJCnbNiPXhc1bQPEKKwCcAb7Av99r/omthWOjRH79s
1OyXzQJe1vf31MGnwfGQ94WOQpS/tSXU+qCLt/JALUHyXeqc2hHQttTtrNMzuoFSjjXeCdCGtVmJ
9uuVPJMb8ZnoD662PMyyaa5a5LNKF1Yat5N6xwo6lNNKyUqvPEX3y1A+D5Da82wVN5/DWVn1NcHp
aianac3WxjK5cjGnbrpU6ANSv4TQhFqdeNI6hFF1RGe+QozG8eN1jEg07BDHp9r3rgnlzXjbsmEp
J3KOvNanfwuyzMmQN+UBWgXlFePqBjySd9kxgrVEyp5VndoCXoEggCMKdX3HI6QREM4AcxAE3BPm
kfmFRBCdGFr3MlXVSBreoHlCdDgF92J4q9zDSJY8jsgEI0sbZG7CBkMVeA2S97LKz5Ljy5HR4s+q
iKNNdfJQEuRTdtMLq2WXlREMajYXppniwozZIUoWXzDuKGmqm0Uhiv6QDE7ONxwcEqBC0lKbs5ay
SJHIlw3lFYruw5ZKXDiG+Z4FULOPvfOkdWqR3oZrSty1HJEzy0ejeGdUZr21EGG96QCXO7tP3Xny
fvlVin8fihOgQHQp+RNuVXUhmq73wE4pLF9nP30BjrbESKMPHGNlk12NvtjgRiJ7v/h8gMNwcj9T
zBLZfHCvrRr4Z8I6zYvurs23huu1avumljpUTi5Xl+hymcYkgzPdzz46oKf7nSJU8RVqi7dM6isB
bXghSBrtVVdKbvtluPfLtK7Ddzm6i79MhnBRfqkG/nqi27u/xbHDECf0Qfr2RKtZtzBeDdJzniyc
I7ySQAsR6DM/FlyUlQN4yg7KnB26lIicYtbH2ib6d0s4O9EG1eAdcCo5VJbyAV0OF/rFUcLjCJ3O
G3Aj0yHRW8ckHI+k3oFWhYKgPeFgTHQzRVeF8cMFFNaTPWWIffA26zCJWqCDluDgQ4dadKgkES4n
B85vxN+yXbwHrXgWXsWLMZWD1hKrSNKNmyE8Kza2l77UtV7xdC7trjHMc6JcHJF9eX5AxkXWYFQQ
qKMHZwf0cu9l3saPXT2tPm8IzC57LoI+JgesvQx0JqmOqpNrCDaZ5/F6Bo1BdTl9Pnhv2UAipRW6
qZkNhAV98XpyHOF1OY7uu8rtRKIjbE+gtlFyY348wKhtvPOeR1OANVVZ4vBKEdn2Y2oaMkfdZHx2
IF1StOi8SsTo9l+bx/icsAkSXjrsjvTdYSNERa8gS4KjvcuCBJgwCw10kfCtlBUSY3SrCj5rxtv9
bHnraxiLsgkyMHn4TmATamBndvoun57irn/ERRcfkzzGcRUDEhp1mJ2xAZEYCDFI2esHU+TnyY6+
vJ1rD2+TWU0pISjxTAJkcFeSukVTneEQgrx0WMasX+5tdsDTxdTgCUrPZrHDOQo1pW2iKPvjR533
MvAfgB454CR8wNTTV9jBp7AJihFuAo7QeOUyMYAPqxSWFD7QYfLU33ZCeBgoW4i/LAy2frdkcmRL
XqyTklhbOfouBRMXHZiREeCZWvdYsG/++ENEwLszZjzFPLkaWvnc3KNOv1CmIuViFSeBez2sF7xr
CnkdjCFLIIUAr482AMfDtSlxAZnSEUYY1rYONejsYCZ99XW3XXRr+4JYnqvEsAD4ejEwEur/Dinv
0FaxIR7dMqI+ixDJhsSKRwdXGHT7F8R2JpvNuWlbRNxEdF2433BqcWMjfEPTFuSLy6ju1a7skW5K
o8g2TPyxwOswEkwagFVXmxf4mqHTgzmDGRZujUJStZU9LR19ZEqCtM2hRELSz2Jkr/eHEbeH0jg5
euadGBNj6l2cHG7LPbOFccqeUcVHBLEpymqAnKe7x5ug20eH4CR4OUgsuosOzxn36El3qPyku60O
YN1ax6UM3Zb7mmCOLqBUmnparODQhIXdx+ghJWpSw91bwHpb6AnKPs5HOZhnxYKCE6muokOpsY4j
JHzWCxn2F6saprHUO4Mcuzry6LlshusYID80fnpkD1fa8XooaHPaZeZlfo5sXuuFFT8Soc1AXLP4
VNWtuD++zeONi/tURyoOGmScGTUt3yhHj34n6tCiEXmy7716gei2XkiL2pYW3AlouTkhfKhbWjkA
5AisIvjEycZCn0Ych5Qr2nu6eZhrm62GeWEoLjrDOcJKOr8nS84dRNtECF9fnzdIkKRMGS6uj5dq
i2CUXO4+kHic8npH5kpjXBbr2ubLBgrUgoA7gguONam49ouNZG3SreTTxGbzXnB6LWcEn7ocSa8B
enTSj7gx90ayLh1e8r1dJIJWWMvdJe7lveoac901XHboilGdQ87g6Dp5ObOHf2EaQ7+Qnq53tTE+
eh2HA6pd3fyyCNu+JgVB4T7goyeSe7YM5+TmLrGu7q1/BarC+Bu35nkDl2qbfmianfbvPFqzxwcH
xf3rQ/lwsyWbhrDFHEm860ibndyDU/nXsmV5XfecdckywN3tST6rBmddBR7reHJBYKmzG8C2Wjaa
K/VQ8kZg1Ea3PpvHqw/A//MxvUyvFE1hJ0rDZ/T4TIc6l/LcyinprT6jS8yVlvwyvpsZdpcgd5Fd
0Zeey5/1RFKsm+yBSeXlSanHo075xtKghWxQkrynYnvfQ4MSBvGJV0Hwr6Nj2KB96DpH82kX7UWX
Sye/+Znq0PVukONBa6L24NZJvfMH3xZyWvhY9OvxkzbqB/sHCBOercZObwkSgzU5wRKFPSB9suZp
1xWoI29RvbwzExmWe1YIcOdqInSIoLAZEjTDdK71ixjyhPOecWEHGh6+ueZcHHIBZ9Cm2U3LiP3G
P4/35V4YE+A4efWbKT1/7eOZiLCrsKek/QZufL18WUWQDy61XQ2qnfS01qGyZ4GATkhLnvXiijm8
4QUCmDuwWi1oANCAKLot9hzh7BpkDwcjnlkiqsfrKXMx/eqUqLA7HNRNY3Md3J8ctJ0nSH2KYmSo
C2rUBnjXfj2VR5dIY5hGtNQ7uS4kfiTB/em/nNv+Eeo2PsqAhoajkTOKZZw7+NnjouvogLayTm/Y
Qs67hyKsPFuILTsoXbmnqyfXHq1u++WXmxQAbV/hFGzrVC7nUCQNRByKqwe6X5S7dK6s08PiMjch
7t6r/b7YZ0THtMlpsqptd+q4OXZg7XvppsvJaglFC+JEHxFJZwfYF/7m/dWiMMXRA7sXt0HVA542
TPcvhmZBMxTGmscjBpddtaJ0Li3fg3L+hDaGWN96A8UG0M7eEGAPZpXfXngiBZ+5gt0AAGe4cTVJ
e7TSft6jo2NmBJ2aHfPOcxaToc3mtYl58Ys2LOM5YMIwQWDI+2xl8MM2avdlsaLGjfVwaDIgksl7
T/s2hxxhv5DitrqUO4Nnhs4XB5c8x3otZoe1WQLaUfl1cd12QMfQI+4tuMYLccU/ieKK3RYPW5ej
3dNWvBZHSh4B+qK25CAkVFlJ99ap3/YIeuA5CyINJ8fNo3LILsim61Ee431AyaIGILidDF0F07Yg
TZqNEWS1yWG78gQ7I6AFvgpxC+OUicRH6WqE/0Z3eybYFVnArGVmH8mvl7pHG7KoS4Hgdk3NdCpz
ygHeblwHWbxj4fdbU8KMr9aSisU1rb2jQ00B5scUdqp6GKAusFsptdQBYwtHSKrSIhfUxkxtLwqL
9w5pxST7NuAAw1fRY8SdwV21a6e4qCUyJKjWSrLZzswH+mBG/gvD1P3NYg0ehIEaS9yc83Evmz6o
CPb4U69UhvuFiGJxVfL6OEi1xurPo/2IKiwLIf+ys7djF8UnipAu62wzv3p3T+yVtr9Yxb5vKS5+
kLFs9mlxXhElQV0296ys9o5dMd6Ph7ZsLe7EDqT2LhvSyea+DtmUF6tbX3VXhjlx0UqVpv06WIsY
SXuL+3BP9j14Ut1jRUPSzsuLb6x47f/jgnBQ1d1nQMa4OaOL1hb9VukTXbJvbzo8ioGa3FtXVMPk
wKQsFSKiNbDWPsKZ0Ht8BUQXiKaGsrkfskFDtrtxp2t4uM7OJcKC7iLN2p9dPBQwpXI0MK/wbu8M
G5NNEEWLa4BxHymWT1nS/iWiTXQnZowEjKNpS6gqrYBsHctdvCzuWdtdvU13VQUr+lS+FoJVI+ue
R4glwpSdoyNb7Gwf1+DFywAPu3+6s7XT5YLf3cNMSm7hUDT92UzFlyIPu0NIjGyVHFtsjiP8+hzq
DoHWJBS05Tliwgv6SFphvMfK8nkIZ+i6gsbLYjU4UFAl/K3Z4qza/ZYucqwuiS8gwGD9/0g6s+1U
sS0MPxFjKD239CD2sYk3Ds1OUFBaaZ/+fNS5qKpd2UlUWKw15z//xvIzphNAv7BJhODK0coetmDX
tf6OtbOAFlbYftjZFuRFi1vJFCm8Wk/7psNGW0gc4Y1Jwr27//DF/TfhC+Z2wW2w7cH0qev9LWwU
PlXr4s3sybiu1N4XayBxBQjJprxlcgP5kwMS3ssXRIBbEbCHw5F7uUwA2bobhDPcS8pSaiSS1ZmY
jwGCdHNJfikXTwqOV09zXzb/t/x8ES7tTLFtEB8vHR2XxgmBFsko7ZTdnwSwsSNZov1+F04vmP/U
1fid34l6ZyjPgoewqcCeaU71vUGusNGYVBKE3lkdE1acC/knSJyD4bGSXhYGqOa/8OaYvWlCxjeD
IMj8iDhah53I6nwyeeyQbuyoetNaNljzFntL4FJ9QwDkU9q1ufz3D6PE5jTdGM3kQTxi2mHVztxl
zGHB32bRv6hzU/tplwuJe7TtKBiknwa7a0Yb8bHAmHUepCfhHxDD46AkVDEROCmbGhgxLjivCcRQ
REYRwN4LpXM06p0t7Qkx8EzK4f7Svlh/NIfszNVqZu9jmHcTjpqZZJ8/PL+yiiVUo9zZckQ5U0qq
uf8LUSiGt73/L7H8vy0cNrYp1GBbHJ8nHjbbdLy7egMAUIRuhCkee4h9pqm4LKcTFixqx14cbjFp
mQIsauey4zFa0yFxCDEtdWeeQVrbRYsyK8zMk0G0E88X5QF7m4X6ivUPMUbhhGwWoPDiAvdoGc5D
0gdgKlVrMzh9/wiMboN6g1XVY8GkTYyYweokl2ROMg8wasgwZ/gnw9YFbaejPNabnHOd5KZT/ysB
E5YRPttcsRiPAt73ptox1PzMnE9lzY8aZtDobyK2wusbpDmHTvU4VMLUsAhu+4OSuiYR6684qzy9
wDEIW8AjX5A90VjDgAjFQNqxFtlJCVk6CV/vRSq7LXyRdtHxIGlBIbjpYIqq/QQwok9nn8ndFPdc
8DIo8VIwabc1JwVir9cV0BEHpLRJ4DXMvMpYNljkaxCV59uiO8Ev6Liq+bbEyAG/awqquTcyGgOf
m4cv3H5+ELKqMnQTG7oRU3GB2frb6yl/jKU6gzpkpca+HVYzOBJXZ175+dxT1nUaqv1FhpE3rJDQ
4P8vUsFJ1oejA/aLfpv2NQpXoiRw7ejZYbjWG/HqtLVTpsAgTb0r3w48l+vMSzW7NW4GfiW1o+cb
6lk1DXFYluPl5xNe81UuggQ9hdMz/80/0UAJUn51H9zZ12IazrW7Pt82c69IL9A31LcnJJfh/XeV
sbDHXAVrb5po9cxYqxtAMRek8yTSH1km6SwoX/vZbImFqDa1IzHSSTgwqqOPodxTXm5FRHhlyLhL
0cL8N42tuHOGzteUtdgtDQUYdS21m7RnyuW+yYJoXdhLCWFsSMgxgQS9xPwf/DRlSmEoawZfGpQJ
xW71sNlemZDI5ocWOV0Yz+/X9YuMO0uSbx0y9HQFHFuAxWpho9hfzOkNqs4ifFUeYW9dcctp1JtV
jMSpCBNUXermo6wLzLNURu37Ko4yko77YI78oEdQ70+ZAaVjkAvw9A2GunEkYMiibT4iwjZTuse9
Xwj2OEZXVLei9cHOP3FHPdQKAnosXcQhxsk6V23X7WutY8ZGdEFst1f3eY0wjm732udE/VwUAVfv
M7Nj2hd4hwA6IDTkwzxCDW2j6PLCL9Ur1hoZCq9VX9gDPAbVkkqHt1rhXwACgHhSCeb1qdY272I3
KNyfzbsPcvXEFZQ4x8FrXhtROOKYP2cv/xZTu92PgqV9Fj20GHU99FBp3MGIFH4vL/exSFlKMYXm
USf1+vXzECn4bVWHVLCI+yV3oTOid7/kZV4fYsBCWaEX2ifDr6Euec9zEZj4vTVkn9dKZnbdB6Dj
fMhMsDNGCJWTUsyVoSZYHe+090XZvHJzUJX9CpXHh8QQoS1DqfKmdwjgF1tc7MfH6ojP4R4oMCoc
ubGF2nqrq6FwZ79J7cmdkz9D7mDK7sa9UUFgsvvTSZPf+L1SuX0SiISIpS7/KM3igShv+H4+8cwh
pEDxa6qj0nCqdQGkiMN3H9QMAUeaUDernIQbqACYR0MPMHbUROeJaY/kzA4ieuLfdwmjZjlqSz7y
EwhcYymZfWZeZfOJAc6uYIbHoUI2EsLN1vyUvn6TcGyIGd1aChmH17+cHKiPRdfNlea6JmeBeSUM
it5PmIBYJHYw7Jje63B54MDcW5/h3uenq3b04kiFCAd+4zbvdYEItrVRwpmfL+PcP5ySQ3ad2E9i
JebMzhEQ7qTRYcjHOBJ0LoY9E1st6Yb7nlqf6om4wB2l33UnfOvkHiLoRcbDKgEHStys8IanXW35
wsQskiahNQ9AabXisqOJ/zfvJ4tjtNnv75nqzG+zaL7EtCQgnASPCE6T3rDeUHxGwMD6X6uayrHd
vmP7hsAB1XDYQVkYJt1Q9aX/sYbt5PuzfvxAWesuDNn5ywOUzhBF6K4SAaaBbNivwjOW7o7CsjBf
R/mnbM33V7Yjf2OQnIop/iVOXc48Tqq6cSS6CornZfGCLuNovwoKhXVLGlG1FXhct9Wlni7KlEDY
bltWM6ZCj0jjAFXt4TNNPhIQJ5n4EvMNH0zCFgOmUbcxCrejblDJq7Or1yL+4f9yopiQaxxSvnFO
UJApEIfCeD5o9vxsotr1Z/Lnz3nBLcam6tNNgWsb+3rnx1rE+4uH5n5WqEaFPwPSwi5Z4dpR/7Qo
EyDuDnau+gPMRuzuUOXg3Q6L9E/7U/AD/L4+zUpYVVL4gFOBZwznC5vry5510zAIYvw7UlS7f3uE
msD5yubedPmAPMnTI3qRGQKER9gTYUG+EQvzaTcl1C1zjiVFjZ+FXjmy6n8Y6iBHxaprOw5gFeiC
7VaDExGoapCAvvDLDXOe7AtlEZOMmh91QnCURVa5Mby+wa+JC7vgq7UnNMUdd3GgrpNbDXBlp/YE
OYD2weLYq8D02Zlxk4v7f/AaHXVwk1sfGgd9chvAhXN1PUMyqwFht1yMOED4gUDVqeBf8emhKUwR
WQxDwBeVxsKKENRPJh3keHn8A/3ONiqWiAAPHQhAeT+iBPMAqGSritKjjhDjntjYU2Ei/pNH13UP
MggFxTa28rk9Gn8P3ALJTSErckduCbO1WiHKyeY8w54AgkCKVxnRj+IkKyYv8e0IUCr5ruIr5TTf
C6pdSjwZFldS6NZ4XhEv8e4mZbHG9Y+Lw/yzenGy0VFKPomXeuJk405VCPRx0s436GmxJ4RmRm2C
5VZxglvWhmpsYwHDK/A7lJlXwKlqqG58QH2uiIEk/WoqzE6IQKXyIwaHt4uhxhaWo3hWz+SwPIfF
+wPhZuJjzfASGlZQGvi1Io5OdG0I1YTJUIaFwluF4NX6dC4RwQncusGSXKhgmDBLi/F+/SabgoLu
mxjLOwsHeloAZ8P6Hc32S7413mtN/hiu0Lnbc+IDICDfwFTT/ehcOlNYvShlE1uk0sWAQzaHdPVk
sxQWXA28ubQdaKO8ge0kC0FGcM/cGrToM7c+cvAuXDFdCUNEvZFeemIVdWeayhrYhnstaKMymYAw
ahBny8HYq6Tu7oxzybxtRmn6o+0T+nmG/ngyYp83Osno6lwpJmIE8Kjmg8H5y9fOmTit1cc/cP4n
CbKzQAZOE0JN4gRbydg5pSes1bB/UGckRAqhMtuwDFu6hrfd1r7WLwCaVST16k79i3W7FD0YIKNM
ScPq9Z5E3rJh4jRxY/yniLiDkTbpX3H9GlzKMn301eyXIq8Qj5IWPLHNK8CGLkhbW/9L2Os41W21
SPgiaSoH0pxv6J/IwZtbite4swCHNtwA5ytxrXgHw6b9OKrLYWd1LCq4Muw3sMvmDgk2uGe0+JgQ
BUiIBFVaT7WLshMLBwxqhjsTQm9O7sJglexaFgD/BLAflehZunFiaVJlCrUPio4lIXFgLU+syK6G
89dRRUoGlLnWtkh2yJ7FDWGjjhY3iIsq4p0Yb4FDraVyxs7PWKd/2svSZOrtYBh94+MBIF4PoBAW
gXbZr8qXG49p1vjXOjdo0pgXkKljK1iX6VY/kNjm68lJEFxVOc/Y/cnoSoeLVHxJHSym0wtBBkxg
dthUklndNnDnh+RVOMGDW49+VQVCbNMhVGIkjujwP16frQ1Y6deQKr+YQ2Z2HsDQoPh8wCSojZXR
LRq+VZiAU+OnztgIXJ0osA9IF/jLDH8qoDYL7H+jQWSu3UbApYrOJxQn/NdVvHf0DuJ/2W18mXn0
jrIbhPaEUNUaz9AECAYjJzwDyuWcsNvn7iEsX/ghffT7WVYXcz0Q4M9pdnNU/4RqKeBOgjmqaOOA
BOwe5940RENLACzDhOb9idI3eAMJi/hu7Jnx+eli4P09nQyfE6RTP/3H0p8WRQkfE4dNKirt4WBz
KI/rp2pymSezJQZ6MDdCg8tHR6We4WUwNc7nBIU4k08DOYQxlkqeODo6WzIWy0xzgR8pKUg24yvl
ytB98SbW5nq48axiftX2uB/q1EKTJRY2D01rX4/JTwzU2tpl78y5H3S0r0C5evxBldx8hmuiqbWh
zDCkwdjBsLJ2obVWbNhFQUyhxYBZuyIUsOrecfkdfIcKlZPckNyZjV8wT1LDHp/2vIbraQ+w0yAl
UDMxMAKC6cmbY6u2ZrGlcZj81oajGlN7IMcWBSL1JVU/BJKBi/RSefHau8IrB7ZVbOpB0YjoB6i8
K9HK9JBavHwtqIA/nctAscqWBTS9baGH1fyHVosSt952h8dP99pQWyaVU6p7I46od2fTCzyisrXH
InhJ7HIW3yGOYQ+QKTlSh5Ux9Sjzu2ByFCOOsXdQkzW8wcqZF0HOKIH386sDOV7af8YpXvAbS867
1uYW4KZWYX+pYyLnZu+IfSkBMiZIM3PV23Q5E7oI+wFVJYYObgqyxfeqt0fjt7TvYa86El/isRc3
Uu1xUZPGUT4+OdRG6zHXjTUX8QKsle+sIfHb7r9Envl6p8zsAV61YvENdbfjezLygVTnU9MNbOV3
WMeu8oFQwlGMWSBNNIC7Un8ZRpB8VzWer0tm4ALFOOOkgCw56e0WmxqSYEFj+WbdROObHDo3MXyp
9VLEUYYF2beNV9Ur4hd86q8GVJvSYVgUUBFrm/25ubXxIinXCdEezowtmziguS/iP0OSYwsTiDQY
6OvW+x3iKvXwKubCTwclhCyFn6uXEIYgbxmuGQ87gzyWQbpngqjba60OZiUradfARn3YzeikqttD
qPxSFs/wc6JCuD42euOwaz/q1cuws2Q/HwLO+lo76Eyx0Ro8mDyXk4GxYWzGwvq87E9lnnLN7/HL
gl4I9rBufnR8dbLVlbxXrM40+EnRCEGbojlbIVMwKjINV8LThzw/Dmypppfzd8q2pAh42e+rr0aP
U9N5OuoCcUV0+oukHnmZoy8BrFiVTGUy683gQXMfw06rrBab086C3GRUVkkQyXAmDimHi5Ywx/dm
jJISzmXSB79gO+FpJ7VHTBLfpJbw4w930Bw5P/D1hxpe//Ff0rnyucvf54mH6GPObpNH7dyhZJui
cC2i43ZFxIR7sn3hLLMlKsOZzTOx784icBMMlyXMSAyv8heeX5b4T7z6DCqJvTQK74GcrfVfqIq6
fxKBwbJ3TRwSwR+KV8d+0v2j2JA/9vS28LeGU8Tc7LrjEw4f+90GzzagjHkmi/q5qXEsp6RFyJzb
Q71urjvyCtF+PD2VsSNkmZSkRbvDuo9CJrP0fwl9yPv6FycbfvG8/6mQMI62rjlCHuIy2mW7J17k
ZbvkjckCZT416qWCDS75aGFJLtfykEsi8oR+NjUBMOO9S2w1sxRybwqnTFaiBlZDtt6H53DTYRRS
T78opx6TfKw+V9fotSCydF0vWSwv0+28bP/a5x7s5L2x26WebO/IqXULF+EdAlXvs8hOCB+8zh6C
jydiK7OAZGRl99hLjrgy+bU7ZVfVNtyMrbpuCVEf3PjrjXiT2Yn5oRW8yNHMf7s9oZ6Q1VJX9KuS
ZKHe+6+8JoqS44meOAlwKXslJxJCkQy8rptYdvR5dM2XquS8+5VEqyLhmvjVXOES2zMhQMX1mS6U
x9OTY/hdrzsM/uC0Sfsy9nMt6mFKgyYqRPtqmE+Jrg6RdoqnUrzRo77umkDsPJa0spS2+o+6Vpav
BTFeh+ljvY7XdR2NYX7mUajPI6mly5aYddmGu+ulHINLTC8QjG2b7/KswU+jOpes5Mj7Fr9ke/iJ
PVmZfGa71o9vExMsmlgvUDdmztXWLHWvx6StOuWZUsiHvBGj6UCdRnHJJfY/awIU0TSG2rZp2ImW
0twTkeH8KZ0NTQ9FDtVV93Z16F7YOIY0xVXvT2lSqV3fMW6sYdlAti3MydBoPlmbA8Q9imD4pfVG
YvKtlqsXiedPM/XzcGSeD/ERzmHLv4dIy4KsCMcTsilGHTMPMgiUAPySsM5Tv9XvBDULiCzPBSAM
Bn2rHsYfdneF0zIbTrzx/mKC5dQzBxob4JXBecLxKp3ap9v77R3sLlLOWzYGIl5Pf9AEy8ykRYfX
TrMtNCjUrAIC3JTyYkyzLAB2lYDEb7goihD0kAOxDZq719GsrxY5sSP2GSoN0wwuUZCB3qRrUk/5
WYng7/qW1tMO3qD9gEq5nC+wxQQBwoistlPr7Y0LifEc2jxHWSC2Dsq/jzt+k/4Y2zkOEnTTAXUK
nBceyxXliF64Kg0hpEz8A4s9FJC6sceTLpguPZ0th8+j4PMLvtPchwjJh6hpgRhj6YSAAQCCOrsy
gydwnx0zF87/kwKitUj35cO8wbTM/FT1O5e6BT2iSq+DSyzQOVZcFPCKGmV0Z740hbZNY//WTU9t
Rw4jCVSmNDkVTbPu5ganiWmathlOw+TX9Q/HadwkZDO/S9CEuPLwPJcKw1dHXCK63D0u9f6zG6IZ
A5ngvaJQv/5pPnHXF0Mzn79skpBK2CGzq339EKS4UzdG5j+wzB7vonTiz+9kYUhBNrfYxso4HNOt
BJcsDtXs9sIgU8Hu0ddyW2LNsvdW4u2TBTmkOXx3F3rvQbvvXve+2fDnWX6TxIMir/VkY2A2p29H
6fZubBEOSEPQd7LK5EBN7HZ2vwY17YqBrYS8eqKYJPuMXDQtymWS7ZIfQbwpc8fQtn13lFHj6ZHU
bMZxp5QecnsWrJLR4CHxYR8aforWJcZbqskbWl3ZSj80xQ0AW9N+i+1yhp8hLMgOKUnwbNYSe+IV
M2WVEe5rmxDZpqx64+sNa+oNepioy+KJA97nYSWz3ah4iFUAVc941hr1ImbQ93RzdQN+PrLsH9JB
5R3HrJWxtvhiz9/+lg0KzfDKCVsvHmQSJotG3r/yIE6P7US4NQ2cMRDE+k3ltboj3xEhnIudSMy9
spxtkOSxI/7nqN3xrO6M3WPNOcGhMnDD0SxzQAhmDR6DMAdwqPSBAvSoSZyn132DBrR5SFbftdPc
GKnGiFN6SAavOl8IQASoVCREQFdfJCeVTICBnRl40dH/IcPjMOTVRQJWYMJSSbgDXnjEnFFBnMg5
gGIoYt7Arhew+F+JN1lbtQ5P8az0aE/nOJBje0SkunWe29VeiR7UlfBmUR8N5vPWI0TktGJ3F9x6
AAN10C0qJTyPfiMxb5wUJCXUOuvdLDT4o/jwXF14Dww4vdxPIonB7aWGxcGOjn2zOa5LRtQXTBAX
2mZ2KteMxB4O+SfAHxW0U0Bg4z4jqFWHpvcwR9jXypp72stBUTJZUOwy3zXq5p3+1IVgDqyJjva+
qtgYNR2+3OO3f23T4jaw2+fL1/V7Lt1KQMtqCkkuQhjoqegiciy7mdXQs2lQij6zHUOPDIy94evL
gRceIC9lWjhDJtljd/r6LNruFyOfcbRfPNEpy+fdrNvqdE0w+5yGeowyEsiQaN4eV6ByekjAt2bz
XorCTpX27Pfzak8mpizs4NVVQyQmbJvIDYnnpbhpv9Vu+2lW/Fv7UMTzTAzRM13M1UtKVZf1DOxY
ve8lU5nngAN4VaFx/H7OzqKCMk3l6acyH8+pupE79jBWWbLh4Ym7oEjWsbwvqpOmLKvXdiafhjfq
gDwqJDTi7bLHaJ2H/Y1zavx7TTa4Aj6UNSOhqlk9Bw/DedDiai+335/cbzm3Zvf4WoKpbWKuY30Z
hUUrLHjc+A1MslSZW9of457mzm2bFU/cdLk+KIhyaE0OzzAPpYKhLHBRXjNnPcbOuyPYATpxrUdd
edAYBCjpVyd3xKZ30614L9N0kfbbBqJaIsCHSNEl2ZwN46ITF2i9BKFzE/k2Xr9VpqgjvqKtdJhd
jyrizyczcTaOEmfD9Kfg9rXsFa/+mLFtJBqtvHQo3/eMPxlkABbjzxPdbtxv2/eZzSAms2ZKRN3o
HwYGUR7/PprVh3vZcuw4srSX4EtXl0f6xb517b1aQPZri1TNiNBRorJNJlxhRTMNBhNsg3rH0/tz
zXYDcjt9pACBMYJ4Xmn/surEbdOQrotuyxy4WT/7r5z00aPev+yxAj2A8D/jijQFj3D6ozNSySov
x6caW4M7Ezw5hRxQeTo5n4AfLK7ueM1JInD4HmZEjMYUBhW9lcGbYvCnXbiOL9R9QFVocbDShyVE
C8EI4dCU8OU4gJcGpIbEhpQI6wMgPju3OjssL8jy9wi6vyt36V7+spsSXTu2G+ZM5ZKqEkHiclw8
EpfPD2Ge7Fa4xjmt0iJPva4E4v+rdCYZ7MSSX7N3pF7PSFIN419MaxT/oYf1sl9wGraL928tQmNk
bLCTfLJr6LAPxVr+bZkOZpNjMWJySKoPEjAoo3L2TR4hB6E0R/6b5We1xw5Oj5dhQDtFbiIcw6wR
XvMBBXmQBr1TuiXcdKJlIWPHtuBC1PEeHnoCOwFclffqw2Qka6mLbMt3IXu2JzoLqpc5/KrMe1zg
YzVTAoCr7gHhLJGfvDrM/iNZs17wHmBoxO4NTYv1XDYIL0tUNMqWqOQLE2tHCmb8kePjS8GRiskC
dLASEH32PYfB9E8BDG5shlJQdPJ1dWkvFKIK4xVw5ZS15s6Xzb6cmwxdSgg8rd2hgTerbQMH45Di
g8Wbz9B/AL4s0F5vkvAobwW4SBCIbZ/58QLI1jL2cIX/IO4m/wB4H//kt13fMCP4qyTLBiO1VRhZ
lYWD5lKeCucLIePoyF8rlJIHUP32hs1xCUxuFR4KVPN6mXmqAzWghBeHcYVbAsfJ7vUEQcb8xbwa
O9sHODvxCXlECoOzShzt2K1nkRyJiwxeUHFG2aQfDDUoH5a6TCtXg3QFCe6gOsq/Gf6jFFgTR23Y
9ev5GiOmXd9BnZzepkD4u0KgEIpODBao666LOHfFwLglfzyZJfInjdmHOCXtEr6BdKfb0AMxADh+
js9/aNrBqQBuTuJ9NsMV2dRXudP/oBdbiTsteBzgQEGootzYwBCDwiQF9OAwj0DzaUixA60tlWrw
V84CTbZTwy1lzF6ahYB1ebymjo4iHY4gO1hvDoJVvFZSapNOSpU+/trgxUKMxNbWHhxcgaacutlu
+JgSPiS8N9zkndpxjd37ML+D2f8+zkhfIeXYR+Zij9+nC9/ltQDJcZFlMoILDYrTO00AsiKDCiNx
2ZfVyjNEl18/smlR3fTWWLgJESWjl4K4VZ5ceRzr78LPsQ9q7KawCcotdZBBeHPM8FeVzRTZfQLp
g+4jY4WUJL2Wz61kw+H4IcZZwZjKh5UxJ6t4iyRdvNT1ijJbHeyK/QPmIUm5nEB591fllsqjfP1i
zpqCsXHxMWpjE0LdJFozonfwb3kEFHIaKSMHES0slQUD194fZXNWkMnkMguH1QsYv1A14l0oYNjg
qIBsAT7nYd5Zmr0l/hmD3nc4x2GcGt2aVA9r3WnutBFV6mWXip7jMNw5M/DBxtiDBUxqjLqrXJqO
qPhqv67HfDsufh+r2dnLLeC+PmBiB+kBiz94IBCNw3rXOenxwkD5gnE67Dm4nDSI6HYLu8IYW6Dc
WGkI5KANqE6F4G3uKwRnGQw4P8vuXt+NyfOAjYoh/lZwhS/Ilo8Ll+RziX/ya/C5jLAgwccD27Db
nRrQDpMfk9R7jixK9LZeUPxTPwAPFezq9UJOPJkihOoRfSv/fk4YRpwAAWnExrB+4sEbJ8p5/Cvs
YvZ7+GWPqZaZzlrR+aSAvZD+m222fl/yEA/wVZPZ+nF2fK/EvyTAK4LLOTdMZa9NGerQbrxP8Nlk
7nhKf4t7A52NmABjR1oMZLWOKGr+O5NtoJhY3TwZ86CFMJ+p89x+eCJ47bWCrzWHvyns9M01Upjm
rKZyj/3l9xlbPT+wfK1nv+KhYKg2OVJeA41BMMWzsCp/RfytdXw1GYZxG11CRfAp1qOPD55jMPmH
uwZ/HXOj0il/26vNCzFTB/JN/eRbnmyTaUt18PyPK33Xp/k/ApEnjhtanFVs+e35uepIPvbqrXYi
J2j/PsRMv0npQlakOTHeGLhLaNjKi1+U//I/3rpBv+C1qBfDSZm87mHOgnOL4OPO2FssPUCd/qBi
Ydza/Ur3B5RdC06flX7uV10Au7u28685Lu1f3XpcFpf5gS7+ni3ZWWDQd9OjCiEZinzOOHOPjw/P
q9D5PVcLFED4ahHZUuv+t7jjxG1T+7P87zGHtcA8f77k6KAcKnYpBonFikFn//dKffWsSiAHVoVr
8l1BvbSjd0mX5a+wAhTK7gj3sXjgooKs3il7sYLGFAZucWXNMhjhiKYdmou6icBfjHNsWMWb3mya
CnYMWQDmpiK3OSjktkLQPczlAFoSHRjFSvPbHQw3XkwKMcYHpQUOj4swx/VSPhiLcgXYRiYBv2wH
ouvpkCR7DGzrC7Qni7orML5j1hPSePAq8Bb8M+DSEPXO4CyfyhsKJqZtq5JGbe72nCuIzE1txW1E
qjlqJm/qeZiwwSluCDAcFNHRvx/r7OnGocA75vTkG3FnECweHP7dHeRfKWJi+oGeUlJcmtkXpyrz
pun9P9lRUrO/q2Cia0quAhIVzxt7HbpdkCYK4l9qpJrzCef9ZV86sIuuhcvoQb1RIDfb5AdaExqp
OfRypv4kSsiWlh5qZsWoMRVQc0+FhAtYjqYlxPUIVwciJIhg97nMwkpBDEAHOMF3vBMAFmHXn1S0
QJx1biE6QC0V6CbBLFSDzUQ1wr1F4DzjBGGu/GQQwpwclhdfgKHWLV/QoqN6d6UAyL5FBHStlXwP
LwatDnV7vqt1u/jH6IC5En8rYdFCwOqexIgH7dIXqH65Q0gooMR8EnOYc872W2q65hfWmXbPLwaL
6wR/BGzts6cCT1cVAxmAocmVR4AHVKwhCH0Rl/ibzE1p0cGd42XIQVrO/p63KoLuuYF7fUQgaj9D
TKzsLOqc9itfZVEWDc4IPVwGF/3LfRzvx82MWDo4MG4NRKcyDFXW7Q+yQ9WEId6fP2d5eb1RADIl
TgG6/RZ+IkIvrbSLyp//KOfq6xPFK8Qal/gPSiSrwjNw0noEwt4laY6NC0+jPTgTpZ30h/Wwhb4W
hgqUZ4qtqZahlf4v/fZpXm1px74MkukYjrzJPSgyR6i6sJX6sA/VSAY4Zb70NTCdBhOFrRLOveQO
bO+yPy1mwPjDhq3JxJrCSS7Qvz1hy7j3+YUtBSLrjIbfYD+0GEnomausCONQo0lTjdbnlHwmtVPF
9IDnYFtfXuuHzdfwFeQYYEG54rcBsN2tUuAxLm57ohdgB+BxmeCRAz1EfDCc9lR7zWV2aGn2pRP0
ZWcW8E653HySFIx0GtOSkbk3LO0AmwZ7skDYgbA/l8DJn8Xnru3whHqYqTfDc5JgNWZnNljzAhYD
5wGnBKRYVFnP8N664/6FIEDGfeZqi//Ub23HiMpBgRvi4mCK35hVJdaANdHHFr+v0SCAxsfLq9+c
52Gya4joIgYPYnZ7yg+oYiZwnw1go/8Tgyf0P6w0hd00AMAfgHiS1durlxjqcQF2nwWPVAroRg2H
ViB30P95E8V80uGR6OJoLkEsy97vtOkUei6lnbTMFjPJTHIbaZilrslgQNzBSeOJtm4OZwW+OOsn
ANnUgoy69bq/PW11Jdi42hwfBCOyA5B/ooTc2OVg6zAMVnnESMvEZIumyF398LRjhRkK2zJ6BpCL
yRJlQMEoYtiM2K8R2m6Bqdt5xJavUTkrjrbK/GuUAeNBCHqtQB2oNp6sKF7qR2IgQVelbJO/8gxh
avI34eWeiAgohSku8R/y61O5IK0AMizXvnD4da6yVX/eAdB5BBA2hnSTDgJ3j50UuQ2Qcu0DKm21
9TF1QQ0WDwGaoYl5gIsrDUj5uFe+/stdnJoz0gGjknrLLHbsBG73gy+K5NFVL5/U6Q9HpI8ijYgx
giWEg9sirCmszkxPlOAQ1Ief6ZsfUPgeTlT4elTbgIn0KuRLu/RfEcUIWTMpTgg5ho6sLRHvk9HD
2cDa1TZGyDcqCEKVvt/nZ8Bw7NgfmbyCDz+QsnHyBvNQ8xhN4LQ7+OWd7BnausoZ3IePMw1RRLQ/
q3oBL9/Vzf+zwiZKPBmlwftLtGfIJxzAAW9uzX9pTFFCLhkR7B/H120MH6d4qewKnx6H4Yvxm7p4
j/Bq6InWPNps7DSps50RzTclIg0Y+LSBVz+560+2BymERd7ZEwEObn++71BVUTzcAeXBuR9hhKab
xbxixMcMhushI1cybCFSaGSrJdD1WvDS/Rwv4G5xdaiNo8bPlly9DVlN3iec76a2NbbEBdAly9rY
wc2BvTY9gaNTs3XJthhQO9AKw0mrdqpr4e8gXF6rhjPEebovqzoj9eZzJH62M7ze+uEhdjTkojwk
lU+n4KM0tZHyrmnQhADHPpZ4cn9AlrYG900+LMpv87HV+ETO92yt8hOSFyN4XBcrI4QZtoXgdzQO
3N9uUzgFpKSV6CaL9/r2TXYcFp6Hd/RYPVFcr5+bZMU6h5NzXb9hgGzeQWvJmJBTo9i9+WMscYGw
NvFyvpuveHy8NNCWs3/YBZkiruh455paOB6BjT32oNUHmtiZxTsPpT8CkvE2pfUUtkqIY0eg/kAP
31zJMNLPeLq9IWNs+7DbTDvyRpqGBSCz/p0yYjXawp0MSoTvuFz8j6TzWlYcS6LoFxEBSCDxKu8l
vHkhgAsIkJDF6et7neqYipnu6eq6IB2TuXMbb0/QLtAZJyYdR0DdUvt5UHOwLtpojKaf0V7UOE+b
abLbD9QTVk12i4E7Z+iaoSMzFzc9fE1gJXjGDrto9ohpn94wcFOt2qa+HDwwHwzg732QuX4NrO36
nD2HLey9EcNzJgKyKc9p7CUuERSleMeuh/HTlyIpggsxhb/o7YO909u9vT05fyPz5orjJr3we6bM
19N16Y/dp8O5uiQtPB5NyTlyGFisJ0x8uqRlXERaGCZi/hBmVFCvWDY1cQNmtt7/tU52pJgrHYbu
XNTo2m20BMmV1bM/yZvr4pP8O77l5BqQ3UhbsE7F4pSJC6aqZXZIDcbfJrK7aOixUxBQ2f0lv2Tr
qbOrEb09lT0GU+ofX7M2+wnkNGsNQIsnbm2Og9JvfeJrQzoHuJkMxyOOS8xCEUVaAz5G40K3tWir
deimzsP78j1LciMZ6gdqTOLZ1eRHIgQEk2gMb8IxP+d0M2B/mMhxCvKQAb1wp+KOAGnije01mFw9
62dn+kHyylWnD2bi6k8wANbxgGGH1hx0nYd5ysfCwNkWdiSID+GKA3CVNva54lCHAQpV6vbXBCzO
FHlk2NK8GP3ThJLT+l7a51kZoaZNHgRWUmTd6Kfw4Zrt/ygTlFll13EP/08uzZSg56tJRyqefIf8
a8ioD3KJOUiuxh3LXhQE9mhGBJ3Z/juUUcrhDpHpy/XkwCH5d0fsArqDTozxjL6udVpLDeMwsmdx
wyMqptJlhKaNS1BXzm2Gc4AG6dL6GP0G41BboeynGstNOKZSz4yUC4Q5TK0GQxsS9qez8Fr5Plzs
TAa5ARsW+61PjQGCj5viUzhPAVohbHn6IzAdCKdXJji9m/uSzQ73finogXF+RTvLyfFlgjHQ1Mrp
X2Hu2+0zyvrbb4lO3nqjl+REeDs4tqHZl71Ga8LH9Pt3M8/kzHLyTXTKH7r027Lzq+X7yA8mMpxV
eIXWxxLaFiFmKseKGSrgMcUQ6WnXMElxiuFq4EZACQvXkThwhhwULJCCptcpLdTYxd5S+7iBuhCr
uzRV47Ysnf4cpX83gzNpY+AJAoM1GaUV8Wu7B67GvxVsmF78DSqvEBFwHxJTJhjp3qGcDtkEgquw
1/AL7q1xyfQKL4urGVNfi0WrYf3gjmWGuIxF3Wq9oqB3VFuJwZIp1AQmq3ADSjqp4kj2OrcKe5EC
3x6nRpulFyjWA1m84v/Or+h3wCl03rm9tdCsqkjFMVZzFHx7EWi6qJ81EEe2ChO2YGzAgyPv6uHC
0GTXIZ3QH8vbsqdn8VfF7SOzaGNaDpvOCftYIijWnXPGYhmZD/s+p/caLgfW02XKND235mNBsT0h
thDMHAOoGyDiFUwaZ8pzbgNAQIKgZoPBZhLAbgAxMciRXSLZmYoATde8LYDt4w9U26PfRynfe1k4
++mwgoKXDZPWEcWYMCPMYgQGxMnjSwRpwGWY9jGJ+EXLWEyRGQSyAb1lvFi0hhA0tj7vYKtEDzM3
uXGKgLhES2yc+o5w3Ot0Mt4N6FbchUVHzcWeoHajxhQTzIb7f1l7jxg3OMrG+5StlajsxE8A88tu
gpLkGSi7hyteafStFFSD6Qczpk2fiKMOHy/A3pmqaeSM4YXGxcGf6kAfXw108HDc3zqQa+fmMt90
Ty8AX2zp9HTVh0gdZMxxDS5Ka7DeJ6BqeDDv3YeT6nsbbTfNT+vHDRTXGwskkh2JPAFi/qiRvmbp
kRDFIXC1eRxct1VYUtFvYYqwlKBoKWbr3MInhmw+6gAxU+M5C3AZoJiDk/IOt55UFJgIBfTe9Ore
o0fSeQncsqDR+yaLmY0zpjcius+beHDHqE16+mP6ND4ryYDebiZc2lyazMn5LA8SdVt9yw8e6BQk
N6pjhrW+vGhRNIrBMAV1RmPT+iql9tuc2OlBCV/QaqGS8OIg5dkCMogS6oVehBsW1URj5HpOVfPk
wWDU7gHJclBf5weEsswFiDJO7ae+bYzX9gntKlHdeG/jRGPdqShxKxH2K3zpq/2xChfFgXEmRY78
X07MJaANM9COmoTXYij24aKa3ZwhKqU1dbK3/GKJ/+AWGhOAOFxcw2JT0/4wudeRTZBfkLq3eeUA
UdB8pCaUH63vCBC8x4fkPUcTgbQv314tDomtFCo7Zfp0IN26mJeAucBzhKL03GUeGkUn07nHsiWI
OnlGEwPbVf1niCpkYgoyVeu/7sYvGQfrPZV8HiNVttcqd+h1jp8kL5WaXftjXAFxn3zkmvgsHDtJ
E0N/DZ2ed34qCbsba2KUs1g/nfFiRMHJDReWGCJPA/Y9y5HCcH6iUtXvfKjeH6j92Jwzb/Sh5Fof
t9vVWPzI/o8soGL+c0i1AId7RqBx5gU9748AN4ArP4UQBGx9RP4vyky0FB7HBZM0oQVpTW88o/xd
PknNwCmYwcjLq5cUEhbQrerUGAaIp+OIRfW0x3hLkJDu8I8WzZa2hlkQZZcvwc7ByMmlvq0480U1
sebgD5v1zQieaw56h0vVBzUmMToLqbMgkVF1Eoe625uUYsyuIJcZL4sija1FG8F/qNYxqXD6cI2A
hBIAHOTMtHcU7VCbjccygfYAkfffB8uZPWyxzymYFcGF8CfGHDzBBwiwbrYNkmBRgo9IYb8SoQDN
iYKh40H826MkP2CGlqs4QSiGIqAQmNvIXKfoKDTJ6psKC6twpKSDERSnu0xkC3e8ZSTmQ05d6jOM
fOzMSU3F7bZwe+wyQEo6Y5CxSgNsLUrsMiNh0H6b76OhcOfAU5ClNVpM/iq+Oc4+ktv7+5Ci1bCe
MjsDLEgYZrxADmJQV6xJyNhpmfk4j/gFyLUe+o0Lwrqsl+nudRzPJE59Ptt+Nkr6/MHYWpzHOAjT
yM6gVGAu0YMYrWg0aY947LztIajL0BJ1T+HzzXDAgDgU7a8aC4Z9bdzDEbtLhcOK4YpG44WIyEE6
SM49/Ij6DBV9gs8kuMv5NbbrZf8oHjC/6agIG0qaLRsGI8PHA42nST1gCHOjOwGnjxOPutxVVmdO
PMleXuPJtu90S1h+q8+cuSHCrsemggKoy41zf5qSTZOcHhq3jl5BdylVHV9tOHejsHQYrjisg5Th
w5NONLkbuaJj82xdteAnYuGvf0gSKLeU8BaMphN6m8+mCW5/d0bxO4Rc1R8cus/8ey7mr3nJ0kcf
UThfS9kK/6Oeg/lO8DmgK+InwORixatYfRqjP9pQZqHgdFefEYUpppV91EU4tF2YuRkj1KyhcHyT
7YHV2/QJpvqs/Hb2xSLsBUlFCOAZTGm1BUZnMPYNcTdwngzU9XLHQ7jxRoBKv8YTygVcPxDa1ZVb
n/sDUaDCgVGAtueWV4eEdfX861yMjW9Wv6GwQ8yjPxm/A4vuxJQVtnfwcosFqrOAk8cY4I5mipCM
kS6dGeLAdLwG9Ci3EIo63/NmjbZlODTKSA5kHNuiK+79AfgB20aBcctFGmX2y6dW5wzh/jWZ0QrP
KDwBprJTJdUii8aYJgZIyasF7SizV8rYGhUBDmA4gmMWIbRMw78rOGM7x4cG/AVh44xayBKY49eE
V09OJkYNb4ufJzIzt2NDbFlY0ibLE0Tg5cL+BZJ5svk+i5apNEHujfl76YAi/UyHW0K/1Xd7SyhN
MDYoDOgxULb9LK8c60sqPjoqSHxFOOFqEtcUbtxO6UyWiOFac9n3adLpAST9xvwa8QMx7t6mOqKB
3QnzNtTdKzzInBGzI78A1XqG+NvaGdN9SCw4WUyY9U5WH14zBzAEQBP6n9dHc8St0HNRegSZ3feJ
McChomf/rKcDOG7j1YiIjuKAbdNjK5uqj7tcGVWL4m+8UaY07u4oGoH7sV+5rTHB4oasgFEJjzHR
5fGB8S5xuCYOwPdcIhMKl2sA7zSmcipOb+5yij+dFmnKfVJoQ9qeZ5hystHzyJIu47F36gDddoKh
O+2fmmCChMqmzoH52nl9q44APOA4keXzpo4TV7o0AxSHT/ihHYQzHCCUhThr3ujC1mAkwFMjrJr4
yJxqsC86/+3wLWb/gF/WHN5ClmKMZ7SDy8rCpmDREnNB8+8ADOomhrUMeB6VVpwRPlOP4uFt4Bpt
7ePzVcNIxeq4Q4Z/9KUEcX+YLHM7MS7TaIb1zsagn9AfKoyBKVxiOIpIbaHBRGBi9kJ4tP4NEPCq
i+AggjcxAaTrmSMk5ZoTABVaECp47FRZIjVgBPkW+meeOoWLRInP+LLaSxOcC/1+Ys7qTCj9vxf6
2+Bmn8gToLC5utFeH6JQpAcYIPflR422tLrP5Z2fx3VIpUIfTVVauI8EMsqGbiisFeM0MRtGoCti
RgOy2+moHU4X67vgWGJk4j9CAOcr7VJF6hxEVeR5lf1bIkgIM7qusVNP14yJRJgkszD7ad9NJKkb
OYA2t8UyUB+penZQvJ5XTl9JOUUpwW5svddEE8a9VMlOk8BhCaoNIAyVuy+I3ywS3inCCB89Cgte
LCDwSfAj+PrOAWdqo1mMsfylZY0gs05/nPhyADsTH2ogo3FM07cA1brQpAKGSCGEatRxQXoYbr6E
Y+FR8fQO65r9By/DV31mOrbyQwRGNaf3+GG4oOrDsId/Bu9t1bMrKqzGuWHrSDEKUNosMs4q2ULt
7C9xKEXQyWrAhV/YaALUmljN0HowzeRd7M3/qRkQYLExAtjoEp4PAEVG+RMIws5z2sf6Q6xkwSjv
W/mC8xnH8hWkvgACBwDkw+jCh4WyxWj+lUUz6gQVsJAOhJkyN6uyhU8j3DDJoCY95TIKPiGJAvHI
H5qUyxjm9bGULo4CL+mSzZNA1J5IYzZUG6pvvQmZAHHWkliPDbmhVAwIMMbG0feYood2JDxEXseP
Iy6nzL1F1BrCuKbl+diAnbx9xRAgR2m/d8/dzx8lcGZJIy/5E69ztkuz/q0V9001wQDHjFi3i+e6
MQJJxxDbKOnj8Ang6Pr56gw7D0BN8ewUSpnfTEpe+Ckp7iDB1oeJHkFcn7kE1MPSLtzBAbV6kzxQ
8zbMzs+wvxdZWIaFtWe3orLdkixgDAGot8tLbWGe8qGQHImeAuiNxv5fw2GNKXnV6N8pEaqYbsUK
CIgAjZA7W0CJIw+NpyFiSyCzdQbR4S0tDUa5OWWY0aEbqrUBH43X+TVeOH5T12LHImFNrPcxnVsB
30Cuv1bxGB12hxuZA5SYKzOhjse/fZDU/HsdiQcobj0VVIaicQgLBnNUaqJJ9IOUOypXRLJ/CvgM
m8rNgcrvITZBGyR7kE+lpAE2m00S2JLYkb5DTNbiyRkpxwKvMvPHxcaqRS2o7aqI2TM+mli51sal
xmKmwPSCexap+xSmJq4qxtNqE5imjV2E4Ku8OZz10J9a+m/eD4YWJ0aD7dGyt0JnTs8HiZ7SDTII
wOyU2EL9BSOx1r/TJycgrwDvdB1G5ISAVWafnDCj4J5a/ZcJnCS/zJQl1rPrwstvrGhmN3hThOlA
e0y7NRPY4qwmHzo3/3P+gRB4KoqJvfXhaBPCS/25JoBH3LJMtx5264BmkgDkAje6DAVyFCrg54yE
CS4P0STQJGcr4FeW2B3GG24/+BLZS6xOOHz+4W2KXq73FvjsrHGlA4Ri4y263JuWzlpuwlwfaK17
p5QEgQm+/AHIVL8cwG0nzieagyt2Va9pTh6TavQxOEoGtPuM+KAQFNzbZsdysUsfxDaEUfbaPFd0
2tzLI2O8U/VLseDk47Do7/b6XLGz1Z1hqitR2H5Ot2CA3erYek8fWG9tcQLUGmG/zM3Zp6FOIxTS
9tdGfLUU4w9+In0fCOpQmFatUWIHFKgQjeaqhTD+t6fK+dd6Adkj7DtLMupqlZTr5oQrtv91nnPx
JQCaVwwZqaFoezBVgvJm9936X14bhpBOwlulGgBJtR/Lbv1ha8TAcwNT3oJzebgrUXuATj4vOcg3
zFOowwb9eXFCjMZryeZksFHyMiIGumkpAQdMUh5MMoVw6OsBq5/xj3Tq5JmACsWKFpKNowEmjHRM
yqG62qBLdNhzmJL7ZNBqhTdyQBHXTF0/JhE9K/h9lGrZitojwYvGySkFVW32TsQFJ24fOaaNtSkq
BVYHu3iVWedTGt0PtVmcUBAh6ANuWuNb5u1d3DAVkriSSa0DPPKr9oduy6xvPASIB3eD6gNjTawG
tPRQdLo1/9dwWzs12AhRp0vqJ/64h/5e136Jhiqbc+0a6EHoRBnELosY7StrRRWTrdQZGtW8b2zR
Iry1NSkVAfMBqrrSBORMrWf8BRDCC2QIhKUGTBv3yZhZDWRm4PeSS7sf10CdUNJOZ4EBjuMzZpa7
u3UWt3ntvWIBsd9CAhgMtI+BeAlIZlgMOcFN2njNMcRv+Pk1SBrw15QILecqa2dW2Rm58tHmszoj
qCYUVtBH/QKE+gswS3nBP6HgAe5X2J5S+OJcViIejcEgyjSvgfj4zTmNk6iIMzOD3qYFoDqAgV99
gb0iBChaToZFatzQ90lMx7JdnwzriCkajDyqImlGDVD7ihh5AF7ltqjhkIYEeyABZjTcsfOJu/qY
7ULRVhxhd2iMOCj9u8Eq8LzWp6Ctwwl3j6QnvM83azC3hkf5eLVezlLVwEK/ToJomCfCxNf5htmU
ltfgJngva/vBYtXAvVEEc6DAGe/pB/xPNNQ3vSQ9wwS2wbKjZcPry/XKbrVAXC64UokAhSJWI3XG
wHT+DeG7YQFw9yRARjhtEQoHAE+mFL0p4zdhi6vXucGv9tLblUyoB0Y/HkUP+4aJGzUcVePIFiMO
od3/eiPhX1/jrGqNXRybDWB4/BGsATcx5nWmavUN4ggMdNnQMFTgtaHu8FQZRRbgK+P1K6ad3TwQ
41P/j6ySZDpE56DSI2s80R5DZHpPLsqPQSPWbzZVBX0im9+udso7/Pr4de0/fkmZqRxlVn+5GmLn
t1FowrhwfGRXXLQkURQgHn94X+MhZOIeOqQlro70+z0h4/o4ctSfYeQlJUgtiKYrdTzAhiZDSEcB
6b9TkLP+i+XAaZkbCTNZbkkm7rmbzhj6rj8YXOoQf2BNXE1YE3t3/0dyXsx+6YQEVQ24lxS065ec
dJWdWrF3Cnr+r6/+vY+DNV2NeT5IFNFJZmUWhwxcCB1GFTMH1cjm+62ozdVEwcEiRDhU2lsaAw80
nkzOAU2KK8W4AfPoYxj9sRjZ8zT9/4tEnrQzB1UIzRvV3rbVEk6DmLckJvPgPzMCkgwsuczkbXbm
l1n68gMUyWPZvMnKTfVB7kJtyhGhXX3Bi+3c9/y++S2hlHMzcdpJfnJijKOdBPUgAHKNR8dfOHBe
NoCpUDmJE/fuY/DkDsGYgfk1qGccmIPZFbOFPBAt8h6DQzwrdPyFqMD5jRERisYTRSttNX5X0SEX
L0Rcb5zKjNc4e3Dex8mD2Dz6WYiajsyxIhw8mWZSRG5FOy5RMF+PTBJFz8T3Zx6L6QZ6Sq50hDio
T0z8muybU0yvXlRZb85M+OYeu02Z3Y0jZRK8074pmsbgZ5ygeUT5UuKrn9Hh6ezOO8MFai5te5/z
8CNB1972QXWE3ohygnkI1wvu+UM3D/CW4VwdMK4fcjxBJ5ivfPjm4IR9/dJOU09xhxEOstwyuvex
FHN758OmIPKwoBxmPVHCS6f1JWZAU9Yp/510JlMV2V2nfsLoxqRZ4yyTQsSuDE3H2qHPDZxp62o5
TEic0U6diU8iytILBqM8za+eUI85YLv07GzNlzPa4mLCoupmHAqwbVzixyjGl9sRbc0zco94oDDy
Ob5zGlg02PaJ38c5ykyaYjnzWlvxJvZJXBDwQ266sgLQob6dLV8BcU8YWuKap3MmzF6iVcOJ+guz
Gg4ZQ846qWa5DosJGyXkFxBMZgwC9OtCDFi22HMIVokBqQB71ccRoz2T55mMooBawMHBGR1B7gpc
u4ixeOEIyjHaJO57Cy4/Fzfe68lsgRvHWkCKtddgyJoYTH8NmnS9pGiHkiCGaZygnS4Az6uVmi1h
NXQgOWU/lw8PBvb/IQAn0hBjTADuSr82yfO5zwpmRHtmEkFrzGEObrvZtuc18ZZSjiV4iyWk58dy
yfyW+p9ngEzyFgtJQeP0bXoE5gJfa2A95gJSZpRaapeBDomQjzawo9KGSZCxovfRyMDyyGO+p3Xb
P4J3TChzbg61+co4Gpc/JHakhNEMC7YEcY0WIXvJaw1nGv7m5Z/gQmHaROmvRdxgks18HjQSiYfZ
YDyLRd5qGMMlGTmv5d5IIkEPrdjI8IF+5LCgpHBRfQp2hUrIZ8/D9sRE9+pgoWxARfRoWn4glVsQ
VP9E6mW05lrAvAJgXVxu+LrRkcKU0L80ERgoz8Cb/XR6Z65esyGPPRf/tbly/kY4Rb40rL8+iyG3
5mxIOBU/2B546UqNO3voniBbgSRcl7a61rNj7Z/EHUk9ag6dkmmWfprMxAlUWXTJXMp9fKr5EzWZ
oKdgHIizUlnR8DnklDGS6BLRE/e8/QYuk3nKzLH/YcJzW1BgDjcAT4oHZvdwhRuWMQKDU43WY74n
z1sHgk/DrpVdpN9UpGiAjP7fd9pNsxXWBb0z/5RARRkb0YGG+VCK772YO4pH84RJJ7B9WczATw+q
LYozWn+mNuI9DTzgr+lD3xYWqAX8rwdHnTNyoYFxXslg3BIfpkHq/Q/Lgnflj0GzIP5DlEL8wXVR
a0v6FmAoCBPKEtsdY4xUWIHRpCvTEUS1cTLYTZal6cF9hnKty/afBKvlSde7Nz0Q3e193dAWo3oR
kbXHFjmAUSQvtzx8LygjMDRAMHppNsqOh4P9A8DZLRBFfe9ccq8AazNK29zX2CU1uBscuFW12wwr
4ei+hhvAIQreDc4T9DkrAT8CwG/mt7oUTkJsOr3Kymxw/3nt4cMlGj2oiuaTmSAYL98AzC2CKmpL
0Rp7ORGf2DjeWl5wzHAaVBZpWoB81MxgaPXhFQDMPCMxbBOMiZ4hqH/0DBRDFFkUxFYWVdASVBla
CMWr9mTkjuuBBSpMEAWPzRky3QTmUnnQb6zBBHJUrjj1eLGSJV+OJ9ovwc6iDvh6JUUXaBKexbrK
0XijWBIsrjEFDcD2KFIifLFPCKiBpUaAAvabOf1y7I4YCTG+22+HCfET7jAQxDSoTqCCTw93iA4n
LcHNEzVibyvETh+XOdhlKLLI6OFnyEsJy9QAe5i9TKGqcJQV8RXgss+weKzzr0DPEuhIioFvqnW7
npEvRuxHxVhhXbO6OQ0nrzfEpbdaZ/bbRlW8Zt5l72fF+meXmd4BbKLm1nsBj52n9wDFI440zvTS
SHGQVjiDP05pj7bX+QP7DobbQGIQB7HP4c6bbGt7fxwasLku72h//Jrgg8Z7lzmt/Uq+MODYcVw9
xQ3rT1puKDrAuAtKCSyI8FkjTBtVFMUMhndUOS9Q74fzxof5Thde21PkKV4XYNegK9v77DlTrSGc
V6hYd7s08L68rMBBGhHQ+6FaTN4t5jWM3sDAxG8/cJ6NtLW8fesR8BoQD6jkv8Lsos555lyhJccN
N0zl9JzHim8H8PM91GySvV6e72FFGAU6K7sAxoNKj8gHv2MrhQ6FRz9zQ/llNUeaDl8lvzG5HpFy
0qok2RGOFDlwcbMu1iUe1jxOm48pAKj7FPCM2lZec1wWczkotmVE9T+GR7iBBLNUwnzzgDL14DrE
xML6kUKLywWzkb1fbVUL5zLuq1dM9mLLN6JxZ7yIid7T+XxgdnwYD2w4Pax0uo+KY2Wq/DVMqY/O
oG4Ap3/b+4P8z7DTr8Mfn3j9247dWwilV1AjKLiWYjeRibwdTFH6mdyl2+KoYCOfuWmCy6q1eTF+
vHuZLbnDMD9OnAmqDCtLMJ0PYElhOu6/uD5Q3RotVl5zWJfrwsw2FOo8PE7qC7scGQ/CwuA3gy15
3Ec1dJ6ZPB0zwZpYu48nz3p/g+R2lGBh0xaDI9AmMxwNx2a/1AvYEudXzs8A41qPXGTY8+qixM+N
FMuQ+LmXDvAzF91WKUWk3cSl5uQDgylSwbRLbvAZEymbQRVOGSC5BB76BUtIMLX1yZ/4+H/dXNjU
oxfn8KdlM1qbfL4+nDN6oiM232FmXplAOzI12JeBgQoNd5BcXm7fElG+XCN2vhBTPGJ6yEkazsY1
GiZSfnRUEaVISoheqv65TOCPzR+kFoSDP4Yn0HGmQHYmtgfgbI0NXSqexKm9kZcvczhlcJwUzjis
jkxzhHMgFED2KoUR0wTGuTfrCyXVy5yMA4nXRO3CyGpalEZu0CixBmn22b5IOayv+9kRrM2Bwjf1
WFCAQRyYDC/W/Pv8bW29+DNSmypdd8CwjMMF6Z/1oYxD6igy0Cuf1zBKJskkuB0VN1uiineVRNQ6
pDGwdabmQA9SVtZYW07H0w8GGwgidXJ0zPeGneC/9L9a/+us/lRhwmdgXXJf5CuyhkIivA4A0U9C
vQ2S6XhWI+22znEJuJvD1GJDXynsyhW0XZP8AnNscb6un0BqiIsSYiqId2Z/43MBrdj5eaM//v53
1ynO9ksQbH4aYkVtaHuT8ICbD4DzYK7EH5iOfHFnWSXUPPQoLWzCIeSKW/Q1MDfTnL8f+riwmb8j
4l25BRRQurv38rPzG13dVkqupABrBZy+TeluOCHOvBtY18w0A3zi+7PKGe4mTuoCjuvbBzcmQ2cv
hfdLKgi3J9iKVSUsMZulGmZLxcjnI0KvSJsg6AI0TMtyXHq1DUcnDsvcBTd99kVNgz8rb0zZPrQd
KgKsvwunchqiRfwaTw5OcxYj3dRf5gqv/zHVVBmIFJgKw2uguIkxwE6RbYEOuaJRnzEQHA1I98Gv
wXlSxw1MCWHVMUO4y5w27F2dG/9NEEVvll71fTdrRnaP1XB1XoxuQNjxC4mLGJY15OiXMzEOnV5C
Ar2Uxj5kEbAmlW1/DWahXwXBgF6EG9zHZBpcJ+z7X/pKWKRbcP9pec5snLZNsUhRgHNGiSnn3lwy
NTHzGG8SrngBaf7jfmkR7512LPXQiS1exuTLjPXDkyUo1awCqmzGi1Pga4dbyRVV/o/tLrYUTEGL
4SV1yiuorB+TeHg/FY7tfhGneKYxP1MSaCIIW+uQYal1J5/VV9cfyEF3/q/r/EVP+4bX0MCXaQjW
C6n1wPQwE3z5tT5aiRsabxX3esR+nVQF8Rv6WrqsfKwiNGYdDqFMobTlTvPWgtgtivseOtfJnGYB
6B7TCdI3iUJR7ZEx0jZkq1mjmOPUSVkz4El2upC4qIYe8IyXJbgsIhlv3V7cXNSdvBtCxjXhzT+C
gZjT6DmabA4obK/6yHj2oezlEYYT/4IdoRcYLwgEIs+kPEmuCCAjwAuKHNyYmPZSh5wKY0S7zalL
bLHDMUgJxuEL2AlZtDbaYoDkKbHCwb6StiX5cyLiQshRevpsDKJf6cfcLBddEH6JrbgPcfFGySyi
TgbGw8m2T94w4SZ44DtPY7BWExiv5i/Ed3GJeInghxuzfOq8fIb5Tt6Zb8I3M+vaxe0LBzH3SwoI
D44bz87c6iCile4MoP7JMa4rBabcTdtPqwN5RfgbIrrUdn9c1j4HlTlkF8n2b3ojzVzQMXr0h8Xq
5bSMPujMcu34XqtG2Hiw17XMWki7PFwMfBInEVZpTwg9vfgmNPpWhz2ahi/3iqRH+ae/QIFuQcXp
zfYEQIJKD64JLxEXV/i+YRbgt1kGZcCxh22ljOobn/5LffonYNDg0UEMUgnIwOaOJ4N+h8FiGzKi
4iTuOWQj20dctjh2t+kc60r7t5qcJvNyIx5Ez29PP2YUjB/gDdyMFU5504E2Q0MFlxSLoxPrwHms
Jbfwud3pCLTOlSzClIiUIkIOistAPI+cP7NZjU4qrp383eV5KnwUJeE4M0a4rQjCq/TC1kVrLpL2
12KKKsXtZsVI1IBx97NvxHbAcgiFj/0JS5VvPG2C5bSpNYbhZchYc9F4P/sNH1XW21g54twCTwLa
6wZjJYqUNQok90ZJIryjBJWoMPMVKnOrncPHJ2JrCGIPmRBORKEZR/dLgdsnZedfahv+EcyiQ+KR
TeX0ZR8RbsJTofn+bVlUZCHE4syHp8xjfgZ/yhYb0EpHrebiOonn1Je5KbcDUHdGhajw6LI5YgRD
hgA8mXNjOd7bZiDHM8a2ntks48a3fih1noJxo4FUnEkMh9lg9m9AIvFq9iz5BD3r41d+s/7A+FGY
1ZaAi6BG5kKyxl6+ksMO38Zce6XkFVvwXW8YYfEXqDj5Y9cFNR0zMMqC30xd/jzWmplHhNlAzOYS
kyM0fWmQr67RFf9nFJgzrMHwXagcObweUPc4JIQZOWqKJ5lF+C7GZZBHCm3UFsh9lhnvxbVB+mhg
StussLhFUNkGIpPssaoYSdSMFUFjdSVuEFByouu36Hog9GzcBCpNbIyL7PwGap5AT+d5wnQ1cdwL
mo9BvuQ1NweUfJL9Bh6FZIFgtuDkux35wqQxlEafxS4Wjfd0U1fGOJo8BjjXXMh8fx39De6gyMM4
e53DewXYaKjiE2I2rcFmMvs6N/PPrjkvkaeP8YYIOoYjUW++Dz/TEog+Yq+XmxShOo+SkhOqEUF5
MpAACN1SyOhtR0lGBp/eshC0CjvHVRvI02cw2LCm0mAMQbivSxTTX4/X00KFGhAuwRHFrXFMJQGX
LCWoRWfEySX8U7Iw6tQbvy1CAsC08xDJSZFPb+18NLTG35UMTedhj+72ADIupFeuV665f53LByEZ
kPldvwn+3JQ46B89FP5/xcAc/cEHxIZ83vc42U3ZZM4BiIF4bLx7Q0/qWU8mS5CN+jh5WxWsEqIo
Qw4JN91C9xgArYiASNBgv4dDo5bDsmdgEDfLNv7y/RunDOvlxydo40jFrASTBTxY981kf545gkHH
WKJfYIcBj9jEZTv44tSH69FE+H93DIHHbo5aaTZCK318MgaEj9DQxYPfwLDoDvRF+idud3XoMA7p
0bzc/R7kcsl5QTJESgAHbQI+RD1MSaJOP8ffAKNPbyITij3vPxZFfzZ8RcU7GarTWohvW79o5jlz
nD72WNUDI/L9NfrCqd8z85FgpzQYXT83fb7tAC1NC6j91euv/ptguIsKOfgWWH85E3RJDIXHRGGT
wGH2hv6b2k7F9Fb8koZWX3a6h6+owfA4PNawIQAbwcW4/D6mLDu4SSiMOSoPgwcJnBlMlL4Yd5YI
bO9ufpwGwI4iQta6j6mufw/9Jy87xD9eRac5hvyeT/ecK2MbrtiHYSEcznf82Fv8MfvKSxlhQ7pV
dxOE9Y19lyzsFUYYs96JAmTK/tCHBGzCmMSeFkiN4v/r8Onbh1HC/3zgs4RRhZ0rIYSP9G3Uu+zm
Dc4SncjDSOmidvyvWjp38phwX/mGT6Cfj1XRwj+RsNGAyY/tfmxPEGVhpq8gXLc6ci/p21hEJNS8
7d4Ff6C/B8AsUpUXqSZC2DWa4oa4vtm91S24r0DjEjUA2ALTbc7oAsA2VTGzDiCLwq9jGs0sYfY+
gjN7vaVko9ViFEErLdSZuFVxq4fitlz+gpbBF+Ee8IBGCDK8CjpjgYwPPauaCPx0SIFv0erSIlbr
UTJIuP/YNSOsKm4xtp16uwIgtt/4slAPcVS+yHW6Qq7sO038ODE651eBr97iY7yC/UTD+8YG7PO2
Kb0LfYww9zvn4Nf3leR9AoI3AKVTj6O4fYI23Kf5vxciB51gJhbu2Gpt2nNABkFzaZgFnkjSGYEL
jxz+YnLzUrZS7lyflgRpvgkndPD43dnfjBweN28ddYMkdYAk+hqgvkPthCAVMhdUKZSHnX5WjTVc
25jxCvnGHbN3bEHiInzDQECFrX+XgL4erSBJ9BwmuCBywVI7WE3wSG6o2a5ua+YLIQ9gmsjcmC/u
Ln/WzeUl2DIchOpIZd4/IraiEpdx3CGzgHpTMruQOsW665U5T5m64CsDLiSkpwISvVncZg8LJu7q
PtFHF8mrBc9msHrQiM9Ak5hUQnWAROqiLIPiB7VPaHLTKIuwaFg9Nt8zZ8UHM3dGPCGc+w3ixyEq
M36d1I/fkMR3+RDeumG0h7MnNnVFSFYEed73uYjBnljVWXWBMucv8DHvjQpVMPpldxKhUrmx05hr
KFPhrI2O4hZD+/+Pr/NqclBJ0/Rf6ejrJRZvNnbmQniQ96UbQqYkQEIGSSD06/fJmpudiY6OM9N9
uqwKQeaXr82BgCk5nWkTAEdAqiYkZYbspDvtcam4I6WE3m7OB//VBYVSA/h3aYZL3n5w3h8DxdHR
dvP+ESk9DqzxG1qEfFekJ6eDM8HeliCSxPH1p18z8aqhu+Q59oT9XahIvmk1Ed5s5go0kaEgIZ/4
kBiS8EHcQmuK+RzHJ1DuM77RS4cGHuFFhf/GSOlV2V0gQzDugGNjyANswsFNLTBpoTigXG26Kkcc
quFgyaWFEEMakKBeAhpRQbCIKoov4Qx1QgiNB3ddHECcxw1XjvgusL3Mb10z5KjSO9yCCXIjE6bj
YHmisaGG8PoCRpPBgq6ADsA/OBeGbcxQNWEHBebV+3S8pOR/cEIXFX6NZ804zDPg5HAqvIg1ENl5
zHvBGMwWxughmHiKopGJc0Yc10MHMzL3Drll485rgxYyjsGHGl8/S0RnGsGrLELhd3lleLijwUDf
R/BqSCITN7dAsDuITMFxHBFdD0XAkj6Z2ULsjci47dew8WiuGM5lceyeC03goJrVE9Inm61NdYTa
4/c3cAWohtf8q8zHECmzzUkEnPVO6zJV0NFw+e3og38bUQqlpkwX9NWRqQS8h4L1S++LQePZYzDG
54nk4DlHzMO0g5vQL6dcz6/l6eQ5dSNKO/Al6lZMkcMVoLAico6a5hIjAhwFWQIohtHfwpgh+ONH
29iJkCdx29jz7Gd+ZQDOIbeRCPh4IFG/3iCabgDFjFGOl8XK6pw8FhKGNzZs6uJktKqBytQ+QrbB
r4M5HakhLcJEbdAhhyRWCLj08WXHjl9sCD+FlM9n1hDBCE9YNZ8WPXP5mCjcunh0+dWQ0uxQEzmy
U/aMri8hRrlymhf6nyKpOf+o0OjFhNDbgTmnAwPNKILJz3CqYJ/6sVlsRdYXXStuH+F12E+QqoxB
qA834K7MV+J3dJ7J0bbP+HEbwD1B8mLmqNKMLYNUpyksH+sYxW5oqQhXQDiY5HBNQAI8sRb/G81X
7CTV+LXNI24Gd/6KrwhltGEWFr1fe6RM+T534cQ8C9/EnHHmYyOSPIAQAqdRfU9rX+aRhF0gTwGh
AOwFCwVXxHKzefGrYn/C5SVAQGDA75pEXEEfu891FpQ7nJETmNyQ5pLPEZvAQCzB9IzgFNLT14QM
nfOMPme/rZCQkYbGrcZp5B4yx97dr1/F7KGoHfjOEOswwhtELkS/jcE8EagqPzxOyWUBhgIPBfwJ
54fu7TI8zZVr2u27EdoXaCqsAaj8ha9SnQuLeDabPgdoo+fPPegKJJ4RnsY6CLS+q0Y3j1RFtk4j
vu6B8OGN7FHFzzSoniZAN76sIfp5kdmasVFJ9BFVgyGqCqFhkthdSFYOsKgorLefhH1JOEqdqUHu
IuG6WqjgLmvhf/JIgLDv4JrSG4avuJ5xkpiTUBo6A2dyxfOmJQiA86Mac2PzaoXMHD2IKV4MnPDq
i9BFWJLQUA/oi2M5EdEE4r4p8XOeoBnhc/mWtVDeF0JfORe62zb+DGp3a48wULOLcz++htdE5jZj
LXuwHeUYGAShjizaNUa8frBFelJx5BjYQyIEBNOWdc4Fah4orKgoj5/Bd8hVHQkCCf2eUCNdF8YP
u09iTsq+zWl1Ko4iBMrcemvMAgOy1uCCoLVk5p57eOhIgi6mDnACqF+bXGL1+OXo//hldPS1vc4Q
jND26dsTWZy6bmk2LEavxWXSpcIIhaVo3MRfjuj9EyAbWS4AsmWfpvTtg+OiNeKoL4G1AfHtibpy
5i25girBb8M6UPafN/D1jYftM+ZYxKtVYqlPTjDCNXG/tQBESzkphqRfDWFVtrehvly3FNlybuE8
0dIvknJRQIxtOox5mSt1qM2vfY2jvbUvtt+9wY/ktAeUuyYzBizEJDfHCUhXpDHxwwwkCm3xINLl
TjYuCgqCup49GZDIIe3CIoCaaOpx3rAmv4Ywchfwy5d3RiZ9Cwzp+P4cbCLObyTEzvJz+iQNswvL
8/BBpmcXas5SyQ8vyHWLsZFZCNnHKcJPBXT5JKRwBocUfcYoan9pV0EIzuUEbPEBf0NwszdhynGe
R9iv7gR72BDf2BB7No2JvYWo0EXkdP89oSHjT2ey2763z+UZqRV1pvKGQ+/pGuPWcw7GD4WE8Emj
G349VgCiA4SpGkFFAMbRN4lNY4CAvXgEePzYVv9405gVD/DZ2mBioMXpHLfMBjUjp8Cnvz/qgJhL
dhntF8Z9wgmLF44wdAzYSJM8e8GIOBc0O3xH78UeYB5f/Te5lBfojYC2BoFS00TNuXh0S9Up4UDV
TurznQnvCKdtvFe7zFdX5cKc3hfPlGi3qF6j/MZGoMJtDBz+Fc3ZFDE7M7gKrQX1EjU/54zhijyM
gcIgADZEwaxIi2So7J3n9giOdkDLErQykxNwL7P/gFxj/DAgE/z+S5xN2oSgsxRIfMSTyMezyfdg
+tJM6Nw64H8BrD0mxKWHGeUg7Nt87Amu85g0I4Kb5KV67IgFcBj8XQndL7WxlPP6DCLpxxOwf5YY
GYgkiVy+/LvB3NnbjPjS3XNQiKa8c5oj4kHPW7k2dAM4HEQHdiJKK4RVS1i2Gh7Xul9MFW9kpa+4
RZw97rbW6EtdS+U3+3aiTvWhhUSHRCzL7QxicqNsgWMMHMjJqK+2YpE6Uwe0SSeUUQQ6zZpAN8i1
WCL6Uh86RHr7Et0LpKVx/fsi7PO8UwHmlHWH+2Mqb5V5EyOaTdFJJKAbZyTHTHDcRqB69HEtbdic
rS37FSaATwj/AS1D6qI4LPdY5N3vgdv0tjLpP7ivQCscOX3dAtJIc3ZbFEvQRjZiTTyF4JKxPXxE
Skx7QtjRKNwEf7fuiMuDL334GX9HolW8HHzHBIkn4NRlXAf5ANdppbgt2wInZHbwne0Dr4DS3whn
1jm17O6/0DIxVJXUPwr2SkTCXAZ0xQKOaYGd0O+D6w4U9jsyF/W6haUbWHOIwFXB2Yv/86wxzyuX
cNIl9AUNmYFID/mKRc1A8YKpzgXp3KMwOKikTaOTPPv4416/EkHu6K5UX3n0MMt+PFvcsRMQ6NF9
kO1IrCPgU+L1jL4YLHacUkXY6g+btDRnZWaqulMKjyrFzcPPGOIYr4G8m93YbkRxMQw5Dxu3D7/e
oGlnxg7BokEkpJxKYy4MHkuT12F4CnEEuESNrZVHpOA1pEHq6DzANwAHVKosBQBwuGhBy/HJDEvH
lx8JAICpL7Tit2ZnE/E42VCD7CsAJHbPCNCHMMZpybFUIW3Ys5T1WeXo6JCEyrx0HpGpKTgdzFZS
O7hP8DrhRVN3J3Yf0BDsh8zVCpqmfHLCC7jAB9Km/GysntCwnOFMsD/0CeSFY0kgOhj29MCtJQvK
kSwnmCcUtbOcteMJVCoMTuSByrtLAvTwYb4iVCTv63cP7IaLkjHsUp9gjxt7fJP7hRXeyPaUXL7Y
RrEDi0REkTVsaLM8eRccU5f0ClirBXxKRjglkSb7IbxrIyFfsYZqzmGtd95nMEYjgJAPGpeBbUTt
6Mw5mj7M1wI2qzUQK7ra1eM/OQSAxaI2x6Vqeg1VO4ApiGGwtVnDD4St6hp5fLkwaXyAmjHmob6X
JrI9tSu3rKIHzyc+J4gsjumcDY6UM1xtL7sE2V6avMHj4Kn7Jp42fF5kt8QVYMaJx4d2iPgGSb9p
GcP3+q5bAUWawjzteKhMgmrYqmF19a5036DcZdxbVpgfOVxzdiYjcGmyX0DlOz1lD+5vnACrpf0V
98qeJRCgXzr51qxNTisiRKsjxVXN2yX67USUCA4X9zQsGfU6ovDw+vTkIxzCaaomkAbw9CnzxKuv
+u+htHbeWFerbTFtt3wHCPO3C+5P2Eg3w7stolVhDKgJRKp6PdRUsPXeEsJdj8UK/FmGJKDlhiAw
zuBRQxQ0mt92YZ9cGwHhNF+XnA5/6K/SEMD2AZ+n0urizUm2OJjjU3KdEZLyW//glOFE+Pbw6pQX
UC63IFjveNkSBdNmiUniHIN/X/sLQKpq735k+3zjyNqeQhW5AXBSM29s0qzTM5jb4rF5LxQeRKQj
5FmQMYxRUO89N8q8/qF+A8rLdK8jSXF1w1MX+hJAWRSfvWa3pOVKsAcRKBu/h5++yU4Rd8vb9rwF
cPa//aZvMkJyExS9Gt8NLlSkblzUAbsC8UP+5wBu3y4/79BENxvyTuRzYw3RRbRJET2GEgmnmI4f
hJbW/Wb9WOqhmmRhXony9/P2Mlawayb49D1jX5AXyGU+Dc2QNZONXyL+SurL0+oI0BwVy5uvjTl+
k73T7xJYK1zyt/TmC3NXyBioxNqPQmBD2FIf9+NEWcMm/kxPHOR4PlQY1DNOaIyvSUvcxRUmilsU
YfIvByXkRGjJf0yo0YJkJY97mXWFL9Bswlg94zzOmqAlte06YAFSTfFU67JHlBQFbXd0g4V/O3w/
WJPPgTNGG5M2GzP4LjkcCoRXrBU6x8UBp5CxFXdTdQDP7FtzejBQ9Uozys82030rziRTlp0RlBbU
AX1n6kabn5BTQD9RLTg1J9rI6lMVcqIv4UvALDV8UcnVUHy1Xb6lFLM0Y9obyzQmCOmHR7D8RBVo
DUU6A4U/UBur1Khz6LoySkfq5Jmo8E05EwcOZpq9jfltd7onuOUznFxN8Doj2BFSCQV6B6rZohlp
B+cvuuQYzEFb7I3CHg9ytSxWbcJMfuAFW3NGcc+JIIg6F/6zS7JfiwNf3xjpUH/Z4rPPtrW3yYOd
nBDmmCML7FeEKiDNxxC+swFZyIvFYFmv8k/PboLyuqMS1n7O0HqwuUJJsbwA63W9I+v/CM8EBxt5
J5Mcwb5FghqCU6Z21ntB3M1OiHDurP7H4zVscZijNua3XaD0OjSQQoUxWRe6cMgkdoTCDx32Z7DA
ouYZoIbU32wqZlfjN0vrRO+XKaFyoMPYHVwcBWReh9cEgSr/Ta65D1y/0Ff6TrwwdXfHFc0/BCKw
i09Kvo7U7qRMzhzzXjimqtGZNGWi1/x7CD5O/jrIbZ7wbVE9EGZG4fMQn5RTfDC/sJuo/HKMmEhf
yXawkLUhNiEinSRL/r/2lraLkJq5GwaHrc0/AOgS4+3x0N7XrwA2FGYr5NC2NUPITPb4LrEYT8q5
gyIQXm6scP4h8ni4mffGDPArxf3BNn4gZY+wtx9UjV90KWjHp6GIF+qF+5Az+rTo77NAnefH1Vhk
9tje75S7sBePgsHADtdrg6MaEpPZmman3vobWHvVHcUEU4IhuvP5hkgI9wxH7AHt92gRY1oKaDzm
n0dvo3ibDYnNMR+1CbJhT4E78m/HJVv2u5cKqTxPfO0JDtLcfEeCPKfpCpWQE02iWXJyE2aoCQuG
UOY80hx9CGxBas0VOqzGHyGYcDj+ccJ67ODTnjtmW05rIZODJJSUzk/LKIHBO7yyUO0IJGB0wzV0
vwf5BkKtZoYBLBPvc5moq0LyXhRfuiwf+CJFWTqJ4mJV0XeP2XWj7l5YtvOEyYFPXyafX9CL0YyR
jTRAMnp+WXwgb6Q2blBvCHaKu4W7HcYU+DtVVwg4IIMWxONw5r25GnEr5hBqDHssv6S1kTGqqUIR
h0emBZQPMyaceoDwpfT1FT+L5HFqMlxS7kM+CNHEx6OK/FKSFib6rlnANPGi7RXUE8MsHgAbCgNB
I0oreKPQ2fg/j9ElPMq94+EgLjZks//mn6p3OLS8YM5Lm7t74QGRbJ8eTv8x4n6HMv91MElS0dkz
UzO6cWZMfjhS+n7kpVUvTbmtucExTH849t4IhsDKzVkXPfOA15gil+KVfk5/n7BMxPggZgbY8AZ/
Lg6lTYZ2MxG8uLmD5XBN1u21XIJ59jgYzPQIoeTkqfLUdvwt7fhc+y0wFcHn9/iKitXxbRivCz3b
UcZR94ybal2IXqs3OjzUbAoM09CIgb2ciIk++wVbUX7kKULEuNoJNI9yVb/yCGK5D4Tmzy1HIsZD
d6ck3kwKqqZQd/SlBZl8QqvcGYBxXzwPyJBjZ/ndSjAkJI40oUIyFnXSsFvtqCAD8h1lJ0im05gE
hfPaJBILl/gaTdfGtJMzigiuKNOtePU+zdBsOZBw8GMSQaeMp3jhr17lJHAY4FWQJ3Mmw+LtXwij
bSjf9c8/9iuqp98NZdQYnM/XABbIzHqKFkpKfGOZxyiCGALWtPBs8G7QethreHjZB11miDQ+HmSz
dgr44Bsj7Rs2yS871/q9Ef9APB2751kcCCiw4X4EQ7xvOKScR3Y1eeO+fGD5e9q9k9zP89ihoQZX
hx6xiV4JhyH08e112qI5L9mWLsawuMWkzV9B1EnAYGdqCUBiUaeY0JGi1gEaYpDNCCBvfnIdt1WD
Xgv/v7aVQPdOSSmvC4JBgWDBjDMzKYuDddk9SXA7+1m1BjShgYvjwrG+03gGm1X86Cgdqf2gvrcZ
tlgkHMasnOgG3G/nEQ8rDOhXPLoXSqv+/K53ypXh6WOeKqoHeFAL2BUSlpAHE99wFg8BgCOfFQ8o
LxiN8Ek8ltzSz7+ejAr1JvGBrBtnmMwU5l1WieHQSCfG8Xjq2ToxFIFD3ansOrBtyxxnuJV+cE3X
QhTN4nZUma+IK6Hy8RKoz6h5BlcZrZnXnfsVRMstfT0o3/arijgm0bdh+iqHT6n/+REPMzoFVL9A
RO8VZ2+00S5SmgaZmKBzIkLX8RQjkbuzE5GLw8GK+HznylIoIRcJazswX0TcgLHWqWDTmp1h9YDw
8SFAyZCu2RBSYo5zSvpwTxDEl++kX5nWH9aZFyQAAyZgZB1/eeC0EjtrWmQDcwZlYXPYQKhFcEi1
7n7m2BvdDwRSHRG/NcGu43d7fXaKW/DDpTK1ps3qtGkXpLmR3uD+Kqm1K5LzgNpBnff29zK7Y4r0
CCEDA+dncDI+4SM2SZOXejRbMi/xd4ECi75uGe4wIntYeGcxrS1OyRk+47l9TOlqLRgIh/m6XZTB
K4JEcy3yLTgh3DFFCX+n3v9EHTCNPX4PgGdAePkUTZSujFEKzop0AyMxcjT9p59rj2jJ/SPWlnQs
s8eBk0LoomeY4plCOogSlS8X4VbPFBeBhbJBkHDHMjyIyN6r4wrIWPM/WMRenIRfJBPdxmX0ml5R
/JvTIW1L2I8Jphvj20+6+Xtkr8pEGr8WGXJDSiBY/rKUHYwIejItOFLD5ENjcaacvMInblqk5D+P
4I1vGI6SVeua8PBnuvseqexlH6EtRDssmG0BbHNfBYvrUlSp03F1AHbAILc0wif2PLbD6XmGaRyH
BZIODAU6kxgdpiDyCI0ZfKqAVrdYDEgZg7zmK5z4bRec4EDi50QaYNNlb1CxM92iGhe1vMez7J0R
s+OiosUMQJj5YaR1WA6lEAyQMM9zbyaC40wmSID08A8rb1C5elG5JXIAB4c9Os+/8DwllE1OYh6v
h2wK+MJQ2HOwFA2xKfMGnFAuP+fQ8CGhEmhPoc48Kgv5yowBc1HDQxwZ1vh70FZEjOP8TUiHAPwF
aIl2svLR4r35GogAn06pCWB8aK+dY9sX526ZmFjkXXehUApQ9w7ZlOxJHgtIE5cJxwXDz1FL+sS0
BTNIUMhEtMmiTltE3ySshppvp3nawtLiJUCLHdjAuLAs2D7ojPPUZdWbsKHCyJSJkHN/wMHb0EHY
Hgqah0WOYjYOEz6cFUEaiAwmAoI+rURTDODf8QVViTTMtRGGlQibaYgdUdGCMAqJWP+8E3ghLQ/9
V9wAO4Kq9EhZyjdWTDOaigEUluscnZByMNTWffNYwBIz8OE3AsXJE5CF2Ruw94X4tOMwyb4XfVg6
CTAEo9pxDhvk+26JeJkwTGarVA5JsIxayIzzFvxzonO6FOYqh8i9lEomLQKOoOiZl3vpX94u6OOD
kzdvNkFoLHdOqh2uunfH2IuygWAQy9dIOgAYpR7OTPT3+NpGMvg6TVbsVySbtzBcYE9PI1a6CWUT
FJB8SEnACEzSIu6Vz8DgSGlgY2GpZwSxo2HYjd5eNe7I7XqO3/NqXm6dSTHWlibTpDBMdN59iX6b
9Vaw2c3kHgqn3zNpgdp6TFO3gNRJKGbjLxjq1PReJHGjKR3b3MD1soxAisQ+TVSb8FkWS0BaBiBR
UsQTep3gFaHUWkRnRwjhFoz5ewfRgFAx2yIQIEJoAR9P/DU3Zkf6NHOdD8Bu7CkQn8MpQmrKYTY4
ivAHdU056RytiRjwLhueWg4XV5cCDhTvKQaq2Xlk/dhAfOWvFED1iGqnk5ewrggJQos8hBEWmI23
DliZfK3gyBM6IfwGTxKFdxOyAJPvoossMu7QxqBIr8hbduZlv2i9JbEWG3tEvDOPN88KcAeKF0h2
RmFxDL75rz2fWML8k7ZVBDytqJnp0hl1Hol8QcWk3qPxnBaDuv88qps7OAjIks2DPdcRxfKnRoBg
2PDl3SfkfiT6Sgh6QLWh3Kn2NVLCR1kkmAMpGXB6QOuft6utDZxNR2T7ZR8SGOHLAe6PRQOVDhi2
DIeNlccaVSAdUl+jbx3GjUp72uUFYcVJfcj+S6KUSzJjb1zzvd3K+LmthCS2+kO1QPGH55RExJ4+
LRe5b67AiLMhJpWCIQsHSLHN59XwOp4/EuJYtt91STSURURSCFTK5SSmiIBIumpgavOQfoRltZSI
eskWTh9nQ0fc6u97BZiOc2lq4Koa2VC5++poTl5cpQePGHMe2TnifRH24u3NJiiEohMZBBQtHyWE
83fSJXUfWss7QBn1L1MsvWRRCQ5cHUOWQ8iWzPsTusU/IhDqp0W3zOIugsDOs06LjHau0D3cLtE3
arfAtsBXBSB+Iv0BuSOVdWyHswcHBioJCdP5oNwXchIheRGxZdiI8GKcZwxcCLpG7fw2b5Z5JKIB
gH7blMVkfB1iU6L/CsHnpFkA4TJENwuskWshrkFwFZmLYiW2r4rCcsQd7Pue9pP79wnAFX89oVec
FfOwDh7+oeCdtRPZ9jqCriVQDmtM+hBYEEAq9QNd0PVXjv9xMb+i5Bdm4WekjJ141qHUIaCMp9UY
Z/4FoUrGSvhFbK8EOHj6grYDgAtOq+vgGVESBWUbOv573Qb41cE9ef9wBy1VhPc6iSFwZaiqR/ZG
A89ZWH2ZwHnShLC6HKlRpUMjNPYI0kN1+kyvA/aA1KLFhdq6saR7OQkHLDeHSqi2Dzw18FsxyD8u
Yzq6wG1YcI0B/5kNwZCIB+sc70EIUzmgJlOsOOCthEl8hawGj+CDO7cAXym58iA0WJtfmPYAXkgO
aXExgqXBuulgi6+XbyctJNkjuu0U7C+ox4X/Rds3NOp64JvB61DP25DMRJ9F/Y4wvhjaFQ/ly1tm
m++hWN2lHlLfzw8PHmrUj5CbDds7xfPuewVZJP8xRhGcNOIa5mV6quxpTbYk7iZ+7YerL0IjMQRH
yBgHzLjSHIrgzHl6QWJnF1UzqHEqBtoU7/bll2eEpWVyX5xmTv87ezJMMUoF5VDcxdi6AhHkCbZw
xuNATAnp+Fai9r8DNQI6f/NuQjZ8MNWRRYuTBhXMG4kGLKFXLblrkXkgNgr0tEybAaATZhUK87Bi
LdQIVcvSOFZzhxAPRBVLi9XngivsS1SviN59jFH385k6UVPCXXrdipNwfBu1olmXPwaN8wWLeRdy
1gRs9J1xtTMOSJfva4iifXsVlGUBSczuMLzO3zgAaTjHtmGDPQkHBFT35UclangjgSF91vaAg3Gq
hmfOFibADhas8/Z2tAfS7ClCsBVQe9k9nQKtn+8Bn1j1hqxOLNwXbOCzXbctODFgNUjEb92yIbwJ
HlNAHHkdlQfKL3dMqgjMaW0kIQGyEG37+3iDivKeQ7wJKIMWrzGx12tnVMaQqf16e/qpp1cugby7
jcpUW54OIPHNERXci6UVwIa4hAlHjIyxGW7XL4/dodzRE0h0noQjSjQemCiqwXNDcyN/B5pQM0iP
qHnEGZwOYWW7J+hSMTR46XnQ0Sh9Cx4PgU/zQCkMxNf+Vwlg9U/OHF6J5LfZX2yLCDL7oJ+qxWCb
LW4RzKA6wL9GKuJeNJ7Nrd4owxQiA+W+sYcRXbCCE6XKEiF3GyNk1tuDoaTaJ7kVAdmpjjZriY2h
fhNn8S+CXtgbzqUkNU5ejFncKOxtEztwQo5bQh36XRB3gkXYiOUhKsMBVsLlRWesO0DgT4RT5Ul/
ENtiwLvEQPUFPFT2gqXOhl/pr9YHpcLB5MUjdrVEvU6iD5B+uBp2HQl1AmAVIyyVBQPLazrUAyYp
UUZAS4oHHMxdSJ7gHJJ0dl6aG1gfTpsszStu1362L+bnWCgNMYWkM0QG6GWl/nd0Wp6OnwBXBh4N
YS5AOsCJlnatTni4TrAB//zH//7P/7v//J/T7218u3Sn2/Uf13c1vhXX1/M//unI//zH/b8+HB/+
45+mYWqmpSu6YZg2km1Dd/j8fjstrie+Wvlfr+Jad/frq1w4CMFGNtUcKCuIiJKo0IJJXoLj45BC
ULQ3qPhlN8Dlij/gNH3g6Ec/fIkMNHWsNzOix5SVPFC39p4pHfk6wtis34gDn39n+qNpGogNXnIq
kYpO9YQ8ln65UT/MqvgQKReYPg9XrMUAFLFFPIPG8mIwRfGwzC9TDM5zViSOLe719z5k5BGAJAeS
5AwDxyBUbiCSWc/UXTZlQzDi1+C2+vdXS9OMf3W5DMOybd1RNUf+H5fr3Eit/Pm25YLnlRyz2wnY
TnSRP3micI2yxLxuo8HN9hRgIoPl6t1SO9YS3F+5TR7eC29toT9Fm0hd/JKIWgyynnlJKES3yGJ9
epbuG9xq5erD7fmgJc+hEnhYXketGpf8uDtRjJnjgiSUMBhoVp7JBW0Yhii4/fcQRc5l+t7dwCJw
IjYo11MdAqBb1xhoSYqgP89IHHgfKfiuecUgVRwg01oK7O/govVVI2ie8ZOALvR2tn8jA8A3zyHS
qKavzL+pU7qnG5Kq8MFIydSKwb7g7fYNMn6zo1PFpr08CUihaiPtOVMe/hk5KUFbqE0UD5hRn1zm
J4YN5MWTon97i+BrfqjaUqaNf8O1pZ72Dh7XvtrCIKOXFJ141pTGxFUlhbd+szRTujnqSOQqKb0n
PCsWuNzTthwZ5ANQpT5/6P4p48jfIuwkrqBiE/erNZ2ZBPdQCQD0OzmvJRTwWHkKtN3Znv67e/I6
ImembegAkNRVrvpEYd3lfg2tCkBJ1cp90cXZmnQ3EtF4ilkeB6cF9dvjz8MlTIhc+dkHFolETTB3
yEYOxkt1b3+GZ95yNk2LAywgXDFi91EHRDY9IiDIy6SdgNZXHOM8hXkN8AbOYYzZ43K0MiYS/4LF
CZkfmODxPbtibmWAimXYTdJ8IOZpUzB651NKTjFZUCKp07XPgQn8ZoeApq13J53Vh4zVD8aEiESk
YoLmQRRptGLg+Qx1kZf1LoSqCgQNiv8bZRf3Om0W/MDTEMKCkEw4LBeWDTx+xBiPdFpwF8qZ/uHJ
2xGdr9yT3bQqI1YS/FkgyslD7ZfwsmuO7jLies6ia/A+50cIE9pexZFHGedkWW7wx5JE0Pq83OaC
YzZ4Ew4ffIas5WpUO8Jh9Ef17Nl27i/v3z/VhvqvHmrHklVZsWxds5X/vgY6r3tZqtKF40b86mtO
+IYuiGDWDXCy1AqUV1oIBJrOur/mMpIdraG1qndN8iFLT1QaVmdfmyrJZcLxjJ2ZO6ZGZmD9ng9V
EUjxfYOq4rLp8B8u8sXtGpUYF9i9amRbzCmP6N//Qaryr1Z1Q1M0y3EUFnZZLGP/36pem7XWmE+r
4C/Sa0RRxkiby9RQIp5naSch5migVry4xZZt/jFhQQFu4C9EydANTgRuwz4d7zG9fNhVvnfRZBoz
rFYJWWnJF1KZi7EG0TgtRXl7STrRqPEuLNgTYqcuL0ovQyLFyPHgUAvETDIY/O+8HlUfLAQ1x5ix
8w5reXx7TS00q74G+pCleROoeKx/qjtBJHgEnzgJ6KIPdHGEI27KvCPJrMl5Riia6CBDc3Mmjy+W
V9LIx5ky4Y61ed59c0b5J29LOdMIR/MZH7tA9/A3j/QTLXFqzKLzJtkHgY90BGR+TRh4cyzFLmjb
WtneZk89ugOZgMkTs9l5GMsu1DBR3fDLvUw3BGyXGBOQ59mby8Bko754Jg20RDxiv4gzk9I1PYCI
vZ1CA6RhaO+vPl+geuboig6MqHL3EZz5H79M8/YGy/0in3DewNP00snz+Su2an6dZTF+kP4Nm3wf
tHNO2xNmkYbE8kjEVBcS+JW2BWcxYD96OYAd6Gm/2Gcz58gvHP77G8vW7H/xqJiyLDuO5miGZv6P
G8tRHOem3B7nRa25Uje86z6UbEY2ipHeFbat6AFZrk/f8sC2UMl4F/Q6nN/PkXpOrBrBT2IP6GdW
6/RBTR1jOomGz4h/0ebA7syfDoYDsr9G32uAxEzDcwZMSiUWeXGbAolIE13kVLkK7293LH+Udqye
mScfUzolaxIgj9n1gK/5TtQReZiX3BIjwR3uIUsRHbyxrXeuiQdWGrcUEiAkQbnYYbmvvQenMOWn
xKJEZYdDu2r/yeYguTndIvhb8f4pvpOlZzAYui0KT3mMOsJZiGRDxHkHBc/8jIBgeWDgl4xaKYAj
q3GPz+2xShbn0/t0QUkJ2EI23ZzEYDIjrMACE2DrJy8u75XfmUPB1UXtSTph86gHLHvxeE3bQaaP
i41OrB6J4E6g3UDgjvxiIi0x23R53PBtRlAtm/4TCYtHoWI9ftKAvjW/VMtzFXovmhH+4pfydbY8
LTF2ZlhuCQlfdUMI625hH1koOs4cgjRH/auRvtOrfuEw9Pg2VFtPWmkWYc/V/hXlL/YI6C82SW7X
y9TpfNq5EWowV3B+YXQDsxvdSekZa7vvsFgUj4AcwRcxTmjg+R0v5piefXgA8/gaKvPOf8y/HI3I
GwGVhwh9xp9J/UVinD7byUsflCjHUVERbPWI1VeoY15ZXmy2V0T7PHANu/yxQnNDHDVXSUocjkAV
6YA0ryGkG1dc0g+g3SUXBRag/2RDFqIZSmXEHz6efj1U8A0gnfr22PadLrYoFAIk5Da+BM03IrTo
s3jMVeLRYbhAHQnfqMKSfJw6eKuu8hg3A85T5VKm2AiaFcUFkX5U2Dgkbd95KjuUIAGNmKdBJ8Ut
JUFZqv5cgWNfHikyxweRr8fHXrJIrOF9wUVOugyI/C3Jwd5vU6JncqJVyQUmV+sbQFg8yPh7Bd15
9FlmkElWjOGpZVlmUCBTTveVL17RbU1qU8GFoyoy71kEk749RtabvP7c4hsYC+vxhey0L1NIEdra
7HGaXYqAuEfjslauycNhaZvkNw+CMF+xrfG2WXZQgMSjY7ZxoZ7uE6OIK0iDIn0+kxrhETFVJqCw
q5CkBbr9mJ/KRU1j+ifJ3oOTksJUopJX4A8kztdGyo3YIFwEh/KuWvTS/PtzliGPEdyZC9/5zD35
NXhz4gLvfrrG15MJfgaiJJ8OR0cxfkFcaAfLISsToeIYgw9/cn3MqwTm+wkXZTBB9a7EBKNecCad
Qs7h9+5deUpu5FyZgMbxa1uRU0shIY29CEgx4aF1XdApy5D70aJr8VPTjXSeWOv7+jM/G95d7jmI
3Q4onsrjeVxuGriGJbnTemQzVna+wcnupz1ow9cUFvhu9T9Y+nNSe56J2Gv73KiXRwCjmRuAIHYe
0DVh/JY4v/A5YFpBrhy8+FPog0sZlpoN9LQFWjPXFsUR1uTbCp0Ne9xpncOFd4RNsFcpi0/lGUOu
cW2mOWlgDhGWluU20zv4OLixGn5gxrb5inSad9AsOeEfsWuiSXwRnauy7Q3vR2Uh33z0tYihwJE+
wYOnAafoC9fSZ6oxe5uT64JnhcM9ZI1NiSc4CyxjUNcitvUKrAOwzkMAoS8FpoWm7qN6LVZIeEg6
HGJtdR+fLe/S9q6/ytgCZrV9EzJwddtBzUD2NuRJQTCnsBAaIPKrj3njOrrhVmMGwC+auRUESOFf
lFQYhA8M0Jz5csJs1H7jwDT3lOwXYPVMpFsT693AwbumBLP7aYaIoF405ZiVAORACGn1EHGMjB/y
kr4w58GXkatheYzPD4c/meo4Aom4t0Is0ErryVzrX3bb9/pNZQIxxpPH/ErYAPlBDWJe9w1IabrQ
lF145SC1U6jeasZA5E+uTrpUAGvR7TE3jxsYLMhh+E95+DpHnYx1iFDah+ETE/xjlShLciQsECy6
r/ZRF0ME8z38su/j/xF2HkuKY1vbviIi5M0UOSS8h5woIBNkQBh5dPXfo/7/QZ3qiurZOdHdWRQp
7b3Wa0HwqzMFyk92n6AqGIsn4SHiiJ1WU3NWlAGZ6jw/GfEQ/mDDthOZeGOcjJiut1dxp63a+vRe
PPcKhZxvu8Au/7aTciJq5C3wAVGypmpvIcclahAJQ0of79GXfGyBXdOgjE7mOQU13Ck8ByRck+Uo
shLDAkKsv9ZU314eeg9G491Db9JVjqmfS+RZ/O+Bq+Z8vdSTTx78y3AkpqcjrKE5/OOY8Skia5BX
FIO5xdKqpFNkma3Sp4DUlJ0iQYXJ0XcKBd+gSwAycq9iehBcoO81kd3y8iZ2m6sf70kb8TwWwxup
HFg/FoMFzxyQER3M1By0tghuTXXvTyo7NwAZDibp+fMx1xGgeb3BM6/MyoO6JmDLePgt7hXzKoS9
7jqTrD5v7DYZsMsQT14v+fs8mBd/ygPSAW7QKhzjXP77AMaI9acBTNYNUxUFFeSm/+e/TPZh0Qxe
+kdKt4qCQgUZNiXXVhl7ZTOru8kA+xjHKx6JT1CaS4EzhnJTrlnRKb7qxGkM7If1WBYced9NyspL
v7muEeu2EFxbLRljYFaQCpK+DI+JKnncIBPshk84cDKmxlRgcrFgDPscazZDJOR7iWb1mXz43AIO
pRDNEhoKsiwsfoA5MSguR0e7zFnsg0xa8o1DJt2PNcspXnlaHaBs101sPXj5E+5RBwskm6+puCqB
bovPD2XTlG9ly5thZ/wLk2SLGaQlyZOA46FBP1WMenVoPK3PKd1gM6n97FL0M7T74SKPOCys0v/o
fCHWQNoJJ8iZdkkzIyjAm7dkxUnBTQOG8/Buy+ZYbB+kw/GuM4aMe6QGVTfPYQ/uoJV4A7fPmBA7
MvD85mJ8aHf0qiXXdgtUxWTxpRJjMY7d19VQrm8OptgzDVCw/ONoFCAi0yQHekTn36FWiYtsUtRH
RFUSPYhokHD30KJGNkJMAYOIRFbiVLaLb418lomOdJubaRdCtS9iQDo7IaFyMNS+NdhQVo+zRFAA
OOcgEJGRp3537e6Y21GGyFO0NNEP8vp2CqO5Nj/ktA2Tb5qAUJiss8oTSq8k1kaxP0v2tfBLYn2a
sWggVsYSxmQfiy7P/bsbiZCxb8s4R4RLkqXLE0jK0gPxk5/GtrR8XFBUcamVV65cAfkHySGArmOm
mufxA60y1tVxfY0wEtF31cuP+BM23ZYUvOQ+fStut0gk/O/MnUjGP7hFLwRJtOtq/twnrNUIzXSX
v0OzL4Bk8yCnk/VrcEXXiDBMJVvFtG51ANUTkawjHvWS2mmGbO+FdoUn+TNuTyi07rtHcE+dgh+4
yV49dPaCMDw/ptJEZ05FfU4fFTTRsU8ZmSMHM3/IlehxpQFitmmk258VOkr5RwFrVH/uB7KYCAKk
XA/4cXLHb1BZnWbxOcmnCJ/O3w8BqQcZf8dsNUXRNV1QZUX8Ha/InrfOUD9Vui2C1+MIqFZGTvW2
pAujS5iOX8j2642s03jh3i6kwIaOoo/qXbYeHB901jRD9lphQ+eCSUMuYFyZ/geiIv5pTTRlzZAU
QzJVVerxiV9OqcejjNtbGsZbMAIFJSQBXdMOBHue7uM3oCRJ4TpWQ3xgCepKnTwuXh7xP74nRf/D
9/Trp/gN11HCWMyU2uRTGF5MGAvbs2FpX/FPTrzd9fEZ13ONeApml8obsGpl63CXbRUrQh2BYpfk
Gae8KqTsPKeDu81sU7fzZ+FQ8IyRJMRmcWVQ0zksdgjdYrRd7GMCQsruNkPUDmeS1K5SDP/+2xfF
f/21dN0QdVExuAIERTH6L/+XLzd9q2mWybdqU37XvF7DdAGUO+LGIf4OwcPExDe2i5ac2c/g/YUG
bEyuP1moyAVpiSWKjfhbp/bj2wR5wLEby6tyz4oz1mCmQBFHhQD9fyP7fJSNktZ/X5p+JUHvSeHX
qkbaJkP8LzHmI6BeIsmofBa2J6HsKEHRtCkHNqHMbfb4NkfdgFhYiwv4+cOMSEjIR7IrVN+AJH0s
kv1qfJXBka2RvnSC+t471e02WDJuEdmLsM2JaXXu+5yjyao5MfZFAVNE79/yM3pB9xluN4XN7rUc
fYjl5O/ftfEHZNAQZNMUFL5oDUTtf7/qyLiJaRvd7ttOcSrdbgfzfkK4j3hsXp3LmKKhkQCQ6slJ
HeMC+g8iAEZcMkxqUW5/5vKqi44C6QFNv/JkxEOP03mCWiYj9GDyvujO5zskhXCCQip2boQbc1Sz
ZX2ARlwOnPZO9wbDpkb+Kc/WVmHmfTrM62h+n0dY3zLyY2JfuHM83S85poPueN+mI0yAqY0p4Ylt
JFuATA6ruy1HDlYGMg0hTFZ//67EP2FDhqBouq6acCPS76DjO8/MsjNjwhj5U6FxSCST4hG8qHLv
GQ9Jx7h0d1VqiChBDPK5xNnoDdbdsTvwOZGnhMZEA0bGM7kXgkIbNpc3k0VJnuku5erE26fOeMZE
w2p79nKw5RV9d26F5KO1EY/mp1aYJ3S/n1KcwMUSBdGTOzEeLoTSrjkVl6/K6RAoghHcxqbSFxo3
SMpThxqtlg2C7CjRId3OBOUhWGtVEMuBVDUmPoet8t2tiVh5kdLLcTYIGmhfbtEfoZsRfA30UD4c
lZjE6e0xul/ukVWtCSjGzIeOLnE7durWK5kUEWuCxj8sTdi+Bt5DcczKab+lFYmtPEfp4g3WwUjn
i72u7572nof3Hj6MoTOZtwDNF0ibao2gPt3qqvUR8H3+/VepaMq/T07oQF02RYMRVFH6f/7LERN1
7eehKtptK3Bg9tsmC/rPAOWtO4CrJJYUPZAUYFlevnefyE0JWzFQm5rzD9jesltIe2MkksskWjei
E3RXc3AJYEPE3AGohoxR/A63Gq3RcLLHfMJaEP8wwzEbPjo3ZuHbPQnDRRcTjiuEh7cDzOgpx/xE
29ZEWYXMHHyfyKUZ/tfJGicZrog0GkPO411rBs5tRJZgXIzeqa9NG7ZxsAmXvKMUlTg4eGbbkGCM
59mZFSKiV4LIDQQve7yUBq8ZajCYDy4lrONAwyRKPk2XQNyn9VyD+iYQVEO0ecJMWtIyrxEr2601
LxsTzjt5zCtkuBcs3o/5+6QijsFEjRUfXmfD3ouTsENWfmIPUqZYlioCwBLrsRFxQdPSaMXUBIDU
kCfA1XnD7d37n1Ee8GSTwp/YoHXKDukhYOJEPkgPB3O+1KsSBOoJNsrWLMEzhxl+ZWylcOXPEZwY
kHyE+oRvcM6yrS35jaaH7gzQk4KxjIFn7g/fZN4jGWdcE9b9AyJ5yNq+pAIAlqsEmDDQes35UKAR
5NYnnXHWRwvRWVb7k0ntBGoQ6zkV9eEqU4YKCWpIDLAsH1m9Ig+gCY8hUP4mZto+gaqQRxW87adp
DdS5agxfZGoJGA6s94XPLjNOj8tNcarxljEazMRRG7vdvlqaSNq5KgBXHEOxDXQ1NgDqXfPu3GTv
1E7XrAMl1ZA0evAo8QIjXwZihKoN2gJ5oYeQG1ABVhKSHwZz9v5+EAkDZ4b4YaogWqV6GyU9rV0v
R61mL+SloExWvX4smgtIFfr4SYsB4zFKXq6cr0Exn0sTq1nkfzg1/B4OoBszui/icgxBWjQjk/zz
nNOB4Ke+f5pGWTsflaL3ADZt7ar2KO9SC/fDo4saGQqWEqXYNgRbyNyOmPgf/fT66r7KC6B5vuQn
vSFmEFotOYxuP+alc5rD694vU4A74rVaRKbPqVUQQC55KdIkeWWcn3SIExB6txBP3Ee1RkJpurqp
KxHYKE/3BlDHDVkf9lKUqv0s6RW8iKSZU7FwuU1jqF6M2oC7lBHlNpKu1kkNKo4s4tASVMdc4nkz
Nevp7cVqYhXkatMqhljYBXCg2QWn9euCg4ANvb4kR+nlQ3SI7cjcDeD+R01o59unDGX0fW9HsI38
+1XjVu0l0oPiLCnTgpNuolBOk7jAOGA36OXuQYpmB0HvfxyB4h9vflNUFDgOibvsN6LjLZtpV33y
+xbhBtk9eMRuU2mBRxapcU7Iwt9P3D+N9Ibwyx+n/e+BW1V1/XwM+OMQoAAKgRj7JClYz5UE6jfS
2ce5LP0++KffX3D4ufKbUjnsm2gPfXPaok4HFvuPjyX/6R4QdV1WJNM0RL6H//1YbZy2msG+sW1d
CMPSr3YhTRmbEJnf6b0EQW1JPnj1VbiGpXcMwjhBIvP/CXNmiz5kyzmBv3ic4YgS0/9AQ7R/TcKy
LoimIqmmpggyy8b/fryu6+REFOJkywzW3EbVFZAivGTyvFBhEfrA3I10c2pSLo4yIWTAxpyJ6kwe
F4KD4kKYFngWDZgIsmhArG/cD7PbEX9XcnyAHA05pirAVGoe5FGjzBRwJrA9Zcjw8aId/kubfA4i
krDY1q/ZvEtRbfY+l45QPn5d7P5IGGwc6NoeEI3rX6ddAJwb38Z/DKqK8W9cSBc0TTENg2fV1KTf
JtW0lJo81ctoi+5bJdZqyvTHapcjZMcHRe5lTlM0BUPFkfprnfiugSsSwPHeKEzoyHMh6zFVGF4T
kXfgvk/MuUSMI1oMHTWbm6NaXH80aBuPcaQ+PDHMfIN4D4gUl7ZtNdcpCjRdRHw9iyfbsuGlCOtD
hLAOnFaGg+4gLwAIb+cGRum2L8BBGKDJLaJvwJNIKyRceH7v3IHihAPHAA5BJ4hCcd9kdnV6EwpN
Lt9zjEzLxFX2sgtCS+QJJP1LtI33GPeuCIZheFm5Qq7QPeYdCCNgIsC2GGifaZqMzZ+OcPcIaHcb
xw4avRATSe/31tCcfxyMlvIP/xU4BrGQxry6jQyWatQiCEumiAGrJeb/tvZakx4BXtBimSzhbyJl
3T1GHVDo7EGTgeLfs6WCHhlHizJn272HR5QhSFk3LT0KKozGk8AJyGUKbbgvGvoWPi9C5FRoBhQ6
xNqpHv6iBrGPAtCs4EQF5kkN91XOSjVol3o2/iyQqgjmEJwBkqHybvBHiG4n+lftoJeCcW4Iu8AL
o5Iz4uuip3WLkqovui4wuhs+zR00skpDYy1Am+LOJON42jxcowHIdV88o26uTEMcHXRAFbUTY+4j
dP2SLEHi+uxmXA/7cCeTLU8wq8i1w9XPxRlRW9CihgA84w0j8rYb52je+uBABTHoiF8L+vMMb69f
+9GSeC0bx78bM00RTofWC8svRhl5BDGHjqauZsqRcLfB9FnYYHUjkqtX4Z51jwzBedaHTjq3Hw4c
wugoMJm9cVA8AQOH+g7UBzkhroKGtZBp59F3UTKuo+13CdIsv1AIoZLh072YwYhafuJx1CGGiQpY
QXCBy2fci1MEw6rqDqbv1BHm3Req6z7mspk8JxWJI3OdMci0mQvFgwilCTCFlJN2IXRhaEbQLQIj
qek4q2ZEnDwQaKs2djgqJe+2yB/adxX0kjFU9hZ32juaZLgc+VWzgzCu8exFuGfju20aToE9f1vW
p/yaNXslct7f8IGFThq9M/AUVDQqgJobk+/tMwgo5lzk94rl8rN4vdYwku9vg5TybKhsSt0VkkkX
Oh9oBfwPPB6RLX8JhVOWPXr12oWTG353WtSwwjWg+nPxY+tEwtJODrlygAYUUPvytV6pN758eOIS
5jhKxUleHXKMIn9JSCz2utIdQNMSW0nB5wRymCdQvtxPlP5wQEae3FktrCLp7V9E700zXjIWGpu/
OKWE/egBEjrtbYgLHMfEyhC2ulIRV45A5V4BMln5WwKMRkRYObrs1A/3HU1rilpYl1ICxxKFpJER
OQCsX3eo4/Tw93vbNP59Q6IbkgxNNAHlNcP87dyVYjUXHp0cbzVimOiRTn1O0/izZnsTZYfRRQsP
eepEJ+6nDsuT7ohEN2UjjTwdQN0Hzs1RrI8+10rywPD0z6wk1ePlEoiBJOVbyLxaXT0oKC3PLAvJ
LWify1oivYwgo+IUfqHIqgA2zdmtN5FNW9GWw36W6rV/OApSr6ym5cfT7ztBmNAzQJAC5X6N3fES
mjmhqsyvlgbBpajurXQf7KK4PZYDzNmgqw0EXFAUEzYpNXYysOw3AyXNUAyQKPgBcsKZgBeTwxwq
xW6rgC1E2Oks1ggHc/Y9eSnDu+h2R55IOFTxh3D0UuRCRtp9a5qI9kWZsKa1TvENofff75m6N6Hr
E7egyBr82AVPSdJZF9J6yi7tQTo0CPYnLf6kOIhaP2P2mQsoqbQgp8KS2Ch1dGfDgkIuhk3dC1Ur
w4bHqNgrangch67D0E/I66KgyTees89M6oioslq07D5MCBRKYYz5CyqiH6EBURxustL04869KxfC
xQZMyNE0i1vMuqTRQ7OiNxAJ64gpQJBs9qYPpaAw2fxnELyVUxvDckEEraUQ2AmmzI0ceeGuAv0k
aLM+13CdrBSbV2zbseF/urlBjggR+cWQDVamaZE3YwtEUrIi9LtIIfoo6mGc7l8wmdv2deQH9ni2
5pDnr/L10PL1nEEPEQgDqBL1KVhcechLCxaRyHskjnnvxVmsgslOlNnr4L/+Sa96ai4uoAxvPy6A
cwShOWtoJcBjRtvflScMpch7ZhC23+fSCNeElqvI6dUtt4l03w8wo8PfYf5chqFT+hA97UQhDH31
YB9fCm+rKc4V2p7GI9CfrJy2dTPTzmNy4nbJwOmEWXUVScTcdsU4vU/DCh0ay7wyR3ZaN9dasDPg
ec5nLL+yPSCl7PDknK+dsv+P4ElMcPznJH74b2/wzeGgN9SjceWy3jp3bAnlpH0h8gueLUrH1R2D
ivp1J0CgDpJlnCBzdwcwI1WPE3E6lSfZQ39RNZtSOYlI6imsGajokhoLVoiRoLpDZtjqa8SyDMcd
LZvGEmkLw3GI3NaYwJ8pAaokoK2TAUHwCRgkUW1WR1mZDrCEzYo1RznXOXwI4d/oS2TNNkQ73rHI
vrePI1v3CyNdQZoPJ+Ks1i1uU+It58LGxJeE1pU7BQVTT2vZPCyTnKJjJj9gbtHmQGc2eNCEQPxx
6kODVAtoDKpGAc6kihy8gthvJjf0EH0HfH2NGwLXCWXH5yk+HAHj7yi/exJrdsJvwzIbmx9Vb8Wf
bC0pJJKgF98SF3Hk57xdmU4MY0WGQx/oTvrley7zAJBwPO7XQcgGepKNIXdHiK5bsKHH1xFoABbU
gEk5nJfdSBen7L2L0Bjh1q9YJ5igYzsF6qBEAAjzSd0IlihhxGU/QAvORtntYMEgE2LQFnJMWJFm
OrbKDuTDzU9s963o5Xszt54aab3kZo77SHTwgEsORZ99CRthTNKANss9gXhsom+JWvxKyIm1FPQ9
QW2i7ocfy2sbQR7lCNPbjrwl9lxg/s7RvqtN+/XB/c1xnE4wTo3iyEOjlnr5FrcjcSNY5HEwSqYn
527ZWQlzBrDoxtxFi+LH2CfoX0n6Q6dY9zMMY0CB1NpqUdEZCH+GHBw6ye1b2i+95BhOEgLbgV8K
FmTryfyQUbCEqVqCnJ4/fQNlNLmE60EfN5etoVaQZciFK07D1SCgiQXv60Jt7IRzf/LMHYyEsc0M
cau8I/Mjf16YO1Xu0yHHFuMTGq1YFLmQ2ImebkLSSA4vWfQ1QdLSnNyXCFRA43iIFJcBoZ+hTnc0
RwwIM4WUwZW2Iuwx5G0KwvdUB+BEDgo+8dxAnabg3BuDnPNDF+T8wjJb34JCDHAeF0g68Bq4oNmb
+kRfYglSazGs9K8lRVesKzwmBDm0Lucwx7a0gI+d5NubT0Y33/5IWd0JLudwo345urtGSjQn0S/a
jznt49Sv3Uk4CxsGQxQPGAIZqM7ocHSaW2ObLhwonM1rlV8M4B1MH4lNRAooHF0ZYYDO643wdWd+
SL8a1iy+6073srn6WhAm8ViSUAHqPdjcyCLYGx+7qBzgGm1sTgSOJI4KnGXMva+hnPVhbOS+dQQs
BCW173y/mPJPyrXKqG0Seq16I//cZ8I4PKAB6lMJOF7BwMa3GZJDrij7HogLbibGzfCrpC1RBY62
PmTfAWAeK6RE9+BJ/Itd7tCWnvSg3IUJlitMHKHTDojFsLXje/Jcx5g5DRtdiTK6bW7fzeRNdIEP
YS7jGh1hTFMWOfz8TKNo/hLz2A51w86vwgEqjPAIhFctPbXczd7N+k6c1zjZEJJ/rDE4f7VBwcc7
hiMkXQq/Fn9Q2+HECIBAMxSE3ttLJskG+nZ5g1fDPdzswegIKGTTrElnlsl4l9Bd8asShvnlmbqo
pfSR6FQl2yeaPcrDx3q6juN5iBOQXyZTbwZxD1RMcn1+ul8HJ5KfI3FR5DbKtkF1CskSyvtxyHtk
dpv3tYa8OaAGz0t1VK+fdSz4defr/DYrqN3bvs5QEISLkHslh2R/feNME+WlpOxyRJeNq8rjt+4J
0SQ68EXeAcHDoQmln47fOPNCv08NDO2Om4H57gHN4XDGGiSX4TNK+7iaW+ThOlBU50V3svgf7KH0
b2aWeRVQ31RMdLzmP+TiL8h+I0lKkiuDaPuEyAqYLwCf9f2rXIt8kDGXPdXAqDeDEksB3KVOBBk3
DJftzwMNTA/iSxTM49s0L0yQ6sBrPvZ/zNR/HKl/+Yi/oTrPWBEeqHeibY9jeNFIpL6LdBb0rZj1
fCa7KZqpkziExcGWxukbWXvjZy8HGGRHylE4csMc5dXAag443ublPCbEQ5zRokIyNvoAH9O0Jbo/
qZfYLbYx2TEDWI0xzVdUlyELstJF6hse1gqswPn0h1ZZuE4s8UMAicoavylZ0ddkvk3I76bjY80T
uHj7fclzMVb/4+uQ/uvr+M1yJJW1qJRFGG2z071aP1uUyZuQbVS1quMLhheV8ccRP07ILDbWwnEf
B0nTFuH3zUQVXNNHlTSgrOPn778mWfw3RNo/SrogC6YMU6T/hllqWdXJjWpEW4aKjTnPKKIiM7+v
J0SthWR7Ls5Jv3JiYqZXEtXk4ZZ3Jl7Ibrkhppuk/MEsPitDyj2CB92I0QkXJklu5l5wutFzlsyg
Kruf9kD63irhfKhwNDKR7gX/fkUcK/iYRYgYF9Zm66AI/izoKqgA/Esb6TBKY+6DZ9DZzOawI6Xf
jmEUeQYwYGII1Pj1csQjQfU0RCVugwzHsGl6cW4UGSQBGm+dRq9sJ1i1b671ieKVfmwLCy7uZEpu
d8F2T5h/RTEkINR+wHMlO59huFYdEAvgCi5jIhF6Y7om/NOKheBprc3uXu/ow97SZ7JJbjg2v4Af
GhVRGUny6LrnLHd9K6v0k+8THxyE+glbBqAhFIXWlqcb4/nntuWUwq/NQJhvTYR6fubWy4dzJPOb
q5UIRr5rpzqf2OIhH669b+oxGkwZtRaPcRQQlYTzqZsW55sLLLclzYZAKyD23Oorhbnp58qCD4GD
vFleQRVg1kjCYGs/DmgtR4qNgFTgFEWrydbgs1/2RgT7tgbQgDtrsGBThfvpKWjxR+0Dapn2ex0f
L29nfZycALfeBsx8QbZ2N0fBOyHKmKnV+xCgph6y4fXt0mNJ6yUCbQrJmD1IH7RfdsQGZpKhxuME
zkhJUrsY2Aw4EUFp5aFjYHTIUNzTDsiV1SGUxIXM36yV6LuOvf94DdT/eg16kPqXE/XW3IUuTpVo
S5/WIoHrK5wzAqgRX4/1JtabKmORaASu6/CLm188mMgfMe+XbkpXNF8VlTeHEjvFGrOnR9GO0x46
m4Wn37PMNVaPcdXngGpLZPKwECFBAOh3ruZa5UBCB+oUPTeB9PUcugO4vvNjvE8cdcRyVyFC8s2D
ZlXTp2fYtAad0Jc5CMrteiQcbxc5tDVehG+diKzOBcsnXXfdXGSbyrgTgWpMjSNGWhtvIqzZnXJH
fiqNDeXwwpvnIy7bNNwb1KN60VajPN3wGNYXxAb5EPXAu/QRi6tkGs81JP28vvVYXYUjvGe0vtOZ
FE44rEEBaGA1e4ksr0oDIktGBjE1aoCwn6mtjxSQvvvRQ0TCMOsondAO+YkskU23pFPDZuHBycyL
OdeDpzv5LMh/tdVryYM6weC8aNZk3emLCo0ade7RovFFa3ELoBxxGpCxsa3mPEAErZBQaSOVxk0s
WqLH0k7tMBKL2WP1omZhG/3//CDM85a2vRq8kfcxAysvAfONw1MPO1R7+U5yVS+lPG2jTm++8c38
uV3tUdhhlafcXD0q5DZWo0Mylt3Buk/KQc88fto5G1dI1pDxlZwYiqgGhbv7Qe8AtG2B7wSDEfm2
S44Q90F9XRN084SMkYSgC6CbCRUiVozLmqiY1T9dvAfgH9ucq3Pael+8c0j8RtA4h/conlbjLZaY
Xk6sB8gb2DXIlpgDkB9ozoovwPhzbrwJGNIS2/Ho72/NH18aGekSfjtNMnXzt7vjIepqkb2ieKsX
vW4UrAV8rHVr6XpnIu6xe2h2GRNPc3gQ0PD9vAefXrmBwQPnHBluhZ9FLnqlrJeFhjuFVbV0tHp0
QxWKBQLJ5C3G/qAPYWCiktVyUh2VGOEE2Ue3iRnusRbGAsJ+q+awAaHM2nGvR5s9JecxwCrg//1v
rPVA4P+K9nRBkVARQdHosmH21/wvx0T5qJLnO2uiLf26fu6rE2GrnTDUBQXm1mKZH9u1OsmP4iij
E0LyX8DmQEvsVQ5r26rzgAcM2oD0wEjYsl+WviB6QUfLR/Db6jWVCOyWxnRv5ZgpqZhkFhHGeKaB
Hsht4WiMl/S/HwekRv79LyZqf6KekKGpkvjP31D7bV7Tqq4CCntE2z574zWJPRw+DkwJVcuvOcc9
tNyCnNyJiSucmj/NMWGm6I1qqL17+GSZeGwihDSMiKGkcef99VqgIKLBjPiaBwnvRNJDwDYz+KId
QFBOulJHeDzZyhH/Cfx8va7PwqIXMv+8xjkyGS8mCwUH4bxbfhaMCjTAjbBsWjitPB4iPydlTCBU
6vRxM8JBCYEiN4ieiYU0EgOCS+xvbIzMktyJkTWBPhy1Vu1g6RxjTLJUvJ54jijT/TDCB8QW2Rip
ML8eKckA9iAebwwiHdw2ZAB+cZdrq+cYGvlJTQMe05s98Bmh+x8zu1HHQv3FWZuRJ0QOSR/ylHDd
ETpoi9Br7t9/V3/Q9fAr0kyMoaqiS7r4G1odtbebWRbPaEvQKvlUBmn6pEsQehGdyz4p6+PMm1k5
l0fIWGwS4ab5GamC/yEZjno053UN/TtTVw+k9PHPVR9DDLkLyr+mULon/AnO57poXA5in2XICdfF
xAzIVNoeG5fstcj67Cvm57//xUSx5+P/9Xr98jfrb+lfXq82fd6e4efFJeRFKwIhaTjKXWLqyb83
2CHuLsmOB/BBqnGUdc2+mXkd8c+Uq3oY40yrdF673FmdSfbQh7F3+MocmFB+tQhhRpfEKsfvqbHI
x8J6sGXYU5clz8TH5tqeNtyOHOwGsqGapuUbIXHvEXOoB0k2ormRvhuFYL1wSgXh2pjpC2QQNoEh
Xtu3u7gCvu/+FSXD0I1mL1+0H+uPswsdWmS/bps7gTK8LSsey82dpqi/f3HKn44lyHNkssQZiKLw
2xNRVtrdiN5CtKUzc95yiZBvzaVR0BLSCxCISEfYaZA6Oq0UdDzmFxcGXWcNPYgImBDu+tWxOhBz
5JUXsCqfhCWuQX34EsfUL5ojlF//8ZH5UH/i/XVNFE1Vllg9pP5h+OWXrUX3qhEfnDgGGLHzIOqw
8rJpSDFFDoR4bb9ffZVsfEyPxUn+ZgLNOQFnxcBBAUZKEAkz6RbDusZ7FlPK7EQ7Aeg8t7EvgMUR
zfeEvGz7fO/aF0c4A3EY4Dh8b3nLI3J87pPwa+BXDMkAM0xmjnBnIQQ0rz52RwKnhVR9ML/dR1DH
+JVjjNCMea/hbdXQVMRPIxHTjWvytKCeDWNm8GXLTn5zeQkVyTdlwAnv+QyeL8LwgufbM+vl6zlB
Y/7eIzu79ywvCUzmqJ1LiVtPM3aBkbDPZ328WnV4f6NYCKLQowaQuDBqdiIRho3QvHP2TVLOWdmT
yQc1gCvDMgfkBKZ9z+5TdSHnk6vmsXLFx5tjzgjJBQqPF82QchNpJgS3VcURr1F/A2mARducU2Ih
YBrp3/z7zNzyySYNXfb1YTCOljHFEZpHz+tYIZjnC5cP8GW1odYPkwk3NS4LUAgSvy4sYmNAMn2S
TiDyNUBZz/zBHHRDNAsAcf+Hlp/yh5mabwieknnlN/+vwXT7ceQRqyK6wzmx7NGs/Da2g4kxe1zI
7ZtlZ7AWKjPm8hqxP4FWWwYov4T7JhZcWiE1jYZ8uE/ATwvpZgeIP5Cd5WE/u5FxUw0BiCpa9Agv
+Gqc99d9nkxrH3jrMuD/PYthju8B6R9GqqBl5b378oFWEpdJ1uQYJVLAJekBCFJ2H3M6esF2r/IP
XQ1zJUDcHG9qcQiO5JaT10GAO+tccLszBRrT10YhbZ4yEBjZabtAmcH6FAZib0EmT3CjjmUbyC/e
CiXXZ0kSRpAuagWTzI1OKa7UJck20lcMYys45FgVuKvs5zklAPpSTlvaQ4lYwN8CAzNDtVJNZOdB
rNXq5qqkNAGvWeV3R3hiFMCSl3TeEqNfBSJANJ1cwXMVr+m4QJRHQyrREVYxjievi7bSgvdU2EmL
xzkZVTsOYNmCFy/RPaKPcci3WyU8MlPMnT20o+7Tw+sHYnpNbDWOE5yVBzxv8gbDAOJ2aK9VyWyN
AJHo9ECbRuO3V4/bc9xQwwkj5aJKJSjTDT05s4RdsarnMmV8N4AB0POtQehF801RJskxM4yKAn4v
KtE+mG84xeRmcn8GIeoBBaYDG/pKNDYYbWO8ela5T75e4w9gAdV/2A7hJb7CibTln5evIFb8W+TT
v+mrI+MIfoCVZx7ubtOzhqPI6c4CP5Lh+YxbG00Hd4wyf+zFMz86QwPYBdLCHBvHh41m0Vx9Wqud
YNM2x59AdiMyRr3Q46sC1UeVuo2J+55ifnztzfF9rm0g5qJL7vfUPAGyU9FN56+5TgrN4YW6XFsM
VjkQRj4mRSH6QjBpxTMTlK+YGUdhS0osAK5FVsnosc5FhBsl2wyrl4/I/zZwEz7QltmzRb/wI6A8
mRdTXFmgYkceNux1mHvyzM93zfm+NA4xeMJV/wJaFr63j7G+VebSojCn+d1+XNVVfEVcKnBP2Dn5
rwKu3/5/Pz62sUY2AAEwVcHae2v301fmuMl52GglsNvealN0M5y0CszUMz+UJke1/J0KNCSsH+0q
SWbm0+l4vDPEcSbnsPpe4+hVSNFjzeb05sg55Imj7DqvwiPlw2xALuB8HATSXDnCwsps2vIZZhCy
PVmaZ3L7bl982m7POk2192ui0kE7JLhi2U34ScfnxVyhpaj38cEc9zXad/vuvnzS2g4ZYnQ7Iiac
Q1KztIYdxcqm8SZ1+c20KwQeC3ktXOt1Ck1ClBmKFxAzov8cdKRcNrLN/TL7uINrG8icSX11onEg
ks57YXKfGvP3D/DVVBwnnhqAzYzEM3TcGnfSY9oeINCAf6ap917Lq5gA7mIe0NJCwrVdEnTLO+7R
n8PFbTff9IPTBtpABRPvSLMxa+dCvTDO8EZ8wSTpHv75as3y3TZ2fALxulOlit8KFfhYXw2IiKea
udcwCQRtDY6fEUGd7ZXMjYQ653Pl5b2tMx30KiGSwviTe9g/I8tjBBA+IANklZ4jn4oZdMRLHH58
QTwlBS0yw75BFdewOnyt4hWrDvygZvGk3FzagHaNXU67o4GehHqXiRS896Q3rMvpYJI6pQMvR3iL
LS345ljvyuV7rznttCGZ6/AZJWeuzppDwTPw1f3kJ3H6OpmEnAPtzh7jaqo6wqE5/h9h57XkKLKt
4SdSBCAQcJt4K4vcjULee4HM058va1+cnuqKrpjZM7O7q6sQJJlr/es3cIIh6wTH4p5uU3T/nPCg
vgzTEjs7JPuuRSsyU5eofS0cDyDaJHWGFC+xbeHys2fLigjCOS+Y9ZUqYXU7rct2RnBCasDt7jTC
9UibNWZVvG+RfgnF5cHOAzH2MsZOXlpNKpAQYClcXRg2dnbKsenj3cTOw0pOY6XCnfiwejHXab4j
KZd+oDG3TILZpHrv6O57O8jfoHYxdiH4tlCztXYJaz7FdBrxcGaOy5aCW+OnAFJkMoudkCLucvM1
I1rJexetyS6hhqtj6XnCoQb4SWvXEsa2W+Q64ydlLpEtitgOOOJbzCkbOefbi3NfpmY9sHDUA771
jVz1U+uWIsvEIu21D86DC5AFo176mgOJTBQAT8LVA6Wzs8UmsyPS7AktWzzbWMlFta4R7Yod0BNB
AfWeOgmPFkHuwiJr/uySAQ73Xm/bHHIsIYHi+zrjgitgbhOnXVFvGcEJjxVyglK7dU/sNv9cC2P0
7+r5q9D81nWommJapmprmmpp36rni1mVZeP5maA8BX2voBA+ATGwXa82M6u23G/7D1kOk2qqU8gY
HGcnvAnOw0ppN+4QYdZwqLHoe/GE1a2rP4rtKbeNmYVO6jP797WqmvFD2QxPqWErBoC99letrxzq
R1vfWYfi7CVU6IisIOvgiIchkAltN79B/z5JKiW6pjajV+bBJAuLM6jSBjKm298L0j+T9Yo77mc8
nKxKx1ggR5xcvWZm49U5JuYkvXpPJa5DNu3uB4s33wnY8Dm18XfrYNSBv6UR8na2JC8E55D5daqY
bvaWkX24NbbbrPjFok+YCowg93FAs/A8esOhSWmVHSpgXMKdhcEarwJZX0e7FgtoT6LOIX3Mz7vu
enVDMTUg8+0yNFU+QLkiNZFmj4DQtAl9AwQTXXLNQXFyd+rp7FYFmPrcRQbHhRtD3gbJdricoiLA
uAptRu0sMshZ4JTEeUck25guQvVLaj3dm8Z0yibuzYEHNb4S9erWSCHlwkhjYPyrtDCKdkG/bxQ+
KGHJMZg2cQsuosbO5TwF6P2I5jWe1WhcJCUWQUQZ3Kc32tYS8BuzRL793XJfLg0KJUALdl1COxE1
Z6bfrM23HVi6J5i28xLHKo4RkqIJ8Lu7Zd5UIEwJm9wTbLfxNPPGzYdEZrQ+5jFW/HIPvQxjOGdo
zodPJZzEZoU2Azh4wdQyoCR1X3NuR8rbJU4L4JsmH/Qtxqe64HLf/Q/uBNwULFUrMYNxIH09aij3
r2JmJs2t6DBmEJyoV8Ewjv/Ta74qh4OV54XRLl/fBLz5UFi+kl5vX8ByabQ6VRKdHWZ1NFpb8F8K
McSKFeXRLbLl1bgKIW80DjU/q1zfv2ecz3enbG9F70pL/wr5X8KIln9zHsVnDFWx/LUE5XKPjYuS
URzB5ikq37k/rtxLipwXqbjIcIgR986M1mM50wouP7gknfWYywMCp0CyIhxq8MCGVuSbA64SrA5Y
HVGre+TH4/h9cCE08GN3RPzugLIgffPJX1TP1Dy7PnZtsVfEId0U7cR9cHDs0YqzzHGwy84tMQg4
Zw/CQw2DqBK5LJe6E07YfSb8GbsVAhUXGNfnxIg43gVTq4BQ8hm09uizjQYp7iPvrfDwaI9xGe5i
MFXYWgCRG4DikTE19/Nti59fhu2tH8a3WPWmn5WXttQxAkY6HdFqpB2OahJvxKOBd3YDB2TgDT/e
JCqdDji0kqxoIK6zU9ANcxGYTgslEDS2ZG6P5dfiI39XycLN7WDUOiSt1MtzGK8glgR2Kn6qkiM7
8gouxQaKm5QiHSGQhzdi+flosOnj4yBSI85fgdN9Cyuf5KQgiU9WPKPpyL6JHHwOv/lTFu9M/9bJ
8yfybSHjPEQ6eJei9fQxB5TutCPHmJZRvpNTP8ZQIYqVkxDPod0ekS93E3OvdHPvEDoydsltswdG
XRmXfWtrrpMzl8DkYe/PS5/b0EzXLUvkJCYdfX4vUK/+oB6MmHw9XZw56g7zho/pTprkq3gxibaQ
eovuJgYBifjOamuBt9g0V1dYy5Nos3nhvs2TNKY6SgL5PZDSwvER28irr1LxiHez1n00pwzyckYd
nufFEmoMi5h7Xo4gzcCe8e8uRQ/kKE902B86LWbhzmk6qgXr0b6VM9N22nI3txw37HbPblx5Iz7L
1dUOTvp2J6JQTnz/1FsHy48pljxLZhaMU9ROwP3zpmh7Ck910hvTyHuaYyy+AWfgGrw1u2//RJJw
XHRPTrecuKvTcnEcfC4ABQ7peUInuAbVis/GFKx7T9cSIz5CiEMux38WwiaSlGzmMEykMKUQN8Zl
hAdOz61J4rwlntbsrrpEHnfDwhmlppRj6z3qw5UC15BM5anmTkePq5PGcRcBrFwlZKxvyKSC/VVj
xcfrUX5rT6epJUS6dQIGUtGmy84ggqUStfhMXkwgelcRjrfpeHzKANOlWoADw/KRBPNTOPg4d8Is
sFR0wneHMIllGDsj+cZIWlZG6TMf5VNtE9BIj1JcWtLAS4+ay4o+ugQdhDx6e+v2G53Fe9DlceTU
hxVWEKIxzKeP/O2OKi9NaZ1qtxQPjhjfwQ18cjEYPKD2kN0hM4UkrQ4z86vjiAuUn3S07fErUPrS
h5gjXiQQRnDaRAFXgKIr3aeXT3ZZMa9t56a8tSO48UzhcFyPb6IggEeEecwiVkCm+hMi5XBEa2LB
k+cXhghQkXYiXE06YT/kWbUVTuMTlZ3DTnRPuWtyUVZ9S0zX7DOrk9PGgCAMSRzrLg7OQlWSxRmT
3b0gpqx7dFfP8Dxocy+K3EnrgciLootRfrCNmJpL0mKNg5StwTn7BU+Q77YIXUV4QRVD4XJ5jb34
6LIQKOplYNwDV7Syh7kaMeXCXOBb3eXnrJ0YN69nmsdWEsvtsv/v4ulvbTODKoTNutawVP7j+7zq
eH5dL6/37swpcuhakHjZ6zr0gIBxX9qFZ2cfz299AqmDbW87emSX8YXHSadLCCDWgZkUtAEnU6b7
ddz5/UZezsiyoxlei39fq/UDFI7+R1csw1I0XVG+WcRcdttyd2vUZJnXHyrOoddUAkr3GvOF0/Ax
JLgM3vUZyY3wn0EPpTNWL6aYLDqkAInjWJ6eEpxm+ipgIEiaBOnl4P2S+jBIT/0BpiKCMjZ1vJPH
6796EG0QtRnUMy9Fee6w7YF/8tAkbQ5TJ7lrxLVoFbI3/AL8az/VtJquGiaUJklE+caOqR+PN+1+
3R2LPdbiKinLLj4M4JdUpmXek2/7WrQML4XhF5VQ2HuqkxfdX65C/4ED0PjjKvRvOrnt9ng8PJ9c
xRATOhI4KIGgxGACfktfdRiOzFnOkncy9imLxNHpTHzGVJAm7miwcLVVOB53Nvxa3gnU/3WP7Use
Se/Ov9fGl2DvW8PChVo6hs+6Yjb0b3PXy31XtyvdPhTb/idSZ4fRdbwfIxA+U7J26DhlIx/QskxM
6bkKH1LPdyRa/aau/HGJ0og0cBFAN2F+e2on+14Z1xeX8QzUAadmOmmpqEjHp4QjvlyQJNx5ziAv
/fvTWz8sFlMqGQ0pare0+rcZ7O6yu9SU/f5Y9CufIZv3ZAr2hgr2co/5Wqa0xJj0yMKdmp+ZUUuH
XHFo7dinaFmwLosw0yAHaFiOz21zsHM7QcCeqXrvniTz1J3pTTwjhbNnqriSlob9oJyrc4Sg6upw
yAlCCBs+9ANCfki2hrv28RSXr8a6tAGxh5QTiiGOelH+sivoyg/33Kwj6tcMPrqhfNG5/hiaKNq+
su4aa1RGJ+J87qKn2ZBOAssE2LVJukNwzI85E1Z+BajXGNJsXafX/mXjrTtYjvkM6mm+ztMb5shU
0sTgwb8mbxFDgOjl3tJ1iCmWw+/SLz37z+mpdRjVmSmeczXF0RIDGAQdwEg8aQ8nEuCyYzoJrZSO
ig5eY/ZpNxXvmW2G++Qpa/mkh9Ze7NvUj1wjpJTgvYSYdQ4kveU8PrYZVFLn7+C4Y191khwMmo2a
HNJgzRhux/vlplvLDQTjVB0fUsnoMCyX/bsyAYZPA8xZx8gxnE/4GvRmUesDhxBBPJw0fWSBhgbq
2cUupdYB5uXC84owjypRr3jXYkrN3vgZPB40BseAn7tpMjVG+75nNrAvjhm/MyEacjQFI1utqYtb
OnSKqoN2AJ7HcEFeO7DQ2cfQm3OXrfNJ8BKUJvHGEQu8CY4CBVdbCdpdZONMqV/jHbkGBGRJ5pdP
C7H1D4nFj8it8JWVrSp4g9gU+uw2PmDfTaT3bnxANQ725fKKi7FJkUStQkPoHjJ8KBI4SdQ1MEuc
dwzvhkkRbFCsaWGYLJXktZTRPc+HrIzxzhFHwh3JzSnWTeb3l0IPCXbMNgEiRq9MTHe/kuS/c8Pd
x2DK0GrkwvAJ5mTWjj6cMZv/DiHweWBjF2wD/dFummtCbMj5ePoW1GjodNwLM6Dm55uSWb12Swrx
BhNUALYUTo9zTdBZsYPqIs0Vn6GMA90Tj2JpQXjJX86I9w2G3SvAgjWBEwbLduvvRMxH0JO10z0U
mzFhQZJ7F+qYpPCTCIy7OLesGsv7i2pV2OSGc+8yu4Xl1YD9b5OtMdYGTLyH24Hyy2ZoyF3n2578
nxfz23m9r+rvV3nZHAtgFZfRQfSJjuEFXxLvnZuhNVW4F+QzLxWQPVgGUq7kXWNcEF4C0z0QErYR
7M4Ys+9C+LgRbhAOhqbTiuHJ4pVt5/U1ughofks085fxOzlQaUlVNnPnX3aZnwgG//ks33bYg2Fv
1la5PRal3FyU+BKtQwgui32I/taf9B+tZ3AmaU4d1HEaOnUvrLlg0voku+4nOWfHrNbZF7CrXZMq
GQp4r9bW/SqnRZMJpNT2+KuQFMXjOtIxygSQKjuNWYvUHox1eZaoIroTT1J0/314fCn+//uYLE2T
xjZ1Q4Jo3yuN12a9L+0X1se4eTAjZ36sIEchlRa4DNWcj4kP3L03gIhMnt20FK95hm48kU7sprN8
gSe0BjCXxJzJig5FAhlCt86YV9SDY0Q9XciVRwd1D5EHFUbvl+v/e9LPiWeYDUUKFmWx9N+h+fpj
Pda1V31HpYQ5R5sROYOLG8beE6iwX+cgCeMbZ5/IJD/MbX3J81wHEPxzuSXSi8ASk/yWArqDS0SL
h6QnRGlFPhdxdl8hdxen+/z16PqBOsWVS8MzS5q0N8xvRcvxcNDsbU3dwVqR5R0SONR6fAigFohB
gP5ASTMmVALrTEYrbPLOLCJvgU2CcsZp8Rnm/LuWDQ4itQtaGEAGlEU0pdjM0dgU4dpddfcuHSod
u0uIlPPvmw/4+tdLjhlaQ8dDQYO8gmvbf+/+7lYpxv5Q2xboiuAivFdK/PLxwu5DY5q07S6zMKBM
Pk98Sq99dcg4671aTx/Dd5uMNM5bmQKj0nzsIYHaSUnddC5e2AI39wXwK0ddG+OZYDM/hqZfJ3gC
4km0Dh6x7Z2D8xhbHqqal2+LDuReyT4KGl0wEzg9UHR2OQ5dqJ84jqAhAAvp0CYZvoBOoAuaNEu/
PpaQHKADK+FOV4YXKhxM5EP7lqxhyh5BHAXmCKh4SV58cjq6ryaz9Y6dmi1zNIEATV6HU3NXv5lA
fNUt399LKlo4dYohy9pvq+O2q2qNU13ZFkTXgLzVBvugRaM8fTiIobTfNuu/9ROWZvLym0aDQvKv
tahtrd29et63rEUYzs6YU1XelXsAaOug1hTjYV0kh6hyh/zWVUS9oDVnuku5A4OVdpEXSS5KnMJA
fkggd4p8+oI0BRzDoUrjRBd9hjb8ywJUfrtwWRv/Uf6Zz8f1bOy5cFpBV6Lbk0xvg9SjakCXJxIE
Q74k7pUeCggx2yKv6IGpdggbBWUMlkvgE7BRPxv2JSHv4hoy6njI6Ikdj7AThz/S2xCEvWHjoMYC
FGwN0pRgTl4zCT+MJDxl8daBkTmD+XLvtCon6HSQEGEDLDEf0qHZQAqqZPmCqk7M7I3cSeuXl7Hx
dxtg1ek6UL9okBbp2/57KzZG/bE/vU7bws2yCTj3+O1tQ7l/yJcQMwEBQI/tGnUh2tykEq3Ac9rO
ggxudj8+yIDZLLvL4CQcp91t90MAxK7EwWQu5okyqhvncRj+EtWj/3DZ2NBZKl2ToWgsvv9e9pmH
d7iYmCq6rCwG1pTSCjbCMPKcF1HVpDP01l4UmF4wsLonMcIBiBcbJnPOyE84qPE5lohuLVBerp0p
10wyMBglub5ig81B1P/3mtNk4fLtzaQN0W15q03brH+7z0/VeKlbpUEUksjGVWpSqked5ScX0C89
8LuizX7Q/62e+jqI//VjZbP+x0rf3039+jL4sWWcoHimQUEAPQGRELMGIe0RSrOO7s45DOblRQQg
0Lnm53GDBCGdJ4l3GyqEXx7eD7ori4Yba5a6Ddvur9P3ph2vD/Xx2bBvfMh3ap4WdbdqGrO7ExFQ
D6siLisxhQIDdIgqwJd45qr9y1X8AA3Jq7BZPXgNWXX1W99dXRVTrd24Cn0sE+y1eNPKrjiq8AIf
Wplc/uSH8k6jd8+w0GHIuhdtOcGkxF/s0r4cY9lDmjJiDJMmjlpMdpA9Tahz7JN7rwloCXM86tnw
3k5Lxaik1m4hL23C76D2OT9FCg6Tn7yC2ERFxJd2d7UZP7IVoOSJVEqGpIRqbnt18ENt8otJjqrI
J//Xyvj/j/+FjvyxMl6fzfp1Pb03lEAlGKmW4qcAy+QghsBh8tXHLVnHYd4fj6E0ncVwKIeGGGOI
GRPDe4C+chb1ImuEP3unkjzIu7+u+Tfvdgzm9nTvLJmTBpgOM3TitHQ7Emeux0/pB4sWe+Nu6vG5
F3M0AZnKdPku/u0S3I09KaURRlsOLkjsbtEzviOw5zYnvFg9k0XDS17+UMuSw9lfNGzvl1f1xzuD
bRAvKivkf96Of9wZs2pUp8Op3BR2iAezGF774+YsQjU3kN5So+m06/yGqap/9z2WrvIuECPCicpk
+r/vqfZu8DCUI/asLtGIHKDnQmsx0JrCScIJjubkt63hax7/fQH88SO/L4BT9THsz+aMWwdeo9RX
HRwY3jV0EQefmQDGJWiyWapbbO1IhiK61oX68O9bDdf6h1WoEsujGQ0N9dyXNuKPe/2amGWlnbnX
MkaEl+zFCwcCAoHAqROznQGznHocR3d2rrOA0mgFGPFJZh8sNKW/VZrkhZwiBCJj6CcxuATEDhQo
EZPuU3Jx+xXFsV/N4fK2+SIqZqOrB5WbNa9O7/4GWLHKJuYSdv7ZOXIqYnpEKKgbv9FbnreM9I7M
OGGItbaR2E9wxmHQuJkCrhw5lTHUHDXmJ5E3moMjWjOwAuaaL8MfXaNjC4AoL8IrkwY67xamMNMP
e9qzWYJLQAKnGT+05RG5a/P2o37GkqgEG4ihhS02IrZdO1pAUmp/ur/cdO3HxabRPajIXi3z6/f/
uOlP9WFWxvsgbzrcy5NI+m/HFMOsqbrNjzuJx6QdwXQHvxD+2aFEY6YiRlNyzMH10rcP2uCK9Ax3
YJ9sRTRxI5UDRXMqUK8mZ4gllr2m5kVNJtPe0YmWFePcuyv2Kd0HgC875fzjeN50Co7iHnGy7bbt
6BkmpUyrZtD2duPuAv8cb8FXvf0nu4rheYzwaql0T/utU1d/kODw+tUV6lgM7upW41s5sX6q7225
3m+K5BmrTQjf/iSjqX1AIzWab6dyx/6azwK85TYiPerssxpta5pehOj0QCfY8wPZePFVu+4rwa4c
qjv8WxA7ZlKuhOVguj0zGHRtjPrcHW3lK3zxB2FeMLtqsfReydEBoadFCaIW5g+j3BtwToyYoKlf
uClDhUSZ1TgS137YLbrMmxjSxvkUVaOYdhfgSXE3jhn0MkXKCzZZodGb5pC6ma8XzK8gf6EGmHQk
/3WHvG6H6hBBXTU6I3v47a7WfxDD/Peufiuzb091XdO3rLPE1x0/WbQX2ZiRi4R2rOAUbXrykAXA
jKtwLToHd190tk6HKHCI0F/CGQ0uCvwI3trSWbxFWAoowSSOE40t5Kpa9sY0cSynnh8wQWfnwnA9
iNLUG6jc+E4H6zCOdoY7ew+ynRTa4CrvtXEKDCCoC/jeTyp+eUnZFVYGKudRI7okl9nyOuesNp2c
wylPoetxnnVeznKJbY3IZXi2nDDyT044v8mEIzpFPvW7M69EB4LtPuDpUxIsgzeGR6BTVuuEqQ6U
iUfIO1FUPHyou8K/zawImgsYLa4W60yPGq11RvCXjzdarW94zJ0SxiNO8EY6/G7efZZdvSNXj/yw
Gxbc3HNWUNBwjKSKhS9kc44yJpRguupMmlZzdInZXrBt7XbJWxbthDKHl7Y3dvdi0Q2PYH7UV9xk
ehe4HxVYwsNlWCZpQqZIhonjGcCQ7iiXKEEOqyHsuoev9/DIK0skCLNKIod9tKukzZZCz68h2ocA
OzSkAKSmiL7bXoV9+irXbdtymFMjWxSR/aIOtx2EcbWQi1G+23eigNmOuIDMYWTaZfqKfKXGzzsE
95A8Xuy0u6tDoAJiO8/ZE0ez6Cl+O5esHwCi/2wI38/jS+O9rlcsXWUMW5vhFSB/+xz463fg8yZb
6CDKpCzgYn+SY0ywrdZwdnO6kBcijzMx9IfmOTs7gdYzYOmRa43nhT/YkZqGq8B40sV1ZX6GWQn7
0BKb/HCFDmO36QrBllEG9bV5fSNFRUirFFu8MY/BXsMAbsARDpqlzJsmOpGBzV0YIbY72PnAiTgE
9ghQOjsVj0wZoHNDCnmAdg8/E8Gk2rz5elaHj//w9wMjsihu4K578jFRcXkGW8A9qbFlIABvHpnC
c+4NFD+edrEYBzpeHZwwg8yzFc1xP2xbHVju9Hzy5RHDZPEULIB26LTxJFkegk267qBcN8VOc47h
8OZvgjVd4SfDRNisMINz6oTW7zw73e1+KeF+rO3l1Nc0dTIMbev746tNDvb9bq+LZDiUzaz8q9nM
6AnZiP01sBH9PPt1TYytgF6o2ePV7DTH7rgXRTh2dIIHb/yeF7YloLpwgjsOfJEX0ig5qv8a0hP1
TXe7siOWbQghItgFq423ktPeTYwbWMiG+++TW1PlOfRXzfb/n+srwfaPk/uqlofJXcdmgKKdbWs9
xeqN13Zc9+8AUls6dfJJqFg2PpsidCuLQwiwYu3JjyxJYE0CAR3AaE/x5GHVOYmAGiiK/F42G0e+
7499+tJO1BvTAWX8d6/pN/lC3gGfM6oXdVoc4BGFfxAEXhhT3cQxGv5RGqTLZdri7IKM14xgYPD7
kGzymC3HcTxOzhpbaOAxlJC3D9OdqADliU1kYjcOKlrgWAshuXDbgH2wTeQv+eGyWa/XnM3o8yW6
3DfcM+apcq0uaLVc7K+fjG66gCUbUVRBXtyjfOp0V4uds7D4Nv9+BF+F+L+ewLc+vlo/d7Y10aRq
MEGpQVOkrNBgctpMIEdRHCnEFcIz76z+/YM14wfQSjdUy6rrRgPLku8Igmpvzka5va6LT3cTlTG4
dXAUKpUXAZU1YHK2VDYqpq5OTUDIW6OQoHgdTSLOomCbHR1kE8En3ECtRwH4EjoTO5QMEPOhQX7E
A6pDmb0Y5TWizpXR0xt+XVBxrErawN4Bu4J7Qym8DtICqvNleURvwc7M/OvGKGzVyLVOvbVzViaR
FiN+ne2n5sK88nK857keKqKi5u1wbsom5CfoI3iE5yXouuRaQAShMOpimolvoYPTH74MZoddVB6a
iEQm7t5pRDZkAeAKRAMQ8jb5uwfPMOPkgvDAoYSjgcAYCx+KewvpLzY3B5D4a7R120RzBrmE3D4A
98hRU7OogK0g5W2/XvW53bkNGmga5cyvHtiOxWrfe+/s5Ku0r1eHhd+ShVjQifBlRsTYi0QK0200
SIOc/aH7TorwzjtvR3KgpOD6DXGrnL3DZzhhxjjJ7dZ1YDk3/x4jfWjXm9Uc8x7mz0y0GF6xR58T
s4fRFeb6KOKh/jv7wW/QJ7PtH3aQP1fRN0DItF7b2+tzXxcKsgvM/JzZGW92mqTI5riftGcVXGRy
l8EAgYkQhQY6OddsNVTDPujApmfMSWUsPY2p+cuV7cLGufENtvH+hTwHHqh8eowUcJgRk1ZjdCSo
7eWUyzuW5zOrfx9fmg2MxxLYQ00EpwWmgDQKaoKrNNMuCazDUqk8HSExRgoMqScR+CjKkOCRkDvn
aC00jvz6Qm+hXxUf230Q9ysgOj7o/nwLBDDcZ1gzhXUGq+7NFB3jKJCtyq2xcxls3ICqDqMBcUEk
0r2Mq6t0HWUleZdil109BlmZZNPXg+1NGL1r+Bm9di6+9xPVI2ngjpn9+ETrVGDpT8ZT753WKbec
BqJ0DFWr/sfjaNjlVZ7uWClSvVK9MU6lj5K8tiViRyJgBVb1cxN3jjsf98Htero1XAbzI+wcu41f
FwKdG8Q4b0fACKksgebvW8/mgYj7fXPbLe9EjOH0fR+Yvcpw1NartZ9ZAaesQUHLOof5HCjjZ6y3
Sa+7ORphhEjgY6s5lZUbuVSU0HRSDHsuwb93Kv23JSah0D8OqfN2/VCqJ8LqjGaeXZz68Mm6P1PZ
ZZkPPZMSOZrBR1p25jceUQozDCgcQm14cHZBv3R4jX6ZWP6IOf657mVP/MdFHQ/G52xYXNSw2aMM
6PV6cjdb0r9Fgec5IUn3a/eZrMJ/3wxyfn564dAfKA1DBdjRv/1g61nWVH17XBe0fHjDyo56bGVy
7PDE68GFYej37MGTQC0SQCRbHNo9d0we7GpTEnEXcsSAIarDrYQlHVocfoZ4O8nqfxM6eVbemDDR
wfFnoOx49O+aQ4uACn/LsU4jgWq/EtH4uqooEI68CfInUOUzb+Vkr9P7K1nJCGcBGYJQdTnUxEVS
9F+skwUb/M4Z72Nb9Ik6bOPqApE6ZT3zzuAgjc4k4pkZTQo6yvc+pETRAPxg29x62GEmV1kmn4PO
OkBjAD+9qcQZfKEGtQk2QNyScQ/7PPfWNfwZWe1YnyGNbF6xQmInivX4gQz8SP2iDhjubRwbsaiJ
855k75PtmcBRp7mDldLr4a3pzOi2wn2AVTn7D1aQjHEqVxLzKfHwJvfMAs+U9EApPeleU30+GqGV
gRi+bx2IjcQfwXvjoXJPNf/UIUvAVeM6ZyCu/AiunrxV4RlATNIyqJPljOMZbmIIxbcgP/VvYmW6
myhhbs2bPj8WEzfQsPK7k1uDM5osIXc57BWgTaKU06/GvRZA4UjrbTpfdmKXIVPYgfW+y9GMIKpX
5mpAh4tw3oeTaOLEIotQyR8GIl67BeFwsbSWPBDT0cVlFb5H+ybwt8CLwKOBWkFYXWGJR/tEcb6i
R9wBuJ7hoopaNPFWlwC4mf/u/bLuf9wE9EYdOMVoNP4C9tSb/rg+Tut1gXthmFnTEmYKTXjcJM70
mF0UWEgIPkRvHVjpQFJ6YOu/I7ZV8+mQx2Dq+dsUFuKbX1qDn0akTEaB+/W6wt/WtwNwb1nGdXOu
1Xq4xCBLWDL2fbq8Sbxgv41j6z8NfQw+PCQD6jnEUf/ddKzr0zLvr0mtd4gQpJw75QEDol3lbAlK
xiuKuqJtsTUOtqzI0ieYjLD5Y3RAdu0iB8Vlw9EItimTS6YYIT7YVv5rQfBTR/HnJcrt64998cNc
cH82uUS7S5jgtYGtjEeGM2FzOMilysXJGMssEeZq6/ARmpwseHASCLrRR9Wd1NVDsR78e+noP921
Rt2WPgzcubr67a7VNpPJTT1zSeQu53X3DBC8SQ9dFSoDwqT1pt1wOtWgLI7hC63NSxySeltVIUlP
FLccfpz8jWeyBS3eQiCFmrJjhbcG+THOrbgEh+Ubn5XKM5Aa/NKefV3Y997gzwv/di/Lycc0t3e7
1sPXiCAy3+zeRacEqAAZjjU3jk/x87d+RP2BTAGXgkEavF/V5I377wNc12/6p/auar3EZTvPoNtc
GLhLEg6Va8aIWmG3TPyXb8rTF30Osp/OJBi6bkjnhjjWCxcAC/0sG49RqUawkMqsKTFvtkuM9jKm
14Ht6S0cGJ3UC0ZkUfqelw68geecOIu68TQMnS5anIDAmA3mgezSjHI0qCRTfGLcR553HSd0fwNp
fuzFaIVMBQPHOuPrb6/ydms23odbyUKhwDjhzPJy0VLl8BBkpzhM+g9faePEDkIx7IMhij71RUYD
yaR/+IHpOm76oGiUu7NrjiKXzbcjMX+26riBU9zdxfUNsOeLI0OBR5VGFSzmmKXmy1d4Lfbjj5jN
uNuEODKxmDWX5QktyhzYFj9zbw5sFxCyEzDTVDlWX9ku3vpUngXecMy0Nl4X2axQ0quPh2HYLYFI
fxvw/0AKx1aK4DbNqONrYirfqE7wm5X3Uz/Xek0srmXLX887iEAaYn7xRpwgGyiPD6rGvkWXAtj2
y8v8U/ljapauWfDEYBt/Q9bVh/E8v9YqjnBIFhsBhgjTU+QOJw18NvB9f1oO0soTC7eZQBaHh00A
njhmxKlgsdc5I5w5kDiGjbubo1QfWmr6Xrv6cCIYFNr9BzgT/f95RmTYbweFISuz/77OtiJvXJ1B
MLlf9rc3qypf5eNTMxs9oKuKTg0jW8Oru59afOvtmAZTaNzDS+stkwbxc7zn7w7t+CWzG95J9a38
isHZMbnPSNnFb83RYHM7WNyRrNgxU6OJNLd8w+FcryYnlxM4AbulbcxLnEx2mRrhkL9b1DFUwEjO
AEzWpg/iK8ULGJkDfGx9HHOuecQZ0BJRkSHcg3O66+6DD34dMkvjjdVdH9sEjpiPJQ4kaTD9Uhx1
fIPk0kbef5pds8bTQTSoM76JtsvDYAczlaHMEPq77pr77nk+QVEGXo7be1QBtkqg4O6TCBNc+teW
LcP0AGfpD0kxhXS0rDzLR99hhafpKSYNERM5EJ4tUi790p7UV5ZNLgBBPecm6cskjy6rYEMMY3Kc
1xvOLd60j78tQdIH/n6QUvthGxZOT9AOvu3LkKWOivGuGz0qbqxM7/5m8Xr6h26NT9q/QVqndF41
OqQgA4Za0V6JtBV29XVbYMfcv402XUCLjyEVelusMOr49rvY4IK+JGsYayH39fIGdVtL1zbQTFGV
uBKifjwlcKIZ3jS3HoQP/DfaVYvdokAM++6/aDHDdWy00apLk4NtuHOt1KxEFdYIUBmfXBpanuQT
jHmGD8Blqrv3McnLA/uDo4SYzMrkeKM9Pb+xNNslBrw2V+nU5yVvddmbzNEDHZZkteLZwmhh4xXE
15IRF/NE4Zujte3jOKmEtJRZGd7aYDY+hsfOvnkdqMUVaT6ie4yfGyO0O8lmemSnYJ7SPGXHiBiG
cIKUPSAng+l8wmqtS+J0coDKgruwPxl/ih2zhCH3E9Gvj8NO3ZNDlyutwiYmuaJgLzzJICDp1K2R
E4Sn0z2Bq81mOjsUll9q/LAGFEfeDfzvpH30v/emv4fPOjEV0oLO1Osapeq3QmO3378m6uH66nEH
d9A9EGKfBRjHBQdcjBgQBlFFtI8dey0O8NfZ2ueN3qR3WGGcDpHVLvTee3Qc1rGm5DHhpfFogw9M
hIIGl78xT9j6ytn95ar/Gk1w1ZzzZFARckRh/W1Dv11e5XWrP149IsBJvSYuvHHyqo138qvZcx3e
7J5utLBguVF+oLXSybHw9/uZ2t51nt0Pqk0cWKzeFqJGcT5m6jqs77xLFR63vUcZ/vtajR+v1VTZ
RMEtNUX/hpaat8mzdjO5w9ZYbytYNl4Z4Txcss05r7H0YN/CV5YhFwk2GJ0+PcM/uZPIzrGzwvx6
glz54qkcyQ/v5eGyxjm59XUAtVNGjk7AWgsZcSIfebD//fvaYcj8fXbZsJt1gwGCdPf9buZ32T4r
84D+DVsi9/8IO7MltbFuWz8REeqbW9SC6HvyRgEkKQkBQg2S4On3J++IfewsH2c56v+rbJdpJK01
15xjfCNk6vi2PuRy8Iot9VS8liRewyDS2+U1PnAFCtMj0eP5peAZaAJO6glNdsOpPuOlzJNP8N3u
jtBx9qBjy0jSy3V83NLDVVrrQtKQ0WVZyIKdG+RSefWniWz0dQb0cwNcBBIn1r00SGnYsviivGdc
WNtVOb2wxmvzDJJESzPnMipwxC9F8oQYQ5wyGqfLN+caVLQqj5grIQanPXoZsOGC5UrIPUJfIX3p
0eJyn94RGCa+Gc/442JKaxm47tpQp490IyZDgwblE0qQ0/siKsXoJwzDkdxP3sg5IejROJDcHgyP
u0Mt83H/CCfqZ7Ts0f4kODqZ1CyZJrGY8ezGA5aOqlVtHHWR0GOvRt7CgpfZNI7fRE7vC1eChUEQ
id0QkfechIAac1p/cPNL8i6Y4pbIJegJ8pr29Wk/VirNVj86CJhGzw9pQg1bxN4tmedrInTJJjXX
ZfdpowRbWb8hyQR1RWwbG6XpP3rWo2KK13xJe86gXfpp7r1A0J0UOEWo1vEWEEV1zIGpbHqHttv1
LRUHjuQ8o7lwwHEq8ltW90FleHwguLAh7twao18GvsVWaL/faIzqmDqYZ7freJUwQ5LshFgALpYM
pY2J3EBSUZod7tJICLeAQGOmr0A6iEYtA5F26RpcCcge1b2wfrL8aqAiePcFLiMeaYdfCw+Fvn59
gUYC5qMf2Z4ernYI6bFfHIUwQm2YDLXNFetfZCVn9vScX0+7+/BVrEUYT1ODjIKpIduvS0VsVpcg
w75Xy1Mo0hytdLorEiEXTNxN2FkKZjG93xK+h9Y3tWs4bW9MqYR2jAt2+qtdQm+FabTsMsQET8DS
zelRWBU9+kz51W74uQWaHx6nVj1mN6ckGlUgiyUI1wl+B5TrxgTltyhtrp/G+onp4fVwLkCCSveB
K+gxI92zwIoyDDeQJGLGzsJYs7IXsUdOsu4MVvLouQZ4o4BBYbbxcUc9ZC7TQNYtZqo6HbcEkZVy
Nkbw/K+b9uHAD5dDJyVIth7nkgvgyUgn7+A9EMp++ItgR6IqT6ikkkkEWJu+Vgmn6IH0iKI1s/jv
WxWjaD29TF8YY2sXpFdok/X0OD7o242hX/Hz6TohRqx0wRXM1ZF2+RXx5qc0gWKRSJVf0Fbdyq6u
iO5qd00HEo0rYNy86Q9s9nCDKPF4rA/PvQSFYp9HNvEPMk3BfMd1DVftdazC5MYtxOmY3gaqYvAa
YK7J4vaKnq2WMKWVs6ZRX9j3aUUnGf/ztnOFRQNxFVJc5P0n/TL6sqbVQLAbPD5DXAOLluSDUYjD
yK+wC4yMM533dFT78YnwVP1I6ksSEappy2+7nEdzgxTrCQlBAsQI3K+HdgfPryks8NfwTAx8t+sM
uhVjJUoxr10IU+JURS1oVipyqJJzWG9N6pqQeMaSOE/iyS6MBCfVF8nPe8zpxc0Jp+2YKoyQJIMj
3KEQfGOnSMRR2O9hTjZOQGnVjIiz72LM4kUFuoGUrTPprIu8s4rXB2Rb6CecCMrBSqXiYYXY3+OO
iNKargglL9ANt0EbEjlqs5bhCj5siddyWboAIn+Jh/8FTh0ehFYkNpWwUXhNNohAUNP4vzvm238y
iiPbSXME6L6voCeMM1u9E39Hsp8+eN3de9DiSLsuLgzVskM0LImKhtZrWoJhGwfuC9PovxS+wvzq
yI1r1mA3AIdfptGoie2SVuhnT/Oqz3J+wZfAAv4MCI5V9g1+9S+t8Hs3R8DqBz/XCXeooc2v+waz
vUKrh+4i8E4ao+083RVtByrI9g9oNy9HZe/tjWSOqqWrscQYnsThOhpXxAa7teBfMkdnPjeOMyf+
MDcma2TilEDMuUOYdQkDdUP5qVeL+3XJi2Kg0E5OzmFpaYTTmiNLMY5K+2X4WouKqhijfagSS7qs
zS9u52ttZ/toKu7KRfMVmx1bETqQNGmgfdsVTcK9sOrte6mDYps29MVn0bjTXry4huEmlcXGQ+X4
HmtHEz0pLd/p4+0R/EN/nZlPqjhEwvVCC9f6zQ97vk7QH8p/Rvk95w6ZoHTU1wD5xoMnuCQD2e6t
ozPPevnqEmK4kdJZtrq+LZJfI4k/0iqUIKf1GwCQytywtIzJk8RsQrgAQamnhEVqyBMtUuHgBZ++
AiZGN/tO/96t6W7n3MNodDJot+PLnGuDDPZNRxoRzkCfvox+brr5kuycFmvF8uI9ZCseEdHTBggT
7wuBbmJvCltk14F6PJmQ9mmFOSvkNd4njRn1SMVlKcNY5jQrfckUuemwZj3F+DhM843whbzyHXcM
SXBIGp1IZjabkOElwDSA+JQ9paPcAuzQPdfkpANOqPWyvQ4Tjm2ESL8PcA01JyQSHvtXiEYcEBit
oaaHxPac3LYJmP3BVbV08nZ3mc2ZIN8b1EzL29Lk1h51I5jH8AUFX3Jzt0wWBv12pnYP/zklTSST
bGVZTLjYhYf+kqcNu99jQVTRhdWKKIh+1YwfSGbmzbFcEnaiEESAWGNzzxyy3tTIUo7y/uI/j4qn
TSJkL/MYLD3U956tHdspYXXG+jFUYJ8y4KwIj+jfpgp9o6GAIYNUG1sYRUtlJ264CNwBmeDC0Lyu
UBmQkoprZXelUGV3uFuALVizwY8J6MfRX3DvcgK/DuI1lRerRXhzi496HmJP3FVPO909yJmh1/Si
lrfraijBhMxtUXHeF+pAvsenU2SukpGeZKuHFhVNPATfVjzcKnfvB57B9HgdXLwXEaH9J8XZVGfw
jZl5qSuObstPW//8d3mMTP+/p2oRwXI31cJALhrfziGa2spq2Cu01XUnml12qUwciUEGOXdPQW/j
K3/ZkNlFLzZhzXtkq+RvxyzGObGl71n2hRyP41ZBToXiXnCoIcRx5Yv9mvPvlA9p6baRU779HPKT
NCyKOUnA0NuBW1Hu5MTLkhhIvqTfux57tU/GvL5HFBYPycmKlmgTEMjwP8cbSNF1DuWx9VRon15I
6f2pX5znEn9/qnlttpB/od/eKKhMRwcLzhOBWmrX7VtqH183Vni1Xz9WXd+Fh4kzIlnPEPreLrgp
NRzepOFz2OAlc/noKDCikxiOgbGhiPDaanf5vD776ihimUBXIHJCHObVKJu0hBmvsgOpabwgTQeD
LutrKrZBrrkp0ZXNOgNUdWfmbOuhF1ti7Sob/qhnzjZD3FsfbZU8kojru6y1LgLWkZVpKQWZar/W
j2ef/dD4DIHJ0o5hEn1siXWryBCY5cTuYDwCGfb0jKutMn4xx4gQktexbE7vKYU6p2BxmufWk/YR
eRc4FDbmUeAxO5tsAxeKhQczrJlC3LK5jrKFKlpk+ZlgE/rq9pZ6wsWp1fFlyX/yXgGsv6NcY5l9
eeJtHLWWdO4lff1p1e+JproCarScLqRoEweRwjnCrLsl6PMlgLQbJ1uoqeG5JiOFaA/W/7E+fVJx
LWTWQDgX5F2Ra0EyrwV3jswJMhEp7RaX3BdumxIb3K8C6AqZFjiUJeLoYpBmzq94fhEZedn5ja0T
QRLF9F4dl+x/ZwkWK5NLkvseo3sATVldJo2TWHRdjNnDdBPUdxn6mtcZWSc4QJ+CS6/d+2vEFv1M
B9Wq+kzu8NDYK2xtnB7yCS2jgroPbyE17ZOwQlLJiea4rPU2eE6SxH8gHIKOBJLWOztEmhr7mJLN
KxqX42KrbiiWJC7RmXmCtFa3upVS9AxbfadMwSURenurOsQlfULmvs8hS1i4o4iSIIYRanm1chld
y/VB7XRX3B4rEzVGZk0l2uHrNNBmEAOuLDmoYmjeL4Upd9mt6kgy4jAZyyC6qX+30jSDIiAvcg4h
S2GpMI++OTI5Uh2a/6P1aYU8L33z49FzklFUc3TnLQA+J4KIYGjsMa9P0i9aO3KoiWPEIw1wye6x
8ii6ET0UHbuKwrdmfgwl+ouou8fN7n3UW3oyj+Xdr6DNgSRwm9IuDuRjfTwp6rbCSMR+smzQ3Frv
iEyvuiIr5qRCxA8B+pQ2nL+0mOcrQl7V1hFO8detdhKNAD6fgwMlssmjRGAxBf+gtzCJp7DM0CrK
gPxh4oqp8/VFwUDJfgNpWnKn174Buz+3IsWSW5uKQkNP+J6lKwBYQ3PNEZBceB3pxji8U1JQDbn0
A9XR+zpWPvnj3pMIl4IPnnZNzB9pJAB+Blo1jHNLoUlG5+3rRjzpA3gfoVmcn2VtxGMAT/c6SOj2
eCQKzVBYktj0qbGP8rtQUhAqg/plWrEAu+qMQyS+HFxEXUHS7sIJ0bzVWbrASnhw/PEBN1Gk5NNe
6917fiI6Ru5qut2kECd7I3YRYftmBsn0fKaVfRAAPodnAsREioEX4w4N/QJtYk5zNzuj9ysTpWdF
S/ZZuP5Gz2o35E/zvVIJgORyLqDfJve1/CaYaJcjTS6hbGP/Ne324+nfWKE5JLiJfduyk9dzVXMh
/1/75oqJPA+s3CeZasr9qB/uY6pmwjGX5AgLW+zudD3SI68rXax6j1+LTTB/oJR5mE41uZG3NFYS
N0YrtOkVLh1HYPM09OkgkcjNWtYVL7djXNlPefB8oQK5Drm/NNnnN8JYHSfg/xjTbLVnAQZtpH1m
tMuXHCfe83BmJA7H5R6XGp2APOjxveCEKLooZeo7gaklJBnOce5lojv3LxLSCPQzZnz5r4oQGtIH
qV7I7ws08LDBBXO5OmYzY2JZCnZa+cmAWocLFpaDak0Nngzi2KI/cTlkWJjnCnkpfnjSrXJeDd9E
yRCO4va04IFjhouUjtKVshREmxMwazyagiFMs4+Md4YmAphJ6deCxZPQeA2xyrSg/AtXbkVzuvXJ
kThA7aevcwT9LHOK9Uv1yGMa0nbs1BB2A+R8gfP5tStXPAoJD6nWjxmHfJbFQIjs3qLSeW5JBr81
XQZVO78s6wEbkxmIoR2fxKNJ2+cIeFecZF3SN6UewbJow2h8l27OOW6mLlRGQVuTOE5+7/hyJ0nZ
pl5UTrlLiQwxNv5Vk440HOR6t3xwRVOOaO/+tSVf1eJUInDA21y8qPF65GDzuHOIw+AEzcfnhKAe
2GkUJGREfHOPXsfCSOM4suLZwwPFQGVC/C5Rh9z63D7vrncuLrRT+kmvgfviJHA8B5/S4Xr26UDn
zzZZkB2dpgNa/I1UDHQGwgADcqzmRs0kiJkoSTgN6fQeZ2x13gzKkczZfql9Njz+p7Dngp+7rS8w
msFFcFUKMrtKgn6S2KYVfufkzEa2a56eucg/GiZMqPBwiq3fTFypWHyCzt7J8IZGRbaFY+4iXbnt
Y6cB43PkEJU7hXvt9QUc79gxWjcE9tcA0b+voyNWcXwCc1rvRJSyVZnID+gm8Li0fXPEpJPc7uX7
LH52AR79dEtBnh5gde/4o+TTr47fFqL7ggCnxeOcT6/rf5eektINdr9N5nSji8rRJUx6gqzw67+J
Fm4XKk/xnkor3qAEShj93BBOKWnBufPcsPwZH63BcYBm4unVqYiJTtmFjEau05Src7WFr4oY1KnE
ZO/EStLz8aFijFnrFBHIcaDZWDHsXNbdWPwVx57a+cHghNaziDws6ONiM1vSyYw+Gk8/XegegPsk
0vuk7xp5fFV8dSeQdIZCWehrYGM5PNH6PvImj1VERL0Fot6MDjmQqxtg3/c03UabpznRA6UrJxUD
/Vb8SXgcxNLb3c4ODBzJjO5aAuJUQvJ0d2hDRrlV4KUg7IfKrDdjX8G7WSAGg4KndkFyBG9DSEFv
+9F0SFHpM19L10XeDGsnG1zoay3ZpugnSei4qPEar34MG9hMsyMborbKcCMxhbGFl32BaHvGk2Bs
iUFUjQn7Ori84u2HoGX7HF5z+DCFjYmFp6Pcv0iBIR+3Xx673kyBr8HX58SY4qgiPEJP5j11p0WL
ZpUmKKVkVLfUt13obfwhvn1IJox77ucuYPcywKIdh0thRDkvosmskUHmMyF2CoD3A94SBjqTjlhD
J7Vgt8/GKVYqVzvpHyLNOPa5+X2bv5ZhNk9OceOnIlfPhhAEDluW3OJmP5na0gQ5t08vEewLAS35
AkFSOTDxaBkOYcMGQZuM9XRHKO1SQp1k65UtVga91R8G5qSlf7+5FWbNqJBkg1APBlTfzlX3JJdC
tVegaqB7/hg1Dg15IBiXLgqAE4BXu0SphhTBBpRWBTm/YJEE9/QJNYZS++jQlsVBQIaRECOmznhI
1++9uYqOIuFX8gm8xq+U+HBufORcRKpTfBoHhYHBUhuG82xCX2RMhnkJlIVvlcbmjrack8/J/4A/
TDKapXHNar8g/WaQImS9kkDUjIHnAZNFuC3Oe+SPPLEYNJNmfJnCUB3egCvvyM0AtuaiJ4zP4kye
vUDHAI6Y1zYgQPcxpVIPEQDAGQPTT0Ybc6A6KK3EbwfZMBpqM0pWi/vQ5saBOCFYoXfzszkzEr+a
Zh7lbLnO58lHNDT2F7fYPo7JOl0/xx2RId+Ibkgi24Ulgr6yz8JvG87La+a3AB7HqkcOdj/fNkP6
+IPEZ18ftDB5CJ8bJh4hSrYEM7hkc5vlk5qPKSB4BF3ivJkE02MKciRT7JZuJ4Rug2Tcm+gLfUEu
nFs7+piAnKPsZ8MEDWzp88jhJ4KV7zI8UANxa1r6uJ1LmLKQYI1pXnv5iLSRSQuRt3GgmASvNaTo
BSiuGc3rwdtTBrSeEYz+ogo5MeD9EGjn29aGTC4J+Qnu085BXO7IcMVx7hI0sXhtHrPm3Sdhq4sz
4RTj33w1uH2k0I5JfrQJi3WjsTxJBk+3CuJp5wIFROb1dpd93Z0HeGv9eBkO9MV927C2Bkc4/ait
w8E7qPw7pYrgGsG29llqav4vtJux7l9Xty75Z6BOUBAMCZRAtVmOH8sL71D3U5+Dx2VaBNxo6Qfu
uhl7tktry83GZC0MRaSPHlXQJJ3o5G9wZOLOivx6xsCc9yx6oRvaBIHKQegpuOhMwozydY5/Wg0G
EfH2neiQVlBXbA8efn56d1l/PDXcmW4naCNYnBSBxsX0TiKSiOgJBTm8tQFoGX68PWmASoKRybzn
hKNqexunjFpLL3b52By3epMqMAmToOsfAGzyVIeUu0GMfhVY8hYi2eyx5VGCf8fK5zxxPyzlmT5i
1L0OiY6hm+tUYx7WqTyjieoVXoZFSl0/5oQUT5ug9HujzO/xdFPWebT9rt7Lvzv5IIMXq4wU94rp
4QWKPEdQdOePAttL7l/KmP6x7iBlhAV0EMXKk4ICaxgTYRY00jkHJKTRiMKW8PDIgRu8gnBBUmRw
m9YLwk+cl59CE70MIxsCPRneBWkKr0FvqIH9TXH9oWiSXNC3sMOEkeHLB917oh5IcPJfhndHCgw/
3ZcDbVdOEYZBUsw+b2GfljsZn/vXPl3H064OXBCVtqGBfHjt0lHLAXGqf0SjFwWrc98YJ/ErHeQs
RRwloaIy9hnoX5dAQYGFwYDiKkhdjBaH6guGGTk/xZxj0HWuBAK4NNLOT/IsXZJCgNKkHV+H6wPW
M3xvBTp9Y2p6N1qtgl/tafk6dJ75eZBNF2ghY20qeqJFlyj4LIelT68U0y12tX49QeQGrRpYG9op
T5yVWxg/g3rTDAg3mQBAJY6856GIKZzOqJu7z1E6KxYpxwrUh3ONecL45RvubdDzOnpXHkhjmtfa
+DrCG+IbkyQGC3ddJIPbKB3cVgycB5xlqMySKRGBK32UHOWl1OXZZIG65E3QVHLbMUHiwRNggcQI
rV/G1nupTOKxPkJqNBC7q0uVc93JNAnfYy4d7TFd7Bc73EJFP6ajPEvcjv0WD8ncZJfpcvlwZ/Q/
6VOQShe5hsMN6idHaWIOqJCD+/hKwGLmPEHNX1kCFVg5dG1Qq7681o1ZZu8jYohOtPnC8SZEvqKh
73IQvHl58P6hG6l1Fd8fFaGiqIKOMEJWZBM07TeJT12V0MoKLVwRh+RVWE6n8QiqI87t/KsYSKj5
vLtH1h7Jcrn/tJohyuJNxYC5GVTcB5HFOeVFyc4SzdCB/jT9A1A/uhdPeHCZhTsAEVSAylfAzzCe
cP/SpJvxxRWHx4FjCHf3Mh4XdP59A0Wd4ZCC9D72Vj/VB+J/RAmwv2i2aqQmSrqm/QL6/Fb7Pqoq
al+Pe7jihMNyxRKGC1g+5myX1/5E6g7anQcppNX+Q9n9n6r72yt/+44zPZZuvYpXVjyMKyyAjLXg
U0Z+7IoewCIeqi7njoJ1iv0xMPeZ/8M7+MtVBtmpSQY8X9TU3+v+MCufzevGO8D8hv2Id8E2RlHC
0h15eNQePs8sDJFqg266W289ivofdIGdKOjbnYaeUSA0QuMaAL/i13/7/q/PHvY/8WmS8lxN2TKP
77P5k6q3s6f+6zW+fdO97KGLSVoT/sERpX/5VCf6XOC4K/0kof3rF/rbh/nmk82ayISixId5nUso
mWiH2ZbbCYyDmUqz6INDsUQH+Ccss9jVsP//D4g2788vMbo3b7NXNSat4T4JDGeathgBkDzEfSAZ
P5wX//pqsmiIZL1TU8u/nJW/XTIjiky91nKEUeP7px70Dr2Py4IYEmSY/75B/yOm5wmRZdRZCtHx
omqqf36sJ9in6n2783UO87W2ZAQ9+/cL/O3h//0Fvqlp5fulji93XkAbxwOkOItrILjKD3eF2r3N
71dHVshwETiAmOh2//wY9fVVqEV8MVfFjgItKNfi9MZ4ST9Km3xImd85RvBqZufkQz3y79ms8tpj
fjb2j1U+pJ5jyOnkzCIZkE41/+r0aL1WB+x7Y819DLVdHDyX+fQ610e9ZfbV8p/TQ6jGV+/f35b4
l6MUi8T/fRD9221WpQXRiK/YXKVBniOLsRAnxMf0U2KLpWlBa1T44fgm/m2R1KAKd8c3XeQ++PO7
M/Q8ya7qy1hVo/eg2GtDMkOd3EaCshA49/wUOPu31UjDWgINEsOEoXxbKe4cL/W8aQwcmnd86+Bj
57B+10Ugj++kvt77Ovaspi/vs+2/v9u/LVG/v/C3e6S6p2/9fm2NVTG42KhBiE+++i//p03nh5f5
ZWf97dHVWj1qHxEvw7HTS/1snZOyhaR4/+9P89ddFTKboqMDNQ1B+XanZLVyvfRuF3SRm2QDkhUl
L/Aq7x4gvIAQKVI/M3fxM/fH/fxvS/Dvr/xNIpmEZawUcmLgETI4H94mHU7m3MVM5IPcVQDe/PBR
/3bL/P6C3+7Q9PJKzOTGCxJGNaOTyinSdBEHuLqzZxS9In8lIHZu+O+Xlf+2qIAuhWkAcVxUvrc1
FKntCVmt6yusw0SwhzNzYXJNMxgF7yD9YJwOCCb35G00OBhB5sbYSDi0cO6Ix+GiQELx4uxD0jMc
iX+/tf9aaFi2oSCqJFKrVFTSt0tg5JXxfIWhvooH0rDzgRBkY3c21e0IFjUe+Mj99yv+9RL89oLf
LkEmSg8lbSNjResCZzNBo648+PdL/PihuvH9b0/OLRKV8B719JUETOVlcWSmK1FtBdyLtSfP4CwE
P91a2l+vsY7GHp9rZzX59pqGmL+k6FpiSbZz8DaojIgB4pxChlHPunJM43C77y7z8Orm49cY9Ra2
/g5iY3r0MyzJoZGKxwbgU4einnY+emZBMG6b/rojd9O8xUjZWS/p/BF80wT8Ezzvnl86GB4Qpsj9
H77Hv+0h7Oj/95m65/e37/F9V+tHbBT6ijeBZR5N5PK8lfr1OLL//Upyd9W/bbtQlYFPYRLWuzj4
P1/JeN9edSpU2kp2lXM1aLDKXFcEhu9MBq2Q3x+regW3QSMda4Rer/1iGBbtbqfe8D6pJuaQqNht
tTb3l3m4+Pdbk7oL95+3BkgF1LPWWc2+PSHXp16Vmlxqq/ILilrMPl9uaMH4BAMsOSop+9cYCXy6
y4gG/WDUFRTedQDX/OX/8Eb+cjVYRP7fG/n25FyV5lFLLW8kHBO1OqBd6XWkbHkCJ4d2zmPz2u1r
2irkcJ9ew/dPhfnfnirYxbhJwBbLkvLLUvDb3ZBliZkKbaatgBjuu5P67C7Y8lYevSfh7uLHQUU5
BFj93x/7vzgiMuV/f9lvt0aVC2abxrm2snc7cjPc6RQbNQm64FmxjJOjMXAHZ6gsPEmdod07n/B4
Oc7EYRtxrIk1hMpDLo1PFpO1VsHsdn68+Z1nx8aXx0Jgf/7wjv+ycf/xjrtf/+2LUh650hQSX9Qu
GPMX73i64m1OP1ybxoFtB+Pd+MMlWXw8XR2nfALYNIN+vwvuAay1JymLZsGQsyzvHX6s71tDywHG
43hOl1Vk+cN50/fnwfzf7/unC/y9EDCeUX2Ts4e2YqztvQf50NyWa4VuwCoO8pE5LulAc8Qsf9qV
//aEkf/ByZKFU1W+v64q55ckM6/aSlzGs3p1WRbHatibh1TRry1NwB92oL8uNopI6okAApCw82/X
B7h7Ud10RV0FEHa4h45wwrmXNOvjxAL86yrsJ/zFHbOGDtYBvn4CxEl/OS5hDARqQ3g5taT6bWm9
3Mp7L5beKqeZDsHWoUYkp8RIVfjQuoOnG7rCjGx63xjE/m2qQebgKIoXaW3+tFv+7Xbtij8Re5gg
C7+OkL/drmxlF/n1xOoBZghiFUs9ZMNFC/FJt7wtKTlfmx9utK6i/L6kKhDoVVEFhU7e/J8PiBxf
9KR44i68j4TNzX/7tdVgBEWf/cOt9ZfFG6yhJhFqz7VWOSf8+UrGtSelBsz1Vf3spxHK9efC+CJY
8eW9MN9Urnjb9TYJaayIzN5OUjk0jGswoOBgrJ5BBDkuxn9/eOW/yzhmUIXbiy5O93V/W8Z7RUrZ
GxvvVaV7JR0OTG8niUgL7ACkBECFKLwUOGdmJ5l1Y9TU8V72BoOth2MwGCdYGf1ohmJJQYvn0lRv
0cQtk080o+mn4V/nEaZdCBiqVR4vHzyzoeD8+yP811fLxdPhtSq6yRPL+vzntxoWZhknkV6vUNcX
tRWdkQogjHuRFuw8v4zhm1BkZRlPX2yPS3bqePOmR9zDpN6/IBI7Sgu6Eecf3tR/nyhdMzWWEEXT
RQlH+J9vqtGeYv1OinpV2FeIhDjBR8bwvjJgaOC4AkjOWNbDqDSUaW2aXjpDdNQ18VmS//1O/gue
5usxeRMK5YzBX99uuvhlSOk15p1g8UicZEG2MTo8sd8uX2dm6swOc0SrmJa4gmeVpG7ls6UMXJMd
vaon1fzxIfIr+HjOt2mEzvOI1CBmNMQ4/eH0ZqW//rHS65abP59I3jJmQEKhAPDyzv/88p63q9bc
w6ReVbIF4ggcQgubaCkBmkUQya3Jnn9QN73Pn7o64l8aFby0iXmfhR/y8Pfl55G/b7qQG0/Kitp9
EOasEafR9D8xrheATqiAf/3d5VMQde7hC3YjX3Ul5lga/K6UH0K4VBa5aqB6cJpsrvLtWomXWhI8
Sz5C597HxoSWRLOFGRgUFjbaEhbzbLoE3Q+B6Y3IGsTftjo0+iL0kcPkMFyvD/TAoWbBIwT0PiP8
TJ2TDo0oykdUfx0n0SQ+k8mXImqhr46VfIOZvIs56Hj13d8/Xqr/HqC678voFg94aKLybffqvVuz
ej3yeiUxDtfG4ui+p+0UDXH+nOMJTyK21SOmsnb9U0Pi1zn1212CaZQdWsQYiPmvOwP9tlO07VsV
26jGNOrcBzeCKBgLfz1Gmhf5JkFaZJ64T08iRd3WfUg2w3ykLe/BiVbYIFwxGmUKigH51X/NLofL
lmnRoAZNH60QboxllGrdmM6c9faPtTkr3BxNjjjNAmmiIkTx8yD/oaIW/8uV6/ykv3k0v63FV1Or
1EsPP6nyUdTI1pyIqEesHFZ9s15jg2d1a3w2e5kByYfx6CMdRVNcngmDBY2AeIqhEIqApt+C9ENF
se8cEnMShRPsR3E/QX/6VRhose0nGCMKqTMbkEeruYBPujLxRWGOxP1n1b8stoim8GMgdnz3lRmv
8J5gDibj6jFNz9mu2hTEIWyQmKhf6rqe0C+OHZKN5LV6uO3Tvfp1I+G6h3J2kl6IabfEr/KTIU09
rz4oHdAHFkof9AejL7adO9FRqEurTs/R9vq37o4xPpDQ1OwsSwTBqdJvzu1OxX68Srctn3FVzNBx
6ltpLaNKGWMRB+RUr8VTgllpZk6zhTgND8ZEghNPvuE+XJDv/UYEPUZtrvOWTo81ahLcjHdm1jNF
sFjUsiPafxGGH6ilrrpslf6/V2Ptv/ttd40VQBAGJCpF+va8FHdZb/T42q7Upc2nRsP1xlQwS1CO
nqvp84DcLyEPiXj17WOK+i/Q7EeQDqtlu73O9OnNR9uJfoD0Jba4J/64E3b420xYJTsOQSXQGn2Y
L41A994b9Rx9hkE5QJmbrtR1esJrwxfLNyLLfYVQ6BNc9eO/PyDar/8u3nw2QWDzI5WSf/jzsYwN
JXu921ZYoVGVUZWqJ65jb4nTHu+9lXUg8XAgLZMx2iCfJKavYhQFCLjy0mqKvkZoEmCpzFGBzm2l
rxwIN8UHWlFyr85XkKlv94WY7f15QUijzK87Yg0ZLqqVLX30+H6KUTmEXU4uGUF2bhSUXF1b3qlP
OuXqyJjL/TbB/UowDdYaxKGf5Ve2eEyx24AFqEbJ5nVGgdMsrp+PqThK5sn6PpVdaRxNnos3Mose
zpoZNL0R3Hyor4QiednDYkttP+sRc1UkMOXaAKywvOe20hH83m6PyD1SnPtSR+1r+OCAIjJSCcCa
fgrWcyIGTN/nilOs5KA+Yn1C52CF43im+rczjFAvx+MGqngoomltkHFfpmWf276cqxdk1szuE6s3
kbf1UfyotKHxnIvE29LMsrEwEa7rysOHT+VTH66H5wjnAeCVq9cQXgVla/ze3Vnv3pa0FHZopJGJ
5Tth9LaWRQBjjxsHj2+4SE6NbR6UU6cAeOEIb4PrEZ7WqDd8gEL279joRNTH9n188e+lC3NQRGwQ
zzHdec0MHSYNJaJTWU0y+zoPg0vkRqjckc7sMFYgKGN4frEuH6+lsjX8cnTxGdCbhMpt3+fXCl/s
mBsbpeXgPr8NcqTIoSN9ELg1k3y8KCS885RXlAXmELHv+1xMqk2FtI7bkEIPOA4EwX/f6Ua3HP+5
/xgij3GH+oEpp+nf9p/6njzEPJeeDLOedzuivK00H1wyETuEGjETBmeLtBrncr1KxzgR0uMLmERu
Dm9kOb14W8zYXlN0f8srlrjT0bwFN2lj6tbpf/N4OhQh3DF+vB3tVw6j7OTdkwCC4vykNPITV2+C
gsNiE8SYG8EioGCvRUSJKKInh2UF6c5uI27LEejBmlWWWfFg08zfpV2jsop+PEv9mgN8+1aYuVCI
ayowByQAfz7+N7MoiSN7K6t0kvr6NFynX9Uu3WRf4iki9zeBT/9y4NMPm2Exkv1ojIhocnPuNiVy
cN++F+ZEm4draYzdHZl/41Qj3UXiFkQeFj66izSEZxJa5Gj92MJ8nb/myhgAKwUYcZEjipB1MTIG
wqwayhMxggxymxS75Auh2OwCS7k3YXQxJONt2p7en7mvzuIVPvVBvmjG12lExGI4UiePbbg39r1J
ek4ccfpA7B0AcYUaH8+iiTi7HZWFuE839eh/SDuzJkW1aFv/IiNoRV/pBex7Xww1FVTsAEX49fdb
WSfi7LIqKiPO3e7Myh5Y3ezGHEPaqP16cYpUKFXjbrt/HZwGT+88fUewNfV43KMPQUl4HcujuBtP
004VtLov+nSzEDXGKVKRoE7KAIE9FLLutry8hPB/DZqgq4pIjmQ/Xq0hLngO8dON0Ssowiap8VNE
P2C37q9XMJdWXiN8LVqrAgrcYiL7SicNlR1J3/5jrwVq/9opRyBtXMPlqWHwa/cUgGNa52nH3XJw
GZTRc6EHSe/u6IHkKy746V4c3BFS0ToU645OG5Z9QGFVcPNzGEXq6N6/CJjh8BUW4R0Ixs2jVapD
a8hWANLS7RUa58l+NBp5I1BglonsGUBtUhuCHxZg5J088ssVmQaqDbSGou3wIpXKAQXXEDWXvvBd
ARBbEMEJ5uDZarXaklETPwaJsvswBSO6UNFZ8H+DJQVtoWCNik1BkVubk5Pd7y/AnNqQy/Mn4C2f
GHa9TLzEa6KORz8lb9cFQweii/wuylN4D3iNzSGaAzaAYY5rXBP+LFzObs37owkoFf7ZG2lyGsgc
obqw3dJT6QrFhTY0i4KxXcIWFfaMFCxPt2iTSrtZsE/RjsijQQPdOcP/K4QjKbNYMXhBeKuQdBGk
YPQxdaRvCnzx29JItw3krCA+gVL4ugMqgyGYffNprVYi1zjJzcmEZ43hiT5aezBwq77BIwsvv4R0
a8EAGOZjBozGhGcewikx2HGXN3NR2ALBKsRmBXKSpmUrh9FR5pkf1l6MMxltBhIAk+DmFieaoKFf
kYiBUZY/I6SCxWwBlBzzZsMHTGXhlwJN4/vBEpfW3FB8DU0tohM4VzNH/Atontcd/Q6iX8IbCBjd
5dWcg/jnT86hpUbAD3iXZGdmFJuT3JoQ0sCZIFRVbyACmRdmQvARCwlAcQU6PME/MjP23oNflvMT
GaX9CHbR/WCwG8zhjYzmyw1iDIJCx4T37xtSCCudOfr1kCLtud/vdvu7j7RWNICXsmkWJG25M0Ez
rqAZn/jIls8H+0HU26QkRMUNovdAn8r3S7Y2a3OzAQsHaSfQZSsCriqYv48M+YVoby9mXdwoQ7wT
HGaCBhnR8wAOyQr3+e4JFRL4STr0GXd06Mzl5QMOUsETC3V30OstUagQrx1NFzyi0CwTmoGCCX2J
4nzgXwFXCcLnwxgO7ps9nQrl0M1m2TLhebeEuqD4Hd3TzPmgM5FNqDjFOIpZNT3W6d0ZjBrminUr
hjqBGFSshR1XnAs+HSEa/Bjw5PDKXS3IweF6gE7aadtHGyJJ8+THlsR3xQsEm3OlUBjT0nCCFMaY
gPJlY3doy+4Innbaw/hmA+LqoyvI2H59Lr529Y5ClJUBgUga8F46FLIK/EFzA3GnvhIzKN7oPY3o
tQEJufbrIO5c/Va/ydKdNYbnzjM6DdN9PTSGbfCbxBzqpI2z0IAqCzZLZSSRwATieNsh4Qr8Esfn
SIfybaCF19HDpcVpkvbKKNuUEwmYpxYCPqc9OlkJ6KUSyt3H+Nxv9XCEgtcIe5sO6YjEnCxv/cqN
OxWi98noFLb65wFd5AGMhyO4iOljzkglJ7MsuE4VvPSCJgb4fyoa+qQxnE2R3C327QEDRddHPgcr
6YPSBiNxDxIaIrd8lbuXl/jJw5d3QjOCv9097e/79QjoBmgzKOQGCaKrhsfqGSu+gB3mc3V53qJ6
GK3nz9CvB8qoWP7bHfrOEf/L8H8kbcrCWMfXVonh5+SbLUCpcGjcAEOIf0nhcnSIvUZZUZzSO1YV
b4JbmvbC73NB9nCP4fG/WsO1daCowMs/VELu4ADH/I8E8sIT+bzhtgysRgKvSAXp44bT9+V2rtO3
Brtlq3vcoActIMXTCwSgCouxETwGjc6/B0n56ZofaUE9KxsoB3DN2+G1kPvH3nsByD9Awjtz7qEa
Ur1bXSZNHzEeO+2pUGk+IpJuP0HntD8zbC0NhR2V/gay3uR+f/fSrkepcSzykwZa5WKGF7Nbu7it
YWXxMbxg6KstJhP0GTgEsBtMl5BcOHfeFnHBchl9H1njw/CHmo/21+H5z219pHJLXY5PesltLVaU
qcB+Y/LFIYQ9F8tGnEYt1stuwGnuIGgwHQ+FLMnXDIEioUYkWKuHyJr8e9bUP0tCv4/WR9B+ilv3
91vhtmaCvRItpq1wBybf73OOT7Gg8UxQpoGmcipq5VNkgTnCjqiL/nAvf4bXv93LZ4IyT+/x6f3i
XgTVpvAG8AX6kMcL0y2MWGLjdg2W85fztJcUjrid8fhwEFoOPyFmmn8mM36/F/H9/2Tg8rKUCuXO
vUCIzYt0DC+4pXj1WTYjMWedSWJhaFJ0gfACpoE4xYXgNmpJMPYPBhhFfg43ZoKRvgsRi8AfD/Wl
sC0/lEL/JEpAkfU/q/6z2HHOX8fH9SLmscBJE86a0D1CteO76okZ9OHQ8UZHE+LSlfgm/PfC3A6E
oyDW4gWUDNMdxMMjvNyeuG/8UbEshZlssjTR2qBWN0Vq48Coo5v6xcKcibMMCwluAhIYC36/krib
fA2G+pet7k3RHoR0/f+0cqk46YahUodQPgt7p/qstG8tdbIQWk/C/Wa7lzzZZL/fD3acuKMRIitt
1BSCAzlCEF3j4Q/D/vfD5j838RkS5qksPVDinPTxVcVA0jHy/e9+QFrc2xMkKNj1CP0Gypy98ZQ7
+fLxoUPh/n4J//c9aP+Qbv0uIvxx/P/nrj6O/yw/XdPjmaHhxIP1dNXfClmWPcrEWCuxckdsabza
/QhvyfOU8XLDRkIhib1UctKk4LrRn4QC3v6xHisOlD/vrQnxMulgUdr6fWOpcXavXmuVaTNYnH28
fG6m8C9WFLGnhcbY8GsYIumL6tNPFxfP/XFtePYwiNQpJYHC+/3apCyfz/X7qE+qxGrsslCCQtP9
9yH2t0tgdZtGC/kU0gQfQ58+Xmej+W5oFA3qSOo8UJz7/7vAh3nTG5X6lp5cQAtenTVxRmPw7wv8
pU7Evf/nET4sVZw11ViRxCMQzhCJqcNbp9m/RUc6R36iBv/LavjtWh/mR7+s0yq+JzpgrtKhQc++
RIQe1o8Jrb9M/H8e6RPhGWeP9FnVPFIVVIfT+DjZnYLa+WHcRPb3c3W14WGnWqQqcEV/ZIeL9P3W
37quTUjm28biFtz2Gd1FLf8nV0v+iy+Bri0S3HDLUx/+PpX+Y5zAP8qNB4tvQsysm9uROHg8ohiC
rfHsh6f6i1H+7VofJ1yaVQ8ZCIFwp1ZgaLB6eyLOzfRw+AkWo/59AP/3sT72Tl299df5tOaxRJIE
hU7SDpCb8x+hrzf3IkfElNNgDCLnJ4Ov/CXl+dtzfuwrKaufjeLBxUkuYFGEuV9thaX35ssl0fVm
+sNG/q6H/Lle/vdxP/bZ49w+K9crV9S8xRcmQbhfoGQw2N82GwONy+XASc3/PPh4/IMF/Yac/usG
PjZfnd3WHCVMrXAU6DvnDVzXyEOfeUPIffg/wFE4Wf533X5uwwId96JxbmuTNIIEo5uRFzEswlFb
+UE1/i9Q69+v9OG+VfH5opSkt0GGCT+oPxmxQUjNOHcThcgftsgP21EXS+s/21Fqvl7KteRiXKuL
LhaKjC8EqQLqO+YP1/pblPXbEH6YsPatBEVUiWuRgmczQr6Cx4GnuY8QHBofwlm4xC/+6Rn/atY0
AAtUviSwox9rtV3drq83EgEElJAbXSeNymot/j2M6ndV4WM9GqisqzLNZ5yj8sf+f6Wn1v0kHWWx
/8VLzBxZSAShFzh24WJFHAcwMTf7W8USju3kIdT2viF/gBRXZHfwuEUGCUW5Pj/7dJj40Z4U4m6w
ZxXs8AyFgyYiP3Fm4veaw4vIN04St4MrghSfcIo9gMIxXyZsRLv016306UuOTY/f5zsEJhOyjhN0
Z9+oQ7jwrfFnR0y7yPKR8Bt9R038JJJewgM94kOPEMFLbU+I1uEYvvFTvz/EQ93jiu2edjRgQ2Bw
hbPGIcADjvBlH/bRGg34+T2N0dx4Ye4b+ORoA4x++eawK5pkHDyygSnQxQjPF/aiTjXQxi8eZecJ
5XWRl+QYY1+zOBBpIg0Bj1EQgHwX6SwzmKrWlO8dDugLHvtItpTIYLOOYBWzZ1+HL9xDHESfrz2J
2Z/mEInTr68hIAwV11vlxde+YncogtbDWJii8fBAts9+hkYHOVidLrk2XJD8NowTHXELX+wPQoiZ
SJiXJrKyYyF3KPS3RXDB1cd360DSpG2X1H8FPPDrMPzpVPpbZC4akJoKDiGr7nPZ5XBdn0ulLU3q
HbRrDch0oGNEuItO3EVjp0aQpwgMEZjbG1zY8DShYG1eSFtRYqcICmM3lA26YOTJIWSmzZkhC6oO
nczhaXghn0z5sLTIc5FFQ9odiZViL+NoC6pChoNk3b83kvKXzdoChSfp8DpQr5Y/zogqfhZnuckD
xeDEggqcTzOAwtnL4Uk4dluT97A9PUaN7kBy804aIOkppmbQpgv533fyt+zCb3fy4ezLVdNYaxfu
5L7ID+Ws6uUroxBcJ08gd2g0nq06t+D8qUprDe+aZGXoXMLh+gWrh7bIhnfNhAW6zC0YobS7U+pe
cnagZANsx5BCGvfD/f7lJAcbi09Fk4YMAudj5OqsLd9aawiEa0pLx1EyaSzKnh6i9bSPh5Scluu7
eZVMtatDzvgFJROkrhTirv6bKqa8P4/TmwU/KPV+QbS0VUjG4kiAdFz++0YJb/90NkWDahuoJXoD
1Gp/tzlvPdEaj6ssT5JJeyFHz27pZZPLqNoAyfMg6SMFrU5eO9iWUdgDHtf2m5BjgrLYtkb1Uutl
k3KUr+BlgD96L6MNfrY1VvX07dfbuHuMmn1tt+4r4BwoOKD/ejhOmv21T5YgoMuDsh9LPwvlUb5L
ZqgJjSAks9ohLXCwHOQRGLNBc4vqFMS/padCFNGyNdSGqkihq/6Q+JlzQnE7j8ByeO8DlCwNaG4W
ZHmpBgWV11o9qe7lTstJfQjCuw0fMguv1TOW+TafNYNTp9VrdKotQ6tO/j20fwEVUvhWJCSBmH94
Jz/W7NFQ1+dHfpUnWBvxEgZoS6loS7FmMhmJkpQ3ALu8XG6m04Kj89erMofiv3/fzDci+8MkcjOY
SpWeISLXT5OY1SgEG9wMhTTuZ6F4C9EYvZ0gmc5572FVRqLYcUYEDcuDosEUvnqRqEO3+ycnQG6J
Z//jdog56I8Gukgv0++rLq2SnPA2Y2y2Z79hyhERwWTblazQwAiIF5KSGAwwLqQ3UuswhomFmo3I
eIV41bjWq1VXlPhkOLXPDiYO687nK5jILLij6c0hkcK7/6nObUUBMuZSwE2OLCOwXZAGxasbSl8Q
RVFV6wNpeRMrIHsCixQXomLFsQcWNKNQA5lvZh1lG+Y/+L9gIAK2JWmWD49bGsisfYBFX/Ls1DTl
yrofChiBAL4cJCTk2bVQPPbve4oUsS0Eog2eCSuAojHMd98pSiGRx7R0hftsULtF3JpyqZA9vKKP
RD5qyAjQtE7FChJX5wigmA++O47siu6jMbpppM081jITdoek94ipw/IJdb5/LyVF/0us3UJjBvdN
b9HEKX1EcsmrncXKOZcnl9lxpC8SOMIBauJSPCxGrOzVW87jsw41LMoBt+59e+xewNEde63VEQ7c
3XHe7lz6J7qo52dAHSKTWBOh9RU6lphB1a3t7Tpgxige9/GkHvaAKjlbR4wLU/79PxMLcEPI0O1H
gwEOC+l3jxpeL/JAUrKwKzQCtzRxnJ0OKCbyVbh5NTh5/nl2U/tq882+cP5G+/2o5o9RhRZ7klwW
ro7noBFcOPPvggxl44fFchI+4GBvWJ4pXGMcE6ZDlCVR9MXxyXDVI5JPU1KbwViU9xRe5Gozi29n
FtjU3nJJENgLKIDyi9PxlA9FbZNQFD3Yw3gjqqSikKq4bQ9gjiv0nGAi7cQDUWDF7crM6WNwH0KW
Jyj4kPkEsZeezZgOq9h6vZEmzlb5jy09svKX6F0geWhPhkoAWJ4wI/8JTRLDaKSx/hbnB/hAW0KL
VagjivK/Hmb9M4xL/b7YYwLWwwaxgH3wkcAf/HpBuUiOUtS5BHDguxmIrcm00HOH4LN4O42RU4RK
7ETBfxQtYT3h2amAk/T+9oV3opAtKuBHyxuQpWihygwHJqXd0obcqiN+fEPwIs4s9gO6MtBb4zJy
fqzBc5FP5stidzB6pubTrWdnMNCcbdjm4GGGrNVmVvAZRUr635tG/5tDILpJURygi4IT+Pfxk5Lb
ozw11xLlEREkE4+wnmLHJTRAu5qvjUaUjebeoMPqnnjRPBKhekQxaRMc2P+FHY6H443jo1ce2z/c
HZDDv5zHuK2ipQflvz+2dKortypP8VdsnbMXwMiKBMIC3xsQRLeyuiLFCjaPuQPAEclu5YiKAGc2
GtvEjMw8RLbOli31HSWLqGg+jyKZZAt5ABGwiHBHoAb4KnVnm+mTFt+1lx40NCkF3l8VTcoB7CYx
4dESF11Ur4bj3rnTGx6GHP0EdMKMzobYACH6vbaGKqxeQzZYFO0i/qozPvwwOn8qq2gMyn8G58N2
pskjzeq1IZG5EjMXzhidFY9ONskTAZHoXKcqQzljCGPWvxeOLIkMw6ep5OIS0i5NQbL2YSrj8v58
SI8U9DGU/IfTIpunhZXSJNK04EhG5+cEOORs3xEXAT/P4YEMq9tkkxamNItBwTMXF3ivRCD5DVP4
hS4huFx+58nXYBYEbmODFDkYTIK5jPfQgDr3Xu1srqPMRFcDBIfAoGwE0i6Y8j6CwJQNxAv+FMkn
N2l8oxYEGKOF1Rbvha1TMbTgWPhwIDdMHY63o2TC0t/5YZy+g5HfxgkiHYO0qQrlBAn4z/6s4ko1
IGUeJ8bZNZQIS6T2n2TDDBsyTUX0PgLxpVvqyBFUh3Rzr6CZRwLE8F9byYrnt5nkvNGpGMAyRidw
H00trenmFHQ166SaEoV3GHvBKk4hlX7v1F06gRt/2DSsbJJBSjhrekmH/geUzqJ0X86L5ePATZwr
/4bLASmgWWhWE1RUQGMJ8rG960Yz1VBxUA7tyCXU+uSwCsOmNVXQC8LIw0ExrZQIZYM2wvH1qUO3
E1oFuB3nDEUdU+FRjua6CMr2JpsdSyRb7HbwjL3q5Wltr370oPrB505LXzacy1ZH7mH+72H/S65F
8BdJcBAw8BBwSB+5P7UpSXmiq8oEHN/7aV7ScS51SlQqQOAm4CrBtND3Ctk4wlgvRwX7Au5y9u4z
xhAGDuMZbVQXPi/nWm3qYx70usCdOMFtsL5CUIRDBR203AHFy6i0uQbjDXmeJHflupdD3vG08t66
e9KdyrBKIOn3ruFmlYujh4pf9Jrop4j+AGRAqouPDp2WDahHwBbOpLWaobbJouPhlPsGoLYItSfo
vGGXhY/UTHSHVuYY3eBNQ7LjhvOEyz1FgAbqwCaidCo4dM0s8Pw2gm01Nk9ofsAu6V2GKKwpyxpt
bsBrtzBjMyTmxYCWKTqDNVlbuJ232kMH59yldUzG70GgIQkqzTy2nVJFiUWZGUUHlxTEI/sWVrd2
6mbwPELnBEr8oCCREBYMeahMEPuhPQFRpmdl3vDBMiETgPzEE764yXqjpLZyeO3WyLjSC/q2LxLi
LPZDCQmQ08ylSw39iDduZWI28SNgf22CcMMaGs4JgjfdZgTKVtSQId8aF/Mz/KNXM1vbEIveEgi8
7dLjt98RSHttqg3gwYbw6O0hWaP3WrF1Ftrs7r0yHxOqufLauW8al/Ch0ILhaKiQ71okpiZ4Mone
O8WWcGMSq7gcroJeOq0dnQxKbEsU2pAlVkwdhq6TJXefiq2CFwdhjpyfYt8G6dUxWDdgnrrZIee7
oLUv1qmySJXI+OAHKaq2F5ZXN2na7BCFBN3hiZ5CmDnqtFi24NdiT8V2PYIalMaGAqp96wkr+hey
D4+GW2duG9nJhM7x+mIXFLYrpzV43UJIZZI5Pxin7ll31MfAWCKe0IWAVq6hRIXn08PvhYPzcbI0
X+XISSwV5Mxpr8B8CXk4pP+4cBcEYmyA4qVYVhZ0v2hGlLjGs+tz24KgDJ0aDtIW68RK3168hLNf
XyJyUqoWv3LfI3hVM3dh8rYLIJcXJ1spu6PRkTRH0PnSEyV1damTqsPX09ZL0RbMYMqtftGMOKUL
uO8M0pXjNxI/NVcxjyj6jZskpzRrDXoNmWeyakjUHqq2ydzIldnm2AK7d2ap/WD3vh3Kj+McfjS6
feGE4YRpfpwrp1Pr1a6pK0ykAGUXVzQEyjBZPvcnV/UFpWGKIjLkhpCKXnhd7dy7ozKDDFGYe1dX
9lN+BvUEPhZMHeKzG9SMoqHw6pQtyvhn97Q6u5IPMez+AcTSA8O2urgKFEAnR/wLwMhdz8VnUNwJ
wdjg7j39Hw5Q+Q/7rmsgrAxcavAHFJM/7Lv6Xl+z5KqXk+a0cKHVi9j2DjqEdBXX8EXe/SPvqyV0
3OChRUvWuSvYRt/0GQsyS/GCsJOW3KsNUybqWvL38FwCuHThnmx5CHjFPaPfRtK05RXR2pNtFYJQ
yZFt2S6ilseBco3AUi8kr0CRRQHwK4+bKzREPZDYsHZC0dlrkTDggzttmi1Pg3iU8x58PvcMjTi/
lbmCILUKYDoNXi5iYffFDXq/Kijcmw/1IF0pgjEy8VAhhRQSxT+Pw8NHJARiQxpomQ5GHMk8yBi6
bZCdCTdTeeKW0kj8nSpQfn3WgawB9UrVfjK39/9ZCXKo+oqz9ujzo7rcdOQO6kXQOpAI2KtwufuZ
n24zxjKDWZOGQqf+/gjuMFTWQbTDtlkLSkjeTrOnK17sRPcdPN27c+wgyUZ/N6rXdo3GH2Ifw5yv
G3SoKuO7E/NX0CryVF5yoHoVfIkiT67t5EAnLaV7547sHTu3heyJn6P1A9ZScbXbInfFb106lw7M
fh2NuO88qCGrJLThfe1oxII3vie56kH8TPUdG74dvmufHNZwcIUH8+4pczhIXCi0b4wjoND9Awqa
RwhI3hNIWcgyfZE/z8NHmHjVCNJ5ffLvpYxQ4qer+rGUPxID8q25Lk+xVE7EvFXeE6GRJ/Mv0R6q
eDheyv9M5lW1Wt3sxvppesh2B/dILChIHCPRTZpFZ1ZbAX/vY5RCutPq3GEppYvu3KEYsTvD2neL
xNulo3p1IIb4FqlIF4tBFXDAa0b7T8b+eLEvbp4M3eCtqyMZdXckmLCDu8OAR/AFB6V7hpr0wbAL
qUYaiz0RMML56Ldpe6jRGE24d7GWfhgq42+7HgVskSOGgItukN/jwVup3N71VaNrR7af9B3IqN+g
+ddAU6gIHih8Zvb57L+e3kPqaKtmz6B44SOggDLHq9G9yV38lCbssnDIouaE6hacx6snpnZZ5CH5
5OPTUm9+raOuK0RGHsPn2Wkgg6qhl+c176Y0zuC53tIj91it7y4uaXuOstnrTBel0aOv8bJSSE1P
22c0vZzH23rX9ou2Kd1SR9JXhfDx0yw2KeWJeKpNmJx1qPiPhbY7L5ORfLJg85V5FPioyqU+vPrV
15sej7MJcSoiFLLA9K4Np7GN90lhng551EwcFWnS/Xt61C0EPcjEXRA+kStHxgqj8oH2m6NWppa6
OuyhOJE0SrWdDMBvYtJcn1AY4qZo5LQuL68cy5sM2RlHb5oNSgTX7ntVvM0rpQLgIWcPk6WfMIJI
YnRud0cZlTLekZ3TVlV2asxCrHv4UQV1mI2M0iw5SAhDL+gSWwgkJ9EVJtJnp4QPenTVrX8vDgOM
hyryKR/mD1ptEshENDA4fhIuXI5q3lDlBn2uXQV476ggoLrHVgNAk0RXBw4NRzUFO7s1zIdkMKum
WaEqT86DBGDp3XXnde+jIajvKksf60Ixtklz0HWQLJ8O+GjrfAtSWgCdiqOVHtqG2UKQOfYJJjPE
ke8+tKTxzQ6PPdHX0ITq+OylA/oSW7P8ghIayh7vatxGv0FgGnNSFMhtIeoBQyw+NEtrfAN4RR5A
RX9BjNx5Lujvb3v44QU1/OySWZcjNNT9m1CEJvFKs4rDwlcuTmg8fHmXb9qLJvkwoO6681SpFqyH
p6Cw/BoHaqbj6Q1j+O/tdahFtYoQ1wq/LlsJBxKdjUIzORnJgyqjr1uY7BH7kEbNsxWwlLStTJLp
YY7DtHuWLXL/M8YTpw3Cv7d1ibIHS8i6TZAmqJ0rTujsgmNoO7QAo2fmrc9kiE2jNB8GPrOToIs5
UJf+F1uUlt16bKxdummSUOuyVK6717IRaVmoqd0SiQXz2oASHCp01FiY1LZsNjjrXPpAr5Fu+PGs
QGZtc+4d3/YbRSfUd9r8IDpccuWq9P6S53NvJdlnsxteycUU3hNnEs9Phhxnte6+2tBROLd3P7P5
cZIx+L/e8KWayclePIM86Ffe6iTbYXm33k+/cXQID5BHy+x+Aus1iSj9aRFk1IbPnPWIxJTgTlSc
oRoEES0Xa0kB/i417Gx7pO8CPXQysVG8oT1VH5PPtVmHtI/2s4vb4tT/SgoKbVORBKxRXUZ5ekoL
IL7retOkfqt1CQz9xTsZ1ExB1idaxMN0dTmkclq4BfLQtYXYujlr+O3o1H2a7SWhRMusUCr3DdDn
eW1X2D/6n5frI83XE8UdpL3z4LjE8UfbrS3c8T2dEvR6TtKNEbzRdxNqfdM4JRsYsEIVklMNwUsP
1fGFRmkqb5et3BlqZ/T7KCRuq1Clq3rwuCB8XlQIFPsqt66bzWKUfD1673T6zhimEHMVxIiJrp7I
T77c0wMtU9p/StYKmX+6xuCE754obJyt5kZyKoSHoJ3q3gJ1/pTdQQ0htA2ZjNlZf/eLUSouSjd2
Lt3njX6qtWq+5g2QqKglE3Hozi0gEkt3HanRo+UWpd30YiEvRcICVyiIQwWa8BHvys0lRrrXLjcK
e7dHhGHHqtd8RUeRTtPX3jF8Fd1720+WHBkqfmDbr/vs3vjYKXYXUxsaRuf1nj/XDovqRcrJUhIX
9e4lUrcwfScwelfhtWnn49M0J8fbQ093+ZzXfTR9rrkTLuCIoF8TFktnQm0AQ0OlMBVqs2fAbYWf
zg3njvTB2nxGBon002jt1nMA7cKk1XOEGN+edHNlqFMg7EZSee0bGa1i0KZY6693Z4vUvIEQiEdN
R6UVPEeaCbwhLVsQmJBgKMj/2DIMBaQIHv6LzmNA8Kjbn8T+b9sHVSSlADPoRZe1kIcq8l22Lruc
aNkJgeBq9B4knUoathEvvThPqZvQaknlivi1tN9tqsmjshzdjw6LIbdPYBsSVAASC/mYgN47NUrp
ximBU1dWPioalgtGhF5qiawpRO4U1JGQC5BQG54QsKeX5YS8IulW3b21bKitaysZtAJtxhM1jK8r
EOmvVmCwB2k+QGVTbmJN0bOlW4c/rxb+bdQt76F8gXdDdSVHNFxWqUm64Oncksy03wtx4NDx2bpb
jQJnLYMaoGxbr5NLCZC+moKoFdHCo61cbTXqSGf75AIWgWRngnGn4ToRkAUadHEI1hM0e2HwknCl
UVEgnaPaMi1Uzhu6fRqwFi+nHbSZfp/z97XKhucv9KeaZgs96m5yeCGd1kdhCgkRydx3jtMjUV1t
s0bWA6JYQQzCFLAjPQROj63ojXwtSRX79HLPe9IQ6w4ibTS23h2tMXrdnSanvic9aSRFy/gUpvPy
5RdrglRb0Wz0bTsZKJfv/dR4iRFEu+FF0+YbXVW7qZlZv/+W7DLfaFODdlD03hw5ymuDHIzRgskh
99oXzawuwTmfxWknLnangRqH64Pq2ispmxW6c5+cUXijw5VntOp+VVlv0ujHDQdlY5f30DGdGbrP
tn+E5MpIXqnDmhxPjjyInWooyw10EibRi+zQrB6AhknoCEBAkZzEY9bO7EZrWlmXjea1yMvTF3u3
YFBP3mFB7qKPJt28saSijd6F5sRr+NE5exdVy0KVlEnPncvsXngAE0XLDJxD7/P2aUzanQYuxuRR
2deF6pJFKsi9kb3tX1pWxgnZu1xsTEgbjQ+6AhbYgWp2nRz9cnU0TB6/dFpvv9yQ/Xx95Ve72jwg
wiSAzk2jDbOBQWLQbx5kKO9Tn/xljUxhM8BMAAKj82m0xtclmcpxsW73VKAvFsoW+o4huHbWORZ5
mMGM5GBenhfv2u5nWYdhPSHYWNmZS/I25CDoQbBE/ufoNpH39JTtvaug9W3i97VGl5s9RGjxCt8d
4i52OX/ChJ9oFGSNEhr5ypfCy8Oh56CaH+3XdP1yAdmUfrKvSyZR6Wo04a+OM+KT4SyeS/59hSb9
WnGE5wn1T6iN1g4NtLUcNkckS1okesYoQOrfThuVzIdTIi7e7oRJHLSJ5alIJZoNZOeUWoCFkPBp
dfOgWMr9hrB8d0vZnmlb3NK3FvhrGTr787Ze0r/fkN0hEpF+4+sLwvBpK7fSVV5QAYAWQiwDovLK
ujk55x3yE7foSTw9zLpP8kb9cntCbIGSWe9Cy1mHc/BL/coenHTIG+LbOgaNwrLYwEHxMiuFAku/
6bWg18dXsU5P+z7FfbqNw1NAvDQuYAxwUdwxc/bo3T9cVyk91LCj+eXaRryBAu/4WEVfOQl/kbtq
VfYxty4tfLIcX/1i4/VJwWlS2y7SQniw16NXPdzjCUB6qYXZUgNZhyJ3+JpIVo7LutHbKHWStEo6
4fpuQVeQLlovm1VSsWBzyCbWRJ4tpzFGgs6+OGXiUyVRwP6stKdtgJMy3/N6jkGFociXKKjOxJYm
cFSejpGbHqgAvkl0YMa113xELwUuCaueq1u9CA2XlczgHP3kakloBqvWLbNuT5v2dGodDXpbkvnx
Yl1pSzNNeVhfwvuBiCSPckb2gFKQV0bnr4aHAFqFwkBDgb7f1DIHlQlS32wjBxxCcbRbdLTTkFz2
26FEeiUOpTRICz+nOztSSVp73TSzk0Fb6Co1dfNNNm6AxWh6uIs1bmIbgaktUrn0oDYhNLCuhRhc
iegydW330jt9VRQF+tW0Ut0SAQbntCx7StKxJSoGM6Kl7vPUwwnR4HJq9e50V1dus1/tdHIYkHsE
Us5RaJ0H6Uiyi00jDSCcEJRTl8V79DKpcCA02SoRnxvEq3s/Vay0JSi0EHIhUMm258LeNQeJvT5a
t2JXSk5sWJe39ewatU1VP0H3BBvsvdghdqu0jqtR/Y5G+zhAwSjel7Krr22VC+kOAtob5IQNjzZA
XCXUkqGViu1Lp3hYjaFZZp3zBPEx+U1UFKIj2a12MbrdOXp0eKO9uKvDsnNzwS2R7T9duxJ4MnAZ
LGNu1rwNMQ5Gb4KJgzPo2XJYRgVhIYkoknUt5xhSMOokS8lxX9FdmzVQUf8CBvF0kgRpKeuVWsoQ
9YxyW+MEklHV4WP+Ci85501zngXV+OUh9DQnjcpGJAp5yW6xrLA34wsukMXJcAFDQtmNXBFFIkvp
JaUF8kqZUHTShs0pWKzpo7SLBYgVwjyEJJA2yXAY+lBVqqR3gSAMXkT1L3c9aThNTBgHDiJAItd/
qqI29JB0Ds0zmePeIt9PDeMNGYbfsptfrMl8XwCsm69vblObx8GbfDBJB7M0oniPoDy95WeTHOwj
MKinAQqwmh4mtTmtxw+/iH0Z8ZYal6NPGoN+qrUzOt57z9lTd5/K8KXYbOkrLGWELEkH17IR1vBe
cCIjOQIJh4mSJAc6+oaaaacgG0IhmqzNj25A9A4ciCLEzbrfqOYngdDuwpE/i2hHS8ctamiTPoe/
Ekgz5HCJlMoKRh9HS1yNU+3cc3W/1YAaCWE/eJteAzbzO0rRsZuw9hATHb4k03BG0qB6eyQkwBqc
TE/erBUu6ijRY3Amb5nblJNA/N72GPtyiKr7Wus1HnMGql7bsjJ9dE93u6mEJ6o/q0eXTaGdPBkx
aZTFWrM3qL4lsM+G88Z3be+voS4F6rDqUxpzkrWdlxMIjIpkmSGO9fC2DrNG7Bse3w6io4DXtsjz
ATTGzSTvj0nYz+PbRMmD82UkSW6zMaQGhwVHJgqWK6Fc5p2jxvT+HpX/j6XzWk5cy8LwE6kKUL5F
mZyxuVHZxlZAOYunn099ps70dNsksbXDCn/4bPj2dWZoG4CSL8HrMMOL0ZGzhu8qd9V0eZhnaDBX
d2pGkmJ19W7EK/ckqZaM1y/ljwn/9P7SWfrSh5gQDJnppwTKBTMdqxId9LBdAXml6DCfuVi7gicW
jdO5QOpsthFqO1hNYRu2tfOd2NrDTMRLcTbHWhJzPPP92kq+O6O2gdKU8jksH5uIs6fdvei6oRSD
8hsi+b1V/r7iZ7EgG3okYACHTxbvpNk3i9zmjR43f7LSzYRjf/K1dautRerLKLogWsCpNVrJ5rjX
FJN1OuApPj/Kc1zbjMqMBTuX16tHNtiN4JCwpyoBEFURZJN0d3jZSeMInVGQhNB3Qfi0dMkIY++m
PNpmUyfnXjg8Kpj96N3gHCQZ+c5MDiiOBcFl8dVRgPxMC4ckoUZ2BVcw3HeyYx8Zr8Gk0dwc8hW+
qujPAJ8ymvcv+UC7rV+mThVK981R3nFaSPtohegYoceV7iEdZuG7ecaHSFyJhJJPXpv+ZvIjGRFf
NmV1q7Lllw6TurqrBPAOKxf0LNJNikET73UM9A0bBr2VtfJyBPTAQpfDo6I/dNd6l607QlRGks0a
X3JhwOXcrjFPvbNTR7klAKBtQkfAnXauEQ+rc4yEFizmwZzOra8mtWsQnAKbOejcxpMb3uVvURqo
0xkiCpiH+CkFx74GKyD/EhzK43rMzjHaar3i2/VXPlnuWaSQbzYDSTwG5W5EMOZ1xc5PedbCWdII
DsGbsSnNdoGOf+W98afzsdVTQ+doD2Z7uXZ9nPoqlJMoIWEcK742pZIvJYQE2oVTpueOwPyDoFQe
1ln78RKPFFbfhBu0VjXazaGJK7byRgc8GpaN5mr+uSGT6fN10pHha4iW0JjuY7K8CQm3er2tpLFI
vWobfwVyyRQbqLflv/cD1ufJMp+5MS984TXdiheJv/zk/NaviX+NToHbdFjGtd/EOfsIC2HkjxmV
pRC4LTWWU/FRAmQ6DYtdsskEu8mXROhaadDbrrzyRrUdh2qKeB3YKjrXJ+5uhZQJc6Y164SUUNhT
S9aB8RT+VzFOjpIIrOqqN2DjVdkkhtDvVS8YregGhvY8A674LXpnQIx+ZOciPhqTVVXiZkc2etZH
mZj+6DaSNSt/0ptEdF67cnmRgo/kyQmflBZQd//ZAEuhlINDFZHWlTtcfHPqvNqtRM67Q2D/QCJQ
3cLMzmsALP6RrtUxxmLNUx4pamUcMMPGvwnfZfHVYivua1bvLAgUn8VTH9eh/02PH8fxSji2/T6V
j6818mIX2X4hN1LtY3RNdsSdUH3tfqTyFV7aBw35jIQytDke3+44GGS9MliLKQXH+dwE/NzF13xH
4/XM3LqnDuGMppns8wrybZ1Jj7tULdDdmDTXRgEUPdzPpAO76sxTaiv7SrK1uEoveK52qP11SD82
++QghOZsy/G8frWm9ok5Lr14SYRfu0uv4TlDFRWhCjMnpZg/cdo8LQK70B99vBUDWnbyRtykhNT9
Jo5wq3bbbNdawp4pl/XrER1i6g/fImH0FLji4xk+/ZVPhmTqiDe8TOw+5/foGO/DAs/slCNnIXgF
0ITMCLwBhbC99vNGtkxfVgjutcIyOHJ+8Zya1DykOJQrmzq0chGhmOTOibb4FERbZ0fDhZCTiuCC
4k35csRiVb2MPjAoeEg4WxuF5hKPpirbD7vRg47XE6c1Nd0J8EHsEoKoBC4C5UIOUY+azwTO5K00
zcrfK9EV3hvltU7FdUHQV4tblUQjq6yU5UB1oXT7ncixGQVw/qrfsaIoXbxX49cbUTyqYmPiysqv
RE+UPmnHZsRNeANGUImQc7ZqJl25K/ArBh6iYFH3D7YzYqLNvrqQLj0su7eRq9LSX2WHoH6WGs4B
/MrHhLX1hs7W7xRrn6TPqF/6uvUqDWL2hdVg5GkXhRks7DLeCfjmgWukigLSubmH5WomrkPZa3zb
5mwHlQBGkj68986ApRKA9S+ryej9SBLR9K9qz4KLKlscdP4yT1chieDbihWrSK4C0WQUfjB5lfoW
+R++U0/9XWAyAHWF2E5XemFVawq6KOHn13q7GDz/FqxZS2/EWoNbMKBqE64r4ZpTXu/i3lLjU4Ub
c0Rdv/96p484wC+QGjh3MZ4jwISoDV3lcDRxBLDnzTHEOXXMv9/SNURpdFVfI6VfxoIhIsKVI9dH
lW4Ro8EGHGhZuftkeZEtxLMbmklsp0CvQcHmHlCnOVWLDUbba46OBnKMb4DjfBOae+iIGfIpaQ/D
3CqgFuCV044Osqov+SzCl6PEq1Bv7F8/6Sp5P+mG/5KI6LgOy1Otx5vfRXFyftRM4bVtVWuMJ/5F
T3urcNLxMHfUa0eBe3GbOxUFo8FoyMo1KD1nTj/quTG1KMxO7S7es/gbnPECo1kDTl1lI5Hrlt1D
XrbzzeIyHtKXHd5FUDc0mIbVmx06nvGYTV86ogxJjyngiPyVO7P91HHLRRspWIXaMf0lGM1B7z2Y
HJlgtL0xhPt8cLTgqcU7BYG3KeXEu7tbhZR6Q3CIESaG5VFF4Qd4Rur555L1idgfcX+DbgNukSPO
hBFIqU/daP6kn+4WPatdF+wrxLlSq55v8o2OPbCTAgWiTbIcO8Pqz5MNtP52ahwh1aN2ireE329p
OZM32I9LbkLBAgjgTKV+kp4VV15NVG99Kzpo75r9Rmu8QLauYG9XM6oBGCMCgaY678XAA+bLdh2d
if4kxGUTGrLRBUjvR9de5zKNOCPSVpB3JEgyv8VEf3rT+jXXxZF7aUyOvFaz2Krt5k1EIB4TkAa3
klyQGr0TAfeu3EP5QUu4qJY5+H19HwCZsRV/m6I3BQT58vYtRkicGRfS9lYy24x2yHKUT3qG0m23
W0iurt5XKIW2x2iKYANCggYHeH3NXJg/6p/a7JELijbdlLdYQ74e8200v71Qn6TTve/N4LCLT+L1
fe2xwRQ99ZB/U26jpZkGmwCvVsKy7cIdtu+rqJARLhKSPnUfr/PIqmR7Dgjhrm/j1BEpdqyy1AKK
FF10p74MpR12J7CA7+g4rw7D2yFC6LfjxQdBQgfTUWlErMbNTD1VmZmdJMCCl5fNFkFRLxOf6oJ4
BeA+ElLi4Gn35kFv9dz3H3230mnLhs6yOGGKteJkdWLj9o4nJt93RolYc3P1t92TmY3LZAXO69Da
ukXqQPMWQHX4iOjSqDGLqjmWcYsD9BJ37/ogpne/sfzkOpvv9Nk+6SnK7JRyH7xO/NjXx0w3FKRC
OA2Ars69TjML9uJh9kifabnX/5CeosHRWOkzOTUEhn8z3cGwhymbpGzkxF1ElF8cMB/ahmTCoCEd
I1SHdxukvPww/KnHyHsfMeC7swL1HemeqC0549LrAjYd0QRSV96AKeNeOPmH8jp348YAXpR7ISrS
Hf7xMoai62HdrXNHZTpbLMEQ9R/QUEv0Pj/k5ilMWzNTlS5b5CUJYTIpUtmfG/L8nDZ0DFTvp21d
8u65DwsTWRUL8ih92NCgQy3hR7mlYEAP3WZIS9wpn4t0k5NAPt/xZXFxSOg0fV9q3zPNk+a0tuve
jlgmYss+XhV239LBYOeqeyKIHAzaMikSo8Igwi5NcZus+4MeA2SLKdAa7efsHDgzL8KtxQXL8llY
+jCdyOgdgpvAXfRBWRsEUvkzd2TwLgAA5sTQnx3IWYfYKXCS+ztdpsjt6GaFRW3lktPJvJqCCb7Y
QDdXM7AtHH5g9bzR1B1/jw4vcJYQOUXqNZy90GV4Sumhi8wjMlCanrkvQrQ5o3sFgs4J0XDtTYo+
9EAMoGh+ZfofKMT/dV/aB50HkQ+pN/9BbmY6gJHpFzIKrOo/hE25GXhrQCQ26m76kt0h+RNB/ETE
O6IT33I2SkeFtCZvEUtzfGQi6UPhrEkQEd5BDFXLCazj72csP9Y1VTH0ZoFnSd742X+mPSpdEwQl
QjTb56yYtNdamwwadBG9P+DPVsTwTR9Y/XVcypxtcpK2p+sFrChZF274PTX22ulTPaTjQfCl3n/w
oemy88WSvLsG+TKBhd5/yRcJjeowjIQY9oxRrT2fMuoknasStP69V7Of7m/EPza64NCFi6vKR6bs
sbi1evoWPW804Vr7xVduwTvxL37LRNvMVyNDOV3gSEg20YD5kRsIA9CR8mWy0z6Gm2R3u/Iwt2Sj
PSQrSfYAHrth4pT7q6CZPC2jTFohmb0Oqq2cP2v1KosOJ+S8+ypBVoIxuMRfE1CqyZxutCprEZxq
U9+ymI5+s33vog3IUeA92L7uAtYu02ATfs2ia4t9e74fMP2tlzrgl0vbFEsQqDOzbqZCUV47wsuU
cfok3rE1n7qticIuJYfGPSWTLa9PjT7RzBBspFGNVvsRSadYtvXRGgd7saeg2aHM2wJtFZati+r2
y1RhIP3KmqnPUJyzBlgjD0BDj1XlzGCgDAQPxvAnvFwcgfUav3ngJUbZGfV8WQweJkwflI9WGsPM
JtLR62y9vjN4GyoaNEBI7/NDzMROvEWzUo8jqwG3+tQcm4/Sa0lkHZV+mu4ET84htsaocxrp2F5W
s5Ttd/oeRAXcKrn5osIMjKHcEAWEJ9EIFIsqzQJT5kVrJAHhyaCdB+LyFWDbWWB2dbgc6RAHntqZ
8Y3lvy1z5gxzK/bko7KXceh778bDJF7aUljuzqH2Cawn2owlGA3SgJMP0lI4KZcJH9d/zOxk5gJP
Vx0WcI7oK5MJACBcMIpIqC9PaLyCqhPY4vDUvmziFB2H7M6spQPxFfxYMsHWpl87/42ZQq0nSk70
Sz89PM/itRAbnQsmvM7tn4xKMeW9FzuHVaNatQ7Hk5+eTpn4lb6Wbe+OdKeU3VBaOvCuaB/bcmSH
PaGV2VIZwI144PhfxoGJxlzrcBhkwqVAUh3MA/lRbKImDhzjUnBk7ksCKFw+EnTfLoFs0gXNt15s
t1vRlBGjnWLpkaJnZcgbvVt1TxGvOoHsRgMyS+crVCzJGK3yRB4klvv6hDDxTdx8vzipKGjCm1uN
W3EzZ1miWzB39cWSRyVlGTS2FH7QG9TKW6ieSFma6CSBD8fgcksrMDTkxSb/mttJuxryvSD+6vq1
uXSNi9cxNuxXervhi8MHPPey/KXsTUwe9Z4+OzFInIE9Qq+SR1kteJnkT8OaFn35G+5fq8EttwFF
V4zjkeN+g3KA3BfQI1kBe6csDBI9377dkBUwwe3cYPUCa/uG7Yy+KSeiW/5SOWdUGdx8pXJB/T8t
4uFc8Jv6kdgLFEcneWNbQV7TFhnFgnL4nkDnMoF7EfaenDzzx+vRKnwiRSQOxQ40J54R28Cp1g0g
za2+K74Je9aAApQnfd9PnFcuBSCde+WOn7K1eIqjScqRfEeOXhmvrebpO98DNYAYwlrYSQKpOM3i
Nbg1JaZDNEwz7OUENLJ+u6kqipivSwG84S+e58Zzg5+m6/CfkcOqcrXnhNTlqhzfiygjO/Bu/j2V
MhhdQGfCmk5XPX6SbUw+MV7kFGBTVfCKdAWhqfHg+0TabWqeViwT4m340VwT71ZNOnpjhzt9uqUt
9e+KNN5gwk5EDgpzvAkkAdCxsBtmf0yJxaq/hZ/UPiz1TiPfBRltZuCn+2tm/4ecntMmqx2CH9DD
q5yrnr5NfG/4RCwlV7Wj3gubNu8XrSdTxsOjPU53BAcPSuzILOn38lE/unN3SC3hA7AxKFyJGzZh
tCXS7WY/fS7JUemAGXgzGhNUmcnCvFjnv8C1oVKI5tRopx4o3TovYn4sLJ2mGCcZS2/Cck9z6f8T
jUssHcosHiVbnskV2MUn7X9XvZf/H+3OTVck3FiPzO3gtPgTMT84TKDlhrVY0hnsDpTG9kyv4azf
wcnvKb2lVmFX58zur9N8m38PLpZt7jSZ3/zBG4PH52bA10PJmVvaMdVzHKBUW4qMyB02ykq0wwO1
KT4b7XzEqqeXTThr6dZQfyL/c6FlYdbJa0EgEiINsdHwz+nNBu7N9AHSdDdchiq1AH/smk3hCT+a
I/wUnrJqLqIZcKzvq3N7BdTqxP8w7izF6Vp8j0XKoEyYD4qY8JfmwLzBdv4DSXPjgX23LLwMjDir
zX6t5kA6HtFjGtn/FtMEmSX9nEDz4L8oL2grJMexVqee8+KC9AnI42SbaAdK7B8of7LVxuq0R6oX
hB5dJ2YgUPTpVgNrAXvLNVkiFeqc4vL4iy2qxQ7Lxyne3C3s+Em7eUIVOlNW/JxZC2IXgOmiOaIF
4oru64G8w5uxjpiL/8H45/82mWj1/yl9rfmc5hz+gHpkkCnTJNP78N/0dVUSreVr2j3E9fQ24hqI
y/eL/btgMqcU3y5sR6fwA9w880K16+PEFVaM6fvProz3ujxOIzfNer6eidtGxrCKPMwlsn0dqYEr
RnnSme80AelLsixk5nN3Wfy3pzG/p0mRPOGAZV77F+1mKxpTK3bvCf/Mab/KNhmw+m4D88cW7QqD
FgA6wN/QXqCnNbkDzlaJN/2ZQPgLxMdeO6Z1f5vmVb/ja3OEm9NKmkavuUiqCa1pl3j938jnaRT/
IiZG+Dl9ycxsj7Pt5BtbssSnFTnd9/SXveSXyjcd/scErcc5wZ1tJ3qFuHnh3zP9kW7TAp94RO6b
rycxJyQOM9GcRhxTVi6eTJ/G6HtDDtvxof8uzctA5JviNKunDYcRRmn/EvAgIzktfV7rr+pT5ELX
QliWGdx+AXhiVjHNpFvFjWFFgzcBBQpKdb5YUs1EjaTwcr7c+Ef7bvFvYApg5Pz4U2zeP7EHqcFu
fmbOxEWoGMvcwoNAhFowUQQmUPo0niNrYVrT7LDUfyPw5hFEEd9WPE4QS3ygv3uZ9nTZIt2HkGH5
tvh4/Yv1cSqCGDARAGSrB5p5UnlQtWpwnyrvJFvkRJGz+Iyc5Hva6ikufE7A9OkY+EceuEwJFuFS
6SVUKKzFGYA6baVrt4pgDFCnTZCbJvmheemQYY5IKv7NnfojIMNobYGS508D2t0hekpJfxz4CuQ1
HrC90FAfxd/04olpQARPWuroDxF+72aK0AJPfCzOslXyXhOHYUo5phyvIr+wW9wTuLDiTy8QM4gq
MyIJER4KgNO/nFxlPiVC0k++yTWvhurxt5ibwoMrGImwnWIiCPGXlfTmTPXC3pQfNXF9SlSyHcXT
OPv1u/V8fiT2HGJ3UfO2s88ou84XrkhLrcU9K2gxKtM+g5eVcPu4qGLcFMPtPT59NscYnZc6DJYz
bcPOJAW/OZoIOs2mdaVwSherUSac2gqYGPjHgO1QcerxU2juuCZbr0mqhKi/Tm9ifxBju5uZvnao
FM9PdvNUXsr6sWJezo2C/fE4LE7tkQgqJTBWvPTt6N8gSmiOzQoCKptgj+BJp4cHp+7nBX5GN9WQ
iGalxYDOLIE1ph7aqxxsFr+vwQrhsg1bWTBmwJLKTfijfquSWys4e6wlUu/OGiQnDvfqnNKGvlYB
ZPnmIliJ448k7YLenXVe8OtH66q4L4bOEHdz2tLgDPvl7GUNoH1w69HtrLNb4UknghhVlh2VDj8U
MmUft+u37EVQH/j9t9K78XtT6UdZXeFXQFcgg7k/2wyNMXhgXfTaW/hnYrF0W63F4QRxoBQmNB2t
NiLmcbg0946ZMmxCef/WbT33Yt+eDwdgN0F97TRgl4kp34fCzBSnCTaz0RmadQ7/Kj6L95pW1DUj
MDS5PmLy/torxqUpOHjlb9GdXkeL9aiFk6g9yOytHhtFvNdzxPSZAToI2o94p7nDAONlkbt+QULG
3ByK9ATi+hIBJOq8ptpK4XYmrt4pyNe7MD+wr7zo9LJXkWmowXfh/9SJp1DUL6DoArZ8do0Vily8
JkDVzapj+qXrS1Wy6ElvAaHxPw3BOZoOyxi3jQgUpjRBHypED9qbNuJSPSPK38NeZf/7CS/zn94Q
z71qLEZTOdWEE+AOHBCmoXQHvcUvms6FhAf82E2o4cWU4I8vW7q/8Y3CjImqBd7Lqx5+73V+za7l
96R4fuz32nLxQ22wFx53ruksOvf2YzDe40PMaKvM/KV8zUAPpojqhsUpsLsclZDybYIYfVILJrxd
vnFIQk/r1KTk5G5Ok8vL8AgBlDdyluXLhpynR5hBjTjZ+apAMaDWwnolXJNtepqF5k10Ff8A27oA
/DrVaCO7cLpfaR39AEyCbVeahSHdkVAxJdqLzvW1h2MhmK/zJsMyW7kCGo+oLwqecOgBDAWGclI9
ESYImFYap/5azjbPMfPiX5we5QH7g/RzhEdgE9FPBmpx4hZLJXCEFQYDmMYgf9IsxyP2DqDrFGDo
2Hh/0QtZGJoTAzMuARjC5wYqdwPe/k736Q1qb99yAoOFTzwA3za0MRNK86D9vs/SYwGG4jFfnr5z
h2WF9OB3tu711U+yLieAkF3NlhpJAxEF0dCm0uwUpNLJcQLaVsoBHMAe3GiwzM65AUqc7hH0eZQp
lS2o8rk3HKLv0oedYohP2izifOkrppwYIDGTC0SPiHMve84seUqjysd8DUiWTMedf1/Kh0LYjCgC
B4C9MIimXrv4QsmPkJSX9xYQPmJar6pMoKKCSXNmsRNc/5pcxhvsIKJIcGeTIkr1SQaEv0Zf4tCx
lcinaJk7UBXaE+IPqNXsMTxfapxiEGdg70iruJoOEmfJyvmT9rFmLB1l2dFlTmCC1Fb4dffPS8lf
URnX9gldXaexEop9mwgJWLoMJXAODWyVp47Wqzr2lbnpf4QbAl4KhpjreQHIYfaL8zi8bkxVhI/y
KwdHuPQptfqsFhMQ9Pds4pBXHmD2AFx8TwWV+dkY9DpLg5TpH/gMOORyYMqWGkIjArld5xahLdOz
BqVl9xskpcxw/fqg6xHSnLJlwmzkdywAeplxcoJrgKI1rHM63RQnsg0t4HXZWSeIhViUg8Vplie/
X3V4iGCXUkFmdpLcBW8RrcCTnZUv7SZNHnUBXk/nLLEVR4Y3sjCpKwCR9ylhrabJyVytlotVSRUe
YQvhQEF3waqpgSj9BrbLwtK9SX8LbNjrqwXr2uBSZ7aPChvFEtKYI4OzowhAD33aj6Ld5PfpVYfZ
lbCuPzE7nKJDxeMfKvwyI0l65Dv9Y7LcHInEHm8oRT6cgCo4bNuboLr0Q+Ma3yHxwx+Bs+GvMhrs
dywNkqpn+yV8POZoHGGM8tRB8qLtsp/UVts/AADquZWXs0dOa935a9cIsoSPhYtaTSp78RGzVup3
E6HmjTTFI0e7T14tdjnmC2cBqaPYWqz/fOgX8md4JTHm+pcurUnU9IDMA0VrDhH7KIhYQtUVx7Z2
rS1YLTPJDr4APbeIRIk1a48SSbeBRiYZbOH2fMM4iSa90GEzmDXoQHFTLUwiZN3T6eUZvbw8Ui1D
NkYDr2ZCpVymbB4ZF/RChapw/vD0XUV2R5M6o9kCrjbaB/t+LXyGKEmZwuHc3o8tPd0lDAMwqu8P
tCOqzqCgExBfZmZ6IuDhw7k03d+rH1AVNHro0yrM9tEEk8jxadE8hL/h/FrEbgtbxCxs0rmhhXsM
azsnlvS0g2A11K2oL9mloX/rwidbwLo6Qysg6XKBeFK5QCAtPkOlOJJ02+kL0AVhBigMiaOP2zin
1wsAETQTHiz+pVorm5zKp0VFmWwF7sjm3w6LyvH7C1SiWyJcR4/nMtukh8+ZHVxElvQg0wejg/Zy
JNnQmv2U3QPGWQOQEHYdOWAHDv+VbZQnnU0+dbL0Ob3dqfol7CN6MqQyI8Blq4s2b22b02fGmOhD
PRc8U/ME9bsUAKwwsxJ70pyPTv3f6wZyWXxmARUY/N4uCRI5twqSp/58qw6IkYcw2CBYP47qsiqO
jUAP6PwuzRCBr1uX78UPgB2Llar8cIQp1Q9iMspHNqyL90FT2DZAXzZfzVQH3bFVlzfh4yUvw9d+
C/aHyaBYffUzq8COgbEB+RYsnGqkDjUBUqiRwJ3JnQznu+yb4kp7pDphUFwA3TwsGXDKRpSddDPN
6ca88bUaXUn8LaYjXEURzE5GC/zMpm7dut4TA+4LydmDLloCf+2lg4SbneJqC2M17mmZS9DYgy/a
FlacbKVo94YW4AOqMWbP+HbQMUpqLXASeKmS6rGxkQHUK/lcbSpQ3lbOMxkGqj8V8krP18IZFkbI
qF60r6CwO42qHPUX6o/EMlT6YUqOTrVV1rDhoGReF5JRFTCwhHa7kLcBtYd1HX8swilz5UKOGdzD
5mXTNK1De86R7q8rcIEHaKUkHTPbf9HlrjfBa7WHgqB8g6iTUqymtOMjLo85bWyif5RLZJG5AMcu
W82f4F+moy0yShVc+ro2qCCG+uNFILiPaNbrFzAG274/opwaYDq7Dc+ASqRhpcIlvuZO+nt6HaVf
5yODjNU4b1Cmbnumql8A/GGYINNIdmXCa6QDDbXyb86ko3rw06X7EGpqYsxJswHELUXimPsmXc8Z
I44GdbOItyX0jB5CHfIT3RKKB0cyah4fDSEcTQ+KWvSTJFQIbuwBX9EOXg6hZQdMBPmS4Cu/ZfRa
lHU3rMUNXQyQPeIeFQyJagjh1YrGzgt2Lwes/Ypt9au71ZucyirAXzQ4ac+UnlZttQ8RqZjUyDsH
vmwzmK9nk6B19UTypHIa5yWS6t0lOMX7gRZsrjhYF2O/TNSZ2u/0ps2W1vETpihhFKap9sB3M5sW
DndJ/k9t2yjmtnCp73GwEmQdldPNW3+qm3n6JWzkw0LcD9FuAZRPtOLWoNhB4rkDjyacNXkZsa/8
kaL7e+JLdWGiQABBhXvBXmWnV/zsoXf7P+RCf3OjZXjwAzrkmxWs4JfKwW1oIfT6BQCbTeZe6CNb
+i53FBjBtNzeS3QsH2uh3gLLgVhTSdTlHX/O9nGKD2uJCLD96lMQuEZ5K7yBZvTCKUBemA6ZjvBR
/WDmfUA/ZaSjuwwLYC2Ii8JN9s67GzuDr571cotcOtPaJNKYHWZ/BEp8B5H7BsboqKCnshG4Vjf7
hEO1zk/vxmgpHvSWDrKQMGS+Bu5GryTdKJfZmbTqPQcE/ba14+JYQTqf7Nj8HXkwRwwH5uK7AekZ
27ML1JjUSLgtodOgJrRsjgvOBH11VIHkrl7AIlYxYiNu1nr+b9DpRlqc65sK/B2uMDZ8LaJsOl/L
50h6r0mW2zUd6ZluguEL7Fhwz4ngxluZfYwgrjeUioSIjHqpQJBwgmb5lM3EETbjiX8DHejZ1pe4
wwqXBCzaq/FTSh+CyRERDxCyDFrd0EKuqJm0mYv6ikisWykbH2FHL9N7TzwgTaRnHPKFusk5zJwe
alKIwNKc0zox6t70t68bhoL5Hm0HmKhex4KgSEGBY7BBlNabbFNRNoUXpH3Bi43eXlgj3EMQz0/Q
hcr5qsChdFONu8ljUaZl5Vu1ZGMMMxoChanWylCF4xrM1pAWHpDKWPWwu6OlAkqQ0Qw3oPwGFrme
LZtxx1abOchfoEazoLHdun0FSX7Xyh8TU3YEV4iI8b6dH5sGmBQ6OsZMMSU8sXCGx4F1UtjIAutD
LL299lis4Jh8NW/QL8gT0YkZ9pronB+dbKTf0b2FryjIG6i6/m89AOIwSBcQsVbPPXI0c2ag/rJ7
q59BTvamWSP2xriu7y0nr4ehF8zV2GTnYP8gISKUQkjF4CYJn4H9N1tHdC7XSBW6i25J7/CHWEM9
wtv7Gs8FNBhD8SF0IxhgCbaMJgcLjkzclRFEUCymbPIxVSgnjLUTfREWkmE4sXp7Ee2LTqHAA7JU
2oPHUDzhEf4XUNy95ldFcCTRbEbjvnsfKTWNB9IncH6UFaHE9Kbk+Fud9GXCzUlL4RR/n6i80Y8t
/T0+GMTNJBCDgRCEmdxqW7/qXzlOuMhuYcrMTGWrPEBGrN6n+dxSdwAJ6aGEtiIf9N1yCk0AQs85
Ey5l4CUmapWH1vK3BTynzduMOZklBc8N5Tavt+u3V5KBGHL3ocQroTtzUM0R1yRD3+xnCKXokQkN
nFEZYlhghLrRt68DVl6+9S10nI/5z2sHUZBmz0T2zK8Np+CWsMyeg7kZf0GPJP5PxkXzBZd5glCQ
yQdyTLBxaU4JvBZFRw6N0YKr32Nje0G2J0M5N7f/WC5/8VbT7PjarostepDIGTVIkkjb2EF3SNnl
JDx3XjAWFrps0PhCu4Wdy3LGz2u+WqSLZXt7pKeIzxasINiq+8UIkA5CAjcCIjan3i29Mc86EVgr
YgG5byjdrcy88nvw/whw+ZyGXuKJCSYeUOTelncfcK8Z/obX/B5KO0J1fIXhoFgk8uU3Z0QG7weg
t9GuAzuHTM8GAkaFMFtb1oU53qHindlSmt+SR35pWzdLF3oxgdMxCjbnQkZvDgbeYAAl4wcKCFbJ
oBj9WmlRQDkQp+QLV0ePPDPeh4Q4Hr4WFRaOlNfxNf60dw0AomZzZWww3+1apGT7nXUet698fVAZ
dv2vsULyADQNupqWX9m+Zn7H4W5h2APUK35tKk5E9rKVCdq5zDmFnpe6DnYDbSMdnr0MGDO22Fv9
3Ugn95v5wQT96I8Tt4eydEVxX7GibwYFfD0ZRfE7gyHIGCQWxEFDsoebCAZDBughrrKv4DChZyZV
GC7yn0xOv+4RK1Gs2kXHGokd2ctd3g33zhNe3/gKbyUEK5zJKZFh5//7CagteLgHEiUMDnPE0z2g
wtAS+d1eR/C5X086MpVTOAlG4QgImAsTHsc/2T8BoIoCloe/UqRJ5yvlB6geyR8wFqA0AyXrCbni
2zEIFpYfQCJ6mezmloJC0VQEn1qV01MgYa2oSfJGCyAOb2vYTYTC7Df+5bJbvg5bKv9lvxmXSIny
0bvJNlz1hCGjC6HK7deTcFP8QLPpu7mGKI9PP1fXyqkc6Q6CkzBpUhXK7UnDiduEOKKFaiIjC/Qd
9jnSOnMkdGYmmdVtwhFOGJbiJBtBz4P/4+m8mlNnlij6i6gih1cbIUQ0zuaFciTnzK+/a43Od4uy
jw9BSKOZ7t27d/cseClHC6hJy7fQBPD59kpb7ugWnX9W0aV7AHrt+5uBTaGES1vILFtErRunl3zz
AK0TFzuHXrGDMIoy2joSJ5JxHOL4PP7YfSJUo3Lu8lprFRuTFQ0V9w+cwmexueV0NxyRRbFgDOzc
M6Fb1fRDmguj2VgTfPE9JZv8oEGkWxVKl/Kbl7+JV8P8G03CLIpih8tsm7vpISh2p6vNvokaPykg
L/t1SGkv7j/j/pWw9WqhK1Cjsfo9rFl2yMDjLJJOjgkRx7jSXOhwuVu1+N8BucuSrSjz7Wyz+Lbm
wvPt6tcMMpS+bb3rDV14ef6yPVxIsBAxxOcFJZ7UwjePdN8ufm1iDsDtOnRXLWgBbhKYtME6znPX
wBXJuD/qIdho1iga/8FmJawgu0YhPKzQZ+q2umcOl3vHJgTm5YPon3VFjx4WbOGZqKRRa14fy+x6
XXim31Rz1zh9QCPSe+rCdul0JihH2+a2CbPCi4t33NaCZgf5uLh7LCOlpQiQlQnCIL9Ph6hHuviV
yYZ90/MJORj9Ft5Vi+0b2Sc7c1G3NDiilJuSKyN9ZWuszpbmmgkQ+S9H9qnWz9PaaENLryKJplmS
eeKb+DZKtmmwsKMvkl2xtiUw9ZUeILUmDRji8dcVre75fv7GlpTcMkwlQSDDt/6qJMc2Oszfai/T
mIVOWlRrfBQRkjBNyhQoXT4qP4wH3Ys63u8th1t1wVmQis8I0rM9at+am+/i7S6D/VEOyJdOOli3
z0z7Gm+b07dMg14hHm/9tbVh1E85OoLakgVY/AN79TbrsLEyB6HsOsfbqnSEqAsMbsj9Eszwvk2z
op/LRy4ZUSZE1MgVmmxrF56pwjOleWhMkmp3+Telsd096OryzRZXDBdjd21RzEIvkSuN2SfJaMh4
DbJwSBSjkKzLD+d/678F/b/GZDYnz6RD85aXF+FYSNm2cvXz8Po7bsKr0MWT5PE+Pj/mOqYQCw1C
m+dNsuxRV96Bblhwd2r9Sp8yezYJRzJBnpt7vuFBhmd4QdZXiKv9TDfXmiPRyzZu1Na2Ln+E5tSW
dscngnRwpU/OO9fvOd2p6EFVfTq1sHodm4UhV/9BV/5j0zFSaW0kHm30sb0J4pLNHWrLh037wCYW
nSoxzKijkgX1RRu9QTtHTt08PcF3YuJzVbyHgSO7ungYk5KnXwd50Cnp2MnDLqHpZId6NhpmUuV2
X6xC8V3quQb55B3E9/Jz9lzpz3uT5xVNtmgBRJaUauHnycNosGOnXfpIKLmARqUYYtxcPZjzPyWk
v+oXcidkez9JyZfgXmnLzQ9kYmc0KJKIpuw4P2A2JCybDPvLHxqVp1LurtqdJaRHKn2YTt5Ir5bP
Ms29jq/w7Q+ktRO6+JDILm/u568mqCkzGVCItKMPXbFVIrxZ3OUa688Vt6r8N25uEtrh/Z06lOF0
Jg/ykJtOlc3Ar61JBxiDWVhk7lxOLqtFB1L0FZ1EkuuM2euDvDRqXtLNqw+HM0tK+dChCwM7jNPz
wrZ0mMTV/bFJkT8VqyA4TBXB+ywpsh5LdLhqXGlol29lnmbJHhEap09Lm4TN17socuPRrGnjvBlP
5p5InIz/hISzDr2i8nHlidaOvpvxsYMdvaLc1N63+yDNyHQ/M9FrT7yAOjm+uT7YR/0aF4fEDZNO
6YkWOZ3isPJER74k1z+HtkvvvCX9UtoCcRKov3hm3GOLdZQEM6zQtLehzV/NzeHjDL/hlF0z1bjK
ncu2xu4e3z2yo0N3lodNJ/XYLA9KfbdGKA6urUrfksh9a8tGxnySFQll3Rl1MVNLliHyD406WUoC
4Ea5uxARTxIw8e3p6tbhXYKAjpuGZ2P+biHeVtzgEnTzEAU1G6JaZD1jZBgoVlrLqBpaC9Jt9fo5
+zg8L0juI5t7n7KI7fuouAVxVbJBNFh+Lv/QsK9eiQ6sLLq/NGcgXrIiBfof2hYSTQYpjQJd31Kl
kqoNhUdIHJCxqXCykWQ22qmo0eSfW8UhXQPZLmLb1OBNYiBqhr6G1WjfzoDSmFvBkGVjeyIu/+iQ
2OB1Ah+4PgwtPcbpdIoXPbePgKlj+0hpy8+5gofaNtcIDfRMOZwg/eQSxxHyvNbH19D/ggJo3IM+
0kZ5+aGYUPp528aiKlSgF9bqHtNPeQU7QOO0yRbnULqKWEQ3OVBPFpXrLKKrItiv9EAJ1Phu8336
PlOuij9jwSw65/sl881bPOqWW9dXet3STr2f/7tYUMfU+CPoIH8UzX6sdIqWBCyvx08kK2gkcFq0
v6EVnl6q8Jz5qQERaC9aZ+NnehSKEBeP+6QGS3ztiJ+KDbY9KAONsvDh8/6BCq0542OXx7LYXXgZ
C3fy9WKAgGw/GFMEtkaZDJNxiUBHcfUdsJvUBoRcbIKebaAOHxTfF71VDxkrmK0MMhGAiRvA0HgZ
7l3HG2YTFH9TXYNTTV/x7la7LOu+MppVx36SzFoo165Y/Eo3lfQeHFvzPxwRi7r6gtPBErBLCDuH
TJJF58iKPTRW3/qwY0sXDrbh9mqBstxkj0M/32QDhzR6sXUgOxJ+TL/gdFgRhWRDl4iIAQR+ZPC6
18djy/NkljBPhCViFTtl4sN5B89yVfpPHTYzCdTge/Zt8qLTrwutxQDLbbKmdUaV5ATtBgjqAfDu
rAsOZryJLELn0lkEMN33KWkDFjN1GiXkAotzsrMTY6ZP74EE1VUvQ36TcuP41iTvN36cvxYHjNEE
8mL0ouHG8MGFMnNJmMepkglTqIE50ndj04EGY3QxRDy3YuZMEmqCsKiOY5ZxopHnAMNY+949U9pG
anvX2BOCFLiDdAmlLiVzV+uUIw16+So8qL5IiO2pk2DE3yE5G/s/GpL0vEXF2O0zgsOBEjp9U4Dd
OuWAHZn2rjH/I9RakAH6c/4KKK4tbPoMWzxJ5n/MFaZ0nlMq0CZaQ+abzmwXo1bIGzl/I5wq94yT
ZkRLkxgCCB2cp6wVzD0tOra5FEDNOpOY7r721nSpQneBvB/yfDzimmo/Wa6e1feWH2Tj6d+hsWzj
Mp92jSNQcL+hY7h/lujQSl9VpGBXdFF2H0I7GClhyNWnzR1QYNqkJx5baKBaolkO8y1Dg086RFyZ
fs57cdaGHjYxvizHbPIZeHdYIyepMwygGM2/NF81+uKJ0dN5NemIRZmNL/uWUz33Pe5NHwtkecf7
B+tQToh17SybJQMHJiYuKAYbvrcWdtFQk2mP3VJz85TrZKNsZdfAnE+BKUrx/L0daJ1RHWJ/t4h+
obOj4y8yRlr6Bj8wpH/tm8I8JamUnhdIHCn54/dApTA7NrU3DbWVavdKDQRzc3zZn+K5Gm2WSHfe
ECOBGHbJ+fNUBM+cPyl+TTQ7FKudXk50ebJlJP9xccwiZCMYkWuzzIrI13PR7pHI7qF0f8Kkron8
iLQwUZeIgiktMX4hNFJFo2FYdHok/8GGTauI0ofLS41m4ERma0LR4hsBFHaQ0Ilgxsa260bhpdyY
fxQwfPm6Id3xeZ8ck82AtsNMGucXZltbUHC/LVBDbUt3x+3fPId72IAzyoOJXdbhrfefSuQmH2Nw
4KGPPJohzkdnUBOrrhjTNuq72qXLqmsjHzNjZwn96pHE4XjyLZKcTjNVhBum2iHZgPpEwBsks4ry
6AbD8E57ogwBED2YVMrJea5Y9QcimuyfjVpJMevaXee7xpnroANt49K1Z621JOLmPDyGXWyLjNIs
Mji/fhnCT4bXJh2Aeow7kbWOjK107LtsAOzbtFsSEWVI4aH36vh0/KFUonvq7RNaaFASQa4xf5et
bx6LHELKBJ/QuL3Of8Y/o+9STLos+21HXhF8hT68VLn/UfCPm3odvUs9eHqo2UAThnMZTpz2BHzn
tM/thVmf/yzH0AjLxuHFhtCemie4+zU4x0QnlR8kNCzzbZuu2ZOYLnKVxGXFvaRYHUqM/xm+Gopt
KQi+fJxr9cKPft2nM409Ft57jtqkPcvRU+/yAV00/UIewXpctz0YCIB1e/rQF6zbJT6NhaT6Clqp
gq2j/wLpP1KY9D4pR3zaqaQlomOUUbNfNtjCMW3bpDNekB1hGTyhdXvpyXX59hM0M+0+CT0PbENH
dopAsdIp/IzfwslN6YkBBUhrF7+i9GzcWBx1Rp+29gUjwnfSzP8dCCzS0ZaWh+UhFpwdAZmAzqET
8688FFnrJwMmnjC9UFIQpVDoTmxBBNcooozVe2w6+z8CQgQ/zNQ9QV92d7fHLVcHRgq0Ck4EkJgT
pJpGWOjykzFxFt0iPlBijhNid8IqRI1ixfW7Ousb7z9QVl8rNfMvlQa1HyhhsSq3JnEZtJSsFjR6
IH+oU4y2TykRdnxykp45lo2jlYJa50DrFr6RKjeBKKW/TfY5Ao7S4QCaAZBJgmeKxtsTRFuKevna
vfYUzR5YQis86a4DGgshWWr2pQlUefMqxDcOQyQgAHEN17fR5l0k4njqoI6Y6WwgygIfVD/cl+5X
YR3BcjVQVQKQfGYBQj2H6IiwghA5j0uhBSvi9wolAGJjjSkqHyaj7kJ+JFBF0P024XaSOvGcB+Vo
+eUsBp0ybbdtfniO1mgB5dJvWqybCcyGwKg61O0RDACfDJcIdnSY4C7NyqKTPqr4XUO3LL/1zHgy
QijRGmQIUFt/jb/H3u0wNSHwaU17ZaLgHTGxcfEuMcBHNcO3Q1pw+vTDYOQAKam+ekUv6TypN/To
zRkRRyqcp9ESSuMNM8woFjNJRCauo9MEnOoRsLphfKWaZ8MVPiLbdofL1DAJsWawbnoHSlydNeu6
dkvVCuYCBlKaSxsGY/m1Cgwc3bchdCRrHWaRXDkizhi/GVXk4907+0UQO6WRE7f/3aFzsLJgThA8
gwT+cPyurd17Cu6ZNOjuFVkD2SnLuLGzni3hqQSh6mUcClG2cQH8QBtIYvd8C5tdjUeEY/lXqhkI
iFE2stMFhAr41uEVHt9YiAyf1n4nqeWiU+Cvfyg0Mt9062a2TrigTXzpVhmHY1/WmkVDOaCPW7T+
ydaLMNZWneFBY5+78QqWnFsLZuK7ysw7JGSMJlQmg4ZXpMjQokj6mEEzyxJbBrruINNIqPDEWZD6
Z6GW/qxnrMRniBaF/cizAAvWFSCnxqz7PQv8Ozui0YELhAxPCIMsKeojA9kt4S0FvonXlEZnOEG9
CCeuHaAQ0v7iM0pgT7TZp/F7S3+RurL0QvLcfEGCPO+5f3pcc99rvydiG/nnRUv++QDQDguSRXm4
Dww0V8kUWdYLfFkuAjvgB1N2mqp1ztn/rTnwKnJcq01Pqxi+WA7av2sUcZcbi+b12QAKCUmDEvVf
R9+J57FFHI7otbkYBiFmcKgQu11+fiF9E5JHpCyh+GbdfI47Murt25UHItkoR3cDtkjct3190p1D
BBJzfNTQ/rK04Bf5q0TG4NqGR2Z8jzDNC/sBEPfiZXCNNFIjGTb/SlOG669Jd9I9Nqu9GoELSAdK
ctalKfLjnvh50oWq5FlD71qHLkS8x9XnwVzKIO8u3vXDVuzanfD4Z4N4L6fm83g9nawGS8Okn+SN
/jDVMiwe4r7GhcohgaaFKZJrFrhs8DWjgdEgQUkaEuZxXABk4h3NGcYL81NAl2BMdIGzWP7e2qPE
ipQcBRTWuTj35O22olm+wgIniAvsqyg33YhiPvTd9M3o+xmdV7pFhe+zRufQl3M79LNswEmpBI8y
pXDLZqm5H1jmdI6vVC4VIbOKr74Te0aAYG2W4M/Xfb97PlBfw/sqFFRYjFEJBRmoWKhngkt8TSs5
hIs+IGQerePxCBWaAeIP8I3h+CRNwNm4ycGZGj1cBTsuhMqXevE1V7dmw0ozae8R5gTSsFN5P3V8
rtyCJUz8O90vYgTjyDaGmJBpb/JQpGiDZja4PsRXMOSBYQMBLDriAcMk2F+8wQEXZ3R2aOgXePAb
g4HlnGCWMchMu2uTNYbtpbcfgB1WAJhZYEm5fFx3Yf2xnPJAcA04RtvnyKmc+FnBmbBgAHYuOj9l
cOziKfJ+NwaRqXCTkE28+TUnsmStk0AiKeQ3bqnCrsWl611LE3f6FIXSJjPCznBuJF5qCSqsdBqP
WEumzZmfuFLpfq+7PDgywTSllT58GlGtf6fe8RTIBXGAP5INsgHgQBq3cSgBZMj8kZ5PV8u5SV6f
hQgWS+SKaHYa/E+7+CZ8Nhg5vWhopgQhs6Y7eZXBOwfCEUaIEXOc5BCCyYTLor9oF/vAujJOpDy0
eUiWLetXKFr8SuvWlhR+uqIsKrO455CwNeCHM6KAApnux7R3JEjJEsYa0rpdR+5tD+iyFJGALlQD
WY8n8XSCtSR8I5wrw17ihaCY3TciBPiG7+lsEGEeSEakLErKrk1Jl1QjjUumwLijcQcXlzkNQlFi
GVHP5J4ldnkiTmKBWMZItR0z+fDjWdMZBOzLVM7BiSMn3iRHYiwcJRdg8MoCe7l8aQDKwElWcFj9
g+OA9caac+WuB1RNsUSElLSesVwtrXWkfhGdNsu+vRx6hCVbbk/5Sev+qFgNINGi0tAPh71GUXfW
y8/jeHu+A03qxYGYAMxlqBUEWfJRxN8HqhStQ7xRJqdVsazNsWVkkWhyfezoCy1a5C/LwoiYceFi
JTETQiVau7rVhj/F1pGI7srWLeZe8vH0NXApjTLMqKvSFIkGw3LZFHNbsuoVWMBKvpdNqwmh3FAj
16Lmm59KvO8sPrMsjc2nkeCSFgI2dvBf37H6NLdNGoVMC5VObClRd7uVMylvf9bJvrMFPGQbV/rw
/xUUf505gF/g7yrl6au7y/25kRmSmSH77CYr8044EM0pDq1Rc1u3O0MmpHMsg7LNg0VSJfYNKdZp
zECG2lLeeQxibzOjKXqVIF7GdAa1KI7MNYkbejeA5Ckw5pKp27Way5gj+1GmkosGGWS7x3yPG8IY
g7ipy6jpRi92evB7pyAJmlHE5T4NrDiDWjfTnSe3Vrnveee4Xsqp+nSdWXbGCV12Gkd600aHFsnF
jvGGdcTOHMkT5OQUAHCT2e1IokRXYJFekfpS6udQOmtfN8m0R3oFjG3AMIHXqnZL/QwYvUagJswV
cgIyqY7LEB4cGnAO3n45UEOP/1AoKYFh+WX3Tng61IiYLMdMwpbQCZ5QmUwsCzGLAS+3zqEI0pV9
pct1cAscOF2gGdYjXX91qQaNKaOp8/bn+oh1CXhYsl3K+twy47d71/I7I7WS2MfPWXL7TjOAAZdW
aQ/ni05Z9EcS3aX+iRkrzQ2kfxXOFkN6EVmRB6IOggMtcPhmIT28ESZkl22nb0QRzvba/+l+v4u8
FCW4G/46/xl3mFaR8iC+HTKOLT+VRq3+BtISvZ7/cqyxAgCAu8aKUfxA7oKI0eruEvc2/8wcoZ2K
84F6vdaGFU6DJnsJDCDciIb9HkkZ42PD5jSUxjswQm3kQ1ykGaRD40J96Io6Upop+0bwu+w1UTaX
Inm6gEgxKNnEh5erLg03xyaJ+BCAErdCp+rwezOMfURkyr74fwd8Fv4qPbsNjrs8OXrSpDLdBz41
f9MlI2GBGiiQbJdk3DYhRWAg3vbw23s8N60fIMAJ+x13P0U7oa6SlFRsMLHD07XJpmNZ1AyKPHTX
uN3wkHmRe5m1ZNU2A102zuwXfAvZTYMPulTxAf0W8pbfBfKHlQdvj3rSH7AczyM2FMpiv9w1LDCK
XaMigZd7h+VxEute5vtAyYwWcvSHraP+DmSUVv1q1Q2vBI372OpYqoL/fVgfZu0x0vrIOF9LzDLF
VM+7ZVxlkR87AkwxMpqY0xf9hXmDBwgBOO6DdK1zRy8rg0LiDKRQQrMjoi09I74EcBu9yC4fAd5q
AXT8e7w0qaEfQTOyiAoY/fZBEoFNB0LYLmSXgnKoU0SzxNMbtpY+b3h9t5i6RQUQjCHT5XNEzmUR
3briIkIJYtp82KtrRji14wxSEsybAUsGPkJ8SHy7+XULKm4ZkRWUKuTn4SXbnBABiaHoSwn9qfFQ
JrPvH+L9k4ZELGawI4maDeGQKCQlYlMs5zmR22LrdtUv/twImnxXsTNrEu7cHwb7vjkwd6qfsHdP
HjENBTmPiOV+9g9gvIAG5QXZ14d+NfvkFlVaCHI8Anjn8CIJvINtZO5dYSWdaZ5o6TffJJSDnbXm
Q7bXi85zmbOWYpUKZqEAqj79nB/nlfv9gE0PmEcUjnNXheD+HNgYmU1CUZ5HpyenW0DY9eqvCF+O
Vddshl9n7f+Ojz5T/bVyfBmYc923r4NhqLYzjLeZQIG/aO6RsCVEXbY2VH0/iOOXkXXnMrpu7yYy
Ef2gbXv0PZ4kjgLnIRdfefMvwyH/53zeDjI4FaFRhWsz1qfKGvND9I8p8vvNBYhyPE9VLxIvwrI8
232Vh1LxcMvES9TRseCgZqxK239qMbXf4y39N4uxexBpCWg0qgVq6bBIB2GJkMDVDbJLhNsG3PQB
ZHLaGOpaV/2m30F/9eQUdjrBwWDZvInGkNogz0WzL8ctd6hV1JmQ/qCq7gWTh9nzscPYFZIaWhkN
1j/yi/WkcdIkumaIDPDTAJRvsYll0kd8dRYyQiiTbdhcyd5Iy2TSE7XkkOxJXghw/D36rjFrnbOQ
c2Et7OLilzw3Gbr2wZnHyipW7859JWNS2aq76PnDYjdkKFG0rpVeyA7haW8A3/JLehGp5dVUaKNr
P3uTz2+YCSL8lHrakX/A2t/voTQIVYA9F0DFBsCSizfUhpdohX8n0izW8wHLeIWilT1l4bl4W7ch
VAEol21sOUSe2+JvmhTtk9WjbMSa5bZu3LouqGVd8mPNetF0eFcMPAyi/NFkEK5Bqu6fNCbevV2M
ht1bKdLzFisH9PZLX94iCR5Y2W92cw3UB1LBT/aP6OAKOKxpHcg5DiLVITG3o7BhNzjcP4lPzDkg
7/uTTfJnn2hsig1vGKXqbMfXuTKx8o0DllApom2x/FguyrSKgQn2rh3Zx8FYUss3aWWxbaYulFFO
KUlrK6wMcV7KJiFY4xV/H2GAkZbIbWSg7J1eqLm4k8xP1A7ZVyE4+9eqixCJ6+kPbK1NOB7i57D0
MDEuMVsd/PfX/vME52dsLXkndbxCnQVVR3bmRtZuLWvuit0Z1OCtYJ5fpQmrJG5cxbLP8s7uubcg
0Td5BvhTCYsoh1fUi6QQx+rAZWTtVoDHwGTBMeC/LdtNexqwsT7NzjU+inW1nSZTIMpf0FE9SoML
W0vsRqBfXP5OW0BZPmX7A4GQINl5mH9SVzdme79xMgJan+BKsFWM1IbdAIVXFJPwdxmwJQTTTWcJ
YIC6YCBwHQSPax60CmGZ6Wf6096/fQS5ZtPFtOTErWqlzD9AB4XtMDcQFTlIZLZ74erTwYRc5hNK
nBwt8+JGhfat0OfPyGDOgufXguu67dEiVBN1KfbTzJ2UdfgE+zMIKeX7VTtxRJ7mZockhrkz7Z7i
GEMyW2HAxHMVAgHP01mTHQoIsrHYXKRb5Bqzrf2fOEwMuI1277zC3ytshN5fnZ7sgA/YN8EEn0Lj
EdhbuSW3TrX1x+HrAEk8amzrV3p3s+q1ccgdIzHqHmp1HNORlH1zvsrPohj6YiRL8A0I520b59DR
5IOOxpBjRcgheUG68URUYRihIfaEkTeJ+rTN0vwplAV3J3ZzqvBF6Y6YWia/ml4Y+39bbZLPadAT
g5n1YTKHtomaLvJ1TbtujJMd2yHf30jh0TCvc2jZjMOXmVXNFVdmdYCHMjb1NQ/n3LMz4S0+f2ch
do3sDGTTcF2ObhtPCdRR4b0I0PR1wTeykmxhlcJF79SIji2uIVMd4nBcCtY0gv3McPHoSHqE3/hR
lUlkzqmBeZH2y5H4ZpeqiFaX3Aq6xuCkddQ+2LAjxNk2RJqS808zHObGZNb8X5mNc1LO7UCstyMz
ckq8ncvAEZjJlAAvYezd2MSAnG6X+C4jDf8N8WhoAbKJSkOft3tJUGyzMN1U1umN+BccI23o1MbS
cC/N/XlfUzUrYjRvcbXGczWyGWYkAluz/Ms0z/h2A73Dx+pdR0sZLKCfEJAkFIyCrszJnR8qhNAk
KpepNWW5MoQsgduJcj9iYQfWxSAPmOubniHuIkhh8yT8tkGKx1LFQG4pzDpjSUlhHaNhTcYwp715
L7+YMqsiSZNhS7k2o0M0BCxewyaz7EqwUpbR5FcJkVfpmTMmQPJ58q5kRpPDrC75bDosLYYp71GF
uE69OJNcnm55CGXGGGlv3A7Vy1bwYwDcriKP9TLIppmSlUkXZNOhETrAnIcbnUof6LFvMQ03unZ9
ySIxtU/LEWuJ1fyWdHA+04Syng0uPKUiTH66mNMV5XI+hZsvv+BNr9Dv0dcomsTBO1lSJz9pHu6R
xQOxT8FDKySC46eAICUy5eSRxUg9FhLyy2KuoME257xtG/x5Ud4Tx378Nv1aR2hy4BMYh9GLa98f
I3D/VQFZNxtoatN76xDKTzDjhv52D1njbF8jolfLYHjv79s3XevZiQ/q3sOYZzR6R9mopUQ5Gat5
UCxsAK2n8K6oh+NNFBg3cggsTwAq54kiLe+xLvrfjQR+0fgRkJpF7rNjtUlhnnt2ehIkG7+dpTJ/
AzeDeSQzPDhyI3RqWs+lPd/spCZHJ8bGBwYKb/a2IW0NyaSD3BNa/osFGwg3uQYTf16k899su1u9
uAKzg5Sw2P45RtIZjsok0d7qNEYv/Eb4F/Zq9K3s2Mg1E04y7hLIzkQuB4/igJqg9eN+1BWbjW9H
RgVGiGovx6TGelm9y8cENoYPh+n87rROp7LxqusfiqhR5C55QHRYSOk8rOuNmtHck9bAW5vecxeg
N3ZMs2KyvUVOh5X77S3zqoIVQWUXvBsqvKDLc6ZQV+aM0JJ4bBlhXh6inPW083F7U/cC00vWCHGk
AAyUbG5wkl5omFl82jnnZUNtvcJLmF8f/1WH19aFE0lnGCTSJiho5J18HOqwsXTvChpifV3Ktfjb
GekN8Usl8eVmvGJP1FN1fGv85W30RJzmcmv8j+AjzbO7QlbvKW8jv6PVCKYN4t8L80464Kg8uDm+
ooBt9+07kV57Q9Mv8gv8GgCC4uPTNyuEjyNbvMaOhZfn8LooOHVOX4jCLkHk6QOcSkCRyvvKsXW6
KeZIhwBts4lfj3D7FjLq5HaEeoakBqabJPtH/9RWja3DtKq+R/Wxg0QHAKAPdefkocGwYbNngCqw
DsXWK4omdL85Us8+PCuBX5YsEXLp/j/FQLgPHpc6gR6aL7CaO0ibJChRTul5eX3Z1miYLnoXv/3A
/F+BW5vjLLw5TkbnCGfIrUBK7f0Au9FzT1Q2sgSQrpTF6MqCRwWPq6XNxSiePy4ecgGmEbb+HfC/
hLg6Sh8OgFmMNN1lEmzeG8VLCHbRQkro7YD59ocbidAZNI+841JBT8yfNGotMLRidE9e3Cu6UuZg
7E6Org0OefEnjdvBym1qCgn9QyJFKzVtjtvI+htnCAUJquDN33xjmpLU4oQUJX6ezn6orMEiIUF5
gvAuU8twJFDawsAbg/kgmh1MPo8w27qc/ANNKQH+NL2ktUPQxIzv8nRMW2DZSr0inmjxlf2xN2cV
OULVfCkN5sZoL6YtGruQSpF3AGqwAwg1kfHafn9eDtgo/AtKavnXnEv2ogViylVWkHLA8O/QO5TU
KGfOM2FYeD1cKU1zAVQ2kzv3tq2AZSilCGPzD2M91969xYZE5j4MKIDHgds13vKZMAloysYN3j56
vBSipanPc4+9FedU9xe+bSBnFz4Jb8KL5oYKNJkx3OaKXkuKDa4US1lVR0T/BXVHKS4u1ZdW8Y49
URsL9CUmJ69twtq2kXKgCqQLQmBrcEskDS+qNybBB9P2xtv5LgNruc/Zb1oEqK6EB4SwcpH/7MD6
z/AAv1hG3u+S1Db5k1plU5Jk0olj1+1RpHIAzQQkoyq3lIY0CagrdAvDGUglnHwXmpW/04uhWh15
haeTSVLuYRVbDG4+UuzgZ6xTI4xm8583aYlJhEhCzEN4Teh++d0xCgT0NFfxKLC68rcyuBYYmfIE
WasLYEQZOqvcHAR2xWFUpURnXWhIzqr4JTFAUekZwyo+IyvI1zN8faN4hheemVIq32vdo8fzOAp2
HNRpHUfTmpD49Xt8bvfiDZWySVkM6ZvVYDb423EKCix2MA//LiVi/0Lv6iFmZ/JtX3rK0/HSuUBv
Kal17vRuUGxvITqqUA2bxy2qUxLZTRPQnGAocfWsMqhXPSe4ScZIssPUdKou9aCelfeABiJQE3Iq
NyhNv1RdiIowUr6wMrPo0mWkTXNDnlx41XQ3MvyBanD/f+mtouszJfkQqZPHK3SrWpx8Y/E4/rFB
uX3DVeTUunn6sUsTXVqSYMgsM3SH3kRZ2pyPCLuIK0KgtW/Qp75yL2FWiSV0s/VSa9MbP6RhCd1O
qOneJ0We97VjYjqan+cVJK9ntYbMNdmeD3g0B8V7GlS5Jt+fyje3nBdKXa5aEknGJ0PWMYupyoR+
5gW6FhYwXXOSg8fG7s98Y4lUHPRcnGXjDZ7cREusXYEQsgDw3kSXwfqd4PARTozMLOK+tgS+QSPy
PiC14Nu26WTxhgSUTTe5sM27P77ikXyXMarx8xQTOCY2C8RJc/Rj9hQLS9hZJBuUo2TCzLuT2XC9
Cknkv/5m0QXmnqr7e0Jg5rGoWh8uiimB00EHg+r9oaF0zbUuvJghTDfpo5BmdN+GD3gWZ++jSkDO
qNteBFkBs+Bh5BJmSaWfFjIZDolZtA6CLCMVMzzXR0rdCc/4X2pggMq7huX/wgyRCQnEV/8WkiLn
lPWtkCyxPy9N4oLQUdCHmq87JzxWB0fS6UHB02awsoITBJnlCy8QGCTvWbnjN69329zUzXBAo1EX
IMzLPaVfWyEaHHU1YyG2453EJBQQQ+Gmin0Z4VSD5CEpL2AIAYd0/AqGDyhM7MCfmkyHVSBAMPq9
ji4BU1EJak0Vw0pPHCGmEY1oXFzr2V5bW6SpKjkq/SpnYizr80QWaGzZB+TRWPb2QdE7JUKk1JAy
eXepCnjavF+pPjVStYAo5aAV8wr5JEqMaDPQ41qwCQX91R7Faup5Z1353izqX4r6+QngkUvlyI6p
CTg1UMc7PCq20+MjjzKZRD2nxUnY9v3XoovNbNO9ng6bDJeGXQPvY988qDHxwCDNMR9lS+Eg/8T+
hqCYw1IVSqFnfUCnEAnQGWdI9RNDbw1U6j50DJNW5gEz+7v4RYoGL0o1BJfaZStLcotImVF/pZJI
Y+Dl4W5tHotryiW5JyEzcQYAz8hccg7a9I+OZsJV5qmYNlRjeEPSWxK4Lo5kvUa4Tk5GITQ3g8Xj
0Er+OxuY5QFhMVPRJUFLjls0+1bZBS9EfCzHqZDyQmPwEepB2m2j3CAPL21mm/A565xW+0R6pvhW
X7QP9e3NG1ULt/Z4sO4uIZIudE5SLFJqmxUqUdhJs+TYztikgx6mTRaHuRYyM/wsHlKMKNoLly2q
9WFBX5lSvmq8pYbxP/4nxShibdcAtTB9mp65cgn/QMspoqUuxlA7ja0sWnJlOeuc8oYpRAEtWu22
6JJWB5WHMAZlEolMMZUQWIg6bs4fVY/Mm4BhVnWArwQGKWUqogez7+66x2je8zxXCXHBO7UCDq/c
agroTaLTH4exr5K59w6IcFPiBbVOV0mY/zv+sQEu9RwQT+4RbOBOhV4QBG6J3FyUina1J6zKJoU+
aTGP7K5Rkis6E+gkaaAqm6++uQ7InDIh0t9mi6/t/BecPi2O8K6HahQcLcDn2qx9wO77X7KBQxIM
AAY+V2ZrNcwAZc0fsDwDvp5TMKAypFBGI9y2jz09oanfaduMewe9sSBumIKx2bAtGr1mP1XirAkM
eLTGbVRJSf6TlmFm6mhWi2Yvxa/m4PwGOVMu9L3UL1Bmq7UmLCJ2Zqi491eKbQ3bsON5wqFRV1m5
WYFqXCOjvetwDxD98vsGvUDdB7KzGqXoJwLlK0B3C6tfDQhd8fC6qz4afWNXzp4QAVBt1WTuK3Cf
mHTDBdOdsprLlvCblv1MbrPjhhrTFgVCih09QOA64TtXXMr+hflPEZCpgNLX7smO566JVWPXNxOv
WqJk2+2uJKufJVRQ9RKlUknE2/XnBb2a6dCP8kmxhO33SU+4JhVkqYwp0BU+jReMbNjZFYbVRWbI
JRnrLJZuJ33QMq1KorRx/TRWsn/1lO8voLGZR1I2HneCgsOjn9qifN/BZpitZzbX4CRDM2o+Zm7V
y/Xu+zUo7RsMeMnUAiyvcYkDphhO/tYpb1KSWrZ/5i/TuXykkzZ1vjATQE81ieMPk56hTQIWtAQb
pRumdwCkCvUQYaUpdLPFvRmkK9Vx5lo9jnXHrh3Kfzi5NeNt0oTmLVTdU0ao4Uc+gFcQP1u6iklP
MPIkFpHvZoe4f2G1HSVM5yurUPNLnABJJhxhpb17OhoTSBha90FboNjDy7JCAvna2MBo+F5aGbH1
cO31Rsq0hias/F5spHVX24dZOxdRv6OK/viQ/6dMTKHhpLkfsbeT6UfRaPqjRtz88Do50yonUmRm
cxT+qheRkJeQn+VJHdvnI0OjrFMc8q1cZOYnB0cl82GojT9pnSQ0NLKBBAkE1AKpCqr0t8IPxeWp
xw5aC4bIQUJXwiYSjIKmBBVL5s4wSHtiWKQulbijNWs5aOL9DTGC0HwSpWICZQZBp9KlbSTnZHRg
Zwe0E/hJQ0FLC1Cl0i3TYMyQiEDnbkVXEG+YSpAzvTtqCTqLeDPgXXXkPS+mVAkOghzb0E3oo82k
NLmWeFobPk6fSs+bywAuiCSACsFXcl9Xv0y6rsgARbetRhfdWkJL4v3XjGe91p9x3czmf2jh2LYr
BaWOAIKU9RV/yLbLzPvtIpfUboMrQAdinVk86hGqNSu0sWLmCR18wR/ggfpxRd8eVSwi4SwS9jg8
2gqNZN5FCaIFFS6Eqeh9/AaVLv5rQtxPhk/wKdqFEHernPHdYkmPEnB2OEa5Bxx5DueORq76kmm7
aiRhxliEsGkDdsZE6H8PiY0DcEEsMHpYd2sUfDXHQzaYJ5fE3jXNiyrxLrtL+/SJ/ygoFFRgVVCD
FtiXVEvktGOlvjsrU04t1QKlrlH2DKhuyX1KXgo2U6ZR5J4+TGGkOUa5MJwCPtA0tPHiIqr9Kvhh
hx3k8I60k9IguMb0EO1C3rJSHQ7nRSr4dcXKLooaBYfpbKfHUxA0YysCTNPn0lIA0IkHBLEgG2Ur
gsUPavkfE9aYPIwqwlFekbEs8JdxhlScpcNe2u5dsbfA2RSA3TlS84wpk1qjyJMcLSRNKsyyBYVG
FPVLUgz+5kyeWGF6BWhF70DMrKbe92jkhS5SM6ph5jpgHrm6Gxb4jO/h7FpOaOJ9Rs1CND+bd2sI
P2btbfohvQjJ3ocjRt6EoBtZrFD4sEkCX7FDd2hUIu8ijXjC1eJugTKmXU3yCu3SvF3m3RPMvDs4
wj6dB8XXEILm+Xw3P+A9vbvBmUNGJx3QsGDAnAVzhfXlCjBSEvs5GWgoQSsTZy00NLQt5WS4+xRB
psJO/MWQoI4pZJrcxDq13+a6oV3pq8wAuH5MRW2YDpoB6QOrm2yeNEGcY5xy+Nbc817OxitmC/oM
pfaGCIJ3IypPMaBt/jV5ZsEgkURaWCWb47oljeT8crkeSRyFpc2y1wC48FfUjLiM05RSllLHduEj
2F+moxYIOq296GI23tTA+VZtk1NTK2N5ppIYoibK5LUMTkGmepveHKBGI0nvlf7Rq15H42womnbu
F+mm47rIMcMN5ESUzNLGpMN1cEUK9Ewf8VFcrP8nSgSMwvSjjcR0BOrNw0PAk3onp2OGSpsCeCPQ
VPzk+GWasHTsK053CHRJZhlrdDBAfslS9Hq8CziaryLRO+cgprUWzIK6Q0IBf3vXXgWF8gYxc5Gm
GOiT4SyappfUKFfoPMOuCHANRRiHXTNPCpHn4CU2/JajUK5R6Gb7+8BemDynEvZV/te8saHQEQJn
37j22fgvc1eQGOF7Fm0bfeWTPMljed5Rw7/YaTsfLGQtcsskZSL+2N6GcmDk03Own8IOu5AoRzCW
YIef+o7QRwPivHJem0AX56c2OJ2irgt1L64a1fmiOhe7xLtil1GceWcnlsECkQbYMQo7VRHHWBKj
FGZOkc6yO41rPTN1Xr+POTQWunIIixDOcan1Tpox5zXy5GbylA+ohDq/TxMJpWqSI4pzxXo+XW2Z
QUoay8jbg/0y9JlIz5s4DS9iLt/3u8LFgNqDM1jNcKfCe2ekHsgrKVs2U7l7v4KrQPVMnhDKMZGM
AnQSKUT0O0v9kC7ETWkqTLBoKiR+zTmtA02xIHmXxhAOL61beUWW5kTfpWBUEImnLI6TVNqhSCRI
To4JDsPiGl9HVfcY61qXCdB78ICjLtuyRqJ5BREhCOhsAhBWqWBWJ4tjUP2pimrSlN40rYy4DepR
Z2920bWX5hqlG7QLWgZIBWSXcrbAjuCeZETEuyhJNHUaR/2IfVNM7x+x3loeE7YeMHXtmcaS5LMm
MiVlvKRziZhaF+ps2+GSwEfWjYAw/FAqXnYlOhByNC7tsPiJOwlbW2dSQXOcjQVTZlo2/RKhUZ4W
NvQ34o6brqGah0ztFZE0d5Qp/GmspMO4NHftPBShyyulEp1KGyTJ0ARkdYTnZLMgO6qDjXkt/eEj
bdxxIBp0bgLtk3QwKr5tyuMo6E/TVJvRnamxbKvwXelP2Q6eg8EehJWDzxpy4Bf9iiIkg83sq+vP
3IpSMctjbZID10nkQ3d1UjXs5kTa2hqWKWGgIaICmTS2I1tDpGR8tqqbznGvLn/76oLfvo9dAQko
L+y7xK5y7PlFbElABS1yCrV0bnfFbgZ8nf0l1pTlkN4h+NO7ByUO7YKssMNsoKOx0FXl6S35cs7p
3PXEnjmB4SA9T4W1rjXXH229SLbpwc17mQujRwX/N3ATstAXi14Rptaq8aWTR1zrupSyUGlD2q5L
NCPF5zKgx8nnmuB9h8c0T2gohUpuTBt1cuppOlW/Z4ZWW212xYSnFoF/g3znYqcyNX8CmUNyekYC
RVmt31qOictoWwv7EqY4sjDuihZS/mXclEax+gHZLPSkZsIFbOCvJTz1Fx/MRu6tLA5yswVnleab
YSj4KFMBECLg8O0uXatmvQ882vNQ3VKGkt6jBtP4rzs3+H1FQ/NkRtFtp0wfz8D6H3EKhUBz77+P
/yPqTJuTZZo2/IuoEhCBryyucTfG5AtlzCUIIrIoy69/jtb3rrdyLYlRGGZ6errP7j57SEtOKl4O
YOGvqhdOCdrFUn9MOfyrWEZomnDRX8dBRddcjgQxm3lVDiGBxoXaSdjX6K3OYcSrHBPicks1ZUrW
oOSbySgFRJdD7b+/169gHL1KcaTUWfITLbLTBJ7jyaiIynCKleVkeVtmI9r4zuBWdXX46eyx6UUP
D7oN0xPDwHJBdmDDq0jqGXzm/WHCKq6JzRfOzBR6uf5UWbI2DzhosGLhW955f1e3fz2kiSvQkaBp
mS8ntygfqU6EzvROzOadnnr9oVqWL9G64ORiyouKz85iDosuMreytVlPdqts6GD+PL0Eji0ufDCN
7sKfXXgDKlWb02A0G8zN3Lsd5gbce5A6ar/Pef9D7LU38irFuRIj5H8JXUk47FfKq0t865SQ4mUI
6kUoS8JC71RcCQqReJ0zavmq4XR51TlC6oQnLVSd0kRXCrYkkCLsdiICcmT2D0ImJMycuHJo9Xcp
CTwV2JGMQQJdsBKJs/yOTQoLjVg24lSQSgQQLKr7bRHWaywzbyaUY5IdKBtVoKP4pQkEkZLGCAlH
umgIAY0E4nmDRSn/v0PEEgIW5SNMMsU29bO1Oi7gOxBFJcbHu0Kj2qKaJJMd5SeegKiMHptNdkjF
neXeskHFR6hgDiRGD77g5Q6m+k+2af1DfYxXwfQK7JJu1OGc1kFQfv9cIM+gaKR0d8N8Dr8XvQ4a
ajFdOr+ULi3bFxtj8++fTQA9HdG21vSzH072bhn841Cl54ATu71NuLz1yS2+uXY86r6p2f+gUUWw
7rgWX8L6B+PfYGpCAw/L+EI4x5Wri+roTZM9TWtO4HtXDwY6F/ZEwiOgf9dhAL2B9/Q8aWvTcwET
+5DLHGiyYP3QvoFI4hpLobfO1Knu9AVyfPj0TSUfQ5iIcleFYs3aQ8pW71GOf8/JD+h1ETjzfjKG
rjle9dz5K5a+hl6Rslb9X7iAefBY+/ePQzcM1rjSCwpUQcVoHr0MF1iyHt1E0K+GM4s+EtpL9fxH
6+1Lc3stvMcTNuYfOuflaFoaFcBSAE9zw4u0HxLXrNxDg76mA/S8diW0PX+kI7i8e6MkKR3AqAG9
0ScKTVVP/bWNmQ2ft4Ce0Pen6YgP0ELM79+JkBFboy0Qmf7wdqvIH2llJ5i8X8lm1vxgL3vubw+M
9sm0EXXpJrCXt5BokvYGExoEZ8IK0ZttYTAe0gCYimQDfvtJ0TntpN7plPEPKFSEqHVG+3rfBe9p
Ht5lW//WUK5nv/QSWBHicooBmVAMJnwe1ZNdCSM55DIAFzVf2d2PfgCRUCuW/yDBYFzMp9rYBfUZ
uGcS0BdbOHyHdBr7IgDkQIBVT2ck9AjXtwe7ew3V8WBxp6dXL/vK8e4GHuT8N2r5aleB9R7CO3Vo
fwcLou4v9750r+56sOhTmbmBOG0T/iZI5qg/l+mEs4VeDw6TZDqV7ppLFgaL99Bz76sgdwM5kD4U
h5p1euv6VHb66ZgmDrQn6VMfU6yuqzlrOGxo1+4ZaO4nwiz28Q+f8U2NQtzcWRY7zbedZbVTvWW+
GLZwVJNP4JGOjLVSfHeTST0CL6ZxEawupMDeaez7GJFqLmTbqIIQSSeo8XCTMzXTOJvn8kt30NtQ
iemOS63UTEvHZuQc9qoynHvqodzDo7ihn83PTzpGFQ4755G59Hn/sppp5m7SvpP1nZhmH+t4C7YT
DeNt8Hd6tl67st3Qh1s8/bzQaEX/gjzfu9zd5W/s3ZahQwuruX33n/ADsQWWkgYDmZwD/tWQlrJM
xuaJLj/b+isoF4jV3TM8gWsI55hD5eI9BRYzsMu+6YFzVihd7YNlUdjHBWJ39vyehc1SI0kE4iev
8qD8UnofEJoLf70ypsfO0oLrlRzVdFZ5+3Zatk4R+sVpb/eG0XwvpPF0z3Nr2tfsry4gmf1hwfca
f9wPUNf3FneI9L68cexG6KtgVunOrLztIRkLXI9WZJ6y02EdtGHHhnK/8u6eMp4heI+xZy1oNqCu
9oADrQdxFQ02i42+bdkyHsRBvTX66cf8iJ87IivBzZtVdBjXroqrXX0h5BU3pp3OUWpzTGmy6fN4
fDnn/t4CloBveU4jyX/siy1tnaWEK26gvP+4KJCBL85Mj7TufozX8Sj9YhJ7je+1kjEqOtAAQE/O
14/cf9SeJ7qJFkceDgZ1nnRZmOlO8BN/hKaXLei0jFUlKI4Y24KfiGdK6v1ZiGvD49slEXtT8Hja
jeGICWongBL8EsRhxDMQ75UA2Eq6MElNqeBBOgqVoMmU3Xkuj1HkATgvCFKMYM2UqJ7YFZJpLKek
hr4jPUBwKnhCD+FeUqkFd2g3kqYsaazy1hcrJWEuwVVercvfcVmbD16+IJvhSvImKUsB+HICyD/w
xeC9bDdw7R3ERFEJDwlWIh6RINnFSKqIwBNT7+JtBTwUzDr2wwMaDxrseis1fC2pHKoffmukYeQT
v/bMqeRpCAQv3C/KSOffaCyEj4LeG/SWv9IR4FWBqJLyQRoKdGCGC6EOvP2YHFJARVEOji8J0ZLC
EWKOSoI/zeKIvKYT8kcuk/xDiJuSlRT1SUYLRJiA6e+En+Kz/yvjljwZoYwANt8KhPTCnSlafGfO
vEKBqGVCfnfSfeSLfAzKnSVq0HuFkPEA8ZnE7McZEAY+Mdgl7fFtOYi9IHa1lJaS4OE8XYrZNzRk
JqVeCsyleF9s7Ggp3wNBSFrJN+n2KzLjKEUVt6mkrrQH86L4NxInlSUQoMtcyTJILZhEVMT1Jugt
/onkronnIrWtUj4ihSrvOJYw4FXUEcgrUsIivoXQPIL6HZIvQc4kWetNGy52G5ifJHNhp0l6UzS9
3Ih9Ulu7hJBbeF3EPxbBM3aS/yAAGUgV3rvABSIvAfSYNdkPIph9AAwZpMiuZDiIFNGlYGOuJMFM
0DmbbAHcdIIPg4XIt1zRxlmiFg+8TgBAfXJT8F6wmXFuJKGYZj9kdL7IkcQXf1uQ8bwk+iCT019k
MxI0BG+T4u33JcXilqG8s2QFPhCUQ0AlwT/EhxbcXBiIZUsXrwQDcd8l+VRcv4x9SNdbv56b9MGV
BEpxhMW5FfuS2Ci2KUeERbtkMSxflC5f7aeQJMpyEgblDWKcClJQ/WkUYdLkxhK3UbTEy6VnXd4Q
vugJKRASjSBaQgYi75LX36XdtCr8P+QCC0cIeOU55HkFARFP713CKAnsaDogEeYlofhHwFhZMcnQ
fuEtrJfkBwlQks/6m/5CMB0YxuRmAknTzPrK+jN31BLTYQS4UeAGmTzS7d8F+IJRCIQnM/fGH6Si
8/3aG5EIft45NP2f2t3LZL+IgF8M6cSsKcoUHdoBQcmV36i1RFvEB5JSKdGlEv6n8aaYimd45AUB
EcxDYt3vmndRs5IrAb31KscqFYIZUcx43IaQG78K/GWoMtc9Gr5iIT/OOHIyaHiPsYul1EujqEzy
F2TuBav7L0oMhwICIBHbCheeniRkNEsqroQiBDsRTC/6lvWUunFhypK1EsxdrvImMxG8jxOhcOBF
Vfi8DFKSgeVuFhkdOJeSKi3jkimRf/+D7KV+QeQV+114UNTt68zhaiZRfXmid4RIxEB2kYR8XgWj
kmEj21MW9b0WvcyHDEZCiZIZaME+RXXHQvguKQFHWUuVrTh2Cbk8OOSS4SYVDCGYsaC/79bA0iQ4
GL+hK+E6h5QL0vOJsCq+cwPtEXl3o1yy70YSp+V7tHzOoaB5/OUVycMT3EA+3EHCATek/4DFUcLc
1fo6lhw+IfOR8aj8Xt4tKTZSA2yP4oEj1acNsWvOEglKKPCK0YJi8jhIl2aBtSHTIFQhLi4sAdgH
Uk6eQwkkbFsSVpZxvM+feHFdkAU4zT+M17jqobWUKhih4uCOPKCAwPK4UjMreN3d53teldcuE0ly
lJoyDqK7Kx8RXpIOBg9yC41pf/hcyNNIVqPGoSgDz8mmlDmCCY2fwpU5Clf0tooX/ZNNcyzOMXN9
mbyY5XkkLpx8CA198pF8KJ9yB3lNUGja1fF24SeTwUqZkEyseOdSfSxJmvVwQM2skLDIKWmOLNtR
edKHdwPGeR2bNNia9E/y+wKWVoZenN/PWlNvFAKJh9wKFkXAb2qPpjf6HwCH44eQGymBhnc+5ONb
m0iqdziy/h5o7FdalEXaZDi1pbaFiGnmQt0NtY2chO8V+k8G3murtG5zLonYy8IIbWG5FJRYzA3h
IBDSUMEmXomxCHD1qY3lOH/Wfg/bFteIJVPcoHThdO2Bs1+PmoPTM9Tsia/Xn6q+vt4XNyqdDZqU
PmkulDkLWPfWz+uU1p90mVjnD3egfpDFatoLsl67Cc4ZXmUz5Jj3M3oS/dmdIzmgwvYiLcFheiHH
VaZGpuzufzV0ZHuthQh1N63wjHiTtrVuTkhQpAQvkbo8Hn8s0Zc3fCWgl6TGVzO6qQqZUjK3uAkd
RgXgkpJF2X9ETdhSIjiyoaSiT/ajbJ+EzYUY/WFerd9rLpSrUgopv88+iGlMnn5KbToyIHaSyLAM
+C1KvaEjoshVEUb9LCSt9kg/KyTqinnWILJiusn1ZUM+j5qnfeQUVlfQzBn8xKuvvxHbFuJcXG50
yXuQL+WAnL0k/wX7q1xc7L1mjzvIbpe9IcssF3sTUkivGQk2CiAlCQ1iYhZYbjCDvEgi8leOL/nK
C2sYjTuuQoccX5wFbirYlBTMPX0swva1HVT3W0zIbFLRb8Xk1jJbwuz32hNEeFJmSCZEZpJG5vxe
lJXYoTIwHQZytuxEjMonFu7/D44WT7QD3T67kfFZ0xEonE2nVvRRWbLZ4baIB+6aLijmR3h+Div6
olejsDeml6xwvXOMwageUW95yvagel3pE34+6+a4Pfcpg3YN/UyF8ygtTjlhp/rzWXj5Pr//qTSG
GqA5D7TOI5kLtKe4DvERjG5Vm179PA5wypLF8zGiDSsNXc70xcjpjTD92S+vFj3fdFpCH5a0eN7f
iI7m64ByZie7Ubb40TM9jiFVdyt85buANkj2SasBmizDCYMt1lfYLTOwiYcxLC3XOElb2Yh0wTmg
UoRxSoLoMrZHkf5BU+HWUeih7lThyDDHpNfQwJgGmc/sm6gYuNXNYjau+j4Z0BoV/0wO1/nT6w6/
MRbL8aZM+8TPPR4rUXzIKZUl5e2QiPfmQeT2Te8w09w03xugsXRuHj44vgHQHiNO2F79GfYm6kGr
JOlNoWJH8cvb6LJ50Brt2mNGbuRjmCd6cil+exsNKF/pFmvS6Wp3SYAZCksaadQEQadzulLQRa7v
zuc3ep4yXUq+Xv70afg2pOWnGcwZFW856IeB9p2VQ54sNnz1UOMJDOfqcD0wvZv+wZjLfG+esvsi
7dxBC8CAlcPRedvlOa0IL8Hiavj75TzapYvacm3akZTjXdst6SJIUD6/Tq90/BOEJFhnnasQOhkq
dNilRICFEBJs+zPv3OG682R+I7IdaVpV6G6Y9t2W9vRBOGequcihpRn0gQ9qg0NE18PrFklh7g4V
4JtHO4D2VVH88bej95rugnfWPhYrbSw100PoUtKUOjcDgOQ3qbc7MJH0mAQj1M4Fi8/UVtIM8bpj
TZA/Rmt2i4Fq+PqBInjaDZy4Cis9ZKnouVsES0VH9454OlYprnxQ8dto3uv3pQ3yBR5szJ5mFm4a
wlD0Z0V38xiatrbiSROOap/2IvphnS4efjdMoaW8aV5XYMgi0cHzCL31ZSMLpX+0xUmmvpGmjzrB
BpqvTIAp8z29wOl8Fsh24A69M9ORXqc1RDsRoR62ivoYPfHKmy13fl429GK77uwC6ys9Pj14odY7
8tnhH3cyxzjNkf0He7tB3rFHzfhzkIw1y710/pyB/rK+yXE5t7oxiqDxMEiJ8SCNzG9h0KKcDA5S
RSMIlbH4MCopa+dwEv3BQzMf+54bbrqhbFuDWwyqTaCtmbrlDx2j6WmOMHjr3BnQIBN10F6nOuz+
mhM+0A2dGwP+0w796XbNNljb7ZC+4gipKq9w+jngHAO6ApVu9ZGFawbcDa+aF94XLFc9mIV0iMtC
Fg68NjuiKNBapjmWztB+vucKeDAc16lLG8wn4Ho57q4EWa7brsIwQh7vsJ3ujPiT9WBVn3SDZJHK
/VPf18m4lT2YBlv7Abs58qzre2gb1Ma9pwjO1sjXjf6R71uUHVPx+NWqTdX/9wyWLEZyNE8Y6LSA
LlBn0eBkyYiYtZqR8+BNs8VmftLt0Rqhe+2TSpxI8eGcbiLvAUP/h3oAS2e6kQnariK+mvB+XoKt
KNqCGGVvxUY2iMuQz9yN0X05xXhTq1vqNLGW9jXGKddynw2FGkR4FbLT1YMSbfTmKzWB/9V5SMdv
0zgFz8+rTTswnP3up6ub4e3+HSpfPXdmZsu6Sf24WF8u17HOQuBr1JdhX2uHcUGCGT0ao+MT55yO
xvQG3sTWrxIseWjrTmi1t7K6ORgFNZG4mZbLfmI/3OAUDBCGjLZneLbsw94iCRaDovBQtxaS0o2N
CoyuJuDD+X91c1wp0PHbOaZGOmaoZpe4TGpkj6z7X6Wfn2j5HoUyLGBpP6cmoYVa1LVhTlqj9IP8
FLVfryzvcF5zXj2q30d5dVHlCKbZp9YW+VXIfF5EMOEvLGPIAUMSEeG2JxTkax1X+tDRLFi5PFc2
jSHpv9zEEDp0CzM85r15B3WKttMg/FfbcdPLvOIRUKiqZWQYtJihJBUf8n1tPXyLWqvC2OjavtZ6
Xt6/TxHaO0cYOlahB2pYnA5sbDkWEeB8r5I7skNvhRv5KnMXcUlz1LYf7WheG+/uLDSiE+0QciBv
3kF3xw0HQrxTD9aaB4l2XIlfadks2RCzOXR9GmNwtGb7eKeDMaOh6CYN6q9zjL0sglXt0xoz3wfr
FI3QTW4P4tLRjrOfvY0GkM+Fm3yPdKLikensGO/QskCVu3x/3XHkMLNcdNvIm2kawItorZjfllyV
Vk/hiDtme3T5bRduemSaS+OXuhz2zsnR3pqh11/jDpecoZbLscN7ak+hSfZjr5NYRx9hBS0ebjjD
eFye7tzDbkPB6y5zxqsRtzUhl1rfCroW6Ieo72pnuXW2Vw+5tNrl2iVNnbN9tpfOUwxDWYabeGcc
GFVaDqVdMi/KkytbZiZYh8xfuWcn8y4Oy3DDE3OfiJv14M45U6Qc7bK9jEs5EQlTTg+fXlLcCHXI
vwybeY13lw3nm0wgxgj1BPQ/4OGYyYj5CTf9s8aX/BvvZLjWmjZHmALZnrfwDKannS8bFDMCnO8Z
GFuHO3MJeWbUAhKzj1blfRGsr7tImesPTgoCD5IFxPhyl3WLZbV49bpj+RkX7Tt2XARMGyOOJtCb
min8658fPqZKvufKkCWsGa+1Vg8MWBchkomR6WHGsc5kVtL7It5xuXj19MyTveRwl0eIdnyEw22H
uRLJnZmVfG8vGUi4eUb+S3aYoGg3eK1HsH4tw45TiQNQph2QRGRXnlDZyoTuWXTmIG3AJl9XoY9C
6A/kjUxpsK481i9Ycy9W6sLmiXbxrnzJoS9bREaDCJKSgqHD4GjswpXlafo1Y2OdHrzjPXjmrVCk
8qPTXSQa2Y52l052S7yzl3zHiz11xONB7ymCL+eOPCbPx8+YhawsD3D11JKDQCwOMUfYCYytJ1gS
e1s2PFdE6NXTVULrkASus6OyxLZl74j47PiHhTK4Bv+wHeMdQ+P/YN3KoF+7nfVjRKwUYsFN7WDK
ujJ2vn9vKEYUbm6IIpMiAs4lRFXke/QUQsTn5c4MCklrU49JCtYsH/uIdyLIfEp2Bo9X7lUxnZA3
bSqf4XEbNh8N6ZjYI8r0lwPuF+Moumyaalr35kZf4+q/Vk13Q+y7tu8V3m8bNc6F/VhtZBXKX5Xw
XAdhIMllpBtq618OwuTm8weDyXbawWzQTTSOmOS+Gkhza4nNaz1SBLjjXf+IrDEH+bVbcM9kgK2u
i6mBDabTujn5yigqJuiiiwzzIgZB0Vtd77HXZUvbHDOGX6v9YXP9YveXWNzpvtS+cQOIWfM8PCEr
Jacaj3OyEUkxo1Lj6SQ0sIBp3R5hBYj1N7DuhHa9JPs36Ma/YIhnfIQMih+sRTwFc4zi5oZJkzo0
l2YHGQWm2dEK/H5v/swgjVKoJ8H8EydI/wddAOIXHW16A9NvY9wfsYtYcq6MDfRQVt2wd92yLXr0
ajz9NvmOAQ20Ha+gIg/MZVZ/3qnvrb242Oko8yPjyeH4Mn8flMjcapsuuPjNakNzbBvXz7UGhwvf
/SLcSh3JUcCZyDlhlzjY45qNhZoMRxzcPHUX+YbFuqy0cF76yFpsTXDE0KTBYHaFCLfHvRPCRpz8
SJDZDpdMZJITtbv9K3vzCkOi97i4jY3Rev/TBjNxS2w9cusO1FxGZbJG35jpHOKsXE/bJdq6SX6W
TygP0u4HNR4y71Y4t6qNzuW4DP4MzllfEzdQf2By0YDp5Zzi54lwDOxtqtIe+LK5YOY33IVameyb
k0XxjWqKVUo+gdps8XkjMvYxofX+wFGraYUoN9kSYzO+bJigDsNemV56kyI6Fng9mAXWxLRG3VAh
2VNe9jUEHSuhNe9u3pvgjJpWgifHlGPV2IAe8ecd25ReeOyqzBg+PSw3I9qgNa7cG5ftos5RT5dk
jDpG2XDom8tSWRnZt6Zgbo15KDGo+2yl+jMYHEImBc82WHAzlBf+MEdtBnRuj8TgUXz0mlJNuc61
WLN9bsESy9rK/kJGIPLL3QomV7UeI6shjF1/clt2YHb/i/WPB6UlEObd8X26JSuiJj82BBXnXPm6
V4eWhUYv3RFEei+2ftV8IaDaddueMUQ5GtiJiJ8OGAg5cuSSTtKjno9ixNQHDeejWL0IbIpHXXjM
X0IjI+xIhhn5IbyZCChk861fWBP0Ia8zzTwEzi9qSinGceTfsqVKeQ8OUuTfoTaU0xrhw3XMBw5O
5wWvh76VYn1N9dKX/UvfSjYXERayL2HwMgTWwEJ7eg8e+2gUHhujT6XUYNZ0i95ghoGu43LiHVvk
5JBFLvZg5VH7WO65FSY4Mhf05ko7tFA9gxlxVWqUSLapPSxJlQv2/7g9CuFqw1Hg33qr7L4C54ib
GScJ6kKlrSZhHmvCzFd8hCsZ4nGD8QMp4fmUvmps2B4GEYDAATDIQBix5y6CodzJzSFbi+0pNnN9
J+0Cz2hkOqwCQrEsAe6VKdK6BHx4Gpuk/mQScFUVZABdRa94p1ZWWjJF6zzO7DLGgJVc2Z8D1oiC
znCEjcHMAtT88gBttnjay34yTa5TJl2xJrhY6FVOBtasFmPzSurQdcjRhUOPd5XvWXlBRm6kzGA9
YPHVPsJPaBz9zu7q2VvOg5QN24GnJeMCfIUuoJiRfT+upuxRLncLR5zR/MnnSyqM4TZm/pHg8jpF
7LE573hGJPyF8utbseYGS062FNYF4sXJD/LCpTkWOFgYKCgF8AXGLLKWg8+w01OE1MfM5Nl4hTMB
2KBK2AFPhxV+9HE6zwgWjvQdlz7y9HyuG5uwdC6WV+71Yer8DpFoFiDs3PJ2NuqZWfoR7U1aHxAF
vxPhxSUQwCiS3Y8TzZpxJQSN7rKPMyIe6ru0W7KPYs3JcXJ7k0AVH4+pzLJ/bBXWBquZmfFwH2Vr
eyAavMhmfxm3bHc8JE5HzDH2Oav+Okn2jeyUMeBd1G5bbY1hhoQwczWUgh+c8THNP4goAx/x0dTH
HIiZ42yJcuehmOge0I7iN8SQ4VqgaO82wkXl1AXX4nsOi6yCidq6zTgxu2ZWYjk9nV7nqh2uvoPi
C3gk9hAygBw+OLua7QWTklVndXRpDTPgHSzgzf5Eq3UgYZf6U7vvnym2h7GxqedH61TlONB23YEd
xqTho3PmsZdvNv3sx4gbK4gC7anrW+QlxUnMrnyHEpAzgwnGRS+6RVImr9MnYiXpeG+5WgT9SvLT
yxYoHPQ4S2x0ksvcunjfAbqKCcP7F42Y/FiIPyc7Zg7XBgDAE2UN63BegeQwgCeFsfm+qKbYFAge
Lq6ifYCEsQs4QbIjhg+Tygs89CWbIZhohGTfFkM5wupPESfUR10RL6FWQt+DEhj6P7PZNgwDnXrQ
lWEKdEgucz6v8fl79qLAqgimA3sRZrOHmF2Knx4Hgc/2bc/6iZnCdUyP2JmAwfWZk0teVrZsV0xD
8LUjMyZY8TXydf5LoFXFDuc9Jl/X3Q3PMAXoUrbdQQKakQfYgu9Sc2gdead+er/9gN9xsLfq4X2b
LZ+pvYc4lJejR44eMIm8nUOhPuOlGCf9oB7oAZi7yZ6kokNyTPfpsXcmHHtC8lN5M1N2llFY/Lzn
44CiJzKojimTKeP20708inrCBeaLT3CNPa7ga1Bo9hOu9B6FWJ/fv+WVAgXFTzL83JXbZgBE8oUQ
GQJdyuW7AzuPIZ44PbC79RPPzJOoB06ke+E1cEKc6/PleOHweDFRyDyDWXOgcYtsTzYP+U/dgoHz
BuPETDOze+uO5TlY6yfjYBziVbm/iQ/dHTIxErtDSHQCFbHmqiRWsTLy9HJB+WV91g+vpwnmlyPe
674ES0KjHe/sdXDyhPckR0a8b88pe1FmgxXoDgMq1g7MqGgcWXCZPPm3T9EgfnnIZ2StL6/HZqhn
Dr2XUPCsTGV9zvZy35evynEDdQMLw7zLnHYHbFzgReQjO7Ij2S4Jk8LgKIWLPFm05sAzXR8jALYT
kC7IpYgRr2UsuiETqx+wM+RxuwNzbTKLSBbnEvfhD5N1as+Y5XSn5FvkWH56iQfuCHO3V3m5ZjlS
ZOLC0yAmssLqQQaiHl7h+Je807qZjya8TSaKycEMaM8IRCqfItTMFBgnOZyZbX7dnrlUxwUa7iKz
24JkoAQY9Wt25dcICLOKFL3WjseWx5CxMDju93LiZXAyZH5CwrEWz0wtKlWXPYMlshfImMun+/qM
mcPgSowhl4FwGHN0ZO/hYQeZDZFA0gh1uT+zxhWRTejlWIxgnpNIduSZ2MIK64q9jiW8b157gwRV
VA1tG19v1sGqsR1odU2I5YWsYeHJnV+imh7REvIUiCTrhxHC3cDLWC4Tn9o8gRcgQigMeVEmhc++
3vJaFhGLRq7MjmFumBORMQIxW15IGA9vlXWSXc8ysYH5/sjvuKtIDKkbOE68hO0kC8L5k+w1Ueyv
nT1YcwCWQISuvTWW9pZh4XExnvqMcAAnASWfW3YOt5E5famdBFDTYcC8Q9zx1yS8hAMwgbZNh+Bn
sGbmZFDIg2ww1lCkFZo0xLpgahigLDyXB8rlG9nuvEE9qeZYRJQ1RTIP3OG9FbF0uUJ3ABfQT1wb
+PI1xTIixsAWf5ztJXCkK4iVPDaht43gGSKf8uCskX7iQECB6acH6obtRqHCgRHybDIGdBU7EVET
sWZ1qPLE9mQm5IK8jUXADuI1NjyKh41Hx9sa/ILnYjDAZMSwtrJtECssBt7JlRlaeWZwTO3rct3h
tT1e84ndmhx54vf+vO3wGF9aVu4m7cFTjL5kHLRLi+O/bai2MMeXCKoNiRbkGSTQ4X3V4G91/b8q
CtxLGjgV4WwdpxAOv01NM86q2aoRnU7xT3MCXzo1sP3Oe1Sbu3aOYstBZxjYfNAbcLBW06t1HVoU
kFsTZdsaPWIRnJ/4oLW2MwYN6ZZbvQMFldgDq5d4MXh1xlCiYJmQotv0FRfIObICp5+t7ljIRvyR
hAQC8xP3wD0lAlphyGATdBgTt/MdOeRxU/CJxvrEJTdoRYEdpD0/B/i3RfOFBYiT/6BrA3lN6ijF
4OzNMwbcuRifoFq3ZobD8SD2z1630jPWE6B80P5wHqpknNG3tFs8YD7H4ifcmK+r+w5TbJCtBs9P
E3oA8ZKcCC5djKri4mHwohewlqDct0FNgGRMEJtqE+mRc22HjKN5ocl4dMVYjPSYxPVvNWCzgIlT
omvSjRkkO5j/slNIDxXjZS9QeqSf8Vb72YJdwAzWg1eYD9lsKKvOFhmoaE6LeQWCw+87ZgnaEs8J
rQKkI2E3ToLsO6cjezAviyG6EMeLy2rXwGmDL/wsq9ywF+zFrdkKYI5xzG8L5xcPhlskWENP61Om
0HLpQo+bZJxiQA1BliihDq3YRe4xdHv3fRDyMOwDEDZbjK8CTqrbso3cQQUKwcX2GG8U55K2uwXl
xzHFaSOSxNTC3N8vKifGhsN9f+LNZquYdQ3LyjEpjxwMSD3Hdt0zALz1BG+yyj1GFiZjzK0oLiWI
wJmvdKtBsjWyXS8eB+UH1XT4ZrjlAAv34KNSK9fKC1e/fJb2IiF4kN1IKHq4Rn9jpVJH8XsNlvxs
qrDaVSMWzqaRuzmOiKhlf/l1W9sL1BQw6sN20pbcgQ4IotyEt869Mf1MVy/ZJvc9BBPFJOe51XbR
6AOHgwQLX+vmFlQzxuCXaX8Ay5e1owV+F/bBMdxnu7CQyfY2e2R/ZjC9gWZoiMUlmQaXCTLCKYPT
dNf2qtk6VmK72e2fkrUfHU2t7uu8/NDNwEkGs46VbxOqL+KxPfgMTBc4LO+WT3TXS7S2cBqSyhv6
eDJYSHekm1FpJgUs5QVYQfca+1jd746Wnpt28aRlmHkk5W4wmD2IvJWbG0G86oNs5qybs8oY7vjY
oOqXdhmW5OSbWPoqpl/li7nOBvCz+z7ub7J2Cdh7pUlX+q8nTRH6T6c5pd2kiz6jdpGFcxXZwpLP
kukz+qyKSS/7a8uPQv3H0C9h49wwwBBG3NPLJ5eaK6FweZG5Vya++eA8VSFosftuHoSuWarOgwxp
PQjHsdLgfAFUkMdRMsl3UmLbhTEYZ924zf5uNDlFBm7WZ9vNY3gQCqVzL/Z2UFIro37fbCAGLLjy
MjSyO8U28PGTbnApfwOMhHv/9KSmmylM1PvUaiEyvy17IenY7JBA3SkaGV2UdeaEUWoiAvcEyvys
hgAxxi8auKpBaXm/t4vout2n47tOFR3NnROFGIieuo0FbZbah8HWDC2nNa5ep6ROqD+dCF+U+f34
jSe/9RlEoyHaUT+crNBcZYDWvXw1tKE3ZpyyOI5iizySqQLgrDkoydKXD3KFAqSEP+6yrS7Dyz4k
/Vqj70Y0cDSyblWyv2/fRmE4il468fXpPgaxy1KiA4ApiQSA+j0+NWonn5+gJf1ghS3dsDFi7Z+q
2G7QNK7+cHKyuQoEV+v3HLsduF1Qz7oHBL892j2wZFEkxTuha+f2sIVGmbGmk35luhfmLBPrYllR
cHhlFW9Qyt1YYMaTcFXrfvFC4HNcdk5Xaqs2CYLFLlXCy1Rb23bntgZ5rpE2TFIynGpXjxf13edU
HPzU7TKOfwBG7lRVWwYI0UynXqIyYQovr/i2545Bc/jAw6AjwmE6olbvdnl4abvU7C9dJ6Y3f6ag
hPbXTUq58znRALJ6fEIbkHrSfJn2yOiLaxp7pjLsTdHYZjk1o08r2z8pKrnsL8yzjciFnHFNt4pt
UUJ182MwfSEnD8tva5oTPD7V4nDtD1Yl21vJdirS+EDku6tbsvHaGwkfj5uvVHIMIXxXEpVomHhi
k3YaHdcTzpqK3nUkErJBYkZbYG4UzEN/aFFWRZQJKu+tzTyj1SqV8DFc1dpHoq7R6SWzejneaXZD
+pyvsTTG8nHpu4MBvUObnycRZ7/PEEnts2GbMChvweKwFypPpqjO80rOiqcvKdR6epX5CSfvk8DR
uY3HT49zV7kANqwqe86epPSoBB2/ejZ5HTWkpY9jdyr6m2dRO+guezDuTtI/nQbUKBueKNIYfFR/
RYQBDPKPuhXjFOHoTtyPcUgpGlS/Tv8Ob145zfuHon+S9bOWXEi7TAY/VwIb8Q9HMhq3sBGf6LNn
h277+DTUD2ZBFrcYD26LHvwQ0EVQCqnSoLx1g1vmXtAqVOOlxW//7nb3edb6CR3u0n8Z8m4WfkTP
zuiTI3Ebpn5UPMY8TYWGQpE972tUfa18XG5/zTIfkBhwmbTtklU1gd283m11VYZqmTvKBQ670GvS
b0VZG82Qc6HhGizasxoF4Nv2SoEvNHI662g/nH51rOWzP3r0qfPRwaMDG0edEP/H8s1Nmoyjj3T3
xgn0TL/LejBRHnA6QvAVeka7gl0OHck4MjbWNg1WdkNw5E/r9UnzOtZ5xeXmMRiXMVPb1c2ckJtE
7Q/VhlbjM0tNaXgFoAfzRY1WGyLCVUro/MRDdPQ5bPPQ159fCdWd/YOVD2NWm1liuEFzI8GLSsLS
dlrtyf/UCdhTy1zE9awIPer5uIXaDB9uv5330v+xdGbbimo7GH4ixgBUmlsaG8B+2d4wSl0iqKiI
CDz9+bL2GadOVe1VCrPJzEz+JH9C2xqbVWg0o4wGRon/pRBRzd7EcXoAWYeeHegqJvhYSXF1aB5e
kAtYurUGR+noWoB8enz1bU26DaRjFFLlZFxoToo8pvunMbznsys/sgzvRVmEvflkyyxZMHRuQK2z
UNUf/UVDMfNflxLNeppdVilypr8IZN5+qTpkRev7tMmCHrwotW8+5gZnjY/TlvISfdKRmUaPxr3q
Q0sNlMe4emJpFS+CreSCaJF+z0j26xvNOGlUr6pCxRo/q+XWYJbtffp5Hcw37d8ZeFZtYjNxa6Zo
XyA8ue3Sx/H92BRsTzN783nj/S9MjDmlWtw58mb9eDV39mVvyBmFghLpyBRtlFnTbzNKGKB6PTev
A/9h9iqPdVYnuj5KS2id76FaLFodO7VExQ2T5yb9gGMHFzgTrOmVqp774KI4hj5SYdE1B5/v/nP7
1bRT2Y0diyrkKj4+mmH1Gilh5w4mqjqX26Vv17OKtSkW5WVlaieLmya5oYSrj3O5ZJhvB0XxGsrB
impjIFAv0PugqpZ6T0WN/Ra24cZ85wHPhFb4hUl76qogZFI6BfNjQWr11zB2l5JNLx2js39d+sml
/8qCbr5OWqyscZzOX8q2+g54BWtqgDjayVqh6q1zmVRKt6/QcZpCvI9GZkcKddezS7aJ7poqRWoZ
aNXHUSLtdMdejaX41Mo9BJNGCXHtUGkJo2FN0o7pXBL/wWcu/Q6tZanfReJLlyujxz318l7U0d2o
4XTEPiEtlcyswoHgA/V6n3DWtCVU/NH76dpDm1aviZfnLp8oj9qUHyrx6EYZe+tUpM4dez+8p/8l
o0ZzrqSEozZwqEguwsI8m0t1zjtquGgxskiqv3nMPd3QH5S+0x+flWeYt6/zhj3uwLPp+NFFwBfa
7m4DcvosH29pT9XumXiMn7YAXCtMimrnBkFx0oNYhrBFFA4/4L0viMdMhypVKULhqmip5FXC6svz
OS0iNa3j1Yw8HqqFy6uNt2NTiDpjbASrHyxiL0gPXOJU0iaxrFLVIaIWlbvkcIebVeol7EifVNRZ
Qwf2gq6PLAEfre0pXnL4zoujDSmYJEchJ/waqft6xorFv909daPVlgq/xO9R1tE5ko3CUo0zEhok
aaJDNDkZpjqlhjPSusLLPJlmK0gHrAll8F+MNcr1ID/VliyYGXXHzVxdaDPYSUlrVFSvnikhNJ40
p7iCMPjJuWt43CfpmVnw6s6PFO0QAaXapdp1xxz9eTv9But3kBz0cWY7VZSs2chm8Q6opqJW5Dnq
jlkFtoalSyhdQCioE8WPIZ+MRPUz8ECBGLDaspm4G5hkPfnXj+k2/Kq8LvyDj3HDYtvOs+5TRqxf
NuhaI/dsc9op/OzmqiY27BpJa2q64PZ1ODBgkHqQre/dEr96eVrHQ5nyYa4MCj6/84+M47rGuAsy
QLHcoS7U1N1v4VoruJSO2oyqt57MutrpC2PRoWaWUlMwgJq8z6U2u26um2TDnJEsLrErocx5ukak
0MRzhAQBYRWRNtZO3d9NOWLM2Ew9JFS+wIUOjcUW+Ub4GBMTTh5e/I996v00i3JXz8xI37cnRFLf
J2eki++3J2vF02GRMFYkfN9Mn4XNei6cgYirovbZWY7oEx7rzE0Ocsa2YX5kXrwC5l/KPkWROpy/
4phveUQh5F4rvXCprLXotz362IRLwufR/g7iX3Vf7Tqnzk+1UxtPCUmgyDJP3Xd+YFSW4lbEv102
CzrSnOwTo+Kk1KVX0uqduphDhbu3wD7KI4WqT9Npd13OnOpQX24wQzO6VEK705tdVeeKzvv0KTfV
OFST3qlL8V6v46Tc5rsi87Vd9uXYajuYIr8YDRBdEP2jduj02GjUAV9WCqvW8yhEn5ESGDYYsNSh
SeUfrIWd0T2E5u++6c3iRTvrzGjcvIA9LIIimd0VpkEpQIeCWB83iy98au02xoTzpYVEbyn8AeCK
GO/1FiS93sIjNcYn4VZxCtvBwuSf4n1v2d2nVDpb43aH6V9vqyMB4nivzo25OrmMAI2HaOF4zx5g
0EGqccU0o3HVdy5X8ccxl/UxXnU4U+nGWjGAckteD283I+yhO1li1phFfpzJeIueWLTbB0pSm17X
xlil9puTKD2U62MDtlts8+0F4/CoMazvXN/nW4E99og5glDhkzzffkMUwGunQn4BY+9AeMricdH3
qOyed+e9ZWeKtr+fPzePwCyBmrk+b+b17LntwZTcHdTTqwnkgMeij+MV8cq5NhWOh87yeUTCk3UH
Jm35G4o9PWtLLpDn1h5WCRk5nrHnb4YUwxdHliXfdvecQpQDL99Dc4YH9nCauba8UZt6VPcJa9Iu
qaycc4+hbztLBGgkFckZ5Q73QYqZxoUKAwM33ZLHqnve/DzG/3IZQnFEZoGi6mm5Zbkf53IHl8qf
yk9hX5Erp6r7KFTOo1hZ/EuP88a2cLJqegWOH3II8yPrwMbx73y53JHkvXpi2s3VubADS/dZ0qOR
oCdlvPN2iT7Mj7ftf09M5Qm8iHNXHrFJZUrNvPPzblwkvzOCBMtY0b0Kj8rnBSzDa0hnnRmsqEIk
YUnijgNt4/5NJaaBeFO33z5FdIq6L7QTzK49taf0jOZRwvj3O79uRNOj3b8kpFA1hheOhfPhKU+P
04stwB1u1XId2xAoxXIT26nP71gH1GZzd8cIDO0frw4qGI2XH1HYy+TQLuNOP/5FJ/IcnoAmwvbo
oGqXXBWLeoaootKYcXJARSXgS6L52Bh51Fad2HBPzcsd3+g+/J4HwcVCvnIotugiGG8a20sP6Yar
Ul1gmHQX6cEe1jPmzMG3f7hkuYmvG+g7RItyzdgelmm9Q/Vxc7azfNz7CVGfWDRG4SYqtj7okRO3
jrb7oohKp3e6bxoo2lFbKCnozbl3k9KxT2QYoV+MiQZfJVR+H7g/+VcTtbp5vwZKs70e0Ejj1wZ1
fYFWYifsoObOPIENvg+85K2R4i2K7gqpRWcpmipzoCXAKObRGVQBVCZ7OOMLjD971vMoeoeatdn0
RnzvccBR7kAXQIrJjoeYs9vqtlJ2WZDvLerTGs/+l1DkWFB2SFmTU/hU5/Fn61NKRzURNvYqdzFM
xxQfOmQhUIQXJO6/xlmCkvjGGS4WYuneXGoVVe9G/637ztoacONCF+J+qdnoQXQltAFk/1MTRbEV
9LDY+z4L6b393NWHUmlY+ZwXvlNQcUUODCwMHRLFieC7b8j4iZPC7lAMJlLdVNMQ4tpP3NSLfdtT
qa9/+iSD9ZvRpIIQLxlRE5UOjm+PerPK19yIzP2J0V8JScTNvTiWo45sZvIakYbqli7D8YuBPcPC
n178FDoQqY6tGBw616UVhfdkBdhEGCli97HsuQVkJddlMfhSPUaJaIgChRvl6sH45uqH7wRb1m98
78pDAB98RMFrYC3FOOef9mSr8LwzjCs4jE6zBabr694q9nvc+bqrRdJtV6c4CE4ajRKZBkSi9Djr
w8Jd90YK9HMw68ofpFxSkUuusttKBxxP+HdIzQsyZ3j1Cmd5dTCEoj5Bk6D86RCDYis6/ecP8abL
jHjShGQtCBvCWLrACM81VTno4r7hWp7pZgwALfYNbAcqaoprTV9x2yE3Vd+E9NGgFPggzGlwyFIe
SUOwfencKTBCZ2who+rnMwjhgjqqRmRr9clqgsFZ2PZKb0uKv0+7pwFUIaTuCLk4bGQepNVenyyU
r9ujsKH1yJz1LP6X8Te5kBVy3PYwXQ+JqsCSortV/z3caks5mXDGsEIu6ScuKUgumbMwrYRk9/Af
eJFe4wvZe9fNPMV/Anal//JorDnk8wSktfiUL7vUV/1YCKWU+K1TLwMzSxdkMJNpSzF9PALqcd4u
QBCFBWPC4NCdSl8jayDLDu0VxdhqAF4XaBFsCsgw6mZDuRpzIZI/khZX1KZMhDwRxjtfOSecDhjN
oiQUCoTGJZfJIYmDU8CRI5yVLu6shTC5U8A3LRA9OrZOreCyS4b3SXdde+Y0hJxorC6uhwT6nL++
OlSyvP6RJtSl20FB9L6Nyim9lV0hkasgloSwtU+0b0A2Z3gZI7hBM+QcUmJOkAwK5niiwLlTICrx
gIzwMeRW8AtQokD6e0t+AtQ3gE3QUXQ5uPJ19CVsWMoOFjJEgjoWtwPFEfzkHG2uaVq0WEM97EQ5
HQNa2DNt/ofP5b18y51/h6hCD8+NUWWzIqoJWpJgKRQWHMrSNTbPwZf1zSgPUjbCXmC4hruXTkU1
Fbbzm0uYgwKqmsKp6zQfiK31Zb2Fpj5bPsZgbE7PS5Y6tFad4T04PDmlFJEdcO/oVknDK8/03BTN
pED9XHqAGTRbgl1pSG3LyO4nPtSB0AisUUD9XthgNrmfMaxeHtxvzh/7PHL7GqgzAy7ENLgspSi2
oOL43cfpgbXrgeHIfvepLHYIasC8QFTYMyBEICgaWF46uHgEeEZPD1wUUgxpVaD6Np1Zadc1qSnO
f/2DUgjJJcvWzzEHqYutCNIEvNKWhrKB2b+gW8LXpFmTBEOMsohek/sENv6ICBKdPIXKn27w0MSb
R4nBLcqEIo10cv13mZFdbE4JBpIpIu1qYcYcy0AuP8m/ktLs9YdCNExQk5I+9yV/l8g/8UfCln8N
17ChhvFcDYgnzK2bV2/hd4j377Mx7k2zCDf+ev6ihZCMKQ7iHIzwg6VKB9sIC1xbfuCZxPBrlf6H
UBdN3z7WJBOXcsDdrWHBArQCXXoXiBHSPxgc206MxidgZhCPe9d+Z8pnMJylaVQmH7qIDQqbAUHB
7rg9JWeYOESR8TPMwwj6rFtEfj3P/us9AAFIQiangy0UfTC4LNPNIwDGXJ4FVPgJMpI4WRfhCbGH
L04qT6CcL2KqTBkm8OUD23UuESyaV2BSg7VG2KjGGPOcT8o8SFAnWjPikYJqfCDNpY3fICcjUQbE
a2wy2UCCnEygWKxXvkDHi2+AdSjjYtosTkAc4BPgg1Kupf5ggWGcoebhoMbG1efoa56gTT9BA/s9
M5RBMxSAywBblWfQuFDwJkjbWC5inuO/NypDnqLPYSMdp7TGgQq4AcJ3bPA8ku/5zw9rC+0vev8b
KMPOtDuucZ3HyRl34RYxeolPQLL6TBm1MZYpXiJGzoLpLAPv5mXQzNLrgiQ+GjvyGHjT2NkcwtFX
w9zAgr8BFqi8hskA+7Ii0+QsYBPvx+yUbpoyr0+gm6709MECxkbHyyHG/XCesF1P+bNDuz1+3ATp
ma2U+eOqNAOMRX4b8wYgGoN1+bCZl+h5xJE26TLOkCAS+UrHTsbPaIQOW9iKZe9gXoGv9Bu8gLc5
K+DL8jTM7WYgY5LXsQcyQBER2VnM0mFypr0Hc2M/h2wNa8wHZRcxpPnQm28yOByMOQ+Zi1TIaGkn
ixcxxg1B8qhUETniQ5jXRQoBLtCDHI/u+AMIhr0wFa6Y7oR9o8yZDUTu4t9mwL6Cm/HfzQCgyh6y
ft3xf9unSIeaEasgMBm7zLjZqiT2Td6tjUAigEyQrW9gCm2uRA7kH9DLEbFsvFqXOE2H7ZDHccLZ
XTynT8CaQAm91XkNh4RHynww5fGZO/ADLnj/06Vp4V4cRFaES1sW4b+FeAfMOnwHAu0gZo8hLG98
P7xDb/kIZYzcQyJz4lUjW7HPgR4IY7XIpzZFGsas15+swifTuLxY+K4Bz5ku6Akape7ztvC/LeuO
b/Xk7/TgbiLI8S/ozYMv/M0CHAaURD75JBDFOZSFkYVmIf92Lz3LZ3mRyH17EtJdBMwertvTO8CV
Aj9R93LKhXX7EjEYfsjXVY9BE20ifvUruxD/IgkhyKZGh00ZLwdD8ehzE9FV6u/fPlykY5s6R0T0
McQL+oh0f4L498bdCX0QUAsIDkSW4QPY5WHjYuOgqZPk/JFDTKWjzRh4M3xkCkPEfZLh2sP4n7yS
RwN2k30/MB7+B4/jzobxPcTw93nkfVAbDc2IJw9ZS/k5H2ZzLuAoE7YKpEVQEdrvmZEdFXghzIKP
kIY6AGvhNb+yVF2VbXyF5CMeOiM+pUTAmCxqLZOI38CvLkgo2/53KlmaE6IetqdG5RGa9IUKoftj
fI9QO10y74lZgDTeSs9igTBVaQmHacJoTrd6gIeGW2YrA6twAYzkF9D6rvdD66e88qkY6i5om0DL
4h9zl62UqFngJVorSxpGqAfCiJ/7uPxVdp/N5Vfb2T/GRJ+IULCPS3WPOz4FterM2ll3IRrl0Fla
Y522QLTUCbXZJ/xbcqhxLLBL+HkGf63Fk/XjLGQ9KlckCV13ug1dMQjThRiFyeL2k0xImDHmH6jZ
So+UFJKoeomvwv+5JogJbfqWH0oraWtckEEnnj+4zpY9IFqB4KIzxCt/ed3984hUcI28mxGbZoBs
YlmtzWVJRlq6NqdcRAo5J9eEYQtRkbmUFMnl/Xyl4ALAqEeGSKAdzWUBUSfBzQmILmcd/kSgz3+o
x+QfnRlH3X3vR5vyDX6R7XAGJgLosEXR1ccq8YkH8S8vvwFg/7j8lbsI1S5xyB7gIKLHL05+eWRp
+fU4AwYfrxcJyrXTMCVxZYsGhDEWVVgciyMwAZ165/WRvD1QU0IAXYBJQA4kVd+LiiVg85BQAkHd
55bRoOWI4BRH+Cz0/cegrkjQD9Qdr0jWxKzAONAs+U1w/QomNVkATj+LyVcb8DAMP/JM/iDl+toX
6IQ0a7lcMAAoE+IR3xqYW90/yVF2/jqv5FvAonN6ZskIRqmgT/Gqt+R5Lx98/HnMvwHolT6ncxwX
9x68Flz2Iu/Uwar3Oinh4N/ATYK51VNezh3FTQUgIUSzj5vXAzsFXeGGIia5pN90SesPMxKkNf4X
41Rt41+eqE0FMCtAWlSQu/bU6Tgv3GZaVmxl5UnrXvOnsfrO8+MfVqiN2lP8D00Br+s/RCleJev0
rKJRQKQ79CAAb9+gQ5jhNtnU0+/cst0UX5yASyMYFwoHEAjQ6yOBFIOjrTgEUYxKQiePe0hkg3nd
M2LZEicB00Y7d048F0jDYvYmGfYjUCO7cu8wh+EJXab8zqLHvwRkyhRmNhZKwFh2Sm9G/Av7yjRe
JFXAaPAVYeB5KFr+k5WMfwnUgjWtu+P0gMq4bspdu5QpA6mA0TUO0sWa8E32gTUGNeou9EW9a2f2
sLPs0ko5IkltjXxBlq1IgAadU+aCdjMH5oMBFK+kM57MHQCoIzgWCDnSwsAYxvXMCvGncKVV4J53
upy/HdQYioTfQfTfgVB9MKxkg/6qdwJQndCLyeZ55DHWvkvcE5drC+iUCGpe7fjNHnKUkVIuCN6b
Akf2ftKDqfbZTyIHQLsoKNYD/WZjnFVbhdAwRjX9dvCclh1WpZkDSw/R2W3uXgXsx7QgJiUwHTEg
cqMkh40/248PbeOOjoW2zy4nZ/C8fTMnpFZrHl8nooAI/cMai+rpBXf8R12ggJ/wTv/FRAgAIg5y
2THWxiMMo6T+1/AQAZ7O4hN6IX7I2hEL41QSy7A7Xmn9ikZ7O9wPBCAQIgQYgPFre9xY3A8Ad0RT
EJhH4xG04DN2SnDBAEgPOTUWkeNtSikXNTO4p7ZLdEdbcviZJUoRhYQB/jiztcwSq4iLjcmxlkwe
q4ngDydV7kGCmDAMoEZh15IgRdG/30c1hGE3eF8JyvZ5A8LLY5kBWG588zkFypujinFkSpYGakUM
MSwFKlDZ+qcD8Mfcgb+7d9hwlsSU2RnufPbu04hNwWd4FwehMbwHuQb85DNnCiwUWocLD1lhoffE
mcVEg7ycQCAlXCzl5mIvGLjayFEzwNxeXtILWWSM97buE5sjQSC2qZXbfdUBBqYcJE5f7qLkrw+I
dzwwz86JxeOqYfLsG7NjUgyq2r0uLg4Viwe53pTt557h9BCXKaDCZVu4lCHoVAc8UgwP1eOpIMbE
4Jg9PhUxYxQii/YX4wT9/NNwKqq241vdAFXCpuuELdHdNzFIUdHPI0KENhEbimCCIvg5SozxYG+W
O2KMW9aPH7LSRF2xF54kMyJctqgmtom/oxXlJ8fbVjwBsPCZDkDbTjMqiT5DdUEfEyBwm/gB6YXp
melyvo0Vv/EIAg6A0MiqeHKr9Gz/YHqxp8gLB4tF5ndO3hs7hGuZBSXqgPL65gHYOcegJmgEYEeg
8kWSlWg3uWHwaUuXxeC64BcOwyViSnyQebJkzI23s6AMOHtJ+1R0CvuBzDK6FHnUSGfzkV8JszSy
3CwKB6F+eXzk5iE7bBz7+H/DthBJNO8RR5fPpg85NASH2S/sb3aEY4OmQbs2zQisneVCmHn5l815
eegqPA8G+HrPeL+cmWbGAPNrX25RQgbAkDeXy4JrmL8gPGw9NzejY534nc1k4TniLCTHGpEod6IN
Udtqn/tCrMqn/CeTlFn5HAdiGSw+82rm9D5lnCwus+BYonfu0Du//8KibDpREQIsCmwnDsY02kVH
a4mUaILh13mfsOVze4WNTIV9TV6TWu8x+8g1WLicHJ6JmuHnoo0+mJ8XOhgyU4QcpdlLPdl/9gSI
OpeQBXLF0Jg++863SIwh4IqwiPuGaURHr3TDJ1lVxsMoUABMH/rkE2uBdvncT6Q/cJv3jBFqgRXn
6YgDzyVkxlAu9pjva1MNUTUmgAUR0n+HFzYXSVDp4rSXpSCjAzLsSsK4LNz90ucIENvgjRLNIfSK
tqxzlygGgVqiIIXP6Y336CZqfjrI3rJFmBtPg5ztgEJV5y+J4KQHlpQvIT+8jV9yFHbPo/y/PSEu
LDH57rfMbz9D3scrUGvsygvcDusHNmXT4UZirTmQjI8YCjTWPKjtYDvz17vVJ16CJU9oowHufLsx
azsioLrKBiVtMzo00ABE7d+gKkn/aRiCpC7MpZCE+pIzaoj7NwF5Ts+IZfzbO3FH4nER2Ea4ib49
HXWBw4l5hF20wgcbPAnSLh6QiF5+09Z7bNJDM+ch3Xl6phpxY456hM6FdF4A5RdIbOZCyow+dyCA
oR0lrLKzbATalv/kI6gvnHJVEpS4eqSIgJAUHrferBniqwegtWd6sVNRRxThK/1K6M+oedIAJqe4
f3pf21RZQKvAGSf/TzZ0wKHi1NPK5ojc5SRBRxi22MVoA2ZYEJeQuCjniHnIiS/lCLO63Ef8O3LI
RVGS3CtnMTknG9QqJ4DPY+8IFlGjbsdsocAfZFRwsPk+h4pXcNpF0V1EBXCT8Gg5OLwDq/c+QlmL
nfGnjvQ84NRxerkw21lykLwVU9QJOuDNZdz5swfhuCEADxikyueaxkPTcIUjB/VHWFpvaqgobyfu
DKALV3RKjuXkIu/YCMwCbYNsc3C56LhZKkVUA6ebRDymQ6yvB9ZTUGCHtZQgJ7LVCChm74nBcXdi
d5NbIHFCh3AYyQC4g/+JH8dDIsekUtNF4MQoiRGSt0NkjzcyVCyiXQ3NG8VJOA3LdkeAT8fZMmRc
+dE1T2hV6dBK2uHGWLCu2unxGtjQo1CSQ0YjhWDhBcy7A4WFz8FqFvre/pEp/AUfMY66e0kBoc0h
N/mHCGkXz9btpRKj1XZUIMSwyopHjpa4t7BSYAvtk+rXSqeP0sF5TnVYhZx3OUkqnD2ab2ng71eP
+pi8Doo6sGHi1/zKjFqsd8zMqDZhjxvRC88oHRolynS44x8UWZDmOexAua65Ok0HSReh6eGeHxS/
MT34LCdrBrAqz2A2dPWjun1E9lhzV9r46qmOMBPS2tyhPTOAziPE+uhzw/s0bAzJWobztSRKKYzo
9rTt627pJVM9pI38UPWk8yURvRKy5ubQ1dyr9wze0efhRD2iylAf4tlFxiGdPgev6SU0A33bGcQ4
VtHtnxZ8jvGydctJPukE2qQ3wSsbvUeFS7lPz219YJNpTTo1sHC1UMkNX9+hYdsqY3UJQ+nZwqs0
nPqsghsSfycE7SqZ99DIBXKMyS2o9lx6w4o43HtCSCq4EVGk/aBXRG1UR/a0gUlc9QhN9+mhTfOR
y9z0OmgHhU5pz5W0aehtDX6mex1XD0kWwTU9g4H2vIb5bohME7rXlux/d27EbkOoxNh0guwWXCaf
SAns37fhX6cYoINsEbW+RYoX4V2HQBN+sDGv+wQO4D8ZZbyKtl1u2bcW6fTGLblJlpZ0vfOFsxcL
5CBktSxeqOz4LsEbYqgvH3IC4iHUHhMlnpYwvWAL/2uCenf75SHxpNyCzNE+L1vojjL7bmg1OaNm
ytbC3kydwxhDtXfuNZNusFYJxnKXz6lQbkcWJ3X5+lfMXuPqkAxu08+EaCbN/35KLpQFXYPmFAL6
GXys8ILSOse3RuQGu9iU3uf3scqnnWECfR6JqMAoTNK7+LFzm6iOteiRd1P0iesMqZAgNHfp00CX
4NwWm5YYYxrQ1cmTDoLphNqsgNIKCt0IfwDQw6NTHol1NND4BFnp6pjiUwpW+RGVrMAeRP4Apbse
SJC5LscWTV03muVfyf3fFB8v60I6T64PseN+SUYcB39UsKacp/QAL9VPGTs9QrJrg86Mr6kOkvCF
nM0tXWjFVtqWqly6YOKRzgnKsAHDrCXg9NkXeKuYz1EzeUvoskdOj5fviDYZQna9x4s1qeT8jouN
Tj+Dlb3ozu5s+29vcp2rhqu2TrZTjvbFt3XUVZjfCSx2LpIkJvdnPePGpVrm7ou1EJjCYJiExbJJ
XaLNOc0DHPWXlHR6In8XV/o7pIuqX+lS7d8qqAnixGtqvSjQIW4iLAjaIIF4k7L+ggyttdaQb4OT
KaA74Z1ut9+mK4U8e1Qzie/tlFvu2+1T0tFO663dIDgF+NEVuloSy0uilfYUA5GLD78Ge5369iYm
QmxqVPoNyP7OCcaTxG94MbcQtDsafJNv/NESqkMxAPG9dGtjfTAfIZQ9k/ZumtNbviIb1qxnOTnc
8xdlAVpgkpEKBR4VbTfXIscC4pSkXPReXiOmMdGcAa8HUKH46p8k08yLbSeNyBMblOXgBW3H8tWO
3gfK4OSuPpPp0t0bvVCfc2FiSlnvCNdanOF6SgY7oMQ7GyYwhMQYEHMDQ58h/NmBTAdqniMLQ7UB
LS1wJdYY68BkmJ+MR6w5yqfr/rXbJ4RQViEOSQvahQV88+vEZ/qYeAJyVq4S4qSSIU/xtvOK/Yxa
fnUQ4/YC9BkQieN69R5zEtX1Kh8+0TbF4mHPMDTtn7YzuxlDPE2gLNYSZxj3sEgHJO+RPsEilaur
PUto66X6l0ffAzzB+0rzSYWW2/EIvgCR+c3H5LTGrMI7m79Drr5T+ghAerjSrjBjEqKkba0J9pT2
IVYkOo0pzb+RcvxcgQr/3X3NdVxim49j/4nQZ6MeGR6KR6yZmD4Kio6ZXxpbSGdSehFG1dbaY8W8
zsYeM4AQG8lX+vAJ638cqtftMxnSG0adZL/ZWJsVfXv6/gex3Bb76R30fninj80CRb5EpW8RGVuE
TJ+Rtswx9KRZgbC+w1b17zoxj0IOX2EjwSpHrYB3H6bEh5kumXlf9edKrQwFz9z4A2RBzQKMeuoy
bGOUuzhY5N6n2TBXBtg/b/KWUvpgiINBwLwCTSOdnZAVyWVvgdBk6+M+bgcGSjOMQ6oDKkwg2jQf
mwAGt+Hrt+PBIGK4FJ96BHdbl7jHUAjXiM1DD/rSd9R/UkRGaORMzQaZ7pybL11U9uCUBsUNRT3J
YS4fsWkAyf69WPQ+0muoK2tsnqRw4vJTbM0iIHsJ+0/KGUgI3eBrYOFn5NR8B9aCDCeyrewT+4ip
fSfxMR8ppp9Bu4pLRPcHasxIXOKx5Ev9XJdsMU4dOUhooPcCaoUpu09oIsd2cbCx4t/0H0ujS0oT
BuO/nPADeQd3aUCPlUbceUc+5gBvkywdyAPI5ZGdit2vwzucX9LffS6H05rdIxx0D1OyE0hhdzrc
lNJDQPHo5UUf6jdBUfzm+6bYssZ1SQcmysTuQ3pNLMHIACHsE4MBE6WPKgKNe4diap0UtlhY7gJY
tKjdnRI9IGVrICR40ZNK4ykZloBeIF7FIFvdN0TzLPdQbLTQcJ8jYHSA4al57FTUvvn6y6WoF2dj
ok0raAyLUbsh+1pQdiA2rsb8h5ZBCllfZDM04/znTseor1/BrI1Vk4qaaM7F7D7vQMKqjOA8wGn5
ZwWPoBUdzJBJ1Z7ii82E8sW9T2xy1LgBXHvKOde5AYDgpeqJagzw9rpf2AGHndtCz4IHOhnwDhOW
D/KmFGhoqVNycD3n96n6jfBhi2pYi0eNBUDOE+2xxEXqae57/oUxoCL/gz7KXXJC7Smx118EtlpC
PAdKTinMHh1JwBwvAD8ne20xwZ9Hq7KHuDnaCTsYDQMwx9qTJyz55KRr4+qCqOOBXGdUt2TVHIS7
BIcM3/cTHsVjmB4em+dYUtda/19CZpA24ionx+rmfrC21rcRp5cUMNp+D5Xpg146JL28yU3AFxyZ
J3rKYTVbizcBKJL1vEeYrfBbe7OXT37joPboR+B26L3yIUOGxJbVd0PfqwA3Z5iPvcscpnfv353k
ErGVrt5r2NDSl043HkGu94FMVG5I3Da8xmZjz2jopERdk95E/m31IM9s8Q6MudL/Ht7T9Opy7rKo
2hFaAEzjJtAn9szkvB1uPJ6eyXNodf/RYiR8R9gVDAhAHpfMe82+B5bstqKlV6RbTpLRkaR7uMZe
cyiz0HotwTjqIwoH0xGP568Fm92H5Va6PEi8CcdMIzcR55ObBfQBL+Bz1oiFwPAISwFHd4g7Cjn0
YE3KB56wvq6gVKS4h/Y+dJC7+oeX05BIg+U3woOhX5TC4SBPilud9DiaHUNI0hveVz9kmpPmhyjo
czqueXlY0rqzhfOou4eJZVLydcAzN1/Fbvj2a8y961Y6vLw23xhoBsOVLJb2lI+q1+A+gESSrMIt
bTj8x6qgR6e9rQ+wg81tx6iGtL26D+FfHL5iMB5rztm6O93cbcPnCL8Riw825IBsGu+OrUyLlZ8v
1jlpK++u04MlzcmOkH8RuqOSjXsyhC36GmrwYFO7dURcZtYGp4AUyH0Dr477gWZBCT8lIQrGjXIJ
UDL5sTsgT9bNYrLodHQCN4nkscH6Rm8eWSsxZiGbIsGbWg7RG9XQJgeO1po0yMAYIZONYEqf2mUr
AIvyyVpxaVbt0/vv4798HDbyjRIfY80RVf70JP+r+oMZIBQ0sfi6ABckW9WU6bq4i23pdGtX+2nv
ZM7xJZdyHzfvk9Hn0IqSDEhI++ha1pAYcgPipeRt1AuriLr8BLTq5zOBOt6jNWVURN9xMueQ+GZ4
W1aHhgJRQUpIfxo/KX4iUwqagB2Ivp+SR5j4B8xjOIxrcgxbOpcmNCrEkyEL9U3PRWpOV09aqdvb
BJySB17Q5O6V9uyVxT6+V70ICsLuqjO0/mkHu089yoTA4OS7eI+/62YMr92o3mBRt/gEDRf8e/Ad
Sw4ZSmRgkXNa0Kkb1MM7470NaOAFV3ivTxIWOBM4OaWtKhYXa8cO232SmfvFxp50Js/hfXsLazdf
U9I1l84VbaC5vTl13s4VByR9OddVO8Rg7g1r2hhUnvUvAwwl6WgEr8WAiuk3lK4QrafO57syU9CL
5wxOrCsMlOaQUlESYZrGgU+UGnF8R6hck3HccrWG+YUCbiKyGBiKOcBCRTET/YgNT7NJbCIqwS8B
zUVXupRsFx8XPjBsdbgDcG6EMeIJTaP4++CmcEON4rCzikvnQmiK35EM4A9geqDD30faxxowTxJG
fm47O0ixJurEmieTjApxioOUo75WXy70wzgZ8IPFF7fout1f6uZwxmpsQuepE8XBoxIGVPQwTsMa
/K+XEz2W4DDcu6wuFaatg/9y7cIi4OQthCihRU1BQ0GZW5dOIz0pKT68jQqv7KOTiH5QZPwlVQxj
wpc+8iJUcBAP4R2Lqar0rhM5rycFLhkSzyihTLx4kg1AfkjUmv71JqLFn4FEvUjHSwJtqJIceqOd
GiiiQuu7ZH8f0JLD+/r0ln+ClKL9nHbUiRgK1MF/WwQTBKTQf40McEmo/L2yRPcBzL4pTObzKyx5
lNGXAYl1FeKEHbvEUiCOzsULjmdTKqdEVwjsUE8EAaDMvPb5LNn5vPENtQfXBZVjBOBoJnknFuZy
PYNOfv9QYnAmogzgtTgyvP6ThwRxlx8KnmJKBCUygUeRYKfAPl4OcMcAwUwCrKLOc1gaHAMXWvlR
BCTN6NwIGr3C7NNyYmVuRfov5iccUl+Y93cP1a3ennE2zu/FY2BP7FDYW+GE2V5Dk51iw2dkboXF
Sh9Wg3Qbh5+ZNsZmVUMsNhJhAsEtATizmbJ9BQX3G0ODms25LV8LCz6ZN7AtGD+GeXLATSWEZNFJ
rAq/u5p85NP190k9GjQ6e3JuiLP2/kfSXSw5kixRAP0imYlhK2aGKm1kpQIxs75+TvQs3ryemmpB
ZmSE+/ULis18dHybLgdXWh/YfS+FuBh+iCLn/itU+ASKxcPN8wi9qZq3Rb0nCW74ZzqM82CHmXRV
+bF68XEsEclqqUx7XGWDQfj7DewW0D8hei72dwLGzYwJ4/of++9e1h0hC79CfQynZ6fb3ndfJWud
rBtlI6Ca2qt/+Cn1ICBxMQnDn+5h/Pg69d7z5Cj1Ee7QTRZGwVxgT3LDlvdcVjuJNzSI2b1baG7m
7t4yZgSUbecylahw3gDLOrGUaDpUsC4OBHqH2im0sdpzppAqK0guc0Xjy1xXR6e79qrwfnS8ZXq+
Zrz5qt6i5vmjy56FP7ecyi5ZRnOwgcTfYYtQwWkI6V1363r8VAZnwqMhskBNAyVzeEjvFXnHWvkx
v+ZNYi7BhqUkvlNO3kKvb2fJ55rrEWhJzZCrnStWWPuorYve69EqfAxXJkgzAtMoM5DP6ZRH6R1g
0usKI7VoI/Z/qIocu9Pk1uB7krfjFuITTTKAXadI7BDSh9fCVhbldBuKuW8J+RsQbQgW3WsaX3jO
FnfZEeMsxKiuPBrHSoZ663YsuTO40AoWPO52AKXotMqoJ469XX1fXn5kHIxnrDIUuB7iCeb4U7xx
rqrGD7IJOU0Ia1QX4bTFX4XyX21qdpfhpjXrnvJsgUtHB0w4DGPVWHXXWlUS7YhKZ1d9YOZmGs7r
ipRgf0lNglO+/OGu0r59gbBKR8eSoXnhjLt+KEjfywtYCXmOG/FlT1TiS+Euhm9WjYw2TYFO0tyG
T5bRZnqO8+cET1nQ/XRb89Tkp3adz0X93rgUdK/AWImLmGOEwmQER8LPB9a9kZn8PyBqYYaXfClg
pmOUYmy7LOXfkLStdylmp7iiPsisQqvZz3xgbWAtn5y4oYhZlrEV/sIVNfvsP5sycIc8S2u82vJy
19ChclJRd/W3GgerUaFxLqZ5Sw6f+FJBN5BBun/n0+NH/9DLjjcUBjTE5SPl7U/ya2XkrVxqHn8u
phy/G9tZOr//OQ633dcYmb7jENpMDz086+ZjvH2X4WZ/+3PwT7382TcVKdUnaDD4ddsy0i02S6z8
bXHCzCz68gHkGCLIuBwEZWclTW2bUquClMoRuohQYE3Zsvy7I2T5tqCWslcCcWmJKXorBUHGrdQL
SUDFJaj20TvK6HzhcbunwgAzmr5lN85+qIhpnJ/L5itcBNaLXlbzinLXau5auxGuu7QNtt+K7F01
pMtjnph0lX1sIkBSBp4V4hDCOWCPI+CDcrM46l3+bIcQOTgVY0ZNz7h1WBk0hwAM5xC3rgCB7tiA
s4e1aTm+/XbIk3/SBYS//O8dFukAxb2/HUVvs59IabUrsktS8n7PlHcaRjWsnQKvwcfm6spty++N
r9/ABnQxmDoPtiDj2415WOBYg92AWI45OxPg65yj7PrRh/ohipc+267GipIcEUxjmjLwG5A2Z6TX
ToaWJcyFnILxKWSmOmsZiXaI+YLwT7UBgkOIM/GidEWTnboeMOK+1pznhn9647Qq85V3yh65LaL/
mLXj4mDQpALP3L+FkduBTRxmrrv1Cp83PSqakZj5mihqWBzIWOR/OZSu/ffRLamaVZZ31b0sBB0z
XOJc0d7W4mpWJ0bjWAym489mqpn8mznBXgTORgBACDZFTIeYC4FVHfZxHGdPySMAPLsvQeutuEfp
x48vchz+XYYAvmYDCpjZBH1ikIsvQDjlI9Kn8wc2fSygCm6cJS6ys+hUvGhJz7XADaHT9FLh5g8C
bxu9hTQaRunPlOn2yAHASG3y/lZCYKuQjDPc/nVIOc49BvvRabL6AhYz7Px3O9D4Zv1tMkyz1JVk
moAIjeiqcJsbLRHlD9RU2oXlD+i9j9mw+ZuN3GX3MGB29IWhVsER+AASbhHW4tPoX+TDEn31gnKt
456m/K1H0Y13C4yhFarGcQsvUN8VGR01/01gZWY0DjPs7UiDff2+m/wjY1+U2AzzYo11fI3DXLED
yLamnbsAjTZxXDtEHmrRvqNUwuEbUG1Md/Nn173xOo8vt4svMgL7z973kX+bHb+H5ENXyyTZA2Lc
P4PCUTeWzltfC6pZQ97jD5gnw8rQXY5oWddwgsM40nn9sa7bdi99NrZupJXFXbuGq+CAqj3mxmr5
ReFQm+VReSSbpcvayo4Ovj0b2WarPAtKi3qK5gd/vHmWtXmQxbyoPxuzbqxhpig0MdoXhFl9VzHm
KkF5NTNZOdzzh+alyNF1EB3hOXQ29XWnnGqqgp/FExX4dDc94a7umwbxTCpaN/X2uptT4R00xbHh
6V9qRq9oDVQurfVAYTR5SI4/1hRo9U1/0bi04+NLz6hFOX3uvCmnnJkN/G2oa9j/F+3T1/onNnxI
kU1Uk6Pj4N7dUrT+3JsaakhZEno2jLZi8301JDKuCkYd3etQ7zT7S450rFr4o/DZI11gI9I+tU71
ZWdxKCQauXLmY/0juuvPdGWVT/5Ruj2H+8/FjmVCMfqXGfB/CPYGd7JpoChido8zUoPtMhXFkZQr
ZGVu2vJlmzut6bocM3g61Z+6cvN9ZNvHGEoweWEvQ0i6ASnkqc+twrnY/I52EpRAyWKiPbx2ufKU
Eo1V6VBZlp/VneadZ667JtuobEBvRLdzl/b+27GakqWnWKlZZ9vavZxy9KyLaRF5yc5DNqMbS1dD
7zWSV1B6jU0CxiQmPW1V9C9YKdoYswXb8OqSX36eu4dKuHLIaB+RwrK8ayUm11oYs2Vl0N9rkhZa
dzhrjJdHcfcs3KZXjRzzJppOWb3ICp0MX9NMx5tRFG27d7PNxDd3+RK0qcWuAX76qGL2STdLfIRO
/2CeZwJqgNHjC/sXyAXdWWlVjvycSnNM7PZNoC9zNBRRYhWx0bcSeRAgnay9gxsS+1lMTOabbwfb
snjsij/tCtRQKTZq6+KsdlEsrAM0sXNaL1x0vVzpRcFVO7QvY/GxPR1DYPwz/y7Ex+5tZTNZK6Pa
rf8fFFek+Pjd9FLV1zQ6iih6JutypB0kWpdf9bDvuOzaU0qWtfxeE/JuVJrqoio4AsCl/mymisZg
6E7QHr9oPn2i2NtU37VTK9N4GxBEytn6qsQRq5Uq7/r75qy3ausGaUgkex3aAFZnm4aVYYZgbsdl
0JAG9Vp0wj2rum0pis3FQwG0AZC9pe2mnSAc7ItmKHnwZuFQTxCuXZRRBGFUoOm+zq2bBDiFbOwU
egpN5LFI5QcnMtSAcKT0rg8wxrpCmEcxKlMEfMNxzexiXYQEVI5da47qUrXWoEPuqzbqVHOlbfnR
iqnWgm51O0pJGjvV7ZaNXW+3KCw7oqAbIVeVOJnhyAp/PdEJWeHsPrE9P1465jRtBwh+EmCUu1GN
Pnps6lp3CpciaKGgiAKaj6oxRJUfTC5OjQQES9vTPbXDMEZBB2WYVRSBHEv7O1LNaAUupHVYGkXr
b5234GF8eFpHhWp8aF8Q/pv8ulQulXdDeE03PjIhHIuRusvaQPHDU3yHgsRx8KHaoep82vThsOcH
/cKsRYRUTTaSrqi8ad5w40sp3b81QjhztrVkqEtf2HiMVr3MPAp/ykLRv06q0F1Bl+w9eJd0lk3v
tPC2CzCdvCsCSLOMEhO5Li/K1kzoy13QLTnDx2McmYCDUP01UeUA66AFxGFvp/ZerWkuUMMNyQ1z
P/H+Vd8SU7eRR6Y+7JftU+U8SXZTtpLGwXwcbRngm6vlHExvl+HauUzvm8JrdB2K4y0wE6peSJEl
9JXWP+fu+hMcs+uzPuzSqoLdEjWgqN7kiWKlA6qkyonm3bh++xNHUJLVYFyBtxR2sKigmU3/Otz/
XNqOaaQDOlBTOXOQsJLV6JvGq81V6d2Mfh0/1x+3UXSUJSnO4WrrYUqnnjnkNFsJYKKNqHGl22SK
GZnkGvuui3lwgiwBiOZc7UO2eB4CiWZ/KmWLITp2SORsjOlurh/ucqoZ/8r+iWUDDekcPS/DSyHX
SJaYb/ZfrXfN1PVYPtVhUC2NX10aXlUCUm3fFfXRD/yJZ9Dm0QVXgIiFbHPWPDZiVSdL90pX3coM
ADbhfMv+5ZiN93UdB+dbUMaemwCLaqa/me4HVoO/IQKhIUipdGvE5y5Fa416gbM1BKBDGsWFdbls
2arhgQwsC4f2dijx3Ic9tfnX0YKsRRBVdACVdWczWjhLM3pHIHol5uBY/r6qJ1HkLKP0k48Qjl7f
NFzo5Pj1ZSLdWn4qs5LkePbM8zA5jusRZ5VDz2r5skLFE4SyzTr9in4xm69Hf29iwdmPOeqfxU1D
xlR792f7XIsEVLhQ2a7qASRbUX3nQhZ8KUybzp2nvQXr417Gkv1Mz4qRz6Uo6ODL97Fxdq7nl9at
mBxkSrnSHsrmRFzkY8PDdA9mXbUT9pao1Ybq3dr3Fh+Z8GT8KZxt6BkSn6CVvpcTA7VoMWheb670
qzRVydWs93Xx0lr4PJlSrL+prNElG+xP5c1utGKEtZHCq3tsYFjAshXX1VQm7xgtAYtPcFmnoqG4
NvyIG7EUug3FmWicQNNBaZnlaqRALnBJb4c6gvxunK0/h5lGbBKAZPFvd+jgspzWcKtijBR6GwLj
oGnXtdYwE20q+gfALDpFwQRkmK4/RjwQnU/uWHp87PIy7yULs3JUfK6rWl0WH62V9Xqp9vA9zDTR
4pqobmvHz5kdz8etTrZC946VV1hVQuu9/EzCzDkkVk9QkYgkP4f8mAFfQxnfmdUybdkV1XPj2dh3
dvVTPTUzbz30z8Plq/GUCNf26YQYWItBdNxLKHMYDJR/UH9VJ6rpezdGh01Tdy7dv3d2xFwNjwjP
x5Sy9q6CBcpJIud79d1Y1E+tXfXdTDRFbLQcLIIaZ3ywv17SGuKkDmhTAnBWeXEtdl0KI8lwtMdC
aBAV2sH67Cv0Omktaelw0BjAMjD1UyUuwYu++JlC/JM6g2wBo2rdXRDkRyuUjt17OVZOjvVEmh41
dKx8HVzad4uY+bRRBzrHpb5V8N3mpsSGTsEdYFUcfK1LqA75s0uK31UPDfmt7Wwo4eqW9hWM3I5l
ik7GpEhvULP7FE3Pu6uKCJbKqZ4o3msQwDyKefHC5Mb+GbUoTkBQB13lnT/ABy6K13+wjoNY0QAO
IEkqZoun4kqZYIGbPR7yw5znCv0JuSEbnrTiubHuPJvsJz7OtUXjUFFNB0sGTKhc+164lGG4DcG3
iPXtQ/8+PPFzCOnugi5rp794HbJYuo2DuPxV6Hkmy0xBBbg/vP1zWYn+hiLyrQlnAp6RdXBsXv44
qtYdks6NMGALkBL+zoAfDCdMQnAWmMbExqKss2wUR7EdbqgpOEhqVvw+Mgk5lzgVWxLL8qz4rAbO
1rG829ejIaAsKNghFg5oeKjvuVyV0ntxq2CIcI+VhxBUYYBR3zKUEwub86GSrS0qSQXgs7jid9UO
WvTcd8gq1Y76sMehDBxGrC+UOi1DMWq8k2CXoZSpppqPoPaZbFvsQ8ir7VAQAmZHPcVyTmyIIeaO
Bau4WkU3XF9bsLIPrwKcJlvI2ame1tv2eMi+v82hxRjcjOFLKm0AiPSaXUZukHKYg4KJ1FWo0S/6
UmYQrlfo8JA4LkbR8alOE+IhnUzqSdw+XmbzhF6ybgZmsDatfiX3SU6TyFnpSrye5rGQrsS+BTyI
EmAB31nwBA0gCBijZxrwfnep1HODbTNegVasxlCR+3duACyA3EQG61qiA8zgv+R7kQT9s4+6Z5R9
SFLh8EP1mMZ72DL4/ZxeH0V/wEAy35Ns1o7XgxM7nAL5YN8OMDlAwrFJAqwIRsfOqe0fYC2AjTnj
KX8ddI6DZzXbXbQi/USs8J7fDoXdM781K4ZwHieCjuYX1InyHaYH/HI2MBEphBTx5WQ3Wg6w8k6j
I2LvNHPlw51PzKOL2ss+PnmMduwKTtPU/Pa7k8HeDe8SDXy3+/w5OTm3EoH612BusGUIn8fc+Jj1
+D7HL6UP2+9dZeqAhvttYu71i6Qw7hwJfgo29ng9xDk84aOOxS/7kaZuWTSPSvfgDhCzSIfPPSdq
S/7uElw/kP/LIariHIdnAcQAZqmOzdIIPCQ6KNjdMVfSld9TieFhajnT6IdQm0UO+wLCgApB/5hl
evcvrOIyDjwPjrKV8FGPTRPSErynQvAZ/jW4elw/PMD+lK5H/158WR6mxvabldnx3n6HIxLHIvRz
lbClN7iNV+Kvc4OgLTM1Qutgmh+DVQcd8NIu75IwRIERZHsRj9Uq/6AW7WQ6EDc1aCxmtuE7Of3b
vsiiTRz2/Sj4Kh3Kz7ieRDJQiCVDUolAu+m468ZSwXH+H/R2+rt++NY8IY6cyaV/tKHknf9XNUJc
bnC09PcWtiIVKOhygWEOBKmJDrM/FHiPJBCPDPU7aZmywtag+4x/d28y8EAHEqEfeNyCAjxdCjAS
JYV+cSBPQPgHw7HQSoVLTX+H/xk8vDPAcMiedc1BIlPTiYY0pVnLmKa1+Aq3kZVxHfUvTN35j9dc
IL4Qi3ZwqCBsbRhd3VAmgdYBYE0NbFp3HoyLMRguPfVurs7l4ePdeKbsKgnksoGfGiphEtJ8dnzC
NODSoG963HdYadVdvGD4wTP+8CYY5geKM1je/QEGY4v+OTbmlnvGGqZtqHsRI5vDH2F8+DO0KLhB
Z9ee52Rrx0LhQhT+qrtVdmWewSPjJG+EGciqR3PFiRGExvXoWWKCyaj75bTPkS9j3xPUl9/f9w/K
+M9X747xlqwovOB/p5qXsdEEAcJSJaxPyU2C3IbLyQCBSlHTiZ1q70FKKWOlLPHmYh0uwKZQfo3O
DL/xPTiVAnfYJV5XXz2aQXOpAwDn/o6gLEbgKazzyqEFtBW2hS1SwtPyEVMPL4wf420OIZkmkdsm
W04gEjiKJmy7PrkEoq/Furnmi8jj57bH50MmgxfSqJvDItcUxVuV0s6BH4GhjnW8wqwuMJCLgsvf
hQ79f7nn4lii/F9KSmsHOWLjgfGZVKwqKmQkYqmy5j62wMJQyuQu0L2sUxTUJNCgBS3lnDECKtGb
UdV9r8ZhuOGBsLPeCtKDOtQSFqodG0juHOokMiNSw5FBJl4PSE/BeV8xmQjZPNw3MXaBU8lgmcxK
w9TOCfz+BhRaZRBqnyYwt4JdA6GgKf9C3Qzxj1TjyKTvjss9QjE9f5hy7mL1XGrujZAPcQTAqER0
0coVgg7fHHlBUtCBxdnibbITGGC455Sro4NiSIOpN8FkzvsbdQKSGcPFczR6KccfKOvVItG/VeHG
KEXcet8Q1ga/V2az5CCzXzoz/qMMDlA/jf3JjWZf+H+Pc5ARgpqNFkmWmviZD+rl1YRmZHcs5W41
/3x+xjTCrCAByEMy2O5m/giWRP4+xl4yWjhjnXQPk8yPv7dpcUDorke5wEQklt0kahafdIPCaQ6m
5RnA7ZHNQmY4+zKJzWHTm6dS5vQ9PcliMl6LnOs0XbVMkXJk9vXqMQxkHGPAFRvYF2g9aJJFFtfM
9WCVuADJUswYUoe72BfDpKodEbt0+lr0iflfeaUtvPM9lXu5AR3XH2Nka9cX9z6kLyOlq4jL+2H0
7/aVWRbBEioc0ohO8ORa4tF9aT38lawkrDGC55euLWyrdoyaLJX1peZT6OfUzYpkIfQ5W0tSe7yp
praUJgWkJOMYyWFOrBCGdDOtYB7ZpmvpwXPGhhLwjnNoflX7tkYnQ+57j8aFTCpKVplneX2J2ng7
GuzVUQ2UwJmnQaYpGid+mN+uBMwK6TaJzrOMimuWdhq/5J7VHcASQBxDNxfv78qaDopp43bCSp0C
h+utKoDGuECtAN+ZkzDZwKwQRsERdskuIUzmuHP76T1ZiqseTI62s9ZblpmuzMs+6A/Y1lc9jrbX
p5kTZPJV9pip3BQ2fs0vLL5wzMV4I4d49lWUOLpWLTEff8reZqw2ZGXFQcQQIpwPkWpmEAl+B4H2
ff1ACmmy4pyx0g/PXhZjOxr45rzU3eKivCHYnpNN67AKd+iDO+Mg2rOLe2+BBQYBs6kH6d/8SxKD
Y6i5YxIQ3BuQ0E8gALvJxy6M21R6eAreIskZ05DM1vVxSZYTG2zpArMFW0q6FTZvMnT1WipvsuWf
x/0nl6K2AxOVN81kzt7EGrxnfGGcthibuAhbCFXh/1Y2nG2YP/jk39w92Z6AJYmVLrqkV6oiybkt
Bk9CbqSJh0FTVQ4GHfrR+cXsPVvK1bajBBAbW4iJ3xbRsbetxFedhWZoNCLXzH+pqVFs9UaT+Ix1
SwYx5AX+SNMPaQOQAqDtJvciWh3VEbuw/YO5m42JIiBa0OM880HRwamstbrXZqhulL3Q9FlxixCU
3/Ru5qQEOlrhRDVO1zPBvKqeB2E4+ggTDzrt4ltbdzUxjQ0TALVo6Tg8C4IIvLWHYLTk3xsVx5/1
qO6eoJFS7kNU52VT22UaqQ81Vtucw5OqghdR5QbL+3oVLg3cJXTRXL6BGFnRTfCQSOQdUtmCaRh8
2zkfigcUjp3pYNS0lkLC4A8HD8S7aAtMFD1zTPzF7+R25h6ezfD0YNR4wIOdBh+54DjHbzjMBVSD
ObFpnmLtVOojsNBDEHtGmyAhysFtHXwt2nH7xaUaBzuPD9nyO1LXxXDG755Y0WXYmHHf0mCc+jz+
TDWuQynyWh0TJXTE9n2IOglIzcD5eCQU+YF0U6wTF700pWN7V9qNAuobq3o8y+DU6g3K4H+N9Ce+
HCwYwaA+ayKeAzmS7OboVdu70TpSEGX8uczmN+p840OEh1QlU8DVbB3+DaEWtUwrWuVI31219pqJ
TWnGoO66tuKhdocezDHtCs3co2gzahamsY2TYZQO6TIancRwp6L5aclczwgtNlj3YG/Vpc180afH
RS/c1FeVQz+DcxFC6W1Y7w5WMNRa9EM3gpyQBMZgzIwvrNWQicwKJoffZTE3P3fP1Rx47NhZd2KN
+2TRsIrU3uvyfrDpRdpJTfh+EHMh0XHgUpgd+VXlPVGPoElkYewwbi5vz4aEVwQzzFNQVGxynlBG
1S43R1Q+0p/pzwFUv6nJtvOc5Po5lQuUtD1rX/DHubKyh36Wr8Pcx6NywhUJnyFOW9/aVGZ1Vt8N
Y53SsXE0UdLglA3WavFaGpqnlQj9ljZavG3FRkYmAm2uXUspqNANo2rlvqE0N12TxqFwHqzQOgDw
1cs8Wj0w4wPCKTXfkLJLw+vU7rU5mUQxU000GE22ExgikTycouR7l86dQ28xukCO79VY4dh28+pZ
EXMBDeEQee6s6ufJcRKF+k2siFd7159lC/ovE/b/tyyGxiObW83hcGq/G8vB5jdaOjfhcRUEnP6R
fd6eJd4dzhQFwocnwWdkqAgGnCO0TOUX5GDx7bM9Eg7ZgW6GPgpdNl664am3ZLL9oKNheqPtY2zs
8uefJeVF8/Yr5PLrMb711t0ot00w0vDfJGG07mQdwM+m20u+Evglp8oVaW3ZBXIAS+KlNxVgrHka
PUZZ/40FX301vfXc7g5d3CAzubQC4H373VR31VtfwFn7WXtNL9NM+8YhwqRcGFD+VsHDXT1q1/nl
99w4m509Stt5onEcRObLTqx/50I6ORsNYRUdq0uLfDFZkSgta7ONLnZff99VRKI7SvMV3uR1uF1C
hsu3U9f3i0gPPlTMsAHa9cCACDOPXEel4aCscz+hw1IFbL5UqZGhFqEu8q567ka+H2PlxaOuY37X
wNvtDWKL+EXP5tEM4NjJlSP91GQ9AIBdN0wRNbKD9+QZQty+F73szyVkdYNQ8hFkKsoi6+8nYba2
LhvpFSL9QwuNqE0JZE4CcVK1bL6i46xkuXxkvh+sWrn+ouord9i7lg24q9tOtnYYmUeNFLyDdSfT
xqhSmQjs6httNI8mc7kGDLmaKEEsnB6GWjckrDgbgW5UbBsn1j48HWziyjy+wjpMWf3HbP5JJXqt
L6/56PcaOSsyd2y0Zr1LO60XlcxlnqeyKV3GXotjdOdSScxXTaloZUTy3W/EFMekTs5I89RHrN53
/ARUxSHh6z3f9J5z7Xa0tR2iJ3ysGqmJXha0HwaCcs4aUUL2BTyPqCTTXTQy8wt1YJgECVvscVf9
ndWyn6jM9Z1pGB/S9hrFGKUQ1b4YHa4bm+6qgFYZqz4OhcVvvPw+CV3I4/Whq5Auwzy/tiD2Q/3q
uZjhYDW3g4PZCII6e/WN5lOhi0Un/msv+LeAwKGCXEwaCQEkKI1jsPm2mwlNOwQZ3PyZDmnf+R3m
R6r+7B3sSVhOdy+cm24+46hEijS0I+04dE3aQnG3KG3u2HZV2ULJyO9m+QvcD0zT/O4oXKG4PxZF
qhvSEgzkynhgiBclm894Mb7FKjKHMiFLbu2wuoXzztBzbqbYvlcX02fDMLoVeG6r+pF9764Usf/H
GrnesbTtnOozSZf55CDWXvVMI1r3wKBgT/Y7+7zr9Z8w7+9k0WZ1VCCbe34GgHY9iHdnzfRw30nX
ZsX15Ni4Ds7smfKXyuzH0UBHWX5zHCs7l4mzXxmqHDyfOAgCgMDV3T5klHOlzDax0VoPEo3nNT8b
OrYbKeUFD3GdaKJ8a1nY5ZvdGHC/GmVsvrOpTLaOGZMyKcLv9UL02U/0zd1NBh0k403J01Y9jTK7
PLVePiXuCcm89OKIFrhvmUlqEonmofNTb441kvy0SFe953DXen3G2rN/fgSbxqqx/3nZbLPhSPze
djdtw1NutECR3vY7nHQo/Y3DNNs84Q79fWVoSedx3jw2EOccxfrnxfViU9KITDLu2cMzkyxlVQXL
cth3t/QUObByztffoc/0kz97HITefnLuPH6fjoqY4r0hrrbiA15aRxzrUPwboTeWnTj+7Hw/XPX3
g2y4PaveoncwjHsp/JKFBJAnXUxSMuCodpx2A6LXIe1pXbbgN+LzuiNT6eNaMxQp7icXQ0Pny10B
iNWhMkpN7NoeAfS8YLmKqkgg0kk3X3i5F1a+saIJQmVRifU2hS3n2mOZK6kt9F6j8Bu9He26zY5n
mEHs7DPSPjA27PB7rSQmi1HyM9tNYmxyXlVspOs8ZP9hd8geBijp2qayHJzUsQm1wrVxnacrEkkk
3OQz/VU90X6yVpq+2BG5RWvEyfinMqMm7+wzPd2XM22Ewx2GtDmtwnTjyOOf3FyatUP4qqF2jf4Z
SbSunedA8ZWZREqxxuX3RsgU6SdRKz7jPErp08yfYu2DS1jyELwn0dalleJdfFAt8cKsk2ZU/VdF
9v4z+XXt8N/9jNo0N41U09NHwonD+jYqv30ZzO6HRw7LqwmFd/MC0jmobOHhxWONxBLSIUjK0GOt
iPTZAi0JmyOMEfy7GXREHaU5K4bGSvPuGX4b7y+qciLMpKOeYRF5+bjykVUH8oGEYbfECIj3bsow
OEKcv6ok86vf9SCMY57zwOS3O9T3btWjtR/IZGscekq+SsQQip9xPVkPw7un17ix4HsXp4H08EbE
PaD/RgvTYRh13vEyZjafoFQhwtRa+EBdMvnKRgsSSmZYhn1hVqbxNiV8lJ413Z9xMjclk6CLUVK6
NLUuGk/j0AOFu9mGT44n4arETYDI/E5Vv4Gfk66tXQwszIbM+N7204XShdkUyy5CgC5L2W7MClCN
Yx0m25fWfRKtoUYhtDiTQOK/++Kc03ZnO9hI1OpwllB0ELlV8bFMZ+KtRHnVcpgs8vfa6Tf6eW+c
fr1qy3CuwYuuefr196xECYDq/xSUPWlufijcfhPz9O9xqHTKhW43ZwD+nCfso061RCMGxgt19nvO
rb266d9Gu6/MJHCKHS9GWslC+msjgjYcafvyorLvnHoznKV0b6FluLTirff3tkxAk/z8eNYykxUS
0lV5Z7v9DJwh/S1sj4gzrwJo7YjNEt1s208KQasRaaNBgvzi2N2RZmA2m2hW3aIWRgvumUtoPOSy
8o8OHOdLa64OLm9GuKzlMJpKYhTg9tKKXuowLsvScW2xkW42nW2lg6ULCPPvuZJ413KymBs5OXsC
7vvqa+eA/sdvBF/5GA7KbKjhoHxUh3N700i6uqnyVDXFhdsZ3WYoUZq1w2AVkWW4aURbibly85PR
TTEwgVnENE7TBO0Tg/LOqRUdaYnymXk4R5yZ+7Cf8rceZdyeLY/oS5vkaJBqPP64KhnNGkPl0+io
WONe7dEP45cEps+9YUzG6t14XGgCMVZn38VjGu08CzPm/rLLrdHQfGm7jPBDB6tQw8q5jTYV2pUC
xVswvkblMnuL5Oem6sS0havpM0pEMUxfQDMc5LPylPQEK995fipoOvVkts+EpX3DaTg3ci3tHtXl
1DmGPuvCuhlV1XDoQg31brZhUxHPy7oWtUBlGCDsscyBeOAl9JYDJJj21go3ci1HVIkms+AiJEkn
VfFdvVe/Z2WHzdxqnC569iHOCdeG6gDly/wFcfJpBRG4tdKF0FgobZkxpMcGy+Pn8M3aoLDCZ7l2
b/1r99qNrj6y0U5GaM87w3NnVYw7PtZpnN5xVM2TSI5v5+4xNXZJvze9YPLRSH/tFee7gin4+V4A
NsimDdSgH2Div19Q/8+C0CazqCRSOpVi7J6/PUcL7hL3yj7TX6CBJZux7PdmN1mr+XZpqtodGEJu
0WO7Z0a5L9030UKcltreE9sUVpfv6AFP1iQJ2fpT2IPpN1hyaOhvWkMhAwwBMZ272T8zFl109pVP
C/a+lO6iywo6MwOu8LNxQmF8D4C3UavZHjpNPCndo/Bm38Sa444SBcKikm3ezNRRjk4MdMJv2tKy
yWJ/5bMOEuguPqOS/+ORLUay1eMuvMH+22AC0uk/aEV0gQcz4eYVOQdTrY9QvJvj6nMSb71ah3by
N9XMTVa/3jnjtZvbfSE5Pg80zp/oMYfKkcs33CSOtQJAuhQ2bNp91MnmUbpkjYhjg3cnOaZKy01S
3/c5Y3e4fvN4KXg1Jf2JMo+R/DNv3PigBLCATj2ddvz30Y/+3bvnQfwPX0eN+6tS2Q8TEpYeCNxu
WOF+Kp3oHP8J2DwaxLLKzRx2gZxpIoop7qryOYnJwNcGFVzSCmWcmRWQEufH5VxHinGIAL1nNH+U
sWBaoxplCPId/r97D1v56i8qBcwB8hX/ekDC1GgR6k9dF7TcWQcLoWP/MbkzQg3qu4+zk2WS/Uxk
y49bcRXH9S2kNgV9SHrkssdHkOM9AP0kmbj5HugBzz/PwXkgrGVdzDK25M/AoovrYqKU/Hno1RSs
iAEyTD9i7sJB0DNcr7z51QUcO4/vrPJ4tPFL/ZuPuyneO9cs0C3ykYSRdSNftKesTW59RzQHqU1R
il6y6iqmeNBECrvfZ+OerifXAnfz8aFOLHKQIZiPfubm+NLjLW5PqFVW6YK6Jg6qmYXv5++7DEt2
YZgU9u/edaIC9nsRfQ/+6CR+b2Vj5cWzkOOLFA2aX4syS4mtbnbrv99/s4Hu9NY7tBL9TD9RiQ+c
w+5WZFbYOSuOJX/LFfEuMSBmklwGhbxwdgti0ksLp23hO+Owvxceu8ItLJCdII1kbU+L+2y5uR4L
6xErJjne0IO0sQnuSy4KBcid3Zu4aKi393FjDVA2l7k/DxVdcBTv7fx5mea+X/zJ8u8sVLnkxbbf
JzUdxmmusPD78VIaLWZTih/K4cxOCR7TDMwK5SgO1DPv9RNMErj8ZcODE+1k4Q6+H//jY9Cr7rPl
Z6w0O3zdDbqP9Z2qCqtKI8O5aVfbHqq+R5auihXQMdPP6MPS935cax+7B/7cMjK6x0y9F/Mn85LI
Yle+UrGtc9fSwxhk+S5fYXg7HJw9R7vrWdLarrjK7gpJ2eyp5dc2W31gieDaYiYc22e+wrOv+PFn
c+zuZoNttEs8cK3vOEvP6jx6wngC5q379xxTFlq5BAmJIaXGx7oLqbT4ytjfSfgL7Af2maneRg/0
Qw/gmqtJOcqxx6r9NMGAG24HqedghS/yHByuzWu2FslWTrHK2atiZGzqV5rcXDs9mzwzPMKKBgyn
XDsLRMrGQFUhZHtTleUtLdiYQhb2m6puV1qzW3pV5QzHsclPItPKBDvUGtKKQfeiVVm7I27z5KTr
jBWxm4yLhSgSYhjAUWSYjqWA3tH8acKbuwZB7+/m6f7LaDOnKskW9hU2iiXGKlyz3qVU/VJ7t56t
c2vX2daTksquxTnWCH5l+MWx6TVhJn8CSjpitfq2/i4cCz+cgQuCrujyuO40D+Uo+msWahnYhgD7
oJIG82dq+xEu4zQOoSrHSlEctU0xQd+yKtsHK5daulyNVrPtc4VTVOs+isP/eULWbrV19ckt7CGN
iEtvwwUprPFmou10/8HhOyXNZVkL0+Gs+eylscSbTPLbCJR8zrkS1eKCzl71axB3I+hL88AGxn1h
ulC6o5OeOo9aHE+baYqihAESCN525etwBmiFnyt/q5Qv+WvJNAv7yzzYzxiSF5fTVTlTnBlTrDpI
aNVA2Th743sxuIVQFnalb0LSTALz2cn9d1nlfwbd73mBcrJ6GVx8H8Y0JmfP5onJxrLu45DIq4Q9
4dcyxybVvT6sLcMOwZtVZX1b3Uo1uVVv/9ij2M3KrzBzW5yKW6SjMnIh8uYFk8ls8Zm/os58YNFJ
YJPkUnMAL6fXabaxr694XO3Q+YwFlz+vr/MnsvQBJmnaX3m2ZxMyltj3aUyk8MGZbtcg7N2SPzs9
oPBFhnFFjJlCvPjm27bqLOs/2wpKXHm0799qidKfKCSi13hhbnpV+hu9XT2AqcCmMNh5uKJhgiOe
UCMTonUi+fEtVGb5cWp4MOr/sSEXe1hv//7W57rEXGgQsp4Cnf0/js5sSVFsC8NPRIQKCt4yzyLO
3hhOCYgDCoL69PXtiurTfbqrMlNlD2v96x9KwIgfj4vcCWjJlWFOMWdhIS/pNGzBxaPc1KcDnUkG
TRcTZKpQ4XsgIo7YI/z4IYFMF/w1UK9Zt+ASSRvS0YIx2lOc46HbIdKADSHNPlBnxFdTcBkMprCL
oVE3AY8M8eBvk8dMC7SVgtkAzuDWCx9c/eb14PnTR5w4+/xv2O5l67tCo+piZ2ZpLsZCE8yc1j/k
pTtriTqDDrm/qZxqMdzgK8BwW8caL2Jy5sEJdEYL9omlhJ+owh0EFmXyiq5WF14CkbX1s8T2UD08
pmNenttPrguRPE7blUr46OMu6UlJHw5C+QfRIwZsh+CIomCWwRJBd9PMh/THPbg7iAn0X8TBymCt
P3mtkYWJDD1iTSbqfNlDMwxfjUbnbalmg4PMCsz1uxqlH4LEkvvxTeIY8gE87fho+XZSmPv4MKwo
Ssw77+bFf5OFLoTHBiuBf+ujlWhww4AvxvstJ7t0LHYmLwdqtF+ikxrg/yfCJIQ/BCM4tvXfR1iS
2EiJhZuZ/STAqpcSWefVq8csn+ZndpHXrAHPeNofkC8o8Jtd/A04ahBhdCy7mtirQsgx6f1ukB8R
wFg7C8M5901OAKlJ1sW/WOMERqvoeP0PJ0zuDNKhd+ej7gWPySciIcgeBZUvmfBr2fJgTMiIOZcM
cDYylaS1yCob026jCbapU+wPmmUYXfZ+FNw2OA/FhAVFX+9hs1E8xKScwRgBced6T3c4U4+jabse
z7jVgJl6PpIyQ3JOMDdgyQqmMccFTwwktIdAng3pA7QSgZW+lw0HwPJdc3sV/pWudGehKgPrAh2M
Mvcd9/ZF8Aov8yf9iHaWQ/j8sKQujIku0QMZsgqB+h4RNScsUfgAkSbDsClmIMHjBFKsK1xEhh5s
ThFbNuETcPmUIAG1AA6cRBY2m5s1KQ30qwx2QOppGhaFzUyT0Ch89a16Ih5cjm5lDO6FS0rUO8Ce
ImpJmnV/FJXVHBq7RzhtiO93rKSkexNx1jh5xOUjZC+L+wIXnCGnwv8rDcfMni4nBGcuvqi9MbaD
Ml+kgP462CovDh8hDsqHvn4tmLAaS6obRLVYZiUYtTkcHAA08y6G5D7ti4gxrBlHwe7wZkgf9NzL
lIOZ4/aBTgNBzZj3h5QXU6Cv94cnnaOsBpgY1gfyJ5zKQ4TJ7TKKOaKNYilIuHX6jgVpGw4Hk2qo
/XCEeff0vhzu8XA+ivBW5LAHA0bOC1fc5pYO+gAEVsWqxb4WWXrtaqwe7n4bKtWc/ga1RRtVjN7L
5XU+PEI8N6roEnxXH0e2njPuQCbGGZ0eIAb7DQoUcko8gDi3oO54Vfz0braSjs3KF+TiJxlReJvo
bVyx9XAqgrvd6QM3O1bbb8DbsYoAOQXKVH23uqDgGkG+UHwoHooDYmK++C4apyRmXfjH8rvi0Ozp
vCBY0nyVcEPh3TdGi8KeMF/jjd8hal2znVLGbh+Tp81RyqxOcXrs+nG4S0WICXCbPSKQZWxmawgV
PKunPXI7nl7tKa7icgTbZKEw/BlCFVRD8p9YYWO2JHkfDIDRUQ/1v1cMEsWbIwyM14be/Vjsrwi+
mH8TvIZG0xbonOwhNr2tGGcyqERtchRpgyX4IyzbsER1JoiGiKlgF2QO7SakHFApqv5dgogJIERe
ya5qVVZSerLfd4bRNcgAQ5/pa9JOgKOYgjYh0knGwx+3NgkHBsgsdMYNSOzq/c6RgU1lwESgPQN/
tPjuKpOPj7EfOs7jGCAJNqwBP8Xv9i1ICEgZoq5qg9LpBsSwrVZ0EvQcNwYizKgU/cebwg4ZY1J8
ek4KcpDWkh36KnQ9MGxRHC5l/2tDn0dxX1jzHPhDA8Bh6YFLz9N5hBcT9stOoR/6ECJqThJI1uJD
aWhRmABA84cBgZbKqTf5Ehyvcr9ivEm95Pbsdr+zRxs6h2EK2kTXQY1x3fCS2lr01doel8sWKPc3
HU81yIszBpr2HSxJ8374DGPOsx6tn2HPey8eIPsLAfre/Gx6AaKp2S9Mt7ZfkBemd4BBJb/zCZqk
mvywQ8iYagM9GSrDGQgJDAhulgp49Vi/DvjUb5gbABzEmIHgTgQSDM6eAdhhdGOKwXFP0MR1WD92
vhyGdTw+XDWdYVcWZhQC8etQ0vwtPxyKBw7b97Y9EKZWbmiO3tvM4euiHMPk8AGkexqdlPNgMcYJ
K1UXzUqZa9CVj/LOGDLYxGTgPOKJaLogLHS2pAnw4xEjDGFa70sLBbOg7wJ3zSHQ3ie97sU4DA6Z
YuwVlPAc6aPCGIx0+Wb8FAMx5rWA8Woy0uTFMNu7BgqqL4SS1Ftsuy18ldsPt6aBZEGhH5yZwyje
L4Zpwfd5aXpO44y/Brw+aMdcO2DrcG7AmcDldvqP4oLAARBlHjEiO9CCndG/mtqpWuWU3QQrfG3S
C+g+QFFy3MNbE7EcoNG1Zyqo9ggy/KEexUyIfh2FTw12QR7m29wh1iVv8mkoMpY6OBnwS0UjWRD6
V6CSLCEdlGgPoemDbvbN0hpV9mdal6aSGb09rTFvpxBSptdMjnZu/qdGd8iRCzntNgVqAzALqMpU
xw/BF//wgSJ/ZQ0ARs4Q0dFp4hLQ0ifv/pCaPGHZASOTAMhyPQm9FWAYk3i0lICCjd4kJYaAICQt
GgSdT5Y2mHnn4tLTb8w3oQy+BcTJXpRoJZd05gx01dIYnZ9TOmp2JKMPID1wnQFiyofRGxr89puB
JrAQ+MgbAEDTq1UPwONjgEKAm41hVLeiG8+XKracA7st7OxtgiS0fYtnVOPj/jfG31/BL1+/4IPE
cIymg1UAXrSiXy9/OguZH8THilEsKw2Tv72yEGMyGPmMPjiUTpmeeul8Mjn89DnkDBx7btFH99Jz
3jN3qqWgOoBAjM/RS5d/hjIwZWF1bX77pKc5WW49bsQA4HpvNm8biOedYhvw48BhBs9sQw0zzl5Q
Edy9GJW3lsr1h5snlcXAehFrzhsgc+Awknih2EXrCqRY+jKUBrz/m0mbjAMDxOlq/aAkgntCquET
VrH+oBHgeIIXjPk1fuNgvmBdEuEc5mAsrKnhc9Iawy2GFwgjHM3D627ksoE6Cu6zataKDhyCayDe
Pc+noQ70jAd3Ez44Ssw3VdKcPqzQVTh6ZW7TFGnQsIl5AAsHyNlDUUcHOTYViKad/t53Z8AuCH7S
sZ2zGL9QkZApHgbnJzA16+H/o4DHA8LzPrc70lf0MXgcuNmhS+9BuRgs8g2H+Z1ujvV5Gm/qCQkT
LM+UbyQjLkDSvlYWl80YEvtfNWGox3YV6OISd7nB+QOSx7j5DC75Ozw8JnSAcjAD/gOwzeyX9vac
4EAekBHhB+O7AZgIAbPw+9wqi8fDGIM8YeF7AhOuxMelN5wLYHX861/7N0b5t+KGKYhewDuZ9cOH
jH0DXgHY7sFX3rBBIRBwkjDoVmijeErneq0lDEkhPoI94cNC3VEbT0XnlAfofvPt8KyE7ks2Bley
xTz/XhrQ7bA1B/PlL9i7NR5TBV9n4dcFX1Zi7Slid19qpCwGzNdyhYkFq+QD9aRFF8KUl13wQkfJ
3cLlCDKCcjgzOiR7pfWbI83heYu7oGXq/YM0A6Rbk2B7R7NksE8eTGuR5CZs9gud5H/sjul2bWD1
AF9QwtwChBy2c2uzwwWGCmQAVybmFYC9ccD81tcNsC3vSzlzLGh/yhkjDvC10kShzhEGGxCNaLfk
AuXtgrBrew4qPo32BOrKEJ3xOxwlBeEL2xXmzJaTSzvfT/mR23+eI5PCBBvndUngc+NFfwW/4pOy
gjiUHicZ0jXtwQO7AWktrWsWIbAeNvgYJJNhvao4Qc88WRBWiC7ZGQy59zGqjYprq345KkcpkoTH
OX9ps/ESBiLDZqg55/qsMXQDK6Hf3oPf56ssrOAJZmeZq7FZFWwZkqgoeBn8M6DMjC/W/AD2uBLt
f2v24RiiqqhLlOkOXU2xfJ1uKUD27cydzGpbc/eyM3ALQOsbwvHQMPm48x6apO0b41j6Y8n9fF51
s6qP+fG5EMSSBegqY6HiDNj5VcRiYh7enF477I6ZGD0XwllY5xrl7UkH5pUgs7x9CJV74Nt83YzF
zuPM4iv6kPWIu0Lnf+pyq8fkAx0YOx8BBExsMqY+hvqxnsAFkBUJ3oXacrEAUsWs/I09ZWk3kD3e
9gOxJh/CLnhVvvzFbW7+pFOaK2BUuDhmBi6sPQKl+xCe7MfVqlbFtnfuzsxZEgoDqHYJr30YXFc8
HNzzzr+DmqfZoS94uOklJLzbe+yldYWx1aZMJToDXDgAG5n0QbPaLXb+fSMfuUx4ApA32eUjSDY6
k6Qb2d1fE72oCN6gvTwq0RAmPD8mRYZQqGYPLE8x2Gm9nf7AmA41sBBfMuSBdsVx2T9+91ytzeFn
fZPPAf7VZHS6T9rV0EXbzgys03EFSH4hA6929t5ynjzOyoKHw335S99T9vzjDM9OGogiCGo6Uwgw
fKB/nD3/G03u/hhT7/DyFfMAxgRelfD3936AAuGsciTAzdi/tygw9iNCGGEOMi+kABVLhn0/AuJ7
GC2UO8SGFHQHAJM5clD/OvuetXkuo8Mo+xbVy3jGUccf6aCBw04vsWqJTxyV3/1QIyTH4DQZMM+O
VMngBQucvRXI8YBTi6ag+X+aERUzv84K73F+QrBi1gqPQtvQWK61zTC9BkW4c3tJs1IPKGLX3R4Z
vvVz+ATf+1v8RW92x/2LATPeJ13czsYBaxgJMj1Ed6agVja8RA725xnTOF+bvqZ46kecG8/0h8q/
t2QexdUAO5GBDc0MX/wxbtHwr0rfs3vMa4gvKd6T+5d7WWPpFT5DKX6tXocb5876mumwVqbD6H6o
iWZliM/wZTNY9M7fSRPfPAKu7VsC8dZTncwbzKGMJg9WfPh6/4HLfxb9uDuPvDrsJXzemkrSlEmB
JwOs2tJaXWFkBHM7/NrFFINDQR+pRU8wJC3czM513H8nhXeL+v7t2PoMXChKryhLDrctsy/F1I6D
SRVr88vq5mShMr8jU1XBONjuO5Aq6P3iyLWvqzrkQhzH98PPZcoIg4DcO3jyOwzEcOIRYraRwXSr
sqqYSzdWVxTutV0j9vau22ZPIjunt7XDa5v6bgDk8fro3bHwb9uh9Y1hUP5WGmOqlTZ79oHAv562
+jDGdBpr5EnOAwvhL+Bvc75vX9PKVyC8t+l9egmep+L4iosh01Y//7uT2TFjFXFqDSMqZa/0X+4z
UbE6eM3aAy8okZituUPnjXycChp24tcDSPE+voRlHfokOvpqBU3fB6p2H84Q+57Mr03cI2A+deYd
C0P9Zufcv7AWg9xFsrSpF7WZef+PyjYZ2/nQYJOMoZxd5sj6ITg3Am8CIqMRmL1jriV26ijMXeBc
m1uCorc1HhAZ3md1pZBA5+Zjo/LbGI99n6H0lSEkjH+LfDAXEH3Wc3M3bVz87XXkKPBxYAlCjIX+
KgWv4A3TgLqS9tXZ7Uc3HUXYOp8N4eFy+/4cJXiKyhv+5PQORIr9LxFOKm7VguZB6SoHPe/LRND+
8Qdv2xJqD4XQC2LxiiOG4vNd0tx+VL81OPQDZnLM9l+VR0GMvt7mZ0gc+gf53JtJjCat55lvYtwS
ACC6TxKm5qr/PHEu7Ywe4NFUnd7tyu28MiTWQY3gf/It901O6c6rBfjdFwseIp1mC921obkvYuI6
fcbqw4eHspNvhfNAjgEv9hLUWbuH8fEgSuFTlw6t8YE9+TBKtEr2vY01II/buZ2MNord7HebHbvv
emgw6YL38IGmqWLic3yvr3tu2qtqfuh1Mqvr64VqDXCQpDyB/eZoH4f3m9OLE6EWQUbkn/wdLmby
wmToFo025YJ7p4Pre74AuO8BhzCohDd+FVbYDpyYhMu4D0VrEPNZm9z6MJoonkDzvwukPEJjNBDd
FcZ4LjrSNdeQt0N14Q6hj9AvwSel7d0OoZuTSI1fIuKLnv5eQCH5KzCB6h8VBBZcK3CEvtZz35yQ
Cjm0wCoodTPFDcWljCuWF7wy5QDnsbMCmgJbkAnsRPbxOw5ADOC9wMWwugkTi1yUQ43bD+BG4kGx
S9rDyKZHg5dfuMUWQSUHgGyNMMDKMfOH8Y+/Fb4oEV2D2foMOZ1n9LIGJvN+6+8X7QmsD4b7z5Yo
ZQsOIEyqlP0bvCyeqU5+hAFpGaa19Ldby4sm0mzNvnmvv++aXmY0GUa7Dc7MCvPnwf6e8FGpDOA6
GyqhbH4Ctt1EEBau8R26M4hCYVHMF650oDSFjWQLGkkHY7V2KPXsXyQ5NT5MjJ+biZbs5j0b62oX
IoU5dKS4MPoRg4mMTSKth9ATf36TwsSw3lMYbRPiAD3M0aM6kfej9T39Mkw6McNA3jp5ez8fS3ff
yhkF3k2YaQCHeBaD6UvG5rrkmQYfaG79sGQh/2LJKRLJEFqVnid+/MPsW52nHfsO43pY/eX05qKO
nYAlfBc4fwdw+lGMdgSY1NOXLYzPJZBb4X3wCg9HNIqkyBcWAICfr9sZu5UHtvNufgGz+WPIONgg
fwnfYIEjt4n59DktflbuXuO+Q4Egxax9u/MUWNlEwNpd+o64tLfVhkuaW8fgtNaLrQC4MmBS7lpI
oTAXoXvwOFWIIbCdYs1rZlf7vyuxfMDZiyEeXH/B60xhpDrHmAwPu/Q6+wlyBkQRqQbxIZijtZ5k
9A0OLePmFdZ90sHpQlVgjtnhpfOZzoVtP3wyjKZZdcYHnUnmdAhtp1fhwhHuFkxMuJ98jjoHOuCk
tsdODiiII6jTs7LgFxSQybQI0MQbnYYR7g7z0ukl1VI5Pc+YjcwPN+uIyG9PDxz8VpWL0sJujzko
KdSp7Cx6fnqiwxDxi1syhr1P+1ZNsFjpqBb90oSP2T0qeMlB8gR6zCzcq8Oxw7g6yZc7+0i/iUsI
1gstLOTn9HlWYARhlux2aXsawXIdHy6JoOBhfIonJ4Jy3DhVt/HeICnwdLnCmJW69XaHrXt9yOed
8CKxXhuMzefcPfvXBH4sNFC+kpmjyIXSEOGT3eF/TDkc22u0Y7AZGHUAp+K6DOMLNiH9q+a93J2L
DR5eG9zY8NByUCPBBcVza96uDuS8YYuDcYwDjVXYvMKGHnJxjrnu70QB5ZPe9MdKZK7CF+D14X08
6GEMdkYQTykh4SaDOjpj6/AWhm3QlWkksH7PjbOmP81KZ2saPZN6nkVXMcJYkYrHwHRkdwLgRcmD
p4r55ehqjbu7GtgDfd8yXif5wdr0Ldz7nA/W7ehmPXBbCwoEfLj7hDaJlCxRkEGos0Lhb0NElquE
Tz4D7h0WHN+Rs+pnQUD0NYY6qwpSsUyMFXBmIIzd8HUxOhtEjxcEfi7OprhIiA61+TnHn986Hyx7
KoHT2wN+f+hf3NGMBcLHiauDcGDgpUvT/vIRou72QAr82qjYbBtskJF31SZ8Dqr29/8xB0QwBDxy
cMbHDpMzslNNFb4B6jVb7NcG2HxssOioeXA8NDIfIjBe6DcqBzH46kJG2pCd33zWx4R8EkvTJTZC
y1KFcRaNdCnaeQ9HlC5J7jbLjrKzPwVktOWpZivhzqaoK6c0PumI2ZPgljN7Y5krTODUaWbI/m1O
pWq2zi18Th5eAq4ejJ2GGLBvrLJZiylOUC7eXwDk6qqBul9jLofo1sLaPcIjD+ETb4G/Q2i3+vPM
opTCoQdfA0RRNTzDY19g+s7TbIIbwkThACtjLUdh6XIc0sTctlj0zMYr2mg8cOE4kjrPgnxPKWAs
xT5iaoWvII83QhOEGQocNHFBGSgkjc/syEcGF6ANG/fLk4dzyfu/WmdhBovDCc8SgIgznAgNgy4r
GkBjRFDMpwAiwD0haK4FBwkm6i5V17GaKPjU3nAuugo9HcHxuopcCWQskKmwhc9K6S6FC+Fljah+
0rqrtyO75/cccMP+zmhSLtykcNmnGM85hKVbPRbXsQ5Vq6HykljPqyNT6wlFCnYtwoMJLMbrNKpv
QH0SR0lkG0woNfnvtNf+SGfcO615yt+w2dN+TeBKI8Q5gwSHPCmrwPhszAlfYsAI2Hpb197demyG
+yeL7+GrAa2KsXO/NvxaQ023WCGFV5ePMmJMsX5sBqESJmP6iR7Jbz9HS2AsR6NEpphgIzkldCWH
gXv0Xg/Z40OKzEHYTT4wWwX7s+82FnyVoGODjsLOHscveApjse3QopKicRzYmXfzcJZKmWATVBjs
1jlzF1HPcdjQJx8+4DcLztftJUZBb33tXhjvuKG14401/PAITfFV+KZa0kEAnmcNoXbUDNTv5fdp
y5SomB/JV/jI4/Dla24OJzzRuMuj36I8Cvvh7O+/yTVQG/E62DFCKHIapwt2KTECJczdw/Ak9I+y
RbtRCxMmIzsBypOks6w4Rt0r0+YDmEAeEROeVDQ43by/5+20VA+12caD8EWJUBFk8lq8Bd2BNvos
RPyU1AmQuRhp8kuYHy14sMzTnD7wA9zVG0i+cwOHGOgxvLDLzRwKnbZ9wXsVzy0AFIy68cthlPhc
l3Laq8Q4QtzazMXwNnq5FdQ/r1ntNiDelP/z6gSygUY3Q674Wr3NW1iefn/V8jnPl8qk9r4JusyU
EL8N2M9trYVq/AR4fi1H4W+qeEBbDK2eUymlT2WPsG4p0kZ2iVNg6WtJjfACj6lJlnwnt0XPU/2x
8z1dD0hWIdKrAb154QxZuDlcdYoAtnyJ3E/brAqr9cdWZ2o6MColHue8w3QyHoNsLO/7AegSZh9o
iqCyAOLlDAWF2/Qz/iLahBbnAQNbCaegn3MoSVGHtY1MofJ0qsNh542NNwTyjOIDmOYxFxZRuSu4
Os/JFzZlRFnZw0/MfUK6kMIdQmOMtai2ELddLBmqBj4LYdfO3/KqX05LlC7w6zFgfZgfeh+MkZXW
vb9mV+BobqMfXhku2Msbg1Ds/Qp71Ji3gd1AOsDzVPGGw4h/3WX+A4uQyyTLvKyLvlBVEfOQMDJ5
EO33mn1moMr8+93mHDGv896y3qNjMsZRSf3GloWrIfjnD1/Ynj4553C2Ol+RoDZBNfmemc/UTJy4
ecvkN7AkpqVA81tGOVWSLWhgr0kPJ+zOq15OeWbcKIEm/Nzm5/L/B1f73o9ecBpg1Qyt+8+S79aA
pZg8abdxuM3M5q8DlaJuBkv+A8VmUzywziHnbc0Mq4UN9zNa2BIQHKCEvMzX3whLX9JHCfJF8d05
31HYKtFd9jI1HL+CXT3py94Dw00IMPidMvi+xNdvWHZuObD7A8jbuX6tZ628oNHukF3l7r1ePaWl
3AT5Y12g68GLHptBIhAJQyKhEv1+g01TD6kuEPJcxKZ8bDVEhLse7N/TagVo9JyWcQQQckl+Kyoc
BkXMxmnI4GAJcXi9fFGUgW4QxYSeiiDMp6OdVEBMHtRnJUZvBWa+pU/rEby3V9m6Q8/AZB1xLLxJ
FtW++wljdSrHe4Kj3zJPKJUXnxUsadA8xK88ysLAe0uAfct2A4ynj59Qq7M/KEfYBy5bxOqZyHMQ
CnaNQrcWZl8YNKLvJ+H62Mxvad9VQQcj+kjmbIMl32u8vqUZDrOaoWKNhViJCjc36x95hzBmJUJ8
4CrAkiSrJY8U6DwVQjfEMyB38ORogmVhg0s2AwzyPnfltv77HXeK/RK2B8iwMZwRbPIfnMrVdTHe
aLNM3b/tl99vLV+z7xaY4Gz08jcKVldEJjXU/QyDSNBztIVM7ZJj9c7dCrNdIAB5IdT4oE9M5IZr
DWsuuIVc1GMxhWSGUCxx3yFgerSAo8pDjYtVx3B5VsCz6OntVrjczTsf5+5hcl+3oIRffKMv80+Y
k5d2AqAAb3xsHykGadg38mmVrsaSpe0dWngVENfZI+OQr4In0ZeFlSm2MUg2lQ6Kqy4fSZB5/zH3
evz9uIsZ80DJQ9rE+Ko1Ruko7W/gKXlMPzBNEfRpUoV1Jb2vWUmvkxjJR0/2NRVM2k4YYHx55rX5
wOUU7SIQuKUR5YMxAbxLmsm+mOuo2I1c7UuOj4M8GU9gBBKpYyBgg5zBlYGQvIcS5SPoTEipiYQ1
6j3jmusJpAA1BEKIEdAr2i/8gSD4MvGcEcFLzOL2xhzj8Nb0C0gzPEjQEgpbTIwZVCCjAQOByvmc
CTMJbPRzY/33Ih0Cnk5I0Yc173V+hfqVRzLmBjWKGB8SCXCyBJfmN0fcjbC3sDHYsFEITG5/rJ5v
ytUHt+3tY5JD/qsmQ3jlhoWeSht6nR2eS9FwSBBpZJhM4AszTNtXxZIoxc2HgYwBvW32BK+kXN3d
1ncLb6FlHjNeZbDb44OCSvMlnG6kUg7DFOr0Jew74xESaav3bCmiOzbyPZDf1/yuh0Odv2oRV2vn
7sWvFuqmZlTFc8ZditHqWDja8iyykfgkRTYdw+Q/TGvjagEQNz59HWEsXCGlV4F7SlQ4LzuPLmdu
924FuqIrtFhviFr+9EVPIQhBrLHJ3YLeA4csxxcTSxZjoEN8XQ1Ptd9zMc6BttdNkS2jXoolTxBx
hAEfnkgxBj8LJYafsXoB6FFHQj1i+5TkVTHgZQkAZ0EIQNBJqmvIO0jwr5qO0gGkoB067horEE5a
SApRNrsvBodrNH274H+I8BQDJACP1PWJA9a6T3ESYnVxRqfVmkkiNDB/l3ym/fTO/u1jp106lDeQ
RQVLSFCxGhrJUSK8H2UokRhuw9q6eyfNonWfk2xpCuneK5BTBAksohr60xVUAYja/vLU8F/FYbdM
KWUohG9TNkthHThf+EbCbIZkX2cIhuRd/M7lwRYzkspwvWWgOkVRyT+7rYAfGIMiKBOGn1Auhfy6
DpBwYL38jpAHeoLN/PHQfNI5D8PvmUAigDD88lfDA7NEc4gMwthhuPGgwEHXBIUGrbSLuMYa0bxm
xGjdoWpRBmKJcgUZ6WNtAdrK/B/+KgA5wfdnLYHXAZCFc3X4hCk058Qyd+RbCH/PGmNHslFs2cA2
zFzhAA0BB0g/UJIiBAGdEejLSQCti00BAyIhk1I8GZ9WxELjy+zVBHwJ0MnRACmmAKNGrNnlM/nR
433iXgg7Jtbotfksx/rtYgLzZbjW2KiAqJhIC4El9fHwkw9ePJRkh1WiNMkwRShQrXF2Bg0i6Rt1
PrwivEXIWIUSTICtJRZ5E2J34Aiu0RdGOGwFDgjFofPXJVAcEa/RGbCa4cQpZEaKqxZCLWYc4K//
jy3uGO4v2TbxkDchQ+oc7qhsGxFGqVgcUQDCRYo1Lm0jXugwY0k25dwQRjCgHBx4OPbhLILDPZww
XiWfKu28AZBGr936yL0bns8OwFHRj9x0dJg02hyPCt6aHKX43Yx5mGT5gam8QTqo8WDCiJ8IAA/k
eOUmHyGmAz4J6P4QVJLjNwEqxD5ThgFOoNqDVulmbAqDV8mdL8JDhE4RJx3KbshSSGr5HKwPImkI
AEukdQ7egNBWX6Egst+Q1mLfauRchtiliEScER/xVSAD1HOag0UgKCSyb6Yr8nTQc5vb9tdPPjym
kd3DeTEnlU8MzbOpWrsdp7Ct9mUTgcYI48/g3Y80bsghF5P8nDMyvEhIdZz+24HF8MNscGDidVXW
9p1AxT2XGkecCrG9hdP9Ca6PyY5t9LXU2lLaBeZQULtR95J5RO7Fl0gloT6ATc0biH7JZXvd5gxS
2VcgUtEYRTd5YRhQD4Lnqp680e5nMyy0KWlquNhjIv2y2W3S4XvUrdSNNIc4feHrz9XiNuN4OlD0
pSr+vvJ8nFTn9wEXJHGq4M6+Y7x/N6TN/UxOL73t7IEkg/qXBfUIxmG+GCf4OOK4A1H/FY0OXzRj
VnfoLxpom1OM2RN5/iCaSueSex+6A3Z29Z8ybakMd5FMMhAJox7RZyEqzeVg+w4AlXghDac6noyk
vKSKO8RB5MzSJqHAe81bKkbaqU/H2swXZN+uxuYVFu8DPqZweYEGzSDqOr2en7M2ftrwyALuQPLK
BRMUPxgo9shVYMz2zEGguNVU3BBPbsQGJUaFxTyMjfgh/nco4Y+rcyKi7G6VwZS+Ek6L1DKtAwwG
oK/SiEBUbaMmahYF1mGCZ4ytjsFUZ3qfkvvE+dcHDplmNJrkIaEtuBuzASnrVzIy3NPAMmGBo0+B
RwaeIV7mJypmo2DM6Y3JETf8Q8zU/FEgoa2afmf1RGhfhAqGX5x9M07H7cDdMatCjR/i47MZWORk
ccE1EVl8MMXzaS9oHL4EmU3lSXAMoSTYJeGdfaS+X44IsZVgc7Kgemz+nDxcPM0IDiK9BVkMXwm6
hGHNDIoPylpmlxwm9CtM6oTfK8GHoWKQ8IJVTWNjO+F/1hA3SYGSrB2Q2S/d0QPgZ0HKMOsEALrw
B94hD3tbWPbTAUc/jApyQDvseh/pYNktOyTCRxyE+Mhw2TkUMakOs0sCnddrV1KMgA2uOfajsKWF
C8F1paIY7hnYITCcJHcJvHfFyIv7hlsUnQGyasH/xVHricEApShwJBCZlTngihNNvwf0mRz4BTFQ
sCBmEoBA4Yn5BXglohd6d47ihbA3r5IufTIaSLCq5Zx+26IQEz7SdM80unxM3mOKmQsAKKxhXZvj
/5EMpqC75Dkx/9O86tBtcsr908PnmOvopTtU4DUTr+zMSyb5AOd0nIkyZ5xyP5l9YxipsY1v9+G5
7a8+MH99mYz6MkW6OdHg9jMGWJgEEsZoprDaRv+DC/oT7/+HVQKHce/CnXiTxPBEpNNwP1/hpovM
lcrD8QaGUQ1FGUMvChMl7QMNoIc9I491hIICexhsDIacLggyoKWPQAuf2KWC7ohFin5mwFkOI4Hj
kwuaThPaLhp4dMx3euMBIFc2vRHohXMWx/ALNJi1AGkIEpW3wCAzBBEA9yO6ie5F44OuZiDKQLcN
t3Y+4Q9uELUcUFRy3+CZv5AjSgAtuW25Gpi6L8iV2wzBDfuYojNgcGk3BeZRUj7VvCgeKzrqyqtd
mCxCeU1JImxm8+TjCUV6dZBnuSdTE2Rui68AvnbUNn3smV5JgdO6mFWhOieKgXOIcJUv9r/I7FN1
86HoEpRyVF9HCNaYOPFcAKawnLhPHmIO0HFNYA1nw9xIGVRGn7Ww4m9B2bQNIYwYGDEt5XUVwShi
/iLiObi0M7QeuI8m4s9dD/CBk2rWAghNchPEEghC2ExAvPSZCMCGRtHAjYxRpqvhrHOdieIF0i63
HbNkHGjinQvp0rokjzhLO6x6mhD2WMq6SQGqwMMZO1EAgPPi3oRX5R7qP+kWefjDr/s6wQFM//hc
9VzeJABZ1YHbDVs0weZa4F1iTg7gZUCxF9Z+FsOTTzH/ngn6A55XVMqK9eMuyjnYOIFhQT+APBmB
IvZHrud98Vwvpi/UQ1/mX9qm3OJX6QwDuAcci/hdG8JgH2GU818fx7RjbH9XV9QUP+pfhomzfP4J
OmrNEbkX6pv6tZls0c79r22kAF4wwjTkIWL9our6RFLQn/B2iQrCeAzy3nf5QFpwSwvYOtj1ORgu
zHkfWNVk1mBzNdMcS/7PoQogcmFP9kShwSrA0QETOhuEhW2AKzlbhBAj80c+TB1dZ28MBlGM4mYw
xtoZI1mYwuKmo5oxGVJEUlwSowuLM/yvdCKLAPfGSS+6mCIWCSueRennoLcNVsM5sDEs9RnEsf4B
2H/WfQTn60MwcAv2TkISZDSOfZxXr+HzTxjV1gFpKieow0S8iP7vgeQI6S+Feh5x/2V6cXiwbNAn
oZ8h+ZwS8cOrl3Qsr0hR4ZUhYRDWsldLTUT3SydkXSIG3bbsCY0SFtrGdwVM4eJRRfVE/c4QnPkh
yw5bLHRGIHHWFfcK3NgBa7j3EZ10PiQttI+mMIV4UOqjS7Wh3ou51f87gnf905sARlHFAKdEP4G5
P/UiSKWBYtNWMXQQ0BzcM4wfCnY7BlbxiDEx4ibA/Q+zDXgr+Po9YUWVU0TJzGjeiLXEEJl8IJDS
AVPwIlSYior+reVN01shEM3CIZkaOf4kF1vlmBL/FEsdARczL6BGiAKgCgDsYgYlwoxlh1fp1WbH
dGrVBk5joGcUMzZ6UDH+EHYVmDIwZsNQ1rwi6WmgzDTAop2tLgpOvg32S6KQhjzycu/6HdtApoW8
Sck40PBQ25OJywXMxCspw7dNke2CjARjg7fCvjQoq3GbwCHKZaBFssUuLFhbI/Pu7pmJ4uTyI0aJ
T9PF5QVCAQwSBkRF1Bpnpkk+GkF+lpjr7pJxTLfjwW7F3xFnEvb7FeMXoV8T2guJvunt8CT5HeZE
DMUIHuKgK3m1VxoEuCbcbZwePCzBm8dQhWNKuAdC9ebErxi5afgXXcw155fJ/AjANBNT6gC3DY4g
SLDMMl+sYc4UGGh9tg4aKnxiXphfkgSw5mBevuABIeummf3wtilMyByh+MG9UyhBSZHDQRxSLv8b
EPaYma8o91FXRQHgMmPvH5c5ji0+F1Y0mueTNzcvg3w8VyRryC9uCo4XCFwMyFWub0gnTJNoW0S4
rkM8B0MzsA8OWDo4AuVoH7iB+LIacxZOPjg+eD8IaHiWtLh/fER8FkkHGcMyllCA5ttWUUZdfKYS
JnY1i3zVWJLTwr36R9N5bSuKbWH4iRzDDNwCgiASFBG9cRgRI0bQp+9vuquPp6q7q7YKixVm+EMz
WIyPXn2ceV8XsFfLXYzrzNrcqSUPB1T9DYpwx6i5hyWVYjKf2QNu81ahsFIa3dmLXQsAAbJQV6cD
zqPWz8ueRkMNVYc4L0bnKqot4gt1WkJ7zWqWPSW3PqfBq+p/JhfVvXbG3Wp4aI5uMGiR/QvYbLrb
vAIV74LTB6hA5gp3R9EzUU/v3eAD4aNKR8+i9MofL6hlnQCIYPoHxNE6klpdzAwUO72lj3lBjAbO
Dsw5ddjyriPgxdUakzb0fN4xIOAxNplr5P291goRMR+cNkViZVpKaTWnLlPaR8X60uzMjTNPnfiV
kj3ELVWwqjkiyrTmwH7nVOaQ6LjS0ixAPV6/+qKrQ0ahGEldWFvoJWwaguwm3FFExSnaLSg95yYo
9jPa8qNWWiJrABLV57cO+gCU8luCly+IkD/Ofb86nCeftweC+3kL2vDZ2iIW8ojvD27R3L/de362
TujHvSuxbamAtYImhCygOa8vl3xF7ylL66ephnQeikGFfwaF2rkGT/jX3zVRAAc63QZqUOKgVkFY
pIzMlkdo+tHPCWUZon9xASHf06mNEpuJ/0aJvj+VBcKHD4LNpbsaXXjriz+nvokq8auPTi1mkv0X
9L8HVPwPGljitCa5gTLrX+Z03WDN0++lYWSIqjqOWsMMcq/iXuwWnq9Xd0+SKbakqD2ZiBW3QvAu
PqrKCHVRUnGgJFLMTXGQhjp78k72BCpvuEcwFn79mGOOj7zg9ScsRsSbwFKUSPnnyyqtgk6gQYgl
V6UNMCEQII/BoWr+iK4dk5hm1fGvDhBCyPmo89IH2DSil9NNyTbpnL6QAgUAMYB71ocNHN44EolX
/JP/TN6U6gkGJhVGQeCUnSIpkqbTwLgBcAv1exQotuBZad6OF0GOoBnqE/TVWqY2xVzY2uKVkmhR
O73G1/DswA+yUFFl+wYuIKDo3nucA5O6YLySbZ/gHPe0Ztg6u0k32q9K2qX8NQ1ZWvZ9EGpUvvoq
oe3DojKOT/YEuxE7H6AvRHecHlafavnBQukMl3eKH1Sn9WoKC8D4YkDHqeI8+0RIxLqUs5FffWKs
Kr1yak5GHVTIE1qwqr9JrxS74HsPKCv6Bf1iqtX2G08TAsQwjzSDBheCj24HxtsTVCRO88PbBMyy
M2UgAOfia48bMAgQEGGZi5aDwBX05uwQoP7j3Ex0j7Yfwv6MnyvwVUQTV4FlxNn9xTrnYUPAoNnX
mUIgEqwRyNyH9ULFCleuafMIRm4/foBwQYHF0uIDxVACHoPuI+TNG8nsUQduxThQqUJZTU9EKYJR
lwND6jVgaabVVAUFB16bn+GDCHcpCk4oDQAqIN+g8cqph1AKpUUJYTXjEvzVy/bWFMS1OVtjazhG
phddNZ4ivdEP6pwhS88nBuSjT+QiVxPeOLXbZcjBRW6hCsJqcgRZdTQ69hptGjiYRb/LwYO/A/f8
dKWVCs6jX4xuwFiwouZkA/7xcDT0JbSo5YJw8BouVw9JnzxINTXSRqjAeqdHO4ZaLBqGZj2sO5lH
CV33vzbgT7tm0K4Mrwzjl63W3PoPcIOP9JI0QdkcRgKGeeDtAwhpFdtxnDEy0+mEijfzKjeK0X70
CoCgWNq2dED08HCPVnv6tM9hNT/DIURpY3yIwIQ7x7eugFpe6C94aR+DkuYjLZLDEkDpkerdmh5k
u6FfU3hpbGg1StLGY13Lp90WEjzXfv7sEMeS+QPWWHhvrpXuF8E6+DAG9dujRuhkNBLLaKElGgpq
790xczqiNvdCF0AgDAAjycKHWIVwGje8y6YhnnGEQUjZ2YekLVCRoNJX+IrYECR7q5FiMFZCZS38
plXxC0mVnxcg8sQF2FCSFdPj8ZlTnp8xO5uztzEFBMRMJbSkwCug6hYMmsq4Hk2lY38pJFQcPSXU
MrWk0tJv5RZw+sbdPh3QXztX/Ru0Wqb4O0Ty56S6atnLT71mMVow8dThkbZ63m+jrQMGf9iqcYD2
MgJAjvbB5yT0shqe3gjY36wXhkRHowFIpyKPvOc97RQc1O336RxKoVO2+vWT/SWdWjjl2eXwKShJ
IMfIuYpMAIAjddB42/WCEsfeVthi2rWxegD+W+z2t9kBc9MTtYl2srgl3yI4g8SohV8w5af5pZh1
KSiLnO4ZtAsGeegUsivXwtZ+WdziV+HnrajxtI9ER9BT2kTr5hmXbyonyOqiCAGqhPYgpWESHAxN
NBRuILRRNcPwAPcgFgVpA7GZdYE8ruAEiCaso+HMSgkVpz0VTY4+ul5BhAJwj4oFQhqtsAawFvwl
SgsNClBIGpglLHaEVHpCP//Avub8G0anIQ9mIDLspwgWPMVOGNtyNtZpGhT2KQL6oddC5jLiJ4W9
131AcKSSaJ38RGfkR/u5GZ1N6oV1fdIDQnagIUT3BK2NBwdqukcPhEBTcjw01vTNBwSv624yQs0E
nxizD0bBmEQdPpGKAgfyxfAPxmCH4Ir8AM203Z10wPf9DbpiHMcdPdl5i16aRE9jN6DxM44SvNLQ
zOAvB4q+c1Ek5HZPdkQNnoIhmPdfOCBv3jww+9rRD2R/xBRsyqC5Oz4IlQ4GkZEi532a0W5qT70f
MsY4T31mtt1lxcy8DpoSmdHlvH9PLvQe7ZI+UkRqzAqA1U67EwtlXhI0dFGyWfQYU5IWbmVv9ydC
2FcRPvjwpEBwIzwgV7JBgoq0hbac9LQ3YvxZ6lHNIs+Tjvpu8DGSPsBlciadcOClzxXaBOjxdMwW
IT/hivSmyBU7OnUm9gB9A6+LgCaJPkiw08vh3/kMwkp4bWeOAjPjShPVILHvmDtUSog6NnKUUGIw
Ao0vVfnZ3YSxZdCTk7E5Cnv8bu42STBMXvpkU5gxhTbeAlKcsVyOWzpStwkXjtwHCWFFN4gklY+R
H1L0WMzsqePgmCsFmg7vS+nR8zeokOgD5gQLlb+6eElTd8fjrm53mIWMjUw+qrQMHOoGvBGWDBUA
HiZjnWDJpc9fRoJLH1DfL7IgeOHxhek8Jx7huetBkOkraoRDMJ30Ekdyor0suhdYHfZQ1jIzCpmI
oPyyLPncVN5VJ+FOAzlGINzoI05Eru3V47OAOZFNV3qA4A2KoatVmzQ2k/+UKjUd5yYAN8nw1ijb
jMgRv3pKPEdKAzf/rW95J6hAyojDAA4Ie7xiQxWnJUMvjSqsSEpCybNRs6GdA2iSd9Go/z0ZkTRC
tcUnQuAo+wAyJTAZj5+GP1vPRsQnzELkdI0tbyJ88N693lPn+2VAND0Mn70Gzbem1YkwnvMQ5U1a
HKa5o6IVi788HQkIhE84FSClKEB2GK7tF+X/NprHXB/1F3A2FsqI/OTXxvSPYxkyJ2OIESC1PhJM
KAQg4q2CKAM6JOKXteFx+ABUTzysP4aouFL9w1eCblQQE0TczHsPCgw3hOQOGS3frscrZIIl5yUH
5mwn2mJ0VjFqlOg1ABK3blQ9YabxvXKidRF2lHCo4kEhuEktkIYJHUMcW9GHFZMUFE7dx2RPQtsy
AS3BEcDLDJoDPwWqMxviWEdoeR4imeCIwnMJVXndXB7WnF6kZM0Kkbp7AYkQMIyo9TmAjkPSHfTl
m1y6h2/1e4NC2V3gMCixvd9CfNbWt911h3UkSpngSNGUAQ1Dn5fRc3BfgS/x65JHL5oRuLTTTW5G
CuVk0U4SZR7NocREtc/4JLUxZVfqUOL+hfJw3GTNkaGzqNsUZfczZHD9h38Jzz58aqx1mb1MV4rg
LsqlMQ7hFusE8UIKjOiSmdkgGyzcBUWCfYiAwCVWdNLuL6o6aCsjL4y0Bd28Oo2Xs4/SrotM11Ff
USpCR7uLHmiHQtLDCp+DBdq3dYeyKuhfkMX8AOAzonVYOObLWtOVZrEAvwtaURVlHiA84ZggIMmG
CnOHMs0MJCl7q9T090nuPF2RDSXCBtHYBml3Z7sDiJ8ZZIGAmInLKZUX3ulpZCf7gAn3aaCi4ZOZ
atfK8Z84ex0Nk4+Pz/lejRe7+nJPQ9GDhPgM7xqK+y2vhOq4w8y2pj8dyaAfNBXN79eqWB2/lDYj
IeVn7GtuHC/mfWPNu7RLkPB49tvICUIifds1NCuoMBc6BhT7k3egTkmf8+GgXPet+1kxaJ5c+pvt
/fCDkzvhQGOoEV+6l3vUvNJUUFLSjaODCeaz5dHdfNLZR9MUXA9jXhNEz+PYJxjksVNzjJgM5gHR
W4E3VGxjlM6HKm7bZQ8Vxh7W9SRonNsPj+hhTyy/2buapIEX2lcYh6JXhUYc4mnnwcKvD3LyxAo7
pU//wnwCNUXfEfTGlCN4ctguqGsGyPDbABawCaZTOimNylLx0PhSU0dVGcl0NaQ5MyWgtxcjPp5E
uuY1UNNtwTS79fCldVtBE2GcwzDHuISsu4gzVNVQDSKnoX5/YrctBkofExbWL4oSNLdhi6cFBUJ2
aQpCD/PmURak//XeETzjbQiynPCUdOlrrlS2jb1PfwQVNEuoIQ9SB+wmMc4UTgEFVhL/G9nZhH6J
80w6dht4NlVZ0Ihf7wK0Suk3KOq13CJ5XfXlEe5Py8fz2l5YBx8SotMM78xS6EWUnybIlE3QE6f1
puFwCmyGz38iDYGGlmR5X0rImZwvNOq7mEtizI2OzabCNwTPL7O1QqJ6m4N3pkYKgtd+7pSJ0msN
PyG6jmySpC18MYU9TATYiNnS4EixobktLhuB6B4aBdx/BY2nxUWD/QevL7d0tsM3Bd1vbwqMirYC
pRJ7XXLrsg8iEk3WkCMT40PiJXHg/ZyWIoNNeipVXHt5pOWWYRACmtlgJPFdZ+fvzlQ22OIHpyax
AlGxIG3McZs9D7l7HBtRdux9eh0IVST/gHpEp40RobfFEwC9n5ESVrjBNgYLyp0MErBO1WmMwJtw
1J4dkr1f4xQ5bo4dTk0aR/Tume44FjAWuATTIaPG2MBlBWMl6v01gA4sWWxaEfR/YeWyAkTC/i41
b3FK5BwnMtjso7TVX8FRwxixyedlI5AzHCIc8KCWxLR0zw6EZiAmjOyKlH5p7yARJCbuBQFr2wgf
JuVu4wiFFsjLsmnBpH9Zb6MFDYP1RLOZxgFcEg5qumvKUHBayrAdL+IcOAzC7pJhoT+9ulMOuSzr
5pHKCoDeDWfrulkaLYq2C+izvQN1xK4tG5vWe3yBuDocN886tFprfyM1skltui1LVc19bfVR/P3L
eX8HRRbmh6EKwgLjenVUNMOrSNU9NipGVexQN1/7Tt+3mYKCKw4xFO8gxNSCxz15MeoqaF4bAKWa
DfFLrTGPG2bnZi6W33EXJECNFPwJTTKnv95yHx6yGk4HCa06Inri6pegpwdA5BDQ0pyJIhMm3Q62
fT0VMwz2BiAob+QeKXUBIuzQ30Mlutf1iVssjCPOPZqZHrOIqh60ibYxyimD0D8AbwlnlyL4Z5f3
QC5nIVWZrq4GbAr6jcaBl8VnD/+s4BNqYNJKQ0VhBY/ykEMPCF4JgSjDH/sK9gjJf4o86B7YtLxp
wBvt4GO9gGCNzpMH/rgnp4EHLACZc7+A6YG8K+wQjtqWezp5itpvNhyqmC9KCtnqdp4i71w9omGe
WR8oM8grPa1cA9HdA5b6VPvdh3VWTf7lAAV5b1aa3dDs16l/aXtUJm9NGwupy8tVaDXSu2PPW0zq
yqC4Ywbo1gsfxMvi2MeTXu1Yispp5l7P4ybtr5Nb69JQRuIL7DfVV1DjR+/wcgHF7B9UQY3DPXpA
DEUbG/NbqHzwaWhdXgaIaJzQ0WCyg/+BTQV1ZaoSB2GjxRJ4QqNZjDvRNT6HT7I72iVWbjd60tGp
hp1t1tBf06dHV8tHpRK58ufkiViDU3e7uyIm2xwvpiebhhtoGDwg8b7pUCkFqDdFF8gX0R7/EXan
JaCXLgYC1n7yAZFQmS3k78AT+Q948UpaWxdxB8N7eO00RipAEgxsPthEh1mxoZE5fG2vkzowrusc
ISXIb4R1byxyJQwmOKehSEdBuiA4glNb0wApLvS1YPuEEUPbJtAIbxrpbfBeH+x6v4Z2DO5d3R4I
QSb0G6urEq0/sqfwjGwYuks2DRHoR0hZ/JAAuBSzfZy4vFbYQjmtaxUAx8CuushOEaEB78LHaW9R
aCMTOdJoF48F6O7WEjE55xCzy3h3+wOcKxc1QGf8crvDO+0HqpgL3cOxykNXnXbsa/CkDH3lBAUT
CdYbuVf3Q7ZMjdhZ+Krxpo27oOOSg8xAWg50CMJym453ClA7WRAYg81DF4stcPjgQlingxojfU5w
hKRTRae7RdZ28ZCUsDVLg74r1rj7WSXWZ49RNqAMjR2FtKDa1Mha7F+0nuwr62X5hrDKdBbfYwQn
v1YbTX6M8sZ0exWOUVHB3+PNew9AC6MIS6sIkJWFLu+ycESy62U/GyK+nfX2Y873jYqVzUB60Hg1
GW+6T3Q0eqjymCeqEW8o1Stcx/qgjc2PKKdimNIh10EUoks3CKJyv9h2yMK8rrNHfLs1zOP9mH6/
d8Rbar/OYAp/to95ST2KxhfO03srLMh8zgQY2kgqjgt6PKWBXM+Vkm5Yh5qHThyxLdK/JBqkBjH4
K//SQ4ZxfKHD8nZeEcV9omc6wP1jsO/dZp9xSfL/id4egl0mETelXbAWYwp0Ni5cMOcWo2adoufe
hZvhfgaiXFpQWXabO8yhAXZVyX70cRq7IoLS5tRZxKagJOiJG/hoMH4lONbMFA7vqVdb43eiGcgo
Dhvok8CwaTmEUKVdG2EpGRBq+jDSc7/hnSN2e191n3SCqvgeVKtb/zlrTBcb+MYsfZqkjwkpHtQk
ZVSz69MOJeOD8eAUFbpHT5keZnX3JRg0DP+IZOzWDCXiJ07AJN0QIM9w0PUH5Zm0jca4+A+dXUU6
DY0AKBmTlvIO8pow9UYwtkHfCG8LqSBEBoxOqAWn8JUglIOmDEhTav8kDwJW7OBxU/ORHauPu/EZ
LgI4G+BQ5W4fCs9079T9B0YZ6Crr6qiBjNSmRSNGIYtPG+l1VEvZO76E21hc40xJE6E7eyTA3wsg
TM2EmQ8q7OsUGGGDuAIyg5gQsAURF2kCkA5KPKfa89tA6F+Nh16Ou6sHLCdgKPvNLVEChA8wnJyr
bnP7WYJ9ZzrhJwK3omWVE7BVyqgxPSDLAYRx94JD/FxBtmAzaM9VHsclrq2rabVqU7kgdLvNkTPg
nc1tOWdKAarDsctt7zpAnyf59BB/A1D73AswBcQj6E1hhYqGFPU2InR6RecnJowondT0zua44m1t
SkSohCJvXbqd9Xl0jZhN1im8z+gFDpTRnac5uaevpPlh7pzGTZonPCFXluVcYVyVoMXB2kKrsSJw
37sZ/scAxKxvgEKWew8aHnzuIUiYBJ/qPs9PSVmE9eVDuo90sRKUf5jZDsDnD9snTXq8KVSnxOKt
nL9D4IXRKaIthlIk8m+X2c2nRfc782lPtsgzRU26MwMlHjT6q+/0GIGpuEwuQ7yG/bdTXwL/c28W
Sw4yMZt6jD072qEapc8MN5lT2CX1waThBtwItzU8e0oYjDSTiP6uNKsFWo3dqYMoPZBopALCG8l4
M6rWSJskylpcELGUYmstScKfk0PU5iEPQMTH6EFNOgNlhbTEtICJRQncKjYL0KPoig5Zfn2gpWjV
HgPEehAs+QzFiyPZz5v+MfhgEHjug5YVET40ISJcqfBImKJuMLhOuiHTEDQC5lRRxyOq3pIEeWsW
tXtkD3wAx0BQxkKE8TvFc2R2277Q7uUJBDdqAUiqkgfWIJEVmzJRMI7JiJ3OsGtucEHfFuv07VyZ
wmhUkZWpnCgcyBogvwOtYshU00NwGWv45XaCRghmLSdkU0bIFGwLkb4/Ii3DdlmMO/5zeoSG16RR
nkWguFEVRJOFjkwzDvcScLvwhciICVHynejtPhCC3bMNNN02VFBpSrZH5IAARfGndspp7afAm5lH
sxHKsi6ZFp+RFjdtUHjUQTBb38PVPJFY4YAs90xrB8WX4EsH7wx5vjE9c1DeLdU/uApIJMoslECB
ePbUkcpXoR1Ekw7jb28fv5aoElBeA7Z+NkZSVKM0R3ax6F8GxaC+BgNPliWuIEVP4c850B06CPQH
n/3btppiB7CHlMSaoxq/fbtdDwuwDVA3n20MBdOSSv7eO/qfRIQm22Y2UcmckOw6jLtO1V9JILUn
t8DfD0lzqr3Dpg9YyIZTNNa8x1QhrgLaxsn96MFkglnUoZ41fnx00WOVewDUA8yiE6s+gJ/vGMIT
7JTWDIJPEV9dDWUR0k/rHfP4+qdNa6ABrCKiGypg/tBoQg0BMAtg05ibwMIJGQ3Yv0Np546gRbr1
ddFvOmAmqI+VPnuYJl8xPNmal41q4+dmkbRoZDd4V9PJ4paLxqEN6wyFBwwoyI9JaZq0RrFyultf
iE7TmleV+m1VC1/AnrInp4jGur0TGXRoOWPego16SsuOUxMQ+frinDmwATYBzqQ0SIZfdwCKOC9y
046bhcAbgT09xxXM4RcaoBj6ITRzBUKFJb1xoO51HtUnL1bZMZMaKYhqohNggqgkBug1FoNL/00L
g1R48PXJaDFAui5BYjrn6XH13Wjo+A2QQ74NxDKenAVGcHzbwMA414x7dPeRYuTE5Tis9W/Txeg+
gftQTLLxx2VVUR+7h/BZ/JoPNmW1rRz4N9+1Ftc2tz7l6ATQq0XWVRE4LO8xcs7w8vgdn1eMdtA2
IRG6YnqEygeMFeBSOKhp/oGqTjZ9zjh4vnoBSBcB5ccOUBCL84bf3ykmxOxGZf8ZZWNse0sT55Jv
SweZUGyu0dFrRe3whTR0G1GLq4/e6KoNGLj0vwijcRZDxJygQzR9r7CB2mU+9rKIooJ7y3SA54s6
oAz9XXIfVx8cz7q1zkcl/p0clGEnvXv3AKLFVFK4Hate1EKEbYJ1vQ8Ew0GTzABlLxLTOcuLicAh
9X3p8OO+DitqrKyVKbHTFERSeNq0dw2vHN3DNoDyGWcSEp3TT9juGNqkni7GwAkoKzbAGR3MWNT+
O8HrrlNT7XPqPFFREkHOKgZMwIL86G+UzSiBL7W0mcBBowaDCGCN4xFCjYOcWcgQNdZwB0t6p/P2
Fq4+IFi25f2qy/WGil255XrhvdKXU1VGnQKMNJsR8IkaiEMA8TVRWvZUqkNM/DYgJtVp7kj1KYbQ
LxM9plqEXmm6J0LzTniAXGBxtTffgQi9EOjMz9t2WiV1KUEPFrR+RqXTiSpFB4hzGL+Tm6PsaBGe
khat6UakBiVCeL3u4D1EIMFojmtLFjZyvbV+vTFoHnAFGdQ6w+57iATag55oe/y9YAFsVleHhmsb
F2VArTc0R4eq0NTtHNvhymmDpsuA76B8ZJ4gNSNHo3BgUAjtVqYGTvJudM/uDQLXpZcr1n4/IFGu
ZxZQHkxEa6g8kNiRHmaDK4D3ev+oDk7sTfWgRTiaD5/IMb+8+7OHMSRGo1c+B7xRYVSdLX1RElge
ACrJhIuNYQPBaPTnQMUhR4dbRQVr2VDnNQCoiFJMq/ll8tqdSLZRj6rRINhBAmxsntBmRk2i2rm4
j8AKpwxDdXwpGGopeOENHV5gaWLl5qmRMq7SFhZidzxK20a9NAkOn1RfKXgy3+9bqPYFqJEZfFT2
DpDz7h7YNnKP+G0uyEWoxgJdYnI3DLZ2uMjvt1VMOQe741J8bBorlHqWIJwuFI4IQ/VbjVNJORnP
9cG4T/iw+9NsgudCpZ+CLhwGZHhhLvbQMsqaNAIr+rJ70H3vcZNqxRLZK/YIkacjEFkVuHJzc8/f
jd7XZ+tDj4SiDrafGSrglA6hhYRXLnfHuXFeHmbnZTmt/PO6jOtzjJxjjR4G+lHLbvJOETYlmkdx
tb08u89fZMku2U0KlH42UL1EJfIVPdIXTOldTnGcPeHQe550qNOflBmL9OSdBilLu603SGDBZr99
dLdAtzWYXzjzUjv49o4N53HpUaaoau79jKUG9MRbUqUfyK9ZsABKziQQ2bZrDypNiACrRcUjfq9v
q9f41M9WD2Eh1FIoPCUiofOOwxNT52+Uc0cHW5g/L+zMESEgMcEf8iaCoqAAMvg2z17W1lHfer6x
aDdzRFIBrMIlrYksZ1YRogKxyYbd8Vmj7PrCxBbkgoibXqagQq5DZXqK78yDHSJRKF+2orP3yXXE
HdT05alj1OriO/LwhfgdKa/wgSQaAUJm3HFCAY5DI480GnkAGhxwOOsGU6gN+pNdCO0A0rqurrWA
30EQdlhKYNdeR6dOY0Zwoe8mgm6DZkJAViG7+xCgmGiikqwwB67LIxpcGkdROWhtnukiurHhjDvp
dXKdENVrAz6/STVEo5921YwDUUtT3ngPLjNtj96CXb2N+rd3ontDBtQ0H41hDCeLTZQr4Mqe4GlI
MqV2Svl4edjsZ4fNa/mh1isvaehac9oLNCFL/lva3k9nLp1N7AXIzK84id58/smfFGI5AEeOaskO
iR9CL66ct2r6XCqzV//QNsgk2Aeg9TMb+PdLjCvxJZak6UYNQQI2aG6/r8pHLULCT8KX+mecHbuu
iuRPlxhXfoYyb04lCWpBTMSdoOUUf0Gs0IwkSqA3xhd3hGSAvzeeiSBjFCzdMwwjc37dOaTlAgsi
NdjBMek3Zhp0q33OYfp9yIWCkRHBAnoKm4zGpfyXlha4Px9HCxupXrwRhEEIZBtFIToQwNohCOCy
fvVZyuRzogh/d64MTcWfVR4apGXCU+XpxljROwxBF4hu16WERtGXgB0WvDyEErvpI6c40qUF/Skm
YjZoAwyitPT7P52VTnqKHwnVtWQRLSItUPmVLxvrKs2WizlI0aBLJL0HMQi4hLq3QkFiQ0f/YgCx
2H30aECeCYggxxjga8n9U5MzeSJ3hgE8AQQGoIwffkmsfdPnN32Fy1+LYnnt95KiOWkOvwgVdUca
1g7YgJ/styAvaPErOgqAPHpyWEp2CETN5a3ypmZv1TX4PCnlPXQBXcXxSr6Gb4l//7kdbUcjcDr8
de33u5QDYVvoo7BrhhqAJGiu1MFQ3wMqLcWmA78LI5SLiIPVfCXXINABgUjUfYEQ0OQXLS6wx8ze
FPApLYb0rA/40+FND1YoZetvtHhGo1iQ1xmgULmt0cgObXsk/0qTjAY3p5EMRh3/ANq0PUqgDB40
JTC56B7yyBHToGHbJEgvMWCnkQMKmuad4MEZZCYY/Gbq/qZGJwOiwW8MHzpXLC+OANac2KIe9aTU
d6W+YdyQNADM2jQQ9B8OkiRhTnBxcc6YBKvVvN6bMxf5ApnDqQy9YA+AelX6lpuRQZT1IAtRVoYA
V4K3PoKQGsRy65R7+WJGZcAgUd/gP+nK/Ga/dNWwIKKAwZwQyTKz4XH3MkXoLXNJMnHYiUuuWl5v
iBlyFXJriiVPPO/L77SdQaihPsub6vQlBYjxN6/kJn4j+uUWme3SO8J15MRHvhmtJ00csWYSAInc
gLx++DasFuq0BaUNLpy/9o7y4pIVcgj3IWwtUFfsFDK6PAUIn/IMOKKZlPISsEgwz2XmOiMVWzfg
AicB8aSoFHCBOF96wlaidc3OQ/HCF6MjmKW/B/GHmqFHoQ+Sg5EkpA6/15tOlTwGcNdgDcRtSP4p
S4y/kTuT/j3/5OnRARJMCFNxDunYhBXDe3Ej4x0v3ED/PoHK8O91wPAF7BpNNgySwG1Ino2JOkUa
Yda1KZhhd88Q8019dhWGWq70Q0gCDtFTGMnKrK3/jR139+aqoNbilGi3dCBBm4SnzpDIcpWJIhdJ
8ELTXib9itU/TwcvwZ7R4EkSNg+ZYwSQ3GmaRh9d6t6ZtdtE2B+BehA71a/JIc6YzTf8L0mHTSOV
gZWpSWKINmiHIeOT2QkaXgMipHQTWYSj0A696UWfbVerIH7hRnrRpzYrcCSnArke30lRhCudr2Tm
ysXJ8+DBaTrtVDYAQnxuAajGv5cCCacJegpUWQQfP+I+5U65fUZKgbgSMKNX8ijmcyYML2lO/yA0
rHaeExvKsC81a1Jbdg12UkEolXq/ow/ZT1ZyGU1GVeYokDpqI+jGwdAz3P/nhhybXClgdaYhksac
oww5z52hAAIGTAqrYfkhwVbxd6lLic2kDQcsbRMlMuB3j8E2eRfDNpet9quv5CGIJ7D4VMfedB2+
dSu0GT016DJuLHCsPzR+CCAAs+PERzzNYVrTA3bcuTxA+QRZxLJD/DbYSl+P+ICP5dGymE5DqhO0
8GX2vx22bBoFCweBUytm1kN0h+zODork27ePxiuz5apv/pB2wL7MJOUwuel0jc5622bcVxTnufSb
wdxnl5YpIqN9Nbbhems7MVQJvomrGao2j5WMU/q98pJdVnYEsD3exQM3AXSuCzrsb+0lip7KbiE/
ddY3mxNIe3kJkV8mmvySZ07RjN/l6JOpKGtVNqr/5/yKo8gJiYl6qBsBLUfUSZ9yTeIeLqcBOK7t
FhYQL/Bhcx6YPDKJcVbcGGcF59Za+KwnPTxzUxD3xzkjxgYX4wcwI+je3Eb7WR2HKfSRcgMI6fts
LOpO6+EQ7vP/D8+VHYJN8YuSE3urbKUVTmwCpUuZ5EcYKeZ+cwjzrlUmGi017WXfli2oIHQy2CgT
ljTDIYvtb78DO8lZEm02+OoM5DxsMRh/S3g+XMU8CY4VtkNufjTCngKkzlNf/w4YR855Wc9vM731
0jn22OD2UibhxZMIgouTQ/AXK8hQyGcArgKTMBp5M14jJsRvDVFNkSMjlZhSLmsTRRKEEH3zC7s3
OoGDwdsaMHk48pLfVsRVDSL+HKTSvORBFqy94ccYAo/cjfeAIZniM39MWgCOlIYGh73Mhz/soTyb
vxBgwf7G2maG/EIAFhp7h+wPcu7IXCRkkE3j/43DgurCS05PIH6sk3Qj20bKwcoTZ7jkxIplTpww
tMnpO+XuF4hI5sq2fgZmcTUcnDdkA8IbkCBHXpzwEsLIl6zopiNdTc7sHhMFndI8oZzztt50pTY7
VxCYO1RNgFXyfyKAwqj3PzrIHf6IC/l33HAVtETFnTqYz9Mh2FrU2j79nUx0ntMCmgC3PBhEg0h2
K/C0vH3T0jeMQkMnLJA9/u8XtyVHDfBKfQNOli8YpLIoZY+R9fv3SxJtmo78OYLcSPqB3TF7s6Xv
yXNYn/T1Gr0U+Hc1gyrrvzm0Z90cQLJX+FGzeioIB4cx5hTQNC7WSh6BjA1Ph9nBKw5SCdpAqP6b
orIZ8rdsFjLoCCXyESsWgkwHdONl2h579Kz5AZYuE5hzAl78Slal7PDyOb8zP6njQL0Yyvks3yim
hRgH8Zlyb6QMiQRZOQXTHK3nvyiXUIeZT1BjDFg/Mgc2NYdNJRRMLZHS39Ypu6LG0T6fr1bgDzBe
5/p4aBlekLxDJuTfFiWSdkwJPpz6yi8OsmQHIYFnLt+NPY862iRs9bIryb4EGo07SNO7maZDhdBY
gtJf1AA4mE6uHljMQx4kdy6rNQjk55neEiyjIgLJBrVb4mMhl1J4lBbp74YZ95bVdtEUcAuvotv8
ppVyNzfYMaLz91tG7BEA2PhdHgc38W/OXQgmBmnCic6ilO+q6QRRiPzziHnIg2pAmQAlt4pvq/pC
TxVyKoghXpL3COtaTnpKGOCH5MFzg5wKVHC4fNrquoKN2U1iX5Rt5cwB1fl3AmGFZ/823DRN/nYJ
xZSDUXY52SXleUiQfwc0J0af8mF/e4s8/ySRm0g5gzayhlhFcupKpPU0E4Gp/3ZNOY1lU5sD+ZVh
jRlRvnMeYPMl5518vmjBcMk5mz3jLlbncprI5ke5gNJ1jTnK9CPoYvRKLkP+8jdBUjDU5GCDOWci
nRo+4gIjQn7R+oCFegD2RSrDJ6C6yRp7AmwA2sDict3JWAJGrkJ+6MqylKW7IkJCR5JnCxXTBngG
4VrSHwIaQqC+JCpyssl8p5pEZs6Dlz2P1S9HPeBafpNIXpJ/sXEHCDb6Uhg+IT/CJpmNCGU5UCUI
/gi3hMQeGj7SBKCsmKIctf4+zFArPYiP9AJUCMBFNCKRiQL9R8hF9RuiXUqFeFJG6uQ8UNlQCFfl
qAbzBUjo/6CUI+W3qP8OK4iR/47vRW8zSMjP5Ea4fMEHUyw1LsMsyK1dYUjkuWMayDgTYMpZLNNL
fNnkFokctyMi7JRfQ7YR9gl5lvJ3HOdbCTXZlvYMqgyMHFFyWyIbBE+vDTjj78Ujjw6TRTTcbAhM
CHWsKmDVPlm1hIKExjLbfpcwlPkoyY3MWspsJD1UXMGrcVKwYTPNZbuAd0m3JS1AVpyTTvBM1bmM
0DfcI08ls0Q4FiV7wwfiBPD/ty3WnkgLIxV2hJVxQpYLzUGTyYwCmU4fmLOv9Ut2TwZWBLwuhoZe
yXg8Xi5xPOP1sSBU7GFxgDsGedwCeS8TlEbav8RNtn85dTJTvvlo7djFxApXfh0MlRNW2AayZGVC
NywY+vxT4qcOiZ4EkV+TJ7X6C5xlrwb53jY52WDUfSxBeq/fevg7VWXNlrCvf09Ewi4iwLMREjxR
MfPhZHkwfon71/IcV0hRMNU7FjNbdLhF31le77GIEclL8nK2wN7Z2Hrey/R4q2fDSZPA9BfIyFqQ
0Pvv+UocKTmQ3L2MAkp1vFroSmBKBcy2MD92zfrY/A4C6ATthk1wQ91kx6WpgluHYFYzM1wfMwtP
Q1gk6EiRYcgzkeGVegvBCNAiaP59KqBMKPlK2dYlSopJu5mRTEhJYjIONsTvoBRoIJlyflF1H9b4
M1RZEIgKR2Bjj4bi17ih1f/hKjsB3UsBoMry/gv1ROEMiTSCciAc7GqSfh5wX+V3p00M/hcWCi8/
BkcUSnNXDupKj6mlI6sgbCGJA1hLcCV6LI0rrIetBIVtCQqPVF4EcbqSiJrkh7Uk8YBE/vOE1Y14
FJa1Jo0p2dbn85HIV6nmSCLGW4/9T85sWSmSO8s8YroU3AFHVgDNUCIFJG/5ib/TfXCwf+8pDQJa
ztfVTWcLPznyXgYuYB3/Ygr64Mdhpg9/VzVuIknf5Exr211w9h9m2mr1tx1soRj2n27msbX+doD0
gLomoCTJwNnFNb5b9nE87YymIyOzgK2xZtay18uOS3AA9fGvqCk70tcMAtrVsaanSToXohwYwr/w
Z8uQytYPhUaiYRnq3LPh2cjql9CBg8SS1uGC/rW8hNSDPbEEHCyMX2GILFRCsF9axSATVsmJIM9s
NMok7dV0Rg16Jn9K4fg/os5sO3WkWcJPxFrMoFuJWSAEiPGGBRgQ8yDmpz9fVO3+TwvT3jYGqVSV
lRkZGemiGkIIK79HcKuuZuvWpcM2b6wgmz3NtKe6nR2NJQdwZqQwtFFntM/pjnXxp6QNodu6XiW1
VSZw9HnL2a+t6DxFeaq4/KtVnjjnCTc7z5WFfe3WLTa9KlyxCtvnGmdwbSIgrF+CRdbEz3G/WAEC
IMTn/XKKkc4k0jsigRZ2l98qHR2E+enWkhKhKvQ8ll+JCg7+p4bFYWpf0d4oUkPE+XaX8j+cgAwL
02dvRizBdRAAori2TDGDkHFy8btKiU035F8QQDgop5/cFunNNa6QH0nIUU1KTTQDwww9dCnHpgiP
VS3aea3gZ6B+QK295r35CIB4y7CvKN/9IKYNhH9s5tGgwE9fJHR8GNEEIUrQZ4rIZsQAzMnoOSqJ
iYf26TW8hs+A1r2ktk/od1C+YY57Ewi4r7/UAZYz+eB/XgIKmZCG7b263xktQzm+CKlQ2hAm/fwo
O0IeCoT5A2kWKZYLB4ndME3bA0Tp6D+Mhh58OeB+zrvF5AYYAj4DgZArg5WoWQNP2OURj6FkY3YD
IUZfPAJrbOCENuVRlxRZAgBprWhuo1EkaJKvhJpcec2U4XdmS2JluZ7cioyinhTbYb61hbeWpTsu
WS6Dh1VSXUXz2ZY4kNnWCQ/9XpNaKIQ5tEH3dAtX1FJG9oPxham5Nxv9p0bqlFepSm6C/ZEf1WXy
yoFAR1JHc1Su/o20lkor+Kos7SdXqwK7L9xMEwYBSV0af/gNcvcQ4sI2c1Gc0LsahwbW0h/8yfsg
iJPRlVchx0fLhOodM5G1++FbFqu8kV3tGM4R/qmC2DNbMBwvtnKZPAyYPAOtAs6YsdniEVh3XKtD
DnGhxlgRJuqz2KfQGvqOBLriLrKqiT6twcQPyqCMIV+IeCcMw3E4BaYw4I8WDF4d83VHl1XUpAdE
iJ09xQFCx8HHB7oxJB47MVRJe4t0WRcqY7RihNIK/8JdociBRC7LjlebsE62n9aEuKh7frerPtf3
CG5DucUuJp8+1t8ClUhNgZmPS8Wnti4efQv5bg+eZkEruUP6DJCf/64WNVIAYc01hS6KSbWdyxM+
eQSWCEJhHw4e8Aq7A3+W4ZlgkfcWJIN5NiV22oU0JgLvGEiiV32wfDsKlJqQpZBuMdsdbQldaO5B
uGJv4wJr5ucW1clSA7HjD/6zJYwZUQx69ow+6MuJOwOJpZL0IkqjOGEtCqAF68beFFaDcDFuP9hZ
AgNkwF5mlyKhgMHVng2w6uviOOuwHYbyeXBYjvijazVYUOW34mj+Ga618Z7a2nzJcFK6TpVZM69n
yufR/jJV4Z07zZd2MPAQOaBwe043EqVDtlUicfYMSvLNQY/ZepF61ja9IdgwtJEgATp51lSfUaLp
lIMYxBr1OIizc95l3vzA1zxA6acLc6mVyzdyTu3+rr32tZNTfVIy7cWI++OxQGSjTSzQPzLM9GdE
EejuPuhZFzcP30bJaUDAPyBXl1M19uGEEKke2WLNPp6XOo85xZhJ7YVp+NE/wD3175hKjGVUbhVP
rIYDXd72UHkPlC5hFuQaI4nECqOvGIeqbHPsn/TnZpf774ZoVssBv/R2cvqjyN4SksLcJiYhU9/B
5sme7I3PfKrdugN5K5OJQXkBYAwbijut/V4rkCa3wLLIAcPypj7b+6P4UwerR3KwLfoNwD+MSTko
44FcKPzUxPs1X6zjfFUx21IznFIZN5rhJU1mTBrjFHfM58ojjNhpiS5RrTRL8ueGuucJ5chaElqD
Eg9SKSNNmIiv8ZHZ9uHl4+nJTuSUslWWFNE50pzsAaiT/GBoy+tWhPMhm/BpotjTcGpUN1J71LoA
e0Eme6LB9UOC/4DEhkNrD/WS+YBuITAKbIOCr7AbrQc+D7ffWAwGlv/sstbSpjFMeOEGvke3BXmP
9+YBsrIp93IIz3RTXfT8+s/eCwb1qXccJIhP7Af4mctLXcW61g4VYZ0ptfihhPXojlen+rF7Hdxh
Q+matw12dcii6K8Gqe6jbQMRm91SCZT1XjAd/CkY4dkNqaGQDeypPikH+T9TMX6Sbqh1xuyOBvuf
SFi2eNug7Q0MzxN2WoZSBU4var4O1LaeOvgFkCbvEGChn0OyyoJOwrHF/OA9kq3e9ndUUb7RKbPx
hZAoHSNSeoQRPSVc7K3S7SKPRDk7kIr1DYV6bnqNTaPXYNvQbC6QaPKpeqf0NwDmtZiDNivt0sni
1VYCOouZUrwp0OVcs7ZQ5kcmhBSzu/hVr8QuD7UjcduRvGnYo/+WwAQZTbP/M/WpzjBbnDYsJTnl
r9nz0PfCMjTSP6IINjMS1vwEgJqd6z9zhytOyoFkg/5SkJsBsfH8/vNrpVUhE24xVp0qfqzg53Ud
NPGKkVJ8bqP0MXWZ3R+kKsHq2HrksTDpWNjxf69hP1SeL+X2p9NxG1ddG4PgEV0cmTxmO9hfT6ci
V0A13ErVP6g10F4rf3Pra/fR4RBuCvxdn7xoSaKE/CqGQzEBPePZxNjtbJggF1XZDH5VF3tUS+XT
0Cwus04Jqlqy2vOaJuHZXUxRBec7uroSXHBT6Bt5GpZZV2l1n6QiLAddk5bSNOeh/pXcxoilzWAr
UJAvgguxhbHndO/tXWBJEixsKBY6PpCqNXGhVpv9V/utvRl46vjXnLScPt06vVzmSduwNjlJEmvH
0U3QJS2zDNGHoEgleEzYp9trTWEiULTZasVGG0Clylo4Ovxd7er1UGP4Ungnp/5VQZyX6ZKGKwni
lOFthThxBho4zB2/Ao5/VMjXaMJfhP0utadnGEztWhcP2E0XfcLdHOUmmH81NoDQz5pBJQhCai2Z
QTSirigoT8pclR+vcv4J9wFFvfCMrN1huF8Uo10fimj56qaRmmw8NuXmPqTgu1NoFKPc+NROxd59
QweI65h+7RB6VugjObSFxyeAcOodWnsKGs0+SFspIUSg+ji0IDjLjm6MDqClY7SnqRLGC28jT736
u+YQjIpqwsg2upMZso3KDiBH1DjM3kMJEX6H2Q84mXdAuQM0nX6GnyYEIahYr5ia7tu5RbF5P199
gH+qaQPa6f6thYJIDVpP7Rfxf/p+IfX0a95aeskug1CHhTbfnJY2K7lXcijlumhAWdm9edXnBihS
29ELCDB30xgOWi0ylW8z5BbfpJcaRBjljp3KHV6OAwBFnQg6+TEVPkWaLiVsO1QmBdnGBysQvMb9
9dFFPqNONKdFHY7nbtA2aAk9JUAwtF/JdbP5f01D7IWQ9gSeJueIqddSIlSmGRZzTe2n0JfFr7WW
+zjI+EmHjkkomCvokK9ZYgH8vPIiW67cHNh37ezonWm+wu09/KqQLszmozv4JBzZGJ5e9XQa3zJk
i2gVyYC+HlAMyzBIvGKK/GY5QwJayfP0Z3j9o2V20cveR+QJ0Kn96nGnqyrxA28MkYcc4dwl7oPU
w/vzIOq7oaZIpALxUZT5f88UA6fPkrPmOYdeOlEpTcV+ei6XvSI9B4BP4dzVn+f6Y1tHzbrEzk3D
LVIEDv1jqpdf9WYepVQLJecitf9kB98bOuhSlCepcmjLB3pjtF9wzIZUl5fg7u6derZ5HsToJI1A
glFqiMM5VcqpQbF3oVTsMMr3Ml2khANEZcLhUDmn/4KVN+AWV8ZX7P4JAgT5NghrVvS8F0JbSj7I
csqivHG58m+M6AMlCTROEBZh0wNSR27h5Z5Qs55XMxkXJrV0uqlju3v5sneBF1Tbb3IUzdESb7W9
1OHsMu0QgaSkbusi332f5v/eAbjyvvvp3frzwXOKaNKdkI+yQHrCtHAqkgAPmHFTuRddyxTSaC8Q
+wFiEVg4yRnEyiNROZRx0PbIlCM02DHdiCfq6zPp+jSSk79qsJgGqJbqz0s13LQoPI6SSt1kVbSC
RMwRxslOwUqXP2DoTnySXBZtVnZDKyKHIN2uAz/TNF2ChkAHA58R0qa8IaiX+OvAmZlKnxXTJ4wb
t9tQ+ov8hOJxQ70R2H4GgD63c9ypYgel9aM70azYfHLeNU37FfpP3qmOotuAE3bKxQqVZbuWE+SI
ORHuYwKUu/R+2mAPWaX1IqBkrA6wZGjUwlIhlonSqnv4U0pmamXZGyuMyiZVICjmm+WjV4age4A3
WmAFgR+MeJ8rKp/Qq0FDwwvhHHy8l5vp0g0EdYP47zul8P08Ktcu8JqRAm58BvdpoV2kcogS/1ky
hA346hbi6oumByXkoigwvP28d8Yr393Pal4/R7f6mN6PL1ddkZkGhGrlemm1BRstNOBDbF5LFWts
WJQIvhHszqANlds7Gv+w3XipJfMOwyI/0uLE0r61rEbhbFRsCZdFpqhQKTWRNYAtx0RXotdm3T/a
x9jF9Cyin/4NTDLpHQbJOPELkx1yBpgAqhVfA6wBNRolwhDmWSsew/UETwdn9EsxOsG0g2yiMkEE
CsxELWKX+ssFveQAXhklWnDgiReZeMAjxbJSKBcKNbiwbYdq30djS6V5PMqufv4T+YNK5oTV3S1J
UhzWh3U+4maw1m/LD03juh82T8JggBiF1feIFqm0UpDD84bfifFDpgDIyATvVHSVW6IopjBUNzEQ
YvK6eJQFTMfGPGF1yoYpqWcqeGntBCkT6sEXxXHq7iJRtETSuqN1DXY2cbq5VYZWpRab1bKwroWy
TyUEMV7tE3Vy8A6bzypWjJYMHIgeM7pKBSwF51iICbSI4+39Ba1gWt2DWW7dLEYYSztMRtd16m/f
w+IVwGjIo0LZRrh/cB9ihnMTjN0qPcv5396FlgHdQ+/XIyYZJ9NiKxs8R/nZifT5j1RGdz5LGh+K
gfdZl3kGhQwi5DGMKOzsPVGvgcXUys+KAUKfjffy24c3leYehpimN4mo9ybby622N/c85d6dNue/
YpuzcRDhIxwO31RROavjHNVN97GkpOe+3M12rSeQYwfya7+Mdml5UPK/ncKKNf2gJwEKRCgRskid
LuKt4atWJJqYhxTjB5xZltVDvrSPCELr2fkgcpNbgk36+DDU7BAV0Qfz1kHvHIPqv0YE7nTMRM5h
4lCrVlr90L9Au7UO0tAgfqHcbnYlG7GiLKfnoLYNgD35Ah2xROsOqa5dC1oqeEgI0Zn4Kaft/tfM
RKsizT72wa5ZqN8HBdyvV3WOZHahjjR4NV4cg+ti37u0X8vylFCzf0Gzd8ttbatjy9UrIWdRoPPi
B75e48GHlShOKgQ0t+keG3QBwEemvKb1qtJvLizXitEe8nXt4+WQdH2Ni5PP4jUq4JXM4eqc19/o
2c0a5vql9e2C2Teuo5J3pGP11RsMhkHQmpZBq4FYJD10q9BMMaA9zDiGzBRdxzpojPYGo6I92r6S
Qxh3CtX7MZYqBpjIDchUVbqKCSkvQO6+VIvIojJZd60oYVMRyVhZaOsUInQ1yi9+jWI3Xp2aTqc0
mYdoSY6Ki1SvSEOXtONOx3CrVjaomDfXGGN+Lr1sWhj+ujSdc4avk1vdtlNrtrcE0TCgHuSI6GVB
AQKc+JybJ/qmnwROPIAAgmP04u4B+1WI0fWYZQgr1F3+96vc1pmlDTFOHxfNwPvZpcj1u/6uneVz
hoI/xufERe3JzCIgxsYvR1ApHNjSVVRpaF13a9+aB5/Yhgwc4WZzN1QORYkIoiNMWPe9liI6KRJK
My3pmhQ/SAvpLfJXfUEc5G+IAPySfx/R1f3WIRpviMNC6bb2Hw5xRJUdSIhBVMN5hVX9XLxHsIZw
0qTvRV5l5I9Q0ubiJB7vTI7T68hRLoNW49T0jDRChH7dG31tUAH8HdTROwaT7ZQLlVsv3TmganwO
tWvTt4Qyugv90qhngq+rc/8GdwOuo2LvH05UmGba8XR7rmRHj7DUKPgJQ+g7y2SWGqfG+Gs+wf/p
pPj/nehxnt7/7n/Xv93WRUw3edToz0bRRulV57HLoQSi58IJMdF/jyyqQyhP7qqPv8cfJQtvkDnz
KCK3Bg0wWynFVdj8yadyj/jZPbpHDm23zCONmHK5Ak8O1Iw9yD7nKQ9DH5lsMVgqdvdRy1BWZB4n
QFqkB4pyYnlAQcNlvS2yG2flrDCmSlUcIeSLXHaPsgiEB7zPOfxRmUDVSaAd41QhKHPuevxitSMj
34RTd67ezlV2dbzc/z1whtHDoH59d2zgVeNNwFfDk+TBLvl3W6RWqVVC/RY1B9DiHJUa3xYXjtLK
SapnuPTYCEMkwHjSu3C7oboFF3SPOrt029MIsj0oeGVxotdLtSuVdmQTxLqlZunvOL1P96vUssCd
o9QcuZYThAn5invj7pjw2SAENC/GwxPtWfxVcYzpdBNwS3HVQAqriuj+KwVQ6C21LAEcSmgJBNk2
bviIFh4AQBnxO0OFlv9gIEVpX3xJNdrdEl9DqQEk9+DkUy/sXmcDOHGAMI/2DFpe2vN5gQ+LRXQY
uSA6OQe+p1CiKzu7MhfCIizpYSkEZU0eGSOCRkSDyJ92vEJMSlWAblK5gCYCCkuI34g3I+Tp/6EM
vAe3MzmiRCZIcrac8TohVuKmzma1GeZuW2WlixjLmq4atGZV8ngUUaymgzWgBl9KDa52ZFgt6JxU
kHURQQzJMX5EuoIwihwy4klKqgqzJ9LGbhFCrZXNWSp0Ra0nnGXJKOHByYCsCcn7IuPxe36I/6yw
1rjW9T7px1BJyRCVItgmQC4JImO3yf6GzsgRgSoFPQp9yoQ+dKX+oldFewQKJ1JdlXnM0d0Tk1xu
De0HvyPmPA/UYXg+Edf/1OQPWPoaIZhH2Snrifav1B5mXXyjIxmrxaGvzN0V0VGqYApVnvEkEmZ0
Ka58RwnIG5UjuR3Od5WlydxPrbIbNETTmzyCF6y41ArqO2Ix+Q0iM5BAqRtBjhskMVkQf/NiKJ4X
OSbUhuw8PmjXfy7ivxS+a1x5j7RcSxPq0+k5gigfgWqKflEmbnVW6Q0VmCxu/pr3YH3hUb/oq5T3
SpMSOgFCV554csSVhzPln9kNfT+pUdGRsD6l3uKs6JQEmojjlptcFicIp7kJ3jaXmd/wxN/qbch6
gtjcRqrPuSwS3lqnY86KV6Q3bxbnhu8uiwKZV+VEtXD1dUcf7ULDu8plIetD3Ew0wLXrdRd65Nzb
CQPXwlsrUNC7A2HVQbIuqzCES1PpEG5zHB4CYJ6AaByhu4DAHb8wDtFY2PFq9AVwPumy3NYlOQxL
ekMHd+qQmneVs4aM2SHIMKoTZ4U7h+HJM+bEI6xomCzco3OVZ1ogXgCgVI93Y48D+gHj2Xk6WQxh
YUIkwKXySFJVvNVtukFkT9NMinZ+nkackEE9NME2TaB/RROFl5kH3/MJeKbpDU98SwfMH20w6Tk4
KUzk7k64jTz4ECIlhmUblLpn08Si3Mn2ih0Hudcd/Y9ONenbbJesd/pOPFtcUCpSUnnrF54e25Zc
DjXO4IuNW6k3lhZQHRs/QZAgI/ESmOB8IXwDyoA59J1GTBlTPW7NYPXPBEPbfL5eS36gm4PrYTgk
2D29gxoz7snQjM5CVY4R/eUH9P4CBxleFnDOIJpW3rA+1gHJKRJi5L3qsh7QeKrtEObLDkgV5gE2
4FKH4CMpwx+pbVhpo+eC2UkjM3LscQgSZ27DPUE6x8y3Y1SizSSzG4+cwf6kQ75hlvAAcIG6Nieq
Zyeifydx1393OkWSgn5j3AglGHaBInHpA5FGbt4MoeduGJPijnyoc7fIskAtpdfNM/NVcO1vcvqH
jN5GoAe4NKkBJFR6Z3TFx4BHxmEoKC1qUJuphg7GF8F41W1dK7+Q2JRjYxMHCHUh1oX4594dFrxF
izpm0mCqRXiDENMUFxWhB+eG7mRNnQuVELKohTI/ac/wLh6VHCCCQTOQxTDnLEjEAHQo5lPmla2q
mg0HnWSkoBUH6JtImosTNCH8V+UqGDlsubKGeA04U8KftXkKtigyXALbEc3ACh/MdmzJYsoBWGqc
OKEaBY2Dtl7F5j9O05b8MGuAIP/bYG1VFIqNUHtSMKp0ZAafrogg794FBQyxnXQzoOIC0C7xEsti
QlVzzEBtdix2ZvdMwI9ybwI8lG5aik5gkzMCeXQAMSmFburPRRG7G3KQwGoBXiwP6NWq4lClJmJE
AEL0PhEghBgZWXeGUogDyLfBGgqTDzxJpSDERhDdVuupzOG0KSRtJ3DraE2Y+LTBi/mdPsdmsmBN
ePK7fpD+BdqDWgGPK5MvWNeBtKPbpgPo7R+QT1GImHjyTORs2HhEKLvelIVNrHLibcVb0EUrr1CC
yPaGyFY2tRL6qb1UAUHCO2yVB0WEDKOEw/M0yxSVLQ618EmKU5QmkoSAtdhzgM5s+n+LkjhjTRSq
zHSRzLQGR6cuZjyYMkMi2rlIawmFCRoWurDC6pCnIjT4Xyaf88YTuvmifOh+KLEA28oFPRZnjEvG
8eJydX9NruZfXiNUqlQJU7I2mkdy03T7RQgg0y4ZEGYBKVpNXRW6ieSqMlHdVsYQaIt5Ke6IoZXw
fEfWIoWoK2uWq2YmQHWxF7XEazWjrNOwY3+yJS/kc0UVUENHRSMWkBKA/aIYCDS5ttRAi5j4ZTjZ
+XgbcAS2PA11idpQWeLJiNmiQi2qLyadGZMUDldT2SnOAkIk0CaNLTkpnIReZiJOTaL2lhxP7zy5
AnGJwSl6oENVDORFjh0NX/ccC+V3ruTUN7Q2ca8djM3fwa30ND80TwyzVSToLhkDfwQjXVvDSXUj
ItVyv6MlcvLk8JRfV6CXcbtLKuPAjnVG0MpMeg/vdLVax2CeYlZrTnIdkc3Lm4wbseS/uJrQGpqE
uyZdpmQaEW7HcqLpxF5fybsku0tCHBlBfYlcCs2UJPkT9zefJ9NJyE/iVzrDhlxhcod8Ps4nc8Kh
2brOlHNlOVGnw6FagAz0VTBjm6yyi+fkRifQEpFf5N3SYdl87oM+FvpU0d906Lf2vc1SDOeVe9oE
vkJYSf2o44KWKioLNEpK6sTM1SPcQR3q0KrFfOmRBUH8xeb9Wfx/SrDbkjHZbweJmF+Nm79UWk3v
x7vQO8IUPOicuR+U6Ux4BeTSlIploCL1qP8QRaJEtkCEJ61ujTvdQX0lCqHpGGqKoB+vxKWkOE2d
jsBrOG8kk6kx6UbMON6YpWcCGkTqeTeTl4Qa2yOGGdy91sCDFk2J8UbMDMju+/qTv6gtKU/TBUfd
WmTY6TB0GhPLkUoxDRX3vD2Kcguco1lY5v4zTzByVNyAlcOegCuoO4bzytyQw4LWNtWbyEqymvuQ
WIVD/A+Hh4AD9AgUJrKSrpKJpoWoP0sMMwrUjO5L8Bq0OhWHiOxEcXHbweMQPQdngpNWlMJnMr8Q
9tYkEddDGW/WK5Xdmsb0mGWxmeorlioP5rsdWvaCum4Tc4ATirt9C4YqPy+OkyyVQHjNRYFBNmkL
/ReuUmctOmmRg/mFByQ1VDK1cHtuWHHlDoQ5zVuzI9NE5SLi56sMWYa/DPXVgc9G103R6+p7+hcq
XTQyu2Ix8MVbNTWPDPdSfAljRjUzNO1HSF1wgx816G+RRDhR7OGEdSUy7srAk/RJVoCUxXY8orfr
JJnl3/o1mdLLmixu/ROlUGJoQx6BDE8uoXEarlhf3A4GG3bLx6W8LsjhsEA34fP93JhudJRL0wiz
TTfaNsDFr32ia2KA3HZ4JSoApEbWjKij2KeI5u8ZAF2kMiFgQ7yrQookTXkcCwEBDITEGytO+Q6y
e/Q4PVz5HzCB3hoImoaWieMhCxzS2XIO3HuP+IsityvdpfX84dV3ystdv3ho8Jl42ejVRrnjrPjr
frDRcjcVteFe5jgj4p4QnEMhINQC4ggkc9rvqmicHxzA3+Q3uYwKq+/mBKihkOOySIE6HVv7CFeT
8N1BX1q+/CG4Js1ippN71p+j2HszRVAAUJxFYiSmsFmHoh+HBusiVJa6N5QzHtO9h9A1OyiO90Bu
IzUAaDlvKz1rfm06WIZF7DzxAQUFcHco4JR/yZZAweSW7WOp2yy6oF6CnYIKKA1wbZlaH5HwO/Ly
qk848ydOhaIl38dGYMRubA5wV/BCK+nxmU52dDvCDPQmMk0K23kTqQQrxb/tiYcIyQJWnha1ZVJQ
5AJjcNdiS5wRWCgNYDxYdjHgXtgA28q1fq8fag4Eex14C5Ml/2lqXmjpA/qJfdX/M+OLB7WIy+W8
8UMsG1UDgAGKvRnWQNUBKnKT+ZfFs0RWlevT3Y7N+da3Tg3LjTQa7bWwiTiMzOElxigyeYr/PEeW
BxQoEfccLqmp8GnSIWPFggaEKTa5SFknhhejRZkoVw5rocKGZHGS1UqLXq83vEycUw0Y44Zife1D
xpDdN8LFFADKPiwVA2KvZXTxIhIVpDpZdeZggOH/yWYhoVCs9GVRbhV2zIcbsv/SSojN1BodmR/d
aB2yiRQiVVTsWqCzmQqUEtJzjr/MD8H7XRGP8zCCUUMFuc/hAFk2jaooNCMMMXgijwDvG9MCPQ1V
9//SiSLIQ6hTe0NovaiQU6jYw5Xx8R+4AwlGOrMEwvQ2f7QlIT6k2rrDJMZdKXsjH+V0fAj2BDaA
vToeMYpxzRpMJpCsp65ekwfriBMu7mMdMlE9GBIpVdt1Y8/tqz7uYxlTkRgPNAC68TLq4DpwgEoM
u65SR6Em/lDaO+C8i0ckhrO1j2lozNpHrcsJNCYDrhXVpRRTK05bo+rnbHmJPFYd+gNNai6GSaR5
J1dAOwSzsCPLKgfEeh+MqLyv3h9OmQI8tcNga/16tEBRmT1z3m5nj9g99axbKeustRSCwYWi54sx
xZRhYtraQH00fwZYz/ZDJ1E+kfe5uTO54UmVNbWJaVvypR/M2ZtArf9XrmBOGQ+A9zng5jH7cTxx
+njb7owNnakpdy1cAwfSskpOkT5++vOm9bCfImShDJERR9ydO/FyASXB7FgS54MZBA2EhkK25tY7
wS1Fso9nWZ8H4GGXRJV28R2/17wiK9cSFeQEswGE/tecj/LD5WdQQgz+Dsct0pGJiqMP+pPQG9FP
Ac3d+dnqHAynef97IcEpDCFBvOan3AYlb0ipQvUwCjM20JMXL9wWRNZnEmL5uoR9zG5FGbgMKvtl
Hsr2fQax96VFLqlCQ+hHNZ52iHlaXhwaO/9JrydU7Of15MyW/YiyI9Hyy6RV9aTdDnUYFGB0gHvl
+V8WaUrxqYQYqJcd04HJgOPPIlmiiupRf8rGLRK5EUEQkVTs5CdnrMnF9DJV3dBYfVkOnPQmFfbr
vtYQvLKXRFBkXpAOSdwZ8ZuCDPM5f8yvAX1/SJ3F1TRFx99/NFuCghFEdKYSKpvW1eKdZdAUln4a
sjlBNWi36wC7WqMHrFy9zwfmKkwdzRAZ436fGdHv/7OHMhAKqEWsUDgp38UekyyZYYIdBRgYTj5I
74FZOy/lAcpcSgJGfGmeoVXD0eLQ+kcpWtE96aGoMNZKU19fFE4hwKoJBjF7+21Ik4lXXi+ZGdxO
896iwyk8kCMvnp49CkEBsb9CUAoe9Nx8EM6+fHhkgepddzT21qZCd1Bc1WWeycAchPKbq7xCwhD4
Uk+0Og6tAy/E42erufTOhlKe0k4qW0AQJ7+JXqY9vUIkDLvxQHpgwLT32qvVqdntAXM5ziwxHua9
c40r5D/2AyqgKkxXmaAlzX2hMHLnVbVhQgboKDW8+BkYiO6abpFx+/j8qMn19wNuXmjujJL2ES4z
dy+kgtLB9SzjenJjdVDxZArqGLjEewzuXXQcz7KPrF3KfWvO+DskrdhB21eutUYnPXyg0Ar0wPpQ
4QvpNDLmsOWER2i09IviSKuUHpE7uhwfyElCYkOOiOGVfbBBSeIi7ZfHFEcEJZiuCdIB/ohrVyy8
jNgQlZtYMv1nDC8FHFSFYrqYhcw7r99kJkZhqHSkKmpJSRLm6LCsIeUBVCAFetQbbAaDS+VvklRl
0FWzAnUZSEu8RQm5SHquy+wUrKCYipCWHYNkBTPfU++jDgUpiBX0iMF8zkVW1C46zs5sE/a9WLpa
sroZ/eVMjZpqA0R+MDeZigmTeYE2elPeqFCkDjq6IxQltdO/eVy2kB1hM9qtdOh81GFJLBZbHa2c
j+CRDmGc7jSx3rpUJW0ij6PP8kq0BOpjMjRmxUZyMpbdSNxnOWpS19diUHi4recpkkBHjXz8G52M
s7uGTAwrUhkpATtcHlwWs7Vw04x34f/n38nzwO/rt6uQA4NhsFWH39pwcXbbJMT7lPBH/ehU5Sbp
5mi9KwhDhEFjJ1oyrgDjFTE5d7LMdkCxISBwRh4egIXKNTbBFXe5XW1n+AChHAEAQB1o2eFqcLIq
fbyGMFyN21d4rcHwSt8pXjRlBCjEKPKdlkK+yeS3EVu3jNiBfrrineVw6OCmcI4sBv2PD12vZYy0
ZOWMsJhrMNyBGTk3fO59zXgqvE4Oh8S0EhZoVK/n3bqqyXWYYcTi6cphB3HTCV7xETAbtAG+0JWR
soxGPNDC1cgmlI0zFFBVtYkKXPjPZMgngdwbymTosFU7th5fhFJNeuhmLGYtdhuCrld5yh4LVRlY
XZ/8CZWhhGFfmI7NberGrHEl17pKDQ6+o9dkBstv1oRTXfd/WQFFoHLh4UKdlaqtl/BhAGTV+MxK
VTHPWbZ9svn5p1mo4bqf3Q0fp+pDPZrtgW9Ajv4Vu9B8e19QzO6lh05zA/JrzGRTivY8sAwC+mai
gS+j6/gOcpVo5KnUAAPEF3/jY6pKdB7hD+kTj+WR7fmn04WuUqERQ116Q4pQP2N5uhLAUo5QGV8l
Xycd5h3RyFyZUZkGH+6+3AOwuOWp2s2oIxuPGYt3RuszsWzfWABaL2kAzQ/8zcH1mTcseeYPRmQC
SBMbXTZKqJneMmKoYfSSRo8KUvJrbhMtjxFCSqRmycVeaFZJKCB+RT/CJJiHMqpo6aJXVm0H0yly
9f16e9Ve1Sks8kIa2bWmU+p5sYNkYbmBWgeK6+LujnBs21MHUFV53OrnLk7pTC1IBf6oWMvaR7tR
U5XIhZyxKLqbOqSKoAS19E5kBJDYRhtQl3sIHLZ35UX0Ptp5hH1ROClXLnGXJVV7+hl3vLgjlL9n
EYp9atIbMHBYvJ866zOY4sfKudc9/v85LGo0dMnKdcpzW1Ej0G1FDa2gfvepM8G/gephDtWFRApT
KV5RDxOWAGqE1HmQ2YFUm6mRRpTyGOVdRr7qaJB3KnzzWHnuLoGmamaxS5b8+qIlhC5M7WhUvtdd
Ksgh1sUAzjoKTtFwAddCOGYy65S9CSUnmRqdmjVl/sC6Sm5HG1aX2aSDvwVsAZXB7jJlCHq0qRjb
wkTSUDPTcER7c08kAVlDHdfKDAfP+C+4hsw41pNZoX1Esyj+rbfHLxLw39oY6Xu33Q4Qk2jB5Q+C
Kv65UMsUEWKK3rUo7nahB+UwAIYhhOfN4zpA6PI9vA5eHNdayd9nINI4Pty43pfWY9nqs/8Mbv1b
/xE9KUt9hIcv9+I6vSJTJiG8AtL0+1D6jPuoWKdVM5mhHzlIwezSV6RVqZFKkGCefANUj7F6ykqa
0IzpIXBO9lBf0o+RNTt5pT5IMrEu1hx7tGfY8L5+8Hm0hinDwufKoFOc8y89lc9ukUjYVjJkn/Le
G489qTwDyl/6+vArKlfgaCJ3gefxY5sKQBQDO6b0nqJ85QDoEQeIfjTpimJfFWcg3BPuBpi8tnEe
oKTdJbs9HCWgNn5FDYmcXEWZlCtmm0aRD+E9TvrlXquqaTQ+NJdHq1O2ZgQH2yyGoC5c4mByPWzP
zC7tr9LXk44Rk4x7LjIGfo1KS7jZ9LtlX6KUY2mielIb8tIwZh05WbmKkyJQ+ZEeGpRH3DQKoD/R
i0MRSRq2jwycUp2q0rUJBKRY/1WyEoa2No0BF3Y1yk8xeOIbBXCNjGyaMmOapYwy5BIlDPQvTVBp
hk6Yt6a8SVQVJr2I0TgYcg4PVZXlbjYsFL+DkoNVVmJGs5Xp91psy4KI6BhREWX0tQE96E0Y6gvo
to2GJ5Kr2NwgUKo4jTjWdE/16FPk68UAmhMLmuPsKPBJEU6w7fzbuPv4BRhGKQitmVYaN2kJW5hV
3GFNEwGuysfI5+iyMPFKqM5VXs5EANK45N6bpagdMlyzsatu84qEgBIE2WYeNypst3Ek2prcCvh1
LvLfOIyzJIt88up9oNHhA6dEjgl16C4zQioebey3zk9og1IDFzAqnY3mU5Ops26HU3YBYQMR3sV6
TEOrM1ejKSbHT2/eH19d+Vp6DzPe+uPxuyLJDSZSu64NQ/qbqAe8K2MCAK083l22IgyrXMDVHbYE
uodrvDYbC2roIHI+WnRW5C95y0iAmlJbtgpLeiEsP8olP7RsU1WW/FSDLeDw5NfdyQA4kdaoPjdL
RSoSRizR+cvkbdkjO1hSf0J8yr3UzJqAf/JCjZ4Wh+8rD77xuQPmuuRLAlwRJEieg+hVHAaYHcxO
3myp3KlQEE0ztu0lXiff6IZI7FGyj/gI2qEUnhrwA1/IkpnNyLRDyobbQTDc0oqTgSe0uHl8JqMi
l6gOeQHiKZsvQ0d8xb2BohT2EUH5kEgQFWqltQ+ihUc5HtPb+uOhmEadXsYL2tw0kJRrFfFRnFaF
y5HKh+2laV1oZMGqmHpn+L2Jp7xRAZH+ncQ0bqix8t71popyuCotI4qXyJbU5WVH/WYoWZbwgOmU
NwoWbPx0+ZCqds5i1m05oZ31NqUch1LuVIBhpitZ/C1+lOa/3oXlw9SecuLhOg1vVjyvmDi6TNeI
skRbFT2ckeT/BR+awu08+p56+co7LMEGxhmRR8L/VisUYqzvKa8W/5eFUcCrB2/Sx/T1O72S+Kce
jqdBxpt+K+kKwlNQWllRHTqOUmbRhZBKr9K8e/l40OuPXf0i53M0chCEIQQCIO1KHj6lfWTX+XV2
GE/yQx2F9hbQH0CItb/Dhfx27LFf5dKVW4sYlErUxqHEuKc7hXahHRe8g6JWvrKkIlC6Nxo1cqBk
SQoNvBR2xENDBVw7/3KFe6rd8oGMwyPMD/er9ywTnf/kwKjS4KPyGa1w4TtLnYbQMDkxx8qzIxEc
ul3/QxTOFTogQUTVXDhUwRcwXHZfI0PUlDgktLA/OUp0fmPDlTAykWpDt1HvK68IaAppdjx5uAxU
eDCTvnjktKFHeMKhzMy40iLL6utELce7nx+mnAa1a7R8GZVHaTJno3mRf53ZKkGsIagDf+Xm7i1X
zySV0st9wqZ8hLjrfbkGOg9Tyos0iQ0TPjQZy/EznaN+L/+CcnEatTZPbCrm8Q7AaV+8udz2Z1/s
XHrMwL1FUcMeW3/XeAH2zFuvSDofL4rAoNfmF8VFfsE3x+nTgataSRIV7JJhAkXkgqiHzo/i6Xvx
XcRTUk8wziHu8szrYNdCreXBN/QXiK8uQGL56ustUNCgyy19Wen09vcuM8QweIGabv58RzFLc4fO
f1zPQxRzvEf4Og7nudbzU6EICgrXc0SO5xhdxefb4yZJTZvuVpz/1n81f9LsSAIaHyS0etVPGdEt
Pq1qmURQFRH9FyVoZPJtgdIKYEQQzHtk5Xo1CoK95rQcAVNEtPpO7su8guIU7wqm0T5T+mbKYeUp
3/ri8Gwb31GhBtFd4OSrLYbktSm+HNL7jzaZKppaUfoBKXt06iufJjjzRa101qgdiz5kt0zVyyja
k7QNpOfGdcprpN7/HSE3NoFOS7KEkcPfsk64TpAQC0+ETGZkOEEm0WBjyPzsME4hK9AhFfe389NF
JjWjsHmPz707y4daqEyEjrrz5zT2q0x0Gt1oUbfhx2m2kNEPWSlm/MUroCODFwd1jvbTV/ANG2Rb
FoDWl5QB4Igbw3gEKr8Ce/+3ptLVGmxQDRrDtKAz2xStZ4brGTwDpnimna2mydduXaHM1ObTLaVq
76bug+4Sc0jDJQab3sQOL+EHnpeYU2VoZmKziHqrQx7WnkoZZXTpYqLU7MGliUm6PvoN4uGne6nu
+i+6g9BdENkFXKvm2/8EWX/HPD742BdIJsPLNDve0zkFWeNOvLr0j2snJL25+ETOilYfLXTEQ6WX
UgHSwuMrb3BZv8IiMvXejjQIGu2NM+bXu/VQi2g/lgnn4N+X+0GZLmYOMBqw7KGPDjf9HY/ddOfh
E2N8YdOfetnaHH2Kdz1eZVoperYPLlSDbSmLeDfp9uL/6s81qaXKKXy351NnmBrC8LgHe/oiPcM0
HECbINN+JfRJ6bX9OAOB+VK777vPLWWvALRHKnppPzcsjLVTFPwCySfr9SqmsICqUliS+92/XcxX
PT+k8KGaHl4JOwhsas8+FqlNWymsonX8dQs0/H6x8/RL3VJbbZzzpFeLrVSIrgy9nKtlGlMQb1W+
y3vIltClDV/3iZIpechervupf5ulJsbiN4QZGb3dB02gX4N049Z41QqNS49gy99NM168ejYPdNl5
9uLBt/0cHLx4khs/qvPlZ3kePDbAEQOMcP9Xd6CwZ8ZnPw2dal47rY34y1g7osL5f7s5UYMQKGU3
5SwoZj1VL62Sv2Q30SGHSa6XDeGJNyd+tp8b5Fm5lyryGvVdn26E/0fTeW0nri5B+Im0Fhlxq4gk
RMYM3LDAYEAkiSTg6c9X4uzNeLbHJij8obu6usplJFHOzqIdDSgRNjlIebB+NtxbiJJSGpsudxr7
CM/sbREQOY3eXoJOWzqiD+MRNKKWn48XfZ6RDz/Rrr3A6sM7ARQ5bCwl7HcfwVHmU5/4jCHJjH0H
+5N5NfxMcR/v7KbmuIKn1cmvu2dqpQmjqeVhWoiDux7abLEIoYGlNnmNVdVHhL9DEcV//H1YZxTu
CwwDVZ9fqAikGpZ0duxxIS0tF3/mn7yi9+xtgET8b1z7eVEzqv0oJ6pj8/3zLRi82RG+u8JxRo/2
cXZEffdbimdhZeioeeTLW1jQ21hB3YJXq4ek0aABLGMDwo8CoaZrv353k9kT+t1PMqv9lJh9L4SB
W2qI6V17aa/aVlVJcrJJbzda9I2u2T/CP/8iDgqftVE2BsrPKtDwGn4Gv1GUroUrq8Xi/67ohA2+
6nAjt39GdAsRoeqIhUuP3i8eiHDiJfjIWQJuLXASo9Mj2K2vgRqcaEkuPBJeHW1ICXZuHxQXx2J3
335U0vymwoZH6vsXQh37IylUnYwKFTkhpLESLMaiPEVutCIhnlMVVkT/Ew1UylSf+t96zf5nOZIZ
lfYKzTk8xFngy7p3q/39Eb9GmOzd2sDwTqtTt8X2vyltCMwmH2pNW4LDgrj8/6rglYZKPdTDs1J0
cIgU7nwfIvippeOLOJQ99Lvqo9uySksABZy9Vs2Tew1O9Eqz7WFGJuhTsb5QTwXPqsck/x6Dlqc4
4RWIl7WNzn3tfNoBXyLds7NqG1v4it7Euv0WtL4QwptkpigI91jCkZZaJ9S3F+7gYSW+6T7+nr9n
eER/TaqZH5zadr1X+MI0/DWsJdSxiAniFJ58a9QavlmWaRIcHKLrqLQ0+9s5iy+RwWmzHZziRR/t
sNkZA+smq9mTWmmV3SufQQrI4nMgm+Ia/b7SSxOsjxIUyDGTRDyvAhITygCUx5GoGUSaMrqXxKBF
UqXBCDfoJ6H48F1zhNALCX8hkpCMtJnCMFAyLbAOfVNuxcog2DRo9FcoKo4BeQa4tVZoimZFbMv1
/HTAGGXbvoMEq1cSQKsSLBxWkYyaWGWzoS9dd22iquw2gX8hbRBa61mFyz3UcA4UL5+QJlepoGVh
Mntgxtjw7k+bOi9l2yGfBN+Hw+FGpoXQeEb5lmnQb9y8DOGIv0N0KQefisNufh7vYEzTlIXcBwW+
Kll4jjIzhjOg+Ccs8YQR3IiBjnc8hGruxfxHn0YZz+eAQLXM+MY+pmFXm7+7p39+2gkTtOJkKD/Z
mAanaY8W+EoJyaDqv+OaV+6OR6cSKuJ8TZp0iDLKUBl4djj2/If2E7oxYAZ5BmaGacAEvXdwr1zQ
AtEo1kC4q/zRaLwGh2Hj70PG/WRCq6MEgyDM0uWrUvX+Kzsj3frHpJAPifo9tB5IIkW//kYmWmvu
dPhqCJOVM0aUeKMPM8/DVlCeLQqUWlOFfI0IVTAP6Yq16lHRmL8WmCwtQuFsGH/NP78fGk+APlf/
0SVEWGyg0MxKQmU7Sjp15t2aRi+RcMlg9/weIA4K2wNa2hdaEiB6YLH58lPfkIIhPbYsBttqpcPQ
plek9nvAHmVS0r+7s8ahCcgFESwBj4+p+nTE1tJ3SrwkT/fdG7VHaqc08D/d0+V7Hh8muOVCf/32
NPyALf1A04e1yFoopTcsh6MUJfYD7tq12Axx1Bxc/lr95voz+ozus8df0sEz7+3flmUYaAr3mv/e
LPuKQWpsI1uSq233Ft/DHebiqVfvNaN9UAqmM8Ba9xLQHu/M/M4GUaZ7VCcX/tbUwV6mdV+lOKpW
Vzf3ph3mJ+JpfQEJiCpYiMB2l1t7SVlgdneF9NANwd9fdbWa9YvAVFH4SduGLTxYLxfUpOmtoj3w
ke53z+HaBgHgBWgGRmJdsV6v0XaSTrfxNv4WzMWHFQkEibFOpad/tbBOF+NaDxXCCk6mR4/qtNwm
nGHbY+tb3epOcqpbqIrdYELT+oVfulN/htk7zgBlHTRPWNN3YB8C/q99VWCVu30Xe9Vw+HlRm9BN
3PU1TkCK1KSxK4oV4LNAPwDs39GhoQlmi/YADkJHKhqda2zC3KFX6wFhigGUWQgM7BF8JcSjVPlb
J31Ec1kAu/A/gysiGAuRIR7YB0a/W2AeKnzfyIu1gUdRx2YEahSqV6BhPwb5/MPCoAdIi40hAGjK
f10RXy2fFOUztUZpDu7WGp3fOaeB/ppdJ+zizDriJxaHG7dH9RGNB5BMPl83DUSQgqJ4Ot8YUBOC
dbzEtFTuXxSpVhSqKMCwdIpmvJvtZmoOkCSSNCJzWI8yqxHqmaPhUQurhcFHLaxYLxdOEv0MKH90
BDvwvE7Fp+wTPdhZXhBl4I+1mUu9MS4gqzm437d1URecvgHcgYPDUpNZxJV/DrUN99ZuIvRYt/OI
LIjOEdTW0WV4Rwu3QQr7dhMbAwE0pokVSuHWmWwpK22HtGtCk6kAI5GCg5EK985Rl4Y4Qy8KRCK3
hajvHAUbl1VKRwb1DlhQeCBEQS+Fk7bDBdd0r9D+sVShPoEwCU00REzE/Lp6NMxw2AIuyx6gpY2x
sPdC8QlKhjU24reXO5lT9mk5xIz0A0LzDFHKszc02EDl0WeyTaE4cWfpZfiiWMsaD0KPfAp3DV0N
a0aSwMZouGW7bD/5O7EnmpS6jttw+nBedje1F9EFDJlXhw/I7wlz0DaxG9lRYH6iNzS92x8mXUZZ
/omJxRtBIhO8PPW33g189+A0vgRiiP8lvljxfSkam6wGSKUBSqYumCBn9buNa0G9azotLqrIHyps
f6UlNXvxcIZYo4V1Lh/tMmWoXkYDzNMhMgF73ndp0xmpfbtOue4DFxMdtieUeTh+bFuKKBJn1mCY
6l0wVYTQAGRo1/lO7fbek56jacplaXFCiMjwzBuZn5SIaZtzCDt/0XWyfjXmBZlLBHem2PKAOPPk
wFmjOgQqSj/As6gwcFmc7oulyGTdpzoM9cQkIgS64QnEBCxRZyvniinNpP4lrTW1Dly47i/6Cx7o
t8DFJIAxw5rdMa3phlKxMzU5rZwXKZwCVKXaLvUvWhJQA7P6k37mNJC6mf1VOZYPj4maYZGO44Qn
2Iz9oXc2FU+PJRiGAjxN9euK9v297Af/ulLDslroX+3nigUUG2yqINCdEgy1D3MtpfDYD4NyW4hg
eSoyp5JgkQIJtCAX0rVb3DMgydF5JJadQi9QkGllgjgiBuZ5rDgXqo1qRTdbbfA1t37GGPAxfIM8
5dTJrn0tVvUOOkkO+6r4OVo72Fl/UEh9oRCrMqiAo3R8R3T6Q5r8LDZWGbPpX1qdBdu9xgKboN8P
DHQtWvDB9u5zdYLggJB9DFs3zirY04qaj3mKK4F8Hk5KcfTsUFWAboKH2Er0KK16ZcG+BOintvSb
VitOpF4QAMpIHOSTh//m7PaQHjnqVU9R6JwByylCQ+JxG7AshrmfhcJCVcrRq8HS+U7ZBOPO/eYW
aF56msiGheM6PLzuCkVFyGTkAAFhT6hd/LvkawEVeKzXnr4lvBV0HhYGDFZ1oahVrrQa68KUnRXY
vdf6lQ5uErR6H32CU/NThqo6sDCNhJNE4odYzZFAjJdEGUakL/yGnZU6UjSPgO5ZKDY3UQqA+Nm6
VNlg7U8cbXj6VGX+gn7/fwxcKalpKfLnYFT/GBdtEj0WR0L2SFUSLhy2w+MeWBYdD0R/JNYccxVo
BMaDoCqM2xF/IYyiG7JE9l3DtwL8hOKp8FwSYpULSCkwGuIt9ohLS2KuwvaEWyrz5kniAELNjSb7
an+QghAdOOPVeJzznA8bLBsR7Rb4ARKs6TqgmsP7/eP8OAKW2BrBqTr+j+rnE9wIU0tXDNs+lm0Y
CDoiSrlsdSynXD8uCrED32uOYB/Kpdo5PaUimjw7DtdQScKwV2Q7/LRh//sI0+6cbKqRWvEO1Kj7
uuo7h+t4+6o5zVcqHomLx7bIvqcHnV7EvcpQ5Ap3x1P8MBQfggvLn5UiTNEmWghHinCM/BcOCyqb
canWcjNUV+TXjEy8dJIXnqvn6wJrn9ZgvJOSai5CGePFhD90TSiOkHvhF1slSZAmgbjMCM3xQuVb
76U2f1ou2Hy4q/p0pil/c9F+JXCg2Iaz5dSVO4sGUyZpeCzBadHJwTdCjlyq4mlz1Ean+sWD3ELl
fdzwAEJAdKXxQNsCDdj74Yl2Wrkp6udq+xbmgCwsvRP6fTLGAftJ3y1m2Px6C166+LvQbk8CpGxo
KANGvQHlwT8pSH8/U1WDb9hUAlr+KniqilBx5wr1xGPaUZESQob2APmpgWoBhSf+JjTloXoS0wa9
+kA6+60uHhwsuer82vUWfeSSe2LHZPGthhLVB/Et2BIk6YXRyWljAHDzpO0AIaZiYS6AnMeGeSq4
ruAh1NsUmk5hrcbQyV4sTdX2e3PuGSUIzo/4OpK86QWmwhWi5PfRA/WLtkw6P/mXz4+/WEGr9FLU
BkRf/p5nFQ4LQbFopxqnda6sHrp0YlQ8hoe2dEVeAaUD1QNEl2oVSJo0LZA2YaQiEKLSBupHXGeM
qtkx1o1z0d2qIaxwW5wxcTU0EhWL6faKxQGSBHcApQNSOt102XcSqaEV8nnSVyMJ38Mw/zkMadSu
IjRyxqNd9lfq3dYd3+JujR4UWr858cBQQ0NDNg3USnPtpHw1f0+FHshlic/up2h8r/67V6zsD+M8
JJaGzzYbJ2DTmJn4ZcCpcrjz7tOd95zCl2O3lJTRY/PdVT7RkbQoIrxH3gi87YYCjXhj2kCBIqur
w/yyRZaCUiLceqn6Ur9rF7fJ5G41TPc0OA30Mz0gqrNDsf1674xawWmQ0i517b3jMzEjlcPrzaex
aWvXSLiYR8BkvbMHZXZnVbb2vcf+Q42tSXViQD0RRHP63gUJUizW8RcPZVmH5UPqhWQ/tQnMjSs/
ul1t/fQz3tK+zIjIu/XObSiwUauUlOS1wgBpUomi5gIRHW7MWFU1qcFDyIGPLtV4Ht9Jpo27KC9R
shPUsmXt0QhKZsAuzPovmCWxP2SXPArxlN+1zMdz9XugmDrWErCiRKsKN5Ice4tNTOuUVipK0mrg
AyLHN3WoIGAL/v3ymr03cB/sXZN9BPqieI+YDXxhaaSVxQAoNgoShqZU9C64G1EFafiYNljLkvWj
n9OaYf+uRJN/uFGYWqMf8OxwrSJKcRVIDlSyViLPiisiARYFfocFwYlWoqzw/Jzt6IYFDWorNQBS
NMl4BRAYWwlgnTrIYXMh9a0cSq3Lubu1fhzxX9g4+ispiKxIwiSaWuUJc2VgAi1Y3jNryppBYCAe
kTAHbep/CDkxxj+CYdkhWetYluB4oC1J7LrR8l91dP+0tZBrg8mxU9P1gjkNRUvC2odHjGhNd1xe
7WtKbDBPUJCZ85s9W6b64dntu5TrmKvgAm/v7h45FMIlkoHl8opNYbkA5G62T6gb3LDDqXoS/2RD
5HQO9pTSPT1+RMSzJSUYNsSyvbDepDn0/FuBb/i5Z/iXYE/2lUZ14t6SZxD7Vts5if7bezvX5W74
crvgEIyNjTgQe9v/BanoTiYjYvUusotMKh407JqkbzWMasR/6k6Z1Jv+tV2ZIYbuw2hcdpfY4Uy6
2I1J5uVbDpJfyqKzjY+rVsHcl6Bta0jRSr2SNJyFgcxlNQoroiQzVIcweKeIlc5wL1tOwnA0al8t
CfSK34swV7/hcMWLviL+T1BPtE+UzjefAfQEERs2HABMmOUktVwxhXne3v+S9BFdQ14IRxL8vr0n
y5JziYs2N3q91LfsT5/2dErt0iXf2nf47u3x7mJe+5uv8qzgAxJ6omItZvXVtzIpYlxeINzEmEWk
qrKWwd6rbB6aIsjCK0grQzUAXh2Ug36O55ZXaRWqW3TvcNqN5sF5PrdOaf0Zpu1y95GQbbzJ+Vk8
icF4XEChvuw5Klj+Ya7QW7VP4HTc1wmEUeoS7QACgrgNXwI/RuZw+4GrWCmpDJ5CtQS8Y1pgYNTq
IVpfafI0qMWxrok6cSHilpgr2G2x5Hw6Wn60N6k5wNxyqtqkikSBQPBbUhZ2oqreHSaigGGVg3Kq
scsa/9AWJbT57Kkz6LtPCvavItyjsEahjMigyn+AK+YcLGQGtQhtIRGwn/KdvvTQT1pP/8BqgDo9
IZ3qNSrNU/ovLZ/3dml5GZZ+ysAsw1u3+sRV5NO5Iuf3Rh/xgokWvtO4mqq/KOtuzw5yXvtKXDkj
vSBOJMEhifG2/VjSdKq1GkwG1w4xERW9aPtGDHUIi5bWpBtfWbcRotcjocYX/UoERFmXQ9H3SrLu
iNoILaJlbdhj9+RAtZEXWnVoY/KMY/8G44bwC1lNSsz6agHqUGan8Uk8WMWmWvZlYf2VaHx20NaR
WI72enm3VbkbKVKUPGSgrQBOoaXxS2j57FROzg6SL59V+xPFQJ7XOj7ehseVCdX9lvYXgCDkDCfM
P7TQ60C0SyDERda6RKwRrJ2qU+sXMsg/VHZoieLUUTra7SU7ti+1b6V26x4ex3TQ1j/de8vHEjMr
tXfGMm35DfKBSrh9Oai7XG5efonMsn81wvQVXV+RcXOPtwDtl0vDtC4A7mgcZvHrHt6PXkb2tegd
KbvcwzwJ8K+/4N959ndm8C/LnVLdeh3t6tZp3SW4e2HnWGepeyaec64xyKFneqeRMaP3db6FMfWy
KiAsBIYA1SVUWq+GdUjs99U+ssu87UXTRloINc4HnBmW/Y9VPYh6U0aujs63EqhQRAGf7O7kmG8d
6+JtX6v2jjZzRF+pmvbqRrBlWaWB/jaqdAAvvDIFNvAUN43z6X50nvwZ/WzVGlfH6b/KoNzPIrNb
7udw4sfZ9Oib3S315359XV/zs8bVfuDfi0QAf7YWciTlWat/9K+bPdVc4tq9Z26tE35CJH+E+2e7
mkqQrTQ3CWl+q6PTX2t0HIN+o3z0V0b5KV9mXcxJCdHey9rfYdhigRgf2lvCwRLFADpqUYOldNav
LCkwX8cLuFQURJFaSO06ETodQqNX9H70qpf2sxbs337SCLcX7wE6RAfOEY0fu3GwbxX3SDKJMBJG
FLllrrcVL917h6fbJFtE6IqE7U51hs4hu9bJ1yXg24V1Nu0n6gZlp5V5FfLRUtTYI/WIoqLzTCgA
GMPqo396h6Vskr/DZNsx8+B4juuH3u48KJ/jY8Wu14Na1mkgDQrOtevUztMqG/mpvVsEt4a3yPrX
u4tEXvXq0OF9WEJB+ZdCXPx7oCf1rxZujU6JCOMS1YN6Yu3cY0jnt2uEFy/zmkFK/ncZPhEAvmDX
dms3Yio8TOBDlyDDaYV3vzU+di4wEu4dc7BjSqELT9JUG9zRmDmxQDxYUlpR2rtNsjhDQllW5Ree
o3e4uNWA2l5A2k0rpSrYJ4oQIChEeyLsJO7By6aJXxl8EBICdiC03EeYDbgJLsj70QJ7A5qAWUZo
j/opEV/cvUu7FMq0pqQW/WRc/wUoQHGqnfjNEc0ATH+0b0av/i7IwHmT+Mo9d6CFP63WqNqrxEZU
6x5Wu/gy/cyyaX1WnRltiAbjTz/pkOK7j/gGv2NHdJN7xDj9E/lJQ8Lcdu81Kref0/oJRUyrPLxA
KV6f/qVvqw40d7Reb6sGGsAmUEZb2yqB/jCXB28QvotTw631sUXsG52tZ79EOghpjmL83rngqQJL
+uYhzE1Cegg/1PtvYXWPFJmD6Xnn3bTLd02aC/uml/VPfWNGdXS7fDpJ4jQht2Tr7XoHuca0j8Pn
sBKzHI7fy7SfLZ+963Q7ODzjY9mGu5j22M0K6V/Ex5oLCr3M9tfv9qcWf2afTT5qje5js/tKLLP9
WhroFuB7YRthvZcvW0HDqwbYXuKFcRykDkpycDjCNN4uEYE9RFCs/quJFWhHuJhdIZMgRHe/MRnr
fNq+Y5YGSYv1Mz6cu5/y6JEMdk83rSJDN0ianTPxOs3yRnSg+hK+2/se0DxWqCyGaA0sbPAglfFV
yJf14Nf1SHo5/HwsO05FJCDFqGRUe4WiGHg6pnqidMtHsei/Ejkg9f9Gf4NiNyBKVnAuiZGvQUvW
FuNe7ynr5x1GcyqdH+1shTd5hIArwgMJ8rI7cgOscKFN4w9pv/yr/ZmcvJMn4YCDl/q4tuDjzZTD
6TCSCImeuIP1UgKWFXCMvDBgMCQ/xaGJdfJKdyufHh5WY9rcNACHt/ab/PFgGZQspqySwM4/SNc1
Ge2UM9aNDUtXtUOGukhtqQ+nzr0ZmhWvUncqpgOIQTGS5Zp6wdu9Y6RC5RA4B9oNjUVk8jQY/DVR
PIIiASVm8mGZXScXO62hI2rfIZXDgD1YVzRfX3bFsI/UldeE60ELVP/hEICxmuK/U9o0V9ut9Wr5
96pdbrQTMuf1NbdrZTeHl04nDP2v00fPBPYt2626bc6ZrzmiEBULDiMsy8bytqQudgJMA+F+WWWy
ESgRYGqGdWLhnZbRl8bO7B1Cw7r1zsip3KxHbw9EXbWMUYKmNHTFi1M/d9ioGLVkm++wOrusduE1
PrbLNetIoD4nlKEa/0FnYvnGEw/liDoCFpfe/l+JhGNy2VnNpUG0TP2vZpmr0vSVWzVWtNfa3CTj
7F1ssLn1IivC4g/ueErc5ixaDtf0CSQwPZyt6+BT0zW76NQt1uGnwXrg3ugySlyzZD8WNjvdb4t3
pg5TmJdm8HdG4O1U/S6U+FaLQSI1vtpPa3qb5xn6jPu3lZWsLHO5E7vBLaoe7TvvjOTCFjFq+0Xi
QCmVPmXuXtla0HUHOgesSysTES0jUEIlQBb5y76gVlu1q9zzocnt43pe7fvNuQGDosFKRatbYpOY
lm5t1rJWXB/sJ3n/1km719CgGATfY3rsfcbHGSqWMB5/qu1r78Ni1DkF+6DWP/jZxCiTKx1QZMnj
tAe37x82m93T5DSpoDhs+KfAmJhcLac6eJLzrY3hfgII5t6f3n7wXLXmafcQpBCoiTLB8/5dexC6
wJTa7/7i32lBRfDW2XfQcS7ZZVpvx+RgO5MRgRXxaWsbzCFqpEhcQ8waMy7PHaNncrcllkis+1Mj
pwSQnt9e9nW9JdnFUnbypBm4bN/Kdl6yPpg2+Gl4DF/xHsH2anD1ortHt0rnxeJ4AjoYIQUM4RLi
8s/BT90bXUJh7bfUW4wfiVPLUTi3AMHYhUnN5/vpYXqB1ud4CIMO82Xt505xgDMtWWMY1n3A+Q7E
EEggNMJBrpmUgvKgNLse49qt95w+mI0QN6wcHSok2TvloAzgMWb8LmLBqaj2P6bJ/LjZ/0mmncD7
ghxHtkGLGEKv+XMmigRzAHsgDHxialgVs6a2tZibx5jQ6oTe5ZxAjOgqGVcG/D6t2y+A5ysUkFdn
P0D4nUl+tpsnpgzswrR/mn+kiH+ZNDEJ5N3NJT2QTNjB/W3hk7JfWCdUcHb2FQIHKoBl2IvenqHn
nw7OOW0/JiXo49WomblJ1W02/FJ9QDhzHl93/rbhIX7DmVZ8wpnOJ7eP8TljWWSGt9pnQvxkfCbi
Y1OOqt2Hl9KdDm2fKgXKXTTL48Dm15w0SqZs0MaGgdw/Tj9bq979DN9ruA5tOH6rKsMpImle5Dbz
Lu09e4sQBDGoQP1N2SwCY0SNNsjiUxsaInAJmjmG27h6cFK2wwUp74v7/3aIr7fMqvg+vnTzsBYj
woxRyhEjWWNajp7Txbo2g1DW6FeA1BmSq20GK9E3Ns8pdKoX4+e1ZqW+w4FAKXJ538MfLrE/IUUM
tj7SqtbNbnYSVt3E3faOceJfIkQ2nfqYGIjeqGNAUSTA/at/mWDjAtT06Z2iJG4Fu/AcHgfbkRE8
Ina0EBKanUwSxDrzaBe/vN0Yc/hx1bq0E6i1ebcZnUdMf0SF6PjBmrbSbREI5FGtfe+mgw883ow1
1fAI3CvdTw+aSsfwIJ93r1D8e8dJFbpmBYq9eARK+Co+e2fInujWvMl1c/V30bHdCmCwRic2Yx/u
dHDqGr81Tvfv3CcsHNU7IMP1DjOBmhx9tbAP717d+cw4Azf1z3GZ6APLZKDlS1jtCCOmLEQ5SPwF
NidKaU8+mbiTe0fS3eUOhpcJ6t/TFIILYCs67PtONcQrIjDCpH2FTGp09zTvZdQ+sZGAV+KeeELe
uQ/SwbOb9T/MuSXuE8fI7Le6n2jrZ53ncrFzaoDYv3u2usEnhGPcryNuxICaZZP95nAAzX9Gjf42
LsMvPrVYHhfeotPkDdBHZ+qU72xsuIzc+6/ODQ2+mo8sovNu72JUJweVOXrTg6tHvPrvANyKdQ2V
ZMXULRZfGo17tED2tuEiaCB5WI/uvUOUrmEA/JQ7cD07T6c6rsxrA9ldJoHp5m1zWIW63fDFKKVo
znBeHhAjecefNhRquuyrg+NP2W9NzqjhrJrDOmsy24MxfE0hig723IzdWn5jJNj13xctEE3aonM6
XWiYjmszY1l32SyGjRmUXHqsEUmBMAtg8Rm/4E602XmBJ6CgPen6riA5i0pq+V/+l7Hb/rCbbVnJ
HtZiWe2b3UWXXf4RGeNznLxsclpESrnlLU4zA6ypeudOLW6N62PUaAN6LiLaQKnBQFv3SkMSmvg4
yLyaV7UrnUpbenTYI0cvOlLyIYK0HvliWOuW2qZXZyC0QiYWNcVqL4tQIQl3g2N8is6dRWx2971m
Yj1nMEj6pfg058zek9OgPK1iocU3uMnFVHnCcxvKZCCKugmpk61lQtsqdQaUxBCwaG/j65SmKnr0
gVzOEJPMNXoeyMMD3vchC0O+oFMcTgL0V8wLiNeIDif5is+GdP/TGOwpSpR+TLqGaE25DHTLGaxz
1S85JHnbaRePswnxw3XFZv2vOWgOzJ4BlbM22tPdVWd8Lry6/4Hu8UKz+xgRXLb3LJo0tvYY//Qx
nDBaMpD7IprE8K4tt/YaMsjNX5ADt0x7XG1g0lsBNdg70+5GVdNruBkbI7fQHJx+sN2DlF7vJcEu
eBdcFPXcHqjoULcHV6N1AJCR1TlB+IqEEBAVA+pJIzDoXaUc1nDq7gdiSw36h8nftPfZ9Ytrwucg
ZaIflRiDOsr8Ql8BMBeA1tZ0ZDLylATv7Q9CFzHWaXXP7YZ7xMDsyPr0bt9A7MptliOYbuYgc/GI
j/PQaNdHxij7oX8F95pP9O6fVyeYrum4Ed8wuaDKd3BuG2IlCm3VLg0GbqtLHJVtriMmIF7FrcS+
PRyW8GR2nFWWyb90RGVxaz3m/FVtc1JnCm7TZFXqNzr3sDQ6/7175rjUv2OX4Fe7ipeagxa2E1hW
jBQ3kZ19VkcTjzYE2awK/ZywCdotONG3JR0xhIrvwRGZVJIU5MdZeCj29nJKCql9gnWSBFeDow4r
VBQRxGK9de5vB8L8rZ3REgUwkDj3B7xRkgWiqXoTOZ2xiYoR2xNQKQuvn3RzZwuARhjBFZ3dzvaJ
OhVd9w9cplDhK0APtjMOUo1hZQCnoMxln0GeIdy52vX4jHbz+IqQJndrno7OcOGf/Xy5GDRH1Wu7
+o+cUZXHA8Uj7Oax4CE4po5OCsZhVK3s352ldnhctuycrYndmYgscZ5ld09ATrhaoiUlKH+cOlOQ
vOhuZWReI2zLVOGLmB/3XlIlQMvi+zSl1DytTymENaeUPXu8oBkBUMwf88MQK9pRXpgFQ0b1t9Pm
7D3YdikZwW/msz5TSq3Mcz6nMnv/4wqWaQ+4BA9aLUzPCLEZdS60pLnn7q7b6H3CMnxpQmxi5z0o
FYyWuQKwbt7npZ/wjiPAtWcGVb/RW3SeYRox3joV7+3tY9onunm8xU9p4T2ji1+PUrhM+yDDqH0/
OTMgkErAzwZrNNoLIrn/QRMKyGPs2ujmlDpPmj92VNzdup/93gkZDP9Wc97bdmP2YrKa1gM2BrIe
cK9U7WPNeJLesQTU/Xdn162tWTdum8N2umvNCcluQF6UNn5hhs73f0RiAOZRNr/M3/N0Xa/aL0TB
SbHp0XxYb2ZkvWvQ1gd9AL8K+OstWh19UNLn1WmglAK1DTwEd0uKtMFVK3/19/oL1mAoAM3q/o4k
G9Cvd58cWdQPK8Jxj0i9+pv0HwOuzN/lLdXCT/CYvFavyGQGMGaIJ8mUpifsnfZ+Cc1flBia7PPl
7m75+PfuHyZinHM32HEYhaeNyVZ5m92j7YCqaB9vHVIChq67C3oSGRmq53W8QvsiimgZGAgLgD5P
LwDFOjrLv06E85U4euU2Dlrjn5ZDqW494FlqQ5D4GkoKoijQf4Ai4lrAA27tq5V6Y8bUWai0iAov
JYwxtcTiuXPp0qo5HHQIHiVkzzG0UZUQLpYT/9C8Q7ODtEpR+pS4IEwUdDsY/54KjfQp89+37Xgw
0KdLMoPTEUFTZwTzmQKqBB0Ga5rTfzibCypAtCGr10CSWCfEQAaD0YQCFXqq6pD/45mFzgivFDVZ
FcpCH4jOeiRUkGLjXRCVUK1VlE8dFFsXf+szwQF4yExVAkKoDHAQ/Cn4sNJVbdlDcX34RdCLeaN5
zLtQLNOrXhxPdHckPnzio7hqhOloi8Au7a2w+vwHEQdzCIrAfCzVJhq1af0YF/RraqHQiHRRWjpr
Kscrnhj8IGWccWO5sAJ5EBIPNhwFr5/HkDRFyUADFR4SVzjoNHoztzNTH/qG1nMBMxTdCmsJbHQo
yfELiLkO76sC2vcSr0DTKC3IDLdoFueTvxVr2sRDPr245Pq9KrQik30f32s1HG5+h5vipq42/f63
f2yMMkNfHeXoOiKDRGG20ER+xOr3fmFVqCImfftdWNbo3NVwpuNSd/BBlKx9ZzniLo5msB4RJKbe
p4LihvLqrDsKR8RDg5LVbfk6PXG1ceQL3xZq+H5fBGskeKp+Z29P+/CLaX9Vn3mFNY3S4n/MzEXR
yKHBKMZJNVKB7vuow7mSZ7hkbyTCJTEIMRm//CQRjBiNjGsx6cdfVYCVbuZ8Fc9lji4PNLizYgOR
EAznKtuckUGQmCEBAKkOtNx43R6F1EMX1kjyv+tinh2sdihEjTJpe91wDe//Q53BzrDY2XhjMksF
6P1jVOgxL1xP6BCCzImB00SCDxIUHiAkuqYUzzN1y0Szg+yhWnbZ4lZDCPOb3HB+qQdvzij6qpaO
OV7R4Piz+o5GTo5/Mtc1vHimFg+tA7Qo8f4Row4P90gzkluMvgZt+4gdaS5s/n9bVXru496dOcAM
jD+NAJpjIS+IsjuUJIn/+6IW/3CA6/gREBDKC3oTPVVDTewIzkElfUhJdh8m6dtZaGirEE2hmyuQ
Fw8wyhD+Pr/52J1poWXpi5oqzi7iADou34XcL9dMDZ7lconIy2jEJeN0fr46kAQx9FWmbbwJfWkK
V7sttxa8QByCa0ToyhdlFUB1WLaiSRXNhCRDojaJeCrj8gvKetkEnq9LpgSNn/AEWk1ZKuq0XqpS
nJqswimZBpSaQyg1xysE9IKNGpUB00Sbk/qdirhS4pGK8c5u0pYpCyoikq4oTPBISRm/5FLR2r4E
t9WNeyUmGoZEusHQJlcQF1nEwKwgSKCKUqyMuq3MUARRhkOWMJ4AW5QwCbhGZAreRu/MPdawRm1p
BW2KZQuVH1ay+ZjhxFKqQcQ/Xx56S+MAgUyRXQDrGPGY3sZSJC2aCFb6NBH21Faid12tVjSgjTc+
ag7MVwwMLVYqZruWhlnudKedKdNYqiBqbOXHV9eYS3hjWg3LIfQDXtWZusuw00WGY4MYDLcdMnKX
mxqOJhjhLRgOuGQ6IbSK5dsBoy67DU8mrl3bnb3cl0uTx7LkMGaA3+B6vOxWTErtWhXc2YNn+AwX
NNzWnM+wRnB/8/R3zUEPruEcp+Xh3r+2r9GHwC9orBvrMtkLowNlsEikOLhzbmtIzM048QlZJb54
8s97uBZi8+56AIoZKq07esE+0/0cljIi3EeGAQwqj+yTgVEBFEA0WH3VjBEyj/JU+oflNhIOMKpU
j0LiE7T8Mrgwgl7YlUEZMKZY5jFwkCrYSPJACxqBI12tJXzAvi2hKt3vI0hu8K7EvZJ0gQr6VWrx
Ij5lVKVR+iRu27exRh0vfi4UccakeeBns/PsSwUQuQ5CLrdT9lBfbX64//AhwcchE8Xs7wOT5r12
5WTd2n98O4g0RqTFFKCKMiRmbkBl6edkPX1W63R68GszOc0x7Wa1mf6lvzXv7pFUJwn2rtP9ZD+B
BDKUy0mN9YtvG31ipP3kOn22+dGB3JAal0lktfMOE/XUIFvNvxoFj5o3csE5GzOieMGv3iK4Y+IR
HCb8q0kDeEElT5nXwlU2YIOkmmeeQIBbTHpTIsG+v6CnglcPazRjTg8bEgc+hxUAyUu+0wD4b9cx
+42cdyPfbjf6yLZNW8OdYkADRSmjSwLBIXX1ORx0n4MjRkz42WHSIkshFzJZcVA2RLnzxcIYjJGn
Qbh32qkR2LNJ7n5aMbNES538o7Rr8t+Ga0QNpH1fHSZcpPap6AKQpL/eTCrTEkthDRgSRGwKC3uG
64L+aWDIgqp/2pw2oNdi2ryQRC42BEI5tY6IUP+NCi9EOPzGLXYmd7OB5aMQ7mQHiOAg5WLxgTuQ
d3nCc3E5S10EHdqCv4eGmNiKHmnBKbYf2NUXdM4v7APEnggc8S/aJfRh30CN0UO3ROEUwVHwf5rD
WZkuc4WqYq6c0A7VbnX2WKZE2JY4N1kN/4MTRPLO9PrGMZIjO3V7RHAELakrAT+iJyvozVd8q1Ar
GI9ZqUkXEWfkNYIEVuiyXSCO8YaoF0K0HyP+rtiBRVYsWm2TiQehajyHzqc/RYRWrLirXrCg7/n2
96ztrRNucKO9k8Z7D08JpJgcCTKBL6b2ofetwJWm+945ft+ts3DkrSf98WTTQnn4+1Bh7tbOqSca
zp/qhG8LoNZPbX3pcYD3sPf2vEwv0BNzWqETuzne3otaZEJp/RtcqGlZScVLzh1M4b+nY9JELc74
EdTJaOur4m/p6APtopLtXtz1AiUi0dyP9DLktox5zv8AmjEAoecP4fRTdE/4HFlrVMBlM9xj9cUv
STCM/xF1XluKY80SfiKtBQiQuJXDe88NC1MghBdGwNOfL6Se8w9V1T3VGJm900RGRgb53mFqAMVY
6KuX+Fa/s+qXCnbMkRGURmW/7B+nX3L+rZ2WM0PKmTeeuFx9ejRapb3Wyl+eXhspYrTE9M4Vqp54
dsVYipF4DJ/u8DGMnDESJQQBeR9WXQGBpqGriHPXn72DGhVLh0SDqMYiZGvP2hOyN363o/6QNk7K
cnXVqU1gLB8nvr4ehHHpDGjCZXqqnIlKvEz2wDdK2EtxYJniOFROLq/eCnlZsdclPUpJ01VvFrNY
wZ8PA0kaq1NLDyb50HlFLwF/ipoPNyJgeNgF8YsKmNbLNzdibRLDN7JjAUS1YAwdV1Im0xydw+oT
3JCUvLVSoAsYBoWGLhKTNItBNPhw1hokZHZhy7yDu6/ac46pQaogSypf3fCaSzVRyVqr5+L2d+PO
eNinnOjpuhJ9EoQPQ8fdScovdFad4fDmckV13XdbKZr34dJw1iR82/5uSLTf6viNxFETK5pwii77
td2EtJVfSAFcQeWCzIeMtSZRU/SUFwrD12v+WC9GF8bnoCpGJqnUElqULpp6HrRaze63ARWFWdAx
yy1XjYMTK/I3NIIT8QCDqQCaBsxtmLI4pzY6APSj1vJz/Tyv8VdRNarSxMc6opKe1egVk3NLuR56
JG4z9vqsGgndabnykzqbzRNsLWz3YnaWVEV/5xUtc/7Zi9096ld5Fyqa//Vuzr1+GbxX+3kxgNq0
tWk5qO9dk0XJfDPGVunn0jEa+o1+x/7hsedNsoekHwu1nKwEXXnjlWa4UM9xYtc9UbLgH5n5qpdd
A72Qtc4nL/kbtmaoGDkX8GO1KnjjZ7XB6xw7kMIsVRq2hj79U326F/KKZ5UIlsdYP1arvJ/z5pVG
zhv/C5sqVfFc543VeHxq6HD09CyeIsTln2LeTEeCSDYrBKm2MTUcPYnWtJQ3kLIZ2GGhTqFMJDYf
A2lzUFKb5a3ek683J6I7erye7co+Zj/vtKcxlTe3ULvx6v9ygK16nWcTRF9IxE8t0AdKSoo4skc0
ksQCupIaoDIxUXzu72r9fsXbTlihvERc4NlEbAqNk9Tahx8qU3T3J7UhGmaKFEXBvdbFwd0BPmBv
ADOJgqhQNiyG7umjWMFofUIwmvWHQ2LRvMvZJZ50y/jry5t3OBE2B/KVbTCEj8cXax51P4AOds5w
iJZnh0GXE72/hhkx0AZZiTQ5XyzMQP1C8MD8X6tAW1lKakWGLctZM34kegLqPANVwh/RJAzELueX
KT0ofXgOpWQg6rd4JBlzXfo5N0ayvWmrKvaL/RKY+HliDPUTSzIrUW48MFuNzvO4VnwMDGYwls+7
4yR3ae6Bzoktrr0bYFlUaJX2fpm5x0ZQ2Q+ul+Z5FxUYmAsuXhwsP10oAdeTNzGRsBB/gGC0+4Zo
BDmFAqHKd4WOzegvy8M59YyWhhyU6mnzeFtWSIwaebTE2bMPjR5LYP2V9H/sclkRu77iY2x38ulB
xuEOhnXt0z6S/f0tkrS4P6+5Zbbots+eYMpCrb+NMGw4DAOREP7c9i2v399t+f8ht0NkmZuLimLk
Nvs7N6ePUuIdgUk0yDGGeNr+D5dC83iDe+vWtBfG48Z4zEr/+Stt9VXkgFIdsZrDs0eOghntzAvB
UHq1MxSw+zWUYYZbKWGbzpbKJmZli+Et1R+1rZLcE1aVLby7VLXgty9S3r4Cgn2wrdABjPtnkNAD
kISyEReLuUIMHeIVfYO+5F3KQfLLnYT6+3YJW062D8eF+ve24vFWLNWGQBY07WuwvU8uPfwck5bi
uMYJc/xHj5z5g3HpXPwGp9MR7LZD388lFR8OAd/Sg0fVE8kOdqN8ozYIXlGeuTnZwkB6saG27DIB
j185SRY2u5HBXUIvtpOmVjpAmhzTv81oBEbTaN6B5achbrNjBO+5TXmFNoMWhV1K2U0RzJpmPayi
0IOV5v1olIa9wtd1DTFwUOoRZNTLABh1wM9Hs8jhITv0aL6aFarM/ETsDLGRaHyiEXgP/ckguvrj
YtduY81fksUJqWTH7r0bE1jJ1KKGjRAh12E8bLBxxdI6QzwsNi+Nd1ti2WMmEGL34CQsCs4NwyZ7
C/2OtQK/IZC1lT3ESJSdzbQHMEKjYnXegNePnAHPumGTZRpbZLY7ruGuMZSRVnd3f9dC16jTWBG1
DDFFptPnIuaQ6t6B6263aexD8MdSNOqKY2Q1JZUpEheFHNn/syfHoRPR4XBQNJbn0u9779nJAdWr
3QJbTe0NVJH+gk4LgAV5yxcSyj2Up7DYjYb0Ey5EU2OcUYd4oENghS78jvKlvEdtN8TM7ratFgtm
yMExPIHJJu3mtsZLW9N5q0M4tmNzCnGcCECYzfqstQ7/DYcltL0UhhKTabYCYMXBJ6wmQFgsmPGy
yBRKB6MRDabknULoZi+pmsIa8rksTcBfRqtsZXRppGiwdHPOOHZTv8aH6PdsQ141g1i367MmiUAY
IiKaHerEikeAS0gcFmt1DQL9YgtqkCS5v7vJ7OVjoA8dBVxPDyOdhixAKGA4BIyjFPGQdD+MqmDN
O9G9COhKuCp0OoNrnnX9WQGGAVUR4qYHAgAzdmYaWnLrmThMV66OTZiicJYUnCkS/Ok1yj2ySRH6
hCww1ZP1EWuOhjRFfcGpYDDozgIZaIIoqu1sQMU1ub5Ru3m5hdSSYq9Si9OIXfpImoB0vLLJiljl
fM/2CwObkF2G6VUrkrZ2TqgrMY2GyTW4ZlIatgfEO388pHMFWOYDMD1Xr/2U4E/BCJqB7ANd938B
eqOx+viVKs8mKuf+rNKWlzldLL1B5KXLI400s0UcOkA/Q8A7LHi/wbJr0B2jbZBq2EpPjxt+RPhU
xkcuH6ePddnpFuvCUOYAvJyQvehet8EwSB27hv5ROVBqstKAX5q9AmG5+3yNHi7pHFjXSBTRBeEB
y5Wbv8CJS9yJyH8y2eZxNrJuWspaDKxl3sEKWBUK9vX5sFZT+nH6EsZ1Ofn6pIxwA15wfiMNOrkY
Y4G645U2zBCl3gMXFFsOXzXlkhYH0pbi+PFT4pYiDKyus9mWPa6X7BSdY1fSFn2UUlubOpgFX3T1
gKxf6Oi/exDnaNnX3qUmyj3RY05sqPgz5kHABTHcocURk4/kUOq8uGX+NbgGz+qzGjUKzSf4TxPG
YJfIDj60Hgf4o0XbORdrCQAejRDQFymFOnKwu2MQ+ScekV+s5f+KtWLt7FH6ZrVwyLyFMmERfa4e
n8NvEcNz4/bRO3dlcommWT4VguMlh2kSEnOgELGJs7txW+aN7/YFHYMD8QHc1enee2GIq0TzEHiS
GiO3qsxtgZ8tHbAly9h2Nfnt1iLnleh24YssijIwuypcS6UmEFGQCDH9ivO9oCd0i6eKb1MBhf8U
ng7scAlSaqzDHbkAZIpo49ewEwQr6KLVA7ZjCqcIy8C9vplAqzxOzSPqjqOvRFwRHuoFytqGMBv0
BoH70u9C7zZdd+q80yDcqGXUoJ4ob09YUNkw9x+daYi6oNCt1tc8vfSQRkaS7MxNkpXiPbX7fDyd
oZrREeFjtcIrJ2U3mNxZUObYYCa0xusQAdvjZ/AdXOG0S7xeRkctgtL9DWmE0mSEEWwTJoVbXZjU
rGq6Avs5Hih1wUQDEMj9m0V7tCCFKf0yIMEzIbhptPSwO5kD1sCriDv/aUf+sx31Y76f7UItW2lx
9dk+dgt4rW6h+VDklWtexqdxmXhiasyTKfqW1f3wEOSauWYEbxYGGXqEr+apbdQPsJrF1QdT4RkV
NtgLIohm/v3QG1Frkc4H8TLUtmQeVXVQVKyce9nXqJM1qgqC248pIK/efrUg0Tc4EKCtKyEoXu+h
qovsRdZRrkmDSkzf5Ba6mopKgS7c3d7rzwQOMREHk4J1XgDXZwbiUp99mVKT+RwG36g1nsb4Fc2r
WodYeapAQuMMainSDTq6Kp2oGqG2fLFbtGjXaRVAcuvYebmg7Liy5nZJF0h84Z9ULqMMBJcpgVBO
IO+RGaoIJpxRi0FockQPBMTb7c0zahC80DD4suDRw6XYIBhY2H6qXa235SEYjEIpKilqG+cHao0U
cSRP0gPZr27O7pHCXLFn+YfqoSpakNQ79g1mQKadxtZacgdMrEC25UFLn4TOijBxtLZPvWyjqCdD
RTzB4xJcUauamnfVtn9oKjXSXfz3LeEjKREC4tGfx3si+NG/jq90fphNacXSrcYz8rQAq7U617i0
BCUgFQrwFfL/uo8Z1CDYKWqh81C97wrw/CI8pLKKJSZnD+lfLvBL/owKewUHGrOxygjsCKYTn/5S
JW1JJbxn6ppVzRC6Er5GdyeHno7+hDaGeIC0KDLwhNAi6+SXLoF1cgHh8qZbObnvOTeZuIg7j77N
mUtB1IHiNGLXUjtY2w0tSBmDdEwD7AFa0nBJhCaaUZXBrppSxkLMMM41r+Zmqmk5u5FZTU7gV3e2
aKrwR3wPQ2CSrlJco2q7sOG5uWnpdcMdR6nFbvEXWjkpwclKWsJ+BUBzs3m+sGxAXgpOB7hpeZQv
dLjajCop6HJkG0KJNVBYYAwPHYm9ygxps2WzuEfUarXW9F6MfWETh11Gya5V49XEDpZFuqmVBnMy
6cb9TtSdV94VaJZOxd5gUquGK3OAGzivfkEe7SU99p1Lq9x/YP8UJWVwQNmHlEqK8QGux4UQ+gSn
8T540S32qi1Jq/SQtGQKdIILaegp6h9Eh5oIiLovNzvnSgTgg+KLjA0hZoobKA9iGcHqC5VkKoUE
UOPvoB7kfIrTFKHoItAQjp2WHgWGZJ2GJmkPy4PKn1bMf7HMDIh6QONeWmGkggeTERkTiorpFpUu
ubB2gfzanZQkeHCPgORF6NA9J9CmCEj0bQaYpTTk4b4j5E8oDGxBjrrtE+cLREpTY2gYylaV6L0U
FBGXKKTSKpQZquA+JMWRLW+CU93KvNOdgUYSNrGmCJn0dJ0j+xgp0jLiWHoBK1IV8fWag6+NJrWm
TBjj9tLfAxRWqDwBrUpZJFs9zKXh07IavtaVNpRW1/9+Qyeki0pzVt23qY8zFooHF5trTm5juiBe
q5xHGEtoNH+09BfTpZScdMH1TNI/Mn4AJKW7QlL08YiwBDpeATWczIQkRO04uhrpmbHPRlmUXmgI
oEpH5ihoVIPQya2BAhH1kQ2/0PrT5tbgHMGeNNFXEIygowTrIBUSncytZ6TvoO2i5ADmrMJSCdFk
iwVqF3GnpGzJMkhC5CMkpHZo3gd50hJBQ9I2t2rsdwmCrJkbpndrz7S6yEoevNoMdO0IhCn2UjGh
QgLFQzUP/Zruly4+zl/SC6dpBBqiXIT1daq/drnGsq0CAfxzPYeDAntp8hfkgXGx+vNydfjSLkHQ
rJYwqVVX48gq6vdzkFEOJJKHALxHaUZqZIX+CJ5XI1VzB2JB2Kv4kJtBpDyUh9NxaeElLtdR+DUJ
vfulXCLsCGY+r3yBCZ2IFtUfqnhRv9PaZQwnD0jn/G24I2meHngeMgwm79jsA1Sp3vJiemz2nkqv
s4qLfuZqWeEAax9kaMIrhWUYc0NORxYiykG2yrTS9G5MbJhseet03VM00EpGqjG93tqrrBiV57MS
mOpc6zVYozaltlRm3JSrKA9R4tsmlyETlsEqSbtBOac21i+gKq+NpbWwIOfRYCmCuJOG9qD1U72n
UYTqe3QauTBdNDWLew3bJy3UpVU/Uc74knEQz2yN/ZcHyB6arFqtTn/utJpOb+BZo276Dt2F6Gha
ieRnrC7CHh27DLh4kIqh0mDov60hN6iAVSBlZtIkZCFxpUe6gyUWp5i9wpH8kJyhrMlU0+zbGGSa
5dIq14gYIiPkrtHPICAXswdP0NbPPJ+gLauACH2K9PN1ULKXOnkFLSkJTvpPHKJqhv+uHnaXjamV
fqd7gTkw/eyCi3+nu7sFhNOiMli8w4vTGmtlCQATzJGmojqpCpdH4VxWYO2C3EL7SG+2HKM+WjZa
J5i5ufRUGfmlKcFQTOTzVK6lkCochLuYvUClzHTaI6adc4deMEJAC4OpU+zK1+pKgqCgn+uVZnd8
nkZTaUCVsGydl2A5pcy/AJBOZ0h3miIdnR9kVXa7omdR8R7wRrIIWKizLp6Olj9lr7HL6l3P4uAy
+RpNuIKZPwgILttFtCypyXXJItoPClDKikDwcRv97U7wopLeLyh4NiUHa9oUvBD6QguBzBkeCGED
QJjNXGNv06UR7PqHYAiPkesPvJmAP+12CmDln8gW08qIArTUUXGXdLNObpgO01VxVdZG9kWpEbXN
emqlfE3pooF4oPWr+/fV5CIS/gmfsNVdzrJ0DaLJMDaBFbzZcN89kIjSAy/LI4uT2gz+8ValMILl
UnZNlaQhvAlDYLtGAJKH0YqAuwGkQcxYMWvunK4m/Y+eEYTVsIpR4Um0XPrbsLrVJcIkUBNbq06p
zUiuypLIO+izye3LevD/zKucxmJkiSIwAF+B4CkqZLYGmS4iDsGG4B0uA8tOdCxCbBYiE9c0mRmm
HtikMIJODJ+GiZh8kiKG/2hbWnufpn7iOuTqWA5YFgJufZBiCr0XyzY9PNkjrJhQrwWMU1RMptWL
M59PmR6jJ+hVerKm3Cmey44FkVk+T/+modOyjdQDwQIzJucAHRyYEbweyYAmux4JwIjx8tAg/ujR
vcIwQOsIqoBE/wYSiNXrCHik9CyeB3kBB83Bs4Bhb76DxOXy6hJq/3FA7D5tOiMlYRbqlv8bkN+j
b/KBrMZHpGNWdciST1ZaxsgEBPNMqGC0VaCtpU4Bg/RNSRxckzQ7Sk9NJ8iUaYgNa+0hiT8zL4E+
IZpHel/2nCSAQZr++RD+FDhKRwN1Ya1YGkyHEXp4//m8zO/dUsoA+8OzqaOr1VhbmGV1BEbSozzI
UBI5tdeUqhgFhbaxfdS00iAlcvqKzxXWyKsozjVGmVeVJ2Z3qVICcpfCSHC0ph3ImdINvbDBIAlU
4RrUzDoVDVX6U+wFDKajwoSgLBVTTaKXbzryhFnyeIPsG7yipZAtJNRDlhFYlaYTseToeiC6R04F
u6zLJGsu8RNdNIWUDCUHRcnSPbMpR5ZaSl+jWg1mgNMRRbMWP/394jqObO6qSDai8eif/59FVOJS
NaET9YwBFBbRutqKk5/ktKIzKrdh/WutaqWma16O65c6l3LqcpRZq5NEA12WcKTOKznhTF9ZZ2Y1
RfSTLpnkqNWDhr9eIQ3IKDwG2PF/yJBQ009SZsCbhEKRVJJWpdOEIQ00hG9pbjgS8QCFggpDCuDK
XtXXouGS9E9h21WnREyaaJcYAwh91tylcZEirEAZjb6BSbjTqSMD1T0GXyIwLCOxjeyXvhUnqdi0
JGdRvIQLdBkDgTs0R3fa23TTypwacpmk73ckwNiFbDhtC6X5sIp4QFFiYPC7qenI2Y7WaDZ58Yw/
ZbNR4PT7YmQiRUfvpKhyh8a7WfHVclNkGymF0bZMVwWZbsG/9Uooamq7KBjNHkCtbmFw8z5dOn+4
kMrFTj3ysZ2IFgmQnyIK6TUqdv42Xjzy9XMzt1AGf6VHS9ibsI8MHPwB+Cnn0jJVGMOWnTIinp5K
rUtkOTEDUYgpzCQ797CZXmMtQ5h/aaDyqS3rh793ehl0Kf6zCKLIlikZJ0hPvRBHlXylKkNiy+pb
atX3ukba6QEGGLzdGxfDcuOUMfkKIjhh6qJadn9So9qcSFuy506nG0Sx6oAvqIhyDelCrtPT9Ufn
H48PJFYpij5Q3ZOWG3qiXOp8HgD01xyt5fkyfJ3Q9E5qhfRnmxY7ppUYZ4f+BsT14cl9sK6a7fTA
vtJ0xO0OuYW0tkKwfHiVakgD24delE+1XCvXLn4CCv3h/NCyIsrMHuy+eoFW6nL9f4OrrwgF/lK5
QE2qerSvZCANcy1t7OxgaapBWO6DT0ggR8LU0hwrJp3U7n1N9rAk0HRH6T5pvz6MaLzSeVlh5xHW
3V00hzOp9S/L5Jom8EJ0VCsVg+kJWFugxJOhQG8imlIA+iVIScDSE+VX1eBlf3gEpGtyS0eujTCm
6/hAnMaKDz10E9MJ1fJlKT7BjpBZ0wCsCtivtKBgl6n/POE0xNFMRfKsZqlZpJtYI6ho6acquKO1
9/ZWgy+tSfRTl1fx/L094M62OdRyd+E2nCuk1ijoR+c6iEe3Uay2cuRj+EnD6gvhXQrw5PwoH1Gq
JkJAf5gm2t0JtieIIsU/FP/xYUvnXHb24I0HFxH8S/p1o5KzdPin4q6w41Xv0P+EHqpFy1x7f6wn
9EWCGOMwuQ6DK12F6ivkf/Tb9AuwBWLSk+QPTOLkIIpjdov04pVpY4QrOFrixuQXYvRVUCMIGQZZ
cC6UIpBdgJ6QPcDCiQ3JNIWj6SFA8vmYW+XJl1Z+dk/ZWaJlMnvPnrPDZL/6zUqbOPSOq8/LPaII
e3ff6V/uEPJsN/v5Nt0ceVfF+aVfy6hm5J0CIjlfp5J33pv35rx7b45Oof8qOXu0U9S8nOeOfx2T
OP2lv9CEvvx7QFml94upLnSgz/M8ruv72u6UehWC1iUNo0nTqCPF0QwbWflE1Y+Ymqwee7ccFLxi
sEz5NPmUEkTvWVX12tKk4KiSEvdVJ7EI8wPTpzuYh4iAdOSSVxqeoKnLeBnJYkMSuLiV+mMtl0sS
qtDg62iAvUJYoHEqNIYHEYHfqVpMMZQwoK8bIE8AMUC8rZNLCgCnl4ITwMYEOpTSduUDC6UzZ0d1
gD0COiT8/6yFbAa912jziqun+pzcn7IuoQqCnJH77gg80Xr9xz2fEXMJMtM7666uicUUAOdcTdhL
kE/NQCWc2aLZvNZAjhbr0O3eAvJaoWrKGkH1PFwcfcqsjieoya7RMX3o/7CWUrRKcbYyGiUeH4Ko
bLS51FYFNM6a/Yk+W9gTUaseIOvYvREKoKhASo5NA4G06TNaPuAsOVCINpvcguBMRS9KYgVEEaSQ
KyEuyAnT/znSQdpVUizCK31OFuILCS6Ti+HAVqiFNoT66Fz1DNUe1D+epXDZsdkoeqUlC+FaHFCa
HatMQ98KCMsF8IUeWDybkjwupECfTKFUbk83h8502oYRpAahUJK9TgnCRMWC4XQXLS6QCsFAN3dd
BMEPYjll3kDPEZCt0tJ/dCIlfOdOsFhgWIEYyJ5laI9NEEi1m+iFtBIgJ5vlHQqdQBUIpQZY/Opg
c1CpwPZ6mwqNH9V5i4j+V4Xz3KrWB+ASZ4jH5B1pz4DYB2+f6ej04Oary1oaVaPQroY1DVPIwE8B
wBlwkOcwic5A6dDQZx3pLghWH61FEiZkwaQX3VkC7hRXOV8U++talmsl5hr/KAjVRK9Y4RwIxYQU
mIZ9XfcsaNXNVxQaeVCwqc5sAMTFz045bqw9OWNVD0vVp1/sfnDyZDxp4Pz0bzxeQexTMZ/OFWNK
fRccHebYVCVbdSnQ1B+jFJ/QDCPWkXgiP8ZJ5LpvDZXootfuCoCX5qKgdloQpC+RakxIp5fROYe+
ulIOjRil/EWJWkvyR59+Kgn+Ik/RPEbGJTIJTC7N9FR9ohlKjoTTerIVzJoWh6JTNUlpnSszUVSK
7ijL4UXopdUFtq6NqgL6v7Y40k1SqwWhJ8SMBRAWa5+tS/5GE0r2luQloMYkXtrCgmZe/UjSrqUp
dOy87UTDc6OM4WUJtL6dmILg5gax4OdG2MZR6eUam2uHUTeUXU4S69vhpL5kI7i4lj2JZudGbvxC
Og39WNrP/0qE8cNoeOzv++beKfS+vdLiuXfC9XIEtb5TaKEh45fR29mUSAIPsNir6PQWJoW9W1rT
pPqAJoENYaiD7ZgY30lhZ1fjVolde/YQ6Nu9dsys6R0fzmdjL9Dr2qJqQAZ0X/8ejdzNlROEiDNi
3tUYJRU/10n6Mf4KL4mzrcyuCBTu7pNjB8/JBBs57j9rndeJHn8MzKkh8GH+envGitlVm+lpuCgi
xGmyhjtu0879Z8DOTqhYeDgCixG7R/dCTR3INKwVaBPGs9Dxi2YC/Rhte3xFgbgyY4jTMNyibMJQ
nDKKZftOvpuw1HCj39DNJd5pFPXiOdKde9dan8uubaLw+Vw/+skf0Q5h2AOUHDblh6t0mqMERAGI
cBXeh+0kWLN1vkWV78iM+RzDlt/DArNnoCNwN2fPkcX53zbWCOmoxPnmnMcD+SEvj7IdnTz4GDSa
CBFgDbomKnumc0ncH8pWhnPb5L7okTweToykcxnhZWuTTMzZfrWfmLTE3CdMszKhsN/rUThOYEOT
3gX035dgKJ4He8SO3v0DZvYVkOb22dr0Y1dQFL5Xi7R6oD4AGepJi4b3oUter1EbyXuNshBNwUVn
zzBV2A9MCV8b6MoAI48+KF/EDMKCdN3+dO0x5bvSN7Bjbu13VVg9u1wEzbPa0yfFHdgar+CztiGq
c2sSeqKd41+ONKfznLJD/+6N/PR5dHPj+6oyLLYZuYeyn79nLAWCuUfn8HBjAvFpsX9qWYjfVboo
IiydZHCCxzvLjcONcP/b/BQgaGDMxOQPW+D3LKoBMuN9ksQdwY7dj0ZM8+nQSN259Gw45Cf09ihj
Qjsw8fKTo65nvdIKq+evTxBFlGg1X0gsMZUP+QO0Wv4e/VcHZbUXERbdwyWHLUtclN++GCADvxka
EF7MDqKja0buI4Jl5Bb+lhP+IY/UOEgKSwFG9LgwRojt8QXYKCHG2iui8QJPzWw/udsz9AVQnUC+
8eEfCw1iWZ57uWluaR69jy+i3e6ZkJTZCKbLp982+w7jcHJqwN9zPBQasALzGJ0BItAYQejj2Qm5
0YS4jAx4ud8dF5UY7rg7rkzTLe6oxfPkFTuTV7xWdOxNi76sC+V9yz2dAp6FJM4t9F+2Z1N0mrDx
I47y54bYZ7C+kk8TN4phBjzeP2uIolf73o5HNpyi2ywG+ydvhUyevgf948Wlfzz71sFPoMKZ2DgH
FbU9HhcaDfPa3+7jzpy1H3IHzcIjeI9yMbcHLcuhOUQ+sU9Y/ayHvS+yo8ipIwuE2SQ9xpLhrCev
xbuHSvnsCZuGEQQh/HW3DMOsVvZvUBftdXEqzRvMAyTaaT7yTHqT6MegB56Mn1zi5HHWyLMVMQ3s
2nj0Q/T0Onk0LjNE326z85eug0/FeezyQ+Pgl8fx5jNHHci6oDsWWJFfQJCJbQ1XCPXGxH0jVbG+
bErd45rSuelCaJljEw5EIN3bxTkv8uyBa5sUr3oZGbMry+6lML0QunsifZIhDC6hONyYbz9qcWMQ
8CYKZ4Y73XFjnMUdJwP4ePMtIvDtGbbGUb1X6GW+wb6ZOsYEFsOJ17+8W7i6Rzr+9l4BwSwoze77
7TKp8IbO7JtRtcs+mQuqFjdiS+rx29L2B4t+dJkd42AfBqig2guuy3KHMP2CNfe0ne8CJVP0Wj9w
mAiqz05l+5t/rKoC7PKtan0aB0q7NRsPusSiSUk0/LuMX+vz2hiF41ct7p+7ywH9O0UCpp01LOyO
nRcb4OVcYu9AAhO65CQWgzlCLZUy7nl3H5hvB4nRCcIO3/aTxjc0FSIHsYjlHOdOQaai7IsEp0BT
wupLpEL2MIt6CPkOGb1clFoCIlAx3QeRZsJWqLesT9Pr2KRh8ImsFkK9fa5rSfvYsZdBAnufQJJn
cuGoWR5ck9QJODBxb1fvFnWjLj7iWRyHuZa5DCrnwHq0c1bTMFtkiBwF7RMEyavCGIGghTWN5qSj
QenpX1COmb/KQaXkv1GP+HjnW9NC0rZQzVfq9qmxzLeZ17sfwGccGb1ojJdYrji33O43QpH+D4kS
Yp774sMFKZNN2jXTrj8/TVmwG46EdqMnfqiKSmR/jyCf6XATcmfnRmsMIQHrWFJiLrw29KVo3euE
fwlEo/z8PQ/r+dm9E3cfncv2R6/NBv9tMcKpCA556GPMuOoFy//Qx0kegIAITtk1O5vlsNyqdLgf
5fn97wZeUp6Q8R9LDrIX74P/pccuz1TR2rUccIW+n/GLK2/2K+WNgYxgsXE4QKbE51v2+IUGJtYH
XG72mx/XpNCx+1ofn06e6Vkl1yQ7ueg8LoyqDLfFnWW6bBDrJQXh+OE9D+iMQtBH/roU+4d1RHEW
ThZJW875LGzCW5JbxKSxSYdUMnR4niG/Yt6d/B1pFf9HrPbSpUZeI+ZDLHAMwBN8NeE9nYrb2xYz
jvtgyCj7ENgOI486I5hcsYY0S9IurdGWimaoeORnj90BzzHDaxTIRhk2hdVDc2kH8fswKc2A7UZ4
+SepWL51G97/mIyS0woswmYlIJjiRJKra9EAYzvW0/n+LXeV2W0LdHJ/OAyuTsbHjxMRuBY9nI9F
2vm3HC2p695alWK9aLee17p1rR37xtL73bwvzV23IAezHPzqoj5AAyL1DZweKR0L8cc9job4rEop
PLhOGV45qMxLPXNbbC/7jBoZm9MLUsRHjUwrMUBoGF0cvug0fa9fRRk2/e25Lm7D6WmCRnG0urAn
RyiBEBhcGWZFVkLt5+gaKSxjk9ag08isZR8bU6Bno9Cx5km/goILUCoi82+kf0FK8i1iLvC5/FSf
vA4390Gx4i4nDC+yJ5W1DurPuvoIGia9cJ3P++EwN69e1jTR5r/enlmACaqQLrEZ4xkKyFo1zmjW
H4iT3DPv89UYuM8sgtCC1d1FByeewZbZHtb5LRgIkeg+Du47AJzTCCHPWQKbgBker0Hxj1ABRZcu
l/LQNwa3qXVO1XfG5ZbZZ13FEHTIX1bP1bGX799AKYvEejD3pk8Q3cjjAI/VCJLjBzHxXx1Ab8w7
EDKZ/CSIWPyqOaAYI7AIMkvODbWnzR05HJYmPpFDw5/ufgNzgF3jHItRk5X4ov+NxJuqC6ArlP7R
G623X6i9YcwIeYmKljtMENpVrz9z+uo//pI/CwXA2wi+2jTB/HlYP9t7E+U0DwuLrWMQB3u5j2sA
HUMhiwI6sxOAg9AgUTwmLXT0bsuqTfMAU6Tr5va4Y/vkoGA+giXS1hP+hYxmcqegyMndvQeSRIAV
/UvoxzSLTc9/qPTGeOVqcfSGql3sGQjEo9XOVLeERVYPUcyBH/718XZHyGqGZ2P7J/ZXQz3RRD3u
3SciSkftFpslbcvf5sA4C96PAvm7dUWfHGzhQeaKoHkUuhwSvha/8WDtLRAjjZ/Vw+RreRWgtUfA
3SZSvKCYHVTCQdHy0Oxlnrp5di8jfhQAIHQtauci6gr4oU9cfXz8stHB4MXzn40eT42KTPHts/aB
KO0gT4dGeUynfeFT3X+rp7ialJD+5OJ65UMj+Y33AEM4p4pr2x5DEV803l08NIqjCyrUfngOCj//
DrBCeRMdv1qyuj8DE3FBs8UYF9JHDouOpuRSPZBx/4ABINLa3stqnlFJN/z4RCXFvhFy1czRdR21
7HM1d6wVbLe4kpgT3dhc57wM+3lR0Lzun/u9/T3CdqXo72nrBoOcL6cl8gZKy7sbhSy67FBd/QHh
Wt4bNmWMtFV9f/aNnPd51d5PL/zLNQsemrE8c+/egyWJ6tV9kQPDi04ztvM0DhIapYh8GvbKYJq6
7UQM/znVH4Qu46SEUpnl3uni5BlDtk18RYPX437HiD3uW4WSd6fGypDWu8sweyap0LNH51iQh5CT
3DvJJL6PSE7xqUwoNUChVodXy4IUsfocW5XSoPDr7iOaCF+Dx3KYPFuR0VCT2GX+S4ZJVPtCeZtf
qiVGxx2rSfOKoOivW/y6DIws89UvI/2EY1w/piFvQl8LxTyz9p6/AAwTWhDMxMVvgZ/+qOkVCPPL
0EQhDE7KK8SxzlRNTqNbuV1B5AxaNOkgbIltsXUcmjhxfFtwrF9nuR5p1ddqPYEpTGL2QpArIBkZ
3Wq/fete8eNrH4NYKba0Co46/zIU/0rdmKETiOgc1pdsEnZcXH8wt/fs3q2gMjvfeuDgLKLX6k32
/g0eJ4HkJfwhi67kl3P1c9i2vlN06QmnzAI6cLiiNQB55VEjfbB/NTNmRHr9UlmfuNzLa/PH9KxT
I0d9ktT/HJQrnS9JPbgAocxh9Xs2kOu3L1XZouKAdWW9qlAqLK4cMAeC/t/d++EvGSxxbfJaVu31
4pMD3Y+1x/WP1CQseMnFtxF3AL6FtRvV80BxD9++NpkF8Dh7CWU+XvgcHK9N7uY+ObgPFGChmSbN
n11VmMGWxokXlnj7ADHsBwwOamBFL0TVKqktmZuAVlwEL3W/9C6H3g0DRGWW8HhTGpYvNBc+5+V+
oQ2GwAVD5pkY7tupoN/3dgr31vdFdIgwPGr/bmlznLyatyvO5PlykRhvx1fCa4QhCawYe5TvGszM
QEOOIgEEjt4yXzv+qu+jy7h7BFvRTqS6HVULx84VubG/L0GI5T6+7dyKe8hIevTDvw2WH5A+AL7N
Qdknj4CZU6IccS9RLScsTA89H5ge6fzh7f8sBMjukjy0NuVFaYPunvugjoRyxLX1fDTJ/HMwsYG4
yHs1xhgo5dWpzAw2MgA96oDVZSrel7QPC15VfqLI755L7neDhz15FUbQUIeBMAriShGT1Mlm85JU
vhKvCBx8rKULgsvf+MFkj+slu3onFoC7D42gvDnFfRKhAzRpku73yjIneWgOK7P7hF46OEGEN11M
xm303sKiWFtTUv8yfvJtrJaFflzwCqfG8zfFIFwqY8zm/eLnoyLBDiEAUg4gIJUKFYJy82Ep38D+
W1sjqhbN2icfQPMn+TiiF0xK+AUlZc4zCpaSFMB7kQuG1c/mymlB3aBD+8JipW7GDrLX5qNmRK2Y
LpASit9sGOZ1Iu7pUVuEY0vYBHXok3euIe3chRsRLsrg5MhW6OfKAZWsuIeeIj4LFcFXrkuBAcvM
XFxelafVj95V2z0c21eKOEv3hpDCsnFqMdjicPG55SEdWrRAV4+hu/w5pJ8v8ZJYI4AIYY+yIVPg
S/J1bIAb01FJ8+bIe79PiKkfbUQH6WpIbn6u4plwQd6j9xxM6nCuk3k8qE0lUT139kt5p4T69adZ
YAomvTXdaBmYVA9TMOLFiHNkOMoeQVb+eida6RZvAVJTH/Te3Ct+f8HeN9EmNIxmiKceoC/5KdRC
jNql/ly696gKZvKcWjn3RvYojMk9FxyDvJyLQsbK7p6Fu+/cRB6wydW5bG/zkFQNQJ8k7e0juOIl
ZP/P6vvrG0BCC7NQz0NrHX2gwOAS+vzyScDJzHQbL4i6eXs5KayYOEh5EIkjwNNy64HIe9v6edHm
UgetwKC8mGMysq3mw6wysfhzdNG7vq0f8yWxGYw4dG9G+9GVmc/k4KvcjHAIwT3sDmZ+8+19E5d/
u+xyW0WHjHlI4M8kLy9PrcZs3x6eeXCuxzpLE5in8PYSdHnmZQufAtBZAuL3AaUnhJixzfxPggGm
FFNo6VTMCQuNdCV8+Hmy1U8jvWesD270t/EhiYjcOMhHTkieMrwimlZuPJq2WScfOq6/H5/VTDj2
YTliOIXTNIiIQuZGAR0Rip9H79gvp4qYn+kt55gDos7r5t6KUFP9P47ObElVdAvCT0QE83ArozjP
bm8IyyoBQWUU4en7oyNOdJzurt6l8A9rZebK/EcLmLlqsxKxRf64vMfc9F68yu74QAX3ntJzUxM9
CmfL1x6WWu/kaNiEqYzPgTKVluX5ReTwSUE0fer/ODmgheWjxH5AG4K8o2LdaStOZnWbn0EpuGmQ
hnNkPLYUOnSWQuIOU3FweSL0YnSnFQ6EOUtm+r4JrkZ0JwSuuFF+FSrjC5dxtKF0IqeRNu1rj2AG
CSwsmAdREwZQZijxiC23OXLzAeHQNeiu9L/PDWDLW1uW4nm0vDLQHnHclrOnOiNGIpdOZn1UMb3+
99qDy+EiS7OtF8TKB9nMlH1t/lHnEnWnniwaGnaibIy2m+iGk9A8pc3Pp/eS96ruHAEpAWclIDvp
H9958/X55DSu6k+ar5TvJN88/oBNFDKAfpUV0MiLTvvQ28w4AeuhtUhcmbs4cTWaxNfLawBV6Q8F
p0U2RHYFVdi6u1QPj3J+xLd9wF8aztfHE9SFtMQ+lJYiZuniaKraz7V25bFU3JT7F94JQF1b9bEG
RZY/Qf2YffD/RgEBFqBOaoXm5ES/0AAAsXwtp0LXRJoHdqCnLWtANOfyd8NRQUTe1/JiYos7/guA
GMyTKi3EpscqnIQyJscOtxFscB4JgpURJxW/5IaV5ak9/Y5rYMW6TBS3g7um0WbOrZh9d5GwlAfw
qACksmim49FPUYoFvIVB9ZUgHQo008OQex5dqOxFBFxht6VTH6bURIgNWr/CgArvJW7v4H0Qngvx
vVX/dS35fW4KElpOBZb1P4A41mDMB+p547QZdJJ0Pq99/glFHUTzxL0qEqgzJiMa5o9m+fwbigTM
O3HWjEBFiwl9J30Sp0otLVgwVep+oX1qBzxTWD2slc6AJbpeWNNdgtvOcsQGPqX74eLyOPChTNJi
RoWU9DNwWq6Z6rsrYl9qfTEP39Gyfe5YXoA3bT/RL+CKJZWeGcQYgxKigoPb4FHnWcrf0O9G7AUI
UgAM6m29d8tsyjOrcDiV523xW4H7sjothveilVAFZbRkpaX6LCObnHOn9zi6+JnH+1/Re1G/0uNF
3aORgzJAcj+sK3yppbDtV/KLmfV4Mkas4MWqzPnYlIn8ldpOrjxuKhNQ7nN4YL0/oYdQJnJ9FRhU
QUADB8HI+msK0xG5LUynl++bYpK0PAX38QsINFZa6pLbFWmFeRmBltTuliPcqgIrTqTlgFv+Z27N
3zAfC4qjxx6c48TOqDoPPdaODqghsgbzh25C/fCtHTlZcMkrTCTSxIJ1jxFS3KCal8Swe7cHfw9x
xewYV4IweaNScsFQObov0RVEWbrxX+tPh/r3Na97O0Nm/SPMHlxTpMOeReC3CMK54E+EF1D+9fUa
XCu9A09nJw1g/cALfKNWofJf1gtDwcfbkTuEWQAvXNylS4AaVVoUQ1eMWRSvdTN95ZdniUB48hRO
ifon9xeqg6r1m+8uN4h3cal68Sk2lL9KAJoBYH1jp0NdTZkh6g4uxv2woCBVmMxgV5KYgRDvrIQZ
uP/ye9RGKQa6TErH3JYpgjzrVxyLNRYSXB5kQ5WOgxDZFS5B04OOiwiR8KI/DZfiT15k/8tTRmqg
DSn7sy/qiMd0FKXReZJITUiv0y/GlMrXqmQKCYUjSMgbloQIYXgtIPSgCRPas4mxeAUafvnet7ZL
LqK/gXBMRGsLFc87JB01+WjCVltSLN/Vo9AgjtNDk3W7JbnDwvDfV9mCbPjwibgJsjSDd0fhJfuK
i6Bk2/IdF/Wtza+0oN2/DJg1JGaIQ+K3IsRlrtNRQC6fdZpv+xXxZiZ140hcdZNImMhT82PHe87P
bF8zQLZUd8OSC1L+JxkbkSUAzcYw2YDb3mcczqWg6Mx5YYRc0klQAnAwF/BTCfQWME3OQ75R+5d2
88uUIx55HOBDERAegu+pZdeDy7uQIRrGgwjlKVKulMDQHowCkBJD+BPr5SQwXsIYqU+eFgpQukt6
RdAshegnco9juhVQyff/bsFq68Bb8etxqNf86o3q+OeBTJ19mE/AIspjPANj55hNYcd5l+IUcggo
D+gb5chgv+MzoVgy2VTfGQuj0rdiM1fwFkpcjvGkcUsdViMBGKRH+YG+BsKRkLbpHkk2HCrsN8Zw
Q3UjPpmPyM9f8ov+b7WyqYFYJ6HWtTGC6hzWLcQBlW5/5/wil0xwO+K3wTHj4CkGGVZinBkkljSE
9KCnYMOjnEsM/134lDl0DuR3RTzJCJ6PXfKkN00cDjEcT+/f70yl9n2YAd90PGbR2HQzhU/C7QLE
n+xThKMk8a0SUqNkDFvGcYlxOlgBaVgkv3BzsgP7YwbplkpfuanhJz0g28SbYin60WJwPvNok4C2
pSdj0t2PUolNjxhwwqRBj1oBsIVgHAzkxt+IlF+vbm/SHgAAsWWm1N2oPkEFeEJpE74/0GV04dDv
NoK5Al6tPw7DmFnAxuSgau8CYgSBwEHqQAwtuYbS2INxy82ArmW8OOQNEXqAIhSWA+XacI6X7b2O
F6ngPruDCdwoO2Aew3SQ71QsNFA6G0hAApMtS6L1vqc+FD+G/SWpCvEhQwqvmV7YZj3nYPicLT2a
fBAGg9NAEr5mIkKLdJ5SVfIaJ1/9hx83e7sgdtB+HmPSQnAweC1b5ioSDtPNg6A19NjWimou4SjI
vDHl7ENfLvrcRvCM8kLaMY41Coul33JWaI7+WBFpRyuf/Zg2dbJGgJc+BgJhJAMlwnahVbGzyClV
v/jL/wrGsEe+0JXw8QaUROK14l553eJ+YmJxwJmWdY4hOaP/3V2P3GfzE6NKpnSOoYqvVLLdobyg
Wvy4KifBuqG/H1GsT7MUjjmty5aqE4N6eQ0xbm0JrGCQ8im6OtTLP425XnAh0FZwhFXfgqjnkE76
rL1bu9ZwVNMmCDHasOeLxhXJOIzPrThVAf221H8RTHbtxRz0KoESKy7V81g2ceU34YMw5c9VUOHJ
xUVj/FBTl4/p29p10PSZuKCIeExhoD9n+YlmdGRg1XqOtPBbTR+ko+EO/2boALXu042HgCmP57+K
8io6sUnT573Pdm1FTXiQehqrcXfwzx8ykQbHnN1KNNJrSTZiGAOLPXZ9WDhAwJm0sWpYAB+pwlvf
DoR3cndfn8O0NpcCcMOiye2i8Zs6TFBhQusFdU0OQjl9ViiwfJW/dhJ4/khhyuk04fdpu4Z11oZC
5VplkL2PMlo+wJA8Itqj+HrPp28ZflQZ9hOYpmZGGsbhZVw7RpdfrFumYpvUj+9JclCUG3e66G/q
kLqcIuT7L5NsSPwOjTpplJe2DD8cpZeknnQgjK1TnWFzoYBpu7g+6zD+we0HzRyxps11RGfC9EoZ
pGdOeRcZwtZuMWkgKv56vKXaZJaQmLHb+XksIc1Vj/7MqqgydeR/qf/AgzCPMmSe/0wVaBFgxU4Y
CecHcKKYCaBFe7lddX8E3JBlQrd+NY6SW3o5dIOnYmgxe1KIBSkazOKg/KvxZ1Q+Lpsg0DowzjDp
OYDHrLLX6M5OzOCtINLeItRFvkdHkGFh+xTtZk9A5zgbmd1zYKuHKzERBZpuV/Lu8wnEyH4PTp3S
gEyazpWLwEIfTCROievGjdv8jREtuA/2uL3kCNCEtw6r0/cshz8gPGCSsMai8CX577l1sf5A4J3X
bVjT0aaSa/0WZA/JQdnNeRlw4LgJ7qsY4zyMvaQbGGsDRo/E+N8H7YDM1epasUu9kt4h05k9Yagg
DlLJphKUAOFMsHE7FQHHpgra9Itx7KfWvasDzVdQRxI+W0+zNgSLpSJIFh/L1mM+PoCWDz0H8jgp
jvm1BlP1aKBs5SC0joIezgUZx/WkcOLKt9bQrDEibOB9TsM+iK/tXbpVc07xxw1jXKyF2UowmRpi
VMb2SV46Z170E+OexB+cJ5vkj9ZqTTvME9dzX15wRUA4IhWCHRgTi8YtxCFJoCobhsNWoS8ENIp/
PgJzWElIgOiv4Es2NcnrusmvIil2kJFr61Df+GeCX3PmI6DAyCLnOdkv1iqInyvOyd7DJ40D+q0E
b3WqrKuFQSUp+YYxL6fd2QBwXD/5VQlhAxNjr634ongXq+xk9R4h+JgM9889Pyo0f/64HHGyHFF6
OwkG0JiIT/Hl0vKaY4UMEMfWY/mbOd8aZUsAeFpyHG/icRiV4VRG+VeSTrCB+3JJVmP1iHsUYhhp
QIERqdnirNHvG3v+Papn62JWECeYIwtba5uN9Vg9l3/JFYpOfFSJgcaNtLDQOoZwa+A1wkbnxkE2
o+zjtRb2ziATl+qVJD7oQBAbECSiO7sZ2h2kZh9O4i1hrzpRf7dqORITfMGPn96y4t/nGUYzCdH8
SiUPJIToBu6vfCw9cBuVt91POy8u1QYRw0pnX/3jLxwmSec+TNxyULS9WqeT3OcPgVM8WFcxiG2S
mDT6K+ozBQAX6lh4g2VRcv/v+zIWWnNidUMCO/VJS6rumWgmsn5g/B51sEJ4Xp1p91BXSKorVVPu
K4wn58JZisAIP5A/R3LoaDFqXCTICP2B5UUTwb1bu88sfHfO80rrJwO6e6zcp0J6Rgp0KbjmhaON
y9qQ5hB/kYrRCyTHzrjJYyOuM+pEeMtzjLcSMJHYEatw4joybvUS5gGb+l+RuCswCXEU6l/kEBwD
sR3aJlyfmZC7qPmtWL1DphfurUHLRixRdpcXQ7SwcnIy6dk0T/HgHAoZWWx9RN3IzriPLbBLd0gH
ZAlUyI36yz8aqZve1nbDuRzGdBpQg5evRAudOgb/CoPOz2544ZKvs6wYad8LkmP0eJxKvIkmnjXE
QA/VwnrFEKJstYKEERBR+vu2OkK2oUfBidTl23LxoeE3nvM6fKRLBT1R/nBYeV9yoSDOGNeRbJE3
TORm/gdv1JW7jml357F9HZ/Tg0TzeuDMwviNuuHa7vUWcYDNEQo02kvLDzWr366iH44IVzvQ/AG1
bHtUpe3+wVx5OUMAUbfeu8GREA/RiOdOnHG+eD9W4jI61OEb8Nx/3Uz03aNhiGQtaIutCaA2j5Bc
6s0YmyRbNqdNsc7pF7zvL3B9tgQXhy9DG0JVBGd6Gwdwv/PXP5nA1p9Mn3HJKkDANtiL6A86FbGc
O4LwK/0K+lRZZZJfDKAbe+CDvrBVJEgIIVdm5FJAin6B5R7u2k+XXnIJQ4ywKt3K0gXChS6iNJx9
A7hu+eZ38rxDQwHIN7feT2lo7QoOaN6Cyk0aTj6m2Z188+aCv8WnXnQ/aDlEn1aFzqXYU/yCGPFV
ltmWb0JZwzezfNR+qy/ADCTLHjn6n7FN7jH1MPsCwXEobTJbcyOKOqb9t/UfZR8RYYhlyQDBsu81
RkfH9xKUdHhNmjNjHg4CN/yMutIm4Fq80tWJ1jicoo2dQaW54GoZfKzz6GfEKj2vYD/ZNWKKjfMc
bv0lMPtpgFDsiVAc3KSYliBHTrXG2Lz1BZRzQRPUXdg+nAoo/WEP28/DFphp04IXiTDXDB44XQwW
HbbyAxF00gjkisJkzfhNvoZFZ2+s0A12Vx42vxIFaNAyaj5tqkC/ZHeqbtONSZgarZGo3aEvVF+/
NJxTWMh8gbBGaKqd1RJA5ZEcHQYajYW4eF+SiOyuGbuU8OsvyXPQ0qYvln8J5pYIQbiDIQFEz4oI
pcV9gTOsmHImAA3Qphwzy0EVhWLZ7F1oW41AQec7bfUlooQ341N2tObZlBstQMpMWUUZLYjLR4yy
CZDeVZ8OEkaSf2sixLLDaBmORoOLbQSoXEbbOHJUa96N0wzPoEFRhf2oYy4ev69fMt4QHq8YcoTL
R7BDJhDR0zCpG+JwCAYcZ4/UOwAN6FmneRrvoWVMgnis6leOvSwNsuxkNTPtJCIij0fn8JjRVZue
GR9l2TP1M2gTLAoh99oKhLmzI0+EK5B/exiNio/5woo61C7KVrlIcjDQ0/r8FAqsD7ZM4wNANpEQ
eUYK6Wun2/FFnGp4TnAde5GXzkumtVAcd5d2ROKoZ/JjxMD9ro+daKdCxSKux1ffMZHdQZc5RCXB
hoFWBIM+Kfdi+U85fiGr2UHxsIt/9WJV6d7zVz3LnOPm8p8CEjjNaS/p3kw0PByc7iv2PsskyM5I
fE6UxqnTot1x5JqoZcoBxvvQ/qd7/paTGtJv3bCeCdJmIvGWvNdES91yAM78/kUSypWEUawGpzYx
wD9uvEnaotSCvgokSsjQ2kjXhKHLk8lJw3yruSxj9wWmcNVFD1lMPLGI6v4SLu6mCBw0UB1TmBpL
Ffntw7VYB+KvOK1vxIjBgF4NF5oq+vdcjOYLvGpbiD0DuaGtRfZnxQHIzhnZikGw5Vs12BMlTNfP
xpVvz94rjsw+0BNyrzFUsf9u6xs5ANLfQBITcZ7eBySrI9/WqbHlF1HeI3KSP1OVmdNas7XXtMSs
aQcf8iZFGCiaVzvgrxbvOtkr6h1QpIB2jkg/kl6Gz/r5teMPOq142ma3N+uLrRTQKpg8IKYvsX4Y
tYz6eAoU7EY0EqcO3gL/shHtGvjTq5fP3yr8mEb+njgTpEMzkz9uKnvfDJ5St9nGhf62Pw2xkaFA
xmM8fT33XT6zICoe1C1njs5DJToc5HQ0LxPNDchWMtXESdQ64iE61qmCrmA94v5w0jxR2Y1BJeRl
BtCLyJup4+8UmKbOA+XHGEmI4adfZCFtNJhmosJgPY+9iz8DF6yHPoaFcvmMv+AZyGEa8FZRAKUb
nQsmCdX8mBp2otlfsI1ypqWu+g1eNHMzokQZF7FG+TLstIoIA3SV5PoRAkRS/Ayzg25jpEN87a31
EYmOMRVOM29W0VqZtQuMxaix3fIsUAmfMmYvPBp8mCHNRYvCVzKMGAh18toD+5rb17QneS+x0yXX
1YSGOVSvaCBt44brmp/BCkkeBOO846di4jneWOS1fznIXcXX187UOrPv/xV+RqRLM0oBcf0vkfZN
YD8JeeRxm1dqo+LJRCcx93ybGRc30g8wLQZ3t+Jo4pbvKOPG7aOH8qFjgmdeTdNQ3yXO2K/uHwz2
NrdvvUBOkCVnHfDLZDKcxvVLAuJLXNdXyjC4AnXTFQzeAcly0aG3U9CIj/UOy2s7FpHPGbMd0y8l
7LZlEam3LPzsvoHxk/2lNpMC52qphDLSC+cFvUaOsf25v070q/HCbBaGZXMoNNQcfrkzjhEzQmht
oT+Ow8H6S4LGlcR9RyFGw9WjxjPmwpGmI0e7d0uOyoaHIrXepHhNZWHyNOdK4QqvoI/uZbQ1yl1j
chrfHv22bJGNTGTzZesvL47htEBb3dT0h2URkff27R2D9AjUkOOCZAeuEsvLya6bKRIMzqnNfvMW
Ndq+Q9EEHholYXvRgY9q5wnRrB1B1Iw2pKThWhj5qJFu1GZj8gi4KVU1OCkvQWoYS+oVXzOB62qP
CbU87BlkJVf2yCsY5lw8osJow/iAe5f/ATlSRtPSwW7AgVij/gHoVvjRzvWC0yRIPHP6AgvgRbeT
6qeh03DMfUruGssVtOnavIE+KZBHALSK5wbKtGPaO10aMPnH5NHT0YFgh36Wr7WVhM8AA/0o+Dpc
Q/QlYsRruqxPjBDPkfttxGNEe4PcEGzCzmQP5pYlBuX/FSftv5T8CoBTJ1nyMf7E43thLWNWTM7J
tuRuWuTE7z19bfkN6Q3R/WD2wCYeDwKmBuZk0OqAyASbOsqsPPY8Kr8+InPgHFrzXJtVVbrZTOci
JDwCTASdCIIeZUZcpw/AXyGKlEl+FlFCY5aS+upxaNx3+6NyCsP01ZOIqZvumvySlQcP9RVCUdm3
wypHuAFNYJxfKEL78vgWSaEY0ZDH4eeD3iTJDk0aoQR+uwMIOhl7jDnE8cj6+LwpMV6M2FpdYA07
z5rtV3si3jtYqAp1vFCpHqt5JR9rvMsM5MkCk61Mymr/a01p6yNx8/icQCVr1mnpK4/ZQ1/Tutch
RNKwbLSbLIV0Xs1CO6inguCY2q4O1UW7ZvK4V7jqZCjGTaL6Jm4Phi2jjpqCEDAPj+6LxO9PwOEK
1YEZ40rcdSlghTBtlh2uuWj1lq+FtusDbnaco2caOuujfi497j/8X+J7vDvi3LnvNoxvvY9vWkx8
sTY4T/8+tgzzciR5n0tPzTilP3vNyxmcOIdFfCVH/h9oB6fAPZ8jKiMxO6jmaC4Yml4jJqH8RWHe
bdQQXiEdjUaSPTofjpQAJy67OwGlQ8L6+R93gbIHymEZubmPgIUejbtz4AmKSwvqC8oNLZ3DMbVI
r8LNWpnL6jYAmTOAgCkPVfGZCI8fdVFC/C/VS/YTezRX9F68BtVHIoepndsH0YxnMa3Ozxk84fuK
IJmSkJWjzfmjoNo56lilVNJbE23vc09pwqdaMymJZT+KeraFne1L8m+Qz4ZaEK0zO90TGwN+L7tI
tvtRK4+IGPX8c8oFRh2/eR7ArJrfYiUhqzV+WOpspylP6buHHpq+9tSjAmoD9IuW99qRbIMnwePf
w5H483X7Td4s3DUBleSnPg8piEY9peRs9ura/LhArKLmRMcHEIJTgKNZrsUQQbLpXo6J39rLtwgW
Nk0b3thAmudS4+d1gHhMYyirQAD7GZhtw2PncYJqKJw6g9Mlc4r78k08RW5X0p1JmlJiZVRR+GCg
CPFz07JFvz8pD+/5CqxkbuAxm04/xeXRhR/mPzjVzMepihmszs/i5fsvZVRLBGnCpuKD4rj1WFrv
wk0BSPst3bciTPPkODZxSsC/KiwYrXqWWQxeW1wqvC352g2OlqGTBhf1TBD8DpZ2GsOeHNAAGJBO
qeaLTH4xDyl7VR/KVDrleyqDrWpAKQwCORp2tkT5knUj8r5/o2aSH4Bik5jKYPp8/ZXlsc13kE+w
QJArfD9Ic9ooBJLgB2jfEAsH6iOQKb5SZRJIlm2AOhDSd0EJ0sfLDCO2/FDQWCcz8RPWxKszYVkj
cnZrJA7StcnImkdAMVdGtPjWyUf0FE+a3i8ufOdObGwdbk8jkHP6jSf9L9Lo5EohXkdA35XzCKx1
gV8MBzIHD/jL6gvttdG+di/jMZyjFqz8HLWV/VoMSRhLCG58GRKOsqgEQsAZKLYHcngxEwVd24qX
B4j5HLpazha5tqZhl9ay6dXBi/HacaAKzdCiDHIfKKL3XyBuFFa7+EyUwCPIQ+p8bjZkGRsDqwCB
STKCBxq006zCf+rJMmj3gcj6EdNXOEyX92jLEAYYqvSrwBLncyjBhy1u3m8Hr4RFwXAmUhig53bT
vOYKfqoYdEczgwFOOLOU6SLJVdu1+EgcMEOD3Cp9lTKLZ3l9UBkPp4DMSghBvklU4ipDiwwIFRRP
GOdYB3DCJBBReyMMgQ2sph3/ayFmDqo8idlT8MvpRItciv1imcwGhp/2FpFq3LZa6hlLaSNzvqEZ
ZiShcZ/s9rk4Bd7coNwNhPvX74BFgBkPETJJP9sXS7wQajD6et6hkLJZcPU8PkMTQuWj76Ri/Lif
Q7IpV8rVFOm3bYlO6hkq4RfGOozO9UreP6cAzwpjHYMr5civPQMKsNroYPnIDWAL8dRJlww0USQ8
dnB2TH+D2VHnrn1hCdH4/LMg2k+to3qlp58+zPiu3k6CQcNYsKleEkKFMsI7A+4krfvpAYJ+/VKe
8ENEvflVqP5EW4Ccc7lN9hytk446nZn1H+2aoHQef7G03A8zzr90Ad5M2LscRDvLR6WwGC4NqdIO
z0XcKy/3eYvO7R7WAAmqWxOBdRQb1+BtDa4ZPKHXtXFPtTT2j0kuTc1bj98H5DazZwjhcWNDDkEh
m2Ou3a20Y4HY4pJ+dkbh5Qjtc8fgfCLX3oKJ/jj6qds1mYOdi7ltRYfnb9K0znjUA4NB1TYp/IZc
kcIZLipD2G4R6vJERQ2w43k/lq9tjSwCsdcfcQvQ9RNzEf0BxDe/ILOwoHcEmntqCUTP8FsMQDBu
yGZnDOuPh6wDMH994d/LfSyB6P++OJZ3jM4SFvn1afy5mM4jTvxAGENJeC7h0lYSVjqHz13wX2F1
EEcjdBZIfp1EgQi+Dot+zM5vL3bUixBgU/d0VBA6gWzxljxHxUFqyzhBNstX2qnbdkfUfEv9EGMH
UUzTI6JHooQYpoVYe5Z2NaVevkY4Tudryv0AYBmEYFRPqdRmHFBwfShcruqdUphfxT0ZXxkrZPOR
Z4QnVjE2KMKtXD6tWf6LKm5gVktnOtLNKdNYkEx3Be9tvEBtu1C2yXW0QuLyy8mtg7/kI9N61duu
JwgiEx3xp63HsekPAkyGuuNttm343FbAb2ladKz2m/f7r/p7ApxlLj+MQgcJsNJNTeKsI0cpJlYw
LN67aBR+Ofr5cx0Uv15RC9SriIRmBsKE4HkCb9cf0xLogluP6yer7Xe2R9MPLfBdJ1i9mFtxOZwZ
UxLhcBCiMQIBo99ek728MH5R2Jo/nNVGNmXL8IgOwzJaRciEsqCFYwmr5f9SIIYg2lmqTY1/NQoB
xnb8UsdBufLSXc32/9oMS/SBQe6NYReXTzw1RggcvojXCO2zsf7azqsOpeYP/2AbRY4b/t1+aMNo
I+PqW4UCJea2tYcbygn1ouw7Lq4p3K41+T8YHIH3Sj51lcvRPH5eICuynQNpwZmZo9xRN5I5fbvd
T3a2OFSgOA8QfN1KpYfhRilwjB0luNQI7pfmIi4mTyZtJsrR+E70nwzx2qWfs1Vicd5Pgb5Zzo0t
6otednuNg3mmSTOBu1dSlxZhu8OZm0td5tLxpWwj3UFAANnxhguuzIAblvIEV5yMioE9LyykEUF9
teE4ddefcGCbd4d3gQwdDydsQ0TeDpZld458wDqJ+Z52C5oY5yGKO5DFh7Zt32sezJc9zcGJV+q6
mheO8Buf8t6rbiJwBpX0jrJY248gMygl53viwLIzQsGQUX+3jClKzpFeYPqkDZH5lRuQAfFt5/9U
OGYz97ni8glzsyqdfc2IEZqLwQbJLfqdgYYupUGJKUlr5Kh7RODgFBJnKUIS1WV0Ia69vlg+OFGI
vJj1uyKfchqCrmW7HLtYyooKaNFhggkQtX+5IyfbzegXLNf8sdbvExgYdwbKvtaG50jqQOjXurQB
WHlZfpmHD1p+aqDn4oPTy/84Y3NGegP3kdvM1IoB5ArTIOjVX0rFIPdYT4646XPbiwtEIkBCTxup
o/x1gDhHXHcP4ILSJ9JnKG+Ra6IJjkO58Eyc4UbXWEoA5rYymq4JI/90RZBH8p05nQHba+aThyU1
Ff+peY16XxBsatgSAVMSAnYZHgXACx8KbgyiJ7jBN+URdMdk0on8Uai5+vapneRc+4wbVvvn9/pZ
I3ftoFAhCQAC4f+POfNh0zdnHV4nLNh8HqMMR118QuvEPAcvEvYMh+XtZ05W3ZLm+3VDJwK6Y14N
uA6A4vfyOyy5RqtiUtHoXynwo99+3ZyKHY0xMAxS4yfmmQ8HQfEotYAHhNep7Q/GXAx+bKBhrXvp
fbC8E3Ak3cVMAXCAVxvKuW7VHAs3pqznD2I5mcUBRwam4Tp5GaOtz5zuwHR3F3vksB5KA6ItLmya
fBX7XVqYI0MK6hdRMDOMh469CALW2FmY757kMjpEZKKDfZghj6hYocN6H2ghtt05WlE7vM9GqPMQ
NihSYB+qf+jmamb2Js/MbWhtrJN6GHCWK6aq2/1xp5dIBa1r9O8rcQqgXULvi3cy+xe+uDB9JJTp
kTeFkoYWt+gYLo4eU5i0FB6Jiiby8n+RGCjakaEFXgOjdJ9mEXPwcaHTdXMSvqcsgHaReHoSfndo
bVMa2KzZRdvmZjWhVEIArGrCH6TdG33tpD5+OCq2n1W2hUKcAin2EAUBKEx9FRfooEIUTlvyAyDW
3PLvfy+W5BbjesV3TdbJHzq8abp8I3bg7neyWbXCYc/+jG0b5BgL4wkGO84tlePMPgsJxq66lQ1R
YCmQmMkwu/85SSw/EJZlWqChdOPuoId8pwblKK4XOJdjciRvE2tS3qs5UgCsuhByq5LN8f6tp4BD
FuEAQFPxgu4SH7jxPKtuTe0+9rHu8eHLLBwPSNQPJQG+WAZ0FMcT3Crd/ogDya4+cuux00mLgP7h
7GonHJagUz90pbvm1xqrwKiztWWyFPHTw+EBzeBP9NkzD8rIHRAbQDjKnWmyYphENBl5YjlFR5GB
T2ZJZqwdJgJY5Iw5wswsEUYpgt/SDqYz5PYch4wkiouvEjRFGLF0BZrw7MhGfiveY6dUNpIo6BX+
kO+bcNeIKkVcM1ucHA3yFaKdi4bg77uUnli/8RwnIwzyvXATUTziJkRE3C3rJgNWIsbcxFrywywr
/1T8eubc3OWEuW3fvS8ziUKr/CpJVl8/N+MpjW8oWzKxB68M8FlxGNGCfZuxU6ugP3OzwM4vqc0X
yg+YI4TlhCgVygmoFO/rF2Nri3M/Dyia92f6qXEGxKunY4Ngs7UPCZIqwIOFElbu12RKSviTwErv
0kiODMypTJn3Hk4iGlhKKp7MZ8f25YwfJvXFClg3NmA9747eOUQbi+LtRcwKuQ9nPKTwKtTJW6hh
fxgG8cVzBHRjf9zmMjA5tBSD/I9aVySPJlmQ3OCm0zeJqvrsDT6xYokD0jVH6y4tqmseGOH3XiyN
znmvW05Spvtob8yAr9IRg17P385jsIUwWtV75d7YFP7y/FPMaKJsGc+vnypMV9a+nxlfu/x9P21t
YwJuM5n0dU2sLnM7m9KJVAyD4s6EjLQO5Jsh0Kygoek8gSC+saul5WKlpcxxJQ4Vfjc3juk/PiSD
LbGTmSt0Te3X+4Y68bXv06eyLZElf64/03g4G5XdgDKb3qf09eLQRXcNK1CuZLSUhattB2UqviCz
ZdZrHFYlk81MTVv777DtkgpN20Sii+wdvRtnATTNZ+CtEn9K68j/kWq0N/AQ+NuCxIB86ulv2fuW
uiJasO0CWaxtg+pSv+iffxIbLnNGXhIjR5cR/AoFEQgtA67m8wesPNs8g++H1wqPKYDnmgNDENx7
3gjkFF5UXfJd/Jy+Mjv6ZyjTQvOL5zm9SMzTG1Q21Un5kf+4Eh+GMUlQy8ik+9Iv6+MAYf46NwIT
IUyieDlKg2zVozGWD3gAMAA/TLUZoPT3V/hhJv/93tZJ8AHMYhI5CYRubViblnVmR+wsi6JIrw4D
vbPppKBjmpOgMBiJElK/Bl/a16jCS8bLXegWIG/qn2hzfC3yc0Il/F4CkeALu6NeU8eRzQ9+Y7iY
yoR5o9l1ywtcxLaaPznAqzl9yY6ZiwGsbPCKMzxuD83Z/vtyF6WhgRqDw0Xl5djKBS0iNp3qr7p6
/mk6E9MMaUy0hjtO9vh0tA4mrKqdj1L1gtMTMEd9OW8UYO6LbfofSWe2nSgWheEnci0EAbmVWVBx
jOaGpTFhBhEU4en7o7rtSk1JSoVzzt7//ofnsvq4HPv8mXiKE/s12ABjH82BGYx5HAQbKZBxegUr
HhCTjyMeTTRJnCFgB3UMRjsUKJ2tQgWYE1efFVQK1DdII4m3wzeHITjMFxi7dcBTYXR6KVBz77vv
90AfiEMuwCayZERoq3dzqFnm2LJ0DAhLI1xGlHPUpk/BYqQEtUTiEBGNT4tDkP1OjxNtQ8EKwwZ5
LkqwaN3gt/wbu0xqqi+ar0c3OvloAUCabFHRAK9JkIAmWFdaryWyKOUXq2B8NvGAzr3OYkbmVD4o
PKOmE7ft7+fwvOFuoZoNz3XNHMzLPZogxY+td25IWwpYRqw/6No6q6iAnTUbNHnbGKELPedP1RmM
9dqo4ePMo3kKol9C6NG/uF2QPA3y5135uYBhsnmfaktaCgE7Fr7lajDZ+qr9WJCMVVmZ8baZRyOR
8AFjSrKHuL07v/rY6dzCmmU68x43hj3tLWRGK80tyOoazPaqczTxSNk1yulXLM2evnD+sbXaLlXU
h+yu7PA45/5i2TRs+643EOB3KyRAjDS5wZlKfvaaWI/uR2hQ431/zH96LLja01T2VaZo1XaSwKg0
FQboo5ZmUzGNrOkEYzim8iGl6qMwjHXQd5871uxOGv7X82vy3d4ZymajfFq7zbYQWNiVl9m+eTKj
G4iLnq5YQxUJGMi1kBTCpUed86NZkx3n8uByXsL8kH9GlyOVXAD5LKM4xw/1G2kSeS9/NMvl6rkc
+0O6JFro/Yg9NMvZTlmhs/VoTYL+j77+fe+wyBJ/sx1j9QIUWfaKX2aTXrYSOOXhElTGZ6mtOZEZ
DY0rlea22REJzbAPJdyu4kv71TCSGKkd7HALD4EUotPmUTnN+T1u6/R/f9TEF06kU+dy6YwqLFbR
p9ypRIadM1+WuEGrXTfbTxXMo0BukTqKFjJJNBXZ3O8+WJnZ+T6DXCgBimV2LBii/FV/Dm/UgUQ1
NG8WHXJHZSUT0825aEu3HsDTQagnYWEgan4fu2Lkci3TcsXVj0xpPq5ANkIYZiH4ZbkIoWvFiw6R
bH+ZhPZzH57wzsjKn0rF9AnPnABDsPjlIh783NkIUUj3ZDVBXSOsxWyYiOONSQlIqsxbDCSqNDh1
ZevwUW5sXOOo9fLyO4cmFNtsORNsYqjJsehUUL8CVjpDe5DZkrt1PgFimd3yCxUwk8Bxz4J37L+2
msfT+xg5B2sKt8rKsytk3BI/6vc5YYEop2QkPFDuYvswmkFgKatYnWLNlqKKA5I5n6wZcijJiram
gk2JY4Pe7BR4Na0JSD+qATDLwMCb7qugaNCjJxeUEUGpOTFk48ZKUehMbgJUFGr+QWLCA72omG2L
qSugjzFKmdErtE9KPYZ4EhULakaW8IAXwc87Z5dCxzgT4YoqFgZUpTso9xSXvXH7g0yPSkhYNycZ
0qKA/YWaQEd62C/uhhfGCdDqHvABwFvA0GpQBxnG9DOy4sGC8dFbM3n+hXxEmLa2Kv1lPWsIhj3t
fs39jJWEyobQOHk0KjyEcP/sv0Spt9/goVTXE3kHNXGUXJd/WPNQqcLdVMRDiykwgpT2iUOi83lB
u0vdV7SqMM5l+bEF3cvqIoiXF3z7coMmgBa8FZjxyB8X31lt08CePjMRoIBL1VsCY7vhQFHKIGz8
F0bt0W5cyseU1rfURrF1UnpJeQdsmghWOFtB6oRmS41Zrj6Z4WtAEFgQiLspsy8b0DFehutjuBFu
ZMOWyxy2NLQOLFvscs2WDF+C9LsUI7Ty9LaB02Gj44LO+PJvspzfWFWPbU1JWM8p5aRlbfCbPdzl
wygRIsAw3jFdHBkqJGS+vNYCFKXGhWbYwefWlkBlE2a3m+4WnQWUdej73vz72R8vMzUjvosWcJQx
IWLUvRa9/Jh98VfVnn9YPry8ePs5pt9NSHGa/yanYR+aCeeCC6LvkrCxwQ3yN9mFrSHtZBssrVs0
C7gXDy8f/YcokjFT3yIR+4BbDl+ho61l2PGKQUigRcobYCK2nwGSpH+mDEiH6i3SFi4FIpn3D/gZ
9Rd3qDcYaNqeeIRSQiATWkUe6l3OPeS+KFZQEdq5R5PQwtNSV5SNLtNJbTG7cmTWdreLN8q1huci
QId4rXIs18PtDWuE9g5lg0ahvcfwiOiq1vmeEba24dLS8Z3Un+EMuS25thdc/tQNCsbsW3Zbutt/
PnvAKaiOYgP/qr9sN9lQymR/z8aZRjaA22hrAtcd/RCpHgDuVM41R3lnp/fMK2wxKHhqTEGhftBY
vG+wRWgkmKejksmDl13pGmmLxCgt6f4mqaUEqdEDlwsGRH/ZL7ZMDZXLG8/G5Eh2A5QYxlVQG/Fq
KSkqoGhAS8Bq/ASiYkGqZQIA/VrzAWFgo5xk8CJYMhV6vpEFgyACcCyarpDnrh9ujAxFly85FAzO
ixHrxb0Mig2sutFDCLYDBUt0zYPpgW/zDvD+M0SYdt/YhSH1Iusm3rcb7cwOKWLAPpq0jv0RpE8R
55yR41P/9X8R1snF6WkB106Ql+/+AdjL+lauuth63cofdDsl428E8Vxtxhacp+IRobgOv045ha7i
J1uBMEQ/5U5X4QPyLjMtoo1siQStrPBtUrO9v+D6WEXN/MXC6AGy0myhffFmo0WDsP49JvIxcTNf
eMuSXdf9dWBV4Ldf2gvIoPMA5dgrfKio+E3aqKJTYhMnu24dbtXN9E5nj3SUAkNysxMqWA4tqAzf
SFHRTfFWjYwfSAPjz5LzsJ4B32UpENDLySUM9nCgPqCaxAqFiyj2FxoCnKjwWHpZSJEonBGTDh1j
xs59ZxvOzWKEkMxH7KmxHebOdLCEE/4H/ewQY7L6EpzXYPYKLDPZmgjY3pT2PP8SBDft97N8T7Eq
qOek2OPjwlJDU6K9oRn7RbQCdosPuE7iIwmsJwpuJjgVYmwBD4FrK2JwY2mTFd9WQnCKXVNhSSl6
HSfyhKmdQxBgOosaFYAxXnG2Px+bx3TxpJ8H0xqWOAbNZ+v+4YtKINcmHQ6ivmIHRvLaAXeiLMMH
vZ9ZiAttQ7RRiYrpspRAsJGyidsS4T+OAUAbhEhwXlITEiU7N8XuEmFU/oZ9t2jnNGWYbCWZiW+m
D11eVd0EVGX2I8BeTHdDvWzqY6OdXum6oiwpVg/E6qLdZr4aYu5nI3H7yLdJfVa7vcLpi8RqsqKc
yFOr7U5Fd3jm516GD7zt0RI42F/Br+PoY4PwOgqXB2APE1KroYnjTqkVb9bRrujVLn0jcGUqaUww
cZJX4BYQmjQCvFrjwa+xdXIY72mym7RHqNwPYEauAcacjxUzqufcnk1Rqu+gWJTn6X66nx8lBa6g
0YtuOXd70U4Es2+tJ8rQmmdWdv78ZbYPPKDwB4SM1izK7IiH8eufEdzb0hq9X+Ngu+yZCHXGMPqc
LPILfVOGQpAq/G1q/yZaFRvuzHxgGk2MC1P5mYtZnJRYDbyV0V4E3A+m7E9T69rTiTWb2lm8YvyB
FeJkB1qU3sbXyvB6zrePaXqmLooIGk6gHPQ2g9AtChgqDUmIYO5K5jCiYtPGXwDaJHZTVFDAYb+D
l+6pzQtnHA1jHKiaOWaP0JBkfVDNTtXD75jTkJ4cnjbEAViZqFl5QrDyoCnSaoWEXpAvRcyLjp8Z
PiYK5w5xmoh4gZOjxQNyMbwVHEmw7y3cvN+p5PtsYxyTGhPYg6bvnL4OEcaaJUyaZAnF4y87tIwK
M6eH/nWiwHv0DDlAbgfRHLApyIy21TGGZpMIP2ZyZaLDK4T/yGRtKhhu+LBYHbyNlLiv0RnNanF6
0U6CiJeAiZluvs6IKe7dZ4f/3ToSMXVx8xAvKmQEWLNS6wn0cfORFIhZJiMAmjrk4Uz+ECaiiITD
NbXlfTazVcjS2u4NXMr8/MCnUrh2uUObizMyxteCxsCAf5KryVbHwYcpEvbl8+vnh7eSmaP2A1AC
VwzsGHNblNmE1FJVdir69PFm5ZbFCxT77flosKshMQKHu32Ye9jy7klWsKmRnQE3CUeX9tqfpb/w
PJvhu7xg9gxgRA8hL2HDCt0WCB6E8yFv8KLIQxjhK87yKnbU8MJdQZ05YfhwhYVaFkSj5KdCslTs
j4etAqF8ipXkljpXwSigvrzxs6a0GKFseSeRIZGPkhh8FqhP4fBLjanSPZHT3FgUmrwtWYi0Ua+x
FGWL41bp1gpCbmooTM8WNCN0IgSNHhK61v5xzJ5QhRgY9csnRY52SN8ckWxPle4VbGntO1A+hy7U
4POu2uwyhNxeElCRL7/xwfFSzM0htOBTM6zYkLFkkCBaaNVGIY7jTdbjx4PzH5f/TLwJH35vp63+
7oPhPJyL6pQ/XRrQ5psTbVZZ9JqfvQgNS6Oj0rNv8XdSOdQRkM9kHTuTaaa/1glvNrOxssGFCtCF
Ild7e1I4wjB2Ansrsd7HJ2Tzl1GHlFZ0vvCCX5XTQsVQ7yrgqbBljQknuqlqxU47RrMxQqeE/J1O
Lecjfk1hsygsyCOHCzLhuWZOasZAuBUtNafAtfIwFy6aK4+uBPHlw0Ayw7Ri1Puj0E/rPe6CEs5D
ADMzVjl/DV8NEWgH4/a9yv4QKKdCUBX7iPb7L26NaLpsJ/ZMMRBFIFqFsQgEeJ5gWQrn7m0zvGgY
4BC2ys6kwDWefCnvTY4IqLqmeC2zdIpLHjoq3gKhHqEX0iwmnbPnV9P/fNL1/GGnLRIlaA2nmr1k
dFxCSbxhv3hBLqMb2krUYSieh3XNCAouSOhgKNHDbMViQMbPHMEXJR/lwL1bARWkuNJt4rfV4Zb6
cvBvYT9qZy4cD/HU/yHw1HwV7Huqz2I2dAPyFUFxjQOtB8tV7KVEq3EUghpaHS+Nx8uGfAeHT/6C
UOw/Erf9+iSjZln8fbFi1w1SGCzU8JupdMqhGKnBvr9yDzwzi0ob4xFEv9x8sWZ1U5+9UMHj7rVN
2gsF0/CwJ6uE6XwyDWTQrvAqUzf8TJ86cEBDgMyRShqOk/Kg4Gj1tDCg/qf4KGWWBuzH+0moxFe7
/zAr0C6N6jcqupFVDZzwCFgWfYPLiAHjt5iPk/dQtfH2KcESXoY4nF/shAjGQ/Qq+qM3P1CfFlpd
GAkkmOgXmz12ToURE6UFNR9Aa2LxdCJ8VEEZuRYYvMLUy6ihKXAHsIlkuYHbS6M/NcKJWcOx4H/c
vSNkdU7TfxepO49WKUzTWmcWNX0sRWaiNEu4pFOupT70wxM8meGDPgGudZDfqAGgydkFCfKhBfua
VTZTAkUOGMy8vxhIQAZ/H0Lm0kPQUOlKCw1YsgUJuFIoglGAVb8MLfQydFBDtWT6wRlweGMHnT2/
gVtmn0MqmZPbANyOQoX7ej51hJ4x03VWmq9TGtAyP9TRR6CRLqJGkuBT8jEAQN9Wp84cH+9wKdC3
YmdhlC4E3kQgxsiYJ/rjUn8zsoNi17IsQ6/A0KqxxakRs7RiY5j4yDWaiVXk3IrLAfqReKt/X++N
8ioX8Q9Wo59WjzA8mY9lxh2jJUEtEceP6NhVoFN9nio2i0Y6wEx9U4xy+I2iHFTKG0riOZFsPRpp
lLNmHe8+qBRDvZf1XyoGMbUHPEO5J7S39Xg4z3pkmyxp8eZbSjeR9QcVXBs5iP4cOyg5eA+7ArVB
9oYmsRA2uWpIU1tADpexSMyQ4cGgdYue1DbJHdCBy4WLicC9YfNNfGYaSm+90KXJpa1oi/jaa0so
8G2BJnlhXqfY89T6Jcn8otA743GitrSPTz1e/+4ol0FapW/u4s/MyrT7ewZ3Y8tCdLgXFtEL5rMr
7NmjDWy3wq8Hx85K2E85JAr61AP7HmLqxkhPjHFI4ICLuGEm9Y0fOPT8mSUdFa/etEeeioGz5oKW
fRHpM6LokaIuJHNmTQEDcpM9EzoVADeDK3Y+kygDZfek3ALLbdyXO7fwulpN+Qzmxs09QyPL6GVE
HjafVXMAEez9ypo58698qdBdNXhBbCaZIUHwIgtkfAgWhg8uEhQIXzRXvA+FOywzd76X7JcVOtI3
MyVos/4YDIaf2xP1Dfx/XdIHs/NRzK8pws3HGsmj/1wXgbYc88XiNUZhDmuNVDlF+GJaokUAdqtP
6iZ+aEXugP3LFKCfRMPxkXuo6N7qIomW8NNlsH+YO7O9cKZaqIJ8akeHcF9e5/vnJFBDk4JDleyI
wC9pzWGoIEbBNWbGOqIgKV4XppGvx3FGBAg+MRw5INE1XgHlQn4Tgb2xrF8iqxfBwr6AFJrcJQbw
6dJMTw8HTzqtx0pjges5sCKuXwsGdOHP+yTDnuugmjuvw+uQXKLLZ/1ZN5vRWSj/Ts3WbgLUUQi8
Yng8IuIKsNgroJOv/gmEmFW+ClM+XE7DAJR/RowcGXfvw9CjOxuVWk+8oBuIsdY72RTvFVReXIj7
jfb9/ENG9bxq9KBQldawJtvrc1dcZn676w8V+yNzrEW2gSvowiC/P3cQ734qakZO2MSfHLXrM0fd
i6qVNExpnbNSeJfKXdduXh/OVrxE8GVAOk89np2a5jtPAfiQlrN0YTjIo9/blEFtwHHW9yMiPMdJ
d26I2FcVdt+7oWR3LwqNDWJjNkbRKQbssPw8WwuECwN1YTYYIiNeTj5BOrE+4h2mfgXRq99w2IJe
qq9zNzGlahPlGOk8L2V8faCE5PD30w3KBUGfRVBMH/6nHi0k0QdrwIUIrKMr+FX7sVWfsVd5YBsS
Ec1MnOr3LbvUrDPxq4X6gOOLJF4lIofyHT4gkfNwlE0Ek8thtkoBTz6FxU5CJVYnhydGE7ckeM++
hNAoFDulMZWw2LNTLuVzkUyWciONbFRp4rdaMCvwi7TUAvL4kuFIMjeLN0eXshJFLxThCSKYhFEl
2riHDBKHxkGApvoJ8e0iNED08ctAPUAUzguzg910vpokhvKNfpqalVCJeUUhj0CP0w7OaoCkGbAq
n0GxvddY9xWTfQ4nhIO8vhY05MMe5xm1PjOPCuGMMT6mRESp2y/VGrJPp6uPLw5jzqfm4Suf7Zxx
UQ+kL2Re9HFSkXw2+ZoLPiYkIeZVDxXuI6hJMvw01KWFbPdbDBMghLChKwBCkjOVrm0Lw9SrCQSm
sATixRKXTv5tYgJO5kSTmXTy1N4DFWsXdojdmY3iuA8aD+6mOori0axq00BIVsocHRZzfCvvAC3p
XEephp6S61U7YW0h8lW7rxVlPu+ORtJwCy5uI2KQTCm55Myts42E+rMNDTplnFEWBb0QL5uxsdg5
LWhxIhu5unwyrqnNkFq6W9cQ7RQL++5pYwoTc3hsJuCcoOYU6tLP5wyKEv7heU9xq/3E2PbHh9HI
9wp8RpMkW4h6K+Qac1M2xNXUTf6wq3N50mM27L9sKTRIZDByqBgzI7ERJVvhQfrXBEw8APglOqmA
HFVCeiH7olgdlRHcd3fkR5i/gKAogo0DTpJh+mhPtOWAVwUUIQDIJXb5OIpMVEbzVoqDs4a/G2Q5
HL+MAiUBxlKAisThOtXXBP+RJ1q5iVuRfoYaAEOT6qtPddERfY7M60zzXl+DFbqj89EnUNZ8oXyR
XMWc+J0zcWtPWWMFZ/ce7g9MSpCqebO1dBd2UjAGh/Qgo5hg+JjC5hjPiEtl2y8JbBrtxVQv8Z4H
WF2n5vpgEkgRx4AfdA+cRGsXwi/vNRAn84scWTCeU5Q+vYnzLK+ePgDDkc8T2DHoPmYuj0kYiGOO
aQfryBb+mZPguPOJ7FrTuRXGd9ByD9ZiQ4SDdbg1+mbDnyDm0A+kSRFMPiw20eLAT6XlJv//QQee
mulToPxbtH17yQpmljMmyLb0xibjfjNzDjBjb+SzmK9VupfXs0C1Ra+4qUGz6d1qIzr6xJ574bq1
J/54aie2+s+hHiA9hIBHQMdtdqGkpQMuOU25Lit6VsiZzNRorf+pVeDM8UXgFv0vWhJQYMkD2URx
KmQmzB5G6NMvsAgWWfM9xZVaWI2qbkTTTrHlXsek/4P3yG40qdsJp8chv7eH/IC2HpMKVTTg6DEA
w5Sr+mb5/nCLDZvsBOVx4nx+WhJQJ1/A0ao3S22kkwx43XjLPbZIYHBMf3M0KGSbvS2ZofBqGjRL
Zn265MDv2YFowtfT8EElrOVBf8TdNd2TyvSPVzkj4QSbUG3xgCGHs0VpQ55CbVadepvcxuvIvtyH
KwalSH46qP5Y+Q0uX/uhn4/Mtl4NcxssBKsrNiJATJReYgHjidWJHcsbZxu8wHAwwIfWUd3chxJ+
TP38PI3M0eJn4mBzYOS8Hs3wMLE6KjeovvE3FlVsuJVm9ILO/v9gfWJPFTM0UA8qJS2ilZGJXP5M
QzfU9EnuIiWbEHLcGrJkwX5WqFcWREbxoo2OhNDYYmFg+TqjeaGpwWjchS/6/p0hKSW9AZrdsbr3
POkvbSeeRf+zyqzPn8RshK4WnGoLh38gvene2/K9hap0YQdisA4S9VP+fGAWcH5j1axNR0IylkC4
WdFBYlsNp+WiXoag+4r2hcdv6UygcIwrmNXK01lOfJV28VcLWlvw0Ceuyu1j+diGO8UUl9hsuA9/
Pq76HpInN+vUioA2U3PO4Y62J7byFJzKxNFelRazNojchEJuvuc99ZNbxO5ywmzkJ4HNjqFG89P5
nNrSoSKcE/bh5wLq5/GKZoDzsU+XTmO3mRh/UsBOrzG1fJowzFt8oLeP6jCNjKclBbyMjjqkNzLa
Ix3Q3Xw6BJId6ctqfL84tjzBlEkWnOt/Y4E8/2JFGrCobWIyg5c38WtH3KkHbsoq1GnDI4NOLR6N
hkcGLAMVDcAJhzFqjzFXlPKiGxESotekPQRo7WMxFCpwv6ElOPW7+Fi50Wa2++AbSckBqRJbA9BG
fyCPOtDoGedBpNrCBLstp2cL0BNkcPw2xqqbUaL3cjSfu8Z5f7fIicnFIWfBkVQ65gVNBmha/vey
EjcAMFusTR8yGP/X4Cq1ruwfuBc8APl0yO0wa8eaEb8DXblDUX2yQNezs3LvN8gpEPFtssloMSvD
6YWhPCpbDHSqMOg+dByMdHAYdIctamAUwDmXG9snOv/eeFNRY0gI1Fe3NhYGwkXGz0pPfiFhgnXP
Gbb8e4wXRF3Q7hGcdxYZrRKJOfzEQcZwZu5qZi3BUI0QZ2Giliz8+aYxZKwtkapDFVrgbSBhfTB1
xRkWCCIo9SV+LqCy5fhWQUehR3maIW8dvAD0M93mNWGNYuzNeWsw2kYhx5qY+TW0i2bOoKMypQK2
dc/YBX4Q/A/tLPXHQeAkUf4KFhKW4LCQkEMY1evcQwhpTg+ycmTEVHw5dSQ4vaZLgqOB8CPaYpdC
TYojTGYV6XeaOXOgZ5fvNBmWoGbW/AIW8KacRH+r7KdbBP4NJ/Y0mALg5uApiTN9gJeRgUN8wItb
vQVUm8cXXD4Ja5qVEzISdhIEwgvE6mnnygice14uBktCvfxkFUIojmBii+alIRBugOuTFt6S6JAw
X1IEpGUJu6xKN5zuFKrBDDK0DLGzfU7cGJj0/TzAIxfxyAk7EAYI7w8ZNmOZ7BjEpheYTmlQjdqJ
mLglqxuDynC1xQ8CRG7iYcvyDPB359+CEpuOYutRVjpKmNitsc69T84Ay4xFo+tkr470YM4YylTi
hVHmAaeiZWE4qND3LAEpoFTV1/oqnMaxfz+mobG9v06zP5QqTEaeo+WwwM2KaPkEL0fE7HHudvkS
CLftLTzxVPy2xtbb45sVREdg7Yy7IQzHxi2ZeoH6kux5wOj3/9MlKe0CdkBuQfsfdXYn6jvIC0Qy
dJ3xQTjZLnFU5C9HH14yU8DCmeUsKJrRJpC3wYimx5EzXKG9Lb0XoTSYpv4U95eb29VXtKk8cYea
yGkczVGWElaq9RbJncW62El0ZLUtQ74eaVHGSx3tumYIjIgdxDEVW/a/5MRb3OkJ5PJtiCfflmNq
wzaVHitiqX+eZ5S5AeaxFr65O9IaWzQci8n9g5fGTj6AnSKyqb5U/Jjkr8+mwrRRWGoukkzodYv5
Md8NpyZ4o0Tlu3Gfpp7qJ18SNWm3kIGssEDyibn946pp52cAWR+wkiPkDmIyzg3t2K3W3VpY0UYN
t+gIHoTw2uJqF9+xBSC3arbFt7aT1nM8PeY+wMcL9A8UjMoHGhtypR3NdLqvfuGJRXSMK4YAGHxD
IjYY26SW8C+iSIViBexzg3BPZ1mGFpx5xmUCBNKAbCVsvE7sPoszN/rizKB78a0tVnBu2HzGH2N2
6L/oWIzVOYdJE0AWthe3yja6imyt6AhQ7tPLX7DPFjfhHcAU59kHs2UVX47dGN4G5xDyNrWLunAj
oH4cJBy0U05EBYY870ga9fo1Wmdl3ntTrKrVE9IWBGWjuorbghFyvBnFxzAPomX/my2hLszcOSK+
Mboda3L79cubO/pr/IxegcWH/BGneNjwGitTFInrcplU4OuE4gMKp5mTzKRxU3FDWOQGf2fbfDP1
KjIqpoR6E/9olxvIApLz3KT7MJg6mK86j40SzEn1yw/NMUecoO5AMHpMMSECMGrWeXZM2Ou1zKhu
ypAIvzg77hhCOsye5RgawduEOxUnaAF+8crY4/y7yzl3P1aPyX0ExBm+9s189YG2NHUKBe8d403f
hKHrGVTMEAzJfa7aXXeo3MJ968wX1xJM8scVHcIONdue7N4tYVDYFS0KlzwDD3PU+3P9WAgUq+7z
hHPFD/TydeG2CyiP6K8NjC0C67NFf3L84F/nA7fpSASwcUANZWJI9CKcC16M0ZBUrTfYQXGQodhA
eKKaT69IeUHWPAihrmBhuJ0hqVb02aX94rRsv2TaV+0yf6+aeCk235/Wg8WLsw+pH3DSxr6kh5CM
cZWEmATPlBPTvQ/nNMav2i3/iYioxJlkige6/rGIG8QWCkIuQhWJ9lhdKWl5aaZvPf58zCmM/xWN
KLMwLDteoHwg6SDs4xnZTQ0AEKgZL5iWOuAmpzcftW9l03xjXYPElsTPARZ6fsGz7s6oFbAfsRKd
OYMuts1HUH93v/0RwtVQPiASmywkbGgW30/3HUjW0z211myNdjVQ79AFnWjzovG6RBuGU0yoi8V3
tSN+KcFIguN/spv6aFxA1ePaeNRG+iLBzESwxCR8BEn6cVgRb7MSxysYFaN2M7YHBsACcl4HUgZO
Au700njLurS6VgcSqmmsKIeJD+b9+BJp8mhWMqKXJpSy/hBworTA3mNGGlIFIPTH25vhNwNljlk9
5HGQYcZ+zoyWYQ56oHwAvXXiauAQ4NHYrpKf+a20VaQHo+Oeei+P9b5mN2ADrjmBw1P9hLGMSTKl
XGHOWZBlVZl0kpE6mAxc16+ohH9rDPvkL7qVoTOHhTKGqPifxC4FT6hMAe47SohDlDoNJXG1fELn
sKW3gwRbqBwicol+mK1I8r3VOFDjNswleJhDZWDBTqkmOTM4UyhrOv/RwbQHwI3XAH2ogwBInrY0
+K1i58QxYQpI2rnsZh/zldsvPlYmXKHXEWpo/TZAVRJlJA+lT1P+BBW/AOesPaRJ5ITBoXp9Yx3i
l2eCBkAyqbuByjeQkFbQ7q7acbZH2Crt+GmVWhkTMNo19qyMMAUdUjXdJFMAkCOUfFA6ZLyvcNNC
4snWAPoNEJkZE2brEvmbi3bw+tKASzkmaZ1URK9PohZGK/UJmtcrVCEEaqA/CHBg2g7UHXec2DBB
oSjje+NrSBVn8rncYe+7cgLzavcxnllzjJQInqLcozlYCKfuKvncM7zGOlnVGCnAHIEKTK3xRhfE
l2VQy6lTQKd5nksqk/cDcan1SXc1U/Gxo+YexkkbG3QgJv4ZKhVE4cjfCh1SMTQHzO7SezsSvyxK
CYyhYS5gUoLZAJMrWPTS/c77ifMq7T012jo+Dhe6MUzOOXcJbIa+v2+cfvcmPThBKhJtiYvg/CkP
MQIwbH5PJJ88oeljNXGLODzZmVDz0L59vUZBV/xVuclB3ebr3Eo36lpdI2AnIYGBjp0bL7vje0TL
1lOMqQ3K3lvTtWrKKC8g6GN6wvQQ0GrPjm49sz+BwpIV8q9L4HLP2aMI8mR1dO6D0soC6oCZREFP
3CG/aFhQ3xmgwEC4AmUUYthTcYXTSv7S+zLZQFU+ioeH02+ETZQsxIOEyT+udCaG2Od+DRlzWWzr
4/RWblKD4ukg+STX5yYsNm4AqBqTM/wGKPZw+blMCWYZP5SIOCxDaT4op36teeLxvU+Wk1/lnt8U
P1rW2+nheZEc0Zwfm782SC+zk8a+VgZs1h6bOk5Gov765f5VOUyHRYW9CVtF01rcVfVO+5n6vNV+
pI6gCH/REn8agYWXBvcNn3x/XZNrKXxF8gGik0atW5CnuorT3SO2PyjmqWGhBxMMDBBBXC4oHioD
hjawGGlkACtm+mO0HxJOsyVoiwtlGEY5jJXnalafoAviMvi6ThqHoAeStLAeEh5rDnv8LaNdAoZO
PhhHXkO6g0MsKcgIYZyAMgCMSe4APzAJZOj94Q2XLYw6EYIiJ72iKZ3OcYjQ4acShcBgFNcWmtHy
IB6rv5Y66fuwOWTmYcDLvLbpffXPIgiCnx01zyJZ3EBbFuP5AJGP31JQWJJzALdYgB4y42JV6r+I
4ZCCMocGNmo+BlweqnMMQymEWL7Nuj3wwnl9vBy5cXgzGAl2xPyJS5qICpf8zoDj+6Qniw1IV9id
MNZ+/xNBI+GGFMr0E271AbKv3OC7RBIvyD6vazTQ9hNgg8yHvlVD2cpQWxfUsZNRaYekUeQaU9oj
qOJg35c30VWC6Pu9R2tRHRnzRh7DAdmHyA5FEebaNy0JrP6f0FbPbK/2ZBMH449oB0vnNLWArpel
S5NAc+TiaxTr6g+kf1ckx1rgR8l6NwnKIbB+DK3HxtXg1hg/XaPm/FhEeBhQinig41l8Z+upxTfl
G2vwYcG83IoEe3DIA5q2DbU+pNDxQX6P8drN9MTBuZxCFtYUVqaCzXKmr+Yq1jw2t/G6sEXxYCzO
5KpYoZjBx6zWN7cbnwCKjnPfeCmBqwxWgf6LjNT8/Y2NnW36U92/fJULP1j4v+0iwONcZ3JJIYX+
YoE6io80Z/wZcwGdA5n2PUb/EAaRGRtgBjZ3xQqjDmNuZAxGPzpDjcV6v99vt3cseKwTeJTOvceP
ePEHqLbYE4GL5hxRDxPG+YJJLEbDn3+P8d95nYflbEMRw+DzsbiGi8v4DMbn1C5+fnh+PKCYmMol
s+eGvBuf00SndPj3Doz3Lyxa7mO8Hf/d2LvdRA/efGnwe0iIRJPIW6v0YfE7vnET85db//fra1iC
wy/LBathM8U/k3fuxjoY1wcrBE/9dJ8ah1rfHVgoQYAmhW+ebyDnW8BCPBAvmVy81fnsed2SrA39
G03h2IMsz5sbNCm+Akn+v4e9YdjEQ+Py3TaHURlFsosxvjIsuPgYo/caXw/OL7wyHIx0plW8t3R5
/1bfeJ3HVdg6hW7/crSCJFmQsHCthLqhp9borjleqI/zdgoMS+CCoJ35d1+ggtnGY14yWPLgDV60
HLx6NfXGh+QVS0U2Xsdy//j3KLZU2Sav0si248fCZOSw5m5HSCfAI9u8yM7GDXj73Dw3Cuxzc8SP
bRQVeC1JDtgYXzbi5JlZGvEPSkOdn3U07agoBmgZM53RhYfswygNehew5fFzZqb47yEZnY0XugN8
vYzhNybm0LpqgXfaHHWpN5JoA/aYJ4ZwKNkSwhUhYxBYQ4Ogd5y5zwbOjsnHKQayGI9xjgfjukaW
BEjF9s1jZP2OjeS4uPBIgRWMuY0r86vzycsW3vbvuDz+eXfv7NFonv91mePaqxZ//WK79U7e+Szo
q5P3542/8bb898cNb5f6/T+izmtLdaXXwk/EGE2GW0dsAwYDJtwwMDnn+PTnm/Ze59/e3aubBocq
lUqakqag/eWV0cfhZKPJBIHyJi3O0pq0iDmENG42Eoo8QC5piGaFyMLaYHV2hsNmYfxJzksaVAAY
oNLGmqa1v/VhvA2KDC15WBwbjjyl3Xmy7EntbtR89iIsnFMH17CRb+I7tNGaVLF9muxJ1zbVKIfO
tQ1Jti/98rY1DD+ax5CIzrTs4SSBrpBC5QKM1ewzRYcyIIeoIV9ERr2Kf0EJQvZYs1Cnm8V9poMs
cYoKqKMjsrWO5HProGjA0UF2IkzCGpq6tTi4b2MxNTWegLc2JZ78W2b0F3EZTsN4QQ8qi0ppFgfL
VerqYyzncxZwpub0uyI1moAWDcbSmYuvhkcnP4P4DaPiau+SuksXOilx+unKkv8YUWfYGfbA8B2y
vOybi11ktJudznIZKfSjLwqcUQ3kAHM+flhGy47bGbqoGwq84Ea4wmprUNeP8wOANXlH6y9Mixrk
ulN3YJVEmp9dFkhDM5tJOKmTqPNzRKj5zDVwyekJw/L1oL6jzQS2hOxiBJP6CEzVNtsdSGl7HU27
5PWfUbp9KgvoxmtQ+t6E9Sq+2y+HcTLjeNFdra0uULO1qFpTXpAoE4PhuzpvQA0Jtci5gdMFFqu/
vY218za6e0YdTm9UFcF8jrPRV9jr3tKYY9FzHM3+kcqEMy8pGqUB1EEZ2iCS6tdcwFAR5FBG0mxz
wdLS5XhdhrtES6K6XJTvcn61yO1Ds6GF2XiQcSk0vX34sDvDCPYEcn2mqKgP8TS0F8Uda9SUDm00
FKXwlUOJ7U0cdxQi285gifKOuOc+khKC/OghWGWhlhGv16yobkdLqb3s/Fx4Oe/Mm8Nxczh3O27E
U2RPeiZkp00h38g32DhsjFT03sGSHUR6ipNUTG0H/OrqO8Llv90LNYdwrmImUdlkXfk3IcEmgE6U
ylNqXUwpN60/GomgMPTGfZBjfyehlQ67oDFCZDra6aH8TkXlx1YtkdGn6ETOJ4uAPLQTimp6/6KO
8ACfGbTdMl4eSqMJOQ7vPEc/SliIokt5mmHBZvsiHGJMXX0PQ8cL2Y7SIapyK3VKNiCbcVBmQGea
/0wGyJAwJ3/mZDLh5ZuFUgsSjWXkshFy5I0WKnFVt/jgRCOnor+QKyUTAb/a0Sb8CQ036dOlxowi
Pp0kXJfyCB58kmOeOA2/KErw4e7pPUN9EBcmt5hPY7BMkn7Cf7TNtqujr92izzQppzbxJ+8+I4Hd
3keXPhTUVD9+UGEkgzE0ZMz4NR++9NG6IfMKHlGo51/Wtv3mXXouApbGh/fRiQJa/TwqTwcU/31Z
eHB98FpmdsHcapYdqcBP89XUZ3AKOUem1YQjfmHcPra/q9bkiWlq/vnE+xgvLUipLwjteQuVDT46
ajIJt8bJwt5OQjppmjkoE4la8uD6YugwSv6zIRBjxpJb5YJakiQaoyD5EG9Xz4epiWtmxow9/yfa
QTAhuTyXY6NarLrBSOLAOcgVMkJNxBPWdkY9p8swF1xgg53poUEncTzaGzpfFXGajNIZh8rfiEeB
ppcTbNF+P/0EUKRL6i5SkFXThuhghb45v0xWSUfNnTgTkqbZyFiS/T5L8ChdmtodLOt+3wvDhNPx
0FN4Wy5ezS34QmmPoLgSIMkiGm2xaNSt7oLtc8FmEYxaBZm7SNXNGpWNILYOZpdPjHhanmltc6FI
ut3tLN3oZXhnTF+tOOyx/+763y1SgqQx54nyDsKigcyuGzN8XOtpwOfBlN2so/FNVaPGgbtWHkDE
dbzWCBCD8YVbCM/zz0ZnRu7SleKK2H6kHTC5wSzS9Z63Jpj2FVIMkOfw1/whmncsfwI0vsRSMbIP
MQFYqnAO9EVVFOwmlGWHJIZCtfeQkl+QZUECyLWxYffsLroxpkjSP1hckDVorY1RAP5lYY1IXNIp
0gSdEYsnIhfwH7sspilWCLskREH8slgxhlUjkG2iLVvrt+9GHWlMHE/OPBk9uJPU5pHtEvUZ5eWn
m/p+RzSw9onUpuaPKEjQA7QjUimrROOfS78m5NMjL1pllIDwom4MCqh0tp/Mdzr5D5blv8hhHD/T
O+T2EOL0cf47ZximMwYHdXp8nDxpCbLV4PrDfovpM9Ht6oTpQGQO18lbR1raqTBIzOnz4R+tAZ6I
XzRnM35Ydacmcy+ZaknQrC5+h4YnjmeDdo8kfr9qoBhb6V85e/A1/F7vbaxYdyyE1iRMTmwYE/7U
7fa6CBGMySwr2p7z0D9n9LSRYJGZIE+Sc6mILEohN/DVJNSWlgfif5r+zewVjF5vsPpiFfEkmjZk
HamVzccaTlhBqBaWymrV21p65qPR+lgjqQPNI29loqNo6Y7bbazJs/Y2NkqcTG/NFp6zo8dQPkT0
aNRw3bSta4vX347YOlMotI2/HMCf+25lqz0TKOosyEOiLZOLPF1tBIe7R2g1w7pDLqqVGLlaK/0+
N4qKQP9/mmWHddRnvepK0d6MPN7SB3JHL4R9nK5UMfBgYdFKQmlLHiLHRhWivJAt3sxIIy08JLtU
3GUmR8nVREtpODS7TzuVDt0H8aIFjBXofXoLw3UMEcauU8CzpvQONiZxKefCaXfL91z4pk2fVPyu
TxE03aYlXB9LqkKqX+Wy7g5HXQKqOdMKq7jSWNlrGh/ZsNmB/UXIhCl+OUzKDcgYcNANeDl4OEwm
7wrLRgynDCIgZ4MkF36SI9LAkFssgFX12aCI6rtZsRaurgRnX2qhabKArwaMdD/Cs2PIMb3ZQWSy
ouQlHuHHcDvNzgn3GjQVz15aYotFnOE58lclSSFDTIY9j/SHDkBouVb6c8Fk0kOsgBF3FHdR0d2r
/SGRBpXFzRBdYkmryaHGR6uWfFJe1T4DLQeLPE/8CaqV1A6HHdDSX3SlVP9KZmguA5QiYf2FDJN+
OHjaM+m5dVASCF4DpLEMkrZV/aR994Bflln8Umzkp2HMCl+4NqglMKHw4iD37b9QIPIjp+poJ/yk
+0uSO0+uMTgxGjoQqlQgUXfYklNrKZsREGLawJq92LgdSDNkrZg5/BmmFoIF6QnysvUS9XbMHpvq
BviAtg34HFA0kpQDahbA3CeOfnmZZeKe9oE2WLvOhZM6Urnam5HnVa/n+7P2jO0nxpms8hpKmyOW
G3Rp8jjZwCAq6WcYRi02FPKyE9Xb0RkFgVkWb9wnJeUy8TVKkhlJKsqeXpQCmVgcwqe0bqRfkUjp
f53V+oy+kIPp18x5k7hN3Y81ET1GajpOUH3asWQeyv6U0KeziVbkDk9etu/woh6NNYrdI1tQp08t
yr6MDu3+vMj/qLJJqMugs7u6Wxk+zFNSsCcoigmPKIWpVyRuEh8UyN52EjQCMs7OZyPtnG8ygntC
9oY+lSoAfZCnZBgXX6PHnvBGTqQis3GZYDnpcRgK7pQz9FNTKVhgechpCgKZHdosYb5mtzC7RYPV
qA/TVZl9ko8xNCNL8IAGsYCD+9bC4LH4HgNZMiXEAPwRLXzYP9l+tbFMsIkEigDmr7vgMAH8Hj5Y
jE2jNdyOMME8RkXLSEo3CrFObxvAAhoQhuFPuwdrFkMaa8uffJrVBkz47tGvj3518MYbiOMaiSw7
EndceHzyKXF5jaUWdsHXQpPBIenQmGqb5t2RTJljhOPPMaq57CVa2lRlpliNXJYfsg5z39YElJ92
35gqspplyuhLn9OncVqcyipNf6Xc+L069K+z3Ig1ACi+h2jo0qTRGvgBvQtG0Lk5Mnx0UM7nHmNB
qII3MYCcINasscU+5asuCEKyEDFeEBryOrhtOTAFAaZaCuvUGJHbJiO3YqIGeXuUevKZVZYw4awl
bV5PrGp94VPDFYYmetq6rxywHJOERLGPS/VIocsSLKDs9W8QlC2sUb2LNbQ3utyaZGC1tU5mr7si
dzCVbpZj0OJnlCWjKXMklRn+CMufga3g4fe687kbHWWvdtBCUk4euigz6KbWFidYP0vv6KExI0fU
qXHILcwLiuyjn7HAK+zE3DUisjXmQxdPDfGW5aUd7AgZog5oXwEivyQOa/LlnchooquGQf1Xm51G
QIEeV9BlhgxgcOR4H+wiFhsUyZ9ITh35LHJtWR96vNSw+WeZI/npni21I4VVNhYgEphymk86JKaG
KNYRi0G+oAZHWkjmvoZI9hAYBCYtrgk2bzB6QY8BCQD3c23sTIFsPBljxELXbp/dAjFnxDtkvegp
R/3OfNnnnRMpk1wKqyUJKeAyE7BIACVcdDy6/oj9KgtWaJKQTbR5qjRGwdvodRu6Iz2Y1omUbWrO
s2XSHRB4TvhGh4ItAeKAt9g5YSLTS96MRinbDrluut+iLYvYn5q8GwBaAfH5OVrJWwO9pVmOMhQi
3ZdZktpDdUnJeIif3Yl+mPsezk2fz4RVhz1NeEJmFmgthJO8FIOQRGwwlHM2QJKM1Kcq/rNtZf8i
skCUpO4Zg3f6Z5R1csZil83oYrtJl7KpvBz0GKLcFbAZv/24gMUZxAvyPI1Yik4qvj/BeZca1a+c
XNsz+na1wNQZ6W7TuQrI5Ixz2S7MtiAzTjsdn0lSMxDFPUmYWTYIvaq9nnMhgixGYNItwHKen/VU
uhp/CkBWwRFXaNYvxbcY//AmhDxZz28P/IvZ6EG+L1Fkm5PTiP2ulY3VzHVlPXQ5u4ZT0PwvSWcg
3UNQtahq7Wl3G1cYKV5tbEz9RYwOl4G7s1hiMQ4X3QMXgLyLuIvPeG0LYEiwONiVvGjr5v5D7ksg
+uBdmmEpItYxmiMADWbFclVsdIxhV5pKR2qS6LYu/ZuHUOte0vEq6ikeqJ+YnYZHYMGgS9JnWa3w
/PVg6CwOyCzYw9jMpadYZS2pIxwFWaCLVQ4TEw+JYWNE+jRD+G9YdUaJO+4bm8fPSiZYSdiTjJg2
c4ZuiNiDmaF2ZAQtP2YzC5aUgPZBNvAxJyxOnqg5ZD0wBlMrxddQxfzPnia1wFVbkhXp7E/Qz+Fs
Z1Oise3LLCOMwv42GcWWbDrSWKAE2bmVtnxzrE6pOQ9cb80KjvrJx2LPDD3s3RJDyfUYSG5Lq/qK
z7NGJTKyWMp8BLySajWTeMvG4k5TCdaSc5x+akrLv0cEuBEGfQTo2lMUSXKXKVCF9yZAJSwNlFaM
SGnIRosYYco0hZxoKTUZUUydkB9skgxdlXxPHuAB2KOEHW0h/kB38Z99AaxPJT2bQ4QVFAZnVuGz
PwhOqQEBViL8wY4rpd7SmtKlCWRzOW3smT3IBVKjDoln3lllLPuaWbZgIbaoXk5N6WKIwxy+ZWfT
yDIzAWXradlpZ8TzSc0D3bTMBpkJ9MtFOzhx0F0Ic5HdkBnPGmjFz+ZELF72sIlyJbsCnZhrC61V
eEroBCod5/PApqZD6wenjxcVjkM40gUlXQeISohy7/Meom28l8skSaKxkccghb/zRoLhmKC6EWr3
iBFnSfWqu5DqyTZqRWlaE4BQCNL4kAxkxoQcPn5kZAg+7JAs0p0AzBmgzF9gzoUBKVIpG/pC1nK5
t2vumtQktFhRbB9Ikpdk/pICBSbNRBT23OCS/XenmdX6z976NzE4HQ1SmMJCXEeUwldyPEfb8nBd
ae/YGsHs1rAeVeBvgOr1zeMidZhyazXR/s0rR7h8SD65EtChmOjkfqqNKQP3jCC+qhHDfjQp565S
8/Z8zwrXHZR7M7oSPcjj4qxfSG5OQJyCSo9tGWuCPgXGPON/kCfpGOxPH+s+A3fEZJnCaPQhZxOY
umRikPNs/b3fhwaH4nxh3d+f4VxoL0mko10mckHV/rQy2uDkUMBx2ddgU4yftDK5LL9lp1KxWhda
0uTJFHPzo7dfDWk/WQ5hIsnlkWEyywRs3S92peh+wTkXVUrkclQvUEGMU4L7tVEWKAWG0xjW7Pyi
Mrm0PnCgTeARoiLoNH9daI/+865tsuf6JOoCGD+7pK3Ao45OhCkvLrVJYxMRB4WQf419lWwNCK1e
pKH8QrJ56jk/V7ZrtN6lo++E0oIeTdWu9sU6r8q1wQsEoEsKLm02dq3i4kuBetGgruKVN2BNJyL/
NS5Nkj1+1Lb5gLWda0CPPrENkKbMGaHeL9OtUcUN5C//rajG/tZNdd1BjKl4vlkQWu6Da3tbFJNF
/kjDndywgHX9sE+FtrJhvHVQWZEgQnoJSRbvqznNDR/FmEKnmrnLk0b9mtXO7RwEETzMrlm7Uart
twpfOmyZpwKVitR127SrJsPcvF6C57pboSd393htn45wRldouuMzcG8okmkpQ5+VjUMLmdI7Z0Bs
nKfeZdeE6Te6eIfy4lRLthE8l1fz3IbnmUbZ0Jit1LubHj2f8uJXsGq/8EK+DJkD3x7ZLi+aoJRW
xSv85+Rd9fFV1rMSnZLfwzoENvUWPWv+aEtAhTKZ0Td6DNAzy6ixS/tQmzXp1OPfmiUij4f+Ntpz
HDok+bTzTfgt8KFIDSK2fvNrPxI1SCKvqh082pEqyY8ajBdr7ubWIv5bIMY/yg1vAUQzBepnyV9+
sdlM/QtFPNcZ01wekTde58pUIt6Uw4NjQL536WBRZVPFCCYzH6VHthiYCDWfyoUntZ6F+KWEKSZv
+jEmr7AYvrCKcKnpYeORel7bNeDEyF8tcmWZg9ulxSUK0eI8RIw3LYrxNq17UGtP21VJmJdzoFhv
wFgESL2mpRhbrENBsLtzrkuKEvxPg1LohEpBWp6u9xBzi4HkSEoYCUdwdIIab9zHA+IZA/FgkVx3
ktgytX3sJVRlHYC5TqDvAsGn7jeGLm2mGIqi7nS24Wrv2bYBfcqTuA2EzoUmpEQ58i27RwAb6mXf
RpEeNBQRUcJdT79q9p1FDGcmxFpaOMqHUdBFgf09royiimes7dGvQohglLs1YIinh6dJQh297rdD
GXA64AlBiwuIKhAKWwekuJNQXicCrYC1QtfbBtlOhLdBX6gbfxtkEE/KwdX/vdwKCVdgtdDCl/L9
9Wstqpdd2T7OKAvLz3MhoWiqDWb7cwB1oISeDmGFjQkJRJmiHyI8iGHJfdxgKbYR+vnlrE7mMaU/
b3/XLHVh1dkb22GFzp5l9g+NKaQwtLF5bU1SrZ41Mt8LERwIUuFDpTxRVG9U+3CXkH9Iyepwn7Mv
86yqiH4gNBSPDqQBdak2+jQZVhbgYWHdp/YVEhHqQswdWGP7r/vyHuyPpFs8xn/BNu8iE+zqUZmV
0irAxdR7JqUJxd5UMXzm127pa56DD2E35eigaKveNb4mEBIdKYC7OeSXnqM83enYnyGkgkxTJR75
xnv1HbBESWpHbEicpADia7DOofCaE4JA3dkMRS5Ab5VsNBcVACRzwAO5sSkMuPrXLwZT9WkwiLhz
jRcZsu7+5tzudpnFNKNWg8AAMSyVA7GXsW3toXYjIa7uXuZrUouDGuX0/gsGY2IXNEpz1ygX7MBu
ESQ9+BTNozrebqmbcTEu8Nx8Cjrq9NYwb8NnzYSdqtx7tt8+qZt/40O/IjK6PYqpUnHqPTj+CAqv
HqT3d8Ax3v6mbP+tiqM7RT102RpVw8989YtLVeO+cei5eE42Yybn0rrQTWHwu3n5oOBWrxY8eWrI
4hfp8UHd3KOEufKecW4K0vvXNA+PjV98HC8POj1qtJnER7iDs0NMhcfkebIfd3OvUhT74LGVICIG
vaLycF6wT1m3HCW6zCnsb2ChPepfXvhED6tGFV7CDNd7SOi0+/3js9dZZUI7+xO+OuUlWzgtCEce
lpeJkCxm2syH27ja+9B+oASrecUtz5/2lY0jF6Ke+dau0DmF3imteu/UvKDlya5rlyj4A+fhf7Ly
qqPrjNJiireUFfdqFugAem3tKHbYA2LMwTKe8++TJLH7uLSoeJ9hcfgZVqwCBNJJYXxnzd/wZ0r2
FiLxVQUrjALgo036yA1ig+HN+xvkR9w/qybn1XvHxt/HvizhFNj1oc2Hd7OqiqLby768jXXyXdU/
HSi2Ct0ioWOXnMfLnD3vSC0aTTHrN+/eYmVMrd/DLrcp8a43arPbsLDagws3KOYmVbp3fDpfEKku
yhGFfGW+aRw4hsEzYtivE4j+N+Slfe0DIAoDTUCEzMrlD5KxsHKhTYtDrcr34ZLoSseOKqmMBjQ0
b9LvxrXOtWyu3btDzcghOQWUkmzP5i+hKgbwgO4WP2xnDBBYoGLmH+kqVuxr8AnvQZX+WOGmVZiw
39DwEC6boom1Q+Ut7taDPEoTbXELWdTQn9r3IEcZ6EXwjf0rq06oTuvRQUFleu3XkrL4yvDM2qwq
S7VUpT3h8QtcowdBgW5JtbW+M/VsJtFuC0EvqbfkGlhw4p2NbmVVGEAYVx9du1DHDFAaNGX/q5vf
t/GND8ND+OnXJtiAWKtjdpfTnfRPqwqnoFHp02rkMC+Nv+1D5wGDFnGf0V/JKbShq7lR5I5xO9k2
+/sIdBDOmitEuBULRXxevchoODpwLKMH4Ce7bOmWBEUi5knVpt0h/AbEQjdQxmGkEV7oVdgiqMUk
19XDvCA5Cu96+CETrLUvG2SMFxs7OKzJ3T/Z2sFB8oqpByFvAr+MWaHKZ2fhOuL2KWyZgE9M1g2Q
owdpTEIZTx53iWVGDoGQSWGTrKnUkaJKkVgDlXyqk7AOLcUhcDDwIbrUJhvf1I0Q5Jz5HyGMw9ZO
CUPgcwqPCL/lLnTIS2VnbMhPUnBB8RPwKvmE4F2KpID+KGpPEgvO05GonQsVmjF+O8qMxCtfLl8N
vFxFhkgGJN/YmzpkSqaoA26WkvjytIWAfI5EFCWN/Usckweq5BMhVnU4ryeK0WjrxU2XgxkQXiSa
yQ/AIWDCEwr2cSu7pIpbVJqCqZMjx5/kPOKMBTUT7PsNZ6vQPwVttJHrjyAIPK3GWSHBBExDKOTN
0VafmszGAtli0DCyOSGWJThbNjyJ0keEJwq/zJBLYZdUwwIsKpkFON9MiBfyU+bEBnGXiCg3PQIy
2XgQtlKAw4aYzkWYoWNEEIlZtIRrgMfubUApgULoYt5FdQXLFJdVcAZeKiiDZKAIMELgC5QcZy0N
pWUAn9J5hJZLaJQZQrj4JnJ30jxAmdHgZSB3ZLbkFohp0aIEJUQ9av9MUF8GE/XV0X7YAE4idLyz
/XGT+W02x4RueyvlavX2Vg/P9GCWvYO54iVI/hl9YVI8JZWdjKUOcAiSQLoLnP4ndoq84SwVTLNJ
MANMKMUHwKDBav/sJA88gfZL00uUagIBkrM3WmzluLtE/oiQxMpn7J7MFe71x0mjR0SvgKHY/bkg
JVTuItYEgwULK1wRcYmDr6vl0Rz3evy+Il9BBjliIoCEyZ8Q5NH9KKTErQCsaaqE/AuSFqAixEP3
v2uqw6XQYbYvzAjjz83MQ6EVmbOdQZ2jbha7AXrskdPXhrynApETN6BVCPDEdbg9xhjohmfhnrPF
CYYZ9pN0qqMlaWtDBt8dRp1OFIHs1gW7jeJjEJeFCgFTErfSR0mbuPvIzGgxtRkohq1sLYJFN7s7
yT1pn8oXUBIGHwakHC3ALBmkP/PfJSNvSWoh+geFgECBKxJwndpMLJhdCpYJEmLF4St5DCBLkDnk
QbOVVXPBOfgr8B4ztCCJgY6O9yA9wcaVAAQCPVl5PB79SQgC80jSMokCZS0eTWEqLUUNJ28Fx1ba
jhKeFXfIFKMS0AUDPZr6LgBUCXXi0RAWpBRmXYAwvpBwwHkN9GgUTsipYC0zBCB7Ka65RDsBhj4a
21ZExiU3xevK9xVAXyHGRMZk/PFKaKhjo8L3gqAyXeRnPTzlAtBlAnVFDyhi+ApPSVdqEUpjyj0Q
iqEwsbQOH5UGAWJAQeSNRO9K0BJZlskoXkiCiZkSO36mcodj5vx1FfYRhvc/MUsR/RVrGz0poAST
MIum6skcTk4SfkOApnS5Ygo81ZakQYXY9WR43DyClEqmIYRgfwHgKq0HCSLpLkCAJ9Oh8FWzF0Jx
ghpVtYBul6Q+Pp89KoUg1hUAH5mmFShxKSRZmi5VsdlK0I1LtIGVNDKMkW5A4q8HPpAhykLkA4gO
4hyGSsgGk0y0mhSSVkTlhXmJructUh3SLSiOejNTNFLDQuMEOmowSW7hjRoAUsWN8NHh0bmu0D2a
Yga00eU3RUJQ5YlESWFKIEQSZLUZF8w00owO4EGI9C0Q/hbaRBqb22QzwpYleqR1pPeTDgKoqjWY
Ref4GLc6aRWdNB6mRcpOrqfRzWUZOPqJoJ7C0f8hhBpuHdo/FDjOnl1SpUsKZw7TaSTrn8WiodB9
6/uemNpo8pUa4MPC/J1U1MgTTT/J4D4sgAdOruWZjjEJLlpV/TwoooRDOZNZIEMn0frBrTciNusf
aTPp3MSjdLSk5jNVr7gUmcsWIY+iVtWboKkSj3RGgqKcJtFVPvyLDdMCv+9H3lZ3CK7Kn3XvEjxU
NyFuoGF2jpE2UvZs5Quj5dCuR7YDZhuEe2qyI4Gy2V3inmwMqe5XDhRdFiSNCqkpn8dTsEgLzioT
VyIPSYNFZxeiFdItLXSC4jpA+v9gdIkRk5mpsdyTmfxPkmM0ZKo60XVp2EmDqEXD7wgH6nOnWE8W
isw0mxBk6jAYA61vkh8T3ZPU0F3jWg1gQrYEmIdFcmkVU0MbacnqhlCAOMFOgNihyjFi2bgfX+ea
lPGbsD07lWi/gtR7S20gkNGiBiAKURYyG4NiVFq3pwQKwlXYc0Y/GNWXPwpn0SczSooe8xumxCTf
z88/FFRiY0HlFouM2yhh7KxwgOAEx5yttZ5YKHPaNMc5BBaPdYbdeRk/J78mjl91Pp3UneLw18zR
Zac8AqXERYu35Is94wpVZmOqc4OpBzUBSGFhRe7/8tAsfVWLSTVGDiKVu4HHBJt7mb8Tlf9aeNIQ
VnHnT0igRvUkD2cfDOlraiVxIEG+cl9r3Z3CeubtuUJSWtErFMhtHRd7+CBHsf5++uf41KeNQvcF
R/DiNT5G8FAdJ7m41ila9ZBAv2CbdnIGoStGT+c1/NE14xqdB1CZDY+DY+u6PPSu3fqw5pdAVMJy
tKVMkP5wg5d/gzsfTXcekkQHJ1bOqDahOHKvbeLdThl6eBK1/Y937eZa0H9zQfA1g3C3ST9OZ04W
dGvb3cKMfaEMAZ6EdjX4kSlBXMJ9t9Yt2ESdl78dTPtk3/8Zcyoo6Xxesivt7azq5ODEf7forZd3
hYa95nkKMB4NsoDgNysPt26xWSNvo0ZRxXtGRf/g13061JySfVA3VaNOFx9/26JfQ2OaN/6Cn59r
7fxS49WqukeH6vNmhaZS2NBwKiKirUJImkep85nl2nQKcl/utvMeHaKXv7PrrbpbcarmL6ivjp3f
bEM749fqr0c7efvZzC+uwav9neeiqvsY7juX6NB9tQ+TG01wP63C8GSurc1y7dQxKpQfVWkfeEXu
CYi1CS5BDJgueUW7QIF+3v5xfK3s+Nh/1rGjn6kyTY+vU3Wr7me1m30pLsW9dsvdIseNlHX5wmuP
4bIu9nln5JbfxamRi3MzOFKDS1BHAAMKABi6rUuVUv8Lz0L/MqzaMCtTnkTAiNDd3hwSVOzMKS2g
9mnujptNZa5tfQWZjmCHR0KqbsUiBpnwH+bZq6EXyfo9GE2lamUg43KZo+wgq5HaU0EFWeCi3Faa
Y4X5qVAr9aIiDLLKm90hpPkygTDWnooRIGxz5U/NcZ3InhufvalRde02NB2mD7Zr7owB6aLSx9pL
iaGTJ5o3pzQH/lrjvPkHMytFa1cPTmzzghW6NscYorsZ/JSUl+UpMoPljgK5pn4YcimQHxMApTn+
2GOoDvg4/9Auj8w9qEcwYdM38o6h7o8CC0ooXkaFmPLeLJI7orq3HVgSo5o9IkPXymFldTq81wSs
4qNPazh0h1vTnT8dXbL5gLRzWDHaP25vXMPXWLLzyPCLok6N2yY1du/A50h1zNaBvbKFP87OszEG
zebHlGXdbDdnM2qSOd7IAhOHn5MWdNCJC+aMi1225zUabXOHFQuSTZuxt5mBjmoF96B3r4bKPXLt
jfUKYA1+BS9qoj8N6qJ94j00w4RMsoch6sNNwf+/YIuKYCydbZdOYLQWmnq8u/FrkPTj0MyGomUQ
5uWZ6jfyOXgFtT/1sT0yu2yNXZaV0+1NZv1mz+9UzKnYTk6ezFPyLDoIA0RPRtFNh/vOaN2tI48s
wgqkZA5hE+V45XY2BcwEHcfsh5oPdnG4YWxI50tlk3AlxoX53+gwO83OXt0trijgHWklvRj8vA/T
UrW79x626EWL/hP20Hfz6RWhOyoiUGgG58lxsx82bZxhRxLj6sV+Qi10okPYqfHnXYICX5cAddaa
9gvj0vi5s76wOEbrwXbwGFbGAFL0DGEsl5/kx8E43pf3JZqtmBST2rtRTOQN7CeqclTGJjE2/fOE
fYFKMxXeldHDmznFfJDIwS9yCYvBKTw4xQfgLLHH1r1VpGxQFWl8zH2mxXpv/gUka8AJQesnePIg
HUE/0tsZRL9M3HvdIDu3kWfS0mKb8Nc4w6c39ShWTFNqEN92ezCYPcyzdVRnWlqQAVihpO79F93L
8/DHQnXs1JyXC70BhVxH5zChKa77bXzJoq12wMEQ2LNVTs+wsbcOoLGzsaHgMgFYzQK9IIMBbaT8
SwuOIPfqbBp1mujUaflsVhydnI5KDkTirmrFNvZjcKP9ty70cM/Oib/BSOCavAgx786nuzd3WDSL
3Ck9eaxPiy/36x3gXc3PCqlyLcGjKwH48oUa4Gs8/lpw4//3uU1AbbKZ/+8Qpe61mfelSnRcPcgF
UC6sTaW9LlY7TDf4NCgoyTnK/lf6q+pDahyK9hOcUgCTQjHFYrICFqUPKA9a6XtKKFC8X7FgRYJP
oHKKDpd82caL3mDQRjeUcYcpw4XFl/v42JBfdSA/MIrpfUnx6d4OaJI3bc+h0UVat3gQ7g8QtGzT
HpDFj8pFP2nxZ0pY5Igqa9V6VJYIl7DHqwXhR5z3Hiqw2ZSOuVsoyOFcl4NYDL159ao+tMXbxSHC
hIGaF1oqvlCXsBRvAo32JqgvN1DH/GzieO5HXTgZ+2efL48gnH/nFGX/TnsldlKYjF9QtntS82Xz
6xWMLdxLZjl+mDWHAnumn3ZwSAt7JZKT5aPIhbqY2j9h26CUULIEyRUzr3U7KzjtGc2e/DELWypb
OgEKcpQK6t25GE22l61b6ZMxgaZX6TVKfS6KHOmiI7BXVq8oTzIruDuizd1I/G1pjR1Ky7xb+qK4
FbYLyoL3XlZy17k0OmipIrkwJePXzTQybArsbR//n3Ji24Zu+AxZzpaPaaNRHba+Ss7Tq4zWlGYz
TAVjSofDzqN9M2bwH3+56rH5MA6rT/dXZS+unbs/im+N+oAmcTFBGbDsx9V6vYYXKO2mF7PSJdYN
XQ7dm6QX6ProHgku0tnHenTo+U2ZpMKaewrVr2CxSspZLivWkpJsGjZgywNT4hvKb5EHUKJeZt+m
1IDSL8krIXS+y+enco5SYvlt8gvkq5I6CuanPBF8SBosdj9kEgKT4eiUuqrFV8nWB7f1A0j3pPyM
on5yUWlwRX7Ctr2l/zrd+9Lq1QqgU1ZpmaXQ/Ll/RGYLLtFD3l2h4qzoCLdQ0R7fOYciLNdY5xTo
mOHGSrzMrpDd9JXEeZAEEjAOHVpCEen80AG9sa3QScamx+e+DW/veZZ34GKT23aNj7HqLFTrIphy
a+XQb13KQkBx5DymaGmC36t3KyMOxw7KQWA01RkIwNV4nGdTcvnJPgQ50e1mkMLF0WhfnKuvxFkl
YCUCXf7nMsqtLZg1Xw6wctoz/CLXEyglVSGnSlBDv0M9CYaEnOlRmn+LI7YGBdAM6w2AMDqzLit3
7d26OEdfQKt+z4TgPCAzGvQXMN9XzkwxwNekquhqOgluugqxMl9P3zlbkqjESglr+jfhFfCMhJ7z
LiRBPBjn7iYnR4VJqpEQWiSQQpltP4Pm9saJJC/djM63ZgWyjctEQvOc2ISJk6J2yWdxZeVdZtJE
dTfTRz/zb0QLoPgSi8AAk0ibP9rJG4IdLp0Ia0oWTgTidQmgNGqo6NXFLLtRCYtUGrmWfhqmNpou
hyfj7WHHKrtiXpD+15d42AuszzXGZ95mNaKNMRYxvmBRINERNkvM97NVj2nZZPJXkSqgUA+GjZ2H
fuFnnaU9kJm/M2yfDact3dMcPy2CCKktqo/oHm72MP3In4NZ+LbghtC9rr0XzO3oKd32cDxuXgwf
Oxh7kOvJnpW6xqrl01IoZOOYDAJWn4ne38rYViIYDXRI/RJuWHfwGRA0ff9XiqHYhmgLhC1OKeET
zsjs8Q7BV2n+UpaQvgaOVGLSyYLuit5omtOjrwxeHRnUlmXcZktT+Wv8BTCO9xBCuSo0xKmVa0ZC
L9mMqqaXEOoQJpUQHRC0lSXIJ5LOPSqJco9EIO2/VAYpZvyUf7XM7/ndkrH2QGqgyceQHM4LHpQp
gSzD4VA76Qe1XcCY+6BMZVVKo58atSatAjiu/79jZHak7ES2Va4OES99pLXVYSwiCLA4tv4kAMbJ
HtAmLjXEF6sTPl2v3a7JiZgNet9Gj8Q435cPUjHGVARR2zcWuBu5/DdWCjA0cBx8Uv+w5w8GGF9U
+GkRns1PQlSqcR1gVYdY3Bb12I4mkv4t0w5ocivjlRADh7b2PQ7arXEJavKDeSUt/xQiSnMJ+gPD
OHFukUSHWiBShY+lTa/TdJvu2Bjb7XZb4j3L24Nag+i7VbR3wc2gUg+vK5V8HmM4HHYYcXFp8HEs
9iF+jOSvZsyIbfI4xCNNqMda0Lemu/TX+GtAds2g7bR2ZJvTeIPRHLO4aVyQGevaAelC4WDxcJH5
HyRzU+ecBrd19qr7tDaAC9qbJSlhSOVBJjBU+iMbonYsNvYUsauQHY4VciI73Brnk0eo0wMc8SVv
W+Qn3MoXb08vVxytcUhzUlUjGwt2FhGr4PyK1UAr4e5y4UCs4dnErG3sZWZgQ5olfcRS5w9CgUQm
lUY+Yw2Z4uLIpMgUnAZeycYaOjEqkAXPFVRNJvlGx6Ik9XtOHhvCebe4e2LxxtnTiEmGdGRWjeRW
pkgNt5hWxRgxQxkzfEK+j450PqADM3L+bPZoZyMsW5Fmffg8shghNLI/dtumY1ZqOadDxEzJpsKz
Ljmk7vUz1Xd1yNRJ3yYzOzNFdYJMQWpE9dc/jTHfd5hr8lhv5gBFOWsymCRImcR39BTS1m9cq+yQ
0So37JmasjJn5dNfsQnh3UjPpnkbj6suD/fDNVd8aAmIYDxQ63NNctVtf63xGOVvAuBgHZEAnYRL
eeC0keXQw+qqcyy9ucsZJBL6wBItqVUjnOJlXHoV9eK79E+LvPO8G/M8bXKNuzN1qi0pDR2aAoLk
fZjHvqSJskk97N1MVt3bwVPEan6hcjW/c1gX7jzcIZb/mHmaBUfdPOR/6Cxy3aWSpIpEHFNiUi+N
tVtYXOCmL3hydjdDqfAq/adpymNf/7uLbN2saU9SQKTlU+2tyvBrnEP4cAEPzr0bBBs4S9o2U8me
sonOZrKcTzSXFvZEYzLWubwlPu3sHZoS9+kTwuslVoSWjSbjzjb0ZG47Epa3tYv0AD/QKbyqAQTG
5iUq4OZppgqcDM1ofvsft5DemDALqYGcB2bToEhn5mt7BHvro0zGb0vCmi55JEQrQWshkRWk4Nex
NU2rE/rYGbIP3thawpv1Vw52Ed6elumQo+rADxmobnpra3fS1oaWi3RStGca/L+akMj/H1Pn1Z06
0yzhX8RaZMGtIggQGYxvWGAMiJzTrz9PzWx/79kybJugOJrurq6ufjXyT2glXmaI7vEnen5dpsH6
HhaqfuUOorEHs3yg6bZqVZgci7qhdOfoHGpIZv1jB9179ltGRs+KvXQlr5iPU5DvX0EIFHrpHpYF
VvCVRtVAOButGOpaAFuEvxBvAxv/MsFHZ7pNH6MPgAq6DXwyCwn639csZCbY7BoW0ZYzIAQDywYg
skl6aFBpcGWiD+6G/KZSfKwrbqvQMlyOTDXSqdbMwAE0qbzWFZadohi7zBQ9w7uSk6FY5hWPCQFP
zD4c/5Hj1BfP9U+A0wIq2BSOlV1kuNNU8mWoFcgacZZVTIe1By5WUkbW+tQXHCTf4pfM4y8Hbw5c
qiWYLSApjFUwHTzJx/Er3Tbq67mklNw3/Xr/4YVAAtxZ3PJEUT9ArzwRx/2MnwZOq37TzUf7Kz/x
5O4SjdNdT8+yM5pZ/gSuhCdpYtXMoOiYbkDG8j87DrSh58QJVtFPCmx3DRVAp/VCpInXMc/SpwJG
NB6hTqWuPixB9LPQgmDA2ThEIRHecCi9CiqSuJkikG2oB5Iho+luMB1moAC+o3dEj27qAnIL1QgI
L3jCk4CiHD3IixTJZFsGg0IkrUyOv1pPKLv6QtbnQfAk5Q6lNkUfUbz1NHUFyqooXUcKyaGenUpW
pXXIBSv5p4/+/xI0RTR8dOMtqPTga1Dr+IaYAA27T/r1GMAJUKeBElnbajPTpAYRsAMUmWT5vVaa
XBubCL2IqtiooTipTkd/aeP6gkJ3FQkrjYgWDhrMEuZvqabszS82xWmLAvcU0tbJ4KmiRsUmA8Uv
7boNiKqUV0pCRCoshGUsc+o55ABYZ0CvmICNQ9SiiPTWLD+GMJzR7lvRsj2i9fsLCdL1KoYzO37Q
mgPN9ALTVHWBEn10gYVMyBuQQTo8FLuS6dvUES69rtwpzT/ouxRsEHZE75y2ZdDhC8G6mW8VSEXF
Hxjv1S9EzlN079FLbF9uSBSRHqO3JspNa8S3ffQs01MDQriDgCI+Lj1bv95kvZGpPkGI50TRNefy
gzi2QzkVpLJvyJb3pc2W4harLsifyz3Wg3kRL5HbjBwkSTZyaqQ/pXagp2eQAiPmiwiDhlDZ1k3U
GmAfwogvfCGuN8JLJ7zTHUuYaBfmy6jzYxWYRIbi0diFW9LIugw5ptyzhwQW/pZiO5OHdNkZkaV0
uxNptqgcoVxMc7SmdIuqIBcH9kRaAINWxLf7rQa/HWw4zaXAqvBjcIzwhUTB0ppZo66eqABK/utA
P02UxTR+tSgCdkiT50gpquZVdx5RSnyyk86B6ELbPxtcQ44HrhlukpwxVSYp7viLNhyozHkshm4L
1CpHFVRJdJ9JPksBfwWSQNab26OleFp7ZTOgqvxRflv7R04cfh23950bsNR/GN0tVtETzAfTPboD
i9AVANhETCXJYRSoJLWcbw1agSrqS4O27EDvClah/Sq6bRg8alFJTyPDVAdApqCHv/b/lgy/p/Gm
/6C/IhnUCn0Eauti/T25T3bjxzjHvEQXrUaxTAOnYHUNMq01JLjwRiZk2nw0rBycqB6Ktexip4iX
b8+DRX/0mj1HWTHBhGXomCF+2ay7zpjOoFgFukhnKprgPQLLiH4hpEMSXI+B1iEExN6dWVNdb7+p
c3gmUtQYEp4twh6jmkOnnZGx3roEEF+JHuVO20wyueQeQTEsWNwjgiASp+ZqF/tA8xBQiyXvta+n
rV2RQPgJcFPyioBOeDaoqdE8ZPpdWgV06sj9XKrt94X+ANGtfp7tFo/OpX39fWRRudrN75Mp4udX
71MDmEeAHbFu9Pcc5NtaMLCpBy6ArEumjxga0T+K3MzVyQR0qQHTqL0cNSndfh8OXcpPVmhVB4gp
p7GDkTatIUj0VhNyoXQATt03rMbZkamH6OLc2aXealGiVsQtKUmBumfybFZj+jMAgb/7tPvuCw7f
fr2iF5nLR5QbPqJDcAY/FUZ/pxGdUNcq/dF2vf3gMaKF7mg3y0PeBdT7dMiQJLSN4wajM/xXlu5j
dJCtO95YoRregWJUkQ3pnVnbQnsDykfxJOOfolN0wO0Ktn21wbuAg8j9u3ibONs4tE4kXPWaXtWX
5f5JlI/Eu2CLIYC28T9ewV968xEIFd2z8FwnUVv/LDPdFwG3gowcZ+EVHAf58O1fEc20/hd4DaFT
Xc64vCAb0igqcaJ3KJecPGl8h0PRedQu/XsvX4YHTZY+5F6h461Di1PmF+qKGM8A0HgtsPHwCGhy
CsMYhKTNSeKcbM/ujdg5grCLyM62k/vQ4RayHpm0d/SVPQ1PZ5xpBsieep8DFPsAmfPN+NUrtEoO
7VD926V5pi9ok9Vdlo+gSmuWLuLH3SmZRKamdIVueT9zC/PAY+QTWvQKaRM87vzbpuZ4NyihdDdE
8RZjiaR8XG6XogLszegWrGfr2RMYXrFUrnshQLiH9v8TAcNZTqiHEDEOFDQKEr1pK22d5rdGac+Q
yz5RoqkAkiFgiYta9gu9ykAZA8erNBV0KCwp4xF+4mrrCDzZLnVfKIwK+W6S1tSp1tVZ9zZkBGwe
JYd3rAhTIauWKg6pnFIb99Ao70a5RFSKq1E+xaWskiZwoiMX3IkKcSHekw0oxfmwGtFjFn1lDSAF
KBeiSbtcWlRg+BqD9NIJDxFppe/U/L8bIoseQdOcrH+NJ4IfMt0jtzcNlIFfD1HvbYkzLL2AdaDc
wdsdUoYNwkFPNFzcCqCAguO7n+lu5DxC5uYP5UIEGBUi3Te4+jZsU3BX7pchAzziR1wAX7I52+WQ
4IYWy/iGjGBMHHAChqfTUeyoRbmapz9tV7s0o8F5z5qY8DaqRjp39yZtXmZPnjXuHwGQHx1YqwQX
YGMfVFJU24mlpbaJYgfa48KJgaeC2hl8+mlyJgj6OS7TzXgtzF3VWzs0I6UNaW2n9f8E1Gsatm6l
JnhNwXb5N5WzMSP7F1Q6xC9D1F7pfcXWixN6mxKoVIiX0t8pYqj8hjyLzQefo5xSjqgWyzOjyzL6
mM+eE24RXaRoCOOGGvFeikD75NEsL++zDUrPmwXtWWmdVyLEI2dBKghMPO9XrpjJ9SOCLcPRQW6O
t8tNk6LF2pNKKmq0Irqn1c61c6NQL7Fca3pWPaOeJdpF3UxYhu978jM4tFk6OBT6t5AmH9sxNTOf
/oXuaq17XK22KtRYvcJNPRur1RD5Q3IIdxJ1mbacbySk8ToeYT5Caz664H4X+ldas+DUIuFOz7tr
9Gk72WX+PJfE3LOMQKf/ocHDdplZDzcUhIZHMmDXaErZcGMPk+pYcwbyqaWac3eX/FvgXdN45N2F
HXasLdAZJkrQYM0yCYMlyrVWydeKNCPaymE6k0IDmvV9CROfvvDuKP7SAgOO5W08I/kROGTgultF
NgZuuTHmsrTW1NgElfrFOWICNfCpCA6ypGvo7JZoineNFedk8VpVUASzybRpIUfweiAVwV6YKwg6
dOAg2lZ8Lth2jmcjv4g66mNQ/kauPKT6rakwRbkZprMfKZEoW6MMkfjZOhJxtD/90887qtbIoFag
aG9o4UeL2U6JxWG514qF2q0SULTC3FCuhnmgT5MM1IwxUz6NJ4H2SlMLfFQQL1ryBMMDcAGoOSx5
Q6xU1pArhIqIrwN2OZS9Uvji+Muqv4TDE2zb6+4hes+V+j0MV0SasmZ0LGOKATnoOfVq3WEpB9Dq
Ns3tUu4gh8zFKQdr2NgU8yQlPxNeyBaXh3SMat7JEm94XcFU6V+FuOr2UNuOMv3XF23+/iXGlBqz
+rBCNuQhgSEbIWhwdMC2cNc3csOgkSucIODhqFhfRaXgPin6dOfw6BOFJQg2EH6AfAGxFANjOi2q
lfne2Lj4TAgumgiqnbBa8PTPPHPxhX1yOWH9/AmqEuD6NAqQak1+pGpAdowHbGTpnlxnb0i6IuRT
VgVlS7ePvdyqIYCeT4ZbQR/5wBsjg64a/HEhFKbo/u4x7Lt7GIEwFEe80CWKFWWcxhix1JU2VFWR
bm/mkOnbN2xZvQT7LhpNRsSKccVmSD3CiVfYpKLUXAgjVf6p9TNtdrOq5BajVLAr8QLcUDos279I
fpmYSOnxOnizVcGYD3ROdFYUdOX8B5korgaIhzlBOklalFqbpzizcyisCs0EZikc4gbht63itQ15
L268l6ka6YlyhX1uiQ3zmxLvQPZHPacHUg+VkrVYhLhHvv4lgioIt8Av3iduKjIlVxMBXRu/15yN
o4hwCouDllZ5Uu1JU0L5huYswP7jB0PF5WIO6nBdtTug0OxjF1WW3996j8wPTjc7ONggjtIjoxjV
f2CGwc3pzb+L9TjOu9Cqhlk/mU2Uc08nZzxKYCLuLLDYdwjYFEwmDA5ATn5/ecDSKqYgM6+P/Paw
FRwcqo29sYgGQE5FlxwE22Ivk2H/lOQCUEWSCeFkCk2w2Lk/6AZ5PXMgb7Cl3gMFWrq/chKOqjyR
321uCF6i9Q8BAG9EynjJUFqQiRNltG3Z8gtaSYZmKUxSWgGo9BYTrZ2QyyJgWMg3+CZcgj/vpBTp
+JRe1CJe0o5oksDDBhxGCxx8KsWXkyQBfEm1WfN/T7UfXVjtE7ZTuzKlrkF6uYwPfqDfmNvrSind
OdY0DU0nvEZ0EsGAUrh78Ol349TgBcl/diiAqnnLqXGoZQpSPzundxV4rvFm5HFn3Udri8O0ifOA
euLdaJ6aMonSwZTp6GzU8C9YN90zKimhUyt3iaSKJAxr0/i6XRWxKscs3ZMDxV+Gq6zClju0fT0f
A6FMIjauW3ps+G1KkYyzKNUFF0k4ZHslF+RQN1PuWTBICnGCo/bU918QwRhRToGkDYUhkqZ+8rWp
7KHsW4fq9ONozTkmPIFDrYoZ/psrvhQmoOhbPOwHpo6GC0Sc0CA6B4pGNPfAWAYHkYtDaRX0AgEj
oy5FU31q2kpwuPGDJhtizuH6l/3HwkwD5LEXNljZtdidMVU/nF1Dxeur/Th/QTpMwz4FOTXlxYiP
lnyoi6Xo8nI39buLLmDa6pbw42Tqe3o4Al1eohVDET7vKj5esS6vg8rtAWUenGaAOe7JBzIBvSuB
3WVAi6DzLaTLRSVbP1Ak6/H+ulOcJmWahj96CFg3nrPNRLE1c46ZfZwxePecRaCHMlaadwSE8MLG
n06412Mh4cw4L7c4qQZkTumomsD4IFN29uHkkWouwZRRPH2L0d8jN2jnG81XWp0FfCj7NrMeWs3E
6EbT0hYEWIhKl2YAnCpuHvNTT19lKu2twx5cfpQTvV04UBIS5EIJyYg66jrgIZ7PSDVQ6D+J3CND
K5Yng0PW4REiVEWFz7FWGjBmNHyou+nSj8/v62NaSn4+wQOm7a18vjNnNTziAr6j3ZfaX97CHG6S
uPbXQOZBYmywx0fCTbeJw2BRmcOxBsgJD1/Yk2qotAgBlSg9Ve0R3+B9gaZCgeQ2CxmxV+IfEs75
Nql2SHX2vH0MHsaE3dX9LoTSlC6YbF9DMJWIEPqSZLClO2YX2Q1tWg8A1ACstbaLDgxTgaxV/4Br
uCH23vK8J3/zgiJ3PbhK5aS4iHpkKI1c0fl71WbsMCr51nU8TbqrUG6kSCxVQNwVjx0uqES3+Mkr
4v9bSNwGebfSMJmd6BYpq7dvn0TJcvO1TazNa0tddPo4+ewgzLhI9zOXpbEKl5mNuusxUeFxyV7A
GyOuEb+Bvlvkr/DS5J3p1jLQwMZMwMq5yC9LYUvLQ8vybJK3JjkophfflE8nH0+x25326jTWCobl
GqIkpHhx7jY10mM+uUMqzg3f7w1bDc5tMCPNjsUSz1fZgQlWiJdtfk/JAYW8JhUSb+Fp5cgEKOmq
DJ5YGrhJLvAI4Ei2qV0ggAQzMRgJ6X4duB5k/5mxF/wshIbLTcwxg9fvVHWAzrYW/XjIsQ910BAA
LKENrj/neOOWGyIVIHMBwHLgXmATbIm1wq90+9BzJZ97ifS4eMf2kwQmmTYWhsM60NUlqvk3ekt+
OdDof4RPhFCzMQoF3AEvVGjkn6U9CoSBJDVnaixrNMtHmgLM0r6AouD6tiZaB+l2xQDPRFihRQM1
y2odG5RDkQ804aR8vepP1hOYKWRPTiFSIUzbWixuzzSlghDgas3YQgPJd0QqV2HOVoqgQGH9RgIf
3HoSs7AxzZquMUVKneh1U64mKckXZvVM+zrSlt4g0HaZZ4DnBvMbksXzV30+pyEd79wTdBtxUfHO
8F31yUOHV6has4kbMg3kjPU6sD4i57iLgoIJqzloKGa6w+c0sWQFVOJRDGcOTKvjIaRc6stGKm1A
2vF/qcz5XIVxKghSXRTWSCVnp6Z0RZ8B7QTNWRcMvO9R1Ip6P79qJ7SjcybOKTMl3kJ7TpkevBhV
2eJkp2wARw0ShNBkgFg5iO02ORqZXU6jViGi73ww+EUL+LsYy7grJPy7dqoDxuiMmHcXDdIKq1Pj
1UMuBExdPDxb/WUxAbm0jzoJdeX5rpGSAkev9wtCWa8yzSP7xTzPburMsCfyKLU8ahX2UYl/hQ+y
GaJLMMnhmGEFjZkaFHzj3DIJRj24R3yZho2hurGLwSInz4SgLdpvsCLTXoJhKE6SFFnkKl1pvrUx
7VFEQNfMqUzFEULSzgSwGL1oQwUSnCLOmxgd2oq8Z+0ogmWo+9RwwPU7HjFusVFJRtVcVipFow5G
H5VP3bdsjREzpY0GJh5Dv3zXFJQv8ci6lGqnfp8AktmQbrLvGjgp8zC/GSeMurH+crlrHVqybPda
l/QXN4BaJWgZYQE1Jac4eu57nOJgEGCaqYTPEgFpmw53tXmN+VWFYRtspzJrmsOZ0nlaSLoM8AGF
OYqRVayMNt1IZcojGImyXVY6WZkNOXSqFqdfjpts2CxZR4aOdav0a4vxMSf2YTdVlSZPis5KofIC
sntIB8Tf0wj1Uq4GUwOPIqPcfl+Tgcwk5cvMiArm9Jd2AZzdTBZ/Wb8LMV0GGvWoG8+q0UQZXEXq
NBP2No0Sk/69rlleFuLSpTU2eeqZJfXMZnCLR+UUQUgiDLoeEY8kSdpJO5PkE9C5UrwrAo/44vIH
FVax2AwTWzcBKwVKTBCMlaAi8uBjs1iGSJu4eSADokZgRoZshXlayX9rbaDxNWdJU9vkoTQwlmBj
TKaMYjKZQKWCgWy5TnqXNefd+BAP934MUTDO+srBJ+Td+8NPgHhglz1LINyI7DMb8tkZifZgkszQ
Utz6QdTpQBLMebTSYQeXBMQQxS5wthP4gaS+sW8V11QPwTwTM8SwW871STyEPt0fzmBqwN7xn+1K
4xxi+2bFkO+zHRG2jiHWhSQmJ/gANuowCp/QC+MY0yTLbhLIoBry041BWxqem9w0eV56GGefmfs2
wQvjWmuo2OUvghDjV47TE6NEqz6+oYdpMCA/T0ZQ9o690pUqwW4XP2v6peEADWEk/rvoCJUv+Q+c
Jf7pqBWUyVZv6wwAJ3oE5yaGvWJKgGT15WeIui6UWrRRiEujmVbA0MCK4+sqp6+tAQ6BGwXNZtQJ
Jjo5efaHdAvej6771K1CXRFN6l4nm8vvWrSz4qPaNAVw2kykkD3tUrULx7r4gh+P7b8JJ48aR9Dr
TqSQ3Mm1ntiD0zgVwUBkAl28A5GzuY6WKKVQE5DtZweNkVCgLsKTOE8qEsLLYI/HEXqXKOMpeP2j
umkki4v3t8j70uFcONUniihEzyrWbngQG3ylmFEhjv2plcIewqXjfUtvvOFfFGty+m4tJr8Uz2LJ
KMBobKArFJgWCsjz2rtbE4owvTsAFpxtQLDCwN7lZFXof2wnnyyQtXqzqbCZKns7EFifGQu4uO4V
t+laQ00bbcAA4OcSdjXCNNJUn4DcPuOPnqcJlcok3dn4zrvW5L8SGNiaVoppKVNkuO1oDvcK5amX
CA3rmnscUCGJQyDdFkh63mo6KuOqhyPf3DQLUC7WOkUylHJz7IymuUyzm3qqaBqUsJ9xQDgf67oK
PaBhGHl7JTplcv/cJBwlpm8c6/CES2evDAM+522g5BUoX6HJOPNdOWSYXDzlzVT5oOzZOpZ7efKy
jU3QF+lYFxe/2nswcRdG546cUHt5GWGWu2U7xxkyj5dpKRehwUXWgQ3KD89C2qJbNc+nXul/2bv/
0iy4kdz6VSDKu9S3ncfkSC0nGb5Wn+pcp15hpuDC2CmAgai42MeNJS3jZjq6peXSPlo3DJ4SLEPu
1wkzlSblMQhVcSIYZ++plk4oikgA2YUwFC1i3xQZ7z8a+lCnwJwrfofCipdXaf/nqMstJ2qFbP1u
F0FkxO55gW2qjKzoc3f/kVNFZmLW2PWyFDGVOHxRsdmrv+PFodY/3Q66MLMhtKgFQ48hhaXHQnJk
eoP/FO+Td/Jww4k0mMTXcGVlKkpUregmn810mJgH5qykPw36UKakfUqd37QtVrsqOZmuxuMbvZfG
JK/NjkaaiR6BaOx92OyalTBerOLtF0Mx8s71d8rcUKTUSfOThohOMZlYbt19f9ctgj5RLsg4MaQ7
vUmu9cJkjuvRX3J0ImNyHexCpY3Bi3QIJm7I4K0oxUDCjOhBk7qoCwUm7UztFt5jga+atrOJbkfd
9PgLwCrW6Os2kS+vqFrRs7kbwcP1WW5UO81jQHBGGlLWFzALSuO4EC0EOnFrcnuKbaHYAWWZ0bSr
BkHb2X6Ujnjn7pYPfuFcf0gvLbfycxiQcg2Zr/xFwkpAOvjIeMk4LPLikQKmjI7YBa9UYQxCGUJR
KUsc/EI++R2AKeJ9HZFbpoBeNRO68xEzkJ8I4MtrLXohKS6whAWpdMi70ernQmZFQlYY0JZoAN8R
CK5eNZBftBOsUe0In67TWe6iWnfJHIeWS3/rw4TsmtlMN8mbMddfMpfbIPzMVLaQM7cQ3tHtE/ky
zvqoyixGuJndfq2/oTkJQ7GGLDSSLyfGQZIwXvmUZuguakhswN5/Jm5mPGiI5Gu3IbzQ1jR5PJm0
HT/f3dUvfrUSXYwUJqVo/ez3i7qVTLR7dEv+aqqTXkHGUqHW1/PWXKUegm+cbKd5IzpduQ7Z7oZa
ndYKEEndfOv8RluSpztxe/2G0MQ5UUA5F1dksAvnpiQEh1GXRZieOmQpqyEOShknUnIkWqSKIfZI
rokMyYikfUOrkQCI9MYF7M+5eDbSUNGCnGhiDoiV5Cbd1bDHNe6NOy8vcjxmmyhT9TvjnwNJWPtJ
1ZqI9lv1fqk65WUgabFJz+glUGgAy0qLhe0Nh8MdgF+JbboRJRzKpupctS6ihD1SyDZ6EcQm9ocS
onvvI8ZRCiTNyhVHKNuq3q/IIUfjDgNvoJCzjaK9I+BlxB9GOkOxp+yUoE2ccLGrtFBio9hzRZNA
erXW1XtLIbVCOpHioNaMFMSLsmMflPX+a/GlcYvUpm3fI70Q4aE2vCV9w8fZvC/hH2yr5g2xhMl3
MTgZVQZtuLUuzOan7i6ujHfxg8kEGAJk9PMr/yDfEBqxCcw3sFZZF1oK1HRe1MooDGWFAkeEShyR
I3qil+UpZ8uUYqJ9oVy5tp7LBlaWHAaIc0zMEG2ab/5XGaXwarXjAlpg8qDz1teLgDpNdL50OGCP
+ieWUaUrohWquz1brfYy8s2KW3SS7MnLNYtUyIk+hlZv87CwneLQv7YkJq2zSltm74lqAyWaN86x
sfemB0AZfRxdFhOQKx5mDFHQxKCVopfUnAxSWXXnilgHe2xYqfVrSheMHBnxdGo4zYp+Fbgqj2RT
bfO5Ji8kLmh7N2/nFPszQTFIcHBIecnP4ScP5iKZQcGDQi3xc2LOmvwTNRIDAwU70TQtJ2hTF5Kv
PJv8MC2MLJ0uMFxhGBbeATOmJFD0PYXspLZAJlM+++2Yr+hwdecgAiDGPLWCuutk2+z+654RG3Nv
1Ih+LzWSSxnetUuO3huFrInQaUtnQSANYY0/2RHugBHkUKZJzCx5C/BKbK0iXViyfUQn/iGysk2i
cfwtBCYWI7UVogbKfEcAxufaQoOpTA6WEyaTpBhEYWzWE3jMlLl2mYm7pEc8JlhtTFOvwmqaInyd
MQ46ZM59i4SBhqrcIQmBlbGBbIjJWq7OkBKLe/3dJDOWzLIhLpgyz/gXEi2g1pnAbzhLJvGeTDR3
jqXHX7xzKOI1DBSpUvCOnnDgiF6x8DeFoLLUDgEGAp3md7LaqspQaKOgpeLCBqPrfYzHAcGfmJPI
OcRnAFiUw8+OwJzqyONTAHPCncD8wwaHykzqQvlugcB4CbuALxhEVb5lsXFh/xX1ZGCNq7R65a2J
xqmdqeGj9gpBjgoAVQFIseITrEFabURkd1RuUDIJxHWRV6OQXkCsDZhs3LZmX/BwggT7jS8jn8a+
oWNg3+j6OuSXD8UpCtvkuj4CQnQcYHOWdG44FspXPpRkXVjNvpPHNZqxqpXOOcXv+Hj640nEVjL7
ry1pKTb2/ql7YG07GARcIh9p1FoR9vwVznzOo6C5WSLGA6j2y+GRdwvBfmLcZEr9cq2jf6a0QmV/
qn3Ap2wiO+m9ItVBrKhk1g7kQXHlo8nTTM4dvVUJ85xc/XaKNS7KNe0M9CYge5W5KzaQ+yUnrJII
MtYVejeqneccYpNhG5zHhpnQkYsGkRdnTIWmctU0ILme5NpWoPzcHNGV5H/Hqa8YzldgZ+UyNClp
rtC0IMy2xFf/Fr0uiUV9IoPAGtXtSN9rqXg5yNGlwavz6oirUIH/rKS7wj0ZqW0irFdc9LkQ0Rwz
hzWeuEWaXIq0MbJtccBiSTCL05nCu73VH7R4rMTS78qLTKqZslTb+Ud03rSgUxqh2wq2qnVqYbIB
C0yZvagY6OpOljWQVyZXTNvWJIRvUI/opdGTn2EDuH+O2xzv7l/mm19w4f6MJROQ+ZEnqtSnDflk
AHLhPtGzfA9L3NXcfGYzVx6X/oFkWxYxdsGR4Ia/AKKaymVWiuyZGh1q7yA8ocYwn5v5BHwZRF1l
EZKR/lWYQ8pe2KgK2GQLzjxz7qJ764AAs7Y1tzCqAFi9rVMINRbnR1Mw/gY1NOS5+Ymkq0KDlKrX
I4tnKs1kmnKNlJ5g/9brgmbPjb+sQzFw/FGZxZogb4WsOrVpghOyvINUy3lROKzzIf9L6gUvHBSZ
EWHvvI9IkEywvGhyb219/sk7GBmdLl34HGdBxldDRsUKWvRhbY7LL36RIF+gXqboIq2JkFgy2V2d
e/RRkctWWC5KliZxh5Mf3pPKYNXI98qUyNOrYXT1Slv3g2Fl3SCaJfot6IrKej4DIFd1MjVovDWU
2NJs1yFBbKIYVRNwUsie0rZ4DZ4spBiBjlhlyhswYk4u/wRpq4gVTgfioPpLUms6tVTysPvS+yQe
uHqPtkNtK+2zMagypzzM+VKDBH7CFowazo9OufAFizDQpk7Qyon7TKUhmJprTXe7ln8BGEGZwrIn
XpHN0+sQ6czQQntT9qh2KnjVFfpNWC45SAJbZPbZphNKCMyeEPlL3A7aVdIHanyv3ZPvWOZE66zo
8uKMMBD5pIaxrq/iO4E9WsnRpdndbS6o/9GY+uXJnsZIbIDIcEtiUYmv81h2GfR6hGUXgi0D/cTW
fyEa5y5WRr41xewKS8C+4vAp8FYMqYe9fgjSaWM0laCxB/kztCS7SzVn5J5lH4wvRcwlsJrzatsk
6vD4S+iNzo8gbzXUFOytKU2NOYq9deuf1xBtiIw0t8oiAuUvsw05rSevX0sSE67TYGMXVGqVn/KV
I8/HAKUesMdwBbvjHaz6FFa8IQIkvaRvfWh6SOJkUFhLyhG8Ls7B0d4UGme+lAXKulA6bkE6bJoM
bp9kK81zKOWUtqyYetQMw4zpmUQEWXaBVMZtQyyHrthAnR4o9hRUIOfhGGAP+dklm57qtQ7umd1W
8VchdqJqV2omdyrXyj/pQDClZVFjg+9+IRZULksvS4mtx57Lo1Cl50QmXWjpZPzwVEItUB1t1CTW
9RIe0M0SgJrCzCZ+CFAn68x0IQVZBrC8AG0NUMRShLNNbamMsZYXcaGoE/cAr+ZskH68ILlJe8yu
yklXKPLIYspeXuJLPDyBWg+V8kUxnhUdDHgGxB8r3VtgVVoseCtzLxxT7tWFxCrIfrSLFVHb9/We
gpOTxxaDa79mCyFljM9IHQGKHNsbHqS8QxRuAuE8OjFkBHKm6F/2/8iOHnmTvG1AOhatmlixkIB1
YmBo8qffNWnyXfdT5vKqJtZK4JRrDzK9dnflZR16OitUlyNDo/NewU8TJixSpnjdjohUWvAwUR4A
48GDBbgRij+c4TEtcZaNv1xOdC/JM1W2SOXYGtCEcrHJJINPzZDU0uDWMMXRmgFQ3fDkcFdxm9Cd
4arbwWDP/wqcqCtsqHuvZRalTnf5rC1qcq2BKZhBNbkoQFARWivFF1CGE/tBA4XrUlmnfGwmWM1z
5jY2jdhkA9BRPNW/1VBOsx8GmH63DSIUxPGYZqynrv7Kmhm1IjEGjzjzWgQsOXX0X+E44DLpmKcG
tFzARdh4y0MkrdnRqEJ8cKwZHMqilVM4lxuPJiE4UaxCzr4No0T8uJEml2yx8lV/s6SdQC3KLSqI
2TeaGQjsOppY3ZJCbtA7FYnouxwZjYyr2D2cIuJrXZAFRW1ixIIkIfKo9dsFJXg0Au+t3Bd0ycHr
BzH079Ve8oTv5eHuhoUmsEYfzPTs3Tb+fXRuVZNrb93fEYLjrE2erdw4Pzo1jr3p92FAH4DefXZd
FsKTf0DJs0QX7kpcBh8my9fKg5XOAM0Ie6PNpIqbBoUiKcekh3/KrWzr+nTPvQPRXXJBsQFps6eX
Q/wGxGDlXnuZX6rg29lRKXF6ucZt/BwWJ5d2tccA3forNVT5oLKfG1NaXXR/OgMy4thT2Q/5b4+Q
1Ght/z1tbRbOcAux283gWVXbn8YG9aPsTgU5bdrANkvN1ziXZccKIaUy1e6H2WF4pjJwPSj9PBDE
d+aH8cF//dAAtEH9XbKjXxfq791pnGkcR6evUliZ7JMnrJrOrYndkGGTtkRlWemyHaeRzj7hKilJ
4U6L8uFnI7BCc2O4HjjqS7hn3fPoyVf71THnetstADGP1v0jX8pQdt/YU6M77ZyHXIVjy0m2EVxC
eo/R/PW3Q1kbHeMetR5ydiIjRlS+vlya8/6kXgfOVcbrVL2fHO6ieJ49Mvp7DyxpTiqHz2ufRMWU
a3EGG1N8ncKqpxgveA4VpGvZ40M7tD1VElYavR//gR6HHGFBQi9uMPlP1JGKaEb3pgGNSQAn//K0
mZ8ysj7WpRKNQwGBXVrGLZAXhKw+th23NECCgt2SD2RUjOXZU6qHlieoLBx/+Wc4EDO1+911zjyO
ya2pZcv/uGfrjgj/+96R5dA5Dco0OagwnRJ6dfSeeqFc6gUqs4QcVpbP2Y3GSIxiOqUUY/VL0Yqe
e/9KITf1DOqeIsew+rXpbLjK6842oWRzm9wR59z29Lij94lG5td9hO5kUOL/0tdxdqHPgmSGLvSL
yLRXvd1Aj8Pe2w12vDDtTrubwbRLWx563lzqxfg6KnzRE2CU+1ojurkf6VmlF0hs1i/mEAtCs22D
hvxbbYe2rD9NViyVkntf3pe7+nZGk6QvmhG9aYvFEAN05Rz+XJfXp8/TMr8Z0yHka8Xj8bUdPb7S
0Rbku9R3WF5fR3Se6JJyHt2XF1AW9zjSl/Re8eQ5/Xsu3oBvo17AlIr/DFfl2PmgXfr4cvr5rtNP
R4U2AFs736WPSVym5mHdrNbYhfL3fk//hVKe1kt5WqTlIzqMVNHrd0+3qLjzablRAG2nXYrjHTGx
l4AZVV2jQGbJ8JjGCPm0/sRdMz8vKn7xE8AZ6JmDVOkC2D77nVvcJqv5ap4pUNTkPgH3zE8Bh2Hl
Zpk/aT2UtoGSb0/qdGnucpw7pJ2gaZJhdNiV9hab2Ms93WIlPCFLeJw5hf4JDSCgxDQ//1SCHXYi
9fbQr09BFdnEok/XiwINLqjluPh0qrrCw29lHbf4nf+lyPc6K88Yl1e+A/wAF6zHfXxx3PUpuOJg
VLw1xVn0NgCOPXkfrCWgy/c161aQEO1fvkvDSy87zs4PRPtNZ5COcj+lJmKroz3aq5lmsbmCp9K9
3ygiZg5bjbk8ayzjdnSGgnftU9XQOnTSvqG64/ZiH2SOTk/844VhhNFKMRlimvBybW0086JquXGm
R8SuvUEEiRrdYoLdgck32AaQgtGAysjMIjZNCpWcQw1XoZ/ECTmmJr7o2l08Qla1OHhSZlg6dXgi
yzRcrtpPN22/SR8IsZW1BGbEwcORBSsDG4Z/iNNAhR+OhUDIbOD8fBrrQTHJNE7D/TKdZZMcCpxU
JNG0CwrF0+UMXhaMic8X/TKErxnEKVBGU8xFTJi/7labVIK0Xu1M3fHX0YnGP6QRnM4hWfWrdb6X
hkxht+Q8ezdJDA+3swvdIXbxe1xOMpMSAoZwMwPqeEalxRl87avUqHzfvqa/n0lmAgNxHU8b1wbz
Ov0w+gV6GpFxohx7ijkptK9JhWZ1y/XgPIReFq8HVOCRzZtURGNsPUc5+l69o0qPGvDVzqV3ULbL
pZy2LgPUQrrVdrG3H32Ppj1ofrgSUjE3gAr5a8jQCFBjfcCThWbk8JHwlGjAwwSh0ASjYwIUuU44
P/IJBM10NxEnVwGWfCBFZIhrK/YW5E2gp9IRm4wr6Hy1QNLlGRGQi9THOrVeReP6jpLvcprO5NwU
iIMpiEJtcZPN4OFDhCULLhlChdY2+aaw8UnBmTUjitjVyk8bt7j7jb4i0wgNZLpWlONK7HxBXtuj
VYkID3pFm2a5u0e7kgm+e6L1fOGLWeWBMjAGPELH/uheFgW8m7XHncXYuCZ3sihLB5o492MvXbk5
ruK8+FtevnB7EHahbvzsvZMNxbNq4fWhxZb7qReXhfF9hhHJFbwMomrFsITEFBHrVZrk4jmqEZiR
AL/+vup8cPvxCNMenczePf9WDuScgPfvy+sMcTv6clHWS8are2i+W+URQ/j+9OkI03nGpy+GTHaZ
HRV/z8P1ZLUsD1/1/fA9yi9p6XYaOCENkdAWI8w5+RQXrBGeokoGKi3cqa17yHlnzHjBX2HQGdua
aQo/OcChEQe4+Sk083SjX4Jb8EnWUF7CdmT7eYZ0ZVFcFJgRkVV7t97JYXK5ucdh5uuc9JTr4HBT
Rtihg4+j6w5Za3SB9WwyAbQrEJqkx4AAfy4kTXiPwB0BOXxHwJScM6qKpJiGjQ8Avem+Ci9U43Kf
fAsx2feEmujPR5NsgKYkcRmN206t0p4kjNiNejCImtX2tdx4zy4LbJVxOh/g0jloht4j605BGsMD
Whq1Ox7nxq8i3kKBINNhERfnhAof7VmKyKE8OhTdeqc2Ms/dT92WvtOUKlD+raeU66DdLiBEXWld
EweHonghf3Ea3Geveml8+Vn3Lw1I2GN88XaLjeND1VdEt3BbkQ+4ua/+npYiME25V0Chjm4Ows/a
vRfd/HD/e8b1ebu7CYbjzTd+RL5HuXZBR0TGwup79btBvKGCC+6/i26ht/+lPL9EJV17ujy2Cs3L
2nXma0qvekyE16HTWM1uFTdFjoF0dP814eZA1XrTp1C5t+pyBhqllVvg1HpUAO1b+2GhNw2z9KQi
bUJ/8pYTREz4Pa4RlIneDUL/IP0+NT5R0T9GhQZEChzyUrJqraI0qGIU0bohxdm9wa5IuUdxP4Nb
zLaRit02uAFWyHDu68jQABFqUW0n9MjgMZYODpVPRPMzqEoKOqljEXkTlNFbDcXb2LfWlBQjnAkB
Q8UzivJLkdhYr9gSNO7UGgr771OuSNmtVEFATIgxqQPSp8t8SwXGelhBtpf3/il1bygmvSlpLho6
h9SRLDWKyJfwVmSfxTrq9i0oQWHSTwd3nPSbqCCqu339q1C+++ngzrdFsDCHh4P984Kv9Ww61NI/
gmlb/Kzyj2qPs+G9eX+QSSnEz1BKPhKlkmzO2xfCoOVE3kFBMwg9CJGwCS0KpCFFwa3IeZkukjNU
OystYXVmX8tp+9xEuqwpbcFt/f7VrLaqrQMJ8i9pFeaiAmXqN7alXYEKxDZEhBMtSK+q2PiDTmr6
bzFK3xdAg6CEItW2qXO3qu+/PlGO0g1dhbRu8irikf2nGWZVbxCmalKp7N1cen36uUTVHw5km7Nh
zZQRqZKIEco4rWz7QbZSv+vy6PlUu7AU66Kg3ViH6s2L/QuCyCewiVNworKQSqXg3SnWab51qlG+
zv5kIAO2zBrQ2Xn1ioNPT0oNhZ4qDVEEQYyaYiny8BFEe36kZfZ/TJ3Zkqpss4SvyAhxQk5lEkTF
ue0To+0B51kRrn4/Cd/6YwerV0+2IrxDVVZmFu8o0oubEHlqxYmIH/TS7JCU6oU50GEBPZj3IFck
kXwEl+lM/nce+LkWWsaNlxLFgIn9XZqdltGRtF2GuDifO4247UivpafUh/eLCzLm4zGuT0ecoTXs
MdbWME2CGldH70Pa11IjiX9u4V5UcWnqV/TblYsJXnp4iXMndQPEwTrMNRt0afXnJbtJT9DCKhrm
8WWBd7h7WUh1eUS+VuF0lERS8wNGk9eSBr/e4zc5HOcvpwtbF9fiPspqTh9cSZVjOQ99bHkWyzWo
sDOhecAAJwr71quQy7Fm6gjG8SLGQon3OBBvpCgclujSAmenoDYhBPZMCgg6VhjPNl35LErzK1Hd
1v5dfC+waP93QKvwT90sbkV7TivDXlh8ri3MC94O3bHkaqeTlNRuoRolV/gYSC4oVcXNLa0Y9VcY
W/P93dHI18yQiYPokZtxbkcg76p9KPUUaUTlFxJn5j4FjwMUN1EmSzm97AhUm5OBNQqWbtYj0u2Z
KI2kJm5TDAnO3fxHEqEa+6NbHQDJOOQHBSws4tupL0MkAU0ZzKd/hxBqegsS2uknAoBa/iXCbpX9
vkt/EojzAu8VAdLbBkCKonJB51F0SIdR+gBsftuDJtCT6aBbR6DUoimd92LWquDGCejFS+sk9RDX
S6hUAUxeAOfaclVRKpq+CHYiPyiDdAjpkxV0HJX65lLj0T4SG0Vo4sZyQ5+otmvEJF2rO0qpjX9c
qCyONROx5BNhSM1/f9fouPxEQX4pLoTJGZs6E/RGOnuyk+K4hyBKkJLQLasiTzjLh96O/i8ejBg6
5XpnEEMa8JMgPDmgcSefyN+/zCRb3Lj6n8IkmYQOIaW3/s7FcMUTAs7wkNVWKRaSxR5T8XvM7R9z
syXJkR3YIzzgT/mhMaNdSBxH1nvmHuZmWkK1kBbV7K4o3QCbcOEwwdMv/kRUCb/K4QtvXBYTYO88
IItmpSXeeSK1kyRIQj4loRRL4N/xpH+spGa8Z26pqPsVLpLGBTe4L626ygu6kE/KDVgvTdpweaAD
IHiWecDHel2SJrSHsoj1Gk42rE2SqNk37erwysJmMltYEgoVRLn7avST6AEnfgoUTYvij2zGFM7J
G+JdVNCEFRHprRX7lyz/tuougqK5Caq+6IODoapyiIpJZgSSz/dE7n39rHAu5nEqJ6ddlXGSYfn+
VIKqAHPq7utvbw5ggcaMdDr0V/sPciLuU5UwxaOs7Hgt/Uk7lNaoStFPDWpAgXUCUNAQ3ckYDGsw
e7s49hDylWwPTSTh2LoP2npVwy4nl1jCwrYnf6xf4ReItUgGoIRUFUL+EWPIDjKXuRQzMx9oydS1
1v+LJayFwRK70ZIvrcFyXMrtfgMIrv2duUY1iIqQ2yCvm2DhOqAOIu5qhqx5MNFJHWxSahoxaJsV
zxaonteiB3WAyP7YeSUo77W9PjFnSYlndJRflbu9DBUNSP1q/kEJAZqASgOqWKDnozjEwXmVvI9v
rfLJTApiRWa07EDob+FwdOmdeohEuyf6ezTZWU3WbTkE6qizfKZI3rIPeeGUh36q32ubbRM+aMVU
VabqqCQyCZmy5WDGB4FihcgRuBr/OxHZuMjMBVv3ohuJnvNW7P2JL28B7cF65dQ7R1eOe/SMGoWb
v+G2pSgVldfiqmh/vzpY4FATU3xDJwbyxyD1jnED7XXJLql5KcT9jL39W3PlyuinFssVbgRjspwq
g+kSaTgJui3r/nnHhEb2mUJSDdj2dfm1Yyta0CGzVu1fK0JXkx0t1invcfnTG8m8Y6C3lXrs0kHF
PnX3I6N7or3PflCZnL+aH9n8PhBHYQMoS7Has9zqcu/LXFcR8ZhdL14YPrFJLEiXSUhipu2WtGP8
iwJ/GQ1cqDmJjdRgdnYotKA3kCvwbxwtoPXfnSiCNIO4hPo9GyXDTf7XEj9QUlMLE1X0wNZbBIAK
tVXQe7j8ZilL0RMBeIZ2QAfrZQTJ1RengP2tD1+xKF+LMalCvPgEFH0FG7OgrDnTgACSv1q8+Z0a
ZaqIDVYAp4Oksiz8Ku0r6xaqxZI9ylEBxuIVy9TMpc4xZNVBBuRKe6d2WEKpBBnrmpOzLHxKghGn
KyGlyOBfyP1nkwg6ZDy4Tr8Kwc52KqK63h1pAYaPR9wdG53d39lwaBlk40Csv6b8ib7+X+YiBrXZ
3xJQKBUB5hk1+/xIxbPFIuZh9PnjAusVRfkiWI8IgBZLBjYy0WKTEFHx79T/U0G2ioJUtkMJY7/O
wvLv0GnJDbP2tFvfRGdc+hlYGeiYbmpisyj8/PDkELBwTV0eBhpOylNkg1B+7AMtIeWhkLB0Z6pO
NBC1OOg3G8wB/S0tVEMmRR0bzwN0JBGSrmQRBpH+lvmiMEeWn2/XCklngrZ3pmypHXbrqZb8dUex
RPwTy69XPkv53zmoea0Pi7mrKOlF4PV0IEu8xzUaLNGV16aZQFwf7x/O7oJ32fbVraad2zrFrPQU
HH8b6MjTzrkVJzXvSS8lw11hDwKnRFbx9CLx1QScI0EkStdiDH8sjzbVlCpOOKWp/4jV0/+UlZw7
lJXP4+hKPUOswPtMPWVw38AAFQtUItflxiutWF+FZ2oruPUu3RoLndbYyuxMN2gwxqb3rHWuR/tO
v+msZ9YQ/JjjGgnkYDU5Rrn/CnFKwnKxdyQLWB6JGTeD+nizTgE49/0DFnH3Tr2fkwkZY3KSIMHo
C/9drQnnqEkwUKxyVXwgoNkNqtGdu0dpDM4OtnuiSXbplg1/ieLFqDKEH93dwFwuu+FsyG6KNcd9
dE/rO46gmM/FdDofHHcOfWO6mM+yUMpvnruNh8Zjvo+z6OU3eo9+o1t1Low2HWAPnRYnNkn7x9GD
mGCU9lt23UkHdee2TP3UP9IIBvvVyW5vn2c6KFHNVnHl4iajdw+XcKZvPxlthskoGe2G177Ru/Nx
7d9nVNVmh8lxdBnehlnf6u0xejzQ6v6MDJPshBY3VLig7NRCrC3BtVNg2EjehQcv71UG7XgVPNY0
vWnH2zD174PrgP4m4cOrB5t+Jbr22D6njbERP8MazqUyo6Kr7zydZ/Pb9DbddoFigQVvwXN+/tp/
1b9xmBpVJubwOG8OG6NNIKOnC+FKaHUrxXH51mfawVPOoppKPWK4i9p9esNPGqP93JpUQ6AcrwoS
FAEhfeff5kSmOnd3R7nDZPJHWEdh9RfevHv32aVpdUBVe1ob57ERW1M6Fg/Es2m5qgVvgqrf6JtR
hSJjuy/BsYG0qPm9/zoE1wZAbBvN7DIF2j1HF7ub9mrEoiSxaCLDDNCfF2sTe9JqbLahOai1zGk0
TwOe5gcoINeU1hlgIubkqEgtgQr2hqUE6Jd13pghgDa/vdUBrNeaXOfmrUsjvEuwzV0sbbDUJL5E
+D5/jtNPrJHde9p93O33KbiaUX7qJg2yTIY87WBufweMAqdqce7uf7Cw/zxXcDXt3CD4IyurIbp4
Bsedn+yxNb/P2nviF7WCPhA6BRihpqZzzO0mgYr9eHWMp50Mavhtflnf7B5f5wFVFuWGLedEwTBe
OXVCGC8H2Q+rs90w7SefbwJDUv2ry9y+QMiYtQLz4lbG1Ve/ggE/RsmGi0sqENXi3BZ4dU66+ySs
jFtxK7bG1rgyXgX7XzUpwoxswM8GpLVjxjjZUFzh1y1UKmOeHawNRItVonfsv3p77O6swYPPanCl
n/Az2PnqgKXPq0BAGTjF+LV4GKLu/2rZedDWSZFVLWgFDY4EOVLd1/ZbutNJhWPAgd30Wl0MPsK3
f+imNLhRi5vLIIv28R4Zqh6L6JS/avos3GETU0ODn/A9+E64f3XOIHB8F5oMY35xJ2DSH7SHctpr
jqx+Y2j+93HJOhbIUWvI85H/YjcnUoiglxf2fHoR/a22zicR6Rn3RLW9ugYVX8RW6Ks0TsKJn0MK
vy3JikLpMgFQOK4wXco1eZaKFJp4WVd+E8g7SBbEepCfWBVHsS10tpSWMipGa6m4+qcJHs8seyo5
iBjYGu2Cmg/Wz4Q/ULc9Bbl3CDQHZcABPs7zl2F8Pbj2mnxcu6UV8rFnUczPMNogcXDkrZlHek1V
IJ6FeYe8zeRmt/KTLnRAOrhk1CZksazXy8KXt/qs8fcsNC8IbC9PGb2y0pM9Y7bAGMqIt0Voluwp
Zf4LElCSJlMEXQlqIarmqj7c9ivQ/kR0F3iiMFMVGFE+8sLi9UZ+By03IEvyV+OUdszyvIHpJp7H
Ffp+oVCfTeUlogxZ5LIbHa20UeOWwRKjHtVC4Kk7AWeolbVq9zdg6ZOdkuQNX9/GX+qYoajJFb/5
p69oA2h/x4SvCjuF2Mr2S1CsEmHmuwLwzIPjQUaj+D05FcztXTFGn4FJvEbAf0k6h7NrkTa/7NWd
tYPQvm46p02/uV+8zY/2N12dqObh3FQJK6FFv8xQBPC6S58cQomqdwbDIVwZVPqV/huLSOGZdy8J
MO0LSEpITIjYiFUY5iy4nJK2uhfZw6YrVvXRuxTMJJHsINZ5av+lBlEpM+LJYK6MLvNkqqnwCpNg
1dWhXOd2xCdfr5DQ4K4aZHEWV/nIB/rpit5ssmPcRg2GbbTlaPbxswnVEu9NYzzTjnMfR7Tcr4E7
hUnxAILHSFmAnEdNX9P7OWXWkJ3J7b0OWe3KHLp65lytx1pe7po8OiVOyKDbq3NFgRSPMxIW5iQb
56238aj5IdqRyQQj2aN4iWR+24X0TL/J1/Q6rrl7ymUrtN3wJ3QcKX/sQ3p1kFC8O4oelFWpM4my
rKJdzQuA6eEnwZ4SXZj7dbxCq7ExIOHcLcokTNfjwLW/k8hGAhSqQTu6dR/dFnt5QkIMkIiXvEAG
JWLlbxT2xN/fZB1qiKfQElNKgHSrL69LRYo6dMO1qChbrJGuNnq17gGjKZm+FssKJPYriPjdTtj8
yEgy/5EG1fWGhtFwUy7eWcHzAJeDJuw4ckeqnGucrTjYhXtp79mrM4v6uz74Vb81yB9UN/Vl+SOF
FAkAYa84YP5AGtjSBqzXGjQGVmTUO43Baec4Z35gxJXpg6s3Nk52Y9waXxf3xW5WISI2bHyfZodZ
ujjNNtAZ2+52WIlPWHJyAgoHFBC0EkwarmsBhu9NeMTwb8dm7J9XTv7Coqrh8+4A2jL/spo36SwN
6pN/vLnJrTDf+RYaWFCLWYvNlYQVvfLWXSU9kzv91fpovaBWJrl3O/n7B3bcgFLNeXX6nFYxv/za
YVK7X7zgoGVAobkV1+CoyX11ZTjYAr//LGik1eCQu4+Ku2267e+XW0s7TTZQ6E1p57V+ptMk7bZj
w386aMm73A7zuPfQJxwG9VrY/njSHzAfHgaNjUPwvF9B5XAMqPeqXrQwnjUI+XLkKa3oTpDQ2+7c
ev9O6wn2/O/sYzdeDeVfWg6JouIDsi1TQe1HV4IAlReUeGexOiBAY2ItHFKQrmI5nqOHVrVZKmwV
plEpwSS8EWKWJistPuc0FIM7T38iJanyQVNQWrq8JZQM6FaKz3LFJsUjmSQ1llIjAS6B2CAcqWRT
CKNRpSZDmCzio+BAErWZgCIQxoWPA52S06mABX2h1ZQWJUWG/gC1nAhiAikULKgUEGmuGh9ISV32
TxE8+XYTe4ZGCWQQSTwtfHZwcgdKRGWnKKj+0sUF+tI1sKl0qjG4P6hDPtakrswadIrhJLSGv2kv
U6HIhhQaIjWVAGoKj4XOSRWHbKiyhRx61VCiNd0tWjyJMW4EakKpGAW8v0VviTchmHASHS+mPP2A
mNoWQMiWO1QWdEioh1q7BN68bBU9KCpuQEbkQ1h+3tOEQpUJi+yFuJN1Y4uhJK1JpqbLLkNfJfCJ
Eg1rsJzofltsQcIrdcqCWVSuxQiLt6bUjghhsh1BDRhOyVD6qgLHZCb9LbZkBvHikP6iWJRxHAG3
qFGSgNCddIgnFh9XumSwNMprG8YXhXVQPHyTeT9bgDHa+fpt5+jzuL5J8s4fvAn23uSmGjZiyomj
pqUXB1qG09590hLziUettBWnIk01+epO3vPGt0ZetkbRUTP1a79nOnHq4xhCOqClehc+E/nswWn2
EGcM7/2yAfYd0OQcFroVhMBSshTFlhEpLrdWd0XW+HdiJG3xUDHwDD+pYQbRO9GU9gqwpRJfksZj
KoGBnkJ0huKp+F8/UbVeZJINxYGXc4uUU2WU88t6vUwJ5GykSELT5xqKEfiig4KeZedMqe5LMqPK
vUnVXvQSlfapXRxFNaKrHYAPtBTxPXIPApdn8vWnqPelvkNKApP0qvz8dDF0mKuDuAgsqS3KQedT
1XbQJaFE6AaKZ9Mp8sXnx+cQvx2YjgoXkX0IfNLbEjRVFHNQWMTUliIQlkVc+VQtTVvWqkvfYFCy
7wVAouWi8qVLS32sBqy0gR2ohEeZyR37y/Br5gr10asgt11PgyBIOshyAH1i9n8Jg/wxyUQBiYls
+auRL5rjBgdQ1LptBwEvqwz5BN7h8iBiZPcRp0C3OpMgYNDZGkErwFpTfk/jMZLIf4W48n2Uskih
gJxDnviNisSQlC5s4b5qT6bMXjU9zrOwuN8inBS2qFunePftcMLAfPyDnw0nNPB5fId6t8+UHYPq
cVQpDukucu88FF3kjYuxlkQZoURc2Ok4igDZ/kaZtyOgimWkidhUIqOr3jBAhj7UOKfN1Qgqkr5D
KNOlY+EummmxMvKC+l6LCqyLUgKi0tPob0TZqYeRB0AnTFWemnxK8ng9dIpT6ZQn0xWWeO5/WPLX
0v+t2FzfHfkD3WEKOdhV88iFfyG//3tfOjGZe5L+ulhwCVKsdI5gMoOYGAa9FEsohqUYEDKN0Yv5
50+RZYUwXUOhTM2e5qKQEn0oDjOc6tdr2oQwW/cqH5ITSTcMa5DspuRZiVEqF8zCMgSil3jouNCK
iiVui6YBk+MVwQzU6FURElW2Iry+7EB065SsCFSFQYn8vWbLLOwW4JSkuVAZapLC5jJlftIrOF+a
irqVK5+ftv2+fJfYLPHC9tZgswaLBvdRhOCNw38s1cUVDTVgx4z3D6bleoimXE2FxkytM9KwQJsa
bCLnWejnEPlq5q8/H1Brucfr4VCMn6moQTp09zGBZx3nwsbaxV9hQVRe0Bt76Q6ANJc+8DTNDEFu
F+1Jc8TqzxaAqD7W/dgz+yrF8v/ix/FCXRX1ADgz4Pf6IPL7UImOHLazRBcDsUQwdUQazAi3RhAy
lmphdj/reReN4TGKmOslhK/AFAh3QWqr4gkkrj79wkKh3aoTYpU0Q9ZBHqFjBcHBPoxkakENA2UH
9RSqe+3eBf3IrkdHYPeryGjINKxQdoRpJMWnqhVqTrsbqD3tlp6R1MKpnciifUkX6eU5eOvtC89l
Tiow9hffv9CjuSc57WqoRo9/C4MBhRPMLIzO8L3UrRO7avpev9abSY5V1kR4ho42MblKGluyNx1l
rK3GWKVkZsV1KuUqOIkjiNH7U/uuP3FOSONFoZSmRAIZEj3UO2UXeXnXKpmhuEHRk/xMF6y0rbf6
dYo/ujUQY35ZS4l6ko7nMbJblFQ0FLUzwFtDpCAcrjWCrnyca8krFQ//NhoGnpw2ZLgH+L9HjSiX
ce36R8gIoiZYxQ79Xb6cJE3c/xGoM8kTJ3GwL38Hnprq+bbzOrp5ePvjmzpnbY6MsFr06wazlx2L
0g1dgO5Hr0tMtqG9JiasI8TbKtMT9lEE/4HTymmWRzXM4aXpnUBrn7/J1yFik+LLSoAHzedN/q7X
5Rlw4FBgiCCZW/uvDyjlAgZjcZtp2DCSkFkN41WJVs2sZNfIXkpeTyoMqAi4pKQA+K9gEbob/4v/
VHrPwOeo+McYoIc49asuq0o5jP03bN98VqFcji0qTWMf5+xP4uLy5catrreTTVhdyKDpMrvRDPFT
9XM9UhVLdMOFJaemwI03U+PyIGz2fmMLYo22Sy3nZXkYm2sSTKPHT8qOn8XKoHUYSJt9QVHKdaal
/oqRfxIKPwZQo6ckcLbKaDTKkrd4XpQR69xGxZHKBeBskTpeg3sgxMkMk7gyskYVDrXkMlx52AzM
sOhEKDU4iSHoBKDfuO0Rc98653i/TGxABoouUrWVl1CycXTsjeJ6lqL38oLrosuwlpUhfnRirZJr
4iubxY3l00JY1AoVFImrKjGEuKwyHcH8mQiyNEiECQn8vAe2L7XHRSTilludVkXt++y8Wt2YLHot
sdJECsLWLdTOTLdPbvnMcHXhVUhWKUhStIEssjUG3i6EIHZwCflYxrXuKnpTbKbIzPQMGLI19z5O
em/qx13EQh+yqQXp8jL6Je8LNZJc89NCwyjICPFAC5BL3cBa/i0iCviqDCWPQBaNSUUrfH6VhlZl
HFgmUuyjbJCyy1YqpZxDJcxHV2QkcgoSE4sIX9G+Yn4BpCVIqoCc4Bpbk6L7qAJ6NClSJ1PuIxhV
/XD9Qeg4H/XwKsR3UC6Ipz79OEi/YA0gXD/eoYbIYrkUjzed6gAbIbgnpYO7cEG9vyxEzzokL4RF
ADuAd5o/CUILvI1vZb5BwRdA0GBTL0tJZeNa4SVKPCq6U6ryl8upoiwt1hoxpf9buzBrEwyl4nhJ
GgMpZ6X6R0gjc/HUBVmt7XSzFMnrAiqcVjFU0Zm4sxpbOkPhhpwr90bvAP43fBrhm0CDollgEYGq
FBG+PsvdWhSiQr1b3E+pwLRIwQ7h+TRG9Qpl6F40Sy568u7+q4bt/dtCaZk+yK25caKD0R2PTFPQ
lsGsVAle6PCecrpAN1WY1FZF1W3WHNYnmd1SydeExO/Abdqsrl+zXRfWzIlxPNPsRCVIuXSxhFJC
SEz/qSL0I1djmqFkd1Eu19x6JOWPTrjYCl4UwCTkb/zdoEKBRoDi0ihq2AiV8bdCRkqZyTANREjW
7dIQg4w4LghrjDp4rCT4lAYYbc6bEtOrpw2F5WqkHFmheEkAU7pEXKQoVisbDGQ2J+qvP2q0MId2
JXoIGM+v6DsYdvnk8rJPlpG65eS7TuEZd6dViBH8qEUdMAuudvXO6Ofa4wvU12ATqDPYWgSAY8gN
MD6HI8Ud2wU5EXfuiS0vmn2JjEtgdu/g1aohUx7lfCP9HSnRncobim7KFk/RHkHvx4PaHJrDt2c9
2bY06mWNBW2G0aS5sPrUnLiyEcvRc37tEW2PJvbkP0LAUk2NtR6JCyp2yR2gEM7c6F2wRxV2afdR
z0Ito0UzVjVpmuEfJe1nxkViB1XZWm+RLmGFc0ypYMzsA71Q6IZSeL8f+L8xkjZy3paIk6l/7IxG
NzAPPVwDv9LVdObiY7eyMCRBgQTXxwxeJCkuatvd+JJHlo/X32jYaxJpeVbErHiigM0J4rVKCeaR
PwLjwTUZIsRKfnuaHzvgD7W4PtCkFbRRxYm2AMRZq3VsnNNiXLU9Xbx/anVxlfDMQWQivhPvVysR
sp21SFyViBLX2vxpUfvTJVHFAEBS6xcAEjV+jRmTQxxBuckUfjLy01FERJc+RrrqEIRBV0al5ylH
VwqkTaRM/MW6UKKgzWcDQHLrFuCaCJWwNOPK4EjJdjOhSPuZfB6QEFdsAcE5ZdpteL92DpM7ldrT
ZD96zpqL5yyd0dKqb/bS/jU0e0/AEdq581EH6WiAJT/HJarcRJUnY18oGnO5V2giPiKhBjIE0rVQ
KeanNS7E3BC/irFXUMrerEnyLyzXJOEVWmx/fRgYCxoOx7FYeIpey+ifAhtBX5OchAbIJMnaNajo
dSnJvdXvFKwrgZp6Weh2CuMhOqYhKzW9snOQllv15js4t03n3qKtqdEAMT+A5IrXKICNIE+jR5dd
e0GORTWrkHP4tkj26E4SGSt2eKSQUePv+tVC2bKLW3/1yPTac5CXYqdXhq0boXVcA28/1qCbghCQ
FInMIjWlAgihHTuEiSRkF9azT1yhAUnA3UkQ5VChOLnHMvBRmOYW0mYN6Me2Y0Gcwyl0Tg3UhBRh
wjZ6yX+L0INxjjhlFeoc1kGG5GaPl4T8JOQhwZLmkjSzUrA+agxhSHFikzYIuSm4yUcCIzXls+UO
wcLLgMu5T2LjDPFn28LnsuHPcY0yjMYLewRlnop9tj0spEWbzXGU4nQMTuYzdZEWUdbfBSsa8CA7
OXJn6BpY+2181b6u7J2UAyl0o6dhhNTpl9Ay7G3VySokG/RggZ4K6YFUk8rwC80frSysxQrONKUF
oFYCOXnzUa9+Hp0qJTDUdEBo198nKQr2glU/+WvP2niNrPeL55FmoTn9JdBGfijGCaXLOsWWl7XY
RxBwtViO9riUmBv6Y1LkR18U3L/OxPfpose9BH9rZ3T36LT+kJ4SCMftEXHSpyqBK4qaG8qR27l8
w42ParODvJfx3vq8/nGi1Nv3f6vPdt+UpF0Z0Bvoq8wmSmPRj/PfdX4IUhYFiHKTici9MuwD/YVK
26bJBj8pfXhKq+ZtyRT0EweB3cadyOxPS6+ifWpw/H+z8drFrP4LHqN+M0JKAKMRz4MJrqzweELq
ybeBokmcIAvHfOwH6lgh4Z0g+qIKgio7kadz7Z0vdWdWK/PlMyIRUVmKKFTeEHynbf1LtU8MFHBM
wjMBlwKl4k17MAvlOU+qJcIQ9MiMomNNIbt2j1BOlAWzdjmwfMPex5fOeVq+fJHuLHFWNuAZ6RVP
nQT4TqFvrQja1b/c+FPozlkpHj5Oj9NmVpj0RiT137HcjnklrCrxMuS1ODV90CAaqwlxxKlmhteg
jjPwPThOt7GCl2tAlS7AfiFCdxFQk5ufxrdB62M1RNhBpoKdNMAhpw+lz9mMi3ewZMesh+7/43Iu
C+8L0DJaUgNMcCIvd6DyBteTd6T2g2pNyAPAOiC0ExcTI8+N/JNqTQUbsGb3UuOKLMlxBif4Yct2
7+ycXOlDUH99vH65h6XHBdeG6CpBm2BhDFjp7mhdSJ3pse22z+EuDV/J+FntnAhsM79JuJgyEHTM
vkiJ8KcGNJkxjEhYV5SInPvF3Sy3995DtnubPcmiNqsURrXI7hldGJF34h4FXPBJplgwrZ8LWUFU
+Z+aFNubEmkVTqQ6OX2tWJ/IJg+jW60DdnVfr74Th+nLS+qh+iMNW1FU907+SxAhgz+ycXpkoVNy
6b7GBkmzYKYP6UCJD7NgKrLV1q5VaNvVqltlkXpBXJYfy9XNh4LYbliUV7rVUQsQCiVQiJCTJAid
HGZY/WknJQrlGbTCStL+L+JmtXh4is1qvp6qPlTiVKfTBz/94PDa/TREMQhnCH69ZruWRsCNv1Nk
kmmgQbz/obbGIO9F92V0sbRvvbMSbucNPkRpVvsB9b2hJ5sRVAf5UNZX+kXxgigJtIEeojuXEW6R
USisG31jePqAzpP5q69Kd8OTvwrKAL3OQswGgzx4B5ZneuLI7buljH/bbczZrr+2NHihCV60YeOk
/UJ91TnQDme6hmwksPP6efIq62b3CfULCWoBcaqrgdpxNSmPaDPQYRZkDC6s8/qgx1rTA/1LuunX
BQo9qk1p26W4vwTslqFaBIilIZ4GWk3OVm/6nxZgxxIn/v/FefDzWkFbEGeE3Y6jpwshOUHL3a7F
2BYjnuImLIcRbafLyE5nJLgV8gbuIIrKZO/4FI89VCyoOMTAyK+CfPZHdny6S8qNtM1W7U1cJzRx
AUvRJYpVrtRLGeEmVogi4oaGhQaG0kcNLB2tfmkcWZr/KHWWSFaPK9npSkwgvqDBxENgF2d8m/FU
hSWnQrsWObYJHouvK5UEFXAUwgvjbmIt+2RH1mZ8cqjc26K70ozAg4hXtEym+XKo9slF6cvdhzya
KpL+JvVREfcvnggiJ89c0CsxJFZo/HJj+ebimT2LIw9kUIkqklhhiCupTFLNnjodH7vb3hm1YHSi
As4jN3Q8UM8DGUvKiV9ZmGAA8XkUKMlgVcj4iUfoeEqoS7CI3tK2erflNcyDFl/prahhhqgoiopA
+rnIdE+TtdII0ILggXZUwZER2vo6LfcQ+BrzfCoTCrVSLgch+LZA9CJVJiSuo7wfpG3neu/UwSnh
/TX5xFAUQG7RgkQWVSfkm5iXtEOqKoQkvOC1g10XPr7A1erdQfJYJzArMiyEXF0PsrESZcpLeUQc
ZHprNZgkLoJ9akQCVGRKAfg+xReO6aHKsj5vWIedprdPOjrfK2HyJTYcmpREjTl0zikAvmt69/Ht
h3AyulNBo2YyuMQnjoa9op2je/i5TatwGFtX+/LyrwOiEemU+Y43l87b4YVpfnT4MSNrzyU7dzZ3
Z3jd2nyVAIrCGW2Ht4YNdXS8g2XHH7X+WqTNxOjzWg5jx1n9rf4MKzj9mDXn9FOd3174u1bnp/g2
fRDkArO/+PPTxs+eEW0yT3Fy9mHn8VNCmfrRTvswE2pyN6hHSd6Bvbej7pvb25aXwf7g7J7+u+aY
N2f7jKx2UFi8+LSbqh3C2z5Kan498dP3rJXbtx+LxjnI/hL/kg/MWrS7TvNKSBGk1fRWZHdHv2GE
yXmQNntZ1TfIrYJ6nBE/gUWO79iH37NHWK3NHpvTdxXc7uJsDu7t3U1Tb1VzX4l9uaEqatMdCOLG
nl7LsyMRN/Dgu/OsOhsqNezE2Ot/3sgp926r3jUhcsBp3/nVjde4+A24VFev9XZX1OQb3unu3p72
2XRyKDzUcMj629ypzq3pnmmv6q7M3jnvpGe3zRA/uHjsNM6oxzsWeMSGdumd4+j4uf/dLarfz1on
n2/jO4h8xecZgoNTfTjX+uJknO1KFV0iTjVr/HfA3iv0X4XWVbPcOzxKcLvvpHeJzWdo7Mbnbb+9
D1bVbhsU8YdxUpiQGMPm1dnfx5x25eaeV+4zzEbbdZUKD74RuD6s06LBW8GmyaDuJHab+Y3yI3Uv
ud/CPxfaG0Vgv5VQ228+sNKAbCYqZT9pmH1rS8RpuWfv7be954/V8jY9GEzdfGbRFnQ12uNYmB28
FILJZDdqrBs0J3t0nobdAjYHrMLcU91H4X7aF4GSrCbfFANOtc45hx/SYbBiovEiEKg6x/fTTQ5u
o+nczzZM8Xv/DAVps/LqTcvOk5prmdZSaGflm8D8PkfsfqUXMGzSrX3P7SOx0wB/Bs/qXbwc2RNs
oU3QajrZ230umiwjqV2FHuymO31+saLvnBSxHO23gLCwKhlYRJzI8/CkfnROv1X4GAgXof+YnYNv
PBxrSdPm1aDant52zhF3IeJYrjK+Rot6/G7aJ0j4pP9wH5GQEc8MLv37urLqvkn+Yf+giPl9zB79
V/9c5WQ6Jj/jrOqdfOcalJgINNG1Y8iPAr7hPM5eDYrbyrnjBFmlg9bpS627V710Uekl40q3uTyR
1KP0Jofa23d4m+gi0B5QXyCArPV22HjTbyG4rhvj7fAPUtHQ9KBMj3ExML+xqQlvce5gWEP6UTQA
zj/an3u8ad7sUVv7fMfsYjtg7VKJWMjiyHCzSKTA8PxTn7ewH0XYPjVmK9waUTUvrgf8ltI/TFwY
ldiyrG+/dJ8OiXX9e4TCqEvj6UnqVZfQU6fZmcKHiSa9NmxPqhOIKaN8dNrQN3o/Mwe1yfUjcxos
LUVpB7vZv9TjOd7rbdD8fI/wknqvjd4FNv3nFul7Agf/hiaabYASy4HU4tbqHH/akMvyX/qafV7C
Z1yfPWaX2fv39Xlc3lHpr1fjO5nv8jRK6LycTXMa3FIO7G9GWZtwl4e0AVBr9mmUNTu13uvSP5zT
ae1kdK3b1bt98tPXbHQ/g/FDkH98XFhsPhD8QyTDKWNHv/pNo3vcbWfbWsN+0FycLTHeftwS72mB
gDrHJlQSXGsS4LcL8LYVZGwPFAv819qEeInocG1RJ1F35zPEz119FdKO+tQ/k6dhIfPotI+4D4A6
XnadRv8t0xNZPmSd1R8Ldp1CLsJAHESxbKaWS2Wd/vBtp3Z0yHAbtKGEZPSXUVikevp9kQ6CCjUW
Rbm3yvTLR0RKfiOyQQdCtwpEnn/gKcemd7zaeFbA6DbZ/tv2M3WqOaIL91232w3PNHh++wo8yLdA
MXfXMBzTkPHJGZ4eoRN5P06bkFdVfDz0eRc3Dw8v4qomSecTU2+0flvKbk/qUVZwXrzjGu9nYvxk
EKGgPKFtp+VP2zs3/YrpXpmGV3d1dlLsdhHanzkvGGmdw8gKNtSNnhFpVUqZUozO8+9hYnQrAJ7U
0fwjplxUmWdViIM/TahAhGb1jnXrPDAOps2LWw+bYTV6+Gf6YCZyFIAFjQQyPHuXPktKM0i89kBG
f3AnsNkUEIiAtpuRiNQDNJ6wCqEfzuDzHX5ri8PoOrz8Msge/TPJSX/2mpMjIxck/6DYVHEus9Pv
IXzsndW6fu0Yv1t4Sp9nuDCEvvBVdp08t+9EBHgt0AkCVmcPiJZC3MUTGR0DN4oOYnltpxmlMbY4
IHtR674sas3I752YiMIGGCMVF9APzd3FVpguoX9cGia3KJ2I+zBWpMU8f36A+Ny0SVsxK2bckOnT
QwdMWHXxFSY/SDuDLWTOOrXHhLyRmnkgunTVT0ft/pXvcOUhIL/CTbnBGMdgD/MicOruvbfxD5Se
n90LPjlwqcMLDsUCfZvBFkzBCrAQ6mbdBB45SyGfE2/Xv4wzyI9UTZcPeHOWXxlhQAGrbouhwMWd
VR1cay89o3uBfFoPqx7tn7pdMXB9jCIpcGNFzw6zPpJdJDCIaS2FmQ7FpLGi/DOYDLVy6H8VNIQt
z3QOQea/6Q2a04OYYFg2vUTRhF7MKti5a0G3u4CWEBIhPYkWgevpT6m6C5wYqhOWLkgyOE0pbQwe
gRHTeQsM9UztDT1MtxpakzpGgC/uv7Q/zBv3OLgExy8W6h5loiEz4aM5qfQQViedJ1YjbEp0QOYL
ymI0tAdr3ntoTtGi0H4jVuvGJrNKdaKdf6cKDGUcM5cVSbd61jMkJYPt76j5qq8WVHQMQSvMTLpi
+AmJ+Y7K78G/QmVl6qUwcxNuLy/EFduE22EN52ssSbxdT1xrkA3EZW+bwAToKDJ94UvwAhIbbgYq
aswnuOQ5/F/4FyYwk+CLKnXeBg+XI+cAkRyq7xMGmm1vuRSCtB/yE2bUnQ4AlXjXz8jsJCl44q75
ZkiAP1w+b/4ubCzUZHU/pFAY7sLrRO8anUIkxUMVEvs0p2fWiV8QWjCI8VUHHGEc15n8HfBHr071
3GvizKFC8aGIAVpQyhknmHBCJ/dZ5f0/iuJ9eqipY+toRDtvurZx0Sd6LsT6JIop+6NMZ/HOxerq
R23THGwjwXVxq3OPYyt6gWEouVR3LLUAVSL6saONGRpoFEoWT8H742B6eE3AWJIUBNFXbs2T16rH
kyepZBvEAxxwwl7Qa8YPvx5fF8fJe3YA0z51iBEgP9DZvPHN2nfvnRdNHGKeRCF4z32x+GIASdIZ
XKYXj8opIikkNh97NxlghsXiPz+7mymebvHNY80X5QS+EBlgg9H+DihIee3PXSSdBbio98Ytrzl8
x+T6fZjGv1eU17c+fqhIBKrIK/fOgUjnDOiDRn9tTDDKAzN4RbvgGb4Qpo3xdGGtXcDIjtV86Thp
ztm9t8v7+jV4fV5ja7kHUfrY/qy+WZRZvQ1Wvikr86uff5n/R9R5LSertmH4iJyxl11EpCkq9h1H
TIINFRvq0f/Xjd+af5lkJfmMBV6e9yl3WSDaSf45u+LQAsnpB3A1KV01Nlrz2hx5uLR/mL7C0uY+
LnYaiIKOy38I6ax8qG8pckJgty5mNtoCFdnALppUx7d1xbsAgo6ai5S4AoFw8PxaA7fCzIWBAvjz
OLjMz33y/op19PfkaYwPanPoTWUK2fKk5D/VAeoVwsdfFZhZJ0NGsGU3e4Xg4yCZGT4oqjskrdnN
KO/aKQDQ8ZlKAX4YMyT36NTmNTY9EH1hlRe5LsxhUFXfRmO+8y47g/pwN1qyM7OXZ/0rnDD6WXGb
p6ckTEfbTS0iiTgVDZ7mwpAadSJgaIw6SZV+roMmKfW5jQglpL4DWSyXISNJCrDhgaHJmJkDPvO8
hPu45Z3FwVu/eyu39jBem2x6HpW/6lyts1HbFObnYdJng746FI1kv/30t+Ht57fuqleePGdvTEa8
XW+1SOEK1mS4+/d+G7Qs04i4tRpSB1vppIhLaXANs9FrfJkR7dzaLFluQ+jXUC+HuyFqLSvs58m1
4dZz0JgsIolbNRp3I/vduQ+eihLbb9g7g9qTDs75D3Ul3gcVy4XtchhHj4bxCTPv6KO+1v2YGSqY
A9p1zCF7V2QTGwGVCGvgyjKwqsvVJOOs0a6pWXTWwqI2VbfFOPnzU/sp2HGf9n7ekXuiT+h/Fg/3
vmESEKR9ZmbMoGpE87cNDWh6mK56u+muv/85M/34Q00qzPo7L518/Or6GvKIs7R/7l5D0kY8221m
1UtgwdY20BgvAyVBZRrugwPQX8Ra+yc/XbMb/MbDGrOLItyeGW3NS4g9DMjnY7gnaC4TxjgrhmeU
jSjTJZPPLAYQPXkGRwsu256eUOxWCfTdT7S6GM8ZK6WCLsgkHj7tffDus+apubIqMrLvSfEXTpC3
Q1KK64VVBjE0/U1h/EOOo+WfArfOJjFA1SjmPO+W3Ov1wXk8SpvmG6GIR7dJGCFpHG/9OKQQTCEW
gjRYFInZkDJlzv0J41nBhx7ZPTIs8z/oRoPIZoQRFWjLDFCmI2R0MftblPZGHJzIkqlcacQOti6x
ATyEuy1bpQKJ/GlyDvTYJYoq8+YxOmYOO4LeMV79rmi+0KlBUMUvbZrAZ7zGTxKVFsnf1TpO+Aty
SuRclIYg9meVu81+Kaj2ysOCv1rvZvdFc3S1siEDKuiSxEl3ayIo6tYI7vV2OqxTg12M/SZ141Ha
r/++f5tOyto8UIRS1h7B0qLtFWXLKvee8OMzfK+5sDw6B7dhhQ4/52tQmCFmG4LeD/fkViyD+qIE
hH/l75lAhEiROYBukcVl/Z8QK+SMcTy98/A6WP29YcYCJPBjj/A6OJw6NYbrG2RwnQYK125pQQJh
lQHxhZVwtWyEDNCY0P7QG6Z9a0LkfHN4O6LJPQM01Xa9xmj3ggtJlDi8jArkR5YGq4WaK5nEy9bo
bkMUqS/K+NUhC4ReHox/MgkUzzJiMiK4hTZL4xhVszY8ykvTSgs2im3NivFG2KJB4WI2WGx3s1Tr
3uL2g6H6os5sIO1UD90XWQx/v29fd50CqmX4O7Ts49MtQfYSXe+pdtnz6O92vQ8ksoZJn+Yy3832
ymES72zHoSRldn010OO/PVgwi2leEUk+TCYom2O7zlHRweLtL5vDJ4kXgPYQ/t+4CC6jtDmN4TLf
pqm9GiIoeBhdnexvZ38cjOE3zeHef3RJBd3DFIlCtFQfEP129nmt4R/cjilH/0rdfBkf7GTClVkA
9ghQL1otYLHOmj/I/Gl/4TJqsrNHqC1NuIiFy7lx4e8DJtyE1B4Ty8UNcE4TpMYinsBCHZ3sciZs
UtzjNw4Yun558Vjsfl+zQ2psIUe0RofJjev1YBjwGGANgIVeLWjVWvGoXDNM1vCOAn03O3IsVr35
1vkEtU11WO1V4DJUzEC/B5bj7sMjMANs7s/TBuLRV/8xvAcV6fsnfZrRAW3jwXv5iiCB29lE/GGN
WWaKQ7+rRR0fcijhxKOoMkNfbgYXZaT4Ra2OFQI8CNDcXjosIPQ0eZAO8ZRTmmeP0SnkolqztULx
sq9jOoqNOVtHr7FZTVDPJFA3Nkx1b2vALf0arG+0IofQQqCvnyetfsJs42nvevzU21qlGavvzgcx
agf2pwliojg4QnJbOccAbsSWNm6GmmQyPHTR5KP3VYgq3o6GPFef+tPT1+wSJihWX8IHAZqLdPhC
Q2BFoKY91z0DuGRg8rEQl6RHW07bVVAmbABYa5RNpt58VNACtYDFDMhNUC76gczeJz+5OoqtLa8U
ZUgZq6+NzPBpXEXBuDBvhQ+XM0ERSf3Dd3Uk0ffIU+PbZYn0qYcEM+ZTlFBU3LgoSpy+hk4hPakO
UYL3j6o0OKcUgzTzPIldLua0uxueJ8cA/UOXZbb8wOGn4Y8wIPiHQTKqzG9/j07FoRPKPOVHnPUa
tQNfyL8pDrY+313UryqjXs2/Jx7fr/qtnyGdsvMs7TQGB5Me2S9ku0nqweDbUjDTu1Qvko2VONqC
0S/V4GqXpLSDTLBfR9md8xrbT//cRwfWBZznpn1cNmhFm6JOAM5vY2u/TH7rjE8AhS2IOa1R/PuA
n/7yINqwEOCQuzd6XA9vP7mRHd+QjTraR/i5dNlq0PLPXjIDsDtL7TN3ARDlSESrOar3aUMwYrLf
o3e3wFDoaWUIGxc48q8NitBIe73hzMcj8mDq2SrKh3DuwShwfYH/1wyEtgoAtdGLS5wrIPkt9OkI
uYc+vyqzgIuwS1A3wEqwhJnauDQrkKPBeYqEGYR+futtg8R99G/kW0q0K5oAmehJNgdstCWfo6Mp
lkZXS0AaQSSOB6OikmGNcykMvgsYrzDJCEBlBEwsSmaASdzetMYWYFY51giX6oAKcaxiL2H+oinq
EjsIGA05T/oyFqzoPRWmRb/beYA8cOR8Lb54bP4wiKz8gaKd4YBQ4tFG0GDg/3t8N067lVkyKUXi
XoiwxWcIF59+hNjFwmKlXOdkYDwl0yRRHCAN9Y8/LzYe5hLUScdB3W0wz9HATKMzacXok5Eq5dDT
IqW3kilAN/3zA9wepf6PkLAaKx0hU7GH8gxQvvObTtttmqzpStVhkJ8cybkK/tNsew++JDOGksBJ
RRxn4stTALxkrsdkkamgQEscVQ4250DyGcR/jssrHxKKia67C67GmMAuglGlhDNbfsO/Ee87544U
VAVOkfPlnaziOxIV1FM3IW/1oprYpIjOeDZ6pmdiXWD1ctF/0hQoGT2sVpC5sphuWT0rcALDsUwg
RD2MJfmf1WPCpZ84+VEEH8MZG6OncYmEoRLDqTp4CabtouYBlow93qBkyNFtT++31WfmxC9F94DI
ofVEWt5uzPD1KYkuAhEE2pPlAOxnoSzNZSN/Np5XU7WoF/TkAMSqsZYnZmPLYNnjBfGPItuMncBx
xGwAWAk34MN6CawgsWHhOFHFrtgBQ8Letm2BU/rYLBcEHzQUvSFEyvWBqi7DPWTc2aTV1D9L+B31
5so8WZdhs38oqMv76dWPqavj/gpIZWaWNpXN3bzQEWcuwCqK8TDYX814XdrQokSvf/OaS858N73P
n5vk7755HoCImY1Kp1LvPOHKDhol6xaRJJ7oDTZnl+52ePltVQ0GJBc3Car2p4d37gusg/okoGwQ
uuiGLqAT123/0ZhQL0NQMxSJbQEEfxj6T28dj18A7EFIGzioIJK0M74AIU2n/2NDpEbscS4Jfb6W
PwjunEDBihUQAvyY+gL5xJKzrpt+nfOJhGvQlFu/Ip3k0fUA27FE0rJ8/qoZrhBcgpDdYArJMUM+
ypIjELYiGkMuE83quxDMkgGZkSVR7NG4JaJI8xfYWWwzTdWL0E+RsLjvXg3wmRC1uyFNZq5zDZBv
vAtwUqOXv3IpehicAlajWcxfCTf3AmIOnRu7ATZwHo1HYsHx5IfOdfZBSW6OAyHqK6Dl9JI1dtaU
vLKl5paw1Am7nvxpcgg3rWh15XQHgoumtAd7/3NgKAgCoafXLoMDTXLz0Mmr4/UKWwlMH4xwAqSQ
bID3cuFheQXBJbgtsRCj+oJgCUeVPedhFgBv4BiBJ5P9sVeDz+w82YefWQkK530AZsITluKIUNFh
eAr3m8/4MSIvdj8RrM9gy+OT8cVDWTCc3dL43RNns7x++ifCfcWrTkjdbRKZ5WNyCs/L8q+4/uzs
JplHnyL/BXw/md5xHLhNL2NEw933NF1fnPJfMgWi2L5BPLtYKwrWrM9eYjAAQEDb2g9u/SW6AIhT
tzzsCQakv92EZBYqLO8Y1AFfdTJLJqhADs2ypB/ymw7SzgXFzuWrE5yC3xyXoHd8qSBfQDeXLI+g
7YVqkJuOqY4sWzqfJ3Mc7Tw95Lunn3RfAQ5zmCSbWQXvULoFjtYH6EtO3hdmkHRk2CYnSFARgbY9
MBTvNkBKgou00+hd8ZSCxIpGEGl55g/LPeXxJSOZ2/SUwwN0ceTPCMkAc129Kv74xhZNcuey5PRS
ecQ8SJZoJ+id0ttFFonDf/A4LIAwSdHMKLEjba41K/YY4xsCYQqLGyUdAjCAAb0KmrxmVGUxYruZ
Py0viQA9DjhDXB+EVgfy5S+KpjDHRW3XWfg+KRnZhHgIgjMaSwCtYkGz4y+5JvPLQ7H7S7fTatUx
/x71/9iVI+wmc7I8jxpFgkbAjtXmMGZzwGUj0qnmHeQXcJ9CgXvkUKYOUCX1JakLzQzUuPbaa4Uf
xFm8+CAogakLMau9SpBXThxvSo9UBZ+hAirOYVkojyD1reOvm4JN7Ml1Slv9nX8R8UEkCK0a7de8
Th003XSSJIyiOCYjZ0UznUCxHd8dhUVxbkoQVNh+2vFIiFrd5kLsyHeZLeFLL6Y/Yr4c0CbRDqWr
y4CKrAHIJRm+ohspyDwbFeZlFjMzA+r5dTJKh3SqaL5OaycDQxum6dR77x5hYvgKz0wlVVKRDcXY
TJL6blBdV2gSi5W8rD1HGgqeGFBZZS/f19AktkpjhqwxBwA9Te6um96k1gPxUKeQLxwBTG4El1Es
19sWahSLsmUv4GrkzLNeYBiT7P4jW2rDzrMeln5+5Wql3Z2UH3g88EIsaHyIlRolNiu5YutaP5qP
if5OVxZrm2kDyLUc+qKAqX3lYLNUoOEJpM3a8oQ7R2eeKwyXOi4ZIwLWwpWjeCwwN6U/WR2BGAl2
BMTgJ1BbsJ3DgH92tgS9jA4U3cTqLyGUGpW+U43sCE2ka0gaCkw9BYN+DAvMuTvRVSfqOKBJLcfu
tNXOaKYUMWB5+afwxYSWVvgvQbRBTqjeYMzJvZNSXKD5N33Q/WyH7it8jIq/NFGQaW8SMSf3W5uf
WGS88y9RFfV1btIUZMNB/z2PRdbH5xvhg6Lv1QbZG7F02GEoKPxCWcbosQUYeLmMIs4I/4jQQ3cg
F+YRP6e4LP63LX2PcUCk1BXPQSMQRMqyObvHQdNVxFMUyU+XLkyCELFXq5bC+A5E6OAhiIUPT8mI
OF09PbRicd6RB+v/olvAS4g745FiwFhKAmKt1duBzvMpPPGoSCuZvBORmrj3pGkO9K43GxBEbWiI
snAVCVHC16J7C3IrBSnGNc6iDx02hkMnJ7cJ4OKwaIf8/2tM3weMCsXnmwCJPsh3TG0kjiEg8D8T
WKYjQFU17fkSFoUIfqOEXgBSK+6JzMlEhMxJkhuc7CHjw/LswtCVaqWQv0LwinCSP6IwxceRiH17
u8nMpoBGqyir+oSzyE0jKjQ6eCmXHi/4wOhm7/IDo4U37cP7L9XpDAqZe+oyAluWd2YJxTz0SuZJ
0sbaru7tYk43xBdDXpq/YrSLJaXDJj7Yho8UXvMLjtRXVU8UzgbKHuv7+j2uTa7D/bDF/CWJRITI
7cVyhOIVQGvNfA0upuoC3dCPplhomKUL452vmC5Mr5xOVHPE7xL2m+Eb4yB4LyKB0fVEMVciU8Ij
ioEqvgwT8UBmZhcTWgOzqPl8qseDmkKuGVsQlcDx4oOMoiNzQfj7e/fIrRnd8bLTTJvU9ha8uhl+
swB7bJ2wJvq3nHX0xTrigZbFCOUX9H1z8PF6LTtaEOeJeeygXrtYWdem17TL3r2fmfGgaBWGEl56
mInzMA8OPHDCTESj8WqLJCg29malX0Mzmq1PXTDTInprNvhEE+mes87qyJPerHeALgf0DlHzcIYk
T4qUP+gq/squS5YcoeNcflUK/CKJatXKqA8xZmXpazyHefm46/H17a/767e50uJ6Mdpv8rRa/Gso
wnIixpLQDd0wZJJqs2hClk8fZL0ouW8TLDemhfwIylwwbLDmE56Cu+u/zA7/wjAJ7hQIeJm7T/kE
gqDeBVuXxdfmbSLa4n7cJ3pMHxsMAnljQj/mMLlEO1iks3hJwRwlEl/MlU8UgvV5g7aBam0H1RBL
c2Vtmnnuw2+hBqHWwpwOklOew/BVDqMxGp86xDooF2DsTPKRkGv1pJPbgFN781NHwrpbD+xa5z48
cllIrpphOHh+kfjKxnMk18S6XQbbzyX/9i/IdwnT/+kQCCYI0E7AbysA4FGYcxGgHBECJutOf+HP
Mnbj7n7tc2XPBr8oyWobU41HOQq7OyGNFnuvjqeC6FZKbETOQ+8lyGtS3CFEE9Xt3yYjG1Sah19O
5fdfpIqS9z4/s621W567pIURGhJ87pGW0ycaEG7F4xOFUZx2yeiFtFU9wfZIwSDVrJ39xT0X5onq
E/oRkFy+N3bPKMrTL7bg0cBAhFcgCBaMohh+REyfWEVNZF13Y2m0gmrzEabHE0KkSVGbDxAnZSWh
FS/KqFRa74AoFABXWn0i/WqBfuPYs/u1dZRDpdYqdS2KH6CHiDxXEFYvr5x5sgPQ7ckoW6I8DT4V
t3Q7tDf/bXG85q2JTgkv/XeEKwAQUzE9OyigLGbwOPd4QVbRgJWiHVc65/+IRhmjcRMeBLLLjPlZ
GYdw1Wk4l97eRRjh1DsgNf340d4ggsKH6pTx+r6TrwG6blswHQezHtF/c+VhuR2eekUhOEwQgsvy
7D1rLEDDxeEKMfvTL7EZ6L/qZuFnEFwwGkPop51n9xBuh0mIDMPwDDhkTzcFOAk0u7cHqmqBESpb
FEA8MPNn7zGTLGHRLhEYjR+CZsNUCOSLSO5f1gFXNLq2PAGkFdyzFdMgwkBsqVpio6z+7YOKRzDC
R632b91E9hcmygwKSb4p6V46W3rjeB60w2Eose8/IS/0RFuDJxE0BoVKs2rXPQbixpOUL4jDW1C3
n/3MSQbP6X60BQA2Bq7avw22XhamwXWyI/lcrLhATkYS7szqLLGq3iEQZR84p94QaviM18E0dKpe
1XsjKsBKBnf69huU4ImVwlopdMplo1pmaV6YMY8bLniZVtllnd5hIrPdVTDQca4f3IXaPoDZFv21
v4T7T5/w2o7tMrN4pJ5RVSHKbOu9/TTOOvutpAJXDpNdhng4R6EwjKxye0wHkH2xi/WGlDVKbXQy
2DzqBquxI0r/w1xA2YGFs+7H3SaVDlv0BFqSxLTq3rOnOC39NwLphP8wuu37uHhUiFWgUXmYqnF3
AYAuobysd+0aEnyPxepm1v3sYnRlFyEXkqrz2Bs3ShckLqpmpWUy0eKjBGyRWBaVF6ufS3SJ9mh8
TZoOKSgfTafMIvy9QzK842yhiYwGboRe1eoJwVUJV0qDl/orGCv/otynuKWZScuWFJnQ8m0aKGFW
4gVvNy+wkGf18JdykHUhrQ9Iy6hbSPdEDKQYFFOVNJJskFHZ+FsTqaKQDPkZNaXtjyoshnQdUVXm
zS71mElxIcb+0VFNlhjbMaZbFEFQGfZj+TJKcwnRSaKWpJtuo4hEltST56boVWeYfmEGnORfzaSK
aF5058ifW/PlnL5d4Iwjao4fuDjD4XTeO1FeqdT6Kj8tlf1yP55PNRq1DI/HL/OqRQHy2wBgij9G
flA1ywgFJG1GqkZUFZBrE9E5sKTO3ZmPJrekMrb9J5GQBVLDs+HVYbH0K52cubXooIXRBcpJun8Y
Z9wbJ49mwC70Vc44I58CDX0xcUlG+srFZxIjfA9OHvQquwUKDKlkZpW1vpJ9vQDdCOUBWbKOjd4b
R2Y5p35bjvU6qeP58qFS4i182xm/tMUGv+Qsm02t97DKAbmzBBAHRUT6G20y18XDhIP2VXZQ7FA+
TbzAHEX6YrqvpNkHK7uyVDIk3xvFfwk3i1T/ZGbIgkIXNnW0oaBVwebSZ4t1J6iKkEd0rkN33b85
b8KyNgSO0TdjV9auz76OG/d383QXeZegaNt/bjj8aUD2ttmlCfRK24BdAs4Rax8pEbfPxqPNfTJJ
TMIWaBuyzn/eBVBwvioD6T/11oKlhLZgDX9ojQLp0g1/rgIanNehfpD5gZJx3LE8ZVzavmi874yt
fervqRppTJMqE3WIHbVWuE3p36OGEtPPa5gvFrORH+vRYCZNhQG415W14eN7RKVLm4ybHB7eKuWH
xGq+NsjaeXbmlbyrGpU99GkN2HetZWEJ2POJoh8413lpWMYbo2qu7NtCQYPgUR8rdmQLxBjjyTFS
XQ/lj3wSeGm3ukAZcSL6MdzqvIlN8xw9zu9V/5WUgqQ/v7XLE+TRaFqpSQS3xtIVeGFWtqjtDLB/
fL1DoBtV25LspAodARH8oVfylSYkNd62gyWfJQpUWo5kQg6r924jhvSfZEaYK9ip/kNMS+p8NC0D
Lidq9XKHrlMjL1oVpILY0wXJlEbRazdUkqT2Pn+W9/1VDEqthwyBrKzro9Aw6+7P/U33hQSKVnYH
ESXfb73tQa1qcH4uDLUv7cfD6FZwpAp3RjHYe5dtu7ZMq50LNNRje4czZqnbfP/tk/691bmSQSw+
H7QuzTuFaWw9d+1T3Uo/FjKRgKBZB7Vmm+v60Oo2CXK0dzAXRwrWL/Q+7stt9DhR+C5UTea0Pkx9
9pxj0VjV2tT3vyS6YYLe0UaBOvsl8rrHAPPNS3gl2yfm5VGV2JaUunfm9h0g0TJRFtf6G89iu8X0
lWL823DBnE4BU7GYiKaQsCSsXRwx8Rmhjf/fYPuVdBupqVXIrZBGDigFBBLJa39HTn7+kMzKQx6p
FiW9+m0U4LHhKEv95uhYovGPhBM+0B7kbQ5mXLsSqFNck6/BN59THsekX5UnjQi23sGqZJ0gHpHn
M05jD1qecTKErZLvKz2a6X5rvrupG/YA/0Rj372gPqzbV5JMzH0JDNQsUazK6Bm+4dTvm+1yafk6
LRs0VgqsVlo75As/YN9aFmqIKdZ2M4FitP1wRPJM+AxVRar6d8Q2vtKOnCqran4joyLhbnKEX/PE
6viFR71drrbaaYV+RkqAoQgYvYyNTK2I36ttuV/m6j+kBae4N+9rgH3s827r5N5fb79ZdA61QXX7
8OgdHQYP71kkmWU1sz+rMKCdrlYt4Vxn8OdLGWXIquBtXLxaHRD0iFbSalFGVur99yiAwdxzFYTq
UV5oL8qYsEVnU99rFLIaFoE6tjZVV7/Vv8f0xhj/5Qdaq0e/hbaD7oQoqID5TzAl7JiHKCPjkf2T
clARURSUAFwLf83DQBanB0Uk5KZXq5anVuWbLVUbsCZwKu4kCam2NskGF72u3W3uz9VEqUKilWC2
+SQxYquRSI3kRP+V3ggPJ7SkQa7D94355g7t+wgjk5LiFNZuVo2uRuc5LWLjIHVvaRVLTkvJWnGT
bR6bdF4Mb4tXLHV3kicSpd3vMwI7+YlKkZQjpPPfgFhYgdp2Ybhwd947eqw77+UAc9QUREWaJkKY
CiAApc8Pg40PYg2xu3JIt2ZJt74AEOPQt/Ze3sd2YgwgVNd9BYbovnN684xKrdFrYaKuarFN9xnC
P4000fCgvtF519xXCilcYl0FaylHaKyuNoM2XyWQ0kTTolTThsZhrcGhm0l8vW6VOg2aD6MEtfVk
vApawwa3eCznmX3/5uPv85/+ue57goVxpxhx7b8/tjpWCH0KSUt9r2BMN65Wtem9yWRSL6FA2vfu
sXEgUWZnrflPYD0fb/1AAaF92nqkrK+nz0/NXa/8c6j5G1Ls0UhJCnGH6P68Lpp1q34jcUevS/3P
zoXe1z5xuunFvzK7OJrbDcSn1pWpqlQtagjAyBxe7Ng3a1k9ex06FpdgAPSSx+OEy2s3uQIWxgR0
+/N+2I8i2WfdzvbX9g6WHjYelckDqlaz/ZpVPwDHwcndiiYNwL7+OziFqzX62EU46V4PXOGWnhzH
11pWWM/tAqovRnLrHGG/tEFDGFeQNUbpnbRJD6apBSz8CNWOHAsOWAq7KCYxCFYYLgDUq/yhnsbO
W4Er1E0uUevCihB7eV0dvypsEqVP9z369G4ri8zlvSi8emc6CEjVfxIw44+2mR794qIFAGdZQ6Kb
aipFSMpLBzeEoxv4p3YrwPqb4emtmiYuIfBWqwVIyDUO61LTOpBZV4z7T3BC5z/YR42beQf8LuHd
pHPE06GdCUB/OLbPqVUom9UHnaAG7eXbs12qGHGdfPexBbv78gCpcQTPpzCtvtrlRblsNqrdF5yL
EyVkP92N+OAIndjImI1sT3HvVZwc0jJX5o1Q+7Tq07tTr4yz40wJ67ccIRn9pYk7u/4d7tvOKvPO
25HyTWx7zEfN+byMCxg+w6YT4xysbBMChDeqgbQBv/2BshP30GPuxb0sYzX2TzernhlpoVe5buBF
XrYsJC4bMvQZB7V9Wu+hDhjZFswt3iUVup0Nczj8y8gWdWulRkibddhx4vHbuY+KrGfg+HEYB8hj
29lMslUttO3lfvawV507Z+QW4eaJOdaqr6/HbmNxhIuhJqUY3zvy4tKhA2swOzsZ3w6aH+bZu0K7
csWuMDl0mmW/joH4HpkvssvD9HF3b2ULsKvgq6ipMwFjoFuT3PXxBU+mBbrzFC9BQDUwPIzYPd0b
VU21e4qKrJEDMr+Ym6BTJyuTG7dT+A1csqShTog06shH3Aw4VBTqXCCC247GsLrzDIF9np2Ra9cZ
pXMes7nq1Rt2Iem8/m6TR0X8vbN/nN4bsHhpcymlxIR1HFSYjIEDNEdE9DRsGjWSA+YKJaNC2/qJ
ACHN8y5Gk4wL2sAnQbIDF+xJr5g2PjlW3vdR8TGjZZ6Zq4UEIp/RPTr8NmLjGvGlzFu1+aKprdjn
2oMibWgKD28CBKwPiFPjyupg7j6F7uHJGIXe775739JfRQbu3X9WOrsKHroZEtJOdvefcKL34P6e
42t/5d/vT+/cfBul6HOr+LXZc1sMto8SsSiuV7pJw3y2gqdZwXZ4VYVOc3lZZdCN6P5cflOZZ7e2
wfFjsq5H6NLu2oP4PZCmq4jtR5MsagsGgNEI2XOuf4OW29c94YnSzLroqi0uZR/EWWiRqIYRz0X2
ihVuP7iSvw3bpit0GJ8O/WZbunEv2uYytK72qr2i4I/svDRufHk4ZC7tdReMsv1fs37bLfg1GvsN
4GI1CApkEL10Vh4JOHTOkUBI23AjvZrGMMiVkguPgB4lTJnhNSis0DdoV5Ie1ILxK+3e6gAESV1P
VkZy/mo/4nBrHlC84fLWBT4YpBBkNItQQckFfwZezRRyGz5eITrzzw72on9V4NVcGM6366jO4xVD
j4eVmhk+Ceo+ysJDtxoWUImjPLuEOe03x1SeybNwgy/WfsagqhAqrW7B65rYHpNQzp7mH+o1pAhN
uGnY9Y7fTZKouNahpfOaLZnyZea1Gb3s4mp9eJjpHil3+0gI4SIEdQix0HxybaEVN2uQO8P4zGgX
2tTq+UhTjd8rBsOFNlK+5MKdBuXXiV2pK/rJSJeUmv0IDkfjMRbq5dY0xocABcVTuzS7ODCy37do
itKaFCNutpA3RBv6cRqfvL0MW12WhLfqM1rpyjA9b6KoIKAjQm/mJtgcWT+/mU/pGP4U6CQW/JID
QPPslVirD1eqgsJ60YN5GJdyDKnZgWwC66l7AUwacIV+PHYyLinNtdXoQeWJ6XjJKg52EJU5fVXN
jiT7iBfCtv3MrSjk8FB1Gv26cyeTfhISXl7tMEzGwIDbxYwKBB9v3JXbXTyHB3VzUxmBBaY0lY4i
RSBfKQdZFqhxJgwRSKTA8u8miQx5vPi38eYEOAXaXQxXb4LhqWoVrkHicoJaVNsS9fpqGAvVJt8S
klr7RIMQ3TMJeCDVdiX2SqCKdMJlvHTHffLBvwmShEdT/lmwZTUPuftO35fi49Z9Mwa0in8cWhpF
/DXM6UCApDIQg39Qpnx4Pp17QKIEyXtaAJXa2bBiTJ8W3CmEurz8iXv0pPTwWRsdEEo1zhjgJ1pC
DPIhf/LOWaqNtMt1M1PfUOnw94LQjLHmlmhKqo9Oh70Ob/Ds3Hx0ed+oMnQKxNjWGuHY8ss6vdun
zokxAVkZcdDfBhe7CEWpj0sCplrAnMjL4YTd8RUZpvSpc7FX1Wy+/2rTG27mYkQZlyaukHgmzNVU
r0q1gX94TUUn5XFQBdKn1ElpYvBx25q7X7zY2k2mdTfIX6wn/NCcC5RssqZte1bBqiWDkKle6td1
7cAkITNv9Fs1rKWOsskj3nOpVB4c+CZBpctFnis4Fi2/QaC5UVW82qSr5ml4ctXlUGnJdbda0PfM
VcsZ1qtMBX+yBxotZKCmM/ncU5WanlESgADdrl1uVGAVLgLGqd59BN3K4kfe0GJNK+9NhJH+ESPk
PuKmsq07+BsIXPvU8Af0GdivVpee5ieLPYOLZRkg9u+xjjhtAr2Q1rZN8deeyBNJZjEatV0phGMG
UEgMhrVeaVgaIldISiq5ymJYDKDlcoX98miI7Po0Lj4urYszXcbMaoZSjM77cd9eEorUfi4P5fPL
WQm/79THLYaTeFrQjupw2HcPdiLdBrMn+SxadaoeLsZ+9MRk7Tze/dww09EA7e3otvWu/fPgODqO
tqPj+vlX3LSWt/nOx2HWO3o1MobRZ9Qcr8a6Ou/ykGK+pamdSjuIXXmZcuSIqAGot6vSrYLHjkz4
1PWSEVQFlyacvC2mDSYefVXIdlfagyhUUNTJyK9EHovKVQ3OMhM+3tK2L+1OjaBIfLlBxGdlfN+Z
hPfkMQ5VmG3IILt6gKzPPyrg1kGvAwiFzf42/Jv1dCWej5/VGEcUOjNVqNHKKTGY4uAcaNlrlWgi
pXMvuS1xjJ+dG3rY+ataHa0m3qx3O/N1a2E4WAYc8B0wv9OSkS5q69tP+rNCFOuv9VfDuJBE6Mio
VleL4ANqAX4brPpuNyhAk2p0CiAdmPrZW4tyMiFZogDsUPDLzYFbPghkoELAyj+EDKEOlV6gjOfo
KhTovk4u3nZUmsaTyqg8SPEZGbQu3QIBnZ7FKMYtQ6fvNcqwCGIs/TBOHKwNBjr3qz7q0NQh1GMz
VA8Yn1S6HyYpA+lXlxeNfmskUpfoGcfwCLQw6wGZ9Cs4lJTMZHSGGnwcI+cQrIZwUYihq54Epx7u
3j/6J4SO0MToX/iuDJj4Mi93FQ2VnWydvVMdtsL6ME7bhXCnL4XwjSgjxEr+0F31MjQ7e0c/bpjp
22jyuI0g7ivObwfAuHKDKj1ydVjkVu6Ve2fcpDNqf6notdgME++a0xfu4hsA4vpCqzWy0E9qZFBU
CobnjNioYxd6ochJdFKpmHa5fUst95PVjPIrM6rcRLPRDOtW2SytrBW0dA0lq7mGcItdDj6gp0RX
n/WvL8ndq0DTyu1JtPuBkIcjt3MlbVlCjFpqltxYgrQb8BOjyfXtGZwc7WxKQAFcX40idEqagRyj
3F8MJzAEvqCCDl8Bnnc/z0UcxbN4Vp+c5s1JdVlflrEFfEHbDa9z3eJpvK5sGpuWEY9am/JfZY5M
421am0O1qswrc/lYHJ3d+vF3dEobPc3eeW3ebiOoodLayB0QG8hkSSRqZ0MiwOKyBulAqlK6UZT4
OZxMr0ogEQkDInzaV/apYgmtckAsDQeOg4P7t6dzVPBuMBbqnF+o5MNacP7bo8IlyN4bsJ6SZilC
ocoYSq+pTGKc249I61OfQjhK0rLMUsNlzzrLVAeLRBkmvrtKr5VIy9ANfQIqNPlAq15rDV7TZ9Ze
dcGp5Pm3svC9uM38AdB6kjE5IVaZrOVu1vJNr4GBYY+HaywB4wc4lqNPqUoeoe6FOhfzlnIpqVzS
2v6qUL3ztfeCdy+mutpmT2dJu4zeSp9GZRWUUV8E06B67r+9D7hj49MyTgS8j+2fGFbBaPq7ABW/
AgaP9gZYzmLfPdsB163hAXszIIpWRwdalrSdMiZwMFYOxGwbng8CMEyNy+4CYNJso31TkIUCuWtC
X51CUDNAfBGC5fKOHtIMicnGNTxs4f+fJxL8gdSXoxu+aFXNEdXSc84AEWjrpJ3X3X1FsUN3Oy6b
UOmQ/oSNyGixMcSyhoKNJX4MDoVOPFwBjSi9oVB94QyofbLWFePO1Esq7AijfGV6m9Mu6DoTHrE+
pFurHV2jgC+qRHg2/kPw48MElrl/rc8zN4mmDB129Tad2NZoBx68PmBE6hU6qx85RkuLVU9XQoOM
uWjFBpnBj7DKqV9RRYL5FhM6gFpMMuL4Z9mYvH5ogRXW21laMWYgfsD1mDMfP10+GIIwszv0uANo
QSoFUKQdlddU8HjCgo9B8QzKl92wE66VA7QV0OT/uB0A2tELqXdftHCIfvi4odrZsqNv2aBaF7dZ
DvwvKox5flbNN49myGCgxkpAPOPSkac3SortkZ6VmkONVTVK5EC3GdBtSZeMopKyz7wchFKuhl1j
Hz04178rm7z2VOUH3Z3/bOuPYqeyvBNrw2bI/yrkR+YVt603FpkkoXJlUCZX58lT6i52UfsOV95/
9elJ5gNzbaMxORl6IbMHFxISHbP3nDMhONqLV7kNdHy08kB2qFzcqLcpwMK5a/zmaAUBSto0+BiR
SQPkTnIZt9dN62gLDAVvnQ01Bpen+RmErbd4tZBkYCM6Ui+hgrLQK2kw63+SkaIACcrnTe1GhQxD
SsSWglXw1PZyG/7FLA1UCN9csAIEoa3/Qt5QrBqsGQlQN6/hpHfj4W1B0fcJCH0UHSQpydhOgBfw
G1yFSnowMcstLM/Oo8z2Ls9ifIlJFW44Atz7e+97K6DHUnCvMsn8afyVdwYymmTn29F1WhjuxvGY
ChGDS3SASqCWNtl8Py0wDczm7/8xdWbbqWrdFn4iW7MubhWkEhXL6I0tagRLrBD16f+vw9rtnE3M
2slKsozAnGP0avysxpfZ5+cyO/1qDPaTGNiH3WzCgHkaf6mCSe+Zp8n+pNOcdmGjBmHv5D1dhaTv
eWR/EjjeIktaE/FUzDUdxK4cN8ZHwX+fafkFkSN87z36J1IB5bfQFEuWpn6YHR86yzy5/m7QfjDf
MkbMr+PuSBQvrYCEopKLlplAoAxcbi86Zn5IGW7n42I4lStKLpF35o2qZxnSeUbdf0J6GRqIFMyo
Eu59ukWNtsIPGLCmBEcM+lxIXWzFb5YSPFyoaasm1B4ARm6pICAic3NFGrFDbzchQJ0668xywLwX
9JHNSXMChJBfztlmfydrRhe5LnWVbAsofmp9eG2AA+7F+UNpID1LH4smVieg8lr3Ehl1DsyYC6Js
XYgJGZCbduz26oNGUPCbA80/bYBswB1mpXLB+oXpYLIaP5VerNT5TSiY1fQtyE7IitJmu9/XbYCK
Dah+QZyrWhnClUmDJTmGklUHepjsIszBfPUsOWkwRAn6eHkF5gYxwJYbn+HuFNMJdJcqFcVQP4mj
hhU0X3O9MLxOUHQiDsEX5KajR4cqejJnHuCM2L4n8yKEDWEtQZ6G5YqXnQHWLHQSZu8VUyoapIE/
NO5ki6H2DCQprl5+BClLfT1nle/Oos2pM5UBrilM0GHTg1HxbiwQbBhWYRZyhlSMAepw5AhAmsmS
SbPO6KeYPGIp1yEIDY0y4+B6yWexiGgDbpDBD6keiJF4lepEvZZeXJ1iVEToNjS8T/KLRudL46RF
VSk97dGGRc4pg1/or9Q05PKHB02iGgT6RS4JmjAiY4h+bprTaTY/AMnvb9a/c5p1otXDo9C8I/pV
OvAz3tbr6xbDcrmx56tx9Hv4/XSLP1qiSy63vYbk7skI1nGEztHtXXFbFj9jeqW34l9V536BL0yR
wV6Xl+VhuR+0huFgNWKFmh6mEUdhks+FbGF1VWGj0gb1LaBp9oKR1YOHtavUUlY6u+aQ/+RQmjGK
EuzbLjhMXPEOecNsaXyuwnmKSOQAHronyCSCdlgFEV268UBTXfVZRJcGxAIDQt97/8bUx58TVgk+
qcUcleD0wy8ujRj2WoCoAkJ7ABTU17Q3EYxO+/X3+osHVcRVejwIHOAKRGD6B7SHVDio22ilBteA
vBye3tWP3LJ3Wb6n32kFooIguUHdm379u/txftGB9iKUvbdhPLyM4slh9JzdZ6vB4jqLftXjppvC
9KxBoirmlcCERGa8YfMUIsLd5ZAzRXud4Yw3A/5xefu53ttXgEoFwq26eNqJ3q/0G7QMG+lrVuGI
tI/7jh7+kKkFQniH07hBbEetG8EKsTiBDP18Fo0OMD61VGxAYWiU8/lPM8VV/YhB1EJWIcj+o3r3
0q1hhJDEQu7n0MViL+qR7EUe1WirDzTWRnWHWghN9juzDoopJ6HSevVYmAm5bVBgVwYqsxNK5mxk
OEQ74zqc509jDGS1PxFzFc4OvQgSx9aGWCeHQCPGCfyjjiZmhY9VpVeDJxY8usfsjQS+1qbAsUxn
BRwPGrIlhxzhvVBPFOmsFqwRLgESdDwsBKoCwIv3luozSsyIX1u3twQLSBYlLqUooMwagXU8KQck
1GeyKrPjdJvceuKNviiPR6PJIA6+uHHYND+maokMsOSGbJiribAiQMUsfl/+QMoMLXOaYcdAbauB
Y8EWfBnWO0gUVg5ZB/rwOD1zrBZalTgSpm9Qs3i46SDs/yTJ5bBR9HKOdGimWmg3SRVW4pCyLRlK
w+yIqqVOTUfkPKk91BcR1wWOH9P7FAhXq3O73ua3eTxvTRDJO7G9+n24BbqiI2FlgzRIXLLigPTJ
7KGlbo3PswKPA6owykdl06qrQEOjXHvaWVEkwp0jg9SUTDyj60mVNWAAz15Vtk6APouZno/BJCW+
02NlxdVxlZmZBJ3y0HThEBDoCeb7ZeZuiQdDdznebgmsMnSkmcjbX9DvDL2Q34DS2+LlsqWBzhTe
vA/NemavFI57hRGskdmbcJXnG3boESNArXEckSKESfb8e/z9dK7M3Giw/4g4V8d+ccpumaSh428e
YixFoISHTAyqyUUg2lgd85scZzWjVXKaYYKBg2kN2cW0h72NBwGgxD6HTMOMFlI5yDD+HBSBNZ7D
pH8b3QmxVSJteVfcPVFAsantwr7Ah7C/75855OklBKXbyA6SPZFkUNwT6cC3vtknG+R3Me5Yh7ZP
/eOZTTUTY+eiHNXDT5YQTXWGFmYasZaVFyxIecCapL3mZhQp33KRaIlhp5f5irAh4e0q2nhPQ6NJ
ofmY5Bqr152HVPKfbsOS20R2AgFsp9GXWHzVzYkDbDukYu/dR5eRVsTjxCxSVca9vXPuCd6XTFUi
xDviUtUI2pzVkahV5Lmnw/pp1pq/Dt3Wo/NtuCFE5Mf6kjWCGcoo4kMmH16Tq3Wgk7slnca1U+ey
AxZm1f/7bG/cZXDV68O6zu4YKskn/Nv/geYeiR9AEg8N6J2nzeGZXJGVQYn3oCS4Af5LKzEasixE
gGboBpKvJQmNDlbTf0c2bFCtthQWKjVEgOZIj+bQZb0S/iP5+vU+ZKFhZVAmRvrHlFUqFET4No5K
yiGmfsHsPND03U2tS9oXEAHwqubwX3rRskTo7JHBF7uqVyG+annhJViu5qt57d0hunOw8k628OCT
/dgeQIUPNkpGDAzIN1aYxtDeEVvzQKfQ/hT78blb5i4GoM2B++YmpbgCAt+9duDrR6c6KCzrY4bn
jt9BcZwOwfVGh3lzIqlwdUF/b4EMLg5j6GC/Nr9SzBNs3dt7Cc5alfQX0jLOoyuBHQnQjzzpxdQ4
Yk5/nI3Kz6ls4GHjLWX63y7BUk9CzVlvlO+4AclNX/FeIrSVJeOkcq9Vcl9I8NDmo02ILap/9OvD
Rp+0F2OImkmsbwsIFsgsarf3PfgB9lPzYtNgay/lDylSPwMdpaACGNnkiPqtACi8zD+Q9UXFnyPB
jtdZ8ec6+0QGeszmJhzqIr7P9pP6propb6Lf+lhL18Vb9fKj0WluG309JUbMDNgnuYqkvOFyfezR
3giPU0EqI9qVX0dx3kqorpNq9Tb2o/3oMSPChAp2R9ty25FEc6edQaZGG4oEipJt8/13sJ1eSMuf
RY6o2A+bwJ1Ymue/0rliaG8mdTjD/jIgBC1bLsFsdbFQ228yA2iYAmIBgiPrzKMP2EozRtL5UhiC
ovO/zs29uakQBr/inQakrA/QSw7AWBjX+iL0KyIvLEUaGk7rCxlUIERQSf7hpbO4Y7ol60tNeehL
JvTe6Whu9kPNtGjNXqPXKJ1EdmQjTET/Wu+mzpFYRbvgnodaMF5EYfw8ZxjHZtWf+ua7++6qm8Pv
DSE3gWRII6tmBlDMN+o9T16lX+lr4RL711wUSNPyS3BVjCl+g5R8iUDBJMXfsZxlRCJaPiIfcBIJ
JGU5L3nF+IMGbR0VAwCtxnxPsrbDO1I++qFXAYKsZIf6k3Nf4330OPZPE8XkC0s8AWRy5upB1BPU
qKPCQhUa/GA62R4hr5szEVPJ7vjb2LAL/WsjVXjpuSq8Xtd5iCed2J7RYcLdQj6ecgnego6InDvz
2I/CEXHO0TDuE8vMksQKRFJ+zSNQiJSfizLReOTn6Qy4VR9Wh08PnahacalCNX5aPSpxWQjPiDSf
11j3m5PK6LQ+zS+rzmmOti1XuBFpxcqJipF+BSmjMGhqn6S7SbFFajjgk8kd+xTthVFmTvbTvWQq
7gZ7jFgOJLGZdSasPknvZXAbYu6UOuu0rOzqp2Y7LHJ732nl79iKCAAIh9/ysuZ8DsGzOKhZZeml
gQiDx/CCIan7ZINH7IpkquwkxW6xd8QwaJRKS3DMI3hkCfctOUWtVrV7KoFYQrObw9FmpHar3R51
u4Pu0pdDW9DvT2oavudtr4bnewrmcIAtHWI4yPPgP594fYhUjWb2fb6RzzsSYAyHr47V7kw1SgU3
BuL2haaA3md03pSUsXNtt03TskwGf169Rufv2f72hzIdDSFHbgbifgchMikRLyfhFHZ9Yku6E2fk
8AzRd7StHnVM+wVchs6SUFv/vN8ShwdtdOu8STc8FX4rkDRpgZDrWqXfDEmXAlhcYj+A/sU2oYwb
tM4obfmpyGlx4uLDHW6Sd91MX/OiEgTrOFHPbTbJJxYQzHsL1E4RSCdhednbipxt8nXgRoE7Yc3D
6WpSG9X6RTbGq33sXFlPQTR6FT/sFQfFQXlQH1eC6uA0qwUXNuZ962VWzs9F1I97ce+MdLkWHGbN
sb6qBMum49H9nozWVLLzryUWpDATg6S95jsiabjXyjpp9dKvzhzW0uz1uf7qvdbFiFP31WgfDq32
LXFSjAENi+3/sOMSRedHQ9Nv9KsDKLvDbGUDrlEDpYszXRCuIqgJ4KnKqHlpV0Z1sCN9lusqmq/o
JtGp3TulPlrEonMrmuXYbJBZU+yrXq5Pv+PLT/Kxy4TJY84l+6imtxfDDqmLYaazN4QQ4ae9ml4z
RoTRSwirkNr9EUKNcKLcLw3v6JWGl7RTB4IkPR2c8dC5os1J26gZv2SiUJkfd8ddRI8HcsdevTLv
RLLUl69Nc3nC90/1x3zP7K0KD44Ml1wkAgUiEnGVVx60GCpL/igSmMG7ytaOeSqFbg9bWGr5s0a6
GM9rWwWTrLWTnpBisOKMadHQEQFnN7M0VvJPbaxBJQVP/X2uIdHYm8IQ4BM/mqKIjwYeigLSkuao
Zaixp/eWuVbONelNsOkSOSfJkcb/UcmwJEKMLHEkdVa+REU3yugMLYBR0fGEaHotYhtpWlDofq/t
s9eiSXkyXkq9jgbOAmozpXgcNzvvnzeZNXrCetzMD0wJEjFOyUdv182dFJs2IVbnBrcP3EarV8c3
SkZSo/2kjVzExB3G68e8RGQFortwIFSXOF9CdrGM3DsuLWgXqwQH0r50frIO9CbddB52CeK10D8B
chS6mSwmYZWHE4wZe/hAVXXp2Phex2MsdW7/wXTHcp9ui99feo4PCbdKOkIYMr/31JQ0Nl9SoOkj
R/t+YXDtkeXTPP0F5RsQMCKeE5xRyEt/COLBJXiRlF/36h4WwyemSIK3keyugIYVMnzk7DBhz34Q
SBs58S5ySo4oS0JxvfooAsEhdfvSqS2acEIFJwWG5qB3JH2cB/njriCdyGoydUixu/ItysYiWlr4
IC7h7BW5SkwE+q3fFVTcaWURP+zBcKXFZWzPcHs7V6MIPUvGGS8XX8JB7NjJTz0SsXFc18Gum/bH
eQUX8xUc0t8VQAiK1T5+8QLm9MMfushk/VkfgjfIS7WHQIUGHcrptjijF/bKPY2driOOAKx5E0h8
IthYj4v79Vfe1//6l4DgahCdj53wkii/TPxxaK8wAAhX1oSeKsDxyYmcLJZq8bFiQspjoKvSsDKs
jyrDBhpDqEW9VCjuoXIAs9RzqwyLYJtr0JjVoO7jQi/7Ba/sF/u1yWdEwuu8tKiSp6ajMUznxTlh
55g9D8uI96flc7paP5f7n+KkMXMrnEYdkV1AsF6wbk4ZuIs8a3qsW1dH1cZECTchwOx7n84lcMf3
E+yY7MYJyxO7BJyXOJpWosyu7M4jYvICwScqkW4XPPOa1TYXhtyKmBWaIDxBJCeXjVWjtyVg2zl6
RQYhCiA6u2lIx6N5PBUyBs9mi78+i4GCbFNZLg17DRRg3uDd+vFXWlfW6VQMlWLVQsYurYivU5Ib
HRfWIETQQ6pdCPjzpx1ijdhdNgknGz1cNt7kmyodD4aklrbvv6ufxySZvPolfzyuesIEDyYne/nh
UiTV+Tx478LTJPGaNH9EXFH1sM3NK+QhTGoL6RNhiUcFYMw95tkiShrRK4kjHiXprQDR0SesxnHv
68aAooCkw2tfyhXpWL5+00NBnIyT8Xf6nlbnd9zr+0FhePIfXr0vcVzJKW3DHcOwWKNZnUGvYN2q
VIDZnADmIIJAnCn2dbV9YWbdK+o3IqWfvSqhnD/p7EzaYUI9fr+2Wx5TU25uqafSc2VpxqS6TR1M
t3Rjis/CgORbFjzyEjhdhPtxx2v+atF7ZjeAAE6GaQy0TFRtGaef1piXLGBq3lSHFgiBsRcCAfLM
rimXGFt2wY97GOFxnU2UV8D6O4knN+Ss0vlfAXqYdFGEu3VTNMhqPW9dZYwXPVtj0cJBwrwA3Sk3
W+ivgKnYPJw60gwWCDh8uKznvQpfEPHaJWSpax0osg4p3xZsuEXMQ4sECO0cnEv2kxzUZRmIfB0N
54OTDaBXPF2b7oGFFl1re4wpcCz8WEz8Z64lXLEXMiSv5rplGOXdldIaZou1KFuqGbe1Qr2ZzC5A
K0K5aJepvZgbeb34BK+s11ID5gfiYDGohH9xHkpgYog+2DVTUBg1q8IEUDrqquYbBCxpDtaLhPzz
b2p62kEuzDggFo1FSlevG3Gwj7oRJyXCy42ne3AcnAffavvgAkiXOZsfHbKW//cqIQxHMrAlpY+d
+cC9LdFLDcBOsJWOl5HJG0go0rDku1EMpFpQzt5/Wyi6i4wfVgMjtcWZVuPNrC+BWF+DytdYQRay
vzU4DfwzbNoo2swHemIpGZWgphzCImlIWk2Uq8ET4TS4Y0Rw5D7kNm+23wzOv3eSQZnzVWY7LbM5
4TM3DwHlw1inKD9BqOSMZMgwJvaAZEjuQmf/I9skysPsuPOTlGMCKeoWuXNj7j5RpGc+czSmeONN
TT4D0IP0084a78RHKGtEmycx6shDNCYhu7KoSPjF2Ox0beq1IbR9U7YYrsd0YgmXn/wUpRJqWdQE
Aqk8ahNeTWw/ROGJnXygfE2yR9USFnuCpyyR+Hdizhk+5hgZATi0Dx6E6VdAL7A66FAeF0SvnDtv
J6BEXHPke48eoq4rIDoWegfQgPYajejPzFO1kM9w05g9JnDYuKX4hzVXj6WcvVWKGi3hQhBbrAv5
yqDxcohkssHgic2S+GWAPPeNn0A81xxd/kVLO1iT3L/vprQJf88qqMgPJJ973z/2770n2H6TLVKj
7BT+IGEWlTFH5cHlrRdJWpwt459VAeilVpnYMg6+ij+obK56PC3cgDqD+zHJ06DR1VFjUpt8x81p
Awp3SdggkeOqeo60uS9g1JULuArA/5iVeD6tsS40nc+noWJP8KtwjyZ6DxL8BX4eR9dh2ic0tncL
Ll4C+1cAxRMFWXeuNv0N7SwN8ULOvKMFNwvnxtSssViWi413SAgSX90y88SNQschVGrPV6Lrn+yt
Up//YS6yI+Pyqis1A02M4A5SXlZgTQ9YzxpgngYO02jjhNQ/LKi76hSH+vHSNEgdqKPsVPnbKmlP
DXRcBdCjQl8ci1gW8S1n/+jTdXNcvYwMsl+4P1u+1uawtjnSV73dY+/YqzMEalYef/t6qnvU6KRE
g3dIxSeQ8YZhA1C8ewxu8G/hgMB3fCWt4cpkZA5LaS5ZKC8LGH5gN4ALswajRbghlxZzW1A7KnRU
eZysLF0uRgaO3QtOQrA9/nBG+amAf1J7c3qQLD0pPGicUbf/pND4sh9oDdKVq2VDKuU1d4foBd1V
SuNBh86aH4x3WTOxR8CJhJMHH5OYwfXDfc7aoWV8hwM/mzROFU7prZ1PIzElBSNllAJZl5/ubX2G
CzP7e90FKueY/kXiqNqEll2fkrM7eg8rEw0CifzzXGVeaVjt69BkmhUcMHuVhF6Rk0NttE4sJ5rg
VGQpvXdnTWahoOTgZnp4h8yrw7PyC728HMjEIHaRsiphodDi8DbuKGjujPpG1jB5s67SMDAdwnkk
CndHClPD9bZOmMdGHoxTeDnkzpC1s4usKuNp2UCLVt2XJvzYJpm3LSn4LO38eJyWrTebbbcPmwkb
wYE9wfMYfdXezhh31YTYejkXwpF2bI9jEjlP5pQ1eqpNtODfuR/YGPPlUVakhEslsbfjlLHcAdM8
PsTK4xFJyYXlw8/6yF1NVMV0LEf71B27TfvqZtNuX1aMmlx1FeN1um6TeShaoEvvzni313QQgke2
wb3bnN67/9HCjAliOS11bjUrCjuf+YM7rIucxhTjeyacKeJazVdunfOIPkIpUToFT+aKzlDL86bk
zNaDHe9CVVOz30+m5xk4BSdLcfk6cmK6wfljMBQvoIwRGDv2Fg05lPewheBMc8jVCmXHw9a1UXMi
65a1ArEdU/DfWTSVYCuK7ZaRbPq6jNxWASbp3ypTJDb79VF9VB2Vhq3e7Kncqjt6xdOBlezOup1y
V4hA0jby/7aSG5rBOq0W+llkqEgGHi3mGHRpyq7jZ3pVFrt7LA1edRrC9XWsAR/HTmoVt/Xf60L3
JNpA3vhP9k8JvfReOpc8mg6SA63f8C3JJ8n4ul2VmpH34fzcbn2JzYebev/LeyLjMfRY2uA1olT3
sq6tK36RWZP8LRVTzSywS9NL00CN3rPLjRZl4+21Hx2zVT1iU0wV88YCsIYTXJOnzIcr60K2cpN4
TpUtOqTpReQJIuAdG0bCHFlWFVf71IdHRH9GhwbsfWEMVqUrgk2/JzOaoFgzxYlCCSCucN5IxSxP
bRPk/3uxv6ymzPv5lcpNxgHJM+qoJxSoxlBDucjaYn6T7nv0Jn8s6pQx1iJvDRgthy1ByT9IZ5hg
fEHeIa2eRLsaY4xsB34YSXjsRPYTYk2Doq6maH900OUjsvJMuIMORAxYyz/TY2iK2xfZz+LEMGhZ
L2JMSHHDvtG67a5FG4PZHRn5g81F2whZ2CDX13kN8wKB4mzmGU33hEfTgYiEvSffWwpvvktJ7Bdc
NGXntL6sV9vbXyHpjq6fDQowAHO2rscGvAy9dqhQGSG6XxePEsKgu/nK5P25cEmbIh571IJyQRzN
Qs3/rg+M3+s8QpcgbjB2qpoTPikpZfHPUxXrEK0qOerdyfKY/XN7Vuwo3pQr4Nt9zHJ8NQGPBY1N
UbPKiq+2iFeMb9cUqdzOrLIaQeuayD5iukfoEPE/oYgYVR0ASU9ZzpgE2azh83FQNDq4EoYbolSk
Rz3M61gI+ItNzRwOS8DBR1Q4yALF8NM1S2bVJEZK2kPJmnIVD9dLn22f60klWU5xT6IOWgDofpmy
mGTp3ddi+nMkXXJreWbFY9rxX8QXfvF5M2aEmk92EShc+NinLcERz1bSH0OVxHB45FepGoSF81/Y
rvduaZvSEFEjYHYfuTjCUvHdcO4oWKgh4RJJ1OeHyCtxzMqEwkgKjwJaein7VfNkOn8uiAbyEmy6
RGtJUSTzzTd7L2z22Gv5K7tMr3PpDzdYT9D8cO65A3o9wtz6bj+EFzOr98GJpSONMg8n/zovJiFZ
dUqXJrdXLL0U877kT5fZQKwmkZxoL4nYhnQG4A0kb8+eBxE3F35lAs8yVQZaMERaQO/PdZMBkXjX
GfqIkp1NCW8yOf2S9z7goGr/DsbkwBrceGUgagDXKZek2QtdeUbgdNEdgIVDnEHav9kb1PEQz8AU
MWGOamNq2iuorMXEPQc15Btwi4o6q/7mkr46Fy56LxZn7RLCw7JG1Ey8PWlTx0HRo0Wjg1EzGZlo
Pz1qkmN3x5DuXYA5S0XOmcyhys8qYOaj1nEqKgJGsVIFFA6YCUoMxhbmqWRWzTuTiobp0r84a7zm
rM6BYmAi5cB7kgSvcWteRL/fmKfTGo8n7fC6tS6sC3PUO7y9t6/tAVt9D+IIZojcXX4l8YC4DbwG
7Bgyi6zaZJ2Ax4HTCclW4uIjFhX8G5kXVDbsxa0NtbBf6iAcdilZpELmODuZVFDWMfbXbNm7GeVB
zZd8oOK/R9UJBvRRcVxZJpvL7rJjLXy7mD5UnhJUk0mZWIiGjE5B9kLMs3t2y381cs4b83ipFIQb
xO6p20DHLJyIQY4Qbed+JgeE3ToG6pnEarVGjVF1WMMsdJh/R/VJcXFZq5yPuiV1VjRNyjdn3Nio
zqxXgPeWrQqOmZMZ/FllN64Cf9bpQR4czGufEp7mMgiz7JXt1/Q2fk3jcXEeBeFYaZWRTB92Nnxc
sib2XgROuZC3RUmg/S/sqhRVM8luxdWigloHo3L8etDAuaIR2gJwAL52EnVUTQTiXNY3wiDkOdT9
Q+By8MBhvVocp+pOdNCwyAb5OrfLDmyN3Om1foNXQJNMRGEqcgufLLaZhndj9MLeew7Ls9ekPHuM
nsPn8MXgogezSXTcx+Q5I2k90REwaunfjQMjOmRZOQNoQwqqVOBpZYJKJApqQRH7SNHAoscSJBZb
CYF1Xt/3sDZpTM5zVb86MGFQA4P82InHSzJVn12njm7AiKaYaSLEN7j+nQvToIQVVrj+ICv3PKXc
e5T+pX935o76t2VhngQqjMsECHZerO9wfqQeF3j1637iqt44YJkHlzZaQxX8zEx3obRHtL5lwnDa
IW60crv+YeDMdfKZ3SfxKFrolXlPnkPlcEg/mvpxcB1X5oyL4hWRHCtutO/oZVBhh4MPUXwHkFkB
NsKcX0ha9qQ7jSomWX2ILelHGLgXojssGshgsOSR+klBTbdCxf55dQrT8oDiDBHmZ4OqAFmTDGrQ
UvjJakQFoL86kfm02tx/mwCbAhlVRle9eAA2EhzJyyzbSiJdrc/dT7N9JnIQcMSq2qBCtkTnQKa4
NZRMLFWy+GCiktlfZ6AqYCSnAHQ+4NvInWP1FllQXDFZyIwRWqJcrM2a3QrYStN239YVGB68kKtf
uDSPd7tYbF+YRMg8Dgz6T0GqDYB+kCjusUw4CUC1Wn/GTdBqsgIfAKnwst36Zj9hriaeSIJWeL5P
ohGZlJiZX9QNxoB/MZDpw2MgI1jX0wevNL8+kxMpJaF5Tp2qn9+3ZzDVCrL7yGeScGEiIduNm5Zx
V4CvWorL6xPq1Pe0OX8Gr+A5+kyqqzYj8gh2KRu3IdxIGVUNFBybRrH3JvkRVRTTlwijPTOR+RTg
1rTKGAWhUIBJ3/6VluUzvpgVE3MlZzZ3GfZ/F3g1T1DeFyx3xKiSj8KB7S7lWA10SE4iSdJqXAtq
AcNHzeKg4TPpG/8qzksKKkaNYl7VhXAk8jI/ZFKNGUN6pLpiqrCTUmONJP0Zv2CgDkvwLp7hZXkn
RVT4idK86FNogYTbKPY2NwYJgtQMlBd7l8LvBArpwImAV03trJpStSvCqiEiSFbpR9O41ImmsBu8
8GqqrkbVwsyszqBuMVWvmOnhLk5jI47g/9SG+ukXBiTdjXJQDgRGse0hgxhewa+TvjiBEqsKXv83
KVxXhC+qDdIbEj3l0ahc/2+zPcMmcEiyjTT7vGTqDnqThBEXWNcqmNekhiR7Y0DqBYtWKXvoix4k
P9e8/8QtDEnKNtHQrtBmi9NRDEKOUsrTVmRsiaY0S81YxVymm0XerzyOXVEwRfeIY+A7EJIhALDY
F2kZErkhjJIgRtQGuvfTSWm2375/37+tUwaBv4HP5Scp26S9+edxnXlVNK2CoIuMTdOc1hbnTMgY
/yNzqgqHKOtu0zG3J7dqEQBcRBxpID50l/mAXCT3YywasigrtMrUK4KImMpDaahS7H9NxfLK3vqa
EX4HLRZ5kfe2hLTmFpfX351ZidkNDIGiBTrymWnuK2KElZM/BQHps2ptBS2mJEB8h/u57rsXc5PB
Qp7M3xZpzdvBitfihcB6guemNrn/lTaUDXfm/YEHwgd9K8zEbLpFchl6l4lgOcR2ZEfh+QcT9fX6
Z94qxLSokcQL1Xifyer/ybtkzsIpQoybzKkH5PbqKYQ76tJW8672nURngTsN8aEcAFqO+FG1qQJq
Uy02/L8+JwgKnIbrPetfBU7qVEBVA1eLo9Y6ikKcB9jSbrsD5jhBpiiUZWXe5ilTQeUmLKCtvZkV
SPEYtvc4j2nCeNFinIAfq2WnboFhlrmPcY9ISArOJiM9Jddl3pmMpOBAQpIPQFplIwL0CRFf9L6z
5Nzh7fRPLSlpox7ST8nTrCjHaKYaXhGiqZH0PsZ5+KFhQd7UaUzpaxSjSEPDbnNFW3mY4xWlZqM8
tjAW+GRA84XHrKPTZ/W1sm8oYFxCaHU+coXEk4IV2VqOWlaVRS4GuREGU58zc5lF6NphHB9XLkIp
il/Ae73wbMXyLe7nMa8CmIh9vfAJfLHAXrzPMB6uuwwdSTzYJtieglNwxGVcLRkAFHBKcu5toGMq
LJ81riuRQS4bEJR3NS6by0amSyGM+XHqNcZURhZ1Og7Pll1y8vcVzpZIWngl5vsqcbfM3GUxDnov
ukWEy7hqVz3FfZfhEa/ZNbBjfO2WsMVFg0uDi2Cruzbwtp7n+UsYydUfVqKfEnrGGDFjY6PE0YtT
oXlF4Ui/cUVX1MKbKL+qRMIAp2B0aSfnZaSvkINTjwoLphC8ygSn57i5XC0Fvl96zDweCHGXi08B
FIi/6KGP/XLnQAkpgCvnAKVll6s7QzhwQVEBMNyJuYjI3+j9cKMonEB9Ja1qBmgP9XkJbQGmx1Kd
y7akTu3MRNIzgWOy5ujHARlT5JX4h3LG6zw6jpJZ/HvDByPU5cD72y6hBgwAanbRUMeBg9F0XO2S
yDHzY/FhPItmEjGhiKufIpg7I969wI+zvgfORbdRE2ZCBCRgMiujbreVKRCSFTJbdqF5xI9xwYjX
VFISzKBZmEiQcOIznGC+rmAcqQX0XVpbuTazgodpyL5CMGUMAYH8u06bJFThHbRBQh9FuUPQLXAt
oORgIdgJaBZsCaxJZOqUpcDW4gCpEewNLqRA64L4MC6J2Uy6GDl/JXyAsWSh2QYMLyI7d6CZXFqm
gGUrjhYjBdS+jMJAm4yCArUFMW2CARrrNRFX+MbWRURZPDl60ayLZqaMIHv1/NLYS1Gv/QqZmsI9
WP3YbfN1UCuKGCrt17rqUrOAmbu8S5mSlK87YV/kFGrYCgH2OcyRGi1Lh7AA6YwVSapDuo6QP2Hp
pLOTqebMDaQbkrD2TuTuMTtmN5LWywDOnm0OxZipKNYyBdd+UWKDJH/0TkY6DB1Z6fk+VGSku4hN
0ZwpFLFICGj6jIYVRQw8H1zpsw9Yp7kcFtnC7JONze6pU6x99MY1zf+ytcLjPjsXV+Rf9tyyf0Tn
TqHVJfO3gmxQugmUT0SrXhEO3F6yc+z2LKwXjtX4NDvM6thQDzOckIry5A8UwLwdqet/yNIFRWD0
O6Iq0m2wEmYSaQSMTM5GLv3lM87XJB2b7Fjt/lkFwARwLS3g+IKxuWa4FgdaJUGv+bXzKzQK9HEm
k+FiEmqg30F+zz3cpOaui0qVUqrS9u6GB6S/3easSjNQRSPY7NutkXzcpMoReSvsTKE9DLgDoSLM
uMgqo9UnQzAE1+ZI95arNOwGwRg8Xy8XsdKpNkwnyWg7zPM8x4JxomTwuP6J6ueLyrpNOPjepP0D
zfDpeD/53iqyhay39YEK4kymN70PfhN1wtqZ0REx6k25uE2TGJsUYZsKRdRKhgKDpEoRJ6L1kqsW
+F4JVrDvrG2qERUfDYYGd/o6IedaGUw/PaZm7eq+5Hw/FIxv2VwBp1MhqJaEk6TES7kH0FHxJD+d
WaE7082Ylid4sDdfI+S1rQRS/IRZpH1ZjWxf36zG6fbx36xektpilL91ktlpcpvp5lktdZtp+5bz
Q5Ghj9+mBXBDmlGn6h6OFqnvkVtZyAU5X5HsX+o0rEP/06VpYzMFHS4CL+tDQY5YMgs494Q9S+8v
BYO00Pn998vVy/9T9BHy8ss1Di3jsPKoSIEOG1Notn9FiSFGGwM8QadQI+qjnB0XY4ZhoG3qJi7z
XAB7L8bKe55svm28nzSR1r7M6yw1ChY5vyDWDSueUEYCc78pJRUHpIUhov1ZkaGyAuIqGGUmhnAj
6kqGqzv4ISc3W7Mpszjd9HQKNdB0YU2rV0uuOGQqHV+XiNb1hoNGhes6VxgoYXXNacW3A6IaqHp/
Zm6hbzbsqppJKJgg3i7hMvo3bS1LZlK7W2IZxbXnnBZvR8HBRQw3e6hqeYi/XfJCbGYq+QY0mQKV
dM80ANxElcPjwVZ/rANPWffEwRdnDQLOSk+o/LUzrbnq4CnPeM/LLuoR8Z7Sn9kFXsvQgF3bUgz2
Vp0agjmGfFJswr1Lzd/5+MLA1YmDofCLSDgC+5RaTMvSEv52al2oD+S/zLyBOjVIvlseJt+UwZ6H
uAPLteqzzSH5mO/QD1C3czb33WDr2TvkH6woOz27ftT+PfVP/Yb1pXLjawiOp3MNTpStK0by7bsf
nnDkvP2k/Zw1ds/f9yzEMR4uIlty2gS1GHuAu8DoqUQcWcxZJXVd3Tu3bflJJnXJLLgHuwHK8Riy
rNLtPjsu1wOXFqp999MOdhBsLPCf9raIc56twIi7zS4GVbjaYu+Evr8JKpBMjgsJ+x+OMAKm2E8w
27MyTinQODnwbOz7YRcqCRAnoW0FNzvPrj+SaLqQ0DF3YJ2kEeSqiqRDyQanfJylLq9/e3bdpO6F
gXjnOUkRELEffHA14L+HezVO/AMQoLsiOwt/19UYJyS+w6/dXAgrf2DC5n/4hBcuQ2LunxnCBqyt
IGxEATHb9Jwg7C1Wdq/J95GueAGLvY8r3nUw+LkJb2SqmYxjhy0EhRqVQlursfxkTdxhSQdCzW+U
ekgpnZuJKphSFjWHWSfraz8nPoz8R5gmp2VfDV1JWhlh2yE+tJurWjTK7vLdLYDFwdi5RFmxRiqz
/oHsmzjmWYBLCcshYwneindQP+tYTOftnNGX/3xZG0X7KWtXCrIqq6uQb1CiEvfQx8y898GpVxkU
7C/RBBCTxmy72DFSxyDHi0VHd4iW/x2XH2aWZrtASaQNQJ9mLzw33Duhe5vH4EKFQTgdVmgSQrzp
Pksv2HfcpPMMNAQJL1O1C/b0NsNhzT0OKY2u+H3jYwc5aFodpO0ipCBqIMQvJZPus4VI1mvF3Q/Y
xMA4Dwicm5aW97jzE95M+z79kkHXO348c/EiHZU8bboV+5WaJCkS15msa2Rv2QTbASVuAF49zcw7
/BSa7bKZ9v1Rk/ljLzweMuJwtXAFpSwRPVjMF5yQGbHyEJ9X5aWw8+hkJJ8c0FfAbKmFHWl6dJeY
Nu849GdkyXzNy5ZfdnIfVOxk1MZC8kQo9Nxuvnuj5fmlyEhm99CyDgoYMj/+tlHgXICA8Cq2P25r
3vV9w4i4oMt9NMvfrfAvQWVANgq5ARYAsea00dCIFRc2oPpMoqg643zBS8dyTcs7fdy8l8mAuZzG
PQBsfHdKN/bzuncbx7KUnZap3fBPrV5t8LRQUU7h3+slcxdymjyKEgpe0EXDtg3PYEWnZFt/5Nk+
Di/+dsYI+tPUfn87p8K2+oa4a68rRuvraezdUpIQfBMiYD6oQUgRYmCn1l6PipiT4c0Mrh/SLkac
6Hheu/QelI3g02irP/PnXykxTgwnKd8s//Jz36hdX9ZNNfRkxmHjgr4gt1C1SdQOVLuj/rp3tiQa
GuNxwZAGKTj4Y89V9VFTze/ZFAIGq6Hn2W5AP4dewrCD7Q9UkNqc9UDWPu6JR5sRshEQa9w/WsuB
7xnLnywCscuIPuwVE2ciddyR8MuW9+ow8netUcLeu24NGS3M2LoJVtlszCtuE60D8nrk/gy789ux
G3zCIQ6Kv8EM2x7wKrFXLVOTabaGj5C/w77FysIH57b/wy5m2zYXxVoYir8tGW0Y0lE3qRmlBvO3
mD9qoRPFo+szGZfv7/rGALa1y1BZTCzYVj7ubDDvhg7x0ywhBPIcxhhDJlxo/yPqzJYT15Yg+kVE
MA+vGpEAIcTMC2EMZp4nwdfflVt94h41Pm43YBDatauyMrN4GQG1Pv8bJHwX+EU7QU7KSfa9Y5Tg
iYlm6hJUkifpwgLWFBMM2AXLmh6LXsdJF7sKGA3j7mE4reaDatAg9NNf+i7QXNFPQIBTGs4xX68R
fuho3lrjXMo1kA+V4T6txmCz90tl54+iD4r46aSBNach/0cd+Emt994aVBg5jrZyDC7orGg9Wu3B
AB9Z+sBXmzGVXb4PLKQ5wcAMB6CmtRMaNP07+NLnStyLU3W6mBtwxEiHh6K0eTR5UKC/6K8Jp3G1
GlQRtp26pQWr2duG1vw13ORCaRy4iaJKqdhj9MeyqQQASkTdJTvgins3oc/Oo94fa7AztNelZv7s
wFo/rBpx027qT5Oqia99buLmkEa3GBUy4RObMCoS6ZFGMbM0mvOe+Nef8OXd4hHZ/6g3ckjel2lU
IhYuufZVMONMPHfeC75x31YTpk/NaYmiAbfG6XHpO61mq0f6HTaPc+exd8s9dBqSIbBzhy6TePv9
htOnkwGIU1gV/eFfKGAEH4Twry+SP/Cl+hh9MOi+HTa5XXke64UtZtF759sF7KnP9hyROSE6D0RC
iK3rfRIrnhbxYsJVzUwe/b1TTpqOYgiXdWtCIEZt1ero0vQG50irbsK3ASmbzgfBo2h7rDVq3e5s
QUXDCOQOs5G7AZvrHaeCCsk6cxpnlUUKG4HEfRwEA5geVzu50wjjXo8wwGWaa+LhsdMVg/fsubeM
kYjmKp8gjPB/po+2L6yIu81aG8DQxEcJ4d3c93yLqaJYc2iBbPGSCoJKs8qvhoNjdVYBE8M18Tm1
AkU6HsV6tAcLtmRP0isyPca5keJpZsKCIQqjLmuwO2MxLjqzV8B8SK1LBUnHY8F6nAwKNp0QliQu
WdyVlc4PFjxGwjPuw7xoRGLMFOduXR7LPzBBmhPIDb/PrjdxPG+h1c4Dut0KPzwT7bBzJei9IBuB
XQz7wxLlMs7XxlLjZvfCvoa4kb0pgV9yPUC3g1i3BO3gKhrx7dZDuUIOEIY/N+RuPyEGMbZv22wj
eS4lany7f7ND/bfWX6PIhpRNY6r5x7g3apMe7N4m6qAmOXWf6y5k7kpfw1TeVn+jezF+hcKFX/jH
/7l+zGP2Xt/mOUJeEgIcu8nQOXtITtl3f7gapTXid4WtpaOn1bviBUqdQ5o+jIZ9yGhqZJnJbQDz
DFgQAt+6DAEsqGqpj1BQYxMC2Ry4QSDh2pknJelMTvbDIBOjv4j3waL6NEnQj0ymAmICjby7hQCj
N9Z8Lv60DuDgWo2iLy5BjbVPsRiONAdPDLlD2ALEIcSKnqhco5zNqvCAcglBjVri0xSXAOI2o77A
RaAMbsDiK9NGmwcNHzQm1lZ/j1PhKUhoj/Rr7E67/posuINPK3OZc1G6IC/NwfAYQ3wIC2M4o7hn
L9LxsTMPylayCFYMbaLTgU83mem2VeJvMuIVPV2DQRfvDrUKrRkk6fTkucx9Bsh5R5S+99V3PA8K
LUTXqIA3JE4hTrXwa3A1Q7bBOPnxNXz0rz0pQ95MKt838zaqLCgXue4aMrnyYGEVMHgIs1fcHFQa
pZgfBgWrq2HBLtlqILY97+zg8AWPuI7mpXuB3wHCYLy7rnuvOGM5nydbBWzJ65n/i1U/y2EfdgcJ
QZ2f6w+iRwa1w7sZIKakVS0qjqg7yFLM4AjZIsgUZC0uEWtfXSl9x+sZDBhOZb7peht+cUDI4SkP
HnfTTsOyslBU8nqDrcsoKP0eTO24Lyvf05Nkz8NrBH+Z8UFmuXvG2lar4mmTaTnzn+9SQPb6r46F
YnmmG5gPfBT/GJXVbroscUu6EUCUITCohRoHot3yObffx/YZlrtAGx1iYKpc02qg4NdRBLkEdfvB
Wfbj/OB4iq9uwb5g6fRxZHva8HFMliMuLA75LW/pEWzpCpQxV9OMGXmkymlMJmiadJn6VYORX4Zc
qDRL1TJlDGJnjdOOQe2l+VB/SyjdxVcjV5ITtgcJr+g2ozkpMc4MZRp3F9Ke3Z258TMuf9pi7JxI
C9SbEaQvrr1MwBq889/GL2UQEHI1/CD6jtfJPlonGdYsvFkT73MTaYnogHObh9vWBteHoPizxTHg
ERRH+ZGaT2KUaQCzQFeaMk6JPfdtjDOEnBX/hBkIOpUYUTcJai6m45BRHdUqetP2MPP7iDECGUFH
m/m25MlKv9WRBSc2LYM/BQqyaUIktlvMqaKo1mMedhQySG/T/FEXb24xfQR8xr73NbOOEMOHGQKi
/mDiJCR1eHbe3ULn0PwMxDLQGKo8NTsfJo+lZ+SoL43zhnHBPYGTxQXagCXaQw3mEcjCSa3BBxeH
wA2xniTfyKQKcDBpkH5QfZwj2amhPuTf9hb/u8Fa2fjbcfb+5RmPpaUBWat4DpcNSYZmyb9jM9NI
AgU49XdEkpUKUsIJnocLvkqkoyrvSpcpIcX6R2afGXW20S5HVY5arOEHjelb4gyaAOIdz93zeOfn
BjVAUsGk+vluxT1s6OsgjkKEZQaF1SZV5ZGJeqYrhkcZ/mbREHBEn4pqVSNUdQ5Dwa8CVymXjL2U
MJT+sGiR0Dq7Vr5dhZkXHafH6ZlbbVQFxijR4keCAtciu9RlGUWTCqICnAHEOWcudqw4ynDBsjmm
JzqqogxVycdiIb1rDslDs5NCHwjH2Vq3ju9CYXId3TmAF3/uP41JbvIZvbC/GNyxz5AmD3s57OZw
oYPbt+0ATJBiZyQnQ9ChnFcjSGPDZf4iWJUYgdKNALWQO4/i3rEjug6tVGI1/CKufsZqEfcJ8jwe
oTA8JBqwGFGIbIXhDIV7s7CFrLklPToZGwl68M0tNjaHpZRr56gAFgyf5lS2G5PMnEaD6OkWsSec
fWh8OMXgeSTrPxNY1HIsBqIwVSHkikRZw2bq7isRS/f2DYZAKOMpBrWY11TjNX1+5IOgQ75HosCd
DHdA9hk84MrF2iSNxPMFDGnnp3S1uUYq8X+inqzJK99X1c53sAcxSdSYzIQOJas6K3eyMcO6vpX6
qpmpYKQmkzo8WvmSD0hGoEPgJYkC23h2pcvQrOqO0ArRB5I7ewWqvj4E3Z5WYfpp7ViDVyz0sHxv
nRfkyR9of/NZpV9GabP9qfxeo2+QBo+g0MUgMmbcZ1JiKVbDdavh0UJrF1rH1P4Qv0hyC858dGyW
2md49E7NWwyYVkE7bwtRbO+f8L3IuWV0kvwvTzqxSg3bFGYlbF3x98S3EErOqbfIqe9cKPJVafCd
xGy6YpQAs3ty2Zlmk7Fy4k66bKRo+xifIUwWU6FQ/z8+ch6CbPL15j0pHDRfZ94Rti9OecYrV2RX
p0yiYtUqNZYwM1JI9eBMmlXa0UwShxXaV4GleMWexxWt3VPH/ujQVRs1fnGMQZU0qjD1++/8t/7Z
/myhZReoRix48rnWl4HPbKY4pDwa1qH96e3axdnpd7u4MGxjUesXwzyTa/M/96TSrtStd/KZ3XGq
OUfPWZFzMtPI9QsX5WzX3c9eqJZA67nkZnTndic7/2qfU3wJKwA2t/gw3aDDInHBPrjeKUKW+mkw
Cia6mHX14JOVc5TmMqkpoZMDoEfz8+FJVq+TIdWUIq26JarrJOBEpDW8I5yf29VEvHp1USRS0/10
zYpbL7fpTDSgU6yTrP3razj04tFLqDX3S5QzeTiHeXeOvQ180gqp1QeuKTKpgaK/2kbZoc9NPRmx
/iX9VWcWfQO/VGFcjK0602eLyXcq/TYKGoj4L+C/3tWFYClShF6OjDYz6Y9eRN3PsYGL7iEqtzZf
hSwRHXXjkqO/Q0DoEKBWhTuRCqppTxerzB0lMJalki5cMDgYP19i2nq4xTupAk+hB5EItmAHjxcS
IVgQjM/is7oOCUOQpsW41qwQjZbQnJCyYTpUfCYckGz0GTiMfw5OlZufbN7wA0brzW3MjPkYeq6L
YVBAXDasV4kEDE08z06zppmc+mopVxG2MDwIGMrkAf/UAR926Sn8adzhsJakCw8Nm9val+eVFGJ3
78JX+fLfESvhePYNyevaX/xLfQQdu5+3dxq9vW2w5d90RwIpXrjtNBFvPbNLPmOOr2lesnMX0dtQ
vQFdiwE2RyFGKw8Zhze3kG/XlLDtfcm+4yY0Kvxtl9fps3/tI+N3KrZyBmUNUIeQNbydPHM35Tz+
QHbwRrHwZlbKHnu2F74uGH608dlJsAFJ5AJ1W2xXj0UjAkjntukKfc7oA5sNrGyEbPAIIPWOr/59
76SMJxozWLrz7sgDC1NvnHu8tH+1z7gbv6y8u6fCpuP6YfQhSLlAEJl0a0qXbpCzzFana+mL/lCb
AuULWfdAHzVk+dXvb8GXW5wEecwM9bDMZA6iaBCSLWTeztvefzZMmYodzpnYrNoQQS+BzHWUeHaF
3EJbX3G2yfzbglcbUpN8qeTDNxdyTB6ppaPbjQNukEm1QIYExwD0qIUrmY8ISw9gw8k2KeFwaJe5
sm7+bW8/2R721ra5I00Iyzy9/W0/e3M0oM7hwSkroZ0/zy59jdfMYXwDcr+AHn8ZV9unZqWThvN+
mfdqLievgrAAzXKrwa6bxzXyYdWdSqQLkImBHekldC5Euwe8KXzcTZ/8AA+ywlg0KwbNISfR13Vv
19/19z3R7p8UhG+/TPDQAn5GatCyV2MwVYDE+/R1emp4CNS8NeTjNCi0v+3P6DO6k9jUJuW/Lw0J
feEPBkY0BEjdT4MtjJJtciAMiRVthO3sP3if8Fnq07w1V6wZSy81J9kDH5/oKgoSIhJKZWK6Gibx
kPxiHxKnCy2ZPR3x79VNhsMM5cF0WDzCAhnH05dpgbh/JSYQ74kSwWmqT5gZhI4Y6Og1qjaLi0fW
AySZLDdRpZhXyxRyemOwe/9zv9g1b+T3OwzX5BvN2Dbjy4D2zVPRo1z5FMIkbdbxtaBhnWTHZ3CP
b4luzwGt2TIW6UwZKtvnsg1P4fmy7i/rSVpKlf1BiIQUqcugZ5ZyAX8rnNemxyGBzjvOIEwjfoCp
3dnO0oWmWtWnDdzHcHn7Nxdgy2QACYAaKEYZbG9seqrG6g+ENjuYK5DJQ54exr3jR1iM54zgyMf5
WPyxeJwJRhQjqGEwO0V81KPKdGQC8HVzfgrD9zZK3YYvxphosbSyKRfylEgUPqp02GThx4rp+jZN
ZdwDkk0TBiUPVwe8FL7pBmWalDyeghWOkn+T6AR5jAzb5AGZQlKDEdJtTA+r57gR1GW9AY2EhE1F
iAwMngtqyURcvg3pnFI64CyaCJRlpnfe7CF7pHJZ0R3HFkDNk7137Yvgdu6eu4xRp5mig1rB40Fi
IQnQUTqpEkSktTf0NYiAqP7EeX+DYZu2mCSUGXsme8f6WvWofz97O+2oiE79d3AN3kaFI81YxQ0Y
dQqGyC7B0FbHkvfUKWb2nNBstDNBooUAsgnM8eWvQeJvO5afrAKgahAUn70t2SNwelmBhtmvVthM
lWlf8hsxoMKa1N7SElT0+92SlOPzjn99PAg8JFEPS94pB2l8sEBl2Kpl4UAliRT/xR9e+8NCn2OM
igURKG6UrRjnLxk58/wxVlWSrqMMYNYs801QujXs9pHBVuPYTVDE8QvejKR+YQB2ZkredlJ0wBzs
pd2eAvRJGqq2tngCKq77N8tlRHU2ehcPQBZ9bj1NmSO42CH9hyXBP7qVsIi7TcNfX7p5KgGbXa2+
3J+9zd8HbPavdLA+ZbsyOqAUOTp4GjICqDrRiJX5b+qW1Ou+Qrb42hZSKHda5RmZD9rAVfsJLYOk
Isj1cj0G5cVSSV2DZ/tqLmr5093wq3skhQ6NNAYEKRAUm01gc5rpV/Z2TO865WkFA81S59vDfjB+
5inS3ZayPxo+8j7N2zdqbcPq40caRz6bnZZg0RRxgGR203Y6gRWoH6TeLF/1qJlH80kDekX7Sh3a
O8KVtQuaTF65pRSUwjjeFCIiv3SUjTMCQqOm6K7RJoZ5i6KUXiSpFSjZl8tEpqoYwPs+E35wxV/V
bMu3XMv/tazEdhPaepY1jrOP/sU2suUSYMgWjGmnGnQa9g8UY6zQuDTiEN2h/TvWWOor+iCEdyIe
Mg4nfFhcdAFzmPLMZ8K/K3q4nPR227XbNX8at13fnvr8QqttR/zFa3u8hAgeSlkuaFawoIiEmlC6
WRah5mRZbStYDfadE8je0Y64WH3aONzRsrpclqwIkHnOYayuDv/k4X1GIXqlncVdrATL9MBHwD+O
0d5hyFZm3bm8LZ/nWIMY+i7pA1RanRMs2dtyTtMKilmOgwDYn54ai5LGQMf7vaLuG9x5HHDjAF2g
tkUxr+gAFu2ZhiQbAwilLRNNV+aLuCjM+no4EyqbSTYHZCRPLexMsM4S2VWp/tPwIDI98HEE57mb
1VUH3HlJJozAXsWESGCqs4TqqCBQyVThq4oKMSnuwK/ZAYaooorclyqDdpIKBpHHdHy9SxGGTGYc
UsWmRKraD1us+Pp3n1YLt4MHMT+8Q2/EE1JKPLiLZO4iJ6rGRGEbvTCLvZpMTW80D9dAmdTGngnh
rsHNJmw2v8tzC0EQb7NBeBaKc0V11s+sQMQnhgfCq3948+Em2GKECblYLQrhOfKZ4g7mwETKGm3a
ZdMLnt/s78XqlLjSdbYvG6eAN8QFe+QTpK2PPZmkLABZ+SrRqLA2tEye7pEHjP7Es6vxi0YFrwYF
repj6cY/dOSFhlaf5gklG2v0avU+1hmCojouOlsFD4H9k3N+tkpQPluYU9oMEzIMXyRgdZZjj/XJ
01+RvpSjAvQPoQo7u3+wc+1Rr9Xj4QJ3WxBC9DJZ+m93Mut0gZcluZIhLlUP3xXMUGcua9U0GoW3
BxRquK/WpXm0d2y3oOsJ+PSANZCsBnWcOI8U9Q3SvRRLQ12kbdqlQXJAL3bn/QL4ULsOyOZIrjAM
zFkLml66sOkuFYgzQk4VdYRBE64wQyQQ0aFLsYgh2My4uOlHd2nYAdvzIJrddK54sBp36uPR2yLG
6RsAfRZGAZy9u/AEz7OYPLpZJO8LJs0Q/WjifpH38RLoAICrI+O3aJTpFSiCsmL0cvRXNRQaOlmK
i6queZrZy5kRZNV35zfipqrWoXqJdgCMvhjwudKZX9FkFWOn5AHWiI4rUu7DaVHZ+oJ95dGTwcKK
0f8O9+1fvBytgVtX+pRzTyAUqTKmyHWkrw8zyYnJax1u9Le1gdFgoAbdePuh9HRnLLC1RqRLl0a5
EimgaAvWIeSdWFez+fg0iTlD5lPoWcy2MXuVNNlXZ7zFVfXX/yUw+YlPRhqzN/t+vLIIpYQ5YlNC
AzxQRsEf2vp+QmKwSkgQEoC3JE7wQEHGSUqACL8YwzDkbiuPyS7cT8Vqhbi48n02gIZNiiFxcSJ/
FKIfd6SgkpYaI8lVPJaM6eTZBFge2vbttsuraI/9mAFAJ8vlr2yvLzcKQ4HVN80vYLpFHQYkNAKS
6ShiE2AsAvdqMxhhyosq/64d5FX8nMfrqYi8FnemCxeSTXql8M+1bYYVWWNtBJEbMW5oSgrzJa5T
GOS7ffi4k78Pm9Y4+d1uNRwIb5SrszLrQr2bgRcsAvq+sDV48+YPaVOxZEUn5je87EQ6bCpRCu+n
g8dp1YoPDMuTWuJ3rGmgnPwVImm9iPG4zIfHufCfTOvxT+YDSeKn0x67lqud1GKhsqWm4YX3NPAH
C8A1FZpbKwG8W6ho5dsuTn/MHlyxh6ziMxsNqV+37hzlGMTVouvm0RpwglbboZa0LqEbWDDrnc33
t10P3qOPmfDKjoJB482BNSCsDVKi+W40gpO+HI1gMY2QwDzZIDCy4Guz12iDYNL4hYlTAZFbwhhw
lnMIKo7ZLBy1ZeD52sgT7OWDRXMcscIe4M2tAzbpTwbFy8cRIrIFJ1iMdwQCdxenf2LmSHsdS1Tx
828+LD2JopAaIAIxfzpcQ9VUn0dEXBk4gPeWKcMvZtaH/Nxz+I5KWb9B4qAlJ79s6exla6MOopQM
qmszHJNwJCVGEWeXmwcjU/IKU3cbe2RMFMOvaXcI/sLRgcUtEOEGZVMjCz5Q5SeKZ/qhBGFCAwRI
E9QF5urAawvuR78Pmrtz+1Di6KrA+Zf0SFsSfWSSYeB+kWOzQ+Oa1R3hp/Qw1LUw+DT7r/C8MydD
TA8YxZhGdF6TMpRH7eTa0zOsTKFPsIJgwhofBmARTyKBE05qopBQD/VBrylxIJDzSjPwWTiEjhPP
gvdjoVs3mOuVXrYcsETINugeg/mQYmB55dW6KDuw6j7ECDawW7pMZeXd4Lgi0j5zkwZP51+aEUbV
u8Bs5AbqKgg9FmmbHDQ8J5qXqm0WAyq4TXIyFi5wTcSy3hsr9B2OTFnoxF3efJb6TOXjrwJfptma
46DEIQ8yUPB2A6GZ2ocYecaFUgQrKGGbQyMQZvZ1JGORdSLra/UJVMaDG1Lt77pnrANOe1tNFMwB
pGEfyg/pxdFwHzgZ67j87V/Wu71jmwXEE7j3tacXZkKqGfp1KcmL3iHKMVeswU2OgOuXtYkwBmQ8
Fv4dudlzgsa3Lw/bNW2P8uCGD8cWrK9MJqw5xCp8G0DYgGrz/tsTzHjjHyvum2DzwZTU9uvLCuuI
fUB7AOVW+CDXASJUOv30MLzWvvCvBDYsctVC26DSa8zK1max563597O39ymXS0AmjejSvIw1/uOx
s18QbO0Ls76x6bk5qkxQ1VVbdy4+IPOoAtPxAb2TchotHUaJVgXeQaeCM9MmeDJk8R2eMSTqHtrS
sa8j+crOezIYI2lkkhtfr+hVaCOWYVCqwNHQg23zhfxzz+g+PAz5RPDrNVeR4Iqdx+hbs4gxtWi4
p4UaWxVspkkBsGyOeQsaPLDhPvshFhAYQaTj+RRzi2k2W40wAJkAsw3CvhoeK4yWidM3t8Amqu0y
mmr0FT7i+8G8+4F1bwZ9cIcXR96D84sot9KRczj4SPvSWoOZ7CWCGqbjdLzFuDrPtKcXEzOTecD1
jrElfSf9DzhzIZ+CLDUmLDGxQznwmnCFsMqgU0IQv8EnQocPq3meKCjAIFvghCujReSkWWiA1c/P
M1o/rSeYJvBet30QiJ5ihg6R6FFdqzHwn72AWlIjwi1/Xk4JTnPFWzdB0chexeOVD7k0IfCOSIY+
FBKyKZIRKUz4nla8igLMg6EOww5KPcnn1LMiV4WhQqIeC/koxDWCFkEOEo9U/DQiEokh0VrwVQHN
mOQS9xT/ZPGH3yLpedYIF5Ve8h1FHEWfDdxnDHK/sjxyyh1T4lATKKCJqXlfZN9J3pU9DBmKpVAl
aEBPJZiAnam1LMLo4PtCrHx6iXgIJ9v501saSp0ohSISaPtT9KfuAEiW6YdKLoVWGR0W2MPy7kyt
0Kx5mlVP4lIv1DeFI9KUXQtW91yockoX8KhmxZHkT6CM8vGBcBnK+mUpYIuAt6AKjFGiAZcwpE4Z
I+qX6le/2Qi1MeswXa1sT2G3ZbBzjwHs9YgqYFm3R9CuuUMLxgd7NjZbB7s1otHJ3ehWUMpXO+qN
tVrKmHlOa/Lml5C/sk1rSDT9Xz1eLmDiKqukmHXYhxU9cVMiZ2afLJG7TyhF4UAIdpg0yL3d2Uzd
vy58U6HUfyg3yLlgmahLzgHVP3Nd1DS8fCuPC0oOfyt9gjvs1zZYYV3wiZUAjevvZV2ZZLAbbAZF
pOO3rcwYrqOvJ3PdLERklk0K2HuChDTAb2ww7lSUknszG1J6cE9ArYwypAzW8K8MBdYHdGcD/+LT
mQZiBIIDgeFre5FXidxksMCBfU43ek6KXgdZU0da4ZnukTmODAJ4QBnEK4ZgoveunWxRoMLQhgaq
BcVINzWg1D5/wvRWJVBoquZVX3XjNGZMYyIz6Dx/582U5F2zUUrEeeJsgasv+DD9kFnCwdOr0VhS
J+frN4bf3qd7aAmIrRKArlyoZsgiDBxTD5CJC1KTneCWHXyV9mp2NrlFuwCDEMm9b7BPcHcygl+s
28iCGUpEDqqdQrWF/AJXgIq8VigAKcMm2XSB9o9Ug68WuPAUtxQHa0SmpeOFQBS+8W+PZuaRtLo6
MU85HgMRIlsay8lKWxFD60J5Dx6xM+At0ZPC678j58MSySoZqc7uqykdKUaHcQ67KGWsnGVotwlA
UDHgi1BD1aTKf89yGUHck/WnkfSAH3xV4Pw2eJeY5IXW/Vff8MYQNqt1VnHr1B5YNeooB2xyVFUy
bVRiLJcqcmcKWt2uwPeZDyOTd3d9xiP0jph9VBYym2HqAvMHS7R2Q2o7SGyapKlP2vg8UQ5AMRto
4AtxNFLK8aF/umYAU5bSZOIkkeguaNYh/O6d2oL+ApdwqXXvZCMYDppojF8TvU5ZRnEZmrrvteZM
bBaNn/s0x40hIk2c5sk/BpvxZlwcnGHUMuFP6YAOIEogyyOeEblORtu6ub8xxQUlgl4sPONThzFE
XMI61EARRAs9mnqa1j6r3UyIz6LO8uZIjaq4JKhEMRA/dFri2rWyrVprCX8hEQa0xSr6nTHmYhuG
1K2PjEyQ6hGYIQnkt1N2WTfmPUqsqn/Sp7uqOzLPYmqZmzNvngUToU6OmX3F4iHb48Ts4G/vnBOq
r52j1fho1ku4TeKrxdjpEgEPOiZ+WcKvT5TAJv2k8V9G7oIlqI7rKGUzoww8m3kyiCHk64EU+BUr
FddNtoZSroEu/UvI4XuiHZbDAsn4W9bSMJmjPNNOjWdfo+buhs/xblibSn8FH0kmu+B2xM+rn+tX
mehFbM80vfJu0vVR8AzQh81jeAThQvSGjFPtia1xgZAbBEwp00rQ3N83IlGZPmSGD/CbaCzshqIL
SQFLhYAi9tqs2/nkG+O6C71aeySGEZQfam2c8Z+SaBRkDLathLlCySR71pH1MXZ7azM7Mgict/0Z
w6lt0vng3ipYaJ2QcFx8RNF6hUN9VT8k64pIH/+BFivB6h0HGF8ZjJ5Gan9ZHVHQoASU5kS9njM8
swJsMxhneL+ohcMsoa/6V5UwRU9YRPaFpBhW7IEXt+VN6u1ByCE5yYhhRZ+YiUBPB8AaeJ1m2+Bp
i6PCFZ5T99stdmREAWMsqcQ77Evl0y8TUzkt6uMT/yzzs0VfcMGURPttZhMg22LRJ0Si0Dxl/VSn
V26opBk4N9amyrA2fmGKW2jwqUG1r6tcw6udYk2KLVmCVPpSr4vCIYKgbnV7w+PUYDLEjU4lxvCR
QzCrXCrr7gdfCMSGbRykJjeDi4oPoVaqDvSBZs0qGqZKK7T5dBf8GPpEnf30P5TqbRIIvQHDFYEb
UgdPRWmpHEuXhg5szfnaMBS5kw3nmMtGiZAOIbKgW9LEkkPwR+JghQGhe8oHdUfdUMqhAcNNCZ7J
xzgaCytLQf2UYUotJtbZGhaxXr4qP7rZcMn+EVaJlKZEU1P3Srv4CqSqvVoRRjfoX5bijEYPIvgk
R74n+AVS/meMI52AgzfItnSZzGuDTweVtn7fouTNAJTFGC6ij5PvNs7oGJjt6KWmB/zhW+JbgJmA
imqXUbKm3Rw8NTtEPZEETjWrXuC6KYOFzCRfpJUXhgWQfKL6nxa1KDNleNJ6l8IhdZBG8YdOPJeX
6DG6OPS51Eh3/yTPHWqh4PyiviJayB3dIwlptQT0VdTCq2f6xAwrkPERnNmmjiKHmLSb2cmXk/oO
V4xiU53J2/AyPOHWXse3TM5lcr5CLolmXr/5AWS+7Pd/aFgImlJawDyA7KiEmg96Dup0JBso5SJx
UunMru3QjkQqfcY32tRn1qbsZP6N0GRVZ4dCDMxfaC4RzPoIwE5eIbhdngD2Cv/0ytkUCMUfCoYl
amTjA/3XF/N+zVOK6Ip4ZQSvteS++1eYlZvWLXoCDUalUWX0GTzjR0+MfTj7Mj/vb82x4X0rJu3Q
nTJnkyADo99wTWtBuWbpRKSg69Mbec74vqjFXP99ZGlipCry7j155OSdAiNDReOUZdYmfHIq4Mew
ldYt/swLduHSrhdsflJdcIwvs+8Q8ezx9zt7L5/L87T0c55WoA3/XJcFbuflfloa7acpswieTKHY
RV/3HuA2xakFwtTstjvnm9M0PsDjkcWK3EIlAM9mtTKplU9A8hqKKxQHxFlKruyg1cwOIAsMFVM3
Xr9IwjfUt1lUV2mFRJ9FLssMw7wVN1FRwVQ9Cm1qAilK1Lg2kPZjQIKYkCD1Bzrah6wEy/saFOjl
Z5xxvIXIlpe5EKsu/ISqk6+7Nh9/Zu+SVaFqgetVKdSpKlvits9ZNrWZflIzBaNeCTol/SoR08HJ
3uw+uukQKZoxZnB0PzB1d1Guo6HF9e4LmZigYW0eohI0fNxtBvVJ6lZL9oFmIGD1vo2hGOzBrw2Y
kv3Bm6HysQrkhkgnl8+BC/cAdQqLLmxy1VG+SB2YYul1YliKFtFtuO9fhpvZe5ybNmLgZHZUqz+C
cYca/LooU9hNU+wjlvOf/Gz9V55dJs6GJ4dpWOvvR+nkOBJIdx6JKndxqu5xrMwA7cdfVnuis2FG
JGAKo32KST7R1KDiy2h7CwHu1wwceTj0etTY3a4ZYL1PqsxCL/i3l2G6vzBPebV35Jw/FZKbBsNE
KvimzDvALe0yw7pttflaPXpioGwTfdgUgJ0c+cguMGKfyeiIv5c+LW0FMBYBlrjWxAJXn0sEJe2K
dYjZ9U6eXVe7GLtlh1AGaftDKVcfarc0+x2CVPpmtv6ltBR9Vl5HZ9n6GK6giuoiY9Dk0lgN5f+C
nsvMk9NgbxGB4I6WfXySHLlm6WiEz4AZhLmwIHcBt0osYJGuHrbC5BOB+A4heRqJmVb2amEl3DSL
RB+VotILqrSXRZdM9/GPdYEu/2rdh6PzqnOhM1KkwVnhor84E8roVkuMVBpYKswno8noStuPDKE1
amnVCDkQBvFs1hOp+lAhYXbQJHahVWLEFy0IdSyubaA/gqvk8sYW9UcDhxFjYHwiPTxXu19ekGIJ
CuljxwCtVTwU81ftCTyZEMYbyxmxxtE7e4qJfeQKHRHY+wqucc2OIQMhzKDv4NNi4Pe1ibURASZi
crc7vdXtd0z9RQvwd1P1TtGmWeAczsff1Z1hEhiMHO/9+zPanlD7+u/WfM1INWSLpCisVtEtTMbI
bx4OCVY/Yufg/pYU2C2ISpJQ6UwTJw7+ZrhnABMjqz5JEQ/HYwvTr0EprgRlsEIShbia3BflJOfV
GPgju8MzS/xJrpMHh2eQFbOQzLJqFpMPjNHr0br8ksVFH1jOOJANvhhrPtGTy9flzSgObFN66y52
m5y0YvPZ/QSSUSFXNrqDjKVjIoj9wmoj01wIbhJbxyQ/SvT5+a2z927+i4w23yzfSXg19EcbaREe
f7bRshUT4jatV4+JLmy86fDJLBlIXHGx/R5gGzMoQ+L64AIpUdbXOBfdw0374ZV7APbtJyuRy/4W
nNqpd2XA5SO425V2qY27QKvWQhoMp/3tSxP1n4sS1NeLlSO1uTsb+D9MDSjZ5zfM6cLDv+OS+HGv
t731RdMMNMqpAQWIGMArN6inK9+gzLoua11kiRe/ismxQY2Zur03Fh8Mh3xNC3Fhentbr4t1r3m1
QWO66637NX71xarsrD2rdFh7W2WEHZh0dLbjzQAEaCYk0NSDYnOr6aFuTxlcUKkhLVWEmNyLP9IT
ClgDVKYDTMP3nGSJ7IaMSrxypX2iGCujUgOj9q/VLroCK3Ey4VkWi0Gd5xwsGALQ0eg6fj2lFR7Q
s0l3QS/6FSNOYHiv3K7ymMmp967ePXnxHZtzld3PSHmhvlcmJ+sYnRp9f+TMk+WZtFqFt44U9S89
I8OGigGLGf88ZiVH3D4OKQ2WPwY2OXKPzOZ6TX9JTQMBEgV1qfX2VC3r15i/qtSWPY0BMSzYH93F
gaJWLQxQh1jtDBmbCCvSk+oX0EplgdNwVYGsQ8//HMLjg5vfzxxvVHLvQJLV+qL7F+xXMudiOq67
hRw9dyj8Y/6MY5Ag5ryTWIilA2oEWWp4XH0f1nOVqJhQwzN7bVuVFXebbrvext7VHKczwz1rzQbW
oeqa8E+V1g6KRwklhvdgPzgt9gd+wlDlMDvmYPKvVpl1Tf+9P2o6npyN570zXc3VUwNO7145Z1We
fvFt5x7t12jXGb1GAWqQBoTEbeeAAVSzcgTcrwZ5YBtz0OcQsAS0RLNE5sKb6GvLf51kzDQ9yrw9
0A6AI/7wjrrIgfXpMhQEBwfTDwKYOdHT/ozk+3gz6LdwcLjEcgsERMCEQ6D3UdeZ/qfcfURCREnF
bi0bewoiI3Vq0wJpjnZsDqp+smJvjlpDG11Gj1cpBcwqTuB/LUECPqPWSOZ6DQ1KgDvIpoKZF+1R
nlcJk6BS4fwkRezE166iLDFW2REZs8mZFSoF4Z4hjWBbnNF1DpR5zKyhvlOKRaJIob/tU7jzfwXJ
x1CKOqnHpNc+oOHOJE96Tj1iuWSDUzZJyCYxw9ROAoPdStaGc5thZiSdbH2migRDNl4IhtZBNGLh
y0lUVJ4sNOR+NXv0GD1Hgs1TxrNotFF2XrTtKtOsDOTLW4bIpFQDYxNAAxlUFDHYk9JGPHlhydqH
+pwDFARszXlMoNjYrJEGbxd+73/fSfpLW7TSlYkiErX2ZnCgqXzCigw1GqmHaBq7uBreAQWpZRZP
9PZBhQ2F95z1QfUpqU6b0PxWH0GmRNLmmgyWfFvQOk1yRTiZA+mNPOEEpY54JqI6g+lhhMOiv0y5
4ga3wEFTKXtaM+XQkKtEEPoAnUm9RF8TAmRNoKUb7COZXciAdUN3QAn5zXNEGZX76gf4Dx3FcXFc
fHeWxobw6WiclQZaHb3jxn/vSJAf5cGl7GwOw4Lzwu6zzAd4nzNv/nKHw4Xapftgr6dJUqV/LvAa
0xsSlVXNwoG+3iv8inAlXEBAE4OyBDfBk93Nbp3s2IWPIUCSJ0hf0zk02O9GYqB08WdDV2iyT1tb
VHGwn0f13wuBylmzKkl3rfrZ8l+j1L2wRq92BXjIVzh1w+bJYjQqWolK+Bi9nQb2U1Cp2rVwlxzj
6yDvnJI8SaCMc0vUTE8LN94d3oxcHxgEv2Dmtt3Q/nOato3pRY/5qnYE/6OvxF6iRmVfhGv+mLYq
eCjNPHIY1bqqcDW9gTyG9EZJmW6oMrXQsgxyuOMNylurQfp5sfKOKrHhkDWpDO6vt+wt6aHoglSx
n6O9o79pyb88ISn9CfNiJ7y6fhOLhY7jqS2jK02MMRxy2esyjKCBETuMVFotGX9KF8PRYkSLgg+y
ZvZRcdDOVp1eUercf1JH3REdaqTO/f3Wvv9cf+b+eyTUpYRwRzEuQyGgYoE/tJSlU/QxwmnjH8c1
aB3MKKEfpsudqymmECfk8PbDoQS9P8yqlT4SXs40yop39PzhrackKww1nkkafRwieMSGhXrAKIJ5
LlHITPh68w4Djy40/A88F/zP2/lOSr9VX40dze2Qu7lUtSkkKjFeVamg9xy9IOJhbZNCM1AAFWii
qAtzbyb6I24+5OwSQ2XQFo4g7eUFLX0WwvSx9Fl36Dsp7oaw7+UhlOWww4h3JM4wqgYRkhiJ4Z/R
ugQquj8oWGp4nOW98qQ8Ic+imU/RyYeOrRpIh/AOoZFnRKSy1+aw77HcTpVYCiKVcJQeJyklgSpU
Kiog4TvKcbE3MBYU413HMdgHD/jEmvhxQ4hfg06qQ/0UYVCCuqXWodkC0TuBPsV2LUqRWO2lnmZQ
SGZEr0VAgWACiFIqOnSIQa93XiRhrYMZcUWXnBqkxLy9xfFqisfW18phcY4qqGKlyZxRu8GbThzn
Ni7N9g3rOFEnQRxuUc6UhpgXRYPAbKf00uis0TvT3spP3FykVgXgPWSo2Ife1J66nLU6AyerLYYo
4gFLuUy0OmnIDyWFQ4Iciw2NfpHN89x67uz7GASU7mmH+YLxE2r+xn3GFawbd0OB8YBAwTnWB3GJ
yh4ci9doTgdu9cCnZYUn55VBYRDrgfJX9J4H9OI7CCpWqIIwiaEKxBCdaqsl9TjwuZMj8pfi4xgD
Y4D3x2+pi2v1/Y8YSZ5OzbGsDp+hmJcgdL5csMuRjHrpRfPalil4peRyzP0DJiG4B3X23Nzg3ayA
CbNtJI1lY8D/11aZsE2GvbztrFqbYbK1djHRHMnLkFDaYybrsHi0ytj7IpOpWdu81bjIwuHUGDXU
uMYO5bw4j+kebL/O9m6DMt+JLtTe37iwzLXJ0hvAx2n88E7GMBUd43b0+C3gOTGB5YI8ZFTDA9/b
RnX/gesd3Fw6/dfw06mP8sNX99rbTWqLXT8X/Y+n89pKZdui6BfRGoqAvAJFjkUQeKGBKEFBBAT0
62/vq/a5G3UrocIKM4455qW5bmReDtTwfNNTfNs8QYezq8ij/QdN1duxd6k/I2H6u2mhQpFTgzBE
oWMnYC7+NU+s4XP4tfhC+T41OPXg4fVnfKWzxLz62cvi12daUsIe+amJvwUmdGv/kv/sHHoocM6z
r8JA8lmcECtu2Yj+i0TcDywRH/1t/3uUpUoo0/qh+nUNH8UcGx4CVMp6DmVqYUEzwOE/eUBcICkO
sOUlEpGe3QhAwuIEuqxQxGFUW7Go0Pxwp4FZ6f7SY8CiLDDN5RNMumn6x301b9hG63K2ThdKzJbb
Yt08sS2pQtLyzZRv7XmDwkiomk/gnp6izxU8kOQH99Fm9QwhkjSFt6rJ6gt4MXHRqdfjkD7BJLfT
dIv9K19a3518RfuogJl+ouHQT3UOkopjV6mzpgYphQWciWknM1u3zlPLbJ7q8xqVLa0sdS5/AHcU
V2eyZbfJiV51BRBC0KKBDwVmZTkkvDJLALSmSgWTQoOEKHkVX3RBeLy8fkFGFusXWRhljxzgwkAU
sOvx3qggxhc71tVFS/Cwy2H8+iq0kS+K/MAvTqejRWPaaYFkrHJsH3QQ73aXD+XZUkfHrDfQHZCs
ZtmFfhmgFx6O58JQnTnx89gBzbYK5OyN4n8j+xL3iJMKuv6O9dAs/5TeMykA5XD985vVm1zyTMSf
zk4h9qfOU3LHf1A56W15YSkS88JsT4hX++LceYZUN7nKM0AAgbfsM0QexWv0uFhC/dHYt9kKlecy
Cb4KH7NaIxJB9EeqFuhZhTwxQ57nkODCOuQds53Nyw1KyG3xaWLP08tsP4AtvfwuEStGveXLWPrl
d/6hMVGXj0RURqikxcJCSuMqRFQAH53LDziJ+/hY215fTjQ4+CzRi+VWzE2vtTwSFMQPJsQyQ5lL
8b7k9zV9m5iwZXDahtwwPp9ZbUC5On0REWZqrrCz7qWqqWEBT7ni76vukuliCnes1nkGHfnMB0FJ
goLQpxUYMQf85UPe53X0OfjspkCufFQf9u3fjyql5ulblL92MrluGp7KQ5Fy5s9yBVLij+8KXYP5
4vdsM58u7+C3Q/M+ldZEM6ERoE/OppgHRdz6hAb+9ln7fN7isZ/v5U+aMYTYgtT7Og0U3ITggFUs
t2ibhecBBGp/nItAw+OZaSNpVFmLjJkjfLVJCQtcWOOmMUAApb+AT+0VZvHyX5k6eqwjWA+xxR/K
3Wwr3QZ81rAqddeFoY/HR39TuVLYaAEgBMvOPA0srEbNlagb/CCTWZsTrOwXml9/bO3nEM2UuzpH
oOcBI5bKoQCvklPZh07JZvjc3wxz9PGzF6Ve5mfLvOWNVtC5mZl2691FbPGTjKCkFvky7lGUi5Mg
Pw4Slsa2/Piy72qlwrGKBaJ3Z/BW+0OXxdB7tpyODel/YelZQmBVtsfXOk0ev8Q/HWkf5hj9TlDs
RFJgIpXygRYz4GmQKOzbDIB7k2IJCbiLwkeCq9tG2SU8AEBvbyNGjwLVe38PhgVE1JacGySOyMWn
caZFgfnz+IPSph6GSTOFc3Ynvfe7JozwV77NvlB7SE4Fg/CCEIRw8/8x5hC2ZGs0eAJ4d1mK7AD8
2BLeI5xARI6ywpJxqVLT0T7OUd9FaEl9jU54P9YzFRWFxU/MkAn4n/EvBiHAxDH0mrLGEBd7+Kme
Mq1Nj1/T7w+/g+y8C8fFV7p2zePOobMBBANp6xBNJ0BFjRW43Et53l53aDO6WHekKDawbBWvwWeg
tysc/TMNE4A/tYmnhRkS4ou5rbOBl08AewRZKp5F4lvwSuKa01UeAKB5frMp+qRkHmidM15JnmtG
VpeDegUlKIIMGQrOApkcMsP7iCwr8af7EMn8OWXvwenRTMF5Y3iKRj8hJvIdZ9H5CaRD3xRBjW5N
XYq/zKXgFx+n7m/7t5108XZyXClJxO3acmcm4bxjRdTTBjVJtS0TK4x3H0HYwdQ4RQrl/z9YTz4M
mckhYWDQC2PyvK4TqV61Ex+FIy38z+/QKIm0SjAjCYbSv1Bdzj8eGKGW1WcVr972lmqwNnyL0KYP
hYgRcQtyUnCYprZxPjUGHH5kf/glBP+AkyMGpyds4HZi93qZDrB0GMkVWWSZaUo1eBh48cYPTUk/
RcyEgL/QzS1gPf3wGdiYw0pbNBTZjo5JjoV+uIQaBDfNLc9OdX44DA9sPYeX9T8kgDVMWg8du/s+
bnUbASTE3b2Hckd9EbVHdNvTLhWihiKdjB6i6RX20kive9QzogWIZb6+Wf35JqrG+zfmmWxsgXNA
ebrXgdP4RCnL8/g4PUzJPF0wYASOrmvma+zpmw7VUUnj4ttfaUNQNVO6cbDiD5oMP1Sh/bcpP93K
O1Kx3OT4gSaFwAIubC7lOtETIim6wG5GAnI8rLNSKhlXhhwMWDgS/UDT3tsYbqcqLbcJzPmdqz5M
jvjMs8lEp3JffCBYR/VA64vNYBwPp5eKOmHl7edAd3+tHOUapN2aLrokJdicWMez5YalybJYF2Oi
hlS+4Mgw7bXYX6s9PC2qS2KQcI4vkMBsh8pahrBqqeALMDrqT3pHpFHrSs3iX8N+eERZbZPxVT/A
5r3np6o3wd/ht1nmagdIPqgSpgCSiGyv+hIO8F0mnKmeNkjBlAUiiVAX01lABoW9sCAPs4l5vgMt
uMxNeqo4gTmo619vJEYL/cddaxdLN0/xS3x7Gl/fP1qHF6yHp11U2Be/KdfZlNPr8p3wAij0HnFj
GDNdCt+l+hkdB1XEG+r7Zza/FdMI1cEDW4Yo/LEyvHSx3fd91uFAM27pBoWarYvEiXe2W1Qah2oZ
RpSCSkoqX3s0TC1xh1MqLalY4SnuFjuShzQSogygYRqNiC8QR6AwPc68MCXE/KnM6s6I9gtt4T+i
dDTvAKM2o/aNwGqoWhnPljG4+DdRbm8kwqotTpM84p4VSVXLmuLY6lQYfEmHZop9+GTCgcYTyDBX
7+995AXriJ4NcGe3x0hYQ7DmirTeQqTns/Xv9ONxiAjzV2JyjJsAaqmECbbIeEIMtY8ESshogpqt
bMe2cYFTZoEVUjq0fhuGEq+kTVyuCV2F7T789n1Q7JJwPQXYmAlJN4ZbY2IqkhobgL6u8VvEIje+
0xxnzVKibsg6sWcYKiKz0MRyjVnuk8A1vzGEMIR6P4CjCRqL3rHghhaEDz1hANhO/ku1MDuJcttE
XPNK2u0xqEAoSJtEvle5aGXgmRrIMdYtOW3e+w+qbDjV6yA2zYHAOREqB/JkQcqKtyQm2ZmT01WP
uk4a4mCk2WhnTzWSsG/1WgJDykCsHK6O2sgS2Ksy8c8EuQDpd8eiFJE0/ZXmTwJNED+ShYpusNLE
8TK8hNW7Jg4RfsJnzwCtr+V1x9GE9gcfZ0K0/vx+rSSBOyNRaQj6FUpJ54QZTYhcao4hQ8gHrpik
RuoUNc9V5A8DFBFhu5cl/uU9/JUvCu1WVmkjkMWgyJonkwzDIxdhCPC/h1BBc9Nk0LoiriidCNk0
rdowksyQQGszECw8O0mfoxykSdLnXMp/tIHx/xvM4a4YF4ZQ6is84MdWIlAdDQmn7EmtheKFcNQJ
MW/u6Ebg24XVZIZuROI88aYu8C1d/Y4mzVNl/NS+MDX9ebRqjn9KfZP7fT6e5nIV1+ZJLOYSHE97
htIvRceJGDY0arm6wADJyd0Vtrjhelqa6aDG+qka1Wi8xIfMJR5ftVVR5KyZ8KVRDNslOEdCH3SZ
AqhIe2GHhhXldbl4TA1wO3MGD8jH4JcyTa/Lsxt20K/VDJEfCPQoDVGBl74RuyoQEHy9AKumS10z
aYAjDU8KZZoqWf5DKoufMGyQG+pt2xBk4nRajGTWDS6RJT7h4I4Hve7j+dpjh56rkNl4Iv7CC0ZH
UxpAho0cHz56wO1h1BZpsI6sNKSGXbPUxojferly7y2OhyYHUUh8qdqzkEsLt0bCXWvW9ELTIBkH
jrle3AfknYLJg3IBd5AoHF+B4EZtpO/+ei5Lc5MzIUjEDh3AIQ0o+t3DZvTBoY2OSvdoTu2jfifG
IL/GD76p+YotIUsF6bwFB3sp0waxSwhT1ViIsnG+Q2kMeG4Jxj4gHCqE/rKpDlQ016XO9p7kKuPz
Lw2K1c+tQ1LakIdJS+mhCKUyBG/Aoqu8+GFLUcYlGG6+13fsQRCvw1O+pPH1FGHgCgs8w7htfEjU
HsjIYUxOc7htoJDE+oc6IKxFmYbCVFEnDXRQLu+wc5tklAkEydpNLStD77xBEsM5ls4UQEMUG3qk
+tZqUeQ/FKY+rM+w+VR9aEAKkuEAtho7MVG90XXkDWOk1WkJfeh0WiYebA7YYWZaFIbSSplDGual
DVMsDL7QcZzMB++6REWqz7SVEFlNaNif+zdLiOAmIrzCggodL3DBwLxgwZ5HArExS+3NSQRmHUFQ
7bXTE69BZ7zat1X5+wZsZbRUfSqmiNR38y/Z5dcsv8y/7Bt3jJbId/zQLi9T2zcOEC+LUGj/VHHm
X37fKOeH5Ydv+iJj5VDz99X4QX/QdzUPmAFzlS5tVGl0fuJCZTeBMXZypdf45+vvLPcmBezv6DKg
le6ld+s8bnEGs60T+cDWLVBz/rUOvSXGWXzrnHjDhcDbLlP8nOI2HjNlPEfed4H5vXPrpBe76e1e
PqzOnRMwic6xd6Kb4Hf8Ff8snt6f3nPvP4v0Ijd+Hv8NL0MLeda1E37gqZ56fXrfrDar2yJLJ5/V
kUeeQVo9vz+/Z5jBezk1KUx+Fr9jXp+//9FiY3wCAzqGehEw2lPpNs5PMHw/KS/oZeHhge4QnsPh
5/BnvKMhCnsKKlJTMIfeX3nX++QVHx/xZ8/HB0HLn8VHfF5wkPR36TDMo1u2ceF1fiunXg8c6iP2
cF9Au/aLh8lTH7sNLNLYiAhRuqVr3zCXrgg7o71lmb1R4l+US7HaesG4ilq9F+sheoCDqPuQY6WS
6z5BEWQ+7EIW/UIliLQeLMJGBzlxjHo/lZeoM2pVY4QBFdrTCOFATr0q1AiwER2oQ9mzHa2vxWPt
5aVjoqXTiFjZU0738rpubaXMgAIcUYOQsK/562uurACLrYWCoEbhSn04wSesYxpH08886abe4o0v
rwouLgSSIQKPWypaLo0rpvIc/hQ3S5KeQIAZlmQTTaeY6q1Wi2DXHOEX9SgKv0YRVdj3EuKwVf3r
9zCR/yUDMTZ/ueJFA0SrqEayf6QATZ4sHsQ1iWw1r5nkNzUtRlBYjzp846QvMMo9lJ88lnx10SG3
tBiBVyMNNvKzIL14O5DZRilqwKZrmlEbXvyVNzv9rZCb5KQkzAgFnkojc421BS1EwxUlx75Am0qs
cIS9vxgREiD934BnfVOEF6VFMsuUj8w4iwWtVBfcE89gQDcWkZQoryGmyFvkTSIRqisRTkrCdvHM
KN0q/pyeW511jxhhJ5pGHZYDxfmjqMQRHLCfsukc6vN7LWYkgpOFIVa/MMjTaScqtnqMLo4l8JJc
EY6c6VRtYpKVQzPQDgxRzhG5Qsau0Sl1oATvvPdJ2XYWNN6iY4wl/zzHxesLcDbdglYRrgJAbjww
6EpcBIdKlxvAJpqL0ZH5KJG3PRZH61KjM9iVaox2qRRFDECRsWTcOVAyhaMGAdaIqvoiBLyLiNli
mAJjPR8QpYdAni4YtxHrYTQiQAtYlXFnbjgzcLqIRTWFgKA6ggG9NHrvsxBo+BYxrdGgxFXCkI8r
tvCcyUPu3ikIPnjIAXsIbIZ1yPle0BAnbDS18k95Op16Z4ClbXzGCUfspVJnNAdw7af7IP0YPV5Y
GB6CNH1X+61nIsiA+eK0v8VB7X1AnyGuQx4F1p4TxpZao2JYI4VqQAQ+Mr3HYqlT2nBHjWnEa+ky
mV3uoBOxvjKl6aLFnBdJ9XbI1kNFwCTcoymnJnT9PuhMnZopOTin1YjymWFrNYQZthgbnVytDvYb
75xWqz3II/D4wqrzpRdkUa9HcKoXg1ukuI7feniH0FoRlaguRZAg1pRqZCJwvl+wf+CaeEV8FeCO
eENkyF+FWPoXAiLIAvBJ7WqXQpTlKDiX+2r8lu9gziQR7ULpLVemsXzJqFgcq4g/RhyE7EAo/uPJ
xPLBxddXbZHTqKL6IVoo+ohhwjBWQkQcS2wYDoAlh6LuavRqPxOz0YIgePNXppHUkogTNyE+azjE
fsAS5Jo9FpdfRVAhJH8qvZcDwgz51VO09XqJWCuUMP56Mdnfr5K36uXWl1Kp+DUjxRLHSmwtBwY+
ajFTHBO5Wn0lA0uJFR8ibG8cMHG1MWSuweJSUxgp0qqof1e1ZDiHVsauMoQxkxf9RPiUCZM4R0ag
l8IOYeBSjHKcRBb/avz9xrP4287MvNYjDqK+6fdxm/tjO1ZI2w8i1iIAhS5rk1UT8UEGdIix67gi
/olCeQU8kjjWhkSzFpbG2R2KFya4iw3GYPi9bXzCRcWQzP5gsKHi1mtOYnPGBTHuJQPQSvRpuVS4
Z6xtMtZY5lpx39Tf+RP6Yf4y+rbnN2OVrL9vik98fNS6vd50CjE0CFfUAqJ12pmiWy7RRx2JSOAC
i+2luid+U4yYQ1hDXtF46B9WvsgSYkZ/QE1a2HugXrDzErI3BV2DvQ5ygi2XoLsE1SISbIfwVQbA
AsdfRZAJKAJjw6OG6mTBJqfR2HMFoWASkzcj8ynOcPsiUzbAFEYN4YlINs4wZV9fkM/TQjXbyJL6
MdBk3K/ea1VbVbYwy4evHsWa1ZdzBfXfa/XOYGOw9iv4CnC8yc5yGLMbmGKkxT8M2mDR6hClWSBC
3dTqsoXbv9WCkGtaQuQRlBoNwCczUAunHj3MjzuqA4ouzkxNyWhB+29jk0iHKWNmmQPFKDmWCVIp
KOk7UAyV7ItaDg3XQaYPVCZfUKruwA6jFhWHD5FBI96DXnouftc7U07Ou0eNaYjAde4RZg0BOm63
M82WaFImluW7btkFA3Qrt4J29EaCzmfkOho0qINOg3vh4ICxkcWjqYSOqmKkNJIP62qBKptynwwY
Vb0VgKL4kYlx8sGmS6hXtf1doy5AQ2WPEfFdluoPqNNc6TaztdYvue4jBEeHMt6IkeIXzvNYXhy5
Y6BHhVG6i8iJESBMTA9+vrcWy6jRafWu1IbC6+J+Jb0ZQtqmRDyGklS3Kdk/7CMcB7ynJjkcuidU
dBNCteYATyIyfs6+ZG/hh1nkrLvjI19LjwB/Eor+qRL1pwqLEPdyhjQy07WnHwv03xiqZlqEGxH/
JVSLJ04QxGAAYY9mn6WO4iYSY04ugT+1l6KB8ctDUC9hFUg3xhabEVMiDmFtWXjAqmIkXwiUdRD6
8nzUa/M+47dsvrgWeKfgSlH6yzQ8dnu0qoH86BuPV9/3r5HDnFRwvr4GGxmgGi70qQZxZV398BrM
1QbjCXg0BfshDd/KCLnkgRdXZRgHf/CFSuvAg1QwVcG4qs7rT3tIaqDKGLXNVpmyVrpQChItz32c
oeiXzmrG9ENUP7xALoPVkHY1lLHmzaGYgTsRpkoTQD/WfeyG5ubAfTXkqQImRqjwo/NB+IrkFUGc
AmFCQ4YGVtLAC9KNJIBl2MMUvpWDSW7PoIjaynSRUfIkPOVcNG9wnRO1svuLEEhDSSGMNW5+RwVj
mjSEIqT4Q3wmTficCBQBI4OSzi3hWBOXxIRsLq/4D6FFM1/NJxCU0AOszkC7DCwx9e0mJ+FE+DE7
UlnGHCekbDh4cwxAFkoDg5e+TgyrtIRKfpitPODZgevoGbQX2/3I+MiP6Eozvydg4do61h0dQ3fe
O8QFlJcU2//paJFzKbDx877U1+EMrituzAv6LQEsP4FRbcs7cAhsRTzp8mVkCJuSjCbMdylDj8Cd
E7zlSokJnyqMgOE/zsTB+qvvWj85pLG9cIKJy5nXSHIwrIIE0xIr8DmaG9lNLBkO5q1BGJDhbI4L
ZWKitAy28aQhzuaKi+AQ0DIR0WScRP6u3kM8VeDb7o2i4/K7yhdbjW3Wp+KLvCEpRlmETDxS8YsP
gQD7pXTMNOI8ahLLE5CwiQbYqO+ii6Ub4f2Y2jUDb2OXEVdZqMF41+LUfPG01YTEdrki+CiIr/Zp
1toMAV5687T7LA9XhbE5DII+294oMJkX47ysE4aLq2c1hdbIhso5BuDT6jv9mZl8PrZrS8TKH31q
mokRGqG37Qf06bB8EH6kKodhtd9O6F9FcrxEwvQd7HPf+SDKzVxwZe9Sujpato/z8VzaLoUEPUfN
1XhVY7gAP5Y5Tf9ck13PSOMYT5uBtljSk1H5A8OG0ETincqhc+SsfXF/bqj2hB5qQeLRokuBRg6h
2Z+I2aSXUh+QNxfyfqu99xvo6Xf8FxoG9Ad9EM0UuTHYu8g+0oMjNXsofd5CsxObHcHQQ1PEwYXm
W0xRA/+afkmPZfwblEKHLpuNBn+hFxcR+s9PqpX/cEfwwkLeSPWEG5IABac4oh04NFuYGNNpS884
hxbrRCg3NBrTRN5jU13NS6sxZGBwDfYZOqbNRKr3ki8z9mNirW4DKDpIAChSoETkb3Y7n2m2kflJ
VHsysbEYrCHMxjlw+3sUX/On3+nGRIaVv3+o1wdYmigMq27jO/uEdi0k77XGrKWVhwv+dtKDiRhM
DtPmfRjFmN2Y3BWyv+glePyoM+HvJ9QqkcCnUncJzzQSd7mksWp4xpTrpgTSY1ssoHSV1KTJU2Bw
Md7JmhAENHBs4J6Ny50xFCu1Vz9k6wGSCcF431ZCuyr8fyaSUnkm9Fhl3t4lWiEa7V1fFe2JlYpH
wNkBZtFmk/ZgQTcsMQcCaJx3LcmucxNeOYyGeA/DJQ0SlyiWbsHUDiIodO9c8qGzqTF9ikjDGVYF
AU9WSZPqDpas4+JiZXDgp26gXWY0+bq3ZPQ3c1soMlYISdoncesJopMLxK7Hg8iTJCXBlgw/zQzb
vDNDrtT6ZinP6EDntbS5ogl9G3mHImw2r86WGeiFUhjQj9HSMSfvTvE1JdFtrguqxiEDsOx64i5I
MWdXlTbhEpbcJLNmyNY/MPqrXd4gs2OgoOE8tKrmxjlodUkm/8H7JG2+7AoU4RN+lCExI057Ju+Y
lAayCVQ7/sgK6ZOqZCla/ETAJJShGTY348qXmRSE1i/CbsbNkK6RXJNKJ/dzsp5NICTLjpf9hTbf
pcmYBYIQ50oJGeqiIQGaEzYJhgzbaEzBAEoSsjZFw3K2bFPxSWaxz0oaDNhZ40m5yRv44FgxWabP
pFsDXdJ8Zymx5hT9ahKTgjMz2bu6ORnbb//AE8qOVNByQm0llXyWu/LOVK/vkNCN3azmNkVMW7qS
EHswNGFYyOZQIIA4t8biWHqEbFnj2peRugF00tm1vbiQy+N8pOqQNfYfV0RP6FulLmvyfFarL8nQ
M5bcxpLJzHNxk28sQa7iK0IxqBUZZuCCh+EFlKjl9LOnxjo2C2pWzv7LflxRwoUjlQv1/hw+qT5M
Q7QiD2WSQIkRlEjN/1iHBuw+OioOuGPeBdEdneLMc9IozqG80DVJZBV3ihpVbGUZiXvPAfOK4DlI
+msItKKBbaIPg85QbyRJTcYWnUIkjnlicXJ3O/qU/ttmAkOkuNPmhgSMFREagZKg1fQTOuJKTZiH
XKV64vri37gHQkiEY8on6P+bkkVXVLwN61WKz3DI5AkVOYInXNkMRFXqRDiSbAO2SwwExs2P6MDP
q5q+uNbggQyx27cY2cjGI3tryRH2wXM0hn9WeYolvdQBJ+iCUNk26FJsVpdWp045a6SZddAw0Fz3
CbyTPafZyiZzU6gRxxClLtmCpmWGw2LvXEWJYjqQmV41kwx+1+RJHLPWk12VZnoVuwFk+gjHPofj
S3P1l5c0xFj5LIMFzW2Qo0eGG/xJDINDVbUhBfG94uw5hx+kZ+26q+RlR1ku8YE2sd+CSUUtIOur
8sgbTcZfntfQFWxihle9wt3BChNKt1irgwHqmlhgDR2IeMNKJEs+VqQEtXija02Wpf0LCjzZwbNg
EM1ATTM1iTnv5TPeFuxr22A7uY5MdWr+sJA0utieZksxoNmgHsxBQci7ETSt2T7ENNYRwtO6RQTi
uRhvSwTESGMSIdFF6YHDJQhEjIaQzhvR/pc3HEY44PENDf4bYouHRLc+mWciUFVIfmfDN2AnxRgl
UH19i4czco+nGsGzF1MD+E3xnUJO5wwAjOEeT8Q6YVJYcmv+MAJU7RnVGRJKGsZI3iFxsT1crNQT
ShDvS2izJLbUJcmM6c0wQ3XdfYxMmwGxeSGOQWSQnOerYRtwlqynRBJMeIcraqmNTuyMaBnJCIDP
cYqmIh9vWeJZO79++tna8VL8Gs3HhUuRjGznusxNb+3nKS0vSPtN8n0zmnFPFlDvImTTSJOJdjvQ
Pet5/ARAWRUK2LHIUAs9g/Cp/BNnyuBVm48BlujSlAUJTN0WeBw8l25CWCYfYf7Iwl1p96ssXCxs
TIjW0ABtUSuhTacSwYaCQ8EsyRa4sc7pvLskdoX7jTwJhOCumgnyURb3AvsgjPedKGL4GzyMH3az
dxnIB34GFZGIgUs9IZ261/Mk4O71OQj0h0pmYuWZxahfYO4PvXPHHNuFstrSZXgkvwa4nvTpMzjW
awtyTC6P7RfgKH+gvvKV4zTP7WV4pCZ7Mlji+Q9DesGBbD3ULW0+1cmTnepJest0F2h3ClEaYuuV
aUEGhpMfyH1lCRtci0/gNkDlE7zo7Du7nu361vFumOoKlc1Vn4K2s6ryWLbPOG7kBBZUa/AtwqKy
Z4Qx3Onop0zAykwQACvcMkMMeQQCKh/XRP4/mtuCA5yh+ceah8A2osmZlSZzngIE7cXeDLpWlu8b
Ph7HuJXU7om2ZzqGGGRL5Qqgmy/sJ+eTzUHEGHgYm4ttRRiNAG4utEkk99R7sbSWF3pmxUAZEH0j
0WZsKBXqaqDWBFh7ruaXBg8IRJJTFUApJP4pusOt+lH7a13rz1Q1yvRwfyRDuGWQCgzRnZSg2vRa
AVBUegddzh0EqkeUFMpvkCjtFbpKdJCW7BjE6ri5soITTCqmPg5PlUWqAtSFaeJ34t8H140b1+pv
on7nmPplnSA8YVx4xa0q1Me/D18r4fBBgmobMrRoeKw9BCtriaIN/aGfiJrticcJjtJSADb2IAUG
2J67wXZmyNYAlPJiT9CJxgwEf4m8KABRkib//elfBoYNGqN0lkvPCHsl56cGIbz89kaUDES7Ee4v
Yth+KIkB0w2lITGjOpRIF6f44kQ8ENwgNZkGhNbQemza3YhM4G/aRg+5UqIJGHvdZSCERlcOsci0
olXxM1YHXcaYx3PnMKQFT3dHU4/v0m1bAoicHj+gsXKrQrp3yMWbVPdw7GY3i+9DNRfj59JwfoWR
Qp0gM9jUf6FjOx6EbBsEIRqHluS/6WpSR2yPEdWFrBpoiEFSeqy/oU78A0SWZcPfwcVo6modwikC
HJNsdEWDCpudeeErweYoY+xoKSj9yt3GiYdGuS65Zn93abjkVWqGL1X7ugGXFvKH7DjMvY9wMWcY
Qhph26pP/kMkcgUsQO0Patd7fUvPTZsVwkIQ2BuzTdvCkodwtu3+xE7YYDdBptmUj89N8nquAHPx
t201B3c6VLpgaj6iX6Jszqb+gOuLNcVd4dK7Ig2AfenKfAOV0LChcAHCuHvxxRQVeeFWtc6rrIXo
C0q8eD+i1mmQefkdffevg8sg9eLjafQ4Av94IqJOzT9pAqyMa+nrWPohlZcuHbflr3Mx81h8CF/n
XPGRqONnEbmWJ3AFz+28+EPIMXzdyIa+f8QQHVB6nqkkpY+UEyVIdDic2U4Zghm7KpZpMvZSY7r7
EEtjoE1HezP80JbbbmnG73ytDTkJkDlMG8M89F/GAZd0mgTp6hdLUprXq5BXHXjCg2Fbsmm894Qx
HzNDP3N4QNxsaxJqw2OtUiQwrKZy12hWsnUTp0EpobFpbPvC955hdXv9FXP93xKyQWdHT8doskXO
7jPRT9oicdwq9ty5QqDF59haQU7tJwLJFw6I5pFM6x5Ibb46SrptTGXrzxhIcX5CIfn71+IIvQtQ
fpYd7KCM0SPOEB0V+Had70psJYlPidYwerjtaAM9LIJOdCMe33lWuD6uIBSi99Yvz11gfW33D8hQ
LN45JRM4jO/6FY3WFPKWRmMwcF2Jc0OV4+w2+zR3FjxK6Ce45Ntatz1zW3SXICSdFT+gWMUD6iIv
lcAzbSSElTFgdFDYf9jRqBXGylUtmCepgaKsiQyWiHofWwY6B/QK+vhl2LNL8luB7hyeTrv0rNui
a4OxZVyeCyC2JQK0jS+7qWPn/9NhwUQHIeV24dowIIJ/lufKNU3I9HA0HQ1nVMsmqb/ywr7atCBh
iHFPDcl4VUwoCCgTBw9FmrTx9jyNo/V+CEgATi9l2fZ3Nn8GaJwi2JWyDVaW5KuI3RHNDlhuKFJq
i5Lbt53kt2kIarQcLgQssYJweX9h2XGbsREE/XKGsTtDU4TUh5+x0AwbajKWyACNrgZkbE3gzn1h
ySc+8JyppiiNnYMlpql5k/CIyKJ6/zH5UVXFkgbPRF+YqQv92GldoRwk7NfZDE/QwBtFN9p8rEN8
0OKShBfNYbxTrroaEkFJEdMVaWlMWgCqEerHhiagiObfEl1HcHuJ+PdpD0L9EEGVE9WcifcrpvRQ
lyFdq0NPi8gLa85VZogqV1XwActspnXIiUtx125V4cgdXQ7WAVFlNH+OHQLIUjzvGROHICW7Q18W
75adoSExxibAOWwS6OQ1Y81q+sS5Sg7rJoOasJzFWNKDAUONe9PscwVKIV0sgcM+UPIYXB7YD2le
4fBARc+tKryaTYAQpOMahxL+lWX0wdSaLbEEhl9Vvnli3taXU6Djnb+LooBraJXFMPOZZFFrLAdE
FK6CwsU4DAHHdYf7If7SbLJ69K67nN+rG+MaorJCN8TYk0hdYzmC9nGeu+8LBLeRdKLUaCqpngHx
KQxULu8zui2DD+BtcF2cB3sLmYf2H2LT0iUbyFURFCAOvNkgqj04P9VN0b7TJVfP5nZNUZnC8ExC
Igt9xH1z4Tp/Skt6ab2QsSTpBDKMlfuHG//S0gXzHt3kaC5cCbWgu2OpGvQ7RIDKz5gN5EZ49iFx
7jc4PW4zP42dGsfiye841Vv2pCXnHMIVCouBpUTaY16GTl5syRAWD8EIJ89Mk1De5oR6S25StcJO
9L1LKzqwO2yRvtRq4uNsfa/RbCJuivH1HQcgmkcGihVDlJ/oqkpbxTIc4rT2cD1bywcoILuY1lV0
TzgBRld9iDupR4kU1UCasaLea0k4xw4tbiMuBL/0NaYgFUfJpeNy8fDuTyS0jMJaFG+w3UrCQeUM
stad7QGG+oYMm2m5GdJ5yVBLCu6K49ew9Sghdxk1Z5sK64UN5g5DOLKMEbUFjhN2DnMr7HkMTr3E
RTNlBg9uuPzrSjDNjZgwquNVspA5krfKwBXYPM4jkS6WO3IKwxxfMukaPPuutnO0n0jpmeyN3iDO
qRwiwMM9q/w4cZg+yJGGMQark2wmeGh4iGgMw41aIsBKRjzUSSSrz2ysIpVpYGzdGbNuD678ZB0g
5wHFhphCb1+lBWLtubcdfb3emyysj+oXXFS17zt1sdv+5Vw6XSv0FcwXHyhtHdhwFfM69w1yGWQw
gQJXO9bymXy34W4igVzwkFQwl86g8QKr1IXai3kj14XJw+R0WZs43gQwmL7QfoYuNUxezMpyabq+
aivvInQ5o77P+S8YL2HthAXN3YD4VlnuA7Sb1QBaW1vnj5S4Ql+LkvRRc8DidE5Jw/EVxjqRyRzP
OLVeRjik6COWVJW9KUQo3Fum7LU67F/oJvPL+CHekUNLwJRkI5poqcQSUKRqJOncK0Rv9SHpbrYE
IVXUzVJPxBWtRHhb69CEkRkCd6F5D+MgggNMAPCT12NEOAeENrgnsZl7TOh96dXGfnZdm68+eMKk
d8Ao8G4wmXzBZUwp5e5UTI3PlTwFz3/WNx9rhXRpXX2Waxoqzvip/HdQiyOQFEmf5YwwAqDGdM5A
PPGb+03ro4B1Gmq7kJAkcJlLR9VYEVh7uMr4vCIhBPL5eSTlcSRB8ECQ4IE8jyvvr7xMIBLgwOHY
PoNj1iQATT/QV0t2sOYnPZQ4ckIbjrvnpAqB0IIxuKoLtyv/jAp42E/4Jz8U2WGZbJDeGVwKAtPE
hLal+V+0gdegUCE9Q6QH8lb50mxibpE/fg71bpj5xgzvCHFXI+uUJTL+LKECXW8StWQJ1aWITiTh
ZBW8q9LtiK41jJqEkS1wsWwzRZlYedeiERi1J5InXnHdlMlq+0fEJUoHMTdjoyu9stgF1qwopJK6
Bq/jiT41eGw+mZxIEegcqAwKXFmjUMm9zVB5yr4l1uZyuBw+1BTQy672TZAU9Q1OgF1mlftOl8Oa
OABrFjqWYPgZBp/tsm180yqLN+qFoW/VbjzE1omcyFE+TgF53SX4yj/niTmDMd5l6bcVF/PWgbaz
mQ7oNHC9diuxUNEig1Se6uHS/SXL/7OPUfgdgEcc/BaUJNvZy+b8Qdbno95busdZEApvVL/Xdd3d
5XyxP3oEZHiFjdQtVNiU1+Z69vMRzTGEKDoO4XrD6jqeNA+xYwi1Gxfs101Ax2hPJiOQeMtKlEfs
JWqwLOs3pKzfYUg3jxlhEe2Z7RAjDV7vxWyM4wq5CxT8tEem0o9hEvWDkAnDYC2FidhbeRNLznAY
r4fflDzR4hlmltZH/RuMZQG8lsxt3/ARPHGwecURfS1AkPVcub9sLs0H8Mu7yrF7Iet7KRXSxYdc
tZAqbX/rtCG/dp+eGllIpWcnMO7fnQz19bQfwrFdrYHdUFxLY+TVng7F+xpt5NfNx8U3ru0cypB1
895Kb9sF9m9r3Tyvh4+LfaH02SPIiTHeenjopSZbSoLZzPGpvo+zZ37M/0rZSaa8u1Y3vflv8bN3
4G1dwPGnNqj3zv4vytLU+Ew33zX8iljii/yQfEuKVh4Yn3yFnJqqMJ9k4akImibFYZvWubHBvW5/
R/cutWLNVDMHMTidkCEGp1qs7tay+bhVYvpxeSijtC5Drpr9KeDku5aLyIWtABRoOpCQElXvXl0q
ioZIbmp7kCyIahe23pB1svdijlZp9jMFtHhqPmM06SywYhA2NtFBFVGE86L8SXWUPtheXWSZe4ND
iGXEC9nw3j0l7EjZKAW0VAgr3ja2yLpBhRDsE0RAnitrqoU3xQIX3ADr+Fw/X6dPZ3oM5+OHXfsx
Ex1OdC+bQ9vZntMtgp4/vd/P0pONF9IwhWRpKvr7U+QLqthd7Yu84WcRKoltfbM4t1IErLvZ6nr1
vcoQn3oGrV5oPC2hEdvcS1sq4aB9kzogACAYzdB7XuIlACoSp5JshHKJLJuhVX4CL8lMactCPxh2
RJWutzVT5NLFH2XeeaFeOTrSCPXcfSxeq4/F59pD+1LaC12XUlrO5Uvne7VpzoFS1QuNVKPQgOmn
0Li15Bj+jI8dwMadbe/nWtwVIBCDAHga0X4VbqUzP/dwz2ejHCZl/Fj5WPm0rBpPKOxTe3Mu/rQy
+zJ/Hf6iC7hM6v0fi3CNXYnXNCS5tnFrvnGg7mn8WAEw2Xj84hW4ZM/hP6ibHsvHxQMNX58mMkSl
4ax/xmSs7iF04igiGK0JSBDQhTa4CtsIAS8E7wgmA8ygneD3U2CdB+AcQOIHHxWKcWHiOwLhhgJg
9ts8tDezBLajH6W3cjs28C2oKkg1Lp0DxLeb5jesTp/wIgP+A7TRGDwW7+M5/NHneuE9zVgdYsdr
33sCTBg/A+vOgH0/Sgh7DUwjIuw/O3uK32NKg6lM8IlbeY3ARu3AfHUafwzTFXGrmziNmVO6R7x7
mnuFvZvSZrrz1nOTTXxhpNKVM6DYqVRrnBDGLO5zKl2aFFSSeFs/8VX+a/MbhNpSsm7Aush06+ow
4vJOC+bOjfJbb9gG6A+GYBK2C/oGoBh47hk6xMS9XJdtosZfVSFPNhYQi7SDEeRWLAxzNIWinAKG
WyJAmBlsy9XzmuwbB3nLY3k3gQPxecxq8sTyLtT6G7imj6VwLT/QO79/VIygDfAssP4IBInFoccB
BF8n8DlffkwTXld72wVyxC1Ik8v98KyvBb/4HX1vlOGHeG6gTORQ4pcCa+Mn7wWxz1UMgPKkGvCV
PVL7EbgfdsULJzyVrvCLfUb8rP7zekm2d+Hvhvvb+4WhEdKpecThiQQXM3VT1/tmdvjUXo8hDpw2
yw+vqcF2DCUil/hsO+RH1ues9G3mfl954FY+o/w3y8N1s6EshdKT6PS2h5S3/M4AHtqn6o6T2vjh
Vju2Cz35s3azPaikp9pXJVvK8f3Q/ozo5MQuh5W4coK4i0NAf/x6BGrxeoKJr3qtngfQlEAc+Fy5
cGPy9B6iZ4jUKJKxF8RPd16ELiZ6BL/0yWV81lKNa2fevHY+a5smbb9D1QOtm6HFf6ykqjDxwvls
JcS5ni5TyMOAEhgn9yOQKc2xdpGMX6f2F+iqzUfEZNJPC1wVAw+5b3SqUvzNJMMlzNut/fHbUh4H
55dvB+2XOWc1/vb/foqP2eIuQ9Om+QeopQdVPoFGoif5Opg1mnG8CLWzVFwQRUBmLZhaklQA69jx
jKDtM9jlWxpftzf9NDQ+MLl4MhtsGNc48UlrUk5tn+f3pheS1I48hsv8QmLskBm+z1cSMmNgfpV+
vrzvPmBbp+fxZVd6/eufCOXSBiE+1VLjp+ENCDXmfvaxno8++fCl+Pk/os5rSVVui8JPZJUgplsy
mLPdN1Zr24pZxPj05xvw7zqbbScVCWvNNcMYYz78c6e2WyWDxzlMLNs4Rpew/GXTHwfY/8FwmvQE
2jnJjrZyC/86v/tEBieCaX6vdII2BNDJA/Y4wXXf+pWnRyxSIk1Bune0j3fuCVc9T7tUXPKbWkcF
Pt6fnSopodYps1NIUdAy8JNIP/iIxRY+p14lsQyDWtjeq7aeHZE9FXGIuXuMLz0CSnwyPUgqeEf4
oTw30WuSHGaxXOLpsugaLLr63DzCVPy7VNpQ3jpOsNbkMfEXr83DS9X3QSeRFVJhmOeOZCUpUPAj
Oh8Zp6VMttE69PAO+U1FqhL+LlEJGYWNvV8vyO4qa5tveUqz8E8VAGazdKnApDSUx1Do/Cn+VCQz
pHkTFUTA87DAIG9JVxOrCRvoxuqNEijS9KwUeHaMK82ck2dgUD/fjbARLlpqpWK17wx9vNkQsX62
S76bnffonBCwLkY4+2ResLfi6cxptPgcprwWDVYGVqkXjc8lRHWNWDGw6SJlFQQqzauzr7YCUv/U
dxoCjk4iMmgoangCQ2Q6IwnKljE5f4p9CMFu+bex1ght2h/vukC/Kga1lsGC6ZCb0FBQCfq6IZHT
GN5nTToW3Je1zKbZwxo1frw5Oi0C0YelV3STKFbXHFyOYf9pwKmSaKX4U40Qw+qCgcyPRedX8Az0
VZznxqi8goIA30Ftqy72F2wnVjD+TwTxR5KnEaohxI4rJXvzHFdzHUij8xhUnccgv9gILZoolKbD
dFjDqm7De7QN9fX4uw0/P/dowzsrODibC/qh5fYz/wMsBpNbeXZ3Ld3UFDuAlaA9QmEDdL2BdXLk
Yg2KvKdj1pndWavVpr4a7+SbPKbN4EWTwipdxLS9cUyaQdJn/ga39qG7617bV8KIJIHs9/Z19bUy
614xiFwOyDV9US3U7l7dKo34ClXjOH4hHPLmHYdpNXj7u596QPdKBEugGIknAnltKgnLZidD9+SG
14l0CW2ngk30oWnZAif0FJpRmUHQulfJJizaTefUEjWChAPmJthH6d8+Uku0SnChE6PB29SvS2TP
41wpiUuoHmG7ZdO5EChKs1N19Qffi8yGgiAazK9mX4WzYXJi29Y70oyor9X/A8lOn+WJIbtloLM0
BdcGuvun73w5QlI/HWj1KtpWJFhvCd/fw/OyGt1a9HXgW3hc3pBJrbughvGI5ZgotlC/jANSv0hQ
SMCgahs99SxU8KHaLJ50c1waIwhJhyY1QtID7ooIOgU78uuH5R5SyRcMmFn77tJV9MXNvRMLiiza
JDkOIYYXU0kkH7qqk9updLl6CpULwv6eAFHtn+9uo/dx3si+1INkrAaieiARz82tMHArToJTlua+
toZsSp2gWELK9pHZB8EJ4q46tGgvYi898Z0N587f5FnyYPpe7Hp8YfAwW3PRaEwJR/iEMaTOLovc
L7yCaUXsphrU2T7cgKMvLX38htahc2/teDS/tKnVFT5ZcG9V8Po6yJZxhVg+Ae0tupseJyhPekIq
fjSJOWkgTFw5/CXV5MS+4tAYi0AvyGGKcyXGIePzg4f+wd9Fphb01k8FLxmIrlzL3MfWwePXCRZC
6H7HWRtBtGxw9D9/pPoAj2sK4iv8/Z0muGSI6qC+aOYNQXXNVbzEWqv/pwbkBbEIBiSca7/2DJqo
I4BBK3tBnopIw5WeFV85iy3bHAWQp1evgdRVddeKO5d52x+m5V+p84CAi3je8N43vP2XTIq6qlS8
GVI7+M1qs4WqM5s8Llnxxew2Omp444/RAsd9+q8XBZtDtDnPk94CfA2JmmtkXkgJfZhyl3v4+b18
QJFqOC88/us2DMClj+IRarUFcUxUZvwWSMyQriaHEAU/X6I8ELrEU4WLiiKy1yUUsbH2XCWGD61o
fSIa7o9AoXwbkKx6qypNyKIBJ/+mcKxyQCHel1Dv+GYgSNUpbONmICkr/jML7k+7cnEsa2d/9u69
VNctAfJnAQcHRdJEFKPhGUgsVgNjIdAuOoLkjFnxS3aNyLW3COpL6vYkxFRhXX5/gDxDWLnHpOsA
A4li8vv3CziUPqsAZjhGGAO/VGxxH68t4HnTJvkB5cjJ6pOQpzkm7uNIPp0s9Uiuv5wvLYOj0d9o
FFIddkdcofxCTr5GvwPIFOBvGF3MmK/AsoMGZMGDHXwgxUO5Y8iKJU/eFlwQ7CTWQgoyuEF7egEe
209anlIXdR9b52i6e4wdXSmdyjNgCsAn3I/bH4+lCgUpRj3U4J9YIVcebnGZR4QuAGzuQi7+Ud2j
s8gTbcDfxZDAiolQd6UcN+UWcLMUuQw2ozt9VCFw2B0q1VT+BloMmUQ/8YQ+JMwY/v8NCjm62IPr
mDjS/2BRZpOjINvB6PdW6MJtbWs3Rdr/+Fw3nFd8RSww5VN20B3MljzbBCtbREsqWGpeEgIibkcT
u6/zUk1H+EimL2USELwqF71+MCaRty4/bANRXVRP7PejU6YhzfPX6GOnv48XwtuM3PFvidz/13tn
UxPf0rauM3yMS/7vNpAWYt53rfVHgYCRIU9QSpEYAu4V90sGAbC4kv5U9zf+H9cNOhIDQOAH/srv
koAvRZsePHnanLApFm1BLzGD6e8UJNUdCR2wolP4JFootEnPZvo7Ek0DOiSmvhpUgupAul/YdUoD
Vc/oKjFvjpFvJT16YZn8h6+gEobMJ5nRPT00C9N/c7UuvzzD+cGVgkmJAdNt6Mbc0JHUBDQYJGWu
eSXaj2gfsTwaXe6RMmycjJ4Qu5Q35muRpic3yIn/mpPE2bTf5KTQXyZeUgh67mleE+6OoKPk2DLQ
68zlkNs0yq+fYGK0pmXPyJvyYfCKplytqQKtAUfG11+ALJh0nmGaaabluAjuAGXqerQgeyBsTgAL
G8IeNL1+yRti/Kt0r5QkDpGCOjxTSeCvawoREWlWVU4S0lobbP8RK7YYxhcuDW4WvkjwbB+dir9m
pvHm4Xis+gT1uiUIljUFzbyUEuW1BoUnlB67beWO9QxPSzRQfj+FLZGlCWOoO+6hdA+j/8oYaxjt
AGdhT27iiOooyIdo3YU9Tp+V3qUH6ohIgjiFIgZv/bh8LodP1KEiE9XiPIWNIqCooNr7hgFBRLBW
X+jbRCnoIcdIrlsFp89/mcgC45tHMBQ34LAkXnkfXyeNBbq11LUnyigK+bTTu0l891kkFcFsQLsB
maNYhRchxv+bFUdu5T5CmbXzivcsGjCcCcDcc5vkTvTwbgnagYkvsZs1Fzvvg6JsV3dEeZDiurxl
EDIgpYl7xTsmkmDV7la8yehP7l6/nQ872UOYtgLtjxBHZ1l+2hdyBsSXvVOsnlsNIvvcDVeyu91X
0ySmi5bJ1OMEPvFMjuMlhGrNJUJDwMMpqnsq5RZYJAmp99GZA2aJW0ilrA9uGf9e4goMc8aW8lNF
yyKGZJdjll/wJyPNeKW3mpakEVMov2pcO9VAAAjyVbUQnA2beKFoH6BZ15jTL5zcouR70RLhUlxw
oU4/Ev2T+B+eXe1O3t7qAVum6XAordAaiHTMD4VqZbjPkIyuNqAVn0D0Rt1GwasGBwNVonciwwH1
6PBjB5S6CbORZ6g3qVrdGNRpIpD/Am4AgmKci+JBl8kVy3gPi9jTQb9LxVMVVnPLx7rYk0Qn6MyL
nxdSGCJ0uC+qr6IeoX/IWS+/W4BpmabsRT09OpBtctIODJnvDjvJp0hRMFXVTpBhVl3g9Nhgj5Is
H6i9Ua4pUTwTXoK511uu+ygWK1LnzyIjGQDi6pha4vL1UIXBvBO56XQMnwoozK9pgaWhekVCHdLB
N/CeeVHP70myAXECPly4TT2AYFKcUvIhr4zDTHi4opkJksMs1jZeqjRJuflXqRm0PtSJtUkNQ/iH
wximUbQGBj9UtXMtyUz0dCz7FFa9TRtRmxmsYr7WYcgjhJMhfxLM3gSRRJLvvC8dv/C/z4HN8nHC
SBgSbuJBd/nbGrcVC1ZzrShrZSHFhK3bBMcevUg3UFYT4sIbcjX4oacbP6aQhaVRhkP0D4QdUAAz
AFF+wHhXpGSl2pXXIBbKJ4d6Wq7U2REllmKTEA8uBp+t0yJX8xo/jtib06e1J29Hz3p79cb/Di6P
+ARL07tl40+nPDpmfkkU5U2w/SANR5WkZGc3sERH5/OeDLOuhR/QZA5SE+Zeg9ZYr5cq3UYkQzR/
SArxqVRBbD6bJAco/9VwXPGXSxIyUO8SoBpcZMhgS8wh6IJijDK4ZBCVUGEfXPw11oZ6KPIOQtur
dqzMjuZmb57je87OcNUGT8XrGNLSf4iCtiqoAqqpxD5UqQ9oLo6V3shBgeXg6s55bbzt7S3Mo9jw
Ks/0EUEacpm58whnsSSrfrmRz6A5K422deAhDaC1CvoCGgz9fkp5M8sTOphX/jXgGZQ8i1oSaFaB
KkgfbcCGfj2Whw85K06aA+gNBRlgIrHkgOh72Xa0cMcAOuZLLpg6H/NZVsSMobRps4gJ8KwlhFp3
0zP7sP9ZGynwO2rlTQSEFgFWs1/kqOyhPDlBzvtIMOQ2kPA6ms2kPYNciCAF5KMu4Gp1sCXHhEvh
pssSJNistyvBNHrWnKyB9DJ3NfexVUgWC2CBkKIezZVQxa927eSaU9XwT1zejbdvdi+14amaOG+4
hTf3ZhJunNPOqvaL44iYXiOX1FNNTCLuAiDpZFW9lU7Ba8k9yaXOdFOUEgSdzQ1HGw6JWm6wwX2l
h6ztSyHcwKieIkGYhXFecFxvT0yGEgKvtGNFsQAWB2hk4MmofGt/kYT5oF51pLV/7DxwuOCOdDbx
pwVxKxZa4IUAthAxMNeE8uIHfpFt7o3lAoyH3AXWBGarRumOAgGS9AaegpR5C2GF11JLv9ZhwJCd
8ZlBxDArIBRAxzkMRFWcT4iAY1jqXILMHd1xkBlzqoYTNoDrUPA7U7TwNbs6/cYo7bAuPgIQw7iG
6Bv0q14wg6+zjyqBSRkO31I/3t0tJGA5jlavOjhyD+g6IlXZjKbo7BPrs1plMW7WzVd+od6pjbLF
IEPpbUtK2n5uqNNMG8tF6r1C6zV6zu7Akp6UVEaG3Xh5JTDYZzvY9nq0avdeLZyI0C6hILoZmXOy
Sn5tbvpoj/yd6XuSF8n++ErxzzPn5jydPtlb3hXlRrbsHp1/qSWgJCRVjgv05Iu9Gy7oO/qhp6Oa
sebhMNn8yTOiQEISUhtBMXmdvAc10Zh+UyJNrbop+JD0b1GHbL1bx5JDdbC1oN7ReS+T3u+04QGl
qoCvKiDDJG3I5i8c/AHc6R9FWQp9+E0e8rFHpyGPFAYJOpG4wcByjxQP75iT8hZl20B4qTSs7G5p
+Jjl3z1MLSpsfN26ANmU5x4C000ckbKGrHQCB2H3MTgoFvHMkAkPCoh5jhNYyzE8BSyV7ubuutnl
lcxRJJDs9ewrEaoB9xPiFN8PtKebXZHgmVGPU2JJcbea4J68eKRi4QTlLK4f8jPIiag8R0WQNKeY
niKW96lYqsmP5SvD1538TQeqTSGmwlVReWQCibxNPIiiGYoq+FJdMW8qtK4cDCZtGC10fkE2heRt
+Bv/YFkQOWrHozxXg2M0q3FRJ1qM+BxMEmsTKjKohUmjpk1QdEL+N4QQO4BISk1uRMzCEX55s3Ww
4uM4kvZsRnYaIR3cNfy4CXHuH9os6ITxUThuv+GIPXUVn0sOphngpNLIiHPn8xFriUdKXaBcg1v2
ie/ogrCG0x6B6IcghsF3QZyLjAbCOtDRtFgCvhn2c551gCcZBBIE4jLgA9fo73mZXlGd4zDx/Dgq
GvrGf5hPgmGVrBe410qLfUHFXPMqKcVU6IazsFn/hu1JPIDfu8Fl7nb77bi9HrZ/JrvZBhQ1DQl6
kOqWYBcbDnjC3vcJgiJE62/atmpxk2MZANSRs5I7dLJM/BfsR+aZH9G07nwv/TGukrgewv5gwLTa
ydPRC5f/uB96RhgjibeA3xLrGwAEe/kGXRkOeC+mX1rLCkDygg5BzDDC/KHqXAfY6CkLh6oAIyjX
dkaPCklSsgG4HPWJ5Tbakg5EbdXbdxjXhADOcIP6FwGFlh+WZp6sE/Xi0Fdx6Ff91YfX1JFT4nZ3
vxjg7G5VrYa7SP3RTPqFEnDjX2r6aiKrGNdwanRRv7byzgmkZ+tt9TwogCACMDDj0RspSNFMffpH
iVlzhT2DSH9Pfdpp2+cL8KyHuAO4vHyVD61FX5f4DSYUABFXhGBuLI+9uAWwKOTN4rRw5e5dsfZ6
31quRPgFYQ++kevJfXhKdiTD2YWDlu+IvBW9mRBpkQ45r7mMX0KcgbURcJ4lCBLYEeDayb8He6Q7
Ua2KBWlTMUytDrQIypXFe1294Fjp9pf4WDGbtN1Yjrc8mq1q+wjw/jpQDxYkQ0G9brAlj1lCq5lS
F6167LjusMD4QvCPh2sIpUL3k5UDev6BpfKEcVQ8BCMv5HzzrrrTjy/C3gfao7RTLlF1LoV3KQJJ
J17tFuntC7hPkvAn3L/mXB6EtDg3kCWrvukVnOd/HlpR2pO7m3N45JjRy5JFu4fFxMoOpcsvlB/h
Px0pESiYT0u+GFFToD6FMIVog7qT4vO9fEm4KJk33UbbSGgf/WEOTnwbzUWOAcPLL9IrogMQTwOw
t1iQgSWhnhq8AIzjXAiZX4QKanlQwPYFuCs7NJa3zz94eDTyk8RMuQ5Q70PjJQlNi2T8BrzHEGAG
wgSRQowOiqCMYqirI9tF1uAJx0fyzeJ1aZRo0/O0aEZsQzIbDNCc1dhi4Gjiajd6zdtJ+GAdGkRT
xif/m3KTGKjQ0fP2HYph5TriXsXbEZAlKq4vO5sRfdA9B0wTAFZKv31a3cDJRRqYaUe2ckUWe6XU
i2CWR0BM2scLl0Z7Y0GjMwChTInMTN6LAduwkG0olfsg9j5lEa1yh3WFjWcq492Cocp3N3zhMQ/5
7RgAP4zw1xF5RBbvExIGjP3o5BvAF1HEIEoFp+gTfVZ9tCT8Hv9/y110ayR9CCOlRdZJeTrSv8xj
MygoC0TECF0L/F1Q9wvo+cGpRmI+DgTZ0yaZaVUbF6AEMmdldMrfFcQCXPqEzKX5QSbvF+OB4ZwP
BgJ+g80d4BRiT1rf1JSFMUcdBFzJ792ePniTiOh38OEUhriRauL9DtL8zqniwC7ZqZpqa7hhDnzl
Dwt2JuB5ppVIIZJ3ktIGxEE1qi3CVYWsuWleLjEfpgM/gZeIQ6mHZpDC6n9zSH1lmSn51ZYb0XQ2
HYlbK1xY4AMGz6+6Y0b4ETMjAAhsuSrCKYyQQ2ghC+oWGcoVzkUlaD/9lL/TlQAlLWU3VCgCUcJy
eqTmgttBCaYZKPYg0hzqNSpk0Yw6xYoj9+j0V+w9Y0Xn9iufsl6zAhPyCEaHz6MjWw9B5UvR+Dzh
b5ipsTxpMS9rzncOXtWAznNywM3lPSGvyKs0yIYA2vGEgktIaogwNyeHKp5APRncXb/UpXSTl2YK
pGjSOVJIpIZEb+w2b6EKryBZiUWcLIclmLWKyGlFDqv/YDo8aPZUizaBlU9tIXFLPSUWRJmg5Q9h
kPoubsKyp0SFonWClpCIAm4jlEbkHnKyAR2oNmvpiat3lWKlIsSBYSWoH+/igLFsALRcwRCBCci9
Q1xO+Ar0tDk8gkZJgqsAqqflQepvdSbfyUGhPCCbE9IS7AJtstq1+g1oGTJsD1DG0tjXpq7a2q7h
cUY/mfBNCM+3W1ilr+gtNIAftG70Gq3m7SJLfjJTJzwaTYO13AZburM2umppq8VVy+jVa23pcQav
So1tDsGJ2tIpeM+Kh+ZXzi0CjIkGA1klkZTIRDPFaOmtTfMit4t5BYIKnbjIYhsxrSrRr36WDlSN
ZRsFeH6mXywPM1COjBlKNhkjCqmqFogA+yRXJSOpHh+aLDmaVPZSFvOTr+x8mha04npwWLSi9eQx
FPpWqhr+f8vrhTIht7jmyQHh4zjl+VSa94c2Cwj1k5xzK2ZSIfpSZMC+dRyNAweB14BNxkQq7yH+
iuhgrPpL5rN+kZ+RLwky93JrcjQrJWVZKX2crIQwrPRMCA0gXzvH7BQOUJUKBLUb5TNVWxFvAQ6Y
DKGg4cUaJXoPC0OP3nm4CMqm/Es6C/Ci8ao0NIssgbeEw3EDcCA4zNuQBWXrLEF4k0fR2qw3Gjij
S543OCuelwcj5wmXiTFWLSgw6kSx6Bijxc+r32zXJsms/lsWtOw2O88qF/sIoMmya+i9kA2mrp/Z
FCgxj4O/1m9+xzu/FOJkv99O5xRAt2y5806HtVv5z7LzaYlst4h90pHfyCQopYN76367kPVEVhbg
Wz6yOqt25qRcIV19dyQThz23AmsgJqQaOGkNpd5XZURU4ccV5GrKaKBeZZ1lr/VMYdPpigDXhFuV
ubtI5rqwzBVoDB9X91kmRDNQQvj1LobJjMgUEqit20GfsGM1WxGmv5wZpvVGF1AJFiakcDICJGob
ALCY3IgHCNUu3JD2h/EAV8/PXmEaZf2oLsCm4b9SJIWDfiX1qbVZ4Pxjp+BXkoLgbVqzJSGj0gC7
iIEdF5YGegU2h9cqCUOuMSeEQe4qPkG762GsJb+LvV1bOf2KJOKZT0J7REhpHIL/jJYQTQxwGTPt
CCssY49t7tmzSAlu2XvKHGIKKHUi9iVIaBwL0oMJuDF6FWpxWBFaD+VDc3Yc0su2MOR7MYd27jq/
SIDHkBQnVTDEUc2XAshoPTzxHmzcXBAHQRHl1nwIO8RRSNhzpPXZaeHvm+13FyWPqZictW+1sij9
Vp7OZgRIlMb32w6NcUF9VCMetAp9A4zuVDGWMn41rzI26B9ZbBf31Rf4/DNK/RQah5j4JsIVj1w9
44Eh2vwkP4folRPsa2TMGmSnCr+YPP1UubR/XvJ5aHrZA4K9pEbMnCguzocep+juVVYf30zt6xTW
8+qEqdOY1RQH+D5edMxODRe7c/Jqy2fi76sRid2etTzEOzCLZHRmQDTp4NPlJPs1wwOsHTVhti+c
crdBNxXwkzMKtmr5nVeJVfykUFxDAFJukryrau81B09KI5v6qNqzBjtc6fOfSePz4mHmHe3EUL//
19ZY06ygrjyhGxZtVyQQtekaKzk5WpTkCOGfy0ppNX3CslG4UXRQV7+c5ki+moR2ira/Qt8YfVYe
isa3sB6B8K3rVHbcIixIgziw1K5EZ8w0nUTgPytmfGtW10c8rmPU+Xe/EIEqLoombml24ia2jqSQ
yu5rtEntbNRclsA9X9ym/wIdEu2/rXObVovF2JWzoaJbkif2+Dl+YmBwjGUXZVRlSPWzRre8lANF
kK1PxA5MEII9mm5UMbBOBEYSXcl1jwi+iR8ZvDjuWNMisGTgjuXmy0/EakIzLgo+Uo+R/dEQkIOL
ehANBBWQKZCgOo65TH4eGCcrKFGoU3GoyA/AyEBYVF1rVP+WboWaST+IavT8nZvEX4scPOEuq4UO
9Fux6xJPS6aAkwqJGXq1V5CFuBt10lIYg/UYH15pbFziba6dw3nIWb1R0hozjce3IFJTlDFZf7Ga
2G3R7vqDXsXHv7STHxrA6ki1iVK9GVqxpA7eDKGCPG1SzIWMGhJwK2a82Vl/S+hM+1V7eQtI76K+
sTT4Wf/10TpJfOYe8dvD3XfNvCcOzX47uqIme9fc0mpw7JadWizeVTFky+xS4fVSLd22zj0vPmjN
ExONxDFmVGGVtnNcobLAEUgeRyTfw1iKO8lQfLG0aDUx34TSyKhw0Fp7lcbO08Runi52zwMF5VzX
6NVSt5l9p0FpKOmI7ddZtM1o0RbF/7Kk2yi1mP6hlbRZMIAEJNErfsVJZPVq9HSoDkCC5RC+c3s7
PaTB8+5syYXYp8mRpPAergVOaho+QBa/7dqoOdmAWQN4l7698sOwXyVv1+XJF7YMFwbI+jV8sfbs
nAuUM/oq7Ly3PXuwSDIa2YSJUqiAi6zmOUUxVgJLCiqh8zNNxiTMG30DN8DnBGgi4yUJzQEt2lnD
GCJHP1eWXoNcA1mDuo41K/VKveOPOPa6LZdoEdxpbY6aLcIPtbhObPYvf1Alw7AJ8xt+g2Wqwaob
Jgqf2M2FS4UjdhRLXr6eLIlqouqy9ZqXEVaRaO6lLdP88Re8FTkKdVWXyETKJ8sc3wf6mkVJ2DRJ
YujOqomk3iG3QR2V1P1IX2XBDmOZux0JEQwhY0ANiUmNsEP9dInu1JU4D52FwgWZgVtXeAOcrat9
GiuPJxlgChlJz2gG111X1MN9w23OmTXSnzKdLJJb+6JViE5UgwsrhDlh1tGluL2UETlzlffd919B
hCX7IY9XnuUew1748VaXtJhtdvUbbvZx1iC0vecv0Xe19hINCAebt0v3VitBIdCFzRbTVjq9XHcd
OlHaM4CiqxtA+YS5WFRuODXCU/Bwg/M7eM1Kw92oUQorBC5Vib5UGTvLJK6mkOsxIMiR3FFBUvaM
Hsq/RvsVaT1UoqjYsujwW/Uz8quwM/lhrDFQZJc09WgWyPqjNBzqo7Jpdy6evMAPX2WTloXmpqa7
TIs8TLmuArCAfiJGBxYZCoP/BqX/hLqB91/42aL5yboq1SLHD6RVPrJ4lpiEBsAzSBiouCkmKoWl
UO1dD4jk6GN0E+bvWJp1pZH8Aq2ELwZQES/oYkrP5ILBKzYzMINGR/6EDLkMu7YmtXQpHmiHGkMa
Jvk44JncZKFVg9EyoLIZiHeTOhFYnpWJi6serXIThTXRtlQHUMUkuVJTfsXyJBnBTeoDZoJQNxJJ
VY3obl6lVx9dvQ8txgqyqvTBkp+Xf0A6SCIVT2+DrADaVByJrm2Rn7wRGBBscGwvHEDlJ7SBFI2f
EwH6JZjEAQ+kPHNlxbxO5EtKlUlHqlyksoYCQzDeZLe1zomHJkEkJJHi4nGIDhH9IJt2ZrpVkKfk
FV+/EIu95vIoISpxLvXxXAFyBa/wOJGDq48oPgind6To++pId0qHQPtq9wO7+TY5jdQ+QAfH2j8Q
LEc/cWCos6paU/iZFP+oT+vUbiSu1A1UJ6o9am/ohn+zguIOKGv5mKlFg5znOounvHF97aObd/P7
SVsF3bpzW+XQaiC2Ra5FqNYYiI0ML8Ue6hiX1K4E1smHJmjMOC2VlQEjkTTlKBISxjpq1I1ciVao
JWk965qZa2I5SDB2o31woweTQc7AqntpS2uOyLtKF4kynlB+TDgUMkAXj5qHK7B26pmjC1xUC0yB
XiBGubIQjajBWxcReAbzS3mLIrOj73uyPNokt6TvyviQIyQZpUyLPktZQJyInJVP+YCEh9AT8Dk4
IaImnshp6yuO5OouoBNyCSoDrT6URmltoHSUYEkX4DhCKnONuDwSf+9TO6ApJ3BhAGX1bkbluRaV
OLxio/qA50aUEmpVJ1z575M4GI6S/AvLGfkTaogQzDyjTkZF+ZQmaIsEgFkS7GZGt0aRgyZWHHCe
UEu4cGq6lFLdTai6CjEkMAZkO2u+WAm6J3ZixakBrmqn9tsViFIH37DLog2Sd1WuyqTpUnHGSsTp
lIWG2nYpEqtALPS9cnTcHwEGCRUFRSbzc3T2HZNsZouE0L5zWXJ3wsdM7dmU/yvumirBLwfKEFGn
9qqjzJkTMTCVQL+1gxllGJAM5IIB2ufDQiAHKgb5ABFspbiVGt5KXikI1U+aUku11RgL4lbceq4n
N5GOdcJl9dswOIBtq+zXJgBWg4ry/DI9crEq8TG6Az+786wSjGIYHhld/FDkE9W2SaBFILA54Iqv
QiDTSWhhp5QwHevovEmKoYQWmIn3+s6+z1Cbe/VNdCBvML3+No/uHXT3sLz1Fr1LN63PgUl0941w
f3QOVehOt9NX+ka7IjDR+O0d29dFzE+7U/AsxaW3fe1biAAt7DrGDAhO51gDJZ62Fu1D2W48nd0F
nYInaQDgTad+E1e80m7Aw6TSEydzY30I74Bk9yjtNomCG16ygX37jO6ROJdvYPsaHJwL40En9iOu
nEDUgh+LHHQZCDa3d7MOj8AMrdDMN0GsQSb71myfE/H2PhvcUcqfIredOsLeqmB+oV8UfTXoHKN8
wqJPNUi4jyMd+6Dv560NoSCzPULd6kJNYo/7adGX1SrZjb7w7xrlmsD/hfjSCSg0vQTC2segJNQc
Vj2PwWznSc5CkAElJgREiv6JSoTi6pJYLSYVYCI2TSZtjNH4PAfOGdzJPafQTQSwyiA3FBSHMpQH
bWW/NNje8l+agfFX9o+RILJPyCtPvzEST+XjPLwLSjo/D1gtVXIv+6j0DX0i3vM4tmu4zy+wM7K0
emzGIlCAsI0zWI4UuqlUa940OSbp+2jGVAfl1RNe3G5656MA9eJ4V+Ji3wJh3H0juM4h4SVcJNlU
TSPBxRZ+05Ebv1tWupWuMIyboOpV0DwhSV73aq4BA088f/0sGJG2pgMfj67OuONmdGkpJLAiC1MG
1jltpa0tAM+O/lLFNSEq7FJPxeHwyl/6gLrz4YO2swUQL4wWmXY9dFhC3ijfo9SybnYxpz/0rdYz
+l1/Oa9VI9yTahMEATMiUBRGh4f8fxmnDaZHnSDJjjuSFtFFSWlIWc033aSXp27EAq7r7gjCrAEv
W0g8DvRiknMxDIC8sEkY5wfoUWKvaHu2TV/cbLGoC6R7oyUyhOgP4nNmk8UNfHm5Zba2Xo1x6B23
ADVMfjdbd5Q2oINqlhy8XU5/SoFJi7B6gaCuDTIyGWthR4Qeuc8OE7l9IrgvyDZ8+tWx/OU7F79z
cd/Di5v5ZzIXhf6iOTAHN6/xrRTsiVQw4bhTQ6KgubXP6J6G5aBEtqh4pG4NX6rhTH/hbCqTcXHL
XXbF7j6j00o71mMxkf+Ybdw6cg6h9b2YZH5D/XblWkrJ65eaV461Bq4qSyEIPrlfsgtkHrxD9zbO
Bkf/+fuZlMMT5BBglDcI5vX+s3W+wcwoN3zDcp+tXdUt9d9nt0IkT8PhrX+BlViyTzE9Cf2S5b9v
Xm7xDl51WiHvZg5qTWoWny4iHUYmjc74SGUmoVnkrkcPqbwYONxxOKFVdeoXr9Gn4ngmG1rqpq0q
wlrdBov0E7kEyzXR7QVHj+3cWO4i8Wqms6f8evAfpf4OgtV9Uh6ZhKWIYmFwGaw3Ox0ujs4TVrEV
pkG5Ye/LrmWgHZH0nqDUt7YxuUYN/9LNoCpCKYZ5DMlpPz6UhqfOArmCNXCgBlmSoPL7YUV/2ttB
FUf9My8zv6katB7PsA7EDZwcgeSn5BCwlIbAJFnWGj527zoqdR8wzH+zu1/7vbPmbQAlb6C8Wb+Y
MWbkJcyYqlkI842EjJedXevrMsNbmFj9zaQyrHQ1P0j+vvAQhKQBtvLBoLTvvhyVNo7KcIhLKBeO
BAwZe/JHV0el1OHwiCQP8x1TfJmV++Xebvqcv+fbn3O7VKU0d/MT7DUTmQL/cXKdHL+fk3R0HZQ7
VVKe1TatOFFI3s6383R0HlxG+rpb7VbpV+0n/d1+lebPnzvbcYh+5aF/ox3nKxLM9Bqbk9t3c/le
PxlNk+g4qMz235/leX1c79fZMltu1tbXaXma5TbqEqatvZB1ZbvUVakZCgt23nLFH06wjVVQYUew
YU2oHZZvQnc6u43w1bn2KpZ97V1Hzz39sHrNu7sBQt2xWno8OrVQ2ytohEKvv7Ef/+yJTHCKW5p6
N2iSFSiO4v2ZCE98aK0HMQA6+bV/Gl7HixXos+xg30jg0Q4Mv4qGmGZPxyZTnAQpZb7Kxk7DavfU
OkH2ErU3yT15io+x0ULzCuCudF0sJFm0MJXB/dbmTXQnHj8lBCWq6J50n+17tAt3sNlv0a677eJD
gBtKxuk0m0pA4dA9dO/tUxcVBu/4ZflPnDmtMmaUMqBqfGXWYJOTzgtLOKwPrb6Wyj2HKJMuOZiU
su2GA9ZmuUn0ibc54/MyvUz1Qfvxdpj0dzwWPSP+xK+UQfL0s7/sTzQ0ee9kTGXjw8+MxkZ5g1jC
BoqWTGUgjcqLfmA93zown0lL9ct9LdGHZY2RLknWlHGeHfNFSfUOtQFWYfMaKCFHeovwSR6A5N2R
+vyrxeoapa9XtKDv3aR1jd+dS+8+ge8w2vYW/Ua/1m92a/jqVj+/AeGDVVpkR6W3NuPmoDlY9Ha0
rNxBb92ylTrb7rFdAfqo+EQ+gjZ5B7uavcETN4PU7NQP9q4xr/99jPBdYXmZnF3gXHCn1C+U3oRo
jWnSqXLChZgp0ccy2Nn5ycCY3SZ3osDLSBqxVdpGjd4bR/NHh20sP7Pz+jFr5nfI6hMpqFCsAq8R
Slr8giy4YO4qD1skv4RhvcIzP3KPYcZCdVUa7wxRFx8itU9Xp2kEeCvvTYAd+uB6DLMAiRbLfpac
Gnodrb3fICdHhRVPzxotzqEogLAXYjMst+546yTp3Mv3k1Lpvv9Ys0rybIlMG/ZubyfAzt2n4aQN
z7q10qeTLJHObzi1fVwy7DKxfz0sVbwFSQTKIVXnhPJNmJr+FaanFVoLl9+mDdyGO4XehUNyzziF
WdM9U/f7Rk5lXp5foxMoJGh9Qba3OfAPBcR4g85E/EAFLjj2zjvfuKJ1AXMRPGdvsaxdvVN8iE9x
9eyYJqLJrvGTAoLA+4cgYoanmGW8UQ1OBPKz04Tzt7JulUrczfk8Q7NlZTYnuKCsMb63rLd7Ltt3
KxplhEBOuWIvxjsCnp3zMZn4RqvaPVv9a9WRx97fnP3mT2VQ2Tpp3T2hEtUsOafeNajOjDDd0gkY
RkGlVZlVZq80qN9ARQuJJAlbkmynvkBMSuQBx5ha09f4NrwPj0dbI5umbqPTyJgl35/ZdYJUE+vJ
ZNewCcmZUbQP85szkl3aO+3EUuRa+BCDl6qxOIiBr60viDRr7SISP+DRqjE7qsNql4xwAE4jteuT
8/zmlzqNnqbConeOrrlZrQDTwKHFra0PstxNLnww2UuCzJ96UAagW/ZN7BYyLyVMV0nDzUJkYwvt
XSxqSKGiz1sJ1PkPm3wvEcwKlwPXrbEqYjLFt1CIwKYy+EteOrO+7hbLkAJSEhlNbNWhdQV4Igu9
IekSn1nc+outW7acbHFu3c+N8Em+asusExBEviQ7mD5iXGInDROnDPJi93cKwZL7N9/CVM5WW3sF
gnkPbuMR3320l+CiZ16jp8BbEHei/mZwoSMSyMtYJ0Dth4ZICyitOhn4wfBjfV2va6TofDtEVuhM
YgUPxa3GVu9ONE56m08B9Nl0+vL9gwhOaktqvJtow7yV0a0EBoEh7OnhDGkCRHLmLOdGrJBCoYpy
E8//ZAm4YPMdnoW372vl24aloMbXrHsfMcAfa1ZX3u8ex2L1CbHN+iS0B+GYaqlnirWYJO+cq5Fm
LWUzWClaaW5HJDImh1vWz2R7eWCoQeEU+SM1AlbIrD2LK62MAzX4/jZkFX0SyFQDcyXy9jGSwBGX
7qfsSyYIcQBW24JN/lwAZ2uSZrU1aGUhlTW6sE5C94+S9u5tJ+1yT1ul04D1rximOAOVN14c8WZi
fjXGn2Gl8yD2yt6QG1XFMBAPIBhj6Z5up7vph+eS6Nz+EFOJU35E+MEAUyTJA+NPS61Ch2e7AlGd
OmYeMwtxK+UHaVygy42WjOXjXfgLzrdCZuPQTX/SH10ZYcvLrsEDnrr/76pIufXKYztVhPdwjrT5
vMO3LDwVDZNSsA1110S5fUbvCA2NllQiKpPy+DGQRNOncyRsEWadz3e63DJUSgS5VJaPhElvz+wW
WG7xhUGA/vCavfDIYQ9oqyz3CHzCF+AhHW5QXCKl5OChQjev9j+izrQ7UbZbwr+ItRRl8CvOCIpz
9IsrmkQcEEccfv17FfRzThPtdNo4wD3sXbuq9r/3qLRWqRTT+cvJr3jFR2yRdoWgJN2yryRXMJQ+
UoHkmV17kilcpRiTZ9fl4a2lPLXYNbVzPjmE8T2QBWAYk4cXtSZufcxmcUb1nq6IIFkXoaPSDVHi
BgkOpT8iZa3fYKbrFLI03XjmIg0s9uQi2csTOhK31Vxhmdwz5INx9Ve9GgUEg83F7RwJ8Z4/z58z
PXz5p905+8XtMSiHOj7h1TfBQXt2j2BxcBqehsehRnSRwTMf248NJhOBZI1JYIRlfC2UoTvtgFA5
NEKwM9xZNwdGVjk/YZcg7coy4xbcQNJm+1E2O46Oo9vkMZG5R9Z3WxWQGBkVpa3PL8gLrknYh12B
HPejdHIcnUZphJ8GV1/RLBZtzQseE2lL+5rZu4al3jncDU7YHexDGaxZKPFXWERhecLxwM7JQS9c
xqzfqsPF6lHD7jl4qUlqfucQ+HNFPAn403p3EGQb3XO7lCe9UqQf/QIqkNV1Um8RzWSMK424V087
SQK+cwcqqIIf4PUT2ZNP3w6e0aqDb8EuuPsvRkNpvG3ae+CZNIdoVkR4sj2GvzZ4SSITj2GaRfE4
HhPh/aoUrAVeWGdGJVHzdP+pU66i3EI8I0Sk7N8CbTbabuTepBmkmZkCZhHbbzef32rn6NcPZv3o
Z2GFQdA7+ahCcYtze1f/ATIGPhY4PueZiO/G/TY6TMB8RgfWLsN3W8eO26oGHw2L4WWQDnYsoINS
b+/rlJd6sX84odvmVJE0kiSCBcyJF3CIaTGLJ9e+4V/77+DExb5MPrPLhA0xuTetv91Cz20LYuN3
5dBWqEqeCEow45I/mUNBWg4GXNfdQEdpvl+W5ub8PsU6DOFI4dsgv5cyO5Ay9WKcHggrL9PP/DVf
LZRBXdfntYBlybpMUuIXtiqKqM/zWpNoeFTZA9Nf12C6u9/zujISRb6Y3AUiVQvfZIIXGiR83/+u
f6VNaZP9xX0Fy7dAy6SGZTWQsYzQD7JlzDnMzgfE9oTKG2zEz9rZUo4pgJO3qMQmwzDWeM/aKa5z
svIodWI/9hmsvQc3p1uB8M7IZTyHxIrFl0u7MCdy+7XIibhxfgZGtBswVDn71zaAjXf1YQ8wove9
LW/LmVlYoGm2FDMmaZwZ5VKvbLEtAb7URqXdXBvii7hGEGDhc6Jdyt04bWMo/4yseT/M7V1Q/Ukf
w12tffw0SfXO+FH65RIlqf2P85Wyp1aGybHjbMo4bzzqzrF+O7WpSu9YGcteVmqcnq0PVwkbz63v
dnfwHFwqJTkZMy9kqAeFykOkCZ03QszLtq7iWmWuav6lLW/7U04OqNAA49E+4yybQOSvNs38lk3M
/LszPxW1Xya3pFwdSd5iZq5SPgF+iptKrOC6PaP3wDpQaCe7LbYmSiRUNqKM6ABqGX/RbGnXpgiw
kWCegMUeZ3VMeSimoK/4NRBdkNtQISK9acJF4WvnsZL3ftFesPub1w4L4gfE+e1V3vUy3l6MIkoC
f0lMtZ9SP+LCKmvDskbNk95LE3fMYIMYfMY4AF7XavC1A2ZFWGG1ktlq6IxP6cJ9N28wWm+Nw8cj
t6hxuqkmnmFdPOtVxBzlQaldDSmHhgeYlPaqmYFyPf7K+8AeqgnrkfoeNG6OZ37w6GUJNrVux68r
WJlLTV+sVpGU1K31jhzw07hPConiuetCGzhOVIu/fN+sVok05z7K4sZxsh0dJ7SXGLm+RBcrOuwU
VX3V9c/BKpQ37zHAmxeiIF2H/lUbj7yrgiCwatu+KAwWVelayyIaOoGAKXnewfdl6ERGvarQjBVX
1QEdZhdEge033RDJKii2g+oknj8WxY/ujXNwCqrD8uAJo3MIr3TghisOVTlTElh4ZFnrydbatOAy
iWglAYZ4U9ApMu82S+iOJk64RUJSbli0ozr8a8LwopdVNljN1KOBMqjVWsuZWb4HKkQiAmDlEaQB
7IHVW/JVIhpn19zgh0udADdvVMmKRNCNcC+ICYxkF5ae4M+7UB+yAKBFM85aqhHH3WvrjVoHHhaX
+96AP9bKOJkHunA4j5zA+a6fgod/uELzPVJlXoWnYNtXIxp9KFXE1V3mj5lZ23kO4xWxalJ/QLCi
uQTZ5lf6LVVGzUO0DY1CxDqkn1xxl4K0aCOV1g3iCBynmeQoKkjn8hiVlfOShAIrTCWALVQcE6p9
IteQ/8VrpCCpAP3BOSlbkw4jYflAthCPViXuUz4m3lyby9/lTyPktIOIa7ZFMlHP3Ar18gzqdXGZ
GJhcqONElIREXAxIFQKYa8gPnIYR7NEruRCMq6HJ7KmNVdA+dW+gruBVlAr/oDHVNs8ZXWRmp6z+
CZITvJHzRMd7doqyrsNAdFoZPJU7jb+u3QwGjUmfCk2iF7wDHUWrH0yjbUa5CfNFx57qeVFN12i7
01Za9Dw41LlMRxTFK2eYQjwKX9XSC4qHrLIlQFr54ttUGglipRPhocRJOp7wibPBp4swoX6iZi4M
TQVCHaC5MsBlGKmSKkRLzHqqIx3VFRyugFIstjaCSBV/5o8N4AJEjVDHsfehZoIeH9yV31NZpNrl
4uHIxMLZVEH5RcJGIqmltLmd2gt3ka1Xi+T3tf5wXH5lYi3ESyR9YVU56QQCe4q3zdmrJvpyuvbI
iux+hZvY8RZ0ebFFC8D+2pLWqDjwH8ivdNY60UIQ8ufb12Beha/NgfIInI6spcVJ114n9l3XCSeV
glTM0lYvDZ+ol+5UFNSKlBdvF9xOLWs6Cu6H2B9PyCxvGEPHyJDPgr49wDXbR2KZ5GTR2kDdnkQ4
gzfFIgEdfmgPoVEOzKG0bndmJ7yOY710bFiXhr28Nsz2alnQTEzWuitvQ3ZmqjrcWWsx859pUlcg
CvGP/+anmKypiD8iMYmQZ6KarrWOG6fzBGsujncogA8ghKRBs66YeeL/fS3l15+Tbrbz59ajulLp
8ncN8mbc3jYkxlW4hDc2tkfbiHy0XgLfyhW/VG5OGIjJ//WGvSuGw7nZMKoDDEsVYD96XLiR3Zdq
QcvQ7s/oWBgqdxLiamxY24XJsTlyglL/M/gMtjN3+dnsvitfNpvBtrftrXyWnBVC8ldgfMU/8Y+x
Mf9O2b+Wde+3x1dtUKPD9sAdprMK/JuxM4DFeH/Ud5BuuMCrpbu8fl2/9NSfTeo0PptTkED/YuYd
ocxcA/qNQz0bYlwVumw5FtWdZG6TG2Av94oO+3ppZE3Sno5KV2ws6RwhKIdWtOrT4iVc8S9nUpm4
0/OXvTTgRuBzzE6OFT2sdstLacltRTqS+WtxyG+XzqXDC8XsorS2yDlw5yC91DPWOZjy2855siXn
A6Nd+Rku4OXGu6/Fz2VlFhNJHdRFcXs2WZeg5RwDo3fzH/Rjglwl4qXWR63LoulrYpwZYZem9s4r
S9oZD2ltZFoYtYsZ42JpqvG3yEQmT1T1tfqIDYwKKi8ki2xJOwA4pLptWb+L7UhaGhWS0bNRZkhQ
8b92reutvkpb93VGGeKQQxTao3SIUWlReDUjPAlB/FHLsBzlzDvREJ9Ns20zF16b1XLf3bk5ubbM
+HgNSgwmowUlvJGsD2uJYPbtGrG/bpLCyBRQXLly97r3igtmdUuIOXrJ/DB3Jq/oOUxZL1Je4o7U
S91tVCmMOXsYmYeloYVj7252YLLR249z7eZjQjsje/4q3PZP8BR1hsRWvHYlnnSYd0/YcolvdSxa
xuZniVX53K0NLAhbtAxjDmttr3JesUhgdHR3/V0/H7x2e2/m65FWJfUhw9ybPUuzXKGVgYNfeZp7
+IXwB5TB4uat7HM73k/jqTGpjnQeGEqUmvtmWA1t3jJEMY4zrSHvbECC+7UVqdOXLCN0nLoH3oL6
HOl/K9jOi2opYqebL1m3XK0k9ZzRIYRYEiP2zo1ra/WdUk61eYXKwGbSiPUl8tm5S9dwOlqWg6ST
AFE4c6LwvICGPAU0mYFmtyE3f0ujKp1swaFU90xR5aQq+/SyntHXaBHWmhHAKZzHYBbKNjyGzopl
4HDD9X4fZbQpc/1TlI7OUSW4IFL8b2wC1gDfQGtjPYSYyBU6dLa9jD6OlNEm9BidGvN0WSbly9aH
X3uxm26n1kg1QfYx4EQwMIwARKQqcgDzx6mLX0SlKarR87SmAzgmTxQpzmsnzQv4ZPeHKXVWEYfv
vRqjGhHJvJbzkUQ9wIUALQRfTE+RNsVb1M6DaEjURxWWiar7LxrIUE2ACCmOqDRH+r7Cz/Yoxl6R
iajZ/0mbiBylytFlkb5SKoSCGrmHBKtDsZto/Ol36c8YKFhSe3ARro/wGMUw17qHCEfCCH1rYiXJ
AD0yTAmi1PmzNjj0jcEdp/aNrplcPRTZajkoo3+2YTUe0fYdOFQW00FE6v7gEcenhwqhQ5yJU+e6
xb3H7CrAhbBChr0oild3VgdddZmACEvFaAFBqnDWXFsj7p4I/QD9Ig9yR/PCXkrzSBy9WIPEZ8cI
GCj21YGzTdnK6e/C1aQyKo/K/XdEtN8h2ucQzCYTZR3QQrieQOMANB0uXntPbquGEyxn2JFIj61x
qKcj6u6XIgZA8AZPha0F2qzjk4N7wq0E9zu+IPtDNTBuLRdQK7gFSTnCJh5s5IlTrDCx59e9ucey
9UmpoIbBn1Cvze9khDwGjakUKM9vqcmlFi9U4+WAzg2Tw+g8IfSb6ZaOklHRPFZ14UMn+3l1ze8y
16MSHHql8BmeEBdDZeSc6mqIIJdTW8J4Zix1UGR5A+/aY0gzX4+v6vgzPPVclmOpFJVm6/YCVJJ4
E1s1xmuRP5/VSNAvFvJrz/4xf4xv88f+2U6d0Z3K230OtjWnOM713cGdy4gTK8NLQ2XDWqhb9ke9
96W7+9+ccxhYoROmYIIY5/uXrsWZ3XZhFmaA+c+W6DuA/z1V7DVDlaIlXzdC0Pfm+ncHXbn+FZ8h
nn2G6Zc5aeOyvdivKcSyx1ASc/qXDNyGqc1hMnnVJ0KjisZOjQu7+WVV31KSenrcI4UzRxz9T1QN
n0SONfZ52n+SVXw27rI0fA8zVqhBdVld3jf3Tfp3eXtVi3qYZ9W8s0lLOmZKEEd3VqfDKO0fo0s/
g1hd8pyVWvVMKxS6bHTC++gL53KsCh89A/4DWk8dMrqtjsqR3kLSYzPS8YLvyZ6OANO3w/Ttuazt
yrWvUFAe9VpgBCWsoqLaRG/dmXyi9+g5/IxfUQlrepw2u9j546Zbw4VF4dkDOWkc3sA1nclhXpl8
xoSXCo7P5Jf5fXyF1Wtj/snuCM84Ki/i3/j3s2+Y9JaYG5OTQfMHLwbJKkOr3sMOpSHqu10jJL/j
eLL3MsgkqF3yr9XHM98ArHH7s7h0BKXqeFW8EsuYbtqNdRyhKoefQZngWDoARSjK8CU0+BD+5bIN
cmoOaUd7sz+JLJ+Qi/ZNtyfuEbDWb+xjzjqUSWupB9TFZrkbQK3Z4SCz5k5ONEZXZwJLa8Sx8ruU
JNYeMQo+P/G2+TjXy1B9gMP7P06FqrU0Wi8nwEnYfjfuT2//rPN5qpR9y73t+v7wjAeKqJQk+0T+
5kIBL3LbGxoY3ADDSwjktcdLabW4z+9zd5FO5VBEm2GqjliqoxSQAEm6AgmulJFIJKx26MVTSWOg
IE1ZvC3vTDBqdfZwgPWcPJ6s9hkx3Kp9ZLncgFaIbUReKpEDk90QeFxbipgu+CojBO6UaAMAAgis
aILvSU1iYLEgxeoUa5pv3FoI7nO7ZIX2qJAXeNUS9SrCkJBeyak6Tif9l7qEdkukHAjlkFQpAFII
lPpKT8u4XuT7A/s3QSPh6GD5ozbG9giM8tbj7gNc1NFoTNZg7pFFFCccF6PmAd6Y+P/nfLDCpPjW
kyxayd+ls5trNPE9v6qUULppfryq21vUyQrfRdCSNk1pvQ7GHvSvh5/ye/njK10j2AGm96Sn1jB8
DytMBuUJ2+/PF6YRo32U9mm6Td8qsbhxpGJpvYWPMPHJrdrI0rr/3xM6y/Nr0S0lu9DF06WroXkV
TqEIMWk+uOgqHCpmlhgAXRfOZMgq5C7wRi2h6E9OFcpRi4zTYnxe5hJcFzHrvVWEdm5oDQqM586O
7RBJaXffkt2PTj+7HiuPXzERv+wnNtkmkSwZg5wYClsDuXXt8QaRAE3SEQfLDDVrk7+K6+86SafW
OnTsmaBSp2WjDChuQD7L+8T6Wiv5VJAALtcAY9JyBDgHZqZYWaGnHVqw7mln1om1QpiIMYubaHol
oLXP4N0m13yzdPAY0h/Bi3qXL8IQBZP3QMofqYrwtWD0vDjB2hl3NDkWriYlkssjWSb4ZAjvgCYt
ZDJjZ2wP3SEtjvppX6lTTp2ig4H5i40FE+9GVaWo66+69oINAU4+hn+EFxg58OLljTBRljae0hko
q1wNjYFWI0mhwDEjtVLXoHcQNjhEmIqnWal4M4S3fATJT/XBWBlYFZOeS9zi1zr3XKEp9FDrmPJ2
CQ/V6l6h62VY9tKhujarI3MuFWYf19955RF+ML6iT5BxSpnaxZK8RF+l2OfCG1KUXKY6HbcgCgOk
ybhqPoc2Lry5iFAFxtDJr05oC+wDyC2Zr2QRsIpQfdxjCBYWzcik+SnirQoIAn0VEw8VNyxyQnli
AayPGsDWBAX5M7QwXgVszWHtEWT1keyEpDbWI6EgN9cT1N9LmI9N/GEEnVRaDDMy1Ft7vd5hNziK
iID+aSZwPcFjEbQc76oRvhlIGVHqY20kc6MIrjTmRsTP/AhniMVi3sbMIvoQysk8bSMJ9xxbqQCg
iu9ES/jHyU/4yPTp5CJP+PVdEwFOkyfm4BMJf6WBnowQsbpQowwQmbmykQJEo8iemxim/ho8jXMD
kiZT6yXizLXeIZ+HyFrKJiwUB2t6cwOSRlmDJsUmCqivLxTtkje5wAiayDd/9S2beh2a5grci3Bd
QbngSeYh7qH47PCmKRrgtBO37r0RtjByb6r1JUgHKUUE8OtGL7hjBhJQl7KFu9DV3U2VuqgEKQri
YUqHYtBiHXDMdel1CJ4jCgceX9x7qMqnB0YSf+NPItab1U/qPEJBOPOFN+JC5iN2gqXGD6k/IgUX
k0BsCJXXJUWP+f0EwtYeRTqhef5TnXr9lOrNdGvTk0uvzQDpFL8kYYSGo2g1Sb3Klk7uR5yWv/Re
YlfamV80QmGnqTM88GVbN64b6iT9W7fi/tM5LNU/EtYQw+uDKWfa3mkw8hBUOPosvFpePpLbQv5v
PIw0EPTQFCOo9b9PyOfil/LRwQOGihrVZUS9D/W5HlP9DW6fG0qKFcJQzsemRj4nlpEsf1GGoIYi
UiF3cMCRVioUG3qARBV0IRgVlUhqtDR4Ek/k3dhldQuV4an++nhU/yrf8FTuR/ziEE1AqT31idyJ
O/Y+93v2FSxtqZY+Xz0YwrbIRJAsH+hM1ZCstoThc/x2N497fWXA2I2PPxQYEQkaDUqvCRL36b5p
k9MY9H/Yd0wC3od3I7acPRE63KHH3I3mWZXen3LTDKalBgbaqqurgHmkVjglVqKSiUN9z4Q4BSwK
V/TiH+Uehyk1bbZibwqQi48CLTCbUbt6bbpjXqdMdkppkFYBqFB4AOwP5ELwcXHO5M98TsEMd2hJ
4lhlIS721gPJgNk1d7TQkeCXMCPxUz8dPqhfrhqfuUYqV7h9CC30slA9mCsHqj/KRKR/4hldhh4p
n6a9LpOaVmY9aiq5LiajiMISk6t4WFibapdBvoo1p8ioO2rXlQa0fhM9KeVQ6GzRmT4tUDjno0fW
jGmmkgTvn/cPSmARhmj2IXqIyCEi+og2k3c5UKMn6whFRq1dZLM4x1UP4iNjBhUgjSGlEmQ8qUK0
7cX1DH21IH7avbZOUbwQzU0RscCa+OeDFvZBnbSzxUMDzzJp/hR4FHlkXP+g98uzZlKX/NBQPgyT
ZmV+37WqgNp96GLnpHuCrkczjfll6XSuiZDw7rlRIApapGS+IbMT3ccBdaWAnR28okHdqMI3CC9B
HPKlnaVQukgdijgU0egmXEuLHV03W2nn63whgH8SrtFaDC78tlG4psg/ffyH+wudtYDzVI5hSPoS
w1KYacogPp5aEc4IciwnniT98X4Yb98oRPRnil3+GDsbxp/ZwRG0QSSpXCF/MB0HpSnQr+7DFQ3e
pLudWYSMFY9G3EOcFFmCeM5cdsvrz5RFHdsxXJHKotZwibD39R/6mv/wRKt+FTVk3h1NH0TuVW8M
tel2oa7zX3jdDWdjeVSirNCnw5An7ynn0EJsWKM/gRof0O8Cr4exmgb8/bhNPhFRTEP3NmoHsy+Q
RzCPdomnn5eslANJ5iwEh+ocYDHyX1+IUhmVJnIpXxJ6BZ7bjuJCm39LclsY8exA0RAXRCoj0cH5
SAhyHUsj+ZgKaZEUVJiLUK0PSy9aS63YPUnzjHk8prA0IABIANyOlM1pEOU/Qq2/AmO0qK66NYYi
8y1mQxI7GatZ5mEG5YmGttT25K0vFQ47m6Yipklxo8aMZcdCCcVNyv7i0Dy45SJaFfCNTQrmsc1G
wsYv/RIJK2p6hnxRmBGYJhxNzkDvdqEwLyA2OfBIGU7FdqDyD/A56xsP1racgrjqO7w1uFcFQnrf
Gw8iwpavDHU7DEBou6iqkBS4zAefTIhZUeJlpDjRUbwJeYF/8qugM79qk76eJqigdS2wMlDl80aV
ThGW1Sm0Wig3elrb8GzG0Y5T2GODy38ZYBBoL2vh61/v2Uy0wX2D5ccE/sSln6hLrS64lPAYfLSU
cxj83h0vQ13u/3LRdZkI2uHF5LsMoZpqM5rekzY0MB6QegJH4NZcEOYunNQnHuhzQV6d+6eR0+Ng
OvIbxCNyAmQBaSZq7KodfEIn29T7wa9p+OgNNUtVSypwS6nVLUaxvNh0XYRkXhu6MqevAsOQY5JG
tvnPRgVNt9gGMfmPssxkBuc2dIdQE4bgkUqMhJIiEP/S68CX5jkP5Bf6aSGJFpiqC6OL9SI7eaJV
lp+GpoOWIYGicnJR0lMYU5Q1rDhzEKFJN6xWOvrQ9VxLLhxkkh8Nv3MLNQqOIQoKhWmf8M6+eViB
Et+du0u3TTA4WNK19P8iER5Y6EbWMlLnwVxyVWX0OnpdpXo4IZDqS5FeLJaP3PSQGc4iRxsclo9Z
aaTeRkYv7czomDJmiRhincuKVyzMRdx4xNKXD4ZhBxYiEsWb+X6h/YPBVr8PnF7ChrljwCntFGIL
OQZONVGwTCz1TzlO5ZRqHnAmFNb8zwmPdUGgmpaFwFSM/Bd8C1JEiyp6+atm1k8YNJLwxLs+15lm
TJRm6AirKyRYWtdIy5XOvK4C5ohLgiW2ajKbiWI/AbCEqn0CVHS+YO6RFgHdF7ByrYnugvAWvJ2G
xWr5A9OdFeTY2wbxHv6V2urVpq9hJRThcVFeirMjBgE0c3pZYa+82YywfmrLj51uBoVcLvNz216F
mli5C3NmDeMCaUqp5IWiH0Vdh3LDpb+FpnFlyclgJQJr4mAAt6IfW3/gttWmQQvEZjLKyA0p+gfb
znN2npj1LMiC+GcfHSMBPMzJzT24Z1z8VwMX0lL90C/GIQA9o3HXT2e6fHoLWgu0heu3XoAEAzWN
14TWKsL2ul6SZTzbLNWksor/84gzX4K5cshGWFYVs8MYzGPtf7V+nKW0JtOcgnvF2263Gskx3WB1
xnF9gyG1i9vkZrMLNuUhnnsOxoRzXILHWXvsTwMyylEe6k5YUwYY1uMCNbeaEfJhzmzzW02R0AVz
XtW/gjqHgqyICBi7Ldm485h+s89W9/fXx6o/wqMQOhRvfkOrVmJVI6xQk0+abnlmb5tltBtASES7
jKJ365HTt58Npy2amdjCsgs22ne45OjNCKUUVX/qteEFubKIanco6Nbw1hD/FSj5q7o5BKeZvQ8+
dPX54qVOR69s9T5JE++VKjRI+nB+389t6Llv9Lp/9uD09uBlpugVwwt94TrXZxBXv7DjTyv967ER
/9lBZjfEWL7RjUBMQNElpFFFnrsRD6zKT9W4YMe9tsGCIrYlGNUAhd38ZYUi64piL+qu3fgMef3n
LvgMd1DHMl/PqQ5WtalIGdK+wor2q4Dkmb/q6BloIL/RBqvnjzIfcdCh/mErQyBc6F3pDdCu/uzq
NzTIHVE68BjvlLqbiFYFdOvAPz8GYyKW+n4G5fDwbMH/hZdHe2w4DSPn6NVm5S0KkSd+t5FxqpuO
90pbDhApjL7gtNlvmze7sQdDvnoHp5GVG/TovJ3bN6cFrLr9Mzg/CVFVesVmhE2zipSBRm++M06A
tGl5iFIDEs7Bqw6PKz8p+9u/02b7x9rC//Pj0yc6ntkQjsGReIBNRFQJQS0qXttDUNiCxFHAZpYX
09Kj3Dhihn9pnOiJzf6/qFIp9500PJXHtV3TLNX35UYNw7DXF2+61nm9WumT8tvr690u39uVzQVe
xSz5dETeoCZOKZiNfrBayooenLAxk2WhlKAHb6afzbQVFRuglrw9mxKtdX5wAJzNZs/6DGO73t+f
1HDs41AqTdK1K9+DuV77l5ZJWajrssnN0gaNlqt1a/tlxw3cCa582LjxfPjv4AL1ql9qHSKJdp/I
GjTa474kDoW8wcFCW76g6t2mCbfImgsZ1JN67Yi80NFJp4HcjJ8xdaUZxruCe6wtSXxGXUVkislI
nRhSTP/3IF8lM6+C4OVXvgZ5igTtFWrPGeBghe+48qQjokMN70JfnVvaI3Ju61mT+mqymsiuQUEf
8ilKq3YXLZBMILCYw5lK+Vi+NoEG8J+sSmRrDOSoludmBovZqkFcAp4B+uVXu0YI73j08q3ho/Ua
vnzNFqcurvlGn6ewVBD7/vpXad8a7hiT/5yELnnajp6HlbYS5PabdYaSHvkodT3CWhr1qQCcV/he
0qFLrAfjFSmCKL759Nv7z2x8gKx9CFzUQBByBmXLI7WlW9hr9CTO6CVtC+6ae9WyUio3nNAiynnw
VJ9qi/ZcrCC1bzu6wbut20FKiD7GpGJ8AuUfRBEWqLoyR7Q0SB/AsfDXiDa/G9biIKi2kKriCsyS
gTCAq4ppO27rQG/d0WDEis3jBYiBfSFhXdPggpWn2A6LXnntjKvS5tyOIlYhXolhoHZouMd+98nX
//7eXofkHV0Y9YE7aasaZpGUy/4dV4AIdxSs3BHJynqKPYGxVCgVZAPCsJIRlRQIpS4eWXXAPO0P
EttChCXJpQFtGIM2Vr14Qyfa1gryPuyYr4RiWcMCv1El7RiVAc9gAD+nn+5hFEdU4lwSjWRbXy1S
1iK/6jYvz6a776Uvz8RKeZagqvo5LT7BA0PCQ+CQ9HPdfUh2KwtcHNE0dQc4/fbUrtcc7xkeRuDx
A95Higi41ij9mN0s8cjjs3OzBDeDHPGOStpLOM3htUPqbyXexiDLQgoAq+17f+o4fc5jdWFhN7+v
38nwyy2RBPjF0r753PfutzpuFGaGgm6KfPl+9mur+gn6Fna1u9a5RM9f7xf3TY92J7j2It335hjl
0/xHazfzTXgurSOssArBb2xfvF2H2MOCiTg7r9rPU+P8Y94894Bm7tSy3+0VZ6oNVhebDReJVvMK
fWT4fNVv4evzsxtul5X59V6PcQVgGl33rfe77azqVTL/HpBGkgbVqEInEfyrrPpdy3KTzx0fwxpS
gekZxOhMJeQ1tzqPSivplGVz5RkQ+9EsZo3apDz+4BRlPhoXFDdYwkBif4Fn11qngdNZcZ7Rthza
wDXcn+mIhZwQNiY08wH+UymeI5jQcIoaKzc4U985eA6tpN/+jRjh4tSNNRQQOl8376sWg8epP8gx
OiVeATAK/QSzFPINeQ0+VP2Xf5yb1JPZxRMo0tWN2XK92G1UkCGROpVa5e8S8rrWaueVJuXme7yr
eIBulXL3PX6Y0fHmnZJO+nNYpD9nUHocKdlS9x7f8EW7jKz+6JrBf8dtchpZ5M+T88hklR59Zofo
1N9Fxx2KtniUoAE+TCSecthtRJgnZkmpeONWwQ0H5297Y37ZG5Qbb5AUuNTsL486ARBfb7gy5SGk
cDdH6Fhx3pvHl3VsPDcsPUPdbOqes8pwnxf5SxtzU91UfCkRLd8AFMyVB3hrq2+GbrS6ZnoXjY5d
pFSPLjsNEujqjrant+69H/cynJp6z26N3Z8wqakmIDouqBAylP+FnOZAnfUwOBJqPhr3FGrgkfwb
2679UMdhkAyyaTpOx/k90jqILwgdaDyNFpULFnvbk75WILDT1cgdJWSpc0rN1gJl6W19W/M/j1Xj
sa4s3iPVqu1lBQ6X+F8Ib6lgFioWk97o7x4FYOK+K9lA7o1Eg1tF+nIFSTnX0sVoQ9BapWhLBB5g
QzYeYcZCmQV3XMLD8E5uMdZccSGs2gtm6X0uF1lIQn03kGEI8xsHhdLTM/Mve3FdV9BPrZ1+xfEk
nYboiqhEB71slmKpiNCkQ013WEfEc6msgOpVGJatPnHSMB4o5wJabxXWtZiRID6R24e0aiIUiWsr
7WUZcdUHuoQ7NkJWXDoBv1uEoQSEYkufeqXudevxKeHWXXNWTiwsPc9KsaCSzQyIP6kWKZUOVjPS
KRvqryxFFB6oidyZMQoqe4Mpc+7A6OFRTalhtAuToo1F28aeCVWGwFU5UOm3ZTuy4zyzj+L32bCG
1nA1JgyHyjpejbeT1XiPRFYqIukKcWnBw6tdC+Wd6ISHQFJs4xsvlvAzLGEJYI+RNJ9dLJegjVyT
xgc2IEaFTJtLV+4DhSqyFKCqQaiEw0D7hIC5initwmhlt8XYQB4lqKDb+luCNxovI5x9NQ+TZ0M6
3BLAu4W0C2cSjvP0to5/Md8uL5K5mJ+ViahX2/V2nS12a0wrYHB+Fsn6snZHdDAd0zI30ujTYXSL
PruIc3rpGlUO7AunW0h1al0Zcj/np3bsNhn1LsMAy8I2z0Kh2lBPzraaFF+xWTj6b3gwaH62X3gP
ob97d/e9uJcuyt97hKpbmlnjy4KES0fasvFluIdH5lwyLs3P0/fcWDzXx989x2UNxWF+m6uXd/F2
T/ihTrfj0/Q0NaLz9EjP5mE8fK9r/M5j7SxcrjWCcvrcY7YCXAxz0pq8R7s5nEq+qmnTqTS2c84G
TNYqzJNKJBbiZR5Pzd3AivbhBy+RnBmrLp76TLtGbe+hRFL64ETb8W5wGOyH41Kn2kuJg6d5q+jW
Uepz9vPemz5YqPWOy9J6v7z+ltbppbnXe+zgpCsOwzU0eyaGFEf/3r62jz7KPugg6nFbSKPNFost
SkO6fst3qX7+VSfOnFsAQeQ6hSSy3sGhPLWx4OX64F7bdUfOqc5ddPw9/ZY+jfNvLXrK2CQmpf20
YY+RSmrxYEpBVBPFSnJRUTo0odwGe2gDvJP/Q2ALJw090hqJHmYawKhZb4cvvmxKalTjqEw1y/Mj
dgayNEiG1jw265aU5yhXdj7w3KpxIkIo1w/PzvlAmLxKR49Dw7rVswoilAG47MDaE02nJwxdSLdJ
bitxfYVjzrF+tlrvr6TbrfKG3diL4Tht8Y0ZXHtPqB671qr7LPeuVnhxAjPrPM4PwL6V4b33bZPC
DrsnGShNhwMiYmOlruSsnzoKt4zcVQM5Gzw3mntGuHf1kyiNDJ+N0fDt1vc72N0a8amBnVb3krdH
FkPn3K5F8TSFRBRP6TbNxVAPJ/RwCBKrLR4biAZW89mJarDpHt242H6JQnOTIeSE2mziISMjn8zS
dWbtQg5a7dyYL4AnNF3FaBnjAUY8lYKFXlGHMTlONUGP/oUH0uvyjNARWwM2IqwR+OxAMCXvw5C2
oEYxrBEcFAdUFRnxW134Ik+mxVlsMQvRNhFLiaKXHB34qiG0245rMMJdftUI4hBHHOxPDnR1ltRP
ZQA0Nl5KB916gulgO0UgnCKFJSvI3TWU0Rth0r3AF3wEl+4ZPaQOrEyIEQo58ePLHJc4jGkCrS7l
9mLRF8XxzoLftCfyJBFUooIi4vaAT8s5uVblPx2/8jPDe0Ez+fQu+N896ymVKQDTrX/HDZSyEWQn
hBysAOzJv6U5rhYteZ5ZWBoRSTAg2jeuzA0VtuW/mi7VTEkBtetKqYzOI6z+MIpSdtR9w57Y3VVr
VWqtgAA2FwSkiEkJCseEk60KTmvSY0qt+2LZzpjTBA0nvTeDsLLi3WDM5Ysk96uEsqd3GO+HN7aa
MdoDFsHOfVqdn5bVeTa9h1fa/EKQJrB43L0YyJbNmRD27oEvXLBL5Tlu9JO/wCSqRJdetW8EtaDa
f+zrziRhgFywnDIW52lprqeXTlL2VHCkPCzIJCffwRrWgZ0KlA0pyvetLKezyw+s1F11tiAPvjmJ
1/E8nhuzy2ZLBfZv/2dOcBxCf7YNcXeMDHkLyc1dhvTydFd+S12SH+n88Z0qlvIgpjqZ4joEdcED
AxwIRSZJbT6nz2m6pCK+VE0a97ihMZJ6dYsqdftLTkF0wj0gEF9q9SdOZ9ahvl6DZ2v0CUvwwyhz
f9hKRDmUuUyt5N1CuvvkomNBr9B12YCdkOwRdq/Ul6vulocmw2T4gAxV6WHPrRJQ4ot8Ap8Gjd0Z
6RoGDXJfk42BGqqr9Im/ZY7J6b5w2MPou6moTEeFkSRlsg6p+oublP7i1poUuPJQuZRiTShxfcXf
48AoOweU4gEh9b6P8F7/e8O9ST+7BUQunN7/2AdJKGGCQM8dl6BKdWjXNr4P8eyAdo7Zs2snhlca
V851Mn57gDURz3oudcxWeifmZbDP9n1+Gq/xJcL1G1+bQdYzUVxBhaBi43dZ6JEAfAJ56oAUd6X+
Imdrrvmz87iG3a1SbRc3kOOM9twc9rgyrHKCdZJNyMXmwArPYGTLDxaklbAS2oEozDJAsvpbeMic
f39Lgz/fGEFQplMQLR7XGD6ty6M3ZXyRkmXRYBKr261HhGK/t8O7Kyxhp+G7mCRc/X1v38tOjQSA
k7lBFaL7fR3tO6wyaLwN3+Lsy/htW9f6qIAiHkrdUoFtiG/9YJvrqzG0Zi3h60D1XlPOP6B5OWgB
3r1aJFLWN+EL23XJ244PMA2PJI6ajPslyAJb8r1NTdQnXi81+vibCM1FWuQZQ1IrkAiVyl0Pgxvu
EbnmONYCciLQseqrNAx+eB2AtaIu3bs2PmPVbClDUc6FF68CKkqQppQ7hzklYvxIKdyq93regBxR
2bZ/r2fl1u0GgBMd3YDQbdtBycMqys6XL381OpuXo0/kQBGsTLbz7dydutN9UMhgVQEsd1XikLJw
Ncxy3egJ7egpeP2PpvNaTlxbwvATqQokkNCtEjlnbihjGyQhFBCKT3++9uxTjGd7j21MWFqr+0+d
u9c5di8aNfSSBMPP8okyfU2VGZpcfIZS70lchxTqnXH2jebZj6yEdY4z5BAdOqfHjlo3IQOECpfa
NSS8gI+R7Oa0XhLDJWcYyQucgGIOry/1UB/1f2OpG2OSGkTeKR+Cyfemgjt+8QXwGlF8/e0f6/ey
mYs1zJyK4k8+mouYx6phXy7pqdxeE4nLN6Z6j8ZcY5IO9C6S+MccUb8j0RJdok6eXML/LmVxvFff
+emJ+4q8qGBGBB1AlUHfUIQu9YrKwwZs0EZZz2nohBa91AIGy0KBGhJoi8Z77GhwCaBLFZfuOaSR
n9G7jPRq/HxaLU0H2HLhFL/Xc/HbYOAeMjsgz0iYc+nUHvOCqdoXY10EVtEBLMU1ja4cCJKMEhqU
bPkO7AEcuaNvl3E01zbp8YHwBwXpKQI5gwocgJC16xdG5giuh02GcmvUnZOW8SIvNCbHqb10wVzJ
NEJUA48K4YmzUuKf/IgcQ8qm3ycp3RwrjcT8IrIAEAHqQDTaId/dbhiMmVkpS5s6nHgIzFDdYfhF
TRDrpJ87HeM7IAi8taOMlrwlQKD5DAU1ZPoBGMQ+wn5cYaYARSS6j6YJFo0QokM+zpAF0vOWdhdM
KHM/F9900x6Y/MTE5LQobojMj7UiRXxD5vYUQfMH4IABA7c3BlQU/oQLPacP1sDxZZBE5RU3wvkQ
rVNqt6A6sZUhczzWkCKF9SKHd8pvQoxE9gOxa5LuJwtRuWtkc3S/BGuQ4kfCESWeaGAtXg6+pYHV
EJ8lx2sC4Eg4g3UG9Exx/f6LV4G+oL/taFYW0tyGQoqLbEw6U5BZ+L7emHZUjCWS3Sn2Eml1xaHj
OyKcgfak1VVcdQzRgQ2iYEpzwZbctYaGDTvOHMfGPp0eFnYeanGhAAWAhuOmokVMKvS+Pxaxc3BX
Sye4o3XBPsql3EweC/9lZ51l/PMa9b7872hrePEWFBFJ+KU7TSgmhYMTedq0vUFzrmv5++8XgAfg
qeB4BwAXJVrJiMsBGDjwJQJPuUn/7/+lhPzzQ8uz4hm61dm/99c6wYyz51DiqqVmkL+l/xZ4QQxP
Ij8Wg6cMvBIPiAAJQq3K30LcitpTgAZ+wR6IARkJkMeDbkNG8ho3qWlUwrS8Zi9S2b8EnF9ONdIV
Iv5f42UUKjwFVRThq8z0FQ4y/QuKr4YG+wcKcMxW4n/GmYI8uv0z9WewpzPBBeXbGSn35x2U6kZS
i8iu4xaPqgLg4jN5wxbDgrhGO2JHZMV/wFtRDiRW+NlEjcxMGCBlasfmm8a9Up1MmWjYMu9cVDkx
Z967tAE+H1PhqMtxMuEfE7yLlW1uyhsbRIP2Bf9hF3FSZQVrgqVnhAT7vk1okriahcbr4Bl6DH9l
f24X1apd1OtmqW6bpbJX9r3tBw/cFjSuf2ElCtD+GEKWlJDcBh8ocw7N2xIfQ0aeAiqVnBk3ZGd+
9b/bU/f7eficRGoeRUyOEkNjvezNYbT+6YPVYcT5UaGpm7WMEsYQ0V2K/Q5WaswHgjwYtz4lq1oc
xLEucnfhoWQ2oahWJI4g5yg5MFUBp+cHvozBRn+fS56C3MTiCqeEr1gshkKjye3Pzfcn3TZ98GSr
0p3H/fOtwaCd2m2C4Vok9ng5mPCCNzubds/GrgQ1ORo/NXXyLbi9pgYuSn/Wm3eG1aSDjLphC3Ea
FQ+r3tp+4DwwWu36WAoBNGcNSM49f47g9LqRDYJsYJbsL2HOKLP40X9u/mZCUN5BhlKIFKdB2SEG
CXFHiytO1F+0CfyLPHEsFLZMHut6qi1Fl9xk2ZOQhepNZJq7S+noa0JW1w8mkXRPkm1BqsO9t9Yx
/D/RjMH6o2GIjZHu2wUcGqkeKCsb64M8lVS12WfsXy0ev7ksKmcQjN/fjJfMkLXEM0ww2BhO6PHI
DQyYIfQEZQ/IoJB0NDYImDYheBtImv/scGSY/YF6YPzoIf4Zs6nN/sTlBnNxRLMjig1xUojoXBwj
2aQ/TdYV57Z4LP45SCRr4N+NMIx7L7Kqr75Xfb3QnSAPElOnRHHUsxfilnYmciO5aguuaQL2l8CO
S7kYP/imxJMX32oKpxAIwHmh55w+F9fupCyQ52L9M0mv1t0PeVtYuWawK4xcKYYIJD4v7/mw+sgx
pt2dipYhHd9Tmt6H28OD8Dz0GJfdLIqJuZUPdc1QIabQ+dKWlZV4sIgURCOlDKN41tUcONzeujdH
01+ixVrjpz/l+vSTLFUkkae2mpLPsNQ+w2LyOuTMCzKt97dJEO0in77IeMcL8vcn1O14z+EnWFd1
ozV8UKjus6kMLBDjazpGSTUyp8aU+azkyzFr4G/IK+sGSwDmD44SmZeAp+UkowRELpOSO9hHpCWI
qpwccn6IgrRH/At/O7y/gxkDdKNp7+/MYocQxJZ0bOBRAGn29G/5ud2/g2e3kYEQdHhIPGTyg3xU
zDyTmGJcyHJVC70tNxGDEQqDLAQRKjuCHFPigcB6y9n53f0zT4g5XNJYfKDHv6ikjhVsO4Bdx+ZI
gqQgap1bczTP+S25tef2jBOL0/JjGw8Hmu3q2+KcyLkRVzLroOXGdVszSVXqXCpd/G/xKTqxN+Dm
YTfhytVRInHtsD2TEs+1groht57kukSoXzJcNP+KymLY/CZUbxzoyI8z6/mLzOwtDczx6rVkKYKy
wZrOOit1RRj5KgGO16YNpMGl2Tf7zzZft+OSgzch1VGcjnKTrLYMHQxlJUmSOiyYL6dEeLWLYKuT
ZsToXe/BGDmYicd4ueu5HYB/wgUkumHgdFFLuW3uBA8ODbaoFA4R2Wx/lmvDKGWJ510MMeU4PhcD
BzkPM3axmMBGDknn1bkbE6/+ND6H3yQNIWE+JoBPjxpJrdcDe/5qOPx8q8ZBu8TFiSdc+Doei/8d
rKkHclsbeGideLZN7/i4lDmXYXmjeIxoghAZz56Y1Efdob4VXlvEH5LARNWJnByUB1y8hf43yF4S
nbE02gbI+D9MTRByWFGQoH/JTI0X7NJDe5doQrn9Q4lESiB5Yf8kBDTbEuJUaPbrarlX0dU2Y4mk
ajozkkepALW+U0MAGbqlZPabwALXaOja+Hb9JKH5MaG78iGf71Vnf2Zed21DGEvHPuDe/yl3JBOS
UQHKUGIDCRF06kN5ePxgpQU20IZveHkZiPqYRbhTrzNpfgnIHYVoeifaDRJyZFK7Y/LdaCAUkk9r
4iWVHxZ+zaAteY1hG6H7cygFccE+hs2q4TRvVtqcaJM5J37A/Cah+6kY/mgN4Vkgely5u8e4D9kh
6kixoUt7/68s8pfIIyVntgIsQ2/eWug75fTlskUf/e+ju+1uB/tm02zgm/cxtrLknmAkze/FnROZ
zdP8Vr4bV6bHil4PCScDqlLcVQO4PJpXkZbIwS7HqU/4gLZsqCjIH4oJbkAlNZO9ICOCqCShQBJL
CtyDov6TjzfpM8FIdnnc81SC8O1MV8NUDwjdswZnc/PEtCthxmL61VcDcduPdCYQrOhJqIlW4mAH
QYLiku/gexcGnTHAUih/uL9wG8KRRUxlgSk27HDgpcf0yIW8G+zES6yR26wtomk0LSAtoXWuI65w
pPQDXCnyMlPuYqurftluIaWfly7JME/AMR3pFA0R0eQZWih92103NJX+l/r9uUeHwHeaU3RoThWB
2+FXB5SbFSvoqEbLIJusxG9LeE3Ax9VTxwLNEcm/6W/E6K+uCN7767yJ72dd9F3BWtCOEEZInUm/
gZZkcn04xKPOsGx86af3V30YnOpDsquJpct2YvSWWzgKBO9uALlVWm6yTIGeeNBCLf4jF6Wbkajt
ZPZgIiNR0G8CoR+7AZMOXnTHstn1xjhueGOwBP75JP95XDBH9b1y9thccZ+Z5DhIzsJz8eaQ73x9
xvEq3UV8PDckOnDmzAbMK5cRTcG0nXUO1VfOrXO/rpniteW8ZNXIwqEWvJOM0kduAlHg2wzqoZbp
n/Iv42ScOEEkB4IhQujeY/rYBqMoXRo0rWec+z8F+gf42ntq0r7bwcuJfRLF7DdmMCLHEJgxw9m0
BsmKMLfs8Njod/0u/kLRol+HN9E6d2mB5UAVtbNoHEULK2aBN5PmZAac7KoRgSlMZHZkvBX+QiYg
oapCbH9f3+8ASmA/UEmiOSAYoxpVnPbx+JUNqUQBsluSIAGzc2KPpm3XwwlKB77AhJcNgYDan/d3
lO6YB0AtUHoJDbjqFjfu6rEknD4lUlJIvwSFxrc+b3ybSo64srjvUr9O0nwuGs9sgfoaicmDLNtT
t0CdQN06wHJ4Xb/RsgaM9at5P8qxICkGYSDi5Zd+KW+tYlEsFNVKVyS60xmJf/81MsBa+uAsOMT/
spAksE56rAAxMhGvf15B7laiXniNsHLmrrnt0IdKbpQMZhtMZCjaSzS8f2nFSEJpCKm0WVCM21h2
aeliVP4vlzkBBI+BI3d3kiafTVpZMePiQKrM5DJPxxVTMlGXYKI00VxTj5t/3vZZDIHRMMfsgRIn
XL0oD+LVpTsrFtqsogEUuKiPJzbDj0NhNCF6gEsObIKIYKfHpKLXCYzL02ftol3EiLrJYIsSh5Mt
HRXndiPfVnhPqCvdbSk9wUzOfz4xsHbMZCN2nOsZ3/Rv/ltQDNRWh0r61pIlS3W4rC6viXKsOw5S
ElrTX3Wv8h3gXmCApO1/F5d3LJ3eOYQuowgwrQfS18Z7kxR7MCcFJUtCKm2dIon2XjvcTZvYjfCr
DsZRPCw32KkmNRLCSf1y/UV/Hnbm2nOiN164SQ/8KHfAc1kh30Ovxz/yT8HV6tRTLjXXWKfNMsed
aZNwi63K0e7XgtkmJg0nYha2xhNSmTK2ujvecNVKFkFrpeMc+xBK69Iitg95MW8brNPbfm4ML8qd
8HWJdlz4RPk9AjvyHS65FwdxzSgJ99N3G20XvdePEW/TefAbnaOdQo3DaLOG+DS5EY0dIcMHbN10
KNQo2BuUNO6TSxyEBykeNpCUEO7+iAADk2wEmMr2iISJLqFEXvYiSz9cEG8LwveZyO5ZnNpJfDDW
JDC/uSLmARw9cBWwGu+dhzDOX4B0Jz+MTNwFO8QKvOSA4U9PiRc9vBDzzjZF1C7n84YTetmuu+v0
7UFAxnci821jLTnMhAy5XWr1/uyzek6BExh1x5XFaqwOMWGCvA6Dl1syfIhJ6wQogpHUlkE02bEt
6U7spr+VOAYITuadITXCBcX35CjC4uXLDdoJKN31IEs4pMSmgV9rFKr+pO7a/Y1KQkJRnXcydou6
geqRsyW6lVZ4VHkxj++b7/Ge0dFcBCt5TnKGPzwuLyQeTGU4RtQqcEKILa5sKRa8Q2cVXh2YhPft
w44HSYc0huRVUPVpvqhIx56+txXG5mGegQS8fK/L+BeJ3UuozNOlCiQ7Shb8v0KMGLs8feM8I159
1VnkkxYjhviwq2nwRYVev0cZqDPacnVJwoGBFrE7+8R20dyewOLQHg/nbS4Rxy5rwPJdid7/Yxk/
79DtUERC0PFn1bs8DCd7uS1pxuEIXS1/noYVYjXx2tjrkzRRjAKggAjU9xxADqCqp5qBkhls81NJ
C0+nQZY7Kw/ZJA8rHAkFUjNClGE0lRN96eie4JYrghRJkd61w8Akmxr5JMvqxaeErzERkSIQRAgK
5UXp4/ZMq0TA/O3Hbo1aElFrMiWemqLZd3r4FBBPFD/5T/YTjrLCel/iywCuy7eSLRxijKCAMFrC
X2oLIZN6fPcXsJCOOsq2Oll4sLzLEu2nYrc9cEvi7pUx+gHVixCUhXagTAdMz+HKgaWu4Q6LW3bj
rEQU10nt5K6hjb53v32isAs7+ZIsl3b2t3dC4wFhOO0sWaQE3fqO5jvKKQJ+IuXls3uv3qsBRp9N
MDKAUAlXehFMkAzs6+VDOamotp55Bjub7+XkWCRu4y/VhbH7/L1X13SoITzIGQLTTNQjo2Nq6524
5To5U7j3v3AggozHaIU4ylDpfHVBi3maQL7GSltBlLbQAMW6XhLuKE+azH9erPLpNsWi9ScmZSFO
fG0aRm55ebdDhYi3evxaNjQg0DLn9ocylvMRMCcmYooTRJKowAkIopKoQ/EPAg9tW1yFO9awHHVE
mf0XloiVhUQ0CQUAcf2S3Lb6+3EgUQDAgCoE/BomXtkpu/7ZYHUdeYAhWVgyKFojC8OEb5HEFEmz
NJfX9WMTbEIKptcmXX12CQk6vKRsGuKjyhbhyl9JiFXIGPmTYGIqOWkSnCFRYgNXxtHnCEREIpIO
n0Jb72JX4nGF3A8nIj2TeN1wnx+zm1w4x/xP9zNYsCximzQLn1iSJ0OSoNK9D/I5fZR5kkvN4bJ9
eckShQxAeejecTz13gzBYV4usQO45Qv7o1pSzn2YaVAtEqwJC/8k2A2UK/DpB5iUAtJfQsvSFNMY
j55AGdosR0Mr2ZsKtWNyEITv4/z/FY2JTvg3ALsHsJTbb8zV5FsA9PZH2Vqwc6AhkJAAY9UeYaaE
M/ZvjFcWjRqA/ZKFCpTxca8M9vIP6lay5UULBjn+V708R33qUW47tXYS3nPFhdPYRETbPWf03QBF
hYa4xTJJbvMiqL6Y+AGCW+f9I34aoNRs2gENGem63SeIHQEa/9vFyoExbZpTy4zAtlSME8yfV6kf
/xXA3ZnQWEJfMfKJhaYs/RUeHEDxbMjBRU4+reM09eSrHfZUnLT1Ltv0Z+8f8dM+Rv+mZFKgHq6o
rwn0NE7XIZAbj6TdpWAZH9bwm5M6mAZTJjZThQksIwBNSZwGdwHQP5KiTKJrUgYPc5qTD4EtYiEh
bOkODG/2dPvH1/xbX6JowxFO3WLBbBm33t70Bri7RsG6EzpK4RlQd05z1mcxM6QPWriWac9eydAj
FVgant0js2z3DJ24JnvnioFSH2f1MNC26tmASpiZqIVr5osDHJzM54TAfYCan+6Gu+id8/el225q
+mSMfdWoTEZd5ryVh+5noeJyUruez2Cz1Dx3u24YLDnL08ZWarfP3w3NfPcNZ4ZDhjJqmO1WtPJP
K5rWx2fNnrSVQ5QsvAfl5nOi0WnAqraSS6zzFXMbMmCqsLXHMAH5DtwcYcYV46SxzLFww8mq+wTJ
3f0BkDNrSA7L2LZ1qDPTS5nOkNtp4YSf5euzMGOM7CMVJUo2VUhO0kb9s7ohiMhPlswZD+r9NTpW
LBaXcif6KZupecpSJD0bDJTdnW6HsVcFXAatSRSLqRHuxw6VQ+4+GINhtaf3YGyedFwajIhBm6zC
ZVD5yk/wucZuHQ1ZmB/Ul7tsMO0c/LNJHUhyokJXz4ynD42HstS8Lp0rWGLFKmFFcpFxNjWuj9Lj
259df4maNH4aLtK3Rzbzm0T+l/3Ggr9oci8dM3a423djcxQSA9RdlEgRWdekYu7a8etQK5OiO1fe
64AMUEx4DOQdeHEr6K12A/Zfg2L3DsotI0+mhC/r/FTYjgd2bcDME/puXZcaME7MqeiT3HSF7qFy
vReUd+Y4JEZoo+VeRh6oZn0AUybZdRkEm6Leap+NkX33k5XZ3TGGkQP84bt1PIWvNHWnD739cLTI
YWGIynPOf/uds7o91uuEa9Uk65Li0NfGrLMGJ8+4YC/Hf3edtkjwlRGQ3nXcDjy/dRjyxdALVByj
Kvl6VCP+5zl8s+D7NlzoB2/R3vAUeI9kod0i5mSX1UFVRldKtQcx+RXcCRssFT5CqGpkEvaJvo67
Q1+3Tx6TTgBo29tmpRVvXhTlxwwRWe9S94g6SFDWtmx3hdNZGthEuBJBGzZAI6ZbAjWvXnM9tjPg
R4T0Z4LkAIYQyR76GPw1Oykxvh863833ddO5UDWl+uiTOYN0OMBPbmBVsF5nqpZ4w9lcSlHcnPM9
jNihTknzb6YKsvwBirhOxGPw74Ayumo/ng4u63RaY4HpbANiHYkruffeIwZmogX+xjQGJuVhU2iy
MaF3DPRoR+a8twQNQ5JLyQT7VNiRDAngxVI9FkF2MlBKklJyujJFi18+SVurf79iIpgXo45EE3Ki
TZUhpVqKJAxNEZwAYvXcbdffva3y++jBmf+tp+1bnWiVE38FdCnDQUSHM+0RH4e2rweRewjrr8fL
U5utEgvRDRipOnXuqarVqI5CjUNGDMM9wReZCvqAbuLE/WAzejv0boRevHmaGlorSEDfrl7Lh+GW
cGK8JYDyjK3vOQmeOUbZwZP7XsCa6k9YJx24VBB8da8xkxUHBDtmWHpFz0EmZdB3uV2y8DqxzeIp
5ctp92M1shNA8RkcQrSuHO/rdleHlH82p9YHnM6YxBDs0bpXzlO0lTwIinAC9Dg+Fcb3hAumjTzt
BGlTbuNdSZWdCl1kMLSvyxgitJdbzdEPvYf91ofJvkbpSplOOW8FlFX9MY0Mm2e0MhWbbmzQszRC
lhkWuK4Wxbz3i5ktYBOmX5l/qFWflqqzfdgacZJLJZukGrKceN5/2tneGCXZjIYvbX+DwcqnDYBp
xxQAEzzhmdIwF4scP0a10Hp77onrJUS1G3pKMY0fTvhNPdoFSiSQ1MvRD5TODcLkh0/LwLlSSmcc
ISPcJg3BTcqo7g3x1XDkKH3UaE7MTM989KSw/7gyVETUR6buKbVTR25Apeh1GP3BAB6jvwjwqETu
gJnsIAnpRAXTNr2O6aHvBh4FbrL1/sjQptfQ6x/S7kh/7t+d5Zsd3fa1s0LUauxW9fFVGI6CZjif
vQPiBs15eFcUu0i2IYPbKNnZCyWPQEaAEZ4O6EmmjgCdiPpIrRWNPhUWX5aRHegamYcm4hdlIZmV
TOKsR1GFyHOAgclC0sj0LABXdXrNhvVnaa4ympUoXAWtg040/O3x1uB9xCmGwR0LcTE0sON93Pcf
hwDHcGsNsR8Fezrw15pya9/8AH2v+rcrS7HyymrVxZpw7p/gkJdXZLDZxO9z9pHLFUXLZrDqcjrg
YoGhQiUmaWXp+dk4vGvERn5Jqt4NwcSGwIddNm1k2DQoMu1ef6ssXwu8zDQfCfk2jPJYqT+D1XvM
wcE5pHJBgt6BeOAqensvyruuE8ImgPvf+7xvOFHIlFSpWrsP9/NwSw0ayDFCB01YWNu4OkwkQI9R
ocC6zLq9rVavW91uMtfQ7fpJ5wO/6Gj1rnxOP80kedo0YwliUVz5f8rVR+XFtV2Rc9QM00tbc/Z6
1y5+Kq+u7ZAYo9Rjiu+bjEAKqd80GurGvMQOxDq5rvN61WdgwoPMXIJwUqdshzaKuC7jsF67d+Rq
qFQA2l1k8T4Zev6IGcV5Nay56hXnTTYIc10YdJx5HSLpy6VPUR2xLyjnT3x7R6uCx4kTjeb0/Zz6
9EX59BHN/c9Su26KZNKitIs3TEP7nK/26z1NtGVNhq9jcGFEbEnkzkF/m0SMlasSwaIb/1B52T2c
r/Pk1o9tlMjbAsW9TaJ0YSvTzprcgFNDqh9hFi2FPhQ3mCJLinwID5bg5XWKmf5yci4HbKUfj6g+
QkKjM0IMXtCfxLQ/Jfbz/ne17nGKjPseC8k2L4C4Z/CLgj00d9gnQopzUJQlmY4o4SSdRvDaBDEO
AzcJwXnSJVwnjUtEt4LTvEREgARjZvwQ/MPS0K0SLl5lvwC46pLthtOKsvq6HAy1U+c5SuJhcbg+
xz6RPlQw6eIVTYBVpdYqhi910oeqM5wP4ynRWSTTKl01nw1XrTq7tvMyn5REmBBxNO68plxbg84E
+QOqpEOVHBRGnOmn8pvZIg2o8oWUGkVxOpvBXmPu3/TFTBVMIMEKBWAJs9/6NMJ2p56h9FZ+NAmC
5KVJnFgZJUSifKw2+UKC3IYrlNNF1zXbk4Ih7PeFkhFW1rCM0C3e21exQlpsaWeDCDCiHRZZ5GjL
bBqdOmyRXoJAhG1OQuAjGFqQc4IgEvoD3tvnwjzlrf0E9fkr9To1J500/uapog09Pb9iSHUTgCm3
IFH3H7q2KTY6NFJObYCm/0seRI8q+QLpSrlZ4EMlfKXmAYjjeWuOarvkbUp6a8LE0VzMKPJT1FA8
DuVbEDD2jP5UPQBsTVpPxury4kM3E0dtIUhpT3TsvDLJyGCmwCp3tfF1EQ/XPIPkTuQ5arJfCvOG
vnA+QBNzKrAp67CxjjmM5+ZP9yfwbUyCXVO4YtaCNuP40bn2amiAftdq9toU5hyWrzduJe783gC4
bRj2CAqz6joBAHDC1YgF2Jjk4YB3eIF9gqi278fFx1f+23WqOcoBRAeBk4Fy0F7Z8aqvODkbwlf0
M0AYQX11SCb4UFOXQ1+7vTjNPz/6gc66FzsAy9W+87R03KkcEYQNnQIo6l06BmplvBAI8pJ3exls
8gut3t7cwCxA0fs7HblL3+nNC+7n0gcwiEjRTI5kbtr+L3tsD9WNjARgCuyNTcEjMP4HhO0BXGK4
yllfmKxjS0OZSu9CEd5gcUOoQiZm4OqXMGIdj2LNzp7YNRZvc9i7f/IxIGE5gDXU4yEwgQoisYB+
JwGKGe5OFPDryh0LQjvFPftqnGjDNXM4H9xpylv649cGuHEyUMggLfMxBM5A1I4c0OArbBLNvCZp
C3rYdGt+Ph62vvPIvXYw7DSjAY4xotc5PLSt4XQu/o6oG6Pvquk0L2b+ruy5Ty5x3Oj65pmteKSv
/FDQ5rEj9dYvJDbVUD+8gV0HJEGhiXba20DZhHD1l4z9HQetfuzsPxozuTUYdR+9bro2VxHHANeO
AHWPpTZGkWBznj43rOJOn0sP5QcqKQSkR2P17mF5RLg4R6XJktRH1Jf5DBV3uKm2+fHJJj7iDFIz
iB8UVvqmsylpw87NiL3fNywFSrzE5oAauosd1L2ifQEc+B4A48du7zoM8mHE0JweQ4umBYdcMiOa
Vc+GHboF1W245Lc4EjaMDGOyYYOaFNnJ9jMxqPnpiO/GfLD1yYEc0o6JMbz2oKTf95dq4VN9+cNO
b9YpJjliNiDPb9+fB3TNwVgagJwJZdYg9np9u+wg3qAWAZ7vTv3UpZBrbDM7fNAF03EHXwb6L8xJ
70UZb3Vl2aC/uZdf6ea1YrI6CrrSbnbZqvAxnT2qSfuCysS/oz+G+FaJ+ekOG8324fiwgaKvp/c3
wyPyWCWAGAnsF33t20FhCw9LshnuEKy1dr2+8rkxfC8YQnrFwxYRJPe+094YF9pAjgY3wix1gBW5
h8zbxiRqBE7YM0eV/lOHU1RtEyhv1HAKsa0VWJ4yikhB1pgRwUnEIv/L1O+s2ZQYw8O8FmXULrVt
4ipeNeFvQuufd+R1usMV2W77KLRe3KvMe+uuAFl2/bEEbL2O6kI+k2jZwWaAaskpGPP608dqYu4G
GWY90wlSJ3zcO82MRuw68BqS8y2ARoIwNgzaqkZUgG9/pFTjbTGwan8Uz4ujv56+cAMZ584lASc/
amd8Rv6vuBSCmXJA8L8j8SRdEBAuk8FzAvZMSoQ8XHc4Kc91sNLod28+Wv/Uqm4o6cuE5liWZbF9
kCowfTzt4gZjWdJ8NsRYiSJOQYJHC1acGsspCHx+Mkvd30hUBOPmgS4MB4JrFt3JDjgHDwTGbuaP
KlJ7iAl4zjM49XwGd8W5BPLU+8GvjrW9xzxd4mmYEhRC5ziPX5nG2+AMb92POmRpVX9kjtbOU1T2
X2bFr5I/gPmn63d96N5btoGFWlBSQRx779zDR0RXp9yrq/WEzBXNMi41L+sh3hyHiQxB1RFtQKf3
aO/sEBDJHCt9L99dLf9hddmy0KnwMwNU5Baa6YiJ4Gx6B77YzN4HfiBBC91Y5VdDy3lK2UXOTw7f
04AXnQiCwAnIA6bpHNYIUEwOeyvfcZ+ITt8HfB+a4iIX9zfmnV9coqRz8nLYqvPiZ3Ad5tvwEu2b
kJ2mSWnOLqG2iU6PO4cYdR25R/Bnr+GVFOdhQrpSwlwh6mAm+jHWZqwvkquDuzBn1CEMtPe5YO+E
+CoX6X5A5iqKL1xqXSRuLuWrSimMxn+TrvGm92unT0c8AB/FZmjaIPkBbzbeV21fDtNfvQWDtwzq
Xpl/SejMSZ0hicNTwOvHTv3VXorte40dHsHNZ2C/Dx34yr0qo+nu+gkiM12oXsU6QfgjoY4kK04W
C14jt3fyF8b8StpEOrmit8CefpYpkjIEHMnepmBEIzO9hu89Hg3xSsWbZtb9Ym8JdNcc6ozn9qfC
MrDXZtPH94daI7MGit3Z0TypqMORcLOpO7yBxoFmPxonXq9jUUxX72Okr1rmXdITLPnuuHSuR6gZ
IJT+kL4QgybJouTgibreKuDSzurlwU5DPwvjmbup76p35Fod7pfRd4HTA74DUX9DsqRU9Xbvt9iE
Jxps/1v/Iq6DswStZbFIVxSxnUMzkH8aYB1Uh8zuaO7FgQP1UlBVeekP9eN790CYP6JeeS26nJ+t
1VyYskDpS8jeeylNctf5/DzfdhrI8ATEBKPsi8IO/YWUYCRKZaAgKFUp8UXG6n5aL2JGc+0weGFd
ExMYn1P52oOVT6bjPWUNIJF+woLN6TACwgwR2BTjD5p8ehXoBt82ts3a+KFupZyIREQMpNpnW97h
gtkzw8OwcTMum77I91QAyx4DogCxnWykWtW4wyxM5BdP68ckmzGcgDEMUe7Hw3pfHVFheK9l7yjj
HDlDRzFB4sy+dhv2vWr0YBQL8jvLT2fR89uv16C1vf5QGYd7zLXDgF4LHyffjFf6adHH+S4JkOLF
ZINVOSl5b/dNb4SLucLj9x7yniP3iIa9YwgHxdns5qqLGg1HaHzrlYuStMELYyVVzBmqSgp8NMGl
Qf/Wsg8QYVIuM+wGRmIfuvoC14a2B13o7j+XB1EpzEFUxS7+K5+FE5OiAfkz7CCszDetoMy9lqHY
r+e5vBTRsoxcPR3HqW2SdCbuSO46HQbYnJEQcpO8cpmJ9C8yPTiSRA6DdCXJcsBrckhc2lFH8SQt
CAHl3+yxfy/X1RaBtRiZuKiZaPn4y2VPbYlr4B3485DCEqM2oJuZECHkyHzTv9vkc2Gn4HFjyDLP
z9T1MyuEosRvLiHqgSchmO9hQ9Z7gPFW3gEgCW7ilhYuSqa9frVlSE6BzB0letojNYxBx+BCQF4Y
GCQuTjJxxxL0K14FOTOuzmZj4tb4/GXOiCJxgcMzdv+fcTRhO/AlC5bE/qsYKff1cPLG9vs1WUx8
ayTjbcyzAo8mDwmbNg9xTaQm+h3fpddYfub4z2AClvHwTqy/sx41vPsA/niAX8vAI4DCbogK/fk5
iFpONEMSd64PJf9RcgUrSVNe3kg+XMck34lHwgtQwGBCwL65DAfE+2KOGCI0wByxy/d/UXgOkeCS
jtha40799jTKlOeC1xZHzZoi0BVjb7JFLcrL+u+2n0ic/scmkZJyUSba/7M9ytRpKqfeKeOicuQs
lqmZJoNyq7/0AvHxy6YejSQPVnSQ6Dh5jotmxw68VlY+3nYCe1/ELK3iahxNckg6/HyJreGv1cZa
KDs/7neeCXG3i7dz3ffIF1qiAO+O9YPycUF2HtM0/IKMoiDvkQD4svvd1ZU2zBxSe2vwToTT8KRM
W/PRi0NPmKiwRHN/OKwrS/4URwkq5X08TC8n0SIl1vy2k5E2VyL8EFPYNFUPgQgkxu5lnU4a+Vco
tyqrmD4cKGr7R+5S0rI/M/KtJeI6I9tuSUc1fVmXy58CWkbULC8SXyv2EcNT0fQghEerId6RgvcJ
+we3wGUVWtGW/EqUjfh+3HAroZb4PMUbw6rkQPnT4WF+2YJEOTCIgwNCYEJzsoXpcVaCYEzpCcOr
VfS99pupGGcI7s/Ddoxtdmi/UTdghuitq7uOhcE/xUsiagB9uYcB6q3rhN0cfK0DeHDOyhmik6pF
8M4i66ZOl45cdXXDxWfi03wgpJljbOt9U5XkgVMREDisAoeTsdn2W0z2nVOKdJoh3APsl7S/P5/G
yVkaR3SMu7rrRuCemQsGCnwHDdSzEzwsl54L0KQPOwV5Z26wNoB9KQ4D9jzauEXf6+7KcdpF1RJU
S+WGyX8AiZPAp2BwnZJkhAS0PzE3DOoKie5CH49oVCMHJEHN52Bde5DiswyXiLABvA0c8nCVzv9o
Oq/t1JUgiH4Ra4kMr8pIILIQvLCMMTmKrK+/u8S5B9vHJkqjmZ7u6upquDPFdXsDOdQl/H/BzIjt
42TuNCLsTgEQAtR4Sh1lc1l+0WihiJQhZTftTQICXha7Bpnqh9YiR43vTM86vpbk0x5EnRw0Yj4H
bP5wU7A/f5+IB9h+kUO+WmL9N8kbd3F5RbGg/0q/UG8V4MYQwPU/Kyb1Z4bu0J3idmD4urm/dQFV
SSVt+whGpdPKzxvSpHX0HzMy0+SSzyjDeZsEUGOEjhIQ+436J3D9kwsjrGZBN6szHhd0Lw8jhKiC
pnkaScnyq7daoSWBVF3FcUfuzrovG/CMqFsavk9mOry+TThFgLfX8caw68/oPmQefvZYnOIEQvva
4mlkmC0Gk3Gzmw0/g2EVnR4JueSr0oyQgkFheyRxi1ubYBnV6zXZhPDQdM3jH0Ke9RCMArTnBliA
agXNZh4qEIRctHYk1VQK5s7ur5lXw0NuvFP3dB1mvcfFg0RyOzq1vXqu0IHcLQWgTxiBwqVbvLXS
yuqFG+zQlI5Q/g3PAasB9xdY4U0UMwC2qhigePZxAIEDVrNxCgGBYW7wY+9nKfEcwNbzEVQ2/RM5
Hi6zdbl5CHa/OgfS+nvvAIv4PfmcreIIMkZ2Q25v06t3zz6Y2sNHWIRUiUUxEAux/Z5mL7OWWley
MFB10oQj2eDN0odTsM4trt78RkA/UoQOSd12ERNspW6pj440m8GihvMzBE2+UBZMytg6F/CswS3N
U2qfiLINH+yxuh1sAUd+4Kl8XmNqXTg7KgNYaY2TKDpNWLoHv4Tu3sM6/uzjAgJQe3iO+Chn54Lb
yDhgDWBzkHGm+mvdpTp0jlNDe6m4RsKKGrzwuIFlSvHLHjDzwlqwLoZzp96fFQ0VHBiBlhegk71y
6wQ+TOePj/Wqmtml//j4ZM9fxeCwJsMQrHFnEzrXwHZEWA+q53t8+4QpW/7RhJxz7g43fSQTqtNy
1aL3HQN4o7XBHjnD2oU4a3Cp++9GqzaefwYVhE2qFpwxRhpqb71o70tB/eYYq92T2N9dR8i03Unx
f0IwSUbHCGrjIpoQ5ehYBKXzwSFzEBY1zMzngjBzX0B3zMpP5+WtB43OAazmstwOKqhRf9iIApUP
QpEDXCeF3882lJxRd+Ht+3vq/U72e3gf8iAWg0oRVjP5uucCA8WOvbfeJMfKFkWgNHiCVscA10jr
WHSxaIbschSg3GFHz2dZ8nwPmQ2N1zhtoYAdvY3oWPIumfs8utW24dRfbgF10BkQ05O1013jbI2N
+Bi96JPTtLZASiTdIXUDVW78Oyijcthm+RamDbeKhUQxxkOGMqxT1UDd+xBFiMUFfBDCNeEAWOR7
iR1Dx4L+c4QoLCOz2sMalvadN3UdrV3VorrJL9IqEvNnUTSOsHu/BGObKejMrxiA+6g4Yjw/afti
G31xqmLmO4a30n/vFxfaFfZuTa/glQkjyhR/ZDHRHW2WQYLhBr5w8zc2dRrFS3QejUssluH6l7zL
dcgexFf175o6xb/drEoGbzDvvuMbAYVhZ03nOkf+4tJ/dZsUL+1b5RU15a1bq+Se2OqtH6u5aiTb
Quc8MuxS+9FtIuC2t9KzVUMlBxZmkRLayZyLaq3xYFmHd8kGZEuKGGv0LaTKvtg7RHvrAgvgTGEj
uhcf60a1O1zjjVNj+uGVRcaIHDnUNKEsHvXbf6eZsahl9muBvph77eIMPZbXXg5kzS/dx9FtXq0X
Mvv9wx6+w2o3blDZi680INkBCIMhHOMb4Le4kBCP0GKHyNNQuobODKXR9OQhg9uCIAieOePHM577
5HtgsdK5bT3at+6U4O+s3SSdQFMoYqjgIJQhMPioR1DAn3Lt1qTZDUTXdv4uaxX+yt4pLJEwoHMU
G322arjPDsBjrQ4iCD0se9HTactphKQX6NBVsxoNl8SDMUGhPiQAGG/de383KBKXtABoXNQ4SHgs
EaYl5c2CKPBGFwKDp7MHlhnAjSzBHVuRKC+wb/XRQ4bbhNh55034vFtPnyIHHaCMgsIH89/LIA0O
Bw9upPELpSf8TItUcHx614TOFYj2Uq/9O/8t0N+UJFS4/kMCAwuQUh3zoNqF/fzs3fr3HrlfDmtD
tc+hw4CRNS837d8KFYWDbG5BHDshJvamYVr0QbC0EPKE49PPjq3102lIgMN77vzsQBoluaTL7aG9
r8alu1O2mJY72mQhNf3qlh8zpiuYEJBOFByXpQJ7onNlI6t1t3M37TO7rWL/HnJMHhScvfPsVWm+
dlHO99HBOJHVsbJo+7B+n2H91ELXvHMdIzKIpdmgXkJ/Q0QB8fLepHHPwWunS3wiAcxoE24zIaBp
3LfWY26+fy5rt7kieYRxJHu6tdAKuLX3TwuIaR5ycGYdZRPq88sBln9bdV5Z1HtRBufe2hfzvHHq
dXu9XC8fON0VZ7i5xmcyC+3dvgX6ehm8uuRPgK7hCK2M32r/DY9MCHbzHGZIjmURlIrz3W+WUdZL
WUxlz2DnacBwca/aXq31xT9f7CPdYtggOJE7OCZxv2lMGjjtXrFzCgixLFT+aFLIrszvRxgv1Oz7
NX+DQodoQdvRt07sGb8dUDxKajEBz59ba57cWsKAdEuxB8aI9iBoXvIHYZ9iS+lxpYR9imClw3Wh
qZe+PyFoAhk3Ki9yqKBuIzikfg+Kkut2w1LRxsfLIETVHEqonHpb95KGpmODnqVoQgGydKQOJFhQ
E5ZAEJm6xwKJElvSS/oIxWeoEQaGeeCbg/EUrx+lSWWXlBwgFNX90oaT3OnZpuGxatQy6xugSWBO
8onw2IAeydP1dI/+3vlokXLW37MHQwwu0TuuB3W0m9gSFf3pjRpcL70Z4GTwsCdT4FVK6krtTUg0
XLaQQBnDqOSmxhRCAFTT3XCKPUqbW+DUtCvD1nDqeS/Y8ENDLyq9vDLGqp3tXXaD99ppcKeZ/oLK
dNF7Of4eYPsTXhi+vhsusowAIxcUnO/eBgQOQw/rlHw74IqecUS90z+/Ij2P6Ad5x4WB1POyipQG
uHh52WDVPu1NY4yrT7k2TpMRjY8IFUNwIiOCkjERH8mLXNhpTndmF5j6/QY1Agrw1r9SezpJps5t
wDgZF8cS8EopIsSgu7dhmYysXiEVTmQnkY4AWyZdQ5gyuqJl847O9htJShyt9o48zNnmAKQiTlOP
5VIa82zKxPsqvl9HajpCMp2COFxXNATeEd1rvfKyNqZsfsN4Ao+AFbyszdsj5ab+c2TsEWodXC8O
Sn8d4kAqy6lpDku0w17ict78e9ncLrhbLUN0ReiHAoKzs1YEuKtlvKQpQR/B/jCum0nmol17NmMs
E05QyZFm07dbxoF6vBxWoDfRlQoB9TOjFD6v2XvSI6sSwFRyIcTYHXjuDsXqNxo2P91OkaYTlY6a
sOxXhnexQ9wFKy64tF2Ber/x6KvoV216jNFgKlSvwPVEjQmVCQnVPRwhgVkM0O6ekjLZDnpAokr4
IkVGk27fbvY29OpePvwb73vlJ+kmi7aGtKZeT+4uSXCyKhCgeweaKhZ66+6u05yqvfc80r08P//t
ESIxGL4mr0kBLTSAQXpqUHJMqoJlBSGTa3bqa7UJdELb0B6XEad5dRuIqmAtMDxPhA1lSYoOsLVb
cTMnGAc/AM44Tfz89szZ+D+8Dhxsbe2nBZJVVN64DVfaakZbr/y0kYT/UZVpEXC8aG17JTcqW9Mf
SRlPJwgY161ej//t3pTtTbeLOZUG0YfaVH2qfi94uCXQ8vThEGedaeb8sHLHwt1+ELkb3y26oyNe
xKkNgyGiKJ35gsAHg3cILt4mOHVO43lk1enrWaCewqxEn0FK2/oKV/MB6Do7r9JEjAkUhZA1eCbP
hIp3j/r4XMUhc7cRKQAbWglFZxnp78xelGI4HFR2UlVXoXIUvguzRv1+SOOqSrtN2nu3dY5+NsfD
pkfDvdKuQBNmx2rd73RmgTNKs0b3PPhQ9KUG9mpDZzi3qBSXrHvrg6bz8t6qwDI4TW9m2oOZZnUX
Kt37NoVrus9Wee7dlxfKsEkzn6ZgRzRiWZ4eVMkhv0HXxumWk2zYj0G28Q7Lys/WlyxzI362bpxH
hoRCOpqv1EZPVapQsX9uUYH2afeWYJ8KgXbFotVSS4WCnwjoBzp3yblDU1GfyYUK79FjQbp1dJx9
e4RBYLZGe9q3UfKmrnNQThe32Vc9QXppRXO0zV9zwAXIK/tHG6vbHaminzp80L+AWjkkVHSTiApF
c60rz6DNW3fUHUk5BWTH5q7RQv0YpCuhZk2LBRBWyQHDUn/0Ll1snKcJQkplCwrspTx+CKm1e5uV
MTjWZEMxXu/ZQ74E7lmztXkEV/kF7hxJ7EFj7pzJzWDJKekF3KDxfHG3qA4RnHmtMkACjC8WpDpo
VAFTVJ8IkYaoLIBriWQ9ZZc3NRKGZr09UZECVSsur8Pa/fdz/z3e3dsxyBBWAQ5jWvPxVCsiMwyd
i3rbpoNU/odhI0BH24LNJSFG5CMwoCnspKJ5/qGkjGINglxCwWpyWBZBZcLdlGC4wEvwNw8Wrdop
kqpfWwccB4KIBfwA/H+0JygryZu0vLvPqfqQrhHZULjpsSqwXvR771NEWU5KRkDAklLfUQzedb/C
0GwBR58eNCDIMQa9IFPztmKQan12oo+FcknSKExAGmYbkkTt0upesqHU4HvCLhJ/DeNLzGOtBxmN
Xy49lVDgsF2mhyo0aHPThM+qsPdESe0H7TeYDCUmJzTInrEiM0K5KMSdj7efUODaAuo3SwfrtrEN
wAEk53cfp4pEJmxes7EgoiEmujdtyuNm9/F+WWIcVuWgRDaBIirbWByQfCq5DxJbbeAAo+5Pd2mq
IhxKW7wKjiIu/pAgCp/t8FehqHr8/GOX76xHCADg01BC6+5W1EK93Hm9NaeFKAAzSbbfigHZBkLu
5qc5a45rd/jswx0qUP5+6yB2XXM/9n60iymoy1LCLLMptvEpMzG/kztkergrE+PpEoUgDrGQKut6
iYxe69k5pbMmRocy/0GddisLxKx43zYaoQ2cLuTz4B/Q5Xfr3p4OfNfyxYH/iqi4NB6URH5R3jcj
zKoDY6BqAbwCpAA0w0wdZhTIAM4RcH3sAkeexUYbgT9H+RTUeM3qgGdQHOUg7XAiE3Gz6mO8YEU3
FLDAL/p9r8q4HUkqHolN9rY+rowev83OPfj0qH2AcEDJeLpa0+HkBRcU9q1DSdglqmbkG+2GW64E
64TEyRPWqlRK3zOS1ZdDMAfMgXlTwc+7uihqnV1q2QDYX5Ni3SlVPJoC3yZbkAhqdUPyT6hUzyPy
LbijiMvZq1VBncf42qkv2cV02Ho8onZUlNUFoWGr5Qq124h28pMsccvMCHydSveWoBZCGeXKoHGw
T0X6aQVzG6jLLbJmUGadpjSCn9YNuOWtNQlPrP/w5r4aHmdKPRxNtEcZaHKR6uIK6KAH5eABie7n
du/U3Fd3T5TkpTMcxa/3J9/wCLmUpMbRhk55vPgl9uhH7wPisoNGULV3f3cGJaqOH2wke58EfkZF
DyWsg7pXCDaD6s3dpOSByyifry/4g5eoSHEO8eTeIr23C3b9LcKdhR3ewWlcPpOZcCqGdS94dJYG
7tq8LZTtMpJ1bN7XLhq8IHZ2+W8XlP/eBEKwBBo+bIDGe0JAS0HttBoZF5A7M00RzCOQgkmSGGKi
UIFK5Wmric8N29Hd351t77p8teDrIJYHg5QMYrOXUXzOyeFm0xmYydtCjWmzc06//F8znCsFCOau
6M5/eBA+1pXGjJchj12bNoVngAmohYZlOi/juYaNujsHrKHJHTqxlKW1j6FIW//eZo/DpXoUID1s
+gE5h9pB7a3gGCZApPuY3rKdXf/JQn8rq3WfHWhknf0dEeZrcbDzsk/O6Y2+rIFvQbo6A9lYd68s
k4ewj7uX7cOPUkKo2xT3FEO68wnOVyEP8GCK7IIjFacQcB5cccDmzoeN9zCG4rMDZaOCv5FAaCo6
z621AWxcFjyp0DmNNWL4V4KfG2AZF3N0wo41vSItNWouqr+EgUjpbXxC3efbhgVyG223zgchwLvR
vbbIeYHAr1D3A4+a/97aL3dqOVAOKi4UA0gYqnjgAYIb9vnWFGlYUDzXi4ZWhKulVBgdJa3plAoA
bpSSmo4VBSiyOIZLPwpkI6lenKhnJkXXazrstZxCgLNo2OQYMbjGaDul3nr3M4fIyFS9WnUKZBNM
7b5H9M1/I0x4E8ltb+fj2PFVxaNTxlK+qiJH3VjD1BBYDdbd5NDh17GCVrKW3AhecznHOr9DNF82
acG96RBfI2DfQsGFPl6Ckr75ViWIAWs8JcQKJDvPyoCjnonwJPrYX51shbXcnFq083jD0Y18MLWE
1nLjFVzdUm7lFhyfQXO0yzWUldjlGIkgAxqEbUyJaqLBTHwqP/XTkgqknGMa3mH+POSzX5NqBX4i
3n9r9wlO3qEDsnbZBCWk/ph6EKhhEdY6F8pk11SOT9fuHAGhCqrwRJn23dt3ycBLofz17HFvBWIu
KjrhVuD66zBq9ijHQPhfQfohD9JxCQnEFfdrJPUNP/g43Lur0uJCoQnkpaF+7odkuZ0N8t93wkPi
SeeLGugELxaAx+KUd0DnguQpSZjc7olaUsNLZshIOPAC6Lc76zztzlUNeRfd0QhVLRMProubhpOS
Jx/hq1KLWqFholr10bSIpCSbjG14bhwnScGctbaS4m3JNeTVvLRu2mFnNuJvEpz8PXNnkuOaLcgs
d296Fl6hYj4lONWeUT3vdFNkCmOZdkBqMMgug0jM201ivx8mKXzQs5ks5M3OdBDonAHWmF//cmt2
jibiF7QXSjo61NlZ/UEHb3Mw0nlwh06o7DbNZ5vHvp9L2pWTomAx8WlnGXb4q7OQQpVSs/nHxDyF
I97TEFdJ7/9vI+VUle/micixIEbRL7cP08pqewkzyALpb/oO679IfaAnktZ9HLxXxaVYD3k9BxVg
4tBSVKBiFk4L3IdlZaAsvq72JuBivccf6jo4jN9cxfVLCVhBC1iulv3lkvwy08JbHTqr1cVarfr9
ZT/uh3szDIZMa0L8MH5ZGW3D4Qda1MQyTO9EZZdHQuK6OaOl2reRXp3LoEtNr8UR7cUGW35v0Oe8
wI0pAfrl6A90as2WxmTABeV+vYSmbAxxl3vWJjNgsSjasxLR0aLEzOL9CNYJLRZkqXkEb5wXiQyv
z9UFYb4tahYdtJkyFKLB69Grrv+ETrjQfB3JiD/MPr82zS7xC7384v+BC/WQpIi7fwsk/YW/Gr1o
ZLhcrl24DUt4OMTvVYa7avb74AyJVFWUay8FyrejaErMxk76r+vfjYgFSK01EJ0B4uAfkU1335di
j8Sy9L3mcqAFiZNhS0myCvEKOcwGTEE1EH9De67jrKjjnhpDfBubVcwRwRAj5NCaWt2P83nDJIIa
op7KmmTf24KIkdFknXQJobyBx7jq8cV3ZClIcNSbFnScKE86a4rSdLtCBQan5W1IEhHXKc1PRHU6
T1VDPfSHmivhMn4FVzTQHgGlERK2UGXCbFGn/rfqNgiGn+1mco7SkfrwaYnQfw9UpoTVih+xqnMJ
hImikbyx4MGfG/Yuc09Nr/oeQlrCWz1snMfp73F0jitSkNAAdqitYS6LaA2jgtgyBrR0B7PbRlQS
VCjc6cxpg4CeOmJzuxmbddN9z5xbq679hg0TIAv+MQC5SmF2kLsbsE9J2MJTfcFvpbVrfIybw7d7
jDkjdBC/em/vXzQRcxMiU2J41LULIiUTlMEi2nghmRXBP8UWuA+sbXQa5z+pWy2zJCE4UgWvFcP7
M5fOjFc2hGxLFknG6cH76N2KS1iLOeo4d+CR8W4Gdqz3fIqSul0Y6GhJ2ko3SnZNSRjDE3K0TX0x
WwGUapGh1c+2hchxwzlPxH+CjAeKxIhAld1ZsLIdmQWkfFYrmbb/O6ah1EJP3ErUcMqcgt5uSStc
kLUNOzA4NGFk8WQ1Kd0gbUiFv95642VwoKt85DnUKyoDQcR1zvvVL7fe0+9fxV6hLZ9cuN0XJnwE
jQ5MU+fKtOlAEax1Tr+V6FJA6jfYUWqN9q7VHAJxlrvZsmRYVTj5U65rvYfmQ2lnNf19fPyhadxx
AoeOeuqATwwYU9pfytRDt4P9gnNuAutdWirHkLWWfd61qiROvzglGRvukYIlYoTAvFRTYDmrvcJS
MDAEKCwqtuI7SlKZln1AhcYFOepT8AHdl0ahaztJWF4jJOVyATJ4OchJcBOtEKbCGV1BD712Z4Mq
2PsXGNCbd8CZIEaJ3KOf+SYkyxT3YzL6b6hLWNpG35jlbiu1KpjmBy9/UhISg0LBiHF21LxRTJ+h
H3nrlA1zceimGwWDzbX5+DvOYCWoRBE91sLkYNjFsEL/tDHF33HzEwJQkCGvxW9IxqsUmaRa8KaH
I4jRMbhm5mn5vPs7MsUpPeJQhbii0QtqHZdd7a5fc6vV3mQrlgDjkTCKb1Tu/74R1Z7MDkqbv7/t
yWm1iVENsJFsglmVWY2K0wQz6KLs1ur9UkFzso5/5J1hm+yDZtG6IeFe9AsT2g1PqBh3X4OjcyFx
R0loSyntDAmPAnzaioUWwGi3fPycKRizYWMWDy4FGccfyrrnHzrBOS+clTk1VpseJE++bvEZcbIY
EQCV3bwhtHhUjaFWqi6wb1cqApd2YVgvuChAUG8D3XON7YjWd3fzxL5LR4s+xEDc317a+l3oILwj
B0EYwDy69YKp6f95ICRNQg4yxuz0CBJ/m4AihI12A0wielP+gu3QOvL3t2LTedNrjktUJ8zJOIGO
OORHKTXee8Xo7tetKsUQ4PMF61Rmd5vQyevyQKV078O4ZNK7H5QpUFOAJYJMqrOpDw70vUWxhyv+
cR6rZvf2cRpUx5rX+NSuwi1Dza42nxSvnXUpgKTb5IiLdjm5UXKURQaID1Xru40N0nVbHWNERAB7
jtCC9hlqrVR60QeifU9uUI5mBSKgYaOTQXIyggex5hrce1O0Y0gd0CaGawJCfDNa/JQsONlX3Vea
7ZDTNTx9G58O3gyVY41OJQBra3xMRAkQY8nOXbgQ97OJljDa50da6LJn53ve0WNWFMFGQUYZ8wqC
Emq7/Ow1gnMjPA4Mp4b4P6U3uxElb+doN6qs5oGEXQTWAt6yNr9OCf6E8gP/Ns3F16tY+9qb0taH
trIkPh1tYWoFKxVOcCx8vmMkr+OEcNr3FeybZv5i1gstwUUh3o12o5eTISCmTMgbViS8SKYW1nsE
ieO98Y7ojOCkSVAQTR8qN8Euys68ae1QQaX6re5kZEkoOF6Swn+e3erOgWZNIpEtLHs6xsXhzlKd
/fi6EPGrTdxshB/v6mfD+d83ZQUnky2LG24N0J0aNc+RlFvVOrXOy2p0IPdYlMR6t5U0StDeZpcp
szHIJoJ/tkise/nruR/fVUqH9zy1g8EDpBNCTp6Zk5axE2lRplZvWR9uY3Xx1tJCdyhA+a4AtC54
vTnUaju0b446d1bNOK7acSLrAvw5yhcSMrlrxPRQAK3EagdNIRnAMH3gwJYBkHOoeO/UQ/39ZYxK
Y1ta29/v6xVaQNSk2Lx72VsfEgjMon3/RQ/2yb5fj+itMbwmk9rwmNTaiAUgk1UfF35Ky8+00qNT
yNJ4odNYmaaL47ixM9Hpnr1Q50G83QYSh57JjP0Ql9PVx4SSTj3fEUhfSHyv7M5ml54warmY8rkk
+Z8eCg57Iy46lcHJjkQ2qw464gxFnQqdwS6mwa6Va/GWlzg2b7IxpLvYhtgkiCUnpbqZPeznoOgc
pyenSBJO383gbN8AV+jjUKLbQMOtQXwlYWf4RRV56x5FoGnT0mvug4zgfD9M93FjUGjRVGd5n1LW
el5tWvU7TtGuOvigy8uBPegOu+cQS0DRNzZL8pD4M2F5eeaNmQMIWKVOBYHjZXZSxxp/O4Siuz23
KmEzriOjDQf/Dk0cwbVDKTiru8T9Z798DuqwDtwKORL3jmYLpWREaHQEYiodO6/tdF8DnZ4fO/fZ
o5t6QCY8H4mo4hhdAsiTF6/aqrMvcGpnAEgMyMarI+JJ7og8F71Kkj1dS4DTBinJkcEWNXJ3U0JU
DVAafByhemq5KJY6oJ92p1AGiVLgbs6zZkMS8SGMGDjBKHnSoclGCZ1c1UH/p6tC5wKE8QF2qfbr
FIFIS7o3n74X1woh262znlUrrReiGDu31sCjhtqBTu4RQSDKKmnSUvlLG/zBXudS5XgdHzsPNJen
Gdo9caW7bcNNRZHuFPM5SFe4twd8+T/qa9KYiporBYsk8knUUYL0pFvX5mNdl1siekBk0vUfFxKE
0RxTFiK9iNWLhrbepwuj58wu87nadwZM8h50xyRpjESGhUQMJmxuoVJ1HeNCUPEHCXkLaPDyIAci
sIC21T5EXYG2Ews6Xf+5VCzVqY9vOoVFvenX8UE8g/Jvpgg6wDfY6G/v1tmgp99ZjwvkkQl8A04L
sjUqjjQXeQclGPclXYLjwW3Wkmzv11DlQgR0718PLv2gjeV6yzEbNI4sb6zjNO2c9k5tAEBZnO6u
4hjUwApQN+tRiP6wS9lgW+0WKqDgnROirX0KIgoWzcgoJQmKED2HVA0BmgBPsOuC1YTzwbtCHyKL
B2vVFrwVymBKZol+WYZVRiQhPuCKd8rVsEBRPVIx/i3tfyA2knYp2NclWHTIu5X/zks0MqASl+mf
RIryOShg1zPnPHqiPjqlMBkIEkFyWo7Qrg039rp4hXR3qISfIWg3xfJN6uUh+eYYjXAnFmPrGl59
MQ6uhBG6EY8OgAQJ8K9OsZtS3lpDa1b+row0oYC1XzTby6WcdKrOwQtpwgZ+FkDxJ7//RdCI1/wV
BH7wHyVHMRikS9V8ktzuGiLFNwOrpi+Z5NsuUS2ld2mLFjJt+NHrJOukuBvI0q5h61KHm7ofD2I5
KBCwQSGvZlj5qyXNX1YW+F8wpB5lJQR+6AcgDODww7FQQWqLYHwY4GAwLvY2kNPw4wM56d7x+Oj6
IPXADTStcHloOKbLqzWuWsHwZPl9gLW5GY1/xgeHg+avoVCt7XBFSMqRkEw3V6SGRePgL3tZtUE1
DkRJYR+EhA0Jg4ufR+QPViO3jfL7HAaYlV2DVKx2+a3fbcL5Y9Y4+l9Jsy94UWej13avCJd/OPue
vAZyoUrLPjylPhfEvmQt8wzlzRop/h8dAXgEVy1GB3vU3RME8LdQsgVgxqID6BQCVdwALtCyYBsV
aNKlU1F3cTZDulcnyQWMSv4pfnegKCZ3MuaB4JM1TvdoZ//V7BHYifyTWYdzS9sKfWYdaPw6zRkN
69/2MdLpSOs4f1DjoYijTAQELMNZcJA29zAYwtGA6zgIgSsJTj6ZvS7RO+ef8YbNhMKBIl5QPiA/
j/iNO3M20SmgioB3LISgRQ3CTJwFBThhHB4skKQjrocirpQg7Wh2kqKb4lQB/cz2JKEFFY5GvKeE
vKhu0LkKG9QNuqrDOXwv250XGdYrF2OVB6Lny7/QEMH74KC6+BfdFw2B9HANn0YuyNuljUj0tAvd
jBhAfpk8s1fulyF85D0cONNZ8nLk4+tGXIkPg8iRDpjyrAj9A7wiEV5WzPYbNRgAeWGMhD6OLmjj
kmgQOMJT3MgCZXkCNPVB0vYmlag5QsbRgT3WCTwgpxB0hmHdhGeywFMYkejWCUJC4VR0AHj7yM9C
KP03Cho1PvEA1il/lXmDkqzFRdJNVxVPnQFOURvQMMuZ4ulfUCtW3KrIVQHwF8NSLK6YFk0UGquz
1XOun0D3rVizwKMAXt9n6DLizZmHVrO7Gb1xZsnG0ghCF6mRh7i6SJwWeCCfqD90VakbQDOMhd4n
DaQ5rqXAMtgHI4qBRGYYnWxNdIVhEHN52TVWNIyL/LT3P4ozNQ60swKDItVdZR8X+V39nTjiIidj
BKwKQpP8FzWS2MFxLqE08qOrjpJgotNuXCz15dDbCamTd6oxekHgot+M/FC5tFDzeNqHN1n/UMGU
YCvkwRofaxvfU7/c5bd7ggJAYds+PChtwplu0FpK3ySw5x0VO/HwNl5zE6C0XRV8wNEhBnt4dYTS
qkJqvSi4xgzT7qv8+VsCDW4DFAUvPq9buy6E7VSnB6/eqnAl6Y6pOjIVtlFJJqvXhdxiybhjB/mK
xtH0ZxpR+uwA8npqPw9v9M8b9AYnc9LAVYFcE/38IO1BKuFiTibkNE0IkD8/EAbFqpNUPMrNDi3B
ADfhUgngYPIwcYgmHOYCxYQeCzuPAPgR8+87yeTw4/8yGWY8bUkFAQDTjd6rqqETT4sNAzQVbqCj
OcngMtRITrfxsRhwzdKYBSScJcQezDponIMVPczwh9RTNOYEdZ56/DsPmWOYCBmUs/NFZb7zWO+h
z/7OWiCvFpc0D270+ToOVfuF/sdkA4GMqK6kSiUJm/KXKpdU2ANip5+m+Fk3eGnkgXrvLj56nMRx
+K0KZFOU9DVZEX3riihDsulT0wyHilzz9KRh/babDKKvvv60rc7sQCMHk+7tUTRknenlbIAlqJ7K
uwyXFHdhOL9nJYBKQ6u4SoafUi2WlZaE4i/ZOxmuzGaxKYcSG55epx4VX2uo0dYD3IO3oDEn4Yv1
rIFay3bPeKG4Sy8qPmTYFfPqOdS4RrpW+v2Ldgjr0tSl5IKqMpH8ZA2KLHl9NEkYWTDC8gXJmNyO
5WC7jl8bwNPVYtTRfG96t6ujo3Q5gnK+7RGWU+9LxoCSGd5J9nCx0Jam06bSzH3SZmnnyvZZbLIL
Ie0MhizmMWJPIsWkJkw8rjGazU6teYoSDuSPdjUx4kcfR/UP4gnSjnSXiYo6iRR0xCziJa+2NMqY
xyVSvfQlB8AkFU0kfZvASf9OKpDA1dplZWg0PxbyNkPZEiyJwyDEy3oLuDTs44Lwb/kwq2wb/bpN
mkAvYB3dbdA9DL5mmL5loWVgdApKiMjQgykwmoTM3C3OGae/EuJABRWnyJ5HS5f/b9oedB0Kj/yA
tLzIzyjQr7FM+q8+iaEH4qkYFfDZryJrJcqmymYSL5HZBLjB3AAKUyYrc7PzNuPGgFSjQyp1SlIS
W0NOtLsdnjqQWtVBmHwp7GEEWPVN1QiemvKD9fiq4ONj0+1RDVYm7Z7a3B3Vunr6o9yxWHsRWdHo
B3KLm9si7oxqLvzb6GfaJpvsYIm0kFhY5hCqRrvd+6Ogsdd2dlEaz7usKZmw8Q+EVnzCfJW120+r
Td7a20V1bxrJ8xwO+2Ef84XkEmMsZP+776Hq6kE9kSiQ9vAVtJC+9jStJtgrDmu7z0L0pf+qcSXK
6HPZNq1YGSmmI9NKY08BUe6aoBPHq5X9wgtgCfCFB4ZzJkRUUF9mkjXocH1xoLSAySnqXeh3pA24
5GFYZS1jMnVYUuzqy8LsMkM04ZS5xpXge5V/Hbywr4/RvPjnBsgE8yq+UMCnEaOgb8zz8hrWaH5b
GxRGuqzaU6Shq3xBw7lO8haSdlFZ8PNCVO7llQpgJqyGRPsJEQGxAePYX5IZO5JC4GEB4k4VimqZ
9sG5dafeF2Yhr1cGRNaSAVeaY9PG//OZ+/5wGBwoXdWpkTBnxmu+yxnE0PJ5BEDwZ/M8Ay8NQ9Gz
1tbYX9nLUBRe4WrfM07iPgunHzPOL0cuFyfOqfKP/xLcKXn16LaQ32VhMkT7SC/WqIvgmEFlpHqJ
VKCSiHgh+N1ciS7OOWkxkrOYqpsT6vrNZqA1o65hdeR6s8CwTou8a+gabya/+DLDzATegIspkydw
B9ftbetehfzKPvIy5YBn3+QjtoqnQoyU1coNl8x57jBpBtFRjp9c/oRqXQ1uH++yr50Ao5NfG02Q
h6VMZZKbE9ImWFP2Iquf8DptiknudekkZDl5b+6izh3oj0H0pVmmrZLGP8Bx6s9FtraLeLTsL1OX
OqYADDHfnuUmyfR3iCVIrM8Weqr8zTw4WdM9rxsmYTLD5PNKLQO5brM8azsAmhUdFDhObU9M+rXY
xEZUR2rgi4RY7szgdLmEXDpCAs31JZks6N2lNQjTg3ml8G3tavbf/HwFaFrSOZMAM+T0MZWWXfCV
2L/YNSfeeCwAFtG/Hzef3/o7rx/Hy+/cZhzZqcFVWQT4FMqdafrPHW37TZJe3wyaahqIZzELLxP2
IDkhYkhdDn5o9Jf9pr0iC6woRof/dVxw3/UrmKhbZXjpiXrwfGYmy1LLXHZEQ8nwjM7Wm1TJiG1X
Vkc2R0Drh2aHWhcHwksmttacGX5d6zziYQ4pLgDz7b4VuxK2aVYS6uUJd1wBphbTncnKfdrtc6vz
9cm60GHX5ISVJtaM5UCYH+RoBkzaLleBr7DPMmWeqbJDp7vjkP9NpoYnFifMi4RtK7UTDJ8mQUXc
3G5XCyfpdBespe6M7VTTqJGzTGXuxKKX656/FQGkOqWxRHTqu5ZO/5tK+YfAF3hFmMh4xAvhyIY1
W5A7xxVg5YwYMwgmTLL/+R0VjwxCso5Y/RxEHkMqfldoXoRTQWBxI86eJclVW2kdN+kbwugSafvF
pnPYJLXf/mC0sQeDv97W8n57RS1PaAyKBT6WrMEAHgcfcRPrg4P5RlpJonFjacJUGfFGSkqsMfnq
QXbE8Bf9nV1FvFsyDXSY9toVs42Sjb3DyaO589bhajg0BeJlRzpPrk1Ah07CxWOJ6BMani4T0X1n
0BJ/Qvdx0bEf+qTWr+f9sdCwQTNdc05awHjZV7pfg6f8xtdzWvtyLHD4/goT+jCmCJQWJ/RZ+F7g
Tv52omgsRgs+gZicKJU79dkeghIDWuaYOgDd5FVp3mOdsWcaO/Pv7g8GwNsnG5aPaAkMNebGgtHA
C7kGhG0Wxc1Qton7RNcmwv/76/3p8EfiiYtjwKDn9PC1k3dj0zDS8MyC/L3A1aNIUhYqUYUG+iho
pBRd7Qt50oBVxjJjaR48bQcIUOR7DQZg2UeziVoIVj7LmY7w/+pULva7y+L87q1yNbTlY1nmVh8r
a0Q4TAKOtNnoiz7CzLCMT+SPh4X5+X42pCPOewSVHNWDBYHv2ez91vFW/p5aXn+DkQYriUMKtjv5
qx5WAvGQABF6gd4MW69ZNEtmBY32oNdSjpC33UIGoc03wwWXhRj/anYKLFzDYREtjn4X1rzGA99R
zoiABGRuWkKnLm05OXK6a6yP/2g6syVFlS0MPxERMshwy6w4z3pDqKUIiiKDoE9/vuwdJzp27+pu
y1IkM9f61z+IEaUo0/87a+KAJfVvLYiVIIAA8YuG6w+wZvvi3KH4oM1DETkWf//f94tVwGslBIhO
WFRFYuF96a9q/78Kts/bEWcY8/x/S4YXxkez+e1ylhhTcT7mKRdCoB5iaK6LVSx+gXkIjhVRBmPd
oWvgTR6mu8OYBS0KY5NWmoJM7PD/gUXikom3YtlTQTITT4GyiD+K/ShBjAFRiJt4KrZK8Q/8GL4S
HLTTiS/oBsTFEviQ2A7EVzyc9cQtOz2YQ+Y1PFTQzLhR/SnQxL8pruiNVFchooBJLAJp8zZ8jQsi
pRbaa6TPiu/InHV4IeL46N6mPQzs9uas8hMsFZBMj/WBNNFH4sRMvH+frhoKZo2YVf1f5oDe0THQ
VohfwG7Mc/HCJwUPBQYW90yPR4xk0UiL1/OcpeHHGrzxZcVF0IRzFJtOYprMZY8danREtp8j1oHJ
JINy2kAk5vbIBs9R2aBoab/TRl7dUiTR7h0W5kG1dQ9ftoqTtMFdHio1HFedz5a/FNniQYdbxBiN
1tuYp7DgaW9HD7IZ5IH2geNMiWrQ6w4YHoN9qFOE3hYHUYlvWRnekStOIW/sSOpYIkeAz5FgwPL1
KnwMLKSZy/6umjRXclCRocBKCJN5u67W5uw9RoKC7rDDD7Uf0ho60qQ8vccypuzSKF68osq7Dz+n
jNOQ4FWAcgnlwtOVFjwmZF5xW3YROBFdkzpjXuVCnpw+1vJe3Tcna6AF3AnMchv0Ljx58JkmIbFe
R6bbyYakgtX9HZloMWFaQm38+D/OkfWpRVHJ9MBW9g1OHtpUmeFXjcnJncweF2eKnzh1TO977V0h
FbyPDJrxdUHxsLkzEcwXL369+dVO2km2Uy5kD9Y3EbjAPPGJCTNoNop6zX6x9b/8nPsbce6JZz09
ljKBkc6rdFATYSKcAlnUTtPhS28n+O+Sf+7W52TCozCevuAHdMwJwDk3rZsjLCCz8d7ZT4AyRAus
JjT+xOjgW/oRRtgy8kg8QejfYPfHvrGu/NhXSb43IUljM8JNf4DU7hOT5sTgHkT0/SYKMQc4p3Vz
XGrVbU66JI4bIiBVZsImXAUkkKB6xYGO3xslP/lqcP4wmYflPChvyGMJV1E2KQj62ynI217hrRho
uEWQSSGcu7j5rxm9hf6XrTrFLrJFlpD9ld1HiGbkvvDGhR8AYpG82NPwF4fjENCzx6TlbrWJ/ILE
1E2L3XOlH31+DFPwgyQjKnkMtA238IjJJjwaYnwq/Jia4KZd5cbBYhnc0EkXXwjBcECYg/dmhUVS
AD6s+EtTbYJ65sGdSdvQmpLCBUvBdLEwUJjPDX6prV9/vsT3ZwN1/3TiL6Zvm6Ybcev3hIcaXhR3
yXuxboCGb8OsCLlxsAxPQ+EUs0O/w4sqTNs6NYfnzDrVn6GlhroclVur55AJC+GdEuK1qyECespM
x7Po7bzQhYc3rMzH8U65eWVvgPqgPcuIGUavHcF/IFCWq6ITAVLOnJK4EMIHp5Vv/cQAELv0dHjz
7weGlrjxU5+UhYvbSsOYjdgD/N6eaPJxxHZNWO2YL5B0qkb3KPdew3JfT7Fr8Lu/x1nafpGVacf3
4snxlTqv4au69PkQrbCTptbue4Q/o1/fkx4G5FEWB0kE07NigeSPEDOIJwQhIzLhURJyIBg0376f
hrcZt4WKUZ8nkRyPVuVL0YcISZqyW7dwCYia+gqCi1YTV0slDWhMXF9/p8Fn8T5fv8adxAzhwbwW
OsxV4kFixN7Mxc8VxxjEReSZID7Yc/woBHJYOwUCh3F/V8/eF9JNiJlL2aOK6RNLib7HzFZZ4y3y
4iZnkCx5sIy6JshIT380IgCshM73zw9Hd1/gwUfMfqlfymmxNzgVjxo2yENGTTmV7abMhUWKHsAF
mN4jcObra95spAEmnXNrlUNX4fbE4RVCiIy9N+4rCNrwrzrGh/ccX5oWOTSx8oL9yxXrE/7Estv9
Ts+wgaT6s5nS/lY6kiJiWXvhE+vh1tWC+DcAXMc8k/Hx7H0Ebn/jCkKsYbHX5aAPowG5So2tOFnR
Ofi+etaOiJJxRZa89ks0kfssMauMHuWAP6qa17bugwv9nmfonoywwtHw4WuF01JkPEU2koqF2t3X
Gd8DZX9tq5wXM43sHpYPBoml292xzz5hLwQlTadEXKij9PhUXd5ZuZLZtrZ87NX8tsc26IrErOK7
bH5YkTAYzUjKI7eaLhGTQfaPo8E6fKN2M58X/PH/+Q9y8FQbombPHIcqSDTSaDyMhFEkVwLfWkIX
1fNvKXS/fHfu1NvetZhWi+yck5625EPn85JCmZsi3hdb3EnK/Y15N2bVHrs4q9jaNWy0Fjs/DF2y
gdGoUIRBojecBqTnQMAI54FGyhMys09A6nJq4/z/a/0napVF2+EzbcPUkwpXM71qjG7RnOWQYsFE
6Nj/lRcSS7hx34eeCAXgx7J9a63N1spR1eCsCjiFPQfHOUwEBCFYdtFawgyaGaeiEKLTRPflKuwY
0DDlxPW7T6vXhuWQyfgEC5CR6v+I8EHbF8gRS7Rx3rjr/f3G6bnbfyS7XpvbL+8Khheq3yOKPjZN
DZAQHwwlICUlLfEW4QhKPqFBft+ekonTSdmLzE1t1WshEmAhzebVbXGcWWu4eFWB9Qmws/kp0JKc
F06IEFUHSfiY4TaOfvLVuZikG7kvoSGZWTt8cCwa7RGLyYBYfEg4YSAEYmlk80/pz3v/PB5QKoIn
CYuY5UliTImpHWl0TLtvnkw1aTrcpKkeWZWHnX6buy/uRugHDxQ3YpepQWMoYrIROV9UMzDg9GrU
IAbjegEYwteBd8HJkf4z3Tqy7Pu7/rm/41ubazrh6JiruH/HV3VEiuRSjj7LGmvqTTxJfWi9xLKn
k2JVoXVbK08XriJbP3cI1RMXV5k3LGgIcYcW++RUdnpEaK9j4JdpPms5Izbx9hH00WLvXzIxc/GB
m7xvCeclkO7cQXsaH+Lj/VjPMl4pvA5Ofey04DsUQgpYIaNhBsKnR0IQ/SJWALrwX8lhT1ju7VRh
9phR0CZ3etR8zE2YYgNM7AoMDMc66R2eGzsCKTCjhrJNicNBDLwGKwbAqbmSLaRiGUM1a4Z5bgs8
nRQ3qvxLPnxO1agfWXzWStDB18ScdtYwQOvs3iIvvOyFUQoTJjDEhL3z64DBc42VI6sv4WbNbJW7
/obe9XZmrcCNzFGsJfZjrx+pkEqTZU1E5eNsbPO7d3c+kMAonPo442KLLCKqWsuhdIBXaEJyyH1e
AxTRO3yyr5voroHgApZX/Jed0tFzUxyfR6x7yiOKq+UbQ5p/LJl2rRKrVeKF3XoYnGG18ikDdcuS
xPuuT4JspoWYozPzlFA+23iZNFhPL3+DYpnyHhJXso23VxGJUPiDCliGuNBBPh6AChBpcZvyAsx9
veW81v4qvMhALgjofAc63Gdcw8hcklkPbHUuKk89g+Pq5yD/rZ030JWefZTJfge8IgeKhhv+IG2C
PiJNCmWqZU4LiYBKJ2EtQjUjIPq1IjE63pWL/ua7JDgJu1lhSV1OjI1xaZ/2d1XOu3Exf1zyZYJq
OLfXrZsMktF7FEfypp58JmjSFvdZPtP81yreIWhT2IGZRBMsuSOLmjTp8qjtnovXSiFYBvtt+D1w
hWPbuqIS1AEWCr6Md7foO3gPnpNq9Tm+Vi0remL6Nb4Bj4WJwyTIYIRFCEEdWDcrPq4Ro3JSYn37
86pVl8ISQluJYI3NfYWFyrE+PhbJ/jt4LnqK/Vg8FiRKYJwdY4ac/PGUwPFDFSnopuC/50IaZ7zC
FJYhhAmqDHYB8Y/ajijRXTZ5K7YGnXtCNDa6N5S6i8dEDYpjMcHb4FoTgvyY9Hbp6rFRUXnhfgbf
6euS6XPWzrliYz5TEg3KImndjGYS13DgmR1aO7glzHmQ6WHWie75XPMjW3VkElckX/MV1zKfIRle
FFxD8xzDNj3q5wZTpC/f3/ImiIbgGOaHnisgVmKQ+bAOSByQnfE6W59sshd+ouk8D8oQ23fMGSoF
44dmFUcWRJ8Fn0A5wfrQ2YO1VABImPxHlk/AMZULWQdruhDOg+fUmhThbdM7F7xaYhN9ZScddNl9
bH7DZke01PuMpTpkswbNOfPGPUQ4as9IHX8L0Um0qAT6lLHpWGEO2Ypbu4PrSYdsoRPnK5VoB5JB
KBPsBCNEmGgjdXK/tHAwKZgZk8qOjo/bH5211scJXzzWmJwJRg2zKU+QXJI1m0KCJyc+wCBRiQ0R
nsXy2Wqsqj+9FX9Viz4pXafB88Rz8jBMkpR/e57KKCMDeiKcO9Hsf90eD6DiY3D875+I5uZrOHSt
XVRIQjnrWK78DMnrotuSh/Ij+G4NOylqBk7mxOZ7PidrkbA/XOIZ/4v3WMV/cJLAA4uXiT2L29HJ
dc4Hsxc66v74Q7ltCgcnnoGv+wDeHvIfRsctDrGUwptzPJAjQE7RQLTrZo2zQXVRt12IZySHbKZ4
n4gILJQANZ47kkNjiRr8txWJ4ukhZvM+QSSPJZsH0TATvgUdk1T7bUaqOj9SMP3SuU7wF2KWyxsX
25u94lXKJ76QtzCaDsSdjKtLfrEmPIEQq73XJAcO49lvy19wzPPA2JW32RIVQnOpyBT8QmJPxmrE
v6NKf4+fSzrf/1oNUeQIE8XXXGgAoI28hs245REnZBNzOaynGE4deM5qXlAlnfpRvWzXxrYCMygp
nr8TmfYZGH5CxbvRjz0yd0QU93uhQvsnOIXTdfTDbE6xzZ+TP2kBHPykhQMl2KX/nlDqU2ioHGQQ
LFXhHc3h9Tp8pg3OUZbbp3oCG/3Qft48Ez49nQK7Ch0jfonc+RMVmk43wrjDwhyV9oXQBQzu+p7o
Yii0sVamygD8yLb9DOZIUGLLeHNL1dH/RfYAPshTJrfoWa5w7E24MbDvWd3CA4JulSpEO7xJWIBF
39hyIlwicsxYzckHVzzQXljvsmgxS1idODQzGk+DN+cFyorTh1g1TFZJJNDcD3c6SxFnhZhyiVRI
p6K8INQW+m6PMIGAL1TNxQ5fGDv1Z8LgSfASGUlRbTycbv8uo5JSYdcwWZI1/Eo6QVB2FGZ1LMEe
Xb6tJXZ3kfbaVr6UZE1sanTnX2IeOBbRP/D57dWVCkD9oOJzqRyoFkoGBuhOQfU2veNn1m3rE0ur
WOJYMidteWot8NBk8XLyYR/H4mPpUzHDXFsQKD9kg8BqFglY5pZAGmzpN59d5QvIG2l/fIsac4G8
J28XlzPG0ax9SjsXBU0dvWVficMeK5moIlvDWoKL+FdgE/JPcUF+1hZ8BqyFTUtbGY68AJg4Kavv
k9QQGzTkeYI4jisZuz77ObXU4/pbPLe8xseSEv0+fx9ew3oJ7O8Y4z664N9YCdNRf9Gd4v1bc5uP
x8ahsdy4sPg1MKNcv+fxrKCBm8d/rEx2EX5nO2G/EkvQNQe8Tuxh2SU6ahH+DdydzUWiJkIfmQ4/
2d4ohlI/uMF+M0csQezeqAMLNvUU86lT7xu0JLQe6B6+l3bxW30njdgH3hc19XkVlI3/9Tb3w+ug
b+KrdY7nKOWSUyExJ1TdzzbGS9xlS5NrWyKX51Sf6il+Nyz0hH13Z53p0PvodJCfLxouQkWhftL3
+eV1YQPUZ5qbjzh5SUS/R/dDR9iXPuhPqv0b+ri+fRwI8MAUaY2qDj8laXSjBlFO0kwJi+F3UC46
9MkfKKO3MF/pZ6wWhvrytUNlH0mLH5B0RP7f4r5+bM1RMjZnaXC/lCdpYS3M2W2pc86EFI/mkbLs
t3r+YRT6R4+GpINgdmknIRkySyKH7NtKXREAGGYKewgpwRyX/m/fmySbHnfjjIWaTu4T4L1Ju+l4
wD3iaT8rbfjZPTlDPyFCAaww2WEesY0cR7+i6adkZndQTOeBuKqkDBWN8LMKaVh6hktXgrkojq8x
NDYC+VBFTVFOCMKjwO5//7aQWPO7clDhgJUNOgJrcE8r0N+MdFzW5Wt51gyH9DecBM+szrFBuq4M
GOZYq/7yFRYj1GVsF9xzhp0RP3vSkMsT/AjaicPjOCXjjnfHzrkkfNrirDUoXnEWS+++ecIXnu0D
+BDwEesL7qBlfbH+dDKNPtNyKZ9iUw1of8FYYM1h/IL1aJCH70M25QYGOB0+w/cFA+R73zHW+ijf
IW6apBcDg1FTWCn2SJw9gZF+D+WfiiOnbhMcgKUsGaHsy9r61mKyMNLAMxDV3dw3Xj30qdBm3q3b
G96gBGV2dkGQoBpeR/Wx5zU+YDqBa7M3wE9wSY+YPzVX3vPIikZ1/WFguaOP5OPBkGGQX5Q9J2/m
9i6Y//qY8+JVLQlgc1SOBMSLYzUeTYnH0iON7jbl9Mq994VyG2dwOx5qXhISkYCf+AaPYwqBISok
SDmvq2EJpKIeMb6lWZPOaC3wFCKLqpiR+TuJQQlwXvYB3tIQoSuNb7NhGSlDbhRt+IW0ymSfGxPI
C4B5wQlaoY5YEvUTtev0wPldn7iMLODUcISRc7n/BzsAb3wGZKY2G6KNq0rYB8dykH0ChgofsE3j
nL2mJpCPzqBmLeSiJjSDBStphEQ4BJsfTg1+WXgduuA6mC+0do/k8j1XcUbgXEykzFi1n1/x1LxF
fY6pKhsUJovYc+BRIK3aubFUz82VjFUiFapNvkHEG2TjcvzAZyAbGFPMFQIyXmbfUBrR9x54UgiV
xvk2yEa/nTLWSXuxQkYabLZBAptF5rhmXgTf+NDtWrap5siR/Fjdj6ovEDzW3Qz5V4bjmrTHgA9E
q70i1amO0i5ZAORGr7mQ0r1dIo9BLkvVfc6IZxyALKK0T0Gh9u2R/W4kAytadjyvd5iHKA82Q+Ga
ZAKe5JFCvvN90R7zhbF7zu4/e3enxDhyw4oP6ZDP3+NuKY+4h1XBCyn+XocHRMCEdpA+NkSJ7YgS
JoR2N8R7+rO8D7UBtsxLrG6pRmi433DNUxvLLvEbG+ZQBxn9HtHGRBUf9bDouQ9fjFAMZkf3sCbd
PXXIFLsq63wBRQDMpN2AbwGJSmfeG5dAv1qifKlQoJ2tHapBwpzJ58a4dQgQH4GM/3GftQJT45Zn
cmYJNaRQq1FH4WLM8JME04BTeEmoL00NZEXzHxml8hjSMLFrxcDUHXO2Q+gGIBB/j5fTvfQb5kwo
n3kMA2UmjG8vgs8pT5nMwhUVs8XSvY2EKxv/Li81OEQPB1BkXqTBd5FuexN9DU6y6DCPQS3B8woS
zPOfclrCZdlYGeSP62P4vaNX+JvJg272m1XDavhb9uZvdBbxBAbt5U0CODUd+gqD9SY6HhKljtWw
N3ltlYU1upFU9Ipua1EJPYYP1FZfJKzMa2DLvZkjCYYEmYrAyC+yOgQnOJ0I0UASYiKKb2DrfTk8
i1ka9bdqWF3kKJ23Y1Hf4kg2JMB6VQ8eGJp3oyeyO414yCeiYVbZtIP4r2KgLU/laTbqBeaYVzV/
MITmguMyeBsluGIRDyJF1VCBczDlmnjvsOFXG5LDDjcm9p7Bv928DdkP8YaQBxW0bRWlPLpwIdoO
kJiASQlGxk8IsrdVaJGr0MOGKPHVmcFHIahbBIb4jNJYkq9QpLN3vqCDYr0o1OqmR3cWzCEQjvFp
hl7YhLjvsEiZ7g2wxf8nVEFx5cO7gfSSMDrGTATFB8mOXNgb6U549cHGEd4cPwbjYjItJjsV3E6q
GkfnjV3hEsOBfvFJC65LzefUBG8nDx5TZmQuHcswm/4IT38yjhL2cWokIxeVo1+EqAgykjDVL/ZY
ch9+4SAZsk/ex+pCgQGSeMbpOe2t8zn2DFE97SK6mOn3wrr6mTbn0A0DZnywxcAO6++1jriaP92H
D/97kbeCv5HxIqq1igS7Gj/dGilUgtJQqD1wator6w83gJjTozhAsFr4T9fa9keZzyxlTmbzCOnT
HKkYW4PsC6kjqLRHtAxcEZEp/waWJfMVlyveA9HdgE2/iObvOW0uwpwaAaSfIzPrh9UBWRaSM84C
5JG4gjIeRG3mcrPZKdLFelbPbkhApqduRWZOF45XYrcwr5Q8S66b3Q/7NCDXbF//AZSPEVkjm2b1
69fe5qCMGWAvPgM5lKPiVM0Rir8X/COF3n+4qepqm8f+6bb8zp4lnShb36RaoZr02gu16Xt+n4Nk
09tN6f7kE9MLGtZlveWwTQ7aAKB48IjikUnJsafgplnGG5j+8T5kJJWviRvHTwyVu5uuRRMODRQ/
YwLE2Tw7MUSlMUUrS4tN+ZEQxuKI8edUDbkoOOMQ4Yp2E/QNKQmjFzqHVW9/H9fbnA8f3J32GAxu
nwzJXnFzrw5BDtK5NflED1fDlEOfPX3G+g7W+VN124zNvYyStPCNLa+PaN96aW6+k964WXPrLvvE
UG8YX0FY0YbYQQrZPscB1QCniskmrrrlTLsWK8vnNh3kwwf884ieXeV11LMnWfd3L569xveoQ3hR
8Ij7vGYykYQA4zN11A/bw22PTh6PY+gBKb0gYwfvCcF/kE9Ag9nnNbwZbLBWjoC6CdyOraQUVEl5
eCsHfT2ECoDzBLuuoF0Qn8jSE9qIXQJMDiWZ26vGp6eoBgBjLbbp0qhG6rKrz/dNfwVgK/9hXJji
h0za5/FnicoIOUZ1fUDurwG2KzJnhZ8ianrmWfR99w0JcXCncFaMj10L6oOyJhs+Dk/sGymNgd4p
Lqg+AmVSk/8IXEHyMh729BgYVvExCA/xFAUq/ezHywltG6fbbMRrouYYGjuGPbjOk5TmiNAdAopc
ZWkun4yNMJVg/Gynf6+Vuasn2gd7R5sYMjCwetIOSkE9ZonWK2HBqXs/8ABQgthGo10AmqkAsF6x
i/oJ8S7mJFlK2EqRu+Tls+6Y8Yl7OZSjXRfky3KtR/VCP2knQ7Mfc4b28/sOvA2wHb8/DaUFbl5/
YIomB4mNW69xIV3uRkfHvgLAldj020hwXPUz6NNwkYsZNviMVg4JxzJALtLTS8UU4FLOLcAmdlcs
MuAcIK/lB7z+JEYZscAx0z/8gUuSA3PwyNjef10dHJYBE+QsqnxAGlz7ifDqBy+cYguvDxcxdnkx
CmAzFfRaO8WxaNu7ixbxQvNzd8iXxfy5xsHqQeuAvJoxMSs8oyp0VDIF1xZw+UUlw2muQTUALtXs
Bik77S0MUHiCfZ8bskfuEFYmucBgwFSsxpEVtzkqAAKSV0le8RE5qu0x26vndGOu79eiwhnZ7RkO
Yizam15QupAmodThIZd5ceNjIEy1CWMFMTWKZGOvYPeaMmJmMPhvkAfHZvs6EAbC9l3N79TX+YJ8
L9oyMnkob0BkNKCV1nWpyX+NGMjEHLmvLSO9mgcD0R6kns+taI0eGl5z3qvwUjX8yp6KGsPgwP29
/HvsWugzZEcpvIqh88vFcRLVqoZxySBHPkkjvyUbTC69/0AT3I1jy+Xi3+6eBJcKz2UkhXwKP5Hf
jPi/wyK1jzM7y9frMIHkjkAuzW1QuCmkgAM3Dp4lo96E0EKQZXB1Nvmbq/2cesZYreIwZZQJA5ot
idmJD9ZIFnSG3XZBFgCd0baEjr2PF7fEUU4/MAJCmm1ty31LKpTkEvdt1tvacBTTVo/38/vPOFqX
dtD8xbuCi/dxPrQt6KwhDv55xeYlMPf+VeD+9fwRtljNMRl92ft4mq6A1f3+/E1buFd26QDYBEDb
mpvkM4nsL+ylF69BGabYIMWhMtXOtyO3sdP6XunofjUgtwYotBhOSO3x+0N02Bh/B931Juzk1EB3
5fltY/Bap8RcX9OZtlN2v2vF5nBGh74Qgw7u/PrSje/L17QLhCUQ3n0YLBNwNmCxDvdG8POMoPas
MdbrWC+dgw8BR53AP6UFCLO+1/e4rSyfS0M4yw6tiLj2UQO/p5h9llbUowoHEjjWgzvIOWGeJGra
vTHjPYuEY/f2HkgnNcp2zz2uIYK6QPJce+STIgePTjIlkBso96Kxw2EkwjKn4KFPQKnGYXv+yvZ3
Vp969K+nNPjNa27rtRgG4MsxSGZfQhfBGTDTxqKSxveQITdlvypgPzPfL/2U/ujYYL1+faHHxYvz
678pv+DDUMOzJVl26+5JBJgZQY9pKkErJiAd41q/IVPy4+BX+BbNgpA+J3wWcJJ5RohaJdN9QldJ
FLDfo2LDn3m9mBAWx47lRCqLnTDOQZG/r2bdpmB25BlDvp3bpf+lz/GJoE2dH1SgYRmsGVB8bVwP
VbKidK+e9Pz1p5joN48f3m16Wu1QnJ1nr5lM5F89VFTnrm7qTT8AYL7yU7mr+gz48exHGlJvervn
pqFtBtUZxksGLvLNEcaenI/wCA+9qTpvXYO41K+vIpvHByCofHloOXIUD+IBqQRjfVQPtWk9fFzl
BZ4sw9/EWBNH7qhjFsAw5q7ONr+g2idggFERJSP1oEwb8kTt3p4RSMITFLizkGQgHT/Ra11G+p+y
f0aYysLTyU7pOt5npGmJ+eK4nT22T36pE2XVLar9d9afPE7qOBn1UNloAyIl1hVhodKhd/5Ok1ER
paM3Q5SAVxLioRTJE7LqJ+qijAZlpOwL7+0qA0xl5r+hOWVE1/O5uXlHJcvImH+GHwedDbd7HM5Y
SYN+kIzKiCj1QeV2PKRzhAM36Qe4kVq4q0KTckgbHRdBPQFan923Fl1HQTQhbBMWVTGGkjURNgX2
Gk9EKnybaau7LB3+FM7Rh4dRG0KPIMCxhCmOjjQFvSaKG97jsXf9blq8uMhV5s74x+OI+tPkGh8x
C42A3vJTftIXb0zPk6U5UQe3UYMFOjl/9Bz4rxzbL7mcNr4W9w3/7y8FDHESHum9uTIkGnn0xVl9
YxAOi153+Bj1p8q8vxQ+9GHkmg7ud5ZLbBG6ZSGS4SCGJz9HHmC5f3OhIOgPoBgjCIOEyN/NeVQU
e3O3waXQQnLzXzwCnOPbeE7yGuRkw29ojiw3+pv/4YF/0al4/2FonLjgaSAtT4dwiJyTF88VgIHZ
Fw0Cf2I8xujqz4Ke++9P+ekNPgtQjHW4EOT/5IgVTrQSx4IFaj7Wt00oNDeYAAJP4eqNAKJHygmB
jlIL9mjrMh0bhiIQIx1rz1mjUoPhEiYCt+3235OT9wdiZrR2C0OV04XJlknxZePwcZGYHMFeYHBG
ycKGhXAdMzCaOqZZ3CWMaUHAeuQHkY/jvMjvApK6w/NxOWQyJrhiBp1P5XRo1P63hwVFRIT2fcB8
mFmtVg0aKFumi2s1IkHFfdeeCaxmilyPvqOMMpoOUi0w+cYXiEELSGk9fINPiC3+9hiWxaxHULh2
6XWRgrXazqyH+q76Ltm2pF5oBThv38aMWRX8i8EEvW5Ivgl4w2b+OFaYgtsWyfYe55OByJ2Uxw7I
gviVO7Y/xll/kL0NWdDl99IEgIezzrDYw0SV/LGAMFZ1ZMkBNiGdsVOHbJ43WI7ww4DoHbyBpWzb
Cmsl3T6zUTJ6PmKGqvlZSEH4pP2CTfV2miTImhHvktgP8GaSOSjhjhlTLsc8F80pARyvQtKBEMEx
8S5MdsgYL3/5Nu8fNV9NVnWyuoVdQKYNXlDSOP/7yIMkdXOYcN9leZVJI8ZIkQEWHK9eqFBqkQ2O
KjBjFgMxU5SHgwrD71fQ1APj5916DmbC5L1379nDxPBue6/mev9CCkpJjvTP6QekejHan2KpgsOQ
wW75BWDoe2TPNziec57KmJSF9c/jiMGSj6qZfGtcNxRCf5nYk9vxo1I/PyUvZVwntij8yV9kCFxx
RnFq2BO597WG7/PdeWa7Gv1IG1SPhY7UH5Ic3mpfcY5w4P/hpJv+pX+G5OGyS0nyeLqke2XsGWxv
wqCakiYAye4jm6GuHSdPEClPl5zfgbOGUNGYMMKUgEZufspjhuTYfJDnFZ863RHGqNWyGw/bpRK9
pxqsBCMZtOa4XFdMPpnl4m0C+2pEoQxPG54Dt63InoRQkPy105KCa83Z+ds8vm6+571CECiP8vgz
llZM0hjkvSgzUQeZYihAv4ihEDyb5hESgsbg0oQS+bSp56Dw1X+y5uSv4GU5LXk1yODjQH+ElrZp
PcYQEMto8imribBiePmlmbs5ChNQNODMLWqm7J6hMMt0dWgdpkvjmMOn2ID6QZSrIOyinsuFiZg5
pxPEc29TEOnFq2GAQVwjhCqNrJra4xHGQxhb6fES/JDS/o4tcUwrY5eUAxiWfm3+8vfd5uTd3Ef8
FIUiHyDtEd4XCvBsE2j/EO6aokt1cuISGpJu3T6DQU6QmiwDh5dEk0BgL9+N01umuH2Ih4BAxeST
sEEMnnikDsF9peFHGqbk+Pz7nmI0NgP9yjSnfq+YpMLzkvBOtQJLE5wv2QihNjYQ6RGz4nP5w2nC
QCfu8cKhdtH3fTnpzAERxiUFWPK85s8Ahndp7yDA1WDyYv4Sar9QzwZE9OV9/yUHj5tLm82TwZBk
ucvIIYBOdWj3t06QvfrxUCZsAJgLMQUX0iQFBQ8ZDyrpr8T+gOxA91d50Bt5E4xJSV2UGMka7vPm
mjArHz5EvkqPSB/ALJARMWOQTnZjw8FCDHIaacsfIFZqLsw186A2TjGNdEV80vt56bJDWzHkhMNn
0gi9abPi4lwJpyOSco2JVs3S2CWhxaQGek05qGou1bkBvy0cxtK/ZS6GWFxRzOKOmpdffkGnDUr6
U6yFsA24ZIjnDT4q13x6qeVUEBy5r9RVzebzXvW+hx6kLr05knEnM7iwJngorHFTduTjZ8yRxviK
4uwjCJrPoJ5XV0boH+h3mOX1oKgwKWMO1MnQoeO7R04dsalQSiEC50yabn+A/vzIjo+HoR1riBvq
h72gS0ACk3dIqBQUJB0QP7xUmQlYVBTkf0e3gwU4YneURhv4dNNuho0DVLr+6D7Pzj08S98H+PI/
Ek43z1n5R4fKK+JlqlPpT9laDJPcfJtOha5VnTJABEb/7KxQJa1FYWBoTV9QvBJM6bCiYxzj5x5a
yVNx+mxlPxtn62xdnZKlNQKkXN8nAO6zbH0H1kVLs8imn2l11a5ckt5a3zMMLhjpnwpQES6FGJcT
7pXOXxfmwO3F8HtAVMUpOTBM6i+oLo3Ci0fxtJrGEVtiMVGHyQgOi3TsDax5t7GG/H+M6dHcGreM
ZbFhgu6/z7ZiUorxILtfKwZN1YXkTvScqiuRBnB3movCWIxx4EUh1P7pYTpOijk9XRLcPQbcrUj9
jHFlA0g7QOF5n82pxgVc9vx0bOLsNsPsEOvD2/GD7Pygu88I2pBUBChqGEcnczEMgwtDEskFmsjT
rxZM/7BzGbF7sJDE4vK5JYWSQt9/Qu5h1FS02+5/wjqwNu+Cpy5+VBA7XnMGkDwjQzOoN4BMoIe3
M0zjxxmcUAbKIHL0hhcWeg4hSbv5cOODe6AP6pD/og8MFhHN3IWfiIROD7J8nrAj29bdOUk29wYE
v9wzgBuhlYwzoYkwj5B8s30Kar97T4zc6V3uw39iWMXrQNXoFQbZKgmz2Xd8P0BogCXA2HBkrort
B1xRjtRt71KCT7/w+kzmwpmX9M6H5BoY6UNiTuFLhkg8Go4bDuiwC7lD694oBeiviKBnBBUQdcIU
h8yNXoXTnAdHBf51PVLZX5J5zBbD4Iv6n4Acr1taJ5VoXvrxvvuQiZIlGmOg4dgvOfWynH4PQujB
VUYlmbrAlnwr5uTwrP5gGcv/qDLwxR+VyyQVtBlXNt3uVg3Ldt8tJXotTukkgCqNlokjLavcXJ1X
nGlPhn3QQ7+dqzQlQMywA5gzidRqoHh3DAnuREModsLN20b91CvThcQj+nD2u++21+L7eby/ogKG
OXVbC8dQ6oOOYFEJZeZF7VOYpzvk+O+bsZW05ZCwXpm7S/grklcl9co4mf2y6qEkxqmtgVX5A5D8
EmzcVzoYgOCXMDNlZVR+/R84uU75AJhlWNO6f26ScQbzHatNelbEV7379gfbHOcXZl7A38hAcry1
/C9HbW+g6BEjTPbxZz207j4ahP+RdGZbimpLFP0ixgAEkVfpEWxQVHxhqKmo2GCDgF9/5q5zT92q
yiybBGHviBWr6fWozRi4fwV/TqCi0qjaY8+ANu+xbEZvCHFJPWmIklJoWd6rJ/3RO9Sx32JcAfML
bEI+YFixe1ORQJbNdPcyB/ZmnHcUk8Mlhj2Hak0z9DzCmWcITDEAq6HcUo8t6y10D244ju86l7fa
ltUdQAza/jfjrXlNCf0XKN+E4Q7rP/sie/p7e1/Ao2AdXNcomSBOQHd6JnIMPfi8vC5goq36CyP5
EgELpslByYkyUQXZ0ecNus757PW/XwbZANf7kYRwq7dnGLlHTMYhBPVO9DS0LyuoRfqfCrOCf9Ln
t0Ram2uUM0w3BQ13U8Rw93r3UIHdoZN0NjuzVEF8+DoQxqDWGC9LrIuFVWUgjgAtRs8il3QP8yrf
oK3gjL9XwuWlDhFCQPvNXQUcnrzHZgpoIKUVJLTXRDsgqLhVVi86/Zl7sMOl+ff4MMj8RbeUuUaX
IoqSwZCn8kSeP5th+7ZgvLMy69hkHBBHfZgrff9kEqJovxIqMojrZNoO7h4qF+j0lFRs91Ci0IZ8
sPLYKFm9Ek3exf5kr3W5hBPSm5y3IPv88yDVxp/s5nYBzm++NCWuJqKViInOnBmTXgbBi3NGewy/
vx8T5EpmEbdBVAU4peK+bc55pZjKpHL7Ue5DWENgS+ZjwsThj9U7Y/3Wnx6oxIR5Eoo7mZGqystf
U7putrpLTNx0cI0aMrFPgtA8p2yLdUcaV5EQxoi4Sa6qr5ieIUUbwjHpUP3r02ZVr2hWuZRJU39O
8O0OxFxMC7FCEXorMIwT0rDX/LdiJfWuLrYtqZEUBymBDRg/499KiS7kal/cFmllPUPNsjS4JNB7
TctYFaNXr4wr/xxcYCaV4fMAbcpjGMzotWDpHOqTS/DzDcZtsDic2utP+9HZ4xYNoH+QqXb1auby
50SP7tMb+2o5U1aYSkSPESxczDylMddYQewmGwYDp95Oj25bqiSccZVJQaKILqw+DHQl4sBeUXOk
FhiVB6ZX5vpFb0dJdyXu1yP96KGGsC7EgrCHT8CHVwBfLVmlWTuopweJvDrC+s+MrJzr04IrLit2
MB/o7GG55DQFSZ6osTbDTXtaA2I0IWvpKRID32ZVuNq4773AJwuYvSSJBI9QZPtiDuuJ9Lhmd0q5
TCT/6agAFIWFqzZcI8JE2V9DyIIIrgbhZ4oujUMdPQjCyf2zV/n5Qln1pxQX50M/e6x7G/6qb15M
k8CqKrCq0wqTZ++1M+DDydMc4pWWwVCVkkcsM+Mko33UMsjVls9Q8XHdQzd8X+h7+ciU2kMUeKTH
uYgxmP/mB3p6r+l3kge9RJlpC2i4XdZl8vS6BSI+yvtmL2dy4LVJ5XffgCsXVm0151OJyVydc9qL
2XljrpTVCXHsyzrpVssegtdu4YLJvqbUqs3de4BdsXFyFhs/HwOMyIl9W+Yz6ovmeIn64/fIzPS/
cskkHrwTcuaa3Xt5O1JNP5f6vNzWIPsTxk9Q3p7wPuS0YsYPkzo0RoU426N7jBXYuEYL+k4pgtAU
vVOmm/Lh+qfivgtxiA8O2YQnO7p/iw2o5kUquIkTukUZzGdOqd6sHzgbsYozcDPnwlu/8Xr+Cefc
M4ONQSC8pI30ix3i8bnOqUVhFID2MCjaIlGCwcH8bk6+wb+I5A7SZfOPW8hhovzUmRxz756snI2T
koq2ay+EzFr4PLJkMmhj7xGsEm1WH6FMMI/wdDjj3dLYQ1IbV/DGqx33U2B4+f48vW9f23KBnWcs
bWC7X7cUfgDN697R2LSJ/LGLwyD77ijO2tWDeaoCn/rkfkctPgp8cOJLltFq0osa1EmDjF3KtIjg
XQ0oSqmFPpZW2lXPKfr2df8gbPQ07aEgkrHKtn8og6AQ4zf7YIyqypsfMUa9UDE9TSYmZ0xe2bNH
FLjVYA1+m5/ewekVDwy7AvrGqfvmXBESbar9nc0YSxBdzMLAxbTkwxXG5kK3wpwatIqhVNgP0QBz
So+SQnDfzR94z+S2Md06pdI8+wW8t/vkMznNMfUevjlnoDAMmwmFgExwmig+ZaqN+Bc1C2UqwpIR
KNwplIeoghk1FvO78GTKyEm3DZJJP/bTAYQi1bNidimHwp/66eSpiBGkASKbRbAlmGiizb9OW/eO
/lnwVdCJBFyvjxETDxvJv/jRMUV0MMWGdvEKrtA2BKeldXtrqlK8sWD8e6qDG/xCjJ1r/n6n9sOe
2a5E9TruQiXIY7yzjoLCVAXk2HsNOjyFd8JhCZ4MQyX/lgihvgot4rTHBMMxibC4wGZFpomrM+Uy
FcUFzswTOfrAEhkjJJ5OLwsTz/yRMFgT4v5PkKMSyz2iDPE/LFnS7vZrYrrm7sx6UsaHQXCzDOcj
YHtU+fzfBvWwQDY909VhewtaBKb1o2f8wFDst/rhzEs09wiVNNmFz/g8u08ubs2VdrV3y1lhn4Yl
PsSmfZsDYHmVR3Suf5t0o7MrBdquii+kRAmrO+SSGBYoWGfJqw41TQ01ktmt8FyVhynjROxdnD90
UmjnP4Q/UH3TMYijwNkBBxGMWoQHAMQP6B8cDL3LDQ9RBjPCNcDlCnEP39FndB9x4vy1oMfIfCYQ
O30Mf3EJEG4aJ5eRIY8WpvwLGmGeCkbkneyGVsvERy2HtliyS0tsfPqIT+MV4XUVPxyTNgrAxoYR
y3sOkBub2DagoeKnQZHroJxn5IpvGwdAL8V7gVVZi43i4kwhOp8nRy8s+oRtguA88OHTBRVQuF84
CdzjQYIpAIQ1duklwmx2IvuRVBMoIHRj3Oe/xXX+3ZVYcCT0t0by2dUeqgRZiKDaXQdjr1lWdQjx
nqqWpay3+E3UhEqx3N0jcuVXCkTrFaeAqMrXlCafDbYPW8mIjOixkzdAICSElUcYDP3NjVEV0kkk
FHAGrsRxC01C9k4fhzqFn1F6P2BrED0Wuhzh8mNWjtQlyl95SyATtR/6c5973pj/snLVIp40Vqhs
DucNNGt9R0EOkVuMmTd69OGmAadAJY+3+fTtfaYGzA1QCkh4BgrDPxk8AdsDQIA3VGOhwvzQbHHZ
jWCPzVhn1ZBYxx89XjF8AmTtIdFxMN893+I4+MV3WaDA7RYMpzs28xF7fvJe8WcskZLWUXefAiXT
En0uTR6zW0xHPpiam09YrQAPig37MksO3/2OzoffCK4ufM7p3Vdmg8mVKOpP+ph+li3OnEdtDzww
gIXzsVQofFw3fYbmgo3Tv3hlhRoY9NFiK0GZcrU5ju7Qzs987F8sHNSwZVUQGiOFEdhlPsh+fMAz
OQYGVJ1qDm2KghHvXCD3vhC7vUbG+DppxrQa7vvOOqZi468uyWgP7ot6a+44y3S8P1KoLtGOVsdw
u+15fN5W80d6mlzW3NeZrHrC+28nHxiWltG3jM6vJdUFUo1P4QEn3j8O/SqZnEjNFaqWwqXBqwdC
KlIQw2vxbEOlhe0fvxH7ApSQuyjjXwsYw7LP/JZiiSHv6Z+mBEoDHbVq2KBPmAwChtJus1djI/DF
6AqamoCknOqScuHQi6HfEtVuP7wxWGhd7Rw8S1BcB5QN+AwYF/OHikw/8ab8iFz91IrITDFkzwsG
ebcAqsvqGlAE/0tp6M3lcTmpPDPo7xHJxbftY8szsAxZAlrlIUG0i/tUW97nPybXN9ZrMi6gUsNQ
UyY0aw4y5/AXwEdNDJbMK3J03D1DOe4xoHHaFSmmbgU7kywzGLm/TPOwQBWkCEofvwhbiO8aKMgv
uC6MNbzY5WUKyPjewgruQWdsYcz2Yz7loFqQacrHxvKDcN57HvlJKH++7PM6JDOcSpzn7MxwBMmx
BPMQSmiA3J+cWLjMMWN1JP8DzASUiJ5ghpprAZyI/FZzGFxO5enX11eviR7VY2w4Jl/PIKp34NU7
CMiRHjUHfQQw69cxFwpyj1E+g4pRTUHcpTUiIswSUHS8jiWjIsTQIFEi9bOd9TMUIdfJIMAzAyqr
vu8GqXxKzkQgImD/OPefo4NbojKfMN0mQ55w4xbveZxXi5s7ePs69/PHIReTFtFsE9PItBp5kdW1
Xu88Ad2LX8v3olo2Gdd/buPdANltgFWz9YNHg4C3a2avKtS7qMXHwaD7iPohvs+BMlZmhSD5WlU3
xLKDglGlUOg5F9X/3ENdDUzVVz5TTZ1fgdAu6PTyXZmhTjzB/tJogottJ+Tpoie072mL3X5C+9mi
Fx3L4IAp5AMmLYZBFqZgidzRq3/dinlZTgyq1YNBC+hceNmL6TCW6Azn4zd5mAh2jicmDMPBHh0k
84dcDPt+pMnC4lg8PpauDfkl73qLy8wIX8vb4mH/DhA1vvAXCa6BmfRvdvmG+gezBn/A9eOI3hoL
DMZOApkBX0H6DUJBZC6QL3ccTGp521++/ljP1W3JUsLdCin8PCr9hk8zKwACOFYwXwYsYyKYtwyM
SYgEQdcXpjIsjydzeF7d9+dVuUIZgv3ZEQB8wMr4tQvOcHpjnd9hEcu8qqytL4aTG6ZpYyIZ+Pi6
9cDvHfo7ZqP1qkFABVNrhwCrJIDzPe+lrwPYRpt1s968EN/nqNBcmH9fQB0J2dXHxbBmheAUiez2
xU85Q1952n1yzGCsuyFQjSd0aWgWERjMg2pVZANbt69FJAD6UPrJ5PsedkE9HfgMYouJFvOq9tPX
ZtKoIzBJm91gN2qYyJL+AjxeQLiVHP3lK4OUdExIgILoHjFHvsCjDG+dewFPYr3p1sZ712DLxr1Y
eKY3mDDiLHBrYdpFz/GJbsxs6R+05LLVJtIMz0/DeY3O0BqA22q6x84WUapJVzs5Gn/IIR6MjlJy
GzPUKZwjZWy+wGOdC93umHBbLtYevjS96/q7U/RYR762OSl0TeqBWNB6qHL18DMqQCzm6rIeQMuw
b369eSe/6MkSdMouf8CW9Tiu/tpIWndjDAboi7kVSQgqx9egh34A0+ljb10F8Q1R379Ab9ZLyk1R
H8P1nil7c5J7WHhCx/yfeNsgbXlN7qTR6W7pwNInM5wo6eDjsvHcLFD6N0Q5aL7At9y8O2RdSEZK
BzE3R9Vnqq9jdGA98B0vgo4mbF8nWtp4/W3/OYQxqqZPXuxjPYjBIuXmTDHYbO4FydJjgOUqY0fI
enzcS2iDHDIpC1OsjTAK8V40v98JQBOjij+Gg4Q6QbqCKc5o2xfGy9wKFyiV2XNGPoroij3GKiBL
TMl4uESTCWYGj59b+WNxl0hPpzv5/IznTTFjRIEnwLQ+nCbs8LcNwwFaSPAvWNLiL/Kw5BIaVv59
xwzh7UqpOcsNH4aQxIidwp2g5SPXSoPrzbZKtLU0G7iwOisRsCGVfoeaGVoNWKru3FS7F1Z9V4se
VJbO3XkgtydEjQr4Fr6BnyglywAekAYlkNRZ6w34hA0IU8d1gwkublRQyJTpifLpLx/VFMQZwpe1
Nhjq4P6l/ZaYt9JkfSCgVZQTqZKSzQCDoYABWNnQ3vS056hRn2HPtkNUignk33fbuUWgzSmhtrc/
Lcp3InET9BF5xFpf9n3ucNT0aNTT2+SXDkYdAavfzS99/z2n73nlvcY9cJ6gHf9i4GACG/DTchob
rD78jKXwFZ5GrNx+G5vTi3dDzd3jO6+wmlUeE/Twuei75b6eKGm3KDPJI1h1jBA/ggDWs96RvFYl
1OpCbyUtJav7Y7lgl3ttB2NwQdYY/B5MIYdq5rfFfRucuzkSfipmhJmYpVslKWV8WKmMdg53rpi2
b8xAlwsISg6KJBlKOJffHKSlHbhc1gXkwfQX3P9aKic4DuvrukfRAvEJ2twUet20San1KDHfqRxj
BuWekBOcffy6kmqkzK6jbtomv5m0/CV6DEut21OfHomwJaiVTClwR8lW/YH79fqjZv4Zv8LeySIN
2Wm3BU0AwgFAU+YnnSC+qkwaGHIza421CVsWhIf78nssdAen4uvbPXOaudQTaCFQSlgwO26Oatgw
jccdiRaC58OG2H4gUW4FwQ3Grhg5i8fBXiDbhoshh7MSMU8bED7GHAYkjFKa6nx4SvuragaRotow
8b+KpOfzujuDpgguwhhSAADI/WfJPe6CT8JjvjA0U5KhGRbx0qjeGJ/TjdPxQhEA6kPkA9gEe2Bj
9Jl2WTA2LkpQocZ4u5USM+14BkRMfyWHH5v6/AKZpV3m88pR2eL+vkkL8Qa4iJdlzI9L8z9GprLl
uDp1CAGwAmEgeI4NsIOn19iUGS8RBT4xpj9paBOxiOAP9qlJ7DBrMmM9XChw0GfRndXTInsH+vQ9
anbaqtg3f73tbXpbDPx7ekM1Ad2INWBkXmwNVSe63A0TQGp8Fhe4DKMeSOo6X/W51C9wVUnFqljo
h2+AcWRAoxSqzHnxqCZt6Wtr5Sf+fEZS7pxht+w/x69hq2vItNEA1IVJCJ4AsPNYZigx2v+NFzoH
rzYuS3tFCQJR5+MQTIRDQmvRObBg/KzWqm0lbFzdqylTAOi3nwecQzN3PGGWv+oPvYgA5f5EGOff
otWqdlde7bbWhwdn0S2IVh6Pg6zBSzbuOYj416+1X4lnX4d78Rr82veHU5jRwzYUpFZt8nI4Tlu8
pnjTDA+kIUcSDPgSGwiImMJCO8r6Q+oA/qbw4hUZzdk4063xaximhLmOCUX5OeHH2qYDd84VOpwT
mEL76J4JXvGPp+Fszrd9zJ1LwIx5CXnvMkwh5o3nmp+qw3T7Hf+LZBmH23FIIMDLCtPLMNymY0IF
Mt6GL/gV8lDxkK3jEKie8+78Meb9yWXpWWQdj6FPuOOssLbjjJ2FU736Ov++Tq0U828e989rQgQR
ZFueKBzAeQERLi1Otics8rMs3W7pRf4dx5GfmgSN2XGOrbpw259Jwfw48/+IrfXrIS7ekOyOR+Fe
fQSqKYiCEdGWVys83j2+EXY8AzG7AGL+PzXC8FMEITMutyvIiA4xMnOeBTfR/z9ogBPG03ASP/Gq
KciiNSYshzELZy20/p2om5vOKw4pDSHAkE0gY20ejo+cpDnRAmQocGj4JFnbnpOdfIKy02cA8cwJ
Oegs87i8LSBDjpoz0pGyHWY9a0t1Y3G6O/iWUT40vbHqEhPQOtlgyL819jjjehgMvfH338njc0rn
IRuuxUfJkYSVpfm8M58ebywOpY+JPRswYU3kbT8CHKs0/6k6l1LchqovHVntTr8hTLqqc37n4AZn
BPMb2Ts9vZ7iIHq/n903rGw2c5Ap6Mha0Ed9goPmGjYvSyeLYQ+RI90NSuwXTGH7jOkAd3yW46Cg
oJt3CtqVj6hINfzpruEJqjNPRZrRH/9gjfamD31ygh9Yw8xyzqpF6PpL+E/6zcU1GufciB34VdrQ
mfsEc8Op3w2SH+ACBGB0sWB9ML+wv0GAgicM6+S1tWsaelWQBksoSsx5ke2e4i8kNCQY1nX8PX6c
R+FQV8PNfdr9CWg3X5w3DPsXVLqUITsIASAYDw8sLsS1YkLzLa3rrTCYUxZon8KqZ5sjnc+QNo4h
28O6y4xKkJoxMyeHYyCUT7hvoNG/uCWpTwIOEXKkW/u/A+P0p1hdufzpXiktzxwoVu1UIOzQDFtx
HJHFa7CntopTSz4pXX0NjbjwOWi/7gkf25GOw9K2Hl8yGh2hnxCqQ8To56QPuUqIcITbPegn7leo
jEDcqOoY1MNRD8CgK5+MsgIdp2ob7wAfqvvAf0rjN2lDwpivw/PxqG5hccF1ui7ItPta+RIoDyaC
sdMpa1NKvnYFTMZY6DG7uyV2nR2ZZifXgMzqS3Qe5jD6zWhQ7ni749SKVhBwco5N0hzlHBR3oH6M
NdMXSxpBlvgCMkNgAz8hcQhbsEaYY2iVeO89PCjoUv/bQnXHX5Af5VRjbI2NBIPQ/5s9SEVQED60
ALzeUsJ9BN5KD2uEi10/7R815yeMjNvorbh9fjEWftgqVrsgYTBUjOgiCd49H1urEEn6IXELaZcR
4snWSthKuDcyWDCAQDbzQ2IixPuS5vTWkNe+BvQv3ygcHAAZ8EPSqWFy0hA+bTEvAeK5IYKyqr+7
rTNzrLDrBUcBFWfcCs0Jg35kTwHF82VPHd5iykKlCj7o0nJiE5DDBgNvTThFLrCcKebXvmQA2Nnn
Fr5L/+FyoVTzDxOSB4ZWsCdaYalmsNNDqCfq7o+hJXImRAQzpAyeDLOnw6WHETkNJA62FISUYhwi
l8TJB8N7INsrbS5X0Nn7Eze54HRxpRzJj1eL7/s9iTexQKU6bE+QACy5W5iDguTyYlza+FWWJJxR
EKNfeeO34vCT/3KbiwZV3x1pi+IwtOeKbhAGrbDCsN6xdsCt/0AX8iZekQJw+w+KoU/5qeS+UQ0Q
Of5dSxO0OLEcfDESgCIK3b7FagBXwH8t6P0o0ElzqCFQOLAc6AdoGkIvQwjA5hufiIhrrWZOvfXq
CxazQUkjYbeCMYao+KvDldnjZfLB9IzpRgHkYjVULvjdoVka5qsazzRN+Kd9xudMkyxRloWIru59
l7KM96pm6uo+YyXTTIwJbAnrkNLqdR414McyGHpW0fe6Byr5XEcsjlLp9aBTy/apYiJpaVQDZOOM
yRikbiBBEbNP0Amgo55dR6Ykyjl14CPwekcaqL7NEtcQUietYBi3ifodNTjaw6pmKR8Scck1+bS0
m9V8/BPhssXoBQBv7m4vxFnB4JFdqRyvgHeP+wS69J3rjsmDHNRwqBe1GnlldGpslR99uJpSOPPn
PnfJsJnu91MMr/d9+zuURNrv2dOd6RRCMYiVZIn/blZS8sf08PElJwFFYlwgvL2L4aHAVjxYDIMB
w3q4Wl4CU1zoaG3FTw4HArqZfOCrxEPLVDwRKSxPfVgH7NL+PRKqpsM/jOguHCLWixljtsQcy4E8
oTDrzfQYBpqVT2+xOu3RTlUbCllwlUUPEsQBrTb6A5sNPmTnJhtzCMRHEIkM7Zx9m2ImFOWNJf+r
pEQtcJxbVCIvq2Oz/7fhwn3nP7ZfsflXFvtvKv6N/ABRY4migQKhdCm3jmJqZzEsshufEuTIQ6hX
ZndPSCiYJr42fS4a1lw+ZjrE28069YUgBixF2jinsfX1LkmJ8OlEPmXjVaPL8oQwRAflRyGAZnAA
DIMujqkOisZ4EOA/joX4MNkfPkPOPZ8PZxM7FOfAh3BIpt5+ivqZCQ8dz5CnWEliWgeNM8vD/p32
/onEiAbTjepuqyjaajsh05G1wjDtLwsq1HVMJKjaZAyeFrlCDfN+B6o5ObOTnC3q/BsRjGONu5wE
852kDV9P90LV1cNt8mbu72JxY1AigRD0jO+w6kiXK+JCtPJ2+3LUm1eQzKkRuxwUpCEHnT75AdqW
QnB3u7P4ePonvmpTHl5g/ANZkD2RNR3iAtGfz7mZJ582VLBKZlbkqdf4c7E73jofaV2SQxjGmC/k
FtTRoRtQU/0rtQ6+mSdfx0SoFoAA0gY6lQ/HTNtTjl6pDtxyeE+/rIl97wNGRRjqtFeNBrhNkVea
T/LfmK4SkENH+3mJbidblqemGgo0o/D0EKo/0DDlCb+bnihTICBAVEG5RxKq6km6q7rqyf7cnd7b
fQaXYRNJx59pPTNaaHMBKRhmtGAJvf0OzQwyqTtigeGFAdfF4+f6UGC4VxwfdbtY67Dyj7esmRc2
uhcOuvWwGWOigIAOE1LTvxbut+9+4O8/vAJXQ/yR3/avQOVTMf0AAVBmUxUpUAyDiTvedPQEJS1l
K2s+jkRxhZ8www2AfUiPaRFX/2zN2ABY4hF+f1em0w/YYiBE8ZR2VaRyb3jGQo1dp+dcuXb5TP6N
jdQ0pydS4EoaI+XpobBCpQWdqsGPCN4WFmS3mYQ23v9C0n9bOvb1/EzUWRiOVtb3r799bsoZPFEu
KYyJ5+0fEvs5QyTotqwDAwzX2eopU94xeyd0hQcKndYTxFK0LWxRmMZhPTBiaodGHHYogz8pedfI
Q/VRiXcm6b9kS0nSCNrlV4YbLZiXOmbNQC1fD8aisa+YDi1UWC3doSbszVya5wmYn1Znyndpap6a
J1IZG010BkUGQ563CVVnHwKnYlds8Xf33gvqQyUnTLDe8wZl/WOjVrvrLf31D7rEm6anbg8v9vJD
JbQ2+Z2etbX6DwaLeJnP2r/XFOCvh4z26mNMXSYCwNQw9Wb0+M+otjcQ+eEAjkjmP7o3MBwD2ZDm
yW4Lm7MLcv96C2Q+G7h5vCb4rOHedOuHbW0MMm3gtULfoMdShrR1Np8xArd9Ws2KZfEsmkpHNJ8s
eWT/zH1mRf6c5ZXOSPxPRHvSSfI/2Q4j0TXyfdElkVwnGiD+Ho1D2sbxQCQ9ZSK0jr/SP/L7mGaY
LpEO2MlIQHYyvhgTEQXT1Rn/a5V5UOREoj+Ovk70cfgn8STSoTJtb3yipoxYzPQBywA5yLe9Gj2y
e2guPxsFARoK3Ma9cE+zfqnhVZ0ZMFtfce/uFCYzAqvdGMtHPvxQidydug7vibG0AHvy4VbCYBms
kqWTIQmbE+ggIwZgFh27xQ6lqQc9b/FYv7CXYjD/G5aZvPjA9IieKSNTWbeulJsbXA4O/YZqwq4Y
cRBO2Vrq1oDqBx8d/1pGxRAjJ73ChvUWQSCxpHgwH+xRPmmLOgWmlc6u+bAZ4p3TywSsjfjLviG8
pfA2YkoFdz66Qcx7u78jWNgDeQPwFuIk+EMbxXuvW+tt5wR3YCMj6MbcEiMtIajQA5XkBgcPpw6f
9DcaNAou1gncG+zN8kXh5X4bFqkIQKa0JQinGJVjqlaIvtWfDG8KP/u+dQsf2A2XlmiMhIQEgmN3
oyb0r0A8Aea9iHpOguuN9WynrfqXkaKmbRV+Hn5Jn/GmoBya96D39E4vD7g5fp8QeTBfPkFcuS56
+25M3aymCtaoqN5ift3PWxDv91hnQo3SNRd6gv4R7hNG8vd1x4Sz9prknVR/H41FZUjS+LM/VGAH
xxrbL2DggI3AMYH23z47Vp/ihSWjsF7wKpmM4ZrXDNkbAfg/pv28W1qP5DjHhKr28rmfrPzJokO3
h/ICKxGBswHvMfp6n50WcYsc/LA/W/QYFK4VBovQYiC5YL/UoyUfluQfocsDyOmHeNjV2ZUm6gAP
DBUp/JGH3VBhY3wvJiQtDA5qUSGP+DI3y62WzgbqLBUSLE6GiC9M2piZnUTcAFP5B8USVTjUzOfM
hG2MVE/QrBrX8J7BLTLh45+nOgDaGV6k7jHnTHBZ4SEM1SD1qLaJ4wjufRWzcgsB4Rc+JcRqmqPW
xfZLgQuDgfTPV1jTtZCSC0OBZy3wOOB4HOqpSsEaDEzx52p2PpDZPdIzOelNcRvcXtf99C6oucwh
mE2ZLcoit7h75TWUDeEYSNd15QPZQllHspQf3VMPL0vO9vDOe2DeCF8Wf5vOpq9Ew8upnN38SwYs
XS04C3WcL/Mly2SlCdZ7+we5/bLmGb+CSwVBOikG1ukPE5NF7Siki4zgDIwvE/xgKLrHp8xYczey
b3egD56qehy3+bGwgisS+JU0cQposf0EY4Zqj/VCYStn7/p1ml2ze/VGgmeIXR/DLRfQo6F6Ky0l
Fu4TBn4tMfCnzBNIYqYJGPiALFefMcS5W15THcku4Io+BQlRE3nM1kVLBI2U3pTrx36OlQW7a0KW
bbRTfLJzDoyKGE69vUcCco/8qv2NP+UGxkND5HoHvmx8V7/v6H/3ASjDq34MtQZKyX19u1hvg1j2
oQF2VQ8zw95cgZZyBk2QReZWalu+bcc+GtiLJ1cOgtU+Mgdh+KXPsSBB+U1SIKOqFAL+rYj/OYaP
5MG4xm75LPLjO0FmQdNU3FFXCZMCNrP8YT0hzWgp9xrynh995kFNqwE0RFv+OsAhKte8Ykm3gHEo
9MTvsqWXe0Im5kJrMSV72NRC3FW4gwQDdN23iC7xvVYnV0TRcvbyjQQeLovYyVZ2TAwZiL0ClYhj
xngoPzT8R2/hBZvXj3XZkwuTQ4I1GezxEIQbmIO5glfF1Wa/hwtyoK1/wW6muxMxTCQEDAUz6mqz
0oevAX4vlnCJwbQU5t8vgJr0p9gwWjFqfMxw5HOvc1jSACcYGCmr3u4+h4IWfqE+fn0h65mcZ0/v
B+VrAEys+Gs5HHjwp5JzgpdQaOwHMGVFkvJja07AHsotsjPY184lMLEi57MUXu1XEhWEowW+a+l9
DYTgt5Pzqp1i0MYECNdOgv5egva6ypMBxnexBFnn4dxWSqAvHqsLflEMa1bwjFHUoEJ4xfIIlYGZ
lRNpejkU82ZVzjWwf20lV/aPVpvGmy4ZSgFQ9uYa+vdYkD5+k4dvRgNCb2d0Qowc+W8pol7tP/9o
+XOKA0BWigbaLZ/8TK43+ibJpm+inQI3cDQXu3byLpqR5OKyYUnR07/ERmAGeWIElxgZOBPW4JQ+
0YP3AobN4cuVx6OHrwTKJE/fYe/vTaqr0IKfYp3t6kLgDG5hpGIOWJBe1pe6W1gxDI2FuSByPTot
5JAl2T7j4qORWHR3P/PvXFm08/eGxZThqfjUEF/RmV4EcnICIqAzpZ/iRBC4jioUMfVYEjs9qzZf
yKSo7ECnwET4hS/Y7sqCMH+jmqomhvsmMKZaQH1e4A2VnMcfvNbt27Y5tmv4kbAdJvr8HuWx/XAG
CWZe6XuH4xd2vTvGbf3ktmoxOszecIPGxqKPA2WNtJ68hBcuJcJXb6v86X8vKrqFvih3z9VlgwUI
Co7D9SDvUFvQu4NBzdWdmVH31SjN4ufkNLr4T/cK2bH2T/FvbtCTzE+Ruej9daj+Vtz7OPMouAEO
NmqiUBsUww8g293id+x+oE2wrEjMOdLBRl9/TXH7XxYEBGHH1k8g8a35PqwLCLT/Joz1EnZcjJte
B0cJz6vhBUYXNTrFf3Og1FcgTZLCVWu0sUK3Uj+oMmgY8avOw3p7naKB2PexIQQHJd76qMbf7Adz
Htm5I5ENn6Psh84f/aYPH+NBG6u1/TVa47pWWepsgNmiPhGZ6wCry24mudeUtBz7MmE/hYwzsKEh
dxJ6jyEfK7LlNGmHCX9CQFXBE20zkfhPUC8FdpG05NeCjDjiG/DkMKlvcabz+dyRmixepDAdGuE5
pjAKAq0ky4vseTcnYeWU9eAQ6v7r74GYQASiwUccm+tbgiyOvJwNbq+UgZgW0WsMnyaF42Bp+MqC
y3R6QUmEjXgyCCHHgAo3QOCudhyE12mDX/J5BEN+Rp8CPbccfaevDDk+piVYDOKIRRQS6xZddNIu
VKx4+ssuPY9oCnyu1Lga5a60Fb4YKKo6nIkBk7/2Gx3qyymQwrMT1m5lDA84udgHQBxXcu4fCIYs
azlGQayN6W/0sF73YY1eBwU5i3wpQi2AP0Etm2VBXUPR5Xdjk5saOi0f9Tns4304uu7PvDxpH0Mw
0/15VI9VYoUu03vwJW0Yj0dUrTcb3r0HPqLhhDHgwptLjFGZPjA2BtTGVqKy7mJabAOXqfOHOcwp
IRfvrM5K60PdQOcPLSczkvxPJtoLfQMMqvjGHDD364x/6/7kP7qlFwMAKlfviwwO/iUyCLhSF6vB
KqxvEQUgsw6AEwF9/vsdoLd/eMzaOazCHskbwtNPJC9jC22Bcthrhi2s8qAn7oNdAV+ytJpA1fM0
hxTkGAwsfSJIKWbn9JFCHSdHDW+w8M4O9RvmARUSluHU8y7Gqv9mTSjMeHlBFq+J/RBkgny4xyTJ
pzrxXu1Q7wvRet73zoAFC2XLfBijrNaBkzEpFur+hxpsJgecfeY9oTl7YtJDE/FdnpLz9Bk83Tcm
9Y9FOe3sK8gldv9/vESRlVmR6Ud1/Vk29GKyK2xhzJk2uWyZucy1Se420+e6P1GDH03oZdRAa7j4
5+xSDN9/HeyZRI2Y2TAuJ6pg2kSvJWPbqIfMVHbv44tf853LuOarqwgzwNarmF62//F0XluKclsU
fiLHEAzoLTlIMCDqjcOMYEBQAZ/+/3b1OKcrdHVXlQFh77XmmgEz4FSj5VqUs2rRhxlFJc887fzd
AaNyc/kRSf9qtCp3HRefA6eA7BYwlHrhTTSeXsALL9F3OcT8P19gKLDoTIsg5eti+ZrkmAsssh10
L+BlzoTrRPG3NqYs84fXTC+TO93Doj3eV51G7TrDSTe8TorzlZJa2BI1brrrWYXRTGsT7b1f8Vno
rnLn4gznio/dEZ2dQC97/qMUUzYTIAgOWsekIX+uBmwXkz7xTW2owE9sXLgdPh0cbgmAvpQ66CvO
it/xaxMCYKMlTJ6HJDGTAd9XE1z7KYX4/edkFI7Cn4siA8ua+0RC9dvXk19wmbzVrVna9HQgQBKW
/1RtM2zjY2ZNmDJ9tRIoV7BIvI6W+wL5nQEhkgL5ByMi/jRAYnG6Zn2kOaNxAzpp9mKX29BsQAq6
Tpt9JpZu9jwY+KQL7D8w/JjJ4zdGN5+THdU3QGU4k4W1kvC1vWKVVEYvOjUchiGIMiK62rC6AhH+
7cPH8scqDnneGDMmCrT9lQIM7Du8WyNnHLy9UUSLDtQs2O+XeKYEYJ0K+pGHrRgMJ7SBnzu1iVbW
KI2P+dJbM3dYm5yOBasEYV0Xpj+B1+HdxNXNKt3Gkgwg4tSuOXmwpHB6bgsnjpwIaABXJ3c6fqU/
ln2Q6ME0d75aGgys16TWFRce0gi/qsa4zWSTtj8S2Rn4Py0qB+6F2sGdZGj2tBoc+LJWXIZPZkVQ
B0Yg0HjG/m/6s/BHxLWQmS4A7jhg3IZs5GVhsn/6+D97rN25TGkch8QsENUKXMdWNdCuAHKAvig4
qe7+1ls+C6/9Ma6sXW1/S3DRoBskj9F6BS+38t/7C+osyUE8MrlFI4ukPmxK6UVNKk9z9EcaFkY6
OQpA7I2j9+QatJZsoD13ibZFIEJTbZO0Dp9Y4ef/HCfzGQF1gYxIrjrLgHyHrd/Bd3TPiIJEQ/Cq
6VevZ9/o51w9ooA84q6EgShuygUWiNvpfQnhZVIKH0ar8aD7s/R94Q49ljiq++kSa6YNmUeQluRo
HGwnxR6G5CDFE1vEJUkJ5DVAwx97LucgVTcdB2OrVGVe1ocwxoS6wuqbrp1UGBj1lEgFcgcseI5Z
LBnfYGSXFgFQ1ohpq2RieGswwNGZAKG++SJbJKKeDVtJBl4RXnCfrw38Q7+hkL08IplG35UJXMKq
V6HOMWsN7MwnduXP/LTkYI8ng2g0q5MCypic2M9581I/QHZcFuyNhT6G0IVkBOcrVEjRe50iH2Dr
xygcB3J29el2+goYJiKvpmZEYpAhAlXHsKDg9QhT8yk+yeElERUZVak+RvJdCZe3By0U/H3Km9rD
m67fwGXWC9r/mzXaTuQGl8U+EL4CKmZikFdQeOM0B10Fcwp486h56PyYxUFJRUVCjxRhfgx6zH9c
xoQNYEypo4q+QaGqvRu5Ycj9qSvID/166dAuv163nOSjIIMY8ed/Xj0MjABJdAL8GpD5BjkVNlm6
XvGcJgOz8LqoKCjy3jaZcTKUQQzcakYiXj7DBf2UHnhVR7B/YX4uOqSkQjt4GLnIiNJatpORLv/o
w40UI33U8PC4+BaP+PyWdfj/TNA70JYbndwopdQRBZAV1BXeI9rgZqLnfmEaAlyPaDFz3q2JHfsX
Bq00uW6NZ6vVpdYNrskWNWrJ1Fm0pB1wPmqVkfFu3aa2c9yf9VfSYjKDGxSUSmyTRFYf+rzruXeU
DgUz1XO1Q/yRHccrkCvBvT/hcjpuJl+c0rc68VqA4c9YgWJNJA6SDWBtllpW0ppukqxHhPzT30CD
sZVSVchoicqkSMCLTtujsq85M4GFvfKjYmC3gU1aizyA9MBFQlUKutwkbW3QJIsVYzvp+JCflmQx
UeLD5li2y+df/gWzWaLTqF1QJkB7R7MDEIEnGwk6aAcV/ZnbH8na3q32GZXZBLuPa+Y8c7fdGmnf
eEtQP9SHOJmYq4v+nfcnnRuHA4kdpPPuWMf2k8M07OLfymEyeg/t1zB0F66LuCW+yFdkwjPUuqBc
eFoABYFRIGIiwhPxG45lpNoy6O1jp2jwgjQIyQhXWENL4yXpw2aRNAFfFEa35zSNVfIYwNLANyvx
kF7UcpMuMgdeptq7mDiQr7PphaEyKwlNE0eL4bGg4DwhsohHMKR0TLK4mKbT3/q2uiZd2PW5qtc0
t41w1kwh/I4QBeCRgouGqixHNl01dhojcIu/STVTj/WPNKDX4nZR+xNhRnSUU7UOn0Bqe84enoFy
vJyhR5yR8xOW9TsIbxbU9FIokCnEqZQEqYbwonsenuszpPb3WHAR8M6sC+1TaHdkLdhxQpdnLn0V
SfEcGQZedHH3LtHzcISxrIRTLKnNBX8ZFSQr5Upg8PLVbix0h1vNcqpBdKCTo2fjvtIjhHs2MZaQ
VoVyAlIGCsbp2xXsXBVHG+61YjIq6m9xU9+PyqWvoVl6EHVVa0PcHB1swqxM5Os5KABrVwaHfhrk
a+lX8xoOooHOA02f5nb3xolWwtEddxfgPdqb3woVrjqYd7zrVssT6ZiDYK2vSW8NSz/uRUIK+fKQ
rWA8DcUBQDSWA3k/SsZuthnu339+mOAXVc7EnEgSDdfOYZBh8YG/B/xOxF21emcnZfSEfCwZgx4S
FoejZ0qX5SkAD/X+ZgljuWFwT/ixGkA2YnUCPMlizsE3IMGGxN2tZDy3+mfobt9B72tLT7MnmZ8C
L1P9yloP/e036291OXl/ws/YrP40EowsmT2BVzLOvm3uITO9+LF5TPteMX2fCoAFWzbbyTP6OBDs
l3mUO8L4sFyOVq/oE4289/Trt0mKU3cXnn50QX14zI5V8IgIzjwMDp05nfKfcR6HFnueVXtmfiDQ
RTjyzwDqzYEl6YfouRNiQYRRes/pB9Jaimr885rwtUwRQp3BzD90z7hefNwKYwfoK53wPiuxhPiR
Aqsq+1LQxhF59cBH9hef1TwYRu8kj7/CNebp03dimv1biAKCxF4069cp0ubpxe0h58dH3U3nW7Dj
4RqPXg/Rcn89mNXrWrRoJcVRs//gmPJ1WqOYjAFL+i4ie6sHfHaLOmEe4IA1ZIsH9V+8J51DtfuS
Q/me/ODPN86Ar6+zDN3TFVITM0Af7QIFx8C4UCleLKuO2lCaddfbiHpK2tPBA1V+pqPlCK+eEjr+
3+WXwxk7sPO0ZwyesWLEwiAYTSpz5Fxpnu+TrjNaDBeCcVrYddRf9H4IPaoDBI7inHK9zPmaYqYN
Wz5X60sMqzVOz73NEwsSuO2DaXu4gRPMSDWhzvZorq+ncp/hojM23vvh+nLKT+TH0p2um30nyOOG
b1ytt3cBYOw7UDZYqSx8a7kO7Jsnh5Bpz8WuIoJgKa9uy/6cjqOkOY0GM2a45b7+Gmw+2z7uVPj+
ahCQGNfcQD2PnVOaKJSjFfCtbDJjpKUHqLlvmCTx4DJkTIxXADWhmqxSHDQ/yJMgNU3qqEioNZ8i
zpTOgECE/rFev1b0nPKK/YvXiZSDmONxY7h6vE4ky4JYdqdqRn8CsEViIovM4hltE5gSBh5TQRZA
jYEi80r1Au7U1uDzrQ37rF+wnAHa0bZgzoJkjU2HCoDO80Jmk9dcTcIO2WQJ8cM9pXD7uRjEYYYD
v++fHw53hcVPD+gXjFoT4l0sdSjvNnuRKs4yrYFnkiAvoumR6KjmAjP1BRHkRHujwCsdensNIbhK
z4JEuyHW/svHkMTrrd8yLQpxyy4rA21prehcR0gD8xaegObLBB+AyYPn/XunNGVjqUnlPBIblS6U
+SDEQWJz2VW7kftaZkeBL3jtqd7UszLqQuEXwljAFQXGt4tN0RWBFGLFryyibqgPUS5s0ojoHkgB
8FwYXu5/VNHX6dtDxNGbwenjSkO1xkHjJafSy4Qw581afcxFHNpf6hs/Kn4afheoA5pbAN1IXtMM
QvaT7OuGVxmWwOtUzl+nzr4O3kdoXsxnvlgAiXhRar3n0v8wS8apYCUxxMHtivsEx1x3N+wUv+Nj
1Z+KgctuPP+TInABWzR4DwcCn4xZOHlo7aamA3VvHP3XDHXxy+0g7AH+qgIuSdSd5YLoV/lcBSax
K+6V2hHdULb6BN8wXbVxtirWVLT9ZQeSbE+lUOSdIybUuy+MG8o5s7keXoVQLsA6d3lSeY8YVgpE
7E84gqehSuwjgg/Gtn5l0L+nmP+emhzzQbHzQIehEdtvDYrqsGRVhsvsSSDW0no4q7xnkp6qPWA2
MCpezThyDgBTQSBxsT+lm3qrvykb9RZmCk1pnLmyTSkPI1/sS3vMbNYdYRqandi2itND/MUvDPfw
4PrJjyHmqQKMWsiTzHN/sUDvce6GBBtWyXiiRNQXw0y7UOIw9xlpncVwNhBcGLU8vUIigPaD6IYj
M+Yhp35AxVB58PLFBAYsmKRfjiav257STJ7lCSVU5eIdhH8grhc+pSV4Hq/TYH8zZZCslksfj/iL
livCTusd3dbEsTC+Y4/gVWSN5f1+auM+i4owO3vTRWN8j7Ae0fboTK8DgVXk+mLKxdcTyI/iNKBg
i1mQOCk45x7zp895l5/YNNjMtyL/nEWKPQi6YvEVFMqnmx4QeK+5RkE6H3OcSghA7K/75NhjkMrY
jvMWW4/sIMdcRsUCuTEmzpQ5C3ibwpv/dhh7lS+iARhlV5vaH+9HJ5pfNGg9+2dlQY7O9DIr2UMh
gZD3NPQGAONbafr+RUrhl+Zw1pmIniCWImnNQZRn7QzCgUNACyESUxTSGJjFL4vhkneZwo25YmmD
ZY5x9SVCHi+ccyd2UPZFJD5sDpmWgZ0adU+glL3NOJYXDF5bctuYG5NgFkEw1DYNnsGBcNS7uGlh
PDzoAVN5fn2a3QxNlsuSTjdBWwsZ9me/rnZnYNM8DybCv+DNoAMKDN0frxP9CjOXv9biM/0jCtM8
0JVg4JFvMM32huGdjSBSloPlbyctX/Sm+F6BwrZiTJ6BNBqgRwQ8spuR6LaNyn2ZnLI9MVGbKzId
QJ9WSHsUtGNYQvqlAVKmxE2rU0Ngcld67boWsDwqH+0E9AHF9Cl5wLmsW+w+byYkKaUiZpjAt2zj
bMkDwk0oMDFc6RrPzEhhBLb6gHQVwJI9JQX2NXjPUhwnOfZvOAsFcqsVRIUzA8G7qx4Tk/fFeXEI
kK1B9IXUK+e2FNKxDpvJjRafgPCPV4ASkFqDZx17iD3esyr1n+ZN79nlz2Tu/GGpPw/GKotT7ber
y5ZRryozJj3C7BhDgeC1HQrjLdbGHFLPgeuOEhUe65MpKTJ6/D96eyjBkKaeAobAzO0JW405NcMG
9b26nBmu4zJB78LGQRAjgDOPfPpZ3GYl9mLl9DvtIUQKiHJd4BStEdIyuS5/8+GmOIwZCWZU+AJ3
18aYEQBQLhkuXnZUiJ15vqTpowL/rsgB5qvlg5FkttjIbrVERy72J2aVHDn35lyDdJEHKNwhY6Dg
Rq4MM4aekgaB6pG9GiAG5jPd9Xm7ea+KFXfaC9vZIKK9m9wT2gHEHyj7nDzB6CDI/GuIAdbiuc/8
G55UrFXRKMCo0ybO3hhEqfVAjSbPmHcxrawxqMZYnw6uSvqMbrDomD9OohfwZa/jjG1iEJVIxhBM
RM5tA+Y+GFaNo78eQqtdZV5OyhV+SRwAWwnbAon9W+egfhnT7+9Jd59tLjqvOpX/Xyv5wrwNmh5z
G8pUjgQAHRql9dMeOGwBEPbSzSdBDPW3rNbCXqazBuC5HHBMRo7YnKp5Rn7tcy4nGDDHxPEiylKw
g0qn5fQ9+watoyw/876HQi7qe/jZwzTmKhuLpDy/SqpEVpjVQtHI99Lx6UnrfE+Hx35S72X0S8kv
3u7Rra2/QWojTLusm91rAfPfLGa8ue+Y6d8URUedvOZv7vMzZxdhd3uf6Ez6+0ejSsTTbbri/2ie
crw5CLdGK3ld0VFdUK9S6zfaY9MjDWKDAZJsvONbLM967JwMTBgKMSoB4dltg876Vzt3veGyCqE9
0i2jXd/AulaYoZ46rszmuUKN9pw/SS7ZMb6+r8cilaTGq8/iab1puT+J7BM2pLFdhix27AOo3zCJ
ofDp4O76sFCI0xAP5l0tI002Lmnax0b33OhY/OLX1QYd+PbgGx8MOIACa7pFdXvibkURVojFuHHY
Eq5oS9RmbLYxHQmwNc4MoMnkTzfc8YCBb2ngn6APJjez6zNLq+Ovh8EGI4CvljtsgMbFetulR3E9
ckZEflUxc8wTe8ymnHdj4WzQOEyc16XzdVKzQRhdR7+gSz0OH+oPWafI5vmxMfZPoyXZA1DUFtWs
CjIoYGCziwuoeeu/LDJtsLWBl43xDqwYHoLsbCdKQEsSoXxh0dhcp+X8E5fzns2oCniU0G3uORou
rzyOnj7cSYs2/oZD7euEYw++EIFAwlPjM+0u61132VmlkbJ64Qr4mr1mY+/DoRBsUHZdtuB0DrFS
rOlYJIol/ichKxDMLjhKrPMd+8ceXOOJyhCgQDuNb9D88zZHSzjr0cfHCNO7T3GiJfyMcbAHisJw
D7ZzIBoaAX8xtXTxU9ORJm8YJUIk6enZajB5zwt86Z5+b491RTzKDMKzX1j/PMHOeVw8Rgb2zC18
IaIAF04+cYFlU0gQTRGC026eyH06K2o/6GQs3aByuBrjijxQAQ630+9NS+lVUX/HQ7dHylfuX+2r
i7sGzl7oY9K5HF3oy5gX9xiD46hKgA0XD1UJ5pp/FU73BCD9mfU8bFh4PGwM9xP8sgdFGPbwJD0U
RsGBwnJFR+wBs3X4tdFQND9iGYSAY1SD8hlDCJ24VmDnrPaSNz/PsPCSe/fWKgq9iqGhpC61DhUP
d6AkCrmbBJO73CHmhZQLlOhURpjYMCVtSCnSaM6lPcw9zP8YzHb9bN1ZVdBpj/lsvII2iVNHVwvH
9DIbf4P9U1djFON/Ycv4Ah/f8P9j1QxFjxS+1LCj7jd7f+/TNT02outhvP/VFXX1VFc4wrXGSjRF
vqmoPrCf5vsrvi3aqrG6wlXO4Hsbn6/EL/Krvo8RmfExxG9/sDHaTn9muvBrgx/Z/N2Grz8cbp5b
4S5oPFXdv6sbfcXNAyyVkyFSfsat3Bbf+pm+Lm5dvHU1XddJAuA+zDA0fd5C0zSd/312Fk8fo/YT
vZMHqTGXzXR+fcWQFWs/m4PEWj+8weLal3EJmGZvTVo8N2UoskF5neHfcO3gOLGrEM8xSBTIGQSo
/jmLygU0xPKIYyxMG0ZgT5eUAHU8Emq0a5wecLv5JqSQbChFe0GalDb2dozJ4SN/4tcjpKprj/Cd
7pyZYiSvjkTF39HvA1zuGXldgYYQ6LIn4BAzHdmZd5s1BkNOd+A+o0cAy8P7LNJZZ4pKDgE1jVyc
2U99m9Tz1P6SgT44f2Ts/J0xFM+HhUK/gwKOwoxKAJsaCgCDqiVbyiGMSGlasAq8/qRBZIl73YYE
YgxCKBgRkLEnjsQJ3j+2a1ZEhsS3gGEwHJOemzNHewR9Tn1zwylXL2uWZJxwJhROXjWj+ua/QJlf
GqYVDWUJMA40TvmERxMDwhFbIG4zJP4ZQ2S9P6foz7pb446MDIN34qFATBVm6lvU7T1YLS2WYeAB
g7F3kGYo0YkUjtujmNUKQ17gZ3PUsophbgUtE54AaNyGWrUWwR59yEFcaTAtFnf8QbHAOuV41yiI
ErX+FGVfgKnaGjth5j4j5+L/gurQw2QwAH2hp1CSbtzZQ35jbAKzrhLt+K0VzrCPbnSZwZ8EWEdm
AI4kOeWViCAj65plpaOQer7Nl+QgMqrs+qWBgt4YvbXaG5stMitrNXMfgXLeeteV9NTYiuM3u3NH
K56YImig4ZQiQ3RkZwAFhdHTJ3mu28kY2Oovkx5YSF4Vu3ZS/NQei/eGeoRqiarzQiHD/x2kFd3x
b8HuQd/xOY33UrmhKDl1PQwM98glEtpWNJZQGbD+hG5TGCWFO5GySvRlDkYGkQdRkwTNgD6TTRiM
lLJpFGARaheIRHG+9W7iwQ4cBJ0hGrhddlyEe5BOg7QxiHsIxjWRd4Z/X6OLLU+AKuw5NsHYXMcK
BSavGplmACp8iLfH5N/fwoxIwhSl4ymTkSbaXDJL4DeK3I/Mx449Jt+QN0UfzkTSIa6gfA+nWQjV
QJ/W2CaWYAVChpUb5446tAQCxAqu0rJpDA8z7Zog6yRgcmugU77h3ncxW1sEoRCHoT3wfIhjt4R+
QOWrCpu4QntbQj7EkUc+jDsAhEtuR43jVj1+1Kl3XC49Gi/up49H34eT62OwYoUKXm0Sudw4tllY
R5Ju8jRaq7V6+Ir1jj3nRbGZWvDebMGV+5BScjGvUJpawo+ywqQ66yZAEBYId8uRL6yunZu5+Ub/
TMxVWIfUczcGniAEa5IqMAkgyumc/jS0ts9U7wmISpUPDfz/4AVK8tfQFSDPqQfs0ZwQHY/XQBmv
pPTTTSciqoXCz2YAGjMa6e5Ln2JvOyunUvxwQUt+yPFZNnC5pHibE5wwHYFx304DWltwu4hfKuLX
voz5FzeLr1KQTvAIFt6p40V/084qt5Go+/B6y3dA2rxvN/myXI3iUt/OXmbqYogzpaeJf9DaMUZm
P39P5OlnyRT6Kjyrl1LIIgLOBG+NIrAX3r086fDSnAVYXOHgiWPc7L2oN98oZeTOsrMceEQ77gEt
7qz3lcUk7oLM12D1fszphDFG+0cDUuw7JnD1bLRsji0R282R7k7CuRGw8288PdQWD/1jfTbvkGoE
Z9qP1SPRsme3J27h4/eohzKzijEG1Ok7VEE7rbgiQphEdPTi7G/YiIdLXK3ZRxTvzj3igGnIlKQY
LZs4uzKmR/it7ysgTUAMXQQOYyOoC39FBhMY3/T+flT8ym8iAXjyXT73cRtFLArnKBfEPGSpGbUY
1RcQ4x1gkdoMnhp8dk0x6Vl5SzVCStjKyEEUBrv2BRYZ1h9OsxC3dvEEhCp+fsjPkdPOlnfTcaXi
X9SdfE88Kuod3vAaZiNf/XCyxQxS78zpPsUF/piI2U5l8EI2Ju79hJR+cI0Ve7koNdg68KFsDSyG
RTSF+E9FzagOxA+Ib4vFQlgSiouqMn6mODhEUnGPEBHsrVXtLrbgAAuLTBHNLB63yOq84/bePxEj
IVgqwNEUyN/wbjxdWF5Pl+2bg3+3mZHrn43iDXgT/xa/KVwTG31D6y8KKEqjgcl4c0EeBB89/FQp
+if4pDj5DGThGWB9p/ld4+9tSaDHxYbrgqnoxSbKESPjZjFcitdQ4rnw2BiG8ZyfTG2y6B7cWRfF
U+LMFn81+nUmPkOtmLUGYdSbi70RD0g8rCEfNX5Y4qbwJcS5dPN2NuIu/vjP+z6GeEi3VRKAzdqv
Y4p1wk4JnufDWcxmUTRZo+0htUalkNXjOMNEiPSem30jtuYdDLSBxtLnuoVqIPZBsIMbOW8/dzAd
Yp6hTBVsri3BwhEeEsIdQth0QFhxMMLAfGNgCb+MywLKI28Rukd880+51ainiG+tu8T0BkTh7FhX
Y2DKv6W01R+IOrH3g2gD4Pf/G/533ySlqacDPixQSWeLhRPu2WO4mi4qT2iGk5SBUWrHXi5XwPoI
sNVrwDkoyKGiFhUlMPpqRNzQKG3qXMHT3N8hwXAF80ZXYL0EVCfZH6EsF/Skngd5+Jsje8beOhH+
nuKIMheb83uEQ1BBUEX8u4xQIHD7G4C6jbiWiL7BxQzOJlTXf2/9Zf/vR1ItrMQ7pYEmHrhlnQ5J
FN3USVTp64TCY/NcCa9m0QL+LObyMMwGwgqhmfUXnaXsoBl2ZAfbdkPBoBUdJGreO26hhG3wFbAJ
Rq3Y8uo5tPQKZ246Wxotnl+F+YHEpS4+eH567Qvz0dqi/TI7Cem7fPcjXKlo3cjgETfDsoHvIFye
O+rU3CJjjzb461FLvJm5KbBpRb8KMOSchg4MUiEIhsPFZ0e8LtAFGF/B+uWj4QnjoYqHqWjtxN/i
hy+IkRtYapTovG0nJ8L8BsYBEXNyOHxMqh9edogOWiLOWPTA9pl8LsS+nJ38a+7GWKAgNBv7cO3E
jwkXlkT8ElQ9frHS+yhqxf1ARL6ZgviPs4Eq1q8eL/KLhgf1k7phCM8i82+pAUiwhFlquK/i7bJI
rQ7TwieWlWXlCtzcBMMgCaiJmOfnu/L4aZA1lYv7jkkQdGvUlxD3q/Nn1knuG7wDWkpggtTR4ygM
WYGV8dE+sJdlVBCI6omMb43xy8c2ldEsHoonuCbwThAangcYqGG49QFFVIsDY9qQSS7O+0CDUHS7
oP6Z9YFcJhkUZVu45lkMz5t+DAq4iIHD9xY39Y6Oz8zVhKKf4bSg9ZylMqFWQT1iE/Kq9YN/A4R/
tRQZqyqNrWA+YcIiCp4rU32hjUaoQt1FwJrw0hUfotAC0oxaa4kVfgw12hH/dd3TIGvHGsCHmkoo
CKgbjQHx1G8kT6wzGEwlfIK5BK+KJLaOJa0JQyOZurKRFFiisMPe3bMB/nBV5gOuO1JtIzfv5IFj
7oSj8g9FTqHNC42z4KrPO1RBBI5ZzBUwLxFt0yvCn2xIdJf4IMFQe88uh9/pg4/tiTo549YyQ3wW
5MGr+WBkIoBHKizab6rwtyfyr/M5oB9+gNf5xbyQsQ0lRTsKIHNrDCmC0xj6vGDsvpKtcbPG+vli
Qn1wrxwrYmh5dnhqUJHSitkjjYx7gNEHR4FyFozW7tgfN5vcz6mTUT5nDmNC4GXYGIi4WLo4E+nw
RAOnMWscMM+XrJwiOCSAgPwi1CRlqreQdc7dYMA4h5D1jrdt9V5IpsD6+ds3b7r2wuhlUBx68/ty
OGUGNvshQInRT/SOoN5wHF7Yb+Ig052lqY2X4/bpvDfxuNEuq1uDv70t4Y+IfgpSNMMuVGlMHjcD
nD9rs8WfDyNQyprje6wFz7eNcerXkkj9+1qMDV7F+oVRQAuDJnMvc2wY1YRZOdxOFrZweEihx/eF
QcwQnCh3B4RfcpGi4XjpDI8l9gU4xi9hEMfn4VjF9QAzqSc/M7ayyhRiNeJxRjftBnUN7nwkIrlR
UML55KkEZHrB3Yil3Q/nVzCdSkf3KbVECHndsUPZ+yYRDtk+em8Jt+6RtsYTsctToGFgLF2aY8r9
UsWiDd0nFCT4v69VN7zTvcO2krQRlxhxY7V525Cbtv8ueSYyctDZN8eMGkRWu+/7sxenNYuI+ULE
0CFLsYRQ+cRDmwiA3vx6Rl45+YWiKaFt4JThCnl5qQ91ilBhLm9evghBmUDMZ5xr1rlWRRfEhSUu
K6HNyTgDSXQi43AUYGUCU/rSd7DjaTCkiYFvU5KLxLiKdYs1o4tTDdpuhpDwWwchKrftwJIYGw21
LfNfpnKwF+efcNDnQgHM/QZNPO+dZHCRI1wnDiU2bjIdBP0uUyhA2laoVXNs16YwI0oEb1AC5hX0
BHTUGJzxIvyNjhggXSfVqjeV2Y2pPKcQALaHx250AJfoUiQ+1eFhS/HIlJva+MxrAUjywYUbezEY
D5xFAzXJdnwhH3i1r7ThI60v6Rf4bMwaBoiidWVzO6NeREQgO6M5pIQHeT9A9K5kEVgnucPD9Sgt
n8cL7dzi59fHVMEDrpqzLMg4BeiXA0+ZEx6bPicjdkq2q/l4Wc+hs81Sj+w2ULg544Y93dGHOQKu
tacmhhRWuO3iE76ncCVJ3ewnEMneIEIjNWUPBL4kds7D3cl8B7+BDqjPGjZHVahoHZJ24ME/Znmk
WLVJnGE0tsC8Z8+Ea7RSBJWJzpzrGzIB+ilKQNbXzTZBu/xcK8v8+HGq6LKq5y3DbiKEGJuEiKDn
DVuuxDiNAGIxuHifbj7rWtFXa+aNjKoBjy06s3YBhvTTjNEqtfFu9B8W7eXbeuGGy5qJmXrqchZq
Yq2+79mXIFORPcbIf7jZxpczE+h8z+i/eOsp5BOscNGaHiEHbnF/hAd4xJ6RXZ6tH+0rkHiE08MF
RiR4UqYP0OT+nYtwuZqYJYPtgzjOu07vR/1IgyAbPROlG3MiiEIwlb/gTeVEmTNOwCGTh6XRDbKn
qSO0jrWK3tHmDfsOG/HjtFZ1zdNsT+SF0pp7tu6tAA79FcChbopPm7+/xVc+/76r/K2v2Kh9sEVd
X3me7k0F1Kgf9anO7oTibfr3tSf+veQb4n3Km44Lms7d8n60bfBJjbcp92wfuVvxh+KUH+OGPK5f
iDC253tPNaRHMkfssqiWrCXIKLMMR8CiPAQep3g8AKB/X+iru/r3fx6PTV8tdV288xCxdT/yma+X
Hqgod8fP//3NX/zj3x9+mR8UX4tf5+ZNbpqbB1zlbvjEbwn4FfBVHI+/4yDul98T/+Co8bfJERTf
5PfFl7q4EYHQggOvVg+HmwCiFQdzyRNaeTr1ODkHPGXxoKa6t+ShevpHHRkcueVHpQTRj56349Qc
L6rk4ynRNhjNmJ25jxjynynr8DsMFI4+NY1HleDK5MT8VoVeT69AMziiMwOA7mdwozB7YKNieq3o
SpT5g/XYURoLC+RxNI7gaoibfGiwkVHNdUV4KhcAF2iX6xHGXuGnhEz3ueSAfzKNuYMaFyoZkoQV
GPRIgtHBrtH3iDEFgSkAi0BgrIf7Mgu3cLEFMSTal8LtINNWrGry04QSpoN2pkZTUOtvGimhZ8AH
YZebMvxxbCBMO6dweZqN/7XusBSsSrhMyixArfNxCHIyuzrrAddorVc6hA9yB0b6G+8Rau9OsGUu
9cWxxwIgZSTXsvOVVoz/WOgdIURSTxGGjliWK3KHh5YDZYZOhNEiZQkXOPEUHR3BptVTj+wPPLkv
+mYo9kZXH1FK3VizOq7k184raidQXkFttVZ/OpgzGo3xxaiRBFi1MT6kM3dRadxh4PWs/vxnRdB9
GZM3NTX5m4EadnPajWPUsVKbeandOk+OQR6+4+tfcZe6dTIK2n03IYRl+phihDjRxtpQLXl4nPoZ
B4n4JOz1sNKkg9lVHCHZq6L7hAe0GFHPY+XDU/XrsDvpLXvLKko9rJ/e8MQRRgF9LwWVD8k8sAKZ
yR9eoIH2Sl57wfHvWI8dJUd5llcZwyPqMLKpC0hqhwfEQgJwnf4a+zfMx8RQirF+IkQrAup/xkOn
j91VHyflUapXi3JHK3uA8+b0TXJVtS5LWp+9pLY7ziV8AF0Ooo6AKIMugjwSpw/jFAanMgccGcbS
HHYeDGuIQvw4u83Dkhkv44iFSQrFL3IEzkbhbBmNgCHvesf6TLrCxPsxQ4/CSSMtH0E9uUQFj6Nc
dhC5fHT5MAxbAqnvkx98DDyDAyYOJM/htjkKt2G5HIbZsti9Jsp0GA5aDvvQEfyau0tSPV6YV5rR
/ry3+U0F1xH7qhhTGfe6oUkScYfb9WghR9n+kcjr7roH1fPmfcwGQQxNKr6TIwILSY2Pe7MLRcDN
UzQmYXYv2OrY7Ok5rME7/1+CMM1vS2Q5GNM1Lnt6+bOZk9wn2/lofpkI7dYXp2WUXYPpFVtcedL1
8O61e0bXq/bj6EV+LzrZ2oN00Kg3Vo0Mzk4XTsBXUPZ5lxFaH15nhNe9kBgu5MkiXfptppOn/YQK
i6LY7E6l+d17AQ+zL6FLoWPxcl73DFc0cxtQPGEYlUKb0R4AYsSibxj938OHtftqH7PlbMak10AO
4rzm+WqAIAUZhnnzi5iKYc5OPE2Zst/I3CCdZPpl54PjEVKA2Kn3DeoQa1i4W8jfIF7bNSxiFp4n
WnSIB+zVAD6CHt+d9VkoQfD965woUI0ax72ib5KsgQU3BPTgQfzTFR0XBE6svRuM9DtJ12dCJRSK
0iyDfTRF1DbfzrFmGyJbUzZUm65igbXq5GAAJ+CfFXZDrl2X1OLzhXVhWUA9Ja9df89aJ49ek/KM
dR/FWklJhmmEPxTxE8N5Rt6f1nPBmoGLphLjqpeTr4vgNgNkwncWJYr5O0mGZGA1oMm0mIDMG4J2
c3W0b+JySn3Ti3/+I0DAWdy8JykaptsB7HWeeuUpi3bfLt4+rRyjD4qoDqK0oaYp6FgZYEDBEEvN
b/dbooA0m2UJEo4QgpjchWI1XFBfMR5d9Te9BSR0qjgRFdxPaG7ocR3IKT45evSaV3bnfjCevBKQ
7X/v4z4JxeQRaZDA4dcxiQ1T98b9Upcx/fOH5gvV2GPGkIbSs49L5RO2m375IOfBkc9lQgw5QAGk
AigPOjMRXzkwxi6NqsE5gNUr/kC7ZlnMeCY56g6R1ep2WSHw+z5yWChWe4j3IW0xYwSV5n7B406f
kNqvtxzOE6RXwPlklKDNxwVpq+K9QQZmn+wPROHGe4fJiQJ0fDFp2+44roG5XsyGVQ/eG6QKui6S
ZghX/I+oM1tOlevW8BVRpfScSifY98YTSk0C2IKiAle/n5H17forWVlJNAqTyWzG29HmCKggFOyU
2m2wd7YJCu4lSJou2HsHWBWrW5oVG2z0/OeOcECdjldyF5seuYmf5xwqlJ65NXK8zL+SANsZ8Xmu
5mJiYbvasT3m5FjgcOr0bhi5sAxyYOWE2GZ1pxzYx032JRTuG4nDGEsE98egzAIHI8+aRekHTLry
GCTAYbLeG9GUHaSIRYhF+ePqW/mgwBUV5UzaI8Hi83CfjHcqFkvwwXu8pW3ixhigJ0eiBVVK/0aQ
18HlsxA3HFx+qkeo2kONIerlGap/vUw73FA3bO3RqOWml6WegTd7gr+Hr7B7wFWC0n4VdKrAyMI3
qd93vwvfMA2IL3sxaz+9Du0LZtgM1Hy0u9qDjp92Jw0PoWJev4heyEaPy5CvZutKcPTNvy1PGU1w
DdorG9/GQwJl/4IRYOsPvstmgc2wE51tsp4gz+DOiYAKvwk4wkxnFkFJZ+po9tV9fEi4cbD/uGyw
G3qW66Q6aNqal2vJ9HuchycAEACVvOz6djUnaovIZoerd+8guxkoySj/C2HugB1V8ckhgidWKWbZ
0ZnETCoY6qxUoSLGL3oGh10u9Ta6qzOtXPJajTlIkk2Ll7gOt7ZctveJflmU1dAmNlWOx9ye1VnW
mfJi93Jttngmjsz7tKMuO+XxUS5vEPMKNLAcdzqqypFkN+MbvT+DphZO03OwZ2qTUYflBpG6CHxK
gHo7wXxy/sK6oVibp41arG2oZAwaLbNghwKBRqKGs2jtVXMNX4S3rk+6+yK3HgrSlqNqwBYbVOZE
g7o4nqIsa3WfrGe8RPXwloa3Bzy1EAmVslAYKK6S7nxRUO6x70Z5pHydfrB1wEqhkFvi5PQQ76ko
uzlkjLtePawPKPBoW2T0BVA+Bjz75xzKAYN0JUbt+NNQ4+FdHDuEfc6Puu2e0VyUlA5/kfG0Q6g6
kHS6EsDmLGC/TbkSYwLlTu6V2B7rAIRN9M4IJhskt2YO98/YEvtEdhHES/LvrEkxzb7oLtUScGNo
bFQCaIQHnqDO5WRxOsFGlSHxg7b0Gl8W1uA5A8AcaRPrqMfpWOsnMUytGagwco5yhXPR5wfSioDu
eKFsHkFBDKisudM13YsMuiGclTmecCsgpgVKTIaxwxlKFsjqLo1J+X39cCGmDAOrK6DMDTRSn4On
hlb/DTFxBDdxgPwPlR50Y+OAjQc+kr5yfASnHVy/4IQjiA5Cdod0XhLbax0AXj3srPpITDzyb6ZI
V0fpzkIAMX4yTB85E3o13FWUhoRr/cJfKOeYFum19zb9kpLVp48HnXLCmNd7GR5D6QtyyfT2DrM0
POGbhc2h7ZuodDVPZe3kuB0msv29O8mA+VmaodcO6FUK6gGoDTAOyA5jDGSAQ50H63hDjoNZuyU+
y6WfQreDIMriKCFsLuhi+ixk2+fZVw2vPeCIUEP9JMIAVfJaI9brjV0VZJCAr5eO91ADQo1wlOVI
Kf4JdCYIiAKEyHpF7MGC90QwSwLAqMrjX4MHUwFBC4oWsAGJ9SGhnsCWGK74gUgp/v6QfvAP6MTJ
QO/p79GJVR2NLMYq4qJxgrZ1CQRnUAVyuML2kuiNG6BVi0/KC8cmMkMZiJCMNgsdz93MQ5joHNVf
DdOpX2HZsCilGE/dhhouVm2gaLlbrjlPbYvASewxeJBP7hEyobJvvlV/uVGyJUaXDU9F/sSnHl/3
Fr4IHopQZZLiCp3McGZjBYgZBu4NKqLlfN4FRczHnTgRTyUdJxJ9Zi2AkUm5ZuQkW4JlMBVppKVX
lukeMitHc+uF+YOYTgc7LAnIyh5+Z/SiBPqX6rFDKo+SnpndnKYFppkEQPo4YFBQZz647N4CWX7i
lwCYrqT9mdxs0G9h5qVzQsW3nKaIStlkCwBqMriDZdFFwSDgbU3IlpKDxvpqzc1I6JZcWeFb2eEH
ihWjMfkmEsNXs+h9+Z0YEkf08iEePIa3iBe+r4WwRZESIu8fzpjSCjsI+n9YGTJrGga+0/a+f64/
PvijwLhmeEPercbkV1ItBL/FpYtSDFqtqBhmQHLjbeOyQxPeMIyf8/4ivLuGb2gonoGJjD37/AqY
i1vY7AEkh3wqvA3zPR5BTOEMUBTAL0PE0gQTxqUvNA1KBd0I5svdF0KHRr1T3OtwqenhBAwGvB0I
rkzhYvsGpxWQDyQHpBRIBzZb5gZYOOFAM8d+FpjpByAo6gVRFASZOwkmo90OKhoeLkCEcnOQPEfD
yavBe4hli6Bfpdquh0+4Sh4dIoGWBgWBusZaDg/XNtz3hFtCqWUgHiHynZDeRjuUeH5AcURwlDQA
FABA6S1++/2+x6Vg2cfbSZek1L+lbDIUxouzoBokxRiGITafYRtAsQu84LCDoGe6wWTHcTZcdtVN
wpo6mBnXUraRq7mlU0O0I9aWtmAUC6jIgCHwg8UBb+n3FM34zuKyiPnUyx/BqOJthJBTDXfQAHfV
EoPQvlB2JqPgcABt1t1R6+1wI4cv2g6TWJDmjj9RenATSmFxdXAG6EG+A3Ed0wFhcNAL5UU//ugW
Pdcdl+NwJm2g4Y2YKyKaKpB8wet7QBg/0kve/ETBiCheMzSxEqAGHOKbxGnRGP/6Liu2XhVIs/M8
upngucIVRHHCxCa/pZ9zu04a5PvpWBgCUFP5uFHrwAlhJrQfOWlncov46zpo3JQROsSPixvnFrX8
gpgjg9dpg609UzmKmmqgHdJ+IBy8NocC2bFxOajzXrRg0pXz8WkpI45QmIphMayDERfzH3Xp43IH
/zEgR4p0qp0cNddJzi9bChFIiEFylG2ArQsRR/BUIULJ6wp16DbkFcq/xS1Fye1ou5Ob/I+RuZUO
Ko40ISq0Ub4mBwaLRfKM+D1FaXoXN56QLFiaUEdCP6x3KSfK28P+/Pfxj6cJEY17+CYXQA6RTiCF
IdwQoIPKdwF3k9xPwUTEcdAs/yikxBmH0smKYYPfC9b2zKL31z6XoiagF8gWOBQ3DP8qLxmhFQEE
EwhM7uAHv5diLaoX/pfCraziXwxT0hYMBLBEUIYQXif1qYS7nLjuv3HqH7tEo1xaw0C5xxcPn9jx
P44H2k5gQgx94IkISwUUhyMBhGMDjR4X4x6xIpNbFdN6XlGFwcKHzzqO7Il/j8DcnRloZmWl8I/L
QmmG95fnYpvi41fHkVEr+wP1HM5TXi2B2WrigoJ9ri9IPGbZ/KM+RCinRLv+o7ZIMwrlh8UErQSg
yoe0hZyxPMIG6e9xUeskVFvYIngSeXLmb+ghR+mftJK0FF1Co3YnrStnBfuYd8GdGTIJUwE9+vXX
stKOcs7/2vfDscpf8Fs6ydP/1xLSFhVzCi0OzajDawu9numJn5ixaYU6kmBR4cK8F9LST/ktJB15
jOdMpaX+tXjL8eN8BXGApSjcG86E57Ng7e8aXlaGK7mMgN18YMBJAojEfiiUa/99AGRxgF3Sr4V9
IBQGiAw4AOa8vTSb3Jtys9ClYAGSO8tbUAgC+eLl6v94QX+MIL6Xe0t+xxBq9EgZITSIt/vrffCo
pH/ImuQvFRVQkaemY7nwIAm8S8JXeT9Clv4GBijLcl/KNCqtz/WeSduaOkgeWgUyx+UMLE8fQ0rl
O7q7DwAKJP34QUhPKVncxokCoAT0B8YHgrpDdHUxVuMSyUvKMcj7CUHq35s8eARSuG9NuPT8js5H
69HgmKNxYjIxcwn+fkNT/2sxabN/NBAxMQMFg6NS/p2qTCD/TvgfX0W6v8k/YX4bgf2bfTMhP4Lb
zyNF51EOaOstj8H4SBn1P6D3eEyOs9Aio9SmS1ZyBHQ6eC98OH2NAVJn/Yfsgv8xIOB7ueFrblKa
mxtDOq9M0wg6+GtWezwLVxn8VRLppD43GX8BM5R2OdHteTU6NtQJ2lOGAvmfFuRDhhLxypBhRTo1
7+CJS/3978arsd3Bqp52kGOTVrhyniydOQtIH3iF4r9+YNkrv35zsDJWZCx1eQonJAdf8nR6NQct
9vg4kLo5tVapgb55hEXuSB6TU+R/JNVyGjh7MXlKZb31ZKIUT0q547k/4OPJd/L13/PkJ+heQ2mq
/55Ds8hl/UeO/TeDKRO5M6XJ3p4yoRQxlBtHmUhH+PePOfRfX5Hhlrmdh4j7lq/0Fxky5CMd2zPp
Q3IziN+e9PLGxYiGgevfG8l39K3/ni+LTHlVU1Y6//v490b/+9kemTMuC6O0XExMBzhK+Z5OfJQx
+/+f+aYVZFSTziecQelwhHByKaRr4tL535gh/1Nq5zfwK/twsekK8poY9/BaMu5Jp/v3P4fNuk9G
KxkL/72TPCqzzb+fpKv9nR5/++80/80Af7cav0tGElgvr84Sg5UB6wMCueXVMH3nEUg7f5oxVBsT
GWyk81bD7OL6JxtnjUhJpu3VT5zRjR23s7f1+Y27mRnWwZ7OGQFO6ISOoZZsXZDrDoIeCDKaC5at
ErtqUQYKCBjFblrfarH2KwRis1+MW7T9QN7g2TC7+TQuvuUQk4e3h69+8IHWYbtmPmR+KnSQfHmT
8vvzbVOUO/oaRIWj+t1hFbxgx13jPE8Nt5xni6fuA2gYH3gMj9w7R4/CvecwnSmlgjC7yMQPGYTB
GMOP4AG1iPpwkBmxSYAODDbn7seOuzO9OBz/2KSUUxqITvEWnEVAP6xyeut4rXhjX2cRpU3zk//E
uvVgeprjmbcA4efJU/NQFbifVRv0Isdrprc+RqomWoFExas4ASp4zDFqo5heMHuewxfJzq9JuYJD
gLD2nzdZ6sLIe5HVk8Uwdy/rbgV8ZU5KZ4iCIzuqe7nr2BiiypiRHx5aB/xqbyDvhkf4Twc3RjYT
SMbuYxLPf3Fet5zwVXsIOjp7LYm0IYKPZ48CHZp7m1GgEIXVBXfHLs69KZ2YNCGwwy3xZjE75bqH
Pgh/Bd3CJcfPsS0MT9z5q2JIJO70PG+3j207ySB8/WK00S4qJWzh8X2d3hRV9JmNtRYlUu+r2CfH
5/I6fX7bfcJeWwmbgBlDYKjN/KIiC3cf6+u7Z+KJZ1GxkpA5qsGfqLu3pfpakbyC5OGIJeBt/oKF
YB6oQ3cOgOrGV9egQT0jcpbNPN00s+pLm9qMplpIy3aOFVUPiPfBa/s53o8PyqRHB3r8kW6INqUE
EnSgRR4lJlXfUOBGxZpiN7OyN+3oekRE0G8OiBTKg/LVHO6T+6L4YSHI8gXnYDBuo3MiWmbxglG5
SFUI9fwSUItoQ0GxaoimnRuYbTstIcYFr5r9QcECup9h55RuzDNsiYaKhUbIwVc2VMPuQiPQ22Sn
CY2rqKN36poUviRkY+gQSElOFZL6oVwgakMP1b/Xs0e9ft8xNBq8EShDzIHUSR0CLAlCbDE/mZMb
VqLFvDKi02cK+3eT5n0LD3XwT0wlCD5QvLbjvYvo1YaUfF9hAWHnExiDrPQgFN++CrSD9hopYdNC
G01nZxe9vGYjJgseSVAifZCaOfrhx1f21YxbIEhZHjoDKUd94mKo7vUfc9qd3dGlyU7tFoFRDVHt
oXcLTuqc0n2XGo9GUI1XTUzW/Z9V5webTV0NDCu+W9PUmpqfyL7UUSVZoUGi4DgS6viAaH2sM056
dD4dLwzEEL90pLB4nXbeERrssz4mC+EBTfA0tYhsNEYvY6q++6+0f6V4YdxjtTt4KX2JX8JuI/0u
MOrV+pUNq/TmFZeRpkUOzAXW1N3BCfFUcSAO2YbIoWNXVC66KLetoD7NzqdDEjSX+fsERHDx1W8n
GdaxnZ6IAWZ/nRGLBKgQqhBiBvdOqH520CtNS+yPtAW25SUybIyTIgqpBGtkoR5WeJOcYqzMh+t6
SE0e5/vrnhJNNkRT8YXpTXTpDCqcb1CQVl+V4SqBMYVuYqXxlfbA9RMOC36c83Kj4I8G9wkXB5YU
ZQh40CFh7SudKGQzqFTDQZxwLFrAmeGB7tQc3YbPtbXQdwhifvJ7n8ASAwQZvsvbbz+QNn3oLl0K
f7XbqXr4STwHavgYPmNnaXwBG3V1T/uzu4KdoJL5q3v8+RnRtD7BLBjx8c19696VnYTSt7UozQMk
OsrQOJKvBAL4BUSBVgRa0DOiWA+D3H1UiXvDNuL+dp93sU7PKx1YwO0C+lFl+3RChRoW58F6wvKF
xwNTE64CfCaKoKy+qpkK86xtXOPbARZvRaBsrbvjz7IxoOoeXt8PNhhrifFcOWuZJIqopI7Yzpok
uBQuT7KousBdhFwJJBMrlBIQsH0m3ZGOQE3oT49Vaot8muL4BVLaZfSB8FEOPrPPTB/Vkw4b6yog
lWpZf3UL+AoXEZZ3Zk7qX8gqx6hKS0NrS8nwhQTN+LaU+J2GD7uvJ+PTY9k8j1cimIiPP82z9ECm
ALV8vETUvwQ4BCBIRiCjUVeAsYzyodY87BAwlntUEeqtFxYs+qxBcWjgAFBENh6JqMeo3ymwBhM1
tDEPte5kUrnVrNrli9IvpgwANh4V23xwoQDZoQ6Of9YVvnBDdddVHv61IfsNJMYroaRgoohpcRMg
Pfvg2QEBP8cY79kHCfbvX1UrcXkJC4Cih8NqSgyttSZ8dM7PJgw7jHAAb75PCMi5wuPTPP9+Q8ov
3c7wAtkKvIfQH9JIEQiAEDHCOmiy3TT3XpH9jLrISd+sGgJWIXD3SiciEYsADeJWSUEnWlasVxvk
bhD50+CjevfK7348DWij7Suhc/VIz+i2CODwHSS6xk9dJf5gMcrdiyANHuDvrfYAEDkEPtu1OcDs
+v11WpF6yPojc4Q16IzUbwCJywb6J4VakwiDnpmGzGLJsSFV0frtQPdhpV26eEi81wC2xtUzjMCU
1uwlk09gBo+xveXsqWDCDGSH2ixYUNVUn46EZamsqtIQPmGB++ERq6OgISNJiIoNssi1HmBzG2DD
5RHtUK21X/6kBTnvBDjHevBAADP5fuKsurOP98biDStQZsohZMcOTNFeB0sqQNPc4y7hFtExVXXz
rbV+TgwmMlkl9LLLwCBcsO7z9T5RqVZSuMSP/kwSiWsgW5ikpHE+h+XQiDWXmCC3CC/QjZAjuvUQ
rTK7Ucin0Qfu3TuE8kGOw0ol4CnBB3JsVuPqsVNvfZi+ajXtmsPbc1IWIUY3Snd40dwTSfYGNSkC
Bcq9To0LUAboDN8A28O2Gexw+2F1j1CSjQPvawNEueBJuPsgjtQGRdEnhub9rYI9kU2HpnqrssRA
dIxz/yGbWJsnwlrj0DRhBUua5NZ00RoTyxyds0XxGlypmnHvK8tru0wMjCMGOgbD90VerRMKAfQK
pw1OuX97egqN3o1qtvXpQAGAeM4M+Nt2v3kN36/4RqJC5t+1+OEcijP4lbV9JyvS9opn1Oq/Jgpt
0wiSblhCyIrsc7/FGLczMj8r47yzP6u6M02TceWsXskiazZGFTeQwDEAeoXU9PUYnJTPz2/xxMk/
IrwiSXzFDi2rr1ZzSgvaVv14kK/5BGnjK9V3zDB4InKkiQN8nLkAhFJppM79sl0dQc0yI8vkCsc2
ouXKvmMcFXt1roYnY/5UZw4e2PCw0r1qbj/q8nwfPCoyVNAEsLf7DF4OjKDVvaK3zeqGrI6gxJ3R
v5qD0hmnSP7aCSCqcto9z321Gzvp/oG6iSwcI3gB252Gmr0qm11KTlzyXuFB8gJT05MNQGmbxBc8
DHBuvQ/ydvJMcW7vn9jB3cdZveg4i3c2r1neOupQUl/qQZ3Nz2+8UoifT/yHHZWgrqyeCZNwEFJP
kuewoLqXxNhGKqhlkviqLqvnltPj0VZltaZZ0Vtdg++TJGMjTwA5sPpZNjfJhcQy/LRTr7+NMy5I
5CpG6e2n0v0rRyM2fHMdbLZTHtO2QbQLqFXFjj630vmnmYAwc2yXesEsUs4y61A+D3f0z+dFne6T
8yJXZ/du+K7i83vVIUWjsNGsjjn8FK+T2+Bir9L3Kv1zBzVSTLDizI4u5chhSuVUilmrH1/3aaZB
CeavDWt1e25f5/j9JE/y+Hweiuc2L9ZXZ8zh3JEukNHSIpd2FuV7Vecrs7tMO6OmO8uM+ZUCNRK8
Nvp0v7BlfVAk78bcic4z5h1pua4+7342Zom945P6lOaqNKszOcHXL0amMny2o8t98m6ntGylrlNn
/G7GGU8olsXt65Sv8uehbqccT3r9ZRUFi2Fl2mBrHDhDjvHBwxwSBz+qOBawrmIs0/n3esMoaAT7
REugsTKqg4IOX3ontHVKkBvBuwno/WJjw64Kz3jTe1AfPgfMY8XDsy+eWmDRQe1GZ3QCmGh6N8Qg
INrw568+iSLC/+CiW66G1g8DL1Cytt8BVXQYe4IMKn+XEMygoAKmuZV50HhtlFVPXyQOFMrOwfZi
9QsKYle6X9jRgySP+KZuxiWlKgzsL15T726SNoM3OvG0zKu9fJ1TRiJ7Apfqtv8BormG3ZTjkZfh
q0Yll/Hw75Ox8TbkDapH/2aHjwdPPxSPPp9p28+0b+W+5NU5CT47rPdPQ75yy6jGoNRZ4ioOm+cK
wigHwhbn9GDrol29O3wf6AJ6HuE88aLigRqZUuEj+DCB5ZvmtTeKmdpd2qdFzs1eyBFzCM/L70n9
0XRsZrMXDKM3Kw0TyNfBzEdBJNF1DRDFp0TEsbS64wd76/5YZkL/Dg3sPpMc8gtS/CtTklWW3pu/
OhF29OxCakpZIXB9bglC27b/+Gy6MKhrH75Oq/kfZ3rK2ahxbY5KPjyR69MdLupmquabO0OiGV0t
Jo8AYgNGsCkbFXHs2whlhzX49fvJdJOxmW1H9imGWwPcoE1LiCpnSRsi2UIM4k4+tDmw8z5V0ECk
MqI34kpTOXVgVRPROLq5CnOeyJagof+R45BcDPQihkhOoR5Lsod4slH2eI9JIzqCFmKCShLoY24V
LpIAlp40U4blYfiYZVCIRkhW2Aajq9HXzzyQpfmjZ69Y9r94NaqgC6oSV7CoPfwtbGI1vNhg3K55
ovaVI0ZmohSkdO6oPSyV2qEyBku77h9DbpscUieKGwJ/cIarZDHzcB+7fKJitjDBD1T5vv+CiaU4
EJg9a4sR3uUbr1dI/YosJHB5mzZWD6qZEMk4HnxDjXXBdhfIeqejeJh9eJjwIszbke3de8yNrSrB
s/d9jRlft/f4qr+tLxJQHz+nKfaYEVGsIGkHYwX93+lhTeOr0H8bMD+Qyh8FuejwmgedZYmzXd/4
SeD85wt9dJ837GYIhWa5u3isivV7RgHC3jIRUxEYVyxsocw439bWOea/aM8xi1MWr76+sQ/nY73L
v7SVQh12d1klc562vE8aHH5Ez5sNP+vnLzBHQB8JnSV797vP6VC93uMD51Io6TuHakmZZfEcK1av
HAnAvy7xGrcmn18yp6jB1IxkYugKe6kDvsWGMxX5xc9N751+DG9GEhq5JmZ4HVB+oXuwimNORUSD
zE9ZXIY3uHvTelWMtAUm5a00Zr7nSp++9FU2lRLNANnLKWZjUvIS3LQcLwSN79vxNEOEz+BGw6+p
CFEQaEbOUQ9bXD+Wtv8acAuzbo0TLtj8Obl/U0I/gY5SxUIxhYPs4fGn6Ftf8JWkfe+SvqsdmlXa
x2GbU2FTmZCV1cOJju3l15uFDPl0Hq9h/bkXa3L3XQenKeUC1heROksaN/siRct6u2/iDVknl56x
0NGjcRLdUf7q4TdmYljBlbsbKOvuv+Wk83DbLWM2PlNsgloJzmtN0kh6d3KC1nThCvhiAW0ExDN8
9VmrN8OMuaDHLYBjcAqfaalu2l06sWmKA1WNfUOGuxLhpqvBK+sp8W2mnGCD13PuJGacetW8Xe2n
EschujZqvkW7Rrc3rzZTNhln7xLnR7tXrdk03OI3NZNlZ8ZmrYvTrniYVZHYOUY02nV8nr/ZF+BU
EfMEbaMqrPzEJL4YPoZbdaYwd/41O8xYEnVG2stV1wbeiYQDY93c/CqT09LesEH/3CC1N8P8i9mR
0Jv77xNsZHVFUz8z4s7yKtOQdUzQtR9x0KDcZWPEZbhYssNGWTDBQlZiPZLH1cZ6Uu1gTDcWOUya
vIdRuQzWLGAPdi2G+Yzk/S6gLHuiSJ8QNkcRx3RPkxcowbyAQ1CK4ZAObLLCL6jz/ex6uEc1Xknc
Bx5kNy/5xTCRqTn7gYKsDGzKCGhxevoYpAysrA00mGasGYLVp7emdIFMwYgE5hLxwnMguwqiK5HJ
XIDCk5BC0J/aFj9eaBTJCIPnAIVQsLszEJOiQ50XMivQCSndfXXa9rYCIDLrgSF1+RtKHwjlr6Pu
Aa/EbXtM90CKsT4vwib+9PUBtjGUmA7p4jJyoubwQMNZCbo9B8by6pEeYL+MSoN0VqAzYqgmnxje
AYiQa/RA60wmBHMDzdo/QRgfY7bYG64Ws3OPE394OzwD/U44uPuoLlA15DAqFG/VBM3k+AyGSAnw
tSz7JjsnShSLTtwOcUChjQQSKH+lrA/AHn9ic3SJzgDHz3FNWAVQYNS4C/QgE9QFPst4mPdqKIJV
HCtm1Au9K8L2QB9A6h79032W2ICac9vPqOAKT+MRPWenSRIVQRtpA+i8g8x7DzSMC6lbb/GcGrR9
tLlu2ddjK1AOoqM+g9CdQ51zQEhgI5FBDYpzHi6lPVh/olAedAman59HPz93uNuYwvTZVSNg7oL7
MavOYQjiFtFGAg79MwDTeD8tgDZVQ9ZgqYnIlfrsoMJLoB1RUahCdGPoERukpllETfohvQLYZU6x
mgnlWxdNBhKUFYqDQzq5HtS4AHKC2TI0R9gtBrfRC37Qec4mCFrqeY56PCJ0wr1joYMXl5dNWH+4
Kf7LVMDC44Z0DUQGCoaVLOwADH7Y/9LltEGKep1sleNc93Xf6GsbKzDd1058C/DQGGAMAossmwAL
wUOgKQbkWILHkS+CeBwwgmJCAFSJY48RpDMz4sacK2Os60dQq/OfN5UxMKT3QI3YzOLHBvbg53tS
7H1WgWSkOONu/6/nQTIq/d0LEQxEK9YhrzhfYyJvDe/EK4blgDojR/bwzDG1eHKpCRVGC6eQSpZi
Po13HajtlZmNpIqQlQFXh/zCaSSHD3qC5wbjheLmo3SUh9a8GLRz4PHxZQs6+m1CrLL6qW9O1Qj+
HCw8bDq4Bd+DqbqoB1U/GXa+cVhiadprvouBmB3hTdcn+YHvHhgBdBbOCN3PAOVdDKUfDcUbXUW5
ReSBQ5Nf471C2NEBXA1XbaiiZ+9NWGQSdZNQX9fKSoOGxiQg5lZPmTKfvVMzMBvTezeUUWDN/tqr
DKLajp3fx6d6XYwZk1nzQlplf6qkfvPen7QhPsgsYk9VzOSr3SdY29vGIC++HSVIQRvKY1HODDTf
JhsOBeMPlk1PcgfpgiynqKNxxz1G54nEcBd4RTaD26fPwEs93yYtoc/oB0SwaZb8ZDNuct25w0AO
YNqyY81xmAnY9ZITdJJEAJNkV8JS+4iuxsg2umyeepQn76yg2cwfrW0DTe66xq6oke1PM851YB5u
hs5MAYlGC90gzTV0v7wPiLcgP5jp2cQoBF+FG6hAj7KXBtfh7icDh8EFigkeIPCkL/32Oxl3Ziwy
qV5ffmpDAiBLyqy1q5x97QxB1INzTlUZmjIiSd7LImH81nM2FpyggZilUZodYm27qlFoY9yMaTPQ
H5q0mLkPsiYoXr+zeo1IhfCw0AnO4xfmHkZQgdni+/OVkiUF6OtnP2gcEHLe2XF7CItHmK/5b4T2
WMvhi4BxLXPHbFaFgqMTbe8fEc7AokfuxYIcSTzosyDWBLaRqvccU54aYDxAcCdrI0L3piT59YUS
/IFlmE0p/UbF2ESn1CJkeIT1DzYIX/c9ox+JbeboiSa+s0Rg6hs/2td5Xyz1kT7K550VpomkzDuw
H5nmBefMh3pkYASLM/ablCr2jJhjsuD7bGDpdzEGCd+StjXHrszXtlmk79jGADewaKK8fEVZnaJ7
M7TeOgsTyFnv/uXHwjcPZ+z+1sFW8E0GmRE9WKTNb9/lDtvedfZ1WkLSJPp2wT7j9XQtQAOafnQN
rkNwwFRuYsmy710nDmEzzhQPqL7F8mdWj5xpw1CLCMI/DUfmHuX+14BdaXD5FqcnzAG8ZwS8Gr+Y
N/QZtTjcbQA3xk84MnOWb/o++S2meP7dRyc8JD8jNbpHlz4uwsTCsW0gXyTEy0imd0A0llhYuPus
D6+DBl15h5wj0IzL8hI9f1mqsJ7EpqLwWEQ91+8hVEKEi8cHZs04Dm5OUfmLw2ikRZCCtgQCzRo/
icl9n6LwHZkHsw+GQIiaTR3zFZ/39RbCtN07zydPsn7yARVC9h7KBo+4fPYMlc0LSjp27ZMX3DPM
DCiKxbgrUr5+AOiDeKWwkd1Sl1zeWnU/L/ycILKfEHn/OYnjowomAn/3G1zgw2SYugkUCsgfC9Zy
CSHBghZ8gGHMHg5uF9appQ8MV7PC2+lz9j5dg42mf8NKi83M5LevsrXYfAjKxI02esWv2B5Bh+NK
cLMIsQlQ/M8LhcYntWXzmmFXbvu8u/ZNu9VU84SrA9Z5OnsztwN5BIMjmKo1aCDocOkq4O+7BjLk
Kl+99icAfksUJfD3m1SMs8GitCOuVFwU4CZ2dVDHCYJnC80GhjUhleCPz8qSRavyERfvF0uDK3K0
cv6avX4ihuzzD6BacvK7B6YPCiekskNs0al3iL8vodEahXp2up+gvAd3RLF16Djk6TK4IBkQG70H
PIFOqHHxtN4zcbkb0k3y+8BZecByHTSJvTQ6HXVPqpeVkPVOLo0MMxZJJcxQEAz37YFxrILOSVQj
w9lzki/QcX8OJuIdt8AXesvS/P7T+dUspgSKTOLhlZs984BmLqOR9sjnWA7OgcCev+oKAgKhe7jU
jC3Ikz8X1c86LHSiyQSs9ur2fpbIKRmLCOFcE3j+Yl9MZ9uCuucsS39YSVds2rlrLTHxIyhIc4RZ
T9NTimVv21KmtZiHvNKGdfNkhWP7IKZn7JzoREwhVk/pyJwIr6L+BaNI3WqvBp1IG+PCrZD8iHKB
iIEL1RboTS/CP1wn8TLcToC8v2/q+KIBeQ6vf6FHJYXNCNXE6P1mj9DnKxbnFQzsjzKV+hZly0Ci
LbKlPrsz19zXDhaULtVQkoia8LpGgZQ9+mz2zNq/DJX+dX33eSoGbcPLkN9djd4Jik0V6p19euon
zuBmuE+MY9+zE9BiJ58kGERAiYH6i7+lBoGLUrbq6+SWY2tvv3C5eq5AiVk+KbgYvcLbBGsraOvX
2EE9PZfoRpZtUHG+9N9yjZu/MmQk7X4l7jPuHm9vOBWvs4dduWd/aQc0EH10glVMNO91Cb6dbfGO
WH92ecNmJyHG5+Fe8JcHsTkSOAaSNYMLnk2RJ3UJi6QQ8SIyUWzZMWdEV4lbORqVDjUl6RTPkfqD
UoLA53RQgXRdos7+s6ans9/7oLT4vtNH+lwARh+KgTM1pGIFac1knd9d1huEbe0GbKL1rvyG3eqn
/HkzgR0s1XsskR/YXqeFMIyD475zjq/rhsII9UKmD6Qpw3MZmiuGMGdx76MQLbbyhCbGjSuJ72zh
YmB1iQzG+zaZmlPIOeQJ9tnK4Y1COD3bhrUdV0ONdQKymzs5a7X4x3P6XGxi9taM7sbNS6MX+x/X
ObLpoO46aRfvYz5X91rucx2MfrpDSmsFYG5bTF6zCYIsUPgMvQabAe4aY0yWKfuFJXvsA8K0cb5K
Iv4tLYLjzUkaoqTp133dc1DH3oE5HbHJIHwQj5Tn8oI3xSU8L/Ce8KDiGDnW8/0L1CBU4cOUKPF2
XkZdxlkCuNA6RUZs8EPJ3gfnCsz1Sz/L4jM79t0HUx6qXKpn/NZwmZb6dqiqrO/Pumun/ifDn13M
OcpjAuTINMBKjCUV2PLVP/M88tBAYe9rs0I16jl7B+0PymujZ2PZw/pk9aQOh4RiqexLFj+3uKFf
QStYdtnEMF5iw8a9/HB1oqQwKiZzAyIzsSqsDuvwRiYrcXJv/8Zi8h2cf5C/3c9+GtebN0xl2LUw
F7E9Yi+ceJod2Kk4GydomRHy2r0CO61aJiyCoVEiof2z9OgFw3h0mnTklVhPv7COIYmUTBRsq7mV
yt6ThscsCQPBVbupDtWmOFiremYv8sjZd+f2Uhu9wY6E1ZVeAig3BjsSaqnfukre4AP5KoscE+zx
+qWZPR1yGOVf1aOaDNUr6/TtR//0e0I+yp7gcmhwyqQvMxp+v2kF1T0zSuNyDKaMiAhIeqKFb9bd
8Au73ooLYfi3dRrpCCoPt4NJoCSZlwRwVuN6/Fl0wLh672IAhivIruLfDb/pTAnPjUFiK9a23Cj/
R9R5bamKtlv4ihxDRUVPyWDO4cRhzgoY8er3M63V/25Ku1ZVmeALb5gBqP5pkPs2Twhz3FA0IOtJ
nsEVds/4OeVaPaldSSm2CoVQEbrFdRzHqfUkpaJO/HZ2mXer4vruncEh7J28YVckleM+Mbx8bM1Z
gZYltlc751z/9MpfoFc2mwDX+QBKqJkblZ4hbryosp2d1b5VapdnjKEDpWrKXxQM8QtBM5L40jJn
WZvuBhpDx276aO2O/vHRSW84lMGeJnvitBFaF0xvd3QqT9c/geikPvn0wKpcXsHh6MdzehOLrNiv
FluFcvREGQA2WWyt2D7KINWAxQAoQ0Jtvq51n2hqva1Plx8QYL3qlSkPZ5M5FlxOS7VI7RFxVevU
qDAxvP0ooT9gdZ6TAyaf/Nt0UjdmzR+VY/uBYoRflockV2K7H8kl1E7AaXz8PdwzlAVxwelli5Ob
fWzTCHGJa6X1/WPrx9Yw2ppvaGbIO21eTXKUw1Ql/16MDenN6VFwQMjt7j3c8k7u1tU1b7E43TUR
vJU2jkPe7uexaEK9xbu39nJ7ObIBrBPbtIFQeDwZWQ+T/Hh18o0WCIUt5x+1Xa7bbnAaHOvGSCk+
udIHypyK9OmC+nL9ghsJAcBjg45ps9YApINI5x25fmpz8UY9KiKpcW1tdOD8GtNEyjqHdlWi9a8u
cfducpi8qzhc012ov7o7dDjWvBlgEodpLbp0ahm2nADjtkcUdNjPCY8QY0RHntzuYL1x5zz3XMSP
n9RnKR0iHzX4biurbFJIUUGGBaqP0bmOS07Je/cLLiMdzvpx8SA4RJ4KQ9XHMB9mHRC/1NYByqAP
TJvZqYYPxi6OuUEBtYJTuIpdXJCo+6AW76EYwT6HZVN+Uu0X++XmEdtXahH1a5BN2EKcXbMUzsPd
7DOO63gAj3LNTxc3Jze3yDrMcQfXjkbWvDUrACVf7gH/WRJ/lw/Y2g12hl2m8EDA2psPQKjwXX6K
G4cJ0hK7BGThXCKyCsl0k7FeAtQc3ik2kxT51enu3Z07Wj/YTHYqoppH+1Gv9c5lPwUTDlTz6AMd
S5LhE8k3RsGJgLxDeHdHT29cWIZie8bTPX4bH1xKPCOAAH3uswtFhfHtJ02e+emYSZXWiayA6ONZ
uX2vQBvekI820F4Cx4H0VwvCafR+W7GYjVhO19/v8GVGlXeQbPZF8GMB2ovl8d1/4Q5IbnL0yuDh
0cCIYim/o9+NFD57xZKI++QeIVcU3fyHtTvk+2T2we5hb6HqTWDAnwGmG+Z5wy2Ep7DRfoWJTTeK
chDwKBsGPu3ddh59SFavPmv5+WmBarBvrBMQFx+dojRdKd0bS0jgQW6ZtEyv5B66NWrZcZAP3w4K
FUEaPIKbj1kCqiJcIyRPym4coN+Iu+zTM2kqRDcEGm6T4rQ6veITS62KOH/PnoB/EFTKy4x9hxP9
hnEPZkxmNmX0/FyuJQV9RBuSGdtNiQCCjjjEFJisTm35Dc0lKIGPVVnsJ+j+7+lQ0JOup0StsGv5
BzgcSoMlVwqwWGM1r5y8bkrw4vDap81n+VrSdgRlS91MW6xp5dcsxlVUxZ4AiKyiYUuynDI91Xmo
2v1yB6MQKgflDnImRBR40dfjyFwAITr2Xgu2EUq4sKm/fjWZvGNeO+WRlJJJqz545HXReZghKJwU
bdUbE6GeaEfRDGEp3ZATfhaFTRaqS3awzr1H69W6kcG8LUF9GNpWhlJNkHRO0+qk0tj3khQ4TZGJ
DP8dFZwGMx+9ChhdifOeshGn1pXh5lasmi/X3mtLejWZB/AagYedl9o354IMIGZYTtEDVIm+ZM3f
g2D083Xy6/qbyt/ZztfjppQIY+QAj82MsnQdCcCm6VyboPfa0ixUITAFwpYECB9SbEboLch5ppML
cPQD3kab2TnS/Px2pCg05/UMF8AQiyLFwOabugUzontt5hrs4nViDOf+BHf0dqqUZaje+TfKDvP2
vkWFzzeatwZbxvaOLtC9gdxLr1TPgl+HLRdMXisgKAj+ZJgTXVol+mklf9+IIf3Ugs803zLDhycB
Lakg9Z7j83DfvfRRqIE1xX6KJgeBYveyLozylOqqEj7KIYtZz+pEC4d1skYQkI4aQkkfu0j69LKL
kBhIrpD+HhijZLDbObeSXQZAi8c6VcjNnCcZYosCfpkwY3GaIFtm085GpSyrl8b3MNcFjPUcfGo2
HaEbeytB0jNkV6H5+GSZMEIzlhgL7fHz0OzEw/vyOmT8pPibrCkHnsmP9px8vDMfjG8MrI2F8Wqb
ZeckRLuzq4TZK6KzmUMjAJhhsU61YzVHGNYj77Mr5AlJJ4+qL54guX4MNq40KOTDdEQYxM53b7wn
KBHQrS5HRBClThnJ0BaBD5ZFnxtCIZvjNrc5FbbFh5/bEILsWPL5dbllIIpPwwWTlZ/bE0su5g2P
NQCtWrtMcawWvKkcU9nC7IdC0oAk0Ei6MJ/vVGVfdmmTEPY8RA8vDE5nlzUgOznfmrfbh8rqckTd
AN3Rob6296tLUA6KNFgfNnLVJXZRYvXFBZcRGgN4fNFEghwICZsfUzbbHN9WcXGdPtZqaVFJ5m0X
5AJYwbil+Sr7dKyex1bZPRj2YYBFQX7yiTBGDPVCxQUNrxvc20V8oXp/iAwaulnjMiwfvMLg3LmP
eLlzB0ct2ugD+pd8aprUdMCRvDCi3GSOlsDXfdT8dDD/oJSKSOzRe4OTo7rE26lSubWrYX5KeeKM
9dbTKuJIC24/4s7AlgrsQEYSS4IJcIUGuncxQDvS6phXg2Tum6PDjqpjnvblGzBrGVZPwHx6fBA0
2dcLXxeoxDH4+PyClesdcpejVh4W/z0ArRXArY9ZHhlEv8yJKO3aJ/Ath7zLQp1/29QN8m+tmsS+
KsBUkSnxjL2X7IIMZytguVQsQRyc7V2DpfSYc4EsAkxEdok1NYYEbdgsqCxbaKqAlB1+XhQq0XPp
k19T7KENmBuzRl+GpPqtp1NxKoCmO1UolB0CW6w063LUKoZmq9w60WSo9YgGEOYt+e/bz1X75iXv
cE9R/HCzUTZJDx5FlqpXuNtIWPEk3RgUxMslZn2iILo6MwJNhnalw/Wn3ILzCpqaNlyHS3PO2ky0
0cYXZfvpMuiv4z0IPCrJjHFYC9TsaJSSGt3xZ0RBBsoL9S5laCRmpQH0AloqiFYa2vNzVHMorRXd
tGDjiXHwbyWHH3M28XycA+qDIo7ihn2vhvNH9AHflobfY1DOmvliv3IFxtCJMYg3vWsW3A69S9o9
FBufa1S4uXfOfPCJpDmVOewl1+Fxg+Ii0F0qKnKLHe7RhZKv39lntbXPXcnbSvpfJn0s8jZIShgK
EorD5BJyziJzsIc32L0ZZQUbK+qwxjZCIFNA9bpgHzo3TObz3sc1fYMXPoUkOyEDtDS5kEU/aPb4
hYhv/cwj9PQw7uIv4ZWFBxuwjnseE+VFT28XXhDCevFz3n5U6hfbIJ5cgOLNAr2hvXdbfaDVYCDu
Iu3UeBvWrYxEE2bL7uVt7Z72CVFE+B6kMgCH6O+b9iti1SFDh8JGKPdTWWYs26l7J++4O6uOaXcq
P7bp10ape1OzOysKSe74FfHQgAcbM3N4mZTduadgRkcJsTMufBpsiGI7Jj23Q7NG7w2SBuZJKUMC
XsGGusVlc9l8sf4hevzWeff+bUiTq540vzT0CvX75jIrBHcU8g+uWstGcIrM5RUBiWxIXYWaLtIR
8vKkZz75hDWPxVBa+GLp4TXy49UBcIE5J87q3yHKm4hukpe/I9FyGElYoEgTjy6TYzZKPBzWJZut
Grx4RuQGFD8DvIjpu0zoRn8bItNSJbYGNLrohosN+GP9wUyTIIbu9ZvEh30FX60coLDDTwqITAN7
+B061boRNSNPaDFrya9wvLfLPQACHLoe84DT4pf4fY3rcmjyF1NdoYfljymP2RQquDAAvJFiYw+Q
BBu/02NrNrJF8ByrjtnKoQVYJDmhSEQLkR7Fcqn+8Z+otp6Yknpd9zmXcp+1eVmrVcmBueJSO+P4
kt0BG3eIOx3gJDz7i1fRa/29EnsxzdYc9xgAx3RBpPlt9mqtaqjPykob9i78Xi+FzGlzc7E38/Bj
ITE/vVqNs7Ui7+IAdxxueq2oNYwKrpRGibgos4sEDCCMe4IsGlKieGZLSSgD1aAfdfbX+jH5MJMx
b0VVyy0wwf7Oypu4iGHb2veoLyG9iJA0cmIg1yH8xjaLCVMXJBCx+C/Qsm8Dwi1ic1o7Nm19DilA
/+lKX2BUnF30pR2AAI5E9i5EenRO+Nuyva9XwJ3vAx2Xzk/EjGwzCSX0iAATesMJ8/wWXsI7VjSY
qHA8V+bMnL1X2Uq92FP4jZDbax4ar+jB3LrVLCJinwmmsGAbu6icJSuKJsCBo7mXX5MFenOPAPYB
l71Rbu4ah0axXfDfqwJKfC87HyYOAQLaxHcnW31s2m4MF3QW3Vo38/KSRk4a+9bLdPa0u7tztAmP
rXOLcl/N/zsQQOTvU9IUSlOk/zpy9OUrzrdFUxnbMwoFFaoMD1rRsj+TNxrL9W9uz6efgFt9R1xD
Jovd/Y8TS5rCYKcF7ZQYYoljdFNX0uxcMFa0W0MrYNk3OS6smFo1K6t09HJTZOVeAO9B/cLV4qAJ
AB3g7dQQlSyt8iyn8SLvmb58D6+jeZ9d9TwC/OFV2yhA16xa9xK+thdkN4+tXefceiODReLCkqxb
5n2g8WoW3Z1C9+m9vRRcQplF+RQa/ieCM/Jb70yqHaZdaNFrD3ZNKkbIjdEnCw7+eVxxdGqytvn7
iDU3XtZco2f08p2sU2jRAnJ0Y7nmNXRZAELZL9IM2H5dCWXue3lPI8X83Wr+Y6GxI1nQ00Cf09jW
fDpvfF4TJUoDGb47zfToxeYBP4FRz+n7RpcGo2gm84U3f6eT+f59Gsablzhf1K81bHTPbnvHUGoe
6Db3NPBULou+/n4rdcCy+/9Hvk9Qxb9lKoCc0ZKqQiks4kdoo96IY1kNqf+qsyk5q9WFaU4FOjw1
X3XWgOapCZwFwIuo1hICAjBcZ7NizdR9Yi9ldjBAgmWz8ccNzB9ia7rgv7m1SC3uWSWwm8MuIu8R
AHPF37xJVAhJedhZife5mVHRI/xpaJLfQ/wpqD/xPJwn/lQCl39rgCLC7WNEDdtGnJsn1FyQ9qou
AGQOiqr8PSiAiNGFKGkhurICZh6vmFDfrNSP+XDfikd0lnC4qjISkRptaA2G7ucjbQpjDZbvB5lF
6qfh09PMYTLbMmrQIfHFPwlGfaf9PJkkE64JmoyoXXIhuCCUgdhC2T5TSkWyVXiML/6hqX1Uu+gr
oJYCopPlDCRAnTug+OyeqKS5EmaiZhSwlw7l8yCKv5jTYAPoTvy3U+lawExnUeby/ZZxLekINnGY
zV+y6ODzaE75ajSmY8BWjcwbj60xazVfLOE6tJnpkhaWtw2e9+7f9idYjUjuNBDZeAu4yFURB9JN
IkEVeHkI5rivSblPo5JvPP2A6int12vjS9HXh0pxDgsrpGna57Dk7xYl8uIYbtsTK/hdK0+u3gBu
Uul+kAqq9bWT6y+kxZH8dH+kWoFYh8jmVfT3URB5YrxQJZWVdIAgxbmGJBbQUgfJgPIvSC4pkEg4
Qr8FhAys7U7T7e6i9klCTPjNz/UIYihUSmRFhT4gf1nmIKEkQ0f8gEcX0F1PAiYG4QLNUktwjdF6
TU8CIC8gU2fvl7E0rQU/OXd+OZugnDIjlqCSaZ3bXLOIK9mVoghFH+BfNDIoE8Mb7lAV5GdcYZd+
6Ld+iL5jrBJ5IopegK5Ahc5AEBaWp5lB3xTDRfXy3n7NU2xEovf3NS8pa8iwiXxzwyWZFh9fwNTJ
01kF6bcXXbWtkCcD9gLSCqFQoMTtCpl6O6VcpDpZM2secJ6gdZpE3xDSSP1UNxonnB6NxhNjvDO2
F6SV4BbWwG/oA1/XOuZbHTsEEEc1Pvh18GUNljwXjTRjkigdLEyOA+c4OA6SkXShLrRFa/1cPzmG
le53BX/zRD3lILoSyIi/L0YDnGqcaXUrRTzdNdTQyf+OBwLhp5GG2gv2YOKabO7YJqiPuodxie11
p9jMt4pN7K8H3351GE9gvURcfToHk7/jMDLa0BuKPwkwOnOVrtHeN57RPdK90d+NsPAARtmYm4ge
pBP8difztHGiZbxzKs1K88ETHSWyQs8Qi/fKDAJEijEuFKv5ME/DFrSjHvZ3O2zzFSdPqcjoqzBU
C8At1QIQu8WmDHEfeIPFq9M2tweClkobmA+EcCAeBF2pgpAJu59phYD2ujIGIDQZ3AqhZPQhoSmF
Tjp+Pmn/Bn4X7AjAe+Kt/nu8w/SCDCcCuBk8Nukw9Slq+a9NQhOVZA9gbmZt8Rdq7OqvQQET6VsP
qI2Xo2foXTuQKgGxFZy0Az0JSSi6X0Tk8lFS4Kzo/BQgT+mBwPXo5zI+gKzv4TASt9E/DkF78FUD
INVRfZkHoilNwad1oZLQ2tH7lK9VjMdVbRWHoIFZZHS83fke7aEHIomQtyBJr4rcX/HcA3tXxrxY
ElLF6MRaGErERWowgJPQTaJ2S0y8bM/q66rLZAUXolnOOvC0S03qy00p4mgAaRglgOY572BUr5PU
Y4EBCojbho9T8QAin4Ds5BQk/Mx5CBk84sDw0yql9UDiXfRK/NzvrByC5916tuh6U/W4wmmtWCdq
ZMTZdSij9DKCmge7gGIyXlshdNRPiARjI6bo18RLdRDzm6v36P+J9r2HMh4SZBKKuqc+cU1GtyTB
05gQCXeG8Pech7psxGL8noJXOI8ocME6Zwhyi5E+pPrNm7vKJOjnCXV2JKektYRagCWjrwKSB1BK
w3dPblNSj7kqC1tJmCMmDwOUR3t6pQQN99xAeZAUdeSqBHQqoLjAdiEToWtbGwcWk2RReAC4vEWy
JqkE3Wf45vJ4nkgPBtBSZstuvtqGIyc0fTh9xBpqbSmGSVeniN/VvaeX0LvJmrSSOTgx5IgIE3Yv
roj4xxWLGeqJvs5SzVsq6CBU+LoLokDn0KEOTHBILPCiG/fgpu8UnqGy4VIQ8gpQRBGk7vylCn/p
AELC5J7qmtdvEit2kg6tb1ti3DoKLoUAQ4K1MRtFbSB7HFnFbPEnihYLCgYEg0+SlYxWuaJchR+S
vaYzSAh3ITko+/O+UgfBFmMChWJIKPdLyojsOUhgEI2HmErQh4EnUcaH9PxKIKHkTDkZETitPPYW
PKxksXT3ocF4nGcO5Co408bvau2IyrQX7UkfFdTlfupW6FoSsX2Qe0ACRZItbeWQVH1sGhTyb2Jb
6kJdsNqQin8pYc0lC3QfND0qCHunwV+koaRR0b9uT+/bzQ3xinDKuMDLx+lLJlACJqDoTMetAWA1
MpunRrylu/DvDtcVgw+4CylDt+lsU+au8V25+Yp2qKzvQsLZAPdNbqRK6Bs4+l+2ngfJ6usDsUB/
Pu/V/KIH2ZfLVOSS/SV7ecwU5SPu56YHtDcu5Im3X0YoSXtcVjvKIy9cosz5MiiIRR2UKEnUFBkp
IlKK/WewJfGfvzhp1RkzwJjaCmiVcB6tG0ZFw6M7PEe4q/Vju7/dbpXG1pxy5xeMaHwo8d1u9xYe
VrGFh9WY/ZeAmxKs1TNaRg8rrA7YUJ4XaAT3uQgdZw6oJhOFz9HQ3mLK1N1bW/Y6Dswqo9Z0LMu1
1YpEfzNvdFaNRmsBJdhaDIcE3VOTv2hN5UKgV4P5b/s7/NRUvliizGMtC8yzdnuws/zVZhP2BuGA
Xw4Uwy+X+mmnMZ7q0qGt+7tBdUeU/mgN6f/zyVOgpOeIzPn3hvgbg4CdGic5uAL6v7NJB8mj7mHj
fsbr8yIwDSTFh7ycbBFR7QOMrTV7iVMblnaCw6vYIpUrRaVUSwi8yYx/ZRYVIjY14mhwSnOnt/fQ
ZGL8109y41yPLhYykQDUIBh8nMmHO9qDDPPlso04pGYC3TFL1ZEdacpgwB6HXModcCuMccoI9IXo
Bv2VEoaQPewFxnnR3uryn6T2AJg6edgTc8BNwAPYEQ1HoHV9AmjC/N9EXegaSpFIyk2IOM70gZYY
0CViP9ysEX2tcaZhGbJp99i+A9Uerz/RMBmRyoZ0wUC2ogWvjMOo5ADvizR8uyqHUXJlRT92cmg3
YvDOOv9AuG0PeHf5beTZCXTDzhKwOatt7JUD3YyA5WF4cCtg+WlLIWAo0VzFVLKjkpAiWlCc9Zv/
Ie+nDPtbLlQN2tGKVk6jMkTpVzX62oz9l08zneIoEqlMHdUWHr8yIwCH/x1l2EFlN2UvDK71UthT
GcvsVR3A8b/ks+buyITIi2rUmyBDw/MhLsbSGnktyounX7qpMFnJz85VZRHlPZnzsdl1da9NjTHD
HqUzM4T6WY9zykkhYXzroIC4UaAK+FDBKyhDrULl7NbkmfAb9+ZTpMMgumD2F7yHdySHn4BFjYDn
9c59kG/0SxEfOgGC0/L6HpJ+fSwT9CPKRE0E09C8lZXep18kRYBsAH/UlwXl279FkA94i9qvLu6r
A5YQQRe8457d2DMctrDeswcmEs1GdjqD492iIYL6I5J90aQ9GPi9DpaBYY9xC6qPDVmbsxSzGE9U
I5UKAG0Oz9MC/Fw0jfY8CVSeMF7nF3Hnuoa+yHAUisQgqDIYsmlY2srBsrKtRifAxgCTkSV7U1Bl
tvxKqAqLZFElqSxU3zyTZ4hD3TRVpRIJ8ttut5NoqcpjQVNqELKmUBmkpkTFkQ6UxWbR4idM9Hab
v1ryLX/CZ9lMF7+c32n0I7vVmk7HjbGrVR5SP5vIKnUpR68Ov0xWVUwtuVqEuWglSp6a8VUGCEVn
5r37V6bQrlZVq4ShCoRAz0A99bf1GN1SW9Xv50qba7zFpHmmqtAqcTorit8UFH6+gqzWXQqP74CZ
yREtiB+OgTHa2Yt3yGLKNbKGe6vf72+7/W7N6fb7UX8RtfgELOQvuzNVfYHqJzaGHe2j1EWgd2gp
5ePnuMIKlaky/25PLp4uotY342fwQj5PkgNThs4ii5yKwoWWCjuqw8+Drw9yjh0QeO6vWkgGx8/m
HrgUbmXUdeKAVk0cSIZLM7bc0vZccjr57wA1ofMkRzf6TX/6bwXL0MCTuqjWLA0HXdoCYGnF37rg
ynSR+0Q5TWr7f4cS3C4xjrYwzsTeYnHUNqhjqp2UBnpv31MZRtWdacS5pH/XgwP3y56B4APKxu+Q
xeZAEliiPS1B4ZIPqpPOdZhHpFlLpg6JpHKDc0soBTORWgJ1ghLCD2ByjoKyOyRrLkmck9kTTrNA
kx9iHI2W02/LiCm3g7xBekkWooBhuC0Zt5bXZDHlDETylmJx5gL9VfLRP+/lev+u3m+egZfmkByj
9PCQEvqRlyEFQVkWcfmpGwbOCIG74AR/x42hzpICgwukB1EWosJDyTOqVqbtTDUyxcoaAMtlgSuA
6DbnH7Yo0zRzr5vc0YcNjcmbSuTzFisjgQTpHNleOlTet3P2cPmS5dmXgzUDlq0LD0luuPUBcoAZ
yda8pXShNzUC2/3bt8DI/nRBlUCqdqJ6yQ7J4sz6PV7bHgJfbOlFSzt84h3ZU59WGZadIlx5Nyqk
2TnbrvwOD6hc5rH2IJmU5iUkPbXQyEinexpsyk7Xckpc/xVh9IJ/bnhKtUrNQjtx0YG0bnRn9H+V
Yd7I7skNS6Uf6WKWqPlIy/BKmUi7k7ZUiazm2gXvb2OX9W81SloHZn7PIPvTKCZx/eWkmnKXADFl
7Q1/+0NhkEQAdt0XMuVKRyCHAZPR78DAs7xCD2ENhgEuO2NVp66NDLVwFKopP7NfXkOlqZics4uS
dDQrthZyJV80gNlVK36VQ2stBB1cg3UoMZRhM3S5GWHAYMAQ62xKnc3mLwhZosWb2TMkkU8LTbwz
/MS/UpOm4mzWZtT+llJW0EuXQqun/osiIqSfSDHyHKoi49JCenOnKl1he8W9lUH30wRtG0sFOxpw
pOG/g13QGnXX67WqWopnZIYq/WSlA7ykN8ByV+69K/bpHFkcYbC6YxLaVsDGO/51aBTk/tUd/nw/
YddpyKA1wKGRRV1BywWrxWLRWlD7HRPiusSsfHU6/qpTdhvT1qLP4qphqZsEgynHoZ7B5Zbid5FV
Ih9ldHP1a1X2/oXTGr0Yph+wcJe5J+0cmjn0b+tqB8GG5C9REYL6Knqsanr4jaJF160SDqeuSY8a
ECD7woo3xVdjqtBbkwe+L8+toS53sS20Z0Xc/SEfod8PtFlQl1mzGv7mAHONaEjroNyR1WRTq23M
xyRyBlmAYJBCOuZXk/CS8C5GASi1H37MTEt5uRwMqler6KiT9cAy68KHwXCMuaS3cUCLNYGkauge
kMb4jmfMsXmHmKhrxwbP6qGI728g/tch/SDtXorSRjHKs1IW/T8Tygc8XEGC6ppnv2X1f6uutHql
McsDmTFK4AFS51oKvYi1aM4y1O2UCVDiIfhA9DgOSAn5yOm8cRBCCQydEZg3QMHhyDBAMGx8iSCS
wwbjv/sK5V6op4D6ia1h1o3eo3RAfamRgFWL2xdsCdJ+bZwNTxHLOqjruG8uY8D0y/emvLy2CbrQ
XgFSBFS7HveL7Oo86NJFgu/SfTZVIlA1ApwcI7sYmdSOkDpSaYC61gCmEhzOZ+vZ0nyXfCTcgfpf
dZsCVey8OvoH2musIEmr6N4jort6wakFTPKB3MP3KJWi7k33GPc9zVMVgTRPfwnMo1Nx2jfqGTW3
DbfiUK8O2q+wEH4HAH7I5fBhMCyjca4XgjJOKJSR5xGQCxzeYNlydT/3ABC3AK3el4SHZOTuUEoz
3uNz5t0zaYsRd9jKsxa/fZhgZNuN7a36n/3hkE15GEU3h/k0PDmtaEr/tY8lYVcDOGDXRiaM4OXi
RX3tFpH+Y/XHuPcINkJLvO61K+zayOGFCNo3Mcttqj7IM1yjSh0EmLqoIHS1BmjfYQzTVVWJUS64
z/rZJrVxcNZV+RH+l8qQoAYpQmL9xnjWrNEjUTRhn6kESiP5F9C58joDFBziy4Wo375ZbeEPRw7/
y+L3EbsNClnYxtV1YG/ZfEP1e2N9PO+Z2KViIwhrFEzx+AQhhdle6OgotvKtT/vdVZn14RX9lwcc
FqKR5NTnTcwtdwX7fO2V7+0vbdBdVE3G6c8IOB5iZDLc9a9DCIK1zrFk6aQc2qffETdRD+M97Sme
ZqyD2rFVZtRupiWKXL3fjf3+ydmiDd3dksVNNFZmjB6p7bfZEvQ9RVB+qiicyaMdDH3izpHj0orB
VF078eDYmWMdoa2l6ifbDBq/2VeP5Eyemd+yKcH54FcPxBHmxIgoByu+2/MM1EIXM4MwR7H7UhvA
QV7dGx9wgmlv2ISI16uOws45BTst8YrxNQGUTwl4AfSCDcJc5fGhyTP46QMAwtAkQUYvws+CV1U2
eQXrrfAu5TRP1jXCvroijpKPSWW3229RmMCS+m3VR6PtiaQ2QcDwyNr2rJdDM1SUAbseprWihBvM
/zxtJFpCvw99WUi2X90m5Sdq6PBg1kecOhg7Qt9+3dugyD44Xxnbe+OJ0hr4Qr9EF383zTdigdiv
vbSVd4as1UVnkbYI8I+QH8t23qFi8ldr0f9TKi1k3lFsgQEirs+ccy+D0anfaDUH8wRGAHU4bCMh
Mf/Sdd3/p/p9aTO+WemR3mUdh71JO6ed2pWxBr3wngqlNMeYJr+ZhvW2gjj2y60q+dpRNRGJ8JhJ
UhHQDextSMOKaFC/ufEz4kNtsr6eRA0vRVx/Lt6YZLt/0dw50vlRNLhYxBZfVQvYKDvVYh/oi3Oh
Y8jawbUBcdqO/f0/N2u9i7d1D8ohOpWalaCDg7U2+Df8Z4XxCni1W/+NeQrEaFVQfxmB1rL2GBXi
E6LIs4xmM38YKbhTHpK4hAmwdfURnnxcnQfWF7UkTh7f6CQocgSv9fsLTSe2P4twZT0q87TSltE7
oExP7PgX1Oq9FH29H4r8EfbAlhIOeBi/+aj4surif+6ra6cQ4rJUDw8NWF6i0lN8q2XnQy1v/NdL
XN8S/1XwKOaxajLFu2uMmFjsqS9xQQn3WbppFKp5qIyZ+S73wSySl6AxMIEsk3CVUwfpmRPKgTDA
KRrDit7D1qZVaqySVrmB7ROQ7TV4zUU6mXdvi+cCkuprWghvI3XFHvBqhmRJg69zHiAN+rU+mF5N
aR9Reo7fVrzi22+MAXx+bE7jyXvBnorLIdW6nGXkQCo6JxOZMXqmNJ0a1ehFu4ECxQ5k6HGQhssz
HLJvHTELvF5ih4UWYDOjFrg5K7wG7A6vOzSYiuPq6jbN49N5aV/6cbfYYMw2Sppw7aQBEAZl4EMb
sSdOBJA//zww+9/+vinKsqZwbkWW967Uz7noia5czjPapcR7yeYt5H5X8l93QMXsg9doboSnUlB7
IpBnvW5ejQ7mixT2sH1un3CpL27u4X8n8y2GJCmbZdUpA0bdeeUxaP4YiyWkCsiva9ZrVaCc1Jtv
Xshvgiujs0JwCM/lHlxOYM2R0POhJtmcvxIb0OyKrjQfOOYPKHIee7c1JmogRgnMxoimZjUHfn8R
mnFueurf2ufg2IOZ3c6PP+juUos7utXUvvy4vfmPi6BA+9VNwgxGCvhh8oEtNLBS//2kNhGPgDdg
43yNLu33OAeqHurspV5MvBR/+MxFMrpYsEFawxbOoJJTTqBla6V3dIbtPYaBIrKct5X+jfU6JZwF
BY85pnfpfGeF4dXNRYBhykAaYsDxu3XaagF0bhjuvf1qZkAfkTxBy0QarJ8V/kc4DgW1xrf/tlnQ
mYRv9JurFpf9w+ZfWMSLOxXTTArngKmhGda2gLQlvgUvI0HP04Lbw1lMAb9x8WEFMYHheVKyoomd
Wd/24ymphsqQu3xrt01XtDoRXUhXdGnb8O4ZZW4a3cEvIdE5imfZOKm/+Nse6O/v9M2+Txkf7lCG
Eyf0zapbGvOq+828l1+i3cUz0DRlVlWH98UD6BnEH0YNlK3+dUrvEfm3In0o6mqAQVhsuMo12FfO
HgzcBX0M6X6/+ueVAq9ZjDvEYZQrWFeynC3RrAjJ4DZbKP3Mb9jGCyRbgl5Pnyf4AsDas2lCF0Xs
blNbJrPrk+cqE8alnWyRyqZqxnjcr036mHdx2o+TZPbcPIdQC6FI4PgBOta05jiDoVncww3sw/MP
q3h3r3dcWwQd3SLiUPUl2du4uMPQa0ZtPqE5QwUB7wVreaJoW66X6wVCSeCMeVFueaunUv0Gi1dM
kGvqfmkV3633LLu5MNr5xNcpSui5yR7K5uC2yJvOe4vSHx35NxtdU+UYNGVIapE56pWuLoxn+rGI
htLbNydJBZnQ8uRAqtNkyUIZs3wl4riPaORXZ7CLR5XRqz+obEAclIaPTtLLIJ5ioMKGymMWz94X
s3dIkPXcmBdo1drJ9jci3jtJehRbBsh3iy+j6je5AvOLtHTx5aIdjLT2IW9/D65XPBArnVrkro1S
F8K/k1ZYierx7DoE+bkr+Chq1lAbPCHzgaATZbyA2g1r1D1vQUCjZgj6C54MuFDo7gBDCrAafvSD
nH1jjpsMueA1OwPEB0pxt05r6fHu6x//hOUnAtngbJa7yTm1zau7Q4mJyuUaFcEeurtvwz6U3AyB
BDawRKK7xy9iwBaIQhwIRki2o8qVDQz34xcW5cUOUMyGZeZYdY8QK7vzTUFxv4WeGEUjiBPNg/Po
nibJ1CA3C56D+xxhbcQdrfnkNTIy4c7h/pbYUw8CmGe8HqK6mX1G1hVmzGq/MLvvCYA7fqMm5BMh
3NG7zUIW3fqVMUsCOP06ttsocqekNMAUPshqm1PsdZc7mK5j3k0yLvUuY3OQ1LdoAjYP9FR3dqEJ
6vo1ezMH0BWH5JpHgWSbfi3z4xgVD/ncMglBNOfqr0p75/xx5tTbYaLsHe4/ppOgYPvt5J6LU3F7
PzQKaOAd0DtFGSSPpA/CUDgWPhplqvDn/nPfi0d8CkHqSZ9b5gLJsdmtf5wdZ8hLY48LzwhmEQsG
ovG872zJqsFXdXknaZlBbE43J7BmnNpxCqluDdKi0EbPq9LMMms+/rhwUHrmokTvP+FvatP72ERC
YXxBSPg0+Y7KiJohtoo0GFRHFOniJioP8Sb/sHZ9yIzZsoK4A7j2dakHDGW2q5++PwCEJ5uA84xp
OKZsOD43y+tXAcTHfHYbFdrlfroyTL84QycgIdFjvVsBAzEPyBI4n86nzXoNX72z6xv0QshUwQuz
HVBiXXwpir/t/MfP7b0sF0BkhlH/rDoluqBMGPozqFN279GuzQeAhFW/yiEMwvp9gVzOdYfoMBSr
8ubZj/0a5MLeYbnbvoljYChpKUibBfczqm0zSFtRqehi2sCZ+fLJocaCPerf1zgHMC+5HqhL7/0D
er+VunkMvtCTnsH31DTicQUDzBSuIR2eIsJbbBEgQe7WZcIUyQoOtuFPICLWiZIB2grbx+LWqS6T
nF2aI2eOqQZ0DwxZrRKpG1o4sS4t1LI5+mEnQAWat7z3MpFR5zFFhedIIDS7mzy1m83rO0AbSLxf
cabFjlUOsIQVx7OdHp08bQWkdZBKJ4bG8Qgp9rJN7p6DEUWlcOdc6FXubcT72LSIRFig0gkOtvNZ
ykfGXXNHgZJY7VWzUKTYc1YFgPreVPYwwDY27osSZAKYs/eoOrtOSiz77JWGxZvbgwPDe+KufZNd
mC0vty7CD8el/NTkmxvRBNGqD9vqAfyXU4SUCkHv3b2Bpk5WZsFBo/h9cSoICyPYdnFOhRDz1eq3
/dr5e6IjvJH7JlBnOn4PiNH+4+qlz6BGf+vVJTkO0W5kdnR/r4wsfK1ss3Pzbr5lm8WIcf81rAME
j2lS9V4PakcfAktOPtoybwvBsB1aTNblgSaKxQc7bDmtqDwR9A/MRn5221I2pxr31BvhGyxVL5QT
DzZUqDsa0xe/iNgr5OXMlfw/IupFZ3f3+Ez/R9VdLSfadVsAviKqcDnF3SEkJxRJB3eHq9/Pyvef
7OqEJsgrS6eMOUZGdAtcL1WCITyy2fhbX8cHdY/81doGgAJN3UktSYu9BwBcG82BN5zRp9uBp+QJ
eC/LciP6lYrZkDbzzffrUHxBeQwPjcznjjg9nMSy7Lrfxszw/vnqZz7jZ3rvQbzV4zOXd0hdGudn
oAOdwD+520+YJqyJcdTQW0T6XreL2qc3qTw2DHgf4Lgn7GhP0aXkTubbdowhRqDKTn4bZbOl87T4
+I18XztxRV04I3+TRvVMFRCOGYQEkpud5ExKHEpKTPo302HRABQJ8KmS8qm55Mkrf1WdPY62jgyM
bW2FqMaSODnLdVQFktBYLAv26SzOnR98Vo++IJJ6sIWKKJTptM3EoqBGRZBZy+UbLMuye6SIAqDF
YYnX3bCQHfG+GBJZlFhWEpBuJA4rYinhz2Q2vJ7gVxzy0/mG+20rdlD5f7uOwb8sHrmb4/O/HIge
JokToo5pFw6hTCNAzj76mx0/3nW0JMHQSTXftVO6vE82Mdpctr/a/zy7ITwkjIZWDzzqWESueZQD
xfiRpStN/bT0vBrvhQdORdE1S/mibl16juKImu7tc+/0vRztWWyE1a4FWgnpa+P9m+xkJ+Sz7wfk
Mfnd4MyhBcA5NmP0xHFPfa/JmlkF1lQzjNLicsTQvKugUOFkLK/BlYuYSGwcR7kGcQFOebRksKmG
vKrFSRWmv4alyZHEV3JABWB6BtOUNfnoLb6NNzZ9/AqxrcyTuzRLc/NmV6ghABj14mkQlFcxVzuU
DggdozigXmg84sVdN1aP9KYQ57b6XPuC7PI2297deD8hfUHAyDUI3zPR8D8wxwjFYTRbFtkhy009
GVgi7sLbXNUZ5yPwMREVWDLjxnH17/3LYBd/NLKNxc8KRlQplVS9QLlgKy7p7+PI7gcZJ7V3kDay
fx4+6OT2Al70yFV4BooXtmzyV3Hi+1J81y59Lnr9LM9i8FfT1TijiaK49VqlP4LXI/vH3lOwjWRX
5eTj33n7bSdeUIgQIW+vhukJQyZViXamzVCj3DjvsGheYWf3+amlv84GSNiLsx9TWDxu3bSV7KV7
HO/7p9YXQPwE35tgsk0UFmzb3OCMgjrwRL8umi6QIVk3cCTzDl8iBdZ5jG5ezPA1dZll0ajibRiC
rzeN6aI9J7cushyXv7mihS9s858+GWlgqDIGARqitRXKkNYBV9fo/JFBuZAs1jLf53/RQlqMEK5h
mv8ySaO4UmYLudHtI2wGZFVUfCusk6XB5tX2f6Yr39WRQ7QurHoL9Pb4p6LH/M7yi2gSH1p7/2lS
Q1ueczX5rxVKPSA1oFV1z9kCQZ2z+RnpZMe3UyGNfU6s7FG0VVhiTeSFjt9apug09Ld7jNes5fxG
eXaCQkaRL5tQWNWJnGrHRelxrCSv//arxiVePaMEyw4fGcTw+dQ/PLvZr2QvBezJHUuGqt1sht2Z
X0VtDsb60lM19r+HgdphBCuj2zdGymljjZYAErrLgL6f2E3p0R1x8HEY+UlN0PUsjm1k8zYGrODJ
ZHmPSBTxGb4kVd+xz+R9ts/NsgDIq9Ex2V/sSqldJ5Wr33IApg0f259q0Xsxuy8ejiUMf+auSIDH
17qXijZu00Ic5qPBcYzHrvnIUJfGt62s9y+FEOkljdO9c5Rv7cy6cd6UJGTv+AlTlcO5gsoLO8u9
nCYCI7WQI71QicH5PEqHdTmGzVIuN8kyLWYU60zzTxXtxj/yU0qLHLEofovFYKkU0zLCaJGj4OFf
AmFghiY3WtXItH89NKeWOCkgRAfyUXJuaK8+btWthEyEyEz+9IkpI/d76b4Gz4oAY6K0zZRXTKqM
TS8//U4tFK97OLem2LBL8Y9t6dUwqbOnehRXzrF0+96SCyhlugl7KjrBRHthvLd5/Xt1ki9w6H2T
O39iVH2e9Vhj8cEi3YyPE+vYpX5qRD639e07v2yTwWmET2eUOf6ke4vxpn3sxlubMYl1yNnR/jcQ
kL7m03qqkZxnycYtcFFv2OvKtjO2WSvpkH7XIDawKrz/LfppAcN7WDKvKABOlek8gY6gqu5+lhtu
h3zYhVrSn9yYVUipZdozTS9ZTIjW5JxgNYPUoIo2dh/bL5W1k1yRgE9JKh+Tm1R/g0LMzfr/c+IU
YYWwYzaiv5lY4TSKgkZ9wlGcG8pcxhjnY9vCbuwhw64ohr1UbZ95g13cRSj7ZAB8HuXKAqfd/TM7
x7HJT1rQiF20EQdkA0nxXlwvnaJGhvVZGW/7MsegNVOC/fHsx/pow/o37Clvu0tY4UQBDqPnd4I2
Ic0XMFgG7L+rSxownNnM7yi2nsItklduHD+pVBFV6t3hrY6lw8+K6hyjBaKNCcLqICeOpIbiUiq8
iG14O36Q5ZsfdKyy4xGOhyTwrCAW9kLw2pEgRSP2NR1kUvlppmorwWED8HUsxWKlC32iSDDYT/hl
jch3WIr2KYw3hXC8HwQ286DnxeBkzh6KaltcNl5rQ+pcWZo5ccImxYPifGFUm7h9xIauwAFdRuDx
MD9KJ0mQZ8GLqCpk+BaJ8irYpmVPxDbWl4ogxhX4m6RjUeFDWoBsBgBmlT7ve9NV3c8h3tnD4iNv
P3wlboPnrrlKD1P7r/emv04UY9fqk6NbXq4q6dlTsjVRPMOrAo6LOUgalllyeCEj9ls4OPIsq1IA
cq9K0UR9/5mB9MoEDW8Ke9EPifA+fTdhhVUxXV+ir94pzRCP9PcKa0qc7Ht+12cvLhrTOpqz2qKh
VCKX7u8s11WfOkZGnqIqC585FwwEcAEOcjc7Pw/D7xU9Gq4lr2OaQVWLAaO/XOImmq+3zQwSmXtQ
sH9gLuhOmdOIGvrCn+jJdqdfzHXssNhmlDj3lOYDL6dKm1mkk+yR9VbcJwWLrte++UCJ7mJ86zEn
0a1EaVu/xFqRS3g3cimlJrnr5AWcg/mR2gH+WAjl12DBReJysNbHqTBVyqlLdXP6J1TGAlwsesuu
XC9T/0S9jpUeL76yhV1iiMT42PaJzYGHu6jsDojnQ16TlkThGqm/c6MQLn+bQxvArp4AzjFVOlgA
18eOUI4NTiz9cCkvz8zLzcfpgudciO+/b/gmuvTe8dnYb8t3ciUJtFsbsI27vBHOEHbro8hLIgfz
IGwS7a6XpZQ8oB3EfaovEmXalWiepHclb3kyPZfvWzoL5fCkiHXw4l4YuemGR7y368R8xZz+MyM8
KkY4o1LTTBL9igzOxSTeN7loiwj7zNUAd0zrz8T/vrIkafX3XdxxfnhAfhgqGwpITihOI3D8Ksfx
Z7/Kp+PYIwET4iu8ILqWX68g54McV+BuD/m0Ky60/d8PBZVF2l5duIt/JShsYIISR5S9WX/s4+Pr
ccj8EXpYJaurMZcteG3A/pLgvPBt2SOBjTNriSCEONMy3iTS4QdVJKOJR+cxDiKG08HD80fM4vJC
yxgc9PD8/P9+orx2i+i56nGabWdu4ZPORzDFoxezX9OvrHIZ/7dSSDKmrWwrpQ4nakeJ9mwGZ3UK
Ft4v21BGXGf+/vdgf8FEhOL+dQs3Ld6WVxXjVyFktpPVLe7ZgFVGK1MKSS4XBJks2YUNqxESzyGh
HYBMKG1k4O6/xwoGJGCrAFgKFWMyPTtoTJij+iSg5b4mk/GjIHeVynuQyA3InL/cbXkCAJDJNzDE
jIN2KARnwAW4q0oA1Ihb/uVNA5jsv7xqqMYQzgUP/CvRNoulXt8QgGLVf8hB8Gxgm28AyoC98aE+
6GxFuV73p0+/M0CbAkZDULsQHgM8J/BJv5VmhAOJP6in30GgwiAI/zrY05ECvh+mp9sNCPDvU57W
+wPADrsx6FRO8vldzPxY1iIlE2SyHUYhxyLBiZRSnh+bd5Hxq2x1yP+ROsnI7y3aTG7d9V/Xq5dq
ScKJd8oOvvHRyBEifc+2Tkh66pFqBIGwpNjAgIsBpSih0gboLJX56Pr7D/1MBgF/HYYUbUdO0R7v
FwhRUmIW8Kmh4ivUfB3oTAg35KprSedkZVvDi2xuyxcHxneHfDnp88cwCxdjKDN454EqPohiRtT2
nMtLpMBx3wy1ittaDm2u/6L1cM2ggeVk7x7OB4LEYgH+u//lpA9/VWchK/2GQAs59VAOte9uu/FC
SNEHWPi08iq9xqGIKaTrVUmGqBhAGaea0uO5CSsTHOlmUu78JRReFyRK1y9vUmBb6JNdf+/xODwP
WcOYq7N1Uld+781de9UX4YbXXFTtJeEXrBH+LYGRPvIzrRy9Fc6frp9m9OzUZx7/8GoBsRaqN0NW
/11EyA7zny4gR68mZ6Fi6Op7/+Xy73ie1wLq6+5+GP6JPAj0H9rb7qGdKO/6rYB5f94rU3gf+mv1
KPDO+e8ySTKKhrUvitLhn7rre+EmmRmZRMcBc3NXs7Sq7v4CE/Nw5ft/23+5eHEv9TmdZ+eyEP/S
VKlvsyhq5ug4Og63/lBUeNQM4RxZA11WtB+eR0W0/XetHeKtdJ05dm+60IBKCBDK1B/6LuV8289w
r/tulG52aJ2s39A6oQFDk+7x6NSz9cCeH/49m1jT1KItquHfaxao7h+zQ1/iIIRL4sWtesfsfIM9
f++qtqg+pxKq53+n/qN97p67R6+QeTabldApntt3bUyCA/9YA/PHLGfTCW2z7/4pXVjDa2lpYU34
omi5OFTEgUI3gGfXIzdQq1dp1z+yAUTb3KLls3kcmq/7YW6SWBZzk8tMGM1PjKoaPhbKQC4r/LvM
Ij/hX+4nSk9iUTm8S8JDBluIqt04Q3VbuFgQXbWEhOw4m8FkGxLVaSDAnWT0wb/cTxipUMrXkkdO
a1LLHsIThoDLEDzy40JdC4fzv5/TpsYouF30AZPkL9cTL5zh0N9lW3ysDDhSjv4BzbLqJwKoXCzt
qWi0kKyzLFzAc0mBICIH9ROfO50xTQ+4v1fgwHcVXpL+h/n971fwo3xMNFNY+ZEIohr33qL/30H2
tRy0u0UK0Ess9LWv7NQwSH2kyurizkWrV8CvSbzZ+ChGomzAyunMO56G7RmBU7YSB4xMK3tYKPUD
iV7OUj+AMHNB/lL8+I85/AMjU8/lBcf+DhS9NhfvUqPVyTJ/GpNOtOD5vVicAPU0WEFFcLnso1i2
AGgcgVp460Sh8VWW22IToDztpX6m1o89VF2Nea6WTxj5kG8c8mVPHNI247nYKCttE60xWvwZThFO
9vf2V/mtcrR+PaNfbvJ2Gq0yf5pdQ9HuMU/n2kGuDgckUZ94YStIAB547bOqjjgO7RbKFWYAeulX
SUyXKcnReQcpvEmH7pMTa8fGkrJEL8QT+NS12IR9lEj8MocIGCH9sWEItWIXzd8iXSYRGbvTWNs3
JmVxB4YQA0N4qkCm7nZtbkEQrvXVzH14em06sbphtteSEhO1x5Cz98Jl3ABuYleRyBP9fcQqm8co
ky+7T9baLdrazQSZD2NntxewvJzeud03AmlHOVHtPbRTSYv5ZrZvulj48tN2cGyuYeh/HnOjR92G
krAyJWf2qP5I9Z/kwopR2JWTgOey5MQw6L4b+3EGH3Ex++bfQX1T/Jkt5itgh4WwT2a4o6XYj+yo
C3W698SBVMYlQiB7t6lqAshRzUQ3bl/RdMH2DbtKG5+ycwWbLp/pAJuUGhqfI6xZdrPExCxxS+DR
alMzqMSXteyXFAPj/e8EnPpmeJNc+d91hGv5Uvmu2RTLhnfYxlriWk/9JH4W7QBvT57L4Q22IogJ
ixXCjJtcFITRYXpKyGfuCmWUyEC4jIf8vUJ8YE4JCbYtMlewUrqgOdclcr4capHb3L0ygiuZgfRH
2PnPxcUsIPgXbWbErULz6e8KUScvbbbXIkn30EgCZDyORcvpWNDTVihGoOYgA8HGcGBkwmEECULl
XezYqW8lXve1uBtfnBZ6PL2rPMS2yXipGygtZj7c8bnxTSDOuTXHl9FVcOnu4ZqpSnk74MQZVuwO
l5HJhwvfaINpK5wn3ERgGMq2BBEDNn3nJaQbL2AeDXPSM+NNvB4QSlvFE6L0dNooyrNTBoKd3HKf
ZzgyIk0s0YcSNGcG91Q1WXGVmY5knuhs7Vx8/4R2klsy2gGpLvPz5LQrGd2OZ+qI8Qnwu0I2tMr1
kITKdBg/6v6asujh79UsYJWudnrltMK7RluqLBwJHU9PBqpaSACjNYyZpjTytzU34Kta41ZySjIZ
9JkrmzH3YjVG4upqx9uaLxsTE57lonj/iYebLy25JCxAfkKyp8EVQBWk6UyysR7rZCQRZdvckSRH
5SDBCidG12wSy1SX8b85+teKoZFTaTLplhgmX0Y2HiV9YnLPMaL2tUznhdZARXXH0p2YTFvPyWG8
rwVg5LKbpOC+sCQrAk83lAoEF2kzc89mpkZHWLuvCP+CyhAWPg1jr7JuMlKNi0zRcPDJaUuvq95H
ilnQK6H6wE2sOVZcS3J9fLTyzSA688gYrOFNDpa7340NT3PGMQA4WpwZioYLWcEbhGkiT7Ay9sPx
CqPJd8LYEFt5FS7zBM4qlYqml3Ew2DZvdi9NMFACU2dRh1EbGh0nSPk+2RiyltSCC7RwNlzOZpbt
LWaRwbI2VdCe6Rzmh3kYXd6atlz39qynjKqAggMSH+AT9llTRUgsvPWcPOgjGEIDE+jn73swUlav
g7u1nyxmVD5q2SQb2ayk0FUMaxevcDVe1giEhmEQjjwN094gWdYCoNb1iQ8+ywqNxlrOuAoN5zIA
t0Tnt3ANfEUHwqxrpcC+Z7UF2StdIP1bD13YskZJpkZDVVCADqYMhmnLEbTeq240O1dopGC6X0M3
6YOjtc58Dz1taB3mIZwfzl3bnqvi+iKZ23J0bQw5sEZZuH13eZ+E+Q46wsRRgvojy8d3q5/mD3QQ
mQ6X+3TpxyvPifXtNHd0c+NaXs08s2RZxNWwhmUsnCookJlvpyALlsCD+QropsMZUUC4PTFEwFJ7
VBBqeNRfvdW6Gv+STU4NMgOYyHjTKvecxMICYLS4z1DWBCHXE4MUBt+WnXotD5oD7ygyuMgnNlMD
LligRuHb8IlP8/9aSiWVvKFlwoyf2boDCPM88Rlh17d8b9DsiOodwo4hCT6wbcQsZHb10MKhrV9W
MAcIWxhXP1NdzbSQhvrbD7wh7rE2jOw8zYd4n79ulggj28AJu0VuYC4wDcyLANGM90hJ6elwt9kv
+MgKoVCu3UPxaej5MIBzA/EBqxJPLRNuS8P+gUYHKRj4iR5f164Tp76F1cvR7T5/29RzYmCQ4CZ+
W3xCwX4xoMKgCfEHgL8Ocg5Kpi2r0kTH3CeH+brmruMZC6X5tkCZgKWiav2//yQhpUa5C9CmRP61
LOrrmqIVMyZMQ/PxQZFezELraI8E33S+lxrZFt0ZGczzjyDGqfQ3oAl0gqgqOCG4qir3CHzxVG9Q
OZ3LNuRp6ZIdkN3U4I5m7ho9AimQFpnBaU47NszaH68hMVl9hB5zQcEKsG5J19SSLboQujHkWH1Q
g9lBJPKLpwYABMAE8GZgdpU5TISpLwrdvcLJYlHlC1d8qpruxYy2YrG3eAVH+w7M9rn6DkLsJ8A7
sBLAk90crPueP/VR3jVQPPRzP7GJ1niE9XGamhybu9m0ZdpzxxMD6KtKIFG5A3bKxmnddTND4N2q
jwslagxkBiIDHfFiG1ZG3V6ykrA5PFDOU93xsSXcYz42cFvTkXY+/yBb8V52JEbw7mzG6FPCDrJu
/ncApJIgX3f3lVNRcS9uIdCTFQs8w8pEBxfe1sSHnM6pgnrEWOR1EH7tR0oApi0BP5ehvqwQPhP+
DiPF5oPYIzVAT/MFz44g5mrF1cw+F0iJwjfDkH2oVbzaErJfhDQH6+azE28l/t0/Vx/ETwWozLiA
bQygYz5X9/0p/1q4iAvJprbI10vQ0HQFzj5/pUUTWkBguVK6sa8vwMalYXI1mZ5FOdVVEAWRo40V
zBl4hzGT/J5oHmDxlcHtu6vGqZ7AAIEPSKpocvyUpECJgRD6e60Zr6angG0l+htNejHaerSngs2o
W65N7m2p8yz6eTa/xMYbi693FJqwfhl9IyUqOYqiZ8UB3/vuf86Z/SqsBUAWsZ8VcHewZYRHNaBs
jbSAGRqKhi+Ezi4lpu1dGV34BSw12UM5DotGVcA8rNyBBSqMa1kemxtUtFiM3eOKzpGmU8tK7a1V
G2DH9hBeWYxDdMegeNSvk9AtYZmMVDM2tuskXhHY1jHh6zBVIQ7VyerqwMJspP29FsYmLeOeHvFe
6EwmS/2vA02zzTgiFJpuGTaCVv8dMaCzrv/r8nAGq9fAzL7ZO8P6bDG3nobrdRsGP47s1pl55CDz
ZdNynsQ0wxp49TykWx4SYYS/TZFcgADtGpmhNFuqeCFkuK1kS9l2DiRdsrEPjHOrRtP1LB4fUPUG
qHk318whnNrMEzVTljlofj6bkgzJWe7dON4bS6k2kkTfiY+nZCQ0tG0TnFJlUu/yLCV/J8dTNdPY
Dg6tXRqUhHCW8tjIIr/ooV/FY1fIgFWIE+rzOiKXW2tbPA6SsmK/uFomeF/yUbjfplwSpz+/N7vk
br+eAPPNHEKSXOmSyMeMceX/NEUIUOBDi/XW6fxsM5y955n6ogBxapuBeQJaRg+Pd+3QlDKX1lXb
HIEMmKdama93D7dd7/Xv9e8Zr6YwsM/SxUA9sqmcq4FxXzYkPx06a66QANmh1FCKtN0IxKwQwHOQ
xMoA3lMAbF9UDeIIRn6YAeXXHbmxXcXDsphAzhl4M2XW3nj9fjUm2cVDK/+9hlWx8SHOEWHb9a2B
YAyjU2U4feSn1WfhNImMV8NjEBxQKX4ZHv6R73gX8p+JOdRCMWTlEnX0a52buXernQUP+soNxQrW
7UhB5brfgNlVm6xQLNtNHogcJr5d4nVVvgtPfIt2pYF05IipV23q68FttJIixrQnYtoLkWO89fq1
AAdshT5UtsV+uF0d/nUGc+zctiWdY+7jjd9HiusY7PBzkB3zAtopJNLdVDUEj2kf7erJ0ab0gONW
0iqZR1Y4Vc4kCYylyv3n0JohZ4CulZf6u+pZIIbTz02r/8yvO9vOabSkOl2W5JMkAaWpyv3OsuPn
YPosSKXFBbo/rzUySSJbKAmEdkWzBT2QMry/9cL6W68lGo8KCRxBJqxlpOce8+0GF9yKaKcAUPmC
bxUoCuyDcks1dE7v1MPYnx6LrXXJuvYfZphi8njd/l+JDVI/YrehRC82oZaHGwRwmloDx7ow/RRg
RoSxqsP4OHZydPxMijxsGocgcECLUvVgj4xRsTJEfoSZ4WOtNJWucPXaERhhMh5KbxQCq0I0nQce
P1CFfJWEz4Ep8D3dWM4ZuDH7JmzyVFq3G5RbXyWBlUTaoneopttFa1u2d5rFxzeM4I208Y+XAxqy
vIcbCF5+nKS9BT7QNygAPPXFEW+h9BBLXL5/hyqzx2ABWmRKgWt12Qlo7psJWaQS/uCzfx5XxRgK
GzXRb0GUNMAJIaVCSmFzMz4+EcgunaQbukoS/zi7XrNEOTu/gatf2swYchsVhlaoS+lHS6oQr8lC
Lr/8DCHgQCfxbk4r36Lil1Z07JhaQgJbjvFIoU+yoxRRZfgvfDjEJ8Oq4U6Sdd9wHwAhfTQXbSG+
vYjtQb31s3gSw3RpwqHyobFyJG+7Ebn6S7rH54JRV0UYBgNN2II4J+BFXog95VThFl/jV8l4VbON
8KWZmcTnyXngqbhkQ2mdRHU/EpL2t/GBJt/4Mj7xZO/lKLOMEeOIhg/0iQ7AOlbcULVSVl3CUP4i
hSYITBgz/x0NUwPsb575Sf2IlYmR8J7CVqcybSJUw1FjvYZQf3hZwkD0TmRRYdffpqianSMVMge8
hT+b5CiI9C+Iov9hlLfxchaGiKfbJTlaPVUP1Uyi5CD0x+y4fCxulQ03v8/JL+S0CP6wTFVl7M4M
GEn3owavraCDWscSKNbHqimwWsUIWDrMAn+aNg2irUNNXZa7sLARk1j17h+R8XqQRvLSYBdk5InE
S6WjL+0F1rgqY2LY6tRue4USTaJ8v6odTtadQHO8GeVKgQXlPmiJT8MGD0DXmzlce2j8ch0zEGFk
8dSWOwtFuyig85dfgBsEHsPFCFflIm8FyKFbNZKJw7iF6ooaenFZRvER67+YpRg0I22VFiuisau2
nE55bv6F3CfvIYTLFUZYDRuhAvosE+8rNXQAjf2/3N9Q11DGuLmzEIJXy8GUwxwRuiEwUtque+Rs
QUl3hX33WfP1BSWfo6zKURImUz614SMN/mNXzf/4azo3clUBEPZSQcVwHYNf+W4unwgP689QQ009
1soZHdvmxeztzkDkAK/V9Pg5BOPMZhsPm+i9YKAt8OZpTFPOccT5FW+9i+vuA2Crfm9ipwB8/XkD
UOBJCGQ3+VD9b7X/ihE7F1btrRWaBPqIRLlDKGVfTH3v6h3twvF7C6cJKWaKCSPdllJOzpcFU6AN
gha7oat7imwc241JOXUa+uS7KKaY4Dvi8Au9KQQtPZ/I1mTc5d1dU0gOyfn/pAvXpkISM10txglS
FQSnwgfkOvhobTEQDPw6QY9dFOB+zYWzrKS15w/DR1CrcUXH+FTaIM4l1ceoddOdTHf6+yxHhTe2
tVPvOOCof2haC+Ph1wJ8vbV3tJZslDOMmUq9R4sKxrHVbx6f8Ud6wJ7gZlcyAmnt6edK7vPeWYKO
/VLUtIzU0kQC+2hxRPjDImLQxItKcI+1cB8Q2tITFt8h3iYItNZb5n+WrUhHjWUIQgTdMjKLz1+W
nazHd/EuowGSsWkTTJqJSkMoK3VPTJZDjehvCI4KHGTxPvy2DVhqp3XCMrw3NgPDqA/VADobwWFI
inQoHr+9VJfDWwzLYGBFDXyph3GY/EMRlt5jfqtPQVLzqeH61xzblP6NR1g7ijd24rzA62M+Akaq
o0zCCbe+GtVbhkQG725yt7ZK7gd9nED5x5LDvGs53g5DZhqv7LNaQVjy6E8rQfg51o32NxCVf7yq
WLGU4tmF38OngbYvQ+4QJ7hhOF2UXqPHiK0hJ1A8D97XAh/kl8FiN/K7YdpEu+na8+NtzGaZMjCi
XAlySoyOIEEZacBHr3q7TcOKcA00p7r1FW/EGofRblO0xiy+dtBwwDfTYroWCQJo149lOUu4LouZ
Cjn9+FBT+/t7AiPtzQufu/IoU88Z48VcbznDyIxOdPJGPptfBtGtQMaN/3S8qi3H73qWlRutLUaO
n+0i2Sk+TH1s2EhzaCxQcvqeNuPdNVdrrpYmbgkrq4SYqKub5i//wPdx2t1qmwchsCWjvpJpRWtU
MorTYVyBA2TK8M6N6OPhKMQfkNeBTb2bQtv5G3TkG5G+8Tq9lyr98uFXE3UYd/sIXSXmB8zWqpdp
sMbqADQ2on/YvcaHY4Hw0s2HZfhR6TOHdpsSVOj1wxnv1X5/2bkxUeX7vwJF1DZXf7Wu59K1sx0o
U6PQVmOf4Zcd3TEE4pyFuQrsIJ4K/l0VThSuU+gYoKxC5lhKMyiuYAUbwBEL/XZVnloVpbrLEOqu
AdkLyVF/rn9eaFSqus1JT61UI44gvJIUJRkn8B5kxSCk91sxKeqQIk9BSAVRc/yD4ISgFJbIt32N
dC8UR+FA9ZAwbaZ7oY+zrCgWz+Qn6hFwT9yS0A3PQ5WSSkJuj0b59/0DjpLPtqBzy5u5Aiv24TnZ
RJBDd87CtJbprzTkZxiR1JrskMnuHZ0yS9sV+Hf+zkKqrT+COlesn6zdv9OfPzjQm9dvmG/0m+uO
9jmLYcZHK15S6kOBnbX6WN2UGLmVG3hOzar+Ht56h3rSylSPKcS7fOUaUyZMpnA8KTGtHU7BHXs9
88ufpWl8z5//LVWLRcsXyVBdVmWs2X5tVY+c3ComsdSqlNuNnsPlZzC5DsvhqkFA5tHccXISluo2
6/r15M2tBDofldWr6MDe3N+q15x8u8j/n/2ZtJ+P7VY2uf0/2LTk+Na+du+d01d0lObAZovqIBlw
1xWdKRbhphrDS9k+7dX3A6s9i8EqYpKXMmzc72NNALbPPlx/rhad9eff3gcmt2hkx0xplNHF9Ows
l1GmbWvhA42DMnD6e20HYPcu2eeO9wJr1Cnts+4dfg75kTJDGvOFkFCWdvUqCyxpW3sWmXxjm7fa
vkVV7pxMYrZIefVoYcI6oFiIcfcYv2aOCSOgyHD5mSNAgqbgz46ZqsuLhjph+6zPHtrAEQol1lcE
fa/xIlD//HdT++6rxEbqH2vfsXLnhbAnHIEVyDgcBuColctWfQnG6mO86hPtHqoKyrsiMMHitA5s
5x3b/73pdJc2XISCyE013I4ySgmDABN8jHV3OKe93sBmkBsMw2zdvrT9x1K2WjnA3amP90q0xIBQ
OtB1W8HQBfPI79qBhhsmpJKe866o7CyBM1Z91qo09juYG+JCKVGwa+mIndRZnnhgg40QrOdYWVi2
e2+uZcWbr5LapIIrCd287OYmMSZ02NhD01MHa8KlhNeZzgwszHK5ybdPSwKJpvLpXiWn+g62ipvq
f2+7YUvVfN/2tfZ+GI6qHvOPPu4MqRGenHgaqkd1wcmg+p5W+J11hjXFqj9ymXtzO6TtZvSJMnjL
4Jtx4lC0l1lGoA9Sju/yhqqBNAqQeuUyY+G6SRArNnxybvdVrspaX1UNnAZzZR4MmqZD6IdxuKaw
7e8YwxLr7cjPf3+n64sqvAvxWFv51BvPom4Khw0djeDRMrR0fjidAGZQswId8ub+7dqcELUxyAWk
bCMlBTPPhWaPz40NAIQ0UyvgHAKYYL9pguFfGQ9qbcynYJYlyqH1MHXw98K4P7TJ3f4hJECGQnf9
42AUrXiOGHr+DylhTgZestA0Xs+6k+gcd4/+B+S4HTlXi1jLbbyDQZna+nC4hLcRkOU9ZF+8MbOG
1/x3wHfZFg+WkQZZfaDPeiATSkizeXKZQY1exlozWnXsRYWnA0K5iFa5QyRoX3l71G0lwr40xPZ/
9hRX0h2EE6Lq+rkHly8rFGDWF1rJ+OcJujREAlOBvFKKEIwlXFiyHlAeaEX+LhJQTtC7rVYhNm0d
xtMt8i8nKQsUA1QHWofTPOROMs1c7QLu/Xl9FFSBK9pQcBMRMDtJcXtXmrp3kPUurfqddTndFd/B
uJqEFC/ECR5Vf/4CQIDz5QXhmUfJSt687f6wokHLWE9moPh6simCxiHUnwuU4Gmh+YAJUCty2hEP
zn7xGvjB89BhKBaqW4XYWau4KVKI9wyMlPijkN+Gd//vL6Rvz1s3QzVVlVmoEgI2ElKp8/6I9Lfl
HMfjWbv0Lr+5A3pLJA6ldxNL8rN0asXyasAOrY2265xN5DIzkYMMkMIxT5sXLIcdgiO4AyGbVW8p
laC2Vo5ACyFXiXV3H2glrmWuZjXVsHdlPhLfatAZWJvfU1xgalleVXJ9lSxkXvpcsQTTK5h1IWRy
qFyEg4Rty0nQtNdc9hCXSX/ZfTdD3CgskTHzMFjTG6595udZBvv9brSkUsoEqtUTYZuOyuicMS+F
YbweHgWjFAVUwgbL0WsoqpOLLZ3G2bHxv3c7wXTYtBtXvYkgSEzVSIMbhqgLoj+vORanL1rjvOGH
qaejBhhAOq85tj8rFRWd9v17eO60rrUWCIDM52e0n/mHHDz2T76jvyiOQ2B1b7qHoHb+SRGn9CKd
uB4iHuylhvF+sn9oTHrxXqhsT44f25KuEwLbFJ72Sdh1EhTstq91mVumPqOyWgYopt+gdhRePY30
25Cby1/6FMYrHUbfpwr+zOln2GKBMar8L3IQ+8Gu3gq0cfDjZXYh4ywxZYjxMNt30j7Xj8WIHqmd
ryV2+C+YO9NiijAQsWi8lyjE/B1MoPB6N0ljKNfeflAuIy5BAWzz9R2fgQ90ufz5FMrWTAV6G+9N
pIelvMY9L24qqfa0+Pvff04VnvVXa7TOmdblTxmjmW4iZx1p2YseZ5DyDepHxaLEkWh8xT5yZYiI
kMiHruIGFYUT1CWLAaBvZbR9Jmu/uVJOMOc7aN2PYtKUh/L+UCSYVApnO1YPRIGWhR95xPyG3mxg
vJp2dupp2TK168cDWkNi4g0zeelvLHhhWzoTtcNYVnkJvGuAZyP2YUn9xrd3ypGD5Bc3c5KyNfb8
WahpEhWJCNHf/Kqeau5579lKB/t6TEA8FDECUyNAs2Zog00hBgDzyGebh+ZHs/65uOe7yGvN8WU5
hnf28JtUDiFmjwZKqSs61vLm30VI85Vf5UgC7kZLkw6kL4FmaYHz6098byGcHO8g+Ky/yt1b8efo
EnmvtfzdREs1ArlvYIoUDankesZBO9E+K0r70LEbaOBAhxoRw1619kIkrWmNocqEN2MpDrb6EeFl
YWZPl6nKeYp6dzeaJsxq4p/navafCoDurrVIFbGPsl75XKtecqQlutYkJhkukAQkCRgA7HQvfxlN
mQHTun0jVp12741VS3GBHFazEWPRt+I4ZO5DvjTe96dIDoHS4mJ01fzq9yKlzyyl22v+OI7VnzRO
lttCRCwXBGs0DDEsJrnil+tbS7twhW/6YDS89NidM3EBe5tllBwFOdMNIi6CNjuSOPCC9Y/oIFF5
/OzUkBeSgb4b8qz06nbPH/akQQI79DN4OGu8dxIa5pwoMku1YSFqWFitfxegvNJx8ExXuMm8m15C
4OxSUbbzGB2R/r48KhT37QSLO/qLs0dx+KsmKWw9q2TW5fivUHtyJMtm8veEHuKjOCv5IfcaxZwn
OokoSOnDWA1YAV9GBzaEdIHaQRsEoIdt5FX5SwIDSuYtF5eCmHpkX7POb36nXdPfIMSdfJCmcyHl
ZWfVu1XeVs1DS2Q7uS5eG89X8UWdUuld1vJ0AAr/+g5uWU6CxooQcg7EAC0Hy7BG/EvWXutiyKns
PzLRQnZ4Q4/xmRP7La5GP2Hyx/onlspHrhTv3nNFU+pW/Ij8PsnfPInVSdZUYv1UO/6pjKdBDjvV
PlbT/xwg8RWvvT7pCx4hoSiO/R9NZ7akKBKF4ScyQkUFb9kRcEHL7YbQsgQXFEVlefr5jh0zNdNT
XaUISZJ5ln/JsL6mHOkBGp6n4xMZemdbIhTjSbGg7nFZ9FU2d5RRwbhsIKfhutT2MGKkzojzHSvN
3U5ZmBYZuohVNFh0kDfDsMvI/Ug7nEJ5ELCjY6ZLKuwPmXnirEPmetuTs6ICeyPIZZaTf/G84MUr
T8tXaBd96d4BG0U4FEaXtG/jkKgjcf3vZNEiKMwNnPFlRfjOlRBJ2J1ZFZVTbNlXhBHY+MZnJ/v7
uNkfGe3pYt4u9J0etUNqzYBR2jcUcmOopRRJT7Mbvj6Z1bj/5h6KhY6ki7dJEXLD6d4U4WueY4VA
k43dE09oAjRp1YowY0GUEk0x/iwqvXvA7/ZY4izYneR+ZvwyByCtUeuBgPbXWTGv+Qycf7EIxRB4
qwILCN9YL3AGOaixP3VF5dCRPoxsU6hbz1KpLDpFKCdLcsxPb9jXyEmLHPbkat4QTX04eFJgzyBH
P1klbQu7YkatkhHK1GHfzWZ9ggphMqirHhUibBvkmqE7yM+owXN99NZ8npbPvPzBTA81hJZJ0UCj
/WsRWHQKB674DSPfq9VHhxrMAniIyfkpJjbpmgeUF+ML2EIkJzEoi7S4NOIR/wKizrl/qI1qlfGG
FTSwhjikgLti9fmMOs/RJ/l5n0NaN0hYbGjW3DatFz7udjIESTeuhFoIe5lD4m/C7LgRDveWvR2J
9OvwWVCCzKgy8z4Eg0i2O0M3g5EKS37TItsSqMSTBAhlGnI9DkXnBzF2WkEt1q3PSFvyqoGk4vDi
qUdyMBLThmTn48HDSDfQEJcYPB8+HrmxpC5Pcn7wVu72TS1efx3Il28b0tHKq3dvLNsRrgzyw4l+
BcowXuKTWyc+bvGuFMO3Hdq0w8ZOaTmxzwPnXfJ+JAxoB405wYoyOTU2+RCK0B3y9YoiC/KDJNzf
Q50kbR8QgCW+0BJIxQOwbd6ARIY4k7zwFFEJH0uOJtj0iphOG5EwoEsvv0OYYiyd08vTuG0YwU/b
HuxOzGv0ysHDf8hf21fOlEy9K1X0D/7B4BSkCsJ2adM1ing7vUjqA99svm9Lfi5JrGTgAr6XpDs+
/vub1Ahei60t76SjtXhERMUM5Ykkd8d10mdgTPH5nbYllWUZhkIp9Qz2vIajvjzGkuKGpIcMAmMn
r7szKISZDjk4JujeifP9EiAYbvoCko8DL3Ko3thk/jvKXoa6/jcwUr+QI5EcS8YvGWdlkj1KbYw6
h9SPyyW7gtQl5LUnVyodqCxV5p6gmPyPKIqrkYT6S2qgfUisLHY5pPa0GXbY9bzosl1cxEP/v+KT
S4vN5hDfS6OJwcd+Kw1S8UU7Cdod8q0355z4UgZpJZwMPzAqICMFrVMJvOUncrKEpIbUHEj1Zchx
wNU528qkZCHlB8mMSVmJV5JZscw1TFn5paTN0rhID/8yycocHOVKkcGSMomUFv4NhgwmGbYrk0je
Ih1BGRg+oqYgT3UC3kk3M9sPkAYWf4WCUKFZoJqwEB7xOAWuodBC5Z4dcqJY2O5IhZidAgIIeNGv
YuabyXumqEHmT89DY6RifQBcmycV7nLf6tHF4i8FIolWwpUiCqc+wk+K1sM4u47k1WCycD5+jyBN
lNhRkQMry0fLuqMU2IyBtGMt2wqLm/PBN0Az8sRR4t11IXzlJRg1bdaak3xCSgLFB66RZmCzJpYB
hw9K6Q0BIAX+eCEjiUMBl6qkw6rAmcmKCaEE9YcymwXZCsRifwKGDNBkfINy1SZqqA0B0AkCGWgx
LTGMskwoDLQYaBshrzWoEJrNqOvvSWtd+J8M4fAXOTKoYv5BQL3AsEfDoT6RGy/NwcGA9KlZPWb0
zxZSwimWcgMp1jAFztPeCMKJ34KBIBp/pJ1s4TAGAzQdVXMLwWZBvs/c5FmCwkrzlQXx0LTN1/wr
DUaV0KU9PP5MbzZb2QEDGvs+I0VyqGW3/86T7Kf+ej9gw3gFvEHsBE6Tc55NMaT0W3t2TopkIEdu
FK/t3oKQQ/OeBUpn9onu2N0Btx1+y7NXE7mVF317yvzsCs3sVBsPck5Ff/RmnY9z3lwPVzQFp0RM
zwd1wNb6eih39Q4aLMvF0Kj5Xn5yhpGUHoZrdc1kSs1YNRlEFFW4qXSnAFV+v+Ep6PIgsBSyeLHu
LNYNCwJET1ND4sH1gY+DTYOfwvtKlp6h9AzzKT3617QdTnogb0gEiYVflJZZxAneJCjHS/dBu6Cb
63/eIrUlKjbOHckCQfgxeHTHEqwA2UrZQdtDq0caau6B7GzawNfnItoMVZDy/4pkPiSXYbR8Cvv5
iniI9GF1qh0gHG/NetMUJlABCGu/w2/jbb+/zPipnBeBMto1fYd2bWoWP4hlYT8F4AAEUOkguShp
MAGcAZ4D14Jvm+dkQb+m+vCEGL8CVkHn4jPv/d1nOec6sPj3cpoVdA1IHDPKAOyI2lJ2UKmAxyM4
dUg3gMEMCooJ4mAFcxsXF9wk2CnzqQIjSqqxbakJQ/RC3JVCKcshqX/M1sBtkEoEjOovloHyJUsM
3il0ZlFup7Yri1l7yVYi9VBKLwFa0JTpMBDnrlIClaVWfijrEms7OrxSPpX1SxuB6/vCDjgRFsHY
YSVexs7LOx+owg6/bwNr8K/bDvxBHsDElYUTvg2VXgEWwPtCqwikm6cwRgv5tHIpFi4aewlLtyyT
pNUcRCof791jB0GMxQ88wpIyr9i+yJLct7UR7WXZw+TpZQFmxyEgZJ1v8HjhKMunxh4wOKrrctlC
KJKNUxb2gmWztrZSAB2uIcVlRtmyaHoyty8R9C0WScqsF1n0aXKyPTVwk2X5LXZo/shlp+CyODn+
9u8hEJ6raADdrDa7S2NzSH53onjc2DE6ghCqgRsiFU4Z8747UaWisM2nT6Ca8i+ZHYS09xK2GqcO
T1z9hW59hXHXNdNnSO85Ac635nkb+KyfcTtU7hOKTA8chMojJB9M3Mi46dDFFnBESnGQyWFG1RCU
AGQdYa88iYY6Juj45legorT+qRuBcIeVeTVQv0Is3tHQ0FUxAxqMW4GGpIeuLtLwsm/ZtKWIPQO6
lBtZ+m6B6A8/bTCIbAoQ8rgD2t9rwvw/baXZRqXnA1B0CirNGOCZiudWRVVNWziXYErrqnEiLNe9
DHEjBEEouVLnZnoYGNPQokwl00Z2HCxX2/pwp2RLl619z+PNHhtJPT/dfBbPKcWxEoEK+6YB6KT6
zX5BBErLQYzzpK5M400YjwgXSITpyv1X7PeOFUvrjqjeyiZXmvT3867Ze1DXgjwy2gr5jf7/GxgD
jHIclBoEdLN5Z3I2EB9AksKBPU89I22ZjzeSPoL/ev88FTNDZq63SZs5Fn/x3X80FtEVuzekuBLg
RH8QMUtaecvll1oM3gXyuuYOlWPD3kPlO6ZmWw1pNNbUeZy6/CnuQ+P8nFXKX84Wj2EuTB20rrqz
rIehJ2LpJPY1MpJoul6W/d5BSaMTZaPT3WdPKgqbaaWVJwN5tKryVWrwF7e+fAhiQOGgm5KiJ/Hh
GQITxzRrrBhXtpyW8N3vaN4VHSdUTVoVBcn0w1KHjYC2Lj8n8zP0OkNK4auLuq4LGzABOJmudnPf
A7qUQNDAqiqL93WkZbn3EYpXPR8qmJH/qlfCjC4ok/mr9lPuV/Wwq+csOd1s7RWd0QtBA0GGmm2E
alMnnhSMW6/NI9c/9AZrzp8yel1KWT49x8bgJtpbhDctNHbvky5DAfS+aCZxp3Y1XLvZQE+dcCA3
UO+2a/fBgH06FXp6KSKoGKcNqAK9gmc84QPSwv2o7iNn9LU9nMFXewoRKyZnaBOYPYHODsdoPRDt
KNqPaDJ0hrVunviM24cyQ5e+Fb9WKeX0wapfVvDWBoiwXrZ5obkwLe4TrUZxgDKPzOwYMYrha4TG
A49gwk/VAiTD3a+7m+SK/ketBcUreKHf1P9NH4rRqse1WpEd1fQfKDsBJO2DLlRI80FadSq/1Y9U
IFHP2f0FMCADT6PtH+/g2szbcXubtV9RsSQZAzd2ZroxjjBEIACgmwlQjL5OvFMvgaos42EJ8HKV
AccYsOVy/6BWXfJpdQ6gOuZTtfsy1GYaF3uINnHjdWkCs8LDN4onzXD3SXdgc1/az03z7pSaEEDK
HzM+AIosTMDmTN/oscyhMiFVrZqdmk6Dsuzdjo9XlELvBkKcvPV+N+AQw+Zufhq2z2peaeCbFlAN
Gc+6uluyxEH1vYygu6TI7w+vVH9W5ajpLp+PxQB5rEIaWdycgZoLKw+jr/ukR64h9YlJRSeIndBR
63G7Z4utaaaXaACBTXHaQJBXfcRRkfrpdGw1iBHQR3KtnmljOAymMilAbXoP4bDdfoek5k+7DTC6
GdOaqTbXn5Y5GFpAW4wqNuttCVSQYtC8zVpwieiLD98jAoj0N+m41byhYaEUPivhMEr+7mVIAQt0
xx71m3iTXhcELmJPfTZRjQTvwPd3EBno/eTU3t4o8MBAAap2aFQwagjhOESOCBj4wwjfyAUi0ZTe
Pvveusn9krIqIQGIJPaccqciJJqEA+gMT0sLug+EWY0Hz4uBlCrPQHdgFZD4O/4bNeYeZgxP60SA
3X5uKfkM81Fnn3dA5WFxTjTSTo833FluIZWWhKAfQeABVV/Fz85UPWaXenYhM6nCIlte6Yy2zDc1
2oTyCIKcxOu32MuU8PNys9p8FEDp2XrR5dUOj2y0LYaE5pSsU+c17fU2pPsUE1IqyW/ygRbqX+DS
DSXZg1tkF9dKlZQ1u80bDNpi8jO7QDUgdXogOHIq0I2VU/O+JmNUbVrt8QOWELuVPqztdlqJR+jz
cEup/xIPv7FQctXWCDmch2ZysDsdFvKfbrMdIr+ioJ9S+0nHa6ECosw+rfD2nJGNpddA06gi9UDE
dGclq3D1U1KFaFow01iIUOh7g31/gyf7sKpdV22+zWzWS2LkVjOmb0MwOGBlukF0oM5G2goCiplL
w40lOkOjSrI68jSetQGusMrdbJ5m5xLcgVmkAB4K6p54ZZknZi6yk/GEHfKaU2OkkY72x2t9ehxe
lc9mV+fjm7Y3r4wJ6fEjmQ0fYcrykNI+P4PhHj26iTlkQ4yvc9w5+iw3J9rP976NmgzLdNUlxtCQ
TnMSsSm5TxqTrZVEn+gf0tvodIY2x4qosEZ9WNLZlFDuuHhnBI2ugPwfIC+IcfqXgJLCgz2JhSwh
M+2wxSpgJdgH+70/GLEkJLceK6dxPiAecUGJjfA1k8ujx8Ks8m4BOZmkrzTWxTuHHZAyhnP3Y2wH
xKcDggGR0t2aP2yCKKDIZ6cbpeGyHIkKPkwOuu77Wry9zvLHYblcHlA0wbxhZBxns8OSfg1SESST
Oi2Vi/H3xz3F/U0PAkf3RA3FczxHx8WSXZf/VlPVvviVd6W/14dT6L9XYmx1x4m7M0k5IfmaIST8
NRXDrFOf/4yC1fSqW/OjOCTIpgUHLUB1RTWXYIFodhO0IswyO8yojUmQ/ECi5eAf1lvKJ1aIX44Z
0ukmXWijxcL73zpWepJWbSVhFV2XNSsIteJKX6yhilmm9xd5AEvXQ90j69blsHTmOI58Z7sYGB1N
n79sKS0CQfIrVzODzU3fBInY2i0cZ5zrluV5i4n3twp+xgnuojsd5b+7A+x/KlZDQwMbGZFgWWyB
+tRLgVZcuE+sRhQzK9L+j728sazViOGV+uwMBhCIE9InXwDUFvOxvu4b+MvO54wDAayLc4t8K4RS
M9VJ/3nlQQwgbsZsvSUVIirlSog5vYH++yeedMIeoFYAwUmool9npuNcbnM4qQhbgQRCo5zddedv
GukTOmy29/srCHMwWwvd2WwCayGJakAZEFw+WZb4RimMMgyVVbFK/2Zi2NRb7rEYiaKEXi8SA5Kg
HC76ocThQr5y42e3wTRuN5/hpveDgKeJIcURVg1f0n7dyokLXRqCCVYNRzx1R6OZ0C5LWMmHt3ug
dY8b/Ncp6nvQ40Ga6G3uufo9mSuvW8qhkOXjbfCEnDU3l8yF3AQnkW3kTJ1oK+nIZPH79xuJMdxk
EU3l29O/YZuukMmZYC0pZ8PuSaWOX8Ev0f9IinTPm3zPk3fxGHAApj9EFDFZJf34Dvbd+MM99cZw
ynNyN6JgwxAC4ZOvRF+tbnSrHP4uEyOydmgTfZxfSxnpXmp6Q8NZYKk8ylhM5ASAEZNl0aTXfc2K
Db+3zYFEfHjGUZwBGnFHLygRg9EtcCs4OFG4DdcTThkRoWiq6Rggm0wE2qkG+TMzQfJcsXqKEAXi
DCf77d6Ofn9/o8V34kwcBNY4wc2osn5EK+l4zC2AzNad5hSNzm1lygijzQPUwqFWoC8+HdrdNMWi
yhNLcMXEWZMCgj4wJjbqkWSuKowMEB5zWmBnffxzsY88dqBr9bXPZJiR4kER09fucX6c/bPLyXDe
mB2OslTkBsuFb659350f5+4SWg1fPkvVTwoaNlyH4fJw8FkYtjJkMofkeNutV+nAhxl0zDhtpuZJ
7sjJAgLvBE4QeR7PpW7xFO82XsSt8KzRyDIc8cbxtgzjhBfw/YLhsheI8XIsj6lvT6BOcVSGmJSD
bu12v5V1AgaZn5u+v6a5J/NSLilceFE04SZxiUtzNnP9JQUifhWCbWUuyVQNWTw93ba3ob2QM74Y
09WAelcQcNK2F8i6irGYLc8ivrz6YpJ5Y9yD6ddQphYiufDF+fQJXrPc+Fioe6DwDSaqYMfvYhpt
xgHqSrRmxfVMdaawRAwKO2BMZos9rFa8F9dUUZloiC2ZZw+MpjkzXXOGuwvPNrNsscB+7ifc2nbk
RN52LZe35eoYOBkP1Pp0bEWs1OTUKmNKxwovVb4SPWiMwMJheOE5zkB3on9Pwl8QbILv/uE5sqw6
ER/h/f0C79d/eRJYX4Mg4MUikjV1NgyIFX1vmT7uGJYjH1npNBa8R4hoH0bD05dVGZQKVdQ3Mat+
+dHZ3LfRdlhXtiwTLIuTP3lK7QxW3sdew36UuaIslmsW+QUoUrnfsiswnjb4aJks8oyWduBFqRn9
4VI6nfIzfq47Y04wkmeebdGyNpbFqKJwa9Xoi0EXq+/6yqMJe2cB7rDcy9MstV62H1H2EI+y8KDC
+8Pnt2OCwl4zgfwjz4OclOx57twYuWFL367N2cGf5ID4WjqCL6EsOwvP++PaZaFiJuLoxG2QhYq9
aQp8BIjHS65GFhlnDAWvslqKc9n22wjasKbAS3fopw05C7oOzrIVzPyj2Tqw5bDmcmsXD+PvSfom
p7LFK9rznMKUe82n8VyQM+hsEn/JiMfGsIzA8bh1UbQIkS1YMt0f7Kuj/XceFsYsMd2Z73OBT3O5
nOFwia+yPOn+zOU7+cX6MDuW+tzc2hxA9oSj29YNdpDv6j8yRoZr4qW1JibgnVIm45wcx/HsrR0R
yBq/0Z7n58JU+HeDIodHx5HH/aR7i4BiI8uabN4APdi+Vw3P2XQ6/eMWco91jKrGlrPg2jgaXUau
zxrPf45ux2BGDszN0zACXvlZ4cAOAIT/jJPhRGx3jBBOvUj1WJG+4kOZ+94+4rWyFS547PTVF6Pg
rlbWDq8Jm7qJeaExzoQhfJDdvDTCq8cDzB0ECSPYhanXM9veKQi6tmLMRyWTxi0hHspawAtaxvRk
WJueTcwVAGGmki5GuarBRkTD+jUChKzqpNadiK6jkQBQ9UGjTEB+bKEgJsb750NDdE6xlkKvQuiD
NntPZ3rc5jWrqKO4fXA+WOv1BRVBd/tCzxjOn9mhCXzDllimYx9A9BsL+juw85RHqO+W4bUDb8vo
scv85RtsaBvvBJN88LJR4iHJ4klIfARHzY5eY7X3mmr0HxK7WVDv3XSChK3OVe0mABL9ji6oiOUH
YGWHJ9CpCNRsvYxHsn19OTYn9zaVqj7tyVG6qQKgotP2F2L8QPaTQEVhfeAlB7ClgbQBb4cq6B0T
t7uLR1kEd+cQj7ZIiwF/3IoAW9fYdw1qy6zqgKkDyqt0iJIbGNR7hyKyDbnt5FK+VezzRlTB4Pgt
H+MPtd0YhrP0U6jHtpfSZmODRv32EYno2CVqL2/TbxkYpa8Uzdh0894V49u0tR6ueZ/4MdOaoJ8g
2m2g6NgyCrTX2kvtqI1AUL/4dCQvPLqDBCrUfeG60497CkgUMdkXde4PkFvBFFOgBZancBABUKM2
R4dMQLufAJgw2RxVUdyNYFwBQhV07hcaTVhwivi5CnHZLXbsCAzjVBp6+YK3hSLShlhVl3o2ZZNv
K/OX1hF1cYEPJ+4XafthwKgxQpzrHWklja6AqylWY0u2+Nfrs6kLUnw3OQVRO+MT6mWxQ7tUfOVI
X7wYGbS29V4+ARXSKUXjjvtMGbu/TgrwENn4QwngN0cBBppErbePAFZh9OFGd56+gq2GCauETGCx
qcxBWOrQ4u0dRURvMKI0/UBSFVnAKYVmgIUAX+kji3uNxOTozKBhTJQYUtSWYoDZPqZT0LpUUuhw
XxjznPUdf0354AetA8q3dKdPEbEX/16iUOIhPvELkRayIpS7UyT9a9l7rotTtH0vgW3r/TUwV0rm
El4yEAQ53FvqrUZIAZ4K/zoDDSypzCni0xkkfknYRZeV76/6mqI6cRwqCegrivgrZn+hwKFtss8K
KPB1wZ+QmmRUuGoAm9Z1IQjyj0dgTtDBQdDPIRVBBgDYNy6rBdMHTpMDDQ2ksvRkS4t1uOWS/RHy
vQLNeS8puTdrCmcU7mU4+mtxHBxKZoFiqsM5MUDUlRlJGuhLINlMrholdSKejuhg0b7EQBTZRT2J
MmGk0eZgIGsm9IDyMyYPAUV/gM0k2LQTKiY0OOsj1ziAwSnKixlV8AmNFulnPHa9ESPApzPJ6eUH
576l/sqLwa2h1sMsHIHkBNi96B6L5fAXuILZ6lmw3orlk8YKGkIciucUwdqoS7uEwlmXXh+wGHyP
RMtVkLqNsUa7jYtoH3nTk4rzOInaI3zEGMTFafxC3pGeBufBFGUM5O8VGbhmnMa8gV4GN1tOUSq4
dALpHTJlETFafIcMrLbKx7cQr8gQ9+E/h9vMrZOZBooasl5nzR2yzgvRrVsDOi+WNfNW0h7YZw/Y
3IvhbzamZOVQm6C/EnMU5bcr704QZhS5EyIgNFcWrTnfl5Z/9e41m87bmN0MMKCk4CV5F3Ihk+Vs
Pn8ZUHyM45rdFmLQJNvJA14Qb6I7S3iLkIcpKXWNnGYbTqufrJC8NU0waE5m1/o3QGdDP+bY3ZI/
kJGJoqg/I2KfzwDjSjIPEJwvsRVcUmtYrol92NrZ9t0DfGl9SXa7tkPJML+2fV+j1W3oE0KbYUhs
3uc3miGJozh57xFpJT+Yz+cUplnsyIO3UsYgEeIfjv0vJNkTK23XywPhHrHxJHTn86NL3iD25xIP
StwluaScHKg8HgoCkzU/3jbYI9ODkQOLnKukPVJckCRgwqqztfdkUhOygPV6S8QrYaodTkIJ/Pln
uw1FLlQiKQ5BtcYMt+SNkzVJTTghoyarqCG31gZFCkkBSDqI5yWJWO9BiOHEewZJRZ/PCav5EGwO
ADGKEhCThGuqQ8D0bw5i7/qJMu3smIfpCPkIZ2ApwBAEfYKqhvv9pySwMi+66c+JKRgv9yg2sRKZ
Lb9JCuOyFbPqv5cP2ZiSB5dCSGx7e1vyJc+zJWWW0gpi1pyRoHy1WcfmqkIqTsclLqB7rp0bVDug
G6kj3WUUZ0v8E0VcaEmA+XLI6vAwvxqYhJrMuPlsotq2P3KJ+Wizsu3q/sEkeeDWcloMw5a4TILZ
xVZuz1pyO5qzwcQ+2/vJes1ZhHsJSLgN/Jr43ilkpEUOINOhpnKXwSbxzGNMKiRwnOlMrlWwiLbO
iijifdsJgm+MDYqKKM/ySLhH5jLTSaAcgLZYaCqTcByMhL5uO4cYffrc7Js97pU4VdfGAVCHKAEj
42nMBhxSmscclJqviXKcKZnB/D3izVsQePoaPyckZttOB1asBL1yG+T6TgiXMoVZhjksITBrMKs9
P2KZ4y3SZ0ARL9txBfsFUw9veZ/O+yiZEd5ZUStjpASPm5r3EFN6gMPEuED9MuDkzC5SzOhEcaqn
O1fx5X6bU2sXgJQeJwsWDLMNwDDXf2aUU35A0ejHw1UPbswxY/P7NgvC11off6wICQ/CalpiXq4X
wccSnCR+AMbfhKocDUmRP6dlTfg8DYILtuUbUmeFHLBjtMKAOHaz29Q2hlJWELwpexrB236YwQPw
N9QaA08hShc3gNGZRwC9WsnRC1O+KiO/inl336EjBH1zVU6J2VW8OKb8G7UsBEP0zvg1+oye1s3t
okkSL4ZoJ2iehqSI2N4KUt5LAWYmbHPG0FIidSy/odDDH24CyzqdA/SkLkvHkCya6lg8JW0HjU8q
Jzr3QD+zv2rfcTsrJEc8SbJPkCdBl5KHMG1eenQPqStP7n9QAE6jveKiKLKlJoJ8RJcAYQsEToYK
a2AAO4KFkrxmLyEMkR+zjfmzFDocqxLKuCoTnEKc/dGnzXBxL11UQMeXEeh32PT9sDO7HtVQcZKe
NUj1iknAvJxC8ABn23ubd8W/IXR1Gr0B4sV2U47bIPO8xls8yGXgU+r0GYjsofyaoer2BFhlJiDS
YZ+4fVfB8n4IRi2faiN2OoFgTAByhqhpEJ0KzxNpYTCHhEST2GHvIand0/qxH5h6Z7DUO6AxxGUH
hF46sPqCPwOayFRve9Ui7iFv27NOA/tcdwRXA6Tj/qacb3YHNhK6gER7GzKFW7znRPv5pFtgmWI9
HxsSEaA9Gjutik8MYiZV0L141TXn2+J9Nfq9pZo4205n+ukZb9q8OCC90JC4uIOe3XqU+mvgKjjQ
0rhIjVcJNpFNNR+jJUiGNu9f4W2UCXr8sOAGyug9ALM4yblPsovJf9wvRHNYFVl3Cl0Kb/wpRS+Q
vzKbPFYuKhs8Et86IhUTZphgWiaN7kVAdbYAgL+/knwRa2ZR6eYoi+hjONFiIRWRqUOpiTpjMF1J
mj8l5ctfuELoeClczxDoQbKzwLEGACcyAQp98zwrmSVAEeSRB+8NAUrYyCW4YtRnoCjzhXj46mwP
oyE7Xjt65i59GtCzjUbiR82bsycXpYABptxqVh2owT8Vb8AAhArlaQTv42KdRkC5BMnM1zvMrNK5
QRte9DW7+Gm4+xlNjaDyPkM3hoLEZ8NugUqwqIiWn0ZvYOepX9wB0q1p3KXO57GhW0jK9enecI4L
z5vXvSDC76p+HwkHMG6717T73uMBl80HRp1AFRi+RUQ5NQbKguYTz8jQqRBUYpmsPwo/54flQLYE
adVgCwL6JJn1aIZIu0prexkpGq0mVIkvj+Aa/2S9Grs0nhPQxAM9puN9xvcvhgI1bI366wdr59up
2y65xBULJb3bbwNZFH7whr4VJxWP1bKDHh2V0g++YSI4se92R/tiqaS7/Z2mGOrJ4Ar3JRONWUdT
COxMyntyBd0lIA5e9pi2antPf0sQARo5Amq62I7X833CMff9LoSvRtKUPXHvXkHrEFFREoABZonS
bEoPLdVtP/r+q/dHt0heVJMCFx4PL5gB4vQ9/ztz8C6ggeGLaOxzwuPrYvJqtAni+9+wgF02BO0T
7+jY74u2twdPiQL1iXJb4gC4qaHoFc12T5Sbv5G3QQqgff9rAXTK4sLYn8qTlZ5251aoDH8E/yOi
1AY83P6hAtD6BgtCclkpHeP1nCEb+PtUqfa3PXrjz8R5l0RANN66gGvuk5xuY3eBwRGYlYqu3zkg
li/yAydy60zxQcp78GpA1fWuczAL4Iua5kn31CyT8HIbYr0zRbuRGJnTQLC38s9DB4xnpbkxui43
My7s5wCMhoLQuFu3K2NZ58shfXcPTcgn81/klO+ZsFZ7rRjwuXtvrZT75pY4tNbPKrpGZqswlT56
hmJxPnyHpaozV1KCym1Tgr9Awax9pDUNRrMBb1TO3n0z7RuK5sKKWz7B01UA4oGNk+cIc8RnB7l2
DDgGIsQM/vrv3DYVQq6OoVxmJ/JcOvbT1xkPFefUtTsugi740LRxK/9M68pTm9+yj5GhCU5BXQN4
IZFFsWvZgSf2NEm1gC2mAEGO71DFafzFLgB2rd51OQxUS9DT7TElqVPIhErrFYa0GqrKQT5/R+S1
9SQlNb6RQN8o6riP1KXYeYUOR7qTh50tXjV965S4w2Tz+sA0KLavxZ0tzbqMXvsnzLtJPuczEDoA
KYFHGy4xlZVhDZfGNotasU2aUZeK/kz9jF9YiDYGy3Z9TKBwfaWie0cINr3CBl/Q+zspPgymhbIe
zluKKLbCEIuXz7mKJtvb7E1PzvkYz/uC7DUGQ9wuzLpjZx/0kNZDJFX1OxEzJRMTTgGPpkqrA4qH
OdwpvfDCVqe4vdS940+H/hPSWR3IBxS6CueamKRYKkqnMEUOrJ6t3Opu6kN3Q+/3cyiQCRt3Fp1O
9DoMCGjg6n/wBDKem5LN6QI3IsYwt4snDs+zgEhB/by4c1KGG5Suep1pWnDWcIcVHtOdtmjixV2b
WRBTD4gYkt4D1zdSVb0PPmuj8GjDHoQe24UvdnPVzg+Lcb83eeC+PAiHKKHRKJ/H0xMVDUQbzby5
LqvDhd0f87lyrGhkeTEXkq8Rk6K456urB/3jym33Z5V26MKJvM/bu5syvaY+nwoaDSJFgm77OIH1
AGKT3b2Poj7fAEEAGpbYrfin9xjjksN6esu/WM3vn+Abum0N+gGmOvAVrtPMfcKGBKQw1bIV6led
6eVlX9hzgfsNjXTovljRgUThnPZxsmzVG+hJOivfAZ41sCzAYz1ynz8bwOzXn3vuazfiBtjwKnLn
aHGvy67TxecmG70K0I3MTbxLHXT+H2AkqFI9wBJr0twnjFDe4I8Ah9Hzb96jlA++nELKRxL5PCn5
UbSgEdo75q0Jy6VZYy6T2ZqysF8fZ4hyq8AqyUIQIn9H1Beql9CvIRkvn6QRwNI0t8o3xXNZLDMN
8nM2AL+e+OWF3UtjW9HSsK8E9cXLLz+8gCN0rQbX9QTgJsJcPL3sac9WyFYGLf7qxmC5FufTDrcg
0AIxQIL6OmJZPKcONbt0g7DXJQCp8axXjRJ0Cq+TUbMCgaO5XfIwJQD82WH7OZ+ZAOxshFQDdi9A
CQDoFJV7MvQAWKRknvC4WTQMLuKW2YnqZ8m6icmgVKjwV6ztqeGBrRdgRZb/ndoIYDaEGc/Z+y2C
O+9R67cChP8hzXk7H7rMrQ/k+cxN8wngVXAbg1+iNp0iTQ/I73PGDVCV46Rb/pyev2+2YhbeFmsg
UtXxAMKQnhIJNPRzwLCuOpN2hM9g6T13LML9kkBRx6zuQhnyiMrP4aMQHIFmxiX7ykoKvvPvxSQI
qwXPXgYjT2yLXeossL3hlkQltlCExBAGJkOb2wK4lNvYp6c4/IX/QWQF7Y3CJexOykwbwlZlfRU1
uhMrNMgSBFZofdMB/73NOzFaZSaUx8uuS2UPtBN3BQTLNTaf2H6eofoRND8DdoozCccAnpP+ZgOE
MkWd8Aeo9Wf1pMTW1uOWfvlRbbRkAEtR+0x18KPnjw2vj4lcbBQUM3j+O/DbSXDSi8F2DYSqTe4P
D1HRwWgBGy311fPvURjPI7eKPOe117yO8aRqKcj881yly3YijRgBa40Pt7FY6hBkVrvH4p5aGSVk
zUtSc/iDo+VJtaqbK08RTWEgxze36k1651/cvsquTX8O//NOwRV2sQd849vLJRM2gYsKUfRr1Anc
thih0peNjF05tNSh205IJK6Nr/GzsDqgN9SU6+vHr/DuaYMNa6+a2KvQXxT60O3lPrvjK2IutV+r
4y7A2av75BJ5Nq+DE3hYYoZiBrEMSQ8yi8ytqIM3ltLMKRZqV1G113IDhyzzPOdtDbISbRraZdtF
t4odmqJad9TFtiMbZa7ysm6JIHDAaQ7jsIFIHY9aAxcpZGIcrNK5WvB54zJ84yp/QWrFL0p0Cowq
epwp0BnavJ3s6pZdTvsWHOgTIV9Jnt65e6/ej+x+8xZaAOqKOTqEUccmUzQ//Y9TRs/2qiY1qceX
ZAK4juXzBd8Nr2m/R2GQmjjIAICvIltXZTayGKIodLnNWVU56zed16HHioRkCiMyaCz8uVgYWGHe
408AaStesvkQWaZ2ffGVk630ANrmwanyNEwOtYdwW08Pv7iNamThh95jB3aeqjtB3Nk6o4maWC/g
RY2rEHRAeKv15ON1235DJPQ2q8Go2leF/4qNpEcUJmNx71lxPkthu+RG1glaF1S+svckJaBQ5p/B
9g6AvxQhORQtz2b9V/W9WriKcLc/46xxOCfqtf4Do2P4PvZznj+Fkg73gNihDLOGAjnQ68Eyn74V
BzJcBpypeH91c2q0FxKKv4gyvL327j+ezmxJUW1bw09EBIIg3iq9ArZpc2PYgqLSisLT72/WinN2
5XZlWWaqCHOO8Y+/aTOaWy725o7S5NTGdm/F4zHGoV2tG5+tGkS6xrfAOHI/J2Lxr3FucCxyKi5N
IH8OSs2e0+fUAokfDj1xvAldKYHVeyq4NFaTZt0bmPIbXUIfjg45sm7z2icXNihkf8ZE1GSq+axd
jBJbxZF7VMPMJcq7ANtzLFogMSsKUztAZbbCnM1DCnu1Ov7BV//QhTDCkX8INpLXvrP5mAefLfU4
SPf36VL80m6zhj8v8LMBraeadPz1ZvX9yNigDCTGLzjyPNx7Yn+5YDdp3+7tNJl8OpHkRTgaEDOF
I8sdZ0KV+Nqpt2JJTLt9yqqt8N1hOVx+nuartB+UNGcKlPdOlc0BUT2wb7EDyu3hnayYfTNjhIEJ
wgbl1vZO8kNIDmBHZQVy5WYCKIAn/josceEAre4ntrxnPR6eu2kbfq4lc05slNFHIzodjvNbGQcN
pNzoUEEIRRy1qWlNqEJwTLj0URXB0ieAs4zUIeP43KRzblGSMsLc9Ar/oZxfw4lIsGU5R9HTEIPQ
g8H2TQjR69+D54zyZhCfdN3+cn8y4bTvqz604oPi/KSIgqTW63Gm21zLeOwKV6O+vC9J8tZxEqOZ
fGs3Rc0sHi4P3igS/LzYlf1xgia3JI8ZDFqig2+HZjetPtMiLCv4ZJSPx0a/iBQ9CPTnKqyOfFOX
q0xaUkeAxIkyhIK1kPctBTTjs3RNcfAaTNqOsjibPF7798dHf0ktw69aHHL8kzgdOlZFhCiSz5xF
fe7BXeJHOdrTEbNVK59F3b/Jr8SRvj+n1i51g+Nysap4Cj58Ck4EAvkKKZ60VSFVMsCl0Hk7v2lq
AC/S5B1CXd/WlUtKi8In+3bez33XboYovJ7fYqRBIy1TKmpqjIQ18BDRCGcUxNBAUZP0aUSHOh/D
x/A1UJkP//IsV98PCYuvpZxfnqyjMq7F3/zKizi0uVmqkNlTLxZ/s/osOq/H226LP2Z5IXE6flBn
d19hl2XsJv021XddlF+Cp6EYK1oUxz/LQEDwpArPUt9YE1XGqBAjAYBfjE3xt8bPjuuOkRa7OQy0
S40MrjWfA1ixNA/jbzt+XlksD6cfjmnvyacd9+DEw9L8U5hfPy+vsBfV5170CbWJvnrfyltTjvRp
emThiN9ENCZLOPoZPR0cEU+ZEy+80RfSRT1rU85djcUMH3wTN3S6LsxXfmcs48N21qBbuGTX11/n
fYQxA5S8r/D0fy5pGlS4kxA2UGltugsX2U2SGL4fPGXWW0hHFHc4rATSBN3AMT8bGPLDwa1GfDgZ
PBZjpDOhhedxeTESBA7xhf2NYn3Wz+Vg0UMNP4wO+9+ZIRkda66OcgBAxc71ADuHl2ZWP9woxTLJ
tsPV33Fm3FkhovgUozdhGGlXQDCJCLwhUGn7xrIO5e9WuiiI/hc8Bq4vq/GHDamgS+ydELFJJ9xq
mVLDm1o0oFRc0DVbNVQD0Tkhexo6muHBDU7ZubFibU3jw0VilrFI7clkT5ddWhJ05kWy/IQY9sS4
/IzbPQJkEbT2PTJel/9E1MigHut7NQIBYFyJ55EBSiv3glYEP7LO3WnAKLOHhfkYsmzb3VI7s7q+
Z4fOoXlWEwTrHIJRiRs7ntqZpcRjHJJjhxgzHR8mrHUkcAzkGyYIbdfD9SU+qso4oaxgnLYT+noU
zQayKTTquj/sMcKRLjEw+oPQYJUmaIrzpEaEqgCa04lc2c+UrjfZdpuRzsKHwwPwACaPTPABssiE
lWa/lHhqUyGc60/av1vzXH0nfWRFf8oK/4yC6XPPyQbe/bdMUbz1yT+9ZXmUsHBX7re1PxgiTfOg
2qQZv8Sk3VRb7zkk33qcFI78YVf4zMpyWRt2/pkZdyi5OPP2uMDZr16npiOhdfz4/hns5PcHpk3B
K9CkyZAT43f4jH687Cy3i0+UvWCz63A5xl1HUQHJ7bf7Pifx44pOX1Is3jRliWGgPdM9vSaFAxxD
aoGw2aqxlU68x68eR52RCE1/jDPS0xnUVkJJfOfgdtmW7esxWKjPKZZ7jQGU+X7P8ddT8A/7LlLS
m2M1ePXctD+pmF6+XFEcxH+xNm9fPgpqlu6nEoJNF8n2yZytGVOI4FKg4qOkeynL2rhiYeBUu0g6
hTwuVSj8X76OmYeQI4wPNxyNhS2Igk8QwLeLfJEdAFY+EnSm0v808SgkPxXXgShR6tVzB3DzOdJz
4MPn1jP617wZU3uxG0MTofkAuR6OeRCLIfF8n7dFc9sBpGPBw8geMP4f4K4eRtz/EDniX/Hb+HEe
RGVMR06ZwDftUdo2K66yYRlwvt5ju3mNh8znyQtnWynEPYrsir6bfHHEZbAt0OUrTkpBR1+cmODk
6YJfIP7bc/PKpBXOpBD8FniJGRPQKkvtol4Zt/5fg47tN4GPgzKYc/0Gfk9Nw+tll+V38EM8GIto
KlveLZcqEkNKS0LoeP8Pdk+MDP9th/RvGPOxhHFoummBUJStFvITJttbHTSOfyxr3KjMR+Mkz3UP
CXlt3b/qqH5Sj0rBPZ/0ZTeFJrA1bqwE2FM/yd6lpE8uQmMpWQgW2I1B9TggcBMYIpVB+7aQOqKI
R6nGo9i+eWUwXbCVAzHgpaMMeOOER7bd2+mxO94x3eRj5lCyb3KQ1THFO6wiMGAV5gMqSsaS6EIx
AngJ9THMCPJ1v6krBO8oQNjgqfHxRIsdckxAVHmDvOMUbAJiFMlbiTUgOlKYUef6GY+2euhIdCni
eAm2Ayv2/bDUyUfjDckhHUAPJZFu8wvQuGnaDSoSZyddftoLhFbwBi+FV8ZbYdkDzka7xnZfc8md
v2/K/Yh1dyDPhskRwRj6jD5iNxR+QLNIUVnGscnDnq5AVgmxAjwCbmJiGaUIOpN7Tk/ygTc5fhQy
yK0J6oWF8ZvW6bSEXEMScOUOyZZgk30JoEVmocIat8bAKh+r8CcLV/N42TjrQPZheNy6b+slzOAs
7azaTKtccDkvM/H3HeOiAaOgInsL2hNeJg8TzI97sKOyX+b6PVZBmB4mw2az2KATYKjyc/FE5aMK
ehtKVyavEkx6dXQIce7Gea43S6bVTUZOBuuOlVud5ooohOUb/Ji/apHvPqEKJed1pIwHo30scTbW
wLeSGYHXQR7Rv+MeA2rvGB6fBzSgAkoOelaejLQSJuUUoWirHuPhrp00V4CdaxylS2PRD5Npsmr/
IKkRWRnv8UKYMF4ZJ1j9gAKJN8jkp3Yr+L+Isjws5uihqHAxQxqG9+DOpIMJJp45YyPqrJ8Fv8UZ
mm/nHpVjcq7sg4vpn1Ojc5knS2Hzihh/CxWBFtXGpQhpFn0XPQ4THinss7KiNpncrxUjJemkGqMB
6d2ASswvuOT3/SPsM64I4y9f1ksEpoBoIECH+ZBMjY9fuWhPXfpXUg0wC3O4dF0xzxNmV0JyPbQZ
M0GVuvt4iDGS0qA71pPMOVUW9Z9QFXl46MyzwJgVTCXBZ7a09VIEw4YYEbDK9ZOM4Rw0NwJAJiZz
+4ANmPrDSUzkw29D7ZWtKywemTs75bT1tShdNNF7+YiyNYbpYTmRd4fLEMvl3Qe0XR4J275803OM
qB91YRqIRIN3BFKTH0zOGegT2JdN7/PD7jAr3Y/9nHztdKXO+6bQ+DM4w3mnYQPiXGn/3iDjaKYD
Ci3M5jrvu+6YsweQHvl3g4QErhXhp+TEU82nQhKtcrWVo8aPZ7o9oGUfsTvYAOmT+1x4MBfXcomK
zR7wQfbmP6b9fSyVsSCDGACHc/29UokfyAt+WtmTVXz03dMlszHgxqqQqVFfKAQFixIkewnkIm0+
i/6a+0S/jON6RI3DvsF2w9YDwPATE12SWwar3gX9l3+4dmeOPfom1HyTl4O/LmN44j8hNcGCj0Md
c+MnbiNsAKv2+MNAEVsD/Ia6ibJjSuT3GJOFTs+5+/Wse48+IOkldNKCpDrclZDTeURCZGOmxPg+
GMfv8R4qQXJFpFif6W0meEuEhz/cCtxBWGHtVq3fp2r3pk09OxUvbHe/er1NQf2UmypOYeZ9+vxT
A3zmrNfsd5MjY0plBXiGqg/QXrn+UiSLwvQPT0TiRUpOu9IpOOmYD//QxY06Am+bTX9X7cpyVJwN
UILM1LlgmMKCauVshIBrY11w4/CvQ1OR4j6NIA+SCr6S4z2jVjgzJ1Ai1hl4AXBsALxNLHcgDXEB
2IyWoDRqWE1kVrH5MfwQknv2XKyI8fZt158wx5UPBq3I9zo4dMRYisRhPuMqZDCUzYmKwYHtDGTB
dabRr6KOgWxGvSKG7RiXvj1KTSgnwskcCoDNkIdXRZIBiySmEdDFRUYQjsvjFzQV4CUYS6CaqVMX
1muPs8rX4u8FFt8UqpRSnJQHm9pdX3WYY2OM9GAUrQbptR+pc40aBjE8dTKLInEy7bTgUmGYQYlI
Ucz6pIBqXtR5iX03BaHXBLnLDLu3kMX9jaVvYgzBmBLSPYFUipQBzhscwbh9eT9n4Csr6QgAEKdW
3vf0xkPdeW8s6tuP199gr/7G5wJBJ+LoZpb1vZi4EJk4t3GheVLs/VhsGIt+7RecZs3JW6dg2YnH
36gYLLKhlxLZpE+QDpeoT2UvNU53XsyXa6N97PNmnQ0w2ta21pC5wmBAHKFHLZxKThGfM7DHusPf
r75mgLXavUepA9/TsJNqUvasrg4bYyVVzO3eR5WsYC7R8IAX5Seo9r+TCltHcnIrXcknjPQnHdNO
6/GX8TzD8RAszwMrG3RmDWJs/+Y6FnIEvLt52BzlrW7+fMbwKTZLd67C0YNp56jkZNXoiConw30C
UNs1PBX3SRvjUcj/hafjPxJ7+lKb96wsYiaLBbkUqgts20a4PAe1FVsqih+OWaAi9sV33xJtqEGn
jW26h0shEUTf1oeRgoXLvVjHMWFzPmYkxdeVuVh5nQf4GjEzPkwBYNTQYi3w2yxan8dR7DhcjBin
X9P5i419GEkR3tQWOOiogvZW6YB1xPXBXBD0pjsbYLIUADZQcC222YyOInPV3GcT9h52OfBL/ORp
w7DWerOP1ZNKM2W8yDXn20JKsPC1JJOHRrNYF4bVEYFUCcNR1gvMWvCg+ST+V9uAUh6+3iOeGmnY
EkqDe6tsAn3baukwgk0gA/zG2sCHct9xz9d6fCb8gPx1WTsYuau4wMPoQ2ED5xsTGNYkFmpYAdyD
EV9u05AbrBft/Mul8rDfgwCR8VMyW42sJnVCPsfgNCAujN8jY2A5TYz9g3bIABzv+utne+uXa/0Z
GtLfobdtjH3+WqUM9tq5/Jw9D3Ojib7KtlW2bAZxTMfQzV9oteXBd6T/xtXQklGkHabaMzLYOHDE
wk3yF+BEfniGH5UpJpoKaG6q9ShMnVUG152Bw1aR6x534oOO4wIPYO6CgdsDjyPEzPGYDjk5q5V5
V9z4QbTdnCbrhTMCxij7/AmajqVbHX2LRfNefcR0lK2opjnKaajDnjI79PaGJly6m1VqYAly2PeD
3lbDT+/2+cPMGDcb1S5Ze8axPGK9DNN5Q9d/J/2jf9NvL7+M7j71gi9SQV7Bx8EB3U8AN+hlsUR7
OSWqvNLtQuIHrMaNvWzKui57z0nn3CHdIdAeKXYy6eNZSCxE0PemPYsZocUg0YELFmA+4caWvhvC
R2OdIvkG7hZq08l9Ha+/dm2lU2kPtmAeZgx3h0CaBi5VZxwpDabpQzHo1dFkGPB8uIiEc3w/3tDN
1tn2e5h+99hwcuye2P3tNPKQapvuVkG6BRL410Pm+FnmBbyrTujytpRa9JhDu4e7aey/I3VTFNBc
RnxeSn0x7tv+e6OQw1GGMovxHV/Iup6DfjOMkZqtKtLt3rbScxs+Zd2SavJ+nK/qZPjUw0BE/UXT
soLgno/sb5hO6NGqsFgQ14Rt+itMF8IfHub+ionpNF28/qQzXU+O0gOdwQxa9D18e1gzzKgmypm2
5fOGKkHvmy9b0Nh1Fdx9w3ulAph6LImkcgcoZVB4dYxOxe70gNL3c/mF0MYrTMBe1mAxXFSMQjqb
QvB+NCChodFGkoAo4u/LxKPbJtPnlLTS35a8IeEw1FzyHectDbxo/zA+pG4hNhKPIBZPquew5yTs
mYnQNp9ea23xwuUSE7VddoUNmCxBKvnEMIVx3zsZVPciRBsVMu1/oi92UazQwniSLRTayVvKWwZZ
BcNFqgGLlkMEU75j54f9H7Q4K8ZwBH5EF1yNUfgeQQW7sq0h/QG5Y/c1r0JLB8HSYgbGkQA2F96v
gvyJ0u96PrMc2nRUHJvY4Yfh7OJQCesAV+uH92NzB3EnyZGakxem2cJW9G6Rz0GRKHR4+GrzXY/I
tt1xfbSEnmrmoO9D5QsNDTrwqhqvfqMN2u/NdGrtpvBJHWdo4YBjsf2IUlTQxCapn/oqt6rL/MxH
eJaiHFKpNoSIWIizcQ3+R6bDAHx0YiHkXePZOhb/F0WyOAKJvYKlRqSMhim3IMkKliSHDux8gBEx
7mJ0NaSNID7N+MN6CVdT+Hy/AsHeRFY1FwJeqGdI4X6WYKsCMdogsUIqx98b7v1Z+A2P2EjRqTIV
3aq3L7AIC8ztsx3sh2t8eiY/sM/35r2piOVhOvZvsCrDovqCco5EdwBMKewfxSSUjYzNi6gK8jN6
zIT/bR8vtgIhqALEKhz2EopalnqIOxBBWPb72RibzgnfsQhIcPngQ0KIzcYPEEkYkdzP90S8Ef1F
I4aPBTUcPoaAenhHk7gCk78nJi1vVUx7eUC9rCNsxedyAC0oZB1uZv11f31Izf76cQYMLXctXqEw
hTzsNEFyD7EN/4M/n/CLqTj+u8xctGkTNZE2lQ6Ar92KDIufThbZ6Pty+RHcMaEN/ffVaNNPSUWG
0qs1ky1zVP70VuBWwLl00sCGB/FNrwGsYjzpc4s07K549cGTyUHAj204xiGBW76PH0F58IzMkSB6
ojzg5Kad/HfbN/ChseT+nFvakjSzYJJ0iHteLo/p8NJIJtzizklL0wcmwvCLrATSIl82t5/YRnpG
PhD/RCvz3xergPqytY7wDzA7SbPAq2RdLEaMi3swSWigDZNbvh6wYpnVFNFTvzXP6aDYQTLlS8QP
4doA7YrfwahZPLO4BdBi/2KJ5BbaTM38GkgNT2tSocpxiqFJbP9Y0CoblgfmGzBfNVAkNjf8uO7M
mYVVGj+iAqa3E1giMCQFKP2ZagYwhfhSnq6hOFKCjguwjP/yhTgNm6MOfOD/vp6ANWavDIwX8Dzd
8bJhDdEsSCz///WukEziKFhCraAtBIgDH2JV5ha2JUDPf18gXnzDbJy+8fD0wcXE97xRCSOlUooE
mwVrL8BzjHugUIAr/zPOY8fmG4E3nofn//7PlsEX+xS/nyf65+e5KFdMmkISDyj1MB49fmj0hHru
njnvxgFD65CTEWPFaiJEM2yO/6QzkP/FOprQxojV9PsnvNxadH5CYKDRQw34LnXFI/7787J6d8P7
9H9eguNRS9kppugNnRiRIQjtK9w11Eglu5Yg9jEuCqjPj7+rvlAmFFpwQjCX5XgrI4Ay4Iw/0jYX
GLxOy+0jov2oQuJSVRHNgFfJoW/2DNAGmm7qUKHvEEiUBMUcefGPqgLWfSjbsg0kY/voZny/Hh/R
G5+vOk7ZrBGe4PL+Q0ZwIkfxza2wnAe7UDfqBgISVdIM2dOeEYQasPSfm5HDTsHuhax5XgSpr00g
M7Ikq65EfhgNdYQLILR00fsJFYzuKD4By/SAbCx3n/WcnxeqbsH4Fn9qnIHriJQ39i9ogFDHcVNm
rK1wfAWkwjQS/JaZktDvPS+198FfnuidrXxG+u1srkIuLejFQlMMVsVtSm+ZWhgO+xXjj46wO6bk
4z2uqAhOuZr+fV5CFCpRTHC2uCdh6ncS/8ON6p/CVwUPGczxi36PS1kw57B/BsJ5Rt4zekd5VEbD
SRnBDPAFXxkPRbWbMGcgAIn1lQuSciiXcZIkV4OtXwUu06Z1VIi+uZhjasliDXqlXPEl/iUYr4z4
5gFd7rF9nB9bPtyXpaypWHQ4/Ni6ACY9rV4ivv/uabv3/WtyVq7SSb6qeCbL12yN9+a6tyEFik8O
it6HUmfYYXj+2md7bUNzsc+hSmbzb5BBotTwon5GGYb5qq1m2762rDWX2AkWf2htjJY6hJdZ8K7H
NBuUI0ovgm8KQ/kLowftQGnBooHvmg5Ey6HFs64mgNC8v314JpQ+HNVkzirD6E14NuFbeDcrSAjJ
vPlgxWMm3QbkmCjJX+W8NUCb4T8MgYTFl8Xn3TanDgTsMfQyuH3owRQHeL/3cQbqONnxIlv40Z1P
V0P1iZ4TZyGHQK4FtEYwFoPI4j8AL9woA9kXoaTqBPoQ+zi1dl+0Z8VhWsSb9L7semcDzBa34iOk
32KvuYYxa+PowG03rzjHs2XcrSGdp8NtrO2G2t+hv+Orz0hST7Zls30os305o5vh1EOs8jnCN3w8
jqW0Vp9r+bX5dUuW8ASXx7tZ10Kdi7sxcqoErxlWREk6DoHQenDmaEgGNGGQLl/jz08MFoxDyPCh
7GMwBfVnwWAk1W1MiLLiynKOzR62sHC7mAUAs3O/fsu6KJEiJQkg1TEoOJCgtIBJzvAgKzC5s/Ae
S8WTUMMGOZ5rQnBUA/IIqwyE876/FlXLpJwO4H0hWhugfsK3IToJffsq2uLo486/o8lFYE14z2P9
IdTuNCQjrCiF9jkQj13tQv53xBYjdDBZ+CdGQavGIxe/0UI4mNwRJ4j/Omd8G5DUb6YzR8gSPMZM
9GcCGe7lPnlnJLn1FVtJ3Ee1UdJJMwhY8DKy7X6BUoYprPOKrnD8Lp2mcmgVv83e6Hx8wKFj1IXL
Pt4xO6OmgIBT1t5dDcrEISNlsGCv/dLgS+EBtgA2jDdpK6ce5np0I/BxMATOuCzhCyc1QxOHnZyP
lvapg7L48kCT2Ypb6NV0Ng5EAXZBKE1a5ZGlykkVoy3ECJSBCL+tcn7wyiqnhT2DBhu7TciKvAy2
HzxNG0drJ7w2eD4QeWiK2nvQZk6bT7g/ddkTxWTqZ8r48yVM/F+DcPCbyJS2RLUCpFPK2Hh5U80Y
cjTUhMMzokJqxxvjQ4VdU1QSd5N++bHjHBIjO+RTpG4+Fjo27spnFLfHAbs6eVIVhCMneefiTLv3
vPxw4lV9pWVBc8UpqMIiwesYXglamLQIJRxj5f2bkoUgQrTnnUUNUEEgaiHyGXlYfU6dFHGys1PL
6q7fRQ92YNX/ynue58AZLHsdKgAISABw7fL+meIedij++CT6VCb8ExNXxkiYMQ/PTJ44i88Ud3iW
a1Ig0zQOtio0aaZRvPrsnxBCu9yPqEUYDmGVR/2Qw/iGQvpKgpqJ0r/BGKAZ74f5PmO6B2MgPlqW
LNXP2w3U14zL58moGvET5FyPFyTL3rtcUXZkUGiSI3wVDUorDouUNnicMbhp2iWsJt68kfp94N54
0b8xNaxuyYoRFz0zCxKOkilzLWnWvzHDYraFCgF7y5/6d0DdlIeyglMZb6jfjn6lSSDUl2fXtuoW
vfMK+iCMhKMw/rvx8l/HARbP5xZ5ee+chq8jtNJSEao+FBuw2sVqRI4PpcxP8K4ktzYVjMFfV3oj
FDkBkQ90VoRhzv+NEeY0DMBAwEbaHUtO+yFNEsxqP4RgU706QGrY0CXaGtu5vIzer7W4qOSe25fJ
ooTq2X+6qeqoQ3fQYG7pElxRoJ+PT/XbYFgonDSp12AdfXykMrB89cpuGlZFRBIuhvtlHD6RbGXF
DBIUcEEth1CbBf2o6U9ZBWXF+ULaGUyY7mkxbE/Jh55UHtZqt0kX9dCDJiQWS6xekXl9j8Zh+b4f
OZ6pgU2G4sMBLqozj1BrH8c0hWQ395GuqacZFTO2J1wLiR41LJkx7LaNZvFBPYR9mvXWLKiNCHp+
7eZ3X2i09I36lzKExZN2ijibaoyqlKsMChOak9bnU2vE6ZV4oBkYdktbGgVkBUjQTJ4ZejijXcHg
QKDiKf8NzLj+r9JsSMMYVG6xqZYHSw8l6kUhu4XFI6Fj2kkX6dIuCKmO4H4AdXuDi7LQw8HsM9FS
exAll+euWAxJhcgWn8XjQgHabJGEO8ZKXn7O8kUN8+V3DeoZiLIBX2USW37eAVsJZqSSBU2gtZJd
siN8DCTjTsRJasWUPpSZrI+IDHe/E61jBE0hbhEgUH9+rzSf4E7Q4OBq0oB9FlozBkXSAE4oZbfZ
AizmvaMnTOmiRGYfZAW86XB2LSFRmrRbrFKItyAu1FMuMVZHtjsMKajiX5BlsRHn4oQcC4UHI4nD
jXaIsiBfGXveYLooy0DMvAFfkN4z02Z9+hjYyeuYlGeT5/ZlQrJ0WweVRW98XzKVGvPh4Y1r+Cim
/SYSYY/0fap5ZnJqv3ws5vC4h7ciZDtOMqVMRcXdIexoIlReIR8aGbEDgjIIpmLJnOi32o7/ONAW
yy6hVMn2vq4ZPv87fNfDPNu/ICBMvqRXCYwZroGpLr4OvF6Up63NPm8ONsM9dtaevFZ4FfSt7ki/
vIkKDfsXeXdfM/Xo5yNlBoZX3aTh6IvdBEQFZmX9gtDNSJxLlFsMnSBDol6ITzScuFs/Lph9SL6g
fDIyV2bsEYJH0VkKpous+MMTbH94IogRoAgYWEh/yGcTFCcv75ZwFjj3YQtyVbKAo0RhCE+vpm3b
f4QC+cYzUmZwLy8GxgYkgzYJmgpStfgoWIWg3kPs6tnpZ4pDanwPKFOIBcayQfDw9bfD6gxDmmfi
BSg4IxZjWAYcUfaTdqIJr0akEEVlf3F0gAiI7A6GHtmVnSUflkLFxpPDThBWxAfCiiwYpCksJk4v
mCSKA5EVehj2+q8jMjiuVV4x42P4ARJaUsLA8KOADMBwVDDFqMcg+xEcMHDxUOR7SARk4LU6r4RX
xI8Xf+kR6RedYr3gvcEr1VuId+r2e6MDJX9i4N4rOyVSK4s+kvWSoM8cxW/k2RKL5q47Z3SyQxIU
zOxPYTSOpySHT7KQlT0NTxnJI3khefqC4ERvEL1MdTY8f13daezSqVDrFm4ckpZCawP1xcz0ST7F
nvoNIgDuFNuaJ0jvug/VzGpB8tRzPv26iftctzQ/WAzhgPEM0CgE8lwPH/5nmm1ApibA6E5Go4rC
wNGgIxyCHmf/F6BPd6Brmt2sHxYn1TdC1Rv6D/ydYJS71YTBr5vZECcC4saJ/73bb6uapEi4rBNg
ja1bxeQ3i4+5YyzIQ1sS5+y8/nQLHee4CTQv2wgosbckqXGCObmZ+NhLhtAxiEBU3YcnRTlRfO/p
9klYEDvXnJU2GKH0JW4LuAzMahXroz/wV+jhWJ7AF92+V4NzjFmc4vS22TE96nhZv1ecIipXOVsk
ukAgVItpGlnbuHTQV9qsfywn/AzWlxZlUM+tT59tycru1N24hMnZkhFoHUC+8cykKHQHfn2Lp0n4
YWdfyZFiar5GNf3HLMwiEW305aJ3X1MsRNCrU48C/ebtmLyuaYOl5hmu2vNCLoNDH49A+oXX+8/t
zwhTYs406ddmT8R1vbbdnNkBU3I0Jg+LdVwAchiqAnY55QnJOC2WZ5jxqn+Ksf9evi55mOBIfG02
1VWfd5G2VX6I1u9VpE/jqRrCFGxQjGySTQ+exE5alKRFncCZ5QCRBHxWtldgQCw/gLAnRN6wpVMy
/nC+KWaIo1KMrEkZ1+y3Yso3dC5YRrt1amo7EeQ9pKke3RnskhN2TqAL7HV34H2s0s4m2aZbw2FL
yM4bF/BfWI9/77Hcd/qq1+BcIUau43dwGJpGAD/2NRmYsW1MoGbsscWt56/bLzDABfAqMXluV8c3
5w3pI/e3ZCTgSbZWoyRgpugOvZzxLudaP9D3D+AT7pgeAGBiO1mxpntCYd7YlDrWgBABEdAo/s4v
n1G2nLUlzzkDFHUAJ//i49ujvnw4OMz6/Xk9hdAJ8AwZEHtewB2SbbBWKVf365DIJDqJ1AGYm/+z
uwKbsfXvGCtoXBSGC2bSvUW8fp7gOfnttmBLjeq/HhNpiHvBYfVcMFO1SOzy3pvSquwCN4A4UGqT
vBYbH67S6s/6kW4OrPekb+Z/UgBTbUU8iJ24dZitGP2kc9r/2td0OAjAwQaOAtzBmIPUwMbNNzm9
sBq+IREZO9C7MbPjBHwYMD08XAB4vna+kWeEZm/ksxYOFkL1/bErWzxlun5seF0QuyYlNB6eb3Rf
Q2DVZ2rIGwBTek6YQ5l977cgvA0AnyUeZwaqCMYsVJI0l7Y0ZtYLa/jBeMgE20ammO0Vhv0CZqqu
q8+VUSTJgye8qw3qUQZXkwZS1rEWLKcvpM0rXTw9M6N90ikceOYzBRJXj3wXZi7oLumDqwUePXP8
8OOvhZSXiVhqpigQmWs1Y7KVn7qXcagPzMIiyh5KkQr4AlspcGmKTkSNUFRKAfjCSXz2wm6a0szJ
EcbIjAo/gNR/wy32Ry0YssAlCfuFD488AR7d22S7ZQPEqrURUCXEVAr2bgtTuWbt9et94ku2hCpk
GVMl+neb7IAlKxDqDbPblpgJBfhXhbga0VPTqjKkervQl1eAiQ4r7Emd4izgqu7h78c0TGFUGK9J
nbRgNYqC5GXfj/lWfQOgQeh21Gk3pUoApzwqf8kqXnAyDyJK7WmvR230cCr/sCZmZE7LbZOCx6Dj
MHtda9xn02zcnzHDHTA1mSA+em+0UB1wckv7tjaHECTD5wkK+H0s3aqlMWk93c4w4ED5dul78Cgo
GCG5/DZIg/kw8mhwIniEwQV8D1AbCDm/JZwSKLVC1AEGRnIj3HgZ8300oP+h3GikKl62vld0k9E1
qpOvk4RAOcJ4YyLi7noM6+LwEPy2ZOfcoASy49/RiU7f2y+m0uM8gKL/dY1x5Ze2RDDDRZom69wB
wTeHs6fCxlo6LERQ/LUTT/qzNWwmqHsJhsF6xGNIawHIvogoM7xmMrQO04HVTMBMZ9n1sCvMe1Bv
oKu81sqsjjqXivgR6TsmOb8TI5yn2Zs2F6JfvRTkfq2Fpat7BEAGBeF3whcVE3QTaspcDT7nAZdY
L9Sn+H1Ag8DmjxwKrj5GFLPveWCVE9YMrp44uDvG9Mv+f62ugH1X7PY4y7mCBhsBTsqQ1+hP7DKq
Z6n7XFFIHB/z2q5IlIEaYOnEqeN4bp90bM8odsFdRf4KsC5uHmJuxhDUg6Y0GSzwZXN/LAMSyW1U
Hfh3IN2B9CMQW3jxpsF7YVjmM7r8QUzEL702ZWnk6bOUtLb3jI7sH9842aFe5ugi9xWs4/eFyYLN
TISii2qNC+jGDIV5xsCuZ4w8+fwu0tZGwETnjCXXLVk9sNn04Dw8uAxavwwyk7w1pmdWupdcKIJA
9WLa+luBh11wnvzOGqaaWPH7w710jYMOy8AvI3LFGrjNsrn0pswAEDPdPkeG+UIcz8AEzi3eIox7
RCw2dSgr4pGLmeqPHRCkDUYxLHnQE2LLML9GZQl8+e+4cMGTXkNh/9w9ZsXxDnOYTZUp05GTp3D7
IVSmLal9hOfFHGXheAHyyG/V//BxZb+yFSgHgLYLmqDbg56RI3MZUOITlkuLWRJYheFeAkChODTC
lJ/9m2h4SI7mb+RQmPyEyHRAsgV50xDZLDBlgTyouFH3cie8YNKmKGCpPP+NTSjHQSH4USpyeMn8
WtIyKE9xP0BFUBCGA1kWqJbCiHfNdD4XHQdChuGWXgxKIYU8fS8OHH2IOhDChbuaAujd2Iyyor6D
a1hLoyWc6BoV9lfDYSvN7W9aLBiuj4pFEfT50AyzwDSmz7mXjRlPONoCsuianFo2lTdnHBuC9TRn
Ccpb7MrEZI1BBUsA/JIc0/MJZEIEc6i2YYo3UvSoXU4bhNUNCJ3Jy+UU43wrcTEhOWLoME+jCWVl
phXnE/joggTHucYci0YHN3x6BDt/LGjZAYQII+HeHGYSJz0UbQaPoHF/+g27eloeMZBLSP926Lw4
MaiOWIMQH39uNCMs/R+WewPA9JS5Hfodbfa6KXP1PNjCWM7FZdB5+t99wvz2EUnhfc8aO4F/nqze
EXxHTHnSKaCzO9yr+3wzCJuMKQSUoQrJyWCSbD8LIAs5QEl/gFKGhp7YApOJCkT5MZcUXXh+MXxW
VJAH0EHwdHXo0DACSkFHI3oHM4kBekphasPnL1AKPEHEQcE2EA0svVGOqo/0dEaOglouRGO8c9Fn
8ihY5KxOxv9ouq/lxJYkCqBfRATevOK9E0bihQBJjfeer59VujEx0926QgYOdaoyd27DMySPW0/8
FOK7MJ/tzO9whf3NHPGP7E5Gjjfv+qQkgSw5QUozLBjsrY0k/5rHhcZ9Fe4yQEqYOt4Krn7AyjAz
PD8imv6iT3QYrrgJmvQho0dgAa6BSx9uDQBi7i3pVm5MILJ7JKBiu3A3yDG7AQQ0lpx7NK3ncDcc
Tj++AEteH+qOBQARNl6XxUddBsXfjeNvTSmpgO6PvZCV/21EcRrh17uDxLtFA96DaK4Udkv6CZ4q
q7+Y15hg8hIChY7cUMxcWb3oW/SMYKPctzQj4fXmwv80IpLg/NSgEdb4+PF6jHm2fGxtW9n+YR6r
8T9opYeJGq7hUXQbboA34xj+Tg1O82z70Fi2ct31oZxsJVuvfm4wnci5myf79FoNitrcQmmR63g/
vK0hAjLS2f1LD8OxGW8Bky5szwxSiotZBhEIXwKk8zVtShb5jg9O3Dg+4t/L2bOnbMsOnnVhJ62Y
Qr/26p7XAiQkiGIqYNG+5wZaViVlTMJGKTU0/XvtxJqPESt/d+SPZbL8Sv5btdcmNB8vbWTn+nnx
omV1JcaH4WL27CZ+PBgx8w9wT7a3b1670kH7Ko9s8z3fVTOtaz1+LSz/ZZvXMarECaWC/4c8wl9F
xPv8xTR09BhZrLbN7Y97FdyYKlkMsAR38vLLErOAbrEW0M8bRewQQamSXIUrgtFBwQi3Yy7bz3QP
DXdxsj/tJUdSjlocMUGOh8l7HhsHy52P6PD6A3WxMExjBCpZL1alhe0z1sh/uwHo970eImayZvH7
AIPe5+urvJLmxXFe0O0IwCER0ONxDs25kI8HLcA5erGNMEkexE2p2qmv3fj9df421/qXPBZinVRX
p3OWBKBZm2W6ueqt7mlMJ8dBSgTa9kcJqtyztGKf+1akmZzEW4v2+vfRmy6kyD/qHAZyyFOnPj5c
7jNVxV3rpPr7+XYecrqzyMyb+r2R7Jw+0x+7JqrS8PS5r65IqPPCmLWSjVcn3tmn8ivYfDNtIWnS
98WbHPiMrSbQWSJcRbLgbglXESUFKsuEGuCSLeGsWCzC0lGi7X0OrfzqiLCZT4e3ccogzVFHK+/z
SYi6kRQnBqtKzaBsxZC5V+LOQIDPmzQ3MBVWuSBjyfaM5XpSwJppCYj72tJtCs9I8+Q+l5eVxRhT
C0co2o73r7B1zK72fp5tSvjW2ByadC6trSYrXvbvfDmmjjwi6RtooJ6iFEdFuPRFJG9SRdq/ayQw
xxFkjpEiyhuOpb5FlwKHW+YBpOiH2GASnskN6snR8Wcd/veFBvPjJZy/sEY8fSruhzO06wg1crch
j3gkldOjuNvGC0xg5dMm/oBYlwmHrJUdmB+X4rF76immZIdiyGOB4DF9aznsVs57y+048EDg1VN4
OPACM4IVE/L8X94bLU7i0+ZjgcOrba/ap8UsBELKTLcn2c6NlROSdmI0Eg9yiTkikSE2DiZNhuWf
/k0Og75SUTSz9e/6+g9kzFv/3jUVpy5tSBOs/nlxMVD2Yqb1GGeVLycFjAUYnHJPwnO3Qd51byoi
kHCOPxRsDlm7vNzTGcTOln9r76qX3q7npBR/q/OQZrIqev/9ECSJ5MiRASxmqmVMoCZwgDnjrAlD
oUrke88YyjZ3Lt/57NSX4JutfIitzi2/Lf3LfTwIiZqR8tknlXW1YDsKpDkWou17ZdvChTQprUpu
+zQ0LMQhE1mCEW3CZ7qxDWIg6AGEoXf7Z3PWVsCtvl2XbTkwP2Kyv7HWKtcq5nSTfV1BdFDTx6VU
eyc9Hf29DqQHtt1eZCan0rZGbsSdAxNl9p8NpXlKS/uj8HXK9+JER3vUE5AzBML0GOfBXudRe5rw
1wUiyKv+LEdH90aQ7VenxW9x0pX5ofANb3KPTqt31JZAiwtNCJi2tPjFSM0zpdqOLY/6cT6tpguL
erzmeVYTvUU9WbtpQl7NczszzExCqvipSJ1b/85UvkKLcvj2viOQxOQAYYKgjxeSWzKiQ+9euPUg
F0V7+u/3PF7fldi+Z6imBbYmdBoO6wqGIq9GH9curSekN79ozpdlG+RwWo1VXuzLuczoLUMGxTO/
wiR/eRSA0LwUU/13U2MGiFlV6SCRWyC+DcqtwADs5FhmyGwaHavvcaq+KGnSy5HKE283U0pVTs1H
8V6iIIDEdq+lXP05e7aoo/IExMnPbRWZT178thGZZc6F1xdBAM0AyxSbGiH4ggGeuDEmB5PEGG+G
bOEhfi/Lt6iQs35kemdaXJ94BUROpXO0yMyOo1+qijZ319vfifhLt2fpZb3fwnF5TORXHBpZrqo6
OStfsLDIpAziSe2n+WTkrwQNN+wt5DkeByZq6RF2BeO6kdJGu+LutuqP3RxCYxibn6nS62nyi8n9
IzK3sd56j0riWEz+nnoyOI8f6IEoFbZXJzZhCU61Ldhwmx4VDVBOIEfGQFQL/CTnOtvzS6AGqXSR
EKb/THLIRE0bvLDmBawqtbIOd24cRnh29ec3dKK0gqGtkX5upUiV2zj3v43Zy76WGSNOWdexJh69
ZpFFWlWXEi2e+q6G/T45+g/U0DgurkFBao6hhODQhD9nr/D5G7LaP1Vk7lvcck7ADRzoC9MCW/ta
jlQX40QtUwuBt8di/dh61TMa/GVpW3nUj833V6rjiStWXyE+HVqSa18K2d9N6dKXqwU3w81MwLqY
GBWOpS2PxfU/DNjeFdAlxK9gvFhR9VC6UISUAFm/JmF3GjNvsl5z/c2hwvElkB2g1NgxvssGNyUb
1CZaSJkzKp9Vl4icuukZf2225SDodS02OxRlJDbivU05Ut4XItJSmI1Dx6cUKj1VyhaSke497RKn
0s+0YrpxK6AjGv9fmxdI29dppHbAmm7n8vfadUD6X401YmY8x/KzwfRxvmgtGrchyx6SiHtDCV+4
oZunZTHm1x9fl7KnV9HNXzmWleMEOCdZ1WUMoAqRN86ZWYxBfy4fGSa7mO3da4Mv2zBb3NToo85j
0Ad9G0H+JDO+/sQGgQfNWrZ3NmDtOOpE21VdFe9zSv8fDTSccCL+ON8XAig1AVgKJMd24hmb9E8z
utOIIH/VXrRXMwEj+ReL6WQ70lBRC6/7ipVF2czPGEH72o2PX+tUIvRurGuAfQ5In6v+ZiYZTlBZ
qowCXssAdNJ2NrbnLFHtDKWA1ipEEs24wjbS35GknPNU8nkWIbWjgNxTK1M4Vabla1XQfPtWNMPG
myNQwBheTDKlHd2XQgglnRtl+VnfNQ/N6cd5fCluZymaQ6q9wmXwrgJBK7NFYbYm8WpGKo+P9qZ7
ncXgd4X053m0H+VYXRTW/x6L4rZx+3o6lRgwxLDRuV8w7TtsSjWWcUEk9VyVQ3To6ffwqxzhmZCY
Fo+gqb1aLCt2Ln/ZFCP4jfhNmLenkvKEDEDBZQ9iPlh9H6vcC6gipijFVSY2h4Tx8HobRraBW+PA
GaWoObjscZGwXWmsAvtRTYK/5KYMJzcSLs7qpXheFTdc4NymZqbuk3MBfmqHiK64/8fpJdjNXVB3
tedknCEgAH4aidQT7wAFQVx9evujvCmievExdx7yW/vzisFGOcBiXw174v7SA8i4cf1fQOeR3WLB
tFPfCoBd5moE2jgd10jrZBhlSvcFHlBlbbdNE0IlsRmxnfK2K5oc3sEm9hSoYesnWfer46PbTNOq
Z9vM9k2OjNHeix2ZPs3vfEi2LBIQKPUu6M6htuIqaiuWEpf780OcCtfVP9jVdiEa8r1nmnAPzmZ6
5EW6nP2XKPOJAzGcnToH7R+pcjYMPfEHjDchF1nj2VvTph+5VXyf7QKuY3+4tK/bJqMdHjxoZNHF
518PXJ5q/3NIdkUs3zeptAZaB94/d5OzwCR1FhhralPdkzQTgA0v4xZE1rtEHcnstehxgEMSRkBT
P6YjXeN2+zvMSCWpjb6qRiBgXqNRqG/3WdGYbk4Vl8m72swO5rrZlv2+J/uIKPxvOm2nrJ1LYnDI
peAA/cPVdphkpXst4FQs8HuQbO098FZUgeRIwRnZ8fWOzITALk7d9OFanN76/Ffsh1Iql6n+OlG4
bsO41q914Xe8wZm6APknOfYXjuZacvs9XVZRNVZQQtwizkbLU+dhRnBLhQmz13WIt/xOQNo97UWu
Ad46SIr66fFn006YKyiexfrp+Y+vhn5xBxzA9gl8IoygvW07Y9ZgzR4X83MCKzJOwqXUP7cAH5FL
1TsvAXadQKiXarIdS4RV1rrWIccw/hAjfKukTq0s5ffN1rTjF4iJb+RcyZxqOTUQlmFhS//U2YcX
V4uPVx3y7TSviPKjZ1hm5/965qpMK5jf0bkOw0Si8m4ymJhSrx9/1OAaTBNyRasCMgciD0ndvfe0
mIqVjtWNQVIqfzmLODSMKz6KkR52Sz7+Ef/ZSqkB5xMVPAuGMASnp23pnK5lbh+xQQTI7HY+HCqh
n+ZTgL7FAVlyfeu1riaotngaY12rpO/fFzmQyrAabnwi9t2S4UIgnLpUWk5QEL9QScwnDATErXMN
dMLJLz47lmkSomaJqzLf19Lm90g/Mt+wQqnmKClz5WS2eWkRMJz5oGKN6Il0DJoP4sNcDSGAXUU2
WuXdazLDMQjGA2SSQak3CUZJZj/v0jkywyt74ave3p0kY5tzbpiVJMBLDRHgEbIX8SWhTiEdeKRt
PyZ/wagAtGOi9ALpMgY9lSKynZ/FHNhpYBES4fHPexc3PDXwpn6jkmvYCsby2cskSstD5CjsAf+L
cqF9m1D0vWWvpF8BMZLbwG7J3Qe1sonZBB+GQSPFz6t1jhSuxDP9e1WtYcoX6A7eTi51XL7Iq88l
nRSTBqwaJGvWU5HiStMyxNk6fjBiE3yMNnZjXKaaE4+el0oDUY8Xd1Xh4JQTCFMVWwGYT4qna2WL
jM+00X779YeI7mAgwFDmOztLXdkyM1pNBBsuW5QXxLXD5mS/dbMEPOOzE+/FPtjZfPAFPVVPs0f7
Ndk8SkvOisP4g4ClHEfjUSwkSeUuLAhb+7lbdz8mv65l1c8kcuB8WHslPo5X9+CvJTO3MmJC72Cn
XVWWl8JieDY/vnXWuQGnVASz3badfA7emUksjgNX4ACrxzL+pLDWg98eennC1Oi+sBsm5sln4bWs
63Ry5Q2Z4IUapLRa1i7b9q5+f5SfUd4UnZWWYTHh43WnqyZds3hxVbexD/6B5EK76jbVRKpMY4Di
sefmKNKXSa5xa9+8fyI32PZjMuwLVHWvS4BfSpd9On9g4COaftNHRV27l7bZbydFGHXdqo97U0F7
7B6Wcl2Yq1W3EC2MGgyZuT/pLb90BJX3WPG9n1ainAS8ctacm+QgOlJ+yk8PfLrpcxgAcdpJTE6N
fLwOdUsf/9mi73jrq5tz0InO0zx5m9vSM/ap07ZqZLDMWrpFDm47Z5StzCbpDAUYLn8Wyd4mpLws
oV/7VwPj0/OOJUe2c05btvj9a3zeNDGLGSe5l4/Z2jn1zWYq3ktOclz/d+Vrr5Qw5TK4HRvGIYR0
3pH8/hPg6ZyN80Fuaz1uEza+cVBPVZjkJCm4spj6yHTfnvffSTmCeLjtY+Por8hbZoYBJl4pMVPN
9Q+sTbmrx9/rOof73yuqUX75+9SFR8qZa2VLepFfjP7wEUggBwE3OrMNPD4nMydxYA0HyXVD+4iA
v+nenyMgDqzfjCtdVsU7ZuYiHDRDt5mbIjW2Vb6+Fr35tE60KC812vYjaVrQTMbTL3vpaRoMLVE0
mGY+Wi8AsP2NdMtMVP2MXawuyh2L1w8UVj6X0UPTLvJgkLysc3ZKLZr8hKeP1ulZu6qYL6NrubfL
V7PDo4xPOTCR8aOFshlLVZYdGOxpSKg2XGrBidY+7sbFqXLscw5aj45uIz3Go2+aTumVY6W8qO3q
y3A7sjbeWItWG/mz6bruWm977eFo028sypyJspH27Urr9HMkZEgfigdtxrHh4rs0l2TPJmjlHWuM
YFv60VOIQU/0nLPqEAvFAqTO3DZtb9HRjg8JGpIjLwMzxfBN/fP51NW4el24M6M1kj31/gNQ99G2
7VFXE2euqcL/dzH7TvaXTU1AvM6jxn6OduGGVrCUVWi41F9LcEgHf9j4oW1bhRTdJqeKrzjUx6pF
DSJ4PRMbLUbPmFjbRP5Uvm/4KZUytcQA+pr51FIugcudyxeMYjFZNJ5FGBlcvZIe7pu4vufP5LZk
gj4zD9Od3H/IPSB+5PrY3CiQlK0ZhTQq5X9FEmoAip0ZmyIJ8D7OPoyBsyD1tCH5cpTNb8e371dX
aXC5FXLkhq3FMNeOdyl+YgTnN6r08m64qgAikXd2w+7p9wFTqM7Pl3Hk1XzjWr3q20jEQi880cLQ
LKgAb9vGFuWTujfRiv65NhoHMrbDe7t+yk6wERQ3Y8RgGBhP4VU1FcI/eAIkMYx0Mq1DvLxKmjTf
RV9Ma2cj2/GynFmV3aOwvVV11RexRha5L8pGCPZCM8Im/ncggsn727wjjv8VIgNW62Ksfi7FRY/0
Dp877rRFHhn1ZGchQRPbxT4RXiuOqdDSqouUrXBYkMTyqYIdnyq085E+fLfHBuFeSvSS5kBKgFRl
fQ42syd3wK4H/V9iELHPwv1HtW8NWmba1wGrTifqJmrTu/dj1+oE7riMtTlwKUnbdHImbXulsvkx
y7pYdbt2idV4sBQkcwlviirW1tXsSArc17t5zlVPUSPWP2No6LN5yVVYXpdltskjmcue++ITrVan
EwQh8dk6ymW6fKVDyibq9EzIUD8kB2nkxCzWMlqnoPlVCcLzPnXYYYnw8K1CLCSw6WtCb9E1UFso
pOj5WN4iNsIXsI70BAyylLH4Dn2eewMmgd0ztLUKQiY6XHF4NKbLn5mstukTqAx94ALT2Ok8tuLO
yBtkjfk8+48LfkBbQZWuqyDDbApIOw0R4550GIiH34DMS9Hy982WkxMGgMGx0gtcdpk9SD5QEAef
WB7IHMmktGe+4/ZaRVq6fuFVWne779cuvX8tGo7d7S36MViH7fN2YPoWfXf8lOix7bkFtmbbA38/
+M2fBxEHxSTTQKSh+PZddOHpsmv0bjojRdVtGVWS9b2PhkDPtHFhPFrTMXrG6x/VvzS0po+navFN
ddndds0+2j4Rez/NH0r8jtL55S1eSktKiJRM98KYiPj8ucVRGhnr5XI0IZq70vqZKWKapmEg0r6i
kbGJpt9Kb7NsSYKrbfpxSWV42MHmPp+eliIn4tiqU/HYBzPns5/OQE35+FBatXcNU5p+pkl72t3N
bgrnrnRRB1Y2dJ74czmoxq6677zax+bz6y7p59IWfzY41MO7brjdvFVuCGiLyaqeqSLaVI/d1Pxt
Cr8vrHbVya69qFIwfN/+HRS59UX7Usp1/h2LEPCl3iH2aYtGRwfWJmvrsU1oG5r6pJOrfCf82wxx
daZiE58176RZabgS28K7qZXTT0MII+NV/TZ5D3Kh+5Ve9vmqTBH7A6tJM3Ip2QxyBt1c4ToLQEND
03WoBKyyaDz3ModIfMSkl60rMD3dUDHVjlUXk3s1ZtYG6wxRUKdqvL/4eHYow8jxUaDasEi8urN9
KdWMezzXibtqr/ZheGYGkn83XqNFY9l51/iX5Frr8au8ZfmN6qITSuVL09vXJfGx3GmLY5+QEj1U
vZW0gmqrPmFN4yC/xQ/hbYV3t4cfC7hsr9up/hWz3qAOa+fYHibnx3ayse8/Kyun+C3/WBaZuGy3
VAdkyqW1c5op6cz5tlmXEC5Hkdl9X93eurFs+d5YT4u3SPXIM2YS6b/Xnbnz+PGo3TOT7aOMpJ8r
w29SDZyiKLwErSeYQ7XQD/k/F9jrJ3+3GTl/RJcj1kZemQKiEh/GBuoo3hr7zuJUjuV3ycb72fUe
HSvJ2f0jcw+lwSCa4xgZW5X866u3PBkWxezIPhhCl6Z1Wv5kL0Wy7Ty7FzK8fsv+UoBdfwyyvnI4
GNUtayTY491j/is7ctAqmXYsSXBrcUFqgjEwhtoQ7ts9yL4jmtN0ibxp1xfW+fet1xrCwvn+aX2T
RSMBNZxXaJ4rfaBy6jyALDxr5CPpOnJdKGzhfc/iRPkdDLtsiWTKpvTxFnuy6dxvDPtgQIwXEjl/
NCoIC9Tiyhbe3uhQ5HowKZuoPfdeS+wmsCtTx7rt6u9XhC3pcGviOzjew2ujA25yemjalT0X2wXx
1rLrmRzaQbxdOHc9Yxut/WLXvozcIsr0hUF1pJOuA7A1Vr5ZleKU7OdeH7TZGPbc+vXms+3geqmt
dmM/1kaVNOJxq0CVE182YPujC9JHviFPVp6rmt7RNs6D6fJdVoQ9xsA5k62AsO2OsMfZop25FjAL
181rYVfcwbpXmK2HarqVhX7vDUSTdRh9FWES5ElpKjYh8UlB9B37tAvZb7I7bX9I9chEyuod9++W
KceRiHrXPwCWDApO/dcMlKWI/rf9gfOsxNSoGP9cvaIjiaTYG59Txqhd2NWVApffNmbopnDPj8mB
EoV1f4FIEqmf96WYAAIvqMPk6rCdv7Plw3AK2F2XbD+PQ/M5VvV47KVGc+YdgmN9dl3K3f/R2B6z
eYwArTcdYCOWrGGTuk/iw4chksV/PRaPqdrye5mtx1+VyFQ96q4vvm5FlrAHls2UloVorsnQZret
TEfL/QBuX3ntRrlyxz3Bt5PnqtUfCA23sf7yywIOFAkO0uvWHTWi4I47f2Xrq8aiuvBHgbB8hBYw
Potkq8to2XTm/OX7Ha//3VcOZ6dsgnE4L1N28Yc+wBTD1aDk7yc42k/dKfGA0RU3d66Ghi72T7OW
MOski7YUM3yYEWkUsa6uMy/8eYajzXH2DsWE0uE8CO/t81K8+x50p6ZxqV/YBFxA23L5JWMW+7ef
FvbwtpV2ai+Dd4pn6E4/xsLcfem+vHKVospSEIU/h76Os2TW+/dLw4mKIMXjsg1o5C86iCvklvkc
7SgXCjZYasAbOZqfqxJLTSvhFHk297fgtrCoEkdpI87s3a411+GsTjrXqCVA7zvZsv/VLJBdlZFn
6XcSmNSe0fZbgIDJTZvCwx1O6dZXwthvYhU1vzN4fa+8I0EaREG4VyuEo94tqiZAXPp/+cFa0q2s
3MAJU8WqNNyq+x8wzbMmjjZtJ3MpebXuWEsH9hPqLaZMP/Op3QRRG5+zUaMDIyxphgEwSn3JREaF
irF7yQ9CdHoz38y8JADxQHtGCpqzC2I6H657UwHKrEYja6sJr1/VCQUAt0r4dY2KysQ/YttUZO6+
q7ZxBVZ3pM3/X/pQawFQa9f3R+TT9NOr3ITKipImgwG9+/AF4DYsinps4Jf8lXYeV91dcFKyoRpb
9XEMMp9BH4xiUl93HyNet0hXg9ulvHRp3QcYTrFAkTJiXDyHKiOUlYiZCnC8n4FztFYIfavy68DI
qn47Vg67EgCAazbTea+FBXc54zTbfwAwvnbDaTfbzfFCZOVXueAc4wJPR6utV+64/nuWYbcMTMTO
Q9zOzV52gMqRLCumRudBrCk8mvtYqrdpmsOVc9KWkZ3tzxKSislJAsVmUcGoke5aMUllbMhACYKj
5WktP6xL8TWtbrz2e8VuNai6S6lEECU+7ieL+IhFnNxPfQRxRhiDCQXkeoPaPsjKAVKyQ+HsPMwA
HuXF1qAVmpPMNeO/2WfLXQPu8/5er63cVuIIYhMObSigw1kG1nduhBNGYbqItU5bsWGVbTPS0SkX
TfNL52K8dzfKYgdWuXJderKkFJJX2dRDONvTE87WNtg13pN7c4oocnZTvoAnBmvrjmgM6n7PYPmd
TisLLq1sMlzc6kIsJgr5NhxxVTQ8YlBsmcYRJqrJDrRx5q4V3XYAu3e8AKyMWMst4HbynjjlpFFg
upzqkfGlnQY32jwFfY03Q940POLc9i5DZG63TB/LkfTkQbnDNLRzTlYPE3gHnwJvBfaQ1aiOV6cu
ejL5nvnv+X7MNoNG31E+0fWw34Q+mwbHu6dh0BTYT0iX1JG8X+/5ebaSu1moaCKWbkHaMchKkbFo
eF1RLnSNMEm6buumQWi6G3IPW4UNYVoPo8B36bFgrhH5JAtyr9kTfBOnK7RbiY287HND5e09Eeib
YH+QxOVf0vCisqw/n/mRjAnjtPoRE2+IWNiO9yTIMN33JXvikg0jbd+nZrsOrNxjDcWVzhLGAkKC
a/1Ggl4igNpbFPKsbLkcqraG9mTUFxufG8cgpXi3QTPLYjf2j69qd1qOSRapvmBQhWamAI4carkt
ZvbgFTePmRzgC12kuqkoDsvrmjdtW75HWZcyEsdEOTcWk9ggpSDmUz0+UZAJh/hFfqodiA2PrC0w
3ef7r9xYZ/tzmmyGsSpW7te2wdS4/Q4iJ2dCyTByi/KZT3ZvxfTHvXT5ibt9k4PsYFlWQd7aiPAP
UY8MCphdOgc+kiWg0nTkSa5e2K4bzD/Y/WQ3vA8WozkRUJUfxmd69CziBnymeNEmytcfBV3t/a3v
suSbi9n8ZuCIkN5W/Fo8ydmeOZYmyQ9tWe+T55ivjYrzc1qOmgL3341U3/AHeNIhcG4vWoahoJ15
/BdS+3hz/BLFY1p9a4V/n9Fm7qOT7pmZ1eRdNA+Mc5dletj+tP6oqCU71vDXwVpViCVJt/jtwiyp
o64IlaooDvgjWIhhaZXs2c3iqNfDhx3dWe7YC/sqptOrFB+FndspVTe7MCpzKOs1Ek3g3KEdqoFn
GLY5+nwQigXf7PXbFfcgEm5fJduHn8bjnglBNQqg5NXhiOviQq2ywe/sEJ3ERywjlJbnZsTOWoy3
EtkhxjjKiNPYmLUrZ7J9ryqVFhXv82QJQKoY/CSDCiM7MpuxRTRiV2aj3HJUctF/565WLWxdyaay
2fTRHVC6D8ADymOZh9g+GNAIPQaexY0gjYFnqxzgtcAFwPyT+n5ksAYDoFwNOs+ZRjfAETMJUI4w
80/OAAL3UoKqsZDVJ7JKKOpTJVr4w57+u+S2GgHhSrnitpTID5250Oz2+8vHi2K6fR6+qpFGxF7d
3U723089AAlk/TpY9EicOyFfPlc2uuljY409EYSpLNUET7YpTl1RgQWKWlLWk00WWTyaqk30juM3
cmP9PJ5ir5ejGIguQKqvlx/8STp0n3S6xxGJzrW6nsUHrA67p/KmuRS40M8aozTSTI5tLVV5NesI
7DcU1BbNv0A1iHd5Q4z3TGifhWPVukSqHUzLFA0l2ODLU2I76aixs6YTVmw60wUL4K51ESGRGyCT
qU7u8zRbS523Hx4YIV9mj0NhkiqLEakftddg58z40Q9RVQWhtKVUKS160y3b2ZYX5GrcgkCL07It
+tyA853H8o+y2KfLYINuApz5htPvTAjbCTIFhA8SONkSDWkP1Wn/+B0YKe1jMYtyzPVCM4BMp7Pv
Zrn8J1uLdO+wAHkWX9VD6dCIBCnAtnlB5l3sC/EX+zZ22r3r92WU7CW73fUHB9SCwzpmYltOu+Cv
QEUuZz+y3cun6+HRPTAwjSpV83zHDAXalnCqx1e5sLZ/RbAc5wJ7v7wgvOXu8mNxKAshHeonhF4V
nvXTkLkyN+Y0S5Y8sVxf829LEYUBsGQYWs4ODr/3hhatBrnXXghJfI6vBm/jy/AqqjX9Raggg0Tl
0YH47b8U4TQE29q1ph3eVeMzfwxCvvxlX7jWXgC54DtCu3Qrhcflc/iaU3BsNhRvZq7V9Mwx5ZHT
opOtLwvJYyMkwCbNmHSyDTefz71Dzby+Snjbh1yhbTdNv3EJdKJnLXKra3JD/Rx2DmaAwg79R8Ai
tSLBRqPixEW7m71myVtTgf3HLbX9uP0Mc+6V7KJHSfxqwOV3/VcpU+awcMa+sL2QpuV+iEkpcHq6
SK4PdtQWZjsCLVgcarOupbqpoMELBNw/Tk6o5+Ay9Bth8AGW0V2Gsq62KJ07MJ3RYWYbIatFwV2g
+KiQHzDTa1N73hx1tKCB+lp8zxPVRZ/5sHUuDPB3V2fg7NjaqA7WRbPE3w0+m4ua/ppL/pGVxWFq
VQN/NiOtex0Jedm3uNuPWqJyL6H18dA+GDGyA3JYDG4Hgaba0w2P51foNheTNVxsny9n4+XcqXTn
HB4GfABmnWUwuwrV9PJ702CNPfgDXIKEDYy7MmFFesGKu6+F31DcHfX19EneO33Ws/bwVu/69vT1
17nG8R8hAenegJqPh/ClHCOe2wcbPNEtpNmlSOO+zg9Z2FJYNm7V42QI4MbeKl7amY/b6NF/1eWh
3/LzqwvNO6nFcVJ67z8bmiWc7iyI1a6ojCQkbVRMDuJVnTQ1F2av2iJbXNNF9vhSFXR4P5uqGkl5
tGqv5rEhbmz9JUkctWoF6+SJvx2gtuopV/lP3TwDihJY99Q74ctFOo9d/dm8D56mGl1hXLVLRd1W
fM59XYmIZfOr3Dk7pNftpEohBgwqLqvRMhJIkZI0k+96Krjg14dxaqgrzwWEAaOod/UxdCjdf5Kz
NYzoi88IPvgdRwdBkksYpiecx9MSPXiFD2ncDoZwo2ctIbKR8V1ZewfLCgCjghZayUDFZpYeHsZT
vHSAXfHqwj/Gy8reEZlOIdkn8o/gJZGsvEZqkg5RgbFy0EIXjAB+jPigb1jEo3jP8i1gOqNKq+zA
rU3D68azGTpCN22iaMFHS6PlJzY7jA6g76ZxsscGZiffqCqvPPBmx1c1VY50AAKDdG9uQ28mlUNh
5bSgpBWOPQhotfdo133/vpxK0mD6v4/y9FYQVJ4kUzS5M0AfavLZtrtMy/y307iRCEHbKLCqxnoH
Q7juo+zMwlwcGWm8fsMD7p73/NT3Ybq2qGUwPSvrd4F0pdU91Y6VWGnzcSof26go99aptitPx8SH
g/Mo+XP8txkykfu4brmg665m3mIDS+9Nme3ry7QVp0LblMsnz/WkbVyFXHyqXdalbKKdIeJT4H5s
WtMuB6YnN+fCYhJY9dKhKSy0yuZkhfDwBm00yWAlOB2f4qoxlqmrMs1HpJ9AhmjdAlL6aq2qVE9B
YLzsmrYda2Z5bsrTaPsFv99Ug/ERYf6i1MUTx2AvHqss7gfxQawhsEPYtXNCC2jxOqqYotFG5ebI
/kGSeJmdpGDXzmM+U+P4INfiXN29YYA1H52zsndy+1j/onlxHk9Xp/MLWk392Fsp7vIXzDgape7J
HddffK4v+Y8ncduxZ8LfvtdBLZw5Oxu2D+eqxMP6IlNzNaPly1f8gWe4SbRVHjiXK0E8g0XrOidc
Hh4RMqk+LoX3sZTLDnZD+Y+0CZoXtnnJjvz49Uek/xdMFBuvM+yIDy2Vx7qzVsmuerlXk0H+2MV+
PWoxKQIX3MVYY1FnIs007jkO9tjr8vYaetwYQ4eOBbZcNH3aB9kFg0Oz5vWpzgt72REbPLm7YuQK
vG9MX3UTJ6541zM27uDCcG28qT+WdZundjF6LCtC151bZf8hKPtQT7GD6WRTbW1zsBJkO62NtaXX
Y4gdPd90vBZiDYmbh/pJQacHTp7A9H+mg0UTdKmaaJ43JsmJhi/deIQ77EQsfboQ+mahj/qQv8fu
aTJVAh8jklRj+R2AmMnxxyJZ8lBwZGZ1yevvqCmKwZ1aDfAlTGBhIO1w0dDveLtGTSVzZWgeWFCg
D74vC3HUl3TJC+Dr95jcKsmhrgCmvjzpvpmpJvB+MerJqTNi5qopvfXXUdxQ9r8fkqoCzQM4OPII
nzAfZkcQcRSSP4CeBcM1pXSFyElveXwe2n/YeHR2SmgbS3tC4yCIc/woYVeNe/dey44Ynpk8roJA
YotaWwXKCykCvq2wbH/2EIgAvOFnoos1NczZ2fJzEfyWFSqT8w90PzXyDdcfvO/w4osc8p7qGFXO
f0WFUiNUFn+YVQbdkgVyImTH8WJdlNOXMjTeEw5PxQ0UFzmlJbcDa+G+pv/Of2Zj0P7oobJRYwof
Ka7FfLtZoNzejDe3wiA9lkqJRdqfkAE+1+bNXtF+O4RYQt/Orel5pKvCRQLc6z+wYZIOi2gWof3U
cQwbEuiIFofK+cKfvbeGje2Uw8evrBkPCV6kBfp4Mt9flmLvsi/1VFT3UHtgo3AahnD6teWiLS42
W8XG4Sgm1+4yAkMAEc0QvKIMH4BTCjCi9vKjbPh+UDz59YdkeVOivBMBtVxJuIcE9IEADMkG56/+
yskWq+/6cJ6BCxdmLv8hrOYD2UB9IN46D9AYD4n6Zdq+BTjdIM90gcCs7olzYDNT3asJYbc5+GU7
laskLlU4hm5ww14uEa7A3wiBwQnUz1lF/qge839tyHoQXK6VILGyieoAbLpqiy7bTAkqQ8pPqmw2
2Q8syLZxb7gkUHxzURIRlJgm4BXvlOR4dxrFEqPwdX+xxvg1GKe+A5iIdFB5xhDRMe9Y6Lw+ZBi5
kdlCOmWejdin7RmXNNZSN8NzmYThMASVpqxIAKSw+ZiifVsOMw/mVQoArL9s1S8NPj+shi5VX53t
3TII3k57JMGRJ4dTG7CsT35G3udFFTxqMl9EK4+OHsmvg3norn9pg8KFOFlk0ZHJy6N9sS39lXC3
v7UDi5YOtSp6wUojJM71pTg5ekb7QHf9r9KG3OPU4iG0/4ZHmw0yWd3vtCDELfuGw8UL9l+Cm1Ml
I1vj/rdmovZKhMmPJ5/IPfREkpoog3Rb52KYiK/l9OibDd35iFVQGg3wN22QPWe09XS47aKgQmkT
ZYLGV+LLdXaFF3d4krlc3wqNuOgYNTufujuiQhkP8nXhLyPd9nY7wd06jS4zI6S4PZlQUUN+qS2e
JlIXsF/fD3YzHi8M3NnAQ63t6a3HfhMUvJ71JQPfQLGxGLFtrqyydciJQSz9HZcZGd7417tj8cLY
eWFpJN2Qx/8RdV7dqjLNFv5FjqFiwFsyYs564zAsxRww//rzTHj3dzbqVhdC03RXV5g1q1VFmy3m
Qzzt70IT74LRgJCX/mOGfsdHfMC1ExoQvBL45KkcQQRwt6hSJYKc3csfZQcIv8/vntHmegwzhGtp
XwYigEpIz/Fd5Qq+ob3tKdezSo3FT//3iQQViim/ijZA4i+0TOfKKsaB/9j6ZvdAOYzDYt7dEqjK
4a0ipW5UgTpslIw+Jv/hI5tc521sGjxfSMvEze2GBbFNAIcm5n8zBpzxOWoWf1BxjqAfoZev9Dvp
wHDW5TrVB3SHIXhSvBtXMyy3y5ATETxPAOy/rOaAbA1A65UeIErDXO5hQnj2Ps966dQHnVLNt4BX
CWkKkQiJax2StOESJQiTiqoTzngBOqqlDTOf6XscEAhkIEARADKD8wLryxf8SpdOq3TNbtHfARYh
hAGA/AuBWY00joBsdA8E2kEpvRCt92AEwJXwHB0bpOl2GIJIDbjwBX2FJL39ieDEr7aS6etqEwmv
tN81KOHILbceMNlgrbeRQRZK4PXiSGcibxeiwealWe7h5sRZTJEXkqfu0ZL34KzwMOYBHIesuce9
t/tYuPMqwr1SJed0iBIfppfClfHsfuH19Z7Dm0GEOCoUeyy48YRVD8RdZYGsxY75UayYah4B/g6W
bEoikRGjymRbr7RgqWdKsejdAf+P9p3nQsA4huYVblZilCzbUM0SMwSi96TQ0cE5tn3s8z8i1R2C
PIPi4hhWoN6pM4zOa13U6e/TJ7B1DckkQLyCjVcMe5gDOdYklx+lO7/Ari33f4bSE/drKv3M4itV
09DbP6a3/fqVqfmwge/NO+TGHttF3EKklS4/Y+E5kLGki6SOqcrU6CYrjCUO4JWXn8BoUSSrabbN
mvUlPIBMbuTDWvPXumKu47Rv13qxBwYZZ7NPVa3qd1aeFWbAboK5d6o2iqR7PchswU/FCo1x13nj
4oYrqLfnBR6NnZf7LbdcZOWB5izI+NS42xhv1SFFSlFKoTOiRCh+JmIvDm7nZAGnwaI8wcZi7ajB
qUySKET8vRekGwDjcRH/reD5h/rGrtWpix4R3KmX6/vWBeK4C+Cujz0e+50O7hZqXzEIKM10bnvb
LnrnA6qvt3fPwUWxPiZEzKhuhWZWOJPOBuQXJayML9++EaU5OHwiFIOiNsnliIwU/wxyMCkI4sVb
HC43PGdUnIpDaJVr1eb7l4KcRliYoLIdvCPvJfC2q3+dxjufUVQ0gUXwGWcx3Oi4bb4QvsvDg/dM
zEQ/EnFB/o0eA1jbF2TqnrieS4JmhTeHEUPMhaGBfYrlD6RnxBoJpox0umsnv0B5yifMlTXOjlOw
NfHcJPxmwU8I1mwjoGF4mAARFBfoqXIe46UOzj8mHOHRD1FOTK6FqYwWe28QiwOHBScaxdeqsY2W
ZtY5Z83kSHMcqz7TI2kxEd4uV0oYV24eZvYesA9wcQIpBP7tGY4mSkwEAI0RIqOCUu5wXlO2qajU
FAOoLT8/39r6xbUTTw0PLQ/EGc53zMvA8PDubz1mFmIKR0dZBQ/F+yiokRStfMVDwSUwC2QdxogW
Cg8zk2ah6O0C3MqkZ+AWQ7CB6www8Q2viB5BzAqfmHKkiX2/5GN+zId8hYci5o/aQU/DYy392WAU
4LPRBUKtwpe0BbN3Iad7ZX3qwcWZZdLsAkWQSLzBnYfqhl7BabOfwhM2ItWJ40GU7QDfYJcJsfv0
C3QJ3MhykIMfek5gNnFzhyGNLjizT3p1BINvPe4Pp8Qfrx2AhrCkUbDtWUfZ1mEJbZeIs71ZuJMB
f6AkKv64+wBUNr/k4MVCEyUCklMWY4Q96CJYXioeyiYJbVzSNoLMjkIkaFdCqh0HLPoCx83PxC7o
HEArUouYXi8wGh6nfTxcuHZNn67nXLhJuOnoOV+G4a8Mdzvh3wUIlMM1elwp1uMRiMfZCA3uSIon
rKw70DcgDQnHExe+N3mt4BACi0fyxQ1q3ydeYPSCPi0m5A4mGMX24uOr3Ko0uVRv9OuciBjTQDbS
GMyOIZqae17s2HGME7n1gLMfxWmA1kwPUXmnRUXRAxWZYBmlOqMUYVpaaD4atBQ9lFRn4n/kWEHA
AXYQztwY7/eJSdRjBYAG+wpiSEI6dlGkcPjk2ujk5QSP4xkRSCEVctKEgiicwfvWCQeynnZQWwQd
iJ+TB9btu8oCglOsts/bH8A4SQE+6acV4yW9lwAhFFlGnw+rxk2+mkHyhRRbgK59gruekfHbo46+
c12TyrefdwHfdql3oUwXoW6ShkhCe+O2x3sObwR1DYiBMO8oeTABPEyOCyo8rxyGqAivPBSXZ5J8
veyN/FvAZwGhf8UxUkxfeVOqEsMByl/coMVyU3gwF9EHd3YMmwoqONXgiPOYEDLolfdb5gSRaPjU
wC2j5EFE4ZY2WAo8COTIa/llzrgclQdFwHULIWFE7U/f8EseuRWDlX2hOfnfK4dCFWMwZm+2wKLA
VaSP8uRQaHIFrB48UPq5Dop+cnGEom8LPuWRN8hNRJ6uhxgNr6UNizkUVoP36EbNMRoPh/KGdpc2
N1Jq0WZARsVOmSjJbYHflDVfl1xb7YzpPdeEdXJFI7A1OCdXVNzACFNb0SLsmawl+Q1cCtUVL5C1
eKX6bcFaTn7fbYGZcSOURbeCBwOhX4PElu94A+YoIGUwJqPPhb+0eO1wPWkzLov9gPss24uOT8lQ
aSeG+qDM8omyyk2416ifBsN7wp05Do4D9FnMM9hC2EMXoUvg1qHCFzeMEHqBoZLf8JI9gF8z0uGY
5pU2QPOUZ7HZFDfVyafmqyNuCw5XW3HDyIaiI9GwswNte1RKhSVpdVswAmorTi0CahrKhakT0zPy
i9KGFxR8TnFNQuwe3mQPVE8e9Og2386tihtSEJ4j1OLjIL+prfIbxmOBzIv0Uf0Bxna47wbpkyfV
dcXZj+uviqbPCbkHdG6RnkCgKyGURDFes9GEjezx5KEyUCwgBBKAc+Nrj+kXqiClrM4Ak9K5UCz4
vDGp9MFETFkv+CHpKrzSXRyBFlLunh5hoMGZNl/sEQR8X8HvggM4PRFUMZdj/SSSIBHZpuOC/NEq
V6XuZehwL7CO9hhIqZnEe6YGk0JW07POBMYK1GRGGUhvEifg9LxXuJOgG14KkDPo1elZj4MSRrjs
GR6yLLhKIjfcE3CB6QNA0v8euZpmfyYDsHOYqNDg8srhNF1IsYTJmPIrXArk5/RZmimX7cArwwOb
6qfxyu5NznUOiSDDaoPtwiu2VjJigAEZh7IGGDXz9O2QNQsSCig4k3zepqf4yQGUFrm16eMLuS4+
UK4udsjI48F95nV+RuiCSEMYQcSEoQj9cxuL/lvs3u4rnALXHcGSPigMjgDnMFxRqWTjlQfnxrqX
KZuM1PffdMMPAZKpMCEhZ/OE4wziuBKYx0eDVsOjpqaXyCWHIJGGQNqrX1WreBPs2+gGt+9hseNp
rEBBfrj3VANDCLNPXHQK8Ea0sRVBNYGbp0AMGf+9NyoPBDLQQ1chPl2XO3D0dOLh0S5Mb4HRiZtG
5zY2poXOD5oiuOr2dqEDzCrXMFEzbLAifDBwP9rPQIwiCSqW4aHJ+9smTl+Cy4Q5b68wLJwD0f79
HS5eccpiddvD+YiLH/Il4lsF2yTBjXQRki7X9ydsFmR1xO9V2fDLH9csND6HetEcUumSlKXDJ4rn
/fkF5lGznziUwANA5xAbfc3JEXPneICmGILGlxDpiSStOTgA27jabxLTQT/8Wrmv+1mQaExlr/CG
p8j7+maT8YJCgcMiSFoM7cqls0UWdXNrUlkPzu3umwmMKtQNaB7g4x5cfmR+kazZPo63MAFsTA+l
xrubFF2ujo7BvYsGcDIwqdw8Wg9qRD1p4HM3V4cp7XJfx7DY+DDVe69RabKzP3BlvuoPEChepUGa
4I6U40oXdywF6Kr4zSnfWiUqtgcRQpFW2kGy1XnxOzaNiwNwZO7sXiFlK4vr8qEJwQclz3BC7/FN
WuWreyH9nsAZQBmrjMMOblYQ/FYr30ga1U2tt3WhxyTH6zcGqQ3/lTGMAbZa0AN9loQ5vvvW8RLg
k8dZf8KsJqn1Qimlm1McHDfQohCPNNBEG+ZgX8Ahj93s7Lb1pOhVTc882zeDHHtnXxjmTgGIg2oN
0LQLGogMyt1wjwTvHsIvMf9qkIP3HVQ+9A0TE/ga0eGq9e5U8RY+3dcTNywlbCtrcG4+wfWtO39Q
121LbdQSCK7kFZCOiWlXzrtbhs4m399RxezjUZK48fPfwLmcw9Euz4wuYHYI6N5OOe+j2JBMhDYS
/coCBuXwrAHTDWqKQxqMbeIqKyolBubDSQ7uG9q3+JmzBY6sWbMvtgcu5UbNwvGqONmVYiRPdzBo
X6wJ4FG+BOycbqBjbKoHnfChAY6iJuj54cP3O7u0u5HxjhIQssfa4nTpHO/BGwjdaF11qMUDMQ8R
aucOQUYMbU9lRhZBvUyQGRIUksVA5UekFlsQ9TfIiMPdsQ/3zD3Y+R41chf5z6vMKjife9X+/tsi
5L1FBs3OoPRAfyUbSNWg9VPUGpIMQoEwU5MebSU1b36KSt964UIOr/W21jxGo18b9lnrYI3W63V3
fXFesOi3T5ALLPKvxs2aqR+M/n31/QbHGmng3XV3g9YFIXh9Ydj1r9OKrU3AOBQONck5By+PNQbL
fdHPQ2lcEt2FQzlw27R34zumolt21rcggvv+m/l5Pm2ALjaN2XpHe407yyrDY1SG8Fo/hMe4ZXQK
NjmlREMrrhEec/BW3oIC3hW30Cm2qBMKmujCLypuxQUC75uutr1vYGJyLhAOgTgxDWuEOd5Xnb0y
ZyTT3YKikZJX5VC3BZCInfNGT1v3KQrI8LUoLLOHRdRU6MDofB9uboDWWQ5vRMwhDoHj6wOL1XdS
2HV0vjlP8NruM9jsm0fYvCsUW4RDxa6GQFTK02RcnSbLeasCZUYHUnSSQFWUHG7znFODVZrd9d9z
fBy+g/fyHcDmHNacfXPfpPBD02ytnzArodu5T7vbpS5Ofz2aUAZnOaP6AGgOSt5UGgbJIaj9yAI+
l+wu0Xrm/BQ+9AiuiqBGx1/c6LzKz/Kzu3d1qM7sEwb3DCtStZ2nNbp8nU9bf6LqqvXwNNzecGTO
h2VrMtF4erpfWKtfLC5lOikOt6NKMw7TjYBi+K3HKBuUGTdJca4XfXM2n+1GrwlpPygxPkUIOEp3
uNhb/X6/e7Y3PNfdOc81AzIqW00mmqZawVPWXcEjh7jD0IdTijzJzqcxEwwrcakjzcFUD4USHqCK
YDXMn9xK92TyYdsCZtQgW+DaKKyOobG6jC4jYAIAiHYtEiB8A86bc8gyj1JJATYwkFvNhwkyYAaw
HMdXDEqUJ7KVDOb1I9hRK52ApqkMTFYs1qbsDSFPBCkPAsZmThBzMDnUguZBkQowexA8A6R8kxnt
hGkxofagPRDR7cFFgR8nPn568CNEAaG7JQschzuFiHZUOGrPZqrudujNoKLmc2y3C8ifxAYYucwD
3MCobxftNgxAYAz4mX7IL1V4c8CvQZIB2L5YvJlRSazNHwGHLM+EICGEpsrZdwhmwF/u8IqpxBnM
7wAESFUAxPACJKMCczAU8Dw7J3dJJc6KTSPwxRQcjyaEqp4EI7EaTBe4fJJrjcvgeXLbeBxIY1Hb
PWoyqZG86G80IuF6ZssZEkatwyPAhhHPRtKYv9OeYitfLvX1hxA6V0fnZEfXBXLYloYEgnkSnaym
ZLM2fvqhI/44wECHBVDGy3LJWWjObNlu05WUDqnncODQwwynGVWlJjRjqUZyEfo9Il87Al7E78Mu
/J7PgCuoy4ZNh+WZfkHBKJBQacux/AFp6go4yBIQFteoi5DvF5AOTdNzWeS+LX+0pJm3uXqJWVLl
oaPVVqxX+aQN7zrgWSH2t4B7nrOke1PaZ3HxMxxI7qpjeIywiN0Pr4SB7Uek21CwwnbJ5lLkKqJM
J3DMvDub4+sAAQKiWEdTJ+mutHX/Qi73AiYAL2inc7Rabs5f1Op5h2LLdr4B40fn0YqDuVUvuM+Q
HF6ntZiSr82h1SMMB11dbL/6DMv0xoJHc+gB+NWhteRVI+fRPrk1aioYwHdvqovHjdzDW6QCgUkT
juhnk4NlPaeb/ScklMoBYsfZq7+S87e6uqsOoCe2uQMInDrEx+UO0ILRO/Dd6mg1Go0ptb1oogWy
2MLHaN1CMIrOsfd1CrYNj4mP/RpCp2CDnbPxLVo3J3H2oxRY70ETt6E+WjffhlEdsuuquwXPrhMB
yoNzCpYzKKWPXjI8909d/meUwgDCVQEbgLc6z3gQilCbMRHv171hTEQA9wKwYfoa5bBvpLOB1ZKx
gCqPBB1dHUavNn3W3T+H1ICxeQezFsAnxBWmObx6R76vUBF418LA0wNHEpB55qg2pqNmRcIgVgIV
kpBsHmCxLo5DYMlVL50BE4qqbTbUXTy6UNw7Q7C3bPu6Xo918Qte7T001gcvZpUny9dmfbJr4Tql
JmT9YQU6WTSYGUPwB9lSY6jB8u7rnaQ2/GlMmLiz7UGMNLgt7kqvhcQ97qiVlxabxZTTzoRgrEkT
bG2V/yAxcPgwoWyC+AnxlVMAAS460GjCvsLUzBPuGCs6GqPk2K+2VeQX9R5TBwIoto8nfYe1nRZQ
e2FRojwJNM/+2x5NKHTDfGKstwdZN+9D7fxg/ZNuJi3lgypEkjiYOYLakO+4WGO1/hmTsFvBgfzZ
glo73Zrjzng8fjogqTtvZ95+uZChsxU9lk33BWv6B8W/2vxvkNWv7qdbpVjBeNw4Wx1YVxjXxA2s
McyEY338+XpVQQ79v8IJxbZiKt7dFfkZMBbiDLBXREisFaV5rtZiUY8RNdPD2f72a9jpwZscpXqh
+YGzEVUrAodUIGbrmMQuxkSxPepngNU6g297O3qd90wmPev4z0P5tCvdGGeY9YEV+xZVStQ/qbSo
W9W+NvcuFBUu3CwuVgDUhg8XbhdmSgKhIRWCVLijRyxm+Ii0qYAXmvzw4JtIpEzeaUSU9k7j5f7s
aY7Qz9wh9u78d5WrEq2B49p50tgTs5UkFvdhUwkEk+sEkzrQNAYkETBerwzOIsaannkHJq6OYec2
eTB7mvVDhrA006DmULvAK7WqThU9Uq+1RhlWzDVK7pUU5UlI5GdndzqAahtgEMO/P9Pp9RD4Wlol
OA387JKRRVtYV00plUuVNi0l/Qs67+JdPOUwXsHnHVOdT+eSJlr6Oo9Xc0cIiCO8vR/2s9m4Y3LU
39aOC9I8o5zhggryCCjTgjaWpwgkEXTjad0atoYkYrvF8T7tAnWFfiWRhnk3/dktlTGsb0jdi7bO
FvUx652DgzsJtNe1ZdiAGlqS4HmnbJOY7hjuq3vzKkH2fNhHV3uynw3VmVOx0OHR/CJayDVp28Hy
R117tNIjquczyqTA1nlbR6SBpAB2FXvEM3je6O2aI0+BtO/TWHr4HDj8zsN0ZvQIy1jmZBiy1p2a
BnH9G7yDvXuHV4l1ttKkWI9TIngTWySyHOHt70NlWpjkIL+NrSNeC5iZbFyZqVD/MoQ1YMihsTV0
Lg09E4i+rEsDzz3ch0h7jqjt5ZeCEti3+VKCDcIFB7S5TJTgAZKqzuHjejHA8c6N0Wi72+d6JSIg
ag3V3+DMbEgnGW7ZoqKfk9HAtnU2FIVgKCBIh8Nha1GwWy2doVscf1Fr63troUUzDkrQerZa08bD
bUz5t1gMEboLbj+PKZFfd1rzNew1rRcFd/Fo8et+nUNSl/zs4vulATlfzYB+1EbtbKhptC+29u6Q
BY+rJmTFMNLCNj5bcIfyEeEybQ2H9djqb3beO0ibSiuH3fVmTS6Cv/dJCsfl052wLrXbCJRMfUTh
SZUx1DJkcdP00auKKCN8rZLBWqdeSFJJ/3Ru+ywE94YWLgkSylug+AOkl/0JiRUzBmgr1haJHhaz
Maw6GBkYe5s6wtPiSqkBnK0zOWfzjs7NNx8xBWUL5Hsj1ocJ9STShWYSTaJoFJk2WvrXjibdYLNz
ulqibv3XsBhU8KN8rBIWPksZIwkLjtwzMmKIfkDAMfsu38vclGdn29/2a7wesawS5lZzP4yHesbD
7RunMyWK5wfK7lTOwak8I5WQLN69PGJVKoiXfCjOn1ESHf0XvMxkerM8Yq9BDMUwjWjTpt/dOkEX
WxaDrYthlToOtHg1Z3Q1yroU9VckLXPr/qGqAqf1e/DkoPWgTtbTtOQO5d1T+yNG36n2QCnhgJOm
9vd3XP69rD+pST7EOMPH+EgRuSEU4nbSS0iFXhLQIzgKqxVrKnlkNuvt5E5lVS2iupkqHa1Nob4c
vNMo6STHgBQnT22B4Gopfw11Ea9IPlVoZIbNsWiJvSIeDfK+VW362VKo9sMqPe++8c4rJvAcFTzt
y+LMO8hPUYQIwCozRwoov4b2y4NUNZAZDu0pDVQj5XLRJsErobuUIpNQ+Vq+0Ufj3nhL7yF2KW1D
ByCJm1RlDuNJm8UpwEaQhkZmo5NL/rLwd58Yt4j+TL1PtXu0ZvTzE8YX2j617uEHzgyP7Kxgkpw9
ivUvArvqyFYhoYkA8A/O5J9AV3eywXThX9ysqNm9CvV81Q3Uzg3n/jXUK+TXiwLYAxIINnO/tsLJ
i29YuLYfnfKjfpn+129IwpI2pNv0ckhsnVR8Gdna3u6sUn+DhqpgHbzhRJFjt+ARqFJ/qufeVKuA
F4a5hwGkuYmuw8Wmj8SlbrzFsvfGA4D/hBlYC/iT5qruq06tbN9UecTuJVzONaob/6niGC/WUnaI
bO/lckkWOuW4EhsTaoktlHf5D5NujwEIYhy9Xt2o9VJ3I0d2NTopnaxivLJQtOijF6T7qSo2HZva
DtQvHP3IHoHmnRVXVia2AabfEfU1YZSCfeD1x/BRAW7RfAoYmOnIutcaQCDGuCCt2dm5NZDIgKOH
SxtA0ynUXZ38din6Hq+pz4x5a5CeKYNOfU9iFwf4OUBg0qmR9a+UWA26CJ9c1znauIUkkJpfe+KM
ou7e3mydbjdT3qW1YtRheQ8GWKRVS2+xPFNjVtcbYpf2Or4Liql5JJkLKiBeoW2E7yGHZanJofQd
Ivb0rUY5pQZ86n3Ba8ZQ0sz64orXbIKThKxs3uZFxUO2DOFX4SU17wzQADk23U+gBekwrfG3K4q4
ppM2VGYc4WjPGqua0Lps3Tf8F/SbOoReZZSS2sZIhUYLOWF4zwXcGOjyV/gaqLOYxobTRtBLxB6+
JNzn3UuPxAHgBrAN0Z9V3ksQSY4QttBg1XCVNlVuJ3iS9HzQyZmg0Y6luiyHMkPyAxJV3zOX5enJ
JETNmmSqDv4zd8/ifWBFphOc8zDn9FmY/2kpsCOkTtVqI0IO47hcH3EY5e1rI7MSpPvKtPimjZtl
BhoDHR8LMlobISYKDGlUM+Q1sL5uewDFM+9kRmPHD5ayVz/Y3vhtfFho0eRkXUJCDnW41vXp3Fpo
GWfBH49R61mvBTWS+vdEGx/77w5LllT/A4sARFuZMf6xKnj8Ka6JCVpLzU8KgUJWMU9NfjXqZPd6
fzlmFawW8FhoaVAbLjYHIVSTTjTlNmNqI98yCYcDzGFMZm2FOVi0jQ75Clyh5q1m5NERkF3vgIlB
jAmCPICTlCf9waUvuWqyc8JBuMS9gpMHxD/UwpKS2siob2TvEhuNuo0bBKZPX2JUUpoMM0xReHgZ
FPIayHeQeZhSp8g/6Q/VFhMBmzV1T+ElmsxSPQWnhQZB5upB+izNEaAkjvFBfpBaiAcLIggcLNmW
Jwv2h3TIJjZiHGP432dJkyr4GZIe2e4dGDJdzUFEYOvSgz+Wz4BqGnKyvUIJBs1JOZygZmYApBIx
Ezb6oEZhxkonIhcxlX0kNSM7pTOVJYYZg9UQjWAkO4EkUQvthtgnm36firO+jFfJZ62AVK+S2OPE
4HY4yIjfIsxRqzR5mD7sp2eTGyqFokc2H5Zi5iCRV0g3vz1YfptVKmjAnsIx9WR3jRU5fFAYfSRu
2UsdRsKN4R47O+22/GGsKGiCqA4jvLLpwoyGmHrGZuiAXjYdtWAslxobN44pDxR2ld8beIPlkt1Y
bqILlhXD9dhnCLrXfrrq9vzE8f0eo4mPKx/2WDRWYtqWz/3NpE8F2a3qu6U6zFUooVRqx1mVerqC
9smSPKCV6sIZ64tm3pIV8OXJJ53pqfxl1p7xM9Yo/HHcl2LqTjyyaMlNCQaw5/t+Y4xi3qHSu1YS
uQczn+ASj+mgna1bUszgi8enWrNwVLQLDmqy7rgaQEdJRZ3MmrMCrYi9wUD9rhGvftlaK1S8wY3i
vZoXmVNwcPRwL26tGrYoN0J3S7cQJ2o2U9uSkbBGobppWeFCdV+WGmZazRhocsbjzKSPEW5RxY3Y
J727gFWZuz+1YxaBGoXmSh3C9GnT2cvB0Wk3u3O3KzsuwpEjNWxEYYIJYGr8IHwgC4TxOYomePPR
PT9Wp3NzOiWn6v79/fW4GA2erJ0oBXKZ6kM6olbstrN9nB3TjzvFujlbPjoqgxOx6dPd6K1wseNM
0wb1uk91BVGw+xQt4FtRSGRbzX3xF4og1y/sg1jzC0ukHhs1ypA2794hIscV4YUQQ0xJvkmlS1hW
EWiIhG+ThLh7+92E4sN7tL8HvJUwdPzJL6ZnGTygXN5UIAQCRroCpIqkppIWwwYNu5t0M6+mdAo8
V5oK3ObJiOQTzV1tWsz+bYx15vSIvRh20DgiqPc0Rao0uB45/8oqncgxpL5o5sszB4GLp3kuBUAq
TLZSZsYVP9Jo1B1/uyCwNBRqjP2qIlMK86GEzSa8Z3ZoiWKWTCaS5ZoPjNCqHF4Mrh5tUis1iVnG
GGfZmkzJjvTG6R5rbZF3ZoubU/ovuO+xFgjJdalSUFHwCnnCVAKxgK2BwsBicYa5nuIa3R2V0DTk
C4j1fypYJvwYWGQNss5qXheF0ABRxcrR+4QQyNHT8IGQjpv5iwtkNxUg4ygEb9gUiUH5qXoeANOF
ZYREUo+bHwD68Lb1bV3D4xew5tbBI9P6KaVDyPyC+Z6wXXpRkkm1Vq01JxbYuj5IfFfqu5bWbNMg
I/kUigrTqbnZpoGoIZljiGrpLfcqBimktValU+vl2OAzJXntF5ExdnAL4ytiF2/EhQS3G4mCF181
GmluNIeiEiYXTp9tBYAWe7vSKXU+3I5erfViF9BAXMdniXHH9ou0FSJVKzGCIolc72ZMn7J6QsRy
yGQKvaOCfYe6uv+OYHj6N1K8YHxpViOq/lSjb7MCAVT7CzWbcSakQ7YiOGMYOykSfgIl+2OYQ8RC
VfZkJvbXGKABpe605Ye37rdZi07ut/Ulj/aDWwcPMLQSNSo4HqIa6eXXKSxdUFK9QR8fAq2usoBk
j2kFLlBORqtx1QPEXHI/gxiAPp49cQIS9VJ4B7aDAJWYlkBNep8eguTO7hT0eJPSeu881qSPAcv0
fiFJ1XVWr+A+rXmf8BC8QhbjBvler/DeebaMhp4fFK7QaJRBwFZB1RbdXQSnNLOAn1NpNH1ywX/p
zIYnC0JPAOLlhgQBAiB9Si/4OaTDOijQ6aKcxbtqCJsTDnSWYmimKnD3fWjAC/qWPCjcMvRZahLM
TIxm9QhhvUBHlB4hzTrbmPo0q7I4kHwuAUXtnFQ1+3Ens9WogHjiaKLbYounW/g9VW+J8hxcuLoO
Ns/ggSZuflNbDQRWsJ+SVpq0EkgH1e+cl/4Aw80LTSuNQBGHUKBJrj0oRAMrWtqBarGqb5AD9hhc
ei8OL/qwCk603mOA5lNBgdkGMDGB676HsH9wwSTAh/mFjqljAxrJuls/FbgaThmsA/We9CQ4K5Gn
AJzRsmS1qT/A+ml0OPcO/MgsoWccAQa2nCyQB+2bb8BU/xqgen8NoOUgowFUF+nw/fQLPcB5jU/D
xGQFmoO9VOP8oJ/ZFFD7p7vlcVF8RzpucaT7Q/dQFHqd0vBQMBdWsBZga3FpAX8Wa1MegPz1RTdA
SgXOtndrUR0Uuq3Oe2HCSZTZ9cDMGeOg6pFfEAOu7yFugE/DJKwmdvsvEEO667uQN0LXTPFfrlrX
rSdsMnShKmWqXQ/VeV5Aw8ve6Z3mngBqZxRBghheO49BAVO6R60cYdChIaDJadve+IrxeUCvAPCg
ZpNId7ttrnErp9b+INo4BrnL3i4l3n1gjqCjmZ5QOEDMorendIFv4HEfR4UXiGnAlvJCo6UcG0aK
OPoQyfEaHwXwSXjeyQF4wwP2GJibivC5b/iJFgZaHuny6xxpetwkgC+wC2z4ii/2UwYOXln4lKmS
OuX41OEuhGRPkhxUqljUsTSoPCzsN+hrcPT5FOlOrQfaRDkhTgC2AkT+FkG89WH9rq2gdwH9TJue
I5OoRFyvBT/va/9AGbdh3nRLqIhyimi4vX0i2gzClxOHBwgGUcoaz/oT7y6onGDfBAWCuZvHHQme
G5Qc/j0G7nfxapypkQNzHIENIgLcctX2BG9vn1FKaToLl0zUCrWlgJRaBfcDPIoAR4gKGe3lc2Ov
HTebFFTcnZiUDADELsVsEB2N/AJRWD+G+0FNqfUimru04nBEVQIA31SdIkRK5VrZ7hhdD0JaZMxT
Rdjs7oFUlHwZuUWni57GdNfBf8iscnBFRj3tC/ENUuHLGNWY1px37lMRU5yjg26OTHm40e2rj0kM
y1SUCz+IpjNtvPpbdA1ihDBrHENwGQiVSt3sfpwbyg1XAnqywKICTgDdpOoWojs1UM8IfmiD0GLh
PT7TZCgsbcoJ4daB9oKqxBgfMWvMrX6lVm+iQr/98hKEvYPFDD1G0Zl3Xv2j84huTfKh/WqLulN2
3GcJbqL5DSsdqn2HZkjk1330L12K1TSfftKUdnJqPgJgj9TOSqOa3V0EyF58Uf0flHjXDspaqzh6
4yjLteOOjAZKI3Yx9On5W0BhPoIOV4Kab9zHEvlnQAHnfiGorhhS7VxYjA4EMfC/sYDhFt1xnxg+
UDKVg+q4Gly6qJlNiEvphF9EuTIoPqIP12Gg+C+lj+xYi5PmnMJhDEnnLM5cfz4jCtnCx0Idnk8A
9QexcKhHWAJf0Mzu6SrgJShRME0iDknv9muTHUQP1F2w6tTBoT0ylMtofUBccAxICElV+rqjOfpo
3tUqe6QJT2vr7O01q6mPN65qrU0oCyusryoJ9KnnPYO7I6UBKhJKJknleFJPB8WLUiGMK/K4vRcy
qsoAoS43JLbUMwp2Lh3kxWsitsplJPuFutyCSsmmyJOx82xK14PbAhloQmqnjBWJ43s4h/Gn3D6D
AssRLGMeUiAO9xHUcbmVytyTLeiRH4v6ZgQ4eEC9ydVTpXJ2lXFJ63FsASjBbYDGzpwCH0c9JC3X
KGt2cUVEM9oOqy10rOm2/qDsYLDl/hSCpwcfmMeAg33+EyQe4dnG3abkfLuECjWoATy8WvnpHYDg
2JxSqQicT5yyfLcTAqPhuX2pn/tJ89h/DwtjarsvbxTDe/qwa/Vv3dwY6q9xOaqNAQ7eLOjgcsvn
bD6iRlVLGei3+g6sBjR8lIs+kPTOmh3gQRihg92nxsuGl7Z99b6tOfY+XsDuTVReEewDGOjSpbQq
419hZrKQsNjwv9QhoLLho/MZlETQ43KzyJvSgocFQ7mVOXyGSBrHaOxQTajWAHWXwXr94fOdJrC6
s/+zxboqLwkF5bVkyzlLgs6gNJIjRr66LVwi3HyCBXg/gIqy3MtgJc089Zlk+pE0mzjVlzK/bNIq
sKhCrsqikf8OKb5R0ii4rlnK1uT339cF1n3Wey2Ej44WxNSjgTNXThLogDC8yOoCnImX5dIz0Rv2
HRGTPGAFl49ZnmQwM5n3XY1AZiGGOWtBq1iB8SZL6g0TteAV6X4cndQvkYLqgqSXJjh6tSmkkW1y
usCP5kAqxjRDn/jPDCMT6b8VmlVNbUR5acAcjKkIB5BsQSgGcB7raNIL4B2Tq/Y+iHf4nki1QDfR
XiomxrHRVjIgDt4u+hPuJHsPTyuaJlpoehO4hGXmeCXZ7oJjmuMShEH9UcP3a8kkObVkH2qWaN+y
t9S8pTvRGbcB67vBeNmheGZ7zXR1H7jh9eVSH2gM+pw8tNoDCgFepbbDmOqwJoPeTPPAPijR6nWz
LlMU/swW9FDEVTmvfiGlTsMhU/ZRgSFLmnUnLJJojYCTOKQaR6E8llRqQXIy+bchmFIP/2f6ynef
+TFkkErhUvN0x4uILV0PaXGtEskJ5I7TR5lfP0Ok1eCHkrdannKZmaj6QYkBoKMzmRk36iC1XWdR
3ESu78z3Q40/OhOldlDjLuhO6EmUgEtT6Cs/iqHMVYeoY/Sdrqg4+v/Woe+gwHGp14H6AyAY8Bad
CgJlGqBwWonLyHoKm3mABqMWaVSDvTLqT6P+oAaoXSYieVyf1+hX3HOcJ6TYpaWuSVqDXooEd4j5
bjYVgY2iA8cDhc1pLfeIctHk5ACChHQa3Q7ChyNQro9DiuIVNi24ZfBw4lNqkA0Ikm5RW23JiCgr
sUPaB+YHMbKv1Dg0qyponQ7H+wGZYuTsqE7kclaSlD4kW5sOfzq1+BplDOaEyob9SfNQJewRbeEw
ZMfQUNIlSK47KRPqzh4DkKGdb5SP3mMYO7ftHXHW9xgK/WDbN0hFMMI7KwJlQuvfPwPdo0iIY4uB
pdgiCQgAK868R93G9LkAW5+HR1Z9bocL4KC7T+NelAatnykpWmZVkMNrD4UqzhYccQA0CQqcmyr5
CN88ut0n6EHwiSe2bOW8OZjWpfxAKKDc+tjb+XcK/0AJhH9EgFdqWXF/QKJDDASE31pOtDcsPXJ+
uyPoZANQsc5aUAC49q0ZI9tVZAt+NyIJJpHuojtg8TUwtgF4untY3qr2PWgvpbuhvaJUaVxR7zA4
Mje07l5gvt9BrE8lD35DMiVeDliSGWDrvb2U82WZs0x7i07wZh1G4nfWwgyDeXJuFA1FebKGZ0Ih
D3uK8QDZDK4wNqwO5+6BbGZt2booU1yyDrM4eFsiMyShe+BIaJZ8aXKEk31Pw2S649+kQejWRL7O
APd48gtEJQWXtH6wEqMCQrmGb1owRIhSuBOnOt4i/o9BQcHrZ6+E5ixH75QnFiIOn+Qd2Jyo2+tr
DlPvAt+PDgbDIFGcGphjSWOqGQBSgeIweAyMRi36wVK2psIxqo6mO+kAgYEmhFZBB3xnSTNzmGxx
2Bx4Ti/TC+gC8sgpj3lqJGHFE9Ria+eAU9cN/7r5xGSOnDfv1XN1m+TbEJmzd9knedABSNuodu8L
CpbkutvOnHSOXH23LuOhfmE5QYcOGYa1X1wpdzohpbrWLT38CxpjbP0ADwKNsszG3LvjVDIhi0Vp
jM5BxXl7eDTtO97NbQg6q/Hr7ZdmYz++RnPvDZMgNdmoGvCKitAHvqDUJSJE4dcp6pB9CPPej1ol
ZPYOPjg2cNGF1e47TBoFn+x6/laow+nBrXoGe3/nxc1cUAjfgyL8uTtq/bnQmSfUszHtIi5ucpRP
zq4I3bh9xmcPMGRRWm3B3xjUryLJ0r6b9guDD46ah/t8WfYNBMyUdMWt9W3EMGagCZJ1j/mBxN26
RzLm+Q2kC3D4cBeJI5O2OOXT4U29DKsA8zNEmn5lfaNEAuVnYSmizgR8ypTjwzBZvijCmvwfT+e1
narWhuErcgwboqd0EVHsyYnDGCNiASkCXv3/fLj2v1FXdmJBmHPylbfoOUB8sHAqWsfDi12jsU4X
b3tnUqNpqG9rC1LctOqNe5PrpKA2h+iJP5h1gi5BDTyLLQfWPs9bQc8myrv91OjZUsSrXHVkJCXn
kE/omHlbqxKzh50w11SkFPpGiStJZKRQlSL4K2a7ZK3U0XTnl9EFvPocooy618/g0/LZoLITXogk
lV1Ss4NSkph5H70bDf5vfrFQhkiJ5llHCiNGMKHLTG49bQwvldi4cBXhUQFucMY8CRWBAucN+5Vg
d2i/FbxAMNqB4Co2TNlAr2AEzUIoIqBCYvZOi0+8z+OJ9LbBnx8A+gCcR9gU6oU412ktxi9lP/6R
8hLFVKqyAq8l14Lzx6REsAF/DrTMKCI6Ci5kDnKCd1K1IXns+BKgPwWQ3X3/INHFDRmtaFl2J4mK
Q8pkdAuqwTSjFnkPCsU/U0lU/FZ/XKlupGL0qbysAuVZ0LXKdl/M3oOpGjt116peFvtc45XDek6/
jdMAq4MMITHeMhbGCc48l/w7VMY1EqzluLpPu8oWSY0SiazSXCGKr3Chpcl71m8cC3q9roJQA6Vn
kH+RNRiKuTFuOxyd9w9iYMh5dflSkVUWBkLP/IZbf2jyubxfq4Ofk5gIPlrye2q2/NBG14PfgClE
8RscAMQ5+iB7g51EsR/RMeQbka1DqL/nYBbPO6kitWv3yz5MLLjI9gXl0vO4rRj16Urb/WaiORh/
owUJHonXYkmO9RHuyljzllrnpyDrQmcL3hq4dlbk5m0e4DFYOrBvfXvZWc+QL72adaUP0Dc4tfkX
p3MS7A6TTnvQXsj1d2ojGscbtIhNMZESi60ubK+r3lHGb2pkjcY9f+ewX1UEy6CCDcit2wamz9hA
5y25UVfmf9kHXIp4dRxiE2m+B/adrBMgUgEJlNKSzRugiGbAnuK6+7QeOSQwbMAQIdTPKjpYVogP
ITI4OCHkuop9GAWGl3GmNdDYNQ/plisIuIhExhMKDqq1aIUM3Zi3Yu6WVjycdzH7TsYKJ7VyUsQ0
sFa5TfK9VTe71Ca2qhzefASsEv4CO7m3+tT5QOaQeKVfGdimnhVerfruvC/GE4FulBLvFoc6f6Bv
ZYiTjSIRJ9dqqgwtiG0mZ+VB+7w77iyg5SGhGwu/jeWiB1GLCzLAKhtLdC9ZllP0CJlx8NRYRxDk
i/saQyjmqoJH2RkFN+SkX2BuZz1R5swCThWnOEZZtxDSGWV2OcJgVxHgG5mkgOxY+T0gpAbnetOH
oBBByu1eWKmj7gEtC/xATwwsXr85RlDH4YmDiK1qi++TQSYUrTaMdHhOguUGDZWBoSKpZu3Rw05F
RXh4gs2BRh1rM56PJz4jLVgdzm08JzS17UUlTLiYvpeqDcDLUXhgMUWfgL0qF7hV+LdI66yGh+L7
jNJszzwDiTyFx7uq84E4cvNYfvOFRFmeBIhmGx3PWufJ7FwfPtMI6WVyrOoXC+XrXUyV+QOv4kvI
LjNaSMx5PaP5eENpHKj5kb3E6TtVbb4mLmPsUsJx5HgC0VnEA2MEmxOY06L6HU3I+uxy0cmMB3w5
vVrhinhR0USVw6KQbVcasu/oqjAaRoQDv6/fDiaHXZ8dYRIhotfLDF6AJ+LnkzLyM6oShz2aPwUK
XQisyHHl495a/T088J5ItCgI2FH/e/S1N6NYWBhF0O/j/esNz7MOh5WIIzb3wDJpd1OSeSxV3K/u
c6RdetdFPhiPWusufJ/hJLqvHxThz6v8vBk+vcGFsI2zHoZ+j3Q83+Bv1+1O9/3V5Tzbt/zOeR6R
SSn6uT/piStX0L1vQaa/nl9lvX60l8MwuGTzUR4Ma9Aw18Mg23TjZee2xv6jCINetAjb26IzuxXj
0XvyTP1zUSO7ME86/o3+irooOSwXuL9nv0WA83K7Lf+azi/8tjjPbsNFr9h1lE2srB6vXU7J/u4p
Z//+/Nvz9XGBbq2V4bGIuXz7DzhTLilcQTX3ckBxe9B27k9RBKeF3t6k+bi4u91zEPJFqWXjlgVh
8OLmiVNwFCjMDie9l6vu7Ws0ZXceeTBtDX7v2FiyAKBd8JxkHScaOVg97/+QIsPRtY7Nc2KP6smz
4+zbsys1r77XvYrRNlx+GlCYCuGCpwxhMjqYqrFT19yqkBHJxR+luknifXNKJs2WFR8ZdqB+wC5R
pqY2jYgOIQg+i7mJKGA6v9ENQN6GOmGOlRf7+CPTSGQ+7A4ZzM1D/AYxQ/YlfLlpZuD3+kbw5G0h
+kTliE/d20PKYwReGwjjWh+5ATSgWGAy/9oP+MgCy8KXuDRROeRbFgukQdC2i35Hg8WbvXiJpBYJ
IPV1MkThwh8L6ttuH4TbPigOl6BGKAvPEUrn799SquiDP7CDr2V1DEGkj7nyE8ks7qQ7DPgvigjQ
2nrYmAZvT/l5XywFATY/WXVPXCQx9uSiG3JJYf3T6l8JANlXY3g20tQa0QaOtGeqI0+V0gG5zpSX
3xoFN1zJyzlX0Zpl8gw58StGEip8LXttynFVjHX1cHN/H3ICpwcl/K/OcNFO5xnoJgd1aI7O9X24
lAtqIb+lf0n9V19k6TkJqJGkO8SivP2Ugu8S7E+gjJGwCpR5Ncv89OexjDzVA5ePACGuQ2OatSfw
OxAHqZ3L9kP8c2GZVfEQ3M+eq9pI/hCb2a9E+NTLZoycFUFjHzHnl/mkbzndz95ma3EOVBRoMagM
ym9le54onmKXRuZdKBNSwYQ6MkH5aR6vXgu0HayLx7An2E94VonFyioczGocs6wW4uREG5WOATFm
jS8I0eN8eZ2wct9GWOGxKsxpvia/0UOnM3dpAwHw65fHilVTsAGyyxrTTk8taIjnhxvlqyqNdH7K
npMcP8HSxtovo8GOh4ZXvxhIFeLlA66iKSoxHf2a/SbQlC7EQ3v7wcA7s8rsoaFTc2vI+xOG7ZAj
0mmtO4M//GJHo5/zkBSsXLQYh+qJkako5vXuvN4d7fr8K1r+EyWiNtKsEPEtemRIgUbXRebXFRIx
2ao3GsdYj8TLV1Vqg8Z1ndX18dvh/KC+xJR5KZs8x49ujNL4g5mFQ3V3Sq+R9tEoOrDI8BllGLDH
55pAGHVC/4I6FfPyIoZvDO/7W8c9fVCLelRnxaR8Q7wkyx3pVG/4TMoWVBu7p8s3C+bxHcQ6BuJr
Yk4GI3S37/TrHrDj3zGiVtjWme22BU3MK718cV+Z3THyRz5RwjVZJ327FU0HRXCt3EI1lddmfzl2
Ong5UQVRZnFhJP1xpz4+7z/lE3JqtVJfVk5Htzfpdie9tkZcTgiCyB14hwkh/dW9MqIGtV0w2tbJ
sjcpwNsSXlCHvjO65C59fDFe+dDP6KNPsmk2fcx4xHeDH8t1/I0IGVXirbp9ftfrdJnPiBOJ8NKZ
OsGcD+Ln7BqkXF9nGe+T2eoPBQNAfwqKsIxgl1ivnCYzopdkRjDLp7dP3ZP8hbHJP0E6Q2M7SJd3
d0BfzB39IEb+XXy3tsBspm3AA+3pB0YzU5lpFCpvXzRpqWbHfAqfMynR4i2mWGUggIasrnx8jw+X
PxJEPl1MptlXASK0p8BwZrIRtOCBR3xBxnnFAEjvr/cXF13bDHFbgr8HEcSRMIFb+vXOOfk8VMsi
6KyKoMJ4er8hFsBKItIukcs8LRfl4g2JfJUj+l0bZ05xojHZwCK8VwQALwKGnK2m/oNidQ/P7jlh
TFIw5DVCGgj+wvGHOkxpDwu7x5fgEKioV6s4pSOf/ia/3YPcAc0ge/qesK51aZQxVGMEG0XCrVsh
rCDuGfmKZjcCWwvBIgouOMkAELy9XhYwjxi33CizU3ZzKRmeHWqHtMyloUzoNRaUb4WikOBwBdks
tArY1YKGvel/weRXEDiCd81Y/+Tnii5R1xWCnSB9BUEtxX8u2Q0USZCgifVT+z8d7Uf6gMJUBgkE
0xjIEfg4RAUE8zYFdiQVE5JN6Ll0uUDbgHB+6fOGVEVuTBVIqE3o5vF40V+oNfDoqvoeZWmIbRVa
TzfsK3ClxnTZZD3mBy5MqA3e4jFSjMwOEmkex52fO0RquOpQwpgPCHt/v3/2fPwPzyc9HMUOj5Lk
soDyJnBiILvhlHBFS9lKaMGg3g4PC1gkuSQTLOVXD2oU1ggA7tWmF/ak0whAHpQlVQYkpU+9n5gg
Usxz/LI0y9Pn4/MmeWuLTAXjZYp5Bjd5t5Dyivl5zp3pEQesKPWaMHG0xcMmcUY/0kWq1zndJSoZ
cL55crZm6cnW94DUmkmhTFR0o8GYNP0k0Zas1zfayTK3s2lvIlZw4RF5QWYgOWE6k/n9mY4ly1h3
oJdr9ef53QM89c38P8njaCtzSWaTAOIgt1CCCGAUN3fiZBJ7UEAuM70HAIvd0ov1lUYW2DrOOh1u
SuXfwlnuf2+gUlKfMz4AOEYCBXbBmcl2mh9VzjWRcdBd1vDEiI+1EKUfIzETs2AhTcz+8mnUs6fx
xMiqZxe0Jivdq1yhc1WYmdTN9jJbQdsqDeFUVmZtCDwTrHNOU30hFHpzQXEToBuQTIBvQmMUICOS
2JBtAELOVovFQujM8579NCgOXT11imVHpaOgAz4b81AYw0cESazUHCyjTbkLD91jdGjvbofBMd0k
h/0xPeSH1+G9CZ1iHDlhqpfjcIJCujN0UEs/DZwHiVWQze5Q9KBHsq+lV1NXg6Em/yOMN3IbYb3B
XqPY0bDYwPDKBhJdmHMPG7mH5heCHRRwL5crRi+UEJ0rcT6t0MGYDdtaUmkvokZugMtJ1cmyK32I
LIbbhpzX/YncyFWKG8Wu8DJJHgNv/7JCFXMmFQ5Ii5lQYczo5HSV+JlZhDAwXc9QHqsTD39BA9QV
NK1sgrwVwKCg9QViLOcaYCi3X4RCSu2P/2oNGjGNatf1Xc//EiIj7DOqqprgPj17LoBQZDO5zb98
N15mzMbmljJ8qG5sh9ts+V6/1zeTgsk0my11VqzgYrTGZxhr/tfXTduCn0c6av2e9odaNuuGiG5p
o1MfJ7+z9Vdqk5rmC4BLcJDyr+yzwCMb8Q7BSwvXjKf921coc3AkhUhZjMGVgMIfal/bLR9znEsJ
H0T9KTQaQpZtfvnF3UsJyZtb96XveQooU4riI6ePEwNVxVS/cXIJxHtGZyi3K4AAsgNsjkZ6/64f
7nA+R/qbZXlo5EPjkV4ootbAyLrGkMid+mvPvfN6sEgkAmgyMtXENmtKmLVH/QLuHRV0lMxxT0S8
MDUedFebH15EMiiaFnre/NDZo2dCkVbFxafQq783Yma1VkASh5EsFFMWWR5Hdsu+/7bst9m12hb1
OTOGFq9Ci1ftyA/9pycbL5NfxOPCe45VV3X3ux4DHD0tmJCRIwdxjcuVwTjewIiRMRE4nDtGgu/5
nrfNNW9+1Tmq2pdLMmSWy5ctjNmrNdjerUSHyOugIBNpwHMKVFioyMKi/d2jjRPpz4lq5Ao/ELsD
1qH/MKGSzGfKBuMDpiQsx618JQov1lH41FTmAb6HOGSdzdB6/YhGAF2zRWhwO2v2Ym76PiRnGKm1
k9qMeObSk3LMhJnVneSn/MRsiDAP0PrbeHk14KfqiSuU0VpzHERK+gtB8KuQFLU/vurS387thb0Q
3tOipc8P60fz7L5TQlT99wVpq7HLBNYcNmoaWsaoG7ky9lpuZ8DDIXJ6G+xbrWTRMTsbhoaR+BmH
XA674qLJ7dNuoLyyw2IjHitucojH77/rqhVcV22gTKw159B8hCwPYLaNFsyxapn+FZlJR+JOGIvH
q9vvL6o7jlXahc7SGakrfidNEP7+ICwPbpsQLFSALbCKwpXxwi9k3ErE931f0KyhyHGkBXFsH8ND
65snjBJ9uLxtos290KPNbaMEg5kSqEHUv0+uCFVBB6HdFK7OtYncFk4t8V+5N5VlddNfN51Hla9X
z+9/r+O1NF7HIXJGw+90N/jer88oEsVIxC576PUgla2VLvBL/JXQuAUh6aXXjom+05sk21YDdqDV
dsONWjsvKYYTzlAN44mp1XJEAGakilws19CnPVIQ3LpwwaktMgR6MVTOox8MKCiXJ3P6wGTHfZFU
ZI52U60bitQA4QjidkN7j/rFpDeuMUrS+8E+QMvcf2MOeAlCo5NQVMapLNoIDgxIlFkxWxi/oGYf
oDy24Xqw6C4INH/fy/fM6C3PqOHsp2dcs68HBUVDxBp/k1W+wrtsDuQ2kEYdIbE5Aw+C2nUN7g3P
28XnS3Vd9BJ2KXBMIJsWKBQJm3Fom4AsRBcbtYi2Ox0EN9BvmRtPKCzqyHhP9n5rnkzT6WU3QgiN
aO6JWMBXO8UyrA6N99+ImU081vYf6HS/7PPXG7RbyvUrx9OE1MF+uG8yJK2z3GxiszcbTCOvDtKb
fqfydjYSzl47ckNICLwRvI3da4cuVb7DH02FLk7Ii6IBSCU6S7WGVumtsIeplbPA8Xy6p420XcWl
h+cgQrg6L+SO6PuG5iVLu8BEP1S1NuihFiEnbRGA3OCA7MxAtEED1WYhQAXr/UB5G8mP2hjZX6h0
Q8UifzPO8xGkAC4SdkTHKzpEh3p328ic2NS7ODXk/1JiBPfqXT3RB8F5lhbw/CSkDCk19mCbUm82
aZMAkkfYh1Zj6uydl3vxXm74t3fe9nk8WA6WMj32S1lOaRA+vcfmwTSRXw7gJ3l378VcHFfum2sj
yR2eT4zwhocqkimFLThnAWgSjwsCI6aM81hB/mMyLeQUY32FlC7mShuhye3CeQkilFoQR49l4lAO
9Ri2oBytvf1CDVUKW/IoLoDypumqOGCKR4Is5rjz66IHZleogoKVkPo4zKrZ6iTHQI4AnA0UV8Dh
Xe3cOdnoXwizjSPLLGFtIy3jCLP4TDMjNzMjYyF6meFCSPryfyrdTon/PznA2z5uSwsbP7ttjWjj
fS4x9BX7yHF6FOn0LyT4bv7Dp2v58GvjTfjXQaiA4ThBHb/ZuJBNW0G+GeykIUs/tUeoRVDvDK2c
vfrs04BQTzb5GvT35at4N43LoFwKa0t2cmufoLsFsHGAEUBqk6bZz0X7phVjVxZQANRWiIJ4R1+k
WFIvoeqEoS6ACrHY5WgP/qLf6Hf4RwXiNhewjEC0Bbh9cUpfwTRU8SihzbPm/phHX3iaAf0tDzWS
r9il9fXRLvzNQE4LSziF55x48lEAMXfRqrfL8CPLvTYqo/0hD6hxynJx6aKWquzOi2wjs0TmSPcP
fqedeG237QoLHyksFfvI86GFSsSh2p19xLAopHrq8mWJgthQ35ty1S22Cq1Wu3Ag548z5+ko0NNk
40kgQV+ADHLU6uQFcseqGpmz57ZwWnTkMywx48kIWTFsAMCr1i5m3h5oV8RqRLBmaH+2z+wVCmm9
iRfYda/SlcAKXwJVwQIRkRBgVBuwLAl/ufP3xzxp4P1XGr5UJKiyhXQKASiCZAPwz3onqLjzhFJf
BvJd4G+CMRdQ9t0XiivLMAAF4XZWYD+E+0SyQH7HXPtEDDKUJBUgnGb0yhj+BO4SvMe03ImCHge1
CY7aqDi07L5VoerQMUNnYHVM9Cw8hRg/1/tertdjEWfoNbTOz6DDHUoXjomQmvbjGIjCcwpjgwke
B1coNpdAyDWCYRqRzguvW9jhkovDKxcAqqDKBE8kgLvBhjoLGBmcxSwB5X2aWMIlkmseNQ9zTyKJ
IzkiJOqqN35ihCibXHZE/KTHuo2nYSN7J2p4XA9AT8hvMPmwReSNxgzP+9zl//fr3Eqt2JS/dhHS
Gdi3MRKRDxwd5ZQC8bTD34uonH9I+AJ3f60E6C8/CYZGaJ1Z8KEjVdoCkX3g+5pUSiWja/IlVF/k
yBdQ//qkZBkI7HazIn7OTb85Nzl466qpHYgYDi1QmEq054n0hKUvd0HmXM2ZlLrowYFq/RaGyYdI
RD0AzSm7sxUKWQUcWehjDAagvBQtxE9WOGXC16GlP6a5h0CNLx8g3Fh1Iq10DF6Ah384LQIPFoqW
aDhDRN5tCBFya4Owww8tda5KHTDhwokqp/ThRS6qqbBlcG2e5NNXaDVChqUdT+GEqI3xKAxA4V1F
gE/oUPBaofVIBCDcKyq9nG1o3rYMaCnYALtGGErUAoTI/DJSBjs9jty7cY0QNaRhw9nmGvvmrA04
d1QdLWSQgtD7zGFsAf5JJKpj+lxj0a+QdBTAOPirBChJaktWK5d/GeCK3rf61uvQsiUFqA59a+1H
hOSyIXchNSZRDhR6qqhJfoQdJA+TnfyIP0RzbMUZ2fgVcvTk97K01KgUwmaVF8hIJK7QOmN6noQ7
IhgiW+YAZv4oiIiaCHoiJmGEyGPJ2wu877oQ7jnUTci3ijbZSN4HbCqYSM4qtS4RcJMQormuCRn0
rY3jhqHZsLoFoCgYUsCgY7x2oOH8Rx+WipecU0Ybm5wjuQvTjS56yBB6BgqdEav1IwWZWs44WLF0
JhM8Y7JfAHbHOouOSHXopxNJpvgVnxYLMGvBbSaVFtl6uJOVTWUmmdUnUHGM3U95qOcIRwsN1aY0
KmQ5iImO0LzaFU58Ao7GdZMBw1rCwBO4dAicmpWQa/4NtON1IRDyM7shC58sfV2KcsLIlPVQ8OwZ
5b2SCtNn44vO5MsKKxxyGHWyi6nkIEZkNkFVckQRUWYg0AD+BIIfsQgzW8esoevsRFetRS2LglY6
1Hhdti4BOyIFRG0NO3Y0+sXLhRV9Gi35oGV8+sw7YCngVCTQouAo3FyZ1h+6+6eECD3+QuGmcmVZ
fRJT9A1BU0nEUekt1LYGrC3Ql8ZCuUdaEmGzJana5peaxYeqS+Vam4iADKNDtGjwxeHuhNoac4NG
UKo22iTFtSWhyXleoHq9iPxkkxAe7gnp+jN1StdLnXYk71ASvdh9NuxclzS55u9FFdwm6Q3kIB2y
GcK1T/RisCJehRj0vRf1fLCqedYLmjId1UhuXbSrIh3RgOjnxrZfKQtlcV4ri3xymV6myU8PS1pI
EcPxdY181lKoh++f98/z1PnBQiW4Bo/ZnTt2bgykOyX8RFhoC0Gaq1cI9rX/mg83VrYYbPobXL/Z
8lWBeZiKoZug/oW5Jtw1rDPY8JHVBN2OyXIDIULzjsR65EPH43zE03jNMtVswtH88BBl8f1MErm8
XkiLSb+5I1gAoTTG43ZAPCjKXwtZXD+qNhJCfwYaX0esuU9gj3hDTDqbFVMW3QfzTOQDZbfuDdlB
ZtiHaM6UQhDtotvbPud9oHk+GT4VhXVkvqZUJ9auu3bNr3lf24oWg1zcRRpKFjAJFnkiQ0TExR5A
GEdfZ4OyVlMtetiilcQbrA/rr6+taCuRaFIOkXi1MgsPQBTZ+cjtFN4+c9rogE2K1Z5QODbkdRTe
ay1oGaIMVjii+ioBkwo/46M5CxEVOWDBkEp0knggbVibGJtSXxB5ref2BkSzhNLBm+hrvsYhZVBH
OB1RsZG6DemznQOPJr+fZ9Rr9jOp3Qha8YrHWRCRdyipZgLhC/39LPQvGDK4T+867riK3XHRxB93
bDCPNqZrgm757vBTAjSxu1JBGZ7Jrib7Nnatb7s3FVBjf9medeyOfRk//vqz/mw0Jd+fXr2L1y20
i9dfttZS8ZXhf5skzrzn9/z2HGFopuyb0i7piQ4QwB8aqTMHgZz8yFRnPKEXIBTz8/QoIoyXMb7C
9FKpy1nd4wNAZmbIzhbo15UWGZO+7QU8VLr9cl/u1h59j6ayyb7QWph+MhZ1Gm6INba+eajBSmqJ
kz2s9lgJSsOjTilRRYsV0HuejQ7eQ2AX0aV+OHQ6E1g6ERLuJs82+6tyjm9PPpWjJMemWvRgE5qQ
SliBXk1uU1hls9XsIUJk4+tKhpnUFmWISd3n/kXFsKmYxdY61w+ufjgg/CVfUqQD5S7DqmXLqc3G
oXP/5U7jV7vP2+i35X4H/hfONGaPf0mJzDeRXqG97BfiasWSTiQrmdVZpwGqdI3sWczLcC6gqvoR
EAN5YLa5V+j4VSbi+rt8U5ltin+10SeSlQ/oEc8qeup2puXsFSDJJu/F/az3GhEy0Rv7zJeEarYs
rUAlzVJDu9eh1yT1LY4hZTmckpqrC2q25FScYcIcZyHxny+yfekCnbMDr/iTQtoD6SxqB7yjCPzJ
+4tanFTNX37XAPl+oFDgZL/yc4e9l29RI7WY+jlb6rfohOHqose/z9/I6RrlSr5L6Bzi+X2e+lRQ
s1XbaP1J3VIO5uf4nCFp6CmFeSnNy9fuW2/eXBQc5bSUPN7H1zEVNMVW7CesxJFfW3dSgprJJ2eL
yZexd5w6ZqaPiyXfrItYajY/6wfOFEuMJK0i8JcxO0syYtyAec8eLQ9wBY1qJGRJU2rQ8mzRM3Tl
9MaIzyHwpmez2GrjsEx7wbqZZyqPoOeMhyu/RT6+2fl6jMoa9L/9y5ZM3H88J9X353vJQcRiRm+5
LZdTSI4uz5Cm4N+SqyIBoD6ZoCG9VvQ1i+XDXbMg8tdPGIdS9m4qfYCpMGtEDEZIQLKhoPvpDYi1
wEe1FtSLnZnVLjMJTZHpkXRxEEiXEWEMSmib37/ROLhRnAnkenzXNvyFkv1I+5HEh9I9lxy5gIhE
0ko6i4bx51DG4dLcloot31XamSSprJrEf+4dRfJG4UrK/LJJM1OdRePX8f4HVhATkKCAbmN1A0l1
nyYv0kfA9kVvXYLIlyUSobUugmKfHW7URD5vtpEwlovBLz0OHn+vP9ctubJe3wkaWkhJdheSOrcQ
OIyC0KwdXNfsEtlJ1N3NwWLoD5GezJz7j2THrZXIgkuafeNZDwFng9IHo7nO7ebrMWEB/rC10IYf
+CMeR8Dg91yUzgDi44SHRL9aogb5CGQsIE/IzB44MnxFKlNmhtz3ZJ8yOz4z+8X8psjJRkNtV+9k
mWofa9DZjMCeLUsmDr89PdwkqXarNWWqTM+e3Ads7Z5Rzofl7u23xw8nd9OzhhMGCL7m/9rjvKl4
fd5KHruUOhNdCZ7h4jXyW9Mw9xIVRNA227U7f29qLLjItQA9WrzJQEDhVxJe1n6O4VI0jUIJKZoR
8FGcoMss2zd6/JK9ixK4cPIlloV9RpQrHWeCaKITiW0/Wg8QSfmJ6P5q9iYiviJaFB3CGQJJRhnc
11lIVyPAa21XHLnmzFV/sfhZoelCwRKWryp6G8Sz2g+cYP7B6oFHmo10ENJsgnzJiBIGBZUK1YiW
eaQ7BWJSlg7jxTLdpvQoG70aiveZF/k99wW9ZyyriZwAaYEmXEweeN09KBby01+HkuHnoHf8kvSH
62ZvASRvm2z7OFjDUTxhMfnT+clOoLxpfJenkhQhIcmIwWGks3yWYZcuLWDpHmNaKP90KQ2QMogu
sQrfhIyA+oLk7lLVkvT+aUI1dnGSCcctBxdGs2WJUj7VAwP/D9FNHa0+evaNon0TrwBQYrq0berQ
bPxLWagbUBpyC1cJNWxk7PwYjsk03fTY6uqdmWy9mbq8b6rdfTNatl2oxQGavO6D4+rD/YEHNLSl
ikGN3caqtKHKAwaCLdiBRyj0LqmnCWlW8mKRA7mYwl+9Tyt4EudAVNZhehJ5Eh/LNihBtV1OCHoQ
NA/GCG6MzKGhiaiHZC4S0EoO99nI06RKwV3IYJC9MJZLGkaXkM4gp0DOA5iP/AWKGpQDpAyQWJLl
NdLWS1If0idhx4DSQQmaBJhnyCZ1G5ElEGiFyM6VHDwFaq+EfqHXn4r/Q8b2sjLqbCL1/IJVP74c
QroIh8H/62YyAd5sksxJJQhfySbdk/43NRDGJ8P1IyElOa5opY0oHs3IOhcj/SipyDH/V+UiECYA
LLmMKWSJO65oO360RdUXAzP94YyailWPF470aDuiNHF8aYgRi2SZ6g4Z69JOfJlYtdFIyRjMGXxb
KC2NbE/uyrogUWEneELwm3VnhaV+FxZBYmI+SYvkfeVstPQ4oPR3P7RdrCbpJiTe2R9O8bK4LmBN
wZ0Adz0FG3F3knll1QNsjbFOQ+IOTQkcqIz9Bh9neJqhqdLtBMCFDDJnlMIY6wclgb8R3CZKmXD/
VePiI/eQfOFzX20H6LaiSabueruwcG/zmmiOispHQFrtGOc39QgGurWfZn+isiW1z5unzG6e/Dxa
RuP9N90MTDkodmI2sLlvBkFrSeEVvwdqZDUS7hiuIq7M5U8KG1KzEAOM2qakob+XPS1z2341H0IY
+2pZOfi68ciLJ+E0g70Tngonk58p3kVTdSz32xQn8S/sMbjMnOGfyYUkaS4lotUrF48HdPGr8Yet
l77upbuL2arwrkSCIFz24fze9BDnDfGk7m9KTL+fsz0YP+vWd2/5Jga/BBL22EclrtIeFxfMQXrb
dCA3EhiYly/FzRWrIia6aO0dp3Iw+5KIJ0cyl2sQsCntaQG0NeTeNZ7zT6gmUgm0XlQsQuIVmTVR
G4EfycxyLddVYoEmD5eLbTzp+0O6vXIBlZ4vubmucMTkjpwBF+1SV5alO5wKN15e0WLBetCLGkNm
O0jR/LOJ6LgYV83phNAS6V8dDKUUaujZJvc+VWGRvBy4okguFUxpkEjv41NklUoKa+YMt2Uy6nbo
vCiHbmGHFOBqchGpT2bFFGrHp1ojeBpBuoEjlyJ1AVhLGgC9rpZd9PvivriyPVYJJlmrsxRKRQMd
kkutZaiRYtyBS73UeYS7RnEYpQPoBI/lE1lHwD5Ptmh2DuIpIOnZG0kkhI5cLjzoUEjV8MIjeAEN
9AIJKlkdFt4cc+JcosdUd9XgMm7PAT0KPSy4eKp9czrrve73rdqj/fQ1sHL/mZGv0FViotfwmp1i
2vHuHafd8ocsvGh5oOIIHngKXSsC2i51mQ5GWrhKpDDyRriBbQuGeK8Z6AK8iVFaR+eOhrkLlINI
L6WIXDdWMGIHE47vfzQIODskDN/Pv77N/zGscAl5WVjjTXvLZId7/K7l3LgPnljR8hZtOzlK85Mp
RPOit5S2DAYkzNOBTdFPhIFLfUJUKxn23+Hgr+kG6iExmpQmP4k3VUVT+hPSHxERfVlh6z+6jVjo
ehWFUrkyVizGsklzM3NDD0Od9nfNBa83FglVmaBNKr+WoYr9l4F/DFUkYlKeTx/Ty4+QK5w2tC4O
SsK1Ujb53lxvd127y6UxojErj0/zsnmatB15e8x3yIYAt7CJwPmntEr0OxMJ9MCRyXIDdXXVRkg7
v6fvWWTn07fCtGrRO6HDZiuDrz6YKkFaga3aFQCbCtps0mrLiQHVIGftFs1l2dhVMi0IJ01IKqEm
4adfOgWWMwhDO1jc0Njp/caEBi3OYMtSQ3+wfkfQOQRU7bUmWEBL16fpHkAvJqigfkF/CCtZguX/
lMmdv9qh4wtuIibg6PIs1Cx2TRmXZwrcyZh27fveTHcU5eT3z7/REvg76h33jSyybRQ8pCUmp0m2
kM7nZXH3WeCiucjXxqgsSWNJQgZpDYvQAGoawLBp14ouhQzWO+5131jAaOeB1oND/st14h3Ty8Oz
re+mNNlHs4tPf4M+dPE3xJNafKkHwQj2hD5a0kfzVXxisLSied6U14c2GiM2k3uA8SKw42je7FHE
zond6WVxpdKAkEbKvsv1he4bFfmoKx1wbpjVXH5wEKq7HMPbyN4HUb0dPe0hzM/Hbzc2y8mAastu
X495mQxTYDq0yfUeMBB2pD++Iy6eTBXYdfG8vXi3HMjW8RVpaqIYKl1e9TztadE+tccpOj1/Wr+9
edm3zpR7WEIx20HBfR7jgJZvKzdBE4xedOWmf9FbHwUE81RiKjOdpBPspKfn7+JE+LPNqMuqFJXh
LPXRw9bxLRsYfVbqBKPm+7qYxoFC4TkBpguB1Oh+Y3wJZwYvb8XIUeWJtPepU+LGCnwWKIpZZSa0
J6iE5+/bj0pxmvcEfTkyE0wPIVInk9abYD/aklrgRtAC/6Ya56vX3U87cHKhwOGGDex5q6SFmbBL
Z3fgJ5DJz79R3wz75h4BMrSwaSYTjyT6q5yklGY4l5xiojH6t98JzH1s23q6EKC4iokPN6j9Rf9P
1B1EDwwAiy899O9sIdIPiBp40n18j6UzKcIdidXafrpOjbLZpDcBMqrEEETMjKIAMzqWW3HWSYPS
ZTJ7A3ClsdDc1ATLZpRB+if4YFC6oEiNYHgBwCVSEM5U8iXb4yv9ZVBzg5YCIhgQcBvBm/JQsEn3
eG+3jrOm9ALdvM9CIKz29nxIC7I7VwjpWpibUxHWjlvvg4DEVQLDadR5wE7R2SALQ6FH/pXSrbrA
VeU0omw3bH4jf5WKrciWySaCsdTqsyZoJkQl27IKGpjIWafGNHpbXOek+fKR2sUPLBje52GbKqfU
OSO6j1LrlEonC9stwPiqSXtJo2lDKzSiFR5Zdrk/Hdyr2Gosw3oY3lM84OLZQE6PfNez2PzQJ0XG
/E2g/S2+h0hmilq9fDwXABbuvR6e9ros4JmTkehASEKhZ2C2SeZVDxgRi/b1TxbvRwd6p57s5OeK
wPXYn4piFBay7n/tLbnSkSt+TzE1GgMCF8wzO2L3NXvrgWZ96ds39VVamh1beszHPs7kPKh0LJ6G
MoWDzP1M0qnNO/Y7kCWbU/GY7D1M/poTIdV20TbsUe9GyIcAQe7SLEraBrRRYmMBJK/RJnI7ITqS
iXXu2QjxeKgwDNCmQDQbXS7NypfQZiESq09WOtiLd4FEZ4JWHl59YIsQTFrGaU4YMdC2QGXIZals
UTj6H0vnteSotmzRLyICb16FlZAtlX8hSmVAeA/i68+g94k4u2/fLiMJFmtlzpzG9FDj+jMwY3sZ
Mjt+ViJ3uUyNk4F86nvYhQIQH0jmaSZmCpSJf5lkeLYFA0tnnl35PNZ+i2dl7liMffxNdMpf0ZTf
z5DZ+td8sWXYKoiOQgUXo09eo/qZgepAq9HE+GZDkB/M4e57xLUQg9Bpg1pipwDDgNjFPwM7CLVO
7d6RkUsGgS3YnOGpcIeTfVrIhSXpjr7y9Oyv7rLZFlGGSpNGQtpTw8KDTeGUr1b3FMd+yuA5WpXx
CxNqwh+ZyywDp2S+zTGYQYJf2imdjKvRXTGmT9FbI99ikjfLMJAyw30QpFxvLHLoyYFUtkJK+42V
41rXQR+nBnuAXifXcTg+4h2U3Bl8e/ZzzEicNhw+9B9dnjb1zXItuOnBDBePtRfCLhIZ/iAuT8Yz
34DuktBQSL8Ns5PxjTyyyJZTV5PckuOkyhxEqWNYxFvzg0v0GA9p4xKiWZC2cUUtLlde29kTU4GB
Abna8QU342uArgeJh348cP7EDOqS31nd8rNpDwkekMYkAP0Ery+Kd3QHIT9Gjapp/n0K6sYfxQ2u
lxNmixKj8IG5sblJml2vH0bLS0/MB5XRk8KHuVdl7C6Vt4Z/easYj8oA3lnIeVLjpslMnDjwQAov
VeavJPwXtAGWBC2nuCQeoy0C/AL4+azeBWdMCPpT5qgu3o7QGfk56OfonbBzavBW5/sS4/CQsEPB
wQPqf0kG+xlISKObz3YqU1OeIpMhLTHg3ZdqD0zqV0qXvm3xazAOFaCsH+/pnGNMhQT2u2iy0f/W
bNwnBOlCceAJMngoSUFIGN+O2HV0bxOaAX8W7CUEhyliRsPgNJ85viWw6y96Oq1CadTaY/7HglNZ
3xEeSeX6i4vfrpuYkAl4dq1t+P8bZTfDVGy1IdWeMqKoDBc3ted/pJJ/jfT4z7j0P0fd1cZ0NX/O
eNIcfYv9ATO4MTC3Y5jgvLFiY0zjGNuuewvIvM8Ilt3mqUl2988Ocdqh+c1l/GXOjc+Caypbeosv
6/0LqkPf+subVAUdbGKsdM/plTfNFWxhCeF/QJjqQWxeEPyqG4mp8QmNPoNJjeNimgJR9m4J7l8i
DgZeQ9QXm9VlqOmxFVzC1qjAlauJtR8HLj4i7DBUFWwivVtsVwj+8T7bvbsqyABf2AepQqZf1gAP
ho3MH8EUrRtjl+Gks55og668XMwu94BvsXvA2cEB2FpA8xia8mHYRE3Mgtc9lC6Lb6s95tfGrfik
2Vun6B2ae6YsFXJGVzE3zWOTvRIjiK/p2qhBC/8rX82TwSyqPPUY2QDEYKiWhdUn+jGOeDJef4eX
1Rb3hvKEtzLwC3kCyfmBg7Na2IJPZrsbshGR7Qpgh82co3RwUKWYvKt4Z91YW9wC3nn3suryMT7A
Xim8VajTcu5bvUpaVHor3tSG3hH7kRD844AAxGIR7CCVmFjYdS+4riHHpxKaYTgLDmYMFQuGzvRf
WD0OUNA+n/LzxPQcE7NVU7R6EuLHvEX0si+PMuQnWMt7C1ZyeTR2MJAZGQ37h5c83c/ZWfXKY3bu
tqYcZndWcrTpwWaei2AQrtgqrbGCkNIBwHibzCgcvAWuXFeND4jUVj/UPC9oTH7xYZtva5pU9AwG
SgKbyJQSu8l6F+PMdpaBT+oNVh/iz/fvmVS2IA+nc465iuHyH7Qg9oACVxk4F4TkmjhfYKLRs9Pc
piTo5JCAw2rP8rMiO0MLoWIYrARdEmSXZzaXW11c6lM30+3ioBS2p4SxISbCeCdgeLWxbtsL34We
55MazoCOziJ/aNyUHJvD9cpLocIks8Te4JOFteqi0MtyQ/ybQt1Mg31o5kPKS8Kv0AL0RqzZcjNy
D13lrfaeDBl/Q74fpyMs/VfyBfED/FomLxYWg6qLRHHetAKPLncbh50B9KDAw1GlBhaxClp/SgkR
0Ypg4/zoJxYRHPD8vBTyMj0FVThfZeQP9HPaR0u/e5vcW7SzOKhybZv9DkLQQ2+jDH/r/FvqqL/T
S8Qz7FOsdkjAbU3cIETiMwGYYAbpfcY80PWVV4CTghiJ/ZgCdid5xWoU/MYmCIqP148SjNfyhO2F
wsLEMAKnypbtA8pHAd6CDZMDuQ3/NW7AhfqGqEmZbQeuCk9js+MgxSz4xqc4ZzsLH48MRDXxbvyK
8fyrqxteJ7FNCmzsNlx1tk9ANj4Ge7gucOfeGt4XrPQt147X7dmVu098K/k8fAPR1TMVJawV9jnG
Xb71psLQU12JdurCx+kg9rBrglguW2ymRrZQ4FbCStBn4gLA9EF1LWZMOCqsNs3CG2Iun39X3faK
AweyS5gVJ/wyitWkY92IoNzw9ZbjaFdLjBc0D2MQlgjHFJ40GCDXfABe/jN3OEjeyisPLu8ULpi/
YpgUedfK/lQaOEsL5mjw36bjeo251vQR9GYu946YAlo2zEMwM0URloWPF4tZ+7oHvKdch7LzP8tr
yU7E+hPsXx4c/iai4P/kix7mUBmMKCVYLy/nNdcD0SmqMnaoweeqhhCgiEcIJJw/VsuPY/qdvOM5
gWDik7N8J3C/DBaW6t53+Jag6qwurEZUsNwTg5dK2cEsnhL2Xv5FnvkrroR4UXJ6cQd2yPE03cec
sN1lAUuZxY/KlwNFdYNljZxBxwks9T2eFQxA1jsGS5s3hHrOe0LBanjq73/fzmd+6ND1ebS2iYM5
NoK4Jmb53V0U2+zHWElj58YGyk1DXO6I86G/rpC/xhqHGtPhGwuzH1IMdg6Q8aAUwuSbFj8jLo8l
nu0QcsPiwHJ+PXUQSvPB+S6W/enOAMYA//2EN+5j7xDIWCryDICi4R2wLpN1iSs8382n/gvrK7wz
65DtbXdgQbSdj1kGwCJ7Oppl8AseHSxR4SM+rxK+WNvg9QGk+5F65u96bZpPrrhrhBLuFdjJwHry
MAhnfnfIXPWF4gmjQ5iImxukSeJ8iFL3+OSP44BFGN5ZNRa8rFSkqB9LufnX164WHlIwMxCx5Zfq
cVjf8WpOhuz239Vi3hauz8MzthnPWchY4jv55lbycII1rVxs5NfIH3l61h9Aw8tn4PljtoMEl9/1
Mp5htHk6caINppjr518fRBB/CIAIclh6GWU21uUM8248N6t1Jiwrl4sac2PmKx+c444bwSHKMzc8
5bxDDfgPjhUPxPqC/z2+llfqmF2zO39zwGIiRgLJO7vXgKnvL3dm/GFCOF9LcvXW3JP2gwvY86DW
tiQ6nchJOwB2c89hMJ4hlRx4NXp29NB4o7bIXRyeaHz0DLvCimH1MOEXPJh1cwOXkBABxW8/+p7K
PEBA/O/tQZVlhECpATrALi2xakiKsBjvUDT2uF0EEuERPB8LjJwYLdk5BQHrX8zXarlgGsS+x0Pp
j2fuoODgPPLv/+qvCgwVSACwfB0R7ymYBnsQDsADU4J/Zj5NhDY892OLSVHsZbmjGT+iynYmn6Lq
aprGUS3gp/L1h6H7Bp2Iqpsf40jpXPKaKJfvF2HotqJlxwGoBHJsqrcyOU7a89IA4k9w8gAvoHjO
0SkzkT+kcnZRiZ2QWfocHA0y69aL1MLR8sSXlN3c88U71JYFztu4g6ahfYkgqaChutvELzWD8Aph
jYvwsaAyf3sFc83hNC64qzar44sRrs42oTGyx6/uMwcU4LD611XAGkTIHK+P/4IFBveahaTiBVa4
rcJuOXUb8G7MxU9AhL1isw1CLwyEUGe1qYQItC8xJGLsX6JjJ+7bVWpOE7hv8dEovjWcGbYaLFth
dtrFTeAQcUwqeA3IwE+ugNhv5GYQ64gzYbj2JeRZCr72lftgfXzSOMH2cRsVnnJnuNZy2vacuohW
FKymmiaIHj8pF7XHxTlrfbndtVY4S09VRV1N/ttjY6ovVtKxz9qisRUMOz0W7eUO00iYVxPJ2VYA
fK3ARE6I5iZ2oTBah2aLrV3xQaYgvaVduuabHKgSwKAYWudkJ4FbhBhH6JCRvfQzPg2M5dgmcS7z
kJPyV52OtgsN3Kaw07Gx8l+hZvABvJVOA5aju/42B/3NIvXgY0rP/W289TfKOQOPoF+BXYmeFB9b
Am/AtdzoI+oBq+QzIIGNZE15bJS/qXfBCUTZufcBTm4qdwCzIiaCoISjUyjuXaHL9RclHJedMB3U
GOhzM85ELfyoMy8Sb3S60/pgMOHARREGAQeOtYJ/yrv4p1chhGrWIAF5Ms6lLXl18g4TCTU+gAt/
ldvKtPO9fKnfp0v0ZTxLP/OH+Kki+H7vIGrv3GbLG6Cs1za930WbSvCWyP0YqN3XrtWOTsfpDtpy
soicVZ7bxc5lf361/pYvJFY22qrp7mLWl+AC4EizXedudJt/JwFWmqPeveKnfWoo4HV7lL0Cq6p+
Ex1V7ZSGcvP++FEHZ21mZlqbuysPJ3qy7JP/t8Oo66owN179WHA0pgx5MyDUvWChxpezT0bX86Wz
TTgiQQsLBZ/uficOGx+sxcSdqb5ULJT68PCER6BDxMbcDBzccLRvWu7U+mqGLzJJHmDZm15mvBgH
eHlQv62uKkSkmK5KXZjampuAeDPnYDo5MZriOTOI6ySfGZ2dRX3JgtK9UgoqRovB6JvsqNnrooeD
9ls8LtV9h6fYRAMM4BrRDuiuzl6/2O0eOQwztdUvlTjAVSuxaiaqJ0LR8P5cgwiASde/UAbhfurf
GdqTuEITiMsmptL8txqLrkzXDrIpPp0uAzmMzCGdXikO/0tIx+OalmWbfCvJBnvi1/qHXRsAgK3h
+1BuOyzWtyMtsLX/xHAUTxvnn6Unh/Vw5CzoEODTcHGhdd4GbgAUHQjmEjq2uDhORwPWNvgeZoq8
HTjgIufcPffbq8FB+s8PyfKqC2bsnwrSF1wNoSWsNseY9eIOtMfQdb61DHhctEgNoiJG5OpuVY1E
fyUSWORdGdqBSykeq6+MSzHwFiGcPEUGNfQQKKvXqMgewNT0R4YuSCbAK/bK5u/gt6nHqUXaH0Xc
WsTS1WSQFPmoHvUuZwr/sNYyNxKxRfqMtT7V1EB6o91CTFXeZm17/1esm5zhFMCrqRKneosHOGHQ
jB3J2DET3m2BEhI9EED+CxvH6r6a7VbMJ+bkF1w6W2rkN7wdVKxJCVwJW/RgW7AsJpIiqMhFTnFQ
PLCI55RWMtRRcpzVyY5jG/LMIT8933k8gmhbXLaazEmCLpqxjUkVhAoO/6x15jkyHQG047FlMQA/
cRoHMwCWA0plhHK8beItf62zU3I1t4Y7YLaNWAT9vp+xl8vUp/gselxt1ocSJOjzfEozUaGEXUvn
tQ6Gw+zcLcdrW/fEASSpdlxsoldV56jAGr32hrUCKZ7SbyhOcEZZF3j+f9JqfuANxbnVrBUq2v/z
Qp8OtYdJBdFGW5Ym3sdm+MzqPeCI0Rz4LHzM7rPxwQ21xFNB7yoPW8b0pHDxaI6Xi4Q9k+iM0jfV
OzUMTYBSHkaT0DdqHwu/+LUpIYzUPFOINhf2jBU4wyyCHm7tnda2YbiARJ55pBhLXjjpvjhjsVcJ
qprPM1yafwZwqOEK3EGoBzkcP0ggOd8DvLjE18qyDWsrKKAFGM5hKMfQ4zqjPUvtB451MciOVzzT
j0YHVjsf3ow3wrfFX7+4g1UIZGF252W6JioTTVhV+EHDs6mrDcZeeMI9DoCbdc2RvWGYt6aLUIZ8
sQ+04w7DsCK5mMMeaZX1XsavmI6VQ1CPoQI3Iw/xpYswvst+6+wDkYdwi3C2wnb+il1O9NwyTFnD
icrWx+DLa2Y7/lSqZpNf/63aEDACjQMdIa5TE33DhI/DJYcV+nLPj9BUuukkPp5HLcwE3hF2dWvp
zqPlTFwm0dETvEUdCRRrJcNT5OGYw3OPU84MiuWmwopAgNJ8gt0bYQs5p+OhGV4S3h/hQxie8Cgh
dcJmyq8bjBKdIlnjkmhcp2Bm/t9dQUSBQHDsNC34Mhc6e2v0ljfsTjKgqHnTn9KBPniYg6o4a8YB
f77CDPGfGdgrcC5XaD41dzCRtEgEX0gy/9gc2dm1d/69VPdRce2aMxgQmR5q6Rp4YEEJcfTXFD40
U+JXGiT2FfCvvHEj1eEgWp9g6L3UZbktoy2/2xYBFOwx56TeWQYebUIw4KcPOKuHrI37cw1zUdoZ
2JN0N4To6RsOZi3ioIfdYnWOs1d4ZwmJf5Dbdaz+3GnY3jGqRi7MJZ/sEsvSnVg+qTH8GO2csM7J
p2IEGYJ+5kI4kV3A55wAiBtHgCjE5Swx9WN4+JoTv2A5KovzJnGLgWYO92Wfo+TvThbIkRAmYM14
EIeVq1qO8NNi3foADAMxq4PsvfspzhOV0t9oYsCOzUB5XHJMB4/9JaPN4Ijo8/PQ28Ld7n4YRRS4
GlPKoUrMTcbbx5JUqn30nscXoGSx343UmrkdWQd4HzAzkLgIn+YU5tkulfy8h4bcNM+r3v/hqkBj
lJbEsBD3kgbQmxW2sMKnHB8o5IhPDhWmFtA5xPPig73aMKnzwl2Ia6PkkXbfAtzyB4aNQcbWWzOM
KF7q7FkDWYt30wd7TvUufmgPzA/tR++kCo4tj/pzYYjSMdGo2fXo8ODxUM4QSPIrQu10YloLBta5
M0NRGVwr22BGrL8X5+XxMoonqNYtFkLWtl/ciL5j9O/iNRXttH2q1V3ZnQWGEoMjQx7ZzuTKazQT
GLiyiZVAZLYuwmUXR3xI7te6PRuYISeurLnMomTZMWRfOlBjzhwJ+wlfXA779KQiYLq25lsiYkDk
3O9Ot3hWFYrVSUUDaW1KjdW/j4IHpLK/WHOlFi6OftVWdymnwuFMwdvWUc9G5bTYA5fbu+S18KFM
vwcfgFcGPwbXm3Gb6ucMIF2wtZcBLBlpac84+1k3b3xXxEASicIAoQvhfoBLooZj0bbv/PZcfHIJ
qbi6Tx7gqt7z+KoTHyRkL5q0Y6FuisGhCsw0DugRql9gQLLcYcs7FJqrI5yRcOeHYTCkWwaH7XP6
DgRAvBdu16i3j5IZlAVmjGWgQPWwh2TeiCabOnUMw8Ts4VcaU6cgBc0eHYG3gK7jrWeYVH0xAsfQ
iad6wswnvajTRvzg6WSOwghDCuMXpcZb75C0fgsfD8fFjelPfyRr/VCEqJcUfgJ0GvkoYd8CnOul
ml3UrmXsH4xE+80MmjB4GpMAdGSak+9ijrDBSTEIXg2hKXKv8r9upcJ2+P6D18f42I0vaebHtUOI
98PwGjSw8OxuMWOFd51E3ocLoXD6wwIfxJoenv2+M3gAN9juN/muHXYjddSkbJblqgvHQvE5zVtk
1ro3gnKMuGc7TQpZsnmOEdsw3XxBRdZ9azJUpkA0/YRVh+/RrvrGjcOaXWU9CTYaHC1/gcf8XjMp
1GyF9neyU3BgBKMTKAdJUMKVCcQHn1GHHs4Je/c63ECwQZu9sjxJ6FEkVqxdRa6YHgqAJ/wz0GxQ
0nICMtTQbRl6+yOQ4Bwo0uaBT3el+kqMB2tHUYz/adbb01svhYN64GQlM4xNaFdCoFJsJ8UcoLan
2raeRUD2N/2YU/69Keg3gkG2gnYgYElePQgyDuYxB1RVMTxbTVx/THNtt7x7geFYzNPbvNVt7Vfs
73EyupSnARexwkO8F9Gdise2OY33zpnyYMxgNVAViEBJasAwZDLdERsMy+MUxBRsxJDZ9Dq0ZcNR
yg93MLjMtUwMfz15BAf2JXxlbhiOM5gdsfPtTmkXMp6tb+S6+wJaYiYcnDZy/3AFuKry20gVXQwn
ybjo/TpdfnTQIgGrUFrNcGQpCysn961AE0OtfCmQl/IKYrgI7ItPk36px0tLlhcAAzoq0ysNXDoR
HwXlGOhKEEt2w4Z392QgxT7M6/19PLbTQR/PS7yN0FGDMU2eDBcrAnnhDbgxGIovYYc8B1OzK4l3
SbDMdtPZxXxKyBwTtjlFlOmofdBRbKMJshfGMwh9ZN8qHDOhUHXollXmBjmfkvod81RX70KNkZX8
JaZwbjbajwqC86R9wEbtCE1mrs7+HJbf8Ul7Htet+jCfeg32anXrPUFZsxne8sxD+o8TU7JpkbM1
Dn31w4bo1cauLH40fwpb1g5ub7WB8dfBpcuTrxH9MEOpu41/XwPRFBwgJ7dR28+31V8VXoiJAba3
oJOvwlLY9fSkkm9q3oBNc8HFpuLn9m+tNLhHh2gKpznUaNvNQCg4MliwW6PGys3jAPPfx3QvL9u8
OZSQwU27R9iFvK9/ugvnsg3aKazKcGzBuL17GvSAwUSJTKGAKjpy+Xft7pKIcc/eovrVkDfmYqed
k89eFG9HoKdMO94/GW9GQAwat5R7aILFey04a/MyPmwBNqvmNjqM5q1Yb2fICbO3NB5BlF7LDI5A
KCOkoJnFbV4fS6ggR4kgiNlJNXcq/Zk6imgty75TIcRYnUP/xq6Z/y1ou6kPmLXwXEPMgtINtXJ2
AX0rFgvx3C2tnJ3oLs8WXuiM7PGnLyrPQC2E1ItWn7VBAAD1NNsr7I7SXpAjNutmx69lnstzTB4b
7Oq0dVJamMaxoOr0EKQdFXk8pQ0ZaUcxCyOaIgnv1+XLYCRk+ErEZkicG28/MCJfA7+sPlPcFBEG
4dldB0xbBc1ncmkx2yXicfIaohHADyEaQSnGx5YMORY+7L27pzU+f9Kbx/ZYu7BKLOLYQYQxBUsI
KvEKczsYwYg6HZ2Q6Fm5a8IXJ0QE+lfhRq07Ghj3uiWtL/RzXOgER9YJqxtJEsDlmwm1gicZvp9c
ReTuYAkvMTgieC+922SjkUkhwtkS594GkEyy7BycB2gRXxNECzDyFk+kiV7cEkntAwII95TjFkTP
umq6WzzcKGJf2raai11qj5oaYB7iBTGOuu3RUNFm46h9p//HuZ7D+s4RAKvTI1Swhn7Ug5durZ5t
UN2P+CNx+tQ8TuPDm/GeKUJWaosu4IHruRuXcN5sfDIMiYqNsYPLOhBpDQCI6t2IsuxHemYARiMO
qAHWQGOzvgPu/3blI4ygI9xvGx+8hXr7c+Ek7btranoJ4wq92scwMZMA+2k82DX9IPanZD5pyalJ
ZScl/S8rlr2RGr6WGU6iQNDF1LrzwGS7kvdBRoGrg2tUeM3Q+CqELzU4K5+wK8b956e7oHsPGImI
eUhXkLzHMymlNHRFwKAq2TM3JuCjYoTD8OBOJKbI1I5eh1IHV/4tfQ7DtE+GtNF0YXdlY1oXPYii
KQRGDF2Kr6Jmo0fEBp/MBH4YSRtWvu6ASEulQQOVFF5ZYDXnwYVSuUT9DdhTOC9wEJh3izx2u+os
GfBupxZAcnevL7XEiVdsZ3ElKUV0m4Pp67Qw1k4AXY6ozWqYMKQiBPEFZGKAWY1x5C/WlvOP+IXX
UTGt4ON3T+oOkzbIqaY/ZFemMNXRqJ9Ha1OAJsPXZU97ztmHI7BaBkFPd8zojknzAY8VIilrolA9
sXprG9YQFiy4aLXQRt9rxdY/+YYJ888HJGjMEmFWufwW4SrBQl0C/cCR/9hAtU6HZ00xXakb/Ut0
NFtUaGp2EJ9UgL3O7n8f18e+/IKPVXKvqTim3Ou/8JOygI92wlZ9Wq6dq8UOL1zpUP34PLhOAwaS
b1PKKKykB2xixgls/qndxzuQrgfEqTNmnvh8ut1Cj33o7fupIJuA/gAe2ep0+OghLFtoTwKAblv7
uLeYq29U7MVjbx7fGQBMnCgU84tbEIPD1hm7FtxoNK6Gm7HZVEFJlA3klhp5U1hXnsYZNnsJw/vB
18i9FrdGu62RL6CRYI4EVo+EEuuI2mbwRRGI87yC2oyEIvo/PslaMdi0dRa4WMUx60HAfRAbpfmc
hdBaJcU2MDpjNIzLPPBVbt9bDy6xyWDyVAFHTg63GsbPAihAOubMRbA+zPq4lBdF3ZaEOUBEFNIl
sjeHpkr3ZqMAN8GgVXIJGMKEKNk3IaWcaMWq84gxWFPNp5ZKy4DA1YkxlQx7xZTgr9Pru1mN3HvS
2PqKVDMUWoblbA20ykPz2Hfp4Fg5EyJB/VKT+64V1J1u4LhcYg6Wde5kvqa9vhmZ2vSGQfRUvS/q
h9eUMSNFDYqyiN2kZOUvpSLeCr3iNJXAMQbyKwnrpXh6fCu4b+4FlbRF5k7ThH6WPkIaI3roHrtv
BMziS5nQUlWgTeGiIH5Ewt7PX8hv78qfJsKty5CtSkSWKveLEuUo4Hcw4XBZJpgjwV4Z8Ct3/3G9
Vpd+jj/pmY5kqbZMjjnXI/CT6IHD/JqPxZvga60O6YG/znsolO3jt+LJYndkkyNuG5LBD0P4Ince
Lzp7FabUTsV8lgb/Jhgr4o6jzDqVh3X3vaw7DD0tsYPM8P41OaWNahJTOtiJdEWmM990RhYSWi7w
q+I0++2El+Jc2+dM2euUbUy2vgo0rpdksTWNRbTvS5ehT83FGmgKWOxOhnzs0r4urv5dUCPCbHxd
tZmcUZBWdgL2QC/GZYRBfIf3RS+vwWqFCYCIKfGm1B1gShZ09/rHqGyX3Z1Vad8vJBWWGyksXuYn
EhXlgIq6GglPf4GjSOk8h7zjBBWbckjUA4Ezc/63PE6pcB48QBgzt8vlk4FZz94WFMu1/VJe8UHt
EGsWdvfc/VDh5/Zjz7G7SY8IU53kqKKt5omlv68YMZVPeGjqtYMXIu6eDZ84TKanVneqc/20uPlI
AhMa6oSKAfbcLusD81v3aF69DgzjK8+2XAA9jH/y6MgECgVcYn9jj/jNJt1vhv13hE0dl3DXGAHL
uYM/b71pqyPigJNBE3bKk6IOhDuFXKzi4eWFo0MDcvLjd/HcYwPSropvLQIIOMxETqme0Hi9G+9h
6Be+lbwpeLI0OH/6CyYyOkU8O0iwnSRoYRL2FhBonO+M/JYCardHkidzg3XZ/P+PGSfwDS1N91v4
xE3w35oCsKFz2CwYiczP6fxHuNZJAqEFruiSK/Au6fak3HzM3TVLf4giwmuZBomnDneiwSFcSImg
NTnkD/WwCOzyjUXIfP9oqldITJJ+EG4wx9Ll9fHLSJzh9MAzj0/GaKc/HGI5ph6kvgJN51iJYJ0H
UmV5Pfxx7GU3I9HwQAqGW5BRIEqXBGhFDe7Cs4hbaAYpcDP7srYV6WdoJwpaU8MH2MiuFeUMW1Y4
nXRjF9kqQSouf+T+PG0jbNW3BM0QTuXSK+CfEJHR41fW5QGzNNa21scCEmB5Mj0gb30zBJUaRE+Z
lx9SN8X4I4J74N6RrQn7ZADk3TbVToYHQs4lXBGiUu5nSVmFd21xkh/bAU08p6B56vGzMrbN4yQ0
2iZDkCQwdqcL3E6QhnqMzRgJa6f4STuN81t2ZAdl6IzMjCgBDEBcjcrALZW9/MrUIA5pnfp3Gkkg
551lnYbC50imJ6Rd5IAXwpTIaI7Fxhc/J1gUFBNuApKKmjJxzQsucq/Uhiz3+zq4lvF/YiYCfEwP
ATIJB2sdSxATJP/OPySllEzDZMVn9LCWNcM665fK99I4mEz7KTegqGUb0hcaqiTtpNx45/dfpbs2
1p5CX2n9HCFdLQxAxitDjXxV+EcJlI6BKVvsKeqeQrT8EN7qU/EbOWUwfWDvBmWz3q85nXcIK0TU
kCH+/PgCHQa7UVpHxKpApvqzuQzxl3Qd30t+/Z9ExyHsWuV19Pr9/M50qmNy1blcACxVmDZShNDt
rGmljMop/GIMwrcaPBJaUGJa1oeC0EK2ttxbOb/wYjRnGT0MhnhqfnmOlBvv312UHH9X17A+AHXS
M0SkJwYBoJPD73zjM/Lwi9AElB41iNPyrmUVLHMDj7Qyodrye3hSJJevcyWIPyKIKQuJG5Gful/D
2FieupueKOBkw+VJNcH6ifHizZrGuWmw6oZ61qxR5Zw1vMER+3A3B7BBSIN8EJZpvBt1BtakNVuM
7l5LWHHAohMLgd445X9n1EiMIjYAfQObP00sxSIm5qgB1sAiOCIRYO8rVubMzesbl4e3cK2eGCRY
bwBvCHSGF15dww4mWnWLH9jaJxbcIw88EtVR4YiAXaSqidsK9kTvRg+36BFXQctBmIWEiO7KCFic
zZdwRfZj+fLrOnazKau6W/ubHwCWzCB9Ul7lt/Zb3fEwDYYD5jVuWbNcLOPEGxiOzKj4cOSkKBng
+EYUXCRO5g7mFJD76rt/hNjfIV2zOUGp1xUgBdf8wr0cXeUESab7zB6EWfD4XI03hjSCsWN/kmSO
fYJO6FfpkpiccB4/jswZOKVrnPNpbNUAck6ZP8t3m8Yzjr2u3CHeZF4quTrad1YLwB8cm2dGVkCV
BnGx8w9bqPm1pte8QnDj4lWf0QeNIETol/GZKpPHkguoYMTJ4eZSxOjF+qdwNQCSqLJJpuSEvHGb
FiwiDEa1IKN0W+L4hTEeTsXqjzh9jM03yCnec9MfPrZkCW8jJLpwmOefTDzAmVFvNcmiTKYBMhUG
Lu5wKGm7UQjF6ACgyPfi5lsWgu/5lpx4NggTxySayRxNNEwX6LUBS49migUqxF75hvCD/j/LXMob
sAOrsOWvaDXtApAFyl3DKjh76elJCwTs2pFToKK8Yga0bFYbQgBhwkGZCBZfnewTTkthxLUBY+Th
IygC+oPpNId/tY/lctgwQ5LICbIxtIXivJ6Inoofj02Fir4pk7ZQzHmewdc367IFJ+Ws2ep/BggI
m54JL4+qGGC59pXRz5K3DHakToIfpgO81iXB9/iZHQXYLDlIhB+TNE5/oz6vUiTmXxsSqLE3yPa0
WNS2CBPS2AcVVbjnyOKIVfIMJKC77HU+IQ3rYBFChTNfhVD5rt/peEpS6wi+I8wKGuSdubW40aYj
C647Fp03mXwSKkcWM04xPjT0hhg3fORuZN78oxmw7rin9d0Z8OzBaw2iwWIbvDzPCPGeyHQu96+7
4MroCdkek/mKRjD65A+rPvQqhGCbjCmjd0BaHvaNlZU8eyg+sL1GxsKskbj46yo2wJSOZhKeMkGf
qQ+f5g7VnNNwhYDtCEXPefUkf6PRQtwn+NUH3uElpKDH5lsUz2m+ER6neIuxs/SXQ7G8NBRQpTN4
gogAULX+hPF1hFQPmp45EpjJgZWVWeQoevIXGyn6FOWNy5J+3/9bPFALx9ETVGQcDusKZQgCE6gn
FMwk/j1+gW7XqvwX1sBEeD3OC8wGrW2S+NXX3G3ZAzH+JVAW31MNVamCO+uXYARp/w7Fa3rhGQYv
sKRz03v4LDK1B1DScXmOA5gUIYgYVAoC4WF3rAaMYHj+nZnHEkTOQNZjaB21JxXtLVIw9k3hHUuA
ynCtt0l1yspprJ0K1WzwGC5AUCt3MnpLp8RgWqdzgBO5HBXMVrz0qwNN/E5eNdigmk3Hj7g283BO
KctgGILF+KittdZnki18LigI4GTITg0L6V6+kQzMTPFoCsyfEBls4dThzUu2SUxX5UC6g88qv/cT
EbjAZSOnFaUN03HCwYA0CJfGupyZGT5JZIFi5lBAApb85CYp2+RPZI2FzCQ4NQxC5EePI43jx4cv
baYO2BvPK4zj9oOTIlrDmeSYiGvxK3+Eo7BLP6rPJbVrlHPAWYNnYnukMYfYTMIKnqzshsSlX9JQ
XvnzDVgebjcbF7uljeBxvqnMdzH/2+dnglyDf/Nd8lMoWHGn/K639d1djXYUb8RpTvDIzQLfo0OO
XZQD00v+EeFqBCMCzdYTYyrscmuFATX0JxYg/AUtGKHZ/+NYnNqgeTHAz144vWPOAN3+ZrNZq4XP
YUErEu/qm/TY3plAXKwnViliFYdpHby0DS4TGtUQ6ye+jPcTFBHrBiGfkE6V26lspBvHTAzmyscZ
7RxLEvMwsQsy3jEI3N7c8Z56srqAnavdLz2QJJGhsGfXKoZSL/3t2FpgK5CTbvNDxsODDZhvkfzA
m9wcmKfoTJhyb4K6PjNTkSY7+o2PmXhSEAbWK++5PVvvUuf/j6Yz205U28LwEzGGCgjc0iOKDba5
YRg7EFEQFfDpz7dS+4zaO5VKjFGateb8598kuXcTktFehqEF7pXFmMX/5nJMv7BWILLnxPZRLUjx
hwicq6mUG+SweCW/nUyNoLZSvnYD75st2u0T06BjPqLuwXEZ+7HxB0r8x4I/IUhZHi8RYKVbZxFw
Oe1AQ0Aa6UIUOaw65RQvTwzSMvgJk5486tHUiohZoBAzaYMBTND75rKQUXvfKUAs5UwsYLev9wxs
0ITBXwLfpT8ZMC6bsbnonwUKaiLeFspnATz+tjQIL7R1EKRkmkNomHsMJLnAhNYAeoK2AJDsDsoB
OG7J6JD8eA52D/bLTJ/2Eq/6YMF2J1eOCnRJ+AUn6dgwO/Nu+3qs1zTzEuZP59t1LvXIEMMtGymz
Znf4/JRLpDEMGLqp3E1yTchY6Fvci5jLDTVGz1BZuWjfx5IVEkYo4b14DBRY6h9uL0ww7fdFNhPD
S7l8ioJXPq+xaUp3QPdfpJAovhCzK26Vu0kC7ITEcP0d4NqjYCNo4lEC+IeiY6+gh1Co9b4UHpg9
oLZ879iq1kxIJm9E5oXdLoxFvbv9fkL190OyoJUNfMBUtj6cS1lj2ZeI4BKlM4RrZBqQoJcN0BOi
HgQLMOW7NScbVfwunYE83gMuHH5leSTpO6gmGCoXIVAkruPzVoN4BRuLvqd3rvCRZKv+hAAA0uQ2
NJ+OPlPDy9MizPkH2KxB/knU5wzgHcHgXx3Q/FGRJvyGz+wyUhdUJiC1yS7HHI4MnnqunMkmYQ+n
mcLRgnYX41LIOxiWQlG+uryubP/o8HmgJ8lcYA70H+YHm2z55XwN2DdOdneGd4+r4Hoba+Hrl1sd
BWeN6YVGcTEQ8BD65gfEM0oSwraYlgtgmAWqayyqJmNxO0ve0wGkUlFVFr5xECB5fgsv4Clb7nMO
K9fYnjuy+GH5B3B+/7xP3HMiSzY1+xvDqVY1jnuQV27zxfNlVpMDk4b2FYEys8XoH7I9kZF5WBdA
r8NLJXXw+gH8XnOnS30SQjCopZxkGUggEbbbKvo7RTUG0LyzfE88Io2UOCwLmIzvNa0D9yPR7Q6V
U3NzDHWvbbLsxF0GVAkNCLcJWJUbYCuFkSk9DoXuVIp46/iROi0WyL892QHnQVn/gymYNK8NcbsI
SEX1kEa+Gc4xeTLBedP1Y6yPL/MyVtY0l4z3OcvY9K2J9QivfneEPdLZED1veCXaFCNXWBOnN4ZT
/qUJXrAYQYEReMi2gtMPADzMm4Pc8xKo69AgD9rNBliKkgO2+Vwf/0ezqqvZ7RDioux9f5wEPevd
onSOoTa/KI/jKyIF8RBah77u3pAb0qrF2eSQe8JhCBaUJ/Z8OIwoY96LmjyuJiJVCX7lnWYDQqLb
TLq/lRXSD7IKn3XvdN29iSO0WANFxQaEusGqZ0yw3PD0/nnNELbVEVgiVT3aFzTWXd8frtUxew9b
43PT2xFifdtQeZV0ah+HZpE3hIQSqCWBUUSFZPZONT8MYyjIonqdjKQNw3cCzBavJV+Yo3GKaJwf
DBXonTlcGMvvXkfiK4drSuko3Unbwqeg7e2NkPGZ9EsL0+0pKKBm7V9LdQx/7P0SWXosppoF8wz6
SfYJUpJVkAno9jV6o+pLw4v1DobT4TRfvqImwMjHErYgwkSuWCrby/JNQLq+RG06/kLzRUu9fh/r
2W2khE9++opAFc24YlkwTqF/AtJjLoJEwUQmqPsyfCjvc+pxLWzkHf5CwD0g/qc7zsCtNdy8Wd09
DBk8ynK/Wrb7YpkvP3vo6PoWWJNkcmDPbPlZc1VSaDHapB4gg4c3Ob7MBiIyZfT0oAx/opLQzfA5
GUZoAqpfbZdhZiJbY0aEuG/OWq+Ir74yHcLo4SdBBgqiPDm5EfPPr+pqMMhQuxAPUFitDnZmkgNs
fM1LhtFREbAugD/h3XZfw4eSn+5lSSYLiY8GaI5utapLmcb0CiBfNcsnxapdA/3sqhEgDfpFKEzS
nCfptvXOcDBHZX576I8kD3aAoxL8ENSsAVhRMK1hpsb5BvMJ5OjuC/VjOzIskXLzsYSNAH0sMvrM
OohPxBfIbwCElPHyq90LVxl+d8LOPh8iVES+8jVPEosgd6YOhEgr4hNsTmiipwxIl7IVFJk+FVJt
AWO/T3/5xeUR10QPBTtqrOR4/R0sH1owxG9Zj5OMNCTx/gYXu5LASD2jcj+jYdzJs5Qb461a1U0Q
DGHnwJgguHhEraqgWL6MupaxMElF9jWxSVcX2esUoon17VsqHlG//LiCA1AafNycpBrQO9FV4GYX
Vj/9TY4QTqM7Q0HGroE5EuoOVk0ciz+BSOQQzi/IbCBQZqKCwMKotK6HDjEzQsY0TmZlPDwpp96p
H7I1cXNiZ9QmFvOUbtfOGZLUh1cKwYrS4LnPjpgAcE7UOYg7c1mvRF8KH+5mv87XSGcvKHKmJSua
pFL7i8KB00hzCATwHF8M0OJ+pBBB8Bnfl4RU4kDzWV5gRn5wsbvNbihT2GdaOz1SKRIki7wIVz6A
VlxkGmby+IkuG5jZi4LsrRDdHmqKiOab90WKppAtsojLdMHoy1fZiSagqCCZ1pNlMXpORXDi9Esq
QgGKp23oEFmxe8NN/fjNbk41vyZfBjuG2c9u8YWYw0bdXMvgwwRet2pxfwbPqaQG76937Yl1RMzm
IddjBNzAjtdteA+ld1NHCAle2N2gJfuBc3hJbREXJOOJOs6e4pjIyNJcrhoIMwaQ3oRRMDlC0qLP
bnAi2u81lZksARMlgqmrCu7o8FwCJyXMa8wnAizMuVS3cCiP89m3t4DU/Hi/bWoqiWz6R68xq8f4
CZ7OdiurPypGtUDEefgt2i36elXdI4/+npT3j7iUWob98i9QKBB2ChtQjnXorckukP+6MHRdDYPK
qxeTgqaPkDpgDE5VZSHsPzHYH60/Y0RntrIvp0mQYshhYo4OSNY5v2qYeL+i7WG4CZ0ejF3wd6vV
goPtgj9w//mcAjZHbcER9FDywOgFn8OyG6t1Wl12k8EfhQ8O8Mdc3lE2CmnfhF7FMwvri42fg9TK
ovFGhZpgUIDVgY+2Ip0WxA6zEJCLtLwhNHyshEH9AomjTzvIFjhko4M6gsuS4t2XiHynCtWksPK+
uZr/xrqqiKjeHYPvY/fFExcR8ZRIIdI4tfBPAeBGrafjboFoAReEReo+p9jrWOwGYxGD89xCTgTM
pYAcDyeXhXaQ8DqSTJWXyCJE9AYyfav3NJGXIlX9mtMU7y3EWXN05yOV8944hMBjwoZHqN+DlY8s
BQc+DhQ+Z4WTLRBVe4XPFg5SjEsE5uYoHUfp7IZbwBJXEB+dDSsjx5eXw7TRvWMkQFIiCxirwhy7
Do5b374uYV5EZCmCPRvLzgHd5stUmeGHZ/iF2WfXApdlIMZA+PC1k6uHjwQy5haLBfmXwQrOAw+r
t7/4UBWFZL9Dtjwr8CHoB4OL+WSIj5sRcpObNHr4rQvspGIzRP3nNQ6mm1v5oMNbWBvjwU+2piLf
DVf4iTjSsiPc4TsFZh2VLLwCyUAtKx2eR20LofiNdKWOau81Rs1K8fE6Dla8Giwh9f1jjlUm978Q
+aUzglXmjWGp7n2HEJmVdoZxpdkGbweHTjzuQIt8KiPry8EmTZzpfO18Z5h3IcwRECq+8ATa7Qro
mkLvvCdjKmQ46hthia0hqWDIKD8DQOlli6qpcVvRMHqEnaJbpoDC1sSmRyM6kNfzQu+pEsH1daVF
b8Q6BG0D6vAY2IqCvA8RHENPfDs5KwiivyFoNEBahuD+zsV0JzWCpKRRn5kYxwJre2Ivh2tj061q
fo6IVAguwWOF1QhYGKQwCkVd0I7TFypcHIotkEOuerCW0gUmG5f2I04iTHytT0BjidyS1FDMMgRR
0S4oW2nY822pmQksyNKkNs0ZGTI23XwKs/9huzKR/aNjZozyTNwygIVuoclkQNzJLiwEY3Or/cuA
cCEu9ifbcFclZlpO5FQDAjx0LFUSBYSm/UqxFHa0nzPlvW6YyjJbnXQPG9NHD/80B2qrLOZYip2O
1dlgcWngC1sP0AyRBsTAtPBo5yFYgCEWwEe6le4UvENM5YydcUAbwZDpvoXIJx17uvv4HUTKRIUz
5yLWYhbDSaJysWFGnzmXeXiPsx91/PAQEcaYNHD8mamvBph0aTMG628WrzQu4xQzvKn6i7GaOUgp
h7OjJjae7vh9GYAOyF6qWyU770fj9Q1EiUrZn1/0gkVTvZ9ayUi9pHc5Xr5MFtUPWtZ76unQ1tre
dfftwYB7N9H9jdfr7Xq12p5EEg905BZ+RJv5MO3wAiEXrwkYLpJCllKPwrfFIh1usmI9qmnOrEO3
y1E5l1lOF+203eYwbCG7gksyZv7gVN9Ov8aExmuIo9xne72vSqZil5+Gi1u49p/V4IpT3wL0qYJ5
Bp7/8e/a9H5lR3ikTj2kMynjTAlS4OxeUON+ixEnwkEae+zKUjEFA5BLUAMVKehxb1rSJZctxdK0
hycm+/Y3u4wNyNZ9GtsK8nXHFYS8oQp2cOjMv/Arx4n+nNmFzb+Ohf9f/uluF92i6Bo1tnAU71vi
W8JtPV2Ij/8+b/7zGydt7O978ui5pg/HlV48ogjET+7G4is7zRvvxiIQAcpNhMZ8TWDnuNmiyvRE
UALd1lRk5CHl/UtFEpavVMB2Mh1shTkckb1M8YWjecWzCItpauEiGBAPSJH8Z53+4tv39XV/WdJL
OV8LXxP+CLd7nDzijh6z2w55aVjkgSPkQV0uFcntK3v1BYNXAfsfPZEM4V9XgzW+ZHd4IeH4QB/S
FnX4TkfVFbGKjucimNsHiVbfljVwglu2zo4IBbrUThf50mhsre9VtZ9y/PCbkgGWBn6/B3wx6Q+3
/e9P1ceXocdihP3lk6lJBldezyC+BXDniHZDNkvowev8PPfJhvSVbDGcJrE673vDqT7NAmki4hAS
IN7/UgiK8XAqTViOUsZ5cBt8dA1BNhZ2YEDKsqkES9iLLFK5hzWvaip4QmQ7A7WvYBneItQDc95N
Pq6JCbeUePOd14f3oTl88e19bHXOIMK58Vt46qo/FORYPpqAQPSwsOb//hyGYPcQwoXtmHmgZWDt
REvuXC+7vh7X+ggPPQwZDgpTacz5MKhS14ZKugChhLbh9GYv//n7Z0PkmOVGoz4Q/kOZ0A44MAWI
vMNbmUV8SJhDuRnsIOziII5aQ9+h42hYeZ5vhGOyNlMgdnaJRzqql4sLixK9Za8uHSIo5XkZPoSH
8+bzayzU6MWAtaYaIkQa4ytcxohr+m7k34wtif7pyeWieDiZ2fiL80zY2ZFJkkDvwGsV40AwjlDi
M4nPxfeVOx9QSztIbeiWgLK0SI0olwqFRyZYtEXKURhmJEGlOfpSXtzp3kW7q1EnsH6/CIR4uTJh
SA8w+vBtWE3CUzGahiqLiRqdMtAeNPmCc1r6//70SsHnHxzdknTrwfHCWIGCQuSAiRBsqGh8/LB6
4s1nOArRehfv4nWzAz3dPcTACsM+9kAFzgm5gyLrijMonkFZ9o4cwQgzsKAliBFbdohDn1F3GKAb
Rv7ETc9L5k7KAwwuPRHG22CfJI+436Y14YdvhjsfRz0r5BdEkQjL6TtXn0WUJvlJcolwHiXVVVjH
gg76e8gZMZayo/kghHLt35xzvPqX0TDwB+FnEp/P2Idao5QAKJHlWkwbnkekHMfnAR8Rm9Oh4xEX
PHEwJVqgZ55jngkd9iAcuoX9noJDmcPfTPVfE6R1JK2mzotIi555H1VkxKaj20iEUF3NOewewH0b
wIk3i/vYtFJ9VSjR5Ru26wXewmYaPonE+J6+vdXt5qj31WuSmnFu86IJhZHJVSimAETm00rCh80r
+vcrRfwLpAMbisoXkp6jIRk1YOY5mS3jtK+7Qx9Yz3taK5wGnOhf6NWAZ+mJ9yQ7MX4skXiHo9XL
8lcxKQrnqxmPisPdcbDfsdIwCXnfo89itdJ9MjyaoO9ISJrNFU9wH0V/ubE4x5ij/eun4z3w7Lx/
fgH+KuEIY+fKfU99UAGOwLf9s/yHikxABwYBJtNh9znnNT6Ju/Hj0srsdnXZPq2Kz5/EeY1G4pyQ
peCIlA1OQyiCBzIXH2mRf3sd9aBUxmca5pHAYzKbb2MpnTroTc2chIOe/3eWeRAv1/oX0uGfM/uJ
AfVgQ7KTeBLet/Dbzf7CCkpO5/kDBWgCR4eTkGHteLNi/rtycsUVACbNIet4vrt1FNEJeFtbF5fH
Uozydd/2LX9+dUTIyBFXa3Gl3Tmcf2ljAE1hD7zH4uxmbmzZDddsiZtfnDrn7YCXW9gjyOCcJP7n
+RRfPr3QsNFl7vAD55gR78vrhY3Gd5l0/136HFNzRESw7u6jp7mnNw5Ugs5iUH4wsdLkthAJC8wl
SFoQf9By2/A78LZ+mkSA7L+k/KhniVO4bk023aHJA7koHbbYkiffiZsSLy326X97tcinTCNH/AXi
JdLO1VG+LM2sECI/BhFefDgFpsNsjQwiC+Ysf6GY4d4dG95m97fN58H+Tj2gEVMo/hjzsfjHh2d9
BMMDVl0Q58QWvQP3GrMFuy3uDOIjo3/y1msb6NuVsUgUf0PSEqpAsVfjl8jve7ukoQYDpsPiQagM
XOB0k1n4G1fytYKJh3k/P512lDAw8fOAX4sjdeNuNrPG3u9h4TjKwfDKPZFEFF48M9iBN5YJJ9qk
kXB5HLKJ7qDOjWf8E2zbHut0cm9b4FiaNUN2bSe++nPAUrNHTgKiBAfHT08BIkvGLL/4gG2ePlMo
X4ueRGa18NeoWrFyzdwhFglXu50PMDgTxQ3cO7xqSZHfMAYn0+ohBtoPD+1sPqfuNUXfizke2B8d
sVFNymqkY20hZOKTZW3Z+E9VGHwRUsUbgzsVNgWYo9s8fpVu/n2wk2PNv/6WGM7gBqP6QIE5zTkC
Hh9f2JDWHjwH8xyRXYGlDTY9/ZAUC5IgeSS+AF8yClsCCYsVs2qMWHNCDLKHe1KWwsoVWQU7J0Pe
vQE1EX9Mg6MleddFGe1ly/CGVOZckFGENYK1F+t6G3Fgdw80U46ICmmmK1YQeGjCh/csYitvo5FT
Ty8GC5YTfVes4ja7gvmcayeUN9xH7+PqYgWKLaP09/l9FqSf/r6dfFcDO2eAIDudeF5W54Pghf6o
kA9T78pSQ04FqAZsIkYSM8rhx+5KeIT4SutBAcMyXoQLwjPb9pbvKesX/xLRrbJjjIZuYo531v4N
rTM+jxzhC8o/VKulB4Als7gu7ovqyISL+pgwSRJPyN4hwwYWIm+AGf5yvB/C9/z7J9lcIbsIXrTj
nDnldN9wlGTuQWSkZOZE2Yy6lS8Kb2xmtNyN9RieIHWriJYTfwT6+jJnB1Gxjm9nkUUJgZstmiuf
b2IZZwsH1xxbXU4TWxQb94trEuhuJ4wcX+bpVB8OVApiL0erZecTOXr5B8RxfFsULLU7CKgChiag
Q59FdoXbJFLC0KA+oQ05foxd/4PkL4LpodHEMl99Tj9CQkIThHuUiIC7xTcS9a40+TB28aeF66N5
L6JDIJwysBDBaRV+agy5hEkkv7Ze5T94N8T5z0u04LCRgIPF/7gGoC1EHneBG8A6+MWBkma9mMBj
hclH+yhjTArORq7MBJ4FMBMvAhMo2hma6gDNeGVSKRYTMgJp34U3GbgtgL4gQiezy09JhePJi3TT
2xoLXG8JCO578pzFp+1gNPSpWyhzgxrYECcDEuV5GkxukqkoxFEt426vB+3X79SDlCt+gearP6pZ
F8jno0cGdKz9cn3DQRU5EY6FMDSBJchFw1By1JGMUw0P7SP89HwRc89Q4FJdbfrQLzqAav3Mh2aP
Ufj1jXx72e8FzXAhF3YnTV7gJxRyVEyMJd7bRvf5CUYU76AvU2dcOytjU+7ZI7HpiW0UwbiVsQWK
PQ4HnWfcyPgrOcMiIOwCrGxkQ2e0iGzFFlnY6Nu5CUKUepKrW6ixrdu2Q1TRTkV8EbP46dsaOsIm
XTbnWvBy+8G6AXLk37HyE8pC3gGxovKfwIgOIJLfzLFB8J52Dg8NPi25mCGprmB/T1u4M8smLnL8
mmRv+GAkTs/T52j4ZPOM9Rb+9vLyTXjFWnIZDwJPXPnNHSDp21pr44G3hcYK8PU2w6Gz1cZPyDq4
82Lt/La2/WkRYn4fHdcDD9UrpFlkcPzGgjd6s+b8jPBUXq+PFNnoPPhVZo+CpuJoNICJmCvwcB6I
T3nu2iEvgXfnd2CDPJx3yjvgLUIu5nmgKjhHQu53+t+xeIHFKuTSiDAo9UCtblU+yngriYjRsitf
O+JkLJmEatgoXSmG0MiRutRwfNA+mvN0pc5EHgfkKWuuRDWm0RdOoC8FF5dSBgMnbPITsprIibpO
OrPz0fDOYCvyPkRKFY/xyOewrydp1/j15swzO3r0Duei6koWZ82eazzmaATEAhKMpRGC9ueZPz1y
pcwSS+R8pCusMf5KJzLcz/VGss/Hy1SkFV6otVEpBnPJji/T0uOJ0TaxA08S5wJDjFdCFYSF2aoU
Ftv8gtITryx3M1EkZXwqshH+PguvXKLKRmS+Qle0nxNRNFIfOdf/okX+VYKi3uuZly2XOLf1lKva
I/fQvE6ShWTn0/PdWXWxTM4jlTo5FAMXCxgW2b+q1V1x/SdOHX53r1NaWoMaXqT3ejiQzR4G6knv
TQo2UQxh1ZsNgP8H8LwdcRvj4M8TUlnmcXoPW0vEq9duZnlCdJ/4/z6iCWeFFSMxGmivT55h4v9N
blhqZq118LxNTZtI3JNYrHuBSGmXf+ju3IT/DdrE0w3xJ74tHfJcuFZohUePoZ+eyeyMoPYhcRs0
XvbCWBOenvXqrLycV1sdUPNGy26TTwh/HLEKjcQMQ9QvjlxbPdnTtcoJqaEsGG9QOUQbTWG99gO3
XUu9oPceXauTUuNpBM4xA1Nrlkgi0pvdG/4YeIhuUFobSwTHeRIKyjrMFWV2eyFM9xVcwrNxB/UC
4rHZssW33G1PWJyhuFMH3gXCmGpd5GD4OWaxspA5EQ9Mt+wcc6VLgBCqYhBWWx/aoJydmNw5xpHo
mFz80lzZ0Q3v8cFzLtRqyNUWPlWPmQ5DU8i3kWzsBsa0QIIWVFuRA9T33gYE0EDMKeFATrJx6RwA
IEacq/Hd73vFFhUmFNjsd4hR+LjrxzDKBseWnhvDVoTYF2IaMcgBrg0kSqZoED8uDnNYVv8pLh7k
lCklBCWHGWMZQpRXR2ieLoKek1f4ofHOmIvBTbAgM5ICRvzTNwQmtEEbvA+RtX/Z7ph7wKMCbhXw
MKA//newGT5hPpGij//BHyif5JMX6MaLocBfxpQFd/v5wb/3o0w/m28H4SClp5km+IIrn12/b+Eu
m4KgPiY4Y/v68f5rWIupZP4yo8HB72YvTlCXRNGXgpL8S59i6LfCBCoWXv0YcYTJTBgzMwdigEES
NZsoEWZE7cLNI5IHqEiAIo8T8KLXmljaiqRocmAmwq9akBsrfDMGTtHOob99M761/IZ9wNkL3Piw
mNQTN6h5s9jkM/nhL/Gp+N0A6PxbHIUg+PcVMlU5YnyTybF4lDhGrXgBfAE6BZ/DlODroChY0rfC
Z/3f14B1/o6q2XLYxY//+3fK7OnvORm2eFAqEsFMpcSuVvduLNJhvctcx2PezAgce9iv0INBmgTQ
kROmLBaUZX3G0NiBda9zJBCh/14wsYcQ60pUz5y2HuNtQnKYRWNYXJyyFezoiylFQ3theoY1npne
4mDy+SInfxnflEkf9MkTb+6XStgKlgvxgoVHwJdWRpkCt5FOY5i5QBBT+DDgKGBuEUVmglJvWxve
LcoD6LMNtcpeQPqj2+JNEjyl9x6QgAJvy52vwVAdwVkwJOc0wr/u+GbqsuAuJ5cSlsTtbsvIumas
pxzmI19/uNeIH3p5Er9ymmveSgfYfTg689ko3z6ZOdFM6wXF/SB6qP79p44zzAQxszDcJ1XG/aeH
ZRBM7NbEwERO/fv800CBh34MVIXVBt5VkG8YsFql3/MlAM/JW6dc8u+QUh4CWmcr40+LgxxLu3Ob
5DErxa218mmNkwdgLGUitnIjpXIwIUAEHcun7GAw/zJfk9sPVA4z4mA5u83oeguei4F+AIzNiRpS
BvYrE37/12L0+FDa1xOiAk412uvZ8LdHRwZZnZY0likhcIs0tavY0d6yBb6QAoKwdfrxSpRYgErn
83zu+3E0isl18OOYamvIjerpISiBBw+NUgqRPBNC+IdO42jTeQbmg4csF5b5XHF83c7H/kxirIyk
6XRT7RJUH9E5KW7AdZvMcFdgWzQqIDoAA6vKFe2RO/CBu7jo9l3wYmNF+sawm3E9w7R1My3sPVLp
l/sRkTYmJ/j9Hr2A8x83933oY2VnNoekCvoo/c5I1vuIX+kkNOs0A7Ikm0Nz7mGOSm/3+h3izAjm
+i0CWXNvv2XqGvsr0MPYAB1rMEqw71frwDxbxb0NS3CIBpTBjQNLnLuLloLR+BcapoOVOfKY3o1i
Kp++jDkGtNqsp2IHU08gauOzayIZZ0JKVgQRidUo4+/vUkHwjmKI6/KxMAy82XjaJWGuSPG/4b8M
PW5nNPrc6SkBAkQO3BcpLLXP5wzNbyjH3NPwubKBy5pE+40bVmIxrYeNsalRi9nJGKFp+Aq5KxXq
J8ozF17vBtuTC7gs6vVniI93glUTaRSQIQCkdkbUsilG/QVUQJ00+tJjPMc+QUBDATKiCdfNHDP1
2VezZGZsSM5XHNAbWXTfJ2g6sgDwgN7uIglOMOZEPF6Pe0HRtxNstc5fjEnQlbnpGbZUelagOXFo
0uXjMMwcrYP/u7j15sn4LrH7Qt+ZfdspNgvrvoo9kg2soWm4V1iAQBeowJCwcTJgwskMaKe7zctS
yYcToZ7ml0yy430Q8DU0sXpYpZFe29zd7d3upRE0K/yGdgW2qKRZd3FxLJQ16kr1LOojycFriGWq
7E2goOD41AM3JTaP4fNNQDfWB0LR9eoPyWzSSIUAEkkZVrrSisuM1dGw7u20w4kCL+s72/k804Jn
5z+2OSa1OwotfcP2+4RbzxyXfQL6BzLoztJj1ZOvvp6MynMFgwDfZ1o6UOYCfpmFKlN2+laG+/Gp
hRM/sF7sF7CuAO1bU34s2KBV7IZBcmHyxDgsDX4bnSleQ0QPVJF14fY7gLtCNx/Usrmt4lMIF4Na
YY8jJqBCTreCzYH7DlhIKoQClPuSMP/qdK9l3eocvQpKlMH9Gs023CL5tZcxI+rUBUdWzg+DPp5G
FyqJWZ1Qxxu4siAd5AWxCFCekq3LjkPEs+jWcMZcyLOKaxdH1Y3GBrVXL8vPC2sZk6dhbAdWuOWv
JN1fkR0N7OJjbrI6KNgXoK5gp/CYMidsQBdgtRtQQG4btYw61srBn0/ocrXLZzjdqF8APHaAHviD
gQumrw/X0nfEMWxXerLsG2NWdYp2bl+w76GHtJq1uvxbsvAbZQPR8YjFv52ogQmru84sJPXfHDiw
VPT6l/ilxHWxla4e3jMS4zoKxS/LrYc8Un2Mcw5U8Cp+OS1v7Gk+s97mMvQylAOYEj8CvEdZj0uk
RJiZdhpn6Ks7rNWcXVCeTxvcrXYy/H1CGQGbA9IHh3J7YwbBT/wyTmwY5fzzg9PIJ4L3vf4SvPL2
umeQ7rlrKPHv3bTEg5fJFNrnCbcscxayue0cf7uBqU248bn9m5k6gdHL3Guqx3gWL8uNbNjP0nph
TcDIdwfrFFABPhTc+Ccg7wk+gkYC44IPAGknKDfkqIKqlwzzPfk2b3D82KAAIx4Fa8cCfVcJmwCW
vcJT2HUrBOJfiZXKJNNCgY12O0CmRQGucU1Qdqkhmh8ZtgYOV7iJooyTQp6ImhBWwYetWN6jz3rg
RV3/yFc4zryQJF8W/dYpSB/rKnBbjPA6J00p8CTrouPFZldAM+QmYgpKK4r4F70PfToUPsGigTtG
2RE8W7ekG+kj4pNv4Te5uoPXTyvjBpQ+PJXaXcFLUZF1JFjPsGjZFFr8eqj+vxKk/JzHXN2X8ZNw
tVdCf42Y61v7zb0Xvz6GXWGK9nwR4tbu1W5c1D+96uf2SIOsx0bEYbled1U1hl+M/8RbmrXKsa9w
F0jo5mSEE/hoyVJvovR3T2OlX+Z3aa6/ftAsa3gg3Fpk2wWN+5CLJWOHiQx5/ajWwhzowebQItXX
uKiGH4brrTfEzVpOYdIOlfkjAZZ+YFFWLctkpaK9uuKorOnIsfsZnj7ortEEC2cUGfic/KengURl
/lbc52WBLVYF2AE/EuJn7TxAVhS3OMOLVzyhNMI6BWCAqG6MgMihnPLhBl599fMzNsnH9ETwSWc1
c+yekHY8mrFmGnY72DDrfGVE4c2PlzNpo33sP+n/a8jIYO5YjNwwshGmww1klARR2JC5zYY+bRAZ
48Qx3pOh4jWEqIJVE0URKjShhGcrXu9hSyhQMAETsrxFAn5KyXW665ApudXZ88BpMWK9W8kCkkf9
23EBDWGaJOR2rgiNTnF+RMMaUNg0iV0OwgGFDSRf8KwyaEqf7vz5w+Zzdb5AfDAf8M1ARH3/URng
D6cAYHaX4R2NE4ASqGy2i0r2SxK+MKJroA50foHBSr9l6uxmAMo3s4K5KFsvshDXj8WQWQcGhCe9
tSBOyyjJ8LvVfgdqdJve/9wzmbXLWKrQDEOAKTxaNLoy/F4pPGNZmLe8VzpJJACTmLHKvzmhJ8MR
XB584wRLn0gURI9s2bZIBobAtJVwqf+OkYqSqSLEcZB8LHxl3SwUibnvveLRI83742oNJxs3/Pce
P3ySOYdeuiXrFfY1M+uQBNdZ6hLmCqG6pkZ3Ufy8AsjX5Wf0/prX0nweSaeAVEYtV/jDr1eCgU/6
Ogb36PsySuPVBSURyyvoaOdhXAMATo10W5YsCSHqgezn3ew4ICmB3A32NkHveqy+HjxFpuUGlXyc
yk56sYlp2EHtzrudDqU9xH70AhAsJFUwENFB346XUGcJ2GulD0m8gEvcLGrDQoLbQXUvuKmVdXXz
NcPLs0mGv/IDebO9dSc/gg9YtHTH7YBauWelx5qNfFFCpYEB+NN35a1NxBnKB90q1rgKgiYPR+iy
8I7Zoiy6rshunR/99Tk8n/15zJTOn8+HTqiaa9UkjXO9DcNw+zPhs0nlTPj4MEON70zA/ebx/GL7
fhiLxxQmOCT/bfkMkyo7LMwwHIAb3gP2ZYowynKWWdkks60TohA7/22sI+QbtyXnctMA3LVMcTYJ
MZqGauWbQfR+2Lw68QcQT0KMDjPUuk0auOhczLh+AvhgNQXvqvb1Raab0uwSY2GgELTLGi3IV2a6
ql8mzyfBpRdYitQPh4snnrDC98pWKq+UfPXjD4j09vEaeICuQ+uvNjW3cQE7PFBnRvDe1L/G7Hoa
lk6zEQ7XgeSlDGAfDJdbEDduxy7MpvcJOs/7BNf1Tc+/OqI3afwGdLL5xa0sFJPVdASgGAMLxinX
AUnAYhbfhTyMhgT7fqC7ZpPFPE95Yi7OZ6tykvG4+ySbXqb46tw9DGYk83ZKkeb+Gnbt578c0HSl
RwN8Uj0ROixASXWnY8LmsxshLTHPayReIQUDEmIGvhJvSsVNCXuG0w2Ukv4SsXF4cXlloIoZHud4
Odw87epgnmAO4UYU8Gp5GM2WFrCb1T772XXy9jEGJ+hPC0TUsRJJS3nW39WjweLha8shOx33aCSN
v7N6JC81wlhrarJNhU0pvYLAmEd4GSOimeL6NE3JIx3A/wTWjQGJRopmKZN0LMfJigUfJBpw7tBH
NT/9HC5rNSaLcEJOOaTIwY8aP85fuDSEjl4ilTgqlYjn+xiRbkWlAtrlkSXX35IpDEsbKdUa7+F1
BQMv+PmORRBk4asi/OakucLlu0+mRhmrv+RJFSO8w5kEbUAklF1yhG16R/dl9ma9WSVjHmo+GXdP
2cEXuN1fUKMjQYKO88J8zBOj2d4Mru9EpxbqL/Bb2ehjKP19uDIXZNb1Djq/CTvnlL/4/iAoQ+Gc
r5IfvyjDZNkRDLcYzm74f/h0S5IcZNSNbEMz8CLmOkBiAzeDpIxLvP+cEmo+x+ba6dvKSkSe0zA4
19kDY27c3Zf/I+m8lhPXtij6RapSQuEVRXI24UVlbKwAQoCyvv6M3adO377tBLLC3mvNNQNJGXN8
QKzOTWcW9qPWF8EKGjFGIg2ddXUZkbKq/xXLZzTOtxWEHBCWWTVZIED6y9a5gUm1TDhkcramKmoJ
qDm5M0pcNCtYsZOSShP7IaYVOYavAyDLH8TRj7lwDiQudwgVeywS0tFJC3vzbK9OddKT5vJ0tLr/
s7564mHXwCpWSRJLOeiSVmz1LtZcWYzx/vCCYK2Q9hF827f3xL2in1KSSaG6yIBfwT8CY8Eu4NUw
V/qxtpNC7iEp/MJAiR8h1yFgXAMVc1iJSQnWE6TcM6IIpfA3m3N7yUtxQ4qI6nYa8T+RNJyQeYlf
MW8lXiGb8Oq0ZZNhVfmVjwsj2b9viMHi/+kqmFdg8u8S3g1dI7Au3LiYFwbFXzvtSVhemTtrgTrs
Yi0yXrvm98OwZjdaEUCeuzpHMNWnVvCcfOb40RNWytCaTBfc0sfmtb0VG+iHDKHD0cy+Yky+wIOR
kfRTBOtN5RsGeCPYV/dpGcDxJM2+h9ashTjMuLC0+TgjkwkWLmFXQlAtEug/T8R4+FoAXD79HKNx
LLBC7ACwe4CaRcwLlhTDjImkxK0mxpL5gv2HlfIgvbxs914UxM1Fk3iarYpFsoLsNRuOkdvNDAkB
CyHt1jpa3xfcsVWYLhIW4aUBzypd1OR+0+hjVcTIbrRUeUg+M3UCQCwo3dZa8ngs4IZh+TsHLGfa
SoIRvm7q5N9cdlqfBR2Pev6HJHuGt/ZBoNbBeBJ44+V464+Xztg5jvnMJbjp7nZdjZlGC1cncARk
w3wzcZH8oGBQ/FPhTAG9/02CTQYMfJU3FNoc9R8gXvtn7wBwuH6MgXBRpMK16JzjGf8hHuApGSP+
YzzW4Rtd4B6nE97uA97KGKOaAmIsqozEz8C+lI+tjjNCULaCD+YOSwT8C3b+H3FOXuFBUOI4msnd
WetAza+Z+EAc7gdSBrLDX+BQBsFQ5MBg/IAlYi7OEXHijrl9XH+QDTRhIJh9gj53Z9IrqjIJniK0
7MUN5jODDiybGMGQtrbk25bgttxeQNCb0VUA0ag0UPniLnxEiwCTG34FBVociFuiCvUJL+bok89M
2yJ0ZNQHCi++QVR+0WQIwZQ3dyjfK246Tyj0/MsEJPxabOSDCNV57eNtvcTcCK1PMdW/pZONv4Nj
/VGgkdLL8CBsJrpzWakedP3FpcdXRneuSPbGfHwV3wGq7EkksdMwev0SNrPB26ScK793YMlD3z9J
q/rrTvWRoMu52if7VBoI0Ql5TmHpG4QViMT4wU1+kaq6JJeteStYD0hnSLrjrUQGhTE1/iCw0wjj
TgEbnYE5nmPd3GJ1IfDBnqgOWnhXJNLH26f+R9W5jzY0ufiHAFcW3zpfgE80wnIWgUTnQkchp1w5
YYyK2ILl8rWGvK0StJYxlQEA5G3xIUkA0JgycLUZT/RC0Y2jZ1mN62jJ4t/Clk32Wo9pVuS/UWK7
+ff7C711hwJtJRG3VCJVMVhZfipxyNFCdkjRLXiWT1hXL9sev0GUkd0JUYWnnF5zHEOZ546Yua9K
1kY/usACXYnEXzxFCFMXp7T2tNN95C90htDgHt6I7RtHOSz9a8o9a2PiEfthYCvyw5lli7k3vnnz
bk3HzOSW2F3++/CG0SKjs3subXQ3QXPG0cn8tX+LKx2RPbEZtlJiHV7MFzCnMBZ9SN1WH7OFQhmC
WQ3CBMaz+M+ACvAZYtRbZGSYvDyB49yhXn0+yEIxW+tejiULH5Gw6YMMS9c3mBZrJ8/Or7pMsTnA
/EOgbq6Cwxs8Mu55RmFfScZajlYKd8N4yTk76csBC7ag/Uq/5T/9McWbAicHTGMIWVTIY5xk5qHW
YIaZymQILGvEkqGNML6huOeOBo2JF6/79rUmfTuTFqPPou0OETwOZK8pTpBYPD4/E/y3lOSgw88h
EYcdusRBbx6vYvIJ1FktLDwDA+ChZyoKxW8DbRFawu4vXzGeZhKM3TV+myFI1Wa3I1dolphLm7HP
AVdu4InCB3EPyRf0cl+f5UwHbeZKKL9xAvLv6/f5/gN0poakINB8e6n/Xu3ksXHtId2pYXPQmUOr
oTHTw/duahxBZvgujE+OzT+yET7pu8dU1LdPhvxV0CwEO08QFVXetNip0Pz4f5+vuphTM7K+pBTH
zyDeYc4iSlKKQirLR/CegR+zyefHAfeiLQQL/uu3gsLwgltQUeC51iGZG8JtKijwXIG3Nf38qAGh
ngsZKc8EI214EOyuBdb4EE8n4g4WNUYEXA/DwxNWMN+PSZVwpxtCxUQV4wJM0xXxBIyfE+xdKBhx
uCDyHdvuxxilRbqUnUuODEed/iKOejg6khixR8MyEU/wfZkuB79FxB42mNORCrk3IAX0M+sjrBA+
5FHRd6XLeItbVr7EuAkUQ4XJmWKtxkATW4z1R8F0qcdWEfLQawejzB+AIVbg8nhUDbOM7VlMKIcZ
vahmbdhw7z+PYiKiHu5rur+W9yfQIlk9/KsIacRcRBB2Xrv88lo9V0ipDy/oNNy0OHHn7yqISnZ9
5HtIYL4wflEhQu/tGe6JxIME6kE+oI5HovlyRQCZkP1QNeypORbajHSPD8e10Y779yLdUIQc8ZdY
EVmEH8CCLADMZK4ardexw4tDRosxhsEUTe8prmyjGZMNrD444nuyI7/kuQNUyi6NK8+o5a+v+UPh
0QXub0nek3F6JcVzkn5VmS+xHe5Hpfsk2JPbyXZU1lc6ath3+PlOUNjXXx96etYtPVB++ZxLAuVM
nMMbDpEjJjggdfuUTesHAW0Aq8QDa3LNn6E4PyfITMxdskd2TWOh0cqzwoFDLIE0J9x56HpaoWrb
UMcivxp8RaPsvGQTtDZ/CGZZ/RpqTHGrcg+y4PETC+vQ0d1Is5Gr0kQLtkzpSaGyYtXFEoS3qHzB
kpFpfHHzgwZDEfuvlizpNwAEjmL1BDFC45UEGxU0mwIYWIoDQ9Pr0fyZe5PH4w175x02ZFzTc/FJ
3ihHzqEtpBBR2/iE4SovjVDNRyM57yRf8l8f/CjxnWPE8ro8UCvD7M02Jqlh9q2s1kM6yxpKb8X+
Gxnz110/zUD73lrqKh+cYSz633z+YoxVwyMzrca1NCSaLVaq6H4cMy8zRpjsX2jsKAvwxvzEcvhh
xxuqKS4hbFENqi1R22vz4rXEMpkoc1q0GBeReHtffiYGPibzKBBCXB4nNukS2QisroIckcjeD0x4
SwzXcmMWtUWgSNWiKj079oyB0JmBxJQXvA+qqGKcyotCCYoq9uSW8fUtBZSuDWWFm8pLAuseFDrb
PMaCAtdziuwk4/m8tdvnecTPa25bQJPELu6zjv6oId53ShQLR6pmHONByvNEN4/PTEwoN6EkLi1W
qUxGn72Ubntt/wS8GS6fxD31LWZJDm3PQ1oo4w8Gx9HmA+8Fcle9fKBHBf3TnpdeOuqjEwa099oc
x1R+qguIg6sUT+2ie54r88p9R/oXcQaUJPX0fp9IaMWz+ShaWEj/iNF87QuqBEllCoNj1mfTECFd
hqOaMxKkyOF0moXHDpANQ+P1sMkXNjnRH+g4Vc52SNAcnUEz05gd3j53qn8bNbvBXR7gUUX4LhRG
VGVE3CTqVj50E/27Utfd76dxOD/AWM+zMP9KZoCHGLiVCZHnDPWZexmTEnUTctEhAOvNDbfD/2iE
sMshmAlHj2fBbBOT8RBB4FNxMDEqpbDUdu3zW/oXzS71KIjh+kHBtd2xgooHRVB8L+cgdLA30FCY
LlomK5vx45A9TNQwGCOx7gu9CoF0MvMo5gtExuMoQ8Q8lRYuUdGqvtWCjqsf37RFnYokNRmhDTxb
k4j3fgGcYcHwudiQUmWN6hXrfB32U5tDWbqHdxDe/pS1v3p0SyNq4/4UPedNOx+GxTNHMpXci92/
Lt5KEN3cuVz/TF2t4AUU3JSEmW/pmpiT1mci4SVKqXSGzgXxf8IkkugW9B1rFRR3H8PfM+dvbD1N
AoatdY0RNAMOYWcCl5SxwRvw8siiizc6jyrQW3HFtEkYC7AJCo8qC7PhJ8+osJLC3BolD9NbAXIW
sKcA8MfpyWZhZSkDvYaQ8gy5IIkO+uhASClarjpzYV6cTCpvVDC4d8n/MZSZ2k35NzHzCj2E6Zms
LTVGwsFIduR/hkxoPjH3Ls2xZnq55X9MT4fXJk2YS+ifWSbhSz7pinlEjjwiz2Yy6oKIs8HBoAF4
CPbJKJpJRPbgqoAwkjC9PiDgR6/cXsHC3ntiI8LCjp8IOlHdlYm+SBzhe4tawvJw34MEi7y6Y/Wi
Q+nhhb2Z/7BnZMvHZ/eR1+kXYIT8+Iu/AAKyqdkBCsQjcM/ECigeXv/v5YpvTHsPgfEUGJuexR4z
ffhnKCKSppUQwjgWmFh6EY9Ky+3lF9FjiU6blhrhMR4+tE6kWrpQf5z3InP3+8lqT6eUwmphQeLZ
xCaBLh23z/vmsSsXpI1DWhcspJT5DeHBCeP44RpfBOk39boQiM8DXVpi9nGWtgm6XLo4ROSM+91i
UdwEKZhOnY9Ev96FJRR3vkgtAWTRj2lMQNvR6mu77hu6SIDHQg7VWCTWV+Gtm+FWEI9vW3yAxuv1
kYDACXln458f0Qrr4zVPOc2ljYROw/JCgF/E3/CfIF5jKkbLGEPwES2k8Wvs+/PjqL7obhmVHXgZ
0ULLk/cPnLq1uU0PaHXtbROa2+rY0BubSz51zqjiD/eFek4P5hI0IV6IlHFxTUVvCleLwDmIDdN4
IwolhABwxuBf7UApsAHcxpd4k0A0wj9CkLUEnsF3MaxYUWI9VviF840ibUy5klYNqkZrO31Df+Yd
oHd3aDapxN436hf+QX+x6jBkKA9YehKCx5qLF2g1b7/ar/uWJLwtg4Z72C/N0ARPBJZZKOEEAvUi
26H6P9h4QAkXO3HBAP5Cay5o5qTu0EsLPle9oDZ6Y1Tdf2HxpgLRPb6YLOj9Xi6upEMYENVFVNXk
YS4+qygGeJwx4SzSHZbdzB3eodGFJtJmRGqkDdnhGz8JbREb+xwLzb3NxsFenW5kDCJx+8KEtj3J
DG7zUCLFDvkSBe47JEg4U3ZqN4k1//WCknxKNGtumxinpWpWYViHJp5OVUr3GJTEr4OR/tTDKdO+
E+27a28a+3R0fh8kK118TNSnNuafjTTv9G9Txe4cC4lnzBkW1sTUIZJjfSLnDXOzhUrRjXiX57US
RPkznThFfKLCzgJ4wOec9Mm2I24SMRKGPRXJEqV8LipU368IJSnK4XgZZzRQUxu2jFEjAH9LCxwy
xq9tuZctaEB46NlTJN5hdBq81zZfP5eaM5q+J5C44nOMvkB2WS3H7dz+e2yhh7FJo9ih5hA/9FgW
THLWvcsMzG2hmn0EXTReyz77B/5agdAP9e6znmN382uh9EW7c6JQ9+88J+qKrKlNhVAPjq3QhSHQ
g62Uu0LZxtaC3uERoqZAFoXJyPifDIp3MqccqRAGDR6WaFshYcpCKIxuQozX+AEDdaLP83O1VOeE
2SKAakk21bwXRNVveabWE7tE5tRcPwOO9JMCJkK7SKYNKiZuP8TgdA7TdA8lnokd+SBlYLck1YSa
Pjaw5EhCCyUWdsQIWYRZHEk0UwTXJhPKzMc9+kNVi78wZUEbkk3DWBNaSMf6n84qc86cgVEQA/IG
/YgUvFFDMqQp2BGcjrB0JsHoHkEfSJPrxhbjWbKy4AcwuGk4gDUAMCxwFMAfF2Mn/JWkH6IzPyr9
G8zwZez+LgA2jpl7lZ29oGkCcApnNAy3gKKRfn1wNqMD+2eXZkNsht5hzGjze9Ml04BI1JOOcAH5
E3ZzNTr7xh631xzqBMTtSRkaFOud4sqXhKYEq1mEOZSlMEmo0SWP16Gs7Z8zblET9X4zBikCMaJO
pIiUdjLmQJrD8Pulzt9/1QkxNAb5pmgEnRa9+pRxXAhNLRmHs69L7lUo+UtndZnt99aFvRY0ryV9
xBnhdJmgVc7rcaFQzPjly7Pui0c26xXvFYfsmEaN0Z6X4GL7ciUA+z6QeN3YgS7Ia6DOrgA3yQrs
A9SD1SUZ9gauc3gwLGANUtaq46JfMXovPYPhOuSpmlGsS+n8OuVfT2gmcJE8+MsA6CBBiUvv+Dgn
mqvNbcykERV/adyyv1q2bewJiQ4tblRcLS4e/QCAJV66sN+o5hiQOyBfXJMUDncjSkp4oy2i2hHk
DadndS08Pt+rC0x3bAT4CLupTUXgnDV4KbYzpKh5kRqgrokgji3ucJnz0Bx8ivEGU1IVwceSF+cQ
RhWvFsRaMGJsQQSYutB5LuGfDrs3PSgLS/Z9V1ZNFPDLyH6uTd+vmU3znF9KyEydOVGxjyQ7CqO7
fblRiS4GTo3HBMISOBAlUx3j7taLU7L4MIScFtGXTUGCXvD+Zd5XokV9hyVZo+PfYV147sWfAIPf
NJ55DNPz8BVBz3DM0jW+sdm1+1k14NyN64Hb5kdcaE5+h5uL4hPLMb7MLnzCHJ/EcAPp659QYbYM
YFf7LmR/iyav1WPdE7tLeNzAmIT8EQyUXWb6WEFWzdT6KzsQkik2wEzghQ0fyB8DdYpjjSdzmTeL
KnLwfnrok1rfUXLUZCThrTzMMwAkaU8mUck4B1gTTU4jbHS5N9NlDmKMgazqcQa7Jujuh4dvEVrZ
TTV9Uo5wFKcmIpRU5xG6mZi5sSsiHLCDz16F8m6dstw32pC6VJYwi3Xo/znL9F+NHaqgcU9IhuJF
lMwv02lCMg7CGYgmkEcHL0ZfT0GLDGfxhG3NgMiGvY9joKAIQrrrzTDBZ+wRvtHaMcKs6RXtLtDb
YPT6ye1vLCdHzaUc1npYlntobyXpKaPXVYLimuAT8ZiqcWABtKIgfIRZEVg8oh1H8tqndwo/Hu7K
k+LPGAXTXUZ9JiHP7B06YYt0U3tdK52rPloqchxL1n1Ng0TMtJO+Ly+s1EQHoc4i6a86btt4+tG+
azx4mLZSzX/XaMnI9NYD5jBoeE3aD17X+9QxjmqeInuU1yULa44XJ1pBR3QOWISQ0qd5iC9a3Ly4
PGADZ0jlWetCwJa5caQxNlr08Mwxc5xhdbfE3SGb6YoPM7VEp2K7BB9EJKUVhFIJ+z7GnQMEFObP
I8dSiKNypBs0zAaVCqsRpSL12dPXZM8uvBHim/lrJq+hb7aofSBe2K58E10uNu443oHmJvCeXJor
mqCCoVDk0LSk2YzADVUigW3DT0jqpMbzl5Q2qG4sW5xciQm/iz8ltr9x4dtI8dD6AsNikEFfw55Z
EGYaGiPnqYbMxThiIGEyZ0mo+wiI3bUJJv/4L8YL5MbUZMuMC/a8TCT79VT5GDqjqKrp91wKCYvY
uEo4KfJ2deJGb9dSSI0L08yFcf7PZCZQUSNGY6CNwn1hkfYh/meZ6YCBY+zEhEmuiFx4rEoIPWxj
S1pM9j3arcWbOg7TQfk0is59Ms2G316UM2Bggp8ixnv51D5+dv3C9kWNlx+wzzUvd2A3qG90GkQf
Hari9KZGexChPKkfMwo3ngtawxRuMgjLkznv8+nH2VTJsdwIM5DAihlrtRMjhS/mmBDwEqddDvC0
dNcqfPrxQXUfNO0iwpWXcjB0ZR9jupEXswgeL4P1p2tCxVoXqOXC+rveaJibpm5PX9r6DMrlxfuP
ks1iDD3ycY0FliCPMvmJSBDGs+LhNBYeoa5J7Mg9fA2+qc35O/tpKW8YtkDFUbEcdGHWUJ0gw8YY
AsbNR/BrZGuuS+E782zjlmY0qdi4SDpEP5ChB4gH/F+4hdpP8TwqBrYBcbpSk3Yqq+ZXXPq489cY
pclQVN5f2Dcn0vc9qSDUwhrSGLa8b81guya/nKyfJVSCiRg9iDVyJ+J4YOVE2ubZYgxa/lhAcHZ1
isyTLK9G94NVb5sRDsX8rOR1eMnGM1ZXAw/sxzEBSmXypLKYKoEUTYG69v2CgOd/N4l9BFmlJp32
D3DTC9lYzE0AoAn9/dYQwiLEACxOHaruKPeaxOPEJfjMAv+D886TS3Gmke0QuH5XG3tPchFAZw/P
KHEa1n8Qe9wCpsWGW2/Yd78Vc1WcM3oimdirVaoXtPVbSiH9PjWK9Vudvo0ZCFMxQLt278ynYcnj
Xs10mEcswb7brVsXuE2MruhhB4Z4pF6n2wQ8Jvr44h77UH64uUyOqinKByoja9OUXqJ+FY1BJuo0
1xgmSfki1V7TrpJEkMbQ7d79pUArAX1Dk4iHKZC6G+HLnFiQKoxr1Az4cW8sCUDQj4pZb5weaLjY
uFBpUfS7oIBm7I6ALpHxcTmp7qyAMubT+6CR5T3EP6jcjkJpKa8+vXCLglDdXLOf8j6Vihzj7+8a
5PIFvPvxZdBNjaKkh4bc+eRxxfLBtv4Ehwmy6t1tNXzmjOt71qUznK6dJ6jyBo00U+ZdjEgzCegV
GeTjmtYxvzj3aDD35Wz0azknWHPSHgZp0B5hRc/0TUUYIx2Eb3nS+JdEi63weeLYfupp58NuuciX
fht/5V/3vw4AiQIUZP6UA8y6hFXqcDtNgMpJjDsBWhKM/O4hDIn++ZtoTvx9Tx3onlAzeEIxKk55
FhH88GSTsZcHI8V9c5feQ+0zGSxom3PNnIyqgLP5ATFuZx97ZVlLYzQDzwWRlLEohN1EJhwKdhPJ
gD968ZoQhgMd9jyhXFirlz7lOSkiIg6RdLnBf8shhQcOiATFY9ZsFyFG7LixZMC/cPnY/+qFBF+9
g+prFYdnujJqxhl7Am3LWzN7fy4fcBH9uTVZyguSp+GVNT4+b+aDIEna8xqufOsgmFBr7mREMCHQ
D4BUuzawTCwRdLAVT0o86Aq/lUKjIWuQVWZOtgdoFXKLx2gho2cj91EkKFrZeqR4GONGKWEuwi1U
oymk2PnWf0FKS3ZoRsaIZdnMGbVVq9L0kiNwnUa0503sDuxin3lFABXKTbx2Pj5ZSxEwPBg5qYYw
cBqCv/jjvUtPhbEPZMTLd+MnXMzHOJux4NjfFqYfNZECTsyYVWOW6VY8Tngv0Wh8vxsRstygtWRm
gQEmBTubNP79DOGaGcUGzviUBJJGbYD+ImP7biaRFIDR6dLkzSbZu2od3k2Pb0wor4bt2/6SMOuq
ll1DhIn3VryEeXHv3vGUZ2b+dsuHa8OOYEb3dGHVKsyViPIe+SdZF7RctSO6lYhK4l/94c6gGlMy
vLJ/WVsezG/07xzpcfT1rs8qRQboOp6jlChUnpQ16IVKcp2cFHngTR8JLwiZEq7GZi2syhkT2Aoi
LEMHwquxbwYi74KUJb+khyJZ2FhbQFU1m6iMcOnRfH0ay1GP9TW7pTsyg672GV4u5iU0O3hxEJ0I
0xTLmF11k6+oHPiiqY0j2YmxM6WDNhkfAIuMBzQHGHtQ1sG7Pb1OD16ONaAU6aesa4JPR7EtYwzm
jIiPI3KcRAyNMW/YRg5rUMXv7b7Q/EBv53GHOcbFQ5nNmsFCnxAQitaBEpge0YPP3I4EixqOkNE7
OlMLg0bRY2wdk9CBPm0gkMzr8e/FtB7sBNWHRcoGjncz6NcvYprIC1C953tKaHwKo522jfqxd7HQ
bWCsvbF3Jh4dwDe92d/Jtj2z1f9Eh/dfOluZOLaCORW35yq/qMKCtSPVmnFYi92PSDOhMtLFxcGZ
g7hFgqgJouepI38TUFZZjqsrMzfwxZpBIiMGjZ9mVn8XAastzyf0ZP5NeXOnJfJw62oGlw9VtCXw
5yFiEFyxiZLJB5YAgzOMChkgA9+ASgLmo4WKXPywgQ/LDXaRR3v7vAKMY6WPNAAUj6N7Hx479jkZ
htAN22len0OlqWD9UPE40sIItJglBxQV0j4XHyc04SVoLpEnx053RRnJEORoQWk/aLPP9XOML8Y5
5ggLvA8YvTAcpXeGDXOnUxFV9ItyRJCaMnSa1IAw/yE5zvINJo0zhK6sDhWryG81o+4WZXXtaxD5
9tmx/23Xj8+YRYSxxh2a7rBgWkZb6akP5624I2xZGRuikH84CZZ5/Bpx9tdZ9Js/8vcgHR74AWNs
gNMR/p7st5RUYj8UJRoQBzu7hFwFbQ8NKLcwiCCjUCZ4hPP8i+9lxZQNZgaOfLM5SC4ICxlnsRej
HnrJz7+5FKkN2EUwK9AgyYIS+BFBkQ3aLK0KGfty9ePC4WaoEGNwVl9uXmyJSOM8sZJj1EtdLsQ8
eJgLOduEpZuZB5cmvlFHyWxbhdN3jhnGdC2SAxc7IjCHCS82rTbpKGPaZ9sWYUC02xZNB5ZoFPUg
bH9KI3KD8kt7E+Wh5OaAUcw3zhiB7j7rZo+Tv3of62jh8BNl+nkGQshYLYgIxcONgSd9j/glTQQ0
gk4CWRb0gKdf+IOVOC/86vs4BVgdpxHxcuP2hFfYUf7FJGSADao4No8A9MxggsMo8BYwOSpm3H33
EVlixFJRHo3jQy2C0xG1dPiFnrjeEd0OnUGHbTVTcy7LB25DO8vxvkp+DF3m6TBDg73ZrFFivIxQ
bWhlpilyPr2A9mVv3zhFMk5pFka1SgG3buxnZTw1dSG4Y+vBWQdle0vHlsGGfc6kjm1g+lQ8GmKb
ew9L5/us7PdZfJHpKMWUXfPfI1x4sdxZfro5+8KoI4HrKAtLfzpV257i/Q2ZBukRBG0IOBhtFewJ
EM0UT2dM1DqG4kFcYccYFN/CMBPaMYS1xm+kEE71I56C/JG2yXD7hRkMwFaBEMbtbZdxMK/wxoVF
C20FfHHKMpq/A2kuaxOzcrMu4CXh7LSIWFMf6o+qwPvyLKxWmUmyZ7OD4DvL5SdP52IDJ8a0q2h4
CLXi2aLOomgyiOzoCdrxNPxkiaWUYe+7DbxNO1BirAG8FEsZ1mDDV5HCQt7Cxt10RlfCjJlUYmRn
Eo5GTdMIGAkduQZ1ZuS+gbRe5IH8Q7ksak7o3IQuYpmAJ1EbEMIB+gTd9oWxE6inTGgvsdnITMVN
j+S7xzFxcFFYDiadqscsK2HWUTiVInxcTbZfHpzM4SqxLzL/G5bCIYESwSSWa4rHqS07LzouJKwo
urj6ic++iH8eS1GEJIQyqxBjuSfdv2L5NuiI824njDSwWNLjUBQ7IDeH4sZq3AtshtZP595kg2Qs
SIym5IhtoPURV+Vk1NEkSuEDAzoeF5T2EpFmIimIzvEFQYg7pRzLXFXqLsvjq5iQImoFn6F4Kw20
QKhPAixphCQVBjMfkhuL3xM+bcWUdRK4g1U1RcUlCjIYWDVkZ1DIyuH0cSmqF4IBWCQgVABuDnSe
KvF6kjb/4UC95QKc9UWANzd/+8hADJAGT5c8RXXF33YgYcXFBDghWzosyQVlUkNuMQ2KKBmcO4jm
yKMZotOiwWLg35STBgCxcw0c7AyBOi7MOuBdRT9Jq/MgvHpiStw1ARS3ETZfHZHYbtaA0YQ1RPmb
4xDPbN5GL0JVUUc63SrFMKdGMugpP8BHDDLaY8TaTEuP897gPMBZG6chwpIQKGQdoM/RmFBuT6Oy
pmvV6Qk9ss2LRwgr4r40abdEt+4WtlPi2sQezxAOBg60KlGiPzCHKUiing3ssgw2zrB/DBiRuMOC
7reOySPJiBsQiKqH9nNEKBGek46ObzAi4x6yto9ICHBbQrgFMgn7lchPZhxMSraahZLGK7fNhM9o
xGXw9gu4FAJ1uapnHIeoCTRQpZj5vfAeInSI1Y99uYb0W7Ep7hipKWukG/Uxh+kDgIGQA7kg+w4f
XpUWPg+ccKD5JyHyZ4JeAHl57PItDCaRxUHEDXhszFL2dqtdfQH6sL7v6Be4eTipbPM8jYoTH0as
of/wMhVgipqX3gXoh7rs7XXMaWit0JPA/Pj3jwheNbCjNSaPTiZGEaU1vx0aYYwrclI5UOW7CZwg
PIJyd1E9IBO4pK5X2MNCoIdaCeKNeoV6jycJXiD9JCYd7Hwp+zmW+7mKq06dQH5g+oXoY//6TX6S
H0hU6J/Au7Bax1FBY9HFRjBGEk0vWd2d+oA+USRA8eflQldQqT9G6s/TnnK4PdMs/Gq42R73L/iF
mLo86f2QCvEPMkgw/Ppwq303F+WQ/ygoFTC4o+kgZZddGkUAYhasVtqQD2Vagprld2yhAMO2mbKR
3QpPCS4c2jC2NMYJCqwYp6MEYP2Z2DeN70aGCaS/Llctt1WmymF1wbSs4GZmLUVWTLAfK8y/CZDC
9GmA3/h8UO6TYvHkqaODD9JHCPJTI/Ib07Qz8uEeb3Bt4sTi3BWx+48ApwxCfEgCCFIkGBD7EpdO
lyXBfPgiFhL7dNO1aAGg3VEqxDT2IO4TACk+k5SuUgt1CIEhKlb1IB0jHySEZ4/yiU/KYi9gG3Lu
bAS5S7XOLVgoUw5Lq5wB41tuDExTgAIhpkbOwF3EM42zfA/lQSwnVGUZh8cP4npvZdwB2Jr+5Bki
mlmGPtZ0Id8asG30XwgGmU5QW46Up4dtlRd/+rRvcb1kCDJoeSDd88NTWSodazrPPiI++gCsabD0
gMwNOfePswNlGAkHyA7PKOsdxCOeVIhXfL39hkTBGeGLxt+ADbiAAQR+z9+k0og/pfj12fXQd/B4
PX6q9T1ixFqXfs5yYimTh7S3oMItFIkcN/P6hGGoXW2FcJrnqtjUi8fqxcSUpx91gknTgBnEBtX9
gZqu3PRU0why3xeN6hw7jFO3Uw/1hqKO1JRde+l2yh6L/nOzFmwrqFXI33A52FZrZU+crcF6yWwI
BK1/oohcFoAja5R90VeD34Ey7yYixJSUy3Wzghe8HvYJ7TMEMEq/X5DBav8mvOhF/lU/MzHoIm9I
iX2JKoYBV2cvUIGUM2WNjoQlCZc6HO8xbMegij/A+mxqcGYAEc4sUBXB7WDmHx8g5bFnzMdu81qL
N6nCDiU5PCjLzcoNby+DjxniovBdNaMIsDJ8+YA5U4e5E3AM7MR3zj0V8M1M8kGerD8UmH9cSmBP
qnjmP9KKmSLEyffmRQpX/93suUNwFOA02170W5549pfWKgqlr26rYA7F1NHXVvLDHf3cvxlrskkg
veEeqy3RUXJQD50aKXiu5YPx/QajAkhA3DCML8zvBJWLowLr/OME4+q9B358rXl4ZENk93W/OI0H
BQ62q25nH+vb44eu0tLH0hUBKNUPjo31Vv4mdhYH/GovL8wjuxIXnfqC5Zj926QjvZab18fT5tWv
ZQgoMi2gK6CPTGc0ANRN6TQmMpen7bkj/hS6LEQ7pocsqpwzYCUx1D1XR+1q+kwarWSBmePj5139
DnDKq+eFp4Vzyp8mB+hyeST4FUGtqALE3S6HLCA2mP7fZ50TNATLgPD5pJwKgzX9Uv7dv8o/Nj35
gxnlePTTnD7u4T6eoekcL+htxqgkf2czShf3hLpo9vWFJdTIAStIj7A0zT0zWvOsI4+9apM3IES6
G7KgwkJBd7u1sQU1KPp5/Aofmxw0HOSv8vVNGxrH6DoscHp53bBQQex4SzD/uGmsLjBjkvHjlH4J
dZGIyYYaNs7/6n4MpA63HKSAOka3HHZJFXcFHDu/uI/egBRQmZ+eyXXrhV5ggU1U7Eq7KCApheFi
hXccMB9zRKQ5xONCSJ0nHjK7QvYYBnSIDp6IHDiL8bZjrRlRi6zsnz5ZsMRwglikrQOHN4Lv1Lra
rwpgjOSBVDRNZMFZWB4yuvnDwv1cXM21fUZoWNItkR99G3b8HiXONZxnfhsGaQ/HOOTH+zXGaGT7
C8c++h5ICrKxQ4AkMlb/8m+C9pbJHsbupGbx+OzrZbNSjvkBzh5W/0flaB/Tmfolw00uFtIW3udF
SKcYH9LS3KhttWt3ZUt+UxTTTIbARjT19YG/+DNCe7Bgd0Uln/zUF+nI2oQNO1kcWD5tMdGHIgkJ
ndbyu1k/fhqOn8nwj35ot9WvWLzZbxmFEAf6lc7MGZAH1DaROk9FBAmF4hlaDCSg0XLYKpsM36Lk
+hBAhgWYcDSXz6NBXtQvokJ5PSyHZbeVJ9nR+NV/JZYQukkPGyQxQroNx8wIsh0vmuPX7cmsyu0B
pviK8ss80ipL12ptIOnOztnv85ydyT706dWZJGLcwY9xAviF6dVp4wWAIuAAxCcBaSspZqZs9bBB
jskK0HvGAwzRsEvACIAdxT/020t2TUZU5YbFns8ZN8qXLRykH/VQbt4XhmCcZVpi3iffYDyAmly/
u6rmx52XPoLU9mIsycXphXjOfU49RN4eHfu/l7ORBdI6MS8ENsbuQHaydgxhqCEa0aQ29JU99CUJ
4wcy5nKWSJ8FwrpxLKL4hVZULnjmq9R9o1MkMdOOUEW/WpwzPNlmqOVEeBthbESpiRsbZJIflh5e
uQe9BYQLrZvB4kaCt4WIgpivW0xDaIm5f/RVL8Eg9BsneJf8yAewBk4OHCSIYS+VkSgUpTEAFuxX
jsy6se5xfsie2/Kr8RvpNjbXAIWittRGk/cUuIKu3YC84Q976cgvJbY4TjNBa4wj/6PpzJYU5ZYo
/ERGOCF4qwyCiIiIw42hZbWoqIjI9PTnS+v8UV3VDrBn9s5h5cqA/ZWNEwkVqBdtKJbn67hJyCqv
17H9dAYHmY8VZZrdlTphCNGXEv+5w8pBAjTliAREFwhvJXtHmG1pPE1uz4685UA+YKedYSk5Z7Sx
fWgdKaCyB4dj6SU/aCzxqNy9nBigFqDu0QBDo0jYpCvprrKUs2OMplKRZEqMkeAakh9UXnBXaL0f
RID0dN30D/1Vn8wV2/dCzuzCv255juJNvEFfYIiYpU8wOAAO6UbVaR9dNy/n5ZDFfovJpq9NmfnK
1iItemzLgBnuhLSPtx23CcGKsO2HWoRGk/kMcOGT+yTMfDPdagcRB3ouZ8gn+ATVEtWd5oU8vvGP
FM2sFyHzzkpKT9UJ1AXgpl+WCmMp2IlT1+A2u1oikzBZWsQ5RCY6O/m5TfurD4987hd+PSO/3Dzz
FTc7lfQj/slP1ZJE39pBoy/xj9zwNwoppEg8F+jvJIqUfCbXDSPx2PZX6SnbMllcQG/PNQQpDBBn
cIfMmCgu4JPgvkUxD68/3MFW5JYBLzgPEX0OJJYJ2rNsm277B7SPblTutEPuv4N0q6JteNJx3Fls
ldJkRiai0CtK6TI/8YqNK6fpWpQtYUpeIInNu4fne5Qt24fK7bhQAJ1K7xm8SD7J8B20Q/37CBlB
jIwM+T6iR7XXc0GXM6qH7yQp08GhzSN0x1USIQv4xbIfFafuoeMiSOwbzB+j7mEQvRfQM6Q+3kE0
nJNKVJy8zU7tiMsycnCVVvvASPWjEjnAz2yEKvUHQfURtv/1vQdBdWXUhHg2kxDvUz0jVDlCqVTn
SMUIs+9FMod8a3X9h6UVD5+CrRFSJJCCu453m3XwB362ybTcorCeym0byuz+UoP9sbfoLzEBPv7l
x33Y88gMR98I+k6nnxLa565/j4/qhVwTo76ZTmtYiTG1GV3YwEsIiWHSMWsd/lodTAzf4Pq3z34N
pPvAXI4wIxvCUSes/x+ovIU1VxC18u5jSgz5NXrpcYQvTbi8x5iISUw5Xgurbm4QamORMo8oWHTk
kYSugoqAbluszwYRtd+3P0T16Lnz3hJgasDNze/g+6NIUggoyzBEcr98RtYF0hqgsvIDZHemQQGc
T4SZr+uTU4LcQ4qHO2w4ztZ9v7/lJYHpAKo8jlx8MmJfwlWC1SnM1/kUsr7VHowvxIgGmHgdFz64
ZbivyHF1+c3X3HFeYGzlZow9GJs5h+HVngJ8NudXIo4SXWh6ElNikYWiuAEVAYOZLomI/t7bgqcW
NHUHTynGF7M4CvZPaMA18hUJ6lk+ISAWcsi9DZpfJ1cw2yHmBwQ4p8Vh0BAndAxDYM1+NZK7z4ZQ
PTKeIx/hnjH89T3EALhhCf0Ik3VKgh9I6JBc2I+wKBBFC0bhMRID+JfDCNN5hZ9tUa7YvJEg2K7B
8XzgjHz/MkaYgtPvFZzQzfEGupqAC8VL14gglKc2OsYCghTQ+kEAIRBgykMy2PdG599WM+JisY0R
tYakpuI6MDQSvthQRk9i+k12IWI3oL9EoH2DDcc6C+j4spB43s7kNYNE4fie3RcySjKspDGb9kRO
SOdPp17dKhI7K1NagEKDVLN6/3aIN5c5AYZDjrILZNVgFmRumAXCJUkezdzcnAevVRArQOsX+VKo
0j8rjEPqmkF48S23GiHmPzDvZzb1IcJ/8cBMBLsmQHpShI8ZJ4LN0Udeoib0fzE3xj/VMhNDKXgt
mGgAjwGxw9Tf7Uvmpv7vnCOWFz1tdLxD2U6UIL7iRXdV7sqgtS7mn93gwGk26/5iEePI4G91wt7+
J62E9a/ittaEEnOYAP3mhOPkijfXDRJEMPi9/gz4n52t9q4bvqlC7VCdOAE4L9iDT1DktDniD+xQ
SB1E8pT4WGDHIFwhxH/Q2eG/JYCDCe9fRwMAOWHyvLklIELUqGQLxiTePr33gWSgIMf/Ia0PfxBv
K3YbnqofogSHm+dB2Qx/sBWV/ySnXmuD6oYmKfIJxrJdCf47X5ZszNdsrmTbZ104TZejJs0x+mZe
Pvx5QzBWpZu4c4oVwVEmzRRhSS2ImjrmHKE4Eu+Q1RHzOxyz2T+VhQpuBdX39ovNFf9Ouz+y9bfF
9DR92H5tqLL6aXA21H04xBCvQKQ0Roa7J0ZzdlsvB8nrTtK1xHrCfPaYPV8ujykySTl089YCqpxn
f9op/SFJuEpAxNPOy2nOEeIRmM/nhRtho9O7xBZelhkKQZfcO+9fDPEZMgLiEtB1YIOZgjUwJdvB
5KyaqHGsDMJYsQUhLnbg9Ojn0eeh13nUzU/tDvQX9X3yGODlNjk+EYMaQu3eehl8wHVqGH4EnIqd
vrUnfAbklIoG2VPnWme3f6JdVKeyQ65qq5ubPUFmYpLa2wmoV2IBw2dqcY71sNUiwHQmwxveevWk
VD4zxAX3noVAiQW3h1UE4ZOw6fCaz5S7+XjPkFYu+gMgZ1CFHGzZe5bt7d4ArgrVLEjrczdBtQJd
zZql1plgPBBb0gCnDo8x6oSyZvcQeyBpkSWSof4FPCjk7URQVdP4mB6BxUFE25UIjh+gQsdqymPF
KGKb30PUoLn58Q0z8V7vDGZkOWZkwKzVif84u9iHZufZ5VeIzkp6wt6JuYynDWcrHASEC+9ILhm3
LMLHMNvPFLf3sZiwz6Gxq72uxiY5HttbRTMbZIw3dqNf3GUgZTHiibs2+0whvMQFiZhFeBJV34YS
NBYTx8ibwQHxHCEM6YfbtQz5JLYQYzoDkb9a2VY9A0gjFT3QBMAzPat3MRgLmgJHFemKxeYMx8QM
gB0OYtVh3xklS9DLtTrK0LRIdwcOJSCdDPvJItkkUMHgU78TXk/Eg8XfOG4DtIFMbFSvzjU+zHW7
O3v3nX0ZNG9Le4DWwL7zPl1Sq+YMvbtv4n0Q9QswnCbBkioB1/hjSEPQTFXFYMkBgBjA4X8FhfXw
3x5eSUz86B+IcJiX2RDweaI1Yjmhx5A2wyc2MPgSS5bCJgE5JuIoLv+LyIHwW2HnwS2FrYbrkRk/
2hQREasGaD0awidcMMDENCSuwiC1RudCDBXyFcIh2hTje6kJp8J1NmIx4w+AAwdcUmHRfoDd4iwF
xIDceYGOUeRVxHtM76xXSkGiE+GZXAos32ZE4OMeGy10qdBb5OYHP0SQbLkfBCJN4GGkLvYanl1E
7T2qNEzZGHLfuoimRACT/o2MmgMjfZiMAlsSHVUT925Q75um4QfG24f0gqU3LAXQYuWkjH/o5K4b
YG0joBp1ED0EgitgzajYnMykccVKhE0NcTE7db/9wFXALXjFBV1ONdzCykHaJ3cERjHiMR4gSPFp
GzhT8OPx6KIlHnH+oPNXe4ttgqHENc2gS6tqPf5B23uC1VUJQBYOhH5w9vr/SjkZHqeXl59kfTDa
qnkG5s0Eg3EkfmSIui0WWJQMxoFJwStDubIj47kg0Rar4JdxZn7YuOkFznCZRbKsworxnZEYVQQ7
NsQpDd3W2YhYIlju5pjUxH2UjwO8xh03CQG1BMOfz4E7Whvq5X/+XbffxUazXhmLfwyU/0ouyu9M
IIqLKsOcDomZvYxNnkOcbozQEwA/KwDlAakEdzW3dgVzT9cYSLzyzDhQz8ebfVyuZFUy2DT98W0i
oj4aNEubsCnw1LGV+ohi0BA9wsepfcAuirWiZI8lt5oI73koy90jS/YJywoTUxNl61GKPDd4NIh8
4ezs0mwxG6LBvgKs/6xOaIxKb/+va3QPF6AK8rCkp6+ejSmWfqAQUQraTSgVQbnrq+Z1y4Jj0WOa
TU6vgElmH+9HrBogKVh5+Whbf0cR90PAYyZPARZZTJE2hkgInk/ZibXEMyhr+sSU8ICmJ4p8nB6n
61YUmi1a9ZbhZ3Kzk0wDk/JtjnQBFnm0vP2Ix/81hMKT3MujF/nPKZHu8/QxnFxBk/OQtVJ69ATl
mScrxelJ9BVgNz05sWq4g9pYSedmxEww+nDEoSdGL+y85h7cpbH/RxOtT/SJcvfU0glQtxW7ZUKN
5CYQOUhKhcSKiPXAV4fp8185mp4k64Git0KM+Cx3dkZAjkOzP94NOWyE6gXJ0sTr9+6PTtjyyLSw
H09fo/kby5yIo0OPLbmCz+XYM4ksOj4Y1KtfH8jpAKfFwMEjzde3iWqWlhYhh95Wt9UbXjvMF2M2
H87oN9L+DZNO34HsyYYpAq7UcWcOawu0SuRQAIx1dVVyTeAAJbsEOaPHtJn8Gh/oWBAvJDsxOgN0
8VjCUEGATVTH1CYBgw5iGokP0zvReDgBzFzXSMbAeUlJkLsSkn+FuwI6bjJXfVjCoOMI5ryzNO5k
LBvN63FGQD7qiuwG0BCgXXFQjecoQSN2pfFvD5+suz289JVQRF+IGeKY6kqGc2KWswmKqsnZrp06
Hsc6mUqVyXMGjyQJk14LpHM4Xk/phHQ7s8PQQLMRnQo+IPAwUP6cVw13CWdQZ7wlf16AMECWojlR
LpM5tDxOPr+RqvWzq1ePbWOzceN4wXtSeqVHvKIJBHaBGu0Tz4/G/w6y7SB6OR0Xy4mHQn1I/f6q
CBsIFiuyyyKGyjnWjVKf/J+YXK7bB94avApR5bZng6gbEdyLSV+eJAJy8MUM/nFo5pvaap2wiY8H
C+KKhvx2HRxx0XX8nAx2r3VLOOvwrPKXGGS7Hj8X1yW6CHqK/yatHNxfIfYl8Dcj4HKkXsWv58lq
AFDmFm7so3e9VtiPfsGCe9oZjLl+XvEcOMBmsHpma7X+SabxOJ9eScMMSJLMxXz7Xp2dvp8dP4RL
kawI+yyp3rs66I9xj2p7ToeYk8llCxazqYxnOUr+DX7y2RB+i9HFfZMHKz+8QkLxqgOIIdJY9vAD
ujVRfyW7hal4ilNuUgOTAQDGKWAcFEeQmbjpnzPc0ohknFrAKEAjMeucKF5C2h0lgJKWYUuWLai2
rvP2UqozCK/QE69wFLJOPue1fnfLyQOWrcdk1XUVcqG/sQzsukSpIftsk4Nas4sTjwJWlLgQF9RZ
f5njusZXgaMOv8QR4OTlt7fL8CccCjgiJs2ivQR5wrpMAUese8EVfg63ZanO/kf5V29UnJ3kDe0S
bIOP7CfH2YX3FCAqYG4SwbBhsY0BLsfdyKMVMghPn0w+SXQ7AVFmlyOAatREl20XP4STeNzd+ada
3U0fnAQMhR0UP33gtmbZoXNoDilnf1REl5yc1rjPnFY8bqO2YfWVCBGoHvWLBfMpFHZPp2SWwYHy
9wiXHoMLzgvFXfOBAVSaCf4Mr3+3kjSVLidO4748oqJ5PrVtaUoQKHc6DF57ydCApwKGQ+RMrlgd
8E3EFZBLGhILECxflV4BjKTgWsNEM95v+VPBowM4kHBsqiEahWgoyNoTE5ZtYjfTQwE1YUqkBQze
4Fiwtb7HePuxwLNpPkDczJs1KLfPc9w7PoGjYT3fgaCDTzVZloOxcsRy0q8dNlkk/M+qyixCxeNR
usTO3luXv+ht7JsWxAYr/LN4294rMDr4PdDwgV3MesdjQUIzZUrNggcF8IjBAHEcTNLi9dtbU+Pr
98y6AA5H/vIEGwL4MAwD19J8/4JNwJlKWNBAWJjxAWQpmZSIIzZLRVcLE5ayL3wIw0LdH5W/QAyB
AmG7LjEJYG1iD20LCLwCvgCkiCcXp9BRzCTEtHYF4gfQ79HWh+vBR6coufMGUno8PCrH6zc2TD3e
F9yyU49DkhzA8yJ+Chw3X3Nq4aOl7PFlNCGq+n3XFpMACeEJiAGwDWTQwSzx2YkFYvdaiOEAcwJq
E2oHxHDii8B8u/xzdpQ4MmgCNofHvK/wyIeZXRpvL/PP03QOjTR2ZFYrZoLb6Dhco4p+dtmc0i7q
uP+LDfVXfrBxi5+gu8qXxTKdh7dpuat/sdSv0d9X912D84oQRatwYWq1CCR0e7h6sWXPSFANDqVA
+mCuYGXnH+gDnFSKamOVwAoBwOR6/oLKALh+WNS0HwH4s2MXZGQIw9sWUxyDrZ8hHLlahCGgDw5j
OYRLG6UfZxb89z+D2L5hq2RbK/QhkgD+B7Jtso7IYM7YIz6cdXRvuOGAtLAn7NCJ+kMRzBFUUsJS
4TKHmqftIIdmsZeDfYttpMrLS8RyZHo8LjcVpgYxoiN24WzAbLLHOjYUof0VKGYbswbYOWSUBxhz
jP76EMgNJz6uuWys4RZAlMpOgwNnt3QduyMHD4pQ3tNFHETPhnpUpFSLKqu9nG/I1NVXixSjNPoL
KQ5OOGKKEzIqCoiJ8I0QhVSF2Ef7kWjpESIlqhPCHZd3D8iYENXgjDl1MHvDUszWiGltwyhw1eOC
eInEhZbFzehH1N7ge0q21MD94qNA5mwbSJ/oSsjtKEf9AwGfxSkWaRBZtE9cNpAuUevSrXgQcLC8
g557mSIFiVJHyR8cjzEujP6hy+pLfZpJk8U+7zMcWoQD6FR78Qb5Uckn6MQiS/6+HIq/TZDJEUDP
UxLOoZwNCNAUrYwjGTiMqGF+/4CCg37L5CF6s6jwUGATefcslCVGFcgYoCFijt5f1eVpIPej1CF0
gn24f7VLgGqtxsS1XvR0dKirJM6w6SsDJK4qmPJzAz2Yy9CFUGV4IXoCYIkGQnu6AZVPk09QVZlR
UO60MX3rFMB4Yybhkj2R7wyoSOYKlhf0FdrOt8AunwHDS1O7lf4iWRHqJym40ANJxskaeJkoKMSm
EJqK6oNcjgIFSovOxvH0Qs4GkPUo4yF0DaiSilt7RBUTMG5Xbt/4wASrkf/EoDWD6HKGCprdb3F/
TUujOA2JnkXx7Y/bURJ/TQgmasfGGhAUhX6Ckl0QQjVBMbhNkxeOPIT3EwH0mDgRjPjmHqAJFQkw
iD/YIo8XDxuZ3RlXr2Yfa0gUDCjxdAkKtBTWztPC6NElzeK/no5JgRXMg/NsoSLw0JEpmuhb7W0y
O9dbwDLrnae0iHDb3ntBR3kIalCMxUipp52CLNrL7sNoCusOsVefnBcOlo3Gbm1Qe/YwZbKqS9le
GMCBgx0qO3sggTTClKHmhQoRL85r3IaUvsuzi/erxyRTNnlXQzT4p8cst3Gy3p2XN4hKdJuPcS5c
FHB23TqZNHcCSQ1wl5fEZnm1kwlyqY4J8j6JC+ceDGGkYK22DLrIxEOIfZ6yF1xZhiCroL+Epkjo
H1kdbAcKmKdTlhvd1XM3iFBjMbfsHdZJnqze2vTenfEUaC9fAx4cZkObGR2eLbYelx6iZmnkTGwb
Tw/VOQe1C7dmW9A8YOwZQ6ytTagiDZK66IuzakesOfj/xglJywm6NWh6YfGwMAF0mzYOBqZGhPob
JkuDYRqazEWKbRHVFnU+CdnqNMAlEOkDzvo0Yx5TNgTGrzxk+Av6i4r1yx7b1UFucROrm4YEDKMS
G9yMNRg9Vea4MR8vYHPSV2wd2M2qBnATj6ihmo8QuCwbcJpPePIUd4AX5LslFmjqAJiwGH0CQqnF
JtGdpWFPx1hAdHHA/sLaZPEJpgHAP+KRx7Kg6G5UR9R5w4FixmP5zQQ2p99JyTGh/QNHjDisCkRA
aIzYmOi+4jLzKRgtLDZjpvwtkLTbFGpuJomiOoiJxIJizABMjds+bDcGOyJjIGvxH39y1DIeiwkP
a/9f51s/4wWe70Ys0oPYUmCDNsA6TheDqY9lkwcrWMabfntenD2e3D3h2yfCaLB4tTbcw37Qc6kc
vzP9Twm9dMTe8sQmm4cU1LTmMVYp0JRnD1NGu+WduSlgSlJMfIitmEdiQ3GlWZ3N02PgCPsrOMgb
OJOpKAO/G/Rk38lDdgG24+6B4hl0Vhq74wm6d4C0l3ERsqzoTmF30bPI8cZh3cBhr1kazKWZ3Y04
IQ2MGUZh53Z9OE9QaiaCK6MSuzbO8Kc+2BgV8wJParLFQ8vYOBChurCbGpdJBhH0y7vwBL28yq34
NLf3TmE/4X/mU2SOCkpskT32DiO8d4hTlYGXb6WMy0R+WAXyDXFkFM0Vk9yWPd8mGcTfN5fJ3mlc
+Z7DSWrHAmZLKS+PD+h3Zv/VBe0r652S3jJqe4evKjJWyJkmJVcujVDM3JbuFvRAiDf/+qMRrUmV
QNP4xRZSYHrp0kNp6V+TpIkq90rxGkUBOJkM+F/KUnjNEB3O073VZtiEElvGQgqUV38lYF+RkUxP
uU3HeCdFfvs6cOKTlKBCdy3jJlPSw5nQ6LDLyk9qx2z7bkYGBLlFyh1ypcrUyJR1x0wqn2uOxrQO
ePWgEnnfNqTb1JUzRAwSD4HNgMjFLKO/lkkP/wZY7jl/+wuVuVwKzzcVNDqgLXhryX5g/P3+fcJM
sQCk87KO5G9CtfAHRFIXPaMxe1aavMYsQ2MrFgOvIxkyxXyciKUy4C6hUxpN0OCvHTiFKwMoy0M2
RTRO+zyFlJf76AYE67yQtSY9ldVDV5BwK1YYdgMWMn2xpDC56nuL/Mep+7dyC8aup8tdGU2oGNGC
L6VCIQtuXJWmfMugMfKpzPRffThtWHfCa84y9DTWnuYkvowgDBcEU/OWJA82cJ3vcPKkSCtfnqyP
ymVBfxsjz4vcz2PNCQqjCzWgJ3rf1SdfSb9Z4EIEJta9F4uEPZzdldkkqYZXIDG5bKNtuooJkmM6
+KuQte+KbRhpklF5nGTlSt1/K+Lv6ZT+yor96y+rEmlQpk9zBvzIdMq58l2DU2rDCsmlMld7h2fi
+ySwZUp30God+vQ48ZxJLVi1oGuXZYXDjQGQ+ZFVxU6Sot5cfVmUMqt8/E+GUPvHFHGo8AFPKdvX
3trJLcyTjIisRGm/kMZj4OcmKaDNIpK/r6CgpX/7TduQ4ph9uBSZAxoBSY48c2jck9boHlCqxXDT
ycplY2JxyDBwPuDol20CYjgShbwZONljZMLkfyQpeRCm8iPbl7S8cKFUp3EAhPhhyuSLvzYKgkS+
rmWepYSKaZDFwWRVeo31ig9oSuInzJPsln+vxNqF7MaY33hkZOnLSD5Osp6fXptD8R6AufLkfPEr
zrqHLz9ZKF/cg1tQcwlwVPkQU9oAibxxsSl7kIZhQMPORmthbwGw9wqeUIkhTWWhnGRbFi+l5ZCL
yXekO8Hs9vLe3AXy2Hn4V/9G+fcAjzJlVOypcj+qD7AdX266B61NFt5pAssT0WaHwALkGynlDWiF
GBf90nPAwyL+sVR6WGl8DMsCoopji1li0kEj46zmJGPBIy21o9ZPFqLQPPwCcjyyAaSYBtGaEO45
z3puPFY3D39oAkGkRBMu3sULFiHtH45a9W23D6yQrs5jDIseC+CTTFCaCJhiL8O9gDqMORk4MhR3
pO4DjcGmGsMO+H+oMqKw+CIQLiOKx8+T+J1vnE47Kj0wbQRWEeDHY14b9wgpa6CMbgewrf9kZ2dH
z4RVAVQUzo5T+trSofJwq4huHysmQngH4fXO9X1oO5EiQvzyyGyI9Gw+nOfcm5/uLQ/TvTyPZfR4
Lwb/uIJFdILPN2rf6CCbAQd+G19hx2YAY9TESOQZMIdEHUS3ac99BV11+oa7oYDV/DIlwixH9ezY
rPUdgkEVUvvn0Cf8F1v/ARsrfHfi0hFWNDaBO4tTOyS+5FXQHFlLDWnS41kf2gYEc2A4KMYMxIuI
RUDnZ1JoQv+QmwgtCFR4VYz3AeqiQBiGIEwOu/9oLX392/B46q7bvLB4UGhi8ZFzl5lCpsKTgNAF
UpBdH+ETRP0cguSMsCl93xYuCxpJ8yG9phkcQHCjIxniXQsgo2jFsCc4vAP3zp6DskfvRUICuL7h
dgb3CXPUZQwXlBAt/c0r5uNbwAi/ByZ6ZCub8VrYnYD4vO0yoh46CKEQ6xURlXw5NQv0gipIy1FM
CWxgT/tEhfs5dFrzJ41ryDUF57r44fCFEDFBe1RtwurjeXmPZnPeMARg+pmWMkJfIe8QPEJvHQYR
GoXOvMf8joZ5YEdCUiN+EL5WGh6fYO1owRn0j4EicAhRFo2ibgjesJgRNYZ4QWcO+PvSRAilcgX2
kENN0Dr+UUwgBlIp22R5IOLwRh6Htsci4F5iwBrQW2JclgJpJ8ufp4WGUaGU2TLYgMjawYrJz1MJ
lgFhdrPReNHLhQcZHc5i/SC+UgwvWDJ8z5LhcZOmtSTcrduSJvPCpDlDFmff2H2FKQ44tuRbwF2y
6zC83/2uZj8a8qCkbDKJfw+Yj+/nQ1lLsvl9WKZ1lPipPGlIegHjzHlJEhbQlTou0xorfvndKYVd
s7KPUh2I9XNw9z7c2NrIJobwt0nD3T2QilAnONvoSB3J7pqGBNngg8NjNmIjN2QXph2tzcuj1uTE
SCH9gyW3gafT0s8BFZNXUq7cy+n33auHEgfTprg2zdlJo2XnxgpLhWwQCU9EFBcW+af+pSEDCNE7
O/jgX0ZzqKi1YWmmlFRyJzEPJK7GDcjdrMiNlPOgPKkLULafhDn+2c/36Ii3tH64wXkcqZtL8D58
oiF6YhJC2DL8ScLn4Q6X+HD+jB4u6HxjONEMdmdD8RfvtebtvWpHglIDvvebSUYwq2t9xrGFx9R6
T1Q9/2mR0ER8fCAgWuZ72rM7pEq/r1/TltsydVKesEUndkmM8uziXQK83eC6AlJJgCarx4mtWRhb
TUJRzB6j2zM3G2KdcAGyPMZHsHokJXlbkJPCVcQ2RfLmnCQoCUfs23oCKDQh1CdLA3Z00jRfZqAO
53dbsXLDh00Bd/3FG84h8llqi2cknYSPrjTgzCezT7GRrwccs4iRYhab9I0eODcNXN/V7JkXZAUE
KTKQFBO7u7o7IAOcAgggcEIMimMTY9WkM43NG1ZWKjdChT5QBpIt9iqSoxCs79jFBDWexOKS97qB
/zS4WW9TnRE4Ot3bJMvGh20CpNN7lk/6EhOi0bcOjzu8o2K+nWUTC3YEmzzYhp1CFA+HtWE+Z/fZ
zVKN0Rn03GcmGVMuFi5BYHUMxOOfiREdmUZEUzJggMxT8OhRyBidJkXEESnv4gy9ywwf0tka+D1S
BAmtKlAuxlEjAYdZ6FDUMAkt0pJ8zMZpm/v5xSZvqqMunm69ubnKQptrc0NdQCa6UBdCQ9lYJDkh
/UrffvDb8yCLsHrOnvqhIyHS3JW7FcvA/DDtTgdTUhLPqllpXyctq3QVJ/Zu9vppQ/rB16mD7SaI
p5UH7fHiNo8Xl3k6u+j9yQPXGfkYrNXTHEwyh/un8bTrPoDgWH24KisPuksvnr783CPCzm+7WfDy
P2HurYTM8jrNnIzsPaNm1sEarkNS5rbdQ9eFS8CPp2mQeY8g9TrR3T+0nNpNgyQ4b0v3Brx/8/Sl
xNrNvLvPu/CQBHf/jHE42hMwG8BByhc3//sbxgGusmd484vo5l9O9/AZNoAb/WeYBBfSHt98iNo2
N5+r0tEzvPja5mUPtTHfZRBW+fj+btTy8LLDPczg1rgQefQzXDRjGfHrIY3KzTls7fbLdRLVRG0l
kZtE8lNvWrskws4bkR7zHz7Cf0mUlfr2sym5aLB8b67RerAkZ40ZR+15a0XiqVFn0eWV0rbiqCcZ
7Zd+HHXn6uwHDmOcrBDNzwscdCTFPpMdhMzuoBHVWcfyH5DuKrP9ZLC8gIluFrArL9QZ3kAHEpb+
0v8Ik4cyq+e505tlBqO1UGbtJew0vZlfz3uz0u94fftXsMr8MMdk0sESPq0CkGGTIe7SlL9de6Cr
Y79tQ6/OS6h+J2QGGKtAiNsnUE/8dDzBJ/OwkQ8HmgQu59eQT1UDY/1Brr1wB79GE4DP4nu5SnPl
vby+rlWDa3jssJGuBzRFyHTlmyFmnHGyllvlS5iHfS4F+MHVUoZqZBOuCwfkuIGw2kjW4uFUjV4w
NH47ASmK+Ggob7mBUGGcUlw7HMsHBQAdvRf4KThnCgVVjZGMdgi6+g9hLX/x7lOTfD405M6/K+R6
KZK/gsG2pLVgEGmPXEU1Arq+8Fj/dwnJ0tmx5PabRUSwxTBOpOg+npEgXWdcntMT2Qm4lS0AOx9o
7QeI9fOKzvt8c+K6KczO4c0agCDZysbRAootsGzKNmA7o3rpBpTK37pbvOtuaRjXpeuLBaxgDfaA
T6Q1SXskL84raZQ0jVRmkmwIN7t8IoVxcUlCIRrC4pjIjyCx5S8F0Ua5+g7BtFQtKAYqxH8CpOFm
5WuNHXRvyyUUZMBtuAYA6GVr+J9hXQvgJiKN90S+ydZsYUeyHK2kOIZ9y0o8wiUorRB8BPT31Flx
8RBOaQ6A1Z2DiYzcAhqvJnK4aVvqpGkZlNM0jURWhXyuV3wmVxByL1PEGMhraezdAob9d/v/LwZ7
3Qr+ipMiY95X1CJ1CeL9vyK5Sb7Y2/cVdaykJDJ0WNqWoVgzQYDUvw3mc7KJcLvcKN/ut8wW9/5X
ZHFsSQcET18J5jM2pTppIf4BKqXN3J0f4XeXVsnN0qpi8qSdvPdhAANQTzrOMbfRwdtKvqdhYMj5
vqRwKYGT4Ps/QXL87G1pLcfuFg+3fCCXyMfCOS6vGGdQHLyA24Iy+HhHYrGtANLlU6mAuwmBlKE9
StF4fWiTfPlXzl7fM2NS1t+nwl0u2cmE5VtQ/vdf6SoIf/4Krh9XuNx8NipI9P5ax5CsccLLFd8v
vu2UWuBApz7kBdzdzeTFq6eF53jvA/s3YQl3GiQEqebJCH4bMN771RpsLXzgtPPiSGsvcKlLlfJa
yr84Dd1rJpJa/cwVfz/nnTRHriB1wrcwrvg2UEqSn6t5cS6O3APrO9hVByCAtJIhBz8k0QjUA+6a
wfhSuDMTF6dzBMViXskvxLhU02/78fLyIRB1IP5S2I2Ebjf+70CFTkgFryDZOTuksCRP28WBilLK
Q2zhG75FkKBSmnJFgqMpJkVdGYbOkVZRI7dBG/L95VvYg+bURszqNz7jtpPaGjjqpWhp4QWZi7rp
9o3Xf109UyNU9NRC0CLXyQCeHcAOMNhzyd9feSUzJHT3b4vEMfzf4ZPXL58dO+sOjaWr8qFcKL9y
I6oPLXhZ/30qYQqMmeRqlZfy8X/N537wz98PiDngnotx20kpSK7E0oyJqyXSQeImmBvjBmoYN8ys
GfEGNZr+/tVIyCSE8d8qgWDQYwMshBRL8j1QGHxEuIOURqQJoBKQx0T4KXoNqIGMGiR9uU3PpAyn
iTTnSk4dCajvHUF83Cq5BNIUsBqMDkVR4Of3sgJc+iAFLQCH95gYFsAi4EB4HQ9N2FRe8HMVJvl4
69ppk5NWc6VIIilK+3ObXjF/9e04nXT6ZPKAvM/vxk59tgH0K/n0NiRThZsMrC5E4o3TZJZ2tkmU
TfyndpvC69ekk0c6uWpORQTgZ3p5uZk6G9ysYmDdFxAHPRvn1ZuWs7w0X40D4F8tvNvLraElBTpg
lXTJBG9BqADRgzg+P0PjkeFdC/eJfy29M7HIyshUjhB8EsBR8XSSDbk/Ip0Fb2HJUYemiiTcgg9r
0m6cW0K65/Gt0Iu2Tgjp8AX0Bm+zm7UBM4/VFmBUjAPWGWgT+cXBSLV1Ikce+ViZvgZLhQnogWgV
rDso1IY0CCBQQH0Q4FPowBE6wE5awjvG53s8vKUJaxm0IgSi3ChyQCDokvzKBfkWQdx9/wHLADTR
hnO5GvcIP8pA9BhJD+prk45y7x1GvKtJtPs5cwll6IChSSxCVriS+M1nItc0LWAMxNVDdNVFnQEu
NABTAC+FwXi9X6ZCVvNyXlR+ctZhSruqlgL2gRSxe7Nagk4Aa05/ANDjuc86eGUF1gHIIu1BSyAA
DbpEcIVg9cEvELBEMOmL5B06IRN7sYUA2ZXwiSs8uMSmXs2sZ/CPW3ptuZHmAP4AO4KnEF8jYAtA
E3MMZd0vcAIIP/UBUxGkxsu9qWNothgY8D0gb/rPcbZ8EONRjcAkA6eBZgyoG2EAbHlERcmZ8YTY
6vKbcawM9W44gB+tCq7/houzP1z0ZnBuDQkC/kmgEAZ2ui1JtqF+U0kSjUV6SWCeADzIEUigE3FT
oDYR2aCKIycngDvF0tJRDYkMYDeAF9fxoKenAF8gIFsqLzO7TpCYXz8phB1Yt0hOClsNITzEouL4
O55VGxRcA+K9b15BgYLZwiDdGz9/4Kt8gjMuR0+sHJ/xhfCMnxrUGhhcsMnbTzmq4bDPhJQZBuX7
09yfINf+XI1We3y7ymcEeb96o7SeUB9ovPYp+afuyFnTWZQ/ogmQDs4fOu9p9QMXwYPdxLtFxSa2
+95zrQXk9fHf07aVw8BeG/CXu9oYv/qohwLzspto6JQhmQQkp+/P08NQgT0TFX+w6NkQvJgNGlJp
11Ny0ZHRDKItG9mQvGmFGT0npZPiqjlPcAZPCqyDLR27myMpDYZWqWOyc55AHnuL0lQWjFp7+fl5
wmFht1bx4ep9XAyz5JEYVcTogVYmfp7AJw9eobYHX8pThbCNFUd8z4ic7Bm0iMRvJ+MKcyrYFwYP
xtNmyYueD4cCGdfDvgcqORz6DZjjevz+9yEvD6xeBIr7z3Uye1iSZRmqGYInadw4B7kiDAMKMQiw
U4DoOfWfpLUZfY6Kv/eG/nleHu/LjFRcIIyhUORgQeY59vwC1OmKhkL6UYCuWteVUeP1JnQWGfQk
KeG392MX8yat9E5iah3B5/Qk05dajrmMXK+rYUhcidYxhpCzd0h2MWpI70P2aXDKJAiDoxqEKZSC
AKaI81NYu2RGhjV81FdHsBZX3emwD4OY3iKzO3v87LYeEOS5ziz+KzAoMZTHC1wFnBBs+Ee0bSef
9VHmLz+D4x1SUfszJ1WTfkcdv22aXQ5p4W5AZBpSc592jVvxpIRj6Hc/VaPMewvkCqPz6AKxD0A6
WPFgQUEuOg6m99PlNMSSD5IVkFlGXBt02MMVCE0iaGOeE4j11o1HCO0PmQVRDq/HlvdccU7fVudV
12/7ybp/ev2PpPPsUhTbwvAvYi0MpK9kEMWcvrjUUhADSUH89fOcnnV7uudOV1dXwQl7v/sNkimz
KXh2UJth64pz1rzvP3wxmXDNQ2IE+zQVATxClis0pw3EadgvmydqUfZ2dfrpbkVyISS3nsVOp++Y
gyFhLZ5xI1pYJipZcIcS8iQmwbmB2aJl/2BYbKVIbP85pSoYpGoYSqK+x5PJkl1sQqtjh+LumEzr
vplMv9dHCSjMkrHKLSLa3X1F4T09uNrsCZG3mKgutRHM3J021YRjVR4/Uv+foQVuHbySe2FD5MbE
cKNd2rhbalf9LG+l1Xc+3PaOb8g3DAdRMbDg6ZuZl857FH3QimPl8tq/L/xrntgfLiHcwXNLATWE
LC/4O2bKelsOABkwcyIfpQ8pY1f/8W8faKoMJ/n/8BvAxJc41acIcuBG4zFDoDxogKON80C2+7Zx
/UR5VEa6Wy+/69/1S/cPuWRNeg9Zfv3gBTzEEe0dSGT+WI9Z/nfbfYIPeIxOhKM2bS7kiyyLeRfx
32PiEeQRBwj4ovI3mKmRNnmLYtKTY15jycxoAozCw79+r7flbanGmASf38fXROAX2TqPHhy4GHfD
ZOncW+rIIhfC5SvmpaWMlm7IUuwOSDxnY5hQmlPsf3TESeaPIRtiF649yeowFirD4stGtGRW3pmf
yIpjBISamr291fhgwvHWz78PdhdkDfDvw1Q8W+0iL4ebYq5vofzilAX31/g5Goj8ult+J21QrKSl
9JetbovvSvZIFV3qHozLGW8C+Kkf5dPvulmzJljQwTcE82mjT6Bv7mcYR9OBd1hQMFnEv5+SxWFS
AHllc9JmQgjPRG7OOOrh7F6ar9ms7m4hwuRbUuizFf6J2eWzeVzYsZXu6JPe7r7RxAG/eU+KK+Ml
N913m9/qta5ZsBPC8JhacYRMelNp9IViIFS7WLEgrlsdJh81/AyDlk21evKEiEIjgEQ3eyR27t+r
5G1hOUMaaPOx1ZoMVazUYSSbH65W+F9jfWIECTRi2kjMUyEZNPCP7P4B6pct5zA9SLBznkWYZmQG
8GH4y8LhM3vQuxcfVHqLl1ON5VHhvTyBny/VWU500OKAXfH5fk0jYcdkHlbSqN00F+x4OYxhtcCD
Q93EbGwtYwmwvNvS9DXGhzJZ3EgXVX0mHh6k8OKog2XqeJ9NqWiQ3lPaLdBdAqmcFY+B0Ih3z9v+
XsQphwtd32J7Ht/z+/Yxq1b1SANJ2XWYeWZ4nTsGp7hq5Tp8ZkfF4dbKsB1Eei74z5wrmES6yUsc
34PpAe4dahOeyqnjqkLToFMXCX9/QtPMkqAqFh8hqeWOZcUP1e2WfbeOoGh50qxzWQPzyuz8//+O
y3DUIUfZEAnxW5W4i0BRWIGfOiraiT8eARv9ifQLHhU8fgxidUw4aARx2Fm0Ww5P6fjFSGIzGMtx
TikCy8i746Fp9yb4nPenxjwJ27E2l5wMlOnjyn/qzRlS5uESRzs9xI1yLLKvhrtiVDhcouuB5Chh
MVe3GiY/ES0Le4RAQ/Jldb8Wx8xnWbqfxRfPt1Hflq7S9cYdCldZF+un5nDAEEykABL/N2kU++AU
Y9ZWTv2qTtiuQ07yjbzB/HskL3N4VqCG0S4zQwh6EyP8MhuE5iqcEjnVjnV0iDlLpCwofpYWvlkY
IIIGdHNYxIg58bbjnXzjO743wym6VfPYMkjmIY3quPEe7NrRc8eeRIWBt5RJ4sUQacTLKeM3zpe8
LV5r2JCkt3k4eGQ6344tDWWV50OJl7sKbskEUwX34LZMQJYp3Lknx29L8hRN3DffX6AuEsBIgsm9
OtbxgRh4T+bNDjlm45qhJGKINfS9+Rnnl0BZUyKFbLz35XB6nnm+2bxszIz7aon+5D1/zdFg27e4
O1UX9dQfcTM/9jzQatzHmg/7Xp5fw2cN9Jtb7J8xVYGLrNXDmZXnjcP50PucntLoMe5v2k2O6ZM6
VwgNvaqje8ypMDcGZh/nAlyKE/9LVO8YY2yWny5HGBzCJSgETIZMQnOakMcV1cEPsxHod3424xh5
7ZtVRy9rFl64S22NDD5Xw0L5uboRgZ6tGTWPsf+Ctldg3OVi+hI3pwNGYi0UWvPAP09CjSRTc6K3
k9L8nXrEjeBgJPA4UnHCfF+vALeIFgcOLOIfE54PojD+s4AOUnfaknEY4LkPRnL7IjOx2tbqTyHr
E1bcbjhG2IsYpcpTNQAv40OeFwBHgK96DJsa6T4Uj2+Af8tluELn4NIr0TTlYSFZn8J9xfqxnLce
CRr7N0gPObJeuzJO2ZZOCcIsnMMgW5IodWO0Poc0kf41dum8UPagHYubAc6ZGgIvVlADbvOA+g/7
vb9m4AupLIWqDvd6Cd1dhQKI5T+c2hs8/adK2+/wMxPcz6Sdi4w5w4VVMHm5n/FrMYAHR7EGO1K4
ew53YMIFBmCUbxYxY+Rs04rUvm6YEpAEqSOYftVuD5YeDcFv3UX1kn17I5Q5GrI2w+zIRd3cQz1x
+JOsRooLHtjQiQZe5j+gmHPbZ/PUf8/fk9LlwsPjpN71vHSik/O9FH+o5yERksYHw1Q7l7/5cJ4U
GJczT/bS2m0PY1yUlVmN3xpfFdOQXmFpY3bGEweInClChxxpKWN3IVqpm2jGngwVmVg1nJp8WxFZ
DR4uk09sIbBPQV70XdcIgZ3PYoB/Axupd9GJQ7DuW8giHG/YYy30URv0XYW5nR6B775ZFR0LAa9/
dGA4/NqiDSUe8TlmyditOwgpqvgC31c5prXDvLKPgkd4hyKZv+iXgU9UJuAYK4mfU9UrFsg/cAez
i+BzLaAh/YLnDMcr+C3WwCvhz1x/0AE4O0xpf19qeOCbt+mv42/4nPuL53YwyyYZ06uBVYyZJ6NB
xfN6XOy580usYz7MRoaBSHUskYpUC3XgljMFjy++OE7W8Q/yprZ9HpXawSUzbczuit2jYY6Z3ENw
wT6CN1FYypnvmP5lrWwTCBWohNHd9s0B6kyM4zvRROn7hMkyNJUeezb3GMfn14wk7HRKIpCZLDHD
Wch/TDhPHIXDKQkImWYylsoC5el9MCskfB0O2rmu7OHDemIJVDt8a36+bK5qXC4pM0kH0TqRYFAR
vpPMSzLWtEDzogtPy+PYS/7esA4ijoaAyxVF65gMisr6BM9lf/sLk+gd/sRBBKg58FFLtE5l0zhK
dKeQuXCZaXfVqVI8ASlchF0i5iV9zLI2t/1hWvnIvV2e/XEYVeHga5XwePAWgWcLslC43yFu1XSq
7hvAgrwd9EOb9k+FqL3itjJ07gju5pdDEF656IIM6lDAC0OylOFsb/Fna4YMOaAbxrw0aHZ1kUfc
ex3Ngczw83km5W//ORVWQZvabmpKL5ogekDVGpBWwQKjV91RiYj+j8MDu6pQWQzMUe13eASWC65B
KkL+p/v532BNjXqsxpW3kma3oNy+RhUjjclhyurw0LpgdE87yCL+cHsi6V73ZiQFzJ8X5t9jGicy
OlsYTSFsJyuPlZz1Z3D+r8oTheY0fwaiajv1NbheKCatDiUXnjcajoO4fbgPTD5P+ebAamY8TzH9
R1uLyTeCTLy4sfajFNXoXQd+QwoGqt2XRX2EI2KFaI47K7frE6XqB8dwSKX/vuH+/CN8B11j2WCV
Vtp9HF3Yie5wjMkh5+myCwsb1AyzspMR5CfSF16ak5TeB8x/xJWvTJ8nW8JbCwFF4eSbCjdDsK/c
lQ4+ZswvkCDXhqMWdSGfelk/CT9DNawD9l+x+CQLDixrQrs/Q9o7+viV+9o+O2HoWnamkti92Ige
WtS8BZ5RiB7NMiK+MXkOLiAae3TB8Kw0qGjWdzfLhSXiDoygt+jCLNBn3RWPZlQzxPpkY14KMY/Y
UgQUk3g/8q5jOGoN6dz5JlvxfO8LmvVir/qgnFMKjlTsK/2sbl8mXasudNnpvmCEs6DGYujuUBYu
abOc+3IHLptfcuZyDIhnBsffc0yPTRMNIiZPfx4OWI8RHfsOO+Q7dkLELJs/73Fl4MrcAXQZQ2o6
I1IucY2SLnIwQAQEKgKOg3QMDkHnHntMhoHQdLBRhn0a5lXqFqEn/Tsn/WNUI3tc3qLm/yYQAlFh
0etNymUCEBdUoUqd354yPG1H+DyCnwAsu0OfKr23pqU9nBF3Jn+01mtwiqQIJEzED26Bd94qWYC4
SFH7D5MZ/Dsu9t+xbELHMt+TASt6LS+fu8O2g9YEy2ndYBxifoAme+ZLVC1P17g041tMiU6IMcUs
W9PHG7mZ6KOEJBWaBEosUdgsFKzMKXaoIUV25yEWF6WJ5lP/U/+YRdIks9apiTf1qlpkW/Wis6np
/lGAIgS8PAej5x4ZpT594N8TyQGAWTh0H35O3RUlu1pxbn/5FMuQhZFb1wePhecE9DQMug1l1WOl
/FEguS/nhanYbdk/c7JW62wOsBfQh5sIbac1yOw0P/U44L37sYJbRygUgrFTGpbxffvyDnCEgGtc
oJdQsPem0FI8eXKgJcNzh/zQ4TaZlqKnD2aETczuEwNeT+dpfBZ/Ah4cf8ll4P0BFiMnNEavP7hp
FE9weqelBZ/VJ7LV0d1m9jsSWBIk3ntE3djzm7hm6PP04EJH6rYXKrPfDOYKwtwpkM0H7IaiijkS
YxLIiB58SGREPum0sIOGgYHYycR7NKB36jlgRgISIs75gpG+xYXxmLcBBi4cy4r9dItZ3wezhWsw
BABMLHAV3b/d7L6bTPGHtfVpsichojBcCspmU3qK34PEhE7GQSOtgjlz006/I674+547nBv+sDMm
DPvFdUZsGRMe8tYW6DzB16sFmLZ+vDHFmR80G32OTNGG0JHnC38T/dW6WiL48RnhlKwzjntzGdd7
A2+wPStGQNXUmbT2+M/s2p0Oza3v4RiNDype1Pqe03BS+4m9oHx1C/Qd2PFcqlOx6f768WPdXIsj
2XUcBXXf5lmUEYAJwX8tZQCOaCE3KkbAGDfgrA4Bk2xPKtQ/Wg487ypTTunaTeWqsX6uEGJuNj9+
R4H13LGlIOkLLgOU2dSpMJ2/dpQSqd0/D8I60EoRd9f8nHQQSmTW/gFLNTO5tl6r2jd8OGYjbfnR
zGb3N2p2yRWjWB+jTzePm5nkDbfquVqD1VVXPf46jG5d9UQU0nX4wWHHK9mulAhcTDM07qJsNyaY
RqS+IlTGuKxSbnVIdrXTwNbMviduFxzhsC2DFQBdEu321wGi66wPn3QFLASkcePiy91e5zW51aw4
LfsgVuqcgAmuoAHjvjgLc2wkgH9J8BkAt6EV4YThKpngRf8+azHPipcrvMHfGMtVwccZnGuAhvBw
IYeRS4h7QHfqDbpJ2h4wJzxDJlqEHmsBq/GD33Ig+coSANh9hJ1fbgrvje8MzWefPKLhRJ0fJs/Y
wGqidP6Ab73WT9nyjwl2SVaxoUMqnNY9DiyS2O0b8LmdhjU4dmFxcUHPaZEkrgf7FjbAosCjgosN
nwFQgp3hbHoeJ7KMmz9vcfmaD6M78UQw348yu25J61zaQ/ADhPrpJI96oXquSQ5efHzixVBq7gwg
toOl5NEHq+/cUpmqjGj3Uesc7zBb7QXUrPjN5bTXLaqVwiPjA4zjZxVEG3+sShJyfQBYY/wOmYhg
ducA+h0WVPasS0m3QNqC3M1mGB2Dbb3j3jccEvCBqP0fzKJMG7pvkpTwLdtdCWTvwm/MBWredoTD
YezBfcyPL+F0At+6LageNTwiYKf1Y+HZdyfVEHjHzE5vxjhMYzsru35D6vJ6qwkkW43ZDTWCQmIf
4oGnWbAgMCVcwAg5qXZpy2cDIhX0MSAcQuiDw0Rafne96WCXuJXVzNolb4bbmxPxWnOjI6X1bwtm
DrfF8KRR4DFf/HcgHUad/xkpwXcqYU8iTElurrr57vMF173fGz8uj9U97o+4BtvAAXKDEr7IgfMF
CQ6IkPuvjHVKAgX0mrcnCgNMLNJFb5TP1AtTVniKcKCUWXNlmzdrYNOBw6txDitwcwvG7lzg3H3z
i1NYcSp4XKvMHbHombJwC1P6cDqEyraKfjZv2ASUp4tHVUh6KymOR+QI1ETXz/W+Vp2ajfReHTbJ
mZtkRZUIsvdZE9FccPThd4bxd8aIU4zcDTH2gHfW4iX5HOcr+E5cKHkC/xsfS05sXsuGwNU5zA2m
qPBBwdpaGDm3cTf9cniqx4EdxMRo0nRDuwRBgLriCGnHzRcze8wESZtlqbbmzjhSlrgDYWQoroyY
Nu3hII8mG4roqy8rR7GbDdeQ5nxnMlfjHBoSfE5haUlYFNc5U3fNL3YvG9N6LdROxggNpcpAfSLk
TdqppdK/MEXG5264QgOMB1+cM+hOzTf3BGNuBvIpRTxfbLwfuMKQmzYrRCDkQ6MzEDgPxLcMTSl9
zDCEpMfMAAeauNg94ZCar/V7jUoXVtzyDmvZ7bsksnlqGdJS/P4NgCSAaWX5GSV25pTuwPk5mGiQ
OgsixkgNBgl8LAYd26H7bWy264iYSDd307BtXOZFJqBk/KZn+hs4GM06Omp5JjFR0bGXhCOIAdvk
tWj/zWZ1jC1YJlzHoCNLOEZjr2/2+V6/Zomnzd0qVItRX9sDhXd0kCwuiQPkbqhecPV08/Ug38Fh
spTQnCvM28V8BPInwtOocZ4RGN/fACGmlRBVi+PSjl4HRunloaP7tasxSTYc6GZ54ihKL69V2AgU
URxEjSuqZLr4im7bYcLFdAws7Pd/RzWSaA+DpztY9X1ZNv0srELaP+vmUj9TXvUpdbGFmCm7l/We
gfjSlaV7Rjgg34DwG9oZanmv79K9CpwZXmm97Dl9Tj3wcp6l0ZrNpbu5AgrDvd7UXXUkoESi4hhh
AShaO8x5NocdfI2B4tGzy3eoISksLfzp9MxrRoTWgdPRud4vrLxscX6foE4RXVjqzo8JJqXNHadB
+3lR5q9RX4xVaLSZyL2RnIhDS92CMxxwS9mCwAzohYEeSsw8ROLvmDHcwMfLAS/VlT5NY40NyPXK
W9Y51qAuwTemDuQCJLTmFiWV/yQokxreMC/4TfiUMpBX+wNrwFCZEIwjc6XsKA8dbhmg2NvPrSZy
VAbV+uuEhq1RrWLB4GRh62sBD/H6trGO8tvTwelPuCr5U3Ziy3OVw+01pmUbvVCMQcCeGSPEllj9
MHGFJ2DmvjwnjdTmWHpuQDNR4squbvE2gblSk5sB3PIzug4jZLg4JOOscOKWenkVkVs82onwfWI+
d5hoO34Zauag5b2/nPeMwpDqgCkbjOawmqUKql4SI63PQrrbyfa9p9Gn4Kfj+MT/On3Z9pn1EYrI
DLkYtxt6Q4ZzuPEHNOpkYhFkVZFrv8wuaVjtQWD/ZbqnobJTgt8fTTJHWZztxZ8gyGDDHUc7wk2p
RTMMjLDsPUTvUYFPyyQn4EnwGwu/w+YHc6BJ58r48IKnXs47zqSMaw/0rbV7Vp95/C80LG1OqV2V
4CLQh4JztoDBaPZC1Ozu7a8LgIPDbjGwJhFWZygPVA//0oWCKRSkix+VS0LuHCNcw2BMIAeHJbZE
XAuCudb48o6qqotZWHfE8u7jSHXLBycu6q8qaI6Daxk85giUIOrbbzn45aMHbGzdJW9hJk0P88+o
5banlSrYFaeW8xhPmTNTuMZk+Uw0j3HksjIZcDC4lBIrHFi/q1gi5chYJvadg41tRQVbusT0OlX4
O97+PjYsZEHLP8QacL1Z4UYA+RPuwsFU8Pea6RtOAjZ3teoDekdzqvmOmuoinQ5rYXOFJCvBntIh
wQ5d+j9J0tB7u/KkF7+inqtEHPb5HPAVQI9EcnqeX1DDkYFBgX4XLVM9QYZG+AB9xjxFA9Nfq+sn
fDE2bD7GzDjibmlOEFs8omGWyrqYFEckds45dZlo1kHpNp5iceT1XbAzekYAxqcX90O0wTigpcvD
TNmCBvePT8ystU1unZnmNOuvBW0TktmCfV3cl98RKQXJXvSgjF0ugra3gMhp7VRXdRU6hB4ZGox0
N7gGwtZgBHxm39h1zGzU+121g4MMYNG6LGFqielKEvgkNdlbch4mqDOKu7uPDZqlRhB9BvgsSD5+
kRO6Hh5H4n/WeHhgLHygC+T9hr/zm2A1+iDWZmsL7arY0yrkGyv7jhIUQPR35fEwI/YKLQdCPBWt
pfiIX/DCGAd7Etgp2uLjDEO8RfFXS46vqDwW0ff8PpfXwYJ5xhpFFjoeVIw3f4tZAWmY/ePdx6bM
b3o8jZ4ZTS9G4fQhVCCQ+FHysfkzK405RevLiVwvGLktZHkY51PD6nnaGA424MgCFx+ISkJVMX6N
OqgLHZ0jfqCr9+nnv3m6LjLV6edJ+3mz1CARJ3Y5Nk5c21A5ha0CL6e0sMdetrvDAM4Cr0b/e0NC
rxxN+Kh2Jmc1+PVtyjViA+WslJkDRQgd7ZZmDKKWl5krPn0ACCE6E2foV9YRJ2rMq8dMLTyQuhG8
gJO5k6OU+Ukgn99Qf8B5Y9oqeQtZyoaS1SDwVb2UaTo50NdyTX+JCDl+hiQmCtUL0qz7XPUqF1+9
1hkh4yOZwKrswZT4SAuDRaskPKObYMYRt+Ef6LxH6JT7PJI2Uq5xsY2aBgNjchD2ZJubkjmH7ok3
BXY70O47pnE5MMDXytjj7HWvZyMIrLD8upOdoAp1Oo2qZBr2zb1h7Fc79VqfPcaLAeKACE/X4Bng
zmKCMTsoC6nu8IfABIbuDlEbBR1GV7d/eaC5YhvYzZ4Oio2th/DqoVz1jRFnHSzOmCHNu+/kKwNZ
6qi7YO6UOOc6mmJPCwacWxhi0ZLjBKVaAmhUFsmaGhiIKHNmoJ3LxO+OxgcV993Pid8hISCinSOh
zrw8I4OOtpz+EC5a73EFkgrtT3TlsssdW27L7Z1B02d82xuTZ+O8R78Tb27G1Ha4gPTFrBYGPfuM
ydU/5YCYmAGSJ7wFj/6Nd26YVB5O5zLgo8834aZ0W8YuwClbv7R74CooJBxp8ohh/P9pEzUyxOn2
9LCcfo5hSsecCfW49QaU8wrhZWt++4gvxVHkpyhnJVb3uIxUzk3ESpN7Sk/NAZ0yFBCw7pM0kuUB
1br/YDkN7G+AhB1LGHLnEvjwui2vh//cQTLB6BKWMzx8cYnjeYOlBkL58xt0QvZfBnP6ecockB99
W9u22JHUiB18xJoqajQ+HHkywuSljEoQwRyeGRHnIsRG/DZYOt+AfAoG1MxgePWvBb93g/4sQbj7
WqGI2YXtE9H4DsJFG95Iyk6ZANcLRKchbBLqJSYTPMyampgxaI/IBfsR5Q5BgrRazbGMXrq102Pc
XAB8Y5hiRwEj0icr177du0icbyMcZiwerN35IOELaKQePc0zQoTT2L3ZMP6GctDt5EDbowC1X4v7
jHNZnxLEYaZzZmFMlIXMw2KHMG4CdENBpTi82DLgr4Jbx9tvP5Yy7pkn/C4aADahhW9iuLPlWMN8
/yAsA58kaGBjMKkikHJ/QEPiDq/vIDs/6HowwIubkJo6vk21sHXx+UuZOKMx2X037m8hubPuqLFh
GS9mf2pYI4kM+vv+DMabFDEP/vwril+sgzQa4j0ikuOlDdRdDHaSEXYMX4vb58uTV8heNLXTfX8+
8BLk4DaGW44cMxtaGAOQT4g82a923GPoTiV+hsaEg3NtV1PGnCoazwKbOPAxaw7OwdAR6NKeglQ3
olEE93s5lAvD6Ae4zAHJbr6HLAjVwkAfmpU7ZfmLCT3XJ+MAMdxN4/cIhuvmEEvEUyGLXSZLpo5n
wCRqWAk3YTBoFgRFFY77c3pT4LF/zIzPFHQMA0dvPwxlfANIz6D5OrbObfIKuNfcNKrBsQy/R0Qs
sQHjkjEblYDuDSszoxsCwCe2vrsasWiQrW3tyFZM9ykUt0S42zBcnTbMnS0Rexh5Dee9QItwfrJf
gRQ/UTV+A3kscla8H6sTx1IniallHxeVAfL0FsPTmd04nm+Miaa3E7uyZEQhh0RcnF9bec7sYTh/
UqJSv9iE2U0QIHPoEw6MqNtp8S1QhZc7pxFSXnBCvhwtoCz+sOmZPOgIOUWHevDS5f34wCkEGk9n
MpDkTbWEtvrplJc6XLP0ZuQvmB8KakLsJTeLPpSHT+f9L+iJJKr8WjG4IfCJRKorw4HFc02qtYE7
Kz4yeGmOMHyIhpCTQ64Q4SLx/fvsC7cTC57D4Q2uAa+jDp86kKD9PeurBubnwMnJtYM/gfRV9fBf
ZX6O8S3Jdh0Y4Ee3ul9QdgRcWX1UZLjRx704jZjeFFw0y697mA22NYhLw53Cjads5TC/3vDS56tc
g+ZhRbS+rSuMDNIlR9WOFZrtKHSgvbsSql5bsmG9OBBZ5ZkWY1hsEcuGhgakibOnouO3VXSziqlW
7uBMVCapWT1wCsXVezgZODlhJyipqFpeTHKo7N70sgwbuH9usCZILbWeVwn+ddBdP+CqZF7hasVI
yR+GeBGAzvgHQc3ljidg3led3oJLE1NC9CsoKe4Oa03NUJ1BP1mg8jyytOnNgd0EdYeRSjZvgNoA
hVrBG3pG5StursNzn2WcnZ5pZs75TD0/FWlS+eWLaAmyNt8t4VF953dizKMUIb2qMekzpJxq87Ln
kqKZZzYtRItFaMorL8ZP2oenicuaLdvJ3z/1JaCE1493RLOjK97ej+UE2lf8PfzBl6RVzoG+3qsb
dv6lQ88ffimaB+zR/jmZSt7XY7w63AjQYy+P3l5fsAFhyrQHr4ejG+OJj6dENaIZHS3ugInaQ3Uf
kwiAZqX499l3pO+SMRTtvqAXeP1dysRxKh1/s7rye+EPWzfBLIQGmseMz2iejjCbYErz7qLBqo6h
5zS6AyPsMctCCrSJsq6nJYUv6eL+sDXfp/e/POvCP7jGnFRT2jEaKGXyDhv0s3XqGGE6OmAIRj4M
33AgMfN/mBc8LfHOZ0v2NvAJjMnrhB5xyZhNWyGHjNpzer2NKVtE9FY+U0bp9onjU+tkQR1WUUHz
jXkDKNKGkK32gmUfhrzH7K/vJCKgo1qAoX1H9xUU25Ru10M3xyuz75G20hcp/QiWqCGvN4AP9uFF
ImgECZX2rQ2x3e5gQ/Rg0FF1hgwJaUpfvjQW48BiY1TWe8MAB4YDYdHXEg85ekRtgsYLcGqkg4n4
lwAiLubjTYgMzKN+3w69G7GGeE4Mr4MtO+WxZEtBzRr3gsyDRsXioQCZPSn4HlFf9B6cqePD+NMh
xhAAs12HnXXi26EOsct1tiRKDIeZH2dgsknWPYqZzlMncLAB742lAgeTMCGWKuccqJcO7bPvA7E7
DG67WRoxo2BkRg71E79hJRYceB1XIrxZlo1OJytSG41tLfgbJNgRQcAE7WP1vcru6PoqDiFSpy1I
37aBafQDcEEQLTMqvOkss5SeCOdLjiWXkOgSW4dUWA84DVEK00HGP7jFojccIffR3lhlkKLqUYw+
DPdgK0hTkbUvmtJ5LJD38Kved3sw3WY4pApzUWmDL+fTGP3MDaFDhlXNfw7Kvdvstaj3WJeOn+G7
dT97xCB96+8gkJCcu2GZM0cYgdGEGYNp67CYQIhff+0PbiZ4jRpIrA4Iy2UcphkVs5DL/zNrHAXT
z0uzYXKWuSoR3acexKrUB82677Ev/iKODQp/uLgF+pJtsFJZRZIn4wRogc8Ekv0KAeEYElKuKiSu
w5cPiVb5LjB/MJXRqwqTii8h23ZjskbIxeDbSLfNosG6Oot5bM9ZeqZQ7yEw3onF0tGJ/esDqSuQ
QGFtk4w0v5x1Ewme5ASLJ/Mt/NsxzQO3br1voGzgbIlqwxycqVAS/EF+lnRW3I9TbfkHjjHdGRUi
lgu4qfwV0zupOoDFVJsN/OIZVtxcHliY0H/D5sJt1zjhevr64+mxrgnWgvpVwxb0yIfWKpK5p5Dq
Iv4ueT3AS/MouGYfqm+uFiqH4s/YalvqxzkRZC5YuV8sG0iUtXOHoPnxmn6UVjZ3q7qquYYckkrD
V/iyRngOTTvnfnyu2+sjEtsnW0Eo8dUVVwJI1fcfQyHnsNneTwSr4dZtuLcZ7wgbbArSRh1XhktX
pJ1kGNOMFFbMIZMLoc5OEtFc4FqdLAF81sMzXQv4qLSD/T/ml4fznqcyjc6mKrynCiMngd/zWj9x
wRStSutKs8P5dWTWC8VgMuBCLMf1h26G3wTrCDDAhhPOSNownYMJbxUl0Wxa6h6OA0Vr85dL+5se
MAxYgNKx1/0q9r4O3LZeh62n8KEexnyK4fm+hPU8JOSUcD6cRvFJJA3JVN/WlwpgkfHYIm0mrXp7
td3lvmIrstt/MAaRn97AwFKE0AtbNJHmPmfiMcQ7xX4ECcUeBRIYS2ffcky3HZRA5cdPT8o8tfcZ
zikD9DVh6+Cwh6JWmaPImYOO0y5xhi9LgDPmewdHcJ//krU0uuc2Epf8FnSIexgsccVS2bxGFCYp
bMJsc3tHPG7rwcgoY+KeMKkNcDZkTDGS5slKX3a7x0ln9J5OnlFFZr35kvkCNeT1HRNKCoYU7rVQ
YiBXkujxIV6/7febdClgL9gVs9QOlg+79bQRAYp3XzJzLg7KPRp6/31lOE5P099UobysF/DOYNjB
gOZc0Ka/3R0VCZljDOq3UmmXlcklX7m1I3Cq9sJ5xf64szvHQ9CSGxNCug+uWVRP3ChgKsn+c8nZ
lD+uK5oeTsIRTp7SCU1Yi3il4LWY3FfqVN4ht59qS6QyRgC7G6w+iRNcJIDkJd3pyBWmOAD2TWLd
gV0dlSMGabQxPWbROO2QLcDZ8Ll7+V6+ILr5v40JIC1JjSMRKn/CbrsYK9S9FNCK9TzVIUBT2PHw
sSpn6sFmhJeGIUzC4YHDAzN/PHZgIgpq553h+hY/VnCuY7mmyAu182v57Zv5kYuht+2d8/XBu42+
UfqnneXOUlMrP+aMQSj1aQ1YNdXDaljAjAmJi8fVhXGr0HGAHqPRE9nSKZOwt4e26TDD/ORqtAs+
frhHskawJuuJaxUOA+Yu24NfuwYwVg5XTacGwM5v0gcxw4/rj7IyD3sbOqsHmnVURES3ifnZHUs1
7F3Gb/cXg8f1K6JzyK6Fi7sHVpt9rjLxFnAHySLQreH1Nr9NRBMiBRXKBqp2zo05P6VILtwXaqNi
nJLhPYYRZ5WBIBqEilXHd1eS4LyhHeJxA3PfYxgts94YVw/MhpeK8GmISjFOkgAUbXA8lbi5M7Wz
2wU/57Z8BsxOrIKveCUv1af1RTFxmFB/xXSosQo/RQ6BcngwhVXi/z4B+c9HiLKK1iwLq5WtHmlj
Q68H671HVxNIHB043t9FgP0XaiwSoystRjGIHrTeaBHwysFqIr6ve9v+1dhyH8wI8EQySsxh9I7u
Rwk/mhRHoX8mUdij6drIABaERQk3BMURWj9Lp/oGopJF6BQhpF5tAHP1ad/OJFzSzHLV/VFiq0cK
+eH6DRIjhC2ucNE1XshUDydkEYAi2a7DoYK2CL8fVh9ZSV/OItxwubhg9enCMLUC/rq998KafYYO
nGJHYPUj8EYQJYj+zBUpd7XxDx1ja9eMF+BiBe00GQ9f1sH9AK4RreRgS2MlnjIufB1y9oSEMnbT
u0/DU0Un1vnqvoobLJFfi27VXzFqpTjgZm4opJx0MTjduVUJ67nwRcTUKCjMQQYYrPYAQZnJMUkj
6YOqk+PhPsaHnpQLtv6P2QoKs9PAa101wodj0huR1UYAOAUNCtIKlmNrPnoirE0BOYYARF4s00yG
tixEyvg/MbCHO0p6xENoHN5MBOATvI7M8L80eKo5HCChBfi0U7hgoDlA9dfBGA5uyrCcnc1eppWc
IP9KLXoirhPkDc2V2+qNrEabZOvb8rDlw25cbh2M4PPgKkPUmCQMVZje8lX+R9KZLSmqbGH4iYjA
AYRbRhERHHC6MZwVQUBUwKfvL6vjVPTus3eVpZBkrvWvf8Cgix6X9pr2+Way/PlVEHCUEWjCFZ7E
je6acT2TWKCst/2G+g+VFMJDZmk056fG/cZ5yHPVBB/229bt+z078b9uwjmvnwQvIBWSvrvTAI24
eaQIIxrGyUN2TY4TC+2FxM2lSO5avC7DlOtGv7xnfSfHmpY0oGUJn+FSjiEL+TSgixeEflRKVhei
DVcLG5x79KFjQmbKiI0mDrNVF4bW5W3fmQJjN2zXIuABTt+t4yrMhKdX3SWx10qOP2LALKoWD9ox
Kw0QaN5y8eBQLPGnuuIPBtT3uejzwnrXRhPlHMmF2XJm4S51BVxe5vsHhbEoqnEdk0JaXEiDi3xZ
0fkuRfI2jfgapzbgF5mdMWrEuEW4PgqCgc6d3GCRjkE/y4nCsZpkQ1FEB2x+VJXvBImSy0Jl0bzY
TOZ4N0OU5ChKrCM1n8t1/8VqaXcPNB6vGMO7JVOmPGJ/y0+f8ZPe2W4SrxQFxm9C5Cc7Vu/j0AjB
G//A5KEaDhQ8y3GLoM262lHmMWynIEEKv9a3tz1Jd16/S7lp8hTi/EPeDGyKzoIC5z0aM3h9vpyH
5BASGKU+XG9uRGNWVqcX1FeLHyypadbVMWmNZgqJF/kx1IYvsqoeNIlm+lBMOYI+x3QdziO86qBd
y2iFbxOWOKXWYGru7iftxggFGEHLfK29k5bITMWWrNSUxleIyMrmhkdG3PGahGAGyszE45uJdLLk
YU3bBPfW5WB8TMplB3xiQDYn4Zs8OL1LjsXVGVqZN/CxNd98JuUIIAPXfiJ85G1pA9vTt4rETdTD
+HZBCcE5cqc4A9io+H6CLeFf3LGwX9xUNuPRGYJqDE3xPxPCPmH1rTvlnxvK+9ifyu5ue90/lmBR
N6huexxE2R/XHKxroLddnPt95ukWdd1v/XxZ/DvBvb2NX0d+itYtfq1TRJ5oyDBU443of7MRmJSo
F9jpBlZLPY0T34BOK6gR99MXwogtxGXhYK5Rid4skCOaky2pizSqH5oViJKr37wJtS3plwB3UbKi
m+ZhOit+wRCxwZU4GTcdi0YQeInfDa5GoX4o7dxH+FVFvINzQX9+lua/cc05lx/kUR+vsU8gyiwl
fDKyv055BnB3lI7Sulm0MDPYMJHQU+4w/YOL2uO3PQJGx90F1e5cD2AC1FZ7bCNYJcIGg7BTJlgU
u+zLVPqFbAAr4GmSWor/YVNlpwWbAfefCGtMMDruJD/39psDdltu7rNQ5/nlN8aIwcGgEOu+HUPp
5gDlA2zzjfHhTdgc2RR5LlQht8YmriZLCdm59Rzn+GMI5wxiWrnlQkzOww24LHNf0zX3lLUyxz1n
cnMYaM6fkQhqyv0E7FuY/l5ngol687YdjDkg4A27kQYtMI/5oTOHk524ulUPYd1VvgwtelHHj63w
NcHYjbWsTll7oOc9ny6SOYmXEuSUBjqh9z/WH74HfdcX0U7KXHhokqXN785WPSQTH+Q2RKmHX0cH
DWXm82c6QlGF51x/3oGgV1sf/IQeU4IdQ3W5uyDd2V+Xpd+LbkHl50NS6eaPsHDTeIBgGMAWdq3m
/tZpxIZAB+LtgnT8c9rhK7iN7k4NPlHaVO/8WQ4/q6sjeZANaJ8HYQjUQztUTj9TYQi4s3I7CVLy
OWjdAJTxkIP0n1gDUClSXytMJswrJ3FivxUhLOcrA0hmoxHN4FAHOsVy8/I+6mPGPQmYzwUgm/2Y
zbUY33EpRyKiDSl6gLNFVcBZR383YQWOZNzNiyjdXCl9uHuTgvFnmo27GG7xkIu8d0uiu0TORaAr
b6wDOcjmLy1sV0QSpAN3NwWacXXcXbQhYp/UBysDm1cgxzZgDnl8j9WNRlQq5dqPc4AX8amAZCHS
Qo7k8WvxHF60Wx6PURFeGV0Ce/s0/8Y3EisZtTQGpXQadzF0pHJqt1QZMH44lDc3cYCFV/9Jh5+z
jjmAZaPC3unAo41RSPcMDo/cRjNeqEi2D18DkABzhlaimnQuVCqcMrc1HxUZCvMGFVleV/wX3EVU
xUo1BgiyzVyYvNKnYIHxHjim4OHI8aOx9XyYUOCcZQ6lq/lRTdgbH0WIkZQO1YhJABAcghsGWnSE
ha2imXCz8w6ziMrsE5UlsRhI2+GuIzWDJdm6vxl0orbhOaLnggv7Gd+2Vfj1H/BUQABAeiAxwHCh
X+B3xhD6Z0wIMfGqo8FWip8rEZQEXog0Ay0+JaE6RuNzYNZEI8mLqDXJUOKVGDJIBvUilSTfr0y6
mBEKzekBk68fvhzQO8mrpMOCNlIb/I77iCbxyWYOKLnhZnBaTqszl5ZZe2pJK+psKr0ObjUMt1Uz
0QyNqTA17YzfxT816AcwfVnAfXXctMdfVrgvqqK7o6MmuTso/hpa7MRi9v4Ds+ZiQlzcUtwynZJY
wtTtgl0HF4PaNNGdJPd6fa/qOi15p1TPYrkaEAfIhyLUVP3aXHfEVpzwbJt0OIhOILyhAOYvvBik
71oEPfEuP0CJbDoMnSENaDiGiv21N7wG2BwkhxsPjOzUEWEIjA1XUnjd0/UxbCfT+n3oky6OBozB
5LReP5e7I4zebRfKPER+5PRbNAj1CjgTstc4X/aniF+4lit9gSzhbyhJCQe6OW1iCIEdTPgIHrJV
X13l8yzc+RjFuNW8w/VMh49FvuYtNF2bUCVO6YJxJMsa3PkPpxaXmcHiwChW/U1CC82Ak0+IpJJD
/AgsA3lXZxunrP6Y75+Z6OZn/MDh+Uh5VFwG07orVBZf5Pp+30dMlWD+KK9g5Wdhb0ltXW2SBKAn
O/3iIuaRpqBVD1TVgykfnxcaEGsbQ4/lSyUFq6GCNyXGsmdtwpYGrbDi+VEs+kqKNejcTAxqUWDz
dJhC80A2F5cxNUHEFYSCF/RuVKJUjb81/5T8/uwXfKJiJCSvz3MRJ1ttJh/eW3D9O5eF6R2VY6Rs
6Q9SejCaiEtXch4wmoC0BAVZipiDMawZ7vzeJl/BSOt4t471IuLFZybPrgx7hqP8cuPEQc0Nq5FL
khu7NQUhF4nhIw0CX8gImlYU1M8L3QOdRH7Sz9djA1T5MKooi1pookxHZ4xsShJUkBpD353eJu9A
inqJDcy3Q6hrMhHsbLg26uoTfhbonqMOM87bATnhBBMbhpLU/NrTBD2K2MG6cEIPIAej9Eik4qzn
42fh7Ta/w3WKJQ/gJZoQ8lN+f3k89LIFQOAOm7Xuojsvj3L4PNCrsw8AB/O0QJvA8IqeTsSDVWdW
PZX4c1NjQ7EEQBUHxiiJaGX1I6zX2wlPZkBVeUlECsdIB1QFSHaP23Z/T+uMC5O+Ks9l/PJVgOM6
UhfdU3roDIz3ajCRIWO/JrmnXGAJy2t6uTfNANDpiyGJHGrjGhsVrIyGz0i7ANuIASLI7owzArkj
ZxwmzywLmnfONoZpKB/xMMcUnS4TgITxW/+snp8bWhZAfjgw4BGcYsSD4Yra60zfPGXLQdyGt73C
Kbikxse4akLDJG1bvvuoTGV4erROHQwGxAXHXJE+vEPQ8Wa2O3U3mJqoqMX8dz0u+k4vJSLaoil/
vCxagy/dD4AZWMbxfUG2m2IdDbw87gh1bJ/MHYAxhvJLBYh2zX24vP6MMoBWaSYG2972c9T3FVNY
pE6g8p2xxhFPm37I475Cb/+nod0JoTLGz6jlBNEPna3GCbfgQu7uRdjLbenwpFF/BC/Yoxc+oRrS
TbN7cTBAytjn7Pc4xWzL44sVvM4ZeGUwe5mf05FAqu9NOFvwg5uLzbQRYij2Ekns3vezLBkv7uQL
M1EuZfZePbf3Y4N2e1wVHo91gkPeVAJUYnK/7R6KGNznuq4WsNASiB/r9znhkWflQe3jFh3KVcMB
c7offhHz7zvjADyEBsCVbNYmPh1wXitREKnIp4zn1eweVMaLMk+cvoIclBLuhULtLgKXmZeJU5uc
MYczAku6K/pFi4K65C+jL824NrrRnvu/WXeer6/CI+a9HHDpF/qlmLz3nIsBj4G64bHgxE3+VHPg
E8DsoJH44fHg70XIJqGvfaEPhxf3ZTQBvI6/M9HvaCeJf0FchFAP5I9dAVSI/0pGu3g4QEyxyQd/
lLCdYT8BoUi3JNB0VRmvA/iJHMqxmgwhvdaaIz2cliSIYsi11s0MZirjdDRcnKUQ4Jcde7B8Payq
76Gt6BZuow6ru5f2CUoO1AFpz86TE5SyE1wzieBta5zijfEl4a8YXomcg3/Cc4aKEhLBgGmv+cLW
icRKIC/hZIWql9xjbbpz4fAAWYndgNYVVB4WbulrMRg7+Gcf37ZWdFQNKA+aFqGbprNvSDPgI77e
oz7D+Fa4Nn0VMyWfEfUvslExFgcXR2LyAjdlYtJiZmYA70lfM113GeTL+zIxEewI7golz0YIBMk8
yoUjk5LYNSy83BLkW0r/FCo+VZpBP5ch/MMBFQuWj8kUv8ysmj9zX1x4ZgAkV3KToM3+zArPBhL0
Pqb44oHVzDc+L6qgtLBnEDbB3cI1HiTB2QWMNe9Cef3j69g7csupq8E7fqE8STgqj3x8cIwZWoZb
qMyovboRG8iT5/Y+bJeoxpjraTRqjhzk03qmCFdBPBHiZoXR9PkVsadJw8fk5xFsdE42JdWuqfDT
Hb+aPqafJXk3hLfWmHnIJB+SGCcMBzJCkAXNz5VI3FDW+rpcsiu2l+RUzZKN7hD0sOEuwIf49i5K
EdbxnQqZj8lK5jowSeNPtlLUBFMQVWX+Rh5eXzIBgNMaVOTSibGCTqNCOV2fK8bvX49KnCOBln5H
IgIRcPBjpQl7b893SD6c9fgkudGB1rFvjvT++roz/gtC4ihnvqe1HCMNXf+GQK3X/BNr+9eG8MLb
kQHohuK+mhEJeFcQbgkoSGSKUVZC5WSK7pdTRGkd8Z+6S5B6Xq5dstNjdvfoOQzsBqj1+G522By6
qoAXi64NEZcqDmo0YGZ1fmvERTJg8qmcSbykZMS0jR4AlBNCHq3jXqWtoa/E37oSfre0/3Bl1x/C
uJAJsuiJgwKzrPFC5RUNynbRanBgnroYGcKP79EotXD2DXFy4BIXczzqzPv5bD9Hp9HYIjNC3xTJ
WzXuzZkR9LfNGhQEAg0PUjvTsOYSz6QGtRiTre19xuj3jaYQHrfM7IBRGnLL0040IUhfbOzpvvB4
maGytX68GusbIP2/XT3JLYo+eY5cjEPptoQ3FfcOVczODvdsh6feExmYdaVwphGpaRXFqAkLXrzJ
6FTutHKce3QHGrTVt/UUNUiPEwlpeO40L//bd8vcYU/q8o43GPFxfPPJG0TqPJp0INSJcN5b81Zb
OFHfcKHFSJOxQmkxz+Pw1MG7GnwUoX5/1oyaS6vI7IxpHgYUIGSqTZzqVTJQLJ8eTFtAZS/3ngmI
dmNlvt0OU4ptP/yADXNecvjDsMExrwxwNtuVFsrDwRRAF1QYTJcrkFwqhguMkuCjcIG9+zld4UoI
ReHvvXKws/Hz52/Wn/8uVHx4kU+FaR6BCdns5rWkHGuzJGY3Gowx6SNnmr56lgbIV1akBPf2hOjS
pV232kaZNNweP8HA/uXDE8RuSpvdAgYb6ZkK9iT2v2Pn9GNhR3lI+F/YZeB+JxtXUH47W0qlrRL8
INYgZ9C5xUZ9/L1Qd/UIWKMJ25IxKhvoCETl9jooLDhO6sTMzvA1oAswqB4c2GawBhAtDn0b6UjM
Ihddd+AVUNOQO7G7pBOZodXlQVlnpbPBqHqbVYFhpvA66k+6B6rTJOhtboi0ZVo0atQBfcDvjHX8
Fmpz0PcLTLTgEfvZof+nb4UaDkVTPcKKmSmj/jpbDAB033YnaA+382BRT5XCYHd/sURR+IW7KS1w
LK3kczEnBG3fEc/Ed51felf7AehtyCMyXpnGzFsqvO1nCLoJvuL2nXeQbpGOvMiQMynnqPTx6qLg
4pYjNi+xKtmyPObqnAr6c+S+ArEe7zwL3Fgc2vn+76VCBJoOGS2wlvTU7T3Gu2U24gEBZFM3wi39
PlYmeiyfeAzkZbbP9uAnr4gkXtIlsHQC7aMvZozDYCSjOHWzl9hAGFwicQVEpD3nVECrzmgVuAJI
BcCTIyjox4L6qAvWJb8OgpZsEDChz3fb7qUzZjujoCA3gtkGIj9WCdFJ+2omKgtIC2ysIHtf4fL5
mfT3MoZvf4hssuEHqYag1Cxadne6PpCdHxxhssL+3qG27C+ZR/X3IluF8gUvXHlPfguZJoSN3QEA
n+QgPMB0ressOVHi/wBiOSXGxBYAlcUkuBMzpjuARVe/mlFs++q5DjjbbAHowVQnDRJY1WXnhdIp
uQRMf/x3s4SY3jJlxlt3qmNYOIM2gljJ0mdiwUKSwSF+DBPfv2MXJOIm5Og9wg8eGAj/IXzXv0Na
R/iVA2d9EgpIbCH4sx/QgVk61MmBx5wSnTjupAfoMUh2n/D7Kv++gnVhZj4f0Of4x5Icyvp4Qdc3
xBLY1Dx42QgihTkzVncmkRPICJPwJvBNSFRvuzzODo9lKBkRr8rIAaY9krwBcpo7nCjhOyxs48+5
NTmyjjhPPUS1/NyCMhEiFXW7+fV19AIZf7vbZwVKDBSzqGNqBjNsxAlX+0ChBKGcwU6EinHGZOJp
MQJ0SA/Bagprf/YRhgQsawg7O+vw9EjJhZ/DDJN3jLOSm/qDmXj/gDAo3LtHhTgO0TkO4jfOGn6N
S9a4H+qBOmZkuHmPlIAUEwfv7b73hRVqX5H9t5b6pOUVDcaPoSwPHUPAc8m4sSdkaE/F4NghmVvf
d182nYcMnN0L4JCxhUpGDTDHCRaK3RQCN54wluAyBNJS9ZBljF4X5Ce8t2R5m2woqYd3UWixrp5j
Ni5MhSw8wEyhLcBEYIFAHt47sg0oATi5DREwuAwgFnDhI94IdGXmNBr8SJgUc84prgsMT+uBCAhx
NRMoSgFzCUIjjO2hJD+4/F8Mg7D+RuHszNDaua3dQSDyNiawF7it2fCoIsXeMzkVNzIHUzS+5oQk
cos2yjx8h+hLTaHIpLojNNy2De9mOUYEgMxt06zjhj8XtEhckPa0YwlLS1Qe7Jreq7BpHTlcdyf8
Mn8PyPOY5JHNMqpHEsjyGzNAdYtxjwId8HrJLt+1akMEZCzS4Tk6YDxgNXMf5NjTcXhFI2Oqbi9s
oKsxlLP6M+jez9SkV13vyG7KJrspUzuzc/j55LgYqkvGNZcoH1Htj9Rpti/hQjNn8F/wpRC0supd
YeL4Q17AptY3mciSg8gUjaEw+h08nxvmBcLdQWdKhoWxg02sdaCAt9y+EYH2wbLSRh3jvBvyGIPB
QOEURucHbpY/sJaL9wofCRsjI7sxQjBdEn2Eqz8XNkVtg2YQz+CZXAeyMnkpw4w1BaB+dQbcCPJU
EMwMzHNYo0WoMM+HMj7k4aVVDdgYzA5ESrEguB90qtft65BY1yk5LfEtnHnGnW96oAzKzMPACACb
jZ1DwC6NoBLcTfJSZAbnyaXuwJ9UuFH1x169Ry5tLIXjuOtxeLQ9o4d/pW49agKg3PLnSsWwO1rS
vNRmtSRGnNUVAY8Z5Wix+PFe2NElc0bzeDtcXWn/MMPfMVk88TdgdGgR+/o3GZCOfZdrfcmHnKxs
aejdcLN5IwUgcnSMOZr7pKx5MYgrxvyuTrgL4PCzbEWcAMUm4443+of5ffnYcwgwfvk6THDTsT6/
M1Bm2jXCmhGnGq7ncDdRno7+cF7jp0QiUMKwLbORjfTx7SFqyxgI3jRUyf60i1kfjFRlDedFP4pA
QNgzdA6ISeHbQWh+cFbDV8Oq9PLjhIqqhwf/DnJNyrb3ExlbNBEkQj2xiSOZ7kJHlTWWShbbhO+j
FKGwhVV8IbQLpIefYI58n3WJ5uV0fLo02PzrH1GsN1tGpUjIWmPRj6kiz4zWjNcB7gwBwcGwwKW5
zK/VczWwIa++h5RDYmkg/3LhxdG8+4yOb0eC6eAe72koXptveFsTgQ598zFl0NzhFXX8/rUx0IAo
BuCaoXoSoB3/r7Gn8uTt4NcMnrOgpcptxbtaxYgkbUTWPAl7PchS86dahS9aAzYXSk4bJxz2qGx9
u7ClUgvjt+VfPX0vCl36EuJM5FNNFQSF98NNnOCyh/8m7khImEQR3WVLXWkWO8rOuRX2PZYpiAP2
67uESO83pCNj9LbUaCE0t+fQH8ElrLbYYIjTa/oYZeZxsjPcW5hifgCFa+d9lvV+mxuxfuH0hzD0
ZfDfGYat6b+jAd00VG1SdHCLPEqTGotJhoIsRfbBF2km0gROM04QsBKw8/ojhC8VQgoeOO0RP9BQ
kFbu4GG+551Vj0Snzio7Q2LfeaoVZSPmWDz2U4yuTXUmYCLsTj/GMomWgjh+oMiTNoAT7UrfYBRP
4tOdMAxxIsPjxaxlMBN/x/5rdBchCh2xRaP0u4kuFOeewie6jW+8282qDBx2m+mOOtZEyufDxsVH
nHHf+4DzgEkRbuwL48i/MzJiRMogIwMS5J8QcoxkRFpFFZQBo5FjBosJYP2dE16yI62JvgRgkGaJ
z3TSTQA8/OsK4dqVjfOjjrnHbszPm7AZXCpDqCUM0Rn1EWPVB/XyML6RSSuZf33tVDKfWFwTVxv3
vQYlkIZdgyzYOrDe0MTQ24O34FnKpopJk3n38jHy4Cvukz9XNWZsVgF3G4FjIer/60hH23iPsd8x
SgxxsF+kXmPXojM2M3T5QPIuZdehOgMjzynP+IKXeH0IYjCk85cD3WjVYMlY2+LCMbVyCocjNX6c
EXYR48A3MZd6xF+oA51hTWRChrXGfTTwhdEom57wbbgaKIj0A4mBVFUMJ6AVBjkpWZDJO6uKcxor
thoi442sHokSEE6dh58/GirxTx1OgkxCwwtN59fnnO2x5DQMTBmX4QREc4aBnjIj1cuHwunQhPKN
bzCrmDkGWxtFf+p35xohRwODLlOEluHg4JaWujnU9hZ8Z5zszyxqDp83y5OeFuuI4dt/HgiCmWQB
FBwHahlHYOrMxqVjn7kxGEbbC3osysS3L3t8FuaKNzNQ+LAcZ5UD2QbbFURMQMITcThREIsSZcTk
6ixNOmj9Kwt3bMurTYB6aUaBpY5brC16M44WzHbHVI8Nl43jIQC6IDYnC3YblJHxAwgT8JMQkWE2
/ZHIBh/GDVOuz0joGnGz/hrhj1OeS4kW4ktNBNv9xQRHA7m6OkXP6rxGHwbhFL06Er1Jzcp9Ov27
oMU9xx/2XzZTp2eVXVHZ22SrIjpqFOprbcajSB2toqXWghrcawlcbD64VuPb+Lq8LZDqwLzj9OtR
LFD+E4Q2Y/ygIsSebKFHvh1KkzSB8fdaQ2K+Ofhw6n1PwC/AP/QrULN/Du1Iwfjm3Ux63s1TLNW+
HlpXB6nG1G/0uYjkOyXCFv5rP1bPNfRVB1hRndGL39x6qpN31/ItWoBP7vBDsfSyEB549z21kPGY
YcT2V+lwmoo2WHX7LX6ePdgesVKag2XXmtTM9RFBGRgs21MoFMj+tQnG7Ca+6bbY71vMjnnd8dvB
ZSm88juofl5Wx3k5jfMcf62u2/D8Psf96cvhEnHI/y8kl7iN0bOiSuJzmOoyxe+EfZTmHKQEP1Um
eQBv6ZhsP2OvrUfTX8jUiscfofQ1s3oloqnrJHEla16Mdv6UXAZrKowL0mAt2MZPrFooFK0n7x8o
qDCSGDLsplolNO+qjagLFaBfmDYzQn4FEgKXVtX6sFHAdOcDv0aStX56DwOBMPxZGEVrGTYgvdKw
CWuOvs68Q5ykUcL/2Zm/qOcVx9JWtzBJxv1ZQvQFlId3LPvdofjfDVa7FEm47iVnycJch6cWV2gm
njhJ0iG42YQXdn7rv9WhzkqcDdgUILMPRKcvnQZ8BBf4+jcHjS7YRS0mTTgTtQ4W5d0Vr0kGgnAK
whXAoNcTDoJgTcIZik4PNR/L3qlWkvccPZzPqgjKVRpjPjFg6mak7scny45hl01xhx30wBKce3iF
Bngbhk0Vur7KnvL6kKvWEKVQyzbMeSHVMCi+B2JoFsC+qciOEu2ukCNrG55Ls5mLQCAeY86oLc2F
hYCTGbMpemv0IzyhXZIgdcN/cgMoAYfwUhGeHcLfeH1lEfVHEEpMxaPUZ+l0xDbO/5fQTfNDd+LN
IVDguZ3GYN60oATeoAbBvsaY3myrY6GdZ6HRvpm4G5lTJlzwpgEAWYpMbxG8fXwMFKEI18On258t
kynXgl/RXqohCx2wt4mgp5jYD9iD8YnwcLY7Hp9qiI0F60MZd02IGZYIUMZye/RzUND2HZnbGrQ2
VkipGyhjsQV+T7T5sdj33/gNgJvunHvw2PYOwCoAV5VQnFIXYML7x2DCZJizGUDyHgN1wsKzejPg
rGv8HKrGagAoQNlGp3u+jiSMLqk/jGO6757aqAe88BtVbKMEOyIwIo192b989jiaez/vy2gcr5Qt
Q1MwFr4gXHywToFiM3rESMlbzHd3m8dowJzhI0YrgwNsE/BnDWcfzFo1owOcfOA7kQeuej5CETi0
3RKXBOKC2KWBN3mgRO4BSA8YTzWV4wXkOUBsKOxA7BCAsBiqOdAf0lDf6wxYIP4NjEF9ZCgKl7bg
nMNmEkUsMwE2/Xt8H/2JAKGBSJOvsUqmTDsYCHBo0vQ6b5Mn4fDYKHg52ZxsEKMqFwiFk4aWAH2X
je0xgtSWnq3PAWWx/z7Nw4LbMSI2yRRRVIcyEF7ylatQ8aZgLE+Rb4adKEVnPAiRLEL3EpmkxH5b
5fDBPRHc8d2MZwIuyscDfbcqv3vsOjLBA68zs2wWAd6KjIc+PpopPFFYex0Ppr8refOGtzYwV8cY
KM/sRTjIjenXcD+AZl1SMn6j1Nnh6sXkZMOtGVEsIwIsOIqoclc5C5HAeI6dQDVv89I8dF10rZRI
sL+QZe/cioUKtY9Vz9yG0QGVB3F9NnTT4c84UhewymW3HGp0j1QoPA90sB2XJyXOxgLl04xLxYQz
nGee7mJG4Ud4oyEmzOhvrMZ9N2joGpsczvk1aPzjd1TYfOcIYZ0DmD3pIw1bVBazNaNG5ML1okAQ
XokjQRpsty9qNd4dNRYrKeBDp8yEIEWTN/SNiqiXOVCp8wk88mtr1jNCtinMaXIgxkYFkavsvgGD
TULOEW03Y2WN2F8YKdxO4uHW2PoQ90OWqtxsGBCXAzF3GjNFXvwCNkD2+uv+Pb5PKjpOfGjDfP52
udpOuqzZWQvzhIKIRuB2YoCkIFXABo6mFP1K6oJdsPpexoWBbevi/ePj2uCA6Fri3+LJUmP8uYOY
9rFePFYQ3daV6c6exH4llveYCoNrhi3ZCM3IgmVmwc+EybeGtQeCRw0/lDiC8EeV5iAy58cIYPON
ZgdTk+e0OOMMOxws1h0nm9HYRg8WDa50YBhgF4MDQdMiO1aAF+fGpQ7LAHTOX3RPdO7kQ6XzzkF4
kGhI04nzEiyvfJqGGXp8hOAGuSYmtB/KnZ7fWyl+NgIyjeAF8uNdW8xqRNj9+yTSi3+c//iT9fhl
GcJdRgvszpm5ECGtW/KwueZiaxysYCfteYmtshoMu/bLy2xq4Byphsx7p26k/K1Yz41VjAdgmzdw
zQcnBZAqLFH6VObQU0zReZjEAfG0iDCgYBwRBWPnI6iiTM8VT2aWR/bTtJzkfOIHmuuPvU7HogIE
7R8ziiAiTfczY3kQiE09wYWCArsZ9obJsQCxFDmMQD2GQMCkCQgiJMinM2BQhVKTQpBeG2AnpySv
gjREX02JOPrg2n6nNdi5eMfx0V1kcU42FIVoGjYY1SWhCpmESIIh6zzbdhZ8pq04/CiGz+gC2a8w
g6c0/ka4QRCXjs0a0A+zfhsWCNFQO1jvs4GtzSsr6g0Z+cXlNHH6GzxH7YzTUrQmqYcig62jcwBK
2eBez5XAZoFoXdpe/AxIUKe0T2GDdhw9HNbzl1sbPlIlBBjACCXrmTnK5OVdfRr+kUaWMTtjjOs6
x8rX7030/YDC3Qhx8MU8SA9BZ1w4j48pPnBSx/ytOPs/Z1rv+WveTnoOAwEZim1w85hrh3gVisfg
71HsmqHEZUaRbR5AMOkGAfNowV3AUqC6hB3p7uNHH9+3GOkP07B0eYJFR7TJ4bdtIfph7oyf/yoH
xyoONHcxIjX7ccYye4Y/jV+6NKkSFfnmbnNWwKOZHO5DfDGBuL72LEP0QavQOAcIJrNVY5+TPx0x
B8AtFL+KdDMGwzm9GmxBTAFZouQb/yRTWdEJByIc+UnEI2fTLZTqCPUrOI5C9N8ugqLFdECB3L38
LhgqCB8FeYk2EfCDsmjBTtVHaKKNOOMWn0lzSjn4QvUMrRHiGl8s5faMruSvCqAUhm+42xBl6nO/
4zxmhMux9sJHjWshMVYEtIseuBvzBExgtZUACAcAZwj5OG9ibapc8igBeVrKAMtYWLyWpAd9wNow
Y0nmguH8tmXnOZFcfXT37rYy5KxHjjpHU49v4HfUDe8xAWPvnPg5MQdkhEuXxmEtb4AAGLsyGE1+
Vo8KEy4dqPjT5N9/MKLOLSaoj4D8T6B0fvbEYHOhz27h/axPsHu3ZQ7okoKGD3U9QxAA4IcMyevd
t1gATRnYTf8nP6Ja7hjHsijxycLe5RNzeIRovuxZhU4EL6zHUdk3NqTHccm2NGCGp6+ezmsuHVBM
gK9UZzIJijEGda9oEGbgNPTysGieyERMoYyC7QA7/ml/wMS33Fhgn9Xu3L9Us/acQJ3xuKWtC5uW
/mTViRBIn1Qm/mB8p/fdejNSOoHMMTsqud8AkfDluIAQZVVkI+qdrDWqKHgUUGmbuUYWDN/NyQeX
CICl2mtRvW/33zA59iCNYnfjNF6y1s7t9nuqptX0qvL0Sivp0KudbyjHnwDKbcuUg+MUt5hVG1dT
Jmk1u0s1VQ6DFbSAaRGCi9G2iFOlcLsw+97uzaYgNVt82VKvAyzGZWFx94ZIoDpsDhTQAA3Ed2NO
rHkPnMqR+MzvE6Z/IUMo96yhZpJsCdTrNawdDGDA0NIwH7F+a8rGAlF2h+fvMRWU/Kky5DhPpi8X
n0O3XbV+e7iGz+BDySFBff9MekPl8PnjApcxZwCrmXqU4Qb4qrR5xs+zBDOWgwPABD01gOZCnv2i
D5JtWHU9ExbkHfYaGPlMhyp04Sm7EyvOnj7/TNJTziDupsDLtpQ/gnJ7Ls/cQPGIIQigRICLDJ8L
zAG7D57gUXbqQQiflafe/opKZlOerhgFnxo2qb3K/bygsnos2DWLiFs+YN+kKsHJZy2CXu9+ET2j
74J6RQwqQVxP/PH/q8Rl7Wl1l9++Sf3LjFLWLImqDIwDoBBUlrE1aB2kMnqBJKQSnbMIwUwlkarR
U+mHX+EVN5EGOpAxIEZk0+7TE6XQZ/pxOytAqywu44zdStw7/h258HPy4cMqTkKex+oI9acatoei
b+hRXzZkkckSvgP5kAavGGIaF2V1DeFhhOX+Pnt59T5hFrb/nrhEyZp1226Z0jJ0ldZcayyyljlj
2OMzktbKCh2133KuqyOMp92SrfsN9AM7KevLQzbpYQeXLCIqrAT7eevj3aDaOOIAxs4SSK/wIGZx
tCpOQsuK7QnDmwrT6sKpjDzurbDjxhk8867oL6LUpZy2P1OwtELUx/QjEJNZb8qKlqY9v0Kejeoh
PHcgpfOQgWzzzuGaMCFWMSixB2t4PNBBJ/oRsloSlSsFqzZpfp1ly11wVQV/DXLX7YUche+DHcSf
QO4PdvChMoGvk9sMHBiRIsBmr4ULezdx0slBOqG64c7FPgCD/6RAz7/Cp+cudVaYtsGgO/RPGbgH
o5PTIMCKbsghyvTIhO2JpLHPqpq9DrjHrl97TPRIc/dQZjHC6F52F84SCqnp9WPBVNEwV+gLkBKG
IsZv13NHUDavSAUxtoLURZiQ7iqtyat8FuomWfW2+jaddAIAJcGqhh4AW0YoMdtt3ufJatbSXN22
7F/T3/G3huc2FZDn1T4/vN9IY28QHnYqc7TfGA9crxjr4WOvh/If7QuuGixkqslZl0Nr87awhWJZ
r2iozuU0nyZHOADyXrs8F+U+A0JjmbIcSvvOvA1H1z93WLJ+aWzTS7KWDh1I9FRHdIENUS9439jZ
OYvhw19zeDVi9gQwgY6aSgJCJlq3wtS65gOSDHQqWO1Qk52PU2O1yKBUtxDXoxd9Z0ZNRWcnK2mP
rH7DWXO7NJDBKJ9x74b/NNcCBTpV+F4TgjbeYRwGBGW/xqyHCvAOfoABl7ErRXjWgAXm6bkZuG3h
fsVcwmVnurYG7D6NwTC4DnwR1uVCX/C3XoRCnzASMi1rkWKWxn0OTDCY97l94HczLMDUEJozEEFv
AfsBRv7NuLzOJaubXnf0htXi9LGkCCsqD0TLyleQPea1r0QJ2Jwnt8PiHleJx7Ou9+3n1a1g+iGJ
xM4bGO1m919k5wqJWKsRQGjxxaQLimCKxU+JxIBVxgNRQaOD5cBDAGkwAwik1tPIKTNgatX00HTd
AGpw0eEK0qtAIbpZ/B3cSmVdQP8ekHBgAtxMZewMhMixM+6he4Vow9ASyIcqGi8a6hEaBg6jFn4e
Q6Qvc8BsL0tjmIv/WDqz7US1LQw/EWPQCtwqINj3mtwwTIwgKErfPP3+Vp0zTp3aqcTY0Kw15z//
hhfgUMmwK4GyjNp9UelgzHzn+7biNJzkAkMQqocJc0DevcZURZuMejdPgrcyHZDbvdymEH5Fn9hN
oD9SbvqfJeT4Zb/lxdIr75iZHi9hQvPD5hpUNb/3MP1QbZ7UZX5n3sjsHFs/4Fz5rt65zaEHFrBU
7wVwC2Q//LMeBK1in5dDgmE5tC8PSqIby3qIuzpyUxOMwA/ANHKK28r5MO+GyfpvbsptLSue1DtQ
xOzYM9MlipKeFTNxYnaCIvFy5iRPXEQmnSKiOHLEpSNH/ndhNbBAIxpNLm4C3CYWY+ZCkD4bFDfM
Ynbqt7zjm605VkwXNirkloo2hDHqRZ/LwFSEgsIF6Xf60+XUfCCH3gpcA3jF95jJaPbvFME5YstZ
cuKyBUfb2nJJULfwx4xdSq3dsIjmQ9Dtkw0tHTPSx/gnouw+wVKs1i3X0OjK5OsfY/3rc2sWLKAU
QqM7SySLcouylXze3+KmMkBih2F3MyzUp4I7CHIEW1lhWozxgTLRztk+89WAiaU9h9NsEIfYTeLQ
kyPs8t4zpvP8Ht9FvERFFcuOCVURaQipxRr6P5FUAc+xkYRQSx5xFaE+ddDiPGBoPzh8zIH2SuJR
/PKMbCA67cy3/qf/waykjnvShowcsofrXUQdBH3FUWasi1g8op4fjUtG9TFTtfgX7dpShrpVrKt1
/AvLEZkPKCg8zP74mj2gtjLBILUmot2sfIElYarwbS0lTCLDFZLkoNqXyR2gDZMqCC3hvThkt+bQ
rvpv+NzxBRsxYfhY+NoKfR7FDkaqCOykvfLLLQjpXz8i2zzp1+5Q4Q5MZ/dX3DrirVfZSl1rC84S
hOt6x4AQTAYBm3W1ThL5QcpOOg07JvuXhvN8fM5JEu0QO4A9wMuGZcO8XJugAS9AVhDL7XVvBLBd
TeGFTnMvRkTP5uQ2PlErHsRKbvB1i5iWneauA0ZX09G+vyARl+76/MXq5j2OCrF7CjfOvaayGkrh
0aOPhFaDmtmGlUlPdYimAwxXJu/xDWsK9G6IC9ngKMpgs/0jfVU61JwJd2d3SU9MXEI2S54jn9Ff
ehA5bzyem11bq8vQbf7SaMs83sbMB8OafAJoxGr5vjKat6Db/CqsjJBjrtic8SLqHeWgx9jvjJnW
F/c8ZmtBhsfoE3zjI9B5gGmPe4wcoxvY2ql+OioNarZ+IzgAUobUqYGwwRgbWQy/JG1SMfXfYYHD
ooSE7o4THTAjC/SBb0AJZr6Bfe7LeZ1gbIfLHHM1LgsPy7UHBJb3teMhLL0M1n9ZbWvCTSeEXEWW
SNXomamjo+zvWO7Fbi4mUCyM5po1nEURQ5iXg/iTtD2CDzH8lTcvoi9AwLifYbHTsxseRU0riVw2
s/d4I2wA6uSxYnX73LCfPVeL8M/Av3DCsAjGg/n+qrMpsRFvnJOZcuEBh2nuDvIdnW0W4QiF11kg
MfdFIULpyxs+FZgFTXCI41SCPTQBK9adUpbGGTSOZNoSp0eZLqOeJBBjflnWIQVB5QtSCElUXd9s
ADBYaS2Y6AWwJbjCFk+5h78h0paN3Gd/KeFJAatyn/4if8a6j+81HqkjLGLgpmBJONMIBxOO3eNu
7LMLJCMoxUtOu+KBhii/A1E6gqH8U171lzDdG9YjF4lSlTiqth4xl7E8ZS3PpF/idzfmvvviMihP
5ZbaxTwP3ila07PEtSPNMU9hDkcawoxkkSukezIzUAg8xl7naD4rwoHpOdfUhuqzFwgjDlaIJU/a
xfoekaBKDKLtjFhbJ0Qw7zk55f1xKl322WrBBsrHYD9NrQn2f3xY0n4RJb0o+1cvIgWtxQMaKDMR
irV/j2VhH77abYjJ6Z3Lg0KhPz0DlYwz9WBQFHDT9zB+FplGP2ULpiZZ8wWB8YKggXNsG2hod48t
hdcXrhgsqeBgz9Xgy0s6WlpARgSyg0kNksROSFA6a4xkFHkk9Zx4RDSxzxBCX7ZbH9tjfcTf7U8D
NgO98D5BbAvKN0gcpLpbQY/uGR6T5XQFiv6tgEelFD8VFizgBTd5R56JcSsuWCBS68C9kfbUHRQx
kwtHH4RWXaqz+MuAlXjjNgdmbN1TOzjxVLkw94UzPbZI/jiUP6MV1xX8fuvKFUdzx6UovBqwXV6l
/gcYfc/2UH8/tnQXAOrodcmn9Pg8tK4jlOnAL9EswqhzcJ4/GBhFS3mvzBhab1tgfxgHtnBgZvNh
o8bwS3eLNZb3K2iEZ7DlJQ5iXw3KvdEP1R8zufcc5V+uT4cbkpLoPDCLaYRUBN01SZyuNI9WypN5
Xwu2QmE8Hm7GwdwQravsX1fuzucBqR7Drzt7Gt0M91/Avc3hhbcmlhqum6qejmbFLd1lBBL47ZUN
c53dGNSEOtHLM9S3lUh4Amj6eQa2KISBYkbu6wwNWiMIh9ODX8uqhJch6kh0Z/SGrHQEJ32P/myP
/Zsn4KTHGLlBxZ/Jf9iN0kxhaSVotg9h+cIPzHN9ZNNnFy6/1eNzjQOjCMj40VG5P7+4kJMvVjLg
YHw66OaEkAknMcqiNYoEMQE0BLFpwnF7po6FuHRAvSv8bJD2e8jE6K0jkgYeXrQ1n8vvjzMkrtYe
UiZfxCk6D6IUneic+7biKRsKJ/k72rFaYyBG28AbcfhkyJJ2uAE/NykwKuJvJnzrFIT1TG03+vp3
A0eqh9tdMlFvuIv4hj7FaP4GBx+f1keAok13wMEMt2YrgnuHM5DpMLtZg24HbHcryyHJ9pfUat+e
EvXEmCG7GuTYhf5AU9g+plSI8Q9AGe2jfqMFKmiZObnYi8HAYkXD1Njpfx8FNeXUNEXAhc4oc4wW
QJni9qFNCauJdz0FPy4W20cUFHvOdUl2mo1c7+UNV5mF/NZskSMs0qnAq6fky9QpVtN5zOLfUXYt
gVQGeLkUwmxGrKbl9/vI54IlsVSlKeAjq42xNLbFqf0lexflg7Gqi4tNd5Jant2TjIc4ArNJ3DoR
lkaXZGvmY0L6nmcCl3lnM+CBzZupL4zmtYXZHPWG5TPgRC4DheWKduEBCgLFonPguA80EHxkThcS
THXMs1eow34l6l3LbXCinYXMz2n8x+QTOiVH5Nsa99WEVK0PiOVMMXHkNU9grkCX1x6u1SHG0eOr
GHnKyVIdUueCUHWEfflYOPPrhSPNgFB08G3s+o1tfKcjL/g07WGEsM+4vwJ1r5JtNPscoW4ZX8Mt
9Uhopne69R6Kcriixgpn/z37BC+ujlH1OeFlwJqDqgVLWxsg1AVs0ujgXT4ufzS8XrBkL2YxA/Bl
ttIddozP3D6+qLMYhB9C5iUQ1RCBsNgHHLsR2ltseBoBBmcnLhEEmeQfmZPKJN6idAhK3ULlLC8g
6qNFcVem+m/9+7nnijPad5Q5V66lyJXg5KMHbUkrPCi7D74VFx1P4S2rGZrJHh7GNkJ/smrqIwHL
9wTr+V1ezpAHAG0DhAEhBDGRty6vUXvSMN40ttPfXpBfWMvABSG4APqAGjAnZMFjhTzEHMHOyy88
WYEODqoMGDuvXLpkPOqevk96t+HMT0eR8+Jq2nP1C+uj3uVvmURNzjVMBs5YTlriRNkWd8TL/Jtf
UjDUQpDqcYR4MCIYMp+8Ar4D8xPnmfo8lFkEtd+C6ACuM85RCOES0bK74c59GiK4faPiL8/mmwQm
EiXC2mFWYdLrYclU9+IBpLz/M17WC58zoBFCwNvX3a9BuNNaHOF8KWGxecAmUAP6GfziyvlqZtiN
ksrOyuy+cAk+lZBkv3mJ7Mq3O2XKmf5gMEOJhqskIQd8AJ6O9g0k6jmx01nGbaQs29JHy66WfuVa
VErUHaiNEExGt7YSXrAFJTcVDm4wg1etqoEW2ZcXeP73ldus0IT3By73frRjdBADVTLHg2zi8t9u
mIRISWb9uXCz8+g3wQu/9AZmjvqJn2WDmxJfPyIr5FhxbwD0cioOLVMuKryXvOLWrl57bmMyvrto
a0D6QEygT1ROD7f+dLjy+ypbCcXLgWx0mWJE5h7lZl/FyvJDrTlWuHDoSl6YzjLbYWlLz6xunJ8C
g2rQCZRwLZwcPN6msrp4UBCz5ujuJoqJXz5Zkldrt4RHSJ78WSYsLvmyUYjY3LE2admciDbaHr0S
L5rES0Ps/VtOzuej0bnrxlEtaeS1RNrI/Y6S8/UKnhAMfqLYS0r3jXi7CMLXtMKgK51F1LFw9UDg
3+skOYahS+FeRNMnBlal/6ZjM7t90e2l7EvXvQfDGvJee2i1su4NNFN4mUAVl5zPJcK/2JN3mjZ+
Ni5JYQqL9E9DoRiKaOsSYRWCCj+9U+f2nRvbLC3rpLvIGOYPy57YDpQjo3lhcNCcYfFaMUqnTKRf
r2FEZq5dz5jGN/qiKp2e8J4Pd6BTMHKmaY2g7VXhNCGCphlbjEF3JYKEyucp9HzF7z/mjI4LfJgQ
vk97nk8J6v74IW5PX4CKRupSuiTxtHl57endOXE0T0E+Sx8okFfmtqFwK+kDTGn2QhOF4W09Xbaf
Fa6yw7Aqs6mdbzWvXRZnBktIB2RIulzx2Z6jbUZOzb0lbK5pxLGtvD8AaK94qRxq7nZGuRhQq8IC
PgJf5jQi91iq2UZNgkcaWOqsAvK4Cr/TftUidThR+9ffWGdbTr+CHMgHzCdUHU1AUgitGwEALb21
fP1+4ZzpqVeJvSjEDZn3z7gn78CXB/iS1Ijr15/2E/kas094eFhJLawp+mx8UsnB7l7e8yu+YYJH
qxpfVHyrX54CwRI53u7xmHS6UONySCl9BfyOPh7o+wSwzDtAmcQP0VarNEu0c/WCWiKcRcoy6hxr
GipTSrsK5zt7DZDWgdGhCefqhqcENoid9MzGxJRD+qGUHIKnOgesr8gXgp+KlOuik7oqLAU/ugu+
27/E3xg8ahMDssrLVWd0HLhCIsNj8SpddMBS5CLYBIjjbxWdCsb9WT0VQB5PkZyr0n3Qakcu54Q+
RWYLZ/WxJvSi4gVaB1QSXTKdHRaNKmalPMUwsRBicH+ekJXzTHTTdKkyCy0GapKr0oDSrmIM9q+V
jrDip13FyhiOJ66HOb+NDkDytX1PGsKV64O7raXrgnv8C5b5XPBqnHzkdlBrhgCf0lF2K8vdYC+B
LDNi0LJ5/DnANix7l/668t5XxZGtCfBYdG/YdGkl6SrhJXqvE40yTYOiOgx5hGOuxlR4Qn8LrIrx
4q7b0zXU5LXDd7lBVYgm2WfWQV9nNr4D/IDWRZdgHj+wEgDK3Pyi71nes+vG3uIyw/qjO91PuCh/
M5hj5EMBIlzYwNjXqbfY2kK46Ps8Ymd+Re6IKsYbtowH3gyRqGImtbqKHnM984bdO/k3eoXeR2HN
CI5xrekau7fpPkD8egZ87PLSn/5w6q/XExmhWD3ZhEYkYvE661DyRpztK391OOKFrr5PMTAYxQHV
IOcOFKV21WV715ecOOYkAAtcLpDlOaNsR1scdOlG+9JDsc1tIV9Rnjc3aV0RE/xmuINJZTaVJyiv
ERoU4NrMm326Js2GM8m/xHIqIGet8LnarC1D3H9XoDNagoG8C+9FNJTQGqje+1vkob62Flh6C5Em
MA7S5jODX073QVcgMgb6HZ1kDPOOMlEm73J0DHOPvhv65m8meXTLZuG+7jKjT9oBXvvXILEJHRL2
cg4NGZa7WJeW2OTdQFzacfelHdrao6uQd8Zn/GDaxhCvHWvS+Cbn088RezPTJe5t9HGZbvawTBjm
R35k0b5MYQw9URnROame/kPI2PyNR2zX4vzV2g6Klfjt0dUOPAPOQW+f/lV/+1mHhIsfMGDN55SI
7ZYs3knvk8AjhH/YAvTnDwPj2ad1E6bOZGzSLEEmIiSuFs4BPkNWtJ6CrpHSz+u+3bj9WQaAFVoz
oNUxL00eJLitMqHhk3f1D/nzaE3BoEuYVjwShPufzUtLjXvTV8yEmKbAPpHvFIWgr2tsWb4kbCEw
Zm/BiEmBTDcqor4gPFWblC2MCjsFbmMKCj+KoZAUOsT8oSdNPEgRKrMi8ASGnFhcieHeH38xcbda
14JIgB6QscnbfT6c7Au/b/hwQmh+0YSBXnYxP0jex6WPkwbV4hg7TvyHVRfnI5kcCthS2FMxjMZX
iag9nj8XoY6MHGG24MGEVgKHct7KX4u5KEfbYCTPbKrB880ChPfAUw0IUoDWGEF1XLdTIOgO8yo0
Vjkgm4CgtR/axvybjhcztXj8kRw47J/E43OrnJz9BYDhCbV1wsfpWu8C4JtRZyXwXAFU2t2TDhwa
MKTH9ROWM0NovGVonJeffbFmDt6vHlvhVagO8ODeFDGzFN4r7ZgYcw46rXKyQUHlDaQqObjgyG4h
OfaYN6FxFZFvuI++yxUIKmYAMTZsXJYM5sh9cTjgz1/yWK7MX0KTtZ9R2KgD/ujxW5qibIO1GTJr
h2MqRBYkkYG+x/jRusw1BI2z7jjm2Ark31iBCCc+h5cEWQKhf7EPpU69tLjyKwywkfFBUqX7BDl6
NA6uY+l3TPpQJvwiuD5euUfvbzxcoOJ/Pp3YeYFX4DCJtp0u2TPPNiRQ58FUQXUTeN4Cj4DdA1l6
qV5NwQ6FF3o0kcbkp3YnCyxTvtuAMKCe3meDdz3QLPRVwUqsv2rQVbihFEM9i8U3hwnWyQoswpzz
VTSHIugCQU5tS9iugmSPCOjtF1S+BCWhYDq/Z9ltQCoINeChzcSuXnl547xhF4/Au/IdRjEClAdv
jx3VdLTfjGySN05TeOcExuCZwDjaIbmkoLU45kyoL8IplJQ4POKXGMS3UX9kqi2c6sCXP9LSNHbR
Z2WbvuwygW7YXzIaHCcH03PpI7NrDZJCruuuObHvjquLOs83+H9BQFp0Hrss9iwDCmCU5myrSLgn
uOFRzTmsZPW51ifE2IYTpknKlPedXKDZlACbowk0Zm7R5iy5hWBfZjYeKY7kA2uS9ZONMYxcAKRw
6UGQWr8Qpv6kqfsmrOwUd2Chpp/+Pf55J5BUhJVCRyKXEF68vstdtcADS92VkFhX0qXa56qHcdz7
j/uTJT6dwhydKjsYxVk8rRQBII1OOhXSvTroVyDpHQkq1/Ya33gDCJQZIvrRVllQs8nXDxqxM7HY
lL4mLOCvYkPll41caHvnkrkr1k0xvBuYcU6duCqWiZhBuVwiCiMPcyI4LNAnPzsWBAUKEmkl34/O
5QLMnHxaSc6odqrur+3wVuKKLPcPy2XQ72M0oX51P6jC8I6Yv7+VehWJ5Y2U1SSfQQcDpWMp1KYm
CRDIvEg7mLKewJgsuEA/kwsIeB+6bHrpwASbGxld6MPE1bl+E4fV3fouKMwlFn3tn/xZ9K3LIE12
WH8Uv/sZJW54kPAjwM/0C8HQnEWwxL+EUdkGe2duBnyrZ9UZvld6hKEi6CWzmpWaxYDyWnaaH7A1
yItQN+JLQn2OA7IH8spcIGb4fApnpc30pWc0GJS1Y/h8fi3ZUUynL99iBAsMnG8/G3Dwgd188CBp
xAjXhVpQFUk5PU3vobl959ecwYuj/j1z57mmL+sZNv/qHB00YPaUlEZPno2mLJpMzJ4eYgSgZ+qt
h88pYn18+FUHaeu9VWB2IaGDDI0lwJJp/dhbP/xDMJ2OxtMAErjQ+K69wHUXi78dop/J9DH5w+yT
I3MUcj6hmBv+cfHLL8HQT31uv4mQsD+2B8LT1qRaaYuXD68Kyqhv8j/d/Ql4gT88upAcTZ9IlTpY
pco8g7oOFX0NVeLLNrE7yPb5VjA0tXFOUObhaUzs24CqbiV10KfAm/SzfE6OKqWNlJFDxRLJFEyB
vjBmp2DSWB2MBfdswtwx7cmPMSX9OGiIhczRriOGvj1+pF2yNIL3HAo6hPNo9VmkpGyJGMMXTkhG
Gq/7CoksNs3tDRvBkOlv/WKugh4d88EgC718l2xUfJ6o8dgtWa1UV7HZh5cwcWLmt+x3QOrqnD0g
U+GKxakBhYlrqA2I9lIwD/yOoOf8xMLgTvJCFlMc/KVb9zh0vYPu61nMz5bshbmF9GmXEGyM4CBl
QF8gQ8q4KVouRKpBXH/GaQOM2nmfLnIMHFBrLgnvRVn4+ouI/ukD/FLyX/uIFSFbkHD3wm+YfuPW
PAUlhD5ShXxKdAxDIIW8Yvf9mPI1j3vYOHaqB16HEhiACtUpX2hPN4/IVWRxA4Q1XQglsibUC8BW
fANpP5hslLgmApJbwuCdIzq20PGQr4OYhtUQIoTAcBDI8mUni2fn59TrJlyndpzC/IYGi5UCexbj
F7Q1iVvDGEKkAsMbeRIuMrkz9FxKk5xmGHO4j8sXdo+l1mTQEWOaQuZXNn5ZOSDGn7NWe/A0IZKR
+BJOMLFsYdMxMUdCJyQfVRa8/qDKQGKcQ0XDb3ZN7BABG3rtP2FMu8+fjhRVdFNAYfLEfAUdNjw/
AvbmE7OJw1tAASGhyn01LvA3Fs7E56RNgBGOgSMGUXa8vCm+UNEt4XRpTEjpAHaknKq5QXEaaN0G
IvFZFUOlshPx1YOPjvktLEWYIsB25aJCapl+w6SNfSoWltqeahkSEwE/sNqoKf5Y2Eaqx5cH0WzR
MTfO6Nqu5GWO/IN4iCPPMJz/keso15K9cSbX8WicOyQsMtUfIwpG/KmDiWt5ZBWnRtPO5ZJyFPs+
mPwwNqlbzoMewFNEzfvPypWSj3KlPcp/JRLPovV4begPUwpMwWKdiuFGts5n7a7etd9wFqq1Occt
ZWUsRqfsi0m3hkPDa0ZqGTTxYt3jKlUe5WOzF6tHtc63gtAqeBbNHkuYZXKBh1ChSgtPbFLNzZ5/
9nDHuZqXGMBSlbAhb8pVf8UFxc0hJtQrlaDAmt71tctXT1iKr52NPS/xluSOMjFjMDTLNsVBJPEN
ixJ5YLQicwzhVcvSiajvkK6Sg4VHc3lCkkCyYuY99+1RI7ikXNJVedlBd/VNeDAH5gDhIjvDeeGi
YaMMF/2mvjSzYach+BwdxDiAjAWS9CqEl9/Pn+hP/UK/a91A9eiAI5SxmMGyHf0QUH9E7XOuMHYs
RFTpFxCxdeOv8AZ3GD52OJFYxzHSDbFy1TcjLD+yH31j7KDaiYXE8gSdTmdke+bKJsQK07WzvWuh
5sD6ZIBCNaOJG/fJb0kre8Vv7rSl9A2qyu7yD0+nI0b2hIp9bJ/avfUzmteb6Eu/8ENgwgjwZ5sJ
L52U9YN9FqYCZjdM41AQkmv72//aiAytvTE1tqN1uoBfscbkdfucSyflmzuemSqrSFg670sFP4uA
OcAtECHAuKtyen3JaJJn6b76awR1E/Lm7rGGK/OPKUYPx5+Y2pzqG8QUxRbkF5wtWPpbkoInBsnj
IunbZSyYsjDr8F7/9XtUN3/pvhAx0Mbf66sBlp1xagAMih91ky40N9obX+GuP1tnpjPG9R16ytGa
6wuQ2RHtFCLJm3HvrsPpfesPzYrJyQGiIczy5ROOFSEWYOXs0twyZ+Wr2WU7nUEFeLUIGxju1YxJ
wOf8OcsSRFpMU0xC0OTz6Oe5teafVYyPaXmO//rzc1v9o6bLG2XVXx4beZEf6sXj8AjMJWmMQX7Q
F+E8/8p2xaq7xvYElm6gX6C4Aw7DPenAaOA4Q4YKqqV9UFfS4jXv1j0wl01dSvcRCrJkDtEMQIe6
GrTwH54SnxhlpRBR6Xw3oRi3wTg0/rnI4qUm6EVMeiGN6UK5/YYcziJBF/L25P2wxZ2quL/wnwbA
MB39wgklwhaFkC2cEzQYbrzMA97o+HF70EN8qbBsTtHtfaigaIJVxAZeuRnNOXODBzAVaD3pBCYZ
8L4YY4ByA3tiH0ZpBcfzzuai1gIIgvcIMsrD+eLZk+8NbMS3Td7cL+RQJjWV7pUiDoHrLoPaco97
yK4TEtHR3mrfbFQ8jK1Rp55lwArSLgz6GVwBBqKxhRxhTqSGYcIYUwm2MOkU3/mZ9m2hOWFKooyn
yf0NN49WBC0gowv2RN3rOlycGfjDLhO7K7vxp4fXOWYolpi4UwWDfC3kg14nvs64OcEmfcdtoR80
df1OvQ8UOhwGarf8Yqdt4FRddSZrkFdvn9jjBs4NSiIHcmdizEgnvWHqCZsg5+a+cY8xXeKT8HCx
5jCBMjPHhK3JDg6dDfcU5KE8grdFGYMPBjsUPgTjkp39Ru3zxB+TuzuCl46a5uma2lTs4fNn5nf1
aYQDAhstd9dAspe2US2eCsGackvKVViQU/ruVsrqKU+pJsDjRRETe2G91WXPIGSPRLvRwjqkiasw
ddc1jDxc87t1YGEmU3HIY8G2GkEUX9gia8QVMxBLTECbu0LCEcVi46LG0L7pj+nlQ8wqsqcfaoKn
1XpQ6/DHKKMZk/KSlhZ+uff8pWEtx+FWAK1cLYcQwwrlDGGX9OjkvUjXkQK1aiKp02MMzj4X6wmc
BOxEQWOyKYJzQSuSSQPv3brcxQuL81MIpL1ndHWosaC9lNhfvSBgAZH8JGiP+t1LgHTFfLAZwhIk
4Wn406cjMfrjiBf1X4QvtVOZh4/ixuFcloKGORWPNj+dkzzghmDrUIMKWCfDdkT1WMJCk4LcXHyY
Kz8Oo3r5jm5SeunB6d7dDAcU+Sv70bpF2U1FoBSwzEC4CBdSRLlG7JflUZN04VwIWKBDUgM/fxLs
NaK/MtngetotsphDTB5kOKkTYbfQvr1qrkHDwU5zk7fbd0nmUDJlx4r1gAfirT3wgYaC8ZyHjQKw
iJ35mDWl+vidbMz3TFKOH45SndBJOiOBP3/OVsvI0pEfP1zkIXKcOYUhA9eYGRCswzU3EtZ9jBJj
ORi915ilWSBH5ECzAS9CrKUfIm9nLciO9KozGxl6TQgaKuPK/JaJ9EUgHLKQwYV5/hSlBLXlOFC7
4OqdzkMyblLYYjDyEdjIcMP5PKm4Xd5+GjGYCtpP5rx1TVAoeqylG4bXkPwQ6jZ7pFcz/ZQS5VcQ
57Z4Y6KmOtFvnuI259c3MTOH7w/ssQGuebgjmOT1LwtYfP2EK3v5p7NyzIptb85sMtYZTF67mXR6
/FGGNTScU1X7Z5hIE/2egRQLrOR/oFc6o3+9SStkC57Cg7eyhylgf9EdNKeBzAzLe2OBuHg5n+Op
PmeuOWVfZV3i0GvrB9IDcD+04SuS42bKDZ2/7BoX2HsioQpQuQkEecnXiF7sZ8Oe9qWGJAKT6ahS
cc6Ykz59ydFXuArlP8ChSD1JSP0lMzyAVC9k1MASb6SVf8qcXm8RH17JBGY9YAab52tSLLjxwJAL
aMtbTOXw0LV/oKTCPqV8xZaugYCFKjenQctbwbImXpVajLtVdTE83VVI1QAGk8NADKaBlqmav0oy
xYF35R0W8EBumn3guo0BzEkvTD/AcMrPh5qVfxmvC3EF1EQRSAP+h6oHhJFPTWsLj5LhAjGNiC86
4m39UirGYA6ZZk8EF9eYNukaC+EBh/JjMiy40JnE3lseyG/UTv/36CG5pGtxUVljU/cBboFH23Zp
94t3zNaWro253gb9kqf57A8lyiF69yPpSz4ooXIGLsWEVCWr4PFFoblmZuEnXPCU9HwIW5prBpru
HzldpTM5hkxVr6jQ+zYoWxq/LTSfVzrnWo4i3J7gNo55Z1JxpqrGi4UsAXSdB8GC/eeln26MfpEf
R/YJhANsER5zT+53zf+VvibXdi5vEBk05aYvXDae1p5lsAMKi1iAYUJ5tQiLGfslNIw2cnV23Hsu
NuE3vtmZm3oCfPcZGHXdakRgJBsgUZ2V929oVM5zb3QhpAiT5xsjUGgzFLfZHOaYkMy0l4rVtMes
mg3atvYKNnYsB3C+Tuq6uLdeNxnc0AzMKRagk4Qaw36trKCawZkQrBRE2KC37F+FR9GR9h51hwpv
vxdkIR7zDmiXKRWYHP0jeXBfqrUrXa0Hhmyo+TBaPlsYnVJI/1CmEUFAn0dlbRDuq+AM6VJY4FxK
ycB+Kl35doElMdH1kWhsNaTLv3jEdv5I9vRbn3lsqZwNsSOZTzFiqqhoXIzxpAidBtNGjx4zszx2
tCdhJ+24/aK1ZAUg7p2GIWI1w5sicZhXSW7PdskKJOFKRCmv3hDF4GcLAk3KgUX7gMEC+ne4dq4F
gJLhhQzYgFUdwbjEkSq01BMO9UeQ9FiGgRlVxHJN0CI2wxOKVhgzTpNFWhiu0t5jIc7YOan/URR/
ON3qnrqDglnBAgjnU5FTh5szE2DaLY/LxAqDTzEOOELUGybsaNxI8oAaLkZqgnkDxHMG31ifOsZn
kga5w7mhcFMBJMwAHoL6y5QtyyebTkZpNMnDJcwG5b2C5VNgjiJkLQGenupF/pVBa6EqcgePC/yw
8dKedKM5ZCmCa58zqBaytmheTvNZgU6rTMBGY2Pk+Rn4bO0OrLmsfACCVxvCGdWDxNAcxj/nGAXa
vLTG9X70gzCllOAXTbv3Pqc2MJx2bZ86tw6qqzZTWpgbxAhA8gMFtL2XZ482I8Szf9bAUArLSexA
AD/MU99MBmnFO0gvxUw55oS1Mt/ITlW/e75PucntwkoGwuM9zWnyC6rFv1gPPgTRZhexIH0bc7Tj
0HnXRX8iTlb+Y0XDXAoWpu7rWGdqmIBtKmtLh46rpXFmG2N5LC0iYLDeZsDJ2AYxTcpBEiGsTJAq
oRirn65y0EXmko4xEn11OEXCKUbyXtEgYv+UWxlXruFfbAwsHmkJGT3evJ8+M15NI9Xe0Q2PmTQE
7LRaJKqjPD0gd+va/MLf7t5rKB8FOZoYE6iHsHU0DZ2EM/pgjwfNmak23iGxCxMirHYA8KP35lQR
w/s5yeQcqQekPCPYeC8kXy6Qryi/7pD3VCq3wS+f+SLkHiJfWnR/NgHAEbAg9RCldOg/RIkPTXfc
sNvgfsCcIsGAFLaHGw6wY1PDa6HRcMUYrixtEAWV6rYjwiNcaojTGJUHJTJ/TLSyeQatRVogvnxk
84Q5WrmobCArclgVRh3AswubmLJJ2Lm42jBMVHufVNCGCfmcXvDJY03g+nGFJK72I0ajtQdER3vE
uLafiHbxRwt0lC23ELYsUoxJwwpWrRlStqpf8h2mYUwFGTj41k7dvWVO4eTt6zucOCy3onAxQxA+
LljMEQNEWQ/4HOB+TEIR6wgXG/6LLIbXpvigR/DDP2rYDHkCdmJX6CQG7yIjN173KiSNWwA808t+
5UfQ1XRhdDCOgrpJmUmdlyTAXSQvtrOaTTUeK6kXoRjMg8cez3obVq3iGto4He+FVdLwGy+eSxx0
BKbbExbN8oyz02PD8Jmhq0XrItbYic42M2fYUotP68BvfuJ+h38IHxW5nyufH8TmsO8jGqekg0X/
PrSAkBNlBGlnZz6myWOlJ0uMmLXa7RC7miFr/wZeEQFivOu+vgq/Q4jGaAuyubmOS795f0nhsim2
KowlqhQbGwMm9HBhFcp9Kq+imarP2Qsvro1m4LCdw698P66FarmxikQngrNChf6axtYhp7PWz5W+
poLrpnGD1bpruoi7gQNNKjBd8gEAC4P1T3iKG4pra0ECIlatysgPD9bm/wmvuBhy/NYxrKeKo8Iu
FG4+mq891qV0S+2ThNfgaFYmlDbM6NJmGS3DBpF5qu0VLciNjQYgysvAJ852YnegwzMea9b9mi0s
LjunJ6VQgfmerGqVZKn8/NZXzbCryvnQ3irEARLZjG3kI1qHiq35sX3Q9HVfEPCwGuKv+LX8/Lx0
NB6+xmj/7Rdiku4G1NBIYHV+j7yrjwtEwJb06KdV41lf3ZnNyba8Z7+IouCtegIab+5hE1Cpvxhm
R37VL1J1zmOSYtpIc8qmBGV4Su652NsivCdanpoj7z5VN+9Zq7yyDRQFtwBqIYFF9NNcvrzSKRpL
goCqcqKBqVJTU+dRxuJpkLtkCWkUS4bT0R3AXe6AoBmM1s4wYHAXr98irBsMXwtFXfnAa191C3MW
dQhD2cQ5gzmh23CTVE/iDgxPbesTmE0BSegtg67O9hrVjSUHOJdaEA2n8eDic/h+PgWABUFBlCUz
N/owAaacxbDBeAdJ6zE81slDZQRfTOXWRXRA8NUfSC8zxIQ8F/yM6admGgWmKBaFb30lOwYfiY2C
MW+HM5CLHenH8FFSfXhC3NMwlWa83ImpM5N6IOdnIjpUi8nU4FDi5ti1qG7zH0nntaWotoXhJ2IM
QUm35KCY443DVICYAAX06fe3eo/ep09XlaWExVwz/EEd608mCQ6CihDSOfQnrFuSWXQ6oIwBS2Bj
OUIgEz1opv2ANk4w19iqciAyoHmOvBU3KMfhB3IqJQCjLYC5nfOCGp2RYwP0cijfQe7AB2Tbbx22
Z60ODQzm2HxXUEAB9VFUICFTFX7Thlea4pMueRzoONZ74gt2ubZKk+esZJYBtGAMi7FtkQm1izUx
jd0V6bZrZA7VE3uJolJkWhp7OxiFBCztDVgOQHMlZKE08x/WFHrcBeWGRoMCjWLIS7QFj6voz7Of
rPKUbpVN8QJSqmJXhAoJV9NAuO2NsDJ5M41zmj0QVYFhDIDkWTzD4R6KMoMBQEwlvVAHMDIpKs8Z
nYkiQuNe9v9vaNHheHzdPSyTr2hr8GpOsJe5KcadRB5M7joHFZTv1yOpqXkBVGt8KBjVwdN+23Bj
sBBtQGVQ0ci2UETH4W1FKzKbkZV/SweRaLI3gRuET4m269e6alb1szXQ4niKvqxEpU9HP5crQ+66
bI/ydqUP7ysd70Si2t7SRoPRYHb71z6VD/2VRoTkGE8AsD5b9Cu4Vv2RBTJcY9S+fVJFxvQ61amK
j7jsXt/O/qD8dQv69ZC4uZTIroBUtFOsIqjHUFGfgk/EIQKfCoL2P06EPLsPvxBz96JLmK2UhYnA
BDiiYzc3mYGAiANcS0sVnFuUs9AqwLw2Xr+oWHxBrEXfWc3ACKktktKlaPSsvmAd5COFIQCNDMrx
8sfzWXJ0dqrSQXZ6K+OPNEalpY1CgSbAGDwYGCDc9g5a8UivQf/THWW8JooCKWteJOXuvhFGC2+B
XbB/yXdLjWDO6EOwdloeHCIVAkU8oTxZrWdWvtR6fcTGaVhnEdPZbFOdmU+TrfXBFWlC0Ytjg+lN
IQTCB11hEAWkM/8oN5/dl5J5cjtLG+H3zrQkfgTqrvrTqf9Eq47M+3VkyCQkPFsX3vgTzfmf0zXe
m0wUk10hFf5cAqmsGQHTeYf9OUUzgZI3fIbtkB41/e2WyTO924f7XNCBauFao7NFdqSM4CuYUfcH
avt6ZwgHlTTIOzoL05bsHxY+cwIWM4JD/9rJdKBZsdTPrDtzKaZ/+LfLoo9MrcKRkPXjJEMGDm6Q
K94BioaowJDNfZl0XFxdc1KGzEAjIIqDJANppdO4OqKi0CN+bGtMBwrmmhO6x1lSe9qCrgxS5Ez7
8hE8EdqtJaeyaENmB7epLPFsIW5s3UbYlCVqBEMDcCIuM77OzOLq5oRmNAJp58DLpxFBS2xC15bG
MKPEx1Fa6VQoNJFJ4v8aStMDwOAEsPFzzWE1uDvKcBN2YkDASkb05KADp+DSUXMCCpjz4SX7/3kf
FwsoJck7YknnHZoN78l18j92EK4e/yCHJthA6JQ2n1lvCdmKCEPzk2n37rstlqLIh8OdCqphu0LJ
UoH5KI+LY/88gGN8AvoEnVlaQAhKvWIMrOXFSutwzmY8TfViY+4jn2FX7gTBD2A6kCAMolJwDi88
/sDezbs5DwELDe8B5B7v1hl23xHmH0i/Hz7aHQpJt7F6HKxugpw7y07gJOgbP2xyi3rH7cwgdcpU
4O4DJOYEnPj7Q1UJ44E9Vtj0vHZGmmTAe7nhF2OtzMxgv+Q1deVpPI4sIAzp6KcxpzB83gmSdo8E
iim4al/xqmXeSyLA5YJyyUkamF7yS8Br+a+h+yXsYL6rPjwHC8USbYXr9iHn1qx0pKzp6NMHEyhY
ku4rl3pDA+JozApi+fHHc4QsMXgf5Dp5kEk2ybZ5ZhnOkMonvyXXkTqjw3kFHlruD5gNY1WHvv2V
KpzZgPdhn49L1tLPAdUI4o530NaMssg5QRCOaQxWAEKZoLBNk/O8HApNlfUBIAy4qYTDOFAp696H
02HXbxsyD9scn/MmlF6yClCYQBxTowCX+iiRXAU0Ykmb6WrIvlJ5KbKk5hiBGMKsjvlyeYDyqZWr
XxcLaBNi7CHP263n8Ddgst6KnpwEjBSS3UJig6eBzPYKZJjP4aFegLl7IvTXt1AgEqj4HM0sD83u
QUTau/+6jy4GfUxT3QCDI5+foJIR89TDduCVcI4lr3v7lTykFnlsoCyGlAbiGkNDZwqO92oDf4Ei
FXhb3CeZmL55LPiKFMOw+DYJADaoe4jwF3XVJSaaGIBHmOwBcjoKD1UUmsQjAxhrwEFvpePgwhga
/Uayf0R46Ee2hMjdd3ndqMev0Jv64C3yT+SxYPBdEHHobbhs2U820i89LtEgbT9jnk9cJ++9zV4K
SC/vivczF2C2aByKjIh0kfx/ALLHK5Ho+Fegk0y9nPvHQaQrA4cHSRLN/MK/oQ2j0Ray5R8mXcKH
k2Y5DUpmatobYy4LKwoENG+nF/vhP/0W8J1HHddKQJQcC4pwlO7/DpbUk4MtCh9nMxPyIdmZgDjd
L2QhbGsA1IQ4de8b9dqQ3/4UMVV/DrwlR1ntNjZ/DlvTm+Mh71Q8AJ1167aMV2V70QyC6iW2CjLq
9zvO1NBA6rF5/gMwAVrQRt0zZPQvNHc+iNeIIQdDOp/fA6TKv2lHiF4qRuZjtlpyQXLHFxeAn+Te
i8uKn3GKLoxNIkyaXP5/CODBfg7pJC9gvxKCJ/zU+IcWI3/PAsA0fIdGJmmrLBxBHfoa3Db5aP77
PD6nW3P5eVOAb7wv4Fad1BWComRzOfiHmXtlKzJwTo673X59XOxJ/tkiQZzRem4D6V81QIeZe8n1
ht/K+3G1wBjRkacIIWlvDTCoDg3a7BVcybZNrygc+Qj5tw2+GTCthLHWvEERug2fpNxz2jW8i9Sy
r2bR9RVwrUFi8oE0dLm7XHReJrraDCJenpKG4HDB/QKNIm0AMUo/HJAp0g34x9Co5s71aDNrtvLv
CtEzl5oJ4BEO6v9XchWZztK+54qK2qPy+whZs03CHCb9IKOh+mOkLQBtApHKbePjwAArLaY34jQG
aQjkC0mJMTf5MSZJgKzcMlrhyQT3ceTN+D1Au2ivAfAQuYs4mZs2Vr5+rq3pn1yAhNDDziL8HoR8
4BiMFieL51V/CbKYt6nweSfK7AA1V+P+sVXn+ZRSRD5yXqRGQn9UrdcFtsEkU49X0OOQj/zFoQOY
qebcXcoi+uL4yvIe7JH4IlBh8ebveVhoyeu7KroRxRQZybzvlP0YHAxKPgCoPGoYvMaIq+mQMIF4
Irjk/n1B5gn+JkeuG6FEBVjOjNeQquUsRMxhyURRXEQIaIxQHnZK3yUXhfVO1SrUq/C/nlMP6AEy
l5siArZDJid6sIlwXcF+aIDeOdYR5ESPVb2RVre/z7bwW5P4hOxMQvSEiFSCIgXJ8yJwQEsng2TD
FcYQuEmQI1foAExMOFpM4EgYH+PuDPTxCo7KSb1B8hj11l+ZZ8wBT0ZarjLuTjJkQs3xa/E9oIZB
aw9OagirKUAfC4J4CcTSKfOA20nwu+HEw2U1Yx4rrlRGT0tamB7uzwjXwCViqmDpAZ+NBqWyfNq7
gerk+ZxeIuiby/UEKpTsFmmlm1AvrRAvLCMJHBuF5w59N3Qy+3Ezhglvxqo8QyglIwXs3vbHp4as
dwodVjAdGl2gUY1oBFD4uLfkMBEmR9EzY2DtUGnqXnnzUen0YRl9QGLcYO+i89lz798whVK5I7uV
BLzbMNDlasbVPrzmvjwEhp+7OqJJ3m8B6whMEX6o1GRg2xgt2V8jVtPkSwZ1LpTdc9aMX2bwaYbN
+S0nIEIfOe4wWBvM5CzRvr5Yl4WIMjgT1aSunQYFxUWGlu7Dn0H3b8PoOqFhvQVst8U0sbfS0PwE
GILTPTTKP8StnRqVc6Sa9hNDQFi8NBbXLOMaROZ+9FldzwQjJA0gKXocYXcG9VzPEJDRTzniGtHn
B7LKBPpc+7/jfQlyHgHO7sjQ54eEGTKCvo71jUeDg2E1nPT+WnboqiCZNn95RDa4tSCX0XtEAji8
vzwZAemPfx2bIMNQdXDKHXFgcAFgpg6VSz0CrsDvyIA68VfRXKYRniyJsqIA3gcA26u2Pd7Yqy/s
VdBrMId67j4oBjioyiMxE7CgpzQ0F8bfDXE+0r0R4EbEelnWoCeEUCA4yxa7HxzC0afjgwhXtVDB
ojZKwwFzMedz0ddUbSgZoPuH6A2M7IwEfFI83WKmrL5ifaPaytg1oOVHJhXxBksCHl1vsbMFjH0B
xBAIjlAp0rD5xL+Y6THri84J+eiR16OaiCu4gGkT6CnmBk8mGNyWAn1F2ifQDDwiguq9+5OfA3UO
YRwJZRR6KxwvScOkrER3AAy/MGQUaTKO7UhvlLPbFh5UhZkUR+PfnCoUyTxooLB3eJuQNhhnvxXn
bjjVAgAyPW6Dzc4qEs3/IelEney0CTt4L2DpFgEN/BvQbAiXoi+CGjEgMFXA0AZjLB5spEvhray1
MJ1S6yId4GLIGPCECbBfBJL0F7zh6v87ZgpY7hiXoFkT4qGoByko/Q5IJJFf4BMJdThli9vNoJIY
fs+Jdd/RT8gYYBUQo3hAad1zqC9BPNOHEw6cZDXIwjILppV75I1ARDC34O2e5pD3oMcE9HwGXoxZ
QLtSwXowCMRWiG1HR5txKK2vhXfrPAnDmfmd2FzZniAaIqGt/d2RxYVgSYkJkEKPODOf7ZO0mHba
2x50tsQoHjqHWLWqV4VsFFfPQAJHFPg40QDV2PfC3opZBzEjf3v71VWjaHMRZ+SciPXbHLTNmvyJ
ZDKDoWrLxz2IScMauFxC45AxR6B3VsCdtoHpj9g8zSMr7oup5xMlE6BwrJYpZ2qE4C+CBQBqoiPf
DgSgPo9KWzwnN0+4lIC993jamQTnaNwyWeYBJgkbhxg/+Heuo91ZgLY7/odIRZhaM/EF4qxWSHON
Q/tZSJn7nyXDv+g9fo1JVF1KZVc0ppnXIOmd4baAfIE1kbC/QmnYAjKGGGpuU6FY95DIZq0PhrVc
Xq1ke0HSxia1ZNSqWQisny6Tuz2ZUJZxLpSkAPeIYSZvp9trgBg2famQLN2mt2etJ+tkW7lrhAsL
lJ3QFEh2EiLLoGCsZshVJerScWV7U3jyTegfPXck8Ygcj7k1O45ilMlCNKg9xf8iNQT4FeLSPe5b
ZxRubPhnluSkTua2wbLvVv7dQYicaRtin2jDOWXwESYR9hWdftxsGC/tI1SyvXc4ELjR567e7SX3
c7j9PJ4xZCkHKLj/dW+3fbjVokKhGDPrN8w2gB0u5c+deyliDs82jwSLOycMsFDLzipH3VG5JvI+
HnQREn2ZNqLdQq+/uGTqSMbdBa9M3sHuG7S6A/rPcm+m/sugRz89Mugau6RsBDrSFIRQW5xmfmtq
lgyNH0YQ5DYLUZwwfY6JRDQc+y8mBkHuN8fyst/SJTLdlCT3Qru5O+bLDwzpC0k3eR0PxWP8wj5g
/vTD5+4JaNhhF++nQzRtkHrvXMaL/7JngM7gbLv5PbjibLKGv/EZ7Ttse5ABAz/jVeySkbygdFKH
z91gWUOm43gJl0/LUD02JraWGi06WweuwzzE7jbaEre9aICW4oexSuqjVLVnFBsK0SM6gUwTYxhO
xG/CJFkQiSQ+Awydz0IBH/4gY50JUgx79gmTFbsimiVdTJPm9nO0CfjX95NYZgNW3lFxBnkgWrPw
aFCsmb1DlKCHPBGYD9sQzDwJf8g6JMN16jC1OdvXUddFM5A64F26DHJ+rLK+h5wmhwGTAAFkyAk8
uTyK0XUsJVRcDdUdWfSAuioCNOY4zRDmYtyPKyhoAttPw40xflAFtxhHVq/vI88f1ah3/iIVJ6nB
OR3pM86CWEp5NBfq5FaHFXkOJBiMre8WmMSXyLGn4OODB6lxOb0HTFQnYCpD/k6wONvm02xOKe9J
BGlGCwV6/6gyo5xO1TVGO8MnnozuUTEtEQ7PAzghONPcxtgAkMsh4g0yux5Vc/g9sXT8+C1Q6Sbs
ezwmvkBjs++4gKpQzFPj8qKFaIXFA4czQCtF9sF3fDzhqAeq372uaLyR3+JzpE1Qe7CZOiOea2Bp
dveJbyMRfHKsgbijxBmkfHyY87GBP700o0keZl7F19gUhKccpwN8AYFSa6E20TEsZ1tDLSS1AFcj
uVvxsmIJyDkWb9UEBlZ/whSIYwkklwNwBsAbAOoQtQzHwGHwhUOUCUwS9Ox+CMK6CkSwq710qfAJ
ud9PHsEP2ZkiLMJ+ZD3W4pje+pTKRmD0ETEEFA1N9TZ6Ml5il7xD2PIh2VDhMyU1PWoxxRgyLpHQ
RCChux8fY1G+qg6WdcSGuwvNk41T6ADFlGbUQSnMLyI8GQZxmHncY6TSBzeGPJmkD2XfG5guZQiz
BJ7jHikU/Tod2QrhfNRZpwvALHs/ITl3QILMaIK5P2sxy6MfBEDxZ4Fkt98jUf/3D4Sgn6MnaRt7
xCK3Fh6gZMbN9HQRemLfrpc5EQGoKbfyHdPtZtp139HPYE5Hu6BwChgFyQnNPiBGtjHpQXmQG9E6
oFmC/NOFod+LGD1Azk/6/GlgTGh+pUGLudSoJ5Gz2P3Z67Yx4GjMrqqfyUIgu+CBAoBGhU4fDVT6
MzA/Hg8OCIZ8ShygLfGYMycj2vJc3skayUBKcbnkIwmEaFGwkazBHQTECUr4NxUwy1FyylKEe1QL
4wYLBy7Kc0Yiys8Q8AIrsPhhzzHfD4B9OKQCoqVD5QpcTaNHSSNuiMqV/xp/pvDUGGmRf95xVBNg
TnnxnpAL6DHrCcpadiL7gY1JvSIDbpddOGy1ElfPkN4AQzfdBOTqgAJrwQiKP8IPlYVD+pkjsX5n
Q6bhKpY/D0YAhJynPUcUUWen7dzr7PuEetviiOJq7cJAw+nrdMV7mQ/N4q/+vXxZx/4OWZ2nQwu8
8mX3bUd3Rzmmi1+DK6TKYHFU7/4pVwfGZBCy5rWjBH4+WwKI0hZq35dW9GuNIRhS3CtRwsE7Z3td
tUKBhoj7PHe7x+65NYCSR4rV+c9t60hL9KWxyliD7Pl9XfRF/erETJ+YD8zPG/iM/2XqxPgOlByF
LyQLog+jmdRnYvdWvRQYYBq+VgUoRfk2L4co3I1644/Xx5oUBgL6oWMRivYUNffEtMLJ200n2uZx
YBbU9ELa7w1UP6ilN7ovXt5wHWIFdSS6wI2NcsuL0TXUTmSW0a/29MODCdRSQitTQCBIDwRIZ+9p
gpRsVdN0U4/7l9/FOO7XzzmKgeNX9BDAHK9LXqgTY6U11Vhf8+f8GrGQbcl/JT83yh0gHA5yaRbq
WZ4Sv0Z4HMVKXMzzUy9+jNoYXpjVogK7kplwj3txe5TOzdagQn9M6cG363J9VUVz+OYrCR3aUKNg
mmNl3/m/lWLdIvq9bRw/FiCiAjpAFhNwl3/clsiHB/lW595Zko/ukQWIy8P5an4fc+gjviIPEn+0
Bnkm8Y8lbX/rbSPRxFzuQGL375t8X3zngIE52jZLcii+YLziRHvr8O9HA4+5YIM9JGur40diA634
meYlDT4LQc3cZnTvEQBBSj2mqv2ZA/GnmB9XswOT2tBkOQMSTLglquKX5w/VNXK80+/dBrGMlUPY
8Tqp9hjn0IyhKy+kuRjDD+62HlXgFUnxCjjV/L/3iW/Lp+nlDN7WNU4SjOS7OEP87epevjwIX/Ee
OojbgNtvsPxYsgABuT+ahxlpg6BUxDFPnmcempCR+EbIdza+gdoClGUMTJZ8iWsSCHjguFaV/Oh3
IcBC6gCwV4+kSKr/vtnqmTwPICcU+KEmemBFQGl7DxjiEVqMH8KYH/RnTkI8kGnBWWIzQovXRdyN
jggBpHsH1fYnBruUjaIBcSCHwiVq2M4Uu4WCmyCZYpzJozTKK6xdzjUx4YcKqPW9udBO5cUN4Ve4
0ctPF9D9AjlUOBqZ/o7MhS46QnLU44hZRBAUmVr+fGpgsKYcoRx37OMlkH8QCfOv7DJJWOD7zbMA
xAD6PvYSYoi/N9zeiH6dzBtOr7DZZA0xKIUkoolfY2n2OEKJZio57gGj9gzOH25h3zHa3Nm/8K+W
5qin11Cq+cbgw4nCu9qmsxtqlU/0eCjMocw6p8+wmUpTpnXsT0cTvjYppBJ1m5cQM7YZ2gLIMl6T
O9ZNSPNRkqb4M/raATvQlnE5ffLZN3hyh+NbOEA9sj9EqG7AckYPGfFLI4T5/ROiO/rpqfiA05j6
4Po2fjP1nimIisFotN59BukIkKJgivRyg5gUoBd0Tv6KIgSm2mwAnQEiqNCecPn67fFSbddrgFs4
iPu+/ekd+jwsFD7R4k1vsF0wzSr+TMSL+DwHMdA8UA50H3fw71KKtzZQdFdLzx9zlY/eawSDKKky
LDHfryi1LiJtuXBfPfil1mK0oRUROBv6MZ5pbTaraepAa6TEmtfHes0MRaa6vRBwtipuP2tpofcB
O9jK7JUGjKkalDda63bJGXV3tgKhiXsSV9gvaT7kpss7+c4f087vr/rLnIVCnGjwQaK7jMr2Cr1m
i7A3NSP9UM7TsYmUD+ORUPae9DcWX/w1A2ZJ9O/XfQM8FsTl+6y/2U/hraN1Mof8/JzRjmLYYLpi
N1/mP39AY5thNMAszGqPNxJSpiLsV8pFjSl54Dj/wGNkHtw3DD7CNKL1zl/jgrnGXqB1oE0YMBFI
UjCa4xSFSJl9R/wHcQSrl16yOb0wT5uIFOkXcMmffGs/AXfFS0m9JRl9Me//oQ10dOGkIv6ghwCb
m1EFBGyqNBIc4Efw7DPkPi9M5kHWgi76re9flNrxfMFXk+/iyc0uzp0SlincCg+VS2gD5FQ1LCDl
OnmDaEdZYNZgcQ6yHWV33gTSt3GNwTPxHmGFegKHhJ0WxGNq9WUFHI6nJ5CSfAkjAzMKnwZmAsL2
+XZuAAUpRRGAWCjnfqKA8hPqcWQL/zLcQSjPGuorH3xub9LbIpEM73gmmIjv6PrXRNDbdrKPif1o
7+GyQ388QO0rUbnrXB1SQUcdUb2QiCuh8DZdlE467IXSAaKR5sgzhp7g4lB2weSY1mxQILY3/Pkg
WEpHOKYUoTolDiLYZHdTJH7IxhmgekCe05DmkpCo78RB0BYNzKWCaPf8Oy5PvIMnrb66X5/knTKH
KNTHiJmcfgGWupvKSS9EN9I+wUC+b3ohVCiSpe+knTCI0QVxSXVBnbsqmw3OqC0/gHwsk+AzUtnQ
nPApTn0gwkiSvmIlfLkYhga9sTFHFporoWKdAXWF/8Qhcyy1Zwx7c5DObhc10TuCGCYtB3wmNDTe
qT8tNzCLAa2/OZl8iKqUA95GGw99VORsQNLXNW+mOaZNVYLneW4rsKHyoTbP2X7E2wzG6qgYdqje
aWPQ579oMFZO16THIDNC+nGOhN60gCM37Puqn4df75oQkMPb7JVI0XPydIxgEKt2z4E1yS5Vhwg5
Rhh4hGzmL3v+V1jTFZI8CDSX7sDPwhpxofuqcUwIrvLp7WygMxMQyWW2zC+YILD/ktM05HE9wnAL
gXsMGUSaEyDL1RsZPRR2EXQCN23iKsnQcFWwEuxHiPWmeIc6vqLQC7KAQbEPQT4SXR1msv5jaEyz
BVwaxidKBH4Dd4Ge/5ucH3aUmL5hTU60a+1TH327l7XMSHoQUXClSe7pWzM0bHMoYwD8dPOV4g9w
aFDnuGyGrS2PtZ04g9JFM8Ef+AG87X8uDUWCAOwGIjgdeUqPMUZ00YufQYnj6wE+DisHIBRpQhke
iKXLbe0grwI0nfLfzuK9tYz+zowdI6QbXQbJs72Ni5p7j0sXpo1Nw8Cv/25hNUTLzLuFG9IUUAfs
CEhMg8SyObU5ORbYY4C21A00eLNFJ9TJpr+NLjvquNmoY4YFmPHBpEGMiY2sZyFYY8/xycRbT0X0
+BO3MX9jo5iP27jFPk/nuzqdZ6ePJG2suQUK29Z+1Hn76Xu463taVB5AYlg9hxNordVteD7/FR7/
gow4FD00EdMxAgha6xxDobc0BKZZIFNgI0JnepgfgIYLxTjgoW7P1iLwJSjD0lfZFeia9Teaj0k9
lxu9KWzoEJixjJk+Kdf1uo737sOmILH/4jw3Vz2h0SWNACLR4x6CrIzQI/x62CiuskQ5icvt69Mr
ADkeJBVe1Jsg1HrlkM7tDowND9TbBUACR4BHhiXntd4Tb20JknIefrw9qd1nA3ibJ6imri9ZozQn
KjcNgUMRT6j22UdpkD79dMpsjwjXG8s+T1vlthsebGIRvhZ8xWGsWg85zbeL9uWuCHsbdKY50O+p
TzgDazMpodseJF+NbknrcOxRB0gCB2YyQUBEEB6oim5/SNLRh/hOCJJQOIFk1XQqf4JSAZnvsUdc
SrDttFByaT+JbomaZOtXbAxpq26BCbvImoLm5VAD5SxciJVtFe+HcPlieVbjY2vS9iCguC/OUixX
0XAVjoS/5Cjcvonn7KeLS+rv50WIqOehIUeNWupRoQ4Rdn/wJPUps1Y7ORhevi1PXcgr2MDsyysA
d32C9IrGxkWYW1+PEFIeawiWTP5Mhsf2O34HoNJoPrBHFbh+3f1uvZ9Is2Kk6haUBBJofGLYjrAu
DGvuDnMb62Edtl2kT0tWgRx9PZXKkISU/9UOReD0yfiWoMKtZ6mgo+BqIDRrGACC2PFYvVbKRqEM
NE4a/tfOwPty+PXwM3wlGs6TNtVv4eTOHIQjrd/e4r2G9Ifqt8YHG+IRp4kyLicwX3ClJD/iOgkR
FGpowo6EBFLYagKc1AiJrMIicPQ9iZSkC8nzH+fv4Zko9m3Rug/TL9Elh1UmGsdQ6YoEONFDcTIm
dPjguPWB1Jx0hi6+xUiYOQ/kGHsxGo/i6R8RB3nzhy85817wJ+ypYkJGRxeRqSARUkTmqwLdyr2j
R+vrYzZ8ayyIWyiRokyXY3hAFcyyeC3I0ZP9sm+p1m7HkLq6ZJEw+EiplPZufwJSMTHcfkjxdCfj
WUDhJIm9W4urM3a8UUyy4d4uN5976pgodlqEGrBzvongxpqQSxcXRtHMSATsDkbFv9hOU91JbSJH
PwzuMdbNb1HzJx9sTvA6RjAc9RZs5+sDwjzYFYqePZdS9gDCWbcQGScmdOMFrSked7ZY4L/p8GTM
KTPt3jwfTszdrrR2Jlkzu0a4voSW43343esQPeQdJgGhCmGBjs2QfH4qMKSVQ3t51LN3R+Yb4xSW
ZR6lWOfl1ng00q2Vd0UDm+kmrqaL0vJGgRmawpj0bm12TB09ELsBCkrW9I8yJRYFQekW1t/fEtgy
o4/tx4v+L79z5z4u5n+mQ7NjqI1AHKPPxNl3HuwH+zsDiMV0ggT/AEoX9yZx58QVODOHdzCOnFU0
DQjM0aZxdo5nTR442Or2pMXIHD8MunP7EDGYjo3iqLtVrNPUF/3UdGTaSqiiH0yKxpiQLQ01u23u
K2d6a7+kYm9hqd9ibdhEJGAYJ+4DUsUrVQT5h5rAigjTyyvGHT15xDS5iIkYcom3j3V3EN5tjDgc
gAsu86zwxCf6PBS+mAzdbVqxHCHSiCw8RJsTH2Wt5eu4X0A742i1bXWEI4fSyWNt8l7wyoA+//uD
dkpNeffyoSL/ilENdxy3DPgiXD/Ae0eDmQZoZXsgFC2qgL4gVZAu2NrKxFj0K5uwWaC4xQJP4KW9
CEHGYhBySpi9J3oVp6PUz44VXbMHQrDAyOBqCjWWGt6P7GVEtqufU9aT6M34yU12ubZqMgjFnyrA
ewZlmMfLbWmxPTjh3sQQgbmn2gNM/rjMwtgZ6RY94U1zXwvfa2ycrcvkYfmni4bcBy+avWPOQa/E
ObVNcAXVxQETG939OR/tz3fy9nSpz/5vaBs0nUX4HEzSCxJhsRFWMRS9Sb40GcmghIn8Bx+k/BuB
HGEeQgl8x/tzMSKsIkay1JHo0BPeABAksoVIbthcfsjdyNwKARud46HPyZhENOJ5n/5sMOHukXUL
d1YUiskT6cGwQYNsTsDNzhEfoldMgCFKgc/m38ZE40J6InThnkBtIyxb9hTslKiipGKmuGf+Jxr8
EsGLNjxnS8Y3Mc58Iv/lI4kxDQBQ+/Sw3MpaFs7bR2RPPE9A653Up2bhFnBJg8da2d7oRohT4BRN
ZCRx8uZEDIebCv2RVgjtPH4Cp4crtD/XA9Han3F1DFRsrSp+x/myicHa0dyg0cVbimuypl1e4DU9
AGPDLI4SikJxLSWSy6dqDlOUcIC79EVPGC0AccOrdABrhXtMtQnVjIEEg4rgdeROZcwYYt6kWjM0
GP1gKQFev+gZ8xfolALHkS+lGQNRN73wqB3B0R7/uZJxa0c0Nc1ZfmEaAmGYAdOc3wfxV61TYg/l
KkksOmhNWLHKlsaEw3rYfJAQK9LwbRCkIV5GUYlQCHbMMdeiRBPjK1okclxcT6V0+T6HoNR7ctxK
M40YrBzuzVbPx3cw2MWIcaHUDStOggbi0SBo0mxsRj8jm95u0ysdzOz87TNQ6kmXXx13T9DxXaRq
MBtXsN5vvWPzHcJPetQZU/plCz8iR5RZHUCR0dRJK/2xThgqoVjDyId5jZuPoNEMpEuOSa1AVF4M
HsB5E4sp2i+gnw9yMt1h54eq9gzitew+AUNQ8dPt8qH6GOaqBG0xYrgnzJ25I/ibAv95hBTg+y0w
fpCVxjTdNbmXTvfP4cPLp9jNDhhu+kBHvlFGpXQRultAGUo68sR8QpyATEHq/gJ1Ky1QVPkUuAlz
G+Yo1GsGzG/rF4MRZCIKyzpFpfYudL0QpqvVBOwmk3786n7xj5mFHv0EnoHPBOA54BM9TKodQJGs
hhS4pQWnSMhmBoxL6DlU75ieAh8LO7sUcinaFS9bkPAYm+5X+a6JgYpCmnoPxDly4vwOA2TFpTNw
HXPH9hO1H3QxqFEYVozeU5zg0ogpFZf9wvwF/hTdONDDgREqjUsuVplbYvSD/FBMVlyaCqwdPfmV
zNn2oazumnW1zvhI5kCQ4RXJSjGlG4RIU11fzKWxLxWfy0jnxryRBdZpER0MPrv3HGLNTtPlSVkr
AgRdDTodEL44EH4REcrUAsakG96dplmO/l/zx+zbuDrIMLxAUwhKlrZlmMtZglVUR8zOabiAIxYU
L8ZS0MY0GpW0t/oBv8PZKtAEyXPINTGLkD36ItokvU5afCWEhAV+Yh/cNxu3LzMApZnIs86jRwMD
BMiy0SLS7eeIOdQHg5szo9gttTmV+pUGHCJQmUdu3QJPP/XOyhkSN7Imj2+QCoH6dfbwP7Q5dSqV
G/3pul9Niwq1pEdx6qi4ugUwkJrJnBz01/WFB7Wr5nySsVW7IVGdm35pYo6nG3JOEqQNGkbIefOd
GXNVY3F7BgQBBq0qsY9rThvL3MfoO/IwczfaKxqjCRdTNjxCP8CcCzcxGxO3CB/vNU6z0O+YogLe
ZAc+Eyy+dHFerFQz4b2uxnTALAk+4B64N1wxsUWRw3Mz0wuSUEm3vj4DRQr2oUbleWVJqZ/J/gpt
mVXBomNpsDT7T0I+MWfQjMQ9Jsm6cBcFJCEQD6dyYBFBHiuWiOBBOucrHg4Yd9xXBbpg/PgkfDRQ
OZbZnhw/EL9Nr3qE0zHqIjOe2e4ZdK+Il7CMgVmzhHiXckk6befYdqfRrb8kJN1R91Awgqe1xxyx
A7+F8fUFsmHJqBDqH+02twYzgx40tDQ55gjUYwE6VXhmDmXUd4s0xD3zawxRM7rBJblAmOFB7QN8
wHa0mBKZ6qX4i18C+4uqpeEiepsiGDiFPvihuaiN1OPvhTU9A1/+H2Qu8rGXhx69aHQyGy6mYrzI
7AnJJ9GabEdEhA9UFHqkS2DOeRG/8y2TTT6A1j0xBdS2ekOrDah0nkX8pB9wKpyk0F2DEhmBNWYe
iwMLCZ9XvIYcCO3JuYlp6pRAKgRuxFmg9sb4cctxKYqQtdxz97nXYoA9yubIa/KQ0UPVRfw6gqhl
7wRUKyHI8PXbCxSsQQiAtRZypnAaeYpAq5RASxBC+TDCTN0WQbojqk8mUnAkjKk4zTs1N2WCDRCR
TPLHcgfmjjKC7PZp/wE0I+aHcgDfE/g25M3CveoR4RV5QHLD3OtUX+ltrnR5OMM5cQG8QhZxfkxo
iZlMyMuO6VYWqXVMKJOppP3q31T8tgYR8HQuVayds7X5BN9jHBi1VGMa7hjEHpFDvNAWZfle8FoS
Ww+E1epIg/V3ZH2xeI0tO8mN9js4tYzo063zC8Ia2MIT2DDmJPZx/QGZsybHANaOpYKEJautmLJR
NIwNwbhTgE0JWNzoTN/h40dDsJiAA8feXI86dcx4+dd4wNbTKQgSbuj9wi3rB4yyBMQcPC1bzEeJ
s8eGeQzA7E+3+B2/BUR/mDRrPliPMgDNcxIflBo+uL2zbvSAiTiHSZe6mJp6xBPFBkHHGUFIqxpW
HmrfSGaC+riAnv+1qFEDOOADAatwI5c9XI25yZyCOUUbEFhfGoJTBwfwhaMyFihxdS3JkGFYxwyD
HIDHaRZUkIt2fLJWJK2avIXQlNtB6Lioxw4+S+EAEQCPxHqHpYCoIEtNRnIDgdX76HafahQjSCqY
HvP9G+cEH78tNAdKETj/S3bdZoCG+WVkX9l2v9N9Omfafpv/UI7kcsFYenmfCwDGXJ8wZUdrjvAg
fvWtcr33ircndTCi7AQCHY97SKJHMFRgShFbEWOtEUuD6FISBiiQ+fc/RMd/JJ3XcuNYlkW/CBGw
BPBKOHonkhL1ghApJbwjPL6+F6ojJnp6alKVkgjce8zea2Munncwe+Qp3H6l27CGOaZ31eXXPNfp
ySHQDsOT8iQosg950T3in2nR7U1FOpKjoXT1oeg/2/d7jRKpuktfROreBtZR73UxHXO87GpBkbrO
iamYVEdoPEj/U1nbSDsBJhALJcl2fioru+LqhVHNo4gmVj6oe4k2i88QB81LPnegJ4nVI9sucgTJ
5b9gwqmI6iEbAdoKC7C0Jixuxf/dU+Sd2nsunUa2yr0tYXK9Q+ivdC5hFphH+iwEJS5aAMYXzDyo
Ajzk99QSN9YYMR2D8qEWu76/NrBnhBmS2cRH7ibONP45ZatguLyQKFKYaZLW63LUBIiI+ivnB683
/8nrL1mlzI6S1RuUypOpfafKjx9scq6nggOdNCYZKkqK6YYHtepZ5rBpKYKPdtxI8OZ1GLfZ8JBr
GctG20mAkeBnoSTVSp8hdmFmK6FunFbE4ZWBMpN6JtPDJssLJ4jDQ2h8TLm8Kt6142+66aMmKaiV
k+uIEqUxz1OGYi+BNFzzZ2OZpljJmNqqIJcNuDM+OJ3OAEgks+UrxenWwM1Xk3EraBWqD/pL6Ssc
CfWUJomFdksYiMKznp7SrEoYq8SbdBoOfg0vRI/svvrXEwz95vSYRCbSQbbyex6QFInxiCRG6ry+
nwCkyvuijrAQd8NlmHp+8QMv9VhsFqDVmkr33gCCVR066vBT7GvICf1idEo5d5U0/ioxm0pM7GW1
BrPR2Ur5EdFPBwpKwt+IoRrgLzEKoRB9jni5RxHDD9/cu66s0Q8/dIxUuXDTIOj2gxOE48ocJHKR
VlUkbBSGzJ2yyvDazV8DfaASkFzOOidmEmpT30Wd0eN0iABlG/EhT64tWUqV9CXK+kbD46ZAXiyq
XRwG7LYZVQy9laEejMNmHQXCJphgqvTTTTApYI2o+RXY3r6pcBewSX2/XLUaz77BYCyXdoKOtZqF
uBFkG4FNbIdOLMV0IARrGe9fK4mbN1EKcrNphR/0CTXEXnw9MhCPoTuV7U72cRnCOtQwgCc1SgH5
NvbIgMBUy6WwirVs836z3NUJWHkfF8RFFiUjx8H/kt8PPal2GTVQIj7lmNl3BE2EUXCVnPUks8p2
r7UkK2JNJDnH/4F66ccQkC91KbplE9nxdJvU5CfSpUOsUWLGbfgdiPlValuEUh9qN9ji1sQ9r3gh
95okw2gZNr36GdUG0hp+mAg+ObvxDCA5d56mggkZz2qNNme48wkGEsFClWilJ6NpQSnB+9alf0It
rAO95A3kZ8QYKtzrIfvyF+iN/R9F4S0M1gIdoKLh0sDJwXkVcmVE44XsnaC9CIgpeHO7ibDErqKK
E7eIvtqGTwk+Z0Ik62Su30q3GlTx402c1yJEcLRg+kxGZpcT28YrrGP5fk9MdjTGKxIliiEekjlA
tF0LdbBUBIN30paqfpsweh5E+nBPazeRQeBNo0EAaCykW8yGTOKGKy5PTre3utVpFIzMxYveN+f2
t6NqeEcvHWUhVtyYNVBpZVyS/5LyZUK7UVW6YsDub53ChwsWyyUdA0ykIMaNwkY8AHCKu2yBdyss
N9NAFI5vFktT9VFKTMlFkyKyFuVVJbFRRdaqBelTFI2XUcVQjEPlM+m5cIqdMeEAjYTVOy49s3aF
cLHT40PYfUvpJm93RvPexO87B+7cYghD6AzNVaKP6pODD3SbIIKS7llmzRnoCJkIuTPE3US7jbUT
TJMIj6V6KStcFcYAC+Ng4v66ouYwyX4MbIo/rsSWEtjqAxfSfoGJ81/yOQlzACQOZkHfxXgqKg9w
qmkn6pwEHmKxr5tDHq54QWvsJj6w5UPTrAm6EBSH9SCSUbgPo0XitGiwTgTa07dzoCL/F0lG/KfJ
PBFYMzOozqtQ9XVe2jhNdeWy4+sUaRlIyhK2TEuDqVBGySW9CbwznaqSOiaPPuaTMZKqjz6GBsb+
MQm7DzVi6l5P4zoTSdyROCbNjiwCdRKA/oo6F1la69usLDfdm7l5993x/s8H7GZS2Ygz+pkqDSIV
aElu+WPvH0RlQ0IjzlADKynMIx75t3jiFeMMTAg6jXnRZnVTtJFSXicIMQHxxgTtbUoJCIcjNnav
Hkaf2r+0ZahdpYt8ALtoBFFcyU8VkXglzpLQqXfT+6nHXz5LUE7oN27YETwFU0uj2S8KKHp0GrWw
GmM2qbDFGVXym2ja0/Rf5Kxd6BQVJHeJaNaAQ0k3LdhFxJiZ+jffTUw5cKMN60WYhchWQiJ5zorO
s0p+3OwGxXdzEBiRIZfrKhDVLKYx4/od72+puwZv1VubYS4IPZFSxeW0K+Evlsyjqhj5C0845+j7
HWwmn9xZlL2NYbUYKGRlg+wvK8XtYh6RkVS34NRWQmW9iL/E8jCIxLVgNam4LzLmuCnGaE1iUkPm
qvRRE9swiBg8IWlhgZELuv3Fk5+nMXDPx+K5NA5qxVhPSM5qhznPj+wwzRw1zj7N8J+yQNM68F2g
bBb2/FmlK17ZAvtvcUjpihY1jeVfOKcwIZ2YeI5IZcSooNAdsW/HNzj/YaHLrLbZq81mMg4M2eRy
ppQ7uqhhYv5UUi+Dp8EplUn4poQ9VMeqert6TrwcvzmdjGEeXrXjOZOwcufdKUsGrE+0OFyJQQQ+
ZqI/g4PC6gFWcaWLK1FjGwuqQECrw13Mdy7NuqQIdxnufANCZph+tTJtTET9Iu1D5aBHzOrHQ9nH
K4lkIOOWgg6bwNBIAx4OSolsMHYSc0Me+6p/EwlX36gRwn47YkTXANDGBkuf/FolezPVz0oSMs1X
3i46fj9lWx6KXsQ7y2dmZkdjwVudZi95Ie9N85z44H/51+ikbClVtJepRQMzP7WL4dPgdE0knR0E
zxbIevjs/aWlFlT4gsgQTqopVLZc4FTv0nXlD1vp/YG3t1zg3F7AkPKnfjkZ0mnSTUYMEKo7plE9
gckSagHpNqMjCCKvVYg+CxqwVt1VaIhkCR7luEA1IKMMNMF6DDHZXTgxUs6vnF2dZH5XwiWtFP5c
RPwYJLgx3Ok1Bh/sWT5G80yfU9ePfnPVexaQ+SYFQxyV18xPvMBgzVqfaxRpjWRsm44aLkkh7ZSQ
LphV1d4A46wDdRdwA4+R439mLqUhbuN0Jdf7GNU4FUIvY4r11wr99NRwKRcAuAq8b6Zsi8XvVPI0
DvB3gq32W83AVWA6YX9uQGoYGk7OaNtUPI3EFIo5n8I6SUK7z36jeDUO5DO/TchBkVeR8qUZ65yH
WWNyhIsWNTYTQGRxfs8IAOidMLV29W7gE3kNU9bI4PVVP9L3p8rTb0ofAisDAgI69SMwAExxhvji
Cy1nWjdMpfCZFPGdi7IRLUO5y9NfF1KvhZuh+m3EbpuSNhc0Jb/g3/hstsAe2MRL1ZfOar2PCCdG
VaLvovSnkQWnbzeh+Vkbb6bN56mfE05nLiisffXMddpxKWChpIKNE4a6M/sfDVIHdiFWoRdzrb4l
XntV+4wiaA2ZJjKjTr13J3OdEyU5sLoem2ua1Q+dCUWvcdDKm6kgulyJV/xv1yzcHkt0ddKYYIbC
vTLPgzh99UQcyjnpmVSVuLprs9xOk+EN8mb0cy9g3RsUJAobNK1KRvEZICYHWcHQg5JpMCgUcJEO
yUbm4GyjbqOp2dpYPGOTBCPIOKnITx4c/aiyxzS3huHLRC+kyPvFhJuF6M7ppqiKNYHNqMxHrs0T
G6Zt8U/3T5WJIFawmNKaZvzMIaEsEpuqKYetj6Ccu9WfLkKI0222OQn7Wvp956wP4X+UwVdkrkv0
IbSKev+jAKAZ11XK5PLdYhVixuH8FSLDYjSP2pyLXW2V90CeOB7RIfHUfrhr5ZuUpz+xFd1RhxY4
H9MZLVUzegnH4PzwE9coOfliM9fqMCJ8Rf2vLH835zdP3ZhQGPbqOkSVHZkmZTTjWcr1mkcxTBGU
gEFaGB7rhgQJwcjyh18rJZDKkKp7qzsj3IxxeZ1QH/zJOWbRys0C5HD8ZTq8jbkf0WfiBlOkBPV3
nCrQ3zP0vZX+1LyqPgaLU1YuVkrG/mThNNiamQMUU+vkwbPn7Wp6b2JDIS7eB42sJeEdnXLiC7pL
BaTu3YPfMnkHUs2ZWEOgfByZR0Qh++3uLvUvudNsHXtSxbtUDoTEJOThhYVdLJg2ks0mUhxIvrgT
Nc1byMoq4HP2W2cxfL0XqMG5LkS1JoV+Wlc52OZi8kb4hIsMEUzy1U1044wu5gFz9U+OUOADgUpy
MlGLTzViLRPyaY3Y4YYjgNLFOA8FgN8KxippEXokcINJfzNQgFI+dQJyBpyPc0VLHzvONfCCBUK9
T4d1L8fbqMJLO7uxR8HWMb+bKT9UVuROqpKvw8TI3EQl9kL+WJiZZBZzzoAOkRSqBRS0JSOUWv5O
GO/l/XmKYcgF9SbvVVLCWcAYyyxXb/oiRQzaOtqU/o3mLuZXp2XBsaGeLpk+TMGPz5srdC8VInSu
A5rm1K2H6NSqq1olH0lTIDW8k3OA5rZdvEye+qhEIis219yYOBfVk+xvGknbFJh0quukja6fHaOm
JdOe/iDVUElMNTAktpDjTqy+qJhEjmBAh9qkfUfSRMKevuqV1/wwxjppn+ArhhAvHcxbcFOjtBZ1
pIwQYFsU/ErAzgtS2BQP21jlbc2AVVE0CYrAB+izamVS1sQJ6CQ7ijXmyMzpR8QtdbjOI+CP90lB
SNRI8qMrk42Wstuc4+JyDdstUFbiLxYTK1QGWHmVhNAukp0BFi2iqeSkHxew4EP5g8xPxXzSKZTh
VhEXLqN4lZTLCuPLaOKGS89D+V4NEkQZmiuV6F9RPVT4k6TFj45khupfUwK3S9J7KiJFAvQy5et6
KM9i6Daxhgc/XnfR22UgWK21+Id2M36zddWuEVRZBUT2Dok2T9M0nBWM8UTeynVkBdNinebZCum5
ERzfNI+52D98FYeGoqRuOg+cKnZ2gPY7lhuLfp2H1VbUCGyY2m99wkncxSIRZyYkd83fq5LgMJcu
n3Eifr7pXip2Bo0ts5fsHmZz0Lo/o9gJGt8+WSO8OSFvfC5s2XBl3b7s/g2wC3XASHNcJOgoti/s
8kvKVLxX7IELt2CrlV2yPd2iV6kwt9lIleS/B0sgCQ92ax2g2GDF2paHN/e3bF/QDrB2gwDDh8G5
Vu99wGC28cumBZI2eJ8jM7N5hsvEjRUzi2flwuaQb6ukjd/yJeyt4LO3zNdWasQuXXNoham66PBh
+iL6J3BoC3YWo6+2Zdg7bIq9smd6C70YKz2iRPzLK7Y5OVJG/4Kwjj118A2TkrEfiovpEwboBlCI
BUzAmTYnfF1syZasDYMrAzydWSs2vmX+jbjYStmvYEgdniZjPlaT9pOGtAGVdypwwxV8d6Gtkwv1
ShAKwBXfl6fKYrfJX4Qs+7t59o9BW2q9jeZ2KV5rEtS4ArlCKHJtfCSj8czQxwg79Hi+7pHuMIJ5
4IE39wXM6BfR1hN5Fvm2oD5EocyJstW+i8FFv4tOh1HY/HHoEH/t8JPHOfTxWnbMDJAExSQRzqhj
6ZCk7ma0X+wv8Rqfn9AWUQbJpzRy1fX09FcsDpVL9yTFhQwMD5EGpzTOOeDjfCg2XmVG+xarFOUQ
/fHTc64FWOKQq87wE1RpL0y5GE0gItmcofxb4UauWQcy2p8F25Cf/mYNAwalD6y336xkAcrW1vhV
bplHWfPwedk9cSqfBJASrDeCTbYaTJvNPb/3v/nP/Lcmx8lpbgkFQEhB3ivj2CXZ9Ft/9YfWHa9n
eCT9wfMZKi79FQ8MG0aERjFramYlGQtbk425SwAA3x+0AL3yfMETkFfzCHRPIcO6Wtvyg+MMHYMj
f5EYRYTNP/QxGIXgmMCofy+JQkWuQaa06uOB31XIuhkmXxtlLyn4rjRWnpTvg8PJ9b51e1bP7Hg2
Mkp6n36DyO8fE0/cx4E54BS41bEJrHk29x4srq/H4PmfIKxslKdK7SzOPuEZ0gpRHo4c+jceZmkt
ndFdMsx2ddkrG3fwZCoiJI6sMi7xt8bxjI8wclAAAW3OuSGtau4MsFVln8KafpieRBTA1S3fLjkf
jD3vIho5ALiWSDTYS1hnd/OlgPRGMxtu+x2GNvokAxbTlu/Mfru/4Xf4R243u3I0JLIbdExKIviP
q/hPUO3Y4f3kYMGvix7UDs89m4xYRY8Ia+QzxTOKZ8Ngu39GMkMJci/Bq9ktDDK7Ze1OMbBkYZBg
FkTlskehR9NLkbonxhNB/5rQm+K5cPO/BRP4h7xN9xnhNlvouvpjXIfOaJyLrfhZda4E2QWP1tsK
GNA+UAq/5/kPGBpkkw1wNHSXK6RCG6TelvLdK5Zk3d77lHvxkRxpXvRr/Cet8fJZ0bEs3ODY7ZGo
uOizN4lLU1d5I0/oh7mj7BZOZLx5jfuLLVEYNjRibb4G4BsZS+0xncyjfqI1PAKjdDf9qlOW4hOn
1MHchbIbkSHx3yhKGryKTzs8RUh8D4R8M1zke+QqsELPSJZHphzXUEBYxyN9qlzxqa0bfp+7M8aX
UHVYIzA6CdCLk16sfAS2bPcvdKXmwoZFGB+Ef2/rJ3W0+GRYwjrd9E/jJvA2I6nKsHHxz1qrwlq+
qtH+8eMH/1TQ7kzwkqu2rlE9sH7kZL3FTrVGQ5k7sK3/Cr6ApSU41TWkzMXTpFa5iVdDXbGgEBAs
gr/j82tZsMGEwy+7Z+622JuAbDb+t7nzD/KBKLd1vmMYFdLm/JaynT56nJtbSoh57HLm1OYk7pDZ
7qlQLRmkMy4nBeEhj434HVyqf82O8/nZwy8uCezE6jP95D/iB8lKpb4cj+FPvYsewReYHC8+16d6
x1nHmWzHt5vG9JafnSUuhRyImf8/Id1dP6N0809I8aSN/FWcgJOy5T9OJyI0l7o3fo2nwSkvQCPR
SkSPbs8OhJv/YD6wBVyUgKZpW1Izf0KqxnqnL6Oj+inzyNClJ8uNuMVGpmKiJOj8VCFE/dRs4cRM
18v+8eJjwr0nZ/kfjvw9jrgTU1dlW/IrxLL6R5m1bT5w/7K1NS+MAN5PLC0HjlzrOQC+Y4SCXnhF
GrU93sfcI18RYTucuwBx96Zd4cnEZ5Ja07FfaQ0xnwuPxZp/jnclhz/aGWS+5Jxjy9T/Nd+8bd4v
hdG8fmM6KPPONtf6myUuSIs5HlndRh/w2/nNktRirET+druEBLgMatSR8dtlCyKNq1ayw4OKghTX
029EE4VUx0odHsEcTy1LwHvh/gSvTuYzjJqdQPi2lX3gXuSV85hrF6gY7MIGuFpeOHZ7ppWcr5w2
Hu8llpzZAUqyxZ6R70HeG6wN1pBBrx1cqxMH2jFbtXf1Z8ggXJUfjF625OygOl6zB8lWxe0ZX+O1
+WoNK3qi3slw13Db3dh7BMcFkmy0ub/5v/e9vAi2YfEgWP1jsvDJWgVViH5LJ/To41Z15wUIGiBL
/wHfxwmDx4XMWl7/8NJ+hWSxWpiDCXGKD4lN5ZwUyE/uzD1MzLNMpP4AqPupbRzSVauvUY1jrzH5
FSmwOw6IDwJifqF5OExUT4vWoh1t2eKqK5jMPiKIfevcS4/dIQKaGdzmJlQgDOSXEfUr6mgVoPN/
9wnzoSSCkbb3t80t/evX/ZOfUX7K/Kahw7rw2MnF4FT1gG2ViMz/Ug6Iwo4PfH+HYie6N8TuLIhw
OD11QjZt1Wr/Gf+yQ+Pqa+NWuOyUXsWaq+iecGMddS955HvjKD+mC4k5tx+2U4/hAnTZmpWVHBLo
E+lE+eC8Hpjoiu/Y48U6iyvtbnqoIP47vUGWZpZs8yYRrL7DQcug5fHf5z+gMP9XrRpzqV1H68k8
tYMGj0n8m/oDt0W93ERHpZ+Tq1ti51Przt/APG/EODKudA8t6TcvpXklK92V17NCa7LRBemH8Ze8
SDZe6xJLg9XsY/pzwW4/v6Yj7hfE2m+XC9YWzouV6ZHcSoSSoz1Q3/3cxtWCLOW1f5G/9SOzRC4C
LJlXnILM9GG13Dk40d/icc6uvAdPri19F3yQotgvG4Zh4F24RIfTlnT03cRbnO4Rw9F0Ln558XE3
BKfgCxnxMj3c5EeGSrrxanjOfMgHE58HAkN5ze6x+Q6OkqMxqIE3aWcCPfqy8eTn7NrO/yqKA3XL
g71XSfiSvMmtLphgdEvcVMv0Ndj9pl+qICdszVz6P8lPy7qCdo0DnuON/Jj5McVp7cRWuou/ewSY
lYUEQPxOr5XDv/frNm5v/KYRUKL/F7C7DCU2fLJ8cTAzIcYQoeAwS5/0DuknzwKnBx+sRg27xy17
QNs1u27nGccqcLNnxw+8sP7pNN5r6IYuF29gK78R8Viu7ABPxb73j4+YE53zFmSOudKObDVv2CC8
/KrYEX9IwOle8a+bUFwQQWHLEGLXYn7aGsaVq7uw/R17/2oWphFDBgD/bbc77p0Pn42/pzyCI5nb
+2jHz67co5PB0biubP8YMHFbihCkV+PntI+wI/8WLsVODCMDn8VA94M0i87pL6P95ozIVxTU3EFW
hb9jo38wRFBivE7qOZr2EjSc3pmLwNyRrI22uUWQw5fZnViJt0uOaTeDd2/qZVzxu7OQinKwvQbO
mF9s3BtItlv5Ir0ifjgOdsqef9Mxvpmo12ycwxhn4Bwg0bEKhyqSw4oyR06xfMzpeUTMKU50Dbzg
l8WKtgm3000kWWm0F6seR0S4q6Cv3hOMI4UzUMHG/0S+EJ3H4UUnRM4UV9Ti1LZzg0MIjaDBFANV
Lrpksm7jQ0+5fG9fnZM7/MJDh+0al8qNjzkhPmQb2TdsuQcGXqi6ms+a6/R7eMafjRPzPbzwhJbS
hnEaG5QP45OL5/1H6vmhwHwouyhcuI5masoy4QCgnr/WbOgIQeSmH+KDeoiVTRBv2TkR/CrJV8AK
OPerAIXTfcCbxbp3ahiA7wvFa1NPW3jAM2CpmUyygW8BpBw3BRpDCy+RM3uK0wtGL5XOsF4yNRew
EaKc5RcOMV61igMXkWRB6px5ctj9ZXhsi+RezxDKxyy72vy/A6aljv2tpF8xiRo7/6SgPOUxLpye
VES6tBc/Cr4ny181zk1SK16RL3Xx/Y+xm8U8GwGhhnQ2cuU5Nq8AKVNsRoly2lG+48Km6z8NVvvo
3SqZXUZ/ZbSWX/yra0oGRKunM79GaQP6Omd3LXsSzz6HMuEv5+RYOFS5FiJne8CqER9+lL9wRWVe
rTGi4hKlPchvFXJSEkn37ZUAyuYbioxT3/ksKfSDncz9ASTp7gfEQkeepFlUm4MzHYobg89uhDKt
UXCrh4SAFnusV9pNZRtiMeDtLSJvCCLk6+FqCIfUzVswqZvyMe9bXc18pJ+zdg6Idb01ulUAC4zl
Co8S3V/nGK4CX2LDlJWHMDsVgPzABNiKw9tb2RGbSrKy5wBjNFXjr4YuHXgBvuOT6bvxFXha+CbJ
yNFVFsj5GpKaf0Y96knutH12u4iOYg+xbjLW2YXvBzKUeidVm/lF6sKF+4Ew5QIpASOEXIBZGQMF
IknosrnZ3fEbuVAJLIBXeqaxr7I/eOC76Rr+soDjqgAZxGwg/AkcBF6/xb0omAE6oKQWdsYwCCM2
I9SDaL1le/EXnhiYzfx+HdgZ5TeNOut1NDbeEx4Zqg8MOgzjrg1Y8lmzGH8wsq3/hE8iIHiadY3B
Aom5n4iKc6+HEELkHkMbwkiYvy1RzRNbxXt7RDY4yE6uHZNVonFRIovZsEdF7a1jX8S8veyuxTfz
1SdiIg/q1V/wrR/4qoyd9Dxy2SXX8LMW5gDU9DJjMT1CVK7vH/3+3gP85xgtKaWY2R7IGPppj+hm
Bq+5N8yYl8Jaegwn6l+6IbqsM/gYJomlV4deumrO6NneDkxphmoPlP1sxZhk8FP4JF5YdE2ibAXi
hUIRJcH8GuDKfKE5nw6fyS25oPiPt8hOFyGfmvpgSBR4xCRJLLJ/MXiXnBIUuaiqXreQJmBYsozQ
d5Uxtzq3ijvSTnblRYdWJF11iv/UGRFFwForTiCpDbJJv9LjyFvE1YUMdhteouSyiE4dHTATQH6i
yXoyeoLCTN7g+GCV+oBM+QgBWvBsMcNSnUmeEzAWKGGh5H6DygX6ZboA/MiCZ08ggCSjSqLgR2jF
Ju+P3tcNJwuYzGn4x7SXhImfYdvDmpmzU8VXfPE/siuStJKQ0WV1UT5Bc2/KtbmiDZw+urfN0lA4
gjt8ssvDZEjclo4bB8fTPblznXgBDa5wwlh7WzhMN1xqKajDS4A9FG6qvOmupAwluU1wMTSDs5p4
OrvxG/V3fRmwRP4htNLnMWDiFD8G2Wx2/MERufE1ejp211aQbVFzABcBjvhunYhj+QL90Eq8egDR
RZlsUswsvpkB8DTMbGwNdiZ+6gNagC/+HizdLX1rBpI1OgO/D/XNqNtBs10chJVpLqtyi4RRwAi4
CVbA3nH/6l/J1qBCRGbqQ658VQSB1ie3hWzJYhGeEnLKGZ8K9wiZr8d1B5SNQAh+RY6xhnc1MdZF
WqkjaV3CWka74wcrfnAkwoGX/hNfIIXayQP7HtTL4+jEj/Yb3AstdzBnuyg7tNV99R+9QWOtyBxO
/CInm9MAxvIeja68To/+g4fN1ba0h68/pqzSlnM+X9U7lr6wg8TWE5/iF5oZlbeI2vRj7gQ5BNTb
+Ncdx3CFxLsK/qTDkK/9Ky4H8itXGFBkpmUW6Y+6MyPIkr8KVOZpQVraSe5Wwt3oHJL15r4zmeez
xpV1AlJzJPNYploqRiYeHzTYyLW0BUYWh3F4hVzhNz+cun+FjBUBR/EP8Cek7gTP02ZdW9mOHtxB
zeFMRbASqgMUddQp36Yn+0uOhfaobYTCG1DyQOfjNLKoc8fq2JGUtat4aEAgQeie7PJVuazp4b47
SPp4R9fFx42M4XLVzxkB1ZFZGOvJzQIiN0cMMC22qKwQZ1DFDFonswTgDhk7bvvMMiyQiMBwvS3Z
rf0gZzgN+yGxb4QxD+UOs6hohcy0RvwPVKpXtBPOnJ/M5MuNXAZ+gVueB+bKMhpIutbb+DQQ2M6k
SeRV6O15AZ7FlqXjmwrCYcN0D9zk0X9GdHEMjcp8Vz07+y5TwoM5crIfuAAubXtgc4/taKoXr/nA
Sbf5PV0pf8qG3+0Kx/JKGnfgKv4kL1wsy9l6QjUWgoHH75bnZOlNF4wzLJchiXF4DKCbI29CTDrX
f0QJf+UOyRe0JEjzENlKNJJIYJof8/4e9jgr/uQ9Bgy4bvzUBKi02+xZn9rIY/J0YrDK6J/LCVwz
UzJ6Ef69X2+ERIzZ1nCdUW8yXu3udJ6CzkSb316Ab8EiOfiHRlRnmnGir9qQ5UTDWQ52uw6QE3+W
l05wpJ8BWR2YjLu0n/vnVcTIi9uctn2m3Z2UHw67CpTKQ/sZfjI3+YAVxcHVrJV747XkW6KqgCPh
gMC9Nt9wzOETLjsHzM6APtsB0ID1gl9E0LuwqhzxCSqGsdYs41Hw/aIqWdCJkaPKRQnN0c3XHNLs
IcI1zbjy+8ZVB9qzc1KWvleqngoLYJTcGCUfctHjTjF51JyZ3WQRvBfOWXUsDffpjsYvvvl/AzkW
6aU6KlAU2dQPG9hBh44+DX9d8sEcKNtz3rd/xNAuhHXMG7+l70vUe1iftHSVsOid/hsQ6/uKBU9g
JcmDGYFZwO3mWFhKhsXqVyf15TuEwIjbpHfhdJmzlxR/+BwngmmFkEMoJ+OXCXgEwQq3+l3AERQc
x+FEWEN9bNCGw6LuDXQDSEITT0E3L4crJTHtGdGkM8/gHygI09C0rIrBSUmOZXbeOuy+iNRLnMwb
H+BIYXXDtQ5SR0YuzWDl1qziD+MNcViG4gNeEAROwPKHDQ+oa1R+Q7NVocIngOfxWGxTtuwn1Isi
bzsKZDR/s00jYWHLjhYs7hGKabWvuiNfF2vH2TqD6nhPgY49wsv/abQOqOx+8g9Yh5RuHKLRuAF0
OCMCmUIzaeOdy+j/d2a5AYHFOpL/jL5BNavqsk0QywNP5IhGFseZhlGgX5I8j25ccblz6N7P7YGT
koOd9giBfoklAgD7nmsBmxdBmmZ4LMng+SXXlRi6nwBw42USd7Q+/P9D1aLykrSbZK6EZ3gEzQOv
xmK4x1pV2b07CgcnfAnHJ3+YL2EW9I95K73jGnyUwKV/+D/6tfiRdmQvXiJGXwuvuNBWHCJGU2uw
gUfEKiyyaVOw9iM2PgH9vZtIijBIss5Dz0V5ZCW9v0NZMkAefVXxOoS22f3QfG9bnOT9tnG5fYFo
IOTqvOmLwTRTJP4hwyxw1Nw9XY3cFTU9OZyWuE/kfajuWjaDJb/j8qjzmPXpKl84sIzVfoa6SnyA
CB/CjTDu3iCgMGNgwpk2SnfCQ0grxjkHwzk7+3C3J+iU3219W2SfnTzvmLgv+NlLW+ebkwC00b4B
C2yoTRq7Yk3Big7i05Fm56ZuRs84EK5Bzi2Mf/Yt9/a7LuVNRZ1LxfivIWPkJJjEP1joIkCNjusp
u4KN1X0PmbyAjUNGN7EEsZ3OSY3ms9qzmDSVW7nY4xEhzwI4FBZNQVsHSKgAPreYk3UPpWp60rIz
3pF+X0QYlRkd7Bdc+8rNfErDn/SfX6OCgEZ0AtIW1ASli5DDH2vLQPzZneRHCLog4uj+1LT9gEWO
iXNyTtqj9GadVFzwdgDS479jC021IwzYaD8T0zuuby77c+bf8+OkrnGd6p/j7LbBGA7DExMdkQ15
BCArehTZczZyil9YGAsv2jCOQnNaI9dUUysKDVtQyF0FGztbCIigsJoUpODx/cQoRDOPIR5bmhof
UhqpE7tFH8VWtnwhYQa7Fiysz/bBeYexGDJI61L0jCf1ET/xDiwYWZLt9B9RinOF3WFog0nlf17J
X8vfCUYAfPCZnFnepQvWwRfEXGysvG2jPUkOZWsWn15Ff8VC+XqzG5o5VcTeYqp64lOcb0TsG8kf
X5E/57DpmTI+/0XmgbPcxfONpYs+27y8YBBDGXCkp1QDGoDlipeKsi5UfqiAsPfSQVZ4kXFZGITa
zIDW4dN0WT2iSJ3ak0FzZhTcEONO4gtLhzbNb3hr+edp6dTMVucVINdGfUZqS1Az9RazqP9gq3X0
S6bzkwBAaNq42thN/HFe9wpu9rm8Tg58HCh6dDb+hH2ABPxuceLuj28ENx9qAtZtLQAR4gDtEURg
YaKeNB4FxsqiPeK3A4VKEi99/UHG1B/tF2v/QRdCIUMPSE17k54gJzA0/BlrcXaqJ2CrcJ7P4IVd
8WXuNYf6nOQonPAcPGymGEkyAbq18Lcyz2CJvlizUGZpe+ITHrZ4XO1kj/Tbv+oHmAI8EfoFc/gD
yrOJox+8w/Y9V57zV+kH6TKc6SB3kodrez8e+9diV0v3xYdgDtbAILTo7Bi+S/PBLcDGG9+581RI
FL0RT3Kc01qWOqEgXkWIXbnKvsujxhLczl1D3r4rh5a63dOC/Y+j81pWFIvC8BNRhZJvyWDAbOuN
dUwEA4rkp5+PqZrp6e7xKBL2XutffxgT5m2cmSPbza1n/Zjwepb8Dte2ZsZjrE02TUsXwz7XY0cM
+gAwdObJpIknt4xx1GOB+Qh3CRIz67uNKph1n2n7259j57Pu2s25pmbBD+yx4OPy5VBLc2D8PhA/
xDsReWMya+ESGayn+KjJpscgLPDUw2eP+wzkD5DiyQ/UWCakjWDkmrRXtN8L9i2tm+It8AM5caS9
Vs2H8JsmIJ1lRFXJ/tjM+HUQJg/5Jmp67fdwu8jsZn6LG21UaOGQ+w1RTdlXhGZwIUiLIenk/MsH
kdP5xclgAnIeTSoyIF3yG2EdS/vh5LUM7ANOvXTuyHvaRqkj2e81pw6fZtBnNRJBCLh3PdR/W2N/
AhKg40TEiFoVvC75ed9hy5cTv6QqsSG48vGo4aSzSpRryFlGL0dGShqy7BCxw6XSnTPutqwIUeYO
/3DC1ceCwCdCFNj+eNIdbY8WnggHAVXo9k0kd0Dj1nEO2JNufDOuI8Epg85PwrLeOA/TnaJcS2di
Vr7HzJ41CBY7/kVT4EQ9XCgsuLmVull+lGBlTODNE/igYF3TzM4F/SuMWHYBTfVQEeGtDUXVDJB+
6uaxuxlAioofqzYoCdXTR/PKdX6aGtosNo8NNbVKKssx+fJuWGkCI1FZsnci8HarWbThVRE4/NhS
aezzCqqmiDq2hdeuwI3O1fdO7sptVuK3MSIecfzdn/hvWskrEbnQs5sQgByTM14dP325Iua+Exkn
G9JSDSjQII9gXIT90xXW5w/BEygCwTet/Rb9DPvSC+Xjw8Ci04N2D+urXBVdFH+XH4ZZjC8B46WJ
LDzgrmEonwbJe90oDiQKOigQOJIkIL3NYesiRzYcroC6gPGpczEHX3xa9oGpg4sOgD3sWOe5ZvEv
zKg+02t7uO2aCUkR1TbKNtDVM8MHqWC0pxLPa1bkmJCiYj3/gIYZkc0AbGp6o3GU/hAWfeaaN14f
BioBaKQ2J0Pd22oHcSoscBBzcZ4LiyWue+Be3QSwienkHxWNNTbYLNhtIUDxk29c/m6Hdi7uG8zp
yh0plgZR3/dxBQkcQtKQF9M53ECnK5COQ7qP1/mtN6yL8Uy2b8IMS+jcKxbQNdldhr5y9iMWZSHR
o4HAkxFdfwIcFVrM9lglLydbSDejlgnljmKYTT6zkcqzzqUTDYMqYs+Y6AJY0CunPh2EcSPZMA/w
AosG0hIreajM4yXTSvSPcQgSFop4gP8gbhGC5g1kLKAriPPi5CWYtwqJESZ52JT/3OQPe675C9lu
isJaXjxoHYm9Lbw8HNp/fb1I3CEhp7t2QEC5U7BoIJkYim5QD5xYGeJPuYf/1NuDkfHQJvD8Skhq
P65BDDPIld2i3L2gUAFC4IOaeF2yjbSBNHa+s/TLUIfqrDBzH7PlbHPaFescqeOMEJ5GwjEb4eVK
ahdaHUqwwRxxQVX90Wcx7OC4C0QJ0Qq1PfYD2Ne+AG90bZnESBcHaq66a15uqoP3SB80vdSpsgf7
2L6lGiMSbm4oseZHCl7pQladOjQ6/1GvMWtEf/GP0cvos5czMXi8yk0WvwPp04EMnaFCtYBL7yal
fqepoi6AA2OI05EaJuNtkW40cZmNN+pT2f1+8aXN4BlO1DwyWIqTNGOm6Ru5j/qfLmQsrE6QLRF2
swTzPKWXPnUpKnSqZfBzFZjQqs/IEMsXxt4WvETIW9hU7zBUWg16mCk88tOP1G9L/ae0zldZZWdZ
8wXZbYEu3Fy6pTrGykAnXtsHWF0fMbALHlE1fUHJRg6+KO+9E/+T1/kWLp4rSGY2yacUAg0dvFf8
NQvxH8YwG2UOQvl2hOAXFqEKLfmJgcYwtIfqBqQbkiLJsBSSOWUT3pbY3fJ0awHYBIuDApQyh6Ly
4SFk76aJkY7f2eVbevl0sMb0KsaVOMIVFPkIAJl7DQGqR9nZcP/NvkS+kuTuJ/8+TLO2dQfZNEw9
SAdXbndPWuPvh77+p9sirvOBuiq990y6wEBkid5jFXSQQyi7QX1+DHYUyQW3ADmUbH7EJGuRswVG
VcnYTw0pw1dyS0iJGqLoUMZa1HnMsWWGEw9affwBWGD/FFSVfC8iCy5Y38EuC5FEnmxOpEdjzUDR
fm+LlRQOJyYPMK6mFZc9lim6vckQowTPPXquuZf1BcYlZ/ntPtDEAfipi4fm0MyUBI2EzVHYptvH
5uTyEhzFcWk3pTOGfzBpmJP8nVzDjcPHBuoXrMclVEFm8a6cWR0+o2MIUajFvYLl2Cn90Xuwi00t
jOqYeALGxqxgmKmjSiC3W2QlHkTNZ5V3uFUr9Yq7g7QU5hHd6PdCUafATWFRUqhMh9AODQ/cLQgQ
jp7CXA5R5FNOTFICFpCsXTBECaiTsadLj5wvwSqwUcARHSsYzvxgg0MX+fM6aXBPwQefpjvHOZDY
4mXJRO0G6U+wBsujCbXqY8XVFSzZwVPgWFwBseMdvm6/NWCMhaaMAxlt8O7PV/qCrlKH0gh0t5ct
8iUY9+czAQXbfTje4YI8XQnyuaUvilU/Zx1rPPhVz+gxSbHM8+sze8QKVIZiBMt2VzqnA8wD6KtZ
uODCvJGI2kQU63QEHvs0tinWsi7xnj3pKSD4eCpsWo2dV5iP/8bhZ4aVDjMt7Sw72YIkSdZ2lEzo
E6iMaxf6MnZ9WAU+J1wcqk5khMmFuo6VkjNUWeKZZxtquPlePHEBd5gX25R4D6itzgi7qsRWtw9f
rfCZ7+dxSMWRnevNM9LxXxvZvx0dPY9xAQeVTE1i2YbbkduTyhPG4B+3I/70526O5y6XBNMg3npS
ngeFRpgGWLNhPRLRSa4gXvI1MqzB6RKaGX4olDCuwaQFJwEFhOd96pb4udXtrPA6kLI2pz+aEujd
9k+87MHCY+rld7KVxsvDGB5ySrgaNrTNDJVd/QI+rGEWMGU6vbkrWpEyIgV7Ul7SASnSRWjbZVKO
t+O3rVIzB99bH9BPMg0EVgk66Bao+f+BTFhYB89wAYqPJHsx1MB0ggUHo2X8K35zchZButv9YP0a
06wq+8we7sfijH0JTklBB0xau93DG22ECZYGHwYylNdkFQ+JEtTVLPW4s3pwlrfxgLk+6S4JA+C5
tDUlaObZIrmgDpW5ebgmOcgs90zpSJcxRjuCo6sUtDZZPSPeiKZkWLrC7Da8Nu3MWOeSCxeSbo2o
/tmMNJhFEJ9MbT8M/Z9u1SNvXYOeKBcNGkKYoOiHZ4Z4hQAq/OIt5XkEvXjCQebzOee6lb/t6Met
TUwrA85yPdYRZpnSv1/IvVau413PqlMGCtFupEJgIfjXPy39PviNL7Iz9idQlxixW9mtW8dr8G6B
DCLMAZQLIXCsnzcyzLiThk/o4JuDlXINhki8WAyUQO6jci1csjLULqNfkIiu6PzC0xwuzzjEt6ET
AwZQKBogTJzyxQjt+4W9NQAKLzDs4V3XxZTrdhm5CPFkqsmd+F7TRxcJqWU1mPDi1zhsw7Q39Pxk
MPGERwjoXCjAPEvrAVlETcsyiblgTxiI5j/3HToXh1gNzH8cyoctrBHWmMQlNYifAxTmv707umD3
u9UgHmC+zV2h4vfCij2O8PDQHDSs3GaaMVhYaTN+gnnKn34w/tGk4ymPTSuKyu+QAEiW4redMUNl
DDYwHTFJcLknW4zzvlPQjWJtfAIwvAy2FMAw7PnKUn6eAJQ4Fztv0LRMPtch0DbQvXhSInvYwXbT
/4jtY2B4BVmD0R7KLfz90y5GEMUIXbqAAJE/y8L+nJNUGR8VxBr/TgnBr6CzDM8Tpk9bMjXpKSXQ
H5z6w+wMFITT3mk3hr86aR+bl/M5Gw0TJQjozDBdvZ6BpTCor1zWq7uOS308Jz8Ruyr5ClyBI2E9
AyRRGkBLFwzk88YqB285uiDCxNh9sTcBtqO+YYWZfBv/5OY80NPUGa9Z2L7zeiKz85Hbs2pzG6JD
uVCZLAJOX5/R+I/5FyHYXrZhrRzWN9pyBS8mJqLcX+e3Gvx2X2QelVVGDOuHLb+bP/YxmukYtg17
5apc1Iy9oGgUgIsyMzt670mSuC+B8cdaPxGrIARS5Y/Pa2H2GJzFCvhyjJqKuU548MAnAyHDoGsD
Y9YS4ar51OKY7B0oCQAMdr8lO9/nyjOQj3cEaTnwKFIGDt2i5obco98mb6J3UrZkw3pvhaW0Uh7+
8MGo7JxHVOzyLUN5DM6FuaRiUzgkdKLWd9vw+dfZXSBB1BjjUzsOgNqhiUk7ADCrwIGxAreFznb6
NxoqD4egSxi4wlq7nLwyaAAyLEyzQ9VRV1STtakuWTFsZr0zUpJzjAJ41KA31kDMuPYPD9EpJIde
JPOBpisXQgDApLyU5RSbNOYTrUX+e3Wj6C/oXOen4Pt/EhNoVW5dGJT7bRgnNnVaB4mZNsjiHEVo
qe3aES9w7syXjZWzrUenf5VdOCcKfB7o+/jfn+iOGNCIkTBjpA35woEu8NvUzuIGw2aGX8CK4Ge2
tL94PhSMARl1vRlxUSA0wg00f39Rs6tB0DTWI8I6aE6jYto5GIewK51xT+NLpwylyTK4M5xcftA7
eiJzp0l9BezBagveMRAIUA9TLn9zLNZZ9NqOhiCzNIRnj6cjsBMxrnbmUb07WKbRnbOLM66/XBq7
4FIxgHIQfnnheivM0JJbTObIurImuDGsSE+eZET7DZa4MxmLDbbiT0D/sGicyb/Kem6Bh2NH+fcN
i0j31MxC7c02YvWMroX1m1G2hjUW16HYgxujlMBmyk+34sL4S6cnYh2mpc9WHzHHnur/6jnWI3vG
NacJo0XZIggnhTx1z/ymtObhhcm2RwgAcwFYltPvzKBWpKreQOFnQvr/XnOQHX2H+w9bLrheA5UN
JkQMur4rfEjciWvezNYcBz1u8mhY/t6rYmUgqpzmiwdBJWA/xM/N/5gTtzsuKpe0CSiuJt9/sEQ/
7jFiTv7jvKTM+bMpJueb9yFHhTxBwjhh7jya1/c34qHYQeRjRuUCZQKuGAS/MWBZH0ld8DVMvWY8
+M+r5kv4v8U3EGXGwhWqH2nJyGujed4js+uQFmde7khYqaaX4S03GCcJwMUwWnX2/SOyHWjkEGKg
OlkOLg9eFTYhlTV/lF1cvzwV/xhTj3oG3WxT1PPGVo9+QRVBdneMZRUA2Z0iOcLu4MqYc0Z1SArE
Y1bTiQd01dkCIc9agLaIwdREO+T+M+Cq8jx0ZgXQTMEFCov1b4vRekmS5ACFCRCvu2jF+BJhDDa4
WGQs88T+2RxLq1s4eWvLH3wHw8zwlSZV3lq1HEBDIadC896ffLzCoSMyoCeLIZL2MYVqNjiLkecE
SjmXJBOLdjRA1f7rox/Y3RV77MkotKh4oeB4upVtcwfZQn2BIqisW5fnrcHkzpXW6W7y2pUXIbX1
bQb5fNKiAvfic4XVW/j6E8Oc8Uv7r3bTvwbZpYVPFJs0fl4byo/T0q03v+V3hqUM5eZp8/bf92ZR
TDy4d4tyb2I724IPI43SFQs8op6c8S1R4dayos0Y8Vvw2YUpdMdlulPxc88lXz0KroAEgpyUgalE
bMn2DeDUWcgb9pL54umDcXlkAA8906TvCc/vTR9UHlSY0geP/uDmjZq5Nle4qNj/79oBAgFMmnxO
nw9qxD2/AOC40krtUUUtWjCiOCjvj803CAcC3ccUlq9AXtfQ3Qc+PO65t9TssXjuXTIFQYo+RHmK
DiwXtx9CQrI1ft4QgRdph08AHupQogFhThsDx2Js32STmLIX+DWmgP4XK018oxz0pETKDRDppmPQ
VTDiXb/WwoHVvJtAmteu3ww6vT2qnZ+PFJsIAOfrj5cNQ8HoGUAzgwXHGgZRAGljOCbc6QdVYI+p
tzqrrHsa8SbSAQYQxFBIQSlbnpvCTsB4cZHNEu+x/6FySrzBGZo6xRdq83nN4EVsNchcv3Vqk/s0
pa0Xnfqqez8ohw+3XAp2vm9Mawxd4vacNSQthN+7PEPteBgzm2nM3x7ybHJE2ZTwVfYGS3hn2Wim
XfAGH8JQyEl1jIVN37cRDsixaq9ews8obqiHwrdlsURaGdUR0V7b3yTxSth/yJn8LhQi0SHHhwSA
bPGeStFn2t0xsb0/A1wlYGAQEuMSpzM1cNGbGFdx9XVUz41OgnmGkg+XFynME+VO9NvBL2rupzs9
C5M7NFcULK85wlAs69463lQ2wWRwjUEAqUoWT6akcBjd+qwnOxp9amZv9A7gyNP8jZn1hOI2yQkx
BNLliD8kyMG6350+LnXFg3hZnmgamc423DffG7dsEhZuELNGM3Rhj72KBSdonlXgMcHQK1K3Alad
k2QJ7WLyxiACgbhsJrkLtQPbJjbkkfPIwyoN1OUrn/Sy0ymmEDsVv5ZeiZ+g+TnAH+/KafNkG1nR
hVOFK3AouBGItlW4d9EGvVc4V2N2ioSSmRftZE1MRXbBRDvbkV4OTglRHaCXBQd1rbgq6vmXHQC3
hHn8nH9nDTsFTDAJXb+XfWSik7xhJbxCu3yBkFvFVZm8bfD/COoUowmGEueImoBJxwCfDzb1Ikja
mRzfjfg3wjdpVxCGlLm8v2I2faidJdKgB8PGLX5MM68F+IWEibe2xVCN4duLpOTHnPkiTsLpDKIT
bBU4onwTxFg8h8PP0WlgD2yuDBpWk+XJq31gYQaf2OBie+lj+5jChqRZPzNK+IZAqHP2t2yBCAWM
eyPe4Cs812DAfFku6KuKVrpw08hDHhxwcdAe4HNiB3NXX6CDDj0R+VVvcwh8mrl6Yh/eCQEGaKAH
5eQl22z4DlLcRIrGrD4zHQJtY4kLQNJBclHMtR3Baxt2/AeF1AAd2AD28iX5I6IEzjPM3/WXsSTF
wghIjpiLL4zedKF5FC6heKgneAsjE6PxgWLNdGohb+A1PWGPJMjD0XQg55+1EONyZmUjRjCsJd0R
liJWZaeZTenS3bkRYzI1yP3IJ1/NlMgxtNQ5EimDwQAoA/0/tIJJ76Y7ASYTRkidGY2hvpqYO2lu
vPxwEXzYYSgGp/hsNaFWUJUSQelLuOfleBbLEiwZW7CmKwHIFPN5rNq/AR3bEpZ7cR+KlVuKKyAU
/cz6VkHDY0Cixj92T4ThdLN4B0akVxETAmuQiHNwEN4PtlSkRynEStqe+6vwicyZnxaVp4JZ1yRH
6bsfIJjiluuETwd5pyEQGXBMv/8614KxsxjTxVkJqje799TB8bT2qSEJzAET68A4C0ynolMkhLDn
B15R5oynzVTz4EWvmAVzb47DJ14dUEXMicgIQpx9KmfD6ZlmAeZO1F8BZ03FIs8DSThZGMZo6HqM
9ZMaznBf4W/2nTFkZjiC17/ga1+7jcZsljHYLFR2szpjTIVr6+3JlAQlJKxvmNkkFai4npo6KheJ
FU51OnOyHM+7UIcNqhP4xzTtWrBM+3cpgDWSnn+TDzpxpz5Q2VK+bT1MejG3zejmbGAUbu3PYwN3
W8ceBs/VaLirepvJLVnt9nNMqYK8oDoyfIOJuoZ1zJN9TLfJ/bTWGN6AOJJ/2VnZnbRTpmR78BQX
kiXjcAz0cKZm0miSLSBDr4oXCe1854J2wxiE8TGFtHhaIx2IaDVGSyBn1U6DPBibDXQ7nomtYCMB
cNk95sZON7WB6P1aMk3ejm+tv2AS+FcuGSRviVAcOFOlxSAMzMX8zGpPdZtpvOg2GVXqO4qX6gaz
APIHNhHnfCkxUb0nBKwzL3UZskJdOWv+b4UanIIDphEmfaqDiN35p1Oi+zoG/3bLuKicfg61TSwc
ApD4Dj92J6y7kFkUNMDef9DEAtrbjGw/0WgTw1FC9/RY19tm/6vdK74869L+oP/tWL89mPgpG+hu
XJiInCY8j7+hPBA2kHlpuNlBWMVEixqOd1rqXtQwX+m2PPfYc1OPwmuOvo1Dr84HsoJpQ9oZp16Z
sJotv567ERvmsNAJQ2hSn3rBKKiFVWJ6GLpjbA0EsKhY0SjxxhTig7UzwrR8Cl8xJ+8WNy1jBbSw
T87aFiuIi8gyVOqko7AzBK9A8vre9/CwO2gejNJ2tz2M7ccVArnzMSy4b+95AVcTjsaVbZ/aC4Np
59mb+bX8w1vI8I0koI39638u5oFZz4DsN7T1RHf0q8SlzqTyYqTuqzuDGOQs0gNp3kUEXaFzU/+p
Lsc3j+rN+P74y3XsmU0SlVbNkH+ZR+USoXZyPDmJ1y7I80CB+nQZbuaICMK+Nt+H5khedPQix5Nv
TrsjOhijQuOW71Dh/nBJsUeu8O8DtXWqkSidsF0MhWGE2etKJvR7fNcuPOPJL6D1ae1+ip7yH2La
mPXUV1HHHIYdCI7OmMuALBRa+BRijgws6TJ1KQeWiRYCh5b4sZlZRpLXp2Ds+cUz4/8O6fI2F4ng
vDZfIWgaFg22dNqQkW+I5140O2jGCHhmg390E4zobjLPw90r3S6oy+szJAj86V/b8sw9mfxIHrOR
vfDrZ68vFuVZxVS/HTZSb8Xm5GEKgWXAadHRq6Ncx5CdIAMPwwusK5IzqALANMyhDFsBGLhY/Z8l
7ka6NNbwRdcM04PXFiNjdPE6S5f3qrDaoCcwoYzBLMU6yEksEs/pJhmiB29cBh5Hxv20Ybwhu9UW
mc3Q0JZnUAv5Y+KJQmgQJ4T1mvBQhuSM6L+hsedexnd5y6vYa3hVPFOvIvonn1g2YTuIipbFXwVP
z01TuPH4c7D/MS3Nj4QjY9jcTjwcY+ZVY2bwYlG/EwGFmycqypOIDuJ0hoLK0lSiBgMVibBT+yj2
Vpx815+w2zwWrFsG2PaYRJ6eLoloQQyuHKoFAjSGjkGagLXTIDJfgbNj2Mgwhmb8QOwEoSaNmajH
MXUYJCqo6rlPZ6E2y0reQ9wiAPCkLHBUieMAfC/f0vvQBWj1feT37dU4WeQzV3Uxy9C5ICXBFQoJ
RQPpiGmGMqFwYspfUdAQmTcQJZgN31AwNEg/UTC8XqE6+vcdIZmtjVDrcXRPGbrJIhIQ7jld2T+y
OEizIaxLUVSyKwsz/ljZ+MREeNLKJ2ckjCe52NAetZdX9XLFn2wqDxbLgimjkuM9mTJB6ZrRrpxU
ValZXz1ZJ6PH+YfXTgapS5BE+/vzi9P7mhbYiODC/TN4iPLPLFZhvKZPt+hV6JZFTbo2bKbf5SMg
wlRL9tsmlZbtU7s/kPQP9qSUZU+VvJz2oUweyjd4SDsDzz29gb7cjPbgXO8TQvbif3K81n+WCj3Q
73GT30MGyBsc+L0ZgzJ80iQS4YR8awOsdxjo5GOn/vyimkgH6dHYUdu3vuKLL6TIBgbwtTA5dZgJ
Y7s0fl5OPRRWQbSLXOOYHq+VoWomsqC37PZlN9UHeiNlU3bJ6+MoFWzsep1XVczU74dEGGy8EOmS
k1QEoqD/E1afEXrpTfECrFV6X64Vyk11pRhtILxjTCAabXNq1q8vYaNYWp2T+aOXYWOdUHSBJElv
3X3E1clUIIPEHUlITE3VRw91GWTsjfC3GkfVTIh5XBQtInzg43cpt7S41bG5Ho87cty+EsA/3lIv
EQ2Emr9HNnbDm+9P3Yw6DSXEqEf+8Cke7vDmetq5daH+pcM4Q4TRWTX77ztFhJ96WS36o2v3GJny
t70bdTF/xKdpXm0f/eyJs3qDsclTec+rN0FmjTFR2hxluvEjxi8dcfsyfW9RpCk1yHID60hjbKi6
oI0fRkTYTatjDwlyOx1BDBnTT5siYCv1E9Lq3WjKYj6a8seytuoropLnQWL+NdfwmsL1AZLCy3yL
LjtAuZAx72OexTb0YWuQnz7cDiqKjbr7Akr0WPGZxQK8O6EfnHxRgTV/7wQbM6xxTfDcVb5io9DD
alXQ52Dc9rK+rS38S678dTFlCMQEkZCc0hHvIAxCyMZPVauNp0+MJmCz7Kowtl9ut5YnTwfLB7SV
iGzXiid40l9zRQgBZWKO+wZWQj5yjNaDoLyToAiRNIZOlkHstZhXGwnYEPzw+g20JUzy958GAnA5
UMcCvNQXRNKOcKjwSBLDH6Twwc3HHrq6xKt5UzwqgZMP5Wk4m8rLEuDqYOJZul3pQorO8bF1IT06
rd04OEUHbfBbxX4bPK+sN3PabrCx7q570r90XqNnlkxghD0TAFg6I7uMfkcUT0faRYYiFC0QU2Ab
Q7Ffsq2RWwD/jkKGjhJKHUNR6CsFBEoYruCpjKWf6xGhLLRot8G0FDdwMG6Yzg17RlvNmYm8thh+
sypCySUBgMJ+owKOHFl22COTeoFpDpXugw2AgGdSHvCvQV/wnLGs0mfSJeuxj3W/gBcLaTMEHeFm
hG0NsxzmVu0ElACSoLDKB068CecWbnvLjkGbmOF0A9t3oJ+QBngeDMzJYFVs/Pv5IN6f+AmKGbZ9
5FDwcvGQw9QSH/M9tN4YE1y+2PF7wxid7ShskRi4sBIHTjUDGdgP1OFIbfGwG1kEQpCKd+Cb/2iJ
iJSNGd4NucscPzVgC8VA8eAWUqy/sGOkyYGgXLv0wfye84PGk1e+tisB4N2Oh3rhc6ZRJWwQxJyl
4UnaNZSqAnnABE+R9tjO40Oyqu/EgDFi8l94x9c2LUE1hBSwz1Euw9rMl9L+FQ4HgX0YAzi8sCmr
wcRJLeBwDGPTQBIoRmcCMjRjU7a7/LHD72yIhKCkajelApoEqfp04G9/8Zqvx3Eb0p8uDqv2BQ7b
mHcYxL0P9BDc/Fw16MZnbTCND2nxqXBxc0fGDIOHQ2hfM7YXJtYVuQmoepsHIFbu477/FqxHoTmN
Cq2d4v9/kdzozBlDM8b/GxG1wn7FLSpiD6hP+SSVZaRXZ/zTxQGTPBEFMITexCdioJb9ZHyWm6Aj
gIcvNEEM4Uh+CvWU2IM1WteeWgHsFvOF5Q9rTId8gVtB/0KdBFe8caFdwFlniPMBHhq7mcrKgssm
+1CQUiG1qPEyl4ofvtuEQZlKKjLz3TeOq6hFIZagwJ318Cea4e85bBbyGor7QDTNAPUGflsAZtBC
bSfTA+IrvHzoYTfeQvy4/CTZBSQb8AkcKR8FP0Haj/EbNNyEdELVi3nupUEGwpHKTO+33ewT6YnP
u6ik4HLs24q+A8b87XFUUafgcIXGsPV7bITXIoxnLEx47DGOHm4NSmGL2yzvlioEFIDLh/OQ3JZS
b2CoSpMiEhFDo+wg0SUJPmSqawsOWycIAnkzBQ8sXwYsHFQS8Ib8Ma6RtHjqx4UK+hGxOsR1z24Z
N2CnLtjGPk0wZgo/0c+rG5fJP6/H8rCDB0iW0ORhOJRIXYvBcmCQO8dw3/sICGtAS1z++vnzUDyo
NwNvBt0UmkWGJ0TrFDgtfGze4VPhGxNyALVKOPKUI2ft0ptg+OJw63CwJyiQdYmM8DkBOfKi0EwN
jRKTEBIrseK4nNwSFf2z3xmvpyMuHzsGhK9h8sBOkrID6fZbxosTNhbZDbgvW91R4HQxbJ/lAPQy
1nYsWrj7EjPBwmohhy0lp02m/Arq9gEtF139Jt+6I3PzdwxjdNccmbvD0oGpogNAsv+0jkjIIVSy
G+wPvqmUEi9PHIwnJbjJWs/RfHgMYDT0znhM9+eqiMNOeMe5BBOgjvknhikxwPoSMcu/fD6aphOm
x8semi93D5GvhV0eAPy/OIY6PnK8eA15MD8rVxnAMHW7j0P/m3K7L7/Ryy0gWZsaVhEoMgUYN0SS
n+afbcXWEfWzYgbc2e0bOqEz7j++sTAWxWw8aT3iE1AS8mnTxqr8XU9MPJBNFjQhWDcyX0iKHnaW
5NUMTwL3JXvQBWO1t/lGQRRPehvjeVKP6NDAFS8ZBGEyQ5RpM0c2pH5N9a9z5BDPPqd19eWQIa97
Aw40mlATeiN6VUT083QGJWVOAsdSY7qUuNmembAChjdajcn4g3sEfHLCy22oT7FLE1GHsDZjR2/i
v8AzRj4YzyLPaI+8hpDL2DVIOsK1NBQRNFeDhxCiq4dmwcKHZqWzMI5X2dfOsKVK4QVa74MKS7Vw
6FI4gporhIR3TVEvLo/ANLVIjDZTbTdxYVMwzP2SBpjw3dlJV22Ave1CD3GLc9gHWbaYMucWk1ec
eMgCsvUQoTEUKFacBipEgq0MebLkLILxxR4sjSHdUF3g1IpM8GXTFfr54unTlF3lf8kKqXe6OK0v
6L5mz/lrgW0KvElfwuNI8faXaYxmw9+4s5PHEsz8tyTgGnWHQ2EOfOfiXl1QAP7v85B6nNgH0SKA
agB6ZZjMUTbyuW04wh+OEFhwPSQNH8xjJ5Vb3LsrOE1kzFBReL1HOjbR1CH+FMZfzAyKaOk/uhn1
Mr7gYKXi9sH4vKZzfCJpltBiIxC3eMGXj8BxF8dnFzZBHuy9z99roUd8GozQ2cknC3ALFhRSJJ7L
PVmHtnwo9sJvyFR/bIfnXfLkqF0y3CJmBjKkO0hBVnLwZn+hqx5cHFUz36jmjTgTduLz44gSCH8G
dQExK93CjnTjLRjNPotOhCcNOsrWAXOfDQm+pzVkCI4L3i6K4M0+6KnXRlOkXCZubLPXVJhdUIdu
CNPG3A6cFYgmwBKGo4faaaHgwsRQPZCqGMgI7rI1qAI6H9onwez9Ed5wPK2H9PZhP2HwZJVmj9jA
POF4AGP+rHugXCEkL4fuiO+rLsjCA9OGkpNZ5fl9Rs2iOzTMPHbMsLnrqXWY5J37lXKsLqCVxVbd
naUp2ryN4bbitBicS8C/0G74+bFGIIK6gtruCORFDaLtGZSXmNq1/gvMEjfT7IKlV0O6w9Mqry9m
FT/0YuEDZ8kT7stUcGaGmPVe7fJVeVXcYmqsocrJSyhkGt4cC2WqTdgT0f0/sisfBuuMGQoxfVgJ
vfEaMGFXo03nCe0oRNgbzgyPsA/vCWurbpixUtZiFcL5wnEHPFzB7meqgSuJyIemLdkFDE8PoyNO
lF/JOtxDszc9IuGZIxf2Dz6h7LSQdwefeTYadaKrNdRct4G1yFgHPVdqM1us8ZJh0oXgEYwIk9A5
HlSUUrjy1Ydegs+JlYo9AuJnTsUSXAbLFLeAFJuvEjMnVl15ha8NcYFnhfUJGmxvopkbTJxi7snZ
/Q6y73bkfQfjmbJ5AYts09plLVZQ7NyIWsJZ0QQSOTDFytlbjjAbmHSORXqpqci8cAnf+lYs45+H
9nXMBWeqxBEh2WS6jDAtG2S+uEi/1o+1DAdVsQuuHWyPNRCoukqhqwQ9k73giSsPigme6MoeMOLX
QHN73qp9tpV/E+ylpaBd4JE1K0uvwamH4Uf4/NeQ07YeM4M4vID/7tKa2JnMIrd4JQSdLx1iribz
YP6ACa+n2XgzOOVUuhRuSC+4G+F8U+KNRVvmwS8CIrOennBQDirLCeqfwICOmxF/ZZHqccjQ5r0c
qXCwKsZkDF8qAxoKrEfNk8EYyaFaPwCoKnOMpeYzVLBErCwccOmddZhhzhgCI6KEwuYffvPrnC4j
us19wT98O2QxDeyYZJjW83Pcp4/ewZhbkNBM2ypkBcGJYc/hEvaDAD6QD0cxKYymKjhG4tCLYjBu
mLwHHyla35et6taI+IhNMf3ifoVtnat6Na/kFP+10+T63vCnFliDHZTBEW+JvTup7bhAWun8+8fv
q7/3tdkN2M+lxKwVi5s3cVHMBpjI4cnhvl8EdMCntD/EQhBFTurm9dc7aAD4/ydITvDWU0tJnKZ3
aJ0ZvGEOPcXXp+NNVoxTaJ1hrjOshobEWoqZpGTJMDRfa1KG8h3oK8wcxa3uUKg+pNdh2fQPpSlk
TlTzwgEO9vtW0Oe4lW6WS6JSXutmr9jy8XPRl4VrAFXYCkQplGp7BSDP6jBoVEwR9L8IWryzNrFB
DAnNk/3lQIi9oAIzCNDwerwAwIf/1ZefA+sOVRlKVZ9zQiedj73hsH/+S3XxtEnIS+9d3m38DKkE
p3yZFBSKjnvX7LhCzY6/KfBtAJ8maby3hM7t7tQwiQPZ9Ke4s5zE68twT+iWrPA6/wNBtXD0ltHE
i3H/I8IObdugd74ZC22hXVkVnrfHuoBsPDyWPJO4h2zp9F14gviiMXNgBz3d9d3r+B9NZ7akKrMF
4ScyAhEEb5UZRMTZG0JbtyiigArI05+vus8fPdkyWtSwhsxcV+87BZZNaZbJa4UtCYcM8wIkLLCm
4Qr2D1onyfoDYjQeUPXlREzrtYZN4fV8dZbM8VrJwatGEVQ8LeRI/pE1JO5aIuI7XBOqKZaJnZId
9wHCoVFbTgtUX0iZQAD87oGWXwESka8HvQx+sA2+k3YGvdt8RN0yc8gQi0yZqW3B0xqZr+BvzAnP
6HQhV/Gm7VY3ZX53RIZG4GPJ39lDk4TbzDgSaDcgp45ZTyfDOUEJE1EvE9riZCikocY9/zvx0/FC
ACWOtJ11NXMqL4LvogzffdGLe0ADzmQ2ATFhImYsXVQphuvMgDA1kJkFgpQH4kmZOu6WVG0iB/kx
qQT/orA66fzdcN03njGsb0ypavZ5ChwxRjUFkUigA9beFQKZQbbhtvse6Ot0HTpGeSgPaXSL2q0M
PGPWOiydVyyuC8YbC4hB+XgwTH2D61vQdMhXkQRGeRSWH7mM2m0DJIwJt9OB3SnW6iTbv2y+wJRr
DjaUkUxRJmEO6Oi2SCsBqWGyX4A7TYlVA0FjNSet1xIWbE/1DNrhqhuf7yD/Rmsi+2RT7EII5o67
eRZcbICUEx1MmQbeDCqVqWN9VeYZOSYnn5L9KDYN1swKiLhxOQOYEPn+Fq4HWScmVHgBaCQdgd2C
H0it6/yGQQooDhbVXcgJkCfAGwcfjpM88D/T0fFuIbNGnquxcf9Up5lSRMMmM7F6LxAaAIP8mgOX
BVta7XK4Kv1lfboylnZMwWHHEyrGlN+po3bZ/EYB++QJSsz4Pg+BLtiAvJOJQy1FEPGBDySCYsWJ
mOZFMjOcsB1ddbimBNj3oA8xaZCkcool+fUHyj4shQFDzFo3dLsreDLWlcLQwamj2rZv9tn8Okco
ScCeCSqhw85IQBF+DJvyOt5+uG3Rh0lLBQW8gdIjfgQiqTGbiYao1B74LTZai7XSWnTjCMr9LDfl
CVgUSsRfnJQVkGJ3zt1+Os2EXKPTGf7LEUG4wu0CxWxWGII+glzkiR82WDWjiWlqDxI9zJobhJq7
kKyeV6qFAG1xgIKI3BtBxaiH6uLjUC6LGF6Se4uJb7MS43BsLkFrXpbZsv73svrhgBwf1sOZSEpM
9uhLfp1oXTLBYCRMRjzryowFtAMfe0KJiFZw318Ap45CtWD6y0LBq8ABx7XOWHdnoI7TMS5YvWhP
35DUHYQ3nJ890SVCXoDlKOsEf4SgAV45Ti0EuAZpFuIAdHgVrqCBF5RebRXBpuwwe5aItAMpqINk
/mIhe7vKQUZydleGoK3M3njbjLcy18U1vHrnziPaJ5Lac8ITyVoV9ZeMKwJeFxuVktFhMB1Q/Dvz
2INp7WM1iIcLKOWbimpGGVQHSTReH3xCfD094s5s/+kzoiaWZKX4QzA/JQN1qkgK6Ho/BcYrMSy3
RpBlcGjtJ5ZbTOlXtB6RjGJBN5kCggp5nsnNL1hkDyn6JsBhYqDH1GKZQZKkHFmeGrygfgtGeSDy
9P9eWwIOCE4gB/JD0vb5taAwffF2WJAPj38ZBQjZyqy5eiomng8JXtRhG2d0gth+B1eIbcyyikbe
+OHR3mO0uVDPlYTFPJo9AuL2BsEmK/UJVBvyTwH2k7odxfSzhd9Wq7glV7eJvrurYrxIjBU2gFDw
MoNsCn7qCzpKdlAiAE0S3bCxQPuR2jsPd6OYmuzROdm9j4Rdsb2h50DEgCR4CYB3UG05QjpEj37I
4pk4O+PhFsmo7zlJPW00H4FNZ/0cX5FArvB/UQTVcSnvkVVFkBKndLnG7mPy6ai6ysz6OFpcA1oG
DgmPf8/USy4HRvVtcQGRn2DNTW4Lyq2Kzrfvjje60xi+CoEefBjcIgKR+b7qwRtgehOiGoTkjoCs
8nm2/5yBV7wK6/u1X8yOOBfqMZurG/Yh+ki4iFqVDYAH1HlKKOANKWLBCyfRjxoFgTeqKPA7G8FA
puqOiVYFoQClsFixe6CEBQ6Ay/KyYRZheYWqRcEv5L0zwnAF5g8IjBV8lyKxyHeXcwbNa/qcQ8NT
x2U1YdZDVCuTJkfWatjQDLn+EojmingXn6ALcL5WNBAjDqcHWjV0HIL82SHHFlA8aX31oWKAMcAX
NeIbSgXtysL8g8zkILdaT3Njgj+ihE/n46QAFd/W2xKvpWNrf6L+OgeoYxWg/XoW0VWDgOgYLVoj
PSP+k55RBD8OEMggwOwNzN4/JP6fVxNpVwX86sNIKSxVI3Uly+PLjroVLTWSBJhktIccYn/c1i72
lDecvY6onwvYDFjXLcstuRhs5TwmvYHFhmmrISrERaNu+/on2aNAi064Iw9PhW9/NzXg4Xh/pyJW
BNxhmBqk5cepBOdn3L97Wjm5nJDtJqw/zoGX41b3ceVAN7cGRiSm3oUiD/B0ACE00L0x/P/dd1gL
TEk1wm4/CRTgAN01KMg4EGcQhvq5wN3HOmKpjloBtv0iooqyD31Y1w3UPGnGztIFjxJlTCJ6oHd6
iBNfJkQ7EXVT8MzQxwuFBUYu9TcmioVHvK8Fx4xewx7YYIusV2bJ3RIuULK+fZwOwxhaULfCOvtU
IYCY28DgNxxw1lBWPYJ+CVU2riaZ23RHjOkFNTqFxWKQ68qwDTDef4Q8HFiX9IzqbrnB68MsrW/j
El7kXp4nohjg6GIgp/7+rTtLTa3r4eHmBySJMPK/a+UfOFVwFqXwBgiFQkQinWQPbeI1zMPZJH7A
NUBWmu5/s4hQux/CNKlg/9cA6lLUJfj79JopC8ORMFpcuSjukOjIPEYJBbmBjxaiNPwQXzS6nEc0
YO9wddsJs2QJzDBZqiaAs/WLaQJy7rBvqIii/qPcN07IksIqAvpXI/z7NAjc4V4gdAQIBteUrIhY
3kaECIlz4V/QdaBIFRaBbb5fexYUYsqoTmOmLr5nDBcisSTvCb9KZ00f8zg94s8ogd/tPtFObPQ+
cS7iS9g2hP1IxHBMuyAfFhHAJQKs1kSHsUS/YW4iNFREVx86kTQR1cl4IiQgJ0uiyTwmvLprzFNi
RoR2Cb5ooqHg4OvQ6VAjBFmxHIa4TiuFuSkdr2S/6U/0GEav9Q4e0Sukrgs9cKbgzoiXZOCQ/MXB
wR80ug2xOpv83B5TGlMM6RyvWaWLm9U7lnyeM6m+JAIvAQMM4oLJrMMIZOm/eD/ErqYX92VcImFH
3qHh5DMoStGNgUXAjhbb5HOatju+zoNNe8TltRFw35OOao/QjDEUK5vcIMxiZmuWhnTGE5EIQLpq
fCV4QP0mKUM2w/hB083qm89l8lOvb5qfI8mu/aTUsfBgX5OuAHL2c91+FoU2kYHWdvZnQRFP8BNk
2/ay8XLNa5RTJuBWTOp9VhqvqA2f0TW6hyM7mQ1Aso7hK+VU/RqDlJROA+RIybotCX5BHtDBuMAb
LUR8lRThdQ9f+QIJ8wyqXNMtEpDDqDpWx8T6CK4284h9X1PlcYTFYu76N0eDZI4YnQj1ye6ZOO4W
7s1w3/lPIIFA6PD/pJjK9KhplRRb0AGY26RZkUZBbYQlAeOaPC6LHLYjHiDgP6h1zPPNxyB/Ua7E
zIDL8ECub7JkzmeJa86liJMTduMx3mfNitgbTI/Za/WyL/OfMVBkiyVg2xuh8WLJJKSO72wik8XE
PJBZFRAqIEVDpI7MCYmgQeFICAHaLFkvfBoycD2xN9mdnCZiCBpoUmHWs1CSKas8ShA75eQ6nuIH
7KUpmAggiaioTeslvjlBedxqkWk4NCuMyo6S2MDxIDxkJgyU+UU0bc+scEN4TxQ0z+3GzjxIfTPq
YqMg0xN8DOiClJsZgU5sGeXVevd0NfvqdnFnE86AcB2/f5d/EqoU3aI8IkykZsViDvNIwwDwsE81
JwF3HmTARrj5O4qQIKLxJ0h9335KUMqSm35FwZfp+8iTxu1CwMr5abYN8SDExMeYNl1MKZJFuhme
eqlVHJMTQR1L2aqaMbDfHi1XjGEw9BSEfi5cUYO2aZFeIr9c6uCA+psh4mvwNKcvbYIp3fdx4Ark
god+N0Vc1txBAFsQ34yRMwB/8caj4IlQmHVCjvQ+i7ltZiyR8qPG53BSzjHGP3tl1S60DU8ICDdn
pQxajaFN7om4OOEEvGs8OcqjeEzC1Y4alwBeSWTP061YoFAoiWvAdDfrY9czlCLqEzxReX3BFoS0
fBptq4hpwISuKRlMeVApBwmlYq3ryBj10BKETkg+lDyjf+zDCuvcowD58xpwApLPojcoIphALxD/
6Yff3+sB10QQGgya6DFNSJSMV+KvZh1JsDmZA9cIiiNcCbwES/xDsdzfvVJoGL9Hc4Yah0r5/V9s
u0BehBMec+bJDBIkbynsJDaR6ueVOL3Y+He5lBOL04oDer/vUsONv5nDu8IFF07Z7xfNjsgh3Ibj
kdgCw8LiNo+a9be9N54d2yWfekZomUHLZhGMyByxG4l3yvOK3zC41h9xB7XLdVFLPlCPzWpdwKoh
IG6/OlWnx+5vM1hICmTzYa4kwFQ21u7Fz5z/frMJVJLHSUjqOdUJEizpFwJYLu02BP6qrFsukhFb
uA1YfqhCCbYN3AMgSmKYpmQSQMGN7cgbDVAkUC0yU7+/QWpz6YuTeFeu9uYi4ocko9ihDd6AS0it
Ot8DN+aIV5hpqOTeT+K9NwdeHW6Xff87KX/hCV9hMif/lMmUUBuV2YuIm6cgp/eMMcW+hwYrgnYg
MvWGvYc2OxcSF3u7nF68lfAmcK6/l2V4cTgs8fiF2fZ7qnvUBmVY1dBrBr/XL0O2Xh+GuBfsyDbI
4zL8+6JGb/iI0A2ILtQTCrKYy9+jaslLsImyfWdbGRKz6aB5tsEdzCr38oiI3qAaz66PiIU18e4R
BZJDbnrPu+LyHBLovP3klfire2VIDOl2GhFICkaE9xDBZ1D3eFWO9wJyTj4/Er87Yy9PZiPUDHRW
cGQPQEPLhDxRyuZnIGYCC4jwUvz+mnkMo5OnJz6q2C7xTB8RMtzrv70/B4qAsUWETMU2UtV/u6qc
qnLFRnFSHoE4v7iKOPPfm+I41SI5I/YQb9EBbHGc2BVIrUNrVcsKoiRPP6G9E/vG06/c75reAOCL
l6JrdCKc+rdFnGf4L7F5jjC8K7c5DP/dThxhinNUrjjgdhJXEntCt3LvEWrVv/0LS+VwPwmarthL
vJfYzUH3Klf/93e0eG8g0zf+DhBdtHJ5KmJvTvd3qNjKIfTmiu1gxOis4r/bqQVEI7b+HS/eG2C7
g2U8Aby6nyQ+lQ6BQdyH6JBixwFDmHZgDIj/xTvfg+j1YtDo/77crxgHYuhQPo/4uXgMouA9LlsX
0KOh7QNzjJ7xgx+walFDdjjSgHdRZwavD+sQS/4Z9wMky5clO7yXKJnFr/AVNkQj44tfRAVGH5Wp
ebMkhcjnX/YDxj6TGfg4DukHVST2kw9gxQDZveJPKK+rqOQvU5E4DVPV1QdIx57Ms/2AWSBzZqBj
mAQx39Ar+EBhR1GP+ZconHghJjMxqWHx8kW+mR8oUSH+MNnnT0yVXjNzQPCZRGI5Pv6Gnxifg80y
VnETt2QP08nV54L8wyWAk3PWXLDiCHkXkwfkW9RbmLDAjZqIdSKtkTsNJxlxG/0loHlxSfEl9uJC
FgFEcnMLmfUg0iyRn9Qs5j19ra81JlhxOuJuv29zWlby5d/xCF00MZf5O49iJuvcOTLP69wJqmV8
N0hIoGnBFzJyNmRtliXeAwqwBbUhyoVy55ojTiCuoR8aexBo3C+qI66OBP7f+3+fQ6wl0lTcfMFt
59yxOOXfHmJP8RqY2TrjdeZUO6ZvstPL1uVkNLq+Fm+PiHe1iI/SNqKdcSr+Fqp3JBrzi4KOYqKk
YH7mQqsTkn8XHMV7yqSAxsSmgaEfZuJhPllqeE5i57/fMs8xQaHD5BEIRvOAUORv64AIBpSZ4L9G
tA0+zW+T505/ScuLziHuXJSiEjcq+sFfW9NbSKr/dhGxFoqnIv/uULtifRQfQIOGJjqS2KIcfv8n
g8+Lqy+6IXeuWQUN8bcPPjgLnPgflA3BxD7ZCPIQNLzodH1W2cdOZCgoh7IWZxc/jx2KWrhEf+tx
y+LWMirfp4uPNgfZdYYyOSIxjH2JBflv3bsyfMWCJLZyQIIlxAirXelA9wpUHoPYRr6B09931YkQ
Pr2sYPH+OwbhGZ6iuIE774ltLG7k21yZS/wedhLLK/Vc/4Yciso7gp6/DSDOq6zlA7VgyCwIg03s
JjMnU8HeLUQSQ7wpjsZ64DOLQStzY29aNYH6njBbic8rWln6/ynFjYsWEK01ssSoFq1U07PEz3+t
I4aLeF48RgPjyNc29UKlU3Pr2Bftgsg7iKMbEcddsaO5D3SAEwMNm6hd3n/IAdGiL7C5J5UgE5S6
y7h5GAxsyqEqhybsLwHar9kb82SJCHuIeRoTvG+XhFPuPwgMAAAfP8kFnPgLylU/aGQyUO3tB8wi
607sN+TPSJkwH3XLNwhDBFUahA9gzq4fBaES5TCjmAkpBO4QqA0aFZAUG1BCygofoB2Yxa7aidsl
zi7um81kVNAfpdMfmlhfS9Pb7h1VUUUE6IQh/D7Jh9uPch5iBaLQBdXg0EI0aOIHu33mpMsWMuL9
rzjzE1GDor8cYapxYWiWmPMnTtxyJ5CZd99pM0Ucx736tFK3ZF6PPmFFI8IY/czZ+x1xEOz+4eFO
x6Kx2yXdHcz0qY6+B0W0ncTye6LLHSqOZnpfaX4TMx+kW2XV7Hubz7y3eS9GG1y92RM6RLPK5uWq
2wx36F4Us9tbrxZybrw2o+i+Suc5cIkNL8pxhxM7Rkq34H53ClXn4iGe8CmJvzyweLDoQXcuofNl
ftHHwerFajiKO7A0SEju8/l7QbgxvB7UBdTtOVqcrG4oky1Goez2wy7s5s9tby0vHj6yHnSTKbe4
afbv2XdFSyB5EHdLecXidf+hNYia5KZ+oMFBgdNFeM7YznwPfnsT/QvUHaI/xL10IFLYNxhmPLBl
sVRn6pKadcf+6RZpsxuE8tn1SB0FMHGRMs0PXaSEwxjytN8gfqYtsL8pj0Z+lSEy02bCFn5C7/lO
b1HuFQs86zLUbZBl25df7/onHf11YgXLx5ZKcKhswQC8rqV5G+krJdaWz01/dwtgOMd3Hi5RZV+M
44vZ+gPUZ7K4Cx47pM7mz/lrRVYTFa/9Be8wHC7k6DYjuB5gWy6RwJgNd9KOlpJPn137i0ZCTi2u
jhQv2VznH3zu0UZ1fmNV9CfkAQgyVI4UaXNK+XkKEiGf7QWUsIL+Qm9KxZyFHiD3zQJ09ZFimidr
OHa2tvkI3xzZNTeJIJGSenpOr3MNo0exqYUV595n/oLulodpJEwxDFqkXEJpim5j2Gfcbq6rclXM
6kU5fyxqKLDXs35CWJn9fqQf1B/m+vazvMeUsBnNr8sbypGwghJEZNDDEGyjgf1wIA71Y30pN0Sj
cM7BJa9wogkJ4PIS1CC+TfQdbK6MyyViHPn8e27QIRElpiAOjXF9Cb3h6Q/P+qFdqJve5rZ90nGR
fY+UlZg3Dgzg1z5n0awX0FG3HU8v5iDS6X2WV3jQlTjBO/ruOVszrRf95XevZwYgTZ1dhTnRnhik
TAyMaeKyYlo51wsuQw9lxsLFZlX6gn+CF0CoY8sb8oG5hW3MggybByor2EXYd1h8kBcAYxGBIp1a
TyRc/oUaYJPpkINjMbVy1uFBP3B+stRcTEd5UcwRvP87ZJhimfLYpj6EsVKfmJpZcr/dOHua9UCA
T/UzJkrD8LhS6X2MPUFegfwq7SEddPIZ3Mya/QkGyy63xZ7Kqnd8zUkzn3rH3pE24XZwS8nvg59g
IeAbBf1fkh4HcFLajxt6vq0UtiwRYaYoHP3z+4SVeWB1YKbmtAnDmJn2xEX1A5cXIXZ0OKnq9xtM
Z2IjS08sm0vwSbnE78TJyWhLhekVRksuWp5T8SbX5/UN5XXQV7k4E+3GKsOhbKUNuBw5ZW6QG2Bn
pmXiGcwatDK3wdWwiCmazQUfO9REk2NGnvtq6/T2F8QuiNR1nD6sDx2i/Pyo96CoJxUlifp7VQkG
qa2gOi9Z37tLWL6pAxmu2hfh+urcfxm01WsA4X4IBCZISFO8tAvATLM9ITnGc327eflvyDji5qWh
lSte9ha8l2zkl3uyDAls1NbgA7UQTe9O/x5ob0cHTpjOWVUwRPgQ2Pxq4lb15CpPRXZC3d2pkClt
fnX3Ji/8kbd5qQOljApuE+tSFh/nPjQp6mJVPNQ1sTkAM1VnZVS0A2XbNPioA93RB7KRZEPK/Zm4
rSXuSg3PIL6BCR6gOvCdZPJupK8KNIXPgNNKUnY9t/sB/fvRxh/gYJwHK5jCfOM3tiXaxy3Vq06P
FRS+K0HUcHACc5Wl5P9QEwheuYEvg0oHc/lSJ5CZOslvGcLngHuyCDKNcisvrfoK7veDEuJR1ch1
zaCLPDakBkfHjDKX8d1Sos5n6Ak442DSnojv92VQiAL6jUomz9yUdyyaQT+fEB4rUMBrjdQVtbqK
AKM6HS8J/EHmhd3BlM/ps2fwWTGisudCkqeP+0pwmwC+TFNqcN6BaWCQk5r0r/bbZF6dlLFwHAAr
krKiKiaf8VANJrnkAvTieQ7/jV4moAUAWDmVNDOvYKMveQrYSuMJw9FUIbNmcxKBa6KzYFyMnnPf
kR4FIG4j4vVGYUMO36sKyZbulK7Kfxm5zz2NT/rW+f7Tp5pIjKE/Iart6rF0JOelT4RmmtNHJvqL
JqhsDn6uzqdxE8pCuySiQa+iZWh3AWEcYIiTy/KCikuezJKLWTG2zgBc7QIOV8D8MJika7kyZDAG
uAREpZnlJgkFXRULDR3qRsKwrBxdCSEKPR/H5OtdW2fY7uR7pOXLIUNfVQO9OQ4YnbfUrzv/c5sK
sNGIRMn4os4THSFeCR2GXa+l4T+Ip3d9sP1UcBnY7Y3yzVRhRv9PLzGs0m5co+zzxu0kqdaVxN06
q4iG31WrnT7vn8d7ruk/SAJKMuRX0AVww7+rb9951F6GVD61KRK3KfzmDWoT7vjQeBYApFD/fQkY
PRCEQQCJ6pYD5EYUK6NwJKouxbShh1nte9ZDdVxUp4QZAJqvVzl3KSxA1KQT7lvXDKZDZlrSu1Vl
kt7l3/zujO6WNoDfCf97TBBJDfobjclzJRPQ3UuKVwoUxXPKwgB5qw6+YQsXAaGqvfaCUUqs//l1
c4q2z0oKFoKSG8F4NogXYPCONhxyP6ENIshiameVfTcTdflOyCUSCQOf9QDcl4T1xxg+3ewxdl7+
fXuDZB4zb8MTW3SojlP6HBIANXEhQJo1nwdMDgtFBMgRpb3HEk+AuZtpoVxfNwkAbsSNV7dpRYgM
1Rxfc/Xpk/IBZ8LKFhT2XhfD/CEUD26XlQJfKvf6pZBddRgiuSO0lWCtwr2B7oJIhu71N1yPJYTl
HcPkoxpQlCBtXHBd49556EJtJukvfwyFz6f7X8Ss4V6o1jeEpSZUTSsUrQGdkW/OUJaZIAjAIkV3
+iLHYiihRnNWY/Jtw3+CWjdADO/DcxeU2B4EphgsCwVbnvN3jTKKAbe6QPV5jrXAcvrafzNb0gSj
UMzyI7CmB9YqpqCEokFqIBZg3VG8J9gsYrpxvuchJfJ0+CJNd0dDcctyR4tf1lkodZPRT8v9rS8N
2jGi1DBFJvALfpDDVEEndbOCGQeZO0oK+NSC5xRIdzplmMJiRPtt8W2I+CqebNcg7iH2A9394nHZ
dLXbFgTknHrA8WWuN0QdU7f0k31F1WiAHGS+CsYU+i8hJLhqoSKqQponJB1EojoRnQFkHwWiUaIg
dE2YJCr+UXWL6nKQDBC0h36z1u1uwfTpCK7FQHFYU6lo+POEckQG4QdlXWkMmwz2FP0XQgSZnScS
AqHUHGv5ZmrdohxaHQP0ajLKUhq36jZf5uGSKRxHhd6hqJY0pHuuyUojJqRJft2zX2TgidE49Dsq
oPzQmBLUh3/65OtX+/tZheiYQYbE9Lpq6MXUXhqTLaQi1DpBZQcphc8OFkEfQ/izByIikwShkIdQ
/UPgfpK5g++YIjPnyxw/hBlAHgo8fPkGy4QwMNZp4YMLphhV+0ONRKf1Pz8KGnJfaxj0QeQ46Kme
UZsC+h9fXsDCjWuKklvNjPDDhIXOIN4V+72si31FG2PNtfaUf5iipI7GERcp3hNQJtABIfmr8GqE
bCtukIqZDWBLMLby6dsjGX6xq6O8SHPkrdDsZzeWIMbvQcKTuRujG8qJViO0C9ChvrAE/TzRPU6t
Bhr7dfY85wV2E+Ao8nyHIXlfRBjAEEiEhSZk+rCAuhD5bLBLuuaozdCWMCgwsEDZ/TR9nBJpx0BM
etSRkGFWAsEg8UNyEIU3svgFabkjwZYAzCY8e2CHRBRIQyTMd5/5dY8WA05ef4PiQQ2k+zZ2ET/B
12n7wN24sXyF0NhWc9ojZt5rzxjY5Iw3UnUDMgnK6rbIbHnJ4wPN/yWoTiYXIUDK2YJfx0Gw69JE
Vx/3QdklwW1RqW4LVD9BRrl1AKV9epJgY0lqbvUf8yZB/WYk4trwZ0nQUPa1b4DK7hAnp5lZ/Hom
UygxW/jJffQSEdPcP6xRF+C2ktrgwGc50VcJa/fVvC0IC3YkRXMyc7fFl2o7Qrc05Y2w2uH/zzPn
TixAYHpZlMFTipK/zDOm/LVrCfni3vQuOiLQV3jRQ/R+MGeA1PVC1FzMkT5JwHWvvyjdE1tGLY4s
A5lZcvPfQAslF2r8cXTsNsruudXsy1ahGrX0Q+3hz47KnLg4F/MKoB3MaDpBCZ2eWvtPBal7UH0W
9WXvOeVzxnDLgAkfvsvLDkXC71ZbaZjT+Bs9H59v8Ak3FOsWclMbyXgubg7lo08Ic4MLGasIitHd
SEh9qdRjfwbQ6kZoHJmJdlIf5pCcKtKtK5RFaslOSDYz96J3RqBFmUqU3ANkB9ZuQGGms9x6Uk8z
MMbaoQfHNkPHgikoJLlKDtUnb83akfe3T0XzyrQylO8SgUY/BxTUf0w1oEQ5XtaXGqEFa7DiJ6Rm
JftRbNPtrTdvVbiLLYMGdTfCXJRiIJNCOd9V/hvOJJBrfeYlKtOlR0Z7Rshq8ZrXhHzEf/RNV/xH
8Aeba/4K6wUSJgS4O7ea1bNy/+LrS3p2dKwXEiGO+w/mvugAEnd49WswId2y9G7b13wkLA34bPr5
viu93KmpwErkB7PbJ/5NJLEB3lET7iFkT7we1tASZ0kNlDVC/UG7VAP5gNxvLDB0r/hBJIxRcRiu
36chgcQnUGuCSgCa9PUnzgh0tsRA8YqJyFFgI8Y/y3xSrxjjZEei9+kT37bVruCDiigdarckWeWD
RHySgNMOx/Z9EldDD3v5Comk7SQiU/AhfWVNCOYTt4t2kayJ0b3ikqgdztnvMWz7jd1Zbz4JDTD7
xMIZF7HeTyhuXJwKZ7YibNKQNcATJP5MqC5ZD0Capz5Lp4C16Osvnxp/ibUPiBs2/Y5TE3gmMPiJ
Rbs+dvpa5FKxFnFwb7smJDa+xnAhASvEx03ivRdao4pm950MFGfK6lNHuMb1MuNmBsgK8ekA84pI
FACpZROKa/JoIwY9P9ysOyA7U506HhPLAJhVPEpFJM7THbOovhbBOXE77YLYeFifxCP+zdaizgma
NUIBj+3fsIq+IS0Qf+aVCAovaa5BUPIsbzvdI9OIdLYiFHdoFUEXe+weO9EK1RKfFlXtHXSPWKVH
SAdxNY4mBkZCWBZSCXe2FieR45LWt52IZZf0pEdEngnLx3qSCipDkSoS+aWUSHkGHItOsMQ4/h6Y
2t7LdKcIxsDjJB2EWRHBHBltC8r0lgfAc1ixzJivg/wP56gLejALelvRWKjLzarFezY4flatr+9K
W3WuwI/QPpqj4kuYemizfM/aaDi9rOW5PL8ctIW6GC30uUoUDruo/3MPemI3EgrsPkm8L0/mo3NT
38Mr5hYfOzKY6e67/hyguC5e3mD2POA2bsppTRUPwNyW4t2DilJGAuPxdtDAI1eREeFKZx0hJh0G
IPCR48tWPAF+fDkj50Lp1OFc8i5xuUamPrhF9yVnIdCe+c85xit0ibtBVA/ZAt24gXxCXVKJoAMK
BFYA0tNiAnCGLhg+H8U6lgQkJCdDUw5RdwO/20W3QJ+m7i1ovC6C4tWzZCogjhbwkVFevLlDD00k
xqJsU0fap2okd/YIdDgR01sg2QhdbGDbLnpR6lHB0RH8Wt3sU7ZWoCORcYTqPUti1X36yvQRXMOH
2xqCQtoGoB8vMUl1Ys6kMRD9pF7mtI9ENoFHExKb3feGC6qhuqh8O6pPa4cDyrkN/J4JV8rU7Fcg
WzlYad3IEWBTbfiN1iv4WII7QHlnMrejbQbEHaYeVRz6iKjizlQbJar90qbAsyuRvkVk2CkWORWd
roEWgzeeSt7IaaN+NJjdyMDUdPmX/VgwWXsDEhkfu7O+juyAI0PvogbDQE4keHrkz1YIHoCeKlft
pkbBAX/1fUR/GIQGYiJHwWrU3ffx7WVu5nb/5JniVkDCB94zusV5dN31149YY71B1S+vx68AMUGy
JEiJQ81kjpwNfL7wt7/gN0QqcQTfIZ31N+g8rbhcD+s6h+aqhdSRsQfeADwcFEgPyUfSPE9PAxo2
sHtzbQrESeTFoGB/yNqKwOuVsaC7MDojNUZwxhpNL5gcdkrLvwg+k5RdEIpFxxxFI6bIxgaI9ViU
K1plWhof602sdkDqg+XOrGeSSGaJdG8Wk62e3YI0eDppQNFE5xpmfEnzbvby5n3BRYpSoM1QFogE
MxC3UMTBXGPwUzUc8ZgJAgQWYoxGSbW5zCaehQxioNo6VbpBbIBtqNwRYXLEjaZEdwRyyCl8bd7C
lawYFp2vOmjH+BRrRGeanJNdgYYQH51lkai1YDYD4n5vekjaTIWeJ5Co6X1GNmCVbhMvDymPALkq
jfS5NustbkuIWJ01Qqe6CHqL5p+KzzBGFQn21XD+sB+24tznKcoLi+I8PCKo4n88wv4lqHrniw7q
ED8Xgd7gEQy9PoulKDMirwaMKp0a1oj5nOS4Q0WLLMOy242WSlg62EEGswRJtYerGiNXcrAnUAhN
XTGeCjAE3zWk1XuUU9hgYF09ujiyyhmuAY60dbdqpxdfV5XfOpnXmFQQiEqfgQ706OKh5EtOEj68
qUIOuU9VfDM9HAU9qqvfXEpLurp5Me5Ee9Sodyo3sPAHbh9sZ2OCiXQ+HmLlpLJIRCIMOHtNRVdC
ECXsxfmKknVRt0mRQ6RMO0EmdnlAWLpMH87bT4JqQ0FcH+k2ei7q9JDwG++B/ndLzN2n1lFGpqi/
IZ5vaQ7RFFKItT+wC5jWHeOOudMuzNbLlyOSy6r1hGqEU+IMmDi0+SXKltU6WypWz/ss++silnHs
wjzQg9aBxU65NLT/vL4jT/ggkKxRN5g/BczUGYKcGPn9Yx/D9Ta7epQdmTNFkJlhGZ19VoOjkCe+
AKbUSCdRTSrKVtSmXpAauDPRPAGzisgZ+EkTBz9qkNRJbJ4ccWEe+wX+oGoMTbqQWxl392VeQ5Xq
GBjkAJBVeuxLmOWcFZV+9+1JCxg0Xgfa77bWZ715E6Aq5+j+CxwsIYUp8uvmlagZxCgQ9iR5I5ZW
uhVCyuSoQio8OHUgICJPVosO0XSRdy8ZQIWJeqjFlOne41egzkdTyg4Ppre16hXr3vzNT8lEAULX
JvUENw92Xl847PkKkO2MchzI2gFkW3FdJJHCoXuhDA4CNShzeJdVD8H/XohdHOq7goeNNordAKcP
4DxOBubQ6tmSBZdEqAAOTImC6IU3dD6L3r+cOVwUFbSp/DLtkS6i4mjYlhOEi/i38DP34ybbDkRV
NDQqUzGkaBjIp4evxv1Y2qXHJLgfK+e3aiLxfFHTsI/7GjO+kSVobIEmufojdN0fFPRgFnBkkIRM
rqSxmG5JZgNsUFGsyT1yuuDd2kDw7Yg6EZvpM5WwWuDMX1f5tN3kUz2S3M67nFrvB/gy2DSR1R6B
MSRxxXxN4Wi4xbBKeA7LZprNByRkhVBU5nymxaL204UWVpSvTNxeeJ3yCSItBiMZDj3ZQ4zJfFjU
SbYKcOavIHXCoXXzP7z8UisqD5ofdXqVx89A8z5u6j8j3WpciRJqSDW6PfvmDHm+KKjSabLoayXW
IHxs7ptBmB4hYPnqFBJSCFuWBfy26kddJIU9/+OP3NR7As7185lulW4yu0TFGseL6nIaKtlQJoL/
kXReu21jWxh+IgLs5VaiGiVRXbJ9Q7iy986nn48ZDM6ZBJPYMrn3qn+J7/K3dQxc89a+oY/KuVFv
9Zt4gxl4nVXZ7tIVYPP8K6DfFLg/NFXRS3Ppr5l9k2mqr+JLP5s7JEC24QafrF/tyqtitBYfK94l
/XP2pZ79R/Ka/2P1qr4wxXzF8Ew4Zq/gZr4zguTawclsj/D5iI7WSd0wQUfunAiBgwx6Jfb84cio
B+8WPAs2mVRMJ//S7Zu9Cm5Xx8NSPcX3xM3c/F7ecXfaIxbYn42PGHXC8VCf1b386h7lzdxS9u9H
AsapPvc87WAvHsxtf1epB+T9+DKvZLOHcZ6VrUy3/goewjvhMnkUj37bHcsTZorX6bNwWYRccYfz
wX6f/Xfps7yjUPas3Mj1z2wmjYt6mi7jT7Y1lgB9r94PEZN3Zd6KJySuM6UPdza5SisETbamK7rW
j3WXztZdwA+nNpAJ7RfI0N5gxYMtvnnXTJ6ddi3UuhFMKb+i3+SXyiz7tYhJKCwCSuB3Dyz5kkf/
6l/Zwz8Vx/gEQxjVFMQG7fokHmaajL5G/2zdnuXDfCkzPkC0re/RtnJRGLYbt9tkzrjrdyjkblVt
NT3re3oenskVY7GrhYN2+CM4yRUL+Uu8w3L11bCygHBud0ekj7fNY9xmD+s9uPin8DbLtmDfcQEY
cKselJiXfx/pUUDNQhKgO6r7+DRXnsVv9UD4EPWCcT9uUxTV9S3zuaO4F/c5P0ngZBtx3/Oo6pfx
njxM13T/vKt3DR7hqX3xoH77PbXIe/s1/792rvflSzkrZxzh933K82wd9Wid8Kc6pU/tpJyUm+ga
9+EknVmz81eiY3IMmDwzrrbu1k/0G/x6aIIXj+DhXf1beBK0JV+Yf4Qf5V16V68aXz46Gjt5poBS
Z68sePbGLjqWVNlzDSq7taOdNf5QeOPzbNE3pyIQ3fmWzkW7xkcx+J/s1E/ru9gFd3j/kBQZtEo7
YR0dtBONgxthLWJeskN0kHD6CY6asGi33hUSx66lz6Aw20AwQDKBWSvsRG8uSRGqN3fdKzhhCOvO
Qigpq/t0JzklNvCzXu/koG8CUWKdbUMqcEgBduCItuHUh+mvYLt6NhyOHDGpXCuEd+wsVjpJS1ml
68zhUL2Cy7hvX6A9UHs33XI/naST6MJBfwCLePZgvNYzJkTdqBtk63l/yFAMx8yBo+9Li8hho2d+
cQm3ypNhN9YPOWlFXrB0IGOznp9DMJ6EB7wEHKyPMQFInYzcDFP62Oz9TYkYDKN8ogNUklPnGHDY
nNauD+G9t5uVsUwpisHdk4+DG50TTZy5S0TSCQnFjUSkRSseELIt+3ENERWiJrvVf5QBDIJegkuv
QYfJeJEMsUO4ZVutkOymdK1tHhvJa5di/2gd80Nvq+v+Xp8bhMqvylM+VFf5MK2kZYtlJhpAIMBF
NPApHIiUHRYz0ibc9EBtygtzbLAWcw7yj97d35iH/oxC6Ga4eLwY+ZQS24yLhO2Ff29WliM4cJEc
Y6MDyEBEcJ2ee3kRXLEeOQGGcItneO6e6lt7yFycW6/DZ3YtIZ9Wbk8SYax1L4AU7HRv0bgkF8oG
eeapbhm/nc0tbx9ABa97ObdHETk9JAVVbnWFfjfe23N5ru/TM4cgRjnG4Tgrn+pW3w/Hymlc9aDv
mwsG7SfpmK2aa7nGs3OVbGEWO9OzPKfvyRZLn5/6Lh9Qx/us6Zjae/jeuHyVNZ/HqX+kzwGhQzh3
exlh9PpeE7G6jXwI9tm15yiqWzwHHVQSD5aT3wW+a3n29vUZJ6Sl4IQYoLT8rJZT/iQrLJS21CRu
dO0PxLJDe/L20jHhZ+WrrSBh7YWdsWvhSYt7eqXlxOUY15rjfTOAPBi/g8s//PTlObsKDpqqTnwu
7yIbAh5udtX+yrv3JjObJFaOdjdP+WifUB6DfrJhvNqjpMN5OvZwpYDDMKJP9hBfV/i+0xvzLnYW
He+EkZDKJLZ/tI+UFmxmiiQneJgBrTG57DpCv+bF7OQ1Si0Ujo3r8cAjHrS8L47hSd1nF8TMt4hk
aw6LCXeuLvV9v1MPhTseEp5bwO86+hqRzkbcyq/4JO4bng6uoPsaAZxTclG/uuP0yJzp2IA8+S3R
70ov0gvvRKpoCZQQUv4IEn1YPmiKuR+ee2NGHlTOwrXaKm70leyTfUoZQy+MNw1wgv3kxHfUoO4t
pUzg1sxPz+0OKeIiuAvS0fOklYqkiMQdm3Bl0YRVH7K3MQEw78XSWAVqt6tT3S5QvUvNDDKiTC3i
Yly3CqbezoRgpY0MW9FUMcn8woxp8EHgiNcA6PCiQ5A5iFNbQ6ddIfioSuZ0PtApdJbMTVO+Gn9Y
B9Nv1CZrvqPRFLuhEeDColEJIlTQqGW0lL0R7U/MxNeIkXuz6DXYD3egExrwCl2jrHuomKpy+DdZ
Xigzf0U2Xl6AlRtQmMBDY8n77MTw3VS+CgtFdp4rZshWAvCgA7GDoG3s7ZoYda3glNRo1Cgj6kfp
qxaOxuBtA19dlw3zbjb8QVfsxx62dfRmRPdERMkqW8E39oeKuv5jsFA/klYpZ5FvHfqjrXf9Tv/n
QtS2K1E89KI9zYqOQPyehomV6jkbGZnjKomf+bJlHK/eYl6CEeGtyONDUtJFRShHgWe85rAmDMCQ
bk7DvI2O+gyYQ1JCQZBxTY0c4I3kHQ2LJ7M1xQ+UpKDuErSmNa5gsWcu2F4yHZ+N4b9Js2jxPFGX
0wjdMoA7rN5xJ1kByituCrKbz9pc1Cz97gHzFFwtlRX6O7Cf/u2IS3NtDHQjiK6s0AYyq73Ch47X
OWJK9MDRJtHWFezgHNtPFkAyItv0m8NGMNdt5OIly1BHLhbfIwYOwGWfHTK92ir1oJd8BNFRZhY7
849tA/lyf12u8RDBdbnegoPxUIClNc9sttzM0W0fdSiEcm4FaJGz7upIB4bLwkPsjhe/CH98SJvv
+Xvz4GGi4Irottmxb8b142h6n81ng/hMBWRjnaKCgzkkUgB29dc8UxI6ijlA8SdsfsEZAesCtrYs
fsxP5cUl9Nj9ohTJZKhxUjvkl8xbRCwpsxFGlu8UuHFN7zRo3hqvUOy+a+AwZyiAevxEUzNmu85i
m6W0j5wPtNhNc5VY1aD1xRpsYG+zZy3PclSx2aCDMsd/szMv/sabqVkRY16UF1mqo5AGH374QfpS
Dn96Ftqg3oqtZBwj6wMEvk/9/I39ObKiR5TlrR3HSwRqVFU/graeREATp15ZmXh5CHaDYyCke2nZ
+T8CJvehy4sS0JVi/RvUt+xTSG7s17xxXbK1drA1m5MsczawbE/rt77xfs5Mv9bJGX1DlNW2/s7U
rj2aNAJuU6L5QKfeXLIz0mTHRPIfFbaOfbItoYayt6BSI/kV7yMZxM0xgHLSaeegOxrEZ1QuwAgs
ezTPAkco1hKuqxJjXmMJFKlgSShu0OtXaNA49f6z/Sj0DRek2bf9DNrYBLBXzXX1aiB/6U7i2ejX
+rFdQH3MjqjveTsj3Oq9q6OnGmw7WCGPhE6w2fewerQ3GMfIzO6rL8mNHyomqePm3yCnw3mt/QQI
w76WqUz9FtmDDWAANkKJjIXwjPBfFvAOxj0KfDS0UGb6xFMcjhdqBthlkVQnjaFtmi1rzDsgClaI
ajxM+Vd4iBCv78VFRN0mtiuH0ajCaDYlQdGdY9mpwhBnxkn7PotOHv1zf4JbP27SW3sb6ciSz3KD
Q2CxFq7qvX+D3xqBkME5LoBClm9UKIXldophWH6z4atgioAxytF4Z8k/QlHBZsHpeWNboFjME3d9
YPf1Tj8p6T7sXpNy9G4l4gE8G5OTtEzQerqgOC6iiWczjkQkh/UAUtQ1kmQ8G8yIeM1vBpRANlfF
SeAbqpDqeSSWsWBhzM5Ss2wjs2kgVQlUKQeF+ipkkm/tgBAA87B4JNZtQoZv56GUgoqBfowJ3tMA
WBGdM9RLQC/wtAKMpsFh+VuwEb18JJHUGVwjYM2gebncXJM24Qv8v/LWSzRTfozKJNBB8W4EfxEW
MUFusNtkRNT2Ec+6t3eppNplwRuEqwoSZONqNdSAFv4f1r1lvI08sux09WYl8lXvfdce9Eb85ln8
0orFbGquiclAmy/Bn6l18pzlWMC3wE2IH0MB2ydhHy9/+oQ3Jeo+lH5JfdEf+ZN9sRzAt0iLv/bL
+wTebdywUQt20jmYJUbnsGvtiiV+nB/qt+GMzOoZqG1KNtLsli8y1hOMGqs1wmc+sJI7dK45NrAt
NcBSM5MFoIX45SYEJHIc2eA/lE/0IPg5/qgsn7A/XNJHc2MJG3/IWKjvrU2x0d6bIzMT9AxbxgpY
M3zXxMxsxWGTiNlcT9HWvFV49/L3/pTyVt2hWiW/w2/2iywY7z7eQOJP2x087W47bZo/z/hCGGe8
idOhRykWqhG6HdnwXqDR2y9ENBH1ZWEeavQ/ulWoHfnxJ2OVtO9Yfw1oWpCCRWS7l3F27lE6cMBD
YlC/l+4SsUazG0D+6I3/k0CfRVeyX19HYHrRMX2RnIhaFFwgbjeoOYvozrGWvqCrg01b7Oj3rN76
KLW9efiIIDoN7fri34YezYumXYjeKoIJ/50BVlfIv9YJcTFAlsXkWhiYsglRXmy7py+Wy3a5H5Wt
AoDkRMqcgEPmfzlY4U+JG01E/TTzdwou5QMwNdkGMA/BvKeSsZGgBa6EuhuHcHqocCYwzkvPNV27
di6+yz9m5XLx06i/wjcpJM5m3brZfIM6jCpV/2N8dimVxTTy6KEdBTa6awIdeWBuuZJF+ki4a+WE
PL2PtLkIVnz4kzsR7XvEERJH1KQdxZFae65B9vSAKakRBAmFLraWnEqZ9uaQ7y0tWalRcTTMzahd
hNpyE6CrnkF4QhtdCGm2cBBI5YI3UIOCGpEkvgTRtaL4rqf3IES/b3imXIkGL1jNJ/1NfQDIGPit
IR4SyikBHRaJSXTH86/YY6jpUuH0BVWyjELKHnj8eicCDzZfc61naJDKm4+mefDxU+AeMhZh6E2k
jJLUYK+Uzw6JOCF+inTDYFrK1USlPK4sMVx72o7iXtrlMShRk7oo2YQWeXtctsqnh51LZWp2i1S2
Bym3vqjprGs9zoA5U/5IC3RI/UcafSfRm1A8815fSaBEB2wvlIcKjsMkhEWirXSuhDetDiBgRHzs
nQfWCMcKylryKoRTn90i/epH2VronEZI1kVCF1yD/Or3Gsv2VCQrZ8VqZJAx9CzQkJLLm2ta9Wsv
o8Ma3pS3JD5gxzDVm6g/Zwyz8K0x0UIbvhOiWINQIu9+0oJNnrGQ0L5kahwteO8CCzezEp0cFBnj
cu2HPoQOv/5LVXGlAbGtCcwxacPXAM0hEkLTDC/TAggPToojHCevyFuniridKMEKa13ntI1AbgOM
30RX5oZVzUUhwWVk0HevYRSPaOHoJ1tthtiBdcjz5wTqKUIAJISsUQ3VumyBjuN3LEKZyXULxWXD
7lPMc9Ba0CyWGsVtii2naPlEzCTi9wkhkU75jPrMsaJ//z3tdyjEz8ev0ytQ4fK/L97Nbg4MqqXf
2VTT34wx1ZCKYrKwMRXaIq13CrJ8wAUZIEUWjpfuK9VWlZOGKSAmLzJcu4z46mePytAWnoY7I72/
qVGfgX9LORoeFFJlleTXvsW7B646DwRVjQakbiN9KKSyocQGQscsuiGMo+VIHGlSA5/S9TRkyzFG
KDdItiFNVg3iegiAxk3oIFjXXDcwreS3snyUKsuZKOGKrt/7jBanSw1qCKsPiQ/SCcATeIjzje9l
p2/ZHMjsZGp2lyrMCFSQPPANS5PD0fkIDRR/AYqSXpG8T7G+a0aEmIgKfDAebj6uWi5c6QjgPMOJ
pa1/CHqUPRrsg+q9TBrKSdNm9FbGr4LWZW7jxBQ6Rgk5G5xkKyPwjVhx3y2a8iA1aEaQqDKKtxQe
bZatEmo5paUxIRY3E0tAPC06eFrK0+QHoI+TZ0Qmn7WWn8X0pTfHegJc8lVmgRNrG81CvkLy140y
uirB7V+ybZvjCAm18bTV6LHjETfVePFDpqny6CQcqrptl+ZMw8gMJOk76oyy+WqLLzOWdj0uKwu9
aU993iAHjUHp4H8rqk+nRT8hAZsxIecmMcquOuJSGe6z1amhAsrj3075M5G4NygZJPinLCLrbQPq
NfMumt7YrXxJ6q0ETDaHk6H5tuJBetmjgFj6EU0jLCBOn1WZj0ZwzIJtX/7NK6wQEsrV16QLi3SW
Jg0RC/moaWUGzsAMoqpI9Yn6F3cEQlTkQMzxlxANS9AS7BMUcIRyoUkL5P2DVLG54p4wXZJxWFYk
6MKUQG2hD4cUoI7ab4xKzDzQZ4sYWTthNjsFMTkVdLSzir6TVeE24jpElYxILvM5gXieyBxacW9a
J7EtOeRfJb2i59PPU6tpqb4aouYhyOSeElBD0RwjKbajliH7MBy8oECaUkRLdEjPei5sfCSmTRjs
w4QGZUv/r6kR9j/eppbjradGTozqU6TmtmJ+SMYs6RAsvfkqU+zpCXq+lbHrsmBp5p8a9USvibs4
z7Zp4kod+knpaQg2oc4ai5gTUPlGGQ5lwV+lG2A/94Vs3rT+O6WgM8NjHaOPhUCTCTgxBCvZjmii
+vbYhquAgq5C3N3oYAqJCXVLs59CfIM9sN2VtCx73NC0atVyAiz+upfL29LYCmyuuSmKcO4BuOlI
dfMx/OE44f6kAifmYK7nYFXwQxoyyMOCnIq9H9DjLvVsBSmR0Dvz6h5NaGGl2GjrOjVov9YNIdxo
hudUisiYUTIwiio9SmhkYjr5lKCI1Xrfo5jbEoLiGlaekSquJ4S4YScBrqBCkZFOIDZkH1Ue2+Jo
8S7/rAE4Qskf4mojLgkit0eCkhlJkdhh9GnFYPNbV9UODcP14Y8z4hcG3duxYDhnzgq3hj1MMBHw
a5TiEYTrcaraVQ5aWXwWCTFXcTXr6SHuMPLjzVDbpKYLcFTVQ3Jvvrwa06YGSrwJ6OnWtcqW6no+
hMqEZotXABtNdkH95QlcCr7v8MxSpurgEsRM3DUZSl9EqUn5tIwP8dPvv0RGGCQDWbnKPNYBKztq
mOqnpIWrxXJTQPBlgOGPSOTirlD+9H1183tjkbfFfkosUvmwFavTaI0XiSkng7I02o+tY4J0s8KX
SrNh4j4SuEbitPrR5NEJyrEBgRldTUD7JrhIn8yoMjH4BYQppJK9AztKtVv+RZa0sTjOeg+7KWTC
kYuIxbTfTcY4P6931rdoWF/6mK6MVESUG0CyiMa7ch4ROepB6ndskgCsWxoqyhI3SVv6cx7RjpPv
xhpDHF+BMAyNUYYjr78FkmQL1RE6CM9cH1xMl62Jwrx8KiBcVeAleY9svoKl+ob0K4IhHUHz5J91
fdIkR/GwTEmeiCv67C10RBAFatplnF8nEkHco1Wk5hs+jE/W54syrOFhidZjyL8TgnA3fWXAow0+
ca88c0DDTTOXmJFJ5Yr0MJLKovcWD8SE6I3UnCCyFQeOpV0VmVQtHzTIHD7UnghQMHWz4Az1JQK5
bGYD5Q/FIg60dTQ5Qun4XrxWKAzKFudo7l/Lcem3cvg3BAggKFe1LLYp49cCbjwfvk5+5Mg8kzXU
homGorqehnRBjOhC8sVgkgEW00w+oCkyHUUeGRYZJJWO1q5FxWqokf7XzEVI01wdk+K7K6RLqnvb
GIHzONnLvF+NS9RTkbVgBLo6XWVsc0rKLXDEvYiniIRmGQXXMNI+xa4gKYtghC7RXOfcmySOFKA6
Kh5bZmPxN4rXCrNVfXzXdKgt+ocEQIw/rrFMoq4XS9AV05uAOZgf6s5cfwPiLHZlew2nT90wl7lw
TRCQS8hqJkmMqS8/VZ05uuWKFrQUInYWXkuJqGEek9HRzG7VmhfT/4g5hlXozAWSyWQqzqutmDt+
/xOi3fcWWBozbu97kG5y/tOupvxDQxDWCEjxvHddZQ1h9btYBr+HiR9njXKYE5QWGBknm8GMwYp8
CpLwJtI41slXTX6ywm2aXxO0lgNt3Hn9Vpe0lTw5jJ5z6AJzQkvTrzYNllqK70dhF0Z0mnBAa0Kw
cOIau6ExQ85ACPYpQO2yrM8mfQxJuaB+StVqk6i3rAN3BjoSRfJh1UzdxjQBUCAI1htHiRI3xmpK
RZBSiPS/mh98oJTzIOKbI5lxvlMCzRfaBbgT9ZLJoJPGZkpXjabB4jPoPM+Toq7RfugQUFUd+jIR
L1ktB19f66e0AYNECEoDeAa5TwHpU6vVc3uByZPwwAGPq+iDVdeqqxd85js/85Zj8NlDUGkUuHPN
tS2TndngN5EU1G4owwfU89FrrhEH2ZmLtBETANl/+gyavRI0vF+sGkTMLP/EIyq8zVzbzvnZQHK9
LslGTNo9SC6TNSzDBAAdTVtGvq1q0JQG4A0SfkAGparwDiFCkoG87ZpgWUiA4MSWMnq6jqLyUzXW
rpxcjapD6JD8zEJHi5BZxt1ZU99M/OmePndydnNmIuExsVKeogS7j6jR+NV6Cr/MGstCH74td0QU
oa0YDLcavCSUJ2lG8OYe4N2X6SHkatHEL03FS5rE0aeI/MBdyKCbNdBIWVhpfwMSqxENltdsrR7M
lAkID/qSlGFfpEuLKjmT7lrjl5CchK+kxnI0WZVptGbFyrCWlKgzcyz3PkSqXLqJ3jGKnN7ENgbl
VOy2witH04RHlHwalusTh2SgHBy5Vq9Wc5BQHiPCPiFrG1aoJcQLHVfkL08DtXQPpFMt3GvWwFUA
1aNnrFdtgwRF+3o9ad56RK53fka8SKmOdgYKeC1xKG/TTUd8WdbIJQ2xq0foVRJjDG9nCmxTuZce
bX2JOqM2uKIB27H/9isMAKC+e5aj4Dkh+tvMRJ7Q+DajxKY7lhVtqZDj2ryeK4AyzE/02IPF6kKL
d/PEjIZ5/thRvvebTQ3WqGf/JZXL3igPtfJJDdwJ0LuuPhu26pXGwtokbXoabGki+ego1lVp2XcN
bzRODWeLlU9kVjbko5VPiJsz7OSx4lBQiscZYDjmIeIZ0mU+1o3wPr8CA1hncdOtJ4rGUsuuWHKo
7WyV2RXTgvka9OTPlOZmEBFRzathIRRvc+E01+ehcWw1BE7Z62tHPm/b6fN9ac2cJDufE1hC8bOS
n8IEcDb/o/LR6sQ2ucqEyLikDhTKbd8D8SxQnonerOAiD+qax5dm5ipt/nzIDXLlMHGhSQU1RrVs
MgLnqypiZE8s3hSqx5KJJGeSVycV41JJUXfJxIUOAzIEhCvK84hi5CJ2qN1ShS5MFENj1Ii031q+
slmh8FdCBJLH97GCZJY9qwx0Gr1VOv6GfDHdierNUFJaWNdKBJ/CX+jw2QskZ24hW4NJY/2bVair
UsbLjk6x3Ru/PPQ6RZA8o84nHIypM/nMB/ufwnon3ShMVWs4Jb1BHOzWUu5tc5HEL93KDihz9x3F
6BGC5KIEGWkgYmrgyTpPya/KQ+Rl9yIDv3ywY8AgOsvDqWXpVD8I+CpsuiBlAkj3M8gz0Ty1O9w8
hOt8sRMDFxcds6PBkXN9n0bDjdnw2musPcWineqTYwopkoFM/WZ9Lepu+TI/jiT+taTkJKdo+5o4
TkQ33S9tAQsbLdkOxkpOhTXz2DTbe5kbssFLjjhrso6MbQGrKs+KdoOKMQAi1x7zyrkt7vV7gwZ4
mnNdwQP+W30yvkgwr/cbXL7hh8EAFNqdzACeKkpSHJEZjzRWb5oOV8V7FQllB0oNXiDZyo/HfKOQ
jn13S/psG0QAF4uEET5OudIxt0CH9VOHwBxLroB99UBMcekvLQv5UtlfyvF97uwVBn6Wf5nHGZxF
DtG4b/IJN4VP2D8MrmETRxBScYAh+jNtyKyLxoPl0g1fQXsZhXJpMZILtTMm5A0hJhDhEKB5w5GM
u/ioCxsrd32kzOe6hv/QGxDwg2/VQ7wC3eygoEiq2FvhoCNXG6NRN00jrTUW16PWAmv2PjoBWfOS
ZWH/qWIom0moFmskP432OAGHi9110xJG+beiwxzu2blI44rY3sMnzv13WXqEMptsIlHFdBFPVmtZ
M3mm8JR43cZfY4i49bJhldW3UUb5knc936mJxmAOXDG8Jy+6eIDXE5X7XwgsHhZqzJ5uumg8rnnY
wZX3zXffpB+PDv60J6ta1JwdiIUpZ92Xu01h/fji1Sfterpj8oUlEPGVcqnKmaXFnEQbSMggWviU
koKsvCW8alZIQgnVNL9mrCpJZZV+hBQtSUj5sqRJx20wqqyt50j+M/JJVcTFhYcJjEd4svMO1RHJ
AEDJyaZOE4Q7p21kBsdutLJVZdbvaUXyo6el51VwK50bTAm6MddLsZptKwQ2Y8Ji7obFVSfBc5+u
FvNpAVQL7tCqyyimZUzUgIjJUIkrjmVP64+iS85IKX2GXNkhDTbSSL8z/U4IH5d9xqqQl81N7upk
o/k/OkUChzltk801qnvyzWbkBJdhaWdtv5b8uyi5qXXJtWLVs6v1DJMeA9TYIF2NeCcpWwXysII6
QpPAqC7De0gdUeUAn1hLi7Dg8rRdB2WzN0d2DaiFC6bsiLTGrXpVY+NcTBuDhqs1EWTMaedYzIYj
Qpb0v+lPXYS4M6Iz0ACQE8CVa8nOZ1Ztxv+H0fCTn4wGg/sFwLqwFUAehWReBoGlHkutrIFwJQkr
FQFycfTIvmxcsSZfJxZQY6Y9qiEf/JChroiZIATBWP7oSJF9vpqHeJR2Mn9LyvaEpZaGvQHOZD2s
bFwUPjsY8SsWNq0wrAjftDVm7mZlu80l2cZrmxl83iDOydFKOsQdORb631w3l8LLz+gQzG0tHWsh
2TdD63hmd7PK0CkKlkh5sMFyk0OW6JhPS8RlLoCByBO5MyFhhhniukxBEiZv2POAOZFSVCW8Rw49
u2POwUk99BLqzeAOA7dCFyZUIK6oFwx1l0nuKjTRaQ+nMb4KHZLlY32yCmZsxPKxlV9tBL4A76ip
pDzhGJnqHyu3hBdYhp9BxsgzQvA4QX/jMyJlCmRC1Xp5ZEGhaNZq8wNgo67zXVNtxOFS4IOgzhKz
iWlLHn+7VJyGvkzmCadsYgbVnaum+TqTsufI7TNoUoc/gxWgiky4Im7CkolmyExjyB+irqzUgJFX
zEPxXYqFPmathBF43X6kwje7EVvO9hkTxka91iXLSiYenXAUJPBLYveqOHALX7kJASeWO1arBWLW
EKZziWfB/jLU8nU8CT1eaQer0ddkjZGbVil4G5otaHghv0ah/o2DZYFFgmnhSmsQQarQ7qyD2SI+
0neQ0fi+c2CspvwV+IVjmLCmkDmIoYHW2IQn0aocQZihtuWJ4zLKdDvpDDduCQQjpFYSMi/0GdEh
GrNvB5zjpuvWVX3n2VcGiXY19671eJnqmzqr9XOvJWBDuQ/cR1gDDWibtzxBWxOGgHBgp2FiMifd
c83pEAm00BcCrl0828LNc7iUvAUvko8GcaDELmG69iniadSGwSdjGt6myv2a53NyDOu/R2ecV+sn
mKIG5FfkhaYvDf2wGIl5WbK5G2nUEvCRH7EMpgWA7H0Ip6PxNaLFLibdOUGTQfBqRCAmbAotdiOQ
If5YW+RsFL0Q23dWpPqK0UVICaTRYrfnLOVEqXctEb61Qt4aljjjqoI0+smghlddv+jmelgXHhkb
Z69G0mF8T8t8H0aumJcrkZcbcA3K+GkxL817JG6I0hMQMj3AagHVZvmT4150zpw5e5TNefIrad47
MGAHuFIrzTIWfobg3jDBFvtlCsEkp7+lIPWsi4fUTpMDZcyIsvuB5QdRKK+/DBjxAEJk1JjooueK
jpIzUlQcmQi26L5h8hmUS6xy1PyGSg6tanCliIsIeJRTMsLUXb0ctE2mO4TpHjhVBCpKZKGvMJTu
JECFPOJIRcbfKJG75wiN4cFiqmiM7N9jIIjKTfJz2+vVtQqnokiNI1lqqbDQN7JjRbcppBfWOI0p
AB6pVv6wHATTnipMgJALmobqJMVvcgSkhCa78sMLHVhDazWmbGkDKjmRsioL7+AW9PRqJMFubmEZ
pPS9uAbdNdUghZJzreMJgRhQ3R0YlKamuvRFXGpgTbJ/2cznT2JTZiY+Oj7SWQNyWEp2H5uXQkYj
IR8QCdH+QmaWTBIF+cEclNkhbsjtxaOJyPwPnZGxyFCriqBPl3i15cvRvxBUa5zn5mppQpq5zsZt
Z0FkZpYtkfT4fGbJ9ZE1Ad2TV9WcE03aBD54fR/ECegdBdt4MQOG58Y1jZS616oK5T4K7wb4RLgS
vHNiqQ4ZeJUZxtJg0xO2+nZ+FfNhRCKj8nEPKLPTXGfJgeVOOkyA+zyqos9n8wMgCNGJahGql3k6
yslzLJN91Jjku9bM/s2DEnkzl//U/pHljt/hLsOdriJujdObNM4TjVXro2imoG3G5iRUCX9Ghy4F
ymf922BBD7K6pc7KnJ5ej/JHJVezhBjcdgtKDxQHvr+OVYyKY4uHLsC28T4nsry+yUu8RJjdyB6g
/bFd1ypYxWJut2/+779lGLirCmfvTECLF/Iuv0RhylL/6v4rql5IagTFai5bjPErYmLQDU8wQnEz
MjbHZ5TAJkwzKw2DPYYEtoagVNNCDGfeEMsWdgjqh08uoRMkGi/jxOGdtyjDNZqyUPqnVHY/RhmC
QkD7Zh6QsOhN2h1e9JG2KUUQQALCMzB5fHbQVG5Tj1Z3rX31OoLB/U2YbXR9W8WkL4clEvw1eGek
MWwRMHrztrj8a7q/3tB+qcgHGRqc/2FqtNbgRUXrEDX1Wo1/GH7F7PeqNnY6hhhVAVYq694GAZEd
lbnifxyd2VLjSBaGn0gRWjIl5a333RgwBm4UQIH2fdfT96eOmJnomemuKmwp85x/JRFogpYcSMWw
zhUrf9tZu0EgcizwTzbtJo2684xcAlX4fNE5B8pJaaQqQySr6KREsE0pE+A3n58sX8HdSuq92tdY
QY/E5jJC1qklEpKU/CmujrKh7zCmsf6ZRx7KQ8IhJsbNGeLFViRIKin9ab1hAd+4enY1NvD+b/7f
ImaoQLtbLeWbDka4wZ6jrlglJErK9/nVnpfTYnpuXVxFLXGSqj/7dXBu+prkB+aCIDC3VWxcKtlE
6Eb8T1SrS+mEz5nr7BuSfgOIItSL3lCtkBhsrP+lK391w6wxa1S8f31q34Gjl2Wd7VzAntJwj5Pa
tWyW6VfoxstYfnChn7t23aXv7K3bpLf3JWNN0qjdlEJwzrv0old/vYkusGw2MsDc4ZPz5GprGEo7
JOq5/o6ZrKRH/k75cGvYycJZ67ZEy4CESDQ0riTrKfzoDMbagt7hEnsIQ4NAjAPKc3VbfZMxtIUE
FGmYmvnk2uYtRsAKGi4stK0lMk+1jUCEigSNmrS/HeRLvnDPHv3Tg73MOnqPmfZqR2w8HER+81D0
mNLSKADh8l+arQRiBaAUz6oOhqNdbJbwWUvSoD6SrjzG0ZNwKy7AamFSJjcgodwKzp9oV0x82nvb
2bOgNVF71fQRzhX/VrDuJBIcRKo9IzhLaYEkricHgiygXPzxIi4Mg1QwjYi3Jtx6qAgmbj0nq48M
I3hLjWrnBN4/J5K33v+STJZxP+1nLmEoEci1XE9VTHa+2R21sDm0oO56I/cJx4KLCat9tRNno9e3
EZjHzCNCwDiZm9uQtt9D8J6GK7e6VZ2/KaplUmG5lekTql6+KED6eqdZCfzVcDZ1sQkntRIa7UDu
s89rHfYaXd9vTn8f+/qa6DhzzXxt8/+wWE8JD3ncbhQ1Gc54AKX0aIZNEdd+R9SkaHfF9zRK2Cc+
4px0zYjkpQZFSqFWFW1X3BVdD6nGsuDKaAeAHcfeoTL41Zz61J27elgqT98WCkc5NeOjQFdA71Db
oCFoiSIL/hTZbL+1p8/rVYRK2Se+0h4JXyl8Emiap7R1d6EMX/PY5sC2l+mb5ntEohnr0rPhyaJj
is0uAa6QDnPYOOfFFfjF2Je0bi7G8ti6gQ3JDNaYPYwyOpRkqcSoa3oTvrotqp3N6xsAuUAqC5A2
KB8BnpkgPQ5ixgiWd6AZ3SQfxj7AK/TIzpyCdG5J3m+Glb4PDgMbkk9QY6PIWpcXd6IU55gg/o+8
pxaJRB9tLE5QUU+AaaQgRIiuhsBa55H+KidKVrjtFAPYCOSD5EDrxpVPl+vc3JPAvatbQ7GEE/hE
IBoH6VtrgEufn2HGhvvIXQr+2gGCwG4lV0OgvSIQWNfjyWvyXcX8mVcvArqbARx5hbZygK5KujJY
2bj/abxE2Aj17wKvBM2POfy18l5n1alCeRVFdIEzAoX1RXYcSDCYWUEfoMQKn9s8HIN8yJ4KeJ0C
NfwL5t3Qdmo4OHw1zsEDtS/hZ7N7Zqp1i5renoaNQoXZA/XO/w4rSTgfCn5EoxGUgB2fa5UdjSTk
DWjWzd2u4z1zdS7UcWAbMDuxl7xYhrXNxAcCF8FnVpO7k4+/RSuAMebPISOfFAltNRhPVQfD6Zb0
RUW36m7pcNk9us9Y7qe0os6R1iZ7IxLjY6KnTUryUKBVgjnAaBFCeUmukgaxsJ0/8u6L+28eZlGj
d+E9Rk1CUiutiPRCGsgjffegCTrMbPeo59qpxYNQaTnynRtvlavo/NRxayFRMl2DZKH3We1i4E3X
27k/V/P/dFnT1w3BA0BVsqMWkGxFALkHuscR2GS7iRC31qUZoWgemclA0zn7Grlh+ROqP7aTmXRj
jLWT5hq2r0nySJ3PBgKZ8dMPsL+hxwVkDXX+QbXqfPM9jvmg+3Szz3Wa90jbRoXgoP+MWVmYnBaZ
FBcBtN3tSnpPhHsJgBS41FLmulmkkVjoylF2hIlYuf3OcRzkqrjvZbWU69lmNerbCZarKkkjnpdN
CL22avf8I7Osa+TbytqjZT7FI9EF1ZvQUrpIEa7X8zjYNqshB0q1UC9K2VwKHW1jBv5m9dATTFZy
FQzGl6nHr7LmHQrpDFYfGt1Mfkvtd89W6uhQPSogGGp4Gzsg/QJcUR00nfSynB9PLiP1sOaWaPcW
Qaib2AuSGXFy070OhN8ZlMsb/arNq202DSuE4GHcnQcg7EYYW8QtQxY+RX5A8kwr0Sw/90XImYRJ
QVnrKavtZY9Jc8C8Vn3ZvLuZbn9BqaBW5q1RFs6IdHgWCI36ncEAm6fmqjOLj7YY9qANxSgYR8u3
fiRRBCTBHQ+lDaQ0NRSHRePRa0bSMgnbiteKxiervxBPaObsp/aLUjfNM4+RvOaip+uy2k4FZpPg
L3Liw1g8j+BhivlXQ2cUsg4TpASwqajzzGVN4CeCqe61GAxuhPA9YCNxHYoRq/jisteaPLy6rx11
0u8EuMXAy5LG9JqSPevmz3oKKtNZaPD1Y1lTUIOkcO/69q7gsV263TtgMcN2y2YR1MOtim1e37pD
0Ny81WWGJican4cuOzUNKKAD0RUqAGmt3jvf8z5bG09u8hhtVMfeuDKaWxnY1CuzWnErplNJD1G0
hWTcGVn+7KbehvMnmIg4yArGmOBaFxjlBvQGvYmnOHN/LfZrF1KcO89DRS0NSOEMbWjfHKyepzQH
dR2qgdjbCqWBbA4lQGnIKlVJaAn4ysE7mCHSA8a2Jhnecw7xCe7BHsDulLYZjJGlIuXPxvlUAlRo
1PjVGNsGTokpOdtl/DnEwzpAjSUm8Vli58SXzt5eUfA2ZJ8p/qbSie6eoWMZyeZPmf2HhsFZjWy0
QIiUBRKSKpBSOqPaheOjTJIXBK+K7r/hlo/6wbVRdoW09xSTtm+c4GHHgL0Fxd8BAEuPSl6Iix6P
x8yHZoyAMydg2SjEfAzieWs9/dqXhNUl0O+kbAV2+yYfvotmS9O3GkSDzbERc2DZxcq1QZ0KHVek
GesHDv3fzG13hYPbKi1eXLKq9H0HMhj214l8BJbBzir2GvROO2574oL9rkWXnn56zCeu8e6KGusp
8eV+c0w8H5UOtSZkDLDq2ZX1PRgMdgFKeuW+TtQsEoUudoERPpM4l4Z/BZA7N2xafUFzHPW6jjbC
eapJjDQd+umKsV9Emn01DIIMJ1Je3V+h3sJRAwSl1qNmf/LAjOSywifS0Zju+ChjM/2OiO9uhsaG
V3Bt5kc4zaaQq5zfqqVydCKICpW+axLpJ5aKEJRg2LSj+dEb5GpyrvJEr2Q+otdA0gOwF8Z/WqDh
HLFgZtq9jWKGKd+BqOjRLQmPKpsw3M17vW1yEJATO+CJGG5NGDPcTusaQ4HNscDxgHia+xqATJDu
GmvjF8dm6SYngLokvtXJcIeh30zsL1xbkjwBcmp1OGucofOEs4pshIV8GxUarwlVfNa86K1Nx9y4
QbjXF9PaT/2/KB+XdcnrVROuN403lxlTeP4+CKqjr5LXXgqkpTmK1vacM5IFDEdDKTZmFG7CckRm
4IC/BgeH2SiMzrFM12KaQ451ZHzddsxtzAzB2uqza+cQgBGMcPaIVlEx7Wv/wPXKfwbFoSWaqDgk
MJAVEnW2oIFAFRRkECC8qx0CsPnwhkFK+MA6Hwdm/hx3L+BIPbhxyr2fGBih8JaQZVWS/chvLLgx
Q34fnS62NAgOKFBKBL9VsSL9boZ8ZnB3VsRX8hmz3sA0ZHBztPG6Gq1nBKodwyRqZuRK4O547dw0
3+q+R6eKZDbpjw1+DMP8Ko2j10UMv2fRffLEL6LhgSi5V3gP3M+Eynlnmp51JseAeFNlsY/TkZec
3QFtM5FX+cOHhE5Z1bXX0b6UHTHhyKKz5DJQM6OIv0/Pf4FYxOk/Yonfy3zikbHWI4L0aWz/D57m
etHB7xZSjUy1dKQ03XM32kc9A0ovULslenysU+QdysfI443eP4YrcGsOMkBme7IO01S+WphL7Ith
EWwYveUWfqKt4OcpyvLJMZs1jY0TCrioPaK7PlVA0J37j+jQEY1KHharEj1dKcEYtU3Wsucoyu0U
aNd8U4eUy7pYVMrv+TeEp9/q1npwx6Me+dvW+/YUVMuTPhPlpMFEf5lfbkOfgxzkoNVeOu2qwakg
63H7W0GDfTW8xXm6DlzYlg4t70ifI2qWYMTLnGf7rqI8qikoaySh0aKCp1RPeuHsrMja1X785SM/
G/WlFpCvCuGh83nnQXmuZbmpydV002SVGf0JZ46f0xSIXKfswKDqagV1uJuGu1V95dDBQfynPA+b
aLlhk1iVs4j3EINNwLk2pkHL1MGq0e/RThuyV0a5uUcw4UMLOOQsximbbuUgNuZEyGkRNAicSJ7K
XG5AyWMWvJ6p1uZ6NqDIIyzyfQrQ0F+bjhE1Xnoc+W2P7lAxcTUXHpCkk+gSEJxNXJ9h/Zto07Zk
gfPxUE4ivlpqIYeHSJsVH5phGJskDZ8y1W0rQXhoDMbCUGGEcxrws0DRKOWHJ1l7gisyPaRPp0bi
odjwq07lXbmKRPZDzd83IjNKSWFKCNuo4TWRDoQFqsFvAyJI3J3ureUYKxqUC/gKAn7sVfZj4t4E
NjQ9FmQ+I6SZUX/svPtk74PhEnFEC+s9Ruyry+jq8BF3urbnkY2iS4U7RmvcxaRpqwyRBZY6hpUB
Qa3OjJmSYySwC+BDHep9VoyHCVWrOfqnglvfRIyuQZt2+XjQCQnWENJkFIgKLhcO/oBtDKXanOee
hYL88ZvI6BQ3VxNSsOAWtbdE3UAaUy+hehipyCHSHiWNTHIA6+6ureMcHI7VRup3W0kERvc2QZEL
z1HaDmj6J/eJx+DJlbDRC7pIt8ats2ndCO4J2yonmEPolVGwzyCbDKMDwq017pcQ74qJp5wfV3eY
6nGa2HwYnaLBGLucdompeFp54YvbXUXwYqEqHgi5HTCqJV763CATKmK501zISPJrsQU0DiDaRqCa
xfaLIB0NcWuiSSL7K/8ZZvSd+lF3Dccxy3wECp6atwB10WxQwNbQWjdD/s1faRKdGlLxi1XMH1IP
s838tLc8vCNGmPo3RvnbswR7DEOJ2+x8VvM8cwHEL3AajfuoibUyXyO+a1kG+xkC9zlkDdKhK28z
j0lJSLUlO/7scyC5O9upiAJHvpTqWrHPmP87kXSlX1sEaxrameLhmS8GwmWpeLdQQbbpm5jRl/GQ
Vr9eTWZpvAkwmBvyjdNFnzw0TP6jrTCGDewiNfS8QRJ6WUFkoWzlw9TsY9c2RDQ87Pyfb4y7qivP
lhnv7dkcx+PqoycrBm0VTPohr99MNCHzSDvkFy9JqQflwQJHmohaLkp1CdCQ1/yTqXrhq13kebU2
0UPI8j0GWYqBDuq+fM1dJ1owxvLnx1CCR83MxNP8QLkcf7XDDuy2R+HOIvRi56snN0TkBeszr0WF
sRuJlOf7cWB0q+rbGsFy7OJoOBeLNK2OqQocroIJLvJ/uoXDmOvQwpXfjGe+K6Zdhz0el92Unsoa
qqHH5kMvffVmdtvI38fwlD35CeN3Qp4PpWX82lq2YaJaIXbyBnY3jMspc44gG8cwHxMxuW7mgNkv
Krgup4VhI7deHk1/rT7L8BkKIu+6ZYTeMlpOH8J55VnnPaCU8geBEsgTDm4yzMxbbRIPy+IQDcvF
GDxX471qUiSIMLnG2wz2DVX64ppi64izAAYoy686UTvcW7yyEBDMyMtWqzf43jQPI/uo/Wg97iR5
5uZDE3UOZ6MWRAqQi+Bsh2Z1CszFXn6zVLSsFU63W5vlKy5q9hsNsxp4fsFJ1sl7WCODkzgHK39u
5eNubDi4q9/5gQu72f6+4s+vjSClPzOENANsMgYi9IzdMKCYAaD0J7GOgIs7g7xgrcNQdmh41MdQ
7AxAO0Giuj7c8S/rwN16z66bTxvfXZtu+4lYMv3/1kUpnWPAgPXNaqCfdWvre8XPWdU0YoCV+gjG
w4Leb/lU9a9WhhCTb9hytJOLghICLQOJLvvbPE1ITpKSCbWkAzaBNkS16lqMQIAFDDrdGDHYbY0W
/eU2Jy8OaQPSq5YwPEi2TTbg9Eq/y/BioyEPt1l4nU8YMbXHQm8W3OOIwTHh5YS0Te6/hJheJ5uL
GvDckmjvDnyxWq+z7W4NxIXlFD28DIK7/7HcS64cwtC56pJnf7YzZlhIIlTD+CKteGuzW4jxMVb5
Ie7TFU/rONr7bJxWRYjsLZr12YQtZcB13inlUPHxWQ3B53wrR+ZPlFN7VqwN/rS69ZMTTlATJsCm
FIYc//Ur/xm2zx66couAcx8NbwH7YvK7r4f6PGRMGDx5yFHrX40L2w1/YxzRvh+umxAdFqWxCJCH
/K3Ifm0yMJigqbrmDofAS6PvnNsLCrUztuzYUfzrQJvw3+P8y+OyaiissxFQw1QxMdo3NBx0fGQ8
wCU3XA7TMZQdT9FSsw+j89ahheIKXCAJrEnrQTFdEmmVGh9aySeZXQoR7bRsenKLfI05FjdhoLI9
3587utu6E7vaauF6ZpqQShiLQAWnWUbUVExPU3h352sLodvMimGL5h/zuQEy8ccLMUnAIx5R746u
h7ZEEhO8pP0O+kPX/bkm4JqGPYsEN3hb34x23mR/G9PZ6iLkPxiF1ZvNYhrBQZeULjXrUarDfGm2
JmMG1bwqFid39sA7/rLW2YrAL1qNC0vtc0DC+VFzuAiqnDbdR2A3xxE9Uo5YOI6ZrQeYDmpKGIvw
E/GDoX5N6oOO1Bs7Dp9xPeLGJuwI13O3KcXDa4g9zYeLv2YfWCWMchSzSDIj+m3K3eWYqFvYwFX+
qPuHHn9LVGF8aRr7JVxACZHaKQbzicez+xzGktdxDk9GMz6fLOabobubEfKo5KgrzOKgkzXJw+3S
iFQjVg8GtM1fcYS43FWHmj10ftkTDMLsFsPbPBgNvEsectFCbAePouMChruC7Zy+Z+nUDJo3Wnb2
2ifkqRxdtnMqqvBJUORNjos0vO+qfDgTVsScHF52pYTvtiiYuU3s/F9PioSRko4iiy55tMI2vEXA
gBMAvSCoWyaAPUFZrnNFQgaHT3kufxWfUkXMuSvJjQButtkvQuMoya7LiLHwBh7EDN+R82nknwKA
r5G7uayLbw1r/ZGP1ptxqxn/BezGkSWcxWy8StiuNWNt+wevE0fNBYRLqNxtzi3AaTMMB202pJms
8lq0J22c7UTF46lQ9pHxYOWRZAAAkPozR/Wu8/OAFpYhGQ7ErxNUNT91rIR5/MZTHIxvc7ZMAuDf
W2eD6I62xQTOuNFC91ZtAOPcnPxuvBbJs6GiI665F6djOjDKTaaHf/n0lWNK09Eh9tNz6dBZRs2I
j62qX/vaCn99/OAV+SvgqFDAAGbJhW5sG5LUo1NpbN8JP4+nXYafqFlpzesgsShvK4b9+Jh0H0F7
roerk78KODJGzBFY0xvWCE05kEfbBbaC62PK4uMxi+JJptXByiA/lgPXAFBE8bDlp+o+CkJpfCKP
ScmOl3W44o3or8MveRqTtUGmFsQrCyE0Ua8f6GlDggzDTYKR0j/BHPRQOKSuMnGLbSz28A1Jis3k
kZGyPeVfQwB6uU8pkWKgJqwcQtQF90XesS5wKRggLAheMJrN7VU8UBDnPnnFJd0zZNMIBLcNzF5N
9raPr7AOdjzY63lGDITY5ww8mnCot7iJF0dfEhfR1iQOrGg3IIqkTZcoXZPuhHAV+8PdTjc2AaId
1yjff6r/OTYaFOQBPr+ry8LV5T+apAazCReWO11seULvk8OlAuLnH1EpD7UW7IVOuxH4WelGEDdM
ELG1jeHu9SRGH0Fua7OyKQOScDNMbiVm9Pn4sb16JyISaohSsAqyj6OLx2zEL40qAkljzmyH3uHK
LII6RMdmb8olLQhDxBZXHhPWKJX/U9WzGn8U/Wo+AHBpvWeUGStwMPE8C+nf4TKR2yF9NBm/fyse
Xw7m/Ffp34ZNxah0Fg7EYBCrBTJd1gyN5AKbQq0uY62iG02svEs+7trSgG7NKDTbxciHdcylM2fF
+TUfY8VMUHvNsu4oOFRUReE05g9gU3hbMmcpSgDwXgfwg4JJVAJ7uAM3A6YhNkb1ZBD85hD+y50V
dk/4BR4tvKq7GDmGFsZ9ZKVZ9P/ogNnhbyGtdrCfG9KJ+7VNji5x2i/JfjxgzPDOFHXlr0mBNziB
IgBT6akN50nk8yD/p89WGDEOVsRxjpzQp9+k9A2g2HTdc/omrbnu7RESEF/poQzJFnI9rlXCZvSr
rVOi6b4ALy6K9phVGUWr8iUs68O8xptGcrkie19NeDgKdKIU/qI9ac/hpRmoBbmMiHktwo+HWX/j
r+K+PUacwj7nKxFY/HH806yImKEgT56SFP9t/YgFAVbRRF811jhvU/pY9IJm4yHT5HlHpN+nL57c
RG6/rXQkfpG3AoaCoIbv79BfweIUxPAgBOvK+p2zJAt+ho+hfL8xonSoDyWIlGDTLE3j0AJKWy7J
3uPsUW83JdhddZkJAXZCixBU9Kx8szNgX8h81zcmhUS888I76ZxUdTpg66XxHKWnB2DkwpRm8K1/
cvhmc3S3uUtAn0NQX1/dY+vbafqN4PzyW/AgEa9qd4tSxG/WAaY1KrtCnBiruN6X9ngme6LhBi9c
ucQcS/Haw7XsY9FcIkl/dARa8WbRpxJ4xaWg+wx3CVH0s1hyqFBXHBqEJJ1D0gWgvslJa1bxkyav
dcheayPFkgJ9OFjstEKZMPLSWNED5UDIw4fLvLAFlTVyXdVk2dqDdZQtKodYbYV41n8MhYdtoGuj
j9YZAxUvBFe8z8Pbc0rp4DY19yRqI9JXQQDbBITnnvE52hxUyC11BAYOWxIu5WD2ix/8+szj62g8
3MUOMLokNC15qaejIsMz6g8majCNtaCgHVc7xNpBkvTPSYcdknEWBSMZdt6LCd5m1T1b4Zcicm2E
DiC+p64+OHOc4H0kJ6uFReNiB75q0VJGtrfM0VO6vNTh7JKdJkLNXkZQRcf+9T3WBczDOaeIm/3V
AGB8nlURLT9jFJVlhKGFG1BPW+gd7J/nGeADnPZpT0dmQ+FGaD5GVjVLJ4AD6aufhSBGv67/FBg2
swO3KLumilrYKhSX3j0QVPFE/7R+WJhkQWQ0N/jcKqadPIf4sINmW8o5ewtaS/epDRFoc0gfRhs3
2RArm+mdeYwpvGJ1w502T+f8VZZ+OmprOagheNdV9CXA+Afg5aA+1zZ2mPxhGwdlvXHYbwANcU7V
5HFQjARgPsEymPpn8mpsfOdYxadhFLTqjRsCJFTOoOiKC9dO+Cd7xMe/OCUmSkDta+QeGntL8naD
wyv5gdEo5JdfboqXzt4G419Ar7l/cm2cXJc0Ia2Qn+OFcrz8pt8lFVqEMN2RdSHLkSvtQTlTfyZW
A5kcQx0JTob5nYk7dnkRbx34GxZuntN4/udAf7MNCE6B+yCD+EXEwXC0Y0KryQWCWUEp7ONzY1xf
Mrxk4z+gd/Z9fnmk5JZkKWKSRGICObJJ79W3cl553UbFU8gqlk2P2U1u+dGJXJJvQ5tmDpi4OwcZ
WMwk3vOGtRR8kpxhIhf+wAbBunBsrBodr70zFepCmpjmCOmFzTQUho8AnTvlOBoS5m1YM9TsKoK9
jXXEXwC60TeEbVgbSSME5DADlrEZAJ2I+/VWUXmH6Wjircyxcq7C6/ioyl+gYdk/8+jnLR7v71R/
CeqnKL10zWfR7f2XABLrRX+whJqP5BM+lnz5O/+NdYzcFOjZP+4qydBWLFPwuTlAZtGz3hNCgLtr
Whrqi4/IeJv4w80Yj9WRQdSXT7FiejXFqZXkZLoMXX6KEBf5nOgAzJxdn66jZp0a54gvJrRpXnJK
0DV2khq3RlGTxG9Xm6TDDKjPiGTm3iq+kXqrFqrtGZ0IpLMIvfkjuqNOLxPxd6lH4JhpL2t/Ws8o
XEGSQMF5PEZnHJ7YDwp3XDUCP+pXwRIy9W8Y21wiRCd0cd5cgtJyl9vZopuNJs49nV1ivr3Wwl1C
QrdHmGfpcCxsbB/OaCD4jrmoc1mBhhi+hVHCupZggwS4ZFNPgBG5DpJfzg9+aCGaiLRoUm9XrngW
AgRohYuqNt1dskrsZNVf+iA7C1AoHFKK1R3N7hiPH1OPRZizpxzKXcZjXjk/mo1zMaTQgVhq/6d3
uy3DRgwti1J8CPNNn25zDi5EJMsEhIIj85Hzq4WTt+7bHh/8wrX2Fb1PicZ69DPgjEJ75M77jv1d
4gLIQfIqhGII/aNc8nO8ZfkjBLgo3TdzPttbNlB7kQK+TsKDZj2YEYAnN2gZU2Q7/LRQRs5LwwYa
cNhk9t12uo0Zkz1IUNgKVUWmkPdx4TeIGtz8ITIy/fK1x4c1j1c+fGqBM8mInxSTvkHS1eQFyKBs
gqjgrPFno1xLYJjmkxl9LfJsstYkjZep/WFCqJRl91vn3YpwSlyqNlpW1P4jsY2tiUMnC15bWLi4
PLbdPjd/Q2U+HAkWj3fPo6ShQl/WV0+Gt295FYea6yvq2KemIH52FFWr6nOeKgzT+cWm1Uz+qutN
go6YV9tTY9Iy7G+LegOcCbEaDSQsrnSkn9na+QsI+eSpGlZQM+DOMIOEniwvWv4LhOdgNmRp40jZ
e2BJc8UiaXEus/ni/y6MNT88aYoxibg+/agsET4Wx7jh9CQCKyU3Rt7jUDyFNe9YHRKxP1VHW07v
WcsLT4l0107Ygo623WPpZ7EfbgJMekrJ/ZPeNfUN2OLpZUaY/PJdWQSYig0JkM1f4Rx960+DGtFK
capw/2LAKnbbn3oz8KcjnmtDMgABkQYiwqNFGFecfSrMeA7ObO1t6nT2/U/yDGa4jGdFNRsue0yj
hXjYrIDirsLzMF3tcQMxKMsXTz/7ZEgnxxgS2PBuIaZvzFXgNgly+sag7iPwP/Mov5V3P0kPdsVp
RHjhbOx2i/ER2sk2hXuv5ysiTLYBQ6/PWAdJiXBhmafXqLu7zr3d+NQdEEaZn0L2YWCwGrlqNC3I
VWPHhJLR2w+fB8v78GV069/a/qPojl34MeZYe+Sy0ODe8Ps5FaVuGiZoWATsNuEpUe7Wlt0VRITA
VyWPeXwau60+OttEPSKAsqwiY7EjPA05CT7SnHfuNZMYDN8ZKA1ohyzFtGXi6StPNorcBb2RAfry
yVFPdlgycFnnNolJsh4ohcvxNHlr4QUVgHW/G3ieS97sqCj2InfPXf9cWFu4t2Mi0DabH/GrRh6Q
RxlmSrYgqZt95x36Htt7uOSDJOKeKzKMTuEoLxrVcz3dR21Cbianr6sJoMIcMEwcWqrUSpdqs0x7
0bN1qjKuqpNenjrFtEQ8m+nj9WGUC97zOQmkhGCEZ888Kpbzj0ltZfwc8HpMpHwn18BeS+d5/EzA
CqV1zxBGNs2tMkkDhvEhPl1c1At9TMQrZCiDSfNmnf8geL5ELL3ov9mRPZQc0wKRh/dr7cPHFK0H
6t7RBqMo//PuzisKMf7lcg39orfCBguPBGB+Lz6rs+wXLRHcbCsf3Uf9qB/ms/1JbQoiEv07uluU
qy6QcWs/jOkXeLkHvg+i49hFry7vJm7+dDm3TuHjwNa0KD/xf/clz2YzrhyiDMz4p8YFUiNyCpAv
wigHmSSmCzFTkL+USJ2waS4c5zXs80WPWCa6mlDsDUR4A9TUNZD8BBeazoXgMS27MlsKq18IjNoZ
K2DUHrBQRdhA1KUpASLEuY8YVTXyL/ofN3WeDRM3Igv5veJvGWgi37Xa62Qj00fwlgYlgbgEk2k7
zn1UaGG1HbqdYe/RxBE9tcJ3YMoDBiee2KnZahTqcLN7K9g1/u6IJ96l4Jn/9+pFB8RBlvEbZrTu
vQv91kUn/p442rfOkpGG3aUgSAORUXKYmneW4trtsT6FEHrVuaH8Rryr+Df0wXmm7tGTbB7zJPXJ
vwRlaNZUtxB9jabdCoHFCs7g4mvmJguS9Yg4P5TFVs1hKsQvhiY0WPnogbQsSz4Z7Aq9EV+zgqL1
Bg0SI1I/Zk+VXV9y7t+2rFfELSFAqyN7l3n0nj1D0uVaQTzHcf4NhjY79b96svHa60wPIpMr4+NU
swYyvUHg0NHNQu9z1FGLVa3mZyZZhg88ET4Se8KGV9juYFQhMfjGyZAF61fsSGDTVNnS9uvyA64N
vBkBxPWy+mjBCyD3iP4NFjVBvDpCO9/xFmUh91ZEUnCp4bN7GvEemcf5ta+lCbuAJRC0pXIFS03P
47I27vELqdvtoVNy2aU/Q5LtDAOlXgfOOPv37OcnH+ijyLt1VkNbKY6SKJRYEQgYb1ldaWOd1WE6
l70eoRW1NrVmQPPSS2zdGQw4WbTqNAxrJnGfLJSalh0CNiETMoX6hQxUYJro0+XV1fK3sCA3l5TL
ctNTE3z3CPR6xXW5UnRWlyfkbqp+dicE0SQtGV28crzXxCeDz/7JJVUWs04I97TxxW8ZU4Tqpogu
CBxt9A9F9pPf0jtDpERS/aTxWxYUW+xarzVm+omjE/CMmWUZgSiaDv0kfz7bR+wfTda8pZd664p4
xX7bZqSpECoVg8JEcb4vEfxGicNRvHfM34B6FlnsJuPkp3vpWmfJ78KvDF8Ff5YMYEqCjfQTYfM6
T9VyIMu2JRO6QSY68MCU1G/PMqaOkrUoOo31XisutsrniKJNjDiiYDxwmnBlhunGiuhJt96bZtwO
nyJqnxqZPBkV1FJQ7Dov2bojesbihCFy54O4iPQyggqP1X3On6EPQIdIJeVswIcqWBRDpZ0DypNx
qrrKewg1PsX0D7e46s1uxgo2Mvsko3JWIWcxf/DiNwvdL8cCFqLoPesXPn2g9GPv0grRxKekaY5W
NIKxsA3JwCIrjIiV7GXwQaMcqmqoq1Us8In4TniNVCP2/5F0XruNa0kU/SICzOFVjMpZlv0iODJK
zPHr72JfYNDomfbYMnlC1a4dMIjMq6vRQ/mQ7Ji6BP5ak+uuKt5V+KZK/dwS39owPuul0I9AAMfK
aYaZ0ocv5qvbIaU4jiUYxSs7GegcFHmnJO1GLS3GrLiV1dVWfaansbI2T/ZDZtGXta6KBBKNxz7H
Kew1j7aeX1GereLZO0Lxom60JROKFmeUpYzHciQwpZf9Qkq2SrsGF1KvU1V7WFdK8hVSEZPtxsdi
aVEIfBLYyXmre4XaHap4NwmyG8pXfARki0HWAlfQcfh43DJyazUx0KejpEJgKHemNO0ikRuN8eZo
vItDs+rHcjWQHh7L1U6R6nMeBTFM+iTnvsrRQUAHGd7a4Wih5An72lY7ZmCpm2m9H4+Gl9HZP+eo
Y6+FMJrhH8U3RDyZMWnJXaPAIm6ni2TgIE6oW7fPrUDtVYzcCHP35drFpFllRMjFzxc+tcsLldUL
r2y+FkIzk8nFs+1dMbEwZcERgSQq5RpBDRswwoSt7YhdsZnPDXYv3laoHb86creMHxDAXN+18LkM
zg2LWD0cE18XeXyHwDsQwDGAd8jYdUxI3+BBYxGwxHRUO4GESckKUp7lmLAaoeyDAaCT5kiGmYNP
BRy916HOPORMDHJFAgAgP0Nfeof7ZiEShYQOEwtPvy84T5B+wdyST/PeZCsO1AYKnAFTw8EJXl0O
rEcaP/hiwL54QqAvpKgWAoWAQc6FxEdrBZtvgrXH2ULyRrfjEsiKoD62bK0IGkwQNWsFPQtGvuMG
CSfERIlbj0gqxUs4ZNn3k1Or8PS3enwQEO5pK5opiKHiPi6O47BTo4NMJhN3RMFbD9Rh1ctr6Odp
5nOAxK3Tq44iuRLkqj+syJjEkwOINWUXqIZbS5zN2PnZynhiwCxpixy4WThYqheh0jdcBdZUH1iI
1wgvSp3uTJX9egc5wUvsS4MmDo9kgkMDPQMDWcKdM7v/RuNYTjRcJItCmpHW5H3EsCeXnA8AcK8d
lmvMv55efZl7bF9ificEE0l+BCbQYWqrqvvVp3uDwMokQFLwH9gdoXCjInRjJn1omvDDZnmhbnVe
G+kn/sQPjO7wSQxj9tPmLkKDl/VRcUir8AFWquXmBkjUMmLrg/US6tqtQzno1dXT2IFMdXOU94JZ
8fI1o8Cwcy1jBXk4pag1HX6GdTEc/L69CVWtLUtBGl5SeVsrqxRkvbqhMkvCHWMuELFHtsRHvQc3
m1rQmrOKcx6Ax8QqwxSXUv1MLwHux1RAZjI5TEH+nXP1ghPt8JfQz+ZF7y9hjyPigZOaMkT91am8
BkbXWF8TAz/5lrHld5rMVYIxI5s+R/y9VkGATI/qX258cKRiXIQbSfIxjgFboN0LZwI1ihe7Fzwk
mizvovOgEDK9owQ1sFfolka9lsn4GgFkQInXJBOm2B0WUN85sYP4t8SB8WlHwy2EqiXGVqB8kSRO
FjdnLc74rRRUTVCbzkhSj+nAxMQzN6GAj1yUw69/fxebTZd5jbl84eXBKNHtGQgLHBWoHh1mlhkk
XZoAxj7cqC/0PngK+bm4x0q2qaGTLboykFHW3AiUZjoqUQNvYYY8paAmHQovecRtUKdChpk1xyou
WyjXPYWBtHGKCaqvAxw5psmbpT6YFe9gHjxBMdpV225EmIm6eY845dKlEPpp9/Ua108FRouPZIfJ
sPU2gXgd47VOliqSv8EjtdVvFCYNeJpQQMGMYShnv4g9AYQYd8ZAtDZAE1ejG+dLftM56fSxEu4E
3iqXJzGyMjpWJwLqxDmtcCDW8vyBSrUSnvhB1w51T6i8LZKDgC8GmQaGzdJUEZ2cFTBaK2iQ12MU
kGGBheLYVni9CMMkWgssTIn8NvjW39Dh0mPzmB3QwEgBami9WiAnBIHIvBdShV21jSsSHECWeg/0
ASp2QE86FRgMLcLfk/rO5C36HO8SNpPtKWyCtOPk2pjKLW0AQDEJ8kvdbbbWUjzRfVmKPcgMbpC1
yUe6L4XIAN0p661cbaVpb8lHHHjNCEG4o7FiREdmIM7RoDpJ6mBYU/ESNRee4sztkDcx897ExZKA
eIq0WQ3YbQHwZU7dvaFZCxV0Sm5/YD2/NO5Kp+ORckiTw2y4zNRt69SjoAf2AWVZ7Kl9C9owXBxQ
L092+8lBIX3BIEp/M4Ikkwum91DufjFNHpVFNfKi55/OGAHTxobBJTRJwydMnJ3betgY1Xd8+UpE
cAp+IGhi7ehrnrsA5rWBRoSAcJoMmLTbgzI6z9wj1hsvZllecxHAiII1Af6BbC7GfaG2OQ7ZdmPi
x+C0rKgj/SBQNEc68SvhEOABAg0kmhwkh8m7/AtiruoH7hYFar8A/LVkrBNvAbAwWZiWmPuHxL/l
S132iplb5/IXHao1/TWNKMoerLQAI8GNY4BaW5LdccsyLzQMhhzz58lq+JRnLsyiqP38gzqs72g8
vFlKRtwP426uCwzr2bvLGMUZSw1dv4SBFrMD5mdehGD5W+QRo49ZhB+Wy0UW0GWSs8wOCWqmZmCl
sgt7Ac6dIC4y5AcBIvdtgnk7heawDQ3sIhr807ZFRlkujDABkTTK2MXwTwBVwHwGYeAdxuzh/Smq
zhSfBvmn0T+1gSk/GxA3AbOWl3kP3aH+0qwHZj9hkECiLKV23eiXJ/LXgVyP9gqxvmKw85Z9t1dm
UQxY5gBLpZn/1uImhpbzSMnLL4vbCc+Ze9bAGuLAroEoSa8GcskmG96oCEgd1H/UZX8Q9/A9fwyX
UrV7i6/NGgAG0To8capaTltI0C8ZX0sPVS2UuNd5vPJaYBIlP+JN/bTW6Ydw0pfje3Yed7wPEE4p
RBlow+WhvcZ/EX99OslZ0n2gR+RLzD9RX0AqGR5zr5nNo7xNCWNFtRPCXZj4rbjQOSGH0Ldql0yE
F4+xtT8S+ErQcWe4QsXlCnmmtWC3tLeWWPUHea9PW7jLgOQLjdtCOkbaj3Hmyr4w90GO8fH8aI/y
Lbvox+EbghcqwMcxIsaSa8IgU5ecxMA8IcxRKZ7ucEARQXYL2jW8hPcQDPxoVQbqNqRHwJ3ctEvT
1nCS/ufbz1WPZdZoOtgUkWfGycGwKnYeSKhOJHwzCOe//xByXjNFo3NB8kzwNTIzJ4ZILvmVsMLS
ASuSFxKzdoMVOY4VL4rfxk3wsn16PDGYWOonz6wdqDkWtOGjGDA+gCLIQEX9JKEEi480BMkvbPyX
9urxWdqorXLJN7EWpWL9NvAuqL2QCrWCeb8AB1GPuL1Nd6Yj8e25zggXtFbSHyCO9Nec5DkL72p8
87StGkgBqDKQ7gzLuUMrPo3hCNZ8WFHyvi4KhSu3u74oLuDgWA31t5mSzB3kYFmI7kHjxuSlgw92
C5Dbi/rHeQy02nLScQzdlIypqk2wsAmL0i3FgAOwn9cBf7W+S8bZ3H3KqjXWKX7TpmPc42iryyvs
KVIipCnGJheIrb3ppZ1cuOmx3jDJq6owWF8MS0lmAgP7HvAeniAsmU0bYabgJAeWFPAr83IQsBbs
haXIJ/xLLlbL3QFdg9PY5ZtjncQviyek+e/PfMf9XFzQvj/h2lPk0QQyxAIenL/gxWquHV4ecMhc
dUJrwvFF9yD3wNHkk0CpyHGyovY8DBvs+/eVS9jC38MZrzmQA2xWEqqrWzYXmW7HGHk/xzrQr07z
9aUTbLWsIuaF+N4uUuiTVL1wnz4fGAPjiq6vedAsGtg4rQUR2xVveGq3n9XFAOQnMjFys59mQ3I8
y+D+agKdhwzQRAQI2qkUx8D1yJQspp/hCqTPAuXxsKyH+TAbJuHe1dmsRZ2XP08J7EghT8BhUqmB
EprurAkLF/WVMO6S4sWth0ANt8OdN56TY30bP4378zOSYfg4wndmLad/vwfrA4JCe4t+nv9SLvhw
8eSy3/kgz5N4E75TRjxP2/zjp2K74cypsXBH+TU+EexCnh93WoC2GgJ+vZtJEJ/81pwasJz93NdO
HSPr3VC7+bTkG4tTy1SC5XGdmiUS+EfzEQFO4NkYqESuTStcHbDHSVIvjQMrX6ohSgbfnLOffG4r
miUEnA8ZpN5RKArSgG1cZqtX5GP8JWAcR8yhwaxgqWTbPITCu0aeX28Fgs4bXGd9qz102vaZuuGR
uxA6X1pQE67KCP93T+k9HXkq/iGwL/JNoi6jfDl22yLZq6+TyGFYnev+UqUXub9g08JNy08qYXLN
5rhwJ1q8jdaiucGBI08PqDEQBmh8BEgu5qYjq1ffqshhHwOMz22Iecjw3nb7vNtb3UHTt+1ApoY9
fuBdnitbo1k25DC/8H6BLncUnyuDdErj1GSbsdz18baRdnQuHZCrsaryQMAxFIuNcl03vindRMHj
TIEYOWE8H7aXir40FU45xSv2KX2f+Rby7Nfp2fGU2IXsmHE86ddn7xQibf5kW5zYQLQ1BitoKXU+
Zb6Mnl8ZFD0KRAOhbrgui0WH5KZg2zPzJd9aIxBRWY6RV8QMXZkPDTB16gj/Tym0x2IV939FsXlR
fFXZt1UNdqsFwERQGbyIWJypXz6yrZGw2CnaUQviQpN72XDptJ1IPTMs69QGv3jQ//ak3jDUIhMR
z2CsURR9I8SHvD08JVLb8B0av17dlsm4kXtFFNT0qaMPhIvCJiIaBF8fowF58OCVGJ8xKe+YbpPe
oeOlATcdkr4fZrghMcQUbDl5T4Z3U7CFJdR/C/Jrfe6tTYVJwUrJPbF0U0yyslsM77dG4LZIv1t8
WxK/ldCkOBFZP0R9EfHCeLT0kyiQnqtuV9cMszEk3Qv5NR02TbyOW29i7jseRNHmCzGUhB9YCvb4
uJggPLrNeV/5sAgVhhUkqnIlckZ8dOlNE347KpvK2FAAUPiLVCZEwY/Q4uDDEVLWO/FfZWAAsk11
kX9+IdSb20loDOAZafo2+um0H4zAUk/1gELvO2yZDLW/NwGqjwA7J5Mxaiwww2StLSJx1cU/IaRw
+EmA/Bh+D8OlEu/PFJobNgrLOnov4Uw1/c5CBk9jFCq+EX1GyiZsvsri58HY8KXcJOU2NpuRBPcM
A2csg7mV+fi34QhUg4E0d4eEndwqbk4ct48OVpU9hAE2kFCSdMNOi4Mor/BvybAcvKBhQu5Z4039
jitvx0pGUbgMxaVWs3TAWVxulqJdxeU6QuAKbFmReVRCTXtWu1BE7QlbwnRBX6xxnVkIUQMZKlOk
QB3HoMIzcc1Gr/I8JpVroSnoXRrCCD2knO76fqvh8d0SEkJgwaYUdqX5po4rlaVmpjtNuJQx/N4P
NrxiHmUheKl8s4uBzLM+x9K9quEjwcUeVglTpHlSo2LaqfJWywd8VBJsmZ/I6+G5LdMdbXydsOPZ
37NiEEwlcmv1p3m8WeO+SYLZ6FXZxfQukIYVV394aFFRVAI2MfaxqNpBxAgIeoIMudUUfGjZZeYB
IH+oSVbBGmFvGRg2ZWsx8w0LmtuBGhesS1s/IoxmENQumnPEQqCObm8igBktkQbStTJp5r9eGHK8
6A6wgF1wl+SDw1uBBsEEDHfXB8M7x2ayFu71b+F40NHm3/K1pCzGs5AdGhr7cWakiLVjSrs235bG
itc10MDBxZoOWdMz+0JcjLbN/KxwZhaW+hYj7USg59w8dIZ9A75dTJeDDAHTiIAqwMEgZcJX0ZqQ
qUFn0AbRa/8wd2uzotl24COUHWOVKgx0+QqNplSXenIp8VrDddIQPGYz3TfDZYbtiR7abbvuexK9
lgnYJlFW+XLiytGcZ4dH5gInm7xbVx2DcCjTTBrs8IoNzki3jU/4LN9em5eCOMR0LRICHu1T6xIi
vx5+LCFgU72icxb/6v2vpJyt+KAPzJ3Ppnhq8fWQa1J5DhMjMLwhpgFVH/Psj0JZyQYHuo3sO4GK
2u/0cRMd49wRzD1tTqtR6X6l8VEDoiE1M/EEDSscCCYYqq1qtDgkXcoslws6Kz7n7HMufvNp89TF
z7NTVZ8xzGIMWb6rYfp58jqgSalRoHJ21nDwCu+R7KKEYSRwLe0oHnQAbzijvkgCjaD9UFdwjD18
jSDA9lxNHCrY4qKToopj4v4Kb2BEloAbX7EW+31Jr1lXPH7zLawOcePBlsxnBZo/Ry0C0Ks+lwTB
1rhHVrqtNrteXCWaq2CeFBLKcE0l32D1MakkZDzliq3PRurCwslndW6ODysjXkrqEbV87BbjJeHA
GJcV/Fl5w3OZFbn0H06DowAStWk/qXA1lL9YfteitVH7z+4zTgNEeEcOOLlC+e0+wJqrEZJcfdZY
6S907t7zORemVFoFjzWykae+CLOZQDOo4IIH/XoGI1h3CeApw5aok6UwbLUYT6T8jsgkL/ex9IbV
G3rfRdKMeMMiDBGu4XOTRRej8ERhXVZrmVm2hYxhUqgS7Ny4qEqQMSs0R+xyNzDRGXcz3w7RzSqb
Ljw8Qi9LryJqy2hddLQOy9HYxPlGfNlStaYEavXDMG2kIhDmlNnjvqxvj+zNSk4WhYqSfIbRMRM3
GswxyrDPyviN4IIW2SZlnGdA4nO1xBVlO993hHBDOwLlsNiVLuAqD39o0XuthcGHLDBfbSiI8XSc
3zigPel18+1uenzHMS4gjLqjxY3qcrpUKGI1N24CvAB62lANeCGR/Wf82RV/RrZMYnyIxbvF/M6Y
7syx4XjAwJDJmlO80Vjl2QZhnvTyuwfuxS5hThAzLY2qkmeOU+s1xqF4whkeKKLdRTzBqvqwWnBV
BuskLKuHrmElvA0kVMdBiCGd3UNrwk9i0Xzh7MgsgXzU35H5TAMCO22tp9+O3nN2glnATrQIkYfC
3/0hzcJ06yoI9846a+VvFB8ncqOG5YtyJ0O051XUASZ1tg553nmileGExW7E9NPlBAOV05rOgcjC
0cmUIMF1YHAV5V5NJyxjmeYSAAYNJMRhccVeC4+vL8M6N+E9w4PGDHS4rc/vcvpBMBVxk0aR2zKN
eWFZQ1mgxD86DcfrmoR/MYdO9sCHMgP7wM5YQAc3+lO6eJX2MEL7BLugI4ENhRRogzteUlB5wSiz
67UGAFgjrgroBPkWVo5LiKMwDMS/vKFWsAnClXE3EWamBXRPesPvFNW25E6/r55rZcESAKHkROoA
5YG8Hq/NyNSCkxSkQibJB1EETDYYSxg2A1ZuDQCkLAAYnKEZDh4gNSbKrEBTdMrRUysXB9aHraGt
fCYHQCFJWTJhAa1RXz7cAxH2XuXIjGOgHzCOEA4jPiPpiXPGF0xHl0/wdUb1qqTfDQ9LRy2QREgf
DhVaajJiUv/ZwCv+pkjiuCETFZIhBrAcykYWhNlGa06IsAhulYsV8hedoGLmnyqG3K4+URYSUYK7
LrogvPmd4rklzArYUhDJ2thUT9/Q1wTbNOkSnwgBGh8kPdUxhD+p/GBb8Y/4NsJeA9H+xvVZkH0a
CwBz7r2ZZg1hGk425yKpzPOjxeJ/GvzZQ53Y3cgGzuYFE8jICyFzDXZfwiI9CBAq8TM9Q1mVoYg5
KrMhZmcIIA378QlEw6vFhBuYI8Z+i2+DTlC1FZ4i3kfww+71m7org8ZpNuwB11iDrr1X8FGrt/YL
Jo2FxIg50x6L6HxdvxkvMGxPR6SbO0nnyoZn/Ogf2hIdnvSy8/kmYgzpmJzJC8hPhFbmStB1wWh6
GUReflVaFuY3rBw82WYLz/n3L2U7bRcQip7vo0xIkg2XKpG2k+ZxX2kqp2EAsUyXnOqWBCgekGnU
zGdIwf7lp8K5tRrCpFDokf+JS9gCryNUWxAnVhOedprbtiskSyOr2jjwRZhhaNAoNZ+Q32h2BLAN
mvl9xGb9oEkxYcfA8VBdLBawQMGfFaSjg91+I/gVs1PmceTAstEjF4EIDhFQpQFCH+ZmdiBI57Hq
3IID3hgODnRM4osZx5oO4fmxTs/TgU7A1HGPdGLceC7VlvjwrcTU8tBsO1TeDgLBGj/mDM8P6Dbz
k6rIp4SlV5AuaUsA8rr3/CbiEbZvmNpqEOIejaftYjrXo53+aZcGcwvFtr6hWAGyNZfnLoP4A2AI
yBK5+h/QUMDSTt/ZKB/9unbFXb+yMljUdvgFc0sBvx4W6hs6lgk8DTDI0UKv+xhNTgKijCFldleW
c7WDQQIngFMgciue9UZf54fnheYI3jqIm4nf4fwGwgMOjOp3xGOAJ32NsciB63ltexytF0nAq5ky
n6M0CrRbMizgIle8Y6Trio227wqrGNYgvzFHCaSW9msQFv0XP3vT3CYKAO+5r5v5UxuJ03yk92nL
c2M9xT1TU/ya2Hz0P7AOpN9swGzLbRqSj6C6Nn9Tg5bsPEI2IUWOsCLD5ScrIKcIy8hzgZrFFBCC
zP0leNO+zBxZ9XrJp5ohJcuAFYoSzLIbqjsdIyN34pR1wKxSpgWvGZrV2I2RPTKUiRwgL+AvkCjw
KClyYF+rPcQnO/yMZ39XKj1yTbQzrg5JAlo5n7VM7NUKWM/OsOexoTBDUArv+ZnC1mC5xx4Nl8UA
tvIUFqzmGcRE4VYAG4i+H4qXq2AfRxI4xD7Q5wIJ2UI/YuJQ02ou2EFs2egKRrSHXh5BWkbOm7jl
m3w0CU75BOECQwIzRuA9NTZobXkjzbdf6EogXLgljQQWsccJ1I5uZflduunurzvwgH6lko//8D8/
yhQZHHc4LOAKwimcg4XPI2b+wmegaU6IZmHCNL/f7qPV/eYowpepHYkXRP1OGi6AAD3J+XXEQi4F
kcaM2cVSldOTJOAQEc0dLq11K/f1pd1HK54Uso7qiOEuZIRu122nWa+66E7pT0m3h4SL1wp5YDmR
bcop9IsFZRQuhR6Np59kuxHRwk+NsxRxH2jWmflAjmfUc6e4faK6VIOUYbQLMS0XSUxxOcM4eaTU
TaGkEXmH3AjlTuJpCRaTeF6HlDjMumECJS7np9WAIhA2jn0Ksl0n7pEbMOBhtQU6avpfthks4X9H
GWJZzqq4no8kPMpZLECB1aX/RWqLbGdYEK4ViU7YOSZTR+aryNV4xUTVvZcxcJEbK1jW++LgDESS
dU7DR8ZciDRYsjGh01Cv4kn2E79Via9QNi10dJR/zXJOxJxJmoDZtPf5H+c5pniIYYFXOQ6VeW7A
h+Fq0SSwS2i0ZIVw44x07J/5HAxOvlttOFFr4z2oNbb4gWs3XYG8VRonfntUNgwSCHUxIoml1h7N
ntnTI7RzvAM4iYic7owgl9+BcUVsl9NgzH/nH9wyuqIXplXDgpPjs9jylnGTmeT1g6igCQ8PRrVe
DRwDiSmGSTMW0HSja/PglJqYlVpPe7C+KvH8SA9oF/QDczyQ2p6KgNBG4CdeAZ0Og0V+F5giiFSP
yoZ+mY3b/BQ/M+9Pc/vBMT8b3jIwHl4rUJuP0oXBZdhf28eObT4yK6BM47LbQfP9fjGF+8Ijn0zW
Yc17g8BBxne6r5lTRSy+ja7tYKGgXkPXyASLSZuGQw8PjnLRdCMAL8Yu0ZmvnzRSMpeY9hLzPv94
/OpwRkMOs54nkfr8kSpaFzUoZW+mKIcbOAI91+z2ccD0IDloplfkmEo7OkRL6OowacHuVOTSTgrJ
GzcJLDQvXfkmdbcoPVY4lEBQ5kB+hwEetvgbOprqlxLNsIfnkIbTzhFuSNi5JWxkShc0FAi4NSQm
hwLct3TN92dxMuq3cjzOAzqLzDPsC0DnPItckPQQZUf5dWKs3r2WpeES25bjzYexoIahBt5lICN2
Csf4+NiUd5GtABvpLTmbtF3m/Izja85lgtWO/eC9feWUjozxRDYL9hwLHfnLtwzfaFGywADFj6/9
qXhLUpvHnR06r//k+XUcNGwqmmph5hVirSfgg/OX3KLbYwOOzzLCNzdX1yKFmA6d1arOhvbRGMe2
WIDWQLQXYfdqJAnBV30vtKA1D09lLau7U9rbsHkYCFekMsDPy6G7P2bs1BFJuEMBE24fOORLwWSh
7DjnpM98SOmMxk8PMnohBsOKHtLrw9DQ4a51EEEOsikwMQltAxkbfuIoIemhq5U2unWI5dXYXksN
X5qzhti4Kz6k16WytjJIixnT+AUwaWfm/jyGYmYRxYfmdeUYkpV7h4UCVAzy14DAHmtdWP5Tqiug
owtj2Fi1zb0AP1j6IVG3Ko/mDY0qo3VI5Ga5BX8isiN3RmwJsM5ADRotKhOlFrrXj4Em/Fl/JI/W
RoaU7SrzI8cG+zdOfnT9QCx2U4AS5/AQiK2HfQc7g+Z35hVlJQXfoadLeL7zmP8R1n2h2cnqYdJX
bUfctz2QwiNgxGgXCSS3oAm3PUi4mX5Y3Dgv4a177GD9leQcRPgxuo/WZ8JIYUR/1foPaHK9ee2I
kQL98IVxX5tfHXNaA4evXwOXAdOnyYk7ugB8stZP4VdDs9ePvpQHsH7M9JYhgMennAR13X7cUpHK
F33RouyZ+O87nHT1D4RpE7CQhT0gjm2W5T0hBRen7LVNxwA/f83EJuItx7YNVjET6J5yNs++mmEj
PiBbBTou+687cqgODSsQpGG+tzJmnKD6jPFlhA4jsGZYnAbAFbVf5gR3hUuZsUnB/VLAWT1jBjBh
S6DjI5rsxR5AOOCD6wwX+EsElaV/fyBynxf4TB7jFB1Twu+2UuzJdO+sXlH2Zh1ceYbcvWjaW2j6
rfeUJwJPfH57uCDPxIfoBtdw1nVo0imlVJVeH40OUaNzpuZteG1f5lYId1WCvd05H5dSNROFEuzM
5C2TJT25QdOb/dUhulBFbl7ZXmreYmtdYFpCIla7mSx6COk4xNdav7/mpiW8p9HMD2Iw8kT2zv5u
0cXJq6zevrSNGa2sPIDIIJnEta+xY7HqtThCtQxEDpcovLVZxOWzMYelnu0S4RLJJ7gHChGIwkUE
Qurfp/nzc2zPEcUDQut2J42OjgKhl0DNl2Z7LCovQXaLyy2wAznFt0H912wR4ir52uCpwLyIgIcF
TviUnzBTp4Cp0KMlYZHMzZnkiIGh/fRJ7BbGALEUElmoZ/DvMHbRkNe/llUBLviRwj/LAw12Cue5
ygKGCuQ9TF8mcW+Ap7E3CCqAapLxXb0HQ2K/QL3EpX/SVda/3VRMqR0Ut1F16cgpwG9jDVez/kEY
zd6lZdQw+c6xevdbHLKgwOELiDZV28IhISKps5ZdfCosn8D2jORUQvEobZHhr+KnWyQu+SFiHiS/
jX54NuvH7wuOHqZhDKyZ5MMjYPB/1w4ioh/hkhE8APlV/m4ZP4SoHp4g7W5PkPNT277iTdjeCM0g
ihDjzgpXttn5DnLyEGd4KzkPfR0zyMxXFkoNWiTg58mRDO81wqX1FesjTLb6c5VD3K7h9a1e0g+U
IsRIbetwDacQeaj1IcYQUcwZR4oLJ9/bC1vSiTYb6soMWEA7LZhRtTPh1RAdCY0UNFbMTJA8ps70
JqtnrD9hAg0kfADBPuZKjO+FWLyzqcmYWzEaXog7HB4lRmk4NdKIIBhFXr4YEZczs6NrpXmc62J6
kRArAUbMGcwAKDeYptjQFnAPpG5jv0OMSin/UBSCXu8yzWXy41GmDXtxR4lVEh4PVDOznJz6QUaQ
XRPTCbmIkDakzqfnDVoiUj2gCrhmLBfCg8Td8A95rjR+xlJrVkAFzO4pJKnnKshId9rICkkbVUDj
TfB2sP7mS/D/B7gnWYIQi1k+EqOGwXWgs+foA3ZMYVPYGTX1IJq5BQ0SpLpBhAyJ9J1MFtIy8Vmw
c6rXfL6/jf+nGJPDjIRTsEBpNfNw+ASOYcxiDZ4uOg+OeqpdXh/0Oy4YnEQh1qKn4E7XvoRxAyUv
gUr7zmGp5Y7e0bA5EQed5PUh+599NFc+SIPlzs1Kd0RZr6L9B6BZiL+GRGj1TK8ckIdaXgx4AfUK
iRgSPs657NhYHtaCsJpH1SFxEyEO9gVk0VB6zFZnmZP1mMXZ1Co4skBsH0p4TYsaCx1Y04Q7ABnO
zLUckhv1Nc+Ds/xICNBMASYxEkY5lN1bgn8mz62jX3BAbEvFNVKnUnBOdXmLCnHpiTN3LTqXI/ob
Jqh2T0IXZAXKvgWBGv74hRGj/GV+9XtAEVRAQCp1THVqyzO7jP4Of6JF9/tYM2ut6Bv+oQ20ITQ+
/bk5YjCmfWboHf+0E2KcWZsEtA94zbzlu4VKAhXPz45Ap1S67wADxYAz50J4pxrnf/LzM7IPmXkk
Oi0gRAs3OvufM4mTL/kcnHfZF1KT6AxHDa4auSYdJvtEpqZe+Q3ShhMAVC6ldGFVYE7LNRW7yluP
KY7OJbQ3IRLCbVSBV5EfeEz9DJ5lx5AL/uhMIaS+gRrCSh+38LVz8DXIeg5FNWcYa4r9WXyJeM28
k3mF3cFcAZaLJYIEZOiPG9w3NnzBSTyzPxds9QZxBa0eZ8VAKblTwf8Y2r1LOFezNHKmTG4JwR3C
Lb8GyZAPm+ANMpRwaW75lJT9ZJEhobghP+IMzuBssJFZFhaWbzDVwCe58RZq6xZvPGafr3LovuEx
sK4RU2Cb9p5vuz37Ej5LHXr8qYG6VzYQVQ1ZDgR55reiylLqgJ68lX0LCj+In+5ZkfsMPb42gR70
x8QDYwFQCPGj2FY+fSaaaOI/AWBUtl3r4KIGadimNRcu6ZfOFANgg/kkSj56rsLFYo5WH6gYcTkw
GeQETL7oqH7U89NHn0uGJKY1+DuhSIPq2C2g1PAyIMLqBf5tM7SicjxkdLYzL8hgZ8z0FtALRmEa
0B/l00Y+wQfoqOq5NDGIfOFv5vUj1mUuOc8dzjROp7nIWTgbn1B3cMJgmPyCHO4SMaQqHtNTEsNZ
QIzBOBKkL/o7C/okdWrp1tD5BpvBVrmN59qMExV+o1LbYx8AOz/6uZni3ODcYTs+yGDkX0D7Zjol
CBZ/aqfCw8D9ge4GIja1geDwU3AkSHE4aHcyLH34aCQJ/XAhINFSPspvVsEIAW0ESHIM3YESy6Cg
hWWN6dnLhvBfSPw6yz736MgaRNiMiEef1oEWhBuL7pRRkBnjRs+Tp0qb6enD34CFNywxfDBdBS6e
jo7dNTpigmY8HilF0jtDEsDPFTBpxwOEMrUhodpT0YyC9vMiANs0GHG0WdpOAvlehtc28fUE11wq
qYXMSLnDP+cfe9fAOIwnD0LLgGEl7qWT9WX+PmEpE/1IjN0341nKR2P72CBKWJP0cZog5CEhxwzZ
hk/IDJ1JgPhZHtn+CdUT4VesmTVXSH2iy+2+8NTikUtfxGCCqP3DPcRr8f68xnBZZVsFbQ2xsUFh
YoPFTiEuWrgLOQy88QlIAVuoYrhK5sEEZd4i4Q1CkozZmQvxM/pu6aRh3BNKYCJQsWdABVXOla3P
A+aoRzcCOTRiJ3BS/IxoOMKFcCOZBFMrjpxxflK4GPAFFAcRJQfeC8M8f5+ojpL5VqJ7l+G7A+HU
UKAR8cxs4ugLzzDclZIvCgqYwPgQQirm8GDSoQDIfaP6MXGTY56q0I3N5yUcVHAJiuLujAc5DbQG
CIjvA8uumBdNQcEy08EW4Avsv9y2XLDBCzTsVbrhI7Nx+c9pJkC/99i6wAiYpyHQ/2dlzHyzYjt5
YZTx7AKGapQdAvRSG0cZiZqBBuUfl9YUKBjgsDjDmmHUvnvjElg2b/I7dkyJbb5zqidfDKKk0/D2
PPa/5RG+dHltt1hvvLGBKuoczo8r35wnzk+BuKAwN5grfKCFbJ1AuxVO7CmkkrO1x6K7vA7pbrwl
HkanTnuqjy9Mv2zrDk/w9DyNt+qi36wvcQuAe+199Vp+6O/CiV82/81/mzPyzEdCXAVIwIxz8I74
2bwmnjovnxeEHwPPQPuSf9H6ciKgAKPy668qNvpUVXMo19wEwzem8jPeAFh+qGfUT20znIcLozv+
D8NP9D5+yjdmATC1hws225Bo/opDeWx32h1QV4hIXbHlHf0yL+p/8fIDKHDR/Ipf6m46a+fhDtEm
34l/0Xt1ET9jhvb40HmgEmsgq+yoLAFMWd5UiFANwJY/pe/XPN4ENw3gUN97JvCQD9/NkVRgSq9/
bNT/SDqvJVexJIp+ERECCfeKl/euXgiprgonnEC4r59FT8xMT/dtVQmhwzmZO7d5ANINu/z6XiTH
FtHsSXWbTXr/ntQFjzcpmikt741oinl7bNYThhPhOj4L98xmtjlbxd6wLvbNWXH8TXPGkaKGmQPB
gyKaPak01PsoFWNMUB191VDA5aHeY6q1ElftAzbpBtjWtXBBWb/P+r05w1hLjuV2OAPEN/vyWB8+
+/yYPru7/0j/QEQZdIIpvlcqLpxskcB7X8j6NjYVeKJxZLQ4VZEDwgR4sNKndPguBxnfNJB+vFoc
ENbkCfOJAUHLUqMVQXRsMMfAsei3ZCtig4jnUmpTh+v/wIg1eOPAOp1RbptXANr7hYFuTp46qx8i
OVPPP/hLgYIJKUG3BuJHVoTy4Iz7BUsEvk0u7b68ynNhly6nW7xQ6Q0ADyCE/kO9SRcy8uZBHtii
mJhBCIZ4CuX4v6FMgV0A5f5VvPfPfJv9zK7RUb+Dziib6inRVp9xa36B+oOeYOgIKAd2qDL4dgQq
5MxMOQRUishxHgiqLrI9IQ8Zz1GLI5bqgBlDGBvbkE3mzknsj2R4E4QT3WHHE84P8uOw4u8fykbQ
qMtwwi4WoRUbgwC8DyLNKckrY0Pa+ffkhwItRdPG45Ge6+vgyR7hFj/czPombuXfLrQ5w6WX6Ile
ey5fzTM6y2v5RzgLGx64ZIFMVniqz+9BXUJLPyiXkcv6+F4kGyyaHsKBjs6IZbZmp2f60Jw+R/Qg
aBXYT/M9lRhPIneT+g6+Un9Ir3zR3C+ZLZDtck29SgEsv6avvrSbF4iP8mx+FlSk5XbG1syWswan
B8bnn8qP27xYGl/aQYwKCuN9Y/3BdmHXgZze/ON5zyhaf2BYPQTmvVMz+G9+OuAQBvxlh405Dtf+
kES1SHByMmPgVvDFGF1AACACf3ZXHJrJZYHxYUGIg/oRUZmlLFUzpTF8Jpz8QKCKg4lR+OdLKyzi
Q2bxEsa145NZ3jQuggfL0k7fe8Q8+19/Z+MenqA8CsFPQKUzC5UL2kGQLw2ZI/N+JGDsunxofFNQ
SI16T73AWckVfWiwDjps6VfRUUORqIwvmklAmkDTiIQWjSQQEYQ9JvA9K8jMNMCK8WwIj8WTZdB5
wxxyPWQ6dCqRvEmGBYQ1zCbzbj/BOAAuWk3uk+9oAsImxy/X9A2UIvWfwAfn3IUdX5pMBivM/HQy
pbgnsMZM/Y9wWw7W/gY1VjiHz4abyuRcxScEtaVBzwWGSIkAl6mlqUOFFBin0uVBRG+c0LIgucKN
yORx62rqglFEJIjjUJZ/ixUP5eCAVWKEtS6ccGzijAjgeezimRyQl2EC6gHfA03iYXNRWWbjUh23
d3wkidqD2wpoRRIKezAKJqY3bwgq1K7A0jDrmIc7EOmyr90BiFj0xXD1iCdCxIGhEtll/COIKT/B
T39rh1+mYo5WeCcOVplvrjDodKl/MK6SyLrQ2I/R3EAfHcFqns3Zi3MobfOX0hTbbJYsqpcO9yYT
OWBFjIxZJRFo5kmOmAH1mJ5jtQxlT4BYUWaoT3HsKG6fGHlXfZrklF7RQtHP6vcApRZeksghVxqR
CAKGzS/dOzptqwhMNsMPxRCzrd+QolABMjQAh07qf5smD1j1FMidwx/JYCO/f1ej5Q9b9K1+9EdI
igTZsXWx2YtnHMC5TBnNII8ac1GUEyeZrfxrPjqkEMB5kQ1hh7fR0TJiLzfCcUa0A3xE17tu1tm+
xCEIdCph+u6MpzfIjTKi/MLl1ezTwWngZOLs+IWNSHARF2V9Cijq8+qLc4U5g0+N1SpUa7KWAXAh
xJUz8lg3hBr/f7pB4WlMaxRO5hhx1DWMvyD1N+jhQ9SIcyzhqhY7pYUI9/nrUECjdw2ija/g8OBk
A6K1RTs4D12z3ntEED6xQm7MuAmCi0TnYtYcDuAWX7vMliT3iLAnklNJIE2CoyexJcgiFhVWbHAd
GAUXgo2ZeNesZnxgeFPcllCaR5+72JBKdA4qy4Yoa1anWbXGFjSabJSvy85I1a97MgOp9DekDoTn
5aOm0ZmNXzD26j/Xgcqaxdgq6xwbCzjU0IVnsIHaddhYU2EjoDw4xLMl3Ei92qA5VjHH65bSqahN
obuostuRgGvpTj9Bs2F92TtmnnSc+VDJFxN9QTfBLjE6VR7xSYsLmwH/oJndU39Qbb9jj2d+uoAA
T19DBEw2JxlBnXKZO3leTE28IY/NEwRFC0aU0gjmk3ydbSO+G0b06+GQebAjVsFdePCLJaB80Xg/
9Idgv1MkCiu2ixoD5dTVEc32K6FaNwrZEOuZdpagiQ0u8dGAvPD19T2GFz42AroEgJe9vjH1xoyZ
LB2uTGBAPTklo5V6+2Fr4YzQqJs9AU+1kNr90nTMfRHWYLRrwDYV/nDaA7VNkmcyPaK7ARRgFeUq
E+G54Fvfu4bWAgHOlXEJ7lAdGj74bdSlaDIYd36QNo1tj7/CnyDqPMAJPyFCxFQ32Dr3txRTxo81
IcpKmZMA9V43UkRivaEp7NotLh4XX9oNENyDEhJpcMkmC91MzN3Onhkr0bTPoBYuHFv+yiluLT7m
IjZ6RtgPylFEIDttLKN6R/hDQNACQjL7VLQfNqeKh9UaHuK5ftHywEvG4jxV5qkEecJSR39mBkQu
A7tyZoNk+2QOAH8dvpBDUKdHu0DwaDNjiaLPFQdLo4GJlTVyeHAO4YcNX8do5uNMbkz6chj3GyXf
QqFKfBzDiVgB5q29tL4W/mokswIDPSeowUAaZjZu9Ml79SGymTfz3pzBwLfdlv4p4JyPcGZn1o/R
LFO+vd4bE931J1fcGxF2KUuIF7ChrD5bDZg1py7tKk7B4QYjFaZ5wAm+nbbHbPhhDpJFczWac1ii
bGccXCuLkDpahPI9nwiGOsGS06O5ovchFBx2NJr8gk58I1qE9wXiz1vcYKlbo4wuDkCHLD7OF2Ub
K67uIKLOZwtdsqqOp9GOT1CF/iHIHqNCVPT6+SIkJwzOPAsnOY7jdTrxnPLkXZ1KPrCKRfjYAoau
nhw4/TDF4b9YskyF+wcqD5D2qPuc2J1OoqGOwRKs1823YHZr6NLAzOzGGUhMcUKt2zAkyZeFD55P
lTP5+X7+zYrl5z1xfQrovqCJazY9CG/2oSGJdxLTUqEOPe2BG+myUr7WFO5bMmHoDHRU4DqZIfVM
cObQB20ZcCB1oicR/1Wh15O+ofPmKlrpH8E/mL6SoatDufpekJIuYvFalgH7jKLCvimDTRYufWIe
ekT49EpT7D0gc0oYH8WwNWR5sHMh9PSkfGKX4uM18q0Fd1qduoSDAiuWDiTqPUZl+WwmDFdk3Ssq
zYy+4QnD1b8euLWhj/cHdmOAfnjuIkVROI0e42XMvvNITdyZjoaPVYWlUa9eGxVdaQxlyk9Wn1q+
Rf4WrJdHdQioBvDKjnur7Ki1RHEroFtJw2WZ74WBJO5vhTCzZJYJp9Ap/faaVnO/B3CW8YZ7Jy5q
7w7grFOPH6Dg0Y6lq/cDhkH5jL/FP9pf1kNqTSfTva8X1y/5p+kkPqtvdRvNutQS0Kw3ZbnBN6Yl
KVpCshZJ+8lOUy/YU4mKAnutJvE88tpQc4e4248fpM7pZxWYT7GI2M5JSwDJKVtmWTkaXjr4762j
Tl/k/qmveMiqqSX5sO89ofdXLcJqBfZkqN6nEgAjHpNaM/dhlXyXXTVbQS+YdcExp0YbmueUyrQU
YIOF16AbTdX29WeyRiIypC76iQiVkgSlB3dqZ7wPsh44CRzGZJbjgiy6pJU7U2GwRlviZpSlQpzu
0fz3E0azIjNGnPnR0pViAeqch6/4M7G/ky+wfGgHYzvZ6iPzdBawTAL8l0mtSdkAs4Ix1wDykU4c
pGS4nWmRbuta5sWffw3pwHkIKUdAOKAKc+IbNtVn6vERs5QAB3ivsoDnstOoaBDVFamKcgQpWQRD
VBADD5jokAd9ft9SCchRVY4lDUuPVo30Llyrhs37i0CVmyLgrp3JBeUpdSteXxIbfYjGzb98k8m8
eJ+FGgNRqGIqXcJ3KnsxySlJci51spn2kB3hNWPj9Ba77Ue/J5A0CV7nMr9ZuybLjGFm4TYdDXr9
3uh8r4TlkcWFCAw68Nggg3MzxEg3RT4HVqJGwt4b7wdqM15cckxm/4LgVFK15MJkR/zWXIBHFYHv
5Plcqh6JzrXnn41fAG7LXCZTwCh+hc3HgwpCgN2v2LML9UutvmmItkL/a1Wt6jTCUotSC5HwTJOc
AEYy479xJWfDb9T5q/7duhpKB61N1nlxjnoenrRf4XHXTl51dFdCbffJ9wociYYvtjuXoyAOo6Ky
eMoF3xqzuYmyERp9EeB7HErgwyRJa2+V3Api29XjtNsoNR4BRH/Ak4ynnHbwfmKttj+4s6TsRJPp
TcGahfQ94ydMJci0FL/5vq4Hr6AUab638Reoyt84Px/d7/RiFGUVaxWGa8gWkms39d3C/CJ/HmBI
wD4mxADdX442WePGkWqKGX/vgqzzAG1U3p9cJ1ekruRbGT9zOGvdNx5sclLvVBmLBdRUuLlLPA9C
NCwivLW/oiEH8zj7OCpEuEB7czcPxWT0OaJx4zm/6OxHGoN6gmdNBW8QHAHNPh2lbRP3HW+/9C4J
sGLI6NP3/yWaW0ynmwbGrjLyaplM3OuMtAFBZ5TCnJVA7YDEhxxpytCew0oyGwYS2imGvKr6xbng
W5A42UKtZkygGSq9/BiuNdnAJ5NxAoE8Ce36Uf9rD9IZeJPqENk9YCWoQ3f1UUdg4Pdv2LDiwajj
S78jBJOin7tzV2kSaJf/yWdofhlpMswrlqX6G+FKjZy+333pw7ssXWtIDidRTHhWTBsyjQ5hSTSB
Uq5yWEhdvlDZavJGc3t892EeMGN4w4L/uAFpkgPOWrJQe5NwMdPkuRYuM2WCMyNe9/lLABYLkfEI
DtHhQO0kJWcqfoFYiDK2Ay9Hm0vIgKUh2PfJnmKyx4EVkH6LE2zotiijYZTxcbAThlFHddMAcphg
66WM+sLCgFRFe/yrw6Qv2NjZGM26Q5T10UlwNeXzB+Or0GaiR7wWN4F5W4J94fiaGWwQqtjIavZ0
Yl0Hf9iEu4CtB805sXiTVVDOW9/1n7im6fCp7NkyAsVglIAjSDHqtVKOrnKhfVw6SDKUpjKWMlb5
fjQwIFNHGhxepuAqy5UFaEFNOd1k5YavBIIN7vNMNEVMvgMHG8Xh1bwKswo30bFaTS/BLWTmQnuN
FRM9Cz/6+nzJIuBmjs0ijIVPMieGm3ZHmHjpLwgdOE6O8BJcmu6YN01M8geQRehMuvG/l90AY00o
akg/sclUxia2/okp8RiWzUxCCeHqWfqr1VgpvOPItAfZlK4p4n5zOthAFeIjqvbUJw6Or8i21EcI
egJqxosDBt+84fiL4YsGuhOkaz3wZphINQ6iVQbvwHAV+z6nnWBGx09wLMgGlf8+dQOZiXEE414V
EWCGg6mMRlCermOmHGhp9c4/ygBSNSzLPo3n5QcrJSWd4x1pzPJbRV+bteGNNtaoeui/o3F4glMK
JaiON980vKnFsvVRO45jJpHZrJpBk6+H3ol80tmi5jSR/iitpjLggYwXbwFfoRKFbUhRVBAfrkWE
rOUzRvWi6xeoNcNLWCmONPHPU0rJrg7nU/iYMxGqgaqs9CR+6mH6F7Y0Awjyu3qjC6n98Ttyx+TN
NEvBMZjikZYTpjl0EwZAnwoT407dxVp5+n6rc4Ku4T1FB/qGkYbuTUFHrYFyjL9P1YQN5URS6HYP
6TPC63Cqn9okRbrhZSTQDpq6ldLABpfRufQghgE1PQ7COCVHViPjRVoGTk0v489mKL84tfMKWo7I
YFYgsqIRJtQl0BGKcvfO2te4Z/u1sqp1Twx+AHy+cboQcNDpMYwuEixI9XsGN3yMfBK4sMZ7yyjo
3ue6xqxDLRn1YOcEKYzEM0uBWxv4Lw4qTRC8CdzrMcNBY0ylI/BK03jxub8zstvZ83s4B7MUeo7g
abRPYTtbE5OdjmDkePGV+wklwHPlmMA79wFHhRBJICY6zVUHAn23/wZGg0M0eNNQX2Q6LIaG+OJ8
KiObCi15upUyIL34VPAyDWe5liHqNxGYv1Q7RWeUxOW9tfLaCxTkpaKwcWtQTdYhgjIBd1wZPx6h
rtxvNAN7hbldaQqmYKWlNipBJzl8DOjFtfCakDqvpwLR0BpIZr6eZR1J89exdIXSO2ajp4WwirE7
yavrLLwX+YoLxb0z0yBrMzIAWA3ydCmCj+e+hrZiH7NvDfKM6BPJDXUJNowAHxsoqkDW2RVuDoAA
a+6GwjieXLi3GQF+qvPdwGoRA6LlUCt2UKNlkMx22Ovqv4CBfgWOM7rpcM6sPg/1T7r1vzxNUOqY
iwDAEtAFmoopETPJxAULjlEn/L7v+UZ6ARl1z4AUwHIjr2Zn4QmCUP+T2DwZKjCueSZnRlrUmOQi
QYbkDJW/1/wBnFRtiqN6Va/dqvjt//o1k2MeXwWuT3vizehb+d3iClwPVg/lSuWku+CGDKM/FYey
MbRfkLF269/wbMsO5a77ieoTEKt4mV46xRkYodc9o2lG7Rft1qOVNPxlA8EfIgcW+oa/fbNSrzwM
efxQknMl/IiYgoTZxxIR6NT4TsVYh8qs5+GN3r479MDhbwDbqQrMog8njH29tMQgAGC7wVAr4Wgh
p9mIoTNWbjP+XRdgupySAI43Dj2UmrWP7EsjWYJMuANnrFZ3lAAxBrij4nCSulqzp4SD5BacWE+U
LqmC+kGntJJh2vgIc787sbwWjGtyqE8+YsK3AGBSjIdMhPvA5BJLewEUc6bde7i4UnKmFg1nJ/1c
tD9l1bGqdfEoyb853Re+JvSO6Tg9G9ikIatqoJt6ncPF+O0/2y8zYzHHDTYkd5QnLQqxn48m1wKS
awslp5WPCaBngUDso2+05o5p60B8ewdCkkTEYwp/Y5dAzYX6mzTltmIxz7p/SkOpRK6tDJrKDEOi
gVfNBhA2BdFP28b9iB+sCZjaidHn1CfRUdOrZ9hHJ70RVp+YtSh++r2v8n20cSK7OW6us6pfKNwU
zM2xS8dsHhA4x7eJoZQUE58A36REexKwg06D8OzzYJPdvhBr9aAoZz8f/gpObjFCQiX4eyXMOcpk
r8XdjpKNOZeojflEvq2GPucQ9p4CEl69ZmtnwibCTmZEQi+SMvkb3zrVGN908MhqJrUipus6XyOR
FZ7ymWuwOdXmR0Gs241TkAmDqnTelZSKNHJReatlkMnJEnPLeELNsdbrwzA9RSz8sL62SPlqYZlm
h0xeFN027rYDPCVZdRDChg70MeC0zxuxv0U6zls8i9NtoSw4XKkdR2oPms3XAMJ7Za4CBafmbJxB
uLeI82OTVewmXkhbkKysfGJQOei7gVo4NNuMgnYT4eIeuToPSNK5tbIvmT+3o9823IuiAJMg8BE0
zAvWI6KPID6dYw0sZUh8mE/NYVjAiZWE/6LcZ9iOQxZCuYP6xseP18tkPusmHW7kHUJ2U8eZlD19
f2z83eCYahwnssmEh5E/jKXJnXQT5ATMaPiNYCbsu1siGqB6ZBOvnZryonm8N/yWLwKoHELSDrsz
ZTV1W8D/fYVQf5jL2RISCm1nGgJvYCdmhIzefA/MEiPEICAtfUTTA8720O5vwhm0C3G+eRYoAvGE
Maplv6x/pvbbJt8Sd+xqx2fhqJmkB6WiMgN8ltW9hP8/DofTqddiYDhza+KtZbJaDIofecy2Lxdj
/tn0KCAaRzKUEIbA7AI/lG6pNdgcGjOLTgD+fXMlS3MNP9thlD27qr8MVaFFSMlunvsXpA99Q6zP
VhvYTYuVTAq3tsd1RvtuBW2vJNj+eP6ObduF1AmlZFovEUc08vZTHcXp46OsyTKEIf1t1yn8JXmj
RuTA2m2/wPmzGr0i2gk4/2/t34vuVRUP4pL1lgkdafN0SlCjM6wagDfxCs3Un1nrFY6ONorQiy0f
AKT4GKxmDFObNdRoxvtIc+ESTTJskqkpaRX9aFlfdd0CYoyv9UI5jZUdXYKhIe+0P13xS4oSxqti
upa4qsZOX1DfWQFVg0ZmFbwmuQNVKIbMAW/lGPULDeoH/JIkAJLOLD9e9jNMCxwoOrjIVb2r+mw7
3ru7cDUk/in46rXIoJSfuLvIUJGgS4bOZ3pWyrOQexD/42YDwaXRHRnic3XEsllI1+9hBTMPc0dZ
XfTnAo2q+hxmXiHc6+4lUogz9oIEU1RXjju+se/Lxygv8vCPo5HCRwjNlXDitBuajVQ+JlwBQ79t
f25QrkDpLOagMGnkMZiLi7merQXBZECGyCkdFoQ9ILqEjtZgdLskhloqV5PiwIk8ZOsvP4dZboHv
x09WzPHbtXDz+cjnOlwV763ymjFGx81OKG1qUSrKCSUXLq9a+cj7e9jt8qmjPkdifTealSKkyABH
GOVVZ0y2m4IwrbHnX+LCQvBvWvHkw1yfGd9wLoXzz1aHljqaUUUe7yYWcw1WubrFUinwV+8KY5dT
XHqT+KV1eERf/fxZlgfmfVx2+zOOAAnAwMsOJ7rT9+2WKhl0q4aSFeKMLP62nRdVj4hRwtuOSwvw
NXaydkcZ0pdL6dW/MJXuSRUdxXs4E3Lv4cBEZmv16OzhGT4oySzlRLZjaNJf7d9+Swz426LZLU7y
ig3DRO+6lrGGMsQbnNM5B4Cyl2/YWRIojfcWmkWS+b4XCFVIs9p8mW7wfpr+UhpIi0JYY6KFoeG8
f1Q09eleOvPExv/GgHcju8dwdqarfLPGWKs8VHsifshV622cO79WykG/6OkjGY0iNqsdpGifG1cW
wAsfeSsmzCAv/uXci2GW8XJ+7Az3riV4CFoUFKOPC1GhswMm2zhRMZ9AUqcYs00OaxcNKGtuQaUe
FIsiN8HGzO6W5lZr4swH9dKaLZKluAy37Q4OoDLP17KHcZj1dhND2BLmfO95OihPI5ebykbLR+pO
HZFjI9WjoHuHYGkzCWJkckvgnuFB9nHyC6Ia6InQn/E2e2D0vE097tl7zjAbCvkyZh9GRwPk9Etr
hqQH+7/cCO/fwJG9igKLRQ3Zuz7Bf0S0YWZHKmwrYESAtSXzDgjP3Dfontwu2WEhiqfyoD1w5sLZ
UTgQRi0toJj2N3nRn6q5SClAhDEtE5k4jGmXyrx74g9SnNg3/Au3riQJl+wpdGzHz3akNGVH2LMD
3acPW8ekrR+cH3FVzDEvnNDMwX03Ik+ZLco1ZzC2ZtgDQtyZbfolvvG5TWDkn/6bXMSdXFtTTFhN
HNso+etdZDPXJxP6gfPWntF7dcDUDTB+B9ZJrfRefS/dMfyFMrJmUs7TN9655CFSfBqwVfiWwTWW
QWW0JpSco2yN8KIROBp8Is3FrP5W7jtrZovLylB/kWUvMHETTyGOgYupxdPpTPb6aJQpepRZbWLp
S5WQCFbvuvPw5zF0L96pXrT/7gcGkWyYD24ZS81NvcHjocUawOK0YsXi/jWnEwg8GAWx0/9Qc2Du
e0oX5ZlwjxvkhPCGvC+y9SuUpPnMxpRWd4Yr3e+dGnnzOfqXkZfwoj+pXJhmVnyrXvyZC+diAXER
fGQ7HPx5ux7mmAuawTx3ezuezxZ0wjIO/Ka0E2wWy232l/7gZTNHf+r4O+3UrkX4z6yZUcRnyrxV
yVh1GRO9/t4SRbGvHqxf+faG5Jcv4EZGXsSokk+g7brn2+FYZiXRSLn6KD7Vr1zTkt0dov5Wvikm
Bh3z0IHBTN2IsbHRHHGUWTL8PczOnKf/kY1Sm/ZGXvJL8taWl8EZu5YHx9H4I0haKRodyPrDklkr
vhgw+rCLvXQuscxOZyN92CD3HulsABwQfzfVli5uQZ4e1s8Gp59RrfItwiNIPkys0UPRKSarwZXd
r06OnoPAIGrXlAuQZ1K3hx84gtr8LVTtEJ0BpT/y5ekRXn+CROO7+xW+DpNLH2Mo53sBh7Dhwat2
C8USbhkg24d4hJE9mEKD6ReZA3O8f31wwiltPE5gmXqYp2CzitqiszHW6fB0Zdq0qjbVhf1WvKWL
AMYQD+DzbeGpZLGax0rIaO9w3XFmyBfCBgkM+eEGUO9uR1zFw79oLnvCZvaCKMjmQ6Sqkf+QGs0X
lv1xZYKtruXNe6uhSQAGtAl+G82Jwy2yJKP2xEPwAyz8w57Ahgh3f2TCcm9YxnY2b9hYxEPtofWw
+ZnNb+8MFLcVtHmrHDneEJx1p/N2w5WkOy51rAylub7HBYMThgQRJ3LHTeQ4KRjzojJaQtz2yL1d
RQtIRb/6wd+NE8irzLG8pQ7CAluGcrZHN+qgCPphTqQ9II5XF9QvEBjCHZml8/cSCTrL5BTNvxBg
Rlop1qwBCU0GklfWH49qsknsZnRwpUMmtZNpPtXZvPNYEMSfyiM9dLp2UiY1eMF69AYs5OAl9kbk
anfmBvpITa6f6U/3ZJLTGoDP+ibIDekfjzciLFhxzIbncCgfwT9pRdMp2sUhxBQYp5JFdKa8/dji
Hyi85Z8Gt7h8VwJ6a87O7SxxZnhdtHDFbRm7DlPcMPqh649mVn2FdO2ieTNc2gkrcBEm7higGL+n
8hzha7D4LCtSmror0xiwCZQS6Tn5qaYGbgSHctVvOc2NkeMLpRfONdtptvwQNXMK2OBwHwf2XsAx
OmMMcs9XIFgHWOTpqnRYyF9XM4QF0Uvzmk6PXAEr+tmhZHAqHoz3IzizwmFZbVExqO74QmGjP75O
dikBuLfB7vG54IrvQNOgvF77p1C18ngcw7Oh/hYXdV14qFtu6Wqywxb4t7pnF0Aht3cyoB2+deVX
2kYneY8Khmok+DddwOyZbirKZ6gvSL2cjwc+ZgsQGdmi3e8Xypcjd2wXuh0mJwpsf8UBt5JpqKH/
sPaxYUStrhvJqv6TapcDwkHCXJMFsgSc4VSX/jEKrU3VTVZEkGeRAzyZ02msZqRafkxIkjBSLRwN
nsz13XCjHnjrsYj3LXIIN82fSLyJ3RBCzw1tOyNfo5JG/cyuRpFbjpavnbVVRqpx/poeEE1SoYg8
JT44uYFVm+/BU5rMgzVzccyVOo0NObt8elM58TmFB5IQGfPbB0op6P3F3wR1qoYDqVXj87Anv4F2
1xv2FT0dCisgS6As9Ych9B6wbzgIZw4UxEDzdDFS33k6WLrZMnTqub7FVWfLVUbLZA/jbFRaobOn
0GMY7BVPSrcDcBSEB1gRFhDJjw5sZMmrfB2aoqOdZwuUr+fwF/PMBWD+6IONWdrHyzwIiDGGC5gg
BNbUzTwEMtxX7jz6Ghq7bOqFHK9oCK7vI3Xn4yBBxadxF0xUM5eS8uEkuhxfG8XqFtJuPFG3rKm9
uKEjjlyIXzGeFszhYMp/f5Wplbw4g7z3kY0WRVjtsWbQFCEdcDuzWVTopdcSnusbeDp0QhaT1sCa
/IvyEXWb7ETq3d3H6xbZMntEq2Y5XOGqYl7ClM5QL5Mbu8TuN9xwAM5xIHWwPOUBOYiH5m/Gw82j
MlI8HWZSwx4dEPKjcXttnhB59iqN+Ua41HhTT47Q0yA1aGQmGVih1BeGhTQqc3XDc9qeJ5cc21Eg
a2P6LM/oAWZsm5vpx7TZC1ffm3gAB35fAqQN8AkggRB5utFf4QZ8DdIrzGd28B16HGw5A9jAjach
/tPsrkOE5ECIihGCcGpdCHDGrJ3MJwIM2YkSU0XOcu65qBP6H3Sso9kKmkFnOA8/UPDeCwIHnhhG
AYKQR/1ervxnyaUfPwvm6cUe0nWh2eg5NTv+qd3MJkzeU26Qi64QFvRxtSrG+Q8ygM04j//ELLKv
oVrwjE2KJtoqV7CCY2RNloQ38gWhItjj22xHzvhXDlazN/7+7f8e94l1JlcN97ILe+4oL2Pg2Dq+
ZPnGQnEC84Edmfl49Mblj1/p0MaYf60RWX9QpaA+0TxY//4tvXtmXHlpZux2FNNczOUfHmjmsjfO
43vxrvwplY9VuJjg8UNYZJkwcYz9v3+tccToxoUoxGvwQrcyXgOjif+Nr6AV5Y0kg+s8K97MI+SP
O8hjasK/Ms/Sf/8SlxVeUpi4KhjQ+fmzlA89/r8M6QJSsclIlD/77xJM4Ch+MUQYi96Anxv/M7K5
eDHMS14KguIUjRVhFfCYQXLlYLD95eT09Q0GXqXP+NrSoKphbJ06muoJ7yP0qWm9qkiAZfEMJg29
3a4gBluQN7mFU5Mnw+E2jf+KM8rEBYz/jdfKDfL4iO54tRkssvFPxutnVLiAa8g//f+z5BYHI1dL
OpeNi+083SUTh2D1vyQ1GQlFKciwVV9IUrxgIVZs/O+CGd3k1I0KQ2t0y8o9f/n5QZOIzyxGFkSM
75A0wT+Linv3B2YFfTjYCfkSAb+8gPuLIQ9yuo8DWQ6Dj8ebaRnycN9ql9PThNwyQ9uETL8pfpFC
YjA1Hcx9ek//AYkRZozpVCfYKCRDKG+VRVxPuMYNcCAXEG85OlYSiCxk2toWbD3E2gNW2WgfoFWe
vOge2Yb5onyOx3maWZzVB2OS2bCBuxNDrbSHM+h7f/IpUAkNf2A/wH1QFwyAmw1BspFDzNqdwWD1
L9lh833uThh/05xiw+GxZ+QrVGLhl5KK6hTZWeTCrPz5HpuzzoaAZ4aZ4/92p+LcD3SfuCr+jXRr
Vl50wMB9k+JQs5FfM6CYLfNj7B+IK9hWWw07Z7v/rD+HnrSyy6i/diBTpQC+gYMrgtCe5T/oduwv
8mW8N57+4ovBThTPFQQp8j2g6JQXCirV62evn5Ozusk8fS+Q0bqQMxvKHcykNt/GD5RSA+j4ji9z
Kz1xFETNMv0Xg2ob6ROxMqQNzFsEzcbiSkHJeIz3GY4shGF4qDgatE/9IvDv0I01jvL41OkXH2/e
Gm7/JtDQoPaW5k2WsHiQuQd4P+BJtu4Z2yzYGgPsWZpdMH0oGBQniNUtbTODEY5DIhEDBGtpJ/E7
b/RLhlyfJKHAD/ctWuoIUnw0XEaujLZO5UfOwGOiLpgn0OMzUGxXY+7aBKQIgR+neKFdPxESBSLG
MuLtqCQHphSM5UNqhfdwDobjNCAgG5v0BZ43NaJB4iPJlyqIJF6I0SosiIAhumie5atK2E/bdT5Z
xR3cPocPyYtTiGj6ehB2n9k9RFDj8+k63r3CjQuh/1ddl/I8VHc+VoPSMuWpfJW0ilCSu3WOD6+6
bqIFqVRjAm52EzqApVNUL/PpWeyzjBTxkoSqf8RBMfjaKcROpkCJ9W6iumNItmSVcGDxiok2E4kl
v0ym1yraFCllCj5z7F9o5j5E1fApTAiZHLWkklBM4eEhoxHDAwozD+TWJAXrGA+bmki6CocH2ko7
GqDMWhBIseYoHvAx4djCG8/e4KsWR1gLA3d0d2MOj4oBBs2oloXCUqClwm5ZNGdEZ5NTQo/CRiSM
SjzaoBnVLY99YqNp+JKu8pJzm5qZK+CvLWU0jeQULHE9QP0xA8Q0MjuUTSEI64pBeiriFkVAkwlG
Hmq4Q1h+5KKe6EWCpMedAHSchxrbNolpBjSWP0YL+NxCHoPHDTMCRj2TGYRKggoQv0WR/6EkorTj
F/yJfFqU2Ax08YRRDWXChm3WSHYCL8m9YcS/MQnCmMdBus98qgAGB2RZazeKiC4GgzHqwSry/5F0
ZkuKIlEYfiIjFFT0ll0QATfUG6KwLGVRWQTUp58ve6Jn6a6uUoTMk2f5F5wPELNg9qfFIO1puFAz
wXuAcyzDJ9CmV8N4Fhrs6wecX/5a1r/Aqj6w3MST4gbRpldas82MAfiZqw4YsICcznENc/5hZpWF
4A+YXp7gGDkLWQ34bojNFArcPcCCZ548d0tMO7mMm0l1BgG6iBSo7RL9rkYMQtCkCVEwnbZh3f7e
AT7VbvtGOS21ep4FNJBUvz7NBjGwB4Rr66mQb4Ioai6V5Gb3kNZFpjj0z9OcQRgHE5ov0P5VOcGk
S4n1fCcd64QOlv+ml4LlTfc1Gj8LUUlro/KCVRN4qymzJrXd3H0F1T7E+W0Jqh5TS8Vk+miWb1tB
MR0MDAENmKYm7RX/48K+jxut3Tw8eUFL//y/6NiGynSiI7srgPbwJ9Bok2A1cjOBEL/U+OpMj0Jk
iTHQkVk79Fn04IkopOEgTZk857szAUrto7F5fiH68oeXEGRYagn+K7vDXYYCCjRNHwsnQOQsbr7+
3JWuYsHZkKcaMCCQKFKCP6pAqAxhnNGGoCVtzJaDFWX/ZB6ijvTZ0VznRvbAYag1wbGMNMggS9DM
mMWQ70KauJS0zNCH4eopHDm3d2wciw2ELjoAXMZ+xtt47ZA7W9RQ01N8BVd4UzETgPT6rgzKpelC
MFoT0Q7F5aLn1ECOULK+Zv9XHAa3Xxb7ZOLHz32RWRAiylJCxGoC4g0/uccQDY0CX5USQTt0sq+4
LmIFz7yMEw/FS5pSdJXo+hUaEkL/pnJsQXVO4oMFEdTAK4wDDTUBZFLQjuX3Qh2EAqbQhiN8Ikzw
4MPZH7M8cvQZo2zAomQ5chCnCYOOu7KPexybTVLuKZTvMfjr1/EDmmdsXWBmM/1reiaBEJcNlv1M
ZsEgeDVAYQapRfBpQhXikYDvefZoYdsfRH0heHRHrE5pmNKeYNozy1bg7xSKvwqgesGBEoEruH+E
zAy8KtrqYODaP+Wcr2l85ByfDXr9KMTRjlTH9KL82aVeDL1qB0Ed0tMVyURs7zf4INB6XNAjmE4l
6BAkbbWT03yhtCtMuLkMm76FB3d9drVnCi0p0T/I5lu5wrxZT68XifbahKhm3HFCKjBvxV4LAdLt
sw/lsQ8gV/xtyhhL48qZ0iEXBqiBhhE9OoZPXb2BdzFGfBc5rInXojBGLdrZEgncBF4lSKqxj+96
rDAocpUVfeLh9zAq2aMmdfcVgRfzQ/U+Mlv8+Sbed2Q03Lrvmjt5RWq2DaQeCIfPbQR7T+vume3b
7ojxHaCXEaj2YwXAtkRdqfMGxYGN1hUha3wwRJmRj/lsLXot9wse9ApzmuE4ytCCuI2ScbZP++Ob
UrqAvoI+tcvHjTtuoJAYV7SM1wd7TYjt6erMb8cvA7/8HTJOv2IDsXnNwu9nKT3xQ2RAyF5/1wzz
EfVCQjm3qo814Pvn1PtvCCOs3xkqOtFkRPvHwUusvC4rIKWz2RJsSeFnKL7JO6ULFClplGD6PrKt
HkO9gZWF9To38cZRrA2xofg6KNxz4k1zq0kvbPJ8juCOOUIKlNzo0oSvTeUoLp0Oj/FqNIik3cdr
Q5Rxl98tNb87WeauxAWtPoioctStUDv3aO4KeZZSDLUmy7krEVE8XiV6nppds3uGMtu+S56X+6nf
PU/9haiSh8Xm4XPy0ux9Ac0LS7/c3EPxq+K7lOhzIYcJe9gugq3PP6yVDW3nsAqZqPXekGjk9/gq
61cmeF7tK8kE+nizkzF6ee5GLoy3zWPT7z675iR+DXf8QvTFyTYAL9eD9d1COGY3DcaL0XqyBne2
wmAFN6bSb1HPIHQ+fDmSo3aX86rNrvC/Ea8b8bvNKBolcjLi71LjCyHIrULxCe5hu2sv+WkUXWkC
AuqmKXAaJTQ+6Wgn10uZvKLZ8ZUQ3iNl/QmmS7qpy9myG4EJ6vL88DZn1uDMKCnbwuFgZraZbxHZ
NaVQCovF/Nz8DPftqlkpBwjie4mRyGMr/JHan/bn9tuTTW3bfbrGfwu53t/Bof8xpX237VefVedP
lv2qXZeBvGzX3bZdw559Bf2qDtpVt82OdVCtq7X49sHLKIOG72zWL+ZAtyN0j+Fe2vObf//NjrDN
gf3+DAv78ZvBYseJ+ZgdZ3/Zb88VMvDalls8m5sf5fDYQte9/Xbgb5kqTGeaclAOXO0x/pv9wV2p
mFL8imvlHdB3WP//IoNDyUvEzt1+wFqo1lixcHkllytD4Uceg3YE73L7VUzei7n+z/AHjFQwojku
7R/HZi0vi2O7ehzf25ff7x4bOZqAn5IMxj9hHlYe/dN3IgjJZ9mBtaNxOLImuqjy2t0kYszGQmvC
zu82uWtWzovVxwznm9Ogf0SNxIyBnGrsTfyDwmyKSdPkrJzn59dCMV8+txj5AUYsOAAdXjol+dvK
jN+p1e+LgL/g42e/RSADxvoF0vYInuuOAi8ojvEURIn63Sr2a9MFLx5BHTDXw0HWfzE/JKTD6n/t
yrDxp+7GJocL6uCzakJKroSdJfYR6/DBv+XmyaqssRag5dbvauamBSefK9PycStH7InqBFirOn0u
1WkevTbiqN/1nthlH/bNPJknMFxLf56IrVb74r8EuXlS8pvPvzer2C5Kwg6GWcRbiv/Qd2MX06Rn
O1z4Cjt+oiu8FnPy3lMSgVDjm9hml1z8hJKIqxVPhT/I0f00YW+JfwmA+Um4jvHkkoqLBUJIXwq1
BhFG7ic52k6SJ1+vTkwwTtDfxCv+Cy6CHnTpL7wV791elH/fJm4QfyHBvkl4q39/YG/niFIoCUAD
xFFJlrg6kp6kudRUefycwi6npz/QiE9s5py3RQkm5X+tJ2IM2ovkXFANVTS3iDgQiMVHuJ+URHxM
JSo3MlGl3Yn4JkfM5sTFKny+9pIBoVXTU8v9H+7Ar7ukpMmIv+DGcdcHUXPqeRNxqwvuKhdPusrU
RNCaAaqeLsHxa7xXK4bu4srEz5HpoZ64yTYF65Xv45/qwpgo40tAOvgdzMJRlLM0CO3eE+WM2VZa
BEencJZnnOiCdDc7donwCCRMiV8CRy+mPO/klSDRwXQIQ5vFw5X8l7Oce2M0gLX+QOG5rLYTRzqM
zzP/sZ+E0LzDQdguP8upWU/HP9PHcN9Xbr8S8ahfASViQpW7TYi+V3n8bvmOH0xcj9LudhhfbmeB
Rfj3pLjnBNstZy8z+ieCxjyfUVQRmO/hN1pM3BcnA3o9c15ryDrl3NgRtsVPcT8pNbn3PAefETXm
Bpwpnlj8T35a/GIpQgRL0lNz4ZUrYsVjA6ggZUEqCVxwcQ4KXZLnKQ9H0VyL6JNt2sM7LF3mjOtX
VPNrdoy5affdO+qSb8JDaC4AfN7RLIiDNOTIEVednhALYjFd+b/QBxpoMp/iuRNd9Nyo0B5hqnQN
WRNP0OygQZl1AUQjI8H9VhoSRFJzZnAUYLSnbG9LGYu62zb/uQvB9qmX/kw29eG6L5e3LWZ4cZiu
maeKE6LZx2EJAPQPvejzbTH2HkumXV+Ya+rn776qt09CP7ZWa9B1JUfIY5uvuuV7QfPfeh8+Bn5j
mq31i3JV2IUzWGTefHnDLgnR6e85/ykXr0W37QLWOUclOjP/b1lI6KBSJ0nxpVfz3vblD56Xk0Vf
nAdjG/TLbRAOq+UY+xyZhiJ5T+GCaBLEnhYLEpoAEX1tDviHbMwrXB6CEUpGc5MZ+4Tizb7l/lNy
YQbdT/lkJbF0304p21K3YPA63cYjxOZVhMrOsL42CoLOcyj9XnHoISLhVVoeFeABRxm1udvimm6Y
o7apMCwbIo33FHlHC44EC+2Gsru0pfYUT1e3nmZ7vLxmzn3sEs9KBZcaraaxjU8xwxR49PNlVQRU
TE+gMxRF080wR5p+maqUQ3ea0MDgItAQE5257mCy4POxcr9EHVQlAB/pd+wPsOhkbuY8ZiciUumD
SCLJ+z4XMbTJPngXPknb0yKpQ7xOQqx3gz0uvaVPq3PZgJKQNZDjkC+CL+gBGOG5Xjr3r0U+mCKf
fNtAJJ1HFQaRS1Q8R6WeC82dD53DAtXxfxGQN+S7q0JQPrfT3E1TBwJyPTiC0JpOoXQTq2HC4ihc
dCveOy3XX6y6R9p84je9UUsQttSnJU30EbWqpHWVgUyrgt3bbKkUArUFSA4JBV7rg/NWsY1z91b4
EuCWAQx8HQ+3Se5/3bYWtJ7Px3qNxlaGA3b+m4apw4gQcMGbzJGXOGZJHCCtVnBOs3Hn6AP/cH0j
l4YOf0EF7pW1xQ3mExBZIYelZgXYKIXsZ6LlOQs+QtAYE44yxsf3gZ7B7R5eH+9F8fkd4YKX9mCz
ICJLuEQhzz2rLyT0QOCOzxuqPbUl03K60Qx4jMnaMq6Lxwi1Z6Rwf+t2McGnEBnSV/zwK4nBTPYb
fwt/zFQ86ygmAbC+eYHyhedg8/LiwY1A19A8/yRteYyrL7CzGhBWGsSSclJu9Lrp+dwKqK3klZBa
R5+5/aqXMEgFj2Keo4J3BKNLk2nwGOheNrxcPcrKN8P1CyLQD19iugjsFVweEXp1352prCjKKRQU
hDOBiSAZ6vXlEluTOe1MnsVdowhBHLMeuGAa2HSUHLKQF3PQ2hip+cw4Q20rBy4WVumOsR54Sb5x
OA1aKh4YNSBzcFwl7aDVfcHPXmBU3ovMbD32x+dms13EVt4xmZcCekifI9M6rLEsqk4aHwwp3/iq
x5yDlJgcasNL5U2RLqLjKEjTIAtAkGOIpHvT+XL4PrKBOC4rtmu9o63E87MqDbBkSdNO4G/O5Qob
xK/19CzYT8f79oyqgYzyivpWz73u0BczyTaeKJ3Qk8H/gEmj7AIHTCkb7pTG/JmOCAuelU3IAKIx
ExgYOEYmk9VzIcgF1BtAYoOYIwppENYmc093ADHslCIp2FoC57d5uLyg82HaO9QyU1lX2rYwZUot
lD/JH6nEwY7QV7NwV1197gcmBXBD6RzdGWKtkF6kPdVsPsl9YpUXaHuozdPMhlQAHn+EJLg9+ljT
aEbikB7hYgmBGbVRnG/r1xJsbnxcaAd/9ZdVvrVpfPymDhauHftLMosQCkF+Tn/pxomZ2AdBBmYR
V9WHKcKHZreCrAQ7JyMYbaCOJyd8yKtBDtRMVtfRoSUwXwnuYmJB/6W5Mf3TATVhKje1QAQBNezG
9hsIBgfeDLhTsQHLRSH8QX/QxHR3UjoT0MqIgjAzm0IpRuoPxSab1brloKFO1Vqrv0AB/9pvl2a+
9FL5OOgjeGjud9wcZpseMj4aWsWFgNi0eEWMF1dIXOA1exs05an+/PbjTcsq5+qL4XlEhMj9qVg4
GRoNQrkFfaPq7WVmCvDzRLeoN5vL3SG+SBSjN7v06auguzJHaABfS3htT4sIBMWoXLQT/VUulNbF
kn6a/klEFQhtA5ohCODYMygRufUVmDzOk6bTR5j+BCTfEQcLMMX2lLr0Zmgig/xyBZgUFp+GJkz3
ArFyt/lMufX67qdsVWxkNICOQGC94piGqCTuZZsGx6b+TZ3K4fo4vnh6DPDHXBQwFpYeQC7WZnYg
ObdGU0xqjNkF1vEBvZsIgk4bTn/ITJOXDZKI4wcuDK/hdtQInD8UKojcvTVetNsQ8IFbS5eydljY
n/t+6gwvLa30HyQP1Pr3un6ZyBAzOwH1dQcw+8+WdEwAx3ANqUfOnWrJaZEag+uyjE2ZvmVhtDMD
Eg4bmPJFHxIyTewSQjjvzYW+wm0h7ioHF6Ridi4RDEpECgoCiu0B1BwLZ+Y0IK4xfhA9Cv2FgAl5
yZD+30GmluHJuOUmDwez04nNr4D2wbFTm4NTyv36cwEtiWbs8+2xXHpiWga5WCelT2gxM39D9HFE
o4DFCo5ITjjw6bc8F2/J+CB2XQHdo9M5j+ZMJQK0aqf0bEobVaoLfUSAt37+XpgLUCqbfxhclJfe
9iSCyAuHMOReZyYkoRuA1RkTLVyy9HFvULBwU4mffHyY/6cH+F2o51CJmLwymB+qPtuEO0XrlwOS
LxFbCPe58fQQo24F1IwDULzl02nAbaADRARhsfrFPBTafkdYsQwMUvNRW9Ub3i47t2DWKuTHQR9y
i0TiIaq6ueljj8HwsMYJWhKQNjJnkYzASyHQc5DIbsIaY4oquRiM8JFa66ag46GnDul0aoJ6AWwP
P6NOzsfMyKhUbhcmm5+njarUCXEqJGUTxkOc7dpL3YrCzeOV2AO0hFgYby0/XUORRlsl8/zobtbe
LKnMJbjlkE2DaTUf/98NwnCRB0XZT02YWzSnqhDpX+4kKQH3iKGrjt5rqz9PgDm5c+i62CwWQtaV
7cKsIHpqZmX5KIJmm35mJJlPNJIR0sbXGyDUSONuJFc1waW2spLMpE40eKE0TGCZvm2yQvBvPnQh
s3lyoApsdXNdKJXBo3qC5Y5Qf3G5WeR5Dz958k58zgwStvG1USpEJNcnE+l3zeWmgcen78iTk592
zWS99ygpfJrG9XA9AbADvCMi3mKMLJJCviK4VguUikSQlZMHIhAgDPn6nS1ZUvOkJ5NLR9D0qhFj
Hi+Xp9NhvSKqSJ9m/SQhC0v44EQKoi/X/iLml3gleZnfXL4JPeDO5EC8vjnn7vm+YrlOg+sJ40wN
UVTQ/9AI5DpK85Wc+fH1QlOY/lhnlohT3MSlx881T+NTLsuN+Ag6V9sywWXucbp0WgyoGYUK4U6P
FCVonZcQTuEoAbgi298ENDegmHEFPAQ61Af3eOQMx2pS+NwMQj1ZJR+vpmafu6mT0O2HMxf5clI0
USwhTkle3WzKsY2dZ4weJMUYLXq08wAmAXsDPCRm/iNTTEFg9aARsC4NhgnAkwZGbdNTrCy24Te5
eiCTDXLTpRzKp6ZzeSVK6JieOQhWZjmsv91Tm+md1j0sWGtYyKqXVIMk8zZu9t9stW+jTe+iEHhk
GKwEH8ytmZksZMaMgEWeYAPU66qxP1EGx/FYUm1AO17KK5CMkbWe/Q5WeTjedjbwX52RDhxqBa68
xm27emDT3sgtqeARHuylLwC5wWWNNAqJHpqnANy21c/rAP2qO8a7EEstrT7f97VJALRB1mypYLYv
k7zTH+L7zvnKAufJIxa8Vrx5KDP5MFMt32UJrPtbs0TC17KWaCpAy8fpw5IhpSCNO/Eq7GUvqDvh
T4BWLvIIHZ11NXh8UbRRZwGTkukWAhTo0uDN5QIJI5WqqbJLwIDARMZ6cHUKAD1cQpB7Qfs0QcLJ
NhGWUHGDxcmR8Ehu+jS2GQMNg1YxRusBAivAo3jJoHODBzpXpINMaQagbc2ZCuKvpB2eWkXSjszO
LV2ps4ObPgd906sWgMgICOXLru3YTBdT6vT0QkEVMdefLRTNAIGFq/T4t3PgzK9AzQnYc9mZD5es
FjGq0r0uv+CAjQbM4C64cuW78rOcBcxEFe5ZxFeKv2jOFAu853qwUoyB9xOAMx2T6Syr36pUpYH+
NwavgHz2YIHDhxQ+UtXFWbP92pTq8MTzv6fh7mX194Hz2gkrnTQanxp7ttt/qYvVw+eu/u2bxB38
4qhz1Sc6klXKFgWXtwXgnjklYu2Mv/DnOn7UsACSChgvhrlJjg+xWH0zp2Wm+9Fh4Q7vMNXU7++8
DeXgGuXJmAZNMNdZL6npxqvPmpds7cliuFJU8Dkr4FqHP2dg4vPT/vtZqKfZbt8Sm1SgZIiubu6x
zmRref0Zak/VS6NnMgIKBC5H4HzKzmbczbRZBdgNc9WZbh4RqwQk9v+D5TIqkfGlfgCL7SlAEM1u
riPCBDttYCD8R8Vn3XeEn4krVPg1IK1M4iLZK9V0MdJ2vS2twHWBSfMzu/Qan6vKTtCxx7DrMvVw
Nb3Me7r8dkbjHvTI28Koe6jeo95oNXJvmKfLXqPl8lhWRogBEn6GtqJf/67RsDXrpznX3SmS/Yt9
a3P7mA9Gjz7kvvKzyO8z4/MfVhW5D20iq5Og2OWb7gQDvYE9tHvGJjR1DP8mAbCWj6osCAn+dcPl
4EDuIMwC8mu+lbw/N9agIm7xEf2EhXXbKzsijsH8/rYqjdwKOJBhpTL/O9Yu0OJRcvNZyBzKHscs
1U/LSa61lxGJBLlIR7lnjTM8KkiS1VdEpxDDa7jyFqrHN93CqCxCVPpKU52jiNhI/NHW5A7B10Nc
JBNCGCgSOPsx2l+Ztv88Fu/nkjWHCwy4ZpRMac9jfs4iMED29NOTU9DxwnbtE1GPzFZ/8oKHzGyX
0VM3WBwQzpRj+x61tkyto/fOwL09TXScWbhAWJ4Dlnf2JG79DcyUrMV9dcZojBzj4krLgwNbt0vS
JEazLYqD+sz8LK/bloFA6bxWH7WyD6joKGDg4RsIQ8sBuhvAhITF28Blf8BYu5Hernqt2NJ0sYYa
Ho3WmZhzfK6Hzmt9DzYPq9YHS0j8FqnNPNsDeARf9vAA9aAmrAmkIG6mAfpE9LqGRq/qXR+ylOpM
r+y7j78JqGlcIx1g43HyUWOC6fpoQSECaZjtbhYYJVmbbma+4j0Xm9Vd/0TFT8N02bkv6jURUXsu
nGO+IBSStpgM5vUjByZ44lG4vq0lk/EHoqQKaOoL7dVZMFrn1tVJMXleplsA5QZ6BIujczPu+vGp
l1676HU0NrRruJ4BdZ0dwNNJ/tKano8YEm2z9TN4/dAH8gD/C08PTnoW6Q+QBBokyz+7TcEedn8X
gBYENSW8BqW6QWBbPw9CA7EYw7ipq4GuLP6AF/o4xK7hTi2oHLnogiwV4MeSloHdWW+A5s8NexMr
+Z71gd/0PbmpDoWrPSboXmr1iMHO9quonC3G1Hysxpupan2dzjhjAWy+rd4mWDFAdZpFfqwWY0gh
hTF0CyM+LCGqeVEpFO+GCeU24DeZQx2QhgX4leSUPAkoXOVP7cpkNdlPHTOKbbcC76GRhCDO4rN6
La93eXAM0UFEkB/0YMcrc/TGJ0KYM+LZG4Isu7DosVME/7Wr7HgtrbDvuCdzpARAl9wyq+DtiPzk
APvxipDemrO1AhbGb/kHzJQ1HGoHGR9CP/Who+l4UQAJfXkPOJgWq88AbgM416E/D6h1ZORBWWt/
2tvIW2NqG9MZaFC8SQiA4jO22+uR/NdD5FCvT7zpTLv6pfWi0FQdDhe1lFR3CB3E2w2sknnwVmHY
TIsEfAKFGWJg8GRZ6Kf7xvlEv4/cwqoUDjlh3isu9B96OzZGQc+b3cLGToFcjPXJWHdRe9pxZx0o
1trc6jk8YeMbLBOsUa5AXsKMV3h5c/Kgjfu40OPRxKkByTbD/EErvH1sfOybRwsRSG1lFwBv5nq3
uzm7jwomlkMpvPsEl7m8abH1UCVwKBt4fqIi0JoNFr33h8cz/54yxwEpY4yjXDJKC3QeS6ACot0Z
+3AvYmzmuVXU7RSgwmZ9qp36AhKaWBZe9fB2el/ABX9sh11f9naf7OfHKbiDzJjr+54PgU39YMvv
pae+bzk5UpPTmOAEBLtNxgprMkRcjJT3KG85rJtEH/xyhl5YL9oeoZ1srLpogSJ2NdcfuyFOT1pW
CkpIpcOFcABTJxwSmH2AIfPQFV1/gzdYotXd9ZRl6H6ggqJzgOiCimhrH831QfDLcf2asc25n8CI
jRsve3PiRCCT2E3/Mk9EAg1e9+UN2XMWhjRYRXFrcp0Ad1O1fBNHYtiJv4X++lpdp68wCdkTcPF2
lVw+KC+kQg4O7hYxbAVeCgogHqiqvHckFyxSXS9f2lHe0XhCwhTI+G1uENNPN7dF7ZrQMHPxOQjz
zVMvHABtWD3sZSomPw9mNmgkDy+6LeoB1gg+qz6kB7OpTKDQTMzUep9e4YTZAyhhj9NO3tdOReWn
tpKGWehAHKiDQHIJNjiLa+XHIZ3ZSDdwy7R1vcZonIH+9m7hJMBf6fJgaEviuJkvJFuIdBkT/2nT
pDkXlwEo/MV7VW3QEopdsEMx6PUrZ3ZQzc3MGbI7VNYtpS3SjOPFMGk5EZCuwByXluIl3eQH+lix
+4nGdAidcgcG/xOVHliQDNGGf9GFFA24J4hepkI6wzrxKMdLToMvzUgN3uTyvcNvgBTlTlqFb6vY
Px8BdE2hqajDbbFijy0aZ2zBc1bT7ZVsTxaRgOUcfg2A3zi4gwRyOHIYDizQOapX3z8WjkM7VJsS
70DeEi2XxVrZT12QVM7c+YKXe+qA4cCwR9z16Xloor2p58FrxWELs7PRBdh4hTHbxCFOmyjHylp4
7a12g3xgTmNGHe1mZgu0GJugv/Kn8YHe3fXCe5ripHvtyTbgUoOin9pgYnt6iyfFwULPwXUX1WNI
NvJMb5bj824oAOd4K2ss0pldrrkpiAcaqX8b2TMSExDDbVAF2XrkZdRf5J76Ffoo54osYigaNMf5
ZXLXHwYWO6NdfI4BSN4NWj5I/IL2Q6f972X0OgK0HAXA02dQJH7lPeaZf9WiYzGCct7MhCjxzf7O
tAF0wm793vPnxyo2R/vPdnYAAl6HhDeZwdYPPAzFLvexLaqhESGw/kF+HdEPswPQLTRVzP7Q7dE8
yQZBBlyuscupOrEaSAI/JVMEdEgbcKkq3HZw/CWmxC6ugMMDod4s0IbHCUl/Gy3YvB9534CHtyDC
mS/oAnBtAC4eMD4UaPNKA2v+dsByUmY/BH/OxAP39abS5dL9++FDZ/tJGYBnhvcJnovhBqMaCDR1
rZZPRsQIEEwJsAcmylr3Jxc66etTPSNxxmrr1LdzB2lpSFtoKYDlvytITSUHgUO/XM8KtT02S+RK
zPluBFlhLyg8jxU3AIPHKeQygOt3A29Ge6wj6BsvGh1sPm5hrBuH0YlHUofweHOkv4GQyWFGa49j
B2mdM4h9qFJgolC2kKZ2q3OClvhmGMX+geO18zx/UTQFEvKiwhueB3faKyyp0Rr9yO100bEDmJkv
ga9ppX3Tv2HfanAd4R8ibUaVjHtN7Lzfxn352CsnyHdH3m+4GaH2LDgBCOboIgnADWTxiHgcABG/
6K2Pzep6RlXk+WZhTJvjBBZQrVHmYukDRG++Gx+lq15E0jZbXQHU7aA4ZW1Q4hJDRWG/HFCXHrO1
9W0zj97u/W3J61umoSVuVvjEGncNDUh17M8x3rHmFP50rOmh0AjvoC6xXzwcDiiOyhZNSOE/AyXt
hjgGDp6kM/8Q2NfMBcQoUYO45ymHN6RpWOcByh8UD3Fn4IY6WBcJ+tot/RkGM+urd8WQXTHabgEE
ON6yPABDUmzTQBmOEdCyZrARR2t2dZSPUHMUJmgz9LOMlBkGc5djeulGBm8zDW6QhucrJJSN9MIX
3gpuNjtAxWdpwa1QtBnkXhfHJF7nu5Y2U5jhf/lT7Q8KvYjP79iXNq1ASKvU4S8Is1Dq2QsmqVGO
EKGQsp/BhKyN5vDYX4P51Z8uJ9ZgP1e04S83j5Mo4WONGBt9frlQmJ3j3/uSH8uXCMkwWDD7oB5a
5fiQjWFBrAC0ZxN3/jLhbV5rG/9w7buq5iresPSXObIQGYr92LxBAAd4G5/yVmOtorTxIx0b87p9
h1BGqW7nK7zjt8cvoo7qOxkvQGP9xgF9hms4I9wD2CS3Bjh55FqUsDFfLvp/y9hkhBfMgmbKgBRK
yR6Jfpoz3pANUOMFLJZ6O9KFI+pXaxef0W9Jvy9mGZd7ygdItfS1ANJmH0xWFIWmiGw15vRtfSGT
Y3lq4SeIlQDSPVeh93yjQIxqgw5LHd0vEj2KEX4RBm1DYOTnmJ3cafdFvBxikrEDmprihfDbWzTE
WKbmGZDpaMVWp8vAoBI3oKda/L3DMffKni1jG+pRuUdqhLvejU1Cxm391OsdMQ5yy8vj4x/52fq+
gCANBBViPL0TaUGz9MjiXuJN8LzSNNqiBYcuEQ2gjHKXeVtpsCY+R7Dq/Dha0Vi+wqm96fTLRnB1
Vxi6TgNw8tN2wfgUOZUel29YbbEbc8+Q6Inma3DLk3Uur16jn7oUMN8JrSJZMPrOU//x84Vr+gRv
SZ9trPfLb49BSEodAxnWg4EB7XXDsQcRjIDl8pKEW7qtucV0eYfXTAYoZ+J9MIgxbhs6VvE2PtJh
LeEe9ozEoCiziysL1BjdqsVEqJ18WQHgajmgFtPjeMsVyR4vDHaNT7+sjYk33uK7Q7c59ear92Lk
T5kBLHvjtSj0+0XRBmLzj+ykp+pmnosyo3oX7WfZ3HdHyXoEt4D27n5ogCfj0/SEFWUiCPSHO/JL
agt+M1WYv3PHN1BpR+jE0kVmkiod4Q6zTJvjYJfBSgeVPp4yWie5ZjhrzvRrGNuES861q36jJ6lo
ck1+psLGL/NF2lksJ1Qdh2NtPNbqnxkQJObgFeGA1aYzfKCnidkHPfS3y2SaDl6NHM+O/lsjUFAP
TJQnBlrBwpXkab0YR6A7j2USw/pVda7pNx9ZAvOfQUhH3knhpb8+OuSXD7gMIf6knLoPUgkcU9Ic
tSFqKtjCsfniuEbslTb2uvhhNiwFGCh5MFxTFbIc/tJnyKlzFc7IGTIwpqfLIRwLoVZvIM843sqn
r/WCkUd0WMY+AtRod3KYqB+TcxhQAScQ5rVNtsy3aIxjkgHVdLiZMsSugnofELdDzldUDvKtQqJ9
SHeMujHt1AqczdQabwGc+CyRfUxFD1phrMwtteDAkSl0DaXizXjTXe7qZR7b1yyRZCNdEo3yf1TA
zqJDQn5Te2gfPE0axqD86xVgEDR7CIUmnC/n+jIg53FyT2MnI7cECm+++BNEGG+M0kQrVK4wW8OA
DUriD/aD42UNWL3V2o+pWNV2TDYx2+AZsJieBxYp5HUrr+g0IRifekwiAC7njIY9vHZ2PGkp4Hgj
OpFZSGcyljoXT2F8+N6NGer68cCcoDkpryE1V4MFjPZrrfcFLHqAQMYXvL5sxKTLkPNQXuVec2Fd
Zr+H4ZTmJ1IQQOYhI8LaRalCsavnkTK0+0F7DM71fDf9ha/UiCz5ihT+BfAZgTG9QIDfivTj5YEo
+JgQvVajyytkMqpdTyNw1Vho6MCTTLmYi1W+5C1IWN92xZhuAyZ1heJ8vXa6MTlBBVxHOPcxma7/
rVTKjRkilgQ3PFMGayScHhEdz5I7wEKSfXhuu+dywOPF7ZdBT8fpb8y/5mvbkbKjIUV9Dj8WJMP9
kLY6o0CkAJhsY1g4idjfKFwB+SinXnsBuMN8ntEXWwkxkt6YMpLPka7QuJQK0A60dFTbdtiJM3Sl
PThpXAR4yn8DR1mowaBTzhGQzI408Vv78ztnlovIIYwcHPZAj9OlyNazQTgrVWgPI46Q1uSTkDZi
qtu/eVlN2kCT4JtLDDHFmSsFr0Rey5kXk5MJ8jR0DFhHJHM9yeiYw569OskdABxnfmawQyfz5p/v
1g1xeASkCsYy4u+GpFx805OlZXz/lJBsDj4/eTRXL3K/s3SWQ+JTLglhx9EK6gHPGfLpT3PAHH5u
DVuLpc0XxwfJzxcwXLTepg/T2vWFK34ZA2v3hndaKkJ2otUHXnuMtxfO7jCKCBPPkRmDaY/3ldbL
5ufCvJyJYPFcpD0+3jpTEGRfb9niY85PLNXuvpifkGiAH4Zq2yfAHeA0WaOiGcrOOV9wSqLnA9Zk
A/rmQVgnyN5MmZhlNcio0ZI1yg3zq8ka3hziTr1gaMVbskqYcC8uEX9xd/4DfA54Ngfu/e39R9RZ
LTeudVv4iVQlhluDwGwnceBGlaQTscX49Odb3f+uU11NMcggrTXnmAMgWBdbJoTMiURhFDBn2SxI
sshU40tcXk2Gf4y0la9uz5gCZ7+ds+7fkF3sWHhi+BNbwgBD4UjC0sp5ytEjnXWHrR7eAXQkCXmn
ixMqArQG+7LsR5hyuPjXY8mnBxMEeC6vM0VwFe7ZieMHEULgI0eN4GPKYqJZVLSkEftPMAgbvWO8
bCLtlY0+/jJmX6e3pdbBAB07ZdImfZuct+JTeEPiMJ3+KgV6RKJTVgZeWT3cACZQeyk9qjIMJrH7
Y3ddEWTm0QggB/UkoiYMIjfmldO6xk5DR7JyzJVsHMA88yhBhCo8lgRsjm/ecoVKZGCEMjJiX6CY
YMe2JYDxXmKWiOx8EeSZ+oeM5ffmzgZpPqWnsg0YPZWAaSSW3xW3C/l8iefZNPgw0bFNJzz6+FYY
WjBmY2ljC9CnU/7qnIxtjelds9WxP6A+AUxZy4wqduGasHXgX6THzmdBHUgniYDWWEcoaITeBBUs
dopbQZ7bdtkvoj/r5QE4+MKwq35jmaZLCU2/uc+YAjNyvlpEUpG5hI5R+uB66JzTckLhR/nVvFK4
jeCVfxjEOLWLcnOZN1TY7FsLDorKYWHnjI5c6jIhAmL1ZZ9keoqHCwYm6JaI7MB9iu0dQ2++BYSP
fJJ8Niual6l3mf2K8wDUnXNEDDMe9yKAaTXgZwA8Mk2whAJQMICTzDyTteRK1aFBZ6eujRopzk5b
h1/cqzSoAJ+GFnxOaU7tpbr5mDs/vWsUUPfy2VxcBFrkrhZraVfavrSb1Q0dNb09UvFB8erwbBgs
VKsH2yZQNgkjNsEPpFRgHfGQDivK+BtaSb5uXJFT//GrAZ3pj+GjFrIFjP5QF8H2R8Ao2citQoJM
t7npwUx+ACIyY8AQD20drRntSRTQTS2k4YAZUkBZGF+C0Yesv1AMarf7A/1CPvQESOGUQjIuAxud
vtQIFpqFGS8fxqa0JszvJJ/xPzQQaHi9GLpa8fvwyuxGTfc1I2I9qB5vvJKu8iHHTNjnmZ46+ki9
mJCFdzi4SbFX7/MJwzFhVii92BG1lYgiS7BZc2EO25h+AVT4jHdJx9sk78SLe/cKmQlpsjjSYEwD
xgJvPyEn49NRVhrF7otFrfsNxnWK97ordtdn81Y2roo5ew51SBbW6mxF1+hT8gn1U2bIK8Lhjjk+
EYxCZVXtosqF29FkZ4VtFK6GJTTYOws6nrbciAdA58vZ2QgfEfsK2kIYERvhWaOuxT5y0M/y5JlD
0LP3VLQPVruXU6AQ/aSkZ03BzqAk0nYD/cni7Kq5iVk3jsIxh5H1k6O+SOO9XxgiOc9kKmDJMxj4
u1FbuYYD7zijK8B0FQIArsHgBjMOejiEUHP6eNxPiYvRoo0pnbULCs6etofr6xMdjTFUrM6BXHyV
47se/cKEGzMSLuoXtmiD/RHKhA2siEV9jIVS7AvSKXQwiF58wSy5WfUZDjjxXfAJfcDPYKMwTpxK
2K0czLOAwuL3EVgkWqs0AMwGq3PMoKP1qBVafQcrDddECGt6FCA6C7M7vCbVeO1z1rvxWFNQhfFP
TNpiD/coSdmo4ExDgEsRiX8NOAA8lubcQSVOnENvniIwKa0Y8TrQd0XLgJyND4aNEWE2/geanEXa
sDWcYHk6EPPRx6hbxXF7KhLHJVQ9w5jSYkbiwcHgCzOwgHWwCxKdZoIjEExALAcEA3I2memkz3yq
EHFGC146NMJwvsbNLu+3dnxceg+Z5NLtBjjZLfZ5mJx4RXss8XxTkY0HKgdE/HhJh1XTBku/S8Dd
yQ5JNmp+4spQSt8mVYERB0QGGJnHVl6HOxN902mBUD4ckC6bNeJOVzNv0T408ckTcXLk9aRMdFba
QwbUO8qRGw3fCs481WppjxIr3wsBP4a0JiMc+mwYlG8E1gj15ACXaILSJULS7Rk7thU8dhN/OlS7
GMQ8ozleMDm7DLav3uXOnchzw8kNhTlXyAF9UnmPLb9tDx3dybztDZd0lnnX0rBhQ8eA4JoS+bnv
9zlQzSSCmuNrb3gaClEuY3YrNIV8sq/MotJjPHvGxZBWv9q79Ywpgidj1xge43QjF8EjZXZnnSUX
L33uA/Geia76pULR/QCLVgL4cwYDmJV+JX4OK3tKi2ljHfC5R92OFCNQ8KgJmLfy3FZQgYqctDBQ
WNeRz/MZniE8YF6HeBfpcb5KA1A9CiA4kuG7M63Q1F2RYPkYXrXrb6rViaFdtkc2YMPxigMz2Y3J
Dorb4j3gwXMOMv0pKsKxq4CwFdbZDwJUyIGmer6p97bAcmG3GNv+N3VWMvzrFUhCuI3Z9XybsdwW
D/ToNL2RGN4cOF1fpidIdMgVETJAA4YiSC9MJ42athXMZaK3sO+iCfFhzNHgC/Pjo7V1bt+OMEml
ZALToyqXt/HlcYHUUV3CK4uTl5zaD6gy3RfQsE8DBFAgwA92c5Z9zh3mF2+C23xSsD52E4qJHfIV
YL5+O1/TZ1Re2cYtXrCP+oJuo53kN/x9STkayfvFhmFgxgZAUd6S9A9UfnaETNs3YKN4SOKqxwfj
wpCBzY3M9TC+JH4aNIfl8HAf6rbcqZ9NgKxZ3YG+7Se8oxA8BZAkzfKWQo1lOe4CkcEOu8w6kUj4
B8I3xUiPSyKgSQ2b51n6kBNGk9G5eNZ92dd22OlGHnW7fUDbj29ej0xX8+k8pOQ9Xf5UaCQhadbz
FXPWIt8biEQgcD7VbM6QwDFYx2HrxSLVh6i7VXQvP4U3qVqvy3v9axebEevDYYObdzl8NBhCdYJx
6pLI6+AMu2qPkMetEkW5IE8iZDeAIxnDUGq8Dk/tMcG57UP90T+b52lY5c9Ds9HOMGmebE9zo1uD
0vttOOfA4GsAfYpiWgzTW76sPbzZ1I3X4xZPLIp1S2irchaUP+iFf2BNwMywL8SGLK+cnrK6Pw8H
C2f0TfUOHfT18T4ngmo7PD0uxW74wt7OFMHkyY0YCz5NEmPvxLkL38cP0jc0N2McsIaA4yK3XVl7
xackdbtvcppx3zNew4Py2qAzx7gMDUkQmx50WxV1UrLtW7e51PA6FAz9ugMsuubyCL44QwvqaSG9
0LGt5YURLz57FOPG15KeI3vbSqvYpRJVBAYcpttvrkQchtFkpxubK/11wTPVyN+q/cBOKyBM83FI
zZ0zfteDnww+KdY4SMjKPpu9KBb8RgPGyVP6lhKyRp/KfAKpLAlX++pChCw4KXPFL9BKhJtYmtlP
7Nnv+KMgHRz2GVfldC3W9LOEkx4gL+01L7lKN+Wmftvvj9fhCxLvP7UMrqXOF1ch1Laup4MGM1If
LlCru+vfsMIQDQkW3OGGJVkwXD8oMb6NPdXODoxUCEnjDQvVBU6F79guFcAMktZBuF8PZ7V5mRiS
r7LTtOc0eJ6P5LrQnCHjHkAmIWxysX7JO3tXevK0gtF9+BKWkY7buaT47nn1bAbsBHbsQ2nYNBtK
wgWKTscCSkr9dqFDXoL0CdnsOX4yVjS4UD/9uPG+3uwbA0ywVwEf0NACTuhiZGIDlgUCwIqFCwF0
fWwfoTnihA1AsHxBaH9s+BZ9Hbc3zlZx2mzkDzae6sKSs3xB89/S69j4pybckbKUMPv2AzqzSwWE
+APBxl0PqEa/h/3tGxeTAGjzAvregGavML/3jVPM4JPsd/fl4THE3wMGgsaOvEBjpzDT0HZkKPjM
Ov3sme3+FRchc/s7sR01XgbV81W6EJ0ym7uHlzJWcfzinYZl+P22PMxhVJzIN/pf+6GEQSAklG3C
fNZw1Q3VYwHTeEPbjhL9g1GvA8+lf1XoWU/6yXhPqwKZ07b3Kewoy9HTrAsCIlNPgUmWbjQCqKRn
iaIbtI2cWY6nrXyyax4Y9b00SDqe5tfHNb8O+G/CNJA3IxNkzhx7VZyX2qViWnSmtk32PYzPjIhd
QoH/egVzmjOxZbvDc6S7KdOmHTxL2nZYVS2Yhwa0Pxbf3V7CNfdsePHN8loH20wmu6ovBVHmyn4S
vkNTCZmW7kYcsX+I9FTw/EVC+aXXXp7d2Z3N27hnOkypaLs2jT4cqK9IxvGfpJ91aO0eV+PF0K8L
G2LJLGdVYoFD+5IcEXXg+xW5pI06aQMm7hd/+najd6AGvhE+aTWJTp/dZw9jlPokPoYMMsaNPT1p
6jMG8vKCHMc5tSDndrCoz1n5/sj85pdKrhtJaolvKRaH2v27Y36QM87EC4Y533dLawbBF18dyL0B
dosYETBxeyetEzyItdbDqPsGaKy7DBlxZdDWyR/ZzXnue8j1gNHxu8RH8NxikHLrH5ii3eH8gUQT
LpDtaCG7WxI87szd5W3yBwwn/pwwA77r2jq3NgCz5XP1MhNewex3nRG/CjHzGy7TdFKhzu+NnY6P
bI328wXMlBIh/ahUt3Bhm0jGenkiNtpiutJ+wCghnrZyOR04gbA9/6lxXbrabnhOf7Ei4wOM4a8+
trwDqb7njy3eYeo3gU/1QXjNXB0MNZmkg9CKTjQm/miTvDWTH+9JtyKyublZXF/Qpz+yd8der+t2
AxOigl2DMgZ+0nBvN0azskOCqTwGYMuJ1py3+ya/h9G2li9aQY3joJypT04DqpW/NMu56Q50xxiT
TpgSMDuZ5HOIr6sMeNn8Mdjn8jyoqtOjFLm8nL4I12JvRsMoU56Fwprlc8EGLccKcD5of7kj+PE+
6IgotcMTrm7mm7YgTCPv+jbLl4SrlKC7e1ey4OBzSkFV0N/hB0/Q7Wb6mww8P4X7DPYK5z9eYeWf
5A2zI50xCpqrE8F4HE17WYbDQ0fJUgMLe1J5mRSPS6j8Lt7g1RIw0khbPcH+34vV64wiI38i1xTs
iMFfYpP7+2FGt8h+iYfPghKherbtIDRoLi+leWvzDxDBiP+C1k/7FCW/uSfio3c+EuWpN1HH9F/j
/Drqd2X6lC24e/lLHp2l4RaPhyjEPQBPtPzWLNchDvrlAPek5KfOeF+GSyndLRXNCgKZfLk35mfY
f6sxLA+Us/OfpZ1Wt5j3XT/A75evubjpypM6IvByceAqCsxvQn9MLjrJS6TaWFvG0+ze8LE5y9po
20GxJcQDgIEY1ol2y6sWZA/ukpCxSyxVoLUHuQ5A2lNzby2oSdct2JTqRXZgQvhIjxa8tLUGKmax
OGxIZJHAhyTykCB2CR8sSxhbMT/BDQtyAU8KAwCnHWakWrmNASnfR2Llic6YN3EtvhWcMRkuz98M
ayNiEOFEQM8loJ50L0QBeDEz7c/ZiIW/FmY9+biRiBhztjJAp7KzZug+d2yKKbpgUABqEVG55cgR
7BNkgIwqtANfug34WWwYu6TzduGFsOtYa7TsoMM8BfCvNQsYCJAH0I0hmgAO219SlUj5YHyjTq4A
D5lTjZvF3Gg4IymbqhBDhDY5gFJpOpF463Chdls11EMJs2GXTAuL8QPQ2LxphvsCp3re8K6I4eAT
YhoDfiut0TEsKjrbLQMpSgjZNc0DQXMNMG2563o3hPaq7GmC+Qzm1GMOS5VlhMRDuKnhweiVB1QM
LtV9Ku3naFfHPj46GFRT+M/Sj6a+hNrrhDdE/J4778AW9vjcq7ByL0t+raa7bB9m6/LAjAUqQLp3
bpPt6hhJU8zrn4APMRgjWrOVUW4Y5pPNQcZISZZmL3goCygnqp4zvQJNawbn0SuJ0VC30yvCpBht
Lxp4ampRHwB6o8uL2Y69iq3xSf5hCkgFwx1pompRg+dPOFrgX/VxhDQjAtETXwhcFwZDL8RCvURH
gnhMBthuKAUAl489UGE0PxsF0QOGX36kaAMzDsTp8FadAS6yCbnJrTxi2bAH64TD2RPessWgJwEW
haY2BnEZoHatvVJf/YRMUZlDFF7ErS9Wur4AaNN8MbMmIBpIA3IPL6BryJCnaT39sDJgRonjHB2D
tALe9ltQcD4o0PjHV08wMxyIdzgBMBFCZtoB0N6wS9BFe9igA3MCvrDFXSmNhYwB8YF2EyLXBlBh
gzvsQkFpIckFcw0UTz8/fh/Mysl+fOwW4Vmt4mRmnh32/OzBIkBPHZvph/4QQ3UWArJLHEjNjAeP
rQaLVmf4/dgD7pI4D9pYQ1m0UZ0LVVD/AwNkDDSsrhjLQHhF2QOZfguJ1O9wIZyxUA+tj1G+qf+G
tO8JwCcNImDq2uoPoM+AEla5+uyUwCaASaXBg1noX7jPndzRx7ytTjoOtM82jLnDXipXqy44B7eZ
kYj9JxHuGtELc8yOuY2iv8MiYLTepA7QAuQ2JJiWjNMcASnjMQp/DavdYpnAjFKSdi3Zvu33mAXF
qTzV7BQkSFUn87fqtnP0pkGqGh/bDNpcREkVUGKtUtgx+MTDQ4RmHL2ReRVrKP3xCVwv7IAMmCy8
eDFUO0f6YUaWoRD6EVnNjiJFid5MieqBSBV8mhAO38wMES1AvGBvdYNXwBGx2FnHO2Abai8qbRY5
hk8UM9hDYAa1IJehOsfFF0wcaPE75ZQyyhUY6L8fgp01v73B9Ip2p2F2hSlZFcg762kuNuQm0e6D
U6qXmtE/iya5E68Oa/NfSgboUfdKY8bqQZ/EkTHcYhoasDSTWd0o3rSDnoVzOK71u/abtptdIQPt
eS0hxFAHTaSaokAS9Qj433uyvLJZZ5f6md/d9iEmo+ntgY4QQhzq6CvO1153Z9hlPkWSC7yv/6HL
2OiBfTADfJoDTLb2KfOaDfg//n/8A9ENdoyDbwbQE+bDj5DHevrw/hNeFoKL/5qzvEQeyiE0aFv7
yDTi1PsjzSU8ibXM6Ql2mqh7WjEu1TVihHjzXa65gC5/Y2+YWzKv5MIuPsi1hQLAKc1iABmI036N
DQfZJ8S+CF0vWGsJkloGhO5wL5SQCFHp5fJ6i8ISzT8WUSv0ahmRFfSmKNXIUUW2XJ2Fdi/bKTTa
/Ba//H//0/waRdC+PmY7tI88TPz576b/7q4JoKD1NBID/j5KPPJ/j6YV5jn/9xB+9u8WzRdHyXYa
OmbGTNyD4Sr/Q0D+v8dqvuYjMBUPePz9Uzz9//+bhbX3OKj4GQgT99L8v54rvSeeWbyS/x4KZrob
mFN6BaJC8adCUhEjbeuS4Bqr5t8pUll+JA7Qe2Qe/P0t/tRJrBB/V/xCe/qqbcT9eGUbcV/5Ba8t
IgL5JR707669J+Pk1Xuowb3KzV3wPHHj/z/nf3fOduKIvIe/xyWDgKP9O5JGS1y5w2W4VG6xtf4e
r+JW8fNiO97E3/q22IJ182KI+NA24qXZ8Ff+Pht8BVZuxlg70At9K27Xt6Au/3sbvUeSvKdtxJ3F
GxFPJr/0HlFt/F/zxVOL+4iX/e9Pcd/h6d/9NZ/xKvdpuU18KBX3Es8tbhWPE/f79wbEo/qbeA5x
fPH2uHvBg/4d/L87iif8+yL5VMnXfhEPHm/DWTy9eOC/dy5++u+JxVv598kIXsBLHbEj/PtEOPhF
HIZPOOWj0DaMGvnwxY2SwF3E85OU9/cI4k2KG1QKmL//SHhPUJ94OAYgF8tVt8uzeMjfF8y7GG8F
D9FRvnI3jOMIivj7iP9e5L83If4UT5tw3AYq2d+nJOGXH4un/HeIxBf/mp75ZjmgOJi4lcgCvm/x
wYp3qnAKcXb/d7GI0038+vv8GB9w2ic7tvfnalttkd/xe7mhaAKBS7yI36bY1307sANEnLiGIaNH
7BqfB4Cr4ih+NuwZVP8Z9jYhZyZywPRV37CCdeN9yq8tTn6Ji0cKC88DhI/ANsRSmOxbblOgtt/M
E/kYOQ+JvPmieJS9XvWrzRTeATQJ0NiHC1eNqq4i6I2tnMs0/pNJQLT3fLzPSF+ilx5ODitp5yNN
9MWfZlB9RR6CfQ9BIt73//8L6i4OpwkhLOLNJZ61Fb9wW+VQ4n85t/677d9PmHl5OM0DXzE3d9qL
jMRq+YTbSlFbY3ysUrmcoW0YlA3cnLYn2f4t40tVBCz5bb1pYNUiIQFclp95x/KZEh4OgvNCkFzx
Jsc33QogCNnudGqfa8i0a4Y5KdRrSL5PzIu1HR3iwx8Za0FFo+WpV+wMqLQXZ6PYryhEYZSaB3JY
FhiKBchWcS1PxbH9xp7W1rZ0HzXcE7ysEYY/NUf/cYVV/xye9e9oENQywbwloPwDbKGpKe9X43N9
liT0KDTGa/OLLhKhTM+sklxGG0yawl9RGOjj3bFOWC0Y12Etyou2NpBK0TZ1d8lYQW0O8/eB5Hb2
e5rpB+xFKsaSYDZ6cuwJQEJi8slJhvcatlwMV2g3fqeP7p6yjcE+Swm3F86aE2cL1qTYiVzDv70v
QDBzDw0rlhDnYswy1nPnZRCU8MSuLoN8hBqOFEer+YA8p9uM7YZuPcYl3lpbMIOUHXUBY2GGVxj/
QBvUYKX9GJyRD6KhtpQQmI32QFfUGrRpVwy2s2+6LUAFqxCIT2fxxrc1kH2n2257QL+8znaAngEk
ekJAEq/5Um49QNGXSZ5I+Ac/nn1/Yx5R+DFphODSMHR6xFfqIXvjo0WfBrucIb6YM5Ntu8bVAocK
VHU2/KHiBYIg+RT9obrJjDNgoV7mJ/utDZzd9FIdw1eeQtSQ9cuI2CKEwg8zfYdN3BFaXFAcnJcZ
e1aqkASzstllOumPMHuxjgFmB5eEg0kgd0AnReRjeKiPmFP4+k6/Rrcv+2I+kzZieBUTU9UVT04O
muts6+P8h0a1fcege4Rb/jFeoqtyG9/gCD6YdYPAiFNG+6VGAhSYqYRjSxWur2Uq/+KLHHenJXuL
rEOHEIL0FnqoipbCbzQcYDHlIcJYZGHs1Gf+hvWAmeqYnkZSSqEfU99wasgAkOUGRhQgBZwcRoPD
EedTOUWxvhXiaaa9txFjMnx8j/IIiweyJvMwBQEJ8RbQKADQoSfWXY3f1JpuhfgbHFPeAfijn+wH
pBjzbTqXSNDPWC2hR8KYDHGwvCXH6avBdck5SbfsB8yexu4Ji2YB/JvvkEapfWmGGtqH0uXRNBvY
aglXOTOgb+LBaLeUNc8PYV1kjA1fzKv5NjgA86Mv8PyCmhicauPc0ifqXdGjMeFg2oCV08hsnJeV
HUUWDKQ9BPTws6ugBe0YxyO8Hu0X5Gj+FkOt0pUr7Lmh3vimvDe+YixEjA1oN5UsuEnEtRySJMkU
EYqall6H+imBa9RdNOXl3z9mm2iF5Wsc/Bn6JhAKXCS+KAcnThjH3fmh+DPBqTYAL7SC27y81el+
MneG5gs2jAWPFRZDoBrRiWbRQmeCyJbmnOAXBj+Meog2splrvydc834y+oS6ipEQrB4GEpiQ4/qP
8pngT/UThljMVwBJLPJZFM0hKPrzogf40MIcq5M/NskHMB3s4RjSybFiwnLgi+fbNC/T1Z7ehunA
fla8afmVSSmVqy7KVr7+nOEbdbMJenVERSC4RKR7I2gwD3P6LQ8kemGZkL3ACCM925F5soszgGYm
zz1wqJp9Sdq5p3eNfnhDZHcFsuzqNLiDsGBmxFhIXsia2b2n+gcACTvHN2iSk7y2pEJf6Y+iQLY9
9B7ArOZ5UHbsBiNOt4zMD0uBG9cXV4Jyms/DvGYhRXpCqkuhuFrv5tpZczac16gRZHiOFddXKfzg
xLhV91rzMD4OibW1nyNlP/bHGdMGaObse9JNu+XNU4RhBLp9krTfORP1ycNW2KxeIv2JhdtM93j4
jbR1+lNabcjQXU1xusU8DWBhtA89VIMRAo7P+Iz3j9tFKL+NY5DF7GG4WI3Ie7mOCkZE9a7SX/A/
kcGUUCEvzG1JFH3CyMNkHM8+ikLePshYjNNB59f6hz8INI2ALZDVO88zmcGDCz2QeOlOcdZYqnEa
YCrLxp9uCv1VGCbLm8I8lEoS1Dpqy6KWNzoZnSbgic6wUs2gmofvXBizYLk999ZBZ552ga3MTsXl
iC2a0p/y4kgKUB39JVxk0i8+GFmnQ9QCV8TrF93AxnBwpBFKe/AfGU2bBKy4ETYM1oqbaCBDckNY
iwDUtiVoo1gMtDYgPa0Ib7AaIa2xPQ6LLzmnEhGVs+qKvXD/N/bzdBojuInjvJWs6hoVpp9C6B62
QFj18kZEagnFqnlSunjXV6Y/kFahFebWSR6BWRVP6E0k/ZyiFNe5hmRDPvOTdLpxsChCaF2yBmv5
xwzukAKVDjlGlV1ywPwcQxcpbhmkZGQO4649pfV1TNOdkahe/yNp1o0RdNwLCRiQnTZGMHzYWrnK
OC1M9ucY2kVj1zcTn8AgTeCSkJoBxyCBckZEZHbvANHKQE8tSJMiVMcGz0ZMbkYg1Q+OkpdMT6oT
INvOeInLS6u4TrhfkP/VXl3wOTeEWDGmLauIqUJ0mGh3wb+KAT27N82+RB1iD2ulHQ/jRMYJbgmz
9al26zD8FjEK/Y+Z3PkypI1OYTA0XvPA4p8B92wz0yCj6tGSGU7Ix1SjsnCGoOljWmDVHzATgA/Q
pfuivPFdNCLBIayCxxyeiVS3urtcITSIdq2wcVTGS6++WqFNjiZyi3Zv1z0nQ+inD0b+OYOW3GFQ
M1+hd3Wwq1U2MEse4DQ9xSFYATWVBsUKRVJj3GMCLSAjlfAE7P6uw0huWIdiXoAZJD2QgMErUnj9
dlM/GdCyugECo6Z/jshjusK8hrxVc64JHM1A3LSvZmgIAaGRzz81RBMJwtYRQTtihPTbxM/xUe+c
R7ZbEIin/XTqHnT/NqYXbf1rRHuZkmh+tKdijp4VaTO35I+VM8QQZXqP0/TVGMK7UcmcgJ7ZV/tK
Ty+5AbfMrHO/gNFm43XVnrreujgS77wMt0bbvkYQKeV5rZWyPxGlynimgeaptM+LRNUS0YxXv48B
pXNcM63Ax8FWvSF3jexQT6Or5IdQLt4KjQJuavd8TcT7IHmNup6F07rqo/ZcgJGDwhW4Dxg2K1b8
JcupvF+0kh0ALoYm76bO+rJ1ey8DwU1jtq8H4cfe3eeMwJ2uZ6QC/NaXXo1xkaFk+0yHPAWhaNYv
Pap6qraHAflNtjaOUmy7EQzb6lmcsPoI5aA3HRwdnbNM+IJDIMeoQmsC30cfoo6UA8M9gdykoTQX
ubiSYvuDE17iSt4eCzzEaib5NEkw2eoMxVXR+WnxkTdSMCcRw058yS3nZZEez7oNPkiIwbJJWjAy
GfIY/aZ0h2Iu60g4TdQoqvykSUz4ozCoamQF97rpfKdUv/qUPKIeX8jZK0p0cQYgbp6dsxGSw9hR
b/Gtx6Wzy3rNy9R8E4Nmzb9R/DRIa/UhefqUkeuHm0gTbWbD/oqjTQOXFaN62J0tWkPIQg4/GM4t
kYxG/1Gazz3a1QXYsJLarRp951PsJfm8M0mCtmEK1f0xD58MTM4p/czcCGorAewdjksOhDkMyUUy
rEOmlbemes2BD+2IPrYg4FyBuWdtU30gIVJG8RNVpGEhbHgUpJvn6ZuTSH/GlOvM7g5Sk70X0RTM
D3pYKcdvWoGfXGINOPTibGR5nnJgH0fBg4jLaMGWpQP9ztqtpe+6DD+2h7aeKEbsqSRWlXAGyuAO
kUsOcbShDm0ZHUbWV9/jVFlNOwoHUgUuZfRmWMSlYoSVTMfQ7H9zhiPyccKOSZyxAwPpsNhUI+Ya
jraVbNnl+n0iTSbpZV8yQYk1OIPG4j4M+IL1LmO/K2F8lNETvpsol6S2PfcT3HMbQg9UuBnW71ii
QfoEItVM8qZix+911UWrODuUs+ntrD9YlCErRhPD+zre5kybDfyylF3TXRWavNFwLSsOOumYLVfH
wk573Msthik4o1vnAvUSkTmgY8qMUFUbt4nMZCwi9NaW7iMLuQqaPEwIcJnIRvg7hXjmLMqGA1gq
djEJZ2H7Iz/UjZQk9JC89dVgZN8ZLNEUO1hOi6G1VhPztp7S1uy1nVjlJjs95Bkj0MIkuxqFwTG3
Ph5yf5fM+YaMQirNz1xDxt+EpGSosqfnj/dopxsw30vIHcuLgYSNMHJ6MRYareLTSPRt0/MFTBkc
3uE3s/pLBL095XLS8FOo+w/cs4A5xFsATCpZyR5cYt1IuHGHlrCc+UQ+7MT4YKhnPKDmf2bD4DGJ
0pPqMA3FZqgld7Ki7WP8Y6ByzrIQEjCWoGPnwnSWK5XRKrxHDLZEdaG/qKaB0FiCGXrtS2JQ5Dcz
ozXddTK8+2lTZj9xaawy2uuw+UEMF+dXLYShPsZYYRSAHcPP0sQ7O5G81JFPLTBHCjFE6yO/5uRh
M/Ac9veeT18GWogoWJdqetMjBJE0tPp8HAl6rRJtH+nGPmkB8axvrVZdmea9Y2Bbji8mBM/ij2ZH
B62D9MG6L7f11m5eHOGdq+f4Yrh9pm15D46KZPgxP4tl3azT3YTDLEMpnYCIsjpIcCv7/lYD/z8Q
Ak6/s01CHqGlQ3nK8vLL4QqLWRQLM7/UzqEcvlIlJi/yq7WxdgLlHvKPrEnOS9ND1VEgH+RR+9Wq
H22v+4ps+0m1N/Smxd01o5BNsLKpqMyba2mZJ3hrOspQGdRjfJxkeGGrovlR1Ehze8XYWz0Dr5n0
M41mAJpB8SEbbmI3LWN+yzWV64i9bgehSco8XfZsGwlHLV2WBwMLGwnQjhQAgyTytkA70vXMN3ca
TIGspR3RdhURbxhShOqOM2/ECDUxJS9CaBad8DUau4M5fwyNX27TGtvFFe/aLZDHu13qhukdg1o2
9hqiLrUO6YnV1srhpNJzO5ObEFhc0RXb+XdbARM2Fop5W663CQB5A1JF/cxVovXnImQszMWXcF3k
CLTzXTaLvCh8atu7HF8rYuNKmWKaUbMJKY5TXes/G6XcmpK20mY/r+qXh8UQMk1PsnPQ4CdVKBg5
IZmjTdvBuLdSd7cIWEqaS8dA6tHnu2UGcXKCUH/Wldo31WMsExV5VOx4rdP/5g1hlLZ5p1p0jUje
O1q0z7tqa2czfiJvJuKo9mbzXlQGcCYGf4kSWIgZEATk2tYCcHt4SfmkphNhbneZXT5lBKjwGiyH
VJqe728wDgPdhVJWvozPgmwCpTDIsYmjxDuyWLZpXh5KW2BUgk7Qbexl5hN2aDh/nY4sRdCsRmeb
UtVD6sBFO7I0h/CFhgSKlfXwNGPZ9l2+b1VIdMw7qbEklYgoS9nq8MJVAaERjk6ZJv4bd1CglIuc
6q9qSbaJgdduy/h2SnybZn4oMcVUHrvMyN1xZLKU6UfbplXkg3e0tz7EBNNhoSHGxdiECoTMfj83
uDTA/ZkT82xpJdYE/Y05az5iGFaMnqWtZ9kJJBqTvvt1KqSn8PWjHh8JInl3ZA/mGF2Uv80i0b9O
m0abDinelXWunAfZQls3WGjq2xLDS9hxkb0bZ1y4RunJycf3RsGTjKS0cj4OTMKWrFUpv8djzA4N
1T7XmaRPJPAUbq1AMurn+6TUlCMOo8zEdvxIirH2btnjHyGdQy3vFXrXIXyx9WuuDOhYGFDFO53p
YzqzBbeU3tZRzwtsVuX7hIInxtCDPcthOI1/szzKdOM2tE708AbxrGjvCCMPjdaXSpnJKgt6XiPE
pGpnaRZnvWyXnv5AVDKpmDnFiC7bT/H5y8tynbsnPatxCYECaXffYUbqIhVNl0uH3ID1M9Km90gf
oc878ls28+bnF1Z6jA30SyzUnXApHuavotjbhR0iRN4jTzAMsmVEjfH4Tvvc7atDCBHO+j+OzmOp
cWYNw1ekKuWwtSXnHDB4ozJglHPW1c+j2Zz6zwwDWKG7vzeaBEabdz1E0l+nnM/7s5e/rMFY1RyL
YlFFxppGim1V7LZ9vfBlfx1KvyYQYO+vp6fGGytWhSgj1bYlwRJ4Ygg2oXqvUsjilEE1UNZNStmD
bJAc8OzViv4jwH9cd8aDozrRuxSZ9d+acS6beqlAIgqISEbpqS/C1DF5tFtMekwf8whJXKDemxSZ
RFHtB+hIeD+jX4U0NPiiA05OhHDgiOXRlX/z/CcedHQxwCg4gFyy1MD4hDA5BYRndohCkoEY8exY
Z6cCNbK0l/jSxL2PGZhO289TUmMRfiWZZbt0f0PUCh0JQ9ZA1LCtE3Vb+cvCXzLvBb64leFB5cZp
gmU/CYBZNwNvVVIZ6zJY86bJA5L3ZudZVPbRi+uCSzLASDnausuiRrE9WHMz/1MHZVcCclDDl3pP
03QsDoCw8EX1Y5EyrnO3QzJ6+gyLoCovExwTovE3IoWj4ShGRtNPDc2ACaCFwcmEGI+RKaME9KTK
yf4MxMwtnq2+KrZ6PayK9idQsq3lXdQKh4T8LOOSBkiMIMlZgxVOyHFkoZuOVVKG3PtukKPTiIh/
SgXJ4jO5p6TxTvsew0Hubzkf0RR/86KHjnRBqHgYeXkQfuoMSeQ/gnrdYiDGMX4RSz2Zqjjuiu1W
iPxtEvwfXlEOE0/l2iZ6zQ65Uz4P2NuDTnL6Vsb4UQOflHeMg+7Qn1Is1WHjlFm8NnwLGJGTrLoE
IuCCkfCLAVwVoWY5NqT8dcde6NfNLnOHec1iZqjjvDZBzQ32F/WVZN5OCq2d5dcLz9MXdSEu9aTF
p0MWQcfkOooM/EonLzTcknH6EZRQUPGHZVqP0IuOYYPR0CWjwmuIdNFZ3kt0/67iaECXKSUNoYBX
b6xnXQ5lkkfWn6YkfyVj3EwqljWraMaT3KOKDTzXTiiaueNmiQYkelMMeECZH2WlwCq4tiT+YKgz
JAlxe4nSEtuuKq2ljPxZE/GgBQSYls05wPSSs1moGiqAAcAje9XWugUE1btLgyDNC/6EOHdG4JOh
ibclVVx9QNEK5n0aJT0O2gsQk7BH2+b/wWwaBDHSCuGIA3S5wmmNS6mydSvYmRK3J3SrOyXqIQGj
VUyU4yOReeROuPqHjzGt67J100wIaLatNdLYlMDpBg11LVYQhbwpsLgiZ6HgJE2WjrQbyLmuDTJi
jaefQH3mi4IfiAhNLbdqiavaD/clEKs08Ep60b0gbo5VRpI5Ne00jZgtF4C/GmY9ard8wgjYHNw/
Ccm5bNfdUhnfRLeqdb2ILfwpCsaq6aGQg/f0AdO6WkzlETJy745pgcfMns7PVUTDXXkPmLSnI4mB
aI5LISuWw47biLHdJYVjSUhNdYQ9LH7ZJLZARckD0mbCPCpSe0Juskwn16/doBjrBNWp1RKr/tWq
xkWG2Ygnq0dq3eoExZfedjrD03xRqfHaTJBhEGuno0Ng0uk42xboF2Qk5ENnV82zp+UjEHrO1NVS
1MmliBuMwORTsiyBHWGfJE9nOGn0ZAjjxXtOS3s1olKgVYLUnfqpAZG2JS3nGbUFw3uaG/qzrGWP
LEc4aAUnlrUFL19kIevg0LpoFFoAkIkzYXWf8HUcU4ii+ZJFC1IOGsCWS3/Jfuuwx46JsfDBaoI0
vHKnXHR8EW9L2Jwr8yTgvEr1vdnFyxufpKQsviChT8BlxHWfUYsVxDPxr7tI3xAdlkPOD+8Kv5vd
XcJwFterlGSrnaF8dMS4YR+JLi6oAu8bYasI4jks6bMYjx0AEcbZqXIBheWUliBt+XvckSSaoLe/
MopgmxrrlfCpOhG6og8Ogw0TAiG24iFKVqM659tewhN/yY+1hqv10xM5bnsXH5jFBgVpUN5OhjIQ
ZMFbpvBOpUo+EdWLCxqtlK/45A6zDqFj0uxi4eh5n0Izz1J8xn80regWtruC+AS+SBGEhapqx5Tl
JZL2pblKxFVa3kx41EZcFzBRMlqlDCSng9YasL1zpvekvdATIDAeR/dY5aeIL/nOh2uKc6P2ljIX
1Mv++vj5If3EmDA2JRDtHeg7WnGcGMHeH1DYRWLz0Jf6KsUEVy7YSIazuBHkj0Df+lCD1MtiH3TJ
6kgdDrmcglo+ZQtzMk6GXD19xA3tqvNiOvchK56X1H1xO8igl19ZeVLfjMS9vixobuDgGwKxLyk3
ICa9WHbTNC1gSzjG/8NIih1BHNRL1L/UC9BZUvlXUTuIzRGVkAphhfRoxOnBsRrAHx8QkS8UJFD0
6W8IERfcZYoObQFmYQHVythXCRqmT73CrHyW1dvQ3xtpT6VaXuVEX7nztNlkyqa0kGvmX9ycXP3r
R40TwBbxtQQ2zxttLQd5U6JnrcRVpdza+jPLDyU3qsoPvBDeVPS79Tn9Cf3WNWwiCthWyG5x0h+I
q8rxa7x4Y7HyDhx8mxOZZoRktshsF8MFm95vQtaJPvXYpvsECsPWEUNybWf+uqKGCD/rgVsQICy1
+ZHibIs+bRa+J6egi+GEh5ydh9RQ1IsM0pkjoZ5AvzzgfOkcpWREscO1SWM9CuMGLHDqyE01xzNt
5kE1J6GX9rD/FDch/HX/Jm+BpB3C5Plf1ZpL7ZJVDn81+fyWIxxzGz2fTQAKyxVU7z0odpi0EWKO
O1DGBaekt/9b7ihRitF8BzP5wnPGr434PF2uunJeEYOuzQxoe45jCGzetXUeQtQRnwKdFm/+CILz
DB8RTzWosKsG8FKxgH4FuMrJkPUAVkFLShLz0KfPYQwJydYhM8/dVKQwrsFaSfrJMYDUfLPP8NUa
SPpwpNOdjqSBJb074u3MVngmUDMioGdVlIuVoOwp24WiIdiLHC6GBvZnKBVXxe59ANeFmqq19UAE
FaVl5J3TFEIBB+d9uEqOcgUtimY3K84QGaQE4EZD3fvfl2S+wnbeXycPoPeU7PbbmyTN9cM/YjfD
UktrxVmEkcVbjSp+sCHXvHOzZ6ElcAdSHqYyQMe+5UbsAxnFKT+NMZ+NkQyiSZPz5pfVymV1j4ur
Jy/oRsFHx/3s2wW5zoQ8rmAcx22pTi2/0GgZSaCvAEBqulLxAiPOEtoWd2V9Co+8Z4SHIBIcH+p0
PzhBgdEgEMQObSISRvH2QCk1heerX7QDEM18hSLFj/btwhJgoePZ0hC0sPVgJb5jm/oJr4gJ90Sy
81A51Afw2vpYdjdteyDFn4w/aG9U3/C5nJOLFelhs9KJtc/Xg8ypZXAjgYQ3LMLcxYqKY/1BItIq
9L66Sawgr6HQfuhgYy3GFIkI+0EEAmF4F6TQpPVJi/B7Ug41MwGACYucsBgPlWpDzvkP5OewqdVO
kvcUvhAZry3DMx6NlyZ/dvVVaaitneXDUpTnwbhzH6TXTi8wgEhjnfnfEr8t2kmVYZtY2IFLjisT
NfKecQbipYOuPqJ/6N1DwQT9aH7Mn+rWnok/KC91vGnHOfwWI/rSowvjlMV3k9S/9qLXDq4eNCvF
qfCJ7LSFTaPYeru8E/U2997JLrmxLDMVrpSzeaJw+7N94bAqXwiajY27NcQ9wYB5Mc9J1JFto8Ag
Z094+CzCDY0z5tIDOmsLgR24BUliiZq7IHuYduRN/8EUkX+UG1DOOEVBQrs7abYgV6kxT9MN+Umg
Ii04rYOVBETcJ56RnvsADwLYqrctX9yuhNlshwyIhjLiJck3GxbNF9KEmb/JqjlxluQ8+B+mf2LQ
i3gKryQ7DUTWESVF2BqacuQN6AAucr/hMIACByVF+V38DO5myjfqluRUdR7+jE0YHslEKoQZyh84
PiILcDgwB6uf5FSSLOA16/Sw6YsFuqWXIjz67mX+cFcyOCKSEPurdEFRErEGE69wC/aUTVF9N0uP
xBsQvscCQh6eV9wQhihPk5f7z4LaYQf+lT68xtEnO7etbzFVsYccxhdrSoYKmUF3RNJNKg5BGPmH
b9pRZccUvrRz8zh86usyXbO1T4pnkfvvr2I2gnFmvetDV9r8uKe2Id5DOhtoMISdiWhG5AppxkGD
7oF1IEX8AuE3ZPuehAWYf2JniBN6TEXx+B4RXZNZIi2GZi3XX0V1lCczwFZXDmU473ASZojoYVx0
XOB2gpNNUdatsqrxkOD/6+YokNGrhMR4N9Ni7F+ZUav2mIDVAWgz9d7jE1h6UZy8bXOn4Jc9oz5G
8N9U5lU2iB0HBnIFzOxg7rEOnjAcrsNb++MdRAL7SA0Csqw5wMyjlZatI+I7KK/joIokWVsWG4QD
WEq59x5RFJitZmE877gFmPxoh7PrBOyTImkbjzU7EDKBzwAjr/KgOJB0BLYMWOucXiPWG/j7uJsU
5nE+VY5wxKc2iPaXZbw1v8Bcijfi8IZkV4HQY6TQBPIo4oUFsxg22BnK5sC6yiHFKpZiu2fVZD2k
8QPn9vQDiBmiCxPmbwvo7cFmzIiIDJ4wqK5JZjvAD/krdneQdgz71awhYY4OZGHuUzECltQBoBSE
a81V+ni19tD9T8bb0DiCpAETi3lKoJdKpCAQi/wapF/tWd+Qogghuwe09kpedz+c/QvQK1p06lVM
HeHomISvkt6K5rCeli190cEtBraEbu/Es4yxK5F3arRAR6A9CQINCP2KQVuJZOpI2JSBLHGUEa5B
XRlBq3ezh1pagrfE1K+a81JaT6Gq7jGLnzLHCmVvEkMCzc4hkAodosUqiJK5xvEcQc2NiZ9lDDnL
yVqm53BFxpqIzgjPI828W+B3FFrv/NLJM4WZ8hrtunoj1Tvv9tD7RbbrfMYbUBjantbIIcMP6K7s
5F+wvCXWqiDaEhezgfyBIDoODVi4wGDgo2JtoRb2cEy0ebnSloQWcA6yACFxxS49coK/1JW8o6oM
NwdTxB6BEC7FBPDpqH0QHdvsujVzZrRQd9EXyx5mU923B0yy1d54Z78ZnhoqIItDU+75piVRGqzo
zU6l7gTLImIvsHVAIJvPW/91Pz25r7P0UvwKxMneRsTC9I2gwCKNd1d9ArtqaB65GpndH0bEl5xp
iqV8s3RbhgUzwZT4bvGf6xH6tUmsY8ucgmwWzjb+kP5q3I/Nuqip7V4OdDhO0cGQwB3aKX1GvHpx
4gQMTuQFgxO9UWKROsrpgUc2puj1gedLuFeTYm8yxhCIwS8PlbljYZQ/0Xm2fyNOwecP2wZX+el/
9Nh0SjKMOIG5J/eXiKPw4dV28ck1X4o/FWdf4BnyNoBoJ7dqVFC4tBw+ee/W6CG6S3XGuF88qwMD
m2SrU0gfNqHqq3wpLyKkjXdxqnbpagJhbO2b+UD9kpZI1HSk5Z/iukrn/+PISizIDooPmJ5Z+OFh
FOldx3pC6bINdsaq/SOuih0pr5AEkFw05RT53sL8HDQH6/SnITjtS9Wc/iXpKG+DT+Xt/bSIQOz6
Zf1hKMXo4uuL4gYd5rOV3Tp5Tm8hc5Bys8SFdku+SbhO72zs/yeIWbXiTF5trXJRL8OnTE7A0/ss
YHROAQstr/aF7PR8z4UvV8kbd9o9ukx75LBkHUTu5p76LUI2BLYkVhNCXHlLvIl046AZ0q0l8CQ4
HU88vSn86kRxGd9q8JJ9Jxq27PcfjAUYplaE36191hf0l5vqFCNw3Bh/CTAqjz/zxsV6Kx/aR0+8
g+19GT3nAldzxpclL0u60rDTfGBtHa6YnYW/2iTAqAMU/apAOG8aZ9PpnyBiaJkUXnm8brEivghb
avFpLUi6bq7QfOq2RxAGxUcKJ50Rb5QSBKAYNGly47sFSPhQOO2dUJJ3z3CYKuvIwCHt0GfG4AE8
/Rn/Ctw5ClsgOfn0sJdL82WBTVKMToNREG9rZBkrjzK68QbH1pw9xyRzg3CNaF18IJfKqMJGK80J
USVfu5/pHz1rI8TKT+HP2ag8rg5xNfwq9+KeOP0R69NU2iTfgR0YtFS6E7uSIBbxIRB3W3+k7hJd
RF6vzTc11PW6ucQ/Cdob60+U1rIYrBR/sBvpN0rvhrfHH+7+aNE6HifPJbI4xHxDdxUrDJwGBSfR
XGhOpnpAIepNh3lKzLrinmlwz/NCvRJvwFQT4aznE7IlkklIl1TyZsNS4um0krFLTa46zuEQRghF
Rajr7gwfBJFPoNWUSNi9zXArcFN8ys1JWXdkvF/hEoRpz2VmoMtlpzinVyw+GsN550zVXtph3BKT
4jQHE+FzhRp6pn0yGedf5ZGdGs8IUUlI7a7yWyBCcasOm4F/JTvCN+21SB08/Kk7gRHx2y9sivtQ
W99AXvQPho9x3Umr+Nf/Urh7V9m0UXLWHz1r4iL+pai8nce/JGrpf4AODBTi090DZTs1td+quIZb
yc2VNIt/81//sz6Wv/qLO1oe4yOC7xeZQAaCEgA8TOy0R7q/SHtR7x2UhrrgXx3Ab4eENbpY23yF
EuGPWT0mw8pc+rwaXI8Vb+4XEiQgEhCfv1+wGsrKpyDv2Tki1bRFVYOcwIGpRdT8SdNbMBPP6lNn
y5xbxw9+Pz1aNRcQPmqM/0uCJQfZ+lwDAiBWGC82aerE4zPpYPz81sjLJ49nri91ihYsHCgM2I90
btzGX3/tVYtJgjfrT8lot0yDICwo/fWVi+2fMzxrmuB4wikXT74GuYt3mDvl/4YUCv7AnYX0qRdY
QUSbC58A+msr2kFHgceL3OvkyVNF2Nxd28bCl//ZnvoAh2hHeqF0If0Oxy8ZWPiQv/szJDDhJOMZ
hcglWGKu9B/4pvEDoYYGnZmG17s1R8g8tYLmW3wKHloJ9jN4dRs3bfDGQd6vmOxplNpPWmC6OkCs
psc23pL+/El1NWmoNDUIaHnWFg1GDegZLBBE4VJFRdFeadnaGfRnQIfS38kpbFim+8o8g51IX3p/
IXdS+1KwgS0mYHWdUDdG6pWtECERO6xo+hM5g38TKLTH8ACRFduqsuy1uU/hywohmEpbyxpUblMc
SFsa3wIAxrM60jdUtEt0J+N+eLgHn9XFII/nQ5RZY9EBB+cajeGirmzmdPDiimAeUrZVkLYvn61D
NC2kJpMDGbmpttfdv/Q7mS4iMlwyKBnrXdx9JF9dgF8xrww1JbojcePMJnwH4q9Ch0WCdJxJQX1J
rwRUi5xYeI68J/umQrYa8tvpgqHMDfV9XE/W3TCjHfQneXMs5eCqRgcoZwvXYXTAzMvt6UmGQr3I
IoOLmccSjNZqTtKwQ+8aOBgrtI58PBhAXBZcUDAQkZ6yu64egACADOQFiwG+z4ZDyJX8VHIghDkd
c2hAcQDCkwDUEMPzrvqbwFWoZScg96U9DW9Abk7pfbY2vgn7UtdNxF04gq2UAoUe3UmOTkq2Ns1d
MtzQA0OehfpyuKdg5ZQ704zQrw33Nqr3REfNP6mlpkJFSkmVBRiixgnc34wSIWho66dVVlgkzPQU
SlMGTXQVOqVflijI2KmphZLoJSiP2hyBePj+EvBNu0eexgcculWPdRdj9arwcP+uJgGM1J4QHbj5
C2PV29VPxTPYEC+DDgKFGihnit+YgyRwMVlXCJ57apa/phGqtZPYLi5AxOeyX3DI3XtrVSRogPRn
JJh3GevnAokzV3J89JzyvwVzlp2jp3law2lg0OSzUp6Jm4qEBeB1RH0XAmSoBMCeevwhUhatF7Jm
hYbiucba7VQgT4y30+mKCmbOFJ/ah/cjTUPMrmFnu4t0GwmX5B5vif0lVtYFODjo4iLPCQdHWD4F
0KjjTS52XY5mlUVlhIKLCE+pXMgMgmVvfXWlFTN6Tk2DaGJJxhsmuzga6JhSkXzBhoT8cJr1gJS/
lMd01OHKkKgqHIjeWaB3rnz4TaI82klOPpdvI3eTrMPPVvqeNqjIRpwfJlwJ5i1AX8SF2jc42XR/
ryTjoSzXeOIdarH5QoGEZFKC3zyd/J34TumyeUrqinvrEzSJXbPCZpkuYsyKVBHZIEHkcY2z242Y
IwZO7tFk8nbiReDQYzn90XfgFPPYRkeC3bPAvDptpRITGRUGHEChx+1oM309hzm6mIuLsfI6cggw
qbMK7ogAmAy1hCiWX+Pjtm6YHfnlJCf/ZpKXzs5PPHuIC8T8xOjuSMyYlbOXP7vn85wWJgYau97X
88SWbbwNh/BCddmMFO1+rmyCtdMz2JH2PC/WyvxA1DT/pL548zs8MpE6OIU2zYlca9pevuiUtCkw
nVoc5qIt2qSNzWSiSYpjZMurdI94akIzXtUvGTLmERpjFJEbbYWK6RZRi0xXKh4zhmPeMTRx9ITd
LYW8s7PKMHfvm0MoknMFGf2/5NF/d9WTqby6k4yFl8JoTzRShiIyJ5DoJwrjOL4pEGm0b9OvhlrX
W3PLuMD6ftAOyJ+naEvMtw2x5zVvKlXIEx6Zg8Mw9K8N1mu2kPjGSbAp7xxIom0s2mgn+ePqzozB
f9Is60YEtyzpn5WxH1wl4Qv5QZ59QunXyS0mehXLDmVUs6lrl0cLYVh3LKAyvEdKHjcc3V0OrroP
j0r4J0m5c/0Vkk1O4wLcQ3yJVhIK8Vv61Rtv2fo0yZ+ZcbDpiQpyvnU40n18lW4wVNmme7s5KZdz
AaMl5x9a4LmqSPHgqi74S3CKMbJTQ9PYRBuE1iK7A4ZNewGEqYI5SzhoOKL4FzX+8HXxiW39p2e6
0Rb9R3lpl9oHPSygc+LeCtY4JtludQweF+3Agi+mF9A0VblOmwdJ8GgOS/o9IWfNs04Gaac+sAZg
nL9Y+qZrv4rwBOGbwWM5Cp0fwOi/4YUiAyxSQAf+Ad2Qw5BPFiXnGrK1Gv/XhRrFpgPIFHOktPpf
YEb10CKrfvFB+uST5SubGjti/wsMr+SdVNEdcWTl/EMH7irxN6yZ3oRraY+uv6HexHLOeR+5fY6b
JPxAwzsLoyOmkrR6sHNA50Zb8cX39LwNfZ8sPlPL6Kx9kFPCMlZ/p/TfASxS+yl+WngHovoJ3sPz
BIzC+YJ1y0u/Y+VOfy5vHLjksMGPpsN6Qr25JE6ge6ai2MRnRLgYgf8R8S8/PJ1RhwprXuK4fEyr
Ysm5TlmTL0o0wAwfJrrnRjkRYsh/uzSMc2Dhw8xMtG33kZX+NHUAZPYQbn32xrv4lSs4mWzQ7Z/g
HRCWPV5wCySOeAKe50iGUp/q4zleFS90GiL863tDuLywFoKjnL0QYZonE7XKttxqzZ+BeuwReSvI
DZEjBoIxEmnlNYHQcnKU+qMUrrL8jPOCWAl19iOQYBwB/oArgKGZi/yb6ZojWphv5PYLkS0LGu7e
33yF0cULcPrikhrhtjikVFcsNAlDzFxg7D///x0sh2McrS1xdHblQwMeiaN3IHz6ZpgPpK+NAFcz
oy/Fm2A+lAkueXfOiCE+35B4Mtlz3G5NSSybKoXCwTM78+aX10B/tJwloVBU1KBY4J594VBcy6vP
nxEP4c8VVo/iBehnPJRi2j10/08yNsGTU7lcPykzFqNlzlHdJ2iigxGSEAgQ+ZspW+nbEr4S8oS6
U0RmKvnDgX4lKzNwan9X4oGW6ZW2rW6hc9TA0HW2Phuan1jPPUIDZ9O6wl9ra4RGvN/DG7oDrQDP
U7Hg2F3t4TR19j5ixR9Z8/TGpehvrOGtEkujONK4a0MkUgi25hBsaD3IRILgoy1KnkLkeINQIXOg
lmEn4Ep1fuS8J3q8+wura3mFKebMBYLYfuOS1NRpxPOwciBCL2r+SXPgmwDXmj5x91o6BbuIppOP
O65LRuTK1EuJgzXhSnYObdvMmP0Ugv3DmPnDmi8A07TpumXBCCenHuMDEbA+5UABzxf3iOLiFION
A9KMz0wNMDyvYcdw06bsJN/IG6hOJ8rrE2UR5ggG9605YLmcpd2B8ZNTAqQuvi/AzohDVetOKK37
wSNmNl8JeQRMwRG1xayNxAfz76Cp2Eg79cCvwp/IN7TPO9S/HJj7b8rROYL4X6Kwiq/sL+ECOxw3
wET3OhFv8CMPflOXMiC6MAWKUdasu3QX4yvgdSgzGC1Sr7YwlSJHcU5N53r4IRM5oSKLMCAOzjKp
Yph++lNPgzLlQnM3PvBr9eVSAO/jKJ1F2/abBZLvytMLOejP4yu2m5YoYAhjaJvJuzjK93a8cMQr
GzY4AOspvo2P8yXgUAxJBcTLOnnpCIEhGbSClWGqw4PIKZMp67c7uN4idEkIsMdjekPTk5gPnuek
X6GIlcR4wd0tOebQ61Ju0uzcjMg85+pGu0WomPHW3utvRjbYAfYHXLGGvNL24SvRHPNYfVFn+q2g
BGG3m5ffXCvXAwUEeENY7zHS9Y6Oy775ppUpZTfONnjgSp6GKdn5XBMUQ+Gtv0KGXPOh0ZSg8j4O
TzxRVMEgizYeTUAcMQ69bQoInmwMj9ySYAJ9pJvw3fC66HM2mIFSF+hCdc1qJZ88w2HonBB4PLUA
Riie9HvB4W9lniGigR9vg44ZEs34soF/hXsGePKmQ4ZBNiLndWSJiA7mZBLede3oRt0UkyZx55EA
sW+xn5JadGI3RGGhhUcdPwGzXRS8rXqb/p9hyKuArMhgemLUg/PpjJrb5q1baBv4qA3bk4wuEBbN
WrTkwxLulH76ya0ERIQJJJEp/eZcVATQi+akNrHmk7pIhBkzqYnMdNHRgfcl7YxKjzwlntUSyjv/
K2mbIJGK8JmsO0fRXc5JzlqZ03AL5oL1Twusv1ww5rxsFXIrn0bUaZzYykN0E1g8o+GsPdTEtA3h
1qcwOdHWi1iMI4SN6NYKTT9kZX3pLXLyxfoU4YWPkc16ln+pMadYheCobz9FRQHE6Ee3WuSx4DgP
zuSBktRjtAjbwBYsR+LD5rwcWU6lFB8GCaVdVIJtBh+xmu/Tvt5UTbCblGSVCyPqmku1W7ZYfsaC
3Vs8dsxuEz7m7doPnYZElK6TpToje3wUWYgIrepc5JxYYCuQnTyiFaZ+demrZ8afVFEQW2WEMYJa
Ag5M6CkNduogCeY94ta2621NswhtOVneU/VwmkLVxh96gnQmTNEW4TYo/H1qkt/LS5nrMMDi6r9C
i9sp2Ym8JOKLeKzSYBIIqXQZVpI6PX2uex3ilqBKeV3JUPNCsc0bmi4AjxT/O3EHO2DkGFJ2QUcm
lj3ZINIKREdphVVllAtfdP9KC7i83Y0y9IZaLCxtAmj3MvubBwQ3hubc1ASqppiPmYVxdaWkJ1is
GafB+2srvCNcgMzA2zvkJ/GVqcpOYrbywdB0Ag6qWzfem/FupcUhHKH9/bUp75sDkmAnQtipe/ox
J5jKy8l/amREr82jCJW9Et5bTdlYNW7NQl4nlvSX0oxt6SDPorZqUUibWrhpI+HU5PVJJMHaNJPN
wOX1W+Usyeolbs1LFgkLi4N8DxFVfFoCXD2uRPQffK9cxOCsibkjMBqmxl1jsjUqky0ox1g9rZ/I
jqqeXkb9OHgoTOTr5PWUUb2VZv+Ky5J8M2ISFqLY/VkRnlckzY22DlKU2zy0ZXZ2keU3JcAB8ivi
G/WvVC6RvvwVyA36fKO7T59MKutj8N6V9adKDFAc9niWyzpcJeSJ5XgWQgwCdeav5Opu4T9VlIhg
tk2l4gssRuIqN74bvxKLYB7SBLORApORTHt9nphOKONCGIpND6DfuP2s7E2qQqlgU6u17sLSIlUk
GN4t2n0oBIzb+mGS/rdhQgmBAJ+HzgI8s9dg2km041XHBWB1KQd1+o2xI3ZtcG1ygkf07DjSPpCo
2bLri2MZ0A6DSxPzUSmAvsb88NxtliGaiB6goE9jJ3A9gCJlgs8T2OOwZ39ZSta6m+Y3UyJQTeQz
QD/5ZNDmoDZaa80SNqa64fyV5XOpmwJOGJn1nph7Y57U3YF3KxUfCJHc7J1AAqRKj8FZgpVObVV8
TgZTtdIW7BpEdCBe6QfraKWAxptJvDhdr2qgHxMFBNp9bA2Jou0FqXdqpJopQe2Fi/mkG44WHlG0
zV4O+bPpdG/eK0BYKJCmu59hySR0R6Z4KSPttli40pGfSCcKSupjH/ExulvHjNrqT09pl0OoOCIq
47qM1kNOzZ6b4mCgUyNceDXqkgDUtTpLSk81BZEj5V4ghbTpeHoDeClkEpJGJc3eYDk2xm5D0EMl
fnTdihCGJjgNwkec3CBANNgEXo2AhCEDdRAaDlg5D51trbP6kCCqNbTGxst4SMhawEVKiG3eQ0Sl
woKXXUsb3jPEX5QhYCfYVPBDFr8ASs++//U7CCdaN3OQtC74U6IceBtNcUIMRtPbqS8vFXgHMfzI
pXqlUQng+qwplIaxlerdxipcWwYaSgoYdpaYSDs0EFp6SpOi631UvDG6ROwQt6a2lLuE9DhkRR86
9nxDQeCKci6sD56ar6yArnvuXR6EO2Ps8VIBnyQD0z/bKyNYQmlVhJqmv/B4Wm6ANs/FFUjsS0vs
Iyj6YCDCRI0nk2GsIiHHDwelxWHKDKdI2KT7NE3kT+uASJbBFhqHBzN4xV/aYzwyUxjQGApx5ij5
/jLhMBDW0m3RC5riyqDRvN1giKTFeqJynBRHpn4o6FgxN0O/HLQr5xjyJ2g/IJeyidej9G30vxHO
tAZ3sLdpSTgITjo8HEsxZXPhtc4+9OxGixZIWlm/c4DBwgMcJdZFnwL6GBtIlESyJQnbbFiW8b6u
34K6J26yQfJAtlsMBp+eOSqJBjrCVdRTiHES0UsqJKX4oGXTjCIcDHdtcBLovozuYFKkGvDvsCzz
/6ZhvwYHLABl/NCa5Qw9GehkD9vQo/kIUPGrTKh9dB9iULQVX5qsBkXYlOavKC+let3D9pbtJ10g
C5Vzc9rSbACraLFQpxkLtkwNywgg1q7aaOGSWx0jagdQzgkLkR2tvQrge+OtBo3QQoqir4OMzs28
TJ7jUXcSOJqiQXVKIwniYKPVsXGZc4WjRoyK3L3zIXTv0Tcbf3xn71p1ncQikinWFxHapGkRV/+m
dSGrn2Lk+Ay0LJSCTlY6UbgibwXwdaPsGZ56D5krr5PcnzUIDfyS6MPkpREB9QvqS9VP5uBdphdO
bs1zWcbfBikp5iDvSlNdNRwLSsgpEzeUF3NmYiLQ41XOxjFtQmmr/z9clvrASQOPFZZLHGMojhzP
Na7oUcKCCnK2rumXDRAreE1+VHMDB3J7zJPJy+AXZ7Ck8S9EmegZgNarwv8zSJmSj5aekkrPA6yQ
PwSoTYUQsncKqFLCantHVlS+anB0g1WBWTQa6YHtDiNU6+hfOsG4FXAMDbEroA49esIZzy0qWOkU
3+Sz8hVcM4Qg83aXnXtbWAk3hV6q3I4h+niTJpEv1Ff5Y53YtX9YF3iNoDAoPnr4/MDpeNvQADOj
WASBTnYR390d1XX3BtODD4DD1y7SwVz7R+Ux/HG+JbJp6pV+BH8WsQpzAdHLPIcGky81s50wwwbG
i4pMH4ULeRGogM5SvWyQ7iFDOA2AQBsQmAe+RP2Tpziah29hIVzTtfELloWjdBZ9ANs/um/znmy1
U3QtiaTWV/J38UhZYlb53Z2fBVt9KDP+X73vVuqDNlYQi1lO0QAfyGNYfQAlsVtjzJmnSJ6IA72F
O1sHRTZmt2z23dq0ry28JzrHmbIFaKONjNi0KSY+OaQ3DXj1llyMGSTmebhAqzvST/YRXXC1/eS/
PQ2bLwqGyHwst9CFrJOizVQ50XUzmqqggpu38hi/yX+VwRfug4mu2c7d2bQ0w0rqNOwFx2ozbJpX
fQRsHDbwC5vIqV7By/1H0nksp65tUfSLVKUcumSEiMaA6ajA5ijnrK9/Q/c1zg0+RoDC3mvNNcNZ
+83+EXjy5+GHWHykDSOZLSOOWXrqbmj5BJ7M6QSnKh8APJyUvOnDEKu4AXacbF9tvKrmECGW7Tba
TOPCDooqXKrNG9CcHt3aZWcOvTY2rIDzC/Tz6pMumj3n6cu4a+8GoJaVaPjyUer9mRPVhQQ3nC7D
4quC2MuH0dZuNwciZHrHvgADhpWFZJNuDu2HhRT8kg4AIunVPxq7cZt9h0Rv40zzQx8AKlF0jO7w
pZ4FIJwCoxQcK8GZv0CD4Kr9ULABLdCrd98sFP0X9IE9Y1B4xV84VbPsEcONP/oruIxOeaqePN4R
6iTPxc8KdpaB53lqUlAZEIgaICM2x0lUpaKwNUgfjneKNfP3CFvn4r/eQRm7S4OZcrQ21S3eohkB
+ABvZY7JRBJRO0cg9mwlHsCE3uiD2lXDSc9Pne2vpUV6ZAl909SzVhNRerTI8x7PBNb2Bhr1uX8v
l8CJ05efjTbmNvm7vXOpYbjBw+MOZC99Kov0JJU1SlLX9kJKlDGLSO65i/k7orpK0IFmDanuXD8a
sp5AQIjmNdYJQko0Nh7tETznMFSBf8yVP4iLEPBfLtt1x4g7COp12Z40WvJ0J6LdCfPrMGqYBYM3
RYtp158WyUGAnzmo65z+FtXTtCSxjE2CYBcSeoUeitUDsYklwjyoWb73NSY25iH+FlpQWpiLTiVu
o2yt6LeWuAtxUabghPHWTeRjoY9/ZAwJxEYnNIEHo9z3IinD6EAYc4e6DjcuIEzlKDm6cGrJm1YB
7qHpx/Q1vvqaCM2hYrdWuW18ZspELWLwqWLv/d8JtBxGTolwS/QDTTIeRtKMmVaxxpvhAxQnPNLF
G81ffqqP3FXVGlAHMAvWIFwlcko6rLD1eV5/5abt41IARaDZAY4RIFEYBxSASbJpMlSFcwAJ8CsA
7hguOFyunKnvHmPzlNwF71vrsRO1R39XV+ssPmHCQpotlq4S7jFwpj3KsSY/KyL422k0CQRqz9qw
wIqCZYK6AZY6WOmAl9q2IbVub6lOesqhMWESs9M2k1PLC+6C/1fF68nMFGIkLYk/PVDszeafRY5W
vxWYpZbY5YzBMhPkJZzDpGX/CdEs+7/lKK3GxsXdJ9/A2/lLKF49nGtH9EQg3RX19VAW2wI4yB1D
UuBwWIOOIQorhEwzROIeOshIJGMB5H8N9aVt9gaZJeKSYiCEj4+SlI4xQ2aLmo6RDnFuSwudR7mm
piaKDCHpUCNFGvynidOQggVijwlfeBUh5Rjw2VWZIZwUnFxMWQyDoOUep6eQpIjOW6kCSJ2FYQm0
g2Ew2U7+Qk0imMppMhWQ1k4SNOBKt1VMJMGIIMsIRTc2BWVHMoYK94qbauxQWBB3kINTCua7lMmz
4Vfkf1oArb0k3QFNSYdPikcgnKgT0GYyk9NJbPDBQrKPMc1lmRHmEiKlaVYoQg/kYkbGA0ejSrJ7
oqoUW3YdPyOL8JEL7PTHuLZ9BPFQEAYu1jIU9jiOVI+q+8Y9pGreorf3q6VQL3V9VekrczxyvCDc
N+1RMzEaOY9cwCHYi/6evxuwIu03anYB/E2DNbO4Xtt0/kdTXvgacBcH7sMIIVegdnEx/kPknkKG
w056+vQcv6wflXgco2+xuUTixpRtU7JF4xEKr+nz1G8TVmjZPEJAvbA4Gu2D9+Y9mLb1+aaSjuQS
meqKL9zWS37eNiAka829qsyrmg0momNE+BrqockSGbS/G2xDs4MAIwzTYaY0xvuS5kC3vYGNTyro
m2xqrpxIIvNKmKZfLn1tQ3k1U7SXzL80Y/ptDukK5wwXZnNZI9FKxh8xOZiQ4MHXTO7Do6Z/mjKY
lWCjyL4xC4B0ZbazEJ57Iz5zsjr+jcJLcl+pv/bU64g9Q9WWwzqU8Kvk6lcp0xXQD8/fR9MNQExd
xJ+cjaOael5bAuHwFGZDA3En7ivqmDO0PpsGf7xh2eoQ7f4j1csIKeFxRveqLBdtMK0KYBbg4QMw
mTHQAqgiCDi7pYey2Lon1UXDDlR+eRjok5ihrbDVVkP84uwALz6idfpjLtj4bRWaTU2VlBfuLYoq
bpwel8hNJdsaF6S3h/jR5uRGbzRhBZ+Powb5ElMcfj1KlvxOX6Ja/LSEH/buuYEfYQHEhOaZC+MP
H2WjCzeMVFoXxc9eEY6FavMfCSPy5sEdwKUS6MyF4eN1x6ZMyKE+MgZkJeQqw2jp6qOmvvxiw53L
JHk0z+BbwhLFbtccVcOZ/skV1Byo2lxkXsSr2fAbJiZnXsDlNayrW7K4sG/b7CJ5fBH/u0v//+68
mv9wRzv1d9ydQXsx9RUGEiDsXFVsggD7Smu6hzhqEOx5RGQeF4qO5ogNcAbbbbQ5eK9ucjRv2oY0
iq63g54c6CN3Ieua7H2BPsaPDucc9BfZp8fkTXdy2GaE78AEUekAX5NDOshvxQzxWgWXUNq0GmDd
JmpsvYZ4ckzMv6E4mopTaI7YcAevLN5KdDrpYoUfixPhrnTVsTiPBe6UPUsSN12rXD2LyOdlAAMC
lvU0esFBka6NYqucVY90ol1c2ymKnVWsxapDYCVqaJtdbr9YY2ux/vzINsSjnp0N7EdaO5fOifmK
JPbx9MMBYk5ogYHHtclEgheIc5MKGhB0OW62jBWac2IjgnBa+6yVRaJrVLMGVuSZjPk24Jbq7Q7F
DqrlbBlk37yhbjI/0c6uW95KEibDiRw5CYl0c64SnKG5PPwyAZ8AJb5Jag+yWXmnIaFudIBqmP5B
PO8nBfPIqUhkInw0yFREnxJSJ/Q4qXKrpTIUIVipI0qjBpmBnz1y7SW9cbXJehZl9dUzi9XYWvr+
o0H4c6EhyKCtbsGP4ckhXWX1nA7l8vLePHMrTC9RmZWH3Ydby+eF1rVUXlp09MpvKt5qsHOOOB08
fWj04qn+mr5BE3xIxdO3ffYg97EP3sL4UelqjF4B5FMIibjgZVJY807e591DLj8oXeXx6hOPkpc2
DozSfewdFsYpU9XYcJNOKRUwNJojl5r+sam+E9dxQzgKjiZck+Af93gmPdjr/ODNmtxE5YzVuRi/
E1a5ac8zBmvCStooRhqnzo4uw63c/FQMBAN5M7Kgs6fwRPMGrbWR80vqfcMvi559d2Bs1gFJZ34A
gejBQxziyBadGvLYGmWNuCqDBbgD1GVWuI8A5X38s8iq8EHHRSzS4u9GoZyHZDwABUrQYtHHxJDt
rUaBMcKyXAUvPSuxXWA5nsoAqpQkxlpMA/cTg9Wog9azUUfsWL4LGI7Tgssz0in8fWKts8YpoXK7
0ATcFB6Mf05Y9UzDXbGH6hH+sgP6gp7BBZF2+NatQhVS1MAai2kEiZZ+0Oy00CCaDT9ba8D6qYS0
MGxKGV5tUEjntsT8c7gXxm7gI6gRXgJ8vFHGe6f3lwZ1hAg3eHp5w8eS8GAoeYVpGEsDks20W4hK
sJPL37pEmdDCGq4welPxm+RhYNeIqECySHR8iyJD58qwr4w6p7tne+YZZkeZao0qIMqMN5/+jUy5
yMh79i98RzZrJZ6HnNV4ZbH2hOYmMxDRSvZ0ylpqkRzyfFXz7fudCukkBDUeQtKedWbbWNb5fJW+
I3AFk5iAKqfy+qXokk+Bu7U76ZXVT4bq2B/uGXMOxXHrixhusWmJw5NGt2vYlhMcDS8Aapur9BR+
83QxRop/CXSYS/VOGfol/VKSrhv0nMm6T1ZifBAmfzJbj05q/DsUThgSnE5akCFuhvhUm3BItrFF
rtWphn2h70WM68ULv6iH6xlQFUSc2lExuEC8xw1mgt0gryGzxUnw9csPg/9wY1R5BxgoqI1Z+Tkm
wDwdBIB+BJ1Cmf6Ja6CIKg9xOKAQd563yrWNKjCz4zxscTaG9pwqCw82ac3s+LuXDq1Kgt+dzxMm
FrkxK47Cj3rhGgtXJq/FftT3JdpSfkl3AYLJwjvpoSPrkIVtq7/E7lK19lMsYEJrtZ7czdDfyYvI
3Q/sGOUpLtHq2B20Sv+Cb2aNHp2v5O6t+mI2dqKhWHH4ffDBgikh3GH1ExnvFEVsyex0Miaq4heh
QmUEN1cCkQV20YgVEwJGpuFJqU4kj/PRRPcSKkdPvssWe5zjo/Nxj4O0qBB6Bt9avDCemrpomKmX
S/apodpUuMt7p1S1Wc1YZnTmFbJGScQwt0z/YUeKQWZ2hrYVB3j8ALkAKGjLrMckFrrw0kpPVvEL
DOxGKzBP6VxJ/0SIjOkmBdESQjhcqPaZLCgQY5wUxljqjNldHtGPjxdwvBWOc6SO/OjqPfP+4aQJ
q5VzT00JDCeCgnDNxMzxVCKfQ8iv0ACHgLLEaTpcD0YQSuPO7TaRNuCc8j+59ZMRXsZRp1+ECQ89
bfxOlbfHdqCHv/xlifFBxVzVgloHI6C4a5GEkH5T5Q6huVzSJvyd/l7gACIWD8KVG8JrnzLEqNzW
qgMOz9zuFDQjjUqxprzL0BQOlyaa7k0MX3G9Q1KLKBKGQcDmv8gYAueAfxl2iDmQIDzs8NfnARG1
u9DxhYq7NFw4BN9VFz45vNyw+1e6V6h5YjUN5SXm0t4/Dthwmf2TgFAsP3Cv1w0w+IYb3e9PhnTp
fUfExKEKJ7PHIDrExT1T7lnxLMIDlWojfNr2ZOF0ryzCcfrAXAbP2zKN50anb+CBhRbRlAC2v15y
aAZbItsSu9dqGmszvSQfoFxz4M5ns1pytwsQCzpbonlvT00bbZIgXAvhpCjDaizl1LD3QghjPAKD
w1pUiIoZuXS4qK313BHx5dG5lAqPlwohAE5o3jFBIlShlFYyqTr+w0qfhUdJ7T+a8lRAtxW8euXm
8SbgsfHMnaIX2ygO8eHQt1Vx6AVjXY8CWj8TE2xkmuE2rdcZ5bWxgPfTYNvD5zVsSXq3RDK6y9G4
wt0ChK1Tm/wh1Nt3lgkr+xdFq7aLMThZN7ETxve8OJWI7JLoIgzPsMKDSmIGHuDLEcCYxXlFRi6r
53QllcOC0IpXHWegypaIYuSEB8PdIxeLWCWemvo0RKvCwn/1lxtJhKVS2bXyFL2L6UMCslkULYL1
BKbTp7FzEu00+V8lDgedHu70ovmrnDzA/l6YHyU7BQrRBJgKOqwphbBHUs1jN+qEDMz5/PWw9g1I
9+82tovoqQCYWOpudInRg9cr4e6/4FLyIi4uwvtG39SYv2LSmYs1i8Evi1OLwgidJDUjVjyqHRFT
3Pi/gsc80fqYzANEQtxwYTjh/h2ScUzqj/tTJpCxeJQysMEEjd2I3itk9Jw4rG8WZ5BTwWKiNYeE
eiTjuWgCHjxxmainXNvlCVcDzoz1ydxPRw4wSz0R8+0J1DwLfvvsVxNtz3W3GuCeKVzbZB1Dn0b8
pPXNt4Zr6pfPUE0NUG8EYNmev8jkiXBjLYaIftT9hCI0uH8hMFvTfanBV+feVP8QgJ6YezPUHT4i
nR3eD0CGPraYMoIm11/xCQvL1vt1BzUpSg64TRdoC3srWJiI/Wqv2GrxvsfiiUpTwcnHkq21FkpM
kls4TYjmgqtYoMzpKYURMVardV4cYlU8Y8hZDYAUKa6kuLLXU5IjeL4ZYI7E5CBteF7IDy7hQEoq
gCuQQaPgR4uCN2omXdTDxBIARlVckuJn3MTgRx12lnRtUxvE1xo2Pgh1Yf1lDLtSli5fPJZm+RCN
HWuFEdOMJ59aUXD9/h4aLq77rDu244/i74PeXHvyNgp/+b4xShyx/lHakA8HKbDM5yr0HT9mqGCl
8xB1bcd0QWw2SnYI0MhnR6PciYqCa+O40JX8KANQqpDjGoxRDAZF71r46eDpZTgghkY6m1aBZHwI
fF6rxwbqWnVY5sbMTZqbQjNbDm+zeEYuTHD3X0L06cAkRNfhf4M41bCYxYSQub+ifBUUNYwPtP7T
SQ9JPLkmZjWFdMyUny4+McYJ5Utaf5EtPRCpp66b9JDXD8vf6cbPYP7o2Y0yXC1PFh2A+W7xhPS3
Q3Qi66SQu1lOSyFBXNJ5LDHL0qkXlZaB9l/ro+ecbvKXVgHY5SeDdT1i2qlhGlZrjJVyBAvNVclv
Hte35AkEKWmz2aDc6Wdhk4rJ0QLK7w8D33Liskr0C/JNMr88CR/iyWldbGlFzwxmy3zpm9chf9La
YswmKKu+3PUR+JM9dFeh+/TJ2XNvbffngXrLQzhPckcbaPLyuQmdK9EmG9UfM8Wkg3jDQ1yjr8VK
SNrr3aZR7qwIXfKCN6or99LdIVzu9HVIY1jbmgk2MeGVUnyc7GR7xoUQvuUE5I/mLvQgJY6kLsBg
zWHIMcR203viX/Hm8GG7F8uBSGk4ezIWg/iETZq6of/B832SnTUzJs8MWgUEd+lqIK2j3xKYhzwJ
TJzEUN8JklMkH3vjmHq/lV7wzFUYrMCRR9RO4zlHmsDUoXmSEIUCrnsAY+HR3NbbNFhiZ6UAncJ8
6/pZ/4efTlBAI155BCljQ+hE6QLPGnCntF0LKsliy5QWQ3XkxhF7zvNNc78lD6U5TLSJPhiRT2Mt
oYlCwcSXdOg3Q3cU9S+z36eio3iOaOHMNGW+g5+zFK0g8zMfwL2LlINaxb3nhGpj6Akp3eaiUwPy
1jtmyZwqrMWI1IgxLpOWCLGYzqi4zf+znuJW5C7E4QSSPN/5wyCC25IBGUR8xqyBaHMA9j2cf+o/
RkjdLGAVahADit/SXTjA2PPOk+3AN2g4eDKEwBbEnKEXtvOTsFV+IMjm4TOIRT0VW6JKKK3+ert+
MTcSPkW49NuVJ++Ql/Q77SxhdDSrbw15bHCRaIQtBjfQBlFwYBI5p1WKSBVAwpHxN3ORtKUOFTHC
km1KFR+tMNhHc0EPJr0Umy5TpLqqduOlx8wIkeawEKWvQfkNkh/wgHkY8dR3CNAH3Ivcbgnx12jK
WRzyKoi1Q8lNg7JGGphT81myulp6A3Mnvk+HPVhpwJCflAvYj+EUH+V02TedJTUPfzwUUTrx7aDO
GGUXMZmesMMC6hRBAFjGIStfj1STCUMw38n0LwjPEy0dRr6PbVArvgO2nVLbQ1cNcCarhD8DqsGo
u3hMn1PMfqC5+7e2pLHCk3CPwd7IAu8pxFL1H2vci1qHn/UZ+KXyl+T3GFKzrMzvSPiEKeE5LK/k
vqpOq57T2O5jWxCypdpBgwn8k5Fjbm0xEqgAzH07ZvDuBeeMjlwNPpO1v/8AB6uFet0Lp2TLFBZ7
Px/5SucIT0uubJcsQ+vTIjd2MZSikhJKdEzduVKRJiMjTkjI8W1INF35xM180ZmCgxmIQQPHbCFn
aqjw1qmonRQQLbhbvvQmt7Lqf1oJsZ5ogEwuIhMrpnIfUYcEcBRbcFJxq2lPC2Oijoo9eQWRuNSG
H8s0ERYlVz8sDiqsFmgHE98PwblW448Fuaey4a+bApJG2JokBevJsGCMkw+OpUJfxlo7+Jd1kKxQ
YZUVqA7rqcp7iiVKbHWfYhUADDybmDS1gAlmcItCEAV93PnoFUK2bCuS3nqOrV/S/vQlkQQBFKsI
eB2/x+EvQLRZgbAjSOOrMgOAwl7A+cPu1jW4L47wb/JyieeVgQ8HSTQsd7RieOvhX0GFSi69OJdo
G8Ntov/Hi6UjgDOALvADdcrsV1g+9ziBAVYOZP1tS426eSHiqp+syELGr3tMbHKQiEzEnh72H4y5
cu6TnkiKECsfW211zJqtSFGGv++NMA3J51TAYJwR3uyh88ehhv8pqg1gDENeZFA4ufjaU9UEpkYx
dk9IQUMIAOke6lyWPiNqssbacu0WQ5rZYcpgIj/3er6GDSbGpe2r1TkCeIiSV4dnRT7um1T8MRV4
/R0IJ4IPv/hndLQF1Iey8Z2kTwW3x4LlOKrQczVnnFQ6qt04QqsJB8X3kVEzX4wV/JcNoDF+nif/
Qj6xiVnFVA8Y1T4BUY0mlArCWdfsXDwH6wjtJLr5KSeXEiwVYHzk/T8vlX/gpqT4W1tGstNHWMPc
BhOFRU2ph6QI/Rfe8ESgyIRlsklKHdGNSMPPHqCmhuLVkiAUm2iLWVrHKTQ1fZZYHQC/4QpV4LY9
XrjxI4wkpNKG2w+ExMn5Q8w4gYVTQ4PxPzM4mUExWm93zhrnp9tQO6InQLyXW2fdctruBNbdg27B
d4yOJJsefQxGbbxxexS84JvqMswWggzVc4MyBH0SlWOvrtjPGYjB+Oq44NKSBDll70yyPxo+Ju7G
nSm9eYrf+RteA+NWXggLG9Iy7HvCkrDmmkjzWOehLJsFV4QmPgG+W4UPCTEK8Vq4ppMi2Cbx7L6w
69EpxAe9JdR/Cco6hH3mFVhDi6taOYpEe8sUFLC2ML0nrlVGiTijp9BgUHDfYuI8V9KN4K+QCcA2
aDIHOjuUlRh1AXAbZ5zOR14yjScegKaIlQzjHqaaUOAxKqpXDUne+lKK92677ymlswXM/hI8wjUc
acoM8oTFNcMZoeBxVTHXXUC4o/GBjT+Kl35gYJ2vfDBb+KeRycNqs7WTnVOmKuZmF2sYma1dlWZX
pkhX9U+FFaaL0UDDKBpvAVIpSo0UNZG8YL3DlQWssLggaoNRoTVM6mA+irD7KJgg3pe/gnvskE/X
0WVif3qd06LwwX0ZD1eH04qIZfofrE9Zg7HBK3ZtgEUp947QI7iX+3UlEUEAAjY0877E6c0ENB26
Q5sYO824JIq39TuGzIZ4c9sBqn15sYKlVm6tBmOSeUKU0ZklVsWHkixcb6eLm3ayTpkh3pCqRY3l
PL41ZPHKvC3lhv4LmXXsd/WiwbakRVvPhVvKpOANTgl2jNkFRoLJBMF1F+sOWadQcbNhVrDEeB+2
FeVOj3edeUmrfSRtalz9BlapGUkwJoIuYY3SYKw2Zn5q1LXHD5nStFvo0iOy7UX3mrCGr3yXcc7E
Wf0HGwRDzWxcMzHW6RLRfs2K6dlFtbSI3XWh7CplVSgrs14FA5Fk27g95bi9KBQpDVEj9Ka1PK4t
1nKYfABGE9f+u6E+cNMXSdaxvi7DbY6LtcejMKK/lxfa5E2z9TA1FRZsX3mCuwjIhIcgQybtWo2q
te4GZxXx/9gJ66EgVWqYu/p3r+zZ0wzFu3kV5rdAH4wDCli+6dIA5K2idxfiTAS5qrxqDDmHwVjU
urKmWGDdEqdE4GI/sGybPBu+eQhUYWEZoaNViBYhtPkkM+DJgV4tly410QMsZWaFH0UG+UplaUJR
LBMbtPV6bzXiDiJ8y60Til+0N6l/6OobATChewRDRTAdGYds/DGoFY3UgHrL/p8chhha7DnA/Eq8
4wafZSRY7Jv8ViUbr9zkUjaXaGsrjOQZ9pT1GQZFAPxDuYT59TzAT0xqD1RldJOCpt9DdUlyRuNf
jeDaN6+CNER1b8jfRERnWBXAAEmSWzacdcySdcM64ni7LV3F1nVI6RkYroaSVzA/Q+yfocfk5kXH
48nSNjJTkV6M8SxuTz4uZzpWz7x51BxT+T3gKiidagMBFZY5ol1Po0UQFpCl9I0bGJ2ZoD9HjMSC
Rd3+UgyEIgyhjAxIDekoi5gKCqe+TNis+FJlmSPlOOGfot6G8MsjQyMNChZnv7rkYBubm4dWWhsM
fCPeRdFwmPeXAcIcUyb8qPkNxUMjAWPhHrwmD0LTfR57qEU84wxfQFkw4sprbPHbp+RjQVcJc0Mh
up19zePDTDFnQoy0k9mcTL3Xvy1omLX/QxqV2zpND8T2H/nwPKZgA+M++1C4DcW3WuEkNcw6ae1W
T69iKDrwkf5V3V5OqQ5ZFbtjLl8SV976AzKoxtqZzR7K1ghvBKZj7D0rWuuJIKqBbUwFVCTG24hv
OEHmhhTORBeTMpDcJFhYdOVWyIMAya7BA51wDkrEzqDar/qF15+nHRS+s4oJUbcfoNMWdKUKUDfv
KCCeDKlUSLuFuBT7sPf/6ygZaQYZ5HXWIT9Dw4wgzQWwjEKMpqT+O8raHzFQvrSCqA+5X7RWTtIQ
QxTchrz+3lNFB/3ATm13SAcbZpUm1sVpLp3kftz6soIpITFjqYozH7JnMtJ7QMNorLeQ7Oe6C8sf
G4sWtwBdZciFwgcjbXOKLvwemUqpEWLx/hVA67XEfFGNKess5kjwB8w6JYmnwDF9Cm6bS2MzTzvi
tjTyejmsn/8TvGvKHu6hNBFwizIDQoCaRyuTnMOMR81+XGqYgZZQcfFCTrNVxSFFDT9AfqUtbgGc
scBLoKITIjlF+6mU8KmEnhq9jgJnV9mXwz6y2I4qR/deacjgK7UgJ9NOMNeBJDrd7R0ByB9qA4w/
VNkh04j+jw5xvDCuCKqH2yKAGXsWDGyQpGjVdepe6l2suJZlARm6mgsK65FHLTDtlIj4Bf5o/q6A
mWHJzNWa6JVqFimN6akSWQlHzOBUEaYNK/hEIFP/Av1dy2ex2ngMLYR9M+6IZFPlD11TEoHbX5TK
mZoHy3Uy/9tgj9BAXQvsWMMC9iiNnxBAgyZv4dYGVzlaUfzn+q41MWdgaENBxVY+M8dTof0240G3
Nm2yiejzS4KC22AZw6QjEah/VuqfJZ6j9GcAnBAH7LxMF0jumjJdVJjW1ATelKx/mbtn/P7C0t8g
1yxhYo/iaiFHzzq/lRHxPl+xuBWSRVBtxZXu2a721RbwE2Yxi6G1FhvU1gUsJI6a/wIUD+arBVaC
mA/BBG+qvp9Vw0nEwrA2fnw8hfobMBfeiHF9Ir4sGU+YbPHdqnKtT1jIGxI7JQQGMq22q6W1yFXE
hxB929YyfkyqJKkjXcS0FqErHFy2hlqG3Gv5EANCnnksFdgo8+FXCK9KcUceTq05iuuwwgyRZNpd
RahC+F0zhzT9S5GschJf+3hDtVQpSJg1SGF4ZpkeQ8VhPihoRilua5We2kLtthW6W+RDfW+r2VZo
8Fqjm8dhngKupQ7rFQQA6PbLAblwz7pvIGZK3g17PiEQ8Bl+SuaUET8tfKwbQn9ZUKmPLi0PK1l7
1OFkE9EiW7exl58hflVYudzM7mEoMgRE0/Z4iKIuByxBCpq55yB5A6AEknmcWsQAUM6X2WG7Pd1/
31q7BtOCvIpsoaeMtg6ahKL2JNA2luLaCPfBEIACRzQ0m+bqKYsxIs6d0XVP1mr1Q+xkge0dxhM9
cc8SMG65Yy9v1QkWwbd9Hgm2bqzl+AcUlgtugYNb1t3EIQfvakz8u2XMdFy55e7B457wl0K4dCVY
RateuPjWLU8uoACpv6n0befS6lKKyCeA4FFiFrDkzrMoj5KT1WPPvDcC7hWbEiYo70yYfUiiNeNT
VnnuNQj/2drolgOad0YniB/rbceK4u9k6E4IXDc1ZUoL4mNW7Vxg2K+T/lCFLwBt0lQJAekYqB2b
+hTEVwPDoKy8axirEFufEvUBOwbLsnDfGzBSGE5GzXLAktN7y8A1eDnlOwxDOXtVso0IVoxecfbV
1HsT+SZxdzGy7EVn2Hm8lrEC46EVlxF+UkcMWl0BScFOUtZyEXJpH9rwDU6S+LtSXPJrWvXrsvuz
LGukpRwUC6YuSYmAJqEFy0LeD2CfAHsyI6dX2vwO3jsneIoUyvhY61+SuI15WGvIBZXXLUd4OkH8
7bqvRoLPeZDDlxlchO6bEd+wq4aviKXOwHWxPHcTP1rH5JVrd8VQtlGZcdtj/mlqOyuv4viVM47w
Y3IrIQyau7j8rWSypmV3P0rqopTMXZXHdlDLW7zhNxqtkeF9ScrXfzpMVl5/7zbuzz1pzIsGHjhQ
nmLkKgW7oQIP2XpYmg8szZX+10XdbeQutdh1M+J+hIBz1CqOTp+nTeZ/lMdxgV63Dm3VHFlLtGue
Td1DAm8UWqomwg2kBwGaYUPJKwutupU7jVJCvIq9tVlgbpOrzGTSW5JkthaUzy6rmFPRBlDEWrj7
FgqKeDna5oH0bA3EMDG8RLeGABTruyyC30/R9h+3yl0HwVId71ZyK1CJhOjApfKtiWSYMVXACxnv
siT2LonRr4jCuyZygDn0tQhMqMfYoujjwQ0cKd2VpbeUNKzmTMn96qcwFLfsQOW1L0mNPqUb79tG
ZtRkbWpX3ie1hdQE9VHCDeuO/wRRgujGTowrAmK8rVLgV0sKqetmTiUoiwJrY2NAtzu5r4GeKiNI
pH9kTCVfR5YL2biZ2XNEclbDs08FRu26gc23v0ym7TLoDn1dOFbcO5lmRSuLHVZ1sTaW1WZTRQcg
HaNE+8xL0LHmKNY+A14T8UMRUQwRUYivxjRvG5ixwyUT+38JjlpacGQihY9qK79qDHmKTLowX1+V
DcUCLK5R+g7goUo4nvQu7dqwcN1o7vq/tbdnNm6iy9Bx/DNBDEoIbhC5YCn/NyFgKqbkG02Xj1pl
HgbPQ6vu/wQWmIQyGNrCTPhJHOPnVid7I0tRoMtUIrJxGa0cr/5ohC1HJKbsy+BTgx0az3r4g/kH
Wvuf3WZzzBgGBBtotaJs3E0IZVXx3Q/lUU+tzTj4KnYzwq+JNSfVFT6Z4G5W0/72A/MGEdaURFZO
Ru8yWvpL0HrHc7W90lFXgEGC33lHtX6SR0Ekj6JO+VnKPAk2Q/jxCm0pCP66H2Oi3qpDgQlvOhBi
pW5V8Hi5/E7wCkaAPLDnVLRyo5ixqzs1yvEMov+CC1K0xyCV59TeLunC1kBcKUGUdtl8JQOUVTm+
teTyBcUKopnSCM5Y6vNSMK+y1K5jsX0nBpaTAUYOiYZhbDZwL1de8+qYAWo9Ir3aUi+yj/ibrl/s
GdtFvI4MY1fnoPIxoWyOnag89Bk9NlnrOqqETFmxTDe3prlo0WWAlG89Fcw7cZpHO4DVNZ6/3NKm
YWcaRhIdIEybr1xZ/Mo7E5O3emH5b7d02dE1LCPtVsPbpkBWZmj7NgU/Mv80bCH6CkyYWWYk4LzC
2+qcpVVMH5nF2IXFCQaF3kOyDkm79xQk2JYT18zBJ4epvctWOBY/YHMzM0t2IryiHHSk8CgMeJys
TH8rnrLDBYUw6wobePSxo5PxL68QMdkU92nJ7jWm5R3uqy1ZuLPnaNnQXXCW9yS9fBXsjdGQ7abb
JMNMKRxuIrGYIXrDAvpI1XRI18WEwQkO9SaOadMYIAJiDpFtNgWoBCYEPvlls8bgqTakHJcmat1W
IcbF1H6VadTb/o+k89ptnEm36BMRYA63Vo6WbMtBN4TblsliZjHz6WfVP8AB5kxPB1smq76w99pn
YQRH38O1lEbxWQLJM5Lx1RyM/VRF97hEQ9cYi1z2W2P0EVRaq7I1UdHL9ZS9V7hYc5nWi7oNz5VZ
fBL3i5F6OLni0Z3yUUc4OjDlq6dVPKmCzzu4Q7t1IbakmDlDnzp542nuqp75ZkYUYOG1Qkdj63KX
aeZCotkf8TO7RQkLyTSMW8hsM4P6O5d4NtKO3EahbEItWOJoIWAqqAiUFnebNarUKONcTTR91b+B
MByghCi8xt8s9Ta+0x+dmIjI6ayRKkvC4IJxd3czRjCpFn72tS/puwYkj95Lo5lrr5y3ePvY7Wbr
pmyuNqtUrwr2oKEHuuTZRjopMG+cQvHruc+Z8yyS/cBUsTWCQ4LlPiExKB7npRHBfgVdUcW9Crx9
DvHxzTwqtppax9oyr81lLgnXbK7V2G2Kcb7qIapXDWMbwwJSUQCZM0PWMudmOCuTSNi+dz963PFD
4J5GWW37GosWWMGB6a0kI8uPs/WI8xoU3yC/7RjfNgnVdQyNP9D3ptkcSq3AHMablVcnz/KRKCQT
QCEdjfewsuV/EpnIZ99TcWhUcAZZ2LUDFov0K87eAH5MmLAzqWCS1BkYHOg0baLkvcNgpNvSFOvy
pSczxzJQSDBZM1BUVN4jzFIqE32TDdneiDdFY/7T2eUwqbdZhGF888JvPR9ePY0tDLlbl1QM+779
b2PLcKwNDzk639R46xgUDi6AD3wTAQgwc4xW1kDyeXmYbQLikrk4GJ3PI8nYCFRY5YxI2X3QaS3a
T2S/0IYDkePOhQdOwiGyKVJhKgjZ2ZcZtauWJTx4lEDbFcmX5X77MxtNzZG/GqKrGT+Rlg/vZcuj
DZunjAC0ZBWVlCGIp9QAsWiX1nlgsv8OBzgwEZaZGelCNezLCVti3vCNARwkoiLzWwAInN1xuGMN
/OYFwGF8ZP1zu3zJOMucHLJbxsTO0PEN1mF2bMYeCfU9b+Q6UjeeMc6kacZP0vjoW6RGA+b/Zmbg
3rI6IXoMEQwBB/bKMrCsYRguclKGCqZEZfoWGNk2srtXleeaonSp/OgvLF5iw2CPbx8cxzwE+rBP
yZdTxvY8Tf8q3pikNret+U+O7i8wWTf8tSs010RNT0zcu67nD0jebWMXZf2hMCwmbKZ9NOKj0TPa
zjFzIurtJHuZ0ST/ZYABGT67vfiaJYvhkbVt3c2vbdQc6849TuLahP2h4alO9fDMHfVqePMtigNS
xCEbJzaZ1rSVtHGWSVySxtIEzqOahtvdRD6McTV9lqy8h0J5diiNB+bBGi4spdKuXBovFhylBbFD
pEgX4HMhnGmheDBN26fwrIHaNYg79X0CKb5lhYPtMk0vIrh15U0jbcPPyXfWUTMSNKqtxDC/FmLc
zLBPnNF+h1+yGgred3SpxYZIyt4M+Vw+mrDdpPmI0JJFi/1lcpjnbbG1uY9cdGZ8ZCPDo9SnE32b
rPUkPrtq3tcOU7S1k8GMjOfNCPM5wKfVhZ8p8WBIsaHnbML+nxi75wmvtAhfO4JxZzTakBRQT7Hf
w9ECeg9NvIGikzKPi+ytSF+GDYR65TEaXyL5PbkXt99GxhKwEAnuuBur+Oww+mmZO5GnI3HbMFSk
lli0zF1K9Air4KcGX8mwCbKNvkI+F2U7+Yv4gbnf0G+9YpcSJYkUuGOGSKQW3ecTRl8iHWCHsI4a
zhzLiPqs8YeA6BFD9swjHvAjHawS9EZ8zNMZWS3mIg+xW5ZSaBc6vAxVtCa09c9zvXrrnItbfFsW
1ohNN+5G44XzD4tpnfzJgdXkLuUnGSuVI9ote9xmeMwDlK6Vd8CdNwGBSeOXJCdf+JKiVqG/171j
YAFoNu1FB/nTwP4asToi5ZqMHP5bhwkkHFCIddZDov7sAL62rLES72F0H0W/J748Tp7nEV+stXER
J/HaIhAi3ZWnWLDizOVaNvVCGNGmLbpt6CeUY8FP7mjs/2rOK7kDssP0hY5RD6Z1FnWfRMzt615/
darmUcIwyHK92oy1+WuU/qcGwi0aja0xDTsZ8/ofPYG6XEVQpbjBwp20kbIy9Fsa6Rs7rHEEHuUR
HuTXTzL40aDIVFICWWUxq3TeWX/VHedzYC0JKQrW+PzceYeuviDpT9znAaoWOBrvJQHbTa4waajt
S04cXnsZbNat45ty0QZr2gyZ4zrjYVr4LtsJjLzADraWWMPycKdzi4oQ7RTm5GgL5RRvXmVv83oN
d4yNFZt2LIFT9TzEdzN8joKtj+UqRRTfhh/upb0EkK9ICO0WXJwRxQNcmkckzqyFq5C0nI0aIIwr
h8YjO5XGUo+WuolopHxHCOumePZXpfkrYbL32cMwNk304sFxDrka8kPXfw4uuBgIjPU5t5ajcSi0
LQj1QWw0RqLFoV6bP4wb6P9q6xjU7w2dp0PAosXivEWIxKiZBvJ7lgs5lRsTMTWgbYeGF90I2VPg
yT7rdkmzDl3BfOdDqH/0iwOWnZUnakG8QK63IzxEVPD7aT/WRbhwjLfIbtbCm7eeJBINuw2sAo0T
GSLiH/Gr8qPEdoJrm8m0sSQnc9SOFJhI6exoGb/YYPQEyr4FuME3hvXVh3Mtf4l3fZluHAbIfe7T
T8/S651ckgvaxew5//SKAwCTmvQgyAIwuWMELgvxO2Tr4tBsEpZ0G2PT7dzP7qudT/yyc6NDk96T
Hy2jglzlp5bhICEH0Y1QzuIf2s9gPzpL8VkQjeIiCgfEum7TLR5Q11gOXxAwY1DKT+O004yVB67u
Y2iehwZQhzlsGqzKEeu3BDpWb/O/OyfkMQi3FuN7FG8Hm+1supkd7MToY8R0RedXnjhvYbpAbkAG
Ac7QM/YN9xIMvDr9obaaWIahjou7p/FNPgcvxj29hD/4myqKZCQaFi3PgxVtM3w1PFIQaojGKw/i
K2N6/ITkkkcChd9aRKuuWaWJ0tTz1OOKgcabdEftD2Sm9EES4QyyfrkNOCaHJw/uGg3DsOzZa3Zr
gLsuG1YCFphVgncAgbhjWIyQxw7Bb24q421gtmvwof+6b8QpcPFjDHnyIEHRHXUf6DX54nAMAccW
JPeO1WpKaHbPsf1cJZ8wptj5439z3W2FgcSp/IOXeux+8Higve8se20xlSwSZMrDvyIHuryoOnjS
wEvzdhXHiETVI0doJxAmE1AhNVVXLrzmN3Vu1VTuOJuonl6DlBcBLWRF5d/xS7O1zxpwGT4CpQRK
qCmWYeqsfXBwKLwFvi1AGCuP2iWvcSkMFjGD2NpN8r3SgGkDF0iOss7xnwTBapF5TLVil/loG231
webVZkLJoHS+/s7SIK3SiFpc1uxbEW0wTOU97uQ6c6+dHJaieuNx64vX3meJ3844Xl4KaANy3OkT
8UXPmsOPyYF/B0CBwQgIlKDbW8Cxp++yPmqQjrIFiUjFNwO1XOyN/IQg0xXmwpU3jwMgrlkUg+8l
WtaWwSUz4ENzp7aEyxj+MkmsrUbrl05vlHw0ry6pGCS216uUQADoi9jgbH7sOjtm/QfNg1lfYq16
HScVfIyhomh2w+wirAc56b7r2XsjfjXcSFSXWa8fwKHOZKZo/+JqQATFFY2q2yj0N8U5ce3k3aBb
K3MXtzCvLsKOyYmhfAPRwDo/nzPzksuzqrGFUgIC0ul5LV3GrKz7PZbbHkGMpgvYcnoUxf3kaWD3
XMphYkj5hoto9J5OlnWciCNJYgBFVPUeO6cW6V0z3xOMV04UP6uMY4nYjhnb8lRhYPIxs+R9uegJ
0kl90udgz7ivGnWji4gu8MZ9lw8nuG17K23Xy/VY+zt9XkVIgV2TopHzXMpgyQI7NN9iA6ZJftfg
a0dV8jpa1SsJPJUJdbMOmlWRaa+dSaRlkZ279iXG0R4kN78T2NlZNpHH1XPm4whp8EYabbWW0IBY
YafDr9l1W757oDKE+/kvCH5qj9FQzbjbSRDxGZd1GZaMUZ3fKXAefSd4jhx9qYcIEDw75uTSIarh
FLXERHoOhVqJgGjKH759irgh6uIXCWVziGC6uHcqZHi5U/9PIvKCf5Bocot8mQFz/pRh3xkeyMrd
/oC06UlHa4P861kr/EOc8ECXrbstEVMlKQuSv5ESExx2vh2yeSGw0oU5QyiMtgavuUNGChXK01tB
FprSp/kGKHOIsMGTySqLOdkXRvmN0Q64FalnaoQhAroN/D9z7/YqlJm5NJ2wbGAD1t3RYw7DO36X
ljhVKaEXeBziVK768WeeDBQDDmEl1BZasPSls+gBYVSQ1/jo4OdCR3Fe5yp6BojslXs7eu/FvLIQ
OHXJ3W5xCowY3B51vQtK/5DCDAiJ54ha5PcYSlqQC0oGp8fRStIr5EMFnQcjz6TsiVuGt/0ws1wI
GbjbqNj6RTh+ioDZChdqO4QrHfWJYXpIc9jQM2Zpsp8uOVhsq7P2A/m1Z7Nhe7JYSnpxvW4Qf88O
g/9+IVgPd3TSnpJatXLNZEin7DZYZRYkuZVcNBzX+WFmlWydbYtcCThWd6ti9Mbe33CwOxlEspr2
yrS/9IB5NaIwUD3LVBQ/vTxMRN5hwyog5Q2MMpz5J9fJ3dWdXT2wgItIyI22zPk3iGqn/KuQLy3i
k5SCW2cjTK75WkMpzMRcc389q17zeO49bBpR0WO2Z2gzrWag+uSlVuCu+UVUbCbzRcMkFvptLM1N
GBAt6N8FlEDffc1NwsqgJgBCW0A3RCY87Vp2fxoiOlGOK94h7oPiSLps344IK4mW3HvIA30XVSfG
VAVvDtKFb0gulW8ffuepdcnCYGQtroogonhytYeIgCNxIo+iIY+8uc06LSCC1Qx7KQFyJlVgywQC
VAktinVRWb15wri4ysFc9WtWFmxw3r2ElgoXNAg6CMh7vjckrjkLwSYSwIU6gnyhl0vErivP6Hcx
4lFUgF5360J6nW7nFRVh44w+9XlDX7UU8OWUYk/pEEKoWiA3+P2jskZP21AZWQ130TUsIJ91PN2a
EoMW+5HY7JmSCqFtweUUgwmE9NjEH2wLM2QG8DE2MWNbmi8ksZd5Rp7XOguHN571vYN4SnHfCsQM
tk4TZxMOz37T9wtIwNdEy1ccCvgSWWgYKC5msgiTrj3rFq5TbRdV6z7/7AI2Qfqdn7jSNaTikurv
58pCZ40auiBkqkMWPBT+NqWh469rUDuH+mdGUPmJ/JFsCcTK0yEJTngbLIBQMHOT5i/NaaJPgVLV
oUrA3ifrAy75Disms8rwkUMo5j8oRwVdIMO+mFFchJg0SP9GuuMGvaDP9+Dh71u4us/wPGZRe8+R
JbcJBrHM2pr4M8f+lrACq9JyC0wm71g7MQGmvwc/Pk9PPaVX5N34afClD7a+5Xe44jZhv0C/Qidk
x3LtOACjgRqaLrO9tdFS4rnTJg/vtZ3utBjXl/hnFA9jbs6a7S1i1CKmxyuaNuuJ4rQcJJGv90y7
ONWl5mVpnL9AT5datbFAh7nIsWa0ZkX/O7p3LSGgVzASyjZBP2/zFtoW+RM6F7jpTidFIZyBFEdm
dWupJ1sXGj6LsXGID6d1EDsLvM+Dk1203gfFVGdcCGQLpRUOYJfY0Th/mcnllZH3amU3WD6HDjkg
cJ4mYE/VRiTcghFNeSvTaKN+p3qP7hWXb23ay5NFoA/ixp5FlW++8dq1LjHu/MUVQF9ci46H1da+
ROV3TYZriYKC06DsbVby/WoH8X5grXkZEbLBMXWjt55zJWIzOyCGOlVtekABuQjicTHPHy6Ht6JB
xtqwOCnrtAcyzkN8pEqB1r9xkgFZ/lIK3uZRFSgzkfIgLXMrBu17/t2BGYQKr4fUvW85Gk5MKnE0
1J+M9IJYfQj5rqKaQtGj/qhCeABeM2LzmNmECQ3edR6KQxDS7DfekWkpOwf76V5ApwNoaofvcCKS
9LqujBs+lknu2vo9Lv9EmaC83WrmvbDl0uRdV29qeOHFtcWfpc4ofmAY1hWBFwfdcMuiL3h8uMQm
aJoq6D3+I/q65aOohbuY2f7GeHmqHHvRDwNXUo1vWrhrHGdRAIkmcSjgipvop9BFh+46SsJVVTYP
MdDYOH9mwpK0HId7i1LIdsrfnHF1iA7QZYPr0KkFHSSPaNhOpX5ujObchc1eaNOhxnLRtN8TCgu9
/8YS4tKQ818QZI2MnXlYOuEdLWaXkcX8l3pkaprDkDA9nMXa+Wzx3RtUayZyjqZ8RFh3fVW0Eauj
q9aLdz8FSXRlKlp72gZDAZN3nXVVfAHut/FKheif99J+j8bskmaMBqJPrA1c2zgonPm3JRQKSt7U
EeZnnYahhk4ZPxtoi2MPjG52HLxobyf1C/YHdBASCHD2kWvTZkwy5k39UkuURH/cVhau7CQ/xClS
EZPkwCh6j1sKjx3SzzvJXYKU9fohGBACLToYUFG8FutJGmnnEi+7TF1CF0Ja8Fx8JDNQpexf6crl
aJ/dOsHLMmybDFspM+I+1a/s5N+97iqrCQaKhWZw1XLo9YiFBUeHU98rqcRrDfePsnLEpDQxIdWo
U4k505DmpdnnnNwzG5mtvCZ08FHLO/puTL+aBbCFBHc6Ej8WSLQfMviKk4DbL15aPWpp4W2owbjY
Dq0DFyoAC0AtJIt0p4fYNQwIKBPbNzM6NcW9q6xlxdIBKRpRIz4W7br9qhChu7Pcefh0vHQZQKPJ
ve+UA2c0TM4F/a12w1ezcpgLNiuAC4AOWLCAMxlxpA7TZkJzXaUW6Gdnbd0LbqpkaoB5rQJ0xFz6
YUpuXl0eXBapYVJvvUY7dmI8xuCpi+S5TBCxMwEIS0KAWkp1yWRI3oky1i1VGMI1eMTcrdpXRxwY
quVQvBeEmVH1qFUZUNzPaNoWiP4iREEizd+sCOzc+DV16SltvyQyq1oxR1Lz5DbeamClYYyPkl2b
qskaItQ11gmOHWx8Br8C4QztN6VBiOydf2hmXsazrG4n7WLpdzvGgFtjfur+Eu5qz855tveleJ8K
YjKGpdlveo/ZiHVHJbph+pD6l8ILDtbw7hPA4DjDKSaXdSrwuPh/prfLB6YhQEMa9mBWD+cmTD6z
arhHQfiK/stTDVhQBeS4Bu5l4ifs0rH5QBjD2Drw+Ur+GU6x9xxyQh3NV0s1FZN1KNgo+7HzbtkZ
ixKx7gCGti44/yYhtpiwQs4xdh7AOZkoOY67NXgPe81dFrN9KVOTXV3DDpe1bJSW5xijdjssdWYT
dUUqkYkL6W1MTiX2/Uyj0wkfJsdAJXaRS7Eu2jelzCfGO2PZbapdwMjWavpCY4mDMsPwmZ90m7V/
dWUH3GP7lNSfZRK9Jbw1ZYyVApa8P1EE22z5VlWNnWukV8gjMH0WFz8i8upP9ZeG4s4+xjkWOA/0
45gQ85YXSz7zRvtJUI9KfEi+VtAK3ePq4SHGIrhFJ+Yl+ApBi4W0NRp5XY54zAZLA/eS5t0RlXVv
fI+xvXbLcSdUZftATF5jqx/sZiOl2+APd5HY753+Irgg1fffs5s0krcuYrW/H3I80POvwc8pCPix
s8dvvfB5rMkcy64d90aK0CtiRG4El4HNpxu9a151HMGhcdwupHuVuFQMSYEUyj2m1LA7mYm3gM2h
3iybjCEKyZWnVeuca1my/m0L1KyltilRt3OO0G4obiy+wdS8B8hRfZe2aNy0WOUpCpkMt2kLVrg6
dFmJVOVdvSrwBuEbzu6zfEZ7gOBErAYrXxuzxpZtJ73wynJ4bfankLgcq94MJeZA9yk2qDKp6wJ5
LVlTZvpIkfbuoQKPANbyRpG4gWmeoYxgiHKa1a7WRo3B9l69hzmHCzMuJNsuKPXwM8i815DkMv5H
UawM5g9lFR2juiKGwd5kiA9y9uGK/Uc6FVPXkfrG0FlGFh6bSgjaQ3swRf480ptOLr39gNBlZaGI
Ssu9m9eLJCCpjMGR7VMSoCAp0+cY2QWbSuR5fHrZqmb1YZVISrU3jVmMJ+pTnYiDI/j4kfLQCoXV
LR9u0Ffs4TkQ72Y+IDrexKxaCbGY/d2kIZQYI3E00Wb0l9ZouSoxU2ruhNIdtZ8jdgl/nUCp3LrE
M1/BuwMx2MyMnN0kAXARY5FgScLJz4dmNAJ6xro2Tupblq06F2US3lSYCSU5RdvAe8ZHt1cn4uDG
24D209DePLc+8tRE+t1Px2UXEX/FS1BCISjxkki2KKH8kyyw3eYmile3+Sn4Em2k2dFEUKc6pWO/
fglRNFAdMjS5ykxbWwxI9fSgsN+d+g7o490MBTVdmRFUh5BsidyLwbAIQhbCrclyOK9uHKc8Mo2J
ghrhIrnlzXJUMedyXo2Nvqr4h/2a/3+UV027IcBZlE15Uk92bAfLzrjbsK7m0kYSFZxKiSsWwzN1
gib6o2VjiZDluKTjBIXQCkRQPJomMTu4xgTzuVbrXnhk/vucbH4N7XRiemy03i1Iz/MwvOvUNv1M
DTm56Hd5vnvecd/aa/1+Agw6/LOG8OCX1SkyT4KRTMb0yxvzregcwBTh0ceBsQugTRZa8jnvZoFj
rrS3lvMrYyBBBxPLW17Awpos/2CWA6Fzz3PLzE56RNHwtfkz9pIE51zNQtTlODT0TTeg4HnXGK7U
ccsjAqom6fpLl4pzwkKEdz2yqUbVWeAQNjGiVU+5LdXDVTXYM/mDQ/Jox3GVZDzZOPc8FqHcVDNB
gKP4N7hi50MvI59pJjO9lAykM1qlvLH32iQ3OrMIi1yX2vGxJAPbKCAkm+JYg3Tyoee0rIM0DPqE
KRlTuBPMOBoTfOdd4PqaWOsAQVxrfb0lli7IH5XGmo+xd/ib599RYO4snDcZHTEWaj+etkPLVI+x
pWeAsy73BgSPkb1iPXarQrB9MB5OdteGtZZ1W0H5Uo3zZRpQbOYXNscHHWMJZtOm3+r4zCfjaPo7
rWTNOO3Urd3Rt7PZ9FBo5boBrxMRMZ0cVMlmIupYv7cM9puMcn7UjyF/TpDgZOMdMGae8PiMJV2E
R2mXn51yCnskOgAQDJrmIwnxPFUMztTf65TdQeAK7FV4UVjvzWG8lDAq7ZaMkMz8cXnl+Lp7sgLU
C1Ak+Ydobs04XpzJfc5zccBDpLXEuXOm1QL7e61sEnF0UjyCGmgt1wZgwXhvRSe+Q070urnH6Kro
OATy1jDbq3+rxwLPBidkvF9k3zGPRzT7a/XT1RymMRZASOvE3G4hKb48yuMg/XLxOfrDs48VZKQt
7BVE15Wv/MaAP1eSS6EOD/V5JPqvhOUu8XNqVAN19GHwEaISbO46y2mLM5H3b9JIH+MhVO/tfzcg
r6VG78eNUkf2EwAYgWPvQp1VhM7eCpjAZbO4eFNIlUhqxPg8N1yH1Ejs5D7GQMV086ShGkXGUdAh
qAO+9141/cTfob6gSedJc+4tubjxtyYk5TysX2s7Fzs9Imhi0wJ0nXF0ogsnZEGsUQxhJxhmhYZC
XxjzdEi5wiSvvDC0JoAzWBnAiRl2Ey2IffQkMnA21Mzwdir+IbjqAmEoDL91ZL9CJtSHU5puUqYD
IXgBKow1+Yz6qLyLyTMqD5AooP4UE8h3LoTe89uICiTNXnO2Gul+nXL/d/quZQvRMJ1iAMWHiA7k
3PefDTmzcJGpNZsdyZv9BwTuNyqkpnhFJQWLzaAu/QwtbuJliQwfTdk7tVaUnfkexumg0jGandM/
MdInH6r/5z5s1oHGJWl3TcRgmtXPEalhw16ViY21pOHg/wxAHM5WcHy8mBW5nOTeEAmxopsIOS7/
YX+2PqgWE75Sa6sPCC2+iEFF7+mWa7yp5B+Fg4LX683NQhA6bwR2gHwx/cGvbMSrhHgAusFG6GOC
xwECn2pHe2qOHQWSQGQdx2CLvYq/gkOQ8obCwreLTU6LoZGhFbntm983x3Eeme5S1eHkseLwI2bz
6pgJ6sqbK0eCPdnPNw9GfIb1ZcBLIpllHvgUynbpyZ8qf617/MJhDxxrxJ+PVAjRds5hRFuVg61i
AlfRus5HmwjmGiQTYTU8x0515fZwvguc5DObPkIUB5TXNgLdlhWk1WFRe2eiwYZ52To+dhEaKS4F
zA69JI6UqbXL0mpcAMEvfqbc2sVl7TydesijktHM/y1TmtvdAnvaYZM5Z8Nfb8bXNmvWGYPqpB2Z
51N3T/VHxNzKd/vlsHaMq61DELOfoEk6uNQE5P6y24gR/urIomUba4wzBdS2ZONXNgClEWYBOher
O05gUS1Drl35lhtqqk5m1o6xhoaVWmLsUVEFYC38jTBnRPxbphMFNgz1MZkIO0M6USP4ikDXcvSS
uOHF2WpObGqGjpw2uhkOMCYHVT1uQzSaQ1e86jVbAUhpLf61D34WXhUBX2GLRTSyUkIFvIAJ9oJs
y5AZ6ehNTYoTwFtB/+KgXPcnfZt1N6ahfHWZr52Tdt6qR2AunXULQScaxcko5IFJSzxkqxRaHzhD
icp5RqheGmLbVrD1mLciV2ZyQ7pCtYs9tDyYG3nkZrc4jkX6WnnVeTTgJ1tN/58RTPnNYjHjvD9o
DA1CZlN81Qe3i5GXsmKQmHYK+Si4KjPzE5dDBQxFC7PVWAHlsbaeSQUUP4iIKOmKG3oKQoN2RZrg
gEKHVB0zSrEJhq0C6+1ty1jD1dMJkkmYG02H3ELHhEq718FIlSyRIjL1PLZqMyd1P48rPivBLxlJ
/+0nAzLTHbJv5hBMxgm1GyB2l6xqGLIDzy+nVZnt1eDd5aePuCqg3WJCrzZ2RscQwT+1tk/CBOpl
aPz6jR+PZT+8Aoi3dlQlP8/9cva7hTlcfZAN5Gh4BgIN3Tq1wVsrZ4qiU6b+7MMdTnM0EvRhrBnh
ZqlxT4wdT6jGFE9nlJ27+Ofts4OCpKz3iUrLZUxecy35VLoKTKF11lrHqcrsu01AXTzUrK3E15Wn
j0bF7fGjY4Pgs/Nn6GUmdznzkA45Ypx93rL1KOlroevzNA7GQZHgLPRHmKNnQlBwZA68+AxnmpvW
bVgfzFRdugQMwWfr78r6fXC3wv8uecd0iJUl30p08SFwxCts+dURUUaa3XVeiDhlMdnfwljfuEW3
HDl2NHlT4AwtPUki/UL+Dg+ThJ6ve44Ie9yg8CT6mlEb0v2ySnYm02hfH5WBFw0oFuQUulm1mP/6
EBlfvtSHhsDAaW9SfKmpuHqFvWKlV/VaZ3dNk4vjwbfQYJpQxRfcinrM8ZrF2zlGvhBg63zgjWFg
rlzlDDFuOXNcXIcdXmQrxw5yz9x532XfUoot83AxSYxrLHwBE2NO0cwvj41MVgWLaWmgqynl1WTG
SE9fo9Jye3PNBN1l/ms5bwM8be5iGiZ3OVNk96tG27cJbjlz08CcCUf2ouktJhSuraN1iYkdul8E
97jvvqd23vnbpmdijb7FYY6nDcOxGm4+Ggr0iR0wBA9Gfy3kZyfoc6vhbLHIEABpLGrAvASLO8wn
y2Fj4zGfb5g3EILu3Sie5grIlQiO4XidTXDuvJE9Qnk2EZIeCLY102ETmJmPLIDgVatZGXQ2Lm9k
OeIn3Gnsl+vqYmPz9YJ/Dj/A2FV82uwQa0TyqNUtrsnAttdq5Wb52GtuIbFEPp9dVLJmafcqgYQ8
blsnAQTEiXGDt9VM55nLxJTJV8A3XfiPkM2nzyIxJl0m6lnNad2RNo1Tbmv4jL2ZKhbyyglX0QB0
Wc7FBZ4Zaqs1iT1BBgz/E5DzLDXj6BaTTM7YHZibPM3I6trxEqevJowDxt8TTETzxmHeyg27shUv
g0jrfS0+YXxqAINiTd+z4XLiEWozs0diWLiC1X05W/TeQ7W2fbZ62sln2M3GK8mYyjCp1YsDxWXI
IEZt1QKOrgJlFz8EY64RF0yrOmS+FPMYFQfoBU9RcWvca8nsySMFReqob+dr6J+j8oLtOqJXCo5t
4MFHHZZ1+xLR/XnE4iC80cKV0GYy/Xh1jcHal2GAtrE6qJ1o01QXqYICcJwznGnYUM5XX7uEaXcb
EtI8IQwXGSa3ctO3O9KQARoU7+pATNGrdnjdQth9Ke+Q2nBZuDzrYpOxXKI1rppq0YLUyfGFct9F
4qEyj8zxpj62ZrrprAaV3xe2emWaG4+IGLP3cANUDAeTfdJhtI44akn86ddkc8r8FiPfg4dCbYFW
nkbZj2KAVtCisI9EGRw00m/0ywgUHe91wdHLyYhnn00fO8Q7cB4v0VZMMOaONEhQSsgG+Vs1ltxA
Wi1RbNKYLT8JGLNpnQCs8TSn2yA9jVSeJakxTlxf9E7f1mOwGryMqEz2Z2zd7bFb2pCfQzRXWvAB
rsVUttEcwl2JX5E7lN2BuTAEinLkpMoC3vePMeI55yFW6r7ibsRUIzFwK1ZD5QxTawu8h/pnCgyU
XyxjxxG7LAxF65bwhKVwHdVp1z+66h5jf9aeHTJy1Vlq1cy84Dww4LQ9pHBvPVo0RnoKKlvU+WJI
GHJW2lPjJEuNbXUbbmC9CtRsHb18iqw3n1A7IyWRlz75duQpfPde7J/pLew+pfY6OgcuHoFC1eNn
UZjOwqIMVuewEc3PoZcQjJOfS3Q9tvPWlJDUdjHD3JrJix49nP92nQiuBkSJ343Y6ynbuISXGHUA
vV5tXHpEzDOTJJOPovbTzRQRrpa35nc50dk/BqYjvDOVSdJN8d3CL5tN/AJ4K6qTxRM0EEGF/wNj
Kib2/64ZtHBMdqiHBF7IdF6rAtfrsjdD0681D40BGM3kohg1RfBcI4GuCfHJ9pEovx2EjJI/aqU5
rZu2SvXahBywioyHHcG4d9hEV0b/zSx5UyE0caltNY6deQJSENlrGTIyD1Doc5qocgo+RWNaB98d
8eBE5dKkHabEQ1wTISTUiAKW7IlfR6IcZFmtI64Rw77U7bYk7nSEz5LSSL+22nsKgQRgvBrE7BL/
4rkf9rD2KCrjjcRI4+7K9hVT9UicWg+0Z+NVlxzZrkJQbJP4GlbPjk7a95HTeCLS6ZbVl8Q8GeIE
glZYR128SPmTeAcDmHpMweEHuL55B7r2aURxDgMS9QGuES1/xcY9RWeZw9ramA0ZUDeLCtb3fvTo
0MCUCaPzrJ0H70XvPxMM4caz4T4x4P8fS+ex2ziTRtEnIsBM1tbK0ZJsOW0I2y0zZ7LI4tPP4Y9Z
zACDcXfLElX1hXvPfTJD5Lg3BikcdR9VdUuq46TweOx7hFXeo855yJlNFM7V78bDkM8Wkm2TEfc2
cbb8+vq5oP/oo3CjiAg1ShoCNrJGgRybd7t9RfyEtOEjr18x28e8krj+dJNbXn/iS/RpkEf9hM4N
uTKDhdhf4eebyotXngXXku6WS1H/BfabCPwnp/1XlKscnE/CsqDgUHcAcnYJQ5IeBADu3JDs7mHa
ORBVOhR3DJNXksUisQCLiUWbVLjmykuqbWQC+3gFHFhhvzeBWvGwIkakFaJr5+EdyMdOJQkb0xdn
RJNsIx1E4EsI/5hZGzevvp3Khw/CPuTVn7Q6g7wJFDG4MLMpAQXrK/OXhWoaHiJ01pE4CIShkEhx
IcB9Fovej54UvR2MKkYWofOYlz1qi3qbMoQ7tcDtEy9q+5jylun6e2+ArwJuxDc+3/sY7Wu01J5O
icccoO7o/DVWFfVzxwc5IcENfMoYyhyJKNXmXSYvr/zIkZhkL3lzjcrNlO4HPtpHyc8Z0ApOQ/mM
iRH6Xu1uZw13tu6m57A+wXMlMcBHPvLDb9l1PzXvUUkh0yKQRiWKE4TFIoUQSuIdy0vtvUdhra85
GkvgSAiZ6+U4ISYCrv0V9T+e9i5n4Bfg6OgbogEGQvxQ2h8zxljbe0O4KrVviBLYLWEEMcuiVmN3
ewyvxivtnPXTHJwT6JH2EhYLpoqtuHnpwxivbXltwuqtwN6sEOxMzmfKAcnoMyIRFC0mTQj66IJG
jmCyte3xO9bnQsvfjHdiNIl0W7op5xldUdarnd1XwLWeY0HFsrAdRCTtsp2lq+TWKUns63Su+GVp
yAhNCfJjLSFAX4iit7y1oNqzF92py/klTf8YtNwr8S4iLI+HikAn4sYYhII7cLMbgefQv7yUKE5x
80siYcI/038z+SI0CfYjIAgengrSrzv5kPz94YFNgS8BBXHlrmR4zbDVV9U6zuVT5XxUOn2u+S/2
ts5ANHTNsm/u0gknI/Apw0K/xYXIlWzS59b3zLy32kafkABYv17/bdmbYg606S89jGPIF18qPjSE
aRqfVvA+wNfoGGz501lHbFTEu6B6tbKXWG74xVANIgB2DKin9WE02pU4td3Grrdtcpycj9LV1qbV
PkmnXeR44GcLM97/Zto1ltjQrUhdzNN7pLcJQmTzxD1bKHMfjNwgtU4aXAKfw+zGR24tRpd0bDsE
kjmdO5C7i1xIyuI85PgHcyCxtY3VxSRkrjZ73loCLOhQaI3S8KtI+TKA6dDd4bWJkSnkJrhe+pzh
MkrYABoZxIV5tmOQ8HG8S/t0kwCY6cZXXsS6RTfTy4cLU87MmlvlEcjHADir0j+r8NES5qAi65HB
KJMIbpZIKQZYTfxSmMWvK4ylgSTKQ2jqeKzFB6JyOytCEhyYR5rB56KiqBoegbGvoa4VIQpFxj4l
DyHDVqQDFJ67xCIorZ1W+uCv5oa0hEs+vzR8VMfOsA8BrRONj1s6MxVRIAIa2TeNAN5pv6hcgvxK
UQd0t8tQblE5M83xKcGM6D+mYbUeveErZWXEXopwQYMd3hM+jW2iFdvMzL9aUkR6/5fgVTg7Jq5w
2jrdo58giXEgN8enyZwYh1mAP8p22zDFzHJj6xP6ZTLXlvBEvjXs/dGswvwstGlnKIq+pYfFKkVd
EODSmoExZnhHU4vwLcINwZWTWRvd8FeF7WDvQAll9Uxo6pCrIZMmIh2KSHK+Qp9xIhsSM4C0Nur9
LoiNNx+bacHKUueJKEREeZ09Y/N/CZvx3Si8Y1Nzf1Tio9CQ/GRZQNTTsBkVt23qMlJO8BLix2Lr
c2kVjhznO88Hnzcl8nhaIeoa47AePLcjT4exNva8zTB5OBxyUM99dR81/8nG3/TlRFtGPgloKE0n
EBDPLuO8OSMquDOCDRULy78pQOhmNrTlerTo3a1rrWQ6/Tfe6oAe9nV6AJ1w6tFGxGyJ0iprZ8Pf
2jByHcSgtwldH7l8eLU09cos6lFKdjJmjQ42yT/nzjW1LBiBY/PVmfW20ZXB/nNirMnqa5mntHb0
gvhISm6ISAh6Kh0sqmPFLPhxdrjDXC3NYl2r+AnEV0A+SQ6brxF8m+OTy/Wl9JZ6lOleOcirlkuw
sQHmdK7sokbGkilG0QH1RBQSMD/BVB4U6tUkxtvKyBZrf4XXTssWE96DBDgHkIVHGuu3hKT3IWaE
gXvNomTsjOhcd/z7Ju2Gj4dUhdkBhuefk097LyH9zhhim+U2dN8A/JR0sEY5zVefATGqxWUcJzwQ
mojYB7P2VJhWkjko3LatpR6xeWfLMgQG4W1eevG3ST2hi/Tcr0QGP2b6jcubp2Vy/qUM4bpcvdbO
tLCno0MlX6MLTp/l8BqgEio/LZ9lWaxxkNokojEgAYEyTulzTxyED6shVZRHSK00iOyOhbNYe3QI
tSpnzUikLXHzpUEH9kVCb7eZuRnlbUQwPD1670S+Kl4b6IT72tvnmFG6EaGK9zVkVy2TfO1jKvKa
1Z2zzNFSdszJkoivtBafLfSWXipPwp9FpvxyBZonCb3PUbuW0KOmWKaY1EL+xRjPjh8vWSluzQQs
HmcTIUGkTjOksA1A+cYdAGpKjoEfHwZXLDW1gwPniuh5/jFEADVkUhVjSuvon1GDUBLNG5qcgBng
mpS3xcZkCwQK1mfs67O6HmS1jeWrPx5Cf1cU4JSNXWKAaTcviIuubaI/B7jjeNBsZ3gf5qzXhPkq
0iWn/O+q1uFCh/+QpbAWquim6eiZw1swsQc2MB8u0wjbxzNrkN7Qga1KH3pb/mk9CGjcAbUvX3sP
MB/kPU8S2+IusLSgfgG0ij5H8gswcdoa8bU07M3sgxuWZUFmi5Nc7JCBc5168DghBCH/S5mP2B0b
31UsulXRmDeHjRueh5FiRtlrL6wOUwPE2SVzAAv0kL8pZzyoBj/S5Ag+Xvde5hurowUBPPQqZ1V/
6VdHJpbrdEY9MNeFldUShVJHV1d99nzIinVkzBKGLep/m4nAozMbGMncLP2fIvc3qNbT36xuIexm
F7iXuVlGw7UyYA5NBfFonLDc+pylVpTiT7xbJOHqA0ZMHo/+3bOifQxEghj4qi5WVfHaWfYRFeMG
9QiqRnCmvPWEF/INMZDVU2XzhZvn4fQypJgjvA7oU62Q+VARxGesQvKJRnUtQFH2XfWTmecMPV/g
q/XEt6B2nFUn3QPzRVXT8FeWt4tS6powgUonVvNwV2Q86FgO53ly3Bxx1DM7UkYPeQJ2YbKp+rPG
ZrG8adk16TQiJwESczcarrHu/HYnfIPfJ13Ob4PLtDyr94QgAgJmdxiPO83ekveFQ1P6W+G+WZ1x
BhHXaIyy0XzNmeHsBegzzaik08fMke1LKKZz5HAJ+NZHHKlJc4co3VmGrnYHBgP5nlwVgq9CdoIW
1rDkywrPKfpUdp81KNywMN6s7CEY4+gVGQXwlkwx7ZKKwDrm1ONXgLAvaMa9KfuzgfUQ3v9KMDNn
lQDhgPZ96YNTS3QGnSEPdBIzZK3jPUfuaxIzyMsTZ8HVHrRbq/oLUTKKtK+X0u3eRK4fW0QBNtND
MQLhM5MKieoJ0ZweruaevlQQ/OphEzZyMQ8XVKRWfS/OTWYy6xowLNEJWshBUeGj6NRrlEVDrr0Y
Mcyy3te6G/9P7HRk/skfv4Jw4ZT60W5e+TavLA0znwygsiRRfIJbIiOarQFYOoi6qKuIhei3uh+/
u0wpU4Py3ORjr4S2cfGRPLkO1jVmPymzPReWSWprJel4Q7sYMnaURC2utSLfGB7CZHNt86SSGPCR
pITrWpLREIRWZsstQSdwKdGBFAsT5ib+nKVBNHHKnwr/JQ0DhpwZJ2M1h0lqCvm36hi8Z36y94vo
c5iAvnG8eFN1SUwLGCSLg/S5wTJsVQ+RC7x4PbdgMTbECTNOoUxhrhzoBksExBxG84/IldeYg3mq
zH1UzO6Pbhv22X6wYxIVHa3iW8FYYKTg6Lwcdyu6FNtJ06Nr6/tmIkXdh8AVZ7MeqGAJnRmNvzKa
t2gOVPV9n7AUx3sjsFXuh54Ii0qhp3CYgFR/qscvGEDtCpU4h1m+Lmt667EjeJk0RZcX6efDbUzl
rpDePa+bS95TIcQOuL1iOSGNitk0axXe+MPAxlSSJFAlPBS6w3DajtZ51vPwlvGr48U7sk2WmvUg
G/ySoJ3q0wy4GSYaSNIkJVQ1G3y591NQ5tqdM30btfR6dfHuF97dssWrsF2M3RqhvuqoEOC6RgcR
CwJj4JLu0a0dUPtCM184cOAiBM06RkBE9zF/Pg1Osp5R74xhBDWucEaZU/MiHGIc+4/ZtUY+SNmY
z8hM5hzwgJcxz7A1TUpAxM6dGWfSQMRcC7x97v2/iW5yRVWz7bLvVMt3TGYVg03toQEsEv3JYy2M
+gYF04zo/BHLGjS34dVL14PgkPEVBg6Ld9lt/zILxwYyOgOt4URFHge0Km8DYr0YuVaJhH2cBeDo
GKrmHtIqN6RulCjVR8gMrb55A+Olb/R5wAvy2fTfZVTyPTlNSBt63MM6CzuV9BdFy/jfh8HWenCA
EgA3SYMfSl/7o9f24MipEe9Jsg9AQlMvb/g1lKZYK/Ncs6h2vgIHpyczWT9ajM2lEtgCeK4XWfJB
8+Kpz8HkpkF5QK2hpd17Bog8MJ91OR4LUe6Lqrz5WbUxWGHnvKYOgxFhvqySLiHGwwR5J/JYm+nu
rGBs/zz0Atig+FLnuxY9ZhMOF3XI8nEnhPqu1xVlqzFPIzgITdIU5hk9lR4KC2MnyT6YV1n5Op3C
lQMjOGSeMRsWiky/2diHopHJdQo+h8Z54LNhYbwrBj6syoOQRCtcgwOQ8DK/Wzw6leLd5083FVBl
a9UZx/nvCDwOzFC/UacXULl6Z9kzQoHFnnGm+Omf39kbq9kX/aZS+r2nI9UE6nCcmQYLc3fp+M1+
Nm1xME6oMVnj/3O7fi2bL/lIbDYC8PUj3AywDRWVZ9CzOwlPJTUz//rKzBc1S63UCT4nB0yZ4K0b
HfoWc13ZJxTV95oyqqYtmFFlJGhFTsW2kudyFpwzis9A4HUoJlpQCxqGfNeSK1Q5TBWQh/Jl8Ap8
Cl+t88gFy7u9w7uSe9MNOUVkButsstahaa9jP3zOZyYAEpTR7JZgYkwW4c3ELXIxiego3su4uAne
qxnl7zq7XsLtGl8VW1qd12v2DMsgoA55urPiR1jNUHfI0XIxhRuvcJC+0l8a2SHGiSolQyMINMdw
hq7oPzZohNipMDUxTqEWCsr0Bf1kBkLQsbrD/Pz3VCamscKy6lGYsRVhOYpqbkP5j59UHtREU8JC
AExui3IR90OybyGfCtZfo2I5zy6m2Gt84WyKWAwcDcZxBTEJKbCGmBnnF1IacF6yOAnOJ3UsgmWb
HFQP2htQcz2ciKmCQuaOe1Wu3f6UA6nG5iVV4j+NFU7mCMKvU5NCx5aFjU+/qPB6UKd2VPYjcjas
AJVaB2Iz2jj/OLN+G+OUas45rPGccVAKxzu7BZtH6EuwJ3NWcZBz8W1PKT66ABPtVKtblbOzCzYh
MKyCLi92GqTVDW2RwdIq9Yd/Bmu+0GUt5uuEulYvAeu+Ia84xQDx4GiyK8mze54PAY+5dTqQmDy9
jB3EK8dLncXoMX0OkSkm01f1LabsNQUfXRTGpUK3qHWAMaD6xPEpTDhTK21rDXcDr2AihmXvMLvl
vU6AaaQclMp4SxpjM1TNRYSnEEFrum85+brgQmBERZRyW5GayuNVdHihK6qVcd2zJJPDFwwYUqum
7WAk25anZ/60iqC99My/3KliR822AbixHVKxKF/eJz7ridjukTItG7/mpgS9gpp2lbz1XgPVVX8Q
heUuTY1xSJVBC4K7PMJVc6etwYxUM/WjJPhoQk5hdRp8EFRCWbprEm6RasPA1wSkao0Je+Ri05oh
lETSDmOe2rx663IOw6SxXpsUaHLXVBemaL+2A0iwF/NMNEiXTHzxfM0ewJNrPBJXBz8HcgGYFUuO
FTcvmKCOATpzBP057TToKdSFDknrWhi+JUPxUqvk0gaEEIAP2vfNJq2HQ58GL3QlB4vxSK20Y1IR
N8IKueu6NZ06bnrO6nJVky/emM1ZlMldAwFrjnMZoltop8mmlh2R7nn6x86NFzXHTSANgttRnqaO
Txc2ksl0sOQhtt7SJv9VZbwzGGy0Pqyb8lQwhIuaiQGpxDs07IzGQp3XyL2hJqx+FCu5hmfM4d7q
pmxXiRkdNa5ogK34x0/4k62wDmmDjmQgHEx561x068k/6bx68pz0UCwbvK6pJATcl7A2wFeGhDFx
PlILyLsm2Po1za2ulzEpDXPTn3neoUvzvVsGF6dVG9f9UlsGEhsXf6Pi9uL6MKL4AFscWfZfyNlo
2/FJ8+tZU7YYA8GcymHGyaiEvqIm7lcSxuChqDcSgi0G/SqBTtRwddOIWc84njX3nXMUSMu0dh3+
mLcJPIy6LtiseSBZim5Z1cZHRedWWi3r55JC3m9pKWuLh9EEu93L5LXuGKvJkqUQAbEoZpLIO/oK
bI4ZDW9uDeXVTgDk5oz1TWYwWNh5qECyJghWG/tFJZViYxpdB7CR8H474nrSQFtn2RyK1Zx7ECqZ
ARiWoz+UxcV0HipgyZzzGvJs+NQ6uCokzel+fUiD5tjLnFgQzjiVcnfnG5OaN6Xvc2EA9JPzmrni
uSW0vlbDr2vYcBpjuZuc/LnzKNOxwYzdR5JwWomJQT6FoyMNa9G9wZpZhD68YVp/MMnnKII/pXaT
ry/IRMTziPyHrNC5+ufK03T7ZSobgmhZFbGcazwNqsEUcY0RZxlzAZSNhruofYiyekMA9Fq6qBrL
jUU6zFPfGq8RLXr6T3gEMKiJjVLo/KVY8DWR4KT3/CeAA/O5jsUmmJ08xjyj1zkX3ahGt4lrEvpX
gKlbC/yDpkGGSQYaVqc9TSY/mlj9s6nxNyQAeFq0Bb2crqgBQex15p9tpAfMNBKwm3jRpioCcz5u
Mpc/qBLnD8yPsYpSbvV2qpclN8qTtGuWBp576jT756zLjIFAhUfQ14uLgmGQl3VH6cMFPKWHWl9b
ZfOXWtQhM5dx6Id7kgFemfGsLkKAKqrWiZSnAZtHn8nP+ZBgnIB9D7cyLlqH9a9/dapqb6SAgWIY
He5zjc5FgxPpemrHG7hssAnkub32Cfpruxxi8Ls3uG9q+i1hnPaeeKudZ6OY6+JQ/EW9zv6k6RYp
/7E7n1xRb4vxZZMMzSlHm54SRqhZwZ4gbNICO+pdz9e2WQVxV4v3hdpriXZoGYLkNTjysTmIHqFu
2rAthklA5e3kyZuLt2Dq2185VAtpJ0t7FoLH42cfY8yMa7LHUz6j9wyGkFVUJIMPB3v6HUXyHhg1
UwN4yUbPph+9aqHWqCJXk2FtM8UMSlGTjCX8DWSqXNzENq36+S5ImTxwQ5O4N3u1JjAnAasCHVbY
oLzdNN37fmWLFvvphYmWM+2nmmToNNkYtnuO0cJEst33VXPWYTvhEYxzRmCdQlEHW2O0cOgH28Yv
yPJzkBKDYxboe8jzKESy6R0Chi6Cn1Y+Dpv9lL2FAKqVz2KxTkPcEVwjJvkHnbwlYf482SSxjF3/
FHMyAyFcSAE3FkOIThHv3tIh5Mhthm7l0F+lHWFhdQ+LCCGWMN4D4b7A0T0TRNSci8I8qCJ6VuWr
C14SjDcF3WpWdqmge4E9auNr/MuYyOv1loKN4l2s5hQoMKvAKcBGNNpZS7kuBXJERT1T6wNjixYI
z4y7h5FcNglg/3n90rRPcYfewq2irSwLEFNptG0HUHCsjnQncDljF2PpXMae38l3ApRCLb+Bsphw
8y1hCsEkgtqoKH8mwlJtQt9pXu4gVIDCKB2b0ETQXeV9MIt1KDoNdowip/Mx23Si96heM2Iier9Z
CCtOGLbYh2QUpwyf9BRV3xlpYlpJJowvODdH2YCcRkOSFs+jy5fcHNU1bjFOZWhScP2h2Un3BeOS
XRHtRt39ixwbkUPHNL/jJ9Iukcu4h1eNAqOP+S4mNTuD5M2pvzXtfS7h/PReQZRvbHtv4kDi2xwy
BauNgRPuZ0picqZnMhO0laq75b9J6r+X5DodBGDMxgPQCcKzp0VGe9Yu9TnhMyVvpTDZGEoe4NJL
f+uaHgNlNd661Gcmlmm8bnBslkUQYvUxAlQcSA0c9N9G9AdWJ3A+MD+Yvty1buUvs8Qz1tj7klWv
dVDtzEvgql2u25uE9rhPXjT7HdND0X7Xfr/GIJOvrTBBNuIf00pdWNNwwGgzFAk5lkoOEUhSxP76
P0que00N3UbWcz6DP7WH7+ebEK1aPVIyxBVIJ+ZJBWEZSZOu28D8Yg/PG5+t3HJX4yUskrWALciH
neFE0E84jY0OBdNwmjW6OUAQ817HfwWYBSSLx3k0OAWvcyhT5cAcAWAx+5qKl3WGBM9tnbWAAGHp
6sktzZPHFJ6UXxfTlVLEMUsYhnRvV0emlzBjbeOAesBKIvN35IDboNxFTCopkqJ96fz/v3mRfkmC
B5XoMhezPQK3a70Xg8cqEbT900gahTW0K2+W5yC1wbVkzQI7as32e2z6G5GoTBq4Ud0BojtYgJ4R
EkasCc2Q6wKAP4PgQwSdMKmiJdUL1gaMyQp9Pfo3hrCEppHykqMDzMPDgB//3UP02VdkV3PPO9M9
i08RkIKRxX4yoAvDe45fz0ARzxxswLU5FksXOp9t1b+xWnsmWgaEFaa17Eu5Zom5jTrt7Lrdn1lq
GG1RKUagqThos02piKB/dljyz+puPsfWJsvo5rItZawz1Kcx4sfbADkd03prTjYZtrnlFageCAGD
PKHbEIg8bw8b4EPKlmhZ7zfGNVwGv5qbvY71uddI550R0p38Vhm4AvDlAiji6L2VGFaepEk1ZxUh
E750ns5gKoX5C7MDu0faXca6PegYx01De+77D6++rOatDGdtH5JteLCE5O4tdn4RHyO9XQ0sY617
iRiySt9CZIkzKMtggFD0MbKYGMkmPsqYP4AJILiUMn4Vjjq1CikUvR1t9nCevvKYwUaperEUrdg0
CdZ63GLsmWT02YptCWL4qWnMvwrNuzNZnxycljHT8L7qC5BpAk6c/cSgwO3g+8g8ZR/rk/wreUbU
REig1kNG7ItZj+4vfZgBrAeuY3VoKgZWWSEfQ96gOkoWOkZlhm2YrOiufXZl27yil46VA/hJRTyb
4dp1y2eSUHdDD+EgLmTLKJLXGhXLjE87kMwu3YBXjV/x02Q0s9BNtGs9BD3PI+7PwNBfKO+pySkM
tX2IokafM1BK4xJ5kHnGWiPn1yOurX42WueQ1+rsII0ewIim1p0dyiVuXoe4uDIwPAO2fp2EES47
kIlMD7lfXWdVGGRQVYKq0RkJTRLRR0wtBcuRj3+KiPn2CTxiFDw4bL+Cyu9oZ3Rck+F4FE4x7Nt8
nSiOs7PhUurk1sl2NsCx0GL6fHPwc0UoL/lOuMyZA+OsT4d+QIHDFyg2dk2OpQDt1bzF0yhGO8ta
G8IlWSzHNGhsNCg2bZDcqqT503LzmX3ejpwk7GKrqhk+2oxsXz5nl9a+zLONjegxkBumfps5ti6u
1mUEMTAmBsJg8S7FAvDrKvGx9IQoJS0m/MNzSWerguYnS8n21NxTFjBWj/a4LrpFjCs1YC/b/mpY
b0wQD5i6GqxjOp+cRXNRl2SjGvZwzsCNKNgIK8hD8DtalG0xi+FaDM3O1J69wTaww3OdNwYzTSDF
doh40me/phgcyXjdkUVUzKR9D3pCrZbAaGCKkXdrGEff6L7I0EAZgeppKjD2mHC7mTfhBmeCeMya
8T4gSUiObZkSU/BeBx4DEljH+bW276xWIeHSX3hgMuZfb6595yYwikkacr9s+l5GpI3xwVxNM9uj
5YljSWJ3hcCaWeRwJr9y8T3ocHJRsNLCkDBz7RhJ56BvQv2fHHKWsJsk3tbtJksfmbeOLPFB7B7D
qdVYYptnyjukL4FvnzWw4xJq9Xxl59wnHWRpIzjlcKMoFViwFTgMfP4J8N3FtWf1Wigmjs167o+h
a4vkkMV8/ulbDirbonO0ekKRrZxKN3iyWxJ0rl7oQ7qj0WWLmatFK/Sfsb5r0d/eidXrnFoAY67X
Hzn+6ynQl13M0AMJb3VAJMHXHzMZsczJ2p1KyXw0ejJyPuw2M39s/K+UjByaVs6GMKP/wkVvPjXA
/3jMw5XOgAGdn4kW4xFCz0DBlrNQNUWcrFaGBu5MejhFi7hf2wFYNjnVW8QYK08vLJicBjPI+lmy
sGNich8q8eW30TYCKNXDANVg43Qcyrz0BC4DMFwP1qhL8hJxl5RmfCEX7vxpQrqZ88+U6q8IH2Nz
BHJfYObHpmoNq/++iyNK6gA2dUJhWDmkmNsnUyTb+Q1tJOtk656i2HQZ4xGo5rqPeR+N799Kmfm3
97lHQiwE4FWnE2bNYtgrw4ON0gy3gQdfwyTUcpBwymKBPw0BTDLkZnDnhNjOd2ikumNHmLOTRi7k
wOQqExZFXTv9tmVPjiDZeo00NvPHpwkSReXGqOZ0t85EF1exv8Kozk4y5SQuKenKCq2zjBl/Z0ta
ODFcY33DM9Lx4A8UCBanS2Fe/XGDRRrTTpqcTfvReO3ZQBIaiUuINZcDICHVLzg1hLCwlGtimJaU
UP20R4T9xbM1yKvDNM6deTXNO4LcjvjCjLFIVrPjDIlhMLGPacibWGcPRcaia1mVPo3EKp1TF03s
SBmlQrkIeiyWXFWo6imUcUsx8bg3wHEdxzpWgiY+zyiZNzw//Pu/VQJEmxpGM64FqsuCYXLEJzFP
LL10JQtmoFRw/Co5/Q4uN8k6iF4LvtGVr7Ze2Ags1EsItzCjG2EC6LeL2H0UXJ+xV6ybNoRMzo3Q
8ZZr7Rom2hI/XwKspqyXYribLISphhglL62C06peD3WyzmzQHdDg6zkrk8AeygMNc3xqnXSujXm6
pw/OvDBBk0L/zyCpjg8IoRgu/zGBE8o6a7n61GDbZJp84eOtIsYfJCW2FsrFvZ4n13lB6cFIQPw/
qS/VoWnlZmb0r1vMz9SJV6VFV8ViyDK1r3HITopi3ScGrCXWE5E+BXEDRbcI8G3V/83rcb1oZEr2
oj5QF5AQeQNYTXuyzLOjx8CgUDvFfgAYr+n/tXa+lBP1jzN+pLo4J0ZyxPPNbVBcqoxphuF6Z73y
Ll375ncsRtueGrZxzLXsnO+2EF8DnhHPVduGY1752VOkf/GbTnr/HuL3zsHPwfKcl9qYMrOOxUjp
/Qb1a6zBCG3NgW1CDfJOt1sG1MPZNWomuP17LvIlMbXguXEpZ8kv9A7R+fWKIQkybNPAF9L7eyLO
p2081ut6iktEdxX2YwVbjM/oE6IM7uOI7XULcK9i3wmItRvaXdQe4wo4VjmtBtCazqINL1EVUBZd
o7RB4oz5jzs2CtR2HptImCnRigDgHGJECS5/zH7DJIVvy19nT1AB8w9L5R/a5Bxa3btSlzcmEr42
sE9d7xzcUVvmv4UtnqELA3z/87W95TPvR9Dv0RiCePfwAtCY6y165wlXkDP2771J+O1Uz/z8QLCG
ciwQRB0rRMrJkSz0aSSFKaeinuqd6UzMJB0SKX04Zg0GnTd6zIuqkosf4b4Ko4NhVO8oD5rqTcwx
vw0mX48+XWhHrYLbWlREAP81qLUtilAVYWaK+e25GnwfsdihLE4F4VjMjReBWid01R5RLhpjgmyf
6QjK+ApUKFA413z2X2jQkV/1u74E40SVRIQNp2lU2u8+WLntmCHx0/rhAwcWJZa7Dw2KF+N7Kkiv
Jetm3v2jEzUI1nR8Ps3m4XJYo8mCe0b90FSb3MWSwBUaNScWIEEBUxa2NT/AWTdTdVr9oVVMOIxb
y7WJqoPemRlKRtBI/sHtV794QOHr8hrYLvRq1tHQdkklw7jC6uQKmpC+9IgEONSRVndbsAgC1Rwq
C3SY905n74DiUqXQDK2kv7cew/dK6EttFhAkUCBn3WkKODpl88oXUTIP6KOvBpl46bxpnENpxz5W
Gle9y/aNCUSZ8rfgJQ8Oe/u9nBPstkClVpYVHzSnPDcNKYgCM0dyT+kemwb4BPegHMQ1BH1SMjSY
u0S6QR5SfPYpwdr8dYKMvaA7SbWL2+2oP1f9F0YqWJrgYuh0BdftbF7J+w/B9d406ubyP734JSOT
VVPfHT5dIope/UBbTHG4nZ18+x6Dev/C8WgiDw3pigL1sLo3pBkmxwyjpEVUB0s7OKXOUXdIsVhN
0a0Y5yrEZ+QRSZ5UTibCTN2TNZITBBKkvM6f0NTwuDFUIg4rBjlNvMGYM9Xfmto9de986lQDo0lU
ZHcX0R8cuSFGrQW0mu+pIgbwHs2AjUs7CRII9gmfkdzU4U8SYcYj2oy7fjbGonbgkf+zELFGt5Cx
FneJcFgDyS+CtzztRUJx5h9LecRsjA8Z5bHAuKM9LFuuxuSt8L7BFKCO9Yk0ZsWJHNDqzDlmnegI
QoK4tdGmVguu6LlTdpkscwva3Gri0lLzqZ++2uM5W3j9fFOYnAjO2seWlHB9NRPngQc7phKb0jUW
k9cvW8mtyC9cfltE4Amy04Ot3a+DDsjESrM+OpwQZaWzYY+oB02bFqDjhA7Xdp0b7DmG32SC14J1
cf72dBiQ4s+BkWrlvZuWuVLIt2y+xW7tvjdzcdJZAvoQz1Yy+PvI5QEJXIqzeuY7g3IboujFdaWB
+Ih4VA98YfOb64O59Ok4Y81fVXUDfdOz9qhQNXIzdeA+8TjdrKq64WWMPPevS4ylzQUTt2GC87r7
533VJdfN9O02H3pCbxrp8XOtGK3UjFzd5tvkHDYGhquaKvHqutZz2Dc/YWldh7B9QDt+sW2PRXlR
3VODBv4fU1Ik91xJ9p7Iov+RdF5LkStZFP0iRcin9Ep5TwFVmBcF0JS8V8p9/ay8EzHTc6dvN1Ay
mSfP2Xvts4CCosfjlsKL5tfJZIzqBg9//nbcEPQMVB/EcMNWik0m+Qjta/VeWNsqW0rr2Qtf1MLZ
13BwSRumCo1D8piRjpaDvywTzD/50rXmZVIMLK0ziFfzFkh2pkRiNo3OHuIcAsMjZIUz/kBvgPdi
J8fcuzjN0RXfujeicsMxtYDjQoTqxJmDSxfvTTNTdm+qCJi65l6bt7rWHcqIMxrz8GOrE5WnofNN
oIfIbcq34WyN8WSlhJdp26nMn4wvmuJyItPQzCGhSh8WZ4Gdz8pq0sNmaEQeQzlj1PYoBVnXIBYT
dKVeQTxFGzvxVwA482Ni+KSiFZsBXTgLHxNTw2KQXDGOIReUDr1RvcRNgmNB2/ZJsyEWdaFJju9E
5RYVAeDBq/qcgz2vQ/aswNdOXZVANwqOveFzTSM0jh1GbnyfHszslZP41ypsNqZMTsS2/2rVTxQT
zOKq+Md5lyfhS+sex+hiTiRBI0PWscOAZPzIcl5bx4cDTocBFhF5crHkeDncI/mdwpOfkrvFpDX3
Ng30e8LfAJ2CqgRULaY9HSxSL6jtZs4hoyZ3sZVe4Cas5rR4dWArgagvr61fX0WLcoBrLuph7TnZ
WsaI2gybCIgADIZTpd+yjzjT0yEaEdCL4N2Ju1WZtMD0/GsUZSdQX3N5V28CbfCznzFIsF9s+hcy
8A+0Hb7SaNzWs7yeGcsFfHVdMnprOUp/J6h0y2Tlm0jaBwQ8SqEfE1nQWCsXV+jU0v6pcTtAPiqb
Zaa9t16w1Y15WeFFyhPl44ROqqNG6qx9yPufogIrtQ46Mzmx7j3y9bX67T5njcO91UHjKuZok0iL
RGfjiHt2waicNOlq6ij2/WvRVu9cK7wG2pJjA0dfkkUZwmvDpf2sKlyGfbhzJh+qGmukXmMP+WJR
Rnu0CrzsErUIVl0Y384i0WzgVKmuU2nkR8ZjwAlZbiNx1X3z9f8ffsyhb/Ojtom2o/HEStrMuCIp
sbxv9aktAp6b/97zUQA0DCcYUcNzKoFuWxpLyn8fUPAt/OJux5RuA8b7Vt/7gC5NLFEV8ZIJqJkG
PLSDp45FoAuNJ61N6GCm8GFpUg3JXkAlMVl347N6AtRPqXE56PP5LYE0ToDHpLuqyxw6GMfWurex
g3SfA8a3VWDOXK4H9KXqm89Zj20D14rNXDp859Ca2wHZOBhjwpcpT08MC3A1c0YLmxWnvbDNLmnw
sK3+2Si6hTsD0e955ZozA8xlxMrBHsefY6ZXkEcO0cQYiAp/SOTmAfHA/sNwToMTnvRguCBnN/tt
4dqYKMMNU0WygnzkXoJdWOAujPU5W2DcI2wHbbKKp7SGflsNEF2TXjW80/hiyqUjoHVZJcofZeSe
KuuEamj0rr2858iurPFg4cuNOIYNlr8bmL9qxRfAVvSr2aFCF2IQKa7TUZ44F43kmVSG0P67Ukl3
ropsHbLzEkfeGN98zqoneYLZwQ/o3sqQN6af9PBxun1IU9uiqmbOf1JswKhM91bEPCarN7qGZQUk
XrLWFhGvOIp4SGUettj8RqdKET621kOVU+z1mQYoflDaiv1QXxO9vLWDeCYTGRygImUTNj+KapUz
dZ4sCpl7alNUaRYBK94fps09gBcUHc0iHPd+wvmHplFpmEdBKUuffojMe4fcofbEc0q7Ub1JkRew
mDH/RiGYZa9NwZygmulAVGuL9aGOvktK6zfQAs3IEoarqEe1RBlbGFcZ6XgdXybrYdKfsYl5xPZJ
jdKl/GWdygK9ZH3zEo72cj1AYW86WuuE4ghudec7B7vImH0C6RsYMZpi43b6Pmy6nZvK8+Cfmtbe
THoLkaD/Nux8K7t/Y4sITxsPNeuiUSPhrx5gR7c8ekSDEsQHO2jCQWVz30Yy0VpSLGNE2Um6KAQl
kPkt0dniteMvcD4JA3oLyYpZDYpgXMJ4KMhJrEnEMHBVa+dap3vdP+a54nQeE7gwPqs4UOHSyaRp
Xcn5JZTexsr691jw7kLlbq46Q9MieqfdwLUZxv1YnPUCOHp30OfvsXdBrmHApSAwxT2ZMb855s7v
7ywRjU5uUvcpFU9IXAVV0BTuY7VQJJBFOZdr2Lh4nxp+SPbAFeztXYZLUL2AGTEtcdf++BLZPgtH
GX4bCBj5kOp/xpRMmvmmegdYuSBPIXyIQQM8NHjWGeruyiaLFqHD8LBpOw9NcwrJYAkntAA5pO2K
gHEHwbkKil/pivSUp8imX0BdLIVf7cqIllnprlz7lTDEXXFBmLSNhYMIhxqZ6xrn3ztsN5xUg63U
7hi2/Dl+0ZnDWjR7Eh25z1zu0plBHYrcHC9e9pygZu1pcVtotEDbFuJLkklfxn/tST3FPkMAqHp1
MnN6KEMerG9kckte1Na7BZ5G7PNdmqNSiW8YGrbuWX2bor+7RXIafFZ+HZhbHJwdrkqK75b1qbFu
AeyFmfqaZACYQY3458U5IBQej/naTrQZkrEs0cKaJy2mjk/18S0VBHOmfAMvjv+6sIaxpawEqlGL
8u9KTHdV7uX0POsR0VYLLAV6ijeZ5jNXJmm1dblpR+9XK8HwDLC32GdtlyCu6eTO6YuP5APpr/8+
tYTY9NpHmfkfk2n0bOKLydNeK7afWo7rMoT7SxYQTbq4du6GmFB3c7qFG6cV1dnpYE6Z5YEIO8rd
L0kxR1NH1ZGcJhf6GuA6C8+0yjH8huxtGaPwkZOi1xhMdTA2sCt6JdO1jPAn+a8K048KsEIY9qs4
vNCMzOOrgSZZ79pbZuMZSipuT5Zrawbv3DbkLcn8QxnL8T/gQCs4g0V6tZuTj6iWf7aLiiwTxWeu
1795WUQL6As7geyjhTlWcQYZUcPQ3holHLtY/DUVGYKViiuNAaJwJFIFc4j8tP71yFvuhpHAWo7w
kNkG6IKZSXE5idcuaaBPhR9RoS2eTKrZMZJXZ+C466eEuiJRPxDnZQqASlmUGPQ9BEKaoKWbtzVr
Yx+7zyHA1XpF7XcIyYWghZixP8dvCqhvJc570LS/uavTBtR+6H97NFmpdhLojBLEHEJc9bYhO+1F
t3eb8lxVzXaIw11qHag51dnI0t11QQC4/2/6DsQBDmctj2n57gV3hrep+VAdiwgjjorvRXR2Q3EA
4CS21k5/7nwEJVb5TiCsSnFExFoe6jql25kFVLLRqSW6oxd7nWC+hUe2RfTK+LaYj4V7U2ulkVer
kr3EyRBJwDRShzkT1MUjhIQKFKgeX3FAKcf0vHWdCSIXiFtAv+5NXfLU5xA+kaw8/7N1Ot4zx13x
pf4cWzPKSc/buvM7y2/BgTeJvrDpIJDCdn83+PIR+6Asq31N01eps4aA5ojVL1uPd7ML8Qs4kpTV
5Kl/zRmGxEPRoPoz4VkTmC2NRXMpldl4Bl3nuXKZ4f/00FPUFk2UAsq1PJNSyxKGNsf3D264a3QE
0Pk1cHt2w7+8eHjGm+2ebPnagH02CdbQLCjMOKBn52bBa50Cj7EiRY71XEwvFrOKsrnZJVl7cnyR
cj6OHhIR1/i2GQmlpAzGXn8GtRyegyR/IdyNiMeOHtGops02Tj2yBTFOBswHi79WS/YzSr3BQS9k
Qk+Zc64vrZAYR31uaQpy8aQHRM/saVTR6/BDVB1gYEz61RCzMs84+sWXLfunbMT43p+qEqyGwaQw
Qw0BhYkMIXbqBJz3anSABHjWlU50grgNj8TcdjtzmgHiOdyx8X0ICAYp0YAzNltFY7q0m5vOC9dq
j57ntyIGzjBv0RIsGK2bKVJ+KX7VKkbll4Yygdw6mzVNjuA8Jp9pk2o5d6s23vYIilLETFZhXTF9
E+xg2cRGTyTJ9TTlmI4VLjMIHhn9i5kiYTaGgg5HMLcus8HP0LG4D1e14DdFeJjM8kUYHGRtw7t4
094YjW9kyqtJyENIsWMi6lalS3eiJunm+j6bP70kLSYJ8FFnp7gLmGebK4atuAop0Ws0iPVdAWwK
hA9qjyJZbhoDi0JWGuTnDKvRd/akMb/JpvjxbI5UhnkQ+DDawFhMPQQqJsFkXlNtgKrNXjgS7I0g
2YSaj1YAr6LOfIzDOnVCU94lZ357TyXVTTX4u+RadcR96RpJJaxezblZaTUnBE2wvCHiL4PNrJ8m
yGM0GPpmQZkhmf7NHu6DZgNw0i1/HEryBshjaMV7L4SzXWwbIhVQ6ZPzBE2y9IeL6PKDOV7j+t5r
1zhiDWv3Ns+YuuRVGVFPoqkralIxrAXBU3rUvvupOltr8urFjO5LfZ1XBArOt4ndXdOMpePfmCjh
BNMXYQPRkvO9IDhjdg9qfj3GFGZ8ehdWCPMGVZuE3GxZBSvIUGGhHSa855ON/XWm4VlkwyG2s72Z
tPiHzYD5CtejRNZfxto9owBv8Ad4qA2bkVyzDPQQQ/2t28LTNUOmWb1b414fkdPMNu2QKu2NVZXT
oetItyTmYQDfzVCU7oKKcwipi+g7ED2lEsrsc8YRxi9mNWGnf5SetSFdeiNYSz5BPOw5jNJwdnvs
UNpL7sI3Cl2UsaDVdqWPkt7lU7DAvIxdArVWAcgzogPtFkJ9VD6HHNGe/EIxowt6Gj39PUCDAx/f
crV/aXxPq+6tjWgpgOEgMLiRJcOUlM4f5nw9PTFd43mGSMwaOqylg2YzJCPMwVc0cB5xqQxKdKxB
IPcJ+vloa/PkeQ23AwzZAGx7oGC3JB7LYMtSoEhdxNnoBjuLDwPdJHbRJOVj5SOwEFipePC3Gpa9
RmQfAcT+J0NjRhKhujrGWYr1zDlK/8FMZGWY1VrzMnNR2r+5DUyHBs/PlL/glpUdE8lr47fb/K3B
XZ7zYIDEdAnl8+VMmCQ7gsVuUnckYpX5G3b5ssl+1UQttm/YJmuXEA/uJjQNd9gTugfuax+TYqQZ
szpm0x7ZW4/hyOK7jteZ4cA8696imUPy+G5+pMHODZAVaixKTLPYZrC4LUKJfZOVg8AB+gDdCrHB
BbscUFwC0dX76jXQ0K6ddlLnK3qnJZaNcj12NBqNpezpe+lXU8DB1Jyr43FhaxOAi91i2bXWXO8Q
WZJVenigcTN8jjO8jTjF6h9+/3c3EbBSb2UGXZaTzalLBWQlaX7mNEL8or0QXrUm257+YP5eN0MG
dtXZIDYWa3GWRQ0bESU3oFZAcFcr0Sja243arTOCl73uQMEw2ZoKma2HRza+hDxrnKdBpQKhmY6N
9sInU0fhjgDwrtt4L2YIiFgv1gAZY7+FdRli4VggLdmP0HXQalwCNTLq1xoajRpr2kgjxC12ZksG
ir8chbaMx0fvftZYPqRGlYsxNwDbO1CEYVWvjJMaXgbacIiQEOn9w/YQqX+VHUZw/cRyqZ5pdXDI
OLr2AQB8++bRp86uNmc8ddwIT0H11eLoVK2RPkHGyxRDhfNpHC4TUAi6aXw6ZIVb5Vvi+s9B+e1J
PFBxAzQfbhGGw1kQZGyIfaW2mk5fuIkg8PkIuRibBDwYcjWG33aSh4jCnaQOZOYwR0aYmrUTbzBd
rjL5qAu/3trwrCW2hHbYCsMuyV6iMp4CdDuVN0eLxIqYremYKy0vwBUB6CEEvxpdeo0Ix2lTYQVj
QhbN340cqRO9a4zmKkpRkFv0+zMN45pM5nMhH+VMJVUi1ov6y2DAjgGMZHOrUS/E5ZtuHDJnY/c+
nl+CbU/z+BeL6NcM/GWY0DnWmJGCQjgBzHyN4s868OQywOssy+5tPOTM442VT4OBs2Tubocq+zBz
h3Q6ytZobcZMBuYR/6A2v9RmsPcDKmPoXUBIst56iYt2745vSGSDPDoRNx+BP0RYgzpxfvrDqbCx
uHwa4XLIGZPkTeMAAEEV1uUfeklKZLHuZfobofhL39xgPLhGdiQc8zQL51k7e1pwLzH7FEhN6akv
81NWYaHYIyzXOaSCZQ3LFwoJBYxLxN6gCpHEy/DfFHOBIE6aTp/YR8ASpP5IASIjUW4JZxE7EfKg
RlunCnZ6621mYW9DnIQIzjDm8x4AZkM8zdx/nWMS1d3k4eXU8j0Pv2TjxBIW+W86EKNBtU70cmmA
DYgeDnFJdlE+x3a8GzMmfoFzzML06M3msWniZ0xyPFLpgMOtJ48yAgAUJCwRlJPAroAnsNKHvHt4
+BNC35hsmvrWJqvLxSbPImGRJxqh6dMLdpI0y74w207DJzJKd5NW40stQtwgPU9b9a3KAw2l2aSx
+n1kZYjOjRWoAaUHPBH8F1jgKYrsHcrwaPSZM9G4RNxbNtuipyxBdBOaqGZD2eo7Ly8+U041Gj2R
WRRbMdFiDSGT5gUKlRjzAEz4OOTB4bZypMCK9KbTigma4CsNdy6PpFVuoxICdpOBzG3p3cjkFvoc
2OGq9v28nKfx3Dl0e5QkdqgoMWMaC0aV44KIF049fxrxW5YiQ56/gUFM458RVQ9SELHEsYnjj6CM
yXlWw+wnUxROo6h+k7Hd9c3EEHsRsvs38JF6e9Np+VejmuE6hZbMKBPJMmaVaSz3Ixwx3yFFWdj2
jEE7SrLD8ExUW4YHO8gWTsjNm1rUoK68sqih52l7carL/r1Q2At6NqV/8hHElWDoSyovqbPeZPE1
ajaRe4LPAnV6JkmU15kzPZMY0hoXzBo++iRcRwBIDQ0v5MOkDnDHeNfw6vQxwU5Zuo+M6qwCXsiX
qeibSuHRQIm2VJAvonF+WVPm2H4LeHsJZmHZuuVUqLOjrzr/oVXj2qmmU9qblxap3nDzmRXQwRba
ny7y3bLgDBGOiBCR7DIhZQ/rNRCn43Bq88+maGgi5kiIWibVyQQM9lUwayOC4s2swMm2RNdj6dUW
uSdPadNCs8miZS5SIh32SNYSjDZISHO/eUmorUS8tuxLb7JBBouiE7uaznIcmssnaxbH2mTJg2Ua
AYWm3ZlaGCs7wtBQXGDgnHEFlfbZJ06ryfRfQ/9GXZDQoWtA7tgjOh3UsxdN2ji9+m2dY67TLedG
9My3Jnmi4MAJpm3sjCmzU9O8yO6ASEvWV/p4qf8vzuVKcbuM9L1MrI2ArbJIk3bfeOAcWcmY2CXv
tPTWjuas7Nm7RBZ+FlV76h12iB70dlb/jMiRkmeHWiIgpFIL26vmU4FWuGHQ6fr/+hh7u/DW0gO3
3vOGI6sTNDHrwd9Vw4kbIy33SVXPPeJ2UztxHERxh5AvcHAr4jNTovMsh4PMzIAgK+WV6u5NuiMx
MbIOpptRJFxDwUZrYpO4JXe92+gxxi+8KKCLDWXb9q+4lNUe2lhsUzSNNnXpbkdaimHY7geX07Q6
mVEpo/rq/UNUZAv/pcawqrq6M29rxfe2mSpoNQSyzDtHVNFNBHc5DNaDVi9QuBGZ2MbHMGqvOPRQ
FYDp1upuMYBQm8aSbHJYUXhaC4kNn6eeyip0tVNPK13fEujFHfAXs07IArN4i9c0G+oNcKjTmP6m
r7mLEIDB+5L5QQ7X13tGsDSxxSa8qAlYLQXXzRmaV6agbmXMJXz/HYPH3pmOJS46MtlYfYFO0aph
Y3TCmZMdJq15ekEwjWsreUpNrME+hywQkjFygEU60oQBMQYu5dNIdZxq0SsPch1VrJelcaMMU43D
VNWtCQV/M2ZHLBy7hiqioSUl6mJJccaJopbNqRP0FZg9RMwjNM5ndhfvSF3IfJq81IWiMBaVloOT
QZOj9dcgPhhZeMDJg8TG2zoBE23NXnmQpIpiVxUYqneOtass7xFYuNqgB2mi2Wluhy51IoKsRita
sL5mHQ62SWyzMrujfz7lOq4QI+7/Vd1M+yM3jUXiOEQFF69Jz07YXJG1uparVti8xWHgyJPVPfSQ
LHO+TFxQKnPG/BwtAPKLXqNFVYPdSOy7E1TY12Br14wGGGqsm5hXW6MWaiqsnJbXXRWtukz6tXrm
eGRWHqWgKtf88beT43HoGUo8eh4L0J+cTHHVT3qpLeHNVFRKG180D+Kw3megeQHqChsoS9zNDJWr
z7gnM+uE/OQJttqY5+9cjiUDDXwwYZW+Yq6Iy1VCWZhQZKfofERaLj2EsqMMrhrx3F+ZoE1Ai10y
Q8qWLhcm48giCQ/P6B2D1KqyalXT6VJliga8K+cdlcaDiFC81It8tLaqYZOovLD6rrC8Li9wUAFw
lBcPxW1F/zjVuN5ER5b0sRhQFJyWRppy/q0gzlwrHBVgChcATSUn8Zr2jM0jsrT9jjFpfakGJGOm
LDZhn+0dy6Lbcw0D0uoStPi8164PrC3sd7b5rA5BJdYkCl70eQ0twZsqqZF2qoVE/RhssekxiJDB
BJCBcpwwzHZaWqvOXxMlB1kL4gQJlJi/i44zV6S/8tF2KmPKtODCeLscwUKW0itjZO0xZPAvlZ6v
WGUROGlC30ryGSLqhLrmHD8sky47KIE02lOEbVBrFvxRHjafiOehKhjQ4EZrsrU3a98WxBxHtBtH
Z1HiKFmwrEp57zIIalX8rLveMp9+ZvwECW9IwcGhnP6U0RwtbTRyCiGqRaAJrsBrKNsOQlfXW2sm
skTv0UuuFvsngPiQREnEwlgvstSkb0xIBscEdYU82W41781glMN8dIDqRzTsLRf9pS+bRdwq7qG+
VGeZXu+XPrwI34U8gR5c6XUG5L4AwTkFABKggVXaxLGID1Zkj8+t3uqpDgHBQ4c0n22TPUDeC46s
Zmxc6uSnwE7s6Fyg/kNWctnle27KHLybbHMVQD5/eqWWG3ChlV8pEwfjXeATUmdl9bjSBAm1BuNn
ka/bkqRQzpFljEEE1j2r/4JnixqcPPj9xNqtEGk1TQDDtt5p4/+FzFgq+0+NZyKzwXpBXHKsoz3H
2tL+ZeiaQ64Q+7S6NL7NBpHAZDTEprfggxbfDsDREIXueWuOxH4QXNonMKWhW3KaM9GJ1KSoj/W+
lNip52BhhJ9QZlcmiB03+GKjj0V59DV9GRYmKPjuxzJVRjHsEocLEOrKLIFkF4lblVbMLAYqKHvh
WMo2/wgYVc78TDnvsrovIzKUmYhlHmLEsciF277YcHjgtO/sbBzG+mWo9X3A8N33rY1VoxdWp3qD
CmhKgUZnj3RwziPOjAHNgYH9ShPmf/D1wgDa6pvfhrDXSNaf+barjLsgLGNVqBOqnI4ZBhR7jo5+
o/GOQ1W1py2ts8UQFdeqjz5aZLhRbIfPCsWR68+hMfwbQeb0xtZiuOkJxnhjRK7vOWWzjEdwpbWn
PqfNhaycZumyNInxr0HKo7N5NrlBQGPF1gWwpTkP3GIHtuU8krI60ddncVYPCSWEelDBPeIDZhCI
yAComhk/OFi6PJseo6k4OdCGAWoOXOhpFNu2BiVJ4WvrX+qhD2DCWSlTY9qHxabSToH2Tg7GBuIP
ieLe0pDl3iN/ICwHXgpaSzrnYdrftAVQ8fy3DHZhg3wIS70FkW0ol2WHkyej+SABtmCnh+qWYsbw
jX7JADO/DT4Mq4Kih3DNlvyrGOixw251LFgvMcowEcPUgUMDgq0KNjVw86kCpgPRoN78gQujji5s
E73LPzJ86tt4HWTTNgVjqh54nYZUgVAQB0yFhS+NQdN7yxnRisbeR4sP5w6s3rr7BizHa1TR2Aii
+BK2NxoROFeICC74Vh7H7LFJfwctWluEtZWAtFBzsMGiSi1XqLnWnW2cDdbRvkZ2Sd+vt9pXt5GI
PkhzNIObk14zN0agLTumhy1jrI4+JyqafIWbGWVFu4G49TxZjNzmHakoF5AmEskVetf32RKoHzcF
TU4VlmqzsRtpvyZbQ02pu2E4qQUts6xdpl6WjWHVx8nuNqZ55T8FC0vVnhQePboU5GyUVrXloQtL
1HyLkJRH2EtbBjdI79hEZUtCQ5Sd7TTaezQGvFbsCufZSeVuGgc0DLAWzUeELtaUx9pglk/Lxyco
qicCphr1F5Vmb4K5agUp7q77VDuECJLbloZrfpqxNLhAOp/N+RchxHZI5fXA4pmdqxTWT6QexMoq
JT0I5zQxXGvfH4sw+sFeeuhJzhiXPXSMqjX/qVSEovfXtVUtO42L3fdwQNlxedL7/kawB0OkEuSP
TtuhCYrX1Lv0E2IW0uYlo/OHqtRYYSPEzyj0/TRbz924VLW2R1KXUVUr3ISLwHl12LexIiTiqpqY
SVkvuijH3npD4xE3SJk4GntEfaMVYpm2P1TxEOHPHavhHjDwoyZo233XsdiKuzoHDM1dhF9WUm1n
JBgiqpdEDjdASGI0qWSeoofNGSp6ix4NLbZHl3SFwjIpmN+zOqFFk69aSJWq3lAfR3o5J0rgEjHG
aHTJFuh5h9FpWMKIZNVRCEd2fVwu7Ne+xQkIlBBTYALr1Mrx35fC21eNJKjk+qqtADvQvIgc72D1
/nW8DxwClm3NqMjt5VYBS5TzoKMAdlKOjxNg8FXGsCuGoYFoUblmJPAbGTAxYPA9bgXPOxN/oD5g
mUgWBOgQ04PMDdJUOjaZfutTlfiQZwvOCPR5W+SwrDdcoVrmIF/bg0bfjmdtiYFOLVkw5rbY9xEE
AII2en/Xj5y0PzD2Y1TVZrDv0ass1BSIW6O/WwGTOavvTwjUFYYkCj5sUiIzh+Jv/hbOwa9+I6tY
Jqa7M3W0+YzFbb07cutKJZqx9RWlP2pjcJ1kJqLL5n73uB8dB1bNuFa3gpcqsk2OFPNZBBNIn9o5
Fj3oIupIaZ20/BqzHLfZi82+Z7dsKHTsm4iDqAQuwXrVnBZ+eGVwG+C+7A+jdXGsS4wUmNPmk9tM
S9egv0kK+AVlwcKZ5DofC2KjcRUp3t0LYJmufKRVsR2mN92nXqc8URu6aqqqRbPxiT71qg/6a3TZ
6mlPy41fC6H+YaIn1/73W/za8n86Kn4H8nNETS+H/lzWtyFn7Ws8/egaLVBpJKIsrIPjnMKJ9dof
3PUQkZajFhl5kHwKp8TeiGFy7p8BsrC8onMWME36nD1WiU3zBGtVatCnakrU5PExHryfrHktZQ4A
pjq1sMTBWNB4kQdbNGy0TMxN/Ev6hFgqfonqf5VxrdnAOsQPMw5ltJEwjtSV1u29KtBKWlYIDmMP
4UkEqHKa9VUtnGPYpmC9sUzERPNMFHHIc/1a4QvvGdT+oK1oNxnyGXTOU+etW4HJRXREo7o7icvb
GSfmLJzghhvmIQaAT4E/vHIQWQ3/qZsilE8tnbzh1GFVp+ULf7LXaSz5iyHE13CKQOxY9CQwcUyo
AlCqj9Ld+KOqg6gKkYX0GKVGOqiSnSnPjGPxpXr0XjkxAYUiZ17cMN3rt2neh+VP2DKwp1vGjLwh
CStVmzPv2IBYc8TohUVJBPiZEOyX7KumbgGyUg52tFIBpu6MVw37UqxTrCIs88+VGDaFDwvXzq7Z
6Lzm0B4Hu3yzhwVQLVUzBmrzZd5bEvEXeRWRH7vazVe6r22ZjBRrc9rbiD1FG3/ROvWdgP3n2g2b
IC9h25w7F6K24KP5WfPu9tlHPHTvRiePSVq8xGCp4CmJ/wqBJix241zvZeLvahHxE9aoWcz5nqDy
ZkqEEroYsC8luOHcXaEqfq2tzwYRyZIYCZVVJXCMlNLagqLuEvLvqvCuhCVuA/c7qt5LA/QXVLDe
aK0Viq4EZWA3vox9ts1hLcuhPJAWeoTRgeme9h4WCverA4Zj/7noZovPkNmE1ebLwNBXEqxf14qt
qPwf3b31zOB4KdFFmOQyfqnnVCNCg+giPnspvtVRYS4I8CIWol2CxlsVuL6TwNsQFOhrn672F+nO
c/6nQ6rQ6SUX1jeMrRzlRf5vUMHBqEjInG2+jYl0S/FaDu7ZHDyoPC73ND0B60QM9g3ObC3GI06M
8J+ZT0tHki12zmm2oGtYxSqjCSvHX8+sJGFAaXPEZl2fmVl1XU6NyPHMrnZaLT91nFTOiZ1omIOG
YNGONi7dhSHhUO5Pl5SEwqQDhuEMp37kSYUgIlZq/u6SiS2pY6u4OKjipSUik4XQogTLFlA9l2Ze
bjA6osZuWuai/0Vj1wvY4ju7GVQEhd5dglrDhSeNXZZbD7fGhZy4ME1ANQJy8xQkxpgBctBomHZ6
V+7ItkJpnYKTDs1TSf5oS2hOxidEde12xr2BLWe55SIT2aLBul4iGQs7Xn634NqGGaHsfL+I57LV
oFHm/Cby6tIY6TUz6+8DNl9CBVj82CJy9oXCuOUJrXfXUP1oVwK0xVwEKAyRDcNaU/ikOfyO3aNk
TWeMf0adtK3t7KI+bzKF26H4qcPyWmnDqarFZqrjn7IcX+y82EqaLYKCrRze8uobrntM2dGty+Fz
yn/mmLZD0v8OybPwnWfY608Dc4PJbAkBTy7NpDAzUwaWoLpkDTJbZ/jMa454LfemA7cHPg2/XytO
LtMoVmJme4V3nvXqlIDeygpudBeJJV0WsmyohhOk3aj0tMT3EJDfzZq0bkcbPgIG8ZaGq0snXIa0
CzRJPGGD2Jeh/8/MjEOYWLCqUOBl+jvIgzNPDcPwRZe36yqnd2gzbIi8XZzoB4G3p2suWRIwiJlw
NuDiCaPhmFJ3tAwPAnqMLb7NMj5mhErD27r17masS2oc1SGJX8p013JsYBifm/WrO21Ux2rku7fC
U6axYlvG82vHIBmOwvs09TwZWJrxAsBps2KmB25/TAb+dWgfSlxU8cwsvbI2CZ0njVWDAuZd/fWG
9phbuVt1mK4yFzdWAS252sig3JuFeNe95uoF5D8WbH640m1/H3oI5mvCvYabwy5Nr6diI9TpDHnN
8GYa6VGpzWdzS8YZyq/tFHHUkzVargENwdwlTx0YC7GjyFl0AnyF4EDl4+HzESp0+l9JY14Flqmq
Nclm8Hc+TEiL9T95OEIlwZQaR9hu/pi0djMVzlrq8oA44yWBjvZUjwZTiT87VZJ/s8dM8zAi8Wco
cXBrM1KOaABbO4LBsWVea+z56u3R2fnpJ+oe2dR/Vb1qR5TfKVEwBk8UMpHnkLSdpptQHzDg5+a2
tkmWSPMWWr7xNGjNVfC4hZQ0NYnTReUfgtQ96zX6sm4dEtnq5d2pmeVhqFYe9yWF38qleqKb2YUu
Ng1yvpQXJT/kEXeb0Q8ztK3ATYDRHtoNWjZHfsxTdzZri1Dn+DMIH1OiIk2o9Lv4zTZJ8MldFizN
tplDhahmjVuJ7Duz+v+xdF7LjSPLFv0iRMCbVxIEDWhFiWLrBSEL7z2+/q6ac6dnetrIkCBYVZm5
99o/UhZc20ZjeXaeVFZI9fqmvIpdp2UEy9EdyVBQM+YNELVXtB0dqX9AAkbfECXMOuQFKoaELDug
GvVEgzC34b/S8WZxQpddkRoheuCiqdrzjDk5l5OKnwSURIi5KvFA9KwkDoVEtDmTfErjP7H2NkCA
Rt7iOhK5bPQo7iOh0pKVcZNX5dkQFg8lMQ+L/WL36Dchx+UwCAy4E1HZiXliei/lFIAk6MOXMCcG
a5vHfxWagK4klRSWi57fRdNJiK64rJu0azepbPhKe+q71JVR/RXmPqqghM1qxpXVbx2S01KhtLHb
jiU2wVYVtoZrl9q+0yjaB4xPPfEhoRR/52q2Y147s8yOEf4KbTdygtKq6YHQ6dSHNBoL4WEkFI52
aqiaR95hf0zuqZPpvy23UK3/+qzaq4F4daxzYJqg6CC4yx2LeHaYRjjNevKxtDdR1CHudMhPqOdN
0wKO4nnO3K2B1ZIBW3mZxTiiMVy86ag9/ywqrQEfjkbbqG8y9quS8U4TBFeYmWuN04GUOsMh4L0X
hcjacDWWJW23ri/I7AGQpzFib0uQIKTs2vQdqEismbwG/hOtij7Big9PIeO11U2SjMR4ginAMNwK
7thaueWzslNm1Vs0cvwa18JLHTI1pA/+jDpwVSBQOeSn+JqV0jO6i03LfdAl3lkPRW52mAKRzs73
jNiUQNc8IfVreF1F30NTY7YtNn37T+DSFePGCOcklqHaQH67Cj8cWztZ5E5JpLcLdY/cAOmWXXsr
j58WhVCNXjNW4bnHb2UfMi531JXmpAYT7ZIGP+nBhfrtSAsQx8Yder2l8B6uJdmIenKaJM3/r5tE
m82SBtnVyuZa2R1xEJVfaDF99dEgNucQQdEdrZ/dRD5bpY//TCNHNfwn+iJJSMoiZjZR3YqbEYze
epRoKw0pWTS3Wv1XLWfUiuLAk7GPsB3U9P07W92hxwtKSCFS89LK3VtJ0z3rHC8UyjfyxDj/x0yl
Zyf+RsJP8PVNdJ5mou01YkKGXjnFgoxE6pAiLzs1epgxMjSUg5OKFBpuwCc9kGBP/OjB8aWLflNP
cYbTlXHTdEaeTA9nPzh/JG6bufxZyOp94XYpz6hr/bpT/RJiWsa5IimaQ0ht3dIfC7gpxbNMChqW
k7TzYrSsBe5lLRaJSvI6GN+qJdpHg71mPWgQoupUGLSYyXmA+5qAAGj9HSBrEKr77HUxq+1SDMQV
CMtNczA5a0rGPsEZL+i9RsW52cgOshl+DqzuNM3qhEMqxkeFYYoBDL+HE9HN0bGXqR6nFbzNhIZ0
kTX7kYE4t837sJQfwQDouGwqV9WZFFGdFb81MTqNzeD1NwtQ7bNfdgWdt/FGVuV6bMfzBNjapvCp
ISpr7Jc6RAwNFTKy/ngJXxrYtmpqb1KugMr7gPYj022aKIVUcwpBXqU+kjy6SGPzrdDm1HPmpmb5
zNr4zSS2pFS7N33An22Ox6FqfoJwOcS9COtYknMx3/WDaVuv3VTd1ZjXbKwXJuSUxi1jD8tLNPuc
lR/ZKJQzGycZnFVnsoIQgLcvy454LYoPWVCkihsj0YvTyKdFIYMbUK3U4v2rcWY5TIQ7+9xSUOF3
AxMZY+kkxTCZ2xUju0pyvIZ4XVF6WFO0l8vlJZDhFSTTOXfkYxU7n05M1XJL5ddAP1TT2c730ZtJ
K2FNIOl6Xt2j1dn9kXZgutePH3oo/DBW/m192LkPN125nue9bFf7i/f62q68j5P/9H/8n2xNqOZ+
XP3c/3a7n59HuXncbrt5dbiHLprztVevLqfT0789/J985dNyWKUr3/VvNyahW99/+LsbI/qVtTo9
n+K7Pjmur55PPrZcfXxc9q8vr6/eHlrbOlrd74fDYe0+8tXN9zGNrcgZ3fzcTr68hlzHj6cvHnay
f2gr8VFAbl2aP0/G6Cs4fCuffAzX3zEzXf3dd4dmtd7t1s9Hv0616aVNdn2KfE4bHu6p4zP952le
81Wsldtunk+esLF6zuvONbfus3OfJzdfefy5yz87nw88+TyLcvV0Tzxjfn6e+AQ+4+T+99hcvpzL
37tP8bni13yMWxz5RL421yjbi0fPZ/KAsXmsHlwFPp4/8sWH8ghO/PokHh1flX/F75CWrnkgfAjR
3+Lv3ae4eifxW/7Hx7kuXx7E6YZn9P9fmw8Ql5mvw6soHiCfc+LLPnjc4hHzuE49z1m8KgOP9r+v
+PG/Z8w3K/khHiR/Q4W8PQ2u+BjxfJ4f/kl8zw9+KrnqXA0eIT9//PfF2LrXPKPJ+++J8aTLFa8d
vxHXhpePh+ms+MJPrqS40jwujcvg+g4vW+mu+efm/vBj9/h5+L77c+MGEhfZ95/92t3xhE7iQYtL
89+FE1fuJF4C8SDEY+Wbu5NLF5UH9sGci9eBBpm4uOKh8p/D6w0eZU8Jtj6RsLP6EBeBXyMxWfEH
4sN4jPwB/4mfT/99VMkVL/Z8EL+Ahgw6bGo3cfel6D99KR0Qob7QtjaVk5mZ0CmmtSvg/SJItRqj
Yx1oZ0M1dj0MHItTHFlItzrjYNl6tcjModMtF0hjs+4fIB+aJJPsVxDRlvfKelGl96YgXaP6GZdN
VZxoIK+mI9hrAFh+eDctDbDyW1dflbZbBYCXLdNPQ2k17mvdPGZICExivmyNlYATjIQiXGLzle12
J3emtzD3tH7iut51htnRzS9SVFwdzpOLnGW7JEPMN787edQgK6VXFBi4rjtOntpjaaTY7U0JHsXA
4/8xgPTnLS2rfngzxnqfOuVvxMA/Qq850x5rUvInA8xsAuMsjuvIMWLC5xs+tu9gWLFz1VN+DxJz
P+bzNks4gE8EwyRTdRoV3251X58GLpmMPcJflM4VJrkFzNCMnmyQXg1jPzw56cUPYcLAEr8Ru/ts
a1tKCh2nl0qiREFsWEWpk/m97tzsCNuhhhImbALhnSToKdd1um8wvPr5rZbkvWg3GzEEbftfCFi7
j14BSYn+vrAlNoLAZSPMMZwnBYqYUWOtQZzzZjkfRWKclXFi3JIfJqomyPd5CVdaVLiNutcL2zOL
5ZsYGtWZ3aKDyBKzt2VQl8UmpnDO6z+jxvoWvxM1gtjx6ygl6ZuhB7gJRsCd/CrX1VdSk2o7SgiI
2n9tMVFsKzu6VLgNADRGpxxJWV4FXhnv5mU7AFwqvNh8rfCSWTXDfY40CekRNATFgNsWk4yY9n85
Jv+qzJtBvUVXvV8w3zEwSHj9w5kPsdig4yR8K8WIk4MGgysUsiD2UVxP9ifYTJxAQq8cH6bhVqZs
e0zpYebQn+BTZVrTY0kPsmr9ErFBrn4MDOzFYUKyNWyMFgDT1mvn7FXqim1hqru4/gsRiKVEDP1l
cQ/tkBMmULk8m2iRoq9ck89gi+53Srfdhn2mbNv5LU4YXZQvdOGr5d2yixe+ldPTIq5mX/3vwJ3j
Qw/r76Q1ryjCl+wuZKI9ITttT1bzUsiESGp73davGfZAOV82HJ1mbk6MXyiYagNqa3+rlw9d3rbo
VhxhOUXVp9nHDPalubyBo3LlDo8fT6/gnDouh1TNvQLbWG0j6rOXfzkONH3e1ig0Q7nci/ZChQAC
Fu2mU0gM5xBDyhIVSPuLvuOrjA8NGjT0226uW+sWkot4M6gp06vwMZkgwwfVuiTTdGjGaKb6mle5
ahxydQfuBvQHb8UA1bJ2o44UBadk8JwWZSf0MctcEQMkGiik870G9XBKe2k7x/mmqSBWlQv5t3Tg
e3gjzNjExKyL1a+FkCMzW6hOlWozU/oagBQHGw03ABqS+ODrIqMCTDBmOyfhTFaWh1QHz5VZ+Y0X
4iSyRSbaM0VIc8gE4jDfF/Lpxx0R5g5JWBRCjFoG4ydeOJj+Tv2BJQZwTQIT4aPFSQs6zdGoZ+Ud
eePUMU1R3HWam3m/l6pyR4QzIObwU50q5nYR2li8HEN1Klr6RP0lTL/bmuSVHUlpkenPikkWbUGU
9zUcOfIZ/4oO3TWn3oE3eakxYO+vg9RtwyK8koQRxctLl2gsH6y/pYxqgdwrDLFSangtdVVH4Fel
OhubjcFOxk1kevVMj54UIqwTNigY5t1eyv973ggN/CPBAeLY6BIFibLSBunkEBi5ppUH8M25ZXR7
IFk95TgmhvLDye5tS/cWmm2IA01wCub9MCu+IMK2ezPTrp9NZO1qrXhhRCWGnIx2ununDrue9S81
3iOitgZuvJ5WRlzdJr4vcuu82bPUTdk2jj5wkbgj/VKDod5Sh95SEKY6LPs2+xjH+dkk9auqmptY
pdo0RtJyO4DaG8dkAC2Hrk10ojZi/qipAElQKGLcPi20eOrmrkC5lyWurb0sfeO1IyoSKrhWn6Bh
m4dOBppnbdS0JfX2rWI5QQaSNI9ydlYtNuWSTow5z6dFY+Oyq1tV6rxe0FJ2VYKinxM+pWE4aPeS
1KnU2Wnsf7ZUHiLWkMWRfnDNvM2gg2Jo0FNL7aT2tDFghjibYYS6bfqOiRS5JkqDgbdDeT9ukfzd
ixSSdaLBPTfjy8jcUioDnw7WrmRTb3pc8JhfE3UPuNoTDZAy7a9oCsmhXsBaDm9is0rIrYpKkL5m
64lxEVsjbd2etIRAjM8mB+M8bzGw66rZugoaEJQB3N4hDVYL3qCoMoK9CF23ykO2QNpnkVabGecS
Jgomtg7ITYOwgIBuSSe01srsM5khxUv3e0URJo6DBY+tBMaOIRr4BsjjVDNORomhhbRDcHAbkIx+
MZgbqTXXLZ5GRFpCYmHGQAQPJhlDJG6u2elYI5n9hY6XA56WzcaPZpSww1nlsE4+Q0EUS6VBbEeb
WiOsYqLgtJBHunPq/OQ1tYBWEa8nsrfKvZoHnmba55QlxoC+o4QfNUiCtjpSSsIHpmbNqqMdIFyx
0Sap0HFJ9pnHeG2IFVCsBpX8PWdYenOawGUOXRhRPb48mdcaI5Ubq9EpyP9i+UOBQGnKu2RmeKTZ
a6c6IeZDcr+dTbCek7xl0rxBzby1uZByQfO+QpIGI0w5LWnrGrIKYJC2Q/8gsdiFdsKmRbHsgARG
voxMADfDygQbz/YVBwzoyIaS5vBUozYZarAJiA/Cgl3LZvyOII+tS2jzpWbxZFqSo22B8n7vyclW
eGNrfI8uVRDOMENjGplcJrU7aDweVWQloZxZdPyyQJLw+LG1Qx2m6498/EtbHBcA6HohD0Ck34nt
o9RRFLJvJMvgcvs58O7FS67Z9bHQB1fg7kLSTwqL87WJAFA4lfBuIP2XOm2tYps1UtQfHCGzxwCW
n2ktU6GPuRpOQsgjdvaoeMNPmzAeFc3LunkrVExQjitLPZnwFtyVj/+sCNxImV7vOy4ryp0HYWVo
xrRfkpikSf5XI2XIAKssgZcPb4Fym8jkDnRs7ljBW8FBorQeR1ROMlIBxQ1Esc5VjGUUQPMvKgkM
eAQna/K21LK1SUAb2WpaG7kGN48I8yrQd0JKW6l1uSvzmwZ4F/Ns0X4QSRJX8Ir2VgviOasZbznD
SpfIQuYbRW2/SQNfHDk5GOg9gNap8HjUBprAAtWr2UXEe0eXVoUIx3kpHCFpcY2FhKIB/oONkNIG
pU5aYfC9miAJO4VJmaVdZF1j/0IzMFLpztpeK51NzAotcXDHbkR4C2MBbotB8XWOpmX2ErIoam8p
cy5T1bYdehF2SDW2vQGGnTxhgoB+WX02auqLt5aQ3FSMb3EOaxAuaIvEN1NFziBhLmI3+e/dTcBl
ElKLWPQsFvU+yOrW0D9bZGdS+NGA4tfoKijnbh7XevNdQhMemGEa1RWMoFx+YGNmjsjKQIgfm6dg
WibJez0w0OlJSAqUFyI6QeHJDHY29IFm9RffjqKQc5vG2zAzjurFSbE/UXzpdKXShOaxJB0DSGAB
QsaZKStxzQdNXXw1/t9C3hISQr+PcYCpo1gkb5Z3vxlsWDhosyRM/t8ShPd5Jl/h5xsGcsTwLofQ
lDuHOI5/VAHbWD8TjrAvE3lTqgseBnrsyt9iRbeiAMsZv47pAx38usWiHkbGZdLeeBFtKp98C2ph
LSGs6syelv3vFI6MQY5NdjJIi7BLg3tYmB31jSxFUIZmxB7L1nAIP0k1T5bnl7lnR+zT3B9r5WqM
1y4/KuFnqyaQK4vzXI1PRFQQBcyDliiviU3aUIS9iQhZgF+SutGFTThx1UPcILEJTub8qSz6hj1+
E6gUtNV9VGOvKKRdx3ygJ7EpbI51wuwOmg8m2hHle985u1TFi16aMGzUlaVWGOvwBxv0FlFRA7sK
cYaq+VvGIX0BLjSTxZSSy2Kzg4qzEDVaocGbnLdlAog9715SyaamQclngF4NOI4msE1QBGTOuMqS
2Fe4kKh5OaHQuSfAFes5PgFIeHTIw00+/yScWGf9ghF4s8CXleK1SjWzirYDs3FCR4L+wzF+6imj
NTni48QWyHY1GGwCsuM50lepoW7ngufTOyeD7eDk9AK36Uxa8TqVu0cw7SNIEPl/iSrLV0E8ZHzl
k9QFcphSe8zwcCEA9jBiL2xDr/3sloL3wF1dOA8Q/aQFGLbRmTEBbxim9PleGRjDRT5vEJ+36skp
SjQmEtNqgL3DM+y/kvgBJJlZj82MuDtK8TGVRHa15lsxoxODfpU4QJUpUYoHkuqguPq8c6MuQwmL
PofbEcJcQphByOF9GO+DdjYTihN9OGrZtEcQc+vS8NAO9RVZLaFXbVWSvCBTDnYYdC8Wyp8BMY+p
V4zbmlOkodAzsaLP3KLs4jJDbG2nkBLeLAddjrfcH3g5Q7dt1Z1kXkGJs4JGI6QY6d+EJgEvCTO0
qMGuc8nrfK2zh4+xw0mo8ULMLwJNiOCFnFU7wogvYHXQLhvEqQb+lLHeSbCdgxHdYXxTjO9hOqMd
1/NnkSi7tDHeMTygmqxOVr9fTIL60Lqwnm4XGBNRIe8ajqItbEsV1WGAcD2s2MmZepj1dWyrt4ZU
8wL0bMkRzhr/etKvsqjc61VyTxEHSmg38w/oabT71QOn7mduk95gbAjLpjykPzHk57Fwnjlvt+JQ
54S5SeUrWwcCPkdDQ0b30dlMpEsNjKXg8495chlndPag3hlbjetpUt6Dk1P2B9vGY0WlyswzsYiC
SMi+/rKzU1nkJ1KUvZ79Xk1FxNeAPlNZKflFrgrevupLOO+0RWUneijTd61cCnxSGQSvTmO+zp2f
huUmyseVjqo+qRGzMdLMR2XT29q+BFljdr4xw1Vu+ktvYRmZ3kqwzUs5XmZrQliBG39K/g3gEEoE
W0q/Nav5XwwfeNFPdqffY77O0KqetoxrmzMSiI/1aBZnNTI26nSoeUNkLSXZcAmnXTx+kmvKFADJ
Rj9+EMG+WRJaMGZGA6ronrZx0+FGWWSINtXrPH0RB1k3rLWspD2tKylfx1zJ0sSSM2m6O0jZF+fq
/aLR2Ec7SYvF4rEE1SMJTS8n0qbM8RERay1N4D8lirdbOX8Hw7cGcENHmUFGDtq0/27XQqIMxm2E
myKeTgU1TsSyY7VofTiip3B/Ogv8S5FSk3R04Yoo85pyPFYFyktSvpB3NTXbZJfjm2EkGZt48BSu
FyrhgabWaBxM8wCS1VIFeBGRqOF1BnI+NHA2kFIpwqNsjW67XDNCdZpKdXV02QZSEWzMYP2hYgx7
An0ZDRNGlcT3QSE3qmkZkcACMyZMz7tCJvI4/Fi4OHWbsDiz/i/OWm6I5JhL3atHsqzmYqvvEJDw
/mSiUSIbkNgOser3NvYlMyU4Frdss2zbXj716L3k8Xti8QkBHCdoH25OeYvT0VMU5D54MJs4vYV8
YdYFpzoH43fPaWIAxxt9tiCEiB9P9GgfztKKsfRmrpy1HhVkVcBuM+AiwHssBya+4Y/J+6pTvqqC
9XhEe88NqkksvikjsdZYV8w+E8u4M1KCpjHSyhQy8Mss/E02nUZxbkM7VGc3fN3XpXbOrZy+KXYP
3nX5CmIAwKW0npKrqSH4Csu1k8Gve5OTExPFVUjZA9W/FWfrlrBrMMcKmgsFOodNs2RksJLJz0WB
CwHeq8/wB9T6xmxGj+CxHfumtdIRXnfpQ5/DvW5SKFIeJc8ZH1qc0agbiFQBwJZPscsefEmSehsa
xkUzX9TsHX08d6HlNirhzTAroyjclIwSBZiX2xzxy7WyaPbF21J6AoCmWlgVKm+F2U3lH4fY6m6B
U5t9ARsG0nolAynSmjfWnjmomZh2JDBqJJyZzwpHq2nX+Po0N22Yi7fJX2mqbt6Kefx0xer0FlFV
hkZGVhGlWH6fwSQnXIZ814ShO4Eo0YQfmU1Y3kzYoZocrTHlQUR97cTMwbiGBEKuIqXYRgJCixsT
IZMYxBKJOfxy2860cp3moMoRUTEWJMn0HXFFou1MhqHzbWheOxqORtvvhoycs4XEWYKyYT2sK5bU
VioAd9JnMEGCwpOqa7+22808USlnKkEklLNhTU3NmI4bieySiuqO6GqznqhxaDhATUuop/v8x4Kq
6ITadsmAJi4wiuxDGPG+sD50SkcboQ2386W2ZRheztbuup1kWQQgzw9Nf8jtp2kvXNfgoLbKHR+L
2yH3QSVT2x/kboLv69he4GfzNwzs2pz0k31V0tMe1uMrVGjm5QNKF3r56lY7aMHZ5mBBrjZ1e7il
0N1GLAYDycYpF3RIf/uQcgk0Q6z0+7bVRWvHFTEFjBo8Gei0atpbY/QraydFGH1Tn4eYojKopN8c
d02XWXdnmbaB0657Q79WtE9Byd1GTvgMLbEvWFZ1BqTv0GdL7Y6vq6+Rkq7lyHlZCCJSEFEXsw01
EHWDo+76KKQ7fZvzVye2rxraBcb4IXis+EFhFqgPfYk59lAk6cZePMBuyfETJlClIu4xPPCElvbH
EenJyMZYoRBfgvw21ZcC7XkwSwDBpostDZ5Q3oy0srF5QCGQKEhwP3H6lZmM6wiaghzlQVDnexOh
5cBhCKlPOjiQA8aHIslHHFbJzOoZ3dO0PRiJQrtX6FD0Per8HA9smn+GKRzzQXWH1PZ0zdiDs029
oq0P2kA+W7Umi2yF04jwx2sQv2vS4moOwkY0xChWGUrwegv6fw981OsiXDAwjCbriGC+ni2xWGxr
eeT/xkHJc0/vjhoMPpFMH7TJUae3w6qjHVOyukdbfSthfjOIX0H5/J7oRM9Ycnqm0NTI65GZ5mzM
fjcBuultUiI40BDb7c1Dt7MMx3eUEWAU5x4yh+nN4jctwCLUrbwxyuQAMWefkfo9xMpB0842PJ8M
JZG+TBuFE3fhnIbhVe/uuX4ZcT7TNQhObXpoOO5xCFQ8K7oyb1FwkbZHIl8HcNXOX5VJzHi8ZdrX
0CfM7FlNmHO/0vzHrhgBxGfk+WLxtNH4ZKSpWP8RYSFJ08dG7qjm8LVT+8Vso0ukXshNU9w0lGnV
mqdFZMDEAH+3JuqcOoVfhDhHd+W+2xD2sTKNE6ohftFVA4FT1bExQ0StPesPHH0W5NrEid+el03e
7QYTvwZ+xRa872T0m6B4TcmgKnUA/YCu0bii2LPdOmj+nP2ClWdm0jAX8R5CbETzkW8tc0mjVx0t
rv3aIeAFrkBXq9lHOR63aPgwOO0A49PSbXkPpZlYTyK56N1mc+DFXeQCQcFnit8SVOgcc2PZL0ai
fYsgQqvi6CjarAbNuTh7tiavOAVXdkSKSwOKrRM6VhTdkHLjzGNUlb8sNFqKBVcEtSNY4tX0OcYB
SC1lA5yV5E8LVIyxc9KrNNuXQprF/YBShACzUV/XpsV4AJNauYpwbdHBQ8ewlh3mSLFrzE+g99XL
kv45dNeG0dey6rWkuaaMRIKwbABEZRCh9we8ONBJ9DVVEtv3pQlx/efokpC+pUl/lzsDF+zspy1h
5MgwOvNZIIMrlQiJCVYgeeruTArfmx4dU2IfyuHVgaw4yPk2V549bVmasHFIszortnmSnrIsO43o
96VQPiYqiBrD03qDs6y2Q/I145OcSxxonBIkRjDTeEmYeTb2tFNZQ8da+iYK+BRK1st0jgYHDb3p
SQu6vib+VEksKdhwWg7+NY3FGjgEdhCZxaqrkBpl5C/h8MgR9Nnt5DZNfq/tYKPMPTgxxuMKnkSk
2yRebRJu8lCqTvEzyA08k2+dbNMS/ZJT4mHaX9towFgdQZCsqvCaqGjlRunKRDedj6PClpw9y/Zc
YxNZrG4zyJrMhGZ8lYdPhwYvoE6hGB/XRQkpcMiu9Lq8mhpKqyms0+w2LLQBFQ6DSCGJjUJtyfmf
RmcYHFp6OCQoIXR8MShf247Dq/ZI63YP5ZcXlNSHjKNqXGqvhdnvArKaaacRzGjavz1EqtBpsQxF
rwad8IQuSWemx+VpFvDyaBBewP79K/QUcThwMOaG5rhR53xb22i2R7rVcsRSdUyK9BiOcDLGAMGr
xIkYY/1Qkbh9VKI/Lf4r0xcC/oBvl0wZa4xf7BEzzIm62aRRseW9v+lqhGBKxwNAkLkNoh15qpK9
h3RAB0LJkMtgtbCMZIuT3sWxf1DsGqLTl8qxVR4PHUn0NuVDwDB3WJ5OARfmp126rTXiWcMQmYK3
G/0eMl6L740gANIrsakl76BS9OIaKNIhK6Rrp/+VdXIkl3kTxtjVQtkfenSdkNWcedqQ9HWn7PUG
LdgrmnST5PqalvfIxhqSpARXZy+5NB4jrHNZSRgSx4C4KnH90SujX5Y55ioid8rYKbbXoJvUHWZs
+ynyZKvaZSaKK25IjXW3gtIeT1+6vcmLY7Gk96Umc22WP1JdwSyng6pCpM+8N9tEDS/0zLDCou3j
5PlOkuRTXF4LKLeKgS5h9M2eRkUgYZNHewXiOVLk9cL7nYFEhq1CVDAj3gKGPPPwDWzFNfC22iRH
9VhI4Fs58qUzd+mA8KN9GXBgSCXS4REFo6XDFtE/4GL4cXKC87FR9ehFJdWhz4iBS7vD0EW7hdQM
p2tZSREJYKae5PnYDdZNW36L4GLUg9fzVrAfMeE1YAq2EwPktIAIGy5k64DMnTQoHpUPydc1Au2j
6yj4zeqBhogAnZzItyHDV31SAuWYxcGjkFIoIQqWuwvS4Tw+BnAopPK9C4J1aACAQoRqFfu6fdL+
C6oevirneWbx7PR1x42pkOu0fHWggtTgVw4OMrbrsZt4EaGJGgqZbdJKVTw9QhwXcmdrfeh3vfqM
uZMLOWQZKHn/t+xSar02s5QOWOTWpPERd8eZcDVwcoQQiWDbGpeTgQ5UBWNi13SUQdhEheB54GTk
dFiOt0x+tVjLe86ErOXwcFfS+E0sKjNS+1oUFpUBr4bGnCUloWnxB/aOtviW1gXj2/+MAu+Nltw5
LLmyUx4jlPVjE2zpAeNpVVdt/K+1z1V2tZEZGqccSYoM1EUaxjUrKfgSBDnjHr7dxtFpl1mfqEa4
sbxoVEnbCQ49CeEWwhGTOYc6nrvpzYD21xGgXZJPWAz2fmQL1mEt9EcFD0If+5AwDh1LVQyeAnsJ
+lAEn80BuwkZ6ul3IXeuASTF6adN2hBBY1luRgNyZBpBpGEKxz9Ff6vDg2rFnkkcDRC3jQXwv6ia
x5zle60H9wRhuQ4J+ypeh2TeIG0UktHGguGu494ne2Bbx+kxCndyMx2nurvoSeuF2qcy5QQanvX4
NdFfcrCLNaBHdaJJBXeF1mEgEt7HM1NbfsffHEWtnOjXWb7FBVEuMy5uzVlVqE3Wkmb6pkrNW352
2WMyAJmw3UbTlzgZJNmj49aO3pgp5uWzsfY9rX260or+4ti/k0II0z+4mqshGuibo2rHQ+JcY/PZ
9U9OtDDmc4g+b8N0tDWF5iGjFMKPbDU8lMECAoWdTSZOilys6CubMF8Hv1YG+YzsPTnbqxOroBN7
UX9W2MDMU0gS68DtWbNt5Iha0uoatNdFHbyg7jbmDARgY1AqqUiYk+vYQ4PQoKkdDeRSuUbtxjwe
qiqSCIY3k7ExMchyY/uCtybdlL7yAhCzWtZ4FpILPfDmsgX63a8DaoqcN70T2fQ6fu2GRiLiToMl
smhfqupeITAIsSwTUW/LJ6OJkaSPoOdEocnNlvIEGLQ2HyzlLOh5SfMs4nvjJVLpjxQGas1/dhYw
cdU3jmOzreKXrF6VkEqdQ2UZuqRSrsr6OmX/YrpzNmOn5m009zECBTsh90qLVsH8PjHIhnLfYy0Z
PmsU1hYgT0gwevdUnZ08jUzlZCZBHESJ/zJ4lpomu+PEErEcpglCOnLohtWkpp6VMEBPsnYhVQK0
DHklDuTmdyt9zP2vzVmzkPHiXIIFycq8cGygkzp958p2IomDDgQdKvY0dogWUj1Z05rcQWQ4lMXr
iHZg+K369z766Zp/hP2tMlpABatP3hO6mzxia09faujxrE/UAvNxyS0XWwm4rhcJikE1XmTS7MD+
G3vDpMZo9afI6bXqXdof25nn1xPQwQKDfqBsznO6a+FQYu+GLYRzh1l/DR2IWKniXzQc4uwcS98M
Wpwh8kNawhpW5ZF+ZVll6wSVGy5xf6JtsEAHi3Vnbyn0pdXvYS6g7hF3YQHBVUnZNK2rU2A4xkXC
XjZZHAtTTAZEYMjWL9HmC2fniftrtH9K+Qq2Hap6UjDe5k0UI2FXTSRMr4jIFE0XPjFuU/ozevoR
p5Hb4JrXsLzaMIHQcGOXxJacclbvmJ4kC6pu8D+lX6BWgN0M89neBzHvL/VkF+coC11SFHcGoPBG
4qxCFEHJFoezAEBcU+/lEQy8uoQu9Zee3SBmRMIpTMtJ1Z9jSP9EDPzpBY2UeKP1bOZ4CzLCzZzM
q/b9HHuT+kPOPGc2UIyvA+85c5y3EHJpV8RuNP+GCvsIiSA9/PgRr4wDc2I8crxkUw1XahJv8tRi
Popg1/ZD53cIcfiriWfFxFejfUPMDNy9w4aa2fHZnOiWGO5i6me1JNSksY4VWWGp9H8cncdy61gS
RL8IEfBmSwd6UfTSBsFHSbAX3n99H/RmJia6R4aCqZuVeXJK0mKNUL2Noe/TD4/d2sg7HThARfDa
wx+kkr9r+q2s7kmezTLjMdn2pLZyqXS1xZMBHBkFRmSKqCIFDbbouwjecvKt4AWolzpYVyfjWiHb
5bdbyw9c3fhhWu05L3R3WyL4ZWNPp/mGkzFHPyBBBM+YgoFfmogzMHg0lpnTPauGGm/bP1/CgIJ5
Qx4XSb2rO8QfJF4uZa5Mz+FJOxEp2T9iJkk5cyjo5CUeT6wQk7mEbuDfGF/TOO5l/dMvbmpyMv2f
Ot8Izvq9sZt6NW39TaxuIex2L3LWhRQMFCY+P+y8BN3U9Gq0twxPEF9HxiLvmLRshFsdm5bCaFYp
d7P69LX94L8VrC1IgPtuYHdoq8ucavNGR1XdFhSglXpL8fE/Qb6hkqlsrA6F8Ny2VX4Hy8B3aaE+
53+5ll3q6biYBMuM9XqqwetP1KOh/VnkYCSfoAEL7BShuFYwLDVzETjMCDzKYHSlw2mSeYb8aNGP
bjNtle3R7j89osBWTqYUo6mAu5noX7UoV+q/gSGgrMBwpaHbVgy2CCwmyZUMXRiNzwcq4k82l9KH
IZVKK5PYdlNzuqWoLFPGlY7DaxQHq+ifEyxUtu520TBFba1ypeNeUyE6UUBHZkpFqcyX5NWoodgU
IbtdvHXI42pylqA9yhMhzIUc2vVTRuBbBTkzhCcuzIIEIQUpSs1sMmzDfFPbyacErms6DNbZW+Kp
ybeS22qtD88kx+JoHiuum9jENXLTu8RVgn56EdALf1fyYtf69gcj6s6XtGORENdEO1KMmg4vWBAU
KJHqYzWnGzytzS/Rhgu5xdXMRpv6OExgP2OOiUQrVooNaA1OeQ7hVIAWo9Fwy11/Kj2bHoT+5mhk
7BZlmM7JauILAB3L1KClsHPg+1YUi2EuRQaKdIiu7FCpnk0lZVG6ZGY62TwYbH7SFcws8oL4lrlB
nUszleukYGejCOBz7i/lIN63bKKszMPfS1EcvsMQDDrSl0b6J5prvT1BXVZqcM00a9li0DDAIbNd
stlNeXx6Xd8u2fhzqQr6BwpaqyODJ7TSNRtZOCuDY0YQ+09FBb0GnOn/uOjZ9ng6M/IMzIWF+emw
I3AAEOnp27P7U8VVHk8oYvXmmBdKAWdimDcqneppRD063zf9U+lWDWUY8tYMYvKsCN4G1MJS/PnO
XzwlrpFFNAhrJfWcDmtiOe4/x56tqkppHijBKH2a1fekA4oRvLfy7uTi4oB8M3lxTH+bHDOgXMQL
yNyfAe7KRPqXTIFF5cKdPXfMkuzcsGtotJ0GHw8BG768a0qUu8qPLu83QtuqinZkRpUMlt08w4X2
XQ4rRQ95QV7lqdesV1kvAp7kTKY3bmYdIuJ9KWKY9uqNa8C/7WPdU+jmKUloh/Gz5640wng1pPdR
PwVmsbCxi/QwRVUTqBATUnuRDXLuR2t81lbLD+cvdVT9uLkXGU/LwbX6amE26f+ff0FHRZK0qD6L
gB/VWzsNXx92DMheTcYwyyuNU3Pp9wsLAQ76LV0QAsv8PESA8FVvbSfOyvPEwibHayhXnuAZDoXx
QT0UG/9xLXX5ysKKMwSvqN13Md4t3iNT/WcOctUmYbRFL1VYtVi8FA0u8bDd2VMsEo/HTIe9WjAG
lfajaqBN9MKVBDKkeSikA7Oxh4NzqE5KnK3qNFjl1svXUb5aRlwg+SRKNV7KJR+foz1yQ4IJI69l
bS2QIQPZdYjL8mt5wDjz7Jwn4Ev638YEco6fxoGAx5luipsSfJpbA4nffD2kw0omdisJ8eqql///
yrCfVSjbIVW+FYQnwEZX6kVTXJ7aF4IF7fADPgM+o2l3HLPAqbz8Mdb2AY/Lhi4GHrzdWuWH7JGR
ECYTs93gEdC7JbVElxYnpmoQJVY4/Qr/KYUbq/U2gfRIsA5gIMpRaBuerMqEXNAYm9RhI0bfdQRL
rpcCLaHlU8RJt5BH7aqHYicbKNXtPk7GbeHbWHHdIjJ+bIw7XQcgR/MaZ56gns6MWvpIkVulgk1s
AMpZ0WZWMG7S8sXLupdnlMtj4ZCwSPFeK9KPtgLyQLrtxmpfKQY37u4JDyeDLsEgMZateq/wZJTR
Ma8xY8rw0liG5EZ6VgIwh9Wmo9XHkKne0RnflZ+uhZmITVaukfOzhYfPTYeUVVd72GZzW/9fmoCl
g1SHyAShm51N7B+i/tnXNnfw1+j9CvUr6nfqQLuO8s3AQIM3XcJysszyOy8h7mQGUOkfHn3KZiqc
Kk/BPRZ1pMa4/tKXYPBLk7+GZ1puHzXn5NhwaRx7xb3jFl49ayeuBtWUUfNHvr/zspWHP8iqCcU1
3qN33lXELj7/E8N3mkLMwByI+06qjj67S8fYQIqe+UxMVEX51TcV2V/jUIIjMMlNV7sedWISGwYg
qPBZY1eR2LM3RBH8dIvp0WQZO82HTdQvVKodGhoq31VTst5gommYX8OpSS8Oi73Xc3gFC0XiXToV
UWlzdPvAFpJj1/XpfuZB0oWlayj4kWxb2Y4sD3QMmGEOyjC/xPjCoEiR1tyr7a+XZoscg0bb8/Qm
DIhbP11LA7HWp28fu7ZdaAx0sdCWDE+0TswCtvka37MTd68juqMdkvJdYNBjv82eSRxKfU0Wg48W
Ny1cjX4BLHou0LtkiaObB6xjTI8WQsX/WznYZoWzjYyWkta9Slt28Jfa+rqvk6PkVCeprz+EY81j
3IoVNYNG+Q988Iom8NgaPxqcaEoBt6Isd3oQL6Gu7IZ4WE+c1YposCWE29U4w+YVB2df8j/amvU8
pk2gjJLG3N1WlxwYDs2xY1NvQwowO8GI1+1kig2j/Dcsui8rU680GXQkZbGV7aiPYz1/i3DU+ddg
ahifVZ3CcSFY4ueRVHnuCLxKHGjCzdAiO0XD2o9xPHafKc9x6dg18gIyg+t0EH5Qin0ClQHG55B4
QgEVrNNMTJ2frNPdhpNQ40rKDesA5omo+jPYnypWyNooZwXPRYHSkun4jRRXzU8US+HfP8swy9lO
BTm11FMHTAO3BZszF37wYSlcqsSSiGfUIZ7e6rNNrUs1AfEUVE8FT6qaDOdMH0CCKK4h8Z41vCuS
FkBccSjkTw/ZEku+xTqm8fHisGCY3M2xQQJ7ALx24OfNrAaI7Va14WolZfdoM4exBv9KS89HOnxQ
rsuZqEUOjwjta2I7ZZDhInqqs4muZRNdk7DcJZG8GhTUOsavuBiBFUpH1R+vMYUko4xZbTxy43HD
pUELXID1bPmOWshoHDcmnEaabrPeXg9Q5HSsTqlD3QEGEpO3UubCd5HqI6za8cvUjmMSu2qiLqJo
ZY43UcaLGO1akg6ZTcuofdTxLqKfat5fS5LAZoIYB5elW8xTg4MR1ae1sXSkber9csNSizHDJVZC
dsPqldfZXm9fTfws66ehXngse6XB8hH/qfxUTesYijckumVX8HAPbnp0d+BzOVU8nw4l9jAu8Etp
TIhWhvdFmg7iBGMC0JjHsCk3k4PKRK2IAqwolrORMBiyItuOGTggceMcPq1w51Hc40BCL4moI0Nm
1FTGTJDIdH/mxj3n6Au/fV6JcplJ+6RVZvzMrfqryzfLoEati1/YCxDsfrPsj/A8IVfeaPmuQgWo
kkOlAwYX8m+tKP8wMqQ8rJ0ODGx8ik1/UeDWMIoJ52Nvq2nS52qRx7ZbaTlLznAZFPxtfAWAWbZr
HWoQHd75wDJGqBR22p41rvUS/14xTwz9n4GlOjHNY97Hp6z2LtK057fJDRsipCwi5E1fQzSh6pS6
Uzk7KEyXXZCtaFk+aj5ibrv28v/PZB1LC7TMDi8ir0Hd6yiDYb8THjzd+wsly9XDEQFuiG9xhZs4
SNapTt7R+BVNPLd4TY0tW3iEMMuh14Dy1IaGcDHQMYEXXTx1KVsWY31Mcd+jsg4AHIRxg4TloVsp
yWnw/sUwky02ZD4PDywCY34veYEwcANaRqu1g1cYrYzqI4Bib6AECFSNbm9YiHW4TBO9X5msT0gA
oe956OopMTPFHSQTPgz9eBWpPzkdbpQNBJ89YWu8A+bFJxpmRPQ09beY9QRBeDW3t+z4DzLXuczW
w+bPKbOeFMZ44NAbGt4qQj3F++UDklQMGlBMk4YBlR0B2fjUQhrM1U1slaE7BkyI0Ky1yWrOdMfl
uuzG6KuU1RfHEmVWmNSP4NJe6aV6Jjw+6bmsfzh32HnA1IoPqEFgNdJNEA5Hcc/+AdJN9HO/goC/
CKWTXHaXKtMOoufCyytew3m2F9HwoQMABQVAn+NVkx7090riq/V/8NU2UNDrdS5YrUeuLX1p9gcX
7wB2nC4a1d6VMjQwRGgmC9PfM/cEBVFy/GRWHeHj3yrOLRdnpyn4C3AU9rZSdGx6Zx1xJ6kON3my
TzgRELGi64BU/0iCBlkQtBH1z4QRwT7FkEYbh5kfCJj9JgSQ6n+aeEXBOvS+VfszhvROYIB1F1sm
EmJgpztYM1H/GIDjlKcel4lMs9jEBFQIytke7lqL1ZTlsCmEiqTJCGY4ugKP2jr0zUSD88YPpeqU
fvKBghG0x29v5LlNFBa/I4jrWVMdjeBEg25B/N1ElVCA9tmrSH8OzrYR1V5uFe6AcR4O+MfhDmGB
Mh2iCCVuSpbPZDRtZGcL537C4pzO2SC9AAy42NxxPpE9CCKuzhzgxfs8Wcv8BbTmZvR+PYm40506
DcAIW9O1Xb0LbP7AOuFa8QuFYJkE7S4K7VrY8fyx2rNXUVRQIU69NMoTqYJq9FjV/qBXpf2dIbvH
a69hFe+aaTm+rNqtQN2yC+nh8MouPZ74LfmRYdUjNOsVzT/ebVqOGMnoJiwxfJjZQ6PcfU3dgJq6
EErT/bvWv/2R+hzm3FSiMo7sWEP4yetwgkk91k4tXpXE6mytuXo1xgQ2fRngyIAaCccCiBktAtoV
0qsvzG+2DirpJPSOQ1e/B8DRYwFjAw0Ozw+cKeA/9iIeSm45fZm0dHvirtGzXYf113s55huTsHhU
xblQn1l9bxkgRNysiioBfs6Z2ANlGcQLC9G5NgPuVm6s+pR3uGRGQgt/lpHD5XTmIYBs68MXeJ2I
EkmEZEBDVBqMIizfOfEecBfgr5Dx86VjMCu6A2fkYriZ0aOluDpTqQHAK5B8wBB2e17CIX8hcKEB
9Qjpq+fd6Fe3nNaLcZuLqz7gaUXp74ZTpz8aakn4YOsxdCUIwtSa0I5K108m7cqOgtyA7yuKVTq5
/p8RPGp5laCDYZ0ZWMQ4zSWsz5p+y+x9F4LSDLCwMGCE7RWtSIr/KrsHO9bMTSC8XfQTcCfr1Bz7
zVLPvnppKZSHgQVafhSo1TmhEYQ0rT2HTesKqMCJJs5WYKw1VnROs/XkNWwKf/jSkr2BGcuukrWu
duyY42/+Ga551wE+tJ6CQRMwI0HgbaK7Gf6WvKcrVqN6c08xajV7vbzRTiizVMuLS+KrMxO6uF0u
OTfOT83q9Hbb2blcUnQyez9YBJ740suTveD1ujj/sn6cxfNkdoamsTjDvp4F/NdstWFTzj+6bh40
X877+erjRL504aYzd5yfv+Y4Hu79ck+50FJfuOFGP9knOKX8X3qAhTM4eHM8tpt+bs4e8Ohm00+z
X14uw2y26fkafNFTsXg8vurZbz87ufrsdXxtj/NhdjzPNuFsczq/Tyd88rPZfDt3T+7smM6W183m
dz/fzvgx8hmIidf2bzvM1p+X+d92+qY238U5EKpc8jae8UWnb/zLm3WJAXkdurErLaffkF974/If
7/1ybsyP3uz4imbbmwKw7xE9WIT0UFKjJWDnnkxRd8+DLy5fyzjU9mckDr4lLyWeVSGGQ6ufzksZ
TzpnPar2bUopxCPhOFRxgQ0OcctMwqURqfxrlO2R/UtMiRvnWaY/nelQ6MSurFAQ3VhGRmORsbpC
17EBpFILrtvMAFAmCMIBowWw6swj6RKlxxB/k0IDnQYxy1H4TYMnCWMe28BFAYWwjkvSY2VJ7An1
q1V0u1JBKVBpsJSDgeMw51bYbEsOraOS3MjN7zLckSx3Bwx7iaxuux6+gO/PS2ovHGD2SWkTAaMw
Qy/JgFF72en9O6y3kSkvZF4KjfFmhgQyRoCCV0N77IHtyTnLlGbjU9DVBlhya1fNeGPSXGUn8jlB
d1T6KTTkYKconYfkdAt51fAK8kaGFCRT3Mhdi4ECVMKofJT1uR48ZHWx4Ky298gaFcrdka/JX9t/
F9F3FX1TnheE+rwpn3Yz2w/Rd+G84vRLxsOYV6eaLDTwfc4+lyKjPelTEWsj/ByUi61cAusKv0WV
3nJwt9ObJd9C+26qj8D/4iDEJxvZX0Xx3aMvNAfa3hL/y1JeWfNFgXXJUt349PA+V/5vzLpH/2GB
TB2lErIrZtT9TYuT77l58NsHv013MuuNxMZdU1niVD4EJs7f3k0KPtt6NWKoF6MxDZAMeECdbBcE
bRVtuowp8n8CqOPa4H9S5ZQyMFjjJQGZnxI0FJQfIJUM2pLuNizW1q269OMBeYlLcOMUS+t7uI3b
ZlUucXd/XqHJqZ9UDWtASROWGlfFcpP0mjd4Wb9UqGyG21Dz2s+ZU5sLT70G/2u2wv60UJbLIVjM
WcAQdgCdutztzHKOq1G6QFX1IEdiONm25QUEe1X8OLjq1JQj8NvO3tkV35JGZn5jpAS13Che+vGX
3v8EwW8b4SkGcrANoh+qjUBhJ9E5I8hfnp2Ap96v2v7l8ZufReo/qa1zWCVHX97/MR2E+rnxke/F
q93gfguZJ/iJHBgj53afvcQrZPH9wZ7Fc+Vtw3F/w/55U/+icT2MjX1DfYNjcVM21g+CPyM8ev3u
0/pB1qwZjja4tDFh43aiGZY5n/3aw+TN65WH9Gj8wXMwd96LG8ATlL7NyLIgnh/aA8cP7MtdPSdl
P/7yv0gjtVNDIsP0rDq1rorLQFwSKj429GqmS5NeyVXwOyj/VDxf4U/yPdhb0Z2QsCFlESf5kc1v
Cz42xpNxltofmviIxwNDIOZByzuzOpzYa/ZXm72yceFf2uKFiZJNfQA7zFioxZa8S+vyfhnLO5Na
h+Wu+0iKo6cuekHF/JeQtgODFDAU7ItYI4JnpH/m4iGb77p8q+a7K64NvyyTnv+KAzCDuJaYuJfx
Q2p3TfPiLcwewHAl7SxvFZ4VOIp+Q/VVR4veYdBEVppTd9ir/1j6liwyKkAZ99S5meZzJNpuPJGg
++raGVcWN2GFLoJgBV9uie2AxY5Ub9GHImI/2eQmbNu5FLya4i3/NcUxpxYwevjZkUW1Uj6ZaP2P
mlKWddIcgHuarAc+hkkAPqflM7E25Y3E7yqr5qnb3yjTWnBj8Fj3Kb/8k78xVKBgz/BTlAtlU7Fl
JO4+y58ZpjyKSeu5ysGMxKdMX888PPov5W3hr+eF7tHWs8O1OzprzuCjsRRsvepJ5PhZ2mJV4IU5
Aom114Lz2IYLIgZhVgEh2SvMqsBK6jUjV/Yz3jlBGX8ZzZyZq7wq+VhXs7CicBQWBXCtBTyRH05s
8Y+V7UAd5xuDbp+ixrhubStrOw7bxtq2+sNQ5RVLgCIljlcSQ+EpGxvPmmeuBAuw4DCi4lzYabj+
AmkvSwew6gyz/0pdPXYW/lhxGwMe1zz2TWikDVaJnKEtw79ggrUoO86BeSMdpW2gg+9vxQzTwNXp
TbSEg98cY5vRH6AGpxOGgqpE8nwlerfKsdklIariVUZ6zal1kAh45DGbmKZbkNz4qGsfXIVYFpAf
2U/hhZUTaQMPIcHIGIxujY2izeu1PIA99yOWfFuL8ITq3NqJDYmvEhJtm7LJ7fnngCBZTkMcYyj+
MSnLCghkqU4Ppj0F1ustQjo1uxGk7rBwtJvU/Bb9dbQcmnIGzLf+jBfg20L/sOJ1PrCSa2HmEscX
HYvo/FrLxbXuit+8jNx3LL2IFq8r6wMYSMVZPZFORIANIjmDd9Cwi5vdSdK/mfhSGH46I65VII6R
zdPQ1o0U+tnDinisONs+urZU0pdk7I1uRKekwTUGXMbhIZdPLCe1kKNhscsMkHYZ8eNeyS6kuP5h
suwLYBKEi/QGKz/IYsJcAiFQK7bwUxZWCbgMvZtVNuanRc02JJIxW5HlV1lFKd0sMEkUUE+E8K44
LBJzWyHUwlHd2xsGELUvhOJVDTxZbfVtSRtyEVcnzfcuMGuDECaCiFk2skrIA+4MLJVDtpact8Fe
nzBETnZESqmujYHfKicre7b2iHmAM2SUbXpxbUhRgOJ9FrdWr49qHq/0nKKayJ9K5DHNgw2HcALy
mOBq8MqVo8XvaiMlWJ5bArDwyarVnpt67SYJ7HWPi3osWR0Stdd/MufCHgJDYVjve0ojqeWZezw8
PKrlDF13tahjBbfkQ2aFZPpnhBpyDTPSAfV3srCGlXUtrBReyWoYmMxurOZBPZjAKQo0ajIzDIW8
HhHTbirq07SH5Xiiy4LmAcz/d4vRPdT/RAxRn3FJmBhUrlisOTzNFKKwGD16D27CO+NBquMQDKmt
tJGdKjSx1uIZTYUulgU8VveCokenavYDJYrR8JN0bOFipdoDHM108x40UOc6eoQacRymXtNWWmUZ
hmL60IJ87WQRQfHm5PHCQ3NSNmNGl6uYAnzed23jc8Jb5kd/UquBNEXHtz3ikx3S9DNlKo54KpUZ
V3u/xXYOCaHmAWNdUrABKnsCmS2ccM5ijFYSg64qznnfL9Gd8IgkyBZ8GZO1MA9njMFinaOXBrW/
0nBgpBUp9kbDyW7ucnNGjGBBtgW9w2u8pcRtm9Gk0f/r63cIAHGI9hn7FxNGv0UdU7ucjBzW8G2Z
gkobZ277MFmeBl6XaBoJCQtk7Q8Fpsgf/3RzEXHKVf0K49W3OYkdpVgMENOBEngHHwakQvnqR5S/
wskxgLlEtleJkWOu435Mr/YAkEvFoD+66k/h0Btyn8rjDX9lxbisu99SUed9Mxnr2Vs7W4xz+LXd
iDCBheUUxHvardvsZCrNJHgsBp/uuh7jQqXPCrquLHJSlbKXuIOzZJ/r36ImqjE8Y+tfbg84JdeB
D8ZpUCkNprZOfYLzXChsCIBFuAN7tDqTIfv6y57vVXTRzanqY5SfquRlA1RJKGGrBbd/NVOUdlNR
F+fj/azjc8gTxeBIzz6mEQT+EJViiQJapKMqKecWD41YxyNLUjq+jxmH8LRz+3E6FSKI/1rxrg7v
GJxSQknqAHcDkTFotin2TrV6Su271bYawV6FRQjqJcZ3my6Yk4elQsbz3hjboARVG17J+mza+trp
vEpMnJfW5MAl153gMbr0oLDx5y4rlk2ISab2iGRIAZBAwhH6OJIQH7t6K0naNsHB0S/VJG+txUgn
EBU1zj23HLQd0HbKE+/8waFlHKlfg+xRO1+dtqPqrLfSLfaZjWFxPw7MoChEBHl2mmWeHOhvljPM
ZTWEsU1SrMIfbcApIv8r2lWJcbWl2muoP0L88qbd8BaEy1svZAwvlXxjXor2Q/BZm3/d+ImJdTn1
zjDSJs4E293IQc4tKnH/gxwHxkr/rU7RM4q148aJ5CbWAVYJDvePEiVpJjocAIaOTeTD5iRZSTwx
OnVt2ejCFrvaVP2RMq7hTiwsA3s6Qo+R4b3AW1jSm5bmkHzI4g7trZvaR3Lz7KWnNgv2wsJZWjRz
y6EORzhED6tZimNjYLRR/PBuWRiTHTdgrVvByCsphzVS3jyNRAI0R2nsPbfJHbfqXng8Z5giymZe
l/ItDdk31JzYzWKpOh6j1PTCbpY2/umKS9kjpjlFCxTfwCePgridPOYexCsvWqWGsSiMi+JwD7Iz
Gb18ZWNgGIgzmxFlSCLd1N0z66tdiaFvzNeG5mGfYedjojRZoM2CbDs94nNaQSkBK1lyEBhy9KPU
YvvfOOpWD89atffS/cjixT5TkIkzay+RWp1Z/L1VscFA2DZY0T4Gf9+Krd7juwBXkr3ANC8tpIAa
j1mIO3oyK/DaAehCfzmmXaz2ncNiQA2XZmPsDSI1U9WKZre8KxM3F+oOEtPnoEk0h8xtJlu1fEpy
fWvi8tZTOsAQM4sygkoTXzBlBlVvTZ0vQ1oxYpt+6+hCQH/q5YVQom8V7PKiZwDn7u2Vg2Zox05j
AaF+NaFxqEgj4s1cpIdyuqpBRXaf5AyIvGOTclyzLW+RnX3KbKe84FihdlBq6XUOJ8NpI/Q2Q9xN
ziokiukkX6woYn4Y6i4rmW6AvmO0qdcwkNDb8jUJXvRt3lRiekMAsMOc3jTFxkYY0WRqV2pEYmdR
puZHiwOgYj42KC8xsLCTY6dHF5OqNJNhCulcyxYHaqqGHN5ikfhJQ3GU/ZQCGnThOipWE6l61LDH
yRSiN28sLYsquEXespLTTTxd2viOVaGujODpQ/vAkaMxI00ycxu2syJcifSZmTeGhIDUhElMadPI
EnG+D5XVSmsru5p99WBi9hwASAEli2C+7AfW+lRTkSNiHK55VZPbK9t/dNBKob6u2HmE3Hh+vbFx
rmYxDtSs5VxFfhy1PkxwsYiTSQRnerRqTk7w9ZAA6TUolU/Gm2NsK8YRBPAWVkVZ7VGvTVne0f7L
Z9qEN57PtNQ8Y4M/ge9KoXqW9WlEHFa1/pwe4njv+hG+2bhllTDdtz383Uh2PqfYg4w7L+RxZzTV
zmui02gpf9PE7cU2UAzU7G1IMQrlviwUEEBFI8073ByRKpGquCtE6iiz8NNzxtCrF4hPcyyw8LpZ
/AeoMfnRBo2h4Qqp4x0JV05frC3TE5CRhQOxzdrRm9x1d6Q2yhp4VP8q+FIU66ISqva54Kb6ZUza
M1+cNftb0b8NLt8WONcwAcUqvJvRdWqr9TqdnHM/5xyUVB+TD0rB15OyC1G4ZyyDHfgxhWtnfPFO
8r3Pngm9URn9TdBu+L/JkZGMtMfcLehDzWsI+dLMsEkSV0cnuUbUhLORX9gtPd7GR0+Rzv+umBDP
oo26pm9xsgAWYE60sPjGcCWtZZpMV/U09SR9SC/QHfGcswsMuatU7OOUNLYULFLPOMQJfb5wJG2m
2xiTph3Iy7LWoDe9EgVT48X3d357xG4TDqyz6V7P7K0zcMRqzlJ86Rpwh0h62U7pqi3TzKh88/aM
eBRJhf8Pj71gbNMGFpH+2/fuvvkYLQzkCcbMCUoeLkRyR+cvaZ5mnQA+bxqs4uoTaRqi4UWBsTH6
K1mXWLbDtKL4yua9LC3bBOe7Eq+qiLAS7PCqm3gjNlcU/WKfFU6HSPvHz7ltgj8GQLPtGc9BKbG2
7AZSmmHN4wG9XXK2kBJA3nFDlN+xWf4abfTbeaNroS21NXIjlSHWVTXIsYVPjVL1aamT1fjHeW45
CnVHTqxui0D+CFoF4YlpmKVnYknf0P+nErNYnigcOOuw/BK3MGFyVjX4kY9Wz7HWMe8k1kqpvb3G
pzAU6T2Myy1eNhqFZ6IdjhZ4hpQUcUfIy7Bw5hZ7MbnYA2ZpEHEpwCttg08Bc/xHEl8jYxfFHOel
ZGlqVDOm6T+6C5e13vDGx7SW8XqyPjK6BqWbHPzzcZuQAmRIVcx+N3ksMzhsAYQCSCUco9DSeJfs
plbSlMOCjSwwdMcpchFXyL5aONeQpvGIYVPGbLugmrWQOOgQopW+2bZZI2SZIy+tilIey47m9C2O
ZJC12dSXSRU9BKr0VpCZE+Zv0hJ9IbLvdwxXU09g/SpNdWtwCgxNdRMBDMrZPPF8CgSGU/IjkQBc
Wuh7qzWWmD9xD+UL2TN3mgJVY7hlnFslbmhOQl94WpZiQsyAaeM4pTO0ljh/44BJmON7Xe+T/lt9
49fX808RvsB/FR+9eFv4vHgzF+LsNR25o4XE2ZKi+xaoR9HiEcuePVutjuWxXzw4umMs2Afp25IP
KXezJX9a1Tsc/vJ+2dImYRopvg7i0eY8apd9uS7UF+tHv36ZeGmqmJTsyJLdX0Zt4pJzSRvfxZic
G5AVuniuYjC2eJRGZFuLoSbCjBHAfP5v3GUr3Inur0IQbLRN0Dyb6M8JuEGA/T75CyfVGnWXOxK1
jNURFZIhq7gIcV6ly3qPo1MNvIcWRPThHjhiWKA+FCM7FzTIaCOlTziBKlosAoe5YJ1OEAwy12qG
IGl+68EVFEc+nmgVIASLkKkQjuOGo7HKkVhejPOcA5mvDO8QHYI1/bzsSj4Sphd6FmLW2jK2Jxwb
cf2asikV5utpDsRKPq3c45TkIfJA+ymzVMlt+sQRz1UpYQZL3KLCdtMle7GzU07SnoJ85jlfucIb
f5vi/TUZBkrBi7klFyWNrhzHCwPnVfozsSRE9ZY9eRbwVJZPRKABt/AyBrfkqUjUmHf8cJ5D/J9Y
cNQ5up1nzc3xXFgXfxy/Aqvf+dwFIlpnEGQMRpruYMkWpsmaeU+y6dkeoCRxA/cNwqlpPcZujYoz
lYjMAfuy23jEoA8ji8AJ1VIPELw7IQX3TiYJaxtg6hKxljsOqpquMkhlqwLATFXiNASljANOIuoW
A80zkmxnFVQrFAEO2PAcpHfZu3FUjr1vKzsJ39nb8o+OChKPu9qgqiGursgRcw3TpgA2F0DVdzqI
L6zpSVROQWZF9rcFKls/HZlHElTYyb2ao1JU4cnHawiYlDFFAJZHZSutJ2W0fnjjBJ7DNVOK31Rr
Kc3xoLuAWsXAHnS7zhSQF9e0pNKBfhLwMkg4ZjxurXpuMZlgJHSjiqFe9Kxlyn+5brqyz946LL8i
aDky431eMEoNu258gMlZ+kyB7MxCnyYxNk3x1PqLxWAqRzS2BVw9ngULwBsRfydqHOoUzE2Bh1F7
VpxMpYLoTsdaMjim1ooLbd5IsIWc00hT7XCyJ9ZJC0ko433JsxlzzKjQwgE0o/fYT8foYVl+TDR7
N+bquQvHnEgOzh+6sv4j6TyWG0e2IPpFiIA3W9F7UoaitEFIagneVcF//Ts1bzXREx1qijB1TeZJ
Tctuwggumtr7xPN7qUJEK/6SRPLd6f5z1D7KaLqEk73WunyB9no5V85hAM7nd8POkB5f1a7LWeK4
AMBz9uAYjAaLIUJ3mpn1GiEe6sSi6UCh/Bl7aJjQarSOvx+6+RYTbyyTfZoXm6hi2wuz75qzeew1
65MVIWkh6M7Ud2NyklQ90+XkXNBTVGjKKpfY18DD0xXt8gkpARaK2F4SjHXOgak+tfKvaIclrrcN
KRW7zHrJ8JcSBGXTS+nq+0o30YQAvHgwmnXUS5tyWjA7kH0JA4rdZ5JtnMLb+FRUlcletHwyZMQ1
Z2Z9H3MyrIlNjwC2JmO2rkOiB/Li4PiwWi1sorZELWWihY6Zoxgfgoxp0mLH8RiJh2GcSu3F5uku
/WGlieGoYVueGPApYlmDnNQ0m0Nm/Lq0qI1H5VqeR5aGEW8JG/NHS2xKZzZnZwK629zn9nvqX2vC
K4tffu14hke9mLObHf8xTMZWbpNOQY5t3V11pMrDeAa1RaoeCwrLAxyaguLFqKvxpQ3WymbgFmp8
DQnnJQTYfvaoInXc1CTAEy9oFtHVNl5gI6KfMCNqQgqiHM8MkY43wWKu7x9E45rAVoR7UftVMyup
6t4DTuRSv/v40zTeXYRS5hbqG7ALcXnVmT96/Z3yPCPWRi8/Pa6N6bw5vKVkwj2sMpAwNNSLmBeR
Fb4L7aVks8ZkXbVBOGPO4z0O7H8N9NuhgqoZpfnGIuMDYYj0nG2K57IxvhAXedKnZMtf4pBtFLT2
Yo/WUCx22LhpKFtQvO3PoJ1EPWwMNijsts+a/jJDnxE1c8wSI7dpb4NkJ6wJGe6bFuo7EHuXIqQQ
ytBVsI90GC6x3Rwokpz0b6g0YjIFrzyfSNhmD5F/wx3oM8uMA2OXgZby+/wWsk8o1VXhRdSzrOzJ
tHcJyLbOmk1uN0jJycNehiksJT6MebFOLaNGylJ+UkEeW4wbyWwfYhiqOqbqPh3ZbQ2n6a57BXFb
ufpG+RvhWh01QQF4nR4m9FfeBFkHQ5uMtX2Hm8zFaqyjWYm4NgC1mILuRPoZd2BZKV9ZA6ycDCyC
GrVwXWYWaVm0peHpyatt/yj+2UHYS8egtg69xzAAk2PDOAgfl4y3RCCwTHWNtci7SCa6T5QME+5A
tk8DMCPBmzmby0PdTJesn17MJt6yTFgH5XgreTnkEkn8tmCsHvuX2L/1kb5kxd9SbuPNx8/m7QXC
7Se3uRdgz8EMYJqtl40WnINZ4H5IOB78A1IfAsYIaAkBQdXjQTM09nXtyrc+kkH7JQueWDL5WqAW
7VygJ2jUPV472fBmDYc5EIsyxK0P+ifUPAAbQBt5GMfA46VCXCjvbfiIGi9sYsrgPen3zgiXva0D
TaI0ZFgnNQk2OH5q0JdivlbZ34FZ0aFhmav+vGFcD9iJsalLcQxeJudN9eOWeXf94alD4DX4FhLl
R86w3S/uvsXTQLEwSbo9Fmn0YC5RYrFeXtjt0BagRF4qyT1CgIE5OrKN7kwxWWN580mpVC63hFWz
GJkmRVx5DKtR/l4yGqt3IZu6NAEYTjlOHN/OZN6lvA/B4D9l7Y6or84gdvZVOOM2VZXnuUeGWTcn
r73BX297yDSLxF+50bZD9+0ioaIFd9O7jQw743ISpqAQlDmVGRNs8rRAz3LfmNM6jHc5FKv6r51+
0R0TiZxTcjhBvXFQYyXNX6r/KlUueMFVbcYoENNVP7icqHwR45l59KzLZe+baz2312P0iox6GbTd
vvH0RcKQ0E0FM8PhbCOxp+vuvuzhzd4PkU/AcviKJfkp4khwac2ncYc9QkO5poY+Rc4BjQ2r4FSo
ZbCjJSIzgDky+yzl4yl47yl1W2I9O7ytJ8BE/Mmk0yClcB0F87qpgVVozcai6DU1oKHVqh/Tfelp
jIRaxWK9liDhgntfz0yg8g2T5poCkqMIH3Ab3yaW0DqkPKI/jaq9jmKdV//AHS8y+geO52dYkRAO
nKNgCFFXmACLq8aYPKEAZSq3tuA9deHJ0JGnQJ9CdBDWGOVd0i/61xErDmfnFiTIrmAyltrTxsYg
V1g/VQDsNtmU7mkqPloL0io9ny6nFdfxqWG+137P2sOSyVV3IPUz9MBnJ0X0mJEwJJFYDpsBGkfa
7+3o5OU6Ulyx0bGIZOQhZRmqZv1kNWBoZcj0rGYjIvRvm4BH1kC3xqm+uCuxSFQd2hn/AYW2AF+S
jHSpenOayBxD3c00sHx2Cu2aC1J0ucRUL+TnKkTJugPGjILsFE/KXU5jC1bJNC5ygBBrI/BkIEV5
WTK5Bpp4ULZsxuZLi1KoAkWTROvRQPiiES1vwuxI98F4rZFg0CMhJUQmiTwrlv/RKkVv3WorXTfJ
sMZwg4wNMW2O/ZrcOR25j3GOZ4Px2Mf0q3YQVoegnrVhMqysIjoZmXwesGHPNqiVIWYki+XySUv1
50Qm3HzzNqHz8ct2OQCibPDnlptAQqe2GQA6vyNLKrZw2KyWSAoXEWtjD0UR+wmNs4DhI9rOij7C
zf5wca59tJ0G3vMIBYzNl2k7ipnc7qyS3yc3Xhvc4xkqnqFJTiYbIAlMu57QSPnfSoJODqpFk+cN
wdn23lFIq0k6Nh7wTmtuFh2nlct50MueWfsjK//lqLKRca0GZE3/QiIRlNDsYedEa9jsqthIWcxk
JdOJob4qsoLD8TGh/dIK/UQs6TLPwv1Q/5vi6BihERrcFNj/X2DdUsQmrP/Rrj871DMaQd+ck23z
zNJ5oSBMpRgWarlcadaiybAEgrIiWC0MIKuKNbPE2cWl2j6XHflLIyc+57zh8o5iMaamt0ZqrGe+
5L67q0GuB7Za1TahsXQ2szttU8wuAi6EDZ6ogjuWwr8KlUyBdWn3zLRWB9kDLwA/BSnPUOBEtMDW
il14hkVYHyu6eEEkCTEazXCHZMUoTYa3mGMCq7gHDJShgEUWQZi8dSOCG9PdMwHKTWRm1VJPGJrA
CpQ4zaV7cVKXnFbc7vpLMsy7gF2TYOIMrnz2kks3vbjWb4wKxwHjIcJ2bewDLf8kpGLRV6hCmJhW
/0YUyBV5QGGqURVTkmr04kSz6JO16ClF43uuEBkF8ZcU91O4YtA2YmFCYVG6H6KfVob2C8VlaesT
0xMOXe1FzOmmwogWgPLO3mmYKq1lc7PjZkECmnb3jryRDXbwJGaUu8ELxDoTNkaKnYt83LiF+dlV
644QZb1n5EOPn987G1E7N6Wsn2t6AoVGCidSEck362hxYzSGFJpouWg8WmSs55qZkxroFWYBdYAs
Xdqrury1nO8dBSZGdC9kgK5mP1zT7swhMFXtEmW8IogoeVPvUcHwQOE185UjQP/hCOcDAK/Cdzgo
pkLGZ8rZbRJqzrGKdzMakD+4LmzP7MRyJayPskpYG/WbGG8iHDPtVncM8OuV8nITcfRkUFS2/T6j
7MCrX4UssZhekkDAxXc2gnd/lNRbzdhgvFnSmSOJqalGmieCsIOwfmKSSME9At4CnIRtz8DTGqUc
uVOy6NCA+tUFjyDjAxvxXjjHa3tEoLWemV8OOtUopJPcVJKpd821l/5YboCm8PzzE+bPyDxSKSKa
0k95x9HNlI1Kl83k99xA/bUJu0LiXs7HCsazT3suoz+94AkXz333pyMxqExtn1BsjjTqRs0r0Df3
GsaGLD3ALp6Rb1YoTZWxLw0+jehA1vlaoyltSFtE7kPlpdzJCdJio6DtKI4K1RGaHoN4VRCVK2YD
WD3g+9DdL+2AGZv+F6bD8wfQ3IXDgEfz0I4jBJQehhO0iKEbs0QdiYE9xqyMLLgViMkyrqXPp5HV
ZzW9q6tp5Wda/IWiIUij246WtWP2weazYcHiOuQ88Jpjc6Hnd6xYA5QEX/60JJhA2/BBV3M0kOdA
SOQ14OBv9PcwhSbPMT8HK3WUsAowi0/GdiW/Db/cUnWIbVgvDBPLd9Cgpqjkyiv/WdGHzquDb1hC
8rRvTrCGeBq5WK4i9Ohxv0FClAXMCBBXJcFnUP5K7lvTUPu1YCtpLXkT8OBGACm4K1gZ8eMZx2PB
bvUfD/Zy9GzSO7N797lM6uXmUFh01q/GrYALDjaiselnCzzmgtnuLieKkUeLDomV4MjrvuRhs3Vj
IV1/pbOwnIgkQwrQFUy7A4Ao458XrFSxAqzraQQJHNEmNmRkBO3Giser4dzgfvL0Mn2Y4+PIsocl
wnqwf1pkoezfCrR4QXDWLG3DrRLx1drMJSUGQlX3+G28gjb/DhZsMbIq1sL6ImX2UjcmN+eHRWVi
gHSrFAkKkbBMrWvvTyc1B9cTZkvTdGfAgUsOTYZhLpsyPqCFNSzG7KDII4ZrYHaOPeaDkRcAc5/Q
fbGI0HIwHjZwOjVHHhJYuaZPfeZVxS6b1mXB48xS/Ek3q0th6m+N2SPA8ThEqs04TB9RTgCqGuU3
BrHxQCFj6qgJXVbT6kA9aHp0HnwrKpZDWJ61AvmnPa17uZTBw/CzjYv7PEOeM9i4ZGsGMvBu0TtX
CIaUFhPILI93Y9+ChNw1n6loQsuZ3XTKcaRPG0TUOTQD8yYGum8Xfm2AZ0EU2Csp5gxqsrkn240o
isTguaOAw3OM8ynPFdMECQCFC9tNNZvkhSZ8pD4GK9R6P7nhftSNXSeJny5rhGtiRzo47bvJzJEg
4Swv9l6FPJLg1FZl2/Ssq7pbH+Pr9ljgtcX/YR8JsA8ejZLdhRaml3R4CDBok/E59ubW7/21Vgev
EjOd9o5jH9IO7x2fnzxuHe2t89lb6eU7meYuBXvtvI3oLgsSv2iWLxLAXLcxgAl2YccE41cBqnh5
MhCf22LtDuR5DUxP7KY9OnXyBhlRWOaXaaCWLSiVIDKyVc6wTrCp9r5jsP3SIxeGGkMAhJCUS156
gmF2cXqWzWmJHy78qNruqWn+pnEpPb4C5sv2EO0ZiL6Gg1grNA8B7uCMHIoTTQ3YTR498t+Oifee
Mt/mdh31Ztkk9uY/wIHWnuIIS5WFXfV34HLozbSbWXH6unjY/TO6+DELFw6upxQ+rzx2pAKbJjvX
sjtrAPYaJspTcTAFvdSx1up1A2ymGS49pQf+vEfHweCixPYJIihx97Cm3LoCEJzjHwOz/C9CTk0X
aATKntlj+jH3tIzae+LyBdIaKisj+z/ZGGQE/3jpcwx5YQDEHZ0m7V0RKhpUh4qa03sINBEsucuY
e7vzEAoRJQN7BNiJZDnZFrB5aEBYd8v6z2KDHnxb1JIGba0Qj5TuN+piGGgzrEN4h364SO27FmmM
0aLFyRlT/KU8JJoFTg5nlfY+keLuxqfaxxdNCFVJLR7XjO/wY5FPgSaTaclI5cxb+z9FCGDvWUcB
m6HXXScxeYpYY2McI8PRcD491PWj+YamA9QuP7JnZwXu12PLIhLnbWBBPY+W+uWYWxt7aXfsAycm
6uptA9isQwegHZzwx43cmz5qG50BcvYwlbyav5sXAk2SsRHal8X+OvMJeovZ+nYYwMpHqL/bNjUq
RL3ad1a4JXNUFWnBgImNjc0DXMp4Hevhh6Z7G6Hb5OiRy0snzUeFEc3Czt7ahTxYUqoGPbmkLYnj
XX4OeChAmEK7/ExQOgyoSbL40UnqqvossmBlg7+cwdvZnAITkpvO/NOybeM+JwPfFb4OhT3TDY6Q
GR5+h3S4gRwVDz2xVMa2acffhv4yGqwty9qWiQ6F6Gix/GJSwGqXUmBhBO9xNq9K2ugElUM/hOvy
vdZQc5VXRF6YIxHkFC6YBEe8RjlHq2Nl+QLm6czQGlYee1hptKspl99tEVxGZt1ZYT8jzmpWiUtg
s8NHHhTiSvgg2dpTl5TnwrYuFQsJqRvLms+eYibL0p7IjavRhUdTKYBdkEt+Tz+iQ1UfPXAT3y7g
7rYFmpJq2wR7W4+MxsVw0ljmekg+fSFxQqwKT4PNzxejkVLDUgjT66pOEGeVvUmOIZJxXTwDXWb8
xfcay7OsX9W3kncEQ2jshiLd3cPhADGG+cktOB+dXcUKgiCwnafrVwwrX6PV0c3bWzcI9iVR5H5V
rZOepL44/NasZoXcYkB/EhgOzAjGamFzUyVKQJqU24SbDHWSWnX8dxGL4Tz2hFFG9UGPnM3GyKaP
NEQlXF691thqc7GySutV0mZqISsBcAUtog6X1ACEpLfCe4P6zs7tbw6RtVds4plE+e41MZoPvX14
gU7ei3Me4uhkhlgqy2pf6LTXesRwOF612CWMdkRdNrxpki1Ldi7Zy5rUROx/6QcL6ty3Ei5qGblw
6VVjvpfZznvUGgcsRBY9fy5xPQfFA9Ig5K9ZYJ22ZuqrR2XhteUnzRzYDQjGorU2YgAOCNlh1BhR
edAgPh2BDNGiagpYi0hnK6O9g8zB4wjJ7h39Lb0JeWHkCaQAh/I+psg3llY/qdsYoYhQ1IcIIta1
Ztk80C1DbMeOW65nbUDOjYjNAYsDwzq0Fq5O3Tu91XiFGoOwoI5NNTNsh2+HIzCLwkWRvYUWnkzV
W6MT1m3gluyMxBQ+twVcTgoyk+FgU6YwOiEnyYElGSysMfuaqKXcwF9hyYuhiGuuT29DWCVKjIjb
Thto3+iHM6xeSDdRkMYgSmpIOjHKHY2b1TJOkcQ0Hf6KCJBQiUnx5NlgADEbOB5O5zEHMxL1f71Q
W6G3UgVblTPte7pSix81TCHcjNHxjwpAyyAahBTchCsUziGvb4ZpUTJ6sLUg+txaaFCpTx7EyIQg
1xY7+ox1n8+nFjYEzdRuhPhWcWXm3ACjMm4Z1fNdrh06HNu52CHaRApdh4ABn7Pk2Pfa3smqDyuo
rsg8F0pxaUfta5RdHUVrBNWRJBsJjq2KEdA7Z2u8m1LCQnwZgjdPMKO/Gc9yGRivSv1f+9gacKux
qFu2yOh1Eo1K7LMtp5DnH6TXIQRAp4Wpu1QQmsJY5z22+xahuh+eKMLMQnzrpUEJYRPxiKTbqvCS
FOYKrthXheHbq63XXNAXUaTmQb/IBo2GDpJ5QJUL2tG+SVLwJtLWUBBJsa0Eq9q5287i3MIXtEvS
MbdGnqHJFwf0dmRlfJi0nWl4l+KSqMRgx1hiog+BaJS5eVAZYw46VM099FlLN1fsCpxpFui1VMfD
S4ogtuN2NPjfJDslXO34GrkQoYv8L2Ja0SY4n4Yvd3pXcDev2TW8WGbpL72A0zXStjEX1PjPLJKe
ijqAXoFmP4j3FeJiN+1W6RifyvIM1n7vZerVzSte9In6ONeSYAUCa8/6VO67geeWMQ/PETFE3qp1
PKB8mPgCgttSCyolTX7OcnIagBzb9ECm/+r0GTyajhnKeIlqwdoIIC4yOzu85bO5ZSdghVuTstQD
jDDo3UdVpuvoxfDMtcT84WX3TMHKXfbtVn5JdSJ3zC3rTspgVi8eu28hrH8Bkxqgl3762shoa7MU
nu35ZgcR9KBq04OEKYsP2zUO4YDyGU4dUEZqAuZD2tJihxLHHRMS9EfFX9lXl7QovmWOxpnbNcvl
c1l4W1MR7siT7M0dXsg1aCkW3G51qzPgoV57IppviR/GSkjenNgOPmyJrMAC6NQZ9lvdWiAyHgjm
YO/gkNOXXVIs3vXEXAcJ2i6p+Y+O1XM9+69eg3zlGsMVctNfBf41XDLKZFn9eh1i/6ATF6MmKwVZ
RqI7z4pURsYMPTSTKm0t4o92GBETxwR4vE3me0N3w8fx0ldPQ+/ZPjr3u0aExYgaJEaMHtyB7P0P
uhGu4afpQ81gUg2xRvOI1MGbYnqI4O7wNMPnKwyXtarFCrii8WE3F/1LzDsS2DKTh+ATgiTSkOaQ
EEyg4wcyXeT6ZN2J/re26Hr95DVOX/z5ETL9N8DFD+MOiNwTS1YkRpLsMAMB9IwshZ9dlgwk0a1F
6NhL4xZEhB3kRzphsmmXnRXebTqp/zY5CUsjAuJinGIakZOYSVONa98gOajEDj0w4B+IKs67NJBq
U4BB/Cfv4z1PtjasW5u3YoD8H4Yw73119Y68WaS464oyCrJ5oEjWY0QUQt5FjuOFnV310rNrC1VL
vw9pwmd2hfW4BUam1Z8i+guhgbZt9przmzo60wK92AYuZIvMOUbaW+R9DiRD4GxaGrCZ2A6w+bde
XBfJ3I/6yXwmQb5XEj/0aeuPd5AsYCnOlv7fE+HgxsAkIUZ5HDr3ZsOOQR1OpByu89gnuRJGR4p2
KTMwfD64Yk89VHTSHd6SVrxHzB2fCp2JIgKmNGSekZTHrLlVqLk8n3OO6kb8ompxfL4AUixn7vbJ
qF5Ja7g544gqQq9JaeyY2RPq6SUPhzBfppcWQSSOz52AKXPwvpOCbY2YWNNm1BPgQ6fke2bD1hY6
WlmI8iRbBzS5Dr0vbqEqXzO9d1zq4PE3R7JX+MfQ/PShbbFbKdJj35DaBFLR+jDzPb2qT5506S8G
iBkvOq+gOn8OaAyjYq1qRrvZSlCwmFATMewaHGtVB5wWn/JU7JvgzkvF6t/08WEMBEW5cOjkKjDZ
/hq/EcehBMDDmtFColr5M+svZKG0d3HLcLFap6PYeOhqfWZbBePW0K83xmjtjDABBY23lqLQ8d91
4h6ESVpHtPyJDIehBFVfwLqDGXwRZcRGittEOJDT2f8GPrP5M9nWAQ4w86yn+Ksndi/lbhzvsn3I
8tMs/U3SfEUIpWaZI0hw/5URwzo3G25QPxdW3l+KuDrNbQzY6tJl0atIkMlrZvQ3t+mhVoGUZhK9
mj2uhwAInBnbX6TznLLZ38DY58U28eBcNVKStIFiGrQzYgbsbS0JhbFLbZgCckOQxwihN0jyhdlh
LxLtV83D82QtbZ+878M0+f/ZxWoEeqYWYFfoV9JhAT/nLhFtcfJaeeO7KxABv0/TRxXvsb8p4pf7
aYVM+yqnOtYMrtBQng1uJhNH2aCbTxGlP7GXi9y4Zd2eHlGgX6YkJTEToHrxTV2EiuaF5IMtWQMx
Lapvl+eQ76v2bqwiDsLgDRuZj7HONmH70bbz0mgLNhOA7Bga6eRJOd5HrV2V5j2TcN0ZpU8vDcqY
MmCDP3LNRbl1a0XC/yiaTyiQtWA4WxDcq9k7y5txenwxx2nnTZZUvNS+4agy7WV8Y7aXqhMH5uNs
UsQqsgmzm6d9bz4neo55GbuU9B5RwdLMVKigkin0/JIRJ+eSEF8FOntclj2TvzZD5znNqodC+vXB
J7PQMsF4lRsH6vrnyLgXKLZ0IloMfGaZJy98ZSWW4kiD0tIhjStc/kC1HfsY2oxNMF+gXOo+dhGT
O2PEQpkpcQYI1Kiol68e5x17k+m9wj8TAubNO5VGspzNt7DXl55bvKoBgMoLHWfGd4twh8BhZlAy
878L66Vl22aiSPTZuqSoXR0KnFwIoBjOomkeZoqP4qb2veANnlqP3U2wVp+94N8bB8B5SNoHvJiI
Ezj8qAXwWWK954NuHVpeYLEKX740DZs1JZxagz41czeYGom7Ue7rLzjhCz//bkr00+WJjShxRqki
P+0SQ7DZdvZU7ms2VCEPklGm+MwY7oVEApo+g2JVJTBFinp20F8+t0rPjCM6OkOE9VasEz84GzMh
9zpGJW0ZMa7053w1sN1ofwPeigo6DyzF5GkN9AY5GQAWxNgRVZ3UNkzUTw4NJibIDRNtOiPCJLQ3
q0cn6iUvIRIiGXa3gSSMdIClR+HAdBCrS/cyp6VKFlWnaefwKya/Ktsxw0aAMatjbx8p84ibngYm
SwItT13UYE6ai9F5/hOCyL2JEQgRkYMpuHtodgCAsc058Cax1JQiZBiK37og/67trVXfgPCC8Wel
7bKO25tt0WakMr5ClaEeaOioGGTw9mb/2EN0Y/LJaAdAKdZgz883eGUqD/xPywgUZ23s3eIKL5gc
9iQKReglBNYXu9+6M4dWgU4oMf8cm6++7aZXkm8ZbWggtSyExegOn6IeqYEh1/FUQhTrHZoh5v0+
Q8CFfAzUQ/KqJvossEc0au6NYCkSv+zFSNeIUXZCB0ojGI37Sxhfa2APaFfh5dib6SjMS+9s7fpt
6FiXBRtMAFHEAlK1VPZu0rgREuoygqgoPHTJSMknQ9HaOpzhQGmtVLwUSc1hRvYw4ZPYlal5u+fJ
HpcJy5NM165dyJovSa5JfRrwQltDc4yL8ZhUID/qEtQW+9KaF7N744bmajqnhHlwZPec8CT3YvYL
Zr7i1qQl4cArjOfWHK99rOBDaQY9jk4JiVhJlWCAVYcXBHMAu2tXXI10/vBG7VFEW2MYGBGbw8Js
G2LSg1PsBu+OfZ/STcbUrUjC5RCPdNd2/K/gmPU/xgxZCFTjpbBJkmTyb8PFrez50U9QEihpxKNj
hHAvSCmufe4+VtxjcjXwKzUj6uL8R33/EesZz3iTUYLqwdp0uDKxNZS8aepYnjrH/RnZMZi4Xqd0
rYv8Z0gJlPAznN3rSAeLY1XPHtEMPYTuYiQEgfVZPhJevYocvr+3rm5uDs5fDqg8Sc4BsRKT8yMR
VOf986hHj94iBoEFMtQlf59xmtRA4c3lNt3XMM29Ilxaufgr4KykM5jA14BaUONJtH9HNEjMQVHz
paiA0Lsxb1HMzrjc6ja1GM5n2VQXxOCbiEUNy9ZlUVkvuvkuJ+gwBgGn1Z9Zb1HfdYh3FFSzZ23g
Y7U2dx1lhpW8qHZ3zOwtEn5P/hEv/wT0JTH3CVp9oz8C7A0F/xq0Q//bF5jbv6OC4pSBctCTpwFW
f4zy26hbZ7c2X0J3ZpyQvJY1NsQW1mZb/HMJOofeh/EmJscagkNPnE3BjsLbGMoYlONeGUmJCZHX
Ml27FV26zYJ+l+bMB1FgtIN7xou2HGd2YB3QQTrZJALyieGKqno6VdqdFW9c7tjcmdVmiPgs2m8T
7wqWjH7xWoYmWP/q1AY3TwiMPVCfqas0QI4T+w+rXJWe+xLWUP3CefoQKfISz9rHjjIIk5eB1Ptt
EEwCGsFyWyx9J9o4pkfQ54QK0vtn9MBag5dGvzjgtmGNKuFaScCEt3TFP42hmaJKsXHxenulBCsO
n2DUz3F84N8iGddedwxHGP0E/LqT7h20VPvpUdX0HseH/l40b1ZFYAxuSJPegDm8aeyIkq0oniWI
ST8L0Tyhd0ZLJtvu0rMo8iaBMfVj6i/mCOETjMSMoPEAbItMcrGJ0QPLfzlRCTTlhEGgoEXK96Jn
1DCEajhgBKB0X9sYz1N+7liyKXenqfdAAbmC46dHPRMrSYVfI8MnSYA0hafC89Y5roA80L7iqNyk
jfMWhejlO24o9IgxY6nW65cuwoeuyT5kEe8CNrr2SOYQlPSSFhTxSxtbC6/dBka6TgNBjwe9Tj7I
CMUJL1h7kKFHjxzjPUclQsaxoRvracw3GFccj6eUZzL5GDQAu15znKviWjg1/OpSv4rYfNjpv8yM
iH/g2usAjWsNmmD9mXd/XnFwNQy1OJBzGwxPGGwCwXPTHG1U3VGCvHIekB7mAN5QFrYUYlTd8fgz
4DYVTXAQbs42D5qsXPhcSrt7CWL0Q4OkXsG0YnwGGlxRcoKIdF3UfMezvtFH8sUmc4kQBAFCu8vp
sPqZ7hxjGaLCC83vbBCUK2kdHth2ygGKUcKK0Eejp1bknlpyavcwzXcz7Ru3OGNo6LPpLiHRzwRZ
0uEaavCdMhf5FzXdqmMZYDUKgYcHFTe6G37bDA+BpeBPyRYLBEVPvXAOFoy+Ehdw+B535QO3XUj7
jh+tQ2zN4nhYhdrOwaJPJiwC10uh2wdDOzXZj9SRjzXHnGMj9Y0lly1ocHIyI5YDzHqmEtrIazg9
6rqxtV3klQxDe+s7x7ydDKz8iOMKwAmeO58bhoyUBFZpjx837eMlokSGvx66FnIPOIedsXkOG+pJ
y7LP9VQgJIfzvnVLknMtm90mkj/YKCTR6K44QYNapWFC7TWex46/HP6OLP1t9XZmPE+GjDY+p0B4
gSOm53hqvvKATMTIvqYYI6kXjkrDoM8ccR2WdkQ0AK6pJCpDrBw9fm6ZwERW8Fd5xbJ31pO+DuWj
dEHqMCA1GD0XqMyM0UG8hMvMkSs+MSAA7+gqLF99ssNTiS2WWYvLsIAxAr1BfDCQeLGa77lElXu3
CHkJfIpg7zjH+S0t/47dCwul/u4pB1+/VxbdJNV25JedRj/550rGH12mbTuQtM3G79Hctt02Qkoz
EdqQ8VnnqTr1TbKsHMBbbDECesi8/OfgZRjz9lhzTI+l84XfS2BJ4nRBAKDufCAezI1NdHY6SnNz
O0HeYrDMIwWWsHxX+QqVwIIxQKuLsdfQCfSPHuEr/5kR/AQ4cRNKogx0OCwELCK89l5SzV7OzMnd
n3peaAK6tFhRq9cYsKBNmS9VuC9UtjO+BYH5A9t1sdQK+EXzF1kOjsC8aG97mzMe9JEP346nqHUu
/0FnMeD4F3Xbomkd8ocFUMqjGbSVst1fViOvVTon59IiSAB4C6Iijj+K4K/t0LiSdS1+yoQ47leW
BkgQz4IkPhcSD4lEUxuvA9iiTAJAZ/0klMQdIQS+ibVfEEDgKy5WmOI95P4rJpUg+6ThNpgyks/q
r8y/ueJYh3KXSHq4ZNpEafPpuNozk09kMN6+i6pNHcXrXkdajAAE0TBxaYsqzDAJkTTkUP/Jjkjj
d6YAym2jh/HC6P/AZqvaAImw7X1vSjyufYkhEPzAt3BL8i5ol9YYkwlmgv9GFKOYVmAB/jPyzhaN
tUceZ4LpwRwHiKnEFGa/1ZsR3PoBqfECXTB1AgqUpnqp3RWSSUMSCz0SS2feO3J37T8y7Afzouy7
DsO9uZ5QdPMyqQ5Zy0KLLOAiWxZ4lntPkMr+qU0v0iaUl10TWZztQYvwh4KE2Fb1X57my0REzDXt
TRCOqy41CIcGoc1kO0P9W3vb0tu2/LKEDD9H1sB+b8eEz4v+pf5FS+SbbhQbJ5GL3j3WHQm9xXub
HAIWBa51SnlftlX1TmbzEJKYwZvW1F4MmkqlJwj1dDOb83+jXXy/cXQwFV4DNXTHwxdtdItU1C8s
+5I4M/njeD9hi0vX2OoiRr0I1ZioRH+KyLoh2CAMdnCLEZh4PwxECV8FO4aFpKIkExDUdaP+Kri7
am52sArG2eLDcLS05SU/lo1StqpPNRPeO98schdKIOQZz5ONU7xJSHs+K86u6Paz/5PM/cFU62/W
ZRK8hqUDH0bT7LPS0TTsdbBcfDRP1vg/js5jt3EkiqJfRIBkMW6tHC3Zlqz2hrB7ZOZUzPz6OdVA
LwYzgMctkVUv3Htuui/GGRPvsCtG3k8r/zX85sthH6aWA7MyXUL3AueOJjISOPBBuoPIQXptoXIu
zd3kvCXyHjfwwsmYwZGmnsk8bZaI/NYomZYgjakGKSnLdh2MD887TREzM8bmkS+2wmOd5mCPhRFi
DRjJCqa7+Pgz99ohWPdyLK1WlOwRW68bzleBVkybYaa16bs3wXsYEzY2Jss2FE3lUTVyGa9jeJC5
/KJX2baB+eF5EKO8EvhoAgXkO+i7r8Cyd2Ft7bXQuuMIhYvy2/ibHm2iroayP4qjlICIqHQwHk7w
LpwDwLFI7w8TFt+5bv943IOVzA4dCYJBIG42drT0P5R5TLD9VV3qFJ9R8lf64RUAIssBnQzuscdZ
F297P/7L9PaOgv+37oxj2erbAdVo4cNUCIp8XcpxTXZn7zE2tREP9OGzH/EfxSF2hK5bp/FfR2Ab
GMoc1dmyIPwsRWNZN1A9i1XDwENtt9roNIETtng7cqwNvhVvQCRRb6P7SsAXOT6JN98QQTTEGWXy
ZnQ5xSawIIggPNrZskSgnGDLEci5hAJHBoDSKjRfnKrVkdP/qmdEPOhHy/wZ54ceVivbY4eDRltD
25uWYFlIZMnNfjVB9nNAHkzeDsS+q07rGCaSi+QMJ69PxtjAr+kCIYmKZ4KzIj67db2XEwi78hNu
szfQsNvrQkCPqlxxlrm1MSTgyg6hFJO1EV0nWKhFLf5rej42hkTJcDN6bVPDwuvmcEEzhVlqEeRf
Pf6TKOBcrxb+nuczYSudRd1Vh5eqJ5DrWZpOLMHTmycFfAe2H+OwziqNsTlAYqKwxklbZM0OYRDY
EKzVKky1ZYlPba6nHwqW2WXfjgaJlBmZnh9HdCJoHcD0JL5YZTpe+DplIZCTD6YGEtEhw9amZz2N
DnZgZAvMjOcMtU78ayP7c+D/2WRhjGb3Yilrfo2PAX+Sibipuuels7cJ1KnRRTmUp0xEF07HUp+4
hkwZTZgwMgYn8L4vzjMkFFC4PfSNjIRkG/W1xeYflOcih1OU6V/9dDMKb1mRy7lPPZZEyOhyIiji
77Fs/2T8b8M+QUebvpYBhpqse9Od8ZQJkjq6vauV97Ds9nZdrUtSR1Ef7jLyFGbQP2aElbOmhodF
mMHkw/ksgDzq6HTFs607hqD5LqKFbN0UXuHMd6Wg3WJXqpOTR5nFhfoWiNEpqC/r/LPsfywavn3E
fUmHmJKJUu1rrnWs0/Nh7jeBuemdlS83MSwkg4BLiCsmYpM/fX9OWO1q9BCuuKlLN4Q1YfNyw1TF
00bh9CPTfF1FRw95NUC/6hBon9L5G0D+LQ4+4l9U97DT6DU31t5jXmiCJnPQIU8MHPLqN84vPpOA
gtUQkCFyHBt3iUkBTQ5W4eKORnphgm6b2BWBY2vM9cgiFi9Bll7b/jbaJ7v5DGrtPprOumSQqXkM
ZbP1wKAj52zS9GB40VnpKkZC/M3+WwtOOrOzKO8OwqsPGj5zOpOYTB+//UyYn2iae9TaYCcH7PdB
zzvXQxB58SmtUjaXI8xAtWeP6wbxMu0iCu5ZilXeVe8BPje4Uu6wYl9hjeNmRDdAtiuzK/wCMKFy
JufMEdtpYQdnp8XpiG1liGxiFVP2791icAt00FR/xrGVGM6VgNkH69aHn3bh7MiWXRU2quOuaehq
0fcTSuDQPhDzhbTDetG+bACWSKreE+fdoI3lvoi/GgGaFHVcb+wJ7kxzwAOH3pyxbRjF2nNj9qO3
lvh23XkfdBdjFKEsfNkBT5RVoKBjnuTg0LDQGpXYkMHh5Iyf0Ep3MUQZk7CR77prv5zpXXCj6tU1
Jk7QDIaDPWTbuATATcAvMzyLafs+9X/JPGe1aWwLMivsEn+4FeyTYH4pXQYF0re2GWS6MaG1qb2L
T4mGRYOKxCicLc9E6eF/8nE61RrMKtR14AZdJB+C8Q9JPGOCGAGsGloklyjMAksP11CD0o/XbltH
Pf3bjgencEHiksGgosgZoyHQiRl445LN2Zb3+XwLeFmKyNn79kkbAA9c3ercho8sMuhXxLqPzBfj
Kqg4mQfvLVsy0StXwqguEY8FlOu11bg9HZqzVM9OPqFfIw7dJCUJjV8PQlySQAZXPe1+RasIERrN
lwFzhcRa8vFqI9pbiL96ZGQoHwbIRqUr32indG8/1sbOJ7g05nJw0KNbxD1oNF/rSq1UDOtg+fY/
5b0nUDzMx4yVpG1v1LIDEF+XnJEpifxpsDyXBsSirTnA103WY/oQjIRc9u0hkSdTv+vH10yhpNBa
13+bmhqImUr2piQSZvTWUzkwzC39fhU39Slv2F6SJ9FkPyhIaTfVplFpQ9JLOxBabrH7U14edQxA
NJWQvWzrT8tZNctiR6LPSkcfPnyb5M87ELsi8n30rW0+cxfPSsQtxAuRBDve5hAZNLGBsJRP6ajS
t3F2FdSG3i2kXpJ0sTbudFMi5lhzdjOCIcWAsY3F3SIGd52jutdhHpTz8Gs4FNWQhahxSx0LMSvw
klc6ZRhn9NtZwXwIgiyrhakWRnX75ic6z/Eq9/SNTOtzogmkCHJZNfophUHUymPYh4TrZJjXxx34
lxc9fEt1c6t1yCLMnoYWCYzNZMKdjF/d619jl3dIi25gpwPnVg6vGk04GhQsPS5QU53UDO9NR+wo
PNJo/o7cO37j7b0aL5g46/AoIqHitmHgszso8uwyau3aN8JrTwtgRIM6mGz2MdVrZVVH18kOJidY
HGjHxnXWTiPPOYtFMX3ZnK4G2rOwA8hcYkg0W9EtDHfgQZpoe2YO86bDDVe/+1JieXTmnYuYf4CN
Mhrt1kO0Q0Crdx3i5DtPteklYqVYCg/dXwTjyKJvN9Pk7joe8njs/Wm1ooVg/Olq30TL3rWu20yS
nTuHhAAAbB4N5oNE2xt6dZLS+oi4Jo3wnMcua1p0GTL+MME9+I2zEqRxO3hsshG08zMqkLbibteD
ZybaPSK8Y89MREPhqszdMcWyVaeXIZp+1AtSDLSA0JcK/5vgjpyF67RjVXxKuItqJLqeT7xhoR12
evkziGvdTsthoMsdN3HebkbnLtFbpz0865IsToQtjdw5un90mZtFtKJCKQaz/NqQA2iw/qBT9cuH
l95zRPHCeo2h0OroA/Axr6UlMKBJpLu8b10+vk04Bzek6qC/j3l8hHiPS3dR9QGOdnyc7rNxGGpN
XA1IbbvyMtjepk2mFeldMXv81joODFZ6HK9DKTdOCXMAaF01AL8gG7tA0qe8oQ2lkGMzJevfa7r+
3Ie2cpk6fsxUM9//8WEHNMlFFA9p/nAjXWdP3Mbut+WSGo2bPj/GpMIRoK/YiNmRuXFSsRuHy4i4
wTcZJxKHydZ1h12MsfRK6h2AONBpwmRCiPkoZwBYE4TIpaWrUqOgEWPx3PAlVW8AEhaVr9xauB/h
2UctvyDbe97qsPZPFbCjOP4NUITBEV247KHI7Wq42dmERhaC7lVlZYsC43YO27iZ6WZHnIgIQXBC
aQRU5ZaHVZWO6ujOz5p98aTV6xBXpW2ie31q+Qf+uRcvvj+dJFwi81+hCeZJtjkM2Jrz8l9qNo3S
/6zjvxpAj+hdlaoODhGA8K4m1jkM4sk7gsuuSsabgGozin9lXsUXS1JanzDwaz5CIBs2yCFU5ok3
8+p370bHQsXMue5rxqIYaup5Qx7dNmqAJvVcH8WROeD0iUEMhy9+ahMSXeQvy3QEyvShpD+Je3Uc
fVs25bm3SDlns9v4FrJKRiE1JZKkwvF/dfvT1sZlW1w1J9vqLnYgc6ujMZ+wbo+hu3S5C0YBpWD4
EznxuS7YBJhuuamJepI45dR3nEQTbKYz41M2zX5Mlvg0rlAPLnp0iNF7R9YjM1ULblzLitZESo3W
cagQRGDTQEGWRBG6pXnte/3GrZy3rvE2TYwYMfpjMSxK+CwsiOQ5rz3CUjVfmlu5RJJI0MrdYVuW
/wu+OaqVkERBFbAAz/q7zp1gAd/TQ4RQCF+ygF+bMaoa+nW481O2SCYKlDTbVfcaGbmJ63lMaLy0
n77CI4Xg3MOnYHWHOpOr2CZVmfWzzN5q8jFpGV49h//cKaO2vxKURhUuhJhdRZ2jspbzS/DjEh8x
Ac/sHqzMJmdVtdWHHJztHMm1F5Owjb5qMkKyOCDXwp7MUfgQrEt5WK51lEZBS9PrHgPvPTdgqr6X
tPU4FiccmpysgNsMytuRyiPVn0N6DHiusdYy31VhovaNzJ8b4WZT/xuHN626l4LgbkhvXIcm309R
lisEU+scBE5ozDuKC/VirphQsZN0jt5waDkMTtRCXmj+l8fHoWeAwvDIiOSry76yiBgLkHCAjvil
WegA8tqKM3uYtw4R1YWLpglDP+lNyzZ9xCHEgehD+RiH5E1Ak80+kDag10q+JSqv2kOQjpN2YkXW
E+BrI56HedPQriIpwDnAkJRuvKDc96BkxKanAr3M8pbof5vqOmLxRkW1EIOzSyVzTf7ZrI1PJeYN
qGf6YAC1lqxgAHrYzbzp0462WfFdNp/+6K1TBQTnwIxeg+QhGB5k8W8tInYIrDWQFWhMoecGPllz
zYzsg604d11/6OvqaYTTbsgaDitdHvV2ZBdjHwJBJIHL0tMlHcbSn+GgMgIx8E/cC2f+kKAwIUAO
yj8Tgq1B0HaGrDyz6m7P7TpqqX2TbVGfh8Kjr34Uvo6G6S9jCUTMnYKMVi74M8N5V8zbeGLndzaN
lj1gfykrua9Ef3JdZ2t/WWG5V7utsvJ2RQ5UJFRo5ldN2zIOh0CMsxKbPM4XA/GBxeA/AREiNdSi
tbkqKZcmuU0oimymBEiE/tJ+LYUCjvdMtjKpYoT+fehaCPw7Sf6QwrnFIL8dAyyYhsMVYTHoYMtP
SgxFxWgSpoyL4sgLCjFDUvJBiCvgpyCoqfx+U8/upXYI8kUlBIq8mJnzmPJsj7RTueot7KqmX0St
3QBbs+t2pWvhuTZ5n6umA7GDvK0h5UOfRoAT7atLUz77JrlQ2RtetwQGm5ExPv+IQF42+R7G5xYC
1msXiP/ivH4kWr6pAj6ncVdfOySbug51tQd5G7xZ3kTgg0+egsmm2jKxS3uZFxL9K6+BkHsVggG7
ilxZwqvna4H0Pe3txZx8KNKJ0IgKY7oWZ/aX3pKN4OG1tPH9kLWTkbrqDf5D/fuC8VHm/3pZdtBz
l5UgyTSI7n2NBCoI8z6y8G6nVP4uGG+dNimm6n7pxHrK/2rDPdC2GugVP+Xzw45GUaEN50kpeo3g
VZfOb5zSJRjZZ19Zm9xPD53A4l+rNSdstpgpSpetXD/davZafiFOqv1NB5JRlLDWimOfXFGwGqxs
KTvQmCAEQY/h5LBf6mnZ2J84hpKy2M32uFZlTmqCoNaKv30dbtvxi6tZZ4dT1Kxle/MiM3D8dbmX
mIlcCJ4eJ5VxDHEu6tPOB9WgQWjv0QnX5jYjMNVc0SC/NP6dJYeLrlKb+Vmte2qwTsyej1wdFwqO
7jw2yBLJ4SEnCFHbzSCxYOonKzpZ8XuZ9SeTvnAYTlV0trzgjedP61WEx6qonhls46glkcjir37D
6RKwyfGb95HC0Qg+a/BeYxxdxUTUPFN9K2M84NmXNnsyxaKQMT7mdDqD/elscD0uTj2yw6jcRPAs
IdS6n1mTbkboZmQgEi+E4wx3U61v7oN+dcgCluSTNoDuWJKCbzZwd9ilXDmRs0C1jm8pecWc+YLt
W35mtrlvC/bj83HgicSouXV10JeAVLPm0VPulTDoem6qCUCmsOPtEItNHgXrgB2wTRZTS/5TNDro
a9B54DoXGKlqAAv2uXQQ2aFDqUYyHMpDhI5BMKkSaHyobCuCtyh95izi9qeimKB5xPeEn5BFHMtg
8ZpNo3S/M3PTGNE8Bww7r3DAuu6eOjhQ9ozogMLJNC5qk9Dbv5h69cm9pBXrac08qKM+6s/cc6nt
L8nxm+GDO77cjjHnCIp7l9FrwhADr3GcvAu0mO3F0FBz2chZdBMw0iVKfwWuPx4oJjR8b8YXZL11
g+84x4WousSG98ppMRoO7q6O/DUZ8FuXQgOSIbwpCxVtWVkMehjR5HgvrOgta/JdZWmbwh8uqm/j
B0Euh5fX7ZBikknwVdDyKhJgd2QOiUFm5fXEqounj/INR88SbxnpMzCS1O0GeU6m3gVNqhJIr6Bp
bXyo2wEuuM4PrslA1Ax792Fe88cTzwnLb5zkVLW0DYIY4mLbwR/2SVOB6KRwnhez+imrlEPKPGjk
PjrYaov4A4EWn2w3V4wuCK2qm9cWo7KNjqh9JL5zzOwO+ECw0zgy2Ns3XDdMcL3aJKKj38YEhIdE
HPwy5Yvmv7m8pVzyIap8YcBB/KiHv4Ui3kyCwVm5aKZh5bfbAmpEgFc4+25FcuB2UTp4bo1U7Nl1
WrWHfxjJebOXGE1rL1hHPQ9AToDPeubR6ZzgmJZEhJZ98c7eKGuGP7JDlGz4B+5KVqjKqg5bla1t
FiBmIkUtpXtlxRm2X2NGfs7oH6KQuX7c7/20f53RRaTNDSQjqhoGiRB1KiuGNYaUc8SA4V3bsj10
RrkzG4x6Q0tCnLefWoN13chI/a+jn8b5LPsHT+K5KctTSp+OqnQaX+f0eySUxQ3mD2GhZ3Oia//p
GkrJbX/KiqA1D107k8gQMcqLpAA2a0moO6IntvWszZFOUPR1rPG/gI4wgslNcclg2fb8Wh7Gw+4/
2LNTQjDQp/hO5xqfYrJggVO3l7a+cTNn/wIjz7P+UGL7ZAJbeTXgvjSljkaaC9/BU3WPk1fW8sGs
XNbaN9t//H//HtnkiWxpG2vz1husk2FEZ9xJyxnxgz5hGdpgiaKa5hehXhDazjp3q4giCTxrggg5
O2UyJMT0p2zjW2gz+omLU5jGv11JQ6YmgKHDqIX8IsJFOnpDp/SYBZ9Dj6qodujCTw4W9LT9iuXR
8blcw+dg51uQCFvIPC3BSTTYbFt1JDUuY8eIc4Ixjfp136u8AZhNUPJEJHByjmkhEP0UaDF9tEGq
Lp47Bn/Tc5rIwki+Xf3VrxEAO99MPpQTHtHL2hqeA6tKl81gyVtg8UaY8PMcgnUc0sFL0zsWuDkN
JzqxxKk9ZCdPDdZ8Y7LDjBk9qXYM5EENotwiChuZQhqhJjYA+PjMfOdjh37aY96pIYeJK5CZ7jnI
P1j0xHjZ65rSjHR3Gg/JRzSObDxVrniB6Y+lOW5bsiEqTrFHgMSzCg1IMWAduOeqaF0R0os+ygjG
Q1yw4xke9IQtsrdMnIQWb2BIty2MlrBeWzYvjGkfTbv4cIXODYom2Ngb0a6i9ZAZy1iyCs662rEx
lyz53YaSqUBFGi7zVh9rS5ypjDXC0VrUT3Z7kURmGFO69JJuwRZ3rZalog+2bljvspiJUDNt5g6q
WLdNJmZKBa0d4llUxgXnpw+QxMbbMa7S9hZr/lbyAUpiOyWQWL5GN38m1LmV2PX2K1jilywPcb5X
aKCgb+O0JfzK4TeMp+85VGKvhvPYcMUmlvZCFs2jomic2+4YZBlmYTJ12fM4/kP07jJFPlZb+SqP
fseEyseEguuASQ8/gPfACVsGlCFB+6E8Gnr/4eSvJZ1/2dRLD3R7GkI7sLZewvA867cdQyMTqrPD
UJbKEi6JC/P+Bjoorogjxd8NI9Nf4ISnngJzR9/IkyxgUxAp8GIPzLk8NsOS7YO9D8HtxDQS1cwG
vST2AM0+UliLL1MhxY0OIaaRsOoYUe39Ah+zi5yAM8QzcaYdfLul6T+6NZIWj8e/R86X2dEnIiJV
kfR0PFMHZbsNMQ3ID2fsWbXoe8S7jLO/Wim3wZ+6k6cMKXtM7qpujMyau7XZW+ugND67SSz8+dbT
Gc9+c2gj5zCn3YYgx28r433HV6aw/DyojGxWGpN1dm9jtpVzdcoMlmebiI5xlBNYhhCoHiKtGCwD
XrYE6Lcdk6OIrBsAkL4Sun612iumsOqlYymFSrhvEG6aNVKsuxu8JgyAKDvV+9yc0Vzh3GTc8C7c
ZqM71bkbFFCG6MZebOn18enAMnLcf0O0xt5UxU8pKckEgeqTihoOdODe/tFyOYawyxUf3ngM5u/U
Zv1iXSRpHBnLzBYvQ29wSilTotfvBjsGazXtyJRLhP0C3h4VLSMD8ESISLrsaUZ/Ri975YeN0a1q
qQAwY8GYZln8ziIQHTjrfa4urUMjpSWfWou4vm/WTpG+J4nGC/Nd0yUZBsq4iwPHx0IiKEmlAjnK
Dkd6qOJu40jSxn9ucc9NVsR4oT3m0MrQQhnS2VvP4CAsqiUrlXU3Mortdr01vrDMSRpMVEQd6pgK
On6eLI/CeNg495TOiKoE62lEvdL47dIGfz5QVY4TD21Pnsb4twWKpuftQQe2aBHingF/HWZWfCpA
OuY8WHvhsCQEhbegR1Gh9RgW21U5eKvS50Nu6XOH4Kg2WzFqEw8U0EBSCh5Fjnhdw85A+tNN9w1w
Dy1YWfEnILBisO5VBpRKb145yQtKViyYC70Ijklpb+Kw3YfWtDEXeV4z7Xf8nSsIASi7Dyjk68At
d/qcv41cmhVL8wRDgvoOHEacsupWGW9OKd9yNnZZrmpT4CJZQhjKgPnqmmyGmQMmcw6a2bH/hV6V
/loU40locgqT/PsPPa/qi4M/7ubuNW5wHoWrjkc9FDeLYCgZRKx/s3/3xlDtQhdLkU3CEtcj9AkD
2uw8sUViZuW4yPkZpE2EGM9zdUEqgqn1g6ehGS6iB6tQdCb9gnFOTF5krLp22L/BfKGYNbCzSOLp
bjakgcoWNy/6L0K4Y4DBpGAsk//64AP6EYrriSkFkD4H2iM4fgRkNJ1M0tRewx2TTdt9DSY8uoPR
09pO2aqayg3yUvx6ztXUz1DYp+5zgv43miFHAFdosPHyRwpCQvCxxcRJxXjJbdiW0IGyCn49akdl
8rN2pF14pPBUDRfXE7XhxP5Vtxnek57n9oTbEpYmxCpuMeW22TWr6o8qucS9yyjm7oJMrNnjFkz7
R46Mqft1/J9Bg5CN7LiOk0+rfSd0Qt2nnECQtVaVIgDa+bOc610iWJdTpSTM/aT2oE1B1oSfu05Y
UOjos/q1QyMb4g+DHHrW6veUB2QsAIvriHo5VwqreM1LEj/t44STOY428ItKMz6D3NyHf40OHREL
sZp9C3C02uSG4VqvSZSftPaQVNGlk+xsSUfZJRMLLFdfe+ODJVEfCPhb4kWPJLcxZNw6x91xlMLZ
N+BlnDev+ysl2j+yyQvq9hJhiw5pifipLF0La9djMOxltZk5Iqu43TkQKnzLfGUdUaokp2rkJGb6
Dr1aCYei/xrP4wxEdlTyMhJ5pTGDoblh9+tOgPBxZzk5vDjvktPWJHydlfyT2cWhocl1mv4Qz8Ti
Ybfg3drEBbhycHoBKrg5X/idvSFuinl2udaicFN5p1bMEF9pvhEGy7aCVvKGFn3FHpRuqM7JPQ7P
GZeyOWWU5wgH7EWEkqsg3Htqx2sGng3xuQ0hIIPrMjpvLg/bDA2yQlDG1gCKw4hiiY405C+IeTtQ
EgMS7xFKd1D8WkexVZGUMsfqym0e3AXvYMQwVZrO1bXSxchsqUyJS2TbrlYF5hdN/lLJOCSvD9pC
mCSMFBk8k+m6Vjt/X/tMWyyOAGg9HvBGGQ5Y8qsXegibT6yxqeQJ4/xtg7Pp/YQVPo6J8QnmSco6
IFSc0FjUGhuAnF7RpE3/zjkTA0CV0dU2exbHNEyo1FCr2hyRcm7p+45G1hGrOG+j+Yj/cdXBBQHn
DLcB54RmU0dUXJUtTtZx1xg9z4SyKLHAqvWd3jNucVE+/hrQi1kT90G8hfe8CvtHXLxV9rUO+OSM
qxV9Kb5wgVaguam9jNu9U3LX7jqW6G58jqpoqVc3dmWk2DMSI0HA7t4Hxqq++1fHkswYz21+FMYM
sRLEdsrSm62/tbjCfAg6rHCyqllYKmjI545MzLUHzLxheDCVYFuKfS7xH7nomf0NoCOXpI4Z7uuA
ejrT/lpVte56NjvnwRSrimqNdCeW/ayAq18AOOuIsEVikfCpgmrB/Bqht+Qn+Ns6fpTWOztxQbaS
hepNM12opNGLuxfFzHqNWeucbF0sn7ycHgtgbDfMb04RJJvZfHOir5yCRvjuyZTF2nbfIjXWJE0T
9hcpYlUIQ+gxphVeP/yD/TeMhLC5C36ug1F6Dk5D/zUYTC95AHRAElq0KQfgFp5AIYCGrnsEo/bi
2s8W1ToLlZNaE9ZMbgPkDNik/ypj6Fg9Zh5OjZ0o1CImhjiEKJ2rLll2uHW7msuerU1uXJ15E7v2
Tp0ytAwUjgOPOkYgsiTUbERNxY3qmCOSp0e0ZfRmqY4NxWkmzwMbAD+KMI746yLKtkOCCItgzGD4
L01ecfdgfqA+iQgp6aHEcSyYz2HS0L7RKQzIBSrEJaO+sX3zMBf5GbI/Zth3UUwLjady0Fkt0yxJ
F3pDdY/Z3o5pfh3RLKTMrjzkuqP7lCQXBiPbWYK5kXqW5SXxbhWCJMvYYzOPo1NatJuG22qg5uWO
/Ffv4jN+QSns1ocC2UxNUms1HqeWSZz4YkyTcp8F+AiEBbmPMrYa5huDQkMcJU/s6DyD6j7ISzd+
OVwbGap2DXufidhRkKSXjeR9vTshEursY2alI9tzRjijWeokWBE5IM+U/DFj6g7ulKx+QsIaqvKn
FWd/qMiFh1ncf/P6GQVLAeZm4zbfQSeYao1o+88pf4APbQS57JuJGVHW1q+xmCENUgFuU6BpjfEW
uO8lh7bqfCnNgvzRFjgcvGjjG1+D7h3ngeypaO3MGGv1R5Y6i6gnOJV4weAEJSC0/iNHhjCMR8vs
pWYi0XnNxmcjaCDYMmyosFND1s64qZ21zS4JUGdvnIzm7LAYmSJSf6jjfBKfJsw62VoNX6TRomF0
gNswjc3l2jhw+HJ4KjZiTsSJT8PIbFYhpAqwv5RVBTNxtwhfdc88CpUblkRnbgR3bddbu/+nVxoD
bP0VGZKOGbO6ZRBnbzU+mDwAHaDx2gJlG9EDKKGA5sWcJK+tfWQlZMCls48NFjW2ER14fA5v/kxM
m30VJsxdz/IUFlh+GfFJStRNE7ooe2xZTv0dlb4bFG3rHjxqhCUVHkYNJUpMDJ4wcmdDMolsbSCE
cYtww667N1HTsIzajlIwcRmrMCjAj93n0zHHWVrZ5mfcMjmxv1KTeoVYszoOf2QWbEPtJ2gBbKJM
agxOkRKOf310Qm9TUZPmT4RNgkZ9Go0NEMlFTw9pp4fI3fUcEUSkzIx/4PFwP+GYIS3SB70ni0Os
jaDI+Taz35id3iCMYw+6bcDnmEIZTptvIA4gtvGjBH9k/IO/epF32dKhwMK7/dLTffrmazfgo2P+
UA/4xj9LxhENy6YM155ORx+QPVkyno/rJX9pG6N1lWOcwDnkbfgfxtkj7MutTjwiSkDcthx4CIPR
Qq9ihr8DBoHA/jINxphwzKNAf02ye4Oskf5zmWBLT5FZxnnEorp50eUHa1YrA4YEriQzHpSeNUpK
WRtXDSw7EpZF1qZ3uKBvxkREMaBqfCi0hR2yH+MtcXB58jkZPfydGcszV33OaxM1PJQcbR7fARJZ
J/uIHDaF4hYQYmSkLQKVmY2Yf5yCZm2Rzk1N7+tbFgxLyyqXERw+2a5mj5/OUyhpIvwZ+Abqht7r
lgNuIHIUaHaUSNJeZIyJqv7ZPDqvhwBFmkearyDvLGJBAjq6nE2hbJZ0BHDV0IVHEVjDsFsj3Of0
MVaWaIlinE8K99H3OIBBSOJXboGp+36DFUixXt/9kcbsQ5QB3wdAmVGsOtPfqa+2glGAIn/tcNf2
4yXicA/GXdR7cG2uPuI4uAnEi3Xl92y5W2m9wilMtHmZz0y9j+ZgLPDNMC4hCpANdpZ9qAs7YzwT
mztGKy864zPA66jhGLoV347SdYXBPrZj7OE0qQkgpDh9JUEQNRJBjvnBoOds3Z2LUNVn0TxNNxxx
DddnqymRwc4hiroG3x5qNcelovrCth8R3CmdP8qEZtrrJOnUQF5srPPFl4TpLdlad9rKBf8yo1mS
PAkN+Lcx7t+GiROGmCwt5FwH1NVga2sd0LAFQSw056S4qKWk4xyx5bB6lNbTwMeIbcdinscYOywP
Mw5ktrnak9dwQN3C4mZhzvKoMCkZeQbNiE6w7c19gcJTVwXwlOFT4cHxazyxJVU2WCkyRMZ+GcIQ
6afqRQN0HmsMLfRP6WHErgMgSOj/lbpW6QlZ1PXnPCx3xHGLfH5R/MyJ4zjrEABhHxbxvptxLtrd
wcs/RG0f8AIig+9WdUwvPDEcRv8oOiQfYDYTK933Y/RZ9CPVcbAsKYaimpCz6b3EXuXHsJZp+2HO
PDFIvQz53UBjHursvsi7Ui6MJMcnC6O386g0iA/nNB6+TGBdo9/8I7PJAp/dyLiwhsUARa5Cuo2q
VYHC/FtDDKSBsajSdAbYdLBgvEoWaH290d07fCWeHoxxQLIbVo8Coi+uVlYt3xZQVVAwmcM3ynJV
MzPQyO1+xioxsthqeM+qiFDj4t6DG9Zx7XJ2rcfa2QBiIIj2UBsp0u2RRGByY3SqKcyIqC4KwvOE
QePSvckUSAEoANbGbMojUM+PCrlgApnY7am5Ekpyo5mPkf2eYw3rUZdCuwN/dmuH7ter4kvlfGrs
8GyoEzZhQnMm1hxYlYVpDGIkr0nClrlM/T3/zOv9zn6JLvuRhMVeUI2K9rvXT7mPWxhHELhMxjlQ
78E8JloFWuaUhgxbb8rd93DH+9TVm47DPJ4eUfeUEQZt7251qlxPTi2SyhiGfYTRyKo0FC+3BD8+
4SQ7D2t+ogxSrJdr5pDxkb8/ZxUBuWCsJ8Y0IOdiDy0iDRcR6BOz6zC610N9sKS5ieL0nnWCEQ8S
Do492OzweNcJ78M88H1lLu0GnyAqLiiua1EiTODfp3r5Lvp0bXT+pXHd13Pi8VoZ+b0coLaka40j
AcFVSkirlCR6lOHCKtYcp76BZhG7Y1N/RXFGDti1SLZWs0Mx4QC2da7RawYdStU+KIpUUHYj2oWB
PxYC+0uhx+uxq7iZ7wanVzvFu6j9Ij54ktO5zDv0iCx3Z8AMDdvHPN0BcXUKf9Oa95LxfoGvT2VQ
95YiSNARdtbSvBQo7CftKxNy2RnmuUigRXMNK/g2uIX/BqPe185XEV88/X+Szmw5cSyLol+kCM3D
q4QQiMmAsRO/KLCNNQvN09f3UnVEdVeVMyuNNdx7zzl7r03jljML0y9DxSYKnhdlkbHLkIJ32iNY
vgNIKNBNTgD6IreyD4Mh23IiE7QPQ/otQSm8tIDw637RyFGOAk1peJeAB3Nl9noRkWwtrRoJ8xPi
9Uiw/spM2JCj4RrvQzf4RWQeOrh6vcTwfvqPtgM2zgGt74it7kEekix1m5vppzTj+iZuo+TGxubr
EIoDU2ID9DjvxFCtZEU5jnjd5DLeSIhcymQvFLRzQneSKTc57krKa01u1YjTIiKFQ0BeEJc0BDXJ
S8ZzrnI40g85zSfolzz4KZPnmkIOdiqCrwRd3MjDJ3TxXdfKgzHH20xtsROZtiEy8im8qD9LBbRE
dRvCgeEVMogPDuj1yxJMNuUUVJLTAjowejrT4UcYQU/Uq1Vao4DA7zYwDxHw1wqzzjkPlyaMoorb
jx6danl0eqHlbbuh27AaDz7b3UrS9y77F+UU2dVETgRZoK4y+QPmFHqcpYxpoDsafbYRAGjF9TmB
mSKrqdfq0A5jZrD0HjmKf8rhcWit41zXnljd27S25Si/i+FRXw7D81nmgFoaijvTLIGWReVd0BJc
tBGgXoZn9epPKh4OHYLr2O2EnLNhyAQivxPrkBrH0gj3MkgbAD15tTfE60Q9qAo4EFBHEfHRaYJn
ARXvBgVJFCcUkH1F4uWvf6mON7knpfBLn6uLZpzk5LOY0VdxDpU4ryXVhl2WQlU6mBxrojj2CZml
MYH5c4JhASyhyBl9sEZLCCM7Yd/FFMooM3sQMgBTp0VuYJYrXc3WpMfZRYn5m92SPcBEIYUwEpYN
nlcAS2XxE470YS8T5HYuQDD+iYHsd1CurEHdhZXpNr20jnF0Md3wJOkji5CQW9kFJPxEhKVSzYdG
JPOhBytJ+NyUmNj415NZHENif+WRCYd564zsnjAoE7HzTVHz3qjtjhg/G+DcesAhGwOxWkiTtXiK
xacO8EaFDADumlMJsBSUVBxQ5v7cQbfNXslDBB/QmGiHMmxWtPs5my9VvDmrXsFIgbHWatAOXaAh
Wmx2s0GEX9f+zEp1N3GrFzMBOvVawMA881gqgbEFbRBbWAhGlkaW1/gjpbmY07qv2mQZ+YL257QN
SpPTi8gHbWg2ImrgDYBMhtOSYDxGpch1mZUmw8GUcZBy2FK5jigY1mZUemZZXsz82OZoFbRTFv7q
KSa4SH/fDX1zHJWlMUgsKL4wbJvbikPogH+bLQ7C1FpB1FOo6Za5OzRAzdMlMu2jj5BWhTziH5Lv
E4kKAJ/YiYmkrAYokl73q44ctJBdzktOL0igDrACRQktbXFxV0hw8omx+u6WeRbe95eBgySjD6Qw
DqYBBMOOcpIGvdEbPFiskNk2ZXUWppIT9l1M5rechSvQHzVNlfVLLt4b2p8oKqVZv+j5o2/+EvqQ
jfwkLDjrIH0n6Gub9UuYjrH5ETE50JrLYgdRRsy5aCjaPjgmIbApWXVYo5s3/TXQnUcEzeoTldTa
g1vgLCJwwUlzhstF3vtJ/tAhWpuQcxRUDWFxz6qWfAXoNz3t80MCKYS+WSnt9FDZBXW6x8BATYRA
h0maVgFd2ZhCs9Xhlcfbxlpb9YRaiJeWdtwgQ3gc0JXOmkQ+oerPVe9lM513CaY9tB70sM6LYL3s
p2NTihC2twlnkV95/NaSo4X9gPL1pL1COKTUwZxu0vAsKiUXljWQYXlTbuZ8Td8cgq3s94RSldql
7b2GAz6ac5pSqU2/HbfYIKt+BLQRsI8Xow9bGmcCh2MksgZ0z2IVw2LsRzRqCi/pduZNVAYiQvDq
DIjVZ1SnqgxXC3zNjPsBY+/MsUyhPNPnHj1Y5UmvczX+yBhxFdwxRvxo2FQlKEMkSBpYpsPAVect
oxpO7bjrUnCn9aEjm8R8/SHXk9Fgo2Eruo0ldpt46rY1Teah8MBIy+DoF/NhsIPzE0iKNwWwkwbM
FlHmZ/THkGjOrBGgFoqM+odmFQOvRQtcyeckxonJKoFSEDoJSmv9O5v/vdJrhDLZ6A9m/1eAQEsV
WOYaAinpCeIj4Q2PReAgop9wTBHwZojSIw3/aVhCi96vwr8RrrjZzN+iCpuDCbnZDusFG2VhM/fH
qbxq8ncFfKq2vERBXkErHhFZeFk64FZwKJW3iHoGX4pF6ZXMqYM/500CMNFKzzznjtKLTNIjo7Ii
fhQ9cRLc9Eb/F+nfrCMOLU0NZWBDN/A3UmswcAsPwRo/ram/i/khpYcIyKBe6uDmEtL4pk+2ksED
LFOaOqDP37tqiOqRB9+Q9khFOXpuejIicl39NLF15XxDY4FGZ1iDCkoTIniRgLJyS3ADUL8yrlM5
nUj0mbgJIXcpWrrJvJRxhl2b46Cuv9PNQpPTyb7GUENyErZ2RdHvagPA0sJS8PJo0SWSdg8IyOLR
YDLEl1/wFxvxoCDkl1XFEzsGliKKzZuZzG7QvfOfFazs6UQO7j84FgDbsFvkoBkyWzE0uKVhTM0b
Pyv0ER2W9dAc1pryHI0/ci45+fDCtfWDSWKORFql0lVe1n6UAPMnjIyl4arCbbAH3xTP03jZyy9O
4qDkVqrEaHeTpPxgWvDRJfM6Mh9kaNtqi51+wrBVLREX7qxrqwyLlz5BwZr0/dipp+mF6pi5NaHz
I2G94P4QeNCRRxkT+IUoupUkea3YfTHmfxOZMY7FM4aWGoLVLSK03q/82peVKwX9nnSx2nwzqCjU
ng8v9+wg00bEKYxqYKEpVI6pxu5Q614lL6PsDoWf5ZUE52ic06QSj6+peII+gP34YArijp1ODpO6
WVTvvfLTjvQLIOwETH0lzl8Zt7ZQ2KMAjcD7TyaEPHq/xR9p9wIWzPEHrhtQ/eynVEt6rozpab+2
nIJo9AQpATy6SHddtLYSMH16+7Rdhm2I+HnhGA/GsNFezBOuAxQPI8KRzLjPgvdqhNFxifcIOY8n
leIptJyanNbMdKraEavsYFwrjrWWlrjNa+Zl+Bjg8PVKcGtePQld9HX4u9Z91dWfySvKW4gyR+82
UCAswPGheMzJ01PhuDXojtNsRLRI+w/9ccqgRmUQ2IjkL0rcKBGoy6vy6ghRkLLvWRY4SibGjLYS
LmsDHHtq0CpkLt5Vh0TKbc4IL+4ImdSCbGcmdCp1hF4DDtRLXFn+S0TDm8fIesTBFkiAoKEgypgQ
Sq9Fe9WOTECgxRiYdxLJ9NSidlv6KHSqkyh05/GQ6kQvscrJhGywTxi40PSB+gmLOSjosVa8AVpZ
LpQruUvvQmj9Y+ei2iqXkouJwS7VDE5BQnE+d4Wsg7bWvKZAGpCwSsiLobYmBX5BFmTMAqxWvi3s
udBS3UjEk6IVB9oA4Lw5Aauu2B4C4YMZ6Rpi125MDQ9tpBm7TXQ1qAH7OdhoUfQXFvJBpvCMNK8a
OhIQ0DqEAPECGfE6EUbakqIYCluY+oFSvbVIpBHE0DecAqe1VhZ8+rRLnNRKsBD+vBoGpYm5Do2F
HwQ4ju6PQlh9Y4FLx573CFEyMb5R4NNag+IhpPN6CfU13d9aXLjA864JQP1BrKPmzsx+V4dnbKY0
Ba3yL2qXcTDJssm7JoluHBg3BTdcpZTnF5M4xSIlLM7d17wfp+Qx/6cVn9GekamBB6MRwsekzffG
JOpnafYqj4QIxGV1NaL+MErsaObaRLpT/4fACzzWi081M76U9+GVfQhCc9KhqKymIvXN1DgI+utP
iIZvIkkPDV3mtt4a5BzKRbxqWxDjtb7KS2XfCjI6wXAjGClTwXTVAjYsAcSmeo4PaH4Zm44FQIMF
KRjtReYAx6Bc12RI81VI3sf4HJIG7LKJzPm3j/4J4BbGrEP2VfqFzqbGsqKm/B2soSIlPl7Xtrgs
/m2dSXYLCoqnZuE4DUG4yVLISYylc2YSdbOnNSA04F4Dp5hAU7Bqdn7OqWgZWyr9baEFyAhFEHfZ
2iHkdVk0HCGMSYX4FUZgCuQikyPPsk5VREhPXeHPivyp1ED0sIuQV4N1/CPlvZ3TF/14DN5iXHqY
l2kNEfW6mO5qFHNF4w2ZcbCswtdoCFj1qU1512g9ytBCNVSQlrAxko9XEK8ahkdxs0zqVppCi6Pb
Qjggsy1+j1WopagxcxW5dYiYs3ZqusNG+9NHfD1Q4rdkBPJJNcwcvWdlexVfkma5Zohqk8l+ZcUH
Zax3ubqpKp7lZXLNsGcOeFQJAZ1K3DX1KmWYOM3i59TOmz79METRS0ymcYo9VsFRTU89/W6t1w/T
UB3U4XNJasgY+EXj/B2EyWfMWpUQQqoCVcn8RA1IkEYIqnZHFjrK31beFObOynvcvuSRqMaZzKZl
ArcTChpxavqgCLf7iizqmVNNKS6Nvmg3lQaCtPpbVYpd9BpoubWbuB13cn5rdXO3YAWFgFVvlrdD
SKVtISOhkzjmrW/iIwgroIKTB3GbXDYOrB0+EruHJxf/ZLLEyp0Uuw5PjtKABR7ulFSHIurdXiuu
dJnWHd7Mes6vYzE/k3MCPC3ouEcilujB1E9qyymk0LSLFJacny3JJTL4KzGEf8H0TxR0YGUNDm0z
9WP43RZOkSKmZnitJUPbFeVPxuZlohg6ZOkzQVqVDzQ4xk1Kr1Rlx2elwW9xYmo9Bc94L1M7zRjp
RukuCe1vkk5k9/Hmlpw9cd+kobFTXu1e7uVHP8f02Cp6JTXBF4IBlMnKmYgZvKpkqOf0aJhWI9eS
zPA9Nro3ihYYnlL/kcr5WX/xitBPpAAudok2bdpjnvSehWf2RQaXRNRyAKK0oy1phLrT1AdxYH6Z
AoRZEkOnraSQGqVR6nD4YOqoCEj+kk1eRJt2PBQ1x/2Utt/gKUW66jQ6y3FGknW/Upp0NRbSujeZ
BlA+MPN2qkg/qr3+DWnhHWaLmgDLFq1eOcKxcQdytSMaoPgQ0BCNdeQI+VnTq2eG6/4lbIUhvbd6
iRoXc4Nk+GHFhRxJfjDkz2iGLZxMGyNWmbVZ9wWXI6TzbwbkLgFIK5cUvS/iwDwlNdcWVW8vvHY6
RcsMmFRvg3sJfIBtDA1qupkGGN4djUAmdnqLZY3rL/Q0BIfvXLZWuQJGJsXG2hOakhQHQ3++Uldo
/hiuvpOQuopKXobkiBoTWpQk9NsXV3kOiFBdYLOYiJrCt/LqV4BiNfbxORsBA9UbFYVYO9L3ygAp
5OPthSsJZRfmHL/EJxnppk8rkwjJa5Ua1D+uoHLoMXHSXmNk/SDLdoGOwLJUgaohZV4wGyqSUWbj
CbLRvLgmFRR2nY3wi6w3FOJUnCWlq3iSUtOtx/lgIRHQyqdKxwemv6UCUjOiw6IUKkD+BZlyrs35
kaHzivNp8sykvPILXyPPxVePiIXYnlUc30ph3MJ0c0d9/pTjbFXKKLOS+khXPik8Iz0vIKGkJZEO
NwADOB0VjtJ2+BKPryjz+qZ8yjxajH9O+mCt+jahJcEhXDa7/fKcZQ0FJ176UubVCLvhJ8cRZfRk
Ec8h3W/GRGH0ninds0xyLw+xbTeZm1FULgq4F53ubqDNRY1svsqr0pq7bhJoajIpK2uBkcd86lav
uXinXeKPQgnH2zQwsMS7IEsvnam6hFKIMX3ZTLl4WnlVawodjeEbxUZfgpkKLQ4Jl47TnxHoz6EG
aaGWW0uJzkwId/SSBcKtcvUs9ugbt12/hXcXC0yOUTM9l4gKZYP6D/e6qI6fRRi/m0uFMMJ1Fhfb
M4PryVJATJgcO5yWrDGfn/4nAPMDZVT01FCUfYz5oFU9cQhx3eUAADDmvisIBntsuTCTHS12TQzU
FtujUqDVbiKnrXhyicTI0mQjodpeYjJ6ZNRxEO3IQLjhNHEWQKckwFqvk8U3aMeUxkti+3DvmTgn
jJ9yEzld+3qbAgH3cr0lCAydQodikfCUeoeN4Rq+pr04H1NV5bP0jLMjo3REQvKcFqnmCB+lZrng
QVUEGhFyvWmyCpGPDg5bCd7khKTxLOs+8bqsU5Nuc/IuuASZMaE9DvGISIh47vSmN57C+yQi+YnV
7G4MqTuquK7EkxHyCjM7DhJt26AM7zsZqdNr14LplAZz9yqsm4xvJdG+hpfo40HMFk4WLXlhRjHD
m6eFMmch5r+iuIftFzpKhOdXFna9lu3qTj8kTHH1CB2Lpa8DuWNMAC8/b//FRHHBAupp80/js4ez
EZ1Qw2ZSv9rWHQYlL6KNKhVPLVUg6xfbWmnf9ETemiSeogSzZR3riQrQp6D3fUg7tsLlRzeq0dXL
c+oJTruY6hpWLI5FIVN74lZ0aWOlf0aDDTmvUPEpLB1LHBViZUJzrOYop4Y7DkwEVQwn5R2F08nq
dAKKeFBScKEMoZpYOLFhgINkDkrnPSn/egPEzkWSGAOVSORJQ+k7Zipz406T9G3BlDGwAWCklfj9
FUwXGhEJlZ4konJ0GoQqCsZhu4eHKHTtd09V05EdGdP8SmHPCOBvM4A5Butdrzt6jQ9e4Yu4HrZZ
RdsblmI6jb80AzmDx43dtzoTCq08Tsym+2WeDK5iqkunMgsQvrMnDRYJukbvRGJ1aaPIdHtUHYxd
4UVRF6hv8LjyfnANWtgROgqeE7HSLoMFeQbUixA5ZoeNfB4RLOA0iHR29tuo4JrCdiLGLUNimi1C
d5EZd/Xit0FfbMJ22vEGzdY72QQzR6vyaBnVp8LgbfVKUAkoJoQI3mgE2ln9SA1hQUpZuA7UYFOw
JRF2WH1lRNyqSk5BkO/wsWP6pw+P0mpOxDVLzT7MaHhZF9iPOlOSirPh8hrHbX4dZpUhjOg3+FTa
saHHwfWkegywBauw3pvh5akj0XgyOo6W6WTBz5YqhpPE9a7Cz6OIvlAQm52hiBMrxm7auwT/MSpu
aV86XW46belEgAsCKNSMD1cSB3nA/UDlFtS1wCzL7qBm4D2f9ZOgCf+KVF33SbJpOnhN/RcimFWg
mT8pAihVEL0lkykrjbPUFJ4ZH5KaI07Uw/PEE8Bmkai3mlzdklNYTjqUorPmQod1y+GWzMp/Oq3m
JZCThbu2J5qJwf1odjh+pHfADU+plM6mqh2JwlgJSfrXzch06ods0HzINEaj41bJkZiX+gq5odPX
X2ZSkB1Cr6pG4PZ6NurIxXxBrPOgBdnLu9zMI6ViQoop+F4lcRNyB4ikHVwxHC5VP27QQ1ZJdpVR
iEqt5GYL31oatgqjZBz+rECgEDg8S4NqZyynci9tS43wNtpCvbDGjz44gZADJUhGYgapjqhJK26G
HmPPpYlkdUi9XvPoa396573q96gurhGCFJ37mRJ4OUjENtUVC8WtzgC08sOblChBQqdc9EZme8gB
Hul4CV/B1tTY+WgDbvL8hQrr+JqeyydLk7teJ29o1QCmUZUzOxBPGI1hrxEDT/ZcxNTNIl0ultU1
NOwVsQ4rfUC5oAONwGf9dDqLn9kTECLSDLe1F+v97LmadEZPu5mQlwArpTe4Ar6wZpksdyZiqTnk
SlgkQ0135kBezP1/Idp/5RyTaSVWtXiTmo9mxk7ADTMr+KdW5fXTeM3huTMdneyYsk5gPVY5TrbJ
E92MPaCyCCbRz2iBRyPnHG3dJKVN+GfEGILFNeluyykdi7iTc05p1cGVycMZZQAfyFoS0cvlr7H0
x+ErFBX/lYUHjk+cV+hx6gQGhGgvDy13s807dFz48ZDzGDGKTbYl9tpWOs494EGEXoEOLhmZA1jc
uj7EvOedXFP7fLWDl7HkTEufRV8+OhBdNO64yoKVzvArJ8dRHM7CozNYyBnOdI1Pd2lbc+hiP8iE
fWJ1yNORAN1ajkNczQIoPOkDUUVKUvhRaVBUGlZHpmSy6L2m9668cDhQ2Ohmt8KIRMJ3jJi9bUUu
h7HTwOfVSfKPwxbMjXbb5ocRyTsDq3L2inB0iSvrWtXFbad3l/CcpzwpDLxk1lD5rqmHvn2KNNPT
7xbGfh0jMuIPVomHknY8o2N1AxdFYyV2MrboMnwIyjPM/aL4mpS78U9WG4YI+C9HeN5Gq9lIonyp
47gD6BI4s2H8IIwcq5PJOUTut0pI9ba8pkP9lYiju+yFjaQfSRPehOl4a0sfkP8PM/wPAbKouMws
mq756FrpVsky2ktjmyDJ14dmL2gQW69Z3v/IjJXTON4oEgcy1rmBosvqfqPpAm6vVbdZs4D/u70q
aUSxo+3nHJybPzlQYDkO6QLQEEI98UmthK6kKzYpvxG+EauzOHMQ5SWiWvfmFxgJ+rWY11I/Ed9i
unyROd8HzK0DY+siKj70maqfzZ/Dd5vMqyIKKlez2reOPJ0Ou3phmTptL+IT4ZmrCYKTmNdpbGlx
DOG2iS5pd5YEGpJaTSSbICDQVXd1hcsymXcdFXmxUPE4MfbtQaFCe9UqZOTUnwQAFa70qq90m6io
NcokxAM1EhEW51dGig8SksqcTxlPT+/jQ7Om02IyWZaDiF+TaZABYasIeB91fhiRL0mltzxKbXtb
DCgcIdM3bcl+zRRXas5Jd52WcUKJsCc80Sxxamp8yv9tuGym9fBTZdkJJdl7GiwT5RyxCzs5pASr
fhradJBElGg0XDB0i42wp7e9lkjbZWGYsLFN/WgbFtEjRoIxbnTqUV0iB854ism6oJ9TE+zNlqeH
JQwOkteoK/Ow2wvpkQViXVrlJghW4wtEaQ6PPsnSz1xcDtEYMOE7RdlnJULv6HBWdTOizxYvPXYL
FPLazRSPg/Ja8ccyLE78IStuHX1OUPPjb9/mW7A9JB/IJEOKisiLkiMvwn9m/GbYn5alTK/vlGWA
3zmaUSOzbfWJi1GZOTX6fVPaBg204qcaHrIYo2Q2u30qXLXXSeNidAniVuHAsiyLOqHdhOeiX+/5
YyutoPYNHXDEIHW/pkjyRPpZifa+rI2tel8abEL24hsjrIvdOTxH1tvMeiVTbcFSkjOqygbbUEfJ
FP8l5TMaclcsmzVFnVOVCoi3BbnEzEROPyHxrfKR+4uqatpZaaMvmVKk5gKtM0Zvjm4YQFFIAC+D
1zKk8rYynyQHNg43HP8UwYo91uDy1hu5u6g3ZEqJ8K21sOEYERRxgKdKis6cCEHBfE6KtrZCX8++
gvxczZRZEOlEJMDStu8CjCz84BZO6CR362cI4nhgwYHgG2vbjpp4TsgugE8jll6SIILVt5FKicsq
hi0tC3ctwYBQFqsQ0i3ePtDmwbPAEx5xil36Wg2fD0aDP0fyzgppCPW311Z5PaleBoQ6xu+yTy2u
7P5NXcKEDILAhmfGBTFeKv1KBHfs35WxrUs2Ha4zpyHrTWMXbgs/pVlTHkbY/+PspN2ANBFrSknf
Mj0bCbssLhqorOVDYH9cNjg1hjWUTUjxszPPjoDNwYjnL3zlOEoDV4j+iGWDBFX7g/6nzD8km4gd
NjjYyWEYb8bsHMRfy0VMOKNSP1FP0/gHmNBkbzR96YzMN1Q+IydeHmNZVNaK+Duo+PI5BlaixgCn
xE66g73pgzA7EbuD55wsITeWD2rBNjkedF6/V4MZrX5dA7E+9kVBwhz9kBsVNSRmE68n+b0doiik
UwWgniaeeJgfc/A+9eegyHxJUWjZslLnwIEQJMsHvTtPClUmE5aCntHcLGhrAdIJ81ya6SC2lg4Q
dQXwuig+C/XNSHkaYk/IfJnHHk6EVvxwZ7QG2BlVS3M20NLzDVgzy+C7Ka4SavflyB7KhwmFQ2g9
ZUv1kgFVxvDVhNdXuDXmWz4fi75zEny3PAq9NblzzM4bvKGpdAtLx8/t64nkBpkfRmj05dNUDQgS
Ou4bsqvR5DE1v5BrETgVBCOlSO6yopw6umsdeuwXePXuHJQHmX1gzma/napTasmb0eQ9kHKfwcVW
eNVfGPDPkmS8v4jttdHcHEJNO0YUCdGlUswLSbvIU+SN2Gy7qqOGPffpW28Cetxk4h1ulHHJD5xw
GC4f1N/9J5OnfbxFnB7v4/3Sp/dir/yO8AjYqWe4yadnOeNZXX7ZoXt/yT3BDb9eHnn13yTqesTf
HIApF6fYTVbjjrmLaPMnA3C0W7+kpfL0GJXf2CkdfUsFbCv8e29fbPvuu/EbegWnt+19bbsuX90T
A227rf3mWT5WfRQndrXVfMN0CNP9R5aE4nf7iK14r/jTv2GNbojPhWz1iEh1Ja7Bc9il+/OjnjIb
DbkNltGfHdNuP0zbPI0OwUie5XrAOPisz5/ll/a9LziCi0MPV7Z9v+9drgApM6to/XzWLhhaW97+
3G83FuBNZB9T5/lGLq+9r/YUDA5AJYef+CSsQJU7Vz/4Z3iWh0Ci/TA8cXUf9ijf8aNthz1Yx+LY
7Vl1NL8gFdHOjqPPp73P7vFR7XnL7dmjULUhLXCh4j1zQvqU5x/GPnyFi/c5b4DvQdCjv257l9BP
VlAbfjMeRKZX8PkwL2vO+/tsH7761eGrsk+X0fb2pm14s+tfme3bvvs4Oont37jknve2t8HBOMdj
srmJq2P+xnDYru3bQ1whG3ZI2mHc/EBdvwpOmPft2ZXc2w2amgea9AmqZne7IoW2SflYlQ5Lv48A
cVV6m9JTv8ks8oLPfA03O1+PdJDdxIVKsC698hauw3V0wwHxaazCdULbcWXch894Hbmva7oGm8Cf
m7nBDiGYY25Yih9k6TrdibrdTna0fhP76uM34pv6N9KAKep+cd7YhM84iNc9+fNvss9/mWNeNGA2
duEMtrXFPLnpvptddECP1my6DUNYJ/yEGejAavACN7n9/RXOebfb4f6wwfjY1aZikmlHB/NIR2TY
EYmxRnRYetPmHF6JTVp3n8g4HRKGnI9De6KQs9sVnUBb3fHE+NN35PNa0+3npXTEb/mb4ZJT+NM2
26So0f2JKC3bR8CzTjbVb7TrLWfYTnvBF/wgZnpiRzt5T3eAuff60V8QXq6792ijrqu36i296+u8
tBWHQLV1+cVpWuBW88AhUbhM3MTyGNjNe3ZZHlSq171st07Jy9V78mZ2h624olm+CR3/RndtNZwe
DxJH38QViP03mqHr+hJw6p3tybhwxMWixKYLtIQqmH+N7+BRAW/NoMAT1v+WNF9T2Uy0XZbDR2hy
DtI3SbENaLXkQuEt+8nMCGHpHCkRJ6YXYMcTp2OG7hZBf/Q8iIBltC3yOiTFSrMy0vgAPr8OYyof
crS6S31sZN/wUQ6TSWdQSgg3XnR3lSM3LRd6p8IQMK2zKAyeFjHiuWY3+rHbzLNW4Wpzjnh0Quf4
ID/XhSjv4za1r9f0tPxq4HY2hmx7tbk6d29/d9zrdZV4179rA0/hrT6bqF1IVrehExxIDlpB9Zh2
wy47BA60Uvt393fdJDYP5W5jur+DHSGaRZhuPNj5ky+efA+ZrrgTd3CQhl2EFtSRDjzVNEfe+ktJ
zh65ly/7c88y6bnXzdl0NvBSgMMSzURTxa7WtPR4p1vbtq+blbH6u/n+i0UBERICwnftQ8Bfye/B
wGxc4thFDMbLkWy6LV0+2HMoNZfnpt1Oi2/TmT/mj8RymETw1/wxfoxucYw2kut2v5JLw44nAe+L
9BHeLd7FR/sApmH+4z8zV8qjgrq3kiPO4uyhy1+qxeTZRgEENkn9HG+F64dEzjfEdPMcL4+gQKjN
I/5dujZZuYvK3Rwc0duExo/GjloYu3gCSWS/3kkORKD9Hl1K2388rt20BojFGJkBQ4ALLWSfwTLg
zF7vi0gat8Wu+Iy91FNXqFnsYHXhd9xyp9/09voZe0/ELEsN6C77EIvphowkG/sWSy0LvDm8G9mh
2sbWmlPRnm3EFtf3B8bnH8WVWb8Nn59R3mPNWc9u/SBBcNXtH9Ts7rKqIuSxOca9J0fNZ38i9MnT
/83sD90eLpsj+cs3M7efnx3DyE/W+v2ncaC9bRuX3v5ZtqrhH7rSFY6aFWzf43iJPhGheM8Lmiyb
jd4ZDhJ/T1YeOeBrNqN0HdkskTdfXLn30elWmnfv3ft95OVf/ie5R7qbW8GnA+7c+KDLSgkik1Wt
3lv2t+h+F290eLfzChHrutz+4wjtGixeRLN5yfbjo+N5Vg/1+uXWa+hKh3JVrs6Fg2uOHa/3ltcm
2zySzYOrdLsmLkvY8j0S1713q6OfLwu1zSPEnpxv9+Q08A+K16xaVz81S6ud/AJH+Gpd6JgfaMEd
LNM2heZVc3/0veaSkHYMDxHIpDdzj7GADrqLKEzgIIEl1OGmcfncHzgwXL7RmdnpEW3s////Ol8x
vMeNhEn7gQrZfr1BY2RxXMLpmi1fRJ20wWS+ylfXM5MVXt/IW7p4ds91c36ZgLn/PqCOrBBXeZVb
ruYT5fsK2TIbBxqBVYTJbssitwoug114GRvC8L1sM8MmZikRv6Ov+MTKvyv8xO2/loWXEzSzfuCk
1oY0luNyXAmuiLyPrRu+YVLZdlvuFNEOdu0sW+nyZ+GFIH1qh6vYFrh9CITXH/Fn4PgPldyU/eyq
a4iurP7L5VY3rdd6+VrcULUjv//vEy4bX+YA/XcQ3rxlXocQC9+OQyDkzWJ1i26BI7w3u9entdos
OzmXnMPOsrmWB6QxXvYMjsZbZ6Oy3UaetjIdytQd3mHH2i+fCJYORdyybtI1dPicm+Wrwjp4pPYv
aAob0vz6m73Mff6QHm2/kbTD/RavLUdD+Z26x8l2xY5Ryt4EyUsQxEG7aMd2Zx1zh5PYKXTxe58x
JK6MTe4S93Gki3Kp3xaK5fo3XA27A3EnNjqAU72STuWqX1NU2pDeXKrnlWZPvsKDj2n2fyyd13Lb
yhJFvwhVyOGVBAhGkRRFBb6gZJlCzhlff9f43HLVsXwsUyQwmOnevYM3bqEqKfxFcYTp9e/ecfr7
ogI4fEZvywYeDQ/C57vlHra/1BCRh/LPjc+hC1uC28DVdH955r138SR9or1eSUeeE4dqoV/BgzhE
Rxzo3HHfuLwPhXfUuO1eoN4r5yh+jrVrt7Bc1+n5d+RO7Hk/3v7lvt1yj10UM9/flF8NO1C03X83
69u152cQTLmzNsame8PGZzO/NztlY7AWkfBy3YkBXWNQteu9ztWvvLNuwzsA+FqF350LkrqbNtaN
I2gtccdsnmwGdcfORet8Da7RGw5HnnEWT/+ywQbh0/RNP33vNrU3XuerckthiO7qAwCq7ONQ/ehX
f68sEJ720/DV7tGegaev2g95/AUhqD1iDlm/1FOGe8CriodE4her0k/2NLawttY0jVu0B158wzZ3
Y10CllN0VG7EEp76j/FP9qz/GJ0bvDiX+BzxiLL6Lo4b7fONieWjCT/rSHW1ZR1Tu9mvUOgNAGnw
ofV4mCm/5C3TUx37KnUzPO0/ZuWSl3QI+1XjN371vP46rs2CYPCDzvAvPl5+t5H98Vp6pje/Lmfj
1h40JeVV2BPDGoXruGvn+KBX+h+7JgxkhMbmj68x9HRqoSnhLd5BWSliVOQC6Yb0Er7uEWSquwqT
PUFgQzkKV4RCrNvAfC3x2bzMCedRdeubS4t7ljWsVG/chy/cbHSvb6gfW3I73roMPy/YbypJWq95
mfNE3WyL4RS3gKfZpdjlbp4ekTj3sBfmF4YKa5zbXORO659LsdV02jasNztPWsEW4hdBh2uiwHjO
0lPwFZ9iHy0UP1/0d+kzupX38E7qT/WhX0J27tzX3D8th9BOX/krzI3XEw0jbnuuaMFe6asAIdeE
VLjQ9o5/YBzzLviN2NNOAZ3xmX0GCCgpEzyIJa/mWv+edvkWX5P6deZRnfjMyxeUMM88BZ6zMy6E
f6/i7Y6jfH3x9dVlWJlusw19685huQ7cHvH2qn5VjgLVA6Ng1Ig3R7wySFEhU1vyII7DQxLGo8ZH
kao4o2CJgNkpYrS5DZBV5bCOgcC/p/pagXSQXXuI649qPFlDyTSu+BAVrWHabjvUJDTqH5GZXLFP
8tvK3Dh4DgXNdJSSQ0Dsi5V4IzQXJsR/tKo5SLAjI0T+aEpXFgkaJUBr7UlmB1dF9nv6thLGiM66
yEB9kva3sXA1p2vnT3bf3ATKl3V7Wb2byR6HbcQCp3o8pfW7Gl/TAicORk+U+qcyUNyRxn28ZySS
dhikEL1txGDjRHEF1JxwCMjGqBLQPEhPZgb3J8LjQPjur2Wco9Zzs2zLyjNl1AwY4b4HI9t9jp4W
IzeNzw2rUjW6jZXXVN3dpgSYMrKHBujWxntoPGTkCD+jx1J+YYmzCpQavBFoHxbY9KJHx4UXntVn
QLzd6MJbksmclutlxzwbvSpa94deGluBT/P5e0bzwGSVlALjg6fnj+Z9cqo3g8/v1OYxtfd1edVH
hYMMYKyGNq6DnvWwZVWt+pAi/TCgcVtqx+019azFT1uFQf6nwt1PFcMVmTJSEYD21N1zFTe5MLma
zO8CZvYdVNgl2aXjU1evg8U0KrvGxgNI0pB/YW1txKx3Hn/6tGce+1BtZAX1yYlPRjyt0uq+TNrO
JK1FjaRLqWIn82B2GgkWFlyuIcv9WkmQQT0sGyB228o2sQ14ZUmJK3Xme4lzXoWEP4Ywl0E2bVEx
zUm25f1rNaqqTj7O+JJOKN70r5KbHzOUzXoCLgRUypVkCCXmXLnV4d+LKwyniHNJQug0zqVbjxnm
8MBw/GOBToOXAQ7PyVd3GiumU/5Y/5j4rY7bpIXFsKB6ADSp7yXNWdmQuBRQtS7La2ukBFxxPCiX
QJ0gzqb7Bo92XMH1e6EQhgS82RX9uWkBqQi+Q+vpc7u4bNzqyHiARs5DCkVn2PWR3xcMqQnQcXQZ
+E33JZo/SzyGSrwtWvhc2EAZfeWVpDFMi+RC/lpPzkhEX37AVX8L7/y9xZGRzIfdrlLuEknbqLES
lMUyFmGaZFHqhaHsahVAev8sVGQszhMNxarHQaaMH0V+xX4HEiv0gVr66EivEE9nb1/0oXwZIySb
oOJdlnm1Nv0omPwvFhkslK/qY5istz6Wt1hMrFr1vWk7IszoN7MZ9/YGG54a8Hg658mMRuzqJgNC
KgE5ml9V/j5Y8iVLdioGA1G8E5gybhWA9vsW4Uub3+MRa9LowbwQVFESYmo5x1heebM5Q1Jm4VLl
vNt4JGLC/R0zBAFBDkEQi+Y5FXB74+UmBlw6pF7DhgOWoZE9sSCcLPSYxv6De+uJfU6TIXAXvtYs
0j8i0qhLJF/Q8dic67aa7lq4xlBSk3qhcZ3VrejO55oHdMZSqs+tdYS7uxhGQT5oiXlg+NUtWOhR
BhmwGiAjiXhdAQOLfdSMMAQ1X8P8MYeZy7sVM15oN05ckjtXrXUatLgRSXGYO3GCwecILKBokuc7
zB0mSz7n0lcca/tEY141WsA5OYcxLF/MunZjiwVPJ78XzZV5sFy/N+FNIhYaVNNsIaLvrf6a59cF
UxhKD41CTiR883sHzSsBfgi/eWjFzJfIA8Z7h3bG5LfYDzGzmTY8ygqh3nupwQjbnJGodsm6nSRP
1Z9l/6Hcq0FhqDY1XtjfrAkDKRgiDdoP9pTKvJtogwMN+QS9A7gJ5JmVbHWXyUTDqIQenw+e18jn
MF0JwoBj7G1WakrYZl0oK2fQzwE2Fqpp/0YjU7c6W1kMQ2KVYyyjomii6R7gTQoVRp0X37ooDT74
urWWcZ6XxjdxFpTtwnqlXAdgjCPIyuij0iFaG9glTIyrLfavpJS8PAtAjh+x/LDqCB+ZABUDW5WT
rMe+fQOxN8AbISphkHNStK8lXTy2IMVkNMJgriY/ECuFlCl5IsMZ71i+dbtJGAEBGQTmmYmUElf0
9Ml+tjR3SP9m4YeMVYMDo0tXMBlSp2MnLEkcZortr97MbENX5kq4ebo5EAAPRiFrXot0W2vZdiae
ivRgWxaS3SvHwxzh2SL/BHF5ijkONRigE+7TKhLGMZ23YtqRNxiZY+RYWJBgoAGkKRxZguw+SCU8
Nz1LZkgnT0kzT7Bgu55EkxBGku13SnrllOfsrtdDHH1mCXLK+F0s9YU4pGih4iL4O1q2avLQmUWZ
TM07/RFad4ZY/00u7wjc1hmJPovGokPZF+8XpiqLRnwOW7eYck1qCh0eSRBebmZsb5r5KmayNRjI
XKZoV6O1qEaC7l6E5Ax8V9Fz7N8l/SV0uRfcoxB+R38a+L5dPO7GxMsKtlyI6H+7qFhPGFMO0S9W
AjX4s0I6A/Clgm/GV9Y+zJeqao+1Fp9kOds6sPTX2nTCA7EtcQTgyA0mOgJMB5N712JP0Z/quPpH
oRMb64h9OAQ+QRoZAuqk9C6OHq3rcIxmkAzptpe+MEShMhH8F6gscpV5M+4RUkEqSfyqsKqIb+OR
DQR7J0qZ8Qq+jC9pR4WyRmPGiucU94iwOngG/YO1tq4IP54LVNlL99t27xPxKegMV/+oI0tybpR7
StWVhlRHMC3hKah65jOCRZCIeTDx4Tl3HzNCG05fbACfwHDLoJ21KVyRdjz8e+SLvdjGxOdRFUoj
86dhJJUytAoaUM6M8TqnvIAqYYy8xDO3dKhecos5Y3ctIFHB5J6A0K0fUePFySmmDJXldTOCg8MZ
kHEThUUUgPkEGKIvlMSd4ovKQ+n9qSMHwRR6af4pq3rCoLKUu2dsEJ5ttGe061l3m64hcuEwww7Z
LN9z3fgi3cAvlDvTQJZZT4yNot5LRvyUL7byFOtWav4EeM1BArFY1DaFn0L0T8DWFWHOpL520FFq
FGbOSwJY3iBygJ/a0PpTrYwpPAmqsUiGc9r9FvOCNtbcDCyEKfoTWhTnwa3Ad6vQaF6IjoiV9qVc
2OTqfTlB3WfOWVOgyqz9Sc19xYo/oST0SeVq6o86O95ALZfDg8ohsy3Uq53O7tSChCMFlIwz5u5H
c0Z1EWP7kgx3oyaYRI12HftOxuYt6R1TCI7e2FSvMWYm5rOdmcRxfjQDZY7hHLMp/JxHJh9Mvhbd
NfmX5owkzWZkaAzHrs92yK8lS7qYzXKnfm6xglPZVAbcX9TkYk6qEHViwwXj8SQWUTleRfJnSkbV
PyaK42JBSNrQfzxJyodMutRqtDZhXtTIbGfzJbEgYaAqHpfRq9igeywesW5g++CMOlhw4sIRChFb
daXDDH9UoUHo2JXF3PfwE1GZVr0P+Z0eQbeo8di/ya1s52vVbZ1eBEahDwhPgwosEE/7EqlCJFM+
zlhXwoDXDQsFLyLuV8ssIBbgt5LIvmCSLMnyw7iyNid3hihhZwAAoaDEjlu1HVLKf2imFVhYl0HI
vPYNQ0AnGm7mKEE+TH1RoFLSE4twE3S0MGOXFC+CRd8g4bN2i9gaHDqjLih80QoJ8kKMj9Jk0qTC
dJgjn/Fs3ROolILEz2TiQslHOhUkIHm7JCJjZy+bl36kyKXazaTC1e1dEL+kifg/hcqmpIOHHEjC
Xc2pUBFigGm3Tw0CSIhOknQZSnjoWJJ+ymf1gv+LDOQf8iRUtS+6tBarxlJLvSryl6X4KKwKZuxZ
XDy272rAUpQNFsKA4A327LeLAjeNMUc3f8WNN/J8F0RpDNKbPNJ6oWIcH9qCiYx6iJYnpkEIuk5s
ZHZ1F7RmVBpuiOBdayTIyOy3FEG4gXp8U2P95NMIEUJy6W5OTpsyMGM5ajkATs0Z11KecvTCe03M
Z5eY5FvmPpUStsVk4i3ajrTiLylQT5oKTTk1oBwXxG2gd6pnkMM2bXEOU7Rz4oCPRL2FEdJ2kKpL
w7RGUAgjm1UYpD/CZYSy7UJ+D6RqFTHEfWnhNcSE9VBATtdelYjR0JHRfgnGHJjKKuLgTXGoIlil
pgeBwRL1MonWTxUN+EyG/CRdx3TvwHnv8KUpIvyiSLutkNlGw2acTVfP+9d+AQnrixvaOzjI0M7h
tycENFco5Tg4Doa8vKqYistMGaSi2sbNX9nqXbGZm7J+6DCfycJHssh3fXh0mJWiMd/YhUk3xURY
mzdN3dLT8zW9t5zR0zn6p2KgGXOMDY+Xk7HWTuXsY1xpIXwfRqJZmt5fciYu47KcajXftw0HzXJt
HdBUIcIiNDHA2iQrjBUy2I3dHZMG7KK/1uzOsBZIazAbBUOS+2ww2AVllrM74jGiFNyy3Sbcn1B/
qo146BuYrDEWaBxnPa7ed8G7WpTmBunMsgjq6K7TrG3UCFVZjPVKnmVHo2cIYGgHE/6I2YspVF34
iZJSOkSMbdvLv5Zj8EeWEc4venluhRSLuV3bgThEsk975UQ7PSYhI1MJwAW0V69J9ohTHEUhlEHb
WChlnYrIAog4fMm6og4akE1pG53oa41NuM3l776K3hz1YqP0rOtnmM070Z0vPRVfS0RDqqr3uOuO
hg79NvATJ4aQaGFDe1WgBgwkBpoi4kHF7uQPS2cGplgYWI8bE5muiVHRr+hJBBGwLwnryf3ZRvT2
VjqfGTnHVDYuZj44V7GRGpQMcGpKZVUGomjiSBgvBC7MYHM6LFHkS9y7bFx46AEviSIw7NQLT8u2
6hAfoKVq0wgNmRWd2wytGAEEojkSPFwtCNdmkVyswKvxXGmMZSUO1iHOd0rRvZgRVL3BPDtR/ttl
nSduupBtKAU7HJskcTKOna0twtJKBIalL0pOO8u3qA4SQ7g3MiE2A+D2rN46S/BHnOM9vPmwvteT
AjMpsXxj/Cvi56JyR1qEX5DDQu47Jkn6WdLyXavKW13U7Mgm4vAjj/9jDXU488EoxG3C05bCtZoJ
V3bXMvPdkmHdyu+CsiT1OJ2LXCE40TTVCxSeQcORAkIFHu5s30hvGfwq+G9NI8WU/owzX1wAcW0E
QbvISawey41d4dzGqLcOi2tkEeAE1dhUCPciuhnDWfAESmOqbYbwovTS+vFoW+mOc+KC00fQH3tY
xXi1YZP1YSvyG/s9+yMM/WVbIBG2be2UctgoDJUbDE+4xCqlNFB0xBnQNr4oqHV6IRE3Uef3ZTiJ
AhfMZ1KfloJhG0SrAHBhEYkU4PTjXrUZZkuPhla9CPeiwY+pVDlZchrnccB5iLpcw1UvRO+ZoE6M
mm9l6HcWVYaDwmeJkdnjLU/zhdzS/buA2xDJIWkOH5PLW3ZEGpvYN1F75qx06w/3QVDyUMjty5Ai
qGY/Cd/FQykORcrvBr+Fxeak7IoPQa9SlJ645dfCnlGJsGAaqHiQLXmw8FjndR1ZP/cmnLDScCX6
RAXhEErAtQ5PwZReF1PdzdzsXqRtBzk0DCOhJ6biq1lx7EsxD1jNzVvAyZqC0DnKwXuQfsdMBMZb
FS/vBnEl6sgBgH8INSeo+TUKT6nKv8OTUc2PDTBt+Jh0cbQmm2R4p6QZNTJU5RIO/BFauiB/plC9
GgVKfmuSqE0oQHwSnQ+6cH15ESimMt3jN5Pswikb3A6ZqyhRROPNC8AgnMLfMLwLZExm/xboo9Cc
6aS+lPU5SfYOsn3ABm6gjahCdjDX3ghgKNuDsIoONwqOEr4Ui2N8AshIMxumyt2w4vFkQOSMx8vY
lzd4CuJ2QT2b2Sf4U8YcXBQ7MttVzvITvW5XZIcpJFnpQwAScnFlnsGQQoUPkdG5JlXqgTkKhqaR
6q9jq2wp2cyJ43JAcIvugYQiyO3DeDFqr2m44aeByi/uUUuwFqV/6Cxsx0k6JbjfD9O8lqz6xZqn
LaFIOA7AqcDWTTGeWfBQ84jRv/6RT4ClYXQGynoV7eKS70WbKQSpJDqvxDs1jC+1B0GWX0B4B8oL
tk3cYJ8CAlTZBp0Chxt9EKGJyylPfw2ZJr2HKtM1B4TrrrgklKintKTwKgi44qQNk/pFJe8Uqwug
EWFtUhO9rUvlPe+OlTq5jWCMRPmeREjKPMnV5hUPqzY8HHn0TOTjhXoOacxNHHQXsQ9pISJEaF6W
q0pfxUTXJEApm0xN5epgGst6oKGkQVyNLcW66f57692jChJudHoQ4B0tUszwqOBIEZtwaqAjXY5q
C9wlccLCaIErfwJa6jQyV6LorAy+zl0mrwFV5GkOfzv4fU2CV3yCbRNqDiETWKbnSNPbEPHMN1kk
qQzy3+oWzeDDfIIA33hxrCcFPrTyurX/UIeKHVL0BwI/yNBvzA1TpoAMCS335e5h/NERTHNBPaXv
fQI22WyfI/xCAUqIXjzW+v3YDMfJUt1/wmZdPVE+NPS4Dt+SoiIy7JKxDazwhjhIHS6S+DpTwg8N
qXEFLu2AkMSFvll0GeupAeuS+CA6eBZpQQkykRHegW3by5VNs+Mg6enmFyTIDZCjqBqc5VTuzITQ
iQQ4L/MkauOp+UBBIVRLckugx17grUJdZDN1kdXPEdBvONr6NaFnNuCRmTsmH13sdfLNSM+phSrB
hsKlA5RYL2p7D+pfNUU2jrFFsY8pXcU/FFmBzNMbBuX8n4Fd3AosDC/3HPZTB/Mh/EXw++88Ntrf
sZDf8778jNEUmun4p8U5bKFJENusLRo4uf3B203AohE1rNAFOyil6TDGifFueZVC6Ekl+BHXwIDX
X4zZRVVsL5drF47LXfClHbvf5P2vE4YMF1igqbyrZhnPTPvOnAc82G8MkE24xBQGXfhRY8KvEFDU
GMNBQPYlmN4YsH12SfdKIux2IeWJsf/YnKKm56DAg96EW8tRL8Kfyr0uP5aJ7mEdszgzBS7JxJBq
gXADP1Wxac7ltaiBkrZ3VURnAntzOPfzijiQVHSkbxGOf7Uu/y2hNA9zsVN7BY8LyqYFo+vpCdQ7
dUQYMmdCPMGe0tl30agQHr8RjVasZltxOobsEdibYG7Zh5CYw60qI6qpGfAovKVqr4EcJAPHAyAk
iCq2aZhKagj8KVJ5XhinIDoALV2oK1ALbWsTHQZfJ8wGpBYLeh5VzmNxgJuYgPQV9oT1hQ1qrLLT
nMRb8QYmHnMBr4kDR+y4IL4M1yosXiwMhO3qgLU0CBPitiCheMSwOIcWnlLBOke46hicPpOYSZx1
MAlKG4cMh09O4Ur7tKPv2jjK8FiY7Mg6CoekvQwxQ3ckyTiF7AvbeFf64m0k66Nnop4EiPfHeBNS
p5+QjHkMYFrKY0UyRV0haOwBczYZDnEbc9dBj1nuM/feol43OREHLcY42jeYLg11zFDZcQURRhx9
wX8btiiZLB4rlbBFUekPGmi8ZawEBpWWKZaDFQnEXA+dcamM6vpN5qA2nFJedRUroUhyOE5w/hxc
N21wnxabg1Zzw1aMUOlPbKyRCDodSPFYzHKbOIUHOWT5ky4/FUQ2EMMgLVyth/9b4Q0I04xkzB4g
1yTjM65t3kz170QXfxeqbomne2vNlzgnFRNwbgz8YLB3hikzndsa2BDLFNsFg12mh01rnhBeofzr
+31ibkTpMsFB5MNJsnaE+YwBz4Sggooro+3W0JsYlQa3okRhiD+I3uM8yA+JKkSCv1Gp3mLMDQgy
h67I5r8g4zKJoC+JZRrgBlrkWwbpvMkLTgEukdoH9DvgWBNWLjYJC1ULEo/JPWpFKa/vuo3WCkUy
StvuI5TgbxXbAN070hU0FvF5Rro0qfbblFVfCqfFTIwB/OAeO1XLIO2XTis5C8xzUJkNBDSmqkzk
4RPcSNR/mcwk0shPTlB6fZdu2cendF7LIUzA9jQB3TXhTPC0eHYSULr8iIZkJd5AbEBGmu56dqxy
zt97H2/yufgMp+CqQj7KYWkHykmuy+0iMZWdDpE+/RQTz3T6tAMNnweU+BlR2Yp+FBfQqK4zcsdW
7LuAwWpG/+PYDPZFZwopHvNIkFUUK4yhnduITHIeAGwx4qiH5m9mfM0SVNOaDNEtn23uPu3lRTRO
NaEkQigkawjAIM8r6q2B9FxkP1HZs0IRwXFyjioVjsZuQaESQ5P8ERpkKiQeDZWcR0ZleQmHjSpR
M34RSSzYKQ/NyQBzm3p0peZfR2XoYZIryZvisAcNNuNL1MIEeDSUhYH60GlXVAKkJ6iG7JZhn9wk
Dq9F/WF4TPq049F/fBET8krnVoNtBDIDobNcTvs0iL/zkka9qSaXp0CM4JnvIdGY16KuigNMhL5q
niaQctF+6+pFZd7Qd+MBXZob0Ks5HB2oHoWyVjS1QpooCg0GLsqCrR8pOQXxAMSXkJA25gRDlA8+
BFN8Nw84GPHAhSLuTMlZvH5RWTjVDYxCkGonFK9NdRtmgDq2FIxtxDFthn5v/61nNkd4U2y2E8Fs
FMmyMPhu/E494fEFDZ01NkbvBhRXEz/QVku2IsSoVwjUHU4OYTEgdYmFCUrFfq07GHNCNo72pYGD
3PKs0eLa0QcToXE+NZVN3/Fg4KYEC+kt3zkwmoANBIKSQCKvckaF3KHaCfEg9MW+CKqzFpLwx9RB
pcaSvMMLj0MW4W7NXjlIX5P5EPrCct+OhBkN//Q1C1C1XW0Ii/SFbJSjP+IkUNtzERzEhFJIlgWe
PxcTY7J/90qocBiVh5ADI2B2u98vLEtxMRvo+NFeHs7EpIhoIeg6E1ZvoFEMWXSGbAsbdu4cQmgv
OJysGhMAPX06kCQiVMd0FhjS92ezfszKrW0+G7w5I4t0HMy4ClaaUSMupfiXNeaJA9oXjoSgq11J
h8gSPpzoNyUKjcuixGfANikguP7GqVxU+7I9yxdJ85v0NmDCCEZQv5TsUKJ4S0uZUeZLx70c8UqT
AIjvLBpU88ybmJzFyY+ufWT6mZdt4x9JoTa5dv2zJQ1C7c4xc8C2t1dO7oC4PIvlh4vgZNde/2Cq
UGRXKfsM+pM1HclHayeRI/laYPokZdkpAorJGvVQSTEJNvXfacjXRvZHMVnq41EWIdsL8VbdqqLQ
dZjRSgOVFliPUC85UUdsT+7TADJWeVnm8kPCzkXwBLKAqNYleZHR7GAtkm/qEfJtMfxk2GzkDeo2
pPdmu6mS6FxhsqPHT6OlJiIepImrg9Vl35J8kjes9LTChRqTL9nOD0Ey4jq87HRj2hfTPXeY3RFq
r8M6hmBRnJLa8hwp2rA8NOuzsGJXVPgGTnNx+aqwH0vGTlp+W/Otn3TAzXswnXStcvtGueqE4aSc
FyVjfkzQZeYgE35IMVNlC7xBDNJzQlpyGYaHiL/KZ6ICxDghIpwhQmhvHwwSHei8laLci+e/p7bW
sMEb5oVZH1CQbh+mBgjV1EkLbFbOT6bVhzKmyAuMLw3voDmEQk26yKogqvCtCDo8Z4P2b460V2uc
Q2DMHKMzDJuC4n0DdgSHJTEhyVqsbabPpbQv2XAWSJqx4QFEqgteMYG0rhWEE1R4iKHMtmfyOpEd
5QhcQ/4FLcMOYNjUBqM5OUeMTGMr24AYDHiyBYQZIaGQpyZYY+DKttNNMDiq7uSW4dAK5RceV2bS
lIElFuGbfBRzHFGla1nzCmFoLrej1hxST5TqaXUdUSDH84c1jscmDjxbGTEfi6/KXolzf8pJcG3z
sxJBnab/Y3DgJ51+FUpxMV+Ywmtc1yhbDOllpizVKsWHcUNQjQk6nAThlRMWBMJJTHZqkSLN6cNA
RgwDA15ryDRm0d4iLFqKawrJjnawzWbulk6Y7Q2vSturAIsdQ8chkj0eKofO2hT9gCihM0AF2oOM
ylIUBrY9naQajFkiz5zwjyXSvykec/LCNHNn4tkWhgdBBiIVS8yRmbOOjLZLVXFl7BEsTsTKgmQX
kOJSuIUDLS76sia0MRYdPfSYfJlTzibwx1g5l2iaJ6IERyqT0ThZnEHN+FS4k2IqpzGrUxE0Ym+O
v0EAO99i9yJ03Q2jZzYhc7OeAi+n6LUnX0iKZVLPGvUrH1EJkFg+AQDV2PJj2RVKJzlBm+B8JjUu
rxjkIrAW6KLYaHvNLQ2D+YZzqXCL6flcQfgSgPFFhIqlHBCmiTSdMi82Jj8p6u9s/jKZnAMLUHUS
854+e037rBXzAzcjFVPfXsj+R9s3YNKI6ZU5opUTasd8HzH5FVPplApTH5n+lO/i5ljp8lZT88b1
Lio+mgkZtwB7OFAcLSOYBeoKb3Vh/EwEyo4ysVvMbVNMXodinZNRrCicLaR8wCsv9fRp2alUQ/Ji
b7XhFVYbJJiIsQmEFRm8u9dgd1fJ3nKi7VBofhgofioOOBBNiGtkdiEU7hprF/QqlWNOC1YteC81
w6WLxxvov1cjRye8E9J//m/XrLtDY3w4gbqTYbrgmolBCJZy6s/ARcUlARKLCoOoM43NSK8+U6QI
axcYeuKBtxd9o8DlaBi1X2scRVuNmEeoah12GILGhSjGwsI4tu5Nh3laknaXqpzvrcJGEz14cdGo
CKpcPjdHq3ypBwI9Njl2NuJU0sKTRqElEL5gVJF6N5sCuHRtt8WHnpZ7WyPn+1DO04mmT3Dr9OLU
LDaxO3Z3GDyDZMh/4mfiHYBjBBTOlVy8EBmIdLHpOmrR6Im5Nu6FLbkU7IO1pK5M01NH2zWlZwGe
3S7FKY3t06LmO79wnL9AJB5NxkT5b45bPcAyFHeUk+APcEJRfQNOWwmhp9SIznMGf8nZzcVcBkuz
fGTyk352Dj4ewNNa9KVVi5uCB2OGudLI1gb++K9M4djmC+VXDBoX6Y2wpAY62GRfhwFmkc8R2zN0
bwU+RdkBIGLg7RIVn8NUMfHVN7Jq0VFOO13hsav3KXZ1QtJtxR3WdZQSOLFZNSnLI7nCTv9MU5qq
0PGK6TEzprEsdAL1S/h3kfrnQnxgzlK2kPPEwKpLOcMmlL9G/SfQimuFBbmGY7JTx1uBUeUEw3Va
5s4RCmEYgLFj0HmZ3XuSB+CLiXPL+j9EQXsxYuAIXwYbg4SphDm8ELlVwWuPAbe4fgWH+Zibh4zR
HzhJMG5K/AWDo4NDYlkHF3kqTua2bX08Xvgvfy9rmLQ3ji1U/QCWEGDt8u/c8fQiI2qbkiwhfvPb
5A09kciDogvhz02MY/Mdk+aa8lrifJskIO2Kc4kRo1dUwrrIYS1OU7VhVXejcjHDg1Gpv7OVHLpO
/+j/lpzbfFCimWwKju40IZwC75eH35oSYEavhK/8OpZR6SGCJ9aGBGHmthYRVrOTASxbxVsnp54G
GrqQEtTaxptouBWuZE3YswSvrpWfOh1gEeJVX5pPRrcNnWGBNwjB35BgcIcGzc3QwWvCZK26WyY3
/B2uWSI9ISMk0NqchIJuivGHYbxWQoJF0h8Xv3W3rCQdoU5f41YYbsx6I8zjnaUgbWzapDAVOpMC
KbThcS2eKdEK0IeMrXUq6XBzzibNWYvrCc8XupuFu2ORrUzIqrHzZgLzss+KS8+gdYlsjKk4IdF0
UdzwpiRYOGPlwA/94WOIgQxEIMEoafeCR5LX+zD40o1HD41CwD62/k0WjByDkvO9GXa6wbBxqgk2
G2UCJz8fFptrn0krLgwjphN0huaDDZX9f5p98dLso+A86FgzT0BjjHuaqPQcAh4l6TdYNoBpQLTf
BKV7wEEJOd3pDfIvKbPjggDPEVN1UlKN0wKvjnfLp4GQtxIv3RBTzI/T4StUBonUxYmZg5n2F7lM
vCV5x0fvXy9F3lv/4KIE9X6eUXywmzO2X1E92j/YgG40KGsWyDi8Sld2cj8qIa5KW63aQOpeGTJ9
HYwvcyd+doq1EN+/ZoAhrgnOseAlDjNZO2dAiZZJqopyW8UCzJKNm6qa5qatc5S0bWjeiFDt/c76
zIOOFDIm/hY4v0QClJHuBtYc7hjUjqRx7TXg8zoT4J7K+T5JCZLqHF1Uk28DR3tU+M0GrCMdcyET
SMfUER7Y7cbpjmNj4xeGPzRjYkH+Hjy46gFuXN19JgaCmmmw/1Hg19aIXaFsb+jWFormxLAezkJZ
B5FwUZEGoBptsA20SullieYze9TOFr2SUf2F7IyYnvlIOANkRVjVRn39z9xEljVXsofbEtAJGNCL
IzxK0nYnR+nnS4kyMRPFFkAu0RQGpkKG7MbcT4ADQaat7CcngqpFBFwMhz4GJDWqj4TpGSG/7rJv
lmZDXuTatCfX4T2ps31M7O7P0jbCSn6Vj5QugPgk1+DMh9E69spjuaJs/P8hhV8VIcX7iRwvfWAS
mFLzMpDQsUUoPjR0B7D2eGt/g+TShC+LATmU1FlIiGx422J+rdVnyBw+Nl+VcSR6alN3wD/Odx4h
EzuIa46hggnhnotfWGRjb+k9MLvjFg4v5CVvdUn3h8p6ByOiJTWYZSKf0xBdKBARvqm6EIYql6L4
bJ+mfoMaEzN5BO9csD5szjKTpIqcOEgk60pSYbivxoqPOeGxXD9CA1kdW4gsG749ZmdOS5O1ij2S
Yj8kjDUYnm0GpwT2lH+iCH43+FLS/I+k81huG9nC8BOhCjlsRYIBDBIpkQoblGSLyLGRn36+9ixu
3SlPsEwC3ef8kZK70Fi3+lmg8Lae0XG6VnsuJ9q0CbPfZRM4l+75FVrpDK4eFOSfdi/eNe2L1REg
5+7c5TTwCKI9N5tVRbyUtYXYEXAGBACuyr7DbQxCz5PVocIoSF0K2S4HduRO/UV8k9wmcDNu2EJ8
yQWuhOAC5IbgW5kEy6Q6FLCOvmmFbnxJSmz6xLSdJMWjGtqTOtfgYvhOROebGYwCdU0FOrmBgJLo
WzUI/N9E14xRkZUb+g4hidSjljYsTBSY+Zd8OBDQmwvwarENMUN95uYJ4auGJ6cy3jTKZQoUXC0i
HMJ3CdqiJY1Eufyry4t9N1a+JAocZicZk1PBxKddeuyi+jRSX5C6MTWC1jppclS3EabyWB/Xg+ew
E3Fgw/lI8XxR6LtXR8PrHOs0LzYvbmStC5T/dA4aMyV2Ovk8eG687uGFF0H7GhsPXLTbdgXSYZvP
XASuN71Sk/adlYgYW1vhxcp0H8nmtSmrvc4w1Hpgj4OObPEk13CbEdegQyjV6s1Y9ZiFAsnOJdnF
5u/Ksocm1XehKV6FMe+lxN4rM3Y688XV5TaaGVx9yU5xzY+ELQT25kCl56ccN3lwpTy50rx1U1JU
Vubk05jhfh7Vq9sbAO71uwpIPjnhsNLMtzTa5L1z01GPcDb0y+uQ80bXxRJMFjwm3DfT07OUBouM
ZM/Yt9Vxj8KNOBUJkmPcgcgqkfbOA9ABXw+Rulm3yRpz05vpi8imDt88oVFjeKps6WY29L9KXFyj
Fpx6ZHyMWUrkhV0gic/xGc1sGyQ0xfuyfSw1DRSzYrjs+fWN0RUQnrdnBv9esBg1qRp4Y7arC4zE
bE4pcQTLNaN1r4pJD0VRFSUjOgg+VHeiObZ5FTrhHbxiCyLJ1pybneHENPI1vilOFAlNtFQh3KSo
zDFohkmV7MBBVltGwxoDAWyhcQ7vXgPummDfT3L3Y6Av3liK48Dil9bzcwW4vYIRj1N3zb1hkDNb
5pglKRxVMXUsIJpykiB6dGMSXlbpI7JlgB3EvWWlXHuw0YKRyGFxiTsMmWzHMI6Gph31UymVEh7x
1N2DD5tJf9i4FVxVRaTqRIO8kd9rbQ7QJrTlcrRNipT4YFMorGqUQnKmAjd1SLGJdnGFmfCA49vN
YsDLX098DbkjDwhYB4LcmIUEhwazQjOz3Kc66ZpBiuYgbdNX1U3fsPeWziZvE9SsEhFH1wBJXKcu
4dTLSctjrC/Lvus8RBTk+0mpAx1Uil742OFDuss9nQAwUb/IMBs2cGa5vjtleHrt64gurUjF+2LU
gRtjNI8ssc2HhYRIQsKOkSH5LWPryUAnGjwyN3oN7Vs6wIxEd5ObWc1i5wmm5XlEiPWY5q/WQa/D
xfJeYP9PtArx90IDlujPukJfEICCnVM4SZI92QQEN0Vq9RF5z+n8bHVltum0IKR0xHDemn76a0eU
INA+VzCMTRi+uibcmd7dcjf9jLY5xNDBoBQiEY1GjYDQbUuvgUE6bcY4GE1Yko0cfGBJppVtuQcF
cz9RNSXUoZR5z0XK/odqrnyMNgGNs9TXnYtBgymG0OI5l5p6D+6HKMpdRpHO0B0zSzsy5i/gUIoL
xg8dB33EgMqw30KT8MR4vGsy7TgpqJ+Ooifh5sjEysbE3kl3SxWDZUo1bv0aegzBU4vOE1NIzqzR
6ehyCbrFWMCvDuym7a+wHEbgY9NH54jD1EXQ2HtHzbw5KgccjJbDHm7pIMT0WJxa1UV1LwJy3iTB
TfQZmAg1ZCyApj7yb1dXJgtKDPyK/jGT72WEsWhlyvt7Oiw/Y0r+Tk9qDwBlyonjhu1P3YVUx3i/
Yiz+jmFHdvNR4gcE9+16jvbeE9+aJj57zf5j1KRJamUBkIs+Sicuv8uWdXS0bURQi7ttMW3q1Lzz
6ExsiO1b2cdSWCxxdwblVdxfQIylg5GZh6SjlUweLmaNaoLiIOV/5BV25XgfEuvGbTeHr0hSEUbz
aWmnrHaOPZkU4ONe2N9NcNLSe6vi5Llol/9lErW6GxwjaForQGi4VvhBAYbeNMe44mrKum0Z61t2
OH3BJmqDJBJf6Fp++0ISac+rHma0M1SOnwmxAi0g4LLD6ROap3qufb1/9DtW8AW+VxPz3asW6txz
X76zrVkEJutxDqds0LJs1xzAUr6AnXOQAZD2s20mhw4TsD1duDKItsYChREr9gKvMs8bSdUgXKYh
mTdOJXSwZUA2412ouHtSi39KEEgpsbNvYOspsgoagMisww7BxEGW+r4FAZ1db60Vu8RhK+qd545N
e4H2KEC7cXHZY0mnDFMHpEzaBdHM968FMoil4iQb2Jaoy3xZbnbvvIzquLKn4m+HPqHrbqI41d7J
oVp4EPuZmp1YhQRxViRP+7VCBSVvZpSdYF2lJr5G9dU2w2lpdXU9edR6EASzlJ8z1Hxo/GIUbOeb
AnFSP2f4FtIChSwuKgfdHsYsw/qLCXqGcFczul4o/4lSrGcDsP9gOLKB7WAhdnAsnVoe6w/ZiBdp
fMK+tyQb/oqKZQyeqJtMmtispdlGYk+EGh1t7p/UufD1M2AX7YUjF7HWSPWdeO+YfMZsOBJ+zPrl
ZRVaBn2dlOOLG95bEtpIXhvZhMPmrUzqi2o3B9U1Dt7IsRyV5heNf3snQ2ofdn6rh/nKLuJPu0z2
uppQPDgw3cl7G5MYCBIKEH1EKZBZfN3aBI7hQP8hOy2JGVA/gLax3f5MgUp0Sgl9k1pUwVisOdbT
s6PyTfFhhESHZ3u4b5hItytfjMYhCmlWbwayjXIhWQAQJuI/6oQ0AVGwJkJ0xeMEnGEE6pj1qFOz
bz3jVqGBDiLU6bAM+3ZBUdRyUsavnOdRcS6TemOhId0PfxbHD4Opns7ycKEwiU20/VUEwnuLLYBV
CifCrA0RLD9yf6QuPTR0PNlHtuRC3xpyb7JzfOV0uy4I14fvIc2vcNW+ga0L1uWJOEA/FfNxQXg8
wOqA+MJ4YWHgPC/m55EL3jKQLMBfA3UAKYYc5RKbN8sKBMyH9qeAldglMACWay0mWyZ5HozXgqmW
Cl2VgdaoghBzjEIjLGoks0qOfUf8AY4jM9Z/hNU9JrsInIwKSctNByaMFS3OiPrFIlWo9kmFbsyI
5sitTcod3Bg6ubdNd6R+6mQ9clzQmsuiMVEb7N1qyMccI2r47wT8WnhB6YtdCys6pnmK2fpDhOmb
nUJHIp0Lyy/+jC8FS2JXc70jIg7dS02q0bwQ8pSzeSeZJG1WOUUH4EPE9WBlsHBEDfmrORmkpBP/
LSXJ825BupJNDHEWlyPCkSCD9Gxq72sRvxU+YtU6jUj2LM46W7G3ktrW8nZvw6IMOFmGqjqqq8ye
PkX3Tb7mOu29taqnr0tHej4p1C06rh5jSp0S9Eq4/FlVyVKtiBPyiLci8yqLXjOpTQV1EM0s1VO1
gi4dMGDiy31EGGEqKuhS5GlRAJSiomrVl9fKvms8wEKD6xgdYBrio3KdLrVkeuVALwi1luOYhTwL
nET6EkeUwlKg0+bXMf9Iko07k5pY1r6h2mcwgxl3Ktm5qLct9LRtyYtv/WZ4iuRNjSZhVSfhGrGs
BHkiI9r1eenTzATR7d4sdzjiXnzCN/qc8Z8dJwJ8Le63ELsKUpC0RTs400pxWqCzUmGux+ZiLbco
/gfzcFk+LeihivIrouCc30Aq6y3rriawOl8SeNKQ9/PFA9jKJooJBU7E/TnM1CNB9Y2nsLxHKJ/k
Q1EXNPeQpVMVezTHaKAa7OIqcdBS+wk4SlRA2xsEXMENgvlUFjAW4pBRY4XCqMjzs9dSEkXaKpiZ
CXuCBnLqLisslDUbYT3uPOIOh/E8I2jYOU0JVjihQjkVIVyG061ZXT3y/FCcuvoxaY5pTIgTgZZw
bT/SmjncQ/U3Lr9S9kEDtqRUVv3okh0a1cFoUP4kU+RXak1qFN0qGp4FnFWp/WiwHLRrJoWZbos8
cFpyQ1Km02XGnbRS0r8GM4M6tX+ajuMbH+9kVW8lDdEzijNnndK6ls4IqsPXKKbnYQZkSAdE+P1Z
hV0S+mdCUpR8D5dZdOj+vzSS5IZ8pccpm615dwmL5qF/FnPzt/e6deq8pkSRZup46MpoL+XLdB34
Gj+1AkusoJfjc881QsLGi2Lf6NNBjfTZ5Ia2c2amLpwZjALdxGU8t1wPZF+U3AjAAcgLN+ULn2ds
f2fC2jQx4RkDgWfZ9IEhGVha81VX2XgNgqE4yIFFx+mNvF+i7VH28JDRCY3MGJjPm89qDYzgjZ9x
CO5AHaaSpCs65PyqbnblwCU+WD/E7NOgTIM95kkLZRqbP4fXfgI3QKJhg7kMDjYfXsomEi+Rw7QV
+xLisSgiBb0pcuBuUm3JZSiin5oXA1EsZRDDTNb2tkowqNdk6CNncu194XZ+1gXyXqvNOtAQPdNb
gvdlpzL407bbaflV6P9ATLkdaR1HHSJ79JbtlwQpNQNdB2Og+Ymh3R1/veiKQdUVr+7ocQifGGQa
NK8K863gfeElYAdiTyjHy7gM75xqCw8ckk6Klx52wRn3NTtkddCQw6kBvGuDZhT6TR34KRk/HetT
axGOqrH3NKTKoSHswSQfZnKfJQgt1eT8FBndnyGKrcF4zCESh/nq4Eumur6L751lXCSWOlk/VDW9
La26srVbSZ0nP5YBou/0p3D5TjjgGyL8Kpc4HYpXdTYZee3Lc3DIwcAddIJyGKuJb5ncv1bZHuLc
/FBHdT0Ot1K58ZYoGWa5KJBfGqddYZ4YThF0h/z2ZhwdII0ch9G6M3WfWk2SI5z8XKgy8r6Dri1s
wGc+OP6Nfmm38if995PUJOOkb1Aw+bA3aRTnMYckKBVvw1PueiYU/3SkaC2rdvIX8J0kJGEtI9te
uCMAhCGN4sW7dKQqe3sYTqrW/bTpcRC+ph+J4l2pgRY7mzYNeeV4r/vYT4en6KxkwyZZVnnh7tvq
szOjz2y4UQzWIPJWlE2dw907fx2L5Px0n07v8sarzhHputN8mDXh18vLoj1q4SdJ92mg+EQxtOLv
vIFWc4V8FtQZkgrEgWgKahErFllja25rVFjSd+m7OaqkjdEGTfpeICe3PFqye2sXkxPjjDX8kzjN
wYiXLqtebPe1W7A3qMKfYkRunXldyNeNsl1HDFSVn2xdBBRZfIXQlzp3lTpjRbLmjY1qStWRVsoH
RdlPOh6wc1NRwunt6/A1afVXdP0ZxzLdYSMs6MCUgGllCTzv2IYkv4XWQUfTPUlsONsnVb2zLWIq
FSICeardZdgIpw+Umd+f/RJAWlHJP8YPQU9orz1s50dtSF0uEfJyzyV0lU6T1GKETyQnMIlik4Dq
9DghVCRUcw8ZuB2y6AYZ1rAvNpbvsNzzt+cwO5boVizo5tZ4c5gWeiRlyqLDC+3kb94MJG9NXx3C
kLLHmEuyuReDD/+Nw5VwsDbS8k0YCj8jSR8QooZNESUImOk+Gu+EV6XRXp20JNkLCDirhq2dqGu3
1/8oCdZx7REi9aT98SnzfisaSR699+gSIlDpCyXNZO6oBdpOLVk/1E/Cxxknt93lNJJE7kP+l+TW
FQIbgNcC8mnV3RGYgPqt1d1nTEQohLiYirXR1utJrHQGH9TH0oZC8xM9eIHDTaSPYWC13XboM3+B
CsnKfm1n5AilLY/jvpX5Ci85bl2AVSlwM/DaN+o9RR3fSDgjcnyjiPaqvhCX0m2UPZsedTRrYkNe
IjhaszAOIyhyXv1YNUKo5LOu3WGlzIE7MXWI8lOyZUnS8Eh+Zn2463DQFFZ3seNGcobHCY9zPBpY
HUmbkn44lBdhpvzIt720qzdTF6/tzCRJ3BopEVKub+M6LzvSyZGDxxQE1wsAyxKiHmTC++5SB5o9
YbbHaoxSGVsqLq1Q/ERFTObDQ0Pgy0edUz6FXzjHL77HQy4jBeQCCpVfoL8ozX/YSBvTS9FvgNck
pCbIEgF7N/ac3NwCkeICrV+KmMac5Wt+a+y71Me3U3hbKVX0MsP56KpPXMK97Njtui4IhdGv5zk6
lpG5HlKQGpPIMr5txiIQxFonNxrajMr09azUl8ai7rAinAPQK/4zUd6HT4shlENg0l+VtkDxRbAi
wVBjVv0RnvpSd3xEDuIhXOm9ZuzzfJMN1WdkGu9FCaXqEsrCxRUJ39GJHLSJnu7JhmWwRj/fhjet
txkSGKSWZT9k5aXti53e51fVNPZUAUNYPaizuiZT/w5ovTYSZ0OBK4JSc9USFl5CxJt15wuU6qb2
Yy9rJqeo0raN4e26GD/BwkCLnMllt0e2+a+smSwtgp5KeiduFaRaly9IxLa92Ct60LE8udmtRYVR
MgEMKmsF+ii+vw5sMZI0DqE76r36M3neTgnPc4mVgyeOR5Wv30PiZAL+Z1O6MbYFUnohGnQVXyLL
Pjy8vCXGSc/5UGwdFRfXfWU2nxONtIrFcGaWRoz+bjgALj7bk/U20yH+N8F5JOXYJDI8IbW5YRAP
Jo+wlALH//B5MZC4cdWxd6TerYX/9JJNyz2vPkLFOtTVJjMoCdZuFrnGLmnx05jsy5LahuouCgLT
RL3KBx87aFMUH43o39ENDPo9NhYGf9jY+g2EW3eW13ESe7fQwK/gV6ri1EUCCQWJh4iVuM5dU0Xa
tiBM7DZj+jGM2fNCt6+iakeT9afF/Jrxtbvo/4kw05e1M76Wv2X0PSicICe+gfLMXwoy7SFTx61c
6k24Q6Qi6mPE0QPoi+E9Ccluy8n/BTtSZxcHnwN03595QdjXtiroUSdZU/qRR94XhbJZ1XmeC6qy
t11EBKRFQbASc2UeanbezFRuhveM5bvzWKhBl5/0CTWn7n6VIWRVcZYL9kLK8bjps0fW9ptpph9X
xSGzjTvcRV5+siTsXW9H3UFee3HsiZqXvXCcUy9Q1VyBjA0L3oZ9OXNDym/fqeHgZtV2qXswZG4r
AqwBialRp+sYjS/5VYjVil3v4dxzrb2GrkyvjmiCk7on/OIHAzoEX7Ii0EsHbIiHr6a3bmOyllAB
o4+KWkxHgQk9U/Xzm6blG4Ma91ihZxsyQWWAbjRMCchfQNjyZT11D5vfgfHU6e4l0tIGLVHb5dd+
6Fh4/BqFCg9MVj0PUf0yReqrTVw8lIYCQ7+4L3jnu3lcZ2LC8l3uTBUGJDXd18RN/YS3XSRfIWON
Wel+WJBUrpe7frFRO3CNkyTf8GfAQMxVEJUES7mok9UPXpu+a04G6F2FcctSt5pFSA0eCFxgy7Ku
Iqr9uN6iUFpaG4VhyYAspOykgTqt3a3ihieFX6Dg2dXBggi0CCBNW4IGxu0ImFX75nCCKsTdS8Ty
Y4xhadyHK5Nalg/QMMi0BgivYItN81+BPGtOGekZsWhfc9hEuxNOwghcCXSWz7Lk+bYu7ZDwqMy+
cG/VH7s6AdYwpbwYc+MfU7K+dIKWhe18YNdwPM9XhgZXxcWlgtpLaJh8EZaOcpa0C+Pf3zNJ5oF/
Huggkn/4gdRNNTlIqJbTqN2pxTe/Z91XREUSM6H1f0X+TedBOd4UCuVC8lO5qNUQclUdt3Hknjtj
uiQLNK+ark1mcLlXT1aQG/uxgIj4UUzrhXkrBer7Zy/WlKuiLitVdTaihQxXI7QE6cYkziNStrbD
GVtm+aYuHiPXeyY+52m8AuXcqxLWnnY5BH4patuBd476lTF6qUYSU1mdGwaxKEii6gL8ZqeHotUC
ho9eRNfYtn4sHXdHgzGo5rFqCws8z2ocDKTp0bFqKPEKkkTxeSe/jCqnl05Wi17xwErsQAEQAE8Z
6DTOsD1lDB50bLGM/BhNzR/O20/FvJF5cZ5zkPk/c1YzbFXobuE9eI3k/zuwheiJTj26gtw6G9Ob
SycRQqTRoZn6Zi8/Tu/55PtUfEB6UvtNVX4kBBh46X0ojD9SW2Mnn6ieIHS64o8765fp1EOmmbxt
0pc1OxXXVxyte6KbJf3ScOZxoM1bHmSOvqb8GeJmr1sc3OI9WQhn4z+WJM+GgsJDrahUcH75JQHY
w//xL6X1cJUcApLms2hvwK2oqbRz0nCUysiZerraCJ6YQ0dWqjk/FNaAhz/bq05h+K55bidSHyvl
WGXWZmleZcmQuvDFAM6N5TcYgA5dU4/QPNPz4NDUgO3agJqaiGZPMccLE27iUfYPhshWjCudcnRu
3r08yQa13KjcriiNMfHky1VRGtTzyBd46Q2CA/saxqutzjoC1cSIg3C2v3slPSq8clVJwhBprGBa
Slmu7Z5uOlSEtoZ0amgCgyidzGq3GhqAOKkQ5KBORFpUG1u9pJA8nTELP0an+Hdhg6rJJVTWn40J
Tw77oQs/VkgyQaHKBWrTRF+l6k0wxdHeGplwynr4tgG3HA7RhDlRqdV1xjUlkk+m1IggSbmmc/6O
aPxMEqLpDzYfMNxs5WiVJKsmIcixawCj2VZbgCqaEaoJey16V6bpOaFt+Ob9hrAx2kiw0HRhjUd1
TBkZVeocHA0upV956Nc9+g237vEiTLAN2rFwhr1nx8CBEZnCQGrVgvSqbG9uqWH4SWOBUdh5yjA+
mJggoGjgiqpu8It62UghG4CNB6jObwijISXuk/M76c1tdF70MSMBAARpD5KGdxIRVR+ZJ+5G+fFW
NjwwDXVWyxs5g+HH5drLzXVU7wzyWIDH1epLGuVA3ligII+kd9h9CsMLgWH/hL6iu3CsW6Wzk/12
U/TsJE3gGYbfJQF/hKrIt2aNrYrFlyAZMp6UNfixQGvM+roysdaHFay+Ey64y9TBHwmwcOgft5xk
b879JuFu5uOPtE+IVx8LCfFcw821MEva6Ycu8/bhfQAga31cjTjIPLrf7RB9hoZfVSd9Yvqc+/CQ
FaqfRcQJAbQbqDYYpNmyeJn+h4Osmz0Qf9B0cjgdbwJMrhvnwI56KmvR171xZcrnl5q3IvqSDsTF
iN+yxHyO9PPUsiYBf5H7EtbGWq3oK6tOIkKD7UQEmZj5HvgL+0wUf3vDcLb5sYm7TMiXIrouwScN
YDbhcogTxIURIGMi/+TOxSvsXQ9wPWtwB/+gJaq9eyve8maWvAR1AczEH4YWWehLRmXH3CvFYyIf
p5x9d7BU39J7sbnCxwRE46HrTfHQG8NmYJXFvWb5lqW+kHsXR/1bKiJ0dznRfL+CWEuv+op1qbWS
lgBQDmWyySSKT/Ifq7BqycNvUYovu7hm/UnfZ7NyYl/wOPzcfjgCldGUUCCWGjbMJmKIuSdvyeSs
GX4EYlmW/iI6aFG/MUChpgUlJokoXKJb6tJvpDihokix9+kOLaUY4eJHDlzrdJTs4bnwFoewmi+x
YPrMt/BSzPzvHoFXyhAeWv7maFMONRI3ga7a8WjSA1bNK5LeKLpQa39Q2oXHVcGvrFeIf4ePAWF3
Pibvqg1y1feEk4zOTxG2myhEdMFjaWBoseUCbZMXRU9Vyyo4claplOYs+XBNc2cNRxKMpXcKtUPd
43r0jh6aScH3W6hkA5B/AlrkrhWO1UZXHhHfZyKMHzIDnjxz8bsme11MKZxuKN1zTnZYYrJvD1RR
AXtHR9mbpGxRzj71NBcMy6/ISaHnP7jMTFs8oNteyb4qARqpdOFlWfKbFxp+1thnTpESiZnn1mu3
1hEccD0zRyf1I50l6P9bur86B0xatCYCNvJCyuk681AKPPUlBU4mplClDtSZUqPA1IjjsA0M7skJ
5RcNRmi0nTxee+KdmQpxFG8wifVa98tJTeQdQvgWjSKgNK/IFoljNjZylkPwjfB2leflnjvQUfRn
lwpIE48JIj/QXNTMRXsriDqYdG4UfoYiJlc0Rwqgb0K5o3ZErKEz9ugxZg7s52GjhR9LePDMIINQ
HR2Lc+086r90EueE2IcmU9wKy5Zgp3Yxjczxi0Spy7iF/TG3JciaYybIKM86wLG8c+2C5xotdV2S
WKNJEGdCqK1VvvBiZi2SHG8SJiIuYu1q8cFkm68UfKZwkVMZ7VxIX8P51IX7V06gjH0LqGXcHpck
3c+Tjm78piKItdmajHBrYkMAnalM/YdB1oNrmmrwJ0PzdXzUXRKv5cfp8WOm4KsddJgwdNziaE7G
HskXCntQBKX0BQTqrLE7y1Qgy77LuFQZEzhx2jG2192rIVNPZAyos27daMNfSrOQkeL7kcKotXjk
4oPvM1uI+q5YATVteJ/mP3l+sWz98G+iC9sTI6QkCFMKvRjHyRbah3Ew1iOD0CcglPxxY/5XRb+a
HSgIhsIcELAGSb3xCHA6qNZLNzmnKPRIoAj45WG6GokG1xnukkIuYgyac6rCA8MDObdioi2m8ja2
fRu7rSSX5M/dx1TOCr4xXNtLtObAxTCN2QWXEPofjCpDQWgwDZcKxqzZuJeov6ISeYposNS1WB+n
/NTD5ESEpOuBV6rveheCh7d+RSCVplEa01oged5qgeXhqZKmgRxd+kIPYM4NICb+MZsQb7RCidtu
xlx/qutnGTWYkVPIH8ReO9V7ocn4ngJx5h4vg2exqihXhuYDH+Tc+9Uvf8TZmSgS0ShaZmuCELJF
HqgLfG2+HZVDrtn0mU9BCB8i4TUJsyWMPcZc7UX50dFXw9Utr3ope6AofiUnFRcjErHXQ4vKhYCu
QcUtS/ATgAmjcI/SiLGL3Dow51mKWbJfJOhJf7EXZHfkiZMaMtmkbuXWmhC+dUMSSJE1F6MddjgE
DV7jqVqOZq2d8K3t5Fchx3wjN25W5FwJeECM0BzRHpH/Vd5UVcMrwnvX/s7onaR5rP3l97Qy0rjo
uJ9+iReUd24dX2aWQDnXzzPiP3DP6IacnU+C6Q3l90SQaYOuVf7Q4zB+IxyXoTLjoBwZN2Rd32CQ
T21sYkXD0vAlDW6oJSSK6MgMuoUzYJx2MpRDeWBYN6sqqJD9p9JNDIY8VduovNklQlVOqvS3Mc1P
maRQ9Q/cAhASeOHTO0QoenOGMB7igmB1cAZ+yZaXKjxC5S+FsQ1d+bLehp5FKUZVHp8L7rOcE7Gt
ItKe3FU/kZSZ3tcIWQlhvCFq0cvH3BrHiPTM78ayNqoCLZSBDotgyhE9IAgzifBfZtrbW/FSsgIJ
zirGB+kxmMbsnFnPUm7PqVdZe6wZ1XDnO5BCXkNBI1g/T3KIKnXtqHFiGSjFFrguBomxYldmJGbC
I1SXuzMmp/+fnqfAnGoT1WPXyzFpy6dBwWcI9tuz7S/ky1oW6I657+yLPE5LcAIC8MrX1k3x/1mB
xucRS2mdpX62evMYdX1bVeFbX0OjL4ZvatgP5SgWX0ROhYUH/0TcFD8ZF1VVAPpYpCwALrXjtnTi
1dwIcqPtTW+c2hJCpvqFWypN5znNro4A1o3urfIW8tFoCH4TYOCZkNzkjscHsQWGBrNCAxr6Nq8S
Zr8ndmiSN7h6UC+EzPxwcXw1/dZ0dommXOriZYKEzRm6p9k+aZb3E3k85Kccid0TitlVTtxwR9mm
Y627ooMkoxc4U7mVx0vZMd+txTyuLFhmuDzbueQd0q7YkkGvznbutyKqaSa88pDSX8QTjg09Iks4
srdWbX0rmE0arzlT2KpUqNTiVRRD8clHMpUt4zhK+KRagbM2yfeddJW1/FyV164fKIHX8uclJ+ZX
IZaHW7IBoO2S8KftZdyLK/y89wB3eSaRNHHDDkm/nyWQEH/GHYt3m9ClQ7398keTcKaaSkoC9kJP
o7+11p2njCKX6juHKU8WrnFiaJr2xngon6v6s4f86RCLWByjpJ0pxDMC69Bef3LMD9frVmFyR7Lu
Js3b1DfricyO0CIJpgGmlOO/uETTRXGq/YQojQgEFGEWJXUmT2yMFu8U60A/XjVT75CHAT6PTe86
z3HUvNdGu5/1CXMNMSrZxjH01QBurIwm3vjtiM/PK150IFjUAIjtWEr50BJ29FCsQYmYvHKQPviC
3leS9kOZ9avpaK9ZhrhbNwkCNeHKB2VCrNysbR2Im9dVQNDhg/oztprf5eFba3lEOXmrmmgN7u97
R7AL5YBRs/UyjB65RQThAMq7o22D9RgmC/mNCAodVTkzhl7Ue0+KZr6RO+CQpfdrUHz3MaTX0R6e
KsgVS8PcEyLlgwfxqyTkmtkkzT3STw4BS0ukBm130CNumueaC7+AOBr5uE1UZY8Y5raL6KtF5dK5
V/2UtxcUQ/wDs0AKgwIxrLv3hj5vb9/qW29aAhWRo6pJXJPzhZZFMZ5SNntSPzbWNAapGHe0gR4L
zoGc/OyO3UDt7OPA6VwsyY+n8Cb0U4uOmpaXrPrJFJIBUoNCrGj86NTpNA+Jz4VQYhVjPtyxtLIN
GPgcR5w1RXScuwigXRya5mwvxAYUf/Rm8XWcn0rrfsiDwPnqgQYsSyO/kRt4onidB3Xn0iLA4e7Q
Xx5C/noF0Tz1PZaRsfP3kO+zHpG3enb/zfpY04jfGUFqZ7+zOBol3D3W6ZYIEulc6KN8s/QfRCvJ
pycscTx6T4BiBjWxueNu6mR+UayTHisHo3dOIRkbg9hpcU5XV1O9RvohNK1tNR5awb9fc5cCqJAj
2DsUe2LzkDLcrsWPOONtT715O8b9oRfGBbhVwpBV/KyQY8+mw6wDw0tmPl45WNfodtMLylxxuI06
1rV+2wpC1hUtsI3hzGiJtdf+cb1jf/VGes0tqKFYYH4mlDLClvc88OJKuWuKhKVB7tvl6iaPzuqc
QxC5zwVuC35zrfGwPejbKWeZA56O/1w/VFUnXAAHcBwkNab26Sj9/F2qBnNfP7yB8mchPioFe7GU
VTEImiIm6pdkQDlrDttptDdzJ46GO9BVsU/YeWWsgmyRhcP/EsW06mb9EOmwm+a8JsPxUxDh4SBU
qdxfd9fDAg54kNsywO1o8fhKjV+dGZtevzsTCuv2GuXGq+cUe2kZqnhaWoXhFhRm8t4KgUYM9JFI
roOU1MkBeunDS6L9WgaAb4wjVPnVEDJ2jxDlQYlmwdXf7Y6NuvTUV9PJDp0d1MSsOWelv9s9Zny/
q9bTpTlGsJ+Eaa4sv3yOwGwOqgj6rU1Y2VN69JA7IqK+G7vkP5rOa7d1JIuiX0SAObxKlKgcbEu2
/ELI1zZzzvz6XmWggcFMT7f7WmKoOnXO3mtzx7trDLXaesuTD2s1kAPfbxIy00kr6l1Afx0tHgCq
TDdcRqoc+lukSs1CdzmwFslaw93TuGR85BcirXGVQjPW+9dGeZ0e1ira2tGLke4Yk01EBtCVc4EQ
MQ/CpeDAzNghN9ZL6BU8gQt/K9zPaE4a5OVbR70quAy3qNL29q/8WwE57LxO2ca+N78lnn2WPN5j
bae7DfBLeREcjXovZkDSxg52IdID1yGplZY4AEXgw+E9/w1PMG3Q2SOFnF/q5iXactxiBFZuptbF
bVrwCBBtRSZPgQViFZ768AouNyDgk2AejmTQOdzpklu72sazvaiqfQU3XXkr6WGh6egWYFEaRLdM
M3yv1C7IaGSyJQ2X20Bf8dxgzkN8LW/sdjerDzQFRJbSctHpGyxLZ1XfonMyrJUfBrDmOgzORHFK
IyYkrGam5AU9zpkHHDRounxW0J7o8T5r5aTfSQHCmgLrNqd5eCY+WEveQEwQaIpTJLsOBBQvklNw
omNFTFW+1j9zbYkmOtmgnOCzFeWB783dxhyeSLuZ62pvIZVoCQNCKs8F83dt0W80+rYzDfyrhL9I
XwsgKWs8nlOsAxahfaixQvjOZFpT5LmIk/ITEickMRyuqq2WvpOdmQHHIZuO58oq3/U3vXITY6m7
4RdcIxLgeOicF/Qo8Xjw20deeSBARPiR8KpQf66bgXrMo2tkRohlaATBr6Q235j91UGl0HMsc3nn
lHIVMqXdlHRTGJlTjAVu9aHt00fngaUbJITjiwF9u5tc23cdr+cGSQWmSg6o65BTPO0sHvPPehs/
qOYpglLmInsMZ+qjheh97v6hEgDc+Kl/J16wkx/MX3CVYVagUI3UNVeP4Q+/fqAfC+DFzexNUx8d
CRkOYoq16S+Lr7FbKA8NtiRD+4FaakX7VFY3OavWF5tHL2Jshld1XfIm84SSF8Vv8QevsO/mlpe/
zTeIAySOhP0bApHexjjGfORNQkGK2wHvPjeSiQzn5ZA0x+5fnLkK4MC18pLtgs1Yu+L8vp7f+LRo
gRpaTk9HEX8T/dne38YA8ilLiGxkB91xjNM2QjKQLWHjvYn3BZWKLn6Ei8nTjmY2f+BI5QGsQDs8
udAS1Ye25TNoZAoItch6hhzCd/WiYm0oK3gatXb287UfrYxVab/mvwxh8mRjKDtwXahlTLK22Cxd
+kKzudB2vLH+d352GJ9y9bK1v1O5OtMDvv3w0AwE28tpuCpMMPexD5hxzXsTdQ+ebzHJVffaPv/u
aa4oOxu/GK16yh/wlKZLsroXXOMGc9E+I3E5QtyJb+m1Ouj+Tp96D0RTItYb07gEyWks0PCBP15H
wSbuT3m0tr5oWTEs2GsR9QQc2o8pvPfla6a9QIGymEn4xGulzalCBDleUBfmk2t8KtapxnBQ0JS9
BNOFkrJZy+NpZkxMnixdWL4ZT1uKYtvlTK2jQmHevQJRyrgwXdmWR+dRLzgtv9Bgd44oHwJ9VcvX
bLqk49mXroo4MMMF016C4X3QXiTrVe5f+e+StB6YOt1tsM+cBxEcRIfCuvn9e1ncY+WNfiVuSeIf
GX5BKEFk1t34EFiEB7eb4bWw2+M4uCUSh0cY2l1PxsedUDeIOSxUs8W+t8R3w1bCez7xyq8G/ZKo
r0n2MjN10lwNf715tXnCphXEDPKbfQj7MSXgbqSaJVR6jnf9r7ZjU2sO7CPWKjtmLz21TeD5XpW4
TnePCtq/H9X4EVoP1Bcll4P7+4p2iuFnrnu2uQrUd5UVWV5zxVLpwF7Ur+xX3k2j2XNiZBAt3uZY
xRC50PZFuLOLNS1qS7mBH4oYo0xfkWepW2In8N6qsfhpSjF/y4sJhOFbWzcyrEpXuK720XH2KhZD
3bXWxsfWy1gAFW/BCYfCBJyN75/rJ3N/bdes6y9ebP6kBMRGCALRkyEgsOFyPgHrev6p1HVdbFue
cd9V86Wl79rSi2Jv3DdMO46Ks2YyqKLYlohdcaNrRvwHOcZb1G7wTIPkS01kl8V0Ir+1oiKC4h2c
De0z7X4KSayygX1vlafXjLsmZtWfh29oRMnswdTCXsieov7kzrrf8Dt5nxuofh6Mbma99H1ZcZ1y
F75zNiw+KPHqDYyDlmM99uT3mZE4yRQdRtpFuSpZAYuF+WZLW5Z+Ld+Y+To4Qpec3H8GYNQbv324
ZB9dve1/ib0n9iIE64PHxN/YKIrJ4FoYG1SUd478kPLeMsKUyyN1By3GnFADyHsbZTdYG4oMxeuh
MICgm90yWeJu/wKyk5+VtwFKDsZakErrYEPZEW2MPWuXSfdz07f7smcWv55wOikgwXdR/vTfwuSa
v2MC5AOB4ZMgQ52Ul/RdQvnl0+JEI7SpgHsjLrjzpAfdI/IM/bPPN4XzG5rI2xdtsZuJ3sL+Vi3e
tGsFHin84eTfN0uI+0G0UL/R+trfE8p+FJib8J3vxquZKK5zpHGLDxZml7IOpC1zBi7stOFSwtaR
P7CbsOcCQEK2czRWWFIxIoLEvDU5/Kel3K26dKm/ofJeBOqCTnpqrxnQduIu4nc8ajyTGkQSBfM0
Eq/lmRWEaZfDjImEIkIgYDkz5F61O0PeJURhSwc8H8yBkFTSJKCiKySLVjTnmsOIB0Pskmx+cKSQ
paSGNxabcV/F/0Zi45Wl3W+QoUEjcpQV63ES30klMC7ItX0DlM0GCG+8Hhi28xpSiFxZP9JfNrLY
WQefGcw5exE/KGaO/tbWXUjKkRt/IJrOH9Z5wNr71nLwW8xEmCFLZi+jbTpsqA5zpmGjcWbWzW+1
L7a0kXlnpl1MS5Ohw1f+XW+tcz3yoq6J3GmNE7HTS/XUbvNuJePxQrAIiE/MEaJkn+p46ZgQuIa/
JH2CqTsk+9y+oumfEOp3Lruirew7aE6LnhFVscmmHbUpcFZK0+7SbtiXMkjZicszMdJfx8Cxzr98
+97DnfwaNewotHBQCZOFBFLLRUbHUTbmEr/bZJZT9217D/o1JgyEfy8MDvS/Mrf8ajt44QuWEKtb
s3kb4yECDLIqWVZ0tzgaJcdU7oiZvxCEJxPFUrrs+6lJ5JwbrrsBCuiSjf+bEpiTHpV5tChp9T/l
R7OmyJtITFRc+5v1r+nOzDz8HVFb0oY3yig2Ot9u2W8jj49A/6SCWubxsDPi4F+1duR70SEqPLW5
qrR85RPFYP18hKf8a15U+HI3Vv0GOcRtec0xlCJgYQ5bLWj6ZfRSHwS31rSM6G8sfRXyN6+jhxqe
cLnpbRPvzBXDOwtEN7MgQteWbNvOOQs89ozBWGX4TcJj2CBGxK99oQLay/JR4j3ihFfbG9AGSrur
bFddAuapHmhrOHqXr1y1YkFEhLhHCCY3nBAQGg20unnx3f4QnKbq1fgW/WGObMgF1YPyXURnHRTx
b/pgtgv8n8foZBa3ed950S6gvbTI37mMXvZsLNf+zR+kBH2PL3yx7MAKMO84/LBifnVPpl02R1Iy
NkHsepa+ZhWPPXX0qG+DjXVmf9nrD9nmeGNo5xB/KYFKDQyYTUHaEfgHekr7UNton+oj2JXAwHcw
UGS67Rv0SJwAGNQB5FJXmb1q/TeerhKLKDVNT8Dao5g+OvvOXxAzn5DGU9wUtPx45dqzknwYytPi
ZNxhb8AdqiG93JUkjH8gLHWgkFmYX3f5u3mOvpUdPN9Y96iq2EV8cyX9UCrrm1lmorVBSiGv8swr
eUiYzBZii+YMwJpXIbg6dfmtU3CjEegHpYQaG9Elyy1YXms98KDAZCTA7tkPB+3TD27MwHBWhAWI
oPuU3/KNFPITe842+ddELw55vU+dxOKmdkeCByfANXtt4gYfy+TqfzfRfYjuaDrcudhxofXkK1Wf
c/AIS8ydJ0d51ta1V59sgFO8R1cQN3v+5qC9t8HD5yD/kkAIIrgOy+6WnTHc875ilc1oYhCSjdeK
msYPL/X40nPHCMtAt/1mK+/CLW6iZOPExHhpA20kbJ9QsTUMC6vwmd45m5XhUqsPZfvUy6OUrmr6
yv6aYJK0we27sv0zVhv89eXbYG2zmkjMhXYHTTEeeomglIWP7MvY9VTwxa1ft1wAfCTAhWqEXAl0
3lLrPnzJUlA6tetB2bfzP4AqQsppomssys+xPTEx6/AYkxdkoWSWLnSEcgboojttb9Gki8Eu/xIi
ccySUC9p0IY4siQI8dGxoZ8qyW9iRAJaMRsJvn2vk10x4VEpeSg/UaMt6bVwJsU+Ui/FFCzBUeOA
cs7oxIMmZQg58QLxV0wW8Lt0nMSFVS46Fbhl83uCnwnTjmAe9Ha8G6jwxQSV6SEGITGMkGgCiP+5
6WDoAgTqwvgeOc6SGS/cP8xB4EpR15E3a4skWAGtBXY60QHQUUwK8hVTWQsGvs55rU82dRe9MLET
JjQ0xHw32nT8LqgmmmyheGF20ZMGnO7YfvMOHYUwIUxeZ7DV8ttHj0GjsK/SjTDwk5BahRwmS5a6
7/Y44oSrk+EVaBXkwG8lXh3g9Lb6OccPajnCoOU7g2S+Uo3jObpL3UmJHhnd9Zx9wUE6xqeV5cs/
y37v/Tcus5P9VOkLexkyccSPmCRFfyymc4yomQbbDICVsZnNn9pxABD+RgfUH71xq3ztUs7h8pr0
R9xn7WC5CppsVb1yC2rzGifE9zEzLdTSaxKymGiE5fg2KlIN5H5Ml5VDXA2lT1z+5ulp0rd9ga7a
Vo6o1byuNahsrYWGYYYLqjEdGzGTyMTbIcWCLBR/6hmS8Yg0o5vT/Y4Mlo3eQdlEZh+mScXfvwws
lQJ4E8wlkb7ONuRAjupM5eWRG+eWxjqWFA6RdeQBSTMFPg6/Yp+d0yIAO8GCyKCqVG5AElix/uz3
SnYkd5luWdCAmB3hY9q/wo7M3uIghwFBaQ/w8G5SQBwStQkPB87FAXvKD41SxoUMHLF/6RJNcbp4
Aa0PadUPn6ahXhI2gClVV2LyK6cMBznsci7UiTPMHe3v6xe1c5uJ3VGc098/src5N9ciaFDLXO6i
TmpRbOyy1rVhiQ8KskB/maJC0io8W4hrKMeEUDy68txUFLrqWXCXze5qc7STn1hNLepfy7qGPH08
o0I4iNnf77Dp4fkK0vvE0GpG5hitVP+INgXlGndAwiQ0xca9Jp5wtjLGb7w9o7nle/+N5phhcS2E
igCnQ8+l5vHqqmaD4wEfGXfDFUZiEg8raUC7j6guXKrY8fpfWC9C2ErK2bKshpOQ7TUEnvJvYcv3
RLKmmEgJSTvycLKsRnTQWbEPhEgaHTXgI1yHdIjkmi3H2VWDvg1RTrTOb5+/hHjsi/rVGcd/Qzi/
BAiiSrWnGlMYyZi7zAzWCuoMiUq1LfRrTmKLOQp/ERWMnR8Do3XDOFozUo5p2o6IwRg8nHqrey3B
wggdqIK4qJrlfwkN3jxQoeqjownN7lX4YnWVSQlyRqTNXAiGcOLbiQRTi7qv/BF5vzY4ehR6i1KO
DkIhKMbhBbRuQeewMNNLiZekN2vMPixSukri4QJEb3ZHcLFsIjiPIjfP1GXHBx4ZcWLonRO42GUM
z4q09Y+5jp9DzMQmsDsyChgtTxyFMB9wus0Ihk1vZltdmqh+x7H73oTaPkCANEjZXs+sjyA8cAMr
H3QhgE2a3tJekkDoioStsV6m5BqYLbofwD85zxMzQiEjqGvNE0ikiDrY/ylAUyZqAUEY+S9vmiYG
vAzMbFv2NENZOxa+c4lagHTQ1t4KAR0YpGGCkcGyrkIxMj4tVEsibljIH2wY5Ab8DfjwnyVBbQTR
uDhxNmHeXWac0sWE1Eb1QUlfh2A+qXOJb6/OUKwluzoZnibYuYlBDqcKRjpmLm/1vw1oxASeoM1N
aTOSSXG2OjaDrMap19Ca6f2rEyL+LH5stHdxHF1zkTdmi3Hs4FvYvBMeBHQN6FycIjirSClSttk8
+JQZo064aUJk071pr8VyI/AuckeFI1/jIj+r+VqohJAXCbl8TL2LRJLd1uRlFgQBhU4c5JustcgP
qtz8pvqPxBTyObKUxX4sEg0KsuFSpz6xCkXEwYi7UUJMhYSwTuCy+EyofdDevPEBR7XEAKkpTKxk
Kze3iN1mINt1VY/Zq3Af/QFW5XKJ6x39RkeUDENxeFZtdkwNeSNEEoE1bQXPSKoONj8xc2G4ORRC
s0Kjlk9eyPkfd6qN8k044IZHPBLpwy56zYsn/lCMToyqxRMvfASqxEQ7Ghk0wALBUyO87G3tf1dS
8FXz/zMOd6aO0zd503i4WuZOvMigdBLz15LLh0rTsBhWIyEYQk/WK8rW4DLUJokoNs3gpnDzKvgZ
kKvUCMTEk5VhWklZAyqn8QjrKaPO05rXMv/Q43+1tNexjJf9r40cRULtig6VXGAZ8webfkiFI54b
xI3nqKfoBietVBVdEM0T5JEq+hWEAOluiIk7Pyh46jgGVAQWmlXjglQxxms7Xl7OGde4tBgKMSsy
+rXMPFxQPtj+bIIO/lRr9tUQoCZ0ZjAEDP3co2oTP6ONjof8dMyQdUGbRf6C70rcP56fEhO/pmpr
lJI54c/B2O7D8eg48VPoiumvT7cIIQibpLNFrNMSpSEgCn31M9BZ0HnF7IIHwalpOmwc0z/oACfU
KmL6DVpzvMoO0jx/OyBUxZDPvyZWJrQWYpHjUxTmTUCEVEaDrPvUe5Q+FGuSpnxq6hXTuxsYORNk
0tGu/pgLHoHRru3aWgsJkiBzDgiPBHHI0JhNs7bjlEVmHeDClQSVGSHHpTM8A1S7iuG56qxt4vTq
Ams+OKMCXxTg2Aod7MTrZYwJfxP50RwXN2IiZzwi2aXTvxRtWhnGpRpYv7T3gX5VGQnn0D1ljuLQ
DpfSad2k0mbsn6Fpv0Vz7809LsyMfLCmRWaSZbiPSPlKzGVvBdTJPuOE4aj3GXQ0Z6F30xGiGhIu
JGtT4A7JGngEOHQMPMzDUC1Q+8gREYACKsR0NCBnR/L9p8aUtJYlgrwi6IVydnEm+Yp9hGEzkTUK
Clb8BEVM7kl2CxlKRmIhD4kPeY+mYZ9xAUanWKfp3eABzrpfPVMsbJbakpmdDkOeIXPWGZ8V+Hjq
1wavoHC1EHzk1zACB/kggtrt1LSxXdbrjFUmwpY/9mCGZ5j5ZD0b88EY+WL9Lm7bZU1dWvHMgW5z
zZx+KO23IAtQwOmr8KON8a1zZIcEb/jVoe72KYJ+Smpbbg7Mkxkw8OYmBECYbfbawrpHpFa/iDGv
DszRSmkozz8jG1OPmssaAkxK5UVUK1qUbEy2Z7V8GSUaKDmgxpw0TsxoxjaxCXNHahakDCSYEI+I
nMo2+ZZoc881dA+cv9BWNqUxHCxwL6klX0YAdzNNsRIos6C65MZIPeO7QfCvH+NXXpeA2Q3qZqJd
ODL8KM2t17Djzd2WvAdm5soAS0FqVojnWFVBksays1IqwKaTyEdGcjhF7Daxeimt+sShg5moP+9U
/01X2IawrHgZw9+0KH7mrBS2xIVZDGydTbMymps8/5QoL019/MwgOtNg7S6CHWVMxWtLuy2eD4gf
cckDgFSxEQCOEBZI02phj1jNjVo3Z65QMw8U181Q80+1z7+L0N5PZDXmKsejZAtR76qEDDGT8a2C
umY38GOBuQskM6ilwEL3xHWLuWZYcZRYoX0I2M0ihga9Xkx12ybdmYOdOHOlTA0Czl2oepbi/BNX
6TF467llpXKVq+kAFUekbuJTWLIncFFpnaNbHWeOdGLYJe1z9VFydp/LaC3MbwoJhF0iERlQeXFC
NU6XIZpP8FlXwZuvxMfA1Ha1QncxIzACqmlkDv8ErLiTn+PQHuR4pkU9h3BN4RC2I3wKhQGGUTmM
qHHlBR/1gHNer19FVKJVf8fTM4vzgJ/HvTdXeMxjFCx4XIdBeheyTbGUsZJH31FgXv6UhGxTuiUf
KlaFWtA+BvklGpiCNXX6Y0/W0c76l6wx93rbZQuQEZF8KBtpb2jdedBBT6SBstEcOrG2vJH7gMgO
iiNn3CiReRSJYpJCld6iaArGr6xsXjo12ZetfQlz0aGZVh2BK+rIoqc1/ikD95ioCfOdFk5bBULh
XkfRvwK+9ehEpEpVdzVjr2IbbhLg5glQ/CZXnmUDd2lW0zPqLFKc7PIkN3sL89Ygz9jq7Ftpr4Im
ROdCMUGN1pBHQSxGcA5TGfOm7J/DcDhQmW0Nlo82EFzK9GRO306LJ0lNtzk917ApT12XIFMabto4
nf1ZQvbHDjRK71m7HfTuJJAQwqCiDNlHErm9AlyRAV0UmSeMdAc0/DutH9Hb64vlwIUwMKKjsxiX
4nIK3WbG+ithJbRzt0Kyo0FAUEt1lXw3NCnZpdJ4glECcDFBcj/p+O8RTeDjqUgaEXhaqVc2HPKA
aeoyYCm1xPTTXiPVoP30OQ/G02yp4dLgnHQ9YVqSRwE3GHhoKRdSbS1X6ibT8g85bnm6OIiXLZlE
NHEmZ993/inE3SVgPSXwjIzCmjSuGcSPGcXrGUBsrwOI0SWoBDVGN+e3E91/9VZ3Pg1hwMPmSNxm
/N0fknq+S+VPU/l7JXOWdkRZVPh7GRK11CQ7cWhOGXG0seGavrQJ8ErNkf5Hsonl15SMIYOFQZTk
DQkefRXsLeH54DDXU4WR27rjmNe52Tiuiwr8kDb+8J9+HJZKIx+nkVkOJwhVmC7Io9C4sIGCs9HR
9ybZFnGJUciU720mb8aErl45k0xETqzDiKhgUM1aX0TCe/1SaenZUhX4pNXJJixmbLGMauCthuxV
jqMVwdeYL0r5rZoeQYzkK2VAAremxfuqyuW6Du6VSmo0D4SVETE0kOlp8nxmyKymWzlybtHMz0yP
t1oPbLns2Trms+Eb/+SWIY+6Hzc2Yio/bB5GbX6ncblqeTGkwsFka7yI9pWJ3gjtYyuIlnr6twtB
jnDMO7VVT9BoiTwSwnfBUy7+1Z8u0P7R1LKsnDuGo7PignHWLOd5rzDqrxt0B+Znp56quVvFlC0t
rURVgmMYwu5WXqR8hg48vuQRMYIS9XgRNFczmN5rjZNqaZf0CNX1ZPXroWrfrYlUPLWpmSQxxdA3
EdpqWbPQvAKrILbH8RKHoF1DpHnW2sZ0MCXmcD86+DmMDjrGKpLwmYsq1EKSmfAet1hThCYbe1NY
ZJ8ixoQQW+kiN7TXBZujKIabEIFL6rSilWUBU1RVEJC5G7K+F7GBr+oT0ewoXxOCPEPyIfmZrSgm
xT5rULsKhZXIjBB/XNob1xBAWoLmmgxhMOZJAvfnp8AiJ+DpCO+WnGqcwHltOgkWK2xWS734NKVI
jv5rK8jy60gw9qrOhG8j9lKGVUwDCfobj8l7lxIJh+4ntDRQ5M0fy7cvaNNzRhALljrPnt1mlzqE
G9StrFRDmrFtq/E+UqvMBZzp4WcCZTopuGgSwAZ661+KtvtM7GEjjXTzomut1UQxleEpYcMptcBl
8J3yhtXQikz7RdP9Q191LyY04iLjrDAre6cpDxnGdaOc3zLJ+lGszh2KaBtHADnJWRFc3JjipgQ7
FNNrylSK6bx5aVP95OTvUl9ee+BGWMtpYhbk65i2fcjSmH52gqAro1VTToxwiOR2CO1tcC0Bhwww
KpcXwQ3Oymgb2dU+Tv1VWIuwawzjhLYhT23pfuAq9jXlMATTaxNzYOvHnRw+C8KWrPnYYMhdqLng
RjS7vri3olvWF+7QopLpvgzGvKmZ/8sMZ1FY+sqE0+N066Zh9NyVL7Kv/OH9RrPeFhaJDFJ0bjnE
5UgwVF+/hUG7nLiOSv7bNQjOM9zRQqjcINC3FipjUozCe11W3yVE3QItVai5W6M0aeNVrDPeILyJ
gEz4ue1VtMuoW0PRa0QGO+lsVSi0dJrQFgbGhhkUYVpC8qroP7TPO2y+nbzLlPIw57SZfGWZqr8h
vGFiu2tZnHXg1ibnxl5CBTk6ub0pBvqb6fgcO2ddVwUy7BEmRfqupNEWYCO6FFxtqU2ZEkfwHFut
RRbHmyYBqAzSJ7RjR8tXg0MNrsPuKz61Pt3BFluEkLfEJxtopkGUX0mquID1ZZjbAx4Sz7DrbxwB
HssiUQumaZ7KspsW6A+vapF+DKJNg10/b6jo6fs2lJ7BnLw5ihS6IzzVnuyhkHwvm7x7Lbn4NF7C
gvjlSTlGiu8WzbdBWoxwG9sd7f94P+Xaqx+J/iLhGFpHwEi9L1XnAXmAIxCN2pb80ibwhuiShsav
NUA+Uhi90h/ILFjxzWtWh6DdkmNkIVlG7xoyi4jIVVHKditP3RMp8xqQ66tj62BWh40/UCERhyHu
xdwXZ+KNLtIsQXLb1bSfqXwdbnDaIfypk3PHbBIBbo12yd8NAZXPfONYH6nASEHZ1XXzEYq5JTbo
QEflybpj+P7Cmt7blIylPn2Z6fAxQpK/BWq87uDylcFFHOU4QQkrBF6KXTJgz7B4M2kHiBNezmau
cnT1seE5an9I5/CduMF1avwq9dsMNyg19ONoxEdzir9mH4AzbT7T4H2XTU8E6Ar+qWm+mkH5Dt73
Lv7wnC69EAzng8MKUq/TKKCAKoXTFYUec4OGCBT0o/xIiqLSgruKvS5hkxMXQF1JbBiSIx+m0doh
gAil7p/hpM+wMvdJ3H4NLM8RQ+45uBeAV/EBuyINa4JZ45QkreIRGPx9RgtPbNhJAmwM+zQ6Y04o
SgYzRMPir6/H0n83AAci4T7zcL8yZfZV85gWNuI2V7HybUoK7eyAnB1zw+vb4qx2/Ey6qwh4rqJr
AnqF5cUOqreolHZpJC8reuYhJWlP4OrY7cQ7VyKraUJ/HexESAxdvQCYbkOItpGuOArWvX8WQF0f
F3VIudiy9dOqpe2jvUd4YrN7hDSaxYCDUei8jTpzMH404mwUc9BL0m2RBndAYa9RqPyIMiPoWwQe
F59IzNjxwUWZG0wKKEmFfxoRH+hpAyeY0B+zZoBfoWlUKUQG0KYYjg1ViYQnDY8rbZD9nNUnZkj0
MzVU9BgoG2G0HmhLNTjBYc7kRzm+M+uU070Omr1Fy8ZTSy+f5MWzkA9HiM0NGq+8LcIiTkuE0Ai0
/RjS8EDQ39ebm1ifxOdyivCBGRP1Z1NyAkYYUkFe0HHGwP6cxYzn3qMfK2Z7B4bFDMx1RWOojZ5t
wHyIh1QbEdmzbI2+utFV6VMepztro6ih4nE64BzieWBaUT1QqS+FkZz5W8sEmguMqp9hiSKXgnFP
iIQw+tm9crAbY9NFP4UCeikrAyxr0T4vHuaYnXXJOcp5+GITnhROa1ZGnvceX0PnzRB/1OpbzfQN
Dqc6Xbd2wC/VNxr0w7Cp3M6C3T7E16H9xdMucrPH+EtnR2FMCzQH9hyRpF4+tJ8jRsuKjVKwXqbP
0dcJactPDBEwlBBBgpcKIxb7BBkJNPH+rmXO+EuFNI2658gkYjl/VfmuqUWqIBv7hJhrojUEdgXp
vj+IbXfxZ19EXj8k99l/0FMU41bRBbQY4RSsImy4rjPDsKW0iCjMQa3sANmKJbYb4awxoaR9Wxfy
m3iUeDBUzjegDVwjI5i76g+t8UPTo4f3LN5+PLWxCo+dmxjmZAnb+3ACigyKdFIB9NIAEuuZ8CrW
xCE3MaOiTDqE06mZz3mD/MAkOozaZQG6Z0qGU249yfnFbqGO4yGmOBIDFBFV0yfeiCZXtLRM3AN8
W7gdm17XEfSzEoh4WL5hBy8YIN7Q3xgiJuVvz2xZGDq4rjxqQhbP1WS35Z8CGBWDVPH0DEzcRmbD
fNqBLGzrszf1VaSfxAgpNKHNhCesWNexI1jsw8gzJsLe33UPcMixbvLHgvNd6epRkFzD7toyyC/w
dmh0DLABYrKPSMTCH5OSlhyxiHfate5E1B98MBOYFMkF3FUoWWJFwLMQ9SIUVAyIAztc02oRlrAR
skTRfHJTW7hKwmmoIexi6Yf7xcC6YrLbEy2oX8ryXR3edDoJtP6sUQSAUQ4zPcv89FFgFGwJQxAB
XxQ1pvIzOwU1wbeZ1Dt+EtpAaCDrcliwlJmeo0Y7ityKstkwJCX67k1oM8VzJibrNXbGgOaRgWWj
HX4TlPrtjgcZy6H4nkpz5VqJ3avGZi/DIaRFC8nUiCJPHJSr9iluURw/a9TXoi0dz+0pyJwjE1tj
qtcrQ/MgffAuq6QQi06MVd8jlIti1sCfBTHrf/OKHmpbbgGTuF3LtKgrfn0MS2LBbEGFu/fIepN/
+UwDTU+1/RShIlOheRi7Re0i7EVxFpy51mJqEjcFpoy/rvwg/RuJccnC4op6NapQbTq/clB4jX1L
yevRfjhvcVNiqTzNe8gkVvI7VFezcsuRipAuoB2fWIjxJknQDrg+dfrS0l1mVj+WJjM9zRWbeBBE
0lI09sW09e+V5rLRBuMe8jtKS6dcOorGu6abJwGnNhP7KEajeiRkKmJKJniA+1YpiTwV3mr0p/KM
12q48meM8OORfjK4RYVgxXQBRGbX1bQZA2gfeIRYdcRwnktYSQaBJMbfa9tUPxU8PoG8Yp+Bb8J2
xVcw8cRNbpXcqWiZ8IMj8zlczDexTwi0qiTd4mIAps0+yBxCyB1QEwiwfghlToBOG5PdeAA6nr7a
aNhDQINoyxjIUT2IsYd4ICROvCLyGgcl57tg7TjqWRhwHD5+gzA+icodqbkkdTpQ2JWXmImTmKXQ
QqBOUjix9EtuFjMBOn4ISninoMft7aHeD00sDsIisoCmwFpH6dcPF6X//avm5vEA8qkOqDuxBdXg
9uB7BYIdxJ/FPJ5rhdyEEaXOnmRz+ExWyyG9BsPOaQ8Bu9xCzkhY4GLM0FUGr+//niqVwaHjc+TE
ts+f7ww3fL998cvbG5RPm56aQdajggRh00L2YBjkiaQ6PgC/sMh+uTdikWdMH8OrjO4SR9SBLp4G
WHGWRRs4VK9RwKKeCd4P79Vu6tEXM1Y16VDH/SfTWOcHXmuWHp4CSC/wxnzqwvyGajxineO5FC2w
PqbVFg5ua15ranGiPsRSAuNR+qS/BnCJConWj06SDcwrpgvVUQgICigWDSEawuyIR3wmpMgiDuLM
A8wMSVwvBMU+np9ASsjzZjkGBIBcBNuWpwLlgFCLAb1YiW/JSs014iVheNVkytbMPVEChycf1R+m
Yp7CQTuykvegKPW7IrzjkisJxg5nf/sKiGOQKOnxgu2Q51EXlMw2aJVMO3EPfpTggcCnRQWoycLh
jx5BQRzHTxnJ1dCfRt2fCVqlGvVmFJ99Jx8Vpu0Br6ohhDXIl8WOQIFGp5tfk4ce9aONCGG2uRU4
J5sVqhYFup0y8GvxTNCw1zn49izBkiTsz+eeOlXUoxW6EbP5zZH0la9qdhJ7wWRh9t/JNOwoNjOO
VbR8aPSx1FCY8aV4j41B/HeiX/kLewTii62GPaX3b3z7tuXMDocCJGS2GvMnFRavsE6xIAa+Ca02
/g57+Qy1YcS5zz8UMFyRUUewML9WiJca8ypahtCuueSyzIfOd8DcqPgqJqoKIZkKTTM+lmg6nVSM
bgoeSvAXOchQ6LeblL4A42g0TzHYBUseVyOyAOBRq4i6XnzPPsB5VSovInNg/o+lM+tOVNui8C9i
DAHpXgFR7E1iGl8YSSqhFxBp5Nffb+Xc6z2pSsogzd6rnWtOqjAOkFPI2lk4twOgkgREivwGfJZS
LiKZgkOF5Skj9+wggWNBR8YJSVzJG6UtG9sh7xexT7aAA/QlLz+HG/WY4bqOY6rTyBdde9jAs/Uc
neGbSovjDu6Z+0f264zsOR6gScJbvl8dMZo1Ndk+jhBooosX+SCmeAiCYxNCB9jU4OlQaFFLNF/a
DzaG7CTKP/Ciij2/suKIwBumXe/pXgwoRji+3BEfhI58iveE2wzQ8+EZD7S+UvEFaAEvaEo3l/vN
1qEPIN3OB0MssXYEEceObPLLHA8IHE4leMXxVNXDJxYBYYcsltainPZpqUutebGZsBYurMfsaBig
nDdXFi6kG1CNQD7HRXEBmr2rm5x45rOIBRPG6rWuO5xEaxw1sGMFGIkY1IGd3Zdz2K6gu5PrTUG+
DXYaMpDuMWTKZdp4qbtUGmtfqrN2zuzXG66MvVXDLJoAu2Ohkgmsx9WE3sfjB/4nOgBgW+42mqOL
lNACxg1l+uxA7cjTllO0kMcZSywFF0hA43B7DKapAIvFvB97SOYjNCQSzM7G2+YBbiMzf7qxQ19q
i/GUSE0CPdS91B4ASf8sv28xbhvDlSOQj0fBSBMiHXH626IrIwkF0kottJcSSPTx+G0p2YpLlMeO
r78DLcCavGVYhorhXGIVcEmYexNBYbwy4luoLovznmfME7PCWZqYMcwWNKkoQnJWyfRz1xEyg8FM
yqf3y8M4taQpdr7plc6N2PmkAXKGWdmtiACT9s//Y5v/b1EJFP2C1qJYbnaMDo0hg5KIO9i/kE84
rB0kUYtfiWexciAT8bF8JHzyIl+DfRUjI1EMAENG8IgUkXeF6xrbPmeGg5E+rT0jWY7/w6qTYimk
vZ16IXbKupMkvjxcDAOeEf5yxtuBXFGksxxfbhHmtz1BNu7AY2DTb2PAjz2LtbFq4Y2AVU6N+7NO
XV2exN8TYdaSOJjn6wjp1u3+lltvkvRInkckQkwpnoKghSj+TuhABkN8L5W2GVNWuhpvIb3hHoAa
wO1XaSNjmmapnCznHlSongwCXoI2QyZwh5bJEUIeA+7nBHylDNirZRlCBPTHUqYPD4/5e2TH19KH
rte6RivZfL1BvUF5IKcxBxuoOT9Fw5n++eP2DZUV6+4GmaxWRGRqwb3BqTzea+1g8aHt4Z6Es+r1
Ou2pT8YklxVgXnYTFwSXRp4SaNLHZyUqlBR4/FozHoy/IRKsC0DKG6NuCfqWTnHfOM6LdrMQoL8t
Z78SGN2g2htjDe7malmD+FdGyEjhd5WIrlGFfEMqFgi2R6LGzgQ8mgCeSaohdc5Hf5IsURaqgQW8
MkYByky9PctIfZVJrGkNPwLBLYnD8lh5qYzbnqfPmozvF+ub5wznOiSrzFNf0YuA4u3G8OZLncD3
t+hoUbI/AGJguQitiMBIGViKEubTQ44v9GWJrCiTjAlQAjBHukELuPvVYt98RoYsxICYVPWxDphM
pUcVAl2HC2ECHpEiBkYRAuqbtcPtWRqY0iVvI3q6UvQWY4UrVYvpIC5JHhxuUtfLJQPvkslN6OZJ
6CE+rluT2/K7HJBAHyJ2rxRAJHwic/u65HzZGQaFmoeKTrSJNkMTCC7gborYMMFOGpkBkY3gYf+k
OHJtlZFysD1FNJ2bcI+Z3mKwDVEiE80K+LAxpY8Xw1pjANU2NMyndniyggccTJgLOFoEIQjDHbAw
V/ofhj7CK3AiKxAelW728AnsyC2wboZz7tApk4tuLACJe4miZyAZrmxvw/zBrAsLCh8E2or7Ldms
EX2IBTcouOKzFTPdEVFgKAaURgicqRrdHr9Tox056fHk2G/NjYGf3OW5TYDpwQCJD9LXDEbg+uBf
4RrFdKjNMh+ohQ6+6OXCt9Q9WArw6XAqjQr9CBsaDHByO5hdhnIPeq47ICKYI5zRX+FdH4E+4EBj
0mnivy76oVRDIV0hbGPqZUYIj4yyFncwyp4kyceoNmWxYkUUAprEVcLBDCmoq8Ehi7ngbRqkqvJW
EXmYoGcF6kMRF0QZdyKnKSpOPNM+78wSwjVNoCcJLGEsLinqdlVunrm8nBq8rp0hruUeRvyGhaas
LN9KXVF3kiS5zP6wzmQhxW8BSauq044tmHL0yZnY72ZNq9uS5F9zH8Bk7q8Sg0UxvApXdAtIfpeE
d2DkBPYnvQJBk9PCrue/JSoa9zKg/mZRmUO7yLOcYp+SydSSNzH4PTtZgJclWpUsgbPHdHOYMSXX
vkO/JrUEFt9NwwBAhobbBEwoyRZxkaEcWfoQb+Apb4T0HW5tvhzzNdBelgMLg3wNFwSEQvzxVSAO
rQb1ibAJjfelkH421GxRUzQ+EojNAGQWZrkktCB/uc++UlqgVvsXQ93n1BwNyuGAvWOpY4u23GxH
ViUAqzE+9aCvBuB8YIPvg8BVdjxiNAfgg4IF+4LDc2om027vQkbzt3ZGyBcr2kMZw4AJaHiKWSxw
rhdmB7cAk0Q+gEenWDMBMtBjYl8618nrnHoLtwjPTLxrGjLPIMa5Z78NMCtIhixZJWRJ1Zq1oFln
JYcKptsRDlZ4qGpYVfNnojMzCmU/wHqRE4SDz8VISuQLTzKAwu+GrrS4QQrRODVOo0soWWo7nuv/
YxrJ8lSSC1YbFpmhE+oburHT2x3lQLmvXHsSfYhJDStdkK4nCkE4Xx2yluKI1BBN0wdVR5X8bEAX
C5KkRKcB1ZzvDj4Udsn6LmAsFjJ2mD3Px1/hz/hLNcBktxeNYXzu/oQSjWOAiZ3+aOMB7CQIIKCw
AlEMnC/5xYICPUrpxtKDlNSv4vmxfhRunAFfNjUmdZ0kI5kmCw/svCC1OV3dpEI4lJ5+PTUO1Say
JC5NZhKICajeGQaM7ITntXXfXJGZujNzaP2QFJv6KVIoEVC3n5s6dHpaaMIP2IEBpGJHRII1Bacr
MQJLJSVrbk5t6nhE2NJj4B3UAFnQhDR4EHyHJBHA9CUbqec7+B/BGhICsQEonohpkEw0W9wMyKPP
ojSHwUThyULSnR4AMV8hCQLrZjaeOa4UgUhqbVb0pC0FzDhQGGwbJqUIwRTM2qM93IwV+/8x2D7h
EXtJwHv3bvSZqSBGZPCDOy8Bf0UfBuQOArNcS0djj3sg9Ddi++RRMXeBv7qZT/P6mMDH8qDGFF3m
nJhKo7KcMzFqnxUms7rsR5Yvt4lGAbzoqIeYmAZSu/+HVY9yNekMJJ/FpFCJnu8sdNvxvdqJ9E0i
XrjwiBYxn5QkuCVQR7Py2Tg6iTO0AFiUK1xN3DPyLbmZWGtx6/m5ZoS5oiCRJwIBTuofKIt58sjx
NdenhCkWYERsflwKWq6SgUDi57ms/QEIAvq8FGf8znx7MB19nYco9UmZCNdJGECGxdPi02kYMlXF
PBjjsf01tMd1r2xae1tDJV/uNJvwO74Q2DvS1G/Q6WNO6Ba/a3fqnui2ZxG0eQ8jUJ14nbf1ErUb
417R6vqYoK0BmMTYy6JkyDwpmIa9M+N2Lq2jZaYIx+7iGbm2ZXvRjVgen4ekCBcALjNubt4shSt2
vrrfOr9O1a87VFmQhSFg0VZebdKeZV2DGm+XMU0OJkws0Daiom2kH+rsKUOyQgO5g0McNeulTt8m
lvLtDi28EfQxVKFMEKZk3EYy311be2FZawXHNKhsqfaE/jFRd6OeblQd9OlHgUU5zxPwwJUsWBkf
ykfotZhup5c0IBBepg8A67u6o6Z/AzSM0XQ0dfMQPlC99y3nDO7BhpJuhI3pBq9Zd6pFP2UAC0ss
GzE0mHYqmNP/AjgFzF6c4AXrLVy9Kv1ZC6RGFnRnERO1zJ9ycBajSUWMCGyojKBG5IBi21zgSfFM
wsb73ToZjHU42hyum0uCWdThE/4TbmTei4VVU8vqWg4Hym8AL5XH6YF0uAHRpGWXpAythNy9uMSP
q3sX3kXx3CgGGzAVlly6dn44jPjqdJjgJND30XU7ASSM+/lPLSVWEP3IsBY1U7uMngB7cSPK+TkI
uASDoiPVMcT9D/twJsy35FE6AykTNHy0M0kOqOfjJ+UG2wzaDiWyjXMYI9pLejWeFNQLhFOhM35m
6MyLCHvcw5YLlj3K4QDXlt3824z9VvzP1G+6x3N3fSC82q3aqwJZR4Ym74larNb2DDkwigCdCwjp
ywhKLAfJDNJzWVOElCpKAZouR/QwZoRDmT2VRfp8v41+fC9XCZWHQp2vrOG+L2yoJYz6hXVA+5NC
+ZJkTq1s8t6dqgKAnHVgvMLhZq+nhK0wAz9Mngeos3G4+MZrCzBR2CCqB6WFQCE14YlIvk/LnQWd
5dWm/lXPgfHOYNohWkWMWsGm2vSgbEaE5s9M/6ArYqN1Qq3zhoCcJQP2ZvsSV9DON8eh6YMHkwrS
JHHGy6y2322suJP/ovUBEzIzozzAXGFeGrr+SpuDtfnN79SsioWqI3rWnWYzKkWoakQYhFZtX0RS
GxL+ZQmi2wFQBVIcEA/FMYMSKoDdefvypytVPqAPseCGIuO2ktXMvoAfd7EXgvSeDJgHsGyJQZsY
/bIwo3phAY69khMUF8FX5gUD/XjJGx4QiEg6osKYbQWcmqA7Nf/oMhSQS/TPUvqNHQUjHM6IMMTQ
2ofMGuBHibwa/U1Tph1QWWfo4FBA4Rs3whl2AqFtJfaiAD3Yk37eG+Cs+UkagB2Qd42czTSchUbJ
RKjX4fwFXAkeHCAfFPSxed9kMlLHs1OkNISypxGD3Z/9dMVtqajRh8P9Hte1cfsq1Xyl47UbuC1M
IFzgPVYFsWfW/rKjiI14+g4c+y0MtgmR+O2gOPP93Oqes0BlLK8rYUuoi/nziBlrULZkjEzOszGA
5xNxVZQYWVZYnDsKRg6e59ru7lhOZAowhVVqbebsMwpKef6S396qx49+RfB4Ot1a/UVtiB01Bnn7
y0MS6pv6YUfU/IBywuWZOwwP2IGifWiPaaXqHykFqXYGATSfO5DbKst7Mey5cwMdf7FJKYM80BaH
PUGPCnV1RQx2nwMovMeeOVbb6RepOICh6bKdVxDRQCEmwjc62UQWU+bOIOEBuBR9TMWvNGyKiz7u
NHqxxUPzrPFwK5lbZVAN9zm186dEOmeknESqRXzdGFROSxR3q1sfErIuJ3YcBmEctMCcW4GeFQuO
OPUGqAJAJTzhcg546kZfEMzxqAe3qV93mIUKFb0Y+0wGYDWO2+hwODEDZ5M/RJoDxJoja/qwEFjT
CGAqLqcFVNFHgQ4EHYwlFptIh4fUQS4Uw5DD51vkxbJKCDNv2VriN4gEJc6sYV+gDezpTGIDgV/e
CT9ILZI++3AoV6VY+OiGlIIWBYhi+FG/cZIC7EazJmq4tmSZTfJC1owl7YMJsYee4nuaAXqB8GYc
PhjkjJlQMGGxLZUDIX/j9McO2ZgMMpveMH40BEMpfCEN5IvVyTNUijVrDzoLXq0L3grgU7VMYXRR
2Q4J0PBWAvwoRJd9eVPQHGoZyjJdFvQMEhomcnIN5RFUVqFTUF7qCBYPe8bzONVxvRDDSYvwCpr7
ChxcqU1sNuiY6eNaswYeKiVkM2DWcWw9hSJjkjw8ybTqH8EiKsWa1NEm+6qxRzQYF6QUvZ4tZmbr
Y8ZQBV1dZ18TyCco390J6Ddk5AuoznG9J8JDwQintA7RLJ2100lStQhal/UDXREHkyFQgKqhJVkc
SODE17G0cljnJiDIV5CQRsMp2BFt6fmO+SZQLqx+auNhSiCf3ii4ks/gDVBM+XPWDyW8Asy3+0io
kOc3kFClP2OWvu3fRNDFUNRlTHG4scq1SUlYZKabpkSumGwOA9gCEUsotwzSd5phYNOrEM3MZtlO
u2vBDDAdnCDM1JP5GFZQ0RVUCZ8eKAvQCbhF5TJRGc/u6LYxY8G4V4TBNeHXKygQtcQN0lXHeCAv
JZLiFeADmQEEPtp31FN3gifPOWWzeFfUZw2JIv2evsx7qOK/1LfY1sJyIuIHqC3wnwRPoSHp+4f6
6qMAt54bkHqxlYxBWQkcOc+h8YH8tNMQxNTN9YOih3ZAJPilnGaLdmtMc79mMthGA/zKsqqowEFh
+JlGxtskIyEVkVhEt4JYBeZEkaIfaOOZsbUpNfjhpj2eDUAlpGXEabHJbaOIckU1c0a1sKByIyll
nf2VRu/0QRT4WNGabgwqRSRMI6gV9ryv3Yv9lF3pvo2wxMPLSxlHAZ9Rt9FrClFsik6BRU1ZVgyt
9zkWjNB0VjuBTuHLcLJVBdiAUKNIct+oJB83Cua062VDV+EGmn1sTl2zbJFyMZP8NcrQJ9M4tUdK
SZemJajlSo22pTDKsDUm9LrbqQjjWxOWfGYL2Q9xnjPV4TShUh991vftneR/ju/vMzto6DMSLo0P
HbQEShgADohMe1JPnaENU2nON3MGhBYE6tj7BVulreOXGHHLGT1qikW1qcGuni2DL0KLhfF9zRjw
RtaW2N+e0lXPKPrEBol0ZBrnP3MauZVCUwEwc69HYaLT2XscdKUKBXWRYmxzA+ILUOlxDA3hSGh+
SWe/ZgfvAAvcIoSMGRM+xewc52hN7wJCLk0mySpjCQgZIhKGQgj9KReI4qlYIjY6kNLBT//do1nY
znFJ/APjdbURFESRkUkjIj43+s9QflRUfcAw7cR8UKapCmR3KX1iDmdNu9GvgJ7I0bntzWdjPxDe
Yicmpxmofwdp1pTYGm89jhSDR4od3MeBKfKcIOt0W6AwTjzFvB7mGtTIlcBXTnfOTKI46qhh+hOZ
yArealbGPfEF+jwELUClkmq3YRHPQo1RHaYRVUfsqs14MdxK+A7ulIwZ9aLRQUhNtisPRwB3YjfI
QXMi7UGjAT868FNAwA3dK/FPupSmZEQx3y73tlzw9TWbQyxBmMmt57RZPhSRM/ii9Bi/riRwLQV6
gsqUDXXX4pY9Q4EUOU8SPmYCJ+gueg55PEtJ8PSFdeuJFOeBRIxW/qOro0crsUJikHH1cc64VjXA
yHuW+u7AagF0Fs2UhUbMgWGgtK2A/u1aHnf+qxQ84OH69kDdOqYD/XePqb1EEEXOIXlixosi6RBQ
5RLFrIHKbU+bC81QP1HfkD99GKgRPgLSyWGAg7BzZxBHSVtRrLfuJCw3B1lfGr9Y1TR6iR2KQNSo
oUqD9O1+52FUlDyixWAw/E/Vuzr1yCYZaiiXpxvGV/mwAhsQf4RVihBcoo4hz9eA/W3gFGeQpybz
66YVZFKbqYcozTYpo9IlXcLIAS6/rpIe6o45ww9I3PPIyTtvsBDO2s7T5qBvp92MXEjJPoroVBB4
5fVZt57nd923GsCkFsJyAsW6Xdo6SDKOk19m9m42YfcJWB4MekhQIYJRYtVLeAdtglzq5uRlvRQ0
U2NJnqeZC0HCJMaLyVPtZj8NKZJmfFu3p+p2D+ZQQFbJ69CflEhby7B4hEpXp9EotugMzXjYYNQn
5i4Ji8fZOVXMb50yXu44HijxLXFbjB5ezsgDky296BmOG8q3MoHzXMGRXg+EdD8j/qlGQsgZg+ix
us9eqcynPXUtg5oNk9JgRRBtvcJcyUhxRMAU4Z/b4Z8WsT53CdEiv8PsjQGuDSL03lypjd9E/aoD
aBtdJnAkAuqoq4RWS86AbB7OGsZiysSXhZ+fKLnJxjbR9qIzV3x2pJ6aDq83fg97RHB/1YmMmZSK
SdTmkDLRFsXUmxk1wPlOLICcK1aCGMtpzeBWnrWBAgCR08iIiwCIdAX2U2haDVREtWjlTP3zraJl
Vr6r4ARkU1BbBrLsq0665bQk45DRGAks5c9+JPtAWG3YTcbVbXxrhPOoR5sGbqD6bIoY68nkvlMb
koQ7B7VT4K0liSH+c0uAfm0NFXVHP7MuV7AM+JODuOqZnBGcy1wBPkXvrbotyoKzhjPufdCoeNKK
Smmi9XW3vXdd0MzBN/Mx0fWxbbLkYDw+RHPooQ4hY5cdbSgZfXXM5jDNjJ1Fz3mAxpNsp5kIBQ0+
DLG4BUPYy4JNlNiIlhcv8BLTteURiTzw2BBw3GEYRoHj65rBNcTtpcb3Q9btyVQBQaNuv+cRbI6X
5PrbUitItGIFk7TL78VU9GQPGJN6rM30oDlPMP5A3zDq61ybL4Z+dm5rEANjvtFvkBExMiOsFhYQ
UyV7zrGuD1VbcDevFYynuJSCUZsewrAU/IKZdhK9gTyAOMMX8KugN0nPfeAm9eExwFmGar26gqTo
tfu0f7vP24vyXj7VL9VnvLcOveMOaxDX2yRs1+2aInWIdtEiWqYrex0tb2G8Mj3kJtzGC5f8zXcC
a5WvIPHf1gCuXH0rT3/d7orD9bk8defrc34pnitgp1+83vqDkntXeDielbfZ2XlT3kgtz5Rwz9k7
yOj+WH/Yr/xlehlfGE45DnsFUq79wCui6LmHbTHoj9CIMsrkEQEvp1UMIGjiVTw3O3WTHcZVv0kO
3KoTHdwdFHDVKTtEx3jN0NSGEbsd1S34xg/WBiqWNTiyAHLRhbqEUmUdraIAMnHImorNdTUL1WUa
tkG8zJc/tNZ2lA6PMfNFgBK8Ct2GvbVAMilE7DHIQ8KCrctm8DlWvLyt7hsIk/klG0qqBWVSD66n
TebHi29jSZq047d8CI8/r69QKniKF++SoPJS9x3z5TmrzoOkyZ+vHws90BYGnITFvy8/DAof2ccg
X1qLiROm0RSH0/K6gRtKcXHFRzt09kD2vyiAMj5z/4o+xq/xLXke3+AUrM7NeXpLL9mz+obTPCE3
yuM45GvGNZEWCBh8XzmbcjVHjcQJcp5svBoW0Auu0hVMUdv7llGoam+vK/exmHFWRFdhH45htx9D
eft8Ua5KDvHY6Zt8TRTFWoGdg3tO++gw7LpdeSrXxmr+I++bwim0f2b8tD4wErK5HkbbpRVenqD0
YLnuSngn3HI128nDoiYPSxpE7zBzrghXlrSL1mBkeYrZwQ6BBiynTbNLedCsAqaZXdSwN2bIg9iA
0whzHkrKoxHCjpCXz5iapy7huFqwk3iG+hKOtbW6zvbFnrrLde+shy1p8bYNr/uUUSe32OtrfQ2F
8Hr2PcFCWm7RzNwS44dMP6WuukQ08D133GnJZqRismo56BAQDTAEEMahziobyNlcaD8h4ULklEOV
IV+XfDDPs/hNeRs8cHwnR6s5uXGNyPW2g2suqMIqdJZVqK+RNNkanIv8pAlnjJEh9BQ6a4SZ0fBY
TJ/6Arf8ka2UJYKAAcKGnuZrvu5R7vIeATwIfy992TJ9G95/6VMmn8M7JEQuV+yXLwaHLjm4vq4L
9xFMa2h5/05MTnr4TkMmiaDH+R04FoVCxjSBeF64rjzESApR3Trnev/uSr7NtyO3Cx7RAEq2aclI
9EV7RlHTH59imv3wkRsL9QlCTPXpcZwdb5t5+E15Nnbd7Mv2He9b8fLlE4M6+/nxxwzxXd7TuBpX
9lHxymW5C79a9/BYvPvBO1mXiwIqLwU7xbZ3Sy/3KDWEZFLsM/iK3Dn7DMJFP/GdPTxIHgFweN1A
zeaSHO34zs23DPmwoaTh69Lv85AZ3QwfzmfPP3Y+MvG8FXEB/jTZ89R/3St/k59gcbgFJn8OPth8
HzIr/7qHmthljogXQ+meuib5C8l9g9r9sN3F2tvDh8qNz48IZXuZa66GkEY2B0F/24+PEF54Og+R
ru4ehV4OQwFF7jO+EA7Y13HhLEHjyeuVbNvnnbyY8Vgo/CdHYgHw3+xvCdCJ5HPone9pMfmkEJ7K
sYH/7R4hdFyu/C7lLP6MmVr2rRBlAe/M3KeLqrOX+sNbfuDYrh1Q8vOSNRTPvOhBupS4tqPX+t90
PZ7eTJfL+viEm8EFQeJ1m9inEhnGfsF36KG4NNz4ev48lxzpt3Nz9x8fhLIFHw3nLgeFL8KLfehJ
vNnmsXm4jj9wRvK7fPDfO+hecbpyHEZb/HqZ+5T4OPqv/LPc9ipUPfX39hm58IyySyjHc6/k7/vt
lTM21kyrubJhPuUpkq//fT5oPj6DIgBvuX1m+9G7ut9vCBHykrPSVhrn899ZaH+s7HwaUx6evpAD
yD0l1k1d+Sj2HDcZThIe17iA0cgfeEWH6ND5nW8fbNYUTuHEiDyfJo9V1hLgzuWcM6LaEn6X7+aW
tlf49obOB1eiem0Y8bGopfJZNz6RIGMBCTRS88EZsbTNxOqlXsB6V1eH4GsD/Mw7neDyXm12FyGz
/KKc5wSoY/+D5A9++6B1o1f7dXpJvMNL+BQu37bltl9QWwiig3LS12Ie4FvjJYt5Hnxq289PdcGd
rd3t9mlawV/uMquKj6ouhY8kDVSsdMh8+XvrdVh6OLT5E/qRRRZkB/la8BWUDT9pvPpQBFlwfZYj
FAE/PTAM76Mi54uHoE27oIDKV9TB+G9a8QnyLr9ZyqeAkuf35LeYHA8SfC2+ElMBTorN4rCLmcf2
GPmgQLfI2fUM4vkw9S5AyyzlRTSxoBAVjG94UzhKoZdX+C2IBjASEHX9fef8mYk7h8BhL7m9qwk2
/ca7BkgXe8MTk2rulbOQwzXnFAZy1f3vCrgqfgO7xT7i05IgCfqZmzxDOe47T0SCnEx6Fns3P5rY
m9lx+DChvl+0H49/sN8dsYCR72KWfgi1nnq0De7uGw2nE9Z7LysoYrUBbPKz/YCVkRfMAFvoV1hl
gy8uw3YZ0eCVuOfS36+W1/3n3Tufr+vz3SsWn2LExILLk2Z/8HATd3D/FR45BK/YZ1d9ViEL4PDf
QljL1v43uM/rT/itWJfNlrlwt9p2PgYfE2k+4xvD49PkvtDGoqMVXlDJcX+MxRF6Xl4f/P/teDxy
PUd+9DELPm8uNsNcJexosRPDf6cw/JmL9U2MytV9K9xvwOkrhk9Z56VHtnQuiQm5NW/LpRuGP8e5
/40d+iYnYjMhPIwlkD0v3wFR4xphfFje+Q4XB87Oi1amm7xqh8W29cWuyx78FjvbuxxHbD2emZ1Z
YuLkoMpO2eEmPPEJo+fsIDGhnPJnncW6UO55uS9Gr/FRxvIAia0bv/WtHc7Qq7hLoBZ5cYK9a4Zv
+3HBdYOofbZ+rot+2S/RtNz896jEEM632cbwJu7y5xyvYazRb/5zsfYzgUiK+67wWXQuOMFpLbEl
2f8zBO1MTW3lPO+L4Z2pe1Ib7l6/eNsW7pKrk98BMc3CmAXOUlxU+m9afEoooS54EM6SL2LzEEri
F8UI5Hiu/+4OcOQDpcO5+90G5tZYmImLqyaCg615hLmXzvAPO4MdHhx2/mlzUvzfZ8U/edECLDWP
NloQzYX/tN3rxjq8v76e+N8rzXjX3LWL8f26ZYYe6l54kX71wF7S4uDvyfGxYC1N/ow/In54Udwd
hBb840UPDnNMG6PiLiGYC4zLRcHiEO97n/rkb7eQNEf/pvXNvwMmbheDByTUv/NiZoGv+mH8Bu2/
lu9m62gnh5h5jqtw+DFMV19OkLqt+wVwYP2luuladSEpxnRJVsSYoXsNynV3JvLd8FPem7oS9ssa
RT4TlvqfuX98e9t+iL8UZ/P5QQjAw8ItiSGtnzDmfrT5+Ft+s/C78VkhoHaeZKHLR2FZuMM9Sz9B
TUF+yuJf0vs8/qSsRHiSkN0hYCoB9rgqbLEai8UpNzC3zzcIC1jZrmfg3lMW91Xpuc7+tim9b2PB
apBt0OJfqImxrPnKmi1ZKa3v7GSZy965rrTnO3+j0fOi8NHjl0RZ4mmyIPgKd0ylHyH1xW13mwin
j14c31UrwzUvFPrOaKsvYF7zuf8kONCnr7iNchV/tnkn4R3oD7YzZFWL/EJXgDtvLmNUSqgL+/Qr
fKQU+A8NJ17OqvbNc7tWNkim+jMQYV62pHq6sBfKFgS6X62mI1gAz15AfrI3fNsrN+3aWVUrfubB
R7+L9sVf+CArEmZ/HrfEj190kHnJ4zZWqns78N1/7pTA0tgcDpcHp6Cs7v6NpYPClZ9sk23Nd8nW
3A1e7dPd8cHZBfaJtbfo/eiENvlWjo3z/cJa8BhlTRCZnq1d+36kcIJTehJ38+SafuxWuyxI1w2Z
zbhh6nmDB+jdp7vrfjAu6H7u1/urayxNosRxPccUpd74NH9hSh9OaJ79XhZOjKN3R58pYkZU3ORF
9gCQlcV1W29RReIamGhZiIG398UZqUe3WzVfGN6lBFWpn6wfK3QlPpwj/+K+Vot2XfsMK7FvIFPw
zaXsjlvI5lPcLyugOfJ331REVBjbWjeyMHzx1Sl7SOE3Zl78lO/tJTmkN3I75D81QCFhUbCzJ/7k
Bu3/+5OZXZbJzOv+9iYFlE/25t+ubbmhD6/eYie+7d39ndjx3+l3tV6fP/bnc+z9/oNQGr9FH8E1
nnVXWcEl6jsrZaW7zkp9hoPDy/fJv+JITZRPhTIMJB3ZL/1epM9XSKt56nYM+erbr/kGXoQXfTuF
w9MYor4Z2p/jP9Oj2uJKRAJoH7/vbFquUl91O7F58jOJVyQOkogGtN/fzyTekXvS7hpP5b50yy/d
f+wPhxfc19PPEWcD4AI/kYbKxTq97e8L1wIoR/BoGYFEktATE84/wmRDz676kIjzv9i+/IBiYSHv
LJ50D8DNUd5qeNVx5lPY4m8kh4v6SWWm10WSMWB4NMieGB/x06MkDpKraEG/mJEezPxhO75KVCEZ
JIer3PwojPJ/4Wd5zPb5CzpPBxojRLXpS78g2q/d/eJa/1OBZH+WgDu+nVO/0GbgJpY6qI+m+ki0
j6z9au2l/SwGJd0mv5CuLx+HOJzPnzQqsLPCs5+TV+XSYuxfcW7du3mAwaij+WkxuwhO2XVYeZgN
Zh/pCwqriwutJpLlvBtBn4yRyo4xTZ9/SmDXN73mbH3Rn4Dz61X7zl710/ibv8zex9/+NT0aJA/U
NFBrpR+tuQlMQcxxpYtH6zdBg/hV4cWGl78rc7fiQ8+t4kOI1L3VJqwqUPaCUJpRVyiuNdQctFGo
utfxdVUbRjiCdiudFsUrRO+LZUEN2Z4CZgXt6dRlBVFSPB0fQAqzrNwU5f5um6+P6vZimiMECRTD
a8faGDSfEni8R3OfO8Z+ljfQ9qQ7i8q5M4OjbkBcZA4gt2O79MjZ3KiMU4nWQTncmegYIn3HjNC2
7aWR+5OD5ZeOzQNq9fb+yXCJ4I5ypfcV+F2iPA/jfnq1asqRhXBz3+4QhNOYnIp9PdIz6SklOzgd
SqkCeJHL0qNxk4/4ujnDH+VTNf1aJWTM1iXJoC3NXlXmw0x6mneA3nbZXWxH4wnBw9qixjNCYTXt
zPjdyuJ93rymvWhIJQzMn1LwPyYgAdCebUNmU87hzFxyXBtl0RvNA8BGPgPZyEf6yMiXK635qno6
s5BRF7RnRmkJUYKnbYwiqkmbRclNmHF21r0+mrePR4+7pLQrgATaFjVjjGCFpf0kyAgIaQTzEJrU
3akuKzQd8oQW6+PpZmoLfYaKD5MXK4jhO/W3LR4+srFAms1b/RFZ9amggQfwMk5PIBeNuea2GlFW
Usg8G9VhHizg7OwV0AtUwlpmLa1ePReM7EJxCjMiA7oDE6OpDTzXeOK5JfRur5wDzSCm5h5vGYPl
jPL2TITDX1S891WgGq1fmBEcUzwkB8Yr+Z1WJ1/OG7+/2z7tq8etXMGQBQgOwr9ZBSU/aUKVhUmM
GLhOHYCtVQD1fSCSliad27a7ar4t1Wd9/gpEEtYiUEoHhY+WxspfX5kGX5Gy/uvSe5jwokVs/Bw2
RcZZ6xutDSZFMtXL+HzQF4xkWuqXiRLkmHjSjS/0/9rlmWgwdYgI6HQU7un8OSlr2OfHlVUTZgOZ
YDavziBMY7rgZBqjb0eXO8wcgupQmSyckNUoMrDY+i2QHkirT/40Zst8vK36XF1w7dMNcGvLvOAc
xQrPkqtEpxnwD8u8pNFKh4VZEHYnjHyBzGgIeg+hdUiWdp2D4DyN7yv1+7xFqDqeYElkVr4UQnul
+RiN1wapRYFD1AA04+pVNw0AF9hY+F+AvtlM8tEUFJyPDnQtAvNVdgym7FDP3NMuTuTsGuS/qNRp
CBATieBp36P/kXRey4lrSxh+IlUph1tMdsQJmxsVYFDOWU+/v55ddWqO94yNQVpaq/vvP7gbxj45
MyChK1VV89YhAdAdhNf1cz6lG9d5V+1yK8pzLn2DySLezQ88Imvd0YnQ+tZdVlxwMuf0FSpPat9E
qR+q93GwtvCCteAD7hIZzacQVreVgfkS0m00lPBZv/VTKtkyeFeL6clu4zXTPLx4Z0gtOAgudOdP
d6uXRLnJmBfXH0RQHjQ7ZFU10//0LNxLmaxqBu1W9D67qOtKCyIYokwEIgPulMWSnMUWi+zygOMk
sVzU3Ai4/H7cGvCJbILhdKjmWmX+OV38opGzxJufFdwQGE6pJ6voD+mb3gxrbW0TNuFxhjB0s1j7
LVdKYXpHXZjoErb4jQHTsPLbC7xeBRaJZvjPXR5/wVP25oO4jsFEWEeDsowmxt9szLBV3whnx6P9
jvkFmUs3HTFIrMBTfrKsHxk4oiIVYwTL/GqwkpOB2mh9iZMzZKu1zMLC/g0VzgPjOJwWlwgTPe2g
WPWuYR7ihuYyhWotTCBjch9TsqeHYeEjq4Ue8mZHDLvzqzpgZx9TzI/PDmSmnJ2aUVODYqAsIWOh
M9GooS1gQriCspYMpEZ1vMIBE2r5cxRuJ8LXmoDkIQnCgR2xwFYuP+ZH8mTm9/DbO8Xf4TkBeju7
1/isX8Pv+M4RW/2Ud/1KLN9Pfa8QZny0d3wQ2rN5HfmlV5Qtf9Hv/E2o8nH4YZnSTt/phCNrpV8T
blyxmO/pmTQhjBfsa3tn2eZnSIr6Vf+pkfH8pPzq6TpdySC7qb/lMT0Gt/ZSHoc3Xiv9ZiOzP9zP
EbRqER/LC+hNyPfAeTX/lG9s69VfoXDx+Kuw0CA3LrRL/NO8K8fhqzhhTtudnGPFI1kuq5v4ryyq
08jUK/6rThFSCVTWm4RRHRyYB+/YnMYP/W6eu1t0y7jDi/ZiXfo//Wv+7A7NiV9TfTWMEhLqNwNv
OboWkLgRVu3DMGGQtbKHLdzKHCeQcq0SV69D3tzW9YafrEm+tTfZuNPLdYptagdff48LE0lddbnV
EyLveSzWI1TecI+8h5/SehRf2NOvlXnpT3vZ0Pgfa0pfFel1fOxLdJFLmwzGZYRtPAByz1B52ThP
hN0hd9FhqT+k30m/ba48VaTHVD2ENlbR0r0aRGzPzFtxQ1s4yC+usoQnYktwunhAq8yuG1x16nCQ
+pepWKrg48VPh+iIA/OLP7Az67n0ygYlHbQaTqqqf5zHZdlCPF852M6pDwNNic1c84GwsYSGX4eC
sdOKF4uRGfkKZ47DgHgLngge8OKRd2iGYniXvJk/FJzCURYqwfLLgLa3GG/Vm8WJ9mQA6CZ/xV/w
W47L+ZtjKfglTVL7TliN5MxPnwGLkr+27t49+4MjQH7wpTx1n9p7ebE/s9P0Gp7VH/PqXlnOLEQm
LEP34F8pb4lruYIJwVxSf4e37mf4Cf7yU3cJb/hwrfxrFUH4XYZn+0rJyJs07rPgyxiNkjguiZbB
H8Av1zj6K9oVpdR39deD3CgHfsy/Gt/NR35Kf4yPcklXckG/Or5yvaeP/jbevE/j2702n+VtfNU+
4lN2nK/GNfieSbvCNfyrfnflc4AqfHef3at/7L+GD5yywfRY5Kf2lAKKZDyZ09W/at/lzfidDu0t
4B1wPvGrrj2dJx/2Tt+EMdahPLd343u4tNfqbn1CcLxBwI9v7WH6KBGi//Jfyh8vrzgr71chDAx4
O1uENxXvx3v/6h0LSDpkwendEs3fqf3hp5Tf+gZxBEqLfZxv+U3lLefYg1/yk3tJuLzBn/rKVfqk
JG8O86d19P+gDh9wzIa78N29k3+Vwzt9zY8zY3bolYvp1/4Mz2xMGC9cDe4qlzg/ktqD/nC6slER
v3nx/7hf1/A8XfVf7TK9DZ/5iboOAQ443jlhmnGEa30aPt0f4x79tmdWzTE54iiW33RSLaBZc7X8
k/ZMjHB7mL/so/M7/xrgcDdCObkh4xUE4yf45tK1P9rv9Dmeu0/9ygbMqmjY9/74Ld3F+UsuyZGf
C5gD8RWkn18rXqTk3/y51/4+vKan+Bbfug/zSlwifYjyJQrU15iNlTty6D6mT8rON/uSct6gtlno
FzRbxMIc9SOv1GxniGxH/N6mD2R26Ym7H5/KG+8rOc5AXEqw4kaPr96f/N4bHzG5pNiqPzRvMx+7
Prey/D9JXuUhqN/5fReFfCaW0Y0f+eX7RxBXzHw/giPqp/mDh3w2FuOv8emiTOaB+/Y543iqqgu2
suNbcowujflcHFkw3SVOVjHLiC85ZVgeF8gnzWU4GB/jW3Exfrku5a28TfL3KRdCJk18hwrpkp8O
b9Xd/la/9LNx1T7C4SH9QVGS3P2z88tS5AUJxEge/EvzljGHyhbGbzssyp8JKIMDSF/EPE7vrGSg
HLo9BqTjjR0qvHUqPIpFdjE+0miBFeNfw9N6dz5Z0axrKOXIJxbOZ8q1neRR+XU++bnEXeB7IB84
OTqf2dErucjJcXw1T8Yf90H7zeQOA1oHC4vn/I81RxVI7M6xe5M9ybjbbDT+j8ZeEF3LW4605xdb
OqjPP6hUM2dpn4wPnOFTbKY58IBA4l1LrX3mg8C+sa78B4wP/CJ5dPmaW8vXytWlZuC/fgbMQS7T
e3Xnxkz3AGMLPjJnLrxv9kAkAT/TGdKlUiAcWNGHe9fh3Nxd+7HuF0K6ojRbUI55fIHL0LzQv0lV
dO9xtBSPUghHIGVX5Se8qmdeUz1rxwIDh5bCdBH+Opzx1mo48zLab3xLjnyhmCh6F+p3GW7gMy79
O0KZiAHTvZFiXd4/f3KjYKI7V+S8vCd+U/xHstm/94wTWcT5A18bRdWbmS7bcDmdMbvncvFndze8
RXAOzjmfFzYnKDdXISA7k7CrVXAeryhgo3vINuzjK7RqhGSKyQvWwXgQbLBkME8WtL0vVA2czMvi
27k6V+/K5YvrpXb1T9GZr0NCKqB68St5vx/c9jl+qu55s5rZLP1Tfw2blcPk5Ef7cD77XxZqvVRf
tPBq+bzQs26efP9xwr7IxWcr3GNqOtx19d0CMEoeKzI/fWKAlccAwEtbA2DUFpENgLXpIeQ3WEfs
y5ERjcZu8t6HAa+it56bT43qLettfglu+aW+UMCVl/yi/w6/8ZHNcjyyJdoftbPEi+vObJ6dybxy
vrmMxmWnojun/Oc+AJ1MOGJghAurEGcK8mgeKLqwVKUOZDPjZ5rxyMlMIWeS2jI/6CyQ56Fcsk55
gPjTI2CkezC6hcP/wEUR9nNVeQ75Z3SJONXhnHwoHGhi8oQBVvx7VP40Nu5LxYAwhDIsd7S4Gx/Z
sbo0F/2ifblHxX5oD9lv9zZ90KDXe4WUx0N/GE+VtjBunbLEy75jxjv+6sD4UtUsqELBirOHFo4x
qAe9WadiryhGWG8SDUH+RM91zmKIEzaactNfGRS9mv5kp8+a2DizNxQ4q7J5gRG05rQNqpVCNyFO
dG3evOUKn+sxRCfTdpjYyB2+NeqtrOCihfpngIQYIisYbIkySZ+WXuUdRLQxOJTtlBRtusoKG/v5
eVlQr+cAU4lFEjjJygT/6E9qbQKXF9Fy0m8mvVgpGpL6AH0Qoj6+OTB55Z1cXa18Cj1UDPSi0dis
K3vnqWwIWTof9PmlxqREJXAle4sastecTU2VgpSmzT/8oFv0kHJUMlTN9LfFNqmHK1FuSJX68oDX
6opQbTY/Y1qYDJNJc3izamYalnYFt1DI1kNHjT3GqOxM3I6AVfDJR/cAwxM5qOq1W1hxSXfuQaSx
mY0+pmpehypYcuzQ1uJ6RSzgzkNgOTtv7fRcoESY5nSlj29Qeqcawjm3GlKmyY228J7YaPG8rLN7
3NcbEVaNkfFcGe2uYvKWjKLVGoNn5E8LoAfMqLRl1H0qFHQiIRPpGlxfiybIm7ZDHqxa4lnRCqMJ
Ec+QgEma8gGcgJ3pMlbnrQIJ32RYjYEHeWjDV42+EXNNuSCIuGdQBQvr3dx6mvonjPTBMzYaEIcw
85F41srDFAVbHMhWLSbPwrCEp00aBQ3xl1nCucJXM6rbha88obz1RnutsVKy1jIfRCBlmOKQSBDB
c2WOGPVrf6bWrypeZtSRZKEiB8vC0Slqnv+p/Cr8rMx6xzsrOHTHEjw5P6QWDpz1puZsIgUG0/iV
dJcKogxHpS+GUgUZNhT/nZqUeToWvJ/FYyQ/msVHVdV4X8Rb3NN6dZ+GcLQ1d+2TX6UYwdogLt1U
wlf9Y4hOSkUoMaZgFozviaEaNPhxxLeb40G3X6klhHGPoG4qNWZB+nqgkActyCnxdYuQU+AFC0v+
Li4Bjt5TBcwN1r49YlQluMIUXiDgqsZJkC/oycTuNfPJRI4WIgEByt6Hr6JDbfZ+jU8Skyb0rZb+
nHBRR02c7UGdyhrLCG/DqsThaFg5yBdV9GMdCoxcL/cIW5Ta3I7emwVIA0sMFUmKbcyEF9aUckb0
LNl0I8lc4vmPd9gOndccTzu1u2Ut34wC/cUsiS1mPj8HN56QsL7a/nMzv4hdoAWiA5rUzd26z9Rl
c0zsBMu8dDtiBa44Yj+LxBusI1CpvGq6W3oh9XPQKIsnHR+KGzrD1pswPPMf4XjngMGhy8kZtuXZ
NFDIN38O0b8FHqUzjRHxUCDVNI1gKkKHB0MwMGwOyDizy/G90aE/E+WZtu/kXIsaNrCazdSYe9FX
uECeAZaYavzez79l+OEqjNea/sU/ekaPb+aMPVnw6PMCwE2bYLKeuJUVi7PuPivcBhzHfPRKjKkA
9QhJDMaHlpznXmHixkM+hKh8s48IHn9aZCvf8B5QR50Hc9lWjLW05JeLsOoNNIdjcumzalvU22mC
62l7e0E3XOMlNDDa75ijIZgPoapaykoUB1MyP0URwG7iAu6uCpu03mSrN2eFH5uNAkG4+V7oxFOH
+7qDalWmR1EphC1o18EDVlHK+aueok+/Vx9CLDjc6WyPyxyfiQ5EhyQ5Hr4+Olfs+jqy4FzbK+Nf
Yb0Y7out/xQJQQPxHivQlPsb4UcycebG9fTSTeWyhHqncrtNG7WnsRjk4EQnkk3AsdTYtcMkTjm0
TUUEjfoXJg8dqVN4SG0EQcsR/acNMxGfNZiDK4uCOV6+4/SgshslCKSrjscbtutIdbuHsR55oNlt
8APiqBfv8fSnTSdRPtVxgxcnuzK7n7PxOToKq30cbIgorv9kpT3W7QCQc74qxBiV/B/ZQl1/fNGR
FJfJXss2ZnD1ovyhwkzXKdWFEbgPMI6LaIM7GZhlNr+V+KI5wbPfuA98anpqsgYiRkTtMzYbaAEb
HzY4XrQYUfhMryxcPUyz2pqA2uZo4Za7aMP5tUpwQSe+28t4CE9aitfHWYjT2kgWk4J+Nj+LPsbG
bjIyHdLy9kq9Gec/vXMAL4FzhneRqcnisFCrRlbz1JkDiobqHVd/7GHqq4Cijs7stIJigKaLRxE5
BwoNjFvqNt8EOMYXxmp0KonOyHTIaDT/gMgxKw0dvg6HfmpkLQC1s74Deb38OcaFpjbHjc1wbeJo
Z8tJGN/YjvOo1ODYrG+j2JZlgs8QtU/pi+K7QF2ZtkyuU+C4a9oAdHfYUDGciJD7sEg0pB4tUeWd
+x421zCgqEt3mpZtcU0olGetfKtrVt4f/qf7Xi0h51S0Pugokt7DsnxZYQCpmuoeSxaMBhBMMV8p
wEXzAujSzBA48uHZghRsmlDU+mDhs46/Tf7sQNpq7I2uI5pGWUx1g2UjCw+rQDj0absvLChIznaw
HxHwKMp2chEK3yqOULSU4drN39UODhNBMs2wyG0H8dFO5P65Ni274kuftW89td5Fe6rTKugFPnif
JTVz5O4iZkb+LN59K897SSneSSxAdE0vSJqBh0YF2yP15hjcGc5PTCRzQutq0pBxNg+vhAr07iHM
/xJ6SxkTYI3TZofA/4g8dxFWrPx0zXnKFq1XGyM8D8m4wlSjMZlDmzsvAGZHTjUeWL3R+FUcEexW
OAEwF2PskiEC5bBADPqgV3hgmByABKcCfWPKwQ4XJPsYuTPSMK8cdh6GaDrmz/Q6saY9+eVfrI03
Wzmyzub6OZ45arg5OTmW+cRBaDC37KZTpO/7oF8XSbkxCGXpB4zpzD+uF5R+8GYQShP+j3ms1PLV
69FQ4coReKSgN8se1QdJASL3tzlAx+zkO+afDLdEICwDFRGNy27XYFdChk7XweJAOaDNqDua9LnV
MsZ5UNTUe+K7e2OCDcfQik9fsJJj7duCXdTj+SRKOV5ePD2xAPNOLfg13vYq/qz2Y5o86e2TiZmq
8+hBY0gRP08Rt3Wb6ksbixDN1JZ9+apGVIAJESpUXQZGCVge2lb7bZmAt9nEGetZ9r4L49cQtHPs
FdRgCGFZRDaFYcDOFYiovYo/3ZwKYKq3hrtT2xNO6TmZ2AVWy+OB5FzdCRFpLJTl0JFNdC4aMsHc
c6g6aBNfGv+jbqLPWjw90KYwjGRikOTQ2mZfHHMt6zdl6MphwP1P2R3jcdNkz7QAM3NWqz4F5Lnl
aI44bLKkXDoWdg2Mudy0EmkIO59DAzTNjI9PGd4VuMevpRGoEwY7AY6O8XOXucgW2jdRxTnV20Br
S32X1Tf2WWrDvCTf5ZcNMWGY1Fb0V5176UyovB4HBowzLUX6iuEIITZNRfDPoZhJUikxf3lWkVBH
6KbzWSTkJzdglaPCizEJqdjADI1iEKloFSlvjTcjLzl24Sp+UTX7o1GIKdGKZRDGBys2Ptt5Wjvm
gHlmsxH5sSjFx8Fe9/mwEgsBUbTJ4KMPP82I6KkvGPU8ZaJtyTWb9iZnxHMb7JONYqxqPqLXsXgX
yRveYwCnYcS4NTzIaJZxHd0F3zyDx+rWjhmr07dPEZgjXjEyKJX5nDr0+Dil5YuRZBtRwhUT9jcW
JxQq10YDSRgPY6HhJudt4u6rpRmMIA1iRVcwo3B4lFAISZWOCk2m8Vn61GvROgoeu27fMelTG23J
89QYjCYza19iXx2BHOiusdwQ163i+xlU3aqey2vYnTXNFBuKh3lCVkRwrvlCcE8mu0pJLQKNGWMQ
KUAkSiBI3BW+kVnvv4ioxw8h5WlYzwBzo3eTeE+Wlxyc+CM2H078ihcUV8l3qpecXSx/x9dikdg3
i9FGB1aEiRxXmvvLLge0zNeE/E0MLNSVCxgDby1fx+rnSEBWwBmwrhAWYIngYgycYWeGEzdb7Zxh
dohBe0nl9UURjku7X/50mKp6+bjkHYiCz6xOsUpkDYdC12x9P11rd6ZkenFIOVN7o9whnJXJq3xH
1ZcfnvaaF+AO3YRlGuzsdCPX2sWOnqRwj1OlxMLGpFpgxC1N+8CYWuTjmEGkDHUlZTJw/6o/ef44
lm2MWjl8/HLV+HQ1JlwmYLT+VKO/n2JXNJ0W8jg1OmvUewAmJoz1me9M9hzDYPhf4knSku1Js0eB
keHzpwBSychywqwotfhbWhHKmBAbaQ53PEH7gON+Pluq+VcWL7LuAxr10IFK3BIMjLkUAw5n+p2N
z2FKnlNjp2MroxojJ88mKfDGnn8SCl3RvOHajz3gWWeW6q950QG8Ugvp/JrwSY5gHgHp8MVKRo4c
KtII5Rd9a+1LdfhFqjiXotfuAXUYm1Wf4FIDwIPrAnbmjvniaMSeuvt4gC34kvmvpMPh2OO6WLYi
+YiIhZSyoYnAM9ovlzw22m0pYLhCPHQ5eS4RH66en8PxBA6BpFrTbllRbQeSTmjEQlAJsVex6Gux
3RxMe2808UIgD8n2xR1FZI+1roh8U/PMZeKsuCvUU2SAu8jlRNmppTyhGACPbOHePeGWNB5IXcKs
2VOD70ZxkGbDHuyIT3vS6oseIf0ZGErF00qjjBR/E96+TwaTkmGTBZiksgNOA9Tsvt22DoYtBWur
h3cLuCpmbK6OdwZmpfqXMtgte4z3FUiRWk5biUca7UUJtOBTm7oJ8eLsvMjTfRtn9YlVqqD7X2Vl
se54y6WY0NHhW7TmoA8bQ4ORMItqnC2Parw3CAstjRRHR3TipFbqVbfkcdIb4yUAQCk8ay1qaf0L
HMaHuGRxxfXowLB+yf8J1uSezMx5oU5I2C46ItDTeW3tRNjPrBegCpmwPeKGYv3Cv5lwo+DXirS7
bi9pQ3G/CtiNQb7V/PDPLiN4qMGiOvukA99iO2kY9GA2f4u3S0IzhLS4mseVa80vPg8kGBerTAoB
udpiE+FPN6979iplWRjFswc6UAAv0FFjTUDEldgel4eZuoglkr2FBohJeGdf6vHzGOZcVmz3WBnM
TBt/CZuHwrqpoSzRSuJ4H+XQUAuAHlyqUIlvW1A3dn15LWk9odwxLpyRTfsUrTGZUQMz1AlXJhyJ
UWRQKOmAYLdUeWODGRTExhtheoy2uwmTZFOZ4Yd4aMz7STVe51hb5z78VCxr2myCZCCveRdZJ+Xr
jM65MxCYsBG7+LRRA3JaxzCSiDRzdZ7p6UsnnVn63Mb4ithfg2Av1AwF6JNCAKl6jzsV5pd0wx72
b5w1sl/7NaAL9ehfw/dmVrmRX1gO7dapUR0mzkWyBFXlsc1Y7gqGbPlmgIUdFK9TCJcR5GAgY8xi
Q42Tu/DOlNBf9rX3mpfmGr/8ZWCSF/8FMaWD0k78LukwmA3g7S7PpYPrKckn4s+Dc7UCXc0a8h8y
nRYR1ghRor1Kr5WQfgG9RsMMAyuuf2SzGZ0/BgNZG386xA4p2i5Epu+pW9PCttZ6CIvHPq83LswJ
xr9z5T2EaPX0GIFO060xQfFQTDMrKB17pZqoFots14DMSe/kevFS1r42dpv2tUv8lRSwQc7h3p6S
sl/yYcLM2UHQkYPgX6g0RY4Gt8axg33Qk/v+pmPgUzk7lmxC6xBhuCV/IwyVzv2TukfXdchA/iqi
zR0DQDPiXA284QLnYulou8bdbJ39z96o5SqJeaeNB028Z/fJYbCkFntMuhRfgbrDDg/rarygEAzX
VDZyslNpiaK/9I1vr3DgauTLsYnW7IRywIbYBpQh7DPtUCbQTLiWfviHQ/K6ctQtJJq2F98G9rZO
/Uo5gPkgMRWS0eo7LAOksKPVYduaWs7PrEYsVB0q4wuf2Ep3H2H/zMmhm+CZRu5DSnqZONhhZOe4
sEDC7T+bkemGV2EauGISD4fGcCm3CFugxVHVYiPGU32d0rnwOd5g0UhKp03YQ4zDW9OD3Frg7+Lo
0K/MKgTIBWmdKiIY8R3CymIi9l4KwuKrLTtyjRzyTHhCnWVHMFCeHaQ241q2Me6q/1BLaaOFsIO1
Y/tqq6j1av9c2+Za+nPe1P9WGj0WhmQSuHTf2oA7VkjK8nkGURZ2E48XHECnC5/wCNYy4hVZZaav
PPbeRAxOuk2SW5C8tEQtszkAinajs1bMeK+E8VNNzdg+0ZLCqrHau96xRbXLPPKpSxjzYTkD6Ann
ie0F2JWn7kHvN83EUMGqQS5dFz69LIYnpedKQDKdO5zLKMUsQoJ40nvx1uSAVWrn4MlsbwhWXrqm
V/oHTgBo/4usrx4hEbUg3xqJRk6fveIaCdaId5tbHyDWLYU8hu8YevLGLPfBtgBlSnkukd2TjyLW
L1JzW3geMMebuaAlj3M17XnAwQiAESVJo1KJDyB+i5O3CA+1J1NrVx70GtIY8nCKurrGYInNyGds
mklg1oN0iXibJmaHoxS+E4/S4nKC7PnVDeY17N5Y/0W0wvSAJkvDLe9lwVBgfoFqZoBSCtstD5pP
8feR+y09qPiWtO0By0pOAyHISTNDUwsFz4cKw4YDguGyTFnwBehFGuPhB6WTDbTSVKL1nLV8YMAT
WFVSkAZ3bFLEbUUMoSNenWUWK+o6CJcyNnCh2+TNMq/2jrtLLDL+jJ5ThC5LUHeuhhbVX0l6rM48
L/TtlorZB3MxxtEMh5XiZPVEe5UoIynDsjNBZfJuG9AuAUD0AD/ACqIHnkgzvafk0Yt5j/gG1MY7
fuW0DB48V9z37BuVp7z3CIJaN9RbLJxEpF97YQZFDMtFriFG+S+APxBmHicfL+pBzHEnJduyDjPc
SjXjhDkG4Tbk7rpvJJg/BDjWSQqR6/dPeHn4MEU1r2HT5dwqMNrWH1z/WHAseUBzXaUDhjCDy+Ex
VM98krift9iVDW6Lf4NS7Xt2dN2A12ZueQozAdswojJ3JaV9ca0k8Sfon+ao3DlmcyhGZ0ML9s8Q
TwuZ4WxwMFNUix5mLUfaCJhkMnoRhFHNiEOAdikVrjnh7sGIUKxMpM2huLCnao3nQ4JoOrGeei5w
DbLC3q5gxOXCZXWNkNW7nDtKf9Y5oRVr/GHEalfsCasofPDIiIUKZ0dEw1aB+PnyEcRijWVcZ/pK
NjrT/NWN/Tijx8tOvTQa2b4B3hXHLp6/LdCdQvg6s9+JJt1NNVx/1ZU/P7vcQynEajxHe+WA4+HI
qKAw8m1PXmNbox8koQA+ahDUEnPCfWMl9jGq46y9u/Aexd+E7avS2fL17oBZzaM4DEUrWwIsBlzM
hr04RVQsIIKM1uJLJlYjUQmuan9JFVSSCocNL3gkJZrYfs0risUijJ6x9w/YDDyAaNMHU8KMYVK/
I5zUeyPf9eFq4MM7ifpKEPeSfgljjIAtMQvarW/jok+61HjyZ3ct/24C9uWavjET4nJ4wNOwX3f0
5zEHq5PQmdQpYAXu0MY2Bkr9tzuy7Yz4yCR0/13Oh52Sm6Jkz5pDC6osPHqsPFNxx1MAGg8KG723
MHOUSPopy7KNAHf9OD38i9cA6zP1YsMnE1u7sseTE5uj0Bo3GqMs9iYyDA5SWczgsEUBhd9iK9pH
+lq2IZlmJgxG9PKzbMF4S3oUlr/Fp5Xyxoxu8uTjTLxKYFa1gYfXGk7/7zbfyLGqwOHFIod0lwMw
1Oha68o7UWvijPrFsew0Xkr9GmJdjF8bUHyHkacwNP8NmWz6D91ZN/4tajhQDCL34OcXaX75t8St
eq+Dm7VmsBeLvAa7Uz9Vt2xql5qG3/RgypUMENY+JIrEI+58XRPDaAPcij/wsxif2NUpbR7AN/Me
d7jzAATcU94xexTfNI0hYk9Ylo5BW04QYiI49Az/T3uurXYVA1pjJKuPLaU7mz1d7wD9GVgfxydo
niF4W2bqXzkTggmDxIlM9YJ8sqIYXiDTx1275shNmP0ZHqpm6z3tgDO813K2BOo3xbm43XvQRlob
91SLXcfAn9jPVhVbIT3AslP3woB3B+J+RvpntLvEhOdDhwwAGzGFyoJeCF9wprZrO7pZiUy+bWtp
kSXRVV+6TbOS20uVkN6KTh6MnQ66sZp1Uu8SEhow4tvI2Z0TwcLZFh+VEeMWWoapQB5JcTGkzqHS
eSYoQmmmQ7xGVP+zaD9ncl01011q+KdZ3VdT4U+dowPGZrR69njcAopHbIkEcdFgO8davoVfwNhD
4mN4joU+79Mo6JSzBhgNYml3h8UeRugOvvwx8eU8NRUEBb8bFgYcdVpCMnWkhQt87CTS6OvfeBpg
qnJ/C736rbRvhi5bt/BeuJgUpKNJFxE6myBwVoXvLiuWdq9xTRgBJmbxMHH5ZjzaUVDU83s3/wwi
/ZvyZZCRzCoTTSjVfFhtKlYQryl2Pfb4SnuTyUFHfcMZYJc3ca6qKA5Yd3N/L+o7VoIc0cDsqcFW
3nJAvuZUtk3RL3meo8GTx3ocKJPKlxIFTmYRB8gJJjuoP1qP0rSlTK1qd2e4CgGK9s7gSUsQTWo7
w9s1RrzBO69X2WHgu44Gh4nhLzIuu4VaJwKcCNtHqSpU8oJbqsCZbozCUNH0bcvOIQaCga0wXoFK
Adl7sqkvkdgNw6diQm+m6GHbQ+Yh70pOjVBnXsCIjY9oU8knzI3EhSrERYouj5XRh8SpmbvByJaD
kx8gIikoBLLx3YHJIPzvVsVFaC93u6ZhytP02WVQymxdjtogxDJspzIBbDuOJxzsS6i4fC6YxzDE
/XHn2A0qlXSX0UyjIFjjGrbRT01r4cf4zeZHjaTIJJdZEM9WSGljttbZStTVwK6kl+2ba/2ajBMz
hq7aVi6dz1lZIXUhjuxfxzOcpn7eSZMpY3ICggyThophj8S/SHCi4mPngT+kKBfk32IzejYVUzIY
SZaPEW4r7ia3fiYf6Vxj7nyDdLv5mUtjsJ5MyJ7Yr2bA4RWjM7dkoeMdUzz3ClYUM1MMC9Y7wGb+
PCgu2Ne46QMEmTwjYuSWEgg3yHaJnVxD0HBAj9sFqDtn9wHLrm0SYPOC9bLOYJVlbxCv4bTNKxHb
TDPB8hOX6Bn9xQGkG41nxzE2plp++D998BoNFuaL7VtH6Sq7AYWwV9+G+CsFk+zhyoZUeLljPbiZ
uvHoq0u4M1yfoMBlSq83kq6r9dMTh6JMONpvFQKbUgJqBd7JoSfqwbwKao5XIwtXDSCY4WcHB2pP
+tEVzaOcziVDw7YHBRwYsBWcPsZNwmrYWuSEtis0h4QOIBTzYEyIVqIFY5SUJAoXC2cDvPOoFm11
Q2UaWafOjZcm3nriLTaCn6qJdQlhquvoW2QkHPl/jYf5DptUZ/5qdX/0epX5VY+pHx5+QjNNnTfT
qB6t1kXGAmLvaGIrR8uTNw9plT4XjrtKVGwrlOiQcioHwVfPfms7w8WjBJ4mCyJ68SxgCBUCYqZi
8h7EUNkF8DaqhfjWcloG1AJpjwmUB/XDROVnHYBFa2d8cKGkgM4E5m1KUQJGxRqCrgIxj6TfAXBT
cv3cEvYqCuHJIyacYAcYGNwYmSp00H37sGRUDIWrNtsPaC+qRpqUflTb3y5nl6YvmzNUiQydRFhR
e0SezlI9hfSHFTo/jcFAHc8EuYUY3D1r1iukuWglPn+SaaA0BCzqUEEu45Q9uExyA3oSD5oN+dRI
KpnQkapEPclbGnNyINRTyRBXAm1n4y7PaK26O1kgwtgyMd9jWpGJ/z9TFoC4NkgOgfc79iurHkGT
gHWRzXA3pUfKpHtnRic1VQD7iX/G0BqiyA0QjdGzZIiggxNOW92dgvyr83YdNQRm+tQRVNcjnPmI
d4D5LcbG4XdHb2Wod16nFk1i9Q85Tg8Gyw94h11u8JeqiqpSOcFOGGA7TSNvh2ctTJqNR+vNGCBD
tEgUFh/bZAOw6LJIChsI64ACtJEqQsngNdIsVuQ9IiaSXVdkiAM+F/mTo92URv3HBHE4cCuOKBne
eAwsSzYqcdF0ZOUA5trVtwrSGJq33iuWBsyH0aW5pGUw/NdyQFovmE71jckyEBOe0VT8Ul2A0iBV
JHQWMBFz7QWzx+bkDM6eY51AxbE3aFu/VTMG4IW9RyMaUGJF04aTfey/pgbJM1RnlXjwrAFaIKqz
JNfzn9Uy+wqHf6Rh1mHfkwAH9nsHy1cJ7wGkwRpz+ibHHH++wQORBwFPcgBLBhE9/nZ1ba3jYde2
0dNo/nr1dQ6Rr1eHtgQpyu6CTOOauCXZe2mm5aaG0ZpTGdLUOTTAYNuiOQPSFFhLuwlUWVXFuhyh
XHDQV8zRB3mU1IamliKTA8l2HoeMARBYfoVPfEb2ixAuuBsMc2i4yZhaAOoyWOHVQcpSaNNigh0F
1wiDuQClLWCO3CCffQvItsGeFZxDNGsuORHTFqnYBpC7xni57JHFGB9CBkld4zm08c4d3XYt5AWD
hjyqLARbD1O7m5s/gw2gP/OkyYP8H0/ntRS5lqzhJ1KEpCV7C+UNUEBBUzcKmgZ57/X050v2xLmZ
nt2NqVItk/m7JCZ4nXZv3b9Jh0hHz2hlO7gwJdGdtLKOAi3kSPO5oOhhRYbWkZfdT8wgobGeaogZ
/kwHIHwteGYkgpnBJ4/TLma7+LTJ6PMsh4B9CBewOgmORhqXIGvgx5XRPiW+gWAxtEuGy6p21zJI
SqF/cwRphzjI8KfBdcv4Fwa0SJ0uSaIOstCtBqfg0MEntLdVMD7pvXHokFFNKDzmzjwJyW4hvBIY
kc0RM6tjqIXVch3rD09dZo8wdaMnZFNPtkzeYIbbPIB/4S6fb5URU9Fce5h0ucD1RsfjnO/YqhUz
oWUfCnXS6P3dxOicBZhoIqmoa3ehuKG98D3BNRdHBRNXPg3NpZyLuRLIStQh9+WM8OgiAxBsWRMG
BFTXRV9s2klnmh5Tew4REXKVlqC44V5y+pXp7TzCQBBlS68+/pmRr5sJVfRE+dXLWF/ptwRtTm4S
ltz2JM0i5KyinaOlWxGYSKkkqjhB0+SUc/cKWdT8xYiYeKFYsn7ksTvQGBOAA3xFebL0czm4P/hV
0bIDGNnxWZM2MD4a7usc5QcL+B4BdCaNF+o9NoK3MH0vvWYieYByMYPqYbSvQ8A2x/ic869Ccpd4
M1Sl/oL5P88DfGFwp5nzLku/2eYSYypTo+Dm5CMXW3RSjQcxsIYaZkfnnw98EYKeUcmJIGSJ3wze
nPxQRIsFLqyRAL26ZkpPuI45AUzjB+xWWlDH52Rjp4zIaXjjv4Oq0F87aMExKbbzb7Ijc7EWeByA
7wz4S8ChhCh3yiFKAll2ZDuv5Yfpw7nO8huDvJOZ5ENaSrzj91F9Lqs3UEGZkIM8prCjg3AQ4IAj
bi/HWUnjKzuHN8jMFZl40nYD4lnC8/fItJCUFPiYKxJ/AoyD1XTNBv8DXQXTSfJ1bujbiIEJZjWv
LIAA5Y4r4UFpGDJC6mX2IkndoPXAHnRmyOfwoDEdhiDsvd8dPO29Cxhat7o5066dzv3w6KgjCs0B
KcF0yf2jXZwzDyHnLsPKVuBG2xn6mQNam291fUavyuhay9mFzbl1YAE3NmeqCAsPOmOxeobWpCdP
QVL8adSHqo7jiZwzCqoqXUfzNgCL9biH5bLxUD/NQUa+Nf9/To+emx+bXN/rvoL1fbBsg3tP/ZF1
nPnYR8z0qcWzb/CGe2VtdKaOJHhiMm752MIVPeR3vj6u9ew8TtpzPQ8rBeYVIBA2+x9gA2kYKYFF
2mFgl+LBIfbunsJ/CSf/qLN4EISS81ahml7CU6/mZyXxfntq4AGesenLo18kRAYMiBGMx75D4Bua
r27AaGPNwT8TMn+VG8SYkRGaXb/JRAbmPWjzU1gaa8QQj0HnPE90CEkcvZR3ieUQWNHZO+k9GC4U
KPtRrp/JSh9b6iY7sfcaWJPCwC8SXT3BxqHVNw26YrKj3TSWTBBWWz8l2nBZEW295ebryvRY+czp
qmWaSIFux5v3DkRhf4wKYiOZdZi0KVq/gjxXGjpF6e1Yjx2Sm4bs8J6x8HpGXFrfvhXmvJ6CeG+j
5GtsBAPTd5k8Vk2/Vgw2+I/c4V6J48c8yc8O7eeIwlkOOShHkAofNXTZxXChRGJF8y63uOjG+lPY
SOQmIhDHyz9jf8mDcZePxVZSEyafWhOTeBWqPfJ2udqzEq+RRaQGZ3loXnrXW8UJPa+/XVDzI+ej
zSkOnffUNgzG3HcOk0rwR5DwLANhMHmnBPUFbwNYZt7Ve5WegeoD500GVDS9fRStJbCnVoGvz/9E
KpjwnEECZeKGQKdOuJXPG86fLc+Yr/uxaD7lzpYKY9Hms9AAHBZRdTdO8TMCJVGlLWb5OiHykXhd
ygdh5gWsAvXL+YW4ntlLkFPIBQS7EmLRj89GS8B8+KMzsrjXdkJP8q1GltwdHNcmpHu+51UgKYXz
ZEmk4zoFC5gYjvI7lQmQiU1oo61pW1JDWvGMcFPrKKT0uYTSFNdEMVci63DtjxQsMo4UtRLVIEY7
ej10WY6xxv8u9vuIbOD5KLoMqRu5YESl3ZXLQZwdCXZvdNExa54ah6cs/SHFhYzSbcvfBl5ItoHt
aShWkHOEmSAVoThU3QaJfGCRt88WZTgHzIro2HCkL6RCEEUtEqMCIbUNECAsFHzwUM5vMyWn32zc
9i/n22L/6cx0k0nLCfrrM//HNb5G5qnONDgBLe5o7mjj5CiUrp/TuV/mdeNc8Arb6jojYwEbcny0
BBNy1ouNMJ/k/Tu18a03aD0RFM+AjlSLDWUi47ZC5++gBrCfzw4AmBUL8ptRBCdYdw5yxSG16E39
IFR6wn5o5vbgjNVuyi5IaREDRvqNEH+/NO9iN1/RWIge+iBN3LIcCrJ6wFhhS3UouiL+kckFmN1d
0GCWlC1MShZfEiozqqiy67alhsmY+xIVT68z2AlNNs6arZxRef/TkgXRkA0A18+wP+/KUFHqYsqY
2CVjHNVsDV1485lCmL8247vB6IX/+kJpIUW64VAmKkDNYP4eSA9BpEkDZIHhTrSKVnWfcujyjuO0
f3Lc8+A6JCn46876zfaQGkvoQdFhIO3sU4AD/5fZ5hXILaAhxKgrKiGWVwoKoWE5YD3TQBQkHhQX
cdLIi423BfimaER65CUB0gbI2rr2N4xj3ZBDITc6UkTdfA+IAQ/1nef8QeVc4PFHhxAPD5yTwCEF
4sdhdnlYjBzMB46Nt7CpD78Mpj0dtDHeFb29mSmLc2YM9oQhjhejYOjiKqAIEUgU3HMlgD2bM+c/
ZaiExMQUIQOOdJlxWNlMv4r+LsZOq4LNhLJOcR2xlLMDG2Pm7uFQIcUAMYOsFE6+zHlAJaaznWSv
FOq1IGCm48yzPOqnuNySvOqRpkj5o0AhXD57Gp2crjDTvSOfHfQbP7PojB1/sNpFaitDLEGf6nTL
bpB1KG3LgMJ0REZKis0dvIhdU/fsCzfbsvl0lBcyRixkwPPY0FzSN2vp/JxmBlO9/O4rsNaNbq9R
/q5a5lLwfuCr+NWSli+yRreagXtoIXkNnAIW5hLxAUmdI5kc5PJTQzgBhZZSEJvFDooqqpjFF3F7
wheMNnrglzz+F9rAjvA8ydnHoOUsz4vC7U8ct8wBqny+tC/UvZV/iIxZJp4EoC+CxWwCC5WV2Fy4
QdWZvgcp31HGKNJIclJLk+vNL7Xic4WU1544fyMc//bWYHq4q31Qz4XeD1pFeiE0WA6ZPPKzpFzj
LxHvAwfNkPOUnsJLlIB2oZ8cRQuR0tu0tPmyyjjFM3BmH8QN7a5mUxtX4YHFls68YOLIcFm5VHNx
SLSY9pK3qDTKGhxQ3ubB49Pj2zzEQQX2fwEbOIjYdfwv4lxhFOSz4r9cRumVNH9uvzM6pIjNt7S+
rMHaGYjQ79DaMBbPP4/RgKPwUvrBfWypd3pbd6wfCZ2lx+DalHj6325o9n4FRxK+Doj2K7VJRzxU
VXUaImA60BYzf+VZOv5VIPBQrbX0q6/XtVpn6o/FXCXpNwP8J9LhNwhGaNB+bWiGOiTLtYdVrUA9
sRFF01kuQoVcDS4O/RBAr1yUDlBbYn/wz7KXIE0sQh1zjztsLJ+MJb4vZjye5lWwGd5IR8h48oYM
XixgJVus2CG3breKhPwC1RpfwpwMtFtczYKLZDTQsn0D+qDUgRTVb2I8GOgG5KVT3owY5TmvVNuv
LQK27HbdUEnNk/o9uny+v7RQ0U6AGfkB5dmDfK4ckiaXl7T1Ahw1cyoTvJ4DhtczCSwtXiPocGLN
0quQFTDaXwI9Mtt0SdRG7Hf0pVzHpUEbDhlmEho8XYVhlalHWLK9YsLkNJ1jQOcSjAvRlsYYedsP
zzwsjTcq1VQY/A3miZEm7TFJLx3+UhY0w4RobrnymaIhwIyzPC10kXyKVe8/wmP7TnXsTLyi/8kx
O86OYTepR6CO3MJ3y+EnEoQau4Ljpze2huGGpzD5V3U4O8gYkF1eTYi/+VO0eeJvLCvcA3w3aOZ9
guxbyivfbE9WTpXYHnXDveHX8pDSF5z8oshKwUEIdmYjlyBctcSN7RN+umgHOS5Ftc0C9Bb/YxjP
FDr1UDzROAYdH8KhMw+Veei7Q9sdyFtcSD/vDqo4vjcJGYHWI+1xUBXPSD1GLvMm5dmTCEkaC/Y8
kcwM3rBH58YwQzYXHn4T+AKJZVsaj0wqTZGKW/5bPr/MILlF89PQA1OOjOhgFgSdipSs+cHSviA/
PZAlPLxE1axF2o+oC/6m/5JZvcGVMYXDmAuhL4E98UUtsFdoNMBpjdnccCRjKUGeZb0aNRkP0975
iwYVRWmsTlAvsMNY0L+NmkxFKmxJuMmQBsnH2dhIhBhTjYomQ13i6oRPephOEePMGErZWB4sOeOo
GEMHuD/cL4x3AeVh5gSQM+UjwmsZixkwI2HnA/2b+4przWoJJE1ixhrtyE5xEXHY9dGlhAOO+ODS
qmSLUSsV66L7OwINOs634BNddqggfgRIB39h0nYT484nEz3e5/NOD+6bEHEow73v4EPf+Hm9u383
UGL6exK6EO2otZ44J3phCZoSTUBHIlTZIhv027XWwPRBKCqfIUEN4gxr2+bkbY8ElHIbKiasEFbi
hU8tBYcIz8Zrby0bp00wdb5JepOd4PLk9aXVURAGCn/BUxn7hc436cLtvR885O63Wf2paWea4KTx
Dp1NVGD9XWX2sffq1eSsmDw8CdlvMKn4NM5oXaAVqEi46CXKSBRklMb3oJRDpTGVY8upKcB/AnFL
GYh3VmjGafG/KJ1LTvMgOGtvcbCrcUmm0RZSQKDHvjujR7mrq/XInTV8Bu7yQDmXRu5XYO/9Vu3Q
RCDpuBsh2BRc73gFQcpIAmZajEH5yZnqZ+MmQbmOdkmwH4QeY0O1ONY8tm8pxeQXMW+a09Jpnnvj
QySbA1a0Td3u63qV3Bz0pc50qjLYldJ7mkrgppi8hgEI19rqPcPs42/Nbwkhc81bB3JRsq6sXB0x
mT0nkfOHOeWXKakPtXAA77SAMy6mkAiCKqP59vEtlF5L1cmF3t0XKdYbAreE7A1Uy3g5xNnUMcVd
w5w6fzq4w7YL3xLrpIWfWB53fGyjnyAP+GmyZwv/Ub8fx3MLr+Msfxa4BIKbNnGvbygNYIIzzXik
UZaGrsPSTDnGCCjOHE6he9vnlGfRKQJZ5tv42JfZo1mXjwCuU/fDodrq/d5OmBXyYP8ZH8zmwctQ
/70SBsZMtZ2o1qWJWUb9PDMqnkHZSLsAMeJp4yL0jPQDiIedvoqO0aKqGGmqzljRegB8DY3U2gZ3
J+8H8FsAqpiYEdns8nNoI0BSWy6aHhN+zDnZcWxKc9MRDQTVRTc7YVpHkLM3w12SvMI7c2t2Z//O
nK7MNUcS8tpSjRXqiRl2UCb3NgTokp/ahIiRJV0VyWMDqCaRWnD3eIRIP0zGTWbF4Pz/MWQLc2hq
DUFK2u0ajHNplG9a/aEhOSYgpbUDXb6zHGrvI7JAJsNdYJiaeOM6txpIO9yxd6DrULJwgvcaktdV
gsYeLGvYOhwnOvXcXUjcqLenHuOQ4j9Ve+9h+KwPVXlWHrZBDhnCIM11Y5KWdLOxFbI6xEDecdcv
8XSfZg+wsncT5Fm7n5iKOFCGZyAi+oSWmqGZXjb+zftxPd6c+aPuT4OzbDp87cH00YPqR92DZgz4
hs4MhdCYzBzviEvSpk+HPc0RVHXoGlYmjQlY/Jxsi/aIPwfo/YIutmuZAfeRlNC70VMf/KGlCOi5
BRK05+pFOF8LEpEtcWdba2uyVoQNhjDhC1msHxpoU5u+OJ15XxD8UrW0QUj2GayDxDBfDam/Dpz0
AYDSHYs/HhyL6TUHkdYEnr9inLAffJgaAchV/EzlKuhjxQwkMNDG2XI9V/pp9pBMkonH64lpuICH
M/PAkyv8z192jarVCL/tgejMxxwPenOs0L4bHUcw9FaBvnjy1KM21AQciDkyf5By3FDk/EAeCj2f
jrsCXFfnOuwQH9VoDJmUkwEX0+SLyM4CgCv0YWVY/U7W+NhM+7K9BR7bJOQqzQpcu+iDe6KFgYGM
8E1wAA/WoG2sY0S0Slq8WEl1tEGZpM3hV6T2R5JaN4ESOiE9rJmSR7tfPJRqJMSMFGjBTfsX49ae
O6S3Qvd6V9OcN77LaK17PcBiOT8s/UeHbanKmwNCm0adVOjsSpkrjoZe7HdgJIjR7BFLHKIGm9TS
9pxbQoYT69WkKO58dhA4BemKA4Cay7UmM8ZspjRjYSPVAA79AkrLVVTRVlmGAc+YfnoFvGP7UwMC
AkwszODrU5xRyV6QBkRKd1pBfaiijWQh6oI8gHSUBnrdZXyPMCVIsVIhYpvSd25WHl0rVqPpZkfB
umJaGD/cVMCVT6GxQhj669FFuaP72B7MswNsL2g/tj3Dgy0lJglfUVLvZYWk5s3BT+LgBUJYJ7II
7epR8BW9tv8rXlwv0k8utI+w9lxODomQJlWIhvQ1xp0lvwO1FOdnXZImbo8vmlavp5yYe9+RuIdC
gcqANAoXip4fwlWc6wgt7zSHa5AIAY3MgMwmDDx7tfS7uru0tb03i0FyKDybqX44kn/DSXNmQ/HZ
u368bmz8YwZz0CiNjUDMRmQN1HYHmnpbkvSU07vL2HUkRTFNpwwcjXHJa0hFdIQ0vtHDIPLJO7iC
vQc0pKA/JonODkLULsF+n52F/W3ZAnXEM8YOTIoiMnnqP8tE90cCTkrcBgFkGtOXs6Le9TTYIJow
Fshrakqj6lIpZkyeqL5sf7d0x9SnpCcpE+tC+8Umv2uDQRI3neC51AquFFQfgMJ6/FOEt2X6hhWc
+jetIqZTvxIPkdcBE9SYmxetNYXyaOohfHa+pq8sa925fyyL9FdedUrMuvVQSylpz7QjOwxQcLhP
WkIvS24w78hBPYJug76eFamXNw+VVutuRumir2h5lvY7qwFZIIVbslImzDvE14Rb7SLtCnyOg6/N
RDTC1yqHJKAxkVK+0XH+Frfc+tQRyPnly1wU9wORo+kmnN/5F4T1EafCLygKRRPoNUkKCdE93wgZ
OH8ZeR/7V1GWCFgVQlpanI1TCKhGV0klKpiBQj9EbWggJP2dXabHlETpinpLxRe+hrrkToaIlpCQ
qODIpBBSgABhylZmPRrF/MjxdOcDUIlEpeRO1fBsUUcaZgluABNLLhgbW5bMFIZvDlY8tqSVolqz
XhmWyST7i1OiM7NfQ/Cdpf00CM2lTPMmc+OCSAWiVuQL+nyjASm6icn1x3D18dmr2/vcLI4N3FsA
CyLvUX4GrTQ8l0Wgz4R8JnZOSIEM7vIk/U7Ql8iXeuJf01BYoX4KYDVr7Un+Oui8+0JXG/FeUO7m
9JLtRK/l8XgAirlQhshdSdEh8k7RYIoUQMsvhfctOtss6I45likPXU1ofwz2W8T7DkA7+FZhodBy
oDysS8B8Hko7u2u8szEmAAI9diI8TwmIGBm1pROEzgI2KMx8fh1uGTUSnMHRGLCSucU9IlvC99z9
kygUye23aMVmG9s3TM8jWJuDhjA3zhNUfD0RU04XHab9l662Uw5pkaF543JDXjcTtDy530t/cHjV
SAnX3IpacaP4d5d3D3/CfI0qjqn5fcn1XUeKiIHtCzdHVczoQy5O9YCvRBg1+FGOvSx8EImz31xy
jiIBZBy9O40OUUigtzBx6bVX7r3LeskpRG33kLGzMdeHYPAKAZMVvE2kzJf7AtayP9qhvxuKTQgV
Y/9gGRSbR3MRgyqD4dtiWRvDVlzw2kfG4Zpblzy6QKAXDBqK196pQ0MePJn4lpujPdDFULk3AhpD
uaLHg1bIfml8q6E3nwzKsb+52qJ6R9WOUbpr8CSQYMHsHgQGvtpyk41k/FCOe+qYLx9BgIjtPBZf
orIXVn4GlkFNif2S5DdrH5f0qsV1IH2nBDA9MVSX8VqJ+TBw5lLpMzKhXtYyIbermG14bIN5o+Ub
nmcdU2vrzAgawG6dCdJXfvgPl0+C7o1phbWGxKZ54ek3CLED1BgLmeN98SOi8BIsJpdJgJ2x9eNx
307OqTagbQHQcw7oqJ5WZoiFtpxXiabejASCKr13rKdnC2hOL6dHu4KK5i2Hya73iF4g7wLAv9W5
ZhlTZ0iIa/RcWWdp42nhZVmAbEHebY2RBCX6YO5Kd7jPktco+4O2AfMH+stItFLNhQ4G502EgCbL
WzybAkyxbwOLs+fqJvodO2Vp5rWPjgu0ms2ICOvDQ7w/Hgwr3yKrd9Mfk0UTohK/BOUpL6ATJSAZ
PgIwwxr3GJtD2o0C9XX1KiAYd9S92PGNRMeawNzbb+AG6fDpHLDAVhjPs78RPdG1TJ/M8ZnX6aHp
sHgTkMpgcXwd2uyieXcaJsUq8kG6kkTjjd/jgrHTDUCfdYjqlQVEMaNKM2H5S9auCX6mmU8a6ckM
RFYI8RnzzKmAcAOssk5xISh7TcjBLtIZoMOEQ0jSROPdPuuU0g5Nc0XuZMkCm7zvIjyOVY8JUhd1
VkXTr76jEHsKSq7uHMB4uCxTonxTfGtl989G/cshgcVJYoypjf7/w0C/1/jnPBPwVo+FAApXbGKQ
dKLXUZACipnsycY8uY0nu95EctGrM2giBAofkdG/Wx0SWK4sv9joTMwD502rnxTIwKBSwS+juHhc
SR7h0CTiWcSDcRQ94rUVpWHFhdFAVjLLlkWfDFR+AHZUgOjX2MdTfxCJPe7W7oxoda69u6FhPZV3
Dct/RIkOXkqaAq9JDkXzHLY4vv3mMGIiFrg/J91WaczhgElpjTVFPGeoR4tftiS34LvKm+cC3YPW
2PeBFaFV2gTeC6R23mwxQOKoYi5YAzOFmop15DG81n11CCv0MDiZlN0VXG7HMI1lvBeuZNYvvUlh
kqyRs2t68dQzMXCyv+XRJIzBZtzOMh9mYiI5hBr9TYBgZHfieRZCns+zZTQxalw+VvlLPg3AMOkI
eop4hjOCBoQ26pSWQF2q1YvNsGegqcJgGgTa0Ole9aBsUI7j0dLyfcCo7AoJcmvi9oN35SVmcN1G
/Nfs442oDCJinJxzSHJ15UokBY11mz2z5yYwaB47n9mUMmhK+0YTItaoEOoFnQpcxbctkc9PuJxk
/jRhB+DRNjrZBe19j8v5GiyfbHlQWSLqDpIXEMBcL6V/STzM5hlRZCTYIIlE5AImIJCUlLkwifgI
W1pgJ2ez9j25cOkI90g4I2MzvT7dZeIPR8Sg81DbiLGd4z9eneFe8T7vrISgovJH2iaOCZYQjcd9
mtP5EmfQ6KsJJylwjnDvEHwRhZgov1ltA2sKBfnQ4+4lvKbaxlxM1PllU63K/Cct5j3CJzqMe08j
9IEioJGMgLceRt1bPs3kYk3RXWAl9y7otm+u7OBQafgs3iomV0NlAXMTsBz/tdBytR7COUKc8lNY
0AuE13g+6WXxwqLo+BiBDciLZHndLGhB6UMj0Yp+zfQUMyKeiuRwm5EwbBf+MS+Ta1IaO5r1hA7c
UwzNZXeVHWO7ycOasExy4DofggE4DI/Fe1NruLBQK5bjp0OlNBrz1iN5GAhusbDjAXlxihbak8cB
5RT7FsyXddJYJ+Am2vrwIq2wh9uA9xDq6wpmA/SlXuDXSd9QwUdgU/kkbxVkoiPQb4r1cuPgkkLv
DnHMiRiKmOJqRWA8/PXSLX+rMidTA0UlF3U+JucaSTwCAhy51AsxcW46OnWuiYwNHiIEzOUXpXm+
5qj244ei4uKgYurUFUAP7ZqIAhcEfGOb/GqdSR5bCTodM0x1aU8N3vBaH/F3HXM9fXQkvJ/EkGob
QShGIDEOufRW2m49BRql35jfDc3k5A8Wx9wsHVlq7rIvdwGx5qUIZN3oDPVtT6wm+Xh0Y1yL89P6
Ft1tMWonthNtbQDaK4pfgGZkIbm5T2gcTUbdcUgTNbQOw36DkUGExQKHsA0nN9+OVvMgXyTbRpZf
iDcxT7//ZxkKKYo0JnjoLbU5NBrjjbuQOVg+RlEoH6Zy+CO3E+DrzHQQi3TtjIjFiXRS3KElyd0t
on9Vbw2vOY1kC+AzRraIiFiSKihD7vm3MvPfzbY6zRONN6N7eqZ+u/nGTxkGROVju1ubXRdHe7PP
wEhqhCg/+WivpFdFY4N+6MGOUMkan3HQEW22DdM1kVDL/E9htUPr5zYkwX60A+jtuS2xJkYy9b5f
VUSZzjAt43lg3oVhZ4yAZ/CvSRTizDSwYn5G7UJmF6GdTfmumVQElFoAWjCp0iT/9tcUQ6DM9Gs1
iSMgbzlFkwnoToLWrmE+DpLI0Oe2DtOND96Bflx3zl0kymgGl9fVV06tM4Fa9joDDR0p2vuV0ZvH
JLx0ZCmE0MEiqdPYvqpbaZy7LsZpZJQDlKv7FlFvIhxkUAdqr7rZWu+T/QKLYVM3u8Za9PV5+lQV
viDwjwlSZixYsLkNNytsDz28IeEgSB61On6VmA7hJruOmPOFTwMmQ+RhXH2r1El2ugex6MVEycRo
m1HOvRYVl7gCro02nlE8MQUEKTyeB8JO8yevZNjJU7FdoCNGu6epGo5T5W88nL8TydbOB3KMRSnO
W3NbGiMpOQoGA2/7nJCVml8sSxxbqO7VtkMGWzrBzrbnncpNxM+7UvuLL2NW/wSY8SLiv8LbwFiI
IlabgJ1tk0lVIDJocowXDKYYSvtgETkI5EGpkOafCcegnpJMkt2okQKKdfrtwvQZ7Vaj4uaiwI/P
1SGfHGs9Q8oq+ucU8yi36pwCjqTfaoRD8zdOuuuhgWANZtLSAvNOrBWIRiamYanLYqGXtEdSmmCa
YfRBvDlXm+ZcVee3AhGJl4xrMRAIDYunpEE7Au1JAyU6behI/H2A81INTJSPRfgIy4P80w2qIxg5
lMvEis7QBgSM5Ka+ktMOchxftTF85tFnsWBcYuzMFgnofs6S3UAUgMgDytK9SKvKO5ctXYNRRTw3
zGbHOiXFLVk35LYAPOJ0ujK7W4u+y8E/Tnl/pynUN+lqtMmZonZPdUhJAErwbSLobri7lNglWE7C
OBopZUZFBzK1M8YitRLyPJBRLu2xigqgMNh/CAWE77hvfDxxP1O6rO2Ozo9+lzp81PYBJtz8I+jW
6MgLwrznF3hs1rBrvkipw+OOSSUIc3ftKAz654D6dU4n0qmuhnpxiM0kaKjjpO6Sb42i1tSWowTa
SForLzl1mRxIZml/yUrm4lwBSkJzj5A00+FtIbGCtfki5zZUsg33J8kA2FuWgKyJ4SyxeJxnrXeN
CcmQoniC/UwRL0ecArT/aEdyAg5dtJiS5uIEN5hWC0GYnCZT9iNEhmadgX20/gfQgS/wMv3ZheJG
ziVWBNcBjadc9v5NLD4N7YswWoKQyI+YTXAYIfQBRkUzlKADh1uXTeyKZRo8GlQELEhwNInhgakW
DrxDp4Lnhappcm7iG8lrToQzqpeYiBe0AXxLOqid9FkJt1Rn31R4NjmK+2EzoAhx7K9IW1NvyIct
B1jKsKHsom0m903m9yyY1CRJQ14cFNpgbAfRjfDjeOigQiEzSYubD6NqqA9YswEl5zmCrsc4NcA/
whX1h5RLeO4Pfnqp+5sQDkjr5Eb2ik2m0XtTQVBlYONG/E5t0FLNFEhuKBc6zM7DD/D30aVeLIDa
PHgN/Cxp9zAuHy7IPSqshnIWv44GBki1EJflRrBdF2vzBOWixDLT8gu/XS7PyX6KmelU4CFs63hj
mMb9stHo/blCfwF7MRHm3ZelI2U1fgRg6TlmR5oQ7CgRES8i4LdfM5YDkmSN6CGyM7YzxmZd8w5i
bBeut6HuJh3Toqv1ybB2oXMbvm1llubeYSBHiDMo81cGmDyrLoFRr2PgOWzLBdWn6G9mX2H1xi4I
oCsglCK6CJ+5CFwnRBiWf60UQU3BD+Csk/hrwEURE8ZUtuMiinuGttDpqRfOGrwJFwy4eqnu0oXx
56P+RA109Z1g5QbmGeKmT/WdoszIsLlItNmIARaBvN58ALyRI4U3kXDlqAAxCSFn4q+u3Oigt3EL
jpr4Z8dWAEAol+hzh+EiZWfcf2IZ/l/fCB2RxDq2TW6s4o3GHiCl+kMPUnDALB64W7Cny+Qf0PfJ
bkuvuaMI1mL4XQWt1Ro72v3BywmBghk210ItSS6BbFYjNvHwwWpG3aPLOVUn6TkdQF3T4J8rGL17
1gEkshRShXN5pLKheJ1rgp+A3nJ6Bb+mhU3hIz8FkZd2cQnEasCIwDz/lpFjboZq2BmP8nvFd1V1
88aLTw51OCUdiicx9uK/hr7W55tUww28XX9pRlgokEJxYGTVu0tyIooai/M6B1BtR+QpNA3LfS6n
AeUyxd1IyJQAG+a1ZF/hDEFaIwthBLZkSGh/XnK8OT7Dmzj+yPkotGRjNP5Gb7rD0KENa7VdVtAb
I9CxF9SNCOBMbTgVNKkx+NsEZ55r8WPS+yuTcsBXX676irv8GfnPpGOhP1tUu/TPQsASMUF338SM
5OT608k6Ci0yBUlXiKyNeGPQxO67xNs0PRwNxWHgM1KLFACNZlPubm0izVt9C04kQ7hGHdlV9SoU
FBLxez/c6iSJaAVHdWKclnLvdijr0+K0ZPZBco0E0KOPFGqOSr/S8dqyKSOasbZ6m2xrI5EuWfgc
RMXeqD5uDCDQgt+nB12xFN8Wl11absReI8IbicX9PdXYLA9L80SQAGuvnqoXAlcl8Eoc/UR+IwRS
GqINjCwIfkUbhz9WRJNa/rNAQVK361lM4D2qG+SdTKOx7OcYh7HFFSLVGK2z7V/NjFRppsKxTnCf
JOhLlwwN1FLtEjzOwlDDLaCZPMzODdner0ZSBkJNDXQ4/c4EJqtx1lSc9r9nIP9/qOdHKgTwnJyw
YiACQEXkCIv9EOgWpkccAPptNsIdkrYpKdcoZ35PN+8c6hT1qBhpKn4VcFSqC4mgONaQUdPJrUHd
xCIpAm6fgwj9WOw69x64mzzwHFbbT9chZLo/7azskQpLwhp9HdaBQFOEMjF7ZpIhPPiWaC8ROwOC
8FOlEJPFCkLAgSQdlZhqpapA99JU6wRN3ehBc6LuznlnEa+0lw82+hjao1V9n6lOFAFlkj78PUFK
KYa6voTpl+lFG7N8o6xzqFdp73ga+bSVm4+jF8jEM28SSERKDA2DkPNAVbKaaJYAp+Tlgd5rCXlF
w0/oUPNwU3BqTDmaQq9cIWyg/hJWqSF3q7LH029Rx+7lCkSPPjPUUKTewaxfZauN3bGsCMNlGCXt
Y1McCDvjNzI0I4LG5TkDmwuLpmgSuSAtLuqe9i1IevKGpSWpzXGX+n8wHUTmsBGDHgYWB54XZyTS
GAlj4w//W24KMDl8hEHnngM41yLZKkRQhR1js2e+7TSd+gBLAM8+9KeN8M68m4ZiJQIQVKJ74gLq
A2RM8GzIiMl9Aw/lkO9+PN7K9J6R20JrCkZoczelnwH8u4lmISxOCrm5fL0UKJThLpSpVOSOVE/9
m7BNzlAgDkItL51m5j1F9efM54M/UwzMst1YGEVcE5Ij+QO4kECQ0h/q4wgxb07CzDK5hyg+6lga
cHpRY4bqBMpc2wzaCezmwTGqHZGFv62AHcLHpBotynfjJ6eWsMlcw4qMQIJ4dKkd/E67Q8aZ+PGe
7KqPECI7ZXJMhXWDSPoJTQr3CSYLHk1I0O59PCCc09fcSHFQbOiWBvWLgyblqrWxvpPwg5jCmLP9
sCCOsK86CIqoxrMD2LByV2GZrD2gBLmYhRNAEiiqapHKImd5wF9GDkPGwDxFt84ZiXCxEI0gqy9v
zoGereV4wau8qYszqq2NjzZI/9SjmGSELxjyIbuFM32igv5B5bzwZMChqEF8sGLecegxopmoH5mz
J1pYgfFtWEpOTqkpYewFCqwXR5J1eoIdEumO84MB46+V+lYEd8r5MT996j/RGo5I239VOgZsvVJb
6UN44HplrWJYE/n5jboaZAvWGZqqJjql6sENYQJQBA3wgOY1c7tVTGgg69tJm8eQEBA4xaNaHoxB
bsX4HAzPlfmUR0jMCCOZMVt0+bpP4seU/k8CHjC+ehhBGBHa/FH2fIDmZIXiZ64p6WyyDBzzAg5W
6M9WNaP4iDZVfQgg+dq6RXByKNz2NoYt8eZk/OU3JH0exQkcqXyeIVkeHtpSUULY7dliXXIHa4m9
LXKGzHKFVWw1ok/RgjfY+Lx654fPUbwWnxmFABdmZDF41b+6JHoLxfYbn4gYGP+RXPwx8QB40IQz
DFASleaGm7Jw/4+l81puHD2i8BOhCjncMpMiKVKjfINSInLOeHp/zfWFy/bujEQCf+g+fQK6NgKS
ouJPbZ9Qlhlju6s0luUaoD040LeosHvclcwOkXdwCbCgZ070XxHdiykp1kPSRuLdudbMildTHzO/
39dIoFAkUApQwnOQ4XpKJElgPVbaFZbbkPsPbvBJFSq9JEx1uApV/eIxaajVD9++aAykiwZ50AK1
3Ez/qalfURnhwKYC4R/cimF0eOooqnqsEfLcv18tcleJ4HtAfAtkQr6j6O0Uhsf8cId6d54pMeN0
K0qNTsyb/YdCyksbiPsptz+5S0Z1TQYFcQBw+hkScy+3pAqpprGK0ZTa7dJrX/jA0gSNqvkNsyFj
9CKkkybWd1mKCZmD1vyLzkxY/sAGcjipDf5rqJso9mLiItzwWUx+2XJp/dfX2GAgw44PUs4xyGcr
6+ovD58N7VIs5sGX5v0Jmjqzn5l8yJqYausrLNSdRdfHMCFD6Th4xvI70soNA+q1OHXIUFZqQBdH
mkRacujNtPh8NOaLTK0AplWnWauzD5GP9xlxZA0vUCkyy3zkX6bRazFr+4QyMSlQmQwYlAZfPa6N
VfbKjqS1yyAs8cfBh6Zu7cNiZk/wJWmjShszj+rA8cP6BNOQiwAP4ZCqXNZzDO1s0Lag4GJYKDd4
gHAMbZB7qkt9bzYvwN4Vca+cFzLZy10IbyViBO5nP1EefA2bKly94uyrgAtiYxQg0HLjjDiqMIEJ
O3oFE7njWi4VNqsAgIjIGYbyyz06lfQJvd3BgaNrqcmmrI1FyyFrltdAI6pKuuOpoy7gLuGmEdDT
vW9yk8wmyVGuzhDtpfaUfqpCotCW+C0Y3cokIzRhrWRtRDewrqcX0f1zjxoUaQMmp5QpjfXnMvcF
BhFVtEv1GjLToL6aY2gj9l4GLwHnP3uH2ZLRcwiyFuYThaNwB2KuP2skuJALj8tbfj5UknT8DFVt
P2qYUAAluCJnImq2SPIPAw9tGW5UMPMgtnHhiUjJJNsZzpuYgPKLMKfcqMH6bhynnpTExOMdRqSs
wqk6lTzke0oNZj2iDczWjBUJDuE+rbguYFAHV28mEA1eTa8BkGELc1Jz9yJ4dosmI4vznY8zGkgF
FRwjJ+oqHXhT3bEeYZCJ+cNCpsHCtp3E1DnmH/LvBMWubSadMGtkwqgH+DWW8FC4v4DZyyA+Iwn2
ue97kyP/g3PbpQhjCOujBYByceW5+qDH2ngd2hucU3Yd3uXY7GRUEjw7DY2v6Kei3l6WTGqAxNdC
12sapvnRq9ThQmtCdCI+coKIpvQgPETZ0mpzNehclUTDnoR8JajWlMljv0geC0okDgh2co3AxQ1+
ho/cxoWMM1vGAahUVuLFImCMTy8iK5SvzcJkZaX4BGitsbWg+vbQ8KTnZNeOrENvI7AxHCbqvAGK
ZdqfmH+s4nw/lN+ByZTHv42Uvfze1lt7QG41Ah6scIdwrzgDSTWXCMtQDp2BZMIsWGVb1brQUS8/
eteDS46ev0Q0jR0Sl4MefskhrTA3Yx8A07HSZpZYAFlSsoJJZaEokXXdK0xewEjN5iSih8HeUldX
Hl7gC4vRMVRCDOzVDTEf2bBX/VcmroBoxoJyj6Qf3j3Wp0dV/PyvXvoUoWRVdmqxNsrgInJhZegX
A9wymd+tpWR3QN137g+PlvCe9SgaC2oem9a90rpbwrXUDfvoMPgRUsXLFF/aGht5kqyw1AbqN5dG
gtfUCibFyNFEq6aBuFZ4BbveIiyCNYRiWduGTbY3uCE36VhPX7I1i/QJ6bN0Mxw/DDAgy56ESaBD
3KXyiSpEtw+Sy539gm8tJpjSBfFxqIv8kRngFvBCg9UHHFYEK6szdn1/MnCsEXlaAM7FNhe4WOzD
tLS+O6V41JQxgWIKvElmpME4rOS84xRX4hfTeWjsZ11DkoKTKKwCyjSZeGfoNxjye6BlwRPU8heH
kmOEt9QiMkiz56LOqJuFWFrBSx6nbi+X+QjaJsL9hJ+gu/6phmFbOCQv0DZra6FOSaxiS+7SKtdX
1LfkvTfVzg/OTa3jo8PYi9AVuowAFkYvUqEKDy6ZudkIX8JXqR2UaKsmBu4SOJowKRD8mZJf+HDh
lT3AUSZ1PZleSPxzoISf4YILhd+tKn1jkqNRcstSPswUDL3OQX1H68mF2UvNLbXuUAK+ALyI/sI/
j4jAaRY53ijg4JeXIC4iPACtkB6dS7cLxqVwVsQTzID4zOkVrhz0W6PKq9+GpHWW3v0CkeEZGInA
5lp2i22oc+BAFXWkgIEipSwm7l8ARlv113wZqeb4L7lJ6gmWVvIHPO0C63KsZty5Kfiqap0cTJfk
c+kwZIhw4S7kRZrcy1oPnNOeSo2B576P/2TdSd9UX+nEaLfDdMuMSW6ODOKTNNVRgLUQAsRpfXcA
BoIOyDg31VXgb6JwUU+HcpxOk1I+ROXB5OXIVN50by0RL2qEPVGo7IfKwlaoxQ+g2drUwJOOFTnE
RrAFBmdUmYSggSq48TonDiTWaSGyG4SHAYTXZ65jUUbb8N2IJs5DYBDlBQRWXlnMJNmC2sq1T5SS
YMBNWx7l2nluoabAVLpf4gD7LlArkAggnJf2R6+xlyENhMUKLErKWvemIS6pMD4R04EgoGxjGdXw
amxB0VMiH0IBtTJN38Kt3MsoBUtcAXB5Ab3OvIuu8icclc8YyCoosgeD4lem9twr0p0qBu6duJVm
yBBaaPDdS86PbHGsmVWSGzBU72Ctl5iOWFCixPLA5lvfZxg0HGL8JdAp6FlG2yySCugdPOmcgXSF
uiAety0cJF6hbInQNYBpj3GKVU+BjcHMwck4F3whxECMpUldAEpJJ89iAlWAZCk3E9YJ/FMMlDo+
uwK3ssTHlpn7sg7b9Yu/qhkLqgZmI+6lBHIGb4CQOrFjzPEqX7WmxoK7I6wYy8UwhGp2gqCsfM5U
QIJKRhGW13C8OGer/h92VMiOHYKPV4qXkkxBagIEcKBWgGk+ZMzVW4iQHqYY95pMFPkPtslLgQXZ
aHU0rwUg4DKZYcA5eMFTSeoITRR2VY3zKJQlYZZTOaoq5jjQpmm/eSNgLCAJHg9PvNpGYDrKKxOI
uuqjDc+ghl4mcAfQmsyCHHY/UOlJarN4OIg3gcad1QMzgelJzTS09FTFfetrE4kyJS59HOJMeKx4
2kHkEjhKYIGmJieALyajE0o39JcgPxFHU+jgoFbWJ/nm8KjcuFwbcOEmT3lje6p8vxjkFa+GdV49
Oe0r7ZLNqYpmqDFLAqNep9l79z8MAjoMNpZtRGujIjxCya80um50h72gAewd1lXQVVvp6BNYT6Oz
FtWRyxaXJSgteO5HR1onzx12MuvgfeI9vbTTCQI3xgvFTkraOy3Kukot6BmPafoulGBzyo81hDE7
kBMygVSgv4jIRAfDUJhL8vIERCT9oiKaMm4CwPhy01VXabMGFFtNzzyXOTz9Sz6Ro7WK2jV/CYBD
b59Bz6AwoUcQPYjvPIJRuhRYopmxcGTqtrq95wqlNC+5BbV3e/hlQXDmqfYfpbKMpTT+LDO4SkWY
AzUsVptjMgFE84VGdc80mE3AixS4iKFeAD0GvjqgyIi+CBdLUpxOci+wjKRqcWi0wyQ84WvsagdK
Qrm9idtFXkgDbdXaWTrm1uSooXZVB+4uskdgGLYRb5h1Wj8mdBd8Qpmvy9aGPQgSIx6R4k4WoIiX
mYSdWqgn/jKl2Ah6LDb/zd8Ai0L0GZWl3d+cbBJ1Vl+MOn2glFfxkkh43BxM1Yj7NCWwrjOw+MA8
xnFJQIHLV9O54Iho0s21R7fTdvwDcSpqo0Otj0spUNiWRnjuq2jbhVjSg9+G2PYabvXAKaSrI5eR
cTDV46CfFV6r0/zm7YPCBMPAbQqqJznjefXctftE/VUGZswRXLavYbr4CB3D8tvJH73wYSJfOE8e
K+/ICsKR9bMMiXTXzybOl9lvad8c77Grj2CePodom2EOwPrKLLxE62w/VdZBI1qIjq/oKHtZkgl0
anCZLUxjjJ9tZCnLgY4lK4JH+Ai0ELjIEi6Dhns7DRFah2tMAUxzmeDUOJ7DCWNWvIDug1TqZTm6
OwRYoM8KMBupHTLyVbf303aE6onx4nySm2fsmoWQrgbvtSDXuMz2gfMqy58HKYWLCLFdOmRE1kyX
OX9Ff8V3Ee8ECoAQvjSgQA3/fLJfBn4gvxLUmfNF4XpCuMZJxS/OoREyIc8PGtEq6YEpqo+DfNei
SMFoQ5A8j0Ej2J94uykZGHQPR6S+MlPu4HDwK5z4y0HJzT0qECiXWwvfBHqCdLWcqMLHkTmYbHM8
BUj6yS60cHRjNuIamD8ahqbeSw6BQ2CpbD7FCdxWznw5pJsUlFe5ZFDeEw4VxTvKbWV4WJ9Of5KN
KPtQA9kKgN0E8mDGDH2KKSfLvGq/hK8nhGuz+xJlndjp8tZmmCM1uFWTqhykW2hsIMlcwJyFMofQ
2s+A8c8cvwLdKPDK6DvpAoXnJw+F1SGg2Ew1SPWBDxUCGmYjwl+UCaHIOOQAFIwa/ED5gGN8NxaX
fklnbB4g7uhVrlEHsg/klwYjTSRn492Rkd4lpIxjcqH08T81yvfyrQIfrIYRF5AmSL4mxWTBKBfB
FisBGliD2kYYfj5yF+5dI/qTVUQdo5vfnYdRpLrKFQb7s9A7dKpL913YrSMcjSfjucVr3dqmYGPD
Q2lw+GqPbng1seAfEMqu2Z/YgFTzQSkgUKGCAL+BDtxHH/gGDbijsB8Y8QU0RknZLZUJDkJE3OWW
X1HiSsIETXh9GizUct76hBcJswS9Dt+h4aqH3Fd7NK/jViW5SUn2WfBpQkXkuzA8HNt/XvLIRx3i
P9UFQwBaMnGdTv2CMoUZUqQ/NqjvGDKJ2xEjBqDRjgvBr/UnKdtYaTgVQfY8Dci8OXcQVkON5Q/K
GKjJCLPszYPmc7kpf9KUSx1sx7jqlgz147UwcmXuzx4JlfBkc8dCAYioLtm6FZCSvGwEU5OprUvV
34TWRp68Bj9djl2uxiAB4+MPAknIpIDBMueiQwlMMg4lv2yUkmmTXj/3nrsUdk/r3VJct9kMwNQn
6b/CDLgBaD/2t/MwLHrf21QurmC8C58KQbhxzLf46iVESBnr5Bz7MHSw1JXrYmLF2/gSJIxXvPjZ
LPC9hS3k9xhJ0qMB5cATpS0avG4xULr45OyZKzxB1fT5Hj5RQUfmvpy4QOWsErWrmEXiPwFfurX0
RfDEey5Vphcw9uePO1FWufJWMN84WTw0LjLxchgYYor/AeIe7k/ODxa/AYsq0bW9X8QkiKgLLiWf
QR9XaNeyHAUxxeoe0kV7qimdRnxrZFhs+tOO14iru9rfsm66duoh7DUo4foqlsMWOnNi3rmDEWW/
iR+CiwwAp+L6SoOZCK2Qkdvd0MIEyZdJHUJC5AcH0HHZcALFGOhL+uu9UiHTQUCnmUkt878QDprk
JYlTbu6Em5plgV1YxSJ22WX1P7ZANrycRr6xPA6R9PW1vr9zRJlRsJGZ4HPmxCNkfC5ltDvOihxw
B+80+FWNdiFhYm/T2NClaoDDNFKy95nV5fXKxSphgKZYt1f4l/NQr00KLMpKRyfT63UGQWqRi0hx
hxto0JwbZmLyuwMT4YxjIv6HhKDgXPooREYnf2BqMT65PrCdSvPIhoSP/dom9MOmhv80/CtKymje
TRhpwrAxfwOSSZK99jKp3yWncnGjrNPwqWFaxIZwyrdMK6HDEvx8oB2Udc7ap1vgzLWyL+KpuI1g
JrkT5qc8jermFu1Cp6HirqJYozHQvdPcZ+uP2et3toP2VKf2S54TONDR+Ix6Xys59bDsnz7M8qJ3
33D64T1BPwJyl23IGpI1q4nbPk5CeDVM//j1iv0K6C8UKB4YSQ5snqUNg1QHSIVhx/Uoq1xUX+mW
2060E+ODVv+MsCXuezgWRoLMLliTiDCkrawo2C0IkB2OOXcRBveOYu2ZbUmekU37pc31v56jSTWt
RcVeEBrT/9twEXdJbde4Pl3MkfNfaIsUaCGKDTfBn++3srBsighfpJqCbguLEmTCrQEM9VP4gMUH
H5RGo3UI7wUuNqHmc3UGgDjSOIq3ghGfgDw1QxxuccsBBxq0J7G3A4dDbZBjJkwDx2l3rUYsEyDn
EP1IMjcjVC5Zqm34BHtqRuYTylvquAt0tGG1Dnryox+76AwcKXmyMkGz9XYTdsCM5a5DctNtM//H
hudpoHk+TBqN9JXoGo0D3A+XDSm+CWImRvw4+xIUHz2kFuy0jNtUzB/FgcHB7havtGS+xP13FwO4
6GeoGIQ8MXEZUWbMZ+8lQgsC+1XGqmIrPiz5Hd5o7UqxX8CHAOkjYF3FRWWtCH1ljVH6Bwq3qURW
Sa/+32mPXd8iALqiApIKjfN52HC/A9xfmtZd1FhmRDKUnmdc0b/jYSTJpD6Tlc1YBypITwDfn8OI
vZKZKi2CQQMn8zcG7TJTq3GWua8BduF0J1wtleodj4KR8z9gDjNztDrMHfHe0Iefpn504++UT4tt
xR5OkE9BWudM9vS9Drn7uQ0JGFkOnH/Y/ACvLcZLSmSavIkVTP4u6pnKzSKkECN9kRPUZLyViFRl
U4AkUi/lTN96Lnnogyq20pWXPQits2FTUGNCUjvNU7Ofh06EWJqsTUKhtBJGLh8TN2lBjTBHwt4k
g+LN5QWpA0KeTIhb81OndhImebAtLRItYatX2HBX61I7yXoVmqoSd5eB/cmFKTQRLmNcpZFF0R/8
ghF607ZCTjO3n5QNqXKmvVSyJzfBVx5UFWgM+UQDwuUx1q8KYowW4bfmP8ehsoJ3Hpu7vD+H4ysy
I055sMbI4ldqp+mXecysIjOnWBp2cchVjD57k3U7NVz7IdrzV0IBje7GKcNeN7N/hhUtUN9E2Gna
qH3X6vAPD5kgW3YOTDBM5rjuw4nI32qlPyujlMbEg+7ZKPAxIlPf0QnmWcz7wagr/ul6WiH8GbLm
bAL+JdWzX+8yKgPcSaK3lMgshL/0YQVjDi41R8ZvycXneBqz73j6KAJSHr0HnqQYSJFBg0Wg1JbE
2gvNUz4NJxpbk+uJ/89DfdBAQ0XD3Z8ymre8h99FBSoj+eDFYiYNq5XbmuUCbh4AdvC/OEep0uGH
83sEmsMUg4KZQ1bWc2yd2gAeCh5NUII4MgEkE0i3sPXZXylzLFvpaJkJarbh7i9NSNtY92nbIFq0
M3LQJcsDoYxKvzszIpOzN7JhLaO6s/cNVpSU3xyUdCdMTGB6CPWMi1O4n/w2PgXx1xvmZAQXAbjT
QDPo43xtmn13DK4OrgLCIR1w53CEiyOOBBz/ojE2QGe4lHREbCbFlr3gYuJmBgCbkdGY1qdvfDrx
VvOeoIJr0JDzTx+H87xEfq+1K1xmqvhfjuTeAewPs4eKeMqo75jj5qe+upKmJZSlxn8r63zhmC8y
cwT5HsjGzTFf4XsDZME/liQ3cG/x8wKxaZKDoVOtUQpC/cxINKIIFxJyO2eMcvH83Bb+GxsBMmbJ
sD7S39X0PHKBq9D5k/UAH4EvSF1QV93Cdt65krQfG123u29DIL4t3kFpszWRb2RrPaD+h1N9KIIW
LT2KSGioY69AlbuEYSBKDWl4/q84o80clApHrG0C+S08lD99Q3GHgvto8c4jn0gShBrdlu9igLVR
m0nRQvMvTmUmsiBKTcBiVgsfUZ6A1OAbh7Ut9yl9Qdh/Jr2/GSDJUE3IORo4wQN4CPT4PIQoCc7G
BgmDFicxqknkJRGSbM6XuLRICcOom7EmNQXpDqzgHHBauLcyvcwdd2miPNfQa2AgTIQvL4e6CHuG
CMk3wnnmv1hr/eD/LSUiEke0cVQLYeKy5o8dU6EovWCHQoMlfDC9fdTgYbQdYdPbcP7nD1IscOII
Jsxxn0LB9sKjlj/LrJT7EkGrjdEli7QQmEAtm5PK7Cq6y422PjM7sBPpfdh0FvU7Fagwp+gWGvva
jwccylT1S2ryhMGZ8kv3ntJb+NxVCHFhk0S3Jj9jH0IlxLtlbqP2PzZQsU16GvCumeO8dzTgVhGs
dNZ+rZAG8jNCn4VWASfCB+8VDg3+fBqoqMOHZNtzLOCrMgQMeEJUA+BN4a0uuU/JF6DjlbuWUonx
phaBdcb6KoWS4ZkHZu798CkT1Ii5v4r9NIN4QTBtiMn34e+QwOenmYteO9ihqkPsESw8GivffkJc
K+wIQE+gXxAIH4xFCOsyUhubbCvsPF6vVE1t+d2QfR5hyK68jeZrgCDsEpOJLF5YPFlJNpJxFe+y
KW40DHDWaCnUWFmF+rvGFFw8v8N5WAnLiXA6MhwK51jS0tftG10VfYy0WfIhp+lm45OXWwX+YHBM
PqhURpfRLDvfZFTTRirD4fxE5yX6YM0Yt4K1FXa2qeYftAibdjBo9kJ8oMCNcfbRxaJvfKHR4JMB
/nHMCP9WSgkkgx1VSUt2tstzow/nIMijs9ITVbEf/cc2+IGAVlg3qa6t8F2rHu44svWCKhkuBWAH
hjnNJQ80pN3DosQ5Xr5r319VtTzOynQpA3dR+NmePMC9oGIlnsiVBftTgwD4bY/dsnV3GcSJXtlW
t6mG/cViS4rpMZith9g9NOZDYgCSQypxrJMLM7l/qqm4Rhe7RZusmmPS6PA+t54q/rCUk/PW1UJm
pLhTDu7Cc4I9rab+RiL0Ks8jIAxa0uG1jGmjOTrkDfft9F3E+tZqmwuHh42Dw4AZBveibgTHEoE6
lNiNzWVVeG8+Xb6F6ScaYB+/MtNSl47mbB3KwPem+GPg11jFqYSFw35BLCuOLm751mjGBrOHXYh8
NKLDgKZfaP0GXWCuQrVFHghx0uPVU/IjjaqLa0nV4OHK7uK5DEX6CNUaUQ9GXCVjYYsXwggT/gUa
tYUEknJad+MT6aCbQkHiO4t9WFfUK0JnsXcqtnZDTAD3FlKP+AVw2b4OZkMXr2J7oD4Lcylr3INV
Mv5ivyY06ly7+6rFKaBzQG+4H/x93BaHOXAJAUF7aK0tLbpgO7iGFIOmsCYsZN43yT9H2vsYiJIJ
R1qNj/r4XeIxAWJxNvj6+LbmjDqLTl+2yAlPU3oLy27hNIh8ilcPZmuux5u+e58wVmhbyAKXcuIk
n/cVnS0fTlAxKSgSXiZ6Mo9MDmpt9O/4wJhrMExgsoURiLsUrFvvNQEIss3PpGa8789nt7pA91xa
QBZBN246kFgZ+SccTZoOV6G/QjKPK3vhOOToFOIbBuGBxTtSgGA6TBCkRzOQw3MrHub0ZpY4uGLJ
6oKgzeUFDjK1qafy4Lydqr9k2gH4ycf5Guazpc0b8dcmhLsYozdGaRybTUIi/EBFZTKUGPMnfgco
ZswxTD8Lv0Pudd3FZwBKz3wq7p1YOpkPOGrvKMjAQxUGrUyTYRnDw5FCmUkP9QarwMroegOLMvQa
MqEHDqO/YIjM8J2EN4swHfMFM8EYbb1o/sv6h8Yefi/+eChThc1d6KtZP9BKEB88nwuxrzqrJslS
kBwdVJS4z+KOUrFaZc6l4t4hLSnuabhw/cXxb0DF7wL7F7qznU0fsfSXQmOZciJYVbnt6Dj5Vonb
Qvz/nBx64Ajykbuj8rLIFeMpWITwhtOHBtGpbr8qZ1gWkS/8FjabgN4pQKXFFhBnIYgMSUMzRHHg
gHs1Rf6Rayl5h0S98rk5MHlc2Am9mEQ94TO3tTkoHXKr7xWQh6523FfDTcfx1MtUbLyIAjXpMAkf
K3+rqZFLj34aM3pomy7xd+MW42rB8IZRPdu+u01jZwPEI/65Y39SohgD1kNHck5/FLLNsNEPlWtA
09S3qF+mFp+Z+JjZuuxgnKXGydgwy/EGqL/ceyHW0IT+llcBHBRugfQ4tLAmVuDrPselUPYkBDKL
n/RmzxPnOXIHyzE8I2IqupG4huhNr2kPmnd1JAMG+McD6HRxwsHamgAT0NWVkr+ak/NYgdZIUJNk
4uoWlySeAiLmyKp8YY7ZUh1JkbzzyuVHsBRRW8H0jCi8566HcbthOISZ+yJ7Jj0Sch4ALE9BclLT
r8nBECgnyQ0XMUL8JG5Hj4K1VrzbprWtzc8yf63L6nHUh6OWDZvZ+AQskWsjx/BzkKMCY8POdNZW
lD7csR58TuHexPx1X0WoshmyZiEJhSJYkC3FzkuxXupc/+JrMDmu0F+gtOGOJgNgCp8ZrzLYbgAT
c/INzgHnoLP+GHS42kvMfNIG4hpdZa/G/8oAuNqTBB6V8a1nerQJsC+KVwdnfbUzjpRLYtw6j1cY
5ZnrLyVdxMq5KiEaWFyK2ovLZxo4RqJZeS41fdPk/dqKgYoIlgv4Yja9Wz0PTyo8jgGrqgHgFxIp
kDWbg49Xxcg6/eg1xw9eL4+xsPArcEzKCJdStGh+3EA7In9awDreNNq3pt/cQdwXg+2c+dS0L1YC
DWZyJGyZ5CRoUocRnCv2nj3TupR47tkjBb3lbjIaRxVgAYZ1rJu7KlRfK+wNh/CrAyWeTS7WEKU3
I4cipK4o17yvYQLoMWGrGcrm7m9P6KKr3xAeq1G2dKZ2Idy3qT+VLuF32ocEgLqTsSq7aD3jnZw0
GgajVLJ4uDqVTiH3abX5Y4MqEaN0iYYxqA1jqA2WYm8z99hTRdtQ/zQwVn3Uj0Jb1WGgaCB9bYs3
QSVyl+CY2ge/tgDpHsW5G+RHggGWOL3qQ36dMpjH80kIkPwT8dUdwm81ttYSKxMxCR+AgQ0ZdTbL
QCoP/MaRma7yDN7I1Vb+KEmHY1tdIPX4OMZCbqyHWwnqgTNzgEkccznaRLDClvEsx3sOIZ1OBHkk
f1kPz3JkhfCHJuY+nE8N7g6SHSktdqQj5WB5csedLec9JPLBevTVb6LV9xPHMBJpMCrraYqhH5X4
lBoFR23yqBv98ak3H2MPPwyHkYWaf/eJgQsd1T5l5H+fGpndXKbP7cBlYYp5991EnNOrL/YJuyrT
jj71RpIESEARlzFcKbGFNJLgHwYPiwyrSCgiSkkkBOcTzDifGTEcLJdP7/IH3A7Q7dp7GcyWege7
BaCpqz/lEgpr5ajaYGFgCUGwhgBgJpwCzNVcexXUHWGy/WrILt40v8iPS/voYKTFzR27t9Q2VlP2
UzlvZEXTTV77nPl4QEUNpFfiKmHpkP8Yr9KoTJO8W6j/mnriYteRm1YgU7pXPKv06mLpNfI3JS5Y
YzqWyp1IkKJkGsR057wOOQRBCNL8J+kPg4s/D1z/zHZWpvv6Z3cuEQTaQsESrNejrVmRH6Gc8ddv
od31NHrleHTO95uUUwxso6LXaJ122+EDS4YInQ7RHcmVW07+kC92mowHdNy6MfqS83Codlm3j1np
rDaZmlcnihSUsIgZQupXkfkMLC5Jk2dZrCMb4WS8hX4TKdyCLWk7zsbDIVlvGZUSpHPD4gTjAyzc
8ItxqHuYvAGm4EOlBrC7NV42PDzFvbjcLPwLY2JHIo7LcCt3m08QGHjPYYKCsvsQ53mFxNsJ1qXE
VPGCpWaSWFzQB9Y6piwrFtacI2C1AnkAUGtsezuRsNIn+U4qbrpr6uTJDC5h+hiU8NSdL74l7VkL
UbUyzR3+YjYwIF/aHS/+/ECV1WbYGYDMUWreXQeYgOk3LgxzUn55XfAZJW5D1r6kVOLHHZCEfJWc
YGBOqgcnutRca3bFZsNaeempG49KogG6hMNE9oXwbmiJrCTbJaq5kIuIMIFizAGTHie8l/rwza/t
nSNMq/Am4XKWrV04VGXHsthtJs2QxGVZFVxTGr2sB0GGpyEjKEfn1WUs3a/IZl7KNWZQeYGzsGLJ
FBOvSj441WagX7i55FgSpA1tvQeZB/6lHevwMU6W3+wSv3/tk5343+NdZJlMNNcMkddUWeRBfCLP
RCtTtvZ2iBCoTuWOYrAAFhqMfq2CtVTdrvm4D9dBOXiFKhI+atCgQq4cfBJ/jAMdJjLU2bqIz6gl
TiZcLoPqw0uildvo+x6BPytDfqvlNVcPum/g/ErYUx7gGzTTINq1TtD7LZDTF3qzNz8pUCxtoRpB
qhw8i7jH4cgPyZAR1+3L2Jt7ZZx3hpPuKoasBou7i6IeVOdiVk+h2rxhQAH/9aQQNliBFeFOApEq
964V6oDSxKMin1fGcLM9fWNgz4MM/diOvyXtPX9O1oYGQx+2FSQwyekAvbK48UVKkKEBQAk7Akmw
lPhQhuKtmwF2LEHFqVpdXE41N33r7RjzT5a7iXxXYk3FQAQYDox0zSCSDSeQ0QQTljldxCZmySD0
YdRP8V92F9hZ1HLIYPrQpZVEHFBcTHZ1UuYfamK/eiyV2ky/cpSBbd+vivhBI85HB5VMmcOmQHo2
1dokHFeKYHnmqoPD7UFOEVaxMMEE5yAfVJaHLqdqdZ3iVzH70XudoQ6mkgRzJoSk2ptyogenfmDD
yHoVaRDVkDfhZqz9CmyW3GnOn53hI769JXF/vB9boPLaPF5c3VtIcqNFn9aEUmWWO2hsKrYPICEF
fVZrlHsTp9tqbLcSg9q24NfJsCfZ40YE6n/uwmVGS/VU+S2Z08OPQYdFCRSB79X1CTHxfVNzoHHZ
Wt0L5YQIp/CyZcKZLUM6wjJGx16epBsR+3+b0SQrhUSZEuJYeY2az7ry92GI7rlrl033U9s4CPf9
JijeLPQH4ukGUMPU2obYoOJbJY6Dknttm81BeUwVd+3FMU4iORNN5xFtl1ys/BVJ/54aB3O6adWj
dPB55jHPfNIgu/UQEB1E8vm6gFjjw9IU2kHS2xjWe0B6LcXxKQMzlzUkmhaxmTN2dovj5XNY7GR4
IcDtjF9fU3PGxYeGGrSG0wrdTniJAOHcuXFI8+//Fb22M2R4NHjiaATEwF+QYQxqUAhegIm4KWJs
bqAVxaV/Hu8KDyEVkt9giBvi+Mn4I/K2LrOhNFgaGBvFtLoc4i1GOqKz5mJlZERp9DVyvgOgQ+fF
lSMEscnbb4WkoEp5luQ4GyjV4awYdBETnNBZOBXMvpunxTLHxWl3VdswoMwR3vAfGDKDVuYiZACK
egKghIuoB+MXvR4nFDcQRorEw5kOAjVwY5Jbxncmy0JZ8zlMnSvlE0+lT97UFs7Sc282Zz4tRFoB
7DVmF3Xio3xANKhchEQt1COyzoJtTljLAh+lD/814CAEbbyTo6DVNZtJvfTFA3wpnKlm7hdGPNj0
5SlEEchozYdIFjijpRdukRZx2xgOSbAq1mqvIsgxWibc8atwCAADhSYykbWJnz6zDmkjNfqUuOWG
Lw+k0wopPYifMZuPQE46/DumeHjqG46EGjbgecLNeKb1mdWdeEi4Dsa6FGRAc7V5aFUwezpeUiHE
4U9KBLYyuqkT/5XX+oPAHhow6JTDJmz0p/I8qo8+9AtBwUuo/TWjPDtRvmlBnDk8DtWflOAifOrs
4tys24ycyR5aoy94gSTavUh8Ra2J4UENnKHWjEQBb+Q2aIAjnXKGncIQHDJ2iRIgiJAzn5rkMewf
U9D/xB1IIijXAKsHGTK0yk6+D11mXU+vDP+3IaoJn65W4NIxlyAtxmok/wolMI5eRz5FjtnsDDaS
5QzeceumYid9E3lr1m8GxtA+hgCw4yb6+yjtqHfeet04V2hBxannPs3BFlbSt+/RgBGsWFYzPLFF
9WyrHua/HzZk59Sx9/QqqKEk0M2veow87RXeohBulXUr0opxxBonX0bGGwMFpqsrJ9SYZEyXjO1f
hAVQJWyzsOSoZR9y74DxVuVxSGlzB8oLnNrYP2OzifGsk4CyCfMBn/pJSj6z8nGiq7B0gsUbX6KC
eBDNWpoOlud0lIqmrkdIfvL8RHSZtViFUkN0Tbxy4FxzrQUu7jJXBa7PFPhPWdVcs/sE5pobxr7T
bh5tikQozDBsYtylGdMX8LW0q1ccvXnYJNDRfAGcJ+JSvXBbVnCy02MdaUdu1xpzbzuFonVhsArC
88MOc4ZnVz+OuXNOsR/C0pDSyQOHNFWCjAtjq7fToXMYv+bC3IB4q657hSnL3ZvVxfyxGseNy0is
BXbsLWOVMm3wultEepkIcMNVN72JuEyWoQykJ+JiZ9u6OmG8chHRGbNU0b8Nu6fh9zbuO+MS2hjB
UaRqk4XKXPDOD2RiJF0AUDFYY74RV2kvuM3FDbeKNeM71EFS7ST0uB6UIR8GYjOp62E86A1Ov/S8
/b7rAywdofBbCDeDH62CQqRmm2as/nVVt4eiZbEdLCgZakYipQXXP9xE0WHmUfpNly/uDpBgZF25
sK2jF1RXan8SXpmWRFzTfYdpMgLY1GjODrnqcRw8aFhZgKFsJpwkpABHmWcbr3Gyn6CPJog65aCb
NSzbp6NErSltvFfwbRyAiuG1e+SNsvRqq300CcCjkqQ6CIHqaO+K2N4x6O4AFUNnA/JFlQsafpDa
mCLDF2+iEit51hnIcq6Q78QdO3KbxhB6SoBYLh0uIUfGbMalw3mTuV4Sv6gcm3PrPVYqHl7GuOwS
RqxZcaO9uk6FveLugjPXW9jQqPcc6sLIcohdaHEKbNc8mCt0FcqfHcClMT6Q4EIBqnCbngr1rc5n
6h54GPoCGgVRqGsjwjyU5Is7rMnmbhS8+aBxAYOPI9EMwN3hpD935PparCYds+NeIduQC6/vj4TO
nKkc0QSttFFZJVG9FSPirCr/x9J5bTWuLlv4iTSGcrjFtpwNBkzTvtHwakA5Zz39/opzrvbYq7vB
lv5QNWuGS8i8RUSbHqg+TsY7D+4pUa5P1j/XIJ0lcunMqp2RDS9GkqyI6vQxslhNwCa6fQ8WqE9A
8W9I9NY5FVWJZ391cJKLNeOiG8AbIyymIz/tC7dTFtsNMZGekS4uA8mfXi+fiHyw4OZgjqHyfUAe
RcoqVEcAclRaDmsVbJ/r8Mea8ZBDTiAcASluZFTDkSt4FmQX56oZzna0Esx9Mt8R/i+rKm9hBL5C
PR3xtbHKt7R7q4bX0XzNvHjNy1woeoDWp/wLydJWpzhSZ4ajpo1A2/ttax3Jk/lOhAe4nMG0OtTn
yYexIAhDbl6ZvhSTbR+s6PSm6M9SoBZXabg8uljNT5UAI5iLmuT4J/RQzu8iaiwqjOiq2wzSkXfW
n3jiRmUinuj+VDBn7p5i7dERWcB9i3EMdN9gPAHJrYyOJF0max1CHBOd9DAYPo3NTGFO79PVSG9B
MwSrcILhM8UyEXYgNhFbzbmk2cqGOcLg2DRv1nAPVZC45ru5DklD6Ft5yhwiNXFe1mEY1nT4Hc4b
C47wDdYzUqeDxFH2z8SAknqhM+kMS6hzpbIXosCEyQnRf5AkyxuUYLkR09ldFwZsjaGEF5MyOKEc
069ZZX01uC4r8ch3Kdc9YUe92sHAnoViBqIqqhmjQ7PDOh4lA6H5a5r6huq40FhpMKaidL10MKmd
fl2wjNlg8m86conHq0vXgZPsKqbBQWGjIq/RiSRGsoDBpVp/60a26qKA0T7edkEAeHzFfYvjyFsr
+hcTT3ZJxG5q8VR6dhmDl3ayEr9VU78yJ+RPcQ6t4pOFgA2kIkGlw+JGXlSo6CRZgkHzlboXD1GT
ycbUC+gM+UMI3zUzFAsTHQvnsq6I1wOqSwICKDc7bnlOeS87hqq+6lE3TCM0q36bmOoGwD5M5r3D
eKgEdCN6Ajv+PizXMHgj97WIUFrN23ZClVNA7bkVMmBIHkUw7rKBpQMOxGYwWsvvlveEo6MvTT/E
XhgCpZT/OG/X41E8HzyQnDbPdo0SHlU29ISWsR7bfcrsqlAeMMjxit8JfYs5hlXCkojDHQVtAy0q
4eXj9UL8c7kJ1SOjv8R6RRD5bwF2oEklxWogFbn9jiasNGiLo2AkKJZt08uRT3EcsKSYYBxcLh7H
fV7q20K0W9NCi5oPzNG3alaumVPocCpjFPjQ4foH/arLyDGBhdKbnrw4PEJcv1Iq8h7gFS7dIcc1
Ncbr1sHj1wV86R5y0BjasgZrFxeOaoTC3hz60vUjyUPPvUOUn10KHhP6Tx5SM4e1w5M4984WEj9m
um7p/QILZXNzAO7yJdlH8GcabBYEWxcG91A/V4xSxgJ20rcMUCvei5iq50CDOc710ptNOsQRFd47
LW8CtQPL8gKORJmF+GN+j3CFplLZptO0NjHM71WZyE0lG6faSsOVA/knB0F9JpoQl6oi3gwid9XP
bHKxW9DiHzU7e3yepnVX7F+KE3kJgXifgd2WAFw1et2WU6mK8dydV00woU46wEeW7rs2cWtCqZVP
SA6zaxViV+pAzmUsQM2gNNfO2dLi5vjVqljjhxl45XXoKKd/wBOwlYw5A09ZfUeGe+pAGCIehfxg
WBORhfwZrwZvWnPSyTGiQlRxjJmC4NBk+jpqmJQDZ4Lx6WPiJySVzvm9dsp1ajNw5XvDM1L0Yz7M
p4K6IOB2EZW21Ipz1PwJ2vy1i9KjgBjs87LH49mh+ZVmeS6Prkne/ehc40gD8+8xzmFcyuUi2Xbi
/Vtl8wW41uQTZ0bx6SEQLZz7YL9PZbpCeM6FAHzDiie0BMnqYYKxFUdM6tsnPE1ajTDDh8KliOtZ
hoGhDrWNnqiJXzXssdrqA8jVlPssKlZ2/cHJIg1PyF+xiXgpmY+ArE0b6bFU9dwN/E6WHX9QICTA
6atCuMYBJHNEOAPAXWzonMY662Gf8DCgezpw/5oO9mT7SykShEeHJmsTBxm/ym6IydTosdiwLQxh
RvyWsXX2Cus0TEz9wTC82OdIlAnE7HxN882gtzBCqgj8H1BcNB5CPdAalm+fNfcU49J47vaCyROn
IImhHNfqEL940feCxoatZtTCJ4vyR0Uk7C+3jejs+qwQYMC9yvFPSP2pA+7qxNyx+uB7cS30gqqO
b311XrwJtAusBqMckhzAF0rOSh3E1YNqCSmWtR0hKV/m9+kGUrc1ra9uJPbFfETup6YpTwMbPeV2
zR0Pw1MLATrs2Bzr0io/08SAO3Z16KOpEjqytVxLikCtJdAK7DWO8MQzyBuKEL4BZmZki+TI6tV7
Rf7FOMAoOteU4brz3aNjF0+nSbzbz6X7X8Q/YKsZJEZaQb6NrLugFe6X0fZ7vexJasNruK/9UWuJ
7rF3URm9iJMWD0H68LJQdypzLCUYcPTLrymDFrobq6cDUxSIEbDXiUByLWzt8cN2rJeug53MlMvM
jxYWBUvVwacy73WKOQiJbPvQliTTco9vDaWQlIoGY/QRJmZDNBVRJyPSwBwpkjEDrtrfpAVjJT2D
ZN61eT4GVIoqgiZpHJh1jfVVoRAXAKFB4toU3V+wbYMjlP9xG4X0WcLKRvNflVR7Abrb0no3Y/xx
GV3Xrodn77nqNxmxyWp3zxkONlTDqvuxGHuV3d8n41q8M0az2wBcgITguiYsHhdBlZN+9/adPd4v
iE5A37ihTA2zQvlzmwwCqoIQwGYIZujuiPYYFYvZpgwANLqu0bpxuinOYxEruJHs9LjEsH85xSYc
g3az6GxCTL8AxQs8uoZsXGXZt26bv/HMJQe9Pbqvcw8zxnvJUIirHrcQkWNSn0DiXQIHtQCW1dTH
uGewp2yBQXNmH3TRHOIsDBOzWwubXNoxIPFar/cO4sFB3XNRtDi/pS82GQAl93PPyMrK/fheWpcQ
8IxhNpAiN2/ERi0b15fLK3HOCYUlsB649aPC6Yj3nPDbWHjwF2S1VRgrVf3dRXU1uC1GfjAyqIUK
VTukREamKX1f0IK+fhceXh82DT6+9jJGY9N35U/HINfmLzZJctKDR8hOC176+BF1X+P8U8HxiHRa
/irauzOwhf3FOl4P0M/EzELGuQLWNtC8HdgGruVeJKG+oRyqu/eykh6nM5/T5F9qEBM1P7ugx72b
XGak7YwYYmoqk4vM+vu7PeBR1RQiFmaWMblR0B4I8eKnUzRAHEhjzR9h2ohQbSb1rFGo7LggXTjj
nkkJAqcsvRmgL9qSMOlCYgfhWkiTDVOSVtW3eAcxF8Vb0GpfmcfwzkZMPFJA3cbp30Kbq40PtDTL
ScseFmkEkB1mVZzIO+8eNwE0RPg71UVSs/rmv9QhZWB8gvrNXD7KE6ay0RmicZJcZNE69otjOo8u
YfjTlIeRNKGS+EhJPcYUUP3w9B+hWo5QZILKTyJnp4Ml5EazAS6Rx+J5J+lxVdZGShlol5Q0LVm/
MyoxGl897zhvsdAdD4MbnmTjK813S09aZ8/OZO88q3+LYWjEWnchZHfVJfipz5w5oQePSMPnj4VV
aM6LNiOmuTkZtBH0Fjw4B0aQTWhNmSDaB5dxvG8ql5DAOS15cRRyP5pjEF/DyEOW8eLax3zOLrZj
rXQuo4lWVDgRffUvURPiO9vtUrXPwWJgYQTp1N6MybXlS2EZSi8sqAaSP30krMMJab2WaOvM0ZET
fy39ogLMni0Xi/YVA3gLHz5nZPQJs75sjQ0OUL6QGzg3bHU+Vra+G7TopGfVUaw5FhXrigjnQ6Xd
ye+SP5cKTm5wLlVqJRXltFT6SfTfouTnmWCOMYVdz8MQQkdj6dvM+Vr6g6WRoSoH49uyEDnmIrGt
TOaN8Gt6ZdXD7Go073fbyvbCh0nMQ2rYVlN06tOjHr7RAzcetGMBjDFJiv0ldhGzQ1hr7306fLAs
HHLOg2S8w31D8JdvBsfAVEF5BvIAUZXqnohwMcyfaGtUxJeCGuRwZNCIohjN7Rum0OjpNxVCU2SC
iPYDUjVNXCj+TBoEMiZ5GoIPfoJCXquBbhqLhWmZz06ur5x2uJhxDu8AZTmtOWaVNeNE1bhTETZB
vfq07ARSJNgOvDZVBwHnPQfesMU2xW6RkLnVlmGbA0RCncA0jeJ+Qjcg//03H6U+FCxEeMKQqS06
o4hOpNnrpnvsJuPKaEXOAXCHAJ/DscVFprk604v2ZpGwoOJaP0H0YXVRMxbDB4Pkaq42SldQ571a
nJQA41L/M0Rah/Z/YD4DowHsBGLS5Uo14IJ8JNCAc4aZCqCcspRrA3tbYiqeDBggXcC8Or666ETK
WgccXLaj1vutx9m6FmcwEysrMXnOdYRe3UGoCcQFNCCdM/4PHvU8Wpm0UqFzydhDGiSmfyswIhmb
Oe2xSd9/50Ip9S+PkJoxnNA54MX5gvcC1wZJ0AgrEmaBOj2k+FYKWU1G5qwMcpASSklFcDruaNRF
LgmevXmFvLpVappXlzkHRH2baBwWuXFLUZXKkCjmmdKHrIbw0bf4SoQP6r4FlySaiSRHwgEjLaup
mvhuSr9aUjJ+GDL0On5sUCYQrsGSxIoTS4DK++yYmkboUoTDUGBXm7JIxBdXmc6yZ7i2xMefYAGH
UzwxmDrAXLPVO2HWovedDWhK9k0LsJDmb2PgcgwoAHuSc8YH5EZqNo5mYdg5XL8lsxt38RhpNG9C
mPNYIVmfYG+WvhREoXvSs/32UnxGae8jSAUfkrpdEHHaIK231kH5wYX4i1D1xIwiRU9m8T09YQEq
0cxCgOC3Lka2T7SPitGV2MZzs8koWZgxMgYchuZQSvZHcZeZoqC3C/I54RPELLqYI/qXm6zxT8Bx
mLL9kbfAHMO2/s4oGwUbhXU7Fxc5Fmg8LTwJtebQTu9ltOOI4Yxlrpxi30WI7mDdOHKEhQ02Nk0M
JRrQWoodI39IhxmVNy/5KBpz45gsZYYH5Gyp0NC4FoeQIUB3qJyHVxcvBd4CbWI+9XaKFT/MGooZ
+gQqZGn3GU+pBr3cc6YPuPOLilnMrT1+k1iR0iaoKcGDy1bEDxDImV7U7Doq+iAk0wTZUJqTAeFh
q1o4azFSZqGII7QFMLIsn0ZuIvDR0IvBXLT+CthtKA4MvAKWIC4Nqj9gleUwlHBzJgmYhUh1YRsH
ZKGK0b3FJS4s8UUPttAIYB+9y3TAwQRLBgxL6pF8CecGOw2Vd5z63L/tfAWdQFIoHlkL/KncCPwJ
4YibHwMFE+0BG0VWJdp+QYcFBpbqfzwXwSVhgAAKuh1xaJKhu5zlLBLhlcl/0sWuisN4UrMXKRWd
JThNuA0jFR6JAqp2ZF4+C8IJysFjSOsPDjrJDUna/VgeyV+h71RZWNISiotGY3qbYbSx7PpOGMSw
COHLggRONlo16ztEHxDjLTglmA/QXWP058BrDeMfpWSJUVN3lrGnlqP2pLFIiNo2BlGU6SrgeMf0
WcP8e8RkYj4q+gduL88hE1hkUxTnLC+5UYT0zfluMxZpuweMR3gBCkkvZvHDCS49YpUMPme2AoFS
CJHYcjj9WWkPedw/c3tDPKi463KMkDm3sKVxwjvzEdYxFCOJ3mLRd0xRIxCrfqAnQ+Mk3z/VDjGT
086BprLE68acya1tiR5EJVR+uFEJJQg2Uu+CU9fSnWJvGZLvRqEApCGvgw/FKumrA95iSHRx3zPv
zNwa7gF5HzgpUhaIDobPxf/LFphG1rSyW2wWPcRu0Y+CsSLc2wRAxGPCEkUPr3wE4lELESF3/nkD
RHQGMiOS06XoXoQ1V4bVxnM63BJcv8Ae5Edo+k1+o/PbUQyKawyla5NYJ2L6uA4Xvd+Cmzs8iQV+
Ek9n5jNVOYITFqjGtjLQCwbzNyWJlBiDA5ucZ2dtkcAzpfv1cWnPjKd5pBlayUr7p8wfcLpXLmwV
ArU4au1wZ/UvrHv2AX2QdQs5C2BvCoS09BOut9y73Q9Ly0O2BCkJ3J1f5AHviot0hjxNN98LaBc0
w5i2iJ0G/4TjUNQR1IUMa3dBzkmBIyIjbP3NqeEpjxm5JxaqT4QZXJD0wjohQv0pZqrRCHPyZaF/
wL/pyWSO0qU3IXxFZziXm8oYGE48zCYQf25WfmCi+8FoXb8BAECWGhrriOkH9IyawCDCDcyYowdL
O4ucBvZK/yOUi6qjFZCxA50ttGWIQpmWgsNgA4SbNA+XwonpGut0oYPVsctlafwGFtGouwkOTMj6
ST2Q/hS3AHyNsFxlJFPfuPSFjMknK2CXaQrFouSJYVyQXhsWLS/ZxMZ/sdV9aRnU4UzdblhpwSrZ
xHHka4heGt1b8Qo1tqOMTpjHWJqH0dkVnrmB6SZ5a83wXSfHKngelT8hDOvhLwidVDMylpAOVyoA
2kn5hvSIkJrL8CEHwggvCrYQi13O8W6pHr+sPJAbGymcdQe04j6kxijpItikrUZke7uR8VDbnJlV
/RaGcrM1tE4MaWDe0aEINX5CzGemcLSYow8A1YzopKVhPaFQKmNfWz7losTMjQ8VQX6G1CmgSUKK
zILfYZe9KPwPsROZduiwFmR8wRlruCGDinanZheruoK3BQw2x3zV4PWH8NZWCLf5gIu5csG7m5nU
B+HNnOFaE4p2SdzP2P5TdMya6YF5CAucihzF6jK950wveIvM0+XawRIjGN8njXdyVOK9918z4R4r
XrYccNa7vA19UChXDUwNmbwsoZ+J83ec8cmf2ltFQW/IK0LqoGHMjfW5ADUMjjRo2Jg8CEYej29F
8VVhuS9iCaxqyibkgBzkJoEVEFQAHdkV8ix8vhYXviUhflBgtlli7iwMkudOBlESmic6CA0bBuFy
AzzKphXvX4FuUXOy83ub+rLH3siAbMRUpe82Wqb5kFAGNfkniKzTq3sZ088qCTzdy9jDas4feCZu
DWP4RViyJXs3ICoxM4rwCi4wN459JfwjZ3GEZ2mb38reXqUclnWJqEVLSAD4XkLcS+8yoQTHi4cE
m8FbFr0bzY9qwB3iFfCQIGHIlpI/7ieCQ+0eIcJNDleO6c0YKn+FiSFykelQNsR4CTk2rf8OCBIg
p0wOdg4Nk2G8cXO+TbCZDf5uh3cKTDSAoCWIUE6QeVVZEAv6X/Y9FWwZUugzy4z07j4pEewW7k97
eivh0ujVIUm33DEsdCCv37N2Ghy/n4BY9xW2YvYEpB9fRiM+Z6GxyYR33oNZsftHcGDG55Aw4N+J
/091V6mbhyZGdVXtOeVtz4FtzPuzSayF+4pPxzLQwVSINqB9vwLOc69Y0061dhk7aVqgnY0Vageb
ooKu2L5VlFlNb62S0X1yMvgFiDHl+y72f6XO2e68z2jf0d1B6G1Z8XNwYTC4Ngc43j1+/WLxjLmR
CeuISdw4aCuGfyLkSN1Xu9tJo1KX1yBN990Yo244NZDySfbw0uJvAz8wMagPuN6DokNzMD6VjcYY
FaUwzCmntD90GN+xgxaJmqx7VSzFN5d/ba4yrWR42f5kAI8aOkr0Am1TQIOP1yo7C+Tf6e4qHr1J
f+8S9U5h0M3ndBrWVsR8u9wPwyA+o/YVBD03z2XdbfS4fllKfUDiTWHCg6G+9Mg3qjzW7nwO8A1O
gcxd8sXC5e6RLl29VOXA4QyubVwb1Myu+pz1UEgUSGCcz8uhbCeKiVcFNZEb6CuMtproc6jh7sTT
WkXzgY2Qx1Qxzk5zADKyXKjbN1psXk3P3EXTNeioOYxYeVeMF8oQHIu9v+FUfIbdsa76ZzcwDlW6
bXVyT9EyhTFZA1gWpAXqN/zP6MJN3lqRGatO/eZmDklT8eBJylhrHuLXCO7DaOyyMDtmY+7zJJoW
jBXSgNWRV4cplGD4UmmEZkLm1KWp/gMjSE31keNvpi6LP6BtAWL0ewsPMhuHLa63QSYqDIK4BBg1
bh1I+b1VoIKgrSX8IGUGZ7bHlDwOWS5xaK0XXIpb5hSlp+3H0Hgm73Lp4IHwcjn8t6JGjNviUxv2
pJscbAL1hJRJ6+hALgzDT6fAJ54WqF56v2uGS5NpOVadAZbMjl8xaVX59uXgnGMQ0wYTl5jeVyx3
DOw7OCo95alvzVNMBToz0120AVie+KnKHv+KnQcHgl8H5i4Jv9IWhlfdm6fJfMuoej0IXSrCkTpr
nlUmCG7U5ox6smfAMr2gZS49vM9scvcgKdAC5Ha172v1rAbVlzc7B2raY9ejpVkTa4dPXLYKT3NC
4NXRS8an2IUVqAc3F9/dAl2mtnhMFAe/c9WTrut/2DBuRLefLG95N1xCNzyHJWT8ebAvfYZWxqI8
0lYGP1HH2UjFH0cNp498YCCirodE+WdaOuJU7WNphveJIyXrf6TrEr0sV3uXGj9mr/q8/tD7CQBw
NFN5tbPxxeqQFbONltbdAN9gZBS+jOZirJta8WOgDoq67xw/Akd/gBajuBm618b+1JYdccVB84PB
/ZPwed0+fRXwog3U5xJMypp+oDuTZGQ+18Ww67ts79BqeIxkKXBUxEiLhf8PkFtOvW0ru3JQ+SHL
59B/6BbPmLEVsxp70kEkWGkoS5IfGY5O3FVSKbQuqS3GpV2GVVlqWFBLzMu9sc8LZ2dm30fthyFt
M7GY0ShyGU4y6s9BHz8MydBi6ehKeYiqjhMQWRaWM82bAyVWu3v5byRz96fjJSvB0RaTKRBd1R5v
AweJWTBl59Ab8QX+xaFGrLdBFLDoVWkZacb1aTtmsZ/wX7k8J/BS24WRdCpy5T8rqF+hNsr0YJPi
E6Yl5V6E0mV00Fk6Eyi0Xp8y8+FW0EmNR2/4i/ZvMM8Kq2QE9Iv+2mB/GMlYc7AZF+9k4aY7lw/K
c87TFEfXaEqOIebbVDIyhKmN7FR7X1DRgZdDmtRmBS2q93R2GloZeLpSEjDzgnwfs5X+n+deg/0Z
nPPpHKzKNNwU5sx2IGCm4ffMlkWIIunbEBWRDkltqTNEgpZ8KEeMLRhwqJDgsKTGoVd7XWpjzdwo
8KjLp/aUVdPFA8wZUSI5HrHq+5ht7lUtFptOQgkG1LC0aMgwaUPfifnLmus51MZDOGh7z/2ekg8y
w0o4LlZhnqTaHAmHi8M/FH2F8y8CkUtQbQWpjpR1hlcNs4fsADZPH1drj10t3HStCZ4L7pOZtSwK
LGmR88yhuuBiGa7oFwBEXYwUNfPd4LJK6GQothhPBQzCh3EktTmU0GzoWRE2yYx1EcnnF617zWBz
YzJu49piCcF3iv3wWg+nZjrm3LKR9UOKg4prd06WBL2YMU/kpnLMkyKjTFBduno7KgZqQJ4AQ2uL
wlc71p4fZUekeR4sWbp+Y2dN/4RZnJV48e3rGkZX7+EM9OCGR4nKE+RotVqaTFpexfnhw1WIl2Mu
BipwsEXIpAwCJUsHf7dVFl7z+SVUIGUZyotC+dhE+nOB2kKEfgtgApJZUfeOIEMijF/Us+ANVhc+
J3V/MqB09Fz1eFYR/zWB5Ef8qLbN3lQPwU+V4hr9gzxx8uDThjFoCmkPjLR+9B+w+3qgkYKmwv1s
vGS9TxkHTD0pP+ak7QUmNvnoJYMHxEOUxLSh6DOXcouPFm8LyNOLhSiTQD0Zd3YCJ1uURlMJYwN8
pqPRx1yDNypDIRl6gW+6BGI8Cze37RNmt+IQjcZnC4KcgyShNeLg6HHqFvIVUd8UotJ+ZwCVHR/T
Vqd3IbFzLJp6safFyDjMIivbIwmLluk02X9lYm73/aEZq5vU4b/475+ioMxsDHVjw7ulteoZBTsU
75TI4HIA+Xg7CLWkULqz4KsAajpOZw68B+QRxDWKsItNXNOc8BHt/AFKK8sJghuuiLnDQIy4HAiM
Wez5ExOGBlqQSk5ANWjSkWDF4cbzn8K0kST2a8FxgHO6/J1qUvxjYXmsNTJ+YJPAR0pL7mE4SvXX
4AChgs9CjhCTpNa4uWiVQWLQ9yiGSfwkCBN3uCUhPAKlYLk1xdSt4VV1P6r/BkAqMHfei1zcI7yi
DMxY6KsCkQE2uvjN0Kpxh4sASDx16P4i7RoRFo8YKQqxbwK6QgBGaSfwWztF9C9UfPXBo8cy8Fab
1G+b9thSQOSW69vknmAwtPkxYX4qhAJ4eIHxFiWJn9OHzUosiOIvHmW8Yv1OhyljWUge/AoH1zwY
nZgbYlMeMbDzfoqUJDYCrsOzocCLGv4C9qujxdiQzxcnm7B6kzWTdXgifcnFBOtp5kF62i3DcUku
0fKHDwaXFUg/Gn87eLEcFBqOWJyEF3nZAUGsIELYzEgr8X+kO3BYzprWVxlzxQnpSxpnrn6l6W3M
H0gsC6fb7HxCuykIYoC0t+sthQHkzQBIAUAwqvGIMe/K5CQU9Nl6hV2fLlfHfu0pOBilsaVSNCPE
gSpItU3GJLNF/jV2E9WtbF6tGhWoV/k1C0BAOBlqjlv0Q7hXdOBI3UmHIxbq9LUlJmkywuHDQMSt
S6wGGD3rer+rtP8kVHOm6asXoMzlSROrPQiedG8CMYA3iDxFqGdKk+xAC79c5XMuGVoxK1G8XZL6
EHDsTn3C3mpjJ+avhCmmP4PTFMOUciFGOpCKMR9giCL6paQTHdBZpI213Eid8VqiaqQakdNPy85S
EmDF6o8GmH9zQwmgh5izAhxpNWoiozmbCmqnlO7VEj2oVOZMyjgCXQaAIvmlJWXoHzKMQiGbM14B
Jush8M6z36Q7Dw9FYeg76bijtwelF30TrRXI0DJ+xda/nGC8GeSSqAW3/WNihiHUGIdxwmKuE/1r
MV6FIqWCGsAFBDYpYMqhWsdDZ04aGOgtmwU8tyZmgmeZQsKjKncJXbbdNUKDLPwzFjxfUW0Jw0im
5LSZ/CBaahCnEmdebd+BhKnEE+d98W8yu3WNo1S6Ec4r1l9W90pRGhoPM7uPJrN/GkBJUMxuFbOn
BpqGvddzMvXidWe/54jwdGvgIfxLEwddHCVfXuPIdMDvZD1WiV9HmznBvmTxnSGGH4lIvZkuvVHs
hcyx4HyTO3xChcghEM9INJocznRRq1xKGeUbnZMA5Uwkfw2LaFxIT+IcoQ0yHZd0r3/iYJSKVIap
j9VpZ/NmV8itMLqr0xoWFPaEKZaXhx7e+VKfZ2g6S6Gj+gcnC4KdirBCFJPC3ygMIksI4uXUwJmG
J4YS7LMBD1t0TCKR5RjQ1YhiwwMcYY7AsZmDmcp73XBVNi8STV5CJhSm4yVwjFPzHnXKntndyFXt
jtZO9qRd3XRukyU3SBLYl/NhvNh4OuX4QsLo6xYHhQBTEV6sBr7xm/uJxMKevqf6G05E3GJswyyK
2kh+qtEQYIkYoqDeGYdHVv9tCcSGBATFxaaw0LFRcxmo4SMKLNw64sp3kFlVAImQtaWS8ClKYIrB
hFA9Ox3WRcLQGNOAKH91cLPIhfasvGjTH7etWGQO07uD1B5ouNaMQaZo3drvMsrsPjoGjS7+Nabn
4TVODdXhBmSJGA4HMSGnuNnaxhlA6FJsJQFmxWtB3jBPKZqUbQXpiYITtt6T1D0x+tYTNe5cl6eJ
4KuWI4H95ECtnIMblVrLZGR0VOys4P1iTeCl7esSUhRxHDHFh7Qq+KcNaqT3FjE5h5BFPMekcALU
KnyDklZPhkD9trf6I4dThG62ir7HErFtd/DYsykIDtVIOWdHlkWC6kimcHb2MNyHyaaUB8cxLnOl
LqPta90TY19BGLVRe5r0J1y0BoxpSJFucINarFdqZZh+Ex8D29KkP9dt+VeLXqGERMFwS+fnDM+s
cO5OUJDLdGv1wdEI2FjrXC+oKzgDPFb2XvHUA9VFShYMq1kUZKjs1ZUxsjA90RdcYzKFg6bzg7H9
GJqGXojwlOqgInJgSGQ68yXpu8NUjEeZDeu3Jch26IS4W9j8QnNEAJ1jiSOUppC4JCW+pwxexAx0
MYaDnpPRNcJTrebv2RpwGyf5OjF8TwmJ4sP8gS4+6oKNrfo99KHI0jB1RbmDI4AdEIiaZtRi7WXO
1D2ML4b/uM3B2YVGV2NuzBfSO3RgKoKtuzGbWw+4WwL7Iqs9tYYLcw2ZATgBhFpUcqu6rP3cxZkF
UNPWTnkM8GjsK/Q4Xkr6gMrcAi6QhyLDvi/LvBK+J0dfyWyacYhmlu/TBKgZMiwfbcaP3QpCGglM
JGEosPct52oNzZZjwaQQGVUi4t1jH30KIyZO8mMUfkzBe2lUu1QsJINviwtK/BzwtCw6PN6ll404
4JA/lVN2WrRn5p+Du/KARB2NRNOQ0zRciViynuBcjh9p9Z+tjWsDzpGO4EX2ihnWmwWy/GJF29QL
CItkRMZuzLEMyWlgJkbIHgCKXvlKziXR+4WNUmmt4yAc+5yvQNAjN2JtvYanad5zM2r9ZcGjJPN1
F3jDJX6UDAxE5YCopZShvT8g0fGyfptyEyIj2ITJ+CKz6hzfGIlqKKbeZ9eWCQNnuG3dx4xrmkQ1
ZTiLlPom5OUtBO1JGg42M1oDK7FFT8AIlwFH+WHRinhZsCGHpJhpAlEUcT1omGUAL2njsZcWxUpX
dQR7g3Z9MnVY9jTLzpXyiPKUg4aoGgfEOQFGbP/1ONCPPHrw+Ya0E4LQOMH1NgXhYQC9cIqWRxGZ
cokj0j+HiDkSi/LOMA6Ks/Nm/5elwUSvx3yYnLyM7AlnWmGPs0rTjySp121s7OfF8XUsDwPWlLy1
DJqf23zryqYvgyepgfo03pCni3MWBq+Kgv0Z8mJOPVxR6vF9IKuBi9cB1LTUE4S2R94ERxGqtkvx
o2UEQ2MSG4SvYQodK+uOfFMYX3qJR6e6FrjEoBYPq4cHuc3B8Qi1Xyg9mntVTMa0OCfhZ4RwHx6a
DJJvhtZ/9qMJLwS7QJi2mf0+9u1q0cuLViOH4DBzDG2Tf071f1OubTJshYbOeaVWFTerpRh8LbyJ
2mBxvmlJOpf8PtcDaN8Jq721Gb5b7UX8kBhZuHTRMJykRMJIba3G/YFdv8oT4lDxo8Z9EMBGjyHL
8E00Op6MBAl5ljP9Q6VYhwQoQ9x8rPRnGW8qvstl/9UM7kvDdYXNX9cqgKcEWxVvTuid5J15XBYD
dlTiD2E1/ZeIW0xCWPq9QuSccxkSas7sEDnv2oWLJEnhrHCGMvUMWuJ2bozHJyTSsNuEX/5LD2zW
U/LHnj+xOmXCvmsBdyippGinfW2IhJXTkCNLxx2CialDfAmExky1z4Uxnmq9vDch9/H5174zrF8L
3GLbFCm1EHz1Mr52CSN0TrZG21J94LLI5Q7y89xNHy2waGqTdoAu2oVCEkEZkbfkZaMvynLGVtTu
Bc9Pbgz055GmbZhC4yMPozk6WeOBAxe/ssD3BtNXl+S/qZlgABr4rDCxjQlCQodeHM3AWqXGe4Ug
yrbmXUbHPeLTL15QRvjB7c7tHWPBhrPhWN9ssaKnOdPggypU0rkO3qTubCpbiNImfkY/LVxIDwQl
2iUuUcz6zVCgWbDlSl7rNgvPRfVRRMwl6JygvBk4PUkEMhcwrY6hvzgg/Kwwifl2p/BV1fsjCCWc
Hakr6MEfXO1gPrJBBKRDDzOy7xgMdshve9U8yIaMwsQ3MN7qqJIS2FTMR3Mwtt7ScOT71uFfF6Dj
7o5YyjTtyIz9Nw0vtuJ7pc3ZMuIAsyoiX2nfPb33mfagdkXMPSQ3fwT9/LUConSA7CEuBViJGkp4
MpMSl/NsLyTqDg9FjrbIRt/NcsJzZauN2THCqLZJ5z9ld56JIzM5oqBOZ6x0tct3v/5o4DslsLj4
ZQcMUDqGrHm/katYVX4kr0f0sA6ORYKv9gN2NIzfMWYWq4gUa6loenFoeCQeA9UNNO+jkELs74RM
aaKkMJWrfuR0d0F7BOPAesWJKgAfGHs1Hp/jquEG7rL4mVwN4Dcn3ZKOc9+53jvsiar7ysi8q2hI
6Wfigmdii+FY4JFI0u6lb9chpalK+F8bQJzzvb8OgfQ1s1pWFUcPTF6uyKZfWzyKMfbuzcJApjc2
pvEVpTtuEBJMD0n9IQqSEYNgVY32dFWtjSgYzKFukelWzyKWlC5nYGjLKLurtX8iszZoLmF8iBpk
SWEfkS75pUGYw1EuTgyEGb0vdm4yrQQCmJl3DbvY/R9J57XcOrYk0S9CBLx5pfcUKXekF4QsvPf4
+l6ljpg7t2faSSSwd5nMlcpawcGUz+tRndhGE/GBCMUFt3FUJvdKJfXHsJ8T43FIzwaoNxHYEZDY
tqtG9aj1dIQMPciAMF3NPNVpGzIJ1iAryW/zLv50xqrUevTn6m8uYkERxzMVnNFnTAVaVSYXQv0J
R15KRIxxcuflMnP33JTjRiTdWlOxWeYr5yKfwvFTn9297T3XzMC5zkKg+WSZJZpyClZl8sVYpKT2
7NYzF2qLcKTYT1a6s0rvIycLVD2If0nxP6vuS1poFehzDrfBeCZNz9KPEyz1Rqf4yVBclJT6cPJy
xkHsbKt0WGvjeI305GClzNqnb33wr7V37nJzV5vdGc913CzhmsIWtrZD7X9jBQli7THgffQcF9+l
85SeDDSfml0dW8sjSPKTGN/IVo76wOjfR46CL94GnJSirJBUljYKbz0NHBPeP4BcyOqvoytDXQbx
MpQOS2MWk6+Svj/KSkzZtezmB6b5DI16rUNuzKxr4Cwmw5JUiJz3a8KlUH+k0bdpdPsQkMFsrVvl
6ik/jc/42qKPpHSlIhKSb2yu26+MD0GBlYtutbaRrTKSDKprU1ZvolUbepT0fcvNjnzWexPBBxKu
frCOaJd2IcPIiIp0eJaXOQyNMwwI1WSpT+UVUlh2DD/QVohk12AYoWpLQHf9K04f5kXPYS20qBFf
pdaWG8f3Pnp6RVECVPm0bk3W+gSQUw5xj76U/qOkO7QtQSsiX3zWJlZvnfPSscty2Uczd0yQsVlj
8sye/xwBXEL4UCYDaIe7DleaQUet5OfWSzCSRyvqD26UOQe/RcVhMU9XLW2rlOrKrKptld51+huU
j1qW7+DVtYpyhLENP6oVuSMFFPwJEVMyS7KzgDAYOKRbl8ohyM9lVZNxzHaj/exqVsThQgGxGWBT
CPgH9tGugZ416SSxV+NLYBSPMvse+NOtrh1UZooloWl1v29ZA8JHTZ+wiL9SLHucICYHghxK0i3Q
/4qhkrqbYeqIkijXdCaVJIlIs4u9zcpPGRIfhihke8RoGYfc2ynhhPiDEUb5zyl8KBCsEISH29/j
jmC94dnT/5mwc4g/swnsbPJ97VmrLgZxJqSlYZ0js9O0HK+JfYipgjhMeQbqGXcrs+wSio3TJ+d8
Dvgo36uQjh85QF19DWVPyc1rysjRRVeN0EML7aVagIyj3AyZgbIPLaKD69Pu6LTuroRoifs4kAQz
j8uXFUcVzSyz7yzatyNP1ly+tTVs7XmdW8ZisNIHMQZWirWhy0GpgEoFa03MrOqfNBd1M1xUvFbj
QOojkADD2g/Nt9yw3DXcF5AzObpE5UM9PyVQHidWFVQkjI0HD9FuyNHFaaJDxhyVhVFiUC8A6ZOr
6djBxjP2dvTVOacq+qg/bP+W+Z9up4PcqhZq3wFVDDceWuFNnYoilYvUKM99QCBMRWrgdxjmcJ4R
gDU/DqVpHMZr+dHK9NnjM2kMRINBhz6B3BS2Jx3rOo4Z5ufiNSv44SCSyRhknK2LhXNCw/dAsic1
DzIUQSgQ1ySSRQahBm/uNHwwL9Ar0UHy4XOtWRyvojxjf6+2gNKdAyakSiEuGGgRUWfhRxJfuHeJ
lQvADz2rtr7pP02EmJQ/1e6Epj1DksTLFVGjVPVW46eZ0G2MXHz8GGH34aX5ZlCUTVz3a0rNDGVv
Pz2X+aNWPoTOkfKDhEDZ5TPfDQrIVdz9IUu7lhyyeSgxXyu7BOEgc02ZucuwdBKnEmjf7Bh4fJCM
zjuwT2QvBAjO+HeIe4rGYOfajy4LuI4xq3punmKUEa7G2NckSyG82QzrM6LtRn6RBHkF7xNlQaEr
aAa/Gd6RGGN2+VZwJX9iU2UFcwlIlNqKzfPmus9d+CXFOn0QZjdUhhBtxS0BuhDRYZ8M12n4zn2N
kdir2S99khtphEzf4IxG+Q8Lis1RzuQZUSEK9CnCLfaS1iVC9YwUKSSpqib0gCDhms48LjSBfYDc
JVGTWxO2OBY7PrjW6RcKSPa6+BH49uC6mxIqB0LBEKYy2kLUSIbNLeiwKuMRX48ZdFCubOYWyeTt
RMQh+VlMKp3OWWmgt5iagiNklka1xgpyohRJgk83ApiMu8w8z7IFJzq8sTAjNHexpwEcB0o5hywx
NiJOR98oU2TE4AyK/HIrs3sjzBeFWx7V9iZUCP5Bf9MZOkGF20wU2bJ5CPE/Wk8QMPZS3vHpSgBr
a99YFjAInBBP1SjKWCHz4prgBniLxX7L4a0TZaE1P/lobwLM0xjWOoBvHkdoU5+EwJBuJ2RKaOnQ
g7+gpIYuqiTuPkHFhOI+0Hc8swj0mTOx6umn7kLmKO1g5Z0nZBoyeAPVR60lz44VcwGC4hlsFvDB
mp0gYS4NQ3z5Zq1bhPCop2rX7h4gyNZSLwJJ0qbj3/VIOoaHrzMtf0WuN5C56omfnywjCOsa++qG
F2iC+UxKC69IQZXo84kJvbAE2WfbPYqQ//HCM5cJ2WDlR+o/KSwPmyrkvDzXzpNuaNKICBfHUj+1
lDWqRB8z0SbrrrKfxMSQtNamJwqQt2DDyE7OKp8ijTAQ9AEoFw1ALbikNtK6WY56qjMw3Tyjdq3i
GOxWLWZG2U24eLeV+WOggQ0yBMwWAznk/Igw+AlsLd22Bu8pV2PxnCjIvw24SPlvmoWvsCRUx1lF
zbSmxWXBQdGg/5Ylepeu+VursOAcQaVk4YGfidDqkG2Zx3DWzCphS+h6zGboL0/Ps/NF68WbxkqI
OJgQruAzyDQ+fuuRxDce5Tv/CIFq1O7KpCnMyDShZJcqRHSI4Lgii6MtP9NpB3zgFCAtQzC8l2lr
gaApHvIhxGGHqCpMQaYRWuQPmxQ9JZdXhQgYkGGKsDugOGxFLZkom7HLr7L8DR3tqDjzZQYQnxXN
spgf43BcWxOo340z+vykymWyx5V4NWfVv0+YRPO2eJtH1jQ4UNmuCsZF+DhOPvBxK+/y3xnPVzR2
P4mhwoPyP7Si/a2hhVdcv71bUg6wkoF/wemBxtie9kFJzQWATJxLblQ+mIAYq9nbW3CA7D55nppy
Y/o9oVrq3datfzJXMnGEC5wVcQUq41bpbm7/UqXxLauvdv8nQHSM7l8Mcauz4cy2QNSdRWr267Yk
kKRsjl7kHnW0CmZ9qpiHo/IjLMRf1i288THahjZZlOZbbw7ck79qcKkUxirTmiOJ1ea+jn8D81mf
voKwuhl5h1ODEHb21INnrHV4rRyifINpxlqoCrc4m9g+D3ROWcmquSH2o0P30MKyNzsyYH2GPXgx
fdQqJFgS93bgIXPYnufWThnTTT6z4GisHbyABsFdRwMtNNw89lZlN65sKoNIe7GM5LW1piPX8Spp
mP7454KvS2cGkr0P4/TQFCyDIcL3CzYTzryySiaiPoYXIDbcNfG2xpecvE76qZgvaPwWWfyejI9A
O7mp0Eaf9GY3Nt80XEw0aMl1MyTsmv9Ub53OFq8WKdalsEhrzvR5p3FAlY1JVwY7gchaxnDYuNn+
ececTTur/Cl7EvMo+hFvqYIGazc2VIHV3AU7ecOlNXfZjGrG29gOG3dmA2CTdEZt5ivrOnsWGIBm
b7nT4MiM60S3Hxvk0gEA1ZJL18V96u04l1X32ngEZTJMQUbrAln8naMrGn4FiQ9VJwM/g7HhMmkI
CgJi2iN0AnxU7yc4VBpDhyCGHMrBFUZIXtTwPWD9CJfjaBAu1OrRAqyHYx6qdNNKJYRJVedL2kGn
y+OdNu8JGk8UBPMUGNrO8S9JcOSk8Dmk5K2sAm65pdcC21q6fFw4JXLaqJhLW4zcLy5KGd/jk9hH
1JhacUenRiQJW+1+ozLRNst5oxa7Ot7r9P0o3FS6ksqHnrqykBXOQ/yc29aZ4nnBU79SJrTFZbqG
+8J0S9kN42NdoJXWO8wB6eNogDYc1QgcSbC3suDUYjpoaqyLOcqG+qt2e6ba1bqGoVIyoxQvmUAO
JBt44nOtdjVEMGtTlm8OAzIVBy5yn7uCbEFVudW4DS13rduokjYREXhuv544gshOr9S12Z9RPVBp
PKeqd3QH8zBo7zp1V8VIru/MDYSkTjlV5BhIzWviTTKYkFNgrBwrh2/24I5Ao5XkpuAqm1OV6D9v
EXyQUYOMri70o3De4rnByYY4gsCrYV+jU0S5iXLjWqZ7m6HbHPxzDmUD/qDHFO6ymSSdii1M4PUM
8oR2owBNY7qFKgRgH/OFsxs8Rd09NClW2pNpPlXAlT7b7MRv3hcnreUYUXZZip0YVQOx8/6rF907
Bn5UGX4IDS15TgmG0jPocgyZl0z//ODXBaKDSwEln7qpbH75bauzZ0aywZpjcuFlWdtLxw0z568a
697gx08JMrW1Vec/uRlX/rAzoPp2PG+WTto8S/FgXTEL9eZbimG3yBkrUqrmLINspVpPdiAOGz+x
jvPorVkOh2AwhQedUK5SorANVdXoPTMrsow+hgg0mVi6dn2J0Q4FAI0/nHNPPerNA9hbUt4kBQkx
LT2i6StHo1WIqKUODE3IbK8GPiNEYqvKXEYB6yCaSmsdK6oITrYe03DGNi7g1yBFJcvKAkbwOJDw
2EGtKQYwYNDHlGWgmgioJuZjxU418bfuTfdcU7w7pzLiQaRsiRZ5Aw7Ef+nhb4lGZYgZh/fdJis+
pM8ZygxAyFuVHNPmVUcUMSFUKR+RdG7YgGZIXwUWVTByUgdtWWpowOmwE5wvMY9GtLPgfpi08bK5
GMO32HjSOwYOaEUkFq4DnpEyavCRKkaYrMWUmqAGTiBFld5RL9BncD1yUcMOHDD8b6MHGkD6SywS
E4kPKQnTO7RIZaHvgKCIuTufXmvjhPUiZMuDQ02ztom9zJ5HZip++9SWJ8yYrbFBXUd5yOwRktVj
1b92ubrMSJahIFe6V+jEGdWANN4y3cBQj7Azrx5UPT9F0RtH7jXM7TveOd5eeL5k2m4IzQBrZrIl
c/bDMLPlqVdamu5UsrMcNFFSRRsRov/G2KYylN4wk2yNL88Bx+NdvWLakIFxUO136Dt2w9Yj/82q
6mUmvNkM4ke7/LKqO4Qwukmm3dNFM1mnjBJ0ubEdRJPqA+drG/10TsZA9dDQRwzbyu9RF3FKRvxL
otVo2SeFcuOPNOd+N2W8MzFeplxAsITOOKui7HQZrTe7WUXhKiHBcHw0Ysa1qOFQrPA4TeGvxhfz
YN3NKzs6JLKN8WB2S8OmsGHf/pjR51ZIEpE0nEMmBjwpQnqUP+wVLqW10c0LGZmbPdJzFdQIbQ6t
Ti/fIDZb82z0LtNaC7D5SwC8Dguexc9x0IyrU82MEDDxUSc6a//v/fzRWEpkYGxS8+XPRshD4XGJ
6HO5sTmCa9yrY+mC5mKW5q4jbSei1VQ1twifGkIhipIfHUdA+zjj9Leqo+DGoC2NiFwmxaEBh7BE
SxaEvHO9UW17FbN7HVxtahG7x2eG40S+XjujRjP9LStu8JDEtjOTqC+z4a1B6rjYtWMqQzTYr10b
HpuMdb4AYLW0ewi0Y+btG3ZABDZaOFMFLmPKIg6RUVbOP4HngALc1fW2trfqfKuMW2fpHDOgy5z3
rmr3tEAq/yZ8Qe3Mbsi++dNbDSTAU118smxdu5WD/1sxz3Tpjpns+K0Vi5/H/OnSDj8RVy6HCWIr
R3mQ7zooXjOKE3nL/xSwfAK0StJMi7hf9lTCR3IdIbDA3wvfrYpdf9k9yQolTl2AzRgBq5wh3lls
cEPVP4HL2qA62Q+kA4pLW2tumamuDBBzLXEptcdZj/vtwnwtvWHI84iFrhwOgEU3v1QsuS3qITjM
CcUZIy7p/RkEil8FhRus8BpBQk/Dkb5ZeIXJFHMf8nQP4ILiL7MIWBqYDDv8GTYbCMxiOdLQbmAA
QL9E5tT8JYZOcqdo2/ixUsJoNk7arhhF5Caz7tHFCUv/ijNGueggdpB8N8QIoulDzDV2n6NC08f+
Lhivo7lqERQZhtivIFWWOAKN5D1j06ky6rUwsebbiQsemb0oJvBptoX10qjv2B3SlNAU/F5Uv/xM
rLA5G0sh+OsqEIEfs7vEDbhDch+ie9ns6/xr0Klh1kw86nnfegF00TMdbmbf3TSjDQGGu3VBEqDG
qYMdkfXl+Dap995/qetnoIZTsWMjM3mXsX9NURCzBGSzDUyvoxDz+5PCEyrBviQqVeVK4zMAXYE0
AfV8zcK1xvfh6JgoNqQBi3ddTYzzn7SKasBnkXRMkNd6BI5yVLF5msMX9natTD8X7S14qv111qwH
42EoLMb6+mqg/GBtbnUfoNKkEktZ4NO/5+WlVB7sek8/Nk+IlQBPFKwqXQWuZ40Mq71YTDpVyEiU
Hck3Igw3Dm5G/M9r73pQryI4IwQ6BmjRwU3sRsI3FXfE/4T3Y4DBupUrTaJa5AmX7Y+82U59sYdN
w8YhPQInchg9eisfBRcVB8uXqh2e6BmWdSyx4hgPCOb1HsAyWX17kPWz7TQv02TwbxPUi3anFVD/
MdxE4lcMzcqvOEy0+6glD042/1TeDYXb7c+K3iR7UcQGpFuHTUQLWx/M8DTj2+2ZdhTJOdHfSwI3
eXWZROrhWfV61BpnJ4Z/FO046UJvOwDwNyDtLCe2hlNkXJN/M3EieDXW7UT8B7CCLQFHVgyv7IBv
g6k76x9kKTCnNIgzcr7VxlbGyTLfFG99cYtaAsaqY4xNj8krJyEzj5HmbeYdlKk4yyuhIIUcwbav
bRqQ4rK4q7fkxOTTU2w0u7ICU1mzgWUtzmzFQGXIHgx/Ku9mRt2XbLz35Al0StwIzG09M5/SCZ8K
NYcJNwlH9iWyRvhD/lVPJQuoW7cZ06Fcu3LJLG23XLdu6C3akDmZt9HA7/Xpziek2+B8siw4k7iI
k23Odk41fXZQyrRvBjhyKrty+EfQxGTzTY0h6v8o8Bm94+xW16R/vYf2i53sA0rABD1G7aprMpAV
lCjEhfxzO4vbJ97b4Cv1ILvH5m/S/jRcTUa2kwKwDJSPzrKvOePIbEISWPzjTfQVnnsDOaNKeuE2
Ye1j76si2efnJr627VVnxp/JfLu6tmCJwcopRnesGBwP+ABL5gey42EwXPULu+93UhMlya9Bn1Vz
a8YlzXgMEF63641ew7Sk56D0c8hoygD444zquDnb6cvkTCTQ3MoZPRUnBpTwLSLUX7RVSzPxP9Wp
OZe1s4FIZ0cI8B4zkoP3af6RTDZ4+1eRIU1EUf/dpVzrrYPBdPhwQy7ihjkRgHN62aHQ94S3tBA8
gu0fiLZ/15A7DhZ2PuWNsFyEfAIoPChA9KDFom27Vwg/NIzlQ1+v/KSCFw81hWY/ZIbiTvEnMQ/X
iEpshDQIypSETsBC4i8RXGJZUIrK1icGMG+XRw/LcfBIgkF6sh78GMoUgg6km1CrnhQAA/6PP30m
9s0NTw73Fd0w6K3ara5KrZJgq20PENadES9FqwKPUNn0tkfBgaUsERWlvFqkIun6Ak1mgzc5eGNn
UKS3pCcNAk1C+V5m19z6mppTD5nPyO5JczSK00zljZwCshUP5Wf2WxTgwB6tr8J2FzYTYVq0xbgO
8c3rEEPe0L4k1jpT4DWu7W5hEcniwenYMRSMVdbRwc9+bo5T/5SyWBNQmtZ8iAmgVIyNEpoMGC4u
asSIJ8/lzkoHC+k4Hgte7NP3OUAnFbDXqq8Ov3DnYUe+0Wyge2SRQFox+F07ume2uTYzXr54qffW
OuCeS5N17qFOrEQqFaKcPmvRa8mpwup47rwNmw70xHx/a7236QFEgaQkL1FPet2hIIu9ji6hxaSg
4bHlsMKkRurYnb+7ss913/KNnvgjp9qFzj7irnzXRPyTEdAM2gBI/CJqj/yBEStElF31DUDJYdPL
ftAvnzRtoaNDRJouiX+2faiC7djeTZ8aofXWDpe0VDt5svWpSpjjC2taPkDaLxaLlDWiBohsc8eh
rAtEKP79Y7knkOWSYVU7d7g7w21oSUVq1ipIAQYnFCp29o6hYhX5GOpwPJdMUxjOK+iJM1xuLapm
p98V30FHlhDj+gBsToWTCnsDnOA+oOdX/F3TjOvBJkSBSWbZEzia4pqWjQ/AdGs9MA4ap6tjHivG
HZsmIslg3bnDMTSb3dCyWa12lvIa1hj1hgNt3S5wAPcHE5h09eCHBDXD8C6ttWt9ToxLapFiMRIY
2CR605rwEWfeMtTlOr8l7X5sv9u55yHZKEa/rOaTAt6kjTo4093GSj1cNvkhU0hoMvIjXB1xqwDQ
hJq0k/whoeOXOvVS+4x2aGuU2tUES8O0Z89x27QQa7qtTU/CurdtPgqAnIuqCa4+vUL4ISNyKfwZ
jePlzelGq2TaA6I+zcHRaPrlkOgLx0W0frHz8mYM406rznHBPY5ax6dobzG2/wmvmDnwzP55CfrN
lHBKZ8Yl8Y9IsGmvwf9ui3wREtnCbq4C/qmtFXkQej6fT5O6qB5h7nb/3OpkkthZPRjtv+izqK+J
+uLm1arI33lw5EaMZLnJarey/xlRgYkiWzPTMdDCoKJB6J3ga+G3I1b8iElCT+ibSNIaKg/Jyeuo
g5hC69MuA1+79lZGr1ZStr7HZbKZ5geMgkhGyYv31Ddj6pbCJlNxjXqBzuCb2kWSIp95Ht35UWeA
jtYKeuINFGkz4cohJIvlCosZWfqxKCGJsSg+kvZ9CmRp0nA2gInHNf4BYHI/K+GmYgir3Mrmiygc
Wn+SuyuARx5+jgzv9yXgp9PLR1XFL3Bty5CaOyB3ql1ZGvkbCNpEqR3QHwoSTMoarXmeLPUQhzex
CWnjc6+BY0GhQVUl+jdEaAAVqCwpp6yB3uNiuBkMEDEjiGue2r3vr2i65vzT5bDFEA6kt0OjaTz1
+iIL/g0g0D+xa3k6Sq6XoNndfcVeVrwYvoWXyzzq2oWFPC0OUcNUngNrKVRXsWodc9hicUHh/aI2
MY+vyKAGblVn5fToSR0OuKuh8Sn4B99NNoxnYxR8vo3Gv5v+RR5JkJN3ZUHM8FtHYSS7KXAMKK1L
VljMC8WzxmIv9knYhD7BaK6sEbkOZJowJxKEWdU2N1aXeQavCMAJlsumOYi3FeUPJlZf3wpATzL3
AEvYILegAAgQlja0D36V+pkVpZi3sirG502kA29RoXL8wBoMmB6rZf3PoheAuU5De8z0Q0Sf3DGN
qS2NnEpUv5Z2UjzjijSPHIGY8CYJCzX4oOviFvrgq6vvsNkrTn3PJ8xE2RTe4T+aDSpe9OXEKA8W
KqlibbOrAqnXgcojUK9v+o0+ESZh92eDRw9HBxnXQQSAG+RjQ2UWIEj0eKervtsbZgy3LFuWerX6
1Ps7f90yK8lHsZDR36z8qBUPojJnciheqOyYsMwMPiyrXoctX5CD9sDuvtoaIYMDjadwIejkmKWY
GbMYoTTO7YcGn1JI+aSwL1WCewSfn1aqlfPVoB8ingAg2M6t3I1CXYlV5NpTH6q0dj6HvaoThkMC
KpQAkyDwsRruMVHZYaGBrFMgQYFoIuC1dvWdZWIbCdNNVG3AMMwPEVRxzWGRFVhL7onl6PbwpS61
anFzgGUHtZc3a9d7o/R9VktJZO5e8tHaTT4p2TrGswh1Gd9bRuZDRKdbVhgoF6n2S4XFYbiJ2hh8
HYq85qcH4WhpL55M9IzjPHN9TuYhLe4IPUf+K8SzklGMAeZbaR6T0fqmy4KqIjGbVjEDiCNSDZhS
KPjE9kcldGBOJcIg7nQMtxDIImZenhXstKy5JhU6cYKQMqRYkYUOMiiXZvWSseEdaRoUdV5pFQKm
mLOIn4163MEyxN/QjET+oJpQUWQU7SfLyZ3RremdGXWuG4ptxi+te4gN9SXgzRE69lSCwqGpEJWF
X3yAwBnGdcYUofQOUBjoJsC8Iyke6hXgh1UBTIW/hpWoeCzQEDdZsa5McpbMZ1DhXuB9g3Hir+CQ
FCwRFnkFgTpujkAq2gYfrOzS+b/Z4tZFsxoRvyXzuGy6AKQxOGrQKTL/HCpzrboIwsCzetS0KnMK
Wf/H/UcbnLUseLbgiOYQR1uDiYBHJAX4F4Y7ouOYo984BQSP7NXih8hk36AW6xxYdqkBIl+3Fvda
Oa6nOl5RI+XBXa9cks7LVcE2PY3OOWCKniU7FuuOeReTfNzzM9hJlS9YEgDFBkOCSYxpbzDcTRvR
2/EjspoS5h4q8AgB9SBAS65c16X9NUc2vIgjw9fUmJHCsNCEGSeHrocem30iYw51Jn7saWS/hAKk
x92ngWxniL1T+fSEUia8auSzXEg1C7Cqw6gHogghf8nc+yuASKVVJNQM2UKApFhhBHDHA5DjgUFf
MDbXxriKtgVf0EQAKfqBLurWpv9WRK8e2TN9/U5oIQlfeDvUd+BHJggCxFhKlZHOxM6Enj3FJJVS
57avMsWyK/QQQbMwgLNL42Az2CKqoaP2MTg77EfxR03BzRq3LW8yB2yOXY8y1Qh+y+AaRagl4j8N
acxb29PqBn2DWB9vWh98UeRKk8nJZDpnge9g0Y6ZTNNm+/kL3dLVaZAwwDRvME3HeJeY6EaA+LHv
tkbGYoeVRnJwnb/duO822IyrDX7NgNYOqMDgeqsmhnPJNxAxKhHVSOa3x84wNzxRwhZSwy1HXdE+
McBQ2Gh1ZrBTGfcozKaMjO+plyQXYvUC7vPxVCrhY8wKZMZPgtk19F7kwhL1PeeF3lwMcAxKqYFI
4mlyuX78gdEbkQeM1iz0+qHToS4gC4rBMmIkIRTxOyRosk2qAI4xQd5brP0DHSUWIFoVUU6RjRdU
+UnhibDIcykmO+5WKIbpdPgI7WqHJGDqg4WDjKbsn/jee/qygX8MF5c2E1VxSYOeKQP59eWtB83T
MeaH8UTWd67dUs7YSfnQ9BspAqn6GCqoxFC7dlvdP1fhMdT3Tv/bz9ipx0XidI+hbay7pDloMaS2
+99QeWQKwydR8jFmxUTsG1IfDGLZkAOYPNDRz3G3kcAqGXewZWALVQAIydhp2Pz2UE1543DjE9MG
xKAzSXkRaaOuYQuer2lwB70CC4m9hF1BlFQ8cD7o8+IXzPhZkN9Srnw5c00yInjhwBJiuWlfPFGU
th/eep49DpJVyEhrqAYGo2/8WCU2w9hBNjOpLyLHI8L7oCqzkJJqRtQaDaHm/fNMGhyFdAuLoR2l
ho/MZRotWNrpa1cz8pmecgv6AXiMqIfswEwec/5fpDBD6lbjyG4fKjfiti7Ey3hAPAliHkN6JAUI
x0/ZTivBWVf2rQYC78wLT2yIhMOlNLx2jUqP1VKaffPr5zMaUaRI5Csr9iGqpq12tMx91p0L7zmd
3xWyBv23KbTJFbJXdffqecMmorpNnZ/UeS/HB6ZyMBc75tNJ8m0dx1XmQ2E6K8BRE7YZ3G4NeDWL
FBPPxFEbMl7FofRi1f+E/JqwSFaHHdGDqBK5CDiw1P6sI5+u6wIOF4xh23pADdCzIymDHH/AAKeq
IVf9VSLV+TMhqZThqO1M++6pIZqVZ8s5sx+jfMFOT8Sn+eNRK5EOvBqa5rUlVyUijmdqmm0AAj0H
dWVR1RCi/iRvdZf728rjkDGx+YG+9j8VbaND48OVpJ8m1V46kB9NNLgi6xpQThNzQBFyLht72/l3
+XvR5SFQm/J87fHCezyjLXsIfr2i/uGl4IfqBKQbUkmqNxYHKSjbDm3xkoHqrfDeoELMbGYJ4mJg
XmPcj3iotUmmhkRe5PDTZga1lCFyvGovTDsEFisTHmziPtMEkg7oeuxmOZgpfAcK/OpG4+1K93nk
uKytN6v9wCPHs1UiYwsJhBH4K1reTaGbvJbv0kN4EzlShJLGF7qTZaucMxlk4x7Eax96n7YfnOoG
2xBfBL8FSDHRFWTszdwuPSBIYe6AAo0tp02lIScyMH9ByBItiKBB4e3h77EpJ9Bw4TdlULvFG1Vl
BZh0kevQPo/HyUN8xHSTWb2O5pGI8orCUGEyivaipIwVaW+db5MIGhPM8AZdPNwhZDPIAwbn7lar
icGRa0cr74F/n/dhm5/8IEJEBG81RZ8WhCdQhnwzNnWSeEYwrAvQk/9qAZi6jKrUKdtRKyiMbLFH
pLWzYq+rSrrRxi7XAzq0gaG8MuaPs14/RmxNm7TawCqhfn3yFMytHev87kVyhCQrxGX+QefI4tHD
xZERaiOCeOqiDo2z3jpL36vvdfdOgSF7PpZ/ZfYr8SiWupUHX+Pv4E3MPjhd5N7X9V1WjjhRaVl5
mmUyapG/POcs+dOb7iXsFtT6KP0y96l+j+uUQo4banyu9UfTvkV2ho9vg2Ro29klDnKalYwdfQqo
E9VaSkDdgeU9I0S6H5kSCwROJtsyVscbgGyDQonpJLHBtf+KDCJji8pUbdQPHbNdGSAYyHkmC/6T
op8HVD6gLlsDKgY7g2FEFKE5SHCUsxbr6IFe6QEoW3BAQUuWcwLFSe6UK70ur9JNxz8jbRp921Vu
VMndKE4galBrDjxxAUEHfl0wAQr3BbxgeVDwbBXYYgVLjcK9q7ItFlPBIVAV8f3z/2M96zJrUqhV
ONNVA2u1sxJRQ9QwP2E1w6WJp8Pj/pV1k0xaO5VGioexgI3n8zHQ+q+D6k79tgX7A24CFNcM1P3G
K2ibp6C9EY4gzTVhxsucSS5fvzgPkhR6BuO+7/aje9JeimgFSOpj/jBegrfgu//Ivr3f+QN1t/bi
vExP01N/m59xMX7OP9G/4dF/9V/d1/l5eNS/3KfyU39jTnFe9i8f3XV85vO3P+n41U96hyhckI73
6b8azyXLR6Z/zLFJLnmnFUBH73Kafwq34q1/c+/op54IufkafufH/Kd8b8HUrPzX4Gt8pkZ8ZucU
L+RHVNDP36jF+DfxSfor+1Nf1Wfwptthx7Ts7OxT/tPtup3F/56O5idBScGifrc+iGDYuJ8zc+1Q
/sd9aIyV4jlsCP9VCYOI6s7HikzioKydNX3dOtqSPrJtH7tzugH19jMe0aycnbPyLsU3yDA6qi//
hKBymayzdbzCYLQE47Sz94to690pvE7pnrnIadyYB2NXnMsdrfhi2BBEdyV27lKc9Ef7AUznptg6
2+lEXOEFj9rR2jmbfp/ckwsmyUu0aXY4X7aoW5bEzx+zc3Bw7sWp3tEIvWPEXL41q4f7w6njJ3i1
F4ShgMrjKlo2q/gCoPaSXsD2bIu9dVC22G+wpy68rXMAirntTuFRXU37eqkviod6iyBuU536tXVA
9LCaVmAH9uoJzdI9eqj28QJaMsl6CE/zy7TSV8mq2Og0u7t2qTQbiyXMTOGdAG/A4MPIVWcvlaYt
LSXCYd7kRn1Vw89R/DnjyqlUZEf+opKTJzy6vARkiVpgAQwzW+v+k2+fDZO5jKIsKlryyee7dJcY
bdD0zFxFVblmNDKTnutE066fGHyypx0wtc1Rvm49nkSKBpjPrvLToZbwI0Z/PIwztzzMQz94c6Iv
hlT8MXchlItOJXeUi8PbV9MPo19ut5RTPsT9Jy7TGbGh0rHIddYCoKAkUjKwwWQTg/mErfdbGaib
ODMXLtuqwswfxsoJV0WQfhOvWeWMJdsM9cKoUblHn0wiFimYIUPkXLZ9yTV6Yta9eKkWYico/PZa
OsMerTz6A8Z4jHx9D+M0CupxPuNwZCxzVDkp4LSv+1blHGXTpn5Lc8s/04Y9gbMP9XzesXgH+YM6
RudAj3BSEFVU/cfTeS23biZb+IlQhRxuxUyKFEmJVLhB0doScs54+vO1purc2OOxtygCf+hevUJE
ebJK9Q/PHuj7bRn9x4gixm7vaxcqlScbepWFh3SqnxvzUhBjUSPbISOn4b4KyapszC9BXLjrcQVb
StB7dvWocwu80kEBYDr2KvBlnSFfoLIZ0Yu1GwNZFYO5rlcYqKOL6TDwsP9OOAOlAtcth1rj4sRr
YdGFOKE3gzeW1t5OFy7YXAFFf/6xfgyDsKp0X083kVUCdVqYf/A2qxRYHLV7t1Dju8mmJrqLZxQA
wQWN/V7r7quZ5aR9Xt0eIgZJYYB1T6oB8ai+mHiMt0X+Eqk6ErR0FaBALpzvhmlclZw049ECmqke
08rw5jekmoYw7bNfpsoiWGjG8Y1zHCHtUqFNIa35KQix8vhOOrDoYc+AGSPFP7uTFPZoAf+X5sg2
fx3XBXR4zQnPs9cTQD0GXX1/A+zHVcykqgUqzSkvS0yM5bdsjo1aiUv4awyShCaEjtIAPLEAJHQh
FlGBEVqiQImdDezVIbGHeGtP5rIsDizv2+h/aFRKAg1I++NbO4/eCow6J+S3a16LYDtrGMcrZHN6
v9SPKszpACfrEhlXZOY7OFJUmor6H5eY4lrYEDyQ1bMZnIXTKiBzGFx1pz4drx3mj9IcZ5ecYMEW
y4c42IvwBHWEruPEmgAr5/Ez34IbsiLRq0xgkITTluQqALC9I5ow586D5asHUge0XwgDQmbt5k/c
nMtIoaCDSUc5FfInMSLPTawRGeWqvyZwRB4oR1y6JC64b8aFURQn5lZacRdFrOiGNfKap42DkKZx
zzOjKyQSrX00tXLd0YXI5atoBuJgIqeBOXHCJblJyS6SEEjT4wTJF9iIZh09EDETawsiKHF/Hpel
C2D7BDELTSiq7gR0RxkNIgibtVdbe7dZKHTERnMVDZlLn4Bgb+WY+IZcEvM/v9vUIMvmzeGiRCJj
fY25gVIh3hbqqW2xEcs3NY49uGuJXzOuWAPqEdoJR9uYGjym9MJWUjmLStCTERdFHmCRMGXstjl6
bEtaY4wcXRMMN/j1eurejrxtZFMpHrP2ykKUU3KI77USbjdvxoU37Tf3GVVUFlQLl/PBNCk73WyP
2onl6qOZwhv0AFsbiJogPElyITWA86ICa5kYuQ7tntWa1dtAWTes9ODepR+CupkpwEtJEB6kkxm6
HLkPJQ9KzhKZ+8K/YMbHK4UUJUvPZplTw3NGx5JhQD0tkxjckzCzWunKdp5OpROilCW9CMNw3VRu
aJDxaVJ2E3QKPTuHtIoK1Dc6lLDXd4SkPgcj7tzFiqeR4vbelog9u0uSJZc6YGLgaAw1SUztTA7Y
XUldlkPdm3Ct2M7p+JH73VPlzVTgaXIZ3fwLpgBgKOJIVf3O6/qFvhprTLRBlQmlg/hboCG83QNc
n8QYIVTKO/yZcu7wu4XIyEALumzu1OS8pawDVNkPrf8dU2Xts78g0cBP2zcUIrp+cfD8UAGHevxh
56ZmVOuywzwseOwfZyTr4V2LS5j42mKOEYaSzW1nCIYg1bRasu9Nzrp0XIr0ZaSYbMjPGexzDgdp
cHOiZHmAYXPx8rscwSIoLPRx1cbUY3gQJeBBdKMzgisbtWJHL2kN5aFHbt0zLsOgphmrhTHmXzxK
Rm7NO6qgdLjJPuB/dZMD528vI9OUcMC2PfcawyhN6pTyPyZumzK0ryGs5HJKv1xaO7H77VQgGsiI
HC8ZOBLkrsDCdYuBq9ZBlHN3mlETrQU9CKTL4r/0pxwH7BXtUYwD5UBOMjbFOsMCjiadd4nx8zT+
0GKiPN3IXs8shrUQdMJZ22RBmUBmY3tWaIrSisEARMdQPMULOHupg/1ds9GTdNULoE8bxuBUBRSY
H/wqJqCJtOyDQ+QVY/6SvSQ2eQXEcLxnlGWd/PQNPjmwc5LcxAU0fSsimMUx0H8u15fNiNrkJ1RD
cYqddOvmwGac3ENWyj03w2GFDMjPrFBycYdiB70e3U8BFSFI4+1AEmi14mBQ1zhjY3JwrLWHWJQl
MH6HlrIqXnH4Wd4NXyQD2/xM+cdGmBl1IypLRTkKu1NX9Wc2onzbXBiSbMgWtaCW/hvniwcNpkR1
ltkcKzyAKnv2k0fAER8Tdpha4F23eWBuNWFG5xdPQ2c96QFM3ug+GcraBsziYotw84vsH7nFudrl
oUnkQamgf2tfEilIomZlgPXTIIaqsjLOf/VTmu1tJssj4iuD9y0arJEurueE1S60+wSXqehJ+F9p
UtORoa8WgNWEh3hL6mFnTS/m3CyDTcifHtPvPlmqzSXy3FXTUCShJRLDdXfZQ8dRCKLGzDXbe3QC
eU3EcQuTzPG38jK58Rysw0Q35hCNQlxyEx3mGAGLgYV5AYcCx0KmdC35iPEm8+tfkgXNCPMpi+El
tvWVbS3ruX1OcUOQnpuSSlXfrJh0vemW2YiJI4M+ON0xWF83rXvM6O0mWj3V3oUGkvaJs9TofVh7
oITRJId+qHYrWS1q0q3qstzQtXmHkjiXmBoxkKxmpLrCWGUg0sHA5bk4d28kMpHNJg9r5g/K3xMW
soPENfLgT975yXVOpy5WI/dxFvhvHzEwUzseW6ugpeD5FA9n9ADE4a5M7FqMh5AvLgvKRaQ8wL6+
9R24W82IDjVNwTCg7AcT1WgKgLtlHUEfRIPVQ31DKkmuccVUxA8egFZA0aaOEaafrz2uo2acFrJv
mUVuZSfN0KYyWLQB7Moct8HAiN9SpX91bP9Z/Ovy4AEQcKt02GX4JgDJ8bo0+7mY/sx0VjGHlQZ9
2k9fMri5bOjAg95fQIO7h4D6eLQw4FzOKrAgpZEcPwvXYuliXTLcpFKJkagATskqUAi8uXFbO2RY
obdQmKr59a5grMKIuuK+l9xR88aZcx4xDNCce8kcmQyndcgMY05xN2XWnhsjo0dOPdAFrb6AkyRA
o918LTFDkxGOoj/7yCi6gMy0qn7JAqHvKZfaImgGXPkjNbOlArKFOQXKSDIYAf65LpB0PrCfk0td
MQhF3/UEnGaECpqM4lzrzfE3JLOtCUeZ02Rdd8XBqdsXZGvOJt1NOrmQ+guSeU8/QfOKAphb6fgC
G9bjt6Lv41yV5hDaMQy7Fb6beGzVfnvsMLpNQ77HQAlHS+XE3aHpkB1fyca7Z6R+Nt0/fXohka/I
X70RJyGOOb4J0UbbbN7q804s//5icQGGMHiu6C1hwQ3oAVC8mZL/0UVPfGJBWQitgJlEVN1tcZkB
WB271eTQ5RrgpFLkpVe15Itiiw+UWMF6nxRMf4f8WuPFWLrzSzB8DN67nzZH2FBpQHcZvJjphvQT
QseR5AMnZKiCPXDEB1KTuOfagzEiUVdIoIQEQeeVw6G3wAArkCibGQBGcuKwJhWYBiTmLyDGyO0G
PMRkJaSxQH9iRHyGeWwZUAhdgFGfTYoaS/iPigFfwk3fDWhzQnFQM6yFIwcZjl/9l6K7ynN1PRq/
HtOV3m/ll5O+1oZmY1Qo+D13y86ttAd/5YN1yPYufsC8I25yspPJQ3EYrsBTxvxKNN18+c5wcLRA
CcgPitUU6x/EL/RvMxJZ7XOEiU/YSUw8toQRBi34TBV9FAd6TOy//9kOxj3Oc4QZ0hgqGJQBd/Fw
4FT4rA3Q/LI55pjS8iRU9UH/ypQy894VI9p0iFA02EfeXYBpaVsSLvpqXvaRRTAS1yQKAM8bN1Ew
XdAQ7NAoNOFnh1WZXaOLIXgM5Vsy/5M/OkNzMXEKAQiq4b3VwfA8wToHTXWCiZAu61Bptzo+eLnx
mk3KpvV+MyIHEtjnBhU/1ptOnB/ccWVo/dpnoDTU2s7XI2awUHgxJWfwCBKqcHpm6wE7s/FZq7un
9KYbWx4srBFA9BbBbgMLyB56uJTBSg+UZyNr7jQ0YXwXH1g/LtExGFTsagmV6bWubyrFqxfNp8JT
/0VTAqsdVhl8VCLQD5XivbJsEMJ+yj0a9ORoxSdnuHAGlspzTLmW1TAzv/IWuOekIbbCSn0REwGu
NR/dVBxZjyV1PbQZy/KZ85Frj206Lb05/1fbyPMwzjd6Y2uCwQ2/w/hdNViCYouSxwfjRRZ3XX+o
JdnQrb5wvfcU8niR/MoCacpg1cKeLEeIg/mj025YQKybmXe9t13/WH8jJEvMi8H5OY0M/LAD1cJH
zIza7CcY67hS5o/S9paBpzx5REvin39O0LGCEyWWt2mbfmMTnFBx+MzQwRIGDJqIIH1lnevtrjH7
g6PmJ0Qj8rPVDrMnj9jenuvNxBsCEUH8KJhXlOav20eojQEPoA7im2X5Ouq8Ct5ety4YWoV2eGi9
f8PfzbAU/8esMDeaxksWKBlKBBTeVNy2GbYnsQfRZo+nQxns5f6JvWDXWMSTNc3BKX/F6k5NKqz7
BbINYKg4JFSc58FlNQEuesykWh+SiEu8TbRwYRwVV8Za6ctf1c6sEY4okiOBgxZuDaSNR7hae+t2
esmYcpjJs5vAxFIReKMGVPBRQMGp6nBxKYVShN02+tGO5e/aHlokqP/hqbc+ew/6S68j4AmRJhQr
CirX9znQTh0EcnVQmZPSAjbjWss4+Nx5Y2Ii7cw7ozgNXCMTAF0XGRc94mjWG3oNmst4hl/XrTyD
9roJMVlEDAAnSNE3TofYGYsC3KfsCvlXNyzykbAFak2rwkEv0dERa0+xC9AJ2FyknPfxoib/S+af
FLau1IEFST50AvrNglWBSXCq3tI02UfG1R5gz6twSn+yxiXavVqFpnX2qlcrpkxJ1SXRSm7/Njn6
2qP9ScL0I+06jH/uFQ2Jwm0iv1ICu7zQUfm/tzX69VDPNoOH/ACvPc3+bPUK1+ERuRo6o2VihoeI
k1QNsVeZzRfT/xEDqCxpVgl0DS8DdsEPLTGW49w+Tbayw6G8R9g3hP9G/tYyA2/I0s0hyMPKTKmJ
YJAx7g414sRC8mk+Av2fw2OtLS6zHu+psaOFxrexpqQ1pgVGFwSSG1x0Doxj6WRtuIJgFBkiugDd
2EDOH2YsjC9Ux11p+htuAvH8XxTeYHpC3CvWU1ftAiTQGTqnuaTRM+Zt+N5XJMXbyXbKX6aOyf9k
g4t6xwQbwx77q7lfZhmlth98TGUIaz0+DfnN51aD4LYc8/vcYUZXc/AmBeCA6HXqqzCeU68hYbJc
M/62ofp15risfe1guCRH98lqHtpbk8MdaWJmwL+4ehQm8+8G4IBlkuvWYsbJSY/t09DKTJBvh8q5
f2uC79m3VlEKSabFbpQllpkfHKxZpT3R3/SPeFQWSbm2gvEUj7iEmPll7P/NJKwzwiuZNBHJIqbp
YmVAm5WWsMl0HP4mNJ9WtFWhY07GNcdHu+yebO/HmP4TyAD3B/ktqlBfYMj5bZaXkLoFMKPG9lNt
YHB5J3iGc6PhW/CFeZLYcEwwQG3aubGGOxqCPcNbaVhHBs3qPGNX0EP5VjZdhOqU8QbHbw2JzNpT
dUeGs8N/0Oiml8/Q+XAAQLLoH0yYXIy4Bh2bW0Z01Ld+Eixnv7gB8WHBAo9zRcahAsTbJeqB5rav
moMUtCF3iGcEa/Oc1lyvkJmkfZPfPpMaRe9QQmhXTITIAcnRq+/5bmVvnBReIjMpg5O7N5oV9vP2
jZp850Dj0rB4TSqqRLtdaG6+FgzEi8yXvLdX4ispOGrE/MoVuyPcyeEjCmfRo0R2qH9zpo/BgP/X
RlpHGuNllOTHnDaqansm1szCK3+H+cJIIId1jhi/EgbRADY0M6Zt/rhsDecRNGsfZLUF0Cni5ZQ/
WzWDSAh9lF1/FiUgmryyFVUFeBNZrjzp4iHH6wxDiw7fAcRyjD2vFFB/EdAMyfucmE8UgHUBr1fH
glfd5dUdgMzkPVphskzyl/HaxBjdQcNTKcQbBgxT7T7rOPvH6VtC3jHUWBLwwjD9V7s58SQgokbz
DAKEjZiW89dsy6k04c3a8jEV5MGByWhJYRC+zBj5DLooPmgPopNHA0tyQAYg5DETxyQxmw7VhAU3
de1IigATy1oFSqABLOTih8+ROcVXgm8yja7AtW7oRIxftXShsSrNlYWhZY9mxEliHu+XVM3/nG4H
Mls52ywG0G6xQWrajQJobSjNUofzpwUQYHg0jYczTNhvLWJ+gGYFM2m0doemt9JPfvnhYQkI8dlm
TGqDh1jYIYZo1QpEGWSTLqQzkzpQp0tMEb7wK0aM9fMeSh+ACHgJPxT41AAn0iCnqkcLyCJ1xbt9
gdiceNir1zJJjvZCqfZWqj1uxWK4YlYH6kz7xkAETWy3i6GM0JcFNn0SAHKNubKOq75i36kByUo5
KDE/yLaj1wiWZOXpV71DR0wVD8yMxPgqfT1DlFWjjnjWqUBhSD58xv6Ds3WdHN3pKutwz0jYjLie
AJVCgKhXhVO944nJ9ChciVI58bKNNQ/rSgeaZ5SRuoSx8ASAHCrGok50lPQLcTDoAlA/NqgU71Kd
4xukQPAoC9BJTpPMfoFO1tY/hj88N6m1gZK+llrYgqSWch9BXOL+WjQmbb3b/OuyeJ3W7mbGyaAf
3I28j5Ijzcw14DVkoFQcPtOOqNJW8XPvVvfKO7n+2WcwNEEzwNyNscyuwHqm9OeNHcCncu+5VUBE
Baid81UWfOtIZCCFuFQ9NKZiUt4FGjqjIx5+kYOrb7/trQmTOKx8W+BJPjJYuQyzy/aByyENCoKp
dbgZCG0qFW3Z43flJZhb978DjAcq8TZqLqbnLyMj3KPZVhVCs3QfFuhLqsBTA0vVdP0QRKSH4Kyi
6Qe9pjzBBGkOQDDhNZD7mFYMdcJtzmsa3QvAvGeLpS4MBXZ+gyKT6ijrNtLrmyBO9q3r8PP764Dx
WlhlBsbQxUkWmDDZKugmCti9TCDqY1whqnRGArIwbKCCmWsV7dtRnz7x064il3vv1/aoFOD46mR7
WcZyQGXtU8I0kDXoQHyyabRjHcIMKoRHxg9FAJn17aKZZ74SHntzspXVIWMzZlNaQBWbFcs0+QHJ
EZVA5MPq1r5kkUPObIxbpn1Czfnr8eK9gEx/pSIo1aBjd1DE6yE2dtFcvJfmNsEkUaMXIJsjgw55
awCyaPxpA6l62/HhfwiaZ9Of/m3jOnpNTWPtu9PZUqnjVNYAQw8GPuX8hWYXpuSGr9D1BnpuLkFN
x+xFW+SonF4j3/wKMOTTGRmnBNih77R4p/3RI1NDR9OlIX5O9F8wqnr4FdAZKjGEKDV0kTAzogIt
httDozR9epgeD8zz/XwgMNBbRtAgMzJ3pte6vYAVAB9vyFmh4gqgY7X+azaEqxFJtNKPjwoEtRzC
tVhFynBWoJW2oKY1So4KnJ94z7iR7KTOM/CPOtv4ZhZD8RKAYLod+DJkqZzb26GIIPuCoRIf2Yjr
f4TPD+UnEk94G2CwCW7GRgS51lRAushPePdbdKXtUWacJUAhVBdQdLGLBJd2K2XFHSFrjcdph8QH
wFPLSK81dqPdPQUzpv6Q9fWvdEpXsx+8lkb43JToZotfl+/vx+pz1c4LZcrOY8bkAHakXp51l+Hv
3jC8T6niJt19gVh/7FGUcrRv5GgfuTosytsu/sHrlpDrLxt9et3na6lfgNAXHcpUGztXrd7qsKAH
IDt3qDaj81MC0rDO2xiL69LeQnGOnFUQdPjhfmENxTnEdRqAM9n6gqnJOvIfXWQ+RXF8FpTfy37L
7lZptNIlafHWpwsHioixqNriygqlEevlCkNP1KaN9dzCHXD2FVx7rJlgX89L2HrblmYibDPGi29N
/E2JN+fuugFx0bD1sSCeAPCOJSJXKcobKQCE7WPhPNQRbFJUxbFDGkSFhtwSX4zCnS4VB5LDaekC
/XEJ2yw+P2H9cC86fSVcU67RqczOVvwNlOe494AJIAxYZQXB5x+fkg/NQQ9u3ILigOrgAX3J4Sl1
HE36b4WxwqB84V7Pmwm9fIdaBTR/xmiffEVngNyU4VbJDM3lUysSokILRRi1vJ9077Zrnl3OQiA3
GiZ+wkgbje395OIKumu1X0G52AmSKiCvhuwD4+Si3e2baVvBxWH2VM4hZwxWZvgj2O42yMrd6Pob
G4EKahEnPwp2Tktf0dGmlI3zeOidH21geliQDMi3F65CSG039HyxX52NNsSMGeYnwSb9al7R7UrN
Jf9NK8aPJDLw29CvQ8Vy/38Y2Uw3HgP1zhQER2Lpz5S1UuFKHcGJyMuK55vNRqrbwxQ5nwErgbGt
NI49941U8z0ATBV0VC8fMlBIi/kJRAuXnz/VxbBP6x8X0ranv5m4dzZA21Fy4xYy9QZgKVlS44nz
pmHdQ8JlBvhj7sUL1WPM3aP73MzMz6S456pgDOql5tbBsUx9U5hh9Qi+peCt/xupNqjgrGzDnBMd
JjMdisphRP7FCGQmLjjhl2uA3BM/36aVsvXVDrgEenD/H8NyKftaphJ/Pfs9KKlQqJGlVJc/S/+i
6S0yTHcjI6CORU5ugxTzBtMaD4rMz3NfnqVakL4KAwzavz8fTV9/JnrtO6B+0XQcFuBgDXHDvyI/
iKNm7KI1tT/tCCC8nGTw9YeIihfcp+fi+bOgNo4Gxb/S75EdAADgTlHdDPcCxkOcC1SdxDq7/lVO
tc5q0F/USyGDyhKiRuEYLX9Ue8B6/XlmUAbBZ2SSyqnnQbHTItzTpJGRsR6+dm2H5Iy3wReWoUKc
YKBXX1oDfInijao7Mu2dQdE3JTpPCCE6G5ehBG5ywLLQNgGHC+2ScEvQAVBIxq+G8FjBaT41gkAY
96O8mQco+somzgmFpVMKbgqXqtTxOl+J8XSLkma49W68hBAjNAZ8hOV1cLjwqzR0NxkFXkrILfvT
Hsqrn59GYNoJbj8PUB6aXf7m2PLkdB8eSV9QAfDZ+4LNykeM2BcFarFP+bJD4201+KvJFK0liir4
VZ1bZhyG9FuGw4VaCyVoHn9kOSoFJbMJ9RCxIMaqvDRoiQyNbxmTvIRFTh4fiRjSWx0tRGPRwIPh
NXA15cwm/H5AdUfgQ3bRMCDhBiyoYdtKMpQ3VYzTohJyTV1d9ps23BtMYokfGyBfecqtnIHP8XRZ
jSAZxD/R3iWQNyq5MJ6lpAJ8y5KfuN1TP7CQZoZx49Hz00fg0z1yv/D1UnimnI44yXJpTTHFV8EM
lhhw9NRlhgeOxMVrBy5Ah4S2YqTzY8xtIZuaq53TQQ4IEMY1eERywiQM66eOhRI9phxFQPPVRC5+
/IC4ADQyTDbDk82FMkXJ01UBTHLpLvgd+W42BAmghEcJNljy8vEE5FIiDFy9yDoWxAYaTcgsxRh+
muIqm1w8vvsW0RdzZ0mVQp8tR5pC6Wm51lnHtJrAQHHylt2k+0txQcwRihpqsufQBYNnVbDbhjhY
Fky+vbdA/eIKCo5NMD55PButgzWjMzzyNnjDVnDyOYxaGXSUS9I6TKRIVFEUDVMQY1ec3y3l3HlQ
4hzO2xeZmYOTLhUGhzMvxg8OCUVw7v44ifkUn2WCjphrBs4OSKXAxi64ewi1lP5OViqDL8IXEdtK
4YSaRGn7VUADT0wPDUOjk6ALYGT6GC5ummHDPIN70Igx+OJ5ozLBSSwAkWd+xUPkX5UywHNfvOkb
9+3qNw2vIgtiWC0TqirH2OQ9gMI7BdNaOFEuZB7duUuLoRH5bKnmbjTY77Tf4r+O/6nrJAs7U1de
kDyP+g4XIbhWAc6Pcw9Bk1IFXnSMBLYL43UHZ9mdB9LsL5zb8joZQGr0WsIFClH+O84Hznf0ndyy
Aeaj5excLYIBB2eBo3x8kucyGfqpTFTcZi5YCvNXMWNtB590HG2F2NvFFEAd7XPrgbgxwx0tGJ1c
XDpHc8VC775aT3vmeOElssNyK9825SSkKN5g2+YLR9pnhN6wb/mvVI9ul2+kseVB0+ngk0g9M72X
Ysa2yWA04qVqMa2pW44RLJ8Y2YNjRD8a1qZTzGiK6ob01RLa7W/YnKTGbIJd3rwjv+oyeJ7mRUp9
fmRQCqMZZ4qvHLKBs/eNZ9a7qBiGnjuQdHfEV6gLHDl1sl8jQskMK9z79cx04Yy8aj6cCzSdKEGq
Zm00ty4wj12LumDDAqrJ7VFwxLJnlkz+wDpCvp3Jdao6ZzlRQlixMLtMdidT0lIxIOqj1cMFCea6
hVNCyAmHM7WROxtlEg6DEER4JAhzopqLll+u5DoaafHBt5Mxg6e0KZWlTbwd4C5ctL2nxlfZ7v1v
Y0WbMgOmJi4EBjg0KZj+PmXgbPYnlXBY3Rrl/7Wgq3JGEwIFTeYKo8zPVwO3SsDMH3I+l1lEACVS
3hqNYwVgKNcP1B94IT3jNcoVqbr4FJpKFaJWz2XNP3HgErgHIfEOH4w6YcTLUth4vBaGfJRwfBJ8
SKlzgqAl2wM7Xe4EGcT6VfcsrRnNcgZlQggcgr2M5m6HO0+hM2HY/xFqBV60sYlhUGqOydbEdqA6
8nuJuzJf0A2bfQfjhwfcmxuBAnm4cprN1n6CJ8A76+ERpCZVBsiJ3DbUzW6/C5nR5sm85imaO1I6
tjNDfQEJO4ZgYVS/SXPQTOmyNNgcQBBgHnBT5pPCNE/4BLS4rX3plIhzz1wKeoNkFbc0ySdN4VY1
HL0hb5YieLY4xvUvqY/bTFvQnNpjRh0ILtsuZt9IF+wITA/I8+WKNQD6sIt0CLMsyKwNgMfhLtQY
1QemvmiGX1vTNwIhQUsYUSo6vrlKoeTLihdeJrP9Ab+KOYT0qX61SLynDUQWHX2msGJMBCgZuwXt
DJdVwtiXBoljXEMlLhAe/9OBNv7MGDgVlQF7uUdEXs4bktmG9HcAgeyAO5qtT4I7ZugZLoDUJrK/
c1g0uX6HN6iCXTYXn05ETg7O1bii3xZUp8Jfg5RublOrc489RVmVpZjgrmD4CBtMxzt4NhYi6VPE
qB2xB6xil1skyG8zlI82/ubZc3hKIQeI2CUMBXXEIVc5UNALCUQGeBAPMFIAyiCrOF8pQ91Yzho+
Pelcuq1HnzGtYSADqCyze5NkdRn9yiuQQahhvjIKzS0UxhI3wSFHLrwUJguP+kDEZCDGxdkI1wpZ
u3Jkp+DlYLM44M4cCgpPSKOaALwQFEsuVz9953XI5zrs6w6uKcQRYYM17aWsb2kJxwjOaoyUVf5k
p3xmhbiQfhXY8EIg40fVmBQI8Vn4KArBFmhw8aBz4bgkqrqsbQgVgBbhHr/IJuDLDMjq0VdyizhW
tXSYAI6adzVznrhTrBnA0n+RAAwYL/WB3j0jMl1GrnrCZE8LdkmyUwLR3BHLgp0Zh2Jmrk2e72AX
i8YrDyKsxfZtg3IabOB/IwEtH5Dj/gTKVsNoU5JoYnZvJO0fs6IUXlWXZHs6aRNaNk9L99BmypkO
YsQ97BqvEx4ynfufprxzddIA29RwBo4Nxbiu1PEda4cMJEyLtpPCEf9v4MQKWfmsOL69tPBYiFOJ
S8dsereGelTJwiNomwxMknsHAQZbOpYDc7kxJ//Fhmr6H2lPC7DmP0JWIuwF80fA94ytRlU9TJi6
4AQAGUPRqowTDaYOY0bEa0G5ZolBWhaiiuVYG9Yc5ARZxuVwlIKUf+ohTCj9DsEzDGiIOGaO832G
2G5BbZljzJszzqUQwpkCe1PZ9W4b7jomRDrDAVINs9+Eog+RZ0a7DZAq9CcuiCuc6Vxwe7ospKK6
mm21mOlaLkICJk97R/mZ3eRvQzXA8ymV1ISRPIuEWS9jgCdLubZAtANetcgf0HxF+NfABFLQ9feI
GIRZz7q1uGGG/JSPZMFkV5sTO6U853P+zECSH9Lll0KpN+i/fPJN3iv87eYYfwr0afGdfrXD1oVZ
/IqPDppjQdlUKEuLRywcTjnrmLtATZdHK589zGCSUJBmBl7DscBiirnKDgsT9KGp2IWh1OG6LsGb
hAAHs/+JUoedaNKWCXBPNeKeq5hyGl8kG/FE/mp7ngSzc7dBGEucY4nkQG0Z7PGrAcJzJVE10g9x
j5rRSmjhsQTrQFF0u++UjU+VI4QqOFR0d3QCXHe0zwL0gwjQZAGACLzkxG9llmyU2t/Jhe+7W3od
bRif/XM70ZkH9cPRm11Bo5V7b0lsrRTcgubOIYDOeSqBcelLqa+kZsn6HmtDlTG9uWXkE/IftHV0
jnJoBpjhdrJUB/5L3Jzdbe0l/80MnUECKNnn0SHmbWKaCnGXC3btkwXaJwwePExQCrWnaaLpQbuo
w4f3rYwOulm3HtvBvE1Dvw+QYfYKSTdk7SxntnHJGAL6VNt0u8aoTzIe68DmGeHqN2ny1YEDUjhw
HBSJSx08fBRxRSKd+gwvfBxwk5tzxt/Btk7stbtGl3bs7OwXu5QfWTlyNQXqcIxt2q/KNbgf03wx
xv1/qhpuvcTZGIBNrEr8wyhtcrpjZqiZNI62DzwQqtJm1QriZP3BGUCsyRIcQs8wyZuPFghswIsS
tp5azHi/xZhNn4Rd6AGKCQpiwIlOMXkyFSYbbnMQwE72DxXkpnQ+5yHdBuF3VcIIqGbpG6QtRoaD
nROKRl4tB7XNmpbiXC1NExIbk+B0nwRf3YhbN+LyCDwJrvuLNbSPIUiANEfywm7cUbSq3AGU9vBD
lW78zOiz85aCkiNWLs+RC9prXeJNQKOAoaDVs45ZjKTRAXiP6a9WtKcePiBrFMrLBwcNF73DERbD
w6lYHB3F0eBpa3kUrghtI3Np9KuCCsScXARpjBK6oF23oX0JKtQKiSm5ymvL6t9MwrmsvDtjOLKj
JhYIqbFa0EtounFKkunZhjvfmtQFnPLSWPIupOAAHTTT6J3qu4aWyKd4XryMtP5fbAXLzrUxRoif
WpeAMlgSmHf4PgHV9PtceOlVSMpZbz6jlD2w6RB6TFZ3agdmIvyUQXEOUmsLFGsb/j63Eb60rIaJ
a7Y7JTkAJ1Mhhhvgdgy/vhPtCtzOiBosOty27bFIsO+A3K/xXPubaAkGNBJ5ihVwnX50WEthWg0X
mNCi0V2F+XT2/E+X28OePgUR6r0OkNXAJJMsvi4EUodZib17Q4bOGxV+7L5q01Y7kI6j9ZvCN3ZB
p2DBpv43VvEqY0Lm0PQNA+br/Otpj2t3VsTPucNu6o8miUwey4iItQLZdXb5gygQ1CHLAdNQSTsA
xTPNfUI15LhwZwKGjvVGhg0ZSybr+C6qD1XtkQQX4csxmsGdtn7B/F+rvwxOBtpW4nEx6nA1RL0Y
qCXxUzdQW4pYpnj42S9kdS4G/lEKE4NSIWNEFjKCGutD0HH5JQVtDATBuPuUyZmvVDG8woemEs9l
/hYEa1TDOgnQ9bX/6ykKChnqZpXQMS7GrmDWER4Ea/w7/LjTRm1BFSMoAc21IJdgVNLt0X/Cw+vm
FIFtRbFE4FnsE6cZEJZDciYAiOC+WG7jdoKiPRqDp8I5y+Epsya9JG2Hl2b6zWagnhC0yVbirV0M
Tz6zt1TI7vUbTUZdMQAnvd5mioFbbqVa8LGxLUObTLFiQoxqQA8bHcXb8e8MMC4j5jMOfQIQmsLw
GjIvmHPLAcKbKp2viEcAfhR2zGqYfKu4grkC/pjxzp/Whp2QV3o2w/ZkMdYA3ojjRzJlhyiFNezi
WtccQweuFy11zNwSaIwbGYoGVxA4SoWirhgupvU9iFK5utHZ9DgfuGgM4jLcswGomRvm6sBHAqw1
6VWGAdJ1c2nBS7csF77SRnZLkro4cmOXItE/BJOBkxdrz8kvFqYn0JDVZtOCE3uozI1cKPOPTjhL
XPQFpGLkHP3dQaIDx0IanpYKg9IpB7/hopyGgH9C5Z9daZXUGABb76GCEpscX5BuXHuAjoJjsiz6
/+Tv7HnpaQV+MlEfSLGQcHc23IFsVgZmdXjrxMgBXxmupGy0rjIU6ZJkK7Mqzl47TpdtaWDdwXMI
zDu10t3T/FXr7HlkHJ/qBJ2TmeBs7iedrF4QiOlHRpLSG49EGIw4/LpWt9C1RxF9Csk5bFApMVJO
UXRrZ71E0gamwruIKmAXBLbo/ek+pZBk04att2YtsHCV8JsaP4yvUu4WJCY1Ht5d6r/eRJCf4a9I
CCVJHPky4Nz8wx+8JS1dAE1EmgPRVXO78DtjJ8aYHYNpmlETSMflkJKVabnJajKTtYD4zv+xdB7L
jWs5GH4iVjGHrZUlK9mW04bldmDOmU8/H3RnOXe63RZ1eAD8CXSMNB7CCvbSTYE8GdZ0lrmML4QJ
ZBFoF5l8m6JdukQhDu5rgawdGGIJCbEQjUNIEwTcMLDZQf6+FrMXnHulLN40lsL3UFAzrdWYelRU
46FX4dKbYanjCeTjNIBk1mdZ7X0VZz9w9sLwg1cTALcjgdRW8pvi6jDHhEPhvOPX1DQAqkLd0f70
FWlc6q7pHYK1dNRQZL6yEp1M9Ce5A9E62+Aa0oRO9Gp22m2aOdzoIidzXgUHNFIVFwFQMOc3YuRR
UWnIpBu8TnydMD8dKNlYHZFjM3UGuexR9tcTnztC+thAxPVYO+l3BXsG/bPmm8JrECNyoPQ6N3ZM
ev2HgA7SU7TRySLaWKh4V/9kBewin0BMeFRytNTGXQsiOzTnjqB/BkSYJGFZSc2A+OXmd7EngZz0
YAwFcVU+9WckJc/vpqvRRo+CfgoATH8bt4XMtCLKZjOxKO3o3NFRUWzR8Je4CKVX4DXMlPlRJDl+
85nDoUjgEjNmRu/M1RQwuyM60mapd9EH4m9m1DvDTquSjhvAcelhtKE/G6QEefQKKttewU51nm3Q
/KX8l3rQ4cK+67Bay+vPYK7zBdJGyzgZazlyRRaIIqSb8MUyINjIHCPaPPk0Ukr0pNsmzNQKUgY9
8HbG+GNTuLD+Ap/TvmU2i07KnyTupYEWhE1+pxYZqsDuPfHTqrNnV+eZpVA0BX6yNQoQgohg8+Rx
qpv3yWE678lhKd3xMKhX4PyJYHOed5uN7wVvlDkMq8I6RRxii+seMDFVNj3tbmmB68KfA16KRbTD
6fEnkyJvo5gnHPPKWIfhJBrZ08fp5jPyLE4zQlbAky49tzn55QCoHlyFAGLGTUQfYzNRgUhXoB2J
xz/h6WgZ/eHqBCd5sgMCcb6emLOdKzeR98cAj4A66IxkzpEDTgaRr10tdGkWuHpIyQ8o+ffcKrVf
El0iOIecKY9m1D+1/YClgQB0ViBWeojipTaehdzkCWvYdTkfAgTSQbLreWMbPzbO4pJDKHcI63ME
wGodGj7yeaQ/IjtEGPCebcxcarw7UFTggebADsng08GtmVs7BgLetHT4RegM0Iu/vyfZH58tc+6g
kYXvRLs710DBtKb2pAfpokyjK3Wr4X5Fx8ZlqiYFemn9XHLpjxxYJ/EepH+kTMsJq6folOPXl4kH
2kBAMl6riP8npR3Mg0/sTQsOkwxnhvT7KrvDwCn5FRM6J3kb+ABC5gapzv5d54XWvMJj4bvGg2jR
Znw1mj0iRnAvCd1l5SrQbicdm01Bbx4AMImIxyGCGSTl9+5MZtypPSYbvuPev3F1NsSHYcJoVdSr
BjmfZvyW9wZGQuZE8AUaNJ/zlNMIcghv4gQ1onw3IxVbCU/gx4zE4W8eskILaiL6FYhBPEbyD3Zf
boXqBr6dVhm/D2NvzdPTDR/bEBYQOv86/ifQE1O34AQkiYR9fRzJiyYylu9E5CEC7Rq/MriW/Wth
/sUTf1Lv10ziZWCtQsaPjHcaQqH3sLtaxZPFmUvML19y8K9teGy3aTavpdbmx3H6FK80qdSfMR0G
y8NKNIFzRCQF9RgLudEVX4Ig8kbI8I1s2waVI2dPuQm0HA2sEcMB4tVrh7fA90Yg2dnZzvX8xJHC
3Ag+PNu7ns9HRIocL1V1lsw6Vo8SKLkOICRp4rM90OeHvwoqaiCxyLxhw6FGW1riohVaiVGYfoR4
th74+j9qmghVk2063UnAGKkeLqJLAdYKRbugZBFdE7238I+gSYPhPwh1DYttVX8O0WIlrXR6GOpX
9kSATgYg8JIqBEgQ/8thSkBaxDTLcK4imUP+weoHEqtXYCo1Wb78C759U+ZPPWIwpPYIRVSAD9XI
MMVa37jRkfuV8htGYOOa5NTtpd9BcBBRdODiCiZGXccEPj7E3EkxxUyYxBZCQ6YDi//G2cyxicH/
OHa2AVWwqLA8zPuPF5ypNDZuuIn/C49hwIOmOqRgAxVJEx2BXrRJrq8ved2ZDogOzdOuXFTaET9H
EyWPRlEf/Ik48uGYYL1Vsp2j71IxODTbiRbH/ZV7JAMpZiPu0scPJDSlh7OnQh/EuQhJ16cXYl8n
S3qUpagfDZxVSpPtBH/MStB6ckYzIAePhhW8sebK49RQ4AV4azN3K5UE38GdX+ST0jWLI4G12WyC
4CuL2Yik+BtydYQK45PoY/BMuzvQ5djjvHf4Q4JeeiAz4X/wa0UBxsM15fWeWSit1HXT6Z+qAdPC
TTCNZD4BskiDpqvaSekksaDUoVcYHnuiq3UCB4vgQJVdCdZNX8T1L/qbdvhz2kuZJJuCYCcKjRAl
ch5cfltWvpV+IBfNSFZA9BkRjtH6LQrhCMgRUSJgR7xv+2rDu0XPScOsImfsDfyy0Y61SDthzO1J
XzPWEAwtpmRYEGA0wUP51QQ2E+nyVG/ZJIDM7YWVAzgp8K91iEYbCMd7wcPVnZHJArgK0Kjz2jdn
QfyAwSZkAmLshICTWUh02TELQXgo6HBh2syxWbah9dZ51wqVgtsdaJfkAZPkBsJMw5awBzDhtuAt
FnDZwQ5c5/kPsccsuN+YlDeAzmZE70m7wC4tBIVMfgw8pP7yBmewdnNIAeaf5D9FXXChU6nIRsp4
Ef14E5AY0rza/JPAQYzrOG07Wakqmay+OqycSCMa5jphOgdH9sJ5a4J+UBJLAkjkK6otdaMSicEz
5EsbDKRRLKiTp+rxppJmk9JW3D4w5TLZZD1PNfmTpj7lKjRq80M0KUCyhYX23jV+ha7hy0v/MNSG
/HnWDfAk7V+obxmiDM7zDVJAZDJ3SMb/wAPNP35zx+6eYlzLs4BWk66bAu7JJdfcLLYn0qdaiGBr
/5JEr1X4l4GBgGkCJ5pAz7RpVkH8WvTnEu841q9jWx8VelBP/xTqJBkvApxPk8lu8ddYYx8GuB+r
TkJOSneXwbIAHTbgF97ZrX9Fa5LMR1cNtmYbHyrwGb5zTpbCYE/+xtrlHSUPZUwufqOslcB+xKfH
UnhWOtz6ufzO/D/Hp1uENINRs/LN3PwO4LGK91iIQzT8EwwOwVSLr7SpXZZvfviztRU+QmMPaozy
kshLi7hG+Cd56TV8lD1ggOiXl5mIeAHH6zHc3ouC9ufEp4kuLWn4Qm9SLu+jnrnnf/GQF4GDYhgr
kXhTyZI9qAjEKhSBYpIdgBznD9uB7FqIIiX9k5/Z4EroR3RlBMxpQk9KceE0JXRoG8O6ygPtLX2R
ddaWIL0rawuJsjzS6kyg1tLRjbG6wIlKuiDZlyzjIk6sxGvH33E5v1WYLXy8oanxGI/3RAuAR83q
VklKoCVluyceROb3ip1K5Mx6tFujg0NgNbEKVsqINNtKyQIU7ybvKjeAJbSNmZ6ptuum3hjqZwG8
47xK/IhavOoTKb0ADHRPaMx1yi+3e628hJbyxdxXQwgoUJQGEbckuj4gcM7xEZnGRmlWJfWKrwOP
q56SFsp9Sr1VmyfhHbyh3qJKFsY31aKlpmgQic9prD6LQgh0PbjJpP9fngy0hn2GF62QRsVzK859
iEjFDFERoY7XEDy0ewBOjzZHASOhIRdUVqqy/CevCzhMzEH6JmzTZVeR8Id+x/rsoISy/lXGtoxG
MfXPBFAiziYiH//vl8xfov0Wmz/9W6/DFlFhhZQx6LdtkH8bUWkk1VpoB3nbeycQ7iHw2OQ8kUMJ
IAyaX1K75JojEsTmHkDKMYZY6ZjnCGreSCkSql24nfikKYeSbSJNVbz1pS9pIDZSRYsCnqhYrPJ1
rWeHst/L90ffxiIzMB0TrkewrFkd2bZzRWsqMAtve+0O61jDXA7UIkYQc8B2leCh5FhlqKE7DQxT
J//KwenWrnvySIR9G/Pg4IM89nAxXf8l94LMhDUCeqftaFYfmBLDHytiz7EJOP5Y+WseqHR9FJau
enadlzRUdyyAIq6SoY6/wSTAVCV5WHUyb6TDE3KONNCSThvZYxaVZ/nOSd0SQ0XNMxMWlp/p1lee
sszQSsnmniF8UggfdmquOmrOhCI8+aW95fgGrflESCSminrNpa2b3ktBXizhJwJEyXipAuJz9aPD
0JwL6jcLAu4uTlJACOyjMfY7L/nwWHxR8IHRhIhqQpSO8ICKigmnWQIWZaAuFWOGxdYTep3E5WUJ
AJnInwQN9/wZXSLAFkc+DT4HHiLC6ai7Rlxu1GMp1SIAlPqYwgnAO9hcubTmUn9BuXCYkjN2lxNw
j2rBW086vGtqZDVNZEzqSwA6NZ4udB+9eSUxT5hmt38sKKo2oFhmIu3X2y+BRoMGscKXcNkSyCsq
9HJ+5KFKZgHLFgajejNIcJDGmyYZ+pLWsRFMllQAboqxJto243F4ZftLyjYXwjfGLZcMuTx+NfSj
vD3weCKGCDjEWmkeQDQb/4X7T0mHCxIOUAIt6G/SJDBnCeoyEImF4WAtDQWNYGcb6/lHUdB3V5D+
1pd88UIJCoKhkVZRFG+84jpkQEGzyJQjAzH/n+1H7yFzkFAzXQH6ohwVuFu4VFHKclK2ITuBGwTq
XQtuxC9Nog7R3Qa9Ux5UmxqOq4agtLmhbQAJIdowFiFLjVdCemHyC1kgFwPZWBUseB+eRQ1oqc4T
N2JPWyR4D79ZnH5SVRHrFZN/lhFM4+517jFWHnxcn+qrymBnwjFq59WMxU8sIYKRSu6V21YXiBQh
vqK7OVo7eNZ4h/UqwGr8Gw5ILJit3EYIU7le70LgONuPdbaOkLMOans1TOK/vIHsDjDHetNBHlQ1
If9Xm2PnkiLR+0/y0AQoyIWuSmc6IX/pA7s3LVsePbhOGqeQbIQsG5aY0DB+o9gHvEGdhcBVWRoU
QrnN6M/E1ENigXTwBlePWlBe8j8QU7kpBgRDYvTGT7ZUAMmtosfAHGCd3CCfDAJTXlUEENyzgp9E
zgv9BgFpgKPMnIRgM9VWDrHgNL9y6xg5dzTzQU3Tb45b3S4eCzs7yLvCPSu9ucwAadJ8VMwd3kCO
CHbsCCVRFbOFlBKe3zrUXey8XIOiCPAkaSzcBBHMCpcsIAsqMz43XT8hBJ6arUSJQRCFUnFG0vf/
E3j8ZYsdBjFAIqQlnTAhTFw9CAgBBES85Jr9eVS6pXecwSPlUr579wKb7Y3xQS6xGSCMbieI2Mtj
WIAt6IeClQGGKAIEkOIAvr7OkjWPQZodctp3XlCgYwHUIV5PvWO/SqHsGzU/ij44eKhYYOtpRBgo
7i5rzWsAZNrn72nwWLIuwC6fqnFbfVYN68Ph8SNNXYJFLw0tRUF+1SjIecNhVKnBXamuBa4SOEQd
6+1AyH5hv6hNcInoudvxn1xSGrddGf+rh6NuEeDCbvRmIzFIgY52Sjw9YmPh+oPB1NGqQqpX7OBU
g3hpjICtNxoHpTrbSLya8tUNqrW61SsUkO2+0FCzbzlJ1IEJyyk9SoTIgnnLDogUarpVq7AFvJ6T
YyHOJ26TYDBPrhsxG1J52Bq4VDnwcdV8W7oMbFX24oT9qSZed9SDk82OJrsGqfq1MJrnKSa2SeO/
JhKajmB9TcRD72xNC8WAHl6l1aRg1239nGAtqchLM/WHHHaSpWbTTSqkSZs32hzwLFzX1Y6+YeSg
k1OlX6HpF7buPTjA1k5Z/gZ6deAXWCKzYyXYkwvCdj8SxYrPeS935q3Mkf8yZIuigpmc5TyUR7jL
GTFcTrZ69I/pgCfqTuZpYJSVhlQU5nXA1cIq8TjPz4kzLpMPNUIb55MRscuhiUs6xLgZmM9plMfv
sIXSqYuFzKhyRAU9U9qOzXjpVkhb/hHfK3dSqFtcKDBXJs9L9HMZHEPBBaKlYD3alVfCrQkmpEuf
cMNQ0Qr3d+jyw0wpiuZ3rcujB/VHTcyDalwqlt7Xub1SPXcnqnSNLQQCOWmqWOdwJt97YZZlxJ/S
/8otjPyHyZ5OR6JK0BuB4n7hDo1S2gi2NYk8qrEIAMX6waOgBqAVQfQGJxcE9+5Vrvek7Tedp6+M
CMsT1ESWKQ/qRCxVgQqqBE7qtoN/Y/QQeoPsHzZ9f/Vj9P/cRAIYW4AOZpUgqbc0oAx/RkVjE574
4gQg8gHm1J51TzRy5UaEa2pMXFyxbOxjW/zi6nP4AZVF6Js95jdiR+6aAEBUlvRIMslcpJtS7QCT
YLhUEX7fKRnj6iikpDVXnd0Wqqc8y/WkTECfZe89V6bbP0RWvBIdDaqgUEZ84DUHpIThnvAGwteh
cfVaHg/cqdbon6jYROMI/CnWCMv/TOmgiSPnzPVuj4BId3/kImwa71HAGEGquN1GcPdAJwSentrG
YkF6PzOmXdZnrjBOZcGarjYgHoInqqM8oL0TwYoRe7ha2NKd471FQfPKr5gQoRD8bUeTlHCrvzCA
w4kN2Dfy8Cpv1IwXO0UbyOQRgca73O8STWNpP4G/ihLzJQZ0GVs2e+iwytrCsdECInSZPlUz3cNp
ivXL5LFUQoMQ9BW/kpzwGut/mqav+yx5KR19lbyBOAODG94z8KVPvAIjidx9FtnWDx7HKsq6VQrc
DYZjoGuSQGkKsrwdyEhowmwEiYRR7dKqYYHNu2VHG4dcsOSF+isN48DMd9fmbGIn5JAqTx6oVAic
66XTUaJPTUb0BgShZpEoh25wy11F3CX1NbPxeLyneDFyhvp8lMUEbKqn6BS5s+pkrUMRv0E5HjQl
OcWFhrKp9+n/nEs39LnYdNH6ciRQlk6QTXn0KKkVIoyj7MmwAj+bY9+QSUJue+qYGZQEGRkLUQzT
klMUAz/aq8o25IqTYbkObZZ0UzRgzvwbrBRrN37ZMizEZFCTODHdcF90Vrnl9N3pncBDMjnfagyf
YuR0YKjkB2n0cq6Fi0HdDFO1BTpAYTXnTwU4GXI2HSxYMNaK6HCBHxtHoyEvCI5xrwKG5WH2bPD9
mkSCiqaRpH7aPfL2abYqBYuV9DVoQGTiKv+40SvCDAEwBtfa0LkBswqxl9jeRQqXcikICFFxNvKy
anJmuXUYBBXBP5sTHeajURpbaa2l4ZJJWghHRGjyGAXf6kxwZsCgZO4hnWS7QftFp5ZZ/oKV7gwz
jF30sXN0CAb8Ptresn+F8ZP4wBndipxwB90pkUPSV0VcH83AXhNu2Gyq9iJ0M2ElO6yYYjSg/ZXf
n6FHojbB++SbDen2HQKC7n5NLnTOkAxSgm4TvbqA/CGKCtL1nBJDNPvdcVR+1ZjoFS63utNeUd+s
xfPtjsk6oMuVcgQJxubLtySxSeoAPB6xbvUeIRPVCzSnIFVCNtOKifJgFXSEAP/Zpv2OpE/wbn4F
sARioTxI5qEnTmJ6V7sRoc+nENvCbKr+S8iWEHqdCERaJP4jCREe9CcNCavJT17FV8nTBhJlI2ew
YiIKBZEoNjpTL4oF7hnBWruOZt8+jzZrSawjzHHjQPyyWwmOkLKSAKCgChdID3WNAmoDPyvNE+Mz
Fj3V0MDgfZH3u+wBdLJn5mi1wFgoyn31aDPxd+SHinNBMf9wKMzWvoP0FfUUsL4QkjL+4VNCJspi
YsT7NhuWQJh97Eo9O++OYmf7Tz7vsvcOnpY3qeOJenALLIHIrXNmvYmwjxuLyUr6KLiQkVZ6GGoZ
D1k2e4BcYbQ0Gn8n/JiGYzXqq12Hx4gvo9PQzAGWw1SyXH4Gcp+5R6BU+LhIDCQ0TtXLD3kzOsdc
YnvltqCwhnw6BQ0qvo/SSr8te7piYhf02VR/2IJKPgn6Gao05wEOsw6IzOaR+xbW+U0z9TuBXeSw
V2m4q+ZkreoOkZnDRuGaFdvKyIKdkKGdNRrbKEhXSdZtFV51A3S2PgZmTnDGqg015FO8fT1sLabO
ndIl0un9s2r9023Sc9XYGlgFszTeLT6bcRSfJL0ib4CL6kkxxm09DpCDTFe8kaaoV+x5QxSCobEN
XOb/tjy7PS54IrnK2Hqb7HAp8LZ89x0uUcsub3E+r8kJP8hdzxJt4RMa4yqpApOq77k+pJNq+dRB
EjyhoVKwuC8VJA0C9mEREZljiPkJyV81IrRTqQFSVlAJCwnsEx8DGCI0doxz0aRTgWTyKYnyvUS+
sTJR0YP6SCiruCLLySCclJBTW/vQmESdksAS9NN2CeZrv0qHhgNHOiVxN9bxzBom5ZliiFFDWh/H
xNYHiaB4JyjaCCtzTLdbah7B1sZS/p5gJp4Pbj5DphQLP39qkMT2dr2c4kvdXiFNnNF96XBuq2hx
UdG+1gAYeqI/9zznxiG2K9kSnI1pdIKkQl/JzpReP+n+CT2JSJHlbRSJaQI5mBGEU2ytPFkl3pWt
gg8cLNde0v03aOtsCpdB4a07ypZfnNimpXZo4gjgRbswOS3BkOjQrYnV4FyVMYsRmc3R5O8L+NTR
fA4iqFome+F4pXMmJipDOHLjccRcpGJIl8sr8+h1Mp1bahpAndy1kGwevOsUxpfAddENrRy2GykO
ediN6R9sjcFDICrqp5FdrX+5USOGfspRyNLUSFvQRjEKVzaUgjdGHoYd4Bv91vGThGDqqpoMiKPw
+2GNwg9xWPKnJ/+Uvt33hNLVivXDdYRnBnVLYMyET9N8BQ/Gt+cj863utmCF10ryVnN+UwHXnYSF
XRQDIaTdXUWEg6C8JmIIdYKUYIEnzChYfKvpjyWsA8quO71Cl2bjqe5Ba6ZIY8pvVngSYgOfqos/
Cq8MsI7UQ6P+1SBuijT/nMDyBsBlGfhbzFcONKcOykpkDdkRh9h7DspjkI3Eih1FwyslLqhFGy3g
Y0Kb6DIKeFDiBSvnQ+Q17ILWb0VBhjBcO0prZCgoH9Cvni2JUzXHt9JQtrHHOlav2th8Qwb1tEni
Nb9dYk47Zg07FK1kcKb25GQAstoQHNZ6IFKRSAUHhwxIaZcdMC9oFr8oAWCZtgG9cpPrRJZc5bFk
aQHiIwN7l7K7mmBRZtHS2tbmpwOLnFOO69Tbe3AyGkgEWUYsVcZop/mPFTOWNGgNPg1d3w2BeZzc
dukwbkyR9VboEzSgA0eRGDuRarjoBNjLyyxfIQ9o7Cu7mOHRw0WQFiR9/w4b0SS0Bp5HZy3sjjvo
T3NGfLLzbZkuqVU06EOydtMto7sPWtKJ5o+7HpZ8STMQxl+t7hP20QCW4TNghrdVHCY8I5oNKeoS
P5eCfpmmfaqHd7v7Fo0UEDcAKOpAccIP2INT0GuOosDfRgP64J6jpn2zo/E1mvbFonWbbSJoJ9e+
7Jk1mks86XRExilUn0L/A5jOo2YLHVNzRLF48oXLveBDyEjBKE3SDuw+OlZuc7TcXzUTDyS+KGO8
kU+1jTqcEjwUrznTSxXNuHNQ7K3zljIMgKcjCOitR7v5ztjjYgRAQiw2KGMQHP6BFmXBxNtr7VLF
dPHHQBG59Pym+yqQENDJmTgQEUBMzl+C+C2BguamXpqVtWMSlQcVTH/j9AJiK5CZgKwlLiMDCIJg
fjakbxgL5oztYrw6TWV8Cp5bq/+ymBYhIjSRW5xRpLSwys+Xfqz/RNanFU8MzDUoTDEf4uAs/JVZ
5o8O9Jw0c8JWzQwxNQEuQ0+4Xr71K7JUiDK0eTXVnad/mMq67N5Ldvv2a8cy1iaCB+HXTGzRNEQC
NhgB9muz2pUMjcSnzyHDPaCX4GgCgUeoWKTnzwmkHVM0L9aZjZRFa596FTMnlEzFrZEFT103IZOC
X9TZGTH9dhYWM4QFnCYQjrsThPwz7lkh67VX6DxpNeRfkIIXo2nF3FSQioPsQ2xxglsCmc7BADld
cv0byxn0CXOnXU2MUChQyezAAkwKkB6o18kFDI+uNtp2vEX0RTECCNQUDwY2QAdR69Qg/ajF2qbh
KKcPkMmpfhJ5lQWpTqcuozgTE5wHch80DQ4oaXDWQbXxiMYtTvY/3FdHzVYXvkteC6gL2Dt8oxu/
OEWyFDMom+YhgSXuAEKVHhywgunZT6FCOAmA6owQKuKPBVztaCNQqE8Q32V+ohPFzvEQq+xS7f+1
ipBtkqDJP0TbYjs4kNVFTOxGXCv7iMWoPrn0XtcftDJ7BDhZWzg+o+KW18NC4CQRbtDFz+abJagS
JJ1DKRBfmxomGz57E9SPNUDpZA6L2QpPbvVy/3EM4JnNdFgtY1JqydUGsuChSTXzbdn49ycpSq0/
PWrVZ08r44s7kBdSJgQZx305PbSJeq6ThKLKdgaL6BCmJMf/K9MJnQWFirGhGqqtD1uedX+iBZA+
HW0S9h+Ai1WW/SCUlurG4fMltBuwIrXcJ2LJ9ri/701M7LP6W18GjMYtfinaBAeCJUAWEE/tpmf9
ZaW8GMiXIh1pOf5d1ily09n8ITEeC6gBdLFQ1pZy92KGmPqy7AoTIhDDCEZVk2Ak4cXC8Xb01yqJ
dLGbPPqljuH66EHMyjkWZI0zyZfqYvrxLHX7n18S22JRfkfDUiXrE7AJ5c49bCEmf8CBCI/vkbvg
2HxqiUE20ZPRidPBV6GHOJb+KGasmA4J8mMv3bvDeyPBeH1x6CHgNJ0lsMa9HC58zkfKNJF1RGuK
lQwhlq3Q9Kq/WgOKCayQ2PGizf9FyMpZ5sexEG5B9ls2ivoozY6A8AI4orLQ0eALpxDb5RZZ8JVI
05NbaM+2+TU6zdKmrUxmNiPa3TKb/OugDB2kbraMze5gko42YVewwp+qol0LiKnVpYdCSvRkS51r
j/cVGnj8RIjq91a7qA3nAPB988Z6Bc+2J5CT4tNHNCpEwXII9KonVeNP3uMaTwsEv0X0QOk0Wzf4
FALLEZ5nxhKPa0hcdH6H3DehWPjPPZsNpG+oxnkbxdWJiJC9cokbbR9zm7IuACneseFI+G7Gvgbt
7JRfRPe9DKPPqHXW43NRpazPaO0fJ6cJFNlHy8awQjU3Xn80sFooF5jxvQObI6OxSEh1DDVy18gX
SqMl0rXQIzGLScRO3E2vty8KG3g4N0K4DSxVGGr7MLFWtWTOjeafHgxiUFjlbsAd1XRPwxVmChZE
flMUvQ6vBAG5YGs9/VU0SdrXofnHnxEMjOeo3MXnHbKLq7zGc/YvJ9HvbsgMWKLEdd5PyRZpPgv8
nE3cSayQuzKDj07NNsIE1qP9LTR2jMMpLa2TTnJpafugIMu0CsWgse7Vio2ILcFL6daa0Czhppj6
/uDGlNQUnwkvhFO/93bwKyR8WqFfo/+VROYSXfTIet4gf67m8qn9ho1UWFnT9SWrVfIL7oFzEpJm
hQuSbh6QkjAkN9io0xnMau3r5ROtg96Qr9Qv+pEN6i0OTi4DMJz/B/gk86mKCLTzWHLJIZcpEyqq
qP9EDirRBJ2yctAP4bU4NGP0MlHfNTj5yU8u7XfWe7u2eLkna2ezbOIjNsRKuDdh2VRSmhMikp8b
HvwYB6sZawy6hrv43DyHN6KFoMa6Y8/IrQbvkb0OuYbdMdyUo7YUcIovj2ziOc6Aroy9NGydYS9l
1sOyRM2s1xI7xno71aZToOaDWXAwYP18BtRYJVFiaG+CA+nB0bLi94kcub5F4msWm3a2n0TdYJFV
NLMfjPYBn2NMlcDPxyYRUjIZA2AmFFTNGh1P6IjXwFvaBaTSR8IrYrIVGWJGjqRhTCuxEAx4i+kU
nHxX2nhW9c8EKSUz88bR0lNKYLRbIFRIaPc/4spd5VPJVjcPqoTaSd8AayKdBQOcxjTp0ZCOolTA
nAXegTnFInSm8PigKtsPCCAntYb0KDcla9v/ylVtG4KQVAF6HfYD8VM8oIJGfYVgIPwfCQ6vWsWm
EaaU6p9Ts6GH4guD1LabKPk30rZbxSlHxq+l6baa80NOgopJ9D+Ifjzc1Hk8NhhALbLU/FxFQ77T
GUkyX4AigTtn3QDBtA9qPF8duDGMmSgkmFsiLEV5j//bWki70jvKzY3K7UgU4Gir774CKGyQDmSY
OW93yOrQEFucT8vVvLjvoYL5bHZe5UeBDGQB3ioyiX14boJykLiY0/CtGEOzDSX0k6rcuksoQaR5
cLekXFDIkPvJI/XBPgU2bnVcO2Rd8Pbd3YsDuFa4S4Gx7JLFycqz2YYfbophoDwmI+runcfUE2sr
1Qp3Vpc9ur57aoL8Qqz2UrohVQNsjohq9nqfXE5Cd3rME2Qfz78Ti9Uaqr9tzge1q25zlX+Qw9eS
6jnQ9Yp10PDDn25q3qtqX3fZM6FgGU5SrQOSLyN7QQKHPpRcha6oOnoMjrUdYfEz8h+Jd9QQouv3
Xn4bzMqjVASbL01sF4lWPHs5ht1W65ZpysUR761Bu+/DCLkKXFc56sBTPMQESXsMM9WG0Vb6oz5p
kHUny1TWr3hbHcuXE4QYp+Kt/AYO06GekY3HKByChXPpnhP8CzTNO8fIEZWjiDKmvQRKhqGBvPfi
Cz1lM4lBh4ETYFU3t/LpZWXaNGaXasKGLwodiTyAIBn8YBkA42jZSHDbMqNwwDgEk/9A8VnRS5Ic
iWHQxS+Td98kX8NuAB9O03eR58iV3AdcvPybxJ0uPOfLDbR1Et/tRtLoNajBIuMjIGELGNtLWLW4
9h2iOgN8NzVbO4InQtPWTXhErecT10mRkt2LPgOaZPTRwgC2+j7b6iHWppaMUa2hbXO2lkoam63G
731dvgUE2gGEHVwb8YC8I7x+a5d5XoS2KQVS40gqSChsUnVKHYHIW9CxncEl6S909lp+rebgaUIO
VIjkDuGOG/TbQnTkgEw1O8G0q8+P6331NJVPUeg+OxMpE5gc5d6Qa7EU4qly9W/5G4IcdGa4VSga
0MIhz7eIlNcUuz67T2Np8WmE0+HBdNWt/D42y4vC6EOpn0Vt7eDp4oKcWDPXe3hw74FUZaT9FLQ6
oeK+EEcyWuk9TVMI+mGkaaU/bcx0p9nBI57epleWCaZBMfB1xjGynbWrGSYZ1cNDZcPAKPyIyIDB
nla1Q8/wiwjkrdScYzz/pC7LCzPzS1W7ZZ0AIttAbnAkGd1o4B9T/XuItlqrst8qWnkj20zLfNEr
h1FjL1CzUvJdynY+iASfrUgBGR3BJtGc5wRtmxOY67pL9nPml4wuAY8qPDR4ROLhV+2bLUA1stcy
rK6SwdblH7qgfbO5sxlUtUpZgxypmvtUZYRMYlByyl/Z7yNLRkiSIsavvsm6jHDwntNyPti9tU6K
aRvn1dqAxpuU+0ZaCV1TAW+zuFzKgnEHDt7iS9ItZcc5i2ldRD9LqOHCZJmVbpCsopoJBnBn2Qfi
1862hkN+fsie1cLV1+iUbhMzdx5WlwCNj99jN/aFYmJyMZ4yDUsGGd9Fia7ceWVF174t29fRAvgn
+rIKplNV0EqjOMOtVX3rDTHtdjn+ClhDeYy5XO2UZGWQLKqjpI/G+rGtSAgd3lV3XI5QqHr0JT5s
07pBwpfk8nUzul8ejtanCzVr2eWFUBr/D1fSqE7egiDxReRQWyyim9rKvegqe52t9ACTeA8CcUhT
qargTKv41JeSSWOsO0y7NvHMCv6CWgm3MYmIbBaoXpWpJ18LJQXM1kBvyu6AXcsJlGrg5PYyFTCn
tz4DDWsdQHNh3rhf1wrTzaS2LQnUGCPDXH8Z/fw3De2dmh2NyX71wxJeaDa2pNHtMK8F7QHT8KIb
1i6/SpGcQzU5VeZXrrCvyr7I3p8pZv2voXORZ6xIn3Uy1cCOpYpEnJGp8w9GyvBhHSruFVPNv4Tz
kNhPbuh+1Dai1hMgUkzlZauT3fXQl/EmTkEZ2gkqqJq2Ayrj1P6YjU1sv4T1r71OW6oFaFRpnsE1
hzHf5OW0cxz30BvGevSGx3LsfsLmtdfY1D1dMcJMvsZtEwgxpDCFlu4EJJJupRvocudSbptv9zl6
CZ+CHw/qiCv4jc281aHhdhAfbmuZ37LNrta9a+f8NDTYclPrhASi0ZInkuevjQkBh6SRRWB+xVIV
59AxzMXo/HTr0bfN9YR+1VLXuPCWYz2svfriEyZhdY+qo77K3E2ibOmiXfB2QxbtypNGwp+6tvW/
piRV7KGvHgWP6oeXYY7Ze2+u2+7EtvI2PhPPZcCJi39YTEMls8+oe2RNEEpVvNWdvYHsHwvc3ZJB
ShOImAFC03gEKaVAF9afXp59+0kUA0FpXDKWNCm28ZHwZaHZo5SSUvDo6O96WZ0QYd/lPtxV5Z+I
0saY94SYQskacgwwxJivwTmZPcuj+Eo75mtrkhxSkF2iw85aNm09UJhJY3FUpD3nytay2QsoZ2qo
y82z313YpgJf2IWACrNyUq3HOU72YrgmE4DkhxARo4eoj+OS1/MLHSnR2v8j6bx2IsmSMPxEKaU3
t1DeQQFV0Nyk6GlI793JfPr9gpVG6plddVFkHhPxx29OeuIdBp3HgHYH7mFjhk9TwEVYPVZOSQgL
sgDV4ObomFtxcKPpFipcOQ2EQ1Jgt+rSTd8ZBDHYb0jEGTNhT45jYGsep648FYrVB3dQrtjpKuNt
pjdSPLfZWjfVKS3JvGDCF9IluP0rDi1rBJPyk2SlU4Fj+e0DdnXg3mWHW9mnytMn+KKbOgn/8pzr
sjhM4Ru2/pvYR3qLRkAhc+t60kA4xourWB8ojc3vJvjiK2Jdil2N1Q14QWVR6nd4Y/N9ybQtVMrw
GwoHSpscqxcoA0aSPmVIC0M1XBd8BoQftPTVf/r4WnvL91Ld5fkmVnbM8nRr+PQfgCR1e25LMejh
idNI0fSKMXA315i8UCawTThZ3DzAaib+g6WmjixDbGSDAFvStjgTy6GIGUmBISMrwEkbo6G833O5
IJZNPz0GvC1x0Ds/nQ4ptw3JJgtaioCaEcbuJVPcOgp/rXCj4vSj797gR4CjT2702ITo01z3wwW4
kLvfpDyRaDWKZhmBFf26ItNG9X3CkPqvnbWHue1XljtsEYBUUnLxw0WkIMGRYcBBG2EGaFtvyiEp
LeEB0DZOECtmyLCBP+1k0MvRn4K/cVtg1rG2lINToH/hPxetYtT77JU29GjGeA1dC4UPhIqe88Lq
LiNzZ90cLjrCEPHcsGA9FQNhkvsFR563vocARG+AywD2zyhhYPVc3fZeq2fxzbCpKHJs3oI2+QKW
p29N/oXBv+KjvrdfbfPcmAif582MjxZPNjqO8DQIbER3bBP4tMQvYmP1Cw8Rv6myCP7NbxKByI+H
QKjTEypYXhJFLXczR2Xb2LI9Kg4zLWc3qauXfaTle899JlkAkFvtfwjX8FH49qf5niJfqnyqX9z9
eyo+TYdQh6uN8Yveot6QRViUnwHh1jFXoRh2KucmNnx4dVJepi7TK9JGKTU3LaaWOYQLA5ouaiU4
U5Zof0Cx5dSlWEUIvxmcu3KzQ83kXaYVFSD0CA6ckDq3+MewAUPovkWMvKjlTwIEBU+gs+1jMu3s
9DmjcHZdTMKz5zIzVkMYPKCUogy9ineN1SXPKspeQwukFpKPn9Brzy9O3K79rmJ94ijBALvmDhJh
d9tgd9VB7feeidADecXGoGyPPvVYWGcIgiCiV3+xqMaOjLfkr4fJ521DosbKDFKLnw+PIRT+jsm0
GawNjIqGGGXXMq1nzETYfXaCAh2sdkHYqE39KtOy41Lh1Yp7sIWuizXqeuuxOM+EHz54U/afTqls
I6vGpFo5PRLLidpHnVpIJOKL0sEeBpTG4sFkR2MMsZuyT5tgpDDubiP4UszCEXtKwGBAPdZtusW8
URwi7OJF/MIhG2gUmipsvlxyQvGaEFNA7BFPbLCRAHWzKhm4+FskdH6IXg8ubGVgGz5+JIV1RnRw
COnKoxTiGRneefMOYn3zjOZmTvY1pKnEW+dJeShcE9K/pRvNxptufDSTgR9dVL+Vg33q4m8TTEN3
mgdLq/edh4+9UF+bfg27/2/X9+8BV8CcJ0+JQnTgZJylJvFYEQTs7I4nJzF4w1V1LJtBoUnu7lPc
7FTAwYAjOZ1ukbYbTUN34LyXQ/Fsoi8ktbQ+hT1GEkSvksF0sjBuIiD8wVRQHdmdPFUeZd0cYMev
GJm19Q77dpW7R5WCL+oljP3GvPJCygeLARjjDgc36oZJpkgKhVylp+ahqJ8FMVbDwSDrAiHfxOqq
EK8JrJ5E9nNUhN8TNEC3t6H4CUtK63lsBA/MtyByCHiAS9lubeI8GZ1gD+Ih2M02QwJPpeyz1w5G
t/ibi49iFtpECe776U+IVWt0EzypAEsVLz7fIYaICPUcyKqooUCl1oM747Qw4CAL1qnV1SryO9jd
HVERY/hqBrX1aBnL0YqbIwrpmz08VXO1Z69b6m74n35989TEhe4jQzg4f5P8UlCPDm33X030nJmu
zKJZZ9NZbORy7HEn6lFtNBh7BjGyRKzHrT2GNBRW1qYMeFduG+x+BdaA6YZjA/UwGMqjld346Tpm
WBtvzIRwNE4vbzUs6j+ra58MjdzHhjsisJdDrDBgtz3g1STbCq+OIUjUfGhJsncA8hmGwj+8hZhr
1aTlhhFUKGd5gy31NCfVUeVsZKc9QKPu0dHSczzaxnvVO5dhVC+iJ3Scf/jGHpd6fu3y8pdTCzVo
oY6vtWK1zM6evKK/uYZTRaIzijIX7XFo++egpE4ZyD0cYQdjZsEEkWkKWIAy5i9q2jXDxWuko8B1
P2agtloBimP9YQ/UPjWg37KK6nkXSfHuRDhrdo/shR0/29NnA8eM7ljQoOH7aNUBBxzyfWxvRJxK
E7AJYUyKOrDCkHMxn4v24iFtg9AEXBN8twkKzqy4FrP13xDR+1D3LCGxVLBBEkIDhHvapX+hSF9E
OGlbwYuwazDNf/ThQnVIAJYcYt1aD5e9Haijw4jWyvrbQkrdLzgm40OmsGG0lA9GdZGTvK3eRR/l
A7mglVPwoGe4ZaEZHZZNZwVPU/PDR2wQ+scMFLi0oSDPYUG57R8W+jrPJH/Ve/INytaQkskCz54K
5qNat0XLhsGO3n92GDn3jUWz4Kwmndgi/b+6JvVJXdo6ZW1TjNk0n8lLKB7awgKqkuLU40FRedmm
bM+/jhsIkjSHSkePT9NknXr6Ixyc0JdgzTNcKIiuM870FHuPDeo4XJVS8WbRjFMGUSNO4epAp8gj
A/dMoShE25rC9sFzIuwNg32Df2FfKJLA5kenCN9n09uUKt5Dzxlb60SkWjgZYBAMLKsvoqQW40HE
dhVkAwggbVnvSRzOaMxNdzvmyXqMOCw2VfqSchioyce93vxlKjWGeP9pT36qm6grSwBXF2h7fBa5
lEppq7oQu98c8YX/NtJvYCKr8OjH1knMHQbkgHkSk3IteBqvjmu9B3SG27YqguDajSmQFzQH41dn
Q5seoBZmAI2/uI0Fna+3Hwa6UoAJF+fRhPJKuGimER4FyWcykjLPNr1/peNvu8mnamY67WhX3B3W
LqG0YTUchM/06/jKmiigSUCEtwCdOem17BrAgW7IELPxos9dZPFJQoYD3GBZQVxo2J5IlUHZI1vF
Ay9k14yQcLpfJ6pLiBtH6pQbfP2Ck6jzij68iKe5ES73CDRS5nYFdmJo3GcXnhvXqjcREgiWK6YZ
2NJtGK8IgO7AqJ/r6uKW0SExkOUUYGn0Zo5uPDaQaWWLhTjO9DHyvRQyCro8g5FnYyKn5yMnRkhZ
ywHIahYhzOTAuwnycwDTwUFJ4hv1w0gJ5imT2JLqFREXBFvRC8NwT7CclgfmgLBJOZ33zrGMPsRm
oIQSzhArhNuZCsqRRTi7eOWqIuQ3NcyXEmJX1OCSTMhJP/5r322mxoXxXQburnKao1UCjhtgci3n
j46FAYPjyqt3NedxxCSspacbIICS84hxZrSf0fZolGlTEZ4iXGaDguB6Lr+2uPkMnzL/KNyBAnCI
NlTOngzsIHbUWoK6Bm+bAGH1AKML67ickheL+aU2v2p5AZ0WdKC6ZnjtkF7TRWsF06mbQeRfYiae
MyH0uUSjGqso/oLSbw0g3qhuvMZ8HBzcmoYZvV327JJqPlqE0K31OHlI2/Mwn3UfKXJ/RhY7Or+N
Bgv8F72ciaDv7MeufU8mCHruZ4Z6q9H6zUcOgDSyjmKK657MR4aAW236iYjC4nVo2lOvo30M9nZi
PvkgbwqRg9NyivABtmvvXKwAMtjqhXHQWU9WHT1qs7XKqgBRIl5GU/yois8s8nYzxh5dum1B8scB
l00ESZzCXpPsmtK6l3je0z4HjPHxf1v5Xn0wsmndUZg9OIO9VnP15FgQgk2Km4kwIO+pDkFbPpkn
G6rY9P5dWH2Y89Gn6PZ8Vn23AgsneoATCXCzHlC/QN2yo1UNpgppPFjyo2uCl2pEbkpt2lsrR6ue
Z9vbyKvoeyoejJqG+ux9FuUTxN3FyDYW+6LRti0Zwl5xwb2H+VqT1ATfUMtXPw3MgobCukWC4kFy
mkCdjRHzOxcRFqMIAPKu+EzjVWG+GS2lP1YG2Ruf0SYvxW4k3oodnC23agme8pQ0WtDG9rv0bdzQ
WFgJOQ3kQaX0V9WYs7CR0TbbOQjXRh3tHRS9NpnPOjwRTd/StzGaeW849SXePsHR4eB0yAIOKeRE
4sAUB2HXXhac7ZdNGpPLt4AufvsUPCJ+ZyV7c0L833+ujH8MdCMAbJlwGphKOeUTv2+vf5fJV0NW
lQO6QOGjQWkmn9Vnoip/awz3CVUoJmqLgawZ88Wtm18n9QOtb++B/k7dES1iNqDVZWxNGkbNkCv6
XLprNTVPM2yIBUTG54WlDPK5TPJRRsD2XlfL1oC+mEX3DkV2DbQEU0aEorN+rmAW4mQlOhwTPqIJ
cw6x37S8Te5H4kHRggZqaP8MazwVuJsjQh3xDRPIBg9gOZGFtBlNhDjT5AtBTNHntio4wAgFNNVP
KXTgqHlOJxGCcsuZab+rrW89bMhGROAbszPjZr5wI+jmHy2h+YzG4U1Le+DUGZjZYB9h19lzhzC6
kOZbD5rV4N/Fn7oCuRbVggZyQyc0FERgu99iNBEy/6iY2kWMkEVJHdfYldJRwT9z3xLkcColKjmt
D3izfanlxaxvxIqOMNmtBw8KaKhuVZQ9drHxbGHALeoJf+RCcJf/quClt27krgvZ1yf0wUFjP8SM
GNHkLj1RqeFmxOFqWIK/ep3+IwjjEBVr/hG2nE+P3NQTXMiLbMZIvUp1kn41E08aLyfxUlM6qca4
n4cKDiy+APB6IIGAb21buIYMojmTHqXiK7GlwkqjdxFy0seIeYEHdyqCy/xHhFUWN3IRfan8OoMd
FHi+w8pLoGWx+5OeY5TDnPdtkrDcWHiBcue6XrpKNco0OK4m01uOc/EjCugLQOfWsBRa/VkrPfYB
IVRcm4sDhRgfQqw55Wdju/nlOryB0j0SSXbSh2xcjbS8yRivvGGhJ6VMVBPmGYazxmbi4kDj6sng
cWx4yMvnxFnYWjh+Lva2qa4R9U+IP0sG7S32j6nGoqByLSof2VW78/Gmb2GOFlWzqSbtyt+Ax+0l
mGolf/Fh8vCeMtXLMK9y9mQL4KnhmW1xjCuf0VUPvZuZmHvu2lsK3txCipDtGIl45lMxi55JLW0H
9JfFmooK1Q3mt6KyGH7iGfp3dGi5+AFrUtPda9AdlgUZahZsnQGiLvXk7JGau8w4kUN7fkiq4eLV
3cV3gkuQYHwHq86ApDPweloZf1pP5I3RS7buOYqpsBqaeiYoo/HXS50VlKsNIgcTh9tuzrZ66K4T
V+eYQoY6D/lrZManxExfYCSgwyvGUz4QGojVKy8wIyICmZZP+0lsaalHj3n54stvn92D6AADonCA
h3ZJ2G1mmIAJAdoIF1xkIfD8GaSglQjGeztQy5BpGt5MvMM4uZWcPOupuZZefy/sFEjNeismzIDy
EtwfDL/uXqo/to1d4JDuynj4ryRtLzTYnx4lBRlrzsM8DTipIf01y8PkB3+o3uYC15QxuaeOf7Tb
pcAI3T/GXXdME2NjWO6egBETkBdgoH8oVYI5IsZ76DgnrVoFDHY8jKmDLj8s448FltrpHwbmOLqx
jygpvU9tziBaFCT/PDEib3MuoBhpBhQmhxBUcrP24QSjA+Ya84ghlVAACg7sy2GjbWJhOGFPA5m2
ntCyXHJKiADVta8gfuIy3pI2oqHsCMtbjld0Gx+GJUSHuqNkdAFucAUYbbRhKAedkLm+B5eO8TXW
v5jYAxETKCazakZdccMpQFLZLcJcvQAWJXEx1beyCRgMSF8tN3DGAcmKj6DZVNHBB1ryJ6xpFvvR
QJcFeeUxmztsHL+0Hh2Y+xmoz9i7+uxuA2uiNFhleYTPztWtY7iC1ts41QTQwYRokVV7eXytPG8L
lN0X9mNOkLXPhdsO/Y3rDHBSBfshSg5cm715j9zsaGDVBwlwSbLN75tmBkpMEa5WJCtqV+249DD6
gsNIzw07SqX3FAitA4pMMZMbMbDFCoLSR6qCDoA+sM+/j5qPqcLdbLz60HBgbKwqC11nIWHbv47/
sl1mvFxTImQ5CYY2uRVMsDLVM4s9WHX/7Mzd2nXgGVaHftrGWvZKI5mycvDAhQOxHjnGMrw94azb
Zyff4GiGCySwjLetsZXzos8gzk+EEWnubhm9UQLHJP1LFmYE36TDBSul9qUH9/MXveWs0wrzgBPI
6wLLNE8BCMI8uBBDbMNK7WaeBltUWfNbB490GqzrnBv2g025q5dMFOh7J4a687amcYjDMyJTagCW
5uLuEnxa8LKc4y182iZ5x+/fBZWVrW4cCmr4glF3SwTums1csSUrGgpYMVgLekfrGM9r5xML7j6L
7YcolNqeaPm0/R2Uw7h3cQMw/P4+DqeCQJ5V2zM+TTNuyLIstoWIgcylH7DcsWCEYrXjwgS2qa10
tm8ac2tTMkzObZnT4KFlRWOgX1QJ0CaxuhA37q6F2bBncFMzpbSpURTUxAyngcn901Xa0aW90UnQ
ytU7ypnHWMNXrArxqb4U0xevr223QHdRDYsVBoGVbxGsFmhKFGlfwYja5pMBozA/q4uc/nOFT8xZ
717Yr0nzPoPEFaZIfJA+1AXhmDfb3fZbuAmofH4ssAsT3+pnnqqnR7xVPFjVOVa32uUG9r/xfibQ
IML+bInfMRoe9UPbYlnhLqup/iNZ6oKtu8k9TgkcVRy4VOkv1VI+w+QHyCPsjuuOoRPfmu85UTIE
3GpKYXcSUAqDhCGD4amXb9lS/0c3vkEnAT5vwjLnPcLMrA4JT40vmCdn2Ig2NnP2VD449o2eGVMB
7oAXiX7H/wRuQ4/FK0XOQ6vfrek6MkIfls1U44cFlBrfWUYyjwp1JmqixYCLjfoGrJ0/fExpeFAB
FRurK6j6N2pXyqSREkj36MwKbDzpU4L4p3GvcoOye33oxdIEmUa3njDu8qxl1ffpW+zvVB2v+SBy
3g8YrjyaHYlUmoWWcz4UcDVKsgXnpT3xSmDA6j7LanFu0GEg0c4P2H91LHxG+gBgc3vSYyiwww8P
00mjjWF/9PARPTov7i9Dw00ocn+XYhN84ugx8JpA5wJAPBt7iZLymw48108TZ3zQI2f74Ohomwie
/h9Rb7otY8TucYHMakcEsecMVkHy47cFTJ6jdKAvLMJriv5ioCZjLJxPJ+J19w3VRsoTHesepzZv
I88iMjj36Ka76bwoAhcRy6JLz+EbUcdlPSH2YsuL9ODQRTauzo8uLUwOcDj/racjmN6jvG1ANura
wP7wYoXEei+bTks6jl+iUQbn0ivs1Hn6MaVVNX/riCs7ezPk2mZsKagN3Oaim8zJo1rbZAMRMQsT
J4S5NURjfqWK0d3I1TRzFaXEuzvpoTW3Ae6+9lPEvJRnWwTdlta7B8pvp92ImRJbwNW+ZT3XwMxc
gbSw/FIThmIsqWmCJ7lWsJoCn1vQPvfjlzVSvAmOCkuLPRRWXxz0vobEC32cnq/JMoikbaMz5SdS
ElGvYfzh6Fs2nlO/pHSpvGMGKNgCBUA3TfpPwfFs+FeDXielZqQLxlY4Ydh+7tWPYlSqfwRow+Eo
ZLLRPVzSJBWmjq+DC782PpuFszfdC9goJcxu6bqt6/whM+cAoZVK9+yU57RwuNx4Ibkw+zgcZrve
mdDTMF5Zle23za7xJTtqgPw1qVUz/cyYGDTS1Jf9WwuRJl+S3QKVExCCSVMT4S+D6ptKKqjReyCa
DJxPVgZLIsKyKbEf+UXlpxV0P/rCIMDYtrQKDlMMgWBahfsEABEvoUsuMBA2UtgOzGg4gOg/JWev
QYBed0ekiscMYEZ5iPfhrNmi5eUNWfqwho4t+wF6FUyDwjr4wqCOfpIxXQUMGuXXjJ1w7VL+yJdp
cXuDZgVtS+7vStkX4eoVFXG0rrs3dPRM2T2kNJItQHPbudaa+MCK9ChIpeuUx8PvOAFPmZlzGuA8
GRNR5w4G/zysm47RqpFeIvuWJleFdmXaD+qNf0LYk/h6rFPomuVw6jSExFxABcgs0vNVkc9rGFhi
iFBTMkAkk8rOCJ1N3T0r0CWbbpT2HiXEzB5WIZb0MTwvgtr7CcJnhRnOuEtzdQx9BqjL1XbqL836
FzneOobCXwipV/9G5WhitmOMiGnHCWdWxpJud0lHaEhR5BmrdJjvQ3R0E04YUp1aLXxxiuVdEBTJ
NGzoqQbd+FvW+KEtJqWSNZ5VGb84FABeRsRUjSKgHBgkuScXCwfH7S9FEnwhH5whKZgpTOhcQ6Ll
0O+gVFLQtbW53wVRDsEEL7100bYZuqsai007JUiuLe5d25xDgblKrfi0EAXkzavWmp8pNKQGU2ar
NnepkCcU1lqwrMrrGL6Zi3svmIiY3a2FzE+PIlGwNsEdIXO9qbjXDAGAggUdxCtvI6iJB0I8pAQ7
JsikPqyecbXWn9nn0CevGkdvFu1jOsa56V9nsrkLHM0yV9wB13DgIFv6Gzi3+HRuSB/E2K2nPFOd
RwSFg9f3r2BRVhsYGJmodPpasUUvJGWEoG7YcK+xzPVKRDX8Og/ydhr4ZFZsrXITA/Bk3Gd2SWxf
/Gl+jA3vpyrAxIAQBv9fD0ApZ9rUXXU44TR8bgWbqSYwhqQFdF6l98WpmqrxMujfi7omXBRm8t4m
48HAozlDgL3AEzGXbwuDuHTbzxilcLn+noeyTm3zl6RFjUfTmoG04KaJCTh9OoqvnyZ/aYbkxDZd
e1ACaSYkbSr9IVRShI6EowDA4CZPGqnwSemVcFMMdzFdquCsJVQdgsviXyrIVaCyUjuViPORaVVY
6h2s+cLixzuDq4XrvYiIo5K8+vJif9ScnpagCFg0ttAPl2unQTfX/gXN62LhVE6H3T7KTQGm9jAy
H4J3VY/u3UnuTRLQnCAqGLw9B1bL1ITyPGnI9OXOLip3N5D4bAUosBDRL3jyM8EouPkVxACOZXOi
AvVxY37ozPBPrQmZgx2Wr9HsE7eehDRw87LL+aCyQmUzHJEcPeqt9zFgUwUaYTB7Y+5tcW0QfQUR
8+DrJUw7mh7s26O6+K8nL4P8HN0iNTebdooxdcL9Yzk5udbauoe5QkD3sSYyJQmu7WxLMsmftj0v
3a7ObtKuSFfCSMyFi8o9j/WYWvucjsuAEFXT9ypo8B9I9540cdWna5UftUUGE3dfZI+rECO/OR22
QfWFGnubM8Wy/e7RwV2BGt435s0yVxj7cyP7YI+c9Ri+ciAaGWyUal97zxIizZy5HrKdFu0sobFg
PAu5h5EVm9g9a1MmHChp4wOoXZGxhVisw5wyOK+G4V6YV5Lm5KbJpUqg8XQhQnOSVyMVVZjvevZx
DDsA0SHU/wtXgHSnLPoZf+JOJ2UzfPZm6/Fo6BvH2DSO+9FELxUOWLmADPVWLxkscjq14YeDVN4F
KPABpFKuq5kBfxYw2wPWVt2nU+PDTTuYkfuicyFGzGlM+BRFeqh5Ur8tYHJROKYN0ctC4+Hwr8F8
0lqM7xj+xU9pDeesJikLnMqJ+5POvD0evhRqx5GgIEYoJMR2W82pjiWk/SIgimYLgKNgaUcJJsjJ
EVZJlN/NHtYSVD4N4YZpDj89WEfJt/a9/sFs1Sb3u2eKDUHBa7KOOQXxgDlwLr1myFmYQmC3tVd0
qFXXMG1HeMBgySQcAHtepCEV93RPOnTkWwfGHo8aMniwKjoTl31OzjmVF8avc3aheDYVUy/mwVbx
hZZBKAMPE2JAXAA7tNiZx63vcNhbwtO/FuTs+r61Z5wAiRN7hSuIXhmEZ5pbrchX/BHiUg8QrzM4
UXkOQLkcx8h8ruCkgWZPVbBtC0664SpTec+cXzJj49YOnn8hI+pig5vY1oIQASgr7ocUYESx1Yl6
TWGlhQbRVs53NcRcBtCw9a78k1Rq7RUhRNaHjrteMP/prBMuVwFMS5uMti6A0tdusSvh4rXfQ3Fn
MfvksWy+KxCbAqKczmwyIiFCfm7hje920bDa+ovjzGttrPdTsjLbP8HiYc3Ers4TG875vOylHiGF
xp53IQ62NNNyI8UYFDEl0CuKtuwb1j0dYuGFzCTcF6xxHzit486RWCaXQpo/ZEG0BmHXTKPbf7xH
Yfl1Of5ACB9ye17XqU81/pUW44amEhxjgl8mVXcORz2XUVhpsUrB3EhIb6F84LeLyjmfPTz5ebFn
2YPy7WlzOA8SLC9CHgIZETkejNBL4vVIR1DNhlTBNpOdceZh0dBY3HOW80aczPaVgzeqL/CcSQIV
edBIrVAUeOy1WyGqyBbKhLD4zUOg5QDAqz71+qugn6J0w9mFn5ZWBykKufW9eX600enKXw25W0Bj
oHuWybAP+bIxM1ZzSF972PfyFwRMcXHVeNChxTfYKErDwj0j1d7IhgfxYbpgUr/51xYIKJdih1Pz
IU7ZfSQM5TmJbQ9yQMihYyEHwekz9PgOUFgAMBb9q/Tpq7DC8IN8I2JKCtREY4HTlPre9FtEGOqn
x+nXWrAwoqcgfSR4qNobY/oRWW1elsQUpKuyj1e8JLypsTZh9p1c44ahnLmVOneJsMVhs+TT1UQe
XZnhxoAkraCqSi8kt0uXHFSsoUGixiguBDzCjWbWfae5FigtMG6Th+JA5zXVhyXPjjSbBkWSNJu/
/wls2aJOauB2d3tLmLVUWhCsbpOGDho4KQ7+NmgQ54pIsd7a8qIsZF39NJ/kOtOmZkUV69gYvnQi
hYLHNLjRK/7Nl5FRtquXL0NW72B2fnqmf4z84B5PEE2XxYfiWsMIHY+y9TFeQmxprMuaeI8+WXku
2iyr4oJRNhWHe8597DwC5sKmOd4wZbt1OaAn0wtAhULEJ26YL480MMdyZv5XPAYIh2vOH7pWopgn
E/XmBH5h4SoVrM3SWFFaX7DqEUuyVBV7q7ZRnVXt2o3Ta0hBvg5MQPAZPGvMseOPi5aCXr3OAeTJ
uf2j/6cN3pvUgDrSZmvsb0mWvhmLhasowOjc45mW8YE0fF+DzNA0k4qs11+qOvkpmqeaGaAV8L8t
yA1Sq92cirji5HWMi9V4tyLM8CsOH2rCvauZZ5Q/m1P3DQ92jWbtrWrwIEo2JidRak8vUVueRFaU
NfcE1CPqblFgAESlJw8KAOSQTSJ4lffX9GAJMPtteDrShUbesBcXGYqzAaJAToBVXOKg2Vyji9Za
ROIyQanaFQf6A3U7SaF59AyBG0I7a76EQ8Vio6GDIKpN/gGVflBsk5pAEq5d392rcaAqi559IH4B
oxbiiC0ve5aDzCPQws2h1Fck1W1FiDAE7w6CEghtsIXOQ4WFQPmt03NU7xFsd5Z4gHEoRz2EzoHM
aP3g0BONUFnsmfkw7YtjcXDC44W3oVDAq+sk9lfYT4xBtFvS/0vA5UwcCyDVPt3iOweGpAvBZP6B
Mwm3aE1ZHbo6xubDmVmEz0RnsLVHT0zy+YQK/QSFPQx6CVHy+XV4hy25C/NdK+8GZws1FUnrDzNb
b+G6QAlxLToMh0gfhnpVeRHEKvPKU4fj7Rl7g3OloXgWD6sQ4BEzoGyI8UqazjIhwYjJYARMskKy
NbuLtRc0YTJNaKnmirOe3bqbaEwXLkQfW2T6VNoUrNqRDpxDWuCwI/NIja9ybcswi/+3ikwu06vE
EdVAKxZAgmGaF9B9vTl35iXIoyNOPSvaA9QAj9I0K/WWkIiZMCMw74Ln56GBPPOH+gMD1oSSQqc7
CzX1wKH3PahV6hqrxTl7IDYtp5VjrskDoQyaYemVFuxB7KkTIoc1EPAW9VwNILqwozmsOP41vtZv
kHH15dkvI6gVaoDBvocFlioeuIEsYKImCurObp5gxZDv0msr4N8A/fBIlOb0yY1pcHImFHlN8mIX
vLzpPffgdC68vxYFFbRxZIFd8sXVlXgQsKBgkOkWvU704BPUq1rfKestLr/tMMd2Zb0FT2oN7qSD
m0wYeDz1cbga6gRmyF5wQeUchCr+lJfha40GK7GIhjZvdfLeI6voGalzltXm6zJw8rN2Vf4L8ftz
tEep2/Y8j4GT6luf0o0es7qcEVu78iviiE98gFFpCJkpz6nPBmo+ffvMeU/FlOifuGewKwjVXIJy
12PajzYOQiKzqbNHFDAfg0gQUHMUR7E/LZVoONKNMofp7VcDLdrADE96qNw4mIrAPkG8aN7oXCMc
I3sfgjjljhDZQg6bhqYlCN6ajAu++gFLbxt319jqFwr1WLmtuns2wvnqgctdKhi5tjRIa5lhkVAE
l2+CFYKIzAk3zhKfopg76KNmLIlHFo5IiWJoesTHlEEdADVbytGsd0Ys/zmJ3m+66Oh3iEtCfpc6
MMF6vZNjZPCPy33S74ZO2+dLaT40DBCN7sY9O5bTXmiVAaX+GFPWcudq1ZMRPjF8e6xeNBOFVfw1
lxePSiJsvWcssc+l9Ta44bqFqF49oyXkeG0PivSyisktxzy29r5opj1oG6HrAFqbe6CYng58zAry
IrAF6p4BwupmVQ+7nHQmK9s0UOLnyV2bGGI0FBYM1zRKzZyqOR9d4hu1azp7rCePinq0mHjQiQYJ
u5POxT4buXMq8BuADkmQ35mpCeSoRw8dqBltS9g4vKSRb03l44B+E80AHwXkdoTYWzREYdqXcamf
uYz2EWWuhV7HqOenyagTAZ9hxXs21sPpuXGK52hODvUwgyW3/wbu01ldW+Vcm2g4OpAOCFLCFRAD
sxTqVE/0QGVux6JtV1mD70qrv420tuicgjT6ySzCBCpnS6oCZg7f2L8/zdqbn6qDDziaWUhBMmuB
U0kOiUOs8IzWYGifMj3ByNHZZWH8HkzJazhrp9pFZYt0vrbIosTrAlkaZI3ngjSisIqf8mAia6p5
HZuRII1mM/f0/9qU4GHor1T+z3fGf1Zaf01ueXD08k+ZNLvBVYeJp2Yvyb3vqnse6AjUTIlLkqeI
4t3LXOjZ2jnytX9ajR8RQ2AXKbUMR3OOEgTxKZVXRb6LFBshQNcSTjSXEqphbZuWi8T+q0+sRUbA
8PKkqZB3+jOb7hNO8cf408pM/NAWMpOxr0BDt8Bn529hRkQnHBYaJvZ6/2aNC5qhztkW9MRU6FZ4
lpuw/FNZuUzlHHo+HdqVDSNIO7XjVVXjNm1p03GGsqili5KQq2dokLJ4pXzvhv5SuQeNSGCAUJj3
L6gCQTtMyJMWvCRtGdZpj5zb9/WDW6pN42n/LZWRrWIrWWtK55itaMuxndwU7WGB48VYOcfQAiUQ
ly8ImxmzQFkxyiqeeJrSN0b506xDy2/jV1pPpqE1l1ERESZL+ZpmFWab0coI1nnkPOHl+WF2WDUF
NpcdVitosRk7B+a2czM4NmQvaN6B1zKbI5NZpItWTybkxOCjyr6WxFCYWf2dWoI6Spolv/i0QwOR
rJ+SE0Wv6vzR7d8/SlhJGbFnsJqp4Z7nKTkYw/yCTfN5mZyvWocN2HqMFrAD8QzvDX8TwIajnywE
hlbbTv2PpfNabh3ZzvAToQo53JIAMykG5RuUtCUh59h4en89x1Uu+3jmzB6JBLrX+uMDxMxKifHg
gFW/sMtj7X7mT1Tiv4yg2jbrbiliodGyXlLOmtJySDeQsvmzivO97VHmz9lWmEiP5w8Sxibx42aG
r8Z4VRv7WUvtE4v9rxdjT5+t/wRes14GEawFa+eoJXhNSlYOo/ZN8TKTH59E7HKIIsty3OjCfCyV
8R5SwEFVy1NBY9F6JhPoJ2z+iVuXUCVpfYd0VpY6ZALlnUc8pBHX0apZYfriKl91sKTHFqW7Z2d+
44Z3FBuMdPS4S8kQcBlIKnyAXu41NGHMHqxyZlz4akZgtQleKFyCMMyLMPaaUX/2LI2FaWNel43D
NlphcyDLVA8WQs0M8llHO+PoreuPiBWpwziiKXCK6TO9zqDWWKtBYXJSJoinVhxrj2gTjIQkDbLf
kgEowqQ+m0EdGbkOyVRNVrBYfFsk7AFAjS2q1KINItRwBbuSVhLN1e66nN9Cc7+icgxkIpg9I/wH
HMFOx9thD0Rpzz8GME9uh1shKZcvvHVyaJY9wDC7EohgWEI9/zlqZH6PWM41xOvFH4NiV/Ddm76i
vHY4fAh8R5uDBMiSrsHA5VwI+cu9QhEbkgOmE7pvTAqf1rPYTiyBlXiNUpMIc0CnhFvNUbMrKgwI
w1PCmWXOGFp4A4hiwXCNHidpfI9ngxBZGlcuzRRvNBujCog1d1qtpPhtYNF5/rFyrl3rL2xveA7J
v2i7aeOACdC8ni/APgMBpc6ny585L+tmmQ8Q9mvDZTXGJpiy2CdMDY1ym3vSl+Tf6q2r2Y0oM3v8
9xyA2lbFOcVxDYGTS67YRMmU6eExxGhQEL6pxl8amXUCaJ8aYVlAjyqVK5tLLC0vIo2P/EyXsSWO
Sh+LXWcUrza/SEYPpmndy0b9dVA6ThHakWz5Vq2WNOfooSNRJMVvl2WUyNFJoSAt1iIGcI/GsX3K
AxTRxWqpBmLIMWiQcytoVWKSzMhtQiQwf41h4BE1o8TaVvqWW7e/uxNa/Ux+t6jwqxbvm2/k8RUD
451qYywG9E7yhaU1uoeJ7RuRmdF/e/zreaiQ5MDWa1hlsreIVJDWrO+LKbYtaSGMjJLS6tm8CMf0
x/Gfiyae8TOLcLNsU3ZbhWpYodFUxycpgRvJLdqz1Oo+PC1Gm+BhEBq2VWftZVpcmnCYnOTk3Drt
Bknxt+lo9PoCBWA3s+h7gBpMECfmTHdaCXaaX0iyY8TYZWjR0OxXFTlRsAf/wZZsUbzWO9Mk5TXZ
ZvhDJvptYqiAbgZRS+HD2XIW7ExmeLC0hsoQufKqm1z90ueU8Ccde+Kd1EeECWAKfIE5rPC0YOh3
2YoIcM/7XdYvb3H5UogDv3pokrxOHW9RWSeZzx3rbEWBrvYvo/7aUqzSt9Oqfe8Nj5EtWpvZdLOc
m1biZq5JvLJzrJQdvxTQ1MJUjPT4EIcFVb3xyWkIZ7P0dLvY9VuS3/WwDSab6IlsgkGwAyo/eOgz
R9lEFTGBsfEQ4YsauliZK8l1qTUvEox9ZbtrEdtg5Z8Ako1XfXZDR3CBDYA4WdN3qdgna1jYcp0a
jz+1JSUgzALOASiCcowxCLavLDfLAvim9PIP9/Zpt/yYC/ZmpKLbbjSDSsZB82gTYl15NJeQI+eF
4UX+37kH8GWRcL3yLwvLZ4cfzKDL1yv6m5eCfiitx/Wezjst9VgpGZaLb1Pnhan5btGVdJ0/RPlp
7N1DTdqHwSivVP+yUg8SKVhcZuWgd8nfMhgEPdjbbDIDY+HV1vugPc5I4IlgfpoMYnuK5FXjRLJh
YLw4fVi6PXB6WWKnWWmM7c75HiFXB2tBOoduJ6t9vmQrE6h+waG8kPGgIhFJiIsss0xNgh1TMHCz
YHEup0+nrD7C5CUWLJgYcAkwicMfSbRyx5FAm93N3AUBsD5DBaKZ8NNozC4a3xllBTjFQESeauKg
JebWcAFng7KFnfl2ONkkzJ4pwJV0AZagZfWo+xouLx7R+J3Dg+BTBg8dTpQFc4qsc0M8NUWK78Ui
ZZRtgikX3y/mwrDJaaWqZdPOnHccy39LiN6QUJC8Jqg4/G1dsFUSe+IsPYCVlSC1+GGOcgUxmaYQ
C2k8O2BUV2GAJYoHGsM24FCaqhV6aEKTyUypji6GpnEmDR+TRYWy1rMW30TNXc1RQCevY8FdY72q
rO67xIGqcjgDhLIVmcUUSDXrYEykVOb7ziJ08nupv1hplQotU+e85MnyjP5H58xYmF+NdL5F/Gdt
nJgnNUjiS9tgZ+hWbO+z3mERxEvOrF0wKJh8lQogGe5U9SDqaZ/LH1jZJjlBYzyI3JSuhD3+O/ux
oErTumHgbCfNBcd2D9iu/gO/2tVIgKj43I2CG2LkA4vhXR5R8zOEAqiBAEMMNf86qAZFT8kjxIBM
qstYZVuvAUmMQ4YEE8G9+nDZCeFH0Nn0I/oWI9yQTfM/IrdfbrNyqWRmmjKhGulqcakU+7p04mNR
zCuecIiQpoftQutSckEmSE7ZJ+d641Io61jKc+2WD1CSVC0foRXui+Uuo9KwgTCqkkNkYYsp8/ES
cRaqI3wCtTMpC2qiP3uoefqcNgwD50UUv+Rz/OhM3Fmxb+jsqKkVAuuRnkXuHguYRu71FurPZ5Qo
+RxnpE9F9kKG5TKeRbpb1MqX/RbAYkle7f5bgTkgijc+5PUIdw3ogqcVpigDe+c1Q/oFKK2gDqCG
BghcgSlZoK94Rel9dL5l8pCJ4KLELI0fY2fLvXvRjvmMpRWdeddfZFirYPssdOutr8NgKgS6E+Ji
sJFO1kGPlm3Prd8A00KIyC1N0+FY9XkjNaqjbr3La28EiRVTsXdxabHqssa6zleYEv8N5Gwa2ttQ
uft6wAE7z79LGN2MCGjKzo11BC098lHjgNnqtvZNQQoVu4GlgxCambWOqvi7tom55FOS+4c3vM2E
j+X6QGbMvy+5nfRYUhY80452kI6mReBenK+OcrXqLIjKyLcF/VTcqGP2ZYHyEz6+cvLnQhDsxIyZ
ZjXPU3Hy3Owt5q7HSoSQXPWTEAyM6JNqbE8sBojiae6EigGEUsBYmlDDChRdBhjC7mL+W7StFJTp
zMPkIGJ2YyAQQOJAloyUvmWMPE7RUVenbyh3SZ8TrFclb/w/mkHAPuMbGIPh/WbtAy4HSR9jVVsE
VpMdvMy+yet44nU0OZ3NQSX/4ZVSXPApeFeHaUL6H4cMcwk8BLfsPFy8CdJmDqVM3bIY73FFW2yK
0r4iuimwQzTHY3kyhXN0R++1n2XOC1Hu8iaLcuc/AQxPcBBxJ6hkZFZIG2wCT9U9+UX/cRpt4zvk
PFnz3Y627RA9u1W7w5O87pAq0fhV8o94v+5IvScBTvoZFW1vbhkOav17eKlozoyb2GcOKtY1ish4
MpjCf2NLCgpDImf7vVOhIYuYJrv6YzaJVWhZCnsSuEAQV4xkL2aBuQjVZqyOKPlPWlfd3ZrNQxtA
aTlwsrU1qNvZObnwn3VS8bIoDY14pFGF1Fkh2LEnE2A92lQzuX+ot1b9MJ5Dh7ssaZjtv1K1Xyfi
G0K8jTUsyd5WPmX6GAKkKY9ZbQhyM2Vv8OBLoYC+WHTMEFPIaK5F6V5mHkQKWig4dHsOaaxIetjG
tyVMfcEiarHXVwkRmfhUuMKGrCIyeEI21VOtPj1ogj53wgkyAsQ8jhnIAmTY/zlyOgLLw70F9JYZ
fzKRezLbAxivLaaLNlGrIx6U0LQMkHqsnUGNA/mDq7N1Uozh2a6KD5k4UsgkL/ZSFSK9hyHjx4T0
d6qaJGYUx4DxWJZojcvu6ZBcDal2LFidwolRA7ajtrTPInIOohyvqvIF80ccaTptWTP5mdG+DkgM
wdxDmMxOs3YlRjXV3pdU3wISuOrWbKIazft8FVG2M9T0NBiIX8b5KUR+4HJNLAVsb5jol1CHUh27
bUHIOKh1+KOWM3RusVyNvHlu5tfYuBdhiIuctDNscURRnNzOOkLHRzl5cO2jAV+P24K0gGI7dZsS
n3PYzmzr9yJ9KPpxoGYTAg+tMtKJMHM5Kv7UWN9ELuVLsx1MXUe6gDu+OCCWPXl3ZmRw+3HgZjPb
9hASfAWZwmxu2OZb4t11UlRy/NaVimOEx2tuMwpRax5hh/Q4Md0qVE5xLP6Zo40bdRhlrrH8MEwj
+mk1svIje0Ni5UZQUTGjZa6M/j1avE1SlxhsC79k2ZPfR4Ylp+ygtnpGgJgYxyxBBROUKTBgyQ+A
7/6pY5lL5ztTuD5RmqpL7NmCy1RVKSabTxm7xGB8xWSlGFR+x/BFWq3LihImqp69z+LEz4aKboTh
grOXK4Uj0UmJNwYqWVCrxS58Wq1TAam411FvAqVJT6nj7aVaI4sIUkl21eSew0V5SgAzkd9K/yAB
UvU4XQr10umsvLYI6Sw0d/Vc/Wvq7rkjfUMbTrHlPaUsYmVfPhTDetc8Ldoo3BPCHnPSsSBY57Fg
5l76feRUn5EQ72M237zSZI3OWTCU/rvxsm3WoM3sKdpwhaApKcGoNXcYg4a0LjfhWIB+Oaz3UUMo
hNWy/arMnrZDKo8cRmr+1Y4CcSsW7U37G5jVycqqwk1rF09WbXMpKvWJtf0Z7bwiLU4ZfkcWjYgU
y077ZCb/DWPnaiQ1tQ1g0173reDoStv0FEbeJ8LxZL/oTCtzqp5EbVHy6J6bVARhiLXRjfHmdK3+
6AlU2Zrz0evhL0ObAzj1sJbMbRmecN2ycSYtidj4Wadquir87vX0ophUAI9NfukajRQsFTSDw55W
LuAsB1hUd0+xAQILwZnST4Qb2e9m6n5dMDAuUHVJP8PI+ZcODviQdUFPd4Fkndo9131rMn1nRh/o
ggezXdJD1RNownndmVTY8y+bZ+LmKVpLjF+nUz6VpGYAS/JdpmoIcdZh7xEjTOEXiUID66WuvZZu
fRpQxnOVBQRdBo5XPztwqeZMZgva7VErDrlINjZ/gqs2l84NuWVnxgldPPf04spQgR6+BPctVX8j
YXjtocoXhAdJfKycUfPLhXKiXrixXxGIaJFdIt7lJzMjO9eseU88yLXp1KNSejf529E1vx2Nr4zT
nNJJzBTsQLK/NYunINS8TVpTaukMPA5nXP2W4oQcr5icF+0biGihaTat6k2mNNdeZNp5QP+gM68q
OA5UM7nlJlgLUQDhCLkhLGa60jomSxuM7PYRvJMcwKlVbT3GU3ZgEvW2E5kCLPoCjkVdG3ggq9T5
nqdoH8YVs0F4aomdpJ5W98eo+ASq8QX/RTNpf5Ssp5hYIdikd3z82Rd1Kp+1yrvFZkGrnkd0ijFs
+znyu6iAc0XdpCMQ70pCjqMq+ifqlOBQRMtq7h5J7vxaGGnzXromk/6DKDYyvzJ9Y9kVbKuBvLau
fkS8SEf/+CharLwNq7VFErw3il2jiFtbF8VdCO7UlPWL0Ii7XSc5lC1XwEtj3HOP3iXij2LL+SCe
h3cP33JmrPOY09cd+0c1OE9EVFZ+6PbkwnDmdcbvVC97J0Zs3rTuGGhS1jPldDExWCzCRvesbV0+
q9DJN5VZ3BabVBaRpIiBgC3CBd2HzHtpS3sztXHQF2pGkHHI38HgNeTIRrUcVZpwT0NcT5TGwD4Y
guD2ZAewWWDU2LVV82eNHYGGmeJ34edkSjDMJAKiGfyyTvdWat1GlbHTapgla6bjmrjd4oMgVhz/
cZCPxYnWyZ9kwQWnNTrIcPWRLFc3Zc1cUDp6kGHmGpbpbXTzzyycgyhTdg1YdtxL14tK7DqWofKj
Fu2G+qudNSU1zlaJ4x77DN5PmdJsbfBDT/xubsd7Px0awy1lItmNZMERozcbWv5bu8T/uHxYroME
iy/AgdBPuurdHjv8I4ic/XmonzFd+SbXbWMKRIf2LrZl2ZX4mrA2VbSigTSnlb0xTFgBg1wni6Bh
dE0uTmq1p2zDHe3DoirHkQaEufjtETivapUt3mixvwra3JyGsro6DVoLPAInkKyPZjVqBsdPqooT
9NVAhLY8QmLYUPfaKcAlHTdu2UP/xvuyAj9G4Tg+qnczJSHFIy8wczeqea8NaMJaWL9Nmj63hbGR
ecjJZG70qWaGdt+yMDukNQ4gOgMflYYRF8CZiQM5+IXr7ja2hcqyUDx7GpLxeunvXl8E2kTon0rr
EozGCWEuouyxIUONfXborN0YWyiqmfrD6tlmDV55akfO84ttDzcdg4Z4Mlx6WrUcHBK1dj8VT6GZ
IT3DXCjTcgWKhww3GwcYjSg0XBNOicAuJo0hIayHEytlhow1Us9CegKxFGpnAst9YEg17OF/1ng0
HS7reeaI4va56GA4Fze660w2Fw8DCReu4wq6Ur1k1bpwM/VSXcKa8PBC+F5XHNvc1ytqg0r48BE9
O0E4mnLuONArWpmXmTHdN5EY1Ij052iPFwsnUIwAi4SpSeg7h7qZGuIt1QUSWmgmcJ4JHqDBiJai
hWu6T/m30FxWrD0mu3x/7uBJ51eLAcYxWlpXTpYXbclWNq1t/euBuMXIQxOLUDFnOVpIqpM/iypa
gibIyZAYqkYGWgGjIHXa8jpyFWxFHJInRvJ9554I2kIrACRnLwTNoYYazad+uGqW5TeZb1hPbQhu
w1i1INPhjRGwO3yNbvUVC/tYsrtVHj1A8UHV3uRJTUp+YGpg7xVJv+OKPlWSUE9zFuPT5ib0zpPy
5wBblMyzy1Df0cmtVesriT5rxqrO8FbyjmLvGXVttWiaz65eg5eqXMgGhr4h3KHHCqrpL2wOMvY5
lz45a0KVg2thep2TCu31Xev2dvEQOlG5H4p2HCfSm9YhQtHW7xc/hUlCoOZ8t+NLzATtgpBTXhQp
CDdU3G/Gq50jvLGeSV4jZpEbL7E8XJd/SE/y+Nlo/1JNPgzIkKtpXW51VLYk+voj5ad1uS/wDpDk
5HfdHIC5E/u6YuuVLpdOhwTVbrTw0BKKCS661wVkguLzX+uMbh/yGMTpZSBCqEPmUOZB272kPCfU
A69x2Zntm/hWPeLTmsdQv4UtxeYM6EPJ2Rzf5RtPisaUHHV+1ftAdyFlbKN7K/iMsoYkyJ0JUIdE
xVWN04ITyKsDHd2fwBIObF/zNluBElvYQ1JCmwji4GnxNEIjD0pJgYb2BhNjc2nEYxTIOzp19zY+
oL48TeV+mH7YJeU2QIAeXqUEWnFbkeSUfrPWBW15AZeSSWHs/yaqbsRkfAKfUmKjNtvjhKDSzX6N
gSaqli7LYYvrJyqroETFA7rhCVKbu8/aPoQpYAhAYarIgULNXxDLRt1ZrnTyVpDrhNHnz6b31UT/
bMwNHvBxRkcKWnAZHwmBVU/nDGd/LTMT+rPskykQFSc8AMOk4n++qbaNZY5fwYYSZOxCj4+MpCAp
lT6GPEdnPJ2lNpOzcnwV/LwyFL6uj6rCoMZJDpzl6rp/zlUw4xNRlvVHQ0HAZ2YdSV5yCeLkWJ54
rqcdcsvcBjVEALg34DkdhIkNObrzj1m82zQIM3WkUIrApJwIhadvGqU7jC6jcMN84CknO/ez6atg
ZsuJSYTgJDihDD+W44Soxl4O5m9Rb3i00nEtf014DHdvYXrkXM1fzBBKxmD9G7YldqcwenvGi9ri
0RzY3LvX3qFgLD/Qt9awaSDj47lZlhMRXx3ZgRxl4ydMz9o2DVRQ9wLKwdw1mIcZraansgSF44O3
HjPN0Iw4rt6tAVTgbsHxefVS7fAho3uGidu4vkkQX9FhWLoAFJf4dLt019r8pHE7CIJJTmX/hbV0
VWOJM1e6/c9U7UPDc/oU8tqvHFKWlyjBGIwyXf2xJZLAdzYZf5I4RFmNdr/ZwYEJwuST+lFYnx75
xwUYNVIP6i2eUw1zOkpdQAVJZ5UyN8cIRL8u6+OCYVXJdzEwm42N2EDAD04xLodOeSbK36ISLoXz
JJhyqw+osoaE/9W/z4zr+iqTeqL0hUurw2DcNi397Kb2tMiNw3mZCIZrWu9ldqKb2iOFE6jvbBWJ
rImoh1vfKoq9bvRH5HKxGZ9FNu/ytCDE3XqXs6fSJoCeVN9M/T3ny7b4HUOeSKf+45dXtWUjZcNm
fFTw/E4vJj9GSbKmYJCK0arJW6FySdSavnKFNgb3S+pmIqOB92VORGQP8tYiJkqBvJ1xI8Xw8p2m
zwKK/aKjbdbHrTxEOINSEmvJrFHnm6V/zfzqBvC/NimrxYAM74+1kuwcK3/jWM1kJgsWEf4p7iPo
Kwb6Vf4teOILPGUjxrSjk3IRmISrTiBmjO8Q4ySVzLtx+h0JLsheYiU8twgS6rx58YzqP8dETDhs
EtjivSVdKHROZX6DpufuMROxzfPxSdY4ZK9iwns0fsQbhYW5jyJCSmyyZwA/wbi6c10P23AO1xLr
MfQvCW0DMkg9XS2dMzIrCaHMNBGe/ds1X9Id1BnoWBoMDO4PGqT/jIeo4qSAsYC7g5dWEn8isa0T
N4BOhL+8dlJ3LUt6ErCSzgUC4mGHhcjkctrdbcaNbDA+R8/Y9dwoZfUGebLSSfKeA6IJzEL2TOgs
y8m0zxyL4Fmyd8x/oX4R1/TNrVf8T0/3SMFxSeudY6BdNXAHFRxdF2LER26aWjIcqPpQVPU3vKSs
QDW5QrGxn8CmOyT93ZxKffxUUyTaLBt1OOs4rnrnUBEfEzo8Fyhns/kDrJWv0jM3oAA8XZVBqBSI
Tdy8xgWsE61c8Jj8unSxANmbvsXTrC2f6LzBXzVzOXXua0jGqh4Fk7iU+nSznTIoXWY+pSLTdiXy
+5i8CeMVSQD+Hqv1yHxpr7m1oxfVdq6tOwQdHKBqBn10ZrjBP8uR+L9P2/ReiK7bohJEBUqO4DxN
SK9TWGgj4PuMHYz205cWSgJ0R8k7FyYcxltR/zQFao+b5OTkq7CP5YTdXrNjc0+aY014ZG+sOQqn
jGJ49dvJ8XQEOZKt4iwdovL67Nw4IDJxqEvSk47yGfcq72gyzWSE7rXzdzQ+m71u0lkES4pIFH20
SuoMnuikbTaOtI2Lb1arjKR4ucHL0Mb//fu2FjS8yblYxdexeTJHfa0ibIwbkovjXUfBTNNMCLnC
G4LkpiJN0f6tHI9YMtO4zq7r+NNI7Sle5qLfK99YDfs2Ifp3OdaUcQn2ltlhMlenbW03X4Wmverm
/E281WpQO7+tX932JmFOeaVP1Zk0T3IGSclJ7tJgYcC86elbVRw76c1XUvWql/0Tp5HVvM7Axf+B
sbiRmA/i2WPQIZMXY241tQCW/2brK4UNiWXvQCzItwTnFhWRZU33U2b1hxNR/ZnBtKr0oWEKlkoJ
kxMJrTapdEdBFl5rT/iPN70236OwfZ501iXxwBk/9i7sg6zGfg+TH2B910FV07rR4Dc4VRPyFZtl
fIJI3Tt9tOnsfYqLLcueqvxZ5/ryCtYYwGiyULREeS458dPlox8/cwdw/leLd1bzVuiPbII3bsnr
Kp+xVjn0w5Q8EZKFYaiSmFA/VceeuJXQb8DO51+AtFJQR8QFIxlYJ/oZiD/EwPma9DErPEV3xpub
Is2OGT8L/9aL98ybLinurgv2/R5/PYd0erZId5WfvEABv3Xb+0AyLn/LOhEZdKqOtkf6MGdreZkE
hAQ9vGQLl8Zd1fEyjruMn9QgaBKAzsPnQGvCOSN6OgeFlgvwwPufWAQ3EIoyv4Z5dbRG/vHqTQJK
8h6qIfxzWz94rbOTAS3agdd7qahtrSh120pGhL+Wz2Ivp7l+RCmH3mrq8CInPTENKE9JFhfmvsj+
YdrQcRW04fPodXtzIMQD6x8vMWcLQxwGoo3TC1mnTPPvXmPrcmvlSP6/3X0Orncy2ZVR5jQ1sWav
NnQtms7cCKLi2i+Yn5ZHoyh7Lq8DsIiEHDbKsOx6RFSqi71k1t/cKaKGBJOjuCWQPmLilePWzkjQ
wuPjImSKmlcRpa+eWhyTMtthuke70wF1ZWuHRseZFl9tQIuLfGPBcBuCI7YdKUo6qqWK4uKYQCrq
cRgape7KdT5p6/HaIIy+yOKBsulcU/oYiRolVftYVqTbod5jf2DzoUKIxtZQxeMHqYofRbN7fNzu
OrB3HrYvtkPTfIGYk/L6+IvC39Y+aDQJGpeKa44kVBqvhu4YeXvrYO5ruQgBkfUvfLwT8UjsQtLN
2ZGP6xqnUDnwp+XTV8oyN2Akg+4rSecf7parckQOmyi948vZARC8RrxGBVx46+HnhIBJQchpJAJW
NM8x2SSy4XOeyFjq60fUkb4iYeiFLa3Oz4V5MWHCFq9CEhIB9WxLEl14vdF9BGP7ikDArFmqq7eF
8j9j13YjT9zAfU1wNqIZuWw21HQgD7CHcZ0uJTGh32rB0Uypgpu8tMXDak7T8k3IcdRvQ3bBHIc+
hyFJFHi6yGBEyxXLCZuTHwFzq7xZXKmDRq3ORG8DmV16Nx9aZ+PY0Y32NBTwxrZHz882i9CVLU/X
3iSK4yYIlSFWKLrCT5RV46ZQifKblr3tUUseHft8N+XFR6S+EUeZ0ibFT10RY0fYbU3a+7RIA9uT
AJ+vkMEyurD7ZnfiNbZQzW+tQylQYm6d4jC3xVb3yn1k09FAu4Vzl/0X5JSRjih6a2+tRRsfTaT8
a2ihTY1iZ/LjiNK5kPYRLuPYE88lX5+WEuGnqvPGyMkY3lZkPhTe/N+TOxYzMaXlw6A5kixAb5vH
JTA9oR7kUtpJdM7iABJrX2Wcip457pzYOojG7/6lNT3z3LHE0+ltkCPeyLyzNfp0ySEb0im6zJ7G
gGYwNfvSSMdTwdSYk2ct3NhEgNhNe62G9555m1AZvcGabteRHJLeU61AADD7Y0g7QhttDOMZiWuT
g63ySGqkLyTatQibi6P2Wx3mIxHHdLh3iJqF5bvFclsq9eT8deOAqYdNkbj+PoAEW0etBRVUvxiv
kgnnqeNdh8QBsiaTe3iPR9YyTWfyIEu0xreOYW8KiaStdLIroQo5xL3/DnHDuFvEdzJtk2G8adML
ycI2Toezzl/BuhZ/4j836uSk03Y3w4lP7DQwqSwsuIy4ophh5g4/xJj4wqd4xQsf5MhG6NcSe2vM
3boOqUTEQwdISNjByA3NCIMEWu8ubaqvdUQXQ3kX9H1KIAJ9+DaJSClc58MlRZ3bzcxYgMjjx0LW
AJED0n0xGDgztzVDlZzZHdXb4DYUwAAJeRMl1pn+hjVtJ1UJCa+r6zPvjl4ShB4qCjf1dgjezd6X
IbI11xnIVDKyzaHxEcqfxEII59mk7naYT4iN+QMtaIMxCGMryNmzmWSIA0G8vgyE1lMVCmCDP5yJ
xwDzaxe0EEzLjfWbUTaQ8g5MMJ4JPlmkArRZIJnzGmPnkuOIs5+IFQwo/uSUa5WtINNZaiVM5hav
EVpFQP1VcVXdT4BVcnmC0MxvfaUyIpEptPxKYAZCAx5FQ79PTKUuNk6H2HkkYgocse+J7PSEL+O6
9BRzJYHDmfcKYoYwZvKOBW4TdiYVSS9SubUDE6QCSsinirsDOvs1yj75nDnVFbiYOig4zeIBOV7V
B9FU3AfHOYlmRDJAShu+ozLetXi0iEaW15/sBZc/acsUTjlX4LlUATlUGVKl4OxKYRKNF589TuPO
3EoMLeLHQrNVAvlEbLUVglwepwlTLwd/hEagmCnt1IiTH2ljj1cw8B0qQbk1hIAJFqq1/2BLdqUK
1bFacuK1U8CRlxmvRLuDP80oEUzM0q66kRtkB+pC3ICv9FeS/Kn+szJvRyqldPOt66+2Pk5wqio4
d0szhYI5jhJ5fITGPjKewk6cLHnnsHYwYY8oXqkyIV7urPWY9HNAS4b4vj9PxtnkJcRfyydhkBNv
WNlG13Dkan89cJEW15DS5BwpnxQt9/qtpBsBHIafhys2QVqDlSlkqbDWtqb48k/gA9EbwOQVOiCW
Dc36a9S9Qy6K3OYAquB2mN7nOzhIS/dDM4/bOIZW4VWB7FsVnbfKcugK5GYOypniV2elZdL3EIX2
dHYiPgtP5Ba7eHO7lvTGwdwkA3GBwBn//5nWWrUuII0SVmlDNmWsTnH3XVfXTi9ePbjUVd/9M7WT
O2N1NJUI4tsDl3qFEyH14an0uLhwZChteOrwOqLO/9PKIzGlBPNYRDNcbW0FdefoAmnMFrU6qNRG
/HhESem8cjwnbfyue8zMw07xJnZ0F/dYdBhCZ69b4qr3tCuCjlc0IYGFw+nkkXLBQpPr2/ZPQX8G
qvbUeWBel8jRd/ICQMSRsZDaoLksZgr5X9OtA7Ibkt73nIWQ8E/7kM1fifdWe7gBYfXaR+K02yLU
92N5SXMeAq+6CehYto8hJrOblPcalTs7IvlnqBV8wjLYGVBlapga2cdrWDsC/IXAW8+6gyOuu2ZU
rmCnCqmKa3ch9CwHUMXLN4XbBdKDGjhAo/AHTolkRa7kkEC0eA02qRPOEBv1UWOGBujwOFIJylj3
JXy09+Ilb5Jl05Ft1jBT8H68DQnRyj17AcLF6F9P6DFAu1w6rf7QabvQOBDesKrOTfjauCcnbq4S
ukUMpkbYZXmuwRkNXB1h/5xRjOPUG49RPZrJj9pE4oCwhGWqaga2kwaxMXc3MAo1OPTDTfk3GKc8
1PnKAzX5SXB8qhAWOeNBMO5Rh13aPVG6PthdgGbCb/hh4JkCZRUd+QJXwI3BsgcG3GPKPBi+sSOr
31dWTLrYMlyOldX4pL+QXzCP6834zLMXFYfhS//jAeqIULpwh4itds3P2g9S3E10R8y4y/fhmS9m
Swj9tt+E23i9vDVnHBE34l2P1q47F1vM/L8t4YG8RaCy+3lvnbpP5a35hPYnbGHV7cczxo01vOez
+2HdxZP90B/DO7L4xOOFQPS3pbRCmFfqDkpBFSWyGt8A2PsFAzET0kvwwvkYRPp6rRTHVNt20zFM
TtVikx8TcqEzPpdP+vSQYY52BDzNEsJFpDCdOmxZqs0Y7F7YeLgmPxwALVE9R9ODPy/MP/AN0KSV
xT7V0Hnx22h/Rns3WStT2JUVkoTincTy4d2+ZtvGh8MhJ3Rl3MwnfEU+GmGfWHUfhsDv3lGY/DiB
vY83iCUCeF0fycsKbVhA8e3ZvdZviwTlbw1eZiP+iCZyJzdVTNTMhk4Pq/YB02HPn9MaZ98Kwcoy
rs3X/KO71FfzZbQDjZh1cawK5Ne7mIKqEo24DzJm6YgnfAyiuLL+j6TzWm7cWqLoF6EKObwyZ4nU
iNLoBSVqJOSc8fVeLVddl+eObQ0JnNC9e4dhaxECfg/8kzZscOOGUJRDjlgVi0e1DFf5Cjn7Amv7
BaZui4BQQppRuq4FvxgbvL9XHa5cPDtYa4D3G1aKFXGjbYsbC+zQPleX6Z7+iZ+9L8LuAqwQ9UX3
CY3T2NsXZnGMQ7In/dhvqX7KD74otHVHQetC5wtrI35VH/mhvFrf5Yf+yFbs7Ed4tS/sOnh0Anzi
u4atlRAHoYRhU8OeWHnF3ir2XrFzsAElfSpg/k41tTQu5irYG9vmxCigwsFnEwTHMrjCVp1Jb8lw
lIVJtY/tTZNt8mIbGeguaKlWuB816akJLn157NUnXzlX5kltIAbvNX1bkqybnlzqZ6pN0sfCba7t
m3Y3ycknMDheMT+Uqra3nbIlMs2NdgbURkejUOC0S5z0GXgCSlaQn2YyvRbRPzgttMrmu3oqglV7
xQL8u3uzL96O+ml+Uj/Um3Ny/gmy/2Q+onkTzliGQPCm0aoZngGrhvV+gIwDpd0gDdJKefGL/ti9
Oo/og36IAeU7YkgKetKrsIb5IE3pWX9Gwr+ajhRWw25awXZuNrAX182K4EZUOnskoj0+wJzPWJp+
VuORkOc9QRrr12nz9kmRvnrHKRIIZY3GWj06AFTwbrdYREYLdwGVxVhiyXphYap3+6d+hRZ4s5VP
/73a5zeIvZBtkHusjWt1LdH1NniNnWCZ3IdzcK/+9jTqG0SNyN+eHSqjeBHukq3zAzVxZYD6vHXb
cm8RELMuds0Bz7CfGRtwSlXDNz+KS3j2vbX54a8T0K01JVbX/zD6XrrrkGSVMH62Q+gUGiU5KjvY
apKnJxqsnFOYENUNKEzKeMdiCtshN0hG1H7M2FAoLHLOD+CmJgj3yHQnbqh0wAxwIcqPAdWqd4ce
jMOhQE5yC1X9VxpR1WCWXlWBVPqORfUw0X2+DNPes27+vDVDRm3WSz6/NPFTP/5JyStvcDPzU0qw
4TI1u5rRYLnp22eabGxZaVQRKAtQ3RzFvL14Hjj5WQzwGimp8qPh/JUOqAGXHn6Sxjz4o3dKCPim
HjPiZp+3Nwd5JeCxIDn5J2ggVWw4YmL6Z1LXrlPdQkoSNS9W3NP4YehWuJ16iJ0PP3qr9Tdd/2yR
WMOSAR5YhGBJmOFvVFR7Ytnn2SRWMfgFYh/NCCPob1WYraSlUWaq3iFqt3ZYYv+O8YG7ZWCOWFeH
tkURrnTJChYPYDt/alOpZymRxeWZ8rKjku0NYimI22mYJNOPNdUb/x51J6jJkXYs6q4iaeeokIu7
9D476IntCbKz9+zw/a1nsmjx4cEclkEj6phFDTzVsSE73MLK+FohAi7BQYyVTvxT9k+aBKdmWvbs
x18yTJBaMUv+dYyoEFgrwN0GIXn+S8tFhFlFs/ei6Jw9j8h1hdYYluA74T9N2TF3Ac5c941OetNP
ioACHFsDMse/ctnjIWUEy4mUUp4S01ClY54FQMFxOaKdCxKcT3lh+JZMHUSXdOvSyUhrAouSoq2a
ML2Hs5uaKzabS2wTGT2MCdA0xEfT7YgVYe+nqLjwIsQMk8JWheYVVQqrF8o+5gAevCkwnTGk0Ilu
dis82DNj6VBOXIVwDKSgjCGgUuuV+kxGnO7iTmkfZKaxIoOpZvbgWBLvkOyJnHBaPIbPXvBuwq0O
9HM5X2xUG8lIwLDyqqnaXgLIALlJB7ZXjh1vdLjtfnHRSbE3l52+B+6Y+5lnC1r75iBC7m1v57W/
iskK9TvBIHyVoYFakHwD4A3NCheUBTCdXn7OLfNNfNTip+osjyow39oH3RzEAINZaFsyn8GnxsZg
R/nxGdPQEdJg1qRVvAJTezhcJT2jcHtp9yQA0C2zOGAR01AQPcjp0dL+3lq6FMtncIa7UwzxiJ3B
/gCAihHt23jZ5TcZAY3TbWyCHchr7/xwiw46At2e/9T8inmFXUY6iLpo6z9lH22LSwFaYcWfuvaO
zhPvayS5ZHIr1lPHI7bNa4P9pmifiAuZkLV4HuaINHfUzwS973SneQkYZkAhn74CcNssfvdkGgjr
eJ0Z1wEqe/ASwOQFpq/vA9dPmXZEYV9Ka+umX79yniBfmzhzI2OFmgGaFgQxulaQ6fTRkKMxhHtz
eoqyf9ofrYa4tjcI603OCgC1Orlb7Gsa+zntXlJwbgjLYvBmEUxB0WoscZPRnY4R7qK42bwnzB4W
CbBnX7DU+5Fx0zEe6Dt1oF8S/zieYnYz3WhPITxBM8jGPf4QKa2W7Eeppg2Wprkt4F1ZBcPEGpoS
ZtBRcai7+oVUs+OE4NeZlSMMzpXoALMuXsv/N8Tc9WOsNxM7wOutJxe6fl384OiSxjnFE1g2WqQ7
2jAwvQepD4sQIKKiSGVkOJP6FR+nPGKijANg/rfx3xAU+cFTYWLnUj0GDSVv2S41RXmG1YcJmgoV
bj5NFhgZ3NlojZNIV8EqQNAC7hQmHJghPgrZrUcnMR7ZXgKPIuxnXoITC2QMG4p3fYgm5oQq5JXx
Cnecj8sxUAPu59ZHzuJKyYVI9lN86r1Li0d1Z/xEDHt9lQx385GAQGhKtMVCuu82La2WgQm0idGG
UeIxGDub2rSWwP2cOgTvMSIOLpBe1hIu5CLkKQoCV3gZgixgO0UUqBle2pyGghHZnNBslS9NovKR
FdbpBUoA40fsc/PjyLVKjBXg0pzw2gD+2ZozK9Ln77qN/Ulwo+Vj4mnXTPvT8QQXg8NDpR+Qg8nC
LU/S5H4TFPVPxYUrZId7lx87TLDE8INpZmM1Y0dY1XxXa97oKgBKVS74uF5wVVuycPdDp6AsBf7W
yk/dZoDP64qYwEa7MALkN1/LTt0QfriFryLDeTlnQ3DzHjU3N5NNAwYwP7mfTDN0IHMtukYkeoWf
8gIZUrkAVRbETKJsJ3yD9fCpdZrbzPumYGpgXOfNvMqjm3gKEU7ufiUzF885Jr+KSNDOcCR7lJRj
5dDEEO7aAX9WsuN+SPlMGvyPG/dodcW66Wl3p48M/31PJ6RFX7tDt3KTZmsbJAcEvy65xvSo+RbS
vubhJmiYalsGLxhcjhtegHJ/uAQUailkkqHOj6IdsuZ8N7hMJ7StxVwwZd4SeA6vJj7O0Y8YNFpf
+ONhrkovCUDkhLhe6ZR+VFFlp2H2EGwrPB2ujmEtBwLQM21k2Ph3aP9pc45LHyxlD6gJZJb6C4us
RcP02qAkUQiEqfVql83KGYf1uMI0jmO6PYCn/NKDuvGgEZHHNcJn11xw5p09vs+1/WTrZGmx20ge
CRYB5WPhjLsavZegeIPL6LXcNHlGQMSnyVmTMknGenrkVUc2VsUtWShEgiPIgHz3pFyG8hXLMu5X
fDyMgwXhTyej0y+sZR6bv/Z1JcW18FHL5E3+7I6vEANcqv2bPhOUYix15JmwyNQqIV+FfOfO3ZUl
XSK4zqDTyhQh5O6XFjUoxmwmtWPowYdMXqy1mwWruTNXDjyvxEUGAec7jYeN0STkdWdrLw//RM9t
hfEvRhwYg5fu3eGJFuN96ELChTCZg5wEHRAoX6xIxEgrTZBZqCYKjU9P2+iwjquBhUqoljmBMcB3
tSJ9wQ/lE0aLGWK0Ax04MwnRCuHxTq/8yed46hCefPr1NxhGF9ivik0aR5HjOhZsy+BD1UPmBwQ5
oufIxhof3/Kga1TquMYMAbX/pVW/U+ejcu+D9SCzBIlIu7K91xKXJsUOL5C+PJJPPd5Lx/SUrA0s
gTc42fiMYVpV5SAON7b/qLKvmZLHzF50McKqv6cRwy2+YsRJmgOioLLbBgwniSxAaUrVNJXPqQk4
FfJIceR9lVVfJQDB01kZ8W0rSfmKk29tYiSLa6k/Udjx2AhFXMAYTfB6h3nXoE9BrNuVOE2AEWlA
9dLqgtCFs7kOzKurfvTTD8HzG7XNCcaga8J7TtY4SCRUVoMEe6NMUfnfWlxmbeWr1pTXmNa2xIwI
UcVhpkUkL2co/7FtMH3UYVoFHJN30602oLRcyZ4FdoEj/1DpiNCZmxfXjOA7yznruXvtuUOsTH+O
KF20/OyGlLL2qy5RvKLYQVWV6MXehq7LumOv4uDgU3ta3kbFhgH7s5XiNLsqpImFreMCQIzO04Ac
1q6/naFGbofDqp9/1WtiR1Duw3M27B1U/ItM/qro1lnJyiHG1iwYTNnpOnIH9hoZmAEeCQLtJNsx
qskyEloPJgRt3OKPSGE+7s3KoIOBc69hkvch/kyMcDxPB/nD7QiJdFceEqpuuJ+EA3BhLattVt5S
ZLM8gBk0vIIAI6QNyi2NxHKFbHToMoF3i2bjoKLnStuO087fzeQ/xf5HjhJ7RFfYi6MYnKkEmbWq
dS81g1XNfI/RHvDsyV3j6Bl7JrqB/YRHRsaFTq+BYwrk8wNSY/aew1tkasutbscgnqCAumHD/NMw
h6JCCKBlQEDAKjzH8QhyjoSZFOF1hLJP5etrpKrqh6YbnptMISeGMHTrnPGqG4Yb2acNhhDBG4rn
4dRymIW+ChnKYxDSc9hRBcLSkPEVuefo1iM8MvgNOZG8Q0qum3x1tSGQlM77M0k+XaSXmNgNhsXQ
nJuIrdI7MBH6HV9LDW8wNGaj3fARkoCjchxRjeNYFT9I9aZ2wajIMVYQwizqZTpJOYhMsvHmseTd
BwcGbUunv8ec0qjr3cLeagaHI361drjzTDBFd1PizW+ryXtDR1fXjwZEBa5eQ8bI/ONwP/f9p6+W
28b7ZL5KxTQEOdr4BwGlGdzDyPmYrH+REoJ7QfWZSPMCFBpzgqeogMylOg2LCLis67xV2Za4B/L7
DIedGLz8p8eTvoG9NTG+6Dj5UQIqo9BPu52Rpzunmna5PkLqT7cJjAqnDL9xv+mdq+N+RN0taWFB
9yvLqM5yTbABeXVqhficb6khqfBhecIom8pPS8X70GLUCHZe9Q0O18VSLqqCjZMT9DxO6VEBZOAh
ekKNJUye+YzbYxx7j/GJAvr2ijeEbBUZYQW1hRxcLEnNHJ6nrFtl8SPiuoP8W2s4TEEGbJq/QcsJ
6DVPYwb4Ex+mhnyp5B5EVyGWyjZRA2bn/DpgBMbJ5LBOeFedqSIIPRvgFxQcicX42n8lFHyLUdOa
rLoEaZPVOFj40/Sl9UEvyUDLc/jemBfQ69oIkXTEQPGknzBY4+zj95qt6LiYYckZkHf2Cxf/AAPt
yalRcKj1xTasbe1ujDq86L6yZw5Uw9QWzr3ktQ93l8HYVP34IJtthMNIre19SIAOo/pY32hzR4oS
rTwkWkbcay156OXFHG8S14gRomqYW05cuHV3SFJJvayjaVX2zcYgVFiPuSstfS9UH3ImSUAjthqz
oXeMGi463ChV+c7JHa+jGwCPWG3B++ZVB/xA2RediZsuydqm/zPQDbZZ+JGqmJMyMYQcP2bhpudw
4/pyGSip+Nv1yKPwB8Mwl7ne6PRoh3QgFmwFGgQa/DNKNTiMhF6te1d7CjnCgMJL5mUOyCD3pY+a
Ek9/egO/dKll15h7Yg3GTMYMTxOtQtIl65IhRc2QzBoZWIB15fYDlDLOliMnY55hrpPfWvvNfIs5
7XSK+QCUV02ICx38fYEklTX/SBniNLq1xGSbHuv3K5sDZgw27VoZYwxCFZuQlWDlh5CpaGrcDR9f
MkJAJGaFuMU+POSYqYRIYNGCqDq1MLIbFvNcMRMH061V9xhlFj5hSvQUguf7OOJBFtdfu8K50vll
pLch5cOJfJw5U2bryYsVfKPirz4N3k5FG9+iHHx4GNW/Kk306OcQvKDAF8nRztQD/mQl2+z3kgkC
JgYgG6uAyhfpK+cCEzdDFAX4BHfdLceRkpC0320hWyQELKGAjdn9oX6oIXAKS0/qFWGY1upBmoM2
Dakv3PQ41O8IE+Ci/tMbzFxrOkS8RE6+Q5Cchqa6sWkls0MwKOu0gjphrwl1xoKgoHVuznBqR52M
OwNfFXg0mIW42CzDh8HhetuUzPqV3gbSqgGWQqt/IYTg2GVAUGWus13M8k9ifQ0KQ+W0bqm343ml
THtKlL9mXZ2DgDR3vLaNGLAiwCqVwkC/Sp3FI5YLw/AVhNdvoePu/epquz8ZnXBHWAiT6mFCRaU/
J85HRlnFxkOsRYJQVW5HwhNa808FWcEuimfu2AZYmtWree0OffpeKLjj/LdKCH3JcatNWF9PTFhj
NK6Q/U8U9m69LZwz8GOJAJFLgJO+N3ugLtozBTkQ7mzUXP7YCsDhdvpW/Ej5sbPTkZxMZorDABI/
2WwwUWMyu7EJLCdAu0ivmf0aMBoywOao07BtOvkYIUTQbeSQLNVoI8l8BpZDfTk+W9FZvhd+FPuk
NPfmMOyCrIANekkD7j241Rk8LjIr1iNlsx0Q0clIJIDKy8SYZGGZPBqgosk9ozuhIG2ckPgV4O2a
3gEPLFj1Q+0s0XCBvZAd6NJGUNElkK1yUyHVnJ6GQwuQoMyOGSVf48XvFsM54RyHYnWHucHIBnez
+FmlKMWBSkvvarwj1TBCldMKU4Q9W2ZPCtdE6RHGjhsMXTmetZApYmblZJPveu1DmJxEZmHYwOxv
ZJ6ooLmDXgjfS/sIsFWCmrqXZx+LwBA1TOV9RjpwsNYuodRZrBr0JQfUPh2hIsH4BO7dmOUxatWv
NOvhjt5NXJU5KzkEVnoXkfiB6/pv6CcxiaSkMuXzBkxZCwi3+aFpXYYC/dLLnxxdgt313+OLwwT3
m2We+cey2RfqrncOpv3clzUWQt9J2a/wVwFZtvEC3qQTU7U22KU4YoiPFI2e0jzzP6/3V0OXH2tQ
JM5LIb8GyN5xiE3QgbH6I1oEG/MYGimQ8kV/l0M4BlbFvqihp/UrTmB0AYRPqBGXm8EBE1O2osIc
oUfZ5VeCd5uCcA59RfdiQ+ybOD8Ch22Nlrr8rIorS106kRk2PtZGe/QqJXHEPcGhznSSxAloCT0D
vcpaaXG4LDNtW9Y9SsGGM/iScQRTH4g3zlSgMmCokGEI7pMUQxA6/4VDyfPTzw+IY4Az3iYYDDhT
ZGyDM7L4U75objMlwZGkd0i+oWEo3avHIHCsoLNJWAveOiFIcchYaNsq5Jqa3sLu72kKRsegu8eO
+KTVMc+YJDD4JXBq9OhnVGnMeVy2NEcmdHKiIhTGsrJQWTSJcFoQLIEa6owJYE7K2SmlLGMSFUCD
D6YgK4qa/d8ULkHo/0mf8OAY6rtiH0SVACFHbjfLZfoF/7SYt72DXSu2hOV4RwewoXQWjJCP6o2w
sbHFgPTABlRYfjfdhmsHEymdWW+6iZMixISY6EQGOlzMecz4wo1WMy5AYLt+vyYoiXLPn6k4wpuX
XfGwYmsuYqvGgAryB0xvQy+ubX0MtpQzJhldoIkdk73hPW6Qaxmkd5OgE/H0fI4Eb9tlUK/Zqzry
clHCtVW2jX0YPDnG9dGvNA0fCiJ0cR4s562YxcR2SwYe7QC7w4v8lTRIDfImT7wZyd4DiS5bZTP0
+dLA9CwFkWiLH0SF8jgZ3ZwLm6MAwKemsnZBL/NllLRHFcu6GQgK4I6DQ1AV+9B1eJxP+CrWJh7I
jCuB4dS2eZLbUY7JlBoxHV9zypYYzNWhuOF96va8bsdHOfyIBgxmjwPYJzZSYaaJwGulI3GfdXM9
gpvRfKNnmN0PHUcbj4rR79xtPfd70En3jXNiF04PqtxWoamwYMZAXRXDDPM8uw9lRJWXkwBjpZxo
G0CD1vgU0ycu25UT6BL2sCk4LWM8IcYf9hHvLTDcUw2q15T1IaGJzTm6Wr6Q3xgb9J4DUIGpnyMq
ufDGBf7Kom/YzGCe8h3lMUgB18GmpZ4VmCUp4ZjBU5FtTfUmDPjUatb9VD0FmskBAj0BPKyuNzmL
2eF4DMEZyAXhXKEinnxs0WnpezD1+ls32UGw+xFHgjlK39AFm1gDM+KVR8V3MSu4dCnY5zEx7guq
fwt6siXRdWBq4EtIhWTb6Rhn8gCr+hz2qOrhHYzknBx7EKDEeyNBCfrKvGlHd6v08NwU+dM8ylD+
5tK9zhVjaR8L7fGCOHuV6OQPjN4xQdtb6fUlpRh1ufkkEpS2iUekDg0yrQflaJij5GOhaGrHPHo6
gmvIQwtQTNHEr6Rer8LhFofl2QweoR8dsQDj6Vsni2D0X3SF1tfXnnUHdqyM1RqMaAigY47q89Es
/1N4P0H0p4vUDb2+6I164CCqloEH3VS7Cac6X1JX/wY+wjIv3irOgClSsFCiN8nQxXk3DQcOYgXn
VpSGXK8MM4UVX6Tx70VGny5fTqStozK/ZJLj0DGFwnzSoPUf9zOC6QkGsNYOBMNki2lGKJy9yN0s
HZn3Cd8UFdJLBJ6ocxFw0Ip/BN0lkqzzTD6LjUBBHhRK3wHydUbVF2Q52bmgkmP5InZWKpFnDi4O
6taln+GH9pxD7UdpfUqfJ3dWbBlbJqczU38XNlNWfjtYTrSdhZ563Kn1wRULnegcTswEM3fjpfZl
Ei0xh4GBZimmp0GeO2XOaxkPcCbEaxTnflohBrmDvgPGTdtqb1W4orjYGrcstCY4pfrfucI8CPLd
SMGetTCnK2zyhV6lxTvASMREOYE83gJ8c2MX8KGI9puvhiep2a9V9yEfX3o5n8J5zNCH0mINESmn
hYEa9uZ4FHHRsJlGdSs710Ja7x5bCnjcAV/gWyA9hFOcFyfdGNZFemnpmwfsTtVMjEWRAqYjXj5N
+zqlOa0dnimke42IvTAaiufXWP/INbjs4DJp4aJO7ZE8Up9B0Amfo1CkWH+lDf+tds0bdhfbDDjI
7oxlWQKbqxNXnLLipIy8uxz/HuBZWHoLbeKv/IpxNOfApzEbe0MlArdeGVW1U5XoVU/dszWkx2ka
OYTBVPT7NM0rG/KTDVouFiO4zjMKTFZFQdsB8GwVJJzDXDD05cS8Hm9tDItONaQ5geLiyruKRpaj
sjUxrtDvTHdtRT/oLv01FbgDUN4PnIm2jNUNJrkdycYN+35agNXq2c3nBWIiImVs7f81u+L3EnEq
8w/Pn9jw+xB6XP5EDjNroSjjfLTR4Vv51xz/afO9no5PUTuthX3pZq81Qhux/1F7617Apkk2FqPV
GNfWgT634JoiNmMEsWbTimICP6qQc1u6zdhJTxMC74ZBrsUykyuqsaXKzlZx8sM+LXW8HnuK9Ttd
hdQXXFUV8IZlElmK+NlymFwT0og2kSpQL/xLRGUmz0BxpHoiSwEXPsUDJVuY7WPs9TXht1INWTAD
BoV71um2QQ0DDc64BWdC/dBxuigN5bsN2oMfDqDl0WOOsG5m2OqoT7JvurzaMHGLdYxjbNJHmcjL
h5OrXUjCcumzWHqo0+K4LxjcPHkIeBOA2SdfZ9Y5SCwbLk9Ar7NH4iLwJ0ilDa6nWczMOpBO963B
y6Wq3DNgIt3LhvxiISWKUL/YOpj7dTpiaTKqOIVqu1s7SKQDX6WvY+ZPFLk3SRHXsBs4x1BXtfzr
IZxhW93ZyANGVkloJXvm/DOfshxoh8kU6vvnDo6MF59LHmHu4V8/FnvUrqLHQvrJJ3T6nWmQActW
EzZCe8oR6Z0xITkasGI9/MnFkAAb8C2oDY7J/rspUu1G5ermOSLBjdMWt9DPLOmI7OG/p/7ichnM
iinMNz7HKSiuhsFSEqOeAn5quJmYv9CKd8h952KguoUXWn1hIHJJcKZzyaE1wOdT2qlh0EHw/YMb
aM89/AbVg4DpuNHGADJVYi4UjmJvaWoS9sg92H4k6XgI2r8hPZlXDks5vfvqW/jqoFZyV0QVlXda
Rzs7ZlNgO/gSKKTEaJvUBzgMhUGZ/Ig+KDJynA9INzknkOVxD6HAJSQt/GnaGBCcoxOBqtxtkXLy
irOUCEqdMDq+g/RR/EiNaxi7HkUJRi+ms1NhjLC8y7hBCMNWnZj4t5/cWfjgK0px9qzkFrgkmREn
aYnQQaoHLoWVDAU6yjWXL8T4xFdJr0ug2FKohUqxV6HKS/2S9c2OfcjwhwMvDVbeOgn+2T1wj1pe
SWY3UenVAZ7DGkGnlJ4QJIZ8xCHtoyg0AD78gs+mFq/M7q/QzeUWgGoVljsbX6SCrk8+tQt0GOIt
0OBnE3IKs164a29hma+sHoMtjFtRFrAIBaHxsMXS5Orlr5hIsCi2eHvE3bX5W5Z/0E4hZODqutig
qTJjH+a/Mo/XOP262VuZLaSugYYAS1TVgDWxUgzIV60PVxjuN11sAa3ewnweunHnz09cORIdaIwE
UaGUaGwayMlH0xvu9A5JExYHpjLudaodNazgQBdbBtpA4E45H3GUvLZZhnnCAL/E8d8K1fhofO/H
cdpyVbxHHPNUAtIWWRyU83uNmBRlP6b2u8BXAGJ4qoOrbOoEtLk/1gUdFmSa7DYeKyotYQV4wNxa
69wVvqwF9uehVlvUinlI0MKa4fCY8Z1JGYMDZXZLzcBfynsEGsFNfbUaA/VFlFzy3CExxuFPHxJa
SjRqrDUrraB2AcEINRT4qMkxxEvhWI3POU0U9+GKE+fld77kxb8dQxDT2Mb41VNOAxxBSZFTr+v8
rWt4GOA6qGLQX9RrQTGLgqEvd5r8WqR5tcu7x5AS2wEzBrjy/oUv3ZCuQgd3oOaBnPXKg5oDdS0/
24mY4BKsFYAq6v6Z3eECOdYjdgf2WXSIAMEquMBcPTjmID5y/XoJIpAaqpEDynIfyvb0/7GRNbh/
xB16HbT9mC9YuGfnrzMLyYFBJ1Ud15xnELAw7mTA4VFlDqG5muGAMNp0c3M1tO3KUubNSCSPw2BK
xYG35J8NPrBE/4VXH3QO/IxJ50xR4U7UsXOJZtKle/gYWneHuDkEa/YItpCI5bgNDnXhr0I4o/Lm
BRr2sco2KuykuCxlUOvqOC5hdNrr+jIKLzW6VIerP6KXYv4+EJJbtzhDcDNByTjk+gb/XKjF3cHs
XKQf8dGpX0wisnWGkKkZbqX4CvhHHbpnmQmJAYdCJw6jEfaRh+XitAJfWvTWo2swMVI7EClX3zNu
k1s9MLwjiGQTOkcMNYaqXbbkUQoOJzMmeiZarxjoYlCiAxIjI1HWqHJppH8XBLe7FJECHolxpNt1
h1Df5hbnVtNeB71fNxr9ttEexNJeZn+ggMMAmb0q98xoRvP/a32EOKOYP9wtOlJoCzudAN2eBI4h
VMzANqPBWcyuTz4KR0BjHE3Ne5dmubMeHOt2w1uhAqEmQUpzJ9e3El7TZkR86SMZiX6I9htSCGTN
Kw5n8/jGdEadgdv5sbnDkiE3bzP54XrguTeOQwAcmMm/gMjSPlzUTDPy4V0n08WqnsLMRhGFPQEt
fGIBgszpDiCn4utoYBIGFOFsHD/sqli5jywNljnj59khhBEQtCheB8Omyyi1DwfJ3DyijRsojVjk
xsbsNG4SfGs40QZIytGQHczAXNMFTO2zdPdtBvzl7iJIMG7pgKrDoaiaTahGF2ZSLoueBnEwhpVJ
wEKzgaGjFp9ujMQYl/qG85HNALkuz8kOLEaEncuWvh9PrGXo20d6hPXofoxJd9QM1KI4EeBDjBka
/PAfC6p9EkIlM7CDqB4WhQLcw9DQV/IlbXiPlcI2ommfmM9x4CkANcXcLxrcFMgfXhR9egwbd98B
DhJ3lJPLl7vZH0iveaftBiThOeM+ryFwaWU1MKP9bQYTBvdcNBXEZ7CCWvwmnGI8hhY0l+bV4R73
pwO7cGR0GcCH5UUUqnaiusS2sohT4FZGs4yHBLjVkR8wHodTXCn2ygCe0JkSFPEL8WsYjo+/9wSn
4UyDHSBJDVkQqo1txnRJ4mkPPXWTOaQhc1xxEpVMXxpPfU5nDBVN2PEW1JB2W6IYTDdRkEIDpeWG
UYCdBjM7h72EnSkQEONnBdinBn+BlNhPt1Lkry4lFve8o+gr2+hPcwpFz8LbEtVcBzfWJTox8K1l
1zubktFNjxZt9LqnhhFfpCrrkdzPlsGTo+l/eu2vIAhdGW9spiKdp6ES+pAbg2XOeYmY9upnxopV
9MqW65I3pXwHrWhsqL9V+a8xri41jRKT4+XU1CPcnOgUqdchSUlTjwxLig5ZphXnP+9a7jT+hkE+
E7mjgXFY0CPvQN3GIwmDfBUl+3xCAQSSVJcWK06DdiaeIxbGtUVJSU3yiI0owWb2RVMRw452uBtm
yA0FNtF+X201r8b7hT++JVzHzTduNr26TGNZpxl4m0cABLdvZpLf/ekYTzHOI6g1UxUXtE3kfCkF
4hjvOYD3+hu6w6cXyNJlCP87FuXdyBnLEuoG5CEz0ojpWbG0nRacfEp4KcPq5MND+IX9+vA2mjOS
RCjOnbcP6SKLywCrHL//GZMQC5yuwWPfxwA3dcpj6/3Fv2DXlAmtewi+Uc36WyHQnKZeghSfATtn
/X34xs4rLxZIdgzg67aY/NBKqQM2SfoK31lsj5KDyP54cSL15d6cfIyMImSoxl3OJebfm1AB/ZdC
nLahfONX9fiddNhIejgjW+1lhGhhqS46nf6qdP+sEcMkDe6KRNbAi4rNNwP2iJn/U8O1haUtNYGN
fZBJwnz5A5TZlsU+Af+KiKwo8GlO/Y+Z2UlCcruDF6KCVFqEn2Q1nptyH3n2sWB6LvBKihhTLHew
U1/3DFlYigqqkZJ0Hona9DWaFP+vpulbpToMRr8ZhnXdX8bKP5ogBXVPxSl+13CP4xepumstXPxu
5WTXeq9wLDYhk/7YERCQGn+jQcj6LXOT5qhVHCPg9Bldpd60T3U4PzG4tSlwqEJUuMcZIQMVM7KD
ohkYiDCicfJzCSd9mh3OmQzA7UCxwdRVZkFMSXo8UGLM9ixjLUZ0AkhA4bio0BOwC5tpRpQMqaoe
HMQTl33DzoerHHL1KiqiY/sAa4vf5/ItguJF0xtu7nYLgkg3avJtIuNTRjUc2l4CTU377OiFoLjD
mijo5rLfedAAF70iHIkhNqtY98a1aZOlFq0jeoBMm16yJCBN+g4zoB/JdEF6HV1jeaPhUd6GBqjb
Qq73O6iB2UkqXIafvdKRiXBvwadlqTUeDfRzLGcuzZ1afAc3mO7i2EJG+BM95xjgwNBvNXZPH51o
6tc12Gs74K+GdBvVqv064loISJemr8OMHRCp3O208bkgXDaYejS3Ok6vuChRyw1MaK4QFtcEdS7w
dCt+LD6WlC8DEwiJLhAo2o/nt4wUWo4aXfsVWVaOu47yk090c270+7CuDqpGaRxzlXqbYhilpbIA
cenBKeMpXqXWlodR5bgW1O5OfnYA90wr36QSVo16LQMPhQpwC0FXbM8NWsAwTNctWtjxFrTohHFw
+r23rdeEXShxOfWDI9HVzL24YY9ABzyjOm438P+B02LjMsCQnXtrI+D+yFHYrRXaKylK+Dex0PeP
TvDUBI9EBcND9G39qQv5KPHDdHCMoepqegvVGR9rfhUtvAyJwL/tVttiGQPSI+MhKdUNiwSToITW
8jBR53M9HIUjIhdoUllH7Mo6bIxlcdogHd22m7ccJ2LQYTCemRjzxSC37t2q7xYooTTQnfqv86BQ
xT7FEYO34g+3g8cPZaGHxbdtfOF9lamPejQXwF6yHeQalrFDM887GlhY6NyjfquwYrujAAKsnpzZ
oRzyo2HtNCHWcNnhXSNGZ6baX/yCgRiorAb9PPQ/ZfcHAFNCXqeym5i+RMa0yVRQQofpVJa9F5V1
EiQ4SHy8MccdE/9ucE8TvdIC80UrfvKLK0FRxWjjNlvt0+jW18UJLutqpuntLGWrZJzHsCDAWrlI
qx4LHQ6MKYkOWNygNTQ5zf2FR8/dqca+R50qg4jGoiUoCzprMrah/AQdY6d+if8fqAtPfO7htAbY
5lCYqoDa6JhXTKdB/v/4zKpznFtYnP+xdF7LjSNJFP0iRMAR5hUeoJOXqBcGJTXhPUEA/Po9NbGx
sTs7M91qmkJVVua95y5W7ZoyEGhExQVjyA3vVjEnITrM0jQEliM6TSXHJS8Qh5PoPywTLoB6q2+Q
t+hMVGk3K6r5ZDzMaGmDR/8lAxZmBIG5oIZKV/OR58hkbJAIkjZj+6noXaI3wUwjBjI29mxtYY5G
sn2SfxkBmRhYDH1h9fEbfBOv7a6MyWl4wrd0d9iAoNH+SG+M7kgfY+wD/kt6xTf3Zn3ZWM8iPXgu
3HHL7l3tUWi96z/393q7HG8n87W3D9T8suUWp2Hj15fivH9gzg6wV9kgANwjmedEHWVIitEcQcAx
tlOZQNaif6wlTD00SPMkI7Xb8RGh3HxU4O44DDFNOhssYKwcfDbO40ZQ3Vb+kHFtIP7/IGlobI8g
sZZLdaAovx2V9ZfPBgFC1UUV4uwIrWP9zUCOusG2AYzTDcVESr5JovvID5jny1ls/uDgfuv307MS
3bYPtHuRWj4pVFB8Fwj49chiBqS/9t2ub34eKjeOJ42HlI4c6txXjVq7XfZNipfgwKLl9pEBHrRd
9fF8y3a8oHk6VhSzH3T7RIab83LfaiGJa+yZLgIMmCgERdV75MX0DAL+ST27GoU0u6bbFyE+qA5O
RRVwsV0JNXDOHYnwiVR6+RIomMzlYNYAkUA48hHcGcObufrtREj91nxfN1QNfveT4y8sTLQhuAmV
AGVOA0SVYDdomYW38Whic81HgWec+iZuI/2b61aKtxKADYTWD0uORtofd4c83H113m5kwCyH/kxO
A0yEQ6Ah/GDqU7z199kz9aOl070l9MMjD7V9vz1+9TVp2UYGZJI5j9fmqL9nrxL3L8HdcSlX19RF
v1QQK+0vf7JivY6fBEO28Mg8ndighKieD+ANY+PDwmHwzYAMP3NP1hyTL6860jg6FWc0KPCD79U3
dGVQNeqFl2MMsaEQXEqPAl/RxLCDgUW5MPweAov2laNocXvf8yWL/0999ocsiCv6Sof2g35Ou7di
LM8l3k6n3ykwst0pZGiUhub3hHs1Q5ZkeWnmW8H5k6C/NuBAb6PbM+BUHjyBlESaEykJlAetDKv+
rzn0dAHGQDI95RHVE9/KJa/xk4eIUQeGtSiKzW36+FSZNXCtyvjxygFl5EYNITbN54thrUwvyUSo
6NZ9tndu+78tTvwypoRCncGVjTalgk/fA0wz7fihM0ksh/Oytc57LvxkwI4RtJbaZhfdrjijlBtL
evNrpN6AmH5CLDvtqpfxDxctEQZ4dKCbYLJzZR7Wg0I8AyWl2/xk7OJxV0crz4eXfnGPpeoKx0h7
m7aPt/pAAuCfpntFUsHNpy0MVbElcnOfS0kh+UUZMeSbwvtTKSwu6hriWZnqgMrZ+OqBsaNRu6mn
igO3dks2K0dBfJ8w+bnxApiO8pk+uJ8kRvGeXasrQCj7uoRFMiF/cfLXDShVBsh+YyCsBIEAQCBm
2vsYd+DyCMdminVoPlaCrAL74KLplCBkkhsVzm/U0ZwKMs2+FhZ0ID84Qnet4lDsuLYczY9P7Fpt
0OwZBZISQXf78W9BYcx3Hc8vmofOvvOUlF/IhkB9IKgNRouiEs7sVJ8s8iYssj06Bil9O9G4XzB/
HYQKQdrkWzm1RDN++Lj/ZNygDSH9aV7EhZCLvGhcpFgM4DPIdFT4Sw5nVGMFi5aYov+bz4e1IazB
AJZPb7vkBzCCaBkQDvRbpOHFspOlS0GVtT5zC4gVPu5MjJpPKVqq1ZJiVC0/wF5CsHKd/Ck6R+Nk
70XBjXuwK4XSaSFbQVwO9Wk9puQZLHPcV1DFQN3KVSTloAFSPIAmLvNREigaUWmLXrIoRYglgMWH
553qSUBDu9vLgiiu6p/y4qUr9ZDem6hiV7N/BsUQa/WMun1BvMLVSqF9sqE5roGdTu/jkfRdX/ww
UaKnHJd05XRxNWz2soH+KLsDOw2bGspkGcrKZ1ElYjKmLlkgbpOiUL7VwM7LL/HL+CeYXX3ahTZT
ippDQKDUZXlzMJi12XK8UOHfcImhM2u5Nd17NRJVWJU33+Ld8DXp959xrd5gK5z3RthlfmO/Y/WF
0l9wBh7pBPE58uecO0C3H9lTT2VIm5FjUY7oAvUs1viNa0V1B97tlFuCkdOgQ0fk2+yznYMYF95I
xXyOKrx7thSPNa0Nu2Z4eUB+wbnkmIn9Dg+dBu6NhMhA2eZhvqd+R4u4COSt+0gsm19l/Yzx8FEc
xlihBp8J4R2mi2YdQL9OJtIYvzpzcX+tuX6U8Kz+rcJalL6b42W5vRvpu+6dUZQbu5lQU+jU3J24
U3Lq7okVjNdfxh+bD9ivtzv6kFgKS/z45Q6FBgi6jYJyhxVL+FCwILWsH4fFZET6OaARpM+2zYma
or/p3LdlEW58ujsHg1t+GRM4l8MQJBLglUkNITNZxENYnhgfNtfRiIazDy+1YuW+CcTMw8u5GRd8
Qi70lFs0A88I84TkXnHoPpKaAp4GnQqFybvdXuZiB8F+ITQTndYmUDekpITpkwaxAN4XXVaUXIcs
6ndMWWzsxQQXDQYKn+iMdkkPH0iEtmBFnjQajVcEWlbcEs3HJXEI+FSBRRXGlgd9fqewMmgfXc9H
ZQjQMPNGcIqp9XffH+nTm+CaV7Ye3GHP84kFS0JGSdQgTguqZI9NC1z+R3lCmUZ2ZRrj2zMcktfy
mMmKMW8bleB60nOlCwh+cHyMYdQ3mK1iubcR9qFPVKT0aYmxwFclB2vx0k6J+gg6gsJohWDEQxi1
uuccABiK45trq79loUcr8DZwmzrfvGThCwPItzkgwgcFQvB5uavt53sVPboPjDe4H5obrW7y0u7T
c0biiDzE9DGpXrl28y6RKFT4IdEoh7d0CSyRO7VutvjyzbtEqNK1yAaPqQdbnk39YYO0oR5gYjti
OrYkXFVims84jzsq9zpwtdaadBpbPoeEDPD/TBn8eFbKmyd0OlzvlqEBwwNzgwtHgV5jExEe/idz
LQAV4C7D/UN0sa0ZRpfxbmw4QO4wTym7yg/k3WArk4K60kAbisZEhz1gGtMWbgM+8mAGZtTfvsq5
CYVpouXPEC4Gy4BFk8OOO8xaRvAsIQnYZ+7nbmfUC3oEbWtrFcusiPUBSPKTXKCPohc74lo16SFY
yLSzFyEFWLPGRd+fs9OtdHPSWYkL/XUmL5BWDPIDJEbgeGZgGYzJW9Hno7Kh0TtZNIYuNUEQhrBA
CEb5eddRxnVD7p3ZO4XAhT6jBNrZKnY2TTJB2ywX0Km1+kf37ePOSGeU/+kwNR5MMpCav8/m7VNe
x2dQiudb831eaTAXEl53Bg63xOYHbGo9lszqIgQCFSwIIRyig1GsC+B2KWaAHgsHFpc1ocnhx29q
5UXn+jAMPDVKe9u39jnB5m1YL1VXvJaIIFLZJAuRo6W+g04XXokFzioz0Je+bsK5Ru+sMnZVb2Gl
td4jXZG8qZBpzZ2QxutmviVL26vZVB5YiPKSq5asB3zZ1UOJy7KkKjn2tIERV41z/bHZtPtUVX6l
po9SfQxMgExEkEYCy37uW8boaDlzwi9Bi2zSIdJgdwqtuo4Xg8O1bC8qhSuBdHJuBuTP/ic6EVPQ
2RaGAJPXr9C/+9YMbynqQ29ww6gVtCR1RJvko8mJCy1HtqypR86poEnSw1v11eR2onW4lzHuyO39
oAnLJk+cmCdLRY97MRDNXOiltXFtu9tbsem2K5s+76YFi6Ehl0AgDmtgMpmm/J2zcMYG0DL0QYxj
WOY2w2gJxxEIZlsXgehMgtUzaT1tpU/jY6Edo4Yaoj9SFF+x9j/BqmvfRwDVjs7G/V81klSvGomh
xHT50me5IX2Pptq1wtU1xxpJg424P+25AeldwG8hZ2463sbtelILJEY+Ox48EkaIgXj/MDFmcgu8
iZoc4gwWsS4ggEpnNIMTk1Exr2Lmnq66feWPGFnDDcLU04PM8QDyOTPdO8zyLbQiai55TETlhdsL
52CEwl2Skjy6yZ4FtgN5K72sbzzeZN2nz6TBN9W+L/2VpPjf6rTs7O7IjkDlv/SJrm2LG09KpNT7
ufrVUAsERre7NV/MciiPx8VdXldDHOAdGENkOOQ6OJUacetTsRqVW/NA/VCfo4WvixyHeEZgaN4v
mURIH5Hxm2X21JqL/0iR0jKsbnxYOAyRjvd+96iZZT7RuncM5ZXgezcXlKvs5hoDckIok13/lT9e
TLCwyhQgkEL/0lbgflBojw1TV5AuKgwKwpHpPLh3KXM6ez+xLDYmuyB9PgJsYxuj4ZPQiOuAvk3p
7QZ2UKI00sWeALtvICZt/s36ZwX/nFr/tS1LZ3lVuBQJz0hwg6JPD5crpzeYoQ4EOirXaJA9RmeP
t4z7PcbWNxrvGjwln+gtZitV/T7NL7o72JCsjDSgUbDh3hBJzDTNI47Q4f7FbgjTiu1LXkLqbG7F
FAWP44CxfYxreS8aZ7cfREpj9Wq0T5AR6TjX0LMbHJEZXoxAZRbLoXRZNhRievmaHyAl5VGZIE4W
xQVVsc+WQG6FRa48NEPDuT8ZF674OTS+I5P7+jDgaX8xfetJiXh36RrFVEF8OqxLW4sf93+IRtMi
zH6QHE7t7nH73MxPVovD+q87bj4RFm2bQIvMTzaxSPEI643US7nV/enu3Ug2tymRnTvb7jsZ5DG6
x2SK5qSLzyG4hPPTGFl7nXOS4sRLowXBRuZJQf1TxSgPiJjamRq4Td/aE+5Sp8/ZGBlnnxhqer6Z
v2iMmByLsE9a4VhYwCRkzpxomouTko+Wd8/VI4Lyu9PeyDeH3xygOCd7KpFtdyjwTCAqc4u/jU4R
Tyq0R0g8PZY9JBm2CBnYjjvf0G45hv1KXCaiQD5gEEDMIASRs3jnX9EUasnb+8MY7ZE1RemrpIc5
/RrMX945gDi5v0z1ocjgHU9fKY5XZ1b2FhfPM2CMsNCc6k/QLRYkgLR+mP/+ZJ/rSULcfaXhMkTN
I5p32p5Io9z253eCqc5IWUFZOoYZTkqg9x6PIOwvYGZk2jDI7p2asxKrj7YjRDXTd4sq3hk7OX/4
cOppiVLwJCafT+Of9ykTIaeSEv5fuqdBXkHxoNh+4iOk9cmbfmAD3G4KHzh607obCdAu/ybKIYFp
8Tjv+N+HuFw5m38GptnonD5VWE3+VV8FwxpAHQkLwLbCVMWvC/g45DKiXyocCcRq0bSMKzuGZ6JW
IfltGJjBwGFrx3WW+efQwAQNdkyAl7CDn8qFgeWJNEG1Ebr5kn4XnmpK8SjHJRMbycg3SwfvT4aJ
CVaadlLuwpMDnbxVqTHRDSFBXd5nG3F+mGm+DpeKQsXls+7XcLX8Mx+kvT9/3UPAfdBYaFFJjCyQ
cDlnlhfdvYSeFjsUZW8bqwHNld5pfs4RrauaqDIHK2FSIibnzgBOC06YIEZSOlv0xOHz8Bq87Czu
MeiUsJTYALCQojUcDy7B44ksx3xNyw55Jap7nfXPUCWxAzSnv8vVDLVnppuYWmmS1AKGkv0NcQYV
KLxHzO+Tale14kvjlisnUxb0iLtPfI9rE8shlqUhsn+lyGASuZd+ISSAewK1GfJHnnPic/w8AQdf
EIhKM7wVZ9tCH5SeJS2RmayRmA+XplSi2Uf2oRzDN3obYK80GRyxGV31hJgzJAxS6kkRpCAKDP6e
pUcvpuWy6vJQ4YUgCazZZX+sB+7f3Y75R3ai0ciNjTd127EwJwKVTK+BfYrB1pm1E6uYTj3dLf06
cf3gTqNxd/B6ZuPOA8h9ShFAVf8zpV/t8KGotCx5+Mg8fUeiWdghHxcAOi1QmDzZ1CoOheqKsILr
bESZSVAoF0di1BPOEcs+NNKe3ms3es2Jl5jSSL9S+LDnPDJ8kexKMBmPt78Nuso6YI2m3ZaXgHFU
ZgIU0g5u263Andx2bFXTbceBMpP+SDTshZ8rbXwEZOjq5aR+IJvYtv2f9fgepIRVP9xiLE45gEnU
/ReNT4RuUazy3XYsJdY8RpQTz8hSB/PlNuyrXWb9tGDekO5Ur8hIWAJSIJ5fni4c4ydNYnFTktLJ
eba6AwLx9CB2sMxXr2v3wa9kR10THexb7xoJXxoqmOkiX1gW6oXVVfyliANpsn6XrB0fXUjzly5U
my5gf9pGClIZEI4zj9ctaXYFytf6anIJW80Oj/DeeO765xnv2M1vnvgiumHPe06zvaom2Vu64UuQ
YRLv1eEP8tr9i/5tgyFFB8PhDNPXZowX+0effsoeiaBNi5hObWQ+YLS8aXlgqVvp0CMS5da0s5hP
+RqTGbqr34A9syslC7fowuRyW6sBMw+7Qe8YTYHKMiV64q3JTgrNuFAhKcJFMVXqO6QxvwgzpMtw
ZuwVo4PZTQHwnPMxexnfWugwCUpldp19Bym0JfIy4s7yQ1eXkup421afxtsI3vql2RLVQR+b+EQu
bUDuDaI3OK8eMRKs3/v2pabL4tQRF0QGPHtankg6EL7oDYM6qrYIh1s/v7ZW2CB994sixqaA6ADV
ip+VidXHyLExmKV7vHwLgutTi6acgd/9goUq04P0n1yGONrJ+2Fdx7OCBcitG9AyiIcBTpqu9mzj
QmPqy5PW7zdsY+VuwzOBN3uCWxgZ4JbwV7yCLaa80n25DLIrqTU4xyaJ+VJAvYyUhvYdnhV/Schw
SPrCo13Q78vwvjIq4WLsojLx2BIv7JuPK5dOCpphqyWCLhGxRd7O3jm6XWiDAlXUEulDHX26RbkC
Md0xAvmENgZcRt3vJBRrWOxtOlxuUft8zGV4Rq4ZkUPFnn3+bX/TPylkRFE+nuhk8zaXxBabMSpd
qDb8JQMiZWxHarzRR4DLO8PgTnAmL4wYZgzGvcvQ8CcVr/48RUNB+J/P4ig4Rk2i4ZKFaFccpa7y
jdafor7FY+6qJ9pB/KtV9ehLSM+yOCyUF1Hjo8rxss88LmPwjh9qGq6cEuB+f/XgfgVzE2u+ig2w
8R7U8Pdd/tdPCW2tTnbTU5fo3PM4vLAvM9TIX3brF73W/MSPuVefMrMukqu+a7T4CSOzLun2PTqd
mekSH0e5y0NroJd7qBkf0V19O8NTZDujLNyTYoKoqy1iAn45Ubiz27hjbuHtdA+MlQtaiBJIvk5c
rhgV/XS/XcJe0kZsLOwf/G7pr/vXRxRM/HsjJG2AHWGvANt3yp+qgL6L9NBTWK9ULEmuxBziFvcZ
fjtNI1ZgBYvPFSZpEisfHmUDZF7UUh9alRgR1UbxT0VwXrhFgvTYStK/zT/tnV+G0BuCJmrgz+rK
F34i8k3XPQAD8fymb4F8GIEUV4lQtTBC5Bi3P4wg/VPfhkuPMRRnafQOsSTWTv2RRcfx4dOy2YKA
M10zZFzAp8q65yPT5HhgzpecAVx95yHpgx88sPeIRT3yJ8hv8hsNwTy+fzMA5w7z+eBe+VQhkiC8
JjxftScppt3R7e1YwfKNiDnis4IIRuubVWrdQ58vBFnf45J/pcjWueCgc4jWcHO6Xx5J9lnH6Z8O
Lse9J/9tFkaapOIe6YxG0Iz7LPc4Uv6d/wpgAWHJSwgRQAAE9KXmtciemebjJVRCVd21b3QM8KHl
/5jgZAyvXdpqov1Ds8MTeQGvyEekTWCHfbmDdUPC6sDIKq53i7hWhMhRmPWc7tEjXK5jfA+5qcTq
6U4EBGUpT2/PAkctd45w7ba/LFuhU426f8wB1G2OMZ+rsAxtwBUtN2xX3LYoZ5VEudL4g/r5WH3l
yk49B/QPe5smEdsEj5m6bB/XtgrwpM1U/fMrQ+J7GSE8wiwD+5MHGKC40vn6HClbPp38HyT7zTZN
5FMJWJzgWoICkwd7LamYHnvOEuXhHSm/wAvnyS2SzgiREY+CW9rd4cJFw6UEwM6xOIlH3lBF1Xv+
ZeNgPDW1Ryhbuk1CK0aRrxtDr393/KhRkyzUFTRPgFU7UG14jikOKFwXb9rxmZx/7Twmi76Ml+y/
Bq7UXrsLSm7Ntz+IWtwQiOsO1HdjPJ8egzMh+FoD9oQ8puH8uN4vSJcYRmYk67JxMOV4JPSBGXgC
BiGyiPE3vjna5jiVFrQdQOZ4VNhwQGYzkKRxx06H3CZRz56F/Ry1sOlrwLNTn1KqPmQnWxiFQ4rm
zStZ3Qx/mKpPZ0hvLGaKdbaH9Kf/sfZUI6AAMXXazua4cp76FB0y2OVrfv0qqSL8214PjEjezhHh
BCryBn+gruNnbqDFOQCL3pSv5bSgx/jm4jcNrEiHJu79nT9mKmNKwJSRsEyItEfD1WqgP8CgAzli
0FLwFuvH/mXL4iqTX/IPHqlFvVLYLF6PBSGBzcC05gUayy/H457NbkApRiMx4GXyB8w8MdwFuUVh
oCGTnOtDhf7+4VSn7E/cf/4MOvJvFevhyp9iswgoFiK0XsnmY/lmKAmgipHHtud7xhHwH5E3/+Nk
n3mr14VvhFPnSrLNZuRTsKaASVaLYip5gMzoglu5bYBw9Vxf3SFYCJKrqZcVI56gcLOeI4ab3pwB
4EIb5QqzMktACuW3cld9Sh9pjIjRRpNBc8OZ3iZGQrftzKrGkoL5LXXT0bOCAd97qLINQfL+YxlA
D8C8gco4McP8tLlSkWyuovEJdtpbIo6/iKAuKlfu64nJVUAI9BPbR9ZC9DjfqTAWOhynxMfSofqo
T0sZPy5QiE0JF3bM2EDDhdMd89OAUD/ZYPjG+/D7ziylr93DvQk598ff9VTvrF+wsOPGt0lTQhN8
0uhfk0OCm4DqIQ/Hm4+TXJQKuKjxKHiUFfGSrOf3exr0ypP81uyJE8s4LRh5inXs0ys9LMmNOc7h
7mhoyw3VQ/ey4mI92lqIgIGNs31fyIv3kbQD3/5vtsJ0x4FOp0lc2t72eul124wA2Ye3Vp/5i/Gs
ErHJ1ILSnwHt6KLSlxZxmbuhyz31X/z8MZiKXfhS7vUnAzIVIzCWpxKW6F9W0bXXf/Uh7tRwwv8N
JRs+4RsAr2/qkRsdgrcDyoeC6+iRLaqRI3FKgx+jUgOmLD9hp63uAf0sPijmogw03McLIQJdBp7K
MQ/2hZ8zsCt5SmI/mzQ6JB+XMiJoBmxf6xtK3TZGaYfO3qKg416eMDyeyZ8na3Z2aw8FJaf1JPiQ
/vn2xe6/wILB5MBY0KVCvlOUIq0TwzvSR8pczJHAkG1mwh0BJLj615iKutl2uxUZv9vgbOCDZ0bN
2FTUT+yXJpKeq/ZBhQNm3LdwCcaZ//jXAzjofOw7BhGPksCVkgUy8Oom/zx9PpC8b+Z/ssW8gEat
pbeexAhYWd/lnw1pJRORdHul/HfuEN/+K7QT9a6Nvlny0QdktQ6MtgMRwnl3lNct822FEetTc6mp
5CF779FwJ1C7WfoXhlx+Gyg+H5b9jMV1N+/qt9Gjj+5I/tkjRc+dgz6egs7P6ak4LYdjvQM1X7ny
1yZUj+WOaWKMkRTRoPLz+Ez92Pm8817hJR158rPn3INq6t188TMP74PzyQHJf16eTshKvLND+8fV
HMpa/nrFG+MY/DI4PvzDKZq2EtoMiVFe8aIHuCbCOnj4fQy1OVz8MZaS+gllRrzuuEI6obRHwn88
B0/Ucl4dpc7Tp8GDH0GDdNeA8iREzu1TtSDlofnh/p4U14rY6oJd5TzdnP9eUpYs/wAQWNuZR1zo
Mz/m3LFxKH+hU3IN5/I+xt3H79PnoXGTs49InP9ict1y62YJDS7zjGP+1f4hv6BJu1wU7m6z9avv
1lh7t37kH1jJ5uxMj5cFY27uoJJtQu139vFlXM0vJZh8Siy+AWpGLnNnZNy7Z51EYDt+d8FcnEiu
dPnq3k8LW+HiK+4U2yGVXnjCq7oGWGw9IlO2UITwQhFOWxxBpbqGixbdeVuc399PxaWwZQQJNyxE
FxGtn0xZGnpZ+zUCS4JGwk2eG5f9yZGdC0cPlRHzz8PqWc5h57w0ObmHHnOv1Gfk/bsewKH4ZMM4
i3tiNe2tiKuz3xC3hcrQwZHH/3JMs50x3N8ozPmJ/wK8Ft9AsWjEpDl44jCwwzmdtoZv7xTN28Dk
wvDgzDR7fW5vxqsy4yUlwSjg25C5giS0Cd3VIY8GcDZ8AzvblVtSXIaRAgIjtcvI7IFmionlZXPs
vrRXO+o8lGpu+zq8Uw6QHkZ4EwLz7K38ZrADhdCHibzdxIav7qUIvy68Ccq1f8b7+mK8D0RFEHtx
hwexXbz77r7j6hAwMQ2ymHSErRQgH0GwF14xr5ydH0YCHE1oB8kwcAmJfJ3RULaHaxqY/7A+M5Bq
r+pLSvQa5YFhHyDqOvwUOC6zszlZn7d9T5MM0TQFIG/5m2GC/VeanhoSo/C7voIhTa8FdeyO9HW2
6YbyHcGW6nxlOGSpNfbnX5JGZvdvUF+v92vNaPlVHbdwEF8UjOBc4J3muqJtIJ2ErQq7frCpfe7c
vYR50QHQX96/zH/VGHB50MeYSbMaENxH0SqqWL5zP79/chHtaYW9lJZfyqIbQVOh6cP2H3TP2yfq
cnpnkKS/qGM3yYRdwBfQPwY3BLIGiGEsYrpQYNGxdDoHNY7bXVcs5rqAV2ll1A8e7t/qmu8yqiOu
DJRXdNxH397fodGO/CyfQTr5APiCmbxyu5WeLSvMbrtO+rwPwXR/zZtTcaCGh2xSsjXsaYY8bfa3
K1sjZ1XOwh1cWpQ3pAa0kZc31fSsD/I29sLd0InXIoD+HBEgk9+z8SCLmUFAQAxpOhjNDbN6RWjq
CzWi+Um0Q31It204s3WN6zY/MtYO7mEeiHhrKlTGUAigODUgUac+3WteE11QuiQ2YSh89BHTAJ+/
47/dFroNJMQnRGXdT7M1Ygb3GI74u223Nf6Ug3JQ3+S/di8djCcrlp9+7cdLLvZIbk+78ag2zuad
kKWntqx+ueVtvjW62+1RdAD+0q+u9LACUueUKS42GDQ+jif7mR5Qi4QGSka8sb0pOB95fg0ILCHT
LE5R7gM1NozaA4jCROuFlEBCQejzGcH8WwLuobmB4I4ruIj7INGT8unCh6Wd6QkmxSHjX9rqM5YH
kYBGtYchCccPsTwPXG0kVthOdRnp6KCC02gII6J2cLL7Bf5ddg9GxQ650xN9B2BVOp2JEOc0pRpZ
fo2WwMXv7RjFHhKm7FA2AaeiTVDrFKrWO8qNVvcZua70VyBzKrwHl6GYNiEf9XV2Bzbg0s/tZ8v+
1oaDJf2Mfxz+RRsizNbtUAevr8LRfb0TnGpfLBI245m+BsNKwF5f2P5p6+E+3QT+bPjo78iF2aWU
vNxJqJuczHB+eccbuLbAlfH5eZwTFo/iR/NhJveXdacbybqlo8tzA1bpTkSfx6UMyS9DaeYXNI3S
5+mJ17S+IZGWiWz2zNux6xC904AAlD6+UFHS42M4KYqy2RMaF1yZQve6vRdcMiCdWa8qoTZIacaG
0aDCBdTWYADnrLrZXp/y80wuqhLYdhlhzbaxGwm7KP7mZILsIxw9gvA0lZXXYTNW7lrQmF+bLH2X
bDIoGDPY5zS2l0ooGWYqR5W81NaYoDeupODioZ03JKWdGcJy4qBpwEtH3U1Jt5T/ifV1po8ZFi8y
ASj3ydMtAq0dgQDDtukBPiCRv827dTo9jL3CF11MOyEMM+rJKZl8AwLAS41MmyIGkaYlN65K774f
6R7qYYleX0W52CEd3zA1hplyrogspWIcYgGry/mHWvrABuT1XRY3uhp8KBKn6NkOQKrlqG9tIj5G
aB9jXtNpxHt8i+oCgxEltz3I/jiX7233KzA2Va+9ZgopXEhnoJVkawYxGAEejnetiAVAFPRirCra
dipoBJKVe46FlVeiY1Q86NxRsFFiSVUi3AzaEhNwsLGFsXe3sRm3GyIBeCyuPSWogOX2BetZvWAm
E/Zaa+1etZyzdYMQ1NwK+SuBjMA3IdBKB2shVZjNoAKEu74ToLd2n3f140EaOg6cDLTCAnJTl7Yj
W+OZLjnvfMR4tSl+wKUFc8fKRsEilR8Tl4+5/eWjhJEj8c3xm//jiAJfjoQRs9E/Uz1e0DLYfIlG
x/CHNpx+BygDYOzB2sRNgQRC4APtG9mquHluTzjwLkK50RJ5iby6ypAdMWBiBCCh/EYERO6eXZI1
t9DQpdyHWXkbfbUGw0LLAD5hXhFsVPgpKC5ALS6fFrIjQZwxN3bUnPswvWt/Em+psHNPw39UakLN
8nNHYECbO5/fBLxlwcAiwa63zek4cOFdyUfKx+GopPMzuMx5Qd8mhzYEOcp26I0NgiR2WtZm+dMy
gygzHZWLgV/sBTu+gvobvhumCzzC6ebacIq2suovtO7kgqCVodzNg3rc2C3VPEyEvslDaYGCQb+5
JnTzYqnoRFN6LzZAbCy+a/YiyIQ3YA3cHxucDPNA/Jp5d3TtBeYRhDOBpgWnMOYhpqobdRWvW+V4
Q4HFhw7EohrREm94JSnc9uUihCyCsoushuSMaMQHIpiEAsvcMN2xqi1i/EFoLDm+NBpOYgW00tOj
BjOKKr7EqF5iRysw0vJEPmgoloi0KuztBZoynnt1fAeQcmbtVRXHJrQIgT2pLOtDvmMEFM8h62jg
nIbwIzBg4KZXGDM2wpNStV7uhYTEgB512iGWxqjGFAjCwyzRBVI+x6cRnxI42HT96aERSed/ZvHL
GQEicMWHJJPEKd10F3lpO1tIFU1v2rwLcSvwQ5YUs25f6vcLPQGIKNVrvdlx7y20OFvNfUqTpZTd
hxEOvRRIBAvylKIv03TTf9wvJv8AFlFHrYQ/cE4ZkcJfncMWmFRan31dFD86VjAcGSQg57Z3HxOd
rA45c7ETYid2+AqFl2VkkINv27RLTNnPMMCFX6ppjMAwezRRLGrtZ9bGnQbIr6HIMaSnjI2vbc87
fpuKZeLGFKrNDEA3aSRxwvHWBzKTuOjaXOW4uc4FLVADcuuGjBVCVVNKJjl1QKLlwPYfKXsOU2oE
cHA9Up0rvfrBmy3Zym639xQb7EqNt/ZfQOcwCBmwZFKkG8RBogVgR8CAdINNZTTAH1mWyjcwXQOL
iADU9QhwcYjBJUAheOvy9+xWAKV97edq3xE/vjymqGm+oSGdub3ymyl60YSqHZJg2liyDSQsRU5z
FhuHCWiMr4koK1plvRkLYtSEghuxmoFVNr1bbjnJ78ASOr6e9i6zgC81n3HXsRJg38FLYG/o2F5N
JtUjoM0Ue/9S3YDV7HnX8CWENnvpsKaTQWpSpmsmALZTTscfOW293BG2FA6iFmFD3ujtS6rrbi3c
FSsb/n0IoUkK579J065WqX3WPFb5UUKqw2dn4X0Z2udHz4VILY7T+WUZhOhJE0A9Uzx4sID4pv4D
himonfSRAihQZDm5NQyfEJ0qpN9qrMymR5ZiAJDhcByQwduY5e+qSbA9IM72rzdempoWDG4uQcCj
YbNa343efQkMNaJ6utUF/ujz8IyQ8yZRxFBK6MAb/n+4yDp9YvqNEFKghzMpohiQZBDjKsLUDa4z
uw9S1B/DTng2lwJ9S529bBZMMQUxw9j1Mc+07OawYHBd67jpsT7xXagFiHbbuc0InmHgd6gzCLIZ
W37ig9koHRYOgzF9GRZkWrR7urtQTqaexviPD3fEyJPCIhKwObFy//vr8nxDFIP/EwRcgbitZqTZ
CkCMyTGvcx2H8bSKwScULoFakqt3AJiCGck+V3VfpF35SDorMv1ImGWuT7jDyBWrhiTBJiVU5EOR
BkIrecP82eQVh2ooviQhYxXIJ9WqgttIgh2kfwkdMTpZEZXFIT+0QNnF1NA4KuJhLU2yTMTQDyFy
HinS+sRxbLE9StjJBLOiQRmm/o+m89qJZFu26BctKb15pSnvqAKqaV5SwIb03ufX3xEcXenoqLXV
VBdp1ooVMeeYAlWBnsKPzbRGjGBtYLxE1Wlk+YehszOCSH8U9WQNGNjGlleo1zFgQtLRWpvpm9tE
dTs8siAN+hnOier/+KH12jIY0Jlvso1i/RsapqJEgW2YQK+znhDm/tHXzGPLgVQ3GA7ZO7ShvyiM
5htcD45MCUxo4r1b+B9ZWmL9I9QCsQALBK1uDlAhE8yMKE8DsJlNrSbEBQ8XvJBEiRC1xCr4V0Mk
OlTGzk8+YUpj4V/78FBq/qrQZScg9QW2wmQB/EwcmdK1Y+RGG/x/XQsB48CGVS0scqTpSUmYI1EO
Jx6c/sKJoFQnJpnsCkJ4Yy8VwwV43om6yfA/bGiJAroCOOiNtFHPCypq9z3zP1N0hwNwUtERs0hI
jQkF6Fg35Y7JZ4aXK6T/XfsmWl+OCtkpmmJ5xNgTCD3BnokiR/TMzGC9K6WZz7YY+GiYGHVzEbsx
Pw5hdwXAJxsdpCABYP2qPdNs39Pb8diKyQcYPHVwESpA/dhk3XIa7c/QOCZou0OENMOhglllmjdo
Di1NcUHy+cVnggTT9O+qAumUfKQ6VrobUJYKiBVOUp/D0L09qP8ICqP6pNJqCRpAFTqSrkspNWNV
sRg1sYqlTzm2jCQ95EjlFB6DgFvSSY5vxJXWe9xb3b6c2a37+1w9uJTbCUVXXcpYm34nS98YBshx
q1+ehGwBvU9diuXXLkik8BndBrvhLihZMJulS6xijNbOfMoJrJCcizJY9h066FSjIC8p6RgeDsx6
6fYMf7m65DhIikU7Uw6AGiUlGZ3yUo8kdME6WxCPosWpvG8PYA/sUcZkUfcEMl9Qlwkps6CixPVL
/QyW5wFgZGt/C3VUWe5LNjW7MWu3Cc+AQhfTkz3WQhxDFj+aHHJ5QKfydTYvJRsKEp7Ug+yHpFHc
1I2c9VB2MGnq6fAR95QhXJClk39DQCfMJWlvUwwuTrMeHxcX8xwlF6FpcBiZQbwuy1cMdpAHakqj
jZbzfTkIV4nBn/dJ9Qbgu+MbJMXOQ5P3W1EJrNH9GLX+OrOJKerjEpCIhlWYO2YhF1YtUyzie5fO
g+7mJ9dBa3g/PlMWHDc+xoTZmKP+r7UacOUKfUa6861zRtkx44NtL2M9wZMAdUCicoMpKiQ/5S3A
KlNWDKwaC3E1p5s23ubA76FP5dSUbeoc7LjbSBSF4YybyXLXruwl8QQYUo93FcU4FuwQW7SAXXyF
hqsm7NRis48PlAB4q58NRKLDgG6AIJDAMtmxw8usti5mYRydVt5+jnW/pW3EvsIzySueQWSpi2kn
CHZzHA9Sa1aesS8j918yTfyCf3IXBCKec2EC/m8HEL36yEk5CzVhbaAP1xkeMojlnfV2HnY2pKn5
I/yJNddn8OoNMd7/vy8xDqqx/HdBvp7am8s0lahrD6d+N+MFmjGJJufQ0l7At2Vkf1ntyUFtoyUR
qYUtL73Di/FexMFRIIbY2p+aLCoharTn2uxWdOVsYCuJMe8hcD1pkX9KsRfbbXxjfUHR41L4SCKC
rNMZy7ZRX10DuRybnkbKgvLCfT3avBGAgP36p41oU5SEZmtE8BgTkcgcOgekTM0QnZNUMJ4f5eRu
Us7+GgNjQS9FPCBWU9FEI8lZUIiChynY1uEtCCJ9HOj0IBxhdRWqydDTrWPO4qB00MutX5oHqX6A
U1ogJ/SyveTNN1QK1k2JofFAlo8QHuuIfhP13VRvgsE5A1YgxaygTRLdUtDT0piYSkI1/RFjEExL
fBf9tE9y1gA3OPiMnzCQMGSbzkFWPXK9BkmuNoAkzHSk4BQQe/QH4N3jkCc7rT8MofPoyaoPYbS4
ThpGHaaAfUfLubuyHdRjvoZ4hHMsgLcB0HkLM1H4apSWaJnIvubTiP9B0+4bPDfNd5P8hOHrsNA5
RXSHaqbE5lgqBj9cXRfgJxUP/8R2ReJ7Cz4eTui2nV+XsD+U1omqgeLcexheAlHpcjYuk5Obs69S
NublR9K/GtNZLBsFVawN01+AiqpGQ1G1G8kvWiDcCjsTNx2VCe8DJiTTZWWJcPuBJA5OHfnlGRt+
9Ec+VEjquoqvbe/eA3LLWA592P3yZsqmNYdbltq2CN58FBctBMCFGihGftihuom1GsBpzpWdnzhI
J1N2Ndz56iD5bmlOmltLPNN+cU1qzruBg600YI5Kgwge19awhrVBKrxBe8FcglVDPK0V2FR07aNF
FpWjNhI4YZfVitJUoNDsWR1NNAEUemDyJ+m24dZsYA47ifqnTfQt+duGtW0s2vesTJqnuJr5+NbQ
rYmUceoQ9vszmv6dYQaXlE9JSvOk0wGSh4BhTt1VSMgu8Yx6jBbIjJAMGCcwYxCdJmLvEBUhL/+A
1MLAOjhNBTvGTxbMT/TlATk/AE6Lu9d0vkVaxbkJ9hK1pXOxWyZtcnqkPigieje0J3CKTlABqx6u
1WrRsMUT/C2Rm8BKq+Y/F4PigIN3+d9J3qE9wG9HudZbzs5NzRNIgzlBz8KR029ShOL4vwF3hom3
jTnI+0V9EUiVFeGqy/J/Mny0dAM5CUMfGhhWzSuVPCdChyPgJOyhj3GidsvwpdIBhDO/nO8xZfvs
fPOtbR5M6VRl08vcsW4jX0LDM5tHCwtEltJNBbGUX0u02TWD5hCKkZccOuSXab28Z9gCgnYvrUZB
LyQw1vPYusRVfh3hrdhV/Y6AI/C/OExtbNSjAaFBRq7dWtyVPAcvUo6DIJqIzkn5TlhRj/2I0iw5
TI3CWUrA9XDzGQoF/c7hbS3t+lzPDH8U7SlXzZvJxJ41qUs9WLcaeXfjMA4e9vLiDl1w7JVatyjj
BLDYAemNkFWv24AR2EZfSGwXWpazjUc4/D4ZMMxvYmqRGhM3hsR5L+2EGe0tCt+qPHSUpSA82Hyl
00PV1fTF44h3Zqmmc0ZEQQ24clqOyqOWo8KUDjYUbRUEj9LNombh5EF+rWPDBKdM13B9jwbdKfc7
VaQjGSf/tx+zjS4RzePfkmv4Egi3MEfYFWgfqZWfYJphzI0syTt35V3qnYYsJH1wdiOq1mGk9yGv
AtGdsjFOImRyZthDq2DBXnYayNT2g+LOOiLU1gj+WxA9djbYfWom7K2sEow2cLiB8FmzuCSwikO6
8DSlPXBhfjIfMlQ+7AwCxlgI71Do3FIzeZfNKW3wAuFgptSkQ01EApbYmTHYMvyr1SEUK+1Y/Jsc
C3tSt2PznOiKOA2cYzDkjNdrdlqz11kppNK0yOFWq6izdyAH7qpGSjRbN7sLL3Xq0329CsAngBDC
HP+5KyEPYFOPi4l0EPMpoF0hYBfeZb18jx13P4/9S1eTSUtJLEtWO/ZMqJjtJXq4r9JtojJCbnnY
W7oPnqafu5Gud1rMx6omTwMQpfAc2UQKWt9btgnOS4MHh6DmxEI7WbzitJSJJ2Pmg1fzEricf+Ff
zUG3C5An2g2eYjowFeeKgZ4/WKli6WjzDveQxJoSEtSceZu5uQQRifIpiOg84F0ee3+t25wAqBj3
xYjri0IMHU1W/PWp8MycWGIcaaxFvjdDP0bn0D5UmDY7xiNA8fbKBL1I290wb6VWbfFl8GyPTnFc
VHvuzQ/wrQXZHEQQ0zmKinsZAw9sX0aaqMIMpQwfmMCJnxsQUC7ir+JU7jm1QUDvknFz5G8RB2lM
cEGXf+AYaQQ+V+b4oji7ZuVmYltnpOyRN8TZhHmHR+0vCUEJIT42SVbefaCr6XNytlGJwMBLc/zK
zXAL2oJK71uyUeVnyJmFvOMP+otT8S4nyKFw2ysnvtTBov3JANBFWs4sAa9okg4QSGgOUnZ6JbNe
VI1NhOgoU1ZL2pp+zQmaaQfOMRYqR9Pa0dQlehiD+OvYff6GK4yL+GJZvRO+zyC1OxQpB+7wZLBz
ONW2EbE2b0ur4JB/zoSrg3LSdGPVx8apj/eTDgza/R4rwn6mC/F7Gs3znOQ7+h50uIVABDCp5K3q
bIwFjAFKjVTBsnkytPmtNLSTYRXvFuGHSzTtAKQhWiYG7CtFfOShvhQmm2VzDOwxmJNvBC04nlnI
AhgmC9c6dxJQCN5bZiu6VMhFOFF3tQ7WgTG7q4GZ6/ESvU1pzuv9W47RAuhD69QE3qPDSGVBp2il
Mi5C0eXfO3wRGdYBmAGQjMj//EUJQPvKWdyJZI78o4dvUSDd3V5vmWFxL84WYZ4VwTMcEBsmHHX8
YbrXPqBj1tmkXWRbzp2HxCIxJwNrXtCIZz2i32LzBQLiKyK9WhuNfYQnX093mt8ub6hZYG7ViPLj
MNZX55YSjUfZhmVcMUpPzfvUE1gl5Fl7u0wtkLVXp/lbxjfLv0UM7/RP2u7/OK3QIQyIEO58GOYk
4SX9tSpE+uDv2ZktJIUhwbr2QHkFoy5q8XFDEbAoyeTEmY5oAMEb9MzoFOdxQatqY7ajG6CuRo4y
wOjeGN7I69gyKe2N9KAr6iFugAuXSLyeeYgzMM4Rzje0dJsK4tqWsYzB3Lyq+KcdzJeCp3WeZ/r8
8SpFdF7QPBO8WY1UXm6I6dA8wS4PCMby2oIRcPVHKhIaUvKiLcte9S0JZz7QMvLeWe/8TZz0YnN+
L/l1nThdhbpgGQbOTdlV8/JDJ+2lyTj2gbMJvHY7cqZPpmFdESkXAXnJ0B/S322pqX2LlxlHJ4+Z
y7vaEdEB2R3QqoufimtarfnZiMQfuFGtzSAOdczVHT/wLstu2Xuguo0/U0Jh9RtP0RNNGO072lwt
nefF0LYJfefRoEyh00InV4udraKtCC5mLm00afgpomXnKmY3FfbgfIkuqkHnwDohfceuSx9NNKV1
Dn9iwcUugzub/YOj8yqnm17SFZyp3RwOFZmLAbd0/8giY2v5iyAFe2V+jPHwzGYyaeeg+pYNs+JQ
PFTeT0r11r8EWvkIMPX5d1GgsJPr59ClNyjV3eq1IUSA4RUjnCT/9JGjsL3G3qZqg+2Q/JckPpBf
gEoIMb3sLeKrCRUtCrA95qOc+tntSCLmKqChTGAiVDjXLqRj8C5CdzPrO01+JkW8wPwXn9K/gkll
s5oMK1Vul+GpLeMTiOw/cf9V9t2W+mStftHzf0xhOM2fPmYWD0AC5xppv8lzHnDt4sC9uF72ok/e
vq/BLOP17jx8KXQLEhKaEo/ZfzQ8eehS4swViD5dUyx4tCF78CLkK8QUXDCI57J+qbTveXZXQisR
oKxB3FUMvJAD3UHAmiMA7sTRVwNA1iDwzpL1jTOX1uiTfC+5trMBZoTFzDbiXRSzr4Yc75cevA5u
Rv8Wl9VThjEEzEo4fklrp/GeWI6kWyqRjZyte4DzmOHYsNkSgzBYR8OaGO6HhcKVo2lpYtzi5SLy
SmL5Kp0YX4LdUlwOy10TRDyloGFPGzk5FvRlKBd7nJ4RMTmyQ9gFPgTFebldLQY6uupjJgVOY841
sel2PnKc+Bo5gE17cMcEmAtDQWgxYNyc7kDe0U4IBHXBTJdvr8FeZPXscPAs0pXma0ewRKEBtEwc
GNpAUFF+B88KEyqPaoIoiNnWymjtQ16OZ4OzwLgQtaRHu1Kpd4cXUy67poUr6Gniy2e0/TnEZLJ0
/X6w5k3DzEBV6t751kOY9BKO1LfFk4UDjF5C3KIdEFYxOQLG1QqMB5ZVigi5Ka4zrVmHSSJ7GNz0
1ZJeaKY9xe1eZ9GVorRsfoJhpfnLhrtRxfk5G4rVHCCXmEmIceAX6U/yK8wdCmdOVIIe1oHoA1vu
/WYdMoFlam4rSOqcstCnpL9H+Q+5a52WbbK04dWDDPBh+Jdqfnc5nYwRa75aU++O7jfUjCo1yatB
lPLNN4+XkNQpGnI8P7KCsQT5+pWL6mBZDT2mC423ow1PCkNrWBeDiwHpUv4jfQTyHo8BAqHOWSgY
sedmW4CkD276Pbs7n7GAPG5WuMXbH/mc32/MBtjEeJ9n5qhIRcqQELiaDeE1a77pfvEwVQwtNdLq
Bwldf28m9HdMmFgnSYLqqMY7A2ETmjWLQnQgu6ACdYUmqf1eZmNXIuQFbkkdknTTygr7xwG4HjKB
3dR/kAtPEEPw2qr6RvizwoioJNmBSxSaMQPhOdkHDITtzrk1nn5R9G1nFFKTc5Yc94rJtJO9Vdjl
Fd85yK89v2uSkMVV/TU4bkZuuDIDZ10Z5PcyHfRCHqGY3JFoFxIlLCvK5Bp7akhesIfWTY+8SnSD
oq3p57uUvlTaIDVnVs2pvbbVp2Pi0YMPrZXvIXbSeiCU3dqSArZtwq18HTf8iAC4UQgxfbRWXY8s
x+Ip7XFpQQzg+CIvacxzN+CytMa95KTzaSl7+xcdFXtArpj8Jtikk/eHHBFsaY+jianB9ZAeMWgh
akTxWPCm6v7RYqyh45clahqDUHJJAlrqyATYbNnPOKhNZrUbirPTAC5Q2iFt9L0wn4lzWdlRmzA0
RVJIzzCimKaD09xi8zDHMduktqY0SWkutDUqge6ewtKSdo7HSQE5KPMXYrqooeTVWXT3xetqRHIN
B94XK2q/4y55CcbipgDrAAHMRqZ3SE1s4w9L4DLk65QAOdecWYVJVOVZ78JmLV8dJtkKtctxgcYe
Y21tLNJWXVICQE4tEcYiA0pH/MHIBTaJVJAJs309+pLCQkdQOI/177eTCtv0h224+I+ukcg2pOF0
MbYuEBMeeI+WuQ7TKVcRTfKOZgTunfyqBfcJ/VMkQY8WeX76ifsxnvsSHm3p7D2uQGG9zxZLNvql
zOoAkJdvtFyjZW8xEhB9kqVn2A21pyFlRaCS1j1KsVg7mqo6AkxOYaDz9aO9cIPHud4Dfd/Z+p4n
hGP5YH4Mkkr3ND3Lr8CkkPeHOvzBADVmxQPHlvd0cc6xVu5sVkBkagXbo1cjOFMDyjeiK5SCfTGz
SFtEjS5anT8MLFBFeC3d/2LnR1ZGvR4fpSTw3GYz+/lGC4CaA2rRWUfQR9ZjA68xZCH5cbghs04B
jkT9FPt/4QSUzKNysml40p1vkRiFNhGRWrGNk2bFvPK7xjkbs3qgjdjLKiLfiu4rO5MyEKEGbPte
e5mM/ZhlG0Ojb+zyG06cXeNn3aEwHaH6UHSYNYMK+y1H4JMZ75h1sUHO5hMwYxz5C4PyU6dOU13x
Ax5CdxKhXwropQFIzMH97oqtRiRJL7kI+V6V6FsRZ9DoRghIWchM3qaHhWFTOW8OnT5VN2ur43YQ
zkTpWsJa17eDfx0RYxbBiFceWSXkf32nvIaZ5JkV2w7uzPiuneYda47dA+CuMaJDT93ZTHf2FO6n
HDSbuP306AgwEc0G8nBsYy1g7o5L3lQIczBndWkFpS/SVmWxoPsBgcZz3bxNffznn5eplZPbgLS2
lgNkgrNl4ATbCh2ICIUa8QnEdxrwbZscLQxHZhjv4NIioHnVyftaCK3Zh7n5ZPIJJO7kM1Vr9duQ
kdoL8Q+TB8f/m/DC07EDa4LBmsRgufGGAf+2UE+IZ4Ik+mel4Umf5y3PvAUcanEHPO68P2Z4ICSd
8yRJbeNW8LImdUFA8V2iskyNd3mRSCXSxFaFCzFpebF7LjGCnghuTtPAFOAgQneKtUtRIoSZfhzQ
JlpttPPoALURU2Gf9pbcHYslLLXMdRa+1xFuoIqsaGCXcmdVV++Z2MUeIlSdeYPugOPsidLWCKZl
g4zbi/LEmfgfd1PDNBYyDKO/QlgQDeX23hMxUNB8z6n4/Jj4w4T3hIiRVQJjsQ68VRmO914Br3dP
HXQ+zhH1mFIKU20CqA2ja49QhU035sZXlvv7+PMcyElOHo6ZZBqyMxcTQlWecHraM6t7tNKZWRq9
qfKiyqd5Elg9PtE5nuAcVswdakovH7CtpLGHXxxL0fww88Aba8znjOWsA9eulgJljv3QKe2fbEE2
4x2fGWPtYFJRP40myInpe+n1lePvXHq7AZS+mPZ3yXCoZqcsLF6liD508+gA9c9rWCohZwo5G+Lr
n5lE1UxEiN7Sw3rHUvPYymfXsuQ9NCxdBvKRiLXBLuN9QGObDd8mFuaznPHpAqlFyDPN55Hwdc7o
JYzk6od0jGy297n1M/mIP8gAm20H8jiGbpjXcs436MpLs7P3aJxU817DP6mj8nf9bVYDc/VcrM2I
/eheadrKGio5dOshkPv6bhJIopZ3qajkBN3CGGMI0Q3ByqfjJeS/xrLp1bwrxoRLGO7j9hSb56FW
RxmdilrOJos8OBgQqESNZCXxlpquJrhDkfmgnWzGnkl3SULQTO3Kcv0//AoaearMb28pwvoYJoL1
00KMGISUYxPWKc8GyA3jbNEfkfbfnAGXwUtEsdQlUjkiquWflwBA0eyIypHOylqiVGNOXpa3rESt
NjDQMDm8E5i6TtAc0rE0zQ5ZUIX/m/rROTjp3gWKxZCRfvhT0thwq1aQF0PKMSka3fcuSdbV/Bsa
gNQH1PLMFHHjQfFHKtcyCIV3pasdTev5NpSveHG7aT9wGIk3JiQRv98RaNAvn3H/ZOS7GVCS2tH1
8uw9WgDXOfJX0+ZQo8aP6QzcygTgB8lgRLi8QojLQkziT/WwJo+UI6TFCC8n3xmHwFOGy717mjU4
+ccQX+98ptQnuKptT/MLwg0O4PQnKEPa8LUBlD5zKw40fOxpWxcit6obtuULzd2kuReyLQTPzBz5
kAFQBpaIeif293kT4j7lgZ9XiBnsGiPYqVIXgVRU/4YM9+ne6SB4nLrwqNtb/r8ZN5wsmeOF1r73
RHIaOGediuDRty8uwTX9OafOtjbgC2wesJaTq/k3t+AGHjgwBNq6QeHer3Pn2LiEAhz4BbVdgqOT
kecEtiRB5WEToReojm14dF+7GSih6Z78tt1ZR5f1daFbHqLjUExaYtTaTKhV9djHzAmaTeyv0/JA
7Mmf0BufZWlosHqwJUirjGU2QNzlNrcUaVYQ2hzXfkXFccupbzrl7OlGCARJhmAS6WovV4nG6Myr
wknf2wgk45Nj3NP0HPNKG9ALIhLclBRyaX80k+uYFUiWipPv5avpr0lUgqnBqj03+SjzOxGKctSt
R/VHZ/upl3wrD3niuQCD610+vVjDu1mg1o7cj8WJzy3j9obkY4seAm+sXkZrIV+7VMwSWD436Vor
in+Vy4LBzD22/YOKOMdC3o/ibJvxR6ZqT5ao9wyALd1zysfNpAXFVKJeEW4yWPY5adT5zJZT2eAU
ExR21EohVbPTOdsBVQ++I4FtIw8RqYGNQWisrbe0J0SRVTDFGi/LRcp8kfVSgP1NtB1KZsYclRf4
VhYniVYjnIHP8Uymr9KQNtnyudP8oPDtQMZ1BPH5DLqj5BYTtDXRgLLRUI6wQyQ2KcyhzpqS8zGA
HrxnTNxShTiLsapkcdknSlODLgYtMQ0RiIMtVkeTm7pPianWAy1aBoOXyvhLmiYDByZxDK8MPcfy
gxabl0C0S57xJeRWC3ewxeIrUuc2++QbZUDHZHXxo+zo69MmwGlM00WeGRHIDGXjPRxddz4Efbk2
0uk/t/X2lR5DfZ5eTV9bmVyEtnf2CMWQgivnkyJ4W3e3RVN/tObmcm1EAR1yX1RZHxvRoyfM+4z/
0nmfYashdZhmBfXbwHx6hFfqE4ow2Tz2+B+9ZxuAKiIRSci2YjoQuBM8Pq8Ff5aV+9+PgyyYWT25
LNofmWeH9VsucV3GrUIji6AXQrsOl0lQeGn6M3rJJmYSkwGEvMuaXPLyeDp2XjoDiKnagC4M8wIL
t3pamRck8COtKSbVFsnQEoWst1efMHgV8p7Md1oxLvE844dLiOESUHj0twD7BsO0hWYCMGozrDah
BtEKsw2dbt3xWO0gFEY2yqxqX8/aPuBdy2zjK0Z7wlBAbr5rOm++nTwbBWJjfq1f3Zf3n3w9DmtN
dY9oFTQUOX6bENc1o8Kz/kMLrGb9C+1i1Hf4bJkXCSI7Q2MteiqPeFZzeBeZG0mljYfwjMeqpKMS
s8/bMG8sPqilGzamz2DiOPkTM+EwqJmuivz2+TMzpSWD9GkaP3PcpLYN3KgsDsEAwQBnH/op8gcs
fmub14iOhJZSJbJFFgxkykn9pjKKmt4R9vGU3TRVrwuEQIkdH5jZDvMNqeY6YWs3m+YQRM0hRlxQ
u3gvCk4awQetHIUUZ3HoUFNNEheC9zRBucXmt7BLM7Cqx7/m/AlGNCwgKtFnE2Gdy5Rn/CXbGeuy
J7l8/Csj0wFxiK7AN2lPnp8eW75msdwa5lps6mj0EyyfF5uJoTSZnIxpIe3vkbStFkhSaD2ayXMb
ogomU4hWeKX0n5wBv11Ua8QRx4p0gz4cH3lZRDfNypul4/Pv9fdNXI8oonv/heFrX9MlwnivLRaM
zRKAhnMhhOhPhYCDkt2ZQDTYjfeqcWatAanV9bFFv0rgSuPPXxLYpHTCphQYjLwGoqMvojmFOkIb
m+HiEfOFB8SAc/Xs3ecg33rhsqN99qW15YvBoi3Q1pLOi1TvzkvYBti9fprudey9M8qGBzf/a2Lx
N1sC6ZZ5p1cuT+mrxPu5lDzDnKxDEEEY/5CFiViVs5wo0eUSWSy548gQrZze4EdKL1zXTpwxJGn+
r636bxngB8D8PcXoEx25lEIxjijE6Bdb4n1BaRhZg0LFRSOx8Rq1CzDPNCiXqPRKSGpBFbPPQLlz
/Q2HRs7egaw85Vk2IgMJoayrFQUmqR39kt4XGie2DycNGkPs8Ge6iaFhrzJsOsxpBsr/mPe5BPln
xM1OOQxY55NvIlgYsP3O+1o3tnbgIRv6Mn/VDocF1/ReFFmLz7aalg5A/Og99/yNCFwHwJ/dwrQh
rX5itNzKOvcFnsDhW3Y/h4ez6ix6MPpKA+1AU3nMw5eWN9RMkAIOe2Ns1zqyiX7aSySXyYFLF3VM
TDCHosElBhWlv/UIYZkhc+8onQgljllNWz6N/6XBtG3N5uQOy7aP0awYBhmL2DLJes7j8K3Lv+ul
WRn1sptNWs+20b1SZXGShH2OX96VBjzbnpYhzRo5jrKvUZ2JrCakRI+kV+/2f1yYJ4v0Qm5YUuRG
alwo64vnMauh8vp0pmRS5AMY5iKzN9PF/bbYf3/RlCo/LjxtDY0lt4fVhKaljw8lIzt5QN1MO8Ye
8ne9sq/T6N5rNV+ngGy67EMeaEXEBP4fPvUkp2qWOn0GHDRU2zm8VzVSNVbfQlT8fzq/3Yyy/fJs
+CaJ8hMGYTjVY37T3bMMBLqfhLVLZCx5i4WYdhDBN+7Ej//wKFj/YqPa8lfjeWLwD9vCRF7kIRRH
BEaz5bf4YsOIYwfVd/IYEArd9l+D9hzcu3zT4A+sWSfgBky5RwYZQG9K85Spa8QRSEuxHZP8Ou2K
BBMk691Yao9TWq3GYRe8gJJGYxbefod4wROLNomzaM/d+jybwtAr964fnRoXQcHs4il1D/PY/XiF
nq1HL+BTfLW29J4BGCkskzd/0axc+VP/wiWbkUNnZr6qUtgOWvxk03TrvP8Y9gxd9iRXnEH/7JCt
w4XXF49xI8pQqnCfQzXbbd6S7dA7zrbzhseofov7c4L8pTXDi4EKn/rehFVTE7kxUJ00EZkrJYNc
f9UXH4vr8ex7aGJpbW545k/1b84F5h2AtlF80UfkT8UhcuCYcI/QTcs8I6dq5Wy6nEOMBQ7n3177
9qa/TmOswvYk0WN6D6TFch8K7JsmcStbg9uBrtScfkqrXDUdpI35ynEM8CK8n1575cVuEc0j8DSW
BvgpQS1l9txC/DDaq2EHRF38NbJ7OjxnvP8NdYEUTKKVIWrwX28YxK1r3LaLTidPL8Eo2P2JWZz4
R3Sa3DY6IPdRD+xPNiiN4aIvGxUMVSsSFYgkjnKklJwnv97PqFk9VJE5pQ+1tM6GqoL0hOauYjaB
z82l9+Q1VxmOZBYc9/nGEsCRyUVTwaPw6AfpO71lCZQzc0LTGeXL8qznDJfphBpf81IfzNggMe25
XEoYo9QBBfQPQpvwUndH15hODSZRUWC1KGqHm8lVn3BsBC2AarRMtDwNuiDMvXwgTuKhqY2/FEjy
K4y3HOAJh2EW5oYgNEpUv/qvksgZpE/2xalBqEb/1W6JUwRdKCqc+VvmEhYn0oUeZupPj3C6T7W2
IArLV3rxHwnIdNkpvOrmMzPmq9S/tp/uaiQiqtTQ92FFoQldDWip2EpHakzLiUFKOOE/ohq+lvin
SqZfFWU63GOaRM2Y3ozioMESovUUKzob+Yc+gCUIyECqx5Xcy6iuL+GC1btK2Gtcc2ABJvsyhTU5
dTUsGWyOi7PTSlgFplHt7Cl+7rzqia4z+5HotiXgyaEnYXSULinCYT2hjpPdzAyjTdkDFeFE1TkF
isPlTzlNRLRAXuv74mdwOCL63rNPJ8StRlRV3tAcp55wSQBXRrHuKXGyGepJgNlRu/icf/BrSAFp
6Bhv4p5TuXHIx+JQmfGBqR8EScN/QVy6jxV41iVce0SzSY/NCYn76YL02iQJZZQs9yOevwFPXgvn
v1EEjrv+HWXLdYSCpylgQE3fvcpkKB6TW9HqP5pXIgudvtTs79JoIBpZEY9j6wfa3p/g3wmAoNNU
myMaa75xrhCqM7+2sMyQPUjlmotnm0cuA6GzTPu+UmzGAzWXfRwcj4Ke3QdPi0y047yDr8BRshg+
kw5hZFeuUze5CPm6d6djJOQf0qdtgAQFjXb7Go7BQXbvhUtd9japDMGHKGdQlnByF81ZVBun8E3D
saVRMRDwhRjPhgpfFN/RcPbz/tHCT4nSRquMR40Z4Zjou3zMzg0tkFrCyWNfZFWlw8hkhGYjqx6O
ciM8S7XFAtIPxJMwTOKBGOmFNdQGHvWZqaN+9P/ikIdbzpBaP/5qrTBlL0t7tkLxnRaHNqWbqWFp
C+lG1W0MRaQENkby28vilavKgOxTDr31MHBurTluT4O5ief6v9wznvtK27o5LA3c77iacCsO29rq
1yZEypYvKWFVeobiKB/PpRK4KoKGQFoGk4Ur88UhCEveywiBj+oynp3XCV0xr7jbN1KqR9WzF0Gh
YU2cqqdWY5WptceA5YiYX9dZ9u1wwIfakLdXJMlXZmk7rPBBNFxnkghnW0cOlbhbtzDvA3XxaLwW
/bjLkRTrnBpszrpkmTEdHiBhzg6OZTASdBZwtcy05Sv0wtp0qR478zkIYX1RfiwjzQVsf9M1XNnK
vg7KeqxB1bLgSkyiyKSk7BshyOhQ3lgxpr7a9SBLJVxxwKfsukhwdB8dbJfe2hhaiAwA2ciskMzv
8daAKI89hLSYVwnNHVPA0MaYgTWFHIM3oYyik4UyxK6e58B6Z81nrxs4k8qsvvIW2g8O4CtnT0kN
U7W6jgkdm/aTuRCeBeJiYiILxI1DidXiGkhm4K0jsCoGplj4xw/6rI7pkyaf4vGDIcwohMSSKtuQ
zGBhMxffUMIYSMIHyeWUAilqzjrwRf4kRl4rOCtWBZ2+Yy1hPRHffT1V/Ep7G6iKWGCc9M4on5uY
gK4Yq/XsaKhvrphZpYgzYvBL6YP0VLLkTXRLIfaFKqASK93fuJZoxM1Wnn26mjRElUeXLevXovqY
2Xu8S4litYLQJoGhNZWXRN2mnFSXbkS+/B3Ue+kHdGA6bPeSRThM9IdsAEOqwf6/twho4Y4M83Fj
uMkqsz5c7lHbvZoJRmt/49HzKWjI+EDNRYFVB82z0T4o9Uk8BKr2efgr+tSlh6Z7mGg6eI12yCoD
VxrfIQ8U8jn/YEflXcNYiV80oCffTutIQFbo5LiqDoe9tOd0WR+n9DqxZ1o+wt4A+rDIREWmwfSp
eJSn5ddMhQdBkmlz7rKGB8X2CpbRem39H0nntRO9kkXhJ7JUTmX7ls50gG4yNxbhxzmVs59+vjoj
jWbmHEEDdoW9115BQYbK5brwbCBHMLOXwfxUMApJvlst0IDNFromo0lLEl7L4KGZr7b1MiPwnCfm
SN3wRSoFPtP/FOY6yfAZhuU+oFF3nRetWguiBwnPsXGoGl1USUFDRnahUqqQCE72gTj3E52tHgBp
WRLbhNGrfisL3DgL+E1lPnmtaFHtCZJKq5MOzi6PjMacYjui1DB0eVNegQnNhnE/jyLwCQqgsWq4
Crsjv0IsyrvRf1HzlQR1zxrvYFAVWbXO0cq2Z+i5OCL+AAKu9ZMj3/jein/QA67dCF9FPkxT81rM
UD3sua3gFvr+xvpBHn8/GbDSQEH/I1LK5N3WnB7+zP/I/Mh57Wre2xGesux4oFWeB5wuE94JQt70
qxqBmMHXUhfVAa6E1BOz/VKfhS53kSpjii+50qe9YCvVdYvtP6ERFM55sOsB9Q3N/FDfhfKutZGu
B4jxs1wYwaV7HUukCUdlWNNFij0zb26wEgsBgkJy/JaTv0Xr82hu3W5TLDhrPMfNrvE2Jt3RPID1
q33kZAccJsxQl7a8knw+xAj922n47ULr5MCsN5bkVIvgFDJXrEyJs9o54z1Kutyp7W85pptUEnH7
lBTFScDZJfBRF8Jhk3zb6AV7hoBaEyWYMNsM7LR2x2Ug7TtQqsmELAOTW45xxwiHeBzPQWOfLMlr
Lpx1poMcj+3oAyqlRy1xMHz/u2sU9ygyEwU9pwj2spHg5lTynOE61Vj7e9DAM0eCweYD1IocBcmC
4Y2L0hwsuPL1iuyH6RYW5DMG9UFCK2HPVe7yES/epqvLfSaGt5G7Iq6h6qYBnpHmkR5zw91Uim+9
CEfOcva6rb57eL/q3wxKAahsHwwQcs7QEOUUYSTgg23Rb3uO2SKkbjen6dJOoEEuXk5sck2hqgBL
Dw7svlYY+47J+iBQ+Xrysy746fF1nK4BMrQirc8oPlQEtJz/+gkZQ5RUfdVt7XTELGYhRZ7HLPtN
PaC2pQzKwSsq8dtgfEVqRlBiLJoXZxY/Dd3Vh6Ohz9UBuYVH6iwifa1J6AyiRvB9s23nIfUAkoZn
jb/KXB4bSTglpl5DmG6slC9DLkd6Djuav1djalqJmA1bMyG7F+ZWhSKqJn3O1j5HUKYsAPIWG6sM
Vu4AVdDpb5psqu/8CEdKAinncliNdnicyhKRnWQCRusA8KLfYcgZrqe2QzdDkALfEWiHBsp0+yHo
0QKah17Zf5Gv1nOY7H03I3dDkS4KNslYAFeBAklw5am1Uurc8+O1lDtGf1VN/zS9IGaKWNnD2uVY
mxROzcORKT1AZNsc8Jcpna0JxknGjNscNR6YomoHbYSTwfRTwX+e4IAuPaP0DC1EvvXs58IDfqlQ
t1G1iZEdkGDPs+DnUNy8yHr0KDKm9Akzi40omydYV3ASOJG4YnQZold1TQZDlTTrYT6bZrl1AYL4
8XrspWtLbMux8lzPxqpR8UuNfaSr83DJz0jw4o+cdq1/0Z4qeaZ91aRTuIyHoX/EhZB4IjQuENaQ
PJil2vU5HvEh3Ls5Szfz9BZik8Ozg1SayvJzsuhbwOqgVqxSmAVLD/vBt06Diq4DpfMozK01QurC
2CZnuQh8VXy/s9aqcVcjwqa07gj+ZsgPdk0fiRgJ114CVnwdMgTiMroYpGsUiDCeITtb8BXRXO5i
5eGEJBjuE6MSVo8OHtJmvEXzCIyEObTVQwYdh5OFaYuX4fwEf7bMSA3y2PnKGD8qe9ymKXPOz7mH
rtJfFAoBcA2UvdA3e7DAaLpoHIe2s2zrn8GHFhnnxlfmjwe9ayIYKwM2yJXfvwSetQ1iDLf7czLI
hxlCZVgSueFuoZFeLAKURfO+wFigJqH6UHG6N+pqn8HWBQFJtkHyVoh+XwFEt1AhEgpQF35bEjja
Ja018Bjl7OPQhi5g2cVRYEVK7yH6R8x40yPH2ti9WyQWRs1Kr5Ag+5n6NdnIp4m6uIitfWigLkqS
5zBo97CP7p0enR2G4mVHcIBtbW30ZLYHrSJnVBXBd2dEiVFS4SLN1mJKo2SDpT/Qc3T1xYS1K6pz
gEeSJjjPEXxStu30Z0UvmL8oa1e0WGHWFcMSjMV41LqV4uruZH6w4Qe7Opxh+adXSAwCUXPSV85h
6FzADxvSjTzlzcnLfzg/0Ubqn6FZDizvtL+YibvH1UOFlu6wKRSeh/Gxg+NWsx90CZswu/bz6aBL
xtB10VV61qmz6nM0NE953nGTlWCd+FKa6fpxEdemJ5SyujpsIrjQ8fAZZc+5Of3ICkYKXs7qDWwp
gkEqcvuJmCoW2dDmLw17sIQTYOM2CycCA9EM/0rAI/oVWViPi+o3SpkvYYkmENk2BHlESH7srI1m
2c/jNdKsMg4G136vFgnvzrvO2MVimMDsC7jm1Ka3nrA1E2MDTFk1YjhM9qZwCBqTH075GBJzOjOJ
d7zzYLPYWDcNULm9jJjymeuezAGrHZ71mVyAifbiG5Ic8qu/3yBs3+sJIWoI+IaxF2MxKvTFGl6Q
llz4cx2oQXXd7Nv0xe7i90ZCXWRCZV0nB4/8JLp3OEEUEK4Bo7Fyg0cgachOINF0O8Az3LZL437C
ocN9L+6LR70tNdQqu+EjdfCt4smia7XxLhEg9nRbahl2mRSXHlzENAWUwy0OanZa7wr5jS74jrYv
pnGA/YB0Lp0EXHCAr3uULP8/bGXNYgd8wmOGhpvSOKRXT5x1iRFNCxTrYTLAkYu4u7pphacfwZtr
QJpiTEj0SVbDk1k67Z/qY3Y+4fGTHFXYH3OIY/pyo/4UHHB1E2zr8Nc2d2ONzonJqZAvpbiGvntA
6fAs5mFH112UFbOadxDyANA6C7wHAD60uGcLd7c2FG9LJKlgCWhs3kbfIezYX+s4bUf5G69yjrHL
gAQ25HgOUavfpcNT78O+dm/QKkSr71Z93elNkWQ4dfxm5IDYiD30Gcmo6f8dYLpAsMMZ0hg+MueL
EYh+kGH6qhbCTWnryYIzS9i3HXpBbENDpMK+anYwbKh8sfagtpzYInrIJHAr0ctLQ/+wqPDLMWAf
wjOx32AewSV4DWkAhFc9U3prKo4ZDaRz7GMVHGo8zsGsI4adRbPVRUC9wNuh+W5wXMoFsdlc56PA
QJWBbkIOrSxxpKxuo5Os59bUfiM0RG7Q7FSEd6UP7pS2Eqsb+6xr34YV7GEz4vDJ/HStCCnhguqy
FOsgXa3h8KBptb+GN+0XJJlxWm00I7QASK3bfRBaB3MxiMigNgiXm+s4+8Yz3vRVmMFo0u15TgyR
Go+hAm2L8eRjYlwH6zGfVpYJNTj/poxkwf+H8ZufSy/3Ws+a9Dkyoug1Jx9QizS59HjhATUmuHbV
FWvXYILEui44Z13sC1RCZEN76qufbAaO1wek102rvi0unPTQ3mJUibp41r8jaeEnRe2kzxGFjSbN
TNsOtNAGQ0DqfkAw3eAGkJb+O3wL/EE6MJ3MpEGAOqqP4Mol3YA3h4hKcH6KEqoBIKjNHdEIYsVy
+gMDD+PXid+dt42n3188kNzBz01sCIhyWhEEiOSMSCDI4a3h3kumbDm8pUDSl0XmZ2RjbQP/TW8z
T0GimS4GBpxVRFKlnt00X44vLpH8nMvxqO/hcvZQN2uxCoPTmfCLYlfrY8YiL6L87GhNOaVShJ1m
Mm0oB0GuafB0udG+2B5SdUASfSMMROGxIhoYwpqREiKu1CC4z2T6fqCiV3QbaHB3zL/cicHkBXp9
QHxr4MHHpAjPcqK5/T31jp7Vdao74sYAbaxpx1ccSaz5zZqeo7B/clxyK7ri0euCIyZ14duojVQA
HFIbgq3P1lBEqgHVvOhLucmIKiUUFFfJls6Yud4zoHsDg0/bkOnpfiSO3LN6H6G+q+z0TnnetpUu
kSPTio/ZGFZ4LULnzo8Jg4kxOuAbI8jQGRzgoA1IEoBd6fonQESuzW6kdxjljb8+5UKT9Z8Fl1As
hEb4Oz1YSkG5zFxRp2IeD0DV4x6Uh6BNnrHSwvQaZR7V0ELpHO7leNH9L0qBiiD27NmCNd3xIXP3
1jUnvNFHPNWmV23ppsBZAgg2ofqxkxsZYx6k9RZ+dUHCC750wW0MX8mRW6dsFE3YNEfjXE6k5unW
kSljyMSgIl8vxxYjYI451J7uarYL4ExS5e8Of3NpBRetybEZH+ujvxXVjfBDLjfnoLdFlIsjv2IO
fh4jhhrxNLC4YlTF0IgeUIY3N+fimnEAETuTkdKdVVpPZhZt+6LCrTC+aCq4Dy2N5hDhAe+vfdb3
vRmgYa3H7SSHcxmrXWkaLy248kgSkhVDiLvqFSsMRqdo0IaB6Hd+rj5VdKkcTtO9xVgWotNVVzlo
gfTK5jLfzdlEuvtbVpNxriOuSewI65sxOU/ZQlYiFFwf1kM0qxdtmDP6sO34TuGSlQ0hCp1jvOTP
Lnjc6EqM4VPcfdH8A8aaGMTR+0eKSUMbz4T8Zddc2SeCJETQnW179u/6WKyVBV6NChuuse4M4aAu
Sm4Vrub6zS8ZT3L41HWJZZfa4whdh9b+6CWcFd/s77TdBcu0xfUJHUyEjLsF09H3sz6dNc0+mXId
+gHplQ0HA5S8JEq2BWpIVp0cv0So7ZzYjloZqDE8oP2VyxSkrv8G8dmk7jk3a6rsDwjmGtVQKDUp
EOhSxpVN85iOXyHUbvi7EQ4t3bfdYrn2J7X+C8pOqXmA+KIUME61zWNGtgNqGjQIPfi/C1qrEjbX
ciDUGuQxGZhweMXzAJoiVPyw1G+WAfcARa7uh1yRP7GvYtNEFEzNSK+icU+fJ5Ij2yOOvRitTVMG
Gzt6V8ZTqlVOFPV5XOw64jn8p255M9JTap9EElIiUAUyW8LzY11qldBink3MIsgXNlBa+xX7edcX
5W8vIrxLFqiltl//zDkTxdh77zEnpHZnW/p3Tci+7MpxbYTEZHgwd0ZlXLxZy/OwOMKsauTSTLJH
uKGPLUHEqnK4hi2UWA6ivIGpSswZ1mATSm3Q3Tx/2EQJ7hFwfh0Gco33lDPaNBfUfRwTsA+fx0Ri
f7VAnzy34Jat/4hGZE0NgePFbTbFh0M6U4ijVcL5olcWc3v9hT58Hagr/C+ueD7daZ7iaYSPg8co
hxtSzh96oG829p222PTCQ0d4dEimL9dU1DIl5eUMVH8+xak1GIxMX+0ZVSuj9oxRr8RFindm04z4
yrxGNNThpFcHIEyA3tlNtxOKkpQ/1FiOTg9jHLiy4NCYiUl2CchtxAFe86ZLxtcALldZYNz9BhsU
tVOKXwHjKkQS8iB73Oih4oLoaFK7ylJWv0g+8rYnCA7fM0D+Vc5Z5jVij+XBSuvNGaysasP9iDmz
E85uqyS4xR83MOPR3OXwFQh4or+trJNdVXtRt78yHQ8WhCfFJDMo/wqQqaZ316mKz7FvX0Cb2bqt
9Srj+GFGp+fW8SdHxAEKkz6O4lRcksdkIFyMecOw6ZAbsqFNhzwuSvU5/mpM7xpH1b6h24LXied5
TTfZZz6XbUUURPv+n3vB8O7mcBoG8gdaQRp3L9HivevaVhfygbOxm/PQmpeR9qX0/1mc/jGrm4nV
Bp2NvPwHkQTTykyYgsNxANPjoVpKIam7Az7w7Nca7DaHa4SyBTn4Ci+pPjAIbJjuxtJnUh++y/Jt
ofiy0fVKDG1hjDV5CLbvAOCaA1xmYxvWHGjjtcUkN6luDEYpNaIv0TLTsKvm6sYkz6pdOGMpdGRA
XwTTwfTJQ+csTmhbU2QFPaofcrX6XTHvbJcFZIqdNbevfjU4ZDozgGgUG4ZWESsXREJVNe6LAZ5N
AhVvWV4LJK5a+qXfsAbL4ZMuxkfhpi+ZD7EcNr6uXoLoUUKEa/6G6AJBG+sLsmEnwlccdBAuKbBR
C48uv2mIyboBXaRCvi0z/H8vv43WyFgddEzs9W/e9cNjQVxp3yiySuzTiF3QWC7PM6U6lJU3b9y2
w/zQGIhKfZz8UJpG+b5u53d/kWvTarYSeNN1/sXYS7avDYnxbvWg92tZoevkCDVwhbPm4mDKZjtz
gXowHtmcYxzu2+axnwcgF2+na5QusU4zTmUhCcQegyDlU0LCzQg6HtBCnZnfekxlvBD9pPEUQaCe
gsNAeiUp63v+r9ES8E6GlQ9/42Ryh9TkiPbmJ5dMSSZwKTB8rjlImBOiKJgwZpQYBcxgOjMy4qx6
q4af1oTxSuA9O31u4s+x+TPa8QZBlUHiCj4/fBWoMQ2h7Fgj86EzqSBcnlG/iQesBmS6C6kt6YR+
817+hOmfjzpedPVliSFLBiS/hN6f3WH/2AZoEW0PuShgqojfy5Lg5Mkj4+jFxUNxiLOL1g+lvNCE
oc0AUm6dHY7+gAc6AX2HzLbyYdrVRY0b9UPtGTg5dTPNDVAe/Q3CWjykbksRMTz1Aoo1VmzJpdsv
/tHO2i83Gh+AE3ecxP0AUiLTB5hIHJAYsTF5kacA+yGKSkofiKLU8Mos32P3IKHNOIF4wKr1pMWq
RqtQOFKo9x2G7l76XnXx1g/ANNWvmPHGW9yBA8Mpvhh6ygEQoKnmcxwH9z3UBzSGwp2ekhqah/LW
bT2/dyK84VVKohFdAanC00PMcGRmfhBCL16YztdLfp7seavq+F1YXP/p35S3KK7hU6AWfK8xxEuZ
mKecabKsTidG+vf1kN8iKX9SNCuViZgh9PxbP1cP86htJR7ipAxXceM89a5F9QcxO7eeKkYsbUEZ
XrO0WoI/SvlPy/AybjoPMmydNW9C0l1XxbyJi7dwLneaDASeDR8xI/ReHVAIoVZRP3OH/xeRCybS
IRyoMzd91tYltT3vKlzmI9xWmnS8afWKa81EScN9AzutR/qtqjgQlcVi0LppVRKjC1igPNpLnJSY
64Ik5HDlPBvuKm2XLMKjGNx1E30N049OZM+9d/4zSXmbC22bMN9LNdwoOGll/HcT1qZp4oSKSz2K
HiDOhIn7jErchg8OYErAfL8ZFp9KgfhUgwDSSK6moT2m/rHuwnNt4w6HIZvNWErgSJ7iojgU+V/D
s9Rmcj2TpBFaAg1m+O0W9FdYT/nZvBENLp0FMYYZce2Z9SBbTF5H09+XOMU1dHcu9bAiC8WOypUZ
Ra9lXhwthwBVOsWBSHtc4eOZTGNTbjPRUphl3xNiDoYUhDwbqcB4MopOTm3sF5uYLZNhZpLTrBuX
agxo1tfxgkWYdlbKp03nOfdqUJ8UMRB54rWXWA92bv055FegU9wqCkH9df/548nuoCPkvYyCEcuH
TsEfIXMKPndVWswU4RtRYzu95ISwUFpJh5FesMfSftVKylWewthBtyrrq9kv57CZtsuMqQmBFR6T
PNruljqBDKbUvVYfTem+erO599rmWdM1rSL45yPNNZtHwZFgDp9x1t2GgcwuYW8BVtm7kgk2tqJE
YlkJtJbhEEn8cVHkr3MUa+1MDh48fMURHoWfs0AWIzg94X4kQXPszJAEqB4CbpgPp1Ukpm3EoraS
8N5jPzJclSDoSV2+6KdQGN1n7zlnfAba7jETZO+43SqvTco/V57kHGzD3H73XONuNMsLnGLm4nDb
Wu/a8Rf7Vow31LhK6vmzUeclZgKZzpeSkjsc4K84mONAjq/7/DHw5r2YJ1Q/4wpu1H28GJ+xlR4c
PNFgoD8HpBi0Q0jDrRBB5MGTfkHLl8I1ZRlgs0azS7HKTYYSEA0O4YHmcAxF+mzE9S9uEDi/2lep
2QACtHf6Lf13RU6F5aSf4ZA/1U136qQ8FYRVpiiyMfCipyZKD4v76kMxl8Pk5eL1RGmY/rel2j9n
QY3k+28VbGOK6J/+lDM6FASMJZO1Syr51vboHgNEO2pp/kJL3ZQCjWNMBtyXAMMrCF+jIY/JdMwn
Tu9FMZcXzh2Og0dJ4WM3AGWdek+r6Vp6PvVJtxuarWc0IL/8dElKLhDOdm6x2yuT0yS9R6e6B2FZ
9wPiuGhJj1nc7yMahXUqPypL3Qcd7RvMgc5ZbKj52CxBAY4J54BLG2HqpX2GOBB2gUHuijFiFn+1
IGcNjyqLrsyGQY5T+5j07bZqvJ1K0l3Xisc2Lneq8tc2UXFjfu+ITtvWGlDm9EoNeANW4SElg5hi
mFjJaQOUFteEMfJonHjEmF3nPYmr8bQ18aPhDP/rEpym0pMVRp+L5iXFUNwyD6twCRFNNskFjmlq
dPXd3DqHPYJMNEURgaFg70gusVdkxpF1D4HDyM0HFhrhDAzZLqCKKxIECe7YwtvzPujUcSpFQeyJ
Aus1ZrYAdryD6cDEEkcljOka3CrJr08de59AGh+c7o3J4jpqm2/y50I5nfKwIFd1rnDFzvONib5k
t4w6o647lgx0+oIR6kz+V2fCB8B6P5/F1W5OoVHc+gBTIIPB85wQpdJ6sD1lvLPimpxzbX3uzv4u
t6Ndh/Y6mxlRRe1O1PCgyBiMGnUprfckzT9qCN8w2x/ShgXm/H+vOaV8LJ0KG+X+gtHstKz6kItx
ouXOphOsJwjr2QNmIh7hhon1qA8gQICHBsN6q5dXizk+TUu3c80HD7tQexfkew/VlLnnY7HvfQV5
RoXYrocA3QLm7YaqNmknAO0UiLXJDN7YLphheAlzo/gwD3WzZsgNWrkwHenulMrWcyeOE+qGIPL/
HC/b5XjNCQMXSh+WrT1jZxs2hwU55CpSlHQ1bDfIMRejUORRW/iL5MHKa+DPL/64bTAqL8gjbAUG
waWq3/zKOqCuHzKCdeS6xH/TjNorCRRHbPC3QiGyRZFWognO4S3TRTP82NFGGczKR7qeMnF2lgKM
QzKolutkVh8J7DUHGs2SYZKd7wS+K1oO5QfXqsElxHbXiWrfjLneFi6YhEhXjsNmeysjk1rejHZl
l20jNnCl5IZ7f5Ind0CaM1K7+nvJootqIGiSaD3u9XReaxmYJlvpA7qOryXZhbDhXVobC2TeAASZ
ejhrhC6GeH2rMj/qH9zNLzMsLY/1g9QNvhcNBUBZ6DIIZE8MmFr27kvAuKAAMZ+a9lG/KSZLmp+j
I0rQ8iEuKmlefcs71NI5+jVk5QA7+JWPMyqyIQjDf9JfECuIgxlAvim6BcN4ElTc6DGLhtVANi7f
5PKuoBwBGk0sNQNalb50hkAd48K4paQlmo244D/5w1eNs/McLzZJAeV1BMEROV4r9Rly+Ubya1XK
PKVx889pxd7t66sybYJu5xOG/AmTNUxGtJQ8uel/bxT5/jKbUB0s9zVk54ysKf3w0h7iKJPUhGl+
YunY7ZkGl2OJG1b37oyw6TCtTxYIXXBEw8wvNsNfXzzufe4v27jU2JP01yiLCcjKNvo+ypr7xriW
sU26VvrQiH85+by6OLTFQf/h0ZDfu118NrjMbHh2cLLA2iP6El1dDcC8IYfbKAinqiDpLlv9ofmU
c0BxPQZAggLP87zIz2l1mADVtDu6AjJ1TaIMIdLp8iSee21iBC3m1QT6EwhFm6qkwqHdcwcHY3CZ
ndKed03GxEmarw4EADiWtWYbYGtSAAJMHFvuqlzgFAKwaE5x7HYvFi1AEONpTFZNzmRpWc6kz5zK
gUG4YhQwc39HlF8OqZRmD6SB2WADxR41jFEsP/Gk5k3rEICWDNuy+27Y7GLOf0YbD0vp/oAWHgJi
4Xrx2lco8qz5OCMI5uG+oUZf191wTNv85ozVZ4vEOLLNddqMu8aBDCxsca9/zZPWbGsIXbCNrMp9
bWvrEEHiwGNwWyTGPlM0jKg+U6ZPIfeFBPZLngsfaCswL9ngMXzy4eAO26VreZvRVxV8DiisJMlg
hscyxrHImahUi+J9rKsHMTLMcNlvc/Pclsah4A122F+Kozdip9kbR3PirEgQ/NTMZKQCcsKYaujr
R+0nC1WtMS9tXtL/Aq7iMUJsaY0vh35QogLhcADBm98cFzztV+3aJBmZVngiXQmn57N2QdAXFjbA
TTtfUl1avQcW1qS6jJQMYu/Cqvig3owNOKt1WQjgOePcgYM2nQHvvt0y1X3qjfs0RnFdB7ulrB+b
vDpBqC8M7Dgv2v9WDhZaOnPXZW+lZ+/YFNzZaVMfCzs+BbGx6rFfuBMnE6tlSsFTmaMhrJbPWFHF
y37vxztl29laFyBplvCksY1OG/POLtpD56bQlRPtwcp5vjxmAIcxuJ1l+SjqcXhtGgYp1JWYYufL
QcbLY/mqCZ6DtkBkv+/a4dg76bbhoRW0lLkn9KmPAcYjOpSQhjpOz/1vieeJrtuiTEdXeHgKE3tH
+BQW7Ic6Dg8YOaja3/ZlsIZ7gVU2+BERwlP5YXU9Th7596zUXnTDNl++9KGovzLN3O+4E1daEM0j
l6F9dMVDmIwfE1elSzRyU20MvM4wrdijAtS/gA2ByKzNraCaps7/iW246Tu32jnqI/a2PCz+eywh
98vgRWTeUzEuh9wrHqY4ohwAutSodF79lNPD3FVvsKe4U+tbHJhHG/J6gcUk68DB39LsKuK6EIHD
2Rgr8KkpJ65PG4KxVPg6YFOsTvBQmlqPWKDmKl3vx+jzld7FPhNtMyJYhJ9mJeWZmX9qJSezrv61
jHFHS34V5eKthOc+GQlRaFOgLlMStncVT8dcOh3O8GDF6p+tSNLghBoX8gpDsUucLz1jMpDMBCq6
T/MEVlXMuZk8jhXpfqaJUMxwYLxXAFte4v66CgDdAOibc+SUrsvoP8RZSpI1htWwY99nHZoCjKiM
MTwJq3itYmOfp+7TwJhYODOWIgz5UsqaCldyWoa4ae8DIa4jGkI7NDauw2x7rikp4W+KQt57TQpr
G7CikOE2nT5iBx+mrnnRHgupi7CsVfWnbJBZmyGDP4BqhQVG4xOaYeOjardQk7B/w3U4cSE8AUIH
Y77T01UsP/RfDycq4HvI0W6izyj0ZiQ17qOwNVGMQT/jhKbKQVThvDnuHst60AmbtDPze5iuFMPp
nTYUQ7e6LuQvT78LFw6K7iqAetDR9haqM4hKTfbH7noIioIATmiFe0KiGi5qN0+AK/mEIRpwZ2xP
I/J4Ozapp9r+4DmkgRPoHpl/dT9cmDKsSiN+cgrvvJjGJsuCv6Qkndx7aPjzlzA5VKH/7JjGaWnB
+xRco6S9mgGEaP4Ysyh/Eq/XLikGETIQK5gAJ1jN9GnxFlmNThSv34PMxasRX4/O4cUP8Zv+l0XV
ncPhr5wNnEL47rLGrtrIoIR4WP2hoaXqov6+xrn3kZcO7MkZbCNv45qalI7Fl+0hIdFjMKFRh4UN
O9T4miRpz1nw5ffL3h+IsDLH9BAjm+GqzzyAG/GdiFzc93HwN455Sh08nNh4f5VXYa8ZanehyaF6
m6uv1ucAXrJHLIJ/I7kc+3x5WByvXuWLOjgpJqKFwh9Qyq9KmuPKqhWWeH8x/iPQqXNdHyJBKfg+
n6GAM2KqrorPQJh7O45Ofdwf4bwU874yhicb1cl8Ga6Ec2VpenUiD6gbiGI8jdaPSK0Nbx8TSJ8+
t3lz51c54wI7Nema1fwWYlAux6/y1GLzFg2fGFH+p+fBBonHRkrqCyqShA2E14ukCGzS8MXk/J5b
ZrPQDCf1GpAro6r/UjPja4SGra6oKrJ/VS4+9JfxaxpJgAVOQenePoY+GBtD5HzjO2jUu2gX0uB2
CUlXAxxOEJedPoZwCN3FrbdxzHJdNi5a03zHS763EQ+XjIUygR+nT+ZgByjJZYGNDp7aS8xHQaf2
LAIMab3cMccftN1kWGcnofgsTXgUXnkZRroYQsCXxCH61kGg9pF6wb2dvGTi6iC2WSuyJbVoX3Qg
+yaWw9FjuDRMAIkAqUGTAwajpF2UNOglji8Ix6vFZuxOUkwHss7TRcwpLAM9Q41svb0F8JiMAbsi
2N0URgxntYFpS2MSt/gcj58RhsXYskYCfb/xY+X+wcEbyjY2dd3Rq+PbzewboVtD9V0xjvR++whP
/Da/w2O59e5DWLiE/WrvfqIHur/AY86AqDS6uIRcQ4kjCBiafnRM1DMYNrPHjLEX4iN2XFtF8KfK
3YQLy8wwn/AlwlQGdfBaRqkIUXJI1n5MUNJVCwPm+Ex1TFn5Vjv06PTl7ngMHO8LhkTA7IU0m34Z
zmZc4w9FWPf0NC+CsLPjzD/AaZ6eKHDX+OJyDk4jsMdwMAK6CyPclQNiP8ShU451c4hMCQwhLTCn
xB5FxcHBLNnH5DDTy4/MykJqKf8Er0d4WkT9h6aNRg92uB9vkzw+WAwoQ2IN1knlPbccg2CvfVns
B9HqbCuvYo3HFA3AMJFbIJdoV3oDjQmow7jB0xp7ltZ5oz+X05PToF3FIoP7Cr7K0cxxwOJagqkb
Il7kbW2VfS214QUCCj8i5oCTY8b1XkIy9pmecc5Xcbuy228XyziDMmq+n6pbjs9R/Q81FN0XzYyE
Jlh3e38crm5v7GSGYIgOy6WbjwTZFzQEL2B2MN9xa2jq91ISFp/VxPp0TwsTpVI+o9nDXThGPhfd
m+Z7NT7mVnYehwXLRQI0lunEfClHdFI77UvkRyc6Z/QR9aa3+w97lK9pNO/jaaCTPPoJb6MM9o27
HOFrVpUOy8IydeAUIQ+XOd9WJ7rM3sPCPIVxKZbWmS2/kgyoYHLfjJZRJ4FAd9gbccNiVN6o6Bix
TPoQlMDG4rmWVxxvV1VvCozU/QdmakCe3mkuk3fCYcZ4/LLKfJvbQAX5sm2641RTDmfdeQhpyvgo
LVXKDaqT4JpLYBZpw5su5Lb3n+ewhuX3UcUoDdqaD3iPi++0eEphjNC4reJYkUgH963L9squnoWE
0k07CN0YMsD0D55YRGEKL7WFP9E7Pfp+1EbxRcI9hK7gquPIDtFWq8YrgkYXET1HS4dlqIzvgj+z
fUmYqluGBUraPdAgQj7M960VbmwpNg3UmKK1VxzoKTOYhhT5pMW9ntANRxJwk21iIm/8CU5M+Zxe
58DcaBdbqQf1v7FLbYZJ4Ln2niaWdEt+Bd6tq1TA38DHgmZC0wJM0W+El9ySyMFXBRI+/wzSnnvu
TZP5/iO7B484THIaVstJ+4cBMODW1FHiGbuUo1urDUfn4iSsnLUu2Lny/MnFXY2GbzkJ098Ixke+
BTvCJVBjxLEhwv/b8H990IA6li+IniALTKc+6pkl09sLb88iKo1LyvCo8jZo1dtUfKb1jzT/x9F5
LEeOa0H0ixhBT2Kr8t7JbxiSRiJB793Xz0Hv3uuYGVWrSOCazJPt2cJsV0YnJ1dxYB0DLqI0kkc7
/jQRGu4g8igIX8a0WA61PDb1e63+OIXIxiNWdhgvMwPGGCET26yMmYlY3YE35zfgPawY1Q2jfTQH
uGxzc3SqEBEW2PCIIJXRh6pinqxBrjTe43FArgHPBaS1jqYuqd4d5+rzYyO4ZyPUO5/7W51Qgv1F
FIQIGj/Tcw8PfGY1QdCwn2F6fTLfunrTkjykMiPbCn+kOFnirWQT3JUZVg0diOuwcZyPPp/Wlgma
zP0tTUDgMerf4iaH1lgOkpEsTE3Jw+ARkJuxaI4vraVvw2HtOhec0ktt73Pq9NVrrbVrwyPQPL47
xrvOO572l3bwN3pP/ccqzWFTgA38ZLsGyHXECylytXaZiFNm9UfsxEYuP1weWycn+s8zHlnv7bRe
8ROre0ogcyv8Xd+PPgd6cDMGAby434clFzeCNquB9CA+Jll9e1LfwdjjDseKNX945OHwe5HDoWYj
jZhWDS2wIHDy525yghO6V3Ut7yK2gnFlhPFaa+Zty9tnsSpjrXXHicuQkYIiG5jQGa/kPSzC8a0V
5S9XozdzH2Cyi2Gc/5mjvbNMcfQ6rrquhaWQXHDAvTpkh2lKvT2995BK9f4F7KhZgwPLXnLHeyQt
3+fYUN9bBkpsyfGPYKhVzkKdCPEyO1Wle9Cx6vwrwsmTt4adnp4qDJPM716NofkYye9CGbXm0l8Y
LR2ayedOoFbbrD8WTLF2Y8ZjHJYfqtkZiXGWANdEgVlzGL7Ua1eUxcnna+7rV1aI+5Y3cpjOE/9W
mXoPck0wFajsudi+qaFfDbJc/UDbQ8evAr/HL7t+m3qM6331Dee/PDM7l1jvowtgWDO/dYQV64V7
JU7tmWWFZml7XR8/M+KP0PyyGnmf7N1gIPgaDiz+kYQTPQhph4kxG2x4FBPfP9KokfIxJy8330Jq
cthQ4mpXdsqGGMgo3JFV0aIXL/ZDCXTkqXL3zPRRX60xn5wtdqioXyzeM2yFboijZK8Jng5G3U3L
yrZXu0n3Fjtc/kN/0XKQixQ0sYLgs51/Grj8RHIwvf047b1wP1i4AxDye98DFhKlSfR51yYxbHIN
7Vo8rgasDMEblLsni/itnN9gh43G1PXLgIUMZqnC6DS+zS4xPY5OQLte+7cGr7m89365i8OzaZET
JM4G61W2FenOZNaUZx+jhZSp0V7duLs1cMCqaT6EDmSjPAmWaWdtUt0+CJ510yTsRzVVrBT7INrq
tvvluaR5J3HyYAYEELccOOi41dzaBnfdEVewzmZk6KgE44IvsyaLCDqRqk5YjhIhomBvEkGKw2+X
RwVAZ8WOlesEGLkq7paxV5LJEx+Y61K1VPuUoOYAKyL/Gcx38tX0PybLKsF+oTdSBAHKKq9L0ZK7
JcMq9FdtgTlu6DFawvYpjYdfdpuIb1jh1NWxHQtNQ0ybg8ZPN4yQ+uhZUDo+Cf4DWDX1gYkSEcpx
Ld6Dqroy6ePvsw/xSDqUxdA8mVYHWx9cUZx724Ek7xbaK35BZqXxvYquGmGUwXzg8Y0RAE0EC6Br
U/4Um86PDebFV9WIKTY4ijrK3TgyT5wvqqiOumBHu+KpPMLRxlLAbL8H1zH/qu6kDSVQUjL93KXD
OEFEx5SDdnJTEisD1j/Wd5mSeGEzCWA6ztfTC40qS5DDoCOOu5RSOxUeXEySw3IqBI7VhHjdHJEd
C0qZfdv+pvKxZihXX/+K8o+bWTN0tn7YGAtcYWW9E+4MNtId9tUYbiXHYFpTgXs4vgffW1ic+nxE
9Wa4VAWFdNFG/yM1tdpXHJvrMbZ+rIH1I/uCkN+HTG1ssRms6s/ERpFQAYmOgIpKe50k9dp1v9X3
ZnJmyQZ9OR7Wjd7Sulb8hGi+VbiElDwvTdbYftSDYqDhNJzoUUwKIM7Mwg1RAq5azf6EUT6zDa0O
SVw8/PnuDF+GLJbNBPi/uJspguipgUa7V/MFvLxPbZNcJf9NLp+THqHNyGO+fZ7boH0mAYD/REpX
wOx/EVM1I7CCZQEFUX7qjPTDqVuHwoXE0ax9qvI5ObTRQPuz7+WrFQE65g8Nzd+ZDFrUfaoKLFRG
esdGkHFPzrNMBC2hBjaoy6k6uB4BiPZ7jxA5QzPHqgqzkj78ROp6dGgj+KS9/qvRoBbyoiVwewr/
IvjOGGTB4Ge/7v+O4X9TgKPCKYGRV5s2bBaxdgeegKzFwtXxxhlb8zz7brbjL0rSwArwydKlUouQ
fmV9fnUiexeI+D1WgS8gv/v5gyFkj4nCKlRWLoJSfXie7ZrOv/9y2nKnY9Dt6ZbHj37MVib5mYWN
ob/BMWYhhfwvlC78BFaZHEdhSZCYfgYmtMv4GgwoQhybUi2uAHJUqcCV11yV+cjFYt5UMOHN9ggE
uPQrpoucMRn6KzWpYn/Gy+qIfSbh6zn9fWS/pjt/IrW3hbSuvLbPukBmJEnE7sOHa4bo48EzmJQ8
6iLkFFm0zRnr5akb9ec2xEgpDuo7SqefKT6lWrLREHN1nXny9eiu1HKK36RX03LUy58uTEC30Hii
VPF18HKMiOvkIfxq6wwJ4dEsT/Q5OkpdRyzL4HS2j2nrX0W0TxKyrM15h3mC2j5PDiUYC4evkZ3F
US5TEeLrQxtJCWBxmS+SIXoLQp/gYImJtTu6vn3qWu2IW3M9lQ0mWSg9PYLCyKGbqXAazavW8Dj8
EMj1PZbN7qFx1tNSbTG94HZcQOxYq9ScFklnTNgViiY7+Ee32GVpdevttwqryjxLPvfJp0PyWO6l
yW/UoIQDoKmcju0pArYPwY78RB74b4A6RCHl5YbrYDJIM6NuI1R5UOJS6nfNnQiNZLccUg0tZ7Ht
9JU7LhFaas6iZ7G2KTVOIgfXmIclYKwxbEnkFs5TWodrZ/40cuLx0IExIvS3RFkeHW4NGkBWDc0q
t/YduEkkOMXw9Cfm5O7S1kwaO8X2NLj1xkeUbJfezgkx7R+88mvOeeKneQ3iG+cqf4ja8gcVmxEv
vHlpUVeG+9Bl3MX1L/+8xlMX9rnsPjOM2XF61rA5E/OAcuihkALCTk5yhn6f6YhFsZjY06EXSLns
6CQilm8RYTbYFWtc4WgbWDl+RnxvwgMm5JIXPRoomVhQV817wvMPuvsuws8+tA5+N3HQN/uAfzQp
/iJgN2aO8ozFKH6TkEI2MZBxMccjyLbEtDROztIMqL+0R1cAPWGmH5vmju+aq+tCcAvNJeOg0mfW
sRsQdSiIhM8NjzDWplCkywnJVmfHwfrUZg+UfRbEnLnai6vPuySns6Dh5aY96KC5TFZTvSwQWIqt
bw47YJVLs6U/7o8N20pWvmBDEbfE030uUQyG4svhsCt1bYMrH4cmF3Aa/4HxsHIOVReGXowsXP1y
dMPbuZpBBp290utNoSEK7bjfCwLM4249xATHZvu5RqcvlbEWgw67x8XCwF8c+falxlEw4lDL55Tz
hj4dRUVv1KcJr3/Y1Zfe4UGUZJTlezpJROcMwaknbfs4Cm+lMeCb+7uxsoOYEocVXW5vNCROKj2X
mS3Iz4TbHCsInXOWytswY6bmvO8kWPharLw4fB4CYys8gpSz/qJeNJsFeVdR36tB1sF+S4iwTur5
Mvn+S+uxXUghuDPqsYhdpNxfgD5A9oLnroOYdM9Hhn7cxoLGzbS2HZdT5f9nMRHIsOMMo7ka5mrt
o0jNeH70zmRawTbupZ/6Q5rmSNfi9ay25Fl/JM2V0VsDk1evdiK6Zd5ImBadGYYe2iimr1cfea7H
DHCOcfR3Y0iIAT2YEd3FGH906aeMsN9kuMdwyLM+9UMeNIYSDi7iYXKhDZ6TMERknHfP1CPBU4wy
ou7kOkrfMs8jZxTEdxEHOLxzFYCcINbxmEfEmB+gPaZOvs2rKlmZyOeMKmSOiou0G9dBQPqw0nhr
qyLol57z7vjeCs7bMiO/JrfDXWJ7ZM2w9Rz/KkHGrJ4fhinpQORq9Bz40hOoOeAu9ZyQEjo9wwnO
aVUsagegAseCdh3Kq6mfQn2bRCe9xUv/lH0zcQ4EXd/S7Da0O9a4YAyg4y9Fs0m3RgzXkn/Bbdat
8fAmWg3a8n5FLaFSA2Iq0KDGmHAP23ebH5vzpfJvI8zk4ttP3d2qntl9xhhj4M79533xxLUcbvOL
afB/zc/EbA8cjQd9Z2fJKaCDtKiPLZI3FFm+o8rLG3flVuT2QERg1mRs5HCMzYAM4KNRuSs7PTR1
sEZaXRjIKDiBg5sUYLk8BTVEQMcIgTGbxtqyTw85VjljfA7Qu2FmByyE5jd57VLyl7DNorGt1zq+
YCf6BR3v8Eb1yMsDNDTQLPXpo4p+ne7slataI7ATt+pT8GuB0eOXNsGMlWfES0yZNHQSwyq+GIXx
SGtx0OnsJ43EE9F/MerE7A2ehzNJL1hfjNrBtA4oi+lSYrKJ4LLbDqJQgfsfVJULVfKqVdbdHPW/
ijZruGgMAJxa3il8U8tY9zSPfkXPWJESYPRoq7x23moVWCf5KW37YsT2SjT2MeEEQgT1GTUdMSQ2
mol9VBLyRvK0+h9puXdYEwVX7BYct/0yhWSt5iISL60d7Dljd6NPgEHammLRFvHaL8kfs9NFZtv7
3voG2fqShXO/7H1kRF0J137Uzg6Hhxkbfz1GNA7BVM3jIQeXd5bX/KuW/GXD86RJoiyhY7vInCLv
SmSUi5s4Jiptj+i8DpJjiHQ8UvKmMFl4RD5gbsD0k+On1I742kgIj/H14+ZROms+tm1Hj9BJyYqD
kaYZNtaa2LiMydcICiZGSqSnLfEbVGM2hnSEiCHcJUEoQfMbZcNriKZAt0GHZJFKvYsZQRDMiofW
e84dC0iqhN7k3WofY3pXbPOMISrK7XLW2NB17wNIn4BlB0KyX5E0h5LnKRvPYZ5sUcK8hTJYm32x
q6Afk3n6jGkcpq1bEv/dvKNHy/l8Wct7UxD5DdKG/0u1C0m12yFeJ+eWFHQmrIvWIEoJHSBQ/I6B
Cth+8dARgE7ta0rqsEB8U4MFaRGsL2ZNXFGp32e3RZ/0sJgDmDqCCYlYEJ0D09lyZotvPTdz8ZEg
nvGLDS+S1m8ya1M7/6Vh9qN4w4SYzCBHoqh5Q7uTlPKj6IZrwfpAxhKvY3Btod+iQ0Z6FbLmglKN
ApW7bHL4Y87mJh2evbZ89udinUXkPdBvxEOx7Yc/TxzcTt8wtNj6yKxHf22uEufdlWsn/JvQ+OB/
YNtGBixJpk1c7ANZbhNlAcMc0nnF5yRhxWfGeSIAqQ6rbYsFo4Fi0Mwzawj67YbXyqGDwewHAmH+
sDsSQ6pxl8oMcmRHAgnSGZuHP0TYVB5bJzgywXJFDNE4mE5tq/9bnngx8WjQe9zpLyiCZ50x7xgE
zzkXr6/fi5CPjQeJTCoDvDSLYNJtWFxXn+V0MxExD9OBdm1l+3Ip43g51iNTBoTj0hl2SrgezjYj
RgrMAjGioOjDCHFIEmCiTBcK/YM5QzAGSOgC9IoxBoLBrg4jUts08Y6FG2/z3FhVrA0ocW9RVawv
MfI2xzuhesV8vsqIDqt6gHS93HjT9JLU2jZv+QVFDAV4Yf7TEDU1rb8LdDY00nrtUaPjEvyrlGqO
9EZDgOcP8OeREZ9kP3UJmtV1ELEZzTXyEtBjmIkGC5viDdKTlf1H+C87sPfOSU9AreCdscNPKD24
/oTuslIB7wS5108fKaMQpBJLAYahBm+ctsHS8VDjRj17zIG0wv7FQCDW5ZTRrqZWlBUwkQl81Vpk
8cWcgk0qc5ONrGcv7EFjkPrl0B+0PbFcMsFBMsXfQRQ8+6S6lFOI9wWFTBEhGjBuKBw4D1rL3eHN
WIopYrcqA4RnGOYoV3rjj300FQY3tUT9AQ/X4QmKGAogzcGnmgqwYypxm60ZHD8VUchUfl8zxZN3
FVytGR6+QQ8+EKKVNHz161vIJYWBHkwVQKuKve0cO3vd9t6n2kEyOW9jmsQZmqYzLeIAnWWlI0NQ
jjv/mqBmJKp66+gAVnJk3KR9IluizwE5yE8+YN7bCqohADvAJ7rRWINuRkpWH70guMauRbeJqj60
GdxgOKEZpsBlUBATItE1HBWo2M0oOzRZu/ln8cMcanOTjLaxlkX2cLiCzCw4GwxJMRZWmUdwCn9d
20ieUbr9Y5cFg7XpgldDkg3GjJ2BLKfxNPApsLhTgcCa4K+HZ31gFF5ooCARrZdVQkB1B1mHkx/F
0E53nuW4HejJ9ekGie7o984Vhcgq77A5Z2Tr1mfI/V9hynNnxzvZlSycpwuRuxuXXrtPMOIgDOMr
nVhshGCfosqB4fHWMVARsB2gwnvpwtPSVyAsCzawTCbU54s5iyjvRcvzwgGfxId0suH7soZmuZT2
6dqN863FR5EaURSTcUp5ocymOYhOu9nam+CvBys7s5IXGdK9mPMlFrw+KKmKlEeciO9gZVIsQmg9
gi7/yEZslkb7noP2Izs59zSgF1hkIa6qYTHGLE66fTzIjRPg1ldmVsCwpYZXvzeeqoGGI7QJUJx+
hurLIgENnCGpItbaUZXpbspYPO/Q/9ZIFm17rfHvW9WqBLdSAcUY3I9x/p0ce5+FUNjuwmatEcJo
8WB1y2Gn4dbuPGuLTTArLeRGww2/9bIWn01gvHoYnvIo2TYWxP2fSrSvOc19n7PCcLR/nvpqzFUs
BitAunSwEAoW67Jxi/a27UBJkJCJwE/4prvhcvgt2I512sNl7amuFQ/1i8eZ74CEmnwiRIby6BLQ
q2dke6uvmV9h8Wn1LNgn6yVoknPnM3u1B36YPV3ahGG8ffWrmnvzp4rsa2L+B2AQPyyVfL5hieHu
RyyOYxUd0pmzlGbfatEWqal7QovDriAsmw9AjZsJbaTnIYX0sz07CZQ/ufmNHxJ2qJGhQ8avnY2U
0kqMC7sQhduKX65go1MSqCvb/0g11fhgwCQaudfqBzMe0G8KAjMAUa5fZsbymvtRVc4TVe93paaC
Vr9uJ94ymv3Khm1pi4pgwOI5ZJbX9jgrvfQ2692auTj+dQvtlOARtdMSXn77ZnXDthjcc6BcS67Z
3BH71kgLhXb1Qg1ZUDB8zMbM3C+AezzzwVPtVfPSl2CgzJujfVX410ELXtTfomb0pGdodp7dYt1S
DDWO+0cUIg691NqVzqvBklER0PkRP3zYlcIHdUSb9tOfdKyPCV60VROCzQK2lPjcMBTXoX/MNHcn
nGqtSQZiuLJMBnVO82ZTmkZtd2Fv2AWE0pVnYN8T+0TUwoxff/XyDEKlDPfp8GEhiHKY4zgsmZSd
1rORQ/kuFljO7eRVJPE2Y8mo5l8GmnyHJtbTUe7xHXLJxeYWEC/DtKHbqR+Dli9mFTP4t4iUu38D
8Qox7tYt2cHwqp90mtC3qiOM1ibt4MMxCRIne8AmSt0RW5cmSsuhkADfErl3L/34UQ8NrsJ5MefR
rkMOtNHaYataoDGK/tCoMeXRl/TYp6gmr49IIrsMr5aRX1KdKRrVE98CYwp32M0F0xULemfFRkRz
xWaSyDBrFkf0OIhxDHbJXTD/cxUXsl2MAU9MYE2vmBFXLiwEdbBLDnqvnB5Nb+xHJuNEQy7DkjDP
ZNirZ/ffoJDlecBkytCJJ2sxxYu10/UroX+DuYqQRwOgn4U4qSvTpQBiItwbLjsSn/gbger31gjE
IZ7u3nGerbXOIDAzGcm0jD4CRltZ8+xZJqo8bLAdfcDUZspZQxnzU6UqoxLb71zxOzRHRmg4SCXD
Gj0BK+fVdIZp8t7pFnOK9jZJDLMSERnS/rAbCdCgdT2ZwVev+/sunR5SmF+oOX99wnp1pnpqKiQS
Aiyr4r9JIJufidIiTQ3g80b45DY12hujsUdvNLgHaRJdwTpQ5wydkTnaln1v52xXJfkthP0/UH/K
znxMHmrWikvuYlGuGzR+DJ+N3lsUKHI8VFlFUB0VhqQwOIWJlKPGUns7pTevea4N2sWAf8RAx9aj
mJQGGlRkPxxRnHESFy7YQzjHXYJcCYGXgsW4PPAk/xUQFM7lmAJcREGhr93aP1tFf55pTdRGHPL+
zpfM4SqW+rOGQw5tkaWhgNCujIqWmkMKB8YFy3lGReikxqE3da5mlTsn1CqDSDKJ0JUlGkIHYmU8
bytMPI1OcXfHZldM5akh03i0+acE2ovSfXEs71TiP2pOgcY//CJc4zoZ6c5ofgN2slkVf1lAa3Gj
99Mbek0oXkjFmsJfK4JEZiTbpCJel12N8V7J8Jm3nxgqJfGnuipIsvHIfCclbh5hlNevyUyYQdQd
adqL0NjGrK7qaJ0frboABYhbXpc7XVaEFb/5KVJy1vfiaabtjxlwO0nxnCdfYfPSlMG5wEOFChop
WeZuDVjaJnyhZkov+oi5wF16Y3byZ+eeo13wJmBMmHBQri8GC1xfy6IiM26Il1YW2jB2bRYog54F
1b+eCClqDbVH7aAsDX0w4HIHJTbdOtmoVf3DJHfp9/7BJUowhKHcGTRkrNaU8E+t0G1jQPxSLwOS
30fgYqwSwpaPYbIr5b85VMZSDdeiMd4hdFlaNrDInskDCADLCVa+dmdLULM8AYTnu+I5rN/y2dnM
3JAuENyq7ejR3K0gMKnpqlfUxms34AJDeMxmQA1sB+3VNxHzt2hENbSy2BaiS4do3+eejnmhpeHs
1AOVevTKrb9JPPRsf9GQA2vp0LEi9uP2t5C4h+ELlrStWi9oSibwyCQ7rASkmso01ySGSHaFPneD
KtIrcu077sOh+ajdf9DFHUBpSDSnzL+J9jKyoS2ygPT4ehPjNoqBEnc76PlPUaJfHerYfAJAaUaf
EXXtnHRK2vvEoseZkItkS8GGpGAAl9CDBe6ADo2FyFYHCh+81pO5Qi/A2lI6rwJ0SkfEtqY/8Qe1
/V7Q5QzM2ZUmwR67l7+sIsvSTDAFEfjwhETsT3D7MhVMtoGebQqf0kKiutBSsRsL466GvAWVLfBZ
DtmUhaw8Oyzj/v0FjEUdFiclBYh5IZoyXqJ+XrINzrh+wGSTDb9z8afQe0YasxEkeagLGC+rV8VL
vwx9QvCQnXWdTrfFVae8+XIPCUvpABFuLUV/gcDOL7KtXxVgRSkCCw48hFmY8VjeApNirqHky7Rz
ERFj7ukfxSftiFU097YPV7b66yie/EI/uWF7qpvmGDAMmK1gL8t5Y8nXnjYGjMS6mKDdTvc2pbe3
J1Qh2jbuP1o9/psQBQzbSuYrXUfckpfeYkag2uERDGlsKyNikDUL1Mwz7/p4ZPyseycjnZ59P/9U
0dQIfHdNCICGFYVlfjo+mVYZ49ghRSKxjaM9G4BFEfP+pmI/mfNzwEDCiDOGcZhz+bsaDerV4B3q
4dLjfO29AJEXlyxxMV606N1sr/B9avEPjXw3x3DVEAOHlKcmA6o6/tOG+iS9dt9z1AFzNGjUlQ0s
qcJDnp7dQFtI8cODsgQMuR4oQhg7LgBLQNinGmV7mIbxUzNd0IeoriVg7DpVkFZR/9jeaRy/Brfc
qCvDNx5KPcLbwHnok9HaD8PaV89uhxDKW43ms/r0URCttYr9nbkNJ9ID2+xtpCVTr5+SEg1ELXK3
BTThqYbtFQ3sNKWMLKv4SRsLBPchwgur+yyo/mz2ZGzalMJao8myteUEsMGGZ1Cd3LHetk2wBI3J
fYGJcD0ZuP1Y1IyNe65G7BocY57VPbg4YCjZl1DPnm22I2XfXR5Ooj0rAZkTYxEAII2iK0R54Zst
IB0qQS7etTJAStOjdxtQCwavDlVIUpXcNsayjYNfod25vfQh37BAjDh1G/GjqYKRrrMJLoJzsIy1
gyA4ewVHHduHuYaVsGCRPas/j5cpvr6CK7IDkOU1P7Ld2iOHKoZtdSEninXOPNTV9GPJKy3jfVEY
yFD1NS+Twew9kt628f/jAnhSeh4HlTwGIEpmgU8H3VNsf9i9ux7H9qDYH/VB/Vb9QvsPg+6milGE
S/CDMmeMyiS2hderIW55gtm18wMFwtrq3X9xJLY94E2nbf5rDeYZmSFPhMxvEkM8pEv8CwsHUDQZ
SGpc0b0+/mALvWIdfVb/e5xwIs8mlhvKXxe1LyNrvM02Qs6m6r9baCxhPb7nBvkFZKnp/F1mJt58
bD7gS5ijnGCb8z65n82cwcOR30Wa7LosO4mRYTBe5X2EHkvhM/XKnAHgQd5FH4GFJaKNZFYvq10R
VScfLFpIoW7jEZM0RXbqfnvq6rawNmNBJNWx6+flbOLRz0BgYpoqDUwvTffmaNHJxPCUYHWtoZvV
PNEIPY8KAkjNGDGL3Sp4//xBrBK5c6rkjfWtOtS6JHrVmZAPPaopGKdu/0dj/3Cl+5MU04KIwY2T
T8+mIDX81+E0aBRtaNQI6BTyXDrpOVQNdD3eWNoQkDm+9Ro6Icu/pllzrg2HJHM2VFB7blXArGJu
jy5GXrOtr1HvHEyz78kvdxcgTuOiXWJWYldLxkWuPUg1gQs/tBSNwTIGVfnURz02PUvpZkksycpr
rldoWogVzYczZMvOPuWonIiaWpj4/dquWLRoE6oOWBpuLsUTzgTnyPDNBN0lFa/1nAs5Eau5sVYj
evLSdG7taH13/0mwGyGTvIzLuJOCfZamb+hCTp5ID2U5LyJ9IoEH3wYItKqpd0liPqfyuSX2JKoW
Sk4wjaaN1wOuR2L2G5s2zkTwNmFeiScNjE+1kb086ihCkJH+jGm7KMPoOYgHsEWYbUAHcFB/adVX
3QjEjPjKA3lDCA1I9zfRz8Lcu2zOJo+xqIPiuGnY3UPFyXV7WYAZmCvtWxL14rjJSiw03TpFTbZM
q+7YDbcoea783yIs2Sy3y1zQ85ByXjs6DNt81aHVRofheB8CihP2Ie/E3EkD9FlE17H60ZsbpYNm
OyCRtbW6YFjabIDScC4wO5buYeCM1+wv34Eayewim96Hodi1RnXXjFNgkHZa1htdoF05mPA7bVwt
2hz9Z4becmAnAhVxq2SwZk/UDSiqmJFNobPb9LeBA1GI3/2InAgNlxLKAv5a49aRrIQDYammZG3Q
b08Aw2KLvAA/k+cw/EdfRQ01Hzx6QyXAydwXS/YkMACNqtCuRECEQ97vPtGXtm4eepRKLihCJDSo
5IsqeptSPBEsbLnJnML5UsKyofKfsjo4R8nFi6uNoQ5l2mRcbEVZbim3oX/ZRwFLrOsZ0rAXURcd
YKyap4OObxlRUxaZ/elAD36KM1osoV81pjmco7o2HqpwOML0hsR3Q9KI0YHVHGVt19lbs0LFJRgG
UCIYKJpiRncZqW9xC8yF2ifHfTHO/UvwqYbnKC4jTVB6WMjvrYVTv6U59LAQuXh3i5FNGFAjZ6Kw
jPDeKxtIvmeAPeFVYhJPLM6iL3m+wxxThwOaMNkKmvM8LZ5nBArT5O7K5CiQyDRoFz392/+vmtJj
A4/SZOtVymmpPv4EXM0v7kmdMv5DLE14Qoag2gGoShzUDkVTCLYy8fKDl08wQriV/5UL7MMG6NzO
XXbKpAm+7zKmYLA5Edg9mmD4IZdcU9R+9uic+PEum42IjqRrrF3eZQhiqHjdxLhkbCqnTzSIdNE8
7u34MUtQfzVUezWEdTms6bsJdIs2nYmqDZSAGeg3es4YPDB27L0aOTaau00pkFRT45VwoUciJXD8
NyGJJg66BDQSvV0xcZ5efJ63JjSoRObHCG/r1Nje39zzw/JQXxf0Jx41fuPLXYJ7XxuQnCPKmIzi
a0YZO5raUc3aMMghkkbFZXxqTXNpQaPxmdBeKKgHy2I92qs3tM//8xmXZjJH/VTu6QAwrNNgwxmY
IHf6e4cHQy/TVYp4IxfaAcUxVBSyKuH/M/pr2dayjVVjCSXM8kdyHxkQhpCl6u6qg9GXrOS0kMKt
X8SA1/vbSzgqlZq1VxdLi3OQ9ThaO3wL+dCvEw5In8NbWTlslsPNWK3VsVHzIKs8gAp5l7rQ+G71
dpkilEipcgyW7qEXvsM+27fYzQLgzRLoSOuSHDBMx05wtpbsOnmB5fzCw+xq9kbtVyZAfshWV36R
ItfkaOoFebD2svS3RvoZzvq/36ooYReykTFY3wj2ihokZDk9vMLhARx2FD6yTNeRTFYzEhXT+WMt
fFC9ghroqLaotWAvc36WYXeb+hNwqS3CrbXrY0FDGEpUocvjghDb0VaDnbLxdpR0Qy3d/K7c9AwP
XBdYSpCv+5nRVcxj5+9bVeMXsIxYSHkocgqz27aIx+Z5XJRjB11NXyg2S1D0C7LVLkzfolx7zmKq
MX3dURJ3KRVS3qn4Nlwkrl9voip7zC1kBQfAfFweRXYcjYdR8cbYFOZI9Ac9fVUmINo3Zv5LxPCL
sf4vB9ATmdmlhTk4inOUOSgpXv0K+y9jnwBsAaCtRnL+li8VoX+60WwjzV+O8Oz43981s8QuIDyZ
0i/jJKrIskqSg5FAMNENdPTxoZyx6Lr72YaLSYaC2xCMC8XWXMN0Erq5UoGvBrfE1FBec4/8U7DT
EDD9WZQOtQ4/jbLajX/0TNDp4LV37iOTfag8u7xk9oVBRcHaWo0nYUzcx4CsyZLpj+H8dbR6caU9
NC4+M8aEMJ5q18EYTzwSS4cQPHk7van9lpqhpl69UoN8bwZSQFsxpoxx2IrAmH9NCsaZKYUVvxCd
Sc2I68q02bGw+SxyZ1Va1tPofhhRtFHXfFro30KVM8xxBRvLzPxM3e5F3aEZIlz0jqsym66Tx1iw
egoTn65S4VowNCZuvp3K8xzTxqs1itrel3V0qEj6bur+YWNwUauGdko2LmpOOfFzWPF42JaouPsY
yACC9x7zlloYWIWOFNiBqgBsfgQna/SXbBZferi2wqv6a5ZdtKsKeSJ+0I3Sg9rCpKiWJuYcOce/
qmocF9Sk8pvva6W6DIaNEWunxmy2CCqfDL9GemWfFJdO4Y+Dmsku3VKGg3yIblrqvFhhevSLv8GJ
zqVEugCqXH3YlAQuzmv1WeucqBtK9DJGL9EA1BM3y7FeUuhDXmS/emyuvRKBv2r1UfAY8y+Rv/+W
Yyle8bH3burcVaO4sM7eFS94wqXjqnEuO4MY/YrSRKDSs1m+14eGo0oJLNQ3oYbavBfE3CJejJZU
MmZjbry+XUYBXXs7IiOwzXOLMKwMAWcgRdDV/X3TkPb8T9KZNqeqdVv4F1kFAoJfURSxlxijX6i4
Y+hb6X/9eVZO1b3v2Ts7Kq5mtmOOoUKOCQ4vlx2RnCUZMRy8wsOk3hJOLhhO8I2Zw4yYSPO0PsVA
fE76ytXX4sBDlmyqcbP3aEEZ+MgqKz9bOioEhXV9FXaoJ+x96whbMddB6ziAtQJVYatkGxKaUxMe
38c/dLxoYDSaXGgpIa2mZc9GZeoPJmnYdMGMJ/6zwKSN00OQMMSgQwVM0aiUPNoDUIr5q/m8+K6m
JRD88pBMH0KmNgwA9kv5qqcVE4BdYcLIYLhQFHRTSjeCEmDOVgde8VVq8lqAkoXNU6niShzeiopc
kKl4Pqpx8C/SFG+yxm6zlkbk22lGKIcrZiDjG5SuNzHnJGeQlGVQJ8UvEQwLX6UR0A9sKjQ1x6yo
eHMSF36j+CdcoICp0xuRCmlNFl6EeP5/zeRb0SdWkCqwiQjbIx/LdrKqGXUBT741ptrNQJrFq7dz
w1jk6eTZxExhYUEABe9zXElUhYSkt67ut2Of0ISlfEQxYky5rHTaPR4jbn+IY5IIcrJg2Wp03KmV
iAb4m2E1Hr8c/2YnHFHEyarE9lSKCJdmhny0wV7P5j8TKoNR4jI9lHgsc8gZnXdU8+6i4x4RIPkY
Q23K6HQz/6J2s8l0kICA+Ucwg41KyAUArDDCvQh6dFVbHuu03/qRYgkGXa0FlGIgscnH+m94yUgL
wuoOiQ699NpREDeCrFX0piRpQJ74qb/XtXprvFusyA5DK/PJHFeeXONsMCVVOdQImyM/Ax5nRCKr
33U9UyxkkcAq4AIY1ho4pD6o93PBqR78lLRZIobKVKxOyszFkfa26KXDM8lsyTWLaT4m04PEc04H
q2esPq9brNBk1c38nRD9a4bu6HtUmqnl14Dgm8aSBLkUMitFgOWgRFqF6UoZKTpE32ORbUDYhtGE
Oo26Z3p9D3LdFONH2buhmG/8Mnrbj8FSCI4NVLUbZTgXuWEZnrGhRegojOKR3DW0JMo4dZitsEoF
mYoRSKAhkGdAMb1lNiQUgfUDN4sz/e2XKI58ZJ4ExKy70Lf2GNSZDbNPmjPwuU7QQaPepWdUaKcr
kYLlXHVEJajxiqaURobeEvm0NKRGbq+IeOaQeqVEQoRkiPLGVhwwM0rLxiM3VEG6A7oeY0fEm+KV
MBbtc8hSSAuBZ6UfJR3qkbsnpxM67p8xU3YIQjaUowcorsEfNDjwYAYMJLBjksZk+lUA5+ne6Vpm
ooLJAEtAH6LK+PG3qpZbkBosCoge4GxkbgDuNMoWAnkfcIrCIHWngnRNoaUtszl1H9xBf3zJZXUR
MXjTTrdJEKxm5HbCE9KEIw/neCIG9v7Ixm05qkC1qKTx+gz46VGCO45bLyBhAqQgNksHpaBdfLCh
IjbzMdBZWqwC9BjnsgpyX16pAMTFwsczBRPyl8T2IUCnQXVYwBkBdxnSGU2TXaD/wFq38rQaFjeg
yMZk0RF6pSnKUSTZResAlHgzhFFH5D29usHmwrs82oUokYWDLR5MXMzEZ2Td19HEE3x0BJDjWjUM
4o+ReZdIAxcTwVGG1//Ts4fNHBBMCgm0+FIUI+ZttmIMIB5pLEUITzfqK+0VW5bGz77sD2k52DIV
RhHtTGkQirayEn/XPwJAkNKalCJ68FByLUfi/hxwV06ht8nxdT2sbK0wKJSGuxlD46UzmSHKs0+J
d0WzGBYwW2AU5SFziGeaCkRFjbhuEihOoGGTyFMGgF4ls6RiX0RMphJiCcePMpT4NDPNM+h9kLHw
p2sx3NzQeB6H/B8useaRJVLonj5czkGdLD1d2QtLTr06bmDzBnohSzij1oFEyaIj2Mrhth985paf
ek+Qkap2FR4zcqR4csEvCwKTFCQVfYt4ztSBv2vpe2hjclRLShOaGGP8DQGLeP3nn50utQvtv9U0
nyFLfqXeadUJU02hPdVpz4+MxwPZF5NqGF8KSdDd0BtWv5teB4+LFK1ouiY7UScP34BlkJuY+N0p
XpF/0aQF7ZMR6HiB8a0zNgKSz2PwDURaD15eNKxE0Xng3RMCtzkkncNVBWGMIEMV1zDyLsI6g5S7
pgroL8TTiDJ6ozXXOUXm6XTYzZkXrQwB5WcAFdeEqCbTEArBs+hUpJPJShvoh+NvUsYbaZIkNL3x
9OX8IaFYBtHVhvL3MpLRgXuKeW1du/UKokCCQEdh68XPKuBreE9Jp+sgQEAtY5DskCJ9JShN8Hjr
BPDiAB9HWO8H/ZVoOcdnvvBolaUi7YIVBcYcakk+HVM2LyBaqvRfxHwAD9O5gKRZrzRLI/YIyPzF
WLZINufgvkVaKgZZh4m8qipKJrPw1A8oNoze+q9JPeN4Rsp9CrP0iEVKAu0rJKBTq3NQIIbAHMwq
0twAYJHbQVYNoB5y1KMPr5GcMyXDCZ3jMEUDGrmaRdD8UyVQ4NMZUQ18YfAi1SWbzwEW40wK2B7Y
eRcdsGeRweUQhYmCFFgPLM6nzCiXQSOpy2aXUgOVgDq6n8RrXWrpvdgNg4StrJ5FaXdOUfJvXLuz
FQQDRL1VICsU4qAQgswyUY9JDsIgPXNSmQ3FA25EVNTnVDTFIH/exo4IvIJRZ+gGle3mJeWOQvlQ
ZNY+eEqPWV9RrwSisUIRee3Xfk2MtJwYwR8StHq3XwqNWNFvFKe9n9FJIR4R1TYCFi19MnmH2kCw
gW9qocTSpgML3VSzVe6XBylCDasMDpEvWhrwwjCBXwRE18pH5X8FBBph5bkt0nMlCKoxe9SUl0HJ
qZ4rQ+swcuhrxEb6sdsKvKAw/bpUIz/8/MOy+C4Uk0tmuwCrNubfHmBkosE4VBXo2YqZEZmmlMd3
naL6TNgQ/rR68Qv6Z9n05NdBsTB2xeRLpA59h7QUZC/BtHXqdITi6Nl6A+Ct9y+yjMRkqCTjF5Wc
KhfwP2HeqaWk3DGRw3t0gFHU2yvYCMMggKY+pkm9g4TXfl7bUA+K0pOQehBJQzsY9luLrZS6K8O0
lrDk4PeeKVHOhPwQ0NjQDE79JvpIu5c87ox5YOvEjEb9kQJxHhBtCRnEGCDn4Ty9O0YEq+pcRhSc
sQ2N+g+OENLH8MWcxt/oK5qsdKpMTfKANn1n7wPDcgJrSjYX6gfNAJBKP13+ToDWJd7kkutTjL+6
QeKh43XKEFkiBpjpEcN6V8nwD+KLjPAcpZZGCVbc3zeQboEu7BMoVYYMusw3iEuIZifNL8FDBUQU
jYIMMiWVW6pM4DpYdDqQPdyFmFrK5Ol6jrXJq1+6fFZTg5mhkJTTWaPpAbsg2uFwhFB+/hZpdY2p
8ki9MhpQQGNWhrHNJauZQl2sqn+BhoiBBLxaFOkCFAgr4BgCJyWSNDHNJwqeHmuvoGYlTz7IP+ld
hduoMf6iPfFy0USkuDCglAwDNlQIhFQkssP733QOOzdo2yAaKBylVlEw11rTE6UEDNz+ENPc8IJx
Dcjf9t79OaAwHVNpFYHaNIAHWqqCcGFQ9UnV4DRj+Ipp9vl0XAcGfjTLs8+ka04iCRUxExzqWtTY
0iz6HDLjVMIDoSvj9R2vPTFpwBTzqCtfAoSnjlcyVuHrDGNTJg9WdNW0DBwRzahJtNZv0470DKYi
37839TMC1SlAn2Kk/u+AUjMAUgKr+iqNxGKcxTLJxMXQ6tCiyt4rEfnF7NCM/m7tM7xBpUQUk3PZ
cDxwD1Ovv/1B3LOGAZmcuwW5bdXs0waJWjzaaBioIkpoX0V092bbnNhO7BHOecw6F5r8Z96+v+Ws
2AQxpWHhciWyboU/jyOiQnDA0wLXgJEagb/QIZESTr1W7yW9bX+qQi6e79BePOmpU74BBUbgFRRQ
CgOupQrzQwb9E712aYIs4PCXejH2NaAR1kp00pbVpWlxEREcOVgrULUji9ICvxLVR+F2Aj1kbKh0
I6CiCjlJi69P0SmZ1CHTSAWcDTpvTNApGmN2RWYLzV0XApoTwuOoQW7i6fRnaJWTrmVuFOT2RPe+
2rxb9FNRLbzDRr7rkvFczBksklLlbFQxeSlzEqgBdLA7mriTIC8cmBJWCaAzBNicQcm2Q2QchySw
qpk7Dxk+EABVZBJR1aZ5EGprQRmSBXztwFsWxauTRxjqmBgjkBRfTECas4RJ5S8gHzuRU+vVq0UC
W6YqVA//xKXzZyo9fOPglfm5fpeHcJpZs6bY9Rk5UXORpqJ233JkY2iTUwfxEUJUn5F2UQ2BxOUP
hRy2n5DZLoX4bFhMj6LKJ/hfECCnepJ1DPKrZx+zjhVLKd9NaWcMIZxbOTisGBgjcnvMb+wSQGcz
NVuPRgTl8QR87kYpijV5q+lB1TWfchnzCU3JDowGQrtEv5MaEHQEDIeOSsOERcxwHvk15C1RYQk0
jpAzn7/3BpbEoOyU0ffRSUffhfFP2GCBaC3pr1H/ZWRNhjQLlpaMTHPeOFk2IuQUrIoJJAaIB6hw
0ECPUNfjWk6/EvCL4tMK5PomD7EaqlQuh5xJy2m9Sah10JGzMqRwJqc3mNVsHkBZVa0hnbpVmBwR
Dc5YWWP+UOOpPRjUP/XyInAvXYrmrVwdCviVC0JIajt+XKzfc3ktEAJlRUEoQPEViflpvEwodYkf
CR6ItzcScTIpQp2gjI+FYI6hZKf35PjvID2Djakz9kKCQ6JS8st8/jmgHZnhIEIR2xczS/YwzYiy
r2uK32U5+8kjzdagEonVyXfOUBhsLUxwY7MqZs/F1LvmObns2QNVZCaCPwQcBZP/40XlRgVi2sMQ
XAcA2jEQKFtskOdY9ZBVZSBxpz1AWoZVOhyqcYsKzfILXRRRDUst39AhaplTGflKaY893eDm3W2Z
VaOWuCpKukBDn8aLLu3BwsDaRLm6D22FgQlyQtFqa+kVd1hROL8tcEVwTIL7mcCsD3TG0bFt/oTR
5KZjx9ANzHxUpyc7gV8IaaBls3DTtTXYZ5p8fXZqJjAaRqOIQjYiY4ZURPRep2XiCLIiMR5igGpR
cDDaTPhOEsWwYjhkCBw39WqGYMIOTaAAvmsocQagBoQncNZAjpIcBPypzCZQnaqnLP6XagX4mNaJ
J9NjWAI2RJTuMlUovYNsiuhPGCDKAliXaDsZ7Hch0lnD4H4rPwyCO6k3wlPSosPc+Kd0Lv1UgY9i
GnNQyCV86LVRmQkj+B6zUpfEo6tK+aGOfKedwxkiehQpyFxNYpgxoaUCPGIx4a+EQlDThCFtzwbN
97ehkP4p8mtW/VXXkax5r0Y0MpOOkwgvV5Mp3HluArJk1mgkTubDhRS0e5qkw9jVC00JN1U/txq8
UYJLew+/Galo0M9TyETfq2lRL5pOZh/aD9UnDvBnVyh81lGHfhPFE7AwRITqXcElKrCSiFEqYqGU
Om4UU4/WdCev4Pfj0hPsLgkZVgPzSilcJZx4w6CVK1cUZCgE5w0es411sq7M8cc57mQKk22xoa0u
+9rDf7+/fGbpod/YB7JOhZKaOt9rx8DIwG0Z1cbN4xiOS85dTAUzZkFDqy2hPVKnR5FvTsW8XreZ
ZghSTuBroYcucCSiZz3j8gUD1DRAChjoZ2gLcUuZcbjqWr5zdxAgjqFQgRoiuZMLlcswsoLCW8Gp
hqyniuHIupjOBnNbU1rWUvoxl2mSaPP3Jc6DazSclSAGAF9tUiAdJHc99acpxXITOgJ4HRRgrZJQ
+2k377A5yxPI4hlDFc8JJcOvT1oyD/qlLAYBKmowNOffUXNiigr6PBDVbUbvinKv1mz7vLVFUXVs
/UshlSCyEwDsrU15bN2XNfNYwzpojjiApUxfTqeLR/EsoE9W5BMz4lRPQc/oKiM7YUeNGS0ISNg0
PrHRun3sTbfde3YemHfMtMJO6+1IrbuCSwmaVPjxddCb8tbLp3bfIZAevBD24OjrzWfY00Ds1WhZ
oatulqwDg7rviLr9fIMdQ20gpXFNFKlGxzdTD+XY3irKfSI/o1c0BJqdxQefUe+2mO5ph1iBP6yr
0nv4w3ybZf7ZUN5uy8x8gFjzpADI0Hn3KqzXI3Wqd5Q804RRfgCgYUtW3Y/IruTTs2h4937yKGN5
V9Jf1Siw+H29jwzlx1No7dbxZ5uQ+MFQAFIOxq7WfY/Ts0gG3zLqw/0ssGcytZ1osBlSFbZ0EqlL
W5XSXxlXK5xCxzqBtTpXBRq6bYdvAg+BMJ8hPUUeH+RY3qT6MKLyHPua3ZDRtzNqigCjPJLAGbCR
eBXCUUABsNJbcBEAiSN9LujA5NE4gzbSAorpmAi9kPgY/ot8oA4yoktBvIKYXszkhVaXSHUOTOON
jH9kMOtWqrROmRcvYV/pEa4YvY2mBRygYFPgmz2duXxWEAxmYRR2X45uyrM1b1rwTAON0MXM8vlf
YkwUcYK1ZUc/fZDDx5iNblus6msIWqJSpju/kfa1QqWS2eSJPDvQ/5PNnLRUxwbq/Yeuun0Un6fG
GaUFV+OOT9tTH+SfWfiKqDBPNLheu992WANf3urNe6f7YB7WtYFy5qrpP3VqAqUDtbo8Z0Dr4BnO
DJo54NOlM/8YyyVdct7Rz84xwBAQWuSP6pq5bKyrNlupw27q71hvKrRM/asFuT0goE2TO2V8T2ib
mIe8NbNvICXBNqbLv/CX3bl+wN9CsxkI848sJIZQXzlqxQ7lW2ZVza6BUNACNNR+IzkxoKGK00Db
nZlQdDcqi1Cq/FQ+5uoyZYh/T/2zAUusHZSWr8bM/AX7BR8czWJUaefa0vCY0Vn4X3m8QGe8o0UL
ao1K4mn6hFqNNJgkqeT2AlQplnw3FBZTjwLBokaYBszQdGuUxzetul9EQ5hTgoUR9SloR8YHdJmK
diBcdbL4FMsXxT/GETUgupbrOWzq1HCB/jBxSMd/tqbGXjVLwbvb/S0/02setM1UugpHwBjwOhmh
wpigvgbRVLzuhzN6qwzwCqpIjiusrfLkN+EOyDPUc9FrHHeqdqTPF4WOWtVW2P0yBA1+RQH3ScWf
b9PNIB/ZZICziZGglbwN2E5gJbbAVwORZa6POvlT5BS0vzCfLLDoWjOaxnOZ4RFVc+jPpI/gUdAj
6BZMrcko4f7TULmfQf4AtAdpBjO7zuBfBJy1TX/yOwkHidGUUjBej/C2WMqv5gYJAS9pAoqOi+rR
1YiQm6KDuPae/twEEaBmJqcBEADJGLrwXrjiM+cFiro02nkJhIvwweOnwn84lIKGIwndZ4X2wJpg
bpM53U3+AT6Jk2ybJYQdnKKMualH9kIagFC9obIIyQMyjYUTwoF2oTwRhqtBsQMaGhgi0C7mZCLi
FISEzoLgCp6BrUIh/gj+sb2koNvjBVrZRHG51RRLVBfRpRP0M775fvYv75bf+XpQUlJDZsUhIuMb
GfQtrTkdEYiPkVLwlt4B1EiNdgyUFqRv3DgwWfGCrj30hL6LmN25uBIUraD7PWd7KHtW4bHae5a6
bezlIbCzRXJVb7z2fZSQn9+o9tvOzsQUm5zuiYtE7kO6UeX3FZN5mfj+ZtV/kRDZFM57p1jJFZWg
a39gDUvAF9c/sIY5fU5O0dVbjFZxTs653dnzbjE8dXbGnsKL/vTA5/LASzYujBdQxfEACtfkBLiW
n/E73BsybhQWmBb1kadHehtdSlksAQinG9Tr/Ytcp92Lb8sesr8gU8hyIDOiBAOfjg218tG4pC4D
onvNyQ7Ry3syAbqYL6E6V2+stXdhW6oX9wHmvPYCo1D74gtioRjho8L8ASEGhxwpgtvbSd3sYjx5
NO82npKz/huc4dzecHLLJwQk6nN6Y8dZ/+JVIVRlwiMqn6IzJzV7DVtWx7u1e6RBL96Tm8HJEI//
ervdUXpyyGd8Z57abY71FUSh3a7z42zLLPzWs/JVfMwc5ukskl6rXIn/Z302NBXI9V/FfrJk1/gF
dRuv5hsIyTf96ke2mi3zmSvKoBukLy0as06/rjgCTJkQA89PXGUAoTdBn3KUdlNT3Uk2rObOfBlY
JJoO9GBHMJsWhQcLNTGHcq+NyV9BcHjq19Gl2UrLwske0opglStb2ijzWNU6OGSwzUTWsB5syJX4
72SrneoXtc9LuqQEuyw3lP1W7brd5xxIsAanZpMc+P019+WR7ac39V+5LVfkdhuwPsvgrFjDzbt4
i5lVrPu9umO0w672qp2tVTu4VGv/GB7rvbrl8iKPTgJ4hTWFzAqU3QmfYhvHxKHEcO62meUfCSEv
5TFb/GjLas9X4dRgQ4766X3ko0464/n7do89OxVXZsfP3U294T/gzGBO6Fqc55GZrSW7vkrPcV88
mAfcqtvkzEvM4Ta9xW7x8F3aPtyk5sRJm3/Othg4JlMZNHm232+3WHuLaI0LtBXrzXdsebvkWqxZ
bxtFwkVwQaz1SEPUYT0f3e29HdaljQzzGgKFVbMrDoXj8yrvSCXXUc/Mi9yTfb6d76bb7GocJqfU
nXAUuC3ieBav4NyXZrHHM7QA5E1ue7SR782R29XdyiPfP3nNbhTmxVHlML5gP+BvuUGxeFFjvQGt
vWSLDBaDQi/KmW3RqrP9I/hlvuZ0O70Nt9kNbsItzNfHfp3shw3y1NvACrDMaG5IHLmS6RFurXrT
NhW7DBjP4lxsmyf661dpyyzLsXqxyH/3UzRgXih6rmq2An5JPpwDw6znlWeT98a2PdDuXhiryXp0
5hydah/sZDfbDWfjiTu1UIm7TLDmqJ05Je5Jo2bw6FwGfqRFu0/Oko1WEIddbEexzm/hjRmyA8NA
jIrg/vhfbItoI31KpnbH2OIyPwk4pBslHSw1CJAINl6qodR0v/12EVyrx/hS7rkLr+EnxgDD591Q
mdXM/EN+1VfQbdMLuNRtLcS4TBiNCPqxKYviETnlEcnju4bT3M4u8ztmKoZPRmwIoFREpVA6LGuq
CfRxwHhg6yDSNZU7JGqf5Q09nWt+wagQimAla4agid3N5oS+k3ZN3X5tXNq9YWOwimtD3y7ap658
JDRRowXnD+m8h/zbPtoz7df0ydhxumBTHE7v9Nae61eMzwLUCCVesXwRBeGT4Xt/DBvtEzPagbNC
3o5LF5iyakYPykHY7sjpiVVQFydf3pZu++IUUO7nr8nIVYkgRRWka2+g1mtkurDrxVd6wZ35N+JH
DH65ao7KnRMMmRzgfu27+OZU9j3+bP7JfDL4T8iyL7MPDrD8ys4DyDbhLpV7vx5fTNejVh8B1IGh
5jAFv3+g1QgVncRPufTHCdv3xfDSZwx0L1qcqZ3zDKw8N+JOv7p/pRLWJHC82+yf/sm9z48KXgmj
O9yk+ZJPhTdPU02CDJYQK060iOfigAIOw3lwMlBN6lzopDlOyrW4DG7yDW8KLgPQHk6WpSC8vqVu
+TN8hEv5rt/jr1Sc8v7b/0eSdpb3+THad8jb9iYcVbxr9ULLkptAFEBCV+8NpgL4zsf5D/+IswQR
Sy+IGAS2EuhnzyzZ22V0Cd+6mERLFp3P592mhNUPDFt9LX84ZijSsVyNK+/ZTtL/ye79xABeOXve
k7OG9ja/XD34BAONsXN95eyyT7nLv+gOzOXNMnGMA4Gsw4grAgC6I+3QcbQqk+z+Pj/oOBPgcE67
J/kmQzl+JjiIdDVsMXDbem0smK1YopJsaRtilk1wnZ9YS+nJjBgE4xtORnAqdpkVcbHL4xTqfP4x
xcpWr/Afx4RFjh71S31i7YjzZnaEUcldwozhb6H5FUJR5A4dw+4276P/lWDfmVM7C+/NEqQMeHe3
4EzJzo7dYSOKt8IO4Yy3g1vskekm/ny8CaOwbPvixYfD901BldKzOBl4d7aVfSCUiGszO09v0bZm
bndhXAhrikd7qV59bBUPfr1ziVhULIpNzCIOCCHMi8g0r9n/9mo8ixdHrHgQ1ISrfFVgOabb4IG1
3dcHvPmLepDB6vFL2ssnFrljdNq9QqC6UHflhLBLFFtczPjbZc/4+iw8+FA+FhNFfDpZKFf5e3Ji
HG5zS2wDi17xvli3xAnOyYe2VDbZj+8ObraAfZBwIDkz5HujcEvYEDC2s9NP8Erc+0fw8P9xQ1S4
xpjhzIj9iMjeLlee4zH7So/GU3rW1+zFOmt3vjCeBX4f9qO9zJ5vd3brnu1ZnDCHqOalEjw0buBU
r8TOXgQ7mAPu5/jiJIKyv0m38bM98AYkBM0J41A8CLpALF6KC0NuRNz8DcVwkwys5cPgBORa8/t8
Z8Lj1rCS+Q5FF7RtjaPshOv5ubqMcJYSW2IcWj62YwGJE2H25etk3/XePyKJxKZes8PkLu0i0qT9
+ELK6KXudbeEPNmMzu2lPmAmXlCFwdW3mDAwxzgmLe9PnoTD0jyhlyIa7pmzB7onLip5CBHn+8gl
F/vDrwEzd+HoI8HBYDNnakKmo6/hMKl+mTo7qDfpwRzXFbRxsoCvZi99hEf1NrOZoqeS2XwoJ3i+
dvUBjzB+lrvkUIsTLl8nH92m+4lox4RmeSMH4xm5YaytuMPkd2zVs+hJ0BYeGkxzsXraC2cCg23/
0H4qSJ1KZohN5RdaUu2jRayDvtiLvAYIZfIiZ5M++FONWi4NTXJTki2Lgy99cElIZKVaZODaXbLZ
iphrNMP29ftom7u+y+DKA7LT27AbbgVYWSz2Pjsrj8BmyPzaEdapq25HifBI+Y98hj7XcnIH0mdB
S2aF7vyeb2F6XvVrdeUf611H+JGtkwXTzza+YEUR6Zzu0hWko6+OKG08NW515b4WZyYN23PrYJqf
1SJczlY+75AfSSBe6VG7gz5ZN0+RhVJKwNe2V+J1AkUWtfqaQPRKFgHP9HP8Li71OTwOT/ihrzhu
7AIhA9tSX8nk3jeYzggq/pG99dfZk9Xn2mMJlFfzg79m67kP2JCB/hlEFkzDEKI3gN5hBDzTQkIH
ZqORPGtgL0TGI44oDobUmTY0d/+B90EWA04+qBbFTC+ynfQ5WQBA8a0Z/8MLUv75azgKc8MABCUe
3sW4lS5H7yG/NBbauHHke5GNeTBcgGET7oqjIKoPpckX6j85KQQTRDH9S90VZ75c/NXvcZQ2Z64/
DLfxxZvz9f2v6kGu0T6wPnx3CI5IufwvsBPAcz8g9L/ySfDr8L1/iP06seLIPDz4Kd86/id9YHLR
VUAqJODTAM2eMa9ku1COMAeH2r3QH6V1TnWOfj8VGLS9SRrhJEQoltS8YjTKpHXJTwyD98ea6rhN
CJYIJZg1pcsmm8YXP4iQEGQSf+nBYFotPIosMFkABWGRjqjfjIY1BxpR2EBfFFjH3hvIDVMG2Qvq
Lhb7MD54JvquDA/TfYsP3pb9+sCzIZJoYhzERxA3zkx0SSknhV/8rRgZ6CD1q+FDMAnBhTdaDx/9
d/1p2OozdnkpvqR0049uq9oJGUHn4oaOgBr3yufsGbIbRyjyuE/ejblK5R7xe8oVCdIbi8rGGLfw
OD645iwkdgbuGqaA3j+8QGxD/G/EfERbdDE28gsNzp12Hr+xb8/qkh+zl7Fl6oYIMCEJftsN711u
E5uIZEtxxae4E39JhPJTE+Ov79H+2DbHN+f9ALSFGIEA5kVSdp+IgEp5TXDHOYEddvBWrtoDuFoC
VGw6yYPDCcMSMYo2o4uATcT1X8JP/ad4JQ/vKe+hhWkPYCsIUTmZT6pIwlbejEtCmILlvbaH9gX2
y5E+qkfpci0MgLjQ2i1jt/omzX32h+rBz7Y4VrwUNaoT1TM+Xb5y6d5P9dZ94H6uwXl20b9n20Sc
TXI6GzMGb7rZEynhRwa3fki79M7kWvICSEhWRYzN/cXpkrePr/bxbsUzCpHInzmMYVeSKj6Rm94n
AGDM7gdb8SJuAUwsTK+8j1lk/S6uNKFCaQ2b6ZdxHK1+Tfx5aD46O7pWB0YCrsYqoDKQL8GoneYf
SLWfiQT2wWt+MrbVnpCbLJ9H5dOkXbDtPpBJOcGVuZLvyokLsZLsyPFdYdzqlX4k2P3NruRU3Ktr
8VLcwGYe4oBHAvYcmPquhdGcYOqvRBP/48CjUoldEJ6TEYB/80/hxXb9g8XkEnhPEgOqoJgeWjn4
Xe0zvAMK+B7JB/N7d2wPEKpca/Lr2e1NBltc+Kj+IP65PIojyHy+TQzh1lSsJh+8ozXbE5aRZNQE
feEm4QujGftgWOTa7rEh6W/ygfzohGkdCtFwaH0Xt5HwLYW37mt88AD/qKe5pKcsW7qs9+KiHFDW
sEvqikyqibCIhLh05Z/hxiGW8DUio5ee7TU/EoucjQtL0XKgqXZQo3LJ8Y8sGJG1MGocMy4Wf2Bf
2WD+TIWLhE6UDsi5tkQvLttCefvabLptd+SP+EcunPEs3fHKgeLNOD9iDdv19Fk9+FCsL/9GjMZv
Y66NGweUS/1VES48igefxSaLW0n+ULrEVDiS/sVicubwG5kwRZQxHs0TM5ydw4YfcbpwqwSYbNOT
U4c5/v+7Q+CKb+O+sRp+xwimuHsYD5ycvOf5JndxwFEicdsLHwXmjGzrzxEw3Aza0WMo70UDAi8D
PlFrjxxijOiI+cHkcXfxFn/nCZzbdNd9lDh+/MM/AlN5L0x5ZzOsBbnVCe7zzxhdVIczpmhLvolf
WSR8abFMJ8IoIFp3w/Gk/2pSwCEwxRgFZ46HZIH8f9jOLf0Y7Cb28dt7vn+8Lc8K7fxjePJyXCFJ
NSqlbxcvw1vi+/RP/x/r2T7EtWkgZ6e/stBhaIvhm1rho9nhgV+782X6A0EvXgX6G1xKexAPyPTf
gcdtKHKpYhOoArAnBvstLjc0Ug9ui0zfmVCT4wOVAMXpn+qMx1Bvw4bz/ABfc6YGimvGafGHvlix
bbzpeJUJNjKHJhIHgcSBA/hLJYKDAbJu/vKZ2sL1kvhTyacu9dCu8ku5YsSh+MF+CkUofhqLG+l5
S1HD6E3DgJaEOLd/SE9+wkNJxZK0rorXFLT7fsN5UBpwLczpYbOJyXHM6H5y5C9klLhTatxvyKdF
vMglJ+XXYHJ7EusaEIADDn0vFT6cKBawAt+jsugaGn+NIXpT6DAJTbtoFQcn9tiDcIaGx9wqepu/
DgrT2isYMrrJkmEHNpZH4em5thxHjr/+IjqCgoTAhtgfpBhwDBY0XMJm3KUrRgS7dvGmXvEvx3ET
g+Cw/zbW5w0BCMKW7QPpWkzJquqFUqyIFgh5Z2wdpxObB0VhxD6ImwShF6EHoGVOGk5Te4V/HpNf
of+i0lrIaZYDtrBIIzi/xCMqj8JiorvFynGpeGwsAlYU5y9KrsRh4xJDf+DxqY6wy6Dx8OJ/fo8J
bOD35NFyDxsXGwgJuFhuzC57xluTM1GDEUeIbFE1XZYBRKv+qXMyR8rbSKAsNUqfQEcWGT4ZLpsl
38L8dq679bd1WO8Oh8V65+5cx1rf7cXZWVu2tXCsg205zsIVubpH1nIdF9fOvDo769cJTOd+WN8l
8/p9XTiReb1+O/ynMh3re+HYlnU4HL4PC+fgnq3F1bFc03EPvMreOYtdYN4cpzOtb/e2qMzvnWse
6DyY7u/64Jy/3cPhvNj92mfn4LjOLxGoay8s1/5dWAvXCsyz7Rimu1jwq3wfc2GJh/m2rzzY78Fe
2Ofvs+XY1PWX/hIVMpPa4+JgNeYVOkHT4j3u7hX+OPP+wzEwefGZp+Z/tcX1PJi245wtPnOx+F5s
QKSY9q/bmfwgXrqZ6fB/HAN+PDW/AXgtzxxA0906g/jr+eDajv3rNEvxEvdguVsenk9ynHAlnvLw
azv+0r3+Oo5rXc+Hw9V1f93IdK//kXRmS6piQRT9IiIUGV+ZwXnA6cXQKktEEUQZv77XuR19+3Z1
qQhnyJO5c+dOThtrZv+t4+gsBtePXnb0G0dxaccQfq2YgSZKdda8gUHk9txZRAvm2YBH/6NDhvW0
1514D4+YWH+8GkSuzSA5EX/Zk2hpx9Y52DKmMUMfBQ+Pe57ZgbjDaHayCvv3N7N+/1IminMNfIlz
eMlCVYjFgH4FyNOss/nwOsDQ+BjYcol9/D8fQoBK/9OW9dZS+cXKdLC7GqA37o4M9WU/RCZLaN1o
SYttpguTq4zm9AdRP3tDJiOOVN8Q2UVoTDLKpWhQDthqOmnC5LMvchVqG6fUB0J7uUWZKIDFY/X5
kd5IJ+pw1NxB3v/03LaMIl8y/BIUTOkkVN5kVIrQawHylkwn6z/BJ8vdl9mPe3HEYx6qd+Pdh7k/
gO22OnXov98od4GGg+iFJyrn3gVSfeVvR138gPoD+NnVp5qKGn1ToRC3r7xKvU+T5hPAOk2LjVQ0
cLAzl8jjdaKahxaC2sm09de663iGexOZVHSM6pICrsSWOpUWkDUFCP59RH/Kr1+YhV2Plqhbz4px
76ds5EdQTdjF1rqjKTfEcUQ9OFwo2/sg9FUjQcZdecwFZkrFwBrIZMnul3NcvkGjbr/rLCFlqEXv
IZ2pX25XbUwIhe1pcf25Hg4+J6Q9O5xn8WEWzWJ7tpvJ1iE2bETdeYWQBw+WNqRUgNLG0e71Mb19
yZmfZKoCPD0D7HbxAalU+Fj6maAZyXxycQKyuRMDs7JeDtS+D+0nF89VBzPfas9o9+H+nSFv0y2b
l5p9SWVRT29VZT8QWIX+96HSmwbbsvVcgTOQbSypEqUESXN5bPw49S1ipcLWqNi3oH/wcBrTNUQd
0OYkMVsHp4WIrRH5VSoREThQKOK8Q5l0IbcomYgV087mNBt8YG/CNbElIC/irg0p+hkBGCKmZ3Ob
TWoXNzRq5u8JPaGi7zbzyE+QrbgvFG9AY7hu9yFMBo5EkeCERIqI5gxUz3g6+i4E6h+Vek/r+3c/
QIymTO3u0+vbB+HufnRap0P6RcQhQ5WODILzNi1EkugnYimH4UyiIdJsxMb5lTfln7SkzKpCuIdS
OCgjIDbsT2q+8bfwuxEjPIkEO2fDUzhjPAFuwHNJ7Huqre+2jfSOQJmKwlW+GG7fC25ZqeHkUlBL
u4UceiqKWorN5yDwUWaRUDfHFdFMht4JLrxVfVioq1v0nmYxTYTOsP994PIJ7qt7W+irikBykczb
3Sj64jtte1935UUVc2KHaNIsktXgh650aMJjN/DM+/gZUCNqhzQoiR6QO60RwkMY2OB7Jib6OOpU
pnphep/zaclSl+Q9JwNA4WTbhK8Zjc2i72yw+a5OexbPi1pNBub4XQ63hJycea17dwbjqI3JIcWf
RUsE8PaImj34Cl7vdg5dHdwy7sLP4r4ZRa/VfaM4OGBeF5Zu7hTTkYt6JQWp6UzxkL7z4V34pH+B
mKASegh7hmd4uLbmxFkYf0IzGrlNSKg4llZKSKXvvlgZQXmUIlKZP8UKSOSMVKVyuIeac/LucTJP
5hCK7Tu5FynsJsrGJAlFSoie5/t2W6yUyYN+1/v7pNnfFm+UGi3E5E4ooJJ5bH16yk2K1XsBmr2h
Gm7+OncTKDWLEQFhtjlRdE0Nk/BF4f/NECzkSQlj7lxA0Bp/mwsIEfmjcksEQL+Lb5Q9SI7iWh5p
5Tul/e5ccpEGR0/oG9SR7kr2+Wvd/Xd8D3VfhF6JR+HL6v5zW1CI5yLiHslBPVPGXah5OEJcRAZT
h3Tr30IpevHKaQY+kG+SuJ0WPilg+z1RCGlvhyTg6+Pb0ZgI3MBYoB7GNCjj1Ad7m0ozpI0PsBci
1a08+L/Oc60tPrFuvz00Mccjn0YQUToTWBsMjHUCJF6R7KTV+ZStSi7vGxO7fKf3SbGV/HyieYOJ
OX0clIU2/0xukwr6AYf88rUzZ9+IcpWp5hiTxhtF0jGfiNxA4poRAoFTQGa/3BUBMlUg8Oksd6Tl
zUdEhny47IB2OP12sH+TdR3szamBpZrBZXLKmbTkLsN+BpvO4e3uwEPrGk8MsoIrTSmNIYlxzXwG
3K4mEo+fh3ePHkUsGGymrwVsX9Yo2Wo8Rdbk+U2nUvCYWhgeqXXeik0XXgxqq9FUCK6RT+Ed4uU2
XH+D8kx2M6XeJPVlYabwMLEO1EZIiTCnvAe0mTCf7l3UU0Cb620UWZKBIBsJpO3cbLIDxp1OgtgI
LGh682rRXM7pe2vwkx3Q13/8YGLB+QHxvBSZEEv/4wvwe53XWN6bGb67RUdKPo/5bV9O9tueaQJC
Bhz85AfxsfsmATQGXM+tN0pZfybZn9TC6NWG86HMqXRLxHEw7R8HqZacpimYa1pHgTJda3hcmYfl
IhcKhsYlMJNdiOdy23MSqVtj94pTQAZsHvtIvT45FKANLs7ChFKkhuMNGiNQQH7J1eg31Z+VHTIe
AqVNKD+zHxK9UlHwF7k1qgHeOiAkslOWgY6alW2IAcHQs7uYkGT1/FMjPbpthiv63a6JxUaorO5P
Pyj5qNshCOlno/yQtafvLYVPFLaJ5Jx61S7gDZz7zwAmS+uKBPv3YsavcT/rSbMPo3JVTukq9cuz
8zGOm3qrOd2kXD05gTvrwUn7yzAMNsCm/9I62PnBZLit/+SJsTfWEF/G1YY3E8EEiifvh1sKJUG9
jyw10VgMcC+fo1Y/Iz69w0yJWjqI2MW2mHE2q0jY7LNFu1W3zRymfzkrt0PizL1IGq5INNBs4vg4
ZJvR3/d8gm7SE46xm9baz2fx2L/JdY7+HgKcaC7vhaBsbnkfjX/+qJibDac235jP3yOnQ3mL8bA5
KTEDBuyG90Vwhz67fprgsQrgR/XpqzZVPDC28OEPx3nc2s9Ajxqn27xmyfi7YttHQChi1gion8ty
efsZLZ7Xr0/FwC+YJZSBZmL6OfsNDu8cDMSv/ZSQOXc6MmljArX3QmH48kU1JgWxrf13mAbJMV8k
R2Af5DI2OdCbFA4ukDsnNHFzzSUVaMvnDMjJo7Jl3Uy+sBEQ2bQU5+bSAcrRV3LYk1kwbXMJSuF0
ZEa18EsulGPH1h0SCBspRHsII/oI0a5wBrtHKC1jGYPR2qdg4MEE8rRZsvzMQSBZPqTchi5g36oL
AXCeAWtDntSc+mjfz98eVAqIMMwwhj79A3QKzLAkCqw4WtDa96imX9TbV2wuT0E5e7mIyXqngI5N
/H44o5B0idsT9Kv8F35mIPkvFxDSfU/4tnkapzOTth5zIDHWw6wOtHm+IJ06zzbcQQ/+Znjvwzuk
pURE6oq2JXv5p5uwDQHRYygGcA0gCQF/XKQ/RnwYJ8dXZC4zRt4AaH383FQgGaANFK7/ZIQfKF3d
cpLlB40JG8jgbvUMD5TwZMN/sGxE16z+j2wDH4Ae4xL38BDRDiscjjyUUQZkUEDd0enuLJh+d3pH
mZZEB47f9CypOH+PUNnr09O6/UNq471pXXR4ceAoea3m958viVumAlSNjunQ33vE05zvSt/ibgIM
gNWp52HMjgBKrwAKYoZ3NpiwS27kcQAGaRoFMPjPbYcTAipE5q1Hr45ThaMTz5tOsB9rxNnsYVr/
iadZ/XVAUowgikwBtTYNpU7TGvXafymYPiaNCegKdPJLBoJ8BgtYJBl2KRSUd+9wyyBFBGh4eFhc
kIf329VpgtsE2MRSsE4B6DAM4EXT90a+YO4BtEYUb4PbwfqWbGWH5wZkBioC6je0vg0K324NE+3h
ULglU8kLK++HPCbrGYoeZFZyYpA7+TSuw56TBG8V9wV0Bj4NBob3f0sBkhRHAcX9MDSEh+CHjI7Y
uLPTDsoNvz0JqC5f61sQufpIvkiAmzOSpZBndgBOsG+Z2//BIkASQbilb4aQf3BJRwLyAEETELay
h9dMRAJLAb4WUBNkLPA15gVfnm5TiHMbbtZ4hAcJ/D/dfTBIpHBodX2368aFUSppFtFIGQOjgcWA
CvLFfeOChZGkFbJAFMphXCG6DkVSinZaYvkxa3AoyMwyFoz0mCgB/Ee5NHM5ABbjSTh5TkCEBmLf
FM2gJk0/QIHwoCgFAAkDmGXBHeDmM44PcEHw4yMrTaCAkAVIDmoiJICcyv+C0BMKAVPCyCiP6h/f
xQIQHCAYrKTCRX4QuCCb06ZwQd5T5FlwoMlyQV0RWKbYnRveD7Xkj7Pvqwn20KBwNVZZRrsykTxD
85Vdhkl5PcmnQK70XrPPr35l2YBzlY3bn0Gz/rFqwdW4yh1kjKMUZeWoWUvUOCji/zmHdUFrIB/G
7mWRFiCNv99tvuYRSeOwUufoKcfKCjiCUg5qyUWan0dnHUOoBMlmLoDwmAi+D8LOaMuJ/fjhBW4a
JI8B4QwwU5eP4VqQjk+sdEWrXWiSVF4DytMX6chtM0ysTWatPxpkbXAaycpMGUZlVx8hDfE5yv8Z
8CnTLXJzyZjtLS1Iv2OqHvMBOV6ZxEw7y9GHBIbnmiJFyptZ9YIsC4NBFYQ6/J4v+Rt+TdB2/4EJ
Dz7IrAK6khu6pCQ/uVfWKg9HxQDbmofDGRuS+bXrI5uokm1xr6pD01cu8+RAyOkR6tS0RWUdvQWM
2F/ZRerB3BLckXkH6CfcA9FmZemYgR3RN9gBDB9eptwO0L44Z3lAl9wHXEqhuWXDobhJgpR1gqf+
QiLTxmp+KF2tbARXMI7MP9HxGldLu+BDAT18wS9FToxv4ZmrBRi/CPmYIGFDyDVALQOUBnbnmVmH
AEfsXGBTrBZ/k5EG7cQYFegakxE+Xd4H1j5nDeAuK0ZwNtDUcmr/dSURom+LLQ1yBXdLkHOgxlHk
xt+YnivhHQ3xOA+O0C0pS9CvGVpgmEfyxZCqjfFtL/iL+EqkJB4/LJJ6ebrwPWQSDU849pC5fWFj
lF07088G/9VYjKxWnowOAgylg0cuUjZsK5R9tlTZXYHa79QFIZGAg8/7qEMS/HMxNNg1WheTlFLE
FUS6n0XKxj6yYhm0Zs1/IawXR0UA8XGPsweo85mTkuRoFAdF/F6MQCYwF2C/1byMsKOsW/3KuLEP
OIHamCsCwjDRwgYd1Su7jC8E1PM/OyiA+KjMiMOFIgbWYLWJA4PeXoYl/RZTehbgXBFDX7s1ppOL
MX0sErhkk8cipXunTSQZ3PYgTuRI5jhtxfW2l1Tne+UmjXET1tcuPO2wDt8rT33fDzb4fwzQzIx4
hiKCWoGvO3LZSKTuHms2C9+BvYFuQ5LjS6YsmL03uJr0pxyrmLprCSYvlhYR7ejMvB1FeomdmTtG
oK0fC4ZTGZM0ihlBERuTxGB4WZbvTe1DDyUmJdNJHMxgkLY6khO5sL7EChCHijhK65l55bvK63el
CnpQGp3GxRGMhEHC7UCJZPHAT+WYPzIfo7gX6Z27SBVRkd6IbASxR/aDfcYH4cvJfokVTpL1wORg
Xnnnbc8zsLeZV+KptbHjfZ9fHlPl8kMRgvA+/nCscmLohXeXXZqfyQXVWnYB/QqEC0qc6dEphJkR
pRAsKGiYcGsK+g1Qvy5OApq2iAxLHvQUqnU+3W8aGnYgCkuzFcP5zjjzM3QsMI9AVyp1UjSUF/k+
s91QyFBSvFJGKqrm5eKL9Nx7/E2n+j2ii3ffBrQQTrqAw+wDFHLjN2hzehUFedkUwgV5nvrIVVlg
j33SihOI1Bc1PBS3kUwiz/Q16a+GCIST/dA9dtg6AFC0YgC6IvECmMgDge2phsvB+Rk4nCXfKYuc
bA1Fge3x6YqMJNU57ADGSXXoQ9hQuvUUXh3xKMYyRQIm9Tj/BenlXxaGs56DlBOaUx55Z2pS+KJn
7XxS1LPo3Ikui0hckZ7CX3x4w4oeCSL1xvpvb56A0BhTU5yPpHp0Gh2oDscfx43I0Kg++wzmNGbL
oAqD+h2ZbqquOIxmkGywmaRl0qdI5TCtpPIoGaJUSrgJsgsMY2D6Gpf2bPBlqUaCzcA44B2Y3rCF
cTh+nzwyrFiNtEXr1mWlm4+x2vsGIe8L7qhvPCZtNXk+nRq9z8b7aD6VIS8QsNLtUg9PgE9hlMDm
RWqLuiG68rUOqOiNbvSGxWiLihPyS+SjBOmM22LwuC3yuA012NhlEnKty0cbrnejozq0F4eAv7/b
hM+CD4P7p6p0RfSRT8fVplMiizr7YVnza5l9sudAMjhQqKikVIkLkGPGyOCWIBmGiBizSAEBPQHE
4mN6IvjZPIMYtN7vjIjxYf4TFk/wbAMGTPxN2RklIWTAKAZiHXJyA6h9fAi9Onvl351ggOpuQ0aR
NBq0ILOZYmqYa+HEsLfGbNETC41cAHnxEfoQHmb0tOOQ5neZETVMwMjNRq4ac/yMHr70oCbZ6dbG
hYTfq/elOsTllqiH66Kb6VWcqM/pA8J74T6qRWVsTgpq9mHd+hQufwxPfU30+1gzHUTYXrcALqvg
QNMVQ11op/FN9SVwlqxADtRplVmnzNPro9wBOVAubOZec6cMHIk0UaIjfecDBbbl7e1mJHPXTTpP
YEFZhTGpuomU+kUxGUkBY4TXKYVP6jE6vyDu0hYk0D/ZlDM6UVFWmlMFgh+e0auDEpV4uIB7PxC5
eKZ+IQe4JTdOxU0psvxgbN6pmt3r2VMQS/FPcOxGV94AfRbK9lK+vK4AiYRHMScgx6mwlhAP/wUl
6K1zf1wFYnx5BE7Bw4fXVR75PDELAVIKTQ1+wROaBGW//zgUGBF4BO0UGiKuyB1ns4+59dvPe5fA
WqV4Svrf4dD+UX/kS3Npr8ZFSt2hoIRwcvzPDfqsexKVGOed3uB9g0IeOCGo1Vk8j7CqYyo7BlbO
7RNi4Ehy4Wzd7J5HRfBApBHUBTWmbI7bKfBELpx2vJH/S1CUxN5DvtslUXfhDGURPOwH7INdPhec
v+BfDcMrxvoDj8K7Iqk8Tyl2FdVuPDqxIecGr/KcTzgvhId42EQLUM84GR7iZ8jkaeERHBDr4c4R
NCji8cUt0KmI0oA1vELsCXfO5RlMwi0+LB0+F3FSEjbwPITAbwRlQ9LJEN+YbZHFJ/gqRGCCAo2U
e587wrOuoMWp4tCFVsyzUf4ds7QR6kwMSmzZ2FHfRe9RPMj238fPW2Mthx9qBB5jrs6pRn1CeoQ4
RaMSDZq5cHmHcb5+Tj/8cP3MuT+ektO6jIVGAMYCp51kIt23hNtaE72hVg1gSlwJs4E2DPg7uH44
sRhzPoY/8iUL50Ct5yr4qu81qULey4ri9Ge0OCw51llv9ZL44QKzFgca+8wkU5A5TIIhBxdrV/Yg
0Fw4B2EdX2BLc2oRwAhZAeEqMkewROgkglsNuZDonEiBkJfKgN6h4lGWXcK6p6Aqc97Bh8DFYXS/
MYdB3fkc419qnkJwDu1IgSPcpJrYxyTbb93+Bv6HEgQQu86hTBuVao5wE2l/JvSK443OQH73DGoe
/71SURIiGkaI5vJ9Q2aRA8quaKf1K4BIQAGKYQdQEC0Z3UuF9hcOoKcEBVBLvHvtOWmzzGgmOGyj
ARxp5+TCwK3Q+yTHV9/Yo4ukkCzN4BAdnTXtWMg1iTOJxk5I0+U9644YGfHK12Bf6UfdoBf4z0mi
bVJYk9oxSQ6h6Abhc+TU9Cgas1sJH+6mx99UllR09MqdEXsydWTRf9ymc3J+ItSN6nRRqdNHN2lT
v5FjI93c6r9bcsAkZp9xgpIugrljpUKvjq7qM22GSptCI4h2cqo880VhApsTccwSU/wKed9gFJb6
BL2CDpkmVk1lHN6jcFgvH/qSAXm//f6+/fQXU1noUnjKEEJamZSadKuG2KReDnVXI1+Jc0Sbe1Qe
kPNzYG2/BFnyRjDUW5hHsBh2nWjHxHpCe6WkwTWFpW2zZEP1qZuSYEvsz9YEHqSOb0E/4UienmBr
sV6hRKIAoXRORm0mppaxQmsJKm/q0rmJ6yqJ14yCWgqgi8sgg7eIM6IXjZfG5S3QuUGdL/GZ7GHq
y6NAT/HxqLS3PzRuQisNDYh0/DA37fNC5fBbnbYpJUteRqPyxsXoUIjIAdLgehAJAjGxsDDVWG02
Zh2z2M0DO0cDbZRCbXybU820Guw4Lcvpe65MpAUVd8DFvFJfuXvG6u+f/88eYBuy78RmZq8F1WIw
rq+4L/jZnKrvOa/JxFOEW5gCOPQ5eQZCbOh0S3xo0etA5eRH/USE4vhh9T0yt/kc347avQk+yzcm
VL6hd1Uij+LiweB84QR0O44jcoB8gniTkwiKE19AVL3jK8UVQaVwkqE3EV1S5xMLS5FiW9wG2a2M
1IiTGqiWkWSFgmZj1bFeo6t55egixiLJDnxpXmXAnQPfSr4E9+W+17eiCFkXHhq/zV50dhA8HWxU
VQiGlXAiSYtrwh4R4PLckDs5AXHofYpwwZ0FPvZ/1Mmq4NdATkdRlhcgoifsBzAWOaolU0B1NP5w
hSAPpsfFphJkSDSitLgEVAfSKXigK43qOwrdBPrNr7DhIqgi5c0zYORJWl4EPXHHgSUOEUA5poWY
5Mp4UxLpiyqhKb2459TzxDLxoQUCzSPCPIyqcRp9dik1Hyj4HZLp02/GtAdYpdN2oayoEU8J+Ayx
iOA+CsrglZORHzmogBvRALow0Bz49/V9TaGmY8zeH7u7DARrdwmjMChgEgsO7+uaz6UD360vHnNW
F/RhQZkHUR2DXU9xKMxfeSwtuFlCTQ4x5ijudnoEMBhA1fXf1AeI8xgiGIWFDRkgkj7LFIyerpKw
S6tdSuEWSYkjq6Ncsti5M3BObaddBPQCVro+jcHIptIvSYv1H79hwJkcpkZfVAELiYEndmJy+IGu
SktepzgmgLkgHvh7xeeKXiT8Eftju7TxYPedPo+MZXNh+9LQiPGGv/8JCh/7cChIjMKqGFNOEL9i
8ZHBjitTfoNlUIl8F0b8mtSeMu2Wp3PLCsFmKA6nRIJTA3umscBgTvZgLB7F8EbI1MyZkOQ4PKi/
owMrniFnaHbVjo1HQWQ6RTp1YawS/C2kA6zEpV2gDomarUkwms0/lL1mju5UARslxF+KwRDsBvpU
wb0bs8HYWFHsH3zGTfBkbp5TGh5FT7AGONbTh0dcGNBDRBB8yULQZN59suzvFCLjPE+rC/7q+6LM
RmHlQu90DBtip5VMdZIUif8Zb2+eTnkwyctAmxG/uMZK4vqc+VikqAnUhaOT45XHFLPOb2vTYfW6
CVVn9JqkNiJz6LPNQCZuSn2ISOKQC7EBWd3MgbQ5ZosChvApRCQgUHvEaVR70C4+/DXh5poOErbj
1xTvrwm4ko/IHIW41IQF9zUCvaGx4ucx1wRCxJBKv88rJvW0YiKwg1hxnCrMCH41DgwmRThylfNA
YKv28H5w5PDUJAjyYMcwceen3ShujyBMC0mQzZbNhFz/LF31R9laf6n2VUkLtaJEhZQWO54NSrEa
Ofsl5ojccksaGurWup6+gJCKiLwy2WUKyCErf6fyBf6y0FQgzMTvbS5sKxYxJpBFdv/nfimCX4DL
hUWgsAevjLPBR8J9zDvEFvpQ1ybKwfjDCsExYZFQ3jlHuAioxtcPvMAZyAFERIERwIcBzaDyB+/t
30YXvi5nzLi8YssARCiQZeOuoL5PuRuuyQ1xRkkHxi89tldwAO1C4EUoj/eFiYVUyxfjJSqwAtQF
4/51sCycwYRR7IcOU06tLCPzb0vgLjMHmJESHQrQ0Ea4IkwM63UM2Z3lB/DMOcC7xZ8pz4lnidvM
th8BoImhSQGFEOshB/zPzxRentDfSiJIrix6IhEY6dxDekVmJMDBQ7qIx+AHLsyzYy/wzIXsAS3c
bT31cVbxc1kAeKvdSVRgogepcqrX7ij1O9x2uBWIiBwx4M8rFVO47SR6eAFXmfvnGelGcRNdDwUM
z6ucaFwR488VOTQUZPvwSMj7kKCgsoTEDL9nqS2wxvwfxRzxacXKX5xmFM/H+BhcimdKjwwtxyj3
ScKb6KPZCa+AGiuIwGRNsFw70A4WBt+LN0v0SNmTuD3WE4cMpBKBFHbCVxYIJGVfONwcUt/C0zv/
A+ABEEzT2D76UPuhbbVPgDgrmrCeUbFOEPK/PgW7F5yV4/dOlbGvP8eZOh9V9M5FvGeWUOZdnA1C
GGOJxK2kzCQpUJX1SZ2DLwzbpXT6k6pprS2M7rfR5oW0/Sdk72qfdUv32GbZN9MebKegsXP4VlCE
ofexN2h/yVnwg4Gg7WM8og0ehTPkGkc4M05PwUQ+0fu9dBdYuEvUUzfgJvAOaw7XR7tN6EErI6tS
5JcEWfV64EZgMSxu9dYJtvfjtGThnJIRVPIxU/UoLAUoHaITjRxAO57BbGjSRcKi90nzoNmcAxLz
0Uk1LIwdcy7i7A8SxyAefG9zRfPleQvZQQTzAygIPb1/kKcfnBqvkW7IXX79B4m/DJrgqEKND+kl
BX3i9AfNb5jE0R3aAGIHZKbkszZkI+aogtIAnG0U0p4S7XAihZsctBki1XY2oKMMy9nN9LE0vxt2
CY0FUYiS9rN+XbI3PRldBaKalSF5Gdj5VkUiCdHxCvIWkPODYsUqR59Zg56tRa+fhC4BpF7ZS6eg
YF+tEom/7mP+A2X7kwfmtTyTlsen/cwG8FJk+5GtdGX6eU1k87fP3Fs3a9HDMObfsTz87W+W+j33
5eSJtLSMTVEtNDW7b1RqnkShUDcFYlqyLQeguk92FDW1bI0kiQDzCppaYy2jEdHVk9byk8+gIzHR
uCzxluCeKPNiUOr68GlL+G4Fok45ZtpO8dbob1N2kcTx326qVKElF32cKguw59T+9GstBdZ9IakJ
aic7j29id3dPUQICp2eHxH4oq9MOe/kAUEZ7GtWITgRVEsHYY/tMrvK9s82XR4I2V33MkPYE/iTO
UwLcWe12kNORcyLLkkRZPyF0l54wMt7R4O4JJSQtqMp1l9IrmYu1SiQD9dBUKQ8Gxmb4r+5ar8gC
pkS4Kg4pUnindC4t7neqZW6T3piwQHQZHjwsRloHkybi8B0Ag42xerxWyh6HGzKGtMHmb2HMMhRo
ikjgCCSzhoI3wbLP2I82eBlq95ToY8WMzxg5bUAGRQnJNokrdBNuOn2Mhf3C8GRTTkUMxg11CH5D
xfN3zKLHRnZy/FB9DFbHKUqs0EyRyyGfhs9toiIMDW960o7cIJaTb0BtzFCENktPMZMoP3awQVwP
rOmuzu80jaMIltCAP2i4GxNMJag7c4oPwx2Qg8Ws0BRyIGrI0XpqSVC+XTJyI/wPJDtBD9G/BBFo
RImwSIt/xejc1RCkOH9uwO9zcFEiPFxMtCNAtlnU4Is8rTxWc+TOQqL8gRZlSlgijCiQzcJj2F7/
kA7AWcIWPtbG4JYmvRDR7bO7Uvc5yk+fhGehPn10lqR8g4FHEyyl9OFB63fEfvAUZIgTOCysPHmE
PhZU6O/VTJgLoD7ozloPT3AOIIIiX8AmJpdM2NSrMy3bCzQw+QWLuenTplfCF53jU+SHFI4OcyvE
A7SpouN4toeb92hmjyqk37QqzQayXVIJri1O+t1WmBXjdEif20877rLlF6HH9YOgvpI54xCyC55H
bONzuMfCV9Us637ZcewrnGcfyFxBG6sZuZTE9JvODL7SurohZOV+0xCaEJFXeg8IqDhjU0iS3bi9
jW+BAaJPv0JRQicDWreHSg1VnBRyD8Np9zN6RZ2oN2Lja8j/T8BX9fA+tHOG1FURLGEVoyNNsiiQ
Uc6iDh5+CEgCoE42p5X6vyoOxKuYJ1zqzvRwdgR8dkgbQXwc35CXTUQFIzMpAQwnCwHjj0mYUJxH
FwFHvuCOEKZBtvI/LKCWEyn1Xl2U+HjsRE7GrtR2LTyMXKcasP4CpqFwNEAxNW61zsbF/cWAK2gA
GB7bEIvJhOZoPL7rRUn/LqgmYMLjLA/bx4ImpzHOp/Fdf/Q5uWM6x50hyAzQNOtImEELwCuiQIHQ
EucF13kkYp1GO0oPYkoKs69K/4sGAF0f6cS4zFIBDqBOBuz9pbvqhexMVRPSu1otimBOoNIwGFty
HATmdAodlmQj74cyX731Ixu10XyDw7L5osRsY1WUC2BoOnfwRZ9x/zmSZqSWnARWfUUSD59vzCFY
BGwjwjN9qn49WmWSHkgT0JtpKjoBYErebqkt8OoIlcxDssQjxx6yaF1K0DKJghh60xKhkWkQQCYu
eZ+KkIDOhnhrF1wUgIN/QF8bt2QOqYOAcZkvc6fJVboiwKV7TdvneJhe3895pYX6CDOJYBFIIrXA
t6gkIa6y57MN2bcbJ5YkVW6t+Fq6GkIpgtqR08umoxCSJgcTVSIwN7krksWy/X2P9T/AMRQGiwP8
bsCNJ2p8JYukcPVmAycqBAHPVwXWCqh+joOFUAZbY/QRfuJNaCbqi1sGmN4dXubQYsGjCy6csml+
AmSCLXjNTl55payuOhaw4O6eCqJZOx11wgb9K3MpfuNzCZY9vm8JoOS90YE6scbrlI3+i05Lme3g
Nud+0Z5PylV7epnqqvLSJDdWpRNaDA37I+zLmmaj+f5e7WDjdy+c3QAma5EF8Jp6UcsNkZqycmjW
OAAK3uH4DobsG8ghDtJ5VS/Igb2kLRqMCrFVAkkJ6hX9cYeFheLv40d9jBVtSlu3YgoowPRV5jJ9
T9LjnR5ZNRjwlDQfdvtVz8sb17zc5Ef0zvcFGWfRxPY+P12kEDeWpf/FWx3e/5QL6UltXrPjRtI2
LzR6f2Au7380lKJvSvzIp7xUwoKgMSA13SQgCxw9+hsJjCcSKbwjmxhhqXQsUzQBSgHSEGXED/Qv
gFZXOTCZka8KSotI+zwrqLLA3YK/mS0ibLS9PolKJQ1638C5/Su+orpH1GLLVu5RDWRHpZ3BbV+T
FfWo4XWo7UV+m+Z+uBfwDU9WdLIO55c1EzVEeCKzmx2vKVc68O2ZMzxnkI/htW/qJQuMAlyH+Fiw
DGjGhpaUKBBD2CCyC5uKE+p+T+PIjm3367oLc+m6pj+p7dIlBIDoikYX+UsSdlSHtVg88vPE9V/k
uKjR4dlhHVrcK36Yb1Aj/tijW3OAhzxySVajJETEOj7tIntk506kngeT1rUhTVITpnkJY4DhgKGI
48FV7DO1IM0G8iOZV7QdzhQR2DzbmayCdeZPGswGxPO9a175YtKo1n0f8YbI/f8yNhzEzGHcAWbc
GEtnnZ8u8nPWkKuJ6jgq42xKw0LxjiCH8UltgEXGPGz9gpfQ9uDGxZWhhlK2SQU3/5QQL/HihbQY
/0ArR4iGYXajMwnJ9b8RhROf8ymWBN+Z82BPdw1ZRQxPybB1YbXIUfUg7qL6rLQpclsPqTiRrYi8
qY2gRQpn4Wb7a5gF4oHOSAlYFUXRsjOY8J5nMKAQzKF8+R22Lp3irJiaFtihdDNlfTThiCKZkc1S
EyuPErqxPXTFayN3hp3a2C+UehQPpi00wxkvuQAI4jv0aOjyO+rjGYYEomx2gDzhUuKywaffJ0Fh
TQqX5gfQvSUsCYFUKEGYeVGhXsLxEtMs+KrA5jybykzliGuBJrOD7Dhec+8mXQv92OaGWIceK5cU
Kw/9DCCBq7Z49IgZpX3KJglgC0jLx+Q7RqvChvppg05ZLCa+j1iV76HDq49gMfjRB4kPHFpmiwQ3
idvvJu4+ziAT5EZ4scVZ4/kzZwBCR4XOWPmtd7l/DI9HyZpfEIp3FPvI2e/CyHQumzk/YxCtzQrm
G7u2c1r4xzmbUGaw6dLsispHlULLwppNdovFz0ILM5susZbhnJybxcf4F5fKuU4szXk79AyzcLSt
N2NH4MlvOg8mtH0Qv66cXR+BdNhw85e1q/vsZzaZRfGR9WJrrydnyNOAVnCanYFNvZBD7y2rdeat
0zq6NbBpzINSUmdXrqJaZJrntUfW2f24JX9TN2+P+CzcYRQZUeADYQMmAMqjwMvyt6gU3H6fq88G
bcdFtRhyA3RZpxgjqOgcZ4lW7VZj08jyDVnhJXRW7niAbgM1YUfXXBrb2xQrDIZ0Vocl14P3kmef
pEQCFnLDX2vFiMSncOTcrTDkiOP2c8uTLAbZtJgADkz+7Vz67rhIi/Nz64gn7B2TGWn/PeuR+gCr
nZh8YuSNPCPq3DKk3TLdv0zrPSvDnKtCPuRfcVWaw7knv3WKsJ68WTGe+LXMc/ROGXJt3ggLwAaX
cLhtGwkX5mZnWIyzqIAbOHHMXDPHpTW0sdJnsG0o25QIYL2pARrZyYr+kPzyZMGQ4E2cUMKwezoI
HgV0Hm92W/cse0nwoGqMxnnwEiL9z4x6Vwehw5Yq3icspVkVckhsCkjpDYa6mSDRuHglfrOrLvqC
udpRvVzA3YKFTcNB9917SuX3f5/KVsk9rjN7UVisHm797pgOtX5/sPMz6kJAVbfmskKBvLKaHzmU
DwRGbuIsDjwr9vALSNteiyPKb4DVNHJZDO0f8JupwoFkE4bnQhMFcXRVc1D312hyTEryP5LuazmR
LdsC6BcRgU3gFZMJiRfyL4Sk0sF7z9f32Oo4feuWkUTmNsvOORczATkYBcbUQ2pki/Hw6t+zxjcU
S/2a3HFBesfRBeYEAlc7uSKyaNx7y86sPqurptWHv/ZyF2NM1I/1b3TJ+tKuOxa1Ibv7BZuXr70Y
kUwzLMVRqi3rP6b/1oaX2tsG47XDbvXJpwOgBGJz8KacBufL7bH4ecu/aCLRcnr1L9xO/ipX57+0
W/nKTKJNUw/bqciXMDzN3Ev3DQ15Ue8I/mqbBgCOR/JstQPNQHIszUN8inXQm8VELTdVn3GtvHj9
v5mHJBw42tj0MT5vODkwQwkeTDqbQl8Gb9J40deuX9JpO/kJxvMYX2pP09rz2rDB2tNgXxt8aic7
m5+DaXjJXbP79eKnXZKXFkfef0HvraPx9i/1fqpG0uh+sTofzVUtOceDwXP7s93uxVDfw9lm+TLd
FQ0kRdbL9Uq9x9NZVVa8eIoj1r1xRU5WUZ8Wi2NVDwZuWrvV4vi9c4nv9UvjpNIO2x0fGmCf8bl+
+Hvn1/CXJfbj2FRFL9X+XRo9Xw6//b5vni1QqZbvBcvkT7XOOy3bOmBbLVgdSWHN1zWuJQNaadMt
bWdDZS2ei5gH5Vru59ws184slEfb13oky9sKPvVlewBzzeCzflpntQrCRD4+eeVa+7kQm5fcP75G
aZSaAU9pIs428837VznONU4DR2ow+Px8DvY7trrfQu2//261p2RT+0KoDgFECAfGvHMDSzs423u7
3s+kUZyGa42C46B8EepvXJo597v2vYkd1mm5du/f+9ckcuRL3QKEZQ1rF9sx7HD9PuByBvnxIzHa
fnDGUxuqdXXhFfxz9QV5l8ntPkbhD/nxMc4l1ZfbKJcIKVVvTGAcJbn0o9vs1kqetOY3+I5N79/8
0AGoEWRF3gir0Vz1Pz4+MkmIKPvpsQ1ChXOea66e+v0/v9/nwYtO+63ph5V7UXx9RuwStmWSu3sC
NF47dku9/Q9NjXeQCte62PiRDhRn9StCZFR7u9U9YO34Q9NoUPishNgkqG/eElRbZdvoNXlz2Os1
4PParjX7Rn/sW+Jp8+n3p9v8BR+miNEq9zPN9qP2DE9We77ViE8lmaYRnL3kidnq3uPu7XvO7U0S
3eNZf58s0/g5eFDKjzAntedN4/N77aC21v0oraTB1Z3/myTb2rbW0zCXjbLXj5HKh9Jdnoe/1Z47
p3jbxItqXHr1Vm5wrS+6SvNBZTnNu8ItaWS3VHt9LdU61ELR0dNtcxR8Us8ZjD8/P43eaWV5jHlr
YExt7YlRrK/riY1svL397NF6EpGINuz78C1J5O32t9Ko/bbV7Fv79DLU/6l/VzuDcuveb2dqflto
fN/aSnf1wWRUTC6N9/f8aF17f3//LIoVnpKfJPMS1KejWvP+3vV5pV5U+/2dt3/C9gw3h1pif/KD
t13zUh8WG8NL/e3nktaSVa37M7eXb/mxplpj3u0mb25Xk05F8+2UDodd317LJUnyM693j46qB/55
O8YiufDchsbXxNzzBkRhs9IRjwoZc70gMJySc0zHecHcRYNyVhuNmUuqD81xuqs3KBS81JfxiG36
aELU1xzAANNnlUXzLwVc2elw3wVgX2ANjirj1evsK/9z+6/ys0QSqrxP/+Em3tZjLYDtuo5pVnzf
vWbfMz3qbF3i4fGhqeQ+0GIXWUEt1ENU9Xv7M1o4Zv6b1wa9QYfpignZ197j3iBu1+Jht+v03iQt
Qqt3SMF2N/m91Mr9cr2mmizcMjgTGSvTW73uxRV/bm5+BgIFeowN8L5PG8Vps6pdKP0kuTcqlWrF
wbQ9aZWaG/8XNQIz1jzkeqZJyaMBgSr6NU4uRSxLqc22J53lz02mDmak6lEJcGq/lsCSAJb+xD7k
8XTafqu/ULOBASFmWMcHQcB8GFatOiqPqqMlMLS6ZgpPAQcwuuXik57lobMCZikHPMqZe4Kh+u+K
xeT05DBpaoV/0zfCgFDjytE4EiQWdkCejftNn6E9vQ2AdU632NzIvBV8yz+VhoteaOAeO7nh5WNm
oqp6Yyt3aJbZ4jvgVX2v/7l7Kyl7OH1GEu4/c5uvicHeoIeZD1g51GGtRXUzitK8X5bk3sIZ0U2g
kImGBfCgM6td6C/p7cYyx56sKU5XT3n5QEqxBLxiGCwZZWi5k0yst+uFGYSasfQudokm3TA0Yiv9
cqOMfTxLq8P7t17q8bv8j7D30xExRH7RLo6y/x0IJhBIy8SbDQcowL1jTd7yZvtgYpymog1UjMLb
VJmlTEvgdZsNSDSkDDWCXZovCpcvw9Ny7ugGj65hA0TxuDVVelcr7c/Fv92t7X/RrNrIGU8BnrHb
mCyp/rK8/25NeiwUeQvTL291M/Pa26AHu6cAcWpcK5QN1q/507gMA7AwW2ib/y7d1O0UMGbb7+n9
v4goz2VwmVLd08J41I6rl5Iq3B6Zv9KIZomaxMJsuBPyKVQhxneyXMfCvWkGyrWdX7zkq2QJ2xGZ
ArKqE2qVoZKttaiiDiasD3I9S2NPY5VyJfDpqgfXBz+4LrWyc2X6xnbf2Bsg/TE9t0+zNrTzzKjx
X7VOdXI6F5lZmpetm2bQRE4qQmepaiW7YiV0Ka+hADlTalcviCJl4AkUou4FcDfG9+d8/YzfdH8m
vWMoKobyWX018RNPOL2rdRO4/jxJAtjmT1hhvoViqRey9bnQ2BXFV4ZK+4NgYM9td80FCINGvbok
DqlSa+G/6dBt3P1H8xjvdvcIhgU1+PDf/b2qX/Yqq+9s0cRXL+u3LbTBdJybU0B5POe0G0AGiuve
Dnx+R3D98FLYPmqLSveWFd7L6BYdk5Wam/k/XSHADoDxTak/MxZlnzr+t4xJtt2D2vLm/VaEC2i7
tNO2tszkSGvOTE9juFX/i2PNn8y2q9MIsnsvGQ/fqQ5BOELX+q0E6uSFLvsX76TJsdt9VWkf3Hpj
cBdFzVAZ11aGtruiCNVLw47G2uE8yCh+75p+FECU5jCegZqnZu63HUb3WihqLci9v2S1wKtG6k0a
oTWN7CUWv6fVS2s9K5JFX657eS2J0uBcyTXpsi9/NAQOSyZ6PFsOFaj34Qc1sqWeOUT4a89wtFZn
Zom3EZtUbJvi4Sw5LzrPLph2wXn5/JiOldcnhVbBF+sSOcTKdMnu93FplTJPm9vznR4MjJplviyF
pi1RvuSpp0qsQ49ocXmZO8ebveD7hQIhVa7lz+zaMh/Gj9cu1ZyxbNPBZPkMFDRLViOdgX1Vq4j+
aaKH71+X1RhaxSDZv+7+qqcTfIXZVUc8DzWZToQziofx5PFUKjZmxPSmrcyHvXPSaDRIRBrz8e76
sRc79jzUCpJmHZtA5COZi5kMBxpCHxB25/avunidOsun/gQQ4FEYwz8WVz29BiCddfab1dKSxrm6
vXo5b035ffukqD9L7jeTmXCPFsOqEcietUjSNP9yoKuiTzFLqodz05CJ1bKfn30sq/SfK83SooMb
Wpj+my4GitzE150Ie57VU7yZ7DlNJ5L4N2M9QKiKl/9U+gs0eOQ5ljDzVM3FE2AcxTsw0LVZgmYU
aYVt8p2lZLU42K9GztKsWR5CVhW/wmqeGtp8wNOdxe8109lpL7YOF+iioskVTzob1VtqOdiMMElJ
/9FmJtlA9Gmr+INcL59BH/RhV6PMFfF7+nvL/E4HDu1h8aqrAb+V6OIBlqzt4a9HA2qg8F/8qnrV
CwH8aWkALctfALzaryv1v4+tEK0y2m7ep7knr47WOQnbpfc6KYHhPqky68NhwmKJzYrjctsn7cHJ
Cu1qYUypQuPf5L2PKvokGTUeR9MmsdXpIjm/6TXc33J30LJNMt/RjJ96sDCBpW3bzrCYmsuZVjbX
9I439m2y7FVyL8YK+5rH7eNY/Lpk37dng2ygZdoX1snltGzQeU5hnupLywARRlYGt+x449zqm2DG
BfrqsXkK4OeEqtLuMnJGZ4VLYBCfp+BEg7/+Bkucfdv0bI0fBqJDuXcPwnrZPEV9kG5brcujbwqZ
67XCLXSL0ZAuQ3wCuBLcAoDOYvXZqb0b3JHv7C3/PAzkgoAtfVxGBZc/S0zWwK6gda45ptLHgwKf
Bl3Cq04p0Ve26jOc5MUo/3TOv4C4ZHKd3DS9TdPddQR7Jlw2dXTMNHhECx8g7dm3okVAP2QA/khD
1gB+GtUg2B2Xg/v81Re9O+0b9r4hWtmlOfYYDHzd09G/blv6y1YPXIuTznf06DXr4UHM01ryQTZB
E9nlZ2UB6jn1XUnrShDUOEa90KE2QEhDj+J0OF4Vhk7TGo0b+DTw+gLEiOFdbLX+wxaBq26z4FGn
TunjrD/mDqO7dj0EoIgpX+zFNPIsjem+OcnSEAxIpYviGARIqWexXC4hy2QDS9E4aAGJ3MpNAUh2
/wYobQCH9hxrpVgh09WnXCAJpX6FH1jc03OxvZrQD5L0ga0qGmZaRuNB8GvkWo5Lpbvr6XYfdFk9
aBVOo73adecG2ahQadXRVZcf/QKtIhXM9NBJRaPkmF1zbbv5zuRDGLttnUxyLqeIAiZmIOvdjQg0
hK0FcAQ2yto7JzBWm1nK82BPWzpIJ9YoQK5Q1tVngFtLDQ9mtiMAu/kBEGHXkPRV28F1N7CtM5dm
oLKCh1tj97jrCyGTTaqm85GLl+t3d+OsS8SXCTk1773LJgz+AhkxOL3hB0SV2PoIPJC5gTGgOHY0
zKGejjxIYDKbdw9qrXdPy6whFjmYp7Yn+9W571KxEexbTjH2D4TsuGXgUqCYz31O1U1ZaKWDM3nI
oqF4HZ/NtZyWnYuOFGqIika+eb13NTtXyw7j4H3hsPLRp92/LwYgDszRwrAdmyrA3OJ6tPPnPqbA
ed3LqdiraEA5VLpCMrgqoMEVcRPwnoBBKmr1Kn6fB6HLDNFDEsOvu1TvcVfRDE3txmb2nwFxWFWA
CWwUN2XVKxCTPnE307ox6P7vsYJ3sZ2OCWzyNZzNGvKWhbV7+90fTZVmvjavrrd3rcaPNZXQpld3
IfQvXZbT3+LvoaA8PCRH7m/0FuD/zHy5xT2ZEPQXpZz7rqZFN0ILjCFzNcBMQ1A2QKoZKuxAMAHl
XcxThpZd9KyvL+DY4ZNEXWW90QDprigMfm7HINQu93asQ1v+lVrlrzE6GSuL1nY/JnhsgLMveNd7
+fcNXQkdVEMoxJR9EZXfVPgfTwyEr/HFrSiKVmqr4ws+L04gQWd0SyYvM9xCa6h3wwj+yTL4Kv2L
5c81X7dW64GTUVbyYEl/ymFQoeXrPHrHfw/VWPy0dKG+kqGZ1hQFmZoQOC4NMM+VtHDfrvbu/0wa
S8lK6Ex4DPmhoAoaHiYXF9LoYRVyZrs76ZW7C6FoAMMA9sF9u5BOqOTCi0elNqLa9RrfVSaE99dm
dfdUiN7yYSBVY1oQ6gctT81tRjpwVaS7y6T06+Ps7a0icG8hskQHSOOGc+kT4AgEhWJaLEaaCNrb
R3Ulz8bFyHIznVsRhNss0cDSnJg8OP8tzFJuZ1laGeWht4ccQzrbr/iHlVIb7+5+NWRYN+ZtXmph
IZ6i8cowzL/dM/h0e9C6o5yDeK/seQzaYyQS9IrhkGxYKaI/IujFHP4bonEgZaeARNnHlN7Qfbs/
66BDmTvFx0kYHecsrg8JI4eUZ//cMVAM+L47vIoXZNl2XakaDsuUHynEu6oGKJiaD7v+83rLsU08
l7pZZdZzjbiFCRjePDDVSQWSSGib+RWGy08pmwYdBHEb7wWTG9L5W8vjEAvP/2X9D326VbKcxDgE
S0KnlTS/Tx1+Yg8QH4vRttS+7L+2u9YDA2nXQpwKFMt8nFeacwrFd4XYR+vh7+YtP+Ayb/lAbE5M
cdTV6T4w3/HKhVr5cop6XqkyFOQ7TDxCpi1tNQFyNUxF7CygWuTw+b/9IXE6lu8UEBBdNdgowtXD
eXWud8BhtRwyp1tgVaPGIWpgC2sZl6fxLqv0d/7bJNIFvhAhKo+tBLtcaJX4HeG4QgdxiR8X1+dJ
KfJv/Gb1PiIgi4SubJMLc2l8V8B+RT1u7H7u241lqe2mCN+j45vsdFpJy7MWJirtZTAp4Q0l76BK
i3TtYltB77r+sWsApH/8+1MPjMktsWyP+3MOb4GiR7WL/LkoMFr1030EWunciqpupX6FmZaBWmPc
DIxeZRrSIjIDPsw8uH3KbdtUkBHfIhuUCnIml/W57tFwoXwbeyGuf4iN4uV7YL81YJqCasq2fVWf
lSkAANbLqIN8c2CSX16crgAYyDbWpa9xgT/qnaMEVHbRuubpOYFpVI0ex1Hd1v9jYTJDwRi20T76
5Dv4GpzMQDYFHo7zYGgBQdeyHM4Um4ARi5mrW7x9pvf0d56RRYEeOzw7XwLxBOaHNU0OAYkGndfC
7T8KVWRqEpXA2sStsM2IUTm8sAvKUVLwU2Hkdp7/VTrzMQWgq0344xBhr4j3ZvPW4pGEIFHSLxTN
BjL3/NoHzom+/++BPeB8EiPzUoOhyMBOE+oHS9RABBC7qMNm6yQmaT0q0VQKBGJePlRuWpPnzffk
maB/s9L+1ZxrTpPz++He3Fwb91V9ValftQHv9WPV5W7kgHRyjces3t39d1g3FwCr9+ZS72aw7mqL
Icn4TyDzviw31v4RIOY9UlFSSF7ra6zCny/xMWWw40OXPPHIPHW1FoUzZTX/Ay8DjS2PfeftZ/p6
+il3H0O50CMxmFJaxWNoCprKdamfpx3VzN2jCQuzuzWqM4cvNNEuMwoqTaJDpWvjUCFnEufKcZJ9
L8/quUX7VG4oeyogpBG5BFFiGVFMeTPKx1NlpnHpDQS4tdHmyOl4rmJkZc2IyevCu20a0eu1H4Xf
R6+rj+sTsByLqttqdrdOY+lrb5bQ8R9oDxEbOgrrXSihOCtRpWazQZXtn+uJGEnVSLU/dj9iabfD
yC7mpm3BLm6rlsRUGSKg4QGI7qkgM8RU4lhmnv1wpd5EX4DZl6TwF/ytRqCXUUeYAcW8AoiDqkU1
EnsYLG1Qcsp6yiMMJOZit1HCyvtB4sVJGL2X+WBRiOAwaIEzXx7w4rlelqvnjHYt4D+XmodaO3dI
4OzyDQHVlPHmvPIJBkTn1e3OsmZABbqJZ/LujEATYd6U+Onmef3jvObzTxku4t4jM1fJmL74vKfT
UW3eTAlxRoQo27pdZojLq9fgXJ31StDbcf0KgKWPoD4DGiqE4+t3dfQJAgZGkE5u/2QZ0Wq0PHVE
fILssnElQlOdykkdzlB4L39RK5sXeIF0ZRKRnGrXqC6Sx5ZGeHGgTLJTyYF/OhtGwa9idT9JBoT+
gJLKDfesw5XPxTdIwwDnvKwb4LsZelYlujGnTmWXSk/sj22T6QgLHyQQkMPNcuK/7892j/XIzWaB
ucfzc2rlX+AwZoKxAnrFjRMLc0nc0AMRw6A4NUKmczo2qouTQpw/3MJsRknCvfjlJ4vphHqTYivI
/wJKKn3zKujz99t/1zDu+2dxa9OW2p47kcoYWQtG8I/xb7S8eZB8yP2/+a7tVFYc33sCWucQVk6d
ELaTUYCAn/+ht3ng3qJ1W71ur7Go6Fz5dFx8JyEIJmczN3Kyea2kxCu27s9NZBUc2tYEIWc197P8
yf3SNiAzvj80D/vYEdtGL1CSy6kguh5RJp8GWXKXgFxU/WDKXHAwHzyK6mfhq1SVtpv/ShXX5JcG
VUL3Kjq1iCwwcb4LbM5U0ctraU+AvHknKAnLyWet49O8d1u/5R4Cu6BZiAtwrLZWG9FGq7Bpkk00
VaSSr5V3HbjV4qk1RdhcY1hm5Ycfq3Jsybgg/j/gd7ftzLVNjOo67V6uwjv0B9fNyFxHEdeu1Eb1
28ObGlWZqftVviBC4hVGcsbwt9VYlQ9ueSW6kpD4cr/K6BAQBX759btkWOAvaFQYBf2dPrpw51Nm
xmlz3wivuQpK1xB7dnU2T8vTtgSLD3c/5z+iUQPV7a4Z7HUAx/OuGpzHctcW/O8BgvOltuAlfC0I
VaZBsJ0WiTCLLgRtkVXUd/SYKn+z5kF2cRHEMYSmLboQm1vrdAgT4MSLYgZHNt/cGxx2+91Pu9Vr
i/dWf3dSxVjVmZygeTSR2PxUMcxvbl2mj+GQ1M6moj9SRohc0ekyiKpx9hHuyQO208BdWbDqQ+Ee
KljiYWhvZVhoRL/xr8H/E4QzzWfZvMxaJVUzPJZECC5ADpokZsedwiADL1TyHbu2NXJibRLmIZWS
WaFDDOqES3KapeGCKgt5EwB5/dnBPf/t4dkc1yfEi2IKflj0Tz9Kbz3cxrZQy2KKU6DQWV0vDqwf
uNpStUKnqLZ5A+MIqmvW2CopuN/vr26i3+wKHQ8pp5JU+LF+lIBdxuKBw+qq4p477AXbbUEcN4Hc
WTHw1s4BnGN/xHbSroR4YPlP6BkIKwgmfnMOQMotFaFAHGqcVkQuPi+rJlm1hRGehQSOG46RUL/I
IHtqC+i2CBMUsG/8bpNhvh4TZ/9QSNb/TD+5j7Ozpjzh/E+kKYjxxj4XMi/zNzvJ0DUIykoKRFoy
3tfhcV/ZgkpQBxSXE2nbYx9BxZnLk0/oWRfXAqA4Lzyt1udzuqZWxxQ2cH/Vn+a11KSJfMs0F+cu
iejh9c8WzLSS205bZpvgd9wfsTpetfz+2DRL2VZx5oY2RHKZfEJrhhr1/sOf5pO2i1yA1qIjxwJQ
0jbwvdyBFWEkVmsMCs9YXwKHrEPLIrNoa5ve7/G1QilcsN078vqkS/0l9FlFPNXyvZ4uP4PO86lS
Jw+6LNbPAJzy3kIYacYGid+82AIy7fAvt3FbSJ4mxTzz5d+tg7bbja52UWjXFrmYcu/dPRNFKQ9t
WQoFkiyqo6O1kaQQwnAOdErFKQWdlVIzl22RoqHaKtrJbJJtsX4/pz5IRKRX5YX8oBm8hoYGTfQt
iprnac6rreqK8wwaO9HiXCvl2l+PSqM4S26aAIT2qvKepPpoCqnWwyCNeozz+TB7YbNplF4cJGdQ
kimKtamrQm9TSA6bIFUmpCXxTXbndGvSUeTy74Y3kqXZP1V//d210GTV5QgSxtKtLWqGNupWsUx/
iJjz7lTy6P1dbiHMn2lW4mMe6lN4TwGdDLXU4iDkRLldx5td/+VM+hVGbIeMfDaov9eEtCTLRc/H
Isk/Puf66JZ+DTWbBm9Aeb7SweMQyAvEFR2KlU/GdxmLkCssAuV3x6xYapK3tpUPHKxLfZVrB7eQ
bU0vKKS1KKON1AAvnmCBy9/uQF/Om67JYz1UDpk9Ri6c53SZ5G6R0PoRQ0NOTk167UoOv9zb8scV
9OTiPyjVnSEiKBw+Oj/F1Qg6mSEhOLWu/yxwCXYu27B162PDG5p/AQ+shp3O30Xyq4DuPkPixdrl
5D9XmAeE1Azn/JWKeMxVNawVf6Yg42hlu/rgIQ392Q9W00E4YyThfXKe7G49mqnWxdbO3VmcYkWS
66m1PzY2uZabK10p02TSLzc2fpscTjFaG5jVotLQhb1XEzulf8miZGfhUk/O6fF5/+wo+gdVpYOj
VEidf4Gw7dxVGg7qfdY8PFQQ/kJjOUDVCzMHzdLXhKzWrXGa1yu0oDfNU649w0w+dyNQpD3e6r/1
zxUPq1KbE3hWLK7eWsIGZybKNrK4zjp5kiu41HvdLPZ7oYHB4I+slwpCUQVLpR/77+v2KYAIr0Sl
6xRnNoa6c5ZrzZlu9vR8x6OBZqKAvW3S+nOrbQXrAkqbneFTxYtqY+eOzRuhMHJOw8oVkn2hEQ7y
tulE23R3T+VkAmSUaYou2DZnC6qfgTg9WJDEgAGaTiDYavj3l9U0LuSTYqVVJpl5Q2BrHVzeUvNU
SI/lOZ3elOGu/rdkuk/wUbe58QBmOSaaeNVtwi/YBUdE0qeCIr46/lldt4Lml5uc80QZ9mp4guzY
oAlJ7uVTVksSajIv+3Wz+euWd1SJ2Vte7skkGv2HaRhpc/0nTp9BoUHO64TMk0shMd2BlXUmXDIL
cLg+ATxFjl1gPjay0+Hs3jhAB3tEtRlTF5LZ6YUdUDnjIOXQygXmYIDs8S5avMRqQiwSSotKQGQ/
ooYklwoWLqoX89EEpbkB02AIovneeesiRFEzuYVFz+ujA2UX67u/J+IspvPGpJpQBsuv49JXMF6A
kbg4egTzxLrbVgAS5j9PT6vnak/NsQx4nPUHfTNPLwVa34YG0exYE21rhk0ge5qn4iKj6dTcRLqh
5jZrBymvJ6UnnxIx5Id6tK7fKmHtT/s652LyxqRq1ILV5R3ZIggFNQo6cAJkCl4uipt76P7/jWRE
hXnLeaYHVp7/XT9bfl7TVCVVUaOYfUSbKS5o/jqe4ZmV32jOVfzlqcWjU407Rk3Xl8V3yvPZcW6j
k9H4/69O6dxMpVJNNG2Lz4eguVpyMwpxsaw1hkOFnUBw2+AeVbZsQ7oiEOH/hRiFF18fwvtCWCKK
5Lu21/EsWbqbfEH4dpEAhbHNpRECflK/DhC9D/nmth0qGeb7VGobV+jcsuoKgJbE4L/Hre3nnmD2
zSo6NCWE2VL4AuePBAjL6eeoYZa/hDIOqoPM5Mivj8/C/OgRL6OmS8zx7VZtvgvb2ZI4Fg6PI3YD
9if4NAzrl1KM3KmMTgMJT2g5K8RiW8EN1bRHTyx2mbUPh68QVgke93GeSNBVKmcU67HUXhQ6c3Hb
rlXId9AOvZfYWIiWk4HhfknoeBwbbXlylY7lR/XZijUe8fEU4hXWRfYyWcfu4frn8GQ8hvu6eKTO
RN50j18xj0BBJKY+tE+xu1W9WRMUHpmQ369WTXUwlWig30diE6MoMfiyrBzd2E8/5e9uq4DDKpuk
WCqNy1J73/aXJkXmnvNxs+d7hL9cV8P0ghNdSh0Hm3QNAbu/lPOcqD9UG4+euMX9Us4QJ8oL3EgB
MZk88W5111XJ1HTYmZ01OHYO2fdQfru1slGCk6cmqPamRZC9IcaGLTiN7OZl16XAtYy3026l+KUT
JBq3EcBaR8m+vRLeq1HqR6vwB/QCPva1dZDcEiqROWsTgo2vX9c/oJF+aPGEgtzRzJSZ37R4ytAt
iUKtcF1HQzF3k5ZmvweCLjpWxCa6+66w0NuQp63StSKCFYqpOMmVMEaO9ohyKsC6IuN9pM4d4Wuy
Svp1pf5RBi0No0dcUufoeBDZkqLITL2jpq0pZ3MgVBoJHl9CjUW7TJNJ6n+mIvFpP+RSbj5oFgFl
gIioV853rCnTx3hI2dTsJovY7sCpyXWpf8qAF3Fp25kOWbX5j2GQMs5SKDA4h8o2eMXK/vbIuE4C
isL8+bnpbuT29Xs8Eyn91fzIhGeWbbVHAwmq6+Z6Rsgi2172cnr9GvE9BUEJ8fGfHxLqh+U3V29u
GOiO0gJYU01xKQ5YsY0he0g4LXHpMJNU0zMvHQpcy/fdKEK6JxbaIU3ezselBAO+Xm3KXsiyRw0x
XfhCN1kpSmrFc1ZaTIomlKIzctom3ULCQawm6lu+RkGTXn+mwcXfpUllM+4Z2jCg/U95Mlgmt8ZG
YPrgScxUUcPbiy2uIW1atOZG39zjwgj9tytgm79brWKHCViSyr/1tLzK93TVYgSpMRkw+mVAjoon
kkAIkrpCQh7TZeUj/YahVb+RkDrjWJOaO7I42wW/Zd5ZkH2sQqjbV3w5pRWK0iLhHmMQ5BY/fKpA
KSQgh6FZknoeass89IrVa9hr0kuhtSSL1ea61o4IHJs4J0DKNtlHxvRcCuFONOsKOku3WoELVDmr
qnMm/kkAPbm/5osvmhqb24cFlEWrjRd+K60JDs9XNXUqg+hBqc1Y3ZYJa3wvtaM3lH2NPM0oDQ8W
RJTEOVYq5v/KHG3/qpCUv1wkFauQ4U/b5VkQxHVjyEWKOkSDa+V/CvOlkeO1vmp8iXMYNIVwXyUa
3cMJaiBFTbcmyFcrplOF0sc5xaXfLGUNxXPE859DKkyUvaxvceFLWUdo61g79QCtM8hQWWGXBWAl
RTR8hLMBI801XhI32uCFPkWC6lfh3jJ9mXgn07kL4CVL6ua5ktVCzCOY3PKM5hEaL7cQKx3/GafL
zWoN5BO+mPsPmbFwVWpBIedSD7a38lScJE67O+lwsJ759CFbhZbeBWvL7DqvjIaDQHWVWAkSpS9U
f4riALp7NL3IJYpzcjGTW00+eTT5Z5/vfSpKcKoCq8SVF8QfJ4n0xdCmrbT50HA3t9MkN6sfMIVW
9UzvCMuoc4VXBJtabFxSxe2Ub6X/6ViqIIX6xSzIHAuXLSQfOFM6t1Mi9km41GRPfazYXmtnXW1x
oaJLd+9Gml5nQlAMRsxYRDQTG+LM++nZyu3PzUq1lUmXco+CeOYkFd2F0CbfDU3X1qYfVVXw6xaJ
+IiHzCPf+GQPpRW8G5nUI9OSEEjxfEmuLTYrH/5xd3KF253l1fBLDclguwTIeWeXYskpJHiyJV9j
SQolmIb2zASGfONK0Wal/lDbvOqXyfePw5BZiAKJcP+8RJNEoVSd7RR78dyOEgoSf91gKbH6urZ9
WfYmsJYBEC1oUEqUorklnJF2oG73OdMQrYR6yt1tFC0n9tXRE846PAXNWJ55EsIGy6nyKWaxA6dV
RzlmO9DlV5Rm/ZXKVHF9h2vrTlnNZTZmUOZRU651qDT260+ZptLFRt7Mw2viZb8fMzWC1GHQD2fb
NG0vs57JLOU9zPcmiwUegka9oOXPJRHwGNeS707Hy9epSWu1+VdV1aC9YLCo+4C1fDOoUdTjLBTj
dAmAjdSL3Q/SjHAYD3VrTUSFRFU0F8c8ioFm4Ocen0+5XZXtYGid2eGZupm3n87a9hoIxEJOs2ON
eAqeARV64O/0pBiSk3YgpAPjEQbBYXmq/DB8w0vOKB7JHfHUNPcqGJNDhT85dpdXvyye0LOZ8O4d
GfF18VT5WT/DE6/6i2PMNK/iWX9rgtHglu1tzRhad5kGp233umktX6r9JGoXjCHa7Ou77ODePZo2
0vHDjdI6rdrn00jsF55jw+5DQKVRy3pnNUUfuqZtbWIV9H2JdwvjPDBTq3Uq5S7409x4NdWaWa53
cKufg2P44AORLunVpf5lOjx3vVh/IY8CygZ8xcDFdjlDqWc1eZAuW4KbRQtrMtditfIGr8wai355
9PHnpzO9zMitZyWqqX/WP+/L/2++cyVfNO6k3JgPg8MFZMirVbfWZHMHzOghaDeHbVi+n9vOv+pJ
8Cy0wBCOR850tgvN+HgNVyjcO7mm+y7rizxL0WOyx5/K3dNrUtRSiyWK/c2TH/XMJEbnevH9QMrr
ZLGtK0b022KwHu1Hi0Gusw+jo17DY/lQkeKuLwXc4tfN1Aha5HsNx8iH2clDQPYvQ0tMqIK6WvQW
vyXwJLrXOC5Ra9aJWlyJMTqqZv3Z06xfGWcHhadMP0DuervX3AOh1sKNSNd9743WzneFHXDa5a15
a5u+aqARKHHUEaCZzzvapRTMC43H56MnwoBGW/To5zkq9b26hKZsL09Rk39KHu3r14I69vNsOO9X
x9dsskbe0mFNKYp2twhc11JaaN/ASj+ibUrJan4PMOIAWnkpf5y3La2ZWwpvNZl0IIiiJ0pvvTzs
2m/U39PwHVMQMci1t3uh9khDTf97OZgq8v9q9gA4rUbZzmp0ubVZ0OUyrrT0SNSqCZQwmUZBvgDL
pbdZ0Bkwrip/TKRqf765+htU16nPZH0TuEuMrMehvl5G7N29reZnl7dKqbNyIxrQDVr1r+3qvruV
d6nDTjsYWJl00mIEh1kF9tZON7pXbN/fVyapVFoCtciRWj47lqoqrxM5TX+x6yyfK2MJ7SIk/NXh
7NLODaf9R/favzJCUrFRsbfulIekDTvTMU2dwvDYmY2oTnh7g77CPoHJ30y8UiNS3gE076KLPFVL
vcoQSrAFmdErj8SGxqlDA9+DYjAvbkJRGEaYCf8vnY6LT7NutmLjpv3i02mBTpFpFQbb13nfEzxN
niwxqZxbpRuwz8tm+YM9hpmmsj6cjoWbg0r/XK6VhjO6cjILbzsfQECPtl+37oODHpzvtWt6TovV
RqbrBRWntaaf1/11/9bdDdetc2/6uaPBON6OHt1tfyfK3dcrQMfpOafVplFZJ5c1mlNpogz8N8qq
2Ftu09K/+Ta9HjrT+YA0UdCpfprMYjrW60cje+ycLkEVDZzPCOveWccXcMK0ONrMf8gPUKjZiOrv
Z/YboA5gcdKv9LVxz51WdRid+7nzILvuPbSMNj0tVMnYFM1POQ/UUlsPVJ0p/6Vh4yiyGINT79AL
xp0eF3giR70dyzr3lTDQ3KVM8x0NQF6GoMCsbfLvj0YYP7fXoG/pEeWjxKdsKykkC4jlYDOCFYta
ZCeYlpaEvthxdkkxRaHHFH0ToS4FgA2ZMZqFuRfH/KAyDCSchsxz2zadZjlYjq/btn/Kd+blhMXW
eATOMveAvVM11u1Mt+OKTEjalmr4AN5o8hxWnUMhZITMnujve0ZXQuO6QnkSzNQD4EftWwReiJz0
OHmN48N95It5gYpXVWCQUer4qUzoLupGCur8arABbo15VxPJbiS89a5Raz2wEoYVvKAu9HTbWZ6/
H3FvX3qcnca74epRa+oaFL/zRCmllRpapMEh+rKAlNzmvunNAyLtM/+dD/2tk9ueDb1X0wZHq5F1
346jjhR6OYAC0LwH4N51MScKHaCi9QAaKFtOBc/icp7rWElBbY7jOhtEIDIISBZZD0/c2cfHgUTC
drC3Vo61CHcxQ4sy+DpoGUC9UTHABkUKMhvm26DBYLr1SKqjDOCH2nbMicgIlFNPjo9Gla7wnObk
pafqs5mn+8ESaOCNR71Q1CGOlAWvbG1dOG+kDD/wft/U3PJv2kfyfU2AsBbl/xF1X02NZEkUgH+R
IuTNKyBbsghBw4ui6VbLe69fv18yDxs7MaMFIVXdujfNyZMn3Zi9dzL/j7xQ+UUgmXXSDy0eUAOV
YS/p9qZbNiNUe9ujtRCZtiwdLnk+hKAvGi1cv/196FwMzlipQz/FBS6HMjzZ+0b1sLMamWFi428L
GrwoRERGtP7MdGKe5bwf0x0v7/LHKsRaLi6DVEo/9tIf52lbVVPs87GwkfSHFPW0FBP5ki0t2REd
r2WNLoqJLJmexkzCx9sZgb9ZZqZSNS4wtnq5tzSl8ffh9/at4taybYnhSYz09256Y8UQy+Vb9s8D
OUFAXybQQoUiDhHRcshCqr+v6eM7P7vxeIbbpm2sShgv/ly6XfwyWLQ+IeLQ9MOCrlS8cgzmdtVX
0jYvEf3uzcfvdX9cbrgw3vp11RWrRMz+uusKlEWhi2428zLrTvvLyqhSv7Zn3WJ/j8ikPD0gK5Xk
uqtk/naLlr5l21Wi79kVDpWik31/6ZbJaYxdRcQfvq6T6RypTlRwNUUi+11zM4ByxOZ6fKkiRTxj
9VxMTC6x+uKTrMgwIinBoHiAZ3s7lV/O7V13/bbnsOjUnYR7630nTY3gmtAY/JjhlW/b29F6siq1
snqITAYclPtTc/0uLcMGgcEaEJN52/zfWRcuUP51yLWE0MCvbqWhZZrh1pFL9FWj1/Yjd2thYEGh
2KF0EnOIlFHmZ8/dEdu1FouOfF1ILk+MSHIl0gLmEsU1zaFYNZLgDSI5A/+BzSI2E+bcWwW+iDwm
lAhD5GsxwBxAQDNAb9peD5myy2Rza15iEIPF3LXS03cmd71+g/IJsxMp61nPISWt2ur6ndpPUqVE
cUFbZ+rUzubaAOJlqrM7SppLjYrOu0x9qjh5MrfTE6HoPZ5oLdSLRwJdN+Ee+6ebk33iPx2TaN8h
u4WenH/ZmSjTXY04nl0nHCV7EHRPqMG8sf4DYwcNOZRCEyzdtDmL5/b51LjVrYdUEk3Xgy5l65tM
U1hsLpLiFh/kU7CRICMInFk7+Cdm9TqSj+WLX1GHosP5gtb3H8cN/YT5FtPC3YENt6bCnva8v+dz
TNpVgSrcn1glueheOmpGHQXd2v5PStS46GWbuGCzoviCrmp7n1QYOZG1yZ/Llu6pe5k6f2sXtmTa
2XcyyXyQSaaDXPfm5JnjF9iH8mBTgh6pAC3k5uNXKfc868utju/lTlaUE4pYiRii+BrtBGTnqb5S
ozb8KNMsH03QJaPeK/Y2+frMb4Q28SgIcJPp5VLepK3LN7ZmwRCzN5gJa74iZQCOocIWlj0dsJCl
fqp9+XXNtlaaadWP0rVbO/er0tu0r/8qvZvez77JF810J6V+por1+Wjf2tvfs7dypzgoTjvFU3vW
P65fdoeX7bK1RrVT3+mdW/P3R28/e95k2qfaQxUiKXYq7bIMtZHS6NF4pJODFjuTBsz3q5oM9ppz
IZtMQiU+NtOsoz2m0C99iuMLigGjC2HkTVNwP+4SzS/1tW/sOtvvwmfuM9+tIMS16Qq/oariO01J
QHdLn6mGDYfmsBjtk1m70lgTO17L2OvrxKdZBYEeUWG/2VIhFqTRSU402k5FYKXGSrOptqDX8aDQ
E2LN2sXO9fBcaudY+Mb+I9U2+ZuKY7ab1xp0f/HfLVlt2z3bXbRzcMFeqpF9JdleiJFKt3YhbiXV
9ixP9NoBdWO1lPZiJI7SOTJ2X1szFbuCs4IT1Tnr/yHxYkIHmX1Si9ePcXejG2vGVDhCkOTOzAzd
DxKMu5FpJVwPoitl6nCBkreh8G8LaDyLOyPiSfW12lFBBA4P9sG83wxs/wjCt82ZhrDPEGB27LR3
9MibihHga9Ss/W+O6B2zkZgS5f0RiH8zGJVrpmmJtR1GH5JOsgncEi1uf9esYq4hau8QqQYaP9eR
9ATVW7XwwS51HPpbXeQR5rqXT47HOmeabxhPP8Ytvkn403qgoEtJ+fiR59fD+t3q8z+sljBPbA4P
j6/qA1h9jvFN0pPlL9EbdhDMVxgyTiIJ5xj2NbHDaDUX4AkdUZNCvR5POp+4x8NsSAnfcQCLbofn
GJUl542ehrjX03FSyuyVP4Vq2FiHKUBSdjavKxQuLwmSlg9DnLtTB58Pc/mW6vE+/72e6/nAys/V
H6UuYC4T0z1ndXqq0KwL2YfL76zO89LuiQTA45n+gx40YfOvGVh8oXpSK71M2U5EBQFI+57qSa43
2c4mbSzh3DDvpzvyxrkK5DMLXcFBqauEWYBb9kvJ1dVejy/ye+Xw3KN61Yt/JpfWPN6TAHdaSuTl
+et1jqbYy07rlN/M6C6OTaOpLmfVG/LqqoaxkqVN5LdvxdtwNuuU951Vd/fAurwN5+LlYuV39tSa
+UHRFM/puX471Cqd7bF6nRLV7BwyrdxKAeH5TPoJBeDcNt4oNx2cM31QDNU51QaRRmb9Uv6zT/XS
mT4nf3r1pOrazYJeriZiCA3taWlZB7Ncm6Ak+ESTda1jSNabSo57ZN7Of5ToUBjX+GPteJN7a7vo
5YQammO/F6aoUIiFHNNU7hruqJNxnm8Ozt8yR3Tf7XfqU6r2mipVTXbZGrhjRg6j85n9uPVXo+P3
blT6e/+Qje8/dL1+Lntbvm43yjWnPbMvpEZGLHfLr2UEnaEMcEWP3hWsMERCLXqmy+pVy9BJdxez
se44kjqOFoPd6EbydN2ZP9rR4AOF6BHwLLfzmitbzs6NZ8yLchxX5b9d6xRGPTGQJPIamDXbZQRy
wy5vLMudvZTCESIDe/hdptT+6KghQ13qIdiugiGokOiMfYLip8iIfLyjtt9EvltpXZbN2+9zzJ+6
txV8rz18Xpm5ssmIU43aCfBn21wAEZ41LvKUPLOZ78PNAJinXqIgESUn17ruRTo0bxCG/nE6/HrE
5tthCGma0VloiHNomzvFj0iR8sxG4EOhWhTBb9nSzG7mk9ES3/dCuF/ioU+IedsPHzGWtDARb86a
QOfih1Pe2Q32UJ/lMN12FA6vsCcd9DFtFuunDLABN/UYicvXoaX0QEOuKHNQWFcO9gX4pch7Q9Hk
YDdvqbhh390i42jM1iyk7FT7wUYOd29K+VTVWrIgn3WTMjISrJarCxuTT1gd+o73T0WGiK+wcmAh
RjVrNb3VoF+wl31//cfh3ZUIDPsbwTO7FtEsrMgr5Zcyj+RFkukEIjOWLIaovIffyCcrUfdGxnfq
xHZAmY60K5Iro8VbOvvdloV1S7LKVdSgkYbwmSqKaafO9I/lj7y6Bu5dNR7kdgkYxKTSVaPYyLYf
HWUDtoya3V1WcOkqjARuJmFNV/C+88hKTelWcAkUHk9gte3f0lQscyWhWVt/mjrm78ofNhArVE4A
fGei2M9Z2KjKCCot4gBhkdbeUOB8Gxr3M705BZpHMGhvShJGzuSrXMuPZYX4tWI4lGeNjnV5R7Z9
PFdzsgzDU+qZXJ0ZNlhbGCHfb08/781Zrn78e2jJOiGhUtoaZBuTJF2sFj2kvYcU/mEBIzAItCyU
lhmp9aymH/jnp3kDJ/qU/bXvoU3G9pLcireT3UDHlcwvc+3oJeEylKh05kXxaUgzf7gcrnt4s3Jl
bFH0bJK7kAdyFEtiGWue2IAV1GeHHvLrB4YgdvBpdwMJH1a1RNXpli/GrNJ4upZ2ZJKvOG0zOcn8
WYKjFs+vLZvxRZj2azPJf29XM8HsbrS//TPEaz9Mf1z0Jnvm6sbn3ioStahWRWE9md1bWs8XHdZz
izY8uoyOfBmSN0xwrqwXWuRNBYRLHWjigGUoL3gE3CfiJ4BAzb4T6FWuVpkEYJ2rcvwWuDdv5waQ
coomgeWtXlPXF9nVLJGyonssr3Usvr2c0qOMnhEEj/Kqo2kl9i4KmpSlp15zDTOXH21MOB7L0XPW
yyKzCqWW8SbyfA3UnehK7aAwmwWybcZICuewA83BU3Zptn3v9qhH2f4nPyxGTGMlAjbZjbKCTeDV
BVxo2hmAw4UcOujAJsPPGsfxAOQrV7eAyYVWWbGxFZLsWttegOJ+OHStC60A+xrrlt+xxDgb0ItA
+NdlMsPHtUznboSeuu1RM6by36y6rzSyirr7N7SocWGCA35ZtfZ/lS9P0197ljHVUhOCRhwLf0uP
Xn5V2xRqu+zgUqitl/Slcm+Xc/tR1SZATa7NR6dKL5tdv7JJcqdX2jSmuKdJIEZ5EG2yqukHpjF7
EPGuZrxhp0iAhtUs75unf7dC7X6ABlXl3etyPaMRTAiAK6s9c6wxsvoYU5x4Hh9qG8nvgX1Irui9
QQvSihMlv7K13eFcc4gXrRLV6d+NZp/H80Ny/4zjuf7js/T+ilNBAzfImc6ruXmSLE6+Pzs0d8df
xduXvCCf7T1SNx0mTgh9m/nx9rQZFVcVs5feLmQpFHxBU+tOSf8+ZGYMsRUb77VthP70v12uthGG
ZeXl+QKR5FMjT8a+BD3bbZa1XeZSW53F/dLfbO4rT51cf/WZPAHi+2o0G+iU/5r21iJhPPpcua2O
mT2aCqNYvN2jnDxftfOfYk7SYDPKa5Ek5DxwsEQgssd0dKttHUkFYgCZ09P0s3XPVCPzHyHIUqyO
TRF7KW8bKdzhYtvCWy5iitQRQNxM2etS6C4orHUcbH3rN4bgZMfzoBKX/Af/GYB8HJN7+Pn/8PrW
aRCKKLsW9AscE2OUTBdJlspOC9WxzeuKN1gN+AqPgmULuBEGwvJVgET9Sx2rCmkw3T7LdVj4bR8V
4rBuqZvcE/jF6f2sGCY1SplAHxh8f1uoaoNSdXoUk4rK+O79lm2pl6meLLq73ydKs+qjTQ4yIfAj
iphhvUfFPdzHLEFQonu6q683PAXDETH/pc6b5FmLQ2taqkMXzN39LUBdvErit2+bV10VlbSbOeeJ
Ai7RGDBX1XcThsWJ2vcvCgzZNu4pucK1NvYwNwme4uPLYbs3701udl9bj3HFG7d3BRz51NxRvXXv
TdFhgtUi+JI1IOGsBtkP8sPyxY25XvPe4tyraNODCD3vE8jCwpZ7qbxlX/PdY7YhFdcq8YEKq8gv
XzwY4aNg+5ppVtoy2fu2tcskhUX1oZww78lG5YJRCZDRCWHFgjbAbdY6mHDjoOzXnY1xcptl9/qh
X/r2AIALf0B+oHJIJ1s+WA7B1xaO1521TFpSLY2KR4SJET1Gc6P4SKUng9pR5/LDEIO5Fq/rPsxt
BovgRslMMYr3dmjQzkQV2BMsl2aMFvpfENZqJRhGPJ5sUBR23fIvE9yQ16eJD4E4HtP9xSuGNw/d
MrRb7C0ssLUNDw5m4aWzErWBnBR9BRh2+LR3ubWUp6THnWkRhYHgUSdXkv1eyVL1HcXTDKk/xGmG
4m/TnnTF34NcIO5jzsMCH3vKyS19RDjeNmzUN7M2Tzb2jCbiruLooYvhHJC9rV6EDUkhyw3R5qGz
MKEwp/8Khp5KAJtWUCC+GCh1zGcyfMIgSEI/YxpkBJ6GLSCWj/5s+tg66bqwBRH91oSs+C94YZwo
l2T3H1dlhPpVDjVzkPWJw9mT1ZenO6sQ+tx8aVJZD7X9B6J6g6QBwwG4bGUj9/vMBLOU8UMF7nCC
k9BPXqgcafjBsuq5+sjdf+p3Uu9Fi/5dQrohS0EvVjdhHb901ioiQ7WBe1Y7UqXTU+U9BsdqzzTA
1szeP/5f4XdmUppgfZmKjto4uXyJttkGgYXii2D9HL5VhxoZJCUEqipqWTTeDWOPaW5Sp1Qyz41i
0wEHfjaewugJRJCLxsGntGzo/sGwhdUL0PvCwNJRGiH/7Dqn0Qlo4LdmMMZFQtnwzHH+xPF5/afa
YL5jMIL4KZ/8WNG1VjduXrqhUN5S+YC+h6MnmqpkYQSyALvc3o0INbHKsASceLD7KP3tJKyund3E
RxnKkYr3rnh18JIyQ0fFqAU0wK/cfUVFW0gEGU/m1Hip0Qrry6S+A8HeDg+yjJ9GxocwYOVNGAqp
eASs87pn7dDDbk6MprlbhAu60J891R+2ifBgaSoA5MSkszI7qhnOA3rUI5Rby4DyDQLKgQ8W1i+A
eKgcFliZQQfLQLn6Cm2AuFRzekz2xnEp95I84bmG6+G0WD+MrAibsLMMiiBLVK0PLucwKn4ve7fJ
2jNysUMNyiAgLmrEGQkz6YSJdVy8gE9jNpenh1hxT9To0+nvDFM/MwA8Kdlgbdo3HmewQAWAqdPx
7UPgpsOoLXPSXaCUr7xErpnxIBed5VDdeCmSizzmMpGvJ4dR3C9PSjdDkCZJBfIAbhPHO++BPJ9M
Q9u4Z/MFhLb+Xby9W2i2ToHF5LGVMspNye5ZyobbMf/jgE3GXX/QsZh+KNljyg7BW4nYcvlLBhxg
lzJiK0I1l4IxFGGhgPJJzK72RK+6o3L5434XA6yTgWAMMYUfAHvExUcuyHsihZ6erQWsgz4mrx99
sWGIuQ+7ED6FYOZjeWtT7G5Wwdmy9RWkdCE6lIYsMomxYha3txrNhyIou43JPmIXWlRCM+MuEGEo
aBDZxp8HsO8ZKfqV5R6tvHKO2+hiySnF1GC9Ad6KLgfpaz9SC0+UPcjKZhRcdlsaDlWrEezZJMuu
mxCBNRx4vlDh52RToUk8OsC5WXm6dKSaUG4NKz800PpMjipHDP+8vNVg73T+CQEp+0R5vvwdITir
vmvDYzwxYjfmVvStjOvwtMddEmO5fBeKYinPTfRfpJtgZUXSSnPFvpQbffsTF6KnXh8X/ZPO8tEW
i9streGqJcvaBxbnKfx4GClEUHrkpLD9P1iZMEtcaZIl/lI51MwwdZV+ymySJzIQx6Ro/Jz5ybQ8
QrespMmg6nlvRlpt/aAiAzrAwV8ps6kJUrjS/trzrwNLwm46oOjAgIIPK4hMq2CQm3i2ORDLvZnD
XUfvxgutrfbt02gxcMLNS2Obbg27T+VvkJW8RVpinw5u6r42Ae+djfnS/lucfzK6Sw7badwz/iyo
W2YoO3BR/wEl5KPF8jDyBDfS/WzCv+JfIItHJ8PB9gPeWm0Kf3oLGsHgGEiRZl9+DDEaaWbK8G/R
gthZF6zr2iwPsNIw/1EmWcPvZEIvKU7SjCsZEUgQDbvxae9AwGA0o2xi+0VYy2PGovS0hsbgnkll
2T2M8nRdaHHFF6ST86MtQxocVGZxdn+oyBhS8xbw4Vxu7b7OwxUbOS/z4aqCzdvme/VFXsgHW/tp
j1zY1AyjFvDLLUS3oy7JokzzMnIGN1+nm9V0GPZgGu1YPRZBeu68MqsSaZXsCSRZR+Z2aD7jNY7P
kAZHTOQEtROGsM2QvDnKbPQ6Qj+m22Bd86Hso9aeZwE4n4tLCxnOJqInASkIDbeg/MNDCFrt+toF
LZcxG90xtuP92sduY2/SGJWBeDGyJr1qipEDyArZxFUdde/Y2y2JCzhOUQrX+qgdmS2D/4CFOJyT
48124ROacumY0IH6HdXicqJpzcxwWwChFJMgg4a+qud+V96ZsPg/UR6DoszSz0pNSo7iMicfc/De
zOuTIj6pMScHmJltXgIKuQzk5YL5TS3b1kYT+B8GE6/V10Vw7CsN7CVhpfrB6KdGJleDDwkQ52S/
L638vHrr3qiWJN6jM+qNGPc4fsfcYFXlxG+b2j2QvB2kcbvhyvZ7dyb5cGYdihAZAXPZxuEXlZ1E
rkF4OraW7+vy8/J3amXme3/zdsMTclnbpJJ52f/La9/onOfNXG91TXKZp7Rmh1a+U+wsSs0L6mJr
9euBApz/Prcupfqjdx0oNc2bcxLJWY1QrctGNe7vvUKF6+W2aVfOTVpyyo2XYMJcz5PMqbdGV1RS
6SrDHEvq8M8hGKcFlRJIs/I2fg0iT6ZKSzRrOHGuuRkZuk7DyojOH3cQowAx2l+EScdkERyrnuFd
pVuL2BXBsC2ZryPRx65CyPjVm8j30cMmhkyrfPMMTH8lGbYSJfq9cPPejvD3R5Ur5zx+T9FUTHSl
KNggEyKasVeDKynLuNTM/kJHQBE4dHgSaYwoSgAo2JUWiLRIhlbpBdyJslA4h6+OSU69Mn6aANSb
90abivVOPNoVResMy1t2t+nXeQk42iXDJf2ltqOSVDCVpUEQavl/Bo/4fIU8veHLmSVW0okWrO4/
FpAEA18eJp9VV519xrI8TL3nPY/PwO0IC2ard+dUa7vWbOfvMqK1AOi5lEypZ9I2A/wrGbHIBSg2
FGGpCnEEZ16xcRjAOsU9X/thwQDQggo/M2VT9rSo4xSJC28ArChfhXWj6shJRZmwvOxsP5aZ6jrJ
vy5SEIenk6GxSYFAYOptmxgYXNhA9mLIY/618Fn6VGPNYXOe+x6/+qA6opYJKQLfpkynGJDqLyYe
f+HTi5E2fNH4Yvle2bblEO43ILqH6UVEtPajKfsLKygsu2V+2jqkQKPMXSrELfeYHKdJ5vaWB3gr
dkQWZVDrPQZjspk/k0FnOuH1dLON5WKHNFlU8NWsflwMb2ze3cXYOkX0Z93hqueAMIzzQfmbHNfq
6zBZi645B++LzUPpI/0xXg3O5NbCcDLqi9k/L93j7Ov6zRmQmxuS/J1M6ev5ogm6S/GbuwZ3iTYY
uJ86/V1nUC0Qjpl0r6ltXQMvrD3w4msNPyoYu7mRWAwh5A9/rVeCNH/0/6lEi2jgXt3juHmbollj
YzfRQvQkboglQyfa2j9Ljyo/R+DyO3T1QD/muRLWGMrBPAco3I8YT0Hx2MQntWql/kuV4lgP46BS
qu5lAdLP1NM/GZ+UZj08Fborch6yT9WdjHnkqeRsUuA3IlS5fb7/tSTZRBohJo7ncOgAcrlrKm0y
PCfzPxoRl+gJBKbLC9pqwrp9q3COog0kx78l50MfAaXEwCTESHjne4kRrQcZGjksXTr8MwR3HwR6
R3E+dIDgXTup/3pIoUiPhHmGyU42M2vltN8E/Wr1JWZ/tOgELM9a/1sHEUiHt9GQ8eNwKqRARplc
cuvsU28HgBNim0rreghMDWBpi010uX/O7o3SHC9TiIoNRFgC1eQnDmqV9AnJh7uOzE6F7ErOj7Qp
Y1fuXq5Sv9InHmmJxupgJcDER5xQkovcIfZOD1YhUCBlIBxQdQ4E7NDhpovChS/7UldHhOa8NvD7
3rpGbtfNLcyyzR4NT/QUCMtKMEB2yeyLzlIFm1MxrbBtC8VkLB5EtlLjmHoS2MtIsEHzQLNnpX2/
t8/f466kfDf9kcS7rgfGcy/LrRtQplP+0LyST3JRPWM3rOu2ne+mcJRyzXx3bNjHjJxJS55Lr5Jo
YAE58vk0McVwcW9BHp0CPVlk/WySjH/chqkJhgpKfERK4iS2mdlaDgXwO3U+oW3EXfIQGWiUxdSS
N1/lbweF4gMT7vklZ/ITnchIbkHu+kmJ9QE+QM+XuugDN9cpekxOg9L7flhOMnrN02/Fb5WKYl7g
afMgCy2rq8n9Y3V+mY0WI+d31yn0Q5Dxkz9JfTonwJYgbgbb42AOdRDlMo86YBaNSTy07N5l9+Q7
BF89kTJCunQ7B3BaUucYyGaosWIACj5Ddl+YlP92zUDROBdeE7A41iOhPspjPBV0MGoaTuuIyaH6
HQ35shaVHSAcnE5HrC6vcqVZaRWMXdmo30MM42VXP3Ym15qeojH53Ab66lCRshc6mUVin1wW/dyn
M0ucDHMj0sRxsbMVQmvLooLbAuIrh6bfRtk233Q8NS90dOMDCGkUn/Knaua9gJ5G2im2iYhb6L6L
ofGFPkeqokLlDnpRoQyik+Ymaj2PqYtE80rx9CYZyk30Lpe3RGGa4yWBlJdFKZm9jnt6vmYvh3fc
xempup1VMwg0mU7+F+rQ5ffy7wHbTOnrh4Iwfzl0Ve4fXyJJ5T1B/4Zj2kIZZ+3p9aWkxUJXW7aZ
7u6R0m5tsNmm1BZ8bOXbF5OrgWUWlyilALqMgntvEWlkfSQw/AVJagHBhRLd/T2on7TO6UdR0qMJ
tz3Uy4W67U390E2HHi7HRhKQ5anjUUQ4LNVFAPOME7ie4wtYxf1rikE5a8QqGBMXK4ux5dVlANaL
Ad8tAGAr60NgxKVuyhz8CdUGn4MK5U8376rSvs21ulMPnjbZA4gVPiHNNldOIdNXuws9ivBA4IRa
ryg/jfiKchkCLtpgyy0HRM8yHiMSuohyna6t+5oFdUE0rk1SFvqlEmrPWvtkTp2A/Le1EtJmV5k/
dLkzyTGVqMezbEwzJC1Q/lJLsoV7KZWZnj6AJzn2X48kU8FtnTqSbdf0YJAGm87+ByNWkwgWDbG7
cO4QqBapUskR77AbEcaMSjXSML6L5C+NJjqyN9WnnBQaLpYPmZIVVxEB/s3t47MFljlItpaJu2dB
L9PmeihaOBd/Cl7Xjq+Rnh6s19A3uA57gPDWwa18yefEArjM0EYzS9G5Yn9ThWNLNEKj9dISfLTH
6VdX5Z/KtYODE8mp6zJtkYLTj/N+OeCDPqi34FTfWQFeT11ZZ02ueh1S0XqwnsxUCYdZ100UOop1
bYb4JmpZGjRbSrIKhGROeyptB/wF1whzESBGoIJPVehkX6/r5oMRSD+lNhRH7Sny94QKftnRHg93
jNRRPCapZinfZc4YJ3yPaS977qcuoAdhKBHbLZVB+/2HFJwPI5bYj0ytbZMu1ikykoBM068ji6TR
JnJG6eNdt7jiqjMtiV8keoa4B5WVU6THNnHkcsFtxk63tRk3K4nhLPveN/ApQGsGsmmXHTJm+rV6
2ngk/o+WBTuS8nkujGQ+WtLlRZQSpEaKfbOoMdJUcmIM4mX1NwPIkXqif8ca167DO8G+c6L4Kq1V
ZxV73Hhroo3FOrmjzSoejlvjNhwGUkZiZ8bLQ9N3h1UeWIGwij9BQyXft+7Y085lYUryMrAp7AxP
dfqHdcR6Sige+GSZmDOr07KgldJCYHoEgh4gXnzovaAs7UkzwSizgrEfvCoIGvsfEj+CRomGAR2V
ukQw3YaRWG6E1OkGDfn61/kPJj/gcaIIr89KkquOrKFaj3ahgXulzu2pCNduDfYFyWRPI6Wlg8Ce
y03s6FuTewQGkSoauHdlBZTWQ8enaKKHdjIueN+h8tj07MiaRlbTYCaOugR+GO8epTNoETKE3MUH
cIBiBzm7GECrOE9UBRtA4g4Z0eD06yxw1b5WWXxruZcJJBqiD5qQKhG/xzYNcnSoA/vieYPRwHQb
iC9FB3EMy0SUhTE2fiUOVcOxy6c2YfYctUi2XL/nDQRgSKnvLX66WwsNfdeeyH8VnchbpHGAJFoP
In0BBYhdy88r8Ew0FzQeMQwL4uoZ7Cj8OAMPQ9CvHYASA3NAHNd24DYAHRF9aZAkJ6mRwQxjbsOJ
Gdni3uRZszgBJNnrhhL/UHj8HUO1Y8gCSAFEKLU7idsIcqImtRYntEo0reDRuiu2TbUGOcfGPDGh
vUpbEAiauhmzDdGte6Q+EcUMX8QQQloDtDbFSmM8c2NJoo21Z6GNKNiEqUOhgI4JJI9+DeO2dblq
KA5+QsCjcj3Ys4aTji8XpqNLw41APZpJhkTiimAe4bK4wGVZMcGIGgB4l8Cm4Cbzo3fngMSWg+cs
qikvtj3qADWms5ggCCuVTRyeDNW0DwWYPHktsBJaADp1gLpAdNc3pBTgMGJGpCuhaSA/I2omRr1c
hChwbTEDII83FAH+KIwwmxbUa/BW8WO2olv6cptA9M95DOcQfgigXvbOZeNIkQGu1ERqLMeitSz2
sDNCN5eoI4EZknmXbgigSSWQqzWjuDlpgdHC84ZoEYXZle+QEkk+xZTmfJGSUKG7m9AB4EYuBT33
hitMJzTx79/Up+/fOwzTlxSQsqaHwnhsxjH/+1DsL75ACaGUMHRlFkSj2QKvhWRKyxodJN9a8KEL
AgjcJ4oB4/f79Z88eA17ICII0P74acUw0hWEPeJiXW/2w8aGXGhck9Xd/24G7LTStwODcga+pquo
mSu3+LPVHXd9P4tMF0a4VGqqSWLbmNuRa8hTpIZSdIrY3H7l+gab+e8ao7grS6Apsa2t83Yy7fYQ
Ea47YbpmZ6x7qqkn6976TxzPV15pqxP/h4xqHCl/wF2Itp0mRLRpO1LOK5cHHpHsOaZZy6QlgtAb
OOr9O9KEJMKZD3KMaJzr7Lf80EkVQpgojHQijJY2HUkZL3uSSPGYzHK7HoiE6HCetq+MhD/xc9dP
1lhId4NpuuqHUOJpeahvkWeshY6iKXstVBXEE3gWzrgKCIB6Y/b6z8j7sP7TpihrxtSI04gEO33F
/pK8nzTEZZO29XWE5H1yqHwaur40aqA0/0v0/maujL+SkC27RRqljNXtSTxLx2CG5int9Zxxd8wg
AetUCIfWGSO9/o+Jfbwt6TKicUH83fusqgz4CEozjWdmbuL4bfEFgdioxgpCI6PcH4dshVn23ks+
w5sq24hSoylt/L7UDjdzXnEqGbb7zxh01pvD/vZEH7c3BwXpiiB0afwuanA38ALhWVF7Gll7Eqeh
Gh+FdtSJ1DM5SQ50qp/gWiNbd1zU2M5VjF0G/UtjbfT0x8NXTazUuhjQu9NoJznH+uECtMp+LOW9
xYJql59LN8dGXrvXtNEzRI8zz+f1L3nYkuLAw1iC9nmFNk4MNh/E04XgyDTOCxm0WqlUfWC6V6fz
Wm7bjsD80jzD84tflkVjyNX0osxNs8xgzm5PCYOSSvH0hPVsEdOF2DVQuraptQxzxArTcR6YI2m9
WjUUqQr1MV5B2arQ5K1YrWVtOvQsx1VhCXPnlrjmRVWMCWSP2S5u8V8xGVfenEU22wfrP5No3fT7
h8Fz50Ikp56V5O/u3+AsPtxBDx2Wof3ouN/Vpnm9fGQHozFeTOrZe2EzoA4fuhpIECSTJBErEBK9
GgdSQz2PGcShKqzJrDe+9HcjNomFd+wDpYfMQLTu32zwpUMhHBHJNdrlkdf4vYIjULZDibhZuVTt
D3X6yHPmC5NVbKOmPhsJAFgz/a16bM+nUEhffCXsxvFxT1bAFHGLMlu+O0ryJ0Dl+VC37E7wThh+
7tJuFatZZduQNdycewZ3My4GN7h5l6MSPaPUD4KiQp254xc93wxTIV799Di/hORMxGDOkOewrAHu
9+axIw4+59uIVt5K+wZ8BAly/n3babKomsc7yeq6Y3MWbPH9g8yuYtT0l6ccjyjOYcRw86Fqhxxx
+yztbrE3i2qMpsYp2TYqG/3CGwryaEh5Q+lDxNdtQB+/8kuxt+pW7bb+Xlx6firJyH4PCvuRFrrZ
14u58QlLSVreLjhw00HVEM/w19ydGcrdc3+6eTZ0PPVy2dX4PzVXok/PNuLua/vCbPuTa4L0oWSD
Jptv4+vdix26R9Ls8aHuRU6880ZDdTuE7G46NpbzaEcGvTfbiIrZ80NYOPnPbDnLEVJ1L1+8qK1V
3jTZ1gEf6ZK9c1l3aD34VDNSntNXcJQnjxEpuqHaowq8BqMH/4+5v33markfylIUe1/SDZ1TrXnx
h4Gi7aeXwWtgl3f70c54HDMohkoHRiKzcH76HEojt9vPRC6VuJ4nzHw6JH4m7KcmHDXvwihEFwi4
DNy9qtFhgOsqUP59eL32Dtkv0/V0YZ6wAWGlL8vxQLHnXKzG/TVA+w6VeFVd2leN6AbWlJVjJM8z
xjRIqi90CF9rw0AEnv6RUCC+5ToRYHcGrl2Hjuv8Dxhm133MB6fXRczl4msZ5/v3smIWnZDO9Ri4
vd90oJ2HAX0TnQqZKorIs0pVK3q1PHDN6H10Su0146oJRYDmzeh+GOrHWZ6ernmjiNOmbVZld/sP
vRbjZ6Ni+NbrkxJxmj0nVrH6snez38qw1speFU//NxurupKgjnj73cT5PWK1aPjhEJcJg33reOSm
AcAP78nChA1zqC6EaAaCFs/t2lAkcRxImq+whUe7r8NgXdMTMUKDhgexH0oEUTBUHh0BRYCd3DgA
1Nm/sud+Kbh8Efvf03+iwCHgOuH3AslWX7bMLizZcmiqmI8KeBvs89wqItPJvJefoi0PmkIzvPdH
kDI3j/Kxk/VBJmeD0D1UAyDXMv4T6oXIzaRXtH79nvaf9RuW6TN0i/uXU6ULoKWn+mk+xFPpeVc9
v9RpU8wQIu7NYbZ9HZ4NO7P17ZTWfPcikMDP/g5ajQoEs2IekLjuQGyLFd6+PNCcPhU5dOTd76+H
VCOzqN9uA80BW3NaP0uZTvZRwx6tvO++Np3NRYqmOel5k6qfFvz5U/YeU172SzAwtFQTBK81rbwV
FidIRHuf+20MWvFsSqAJKWPjBFVehBaCvfTD9C7NRlPJzui+E2jMP7OVtxsujUCGd3tcGtaWonag
+7e/hprUxvu6cLB8RfAst8AzhdEiWOyUEEmBEpzQCwnyRHycPR9epQkt4gS/Fgm8v7Ifpa//HhMg
m7OyNspE5rYtHtQN3hiEcY6+UJ+iN4RgP8RJJ1V9oxpUqM++HqQH2d9oUSzu6y6ZbTQVJIgtmfcH
2nRdsQxImBFhLO71yl8Fs8Xut9Fdeaqr4rjMtx9vSZVLVh5tRY57O/8r0y33zZGk3/tkSkPx25gd
1ZXZpXPIdxX81oW6+l/h0jSm7J4daeYyqMkGGZcHEPApec9nNan17R2rrlgGzj/lCt17biRTYLlM
YTjqLASYCHkF6zuy9S3h9+nrsmjmg53D1az2ryFh6cLjbNQfi+RAzcTgNR1G+KBGOuWbi/H7+fGH
vHuFsBVN89v1k7+S81EZ8oJUaLntwAlbQZBAhlXh42ptNa7IBUmCPcCM+ft7ymBObtawQ2KDZMDk
hMYAPEr9fRbJa3gsfRUvNbME1+ZelquPi1FAi5h9lqvoCx5w/5EA3a4v+wVs/tHeVwYF0QTnlHmd
ivcf4Edz+eaTFcqiDWaRHittytQhFrctK1wSXkZSLKRZL3s8IqTLOMpzUrZ6UrRpG2BDykxqWCkM
6dlJn67FupK3OXxgf/1BB8QyoQlwfSPeun46QwAEbsnHbrUQXqoiKPQS77hd7dpfnqo7OkarWsIb
cPgzrYCPqbE9n2f3IWejNMjq27S0e4hCrreDkqI7msGmlrt+UxpEGVpea8gdhEbdcckXIkcCJSYx
z6nKe/8MI+EKbxNmSjC6GAiurAxAUF0Plx8GUE684RhJKQtndywGXDRM374Puqvzo9CKCATrEHnw
X35eBTxQAgmdd3LLJJknRkUtvjgDIb62F9tak8jzZuI//oKnillsrDrzItCVWgndeEDOOAbOcHhe
aGucyLgkZgx75dIggM/tI9+kLgq/ykaxzs6vGZ+WTSdU+tUbTRRbtLL4A764qk7GhrHRTLppYZRt
qzKF8FQ2OqIe7JaNnwi+3Kh0hFv36PXV1MbfTum1B7rzaU/a3obrqBgW6qm+HNHXrkaCOIGsUCdu
MpBos8/uB8KiTSTZ0Y4HCE2Lp8iO9AR6U/ZD2jaef3oJ3pGGjDbP6Ya5rlGv4S7BVHbFQ8DqKVYf
k3XtnH65al2Pco822M6htaoKcQGJ8z94IVGyeAJjHJtcLKCEpOG2RycwAEeQGNwWJUi5lZJ5tBIt
A2hxmEU4cj2/glWuecLIx2eBCEq50M2HtugiAhxbzkVxk5prWpS/UxGbAY9Kz6evws02SLOEH4Ks
qhSYfzvBdDWIkStlxJ5K78RATzgrIZtE4bxKkWr/0hKU3t8e0fJB2DY3Kv1GG6u834eV99NgEzox
uB7zWbv8rTY8270eexDJSqaGKIZT/13I1OwSQ/K0axYWdV3O+RfhglW2lyTxSPT/o+nMtlNVgjD8
RK6F4sRtd4OI82xy4zJmCw6IIgj49Ocrs87ZOYkxCA3dXcNfVX95LCYM8ZwNNAOM6JIQYfs+y5GS
vJo4Es0NgAOa++xC4AgaRziqh6+Db0HBNUk607Jkt7N7mSFkd4rSAIOihitU+U9OfjFNJxoedb7B
+58lBPKU35Ph5664bTrB9d9u+g0mKvOJzwMrHyRlANUFprWSbIcg7eHS5baG0TCGEK3o1dY/8z7/
9bx+qPr0MJ8v+3NFI2P6SNPAearUUNHQm7alKggCv1A6Uv5N0xdS+4aFcZSmugvUuDrOFnfNq6O0
xI2kg7kb+Au6zy98Op1EilDqalWRrcRkWWoRgNjw7mrBgXRi5B9vyrjJ1HblCcE9wJv+YnHxgoUc
6i/8FXAl5sPZPR7B8+RcweLzMXpE83c+oRfHFUczkmOloJG03ofHZUk+fIjnXv0kG/IeoNOEjxMQ
VYAt+P943picgkOxyfr4j7XW+EL3iGjRfrgNEGNWI/ARdJ80IZsgoTp4RcR/YDK7GPoHwN7J0qI6
bYX3A347IeUDVlvEJJ2QICXvCTs8gKopcC+xTA/kAj7mYPgn2319A0rXuJF3OeJ+b/D7wFwAZPrZ
IjBrNt5DFBLY2USypXE/8S2RABd1xFwmcd37ohZD+iwRziGnhtJQvNXbt3mU/+h+vEIqVT/nVe2L
rlp0EqoG9H5DCk7o/4RxgcOCW/OvsbG6RO2xBgkTQTdJbRFxfvb15cAjS3sEp+kcSB/DW+TzFz4J
ViFOCSnS/BmWKjxqH8xCjHowcopKBo0N4CbVAgGWMKuPbcKwn5SXSI63JBlCRHlWNvQPO+CMA8ZK
7rfHtX6KedYC9FcNCt+u3+H29e8D4ZJzB3nHBMvFkjgCRNaZgKbvldDjkD9Q0SLFx7OjcIxCeUMs
4GKZFT4x8UAsWrpQ56g7FBGeV9vjk3TFYbd+B6y5MSb2it4EkHI63s3FieMnwX6Q+GsAmt+FnItJ
AhMDeUXSUnwXUddEol5y54K7TWgZPBGIfJwgVVcyT3xcWHjXuFPKN5k/ilm/iSngpzFrxYQ0a5Ba
nCFgVJGwhocpwQc4hoGjQF/oEPOmSwM53yBL+MqbbGb/Cw8tQFMkJInUh9c3rtA/cjJBTIFrBaGm
UgnJHL5gYUvZcQVhTmOZx/Is8ruGpa1TqEnznpN9p5cABpgRM00fPozBwWkb/57n7e1z2VzWxc24
6ow8w2YZSFdyCtQ7rk0ZDE1OadqC1XkqcCefg3ubSCVt7vzTBFCiQpEjKnmihXjHxPmZCecfhhsG
VtMyMc3cDwDUGcGP2BMqOIop0282GLAfXaIoWq0w81UN0JOODNdDVCK+UBtEMoAdSrpE0T6Glg4E
uPARf+AQ3aF1Cf+UnkMsshSKTxiv+Y40hcQUQn0hmfj0VYMeJOqMb6S9lm6KjUVhTwlm1SOcRk+p
YtcXgsxd7wwZhqbWkkJ0eNI5B1z/6WkUf0lzHxK/P1zs8Rd5qzU8oCZKXIjBs3F9jxVOuyjKe+CS
Fk74mDAdDe5orimk9VZDiN75jJSy7yFTAWJIAXMkowAH7GQbSkJoY2A5vcp0jnDb1eCRo2cAtv2L
ChzpwgB7CZV2UELWupp32ramsp2+dHZsaPJAdVDkw5cIDUdFkSe+egEXpMeeTZ4b4GlqDVIaVxV9
jGK679Er9mLIXHuVM4J7OF+0z6ahDd+RMkB+WF7gq1gNRLXxwcLy36u1QSMC17YA8fACCCtRagba
CHTKC4EbQVtn3fuNh7qHoxEeW6h9+qA+o6swUejETY1dUF9XBy8FFnp29IPE9h8S7GiUErTHt23b
pWkuhhb8DsAIlFiNyTKgkQtpzyAoLZJJ8GgJRhOQofiqdKFssXZ+wcag8C7pkwqQECUC5UxONNwl
13FFcV0rVhn7BMsXlQxi2wF9GnS5DsQb5NWrDu210n5VGGhD0v5uWIOXyEbnvPUreHrdZRdjiQkn
VfWnHoKhey/MF3wrKBTh2xSZM0DA0T0UU6ARea+aqmfm9JaurJ2IrpMZOfj+xfaLJHhlpqrMAwsq
x0Qyp7IS9JpdjGS7SQyAHURjZ/BXYArImJgM4DWqnCy/2NDnKv44ynd8d8DcT0tD+liRJwhmBZke
KAgCGuCEaj1Smuhqh/n1+Mpm7bnVs7HYWM+kTrY2pFNA9oR+QYORKwu/uaOKZTqHjAi8j1B2pNq4
BXzfICYxVa70IKeOA322KoX2m12ZfktGA3l0q9MX26W+t5a4kSg0ak+YKlhS4cb9ENUjCAUjBPpZ
scvSgJT8+JB9F8jl7wqfj7aDxO8g12Wrnm7LK0FUyPjIaoJPkaSLafwL7TQ+EpuLrXSd26v6P737
QUCyde09MjWfUDPA+SQPgbRE2FTBUH94steV3/55j5y1NEC5E899/8Md55N1gKY+2wzSrl/YFb+4
p6wnmoMiYnYrCcMQwT6zGc+5XJ22SIIbGAqPFm7wplfu2b9lD2Ude7fzEQKjYkhiDQkzT0rC6eH1
xn2vK2loT7IE7srl6zl93UlKAuLDaUlnaKjwN/56LCoolUgVoU/h8TomHwQkAJIH+HCxVgvchQlU
HCXNRT6ig9ZONrH/aniZPqb3cWO4G2T76xwhAst0rMr9fd8lnYfIUm8Pde/PxWv+4F+lvRi0ACSb
fMYHjI4UVktBeuxZUBMBV2JFU0rPCxFxRNs+HUjBM7HgMTiEft8GaBbONGkBiYJHbbEmeWYOab0Q
BaMybsLeBLzEAUwj60JCfFgTdN+g7Q5FYTSF9OhUwIPnQzwI+zHgQ/wdq5fYppjxb2HZBSdhDI2u
wuXko6w0TsaQ0CfoC5TIa05nBY6iAooxMV3MFATQVQSvlBzClRg4X4yAL07PuUH+YB6G2x0NyplI
6oIigLEQsOM8jIh2FXynVpgrMG6GgERn0aG3fvkR31HUCloD/vA3SIZETR+3wHl59nys84/ML7ds
Dkjv4ZK8w58YE98l4YeIB8mAocfHSQxjoBx8iwdYglz42lnwDl8QBKBpuQrDYka4N8igOQNTY2de
WMivFM1yP5yZUyHvGRtnpl6VdzgVX9wnx/Mmx3MwKonSUo5k8jlzi2nxTltO+ne9v1lnvTKD/I1f
SaeHHodDGQ2jbL8HoODcAG9ywzI4mH2wm2mOgmn7uSTfI6v3HnODDINzcHoeAsQPMh5OxoGlYTI4
AV+MGc6yFLgtM5zjbylxNaZE5hofKJKP81k+wgLgnb/MXIYgj+7zPOUOQo9KAabtb7nxWb7+Bsua
YAp5UNw47Ry6Ui7EpzmrbO3PfHIRebRk607gJwF35eF8RsvleP13KAPgKyylu5k8KgJFtCqEbO/D
KswcydMuPO6RdjnMHWfnUTE1nJoByPGfqeQ7A/u7CsfwFLkRfiXhjNPyBb8FH/mbWT7IEJlredjY
rggeCuX4pbKlpwTsXlBeyAXewqrLi2jQEMiOPcScs5tjCStwGZYaX5yL+yH9h4f4txDfFD4wPbF8
CA5t7oe74qo8SswXVgwvSI7h2XFyzsDoeQGfIYYKhINI5Ess3XH+HgoZQxwJdQAJNdLQWM4CLRi5
VW+Z0r973RUeBGW8ZoRcG1jjwHPmgbNjmXoGQmddFgYo7gtKbW3veYsSaX7hWlMqrEz8tUL89an0
jac0enKOz18aSd5V8kUvt8+CCw9Ui2T7unj2LMk7drvQel/kUqs4NJft44seJzTOAh7o5eWgScgi
QWfA0CW8WxZ5mcgU0qVY/QFwBRG/BC8ayNVFoz2SGQK5oncTGSfEoOsy19aS2WYVS2Eczno2R9U8
l50jNln8m/wCSRJUoraFJFLpeQHG00UDSu8TjDVJF8TXz1acHTWM8cZSCJNRq5pB3i+JUob9F6e0
RqTExsuzPnmmFEbbM7qEyaZFmuUElxBabF40IlRKELKHRLPqfod09FDuH3ADqZklLu/T+YALtVaY
v5TUnxOXT9D8r5vRyEE2Zpz5nacXwj1To8+cC1/em9YIkQu9On248shlNjodOLXoOUUMyLRgYoaL
nc5ltnas/gmASsxWEma9O815MhcLt92ihsOFtgnm8QRyf8mb9UrS46VLTxIOGp96+Sc9uqgphGmk
+a/aTaBtahye3m75wKRKFU3cMDvmLD2I9HdPiIZdmv9Q4k0iPtmsraeXx3jI/q02rvM6cjGX28RT
aZbqHB8ZDVmDy6t/ecFITaMWj1asUMVDNZE//TPFmNxg2KPNU7OkWaecDWs3D+iZGr43RU4RbJA7
/RstEoTO173QUSxRDVunD00aQwnReESc1NxbpHmaCDqKDUkEw3yx+7n83LdtKq+uJg1ppYJ9S54w
lO6Q/OlXXWWTvBe1+LNK4bjfl4NGu7G6NWwaKo9PuIntmHLOdNvcfTvZ6k7BT7UAfxii+kbtcbhO
eDARLZ31vW5IKlN8vWiggG1NP9sXuN7sdsi8CxF6pgmY2qZBg+pgnLDuSYhoEsGmCK5PQJTSSs0U
d51lhDFbs+rwdj0b825+ptThNzxYbfNeUaXVGKdqb7uYpIOOgVgXyGfbXTW/yy0g9pO+eW4zImNM
J8dORlcJvEXTIpRUNxZDO5ywZCKTPHQyJwXEohktS2NdbxFT6N0oKKNB7NcZgVSbVE9cO1OwhLG+
N9GhGk+IptCnBwcaSIo+APjN9IpnAwDZ6f5PNrnbbu0nRO9/H7q/b0g80IsdxKG+nUnYgWqDhair
AorlXoSMxDomr4WwFoYWchwwh2Dk4GZqm2TmDEIY8dal8UZ1j3IiStjxpGn90TFV7GZANV3yFJRz
+7JiQuZUJKpKF3Ev7Bi7btpQJh9jGmyi0obvp/s+FKl60H8PbRDJ5yAce3L8bLdKtw7YT92kDifD
4BLSyYjCLMDAQi8o/iaFB2eFVP8ksCrj3DwqxGrIFEI94PVwUpJ+QXgse/XDtwG7t84Y07rE3l+2
SOl0DDnZFAk8B627aqZqW3Bthla25lXLs2puQv40ybWm2yXtyECTCByk6ELsdiEYofmxw4qm35Fp
33r3p2FKeBYYu+rF9zw2D/zXrrn9ft+mzbVzUixke7tjBaRk4cAio06lifeXfedw/01FGYJ3GJww
K/Fa1IUwK4CBiYd/1jj3XjsazRIb8VNyCyBBgX7g59RUVhhkts985YDbb5MQM6XVPcjJzx29qc70
DaVQZlyEpFnpWh14KujY/W6huxTGrbogdvv8u03NWEr2iLr92h4FYy0CcQS5Ri8k/eQSgCKNI1x4
1Lpt5OuLxRlnKGfXUeXwNTyJC+I1SYXAzqdfMmuBBs5HqBFnL6+ouFXvQWOEl/pmnLP3IJ/FMuTu
V5dwn6XU/azrvfP+dSwa4tJXW4WNdqQfCF1ldiiIUd6k+ZpqkcOHu4XBA8VYV9HP7f7Vprkc8DQ0
JHSuVLurSuBNoQXdPqRH2rF57NICY5nM0+lvy+sGwFuZS2basjSkNurQfw2vv3CRskkaOuIdmCwU
+SJK3qlTluw31vILdgJvnPwIcmuORCpryyU71P0ZUeGs7ZgPNvnYq49RwQnSxaurAPFdSEHdikQE
3fFtIydmIXCut4Gm24XJwSMF0K+p/LvJMQ3aCXzGAK26yvfgqB6Cr+41AwtJ7j7dc/+0pscb//CW
I72VztgmMy2VGvlHp4chwiSJ3fBoq9RLzVkXmoaj2lYQC5KSo4uroWbWJw9yynJArIHkjk6b1Kt5
T5xy09W+FQKcUrejHeP0WSp8uOZnJucnjZ4J+/HDVvxy1eEPxY5NyPH0zFakOqqHz9bf+Sc8KkAF
uD1rqjsn9enY3hH7QuTNo5pfNXuX5oRPEhupaRbKJHIJRELi/IG5L4AgkzNBlQDbjgR1jS9pQJN8
VDr7YclCVS2hSGyQDaR3IPBIEg2xjNkXw+rTsBMLquGTQjYg/7OH/O5u4GLgHzCT7UqTCYBNHFR8
67TqnQuflPQ2HmaXEm+AITqRUrv+j/jRN+0ZEDaUZd2NOOrAR8CMLyraDPYN9eLYQ02QNoCIqE/k
Db8awIhaVJY/ApFG5eGxRsuhOjl8OiOSz7bqFQVRF+hvqS2lj3kExZOtL5UbpWBy+naoZ7pGs8a6
qTqLvG12+yaG687t2ExqeCxLQuheOx6cm1TjjePLIjMDSBJrmXagiDsNzxXtnNwb33ejR4fGzoPL
HgAnjskw6dW61LmvQjtoPHSngdoHRseH0enTVDSp2DtYXW5j3dBQsWsw2T4pCixvYjRwjU3lrV1w
ntIuBvjKPRNP7hFdYcFDReK/+rdpNE32W4c7mtJ060AWoOoc6J47Lk06RAzUFs1Kv6SlOw/HWaQn
kRcvAwHzmjU0y92XeRl5hVyl75uCkVgjYAxduUxriz5Una3FaBpQBe0tzgS44lmanBPn8Pauy5cZ
jewTWja8maZ+jK22Ys9boFXD0O8GaI7exdHPvaPYvro00ZTeglsZIMxCR/nt2s/YLZWO+tetKKGg
0h+1zY+1XJtWNJrddkDHDcqvrmvNITHR8j/8Y9Dh2LyS1zWPxhgu3aJ2vC07iNJUuj2xa/5+zTE9
+djDb5NJ07BIVOJw2o6xWWn6wPGoKfmYfEau+J5QXQjVpu4SmUGAuC3VUgVEjTqCjkxlBu0pG1T2
Olcf5Jrcls+WbcnPAGmAlKg0fA3TsD5o96mKWTU5AW21EtAJdTbVP1yciJe7fhhcAvxwP/XJb/cc
fdgZ6GlccN2vlyJmr3KPMN0A08IjN8XFdFPU4PSI8PNxwmuKmIAGcSB8I9uzBfhv90oNjTVlQYpe
aVReKLxPE67Ispu+1HtOrGMuIhaXlvM/eHKayLmm+d5N13gR8++WKUwRfQdOZDQy9Ct5etzDyT1P
ktEFUtvgxCjJh9g8iN8ylIxIi8kJyfMaw24Swau8aawQ56g0ZK1LHzNFF2/+bw0jfS5UErz7SHnD
kyVjAKHe1BdfRDbUBf2mK4oA+gneFbH9WvKeBmShJA+0mSVHd3mOTln5lfvgTdEybBQ0yD4+seTq
HvX1GM44mOval3M4L2FOYHe8PVn7qCeTDbMhrcHdB36qdiYVlgfvVizYmDWfrDuHJ+6dsrC6eK9i
z8hPevTZGj5ieZ1dPSvIzPMoMgdzrH6oWNIWS7f0Lmt0AKRQpjvKeYGYKXQedEed1I362F+4GZPm
SBRKZkAyWDyVKJDg6d63u1XiRizxv1XKMgQxPUTDp5tjvW7RECjQXmuRQjqlsKthQkeE1rzLHmNh
3A14JOv2Q792PJb7shLTgfwJA0ntFYsK8VBhrwM1D29DPn/gfG6NrmhY9Sxb1j5FdOo2TNYVu7Q7
QwHq4liae5+L8xc7Nc+HLlh9XC56aWdbYW0lCjHywnfDSnB6vP2kF1WQjC/jzIREB7ZcmJ5n7GvG
8nmQIhkaTFTab/ATq/HNMy6HTB4LJeYPbNYuP8SAoIEyScyqGYho2M3e2/pWHrzwwLOA1xhpQ7Yd
hLrfIY9dHmXNv25h4v0+D0sv27623CiHIwJDbuFxtGZtPtldydQ4MFkzA5Rus68J2SCCggSRUvVs
NcC16Swas/chufgtpjda2gzhQd8SS1bLGwyWE8q9iAx9MVoWVxcGe11PlKwRjEydDhGmExn5nyz9
+1mbyIp6nRQ1bhzIGlQXJKjpzvA7eFCsF5f1xGpKMDJEXBb6c5+sGbhwmTvYHHI8KESQrJViJsP/
3IJKriwl3uT/v38is1JPnKszi8aai9R7k8aqHQA7bEP93BSDHCJu7PIBkDdQvT21IViAKRxgHztD
LHlaTw/e9BRIiGEF58Tr4s7mLyGHiDrDdAcHVVkEaOVu3L/I/3n9X3OCNBpdUSTmMmRZmPaCZEiu
ZxLsek0jDDdClE+6ipWjsTWHokP1bktsTuKIWCDgrTOQywD2vw1Jvj8nU/ETl2MekqtMU+cRd4KS
4GGIGVZ8psHBVCWZXcGPyOakZ+6B58nDePhXjqNbK++xaY08Z1TI6CO2e7vVE8V5ZTLsiSyYzLC7
eMCsKjmRaCwiFQgMZiWK+PiLqbgNGz15/3kkajQEyOA4XNtUVhozeB2KVJBRiV0pGiUzGBffCA5k
ym6UcRw7Mhxf9q0DO+zQDh6YpBXnTU05kfn705TssyYzuMT6ZeGcxuxrxsSa87q9EoHUanJpKAAg
g2Kf4+lZmlAl3x3qK5SD0nGjaQdlX4NDW/YCd8ahonLjMUbXXEzrGmBXv47w7fjQ9/PvitBGwq8+
CiggQcnUfzAJzyYbkMDsnzfkmPpwKSm6QajWd1ORq85c0oYP1dJg9t/6ARWBhb+pqQtwcZYI6CZD
DCft9Go9MRdZXX1ZxKVpIr0623htBS2WdIaZDHCu4Wl3yWFmPYiqS8fpnoXXB+NHS5HYrB0udukn
Q3RRT7QZjbrMCdVDQNSvo0iJSzM8ioYDeDZ1PUikMcmm2BI7u/LRwsCbWNBHg7ipepKNzMIsdbS/
9B9E4k7J/sXebiO5/twZdvw2lp0qU/SxFZhdPMZtgZWUNfVteWswQQ1NxcSfIIt+RcZV653Yg7dp
N+geRV+VQ8t9xXgmlFv+dl6Ia7rlMQfoOVh8dT4Wq5A5wGZZw+irkwC9iPuSTR4zPK8e1gCTdMY2
wHY26Gnv/Zk0cX8QmKaYx0Gny+wBzhgqFty6qv7F35cZJIHq7SPCOc1Tn5jriNc4YvzGK31muAQE
zH3yQO/fPPr7BXevs5HVQCWLgdjN5FSbBaQoYl3U5pgGQd2X3ymN0ck3lisnenBZMXDEcm3ixcnF
BGxiYua8x9TIiuPBIOWSb+6Gu+Azn4vavoV5gn93UnIll1xk4F/jQCGG5YHt+a8pf6ciSSZarvuc
LW9yiFztgl8XkYLAg4g07BG8RbIddUK8EIND7BB5RmJ+yE8WygC3cwDmxBHik6I6v3AisUPE3aTl
Lq8j7XF7MZkNvHkjk7ZfQ8rUOP7k//2sTtSGqqxfiu69zDO2H84r0p1SAUS6vJJ3ZPJsvxpR/KVT
RifmixwnOpSVEy0L97qUw/Je0836bPa37hxEv4g6+fteHQFr+Bwi7qN1HPSILMu0n/JRSlQQBNFU
dGexfg3P03oDJVqbwKqD1PkYMB1V31aCIYELseOYhtxt927DSw2r6CNYzCtHzjQDr0NzYoX6Ro4F
oEabaHRFasIaPpMBYfCKsvkY46JYWmxmyB51x/Ie0t3BRyzP7Am1shwkZjeIKPK7m+oEA1okNmPy
BtZsjZ8szi+9uH5Dg0k/uJGVcxvR5wn6GKrC8x+nH5rc37kOjBo7TlPCSguVGFKBMo1qkG+g+1PR
iozpLn8liPQD8qapcKB8QfJErvAAPjNFPwgoHYiqk83DSUBp+KVQ5JH5ZJAVOOUnik0KtAvmEn4v
kHT/+pFU9FLjH+ReugNxB01m6M+CgBaHRG4U7BcXm+wgVFf3wPA3mBQE1p/Lu9pHg1RyDwXXR+aJ
0b5T5FIhMLum2yfCE4j1fPPe6jUAxDR43Izw4pEP5FMrSClK2uNmltydqAVxNM44UqCs7CL2QO9v
LddAxoogGSSDFslZ9p4YGRcSQUt2zhZB2qP4E1pZnhEPjgYMcP/7LUwR/Wk7KI0HCQD7tzlJ1ERm
VK1H2zeysWjN7dbIDrGRpSdj6/oaGi3OKkL5066Q7J4BYWIbsMCCmYbQICeuu8A7HAftOHmTjwX9
Gcj9aPgXmlKhbFZSaSK5BpLSFxpwRrIc6RP0r/J5+DRWM860i6bPSTWL6OG30xDUOPT++G3nHgtL
Fhy4ool/LMc0sM1YcU1S9HS9LzODYwjy8LF7aE4a3DGmA3vxBKTBC0ED9uhCgp2+QI2DTMshEWxZ
D7T0nzMnz7mcYB0swcllmpttQ4gU64tP70jp6+UB0f9A7IkmiT1i5qOzHF+MDVnnjg9epM5sYrEW
aJP7QKm9F4nr+C0OwbQ3mA9YIRlANvOJMfFMPxdn9WEA42LIX++2fh/YlFsUOMzT5Py4ViBGMK3u
sMDwZMJxJfay2KKWPrfclEtC/Pcml4bVQWVFcP1FLis6t3+k3t3Le+KzqXx0NaLlnU0cnD2ygohb
K3sjbt17ELpXKj68pFc1BnCA/VAWN0J98LNNMFbHvcjwT/zGiDQuTxzG84J3/n4pN6U4kXCpffxH
VjgIKxEsUVUb+SQZ6FN8So4RVRaPQgo/cBS+RJ2FMzlejnltKnZo/33WKPOY7jyZX6PFi3n7kSdX
IxrJgEL3NeB87KOYIfL9384kAPEDaqXpIXkV0wUNI77ze3CZARzeJuKQXw3Ka0AP2pkoLBtFcJ/A
X4FOrG3EhrBxWNsUJeGXItytE5obmKbav3nWeC0FgUcgD9wt0lNePGjL8nnKZtfV8bgddHsCumCN
0WHwAv5BvTgwDdbbQWwKmStL0+0E0203KxDN4m+JaYHhKTv7KVA4phz20BngKngZnCO43WBJ747i
Y6WbdI1reknFSnqiwQ9P4MvrEB4tddlHogP6YujmmtjYqL5NOXO4Lic75Fxh+KxYockxGooUhjmN
w6oZS7df7ycuuwHZLkv603RIJLMgJbgIsrMEMrlDgcIPlv7obxM1IJATwUTJMEbHFjCFro1sDWo6
e0Aw7EUChQKiiKUeriWJg92SowjaK4Yv+66QrSnqJMFlFB8G2bOiwHJoQ43NdpLrOsvu+Dn42PJc
3Gb34j2fEIfyyOzJmzcIQnzTjBmFxRBYPZyKPBfuiBOLHpJRw1u4kGMyzxqLI0hArDmSGyCcJU9N
3ESS/2MGYs3+pHzK7v8DfPAReDanNUNUF6SSUF23sZCwR9waV2L7DyHYQ1JcP0+3pYAgsWlx75nU
1W7VuJrmTPz53TcNKNnTOQ2sdblt7YL7MN7j7ea4xNDHjOuRqdxk3HywugDhsS6aELWrCeGD1k7d
bDR79VTnrSDf9IPDlnj178vGOhcAPBywLnX60jEqEkS9uRZ88YYswOTYg3+D/XysEnnj+lvHLxCT
p1zK/821WKDAt8QasQrI3d7nmPXgaLpDyHN/77dZu5ULCRJqkiZOcNtjlrwqAJDyAObd4bGKZyZQ
+Foc7RjdCm2ryOk7CyIV/Q2LNJKSUkBqKeD0e5OmQ3kAOVQr6iaQ9PZXd0zA/gwhHk1b/wyA0BSD
0ECGSlgRCYWK37lSAtrDcHCvmhILMRLa87c4hsx1ztoZgvYlgBvo/TFRQ90c1RfiHDITuxHoCLWq
7FDMdqAi2ZeyX3Hi9vJ8YDHCxxcICZ+P3Vpj/wIK0b6LaJMc/PbkcOy3o8OWQVDwmOhVS3ohoBjy
QLAtzDzgVRhAkddg1OrtJXtm+QGUUrjtI0Gsl+EZ8kcmhlMy7QC/4mukpDNykoorA5PgiQCPtLy3
V9169lYgrSs92xHYnliDADmk2I+fa9vmo0/wF+9/9IGeA/iuMlpuo8sL0IsgnPMRcpOXb283A4Hg
qkFbLnUfSoxN8FKx/UR9QQ+LkKJJOSJJznNFyzxpLM4yb/dG8Vrecyadw2UslmyK9N4DhzG+x9rB
sxVwmOcI8lf2kawYDCxWx/tzO7CrHZJzJ+KI2IY+TfbHBBZM8XMAmOETk5jUaKI6bZ6OOEsSTgIm
dEs4er6JFfgnSpiIbbNsQ1/CP/WhmMnpUoJSIsNJhKSJN9Y5mHRkGm9dxvqKofwYsxfm2P/D2C/m
XUKexN+w1Mex38a7NQlgrShK8VNOLgF23XGw1OooGNEaF2y320T+BDoGMkqh0wBHhWJwrHzT/co2
JSmw8IQE6Mgg0TZ+E9T0Bc7VWZTa7ou4/9nwwoT/7tg9aL7m120j8G082tXwtIhzkQeJ+1Ssfnhk
MU5RfMWpaw1w1zcPHDhR42zekyZwQOn8XB54E3PDpBFZ5YpdyvQ0AnEBbiAVmcHiEWxCpC4tD9WN
qoe7hkyfXVsiIaenDfz9064rILpY5A0AWPPYRP9g0NYNYKSo52DeNEHTkI8zkc9ivgNVIj4JIduf
wNbHYl6SavQrqD0iHHhNGsWxK7m4fFRe5fxF0DuJlNUQF3LEw4UIyWB6wbJBJF/bixYvJQbnPPyn
yHq0hkT30TkF1m1h2nfuiNA/Mvb7nHBfHwW4zUWVoneebmdxOdZDE0ukbgC4tRLV8KcYyIRiFGja
IS7RC1y0Lv5P4cZ7YJKzhsQUbkJdGXo4K/tIs/W3bgWYEao5eRjyncE9TtqevXsOibpkkuoH3t6K
Kha6cRyq0KVSkdg0IEhbOSPaeAhm4r6D+mxHu5jZSddWGBcAKKQMBnQ8m0XrxiTeAtSbzvfOl2Yo
qmRPcdy76T3Niz0HrsbR+rwmJZ7POrpFPzUAEda0enrAIvqxfZj3mCCPssc2jUimdRYtmMDmQXJ0
Xnodxt34pR+77nAKa3Lz2YPqtmn3rfNfVIAErB+bxOUpEQXljBtf8dk4qaZ/G8QjurG4KvhuiFWQ
bhkIhNIKxLGh4LJfDPel+94/+im186cvIUmiXSsuA7nV1HlRP7LbUF5wJ6kX12tAngCceuh18d1I
YlA3kMWVw7qDyWGHB0jBdGIgkMWDc76KjcV2glUBzhR4SgEseot7b3Gk7I8oJMrgeEZ7VOpk/PIf
KUNk1h5/Saqm7uZkQu94gcNBinyg/vVIf5CEVyiE1eq4p4sFLCvU0lF6hbGvjkfhJCRV10+8Y6VW
4pUt/Nmz70jRTLBgvI6hwHpxzNWvLKIHMURxfKmH7Nm/6/fijsMy+KVr2OS274yfKGigqwPEeSwF
ls0CJh9tEfS5+weoRICxKGYw+FAlzw9Z8MKnygGM1p0jTACSYtchfZdn/MZPC8nsxTfEvWrRry/l
fzpwSZ0raWOTyoeGyJMBV4vdhoph+CyEuZ8+nHioAr3hOvMbXFYzsnMwxu7opivAhcjv6pivG0Ha
J0AJKoXdi3wULOS1/B/NQeCBvwjiJFH9/2P6Hz8UZEbs7WL10M6PpF3gA4iIAgDiD8hOhNUDCX/x
0XFuZ0LogylHDqhyGm94nDI1sjjoHghjAdMEG0E1IL06+w7x+VP1hr4Z9kA2Ys66Igny73663vvq
7yETFECZJIteW9Vn8lu6Zt/23uSO9EkbpNvSHjU5lQ38NLQXGz+H5JXZbHFAMwBBWckIFAXvlanz
igJIwsdzm84tVYRzTnn5llxBFS9TMsDw11PyUKbJknnhMDKgzHmcLEE+W0FCpjed02XHC0xJ8uAQ
xaNlaOGSd9fdifzOIIObNaq8cBn3KfVB63qNbRIxiNtDh9Md3WqY/05AocZ5XrpPygWIdrnZvuE1
PSpcvToDHz76BckJUoFHP+jx7lA0DBUmxqUJEp8m65VCDgL4kBJc5/Hy9PsGWcaBDV7rOxpAXcdh
k+PiJUNifVIuarI13oKAANxi5VG3tCepC+PaezqqzgwpOK65tx0JfoiEpjk4WI9za8ogxg44LclP
MCr8tE37l1aCX7QcSQCQX6oz76RIK9IBVy+fKgkw9QH5N+PLqL7T95/GVzbokJpiGvjn4JKUcrNE
V5HX7YfuHSNgmpxwLnSH3iUGNoIdV6HgtQ83UcG+akxuazsoQXx5rGuS5QB5fRs8IqX0JwGRETkF
9A79wN8ugFCJNUTWtEuSO7jGa/xcAiOWPzB/yIbhz9RZycYjR+orJEM01FQ4/cryS6bpGxZymKCB
VegMp/Jp8pUQGeF8sjXro8f0CclfhmFCdny5Dtv01yFBU4ZBhgFL8uxTTcaO9MlcJWGRJ896JVeE
1UgqvFd5mds8ODOnB/MKsr3Lv2RoHVrhKCTPUN3Xja2s3XAJDQ6ymFXbE3gpHg43NJ8x1ZZyBJB5
mFa9zsruyW8Ue3jvXnuIAPq+qsYivlFyctI7n1hqqU7DaJPhwKgDacMzEuTWUACazqpEyZaeKJxM
WYuqrvJDtnMlvGOPOKMvQPwLxgV71l68e6gllODjIBHtzwgCag16rIoME1vffEJ+GrEnGszhkPSu
mT0LfP/uvsclhVQFgWtUE9NKRi+noF7F0LZTVxNRWScdMnxRRR0RqTefvBjdRi1afYrnl9VEDrn7
J+KKvhz54qLkf6I5X/ysMzwafVKJxX5GZ5I/6fLRRWv0CiSgcUET6evgAnCErNPtYRS7tbWM4YnC
YxTDKx/c7B60S2B/y7Aksi5Kmfvu6HybHp/mnTJ7su9bs92iOsjk5tg+GA1NoEa2utgE0GBM6W8q
QkA+TANXVAF7RItx8ebh1jE2ANLgnqdWkMl/9sFgvIrsX94l2SOwFtTxKHo4fXAOMbWdyWOdrNtB
iusiKR2CfkD7w+3bAenYxN0kHON8n4ZkGvBIPoGSvsiiUucZS4gSasLG/KB4RsQnEu45fCFIbvsX
sgJs3tyRzcB0fQmDkZRSO6A4cD+wr0lPxWvIcJksneMb4N0QARMvSbwQQmlIdAFX6wErcUsyNJvg
smTtHqWL1svtqtOS3i7DJ9ISIUTeJlQfy3jZ5R66qnmQHdDeFmCRFGJN8+F1DjpJmMliu2bkM5H7
LVsaQhYPvrSU3CYqt6Vaf3Nn3DTOocI97d1FO6L7TriiNNwTh9QlTmxqpvDzH4qXXbJuNZQeGvrm
j7GID+e/oHUCs6r+STQF0/ybBJHZhRQNCmR5zKLh0qmkKAhAHuLhUuTRB3bhlgUgrhAK8pMCkpCn
R7EwlrXDs7QkVV7UHr2DMIOIwQaWTy3vIifcRMYTE2j7jreDl1gG6hjBoi043TFWuMUdAR3OBhqR
qfpX9M/hRugz3PoY8KzlLxqwcaU3rEUExkjQ5+Bi4PQpXRdvGn4Crjk6wSoAyQVeNaOA9guKF3kb
qN1PBlkuyKegz9zWqBRPEtNcotMSYie6cCC4WMcmrwKJ3wHBnz+DuI1yWp3zNMThEE/k2k+HjzUR
zC1ESp4o0wdLr05Ki8hE+e3Zf9jorqsPMzFitcHyb3ofzct6pHWaYM8++DbHOEGdx4me64d6LwK9
QQkvueMDppXS6P+IOrMmRbUlCv8iI5RB8JVZnGftF8MqlUEQZYZff79d5+HG6VNdbSlSuMmdudbK
lRJZUbMSbDKiUJEgkvIwRvbvb5K+nVDFiZ9VU979BgTKAgu3oKdn5rTOh1z8vzsmP9IxNKWpmVFo
LFUCsESe0FjiDuGGJIj8DsWtbpMK7C8Bc4qfCfW3Gd84DA2SNxFkkGq3qK3Nz1PDrZFuT8IFAfos
EnZVM+WFeNLXqs5tSCyY/IMqj6bkgO4vYYNQPN7hjA6y7/bU1kQHQE6imGI0Z3EcEY+CacTtnFAb
ca+XBLLSsEWsJKIt0vnfjv0+QsQ7ghaVN+jgUkw+zPdTBB4lIDJ+gEHtir2h+uWRvyguL1TbJSY4
iERJ90W8/Vrr9Yf7mgNjbkD+eU8hvtiBidnk6BxMBHx1Ae9v9BsmnfHD4aX0hLyJvNf68rh4ce0z
MZR9B136ksf3A1o3gwWPG5F7nRMFPYRLUNhAu6ihYEBFuX2lrCYfwNntR5Q3yQmbUjpxThNKBaOd
xTtQ5EWxQLUEUlyhtAZSftPUwz2EccUMFTO4NGAwWQf/QTsGdgsritwpBCEWTGRLFQoaHNnyTKW1
ewh4PGyN74Ze/tTD52sOLAZsIO5250fzxHHFv8l9pkM7JwPcwimClVC/BvxM/Fzw6oKCJA9ei6SZ
yzV7AVSMfdUpuLMFF/vhO1IdKFNyfiTOQsOjgCv8ISFAEfwUYF8c0I1FQIfXxXML7hSXCs6AxnGQ
fWTJIuOO/N6I/GQlIhNk7F/MEog515MLCF4uxGmZK4gnhpRQtNoJ+8I0WIis7GWqqM7wjgOMkBnt
QSniB5uBTdrJHit+ys4+E1228alpzPwHPadmJJnIxfj0mzWfJbt2ysrDv2gpGPtkxhRevhcrgI5m
KsrrXOzAlMjBnC/NeeTiDTpH4WnDC4k7S2EJBTkrZSib4t4TewHLxv7crr/iVi1v7y3dyeT8pGWS
oR2hnyw6w1Q+S+ohUd6IUicwaT22snVYksB2lhSh8CPUiB8znNcmEBM2N9S17J7ka4Rm3AHp7ucZ
CYO4eZAWz45Mr8YQm4eZp7sSxz0sA7aabooJhsgcaZ9/UzhitkH0EX/TDoYh70a4dXp8wdINfSs9
6mwDiGNXhCF62Elr4cRoWmfqkUldyxRO88+NT7geW6HNTrWhU5XHxG5b8DlZLZ1LdDuumPK9GNdO
5JRfTFno3IzYuSTqPrG7irI6P8C3YYhAqy0/rYhbZLIy4JEYuCFsEdgsaNHk1eLt6cjkrqA1G4eZ
A7vBP7FfRWybTDeyPg8OCE3Kd2ZLrzDHk7wefSY8KvHTF/DRVdhA/+1jguVku2W7mIlNWGzFKIlp
QTKzgB2aRtPauAluUuTgiOKN/MjktuNIZMjvLRu8oz2/U+VMT6qJc5fQOg4WIosS0bb/Q15iOkFo
dZp+pyGkPjsGo3ML+geMYi4CMr3hfkxuHVDlNcjWV5NNbafT7kyz6IcDjc+o1ZY6C4yDWCJKicOz
7oxbd+7OQQ02TG6GXYlYdiw19Cs1//+lQ3YuZs53gEEpBVewZ4KOeamJ/NRVQLHmZCODh5C/ZJwZ
RdycLCZtTxk8DkoQNu3f1zRktuxO3fAvtgXe+v9BvCFfjOJ5aed/Ybr0C4sguxIJJpkg99wc/Ac8
CVXwUwT27Bwxc5XMGB+X86Q1Sv9dMyOFTy90WkQFmRVp9lAWms/842bKNit9itIKF1cFagYvaqpS
Nll0pix50F8AvopvjA+fzgTy+/mZnGQ6Uqm+5niHmON7BRqA/KYG9qOKs2sCqREchIR0fP/MUliT
qxcsyJNC531q4f1/IremEwQ/RoDOFLddS6NDxg5XzDkEr3QZ8Iv1nqVbqSut8RrB3YpwPJ5m4IIx
IlUNv08bhwErPw06Qgcfz2ViN5gpIpMd2FULuDrZ1l5XT1VmjjKBiKl2DbpJkGXANwK+wlqVsDo1
h0AIwMoEU7OCN/9i72GqILmgqwvG5Yg9wyi+7APiW/772yz+VDZsKkh52SP422xnARuSiKPWJAUc
u3Iq/GJ8VJS+26vzSxPWFkDnj9snUnspUe/qfC1MMa4ebVvAcm63alkoiOQESDFBhUzFyhpiyhYl
ekNuA/XOAqTwfyrAHun6P9499MRUWskS6I2MJQlO+N0sObKquaFE7jiANe/+kmxYFPj1ittbjK8R
uRHoia25yllkC9xYxL5xRiBAxI/NZ3sQCVLGBHNYTZFpU86+3fgA6SJCTD0mILyE/U5k4R/6Aj4D
VAKrIX744tDo97kNSkNzRYYmsusIywFiCHfmiUj8K0IurQZiLpvIVjtaDEWIIRvnRAitIo+zJi7G
PWIGp0REBda02sOIhEL0bQIN0ffIK8TIdpFNkaNwk/2VR7y/SOVIoTe0v/93Si1SA0QBwoHoLyaR
6fGv1BJfmQnHRPsSjSGCCI/IYzNyY/1hHOXY6eakkkLLkV64pHRk8KuJSXx4EjApGotUXHkUmc+w
+Hdl81Ffv4Rw4fq5IZyOcRIm+xTXduiRapcPHcSfGEl3/x+6SMhMd6wjuo8lB6dxWt1pxcRqFENj
RBFYZzL4XECTDGL7cwF/WVic5GhLTS4EkZXzx6MqAbVHHgIUgds/X4Q5DO7biZ2tUosdBzdFAaId
drTbUyNw/mL3wcwbmJCtSICDfNwM8BRBWrSBjGfEbD4aUCLqS/E0Wext+gyrTp7ScFh6O80B6N1a
E4stN0yGaye2fKDXs7qPFZokjEm4YYpaMHSwImjQd5f2CxKSDxao7oQ5zJH9efCa0isS/TVllmMH
LcrrDGxFx3hwHos1hzca3piM2mBTknD5QSH6sa5ECXxGIer4lCrssRGTWiosU2SmkQ06mgMsnOlm
7e3+UKxoQEGBwex4lKyvn3alMog4kz2d+5V1gFC+obNV+IXh7FGDFo1NfNDxQ2AAI3AMa5n9CHEI
sTK39doYAZvvxw7JQ6ZQI9tj5Th40oPLK4bcPcwxICwgPwC/wKOb7j7SQ3hZ3cZwDKNe4ZwHORr6
8SPc4NaF01yLoyEGekw6fLntYcC+yo5LiAD6+G3DXQYdRkp/yYF8cppJnHg4VRUnpNuTjhHEaCSa
JLXn11070jxb4TGWH1JETgFmG7QxGjQCoZMphE+o4EpJUOwC4oTGeuGhPxl4IYbRuM3RERPSoSha
9KJlRDb+26LZiUwdTRcULu3HPU2byEGG8FBDq5McmdwQ2mjoBJmtD71Pj22bB4vI/HrFjtCjUFOo
2B1aMuqMgTMm48dV40P/tjcGEnjjyGrT7Ml7i9YNZAGxy8g35o2EnCiekjWx+sMMPJRoGM3Q5WcE
Jd5x+kZ5vHeDU8KODfZeudHYyfBqGbPW7I7Pn0APbgsCQaZHMyWFd2slWOVOXDmncdf5YlXQHfLU
aYYes54wszwOroysMM+obK72F77ig7WeU/9+3sgPRjtaX3eTXQwlNfG0vTbnXPNzpSExH8Y+bqBf
Kw2parVdwup+eRmNwfMhWiJt/rEmOzpnuBJVjg4iXnTicjM1bZbMtV1nltxl5EIrDSJvJf8me033
UlYcdcNvOUf0m95oR7uu+9XEe4Fg/dRsZneItbWyyOiOdqLMQkXwqy+URbdR9zSb/WvYnWqokfdy
UvMBmCEzokj9kd78vFl1DOs5eD7WHDPvY/qdsfM9ohJX3+bLX+7q70RF7BOcSKAPhwNZ7iH3Dzdz
aZr2srWXvr3szeVyeVkuSbB5zc40dwf+YS5909scN7OZdd/A9d/5c28Mb7bZWJZn3U2+eJ61sXxv
4/EPk39C1Ww8b/cEednwoGktHGtxtGaVYd0t0zI9x3FSY2HRUleZx8q0EGHMOPZMtzlobMI7erzB
7PzPWljHI7KSyvRexv04ux/hI+8ch2Nh6sDbClHg5j7hLDZ3T7zYOnKgzew+E6eFWZx3tjjRg2fV
juUd+XYmpMl3a8N2t+E5WNCJbzYzYBVz9vSe1jOyvB1nOeAvzzOfOyii54FLwpUlerOPHlKs9g78
9G3edx7MEzgU6kcH82Q7tXjq3/b2DO0nGTpBt3ZL1yQsY1K3wyBMbAHitRshecCHiGY7kduL/4Wq
cSOkcxuhc9zt+LR2vG9jcNFNLsDR8jhm44E74V7n38R+vPTpcTM5rqDLPMtc24YhIJPl5WJfRqZt
Xy6tbZJ62PP53B5a7HoE+CUfrMGuTl79MZacsC1yEZGJLC+2bVyKOS+3AZ4ry7gkbMZzyA3FOBmu
6xp48V0ub4M/pBslT7Mrcm0Xjw7D/mNFBGZaGvPCmtutPWeNmbfcOHDJd9gaPq/6Lf0XoF11B4q5
Uuf1PrkzUNRTI3s1vrV7ufTe12m91/k+vzdEAlEtk8WVM5jR1z9CrH+da8srCScw9X/QdO+Sg5FG
Mvpjlh3g3nvNyNhpx0AXp26EFfq+C56jH1jPH4FAtIKK6MinAfhS7BiMwb+RDxJK/w3bp/deSk5v
F9MX8rRbfZR1TCnTPWXIih6IlRLYxW/3K3I6xGCZoe+q82jzmkMmiTJieKZxnxo3YfpHDVLyW5xJ
ByejvbwYTrtL/DO8EOgTbUMnl0uL+io6EFYdaCW3J2legTj5+q/kvPaFzDFD6tnAUqOj8DMX0Nno
eIVouMl+CvsUMpR67OgzqlAvXTfzyab3Owf6AUbpO598OwgmFPtOsCY/ZYL4e9luojn11ooSikkA
z+hw3YVL1R9KzI/zem02pGOEOqupsA8zKkqJZ4qZbGj1oXma/ItJnWbM41kPbjlULyke2zEhDwAw
syZD2o5f7pv5LwAIH7tASStjbEqDp8U3vxV8FKRtIv6o/0b4jeiORjmDWIyy6i0cH+rUqgiimTG6
SZJV3wbQ3r/abeDjdgyToiPURAicW9ColYpNqaUrdg/gOnGr0ErxRePPfsInWMCOpG7lSIGdg6hB
w5Gw3LEAwV4RQ70KbQLNRYBpbOfoT4De7mQaMXKykXCIIWHB5pf2YlRaCIXgKqioapQCceaqN9ID
DDLI2zpUVEjWFajt8JArFjad8DH2cN27I5cJUk9lPzAX+Uzfv0xXO5TGeu3mDJQyc92J8B5F5hDQ
0W5MfkIa5KkbyMxIwpDl4WFWGU1rUrdoiqfRZCq50mFPhZLBMNTLK5tqp1LEma1Et/R0MtwWkL27
Hm4OwylQh0Vw0JaAN7My89VtoVhV5vQjs6YWE0nSP16nMJAPWfnQau9Fbtarxr22ZorJZLQrc1uB
1MTHhhxoim4/xpEGnZwFWKWQNVFmUTaSvSumTpc4bFyJjYGrdsigUkTPqx7GG9JjYrb7kmL+AZw3
ZgjgyO64WpBesXWlvh6hOMINkAXApA5Tg2MTzkR4+Vpv6IbGETmPlfw2b6tNmcrtaJKlg8uotsY0
vQmGDSh1jY7GkqPm5aUpR5b4SkOzrVMJfVd0X4w7XIcphpi+ts5of9hEPodPVoD+XIuO3Hz3Wkhr
6T7ctdvkNOY8yZx2oy0o2NXL8emdWOGunX0PGDuEOwWxo+TkXJbxQgXLUC0FJ7zP9NUxBcm9YusK
hv7QYb1Q/ASPOt6PTm+GSPy0e9HGdw7vw9Qa5wZ51ZezTwxuuQVPSBfjS63BjhWZEZL8gk1ploo6
C0VoZnxp/Jm/6S5qkAxisW0ojfH5iU+QdRSfCNmPAohGVAjpQhUG1hoi8xW3CUJvySlqrFVs4tWI
WUkmTVkABFrujAdOz1DzgCLeDTpHhetGkeZnv2PZgsxVJxhAYMpHRue9Po5aOS1JPcg3HCbkd2YM
NhpFLVzsuXJU2jAovuB9qWCX431zCZ/f3wmy0GewH2yi9ZgJqPkB9kECD6XMInVNbLLyuCNdNvGD
rrUl6T/mSq+vJdxtRs3Pe2grkJyVHVA93pp9sW5WYIIk6r0zuoVUPtQgbA0TM4psUZtwk9f4Zjgl
OSLLQ8J+aFrAyY6dj+x/wfe/62ywoGzROqN9u0lv4zTTv9325VUdM0fu34ogSUL48rrSzbplc25z
p4ChpgOdhD13JJxOKneYW2y/In0XlvVDWsE6TtlptyWtKfPmPIBaxeAksUC6x7iwBoi7nbi3Mozg
MWgj/a2tILF1uAPstIi9GNOQgTIXUXG+fDCKo9J2G1hj0VXSU4r0RnL/XACxX+oyJWbCbExZNeXH
/sZ8sFbReAVWt4CJzT7ut+9438aA7JQKzDWqp9d62mA/S+zrrZhJfW/69xcyfG3gDSTvWtmy5pSd
NY4sNbNHmV02v/rAHdabidln/udHZsLGoZwR12H2A+xBrmbMZ4gif+DpIydrNrhsXCnDF4py4s2+
3NuhQ00jYRyCBcIat8RJZil/eM5H9hLdmaRT3kL7uBE418SScQlBwx5b3DoRCsrMuaInlWwi3mBZ
npKf8KisVFd7Dufv7cj/7svtWMxMW+hOS4vmodoV9yu7I/xwbvaAx3PkBGMdkbfwCcM0Fw9XqmfM
POOUkRYkPsq5Wn3Rq6w/gaP2IsJrfjzjJvocMSG6ooaA7SkchCITlcLe/razaJ8X7NSMoV59zzJw
YzOnhc2XkJzoRodvHz55c2yNPsfefO3/UEp2tNETY02GAj77o35GLLCmeW0jrSaIQ0p8eo6cDeZE
NXqNW1Ha3/3oSI0ITJcXGBR1pX397YAKsQk74s4ZMboTk3ssU+hn1Qyoa4ZIzmsfh9XBAWz0105u
w199d/VQBfgSrqW7t/f2hmd9p/1TVuzJHy9Gcb8fM8xAXHN7iHHE1XorqxgNS2NMdWoLrFcP9U/x
ePmfXbJ7yzfNDg5Fw64ysPmklAhnGtyHMKv+WwSKJXGx56gHkBiUqR0OF6/OSemcREqAU5GGB60h
o0qA6spIirhlMB+dArNQHmPoKrMRqVYCAJN5FNUfd6LwRcxt0I348YU8Ev2rnwdWEuWmoefDaApL
h+kB2AOc083RywPgpYi/FXsszDQyo48pH0KKRg3fBkp9vbTDiSnxIdXCebW512A8rRXSrHAcJ84E
pzyJkYJMLbdfmpfkTg97l9g9LnT615ocosP3MKoOsT8mG5vVOaPRqvw8SO3Rv1Rle6FbEVrbBgfO
AHpld7Co/hg5wagQnhbf7iSNyJFiM9ImNFpqw/OnIYlaEnq6BDFz59Qvn69y6iaaFevAqFNtIRyt
WpAvzVKY9T70W+yWP67uDVzQrdDB9JginCZQRCm3sT2cX+coVbDwYaYN1DljQRE8wezVzb2aq9dn
ffwuPjCHiGz2GbwpB8dtEHEnWmnKdsytuLRoKKERVPOTTkO097QxzYYryKDBYXwuGeh13fZ3JJx4
CrVkKqGJKp+OmwQFTcjnKuaJVzglNS41tYysYMQQR6HZxq50MBv70kKHyL5r/AS8lq4PWndIJb/0
5WhMbsI8VvNFSvYAe8mx5GcnBY0OjHCyHFxB8NoYjZQiWfk22wGP5f+8nbAApjyD3UZpLqWGttbW
A5JNk3wM8GQcGNr0OMON1nBoE0kP0UPgujgBDezBckBlUc5ei9bbogFewR2GcF6PLw5o3o/oUPxB
mF8s23l1bOzwvlhkRjKtHaHUnqIwga02hDFGZ6fL9zSQ3M9UKLGF5DSeBrfCTlH9JJZE7kRex+yJ
K2Z5hdPCF+7Bw63e3QaLkPdkdwVuhrG0lOl+bJ1ok0QlMvIa53FFDyZ0jsjqUQ+y86PBCFb9GsrK
pjd5zYxhr6PvLXbvQupAA6sVsz4g8RFplBZydVt3nQ6pLs39Uxzd4BuT6VM2/pEJuigIaV4RlGYy
hUNyUjem5QC5A+Tko4CxpGGBhobzv8SRaKf/xynx6oimpZeLX4PHMpjSCcarJYr1DChTcUlDLMT4
iEfG5jl0FuS/jV3Okc7YkcOo1Fk5Zw6OS3u2/yxAUOmJp9ONsMTvOVsEePoULsaj9ntVxpsKj1Ou
9C7nd2TkTGC/Hbphxxb/wPal3OnQKo8WSKgCXGG8EWhX5OaQnhkT4v2c0Do0Rj/NyA02k9zTMgqP
86g0aHNADEL5PVhTCDBh/Acw6yccJPOIzL+mCWIIo2S+rg/Zfdit8YvBMgTrA9EZEB0FL8iOjTIN
CtUh5f6jaLUcifiKK2Lsa+jif/Qf2/PA/gV7d5eXxA7t3EwWM4TK/hP+z81dEmJPCEro3xEMn4C0
Z6Dh1vMKGA+hCVZAE5IzsABuQvt+YJ8BtxDthDGUXmwvN8/hjJmpLIOZWB9YPhmxO/sQMeR17PJR
Lb7U3jiZgiR8RJ1uHq748dun0LPpwzYQPSUuFd+Om/+vMVH0GApVkIslqIm+iUSe307QalSThvl2
qZhZUxCTvrSsdcCtmPpWVAPGKyT4jC4t+HssABmV/hvmf/17P5gVyQwBhrLNgTr+jezEuJCLMoFb
wio9I0GEA8Jbkb5PjB2D1FYYj6teGDO8ilCroISduFcWLwIxV9lf569FYA/MS+d8ZpDWe+JYkDFh
C19K83ovvc+Pto0ewZdhRcaEXcqCt0c4AM9s6+v8hy7nAwkJGx2mIi/UBMidEYEd3nCBXF/IWBT1
nY0I1aJ+8UYz0TCgzugO2EWbZJU9wOQQCdF+nf0rDtXiu+kW7S7b7MPziDrhuiaawIyqJmCCGOLx
xwvoP/k/tNKIG2gb1TGydyUaW1AeIA/72sDN4MuM950EXsU+/HU1etBRydNv6k0opFHrz8PDiBHt
gzkzeLfKMv35zhhhN4MaVO/DrbTttiCcwSmcAHIRzA+xgo45BBhupkwMIl37Gmyg3U6CACWQ/lmS
YhmK/Fi9kTdpzPlTfuCKKwhWhAOMlMVQHlECy7k3vvcymeJH+YJz3DL0xMOgBnGEIWRtxFL2uMcj
sn/064+sXnK/kNfMf6rT31f3VDC81hsuGaabH//asTog5l9A1q1KLxBhUcKKzAfFnIDpAeMJ3jv0
UQgrIhsAbhcOzCTPiE2FMFHQZxJjHdLQwOWT+fOuus7KZU1qc+hOpAxc5FA6j/RdP3w5WfrvzQ4y
CBNst9bXAqikZmw4kySxrpGpVvr6UkHHnpSh0T7gDa4/7WOEdvGf3s/5cDT4bE346eOTOCRdBPAg
rf+twAmiTTwbITxIvSCcvfpZOATzsEgsMIeFOMECPqNvWmY0qFOmzJt0stBNAXixbUfMAzUauu3Y
UZ/vzK0UMytoYXHwyMQ2EvAD3hsDSokSwIYqqBEVcanHRqd7Lw0CvcAaHDbUHgUbCj1t5JKZVlwV
yZ+kdnddNOFWQYeGMIH7GzlvZZCzBKFV0CbyS7VS2vENTSOypFSfvo8x4AN6ZIRMuGScpR3bvzSV
uAOOhYMelDwOhC0cXbShOxIgCUPHvAB2D/kGnXYkSP90YhhamCdJ03jeXPT9aKku4qf6L4ognK9e
ePwOcJA3S6QF5NMN3nh499kfMBo6hG6vX/bGGFAPugranSYdFE+Zhf3JEFUZZLNqant1HclMKDf7
2AY6lzrgByuM3e9JxtUjdpmo88ZadQwUaOhnMm9yeoo+YL0Wa4gNAV+FMhi5tFvV+Z7WycWIjvEz
TScAZf0Zx5uGDjpKcvoPb9XtTfuwvBNdgMdwry+iikEOtsr2CeOH+RNeg0tpGyzf5M+0eoISiJYT
4bQITUOJVuJx6L9Lxg2ZKeaPmsOu1NMIoR8LVE26Qz4kyexY1ggJIf2YGo1PYi4Qt20aObRPYK8e
UPqBrB76Y7mU6XWi1h0xKfvr9esfrEFOIwX6mnf9ywiQMQVgOl7ePKJmS2ai/0tn0nawR1LoMKZ+
xylzjsOtdq/oZTthBSPRVEcf+By6iHDdsUlT9mCzV06LxOquIvbsE1pUrOv7cgU9/bQrCCtYwy/O
DIONQgP3kI8yGdG++HWyS4EKHajyNfGC0cTWInrLwl3UI/5sTi3+ock6QpceSrIXt/nsmgEdjk6T
43APYW3fbkKiQ0vGrqepXcinQaQPKEwskAwUP7JNzOGh2Cvu6NPQAAr2O3OaVb098HgKP/ty2CdH
pjE/RebarU03Ml0Xq0ETKUFJqrJer+cn27aXN4Sk4qmH2u1dzY1LtF7JalBY6ns7fk8x9J48ruOj
XNxyzDtHc9RJFJCZzWyXTr2p7YWJk65EQ5m6eU3WScuAdkeiEb/zcmbCM6mAwnZXTvzxd/aZ+C/G
7NyT+RfH+sSuF/j1wWOquG+BcvUufsBYW4uYTOfOmGkZ5vgDOWjBkqqYdbxsihkexAqdqVgqrcWB
GaHBUT1wS7hdaHRc9XkCQiD4IPJm+SE/VDA0RLq4rUhA++QKsOiuyBjYhJEN0R6DHiSAOwbTcYQ0
VPDsNQSReCZdY4RiUg+URjs4HUGF797MbfqIwahc6cwhWvLuZE/w9bpR4tBKFHik5JhfK+w8RglR
24HsQKcyC54B6ToGYByTugwhKYnBb0wXa45ISOW+w+/5tgvFyRL7sFVwsOFlgkeJKx1ONmTGlV3c
mf04Gk0nveCax1DBERg9xXN7a5fphfBJqVfj20kzJl+nuldvQ8FompTPvIgsA1l84BJNoXqxPQgQ
CpGYQVrTe4h2qZhGgE24xmQunsBY+JZo0aG6CwtQnD/BncKVyExETnRLITn8zMZgvYXzHi2CGj9T
g9KcGj1ZqsDPqCZuVWpG+QJgm0eHeNls3z1V/iQ0x+f8BtKdXugpSYD76MANkOZO++E0qeYcTyn9
S0ddOp7liPQK76OCmPD5jU+jw9XJT8VF9MoABuhmmDKNAxjpA1LEECumf/jgCvLzdZ/4XP2ydPLA
4aQnPoA6tw9AB/B06UUPJrG4nEDM9PCewYJ4367qf5NjsWbiwpVQuUK3CrPRcAOStYjVwkxRdkw8
hxgbmk4p5Ixug7cBdsQ4WZCwMXrN+CzKw5iKZXXdFsxp3r2ZI1YumDNYwvzS9bYokNn+TVRrW9GV
VQmmeoq1Ntg8KQdYDdHli7sa9DVG7w8MLZe9/V3fmBMKLCB0cN1J5OvZSjm9fe0YzoBaWDhCc8Eu
8t4wmAHh2yP6nTxa2ZEfr3MIQzG0v/ekY+8OKg8hADhBj2Dmlt1BhJh6wMyF8pgvGwvTrPd24NfL
eiMfq3m2JvYii0T2eUeQAGghH9m8qbrDtyU/kUFktalh8lFilW3G36XCLisZLTIcdOJCXonOE9Sd
Op5Vlu1r/MSvs8ghHshTRCf5QmgTKdbR09H01x5aGJIeaG850SyGmqf2d6oyG2u4/qAawHalmuff
I+uUd85Z1uAZOYQXxX7OgbgzKrea0ykEbwR6QHlbMK6ZfqHUmiS7AAfNa2GH4UJiY+lUTHQX/DBS
xTMRKbXZrCk8IKz32w6wNAncvjmomsWhRkyHIhngTAKXUZ3D3FKYE98vWaXDkpmf4jcugS1SUFaC
k3j3sNpy2BCSvsIt301za9CtBjkw/j7hcRpB8DzuQBsPPKdHInUuNK/D9+blFZ2DoO6vqaLUrAi7
Eipoer9SWy3mCP74YTJYk9BwUD2wZHX27owR7bsYw4TmZ+heh/RKfnElh6pA7k+gIYklTcBCAC0a
Hh5go7GFm7Okmtf3vG7n+ns+5EdEJeQqyPMrb9i4E9klz+Wfg9Srrh6dkkIPTRsA+lY09LKJcDsP
TaCvLyq777SNpsOvJf8rEn7ioR6xk3z2Ed5whJu3vk/UxVCxEoRzqikYSIzGUNPRmo5NEaQlxlF4
RCF99rAhVmFCoDbR9b8BGtxIrWfqTJp+vMrq+2RRHkcg9BR82xy6ikl95bznlD604CmlI6s+HTBj
VCQxIbounlX4WzXmGOtyCuAOgH9WXmcjXH9IpjA9oDPztUnRnu3CFZRUiGx2xdX1aGoW3hsDjD6C
hfJhJ6cjlh0VHBgtdUxGvCnX8FXKOtjI2C59H8ECxhgbmlu/EJqn/jASD1BgERgnfnD/3FDkQy7O
x78pSY/whmO7mVAGYwyEpolBenPWZLJs3eD384/BJZBdEw+MgDZnPB2m4ULDmQI50emZL5QZ4wXh
Edj/2FbZWz5+KLvvLVEcPBf7yGfuk44VqVGXTJYSfalK4n6VlSbNimQ3og0RmV2+HdMAEhj9iLxs
FWJfgMuUbothugz5Ytom+h8qqdZrqBGJWm6IzAuNnTzVGv+KMpmuCYgZkLD4F4cjBl8XkcOrOUxT
Ox4znkXwQxjMsExwejg81Is99i9iMlLG0Onu3pKixY4c+sSuIXaE/XgpjV0GutLj+cHAFrSfDtIJ
zhIzonoAvMKQkqvbAWbi8EnAphsdR+3SG06mKpsaQUnHBohqgzmx/T8kS7VuM2mW6ZE7xjTJ4/VV
mbbvH7IJUg/yCE0R2kPKvX6CUa6YSpHTDvM3EIN3u6LRpK858QlyqL+w2WdP4x3wrqdTkY2UB2lG
bOiTAOvlV4AmRgbMVC6XZpQ3VEAvbMgL6mG6jaEIaTUb7wu/11zUNC1QCsJZrE5iL6d4hTYBsCDt
oRyQ/+VOcFK2Gmif06Epd/rvNEEuWLpawSgh4xubY4g+ZirhnUyEpkO38dPMTz+MIoBPJFJaWbWW
rkyVYwQ9FSpaWUslQb+yu95f7FVOwnSoqy8cMwt3kK/yaMZROd4QmgLHBayFIDuujITEKYdmodb9
/pQDT4vJ3CyyYFkhOXcYizus1sMTnyyj1JFKInMDgYjx0BUrgfWgfMTK+uh2hhc/89U/PlOyJBZC
wURkH6QgVgUzPWr310CMjB/ELmPH81YMDWcZfhYx5DTmewDc7YVzgcvOFxKzVqcMnW4h35NlOLFL
1qlySMcuNwUvZGNn5VLWd7SALeoDf3GrsLJyeOr279F/5J08LcF1tHFS8gaU7r0vy2KsjvgeGzC+
GYGZOEWzZE4HwAFf2bT5yopkdArzRZARsmOzTGv+DO3h+FgrPlrLYfaP5kme8GXPZWhNZIplBXiP
/oOkiRYIGhaAa3gqFTOrjh2ZJcd9zI6YCl5HIb3qjSXzQiD44PU+IyKtGY88iL8idVh73ARZ7WoD
m7Xfor6lRxjKr5vV2iyv5qR4MKAFzmmpwqWzJv2KXY2Nk7lQRTGF8KGXWAbfLKYJ88/ULcICtfeo
iflG0dG1nunmVclosbT4sOKZp2PTyC8tYYi7yqvAduHq+GEHpY2B/In2vwpSWrPYvkJpE6MOx6sS
W8DEYcti46AVCH1FwQ6S2vXfUfXQaNHNpmSbCA259wYuu0HXuGw57EPg9Hwd5Eu9cFEJwgnLHcpo
l/uWq84FluHNapNbLn4tB8OZHM1Kdrh2Tv3GYu8HRkBdSQfulaVki3si81AQUjVjNd78gL6LOJs5
HwnpnwEKBZTCyEW+KXqLBZ7RHQ59scLZO1StSLITyeHWZjptCBlB6yFbkWINYBsJgyz/ETSzSRca
c3Pf6Q/7E8OdeeYAcQhef9jV6zbvXZwkjEsyqzp1P7wtElHQ2A7xNRrMHjNuI3k0hqCAOr98ND8f
JkJmHneGOPMBMJrB0wmjX8l+ElwZL0cznI4EhcHrgxmYLosafTjmzQ1z0U3lBA5HNyxL+ktwEtMv
ORbKUcbFgv4g7Pg4TJRmpHrx834tK5ojkVqj9OBeRRt/oSaPx1TvgpkSo6uRNOcugmBwXxisnOme
bA7knp3PTHc69BmOpivTYcGCJ/Lgh7pAScrV41Tp8VB+qNfYWvhaMXL349Qfhyw7Gloye8hJQnCI
6NTSf5TT+MStrvPywBxh00Nj1qknpTxQUjJaFCisYPGAqNHJ/LJGh13c2lGORZfTP66nCHdHfumz
+uBuRQD8bu30t0dN6XOvRWdWD9ktIT9v7WpHfnwmDW9JpIdIwKsd9SWRvP43YOPCogqomZ09x6mP
mg+HPqbiiIgyGQvRLeckdFcnri4PAKO1OAShCGAGgWSzPjmw/qVKtdJql/9Dq0vcKVYcI5+Q4W34
yiwwXtzsEtisyVGl/epve4f6v5PDPRDTXk8KvcbX+eihfg3S9PYfAyGpHdLf79cazuvtC9D0HnuI
bQHsiF6cPVeAjY0Za0yQVBrn0y2+lw/jBK4uqmfYJUJSNX6Av8kwtxfgIobQfPfaE+nPwNc9xgCD
7Y1oljRFvTvXIh84Q8f0hruOLQ6mC2UOEYvyinldpB6islCPTNCBbLymDqVnTQMEzTq6Vd0hMBE4
yHaE3f8NbQOhkDiYILxNGSxlgB1S9TIGiaqEw30vVWQBLIpU7g+AfWMqPZkxs6nBu+82pL8bTXEj
5lJxlszRBtFFPnwZjZ3gkoC0IiQWb0nw/R9H57WkqBaF4SeiiiDpVoliTt16Y2l3S5YkID79fEzV
1Kk5M9MquNl7rT8t+qFivI7+F6mT/H9UlvRx+dRjn0hK156eK4e5gAXUbCBOBkRxMxmQpdCIY58w
LfTc3e4FdyqPk/luMI7fkOfcPsTfmgMtS1+EnjrzXisKXlpibgHdEghsvRtBTizbtN2N9aRDRyFX
r9BpQHQztJIund4KBYt6Yu9HP862j/ULPUOO+EOFekZ3wnZIHgofhtQLdB279JfGls6LtnzCCCFE
SB/7fQtjCmTUh+WKQwMPAzwzLv9PwH3mRXl1JnGqKPw2EO35L8Z9Piqxhwb2i8ksF7+aX3lCrbBt
9F8yITa8Kx9LmHNoIYbHekaiwi/2r/etbkksaH64A0bjNSAVyjknI6xcX98BPfjHNRYEGuhsHtbV
QSpsG3eSRwCZMGKr9lW2rtqurQ9w+VW57tqFXjxiGdu6ilOlJAMWNIBF/3Q5xMZzr/EMiE9hT4dY
imumepL/EIEX26uIKu9jD9ruRcSGtJQ50pSDoP2X82G09WtqHMiexO6D7oQciL6try2RpoMCvCaa
k66HrQALX3GeVEvkMZMfxpmLS7ztbwwm87RmzHNAkEB03byRVXOKIV94BnJFVPQqupuV26C/hxbG
pFPO9LVJSVXOZIk7HBp+vsPnbLEFw8ErI+rH4AXvTThKG9TljjCq/x60cZ/d58qtkWaFENtpsr6u
EYUVPr+rFxwaK9OP00M68aj+5d1km3XEZ7+TWw9ViLFLdJ+I06NNZU/m7+8S/RkyIg4x0BUX6Jee
ZbCFvbxiztvaxE4zS9fCInOZxbjq7OTUL17LxmPor0Nxj2uSsKax1WKcuI7hVd2Nvy/85Jg61AuI
dTP3s8ToOA3qLWca+IV46UrTZUXrl2nsG+xueHJGJ3qGwsk6/h/6xQndNLBoyZbZfnQvJqwU8kOG
BulzzsXaWMgTX90kKpZoTmLBNzmV85CPRqFeH8fxneTr76lx2Jo/ZSB6EOb8FdM7orFIByRQyeRi
RRET43eBgg0q9J8Y53UHDQeVpGGvY553bTggnovfowUKMZf82SO0Egmpw2nbwAiC4XULFDTL8u2x
R7E3zAu2ZJQPmAJWk8mbmfcgsoivdMkPtVMZ71UkphnmkSuhuk9LvLrMaGxoveUC/QYtjLqeMFEl
cQSFWUAA3TCcp/qBEGtIjwhdio+T1KtW3DeAP+SFV4v3nwgNPKHGLbdi5ZqwdiK9Mh67XvGEcxJS
9qNikXIgM/jgU1Itc3kLZK9QKSskMlgSwgLN77pAZ8QdmYJ+w4AQ5iOGFjnwb0gM4u+wQFZbdP5X
nTrcKU6fdjrATkIa9fs2mvUf33huoAqGLbDCsDSwIt0lZqgtt9kcq/2RMVyXyeODcA9epLdUY6ki
3VrWXZBOnMkWecPVnDVjlYD8GhUE8x0OOoDTezpBrEBWWQFbqy2bkDl3DD2yKCRAWSVH8T/CzwdX
IIQC8yPaTUtbWTBLei5TpatSIE1WVwwc1BkDwjPlD2CuwpdMv4GVDx8WB8e0/tN9SiTzDLuQO4wK
gmcenUfQJNLHzg8QPshzvzjJpdCRjmDOoEicJxsUv/0PmkA0O2h4REsCxhTNCzvp5P0n+B/wi9zX
LhnxPqSSWU/kcefo2AcJPUczfUFf+kVA89XTxeA1oyA4cPa8lipFGD/OitoysekwIdiSqfT8R/Uh
5XaAewu2TgPb+4bSyybEyn7ZwpKSmB2UjRN1XxZU2O355PKVLeC/QZjOVWcAbqmD9f516UZISHCZ
fIUUkvtk2SijjB2Z+nlFpUzQYOqsFrMZLmGexOvKRC/RE/s7Rv8KDmVlG0C8Cpy67/WwKx64aPTv
yaPYPTeMK5r5WCVsd+ensCVvi+jqZYG9Xv5KLjC2r7N6TpvgTU9dkhOrrIxyr+S3nnZOPytigD5F
GI9oK3ITF+pHn1jDXcM+Js+ozNpiCSeseR9zppyu37qLbdp8UB+Fz6X0f5rki2zKGNRsCs4tI0Nc
gaRp5GTFC1g9+YcRdA2uHYTSZCOkDgU7U2iXmseRGB8EQGS4QAybP30b9GDaqcFyXlM/CCCsvx/Q
UzD6VPp6K/+bvk/7I9EsjYfe0wgwgLFqXqtoJ5D8sCiIrxL96sppY4NLyvqICYJHGwoipIR2aGLM
tdLD9UNxlAvMbpl4dMS0t23AxCRtJUp2vEbXZo/6SNK97cxLdsDTaCCdyH4ei/tnTwQoo/XW7Vqw
0i+y3pyrrWh24ja0ClMk0rP+lP3w1MMML5DOcobt0pv6UyFU3+Zfr5+KqY/YDDFALlT4qml2ayhZ
etOV0Ok6pDkgAqldwM5z6DugusTN+8pceKBUN74HB1UOiFjtGbHlX5SfSzzvr5sKwhBj/WenMpnH
r2/SHMAsJon5pG1DfPSjQP1PPIfaQoEkPCDNy6ZH0XTSL+CkHIoeI5KnzPs9LTUS3GByMLcUEmkA
6w/KvHp9pyv5IRACmt0ZizUrgFUg34ioo0pFurSe6D5O5NcpPkwkq9qAmJtz0ZGimfoYpwRCn3RL
vkrtes4Zhosp7D31OCLIS+tneTlP4t/WQ5sBZUqjFaKwRv4VKGf9wMlNzshhAheIOIuWBR8mSrYv
AYTDYN49+Z7FXv2L86Vu2JBUA2bQCdr5160+ZbfqB+nDe/oKWkZcWYC0WB7o823RQaQ2pn1RM53E
b2GeYVB3QeQUDNz0sBnZFx+/u1GgVr/v2+S67r9hjSuiIFBsqCJ5QTHxXgsIkxqPeCBEjrQzGKpL
+6uQrjGi/yicDezrTHLZ017L/meOheIbiJwyBX6ls/XRA50SrftxIlIXNsOiBO03xj1tql/CTbEg
o49jPECcVVN4rhlLsCi++QY/OEQt8ZwhLKBtQe+Q7HVKkm1yTx6GBfwEkJGygMmIiJJpszR1FBET
Ikdg7GsuoCbJ6o8fdl4urSE6lRNt4gNBZ+VMvpqvTHJCJ12/tpSZTztfY1KgqCO1Z0cciDIjSeR3
7P+pqdwXhETvFD9EjukW8rwK4SUGW5oz4/zGjBHyA2AnfnxU2HRtY8EX0XxjFGGMOp7zm+5yt0uu
rncxbmDdNrV5x1CP1wnF7HOFAOEwWYOanCHXWJsWt1BmMsoMbWoSPDEls2zZCscMHwbsHcgbBLJm
Ogr+0t/o48H/g0uAlQNpX+PAvAZ65Y7j0TeTDZ8tdHHdJPvX52pLyUEDVgYeIDDiPcMWgLQ4Qhly
7ZYG6W254pIUPfoVe9SilvD0C0pPZvH1xU4F/oLj/Ewj4dwDP4jfIUbHIVl9YnogOoXCuhN+bxWu
3I+eSuFpyWwiZJ+/d4a8amKXO/D8Sq8eWY18nykClnJZ37LnXutowtxQ3FN9zMpVsxEZYiba8eQI
+lXt037TaD5Sp578LNEjJIAoSqiP9IITpUx8qAAkE+33aJ5BbTLO6IMpgBlBiUFmlbaWRFclaQUx
Py6QDI2ZjZpUQSuOSb6ZGxRw4QFk6PkACfoAong5i7Rv7OfHV4wVpXZ0tRHaC0dkSXda0Srg/o1L
GKHRCWsvCXxus1MYWXWottK8DiR3IIZglTiV+wIQOV6Xyreyrt4W8rY0XpDfgkKSunqbMbpicF8i
K3marcPefsZO86fN0HJTYKCIF3Y60lNoOzHo0OtRVF7EN1OjusIjc9uKd7SESwI+fFwSvBVZJKh+
EivfVn8RSx2t+lA6uDt6bcYbihAKQlAZi3Sr+e/78FfA16oIPmZP+VhhIJGlYAK83h/YF1G1R0Sz
bZ/pmu1x8stIVcbLpVZxUcfhWA0m384rlsNGo1wH7NUXOQp1BOfjsxy/XX0nKb5Yd6tYcT6CpcI0
zHVOKu+KhN4hORywC2Mg/Pg62purD4KxF8EelvGTcV7OhW3/rc+MjW6yD+XLHJ0JMKXb3WNIcVc8
poExZoFO0UCIyKNZxPFS/EPS0zOQ3OPVDHbDftp1joQUlmK75s8mhpU0VohMZKMye+5AnjecCjAW
Sjsc4vsOnT1i+BoJBhsGaZoRsRDv+dAusWRE1ReMT8OzXfmUSleEbJy/1AOl5JoEcvHpVeSmMz5K
vzESW19FD1RmTOmNMhBi6CQsWDB8I5OtZ0EPNrof7pHC2MxNdowNBzzQMG1jV/61qi/fwZmzPMR0
cVJvSrUDtVAUJzOCFGgjXFEQUgm8qXDpnVH6Klb9JI3wGtCg01/TAuWHQcMbgv6IktplPxEZl45f
BIMhDizUoNIGF/7rAkVintoDsY0gTl4PiA6cuKFGLpfZUt3AeE0s5e1mc/0QIbCj1ko3DP1GZkpr
KdvgBKV73cn38iJ+AT3SKQyUyngNEYUCI4KEN3dQt/cF6JZsB+qsp5UTBYkXKXYAwunLKJwRG+5Y
aegw4LiLvY6yc50owdC4WFjGGcbgH4DmQefG62z7/ANHK+DEL+YCC/8YMKMvXiRv3AjWGlkNk0m/
VqbbNe9S2vK9CdI9OD/y8S9ax/cGBPPlDm5650SEZyKse50wKMrnWBLmoKcJjyX6B3xR1BhE7+Az
I9ZpClSqfaX0tsT3e2NrEi33AK2Y6ZN+SY1pIOi9C446yqbAQq87CVm8T1VMqVmM85+nyAD1DzcT
Oz5v8Aa4QwN0YYUk815kKirKNZuGImbw2ciTmzOJrR+vA7b4jjSNJcc4sigWHc+LrR5ZA0D7lJnF
xjzBcXNrwdxSLHm2kq4AZV+E0hvTiTBTZIZiu6TBguvqLrT3cDAfQP90HRS6auHmDjXZFnyfcfZp
NxoYc8JfEL+BOBFhB9SnogSySc8DQKJdESXsoL6MEwDHOtFJ3XSFFG4Ehgj97WY06+KC4E6Z0OYp
pQcqiW6b7lnecHDaPNkanGJrTP7ReL9BOwcPCxLK4G8WOA3HeKycXjdO82YBjgfex7eBJjC59HsY
cFTwFp78mOyERb99/6Baw8gjyeTQx3dBd3uiMiE4JaeZa9tTwrGwfB+xDapnFSFxR+W/NRfg6O0o
Zydf2W+C8QFFZ4RJGDPXPiM+1GpO6gYCAxiHTeJLIvPNa/aVh5MeZDc7Eicxb+6M4gBGdieqW7Ey
/gCfdU6FY4ygSibp5+d1ZDFZBg4m5LtM1bBf8H3HVByzBCaxg7qDGF9Sn+gR6yVIafytreE2EDO4
iAF0zrKYHwQw15DDA7tbmjO5usJ/1yh+ATerdrQxdHvD3ROiX1KJaqjt/j65K2eySt6oWEbJU0q8
Bz99dUL87NtmD/585TXBnwmLgJVC8If+waVqzTjuXJrXVQaWES64J3t2jXit80Cna9N6QYTSKtQ1
vrPOQjMiEcFVkpThC+mGVhbxJjc1xCSt+aC1OMMynP2Ab7ENkoao6PptBHyb1V46wpvHDgh+TGJE
4aE6zcoF9yW5CIdO2EHqgs5od+oibcWzlKIx/QtBeOiq13LlgsBzTXXvDV9DZV8lwCtn9iqdCvfk
/1JaORoGY9GBGj0Q8LpftqSnrzAubWi+VqUnzKPlcGd2arVO17w6BTnGGE7v3yi1eXzafTvxFMy0
f2gxZ9elp76QizdzJqnZzQFZGk+57lcB3gzKN9SIfkaoxOy9TC7XAIHWXJkbDkyGthu8xsMwQI1P
W3e9M2bnFz6BVbkE2v99zm56RBSfcmwD8k2Qq6C+Vc6pddPo1SBKd9mRNX+ivGDg9TTesGAil8xC
i6W+4PBbI5t6CpjNqRv+iCU5AFFPhc3TRq5JvpYY8PlYAA5PlgnVlh7BN8mGBIbw86vLsHXK+fT/
vPXXm0IDe9xFRxIluwpI8XY+8s0nWEIQ4MKvH/WOiJ0t2bpOepZM1Gl8JhYOwwVe55L23JFn2Z08
Nhs9qUK2F1WjLXNYeoZdx8eXbKWnyG/zoCNKUnFT/SyXX/I1CKOz9NyNjHFHL35qr9bIaDCEhhMq
20YwNfgxXYhkAXaG7Y+IAbKxwilbSjrxwz25Os85lSJjyF3hN7zzfcyR/PH8mmA0e2xQXuki2mND
imcPFfh5S8QFain7ypzvJYKL9ijc2RwK2Lyfj2dQ1+N6UBfFSt0/JumBR5lMLJi6fEn7hw2Rp5Xo
pcEtZLuNnTw+8xAgdr4yc73ZSyjZkf//afr8LX9X2ppPEWPZatEbWgquxu8EWIcHhBgmYoXXnzOi
WO0IxHoz1xmDKFzTJxYswQoKQeGS1IIg+tkTyagDSvAlq54K6A+8/kOlrbrtodvCL4sR3NgGIH20
uBUI9bpddcUpErFZH6KgXFUjaEEa3ZHzv4eriTbQBX077zKvZZmpmHDkS7GW72NWOHT9KHiAmTBM
H3FgVXnS7S0tPyfQejTUUT5u1aIxR6AteuE667fcbw5ZCI9qMz71C5WkfVTVWEg8dSfsEs4zost9
8o0ZP0hWUDx9kfm/6NfP0b05qqZp/hTvSdiPc+XcpYybjUlbDpVyDEJc4bzDwoRYdFUGGNmzB23p
88Hmdgzd9i8clu2SL3EEhBl1StQc+DmH/rQbuzlu9ggwCKemhy9lAI+yKqHy6KoAyfAccd6TRX7E
bIC9AEMHC8BFzL3iNAT+SRdSYCJGWfNq89iVf3Z56SQIRmbS7v2FPcfWKFd5ZDbvA0qz72al3Vo3
/KvXu+iE1Z/YQ7LH7QFt4lfyzX47BU/bFFtlFPYUnOkPAp0uJgJG2aWWQruJNj2oR78pTAQTy/ie
OfJu7/mK522yIJktBsqBPxM2VeXCg04CWpMxC+LKGKsXVx3dlFu7rldMlT6jWTcQY1lQGdzlcdug
6Cv/mnV9JL78njtv90MaArOWg/auDWTSsg21G6ldKPVPyVogvoWhcrCcIrZSB4J38BK8TPq32ljx
k0HFyUJokCACKvSLjtP8DIfVMNOn2cOhIuueX3cd5arX+qIT6x58vTIHRjCCmglMlKZfFJ7pF5/t
GFvdtjn0TluRLqDYky9IasIn5+jKBAGdUnhgOiJ/MJOtQZgZwS25kTK9imzqchTAZE7uuoC1RhNU
LOnOlBUt/PLD2DhqygPeQujn1tH8EsX5fSBGEsfcGn1YUs7p468AhOhaUKtAd0/wtkTkwqAjV9Yy
YJVq6ar78Z5UbBeFxYk3lXX6JmQTRWJERkZFwU0eBd54u1O9gjKO8BlhlZLyUI5tS0lUVD6TfmRq
PLpOymjVLxCDegMA8UI8mhTFbsUQQuw8pT0iETbxaBVmFZ11/cQdO4vWEucaLs6pQC/wM/ErNPm6
bSLsLOWbRCtTpEgonReZOZzJ6lolAByUaHBZ48nvx2e7uxIiBqLD9L7JZszL6fahPeB2T9c8fARg
lk4B63cM9dlQzAbVem3qffZrQF1cmN3O5fHZcT+jH4tnFS9ArYSs5IN0mqAGpNOkVyKsY3iI2Bzv
eEGGyE+hnQiFY9PaPunYZxl420/HW/0arrZtlW1MpAfol7ytVtfTe9FjEk4XE8xJjybx00cCXWhr
f9AZdnt+gkdSXC/AOZ6P6LPMsFP1ruZPEPvxD370R8PUisr5FHaqLUplLfbgcw/wMX2FRUlCu88B
oy4h0djtO7spj5E2l1rnGUg7rJo9nh7jbCirK4sOz3PivPzKxXgNvxPpawnl9MuJySYdzO/ygI8h
G4KYUtoIjFN5gJto/qqdWUwVcJ1qKvp10FJMe8B1WFJDCAUbiz9dWryth0UhO9k6Dx89XTmj5jhR
C19FL7LkLwwS9JjTSWPa+xJ3F+eUysgBTvTPnLePRCd5+THW/OZHhF8gpxUqFY1r5+L3+8Ha3bzd
FkajgVOiQSUOFuycNNK/pPCKP+WeDy7fuCrZ7xcuF5IhOC9I69gO1fRFGgcD9KhZkcCBCpKVGC1I
zpBPIgwyjjjAHqDSHQu73nTs83DAZAUgT1YdAUXl+VnzgWbk+G27XX1pQfLscJ+uOctqj8N3QoHH
ozg5SiDjGYDfksepTW151N67PcqO2GmPTNBuLuo9PjYOSsooJrVp1srjvWuWxVZ4gctAHZVgHtnu
Y3qTeNnnnhIG/SoDgw+KXYRLa/7atyuWXv2rwnJnngNZmW1MGTfSFCujCLWL0LoNHR2oicthGhDd
OzsyyDiFL18Z0QHHN7te77/uZfcLDhjGgRo5wqoY3JoS1Fjk2eqF/hCtWE0FCUiIQ2e8mWQ48xhy
NKL2hBEaL5p/JDJ4QFt1pi8xQhV8zMYmpzjRmhVT7Tr8BgH/jrhF+chDBNWLEKP3kp8YXJgTnAGn
IPQEwpoHsUV0NCXngC87tjWMQzk9FcKUzhmhFrzlTPyEBbOTdpVpy/bPoEBno3ujbo00V0D+A//K
gKgm0NvNcw+W9Fyb1JATTzMW45ZRzc2vihdkJBAeFih4BG1zoMK2GsNAun1FT70eY37ZU1GPVouc
2IpKs4orkoaLAOZ3E5fGhlflb2W/fdo6hAnQMnCxDnrtFtgZKT6Zf04s8OPDSEaItI2k7Qok2HSE
F+5XcezR1TVBz2RsqL1oGhkXDuT8yBqecy0NHFYEWQ0MgFRx+vkSYfSg25m62hIVc+ZeAK11pf8i
3vS1TkrrdZey7Qu4k0mgCV6a34TzXXN9MlK4WjbQJ3mOE4+ShDkcEDvFd7Jnj6x6n6NBEGaHsF6w
673Zl4yNzMj0akNcWX9q8bkfnotYm16ZhrfQeAQIRiBewSqO0fc7yI9XKlvD5pA2g47Bd4TGU2Vz
RCuLkoB5MHweldEGMWOfycgUQFwHfD1u/4FEDg+UjWk3uxq1S+gYb8JvZzUpE8QGsFO1K4kHkzPD
KBZtsjEmuKfWHBV0AKTcZFv+OI7mHDzYLhCFEfoA8+CwfIxqwTcQymveSEDiuglPasE8tIvfIRJL
LfQ6kqdypjLaCdrIX79+VTCAxUBg97jSX+AZFWbOO4gXERBUIusI6wtTDSfk8lVeL3ka4bgccxDq
Nnz1sr+lzTQ59ztGswlsmbtqJS3qQ3lWF2rAl8ykE1/n7hJIB/z8azZ2enu+5qnkMvYNThs7POmx
qSe8HYWJNAJVvroeR6TU0J36+7cZ1bdBOM8NW+LHRP/ZunpXTR9ak8719ixx9oNygZpSgEmUWXCL
5FHIUwVj9UnGUYB04kemzsQRyLAxkpJVnCwz/fu1SMhWh4qJAVCmRM3xZef8NTeCmharQjetThM4
JTYTFTcHH+feU3Cd5VtNAGgwLCdHHSTm1t/aFVe7KHYxydtoYqg4WQKTcQKAdv3q5UNn3mSQgjzd
t/MnQYD6vnjTk6OOY3v+bCLzJkG0DFMF66QlaR4zD9/C5RkfBWWnFRsjd3vUjrgxJuGyiZ9Om82H
G4opAHfSL376zBkT2fnFG04BsJ/OFTM1INX+iYq2XYdpoPX0Wl7uiuFfc5xQx5tO8vxO2HG2PC85
OwTlMoZXPNpvz7iF+UbWN0+kYZ+gJmImZ41a8q2LQHIRKG45JJLIjXta0HkKPQvIwWhKvD4NkTDT
F8oXiAgqJZ4JwrNRZi+Gwu4OUn5RtZ3Yc71ujC76Nc+UU00yIYsPheRPiSJ1x+lXL168irob5tCZ
lTXg/qkcvdvrlc9soat9jSk+/QGTCJPV4y9ZIwmDlGw0z0/GAHsV2YV0YNTQi/InxO4HyKiizsos
9eqgRYj4dtnRhEWKXaTcCsx/oDJ5hq4a2ldWyRtHUHr5IMT7tKT6qz86NpTJaxfKh6fh1lcQLQZX
ANSybpaMA1pV3/rEgRKCHD3piId+63W2No+fh3SqyMhgJl/qmVRqgytcWtMtwMUw5DIbVIYGGtgj
ZDQitI/lz4fg8/xMVkTZHnKyjACdWq8f7mrv1t/PwQneAHS4j7SFqS4qnKr63kQTQvn12rX9MWx3
GTe83tbqryzPBZIirlhXLGMp1k4hzYePnzcLJl5mXPg00Y9oyZPPBu1GrDoizqmUCZ2MdgZMQYeV
UwIKJ5JsOBzVxmXNE/RqxRoaS0oMTpClcUhO9YVW9G2/JZb0OWNRDts3XSjFCH2YGI+trtW/ThVg
dyJtJtIS6VGJrgL/1Qt9scveQHWZ5p7xaPD8fhw2beTux6v5XfAcmvCtcOzwnyiOx3RU+1kGFVtr
4rTJucZgMo0e8vp1Ald6L/HUaj+ND/5OxKCP1/1/XpYW0Ww7HOHSxG/ToBMdDjCJ75sOBut+6NKx
Zc9ZTrBpNBZgrb6SZ8acbZXEWhr8InhmC/byCKnEuBmIAsnwAwn/p+SbDTGzdpyBqXUoQkYsftVI
q3ctu4mdbiMmxh1rzVXwW/TH9o/peLVBhoxOU3HuxsqbaiTbhvMrgCFqJVQX4eixLxgT71JIJQRj
ijupW73QdDJAoFqmuApQH/ok18oWeJeNCaRHh2rFy5d0zONlRjqf5DNYU/2jHzMKm+DRbPFyEp+J
SvYbuUsqUGUDZ1A+zwFvo5wyhNGBJBw5Itp0xI7EHkCECigKEXiAGG4VT/WYzewZG/ODlIL0JAL5
KNnsHswWah/eEGl9acEyEsQLnPmfZGXNl+PJjJlvSs11vxJEwLgjW2bK5Gshz6Wfis0zY6xOCFZJ
MpaFApCRAYbbPxj5STb2dQF9uJoQhwwk55AZcyByC+TPnD9X+jz1JbeClWdWkflQHuB13/rcRpR2
ypjGVVsRX8JhQL1QNJ7KaTgE+D1eULOyG+aott00d9RoGdM7Sy4SqckhWTMLYv5cp66xBmpxlTkp
0bwKskFO7Q9CGqrvBX6RJ6Eek8UkDPTygWYe24zydMt2EYnrKj1+yk2eXcBO4G/wOUaSrxNWFC+v
YdB89t3bghRRSJ1JKO3o34TlRCaE1h5iGuiDTDDREuhY7S0+oloEDNwC8aP7JzwMsxixevxC9UGm
ERA/okY+3vPEYbDrD6gHi1Ed+UGNsZ78MMIJAag8FdiVgP9+gRBx2ok/OYNk+m+NUQc4lffsI8VC
grcDs0Y6EZ+b3xCVCRpNNihC/HILuhbsAv8ZRgFkpyQd80YZF41/b5ez9zMzDTcZhesG2KnEi2SS
LTaqUfmc5gUiZPLN04s4+CXYhCXC5ZHuNQM3HUkGZqwQ4/IZ3fmAldAQ+ARN/ProN0QWJhJNDwK5
q08JjCJ9KqA6rzisxb2xLm+AaPwB7tP3zfhON7puPUWfoSUD4wwH8BbEC+YDgTLbM9cgMZGH/Dhy
7T4OENhL9MBUPiWthaMyqXpTLPV7vuyY4O0ojwaroLLABIEQt+yPQF1YFUMkld2sQlaizEIYvHzG
mwnknnTjDUAI+r4hmUjpoxgGDsa5eD4qHxboNx7vroV9r3sgRgE649j+nEq0FUR4xjMOhCYa0xyz
akaCUoR78GtYh4dsJy2vwecEk8JmcaPTYh2QqvZOfAyuJvN6Qpd5ZODB+lJbiJv8WBKx+HU9K6Tz
Tc5s4zC2C2NOH9Cs8l0YXP2Io/7ONvLZlSe8yAQvIcIbLJ55ZQvavk4P0S5asfRvnzHoAs02XAC4
IJA888wIlWgX5RxO5sDKedK3s0WgJHpwu/nFZeIo4V6RSsnNIVUAayTCKwlbR8VGP2JxXCX4Kb/B
TUJK14PZRnwlFauA1RxZMPhXIEdjhlYCUNYxLymjdWHTHtXvKNqMx3wCbhyfpiLYErILeSlYO11/
bGnwFFeAipl2vZnhchzhxDjRzOFO5vD93PlzeQeJktcYHJ9r7YVZErB0fPew8V6tzqCqj4trf4VS
AT0taWLO7WM/QmfOoCiEftRdwvzJADMiugkBQPHgYNN2x5GHqg8jQhVGc/llzsub6oLFIKRrrJoJ
dC1K1nW07dwKuymkl1cT14L4M0AyBrCNqjvZ1Ygo6vmHp+ZBDAP3idF0M4lDYUnqksezEBj+KyDa
yY7dMdmDeBy39/QN00khCMeUKNXP72Kgnj63/n8yaONw7fPcRadhj2MDFlP7vDrfjiTu9uT2hvv6
78M+BIzjBuKdeZDzMUqkBUcDHm4OIudJ/cVB0Caknc0i08kZJAV7gnc+8jpGSFV2ldqw+0smmniM
U3FjRF3aGf/LYhSmjQTQTtnwXhswTrg5bB3ZBVb1esdkzFPJ/vLcqTcSUlZjDL/Xz+NdvWmwFPxq
bgv7QZbLdVeWiH+qNYL8C4o7gSHjozdYP+nMT1HGkHIWxgRM4P9uAFQyYfIA0zJAxz9OBws/OtZH
bpN4OYy9V4y9zjuDQJlyCIj4QEeBuEQji9rpbRErB9LNnJYcfRebney+w62efvWdK6seuPmbKXfy
lKUmL3AAYDf4kEuMnUGHLPOxD5rETOiOSAW9an7R8JukIL8WE/2uzOF9EbRjX5DZIniLjrkQbkS6
OCIOgHwkKox4/6wBUnIHTSZcJNLGGymVmC2yXRquWObvWy86+tsj/mbey4wozKUV2zawpPnNjJd3
4VJuDYdWsQtGzlLB83xRZ97mIyfb4a7zeRoxSylb0uNLxF/5/MNIJcnHZfFBuoNGWcrcV7copBUn
FOYnwBzYau294YNzuR31/MsJrz4KScT8+mM1iKsMcCwDFn5nnlI8YKeriACPbRYtX6kHoJDkyHdG
wz1nIimUV2Jz8tmLFBXaSSbSrQTCA43RtYFfoES0n1ucXlcksT94NNh2VLAEINdaPUCDq0QD17Mw
hrw96qfXmJWBsMNbUULx1WN6ULp7d2tiG/m/+fb5swTg4rXsQ1AjpODojnLmGGA2YPac4MY69Kmt
4F2FvaSigOP6ryI3mSDDJLCaRPf5QE1oYudzMmyA2Iq0mUbEDVUPsC0YcoN4dptlK/4XFQgpfegB
FUQOx7o5loixmEmYYmGRdqZw6p53E0x2qeHyNUZCHIGWSvLrcaydFawBbfCKvR5kUIU7e2XZbBbF
nkkKLY35Sxt5zg8DcPAyfaifutRtK7u8DMLzG1rJlPwqNWbX6d41wtwTzEU3nK/hQtK5dpE9E9tC
byw/NLUKhK9eLT4RQ0P+FKZDi8ales3esTd5HV5kfGg84oMjYMxguKRwvt4b1Y/eXsGt6BmnOxcY
4K1/vbVVCDGUvT0u+wkvkgAQ97gXsk2d/iZMR/i42KxM+sJXce8JIkM+wS+9tVKMlRnS+OZDReoZ
X8+ROE8JU+3tlJdk8iTMEqmCeByHpUmeR4ecLn47FY2nJq00wSrAmt5VUOebtpJo7Zp5LGwrflbn
dn90aLyMcS1W3H7x7KIJrpdRvxZYEjhKgWpUpWTFBpV6HFDrM38qGh/KoNJuQrbi3+T1XCMyOB8w
4lAyI6/KNUslgJHvI/T51sUhmsalV2hrNJ6j0iHbqMwNR7Iy8fp8+8oIxLYRKQuhD/eCb04AG0WY
wgXuJ92qvvDvuAuvweDg/B+7STpEgsQBz9R7iVmNxZMyl50mnjtpSt96b787nN8S6CPkqAwn+RVB
cumMCWF7BcGYl0znRTjH4ZaiVmbqJY1Iv8H4aNQuvk2cdCbLZhU/l1H8SFFoDNTQaASUEP64pnXG
NcjWVXwPxKYqTlPNK9FC9RIby5JZi1/hezMMp2d7iYd+hu1OSn/FbpU27huMzwB4mfA+Gp1y6eTS
rtT2qeYP/UbmDlYgW1xUypeugnMKAA0gjGRGA+jIZ1neFU9K/8HjXgzhBduVzqUhfBDTs8ycIo75
H0GU5vobFSIxu36tOC/EJTLd2QceAwznc050h92l/ZxIqR49cryWoXrsLB+AfdkgNCvByxV2SLmO
aSLOa4QUn8LYDFjgJPmb6xDBpkJMZU9zkcnf2byVdjKZFGPFhWuvhynXDGSDYWKN9sHiH0n3tZxY
skQB9IuIwJtXvHdCCHghkMF7D18/q3riKuZ2q6VDnbJZmdvoarCtVPV825SjkcJBICBQSxz7kZXQ
GQ9m293fOxvEqx3L3Eru8RxGokoCl3P19oyUT+8hIsn2zbM2LRMSMGHPXRtETH3WPgFduY3WtY3I
K/4j1uK78vhw4Hmv95+xWv1sfty9X0p7VJrTH5awt/ZT9GaOAgQx07EYjxZD8T0FIuFmLg14qoKU
XHvAM/gr90QZWDH2xFjvni6ySFKNJcihRaZy4AibLsYSZXI7OespeyymnkDvEl0gIWh8JQiUOCwE
VJT00qMcSbcvHT/8iNhPAvwoNJF3nz9L/W871mEwXwk7jY8CnkKaBpty1lH7QYFRX/CekRRDpK8X
CSBb6b8GruJ9IJD4o7xKlLan8vQr9icq9fBLtOhrB9mcqk2/co+SKnsCCAzO1qICB+J4eaoaVo2G
W8sqfEkdLdBWRc+yPdZzAQGUfxkEwC5R8itvWyZtIEtq8mZSvVAfaoUef4av866tMuqztWWp2Pzo
6E/PQEjw2wiY4HKvRxs6S4csowrslesk5869KF636NFuhY39UlO9u7/t5dtc8OHECMj9a8D1VH5O
Tp3jRu1u2UQhPe0HhP70tq7S/Eumg5NK5cCXzo+kPzzdCHk5lNMjj/t/dNPEM7BXp+lONk0PJbQq
oipET/NcsqWvfrzTNdBUcTNNE+Ozs20upXwMnkHwu7lEw9QJj333jK8uMZyxbWCuI7w6Mq8T/2gP
ikth9zbqRbcPI6g2DTH5nOgx8zIhna9v/ZNnOcFe63IWY+SP18PEzGIpB3GgTf57ONfB6Daj1Ujw
chUri0Ze8QKsw6O3GSnMuIdI6Hu0EGSJXunl8e4VZILdCcBBGa7JhmxGOwwSmS+TwgR95kqWjeY9
vGBu8bXaD8KxAUI1BcWcbEY+mmqS3Qba/wCAB/DuP1dQoDT24WwzMurBD+fTZEl8Pluv5PfjWkj9
vQbnfrLpORmiyCZGkKkOVXZPEmIggr4QNQdUb8YyX7+uUTlh0S+Id/nZuqoM2w/HqxHxJ5zXdPnW
AbcCF402s1gALlKBrCreiw1z88dApCKvMkJJ2g0Y3jBAF5o+i+LO9wTSTyN2YwxOF3ApdPfzSDuT
aUgM4+fKxyJViI1B06S/3yU3+6YPiAADOm/pNtlaf9nVLyuZ+e7XAwS5uSGgmazC7+KH3BbUDKT9
qXvvg6qgMZ8DeCSQdeUyAwDvVduMIfJxA+ub0Wtw+A0dkSksp028OsTfMwiTxIGIa/MDJTV5Tl7s
lvZaJzajTkVKWimqfe8H+uqi/LyWc38hMvT2M1BFO/SeLHIpOnDro3MedwdPFAFZpiPy7SlI23PP
Gn99vCf0EWhaeyM6mJvxpWu0Ph6/4Dv+LrQU17s7XH5hbf+N3KUbg7+8NU9ddJHXx2EMjOOiSIaL
f9PnYvToGLPV6Nw3EHoqKD9mi69agrTyaZz6c5z+xZu78Yv3kFVhmk2/wjn+YyVbJ6ni4ePWof6A
RdXgxZUNu6YdQheSRtz9eFtdc9qXr/2o3TjAL7YrYfk/5iw0Y5p+CToyfvSr+KjdPjY/nvVeVe1w
L8CMfObvPUFHchzqXF3jtmDovNt7cutcfsnBn4NVToBy7rouLO+ZUby3b5I/P4JYjbTQzf57P5ut
W2zillt4rttDd914DEwaNF7vbTmYAmCn70mwMMyErSTzZxvvQfcmxau9pI3ci03LdlnfOI1hjtCf
9d55cq5nv9BsQInvxbQ4S0eFzeE0XtJ/+LhPnOtP5keFlJx028RaWAQ4MPe2t9PhfzpE99O9uzec
7OhYaPfXvvY+kPan4bQ3Zt7aTWl0+wWaEUE62vObkfjRCzwJUHyexrrJ7wh6Xx+Zv0BzH/nN6CA6
CLeOAd3c/rpx7RsQazkxC67lettMtb+FA7N4n4CCakha4RMczFXuVrrKxZrG93qUYNs6DIO7Zepz
9eMZWkBQ3US//SJv54Yk3uwi9pMx+rRkImRBMyZUwxa9dPHMogPPvwxY263+jTvcmFrDj+003jTx
7jNT4NfH/qPwPxxUM5dfT/YtWZFNunSue7l737pa/Tx+rd8Uc0L1vs45GsQH/t+WvFOUuftjYK1I
NofB9x7mhd7bNSnJmSyuU6hvmAiRebx86j4Gdlqz9Ea6BMIOGT6fTFcumDR9/HQXeb9yGtu9zA2t
vSRKQblAcVRUkN9CuiLpgNUEuaWaVt1+9dr1OtTTOjZ6qUxlzwSDpgqL7Il+ufcjsJ3k5zcwEATo
odeKMt1e1OvefgPLPl7LCVps446OxabsJLeF+/KJBmeZaNkjrHqaBXj40XgIIk0jDT2uW4mZHWHt
QZTKLBn5BN83T7RDj5oNmZmVmRhSpaWpUNwlAqnvBSkVLbsyXx99f3bPTy9FR2QmyqmZ4NSHvWgM
cdnJFh8DW7chs9W8aofue/+RuzXDfVY2l1S91L97+KoYASx1V93UfCVTpeDAoB2kiNRkseeJa5tO
9D5VqRO9a3JAuOWwK7vG2/QoNuWUIuRj1avRqpTbiMRPR/t731/95LYt95uA31yWILNRHqS9p6PV
eN9ejENGIl45zxbdhZwAlb/8OjsGJs0sRlMJ9iWfE9TF2XtoomrJNFV6p8saLI8s8yHpcMDEhwa9
loIRwKOISiY/fNZgh4k7Kc8v17J/aTWOD80Y6o7BP+QR8DjCy9/K8x2ytQW1CDUbojESBwdDqaiW
qSJpQA2S8PNrlDR327JM43ovm7at2jc4LZKFqjvyBRPXnvR3+x6trpH9pLoppu6CyQZhep8SAIxg
g/xsahBn6e42V46OrhtbYrK7vVJYK1zL6c9zpJLopDqHYS6n/J9ktyO37pK8p//kwAR4ugrjM1X/
nF0WpnT2esvmYVe81KcFwMkzjSAW24NNNzEvvQmHFSV4F/bauc7Yt0Uytk0l4FyXXGkO8PsP7Hzx
IZLOlpOXRuJQpgW9StYygH42DPDyY/FCxI+7r3wjjdt5JIW8JzgqksiR8j1nCyXJbBBRidXn3P8r
EiyugKz5TO85v88zn9nuqbWSq9QjDHGSPymehPfULLeSuyVzReU+Uk/1QBBPuZDDPSxK72PhBJTm
KqX+TgdScp7Lum3PCay/bKhq+F94Qqn2K92MvNWcK+numte60v8f9j/RBnXc4uKfayhcAv5Geykd
GM9nzjLxh+IRKnVfe+2b2+8XqJ9UDim3ZD1tjf6mGUwA3V67ev9SgHxRZL+RBqgfOACBXuya0D9q
R4XtIMjHH2vvclSluNzq1AZ/z3xtUOtXmu98mZgn/+pY/ruzqfLhqzKNL+Yk2ovxwonAOv5e81CK
v4lTxFrRF4mOF0D+RiKMWMt+/xFXcI0mh+38Nk/S+10o020t4RpIa8bYah9aXDoKXUsqU7rbV8Nj
pR4L699EeVG9NxfVRPlVOtcSZYD/2Z0+RX7XfzZ3/V3/XBOqVc+1bTf8+VUCVEgAW49ukWc/Tkls
QAC/+/ZbkU62tzcuFFDUCIABis8aLkxx37jX+cOE4uO2uOkvu4sG1MOpnx6e06UnQ+8g501ms5D+
29Vvz8Ltj40I4C6ZEIbsaxyjqixK7vBhGz3Z7hE1hTnu02Pb0nkmb79sB1XCebqznxMtnp6K8UWJ
uNJyNu1Yl7nU6NBkZIM0lcBs2MK0gTC2rFvTMZkLqslEmzbKzbHixUxVlLmUEnNlqqM3775+Afem
DX5ASRC5xm28aeZaoOuP2rG+7UW/uFkgQtBPOlxrhNNgE5AG7MOq6qhdGC82Q9sjLZPc/DBQf9nK
yqqJNBXBxKtqDrBD3TStRRufAFheUS187rV87ZnLqnfIDQr6Fdh4StshlxVVAwmxy7qvIhcnDi0b
PRTxAOXqr9cOgvfjPpOxXTo0xNDLIqz+e6YcRFzdf4WSpNGg+W2h0S+aqftz9zVYYwffC1x37osB
lwm2Aux0FgMRbCJWE4Qti+chWuj0UjuLxERrsaF62epX8UvKXk0tEda7HVvW2ue8Z3Zim7vMpmPD
f23dtFsSlx/V8JO6laqpu8ChosIWUYXkrXCX+6p5H639P3H8ulcO16pC01WCHm1VDXEVZADUNO3v
sdk+NbC9X+4jqWOdnOYa2Xwy8sLLVYMHPN4rxxRlpHW/K4dIx1Mkfh1fnnXti5w3N+9bvrZnpxBZ
xx+PvBz0akpnO4zZflF2LhKclfLlMaSP5eh90jmGxwwOgWmi2miI6ZOJ9p9BiOYirT57zlxl/Gxu
6LiWAdZcmXyDpno3zVWEKe5rPvjkhyXud2VZ5Fv2x7QhmrORZXaohkzMv8E6ZaENDqXDb6zkXpQS
5q7vTa/sc2Onv/QVIxcgppz7dxxnM8BAjFndmt5fkUQvnZqLEZIgAgpOFD4VE44N/Ry4Mdnq0aF7
+kPtyZzaQM4XQQAkOYDnWi490YvfRplL2V1rg20f7agHu11IbClarvtmcGxbP88SQ4f2EiJkYzmo
j21qO3VqKXHObnpHAJUAmCjfzi0T9JUNd4fcnA5+8ZkdpSIfkBGaGYU7TJV2SmcRIP55iAqs5rLU
0ylXO/1uts1zFD2T2mnk80VgaIBQgUFw4jq9l1VflWKJusjveZxHo3AHHask1KFv3wc0pOm5F7t9
7xaNaO47Q/th2t5641c+/iMJQ4ipo1rEZfz3qtJ/CpW53JkV7fCR+z4kC5loleh6grPntZ59fpyv
zcO2nGBaDqzFgUscE6sqekVYSeP0RjurbJA3+nxjJJlqJkQaWy885RDpRG91oAc/HU2Vcsf24jSe
XqonMNLnZyC1X+j3FncXCjbFNbI4+J4lv/rdbT69y667iqlFqY8VY7FW5tilGKwWqTh7CjMSQn2r
aFKj8brJVj2cOERkWsLCngqKFEgqBGHXfer6OOv0nQk7uUK/RFl9FV39bZSTmUAP6STP8MCTZayn
Ov66VEVHoVh7/8y1rrfZFksLIyxH6vM0XGZHO0jofzJ+pJEWT+mcUCMPWq9pCXjp/B9MnGgErrVx
o+qdLcAzgOnHn1/BPH5/aJCK5dsXBzSkl3w7tRI7u+Cmen1+CtKWj5kS92lRiYqlNjWauOkzDYXO
Jfe53vO7NK3FoVFUleauSz0JPAEZ8N3/nw1oiUdLHFWXtGXKKpJDF03LWaBF/M/s3Rk/W4RSaTE1
j0awQTA1TAsVfdGhePGkI82gdR897XSp7hLNzXH8JndCfv/YfTles7XNkaCefwvV2GMAImTQqK9x
mDluYYoWxfiubEcE5nhGa/bPBX1owwvKs67tVn1K1YlFL/5qpASdkfoRqToGgXEGKwGvcDxkTkPF
aFIBt0tViSL7o9Cn1gbSsLmwrsw/H5/Lto2e03iT9hhmJkngsAyR9/EnlOdvdWqd72hLRctzRZeK
+ZlNNXRgtNt+nHrH2X22Uxd20Dyr50Y2zPFd9vsoyBei8bZxfpukuFkRodGzCOORg2HJfu8utWvk
67Jp7hNjksLpacdxs29LF5k4N3IMOlGWrxF/t98qbtuvzJvWjc4FayodM43N5nN7+45RNrlVYD+I
UsWitTWF0B3qq+6dvomQZF9lzk3KTfPxEYYQau8fpsP0Nnz7WfqfFoqa2MyxGqryzs3sm4x+4TyT
tP4HOLlhwxUF2kuxv+VIjV++vO50zaC2TD+E3b4i+kH22wdciIcBmpzn2Q9YVqoTnPkG5gWETttf
vf5mcB+CYoRSdZAshiTzm6S0H+m+2qxvZ1d9WpT2lrdTb1lMj05N4IeFkPsScI+nS+1xqQZIHbM6
s04Pbkh7SlUElQsQDHeRbA7WrKmRonHVR5eS2KEhHNgMtsPjcD9LILlFqwAZICnx0WKwH+6ayZ/4
yC4UHwmwdRChllXA1Yi0t9s6Phwt4bmY5kAaPPvjkzwueJVJzC2QP+qwIUeYY3cRcNDZsn8Okfy2
fx9qsl1ABwMoCNjDihJnu2rkKl7Wa2qMuS2oepyLZ/2aJX3uCuB9lnHmjuHwuQ8PHFAvVUsrDBzH
GSA1nO22BvqCQiGDwRAx+bNhFJO14IlFz7czrY0/G+ammqvLoKffnKQ34s6thWDjRTW3oC6sfV46
8IbP4Tbl+z7LyOnV5GjaQerllioWG62hjzAfaa/fCnra4+Et3nPdaoPB/SCs9e9XDIIp/PrgDGcQ
TTqV3QQDDqr4lyBB4jm6xXT2+qYZN9I+/ptv+eiX6xqwkIb6+GXfm047umPRTY+MODSRbxt9H2Rw
NdhQ6CEfY/D+zWp7lFdMqaBokc1KzyfGi187U3aUHZF+07MQCOJJ0ACQJqfhdeiXvSFwkGvsJlV6
IkAbNNdKzaTX8+ND/2/eMqYeVgjj/4I4o7Zd1HVAn34vPXImJEeGGkrIoeIauui6iefm9pTUHL9F
uT4T0AhSs4lo1Xddz02CWIDDWMRLl5D2tn8ZnINkAPIFufLsj7e2Hs4zE0a8Rz3Ie8M86WwdqwP1
hFWnS80Eg+LjvbhGWwdhFFQJ0w1bkEF2rJg7Rn6nI/+xwO1ulq8uus/vqXIyEwZnBd010pNLMcr8
PXe5FG5uqn5uuS/leoiQsO1BgL2QC/gxQ6bpq2cjOvIj6R+9p9cXXfNtDfo1S/WsJo/QxpR9fZvf
/LIJMCWHzuzozWKyL+jGd7yX/Vn8GlHvsZ2F8U83DuLvbV73Akr5zNur7Apie5yeqxB8VNzcUqQY
pBHW2QKUm7mARzlyc8719jMPWv0enhXK3H2Oxf9uKOYFeSOy39B/P9tZWLZD/RI2CuQ8+S8p8t55
mCaYBIEmuQGMFjILmWnp8XM13X5O8eY1jJVmX4epuQYv23vgip3Ubx5cT6uu8/N8O8z0sp34SCNi
c6veSZwOr+pj9pdymLJz0rf8Ml/4o8PNoTONUP+ohBfa4rTkQTT3w0OQseE5Y20r4TvDfL1Gkcl1
7id0t7atZ8+5Z8qpbMv63pr0zeMQl2raiY6mHw6tZaySidUhnh4/Z11SeGRqrnr++OBeDIbcXOuU
cvIjMgENBdmKPj+iJhJkeaYqjvGd5I/ARjsyPW96nr+Etu0lETi3PhrAy0MjfrFRGAbbmP0wna3I
NNxdIAMlPpqzWArHefznPGS9413er879obQgJOT91tkPXSDP2H4RjXiwl23uvzA9gr3Zu+9UHHoU
g1RYJlsHnuKt8q8VMIgSG5Fgn4NkF/1xTRUDx39ivZPFeK0EeTYbwaW5c7pQezd2vss6MK2YMXyM
TJV0x4+mTKlH42gPTsHYFWjKnNEepL7y2WDvQ7bHH5O3XpZD0FzpCe6nyRVIndfHmYnghde5f1wO
JYHOYdYJZahB6rrIZJMsLcKGW+Egm+Ncp3qK5vsqxCrHUuJVQ1pbcL324Sv5s4j0lwO8RKjf093F
wfSYz/rr5SexqnnW5Ye5QGkjUJuWjvMYteVXITLcfuXPcqQP9LIioj/i9asQ/dhOC6mJJ1/Txfgv
5aGp4AqrFhRZTnpRfPjZLd9Gqi2R4emHibUQJwVkAG2hv4OuWvRKuoBzA3h/AGDe55bGpo7nmGid
cthU+Y1Azzkxeb5q0kSHHG4dMZeOdwU2TFSm8ko64dW5BgAk3oIZsojTGW1nXviIBZLRmXAZSPUY
LUlCMeP0rhSHICK3s/DD5yCStRT0P8tqOCB8uUn6XD2dpRRRgipPXtuPok7LTFLrqkk9PdXSz3Kw
WfIFKSkj2YvMVqbFA/Qaqy/5YTAfyZIZ5y1NDi2+kybQXr943lnlOxqFB1MKsqtIfchTN9P6NjXa
T0sBLr0pJ3h5pPLWD7+9x40Qa3mXqV2pdFlR6FMmsLRT8/SzAmvAGIbtvLxYVRROI5pp+3PZHz16
cyHLWknQ83iFN0SLBJ9+Zgo5lcs2W8kUGJ5eklY7lz08ptrP3QA/Ut2NuqPFZws7l1IWbckCfqvo
3kA/9QV4Uz5k71I9umHp5iaicFcwL3LxGmD28VC/ZwTwrHnVivPRcfoXvrCQLm4oqlYjbmCDw89K
6MrVvBaZrIUFn+mPd28vQ1j10rHeLce1/QpFSphpX6U9qXV0PSs5vj7JSfQXw/syNrfI0ps0XoDs
GpnbU1W/RBLl3OxkprK6AiDu5WZ77A3gZxPvBWxQWA5zfJLkIaH7yHs9y8wLny5dL/kRZfXw1mTK
fJ87ljfXhCzK8schRviGQn7xxXj2WDqmuKma7Y/uxkSVurHu0lUim1Ng/S53bJXYXIkDxo746KqG
bW5FX5KlBC5DJz7YEWWUngy2ykR4CrKWtwiJ7WLSXhkrsYTVoQs/09Up0d8dM9BldyfJZgZl2xSt
3u1oN9HKTeL0RyxA7p37tnSYKgyOgkzospxryDP2UCIXrUcQIUr+0qZCnz7mGlzgfaV6mvbeBUFZ
vUHKzAUsRQw9v07UvPEa8PAg/VuJYXXeyprgv1xJV5QwOw+qSukefXRp3BuoGwEygmwE5wvWboZe
rhrQou+xOfjeguGT9L1RGjlQXQ8IflP42ffq913tMY6vGtnf5KOeIPujFoJ7wOr4Xp0eAZ++EFFx
AU6fcZrdOE2c0SPSMwKw/AWvSea/lyxe7AnTsqmY21Z2if5VXQqLls7cqWhY3lGZmSJJNODcK5zl
ObxrIl7TjJ2fMZOTlW00n1p1TqgH8jDlN54Ze46lfkNOeEbR/Dhrl/b8OTyC8l2uGDkgX5dN6C0/
w98YeINjD8a/uMiv/O9p71Xr8aPLstF4dQUJLE1uzE+S5OMbr2sx+8v4hFzWBrcc/DJR04ac+e+O
ua8l15V9sgaedf7OvIrRffOFARGT7yqd+DfDnyWqRKncabMr6ZJeFF/tHpyklxcX7kF61fUwdiKP
NW+h8gvbAbc9kY+yEEaunRaPV6cBgGAx1b+i/lKrYyBNNVOCjBrnoSixHkT3SFBFyAYTW+dQnF8s
6jJwQN3W94X1cNBv0B9vSgyJmn/JBBs7Gdt9A281T4r8j0V10rUbMVLtnODitLqVf84WDfiCO+ri
94mI7zI5XmfLtwx0uyArdJffOxzKsUxea4Ertu/v5OETuxt103x+mRrWwxqnUQgRGOomi4k5BYsY
nyI1TJJDhu/NX1IRYIzrn2Qqk+yunnUkFcAGXmbXYvTeW0Wq2ysOpo+gORm4VLgo58Kd0WwcaLsc
p9qF60XSRZkVWRKFXg2e4RbHVtXkktFZ/RlRr0gf0dqlNRf/1RaU5IPDYM18rgAr7xc9/nEoJ5KV
2Kv/YCGwLE9xhemYpoLn78rLffm2B3HK0RHJ8fbrKfU+MPu2DY6n9w/6fjY99GLbLqPw179VRMTs
brb2s1ywvViuuP9Kc4tXon7UnnQjdXxhn6ws2MevR6goX3bOJqfx4+0vnsgzkzeB9h80LT5zff3s
d9eRxsoMuRBJKxqcaTfTPsYK90Q1nSlFk8WkcfUFCj3Odg1XKlV/HcrxWDk7jkf6VASP9zL/GloC
K1W0CB5KP3WqLBG72N9EGrkYAs6dftKDsE/x+aVnLo+WU2LHquCPxlzKfHg2UxyPdd4Y4QsrdUmu
9A//2KSC84Du7NUeyQ801cShuj/UkDkzW8aAxWWAV7eu32+k6r+UmUfTlIdxY0lalNJTDCyr4N9i
YSeaLFbV+yD++fijGknM8EYd6/Pyp6GLV51g4l6qOjcmRLp8uhgHntQaNquadk9pTlHn87dINxVv
nuYbF7xBfIYO7LPWCp5uAnBOJaR1tC0g3qAi5aIUCJyb/pTYQnH6Kq0HKjXnTvTvRERv8mhtSN3m
j10KCboFCxsWJFN6fJrfVyqJybHPz3wj7oNm/OyozY6P3a2c9Wfsoo7DpobifP/1d60m+nTuLsyd
m2nI4GnxOQ3iFHZQJTLdcaJoAzCGcpqGZKrGuGPMssxAFWMb7+azdv9IHGuT6yAFf0wckGrmh40Q
UbT4aqNQHz5p9n090i4ahcjXu6iOZDXHDtI1xV24EObtPPW42tYncnXEtpGug+BeCsmuPT2F+kWo
M9Gg18C5h+Exy43v/cehfZuYjEccy/zrk8JU7/5tDzTWi1jDuZpqm5aWX3K8TtYOx88LZhuHKJqJ
i6oN6vUMfzWRYt8Kld9MgF3rBK+B0X1YVd+c3+CaG5tPWpY2hXR9Q03RAjk0L8n8Dm4PTPTj9kYD
Lz1h4CDbIJC6TrU4i6l/WxPh+NWPuX9//AaK9yJ//cp2g7xiqrCJl9GgjZnXmJwmieLdNXrAGCwk
YgIb+Cy34EaxKq36V9REQDm62kyrAtGdM0hUATovpbqpJ5oy+xBJ4/NHurYd3pq3mhyoq4ODMhbS
Y51FpHqhgzQtbD7jj14k6Tbn946d2ykQZD1ySfoesAOAvZS8txTEHhnnXjsTK13ruYmKKbWgqq3m
CTOFsWeAxWs5pZdmvJYd4MmXjx0tPH6sJhciHZbMvvp4VsJhY8dkk/VvR7Bp2BH3zya9UPoi69vf
/lgikaHWysHKZr6LlSMck9n+jFVlM7ua5X2csiAsLhNVWoq2xfO1vb3/3Z4VVL/FHyN0c9Oucac0
0VrUTfaHqUBUEiwuiGGWLn9IDgAes+vg+U+KIbYRfQfR0iPxhXYUohBYNj+t8BStPX8flexsxI0Z
/otbompSRbBcuHbOFunf9uPOjXx8UL+cHD4PNByCopAzAboS7AWeu+D9VlgQsc9Ippe07CuHY/n5
G86IsCVy1CizIC1H5dDryd/k764V+059vz5fE8diPzrckrBclZYKyhsj2960rbMFOM2MUOrz+9Ii
OpJoHD6PUrmRbVGK0BUzQ84cvWNJdfJQV/upQcW0zQ0EVGW11rHz/MqVV/UL7fJvev+dVcs/Wps8
RciRq+//Xh6FxPe1+urGFQMhIsTHof7eT1WjncsPNJP5wO6yvfljBFkBGx9Em4gzyx7TgarcROxe
FPcuX6XtHKfihtdTd+tVuV9N6+5IAvIsxNH4fST2u+L5lL8ROM41kjEX2EPxMZ6uKhEwG9RRx2wa
MrIk4l27EpK8iVcdZsek4Uaip5EWZhO+WGxf3Z8q8a5gZMpQ/lBNP6q3z9zXtXODtmklx/4R+PXT
AcJFpJSUuaw+ArA0vxOET47jq9JX/zqINVNSe7HW/WMTINf51/Bcu9eID+T6uMbYn8+8uIyI6TZS
WPV2fxROGrtEHcIgxXhIPdRafOdF5l/p4Q6QrcMob9O4KoGEu4o74cHZSSx23dh+u1eRt/mXLon0
/iX2M+7dIVZWUhNNfy2DFrhsdQkXuG+alh/qTpv6NSOEfTzzdCEdMHrjS/QgBhD0R1mpX4sigZ3A
GlLv+x0Ff8/b/Lff++jnyllaz3y+7q3V5/rCu6Sc7r4rGvQibVfgt738jiCNQIoXL5+yWUkqWsrP
t0KsF5sI0PcN8zlOTv3eutyKIaApPqvpcaZ6qIDQLqkna5hSW4RV8OpP3UE9JDHbthN13D0hlTvt
6jUS5vDre8O7hxWzKtUWJTKv6VVxWpOysr1IdRLNebUvhVVdbK7Wf59Hi6nhi773pfi2P6cbsbbY
jqLqbSxsFIm5wVZOdbxh94DGez6GGsIXLp776c76J/55Gx0GL3nELSnwa/sUuEi4xeTSYsHOhgkH
84d7OetmR+YOQ+Z5KVFdKb7HBNfPUOaQrZnebhAfKRdffmVa6fN8pzijB48lsNgS2T/H7oRNwT8X
ikX9Emmc65tuEit3cq4QokRhgzy70mzLLzrRr113Simm9vznfUfcLlJTmQ8YU5ihrGKkyTlLV+Nf
ysGlRC2CR0W5IHAdASOgD3dj2L1/ItzxRzn2d91WlMhMIgnOSC8jaesC1kGRy8B82TFN/2x5AflP
MwZf/cdzoJD/NRrM89adSo7LVdEGKWhnmldUhPxOKUeDRQhE0pHVGY+mZ0AEe1Hw5lVIoC9+pyNO
Rn+x7n70kEPpKMW32Akjj1MhgOhMSMuGLnkTdgYs/IwOUkrmj2ZqiJsU+wRR1/3QuWt+DpTot215
08Mo03LHPptVQs5qphWh1PoaKLPePsAiZCxlrI5zweumJlu7KkSENlLVxzlSqtXjAs+epZuD85EY
PvYTs0Nt2yCfHYRyApWN9QpwRmJ+PjSkV8BIBuH6XtyNbDMsMeVjJWLL98/k93FTfl2bo3Tv9Sos
BF6YfY1dR2H1LNGXlRGyNohwD6+fTDabqyH9BXKcuRoTONSpdY/AaxxVCZcubwy7C3vsROZhvCyh
ObyQ/FCZClLn+urQfZkMEIvGJSLW/EP3B03ob8ZgAEnZxMq+pyOjjTPBlUiVfV3WPeIh3C0g4Jzh
Qf/09GQHyhJrZV10lfZbmeZqTuuPy+q29Cyly6fao3P/jHXxP4pWVEUdsBBHCX0RkJTHLi0bTxcS
MTTxc9TQzxxI8Vwzcn933hirTrrKtYoQP1xl5ePxT4/wK8dpCz2jAQloDAEps1U2dUYrdgpQXbPZ
rSdduOOuIRwB64uhbpACjcStk/62ChlMgcphbQSkfvnReHwdVRlGycomKmYPXsjpawOe3Q7YSzae
bVQfPiIYSiRul//YHrDGHKTQMD7UOya7j2DjhQmwJscflHbff9nyu0WzoQEStRpPR/CiH2iHu660
E0wvtbJT6dTB+XxykzpXODTnXsoXtrrgowgp6oUsm0O8kDjlFyPGRCICWoxf4qXh5ZcH8ml8ioH9
8qPiBXv6WFGhenwvJ9vePcM/NjBaPP2lI9bBZe2V4jXcTH4lBCpIKZbHX5Rnd7yxXtZ242xVdR1o
GUeA/GluvJ44XDcflG59P9mckqb0tpNgmHAm8ckR4O/SfRRvzWw5kTelO9nysu2AqyseNTKMOM8j
ukSVe4WVaoXNmMoSjF8v/hUNXob59d+qSDPFkxAC+dZY/5AUwe2NJuu9fKUjeupeZ9dSrGD10f6o
X1s6NfrFDQjIs0TGaKISi4aco+PBvsB8ZfjNAo1Ox1cunD6O+c6qKI3yK8uc7bCdgCf8AeVmavAK
Es6mQPw7cyCvCbf6GKwkWv687FoL7MV/Z/pemfmbZsS9lfhcV/VHOlkrRsbYsqVUurFvLxvJ5nli
ZrpjwP8S5RktG9c2NES6sJ2cytlydNG8HUZIMObrurH4MctNSTIv6TAH7q0YOx9lK/HVIMN9IxAs
Pu2rnyuR3vf+M7eEEL9xJocEV+duPPIfy9Zc4qEzda4HBWU1ka/YqrrtnSeLH1D09ydq1ELy7+v6
d/pYBIYG5G801O6Pvd0Ht8j/vZJ9+rmeIkkKngZkzmpT/uB39xOpX5q53sOGeW7H5up+tysESSH9
o9A3Hd0Jtj7K0Y9zSTnWLqiaI+0d6gMUBFC5AzjLcNntnqd2gIIpNv1m6jbEe8nZGFnXN4/qoh5r
RybNp7xnSKC6Ib1G6RE5VgYy910dssDR1ouosuSXE/JRKNQXGsGgiBPkhI9T7WB6EPEv7n7leSqR
otpEbzWMNCJdSR+78rT5bkuIlrJsAV+12FAxLDZLNpYlcoNNeN/yqcP1Dcy/S5PhSxFy4lK57pDD
L0R6xKb39Whx3VY5RCpx52Q5IGzoxb4wzqddSOXSdqgMh8eQohD/aVaavMuJSRDnHW0ba9iMi6vO
7uNCqUf+v/D44g9T4LGFD7CBhFi2XtWDxZo98wyNNzbGftW9DZLNxaPyHNr5eGcHnP5jsPuFvmO0
Pde3mTm8BqQxJJiDE4xJ0c3tNZQJU/NHLfenVNIMPU5UppqtrhWWeOA+3wzXCoBGbM38Y6Z3GaVa
6c6qthhEy05SrH1V0t56ds8EdCKSKGQwBMKpmZuoQ9wLoVqo8xe1M6OFfwLxSs+gD0Pn4epSVSF4
TFuqfdEYultIWN9fhZXqWVMmsZ74lkbJlVShW08VkUMl0Yh9XTBdZQr1Zqrgckx6blESfEk3bsun
ib6urL9EvQozQwezFo9DLq2H4VZID1aCsWePwPJA0rBzLRGwKCS/aOeUL4p7x3wioC5ypBvM93R5
Nbh9RCqRFnpmmcMBa4xVdz9zAuIcF4k+V84/tC+LAE6zxbVusLsAFW2KdPYddUQS76Prtfz44Iv1
xWWrokQzXRTJs9GtlOSJ4GjTr8RBUKq81O6VdNt2e62c25FF69l+NdMfIs8mWB0eRR1Yp/j6do0d
APEH5FpAKmz+qdYX4ItKVGWmRaxQ+JBfZzPrnsaxlyxbcGMR8HTgp1PzdHldpTQ1E5sNwAAL67a9
fK6t3BoKy8KyGK9BnM8VCtQZL81HU0F8NcgqL02rctq5ljLQRML93RfxfKp4SChvv1b30qa16BFk
XIhYGMZ9L+9lRa8CcaBE3o7dyriEygLY+B+da6YgFqs4zfORZmqQLcTzj6IpoDX+lRLBuXdBC2tl
kdllkCaocbZ8zy5Gmg6GYqazbk4/r8UzpYgpL9Dz376Vq0JzFZghWNwBPH75eLbP/X+Es4Vwa7QN
RLjwuvJCAP3nfuhekIPwicgX9naAjGU7xGmwMjH6ucc5slO8umitv0Rr5EvitUW8fKwSbCkIBQpL
PTftAFxHWvD+3Vz9WUnN9s6wMFcV+BiXs+VZ/ZKorx4Lue7Kfm6tPC3ldGAaZdtYuvgcbcz59X80
3VlvKskSBOBfhITZeTXNTrMaY/OCDjZmX8wOv/5+5dGVRjNnjs3S3VWVmZERka3nYCKk7Rq0KCkG
r7SSpVv9t7IxwIoTSsSwmle6+rxxNV3AIOReosNZwAWb3fGm4sFUWb7l7LdErBPMNKdJ+YBW0bsU
Suv2Cc2Vdn3RR10oVKQ74XX5rjywm4gaBq344aWeHbrDAml0qVtczjtaGxe6bTHjim/m/B1j3N7d
QYT/GwQgEBls8Y9dQnQvPb7Dd6anokltEolmYU/D/Ozept258FiR3JE+4Nhm55Vdgy7zUbeGW1iR
6XeG1JjuxsjVTz6vQPiRHZ4Gl6564fP29p9q5pYpYayeKEACDfmeqp7TjZcfU5SiYiP7g9M5/xYH
TylzMxpsR5xF2BWoNLcIq62L3dQ1e9dl/aa0w4EOOc3sQJVWEGCm+INe/7Z1/gFGWIpIhIls0zrI
FgBWtd+P4vBczpL3RwbDVU6fKf2sMrgTkDE+9S693L976wUzs2L9KCUNApek8nCub4wgv7zJS9qJ
2ZzdI9xlV0vM9ClVzN30pAScVDv2FdoBn8736bJ7MDbg1ilmCGZ6iVNw3ltUjk0I+6RSHX0FHEvd
+5Kv3GsBaDnxIVl0Ap2d3KGNBxGvzDmk5OHZQ73Uu3M8D4CafZT+9/J+6hYq0voo252U9Kqie1X9
373bG2FnqJEmwla+IVoUKr8kltvO/FA/DWSch1hqu5ohU78WSTvQUOeRYaxTy/tvf3YKk9Lm0cjt
68ZcHMbXmQkPZ8viVlcEeOlSqWXKez1dP8SpaWokTzKCLF5P6Ztu8dmUVsNJkDRtDl6+une0zAv5
cOT8fLVomE6U9i9B/LxXYcfrL1GYmolO6fZ9f6mRDNFZoYRPALtdWzrhjUZFruydzSzftQUpuKK5
y+FjDcQ3pE4uGR1mmZMs/TQwv6BOcfR8J3OUSOf3rVzfryw755kQHWwBNLHnfElD8afnGNN5c4gs
6K+ga5NHKV8SrUJbotG8dJ2/eFVPtXxacnSMQzaZ6E7a1ChuhREDGxPg2UKMcwXfkgA+V6zkRsuO
Qj43KozW+XhJR2hQHhP7cAX312sYoc0XqmJEu5LHV5SpuVn5RW2fjF6GQUoYZhYKFVgBpUN8mIEB
No31okVzvRubGe9d/FVKGlndKmQ4UcRGdf0p1v+rSjKvu/FS4q3l2YMSpKQ9hPodxL7u8tOw6Nak
8/gS1Vu54KZSN97OVQr7qUU15aPC+5fc48XrupNTT44YaDy/+XksnlVVk9YNCX370L68PUTNYuPh
UAi6Lpuk46zPTC0J45m9/rwnB6PXipbFCm2Pb9fPZkvPz3DQr2JTTCymW4VFX33RRwbbtcNiPQ0M
IhdVwnN9XZnkEp6u8BC09ha94iI8ZQJox+mkVKzl2rm2aQINqr/wsHKd60/Rcf0SH+PjzJys1Xhd
CRHrt3JpIZAVe88fnmSUG3bgvoUc2LjY4flri744ITqZQWk7XeqZ1k7m5iM5rMy7XunAoWFyxck6
VhuvFkxLvDOE8W8Blm+Tg/X3+9bJzuZ315FC63cvowPmnuSnx37t1jpNgnMHuwgjC7192IrKO3eK
7QdJ+3Rl/br2BAdzC3pRzjRf4pdi2eamGaCbe1dqvUv95kpBw7PWXeVPOH8hNLuaMWNo/m7Kvnly
drGOsFU8eUnoc7Ds5zvoV5GBbmP3Nty5bJcpthrlJTaNoMt0o7YZW5+ppsuXstPCGYzoAcs3mx68
g+A6S05DmTPOTI+KbyrQ93v7lGskuueZSwiAlZrTqEQflJraqoec4jIMdG9MPorA5EHO6WCQtL1v
GIJxPuX7+AWQG61qD2WknoaUTN7coYE9xxyV8w03KH/pLAdztWeOs38o4q9xbuSuJYs9ZSyr9MSt
ngGWZ68WeWIRzEwevgdBK9zxq2ABFyrmyKTfceWhWH/67VSTUYwjCopU/du6qamTy9q32HgxlnJN
GMFs0zBj0jIsw+pQOQ61J5yukr3VLGZfxXcwpONSCPXkryPgD8AI5bzK3r85LVQCNOAzwXeSeqqI
Jbz0FCWY7HVJPi645ZLrU31VS9puhu1IWafEPrCHJnu31vz7JTicmYz7oPicHxvpocCspvibombY
CXmdx/SU0Rg6iJn/TSRJzsxlqFCxFoNQ/tAWWtM/snpccERS3Nn8z6OVfrdzhWI2Y6Dz4A24Jewe
Jxftcxj6F9bERHTpXWe7sUtMTd2t51DxXKgsv27iBEASzOZNlCNJh/bJmOfoOPblOLGkh8pxom1C
Z1MBQRGWKK99vzFJBF01L4bnGBoImrzHyuXx9sszD4LhD2pZald/ZFAgTdl+UaNKNS5vPo1KRXx4
MTSIKP/70Upg54IDu8XeuTypHRcIdOZsReuuywkhMal+kdK01KM0D+7Ubzf7D2iCM6Nr9XXob78V
rAaESNBdwO1tDtn6E7pitRsNUTl9rz+Bhu6iXTIRF65c53R9WsArP36J51a7bn98vZef3KpkrBab
yXy/5Ks7kSrfXcWJbsiaBemkYeSis6r7u/hOwM1EIR0EPO5PMWTC8aWhRqytPybN/aW2/bwro4vS
+Mi/gwpftcEfDRAa7BmcwS7Igsq0yH55mJSurWOUfqXB6RjGlGk6jZdfZOnaHV1G5bYsMbJHUiw/
wryE5TeNCQ5bYyXBWX/sGge1KPzl3g4Vxbr1l2PJqlaSMJNJ5T8MCmv2YkTZ3Vx2OJs4SJI+eWck
TEjRTIXpSJ1iEyTDf3JFcY3jbfCQC4m297rTYvWcpLBO/8d3slDZE1XJ9NyMXx754OAmztvto9jL
MbpHHFbCOLLlgEijaJhf513Qty1eauuu/95/AuO1tfzeBv03MmT8+Fq111byuwcbMs0gXAOjtZ2+
LRlbpou006WCqxklUQqpKi8Aw8FtuV0cQpfHCQXoFtqZdPW4KWEIYVCi9ZKgSZiKtcU4qYLDeHN8
tFNNKCtw+yjvFi65768rAr/UnONebdIk8dLZQuQ3WOyPx7wos2pUWGzXLXpYSt98wxUvW+fG6evy
hfJomt4AIIICeQ2jRDiDHfLR48sfb19VxM91BZ8LGRtH7gfR3dgNS7u9nyVWpWI7+SkJncc6JOvZ
aiAHZdlqLGQPNyHRfnkpZ8hLv5OfmB2ZNyHHTVjilQyWLaljbRsOOit+EEqdos6sukh6CCKVZmHH
SQhc6Mzh5oiSGcqj0jMJCzcViPrX+sNqDvYI0KoYjPh7qzgQnYYAfNV17Lw8zA7Whfd0m3tOYBap
L6XjLDdddxyv4fOi5PSszxlvxnKAzCT6PUTHWCh0usIbY1L1iQbDN/8y2+H3c/tFV8+vpXfsSeyc
TSdH9K3sc5ed9cF+ze1hjEKH/4HSONZgby6ALZgRX+GDro8esxmwTBWOjVk4DiYIggfCg13G1r5m
GptBeIiruHcxEM9rIHnP6rEn63tqJJmDU/8dwM8y09QU/H6MZYLu4i/BXDDpYe5zjNchy25Cco9K
43DTGPZR5lP5+9THYPkF7U3PWIDk6qxZJEFecx0eN1X5cpKZF2QSjjfjyDK4sa6uKLGXX372/HNw
mZsPOp5fmvCF5mY8X1UOYwPSOGexUhslsspuyWsk7dz5D4H9h7HVzZc6gD4m27D0eTkM8l3PxV+M
d43rmNtS8d2xkmqmPOzfgXHzn6FCpc6ZfGg8IL5xIw8JT+v0duouzeNTGNSW8a8a6doIZzKlkLMu
30h7GWs9Yx7irBbMglFmlUNPbOKOQbPBSTLsQhJFI9teYkfeIZ7sasWu0WWTUqK1EsQ7xN/Jqa1m
KfhjiE0PKQiQIZQDD1SQQdC7K5VC0DRJ5fPYZ3HhYucd7Qqazj/HiHknlSzNOxaysTBKx3vz/0md
yoorIv0qeQgL05p+1Dm+dFYouPAF2H/l1uI7M0z0uBXUfj91yJyAvgfmVdO6m4uIHD9i09vl6fOv
60ydoHppuSntlRY9O43w/XPm6rGBONQKm9ie8tcXOM8pVZZRMdWx7ApYVJEnl2sWRieNxF4+1z6M
NQKkYFKa69DB67D6w7Bzo5O8NtHwlUEtEtwCDnedfHn5NeAViOfWgIB201RNwEGFoHpmVWNuk7Aa
jXX+cLOLMK+Qf1hViJMv7tWu8QQoaV+HAq34LmiAesYKubWOfIf9iVt8CPYW93ao8Yt/ZnX2jFgd
zl+3FFS5qf1WBMxS+s3h0TUUrEpd49RVcoghXd/RrwNGj3INvi/uTjguL9+3N/Bd4/5PZ6Fj0e8H
aKA9545ceKoePfQ4AvI+NIdl9FQSd1j8OAE8z3aQhYUA9Qh+D4nGtvtAXPk4bxrPH1PIrLm/p+Us
ALmwIOqd++c2MSYxE7WPuONA5dz7w2Ci+/yhUEgcK87oiBx7uG4d0Zj9SOpZuppDOx8KEWPgQOvY
9wC6eQJr4sbX+SA1VWjUQ6lRBtlC+si34iBoQG+PM7cROrbouHybZwkHyaaIT6hNskpRGnFyLXKJ
Hwc+QjgQ6xgI4bkv2EpPVxwquPh3/ZkMSM6E2RCii496cpB6w54Iw+0Ye3MKnT4++WEQkQc4wITg
mmPdOSB3QKec/YZBnI7Yw0yWaXTf7NHPd8VxreFmyC30kYJtRDngUMU2UrxxyVGozC5+4QTy7Fx+
vKz9hxYUa7vWvTXpPX4u5UtDWRcq44NQFJohtZXS4xKQufBP45PJe5T6gs4lxkbB72q/nISkLb6m
xKHmHUMT6dY7fExmizijDO9uO8exFP5FH0j3DGdSrrrtKrNSH4itq5KRjrpPxYYOoOOw2Li8cXXo
7ptn8KLBOIdSYbi5NcTF1hNTcZTm3g+yfT2NFjMmc9rT+V3J/yfOkX9bRQOAGoqPoTUobZ1dg5Wa
QWR8f6lE7JtbJ0B3TnU/YMN0jG3QjlNCtKDEnTExA1bIr+zHFFzcVyPxoYlNfd1/Fnl7G6jrZ61w
3k7a80z1l8cRDu3O/zntZnPSoteCcb2zCRJxW4cHSCNNjjgfKII652jVun6uRzmoI5jioD46xr+H
xs8h2z6tO7+Dl/jSleylCaZfKCAJu+A07/M0JEUaGyx9znFmGgqn6cuiAfkbhg0FwND0vw3u8XU8
GR17LubKly2eO3xmMppME5bBj3MAsymMclPR79jLDs/95ef5H0+stlT70nq0XuB0BsWAgutJ0+9e
U/Vtiwr01gI5RJobrvvcXw03s2jr0AK5XAYSgMwUpOGQ7l8MB+GDKg+eD5TGIVorxuJMU4v52NP+
X3/k/22/0mqyBIfQu5nCWVPhMHM5+5XUrWwaZRoBLVnUYFWpKVPaQngemdZKWvV1GB8XjcxUGhIO
T6kHPlNeSfS6nKZfM+1MMQLnAnZCw3NjjJFsJBGAjGVIeiQ/x9k59AazJmUiLOzau382K7UGMZfp
D10ARsBSAuiS6GpceUa4aSuwrzQm+VrjaoJDKxIvytebwj4XnBwzU71PsSnTnHd24pwu0qFynEko
JUbrQy39qKam89AgEqmFD/1K90x6Ay2A/w00TPe/FN/hW01Gp0FuCqdxQoqIu8ZktLWImcX1VRiX
wX4gMyKMGN46eokehSHaLj6ticZkTaf/eWiy8aHSVq9CfHkI36P9J4/ZItuJlkDAZjwA0Nd/m5p2
ZrfoQWZq2dnk2ghLaxxQp01P6JLKrCeV56YNlbpLufCztl+KoxBChXshIMDp8MPmlhGydOhNvXd7
26kTmxZJSJ+2AzF/6nlmNMxOprtqxw7d/VB7qKWa4VMg3gKqKb1PDflJZfmRHYofrSBQrh/6DBoQ
gQqdrZMQlWN8agVIAwRt8hHgSaoTLQ06nMHrB49Wo2jSHx+pefcmyEWoLE+O+eoSSjF6N3+Yfxsw
kXLiGBBevtVhdOsBsKVvGZnSueqx0sv/u6Wj/Pvv56Wzi1/qufakDS9U16Xfiq2UXtGn1pCl6fFm
mq5QT/svpifdvZ6yHoXFyqQi1mJQ1NQztd8aGk5zDy0MCNDeGHtuG1+JYbJuyIth5aG5mljUeZpO
RtbC4g8dDBAnLzSIzQpRrSRLVUtLQm2569iWuLyEHMc7AQLUIIoRpkKCEoG3Bu0JVFLmf8Hr2DUa
cWcLpCC+ZhlgOrvYvsTBLW4BUG9hE5/4410Gu1m2ux+tB07NgSnoleTj9VhJd3c6IocYV8QucvHS
//SqanfYhXo6csgt89EXcwcC4QstLfHOO7l/8Fzf7n0qv0PwqWfdfG4zuOBP8Vva/UPWunzdyBJN
AHzYjLmP1Nf5PdWaNB+jAlp5n5WQ+GPFp6NVuurJPlQf8+YzuB8EFw3jQpkkOKFzDOnTxkGGCDUZ
MStalR48xxApn1GepOEZIXIUxNRFTeIGz8FvUZdo8joaZPpbkK37eqzuH3MzJeooI5OEwTmBIpIa
GWGs1cSqLVW5F8ormx4T1GEyzk/e8TyA4/55HCIWwslbVxrlKb/8I2QNLhr/3ZBYaVjmAF/NRb+t
9duqn/ravC/p7DqLvoS1+EMpmvt6/ky+ILfthHmZHFOKvcM76LF2USkc+/l/9yqewl96xAOObiC0
veTJuCodicAFF7xF6ctS4V2eoqXLoWnzLgFx+4kSAaqN4hAIUUK4jRMzvU4+5miPtUnHKvV1Jx8Q
dIgny5lUI/R5CdcvdRwNEx3OQTSf6J1/Hl+7n9MXxirf/xC15dXzb3eprt0lqiJA1RSyV8gEWzBv
ZWKc/FF7YhELzo/f6tyuV5x2BXtW8LQYLR2y9lMbEwxa/IGOQhOgsAEtwEsI1UYeLFjLTXcNmawU
3miX/g21QYaHLgzVLU9ai6nrqDGheSefzeLi6foeQdu+fTjLAyB8/4QEadHwbULkkjlGieaaGKi0
GhZrt9KtfI6091roGKfGejrpH+MA5Zl23QZlKrbC7dc01LtvPCoGs3DJSpdzHuAlp82GT7Tqybfn
3ezP5U0WW1agTErEu0KFxFneGr5GsRs6NRUEyo7wtO5kpoWpVzncx8yu2+tRKCTrv1nt530z33kZ
eEF8X1eXZryRpipEkvnX1VAlfximQgzcaWLdNQqs4r9aAkob40wJogLgWHS9zra3ir8560ysTbvU
ZUo2r3CtY/U8tAlwYQ4zcNi6CtM9HiqPMEU8MzodIsOZNz2/ISwnVcOzCc+qlPZv5IRSh+OmScJ9
E7Yq4lISWoieFOF9/Xd8CeXMoL2pc0x59yLeDkWu1BR1xDzidccJehmZUT4/N73XLd8QYG0t4KnX
FWAGv4xK34+Ucg3v9XKrT5DuDVeZFbsUD3jnZvqqDOVBQFrZ2/rW9Wdl2QHdBPojYs3kR5pfTucw
RF0ZbBgNTGeOPdNcFMo57l0GqNDmGqxrbuHfpSliAnwMIFaT/nGZ/iDT43jVA3ZM8yZhDdYD1+h+
gzWuM5wnX/hirjkqnD8kSscsl4HXTTZcjrc4zkLX+LCOwu12aS8QBiid2ucPaPbi8Nvu1d81u4Zr
vMq1QS8SAkezxhMCJfEuML7wGtrV0/u8xFSbR/amsbrz1nMOfroJ5zF/8lMiCsaXcER0Ta6AH3kE
ofGx9+CtCYE4jIVlVXHw8TyPoRCA4JEYcO6lZ4XpSZ9JycqOUDz3UZdc1crGjjv2CqO0bvtg01NZ
jgsjCYFgfuvAcS5vvNbM6A0tX30k2YHqMaSKuuYOqrrG/ElKeTmWoREBQAG5lW6lRTfsuLAz9MhC
h+bZmHRkoD5biiTrk2SkvgK+l+g/7UXzdSWFf6wBmOMv7yNQ3j/JckdbQh62asjv/lrpq+71baE9
dStv2/t2sfP8ysWnxj77er5AhGqF3ureLPT+Jqdpx+c7ic4kXuncS1ZEyd8pbgNc5dazV4/6q9r9
T1+3vGrkRqkWIv/wMsj/O85Dy2sA8BJu9iREt9pkWTnLzVYV4KG0tTB9gYnZiraP6euzkIeWjYk4
VDa9nCY9rFne4+6vhX38xV9zBe8h5ntCUFQPlaCc7VPdjVZlM9/149C662mtyTQFx8x0nojkTba/
GqARcn7ryKHi1zLT+9Bf6KKwvfbvTUiwQGcBCgt3vTACRckq9jhgwwBzotSlywfG3D6F92toN6eg
M+sOpCk6NuQgYv35XgataSAMdqHEuFFsXZphQSwvzUVv27GCLvPWeeaDgCg2wOLxBqxzAmw7wuk9
q6PkJu3u+uahobq/VeacodFo7CXoyMxpp08Vu21ecxjfZ+6GH09SZeU+rMDKdlcO+IharhZu8qaE
y6dAZWrM7IyrNASNirQjWnDlDljLuDANMBomnlzHLQpJhXJp+SGVkkcrkCSP1/7LkC80puAsh9sK
onuO+cLizxIJo9fe2xrSv98ooBqsyUzpYN76oqpAk3roZTCVRFj+lHNfke4sTQNK3mTlHLhywYSM
aRXvJKF0/63Fk2ZtdgqNnsRPgJaDGVug2HGAeSz/hXTV0rafnsEeS7767yifAF0b5BncUCANeMb+
jC6BV7GAURSQnBrskIr6Gfw2HuXDEaZKgdoqLPpPm2BbXfNMQtHQlZEDtDIfKXBdptzKrFqMF/UF
CgrfMTZgYEbJ6XjyFF+BFCC2wzDxdhs9mgksdoZwp5D5otbVuOX0kzgl0/mpuUZOJQHFhUCqhxf3
74ehMixEUCm5NFLOGLruTk3ZijRMZFhW9p3bgSKjNP9isP3fw7VSHY3n/0q1q5FbxTK6dvy8xhBg
cLw9lSjJiJLBznqt/T6UO0q5woCRdWDNLb9hAdGpfA5bl6WWL4D+e5yltBa9HEwbnVo6S+3Cxwqt
+jkoCMwhwrOJ/UQ+75wG1966+5jEmjNhMITOhsBPeQ/v4ZolrUP4bOxq954zb6HUmXMR003VPI1z
QLFjPzSiPor5aPnN/CQMYUHbYiyxbB1Ydo73HzTdTyakeEXYmUDvVS83CukBFK2B63yI55VkczfM
d911oTcA3Ir3ir4T6EL6OnKw/0U1yRAAzzosgOb1vj9RCXXxLb/Ek6PpK7s5k7P4fK7rxR9f5PP4
qCXeaeQNmD4HiceNBIcgI1G9Q3dhV4lYHyY0bujh1xgGgVmQDkICpc5CyH19jG6hlZpS/OkW3VVG
f937cWEIIlzg9kpLEPwvmu9wKpDBI1JdSIDy3Uy70P75CbAkkWpN7QgBCKnXc5DFgTHG9o9Utnjz
ZFtLzMtOsqpoQkHeBsSKy0VfSr/NjnHXlyK+pqO6Qyed9tM/31ngb/r1JLgUTSp9zRL5PiIsTlRi
KFljNzbuLg4rN4COCm3HiVaPhCO0X0950D631Ng0A4E2MHUKFYr6EYx+BfKvWTer5kSXeYnBpHxu
Y10Evf8rcDBlFnowjhGWpMGll9ajvK2xGZIUI+84FhwcyKLpbhFpbu46TUzrcHjzoMOKufbMFdMs
DN2O9KaWcdMdjepNdmX1VX/OsRvSGgf85dB+/uML3WIcqHgFidV4UFqlxQYhADLZRmQtdqi8uAd8
s9gE8SlukUGb2c4N2U33CX5zjKEPy89ElN5UTmXUM73Pa7Uo19KhaOIAd5LvxBu1QBCavFSJa+Jc
L9258ikYmuqZXulR3iMqrTK4LqCORC5Gyj6CgmNLivDzy2KlUdDCGt2OpV/NOuL8Szkvy2CXB8np
70eJ5kkdWmQoVLrpxFLfTSIjTAj4/Ir1la7nP+WVz2v5m4wwoP/Xa3kzTFOtz2v3VfUxwg9fY4wM
/aj4mf+ktEa10JcyFMToaL2mk0GUhjO+QmQWpKdkuW7rOnAPFr2wtSR+iVUTXJgqLyx/t0R4gDkr
kZP9M53tPTSymsyADO79S6m9Ul74i7xGyF4X1jPPSLbpMy5sdOWy8uKE7+bH6B+3UmJfCQvbLyYV
HeK+KAzxcT7dShNKk0J5OVhokAKBkDq6Bb4Z5f9QV5xvpARfbOxLb9bN5NU07/IuhRiykIGt4n3A
4/UdVsPD0CHbWcR3pxm2jSSjlzKFWrNMAttR3XQNtkGYH2CEDTPYuYnXzdCx4moDx6TQDs2j9bk5
afuhxBz3pxmEAXudkGtVvlLKh7b2EbC57Ljp+h35DLaOBzXJVE9BlBCFTy1vYpn1Ig64ptIdSHvG
bx9ADM4zaE/HLSlGRiZNrKtC++Q0JSJflxZjIN6GL3rLU83eSj+36YHErCJ/XytYRqrb2a43H3j8
c7EjdrcoWcaeiHdWq2xmFoDupt5jMznVUetkth+ruNjdIB1pzXRgskiiXu12LML9hxeFB8HEIbwj
blEx2gxvp1Jh/abKCswxK7qHnOZWi0Ng3ZvJEqGBWYP2DCbtwHQ9nZs5MsGJAkC5IJgFGC01VdzK
sZUesv3RHyjqf/67FP9G9BrtxqmRqg3eqV10UNoN4BPh+ciQFqGxtK/s5SYeMe2FjotESIWgArrP
dFhaDqxldOqYAKAP4scp7sdmgY4fAbYIOjFP1iJ1IRamf1vN1sF56BRUYgT8c0hMpciaYChPQxfG
8ReancUuS9MpAHUbNh+Se5X24iGxJqazIw4hcyXe+oOQoEiLmaM1wxzDNL6XyuW3uhnuffdzSAF+
3Q04qVbKqvS0MqCoqu1sSYWofHxQVylfV+H3n4na3GXwrhksZimDoXyvvJSxoa7EMtNzP7cd5Alu
DIrfv5cX2o4Ha08ykuj6fd9PyuEGQt2TL+XdUJvusjFLSW5bMZrNaqVCouFfceYNdLYCd1QeGbRt
NMzzWurU9DmpfeRyZTfh92lDDY50bbhAbS0MSwHR0JLE18FEs4NRqyZRet8q7OpWrwe4HNRskq4f
5+e1sPfUo4fIy4Jcx4/DO+A93aaOm7BWvcpRE06Mvyd2uNX+SnaHx+5WQ94Q81UWuyxz/dfDA64C
5hnwED6nKo4lT1T1bHXK/Nk4XyJVwHbbsyd2Y5O7hI//OlrrgduwkpXTyBwgBUjZf5C0V/hGpe3A
3KbD7H5oebfrTBJdXNRgBdZYbqp8YN8fxmKp+m5uGyptqAq0eq6lQodkp5KeazheokkNA0F7B31r
p6KkStpTemV0dK7/Ej2GP5Cn8b2UwZ8nbkB2ULgmunoEontbTqwfMumZpR3N++aLiEQShGVlFa9w
VaNNdO4Wernek+X0tfso38rZzvVUVrflesUa27XY8lo+7U4l4gDJKQx9VcsoLUNb/Ib8TimS75yw
uMvHAD6Fghe56aT9gCgwA58sc1UNaVW7+rwHyUOurhTUp8Tsm+8t4BIjZ9EqdlkDYLigFobD2nZO
fMs3youuMZntI4T4Aiv8S+JKKWh9sSEpu1dhkttBUu5JnmXgxIK66f3vbxVx0yOGWTsfBRb5onsq
a5rYG7nGubvaVRZ7km3DVCvFWlEY2mEhmkn4Kls+h6E08j+EBiVTZop/ZR4HfiCPpN6qpXGtQRsa
3OoWWovBUrxOfxy9OX1Ve97kjxQ7AUImoosROOQrg3aLtZcODWvvSJKiW46XnQjT/wols9Q62lG6
og7GTNMHOzYUp9c++UXgbF3oDJ69rzxunpZDM0NksG5l47V5mzywVfb6W5VEsrGVUPLpFSnb+GuJ
Rv79jqTmeW07Wwf58Ip9MNhr0ep4crYP7d/wWoSuREzYUlOWbGqrtsLJfZ00V2VkrLHmxEt8G1Ay
5J7mQkp20IGa29qln69t+LVftBEmhDZon3dmqQhoA+P05Pmfl2sp0NAZ8/7MMWcQ5sopfFK/w0v8
jpW7ayw2Vff7phAd7qqZ/qZ6iFfVREvwKpROjUsZa1D2dBgWyv6vdHpf95dNbbT30Ec1EFTloreC
Z1YYJZvPbsHW6p+mt9GtOekvqu/HKGllzU+v0aP0qOa5CEElL/7aaVwPy/ZeOb2bV2Us4utv+1Ge
Nws/WXRhPlY4bvH5e9c5u8mi4uBJeDfm9GFiJSFh+8JoFHPu07DpzVdqtqksbDcft4nc3jzEbBay
L2+Y5bVxKReGQbBBNsS8Y98u9GTPnXynwKpLwwTw6/TLRcnxghXWpTyZ5Tt7JLWP89cLF6SFtkg2
Ha2nWnBh8WMEsjkrGxzSOv148z59QSkbMggC/1ifbK5gB0nFZqNG637qfamBpzdWSgwkge7ZMdrW
Tv15/846LnTm9E6Lg2LHaPAoVy4yAQ43CccuuTLVkUlZZd4Jjd5BYHIAUYPQM+MItOYv5TtzJK9P
O3HvFOmvooOEG0zVJXwMbFjocLyXqUT635QZ3Qv6pPjuveyVYqUwu8SBzZ+q8xbops6V61vmB1gE
fyq7pgDvTvpLcT989MoJ82ifo3DuSF1kx7gVUfiyRGS+Tqgy7W+X275/7j5Mw2xltDAiPYyiX0u/
ne3OkLv38NXEiYMonH4Np1YAzU0E2/TuFCEWI0rAcD4qdpwY4icoVTp+/NaDrjKG+WcErwewmgX+
F352mIvNhGDfTrJKpBv72raLBiHwKexgrhNqMDjuzyXZTuNFd13Ls8YwC9XgTCO3mFtEicGkx8fE
On2waNZiWGLYvy2f5Qfy4bI072/bi7c0QZlKB2HIrN+fzZlDVXD394dntHvzGVlLqelp3HBNsRLO
9eS/S66Sxgv0+Wi136f+4maZ53580G5b+n2Skpbdjt13Mfgsvl76y3xl1817hTr46xLnawaUV4s1
DXXDAs7fCavFZGyUWUWw0QfBmKbA6Y6irZT4unLKaBb2VY7oxFvtU3xW2TfuRhU8K+nOb3neNo/9
3jIBs5ccmnt3rAYTlt7DBO9bdZ193beFg2AZxfEyWlAJ3SGM2U7qJzHI9Gyc2n3RnDQW3WRB/bT/
KQBrvotUYb1Jdznjb3KjWWynNCnMWOC+YaJi44JDIjWp5GSjwRXjNHvmqpvBvKdYYIW06/yO4Uyd
xCiDoteyNDfdNC/WY7QTcfq77h0/581dN2cc+bVY9cMVvsK7v3q5VM84HVkRyLxVC95nQodM3pIE
8ra7vCam1y7Hy05meMQwSkWrzwSJJivs7q9TacBChkTa2DcpjGSL+TnJZunUTtKkdTPvq2Ql9W+h
PouYpXviAI9n6bc/zb3f/m0BtSV3/1lhO7PG+DcAS29wydu6EpbE2+L7gG38k/KY3o7dLfGMxuaI
IQoUpTOf3fs60V/4vWGaSxdF2Hj3NoyKdSVUavPela7C7KWUetE3zNqIh8Pl8+t0r/A6FV4eX6eP
l/ammUlHFxtI8jidDz2K4SJVXg3yEsFb6Txa9h5iA442OHDoGxT+eVy592t39fWsbxvmfFTm5cq6
cYdyVjeVIs1hZ3urLQbFZeVmkKahe73dr0NC8vE210+TKHymr1b5tfs7LipGV5UbJom3J1OenQd5
YChFEKfKQouvT/MSp6eL6Fnbj29j99gqazzW1Xtt7hWyXZSNvUPdN8z6aFnYf3/o+D6Z2bWb2TaS
/xY4zkkTsVqH7/38dfN5CueHdZrLNVfGnEX7J0Zu+bftIM1/7dspdgqtff+FXO9NQGlnmy/T9MjX
y4MrllaqT9pEDrfxb4/9SOb90tvz9Zkbc/+W0kWpbout5Gyithku8yVOU/dz6Ta+DraNBT9LHvkQ
a4Wv/mj1gVmFzMRwB8V+Xd3oFs3rdyKkiQq5tB9uwiAVJQ8s2RA7HMRoMSBS7FpLb4XfGqfD4NQn
KkjP/kz7WkqtUa5bpJC4NwoDndUjg/UeCVcpj1+oLd8v9vmt4fF+5WMML2y5r0SspiNk/bcm6iCY
A08CpX0sWSGBny+FiFYz45nN0G+2PS8v4wdrmuPrb52xbMuYbmrLTQnN+f6zPJfh51hjhMOZWtqs
IWv5kxWME231bfbrPFWd3Jjcl256mX3zT2usIFFX0pVNZ2mG9OgJNANzjhKT5nx8GV7ivdrl7b5o
3cbJIQsd60k/XQ+7u3MMze6KIURfThS72uodcLt8u2vL/lmxFd70q1QmKjIla/ctXbvWr63VW646
74dDfFEyHq+dqhu+MsiPT9G8xem1JJGNLo39zzbp2Mx2898vBvBqALxmeokcJldt6Y/tFYylmzYM
gAecUJabUlLvVwprtYh64vJirFoohA4zhIDHSD13nNfVqAEyUVRgpwJcFg3F92ZYjBRa0B0wMYq5
sm0JExzNVQBKwrzmaiFd3Xhohl9IMPEtlJ8hw2JB/jWJs5nymic49+b3l5foqovtBfs/elHIv33a
H92+r4W4+SgMz8XXRy8Xz//dhfP59vX4nXk/1qUOTDmYRqNSOj6ccNH169FL9c6a7W93pgfF1mII
0YjnfUfS6X3V3bfP3dQwv69n7ty4XlecEl5ec7Pi6F54vc0eQ+fisXMGJQ6IzVWOtLej50jgLNYP
n6lhNmilea/tGTSZBi6MKL9kaeFVBVrlLhOjxrwpCPUd2Tfe0DVxKsXHOUT0Clccmrvxtrf6DQk1
O6XzOl79VgvIWN3rrs4F73Ct2C5SpNp+X8q5FVcZD/tbuWHJ1Fkf6RtsNDyGt/janRgv0b1Hmfdb
/3J3AelDVBxte1TWjQksHo8aKD5clLa13aIqTl/fBNnj23rpveoT/gCL0k5D4lROPsrZIvdYo1Ki
NUg8W1m9fdw52BaY+kZ+5Ne2epK2AEtutBMm+Odq/qKg6Czf850j/b5RTa+3n8vjNS/fW8kHjq+r
RZRalIrAS7OfvNsi8m5n6Z/yzkCJRXRiY5x9XZintY3Ol1KKXduqdZrH/5Uqa4mbivA6TPqdTQXJ
f3MpZR6l/U9mOXrpZDZVK3xL1Gwg4U+mN+fPQl+0LMtlZcHJ0MKwMBd6YIUpMb99OJg0ifaz70a2
Pyt0+SQI+Z/9d9ooogh1/FE/9ufLcj7NpvmPQQbbX7d4L22ahCCux4CYj2M59XZHv8q/pc/dx0sz
R81JLfsma4kKGiNDjom8iG5Y/K97pIAb3e6Woj+TqNC7nlphlnIoc4LcT/sIf3H1s1Ntb98WfSYA
+EWb/vLN4cR0ek2/u6mEbkSbyD/3P5buaymVbQsD8BNRRQ63SBMFAUXEG2ojSs7QhKc/32Sd2pbb
pXT37BlG/Mc/3o6fYFOb6QEGTJHE4gPJNmDQ9hP0hPH7L70i+ueowc8Zw0RY4DhICN+N+/BoHi2Z
sYAkXw/EArbfchLaJN+3OIFCeUmoi5CJfzId7b+Z1eIFUCVvwo+ZEcvUDBZDvmc9WIj0KHP7b/+V
bqMq3HD396kuI+DwOdba9J35eEYCop1QbZZurj414St/wxS/5kq1W4MQ7Jwcxexn9r/x56Fp4hLl
q/jKryr6UByBNeN3+TZ/QcwQFV5nk7X4TTkelV5TqARmcgIxJsvOfCDaYlnTrbh3f50lO6XmMlLG
WccE0lkoF1/XFUHJr/WP0jmhR8aq+/gv8DHJcSm1u+LrBbRoJr9Th/paFYmod1pdsVDpS4GYtL11
tM69HNFInYiZ+hLz08+CdPvepGoXZ+ZNPc9HjoOQA1wg5piC9Ww72cu6jkX5ne0VjgpKFKmICwtf
DLbjZivbc/9TM7hS3jradeLGvLsL4fXzz/En+11SfntBzKx3x8tciXhvSz4O8lyVQiS8bVNPEy1Q
Uwi+F0fQg2b3qIR2RpToZzFMd0rqjgVYmvgha/dK9hXyARQV2OAs+qv5FW4FwNppYhqAJ4VIpB+t
KM9wOY9ux0p73HOgEkF9VEMnjj9zwrO8sqJzb4+vYm3WSff8+Sz5frlWdp/8uQfV+XWNWNHkcf6v
+Hc4MT0RWR4X87bQVrqx+yp9o0CgVCWzJE2S8k/L/mKqBdRMR7tX/bf2gEfZN5Sx7c3XueAaDXUq
pf62hRV8Rky1GYfXkaMX+HL7mX5yT4QCaNeRiOGH81flQ/im8+/bP/1feoFFYPW6kl5J6agkdxp4
BxYfUKHpt0cvUM3h9/35R3ed/xDpMDb52W3/2C+FBl2rDy0p5s+OI0Cyn+tUHQiIMH2dneG9UFCZ
MOVKGpZsW7uvJRbCUFall1BPFEEuHtVQVsNcMFyBFbBnSZNTS5z98JBX5uuE9IIi21m2nii+Ht6Y
LvDJvocyDOiLq7kR/kH4oqvkra5+VgnbFYBygXXHOPUDYwHBHMphyhfLHZNQD7Qa2xYS/uJF/dHR
CTqw/SuP5fsNg1ehURis/8xOTrYGBcWWj17bcvx23c1ryA8+6oGLvx9qHvVeDFOlQOy8ai7FmZ4s
+AXpZodQNWWt0EZQjhV5rfEa+h4YxdXtHW2dNPNWInpeAc3+SotDqXEs57+On+e/UtsKJHrxH8Zv
i5rj1E3vUhudhUjy8mXR3rd06EPHt6mlG7l1tHvVfeLM74LvegR5CBUAp2YoathgsyiEbaRPxBPd
m7YH0019oU4BYyIWHe2DxFLhfP4VV5UFKTihpNdemeohkmSQMhiv2/cJECHs/PsV+OP+kYbj1DeS
a5N9gSLXj/rWhq9Q4h6QuSU4xutrYlO5RUd5ZvXDCm40r4kD8HEFa1cqH+KyfgxpTSs0ZtI9NxT+
/6fArb83MNExIbgHEMGpq7KnxewCoFNP/MRkGKbxSWgddzKUBwAZJ1n29COFtk/wosBuk2kHJRer
0xk+RSptynk9QFRG8ND1Ca1IU980T4IK4R4PQcMIdr27r6EF++rtXZBZjoS44meEfNxqSFXmB6n3
y0uy93hLgabB05SUyg9uo2uPDHTUN39JkCTH/A0kniicp1q5RSvd2SOy/II5jRkwSMKwqCi8ZSIM
E6fa44KIkdGggWKZ7r8zmWfR9ViNvygOGcW7aIaqPfWN19Zd/vUrCbGbq5IohN/6ABzYethcBOy1
dcKMwWkYR+j3xm3myjFISKaGf4c7IFPKfV1FrkpYDu4dT7z9XHnreS0CcvoSIwMDlq3MmSM6AOpv
ARQBKpWNzsd6cVB6m/3nM4etrmhKwqosis3tO5mt7vY/c2YmnIFoqXh1Cez35QY8geEKM7t62Hy2
mruUW/7FMrnan5mXE0p/Pg6s4YYVIgZbFWXL5ivrr9XfI8VgevG1dCs45nwls/3IYWDALv+1oCa+
73vhpXSbJhIldsPDJsqzfM+z6DRG4xddNpjkkqVhvieUy3SefR5yXx65PdZXf7dVNf19IuaQ+H+V
4GEOFS3TEucXq3dxPO/lA19j00geX+epym7R8D3BeJtVTuk3Ir6ghOiGO7kcs0Dm1cw0Vpm6fElN
xUI/9gkIvnKMRVx4JN9ZZysrBPXKDocXuHnktqXKjcWNn1aL29ESj8ZWE5Fy/CM2mVnxqt+3Amfa
LLztx83c7mP3Z9jhDcfRMhvtNjDG0f5nXIoOyltmlduhktIWQFpL4wLqOBOtDZlC1PSAMRFlv8+3
EElPvV9lBEvlDdjmtw8eov0X47M4iH8Wn9nvcfIjea/HP4XFd+FQ8aD914I5bkoKL5kUBHYzcaij
I0lUzY4tuwKTYQfZivfy9lzb/7ADGATWZoum4Nu5WAkqjs6ZYGqmMpXbCMxEiOBSvY0Ww3XCVq/f
RvGhvuEgKS828ldDWw0f7/64KHzkpiAP+03/vDWvpnr75R2vBT1LK6Vk5bxF945ft3w49vMlWcxq
uN9bvK2OPcRfLtVL8mVTYFi+bNQjC8io3QGR7uh5hwVI9+nvONNN7qKZ5EGU7meTTITGHsk/uMap
bE3C910ED23ZZnvd0/zQyKszexW97JbU2s7KrfXSTgNbh3mTR4x2INZyCyycYQG0vFAtLgKG7vFO
duxyzb0Eo+SiWA3WoX1ZV9rNvCr4ujFaSll1/rdfj3+33C3gjYfbsB8Bcr3CEcOx/DX6ZfRPacSm
tny4lQuM0WsusZfmPwiZdD8e+cdFmHUX/dtfqnP4mNvti8fYdifICpOQKRup69k0cyxRAgTiEkSn
uoSOPe1zECYgo+icBMRyYUArxD4nU7DbR7Zy/tB6fg7AYfxfqD0xZ4VLlJpaKogHA8xMtxtdd779
eB7Fo8WEJM3wqutJsFbQHb0DgF3w1wu4XxpuzYRcTdYQVOJb86ox3JMDr57eNGa75lkTwLJBHcYv
QBTn0TR3baZGjlomQ0B+yP8nyWozFz3e09+Pd6gsvzO6dLu0CK6O5fPUcfotta169/WXstTXLAtk
csjW0u3ZZHsGRHNyhfJpUypl3s50E63wgi5tWPLd5LisFV7H/6WmZ8t5FitHHYqcGguIbrG8/Gil
Ce2lXeyM0435czcUprnp9E6eeAuhO9nVsPjsdHc4CMGOQHmUSt08nIUcAjXRIlOvZHIvC1QFV1+O
oRix4oWXywRWN9Nlk+9lCyamzC73XmYmIeWgRHYI5Ol1C3qeR75M7WVeteShbmPdk3msZPsUWTd1
Rs+6uve9v6lJZDQY1vlASUVjiWCbNZ8oW+YYr2o/N6VUnQRJkqSAKFgJ6rnSVAZadtucAyQds5Wr
ZLfgP3jLtp6iiHewNNtYkXiFN5LqGi+AXKG7GsMvqkWm2dhbT5GIgh8KBtP8ptxzhkyzVfTv+cBL
e0QYKqb+qXkrJGph10q5Chh6pfS7v4SxYcR+psVl4F3EhimxdkGmwiOSkUk6DbkecBlMCZEZlBAK
IiS+5YUS093Eo40ZB9iyNc+DKEeJ0bI5w9eR6mamG4CHyZZc2jXtPbvt4O9iN/Lplt5XanTS/hgF
KjBsMDQAglTVssLW7dxoM6740k7bbEJYT4w/Nd2VKg5FqKt1mz4tsYAKtfJDEK4MBI/FNoX4whP1
XUq9Uph/vzFgsb7uEivjvRbwffAKrP5DDX9lMx4RBSalNIVj8O7QLaDW8vy61g+4uRAIyWNLZYid
FZbJZkM/Kcgmm7IBR9HfeeCN+gdzGX+YV+vl8tmjkllGGS6EvNuNX9fLagbD0/QepoyEaM8HShDP
uioQffnmLdu9FkLetAMUeTPXIV524UcLmYEAqB1SMSauU/fNZN70bYdX6G4FIGbvMEHwBwVYoFTj
xucs0KWVU33FV7hUD4danKpaqzR5OWsa4n4HNlNhAnoBt9sBssPUV3nisfMBePCo5KQrJBgy78Jw
jpJQh7ifkJsyPbviiecpgk6gfyGRdFvAnPGYzEAQbk3gIYT21lvx4jbc/5qKjkgbl5XCNNMNSfJ8
xyDuu+YxjvwZLRCX0U3mv+fM+3oQLGcbZCfkGxkSMNf5+G0CbI1C4dWo7c40aRzgXM/u4Y9YwbiX
KP5/F1WWv4eJYw+8YaSndfuSb2Ycz1nTh8J9FYPMpIgSfWAO1ebnZSeZ/m+mDYXTEGPSFPjez34z
M4TenBRMCnsoh9l77vidXOqLcn67pv+LE/XEtVfA5LH7ryDenCTpz8JeYFe7uLvYad3ZPM7qNrFx
pxOt87UOSVGaNW/eShQTq8o+L/TIjSqguirF7Xj5OZ6PNpnBOjcsxO3NReQdYebn6tI9DANcZvGm
G+g+bts22UMteahtcu2tlHOxau7Jj82pVRGWUkraIRbjUWqaTUYODm16O7c/H2/3flBHE2KPrFdm
SlovYCJfMt1FUbk9iMJ0wZgY/67+Tk02m0qXUh2ufQpyCU9JfwDYdFYTxb7+/+i6d+nDCtpbq0nh
FYKrnunamUfZTySS28aDAib8qFtiThjXdo6jtIYt74nXfQpIU46yL+ka3KdTWiSEefqE+pWmcD7Z
/jZVTXyQDE6wnQAM2hebcQr5K6fD0On28zlbse8cCc8ojPxiBo8QMj1hk5CnNrO7mzPQIqZ5P9tf
xhHR6YanVkKcLQSb7W9QQrLO0XVqjNW4HfoAjUQxhdjTHmekxp9JpBIiSKgIKHpLqdyMYy0/oYON
8nbi95YN4CT3BILLByCS6QE/h9/0yOR1mu07iCLavu8OoQzGpcTqwWJqWFq5PCp2LbxQKlG3gx9Z
Al/bXuImF8ziZmbZSu2sFk8NkYXUy8BB9PGSNkIkaSoSai8ENsmAShoDeUhiz36O32p61J6UqoAE
KQufR3NZWuDRsghVmI1egIskW5cU+B/xnuouJrlpYeoti/3EhxfSGaNVnGRCzYWCxQrssdifWhx4
H77kvI5wS1o737fIQT6NgnnSKIS67sSHc7dt8w6zrYei3uZduKH2z2KiNnNdGsC6nYZmNdO9avIw
yaM7ZN2yMMed1MhdrBEJkc03gbL2oUbWiAJ0QO0wpgQ+p+r6gP6iqAK4OFV4VQ+ok1c7IK3AdGBP
FLyo4lVcIAGhsFZkMJr31t/5YeqXlNnVlEMGfoJArZP6DBBm5F95DqCE43/JdAU1LvoghXbnPr6a
q3B2ZdlRlq5qlPMqHMRrl6QPgHG02Zyij2O6Ka+Ilu9vNoWhwweZdWzgrZZgDPNuSVF3USFUqn1X
97KsFypMdhq2WoDVDEyZ47ZwIGAtnr8CA9r/o3QnEcskZ94Of4AYnWyb6Vesql1+E9gLhe/wEaUA
o6UWlPsKOs1Gp+4Nb8TxN65dpUoCZKfIEqGwQbO7gZ6SgdTknuyehfw5owKDDwRiu8OLbgTywg8Q
KKmh+csD4kCQqnlQj6w23cNGDCeevOK4S5RfwTnl3kAyYESutaVPPH5EELmYhUaxDTwggFtZtySY
AoQb1SJUhDKaXtF/WTV2MbXbWb5yULPt208JgkBnlnV3U8/VPUxEVGCyUqiPm2KByym0cvcALLKR
gvAKyvCAaZrXSGmlij1wFnCa2ysxBqfRyL0BFvfWJjxYA9BTzO1UY/l6FSZd1S9AVL1Sw9w4pcV2
mpstIN+NG8WinPSpf63BIOT/si+lnyWcF8os4G1IG8UX8PoqdkFuBBzuVwntxhUKAj57FIQNNUq0
BMkjvYngXl58cNk1HTC/Axbct5N47V4JTIm17qmZ/uZYzIaMxlNzMeRw3EY4DO2FbH8D1Z74CFH0
TJfJsiUMGApU4SZIvvPuVWLzYzHJ8p7LhwnrcgOUnfig7G4jYe5hQSQ5nPVx9CcmlO2wmQ4Totn4
fEb4J491ADQyYGRDTH9XuTwH7OgoQYM/DLBmxCZBTZDYGxQyT/KIkjmdt3f3SrqT+Qh/oRCCQEZF
tZjMKnv+465lW8PnI+TJR5/clcwHxJg1xIaApRIkj9BnGkC7ge6qxtqnQLQL3XlPiRTeSNE01LVM
2kbYufCY1Xl7se7lugyITWs1pPgI538K5lToMWJLlcwoiHL6nlU5yVMyBDcbXtH7o0KZGs6AfiCr
SQ9x01IFNnwYXj8iaBFB7LSPIb7NI1WWv1RtGybhDOmsaHZK/q/YJ65WufZSF2elx2XgVWcUpTHP
kMHGcriD4AHp9dftfIwkQiKizw+RIRlRBLvjO3FtWk9D/98vP9F9dw2PACuGuvICK7EBeXQIsFJT
SuXBzrrQsIhTT8laCo2xnEh4QBeMuCuDFP26j3zAsjIMxvIY4ygRlHRQbixiOqk42g3R1j6tJd8v
2TfWleHboxSH0dgPJUKmy2RjzxG97DjDF9sDo9/Qp/j29VF05xlgRJi+IIhNZALA5xl/VrsWjDj3
fZbJFwI6moUqIg2urgFBquVl3bd7mszbxb4hm3razrR7ykwTKrQHwszh/ioTm+PogrjDLNNpBlhK
VZcDNl53fv1wkFx+mdAg9HwmrrMc/nks9+HxSeUwe18Fv4KxM66wFmj8ywTMN0GfB1T2uyd6HWBe
qxsSWxAX0IXqD2EJqZNTy0FlFIzPnfvEZ0+ys2Ycza3FYO9bKDZEH8v+XAe2ztNgsYfECKn7veRJ
xSKGeKtoAIsUCRBE8DJQnpAOG/3K1OSF3WkMktgVe0DUauB/VL/MmrUYMQ/MmtoE2H2VAZPTnc9l
iktT5hgC3QDvLpDlAQqanijR8PNjiXC2fGccnl4u24aHmqltYOLcIUMAmlHwqkI2bpcIz0elV2jY
C6muU/RveVELY64jEoLODRvMs1EXXyU6qrYthSZfdxqac8myNlMcaFjHL+5ZqiFgEBBmplEdM8ux
MJ3XtoN8pyS9EYJ6lPtCoXPiddOKR3S9TdFlp4dd7PEpwfVnkql+D/m3TChbxB3i49xhCF/whU5w
Z8SGl5XlwFWqepdZFSL/XCs1EcF5EG+rgVoreHi/AorAq3R5d4nCa7AX/vmwXbA/lJgiFrlFLYRH
rkGcOiyyYaVuWFxdiZY1nnuQjOZ/I4XO1BKi7vKKeupNujZmT5VFLhDMqBooRjaHXSLoXlCssx3M
24VpIIIyZ0poEvVLKywtM3b732W4hMKWdk9HgbDU1YNbrFNh8ArDCBUuLaoOpk+Fp/JIdy8sPijs
6vx3+Svp/SocvehsG8VmVvungW4zh2rSMDj5lcwL+D9cNxB4gJrvwbdJryuL4ykHA5HK4l35+GQz
IXFsPo2quGzTrC08w2QK7sjTJuNtLaSC+nwkRonR9pcgNvWLgOuFoVedQIy9z7lqtZk2fQIDiY8A
bySyVwHB2L8G+WwvSYSoqwKx64AtqPzwyGNbnfjs3c46DYPHr6blldApjVhtFJB5fw+9Jq4ckDn/
KAD2La2Z5OwR5ypOSiOr9Fh+BrcyDDUoKQjaIXSDa+PoyBDK1gHcgwO8sWylZY175LepRrYvVeGA
Ew/KUt/d02QECvJtUNAiK9qLUAF0rK81EUB4PTjrvOp7hVPUtU1H4Y27hRHRxGazG0K8RvsMBWHO
6K4afAXcxCTraLlqGbkYitPL8NwHxIu966MuzqIiZGr7QVgruCrLXf88/tyse8viKxHDrs9m6r5D
rULUrN73OQwvx19TmlbCm2iZw/SjH3aqrCvRys8lgsxjaVZXQwA6DKzk8OkCotwgVc3dmkGWKWBx
ktzc8/fhO1nnA662toarYiGUjPgcF4MDQhkJFlEkWZpP2wQxAng4YLbfm71Jkf3OlA9UbDOv5irF
FeoMg148bBtCB85QMlM3Mtva+ycITzQKRkEvuQA+Ka5T2XaCmTvlMGyeJqY47RohKBFXbr156vxp
k0m6iT9kgnYigTlF+evnSQ2AxPOW5Vo9zoUs0HGEP3GKvJbv/94hn/teZBvm2pSEeA/LjzAXxNCe
RpHFo1LYVQVVlumqJZ38u9jkUN+iSgbgpuypQYYjVigv7zWKjerMYZBY1i7DXaz3JsERdGmoe6P+
1pO8XlH+qSZ892JiHXuCd76KPJU9EbQIgP+ylk8Lrqg7QmDI0NlXzM361yUupEAoVL/g0Fhu02KD
Kaw1U6YvN6sHObGYmoJb5t30W6vUrH5YhDHSrQXaxKx7M/qVPoQ9bq7TLWeKonPXUGmiaV6ivq1Z
a+U4Fory8mw7L3n/ySx/TgrKMM1gQCLjuKpxlS+ZYEMNSRKE6u1relC0h9jxBrcsT9c1kYJ+qXJq
YQY2JDgvIK9lMaIvnjU+NHGH1F7hWKBTaPVnjYfFSKhIWA8IJGaDJSFsNLDxQ5i6wL0X+AqtU2LW
xDGNCqGQCpXG52vPtFmvYukJVXEQ1lRxuJxyvm71Qzo11+rTSEOTG+Rzsa8tzrZIAmN46Mii2z+G
HvT3yAbxL5M+ztStomdbp/mAobT/TWICeQeBIWkUTa0uHcvgrY2YDqC+HINg+/2uDzoahdZWErDG
nJjV1/emdXDuzC4dj9/k7zIMNrnIvomyx4ZLpYcDbxJs8LA0imyeRyYYOxhq4qCBOfzza2QBVAvN
1Ti6zCOcQbMkMPeUbXbWbuhtxLLU4No2MIhPW9cabrJ1gxQznKEnt6zh3DBsSbu4batxSEauIIaN
1BsTJXQoUyUI8melnTd/Umrx1fv/jDmBxEW4A8PCsoUTbHuMXG+UoYDuXjM86vhZGxnWGgp94IAj
ZBQ0+ThMhGkOk8tEeOtIwdlH0uz7oNuJTfqJ0RHw6ZdsQ7mwamKU2SYimKHoa98V5ZlHAWEPe7MU
7im2JKHyFFvEb9iUV6bSdWJ0O7VYSwVoBxtTq7pidB2qRhwUshUi1s6SLA9dybCK4U0Tu7hPSvot
hdDw7J3DHQz9KKdeWf2Z4jlOfS/gl8SCIPxupF05OREOV/ml+GqlcL9lRwXHYBj4F/cDRrOT5eEG
yPS3yZ0ncZ8rYGmZ3eoFEYWovrOa61+mgEE65We2o0MAR5VosZEvwzDPXHnmwbXs5LPk/IbR7D1M
278ALLljcY3iWUdas25hIpna8yY6o20OziBsY1vsOPCj5krUb74ZbGOCTW0ZLWDju+W1FJrTkeuZ
OFDz0NnG7K6iO6HKVmkt66E1/9h9HqLxfze8u8v+TQ+wZe8cWnrigvigGpKlDzvXi9lfyl6dJQLI
xlDdyMXZVUlavhU7fj84D0J3nQjU4OzEYkBbfjrLqHkEqm0oce84SiiQwqvPW9VzbeD+ZqAUN4K5
ZnqfujVDTLC/4B/mwfbdaRCYfzFLAZzKJAtHxM5wYv0iiLdVtFVbYxY55r6YnXrJOcJydMyUdORj
0glG6xJgDww5xm+z2/KJKU9kV6yG6GQ3D2Gq693EyPkZyoVM9DVafgfoHE6ohwP/4np7nMxy8m1k
JBjRbDwq7IN2CfdbRkqw2nYYmWWJgo78f3qEQL3y653iETWQnQdjRLOhwbhvNN43GArKV1Y1TFwO
mj2A3nyYnKgLpaehdG+eYOdomR3MAL5jkFk0xe51O/tbMWB0dUL+AzxHzjn/Ql7KyUOZrx5rYMnB
9EmUwz4L2XkGthSBpJ6ppFBDuwa7ytJdBZVYCRM6zwsJGBDRIVxHD5QEN2g2GuANVZb6VsG91cf8
N5Sxmt5ifxnszbBPOFAsQy44PtDiK21n50mhiUwzd5+WjF0bvJKnDDThJsMIEg58VWGkP5piZ8u2
u5PfobC7wZ523xLL39D2og/0m1ojFZw0Zira3F+38Yj2NCdiS0OPCYqkt5/XIZeZXv7ldkwKXx5E
VjrwQftkQjnmP2EQSoE93A5NZd/DDvytOFTzX7cVcrBrJlvJCFPGt0508f+9oVDL2jurTfs8uClS
OreWPdRKXsZbnSa5wisNRoIsAt/DE+ZDIIbJ/hbZvIR65DDD7pjbD7wFlsiiXJfTRBjhhkMBEIiO
whFSYK7mSOVpml8jFMa4fd8+q5rZM13qKdH1Kd4NYWjqw8vzi3Rhy/L1iFXNKDkDhbKjKm+jKtnU
jaWbVp3jFRdzj7O261u248Arm2njnx2iMI2SUJBSxXJcjHZv1JaDESbpV9LIFFKDdAJ9Tn6R014i
ETfEMHkUasMNh8TZhYNjDba5znpVM0ySxI5hKdJizjipxPRxzE3HIhRpgpUT5XLJ2TKIFguG0gej
Q0/ltNj+QbXDRQv6BwMAR3zDZ0xPerK/Krn3wJmemiJo2Qn7oW0qz79Opc0UrCq5CdyirmT5UhHp
gAGzbb0r6cuWZmLC3Xj0ru7j3lU82nKdjeFZ8kuOWfJ/fto127Afl6tPJplXdYb/HSXf93iRQwoy
BAdsHm9r2LsdSuGvQtzw2pu3RNeL+ZuZNuXiGKhTZu8GEiaYUwbHbZ11IfEIVoC6PoK+QvtdgtOM
w8wOz+ebrBirGd5fue/TpXULm0qwxYF3KENLJLROdFs1e2rNGTph2kwkLWkiXczmcwY8EF94Gl1D
g0vGjBF34T86FmxjFzn/Zsxy0ZSctRZo8L+rjkqDs6Ep4OrtMjFIJF6VZwSGVxxYJ8xCkF4hsqQv
6FPqPy09FyUqhKkHWyRSCiG+Yf6TnR4N9ioeaKDrAVn2PMLmgkQ4ElKrj2BdK93fVVfv96HrjEyl
tW6WA2tk8j3QtdQGrqn+2JszVJ8TTlqGqSTvrDuvbiemyPAxo9x/qyKvaXJsZ85VSKlW1r9URm6p
PjSs7O8eh9F+wCJ5ple3A4Y1kpg3S+CRe9WiNvvg/ItlrNBV9o7erYuhwKezfTZXWGAl3/sVwiwb
ft6+CFw9+rbnMpAlBJ0dUpZa1Rkwmtltgx9KTtAvwe238oVg6eq2sn91NpmcATGI//d50EKp5xOk
7dVZ36PtwIBK3eByIJU7P9kGNAtlSIaKdr+lRV2PPeVpWmwH1JaISpeRcMXOABWpeNpoHOBZsm+K
ze1KYh4GUeltKrT5uL4liBk1H2rAhIwz1Ut37nBqRHB/pfHTqKewsRxDp9dZBVfBu+PYm1WFpRVE
hC29VOYY/h/IbtUzc2a72ZY+NUnlwbfa4/sxUI98dbhyupVuQtGKms1WYJ0wndQ37Io6RTpaTais
qB5lt1EIbivMltv9VhP+QAMc/+JaKw6xYTBC83XcuSFcy7mSDpJJRFDITjXMec+j9fTQpi8QYuxC
5EtIbBxaxp3ycjOeT6NZzUlCDIKgodqwmIvnjPvFl+TkH3lD6PyUFbaU2erdUQak0FLFveS+Lr0T
rON8h/5WOoAnKcfXcY6Vef6rNwcJnwZCnJnbY/XuQbRLTIQews8mKGrY5xrn3AbJnXDFAsniYtkv
wJfdRVMa2c03XPU+gB4bMRpVMMRLJZOSP5g15ovf2baduX8kFs3FT3bTXhTbx1QDV9QloKB3P2tI
zUJlnW7O4pdDQiQOTKHYWh2jc/zGJczsq6XTNyi3CSDytom6XSSU+Ej0xQ9mdvaqMLrfJjQJCbeE
+7QpCTGSnMYOX6eXtBiEHckASr14+yCtz+jrCS/JQudQaEJfyYGAePNe9+GgfuzvWSPItmubKtqF
1k30LEkoZFb856tK2kd8MHKTu+G7laNJn1IgKNBnfTJF89SQRCk+IoYJP/aX/GEzLn9pMxLaUd4u
nmc0WDvYNUT8CCW8MMXyWcpwRGadUZehchj3GVH4uMM5YonjwquvFAG/jftO8T70m9x+70D4NRYh
y/7pOlvISQ3SPlvnqpAYzrPv+99xP+hcZoFPtNOTuH87lkGbZSdWKIl0/706xedli9oL3rcPs7tU
Lh6qiNHROus5dm7zR58sIOzNYA0TFeJwnZBCGdMs65pjx/rgIrHRdshmlu3TUAJTrK0sEk3AOn5e
0D+DXvDR3r1UNdnH77PmukUV0yQep3neTM3rOAaSXuSp5PmMZKm1JMQdt6Bya+NjLRAm4szpWvb1
SkjfjIgkDnxIZyXOkKoyZPw86K3cwqYFE3EYll4TH4WpHJfeDLS1bkSIlMn7YchvbULzD/uZsNyg
gsPzVD8VAXC1xaj6ITlBhMJS2Q6MLE5Xg/QaV27pqkaktust8FSurlU8/UxCEdGjqg32TC3GsY18
ocj4UD7RRG13uYb3RvKSgnyPtCRDwhl30kMPKU5inJ4uQ/13rMl5ISBrrZtYEN4IhUU456h88dPt
3jwIN+8iV/fbzK/2ViPE/m3o+vzbrHv7w92qJGEvifn2aCp5eIkh3EHjZ9P4v3tjw45rLkaA+FqB
42n9D9758/p+RG+AwjqEQy2Vmc7WdVUollOBui40kY2/dWFsknUgADfk+aHNEuJR4JQP5KuZP628
tZn8XHV1tF1M1RDYY6gFouzbSG1GqQeprpRc18bj5/4z1zs3j5Gut0+ieh3ndZqtIKjr5FCIK6f4
Qy27+HDd4nXsGaPd134mVap1V2CJPMPHn8jkwe1WxgH9ouBI+FDMk0thcZ015LITu8NeS+gsr37H
poNQCyk7CTF8RZBKu6pcB+QRBjvm3H2yqHCudfWZk+SOcnb48I7FcnZfUWPxJDLxrvtAkL0AVphu
EX/1zoRy3NT4ZHp7IHt5ucYvmVtlrUtNByPgxG04fY6NfAJ0HnRVBtRTthimW3GwInFSUcOwc38L
Vvx9/kl/545RtpfsXUB2UWswvj8DwLmZRnKRVqG/rqRv0foLqYI0fTO17t9UMcT5iTqahX45oJc5
LhtAWTVRUD9bhWzMdLK63uiNADErU1AUMFGufenO4t9bsnVQq3GsLxv5dSX7aJfgfoqTAm01r11v
TrniuHl03n/E59p9280V27voVGqdcmhKVPwLU8+auc0jBHwO832ZH8LyTcTt41zssRAldVJHFyff
AYGSOClfuMAnv2UcEf86g1ik372KFuf3U78oZJ8FlX6JN2+7+uP4lslHy+Lh5V5qQbJfg9Q6/a1u
r1cwppf8/C3OdhNMEd0To0Wyl8k3iin0g0icSv21jhMp5Zvvt6LMJYS9FwXzBI0tJFuy5bC5pQK6
sZMFGY0Pm0phy9OjaO/6k4ABl2Eyx7tbOXmvFFBaoLHoefsSgMMq5XAdq5vSEOT3jgNqDoHB4cu2
0w++wDIlaNQ4mOPjuP54L9zJhp8Dos52ejstphyse3U5J8ILdcUAatFvavgYk1QyCpRkb2+IsNnX
zHcBNzvNTPGVbt0EKgAYigJ0/3X7ubtUIYY3y6/sOkqvK48LjPamvhcngIz27+PbbZwppw+Fci4/
yC6bV3U1KvxSePcgDgoBYAsEDR89G1LSfaDwx6IGD3YSp3OI+srDt7jtAmoY0GA28S1OhXhGbmop
1W5kYOfK0nYE69UUSDmXKpcCzu9lIdLUWF0ucMHpglf+064/nyvm3lT6zYyzJFUJJ8DntiFXq/Y6
rvuE7AzA0KlYXcWffpM8d1PxB/DRDH3vuVO41FeX6jF+P8Mo7SLJOu/X8TTPAcWNOc9x7zGCK+yC
u0KqZz4MWtXA2Tj7GML2Zci31NQjSq9QyQaZKPUL09Kr7K6RA6Bn72EMya3HlQ+Xv9xDvcc01b2s
2gXy9HwlXD6gmPOZxlz7z8O7IA/Lezurp+KGuLLsr6gs4zhkOmCIGdKpKrjeZiihuDl35oB/hQBn
LPa3qVbImPKcA3pXQHemd1rDz1DURgnpAeJ4riwITwE39g9DDtQDck6ZF/NwFnJEnO75QH7uzkiE
yV+G3A4c5C2uL5Yfok9+k1KD8IB+7eYaCm1kpaaL1BP4xqce5vHt3wNu23Ov4KIQEZLHmbq53+GY
mAWct4KDa1NJAMiRMwglb2JV49gDc8FqntXlA0IF/Ps2QuO4DMUZe7n1dEBzzFPVI4zn5f+4U3Ns
V1j9TECdRzvR3FvN0xOZZ81hQFpgutHtKhQPxKOAUc+UUzoQKQDwrHvFxgQo1mSme52/7cT07L7k
CwqZ86h0CffzBLdXD16amlPp+Hk52dlMsvMqUOMkl6wa/Gro75JRlcwUtH82jBetxcTeDdNQCCjG
ZK652+O9nFAn/XS6fsrWbBWAcEmmj2znDqLkJ3VQdY+jOkrjeqaR7Jsa+3zcZxlZ7cvQzSBT/g1n
P5vKHnqVtbhm3zpSOu65Ekc2QaCIh1ay8OH/VuQ6r0JMugUZxAjcTdhOx+1/NkP+XjnbYRz+vr38
WGhyRtQpbagldA/O950AbwpK8ZKL71Fx8bGOG6fsd4Z4BVabPQCx+wIzp9urJ4XThKJNTY2EUoAt
R8AlbkuCuCdksL0t1Waz2ki7oXmxHluYGJFSVQROnYBhXDcm2DO1BEw+lRGOgaz7RwYnf7b2iAP0
7yGuD/hfsei2B+CKj0qhCe/yBm1NwMYj2GguwIftuqCONSHL1FUI/Hm1zbYRHrCMbrfa9TBcK545
TWA4gni9ZgK6OS+W4FCeAvhAuC+5/hJyejCfMbQSIqhGJdL1dQawFYmVVcjFIennC/fcdi7oq9xv
hggNfqj+APQ9CKThUF593safF3Zpocn2Yp36evxmxfdxFuv2EoomXs6fpwrLSnOPTXm6jP5LVnM9
AZP3Y20bZauHxqKR6x00QLm3LNTLIK1w7DOELQKmb91A3vRyUH+lfOXr3sT24zen8q1+GeD1jeDu
LhG5VcbDXMF/XiuUN9G2wfO5/QgX/Zd0tbYStVL5i1daTX7G1X3JJecqBz8iUWapyKxDX67Lq0+C
QPUIgZitEbW37YtKmYUwsjjUTkg6xDqS4m7/CMh7iF87QuAd3YY5/QqWGqWapAprBJNTRW1a994D
nast/uaNxX9K5j6XQITQibum5COqint5Fb8oGiMWgMcZnet5IwcrKSXQOmuAKL+4rcxtv3tNBjGU
83ym/zBgZAutxGGn2q+D22C934clLfHRwCsVpvdD+VAB9Ke1SPUZvjeRI0VeHwy848817hRzDaTq
9/hvf63N/rjh99fl/lUxAZ9ol67v4waDHXCISade/lUxxGdK3RMcrm21GiZPr6tUJIMiF3E8KeAr
vC7S8J8VcKlZ0jx83wGlR5sPpmLvkKuqVVpCPGQauc0bRVPMtZCBXxWVXHJa8DWxMeYynX1iuozx
P+5/TshU051c6p2Lkfnc7ZsXcpdpK+gmenfSfCGOW6lN/yQLhqNd84JdHfspbVK8vd44OWTAoUbL
7VefS905ekREIhnAEhdECOivdVubYX2D7P+iIdKPumXOwCRu0egJOWzr+2x0wnSYINeop4gvqFxB
K2pdIPbDWaA0I7KO75lPYbNccENqAZFzb5xv73uMJuwoenzVKWo5o+RIJ8hjdVHSQ+RlgeiNSPwf
See1ozq2RdEvsuRseMXZmJzrBRVQmGAwzthf32Oflvq2bp9AgdlhrblmuPJj8U4qhzueJvpEhFR1
v/zcp21/UpWXb+LvKqpfwNlv43yE5JfpudHjlbGAhdQ8x+iJ6vby7LbPnTNQYM9DYt4f9but4b6Q
Y9dzK3/wuLp7vXnz8o5NqJz0FuwvO9VViOGyonlS6iOsPiJ5Isuy9RlG5FTrQx29Ih0X3srAl+8l
x8iZ/y0JeOAmpqTjvb+xFEhtWQ0LumHeYLZRzYjklB7fiJdzG1vz7IoHjtyFcFaOgmf1pDOHJzzT
te0QWxpXTP56REmB8oNbAg35sfxDigJTzHyF5bUmZK5D5Lqqeg9tKWWXhl1O1sWp/ZHEgL1r/sDj
snL84QL9dBFtaa1hAHFfV/i0IrM9Q2t+9udUvn6tWDJjvadU/0HT0X4kj58k6wEgOHMEs7oW2e89
nXB45vXUxAnEUD0kKhQZHJ6aPlfxc2qpWK30dLtzJ3/X8s0D0ECHRUnJkdzTzAIZ3vkjYhI2/2S/
w/tcz1y4qkzFHuJzrbU6JDIc3LNVfiXTzY0fAy9n9UYK3Fso/HB8EI7kA5WmjvFIl0ckFn3uUQXd
nPvuSUDGUDjA8J3eKUkizfqlR6JCRPQK95upimlE74QD2dPJpxFVrKkFNwii+u6WMTg1oEe+EAXc
fcrRQt8pEwDZrhor6EFhuEjvuGbZZbfDEzNx2ZigJiu/56e2edHRQzqopNTtDC44CUk6jkM3FSfM
47IxphJsHeJZngutjT4NsmteQJNuRPRcUMU033XK+y6+CwpUAQvDDSrJhpBhSTjZ8fDQGTSJIL2w
LlbACRntFLB9Lob9LXMdjjgekjpc8CdK2hxpqg94lFGFt0MVm6VbkBwM2fUVw3I8k9XANj2WhDYI
Rge6afn0rSKjPiBehkuJtvZBBA5CZmVR4NSg6tEN3GBRckGQnMMZf04+0yYPOaiYqJAMqCXYwH9H
g6NffkKNAS/lImc+w5IL8uEaXi5jIUq9YHiMjqANDcwYUQ1I7QrZEi8kdJtTGPlIWE1yeLAQx+6a
Q0KXfZxYZBlbMf+oRKhBX5dvGRnWrH0GR4wpLzouhMvibNJ+dQQWjNh9HTEfCG0S8EmlQoHqyJgj
7Z4cQkhF6Cijd2OXtPpvON2m32PEZgXvVT75YpGseDp+U4DNBd9NS0JLP30XqDEoni88neTtPnHI
4tFAr8cFP8fzfvir3UEb4z7fDxXBimCx1voPe4php/ELZAjSzlVz/Dlen5HOmNut5Q0uNbcLJteI
/7BTg53nGnuE4lSURfz8KcL3/vVL6cbTOP6ZnNQMxex2+vo95kTvhspa0/5eQcI+QyUg24OfmgIQ
e0mqJopqV5uyUbLzkEsaxhiZyPw0xGkMFt3+dShR/aW4JNgNIT+GbW4G9ZYCPB8rB66/z22lfgIu
P1mLcbSEAocXZeJa5/JH9BPXFieHcTuW8N6BLAj6QbvDUceb1yNljeOOugQ2+c7x5MDjDwWOFbaf
ubT6+NnLbiYUka9i9Z3x8RZcoXcqz87mrePB0o5agqX9dBiCuL+3dAmQpdXBGq0JRW9zO6sm8gKL
sb06pYDEGPj+mMHX1omA8wzOlo8VY+krWrjnFOZRq22w7Oc/ldlbjVPFE4QLeFoZd/cY+auF/n7P
gwNU7VnVUjDkAKLO4Xy1kCx0WO6JRtY8xpx16JnpGkom3+VsoMOtOnODNbT9PZ7nBdJXKdSfi0HD
I38HWsMA/R0k+PYk7V/GWoZTyHCK0kjdtYQDt75eRWh/mBKB4M6ayr1vs1OOUR2QOhGhvQEMySQi
948b8POOMIQyoMCoSHACpoy5NGUsQEWUOKRg5P4G40ZVTJKkxB32thVWVGvNBhukOze/XT92ODvy
RhO3P4ipyFHbDPuIsIiv80ZpfQLRBhJtL6ShGy4TgR+k3H/Wb7/F8c7Iz0Z24aM2SxD4DiU+y15y
34vhAWMmLDEV/DHihhAeXFH2bKPEV16OCJyAjszzXj5IeCBjE21jxrZB4O2RKaHcUVEiRcCIB6Lu
+XW1CH2YmFvZhzQ6SfpRi0MSF/T2M38LD2Onb5hyomTgdr1fk95mqw9StzHO6byYPS7Gib6tMIMP
KhCsmJjHzfNjbNJFqnRoUOPkiGFaKoWfTYF0F/rQyBCkxW71JFsLsshHKJ7Y6gWIj+6AhpPJhcdo
4tK6dsSQLe6Gpxuesuc+rzSwN3or93HRsD3rz/Jvkgv7PSkmiIQSc8KuMVfmuccuLcROgeGF/fRa
PFtgXIqooREv/eSJtACS9ObMtUi0KlyhaDNJExNhQGCFTC4kWUwfKbaQapc7kNohn2uM1nVgp+R4
B/wN2TcjbP4+2Hrd0deUrqjEwvdF4GPoSjDY2dPhazJm8mIeav7QPVOhptpOoZdf00SZNCUD7+ar
QIUjZUU3B6CT96dcmw2/U231/E3n+AxgS9F2QiHP/2GjvPccYyoFuK+ebsYSK/+h6nAi3QY+EBlo
QoNCto36F+wORs+/D3zigRYrmnV9xsnxMrE4bQ50pDdIC1VzaPFDg10AVCo3c5UjhSZQs/wb9ASq
bPYWU0WgOCbSJaB5v2TIU6Rift/gUqX59Go4HTkto3tSVf6x7rjIkT3pCxVbtTu/BFSucdUzfhnc
PHFyekOT3hv3AL9HtzlqJXIGabY+xF9Vm+raSvZjnMybTRm/CRCJ9HW/yWIASrkMqACb1pEJdqaz
bn4zzlSiMBv4nPY3tw1cTi7SJpuDbN+mpCGON59AHYrmr0TMNMWS5jjjfWp/j5JTgZtUWQzZWAtW
oSD2TJkfGhdiK7ilGXroeKbwrjHTdFWAfKY3hENsbwErp4DzhFnQDP1p9VdHpqcvSINEyATTibnP
bx6aJyYy1BLFH6teAwPK9oS2mAPGfHLAUIxuv0qCBszv0p0+geUPM7JmFeA+Me+yQipINf8S4xYd
2zjTPWMYHVNcPpMjzAcoAYab96N7NHz+vDbJOJ+kL5sRwSxbmgeDiAmW70RhVvdTUD+QBocFhOak
Jz16XSvVSfAw/Myac26Oek6SOGX2ti9Ku5ln23KBDVt6ued2ExRr3CZgXIIcabZJoYkUqT6xl/MF
PlWBttecnuPw+sBVw0uSkUCAZ11IuAAgXkcKAmms9MBYelwkngYanoCQj6jZYwiD9jCEBg9bb6Iw
nKjDTCIgMW7f4x6bLrALDF7wab12U5zeVHmiX18TgvSidBBg+WrcnNueJht+49rS7AeMLQztpiy8
am12QRIMpzj/VVxeKHorzlPnE2IOsu6E3ow6FUvKFxGKOFzBVyMD0uM5KalwWJB3+ToPcFvzCBvf
f+bgHzCPdvr+fn5vmPAUglwns+Iu3aRmuLoEJpIOeQhLXuWotLg3AH1wCGB+bx/3DyzdQEJAYrGG
WcqLckZtwn31wuQGy2IIkj/VFpyMQW5kGmNABiPs95KT0r5jeoxoTEgl7s5g6A8v9J7FbABxQJ2o
R1dJHNPLg2pvEQ+a2lnLGYmL2s3uYiaUfLFVrASWMkIo2Yywk/zni+Y/SJ4c3wT53cHc857OAL1A
JVXBfYEy62FJAU577239Sg1TL+otZrAv1Kxg6OUOgYxPXWctOf/53PgI/2AYaHm1yIbEALaOytGA
eWjJeYXlnF1BASOGmVWEgh11K5A2I+zv0Mepj12Xu1ghYvUCkPUqPBJrlw36Vew0W0oE4XZCICBo
kBo+PEwEPz9UPQN/8D2V+FGVSlQHt0CfApEYO2OvrPKt6gLU2/kGL+Bj+ORNTOSoHYzTw31rHoC0
uEBInv/l+iv3uG3W0w723daiJvCwUfVZUFDzuADgk6EKocSlnztuHmvAJVbhi7JJo/wcHf0XW5Ob
fzjCMAa8NhKIINUe8BotO446VfyK2n8QrcJFybzvUUfP3q0X5TVFLtedGIPNE1gDFKxCvYU2An83
4aMI/fy971sPNj0y8lUOA6CdSFPNo5ZIlvxL85KJccZzB6N8l8/+Xt3Ct1d9onKpzNNQZnAclZ2w
EMI+ud+wVKv98Mzevc1k2Ln96OlWp1vtSdMvs7KRwkmSTHBjEn4190U27XdM0//qq3kgSoamxqcS
pHDGkPw7P04KplWsyeMcs3umNbtu+5q8xlSbuPnM+LH5eAitgrU3q/DuZ9hdM56EVd0t03KGB+vN
tRw8ZV2cQJh2eTTtxrgJkg1OTThTxXqIgTHIltfPZBfjL3nFaqNQzXNW83FzmxOnQi/nv2d6JAoO
gpaIM2DhWh6dB5DAliyF8LV47rT4U4fYSWImO1W37YKvanLf8o3JP7i2vic3+KUjHEtEao+Q3o+M
czey4iLuvqi07YJtNsaMJaa1ZQrvGh6HG1vk/putjtynwtN4OL29bDBl8H72ujrtAmp7Hhq9qHzF
7R3AY0lASebi6OCA4LQYsaPYgjw0xjJ78FPiN8/I0qLHHLfRU4bOOOJcYBFpq/LEEnKzLRSJ4UXZ
6qdeSIP/4As72ZXoMzxfswmqxAaV0AuqHt5gywa9aIBi1McVicmkjZ5dUgSB0kRoDHxkRh80a4MN
/MMi1CBLh8zuHhfMi774GzLLw/EMdoatmw7WtpisqFEx9G/yvHosOY3rGn8uPvY98/NIGZdv+7bS
Ep8mjQWPs+aXLXIvVs/8VDULs77gWpK0lw+1C0PGFDKhMe2zOLcWSkU7PxqG99e+xQUYdlepM/ef
EzrIlsDqnNhGKxoaezkVVnXPu1sXDqZ3ypU6myh7ikqr8CTfoiY4ATJDlONO0gYBHoXYXim58/2B
akLo0fg71xfMDSh6DKKVPb5M0LEE+plnxNyLwKDaCm9ZLBnBU8ELjsqGwKMqHo6xsH6dvmeGos+t
sPbZS3Og2zWzw88jfkghUwT1ER1/n6znu81PxqWKsQv8FupI8EetWLAOzI7Zps8Jh8v0UHFEYUTt
pKnbiia0yifNnmITh2zsUVMkTXfQJxyGna9JC4FJKfC4GCWQgBo2J/mHh5/1k3zX7cisk3+keQ8Z
xDFUwZ5TgMh66IU+kvfnCsUMjyR5hIwc7rfZcHbPwXcBkvAMGBXwYdYvV4UCqM5UzQbGbALr5uef
uF9zdL9nmmfhvEuEl+GZ16Hu5kvt1J9Lcs+hOo2qwunwK1bGr2g4TamMKdg9se6XSdhvGtPpARV/
Uo3sUcdkTMUW1+fVPL0MYa/iF7kcQHO8OUOWGVrePujOljZ5HqNPOS1unpH61knDtndd3Rx8Jfk3
XVpD7vPASaVZSy40bKRLy2Vv9yQ+ym8XHBMb82OE/zLutSYoqkAl8KrN7nb5S0wHVaYriRCBIUD3
Od9yoqQ67AJR6GDWD9x1NReki0irfv9JvTcMhn0yJZIDh8KGh+pQqsXJkuZoQKhvb2Oi/yKVgDEO
QWskZ1w5vkzMMzlkfvlvpQion/I+0EgzS3aDDZ2M5agLWs3klwIeT7o0xrOte3Ff3UJsQPmKBxOW
UsKPvnVetb9vKV4k8LfrowhqLHpW/CWFA/8Z0XDwDwZkQ2zQZrLpKAqHSQuIaNfqLLnScXJTCb+2
wcrpFszr6Ur4M/V7qsr4STGhY21Q1HFSG4NZXsbmRP2572jmbvizoEqGFAZNpBC2b/yZmybcTs2N
iuQ4ZChd4AKo+6bsipcI/pkDFGcWJ2SCzOMiy0V829o63Ca3ydHy8B25YDonkaUCqwfw4wVC63Ji
Cf2veV8btzOIAIeLsIhjwtka0VBMjt815GOvQGKjTZnFgqvv0MhwcDCHkmKVsSaea3g6MWaAKb/4
wjm4+YzcwFOSIEFDHDPDY9IFbscPQ+2ZK+4XMw5aS1iIQNcFrSkv5jEmf52wAuHWpyRhgoySw2IM
s8kod7SwHKcTC7Uozox71MvSxVxK3iPmQjU3ecDP0g4oLTVhMkIVx+y4nxsMcjAte3v3CsmscQFW
AjfMT0Ln39oXSjemaaFyoPvTZpxGKSqv0+cBxCHMhZhu8SYfLDk4GFiAYHmbBe0YZ6ZVMoOlzxeE
xgc49pdJ7vOkHaiq+LwgEXmxkw3f4u8sjfmNoZn1b2QNgRXboGYiOpJGvCqcDnPJe0BnMG5P8LyZ
8iGcQhr3mAB21N0Zsg0GOUcs5v75GzGcBo0F4IED/CSI6juthSsJElRBabv3ccPXUOfu4JTssRYJ
VOc1t3yR2w5FdcTuXA5icBEfxvnE8IFbYUsBtqi7xtc9BprcoWHxi1knaYXVVonuIVHUAOY2wfY2
Ew1HCq2QtFVPFUbOXDeYT9yAz7nZXsLNZmLMuqiLeu84eWG/iSV1/JpWiPehOHmbK2vjWuCnhF7X
rwPTrRyA8l3FnzbEFRAPVzqUkC0+j9iR2wRrmVgvx3h/DOB14KS64B6f44/8oXnV7Gz9/iVrs9je
oU4x3xmTjhm2zgMbCTefk+lpRXSloyHNp2Xv6M0Fv/wz4U2HBco1PPsOqY0j5oK6iBEhxjFjeWqw
zrg7GFLsrLW8HHMDsL255KdVCKo7sqiVqz3MXoJb4PyGMD0da5VMk2Uay34AdsonE0+oiDN+kTKt
u97mlie78Gg8SD/uoBtV4ZrogZHsshipvxiFU4up/p2foXOE0zm496mkOJxjeP/sKd045rTzcXFf
9t72imVVyBzbvlJFUDisazmUzkniwS4KZYah2RgyBkrhh8sR52O5qns4KlMlrqufj9+eBi4LaN/a
FA4QyVSnHW0BaYmmGVXec5ss9UURMwwUld9Y/4Ne4cLbcgVpcX7zzXKkrQgmJnnjEz77EaEOjjTF
MZb0RDvZ4trYX9jP9Du0XEsaK8pW7QLXCY8VRZRV+NcJhwJwoAJtEbIKOAevEWg22Lk8pY3gOOr8
LMD0JsSb6gFzfczI/fb0BdPzix04ZL87x+GfjudTGxDfCaNUoEiMxZwES2gyg3DoeVMA2CTPwrBr
3rCQwCT6Kzy2ifGdFa5VjCr3LxmBhjtfW8RH7qEzT5mEKj6RvNETKt7WDBCRbACeCj8NSECnAfMM
u1yrznuBoARx99zcSPDAfj7xfUlLMAfM/pfskozpNBfYMs9UH6PMfl6L6+K4OU6y7UvIbXDFFV3G
KNlmYuwLafTS2W9SBFS7j9tlPjVOWHN6jZPG+FOWNzu5ahcZTRiMHH6QMDwEuC72KhuPR5naQhoO
dY8DEwrm46cVIj3IlagPeDbpT+XDVjlhBkii6Aeplac/J9AKWuBjNL64UGKLQflBf4nyDnT13wNr
bOWqnh+ozxj88ZE3jwUacEKvQME5+9CCjzlhHHYQ0YJY1jgEdDCcx7hqkvBif+SMEkgIYzQggziA
Slv8MRhG1feepD7YGx3edRDw1gRfFr4q4KydzmVX3gywS94+A6VyKyokCx4y0ZE/WSTB7EZ//7Hf
IsUkWYLZcVNboOr9AULWRJ8gwFGd7vqaKo411k7KDgfeeHDNzFG6Lq9YsXbsqSK0PBJWqLQpoGi+
uun3iNaTxO1R9lv+HjGgbR22wjT7Nc4UIhjRSiu2YXHmTKuj40ZiYulyG3c+dSE53DshPPAhT/jQ
VGH0MjAK0rDYp6FxVqPj4uh/198Yv7CgOYlQNc0z/XfM1/o5f+EVAQdz0U1wJQqSqTRLY4p1eoLm
HfPy3MHCPUUELyB3QB+CLANuHR4cmxc/mRZjfHTJZVgcf5BXnSBtPxbvRbqggSZ21YZW49KrMXrq
PdDhyAiFbQ9zz0BaUSMBL0ur75lWUTCUQLQw0vVMy/msQaUGaURdNlgYgKUrUHaFbLejixOuPB2o
IZVGNuYhcAmAYa+AS+ELnMmueF4BAZiEza0bFzkgG3zSJGChCQ7JY/zUA0J9xc6GxDV5LO5YEKMQ
JTaO/k4KtHr29G4Rg1ZYwwbj0wAqujxu/oxNB5HPq08fv2i42UzcgnsuCrJgZryrHQs7D0r3tX1O
qa881R8sOhfyqsssx80mSsDcCJLH/YonKnSVXWPYfAQuezQdrdBisdOb2jHH2m/mMa1FALhTg47C
gj+mLwcuWwoXDqYBWP5wZE3eZ7p7vidlxlTJ9PPfLnrR6nCyqiNjb5SutBquxJMdVZOWA61doFgm
IdMBEfh4JIthDX24XXD6nddua7+YVCgzWiLMOllNHVGdImoLf3cJ9o5gmCmh7H/3w1nn6vbd1ca6
y9rgd7EhxTBhBWQdKIfhuoIGz1ckC5oUQtYaAS1g2cthALklEdEprr39+/LejLWh//WzW6jswYUm
7zmdD/xl+wVT1H4ivgvKWbWpWRU/n+VtqRlc48ovT370XWiLLOzJ2R1BE3C1+SPi5Ce0GURImsB+
B4yFaLUahtqhP3DdHzkBxPWXLKHCTrLgvu1X+RgBHgWUa7razCQzidIfLyN9QeuIkzJKWuGrx9SD
ydTkEdNED1c47k8T57V6+zmWLMLqFsutOpC8bgH+TuvbONJe83QiLWY4rkDX9Go3ZbVnFiOKetxx
RN0CcK5ZETEKsak0tkqIiNMGHJv8XnHTRA0AZgo8DOP/DFQ6UTBj7YLMa9eYSu8oD7h1gNgYXG21
fU+HwncwhsFyoE9MF/dzP7ShOGFWwn2ReJV9i/6FFQPZk5S2OTCn9/GWGMFXR1ABRvDmpGQ/4MbB
Ih7BbyItpHOPfrOSSRPrPbpFAa2sdH94zkFSKo9FmMZpyGERvMagYpeO2GtMbzboYdMRl5uMedqG
utsYNVes/VHRyCdSFzZgJMDBzkZoiv64r6hMhJ/HZ//c3UlG+M5zIKEtqZA0fMLtWy1Ek4Op6+FD
jl6NSKHb8QDHJGAQ4ODevZoLvd4ZDrea/77AI7wAnsCr9CGDuNRsVH5Az5iKHO7ONAuFl4tgjk1z
ZnHj4w8NHzfmShmO6P31iYnX2GDC9mkxvCdRrYmbxqb3p/u7s3nll0MAF8OoXwbe7UQ55dF7ruN7
P7NGp34Mcu405088iL7OC6A9m/LagexjI2Fni8dhuIfEHr2dYg5B6E14lEYO1RBLURg70DA/joUq
xb8H8Mb2RcwovQiP13ILWWucuB38OWBFQIVNzey83JpgrATLlL6M/GY03KcH0yY3DIMkog+/AUEx
IkbmG5T+K9CC75iG/pAEz+nRzyLd7X6L8OvhXX0XkIc5YbAzhhvFni+c17bYP8JSRIkNVyzpI/qm
dEKSOy5gryu36YqR23MrR4p3D+DjBENbo2ppRiJ82rxahNgUM8b71yp80tJxxZEXrfq6/16/tnrU
/jZO5jYetSXPwNod/ZttnG4z3vrz7+gQoePtcVcWHpA5jnDGTPFmGtWfa7mQBu0vmNWo3WRf90GR
N3vPmtVxa4okQW5qD1yjXg738rZY9ze33Dax5onPsVevbbIgrekOtcvFnE4Y7hgMMn1tRuOv7OGF
6Feo7RPVVeJs0ZP1JIf3+EXEQ+fJs8/4fYJCcJwrJ2Oni8iw27ksCJErNxk6vR8lGHoJVi+wrccq
G4Y4CcWvPOhzGJBjVP4AZREuzdgW0ZSPPCIoQCjfB9xTIfIEJJwsisvgz2IObwJryL/fdXX0jwAX
PeK5EXg1JUL9xVbSNQewx139mh2nVHOS2zL/pa0hrqS2ixee1eSCgLK5H8LytoQc1b5sjgWmff7f
TL9/bDp+oWCQiOcEo2t/OGOmCiaab/vUS6bPX25rzkKNKBNe+OXwkvD6/i9LXr8iwQMw5jPXfXIN
/OdvETPo1pR/Ua5ylL2cusUxsH2ExjHKFN/0DcYSWzObKxqIHVpDm4KGcAhySWr/uICPdaaKYqsL
9/49J7AAkBmMLIiJKfb9GUyp7dw3n25fEF7CIhxp58HiQ4LCj7FiQvxNAPxGXKrZNQ1VYSs43Ovb
Zl4uEhostDDje1CELWuv9zAsCFUfWZJD0Bj2HtYBj5cSizcohDoseGZ1mDwzh/ngvy3Iyfi6fzjx
cU2EPncGLYSKf2T8TeszFD9zcIy7ZUFtk29Be5QKhhChezZoBKfbC8ESt7dgAY81UcK1tJozdXrX
PRnXSR6uIGHzg7Q1wTX4F8qCZEZjno07ogL2HFMfiWYiYLwEQEG/AlcrxWm6DlAt0LVAKISgBcZA
yQb3lxsVa2m6cICMD2RiQaqPKDQUSmXZJn47q3AEhVP4mDSw7eeUkIwALtxltLiklMIoBz84gUj4
0KCWDTxbYUL7PyMa3Bu8gcK5DIw1KEEtkBisPvAcZoIJJPMFXTk6DpSIfy+vhdA+cVLzRFLqB5wQ
e1XhIVpxw9MzYWfMBs9P1J+gBqWwOcPj+Llr/pcRWMJ/wHSVGaPzMU+EkgAyeXNQl2gq0CCAZomP
gGB86FCbaBceEa0IU2odUgnBT1QfdIu47QHJoD7Xp88reLns54+IYqvCLhxLUAaMzVrlkenzN9yR
jNO4W4KXvGb5uhuD5AADwFJpR02cCVo1kcKnOlADhjWKcP6z1jy76sAR0/mYm0HJ4jTwXgfsaHhs
RXiLAY6wJ9j1k5Qjnxr+R4sU1/r9/OQ147aS076IyeTz6WqC79wKaXTLNXJa77hghc46P59DT9Rc
AeOPudrKjJ4TiwJ9lofMGboQnJ46gyTD1/KxKpfPn1Ryvru7/E8wOthA1kSFMNU/tvGkC61iiBVD
eCsrHku3hKH35ZqkWrRxBX0flH378yFv8MdCg880Cgk0WAK5YBrTKfKrPmuFCT4H6lgJ+vFwWeyq
HcExY+LHifIhtLP64vRGzCYBKAfSM0j1ghhTmuwjkmEjwemnb1Scfvh7f+zwDKXwYfgjVpg+hZCU
95Pb+uMVgfUcLX/IP9XRIY3ZI/2QbWTYUJFpLBAtjVqn3ouKBe4uciqmJ0I2zzdUvsLq9fsYMrdt
R1xI+OCfjPn758FYUZ9IZ/It8JuiS6WsTwjWfs7feMbAIiLVk7EeNW3MmqbLpcmH70ERwll0P6H2
hsXAFqBgKWXRCpUob7aMlAcsMuH3XgYDUP4RAgx4+C1qIM1B2cMhwXz4dVUunAWoC6DcoOcFpG0O
ggwCpQY3KdY/MwNWKjpn4Ydcg04AbzJCc4hCpgRro26hWzYJZ5BMuMLar8Pcin/60DoZnjjGLZtx
+reNOBFw0Icxz+vl5g9Ww3RwL2Ys2FyesTXAlNOCK09nBMdp4OWtV8ek0qRLOXHzUMX2mtCokRxQ
1sYVLDjggz54YhlnIPM8YgCcnF7bl/uc4EUUiTMJcASch5o0877Y0/gZACDBs8+FsEyK2cTEmMW6
gLXodeTlLWoyH2ZM+CD5CyZNcFtYl49vRbJw1KvgtuGXg/gAbzzVL31pmQ0dJifJ6fEnrfHGmIMt
gH6CeU5vvsOh8TrRQJW6UDZxwTVnOcIN79pDXAe5swlxdrTYmnEuJB7KZ5QjdFp7sB8GeUCki0Ea
wrCQsFk8cW4qZ7m3jxDiMruG8UNuVuqnNPWslYdb8+aCNG7VsPfunV3DNWgmRGQ+3QH5BV6L2izo
l7VvMp9iJk/yIDF7qNJQT4+xI4COm26YWM3a30c4WH7boIu1qFlY7QESCjoF1NHLd2zM650qLE6B
Y+EjEYKoxPUfsra37Dxrp1xUc+lUDuGJc39C842ewKHvP5UdnjQbSRWTPOU2J19HtryPNn0+xIwU
KzYBCiPXgtpXjJllJa1D3Us5ArsQpOv98PN0ASAzsMu5AEtaStIFb6A8CYTrE2cnopmZTXIdP4h3
fcbqAtdgKnX+PlUiKx6n1NnWO36XRb2uNcydgqQWAHu9g7GDYhp9bS8wbhk6fqQMPT7IivII+R8Q
80e6Ys2jvkOVqQL6FI7HXN+IYeBt2qKr/SfX5q5mu4EHfCElTIBpCA6EsCHOBx4uyqMWg/7r0HL1
k/q0G3OUr7BI9ZkHMcUvzgjHjtx3XFbk7YyTdbnu/7BVoEc7QdhRJogwBwHah+/26ZGGudIiM+hw
qTp9e64HHIZhcoHTJJ3DAL3x+C1QQ9zsHw8imkcfVj+gAqAk6J7wSqJTBObY4xmiLsUqYCOCV3Db
PDiNWNbiWoVjCBI0MZzhvtzy2b4erLZxH3/2ee3xcq/ZjaU+Y6MZB9CBYbYx4R8lgjaR4A6QobCa
f+7zD4cFnwNTdoQ3XT0vjUn5WL/kE5jH7TFH1FY8CJH03+gngN+1KfkCGWYE2W9NpzDQZ5xvJD8o
OKcI4wsHLfCdWnT26EYokXTvvag25YlsGOwFH/CA3bdLBBYZhFhGqoF+fr1sLpiZuuBsuQCLPx3D
7918rayG0H9YZ9Q+vQB8aNYjzUXcz4SL6nYthcUGHVYkFSEtxZhUHJ7y9Q+KOPK7IIFVAvgTcxhF
g4imKCbpfDaI6JvOzSqbfvMJ2tZSctUb8wpoPjbz+WcPaB5k9J4Y83c2DSRPj85Tr6ec3DxxDe1T
yLeFLTEmUNi3oIvnQCn+PjDVOYJXjG84PSHEa7LHod2e0PerWjDId/AVjyezCpXNe5PRhdNxOFKU
HG6umLtZzFxLyhn7Pn9H6HBSG1ndY9OuBtDz2CiMHo5L3dP3aKhAVJw7l6aLMxYxjxCFx+lPAnR/
mw8mjwl+S3V4PKfQ6oTFcmwc0j244/Tm5nzUAJA0XYDDCXkW8K3hkZAjvMOF/zeO5CFxWverhY13
598Ops8IkYhRBWgXDQ7V+tHCWfsbS6QdVx6uJ+7jkPySBZViQWrsGi6ECP2Ge2e5u+AhDLuU1cD/
zFIEjAAo0N+YbVJExYKg7z1W5povTJ1BtnNSnD1Bewzn83Fk1vKUkFQOr+5wxxjkN4mSh/M52m/K
wNOdwpGi7WuzrUoEdJCG3q76dojLfB99Dl9A0sc5vfmfep+S8NhwXbhysi+OG/1DJPcsOU6N78qi
01cXNBs3K8iVCIr7x7A/e3jIUO06l9/m1OIIZLvdZ6+LHAzjtnU4n7yWSErfmLPHNsosbx2ahAnB
xPJW2X8gc46hzRvqCG7kewU7/B9MOBXcm5XOYYfbuXSGvQ0Gh3KC+3t2W+CTsIJmVa2LWYltawiI
2XJeEW82e6JxWGpQwikiKQ6m/VRbHA0oA6PhSaYAmDwDBtQQxwZbXAquLVmdYwVkEGHKHx2g2Bac
zFtB22W2FaeJX19vawj8G2P63r635sVAFjI7BvohnacH+qHlEEIjpO2pxlbYSXAYD/XhDc13WuE4
cg/6DqH8ojDC+z0wb2GmR59krpskOm4KjrjqA9A3yLfPgfO5uXW6er1d8lhTgE+8hf3Bixtq9w2a
cQMDQBnnkXSuYmn2CO9bhWRBkM7CY1TN/vwWYfMd9/olkXYFteRNi5/SLvn2o4KRWkJ5lTTEe8Yo
2DvlMHgESrE/gswRCFbtK9lkkD0rEex378vxseqtDfQLJmPSkG88PHIfVTnpsK753o4fQPkiIatc
ImFIXj4UMg7aloMP0fjdHWg+wnujiPTXXK827+90C2DcSwsp2RCK1X38V33RCHCQ4LCM39ScnQyx
19oOpL0kIbubaaBbCG/w4lWfE5jBqNuf1VW6TbuvS4AdQZ5M0t+KiDYDo1eOf60+wy4PVW7B+euW
LeEFTIZkGjZ7cB5uYa9wEjEIQZI8mELAgq6njjj32qkxAzjQo9S701taFFlY4XPqCzNHl+ISkLWD
40lrQuYnPopUTEC/HPd8q/CtKU4otqkZoe1yQ4IGo1enW6Jcw5YQUkdYAlaTdjkfBF+2MqwRbpXV
++PhQCWErnE9tXZPMTp5t+siMo9+9XtbFBIKwrrHPHD0CuDNQQoS8ddUjIDGG7yhrOUdh+Mfyr0v
fWDm0UtD/Bu23BaUaVQ2iAHKiEqW01lzCjiHwM7O0V/T8N53gzZGK61iPgbe9R9HZ7akqLKF4Scy
AgEZbmUeRJyHG0MtlcEBRUR8+v6y45zuvXd3VamQZK71r3/oMb2zUbpK2hz8BLjWkXGeFvMin1aA
n438l9oZ2ktbUkty+WFxtsnz9AoE/xk6hGjXb35Oj8Xui1Tl5rAoYdZ8dN9o7TUTzmsPs0XU6/CL
RIsinYWe4nkodyl4B3BKgylFRIFohBre2piQQZ+mzcSIaAVwgQQUvDGzAB3m2bpc1uABbK17qCgI
MlrUnQwENwgWMNbvJA/xv3xmvvGzQOybpe6jnZCDnX8Jy4cDS+WiR1UZV9/o9cLF3LkSdkRoPQc0
her2uvPFtr2Hrv9ZA1EzGIZ1Br2Myt44UC5Rfberhh6H3WJGpmD0PO8W4DjlnjC3FapVyO3jxsfk
WrCamSK8jhd8U8DNPivMhTphJ8BQnWBFfPwWr4Pi31P2IyALc47DGo4myH9BMW7QUeggZYiX188Y
W/b/IK2NIGR2A/iAIAV7LNu8bLqhmxoABzAD7MjrYh4a3Q5FLOT798ljTEOF/RbJhGkhrGgRZSib
bAuGke8rMF/6ANr+4zUmxIoXb7AdDM1AtDDYAWBcJM9E2MrXIxwJa2oaDVZ+VV09TNgBc3rpE+CV
M45Gn05X9Vh+lI/UYLtyTTNNcJGMGABmtSW/03c/auFvVh4dJEgDaxBzoHfn8f5fsK/+QyB3njMY
AxV2Bc41jyodK16irL5xhQCwfXoPvJphC17CDgsK3KZUZq8+OjtIJ3AcFUJwVJvkEh/HVwShKrB9
fmCjoXBuP39UaDDl4JygbHzgFoA1K5rSA4M5Zqq3Fc++8U7hzfDVaJWownoxkwlgCExzsW54ELeS
qGcygvh+mjuEM/958vhTd4xgVsJ08Y+2jDH1bodrgytXdjcnfhRugwbt7+cojsFQQWjo/ff2ptjG
+thPcHvoD/EN8nk9r/0vi7jidYECIfxtjC1PqHAL6FzoFpdpn8jpO3mbVrt94Cr09+Egoj+dojHf
/1YKG3NMt9CDhRQQhFauOBk0ppYjrG1TtDxYkfbYOJgY0dKAnu0strHqywMsJmRwjVaPvs3sJOXQ
/ysWUIL4aZcVySsL+fgKwWjeeLTDP/+5XKdyjJsY6/uSvFx1BXK+eUzlBYWR/Sf6at2DIkDv8fS5
vBS0jpZidhvWgvJbceQ3CDg555+r8lDu8+VgzoSVEoJtBMGh354fkyfPZGeRct4/PnZAQz4RzGzM
OKzUN2KirOpmSTQEGyEpWSnQSy6oiHJw24bUkjHyiFuLUzrZ3UIZ3Tq30V0ZtydwejRpgBOb6+y+
IQ8K0xKRYdJMipmCpCetVorfJMQbA4k/wjKpvetBH/FK12OOx9W0XVYxIxFsQKFMdtavdD9o/3ip
nvNCYrFZNofbBsoJz4Q+B2tm6V4OrAukDXVU7tsJS+iiMQ7xAaZlKcrD3o9RNhegteUpDXa5JM6P
f+62/XWnuRWbzbSZXo1h/rU0EgZnWsx2uWNT9+uFujmYyTd8gsTEV7vbXzcmhppudypxh4T3Mq5g
PHQWx1CsQvku7Lv9iXdbAynxcHCQltf1blLvBdcZnYpEBvZ1VvfgAqJW0ELqkFtY6cMCiOYIYfE6
+6KAHGo9T3J3EMptODjwsGBJklzvM2p/fhB+oY7GxJ8GDgVFnN225dfuBm7P8KHRZrgo8nng95bO
z8TJ6KsNQ+Gl+5zpPUc9PhB0yZwKNv73mgHq8YLtvhlAJEWfjsqMcRZu425/9Smt16ZOStMSY+yb
fZv2n6SMDpulsWwgzn+GCjPaGljXr9LmS93WuPeKzIHxZ8VJaW6/QFqLi2pXy3d0d5lCfd/Rc5H/
H3rsBhwn9Ll2v3WrXYAcU16gq2zY5U8DTJV2nKs8Bk0ZNPseeinDL3Gtg7A5WIIxrH4a9iFcwOdE
Uzd1zq4vCL/XD9O9BpVHM6W1rxoPuInz0BgtyyetFSQI6GiQ1dh+tcN1Adhy+QU5iUXNb8xhQOpt
vqf4KeK1FgrNRdpjCCMvyz1wPxxH/gqS8HVTIe2i8XrS1lnfuYkfjlAVWlYL1OGN80mB887pRhrX
4TG6ynRJLrngIxZUfos6uk81zBmtG/ZzD7F8nSPwwEHiy85v37Vl/XYh2/bn29tJR0dTjugufuAm
+vYnrgjjVtBtdaX6CKwxiBuM8TEDvkKCjVAuzIiE3lJ4MUGnY3yk0iMaQMguNrvNAKjrsdRx2oOf
Pi+OJglpkMKZj6wHesgVQ7IvZhxAETT49F4ZBNMNWwbUA8WltCazDS7uM6qCa1CGv8zDNRQi0ew2
/bjPVRH07cEBaumeRGGCatHUz68jsHGswO52dcJGkIXpUGQ9tIjC68nQLaWIqGqvUoGVppfa7R5L
VDqwmpeyIfg9jGi/ghpJU1j+tz/ppmQiQCSBvgXvdtN57Rl2LFvcmaEDmmDZcKEs2sUEvcUHgmMI
TxCXHX57WLSovxNK+PY6zyEfQFYRHlmkQAwfKbmap553V119WyTXQ3eU+etVb/LSh3ppaWTlwVSi
ufM5WppIGbN1cGLCLb7HUGjhw0TwgEKmPp8jO7HfDZxPHz82fI54ClG3OuUvGKwbGFCQ2RhLoNFV
8HfHQD3SEGNgY2B9ZLi3kHcEXG83ce2wM2C49di+js25hJ40pw9Gkur9+kmRImy8eGLb/T9oumbJ
M5FDoFSVYxAjNnFTMRQalwIY/5DxLYALxe3S91/xRwo0l1bMFaB3X2nNY33nMjyj9GTqxKb1RtNi
9Q/FugeTXmGfEFIT7Yy/wnX9MC3mhsbmTftHsRy9VXjZC2n//q3kM1KA8mcx5Bpgxvrfs1wBrOos
+s/S6UHngmZy0hr/1bfw0ZsZhs3mu6tdWmcuxs1Y0xGbGDYJ3SSUJ0xfxtlWc8DJIAVD6qGoo5nZ
XFr/OZV1XC62FJOM3XqumQKJ6Bu4bfcTcGrm9WPmypLTA+J/wMvHr+ek+FqYR1wbGFBs9TvM/yWX
LUV1FLBdoV6HFyCxwxJejhSBCHco1lr4QAk2Kv4ArF/Hkjm5bCnMq+JiLjsy2Qh/u9+IVun3ZxIj
bnh01lSEoKSXlSjRFZEm3FAuzdURqMX3OJjTY1UTDPKykTa6TDl3oHIjBOgcc85nKDhu8StO2xBi
pfUWiTK0DYz7abB+lxB3RzIicg6qI5mf2I8M24ieIvN3zu6MpodOsT+6d+7nLU4WIAOwo26HR4GY
pGULnAUSeQtfCagJk5zRQLFAYu5Q1a42ijVYqLwS719D4YEJzse5AxQwhWNk6EDowF9s/p7AspSC
OixOElr/kbGgeOMdgxLrdtmJSuKAF20Oi/NyhkiefYIb0gmw2CPHtbTlxzHyI1fti5fV5RsDTV2M
IbBcHbHR3LeZX+2VfX/WV4V8jE2ZsdCyheSA04GwPmpCqtsIynJ3kEcc8j2e+DdN26QgZf0SMrGi
bkBiiakdc8KKmHNdTBRhAWfPPQ+XPAixVfkwlh5qB9hIbBO4OeFmBubJf+Yd84jv8LGRVkaSu9r0
FeJrDku0TK4npgI/cX8c80OltIQwAivg7lJry/qEBNtHEUrwFnIPoA7Xghfe+whmV9+UIo2fAaeZ
alBhPaX3FUa8vJnhjw0lKEkkHb4nFMJ6DB/GfR37QrsFiTeLlQ3pMBQYKaZBGP5C/2Z5QfEsrYFI
2OKuklL230f81jjqysBz2y/qgOXKJku7CFwJ139kqC5o0tV91w4sfL1dvSjAW6L8MDECBSSxeIyf
5ahCquZKLmmeeA46+kjYLOBZIQjaFtOk6HANADET5Y+RJO7A8IHSqyPxsFnvM1yi+7DfosRYAfWt
m8kAfoQN4GPAFkCNaF0ixjLpO/hhC6AOf6s7VE+sPTm3590jkkRHh/iGviDBGgEDwilSJNEzkYId
3I0AZmycbenvrtgAruVRZnoNOzL+bRgIvC10yjYYaR/8bgAFD47wJVE0/0pgoBwi9VCpAuFKMIVJ
uq3ZC83MAaviGktOt3jc7Xr/OPOpspRygsMJpgd8nBVQw9cUuxqie04dLvQJQiKWvUioMX0N6hNH
nQ0qx8XX6LEcLHDeQYZ/HOhsE/YvHtoNiqcaCuMWJg8cht7xA1MhYrRLgiChpqzb3ZA/4vRl60Ta
0j4tzmi4kxBKEwU1LDvRxdG+W4k9qf5RpOApNu7XPnMZjdNw53LCdq8pSv57sKPHZ2R921duceiY
bczMNcuPFhvcmDEwHkeftTERE7sW/2BuP26OdPwdPZygW8BfyH8OlxAcH369Ycxp/QQCjHhngwc0
NEr6qDnMfKxcmZdjvyfof68VLqcDzHcrHz9vVfHBC5TGZweSQwnpIVafWCBhuYCSoSVkslmAKuDd
CCT0yY/yYEtfx3tinql2Mf6mpcRHE9bwH8jbWojKXWKwM/C6na0YDs3dDOfT2vgPrrQOHRYFLl9E
X4gwvmPSpTgvmCiMcj0OTzMcQLCk9pcxhrZ6W3X9WHPI40UM8jAWYbgqaZaBJPzXo66Hbpn2nk2N
H2VCbXJr2anZGAboncDbMRiWSXP4uG968esvbJuo7k2yqEjQTe/YXH5CuUQTr1JDfsbwL6FO1+yI
gDfQAeJbcPoOp0M3GL/mLwR2i++K5kKe9X5BM78/3cFysL2jpH9Exb73dR49jADt+kjvOQF3KqAF
Xkv/Yg3mYpSK2jFlUyLDWUFLwj0IWSQQzcDNop5XqsdKPCC2DBUeskZwjbIEl1f3a9G9fKwq+U1z
YaoVNJDb49fW3ECsgJKWFpRosbkdAN5DbRrt5l+rtXtnyW3Tzv06m3aGkYn7xBvBfnuw9Z4xLgBg
LtbbYdgUcJKRMkwMHEpEeHhwa8owoxtt6V6mCLUeisVHvN8dHchm/AAhkP0+qvCNit6aupzEGQd0
UU13KapJX6WE8lTwM+ZZU2Xyy+ZailULl63HGiIH44TvihI/cAAdXrYS/YtKVOHfbixvdnBmnQ70
2uNsZVUCJWDT8EQJh8mMmAR0THTHr6U60xAGz0xYBsi/8tEHMrnqVQDxsIjO5ZpBHFf2Vgnv+gFf
0mOmQdBlF3XxGzbTZZ8tu7RBNvUZ8ru6/iBRwf10DtFv1IsaX7IzCHmIxWHaAJisUPLVoJmG/dk5
VYKINng7WBAZxz7Wwos3dnjQxWqs+Bev5VOI00swqCXcmgPHZd/tM6KIOyzMOQ64XrE2vwTXq6+f
dCwJNOAgQVK4rXheWgh26fssMbTMnA7uKkAtUxdY8CvzVP5hyS/bKsQXDIrfk2wLgty3bgcmoAac
OEpGlHxwxK+1jzKsPHP6XmN5RL8BzvNZgDaGnOvIy0vIqpjvATrsISCD4UDzW/2g5VhMbdiFS0oO
2nIs+OacfAw47o+YJZJ0kTSl4bgvyj4yJKg1Am7kWNuq7g7DuYDnrCcyUAJQ5ieGu1SjGPy4eXBN
mKe2tHNd1O95AIZITzZ4r/xm8LhFc8c4kBPpDkMYHf4lEadk7mQGYaXh18II6jIvDa82vOzmyZDF
8UHGJMyY75hq9TxF8gb1UEtvJ3P/BfmCwauC1CZGP/oyif74P4HG63CXaWw45eEJ4Vhh6QCkg6Ek
D/OgGzNQfKzr9BfuxoRq7on3PktxhRQeKubL7m/xU7iaSX3xVBwuQsn9CSnOB6HC/NsPZYgn8Q0K
6FGrRk+3TK9LYBXxjNDx4M0ETo84dt4i5Iv17SVtjvw4/emak924/boawxOA8S79galrkDRslVoc
usLsqg8lsIyJ+R1qf2XP4yuNmL3pFvOcUHPCGOPYOLQY2iMzgRMp+7d1Vo5amOHiAHXEVnau3zb0
FtCCF6tpWZzlOeSCKyuh4u7FWp58sfjCs1GZ3bHlUr16o6sjqSUFfnSvwtJcVpAUXorvfeoo7zz1
4/cPxn16p97r3XFFJyv2Tn6t6fSMuf5ODOInKec7+EjW73vsZ65UHJ4XIgGwUZh3CHPdR4F8NTVv
OMzhCcQccVFlrrqhwnrDEnHZQgafHTAlunKvh2KOXAxy7O/71zu5YgDATaWSohC6WLd1taogTQHz
mG6mj2TQjprkg40CXsLOpnTD75+azS6DoavLjmKET0yOitzLK09MFCHUY/gdKpi60FOoliIen1hR
vO7l1xQrsNSkSaEPNdz6lRQBez2wTERMvKk84PcWujXcLGneUTTSB5DC1/IS1hccAdqr5kuKY0Ik
5xY3gV7Hvc6XMOzSGVCvZc1X4JwfjY+l3yLjactvS345+WPIitEn17O56H/JZQh3TGLqsI8XrTcY
lUg98oAf2LWzN0V7Pxz8//mwrUC3WDEathMoH6GfHxXoTpGS9LZoAk4v+pNumOn286i9/Ov5Bqfh
eH1E726s3xPydzKrJ3yAXQgVfB2wO6WwbpkweSFIrpt13hfwraK6DbI4aIrd8Be+zo95PzRP759z
wdwyBA0fooRecm5QZv7fYo2xMPKXwwGmkMgkl0ymsSrjz1r3Ax9pgA8wlSV0MTavYUNlVfqMp3ud
dWEw5e1AUUxUzB6nz5eJZGO9745ZYaLSpj2qR4ib6WCCY2z67obY6VWlX+yrblzdPXPyRkjWjTXS
BMzR91zQhP8CbVxnfA6n6pyuDrFQlIEVMqLnk5zRF+/+aE70s0xfDgq1fdSBObnji4hymWBZgDTQ
ks7hh1DfXd0mc3QIAYM/AyZrb9Tb5jfr7meJfnMusj3oGB97eRf1oDXAPiA0FEduan0cKBB9cSz9
r0cp0BhWCEh6QitCoDkTEpO2/4rrBcxn3DHwrQTvQfYsxxLYHfs0WjCEBEjd5Ni8bfD9hgMqFz5d
WMlcOY91lCMsC/ioDKdYrCbLwsVxSP0wGLLIbPDoKjJwIPTJ1oAgOOSTN/9bj9mMAXJAbjiT+Mp7
voSUinMPEb0ysHikTjPc8eitGd7fVhDFQkkIZkBxQMQZOoLgSBNkxIKTOeEYI5OZph4qW6AoolZl
9MUA79Oz7xTiKFBi0/BuaMLq2OxSAyr+fwoz7n2U1Jg4vanPr8Wyj1CJevM3NYsENgi9FYa8MwEc
Y+sA8oP+F3uexh+gjMLrjrZRm3YPW1N8ClQCPQE3mIF8TsxJZPD9pyclQEEGUxtYooC1jrz8rREv
Ywv1PwqbvB3GTDLM/qja0zJAqsW2bhBoXu0wApSmUvLQh5ifcGGBZkRm7JoAk2/43UARJc6+Iwdg
ZEieusWR8ANkj1/6lit0XRif9LNl9MAWfXi4pEpMyeEKB3+MV3bjLGSuWcQMbCHgcIUZvHSUB8r4
fsIrGJLWB2eAs2pGeJkV2GNPn9dRU4X0BzSh0E0Z0cDnpK7F+BMCqUaKLoM9Gf8jAN81dhoD7xXC
zepQJsFhgoQL9o1oeENqHDX9fWTOr5NsgsqCgZvw56ATIVx4aiwGM41j7Hz7WVJF7e5gSV4vqcg8
yUTGQ6+mTXrztsbCAhIlNN/kLdCdImSETNIchCwG6AFVVIZaA2FKCfEYMgRtaR0xFXLUkH4QOP/0
3fQiBsj0+pA4wQ7ApIwtFRwyzLuNWRkTE3JnPNg//1l5Dx+CGZ2RtGUZkEiKjUVvw2COy/hLKYD4
UPS5OnoO6knag6yFy4Ib6BgHB3AvuFKAAfSS+l+BCp33UjncdQYWTH1ZRbfKJg+Q8gd/OIzNGMmR
yQCqi9gL0vPblrePVQ7Di5oIAY+0yka/dTvRprQ4l/HL6+LbWIfL+Hh5VYgNBKHmwC5BTcbPZDBn
qPyaYNHJo/U59lP6PsqzakGUDUKkcgwAQShG9PH0zc3F3ejILG7NYxT8xiLW+3CN1anptypEQwWN
uQgZ2R0qMT4gbPvqtD6mQSOZCPWbzSOOB0rnw8yJAcNJ3I2vIvn94zDxztFoDVvGeHxTvXq50KNW
HSpBf/D3EDJGJX15pNyf+AV8LDFBY4ZNHMp1hEdxxAXGWnVJPDA2mSC4zwh34JeW1qs2yirUeh2y
JxpoJoz94ClmhcBvteLDrNXn5jy3AXsp0+FWlwfT1lNsw6UJCH+1ZjLE0iRMCXhJd5oDvs/QaBG4
8uUMxvmdTwwmxUStPvCWgYZApRb3iY6GvHI+VKIoeRFewDgqpy9c0dlR4s4DNa8LHz53j9dvWMPP
w2MFDCWQNF9lcO9oZ2TRjK6zhfQSg/0rOYX1zgIXurhcKyl5k1r3f/kJSMx9jPMxF+zTzmn4psQ3
+uUBHItAGqj7MJmAgQC8zWZUs7hG2M6S5KTFNCZiXisyyU0hg4I/8vQUXK3p3i9/cAphXvMZH+8I
9gSAPO+jPRBRzhM5+GPXKtp5i+1qyxtWPbh51LiGvkHXT7O/e/iaX9yniOkABppirjEoJH4PtkoP
5vHXM/GqwnbzOjKKOT8Q5FshFY4rKrCEHsXKBacUk1k+lbawyl3w7bvKY4kiza8zt4CzAeuRSIwP
9AK7mfXTdmUANFEMcrPpGljKfUBAcSWSD6KI9wLgd9Q3llxATjsmrox2eGZ7rzEnDV/6uvhZF4Kd
6qVTkWrJJyztdr5rIuIsAWFfi3rMWtF8Tt43jdP+9rYuM3YIbl0BQXABxR4yQu51U/MP5LVa9OGr
/dG0r3sAg7eIDRaHFAPuHi9Nv6VuAcGrtYBExq8R03ReD3LvGzrm+/R1pLF6FD3ijtA0l2qFfvgb
Vsumb3cFJOGAXBYWVzn+eq9FNZXmesqlAxZD7LW8fW0GkCgTr1s4lZwrzFJAwz5Xn12ixgNkDV+F
VzP8p0vZlDGYs7V1B55/9SqBTQ05waFBvwPKJTb2oJpcPfIXL8hPiZcB3B0DMZExxSgBXmtceDAp
IQtgUJ30Z8RD0XQlYLcNMpJZhUHp8JNmIkUdDI2xMm65tc+AFcoJvq9g5IDgPGUVDQat2IB0lpyj
cP5f6Cn8EQ/8MUac6PZhGtC1zz4jNihXCTDu10YgYbd71GG48t8ODGAZIhylI2rDvg0jCKYHZMUb
vRTubq/J4Ga1tOXs1sAGNJ6XQIZQQyWQdnv5vJu8XB3ZhbmBT4cNm4rhsAe/w+xBVIQ/A9+y8Vrn
sqwmpFKgWZvL3qUTrHbky3yivaAGhRfmbiFbCnI4itSn3YBoopUMwGZ4RXBcljcmrOJ4laag0T/8
ozkv+B735zbedaZEZaI6uV9P6BMDtKyO/PW/NmYfQqYpexSZQfdfAMs5yjVsfdiZBsf0EWYgbdGM
8eFBsKxnxApx/vU3zHwWGQ6l5lxjQgCxFuFYb9V6TZ9EA056mVDyy1gdqZN8uaNsX+NaI3SsEPkB
MNdl8nBo+ANy4BMEAkhjt1RqNCIw9vFdYXSH5rvKnQdeyQzqO0zH1ZADmCIIka6rOozXtY0waNzZ
jPpBvHF1eydPgDq3Snf2w8MBASiejQDNyfru3tF2VDNk877E1H0A/GsDbuJ8mbMgsGB1YfP1103t
9mMFcOoPLyLjPcU2p8Uq45FQ1X2OL49HkO0oO5FpsVuYf9oBWJMEXHY93jT942/NTOgeV67pSqHK
wOMxzcOB+zzX57aHyFtBq9oeGpVceBzgGDIj5PTNkTFmevadQmebUGarlJ+YwM2A/nqp6mUBxTIz
hJmEeg/4ljknwzLtXG7xGGDGxpkEfOI+EqBjLOb/8JBO2GIHwXfMuijSNjFG+UHzcC+JSCYcIS8r
ZJy9sf3gzV4iSlF4DPhQvwCfk88L1AaXc4vTDwK8+deuiDqzkdjgG4+fEjQIEQRKkUiFxsNDqQhh
6Jm55ENQvFJ6UA84KDs5YcFuqR4Hlz+wMpsxKWxv/l/BA9r5LVRiqO3v/7X0xa+g1sHBmXHGayLt
EU386n4c2FLjCpMGl5pCeUMRXtXYLMDZI0sBDG4G/Zk7wZQY9xBEH2ybhLYuWl+HyLuC1QeJiDXH
Fj3As4YDAqfxFXGc/kVsk1zW2kNNN8kPFF34rlOXGnDMVRu0CBfQO6hS48gTxjM3GVDUkaK+AF+I
m7NIfOHserOF9RjfHNhNKnhoJN1B3MCouBNDGI6M7MRDI02NCfSkP/zNv6Dzh0x2OVMI8OEFOOWp
pSUZO8aEmiWXF4TaYOmLokAQrsg3bJfYaj8rjPCG5DZxKLAGqfqy0SDljyj9CQvlDrzoKuuQMcUE
h8BPkXxzevI6ytTkVSTUfCJzDBvQXaTsTtzaYvEs5tST5B4w+zlrrJS8SdF5VUWK5t/AJDyjfM3H
+PIb8Ad+4MvUogSfSdLhWYzrl0cN3CMaNOBEoXNP8jnz/aQO+IXOmG5p1ENUTjhAgg4XcTlCGLfP
3N+cG560/0VKxLIr9/g3UZbiuQsel9sUC0Usg5Zpw6XYYadF3JYT1PsLpEg9lEujyxi4reflabdC
/cPex0+lDg/oym6YjlywUhr86SnrU4gPaYyHuEtwJGLMQ6wtiFkXN9qIloHm4UBaO1TN4kQJrkG2
CzDiMQPMDj0mrTMGCNBfxavxuufHmXvGOACCJ14XUPfwq3isyCd4zIAelQ2lXLVlstcfPWZaJB2q
UF5/RtdTnqI4RBLuoy7nOZnnM5YDhyqnmewa0BhV6wGw65XjngcBDAaFS79Dyu6Jivw5ozhl5/0S
AZG2ZHOBsQbqqon6s6+rHGEeESaE1G43fUbyOaeKYNZBWycjpkOIJEFS2nxP3P1uoswZPi13XNMz
VmyMfIAIJtfeNGvG8nMlHTCYRVLOIpkRG1Uis1hdmPDCRzt9Lz59TvMnGUOiinFhBJS4IDARGwCm
7jfMImOCQAaY+7nQ65H5b97rXVL4CkMHSr2ZtqUfWuUbcn1DyA/m8pU0NZfifYYMDCGIDEqnm1Uj
EfDYI2K08hb4j1h78hXZADX/MyXgikkBchULwLl1b3PI2DYKU7Ywcvdwhm1ipJ3WC0XaD6IOf9nG
b9yVcBu2sDgI0JtOODjczbHeoN8PBgDylrZmNoM/xd2iL8nH17DY8oGs8MOUFDyB6ofjCW03tRzd
WcpBOYQpkKyh3yWPSJ4gNRobEyrxFNOFqBrh+R/he4SiAe9e9xrC6XPhknhnWGAuhoMiB2D8Wugp
gXcqdhmmbaw0YijfHtYC+8Ip/N2QKTDNOeuA6fLkGZin72K2/3giTAUsHQMW/8UPkhN2LkDhFdav
Q1wJwFY6W1le/vAYwymm8Vn1FYrz2uf0Fy4ZtL4zZYbTEVxvt+eLA3fMRFDzipTIo0kLRwM+kf2F
gX5L6praHtIFPGocglgn77mOyXlSrDXYhBZeSjGGeyh2l7wMIMFE+HcUXuZ9U4jacS9G3PdL4dCQ
aDtqJ0BCQ56SPf5IdHuQOteG99dga0eP0MIexYQZ4wB2Zq6113cfEU8rqCN0G+5ggBQ73Dm1jxFa
+B2RSdpiG0yB/UbzheV8hu4jxo+TOw3QjnXwjjtYw11EN4vUDElMkgU7rHC5VlY7/ySS0DjqzBn4
s/fpQnP4su/xD/MEgLqJZBPu4EJJCuDLTMwgOykMj/m8rjwiR5auk8phN+nNLnSOgAk8iToaJeRG
hKQWo5eLvQHnKtZy035888EueetwlM9ARLgM9G3YUkMtVPcYb2OCo9jo6MK+D4WecTUwtJiF4moj
aCfU28du1I8YQkXQnN/jh2XYq8aevmZ33BE9Ck5ytZxLdLXLESYlOSRnSlrn7V+cW0hdUwUoB4ik
Yk6Q4ueJBy4iXOLbOJ8Rl8QAA8yNw4fPjIN4I0NYrG10kRrFRKQ3U6N8Jq4N5Dhieth8izlWJ/Nx
PyrR093nO4/sNZwpdivc4B3o+QlmTx5dj60T3lMPWfkXl74I5YDzXrwmIFkYBghFtRmAwbsTI0LN
aRVBkdJc4aCTYmU8JNJiVB/errDgurNW4KMX6Tobhf3lB2NrQgvJ+6lDMmFTOARYpj4j/Hyw6r1s
bpsZvlQQxEffSvDGOKZNrOh8juTLUHeYJThNwApY9ri7gB9gVPKEh4PgKuKioO1oCZxpe4Dtx+7Y
RJU9URxmQhEliGPfxTFOany0/4UhUk3sJqx+iKxPiGJe/EubwjV0WjdLNs9Vschd9hKHBhaP/GIk
HS42K2uM6R2W53jQTZDKuTpc2l5wnaBVJgSabQyzOLLPOW7mwhKjF2k8tG8k+xSPSyHw5+GAKmCB
i1INStzkJiGWmXWB1eq+xXKaqgl/uCq6ebuUDmPYP74D2UHWQpOUILmEvIVphg8HlPX5Dgbw8xC+
ryAd5yd8CLkIDTcEV8b9fTOI+T5pc6dfhpgwQ7ouOJHvGN5lPpWWr/jJNjAwhbFQ7bRIy67zJqlm
d7dwqx/LHFg2rHBXMTzECUSE4NVAvAW+B+efy9cYUDsSVnD8PCO+5dHAvMbfpZ9oF9P/IxExOdc/
8FnwCbl5N+/C+Hul0dIZw4/fpS/cbinpx1T+7j1lq8JkVv5jkrazdY+jxTahpmMQUc0fEx6eCqB3
DR8zlgLwdQJOIfYEwPbS8RZXe/I3tx8rD/qTYmkgl7JAAplIB8UZ54rHcPMDfiQnZKgnptX9gQEm
VSKNDfsyurdLxVZcBOBMwsLKhUn5IxjPwuM8fO779mPaTgdQpARLE9JtR7Xomy8YnNZtSlThDEGZ
l4dmZK5g8iJTQbiNNS8YoQ3X+XCbIKQ1Ns0Wqe0TIz/ia9zMzicy+b/b++wR3mHl6e7AH6yqMdfO
b2gQGTjrbBRS0Pekaki0cHiC29obinVDkM0KqQJeIU/vsIXEeokUu/X+e4LIQ80axNKywlWFd3t3
M1dY2fXWuovbXe5AFOX2mtHV9TDm8FkczWYXM+NQbXNUu3ncpZd4MDVS3FjH7Sh3enAkthWuCnfw
An+sWfXDg8tnnBmElexOm2/cwYzdQ5/FZCPukZgFond3qDoVYWdMLChwRn8tkAahXHSLP92Hd2y9
5heKLwS4ndch+3FoDekmOdIyD11MoMcgIyPkOmO4gGPjvAthuQJGkc1GAToYC0eMz/FN+DWoajPc
MqJ1uSBDHSocid6MZtCSPb2CwgW/lDv3sLZQSWoWLu0ZNCTFvSU3R9zN5I6CdUjLjxiP4FbaR24Z
HBnhJo3QG+qj4LvS6xeGP7i64AdyqAhwyGBegfSPvRVOJhb/Ibs+O+wvbhzxeNA+4/W1Z0Z5wXs7
h9qC7YALTciMIIoHxA/wMNJazI5A0Xa2zqEc1KceTQJQomty8fwXc/fFTrWL8QPbtYf3jR4htnRi
iToo9H0TFHzF+PJYbfIp73TgtiVbmQVo6mDI5oMJjcqoH8vwkwaxkMhTCXCG9W0VrsuI5lZYGJSc
BQjaUCrCVy7+WtzOH9EdIhV7RDRmg5hdmGYl9ZSl9o0/bBG3yQvT1o10lhFbC5d0gc4Yo2sMesGI
H20DV4x/B8hhrgLziP9s8GeBE/kfVuh30F5ZCgFwhNdP68gHWS33pFt8Y0QuNrzb44gpAU6EI3rU
PuUv9F+q4MJBaiIn/T/UwyDULTZFHBTAlE650kYsnsGM/C7wh3xaA5RIDr7KY6YHgDNPa7sUp9Mf
TuUBv8b4FrAkVtlJmmRezt7P/36pji8AJ65y7Pbq6RIZ3hv+FW4zTOQs5P7Rb659oYkwF3PVii3j
T6SQI1MSaHcqJXinYcGUTw6vWOFxe1il89qonEyuwUaC3dj2M7vPPCiuCT7rDkxx9nI2VhrY77AC
RYCPdEBJ/5n3sMc0sKozOANqm9ecmlOD6mRGdOERb57pJcpk7mSzxLyfn8P3utAkWPhgJGRnhpnL
ANutxl/f+GPfRWXiZKM6hIM3ZZ5s0445KmR9pDMx+8qJI4IkttW3Ea4TyW4OVYH3j1rTx2XcRsAC
H8kt+EP/Q0GFBjWFlnbh9JBGV/s5FRoXTiCF8J+INRu8HBjB0JBHz1M2y4FCxztmS2wobMO/vnM9
/MhXxE/+zSZYuLfFC1Vc6yjoqwImLjN1gaOQ9xEH25zwYLraEWx0e16ja97eXXFQeI+UQ9b5+sK3
nRtc8kAgXujPP7A/VAt3t4ZEvEhaQJz22xNaHwtEDLe6v9cf9i9DGMOUiZ074GQaiHKI/T3FUQLZ
LW0jugQ3dN8fiyoQqRnfBOlwzAn35DGUBUeWZ6eoxtqZ9wa0hfOcPqu5/rUDtRu+ZJlAeRkwmoam
wnTU0cf4o9chWgFuETtZaz/B5OCRlFvRAypED55/R5jL8Jh3oZhU4iy2lyY9PhvMM+SXjaVOvkdG
oIwAMS3koM/zgPlqf/xZU6YLgcj775lcA/3IO8TdWllfB86XSQM+jhNASey0n7qdL3XwvHyZBYwl
PFE6m+k/ks6sSVUkDcO/iAjZ8ZZ9FfftxnApBXcQRfz1/eTpmJmOnjqnqhQh88t3JaiUeYzhnYKH
qB9+3FOCpRZGgXDfSMJJEV5z7rAXfbfMa1jnzIjChQ7NJgnjYDTQ1114g39eAyob2QNr7H2IYLSI
TpaQV2O/u23F4k3XELMAUfrifWGzvnkE9HE5pH1/j0SS68TrRSj0W74s2gM4mPGtjBZ6zUg1JaqJ
cBJrRDwS+DmVfVscgnDLQifNf9hoLMHRnDgCgQneie9hWUKz0MSEmTGLCNSVmwSpUcat0BuAQG0Q
WAFrlxjAcchfKbjkEERoBrELkOOMLyev4ICDD4WYnn/sNlknJirMXNRXVuEv/+UVcoc3YjRRsEhq
c0FzbqhvQCcd6AfucRD2FTQeSxcoBRAX8T8LwBnoFaZ3mC4FcRzopeI9RBA8Qqp6fE7q0SVnQDUa
mwaWW86hyW8ZKPCE6GR9ngRaAfxNdWF/xUkLmGFYhcJX+NiBh/s/Gjv+Bz1cfoLkCrvYMyNThPhW
adhkz8yMKLX/hNYA9hfOkhcDGDzmQEUxjTV4LMAHRTwUwn6wbV2oTr9uGbYvX8CTZCK02C7tdm4E
RZ+TSUPyH5opiNcY2mWMP5AjJYe29Mvdjj7eWG14eMeXgRFw3XrxeQpQGr0GoBfuK2AlAsK7rT+L
MuzGJw7dr7D12Gs2tjZ7Z6xiw/NST4z4FLovrG4KAaMcMQmX67IEVXkurwwPX7M0PWwy1MXe78Bx
YFG6Un5PSQD0gB976/cOc0Q70uIzeD06fnTY06cvwv0wwwY5xY0QEezO90kz4RVvv4R1Rv2kvWAs
Ys8bq0thrY0eEBFHUhYkX2XCP/ndTmSeCgDcHFKtlYPq4MFbcVexUYkuYQyOT488HIyNbDSA7RPY
+faLdfECfJgYY7DLDrUyLUkioaDyQD3R/TbOXLDKC3UKGw3piI0NCEBeQbcifUOgy5CEcTdtDVfJ
oAIWHVgu6FcVjPjtbG2YK5ZtzJKzM18BIUocaRCUitwTUWpNBLmIsdTiGqEB1GdY7viVzV4LoLbv
mFORWJNWyY47BiclyZybk2bnzZhYmZ1YctQpNY1UxhKxzfv6TfpMbPixjVm9/8DULb6kD3APJdUC
79+Jtw3+ArQoIsgV8eSdIWJUJFoONxB5RSI6BMrsjZaPby8X5oF3K6UfoSYF/iU26AAzPH0k2GmV
MTqIBY4A+BUcB/wLSC8MPQmWBNvgJiT1aUWuOl/ts+PQ2k38JaVSuvhUeCxNw/updsdPgSnqUebm
nWiE+8f08yiAQPMaVmCYm1vUn356Cajqb0VQOvzqZlsEqCSKDEO2MuDXwUDCPepcQJQYNdVSxIS3
/5gcwsaQZ/TEa8MfcP2MuAKwq3x+iBP7ZXDZQeYjLuBvUdvJyiBun4V426DPBHbeHUwAnJN5ygn9
wvQgrgLfQnPOGHIUVfyAew4kOsRRXwT8GnUD3Xv2KBSFU+a3IV2+yR7LA2DJDzPoN9X0mNHpseBM
TbcVz7ggAKqAwPlihsAA4pPaZlwTrUOQEwKdxwKIlXdJHyc4Nh8p6VF4apPvisQ01k7eCd+zwcZ5
nkKg8GpoN7qLVvJbgnz942kIRiJwT1BQwSEQnLbgRuIJQZTC3dqf8r0Q3rzXXXEf8xJQjvz7K+Qc
DQkV4cXoK66aNe5CYdqCouW7SEtGukOcKwFP6hAwvUqIsyn+kIaTodxoIhCJIJ/kxVqwGRRroklT
Iueg8FrnEd4W1thcXSakgTxcNBUvjKki+ltgQejip3oExeDP+BRtfhSWDm5aZjzJF0vjGJyd2b1B
N45WBsXPG4ZOYBp8JEDJQCWZwAsNr1ogakDscA6wOTDizxDoPBabwX2GbDdWoS+/5M+3zlvGBAfQ
fttZg24HQEqG/8FC+7Ihg4vdgXR+/hxqADONOrTGkOWEMQXqCuUQ/zgg1AE5AzeFL8VcTUG36BOA
AOdD5G7h46YPne9lhdfGTw4TLZFuBOEOWzXnE/gR+891pXuCRwjFsygLx5fcJYBvMEk73DZ8YNKB
cniUsYwJCR+AOYSiBHEPOwBKei55jvOOAyCTeEJ6Pqg3CDaUPwgQUp4xAzfdV2KnA2lEGcHzQ+Hh
7Om+yaL9uBrruk5ALEdqDxEL2CAida4wJ7t7cJsUa9YFdBp8BavAd8jixaWsdhgrrHso2MyEH8d3
XXyGaph60mVn3DLn9HeAjzIGYp+UQpNZEvWwX5Iiqw55E4KAoYEG5JQYTtEl68N+n0dSdKLDeMdN
sSJgIuWxgpvHQIvO6Z9ux4Kde8dVYkblREU4KKg457rkdQCPI1RC7YXyg3QVbKNopxwBi+JD532L
UxWVe/dMPHQLfia3GXGiXOocG4A4qqBS4xEgInxIDtWD7beGzYaOAp4irwXSkiM9a72ZYp+hhWB1
4bU/Xd19hygxNgNpCsgvoDlpWqBr0Ie/CZqYEPMEjtWV6cr8XxG/FbAzRnBuAcvVxFgg7B2LDrki
pqmCPExoEBZZbaBjhHyCkxvja0YXJc9jhDospBLzPOIpJb8P4jqsdu9EYH9MPmQbO8571wQXn0hJ
l2VTHvJ4LnU2Xoh8khjpYBYzjB5VC1S+M/H3BHSMTAkwUSGx2C0JFvxmDUIlHn0eujT5uZDSDjIJ
cfZfgunhVYgFZI72Pllsa46Ibcw2hIr75M/ZJb1lMZsQweMhGQJT73kgayzgLBnfFZcXQQ9llB//
haAIdpgbQuT0vxPWfRYPdjod61bl4wghJqDJeq62tPKv15Jjh676pdjnccEWGpBMfE7MGPAixOqU
AZFqNhwBecUXlmbs+SvSIXmeRPm7YGUYjjzVhaBl8uxPublhGOzrQPWe4J0ECPDgoyLgjpFWorKC
ZAKCOpHYhm+L8hpfCYs1jxSyC+KBN2Sn9VnI+B4VSvQbs6Iyl/RdUNPyiLE+MElcglFF2MeLWPQS
6vcmTPCoG90tvys87Y7ovHAIkp7OuqjFyH9da0aWCLgx8SnoquDCiLVA61XEd4IwL7kVXtfwLBbL
AtwuK2dvV/pacv5DDeXdXLbyGQWlwWvXhf/eGSwKeizc0PoemU9jxx0tCMQIBTwMIsMYPuqWYw50
DNBtKhvQpA3ZMKB6n6T4ru/rz/oGYmJ3i/Ma7f15jeikAAaONUKcWYdfO15D4RUJgS2zOuPSk6s1
FcHWV6qqUHXQHEs3Jc02AgfbfTkndtgJRVp9Of/mDYV08D9LZXxLrih9c9JO27h33AjAukWHbhPo
xtrpf+iMQMJJ/SYnXmYvok4Bt/8FuOIPN1Nl0D/gJI4BhUgMjplHJBAtK6PSk6ZtNYKjgVFY4Ykm
N5t5yLvvMdFFzyVLGf2UTIOxhIJVSs3DGxnSM2BMga1mRmH7pjyFjbaUOTT14OuHsOM4KykPIMIQ
yRaJG9w9mvtFA/iJCPj4t9OKQFLY2z8UqEXcIP4vV+aRpLGtspu1KdUikTQqh785vTg5U1+AfdSf
kK/pxPe4/oOQ4/G6EnbNczduQ5YZe9ILGJDsjMEwhVWDa3u4x7MjrtAEfhV4AfMfafsEyjIm0bXE
Z9FLEsGQMPBApw25tf+Ykb4sCSxD3C2nPbIVdjqXu4vbmwoUSLSng5SPZ+RA1pqz2Wv+kwrcBHnj
BpHP7h5AE8BQMG6j/XFuUIvcczzqdN897EV/wB4x19zFeaAeuz3+OqhEEYp+G14HVCMNlSVE5W2o
QHa0vHBaAth1zrzqDfcvKxEAYno8h1g2CcnueBY5h8Ol0DhsV/7dq6E1+NXA/5c5ycGRlXFcJR3S
Q8Kb9NLbkLvzGiPW24L3kVISEq/nisfLfwaoeFy6YX32rhLby2XCdb04sbvF/cqutOAXJZ/ZMzg8
jm+7s4+ibgeCgrQHBqwZqgaPJZ+zndvmKj0KPDVzed/Gh9I91i5BZSLe+TydY7LhrdQsqhNzjrku
fgz7AVHexHKesVc4zZ/4sIphNbDwV49ZDpGhQnQkNx/6lL3gKYwk4TWYw+87DLyewdByXsNNow3L
2Z9ZuNfv/MMmsnG+OWFKltft8Hl42LO9z1CFaUznbEdsWUZosM+h0DLGjF9LsuumrTffDObF9EYR
neCYHqMNQdxlUk8AY+XdZ1EA/5HBFT14GHHSgjt/nFtc0am44CjIUkjCeDkikRUxLMWGtKk15Ki5
1brNznlredXs6tL8+AZMIDiUlGzizACnG2roLmOCIV6UaAOSUAwPob2WJh2ieoFX0vR5rv6pxgB2
LaHe6nXO43jA8+gcajr4gDkbdKb6BJTguUSVgpeXVoAQtVtWHjd/7CisesAbXrkVMc17ZW3gpx8z
eBF5wGlkhQzrvGQEe8DZdaJZyhq0uyvDJbH6zIov75miE6LCQz2YLee25ykuXT6NhK6odTEimYHD
PYOOGnFPMmUIpBNJqq9jtqfYBl20lIB/TjiAWHBeYKtowv+p7PWpMpYOAuRhU/7KTOnojhk+1YhG
vl7Pw5T5guYcs5QDP7D+rrWQOTFt/SbeUJBkY+QeExQS/hATxs24nZrzR4TFbAELbrBAvDG1xFSy
wMyWPtVO4oEoPA5WDlDUTgTdZ+2i3Z3X1z+y+ITXqqbvF13jrkra0XdVJSz8DXvv0HChvzgADfYf
b1b/YV3kiPzFlE0HAI1Y7HLe6e6JrZSDe59l5zoVxO1vL3zKub4nWnNLmCmnMykhoGJa70fsxIRD
DTgAug0aYY7T8F5q+vMPlNtmv78ific3HvFH3ttJ8Mz/jgsuxUgkTEQ/iApkg2nfJc7nHnFkiiOd
jpfxeN07IvUXs6PJpET1QawhEus8zhisLnGfBYQZnFzMgDCtoHWIjBX15CKuayJPxLunO86pkXko
MQd1b/0YIXT7JdQ5DWUCbscozSGxwjl4GheEbQiGDgYRyHEztA4NIChA305OwAtQFsKWbIIldyr3
24LTqpqjzYvezgSGCI0FwcIsnsIM3YcaaD3hIL6m3PiveROxeghEQ9QnEQDYxtAvR+6Jhi5fEVD/
GuNrJSbNOQ2e7Fajz7I6kndgdRQraU5FaHJfdX7E5SNB+LqkrncbAg+hD7pBARbArpGrkXToDx+S
02Qy47zz8cqVvq2GnCHCh6skHE+Hr6G1ZKgQrIutbwma27JQo8THso4WN3uO2wiRXoa0wu8KAjW1
8BVZIbtQ/yDCjQiVBfpdiovgsl6Hj516YLX95YTTydRf34MXx55J423Cuz2TPUF5nzOkNG5JiAyL
MGxwJD5O/g9h3UIuXPL7SV7jz4DyWBTBYYBmhijkGOoW+oqTlkx1DIM+9kyR2UV/1pRD8Qu7Jtp+
IbJRII9OcGVEcpBKw/Jp2u8VNiH3Oegi+BOfMzOZ83AOLDRIsqfy8T7/xriCmlgOsI7qGOsQp4ru
pPPWWNKNwu2UX7d9oclFY+IdtMD1L/lmTMAdoC6jsUcP+bh2SK068YJTy7/s0UuREnB1bvOeYA1o
k0Js7DOXO+Ih1ZYzrH+RiTCGlyfmMeZ5jMHQt8vW7qagkUuCIhP4dvLn7nDwnOhIqChSw2OW3F7m
1yk5VIQu0VPAT+CtdJN3NCnZJOV8dI3rQcM9eOYY/fNVdAvM8D54AM+7HnkofRLyotlrOO27Qlvy
cS8JPtAFYAgUYQtr8culyYXBJNvMWC3oG+zvWz66jruxSMEUJVQOdUpj5gkmCukxIhLeIXuwMNfn
/NUOKKyL+YBpP6br1iumiBxY8nmxBNRxk8JcR0/UtGxg0p6ASfiaYTuHAiATT07LwTNCO856i3QH
HvY8uQQiImnU/qk42gEDnIzRC0UjkyO6B1K+HcFASfvzCj5nUSHs+O55eALiPC+jEwccZlzReiDI
Y1IOBIu0+HJRJP8IssNcQo3YgBZHb4OCANfIyMrMXFCokAAhDgvWmYIeZJELSU3IzxfwqPjNWvCc
9o4IWE5jdc/fQ2nMfczeAAbK52pzzCETmfUXEhLLnb1kmEtPoH1Vfg8KICiCR0iO6aPRJ7jP/eg8
+hPdIGqiF24GnJD4xnL8pu2oi1tTKFDfcX9CfKoj7iyN+o8nCBMK0NQKaoRGXODKb2aHpEkb7rCG
bz+BHDEJAHVyw/WQrQosm3iKgJMaMhq8NfxZ6zURvqigxxzC5xq/QYSRF7FZNhSLiFNdf/JF1SS0
g0SEoE5ieEcN8m/8hH1VMLVFZQJuwWdP4NBA0LQOkhrlKO+5UGmZvCnu5kJBEXy4H3MBq/rElFM2
Qg4vHVRC66Jy3ELGWbCAi7I8GoZs+BNzArk74C4xuHpLi468K1MLroUtYlubvimnD/Ou+3CGMebe
55AgCkYDCh9yERPfm1guGjh93B2MQ71jn//TB3Vym+G1SC4jiqhBOD00D7fgkqlkyRHRNLvnpHh9
MCI7P3j/7F9XD9ecLGNXXnZsPjwG9HCK/o1vQ4qWA34uT+/DmjhbwuqtmJyKC5qjy6jN7jmEowUN
BhFOUQvBPJNfWAaQy7cRdFNJekWdCnoPyVCO1yN7NvYpazFQw2nGN4+GsCPUCjnsFVGdUEVe7+so
RHKNrDnxtAbxF0cpLxmqyXdRUBWdmJ448vI4IvuVbEWJegOTT7JO7+n8jQMc5I/5sUa3KQ4P4OIe
4c+JghoA2CKVoSt+H5ZvlSwJp5xY4NCflT4E6C7+DLZ6am9TgdFJBz5F5Ea/iDjWBZJwPXwMUAfk
52U3F8wdJETFRyskGi9mFwcJG25Uk8pk7zZmlkLHMlXTZvgTe2OPUTkt5280WENOh80e3B1AlvGP
CN5Rc/GxK/AlhJJbeixYe1ruVYrxHDZ5a/Yj474/uWPuoe/rhSKIGFG0Ayj/OHFiUj/tOCzizlVJ
8eT3QDQpWVvkt4Qmr1zPgfk5g/ax/eOGQpbE8Y+bk9UVQ1PIq4DDuiWbrfUVVg4qqJcN8R3LR8hh
NAQmAWJjejK0SBpesEUYvpIaCRkbQD9sCjzuCypHZ/w80iez7woDUEid5fSOMgrdaDDiUAVCxciL
32bMba45Z3f6nKLp1ZcVVCDB5WdQtqU1f4xvHhJnjAkilZNKJCtj0lHRwVViKOWfNHhcFsXZuz1i
sHBQdzTlV5yPgFFsvMfn/o0VGHnOVllTEHuLELdNGKgGAGa9NWdzi3iSG4TK7V8qF1jQg/LiCcZV
IMMzott3At206K+gt2Cnmb6QAoNHE/AJeKkNXjEzNeAfgEs9LmKAAr5BtT1ycCdf5xF95hadtSGh
qt55zG4JielztoxvPg0YBBorDClXdKGlX+1QazOVDuvZjbgCoZVj6GMaKBGM6i4WPJcwI6eibA9O
B9wJehUMd6a7kLQ+dWapvCzHbAkJGZlLg8/obS/bUHI1AamYTORmetIDgFkZmAy9Aql+pU2cFj6J
StjpCOnmhLmrDWCiF/DLfVQTwo2gm1qAgKnP5HSOraHcqTmN9u5EJNf248fhjjUOYAWAGq36OTPG
P3HqC6hv6EEo7S6Lx45iFAIZ2W+FZwtAPGtjnbJQsr4M+phYPthEUSp+Uxm1SH9gRLQfBFcOpQMF
2T89s5Q06LsvhREzZA8R+dGp8qW2SXRCccxbmYPb3xmrHAtdvVORYcHNhPcddvUmYY5G9SKH7+C7
KwnIBwVDGvfInovCr2afpAnlMSpmpzvbOeKhpGTPMBEjlN4nYS9FP5exRn4XLGK8bdxM9nWo71i4
grsvtiSLE/Rjfo3a+DT/7mt2AoZuwik3cb3qOI6d5velkUkEP8B9caafKzHIj/sW5fas3xI+dLSm
RAYTO8Zs+LX7lr3h7lqT541v6KxH9LfvpAGiPQYI34jes8+CpYcz6a1jPMPMx2FN2nG0ImgRjYjm
/VyEIWC6MRvBd0exYmYMLYJCYY5DjZt1pAGZZhJ+ATEs9S7ea21yuiJiAIhsJzEwqKHCY8RxOP63
Ot+cKpB3ikTAk3NNGM9tOkcC1nsKJWXvueDaiS8oPKtGa1+yctatyBrw3m4v30xPTAncVCaak1um
gNWurpACWAMf/v0RIjXLZXgAzhl81q3zwS20KD7+acTx4++7eO6+4WbVM72LcDmKRBQS0OtQGZ5B
ZwFuw2d4A0HPZcN9Y3EamRl5ESR5ThUEZ51PEMTL7faG+/KNnANycA/f/iOqUjV4hhtfmdS0Q+cS
C17aDxZNIg9oVPqnEYa7AOG5xt8Z+ZJD2asdQCXK/cAZBfhDZ3VgJYp7OkASDcsDYZX2aaVbTjlt
IPh/YbX/xNIaXCiVAn0kjZS9SU8cJvz9JeKXZXJtPzrfmBTzp7dpHDl4REg39toE9/eIsAuF38Hk
qqePfW9PzgouQGRggTz+BV/n7XdDJcI16PeeNnnvCuTHz5ZvdpFvUgsol4AOGfuDb2bXpPa0CX96
mp1xfiSXdeHKRILZ1+0mJ91F1OUEl0iPVaEe+tn3AU/1tKZjg6v00L0qNYNqqloOwgKQ/o6IMLND
00ZPmFPgzEeJWzgGEA6SFFpZYU0qRM4eH0r/LpIcnveQ31ujhYivE5hvztnu4sNpIutFT4TpjJFP
4mFv2Te5rZ/5LWh2/W0vvzmf8DLT+KiJeKjZnsAjiHzm+jCSm+DlJpvYUSbwoHA05Hydc6ary9+g
MtIooPgtq4dfa8EbyNS7BeqCe+w+EbVjj5na2I/MHPSiC/c1GtdJ4UPsLX/Bif9o+WvVHElJdGDV
pm9EZ/F3Lsdvn0DBxGQZZtBlbiceD5GrAoDEMjAjr0gkM2BtvJLMBo11LLEgVJHlMygF4Mwgo0Z+
GlKY4XJ7Qi4x1vDKBqiuctTY60/Cy3bvySXdTPB7/ka/+HOsQ2NKTlvUW/azJrboFC7Dm/dNeBCN
lBJ45xW1S/IKXbT8cFPAJPbKmnxILZoQRfKGI0cyjsn3vapOYftBIYWAElNRLuHHplnl5/KV9hs8
nOfqEqsQyjtQXefN8Kym7xFNpgmWO0SN5KhRuzT62TqGotkt4NqxEY6sFk8jqfuX4Ln4OL8YdeBs
k8J8xRiY3HqGcQfunQ3OGxgTcB7bxMEC2MdGE1qkWV9cFTWHZmNQ7Vyhs6XR/hOTqsEtxtm0jC4g
4XjdcPaYjmGEJvra1bcnQkd66K+AUb7Bswr4uPubpHy7+pN/cao/IL3KcIheQh84eU4U7zktWMoY
MCF5RTLiQLIjVi/WMvK0+CJivMgKwBjd69RAgGcMP9D5HM5Rrhbzr0friIvKjG5t5wSAP9Qz/LHl
8EyYKRpobfVZyOigJfhHR/uriZRwhBSZ6Y0w42/YFaGMYJ2HcsGV7GPQJ45CcdpMpoPiu5KJMdXs
AgMqtp4vYfnkrfh6ojFwMJ7PFHZyQqF6rrkzDMd4u9bbxUDa/T1BVSu/+6spkacSUTTmEfN/N/MN
8uJtm9W5/nILEPO9zr0MX3V1HzQYNc7jZDeTFzcI8qH89xIp4L2tnCLELW92BTTBsBl8htocodcr
u0JjD4yt8uKLt/AOZLe9kSgx4rt1QpdC0zepBZ12tBjgHP4XXIcH4qm4dOyixzJVRCrC7EEYKRnJ
zypDL4acDd0UjnxwVHl6XnHa0TwmayR/P/sb4lsIrT/NQ7POMaVyyKWlpPIkDrVoUB/Z5eJSZvjE
uIpQnERIIuo5+rM+LqxVGRgunc8hE/gjw/75eGN/4FGwVo/ZY3bh1u2PWSwRRvr92klPPOVfx/Qa
YMqHb61QFvLRl+tb0Fs1yTeRvPOCR0iJ+MiFMlyzCUK+MYLTYjHp9sREgULuG5Nm9SL8DAZybOT3
RCj9376FinB8ml2wxA3PR3OtgsYIk5rTwdbYSILljTMm3ueD6/JKandIq1hWcsRguRHAEJxcTvQE
+i3bHCm52ffeK2vKFrW7+/jSqQgxXLbnh2b36SonIQHhYUCQYSTbsNYDhhbLNglXyIgb/XC6CPAl
x5SMUlCukhBLZduwzH4JOy9BURSMzXiEmEi4oiCFJNLu0C0zf53+urOYPNj7FYbmFele/JX+2Ijq
sCEJveInazM5FXrG0qa4h1ul6nsvk0pFXz/7b/Yp0ApmiBMM/LJWKQH8d6eNlSNAQeViaSeiiLQ4
4vgcvpdDtZmTu3EKSy7KJwRY0WWmG1ab8FgEmy0Nf8D4vGbWwilYrYtbOdbxIPDQgz6AhEWGo81/
qJ836QV3Ay8NtpZzBmJ6n7trdnHMrD8rA8JiFziBLbFeXGan0WbIzcROmWxc/kWJ2DXbxmWXYuvp
7c/z+sikYFx8acbXmiOPsi0GpKBy5XjWhQNj/0HsevrjQtWh7vWz/rq3/x43+zOJtoSoPSgHYVt+
INxZEsh9nbPIb3sQL+WT0YLgTKm1N2O4V8B9YbX5TcCp6P+jivIiUoKZQNpEOtTa/wW6NXYyLJRf
734Nfr/Rq/Z+lz/pNFU0x+Kj4J9M2AVO+/u29XtRjcAGrAG3YmR22BOIyxv2Jr+xPOohXKPlGHEH
oB6pwdyf/UD18FtmHEicevBk56LIjU3GY4jZvoZ6zCTAtBWUUy2HwfY/CElRqR4fcKOm+3KNnIok
oiQSA3RSZciwyCjuLRBqoAgDCDhiowTlQWCDSRiBqC6SaeBX0ZMQ0EZhE0GOLD1UIUop2pScUA8B
u2Hh8LqkDpSkXTz/6OgRLMGdQxJ8rVBdkAWPxwytIs6ZOpZceWjBRGEH5GgbdeElfy1kxAU7Dmlk
owJMo5NBlIHYBC8f52fiCGMja5GThHeO/QiiYrgWzj1MNCjxELUg8OnZVIiRi8yy7V2zkyT0WNZY
RzJEgiQCobdb7YA5eVeIuCBMX9woXAoOUzaVcOgxPwZOZW2MIkI6ECWJWLYHA8mJEoUUbC5lFQv0
RWBYFpIzW+ZwxooG+b9Tf7HEATC61B7vvB69h/zv0KqAwUieox5zpOU6GgFbW3kb9NzniUJJH5i4
BHlWXfPnnJFU9fy+IfjuhsSEA5xfu7EfyMOS+ifCGlooK1usa+BuaiojB0ODuuXDJRGChkUS1IAp
0xefMylpPxKv7duU/qX0pDH9/FD000Z5vG7LIXQlWLjf/8NNzaMZN6P7uB5XERD7fYAV1ozFUmcs
T9EjlYPN5I6wJT+Py6m1rBny1pcIYlkP7sePJzGb1h6mx+AX/0a9SDuQHkYmOiQDtjkEB8h2GSJw
tY/6aLFDzhz3nZWqJFQxSXRLAynKpEqV/Pd0Xn272+OLzZ6JmZmj2rsnmntJeQZOUUXKKXc/kYUF
MUQr9OVN+IHzXJxgtXrBb4A4bVIBB4nm5V9Lehg/vD6WkZUakTK8Jpc2aYj0ty2CTdi+2TIJCJ/1
72H1py/6C0lM4JA8i1fEhAengbOSUK/WZUxDz3D8//e67z3Hwg58mByy18XvkGqjygVEluaG2yw2
Q7Y1RKWPv1Kni5JuSpYwAfUxn25c/nLGgUvWA+bn4edkv9kgkzcHMxR8QmzEoZZSWlIrDbR/KPlm
l1kTNlj1yX9zPjt9fMn6WMXMrBjw/lGX5OoA25MxKVOKEfgmvXNvMGpsCB+OLky0k1tWESXqGlG3
woZk2QJNBM8b/XaSd92V2X1npCYWIVUECz67sOIYCBKNbA7kcniZWeknVBdnklyw62P8o7iXRKyM
vemzsD7e6+/GzjsmnBuoMnnm78u/eSrpsu4LbOZoswKWm7Fv3bHtJb/dk7BPCuqgUtf4WhxpcJpB
2kPQkj5TQEtYNvFxwpgkY9XSDlbUZ+hhd0OaOVXZAILHvgyQ6DnW6kN0q+ZyfGD8kBc1sxvwE7mu
/gvI80E6G2YkhuSz/wMUdO95kWPcWli4LSXKPUuPVF4OR6PT+heahAPYMM3fA1gXiBb71uga0dWH
rUR2IZyFO6eONHDTR2wC5Mj2UFqTyPhHzxMvbcXp/bPTuPSDJm6XiHMG/e0nxmXVcQpku4EHovHs
PLihliCQDg4Q8IBpZKVMMJjuyuBDoun9WOHDpMkObQdLLxJtEA8Wg4YscvfEUI7El8eViZb3+m+y
/IgD//0efXccEuQmEVfaGKgVucLco6EYX2tPNwIGX+ZQ7gSLOZadm6AExPY0XNtH+UCUqIPCMuiW
L5+I5eP1yB1eidmmgJGqbRMnCi0hwy/iQHaP01TK+leXs2zv0A4VmEiCOJN2WIKmtWnlEpnHk0Mj
MJL5cIwfjjUuYDMGZzBWlrgL74hWXD4ktFYxj8CJVQRTLZ/jrnd4LNnFCXr9BUQztuW8pC/jE1mb
kLOVprn8EIam9/o+JP8YDxpxDeMN0cfDHqmwnPxFlb0WK9vmIBO7KFZ8+5krf8ybvYdzt8QVpeUV
AIafgxJywd2lDa02aM/ud7eJmC10Ehel4L0imlOZalNOwdfdeacYXhkUwifIGYGrzKvXFzXeJ0zz
/i8iQk5tB9rdlWEBeA44xWKIeYvhihvH1JyayRAPDoCpmn2mdI0xOH+iO7fyVoYtXEG8fPFhYz3b
9ok4ScuHJ8a2U/Lj5Fp6Oj0L7/hO8DOKSUBzjpzo7BQX0wr/FdwKXRc/772FxvnxNUaLIxbHzgfA
2wBNUzeNA5pc0FF1hFIrCN0iDZf+EVZ3eUqcBt4MCLMnpuzGwz7+nqsoHEkQRPrGro0pIlKFDWAz
0vv2zUg2GZwx+ggZbqcKBf142rcR8QM+oSM3Rqb3xkfFdwnRawzrUMZR1NsagqECw1pqWY1SHH37
4qKKpBP98IEeGFyAq+C35PzpKv9MfZwwSW7YdTsGLPwb7Jg7HamuMiCgHldB5UBFIMxBiNzTMkTj
4MXfRlm8EWrAiFsksf77L9QtX8FC89D8pgkIM/y1C82a4B+H5UcSTMYHYXrgB6HAxREF8H50lFjm
qk+k/ineGH/y0ATbQYhEGYLTU6joSE8nxCI0mHuASxCdh3JAmGJkAkoT18vjO4AlJS4wbQgdKECn
SG9RYFmLRAexum7eWHrC3qjdnhp2kYKQWBpne9xPJBuMtfvENPdMstFpcDtq2K2AdAjkzmDbzRzK
CzKo8qCX+mJkA1fgKMb9IrhArIhwlf/T81gb+ra6N0YkzGMeIvINgYu+5FxB18wbBVp/Ui8hM0w8
bcUfWDGNYqhaz1hFqh0q47e3wT9t67ww0QKW60sdCSpY5gjRi/B7WDCSp8F9yYzlEsA36ig84+gJ
rjiQMaFCqhFlhFAlBf1kteEjmJ/hmIRa8eeeYTClCQ8s1h3hcb1jP/2Ff5f074zLo53RJ0sZI2bc
EUfzAooVAdGWo/FCRz4PeWObiTHnLDLApYUWA6ly/hVL9zdFYMGxA30Hl0aY6zlVXECbeVYxJd2E
TUteNul723qjmqgqdAa4EVQ6q68oRFg5Y8n5jkEkcyy6vnbE+SL7Kj0+Xw4+VlysTMzYMB/7G1Rt
D+sqrCjMJYE8JE7inM7I7sSpIoe7Z2qNOg8zqFv9XX2I59ELqyBoaZEXGLwTAuph/qSNe8vgk3Gi
fnQ8ug/hpgtPkRYZw/uOGg00o69ImJmVKSgsSGvb2uwQ+ouC4ffLI4wEBHKoZu89+Fv2pNeUm5j2
bvbbG5FlZCwBQf89W/8MzcEoTlm9QYiSABhKDhE4yslw5yT/CCASaZu8aKsH4Nd98u0NvnXWSV5/
L+1VHphGVIyw3lzegm//QK4RdOzJVx9gvUDPjAST97o9I7p6+XTKKJCyFnc7Ht24rkdieSLV+ef0
9zWrdUELQVYXLk7RRk2rR4LM54MyjyQpyRM9FLYopEBv1DtHLDy4Sb9meMXVzJ8K56soisERw8rV
b/EdOzIZmCYsq0f+e8vD5EgaVRmeAoYGTcj+5PL8NG3S3gKsX7Ls3tXDS47v7YLmgDUE1gc14vLD
kR8u7tWfqBuKnt3zOyBNqi+7ePxOypRl1OL0bzrnbnBlKr2Kc/LmD3YOO9bd4RhgVxG4O0wQJDep
v+hWRMIL7128xCXCmwLTnuIJsPgUsK+xxxnQzLB0t6ic4RKvtfxNyR+ZPgQyEhJJuvBa7GeWrXiY
guBiQSd05hcc2c+Zxe9/sA2A9C1uuss0A/DY2H+9iTK1oiLvFNYeav+ABjhGDHZV9phpB92TAykL
ApammPmQgyEHia8nxeTDVimZ2Tw332jzc9QNXDbOqDJEPX+AEzoKnzNnd8tpt2xqrIhLMVYYQR+R
BtzF6JugTsPwDVYhWAV07Qy9C8opheOyKqav3wyk4VMkeAsZtjDxmYhjp/Q686/akX1HmnCVz8g7
CNrU88ojYgkq/uefxj0s3DgSBRPNX5EmtKaTHJvd5t3o049J0FJC+XBRwjNShOu0nxtxb94iAIDc
AlJijedJINAFVcGgy3hX5hK+HvO0CfLEYOD9gk0E1lLz0r1XhssaHK317sgfblBXRQ6+dQtYX1mw
KD4RBVIFQ/zK2DZTg8CMl9ubF5x4S+9l0Rj62vJA8RewlfPPmrbTMdVjT5Il54iletum8drtk51c
4C4tUQ+ZHelYsx+zekIqG6HdTDkjxCQ7cMwNIqPMDCWe1Qpewau+7PJ8a7fVSS3D6wASM2im+LhL
y9UL7zU4iaKwNxTaiWL7M36jtIoxx3+A/v8j6b52U1myMAA/ERImcwsNTc62sW+QcSDnzNOfr/bR
jEajnQwdqlb9sbT5vN3LuCNRaxe+3ytFAsRImMmPxeDQn7FEgfwYhR1TPnbl229BSCmRQGVdFZbQ
MQsxpeex6OQxLHUT8NUoyK1foqnrx/jq2b6XIfwUBM4G0+3QYgooqRYHmwblwLkb7omI0Ee0kkzO
K4E5SEV6rAw4vjkxw4JKwVwkq8RRl1Wzl9MpbvkoRMcJO50k4NJNmPFgUwgpdrd17fGlCiT8EhXp
KTJd5Z/N48/l65yK2PQPA5kLkjiC6TrcxVnFEaj0RWsZg93fU1Aiem18ceXI3ACdShi0yttjO//9
+DtIJyIlHG+jZwSxYP8O4n58uFPfgRnw/QeG0J9Dvq7tbZuTm2RIkWXd5jBYTTG1v5vh7Z/Q8vqb
iNakPyhjv7/snSo58sOgkmD5glbkcg04U4jm7L3UU4DkZBm4cuIQmYngCvtUSvze9R5zVNWSTVHA
FW1Xrdlfco+Eliu8jmcFzg4ZN7WZOKbtgBcsMUpKeWMjI8v7WbwLumtJnBtNXkV7St4yBQ8S9cZL
o5b9QShXReeMk14oeI+YnOiFjvqV1CyGj8aT/rlarO1bdy/nuroMWYjndEg1PHOTGuRymTghkAEn
aZRayV3mm8GCS9erF4VP2+rNTe8YtWrynRCQl6IwDVG/emiqzwrw6u6sZMb3WJ2NLsowx5cae0SE
oD7fKI+uL9Ju79/Xb6aY+uJP8VdbaIA0/AQrXMRWxT2TKPkAGdpRFTTSbvMl6ZeBjHGT8iPdl9II
T9PjMmQGXzyA71bvLOefdIL+TPLcWIFg6xS/vD8FfCyruTf29ycIjv+9mfnadveyddLuPuQ0BS6O
Dm845G6mf6xXT2UX82OhB8WpxDxSaFgocm86IvXPnTw+xVp+Hq8A+pa7ZwlafxmoWftKfqGoZ81U
5anh7/AGjF+bufVXgT1758q2k4/FO3sqH2/OqCerSNDAhRhZcpL2spKKJHTNnErF6igCdj+oviqL
CrKovqk4JZveY27WpkHDKejyC06/T0+Z0m8nWSI7PEQFAAW2WGrS1PF+1p93e2jD0W6UGh+iX0nb
VYETaYD+zgnJ4S18sm9j9J/jLjBHjUE5aQj/MJ7Z1Cb1EN34bEJq8p09vadn2xM7nPUDtbdQExof
XjeNk+Y+fkSbzUSHzoOoYxtvZ2WqXGnFcMYLAcYkOjjd9thWvretzwEtJVtWS1oLJvIQzxo7GVAR
DyhZ9cuHiFJXo6P4sbqVOYeWgFUDfGjqzsSNTM89W3P1KKZr1erUTg3q4CHGo+bwcSnnu6eKMCix
pJQftO+yjpZxrliZkzmu/gjxoikXVpylhngFRxTqeivja31XXrTnVXnqcaq8+gTvxvlu+psYbhSK
7wrBQkFk7EQSJMnbxrWzima0I3dJOYsOkW/JY9lIRn8/wSpB9FzdNkhaplLH4m1fjAZHCYWuv5Nq
XrqX0Xkwm0V3LPc9vviaVuVW+qW+LpaPyKBJCXBHxWqVauQw6snquraXplYFBlaTES1JeMEQ6K9J
CK2dweYPJRL389IsvM1K8ap3/yqSuXkCay+ve4KW7unnMrr0Ms1wEGukv07dKzlvG8p9fMXF17hK
BgUngt4lgkR9KY3p6Xp5xTiXZQ+0+MpAW7+P6bl97sAoVx+L3ryzaEkgHC1+EJ+dQqG231UOozwn
Bvi0iLYdJBqb3uJj/+WfP5VO9au06J6Ar1GHnR7dLYuho+tjvYmk40IqL5EEsa9jZwPoj4WLVzgA
dJEcyhDypFqUXDMbggl4rnrHdSOfbCMJn5UiGESMzlsWijmrnkb7wf0Zkp3T1Dsict5l2PWvbYGJ
Cn583atAJBCLKWbIn7K9RLVsJrLasu1fxOagrff6NsuJudB2mtlUK/ubv5dm40sdz3CtHCJdLdG9
PLOUfJND97IisWc0qefq6W+mmKlyCqZopn0FKxc+Q05cDjPUzySaMD85PIzvr8KkN/v6XbDovS7U
bwZaNiGbaxLll99LtuYnds6VLx6zSGR9WfA3DOMuzs+fTL3fvNPcMV2f2g9Z0Vr4IblQQTQRsZYo
J1S7JKMNPfpXCpLzdhkdUIvV3bPqb9lXSvffVUqPmBi/deXBUei77z9n34XppHnYhuDB4u9tVHj3
eRffj/pjU83Th0vzzZRzNl4o6YAyu3VjJjp1H6OzTrN5rOP8kI/TZXQAw8vDCRxk/P0Q1X5IRkk0
fX07cAXDQyfbOfe+gfRVJ9oTjIB9j1EvSKdnMsIy1Vs9Xd60Tq1s40Z/nfm+l/VnRK9LcVC8ohfg
abqd6q4kNfQnVdOtp+rjXMmM0/GWJGmdKznf+ByX8QvrF8IfI/o1+S6Gf+z+VxjmY+F61S+cqSl0
dPt+VHepUqa0aX/PRpC90/haWZZeO4/q+m9VF4mdtJ58FbrJ78t39nMWwt8ut9K+tm1OavuHtqQM
6fV3vg/bTvJctV7wkuQV5XQ/3X7pr8heZSlEaOI3kPP2UTr+Adc32ljZpHPRrRev/4ptDR8SxqaA
YpOaR0rbslyPaRoDjFtLQMoPUedV93acrBdfL2yb11oqW3b4vFbgk9kt6wUJhRlYZ1Bn0Z5AS/DC
3M+mXPvCuVzMNJ6PaP1uydvoKq5lBLm5ijQA8w51jJSf0LLhL91k61VX4LuB8DZv4r58fFQ2BJaH
cnLkhh1z4l9LSbbRO01LoZloUA16DxN9/ReHbGXXS7/lakeTYcn7aa1IeIEHeRiBUL63RJyPrw21
raVzvPzcROqzGhR5pVcdzfRd9B2aZmEiNr9COYAw69D+LLKAv/z4vkhYCwKRt+4LwuwsevQcJ0r5
uc6ro5dvnC6nX1NNLlCGyWBlVij3cRFR6xv/Jpt82hIEKOleE/jjj/Nr4mP9uv1ljwocF1dmg3Gh
JnPA2tuYv1JaIuJ7Rivpzu25KW2mJq8YXT/O1dWbFMZV3wckZqXLxB4epkvrnmiCYj2kjQtBrRWq
D1eBd5Kh0EA4FVUZr6LCQA4fuqpi1hTC68SpmkmIh/nufG8UP8Q8J+reZH5XJA+LZlyQOzGLOpku
OQEHHY3G518CkU2UNbx5oTFHZKAz8bc7LK2SJ5/3PNYLMDSDxYl4+OPdbwH8iAUeFbkdym0tUuQ7
I6NftB2jigXWXBrSMSTu8RUGx16yvxydfR9pea+ML6EPEWv+ekEAJuoZYfwz0t2/XM2WIm26uW3r
L+fmnbe597WdY7m40/J0wUWXJbCAIl+tjYd37qEan38NXlN6nUW3PgmkyAKs5GhXKXwe9mU4370b
aZ99o9vzG3TvoE+6bo71EZKXgWcYLP404l7Qfk6VBpwhRF6ivemaYUDt5MP89fx+frMWyEicfDb/
0uU+5xSsLUt0X6DNT8Z+7Ucia1ccYyccD0y5OYlLy/hcvY6JdbeteWvvICJeWg0oBQjre/yZjibx
jVD8LSs2K2R+Pz9QvyUUus9bobyjhP6TUNh7GRpwgWa1W/POZctZzMwEx6vMvjSRl//MxkpfyTi7
k08gSIhYOVf75GkMZb5CQ1KQfBOQaxhsVjn18quv+aStVoUkGWv7KBMmJq7Du/PvIZrp8oMrh+ib
yfb7aWo5VtIeC0vNTHNddMk2j5QFpvLUXqlx5L+z00Au0eIvmS8rSkmt/o4mHalTk1qi8Jdwqgk+
dBzswWifLUN1n0Jc6K8EeznMwqm0Xsj6IvBWMligNijbXlOAeeAVBuceupD0i+XV7WbdEIKx0a3l
iMDQWsl85+NLSzb1KA13F4vPWm9nPseFmvDaLS5pV59wcafofKvFGCwTNoY8qnBb+tjWiMhYim1F
dRfYC7NvBz2UXIX39atPxr8mp1pphGSBnT6XbXteWY2TIeS2AY5RNbRpmbSqS9NzwshW6CiYpCHm
qfFcB1nwSdijR+RQaWsGiArlz0Vp5BwUy5F3+rsH8G0/UrFA22iNj2Utt8UrZfLlH+5D4CweFczd
v5eiKqx4TWyRaztljD+h8UBK0Enpc6b6dkekna+lm7dXudrlU0dhKjgaSOska/YFm3mmNwoU5evH
90xFOH1C6sVSelOoTeNgBuM/FIh94dgDLGZRT4QAku34OL48UN0op5I7fL82gciCpDhpWldyjJDS
QQaRaJ6BvrJa2Xh9HCFVm3h9amiwuS0bp0d5seQAPvguxcodgXR1eiP8TlHKHKI0h+KuOfceM5XH
2SgPU1lUJGXGd7Bofb0MQQqAi8q5c6x8FGpI+caj+nqpDb8MzeXhLWJelZyr6z4uxG9hMfvLR69p
92jSvDT/5OWWM82OwohKpoMOoB9Q7wvgm1H3qr6ChMv3mc4Zt8nWEyyz1lR5J84fN3nNWlHoMNdh
A0rRyXzQxF0/C++ZaTGat32y5w9/nQPy8+PfEZK5+wmL3nSCWUb9dwgG27ZWhKyvcsY5TcgVMtIa
agfIpqQ8q5JcI8e4R+PexbfG3NQcfwmRCzCBAGfCulad9roH98M6XjqAmhqiWp8cMZbqwbfjkIpN
QKOkg+Z6KtSvuqk5H0o9p4VMPDvwktPbvMfeAXdcJUlyYxFcaXgbeOZYz700MpkqSoiX4UWNEt/C
j/iRINNY8KFOppvh/ffYPwx58GjbALShdGYWgXVrYk+6Xof2wYmIynWk4K/p+nqgEumKFC3PFHzW
Jbh8OVtoLYcECxyI71URKfV9SzTU3/yDKCnHJ23RrHOSBR02DGfRvP+k3oT3Cyc6ALGatjtuCDiw
3cWpMOm9tObP21ij6fyVG0A47qOxeeOs6yXq209tZs18y1iN7KoHaZX96TX9LWyJxcNifx1b/h3S
5nWHFJc42dgcFPlgLOxr5bp85VF2TAM3zhHcHWJukp5vo48hCN0fQu1W8ZmNArQPKgmByFvXHdll
MrDmLqvGqY4csTJp32t+kKnnPzP19CxwjscpIS3f2brLhrKP7xQhFHfnmipZYWZeSVi6qWhdRVNF
yXbW1uujJfNRhmfpe6nu42MS75xZ9HiuPnfbOPkSXw/t2b5zVqfMB261uYRqGa9yiNhFm4Xgr0zn
ZmlEVLEELoZFt/reK3yOk41ksn0/tJloB/xf64+8pTOaR8QJVMsO+RjeoX8BpXPs3Vunt2J3ad7t
896RweVFYc8rTujvDnhJZ8lkdT5glS4XasFPDlOqMiDztcmcMNfnhZvwPXvCk17WC6OevyWk8EZi
tYjesHfe/wJ4yMhYcWApD8JWne9OT23OBh1H5bo84KYA8GgTCzKLRCa31DH80tB3NnTxVJ14ntq8
SjI/o4q9159XyGFt3XuRllmMN18rSkcRzY9qAnG/bfrme44sWycuDl3gOV2X2ZHANhhuXSL2hluU
NQk/yhn/fxNoAGjX7RZd7aneTxSkaew+H3ifWaPQBVkcAnnspHIfF/Jle2y26y9NeOhdhUd5DvnD
gji5PqpM58dM5SVfR0iIVbgdq5tb5IfnhxJ4v/1zd55ghippjHi8c0x08RLZrFEZ3q/nqcF0Pns6
Gke3Z7solFYqpEXHek9gkC4XWYDyNthGziJ5quA7DEFF6AcBaMPvXzJVORW3rILIwC4iAp8fxV7Y
v65KySuHmjSLSviYIkBv0ivsAYdsyWIxeT1/s+gockM9bN6oYhn5z+AZTOVt2zOirP6Ws8FLN9lH
qtxxt7mIbWo/q6xkAh8Hqk3z5bN2wHH63kmPbngSRrVixO/0wlAJoGqt0Wi5z/M3hNJxUGjgkOnJ
+rriZLhUpRxtBGaU5y1CvAFcBVb6L9FO+xJ5RHutTtNQvhle4z8t0TGL9IdnsZQeL44SwVfvyc5L
lwEbxBs0x6fXK5HitnUzwnJeBW0YA0jLAF+sqf6gbyiG6Ahz9FoSeiGe/NrgVZrMuIAonCRaHJja
Z+8+vG6wgxysVF91aQh9kRmULElUojQrqMBZSr/irXGdAh/tLlWlDN17KQ7KMQhz4bvWxDnhx0OY
9OQzpLWn/LxIndG5GlY3KSHHYiP5CQ1Nj7I4PCN8+zKFIXzowuA5y3VupmmfTfYnwXvdT070Qsbj
7i/Y7OavUnGyo+uiqSlv8bb9PkaZxra1FRx3rY7Tboq12PjvJTQOVILTO1+aj54mlklb+HyYTju8
BqYrUkXOPBu/iSY7ptdztpAz5D3fNPnTbgZQo7XIW7PQvJrvoHUrkFLK0Ad3llzK7jre+IihtAxi
MZ86tpUYoySj7V+qL4agdDesFy+9Z+8wKZtK7on4/nGVY9uylx83Xb+0t65pK5EP9pMf0Quk9ZIJ
QKoYxr8lVXiw3M7jrdQ8S7YgYt1FQGR/21nH7dKjll+E0ITtogkDXrMQiCKZrqY5qSiMJk4ycLRc
ywHMv+Gihmp1+s/MPtbTVDB6FN6UnKzeM0kVpuEB3eyikNRyra8K1cuqnUPp/Ysvm8czMTACWwrI
jYOG8Lu1P3RfPUNknjUkwHtylSScBzuPJyvsr9meEIT+rSa6bdcsdOy9Vlre8//33JfernKvhkA/
y3sZEV7EiCHX26IngZMcD16YD71ulIy+QbEufsmvvvPhTcqKDDJTXbea2jGs6g2yHefQVM3y2C6U
vvL38lxNMcoxSle24ieDF8B3sz5xqTFn1mb6pXh0PQINcIsVfsk99xjteho4RfnrazZaO41V146+
7rP8I5Ukyow9oTWDv/loH8z3IVOFqCAnTocDXYbE0WoVAAAq0c10Vk29i2RiZMR2lFRpVOmKnPl1
WKTECGSaosboomrpYTh5719nSkOi670hdkro3cfDOH94fwrrE0VR+QLjCOElFX9SuLHbaX32Hn/M
/xhUuplq+mtSSo6VTB8r+2bxNYtW8H8hNtjRMpSpI248Dj6Kr0ztwZwXs+U5PVAX1XMuj2QJrfB2
tYLGkLnYPrk/KrbAYttGnv6ocq+8r+KWRPzpv6Jx5wxnn/0rvGOeFhiz/t2315/XWAyOuPxDUwgX
HtLpz3eMCrX75x7Un+UcaO9/DxgqYNylayRbruJlqmqnFyombq7N7WkNaTgD8WHBL3NME/NGZrr9
9WcIWgAZIQzLdTvz14izEm/3bmHZf5tVA6HtLDMmJPnC1BfaaO3a8XvdundD2rHiOcPXv5YfDMug
ONIYwUvPaD9X6WPhL9YyVOW17fj5cRdHtv/2Nsca/zp+NokJ2RfHO3VvYrRFLq3eGQ6bIV3BWxEG
YXmu49NXxo0yLM5Hmfhn2w6BZTalb4yzoxi5sOwAr59kgHZKX9HsLdnHa409TZE+QJEdt4oKMOZv
jP2+vq8fthKvQuyQpJzTMF3ONgpFmgogd6JRQM+Pi/E8Fe+ucoKy4KcdtKV709luqmw/aNCV1Xlo
86Nl++/BNJaEXG7799dMi6CoAitsMW3dHRG+V6PzmwwwfrPlgBHW/T6RvuaqwSqkPZfll0yhxFyz
bsCPcRtJCZLtQ3fBMtu8SFfJNK/t088LHPs2un7u+wUg8Lvac8xPr3et7Q7ElmkrklES0ZQcn8XD
CwlcljN8tdNT9TYuzsvnt1vrpHkOA7euIf+Hdw/otlSoHYtl4JosjYJmNQENWYk+1gNQ0HsKWObm
WJENxkE+hLyR4kEdbU0NJ3jxk459vN19/vHavf542/cUoVVHiwpbg0LbeZQt9ZMlEWLH/jCk/+lG
KAscpkn+c2xUOyHQJPXlbFehk5R8nyhd/FXJFLSl5XlDk5LEF08CdMGMsXi7fs+c+TmkmW1TwZpi
ot28AVOE7pi7ZimYZNUzs3O+mf9gFk1261O9WCwdvi4dfPvENI1v9LcGq7S0s3QIQ0+dqsgztPlx
U5419711TzL257M5fYg5SCuO20SHIHTzuRdJR5IdITlrqJyZ0L9hJ5TdVAkEn14FLS1cIWP8Dz9s
dLZkTUrXK9Z8Gy0/znDA4PV91o/15Yio4SnqZ02WgCqvPltO5ALWKs/67vPKbhRf2FbztuopMv87
w74m2D2HvJLhIO6gB+LZAL3yH4VymF7ORAmzmpOYjX+Fil6r7tpVAm8pdrU5VQ3cnX39m9XDeeem
Z2IvJKqzmLkW+16+5jxZuR6Qfba3R/9R3o9expP24mvemwV5VKGBl9x/XNEBEjDeJ2w6kRDk8mSE
2ZtzxjQWcRoUVg9aiGSqUfye/2T+nNqC3HZSPzsK7Vl718NN/JAUqT3BQSheR1misG131vCHegyu
7HnBr7v0K08ZmwQiz3dPRDUo2OZdci1f/3sSV29BGS2APUircYX5AatGylFyRFsqSZnpZjrpp8qD
AqTcAP2FX5mxFVtDqifGo51UCMqloEl7oXbRVNfZuyrg905i7H45db1Ey+GioehCkpVfWVoBBgfO
kwCouC8SKpCy4bpof6jm3xWHgyIl6vCm3UXF3Y2sMrQnMS491oqqa2czIFmg+EhWnBPdKS61z2zt
sJJWteL2isaTynrHbJDuCRfjgDm0N1KxblKihEcy+HZ3OnhFpGDsn+N/dbdHJ2aPJunN5VAucIl3
inQjQooLDcElrRAxXFn+5BqrActcmNvOP9nWqd/WiiRTMgAdRpgrbv8aoQCsh4lmfihMyUWu6f+p
FY0OIrUrzI+gBRF63UVz3eW7CBUZdSoVuc2sdBUFGiyI87LcF/uWEMoQwyG5sOgg/0LmTr/UWtRe
WisfSwXC9ac4XtWo7tCUXE75buovO6aHunmr5NtKbEo2tG50zl3vzc++ftRLKLCFhiNZfjMMGrig
y0As+g9H8EKUE65Rw4OLf7jDFa5eqVzbkPxJs4XgHkI8hEMGnMNns/HIL7Qt4vuCdLJCZTRpkJts
GoWeV7X0ySFeyVYP8XNFFf6CUJaXXTYQ1TNfuV8cts6e9pVCSinSnlwU+rL5JaE/vy+fkeRc6vzf
zW+iEwT/NevyHIsu0dRSQYnxk3m7dsl3naZrmwYxskdHqniDTjm+xeka9zgO+xSfBiDM93vz1t4L
qWDEunorlSvYaSrhot1VwnOvPyrb6uU18U7BYmnovIyL39fWhryQbytbml764ERQxMjLSzTSDVLQ
Gcn8wAmH+pIFLaWOon/T/ebNn0R8Bq3HdyD+ddFJtZnZm6fnZOnMjLs0r2mhWPR94xnJoGaa43vO
PwSoJRnqumK8j6Utr4PA/+t7rnd+zw+W01Tdv95LtOWSlIHCfAqUX/rb2lfQR3AXkzC0U9RfTSqh
8Jy9tBaN3a9U/00Q3lRcwV28H1Lmr4ezxio+mlF0IdMQZHqbMYVWXPBb74ktCKAQvc8gq6VzQV/C
r3tRERnHbvI66yk0nXTXg5m0/2R3Uc/HqKRr5dqYnCKLyf6ds7a7/g5I6q1hVxavIpng3/I0H+Z6
SNzuFa49ujMHP2iR8HkUbgPJB9R5OXkNpOOWvl05c4m0tJz6ycp6JK0IDemMM9/IESg2dzzJxLNs
TaWbhAjv97o7r36DZaqHaFXvEVzFxBTl/MB4VtISM3I+jvMVi1YdgFY+x89c6f9aMFgJn1vsqFfZ
mz5fYAXRZHhvcLJVJr1D+0FAUYDXWDgl2wY5alCvXeL5x7m3YlhIOt16qH+ftdAk+X3SlluajVZ1
1oRKob6KJYaUR2TUjnszYgrLdsASVccw4fmPNIZEh+9S3oMO1GG+Jhbfumcrvkf6h8r32s3x4zcX
QY8by2ZL0ABLeaLzPRn28hyT/V6xfakWydg53EBL5pTqviQiqJ2cziRGrSu0kUj7ZPdR/SLHqXO4
/LUm3eNXft6WI0V71ZlQwslCVIqLl2f4MFv5WWuOxtJp/GAqLx3FuI3Xf/OQfN08VSejrHE9UL7H
v9v3/m//55am+9mYK6/SmdQGRyv+vcYfzpeRjI79zfDYkB4Vrd8ws5Oaq/P2bExqD+1Ti16+wmCI
GD2Jk7jHk9Fe7OTUNsT4cUZMPaMEtvqDl5uFgNufyyi8SKRHt9LTgE18SYQl1pEY+RLN9Ig84oyY
ZzU0lDmX6K7Q9dw8EPNYbmiprXTMV6voyhSdrmY0XRSrN2dmuy378XvaB/l8iKnnQv9MEj9o5Ljc
26t0qIM5c3xtmk/R/kzN1eykPtm+cxwXr40X3jkCxrMOR7rNa/l8S8tM/LJRFZLde+6XgvGlQDQW
HRbtJQEd34IaYSlnhVom35zBBzWHnb6XiS5FXvbYNloJV8oANkiDj+2wUmW/BY0Zod6s8MsRMNJQ
Dua27BPtFnAwxW7CJrGorzODXN8poJobkPX31jTY5/6mKk22LyT2+otZtQuKWV8iWc+p6jzE0epg
rJ2Z8mwQ3+meAyXEvsxcSDD3QiEDZEt/X8f71nH8L+fObo+5249nf+keVW7pEH+GAYyjRwQX1Wef
Bsp+Un+Znvrnuk8s6q+Trz6diFFrkrps9Kv2pI6/07kIcb1zRSD08r1TzfnIzPMUwzj5hIKdZyJe
MwMFf+OZKa6Z7W6/1bNNL9PzRW1GxDHZegjp9B1WoYxT/HY6bzMKTcZQBi4Iqc6zShEVE1/DkDcF
K6iJFMguBdX8/f7iOJUe3voitLpJqYLSf+a2icbuWFoKnueF8/ANdIcjkh+hPxLTLQI40Vt0U74m
TVGfFvxr15tvSsSBiZ7DmOO/gKDXRG/dv9HbpWKTkYmYsv0fKraVtSXSaQD63GcqbmbIusV0SMYB
1pXvVQ+ANKf6mVWKUcHKJuHjs7iIjqZE/HgCdQOyF6L3mtX8E87+x8YxpngJasm9w59unyZWwFBi
AtM683mpLFv0qMoAbmUVVhBP+WIhvur0lR7nzSc3YtxAqF6ECJEzenCkFDfl3Mk/znb/4XKBXpCV
FjsAno9CHQWTlQvNoUn+EnBOOA/EEfN+q22UV0LHq+q4M3eQEb5oR5S0fzvav+LtIOhbQuSgBSp+
CEVsbuMnl4Q9BgAzGaSmD0mVwTJCi9Av/m666/b21d2629koAurZXsj4fFRy5e3w9uu9KuWdKasc
IW/5Ie2XVtVjL9cgol2UxnhtWB2kxzSZGyTqhc6hdjAPQmdv5b9MM/N+CwGk0Vu/r0GllJ1+Xkgr
57jmSV+RDj/5knAnZmQsMeKHEg2kxMUYZ91PooeKegHwthiKQ1u8wthybRFrSjkY/1rAksR25sPy
vXGnpOstYkaxZrJ3bnwbTSsb4WSn17PCzmd8+7ynI0XBXZPERYxL/9Re3ctmAgrxxPjSEeVX+lMI
BvzIQS9pGL8UWJt/MRjjqyyhrJycp32+WDkQyttAkiINUt7P9rXG8GgQyMfbzqb3GAlBKecVlyXe
soP8wNxQCCFftc0rT+C1aQInxVZ2JcQr5HlhJhz/FWXyLF0kwxmVi90T2d4jnFE1sS2ouw9Y0k1t
0rieK1eJRU6GSfzK16GTa3ifVp17S0Nzx9H0J2XV0nMb56up33NvUzt8KglprEc3n1b3d5x68xMf
SsNOtdW2sqRRo16SzHuq+j+Z2+tzFj9WtTn6bEPXPEhJKiLCIfjRvQivdbINlqsoKN/L+UN/s4kc
oi8qu8RlL1tX3UnPcjhWF+JTtvrieMbTO7S4IiaytyY+aLn7eDxrxXP8chxLboMT5GsnRXbCMp91
NV0Q/60X4FTxv2m0gdL2DTQr8r9O1Ljd1LZ5eNayT2SLGJltN39qPI/jwCpY01EUl7K8W8h9alnb
0jYm4xcStntHvLcbpPHIu01z2bvS1KREtu3eT3K7b+yV6eZmSHK7QLFTotSPopjxQ+pG7z3At+m8
DE8AmBT7h/qpvmzuoF/EH6+UCcNHnOrcuw77yHMgpc2kd2xcQ/YP4r+mJVcewZtIMbCSFPx3vE/d
FCzgF9g1/llVQ/us1cNcQM8QwKZD8zy+j3dvR6ISvAaIPkPIwfWVGBaH2g6jP3KmCNze9gD8OySv
f3J/y59DsRxIMA90azYIAbPYkmX9WU36K9KfYidbPaBYnVrgr3h0awHlSHfvET4cOx2SiNCLtUON
O6kaxvdstbvtblhbzuPzOJBjkLhiLwgPjh3YWTTrSpuuPdCdLz0o8//smtqAdI8XX0dSWFMIhLxa
0rSB2wNoqGkmEevXqriCkr9mU2QfYK3gzdsi38KvBZ2IdsjK/iMrQbaQDklQjVWl2Jw1Lyfk3qJC
lm/4PkSTerp2lE4xPXY1Ggno+tm6tAvbJfdTM13DAVdyLHrnKDve6VszzrRnpdELd8icRKOaxXw5
9p2HOjFtDJJBcar/XB65P8txrnGsAyhqKuzfJXR9Otjdx8fWsrft3Tzc49yb0J7gfMS3jNvcIAyI
6iB7x/rFjxUBKcz0oSt7JxFGuhBFsx0Zcw0TenOKL8SrL6+Vg/q8d/tiCm08v6kcFn+W/LyE73x1
+c9oyE72u5sKwJORr3sBf3QSVfBw0nk317glo1RcVCT0j6boBZ2uh/9Zvr0JQilrPiVh/cvopFIG
1N2plkDrFwaX6eVdqe69tCUGSXVy7RAArDUhyIqP1YMsO7uVBFnR46YWTpxGergDrS4VUcmq6730
JvbHdPkvRH3uI+Y6ZaL98AyF4G2BeFQjklTDEb1kn6Aw82S/lGfDHehEox4I3KlvGX2GWN98aGA5
berXDzpjMgnjUepz9nbF0jB7emaPYLebL30Yrrp7pwe53+CMSl7oexDCK5Cgfx5uiJfahMtlrWSY
qFwfANZ++cl1siYlewrWIh0lmvN6YpiS1ll4Xf09+m+ZNn4lV1mSTi/7T/xwCO9fl//AmFQbEtDS
0ZYqsUoe5g5mGuNkzDAQNDDqw5CNVbcr3OEU+EtStm8P/+kIIxXNK2qaqn/kBTHvncR2htK9gm0P
b08BHlpx96HdjjrmWkU8t279nNxM2W9xspOWvvuX5Sp6GnU0etTC7hwECUvgCB4aA3aPUrwsgYvw
sueMLeaKerYOKglVJqnB5NeVq7xUz3Xo4vzDwE2JKkKvbqGU9lem20dowO8trv+cDOELo1cr6/hS
Uk771rzGS/PD34E8RUBmZO7CIKLGo2voa6YfY1J843wZBXYSoG3zT7k+4BxZt0QSpc+79ypI+y00
QXT2L1s7WQP6J2uC9dpCidBwrn49JNjaJapXcpFwfZSt1+/QtTP6zyK6F1QfWtTeKF8wBq+66R3E
aG1iwww2ahWt8T7J2mWYUpeBzRhYc0Jqr7wRNooExjP/j97Hf3qQr5p/Q7MWIlwSoncjhPRTGYZK
7YU4Sq40a/xB3dNZdDlbJJTFSakMLyMACWTj6vPSfilN6aov4nY9khqu/VYYDDjtG4uSoVrcsvO6
xQt6TFSU6s++tMUFIEkbg6bdlPnwVPm7USDcakEBfSa5+/lLYaKonsRjk9QQR4VPh18KNBTVmvdl
HushW9SfaOHZlw15lqyvR5m/iyW+VRwfOrNm0krH30gYMf8GKP6c65fBuXsFCIuqNmt/pPlcgoJP
pC2ocdZk9lC7Kt3qpbZovDQ3UDNfxZCeCV5nD5ltQgVoohyeXrrtUoBsjgJs8827IY7WCNpWHOwr
K/QpZj149crJ7nZZJsG9NnjlSr+r+DpdtAv1UwyZIhy+h/lONsL7gV3dml5b/eYYSQv1IPA1ALUn
PXEJ6+Gu/7T/whtB97cKLVqhwXG1/jGI7malY5c96ys4YfdD0WbW3Wf1OU71sSsDxIuCmFcUvVdz
+7tsh6a55a9VqFn8of85aRZMtZODzTs7k4Yai83ZdcYZudbFWjiHzSoQameiNhI9IX8gFxqh0j21
GrG5ffD4TZTWHv+59z/Tl83LX5ZpqGkt7V67+M74kxmFv4rructi3EpDPp/2XgxqN9S15/rIcbw5
T3GCBofCcvw2i6gCRPrmfwLvWIhDSjEnt6jhZZnXGU54aQaK1BLD40CWslfQFFjVT7Lz/qpRnDpV
UWjpPPIlij8h2yjru3rYLTN2DUikTUNBy761iK67KhK7QL+QV/8zecXbGviqgXluBwWp3MtojMMa
7l9vU5qzBuWq5sWnwjaH4ZAV2ciW3nZVJ+FHTZJs2C1oRV+pVAbzelCPtQlSmHGMPprsslVfphWq
MUIU6sYm4k+uptvvcDTAi40mZo9wE0j7KpduePCDlBQO7G438lYsd7SDYvf7suCyf8kIa+v2KnJo
EjhhMIrd6NTTv0qLdRzLegLCOHSsamfCCVXSyiXItuD1k9h5stjTsxIKD6gIU58mRAujbfDdRJit
n6n10oGBf/FZCyjdRPn5i/vUTEAsMlae7pg6l1LsfYhkD3gvrnWczt/qb89j/WhzH3f4ryRieI7n
q7KSUmken/9UtvLzbYHfORLuAO564drhj+57z9Iqnqb+HrIBj9ZQnz9R1Y7xHKaHs+nbPiCBu46y
7Cl/RunTnRWCVECpmPesEIbLO+/gvrcKarXkPzZIiDgx7L06G7iArVRj98Ze1Lv3pJV/U5gd+fdS
8d4QdEQaKz4O4ybRrwgRzxGt8Qtpq1X9+MOcYq39Sw1MxhBEgEacqAXIO/JA0jP5Q0+FB9bpRFBp
98gDwxrHrBo0ZguHy5eQHO3UaRNJSue60KtZspgwvY1ebFZZseZCEf+4Dcu/ozSIPts6/4iRW5Rm
s5Li1HxznSp/FmL9muPsEJmgs8d/iYK6m7ficLaNAcuGO/9Ah/HyK6AgjqVmcomCI7ERyFXH+1ox
rB4vZm71fyFVwIBSvBG1Gvl1ETDr7gGyXl7nv0V18wntuvyuu4V6Bu8gNw6IQQIwWH8HW2loIklA
WkhQo9z7brgTzMtKI7OlSpSbaeM02i5W3UjT9qv/0v0bl2m/QfPLBiI+kXERsytoFtsQ5YaP6pKQ
r5M1IMm1geVWaf4b50qyCxZkC8nU/2PpvpYUS5ItgH4RZmjxitYakswXLEkarTV8/V1Rc816eqqr
KoFziBPhvn2LQ4N/nC003V22Pu19k3qDt9ITdow8iU032c+vOK+sw6txaqZVFX2K5e5+YOqf/YoX
xWHwnjGWBwkseWFcjcpXmG7LdrYCupAHdikKv+1snBS9AISoHgf8o8Em4ZGye3KYUv0HNvzzywj7
b34iiVnETYioCeSPkfB4ZXmX+OCytMoiIB/AZQjFTcp9OKXRJoJoLYHKldVGYOJXlu2xfcjZHml9
SvqxAYo+PmwE9LK2CQE/xXoAHjmt5ur74bl7dPYfaY5IVG2mFfy5sv4SZSAUnmEonGviB9eXVLtl
rBWDFoqiA5qoarNra2HFkOsYShn3bYZ3m3fYi+n2PWVhOSudUpNVYTo27ahJ5rjkO+aCw71YCnep
7k5kBst+rpMaGO0XJuNpf6qijvok0mUiNaQZHLFEvq7W0DzdG+6ctWc7F0yVLdmebV/svNQdEaIM
GQPdkF+khrfZy9Ez0/4SWVnMBIM8KJZljkbQBXduq1Fu7qT5oTuHB7huduFltKGKMI7aJBb0ILHa
WgpCtPdSRpL3urYUdONRnJwbm1ZufpdL8ekk+yEkSiFrNKYVFUc+EjeqGvLu9+pi2r5WJUzh5WT0
dIqHrk4k24/SG8odGUqJubWvbiqAng8i3P8/QaJfsTm22Fs9IKeTN7EaaTmHbDq25un+DfW+mkZW
T5FQ7suXStpT1xJsosIc+Ve82oy0t619C+pS5NLClYfbcHEUvK63g3PVWWx/fn4dO+8GTvMmz3OK
PBrPZvVDuqK3COBbTiZJ8NcPJ8VDZMy7St3bCE/3gvZGx/Jz/3l7lGNMX3Ro1v5dXxLnXZrrXIo9
z+ki4ys+VOZpT8DPrnKo74K+EYV2I3rZsYcyIG7mUVl2aD5KskeLvaS1x3TLoOwHJqPXRsWSPUhq
X9gXjv9dvs5EGso//iu34rBjZ5WR6WuI/zBgJjk3SCr9mIv0QxrTQyeuCMZKZR0QGAHq6lLie/XC
fngPd3Vs8/zW2WPAeJqnNPuWZ7QvEUC8QjW9IEbuhYIk5WXc1IYEj3+N2bV9bn8CCa6KuAJkxpws
HF4CRRkDbsvYP3G5c51sIZhYZwIsHj8jWvybzXYDhjj+4RlQOPYRfocXXVAcYSGQLqVEM7E+lhbp
htS5Km3iFHZ77N5+pDGV0i2mCNVgLB4rJrgZVB9du3m4jUt47/nm+VYJOJUVQPSLr4oOLoeBE9Nv
jXs+32qkvcDTU2mVWrefM8lPLzYe5OZv0SnTUc4c89IEiuff+egwMQqiwul/vVNPrDpmP5T4TS5D
uYBqMXmO4V73seF5oIjv6lFnc+XZyPhyq6taiCFJjzEEVhggL/HSaYUFOyslYEiCR/7Peigs9fqy
OB1Z++VHJSR0vSt7gx3vT3Wp18badqhRtkzSP/w40OKeoIGrv6HWIMv3ALFCx2XlboM8xUPHNw4v
rYakRqx6t0wHWmyEe38YjcPD+So25jcpXAo6jHjzcgCL7vGFSa2HAzTkKGfwe+FvAfvA4iNHUoq1
qcijRHdIbXbnj0lPV6XGO3BXiX/N6fRsQcjAhXkotQIpCbe4ujCeLsF2pNSPMLwqJCurXsRWrb4r
PWvpatV5RjasI1YfCekqxmcgH/lTgf0pjrc0LY214hWU/owi+oSTAww3EcEkkuZRefDHdKA3U7XN
fwej2lJqHLReyUpsInYSbiYPPNuy55llFEQM0pzq+ZEM5G/07CybEd8j6Lw54Ij07a7dBixk8ltT
Ggd5WgDdbFoKCagZnpjazHThxAex7gxpfhapYLlZkaILwM2oZCXOyISvMQPcz6Gj3c2P5D6NwBzT
tfjoP8RAhrwnlhmkqskewu5+jnsbPDap/lFoo5VQioWmal19Na1DC8U2+6i+vy6i4bWXd2B84dHD
2mKkeO4GztW741OsCg9oJ3sKRI/isjINpiYgCNPAcsIpGm3YN1urf1aB18kR0zFIrhYO9/OjcJ0j
dVf2ne3ArYB0nGfR/r0u9smwwEABITpbkYcc7y8dQdM2mt6+A/2vZJk5TEdZtDQ5MtrSxad4+o6O
dn9nOVEGKWTVwC1jDZ3IN2aVpMhE7QzOxRsqZYbX6j/SLmLfTnJ8CNFYDyLgB/tdc2QfD+jN6Fpb
ija655GqAQsM21hsxye8fi3rZPs7xx8UuuDZHUADwwKs73Xi7rce/fM3eHwK/8iasv56ozU4toWd
hnZbTfbidrr6Pj86d2/X/LRBWo5GcfN6x3IEAe/kORjvx9dFjFIyyco7MDiPeV8lC2BlEFbJOBme
q9S3SkaOsQC2wzC+d2z8w0T4g8pc9JiH9IP5CkSPEi+Jm65kV4DrhV4MIlVNUXGVoyG3JdEU2913
Fq8//De53j3yz2yBDcNNCUZQnConTMRVgKExCycqAKa2rL4lMeoY2gLjokplIwGYDYLlN9OrN46P
olg3+a9jk0xTvXTtEhv9CJSIeGo79ob8Aur7Kpua6JUDSwo3I0OfUGU+t66TG3zymdG24r8HmBG1
7DerG8kFwVXkwf53Ot/NmPRr4mufWvgEN1tStGI6djL9eLa0SvrcXb5GURUmEq090klGg3H93fZn
mP3VyNd9pHPNFd4/5pQ/7//ABO3lOT80hShwh/qaCipYlpBQyucWh+fq3zSQtetsFIrZ2occTDHT
2FdhPzJe2DZUsZ6qJCONbDFX2jdpWnIzbdMIJ6vDvinsYjEps2RLwRwLdMr2eTW8TYh6mh9QaFh5
75niyb4GlE+Q1RwgdfYlga24g90994Hhvu2uBdyeCo0FRE9npIeEcDYvZnH2Uy3RlC/6rXJpGdwN
SMcFuWUBpSZz8Ptsfz9z2H+7Uwg/9/Ha1TJXggFRSEHmIBTonKfhbFWeeZYO3XOeAYrYQOWXQDj+
qPPn762bEEARyEVpsPvrOyRknRiyvHX6jaSIC81NOJIaCUdxnIvHHkiwmuuSOrPcn6LplU9WF/oQ
GIAOZ+C8nryaocM2XHhti1F7Jkbto7UEjl4qwDak6hCTFHKOQuLavfFh6gS09D8jCgGuuTkItaKZ
nc9/duVp8fKVag8Dooc2YYDBUgWkLDCPTtkivpf4BYEd+PM4Valf9LrYZeErENhbSzKae5V/9m1z
7NLUxU0ljN5iDVNoUs/wk7tOZ3xtaF4JGP/ZmsFrEh1i13RvvBnJNEpi+T9xOCIBPaeYLlJO14IG
GOfwB5teNxYYXBrJyrKeLmIn4ZOJABf7GQzkorCrtCyFps/X3pT3rU4jALg5s3xz3Yyb4HKql84a
T3iKpyvs/Rr+YVpzxYbTYv2ZMnncwhGUKcqGVPFTTQdb7bhNuvpcRJmMe2atpY3pTnC/F03VYS3j
loVvbY/rJIZzRG33e2P3f2E1koC4eXJ7FxDR2cVz70iSQ2Tbl/8onAOB1aWVjw2pzIW9Hkgws7nw
YnxqPtUB16p8l0R3kDCqcke8NXzZaJBGh9S/7rnAUS8lfZ4s8OXWfP/KaPUpQNAdG1Tj5bWjsNEh
C5daOWTz2S5RnG70SMztyp/qspf+vn09OC0tK/zLy6tiQmaEHAVJy/3Y1/O/TPVYl6CCwjHYCBV4
/iQat84noBjeWxut0Z8q0dnDbToh+L227QMfSxwKMdHS3/sWgWzhSqV2reyDTevo1ViPPlxpg11Y
KVmDXGqHirsZCwQU8AYOMTdsmstuyg/i/uDpjljP5xPVg8L5dS2yh9t8764cyQq5SzHXyfYef58O
k0awdikon5ft5RhaCulAJYE9AjoOw2U1Ijv3Vb6OjWKgIfQIlkyPMQq3k/AyMDBHuuGw/iTsD4fh
un2phYbxJueFTRAj9FvnWJiWcSRKBGnfl85qwMflP7Yys0+1+y7+x0+2mipx3eitGKavOnIEWlv9
AJeuYi64yzCXhbzkz6CeQrYZ9kBWLY0jcGRCv+qeSqbBOJXNxfm3AexUzZK8zULOQWAxhkiSR3XT
OTO6qQbvr2v+BqpIfD3bCe9xsqA84ibLV42cXEcTBdC99C8nPcwwBFpgZgXEGbHMdzejG2xIxRHV
09tXVp0j81iPbF1jwaMOtW/9gxvK394mjhh26cBhr5qwmHwY5YttY8tV61lMMYtdM9ZKFw9f929o
RaKfixZy7bUqzDCfGc2H92BaTmoAMRDkqFu+ls0Xb92K4ByvP0sF52z8vGcxiQyGy9sfcjZE8A0J
KGElON9YoZ0WiFXDVV/O13duFAhV1/KhGuJassVkbVkzl+/97f9b26CYoXUzpVTrXQ7kNIPW/H+W
fl7/VNpxtEey9VvEBhWgHAOdqOJeeURXkVtEeszxzP3XP5cBv99JquzCq4fZurcr4x53XeGS+eJt
dtGV2fSQbaqZwoN3l4iIYIkv6vkO8sBZDwB9c5VH9Ovjbf4XnOx0y5WwHJzTrN+z86R+WgsSw4y8
1T0XN0FDl9mnH2Jomu+vOspfc4lMVs12V4OQ/pEpsOSuxie03bXlALnGlJqF+KkUYYBOrkJpFl0V
BYn8Mktprq7BbeZl7P8LNsr+xQM3LVl6vAtRHM753iSOYfkzfz0UYu/iu/vpXwTpkoJPBdbm02E0
eztX9sdmxsN0LyeyZeCY5Mn/JBEtezluO53Po7yF9wmd/VkvCwkW5tcCW+XXxeba3SLZNXPnOpvH
rMS2HWmF2K3qJjXKpCvLZ2cqHSovhurFZb2V2n6fZab/XJQ9L0T2FCXzpszt1C5B5RN2IrzS2Boj
vhxFBuqkDNRr996zf+8lR5vJUvfEofwH6WzZ2EwSzX11T6FEQ9OK2xyNLPrTdSE7jvK36F+1SATd
/0qvSJGTJ2z7Jz2OxPPx0RudkwgQ3XFdXCL2DY8mDkPuubEhBWdCE9vjrBs6W0wFvFrF2kN6WH75
Lp7Q9w1Eg2Fdeh2iMyKTzKSVKMeaxtv5v/+GPuyhKArjUfP6S+DjrZoDpsA/3sUci9tE0Y96Xxzc
LkOuSzc2jDXPuGC2jv7u+9TNlePjEz/zAJUq0frRbPF+441SeTwmu9XsdC36nbfIkeE9N4ndqml1
MTeqX2+hQOkjaV+TvSXDLzU1Hwwvq6TMFhOccfyRSSUMg42u108NX6ijj0pyzDhqTsFgAo9Bffrf
q8Rf9uQb4t61mPyU4mNveYDnJmaK2ciXjUeBKuHwVL6IJAimmGgnKQSAPomDYdS6uD4UvWCW1RFv
MuYF9di/l8eC4b6oGqkFPXYormur71dtRSbInLHvZrSv7WM/ui5IUClwfET+89k2TCxsI/SajqGs
qjRAANs+hL3LAFR1+NL6JLjf13kgSrYdv+ATqhyACBLT6RvRetQS4Kp6nBrxu88TM/Zr/9x350/f
Kq5s0cseYyE70ghiHv8EH+RrP8FPVsAfDn/BPbwZbhzzyv3JzyTnDY75n21/2dg2fLembRqAhGGt
u0io5w/Bj+VJSy2pDUAGr2YFyayLafvalaQouNSaTGahgUvcLFfLxBGDP1eJxbpPxX82W5Cm4r6c
3Q1eqZTckk73hZ8EwNpTVPr5Z+n4suO/mu/xVEBnSivcDZQQm7yyYdMlyQ//EeZZGSbJYXbieIiX
yhOei4VJaxL05Mn6T8xLvhkWxZmvIxDJk9/aXiSVekXkpfvB7K66m4f7vqzcf12D/0+6kmjbJ/Ix
c6vSRw54pCTPL54NRorvRM+/I5NztHP/lHyPnKKf+0F2kVy1kpHS4V5X1ikKz8ivDF3nq0eFjYBO
yyMVeQf/t0ykdUuVzA1W5FIvRcVig094j1Zjq6LvSc+WXdDXeH6memC0bjmlazzD0mcVBDIMMSMt
uZy1uJG8nmDbDyqCPgD8SK1GIOd7ehavv16N9eNn2wyfR4iUMpHqWk1pBDE8DJ//HA5yf9x161z3
yjEJe2qv09BCbfuuI5M9b6+/FT/tTPHMCWyYunPYCIX+pnuP1qz+F+3EukBIf/ylj+GkemVYOs0/
iR9JQEKy7K32HPsdP564F3ywk+i74Wq+77sTRiHXT8Ffc4koXNxIs73VtIMBs28HQv6cUGMdrSKH
mbR7GOPfOzaWWgwA2b7oWt7a2FQ53Bp2SLFKDvVbP1ObZHuxCYfm3+WraADjuiOZambaOiKa3uGF
mUmkw1fH+coRF7aKgEt46FE/tZURx/HP/jd4KOAvM3kQpzvGjznlKpd7hWAEAecdqyRu9XhwSuC9
vjiP3bXU3/paPo6jkBBUdzviqpTYlXVrmhJDNeYIb2EXrQwFucygtlumIFbDZYp3nBRLTlu7rHj7
HcmjBvxegSNEhOAQ8YMAvGwiSOUz5sC74ILNjdzlLPvyxhaXbA2XVQFJ7L53P7yHYa6o71slmcpz
qnjmBtuzH++sU2V9mz+No1EZPb2RHKsXPlvH7/Cml+LN/XkWV8fOg5bhH71ut6x4KUp/b4EnN/WC
ZM2Y8/iN/wyFyfjjxy7e3erVSHHT4K9FSivxUKZ33fcRoYRGaCKgf3vaW340py7ggU1hzaRVsEqy
f3HdrAXXI8wk/HJd67O49MiRD1hbiLysGuLNR7Ifi/8X/dSSFN9/3svVgU7cqPSntjVkfDain9YD
dCBGmTnYupYTASPLIpdf+omd3QpruqZnCABHO9mLDYK9z84MY+178MEZkpDiGjfiJetVvdJPuuLY
Oo99QoMUUrrAuVn+nvFttWfodWikrAOm/9G5wy2zZuDMtKpBYHuu2bKLG27AGG+VXeU02rWSjjNm
J1BnjJSgWPpob6YVnW6pAxqrHReSLsnSDH94MzHhqNxa9Xe+l/zhBHMEwMaZPjBYUltwWwkx1E+j
ClZ3f+nRqqVjPlflxvYQaLbSW1cD4vv8SbPsJkzW41w1+B6HYRJBqmFcP9zXiY7QKoK5ExH1zo3E
AJxTZJKKIv2Enr/siIT1x4UbFLZcA+/8kZXS6m4y4V1grqtmD1dWe3UYJl1VuLLJumOMVfsMUIbc
4RldFzZL3BRNC6b3Pmn4caS64xezdXbwcDSe7eDMV8vs7fveMITM9tH/mtMCu8lJXOehoHdrlEf1
wAaChD/HyH/NdOsnOX6SbHzorVggENro27K1/h0NNaAYjgnL0GlAPlbatwQgtE/VSOkG4lLqXE1o
WA7gj9htGmylauhtQcNhOv/MnyBJ2qbOqRwJek7b4vPXSWBDshHYSz2u93TDg7GNVW7J0p30N9K0
5C/Sg5PlVKZ2RHXDbUiWlxkevR5vqRO1S0KcQOEKtmOrMLE+r9Nua5OYc9TxK74VMaVc6QAZNAs2
uwWkcKqvbcxyMAryliGA8MIE/uyqZom/5W8aBvWNLgY2yPaI3zi6ht7SZpdPttdFMxj+2LZeNvYS
WRCItK6agLKPtFkHFNsCZaVb2MsPz2rPl2M8giAAu39tOzkQTLJv0cIoUTrA0bkugrYVU/NHIJBk
ZTFPGivF/gKaNSAIFod0QEcgO3NcH/NMhRabymew/7ojPP1jX3h+2GOwl+fJZLp+ba+pap6tI8Rw
28f3ps1a9jdM709cY6CCcLH3eNs/tstrfyHSYQk6Mj8s72//6FPwTkw6xhPne/BL+crM4/3QL68N
lFDrZLY+md13A/+sjXgzDALQFx457DtrQnv6i82hs2GslqvSN7QOOKqJydKwualquLYTxYCMPHgN
+/rDkVQ7Oyb5kheXnINK75GNQVg2t/9WYpj8+fydJklu/9cFYf5f+icjf+4r/f8uxGfzPiltsrXY
49mz2/Ds908YjDk8iJT2UPc1/g9aV/dh2mkESc14/PKYlra/gUarHW9GAPkgW4/osR9YC1LNi/B4
uTeYcq82H65Kuv82WwvEx/kBeMextcCr0UwlONgtTZ3xf6kQIvOlPpzRBoupFN/t/PJ32mNKzLOX
xK5FHq1B11ybOvOILcxsW3Df4EohgIBoTOM6C78maET8CPjBtr4jOcBoDbgLckmyhKriGRQQ6ldn
w6Bgq+b3cC3iAV/QhFLJ6D8ldksthEuIvYNYidd+NR6NNZEkLCH8CChl/hSblyqJ2UglCo93OXP4
Xt3lAp4K+80XRD+7qcdwSp7F16n3WJbOLFrO1c21zlMLqYl6wEjqs+ozptmwK3n3cohQmXwOjHwu
JzPBQCT9kkAlD7C3ZsB8wsDffsVkHgVHkYhE1NmxkVkzqRE5R0BdxrQqziyRasizr0RLE7Tc3nFh
5rnG+YYhmfu1fZGfc9FZ4WRZz6aH4uWG7ZFCKKxsB2kGIeMju92TUXL2a/fzbhxnfNSqr87+i8CH
OZ52ogh9PML40QLLOLJZXsad23/Rr+jXgZlKIJJdB4FLEJlv8R4CHSgkUgckKGaXtWWjnfLpRbT0
ZJQQEL7js2cwrg5Eplc5XZ+gaqKqklURHKSMQ7dC3bK1SGlG1djB/DR28+mrKLJq4oUysZwABt1/
ZvB+jdU6/99Jw3gYghRAIVpyZlqAmDtZSCoW3CksIufScIU+lDTyP7YOPFfbez4ssA0kv8a58uhk
ytl6aBrYvLBtOmfCdYPGLs1Ux7StnQAwlXf0SS9M3jDMGwerr00Fn2w3fLBjujQbKPNmxmu2DmZD
CHPDENaSNWa+VcyCaECq2y8PezVUCvnXf4z4kBCw86zDLZacY662r0o/So4O3aCNR2iV37ei5LnV
MtV9T8thoaKAl+69wzfvm87zv319C0G3Pa37z3YS6LlQ64Onb/37wtZt1Jst5GLjKVe2F2KCYJvO
+RJ8w3K5+iddfWak1DQZByZ3pe2m/qLXvHS2YBkEpHpmmPOwPlFbsr6eD16zEoB3uXRQxLnb5Gii
uTJxBaLhxCfYnG8czEEFwCfbiKyywobZ9XjCIttAyWtYnZ34G92w+CC5iXRT3/fZ82s9YI3L5237
RXtyHCxMsoshKY7flR101XRWmFfHzPZtODdeBL4C5lKnmmKKs4SSpBXYAgdJH5/qbN+e9QO1eIb3
rmUMugHkc2796ypNcNFhGggty1LrvHiUleHhOYJA8e6nSAmU0WRJ9Rp8A9RgUw8WH0a04aDGVys9
e/ofYrg/jYs1ZbuZJN+ySTQlWVfHAEMDJHDii0YUeSyISuqpv0wnA2eZjhl/VuxGmfAptm0cWVwr
urE3tVB2lJhnr22UEJYrA7aaoJHObfR80EcFSsqq9pio71dd73QYbvuHOd+bygcnjkdCX11vF0/u
XWrHFMrgRQGkXwu2WSkXxPTQ+D/YKaVHzthM09vG24fCnNiZRBwfcPwUYPYqR6BiaQbBhWePYZCh
GH7dn3v/mhAiu4/XsvLtui85qhuMfUrXrimKVdE+81FKOIgkGhlj/1yT5fOrM/2lMtnGKHIytl4K
UIR7s9DgkkOGZe6+xuVfz3aT0x/VyJkhpsLjVPh803g5xT3xFAjsSx7fvsS27UvKvCYpwPmRJuZy
w8dTEfZzCj3+E58uEQah8hf6XWJ+z3AW2n6dnjLSzW+OjdNEIX1Rj80i99LaNCuY3tH83ZggzaPb
yRPDY7jxH3eTdZHr5EyWLT79DGmJ3/xqhBGH8hNs2y+VXfVeew9HLFsb68HqBcAqcoVZ8Wi5VjaZ
0iZd3QQApf75dNm6kRB9LjVti05KoZUGKWRkehkqUxNWH39aioAwWCw2Gw4BYyL7sYVauI9zjBTW
/6iBmy6Ah7/Co/oyL5uOZV3QOl7W5Viiuj4GRo1xA3P4SCEO+a5pI47jWHnXvXTO7WnPn32xg9/W
j703z8j0z6eT8URu8/O9wiwE6KA/G0jsjRYwO0mGIawNvYJpbjFR5bbzl+hFUJqTwq4NBSkY6hez
jChkcf/vwTp9Pw0qQOsmH/bfeEXsA/MAUAaYgcpKG537u//u5uff6ELPFvuLP1ES1wRc8WgtCXmJ
U/FsUiaYqJ5gg0UsU03gc/EdeC/04XJn4jbQBdQh9Ue8tT91hdlox6muVE145fui/jx+dLjjSOY6
51RZh6/q25me2Q71eTp4D8CnG59+Bd0W+HT//on7S5fa0UW3D/HmKWdLdcj/6dBy55rzfcdzjSOG
1GtdCg04pGMajvj1+FIsOhqsU+1RDK/Pm/wkf1BWAs+uFZbmSEx0YXDCGFTcB/a07qSX0+7E+za0
yu9tLGMk37vWU4NXZ/ErtqYWzqr5rZVm0IAWErrIp8PyXbHgmUbhaJUDm9WmVlqmwXKog3jPDkP/
xalEoVZVASYG7EfKuHetwCSMDKhE2ydTL6T9MGLdNF8TXnS5Qfh+J2CfdXtTw+AIgo/JWduiGC5Z
F7UwdeevAJELlGnszkYSMgel/VtXlY8YKJSZBYt4eBuY7DsIqXqYDVu89tMi2jgfJIxxHlmrHnZQ
IN3G/sKyoxDbjPaNQXLy+8yr0JvJnp0n205hXAdxR7a1/jeH+pc0k1xAnZILO+emy5WldvvTRhgV
GeKY9+kifjFgKhRYOAOTUPjdqqBRg4hyZD16mQvYeh1atvlSb9891hL1AVXdpfzu3SGt6L6IgcKy
3spdjMPSqdUz367LvK29Wx6Fqji3Iud2JNLxVQOZ4xa3q+SGSNGxDk/fFkJpEWcVwTSan38Gqdpi
GkQz+9nLQPIn3os5Aw6+N2oyTK7OdpzK5S1eDO4w3yXs+0yUHgrLZK+FRNbLFhZIHUUf8sWSeD8+
j3fDZV++jq55EV2EXKsPcsSxityPTbVFDMUdUXffCsENV6BZMRBuBWRVWeKX+SVYIPFevM4jz+kd
BCSK4pHjp3SI4xI8mhKhymmZrAlTvkD1z7SDHUzo9hSNgR5nqfEpaIVa5VoKhLmUWbTl0U4c8vdK
pvFsL6sBiVucF/FeJHjO8pCy20d6gdr0Lq6/sjQJoGRz4HP5gjVg/LDWX/r49MVHLtOOhUhN+TQH
jORvv2ArrJN39dDb/azLuu89orKMw4aUoBL0sn8YZspRGHIgr2SVKZtaYvIePwnfiHI464lZQ9tp
IlMOI1TAbEWwg8JC4YlE5GvsAnkGWECM4wE4chATAJmbVIPW6B/RqrEItr+9X4BKAb3hM0l0UuJN
dqbg+r9UuM9NRNrVfzSTdflSnlWXaJb/Hajfmfx8+c94a1kcY0P5UkW1E+mINGia4ZezPU9sgfxM
LxwIdPH+FcfmZMZZ4t5eOQ4JVRFlgWYxRXuwvo5jtwahbrDmvA6ew9fPc7gp9YzqSyhu4IrQ+Sq0
z+z9YoNkK5hShzw1e6hS9IRDlPpVj8OMKoHfOe79bnGNoIngfWPpvg+fn5sJF98uOMzLqcUBKHsW
Q49iT6hYQ9WAyI/bAZdXu04ygWRS25MPB1UUZnnepqMWqIPMvewiAsXOX8jTnDe+Cu4aZU7HZq4v
y/LY3g3Hi7Sx4jylZ8TSYE4Y7nWUiBdIVvpZ/j61gp/i7PgfMyKfjn1AEEnyAVTihVthNvffoZTk
QDdvYedsamPEKSsixAxme5taaCOMz0gN+E+YtUTyyIu5Bu4v50wGOY8m7TAhOzETDv8kIvU7ypGk
Gv/VeF7H/qCDBtDgD9PPYWDeOIvhgYbek59Qb1qLVZ8tg8Ouk0VTgevHm7Lxv3EJqm/x1dzU/vkI
qY1X2iIkmF1xX18NAu/DQ0w7GQbKiH1Oh8wgvtj2XwNEWHNyXa1rSPcvIA/fGBMDTEvId4MzP4mq
wxAS8sZv235t6HpCZ2/8Tz3H7h4fal3OdD0SvNTz+/qtORNkVxoHgSIKJHEHDfx8WsH5pBkJArEr
c9iHGqnMD1hlyyu+dHabo/UfwoB0b9mf/SjStFTbdtDXspa02HbzoB0Tj5rf/pxpPAhFv0XRRShB
TUc8A8F8Vr28ocMNUopQv8MKwx6hvApSkX/fTVBVJiu8xRSYp9rx1+bkBYLALLiuX/uZ6g1PsNBN
9Gq3rm1Y4dsmPRiYRt6px6b14GBEhV1ZN/Bqq/feuUCkMJsASKGGYrAhQofiAce4ADdQOn+FlYuE
w4hBh4+AiIN1GMTwr0Iz45u5OEjfpTDaWbvYwGRi8dRazzZ1gpiWzSjuXpzzP+APJ/0ymD1EqCtW
tWg91zmO923DlsifVCDQVu9WsC9XyD2DWZrtiizKsJ4kDm5s1kVZYUCaN8Vat7fjeN0NTFHcR/4i
Hfx1cGPYcMhYa0ddbvNU3vYiupg98wuYfHvXPX2Ty7jDDB6Cq/ZxRoPRepV79cERYVYY01+8EijL
c9U8agtW+JFkVFc/WtWuYEnP7bORa+JEo/YA1fiY2UCUD/WZbRThj+QT7LP/9f3vi4ioh6Zl2cJU
aqnwWejjoHXCnnoKgTzgiYSvLm6Itg9GFwwwRQQaCPGbigeDUlytIwYZfLSy/wTJzBi4b9tNwRwb
n46yXhEPx1IWhynDoZSa3K0IbjmMP86tbraTAedwmNDVuH6hUcaFCOG0bo6z4rG1/7mmC+kuokk/
PlCcF5ku1iOljOFxJTNKF4dZbmL3vnVkS0HEABil2fTJFmsOzaur6UAhCtICB8OyzRaLDkQVXFbL
BvrhNvSSaqHcIKg440ysRPXqzWdA3+CTB9yVLeW8DGjptBJKayngpV1zdqysX/9W09lUc4v5FP66
Z7wiXrmOC1CdDo+FXdlGFQ36t/zmXPppnOV9vsjFhNaFb+9TPY+gPtt60FHjgHORa8YGSCxYXbGw
5/s+wiaib+7REA5zgC1YyyQsgEBnS+6KBxs8uCMke21LHTMRH5wbG3ZIcdmcluMd84cCOeaUlM5T
IPRrzLbP4R7pZAR74qsTZSj6zHxMAPPb3ixwvQ6ovqdaUDpn7e4csCow61vNYLu7dyOMmrtGA0XH
qmSJY0kRIUgt2eKAdSsiNTo/ZCtkK8hEPpc6x5PZmp1b99ZVMudqCIlf3Gqqy+Ce3yFCQniK67Nn
O8QNJ6kto3KsHwB2lLKcEpEXRrHG02I23vDssMoIfGSWyCGkKx4SKE+KjmGoiRR/IWpXRSZp4cGX
ppUZmBfNKfJh0L/CJvgd00W+L4UYL5fkj1gIqF/i74SlihrbIuEAB/Eb/gzYHMIz6Zflux0m4Zc0
rKtST7Ndciu3439GKJGBe64LMq2mBAtWCPiK9o3H5LqwkXY2OTIzNYbbHat8kM3W+cXoMv5VEcZs
pemRXv3dm46SNq8uk7guP2UYHVqtCl7BxeZhTc024Y09VRuypsDTBka2Ph2zWOPalpUbliYnLVeM
nE8r+rNnLzZ7LrB3q9YNFKjycwN2/umsMhM7lh3PeWgh/tuEE/wk48T+3+qwThYpIFDR2bITHB1L
BNMEH24LpBvqgnyPsI4aDoiUm5eaE9SXsbUXLDRbnwFhjvIm1yRhXKgLX38+E9OzBYwkaCqNbMbP
igTi4A+x97wgUnnUTEkZCNqXeMzVZ5HCUK9n/6QzHmsSkxxF97/usY2uZ6vVwICN1y1OYks7N89E
UuzJ9e2FHAu58qnWmTLVslOohU6KQDYaJjyMDMJ6/H0MLfHytYcb5SC2IjvYb9QphYfZnXqGse2/
jtsc0pN0KSXBSsvxw/WptSVBOCubzqJ45ewNBUVotsT52d+VMQ6Zxa52HwdFaKgLp9A+2dp/5AEU
3piLp6b9ROVNPGFax8vGuZdPDIDzjQ/S37pucBSkw/GulB/J5+4eIpjlXDjKu/jaRPO72aORnicH
kqOqydpphh/FQinuVC1eTIIXU73A3+adP7mxTOGWlYtg7Wwt1b45ohSMnSTCvo30NpsijFfWzVT7
2X13T41AVjT3lJCVkpFQQnD8GzoHnKrrugU3zAae2tRyOrOZaaf6Rq6VPb+0VCvaTfWz89vX6Qu/
S+HIULoa5xWfsA/D2pFbE3heKNztV+EvXXtQndupecDxM/7v/Z2Ucy/n+2gi2X29SrkQH5/HB2vm
SsnuFQVx14j1Xr0kOJBxRcPG2jgwu5MqPMqUYj/PJ3e6SB9JV7MoF7MQ86HenWwTce2jYEMnzBbl
8K7Knz66oqchVZrOc/2YJ6XhJTn0Xapuu1YpPD6qJbQFPG7HT0VyejVH5QmQy36DUQIzbjNbjyTg
+SqWHNPAKBjXtWiXr1qs56bzx3OPB4fFxTbfShcvMw6xEli3L1nk5US8FE0Vj6sak6v4KNd4nssH
PiaKIewqtIrVN0+bxJ/xJEorQLn3tvfl2hGlcw5tTjX2l6U3djhWtmTn+9EOX2bLhC4BBFPPm5EA
fbCb2heecbG+KzNdqnJATOMH3jQ+5nq+3U2goxcx9A6LaCfWi9e8WvFV2IiWXTwWzwnyYeOJ1Cd6
8uEwO51K8uCRiZrLEWj+1X+Sy8zS3Q1S5GgdL19Mc+i2961Esva8F5Pxsqpt/5O5FpLyzCz5XSn5
X/KFLJqGkBM30rMxL8KHbMWNbV6FZ3Bcg+r75Q14yayZF0c2fyElY6zHLglVPVnl4RQpZp+lMy+7
Zzn7YEqqvH8VIl8vlqnZ7uVSesULD8HvnmF04AUqaDv4amSFBDoXcTM58dkFWInNbrMsFm03+Z3c
mIeIb2NE/eov8++W72Zb3cxDgsfAWLTe4gTnxRvJYaYtOs59yA7T3a6guVJslutn2qnSuukzSqxe
7krXXmbLQbeVeahAViq4rETl+nKf5wdKEpwhY0Z6y9xK5NpHR/mpsSOZDGwpXLzbg6lIJ5W0GZ0Q
wmhF3o3UgxDj2F8Z4X9KlznW2K57/z32ZYSq62aoz7Xd9wP35szkCf/RoF8dtOBBuoPgg88BA2t7
FV5QRK7FAgXuHaxo7ydHbZs+WWmTKsXxSqbSpytoSev+59LKTd5oIrmgjsVpSS+WpwbqlEIHFwZk
jGGUmdyjnavQUEXNPdOAmU+pZ5mNLifJeD1zHp4uPY7ASfbsb7y3jt9Mfjqf9B8D1Q93xMtQ5XcY
vnf127V2QibOVDF4nnfl4+UvdauvZeNJ2AgkoJMQ91YOG+PAbblJ+pJW3amCjEXQf/92kbrTcXtr
muoxw9M9HqLdaHwYt+0unyN/EEmWUHUyap3saHNj0KtmdhW6ymSwZ3qEIeClfEvON89VMb2n5vY7
/oZ/DGRRrWVhxSqrSH0z7TCIep7/osi8t/g4BVvOsIPSbgGY9DO+gmlqEp92cVdi5vCe0Mdoeeu/
pnWv4y+9XAA6mFLUxqIgPgMTiNyfDP9M30+X6v+RdGdLiSxbGICfiAhl5haKYgYZRPSGUGkQFBlE
BZ5+f8sdnt6nW7GGrKzMNfxDjjCJIyqhqQdhD54pFIi7qasWBrmBeKhua7UC1b5ePu45TmsPDo4h
6KbnbyPzvBiyIAI0wm8pKGAWt+nK1g/sldce/6q/9XKDTEihUa2oFquvo94sNCZy2o9FOz/YiOOI
sl7wiGq6xuLlV4yTmTKMX9Oh+La9ZRsdHl0zahvKi7NfrofqEvPamUuojszXFEAHwagwOL/CvBSH
+g+Cv1cN8FXzZ1xoaszuevOk0C8n+/rltRrCaacm07reyuKzrxeGz0Fsx/jQPq1/ww5a4XKEPb/u
kXn/Fb1ZGhDvnd2KCONhmMvULj1DmT8nXpub99YBqADY7rt2s+/n5oMt3gj83Ot+cx9V5dWzrARb
aotmOvshiAAZScMH1obbURbF5htLIZyCXaUwAtdB7Bf/MjoPBNVR5s71SzJOZDmkJdWHp56ATnl0
xwRKIpgbVRXVgaZWS4PM9vNgwnYmsTC+16l2VjeDp7fW04n2EgTJ0PIpW5DQ6nX5Xd5owofV8wl/
Digh9PWDOTWZJ5DLuqoEb+/5r7JfI2M1ZicUBULZYJKjvbZWJVajWlFoXynDFtSq58N5L5oDVoja
+WFCZRq9bT5qU4UlCsHRvrNQq9w0no+AQUq9TTRoejF6od2P4btg9aMVxTjCuLYgQZc7hFpNGoNo
yq/qP51JuC07i8Y4QlG5pwNiximSio/I/ACGolGux+/JZx1VDmhBfSiLvvxXUIPpKs1OSkBsjhCR
ttNbQKt1G47mqwErbkjICtEI+7wXwDQ0j6gcqqi+UqiHiFExI2NJjwDAJTjBsjhlnXQayk/iemm8
MVBOOakdqSWBg9DWc/wOhd30cl8kmTUP9bdsxNfkNQpcsp6udh6dXswwrNRDa115KIFR5Wc/aTTb
VPzuuaz9sto5621R8c7dlW3gDyyNFTSr7rfyjTiogmva0PfpXEAsiBGQO6yAiFyGN3m61b8gM1k9
g00rW3s5qgQHAko7XuW6lFxfz1I0iPSq9YmEks1fnU2pX0ApD92yK1ed+pSBlcaZ8W22qwbBNsBD
5AOhs1XrYGvWwFgDRivLi5krh9E1kndt0hn6lGIUAy3VpGxbMY+1eNBplPwxtkv1uVBK4b1Z6JLd
kimsq2cIkEp/v3laXwYl2yuDv6/RbVSJmEgXE9AI2lpja4THXji0TsQql99QIbRgGNBsmtntQvPk
kHLLfnjjWPnK5mVHMn39dHpnw/Xvxg2AHcAIa9IzLmSPu25JoD5fBeUagbK2nAoMu8MP9rCpHqN1
8KZUO+rl3SZlNANB4HK+bmY/aBNRaPMc0jfKmVJ8mXjj9HrzFCSxdb8w2M8qTRoNzdggXo5JdNIO
uuRt/eTX6/gq8SIhO1vDD200QlcP1MkYHarTP1lkoTFOHzVLM9Fk1XgfsQbj/ndu+orJzohj5aeU
ubp8aPKYIrMMhLvFVKeNmZ9apykE43aXRaf92Q0/i/QX0+MqOT8qqFNo+m5eFxdEPkbHHh12o7KO
I2b72+CZiRcYT/+8KsG1ztTuOWPJX4L7tm+c7llQ8jB+2WLCZZvarX/HXG/V507Frtuab5s3X/3v
78UaQe+7Nc81rp/pZt25jitoqLd6I6aw8u5YDgzT/lnr+BfFNAipLFYUTdBHu83N6HZgePjfMAl5
Weeebs0vcWF6vjO7z3X3caUlwdzUe0mFqP0+vv6jHEx/i+QARxkGYQd6Ol+d0waBJ7xxDg+ZDlvt
/jc/MLXoxpsyrBxuX78FONF7GFUsQQr+rSJBCs1dO4C7w11BoTNEFsjXz9ds/whfdDvYv+bRTfMj
OfXABzSrd/W8dw20RkmjZxShWhpkk4JkW8JF7B5f4SgBCYA4UTymuoWHZcFzbYAMLCoMd+/28Iuu
6eXcHNgSQ293t7ym6hcVPB/FU7oy1pdd74qBwSipVaiX6lkKCABmTfFAJ1RPNlrF1fV9yab/kOGR
ZdWA4de+GB1Aq5rn4Z/+8Y/a4gSdZ3GRzrH/u9vXv9GjxPMn7KjHI21QBKjs3Y1tvp6ZFhMi4cTA
1//oAQ6dD03l2ACYP44rHX2eZWH8p+Ol2bvqFScT23wIpHMjHAra9tWJtsEyKqQ2Zbvq6aGMN0cQ
uUfoKxVa6hrQVdIa+K79raQKt38EkCsck4S60lF/I88lAZ5Gm3veLuvQqM4sdrRhTR7Lx+Q4+QTY
WBOzfhIHANSZ6G1FR36REm5e0fiO701Z+VLFNcs1QqVw+nFXZtko5Z7YegjuNQuPSupRnlMI0FNw
GwHIVQiLVorKd1gAZlWBVg+ab0OWGEflC8+/fD/vxXd39fV0pTbdfQlAb6U2erKdBJ5x3cv0B7j8
MtN5kr2bKzFURiIRzKhzqZob5Sch4UWF+jy8MaEVxyR6ZschuRnnW/Jlm+g/s0NGj3jWyP6bE+wO
spHN/b2d6eNH6mIlP4tVB4shRyFZR8aIz1ul2j9y8jUPdtc4k4r7SH9HX41SE4TuProLn/ZV9Usi
Gp4eW7XfJTsEDYl5K3+XUS+V0gClud6MZPaa/Mp2/uqLdJQGNrZpAW8z6PuAqW3ehSOVtf5n8qKX
SKT3vX0Dla/sjcQ3yU5NbYJpXw1Gbr8QSiv11XDo0KEF56K9RjPWBWbZIPrRw2r4/S/qnvK2Ibla
L8LpRbIpB3ncd4zP91d7v/x+zU4uDB3o24o4G1/8atPfu9Omlp3k+re4P52PcVaf5iH73pDbncYf
DI92vQ2RkGzrtEBMgrNF1ZFBKfTeTJFvgB6plRwnHwQ0pUQkwCabu3doXB55kT+/JaLMz8n1qwmL
IFkpzfan+ufk80oDwFa2GoEuyHSzYdJ5EiMOikqjN63bVUM5/22SJa9n+NvEX3Gzi6veiizJKmD1
5SGkewlrXjUQkt5OclhaSXKDz0NPrM8sTjXy+xoFLUXl1/m/3GORF3TtzNaVxjrYAWzc9nn3XBqc
ZkKYtwmuwG4pZJe17LtK6Hmgy2nEj8n8qbxu7bDQqee+hpSgYpZ6L2QgkaohlIPoFbUdy62ndnz7
CkD8/t4Gtc4NwBm1K7TtYssIy7j67So50adtHSUaU0BFIXqbzXCEFNjjLaB5YdTp2Lwt3dvG5Snz
Enx3+Wklci+yI4zUAvqRE5wL1D/dLs+v11PDt9xAuIWij1fIdLi2nQXW/azqpD93yxLsnkK1tQD7
wXXMjOIHHgKhQ90YAfUx5UtXvLfH2VL/RpP+7YeVyUmql/2rCzlmUl55R9nSpbUhcuNeXgUVjm8j
Xs3rWdpa0FL3hV1PwFbK1eeV+sduwiLvyMAu+yR+e1/mxtmzUD/fmz8XxqKvXzq2P0klFwfdXZr+
4pDXVWJPE5YI61zA96ZZek/dGNT1z6nhYZTGpUNCaZuTpZ949K6qeEjL+Y4bUK71q7lF4USws/hk
ByR0e/lszyvSDPbriXhRfMD+a/+a+vD7d/p7/Ith1A4ro90l2Zz480VX5YdC4ya0xXfgfEESADi+
7oZ7bnW81xHq3qoqxg6WKXS3kAjCm0O6A5iEVjvfFXONQyW5HdP8tubOZf7Ju7oPg2ziVMwW25Vj
vQxfcNsVYJ3WYH7KXt/WwEI7T/HsU3R7tt9WWLXW3/iXFdqFU+/iXS0fyYKOPpVKGh+zd5Wa1Xc6
z4X/YKFYL5WXPPhapMciPOgT6bX3k42PALlh7QYqn+50P2kE7hKt89vW9AhqKI/9Bh4vKNRmwtGk
YVHtL24fQ3UmYJeK5PXpQeisMaXhf7Vv5EROsI251s1IeX4nioAv0w+lA+gnl5G+6Cha8MLwNwGW
SKw5Dan60A1+r3am8D5xdUUHK0nY5rUMAVJZXODq9NkvDVibpwCg79S9ix5RvdRaAE9QywB3gMoQ
FJUmt6zudiTsnHVCCp0wAKlAoMowDxMlie3dMHo11oILceaXuBSca6cL4HjOBI/wfu9CaNV3GAyt
qpgWgVXLEE44P0YaoMAeV7dQJr47CNdLk0KiG5qjGQiE5FZ3RninOv/zqM49EM0LUzus78oGmnNm
PTsqQNzJcJ0wLtGlRdzjYEXVcalFT8Ekyv1h5FfpUh4q1kHl5gGnG4WMLH3Z9+r0O4wh43nEaMYZ
zSJD+pet1Kbbv4aQIfKR+ELpcPJbzyQaRZGOxndt39RWNBKh9oyCNpa7eyM5IoDjQ1ysJ5zaO3MS
QGUP33d/34xLvl9KhjF06kJxr818P+4tpkRgYKCAG5k0JlB8Nx9iaNmRcVfNSanXwA9bw+rz2uKr
OfxtCtt9kSCKkwOtG1EyTs5waC7ikjIdz2tEvMBIHQhrkXcAkVnprMZvDqUBcbULnqHVxaa2iIO9
3Zs6TAiN4KE+jSd6fYxfW2CrNIEY0SlM9sc3ue324f3B3+/yo/hFYBwKDXGOQOrzpa+eQCQdIX6/
6JfiRm9DK0Nm/DdjYc2JJpuqU8NpcuwehML4cS3ixvvqotIa8v2qDYd8Mb15hdaQcrWxdqG7+lRw
7VkYRlidwiIu16l2XMUoGxndoZes2I/cM34UYyatqv1Wl8MFqKuZcdsyZIFImNeW3i3DTzpGg9ks
KI5UD5AokqmDHpOYBQUfXfw2hwyGOtNFqCPHA/Q1jluJu9NQ+rueWaHaOai9TyBdWtlevnfDxQEG
on0AvgBh3ZFGuRnp5us0xTTlA8ZnLoDnepqN21YvFPtN0+Gi1qzd1slfLZ7H90wQm7qrSfbhUm0O
hxQytLirUw9tuUhu4ZKf9dp7neUQmi1qaYvIh9/q9yoitT7/6ud2e9wEBlgBiQEBgrQQl6g1mx01
stm2KtH2Za4Nm7X7Z+tdcq0/N9sMmdGTHEivkA4eM3hv8NEe+1tT4JgutPH5PVUtCvSHh+Mx2XDH
Xn40vIDzuoHOVafNvnuo9+/b46Xf978lswXYjkw3rtO08f4ek6lF00uXbK0iN41Ox82OPazmMOgd
8UEwEx/1NApG3Stem8UAFAmEJlNRVzrTJ1w1daepm3AT0oDF0UzoX1UXxsT7N1ReABSQnE0XRryq
fBLzMFedebumN5AIP2lnRnmBnlsoyHj22OeDrYKZq+r5Z2eW9OhwX9xsHbxLaqT8EHhGjzyKE/5P
SoEX5mqi+fJdn52T3qzXC+4t2AI0V0CPZp2fpDN7+q334kM+8kf3hefWnOf7CeLVe6o8vEDXNL5P
sWwsFs37ZkKX8JR4n5w+6fHWqfbUUxhh683FyXuE8gauKgawJCF/r2L7uO4AIfR6HtSs40qeepP/
acxPPfWUXhRPZ+XG7MnReh2ParwYdq4ETwBLPNk0eeoNBm81P4NVTJK0l0x76STV+DZ6cd7Z01Ov
F0Pg81HEZclpWdz9vQoftfHwly7cTPBd80Z2vPezi7b2tqoyZLDiUn3LRZpMKJTxV2MGdZx2etPe
WzUZ+uyPBnlnOE08MpDg+J3k73pDuXxXhQnquIBZKUkGg0FqUpSqUydbOHNn2kueBilcU2qXir0y
wc3pxdPM1jzYmU/POlNYOZtxrBledCvrpmcZVyKs7ZjEKTxRBw/ctZrFJGYrapi2rB2sWRzJ0Uz8
z9rXA//i0YbInffOlsnX8ldxqpT8/Doo0oyy53Ux3fwEGtBSYNNJrT++HxuO6jaE1z4UeeL8dND6
y7UDaFjRYFsRKIvDVZKQemZYkMCrOeZfjFE/pjd9618QaPCeNM/7sfkIM1iWZ7oLWvIIP3gMoelG
w+3vJSIw11+/iDjK+NUWcW9h/e3+q4PzyQIEngCDJE/e3MA0vi0li8PL/yvwLkSYQ57bfVIDi12E
B4lMqFn25Mhu5R5jr7wN33m6xqFhglnauB0roCXTT488C2sWiH+ZFITiLULK3x4oJjql8S6Kt14K
lDA+tKkn7oDjsdp8cxHjQtmiN/XwYpLkG9tYC853N6Pp4m98raEnt95ciDUUR1yMQNFWEbdMF9Mw
e2KO1lmpgt/Gs4mf5VqfirO27FxLoBGPt3AXHyg9ft5/P3iWG+Oe29AyWo/DeRSu3vK5GnzyTHX3
jbf7lZ/9KuzHovpr5MLMxrn7jtLjWYlQY3p0KqpGVp0hfatmYZwhU0OJvX1phMrmTtDIjUspAhZS
tTjMCeJ9gHHS4wgccSi2qyfDyuaH8T1tHqN1sliRBVIuL/kTKk4w2TAURK6r5SerWyBHwy/9DW8l
Phr/jT1LHdkICcwEeQRZa0UKEoRC/VvEnwhV/0IEzEZ8yQwm3c0LlVTzuVNCR/2tZh7XyfIG9L6z
1fXtbLB6940tVfH2pn3Ratjf06zd31+gKxnptI+N0Nm370CXb0i2x1weCh5baljmq+Gl2JfpKtSd
+dvsmuqWsRmBvI6iLcOl1TI82XV84HNj/9lBHg2/mlT7YGc1ZB4jlIx4xpWpSWtm8PW4OOXyo+2Z
LYexb9jYI7jLPt30v9oQNV1EcIXddkYfwuimsEmh75WsFIX23UDkGLa1z9keQjEfhIlQnzGEl4gt
aJobbJdqb9Ib67RP7ZPrWMBlift8ddExou/hsgxRMjk0bx8L6nx5UTVbkxfiLN5sbzWU4bcNKi43
88hl2zTKNo8NrlRwizxMXH6sA74/VNYzwcJFgbUEaD5AnRYfdIgp+WmX5voBGZkce29tB+mEcPBg
Yzde/j5gQPVwUDregpZxoC0OYHw7nkKkxhaaoTudbQQwn166SXgllPsbQsjtQoQncMYpeH4jtt13
71dMoOvglGbSY0qIaUTqTnk5QDLZQlvwYcEL5XZbfLwPw3hM1q67i3hgWPh7SZrLm06GXXcsaTe2
KrMgsijhrBVvlQiqv15K3hcdn03jEBdu/SOuj9ilw20lW0TqYQuvxauvG2EJjEBQKh07RG9GgBOV
kw1GzJ+IN2OJnFrLqgt6wg4J+ecMMfQMzTsEGUUaHBVErzGXFoYLaD1m2iIiylhxIjiL/SFmGXMM
6yFBwqZ4lVAbwcXW4SGuuDyiuxt/icN+vVBxCxjrn8JPHE8mtchMCo+VhZ8++KijPVg5S4/iqkey
nP/YLQOXq3h/hgo1OLB3hrOn+WLFcn1/G87fwR/cNzxtyOyKW28LIvxILMIrYvsgiO/Fm+FFxgew
YkFxey+aMclMFTDu91Q0Jtm0/BfsJdZJAp22gVi7rPGxeHqEycoMpE7gMilDZx73gAz2I0tcMPJd
VXzu/4g8ciCzveVf5vecSHJ5VLKClEfBrqUWk1w89PiixBtQ8puOSR6wUJdlMvjJ3XsZjZOSqW+t
cQc+hgBqwxsskq/BT+PkazsIgTwqSwzBQ1V1m9SW3nh3lEkqjzF4X9pyjEiMXxCLM/4ehzak1aXb
1h/UrhysEx3R1AX8Wyf5Zrv+qPhWf2DpOtmF9/JXl4NfWmrfJGVqo/ompAf2DcJHws3ms1iacwgj
5J/6qf4FPPGVfqXXxiHJNcLW+6NfIkf11q/4b66t9izSjkG15greYu0l5OuCiVKCpIeK6QY9eYVV
iP2qRWkJ7WwHFEjrYRxAVSR14WvTH1W5LmjHc/yo/zR+1V3aoPkyCBWsWNipCegUWvVVzDzRRTiE
zP9+gokuttJOt+PF25vxktCc+n54Mw1oNCA1PK+4fESoT3y5V7rLTDb6cAfIWQqX3ASK9a+/MbWP
yYHsiRtFeO3lbSdE2iwCpe67TFpsQp3gWN+Au12qP6+lsYqcGtikjG8jFyBWqa2zr92o3wQo/fQo
m1hI0/U2o96dHWW6chqRogCzIriLprPQtFIVdbMAaM/8LO7gK/JQfIUmCndNDvxRG+7UHJwiNrAV
hFZcVtDs/CiiotgePozyErsvHodvxGIS6Udmgkf6nVbWjdydt98Dkpb99S3j79NpgNlrQg1XBT1I
GVrpS/BRGgtWfrSxrERioUhtI5TLpJ1hoQoh+V0X4irqxSYTW0z0yPgA1GlqdNF1O/aQr/q0MzQR
HxtdnJL/xQxQS3vUkIeLaeer7jlNhcRRnTjfoYl0pL1RHhA1Ah80shGuxIIUO2pmku93BAiqISyB
9M5BIjnRwIH2eplq2lpVW5PRtjZqjSbid+jWHiCQRCMWt+nJHUuCInH2HjuH27AoqDEBEUfQ9tk9
STbSpydx85O0ZTbrKMhMI3mM3KPYO8FrRoQfS7jFdDm+xIjXFsoWbkKyJWW1a/r8T5I8pYNV1cXs
mA60Biltw1BRGgxaT0+zmVVSDtXb+wdgHozErtZqgRaacdUXJXkVCx40XG1vE3yzWvoymUB9dFo8
8oBFOXjEfAG4RkWrSsQkUy7XLi7oD+QDaHzKhRj00xHTVuunOmLI+CRBe9LnokiFI3LTdpCnl8EE
lLI+0QpLRVqzPNR/D0QrlW5AW3u8lCTA7TC7Xd7L4CWuMVwf9EGeaKZIvhL7YGzfQzuS+sFy+NbQ
OQ8GmxCk5XpwvxuiYvlWOjUrov8a+t8x2yIqjIcTX51OUmo/18bjZBFlOzmR+DrcyIDgsYvm+nR7
aIidLksvnqJf8QjjgxIvM1ZGKwkL4dqIKiNZ/UtJnwzKnmYEo8aqrCsIVofqwHiFvtTWgEQ+uqu6
QM8N6vnpq9rio91Knma9dDB4erqpSaT8LN5XlwDL7Naz8N+IorU8/Sv0laDdacZOYNjqBaK06ctp
Ukif1uB/cTpW1U5yjMH4hrw+whsfqnK0DFQEQTLKvH8zNNL2qAySr7DRlMMiSV0sehHFfqAQgsZz
4Ghux/cShiKEeRR1MFGDjbDokz30/lLy959IVWJ7i2UhHGfseY//1+0iIYs8NuJhlR4vwenVimDt
vGVWeRkFYzKEXyVHE2XfuAo7u+rZt2WIVn8/5ENij5yPWGJKPIqjks94k6Mihp8cYURQFDAnLcYO
x+EtUqA4gYWtHV9RwlI7zbmO8yDKXVG7iz1dk2kkiEi2N6KMKPu94fQP4/rjrYvY97MRAaMyy1B6
Zg/Y/IuLi0goThyFZGVYoYhw4i93tYzECSJFEgzdiXhibfxtLoXWMWCR1kpPxUbBSinXTE8rrXpv
FLJjMQ4wyP+LsppvUwwQThAYe3G64WK4jAv7/ysKfOV+6S+9EpzEWSq8BT7dT+xVUrzg/UZubA+4
kRlF7PW3EpvQ/8dfVuaoV4pURxHQK5WzNCgVPADcNaFWInwUcxLwaC3UfEqW+tWg0joYrrtwO/FY
oIT+f+7Ot32odLH21KcVx92HHsalsZ8dRbZuDCvjZW8J6r7xfv8L/Qxa4fH/uPFLUPKgkDrY3MuZ
pR8r4axvlhjMlkdRBS0tsLj/H3Zdk+Hn7KpwpnKFMRvZ+d/ksW+s/g6ZIRVIQqalQKemSydf8PT4
f3way+jt4+4hYk1qQ4/I7MK2KGkbAm63NuyK9nMr5nFMwmHEn57nvbw8p471EGmR6FYlVbSHh6yT
sZ+d76Z45m7QfI5q+Q+7qcjC4oVZsAp9mdeX36xDKhKuvBg3gviIo3iC8WEcQ5LdL6UdYsq9EkXm
7lcMHZmMlFgIlgwdp/ZXM9FaeH+xLVe6HJygJN42U/nBXYUuw+XPirYCEhHvThPLMirIzbz8PhoD
sY/HzPTV4BaGoftPMPm3d4vnZDler93f7OIgW5sCDjo8M7kSxJcoUDgtN48g1VNfVb9fBL+mdvKX
SkUK1d5LuDZD/69OKsISaksV4wci1VbsqRt6sv/P3QzxRPmCCr6wKd624ZcUoPT421zRCnLYuSkX
Yd1mCNcPg+EOW+TxR3EViqoUnfVcvl5in14sl3IjY0eeJAnSVpg62jcdRe+RM40oTHjYzHdYwria
sL1dMUKJWRbrS7y5QfCMR+KLdk6yiYRBRs6Al+vEX949PvZk6fGbVkDlJI/MdE0vL5v3+i/t0mya
3ZF1SX+w/9472XX6oypUaHwyif5tHXe1DQtWUlIX/JPG7Xu9vGue8uCqVKVd4uC2BpxfyXSZ26KL
pIfWvdRLJtQcU8EUr34lBTMABfhx/Xh+3o/21+r3mKj+HXv47rFeHGym++lNmmlUGu/d5+X4OP14
zo9/lpc00ys1iKX0b0XHuVpmmEdXW96kt4WUdmEbWLl9ma3tj63bNrf2DZE3SNIu5+58pfqbr8+1
dpcH8gvjyhONqc6qNR+X+J5dG29T4XTz8dogUZsZFtqb+qX6HL/cemcsXbs+7x7LcMHKmpVGqXFJ
9B/TY+0wANpsriA2G5USbMpP7ZLepF+tj2l2dqVLN/zZJrdUcmaldmb4icpNCgWguf89r372TwgC
n81T/Rtdtvvb/e5mhgEVTL/RMH5qWX7pYU5baJzqJyq33a/W6o7ZPYhrNr0k2PytyD+ynSOM+QOg
OEBwlYOjbi4WxR4ipb1vlgdf6b6eH68RtrzPnG233Ws9Xz3MDgln93Z5sHn+Tc/13/QrUpvCb/IR
LixJMc2mhy5X3MUuGc6Ht5UITWVWN93jc0SiAssuXAqUYQso+Y1I4mai8BwAyl9fmba8pQ1WCU32
ADJVBR44v5r7i31NLJurbROy7FLZEMyK4J56M9kuGmqgfmeYDrVwGijenS5lgH6+XaJt1IWy0aKP
d7b+0Sw8Z7ub5lvnwqkpVq8PINW/nWtcsI7HaqbnOX4DUf1uft57ERidfneWe6XlgB0yLrVIqIp4
zaJ4iGDGMQqlCsopCtxYnEK9WDftbWUEIaIz/Mxn6L7qVQ5TQQsMtPy8V+E+RF68Pae78lX9LGPM
0yY/I3sin4V8dzv/FEHzwhuq6noZZYjCic0EW0RyDcNWMrsHmNz0Pu5Xg2BDbeoMZeo3qE7048mJ
UDW6uVBsuc5W/RJBL4qW7bdJvrFH1qYrJw3etPOd7fTHSi+bl7a1d6k+fYoQPWbfE2l1avUKw4jY
No2CEtZOiacEM1NEHmDGGdpjH05NwEZhKNYpUY5gOTKtT1ouF2VQxMxGlhfpCSrPRR1becTIskdF
49yEvPEnm7zP3mBHOtnmT6PcLKaVBlHG2s4P5cosnBQD0/3wMMh3DoOAFgMaD2NdXIq+ov8i1gl/
HSusZV6+0eRh7B6vKsUfwj9gSbWncr08+l9b7UHtVFVr/mIVvz4eYUahMmKAsP9GK75OQYRErgJ0
E6tCzXmy09veGQ9cZBs2owQaRSuh/c6ycvIxmdMwoDVWbqzgs/gA9a+MIUDdaZaFqpB9pb1lZPrx
lG2qPPQ+hlGvMuP6ubtpNG2hClX/TrPSGMqEJtKEKmIXICTEOadENokAtf1de+IOoiGNh4gN3Srw
uXV9MkFb6bvaOh2u4IWj0dAX9CZ0dx6JMq6DeSnMY95wN/ol8fJEAWILOr3tXECc6PWp/Ieq3TUN
pyvvL8cVDAnuXpC/yW834MjZqqVgtn9v5eo//z7y1dM9a+THCwOB9qlWZkrINaFwh7dHgWScVbF+
V7O7IJnmaxI6Ev9viWOUOXeQP2hfHlYa79CK4Ptqp/Dm32BGQNERx2qIaPxcAPPxI7X+f7FtCf0o
3l7+pxPedjMPjFoXGjUB1TuQm9QLGzBB2wPvs/eaaWIeJ0Q4SZa8kCAE9KDsTUy9Ui93V63NtHuu
guWNgpaefYSl/hjshoXuGsP9d1p83o8PGBDVW8wgtdzHciLhWCMSIXwAZ59qbUr3dxlybOGQCXKb
tnKdbc263yeXOryqBuipJEHrAno7t0o/snta1YCBgaqK/6poWMevtcMonm8Y+Da+e5R1iDQNjn8G
emBO3SPJ/KK89Lv3wICq+sKIeHWtbh5PNCAcbjcqLwuh//FOcxGPnFSSm6pVai7tHt6s62QvqGT1
t36LMqmq0YTsllXTOnRKfuhG38AHQocP0D8+JkclpC9KKUX7GBdL5f307JV1uadW/KU0e0NBDOGU
A+fxvWUMIBQQejs7t0fQmuPPO4oQk8KLVS1by7xm6zkmH8XWPP135rt9BwcH9eBPVgwu+gnXg2MK
/mTlpsxG1LGzfgnY6y9WbFjTv9FGf3L6ELCDO2+cuqFV9V5rzTAU6ARhBqTYW28sFqmx6IWxJ7ZO
50eXdthLM3RrkROa0S6okzhrFYfnx/eHykSR8q3c2D7nXnME3U+tzKwHoFPdncHtjJ6ElgMdxhrI
b/E75Zson3gTvApuYSODCSMDkk29Bu/zo3U7O0WeRAztZog8WuYGEn3fIqznvnvqhnhhtIbjgxDJ
yROBKxq9KuUhZaILr3v90ZouAbarmcbXHWs4y+nqDhRsiCV4UcazZ7a2g7LmiNCDF9CKy20enF6d
8m41Fm/alCwUVhrceHW3H6l8TxB4//H0Gzp0/CVKrW0HYmqozHl3WOQ776+VZX6WT/vl9FPpb07R
8Hp3fLXobad5J8yIB9dTQP+P7mFpp/5tVdq303LzR5+AZ5jMWGFDleZZC2stE3l/5nHe+pBrevF5
qYddsgTb5lrsK61tRaGLvYyM6GwgmADKSKLgUmC+qg80Ndl+b2Veb21pz7Fxrgspms/n2nkZHIFK
UpgoQ1nuwimwVm+sazdpljtgkL0J7E7mQ2XlQ7nKXgLFkfzIGVcDF1hkXkyJSRvkTe9oSEozlYXa
72QHuMBoUHLPgcXCtnGpJUtjYQa8pp2mSMqUDGlVu7rj4jJkjLZsDYs9ELOdyn6tVtIQmxRqP/d7
gX2oCBHJs5MyVmzeXCLlbx31ZHItjtKAbMCGpcFl6aX9punAl6T2A3M6R1ckgfpwsE+hSofcBgZn
slWmxGPEOoAf6YF0ACcFPuajUs1S3qR2H4UyzXjWWMSvyvAgRcSZrRdi18gB+bQKL3k46H09/GF5
IOzr81OsU13OBF4bzIn+zf13I79Lf9Ypit9bWnjJER+5/LAWuL58nxtf9+uwMccILsBBH8fZf18j
/rufqLTtSup0F3HIKPucs4g8x1v5OZ509Bh0eVuFWlShgcGexlsVFjsRZ4SPwYsQh5MEo0GlmdAt
guftfPeCzicuUJwoKEiXdNWMHqF2pL47lHF2LzgaIg6aBXVvp8D0e/jdO/Q+Br+YQ59IuFkvbwVD
+/e2ftYQZcN2pmCCME90OEvajrVG6zSYt3sHnVKKCjrGVh/4pW0nOzpmu1Tayv14i0oT2+EwAyHe
KEwinxfZ/t3KH7iGg2M1x0pM9fwhiwzb1NrQPqQsgUGYeb0840Wmc26uZCqwji2OXw06AThhRUSd
9dMbB4ltr/gYhUEk1BR1j0IrDccx5ZXEL7/S2L15Pg1gzvKqXWxp8G/e7QjFFmBi87FRGa0bP+3X
iiUPxfnUZNz33rhqO7y1D//ovVz6Ydm0HW5jcxMVISHdfQ5+OvO7UvMcdhK/vc0gN/oC4l7VrRG0
XpHgv8iqiUhNHr4U6/a/TfKSSwXo07CZD777drmpNevWHYvMdhlYgzeo67dJEZOmEm+JmDPNkEJe
9RdU0DBqwtGXZhMhGhvEIB8KAO/1TGjLwAN3f+9LxEyyS/SoIB43D72f5nVU6hW9sD+q/evaJnDH
38977wDaLGW4a/P2IWxnrrSM6Znml3TSyuTB3gU0OZPE39vveHk/PCje/w1m2pB8RiQZLLPqH2Xe
V58P5+ogxFffhd321ULKsKaVapM3SJM0z82ykgtwdxhtMnpZYeAXtFaNC2piwNbXTUT51u1DBua6
dmgcCXJim2fqk1CnuQFWf793hsLg5Vx9MedIUEcSRbmV5IZy8zIQ4NjpDf9HyY7A3cOny/6xMYdU
1scMIydqSppJA5uPdTKfjmlIlO9ZwiJG2CWrWiFni9T8yRRFDQr1jJBpnw+/tskNYbQ63vcgCBwW
MkPBwMkvSmrd3XZYaOaah39YGQpd1vXf9hAwS1NHBamb793STAv8aGX8WxuXUyx1WLlQjjkq5Yau
zr8rqKfVKd+oVIkE8CiJ9evu9acmQ02Q+RLhUX/eRYJDKn9dW24arYl5RGdLLHRIaPvWPqr/MvD0
NGdr/6gSVsNGfF3LV1/fa6OiiMGm2zfFm5bxXqmG2H6s/qbr1vz1MtneXWvv3Wt/1dj2Vr0uINuM
IvH0tlHE5nz4Tt/JgmcacPXH+nW5nUi58Ul+70r9Ul8YF/4laNyZ/g1pIdpyhAQy4TaUFppqZvVV
TwGes2VLOMiYBtP8gIwv0tCibL2sGkG/fPmaZqr/bkel0UA9u6F30Ha/LRO4o6LBv+VqCc7USqPs
b/V8TfJ6Ybe186jSU1N5+qDUkLNIAdh/DU/d68xcePFHJ+Xmcdv40H/Y9X2jgrJwJcL2p5bQzP67
dgWNL3vHvuyEm+cyHa9c03I5ffnH42BCprIektu7xg1JnH8HtpXeKXRJ1xgOjPC6Zk/ETA8/zGRW
LmbNSTjXJxsAYItdUHjI/vseYaxwwijn2rfkY7tfsqmv6QVZdGmFmtCsS76aKHwZrkkV27byOVA9
KAOj9a7iu6YOCRXdub/QB9iRS8JX38D6M2+8PZK6fGAZFOyIRCJVe+/hNXDrTUtKhbyldSCoS1jF
o8Cv7fhsRW9WBi+3zY3Pc/+gxgPHDVYYcIt54xIxsfbMytSaRML5MviA0hMQQ+rt0DG8Yn400Dh5
Qm0/1J56Ly/zaKx0gIXqFP63fV4lFtX00NjQRt3i2r5bhf6N9KUm5+q/f17ugeO3RkTrhSzAh1G1
zWmBRGtqKvuUIC+U0Kl1yKkGuMk4KxJdYX2m+oKLSm/EfI9ZfucqRemuSFGlOpmgUZCgfNfu2dUm
E4zQYNVQGGje2tZDa/DpRUcrI45vjEajn+pdTL83upa119fXy6BiEyx377rVaHPEiiAQuCbp06RF
U7h0rK261JqZRFvHKd8LnjVajHkj35on+87N+IcIT8Um7PZQT47NN4pMtX3TW7LvnPSQ8EgUtybF
yWbJIIeYAoPv2CMqOpvV3NMXyY+39Al6cOkYlO4f1v8qzBF1wy2pzBw8iD6Shh1Z4wuMgBfbCQxG
irem2hNtmgq8vk3tikYNYaR6Yy2jt1IyAOvq00crdCZ+17WZirwB27x7qqX6Y3d0rrZeCAnRB83S
JBRJCZF0rmi9UrFCJatt7zN1zpPLQp93mZcxnsK1ser9dHC22tf+brav37ToNyhraon0S6NiK9O3
NSJHtLO8qv8Ji+gwV2r5de+rzIMnXQunPusbNmOKcPNqbtUILUF7GzOHt7osWZ70NS0CKV2FEJ/h
UciVnS7ANzCy0iL1yufdtLxpIfCz67gJgH/nDE5TqNsXjz/Km0iRxOF/5r3Qc7nQ9WkVKD6yF3co
D2pJPnWfaZ/VVW7PMrT09v3pLDl7LSK61H6AUqwrDnVJf3zwkp6I0YWxRNureiPW3A1KK+eq5V5p
ri5pzmwr4+1vcrPrf1aelTr4RqDmH37xeWrvq978c/F9bR2Prcu1tXreXNLcvvfLZgL3m5bmuqvC
5FEG8QYlZavmdqrgbVLu6PgJiV3B7/Fz8Pk58MO3khbYIclrwLzdE2UWBRfzf9zU3rpPSjjYBAr0
bWnH52pUKjX+4+jMlhRVtjD8REYwI7fMoDjPN4ZDCTiBoAI+fX/ZcXacvbuq2kIhM9f61z/QovSZ
LU77O8AMNBmd6bQkFFce/yBzMVpPRi/Xmof0EZT9MSbgdytBXfLc4Luo9xNNG3y/A1Vef82gxjWk
ziOFEowcMcChpyuXttkggpk0hitRqxuuqTgcvI988XqG+0PfAo7RMcr4Dr7bJ6UfEB+joYqSGX1K
8MApjfrxmmg1lV/h8XLK7AUiuVajx7HG8w7PFWVkfSGntxwxHFCS38JwEma9UJt4RRlMRBHzGoO2
Doc5am8eO0C3G+mCstO4hMMfngfZUwmesruIyXewVEBun3H7d5sj11s+k/0avc24Sh5uf4CYeffo
2xBTIFLA5hCJvEKGKPjIS8y9wQzhqgLowZW/lR4FOep5wdGqwcy0I4Uw1TVNDbUF97e/92rscaCr
gRe68qWXyKBwliu0tcw+2DwxfsDmCycupgNcHLsXOVnhl0gvzOCCCyjS1DBRB/cGIo32RgtsLD/Q
iKAV4cXI2T8ctD7PMsdHTKcUasOrV+ArmSA4Gz+gnDFjOqaC6jrnA5vpjkbzqgnbtE+kWSLNld7C
YvpCkPHxnkA+eWE7ydeBpBdV/F3B4qC3pDFE4qQIesXOiNvoJko6KkqQPuJPJJ4etylcEGeONcF9
w68TPspEzIDWN+X/UEMQD/d9e/Rx86g/l9ibopTjiXHFM2bgsXks0EcxLBLcFhF2m4VfAby/BXsO
7lvr98PXBL7Otl5fmeXT14K4GUuIcit4oPGSrhZEW7IV90Hrw7zsibUHQV5AwEjMPGldgChn89e8
TJ2b5Ja7m8ttn7/JdgV+MuP24760ww9XR1L18H7MbBPGPxPnDxs4E4f36BFdD/Vwv8FHZ5o2pGLY
1uq56mAvx8Dhs8fivdLwO3l7Vw7JxT772Qxa6sx9QTggx4Q0jcHN6W/xAAvSRT65z1Buh30M0hWM
Xt5h7R4EIntd3kCPb5OagmR1HTGU0DOHD4zpTNQrPSYd1ggpbofkMx9+YzXBKSg79v6yS29pJv0h
f3yunwNDBNUG2eg6+5ECBgT8tQtE8xg5vJjvutcZY41XdMcAD63m1/mtstlruGcDoC6cXEPcVMLf
co+xB5QqQFFinNOt4per64HRz9NTbCv4XSRgzwxJSy+alzhc/xL18J5qIXc6m3KHPmsTWztATCPZ
J2dlIPwo938M7HnwLqCQp3RFe+s2gy3+yyxWFTABnrKtsoz4Lxg6UHm6zFm23hnCpzDT7/mxeCzc
IkJ94VwoyPz+HAAWCVo0p53kGh5jQI99NWjbAEGu/4GN2hyzpDtmf9D6aFSxUZhA6WYRN4NizRi5
osQUXGLBOOMx2mogGS7AIjgFHD5j9Px6LCAG+3QSqX8DH2ZegGcGJ0UTC4iGGTkiTHZwOrnle9P3
EE+ydN16QgM3HaUYn8y5f2DOt4kIkeUer7NAIuKPJhqaKps0ArYJjMSM+BGROQ1onFLis8HO09Hu
Oe4gtjCpZWz73gJ9+dRi/6lfGv53Fxnki+kGnG4BFf+2v3HPR/5vJBw4gF/PFREU3n31wTHxRYFA
5TBhKyOh/OFrvnphqeNKMPkMDX+pQKgAxDLCLBaWs9nwN0F/ydQIOfWBYh/pSUMbb4DnMOv0rDhf
VIduqP/nzWk8DBKbUOqjn4c3yJj4wqC4oyNciGnHKne3KjJYCiFrypV86k3zcfJI4liGuvty5NVS
YBbfbQNnNWrgbSLHmSJnxZZCBUEipgWI4kd6K8c5Yq2SwFFSbYi3KSRGtW2A3BEYD72OK2xreahp
vM5KAGjQip1FUMzP/IE8pBjqPTglMtbqZA3NhUDToM5qXopmU2XGa64ABr8z3s/6l4icGAGOy6ce
ysEfpfMUq33oCYxMxjj9p4atC39/HQpbN3yPPpG6JEBpjA6BmUolNLYXZQ2zMgXcy0S1oTXgxjj+
lMLvhrMm7IfP2X7wmX9ADcZniviNAGPwpYt3gkiDsJEkgSs+QpiXE2rOaNck7lHEqGU6UyBtBb49
JI6vdoGTNG4dLh6nbzGm7OlZNqbmFtYWhNgQJv8xN4DGGA81WDJh5F2IHL7qTG1mhvXy9Sew+nWN
45qOJ4NQxtrGOR3+pmlgEkwT6TQn6K4n7DRkniDbfi+4HNxxYCAT2jykKaZH+hGIQmJle+QVmm07
JecywM2KApgAFiCd8k2BfAsydwGogCEn7fTylhhnEQCMZyM94fVIn1cAEg+wznL1BL+4ST61Bv2/
d4T0/0CtRv6Ni33jI8bndKfjjAf4TymLi6VDlCJ9EsCBCKsjAcfEFb9g1D19QQgrlinI4BibfRIA
MfNGh3wmXZK/9l2UC6AAIkRFEohAm3YUhkyzDO7twToJ399ih5HTtiHBG1lQgAEsqanCPx/7NKAn
BevAjBHyipGpRqrMJ/kNsNRFBsDg9v/E8y3Qyacw2eiDWBp/GIGuSszpKUAewBc/FGkQLioIHPf/
KcgWm+IJuTrNaI5N3+m60oCszBmM+4HEuPYtshZ4EPbBfXtnE1t9ptVCoC+mX8weowVozCSNVYTF
TIa3WHIY9ked3reEgkzQaQPVpjoxE/y00yKqJwoDPM6jXsRiy6NKYiwqVNd4QZGEKqQjKuAzzZmK
Ra+Y+TVetlUuaVhu6ySf3hLMDGJBt4Nc5mE1cGv5PG+DciKt8H2ir6W6tuDVYSVw70cK5RXsYeyk
EZsVaNXxJGMPzuixxkZorTrWjJDvAYXChZFKJ70oIzbM/KhOKLpW3BeKcAr9bKHDvighYsH/R/1L
dfTr2Tp6jqUIX0CDDP8/6Z2pdVq2BQaeMFd5YinqEEMQH1WTK5rUFZTKc0erRB0nVhRdgw8xHwbJ
eylxKgjfKdi6MF5JaSA2aVwRUnXDTDRdqXiuir5i+KQWV9Cms+ig77jHV7DjVJsIct8RpG2CPTDI
KR8x1BEs+ZjGscVS7wNE7XeQcploYUJtLH84UPD0vI8tsQrAAjMxBxC1JtReHEl2daxRTK8hDQ1p
iBFqQoyCtqtOelwyLmyQDAkWoEW8eRAFhWM45xmW5jSXKUKZ13pPp0nvLztXCGiD3uRDfHUTKWsn
nVixmCqUN+/993vxMJZ/VQI6r8GFyn+uZXrP5Pbk7CPlBaUSBlQDWN6UwvmDNoTdnnYGpd/hHX3H
AA9z3SQlBzz0Nc2JOiuFmYBKmNx3201lJCCZg7ifZciCe6ON44grMG2lkcElFcYTsuJpA3EWKkll
w9v9WnS/zPtwX+MGtZu2v+TZzhz9+B5DC+NJouaO6gu20yL9pDoLjLHn0CQDJ5BkhdtQG1qz08c3
PWliDLtxN2l8Od6P14zeclyLMMkYgGvd108akqBds/Olia5ESPIjPV7j9kiHfyWRd8d/vr7e4zrA
3ITxGe07xgX2l7N8rQBSjaqjQYzWFlNDyrY7aXhMUGvNfiTlWnwNaxIkGmslYjiJW/GgOtYwo4/q
bK1t8EY5QeI5WRzWEwUuHSTUEMBheD1mrwBXFiYMX3w657g7Q7GDrTmRA+mcURwf8wBfT/tDiy5s
O8i3xTbFmGgTjCYGr7gAce22GTsUlqhTMIsTS3X8Cl4U0bh+dB4Aj8Dg2OcxGm9DY3ILgILgVaDc
HMt9u5lpB+EMkhH5XPF04mGFPSQW3yE1ttPb9Ci0SJEb7pfgsSNZMC5QL0+LjjXwdLtlw6SC+Yto
UVVoEADJg+z0i1qCgIftmViISsQ2bPEDCcQhIZArlQlOw8KvJ9k7fMXvOX6NCoy36fd4Z8Ck2eX6
LouEZZIX/AcIhvirhisHOe44xsSAvTMsTl9wMSx5Rwpez6/kPb6FTLw94kBGInSXCPF6Wjh5okS/
kULw9el3vP1dfWampMMCz4Ta1pq9Af++qW3hjxxw96jreVoDbi+g0xFrll2+q1ubkQ+gmExyE5DP
jVOQ8LjvQhy1QLfbBm/xs+4DvoEQzMwBeMYMxva42vCTdOzmGEvp0W3APBTr3SnIB4RrhlKIztgp
8hW9dMU2wf+gvvRwvsOrhXXFPcmw/oCmgv1rIY5yTOsjplnYqVz9Y+OJ8gcfccLEcP4XTBZr/Lmk
KyosvEqQGFWn20WwjLlTwPUxPy4i/cA/kWr2J+91b6RcgZEYPmwUBrHzOpERboqTqRz3DxCF0BNw
7vWpauOne5+XY6YM5G8xXDYHHXz37rKPtSUI+tDaEEic4PA3K8eysH8Vcrv/k6lszMOcc6aGrD3O
IrYIjMsuP1cPeStME8LvMMVd5hab/498xHeJKIu1qXW6MRH8LMVv1CV8atI/0XJ9wBa2xiRP9hEf
IqcUBtEg45ruVAPeddgEhPAw2+GWD2v4XU+P67dlduzg6xnzz8mwvwdBOmOAevhAqvvOsrDzt/IK
w7bFBzo34pHLm8EFAAAYxxnD2W7C+matJzxUep8E4P/W0uTQY+c6vc+/oTkTtkB3XBH/hBGvoJ/9
sPW+JQ1r7bZMd9RDQI4UOfaHCy+PWkPoO+crd1IF3ROc94yBCVA5cZKQtWuM4DWHpfsj6Jktj/HY
ixfDxY25iEIIfXmUIh0tjMF1Ed+Hq7mL79P2GT7Xxabzc+e7vkO9AMaFidFNvmvh2NsCVTvN8i4N
ie34VXG2Kdjy1KDHxI38X2LrQTPxn8JVkz14C/vieQZ/ZIyHO31zkGlk99SR/v38sfjWC5DxzDeh
XjT89R+OtWziIf9PIi1+Ove3xxcJyyXYV8eeBBvUFUah1dsjnbhavEavPv7Uoy/WudCeGDZPdGJ5
EUvlYm5LEnL99Mj7xR8U+sXnoOazvhKXumd9graaWp0PG0MrBpwXd4beP+xnXHk/7ooBX/9iNVAl
uoHRoDnIpJH5cdrM6y7AkI+DNcY7hvMcaZ2wDtijVs2w7+jvPnAC4A7RDQxou+g0XhcF2pV7IyuS
2+ZzAiJKyJir5yMgyp8wWf0EKnQ7ffDAEbgK2bzMmfqjc+d5J7pNxiY7JdVpJAB4gNMZQxUW8n3L
3OrvtfweK8YgOKrYxtBkzOGYI3VnLRvfINUdcFdhN55q2MWM9WtsLi3PElMbQSy5r2pS2Jkw4ti/
we3rs+UbHFx3DKTZX1p8j9yiHOqoq4FD+GXpjlVkPGkiZEeC7Ng6OjIXxE7Lmu+4pWoTrm6I0D+X
+0JWtqHGhPrqFH4AUc7HsBvWEg60NA+VK/cS7kTKc5Z5PXVIADR3ymjcN4RSkNd3bPFgkA8Ngab6
je778aecUFFZsqvv4z2rkeXHYErzdEiRd7JsI2Z15AsU0KsYle1ji1ZHhFUpnUe3SC5vhjoq8z59
h9qBuoqfJayPHQ3SzN35bQDMCccRL62wa3AhpD0B5kKTJS/14YHLanR9tdej60Nje8NfnBE3iRMU
ITwL+cPl8oDncR9iksNP4ytI6y4HVDTEdgHSphgw8Rp77AvHONh9YuBecGTKXi7Umv9wB7nGmP40
v1Al1wWfPaB+Fn3mfi74mJLxVHm3CxDbHpqXHJMq9a5CKkus/xTTwbZVQq2kD55EqiPShfi/Im9K
gS5FrFu+a/bYEwJFujWTKwguioNI9nXpYr7Kb+FaAVaIkltQ/CJF3tBr1xcCqUBkTRsW+m++T3if
prgQXA/3hYc5x5zyW0moe0uBJ3pXdZSRptu5D6GB0N9Mtx63hBK1kz0I47Lu1GqoNrb6xu3WLmRH
1yeP2yLLQonZNuXD3+u+eKlL5QjVOUU+m9w9aQGosZBOt8iAl5E5ctxCazsUi+9KUQSNGXjMUrbf
Vap7IAnZDBjrOTNX8qoatbX9HpXxdWr9pVsg3HAPrZ60JgawKF5DzNkYkJQ+kyEqYpCsHF0j/56h
xvRROUb1UPYK9x5fd2KcC38RK6BrcllehdbAGq6c5RPIDp77siCfBJeLN69ceIx2BdqiCMyhP7pj
cB53x5K5L/gXNMebvVU2utNHUZnOSzhRQOEyxju9EM5MJHwfgWBRcMOPxk8L69AyTAN2Xl4QmpRy
6WPMdkcPODZRvuQkH4Gboz6ZlKeeiHtArQ9ECmn1vqFQBiqD97S0EoiDiHCEOvZmz/d2+KVCYwuj
AfFZH9JlwxLGXXap+XLy8sUfmrm2lkC90cwtwGBQd/BMoNtxUZ4hakXGLNBUW9BJU2ZFxZrGKe7v
mHf/J1n8OPsVqGYgB0zFp59YCvLVfsfvAkVspgBUlKN0UaKDwgs0nXVeYc9bADQtoJQnbwrDOexj
oe0RBTZv0U1wLZgsCjfixyLjnWAqMxvpcWWfMTiK94cWDevKHPOmLKi92lSs2FMtYhFWCMY5aEDi
iGQHcX/75bBi3cCp5MGnMyDSDBIkV84hDAMHv7Zf0BKJSyQ78Sp912SiWcBnSOMelu92N8FPkKWB
hdxR5o32xsTSZw4pcUyW1HEmulqyPWa/yX0fAmwdSPMeVyeRfAj8ns/NLU3pd4vpDAc5wxc2EH5x
/BaWC9DWgE02BIcSEtKf7nekjPPwYIwLe4m5BsZDgqJ22XsY3MHpnSP5YQhkn7cP3nhSuwoiVGo2
EMXe4GKEN7e3NUb8/xRaXPJu8MHg8YZxgkXuAGB8guW5k86hlYPpkf8tzrKZyF/kw2OXBCvsb6Bu
MxGAmQh3tTd+xfpAXhSz36IJXmBdwMnRb0ijRv4cPYJvndRPIPZjliIw4+UHgvV62NZCgePxDMlQ
/GFy3xMbwg8zrgFtKNMIwoXguMi+ibW3CSDgfcp4L3sfPQACkDUEzZ8jm0f3xOKh75GcqAyYKJQ4
anCDntGtiL4wOqvgq/iGFmlMQnMfUJ8ev8rCj+KB6L9uToqZ63IPPEOgUT/u3TxjXe3yzQvS9PxF
ehBBSuQG/RWciHt/j9wSSOeJU7MjYzH58D9n+R5ICyt1rNV+kIVW8BqqwYN8Ae8HTEyTodtq8MX2
PUea4e7nNY/dMqV2LFe1/0m9bgPCqdKgkjbzcjqgbYXZhwaVIxsJCPvlkqdQRARw7+3rzPCLBwMs
HVRtQYEC0BrjWj5rR++gXPL2QMmJA3O6IXdvAFkFHwhAjCXniC2qVR3Xh55wXprzthx5yepit5zK
wT40AMuAWi/PVWOhVGi9NugFjDo58GgMQfj+V8T5khrfnDFNXWgoIh5/NLLP8DbsJcC3j6ECoaWi
/iFTYavH5Qo5dgRx5bgfvuNu/NioI7qy6B33DsLpkraogT151GfP0KDb3ULGHsCSe4bd6eXmwVrx
W4bzamAlCKuDs+BU82G7rRcL02LhaiCksqt5f/510oUe9wSnPRaI8YqHBNY/4X2J+vdNKsfwmdCU
MyZKA27wkkkggoXC6dYoa4QAERMKO+3b0B+4ouXeg2OJ8lgI+C7Z4MPzGNDu4MEPlCw9oe5/uelt
cp1+gy6y/hhP/Sl932LsPpCmxfo3aaY4TcA85RNk2DwG6Jf8JXHkQIX93W/ynykqPLBeMCU6gC4k
cmJAK40YscHD7wOYP/9QGxHNAe4NLsZwAKIlGkTWIa4oeEq4MeZ/S2zu0MGR/Yu+H1m7B+OXs6YJ
wV5Ihw6tS/YHMBcLMaSYduEsgBUM8kUl+U2EFS0J4QjdUYcbM0j0ginEk5Ih5d/z526qJbgWjvN1
N532dtb0eXgszNiKzdWNpEwuBOcJn0xUoJUJOWuzcoOWLfdzzKJIfjZmTMl4VCHa07FBl2xDqFQc
2zSa+QB/JQ4CQleg4jPofPsMfYZXwqCEsoABNiapsuZhbMEuBfjwnbMT6jI1CnigbsUKNDSyG6mw
2FEeq9+4PHDLO8QQ1QlfaAfi3wJv15XMqEBYlAm7kdf8GRtQIg20WG8+cuRQc5h24fm+NN2KcDpw
Nik430WNIoSpzVQ6tqkzB4bkmCBKV9zFa6zYrcOQqcecUAwcvojhYFRhIsdYhrZ6aGx+SPbcwofw
OGN3YpKndqh0sFdIrlF+SWGlM+ISZ+anz9/Aldt04PNjdAmNc9nzleR9Yic4QJIlf+2PNC0SsDHN
pDLVIQuKcuXDKc1IQ1AqhYgWrw7hAjS5b/ILn3BDYXSqNh+Pspfer7OLQ7bgVnyRP4j/sdkaS2X2
WL+34tLnwGZwC/iB/u6/tgX9DCO5hvpBYUyKmBeguh/kM5BZMe0BRrP1+BXV0cN9wQrA35D4gpMV
piNtSunLHQfiOQMnE3EJj/YVtKS+FojIcmfyF9G2ggDP1LtPl1UujMsRA1ouY6RF8A3haYyPGzVi
ag1GXyfVWYOf+YJ0o88eCUvazXxIhNbs+d8buKWD/eCJ8jxJsyuHLXNDpt6A7TRg+HFcE8opa9Gs
czSlKnaF6pifB+h7jkH/wUep+iGwihyc32DvQqqLRW1lBCYMvRaGpbBEf8CTuu1gUILZUtFiSAgh
6wcX89EIEIy49CzCIW6C/he+P+2bdbxNX8srTtvrK0EpMCEFuf8zw3QUj2TwDqShELMgCa7yMSJh
FqWwC5DHtInvhm9Ijoke19qystQo94kL7p0xNHHP0A9q7KvWDPxSX7Kn8rjHPlgjak3n+qQXlX8m
Tduwt7m+nQ8ptjCDYD5g9zC6rQH0qUvSERkEPw5npBIbDUURBjiCCs9JTojqi83id0fNwpMDRt14
VED9CwnuUyKdx3fSt+4MBjBRnAMdXKDTTfm02ZkYhWhBOoLekJEeSGAI9LVnBL6IK9l3cx2W6KFg
Vy32QctmgNgdFSs2ZnzzpJA8lkJZI6CmXb9D21xqEKk+AHrxLej9qTMsj3EBpjU6UMrh8wYNmkQX
pCjcN1xxihVB5UAE9wmRZeErwAYxVGA6s715uCqHn9n+QtzSzcHIFbmjsAfFZaEakpYYpaF20ECF
oM/C6BT6AWFx1QqC6+Q1k4f9Q0O0MhIu9EG9TRqK3D99KKHdx2GQWHMoJ3hBClN0YyZsDHtQnQXT
gw4KTf9r0FJEv6iGZSy04ysjJHFh6B2CY7p72SrQllMsCWXn72BjALoQv8O937JB8lElt1HL04c1
LlxaOkucsPUh9tTCoJrPAF/mYD/pzblTHbmcbGgo27034Uc7YTRKEibS1oQjx//uUCLO6OR+Exqt
2/ELMWws7fQ5O7BS4bvOxkCeST4DJ2mHQK2PqcqveU2vkkvsY1wupTWnI2MA6nvC5hieXTkiW7Yb
JPFoz2ra5ASDWLoC3ImOxo5rB0KeZrxBdnakHFyjMD1n6A+1LySul6ACIR1nMyfta2gATwnMGF7U
QnBTgYxAr+gYRBGe16xOk5DyHkbbN/iw8GK5QyIFQoRMM0yx0RORNwNlmYHjXqReC7Y8VdWgiCm4
QtPXB4K6eHULeNf9yPIZrJGleaUqhw4/vUG9zjyM6tBAmWM2uJiKk8Tj5+kaaGKliT6RAC5UKsYI
aTdK3g7hftWzp6TUutALsG+BvilP1DFjqgU+8NKOT6CDf9DiZc0HNrewNPU5+jCW7HDjtzALFobz
Qr2g7frs+sSs3YnnRZuItQJrFpNdeDcEreJ7eVnD32XmSEv24ghCJy983wjl8PoJ8zh9ASmA+dYW
wYYVMzFuKQEwG2E4NOfu0tAT2YChRD7Dy40+HUmYq877HqIVZYQxK6bjaHd8gOj4uyZze8i0DRcB
VH/KECtk4X9DXeegkdww+2QHkxwGbBjw1Sx03me1IQgBT4FLx7SrRNssniiNqEljqo4rv8Y+L/0v
zgfll4VoH3JETT5zN2AsFxDIDpNIj5jbDbC0hS+NGrOA9jF/noTfnDnUDLfdwLODsnNhw5YtsXt9
IAWe7hjDpwNzrbHUU1KD5QERSOzMzwXRRvhRfCe6rwpUmiHv3ZMHqUeHhoED4sw/nmPISfUA0hS2
ZtdlQ8tK+ikKc2l9XwLdDlqcp7qwWt7p8eGFXDjgxR15DrFUoZvE+DES9uWCMo/ZhgfJDgyMZcyA
iw0ANbVwr8CMK5JJadXX4GTWWnzmM20miCEEZU/aqEZDMyeZbJYjoEPehsgKkdiQ7n6ecVn+Y4ki
g3hC3W8XtEPj1h33Ib4+GWjdRtQ/whfdqeavpGV1kkLFnvvQSFc2KLLufs/Lg+f/mBGYVT/7KPHl
uHYIB9jJIefTO1ShDx8ZYHNutafjY/qnLIiVGkkTwgCkFVuLpwUSb5+91KN38XSmhIxyFA/vZRnW
vTl6DkRMQOm1rEjJoZJofWEYz/kYp+zhe99i5RH3nEAShUm99/Wpydy/w6+pjandvdv0B8CZYj2v
wBkG5BxwvBOLcLweMZQfaBONWTXw+E/2DPplL4EiIdQRibwpZmCoQPWc367FOgsl9tC3LVFIJ2+a
ajj+uaecs45jylVgBzMjAdvbtOiTfJNQxIXuqQDh/BJe+s18jfECYrqwYpbzQ+ZNieL159fRO+6L
7s0EFQbii+F0QRdccmqCgoxqN03u4KHu6/SbVg96vupiBhalMo/xtBvvQ2nC93mHBT+ZUrPCPCE9
flrTzuBUntz84TvUxAUWQ2NMDyZFpun0/nRPGosEO2POFUYwLpr/GXtV5igsh5M0J6fuvkojab6f
S4CgRGKN73D1RzeATD5lfXpFLImqHkdsNulF9lqrjIAZbb5cXo1PCMpGN9Hmj6E1pRUkCn7TW6aq
Y5YO+Blae+g3CrNpdh6Cp0J9pbj5mdIPyi8JWjwSmQ+fGWnBUBoL5gZsYP9zaibWzhi/FJt/0rMB
Ou1XfBhfLL8dE/UsnKP3RTvlgQZoQcOqg8c6b7hTsFyszG80V+oB6pLfMiib1ZXoZQ6uqow1cfua
pF8c9l/GJ16n+CpxAymUFaT2t0Bvz7379ANZj1NPiz79Yal41GFvEdx2Bf3m0SKeIkaC0ySKZ1xA
fAbmfiuyDurgAy1R8ckdSNvIglHF/BxcqbU/qWPWQNZOw3i2tTsx31xU80/pZwzNEuvYRgwzAKxe
DnAKFsdsnENzjHaPARzy6NN10hyeJXm7lr8ox0xN6ZMHtGv+F8I3m/TwEX/+2iNP8VQIDUhVdFm3
STXQ7AkRC2DuzOvu88fyPZBHaaK5tV95WvQM8+gDNMdY115/1z1v2MIwek3uwCGFj8B8gv026ilf
9vYneH0NDD2uErL6/H13zWVvqS2EFUGfkppMK0R3Ts5YpaDCetoWUGft6DMx2r4NmZ6SnsCCXFOh
Q6yvrzTr1ugpsyWQTWEguWLGnY1VOuv5c36n2kID6Ukr5ULR1o9vUNbfc3YM9MTEzn6PFqzw77ri
332aTzdPHn9fbg1w2g8WOZgD5YcIpnoykN+7EhkcDMO7sV7zELOoa5/8PQaxX5yHz2hJ8NFIGMt3
WKtFDc4llGSRRRTFqBvLM9zeOAw6gLc2ZgkPu43OtsPTMoL970NoctIAzm5kjNMouzwamwhd2mDo
61kHQkOlfmR8Io9MslTU0Y3Ngh2jrzsgGB+6yobrJ034A50CrQF0sbARJCIirHUGGF7ROt0tkNcy
pIC3Xf9/lqQsVvdu8yFJEPGrW92cunWuja80XgkXhapwykP3ayb3Oc9cD/Zq6TNiqdsoJ38SoVUb
SX8VxoCEcuRx8aP1jNqKMCueTiwiKpCscdWMlJY8okENyFa8fP5QIfVvyV22e31AJ7vHXcLVAlM7
Opu5kRNMZ+etl5Ln+fduAmtdKU7x2+r7KH+uqo/96KDa2TlPNwxg7O4mt87dI3pi1mogvXYk0IXU
uT/9bqe633NROvwqfQ8p18tg4KEy43BN/YI9OXXe2eCFkVLvyHdrLKuq0T53ZMXh53tvrwKlImzw
oL4j/bGsYEIQG4IMCwHNgkzkK2zvbwwx7cXRgvJT8tTaLc8p0WEilKOHTxluCcwl4Lh+MbQqqkkf
XwxcFSX/IwgiKOQKZiETdg4kdQ8ekID8w/5K5WpH3QqkGtIDsU25d/14uWlzqYwu76Sn5d6Nedy5
eITkKP7eBHANir7L18pzh9s7o0WgDkbHN56T8M1eCyw1KUGBFtbTvTIQAO5m96UM3lYwQXVHVcJ3
Nr6DoxlDllVBWGYXNROOAmvHADmFsf2xlU2JIuGid/YNsqY2VO+cZ+E+875KUDKDBlplcmcFOnZd
cPxyp4MVjB00xZvmCacVeiOy07hztjQGGFaiHhvPg2L6sfyRnIk9Se2YEMgLR9JghKgznniGvmP2
wdIiXMJtjzLWhEcRIzptKRDI1SQ7FhlgS3QeIxZ2griUHUoDrDsau0J2DtsFKJBS9p40CUP+vwK1
GQhJ8vd1zKA81Iv0zPHCCdofAxeqgXyN96GZlEJJhXJEmss7I4WoIVbyTIvEyYwE+MipJW3NkYWX
UmRAACywlaNdPWTH14l5+49NPdFHkHoCjov7QJkAXsqjH4/1Ig/Izd5RWdHqS2ODiwF+heKGtWE/
7BRbY87MRHTCKLTLwXJgoH/JL/GKSTn6klw36QVZCCq3qR/ONbyPmPiAst9jxk4fZpVSxJvhHwCg
hl71Ao3VZOpi3yg5TteK9KT7UZoT2FP7fbENso9BgouKaL3nleYqcSphznA/Z6+ypnBovd5fbpJB
WxHc9HKzVQNT54NMkbk+4xCsfdzPDOgWNy+qo6OhiY2IA4RyiaNRHFe4DPlw8t9jjT4EQntQ4op7
rsbXcT597VrOtz9C//S1Vbr7m5fHSMZc9ogPVQFingnI+PDGf18MMI49Bd65v6xZbB6IkubgxYFX
gLnZQ9O6wD6FbkJKKEdlwjp4L16kzJCoPtijbMRQgz6QORsZrvCYknxOIWyYsM4wWUMBrnj5AM1J
s2IObFwIzvElQj77drn3TTBBuPeCMIijgJ3VUU5mParV1NF6AAUO7hjaQG8hUwye3DzVzTef+f6o
83y2nnlzpb6tFw5Jnv0jbqPwFK+Q3G7zawxRrV6/oEsJR1Z9+9OdXrnDSI5D5clJEXV3EmDHgpvE
NBakdqWt9vBPEJqdIIE4v/hZiWqyZPWtSq/2SSN2NNdKXkNqMDnW5j/IZZxo9KvVkNz24LVsdozf
3y7TSbe6lCvW632UjXiRO3ZKv4Ao2Kg3gxHHUaEfJQh29EsCKOj3gLkguVlzEKwAw07DdBhZfamn
rOTGaBq6I0ROn8aI6fY+j/LG7ZnBZ++BBxJMap1+bHmj4gCfjsGtaNqId+QiaDGCHiL6elzNGCz8
cCUaEqriK4whYaeK9lF2e1XM0ODSF1Jwn6u7IrK+Ba/gPS63bOf8Y30Dpv2mYmOeoW/22NHAP4Hf
HsN4uIqEupUMgb3GzWzKLPsDOlDZzMe+moAds7ufUiF0HhzHPlWbk6KLZfSYeh866S7J10Ylch6u
mnstfKXD77pK8R1j5lMjb4XcuMCzrBPAaM2+A+2ib9+XtN3Z3wu6y/GZcL9do+cWfSBijMFMV2VD
hLveeYSg7kuH4TvsQtpcxOcUalePF7nfoIaOHqWL8EdB9EypBeeo56iERHF3FD99MclFy/Iqwpzl
Ix5mJtqCBUnoYuN8sfthYLUfNAjnUDhUzm8LsmyiRaeJWf/mV0yr1VN9oZ9F9wUCXBNNoPnPk3pG
V0CaJsSxB1bfsBUghfTdK6A4KOCXqGK/xm4DihhKpa9TWqH2I7aJXD5PN2ePR3iF+K8QOG+TSAVV
7yDBFbnO0nvEfE7co9Zt6fYQYSOfZsqHWx6OV4cfdR0xa/fJbQBNTVtijoDVY57kzaxaVPflbSby
gtlAGeFTnT58XorfJH1ndeu+5OiOme7Xrmgpv4GKtgDWTxZwwnJxP/Iga7fTtilUnxqpGEcjKYDu
9T68PV24b8UM4k75Dk00T7QbtY8cELbI54AakPNVrqPrmaOcjPhbBqXBa+VJAYI7fGEDomGgwPqQ
WHTIIgtM+i80DfzGBXtIduaaCGpAkDfjnTFXBtQF+/QfEPuK0f3MqHKow96mPw415gZMCmMExDIm
PRao++wObAdV3Ljwd0WfyZuuRyqQlLURP7y//IZEGLNyXHw1GRDjmEXGBNYL5D1D9rmfXyMJ8pr4
vSxjmj5b9KoYGLklr0wkGLmlb1BsKu8HnzMf5WMm4ozRTx/Evw14MzCOBaDR8ukuJGLEJF7+MStG
NSyZOwRIgNkZRmgxQfRcr+xDeIc1xg+ygez/X4xgYRZctgw2qW7eQ1THMUykGZ8M3+nHKg4tAldU
+bviUsUHxXfFq6SzepXP2KLp96D0k1WqCz2s+I0gG36H5IDILRuYhQsVbwIer/ilXLDwKLjNwB3E
f8i+cuGr3AzJSweaMFwlUKM4NMRHjLQefA3nMbvNVP+z+qxU7p64PvHX8pm+KQ76RnwauGGA43Ef
eYPlolrgpDLq09z7XNP/L7KJEEGO1QcN6ug1Er97eD1fJwUp3GIfDYrDXdxPcWGP0WMErwCXMBw4
hqipD0ZsYPDDvP5SQPbtgQfzhrWLePPopfkA/tF0X8upJUsQQL+ICLx5xWw8CCOE9EIg6eC9h6+/
qzVxx2jOSAi26V1dlZWZhZPvV8KYVKukhGOPPzKhB2DbY73ohrODeHMr07PrrnIhvPCoBQ+g8J9w
1S3X4UNzJHzItrP2N6zZd0KvgaPFr3/fHiiXkHGvRkmGzGtEEPcm/17xgD1dvF14x+Tf54ffDQsN
t7Jxnu6dUpC1g+yJJAyIDNNJLiZaBnMqFwqnoQHRaRynWJ6lrzP2aVjK/g62sRxpYfKJ8bqDURWc
34wybz04bT1oj+QB4UpAhKS3YQUYmiIe+AzYkR8s3tx/P36Vg5rcheIDs/WpJw2z8sHtmIaLFg43
s/CF45seV3zG0KWcGs/7hArhlMNv2qc6jO9Ce8B3qJ4i52BldXD5csFBwJWmMfRuhjCGje3v6ZnX
TuiN/52I2+xUD3Vg8IHhwLyPiE4J49eGXhTIFZMq5X4dUVzkf0sD58MoOx/oYpkmPcSYbfA69+pL
ffM2qZ7qBc9tuE7+Owq+wvGSo//7N82FiN1ePednbVwzO/Z9Gl6Ik4Yh+N8H+zU+w+FsMgyKxAEZ
AduuMA7mOgo36b8b5TSXfU/G4nNSLTiFXd1Nc/izAHL/dxcDXVApZK58vhoe9nAPELPVDfXwxLmP
Ux5wjXD5fHrOm/zpwoIrkieOvQ8v6eOIoY8LE+v62IhlmXaKJmBAMbDTHGgcqk5wVj61Jr2cP/0d
iQta8IbhTP97Wx2RITry6MAp60QV8WTlwXn4hUD8/4cj3Nq4XtR6OrcWvsJVRBeU4z0pVBK6OXBF
zwBFvAv3isKnhtsttrT8rHWpf4UDp5OumCMc1nX4ybWS76Wrf8M3hunGsh9C7tdXvsr0Sa71aMUY
IbsoTmrembSD3R9rRE0S49QqaNQOh3MzwmaRifKXhwBRx4rMhbkRo2BfyymhkW1nAnK+MXYitJIQ
l5yVhuFIB5WuP0T6bLUQ6EXBN4cqBDYbBgmFiCAWW174vu1bhIAfhPphKI62EDpzCOc4452vhx5G
4ESvm99f91HoaaRNX7RyuWRZKYLjg6121jfiultfvuA7aAY5lvARDtfhU+zicMUwIprjsBLungBO
2C/zhuw58xqdh3to+uZX6IikNK++3YQw82jMjcNXBnexQfgYdyfIjtv8oSNrB+CmRWdapA9jZz3K
1EdjZ8BOuzh05f47yitq+ZdfGxoI/igO9eeLLnx4tG8uw9ZC+rIwref/7mn4wa6O7J0rRt9kHZG/
0NGL7B2CITEHCL7Uo5EzCyssrIonNrL8LsxEejo0Bxz80oOmrBgVH8Vi9WNX5NEQPvVc8eXrW93V
rIMJi39xzdkxoM9Tj475gTMUD29ccHWzjbE5Rj4HEyE8y74d+n7tZttLjL5098ceEleYUVDTUxPI
JuFY0tV2M9xMM7gceLiph/o4NW6HpzgchFf/XdUwjMkHloOv8+jv40lt6j4w7/n974J8RRG3hX61
9dn6qPbr31mPQNqvrd6+uv2506sWb6Xq38kET4tsSZfSC9xc9L+wJPy1F+5DJMww+2FC48+L37Cw
PJIuQHil50ZMj9rkREJG+zxjdhV+Htc3UEOvKyl7UsIM97tSTjnX/NqPHuPcDyI2EpcWHMIAu65L
1YDtOAXCbZzvfWkLJWGIPHWyvWMmomraTi9qnJuKUtty3UfDDb/aXU+3o2RDcDdxd7xsrk1CgOxj
Ddh+cMcEqPHR6zxcrNl66V57LjkHqxqIfp+JDC12dyQWB64Xh+jwSwYPyxMRFWP0gZpAt30RTdfD
OMMJLu+RLHsnEXac7cX4BGlzutlJs67ZqI+fpv3aIT0ITowP98P06jsSIfufUXDZY9H/9uwAhoP+
4UcsNp+W+ah2eDf1o67CxyXq790Z+hzKaU559HcWRSbsT2H7innZvK9POfiOdQ/1FQSkxcGpcXIz
Yj+pn9A/C52iVQszjlxDU31wRs67hXmn1NA9m4KMAdvi/eDNaCbM+vlKqaW28qBbl0dHMT47jvbT
coxbQCCFuILEjY2XIZZDhowhJ7VUVkOXJc0XX8JFpBI+NTRA8dDkbKAra+vRy5Ynv/MqTOJZyrIf
mKb62eELsX8/nmP06Co8+rhhkT7IN+ue7mKWApjKp7Tn75+0uu3V7NHP+79u0sKFhhWhuqWEDvek
kv0JJTHqfSIK3oVtcKebTvi5YTexruQSpX1jJ2GQtUwLH6HlA1Dd6gCtBgqGMogFQ1GV20r14Uic
nD7gShB5hUniHj3nKMf4l9lS3p6akpHAHJPvBC2aaQSbkKF/SQK2Uyk5nShVlqEwyZER3Kqb39iz
Ce+sEx/sfsls8NDBeXrvouqrIot9vSIuPVK0V6Rc2ibqBLzyrbjbz6ZqRvAzknwuflUwapf0SM4i
L6eZnj2S5VX4diLoDk4ovWPVcHhHvpsjnrwrwnkLb2at+JbXKBbI7NVo8qDtdDf00CiN9edxwxs+
Ft5gKgUgNNCNKaBygDNFXW3feWmRU5M7GgTVSU+Ozl+mjzWfiGh3g4jiOaJguPN6IJDZvN1H3Jam
hTE5BboEFVV8tkPIoKlgsdGZr2EdxRW/rgDi7M9R6icYZsJiEmO2rTKQV2Ubq9jrVnyoSA3lH1fu
vLiyPkECVviR0Ui2niNr/uwJOiPdJrF3g21L4Sc723ZiPxfDS4BT/EJ1hTB5whOz7AOPCj/ykP8+
fxM5B8kYMkYqSFz4lYxJMlZD3CNHvTj1TvU7Y2kMq3j7ZqCWmpVaSkN+JsPIFuPZpq/3dS2P55Mv
McSFxj0Gz7/uzH6UyqhGSncc1M2rc0NKGYIkkomqRCl+6SdftViytZ1SRZ/+7GFOuhZIO+ZCTEms
rwnzzMuvZxQ7cTyviAcHh4u2qWCaZat+vOwk8tUMBhc1e4tuF8Lhn4x+tUahFn++7lF/pVmZuXJ+
+SRhixjCPsOPMnDqePtlcxrnaKfGF1DmeFMvMF9gq4CmMosNhJDoYL8+olJcotvYcKwMTtYEM3DR
xiMgHQ2BIz4L7he/wek2DGlhSjclS0+RqCLky3VyzWX/FgX7NgVLmP3MvtecT3r7p13fLNiaMnzI
L6CprYaCFGS+XpUZoCiVL3b/XKhestX1LKhTL6UspuDrB30uTYTK5a8upIdchs0OJ88gND9XBDMf
iQKxGsbGxGmNyZeHYDdkzPRizJMbIM+ItM56nwf6lCBCr2irHDy01iN41TpMWg868h0oESc6juBF
ZYz1LkYao4Np0Bph2lfPsyM/rkO+FuehLH9nwHeLZqfiwIApdin40YhXs2NEVRZU0uEcC61rDd8r
+v7OgL5oVxgEo+opJFfDUbCqlJ4SRgR+Yi3L1JVspIY4FUFwEKNuEa6kUbS8E0fJ0PvbT/O9Y2UW
ZwR5beFuev0j8uQRvhzqsmpRmHAIOwHyVQr+bpsI5lH+Fyq1ZY3dHX3Pq/nsbBt5mP1bsB/LVdYZ
mp9cKZBoj+V/wY2Rw1lr3QjmaAuW4qzDicT27xhEZbUSFRv6lGa/hnvZd6gGlqWfl2bEpQHTr2Xg
lZnKCS5Vvld3ZYpImjOWOsUfj0+U7j6epYkWhBZh1i9favH6spqsn2p5I9O92Z+LYe/Yjl/LCxI5
kqefq0oWaW2sN/UqZkGYXOLejp3LMKYcFhMv8bKOEwTrOY0tyrHx5lcVeRqCsUxSoMmC7Zx+C8kw
FH15fDtPYT/LClRIfLyOcuO52vKlVRWiqNAwOXTi50h5TCEviKovLRmu5Ku32E9iHJ9ZdhwMg7Sd
foshAtj4cq5NdjM1q7W+4oCN8SLoDPWofi76wrHKiULlOIrTnOdqm3k16/ZD/637VEkYOZ3KYuB/
308mh+x75i+RNMpjBhqUy0hXf/+P5wYrFjM8suttWaDAsfLK+CmiDwqCITYNTJrUSqeyr+FZN9vu
VLOTz1GLsW3+3rkQAzmWTs/wSqTKnBc8i4IByNQzAhcEknomEUFPydl13Ti+6uave8FShxgdZx1l
LlXJlD9wmoonGhs2GanfB1AVb9SrJ+xE05VComXC0znGIKa/XDeecgEDtr/mAgFnnyyjmiBACAGt
fCJf58pthTN8X+uMlF+/y+8N6aaqB7ovOGAdHb8R+ZMd8+B+V+2l3oJhNmEwQvXSZx9SPAawfsv8
s3JoPNrpb1BtAqmJr46D4lbLV4bThUdOh2yKu/m2gMgbOllvUgY/WGmuhjoPxMPFRtZ2qunKXJ1Z
N+eFZOX2e6VfRD2t7PuHXyKzG0eIc021Ytur309SwWjdV+HzvsvjkEyqzXz/ZDBPQAOC27kXUBjy
iqrYRW5oLGhifM9S0VJGin0tfqblpcpu9eJ3yGAzxRkDb5WLxLeFel0MOVusq/6TxsEDsJNAuSN5
5+i38Ebn8WSObuBNapipnwBxo51WV2k9gEpn3o4KVgpJv7KvjFcR+0oFGbkZ0lGWpoV5AerBtX19
X9KAklQL5ixK1BTCscJdTaauC1bt39rvPAD50MQGEImIMu/MO6QuiXkM7jIjPyNgF0+PRNjn0eYt
1JUoXnz1MZ3koEtcHJbmRT9S27692G+kanYO1MGb4gldvTjI1p7+s6grb5OllAzzUUt+BrAvPs0B
+KBj5WzvzoWEoKb8aqUrZL+DuP+ne6skCaj0CcppOeC8ps2A37Ru7KJLl1v0EMyo8DRxVDexg5mF
14sof618Ye1jN3lvsn+OMvk+4phqbBNc99X7+bZplN/m47QXFYRrhPh8YztNqAl1vxhjADdBbtHd
NG/OL9JRxxjMf19q9+No9QvrrT3KqZ/MIF39xRFinn1RU53ADh40W0MAL66VML1lPQiz2uAwaKHL
xobKihCR4Y7BcDfWFPHGfLqeJb8WMeVnTtVqKmLigSlIxzUEHbEKLzYyz+I21r4umCfPjG90T8Ie
Fwcj5IqhmN527miq+QahPBfNceZn3qEBohFNall096P9SC617GxnCUb1OdZz874srtDtnYeTpn0w
JzUPgnrinzI36ZLxApZwmK/C+7aKxv/7iKRiKe79KWuW8/gMrQyEdw0OCefOvrF109e7IKyUDMn0
tv37v03X8lpFSa3z7003VbtR5MNKd0OxlXeN5IC77H66p756kKRwz9cnmypRhGs/9BJBjDRyYHFy
dcGFkzKpl3NlOZMOEO4jnqCqjmr7LyNOcWTaVi4hw6CVSOj4F1+MuiiFbv+Ciq22a/9KS7oZ8+sC
JBEIaIFXPGGAp9slu5McwsuXNojvVYSLRjSLQSZgzjuUWvpOyWAeQb25nW1P0XEWNyzyWgtDBHh1
NcTTVT1UtNimieaX/OZOjdLUHMv2kGhX6Yp6zj93c/105BbFBHbNhY/mBc/LASdaXmWTYNwniDYy
v8dDBdHx3gzTAV+r8v170llg2RqiaNYqDYKO1JwxFy8mTnT0w5N+Bi/8a0TwX5xty4wxd+9hroTV
hkXbXuKhE/5XCybKhTmYYZbcufi64AUuN5Ih8PTbkgX5jaUJn47oSGBi28Tj9wCLrlyMS711l8il
NWK7XZw0wmA2SiCZyzwyCifb3hnzt6nnFLDxxu/u/XAsTvrb72efqS2xgrciOJohZAib5ZHNo5NS
I9WSnGJsO9A2U96k6Gj+rbOtvoJMZf1zNYajjEI7ONk8VDOld+Sbj5iTOhvXlTAvaxlNY+zU/7xV
SCkWnWnvkTD3noAJi/uh8ujiVYse4nSKOFG+bN8PDtFqkOmyyNXnBcQEGQZa8HV0hqkFP5fJVxam
S1hQSr4t1P2AbmFzQ1RxR+KctMO88sAeX9e2oUatikYGlCB1BzfnWDfxo01CCilZp5udhucuPzNG
LhUpgpK6rX/u1LgJu9q1/PGP0KutfGQX61llBT3vMUF4u2tT5Lk0wAfryoTliOUrdj1YvZxykDHK
zYPxFxwrTb1Q/GQbX0m8SxRLUecwhJ6ALL67goHWgXjRZciNJyvwo3i6DcqOMrygUQhmaevppLer
S5xCiwLkOwuYbkI/yChHshdyP/Ww+Zns2Wxh9rM5i/dOMgqbMaN5vNYAqPJXL78vwrzHkWeFQUtx
Go9WnRxlGf5zmt2/6FYKyTST6dbuN6Tlt1DJXFqGUtb2KsQGCxhbFLw0cI4ZNulYOO76kpMoGWVu
vJ4Gy2opaTMIMdINzaEK7CDR3EXHfqa2tDYv9WMpClYPrkCZiFjj6vQbLzBswAYt39vn3uHt2gEz
fISVtuiy93aBVnaxVHTund/RzIJr7sPbLAbzdww14pgQIO3O0MKvMO/Dcj6M772TTBWygHfQvX3f
6PKhNtYHHhQpsDzm8G/TfpISU7I28oqgMDKU4RIRZPlOE+6Gp4qzY33FFyI4N2XQ5sWH9cyCDbWn
U0Tvs82Dw05gAXs4XVLcKvQMFeW70aH0m65iyivetmUUAO0wgHMpXxpkzAswq40oKE9WcSv/jjRY
vCNprs08w9w+jOy4z2C4AMp8Q4k/7zQb8WIzqTaDFs5rzDKsNngBc1p1t3X3qG/7MIZX3bN6iHgK
NOvBbEyjhWYOsgm+L3VBU3bqV/OuRFlELKWs43nNmhtu2XAgv215JUsEpDLfMNBRL+xryf5lfGhp
swpWIbOwYiO2EKAjrNdq4O97MIrfAJ2oJ/6VfuFk+osZni02WKCWmZiCditMsLg2GQJ5ri8t8KMA
p4OOpKwnXJl8CbNFAx/e5kGO1aS8nYVP00dj1nZ1W4KND37K+d++caG9wCWGabRy1Nr4H1iZRHKr
iiE9dbO8GplPlJHhfJyPWFEMSL8724+YuHSsZFkjVV/jnBI9Y+UD+cCFzyI3Q14+DiEAgyFjPfdB
Ra0ryCHgJF2161/ehbfFhzwY452/vZP0aRWtoLVags17ZQJ0DmMKDZEpAycth1C6QxpZa3GSO00T
FU+hx1hHGseNHsm+bsleek+vfLwp4T21i/YCsh5q5sd4q4zh3GWIkRw0LNadKRJpQoB4gyt5aOhp
lvYTdm9FGQkIAk/LXJz47Am7CaVJ53fRCNntQRdtJR/WZRb9yjcJUyKadzLgnlmyJsDuPRdT68/U
ZCyKWJ2zaCP1T4o/WJq3FGzxnjNxyFUHibHE74UByIvetrsdnHp5PD75CapRupf4SWwIKMuZtAAl
VND1zA6tq8twjgE2pYBjB8sXJDVGvZ1fWxAtMNF5tH5VEoWqU0AeiBFy8B9i6gNqCcsgaJfNF3kG
P4lrGIUz21Wa+aoj4gTiMmj664NNqknwDb5NkIP4Lf6Gk+L8c/65L88COp3OhTpVaNqEDnvQA930
zaAJkY3CXA6ceRb3KZ2X8cou37QjTxNjRWnBill3WLdJSjTyR7YDM2SQBJKzpM14FnLTZ2M5fWh/
wUpK6qNUEG+Uobe8eVbWFFOkzsuWevi5z6WNxc+0woNc9RthWitDUlIHPosm8rtF5ddOYjM/924e
5Os7siZ8Ldm4iyD0hY2QPwgRPyF7zZq5HcY7cTR4C770YTQ6x+XKIFEP80gfxD7s2eouS07umQMK
weoFzthPzo6xKb0ngXTGqtEiIyFWGUyYPTbzx+CrYbu0N4IQmadYMsWvnIx5bntFOgsedSmldqWP
25cuD/ehpw8JiZR6ljiSlBgFtwxb4W6Io1CLV7JThRG+HENAPvYBIzEXAzf6Uexi83AT4pgSF7dk
d22OQBXqKTCa45y98600iySIgOmOqxqCYIC3SQNtTfe9MDjUw6V68E+JlVCY2MOW1vUf4gmeL/GK
urn01vd43PzSfeqcyN3VK9nqpGpikP30XjTEKw3z4eYSNux531KhQiLHWFdgbGhu2s6vkngss28V
PlZdsKgzxLCqmM/OakBTQlcB7MGdsAvNKV2jbWmon/woD1HC16V/EpdS4QcvZYiUpEvPCAo4acVU
Z9PSYeVBnXsmwGf5cEXW08O1GisOCRx5ZCyDr6aF+9EtYEjzKrkGp8FYO/ZzRtgLSYMnf4L/+p0b
WOgesvMIQF7J9YcK1K1hwEzlK4sRu/51/9Z9NO2JdTtz/xtao2INi/ReDVW0XmeI2/9OlVSjr2oz
mWSlD2HFO6dcZ/m1R5WOzn0ch0iLvpjjEG+L2XbOLK/DRdD2Y3HzD6dQg+b89WVPK80biRpQtPtq
vhUCu9JPNaGL697lO1H8l6j+e9i5Akccj/vjUMvWgwjTNtIB4nDYpFFiknJtZOrjYKFhGm9Ia8I9
EbTEtnrY23+DtDlcC00wCOTiM8yG2Ha6pghuTbX6fs4Wxn3sZJmF76xpIkebl220cxieS/+yvBjf
Yt82unZfytF8vj/qluz76S3V0l5bCcg4LvzwcM3miPqT/l325MYYl5iO+M4cyq+u7THwOqIE3VeI
TsrC0hlfZ1/tIgWFVEmv3iODRmnCotNFrAnGbFrHP3p57KQX1ZC2nbAa+C4kBleYi1g749xc/F0H
2oYrHHaCQvd3cB2ebCCMMGA9qk3ZVz/19/EkwaJQkDOasYuLXD284QNEiqF76Rd1sogMgVmiTPi1
sC/lWry8qr2PRLptsSYXLvbiWhg3mCgPp795NEioCCL6Ct4jcEZe9VdNou50Ux+bneeI/7+/CY+b
r+5f2RUKSqj9tnzVaZObqLWSYR5KkOu/I1G3Mtyy2QSrPwoDA6zUZpu3p1ZIXLa/xKLCJXCINkX1
YzRpa+yoCKVU5jHjmXRt2+qf5VvvihljajZY1Dt/5hrHSfCNHs6WzpZ70U8csUw5XPon1+v9yZxV
294iNFOXm1puUfZ1qYskDgodeSvJUJVbd1lJNYOZ2yJCwB3aMw4B+0wpvSwUnHPMJXF1dS/GvrHT
xo9PDR9wsdWkv3Fw1Rt5HBOMhDHKR7g+ZpJn+4mBjo95yaECJjo9iOzPcO+i08e8QSyGcpNSq8BN
rCLpheHOldXvpjxpBG+omL8nOoGEXPgSDOzKh1mMRI4GUEJai31fezkck/2iNP9YXMpawZIkw2QJ
A9vhqtHmxaRTUWFwGvKYZcjR3NWV++mK/eEiM4M3gg2dJNgbpT8j6vSvI/O7viCamZ98eynnTaIT
NSYvekWiat4xYcgWr034SAPyqCqCe7r3qXw97McKXsi+N1LZP2fzKVNJrvOpSe3GgrB0HJ4nxY2Z
kgdzYlNwe+J/s3Saqwo7gvJ+aH7fEps9EGS5fEbbegHzXONSRizXEkmSZYSPU2suHXgGC5qniYPK
HLwStN4tdbI89aps3I+uXq1dPMYpjJhrucBiZmXjhAyLGmcb9855hgHVP0REePgrNGge3LAZLAwS
3QTpTHnd2DeO7TRd+7K3+TgqBO/5MnssQLfGiEF+j4L048po4FjXPlJT2atcHvo7+JNrqDUdZX+W
5ctPaPH4tyzVT1fpr1uFeihkCyxfrs09u1gbwrxz2hd/r8i9PFKG19IgoWjLDdZTcyC89zLKhR52
/l2sOKkCg3d1HIWsEm+6WG0FzaqVGV6b6+4hKLlYzptry5i8fB2nvFFKdyVj7oLfkyGZStW4o9C5
qByiKutq8u0bmtMtNPGKwAv2fcPjlqa9gG7XM5VIJ6NVw2KnQWRYf7JNHM5bp+/Xd0iPzB3Nc56j
gxIC8yGLqVxQXRaEmDwJltBZ9XV3peoJuOGy47BRq2xg7p0lqkYoHd9l1sU/Pea8Uxhsqus3U1mJ
YVM/NmKmB7zL52+n0qIdRkWmqwx3U+UYpgB8nj4pmDjlfrAaMVWxHKr3HkCtnm3eRhc7OcrWL0SF
62te2QLd/0lGMN6aDDfXlXu7Bpr+I0Svau5nEdK4QCRERciCOAPrF0C4/r7X4tLgr7iuKD8fJs4t
jIjb2PZ8BIrVEz/iL9FHUc1XTfZvP+GOGD2vwsSUBdXYnmQDcq6umKTtwVsY0hNECmQMllCKAQln
jWm2l/sZsZcvuTTh+bRoPV/BAsVMNfYuapk9wf30sWqdR/dpqjmZxthcLISfxMRIzHl5mupxbZIf
Qs7hYB7bZ8Qj6EsPY9PSmFjNq3qcHH8uDCZPpstY9w2aVn4l+nOTiuihNasPiwnHL5dnJVOzbFNr
NDa+wb8g4uWruxYQXi0QD4MXhFYH/oQULLmuqQukhQXDCJPF13EocdY64L8H5EmNnVSyl2s94K7U
FAs9YwODd6N890qkQVnGTCYJAbs3Cyw5ksX4GLJSyYRNf1K8NXISJ2LwpIGtNriwV8Zq59kWoAv9
UW6TQY3YJZVvzgWPG1yfhXog0NYOdrGXrWZZOQ1DBax/v+VNDWQJ5GKPA+WqObolMCVYXMWCBrlV
vNVxLbFPcevNRZVJTbrz5rFD57x5U9Ak8Tv42pBS9nfD9VReQCLJ8V312N00stFyUoy3ltGiUfjn
awuVnyyCs6YkKkxYYyf9zuLOCZa1pzLjHbfDck6ikJ+FdMw+ilpnDRuJLBtXeXrgr8b25Wtz7TvV
QRhlu4+s8Vtn2X2oOjnJzK5/KcK2jUNhcMog2+ONfixzgZgua6kPz+AovcbTIKh3fUL7mAve7scu
um3GamD7cmz4rBIVXCa1px5sJ71rGNaRay0f3Xy8cZIeDFjR2QYefVKH3ao8l1QCOrgloxfYs7ZN
xezywXF8EiWOdWMy7ovhKca6K1e53CgPKo/V2+ZZ3X8sGhtTHGNvrJD6a3Cm+Mz0hblf9SWgGoW7
Adg39QPqzuHnMMbjiAxeEC6lM3ASRx9hWjxn8Z5HzA2BrjDRclVFAu4lgWM3eUNlFHafRXapci+7
1jp6FSQ5sR85fWMyUurIsYNDWw4+RJpvUjEkMYDHAZ8hV6w+fk7RKN1X0umwhaYBHfnHflJOfT7e
DuPlVDRJdPXVzEjRfJkX72IrD/s8ZpqKj5PAUvexcmaXlo9iw23zQHQeeIHsRJbEWp19eP11X04N
c9vuRp7r7Fdf80FqxbyTu1bQ+8+taWYM29HlZzGv9da3EU1M4ZcBvs2gemPn3940lipGiRReonRz
FBvQoIw971xQJlD+9JcFermUL7EwFiH2acZCw9iVCU22tSMCJb+EvhpefT1We31O3t19x1kX/r5y
xgk/e66kTbqguowrZwiyMDLxt5rYB/AiooBjaCUYtHwq5w+l80xWn+kmBoxJrNQZSw4W3MkiNkXs
VDkc2pPbF3vCZbr6oHfWN6ChPvB8sfBKVx2qay3msdSM0t0bu+zLQ2X3czE04G39sTX+TfL1oA5y
gY+168WXZy5aAD5+EnSxH2ESsOmWrctn4WLMpQX6Inv/XjNSg11/uLZLgCq64Gf2K4MN9rni2GoW
N5yNLt9c53zEgyD2e/zIfLLC0IqGwT0arM8u89ol3Vnd6wdsq2V0elaTfLuZT8FOS48467Xq9m3y
TV3Th00Un81dZfvGJeyi2YTPgdPK4Hwf8WLtFnKlRS3bNWhVN2U5RYIYXj82lKb87aJJVxa0qDGR
QcbCixttSjYB5S/NcKZhN9p0ks0sBzh7jHRM2mGNX7XIBwwr2ANV3W5WlBwkz9vKTdtAiO9bHja2
5WhtRq/hcvmS/TrL9G/RuLUn6NrVy5kJnK72eiqvzPdS9QCMzfZvT6l9mAbybtif/SOyNLJcFapJ
yaEKphmsN3a9py7lqhUMjX/u6FdKE8S9TbnQyAjPv/ffSTcZTZq39u493U8NYwMhy+U56KNcIpfA
4g/EEESn2X52NMMR+LGsJQOPeKYnqVIIfBJeXh2FQWFMgSV3Y4+v9atZr7dUOn7Oo2tzU5HoXFoS
0ysqdhh6CqRrPJ3Bjt7t4d8s98PUQGY64MYWxU0SyYU1a79CXNTl3wmx8eiGvCFER/u3xHtWX1Z8
TPYYf7UO/MpSlQeQmqCzNS8YFKKBps8j0kiyPQW7lnbFNA68Y5xafZjw0LJZS8u5xLFbaeFY4TYD
0hP5+jmLVY5gqJVj89kVqm6nI0FKEDOYieQGmAnzXSV7521j2qGGgTRi81b4URPaYfG/1Cx2sear
tXmTDB21JoPT9OLzapNjeVgVHlGx2GWXJLFZuuspUYdKx/Vsu/B/JJgdr6RDMqBAkEBbn6+yFl33
7ZRstLEfduaf3CSRrTEWR+3Vb961SJpZYI/lDL9SrqeruUugbDHwqOSEauINECDWUOWaK4PH/8K1
UZ8UnFoFd5s5cpKBSJtCNZersRkbqkqsRhz/heo4TMcEcMxkVKAp+8rHshyrmi1WTEOtaedwpDW4
2vayDGNlruQ09ay/otd0YfZBUjp4nj0NXA+yjTxHGRO3GjLrUbaxbGIeeJPiHFFbopdFNVPh0otk
oaWReuVSWvSfZTZhuoeb4mgfkLOAI8/lTWo55d+1eo1VUqA0I1bTJScHaM7rZtm1EQEzPGOOM78K
CIeFZMvfCEb2Jmqec2fxm7Dfh4wIJRHFSsXtZ+iM6D+KO2OV5WKbQh3oRhccuOigLjSckO1qlKvT
dQ5IQJ+z01Bw6C4l7kuqfiXzKFSv5SUwZt47dgi64B+N7L/NgOv7B9WnmyNwgWGOpW8qMi1r5ufV
w+D2YWwY73MeyGeDHR/NOzJh6AbZrjikP+D/JyNiM2+rf7kyP6x07xWqzDDKJ95Uw+dKswkE+Nqw
/3lKmlaExRUbpGeIwT7xPVGWRO3G7U3LCkn3bn//H3DyqVuRZEfE0rLODRfeX+ccxt/u2Lx+n2uh
5pf5QymeHXxdAkL79buchZ2TU/EISdemD5k95KB7wd9jHtqQ4DISUvVqdM1JEsjiGc3zKenE+X0M
0p3Jexouk6uGdrCO06dOyGehdqxdouCRlb30M12Io63EPHZTc+Lqy+LSpPGA49swRrE7D+WwJBjG
wOluEOVrsaFRF7NoQpkGzk8WLyNupoBtjzSseiq4a7lsI/vFJDwhupf72kPGGnLPWPkxjXOIovFU
NPMAnMl90DTN2EVvbvFK726GkFB8imsfT6YXMLflP57vP4bxlV7SMkDpeZSCYx/b8z6eUxK2GxDu
zXArOQ/UcM6eFQQ+C3/u6Q8qLlI5c0U0LSsHvkV3R/6sgtsKvD3ZmB9+cwOJaRNykipP7EB80n1d
QbPTPQ+mEJGfYesKaHjuTRTKkXgxS7RQdOlVpsvp6s3dlFSb5yaWbGpswulj62CigpK/v3vbUmIg
zf0KYYmU2mPe3PYOqUqB+YJMnaQyX04ug3L5iAClCyU487NZ1M+F0mJX2srwb5RkCtL328ctXkx8
x9OsO6As15drXFI03eaBVHaMvXl+ccDy59aOCyOo4N7M2zUnq8ENKW7t9/KbSgagzirJgNR7S+LW
DKP1ZEi7UmbbevYvmjMkz/dFlLrWs7sGveinhDpVZ/5qkrxX3j4zv8xSi4/qY8TXgbfhzOQq457C
zO+sBmC8wTZ4UtIqbJO7wTj5hBDCBsMl2+r2I/EpG4y1JBadU1ovKowZfnKIepY4xWc6rpssJ91O
dyifG/+BoaHrYytfj4hlbZPS1oDd2yC4v4WhoVLakEIsRwat6GV+BSSzt6rJFgR0+8v4OJJEP8Yj
nyKCCeV2y6K6bDNd9QMKky+NUJLQHDxKZXypXdV3x6siYPymp7I2mCjQIg9RJkg4nzNBad5H1ZKo
n0dm8FSvdvBz46ynDhXo4IPcm54JewPVOis0c7/E+PXIrwS9uizYHjRYTi0RJ6Lmgm/+0gTcPeoK
VBtWBS/2Xsz9Xmvbwb5u5JSre2ym+6/feyPTtYDXHW/27GW6p8cgnwvjWowFwlLEhrK6u8dApp7n
4XNB1lnohk+mrgFGKJ+fpdjP6pfGuepuDlYaug0EvsBVyVbDUOQkKje9TGh3b9/1SB27WTvGjBmX
WdWgDV4qZ6ZKP6fKv1wzYwT4gxUjhyqtnUw5Wb2NC/b/MM972AYDJhKBuvcaKM/asuwMZLnnIEEo
iR+ugJCQ0MOcnUeSC8Gx4YCONVl87nPXjhvNzoTmfW627fflEyq9ssuUCcx3soZp4cyby+221+MM
chiNIfeY6jpVk2Fh6ujI51ZomISLgfa8HTFDV7usgUt6ijIZz0c6grKqnpTxts9ncaMckghXMtvu
RZ9KCXY0qlRXtFBOGU3fWR6rV3I0hGAHSqahtjbu8Bql7tV5PjqbE4YjE8YVJWXgYQefFWSCmfpR
AfC5TJScGv14viOE3gi/h2ZU5gv8h0HNxZT9+lAB4vRib8H1+kwQpoea/Xpya5zglvXk8+fG+uN+
Kt28WcWbxH6ZyuYZrALtosLw3DjI5oG6vEDjteu3wnRTRYHsxNrooHwzlzLa1Fu6w0F9ocwMrfWT
KakaCZr37vXkXaFdpxmPy3l4gwpupQdv9Wtke0QGZgd2068lUxhwOs5OAhK84vp6qx8niKdFEIjT
2H6/0mBD3YBoE6uGQgYLIx0tM81JrrPI1s65yNXMXn4zu+HqNhB5bpPaw9MSLx5u9T1/IOQE25bm
76fvZW69l0niGm18t2AI+/K1tkzDG0//dv9W/9g65H4p188wCPFqRRSP6XS78cUlj29mjOI+cPEq
5XKVRCKabbhhMYHXby49zIO/VXBTD+8XuEtj0mHT+unGK9NAAvtEJX8cxA+VRfojtZsuYjNv7tw4
spn+di8lk7W0sfFLwFNRwfdcRKt5WLxP02tU0SyX0mUl/54NRD46gGt5rUzwjHw7oYIQcJbV7Tfp
/lqXYt/a33+2mbRa5Qy7y88rq0nic5ukAfi+cYjaTm71bKx5tp8oTHSTcmVGAidgicdNtqXq1n0Q
T+dF7ve+GSKCnNOCZzWiKRParjW8/NLINx7d5XehBQWHTOWKrnUSjFCAVWTLFte8cu7G0tGndoVb
WBgkb+80hpVMBm2eidE22h/ZI822TzD0MzoBb6G9wuvhGSmzsuuGIHmYtG/81k7Grv4VgfLAbG17
7u+v7/FHxXjWRKqyT0frVzuR7woJKTU4Wh67jcn7JhYJHNRe6WwZ8LmIPIR5Lbb9cLmtMhKmYCKT
u2aaht+al9HBK17faXCY984/3ABr1tg1A3Q4dTCkF/naAaLTstF5QHX8nZBcb5JgJTpLaoky0kIT
ZDCPCMfW/dObNqtKUetLDtmk1JFdwARDDZFAVRXFgnV/JI87OI6QhhxHKXXaT1w8QYI480GtOKLN
uaFkLSyU69ok44wBnfIdxawQ1Fuj+2P6YSPOKwtjgo1Wc8+Bq7epGJ+YTxOC+SCZjjK59/UIKqlD
KgP3Ocb7qkRXl8aW+Ry7jVh03TV9dJY17+LdLq9lsX1WNqlS4VhPrKP0sr6fVPzheOO+EO/FXdW/
IbncOPbx6uZSNRo3lQseH3Eh5risn+PDZ0rwaR5i1fRqfIk3r/cfOMVeg7mY/B9J97WcSpKEAfiJ
iMA33OK9AAES3BBCSDjhPU8/X52JndjdmTkSTXd1Vebv8tKNGzqSbpuqgHLfl7z0ISGDxLC6chhe
n2/Zv5JPlwZy4u0Vb5O6b4rpC1iwBGm6r+rLRCv7V4YP3f9KCtgzvkj45GW+SdbWosEzPX+bX06S
doto9Nw1vG/LqHy8Vm75fipVyg4T2drq92lGzig7uUeCgSrWkm3Fz9lrLvn27lM69eEzOzxOsXD3
xmnaEHtxDkOHoG76rE1IJKH5DBWogR9m2IBFQ98OMfRv0u1lFRb8nR26QZ9RVMXTpL71vzbN8l6n
fBtT/hzsoueGsrnoDtWYqFq3T+cNje573IZgdNqdzdVZrBZfc9EKZPe5UcAUgTCHNML03ltTFJ3L
WVLvaT/WTTdP9GyBQLtIc7C7FvPjZ6G4NpdlrJefDkOEdnSwxm1TaoyJbifIJj3y3xyYrBaEWjI7
Uir/VUkDsGwdvjEX4CovmfgVMb+br8klAJxH5dpetq7pBeVJXsEvbbS/JhE02g4/ZfN0LDmiYjU7
u0+gd5qDYAJV2ie81OLlldph/O1GKIrSiqHtWdr6fk4y6dzZMleN6shxUiV4rQvrJL7Aotwtw+I6
N4JTxabSsp2WhppO+9kOPMcpD66pLGGMk9UvnEAq9LXJ42O/LAXTzrEpLFNntvh4koZyyVb91LEp
ZUdq8c3rDMBxh8yPeVpFhTiH6SDVdTasVBIf0x+HX9wutxN3Btwqswscaz1nsKuwVy+HD32ZL2xf
TpTxSzlQq6FNr8JC3uKztHACdUAsFd952om6+9mhtBrBUVMDp/VlHLWcXooBDOYu3f3DYx8Kp7WY
lNFq37jnBUeVHP2JuWPE9cQqUayao1AvX2e5ziEqX/Nsi2yfAcNzn5yKFrLd/dlLUZaQx15Hr3E0
cKi+iMLrt3H+avxKRVWfbl/Gy3Z+DuoLryO1XDeKVzK7Sr6Wm+zLm49n//Sdqgc1U7yxNXllY6Fw
s3zuvpUqj7vsmqVBpA6TtbdBqbGsGGYdtbyyoUChuguJYY0LlICI5Vp5whuZs6TFko1KyvgF5TO1
2dOpCqhbTTBYVv5WHfjyI1bN74a7RzXafl2vleQy3LyLDO111f/xWatfuHR2AlX3AG9jD4ainZZr
tSlGSgmreJjoxide78StuVNEc6UoTo4lR8VZbL2SwPV5fkksQjEHSpS9xTG9qaSONTuGgd8eyWNd
3hoelKuoFtKdv+BXCWXQ2+HTd7wcS/HJOoy47+SMCyNqFBlPLXGxmoXExqoGggvilm3oh/sUu8+S
9e5ubGfrodLHTbkrMroOeoF6rZNVZRo4TdbMZ6YQCh+QOBk/7Z3wVEEPjU03UX4Me1HJ0pqS35NG
01on3u/+O5ScKrD+SlVFbqFqrIGHZ1ci7rHhiyBBISX61mgmievE40Jb+WeA2lkbONkCQnFXsPOo
/GAD2PRuoo6H01Tdu32f3amWbuWnmmOY4os/ANDCAO+4d3FwFD04fIwtovnOlAEkMFYKi7covBff
e9TK8x53M54qxI4bXyoxwI56NQyocPg2vdMoY3cu3Vl8mM1TjrrT8tZ0XENjBxS6zd+8AOQszrCz
vpXz818YVy3oevH8z+Jn+5OmC/fdC1RJrJbsm6mOYu7n486Wndg6KYuQjlxlKz6OoQ7UCwQfkITL
Ut5X/N7dN8BMMHB2CB//NpLZuqkeJKeFYjs/kARNrC5X6lIJs6Ct/lnPFfR+e71pcRS6mE2hCWmr
ySr2g3DpO0QuBvC8FkZ3aQeu9F7UCQXrEbT9LjCAWpRcMjd0AyzPuWnznlceKly0jT26++YdTeeN
mWcGYpi2M/xfn33l+6RRjioWyfSsprdL7LTlHYdpYnxuQgTX7Vw/TvNUt4iswnzN/OlemsK+a6Nc
mrrafoG8ulHd3M6BMQ2k0bLJwyDhrZMooijhPe+9uvl7Y0kvfPrRwc2ClTCuuBTdIJTdoJ5chzex
jeR3ygzsfUmGVFukgRIGRIJjmqE/T72/3hRg059lS9+Wr12+TTQPRT3UXOZG34mqP2XqLcwfb69d
MRrnxzG8mYWa7sTmdtN02/ryRb050YC0v4P86Fx9uuHTQwsQvGYnNoFlflDy11X6/ryXK7oYYYPh
2MygD1KstWI4u3l4I8pWOP67k59vEkPP2V82VFjGcl12vyQs6+Qid8oh0Pe502TNI7p6xHIzHSay
o9jvQ31eiO4gyooixqBwR4CNUO8d3ufSava6lNTHXu2MdMpbcfepmzXnR8i6QOkZcsf5YQLpEgRr
jHNeuHVsoJp/ZXyjooPFk8p0pZRju98VITSY27ob4dfLQ++46Hh/2VJwfBgAtS82ftlyyr5eYnxs
BiltytChJTvZ9iPTffYfb/Fe+lBMR1p9IpN9QqD1/VrhMdQB1fez/DhTN/RHMnxSlGoxvCwfXj+2
n7c10MXV+nrrH43PebYQOBK3q6QGq1li1TxL+M91MvNIwN9n7ty5odMky9oy9bkf110tP+d7ok5r
e5ynsHqXt1pqnt7WL3Qwq+5qtp8W98eqh+nnbCjTsqlQHdBnM0WLNd5fK201w7T4J4AFqpIout8J
SvVxlr6vsnizgW6BJSvDzXyInssKTEv/tB4GHtOFUnJZUZz6uAeJkOs8GfzqFZD96QFJhyf79T4q
aMzF1o5c0/L1EuMMfEO1dtqF8wjB6VnwvcV3tWV7/2HLi8jhF6EB0pxnp0UvlVMOAN9doKThVbVp
36XlbG/tuxdvKLMv5MkDilv2lMzAS3z86Bm0BD0o5sjP5xcN02akpE10obKGvlfRvXnss5oiO5Sg
3sxFBbfV6HfTZur/r3SyDHDSahQ3LUHWDu/fiJCxde3dBpc5Z2vS/AhxGw8YcCvzLu2mONmVfkTL
R7UE7UXrRFUwEgSFvW/sJbpvf1ER5BRAqn/6+VRtW0uOYPbA+GwPfh/E0vCsHXU752EtWKfY3Duf
++bqQ6krgaYh9uErxGM9WpLRyIqEHa06bEi2fKoZiIqgGq9ly9WmabtJ0vtRVzP9b17JV86wiODc
Xr1qB2Yl+ua2Lu/FQ8GMLMW1wc2tY2yJgIsRiyLtotyXM135cfp0LscnsRaIs7mYxSrLNg7u21hD
++TWrHqJjhpxapCAnhTVQVnhA9Jj3I6BYnO7lGinySW8H6mcUlhsdT1Pp9f1IxwG10DIJtspYE2+
nu08xl65Y9NuY7vwe65NUzB2w6g+lQKyZtWO5nQXAIG8yTDT/mUYM1hOSq06a8K3OrOx7x4NWJA3
+5lp5FfVaFfsLQN2Rg2wByxchv5u2j8NDz9KDwuvP/15NqREaY0QOveggzJrRX8A/T+bCG/H0iD8
g4qcbr6BiZn/SFCj/Mxfo2HKU91lyMN6297LAGHzZnOOFHyWyZgfiWZ2dDXxyMQGsqTTO3v0qXub
34W3CXmPPjZN2ucQBnftw6RN7pmyRZ87j/fro/z8ksmyK91/osphzCHNB1GDgf+h2mvyISiewICP
YLC+t+NlPyxBMwjsobS3z6PjJ6qrXCYcvoXLOzy8e//J1Ej+zKbvm2joj72Sy4DZJQ69Fb/zqwuv
XuJM2KjMkUac8/9eqqtASCNKkSQJ28t0F05KpxMc4O/TDm/jU5WGf7aV46+wiQ0UCMrgx1u2DeNa
zPbKmjAV4sxdt+8kRLYyRhuTbUk8vkPOi/S9YfwrTXRBHpks8dvT96C9cBf669UCx+Ob8XARayaC
ODBDRgL4drmMtLlheuJEtJ/sAuSX3hJYqIWgsan3Zx/Tngmb9wR00r+QVwV0r7kzdd0wSJQhieh6
Hn1yikNCTJU4NBN9CdymbGRuZJgGjVJ/cmKrto49EhrQcLRuiYu4RDXmWzWXBuTcd6J40bME3GTL
aIZHFJjO218lxcEkBY3pYYBJPS2qojDsHlySUAi0VP5cY1XwldGmJNloDD/9YtRfVHObBkzdoPrp
oq28+RTWI2CEXjbr1K9td9QQJw5PjvfLVAICHhWSa0ppZv9mGwpo83sevc1CSMRI72jWAsH3q5uy
L7dO1Fl1VPTz9w7A+mQHT3y7UGDM8xdehPK/H0bYF0rIm/DwdWuzaO9EoW3wdalvPvXjL1QLuuFd
AX4lzjoZxXtuAjl56m1tpNuyMFIjnx+aan/r4xVHy+J2tBnFLtV4prCilfcM4cKp4nZdN9HSBabP
/U2idwv7Bh249FkqM5rLxdTAC9cTvU13nXXr9m2xSkE9n1u53SipdTj09onGhhgQtXWt5vO6xDqC
G6juM8BAylG/995AQi1K8b+SA7kdYPB0JZfokdNx0PmVyXUtFQ3hNjvEzbPugS7rLzPW9NfrhpZq
YRdF9NocX37LuvYComo2vy3KFORvVcADJBhrRbkcS5JGQWwMFa+CI3H7ob9CevAwTynuPKRCongu
RdVEMfMlVjRZA5PpCc4fYF+2i17MKMWw95IDMoEIyF6OxctZOFOW739p9sNc/UUDyUX36QFH32HE
76KcJOvB9B5Mj/ESBIPYohnMTunfQO2uxxbNeVdKGTBD9FCMSKWpd4FoNv3X56ojfzJk7bCPlU1A
DXUOGqfKTBQSkA5BTa1SMG07P0uVlsZilMiKS3lJxdvqX+WiMqAeI73LFbLFFBHnppePhDafxw/H
ez0nMYSuzmbVffSS739eeGMq+H6L+f7lUD7kKoYk1C+/xqV2N63FIP0GiccYNk28qYvzT832r0bc
0D0D2cD7xMof9/5jfnC6GE88OfeuvZhQUOc/pWm8nN6VWUHK986BSHT5Hh2ree0CTF6RL9vi1TQu
enbvr5nbDKtyI7p0D9Irg9swUXqOZuL5TespXQZ5zLLti3/T/zQyBqGbNSEEm1HhWfb6phwD/hnq
e1OS4LtEv3b3Pw+BV+/P4bFx7atytQ/Nl28aL6xe1Z3BQI/i+jvTvMpMT1XuX3KHnOAhNZ85ibQT
LYWR31rGL21CXKrAqv80zX1dj85BsEO2J84mV99iOVzAVURN+cz0vZRNsEsSj5eWmXIGmnaq0xHG
qAAItHuwMiE2IinkVxzz7/ZUohAtGIvVqw5WDdIc6AE2pnh+1dj1ZRJcqrtnBTuzlQUPyS5Q18pF
DtsnyQfIh0kQ6inI1scYtfBvAq20CUlht/y/t5Smg7L8O+h23i3oVBFQmtxWNwKlEg0s9SXdX0R4
gHMDUGVrch55N0nplhQBx1KkvYoZR9xKBtLq9kkX8IjqkIrVKFn1uQguxbifmD5r4FUIn6YvI3Mi
6MVz7YX4aXtYy+YFiTob8qfwSFf+TjXohJG5NrLRUmgW/yeC30ub/kxg0S4ay+Id6JStX23s1Ih8
MCbl6cyucPGP6FzNCJXX27qDCtmHikP7tbWxbes6oL12WBQLQuze0J7o0dTNyuFnNFA9H5yQKCuO
5GfpNb6NN5sA795S3U2mQdGYdfLjz/V1p+b11ERPaHRkY80gA5tVZQouBHf8DfPr8tLsrukPsMHh
/fA09Ip6SyjhsTLl+onVnY27a90JbA/0reCel1CzFPHOyV3jmaxRpMVaIJLkoepfbp3o4u7WvegO
JPgF5in0oBhbUeGFADNnino2u2hSohIcUykfzYk4FV6az1m6H+8b3qekDJJWf7066ajkvTJ2i3KI
4zkcpm63KMic/SNVJP+1xOPJgf0dcKKHNgMIbaIuBbfrddGDsWPJGpPCZhVAtXMGY5ykwtQWTrGp
tJWqQv+W+Lkk55XUA61m3kgVPnXhiYY83kpTLdDNVIAAob3u1UtUDWoNfZCgniDS07wAepSXyWMl
vxjGKFk5H50f1MGJcWLVOiVGCWLJrMKppxoqiWBK1bXD7inECtYaMzbV3bfOu6hJSFjUukRfe9jB
ufoXlRcXXAYCFaJ4qvQETiusQt18goXoaDPTiht9oDgNE9RC7sldTpJtOskuWFKK+eFzQ6LA0hTn
sY/zg+t1eZ8vaalApBSIAxQdVCbWUpXF5tHcb/d61heVrUFWq0qajAYcCR0j1f9UBlAeRWWQ52u8
JJq9B1g1Nd5/+MUWzOZjg48MKJRqKaj7QVTHWe7UBLve1tVtqmYxHB6NNepuDsJV828/FnTk4J/T
UYkXkG83Gi6KJ0gSY3T81tTc5585JP/hzH/QI62+2htpyDlhq983FnCam7e/LYr79Kh6Lje9oMg4
ffxAEYrV/BA2E5WtyOjaU4Ma+4ZRz6APAhQgDVwao5F0+9LeSA53zKvwSLQcZOrOUIJsq7tDbxfw
ymI+pSYKcuSFtfXshkc4T05bieXk/JQDFFxDu0+dTKprkuCioN1PvNuVECp+7+tY8mjWqJ25F2R1
7sQI/fDTyY/7k3K/nj02Xw6LgwyfMk4g01TypNM4NDe7aZ0TVI7SPYVP/lK1mG1W5938nK5s49V4
7/B5O9ZvIuhXddeGhfNyWzRk3pXply0oWnbwCNddw5aVPeL3ADEV5Y8vaEdLh/e3hu+weSqzz+Vz
Y3mp2gFk+D/rRxSwi8C5OIjj7tautsDMsqu/uoEs1yItCrefXRuM8RJaEoIHoAvLkoI8JUYhJS/s
7YDfiIp+5SHfWNpJJ2wK2lopEcofsc1NJSSKf/uLfMsO7ZLZYXby50pEv8NEnt3FY5JbQ8SFzCdU
Baue1QJxj5ZNL1niwr6MyVRg2qzXTCBOpngV2EeZkH0YTlhyCInkbHtBw2V9q/uSAHIlKIbiryLB
rKbddE3OgH9cCLDIK+9Nf/Qzy+YuVs1cy7EV0qzqlbRYM9lyetVbLSunmMa4H15M7XF4GYqXMU2O
vuJZ8iL/D3J5I7wggOa/vfq/6C8kgsXnVd4sK/Bzlx2f6JeEgJ3tK2W8hOEsqxIeLHOOI+uLm30j
S9uIuZ6H4ayxpqxae5pCjk9c7pkh77CM47kDqT/uG/Cv1Dgtr/RjDtoJQ9cdapvfpNHotgZKG61q
SVPwdrZoy2kCsXa+rtlo5wSSD5c96oB6fux/ZwFAKSjUyufSl0+vZ/4982Vj/7Zrn3wdBEise2qH
buncNAyk4t5eKkfwCQ3Rj1GTdGjBN6mkIe1Du8unuJbn+3eoQVmzNyKs1AYFaMImyrNd2L3dJDAE
v+WUFOv98HMWxxarbD8ig/kcqR/kahYFoW2WwudsghnnaaL0JvX/62RsWEyPaxqYoLaP1U+q+Zrl
FV+V9fdGBsHpw2CcZtZYkPv4Bc+zdBPly0zgEDjeErlVJAcJmayzCws8MwWQo1Od3NSMX95yX7ro
vCFIqdahe+kmR1seLD4oMZDs1ouqxnAKHlmWaYn+/BbYb+tS8YDe9sBhYRmxIDbVNl3UmTJfzQYu
v8tbqkhXbm3K601RPM/LnfHFz020QiWEieDPuoHCzBdmy3cUq7aGMTrM1Cpdasia0qEiGK6SLtFa
8BCdGD71lKB+9r/6prMDAIn5DtGQphbSLoW8VIljmOrzL/m1E1Smz2QjzHVzLxkvQGHUso3lW+EI
2pcQUnxaXKjEBp6ZLYMDfOLoStWd/wFE5cFwK8expl63Ov3Zz7Yf/kHgH9/21YUnv0OKbgs9MBM7
UVOn1ghR0kpEJL9WvJNMFQyODfHCM0V6YXAsbtp/s+/xqVP8K9Tridq6YtrFtbSgqPhZ/OTGS+pb
msobkxrpwSg3CulQhMuZz6dy9PeO8wk6s0kwCZ9CaSFhSJMqQtHYxXyNats4wNC0bDtyN3XKR2bj
zydDxtvqy7ZA743w/JboU9UrrUZ+OJ9vhNrhr3D85UT6nsJcNH66H2KfqhZauZruQRX8vaoNKXqe
mRAsGsiLNAhIFDjb+7WEUk7DtqAAgnvAINfOVOIUPdct5K7gPWvnyXkoJUMAJxfOo6507RlJVxOl
7yvqkVtqGrbcR+kgrhpcLx423W4eiQ3Hz6pN/WXJUae3HwJnca0DHsd4E78VE4Ek0Apvk5YUS59y
3eCDuFnbkbS918DSEgVGdSGc1th29bzEvcLsZdhLEJjtf52asUp2mDSNcsVIuzNJQ7aiIozQFkYU
fxauAmM88Ld90TGOjigkh+fqRqbWGwb2X5zEbNPbDtNr1u74u2RD0kZjBMlNzPQ8kB6CRgsXXNGb
zkd+64Jv5V5I50pycF5mm/yZCZxnv+fyD8H8U/DP991DMX+P3Jn8/GWJirkV5+EfACns95qkxLOy
NrPmWo3n0VgBqCCQXmf6QYPhrQA5sNs4FKbl2KGtrfD/QQmJb2Xk7XM/IhCw+g9tOxRE9Ds3WTGm
jUCu0wmc458IjVjuzzvVzk4O5DPZmsPuTLLR2PzLr3p96oh0LArvZAca5rT5POWq+agaRJB2v3Mj
liqbXf1c1XU8hjSpQ741IHoinUqfoUYigWntHFxpMXmn4UoJZaMow0VDzAweYLDXhp1kKk8bh7kN
918eD5kJFFxz0SJDESlrHgMEtBwyfvWb4hW8qJWoK/m6LvfCWEt4a9AX5JjhVvNUmcS9dSAWlGza
/RvQxguPD2Fsq/JDyde4dF+1WciBaYXsBL+rlS/ta6awfITfeW8oU6wgIgBhLOEEWL/H+myNHxCz
SraaGFBKORGoY+rHr5AodjcE4zSPzA0s7X9vFvaqdYFefqYn1BCrkRuyJ09jDAw4yu77CUa8VzUY
6MbMOxL5QPuRbHvX7F3h7O0nJ/fe0qGcoRsrbBQuGh6QvuTJZykzVw4rcpBSfqOY4y90A/ySXEPF
EIBISCUhk5/czvCamp6w0S1KFCj3eAA7qWsWiaJaGHZMdOdzVX1/LEVOE8GNnPnu/oIbueRfHcjk
54akIxIkH6j63zC2LR+RmhMH6q9Wv9t8KZ1vbj9ydOLd29iXSMy5i/5xVGsjgwa0cKhx2EC8kprf
MsVnqq6Z0vOpcVWU2P/NtbLYNzLz0S5NdVl8XtkpE/8oMz+2gmyTIADgg3c91X1R1+kIovL+3MSY
qPJ9x9t4mm4EKddE6YgdgWnje0KBkO2rWzAvSKg1dWP/PgOhRy3yGM8j3V58cE3Fg7jLPMHymp3R
RqwQHsbmmhy1vspXY/vE53nRWRg6rk49QkyHywnJhncDcQqu1jxda0kBtmiA02MIV/c917ony89j
+UWoSvZn6bwnX82dKIPB5lbIV78gpaXF+7Jn2Lg/FtKWXOSPF8T82178l7hqoFpaD8yj7EM1JT6V
tviRnfwPBT8bLRjRN3DjdBEe5z9G9V5zdt9t1Dt93K3iyEOMdyWbVYfPOujlLer6CpuZhuXMnXX+
OH+kWNau9qr1PNUShtgkTw9JOAIwA+6nRHb0CTnoyKzmCT+TabTVPLO18KrZ1Qy0a/8xiICyCndq
1xxLwpuAaA3ufWQ4hj1hWTpTVY/sYmxFxYvYYY6aQwuIN7ILU5UDLxZfJxG49vJ/5BG44/Zpv4LE
XB1qe9YMOOm18eyRGAIsUyTm96bqn07RJp+IVzCpyBp1gLnf3uJnoc1qTsOrYP8SS2N4ONicPn73
BheRQWb2N1/ks8JP4d3UP5xbtIPKhPwKvhDkEqplvWps2UxIO4hXlNiZbk7zA2cbPN7c+72B3/5M
7a99k6zUT1wwN4G6KxBpur26R4iiFfiKFVapmgbTGlGacKVINbJIE0PnXxSeHOkrDcUiUcZCsoXG
O0Q+pwV0FaCf6OKW/zVktCYMr+MluUws1rv9Q3oT75dsLS3soqa/u1L9pAIIQNmhSD3cC7fH5ylm
N0jyFukt6KHsagRM1zIxA/7VdelMaexcRMYLOCOEOZuX+Z7vMmga1DR2R+BF6I3HtzMFLKWkAJom
CFke5c26cfN+q0x0K0hK3zsqU6lige1mGPV5anD6FqqqM15Q39fBRpRDGOXZX/mvt6siSGtHTBXw
VYAg9RvJCRrNLQWkVhvSHRseF1H3DrcsOK+tWkc01/+E0IrGeHWxmfRxxFwNNk0952+yFC8dirvq
o83FxoUh5lNVLhFoJ47JsDaza6JKJKBtKpX/+RtMG7EYc/jmS7MVAsoYpHFqUK8vQdAhx0SJk6pE
n79/HNYUCv7hcii+aO4emtNORgH8/yDMq61NzA6NCHGONlPfH7aouobrLarbzFibR1FrO0uNaV1C
Sk/IJc2zW1LBf8lmigV432KEu+hYwR65YVaoyykjgwgAoB77OWwqVrsHmJ8v25tUPfRkeEEYslbj
UN7MEnCDwebDfpAK6oCw76KpH+OYKjIYBn9PZmnHKw1XHRFpBdew3cAzyPitBb8xPw/Ko45d3rq5
KplhLpI3BMY4ZWcp22RjUTzWj5Tfa2lhOxB+Y9c4LIq3R/GQcRGlpJF9e059po39LKiz7SFgLsd5
GNgBaj5UYuRYyKzynzHWouY1MrX85/M3THa4/3Vj1t8kerVg7YdKUsDREYae7F62kPJLGDKbmuU/
7hM11m1aEMKBbgL6JRntkhvngEgCgYAiiY7VvQeRKyRqhgQeJ68Q2HyrJ5huILxE/kxqSrCoFN9V
Icr2qZBk+RtcD/eSeiqzbh1y9bssrKn0NanmGv7lugWl28dMy1M6qtQWJluL7KJZFMDi+/3ordNN
/+ZcviBRH2/gWZJh5yt8DU5JqavBJyuJT07fl+8kiCc8vU8/cccWLQOtYlbacdfBCeVr0IEqAn/Z
VthqzOpoNZ1ID6TAgANBHcJFVGegtO1sO/PuLT6mJK9gOtoOYCrIq3mL1XXmr3/0c1y9KZZn9WaU
+vRcPExuvTPBSfm+C3ECyU0xqQGQWWKN39Q7uAI1DsfHh5G5FbnDaW4IAxsGr8H6my57PSbVfwO6
B87SxYJii2Dot/gHO5AeLDNWbQAJvAf3WnImtADdDf07fb6+s7smhYDhRbJvDIksx7OFx2AqNfDN
KAXjiJfvKcN1xcfNj1Ji0pw6lYRc/FNgULUV3lydaQtKoLqy28tnYMRhA/Myvk8/anACf+3fH8N8
9zHefe8+GdLeQrTQ4X0rWVEH5BsqRF2RI18yGGXjn9Ni88X9KYmSUloL64hLiID8Pn3f17VrunL5
Nj5dL+D9mpMEQChTcg4KmK397DVefMAy6fq2Tfv3Y9+mdYbcElSpSlRTdJmXsZoudq+m7o1oWgu2
9VXzkF8EkVA+2VkofoIUIFUHQdpSX+8wvJNp2z2Hj9fQ5SgM9bjJfOmIWxKrOEspJqm5YpLy4O15
RvRjBZjEzu0UIbzaUcvZi1WQQVfUv4K1royJAFWQzoPs5948tcnYn/6PSsaXYQho5iZRwdoS2NRV
ddHHKMRZSnZwwxpYM9Z1loHp6Qxe40DicWCC+mqceuUgZqMWKlu5LFhP0qOTdL9pDzigid3Uolom
ONT4o9I8LhqtmHJERZYJs98/0o/CYD3+mysjeOMk4b3RqnB9jxFMwAvWoqexIMQ4FWx76D6DPDiQ
g7GZVMgfhJM1Y1osYbOChjHWVD3uP3x1rpdrizegyVHmZQJvEA2WesYTO/O5H+ZrOV0YtsWoQCGM
pqtzxIOkOcB/svuKq0zUrsM1UvxH62w31CjmKw9xLOjIAbfpv8QJY9t6ol0Q2ESogci6SPpg3N13
0cxIqC2685MgNrc/FTdmrUP11o114hfHbvnp4p1Cr+90thRMOWKSn3UlTbJz+KdWOVagpLgasnbH
+/1gmmRjw1fEf3jSQ5a1B5l8X+H6Iu54VBgY/HkIK4ASbB61zh4sb5VVGTSG9viFed3rQi5Zy6be
1AFBvdgQKTD9cjk+NyNoQRER7y94W2W8m6cYxFLW0r6ZUhTNn73shLYdVnrIFM+btnreTrWuvogR
x6sPq5YF0G9AG3kFHGHqpWgF8edyujbUcfHObdV0ecmOcZ2tY9BoZ7rgfilivZRwagV9VxbRulSp
r+uO+Xwr21GtHKLWXhy3Ja94cXaLEIBDBrlnnHcKOnho/T3czcLmUrzC18hFAgJ8+l6N0C0HQXmX
qq0jOWnerrUsET3loFc06NGAqKkB9DJojxcqJ4k1kl7gbjFkftmloYko4eaqPa3I7lbLm50rcJaZ
O5AA60Rov/x5u+/fz6ZEd2jFcJp/PkvyybJtkZpVp4idhLIgjKGKBlFdGI8whL90IZZoLqLGKvD4
xQyt+aN4ETG5mV9LSVNzU41XmYFUOZMr33t2BXxB0/vWpfblR0K66apEz9zZq9SgTRea42t4VOP9
WDM07mip7WjHI0BsgtGkm98279mSvolRSM8D5LlGQTdQzSqaKol9ixlrOsWz1XgDVlqYmmI2bFtO
4XQpc5osGcSJqGnx9G6cVT8brBEWryT4hqStueuBQDclUFqe3HofwoBCyyZwRjHMsRI0LMkMXrcy
vVYsm7NSNEihrVCVZzzIK205C1MldVnHiTVrE6QLvXwrvuHn72Z4iEPZz5w0+VUne29R3fv3Yk0+
MzwvsmeAS4rsQdAdttyj176SH3Mx5wDb7y7KX5v3S3vdjLekxlRDWUYWiC/Tpitb4/pqjXO6fllX
4cPjx7P6OLRW8dLx7TFJtg6dB6h+W3yVl+Vr03WudVr6SbxLZTNISGXo5zLWaDEC+szXzUjQel2Q
lcQrlmA/ehFwsOd5zpVh3tZJR+lccDiVU71lx3z7Uab6aFxLjzLf9duU3VAbLEuoGsmRhs6E5IhY
KTvbi0QC9o+SdsNeotiI1fPdTN1h9S3h+sylfB/y0XffZkeZkhlVdsiD+5dCt5xrCSorINdG4Ha2
uFqQBhnio51zzsKqhBe/OTCEci97Cll6tmcDE34jp4BeGgs5uA3MSA2TboQIEC6yfJynxdT4WOPG
cHAnSsvPyw4CKlGxseWzN3MSKf/S3wrZfMd1QDxl2SEk3zR+9hibr9DEj0jISPXc+zOB+DS7zVaL
4nZybq/fcoTWnbgl2Mm14hig8Q3+XPKWRXzcjai4am8geGY0gOR+1JBfIeTfiRPVSDiWjm++g3wx
bxbn7dqQbufbAuuO8Lqv4xeh3DJTJiu6OqvewGf7N5kTmkltpQFXRqWokLfNJUe55jVyvwVuXBsa
8c2MLPNfsfvSu32DuRAEK5E7vpHS868S2N4wDkxrvFgVl4OQ2MZmMAhCN4QsKmHwap3m+0Uhr5w1
GGzB7vIo3B9io99yTpU+GHE9IIz41v2QHt1MvhKoxIb6aMmjMIzk7Un428sDsTzByqaSncl3Gjun
8Y57Gl04q8PNYAOJAcHEw+zT2bUFAPez/XR/SfR4Kdnf023A/8vAY084z0RcWnGm9HXtPgWG+Weo
PGePBxcS+pB3gLJzdS/Acj9cu4iX0/1RvPO8VU6151tYyjbn9vHFI5qQkjfZcexhIAqX2UW1ny3K
y1wJ/BRlF+enMKZIKGZekJ9f2Di8bVWYrWM/Pop9XtO9Y764WRC2xb4TydIDmJO9f6UtaYW5+4lE
f9UNZ8Ka6OsBgYGmv/8LaX2weB+LpFvqRTyfPEkeRGW//ArHsHRuZWSit1i0szbvT76PADEE7dcL
IpmrOpQXz7K2XImdBHvmqqC17KlvnLb2aeGrPireyPTakipQ6WtKcj9TU2zPDTEytyQ5ui47Fewz
NUdZrp2yRKbDqOV+TzM9GzI8lTDaZCItHPWF4yS77T4scHqHCVRwNdOkwYf89/Qn2cHHbj9G/Car
WXLix5CemuHd5/PJZMKP1czP1z/oOMJTB1JiLkl9UTbnZxwOtg/04Qd9455U7I/H60R0v9rVnNGv
bGt56znvCKj9nD1EtB/wgMLa4b/YtF0XqhDY8DwVp1/gyb1h0HaNyNlpW39EI0Th36dzX2PdH+1r
dvxLBVbpx/MS8tgU3y+xaoCuHvKIoZmEKqQrzdQgqDHHjuJUFyMHsJ39OnHuhaRdRy0hss5B3T87
ai9jJwRM9K+6LF/691bS5nSRP7Uux0pz9R3bAqB5Qlc03JTyzHxZSWpQvOowNtkV3sHhv/E+6K/I
O8iVDd2kI7/oeQRe57Q9z56+4qFwVfE7LP25CzEvGnv1G3QRfciuEiw7XMy4HSLs/bW5rDpHSXIe
Hu22qe1hrxD3eqnQQNh2pCOUQZlOsC20QBENAloLcuCFPDUfXY+VRifWokq/NyUFXlvnFhiqIMK+
H2vNTXUvxuudZSPJ/j28l4axuo1IvBQ6s6LsE7phblTJqKDO5dMGwaijwiuOHMxGlcRHUVPByHoh
Q7tz0Sdy/VkYHaoKdzVmaAvTCqH6PJwvc8sfhnGoyndvTgtmeFBEBiaBWHGmYTDNAYS5LPTWrLsC
izhYkrWDgEbToxphzkK6N18XesErEtw6X3fuw8VXSHd/Gaeqdv82pTKJAxfLbA6XCKvPi7jxHB6r
I6OQOX81YhSrYnZKJ16d903pr/wqq74mxuiofqRJbSu/bIurQvtcbRNJJQW/O4BYylrYT6nvGLxN
Of27aD5K59AulOLl2bJEd1pP9aqyXqiKY9/5kFxNFW2MUabwLq4mqx3Mt17vR9NUaEO1UPTQ/Kfx
2i8MnXBJ0BdvYm2+L5uXIy2RuooVt3r7ZsXxtBVk+VayTQsRvcuivpfEh8NOZQ0hf8ujuAh9rCic
tFhH4ecmi/5s0YBc/16/1nP8Yu/VnJ2xzEij8tklbowQCHNdth14lFY8W1+gQjZ9QtlN7VHPN+/D
deXllpRJjkMKLYytHz7jJao4/MckrdpxU9jBH2rYy5cIjO1PEFtT8w82neS/CVOrPhaK8o4iEiuI
LsUi5VcsAAFaI0uT9TKhtYC9Vmp+1yfEM6971jDfBYfhAo58mA/jmwqQQD/zUpThG8+N1CA1XjAw
ft3Gy2Hgw63v2GDXhj5wK7SsPMjA4o1tsn6pQC1r0wbImXSdgWeI1lTfEzev21Sp3MWqFJ2NcRZY
XIOFncmfufZk23CCdg+t5quidjiVEhIwG4nyqUqpWXIaQyzpOeoyyUXNGjwn004j1h/RurBoebc3
I5JfQ1CVvu58TsxuaB3jvwtQu26EsdsrwQuxBmUJDSnh/SXDc1yG98nPSDPAe47kZvVo2NJso3/l
jWIpskmX7XhXMWOq3lwRnN1eTR4fL9B0C6yQm8Qqx+ZU3mjGV6KIqF0g4BuzXB4VndfbwwtzLlsb
uOxlPSkrbirb7j+azmu3cazZwk9EgNzMt8o5WbIs3xC22yY3c05P/3+cgwNM7OmxJGqHqlUr+Hh3
+O+T3ry+ByhG4xnu1NbCPuJWi3U22o3Vt/NH178sn95L7nLo8c7uP2MrRKzIPfQDdcaqYBNAZ/+B
+kLSxrj6hEz7IoGJUcyK1YUS5A1XNE5DdRe/mLThO+KuQOrM5wAmBAI1kzx6uQku6I8OR21C8RiF
HVjcRNYbi/gM0nJ3MB+nkPshqpiyY4SZgDMqnrA0a/d0QV+FlGDvrbqXf+w31dF+MtHmPHA+P+/+
w6Os+MRzap18qzfAGsKpC4YEFjQKevK5dRH5zHgJ2HrPCv4WWsWHBwT/Zn6X54DsBXvuWTPFXFrT
Ip9jr/MxTdydLdzR4mvCC63ZZ/M+GYyjG2HH/nASTPmoOOWeJrYP7JXpZMA+JPoCls3shf4jiX1l
aEExiKKTGwJFyURfQx//0X/46AIJBw5ekCHBVC3U3cqKcAjy+RjRUhowHIVFCr2PoQx29zAeJtGv
epsCjSKsgblm4G0zycb0Y4GGjPFDteOI6XGRw8GXpYsqcnflqpicpbiTtsWSvg0TSb69fA4bjEuA
dEjm6D+qw2+G+XDD+RLLaXG11tiywIR2MPUno2OJ/ZiOQBGZJMKXmp/GXGZDpNZ8fx2erFaDjAZ9
W05q94EwCuZg3C8VuieOxTXSxeU/jF4gc1U7wZ8Fu9F/17biqr6701G0AMqgURiu2hmxPAyg1b98
na7f6w/8DW8NMI5J+UNJSkYVSCHYuI9s8mNKXuhRgTtzLtSjfqf6+W8EKRgUYMalIdZEbMV53p0I
USD0CGnW5LeA3SpVkbXU/9lbZipAPLCG1taDI0o+uYLXfIPRn6cfmTGiCtO3eGQD0GJ7gnrmgU/h
ggKKc2+yDUKRPtX42mUa2ILUogAbX3DwUE2CXiLIQowJ7GIfaA9phDHruHDp0y6CDbiH9AdqVbjm
dTSoR0dlT4ueL+NjgzQX1e2TCKAJBOTn5LwPxJsTm3ZTfBsnKll88vmUT2MahyfMMQBwMe5FZP9d
f0C6OE5qRvMCFEcZgY3ib4vFyHP8R0wYinsCPn6RRlI+IVh8Illl0nQLfrtnvLbvyiQNxQpyzfwJ
hwUNCZl5h+3Kw+BtaxPDkS4hoDqU012XQqLk2aXwe7A54YK/FXuO8vEF9AlzEhYI5xsg4ETPgBVz
4wxn703i/TMvSyNfbKiCUeQC0FB7IiYncjNfBL/yTBV2wn58lePapNrMW+qHEVBBwJfbk0ZCL8wq
o/JZvJT1sDX24a7Z2AQIcQEwzMHqC5okM20qHog8jHiwCJAz+hSHPGIM0QhWpYEkLvQNBdOKw/SH
ziC4FO9I37g//vNrggBLVLD/IB3NuWLuE6/83QU7t6+e7DwiZM7coFjXZg+w72198VEETFFE8Hp/
syusqo3N3QRO0bDhPwGfCK0zn82j3zN9Xg/HbP4LcDy35+5c7rI1fQ7ecfZMPkZAxFv8bV2g0FcZ
bcw8FugCZtXD4xF3s76aK2RuEfMUMsCQMEvQJc6zW3ovtyGaLneyIGu+PHsRMaDxJr0U7HdyzJp3
igzcO85pjH1UZq6CbfIER+E2KHak195xA4GAjBwGRUrhnoBGaF5ze1P8JZMNvPuGrzGkxnY6xDhx
uDghpXNjQdnE5Jamp17BeOeo4UgZNlhVcCyArJSoUUPAdnK9/k9BzIBjutWyb+TRqADBdSlr9tmT
0v7FSspJD7SO8L+nixFc6eW/Bwf1E+6uewClESeqUnxG7Rlp6UyIYHBCpt3LPw/O8/ED/uq0jzXA
WxqK8SxucG7faCyoRxLsR7EIoI+Zpi+ceMmT/obu1GbSi5PIZAkARQyUd9JPwtuFjUDBwkLnyN3+
ARIxMdjkP0ABGxwiXhignktuXW4CzjhrAX6Jlyq+CtE3fRcFPNt5MkG48StMS8cXeKm4cWgjy7Vx
o8TP485MmgkpslTzPztWWqrq276EJHTrZ6pSJH/RtwUtky5fnaf9CkYtrG2X2GZU45wOoTJR1vgD
pwOAVKa2wKzsfI4h/gABQh7IcA8qyPgGW5Omg6346yzJ31G2zo3jCZAfgK1cdVcbkgHWy84ajut/
eY1rjGKJiyh/FvwnhKaghyZkH/TulDoOU4jgiN08COPkZxGsG2Ikt3SS8ttZOjfQ+Ydy30BXv9kQ
PG18tLHs4zgAlGHegm36JorQFoOXbtPjdE4wR4Dwz7kh7SsyySHFmXCBVha4Wf/HIWRR1WG7Q/9I
38fhOF6UDXL2f9MqYUBOpwfxjEHEi5Ix9W6sC1ooZMvg3vTuEz/f6A7OqZlEzoirmR3+t8JoGIe9
clEmM1X8h5ip8pqMUpxTxdDkH+e7uYV3cQLg4yziJOTxUrbCcmTCZ95rJiL/mPgr/7yTdwIrn4DP
LWQnlt8FzFl+82tE0/nT+8eSg4E/75NvE3ILfhzFUwf32AIDH6tvmkCN49y8azyL6lvdk6i4wrt5
RR+41//qkzcbdw5cpmTlXkgFAD9kreO7dRaLbou18v5NhTIKeXP5kBdsk37jXUedMdUCgLtfzqf7
hks8WQ8qfuHThAsRwlx7Rpj0c/Lll2zS+0QbqpxztDZecvZB18J9B18KSxkwOLLsCVYEtSJCDjMt
jFbzc0+anDUHQ9FX5gbBAUdZTDECnnyabI6Ifj1RST6mALF0m5zyC3XdCrsvQjMge+rP8C09w0Jf
0qusewjxL+1WLXTKqW1yqFYSZ033m2FwX9P9yD2BZRr8hmDKZaCCUf8YLPF+GKJwSpNVzV9xS/1v
3MeEDjwNs9PJzmLKB6T7/cIEDwNAoBfzgtSd6dwyf8ARY3jAkiO3B5TvwuSWUU8C1OdRwALQQcxb
Nr/JUTtlc3PvoqdZkJ4OxRIuZc90S04OehQx+Q/9HcUFTfN4gQ5gWiDbDt3XamqLqVM5qlh6P6QV
TMzgiQE72fPZPJiY1w9mMfCEeiNy7ousjilKyeR+im7F+0RAhiewwgtslgKvfX3BWJpekuEZN529
ZeUaJKVWNubZuBmYcwoSSAuQJehR6J4gaKUb68a5yF3NCqeXN04IiQDrCYgFBICoVcIhmGYWDHEy
HhLLXTlQtID4WHCwQAM65te6Pg2H4AywrjmL4Rbx+6ZxBm6yFzgEB5Ca9Bh8UvG+9Bej4mWCZXD6
mGyhTYpJkH3OJEgJ+r8MqrWIMItwNyYHHSJn+FqQYlDT9ywvAJ2SmWDCDXGeplNgsk84WIy74UvD
YYp3/bq7D4eK6nxmk17LRfhqP+0vQXXABYi0qzy4w0pxp4T2qVkybsR1TAlFQb0kMPBN/2DpcAUu
pmvaW5PnIRbZidsUzH3ERHY8gAUzDN74V/eUU6XNQPk3yTHa0dns1fcRgiUUFV6dZn0yG6k/Kggj
YLAE4SL6hDMhZ8XfAgJlcAAh66fjmBOQCotTnORGLMOSP6ZcHGpiWKA44kxnSI8hhynpCi2sDC58
OdyL5sW7EVFwAkHi0sNW+2TgGbQVJ+q5acAU7mHOVf2Bp8QT4w+0MJRhPU2q8WQgxuGmXWgXOIIb
jOEwX8FP78ZXG/LUL1F8xEiGbxSIDswOvJE1wNDMnBh7cJcgtDlsGX43FwCHLFQShYFzuCSMBbML
7C32dcuQaolz5Tw/pkRrbWzC2BCb8dvUFaNsdAC9seicO84WinznhyDJoQAWZA1nB2pDlos5KQmw
5eEgDB+YjjPpu0/jHxh1nLu3vIGaADExhCQDUYH/zi2PlUuzwg8HOkyQYIDgPdgV4pOa0tPP0KY4
g3kO+qu9Gum2pCCkC8j6d7srqFAOqtPuqHlQkryxomxwTq/5i9Ro6Q0eopbgw8AesHFm3NKKTE+A
tYF702IcrVWVjjY+WnoPZezYFzWF/0Tf+k2AUxz3qelU6bH1FSkjbhVskLJdihSbPqsH7cwcbW0Z
HEi6oS/jJLt4LsVzWWI228Zbz8bSIhrkqY/6bRS5MzPp566jFrO2MvaGqQ4wQSAl2Vjwt9aqDZJd
qFYPwxmXStycS/IsGWp7fbeVLJ2x+g3EXpZyHqrhqhrHY0r3I9LhVnUWQ+5EuZryUVU/iWUwsz9p
drRVqvTUAsdEqkPSgruMWybZarisSI0oLcadv43ikGnBSrfrvQU0346I3pBr93wRWY60tSal0m+R
cJbmj5tH9wDSXBVGP4GoERYaQGluckuiaO2ZBYWpWV4zVz00Sk93qVXajj05yZSwqFNObkKI1XjW
dWpSzf/Vhuav9od9i+gKbqTv9c9YVNswocIKz9Kz4UKW7j63LWAr8+jpxUHNPnMl25USwAN/jzJ3
mFwimNknDQFQNB5yvKbVtKYTvCixCe8JovV06KSJ9ixCqmkhYGBh1FhxeRj43g7q1couksDXmilb
5sxU2dysNjnI+uCMXE+6ZCe7bKQ6peEKonmh7C0TeoYGTgebJohauG7VYrDGRU/4YQJshk2uSL2t
5Hy0uUflS8vCPQ9ddKD3pjmZVXgt+nyAgm7s577nI60gaAAWg+fM2hSTLh07VHchZXJsSms1vXaY
EkXTrULlN1OpwmvmK94q86D05Egpn052CfA//6m6KUM9wEwfT2UYSL4EY8j8h2uFG6OJj4niLhUT
SsG46gSA27uH0hx0An+GuHqWGk6cdvOpqhDZdNR2LjVQUcwyvzt27OU6RqnaPdzI+Zj2TIcXUC+/
ykLZpNXGHdKllFBC9HHh1KTUpvEptodZ/RGM5S1WiMLp/EVWAet02DVXAHASE7J+OCsCWYzT/vSk
00VujrPMWPiAOE3LAPtNT1KDabQyF8W6tcTKNgB8HLLAG1qpYNF1xLE1jAGtfBWyU6Y1ELcHY+Cg
qnBIttqFH5JwNhobGTev3rP436v21ITKoa4dpljuRmgyXqs11tp2eA5w2NIi/VsvNWQpWn8IPAMY
sPKZa2j+3DBZOn783ZX4Y5RWeZIZQRmNUlApBBsviZmDc9MFVtOtHZdPbZSETSjuWnbyburyt0zs
+ZCLq1NjlZ1Y8lYHjALL6uKUjCkIEUjD5GwQWuKm3adtYXYufAjlEZ6Y7b6ejDKLb4/mMKz6RUop
GmK5QV9sJIuObVvlDEH3r1zApbV/DcPlmb3Uljn6+NYmEN6Mq+nso2jl5AuYQJKs6WEbRAfNolke
ToJa2csoLdKdWwEVhcYPWjcfuzZ5Zo7kjPiTXbAzg2nNDwjqlWP8s619dI/cTQojLWaybYBgxuQD
/OXmj6TApXiy64+23jmkNjkPDEhCAEz7C0BZ9269/49FrbRHRJUG7vryXx9slWQ36jubmAiSKViM
/FM2vFk9uj66n2588gHMiKipU94/MvXES/OplG7rJSuTOGpuA8bA49L86yzyo4xJvwlDIkuuhf4I
fC50YK32kcRbC2IPY78s3LTCmrugIThcYPGYT1aaS9sg0GjsKBPXLcZzw6mKtkXzHTAd5RqxloF+
0suPNHxw5ApxxKDf0nYDaEZx0MQqxbDJOXegWy5ccLPYDuJuigMb3XQfg/0RYOMF8mMsTe09r8g6
G2lwqVTVb4gJnHmV/tVM7XSzaKGCcLw5106+LNKhklWVIfQ7QPSs90a24/cP+dt4yexXAIqi4lYK
1Gx9JNk/HjpfWegwTz/G+cPAFtu+X2nww50RvfGVNzrKNQenMX7KJSlWwrgP8bYqv6zmZ7o+rJqC
OWIkPbk9GVTsJVMivFlKhkfts3T+fB918Z4SJ8oxKcV/Furjvpv6RMlAvN+l0bthH0vsCRhY0V07
Wzf/F2IoFVDh4PgXQ6nhf6GFSsd1K/5aJqFMDvkSBEf2dERDqeNHqe2P4vyyi/iZlVyO/pU14ZHn
pe20bM/PDzoMKN5SIKfmkmAXFa4pBKSGMYU480WwBlr/zeYNiTevCyl7uYF3TFaL4XOsNnG5bUCl
+19WYVR/pxBILfkbee+VdcEJQHuk3a8evNpqHZKTPKxz/z0MDrJ78dcoQ7Kw6v4bj7S+wa14tpp3
FyGbo6vT0xK4OJoLGHjc6yzJiWqDTsbYT5+w8548cKnAej3J4d7WxzQ4hdFZdpvUfo0Zab38aIgw
L7X6LeA7hR0sj4JGEztXil9nPFaQPIaN5R1UQce9bt1lkm9N/VR6N05NCeAbnLusn/xKpHty+KoJ
9vH2fGFsm5FrLRb3vL4V2LMXhJ/jM4rNKe33tbcuUcnUWF3xIVisQqxkvle7hQKVH6DAYHFIscn8
p51tA+voRo8wfwX6rcl+hLhGks7YjGi+DRWUKL6yUNFWozhHl0TvqotLCX3QH3fcwWa2CS2Hnzyz
skMffRn63RP12hXYGAT1pnTY8Il1n4qsRBthp8BOru1n0UQ/Ncej9jUY27T+dPNbXMBq2ht4ixRc
7kvOuTFcy/Ip9AebhQMIAE0fV2xhzj8G33w2DgAte02noJ1fhbVPgQhhWcHQLxachOq4Ru0wPb7y
RHDU8GX8wVdH20PzhbKkDk+mcRFdOh0sZbqy9wp6gehLwr91FXeeiARPYqaGPrE+6kerrxTek3ir
xQELXUTSnBmxTwyWQQgZ9gLGtrUOEBPS4khXzOXujRtqHCO8lCCOgBCgKiHZwtsmvrSIVAsfy5Fu
nXU6dHWduTo7ptnK94bOOshf1vjQQms3uL8BZ0wPk0/tjH1SyH1sxo++87HGpMhDHTadbKK7c8Wk
XbsIYS5OfzYaMuvUVl9qmny6TvwvashGGbzxkOcq8BtGxlI71mnHFRmWl7TU8W3K45Ov+NSowUfv
xJzcEXKLprWPCuevtNJlKumi4H9b3vAtJJrIFvk+NAEbkL50P3XqMwtNpeha/C0sVg9CZM9Ee9ws
Sq7JyPszASV6b5E1NUhOSOBeaX50MZAOqQHuGNFjmso8r9KR0rTB6we7gyi6D2mxU/X2qy6cdVKy
TQWsOojmpUkWt9LPFBdLsf6fFuH0PiIjCbBfaX+L5jJVjaagfO01hkcMpzyLu4wrQqF/G5yZND91
7m1WjK95aGNahFraraVKNvkccdMtMirJEUMFhxXfuIB5DuqyABAXoKKsl+4oD27fnhyii2p8ZIeD
Hf0qIRWTBde96NAl0a0U+rKwufDo2oyWv+dLyurROdo8vwLzLpzBeTCVAs/cgkUzRow3eD011dam
Fr8ylrXeXfBA062Rj4jJYJIAsoRSwRShRnqOYA9VN5mXdfJeMSx2nARg+pSOsIT937p+WKBq+UeD
CirOXtNnUvcG0zuGX3lrzDpGoWFzSiXSp4z7IiOkIrSnDTI9Bmn/SIDxroOr0WI+yl7IwNs0+Y/C
aKmpWKhrCO+8+DRtHEV2Z0d5d5GblEWw8+EQRwY2wwmvqaBthtdYuRSlPqfiWxHf+K5n/H7JnZao
xVKz+5lQqFSJkuDLa3tA63yt+hyj/wpTZXGO+7a4F7xrrQIIkFe3DRmLo86C7RNz8nn6zg9B/3i2
SvZsG3+r2JISujiESHHySVfCMLRBcwTXiR2/FWDJmcvkz55cVog6CbJt7JcnI2B6oVacUwHpVkG0
Hzh+ptJEDgyxW1rJHHPXxD0FUb9J250HWDb1NL3G3RyFGysY542cOEq8GxRKSUEwu2ZRmfKc9bqA
u6xck1j5bH0Pvzz8CDhizb5/K4T406kX7Zh5n58vptcpoBUXHJjtI8fMqC/CFUdeXXwk6tX1JAki
FewvJr1CmQcKzYulroIBgCPMDJjsyrMdKAS6Md9bnrNL9XyDUX2VxTevEg8zZ5rsJgA/4i3ioJ22
lJ/CgkY3pvKQudDLCGaVxSy+dygiau/Ruz3IhMDO6qpn8ENTf2PV1XEgqImSGVsKPOACnRgm9aA3
BcAdELUmsYlz0Q876BpV+9UqAfjvyEng57PMiJ/JKM45THaPvWio+tGXTA6lYFn7CViIp2OTZ6rf
5XEIPnOBN3BCcEpyUyWDMZsJTYa9Cg9ZDyzOhBSGSOmuKt/hVMvntliMzLMs3ojX1BbLxPhqXfJQ
o/Zkl7AcdCz0azYZ6Y3gBrWHDWFVLlJhr1U+VE3j4taJO0MqJbP6hCS/zQeYlmCmwrPwnERpE3Z3
leLF9NpzW4U+nMYUSyqDrCI//HbDAtJQUC6FMrzrPf2SbipvrsrG7QKciXBVmRQu40Mx843KFkjJ
5aAnkjB6c4CA2MA2yQRTcpFJY+UAPgEXo4gWmT93ESTQABAhwG5FHRnholPige/0jzFl2BAJbS/6
/FhygLcWsWnlOP+Mg+Ac8Gmd36l77Bz2cVatUiZIdf2RspC4OY3RX2v+e5Y5VOnM0NGXtVTGkf3h
Gv2qBtH2Jka898Y75RhBMUDpEWM7WKd/PTpNaRfrLmco6/S7oYojjGXae9IgpeKrFewnbXCoEysA
qwlkaeyIvrCq/uXWgI6ghwDEZbIG3Cw9H3u1zHm4gt690QVNT40EZ0iwSHC+R9fZ+vAurBL1Q3eN
FVCbBBk9AEQakJgmxT9H4Ey97rp3o1gbLRdnqB2DzP2ydWg4iUrdSu3QxvhIiL1pglH39rMP6FoH
zN6JPgBE8zpCxxAdtB4jOcAWzcOsxtBZO8suw/+iU7/p1ga0SEaRPsti3hCYbeH/tXVCfa8F1dXj
hbsquUacNwAwNzcxCIjA4Kz70Eij9njbSoiHrEKT5HItkptW8Gvd+BNHcPBS6BiQghLwQWv4lhJ6
RN4sOYn5nAq7VpMsm5Llq1WPEmCBKr6xk1Vnjrugd7C1w8iHAbEx6h/Spo3KT7p7UoZzlJ1ldvaG
U64eRXho6p3C6NRcqeLiQRa0UZtxWzaiP7YxZoR5t/EsGGg5bNc/J4YzV1M1kajRjD+NTXg0gpQg
X9g2kegc71yJQ/UWoSegUJ2wMWlyynId+Wj3iEwUyc6r3jES7J1t0pb0ESO+8c5KU656oCybmjJi
vGrcSlwCmtR2wkRJj+yV65qzSffKe6l7b2HuravWhRoZfjQ1bTaLpG8SNgeJtnWFAGHbEW+Y02uN
UlnaCulif2m1o5c2WzI/9l6z9a8adhvjGeFN/AcKhOPTRulPaeXPu5jL0pBrjR4hzIi1stnCngmG
TO4eM2GLIshNGtTbl0B7B5IMxnErTQyeIpKxyMhAV0hSX+5ca82bFyJdNTxLTxvWMVCPpFYQIQI0
/dqI7jBQ+mvmv8Ej0oWAhjr6VOvHaEzn0L5nblcNTDPa+Ghz27bSuFmZtjW5Mpr2pMlr1EPxFfve
Y2hi0tH0n6q+zjk7uEo9ca+xblXCFEoZF5UBtZyLSnXEinrUGCCEa7Thxbbk/7R2nA4tu7zsYE5c
Qo/cBVCt6Z62yNhKwgubowtsNAuMVmz7kKrVuguwG6mUWymguyGviQvxFrwcoO66kGtIvAc5TgUl
jZAbVeBJ1nFgc09fg0QrYyHAuZV0ZtPPzKNmYZLh2KKZarBN0mv1iNtdZDDEp1JRmmSTAZglukJS
Q6JXF1eDmA3AVFBjtBGfT+TraogWOg0a1NhMw0iCDqCKwp/QhC98rb1FTxVLNauHxOim5bmu0QO9
61V3DzMGxJVH/oOPSqVM76mmIkPuxN71lWVvlDtQdl0JfjVnvOWWu8oa5z2q6t3Yt/NBsX4Tu76H
UpD0gYWSyK92Xm0M3dwFwYTX1SKda9W5qkcYZXgABCNY/5AaL+TwVe2WR72pf+v43RfzpEVNG2+U
Qs7coVlQNAoSZTrjkLhAquYzKD/V5i+uoUJReHeoB0No1dO7FCTZjIZynGC7qrNvEohd8KFJQ/KM
YYXe2Os46tmVU2VfK9beVMulw02iNoy1oqPTiRl2dGpBGFaN1w69vItnXzMOuGo/h+g5JpSM1W9k
Qwd3uQGGcx2ru1ZtF/Gwt1hQmnpypFzwt8aCoW5bFH27su+X/92IskU2PHda+FSi4mj9+a9shko+
feelQZB8n89DYS6m1qzo8E3q0ePru6jxDr3O0R3ixNGn2PIH6GLKZlNm2g/qLV1Bitim8Jjjk8cc
BhJHG3E3IrXD+qMlyBS9039wCW9RV4qVPvCp1HDnTNMcRs5OQVltZrupyhCUQakRLLV2Q+0xNdg8
kuk0KT1YzeirAq3fhAhoE2K6gWBquwQYWQZ4k4T9dyDE1xjG20T9dH1CJCtnQy+wDMz439SvRLbP
Oih31lQgqYP6kRtCYjULAuUFW72hxbVAko3sRyv7ncjYL6Apfgci7TMDV7iB2WMr3f2OPGMGWKU0
4S1vkdBKbd06a6+6DQgaB1U7o2+DCHo2bOSdYI/Czh95bB6misfCoK/RPAAfF/9BJHKhN1w0q7i0
hkZbrf9326vtt2q/KyTGlnq7yVr3YCSw7WNIrHynBRi/g+lX0zG7MfybkPBcKMxG/LuNiquMby8z
2nVo/zncbIpdnqPOW/g3gw6mqqLrt/Ebv8ok+qwUG45y23zrrfKMrajHiEzBtSEsZgXgqhuljKrz
4D5oyEF9ZYQMKAeknIV5rcMuW9Ipe7M8ZyjUY9zKTqg6DQiUkyrMXnFlnjLhfic9rj22BzFDVUxk
lGazDby0WFDTJv5EF7jKAuWi7yz1SpnbNViTjzwLEgoncJbD7gT4HJE75RlyEy4jg+YlZGI5/gj7
UVDG0eYunK7aS0vcwg71u6VgqYOtrmEcy4J3V3noh/mmwjEjz74v7pXKODJQ9o3xZfZ3Ftn0rMyn
osbMRIaPrhk2rlpeKzl+Z3k5Ly3ahDSm2gNec8gIrZelhwKb4PUBK/jqpwj/jChZDyzVlLY4sFsy
3Ym+9OL1dFQG2imEizGBUjH3mpama9cy5nFkX82g+s0q402nDXcQBgkp/kqDGfwoN1mhwkVvgk1Z
+nC9egWlCDKMKGLli2hfJYwgdDtdmt1HEkGIMt3xXYjxJ9WrgCNZ3SuKiGaZHiAohwisyUdN6mh1
ki4FjFMSo5I+/TGK5kpowYKRpC2bxESLhexI/gjbQ8Q0R4rgXgXattEyvHt8EtyRmyjWv0gNw0km
lQ4Cu+OYd6pWzsod5Fro8X0MuofpZeGqScI33bLevMA/aNlwCtoKaVUJVTfTQqKTMCOoyk/LDotF
HmOgJsAFDZksqq5bmQHB4Z0ZvjJ5HFsb3+5WfSs0vZjXdj75YuuJvcpbMorSjvPDrJiFl3hA9Zex
xfwDpFWX1cZXyHBhTtg24PdRUOyKLrDmZZ8TXDE4mzL51FQn31gQdCoCr/ock2iGcXO9HMsd8nof
1F/zla3XoGbJg73pB2+qkh9qf4QYEXCDFvGwGqQOc4CQozpMmxXzhW3pWuU6l+2lTXVnNrTutU1J
Wosr1AMF+pKqT6ndAHH6Nt372qi+uUb9WZnDXrr1zdedbkURdTbS+uCFyrggNtZPlV+hKPfxI3S2
DjMy/pbWO43RGBJ95W2IdvyK+v9/5V8z+hN+Ka93sbOd/gWXADcN4cYb7FLThw/u4ukrdlpimjtT
a8Wb7cUA+HlzysJpSNrSrpf1T5/QeakpVGFFEscZJo2Ha212UM19FDIv9nPKKr00qZyBP4zculHF
GfMEvZ01rv02W49VYREjZPazHmWWML48AaW3CT+QCEms2uL0ocCDDYAAnU2qEVxLml3Wq4su56WS
btsxdzShn2QqdEgHbwdJY98PKyeOj6aHo8VgrqJuGGat6RnzMoem1rmXBvpekWAxbLEp0u4ZhBGW
Oh4SyQAYSVJOpqpy9HVx7zycCvQi/eNgX9k6nbxbQPaqaEyy6Is2p4msm+K7p1zEvLh5T/Lh7vRZ
v9AcJBWFwJBA0ndmv10JZKgGxsax3GNXYR2Se5VBj4pMFMoih/TZJpSQnyGAkGlhEzXf5SNuzJ0a
b3PTuwxC3Wo59VDeF6fMGCusdQOoqNbckPSiGSPE6SDR2/c8FoyfDLynaVeqSP1tY3XpJlSTTcTJ
nVMZDsWrU/pX7BY/io5514jPdEpdnlX8/Cr7tLLqKIshQ26X/etqucxGjCtcSJsK+maTGzaMOYRG
xlOeKRaW41yMIvmMY2iC1YfiaqcxxL2whxmWM5dv8vrgquk9MCL8OKuFi3FWzgdt4LUmyVYR8OV1
3Nos+LsydxmsEToQ2xsjkubCCvNLlbd7y7IOSq/NU6gctbYyZLUfWq6YMnTwZiyZYAQfIlN/1eFz
yJF3dMydlXZTSDau11N/6Cujp2fiDczrLtslTgVxQHm4qbePbQbzHpYdKbKqRGxVPV81VbYuneaa
dRHIeftm52W0xe9Y56vtS+o3syecreMZm8xurTz6qkf5TBTuqCbAJ8zPr6Puv3XTMdDK6stIuY8U
6+Dl7+GoAzz6R8+aWnQgCJZG9krtbzMNL0aHgzJPpXW1b28EO++pn1V3Kj7tZdXGt7xqnZlQB2aT
8amSyG0ccPbWPVtK78+6srlrjARlNNykhSVHc3RKa5146spoUeZaMWJVqdHqaMaF5W3nhP8OEY55
IRhQeA1G61t1iA3U1nb4GZY1hVzK0ED1UMLohXJWcK0sgvrKOoerGyRr0Owtq8KoQP8MnbY4C29t
lgAt+iR50hMnk2WirXz3kViZXXdXOJdd01kmDqohNqOvuT8Wn9pTs0fjZttWFurc1QDgpYoZ1pBe
mo5N7Q+vJjZ+pufDrXRKIB9EYUcdVvzUWQMQncCjdcZ14ecXZteHOMV/R0tvwYCLX6Cu8T8Eerfl
VUVCVSWHWvf2llusS4lXXO55iNCI9a3pAP1YAGPwBJw8OahYyVYueZJRftWxhUyTbBeNzC/s6hrm
xp8HC01E+JVXsXlNVKg+wpQ6ZZV3MPThbuL2qoFPQUjLPfXuyD5a59GnKD06t1iDaUEgz2DDwWiU
s2M3WyeSFKEl2jS2bVL+j6PzWG4caZfoEyECHlVbOtCKThQlbRCSWoL3Hk8/B7O6cePv6ZZIoOoz
mSd5wuf/Nqr6nTC0M+THwcrfm7L6nnoMNjJildAEwyHm0RSyg+Mn3msht1WhI4IIjffaU17rGCEX
Z0wWgcoU/rlixhGrxaoI5Nor5dXP+09DylfHhCvhm+KiT5BpFI1TL3r43vQyP8lmxX5QUxbeYAP7
5pRIonnCJgHaDtsubbTFMIjfuC3QqBQWDyDns7VuRXg2C+clT/xHoFDyt+P84WaoPbP8Y0ic76Qc
9iFfrmj5Qov+T9gHQ2D+T1R7nZnpSUF96FsBxl26MWFuLPNbBnQt1rcicryXAWYyXdwjZz7MmM8p
drP0+TTyytKXZTx+yATVbYqknOHgDagMe4J5VRR9cKftNQ0Ev6TXRaWUk2k9ncJKnlsvB7u2Fnp+
7Rvkf1ZPn1IU97BrHs6gA/7qjH0jSSwgATtUGFR6ZTksu85gRsgw3oZS4nSfBG10JYZp6PnizzHg
7zC1dyRtP6qTWmMwopRsQ0RFGoBqvIT2/ADGJO1mjKD1mmwq86hRSnahBLOXyIeJ9JqCdj1l3ATK
hPiTFy5Ryw++8m6Zh/Eb45LP1lB3lYlKXjM3ujWLB7pz7DN08oeD4nRv6UihwBlk68WRWaaFVkzV
w7OQ8XP0O5ReJL05ymlouOJ8s9sGmQ//ZdQvMXdVGGnr0ZOEHfTwSioN9ioiet00SemIIcyUn6lV
PvuwvFQjuh9fKYFfgsDjqsoWhZ25vdNvMumhjLTX9L2QlWg0qySnn1n7MWSUHA2zxjs7BFxIw1/J
AZoFP6Uu71Y5fslGQ7ShvZK1jVTQcFNRzkZYhv+jMgBFSp2nIRkQZnH4243qWW81cg1BFnVrT695
33z6ay5uTmi0092YvxYsELxWx0XfjES/DrsamZrIIMrVpnVBp6izY5na+BzDk45julgy+nT2YGrL
bpcoA5ZCt1hD+dvAPezCk1naq6FTPIoicSuHCYt0vIwHnC11ZjL3k79FxcJvQnACr7gW1tcUNEgd
LdwGPi1oz5caoKfqZfDZg34qRoiKucNWIWT1TrqPaNo35mgZ++F77LNgk77+ZdYmmkgscmXworOu
XGSprkPKXzvG2Lod+r+YFWk3ThffR1H+/w+uFi8yLxnToSskdSlKMR6PJGvb9rZTf9GdjDELTUVH
mVFiftHqkDAPqq6Q96sry5WSa8+qFsepVl0lRaZZmSstrN3GiF2liMgLsYbtaOvLQtffu9q5W1NF
82VRRdK2+dm7oWgIRtno1ZPhNlLfGfLWB2z09ZU/hHc7klfPQ0fa8AP08AxkDMc8AY1l6n9Z89GD
OmC3s40ARXEhUVD3uyqI/qwp/QhVE4I7vnXr36Rom9QYv2Ulbnnf/tAFLDUcHYnPaxTYDJdKcR+0
9jLGKJy9tP3N+QpTJXENqf/zI3YlORZQRIo/uRzeAgnlsfC2ScQUd7Z2TlTecZhAU+n25aiuEs2m
UdV2sgzWVcusks4HkVX0PakwMetjUjn7XLfBf0w/bDUeXkkZkdTI/dQA8RWC7qbCi0F0KL3dUo9Z
XqWF+BsaIDA8fjTSK9rFY9daHzLmlfAMzOcHW6fcycFDUHhOKnUxXTU5yvpaiefpsZdvB7Ry7TxL
ie6+x3SlCXlyTCZwtKHNhzBOXZCsdNtapjbRQWSOcddDGik5AUNmDxOFzqwNFb8tPXRE6IbGhrEN
Xnol38ncgxOHEk3rPtDzoKZpBastZe9d/YgvW2BK1HN+KfbnBSxGYx7n+ssGsiOUvfkvdBjDtRyM
RgJnCG1+05UEX3yhY/Kzf2y33Khhqsv/kOfQWfWMCTGjlPS3FP4yLsmCgZMWIUanmPU02LRgcJVr
pE0rLapXE98T20F4teTIIz8wHBOCLFndk7acqncz2hat7h54s2AThJjw4RtGePsYqmpjzPSsXfdt
tJP6H1B4gz1s2zz4B/2eP8+vIjmwRQ8rW2tuVCUvtl8f/Gy+OVrgTugnqRLGlIL9vVBxxOc/tXjG
WrVEznYeEasqmCgr9ugRasyafauSfiTiLIcLrfsi5j+kRGWuaC78p8F4XwFoH+nzqnzYpGm4yEs2
IkfbZ2TIb1/Xf1PE7fjrV9+NxDKAabNudJLWMAGQsq7xx7hL7fy3CvBJIjIMKRFL7mSP+dv8seto
tJjnrLhue8Zy4ZyXzF80fysttXmGFj7v0MXhW8r550sunwLzp4KGcJqUE6Nzfzr11nsg2LtkrBSA
QbRQtgu9WYuoZ5GtLo1Y383fDEUDbp7AxDvV/Pr8mDE25CytV4VWM4TE5E3LN6b1nULQiykyZdXe
g3TY9iGRXFwsTIxFa6yjV8OXa1DPTBxkXZ8Ta9rkNTEd85MbheBhUO+wk/AslhPjlG3DN76Z1VCM
IAHbAUgF5qP5jS3b6q7P6wor9fgCbQrRpoeZi1mxJR7KRlBWKGxPu/jZ0KIBzMjxvZK/lGUGHked
sHQ9ze5pzdYHiJcMHgyEd4rpuCV/KHeU16qMToPGL9u8GWG79ycgdIX3XmTqwcLA4ZhAP4wRNyed
keOgryoa9a0Kbomf7Nmsv3gg323ZuZ7ff5Yi3ip8sXYtvweru1la60YTdVycdmut/shgOjVBtTPp
GKrc/GOk6aaZ6/X+nnrUL5nFKarJGxdrz0y3dq2l3v25Kxv8u6BJ7EFvjA6DGF7+Mpg2ZUz9lg/M
NdFPIT25VlgDyGviaO0H8dTiWRvXfulz3h/wTlPL30wl7hfzka6xkm50oqfIClfdSZrHJtPxDU4q
vBy82C2FEpSrIroMFdl2ho5/0cPxYMh9EscHPSegxmGIINPkhzwGpM6c42N2Cjue6hRz/hzmlL32
mX2b/5LJ4HPMKLRh6vT8PPOVp1K2S4Mwtqxli8DQhJRZ3OcxzNNRDV7istnbw0ShBhpFUY1lARbK
0pNvrw23CbOBPM8IHVLlrq1RmgQFOiecBBWiUscLw/9/lZFPbJYsmPalHIp9SwZUYdb+tnuXAUvp
+ZOi2vkps+ree1ix+QlGE3d9Fn3AXwscNlEe4hgfZl2q4Vf21XvtTPemuIoJjruc4OPUHC2xkm5E
Nx44ar1Za8hwcjto3cPUOaH4GvI2PBhluSkEaumgUpDjcD0qrXackvyc6tbGA6uYMqIQssbHUSFC
t8o1MLDcaXR3npMWandR+ASEXaOW6unywt6tA+5Dx2RDB6PUmV7KpucrsuC/UdmmTv6SpMkdyq1e
Rd91Ga417IVeWL03YL21Bl54angvCiP1KSCmN3Zi1c1Na0kVWYmM0PKCptGKqreBlV7hu0M+7Rih
kaI3lR+MZU5azSnU62eNjmUu6TOHfRlPeVCoH5z4KrEaBhKabJoWtWU8Sy2/jgwRZPbhD6QkeWDN
w/Yr8PRLPmDzSlhoeSI9YhSr4zc/P0QJSbhh8qIHDLmxhjKlfUWD9FYYv07f7o2+05ZBjJSbqXKS
ji85UmOd86RumXj5onlN+dc8HR9ryjNTtvD6ZAvpNgLc2Fi/4ZQe2TYx30ot1+no/pNRW75HMn32
NXRTrXHOXeDhlLpXTfKhBwFATo3ztXtU+Fb7sXm0bUePREz8/D7M3hQJ7opknzgpDk5af4U97ApV
fa17bIwacz1BG1T6ZYdSvlvxBSeyerU6Kr82FQDJ6PdNHUZUUF3siJekmdRsmTI+cGA/Kqz/l63h
A97ROmZ16CmLmC9u7HgMgr48JXTfU0gf01vrkGG+3RVfVTZvgTpGhHlYPGbQDpJ4xgTmKWT1Pk3W
tgf9LJuWBeSEO6ezk+8xCS5R4IA3QYDPmar+zjoMc58oHbpCn3um9lm50OdVJgstPRnfdKTzjfMI
9JyQnRhkIEhSvZM/Voy8sJ6Kpxw52MtppxdcHKmlf2RJg5N8YqLpKSNsIUoCuJeiOavcNHkUsMbE
H8B00tf8fTFrxRtQdJFxlRlGxAwcS5ueVcV7aVQ4YriToEgG3NFpDw8wTPZelR6SrrAXgvjAocrW
scOrnSIeoglIloIAt1ZlFWaGrMTfZcfeYwpxkQ8ZNqcK3blM+l1cd7vI+KcXE/PhCVuz1WEc0pp1
HwuuJV9nYmTXpxotveDYD4eMSgKYYGLRoLVCfOQFYjFeI7ZC20qhUBjjosPjK/8SCaa/KfjWLJKa
RvhQA9xa7plYgOtq1G0p5Jesra2F2JGpIWni8sEOFpLSaFx47P/6spgTYrgawxLaj6HhT7MHvgNM
aVl6TkZkchKHoZCEQWm3uYbMMrFtDIEwSHcty6S0MmGAeM5LUyESjEV6V43enLeJf7GPgsDBwkgh
FiYheqn40W262svR789jwWrbNAWx3owkFqNE2QYv1So/JepLmy3iqPjvuRacurb86NS3SO+MpWPL
P2cacAWhMhHDWgQg6YJgZFthXirF9TTvVBklwGMq6GL+MuMr5jw/r19o7XgCQH96LdaqOv9OvM/W
nJMvOv0NMd2tKhz+zXxOGas/Ar28RmHmAn4xivY90GY3maDQ1NC/ZiozjYa3NeOaCyWy1hxcE7fT
kIhbZeMlFMar340uIduyMU+j3f0NOoPrCWjYfKRr3bXiUk4TH0KY6rZU1YMjSe/1ka6hIXDaVUjr
7jnRmz6C3dFph9ugPsgCPPRU70Z1PZA/EfAsBVn7ZyY1CWi4KFJz73NPNbiCc3qoeAhOZqxxmFBl
2+G/jmZmQidbt/YuoJp2quhWMl9j4kTMmJatJLVktOt075IFwzYxJ3ZZ8q9hl9Wg+NWoNm21xT3B
lCMoyw9TiVZxxQjcKSn40/hk1ogQ1bLKgcibZ6YqvB1KDTyZGdRUjMvOsp6iMf+NiC1GAySkhXCA
OxtLyJa79pojfTF8MFqOeEkVfZWN2aOW2q0V009eKw8btigejNpIPkNvOpUZzy9IaYVuPxak3RZi
NX8W8//tlPEo8g7pHum3zlefwujhlU3xCDqJfQ/AXniO92uNNsT/5DKvS1FHvXUxHDsl3NjZD7fZ
Og2alZJhpfyJ8mrvGUDqmbJmjX8fpvcAtG87kHGDs8iHvFZmrzFCQ9tjLWik0Irqfj1w5RboKpXG
dxl2g1YpyUNCOYggN2uTc0fbOlYwGELDtSPrXdNqJlrJqu8AZQqvOjjAWLoxW4ZcAFrtf/sUrhmh
4rX9oesObL/iEJdA7uL3SAFk4zuuZnZrdqoslYataZuki8JGCQOGsWKbK/UhHau/lHczFGI1ZsY6
VeLTGNtXdMI3w5rcBCefgmZcUA0NWL9r2tuiUxmhDoTUCJNrxIbNqbaXspMsCdNzxiudVekG/SZE
I0d5GZ27HST0fKnAY4D3OvO2eB1tac4hPYx72OdvtFF7tR+mjH9FjMI/421TVZIG+QX5NNUJ9bxw
snvfUMe1uJ+1Z1wYjyGJkVRr2mXsEM7oZ5YbO02YR8c0JiRIw9o081Og7JOcpb9p6uhkObFVLkwE
z+sCUWKoPuLEe+8EItQ4Jl4Y5ECcFhtWMYvSUF5YV280FWeml33JIX8dFEKEJu8VKfSu8zBKxsGz
TgWpZMUHQuaLEBhacFVhlHQa52Aa0GSwNXttse8Mdr+t1Z7LjgBqDzZ3182MEXS5uUMGHgorhawq
7qYIP32rtT8NgV0QteuSkZjGPB9YN4/ub9G39zguNoGN8jMED656VbsSrF7igEwkiXmSDriPsRPo
02UY7DXbNx+1o7OyUpaXjnry+u7e86s1st3oRf7PS421ylCVG0nAig8HHYwInMiS7XXO7Ty/8WVh
fgeIQ2KIGKoZ3vvS/LZK9GxeP6eUjgOdYkVz6dTMupQ6fDoCVhgF1cBr1XAl+RSZmClPOSemmtYn
DbflMDVLRGN+5uboBqvwmHCQyzK6mb682kHxqxXmQpf5ZYbTTc2nb1Ow9CNdP+llsYJbVfpM27uk
dlnmPtVhwJGA3QfxO9mXvAV7pW4lOnFx4P9ZynL2ZNfyUeSUVXSrXhgzkUHQ41P8sJjwNqNhuKIq
NkPpuU2i73Qx7PIaZiHNntU0uzHzUUZnORtvfTFRlU5S37aKt/E1Ze8IUp6NiEudyOk/z+lXk+Tl
4q/VBmCbvc3ix6Yh6AprN8q7uObJfa7KuXfgdkX6LjONc+XoBHowVDHMH7+XSJ9KTqPmOMj4WI04
phHeptWfwskyMZ53WoF+cNg5GGpmvVnubUf1698pzIObYYwUJ7X/V8ONKzHINDjNlZtHfct6FRdS
HF+KyfpLvGpfYQRkpMwWvKdWCwhsLTHY8e4PKhGDoiDpImpOpiYvY/9mOPUtZ2GQ48muZc/Vn8Iw
Cqk3smHAmtAa7jyZ7ZzPsBIvFeeuTIythlhzicMudJzlUBoAIqOvMUN/xCHboVHP6ximrirdSoee
005rRKjridEacjHmpPN0MdHyVyeGm+84F560I8rn41Qmc9FwGJzBNTm80gBettBOQ4/Aq6oLLp8/
n3EBcOX5lLZRkDfMXr04Wza09rFCDTxRNlAUKME/PGUtUg7SCjTOBzjtQWndgDfhPmtT7G8MvWMq
jVCmO4bV6Op5okJ0FM6bKJDoJeRbdK91ZG5Mdr3S2cXmBBrTe1V048usMN4o+cpL6o0JicvOgmWW
+e+q9jD86M2U7Y/mA+ty/tlmBnXCnqrVJLw3vyaESpOZWxqCBoRtR2Lhe89UhrXM1XZ5wQCkjQ59
wnAktA+cvcuRFmXT5VO9svAXt2EG8ULk+1zwN+QZ5FFVRZTK2KpsJg4qR6dvDFY48L2JF8VXDrXG
fNsWGO/q/l9bTZLkP/U5VulfYJMjNinvTZgxGp9SnjOSkOpqWBloejiTQgVnpf1V+x/kB4bBTABe
CM1+L8nFtlRQU63VAFkOUPcYxc4JojeSbLwGI25jM5piWFL15OPFGEvywUQ5waIknMJTr9Z3z4z8
VQcxRRDlU+Dzc7SJuWxo83BYIJgdfEZhAxDIamEB5oySDU+5s9pd2zX8YYe8sbpifDQMs+Xgyxba
xY+1heJ3n5MXL4uwWuKTGlubpAX72ktEV4IbUsF6u8pKuR7xgWZd/KoYygdX5XqK+3SFhIUlrd1c
09jWcbXuHae65gG4tBCioG18aVyegzT7hReeB6wo875vE8RwamrhWhob8FwlLgsZtBL0rO074AFJ
CjAzb2AaGAuzyj5L37tIw8FL/U0Xx13lX+YKsWjEd9V9FFYLBp7MmNRE5jRr66AQ4C7NyZsDBJ01
y8Eb2GgTMvSjx5Asc3QE3YYXANIkXZH0iL+RAdybkGrcaM6Wtomtz5FGtwYmQY+/aPIviUnFlPhX
JOA0nArfvHNMwUexMUcWYHmzrHIWtuazw9HKF5TL17IecCi/jJa/YWbCf2TnzToBxpWZTz61OoAj
xzC96LZwvHsHNHwHq/+gRRd7ODLgXIieW0j9ZvNMkJWXTpsa8XPq7Jtw2+Iu7Lm2TDwL5gLnojmz
iS6tsQ0HrgWWXMrPqH0VUAdY0HKvq7ckZlqERgvznnUKPZJJnoG/pUoeOXYhhCBxpf/jlHIgcPX0
WN4HpS1RTipGZl7p4ZWPrJ9hPFvtN/fX/b2JKdeWrNuUjxm5La8OKgpxqM8pXZ042tyJNtrlr6xb
ixAr4oeWfTnE4zmv0UMJtll8YC7fkLuCLH0FHsn7hLYLWtWCLcvQvt/gWgE2RgCGiXUF01G8aZ8d
9DHQPDy4BNwEhAxvinfVcqeEnnyhRoycnLWj/qJ20tuLPqPY8Cz80zr+pfyWM5ARGbCLlXUpnCPf
lcovH3g3YBa0cH7lKvZFGdxBYyMC2A6uS/9BDSD/IbHQKcZUZ19bJ7joVj0yuzgaU0GEVbq0AMgz
X7rqDozmpUGiQIQNYRG9Ng0uLU5+ZZ00e/AcDuZ1poXBMSeBQ1l1j6jflemxiv01T0gBYL6nof1t
gQGJd3o4zhflNYTkz8mDGNS6c+S2IwmQLzAcgqTdaFSI3xCUahWbE94RlJ6MqvaJdal+neggCJgt
j4OJ/BFP6hdda2Lco5YHH2j5tnrk+jbz+OfX0IoUUGCbABAj1BKSrCPQdKj6oPAXaFW6dTMPBAXp
Kve9wZ+HGig/oM2K8NrzqSOf/k7v+Vn+KvjaHl6KdmkzfvOg+YKecK23byg+oIKSZtCa25R0moSJ
78GCxDNuEAdk1/aJUBhhcfzevprFeaZMFP/4OtPqnog1u/P5LyPxsr3a8UktXKi7WJ6q6khMBpR+
/h2mVLpOofCsp1vQn8vhrW0vRnu2Y/SFoMsVJHDYxa+D9Ux1tgf5sQr2I98yKxcTye8GuUv9jdkt
ssrFFPzm4xueUlW/ie9Ufzgxhv91KH4Se2W/kPQ8XiFVjdmuG048AG25T8/jd9OeHCwkJroxygRK
r0V5YTKLAYULyAd/DRjwHy5gykaGAmO94VztoWrUpB4sNWcrrp3moyFj4cWwDiAgaBbPIXeCYfIj
hsWLJMM7oN3Gnx45y1qBH7LkzWPWEzR7uDW2d1HyK0zzHoMudhAnvfkC79VLQOxCyNjb3CXZjddg
KvEb8Kar1tnjlBuKh2Zf9OG3Ynndc1lS42JyURcx4ljI3SdHrCleWma8h+ITKSK7CZenFS0hQ5EW
n8qXPq7Vz6hn23pAJWJlGzYo2b9pB+qJnDW8EdmqwwRILhJanclYQwci6sHybgZmsz3HFvYGLT7g
2i3Cl1UQo5TYZREbM52P8qmlRyR1Vv6Ae+mtwHKZw5r8hsjSN9i8eFBqNoVS565DdcswLFqNCv3j
dcD6HdGxbVm78pGTWMJFSXQez3cTuiW9cXUCLIFSOgrckuVew8RhDh9DcGdei3YnB1fNWSG4QY+N
nRHfFRxOF6/JYQHB/y/dNpeGB/G7q3mWAQ5my1KssLEqd2JaYABSscivee58Yx4CUAFhXvLC9N8r
9uzEOC34wWLnlObbnEcEbHJJpOzPWBEGwQga8XD6D73/si+WCUC7MZ62ECpJfQRgoCOYbX7V4Mz/
DivHg5hCKnvjqgzKKU0nfi7gb1OFfg5sF29/vGCG3Vwt4FnliZzx/NlbLvdTyOya7zXE57DGB4YS
Y46zL+cOB6EIburxZqIaad38jcQc8zJKkp5WEluRTY8cSWh9RfHIIyzmTw2xxN5v7j4h3mDz0JMR
RpH/amiAYTlxGw8XvnYBHH7VHyLYOtpamtBGDtMvGLyw2HMREZLJSJLMTPB/tnlWgh+Pw7wAvqCr
a/aFsNj4FrFBYlPGMmAhVcWrviCKcuhWuGHI1XSV3RTPxEkIWJDwIXCjGrHd4HXy9pGyL4k5LdFu
/NXjjV+Fjz7kTxnGCiHllMC5+kePObxi/cQd1X/pxF8k+8Y8Jg21fwfkl5S+TX/rrDV45ZlgKbUn
uSPYHeuRImZPPVu+8c1yW+CAxnJbYYKsNxh7rDe/fzAeQHqAAmbo91mGhRIXEplhq2DHMAmco4H8
1uAU4MsMwCGLBl0PwYbqgzgXnhTn4/5HIFcNu4irZcNhxz6QD7HdGP4tsbesPkntCPM94+imXNDz
vpjvKgWM/kCb5g7WrvgX8s6yNyXvna2Vwwe3gE4EAUMEZ5B7TtAQ4+NOZ9Dz1pnBY6etELnwzXHF
IIJFaTThye9awmBahjdzChhJ2Nw4Y7Hl7YKnLq5TsJbgTbx1Dil1PWYvKva4VYQbZkcgBn82JXFv
zjdbgboi3G0fhVsfKy4F8HrayPcoXKOlJvPrh7QbpmUNwSPQ+OLV+OQIieWFUPJpemFBGK4JgVC/
bNfvERK7JlRxa76Ja5/fjuHTfaquNuHhJLZslX9iyc0NUU3uOIptFxGSikL2OpOyRpbtqAiQBfPz
kyLWkN3WzQ8Zc9WJjZ/vcohy5cwxW86nqa3rQ73lHSdfTnOrDwU+SrfU9xElf3Dg0+KVS6FcrRt/
K49m4rb2nnkdXMdMoO5jfc4rCVT2gWq7OHFkV8w1V5IuEjjXQtyI8dF4LAAeUiuG6I3w93GVkxMI
qhIwJKR6dY9pm8gGImYwsaxgZhtHdkPJkWmOzhLnhraBnGi5Sf0d2V5rA9XrfcTifrxyGqXH9Hzn
dDAQLKnbeYK/Mn4agJUb709rtiXdFCDsGGrYboU40KbzIvLopYBq+C8kIYpBBVWrvk6Tg/KdkWmv
n/ijzNAj9SnaG/9ceVVMe8GKh68mKK5gJGDu5RCryUSYJ3VeI6jlYDWzlE+wp2n4Eazwe1TdMr53
fOTKj6/wz1h7MsiZRrMNaeyHI34j1HnIeuxPBck16VHcB/XZitb+0/4M1Isg/OzPf7PQchX3bmaK
Q/S86Lw8TPvxke1Sb0U9HLwytkZZA6wDpDOUQvkPUqf64ixgtDKvajBpkZfrasGayQkDGY/c+BXq
JmQAeXRl3ZF/S+1geh+RBSZr01bQcBH8nYeX5gTyDtoX54+5pe9GwmQeBrKxkhcTGBIYyaMuL+8B
HjOd7Gy5d+4E1VXd0vcXUc1nD807hDHHevTkcdooNxPU7toQ2FIwUxEY/sIkrkes1R4R8k8gP5mw
j/d03EUXg7a2OcYMmKRyGtVdbFvMQUsEXn8NQ0hRM68qd771rjQsb/R21qy+JtZ3I/pDov/j+e/p
AMrmK9BpQ9nt1thhQB8xho/dMXwtm5dBvtkRcTEmKIXt0GGA1lERox6l96k5ua0PnCY6xTX56XIV
PKLuhLvHJuYEDDOT/RKSlcotVNC7tihZNtNnsq3TTz1YYTpVDziM0x8yNy5EYmBBXAN6Y91QuM6H
52zgx+UjqIAjJRM/XLpSWpYfO08stZ92H83jVtzhuxj8+5y3Z130Q3+PkwdCDLZ1c1VDtuXWG24B
G3XD/7HQQJ3+ED/Z3qv34oQuxTrtE3McdBMc8H+cp8VqxF5Iynvww6Axx8TR76ZgxzuOWHOAh2Ae
PG1NUlG71UcssMyESFfMqM1XHl4ilwJTcbjtnkXMyI4x7rxBYXJUrdUtKFSGWbprM4m7DiCJWtwZ
W/T3mfEb6b8YFws41YD1hn3TnzyeXWKR0DyXO3yOAi2U5fb5rqD/oW3Pb1F+jP1jeG+aVXvgjwp+
EvlLGJ1ypFJQslt+D386DTLMU4P47FGPXkEUpOvOfQAydC4AAbZm7VY+8QfUb9Bv0LAv/PS3kcCe
UDsSTJrpRFJZr8E++S1+oz3mdO2uuhaXt44+Un7nVFcxIMz+MwV31q44oJz6ddq8pfURAmd3SXnS
JXDR7pT/Ws/S2KB0j8SVX25wi6ct1t13N6J5WuqvrCuttVYf8ivpKrNZ4ph4r3686g4YT/zBjYuj
cLADfEsG/0h6WAETzQKFynRlctL1e+qygcymY8iJSzqnPIQnkt+8Hcs4CnXKDntZ8tFYtrtwwo1S
PjHO1vkNaRAKaYJ7UpYFEJ+l2976Uw5ltdc2LYV/vK5gHwKcwVRsrL2jhMxkIcrBEUnYBY+/SXk5
DezJb8D2vgfKvKO2ZY2+8K0VFdrIVNVZN9E11e5I+JNVyKizAxf2HpK1QtxJu5KkfPrFnr4Yqt7D
cZO3yjpUxb2dwVWIjbl0ac+V4a2IA6bPZ+0w0BlOdLclkfT9h1nciq5apFj7GsYFPgZFrV1ADah+
RUlSZ2ceP7MOPY6Xrko6LwXOaMcrCexUJZ4m8iEuXiTbzSaarVG7rjh3dOWDasGy79ljIC8mSUm2
w34wjkGYkWCa7mOU5sqE6oqiVokxHtHowz+jcKW+rnYVtEJNP0KDSyEqMmKXd30868jgEYHkPasI
NFe7Yr6Nlc1gYlE/gpRZNJJaiL2mneAZhM4zAiAgJV0qRyM82jbGftzFpYdK363pl+hVKPPQviSb
qt5RWVnomkv2xLMbITpa4os3QERzCB9ruCDZgPNKAqj93CjDT9p8iU7HpPdS+oSdK9ZiRKIkWEQK
AYaSkqzklgXK50/wrSBQgHgFKrCQzpn+imQZBBFDtXBIk+hJUmSTttChJbJMXrL0BXdNGqT6aX92
5YkbwPc6N4cPJak7etVcoPk22bR0Epr2aCDksfNtyA4lQpuSKVQRyjuVvoj2g/cDsePi+UQkyoxR
GeacqVr62hdXmU41Z5kXCraMIWzP5ip+ZoygWExDAxWgRA9xzZiEQyy8kHpnqYfYZ32CfSTOYDO/
MOai4GM2ZPThzkboVzFe1bJjSeUumMVM+OUjQqGXEu9ijr1S6fcdmyP1kKFYeWKVlq91tp1j+LIv
OLsOeoX0IoMtfxQHKqPYCymCwGhIUSWmqtXWEXLdlfZljetxJ6ole2r63sa443+BKUQ+bnUAfsuk
OqEMQqm+ZIqYv4V/TbkS+s7MgQO95ETWmSvO8dzeT0TnULWyQt63e9NwQ50jX/kTwUfYzCckJRFw
/P6leAQPQk+8cR1dLOKA/af5VqdQpw9l4cpX5iEBt26/VadjKU4xFWtB7tw2NB6Vv+tcxusKZrO3
7EqaQcnAVN+0KtZSNLFYbTcpg3LOnubY/DgfibPpTpZzrH6rAtEFos9l/caL1md7KAaFtwsIebFf
y0MAYjoGa7XB5QjismdL+uf/8YBPj0pcCAqllKstZz2xGWGMSFfsHIHtlnepnapbv/Pfp9lIue7w
zUPguhJT1qMLegWeOpfswDiGFxDvifEU4hVYUvlU2PwVR+SEwNxlcMuDk66eyurN8F0M9kJ/rQWo
to3FKIfhmHFH/sPVREfac1xMoIAX7MBooRIK4XifOA9iOWqOA0F5xJx9+x9JZ7XcOpaF4SdSlRhu
LTBj7MTOjSonIGbW08+nnqqZHujTiUHaWutHXyEeAYfKOs6+DGHLw2V+CeRZgRgE7KHCfn4zyT23
VtHkkgDv/9KerdDtLtkCCx31HIhtXtH0bXXHtj0zZyhU9QKAJO8ygAMtdcsHstSxzRkD8TdTAtth
gQKgVy+tcRgEWHdGTfkJZgiwmEVbCxXWMr5P+6VqjCVB/UT83XwMC+BH4eq1gr1Qjs2S6lv8G3BX
jfohfwobUvnbDY3DAIzwDgwh1CAxTsrtVyPepfCddN+CTDpidslt6Ty2GNp2guTDOJfqLUbKoJRE
HToS3WhDhJP/hyQsy3St+oH4hH5eqkNRSo42l3T5DerP/wEgUiLTFpz0yeO1+Mqq02gSu/apSTfF
Z6PdxGyCvULLddMejHNeXRcDvYDOWkWY7/efLeN+xG3cSF9+xH0FQDLYjYjZHFfknRx3Ld6r003B
pahF0DMZfmANgE9DdEFGtgjj0UTnyTDZYVDGJVQzqZco0+3eCF0CiReHRAk2TV6RJDak+KH2ZZIe
JEpUUGhVH+3ilAewMSjwk+ddCwGRJv8WPoJx0hH5M2QF0w0pExWo7zKxdZqqdxcyI5pvV4zwcZVs
SlD7pjaOOZ8ofqa13I200xiroVon2nGCf04ClAd9ZieWYed8ERR1INDk+UY81g1KIFDPaI25dGIP
gBOQy5I8k3yk4adFbbogTPOtAHgvOGO6OrRrnCOWRqbOBq02myvC6ZGICuVN6F5g//xWedFW5KOd
Es2gN3CYdpxt9I2CBi8AveJhTQ4R0TC4zDeoGxauzCSU2+YTlUbuAkQ6+PiLcM2qPslfXXSfTLJg
7G7eiCX0EP0qzYEbIynfmIDBqTWLJ5DwsoQbUyu0AOs+2y1crcyOxRlc1eMqBc3LYsS8fJ1wdPKj
ksl42mrZd6uSr3/QjVedfxF2hqjEJp65NN97mQoPQ+BrAVYct3X56ApQNINVYk0wNe5ennk3cCOC
NeEeiLULMXpF4r+iH12qQ/EPrQrKEGkTy46gng3QGJlH+eYH8BmjrEgpDjH+AbIhOi+whYGrJWde
oPHTFDSJJCErnj1M25kv0uFl4mqADgjyK9CSwDczIpNd1dMTTIAOhalcz6/ho04cMHz6zzRgU5+e
lzUqorA945yE2raCt35wlzAygDcC4cB5SLMlv4e/QDPc2AopfhWNU90dy/4aqidk8lTYsuDhrdH6
Y3usgIg4hBYCFY0cBycREND34EV2QkKGvpFTt0Jld6X/AKx7koEqELtIthid9fqtn59LaiY2ryN4
Lm+QoKIYlDMKnW4i+58UBEW7WGS1YWDmMigbzyA+CdZuFbzxEC+rbUs8hX7Q2xPnJjxRZOyC4lmK
iGY81Ms9OHdE0KVHVUcSHGmqIHH9L6yOgAfaT31s5zsm6WYCGXCmDaliv4sPJrhxv9JLAZiKz41H
YTZtUnmfUxWhPFXeW4Z5Fk9K7++wC2Bkbg3aelyl/4gEmyO0HTaqQW8p7MA8G9wtUPiUmXKLEHqh
pIFDvBptak5G08ByVxWRp5UPiKuc8MtbEHl0x8rUqC55O5bB1hj6HnCtJtxahXCqMHeXEL2q3IW5
5kHrmHRBmp3Mjcz8qL5l6iP+FMgP9imXFnc0ofT2zBZfeSMUGZEzuFcW0OhvBgnF1cmWGm1r5TCf
obqES1p/AkXq7aZRv5SZi0rd8z/8gEGMtgCDm/6OJb8UH4xxEm5WCrNkOP/bVF4H+O/MVYXH9Iby
pvLaADE1jwIOtqXfqaDT45g0N5H0U1iF7fw7VcRw30R0kdUq/y2jPWLGmX31mEY7E3KdcAgaapdL
u3k1iKyuiFJb6XPsvonaPeTGvQnWMt2Uw023VhXKZ0BBj6hYkUwT9ForhY9KOmbIcy0+qGehuPl0
ZwuVOf/apQ7BvCqBS/RvLl4Qy2XZR1G9G8W5BDPFl3tLQfTp0SA2uDnpFGdzWXB/CDu+uIlY2RtC
tuyDoQ8gv6GFLXAF+dCMD9Cba5qeVXXXJ4c2foxvpDqI/d1Ewm5SmRKfe+NYiTtj2hdfmoRyYGkc
JtkBZ2l7CBfHifzbUbWiuqIAYbbxS3KUbp3mBZatPKviUqqHvN5O4LMUzwZrK/HKbs2wh4WASYF0
XRKop2zPvYdrWXSMl0hz9BcaZjw7tNESp7pq3vl5FLWC4KTkvLBIEN0CA6G3pMYjPCGchwjVAPsd
bZ+cfB2IaZOwzryZElG4xPYv+XGtOW46Mv4S+dFoka0Eu1r4myp+LLEI861jOg1gdf1q3vCQhX5q
mDRH5aRx3Uf8nDirj74qrbm5pvZCDA73cUqCnUX1DMUxBSzxuJL5ptLpOQ62T52HiU6j+4WeafuN
xHEvqTS0QEdFKBxpGV4cWSGpj4K5KDKIC+7/IKxlyK6B9oPhF+PrhwD64sOJzKCeQXwOpkN6VNSP
UP3IwQvyqnOrZVVUFGhl2kD+e1S0fuy2Gcg1AB38mYk8InAijepLDfVNjLIBkyXhYSNKFIRbKmM9
kGwbidsmYemJI0QU1zyAzw3I5IdtJvuQ60gE7Gf5htZTvoL5MFmvuiSCTXN8CgzlhxqdJfwJN6Ev
7WD80agJGDJY0WvCHTwB5wFhZ9ZOC4q1VAjAm29j8wlPlY8WF86NcXzgJRrlY+DP8zxbFbSXcuCF
xbwS06sRU2PP4t0Og7uBEpQIYgPNIghSCQqAa9LclRWnqCmYnkEZppI4EatJa/ZehJS6JUJVPPV/
Yn4es3XBGaGgoTmIxk/5NTM/IS1vrw1FJiHrafGa4QhpipAc4TNGBO43u4QmkN8ApXn+JHQn9CbR
m5G9Y6J7J+Gp/Fo4QqxNwVakTVw7gvqHjGSY8vGUrjqBoZUtgdcnq/bQ0ho6/jGzA9ATfBTfqXQK
/qgCAYqiNLyiaFx416KfHAyLc69U9sHoJT3Bycda31dOkZ97zeuqs4/30j9XzTOpSPJF+SMSJ+E1
QPp5/paE69Bo3Ln5lvhGuwsr27I4L5CL4NYA/y0vl0d54tGfV/wmCfLQc3oR6g0fQ8OK8Q5UQ2Ov
KV/b1NOi0m61P51PIyGlvzXRJnnheMrEDTZY2FI8dB1BNNyBHlSMnBwhtqj0gVUa+eoDRHhpjjDh
U4ofCgdJ2D673Gnnd0M8VRgWAF14eZ9oMvIfBdGjLl+r3JESziB7+mmpISOkCLI9D15anvEP/hMn
EpU5XTn5VYrclfVAI4NAi4jGeYVlJzIICQ7thPdfnNHv0QDCx9s8ByXdT7Cj5FWDovrwONJfxPXR
AREYUQdcgKK+FzcDh3QEs6ZemnRe8xxuY5cq9yGu7IwxjUHBiE4mOz2++BHAkenALNcMIgqyWOo5
8vwLVlQeUSgbq1AhAroZcDWiQZtuRvHIueNj5o32HB4jS1gJ/p/K0zwR/3F+UWGw56aoZjYfmBCK
7zHWIjqjcY4ewRgRuDnQyvavRB/ZFw9e2RydlpnbZ6urkPRt0N1R2UH6F2M/2SE8264C/zGqF5bh
Uyn8SgaC+PhdwvTACcdwzIo8MMcr3G+DQA6MyJV3JGkHvlexTYlQJSZKYTMAvJe0QDELkfmI8A8w
hbGxXcW/k/IV6YTXqsww+REmxARIC+ks26K4UYobkKpAerS6HpULRTgEHc67+DclZ4pVHxW57IQX
uroG4CnrCOZAoPsIfZG4EkFLwTZ5Zog20M06RXVsvnXt8IEVV8MmmF97VEuMHNnwC44U/NMip3yq
f4Qlzh5qOf2TxdJE1AFYFzgdadGTJxnvyCV8EgkX/ot0rnO6I9fqsFTcE3HikOSjICVCSc7ZCNGk
3Xm91rqs4GCQQy9ZfTCDxmNIWc5OHQTKEvWnA4hVqNjAuPhk+HHUIg072PVjRYvOs4eJsE7E2BwX
YnOUvfgxcGUBy+5auFsSNLONyqjCZKEf27OJZAj65Uin+CHRVn257dstiQ6CsdGs85KWc8daFr9M
Kiorb5q3wV/JkX1abJlb3To1lU3bFHU71Ut5zh4peENwbCVkzieuIirusu4QgnL+qsx4ZI+oH51K
8HNAmOBqjJy+X2OJ5rYW37vPaBfwct9Y1Xps0h2149RWtQd2yVVLVNvsH4PiZH6a9KvTu4IqWMcy
noPxtw9MBaz6Qn63fOhRwXertD0VoFYjGGqEcJSN2//lUQg9NaKlAcwTOXZYzNGjTieq7QDfkMvR
LINwm4/wg7mJ/YZZ2R8cGGPgOUbZlDbK/hvAIw9AFXDigt0Nu6d6DfFohMa/SriwKqfVkfAfmTjt
7rfOvjh2mBD2JRf9z4JRjTaCGsgKCppoN3tiUsLLgloWp6Hg396zP3yEFcQjnV6fylZV13JIfVhk
OinKnkJBTfYS8cnG/m7UN3jrUB69pOgCUlJs0OO3A2GXq6n6mDgIWKwC7WhUn/gzsoq9UFiZHcMd
wadSd0yGGJcRQon12B3zGvkCGzkP/Qa5HbaQRqUoAUxV2GIO5pMkeKAPebysZWuPg5WiCfos2YCs
/LCwBFNg57AWGBjW7ESsNwHjjdj+WXdE/Rw6I5o6813nBSv8qAFPEggR7A9Or+TKedMbBxkRw0b5
oiUSeZ/2qOKSsWXHXdNvuevZjCich4fI7domMGADyblhkCHg33L75JSPx/R3JgQBbLFDZ0HUxLaZ
ST081YQnZ45JYZfA7QmCeUzQl2mBY50HeTf9Lalb80Y/SgpdVxbP4BSfjY+ehnrk66BGdubvJ/Cz
UfixFBaFNWfO8KF+yJGbaMGKWkvRuGbGPem8qXjP2n8Adma+j8RNdovyXUv6Z/DOnGphkCjOJhEC
PAKjtaa6FZoFG4kd0AbhLDqrPBUhCIHWgRLZnIX8LTIYyJWXeKgjdYT1ZYeKgZQ4bCbrugBI886P
7fzblwh7BtIy6h2YGDqKvzQ5EMo+qK+0e2aNR9BQIG5TIIJG3SFRH6qOZ7MdjWzAgNsHdBUod8my
Dugh7D1SELPhFFAW47CEaY64NG1nwz/Dd+o3DWgM1OYQ3vQXogcz2MGf4LRelTfDBY8pbD/YxM3H
yGSpTQfLv4sKkDtTGXI3n0tjTX0NyTQQ+DSfV2yec4etlQwPKei9WP4ZrnzNwT/qF7X0BTg7NadB
a/basMvGgzGgtNPrly8RP3yITFL3LMHRcsq2timrZmR6JriDzvMETdscXaqPZhPOT0ToXqNsTB5C
Cd8qbmREvURTESrhq2tK/xBvwx+cauZnQFUos1D2qvDl658maLhvq9hdUU37f0BGSeSJpLTWF7F6
IeUZ4MjBpuT9+CIvUcx/gO4ayj+IA+d0P2WIEKqTdSVv1ofONDbkqljTZyi8YTVMknPwxtg/kCDj
9L8ysbaL/mCDaI1RDXGwfqVAvXZG+hiX8TGya+xu1dVvb3WCSFxIncYgjnU9zbvZBLWSzr1sh+Qf
gSMlJ4PpiZdP8frLFx3yvhIVfdUFHjd2E/ktgklUV0Zy7/+dFZQzniJfDAJ0C5T+e2y1fLPmZRgA
ZkhcX5eYvi8qjpur0Z9Shy7TUGDoIf593ep3K13jMp3NE970zG7qixz/Vel+QGodFbcSwrX2X+Rn
kOoXcN7NThFtxg+Zyu51duj8jRWi0K25wRGZ2eMG0+JAiwYB6rjwiLbGUc8PntWzVe8TrnYqD5I1
N9096vZQUmRqdtdQWyu0nlGY8E+FAisIEqL7d6+UmLFObXxbMNmPNb7z0u3jO2qtv5Cd7WdC70J1
FFVNAyXg8EhBd2/LD208BOFulv6RC14FWwPzC+BQdChpAjJIQjUJF+XzySAgMxc8Sgxc0NMBJTFW
S9Pf8LmZxhoaLN2o6L/IlRAg6HeS8qiICbLN7U27McXXyDVhXUhccWgQMGnzU3Yihw3HhNNu1fyN
XGD7ICePUVpnFzEjxBs7JXsj40XmKTuEpmjeG0e2Nr3pxDf9Wy6P07DXpm7l52eO8ZzfHebrwNqm
3La5izwT89ZXBQBU3ASF5zB6Y2JQNumPlNktziDtMpSeEkMzbtJzeM6QCKw0wmF+/Q3NTYsvFUbV
GRsioafj4K+VjuCVa4ZUG6lMYkvWv9rfdllk85ly96fzgahNlJ8mEY8kIc6fgrZR39kA3mp44NtY
eMr2//B8VnuW/q9kcV0V63RiSveffnEli8DAq52+S9ap9y99+osXNYDYezM5SJT6FkCORuAU3epA
gQZiHaQl01kNHR+rZ+aiUcjm/Rj/nKAxU/lKbEvY4b7e1+2FmwBPpPke31P5fWg86yY2r1Ii4pA8
yQvtmvTtNrdB3wPod3DQercxAIHdsw/TdzMp52VtcTt6z8dVjT0Y5Xf5PpJpra+0Fl2myFsVVFvX
7ekFQNMkh0RYArGnxKtBAoed8cjbC/aq8mBhVGO9J6CiXg/xXiNH++bzmCHh6zbuvhO7L7Y8oyxj
xUs34rvFnJNWa6ZIMV3PH4yVPV/UUar+QYvnXw1AKYQFa199q9+LA7DnB5YMQ78XEoVETB9wt5D3
1QF7Whl7JK2B6LCBkPXxHCBrQLJDkn3Wc+CoV23YI3OCvQmfwyM06S7gzFoFxkEDdihcBaLPFQe2
ugNWCXrjxAYTrsPdK2+Raa+CFmSdMsBHr65FLtp+205eb34BPsSmi2obqocFsGKZa9zAgOo/D6du
DcgQ5IcQG6Zy41O3zZ2YOUFkM7z2/PNOsSxSrnUQ/T1VvbA7qCw5/pruLBJ4+c9S1mTtEq/Ub2h3
MLE/rGanvE/1t4leC2tVsY77fSx9VCORugcs+P423w/K+3wTvlj+RUqswk1LvvhuFLg7MYPAlbgd
KvfBtQC+sp3Ee+20lSlu0SaaPcs5bzmlFJqIvxUNEhWPXMMpt3TK53sEwlzcKP6S5WrS8Rc9CN8P
oxtMdpaoNlh7HB8Yyzt5g24iH46QORpj/vKA9EU+GRoeVPMjqt7M1B29ttm2/a5RdnH+qWM7NxH2
VCCH5tafNhp8l4zumEg3HNoNGODXQDmQtKYScemYsDtplxtbEqQTPqRO/UzBaoD6KwSjhYMPapWX
txpjgcEQtYhW+JbCg/mp57/A2/JybiDcLfCZ8J4KeldgupCWdfQAFTT5mfRLHxu+07m8EuQpY0Ep
74Vw8eZuj51K1RDVwom9ze785cMXE4JO1y25EJB22ALpq6CvVI7pedyI6TEM/4DYdePOpkrPBGl0
I/Uw+Q2FFQRMLRAwb3dIrEjFlxt7Rh0RBeD6oJvAq4td4zHReiM8o+KbzDJj2DPOI4PLXaKhBYEG
PbrvtkSiZbTsuIypgel2g1vx0MUKDaseccVV9UOKMPW6WQi33aEthtsXt3QzRtGTLrlqOKIg9xaH
IcUjQfPb8RKZeUZ4ZWxHRyJoWSGM9JGLb0lfEB/pSE+iB9Tr6BD5XmprK/PU3C2RPYAS/QUVdUHd
P7M6tdvwR1J/MEFyqiIAbuoDIkdUJ72Bahvmo3gFJUjnbqy347PoDkV5QXgtKb/C5CWnJGOGuRh3
EL9rIVGyCfG3Uf/4PWHoKt/mY/jwEV9SiY0ZYY+a7Rwpn/q67taGYvMp6JwLmK68o75WqQ46+fBR
kXitkVPFTk2KuiJ/0Ii4oreIzHqZnRVbzDjcIbdE605Xgc5oFjkKhwv9qdQGst1ROmaccfR21JuA
nG7m7ggvKvw38Lf9/uoXOyCk7G0OaM8hPcHrky3UvyQe2y/rT/fXQr4uR6ATctq0t0Unre+QYzMk
B+ghmr0xrGe4uIYUqIascpzeAB5g19Za4poUZWf8TEjlhu7Zwd0R8474IQfmuZncZd06wG1WHxrm
bppCUCvXDtXr6k/OXM0zc5LeKq6fjYHWBKTaWIfKbgj2ISoIdZ/OuxROqXVCYrt6d+yvaXeERoWa
RTMxHYjEUtHDyeIN1KS2pYdFcGdzLeaPLsJ05lYe1eZ8YuJTJPG6guZ08FdWmRclXvCmE1Eq4riE
T7Ec2fBgaStkPxh0SreBXypQKAeSZXN8xATfvKF6CzbINOhJneIN9X2FcvWvHATczRVgkyHArs8b
rJAj2pjoLJ/mi38ClBnNAyCsBGXvVzu+AtQfif7TkEF0N0xqZcYvgx56/xEp9HSoB0woFvY1Jh3k
tSvLkY4DzC1BHIKrixdSSeo1d1rx01fv9RI2X3svt+EzneD30o8oeRjglQgkfa9DY0A0jm3s1MNX
J363mH34uZ/6f74Role43A/xtI532FQo20yTdfoYyDhagPZF/7bES05gvrRG3IwXxbysmtqrJ4+A
gjeylo1FAwLZljG2c1gfgy/Oug5Ue2uGtrrWviVCKTYILuZv7HfibboRoEEsOMFuHxGk+Ss4c+HE
FLdne0z+B4OC49f4Iv38Gv3N30A0BfPHMuzb7RMhoteglDdPfAOYdQGN/3hBmLTwYa8pZvGv7UE7
WHvVJpuVWw38J0Wt2XjKE3QMNHUoL8F+JD2aIEaCCtSDwrT5RSkZSj8MR6uB9N4VzG5bO8rTOEtv
/idDC3QBkhDmGfGS//Tyin9BnAzv6OpmO77kF5NAH6K97hHu1YWvjBovCDxSiZUIHMvOrqVgt6xk
4N8UnarO+JHAM6Hv3sJghwt/piHoXP5qDz8KCxcY2csEGQbCJQENeayrPkdaRW2GruIeYzdFMFms
jGPpUsF4Jg6jDQkKs6dTHDm00NjJLdGBN1aLc3NVAZOadNFAbMQ/DLzoTXXimANbo3uQZ81jKOz5
n/kSXzRSsmefwFm6y1JntgquOc3SPLOTe3Qv7fCYHvOrdEXUx0Sz7n7S0/TdwHECnHwSCsMViAeZ
hGdSErWDSU64iiaJ2E2qz60bHEZzh3f9ASFsfujkWRmngXviQDwPRIc7v7dLaaGW2yJ9bK9qSw1w
hW0EcmRBjkq0iJ8omLhoEUlA8bPYLNG/qzJ1KmuVHYwJjHmV/YDsSseJnMYl69AW/ujUwEPGjcrz
g1e2SBenaYeGRge0/Ihzkn+chhMM6jyh0WaTjKvsoSDtQTyP5gHNBYPGUyJ/AWiYbMFvdozyTIxD
qLsmEdUYiW5JgYCfU4CuNUeqCetztTdAdjwkC7FGajM7q0GVLhi7HVjEz0NsoIwh1m5Frqb95Boj
c2m4CR/B0lDtgO7LFlo7j8cCKtRS35jIaPhNXzTWyy9SuoX4MInwn14F05p6Q0Q6iy1VLh82WZu5
DHEKT2LnEk9fgqMdShBEciOXG7SoYTN3JHLxibwhXEVo28MM4GGzu84zSPHwUrsqXX49gir9yMxj
1JvZRIvLer+tulsgbcNpvwiWhCOIC5myiMr7+ZTNZ6g5ChbG8MakgshaIrTnAJppvBgFa88oLjMh
4vwZ2akbb6RiUnAHBPZ8vLqEMWrbM9JlnkQgTrqJGCDY5/CAQAsDsLSeZuy13G2CfcZJwWnmL6ww
7jtUXEgXrMEV2y2W055BApNDYgc03OJsWeALrLopJNa29o+AjAIPMHldh+tUccBKS2ttof74Wvrd
Jo+YohUC7SJfLigjWw5NZOWLpAX8GHC7cQ2+98GJc3cyt5K0hgmLWDYiGu/5HFdc5JLdmS9kavwm
h7QSeb4h6dkYv8pXWHLcVIdSOnO5pw6li7xUfmoGGpRcYqCwA8EJzGxi5IoMJzaXncjdWx8/yAZw
Cx+exGvIuV6tdfaD8YWwO8WxkGyZJTCxoyqf6X2AcS2qD+a9iLMJ0q/QP/8Q82ufJgEdKXbTzFbw
pKjyA9EDz3olu1X/YuRRDoPfaEpI/+m1egDqCO3Zoluc9dZJ80NMM4vyoOSSVIZOQ4SKEh4XHd75
dda/69JD+xF+Ah8PaPEvxPOhEZQrPGWckPgMeGbuyS2OiwfuDXILSXALxEeh0X8JnBvZyWdqeZXp
Co09HBv/KZhbS79FwbOdPwS6Sg8+HXB4vhaR480SzkW2YdkgkDeNXGD7Ofns+epaqToZOkrR7AfN
GtM5sbvoCgNSg0gC3QYVb6QFvQf3aTECjyxXNM0SQ0R3U03m5NTc4AykelvxePVM+EBAdcKqQ4cS
Q8vkgHhEXxbCaDw2yZtxbmJ+SvZrYbDg+oLwh9sTCyIM/qBnwnpNhwy7J0dEQn7H6unTN+FWnJIR
1tX52YOb1wEH9ILzWdTMCDeKme4MyyK5T9YH2rAY6gX4kg2d3iPt2SzCFc7Q3BFYCJ30rVJPeou/
lAxmFXBBxWD7iCl8wDi5lzHG4APwOQ0EZ+5GQKM3mdWX2qgUegeicC9MH/kP8oIi5cmivAIRwKNg
sJBI1ykvRgXBxGOR4tB5g0RK0W4DGxCvnSeI/2rTY3lucE+YLoZmfpM5bOnHw+/+ZcL/kJkTHhkG
8D71jmatpCem7RMKF0IRlzgB9Cwk3ToG2f8zFmoKARd4HoBQvpTmxiBGzT+n1V3JXz6CZGgIns2S
IZBef4DujgqO4ob9zEXw3OSXfKtrqAU5g5U/ojE4uGSEw6zKhOiLFyaPUL0pBPF2G25h66sEp4jR
QBRHfIhGe4y4lQRFOuJ077GsVAC5WrSH7aIsVyoeKAZ+sEwLMUWyjiXvyS9czeNdhpDvfJlWqdNg
XlkTs3/gjXQxsyDW6KqVw1G0mUUWe1PNoLwOqzt+C0FxFHjIYaVtDT41JgDaf3iAnIXsDSqaOVGf
D6b27vNEVR1IQ2DulGcB5CW2KMzcantDrygFm02pX2IKf3W0X6hIr3R69vLOkO4Wc1hFia03EteJ
bPm2ePCAVpWGpMCrVpOrhbx6ilGcXtXFVTFuCQoKDqGx1n+JLvGvMcNJnJ8p1a6KPUYqEeuVDOe0
MhhPxFOwaZB6L1s2z0IDNEEh8Ch6T+OLCIGxLA3/fGVL/XRDtFoZ/tbCu6G+Tay6jwGpOO6lT5XO
NJu0ny2lD/0GhqWG61pUVOf0QEs2qRuYwXN+9KBjg0CQRI+SFb0vqL5INfoWGq3v1ukWWQ0iyCq4
UjWtI/tsaYCWSXm8EfZP9Nw9X8QZZDXA9TKqIlJErSZpdxN66psCtPJkcmFZdkHFx/yd5U+Ds5j+
cms7c1EiSyjkm4+XJkY5y6ZCht5E6DkhuNtJ2yBtbjSW461ZXolFmxDl0XhMImy3n7PvQN+W4wtz
szU4Fo7O9q1PfotyWLyig+II1Z+ECMnIHS1Fr+L2DXIbjKZene2ClFoLdGfYzMklBaArvmsKT+OD
IJKWJ6JIFvivO7G/tjprFSEhX4cx/qDKkgA7inMyl32nBORdtcmuEzyJRsvhMAf069gUX/QGjzk4
KWw82iVDkR4L+4qSm2fCTVcEGNK3xeiNzUmQt7VbVMTPInBcFYdJYGIAWNgCHTT/JPUEAIHRZsSA
MDF/4GLD5DCt5mTTEqe5FRxyWKrkzheMD0/+l+Y7RHgFtS9+6A0pkh0IU6enXeLLopc14+qklhLP
n4pPMT/MyAGxIr3p8r3IdhDB+UHxfMGtkp2CA4ATPmcqOsFrfGlkC7bVs1SoQljnyUPHrihuSwK6
sCBL7NBA/aNDYADe15yk/RfQhUC0WLTQsPkdIZMP1IND6i5ezb8SFPeQfck3yo4x2goEZ6EtIh4r
/pzpxRF/R2WxlhJ4ZgTfyLQR2vHxSNwhmvCLXrUS/xHWhLqpa/ZJivqo5w8jSs9D+Zihk1lUNDSu
usMIQInLKcyJxMZpJqSnrDLJyHcgJVMvki7GdZB/ZARdB7JMWh+hI7DnAbxc/Mkhk7L99D3rPCVR
n/0Nb5nyvgjfyBgo3LSEenvU/aE+AWGH85arSSWOQ9sIvCUR5Vj4z5K9HoVf2Z8t6wAkwY3imFhS
/7jskKqihkTiV6wY1IeRi9oG/W4alk3cRqDyK/R9jVsYW4YQ7DQY29CjMF5RATJnuw6dCCjlHHqU
FIcb8i2w232gSejT7+oS0tKkvivvZXDOmnVdX7545PbEYYnXyVOtlf8M51fl8x0B8j04T10UEdpO
bbdABVyFEqIUmXeFzUdwKs4kyC6zBDlzR4uj8SNMv81ur9P7fbYc3kVletWG5CG8GTJuT1Q6DjF3
6NwQYscbIq9sARIBKwDcIgGAzb2vjvheeuIldgTSkS4y2DJAiCb/YCqgDponVffCFa79LJwqeVTD
g8dMtSg6AMt0je+Z7fgipJ7eQc7CO5LxcI3esUS/N/IOSb8JOsR84HYokNs83yc4b1IB6tQRS26Q
5Ffazhfqy6qMKZ9bhp4b2oWn7gRai2YHEJfyic93v9ob/bVGUCuRjwGgszLKG2ij3nl/3D2JcEHo
p00XrLtAHtxSXfW2/LV8UzoeETfjBy0txB1JIr7yWMrmiLNQg0N55ergMJ+rjYWyA733IJIUtZ7x
l7gQRhUlaxwMAmwia8qi2DlxqeyoS8Ra4KrIfTcpJG3mVgPmmCduB3SJwKptTO2no32r8m6srpF/
krTfttspGNLpbcrcTtxl79UtLUkBtgeZZXgdmudAxKj8s5wcfQKG4zvGj1zsSnjx5J+J6CVBRKj1
W5W+R1iX/kg4Isg87KTv+tK/KTjE6l5JP8g3bpCpXeX0Ts0UzDTjwZZobQSjEInTG1ST3N6Bnybu
UFXbzL9YmVGKfxi6R9pKeyID0PjtIV1k/TwtUyzJwD49p9Mj5cGav5ksiPoPjdM8VYaBuItiP/hf
eB2+K9rvEMmgej5Pz/hLxDLzk1W75szK/C5PHmrYdCeWGwmtM2m7+xmdXHjIjAxkYRNO9/oTNTBU
o9uiQ4Zn0NJ/hCWghkSDoJteP3KqnZXoR52+wysbzJz8pBUxczzKqDFzBewHspeOV6lzlqSW+zwe
Cx7Awj8drqj2KGslvUTcFODWAKzMtXa9aw4a9lU2q7dcQ7dkm9W18rI3ctpC/ZKdYxD1zsZqCfVM
yyqClVVw5uE/7C3e4i+TDCge3xVrGKikb2L+IHqWiKV1eUOGQSpB3JwD0u3IDALIC7N3Hzb5FD94
ZPeg7iABiK1rJDHwIOQIvzOtumhBOmyDtjXTovxmBGued7FGCx6KqOocAHGyrMo74U37RrPUoRdY
60A9KHvUFCnszTgH74F6tOpNR3/GjgAQGoZw4n4Z1s6CxWz+dZjfQxfF7lgdBSLyZ+Ez49bRuEaG
7xLBkMWBzi9VHQXlCIq6F8r3pS3BE13FPyqzB1Z4aIaDXh/6J+74BjntdZGTepIMUNEf9OYgsGm/
a9+5gxkAUwLOEkaw8MJKxJ3AGSUsWyF4qgfIQ40VhUTzR4PtOyMP1Yn5iKAmYE6RWvNA84IdW7/p
ZP2G64Vvd4lvpaXJMcgx4fOpcFqOkLui+gz+Wja5CujkHQkUGxT5Stg0C6fOt7LqtCkk8DFWt7r8
pvdbVoBynVPoY51bn6QdDwM8fakKVl6qk74Myt1W0ykIbKCPeAWR5uhfQGrIRZC6YB2TvGbV3eat
xtsmfQLO4+8Tukb4Ziz2r8bZP0ZkUv/JO6Qk/Fv5zi/TiXf8P5LOY7lxLAuiX8QIeLMlYQh6Jxpt
EBKLgreE5dfPQc9uOqa6SyKB967JPJme43P2xW5k0oMQYLPIXtGXvkO/vIl/tU3/FI/kMQ5Hfm9b
+6uu5UZ++t/8twhr2ecUkjvpVK2r2+zSTiKFcIvn6DZgRnE+s7nu6Z56+Dwm8y14Af4NjmXyP+YM
Zfxt8qd9T9MPjsuF+o+qnhvK0XCb/BnHeENdwceHqVEoCGD2ekKIWDFz7yyTe2nVISCHPT5O1K6s
fKmvmXhqu4atUMIskK1JOR/TrVWxSeUtoZsov5HvEJJUOHhpEUIRWIbpbdLMrvg/8HfoXjBsMmMl
5VS87PQkCBGbNoU7VjoC8WXmUlxFoa1m/4yGXanusTKX463Jpj0LOKcXGEnn5biHRzCcY1LPW7eV
LNidJmsQbb/+6tdUt1qKGW+aPEGYMEZP2mIjMPgQxBWT2WwioIBos4AGoCJv+I1X/jd5xcQtlDwj
TLI9EutS1UqHRwXW9keHs8qEzmJtX0OhTO2a8R76zs/d147hCMKBdJzyFJnLt+/0pGlEKLQWfIxe
95XcyvuVbzLXl3e6JermIxr2SPFMS9lhXNsH1Sn+h9w8NgLWWkjoXcxHPf1gdyRYqUjuEG/wwk/C
TiyS4WvytYSKYBfdroEx0Uq/nD2jshf7R78G+tMqHkdkydHkqRoBedxe6Cf59KXOSTXSuhYpFcPk
KAGBJvT/QBEa/oOvMRt5nv11jfVFAxGGCs5/1KFs0zMyK4mc8LsuN0V25Jc7JvyKRJlRv4TvH9yA
5K8lmjuqXoUWs5+YFAXH/m3E74lwrbDVfSxfDTrn7PQfLcpiCKV6zZNlLu8yI6TIZUnDXkIXcAMK
vx8VCy2VZcU4ShquQ4LQMqAYhi5Vr4oHHYhxlxe5zc08STfx2/n1LUSZib6j5Fp44AFSxwskgIzX
R4LO8KmgabGBEfB840Rm2VrjL9X2jXw3E6/sTmSK3oDnRHRQW14I8RFgMOtvoJ2R6Ol8hJ/k6SOX
3yQgJefVgb5nGW7yp8D+OLYoMvjX4Ylhsyvm48JcztoJxzShPObWP/3RRjAnCFXyCrAnlkTLinLY
ElhSROpWJroLoLz2+cWVP8lQDzy7zbBDjzTp465BQkDwD6o3NEmPhFoxXvEfgZeCbL1Hkw8nt+cU
T4/LP+RasHEYJb5x2vo3rE3sKGevNiIW+fHBRkQVMrz62EmwxLg8xQRh4qch36BemYcY2S2fce9b
Oe/j+yysKVH4xaN03w5/ujfpupWJ1PCom+9+fA1JbTUkzwmO8HmmLqrgFNpqAgJcpIcCekt0MCy4
8OXb4Yqml+ZAnfHzvwnY7ne+tsWJpZ3y6MBLmbrZXhmv43utsBnCnsXcnqeu95TfzGKdYJSWtIZ2
pO7xzNWfld7D1FrWpsy7vwqPR5AeobymMVPwyHNL+1cRxb5/MnXmKNPHvKpyD90c755Y/PDDyGC9
KvtTw5Zv3VBSVpkjINMYuaZiFFbAH6UnoguA9gXbEh5Ss2MVQlYO1YWDfZxzChcFo0xWNwHdicVh
bEYHho+8gADhpA2/fO6KNEUvJGE8q/lLEy6KfxBFwMdc+/DdcSdzUA7RTmOisxxdyKaoIOfpHiDW
IqDNo5qVzj4rDdVlNuGEh/TerlsAg2jYzx0TJ/t9xXG39HdwYm1zzhW8lM/vAnMSOwfMhntx9ZV/
KTtwDVo2mdSKZwlpw1L+kS3DOObR9nPdfpQ/Ck6GJb5RYYnBGT4E5ECLp5tHsQSDURxQxWI9Iz4T
ds2mcs5VNp8izZwYmdJ3tsYb19thvFJYVK55IlG6oRAHf7DQfltj1RIEmqwTh+KVh4IxoOlV4Trn
9ciZnql7o1rxsCbqXkLPFrszrmLWmzrxL8MukEwEXj9yiTtz8wa1lDKI8lrT1V1UVibVTJxZBZc4
HTSrvDmBwXxCSGyFcPrKIP0/q8brw2kgSKe617X1yD/0yr8Zh2c6fpNIkN31BaWuOOmc8NNsmQUa
ohMtgMSClfksAt1Tnu/LKC3Mfilxd9WuHHr9v4DkCx+m1cnQ4OucWiRXRu1FjOnQ9pRbUu8lR7BC
ZnYEJnFoLuovPlS+nOKhg2qYR40Vm4eJDsvemXc5PsscOIxNCpf9gr7KWDaV+8FYJNqTcFiGNq45
AqhY0OmyrW0uJEN9FhpALgqjxWxHBKDsPqqKKYh8TGhJr11+qEAB6DGtH4muTAHpL20pPpUfG4Nc
m5yGq3QPb9GK4gR9HbSVdl6jGl5kXwbLLizaOGQuiLKoqB3EXxXxBrSDwzo2zshQmtRis+pJ64AM
UivSVi3yim8G+58/U6WlwBKIU/2Bytz3pIe5mL2EJyIEFiG45Q3IWwtJs2PuiWhHPgihaj0FBpAO
Ewn/tL2rAqJQCRa4Ea2SrBl98GSQKoApmI4Zg1uLAv4S/0qzU5ltjUkopkhrYGdbtvAaqUsr4R5f
hfGQzTqrjdCtbCnuRz4EYpHetg/0B4jkHCPgrhXn7Tnf+c938DMbPWg2DQpZS77lD2aFXL/vNZ33
UNtAnlKnGdcVWvlybZqelq6krxRj96m+6DwIb/8sGwhtIoqrucpWyD+8H/5ecYzwN1yOw5lmlIYd
VdwFKZ4wEhZTHD92uSYvvaC59lEnfbYNeQYCzZyYHxqe3GxbM23373HwHVFGst/L9yklH2sEynFk
o/MagOBP67JIxqMaYODDXGOXNFXNTjuUNxpVKFnST4rgILGLExB59Jb75k0dbq4h/xhXdCQ2IQ0W
e27iLEIv/u62LU5JZ4LmwHq4wRuegkOY8lDLdA5yfDNltmZhx0nQZNBDMrHZBH8jSeXmC0I+fUlI
IgqDMrypfBAOFjGXLzM9luf4nk+AsYiGDQE0xnVjbppWLJyo/6OtajBVIJ8NkA+3vImc3+nHJR5e
g5gYD8MkPx4IjMRLlrznuv5TDyuKB/yK5np4ErPmc11ghSu8wn2xSULW6fhUKmv2eEhUnpBmTXUj
DHbE56yRK0Q9EVS2Vdnt1E2wAi/s4pZ+mewvajtPnYAfH7VF7PqCi2sD6VG8KmQrQaTp36NHKy0m
qinpqzJjQkDq+jLWXxBkSOyZS/8whAAl3cpbpj3wWwo2e1PCA0pE0KBOd0EuKLggS3RbPb1PtP6K
U50ytz+ojHAASVHtYj7fzq61TEXIBmFd33CHkQJs8vXiYnhkMdNsOmgwBbNjPTAl2M4wY/AVMb3b
SXsXffpY4Cql70W2mXk9Pk9EwoWDxHYSQSCOmzO7cylv5KUfXbTgofT/kD6zJYOBphxxgvK00ExO
3LQAXbyNoRT7A930iMHs/au+Tw07gsLWd1DZMLlAfhXtvF0PS9Xu+UjW1SYmWun0fvW7mM9uXQKr
nc+2vJkZxZ7vkSOyiVl2oytOsaOozJO3b9RaA4qwDezXYaXeAiL2OKse/d/nDDeZg9DtJytlOjmg
iQCB6LNLGECi6rr8yruUgSWxwdyeaEwpr8dTJv6wNqMHZt56yr4JeypEmSbEDs/p8K/PTinAQzbJ
khOw8Gq0fS0uXuVy/IcMSHRdtMJcpcC+t6i82H2z9n67lQ2n3Bvmo37NvuUJzyd9B6yMfKpBfBzt
n/8q2N7n9xqbINRW4wvIR7mBWvIMXdyJCANw0TE3QFIwbFlcf9IdZzY7BfFBg44bp4G3b+Ua0Biq
HHqsN0KPf7Noz8BoW3ylDk4KxbSnAbuxLRtrAs57cnLoQhzUw54mlafNFOGGeYTEisUGoiGkZ9Lr
pCW1zLbSXeT3OHP3oXfNdq2yapH3LgYrfervxQV7kg8tE+OpDfnIZxTzFfKq57NJKrKQ+g2CGkBZ
sGBZBepLsHLshgiHgcZpsbnnAcy//H8xC3l5F33Fv9378HEJWp0UJuKqEoF2INK1AbtPYK+SwDg2
PjbnBbnKdtHQe3PSCdHiKa4OCZOAFrEK0dezaAlJp/qFLsQgmZXJqH0hreZ0naNMTvDWrit5F6Br
PyXbvLSVw8dwkt4GSC7y6JhY7+qsQMPtySAsqusgLCWnNmhR9iQvBYnT6HgVB4UvBtYhZwEgvXsv
Pd+owGKTGEVOeyLZH4WlyqmV6X91TrNyTdDgv99WqD5EyfUZwIiHpL4QxjYJnOLPVxw4MhObZzY6
8fWN2nNDMYCctz5Km7G8h7iSDWf2ccspeQXEk2ne35El2kDZKq++ChPmaNHNYMbzwGgBQE+Dt0td
mN0P0tok+C2JQibbpgLJukPyPIsIpj72FI7cG9A9cQ7AN8xc5W2X0bZ6e+DK4VXnx9HSlH+Kaofl
jr04vq+v+IVFCUMNYSu923yjQw+RsE7oSP9G2zKUsE7oEOecaxDEhxWK+HaDCFGiDD6rTLJy2lVa
qmqnUVfyXug4ptHKN7rFHR4F1vDCiwI6uzpV1QrBVoIcnr2Bxv0OO8EbmK7QMLAt7djhTqJhSI4Q
FGvV+aB/Q96gL8s5qpYI/eZCE6x6FdpYYzXMZ/yUbE2QV61xZjThsgtufXsQ1gjihyMGtngrzdZt
dqxKL1VvzXiMkn1WgbwmI+ozwY4vDEOH4B7SSw7VFVaLjCD2SYWEkVTF4DTVEMllB9jBRUIttR7j
fpYbMzbPAcS+dIeaGgsegUYaRQZ7cVzbfPXmIg+BhyeL7A2mNTvORpcOlKvDJqiHndH74ssYE14M
I1nUlfVhuKIRpOq8dJRo/TmVL1ymoNsWUbfs1sKZAm9FtxxieOg2SK6GLYFV4QpF+E8tfAeNN7nG
p66BYetHcswBo7blL2bsEb4ijttb4GSwwzxMNwxBYRZU6MYttpmL1oRbZcXokejncaxNBk9q7PAv
4r4bHLF58hqcRSqaelIrnWNWP7ncAQnBpsLAjA6HwCNzoeY35tro6s4ztO8ZJIT+1Ppu2P2mKIQZ
o0oR5EZigxD+5rua6bAOAsKdoTCdOdFsBaMhHj1+DN6GfAZ5ai3I0KXAy1jd+yuXPF0HTLWnn+1m
Z0lBdk5t/504PbDtS6NBQ415PajqHBUEiPXR3Y+2IfTx7SW5+zY32cq8dbD/rJ6Djyjno19vTH1Z
k2lqsYvv66uKSiepXh+Bq67at2+k6RS00iZBoJXLp1hb0sgJMXJzxStfWEq1ys24+xXSMWGhQlnh
84f5oMbuB0+TQ+Crg57GNUogaZBEsSBGhxbPOBa1vzqy4mRD81oOawEyLdboyjK9pD8gIYMg09wr
aVW8ny3jQOkRdDBlIotP0GhhfUFcN+excDeGzZIpEgplUowOPZdsGUB1o2b34I/VoEkSJ/8/SpYs
KAY13mzCXcBnGdflHUU9Zsr6cycfcGE+eJ+DM1phZgLouWCB6CVpoGib8Y5NrqhhI+Zwipxc22A3
xMCGl4t+S7PIZBgBT0qczvc8OWHYRO3VNqfO8PKPk3LtMz6ZIRN8L4bfjGOGGUFiph4ekahm7zZj
mZsuWzQRKmeMVP7zXS4nSXIjrEZsbextUzzKcVp+fpCFogsbF7rhihOCg3y0E9b0DEEsm1M00B1E
wPlHX+oQb5Xi2ky6RY4hsJYAiuGYvHfo6xC5bP3hLiDOo26QfpvokfVgppSFqHr9Cc9q2XhphKGZ
hU7S/uINlZKlgNoqq64F+rW3im0uZgf4k6CrjU6pCECPmeHlQz0cyCvEL+QmM6uAU4XgO1myTqow
ewIjqbYMXlvpMWZ/IjOzmAEvVDbjLS3yyiOll3ijhzLVvzh2QdCfMQHrObGAaAyp2g1Ki7jJeT22
6A766KaKlszOoXgSJbHAO4C6unb41gr0CE8AmFgHqpsh/Mwkw6sm5QbblkpxJ8YTGxC/xESDu4iH
hdK49uGEJtQg/DPYCswJzb6bHE7UODBZBOqsoUEfw/EzRfA1O+zkMt1ciExTD2T3n7SrB7fujsPD
IGmoB5kVH0MjXwzyDXhWUwAIK29ETpXdGc8lrgOOaHQOKsRjeikdHgsa9QE5m4+yDmcYf7ULyLdn
BcwgMTPPrNUxWSovDMfJlgAR0xFVYucrO8zu7eyVsrOgs6H6eshs9rFA85/oGb8aSK5/KgQuX5HG
G/c3wEYX+cQRZClXsw/tjO/WHB2dhqeXcyviOxanEXeLOh5SCPXOPZrMi8ynM6D0hqerpOqhOu1T
8qKXM+N3SDbvawx/CV2jl8t/SXk1AlSpU/gkjGOeyj5IlxoikIS/IMarpJcbiWCGwQkNb/BXPcdy
Hpg7YpwWsXSFL6BkCCWRALn7YtxKV2YcwfZDb9OjDBAO757fbXJjQC9k5TTC7A9nDC8ijRSDNWL9
6TyIsNWBEmMWNCONGQY6VQU0BfCfWKvJNo5fb/zJXB7Nbvavjp6Ii9wP35jEU/FWvvEqBkCvovQ+
5BtfAJwxCUAlhiZkNYQc22tAh/x1N9bI+LrKeGfwbPHvfh6gVHE65/6JfZ6Ovlbh0UG/XiV/gBI+
AIaAmv4rtVcuHbTQy9rvkGyzF7ENuCAPhJEQz2SumAMZKPh5GnprQF1B+d27RXfkai7ks4KCB0p/
9aqSKzZUIYeuyGfy6Oagv0EFzNyqRWO7l7ptUH21I2EDf5Ed2bHGSA3B6cAMiiXYArfdnHjKIdrn
N/9fMFsWoJuMiwGS1G60I4AOHaf8AA+e2/eZrrEcrpWHmG6HG2+usoswkJ91ckzcWrCaaTQgwvnZ
YYLmmuMyVFZ6sEOLYFB2gLWJfTCRqD9sLTyjOMo/V7W01LWs7oelrm6Le/TZURSxh//QVLGYsCe3
CM/4+9xisgC9FSxKCiTVpTiQcsb8CB/kefL3Ligmf0aKAsBnw2QqPo0dLc5iEspTfbyVJbEHgvSb
M/6T9IJHG7fAB1wMrb/oyUwmuyNKhLj+Qc1c0hcjod8p/VOVD0b3rer7Yq22x+CXhyGLaR+hMAIa
4Rps+gtXEEN+Ulvol67ibKJvowPDsqv25+bOXpTAqIHYwVUU30Y079GX/970xW7UrNoJXTNizRtu
wnW3g3CLY5ENKbZ+FoMALSbiFsN+Kj/5OjMW1SbSnskmgIY0RwvwUENGPF8JePxD5OFSnJHstBSY
6O3Da1Yes2lth8oKgfAPw+VSIj+MS/zNc3uWmD78oLIcQI2cGAAUdk6AOeztS90f8+KUsTzkSKF/
C7+kk6x5rDEHNLi8RgehheJnzWAUWYXuSInL1xjF2yrxQJIAYc7EJQKeggv/D+U/jhQBGsRjJm/K
3GnZQsxVm646uEylrdUeisw5BFArVn23FnP0kCSPOMO8fxXp+sPdzAbV1jFHYWGAnLNAn0/MR+C9
v/e/irkIH4Rc5KBqwMlh6d0SltCm5/6PefbPuPmhic8MWkybeo36iKDXnl8r/NZOlPk/8jm/M2PB
ApGdIE9/cJ1Dd2RY/SRrjOUzG0IH0UzH8o9tYRodhBEOOjtdkfiEL3T7EpjtbBep1gQozTzfAzxX
IkRlNLWU1R0NBTqtZa1tCGJ4rwg6w6tCI4stRX+GBjKGE/Lz4moGpzokQgKXe4fqEPH+DUluNhev
Fct9GKM3/6y61YWzeqX9B2Fr9XnzyGdbGFUk6yYIQc/sQ307/kb9hF0L5QdDrFd7RESNtr26xsOZ
Ffm7OTHkUY7spWvnr/cd5CXBPrJoA2C0o+evanQG1BSwq0lLbF0Vci0aofxUGW/Ois3w964uYnlF
+UwbJo1OxeUcVJdmxPCAIB95378aioI2owee4Y1cZgtmHi6l0r7WpkF1BjpuyU5EtFVtM9LgtXb5
NEPVUyRyHGwCT3cDL5ckrERMyorigDgEAoJjBR4at4lC1gYCv8p/ROjKuxQAASf+v+4hirODRhBd
iNNVP3Lk84ab8OKw8EKT4eRVL1T6anwdkyOq0SY7xZyareIii5b5sP2MjCKqarXBWovBlOlXsp3I
Lnl8YLm47qWvLt41hRPTT86eKTp8KIy97MXxc8LMgFhE7TLAaVMj4NKO+JDpLSDOGqhDtq32jaFe
GcjbwQW0NL57QqDn72XVXzN1mgGK5/iLiXlCjjIjcPNSpUe4ewpld1HMHBMJoAktqGNTha5jXJTF
5g8eJ8aVN3cMiSaQR1hqDasKReXoL/RDw3gYYVV+alDrUbkOU1nx1hxRhvq6lxF/FCcVVmPcParZ
eih/WEol2remeFJ+x9LWoc7pqq9M+44QPgv89skTcFbdb/v63AI0wgOXR/8SOqvPL5SqECZaF1CB
gfTUD5/BLXt4kUhQRDuwFMJrRHbp7mzgMpmAVOq2TlwWOmGHz6gqpqSRRPW6z0oZNiyVkqO+wTOw
R/En1OyLJokKv5Y5rMz3ngA5QfZa4yh1h5xNvKNIHp9y/jXzkAEJv29SbYALE6i17N/ACuBwMAfe
w8FR2AP45QSjwO/DTpVMNO6A+KXygzfhn8ZjqOJ6wUmzlTBBz5i48Ad6/i1wW+Hsj5U7gS2IFBQK
ydmLmyWIHg2OTvZ7GC8IFZ2rwj0V4NQwPSt+DFN0BQCAexJGMn5eep+IwW16oWulOWajyfZS+m2B
BDNfEGP+7nFDJN2M8lLV8msOUNgagj9kXVJL8gjgaqBONPq/b//R0Y7CAEpfoRZ5LQuQop5tqhR8
wS15w88ifNpqWDIXfWebaXQeoNCCTBSEp9F8cKowu/hRtZuAAvNo4nSR7DCFos10Pb/DLiTHBLfV
eKw+tPTML0Rz06GCk9BQo1mrG5q+N9x2MNgzS+yxOcGOIJ2m1vExxn9xyTo+W0tYIu8DKiMJdVI5
Bt8ldRrDf9aLsb6bqZfoc8161x/XQ3SUGluk2bGjyxt2ycjYAKFlAFEp/+WHMwLJ7rLENtFLM576
QDXRG0LRD3lzRZmUj64IULS1B+AkeKCxWHZc3y5gpoSZMC3+2RyRLEzL4ilwKtoF5yJ+hLrjK7b5
irckSnyEF97A2sQfsyQfAuNudYM2nH/7rGn5BhYGGkm/3wPgYAOf7QpGxg79S5W5s/haq4dQYbCp
ZaWN9la5pea0cGwoRTmu0aNH3Q56MgFh+ecYK+JyTFKP9Z8Wp8iQLszAQuOONJR3ksduv6sKAXwT
Y1MdXR/dQaAC/03OXJg1bnV813VnycJSo1jE5xog8TkU72OJQ3i8+r81m1YREjQ+hL1umQ1AI+hl
U0MBZgAEYBt7xQ9sLWZ3x/ey5jEPuBoDlspSP+NFW4g9VMWfmTE6Pk41ZSHIvCP62ldfcvNUNJBw
Pxg1AEFW0VpCrH/I4fPMM5aXS9ICqxhZ/JKJksZQYjWMGC1h/MPm3arpga9QFKGajJisGKvA1PUM
4WDIL4alAkgWzOVmvhKzdYxI96LhXmH6i96tIwaDcROpPXM2IBlLoAXF/MhnQ0A3/4P6aYfmKPOm
wVl6uqKlCDbsMg3/P1WkaRNC6pPnwpogrhXGa/pbXUETBx/PhS+TyfsrZzcmMVFzZ8zQAJ9YmGAO
bIVMRRMe3YzsrtWHTt+LcM4Lil3TQCUMCGLmuWJPTID8V3He1B+kXpBGfYkBKKpnDKgZW5htIx1F
lud8CerwoeXdRBFCqj90ZD3L2hTx8g2XQ+YmjYtsVxeOck1iqj3kLuIOkxbeTzZfcc84mg76Vsp3
9IBxzdHX4UCAk8beBdE6s9/oiHBHM38FtgH0eezmOq21JcpQpJrpWXjypv+ZgiuhzcKZOMnS3TGw
yQq0B81qMf/L8/IvOEykOnMhiVR99yI4GOpSUpdlCbXbIe9DxlI1YluZkV/A8cI7eWY+pvjTODa3
5SvS23CLgF8LgZ8AL17k0LxoUS3NWGoaT/bMfoSfbxNYPo5nvmQTtBUaNtGKhrMPV6PrNz2Oaaec
9kCJrTJ+xdyYWkzr/sKdgOMkXVUXPFrdK9nThKMsSYctY9cPvknmt2nh8oBwLhOKumeqW3P/RdsZ
OfLaMvBX6JkDcFOfg6rdfX3Ju8bHExsou466b2cHeLmku8g2A+NUWkX8iTYE/2nV2DTi8xsiLCFo
LH2Zlx64IyKcYDITX+CCc2Ae/KlSWiU1+2zxKAZb/22ZGVJ+rMLRTk3uAskVzIXCcilze7FbYdUZ
urP577hlbNQRqE2KOazQt3+Vf6MRHedvFB2higjpVX672SoN4gV4hWhHXmrnGSwOZQa3Trf5hO6A
/PdjnPzmG7jVmC5DPoFu/5kt2i8VQ9l0uTHBOz4DlD1VhNJNO4hckZPz4xaxnsRsLdG7C3aI6Vla
mvWWzeqVwGiRR3XBwJb1MOo02ZGG+X68EvxDRC6ipF8uGUpbfbh9HIWhQBe4vnQZ7TdU8MXs7rsp
OsP4kS1zJCkaNJCOnhTVmZP+E0LSKiXQ/5sCGsWNJFjpkZsXJSBCzspO1OZpPLl4P7xOMkBFJHH+
wRAvaviF7IgccX3KH5qFwKUeArb5h8qxi0T59t4mL1qJd7cXjdWbAwgmDDKAF8QMWqcNSSvwiVe1
vvjk9idw6tWfn3LdUNjyAs8BziCFU54znUfyFsm7EktQCxMJuM+ujPZlscw7J9yTZdGLrNKvABCU
h995tfg75WRRQ31H+oKf9hsdkRh4gTPsm38ZUMro3L+RoeoFA9PwiIyi+5LW1HFvukzDoY/8OII7
Kh5sMcIMYBuuw3SfU3Qcg6MSr/WPD3dwm7nZF+webXCBUZxu+hbOhA/oEYLdGYM5mV34HhbdODfO
Oeooe3adhT5JtMSUzO4z7VhR5MrMXpnsvadE2V8lvurtjov6Hc/9c5hbFW+d5gQMqVahv+jLr6ii
ElkAnBlO3XuhoYql3Dib9BWf5ygs2JkhH8OhNf4hMSgfCV5Yg03s9t0d3+jhIJanP1p7lE8ZueAD
QmFEZix/p9oVASiDmFFdsOQfO8JLWN4WSKenH475nH+tvnrGIjX3jTGvy5WsbVN4V2SqM7ZcKPBk
wTYB7+9WjODZFncOJJmSdQgPeTd7lNJT/yUJJTRXgU0r20OjTZhRLQmcHY6aBz30yPoS2cwPA3Oi
GdzJuHoLiKI5AZMDLBj8WsYuOlNjILDBi7MMuesZytvx4r2WAQ4QejWB0o74If7IKPg8cgGV3wfN
x6/Ze9KO2bGgPVgMQW+6vJNzUj3TDOYLfUbuAL9gxwkoxpJGrxpZImN2IKtVpjc4GvmSKpLFRvtL
ksFZuL8thG2KcEXXweHFwoMTy858zHq7/6oXW6rc4ZHXKNwEBxE3YHJwi13jGqmbM/ZkKMkOI9GI
bLwJ5gEk/DwI8LSLL50wgB1wpxdjz1hxqa/4TD/YMHch4i0S53qWciiZ0FkcZg0As3vS2PlOuiPj
h88vHohLkIp/n/HGM9ACnpo4/qGozqmvwRDiPBj/ohPb2+C/VC7p840zH74n4VNeSHtAnKvTg2DE
4WaFfyymBaovDphN4AhA/3Hk/YZ2s2D1CD1iMkCEsT2N6OHvzZCKk0Ahcm4zkmOtTzffAzZheFdX
3xOdT+ifLGU8gnIDble/z1wfGmgl/rxRXoLmvLDVsCWEf7GRMINzsVknR0VYZ8SKwsF5aYewu3IZ
xVQcZeXK+HkHOITT7WQnI1pf+LHvW+ofRfykVoIOhp1DRH8pkwVvk3UT5I0zqkD8m9HWUWIxqIy+
xhEpErXUo9TZk1n4n1Jg0w+1ZrHvDEvTLuRtBPBzeGlUmp1Tj9hLnGKGxXAlNFa3BOvyyiENsvCn
esVR5Bt/MzyEJhuppyI/P3hbuZQS40vM/33Uu4Yuoxv3vWjFn6V4VId8+YH+zQ5Qmx0TyPJNC5OA
t4dUn4QU4H/Io9WV2P3rBa6yfGVqlxyBNsmhD+msCyuNKdHsA/re7skN5Pr2UV7I/uZTsIDInVDC
0ib8taKVFgfzWzwG7KHGuTYeCnMvJ3+S9jvypAp7pONucPEDqySBCy7DwuPRB5DyB0/nRUSN/h0c
p8PqlVtIRmAYQz7CRFyy4kdzo9Bjk2JRciysctSf1TlljKaxwYlvCb8xYW35UgtWI9KVGyYynEBk
PnhUKYTxbQyPXz8Ennf6ZF4WfUscXnsRNoAtRC5psGTVu+CgsBoR7RDm2yyxii/GoXQZC3QQcbSf
LSqIMcniQrhTH64wG7euSZboxzWKX6hRDVFqAVbxlRHOFS/YBgoU1EvZOcXw0MUvib5bL2iq/vJb
oRzS0GlQaQygPFf1jYUCKTdOzq4q8ghmNjZIc3DO5/tmtjHk6XOvmv3Mx+y70M46wtRTMfvDRjgs
w1sWgw0bZGeE9AgJfNedtCUzFO1GO6awXrx1zakUj7XijNoynyQDtfAV1OzULIKe6B2ZZMduotwY
bhVWxjT8GIEO5SJeM/6kRFakBXrGKfgV3o5uz5ptgMBa/mJaBJq0MFzgyyq7mrNcOUyDSnUNrssZ
2KvT2cQ4rUu3vTPI/BEs6DCSLVloAJXfN7wtmyf13H8W6RP/tQhGDEZdY6O60dezK4/X7EhTCdV/
EuhXS+kkECWjWuYVYdtPu6k27KhV/cyv3STLANX4tNPHMXsRhwusmpYJMflb7L/m+ZXXlRitli0d
hD8Gpl5zVQzXiGy2U43NKtOqGyc9hTsmr4aO5t7RMVR6+bcCEZGt0DH/4gos3wQLo6vk2B9RcOJt
Ib8Co37ELQE9y/0poATsEfurwRFnXigsRozH9GZ/RySo/Wjn906pLFAoZegS+BwvdW/2hxiAPDWB
KR2iR6ZAczS39L6FzgKWuoKyFQ9k6vX1pYbQcKeaXg6H4U6YjeKyXmS0TgJSZauXmnAydEwt4Mt8
K/+Y5aHAGAnjzeErm8/W0wB7DySTrTkm1bvuSZGDlUDv2NB5oQ02XaXYgCC+IrlB/3tvAoZU+Yuf
r2C9ZrORa9wepz1fJH63xuJikQQLwT55Xc2x39BI88fGkNYUq/B4on9ZSVtdYyP1IM+zcWW3TuHZ
H2KIa7SmTv7F3FBG1mvx4dutV+/IOtANW6WJaz3WL9Rrf3yAEgcSKbSQYcgImQ/dUo5dRhUBsEJk
ZAtOkVvpxosKNOPSL25QSZuB9wl5HoLhTZcvzAuSdu0XwcVshdWyUF7NiSjPi2pdhwNbT/Xc38gQ
O01yfEAt/GgsIPmcZVQtnAWRk2ImaJdAFc1VuvjAHmEg2T012zRPFRiSPYoTCt12DU2O4Q7Q8lAk
EpCsubZcqYS2hfFh5k2g5W6roaQvO/qVe8BUsEUKxpOEdk1D8Nju4aNK2V2ZUHhwXJKdwgOXbUF0
Sv2r7vFyHWu0/wol0XSksDHS4cmqe4UcOb6HYklxQeXcHuLYwBUzaUitqt3VCUs1yh5julDrrzHe
m1Sw4q9JZAmU7XpBwDfrtyjYjOBYGBkwWmmG3mZWxhivUc78oUkWP0eJlqwBl1xJLHgR6dCptzRc
MWXDV9ElhzRYdM3Ez3qEyT8UPOKHJpAfECVfZTqqSk4gv24JFK8ST8UbNPr7ljMX4jdat8yD4SHx
V07KbvO7UL1P9MqwR/BbFgOgY4aO4gIn80Wj/YOh2WzV0unM/5F0HtutYlEQ/SLWQmSmEkmgHCzb
E5blACJnIb6+N6+H/bpfOwjuPaFq1wbEHk4r+FHYlmSojkcJd3R2XDy3oHqJ2EYFgLBGkxFZk0e8
wtHx6oLI8J88yUBQHwDd9tiJcyeoyjOaqA6KALpY0hT5vdfDAT9mu/jJ2aizQUX1geWFmv+gD3Z2
BOat+nIRNKfk2GgHGg11NpU0W3E5fsrs/Q+JYIuX15K28AYqo34tFzwKjWn3ww4zA5sjXo+ltJ81
+EyXIjv+VZ9QVP389cO/Z8qmY3V4Ya27K6QPczlZYXfkdYKwxySRgXjzO7oxvl8KZvJkBmvYkdtV
Fp+R+FY1YJV5ShlJjh8swfpzhSD5O1lgSmYIILmvaq92M9I/RPti/qAIGl+e9g1eIwAJ7mG1S37J
qIJVFjnkY1cweBTk/DafQL9+kIX0lTWkqd/hp7AQRP0U7ZL2jcuCQ1OqyT5BhwojOD7FKWJ5MHnX
iGAR/WNYLGeWCqyvF/LhlQ1njuuGa54uQHbrxouFGzUS1vxyVhRQXaS3yHTl57UYv1JCuxAKiC9H
QtCPeZtRJsMiDtoBRICb7eRy12c4/C0kRl/MLK5IThRnspsvgYpaB/c5vOxJOJjq+zCzktJzi/Tg
yNiA+iqnnJiOdP41YLVD2+/z7sNIDt29unGL1DJ6XDVA8NctLuJsfP+UY4zT1KRIHFzTjpZrCgN2
n/WvhH56qyprDONRv/rogTksd9gQUMWzzl64neT1eAQSj++7tJTgdWO7YPY2bVtkqRbniNf/NPNP
0Y2Q2JUKHBn2Dgd1vrjJsFAcc6ZZl/xQHd+wrim6L9U+FKXNdIoQyoKgxM6JnAE1c/ydXdHJbB+t
++In620ZjlG47DcYlEoJQWN+rjCNPck/kUgYERx0sWwkFfBPgN9oZa/6wh6Yd29jfTvdYyuOACws
ZejodkYy6ep5GezHcFOLA936Jxooo/Xh0AtHtAWDeZNHoi5P3RtXmyavcf8mfrQmCSQ8hxPOgic4
U1LGmJthlZDZpF0rwO4P2n/BPXS+Ua/VdqNvUdgJajCgFaFZbxgpuvi69NFLQ2dKA8TE3EhgvaVd
+jqN7L68GbAuOMY11z9y1S1Np1PP8nONnqZt4PB/zGds9pY7T20tcN9bxnVOeNfDNWpFlcCmxCnG
daj7aPgXW2HkJ7Hx4rQeO44OxTjYK0YoYHkCM/fL6P4c/AQPnnBcXIvVW+eGN2qNR3r695tGXfXU
GUW6hK0ZO7I1APkl1C5b9uBOL9tkVW/RKs87D3BGkYUkswOAnXpjaD9M1wh4pViSHWHGtGtsAByU
eW+T2ggwEPr6UfgkdZUOngcagPl2rICBnQakPt/GN8wAEqc0xTO8CkypDJPSCaEesT8MMrY2D4qC
dsm4WGr2meJUldvU51TeSRD6cF1Sn3YMBHUyi1eiCAjQmTBN606XBYwNzdIhfywZYWuREmrhiDl4
16Biao91j4cvvjLqmA07vzJ+zwVqaGrXgn0a8Ghlq3S/xnR/sRlLg77lT1Z+e0Ci18pW4rNpMLwJ
7uuSxhhbpryO9AtKHpUEUvlQLBhfOD0oNtCWD5xY5B4TwIDi+F9M9cgKl532uOpOQuZxgoKBKmYv
Rfm8xSLjouVgi7MLskWzMtlA4KbsMDB+79GzLDlhdU6+x09ZeKqyS/oLsbsJyCNgV2OQMwUDJeEu
YMooViPd8HThmeFbnPP39uwn/gHnud9Ja38QjDy7OkPEAbiW32HotPpK5DaldnPU8qjuCSVCUBV5
n2151pjPQu8BOENEr1h6EFmbleb2KIA0IhiXJd8HzomJ0b+D/YsmirmJ+Rxp6cl1OmDuB7rD4vlt
+qaAJGRPVU+E6qmEMzNQB9vzlu4GvmfyCDiFeJUGcw88weDTT/FL8xfaP1rzmk1n/iOnToKsm9b1
idW8urEu7SHb3Mj5GZCczRFOM0GWIpibSNM/5u3flguwnyGwGLOeR/7GKsFZlwYlRj+YGteC4Arh
jZLJkHliKIKkyp8oO3n3XEtSXNIeH5bYrZS7/lEwOtoPBDS/vnFcCY8f3gKUZ5WjCRcWkCIDx/TB
x+APLoDm6Sv/Ac+oMlSX8k0Cro1JpAtMiusRkrXiaMt7cV/MfSAsYoAvSzZYxdtsfMvuE7MrIkOy
O4ZaZGWIuSTFY/m+LeGmryPWQ+r8McsXhpQP3FihaY+0Fey1JXvcEYluVrtml75HFpIVaP7FOlUu
rz/QRBB3qFH1JVt4VKyRRXzIbCMEfFJhWpX5ctLVcFDJyjaXmOJN1SZaEb7msKUTrMc9c1uAhoLH
ofke7+IQKyDf20oEPvcbElsNtbvDYpTa7AooWeKnV4aB2uzZ/prKQbvqz/NYW4JyakqOjT1iRkU+
Lt5ZHQFRNUT0ik70JsGu2Wl/w0+/TdDNDDtmzH3n0Knj5gn0FUOYHGN4aPod1h6PS4MhQdMGU2iF
VGhaCgL2iOyGkXWOVsgceS6YpzWsdZJTwhxZ7FFf7yLk/FxyxGT0oZUDZH3cBgbwTQQrLf2TmRvY
NXsgAdwVkWIF4U6oBF+HlNNdVnjJGezxC0QqJnMdI2jHb3gXhXeMdM3rXU/sBBH4Q/EAXMIdWgQS
TBTlQFxMyoE2/OrCt9YELPzlw5MPH8Ay1W+J/u+gYyHEtEbScPFFiKHeE2RJoFI5/0N8BOyCHRHV
svREv1R9NbFvMmCgsKTEN47deBE+xPijo07X/I6lBkwQga3IvFrM3jv8trEUVBiW0/EttgtXn6p9
MV4Kc4Pfla8wL12m8hSGHyGVLgWrMhyAhlaxT7Jcc51wU2usq3ClsquH55QhIlF3LQSBiLJqpM/r
QNhYEjTFZwirElRYRy0pISApxc3AoinUt6VO7d1dWyw6ITYYQK4FEd4JFPTubchcGfpSd6ke+voF
K58FrLJR4nvz+jIK9DtG8DS9rLgVvDoRMQbvAiy+V2C2To94StROi/FL4rJXjHv5OE2CrU4ei66W
iT0PbEmdg86+KP+k8SxAKUIjzNINAh08KIM5TOONOI/Sz1b3/M7mIVNL+/khUmJj7yGSC+JPgWeN
WUhKzuCV8QmtBQt/tHL5ljZPFd6L8cTIgWeEMZLx+DY+UsNGOYBeb4r3WYaaA/mVvDZPC15+c/Wg
DbafhyQMFiShY/K4nbDiAXA88zFR+7SOdgaTjSL8AuryiMiQBLHwQ0NP3LN6DqiDhXA13MtVeGEp
kboIlcgWMshjpX3Hs4A7kwP/CxoUxXVLUyFdpMaKLqONXbtzhycf1/KJNHA58shbFL2sQlkoKxbJ
B6O8HtFi3PlDGlzdEx2Uj4i3wm3yVUh+LW30nBhRceTWPqY6oYCL3665R+ZekjG9XAR+nS0hTc9j
ItlM0yha0eytkpOI4YaSMnXMdAmTHlU63x0jWe3B0WtJa+m80RSbT1Gg/wc5OZFht4UOjMZMCwOS
YOgweMIo5PgB+fnw2EaEzLzuP0QD83yaG747HoMthiKTQV5OWiLp62B8NVvE/Edo+s9AovtaeTrq
FxJa1CU44PzHjyHuAJsgP5dkD5Ik9Gg7/2NSEZFB0XidylTFh+zETzqH+fwDWwVS0ABh+xEgL4GW
Fh2MLsfSm/UhnFdbpiOppxwlZissp3+Vl0NJFO/U3FKBq611X2td/h7WDzInPJp+JLVwxe08QL+D
tGEFm7kBgLiG61A4EmwDrDM/mcsZE2SZlxnBg5rrZhJ3SXgDwTTv40CJvXpSleAJMaA5l5h/HeYA
+ketQERnajHmH7S4UMNgzFjT+UUztezz7XSlC//DBHRgU8/v0cA6B9G7/RSfTqm5Jiqz3Dy+bnie
V17UupA+toJiPxkRNil81VX+1sLcYXQETBnFU+wL+pybXCL8QR6AEUFlwEWiYj6s8HRQHGl3dQZz
mKwmTIc4loGpueFHjGsia8XCg2xtn9Wu0LO3nytrRgl03fVc46xyytTqmoFLV9bxVcEIQ+wKjhYm
Ly/KUldXHIwP+BhpzzYGKVNMZFYiWQ2bajdS1Z7aiI6PJjfecKEzBJn78tQXVwY0q6el0trxKuQ7
g43GFbYMxUMFmlEDCvxNGlpFzFIv+xRALAdjRkPo4IlJyZETjOtWdszy40GuWdQ79R0StLkWT/o7
UniUVVaE99iTLzpjwdWxpwDaiXeuAK1CfESQHgnVA+74CzOoLPozYkeLb4i6tXkCZfAdUrjl9DI+
K9YY3s7CmijCvKSz+ZcpJFLBlvoNuoHmqAiECN/KaLm4K1dUXhnCmsEJCS/qKJvtQvKG3omTvZS+
PSe3oyPOrcU3porp3Wi+p3Jfj3uZiKXlSEKktHrsgOVSboE6huK2Ft/YvJMF/GXhc4gg09zxWMD0
b2iVPACOCqFM1BsjPSf3fINgo3AmZP1PthhYGA75HwthWkpezNdJrBiBme2H2F2ROBNZg5ZmXFWk
GmMdWNYqQR/2otnT6vC/kMsNkYeVdiDLDm+PVSceA0AEkVTCvLdM4RBKYCnhiuXyNU9wXPYNpiG3
ILDV5f0OT4yhRsczWEaRmqnY4ZXZRApp5ycrSD+whEsb4I4lZxPcu7x8kiEpPBhfogZDBExhzOVc
B/DFnv7Tb8ZzE4Fpn60/kOnfHogYoP6T/mChONcyXwGqyGjBib768kYoHALYBOnd+NNS60hfzCsR
i8AlMYa3Bb2Yfsx+5xS6o9QGwAj5nCEwpLwFWhvwUwmPt5d0jVWr4v6ldiWJV38e6TYFoKzIw1AO
eBxtMiMJTs2o9+vB15TrC50MPPhnfzZa60X+j0cyY7VdsJy0jfbAL+0V8Bq0NzAKEjZU1s04F/Mt
06mHskLsi2Y2iLdoODe4R9lHIj+Ee6MTimzrb4bnSXfthGFnphvwpbuMHJplcay2tWP+apOD5iL+
0paQ/tfZYg2PcPYOUs44yGg3XPXyqnpTjzLIMAvpzmuDBAwkAPkstFKrZgt3c8vMhzkKGjQ0GaA9
TJIYUbkiF7BoQqPIapj/yMM9VQjY40XCUwvJy0d9yfwUliT/yFFTB6Lqhqs+aAOB9g3hsuJgSqbG
oi+snOm3r0EpEd2+ZJ7ZdVZ6QypIkPqEY/MkQBe1ivor19aT+Cn1Ll8o11z+/wndD4IyxA3lnmIU
95FxZahnoeR5EKWFWGVV289jxL5jSdK7sZGvFcTUTaSfBkqBcB4d5WxSGElg71SSTTsEIAEYR8Nk
DsU5SLCWPGq/LPQgFAmXYgtdhmUD5lkfWLBBYrFXY9b4fJU+OxL13FRHBL31jQaYWr/Dmy8si231
OW3z74pTd7Fl1CWSRPm3uPIMARc6/9E3oBWnypwmD1ABc3SW7rXq5jdtC3fnQfYeinDIVBzWpCxO
R36hVWKTSfbk0M/fhXXdBcxvMD9qIJYbNo/Q+mzzI0MX4po0vEw4GJRSPqsCjzzqe4u1SYGqupOo
n7xuVxkBKCCLj71mOprQYaGWWEz6Us1xYx0YH8bkZNpmuKlIouGMbvOVssGZLVzge+KXSVJ8srO+
iUYILc08skJROZkraADmSmTK+QCMM2uFG0oByOf09Q1ZLnHPcolcZpkHBBirYOXdJWI9TwIOaJU9
08IcU5mKhE12VTbglfQe5lf++RkNDMQa2B6AUAZtN2vhzjnwi4evYjX8gx1hcF1wqVAVvMhepZAX
fFtwIQjNvipsrvCSOEu2Zm/RcJVIEKqvAjYJMVF2vJVuCaOivfpkIvNeyvw21HmohYSH60I7iNIq
lS2tPmYxy+IV+rpyHqAFkld+5FDv2q2cn/WRv3Xg2eM4fNaQ+FFoc2nyw3LqwXous2NBNi21gP6x
YoQxfoieWl2TLa6UV2VxTFPFm8xLnjspyOjz6uukbxbPj0lBovVGEAQnMtORR3qRdtW75pMcrI02
ZZMkb6FlGp8mo9XOfWkfMcZAGnVuygB7aOOydSd2bnzH2feYtvVrnxj7Dne+Rogxa57+tWbFjrYa
2iaDpoOc3Xt5LYK3ke7/7v6xX6MNwwG4haMADGfQUPrQ+bA7JBO6jjcvmSheEVoUIvxRXvo0X6z2
INusmLr9I58sd7tKAx/BcgZjPcVS5LD4qfK9TIDoFifk30SkgI+QRJX5xBZQJPBSAENGkH3lGDVu
C65nFnQkpuBtIE74Gu3kbFOhFUNlqVOkbHnqq/rzyYB91nWohK58komH+Wy0DvAKSmahFOMelsSU
XFHyePK1YaObjAQsbwxYbEoYyle5v7zQayBBYMbBLUlBRGxyv2/qK5dtmjMU4uwA1E57n9K+z2qT
ZnSEMcKhj+Dqc5RB3Wk+P3d/57dCzLLG8AQFckSYpy+C5kGPgkOBLQKKZsbvlcMXMw/j7IINzaDh
FuXpZ/kTf3KMPRKH4YV5CJnSR/wdpErrBiArThwGHKuZbrjU3yBHvlg9WXGgHjnesvrAh+ZVbKMr
Z4EcAes0MUcM0RjOoywKFmKgaBdq+fG9GqE7uHTRGQ71d607cAA+nleZ7tUBy1W/NuYPXXetEu/E
bxFJ3LkAthRw7HefbBHXwg8GDbp0xr7QG/PXJx2MxuS09cn5QcShiO7EFC6lbGdGMSgn8bUuy6Db
IJrRGUeXfIvlZbGwompH0ugi/zQwLFp4UPQE4iSdyMtpHysqxvhxzYWbgA10XsDgTdTuAmXPeONL
pNjkvjLVjmhkVoQk9/m3XO1FJIhf1HSMLLEucFctghAsgknd3THzOT/j8wRcNNFdoT8rEpVHoCDt
pMBBGs52BA/fIf81nssWbV/LTghkijoyNeeOtrE6IauWp5MK8iFzjYKMwVMRNl5dtcxZf0IeJxGG
hr4tClY3DK+ZpyWspvgYlggYYs2NRBcZkAAUk/CfXxEI4dvjqymQ5eGETtYybILX7qEzb6LSMCyd
OwxMY/TZJJg/lzTDZuFVdCfYw/RV1PlM1ncgMWdNHxklr7Xqjn9xT0rfMll+wIpZYgHPY1t87Wha
x79yo31XMe6Yt/EVRKQ0ZM3sTOH7UBug/yv1vYjcrt5OAgcbWtuQd3upMBmTk42ygPZyTGK36GyV
Q26BXJe8IPVxpRodUHgI0q+u3834q0Dv5E0XJqJT9MkUc2Tw2u+eqTuZxz4NMKRhFpsaN0coh15Y
pr7jneAy1MEizNKm88t4rSL+7NqYHy8mQInX/am522KKvQINAE+TMeBaWJ1CNplrdk6a7HSmxppu
a4QyU7L1xJo8v92yuJJzh/JGihBdYubsAsE4jkHIDA96szAAFloi9aikK0MvUA3sxY38KyvWCgqG
UNt0aQGRO2AbZAwI3WgD0CGk9jir82k1EFAvxTM5biyYMDPqTHpCD0H/xHZyXvsrM4CieW3E8kt5
udKar7ag2FuwwWQiuWbvfJ12KAfbYB3jjnK6n2pABuv3Y2iJ1Q8uuxQty7n9o8JXKDHeHmUwzPU/
4g9wN9K+4oxLl3RL6AAJ+ksjD0ZAuX1wXhQeP7DxcMka1JCE2Brveb4SNX8Q3yPwAgWGIjtWgxdV
aid/EZDZgEoEkClfQ3bNsnEqBKt+uVzD9MzbWLJBXkskAVQXLfzUWL2G4tsL1u/T+NJGZ8oZ5Hx3
kDHyi1l/L/rry3AfJp5YcGLtOznjqo7XnJHojPFk0vAi9pFV3WPddb+a+damLvPJl93/iZ9Gu6ye
x2k/WHf9tgjaaNwnVDQ3Dbsk2M3smEd+S3sui19tssscrdxkZ3KDEDljSel3i/Gt7PezRidh7ad8
8LnxnIiRX15jZ6HwMWzao8BlEh3w2tDqURNfXm8datyKDKie+4iVHhFiBn+N92K4veKrMM4hK481
u+4Hw0wBBtBen5fUCVLQmDCHr5ZQYhqlp+bI4n1QXYarAjla6hptYwT1vtt1NaGluwx1nRp/KOOx
Icy3XHFWjbdaN1mQ4cDzMnWdK6DJ3NyVIv+h3ZToT0sPxgfK9MaWb6iWmFlBFsUbjHjrWsqUqZz/
GrSw/YtOQp4r3tyPs6scB9mANy27oIOqWZ/wvQAGKT6bZl/NscdwN/ddTPeKNDntHBHU57ApudWJ
Dgj9MLXS31/ZW1TvRouseIlBccQAXTkJc/LWk/GP6+xB+uFaoYyjmRD0tZl/dMZeLj/TO9IT3UBb
v9LjQzPuxNeqJVZvJ5Gs0+w7/Yc8YUbvdf0N/4PbOiEVMpgh0nnwVN7r6psgoRI2xPDdjmRmMxzJ
VBDyh2iHcP63DU9T4icopDuTBNQAvgpRic29gTKjnJPGTVPSSLlELTH64+xNj61LZoJueirdo+w/
qKYR9lDeIX1hS27pV9T8PJkVH2rDLD+aTaKuUR9eIplc/gJpY3uHlM81uqymXUp8GjCGb4Y0ebmr
Y1bsotsk15fkjuKG7EmNecXjEENxlJw43asq8C/WmltjDeStXiIiyZWDUX6OzQbp1x/SzYTBTqa9
M9l7COvv0X9gOSAhKyTDZgW1AwlLuenQ5yY7AiZ1brR4nWG8a/wOL6W6w7qZkcOJgCapt0nnFeMt
abcQHWLcIeqSP6m00aqICmtsWurpB7Ms4VMK5y9TGXrQW0Pm2+Kop7ONwarIOIDozCWfih1zbwbq
OexUdV+4FMCDzS4OfQnemYgq9yCxJuXgpUVTAX0j57AI7hXSWWyFmqF0kY4+nZpBwD+qZQS8BoM4
zI1i9WwYpa1M9sWwz9LeXLIM4ZB4XBi7NFsKyJj+VxHxZDq94XT9hQo3WhAXXVsG9KyHsWreH+1G
aX/D4VvGTcZUk6gzrFNCzuSW4GqyVBI3SwMDN9+DHUvyw4qETca2pdechTR4DP0QOPi6P8cIiSFA
Cl7PcqvNt/NfG5kQ3DN+UonrrF3s2t5voiMTfhwYwDPC0MdB2CkOI+WiAuMxX8XwbQYSA/qVPq1f
0448QCYq76TvCGVgEMww7eU/ogKfF6W9EI2HmpkaignYFc2HTnwo7SIQy0oKnoavMjhlbQjZjvlB
5bE7ys/0Rowf5NTOUixJkF6GzwXu/3EBdpYLlJDYVSESeeDqqD7xWRqXEKc1vToCY9ZI8TGq1hTe
0gkza5/OkMMV1mx1O5Qnvd/XbLQm6F09n2Oab9mFYNFW+r+FciMfID3X5lEBVlz9Ek6RYV2M1O04
/P//Q+wwth8kwJDsMhZA6U/m4idi+pZjLNWSo5F7w8NNCE9af0bCRi0/WfmNDGEIZ6I4r8kBIRkk
TjkzERDNOvtAENYTKkFKa+oDTIVld0AipTPzyXgYfgbDDjnnVeEN2G+lnvvhUGaFXZALJJ1KAEof
i/KeMiirq3e21fSvxqcEZKGG1wIVhi03T7MU70eWYGFA8TdZFLzoXNW1TPxWvIZ/IY7IzoiAREPU
aTUO/qCmbrmRUK6HHu4zUwUn/ZV8xp/xy2WWyn9ZypA1KLNjvL55zcofeQVPXY7WlG+97A/P4btT
Ds9uN6HKgC02QkSC4AtZaE3r/WQWVYJgRooGFnH6GwAtpvHnA0rYkgY2GETiME7p6HRgmqKYLQbZ
htJJg0Td6bvU+I3VJT2Znq2ZG1Qy+jRXk+8T+qOeKYvKlkND9oZfY4jW/Bb40CWwos/aBju1fdE3
NxIXODXE2P2Ui8FOoSMqQNUPLS1WB5vhpxW+5K+22M7MUkP/w5zfzI379en96VaqODmdEIAWYg13
pmhxqOsfenQtZl6b3zG9Hz8FXrVFrS518Q+/iCWhM9mownp++J+ELDu4GVNtK5NVgakA18vznkVr
/rujyO0GTdZT4hUfTG8LpsM+L0Xm3xyLesvppXfbcFqXrN11WDd2qp6zJzFe5qZhfgKz9OUyw0U9
kW2K3n0yozXWouxX+ZVp9AhxHoTZIdWtRv0G6EKQUX4jJnW0RoQbMUtGBwQGrvSc4jiBu9Ent+Rx
SuHkmWeK5cfCpTZO+2u78LPXTsMQFH7qKp4/GiKb4NPcymEaNMe8+KvD22zTm6MNBMPj5B0DM900
IOzoPEpiLoRzDPlDVImA0L0w3o6bkqHNK4hVhgh2/PHYyaHftAsqdTcRDyTKMz6VEGcDfswsPf8a
iiv+gemB9Oo4VMcG2LS8E3PGd2B1mZM9V0Su0oFnm/K5EUUCHZSTUR5yAmTkE8NoduS1vI/y1J9N
Dezd0g4sQamQkUhMFuNAQAEWG9GE2i9e5eq2J5HIplwYtFNZuKOGH2JVU6Vz+EU2jvk9KouGVRIk
DsLQURESx4Deox8cbVcbKaoXnj7sGKgDe2TyuA828bANtYsGzocx5XDUH2+4jB/WX9sQvommRSEn
kNMWhCot/I4ZXa+uOffRw8LQK1EyIfiwdEbP9HXJe9uh2F31HnNt8IoEnVB8xZdJ+pXFtx59M2st
PP1rYhHT6lsDrxcxdBicgq9Uwq2bEWRDb+HTKNCFoMthuLH10BhCCQxh35wAZ/Px8iJlAcCtw/Qj
fZbFmxBE2FU6tLF9QKSCLiLSWTKIyGcIL7nuk0UHyV6Gnylxk37bUZP1O+EQV86Z0YZ040bS4JOc
oaToIQ3QSl1ai7MgWm8cMUaNp92Cli0i9xSr91RaaSThYZ0nN7b6MZ/nF/NPk1YA1M+a0Xap+hNu
8m41kczW7Ra6zVgFuUcCjEXBYlFARlC28W8/bWoC4DE5E6IVWnB6JExiG2Zexm7SVrVsc+GCk0At
b+XAd8cTXGVsQQz3J32nRmdgvOnwNj1Q+2FkcRiOPL7RGb/OItRB0QW1Q1yV0PqLBV3+u+Dx64y5
ZyccPKENmUV+oiLaJ2QwJG+IVlLQL1hjkSYjJkIxwLIr2herEK8ectmMubuArha5O5xMVmHHESEO
lWQe7l7T1rhmbPClvXF6iafstS1c3FMQrtZwPtlrKh7zJI22EtYRCuMObzDiJOpVlprSN+Q6+L10
CVCy+f1gjIhcXuJR96BcASunqYO7PThYGwWfbBd3PHZU36vmDffa4fnDL7oPamQKICjUb0HdcBZi
eekHS1ylu96ejHnmRuYpm+Sj9DnuoSTGc4YTyKwgu6K4zbkdUkuhfYOWY5CpZvzDqW+GL/z1fNpw
Ts6Ejx4wA0fvGOaUMwu7FjUGXsct+8AuOzPV9+NHwIokBNwDbkCcY7kYtNGNQXqg5SSaYTuh4wYm
+E1it7bLUEThEbkY0iV0teOoovN/H6gQH28j2K3RHVSra0gRRI4zkDHPHYqem8q0ZmROUrhDRc3r
WToYgarUrXRbhgVOVD2yCWDNcrci7QuqzXo6816Y0TXWNhwmsCvpE3P67I+GLZV8llBmF2AkvdRh
mzp1lia7o0MID3G2sTNi0PZZ2pnh1wOaCSxHh+jn+Y1ICPxyR+VXCW+ka5VOI/DdHRFcIQWqbVQh
NQIN8ZhJ5KHb2OYZdubqevH4efB4saRW/iGtjRjdEjAL1CNFwV2Oj1klleeTSL9PwTI9Ev1Y8wrT
zBNh4IpCO3545Ok+gYFUjnLvrrxlTFdjdR5vjuQC7NhHviBv512QXBtry1WJp3+VIzGbNc6NuBo7
JhQrPfKTLCh+dfA6MIivcAsjh5NxFJissexvl6wn5NXjCx69Ye4QkJGTWY34Ct068J43wDnvC59A
YsAzgPlgnEN0QNixCuKDVODrJ16E7xGvh2UaAbpktlGZ19UOodv9vUld3mFGg7rFHp4oHs4e1P6k
3ZL0/DM7I9DIPbIN9wEcU3Grsb/z/waWHuWSfi97D1eF7BierAeFz1epm4CCidrqrPAWryprOjz2
PGz5fhpuyhbDwQKbBaYVo7bHr5Zkumn5R8QuUYsz3f55BiS55nfMcqGsbKbuvbc4SEewZsrLfhLT
wbh5jMFwu+meWcaSe+QfIxIFFSNg8UYqJONPGgpUzTrRvFR4Vonh5Te/KwG2k2V+eTmmf1C/ZsI/
kYiMkSsLSmGK9N2WWkhRq8f8CbklivDsI2cWuuMlAFkATDBZbsbtT2KDJGKkTlwc2Q8QERnAPp0o
37MLAHUV2a/yjZKNhatgQZEU0ZChZyVgg1RRPjlrtvHTl11wOsDEufCspeFBQiTGQokRw6xOt9ml
AqbkeaQJYLMLG7jWEECsOCO08adXfehtzOS9Ng9oAPR1fp+XuYwFWdxbwgeyKfL0MjdWfPTPeuO0
69bYRig5dXIt/Yb9HFwcNOBPKElkbzAv3okDJ7ljYAvSD+lhYViCG4+W+jUiUONkYocfO+S582YJ
DtHGUrJnJ6g9f7GACNqOg1oHk3icNZ20hzX3d5cy5LpkvwM4LMOhx+TbNRlUZw+8wgF8IELZ49yT
q0PGOPQLSkfLqH05OzqoDlFyLPb+fEivSx0qMZyaZdaus8vT3CHrhvpTmF5MD18dkp+x8/Rp95D9
TvnJosDgqGr2M0lmuTAcNnG6swi0N859CGlELFKBYNJ7OtMtnjGBw6b/e+Rusdbfe1LlmMca3pDA
irGQ2XU68c5WN/m9F/7GDP2UFSuYqbEzRnzIFDVbWUWnuOf24Rf4Z2ICQspcb0MWQp0jiWvlCx3Y
XhCuFZVpxRGFVY0AP5zdruZaCPExIWUXzFcjAqV2x+AJ0YYbfy8AjtJqLePBFdmxgXtMvQcIOBP5
xQ7Erxl9FTKuV0J9lhrqlz+mJxVyeAo4zgZ2qWyXqTK6x07IC2tBuaiwQg9YVoP40z84XlhP8CSG
W8DbMxaIYHOuv3fCazFWs3/lQ4bG9QKn60CUar+qgfWsTIxTbKWjlX/VwibsTllrEzAJ0VchjLng
lV0vkEedpgcsH0bpuxojt3IWk6C+mq9NWm8Wr+3ixOCc5do7m5wEj/7wVrHBKTmTWhjNLridRbLF
7ScbHz2UMxRg++z9waxs2aLDALbHdoWEJEr0zyEYbhVObaLwSHMTWTWvXqPLOPQi6NC7LHXiqVlx
RT7DbUXNZ5ugH3IBACy5NC3dSYXXqCVY6yxBFQb6AixSQiEho+7H/15gDZ1krwroL0xcr0fU0Iv0
A/zV2LjMVKG2bXuH1XyHOll4y2s+3Jvc8J0v1bson9vf5IwGLr+WKK4rLzXtQWPxySDYLy6R5POk
8hnWlWM8SVu9VhxcsmdSaEw+VReREp40rvXwgh9xSt+NxO5qPzUOkwLhi6VK4zLGG9RNVDvtcwvM
GUsBDvgH9ffot52Fl1vEdcNI6DQI++cbUcgSMr4Fcz06tDL1Y7yPYefMjQCXPTl+ChFd9Jgb3OOC
k3Lx4k1AwjX8LKgjFrZcsvL5ToHxZe8GKRuJ7kXIFAjW4yaPCIumTVKNtbGNexfQudDQ9CDsiMgp
dqWjGTqSemypU6mId3ioYIESx4v8btnck3QrxgcGLBras4MJyvWkhwGywEwg+bbp88OidRlaLY2X
X49rpDp0IQYZGk30Cc3voGQ3le3ECLfwwgiNMXkCGU++GfIZqV9YbowP3o6Ycg1+i7xwdVz7HZKr
8DuK2NfxdD95E9lg1OgRaBm+Fuj9fYEp1PO7+6s1j9zJCjHkW898C2PqqQHOX1/osdCpzc7FcaX+
cryPq3CP1fV5XQxXDEgxgq+YQPAWDBmTvhfhusvRcHSi8e5DbRODqx16Sj1jEQxdUCrnqVyrlJle
/psuBLsbh/84Oq/lRrVtDT+RqgARbwUSCOVkSX1D2ZYMIuf09OtjVZ3aZ1fvDrINc47xR4u5O7SG
/F/P8/JZArMLBroQzMbWgN4n3oI6yRoFV8iNOmiKMXv32FSiLceT4iE4OAgI2YkQoiM4/la8x9A/
ZNK1yYYl6wqe/bierDg3ST4Kny+i/XARDMCQFNqwYKjbkSDGGD63bP5m7VePDEr4yYh7pWCcrz01
m4SVCmhDO5f1Xib2FOcnD4iy14eHb6AGYowpKFGvNwr+umku8P+05ghLJON9JLpU/ctmF624tqg0
VnnymPNZ8CySgrBM3h40bOrIz0kv1qNtg7zzyKEqdoQ8zLQTP1ckAIL4MID+VcpjEDfJ66q4efk3
/WdCdGxUM+TN5tv1ICfOPw3k69Wbhlxy5Z5e1jzngHc7/lAeHURpmU0Dhe8SjDHAq1XlXnlkYo+g
SwW5lF8D56poR+Ipy7+mlkmn+AY2xuAkG8JK4e4SgTMAZGlFo+h7oNhP2NGemP0W0V2FURr+/PO4
Gvgr+n+5viY4zie3ORhwMuIpGTYwQ+T4kZDLyzk+yEgn1T6iIUGYLaPipXgRIvhlxBJRqr+kCMfR
zUPIZsCqxFhQiNeeY4snCCX76tlxRnHLKN72/G3IGvaMT5gAAGE8gjcCZkbS4WE1kCtxyVJox9pV
772zPJ4Tv6A16zlD0juF5vYvZNIgi0b0E3VfH/nQQ7IRhICPhN8ycFYKFBhsBdYWhYMMDSmR2uQS
F8zYGZtqDOMW8JjMJSYyCYKjPqB25CQBN2ERFG89UstwkxIZ7z9DGgppHlLxYj5l6btg8w2JoXdH
V7CidQ0KQc2SVZ9ZFBhD6F6NViTDdyEpX+hdXHSkqCcWjd2vB1M4VRxaBPASTN86iC2GpWSXw5FJ
gweFKT/5Hjpsbx7L/ciAu5L5zrQ+5Bp/74fpGTJ+n9H2kJYU106qzrswKzhnHyAAs4Lq8aOqTnVl
VileZC6LlGBfDExefqnnxP5idaPdrf8N+VmisvIJESSsxM6Ecz3765DWZmT1IWA4dz/5R6E9xSwm
ucJOoSKJWxreENrpgX8jBzVIz1N6P+7yKz/hAiVr7L+1jkyQcK8u45Ze0gXRloNAaJdqyZ+rxEAy
HNhv+uX8EnDIAlKoG00yh+GH6RQV3qd9S8ZThM4koqnceu8p182Rz2pyNF5BmFsqWkbmhD7U0HCs
pzov76pW3GC4VcUCZgjDPRKugjmvRpnDsqkhzw21FS3syJdJW902vqUfgARwrWcrMCS4lrgmztEM
0dwzLQLW4TgmtBHGZYx+jRBUslsDu21mwdHKDXQWywSBAoOPQE3YB5VTOVWGmx8qF2RTf0RHPzGD
/UjoiLCu+Xl7G/go4YyxYJT3DLN3IDHNQ/7m8PlI9iJp3/EOkKzNesbGXh1gVVDHNypEtEXp5C+X
EInruOqDwLzXy/IrxN9xNkq2eZPXoVPo/TLn/g6rI5Z0rt32HCGIwQe3GvDEI/RMzKQ8fY5sTGD1
6hgvqxeYLs30uAbPMjMHlJJxSYgFdGRMZhpbgT2/qkvUGbq2GgYnIwaArzJHXHBA3wXHkeVOeVJM
TKIeJAqBOEH8asSlofN+T6E5RJAV/aYA2UJEkHHEYJNBpXfpIWaX+gO1E/c0ACLaZB6MMduhGaae
gfoDh8/TTRQNumSi2/p/hHxjNffebHgGs1hsMgjI+hODaXanihQCprFgkxxvzpnFqVH6U0HlgvhI
Yqc+kiWoTvNgbraiY0jbY2EaxKmwhR0aagiIV7FRUNnoV3If4CmrFkvIUxqX3ZR//YBhrZLPxDjF
87X4Dwd+wkEW/HCxdSEtaFb8A8cu6nfol6E8ZUgckO0Q/Z+i+bLSezXlD0V7DpoyOzRnbtvxWlbY
RW1/I5netu5/pc+e3PU9CYowUSjt7r34FVyZiyaB8CNYEwmr5ndiS7z0bfBg6gtJhS3ZhNjZClvG
xNCt9af/ocAzwyryXTW7HLDFwJhUc3MuFI1C+AT6mhQyi/wjRdhqxqptzKwixd7ErJZ5K+TYxB8D
NVFcAEWbblkQZyuagvfdvwpJDMeEvIPWnqn/BP51FOCYS6IdDlNEpEZv4QEPCGW3+y9FfzSslEO+
431r2x+tpvccfxrVyDyUkYN3APtC2934V5qzYVwMSjvqnURoS0vqJn9jSNhcgT46+suILI+VDXYC
FX+nrK2FDqPfcoau5FeLp74YBj38GB2RxyKvx2Km7voGC+d1ju+wWvxiZyCnD7hJSxxm76kR9bPV
NUJcjA2+NGU5p9ADMx5zx8Co/dFwB98jGYHuaobn9K868uwPFufuModOMuneGBCHzbZEtEhu+1Un
LuoqHlgQjo60Hdb2xedHDdADLiaxP9YT0qp5ppFBsIuKF5a1gPcl8Y6DzGR8wMhUjrYWrasjGBRm
F8EmdSDcA8cBhnJgKCBXM2cq5RjOPPeg27D2R/ZlQBHiFyd8GgMt4SboNgC8h5zHkN+jEllawkS+
TxQcdu3XoJ1QgahwV1jYAzI9TvSGkTRoTiGYDH8yXQHIq40jyfasx/PgV8kA6CdkNr7xsQY0K4wH
FiZ5dv3PspsfDMbyHAsiwNSXjN567qLo9czuXrV75Nxe84qDkMjxHVmRqIu7jR8+24AUyU1U2kJ0
aFu8iAc8hCMSQZ2E0+7P6BYOFI9JyWZHOzFDT7pr4ueENIO3c5oHYC4ok5bZs+93H1raUdl1Xymh
1FgtPaY92gFIE9LWH+MKdL0h8wcgiXfnMmUONStR2nPI82g3pKWAyBOjtWRhHVC4VnbRfCmoHpDx
JlYxm5KqgUGCNRJZBokJZGrMGtoqPXqSG1znNCusyMQJfXeU9tpTeZJ5XO+lPWcpmSonrXeze7bh
JaJ+FCIc6bVMUoFohu78i7YLyUlNCM5MhewPDijCTHStsHJT73q3s8QnhhGYC+PFLBPuCHiK9nPf
pZeiqi6CdMMaQnEyCZeQDWjrK+1SKP8EaW2EyxkpMCC0cEVQFCpKm58+/CnuoHjQmAQ69DZVsvm7
pHjnNmIy/tbgchfK04Md6BzU7D2lw2CG4RWI5A4diUVnIRG+YaEI7MpDOmU79GgxfvjGFveIYBZM
HKj4VgHumjDcwJf0GP6ZiqjDiXekiAbuhd7O0Jw/odZbLYc5BgynE5F1V6Skm+WTL5WnHTp2Gksw
VXTZWpZ+gumjWDnwiGnIIigUSC/fx4nBgKxhOwMyaFbxG4sIr0y1gSRDLqRWzlRnxWs0uMxvyhPs
nS4cwDSPLBQbulIBeCWgVGj/ALkJ5yzAVC8E2Za7C0KW+BKMeEPxAaykX6mmLvqITE6ITHAnVlAJ
BMQn8x9F1uQ/ISIBpNfIV3Mi51FATOQDMJjnEStri6ENQmgIG8qcwZcHhRK4Fbm0kgMcD7vmD05D
hodkC3/COaBehftxD9+GWReaa+sZdA4s0R3PIdWt6f93Jqs+fdPEMFM7rZNHqNFFZ7Y2bwk2OjY/
N7mIwLfNcd7Qag+DYBJIiNdJUP6N7ZV7dkZjPJkGKAfRKHUo1ojQsxR0Ox17VYvgG6dGcq+ftUUe
6RRFaXaRo2J2YtgtN7lyzIdH7CNOwQ70TImFK5cyhw/WSgvjwHuEMOAiMd4p7gJCVFHy8qXvJ379
YriaHVFKTYfNAeK/DJzUpZdpIy6phq+/Pg+BVw07zl2ZvVOWotkmnOEIfA/pmgc97q8eMzzsSdqt
fekGxCurO/T9Wv1k0kcAP50c8pp/SqEDBnQSiQCvVd06UHqQOaTf/QKiN3ghSMUeXkbrxLN1jxCk
2DFDBrieaNOmGHoj3NF0RasGFmX4yoEE65s+vCKeyKWPgD98yveRsrAYjwftGPiB1J+YWTEebZ+B
GBZ/UyNDjBsM+0uaItkzZR7obnQ846QVCF0gz7BcvTN/qytTWixRLcnwh4KAp1EHKZQRWyvNKkGt
Fs7ZuGgjFeRNii40JhV11Em0h30TP39CJC+r2VOr/nUJ2RM0vdo8kbSbJmTtwi2v09mXDBbWxNey
v35yR82MhdQf9cL1AgI1VBhep0IQncxlk2qZNitXdURSL2G26jHete85n2WkOoaWLFJRSq2AlgNN
6alKPkFKi49IsGoxpDSY0ShY5wYhkZvkIHjPwmjXTf5oLpFVXCTiCRH7FvhHI4T3es2vvNSSKWfA
ZXFHKx3JuBDhlkj25zKa+S4ChHS45kj9Iy6P6FUMPKDYB3niBMBIvGx5UC1UQKzA26r1RgyPBFVY
gbHN4oPx9UEETrZRv8MAG0hr7Z3V91mPHAjlwqDcVCQNGZSySEZlO50gXNF99ErU74//TzFoUrrE
0/6tu+oma3nHhmePERIz5UraKOjG58id+eg8FJ9qcRNQcpWYt3PJACWnp5rYPrWpAU0AQ8iOSzHU
ZvJSjDcqaFkUVKzTlA94HMEP3Iu8e/OOTmFePi3stjOoo+mPeJNhr8I8iP9P4Gsvsl1umARFoQLa
k8BxmRhgfTnujBnX9bDL9J3Eb5PGvzg3JWJLW3wFWs9ryFeaE0gRUR/gzS9Dc4cxCnwDLQP3tgB1
IM9YJrhL1vnZoxjEJxd+yYLhYYEYCYSiaLELbxFtkuOxNf3j54Fnaq7jQyAvDq69/RH7W3BOAELX
BE3oNjmQYeb65b+BWe/b8zeFf5Sn63ZuTeVcxR7dvoJ1vcXonXhcAK6CnFjYdYE9LkkdI+sNRvMf
V1hfvZuIi5kzqybIUOdVBduQbFad2MNt3fOO8utDLZGahtvbnBNjrJzVA6GuQUrOLU77elkBQQnx
PwJUMvJmSW6VLH92mw+cEdGNdg16A69YrJDGCTNr/iktb+M3tMj9shx8cmIMqNWr+x0Tn5R0IAcC
uhNi7PgBZtkpp/agx5GaKqeSfDgGMFOZocHhBFYlvPsvEUmgTuAMOZw+PlEMxlilMmIiVgKnJpXL
Lp8I0Xa0x9nkBCtMy9RoqbqjHwp2DmJQNN4b13+33atpngWBogwyiPWIKTDsFubY4akgRliy+q9J
JgsaZGG/noMzexQdVPcRKQKp0FZqxoOb/kuUif8mkEzRpkEqaA4c20QNjO9f5Q+cMIFQHlYyi6z+
I/2bHLTpISum9hcUiqQ0zOBewWr8XbWefxPvhaFcPBv00Us04HIOAOtiKUSgAvUFUcGlwEq8lH6Q
2kh7BQ8C55ZwEmptgegEu0g9GTMk41dY8YyFaGwuIaDvQPjyIjgRizGBOpZU/3GnKDhuLCY5g/XD
VF78crEMl5/5t3xX3gjJ4n+fVSluPmhJOFXY3UE8tSvmYP5L/+4Up3OwphTGsd5mygpdBaWunN61
T828VO2hyC6qTOQRQxy9zewdH4xEk3wC71S4i4xT6/9Ba8iMf+GGOkYUFo72zU3Nbo8dC+MhE9Un
2MGqDMtyztkLaWBcNHX9QEGFtYjnuDYApNnwOO0oaAhZZBjZNSS1tnytOLg2rBt30VspW/n7Q58N
AvgFJ6/Z8x5G7CIgdDNyYuSVSCwcsBoR6AYCe/z5axnmHW1CuKq3VDamteAIPgl9pBdId4IL0pYO
pE0SXeXynsMRxDvVn6SLg/SdCbRTAjfwdpHV5Dtid4oubff8DF/SQLC8lfzK24IxKHsFjqBDDkzC
dJo45BfLFQHMod7D8JNMVh4V4dAI/aqlucjyxp4PBu+zGViXtWcsOdJDdTzFjvVtceE89w8k7vyg
8g0tkk6oaZgen1/+I3P0H0V20X8wBi/0WzlMYeuguOgoGLy5EFbTHAVRuGCZFlx6SR5WQjpG7yLy
Y4fRvsjR0jOeVNL3lvIP3AHBVtqf+KfTCAl4259xPxdLjnK84LuI1xGlAk6cwcWmk/Dd1q5YnwgO
GYZpL/5TSPWrHOWCVpnz2OGxQB1IAGuKDdgnLPrCk0rrzysTf7mSGwX+BdQyPAibIP0K+mlo5SvA
UxVw8TOU8w0/Uwxrk73OxoFbbz3z1jpudMyo+5nFl4CYpvupuzU/lFMEM9iZQc/+ECIlXgsCPH08
36AUksZnQOASuW+bJN2Jt9Ahv3qK7fpM9kIVGhc7hbSvZtuY03n3P6nGw8w8VfBcTKVZuGp4qPTE
bpRNDwtLbBON2Y8eB5aNRbL1V9oXDnbUDaZw7kxkhaw2/hf1Bcn8APbCMqDu+V8wXlIXdEWsxYLb
m4lPxjShswFZLmzDuMo0jE321BKnH1LCduF1ZPiT4ZekZQ47ddyyCrAZU+US3ugtdTQAdhBSKEQ9
fqh7yLcepIextbPZuf2cacdtQzA4Ih08nrklKef+IwYp7D5PtgjiWVpIqOFcVHh+L550awnm6niC
vO+M3CNmYuL6hGvX2tp76msHkJbo1uODgzh2SA/99wzrS6Kd1GpfqXhzj5F3EhAZ/UNaj8IavpSN
QEdSum+ZgMFGuR3BCh0WEjZchEc+DB0bsUb8FMvgHppLL2pXgJ1EV0eAx0ZU9oPuYm6MZNSsYB81
/XuoVNapfCccXHvND8lnTZgvZT36FRUmnoGJYj12i7/5EcsZuDipdyntBRzQgKQiDbhsj0p9IGm4
cygsIiBFi1bkFkpkz13KaslRjuK3KjcXcg7ag6/uaJBPMEjoe96xivBfNj2EyWfx/5XmI2zTyK7I
0fzsOVGHM+DHxPOiL5sdS90aYJB3hDNL5bYkQZHmigX3KSRW98J2rKHSeaKHADWI7ohxKD9ZCeKe
MWf25EVrUsfPfqndS35guQnCQEh0ZXmRyk2WPIYBjXd4pbFXTh543XjLuDMa9PZIwWeswIu6caJx
TaQmqcyXQdh6fPPaJWYEDRwT4xIX5GNW/vMQM1TRScjtHN9b76KRBcI+8REQBZM8SF0v99Cq3PGr
OCNdlojs52NxR6pnf9yi+CTtwl9MDvP4jBIC3BrPmsft0xxllCDgffGOnyivKWlUBvvSzJHVKwIm
wBeiWjjy+GmiD20cojpkDtPuC9ef2Nk93O8TyQ0QOHufdXt2a6L8UR1/VpwyFUk9YXudXA6DTawi
KEY1ee7Cdzr5nbkO/TUALHs8/8cHBK3+QF2YOdDm+u9zIKSs2hA/iWpZOdLNiMQjvk12XRgabJjZ
DKEc5m1EWgtUmAA5hDSKK44Zm8f2U90JBOo2qsNzFpvGsdpQrturPHvxewINxJXSnsipRIfeOazF
yDUrUkbPzZ2NJo++CHvsGmnhoFtWrAqtC+5kDcwuPFU5G75A0yITLmHhK++EQq/Fq3TASrDAE1vH
S0T5bsd28ULix/fuWfJKgcr5AANpYzU/03ZIiduDTd8FzKS2dbhzpk/5jhG4AePAu91xBF3mMNDo
ZITwStArp4KnY+ohtfWFEDpw+dx8e8F0MLFS6YNowhYCO0t2CDoRsKcgPkvi8Jyaf+6fx2+evXgG
OVBGuClIEUhcJqOKhvMtIk0s0ozCvPirkAT7nLYwWpi4OmEkcN2+eO+0wJl3rr68Ic3h9OTe9ZNr
FmJfZUh0k3H7msXQsqyPfFFIXuC2GrdzCuZP6u4RuZuYgxXQVxxHCE+7J8qXcb7BRlv0L4N4n310
IV9TifZI8lHy8Trmu2hVgPd8g7eIzcGINsh4CjKbdPQFtEM4FldwBgzCeV+sPMxpxQV6DDVvjCrc
lon+viHG4BLbhLZI0XB+a5DIlzgnCnsWHfXuq2NN05p/lJAyHnl7tnw0PuoSH1uUHRXSKnaMR54v
MsBcDd4nwPZSQyfDC6Yj7Xdn+kav1jA5szWnAp+/urONGh75HMjSNjyNEapxvuX8i7ENijbz/3iO
I/FGb2ry4pbMWG73c81Oe1tL6JVyBpu3GGssErxyih6XpANeHlxcMJAT38ABNFeP4G8oz0mWHepT
gqhSwVry5tebdNfjFDNMCoLz6ZiaP5XLx98ZU9cLSx/bGkrdFZIEkFmRP4VoDTr1FznATtBWFcg8
LbiQTAuCvkEHOEuJB8naV/x5FT98nO5Hmf1xoLHAItGD+mURtPQHmb79SXNbxEREkC2E1GmNtwZU
bAE7rDFhUCaj/Q7LcDvSYE/CKun7EpV9nIxYHZS5K1xLe+xsJNtzpvl+F9yI3p6vW4b5K4+qJB8y
76nz4xq8K6dsFLpK51YwBpw5Y37Gpp3OiVPsTozoM3U5R+oSMdiaxraSdwq6a3KTM9quvOjEJUMo
TB68Bx7M1IwuvOY5qVl//cTOZWeWRRXsDY27/5jP9gTzTS54NJrR71SNTJYw3p7kRwUkZRPoaX99
TzcnVtZsl6LgsPjczFZIbdDkDRiEFlRO4ES68XUU8PxP3lf4V+TGiLmEjYYUgHApCB/KFAWTQtPM
zUjYoyeXYP0OH6s4soxU4XPsHISOnBWbHIFkeY9mmwi3KKWcnPhlBFHSveN8OwHuyPg43OXvlPVz
1mMax34rz8j3cNgQn6m4i5HnkckLmsvD7ie2rP2b4O3Uv2rfYn6u9FNR7bNJCtQu538xkocVEK64
VdCy/rT5Nr3R3yUCPTU/Ek7J6CsjDgAu1awIyQQ0ab/r6sYMBWQYPUTYADKV8ZVNX9SyY06i5NDm
de5hPSsSjdTM9aS1Mp+cnnq5Erpmofz67CrdYEo2OHdFMwHlyyuPR+WP30EtGequ09wgreImEyVx
CLfkztbojlnE2JJwcmnSSycrOKa7ITRIzXDzWUx8w+4TaFa8E8oL1V6efOgwQa1m2XYekUwKZKVS
Ffhj9E8Sc2kylA+cWvwtdZYsFBUJmuaSSeDh5O52UXLNCT6lLknJkY2QLqGjjNqqKFRwbr8K6CSh
/xvSx4eUUuIe+DYO27aESSOUhJk4GE2R1ATdErQ/goNIV5DlJeFCsDf49YfSJrCWaBbTBR8S8GYS
olS4GRKx1qqM9T0cSX1YpOpiYGRCPcAXwosBPUvFEw+9tkSbW/frgkTuj11guC+siKOgs3SDJri9
EECz7+fvF8gwByQXaHvqpPUHhpxCEqrnXTzsTGEAMScCpROE+S2taAs5sBV3Slj6/s1RBRjLCv3j
cOZ000ZGG0SJf7wPbCOreJeL2yx3fUrPNjn7Vu5m4+8Uph08WSObdUvSwv/3G6aX4JSpu6rkX/cv
bc6qQjbMXpzfWfM0bOnedD9RQkL8IhVm84vfv0cY+BcZA6G8JxuE4IG6c9r3GFwYp2gmC8vb1Icc
umgGguJfL+/T+QXo28DJy6l1IEEgJIcbC6fqYphI5HXX7IvcTaPlh0namWgdhx0e/qhyRHLyERWQ
EaJvjS+PsvvI4jvcGBZXjjfbpIolqzbRoOmcKCVURWh0bqrwwxmLKaESrtwL0gb9MBZBztWpDVHZ
MxBQnBfvuBq8yYnBHcJ4zRvLxvCeurYXxogz2BJfaKsIyCHuY07zh0i1g9lURyz97Tolqxpt4oIU
UPAkKA+sNIBej2B5CigfWJA/a+rLLLtzBYW7JH3U72x4R4WbQzSAHKNBvyMmINqR3Fi1XcFnaUhY
MfpzreFwIAmpmb6Lu3g53GOd0MDnXCf/aZMhvtJPrbRpxjNhvxtJXtflDW8TMy7ATWTXt0mZzrZY
4RV+4mfJfdjmqZYoNStmBf1EyocUKQT9TZ9e3gv3z0XYRCMIlOrkw5UohRTv8C6AH/bHF391hDGR
CYUmqgESlD297m3jOiMfi52t475v30J9B1gbESkF7+g3Q1vNqjr/pnON/jaOVWwb7ynZf8W0z1k6
//xiqIeIwRcIKl9+E/zZuFB7ymjjK3T4xmKHs5GWIP3q8BlRSMNzoywyAzONPehOgfwKDEiFmXdz
fnhDbeb6Y4aIahFjYHMjnFqbQf/fmlER1TCBoM1nZRyN5gljqms7fJ/q+CNHJ76KkC67KXuOcMH2
rKRbxMc6GjHyXjNKd3HFmAONkN9cnJpGCKCZ3rAjVMAdiJxXqscbtaw0m4+IAzX9DW4MSxfsMnTT
8BH/saVKuVVlazW+wqsKR0DpioxV0vmMkLgDK8BiGK7+mD+ywVF447VVI2Ph3Xs494iG/0fIGisk
HbSYI2BAAGU2cFUAzGni8LUJsyd/FlE+12eeWjPdDL19CrpDRBX1UyT9t2dxyZMqU95nN3OnBJmI
p28dIDC6vdKHhXPH2fa+5cbIsbQCTcvLVjjwLY/qO0xaoMJQXGeFBr8wrfojYh4HPUbdbMnV1mgW
3FMhNrO1YRHsp2xwzu4ZNVJ7L2Rw5VHeEN1fbPKOn7hVzB1Om36t3ApwrJj6kptK80j8j7W4uIOh
sKCA1ZY3pVvjALcxe2Gq5jxKVmZtj6Dpn1WLSdP6XFKEgulot4giSZUF20RIB6RAnD2lDjsxekPo
dZu65BZEjsecLBxi+l7ibx4gxG+TwBhS9V0PO96vWlpDcfKjgHYpGKq9+p7U9zbaCDAxyS5TDswD
5WeSmBC+cBj6o0phHEwDDEejASY+87ndXMXv7iDzl6BGWrV7qdwVVEYsmTaltfqL4mBP8wMCFGx8
41dgAHJ4l0Y2q3ED9h/OCQIhB2/pHXq8gCQHkzPYPLA/N7ND0G6Rcnq/HPSz4gbIVyacfG7W075l
xz0rYLAsBefz4mVnv6NE65IcGpnRAjPvlDtcYzKSYdIIZq/WHkmIjHbwbAUiFCo9UJtGhs0SpoRr
ITH5uMz0MC8srwlJo2sSSWm+IMmYBAmZ6ksH0ZwuEABwmhBwwAxWG5bEdDeIYMrjixjPeiraSIx/
1F50r1g7wicwG4G2VfxtCyM7gxnOeOYCeni6Hd4LdgFg6MJEXROcGzK4udMDcjqZDjkiKbaB+p10
CBZDm8CpwMULEarbBbODC0/JK/o3z795/LjH2bJ0EXWcJcv9wn+1y1Y3xRHBOzqGHfIpXmqpXzGj
6o/sypgapHbN8kb/IzWNSL4u6q9QOSHw4cdqNeTvx6JxDNHFdlRAtjMrA4AT0maF1VaTrqMyZbck
7AmsDMcMenY4+rCZviU0C4LLFepGrKC76f2KbFK+4+mUVeqQ5EYuWSvhk1wzqPbLsvppDLezeO1Q
D+p8ywxTy46sQSOPwSMFRDo17cKjPJnnRMctLVpDf6/zzSRdipftKT+TTuKpP/kXKVFZvWuSFTGs
bUNwMer3qeAw/hb/xSUY7sJ7FXiayEnsCdMhswTZ0XjOBycpaZt8aXa2ZXBS9gJQpLbqUeeVPHZL
AUIQC09Bruiyps8yZmWiym/K6GtY3nTnM67GYZn99tQrKrDJXB4mKijcNLMEyZeFZc2Cu0dlbSCx
oveXoik0yoQMlV+ZsFf+4GgYvQIUaZfKWBh/8x4BJKIe5je8iRO8iyQ4WwLU98q00CMKaEXSRsis
NcVJdbQsCHHkBz4sKXkMftCmMtZHmk0QEdwFqVYlPUA4oSeAg+elAorEgMrDAChIrIy2xGI5cgp1
y1AzjRfKTn5Bw0ItcgkuZWQIZJQg5edG7/G/T/6UlJiMv7a2cSh5WAU4Yqajf/OheZpLKF7BbjH4
Z3xY6GiCMx9juDi1U8TPpiZQCAaOTHRcasGFrLU6tOLPnoJbinBhUuKW+1gxB8HSlD0Xjxh/45hH
IMMN3Z4CRpbAuvlH4r1mNvet8NOdqgRpDp6MCQvju5JkOwYO7Q98C1iLCGEudfQSdb9k5vnUpsWW
MBCehHxiEd+M5CfCq0XcVs97DJ81yVnIH8179HbOdD2Sva44te/yrWpJlgDdJYvTQt6DwoQYAuqW
AiyGvO73gYRkk1+ANCSNlMaSbuESFFY1NhdjTLj6h/K41Ul7ooSTBScblxCl/HgFETXSF9RRUUJb
ko1h85OnUTGFzCJDAmrYhqNW2jVrOVfTh3t6tKXyK+32n9IUH1R2wYvWLzSxJNGjZ28FE9E8hPBc
WZYdJIxu0RKdwNA8cILo6sMfEUEfCPM0QhLTWcBIeOp+50T9apUdz355voIZl3iHcg54cATGGed7
Vfxm3tTFbzk4FJgN9OtI1AWI8lwClerJE5YwKqDJjBLu7vE8pZkF7ywD8lP+hSEhAjuduIFW5rRK
8Dbwrvn+NARS5jvX0HPh4eY+gvXOi9sfK9LnQlT0dPPMxYfGDsoi6YfweSyTpUTEFlBBPEco23Kw
U3/QyVePLOH4VxPo/+Zv63ruh/zch6+MtVElKbroeQWZCofTVHtOifmBlubE3+ajy58jLEwcTnV0
/BTOJz1Fn2eXOePnY5VEYijeV0ir1LDpeOeBgz2LZ7vBJ8qUhxhLYmomS26J+MZQjwZhaugqeEJF
9ZIqNEugfcOHQ/Scvs2jDbYuLf9GXlZodhKiiomvScQPpEHXeCgqTGiDG82eBsyz6P8pgFcqXV7/
CEno/8i1BjUq20MM+xLD9QcoKn3lVpEnkPVIZgAYJjhRp3kmsrx0YsMB/QCMWFDK4O5pJ25su0pM
AgZTl4MORVmxHTap/TmQw/MhkCB2/Zd/xK+DGXfi5AvOoTsiktiuCUNbduicV7ytTCPFSpjUZdDF
+Tr013Ql1ZPrGK4I4iDBR2UTf8MQfhk6jrB7S7IRc+kE5JT7D2fFkS8OCYJE/sVV6Q7k7jlaY2G+
BFLPTOx/4OLEaPAv9fEyj9DdAS3gGNcFN6M8G2xiahuIJjacSo5VDuZSwCVt6DCuDkxhWNJvFTnb
U5r6LXD+l22P/GUNKeLM49s8tce52/7NPlPVqTb+oxwc8Z0KJ20SUPCNZoiACCDR6qe6y1QTgEBt
iaAe/1cb01aG8MaEuTt6G+znM6vYAL1TmlGSK2FyN8yRSuMxYNVbD2u/WtOPq6GpZfgH3prl5D2X
1oxMO7vcjd8s9eEmSU46zFKxiggy7qeGvvpGQ0d46gPXpUom2w6omE2AOKS9tfrs/K3kkamMiRvi
of64BYg5Z9pfxvNNa/GaTS1bzbDt0ppspl/MrbzP/4PpxQ8ezWjXqSd41D++Xtk4dJf4hCzCOBPV
goBM8tay+DvBYKt4ylv4piOSwD71gwF6KijXz3AOwYlNlQ0Qoh1osbGwz/IezLDNsprxPlNG4BOH
ww+3cpHsz91qyx7ilet8eid4tPwCiQZlrEQmzxv8heXgMqIQ7UFrm2b29vxDN1tBbepvM2yiYzGx
/eL3PHBondRcomx7zQZBnJRvBLYc1Doyq+7IlScnV17WDDGoA0ii644ou+WpEn5peCPOh7ZEifJL
9Q5fhtW9drjWk3ytjDjJmc7PYJjNtR1p0WBZI1QD/UvnQGVfPeUlty5quAgZi6dxjP2fQzIojt/x
j5KuvvLLU/MifhtL1puNCQt1vwx1OrzxU9qcm9z8G9UyYDXV34rK7Go1jSCFWRZ/xVU75dUquaKt
7Yw1OOwKcFvfpzP7M19rR6yYeo4LBQWSL/+omCDWWbHuiJWhZDEBN+aOvod8DxWbV4RTSf6RNhxR
U3SjyuVI53eDuEDSzxLiev1Xiic90IIkAm9OgVy6eHq/TNnyr6A5uDuIQop2s3MCBFUh+tlz/CLu
MYMvHzLVXzYdslKyChxUL4gZO0osVvKVJWeb4u4yLNgbsHiw30610532Ig9pFgBzQ/h8VqAc5FZ1
MxzqU3YiileJsNqpd0fxVzRhgt57Myt6eMpBDNYiiYKs49Sa4+GYJAPtNtd/P46QuOWrogbXytCF
zc+fYEV6g1zvM/EbJqHsnpIHngshhgXVmkTj7PTCQpBRILqIQEmQTXIrWl3Y3cOVwW4ZVU/tK2rd
onGfQryqmbWKs6DuMqitBQiXPH61Z4NuqhXfpXzng9qY0VXXFywbAXjGpDuTHCSB6UCGmfkpMLif
UrfRXe5yuXF9Ekf48CZJzja5MTGfW96oghVkF1nY5vG68oDoYMLX9cBGuuBRXySIxwklI4kO0Jpc
vuXsY3qIRmX5h2WpukCAAx1hTuapJgb2QAFQ9AtmED3TvfwYyp32IW7NzfeNeM+Qmo1dvAhxs6NH
Xs7zdzpOTja6SsVlhbk1DoiwuN30H7FF0tBRq2RpaMz+I+k8lhvXrij6RahCDlMSBJgzRUoTVFMB
OWd8/VuwyxO7bfeTSODeE/Zee3xg5MZ536F5VDcA2qlFTyY5epsEHOm/kKonkD6sYIeYAjUaH4VT
3of+xP+FS1TfJAev2I7pRc5f1ritg32WoMpcV1/bYBZuq5s5sCqzwz8EJOK1sjubwIIdGcn4Zhda
f2M5PuCKPMnvW6k+1OQOomXGCK5UnEgbIl6CHx5vQbIZ4jKqF71Xqr4yzN+UHaTJ8a1nFORQf7mh
WQTFx/DEBijsjxHDPYY2HOI6neqeyQXvBjCVOSubXVGJ9mCpbPib0IZ7wEiB9mY7NG3ilZ/YW14Q
IjFnnc4ZuyzM3tGZO5x5n3Unvse8hjY5FBKD7Xzas0lHRjcd6BoLlZ8IiQ3740MevBsCS8LBNpkr
cVyN48foOUi8VeGfni67IweSQ7jrYy4yhD/09IWxjLRPBrOBQQe4qpZtubKolIBYU7uhI+VutISP
kOZIXvFLJP01nZ4U2KztIu3JJidYY6XzdogXl5rsTuV5QDVmIFFYJ7Ib4TanIhCPYw7Ohd+VSUI7
T6dR+It0X0vQtQLVWPDFYcMXbJ0rome4+4vuE9C9db6tk8u21Mlr2/ND4qzRVhxR8YsoBi0+94BZ
cK20YM1+kaIxj0al0/s7UtvBHJcbsWTWRMIoYjqcGxZy4Djdc/tUW/kp51tG6yE7PrDo6tzaWDiy
7ND7bPw1hATKGP7FNIRIl3PE7NCWwAnkwiUwzz2CHwbyOTVAuq3v0GlywkF6e7Jo3rZ1cVK8W2G8
IqNekQ4SzTy6p6j+af1DyOc6Yw45/Yu9zm4wUcblReP9ZrGtlQpT0mPb78rhFtJSw6heycSCxh1z
NWU7BZfJP7W8AvT7yDzT74gaSUqRRsJV67YYqPhNJHLOyPekEsq++DbhFCg8NcxyAUnG+LyQqAX5
0ueUQfEvnVkIJsZGx87a9duynGFY0JMrrJm0ihZbp/SUAoTWjPnT7qp/JlMv9MJ8TkxKBuFDL9aF
QtRGuCaSM+Tqw0cELw8mJrWNjk/wV5hbF4x8GJ4Yk5dPrT0wioSOgpJF5pirtlVxtfRj03zoLNjC
diNz+wrLKH1Xj1x5c0FdQ9WdUMGq4AE2VFQeIsTa+jakg5X/sfWlkv1oSoDZPbVnk3Bxo8aijW2f
xOM13R5rrUWSiPVnqeDemRZgYRa/8mBPKQXwhRZ/wteAgXCRHTvh3KZLCRyVDZuX4SAB5j2GdeQw
BY5NeZ+Ev6w/GBJGazEnOU546wbW24i+RV3K4lz1ij5ZSB8hDJjulXFI6s2GGhIdyD/pkKf3Ae4r
+UHs5xJhhawTRyHKj2GjMwsNdr6/QxVKKY8BTNuK6inuzvD7Qa8HwyViCWRNL/b9zTLIV+NbzG1s
FbgqigNcWbZR0T1C7kj4Az/MqrjH5RLJ5AG+F5vvLDqmOeFPKDygV3Pbr3vUBcOiJo4PuQTqzMtc
d/5Y4xktDxV/V25Gy6b/DsD65nw3jsU8Z0tjHhkb78hW2VuR/G7e4zeA6U8BdjWWjgz0FYNM1Vgi
ZUhlyNAP3I8a92HFQP0VMhZjkcAuW39kkategS/c8tTlwIXRFeareI2FNX7Mscv+JxTR0WLvaywI
U4GKmvLwrlqo1AxolbXebzE+9d267w6hdvYBHaTaWcm2WQfw7FumS2mQaDRkmcKvT1kDoKGj/jnI
kxvupn092EwYNSjhTtGs8MpNL2A3KOMZWZxyhr7fuhsscTF8CuXNuwczJ25ZWidT3pvCdqJvQ8Ky
rZNH8cEMB1tzBU6WNNfwGQfXmnMD49V6Po1dUKzes+LIhtM73XuVpR+/xtHyiPpaVpV9KspLmtqd
dPbhPsygfD72tL7hDmN8t00/kC5607ajQWOS1Nz94JMFYLGkgudUZdyOmgED2UI4gcG0hlsRsSld
QtuR1UMmrPWSNdsxiz5mMcD+J/JOBXD61E2I5cyOhGgMvI8rFIBwJxWAFNizLuC/uj2SAAM59qOn
cbtNOISAiMU7YfjgRKWBrncD/Rv2Ni25TJzkiFYX3VvK7fBiHibrR9nXbv+wTKf/jVcCckyQaSxG
X2yVRHkNKQXAirh8gerFUUCkKhEmvvwyqHx2bQn9YlFfAgl0bzt/YFdymhV0RwBFR8xHS6m+hOvC
Cb6FypUyYM9O71+aYgEbUnKad3YrSDNHAOBw6Zcr9aKGfJWMY885A5s7Zjbgnvb0ZKYcL0/vKl22
zXUisoxIJgc6BnEG5RKlKX6H1gVsja5AJIkZcOmC6bqnXPp/OhgNV41cU/gOmAo2T0XdlOoz/vXZ
pX1pO+C+eF5WEpNLRk+3FP8uDiv1IY/3UXFxp9kjdxlIbRSdYEcfGUlBllvCvlrNZAfDlntbrt/j
tJ7IgZuqV/NCL6GEXzOWIVcdVdxi/cy+AZ752jyHouqhskKBy9CPrZ22QIQI9FJxlD3wvVv+y9NZ
K27w6n/bbo1ahP/cidS8G19nwMm2zA/prtcGQXJU+xwBtJ7pJjJZuLQHmegZ+i+SlNHflh8iTzbF
5HhSWXCZ8zmKa9HcNCnNwk0RIXu/VWaZA7nGUY9enRyIxW/IYh6zuOeUjA2xwni2qmxlbhWwfyRk
LIFiVewejp0E1sTRWDywvY2Wo/ejSf8SCUf1Cp17i45NcRtESPGukt7BLWyYQWEM5PC1zVvp4BXm
duxP37wSB/Kk8ORGJyDW0xqOBCAenMazARPUS8Ir7CKkUwEQ7JW7xc+ADljfqgKDgn+TBybEIDGg
x2rCseJkCUKQglimRfLdeIvGcxC/awE2uKPWviJrU03HwkI8sjSZ9yTuIN+i5c4iSofODggYOucX
Di6jx61GBgK9TnQp+x9AVuLWYlVpZ80t/dXDb/VT3wCoxvmbIDma87Y4Bp8WssfGKa9IdHMECMAe
VqfgRgdpEKlq+6T9ug1AeVvbZbckOg3vkGtWPQ7ZKx8WHbsaIITqvtp4+W8vXzx0siTd1A4xdNBd
QOw2e8PbJpuU76Lj7mSwiaZ5N2FDUOy8v3bhSs9dD3Pvzy48sqVfSo9GpjXU9hyCM+PoGexDbYO3
EBm9tyNrRf1I63t7r1AzoxWy9Xf0KMlR4afPhXMO7m76J35UPBq+yJUV+yc4yEGwN4NtDlpE2YF+
Tn1HUJn1fqZ8pzUEzRpW5fjIoNEXPuaLDWYUrCzrtkSbRhDjHICNtKhqXHbeLH3jo47qS8bsA8uq
/T+Pirl6xzrdCbD4Yz1F04iaVp++zeSu+tA5ajxDTpIQO/GUbbNzEaUwayr0c3oLLfQHeJXwqipb
skNJ9sRVNy83SSBKlxFbDgq9in2Beqpt/COMHow/60/SHT9wK0bJ/aaj/JpGWieYRk6N+NfAvp51
iM2/E+0uTa7Qr8UnQxRGgVi4SvU0QUNFNkSqAaJmPd7OoveBCQqxeuTFYSdnSUYCty/RpEF1zT49
nnUASsZVCu2et1kPfjlLGywXtAioXwiNJ5nrWonnTvtuV7TH39oruUNQ2artqXeRbxI4CD71Q+EI
UckBo4V0lZcfbcwRU/oPhAIDbRs7h/k2aWmwONtrcqyYJMtEnvRbg+FRkT9CDfryjshkRoiQcwcq
ZmqmWPsV78gK53q0upU7qgWmSXOkcmlPxYU1r0n3hVUFOLp6CmhfWTmk+TZeNKhjEI/267lB+onN
Iz/FPxPVCn+iL5mzg7OLshO5oeFSX9MmHThJC1fJHPU6w97IaGEpsKzPsUCZh0qlwyyw+kcoeko0
+pKwxmUOxGupdjv5njN0zHFq7HvDlYiVP8bBiv3usBU+JFQgG8LDSEuCU8dsDRccI6XiJP1VxU7H
XE09THymiAJrIPWLTHQmXqYxLThVozcAyUgADMC694wA1LMRz3acTrJT+g88aLLnxP2ZRZRP7p7K
sBJIYWu5gcRntuaxKdjpPijyc5QKsQ7jxiGe7KstELdj5YhkRjSeq/3L6LjpVyh2U/qUh5ycWBZ0
CqmWttGf5tW1+EOYToc8veEQf3g7Q3NMC5H0KRwI72REvlEkyO/fMcEeE4KplRbe+NhYNaG+YdWU
pzjqky+/RyWA+/2oYn1aQk3IkGTxP4LUTNuWklrIzolRCNjCikAf9pdOd+FJ0i65+NsdGdLmgWsw
7BHnFCRZo2SaQ2LZ/TM/Js4YQSOaA6YJ1pKehJJW/cjvhMNQRltsXRZifWHUgb4hU++E/obNeh6+
g4r8GG3NvwfiCgMQ620cT7WDZ5aNl2mbwh1uWuT9tWSWYzKwonNM62d+1ix82vkivvfUvUiRww8B
bSDlbd7OPFNSOl0T/ehDZV/CyAzjNoPXHK+SpbuEi0Zb9mDtmgWIYP4i8RqDewQeBCRg9TV561p8
S1hTReieoe2/y/XIbobZPOkXMPFYMHvGnd7YG/bTuZ8+i+4mCb+4JRGqVgRCMvaOT1691h7MojHd
0UrjFkbYH4f3OjnEzRGGnMyiialqMJ0DHAluM+0glSVEXBNldagPnshH9U6VY66dLVbFs4HpLCvH
2l+L7afcrSTj7uVOAdtYM5kKMDl9KEhiuI5Z7QZoA0niEHAi2JC9kKiyzLTBu12JV/MoYKPuR43e
TfM3dT+Ay8g+eMtUij5vTgd8qGFPgg5pF/q/g/AKhJ0KPw/WJxcgfCVCb/mCnBBNLHND9VEFaBgY
ehHlqtbfZYttmvRe4oDDI6D66m21GO3Z0dGTL2HLhQnIgGWot/wkRILoEF2a90BDL+WnDk1A9G/e
gDXrkhyeDxmR76uUYI+i4zEWyNGl4IM9nyz+C3ViVMDZ6qvsgNYy1FxtWMvrcLwyQTA4H9v2XHu4
ER9MWNFaQMrYkl8DpDCEL0+NwMTdxC6cO43wzdcrUKIHD9ijVnthW+iFF3Zvk/IM7bUuwRlca/hd
pfhb+ISoM5zTY4c2hUrdY5QAwha4u1uD2vpSehgXv6N/4PhdVTB3vF3+jiT6Mc3G7qsgdQqUI3gX
NrM0djyV9DURi4iD7GazsELfSD/ZcGHEi9PAqji33zlpMqo9eH8MAUBlMyCV82NNj0DBzt4TAxpz
cPREIGlxUSPyEQQc5PyQdEgkBQRL9nC4do9eNuBaUOlOeNxHwm2WIr4m0PLB3dxSg6uMn1kid2sT
/9g8eLDb4Br6qIMIr+j9DeS8zbDW0YnAmLStQ8tICPUR9+G7u070K0v5B+ZUt4hxBex049TkZ9Hc
4HrwSPpl27cUH/KW1BXml0CWOXnireBtNetBr4eTT+K13OHvpe+kRCY+b0XfTEw4QBFWz89KdYt1
gBOSvYG+VfKN0p1ZIqY8ZzQr40UKXaa1/Mb9UgXQxyHSuAgGgfnMs2oqp0PLEL9HkvMToF1a4V5G
8G0GEBEZlzE07KM7KdkjxiplExxQVlksPSv6qxJwMg8QEt01xfukrLBZxSfskrjx0GZY94IvF4dQ
Mqzw3xeLPXQQKnaGnG73iZqOjRqHjbjWLeztLI6XS39TvrzajcVd8UxxafCSbyg8BsQR46bcIbBY
9LuJT5h1FaAGOFlInmQOTX+Z7yhhvXwlb5WAxcsVGQFOiaE91ejJ9lQhDA7Q9b4pzZDI1fafqR9M
OXNa7k4AG9KGLSF/OzXgv5YKbqIh0Obz16Sg39WEwJ+j7KPwgDXS/4L5SRb5RsTr7R+aCODeIhZO
5T7mUzucfeSPCHwoRs98OUIP1wkb95q5H70gZTQPnfkX09Oxa94Bz1wFJrIZkmkxypVUH7hDDjV3
oLXHhV1fPAZlP0V5CselVALoQV95zEn3ConZIoIAfBFDmRGJhjN2lCNboHWhhGhmE7Grsh6t9w3D
ppU+SvwhACiB0EJQWlmwdl6lv5ZRujtiuO/Iwh6RdTAR19IfnzE2PMVxdKZLK/0gBgNYl8zEcgfF
pvKQ4jOilL7dcr2hTmrKJWITKsud9lAmxmiMIiYk5wcF75JJli4ah+hsEZONsAfdOIcd1M+zedcu
cb4MCVwJCeDpz8V8qFarcjNt6Y5GjgUwbNkaUDwgU/TVTokr4ZThJXUA3bOWoUo86zy7IEXmQeO1
FZGU2b7B/hfm54c0HxZXqDUkAZc2wQnKHGtnPSPiZvOGYO78nkUXTdsG6Sv9nfNcClont/iwtqlD
W1BUbJ6I62IauaFyJ+rbpDTiIQmJKp5XxSb2jtNfiFXbLmelLnMwSo9e39T5xeMBeJPZvcbciH5N
ZMM6zXIVPsYU/E+2kNcxi6jn8NWVv1F5TNAUBvRpYwkKCKX8DAGMURghZoBfJdk6MO5LS8lXoHMb
i3uAwEqEqZDhd1FXenavJFb+75EuM0etOWQfVo9m3w7z5UDKkLSabxbUqIBvn8aRkCBIe3zu5r0Y
V8KBxhfRE941raXI8LZqzSWNsDed8AAUykpG8G4ABeSPAuleDseEKJx+3zxJG5kmG5bhgVnVLM4m
mJkkFEZPxipWrgUCdImJ5Uol+1dkKe9wehghTAAE8xAq+u2Ej6gXXPAjp9ba1M0WLzDfV0VIob/i
SZI5lkxWrfBlFj7KqFF4G1t9eFbZTsFJIf0G5TfPWQfnfmVd4nP6nZeY400EZDycVE3FiBHyZoUg
OI4YHoZt0n9x9bcNS4prBfdW/vOCR5bc8vBLOXoOB3nz1qC0CMXNIHNrWb4SCYnlQhOXDdjoRfow
jmlw09jgEcSmbSLURVyYZ8oJjmeooww2mt9Jw2Z2GaKbwJpjtJt3xIjMi451c9JxlYtvXkfWKwNg
3y9p3JFWm8RfHsof+GTCBgvRDel4Ea6rR6y5kuBi4yqg65v/+uqqD+/hE0loPveDzDWRAhqojNPO
UbhGF4h7R244wCDTF60QsZ3s0VRlNb7wOn6WNCgp8ymb7qI9MNfCUXtRbh3Kfn3XMvLK4Imumts0
frTUpxgjsnhG2ZZ05Nomk5eJE19C4g9x3f0kT4mmmpj5pc4DCHcDBftWL6+KdAy1+4infGKUd6Uj
7yQU2ZTZW1o6MVsF0YP4W75+fyUyW2wdm9RWfk0924bRuuLtNHjy0EVAa4kXK4AF0V53xMUSUOyJ
NitUvwJhbVm/OBKg2c6+3HybaHPOYBfuVfOGQ6bcdO2yrN9ThcAQnC1zDNt/1qltrQ0ym4q1t1NN
WN9OaVwV5YIaj/lQt619TEDL8MAXxwhV/J73/n19xMKjIGbJ1woo68Elr4CNLiunnqaMsQ5tGDy/
WQYASRgHzV/DwOPbX6aQizDUMeIiTcZn7RiTkt1cDThRCCC6RcNMYxEzgoceWF5k1rrxNa/2MtdG
sJJeJPsl8z7PFkYXN0ZP2VYSjHkxOuJy1t4ypaBN/mpGq3yWTCetZf4VrnjgwMaGfEQ2OmkUA1iI
lTXWwP7QPXXvGrLZRrBkMhvCpe+emGAjol+SH6EsAhYKGMHEDbcDi2n4fWd2UurZHyNbPFe4AS8a
jxDOAeHX9EnrvI+yo5KsUP0r4WKy2uJu01eS+orCjcGuaiiRm4XEEqygMviPwcOs0TB4XrWETIYc
2SJDDaKDBUSRnqPQ/5lTv1BE3xkVUkojlnxE9TxUleiVt0olVSGAUtZOyf7taGo7eWuCeAMuLdoh
SO8cHZFQ7+LtwMHMHiK0FbvkEjUvOit8xmKVsVWUh0DOFvIDlyl99hTav45he6oS8cDbmdhkhp7I
BOaxL1pypCkMA4lV4qeWjivDeyjQ5tH5EuqePoAyy39FjXYA6GE1L2dLoiMcjXpuh00HG0aLnPqr
CT5h9ma31gXwLt2z88g+nYuT6dXktm5yK5AycZFVLpPlUFto1aGy1j0RQYUjV4/k1q1FJv2aPcgP
pWYpDjSnP6jgL+FB4ZtmoswEh+OA2c6De4mrRoJPepaYPHurmLMFAku0ylmNbwSmuAkbBhaPxDJf
o/bPKJ+itJtI/cp5uWqOFJcXO5NcZSBdCvL8Y+BI8pcBrHa8+Mu6OGiJmzTnEtSHoV98mZrToqzh
L2D0dVLDHYA2UwIFP4OhkI8up+8J5azbQHe+JtaWQanHYITYC+0so0j9EXWKB77Ez5E2SF9VhtMP
xxJtP5U9EGkK86F5NBDPSHe2e/9njN6oa5ubj3oERuk1Mj778Cg3BF4Rygfw+bdAweCvq2e3kK2P
Sv6XCsyRkENiShf3Jpj7Lxh12N5Cxfb5zFkKWU65lAnYFHj59iRFMuHuyWZnq1KRJ8euoCqfzXhN
8IvzE1YkrROycPdXyA+pPWoq56TZjBVXMqbSsPhL0ODoP1MMSki3DXF2K8fAEvHrRlj5qnsgHedA
LFIdb7kCxOuD5WtOZhzPSdeufOmLhBaFNXpra/vRZX2mLV6cMqeROG8U2KzoERyNiw88SSAft8Up
gNka3bMvdpVsKWfvaDl9qsWOka+f/+UR61dGJf2/WOi2iiOhrZH/5OUB5pP82XHn1yQDAiEbhp3Q
Lc7ld9u6wKJxgLYOfMMNz0d5k+bq1VQgh7CeiC/0QLz9rGRK9tDLhJGDQ34gRNLMePvQwTonCR8D
SzqBrfSzaTetR2mtU8DLGIw4VheIwoJv2KIg3SYBfili2si3/wSeg57KKpFwEwuLqPwKFfrTDBkL
zDVmg+ZvS+9ETrHJzp6Vxq9hben3ZHlNqlOh2gGj1RKJzBkVO+KRvwHICzi2W41OaOoczinuMGGl
euuzKTDCEL4j9UtlXuEjCEN7i25zQjg7FCqqFW/9TSk6343mIc/2OpKLJWls9zSyh/B+rjmyovgV
NL8i56QZvrU5b4Gi6yXW5o/fHgyCodk5pYwa2sHNVFe/Wyv1p8FNN+xbzo/AJyWB+eF53kehQSW0
pxy3uU7W/bGetkOza4flWIuoFBhdxhWMkcxuBZ4jkl2GzgnoriYkaCXoVHiZE+WQcROlv7LWbGk6
hHCM+q92xuPsfB6HzNppCjPswLcV/S4wntVZN3EM1+F+uJbQAYOvrj7X3UXt7rWM0JARMJKZlGwF
6peIcgNgAi1pT9bt1WIDxiJO3hOcxtqFA9mPdpN6mk/VNjpmBOgY/xJQ5BrttnzOWMr28hHJakof
UzV/BQ25x/4TrSwjyIOGSKO/mJ8mjSg5kyklfZJv2ZeYHvPjjc6cQkwQjftbXVhDXqXpKCZImcix
vyyU1+O+su4GCzVTQCGAb+Saqox2NzID8YnkUTZA2GV7AqD7gXzLzxC5hZw94+zm0fa0MzgzjLjx
XA3nViYsW1z97bHAAcIKa7AzYzho0y40nj59FMMd+UsckNC8fKyVusvWw7J8Z5j5DOwVvUtaANrd
Gx1wgqNWbMr64Yd/WbcjgdC7lOJ6HL80b2tBDQrcUL0MIvSKfcI2kqAX2vVZRL5tCLRpDqVCmKSc
2RnJQTlIqyfnGVs8DlMRG6oTtBtL3WewZZISMjrfEaKIjE75kagPMaTRXejxt6g/x+JfGf9E/VnX
j75xHNJ9mWwG9nmI4yA8m5JLzsEQ71t5i0KvvpIQUK/H3uZn7GApM/uyHnW5hGRnTI5AZuhfKh/0
D+Xtce753Nh0Lf0uTBG0ACGWLc5iok727SNMjzpFBr/CwEXQ7s1k02F5iOhsX3l47hmQ86CC7Wz5
uhFj7+O937zMct2As1ZXASme3+GhISABVivrRvGsEAQUYHPZlMG/on+kd/WbVrZk5016EFImql+E
LxWSqdN4A1qasIgk391zi695Ef3Tng3+QR/T/MeHHBXMn84sVzgwd2oo5gx3nIFlDBv34BHQ6Dbs
DvHloNPTNoZEdtC+R5sxEURyGfLV8GWQXdjcxltfnjoCKbnD21eDyq9WuDH+0Pqr9146S30IKTbA
6GIX6TbxX36LU6T4jZR7kd6qzA1kgllYE4F39D41ImmydT842Uebf7ZQtB5N4VAYw6nzqadlW8YE
1ImoUtdSfAje4i1jAn0TbwIKZMaBCBKarWwgzl9Y/4Jk3aVu/0IOp9eugBZz75nb9Iw1xUiZcLqI
8Q3xIGU7sV7rp7BesQ4wLiPRX+xH6Qk+6dkAw5HiIO9gKQh4NHXHMzcIz8Gv9bxLw874m0pubt+N
dGdgBnpPf8B8gSuMMo6oBxNaY6TVGRkboMT8BhkovhrCF4ZdgLABIRyDMs45RLl41QNba/dSlyyk
B+IgdnUtYzlUKplArDPeWbSX4ss7RSBaE06ov3gg+7OD3SjM8tnMII4EI+KaNi0/50RjYLRq8bUn
6e2zBwdjrrUUQwduguxf32oLRd/1yrJvkCrHzni2wlMOdBhPOVBRoz5O1zw/CcWxwMkiOIqGnBXy
5l9tXNETb/tizsGahBn105GRnK1x/ptApDykbg85dDBUhuS0E437wModdOK+gcJTe2Sg4yJU8b+4
8nBDIwZdpWuLJeAFfANsIJTgEONGwqV51NijI9Rg3vCXGj9Q0/BBBcTU5h+asaTYtJAZnoPUrSS3
wcz0jJsTcyK01Jf+e6IfRxzEGIb2uhlXFOsivugTih5Cny0Q9RT5GSTuZeXfVyQv8SjyAI2fzLVy
xneX7hHFRwgjElp8EocE9o/8F67c7GriISIkq48OU3fl+s0zR8RWnUbzUAfIoG4VqLwqcUu0MyVF
dVH9xbNGLn3I6ReIayQHkNLjTcii5upVZAt5quroTEICaN5M8KVLPR17nyT6Gwpr3F6UT3W7GbBz
kykxq9tCoq9qJzbWVfrLBAC7GrjfrzCm7V+Un8i6eeqLX9q4NH6FQEuYXN2gfaHDJ7KxRDvFmUFZ
oO8NcFR/BWnL3MmaK6OY5h4AYfi0tCfrOCtza8UW9F0zuWDzWHcCQxOUHZ2Bor9CayPVMwEShS0H
D0dVtVb3M5/jw8Q2wORsV76rfsvQGX0jxgizoWlDteAybmK8Od5mHNJ4SEKuSMS8R1Ys4ok0A88i
XczRY0e1DmigAU/j0sJEasYsIChFNBAleGrUawu6yFqb6op/gyzLO7ANLCuOUVa/q+EqW4v8W83+
VfVxbBfBtImZD3p8xEQtJe1+IGlWPgzhJf5p97F0RrTng6wtCch4lNjfv5uDQFYdq5ZPxr5g8oZP
azhnjV3RAWT5vusO/GGLNkI8zBlIsqtByY2uKrw/hnjdiW6al4mm16guIEfTXTmRuTsnyUSvht8h
WHXZwi9BofX/tNPA7BZz8aOm3o4oT88KlwRTD4UJmrka7ihc4hgd/xZhfVs9gUYxvoOjPQlOhPnb
RMy77Z+82T7OWXEnSbY8oP5aCTJYLiA3EgKRmebeNAj/V3HvCJ+s1aovbJQoH0PhnDIUJHuVkJ3w
iso/3iR0fS1YlKWxl87mbDYHJESYIF4vEssCgvsMlBpkd+KrZ+mpxJseLTultXQbpS0DaZR2imCH
VzElNAHLLmFJMw4vw+xn7DlkEYW3FPGNDZxHPQLqnm7Nd2gdYZD2tIcyHf5Z/ioABNWXYbxFLf0u
n+01h4vWbK12qWcrKg4ghWJ+NbHfLODJxtaZz5HfoZ9WTPaYN/gbj4UnKU9AGqjVUG34/T4iTvdC
GHL/T6VDhboWu23Gbn9DXaAy1hUOoiQvzQ+KJ2awCXHR5ao1VyD+8+Rn6LkK7LSEaZ6bGimoaCWO
AgZLGOgJu/+bYjrltZP3PX2/XjkeYRLRgwgL6pzwj0EU4h0AccfqlJz8LwvaigIbjd0z2oRF/6+4
ZxDeK+hJ/JW9sPK2Q/eKkv34kXAyWLcOxvE3a6ZQ7W2BvdIsh5jmfZIBZQBvtISrfiEfsF7Pu1FW
PcSs+G5V34MY/vXasE65ubPQq5RMnFFTYW9h4WJKF1H+HHhHNLjG7F3xjhh2zn4mmllYLPBZdi4x
QcpXn6FMcRwYT4PCgF0Q3SkzODBBr2t82hw50xUueOoCgEcwVU+cDQ4x5KLyFTM6JAGNYEW4vTqq
LfiOaLB5pjDwJ8kqv82Q7gYdntMUB5ZdNMX13/gnj6zLxps48s9cGIhtUVJROZU6zUq35EXbKD8y
vhd4S1W3HnO76A4jw3HD2I/0yOZX/bZ+6m0s32vvjLUxJb8B+9TsqbpL74HBtQqeCFhSCWWstb2e
D//E6KhUHALZ8kNOEWex7Mcs2j/CHIRxcFW+p5qRVw32lSWp6RrSXz1tiv6plJssoVCQfwRlNTAB
C0VYvnM7iORdG9y4dVSJM5sthhLOcctpOSCfOsnRpcKWkgQt7SHlEf2WyxypZYiXBhuCFWUPkXqw
gSaBuQL76JT9g0uow0lkjZ3L/2LY/MpzveX3b/Utrxuq+IjtWFrvpmxit3YHOiyL4G5AObvNhZtB
Xsod6WczoKad0xvk+DBr3a1fNCLM5BqYCqua4FgGKcX2BpShSD58+1axteJnbOdJ2RWKDbPbxNhj
z4RZxD+3f+oYVvnKVjDz2aNDA/ofZ3DsfsAooLDIkPx1YBLJ9OsJcWaOAoLk2OTcSTt26QQIhozl
SLcD5WkT69giD5iwhs05fMCr0CF22CJmCvN382BSCIUTMMNofQI64jXapLxRR7IqMZVULjBYMTnU
KGcxEMSbYq8xpMbbdafZQwhP7OFyeshrrqmMWtGltuHfdl+CwNJhkXzhfMB3jViKyw5XIP0SC5Lj
8Bli31tB775OXyZ0Zvo92MbCDukuA2uk4YhSKBehr7ab2Hd5l2O625N/7hjucKfb6ilNlvhrrN8G
9IdtfIJS67sP1tWGebDOhc5o4TXOK15hl2gkDhKBR711EI8cfeygDgbzRjx+w28anUr9kF2YzsTJ
dX4iKRoju35iOljjGrTOH95KxK7yxFVi7YgplqBKCcilqKqdYIMQWNhxloONynAZrcJhx+NiMHdd
QdBjCe+5KfUDh1l3RsiHF6UxEJDbKt0+/pkhQI4Hx92pjtYfma4tN5QdVuveOsGnCdVltDZ3STA/
G0ziJ8hcNnFEi+wFMrG2zkk3s8OL2IkY0kQ85y8BB4hhj+nWAD1c2b3yBQtuyh/Y2DjmxvEwg6+k
W8qCqo0kLlGMDSblNS+8dwXRD4Uc/bCKkSz6RV6E2cvjaL228j8PzFdPYDe02LQi9kp5tBBg3jVl
lRHt4COVAdO+/lMkuGdCa7brFLZv+Fqj+ONDUyEqRt9Bd+oZWlS6tJBR8EfRjyR3yMeXYYAXBFEY
+/oInYSYg0/wyU/kZ/nyckzLnR1o9xarueVAsDZ+001FVLITQl+I8LlBFuIUILMZz6eCfYVNZEnM
dKtxXp2QPwxYNyFZpycIc8pOg4kSg5pOacJ16RrXbkVB0eNMTb9HzCFNDdMneBHqULe7WR0dHkAe
6/qpFxGfJy4KHJOjSQEng+wgWNbBP4NsjJaly44lXHhWm1cKXsQ7axCCWLQ2OjJv1TFDW0I9c4IV
wGEfIlJeyv2m/lV5ke3xpZSob9Ya1Rnl3NxFGFRbjzSnaTqm0Sp2NfHNGm1SyXRaSfPrZIe/jMUS
+xOxMetWrdiV92z8Elqca94+d9UzwSHLFiwF8P9s2LSb8C6wh/op+HFY0gDPe4ybtrw044aoDxfw
3jx+hAayxLeg/cfReS01Dm1B9ItUpRxeLSs4B2yDeVEBBiVLVk5fP0tTdfPUZcBI5+zQvRq3z/+c
OjgNe2ttneMFhiEWorxdRI1WV5UdwTWCTDy58TyU3TSwJzb5a6MwHgcS321S3X9+A4TVFI9GKWs8
7Y+XoukYBDTvWvSoWHiZqL+g2HGXMfHgN0InPTAFnjVHuCUIbGflJd2x+BCzoUFhns0vCDhg06mR
K5Bjp+1Qw4g+6/ra7wFMQOA6iS9sGDQu5RxKdX4Z8i0NiEnLuI8TCnYovNrUwKtmiNKyw71P8Qar
fvAJ/HsU0URS/l+1rHFxzqnKZ1g4MQ+0elT7rQ4G0Iqg3Lqvjczk0wdNwwMq0U3vDURCDJsJlLFj
dVckkG/2QW/4uaAs0WURXYwiB+4dQ8uOrfFjTmbgtBlfa2FgaaysGrj7Tc9VjaY2g7iZagQWtn8Q
lFjIlqiERUcFwzIOW3X6toSVXkQ2w1FMgOyb/t/dBCyx8Fs1yUZqQK/zDna4P8HSSHODQJQ9giXz
fzVtweq2O+QWmkdwEwKSiNTfVbyp3mMvdrrjRp2FmKniGwNyWliXP2AV24Q5sITNmgWn+kmNbwwn
vEcc2azuJgLPkhtgopiXnPCHwUNUtWUYABdLSrgmn/DEkeYw+upoUC5l9aZZaOK4a7LvfnECtVCh
+Hm5IfQFUEpC8sMCLc/PoKhk6RqhGVb26shGr6HjAddAHpy4GGauTYuBbM/R3mhHbttWMsB+kPnI
U0I2b3M0p29QFdxNeHL7d+r69i5ROHc37p6w3fMYNii/R+RPCuYcyxtZaNJaa/pod8LfqDOPCf7K
cYvNk33o3Ka8yM6FA8GBKfsSioV9FK0rFK7Z84QdK39NINB3OqTMzs1Mww74rXFTC9qx4dGV6014
SEKGpfQNkttySKiYjalbEeMVxNAGdjKcUMm17Z7rH44uFCUr2eBUG8nfE2aFZT9LBDRGdcJGjPbI
bfTwE8bLzK+ouTBRvPy/jJkBw5IVei/7E9dS5RhLHi1EXqGxS9SSu3dRUzFoXoPjCmAsQPD5OEZ7
+jIX1SezScRO/A/DI0d9jcgfB7p7slaEi/PcgpRBtoRL5HRH9fy8ie5+2Bc7mVKJGfYn3qtkK6AF
Xapb3INAG48Dj5mHD40KB7ohntNkx6ylF96L3MaROOwU2wAiAHiaPq8n6woOVfvNdyAyuwIi5sQP
OTpHLGSNzauhlEWkHHJXLpsz3ze/2tfKWsqMNh0Y6nPyrUPJFM9hWld+TlY8yhzBMzfsJbNyZAHP
vSqwzb+qICSjeYAkBh7Ad2tpMRmjHHtY2WxWnsUG6XXaIcmvAY3TDSHAw0ReOCiAV6SDesOdDzah
BEQCCZ4To7YeuZwDR1WZW75xtohklI1khbODkOYIEBDAwqNi2zFmYBRs8wxGA4wD1ZnomSXpx+yK
iDV7oe07xcyw4SMCMQIFPVNAkMHCkuqiBzwOgx0ZxoBvXjVWiuasRlG094jPXzVOMbdiyVinc9Ln
iay2mUYB51xip9UxdW3wefFsAS89J7S48KXpA2s7StFSHwPglmyCped3TVbdUdKOBMfQilsFXxkJ
up1yCrFYPoHumAAAXPgMqLGtEMNCJhEn7M/IKViiZc542H1mR2FNZod5SEOKFICzQPOQmoZ/xNC1
S1KQqvZQBhu6o+eO2AlylvlAhPyK2D3y9MyPv8GICvc8vj2RUtgT3iesceW2LtbStB5XOqcLcfEc
tADfCtdKHbPeRPx2TVeIj5VIXRMzZUV3j6ImIxwlW/FWs6jXjVPNJI/aF4MV/Tpx9Kx8DSJL7f4t
pAe/Uoz3GP0v0sDKgd6dCavPLDfZUJEayTq8ZHiZSSVA6YPcZyR+hSQN3h7ym9Rz1L0z60PLHbBn
J3d+pmls2vccw5enL/aaQfCV/4QXuW3Xs7tTd9lN0aj28pcIn8jn84TDVm6wZ4bptUbGYLck8NCy
lZ8dZL7sNBfWyBe5LVE/Xfm2+YC+dTyTLMkK7AQO/GGU9fP6iycAFU6/oMflsy9+oWudqz31Jq2k
ttLPfAgwRJnGoI0MkSvA1OKnop+IdrhX0LbxlOVXWV9X6cb4ii/a3rJL9+rr32SvMUlLYzt5sHV8
TDyGrHiOsKk5A+c6H+zNbBLCHW9H/U5P7RFN/+8rPyH3jmm0/UbjG3+SGHQqGIBCqXjGb/MknjvT
YSI3NnsJ4yD6lw2T8GmHuk8sHDoPLboaoosYsRXdytjKZw5TNIr4X6Eycy9MV2w9AxuYjiQ2pqTh
8zC6WgLXgqWZeZb3ph18KQc1cwISrgaJ8/kve2MXGCPujQ6AfqkL0SkFFMAM8UYHpzYT2Tizlb/i
SS8zMZuYnT9hs22foHXIkV3WAOBORKnTHIb5vkxW1PAlKy14UgwtJvXE/D797u789k1vCq7YDuq1
Kdr686Ngiex1J6DY2z5gCDBToM1NM9M+eb57ewn1A4tku0aknqHf8/ld8QDz6CYoEwk6QrOtvDMn
JOyBfhREMxXoXcSD2lxfhwgAg7VhhMSlcyhuYbcgOettdM1qiV+/97NvYOyoNhkWMg+guQjQQe+F
x5hv5OZqEQ/kQwBOl2DxBMSveEop9Q0ncIQLRwfhXvNVqxF0K0IxQQ+Z7+elnA8irjKPGbgttqSr
sNlPbyISRVTCS9zJePvS92RXRfBq5SsN2URSAXO+hnflAyFogVyZpGFfO1mVO4tQ8zfCVGbrYOJl
7+jWeZgrkK0Onzg/BS91hHB5hmowTUfxNMe6q2u9d4GEhz2YB0+5R9j1F9mXIH0yQkfhikYDcAB3
85z6ibH7k8v5S+cTXRhg6ZfFcR42JujjBVrVlwu95hmsE31rVX7GPVH5Na8LvwZWksme1qlFhkq3
mMMtQSzP0HUVowHLT92nLmIzslA4+K98Y+5GAmSdQAQOrWYueeiIhNUV4mrpUD1tyCe8uF3yA9E1
HNBxnZRfrsTmRMbhq/EBaSgzRe0MRQqP2Dqd3OxHK1wSGYYZBgI5DAgyAmLENQVKEFfp/JZQQtLg
mTbBhToxLhDVVXSVOXW4oSnGmV0Ke8uLLdqpVdsxVXLglPY+Fv4nohFMcy/+GHBd/z+dg7+ZnD4l
ZZ3iwscUE7dA6cc08YoSyuYXvXuekuKLK5ziZin9qXRC4ELoUo4t4GZwqkjJaoJOHWmHEyH5hVkL
qTAnjoPVYnPpn9v4iGaR9bfKHONq4RRx2UsyIjb2VJX6cfBZwkL+ws8HgDbUnBJ9PbSFkZQ1h4w6
6yjtSLaPF8bnyGiBFwuSHRub0mYewwyrXjI0XSvvbNmpp202g+q8EMS2usph0rDp9Qi9S1ACaG72
2jAyZWkbMPyLdvoXhrSX6Igm0Cfs1W4KglU/YIFqwKsRhTrX1diKkkv7wuP1hdRFXDPYCfbx0s7e
gIFklJSiQ6+L6oZhF+yJekVHS/e1yKVVISJ6nCudKVsLT78fNyqC81Wg457FJEi4LXcV8V+sHCBr
wckKhSWyulvzZ5C9Do2jA3dADAyrrLbdjYcKQbTmgOIizAa8l8Qw8xStQdasolWwwzzKI0cNIJ/B
4eZ7mE4w367tOwV0esiAs4/dosNWLj749WOzUcg/eq6JoHtKB95XUGEUvjSQl/aRwtA4Gx5z2olH
O7Plcik57/iOjypSJo0hFoeFnvtYgykWkjV4gPKmRtgXfUYRjQsoHNIwM90cn3wbcYJRocDBmdI9
Jnm5fmuVZXFGRpYyTyH7M5y+6ZWko1y6IxA3dLIqOJMNSiP2yMxwQ2WtScBhau5yiW26+1J3lFsS
gqVmqXDCWkgRlwSIoK+p3KTche/6njOVouiFUAzGKiJzCkrattDcG4L7/EBqRBmjQo+XFtGjuXTC
Cs88EzNSBHGTEmyPyK1ZqbxFfNl9fsjRquqDnxxQZeWNbfiYMN1SPukmJ4svUWqUK61/7ximkIFh
uKF4wvHHGkBeq5/qJx5qY8WqI+5/TMsRio+h9xjxgVounK67hFzUdxHxW7ZC129Z3vPyev1ylSyN
t+d2Mg/Sg8aJaXS+5nhKjc8cIQDLEsISVIwmnbTga+fJj3ABxovdAzMOpAFGong+RfnSWOfeb361
FMfEQmclSqDFKdSYs4G7Z/LlqKgCmFxqAj5CnIgOQ3HMNQDyWoOa1RGZJpHkt4IDCcy1vIfdhlpk
vJQrvtkdFQe7fd/w4uOL7SVyK4gCxJjymZAfigsWUcMG3UM6zACiMnHFTX8yVMeyVga2KSr49Cvr
D02xQMO9j0VfpQHlJmoDJ6IofQsqt79pHxNmyg+lvbBm4tuGGczQQbBuL2OnhD64YPhRBRZiyvbR
DROfMp5sO7XikXL1EyJtadH/Yu8UnBfKWf5RQ5/gU6PvJbIj6H9CDEwZ9Il56rpU14pJbtcp/apv
Q3WSyh1HRzHtBWF2wLfGhrwhgSx3VoNlBJWUtfTGILDVFQ4Y2flcIgcjtxI7CQhEpNSvrTXg2D8p
e9bbTcBYYYkb2FG2ZuDUN3Yo9AhLRuiZgX7VDshMwKzs4YaMcFvBrfcwE6oUDpuWidJOEX+EYZtj
t1MX35ja82Nj+mHt9l+YZPv+IL/OIeOMpfYDDL7+a0zir7n7lkVwyVs6Iibunryeg+2W4A8NXNcv
jjxyONlnTHDhjsh8NONi3unyf4p6F08YTPZVuyfeKPxlo1j5Zu/l1aaq4U5ThPhdcJ/yFc2OwKA+
Iy7P3KLTqGEogGI0PhoVXATECXw/rC7BMMuXhJ+d2vUWyaxPme/gzqN5d1hcXivdbig1duV3JnoB
g/LkiC6iKI/Wjf6XpofmnriC/2zEtTWHdKM8Tu1iVzBmffFe9jOpv9+g9CVMCWCs3Z6BBBAzhZBn
08xsAPQ3MGvhqmEImngflz2BLfBh/kcyzSx3kEDVJSvJmFhF9WlKP4ettLwYLNHQSjMYo5NUlgcL
OwWPPKh80efliLjEl/o12Kn8rZRQuPa1R1C7xXYG4SJbQ0Aao6liHUDbNOv5MIhTZgfGrvnletce
hITn8Sa44kcP+f9vNNSKqssKnSPCZrEio7NPfbJJvxCFKvVGGn4MdIBnlGU9PMiQ3FkXrSi2MGFR
m06BMN0NQLzObKRw2++lZV3a/R9mZsgTTeUEJF1SVrOGH12lWks4DYqHibITGaVlhzeKRHxMKy3/
iNoNO8PoI+XYg550EHjmGz/gagzEgxy/TZyq6rrEYoRE31YQCq3ZGRZPaqBdHPulrV6L1kfgK2lO
O/gxs0ZmFN2mLM5MqXfNT36HUZBGK0Hz6ygEQoX4aYg+G2GNcHo+iLsDrmteb92ZWxUkEzbi2p7o
QybPO91GUFZYq6il4Xm0NYXpigcD9NMLrGLmTPWK6t9JaJ6wXk4bJeMzlOefMz2TaShh+vP5/gzN
AZo/YJK+xGfEUS01607hLwCVnh3K142OuSYk7k5gE7ENKJT+AixvP7p4miqHwvDlilyv52bHqTCn
rGWyJxpLwKIcgMHk4FZ5fnAkTJ/cy88PABaAfvlNZraBl0r5kxmBoptacjoxgznwq1NY+dTnsXKL
OesWYTlWY8LNpkN5Y1oFYoNVthFv62StPNSzsY1Iw+4W0w8EjclYMRVFl1f8sOei7+CXkXkS+eef
GDK7GZ+eY+5tlNlX1mdoHqZtTrsW6NjYzhKfvXU2p7t+yvMDtyZQMt5OwUfr3HudeXiO+ycHxKPe
WxCGvBePLVsOnEm2gbUksnt11wMosKJ9NvoRY9Uahq2cIflnqYuE+o9mejARTgqexsz09aMjODbu
dFIhMsG5j1/yrzAR4uRAWBG3f+BAgyEwQbwyH2T68gx8Mb7kgCkOPS5f+BqHuMXtv9GbG7lu04PW
3TK84Iv5RnGltaDUfymfSjDv7izGwYJ+0wDkWb+MeFj+0Xgb95pkWFq/55URN2OTrvSJOH/9cZ1x
QCXXisX6FQybtYSYpa1ot1LrXRx3MhumPN7m2OvUA/TuhufRIvJcxNTFH2Xcp9k8DMWhjLevUjke
aYGN2amOofWi8J/qHP5biNQAl+/QoP8nnTxDohwxdWPCnPGJlbxiwOjDmpHLvSAdD8NuHC0Tvuwr
yFY1wMHSRGMU/JrtnwVCfbi16qHp7tY9LHyNGjDGZStFxLM4r9ZnjRez9UF7UJ8naQv6S2YzQWQm
kTbiB7UAZSPzN+N/8ThinJGmpXpvMEVH6Joip7h10prIDMhEorIFfFzK30wkwwOQfLZyTB4r9kJW
uqe1srpLP5wHpsbCBZggBLTmxOpc4PLWjiqFMYXNcw7NAUELED2W6BItUMHkbfsDwsXZZIiZvAGi
/VwD7FPTLYCkIfV0c1GcE4FQToB4Nr6+6YusoWKVf77hGcYOA0jXeT1eDPSHZbUPQB3Ny82XC5oz
6XcaBf8+/UBalr1hlQ/ggE6eGjv15SjXKzPwCB5V6aUX1Q3TGEPip9fi3bsrf21xeYnHVuJMwfAo
zET1rxzdChJsYFMdNUSBaHduwDREdO88CaKwIUyNuCKaX1wur78dNANlLRyQOef0e89rrnFJ6QnM
VGxt3o1iuC//qEHrG2OGDkpXltPbOS0gaplcbVp4TzK/wzNAVlBWc8DAo/QVPjmbbYhVIkbASK61
hO0shSUor7sqvs2G/qc9gh+mOK9y21iE3dZ6ugTgRcsUE1rerCngkdNSa/FM9JFLA8map/JMBvlw
BgXdpVgFJgyOkAoaHYZYriV1OY9xmE6zldwD0ULPqD4LnIFckst+8Za2e7ZDMiynLsK782Ek2/kb
m2wLbx04QSjNd2o5JdsCIIJj/HK6O1e6uauoqWCRnM1+yzeSdn/J60ptOi9hSjiRHsg02ns+OuFC
HDKtMJEoxgNLFCsasqYm6MLBL9i8AImzCX3DYezaxccBlD8riXSYp4+LQPYn5iHSBod7co3RDz3k
FPLeJpzHxuH6gXCowu5HcNVLZtDwG+1Cl4FIAK7JZsvDZHUkiHoeHFLno2C/v741vBjRD8UwkECC
SnqMDyn15q+6CQCYMm7w5oYBzc7u9d3hl5ul8+Ck6+YoetOwJ1qWWZYIzQbqjM3c0Dpi96ZJOY8b
/ltu+wD4Y/yve8ofIvgizCDqR2HwsV65XElDw9xXpUcwwHTD1l1u9gCWt5TPwh2/L5nGHbvpfR7/
lW79SI9KtiTrKrhWDU3kdRB3FCjoE/rH1xUZfjcDNnndrT0rVfRd8hKlIn0+cS0IkfBT44eGWz4J
+wA3Vu8jTUG7VL4XVzgRPTJp4HsI8RoX7xW9X+JW0IyghFJzvAGbbY90iSDXGdexzmB3Zi0i/J/O
cDSex5z0ZwyIWFHwjQc30x0lIlPnPFjogtmJTaIJQS1aqRbPIGm3ruXTOzFod/Mf1l0jdQz7NKRX
wLoYTtEQ+hbBPFgaNLs55EvIvny3dAPL1qejHM8K9x35QXB0TJdXNvpknca1FxprWNP5UvmJuSTd
7DvYF/PYtmb+fqk+EnTFD8FYFR9wwZmIZOTEku/LA9SDzCARmRm78/+vSXrA/B7pFKG2IYZVYc2i
HZ/rsnJSmG0gJcEHPU8ZpQb0DkotJmy9w48JXIndeHGSkc1w/cuzgVfr04WCx9XE2wgHx7LTnWDL
K/FwT4/wDzETzWDWRfPcixcczsLv60cW4MYzwNjm2B89XBDYwzhbGmYuK3Cia17GmnqdTbe2Am8c
vAMV1ql5BkfCG/k6IPSmMl1IAYuGnQmB8y1liQXcfR8cfshJJLR2Sfo3NQdrzyVUf2TAfKyKQ9jF
Vqk/+XkMACXisufnZL2IkO+rfky3grrBxM5ywRPSnULRRRIKRhzelW08cWZynO3yT6aV3RWiJNv6
4uk359qE60Mi8XVuAUIgZhRAH3gR0hslBfyLAYMAG3s+v1mPwZooWqM4ALcDlJzX9uVY6nc+fGgZ
qwSfogId9JxSWPrqp6U65WujX+cpIwuC54lf7MR+mZZUONQY3dw0eRshd7QOfo1ho2E1J9jKtz5A
eErmQVs9aW134BOiY/R/tADiUwDUG/tg580Gv5JoIs53IUUgvBuivTCLU5firlxnhWeFLOOXIMbE
ZbDEsUNH0nI7wQGClzc7mdweM1FCKnZByucm6ekBNpr1JZUfo000Atr6WzcdEZUhnIiol+ecR6P8
AM+sXzGK5upeuFRojhQqSiiASXzt5zm/z+sQCef69R4RNNsh37Ink5FHMmfb0JqRYYN4Tdg2scc2
HXgVrSY/13gstgj4BOtgMmNj6PVlrovMLttzwiR4K1kkC12GFInNthVZqTBOr+Z0AeR3ScxrClk6
mT0Ljdz6yBEzzijTGa+Xco1LRzJ/pm2rE5GxgiFvIgdgfLcTsvtzK1KnjHZvk5KE9PXZeDXcuczh
74tihrhO0DAz8vjVydqOp7ZfsUKQP4AzFqYDvIghK+ew8jBC/Ey0c+xpRR8kc++X1omzaiy9Tnln
TcFbRBzqgjsWKQemwquurlLVy7oHgUjgPOjlcXEp0yYCqb0okai5tbJRGHYf6DAeYPa0ej0yN0uv
Wu2gZWyWxSUR3fCzoem5qgwGrzKsWeVbIejguUveMoBmjEW0TfxVoJdyBX4X4VqILvjqE/VLAgNf
bmQAvAjSlzi38p//Ch3m3N3G4LU4ab5WY0j26/G10G8I+cz4LSy26QlG05h7TM3EWxdBku021fNg
9nctBK7gdcIVxAmNv7wCMQCrO1kTDPRewWmVUOIgnrBNEk0yQmaKh2ixLGC/I+65Dwy7Ad+xx94v
QrNpBT87ifqbSgZesEJOisyTMlcePqx9/sZGD9aTM61GFiFj6svi6gALWX2+B8wOWufFxBqy8i2E
NvFagQuHoPgNO4DFWeZLQK2wJUD/6c7yid+ReB7/JpKNkd+9TxNdd4Usol4NJp0NhcHFEuwx9TI/
hMU5k/Rq+3WVIjdY8ejJ5L7x+APwYFD0NJgtE5cyui9jxb45XTEF5cDD9s4QZEJfac8UyOjQ3mPq
tLWO5gXAdMQ4k5iIFGjDQuDPRZr8q0I/nLvFna52HwFF2Ivxh8qi+eWn6/G3eiOYnvFL6vdMtpWl
QoWgp8vqrQbH8aG253xFi4p0p/ERSeL8GQQXlAgVG0c9brKFwkhlOypQ17mDqa1QXznDvG6SXNYz
y15bBSgJdya0yYixlGzHc/DaUvZqVqS8zwtMBseCpxUFLXarhojHwCOWZM2xwpyz9aDFytz2Kdcm
sdaSuABn4huGzwih58MknoDtBm/97luxfI01qrZnUtUpvpksPcvRyvWl4ayVFxVtCquQG5IYbHaM
HhhSsA0v3sFtAxbgMQgBYuKfTY6BxzBDRj2guNN3JWww7sH2w7ytdn5XrPGfmqOHQXMIVvkcSbnO
hfUOatxwtDg7cDSbnpQRkLlid8S00A3WaXwa3gYLVP8p0r2h3aiwvo7RAdvqKX+envhsj6iAxmUS
u73up/TflmEPMrKwwIcwJOyfDYkPTEqogxx91XeOgITOCrdZ73Q1Wv3NwBA3aVc8l0ujPLw0Pq8I
+AtDdP6pg7tvpltVOiGP/K4BEy0yuEaWORuPAr9EwL+Zst2ljtYS9CRGfnZwZ7jx+oRIiMQg2HbY
m44tGvOBpHimBoRBM3hhsGFD3KPakx2wccxkFuUuIptXo8TCNr66WOzshLMc3bhkxB6NK492564m
v/4VUNqUFAYMuLt9AkSOi5OGHK7mhcqTCZWjDIhZPiesBcJ7kDoGtJ5s1/9ywulwcL4t+Vu8Tium
VFG9003Kv4WM+uoKK5BR1NFa0AM19oB1/FvW7Cq1EybfyNp8hFXwneeQdDweWNvh543jyZhwHrK9
hD+Weq9TW7oDazXGyRqLhDBfml8TY3kfzU+1yXaEzLiJuQ7HtXpVgtWrPxCuzrOZEmKMQoRdbTgy
vjLh/XzInCQC5wBRcfiGGOdmBOEaBs7tzoA4tEuSfC9KnFoM7rZDzexYfdTyOhLWMVKGyjqExS3h
oahfxzCdGf+6A9tIAql0SKUznZKlbVsQsjI3Bsgi8KkpwWVOOV6FqlgImYuTXZW94MlERqAHp36K
h7m+FUd6ONU2xGMvvEUBApoVqxyE6S3x0Evxl9GksjUo7BL991kdJJZ7NS3CshpRL/GO6hBIxM+6
+LUgdwfrnnpLOgB+iPsrmYaJcdNPMrAs/FZ+ik8H/AXngNMW55SgsefdMi9Kvy1Qt7D449Jqy800
8ifD9ZmOCNRQciz54oL1JSY+eEsYvAM6EqwNXFX7FFgHUU/aWjPYIaFmgv6KbVB4E8nD+htAftN7
S4vVpdvwU+fjub3j15LX2JUA6eZn4TbBPa/gP6Jxsnt4HLRRLSoTm/d0JtkiG5w+CsVn9fBHjmqR
MkAku3s+O5489wKmJjhRMNBPeBXi6E1lcNj/1ozenwzbgmgN3rZ4bvnYJW2rapckdqT8LhPiwNf6
GvBLqSQ/2ex0JuosIpa3GQlHkddXjwhH/TiWlCE8VIz8FRyzPKAsegE4xpssAXrCUynaVb2zuo9p
S/2jr1Gmd9rZLL9FZlXjAoQrvtlBegfRyTrrBWojnlVlGCUwB59ZRsjttjzrrM1zDuveHxFTF8L9
mfOYdxtrz8EUenh6O/E6sJuA0ap5HK8yPy3egZOQ2hJQN09AhVAcBjhJPOALhp7RQ1g874WAJpTB
sIOVnKmWhP/svnq6+l2/W9NyeGPu4KIOJcgDh5CCLtnuyJ1qXL1nZ8FSAjaqCV2d2VPBYpTmg6zC
covHP8XvhVB+yaCK6aUuLKRtBVaR2hdulrntYx+LCD78cCdNnNvbAlV3e2qTZQW5g9RIjG1IFO2h
tBWvP1IPVKhy3/lrYRSKDru3GA+Ui2m21vcs1L1s2nMNV850kgYHLlKLHWmE0BkAn15miIj42N/G
zy4F0U9on+704YFsIWZH/3Fv6u9rnA0nPYoOTzpbFgX3Tcs3SLaTL9gSgbhPlLVEm8T3ZZK/xmp+
XA18m5HL91IfUgJIWLNpu6hzRU7sonqTleWw1k1vHN8IrjHNgzCdxPga7dVqVcdfVv1T5JhV9/Wc
3lR5/kj25CK8s6exp9/8kyArWfUpNOuan45djkMiT0QPTTnKmGFe92NcxuiSLSJuthTDJXDKRaZ/
ghomw6ny4rc+h4rtZYduPLFMINmmfpMG/JdY4v01X0on7GubaKe6Y1fFzxE5GhyWFDr3rmZEL7u0
ygw2evoV2lcGTxIe2k3VOXnvM7lI1pFGHgxAOg2baDaHUw1XynosTtZaGZCCfvKfsSY8sXdaCu0K
t8dIifgxgLb468qfWmZhswrjfTbcm2/C0LbKZzm+dSTf1D/Tjb6WARPyhpXB/PfPQleQLynSZ+kE
S6TTwCMQQGk9sLgMvguOr3yttQSRd8uK4MUbYxHsLsSDDAxoRFwNaMa1K/Nl2qt5713kW+aQExuC
bJMpTGR+zOo+Bty3uBvWLwG8PVPLPA8gN/uNWTBNZ9ryIYGlfc089F7dQtrHeEFUJcpClKazvKxH
RUxrQlTWF55LpQW5N27sJ/kRr834ETPiMEG+6HKNpGKvAB3GgysAAZJGP8BAKGG4La21abW+nl8r
LjRLvFavNXsb1zir8c0EL8eQa4fbs5ynP53Tpl4406gxL3APKN9msRlRja04uWqJSuNkVLtnt64Y
KaMQ02HP2zz842TXJkqCJxotZNN/r5dBZpi4ML7b3xe8DDBpBT6o45DvMozmnAfygQF9+KsKWI04
EVHftxAEy8EfHlPslPUjN7GysKBaYpAfHtb0EOO3escFbAHENOyYs+Q1n6bUJ169Ur6mFNjdc4Xi
Kq13KUN+XIgigGHjw8RNBAarSt47HXXyAjQAB3qC/oeqqCIL7kAyJnIHTMjSbIE+aPQNU2MsFIhD
Gj9mpLIMq5wcfWMOnQ1Nv49gnQQv11xZdsX+Uj9N5nsvQYFxc2O5hZQuNduJopvdXf367OKdGoae
mH71HbMF7Kgo1o8ZtVopQC9baFhjCF2ayAKoL9151A9Wf1Dabdh5jpSCaMgd+cX/1jJI5VsanZJh
BIVQnWwtDa9gynI2WSiZP4ClZCkazgCW8VguuUxUHoqSfHBy5AjPo82qd51ysuBV8Wc0DML4OXLy
R7eWbpPxWLPsWG4x2bQlbPGUm/K4GXUqsJZ4ne9KxzJMjnTSfPPHibQuHDzCoPYnl/nKMpd0sEAf
VKu6fu7H90LGXOgkX6n+jduZOIVBPJVz46DYOXwjrvYMIreHUQO7VtydSirWbnSi7K/CD6HVChfG
OUJoVVDt1QHdcuyByOQtbH9zi7ntripuLdNCLTuq8WeORxUNVs4GNxy8aeTfdGlX/e8gFWLh6Ow3
in0bl2gviRI0EPuix8Rm32AKGJl4vcA3Sq6xZ2tSAkRC7qBiCMFH348DRfpbwcivvWBZKJfDSWzo
aBdiRNVdPpCsxtAgYwCkDPD1Q1avw9X4tGMGEXtZdONyJ3Pnidjh16m0NVFwKB5lRsObSs35aV2F
lxNYDwy1JopbgvGojgs0JXsaxIQPvFr81C4QnpKd47B9IvqbU7/o44BHpv1JK12jg51EpDV3Bs5q
nBVYioAXQmRe1j/5Rs23BmGk0O6CjCivlQ6uFcam/RS9n2CLagBeibnkEkv7lQUF8BezP393AYQz
3pSCP+gnof19lm+GyNNXvaXlCrVk9zpq+P7Im6xRBFOSlEhSSFIQ3QYLXbUB/1sWxOB4ese5cQzu
hA9DPw1uNDg0WeADC/NN2M1xvujcPfWHaqT9Sm75eCj4+Ika03MXPGof+sCKhOcuQpASXGoswCR9
4FP/Yh0tua89BQdrTzHcVZxVMGNok1Z0Mdq5LP7cJHJ00SPDvV9K3UcJG2EesKMnc8YZeyVRXHXC
2jKv5fCZYPlULpm4wvsJXNUgswFtlWR6bHYteATCFd5Pvgw8ycUIi7M558Fp4s4d1IelbEMYM7c2
/oO2Ium7ftdc0H9lFOHx872JvlJl3Qp7Tfutv9QEYbjspWdDe5S8NGVnA7S1+2L/kit3KBVbKC8B
B9rI1ukJCTSg0BljOsGCU6RDTdXiYyQMkdeMUvlztLXqYnJcVNxi9VoMjgYxmQHpHp8BKlfc1DpD
KHyySwva2CEbrvE+n46hvkiFtzZnUf+bMjV6wtXUnm4trizuF3oZjTSGkc5EnOssvmcl+Eqf79Bn
myyxh/GdtcYARsKHkF0SKGLiFNRJAnaUiY2qQJ1XaYuxovs4VJjK/2axaGSdy9YFLJsZp9zLf58O
8RJbHIPhz+sbUCQ3QbbRHgbi4HUV/rIrPyJu7k85Lg4pPsYcQwOj5CvqudRl74B5sB/JHFxmP88X
0NgrakArge/4vDD4nLmAp4E1PQPcltdV46pIuoMBwqny6uySQwqNv56+geEpvslw+gmoWSjztwtD
Vnvayg+izpqMXMj9/VJTKV0cs2Gm1ZyhnQQeMURByC4ESXt4MMYNOjJMKy/5lIYndeISMxeCeFPg
LoWv5cDUr1rl1Uc1HZWfeDoIrUc8btJ9dLpTzECNVZ1ZMLSRnAd7UVzxWHfmtW+/5oeTUWlwQ+rn
hCQCrBSXtdyz+mjiqzC4rwSHcwVc653NONpfqFnDtnhoGhGV5g4gvJ6/k+iaSj7wMJMl0lK2w314
tjYvUjFoIf5xdF67jWNZFP0iAszhVSKpnGVZ8gvhUGLOmV/fiw1MY6YLU1W2Rd57wt5r+9/mV7mu
7AFRqXhJr+a22Ux78Alrw423zSLfIxg8eGtzzxF5Mu3hE+jXrsSazuhbWTPvtEXxqPAB4uDe6Pp6
KnY1ucK0tD6wn2uqrxXkrunYuZiw2OVrFwnETgCCWqUkQGK16B+cQDpt8Lxc3jOUqMa/EDvjrVeZ
cbIZdChdbSaLNkXmUr7FZMVe69o25zibR8MqEn5GfB9DAg67FU8r1lAPSJBP2ulz9O32lT7pZEe3
epgWOh+C9Ba4LHXXXDiFf7CS+RKEDz1j5rjvWcj0lxEP4F7TDtQO2rQ4t9Da7UZyienMMKiwk5kX
tXReNs8+LZwxi7FQgr9Y6vRO+TAaB9GRZKBZXOgv4R9AFF9ANm+3h8ZcRLJTM2NALji6qrlCgQkO
Yko33tkc7CECZ7HXqo3EtP9JSkaExFNbsvjXfuehzvguH1HPePGcoDhmbbew1slBcdQTvFiwsgii
7txM/hIR/KJgpbKwiSbrF28WrMi15askUWFeGhj8KHwgvS3TS9PAycZXaDcb86JqYBM8h4TvH0Pn
wX2zgbnmDAKDCunHcmQg9WO+eCt9Wq3IHT5D7y8rtrG/YZZXfnlACc40TAV/FKpKaFbaLuCYwKUb
Ky+IAzozZ1DyC+Ig/p+HP2z1K2fpeDTu6Y4IPEh6oBL4D9y1L0hIR+sGCAtpu2Xrq/6nMiEpOHiJ
shuTIXyWmX9uhFNl/mquj7ypcUp9p7gB4D2XlBVRu7WIGZsf0Eytz1zU9rqN/zXthh8ETPyIMS9Y
/7TuT7UZ2EFZXXJbnYpi7VdX7F51znRjaelbFGz0qeGH557lDYpVRMll/YSPNeFZZnjZrBkbfygH
Hj86z2hkhEvBDOo7dFTnLJbXNPppxRvlaIEyFbH7rM3ecZ9xVu7oYuu0BSZ4lphV7au1VazG9gDG
IDPd6Ge4bBbDDmZdjz9QIQsIxOFRwtHX1Tvgv/g+I7L1IPQDoPBs6YcqnEk4Yw6Gb9NuanbwqQgC
qFmQUolDk9oiN19JiLqd9DjdLfrSJ4slKkNjR64NyRgnY9eD7kMyhK2fu5iy/6GkHwib8ukF6AwI
12GoDjiKgb4hQ6ykXzGkEaSTB0ojwsSQjmQI3gUUcQVXqlMJeILdbhOlH55A6WliDEtPPT8f//+M
5EF7E+8haR8acJAOyRgzd0oFVKhboAK+5ZTb5FeV1jESLWMWalkhX5+KZsRDw77FiqfxbfATlwMe
gQ3zEMW24lN8UT7bfyx5eA/nH8kWMUxGJCAm55jzzXs2Nx7hCZ9Bm655frjZfSpBPG08oTCDUJrw
Yy/UvYo6GqZAf2UKyR8+VDTb7ERp9to9G4QrXzx/JmKUQLylV5lul69RREYduSSStBXjLDzc074p
0ZJCHjXcqD6k1T8Pwxp4efE0lcQFOwFTN62nMLEr45Smu7F894wrhPGT62IgIXsiyoexYsyquiDJ
ZxFfuQA6pI58RDhNUC2xoN5YM5VF31XE5CA8uGSttjB+NZUxEwBVoXeG8p5/K8TLavxMAGA/w+47
4tSsp2xB1AXHLq2QhcLR+7ZuQDJGxFGtyVUrWWufJkSBsJS/qS5iRVsW47F3KDpT5kEuWRWigV39
WtXVsQHlbjI71nEBlOuisb16oPeiT5OcPOwXhjDPld3ZcOlhzwpfcXxvzJn9TT+XIyTBl6l0VCHd
agLiGjp9j0mTloZ5415CX2eTJPAk/9m/EWcWYGNj1kyiEXS0RTRiNWdYVTwDhFiR9cYwK9y1s4FW
xt+iHVD9VwYfkPOA4Ax+kfe/o/09GBqvLdNK1vrga7pTGJxzJp3KM+r3pvnVNV8aHlFoEOG/XkFk
eMlhSmIFjA4dJNVu1+qnyXTwvzUNVsg3PsZI3GGOYv6CKxbjLDCDUlkXoAMJ+c4+TOUUhQ9MruAH
K4lIpxVD4urucVyiN8B1Q2Sl8m2pK970gP23cituMbBPZPvHqjp1+nfS3ibyIiI0qPTKjKytZj3c
fciRxJ9eFHUZkFuDz8QE0Rd+ycZe7CB1bSpsqUDqOCuYn/Nlyj4TkXNE6DqcVD4rLbOrksfcd/Xi
aMKl58IXQR69AvDtgDHS5Rgc2MayE5Hn8CCbUdyjQT0q7C2m7j2oDQblGGa3YXE1WK2aZ8bowz0G
jJmhhC0qIJKUlKYFknXRN0RKoplEv+eBIhYdT34OBUKqPZD6RkEoxa+DXi7oLptFomw0mZkKjvsN
UMmKYUx31OGbZkvlC4JRuQ9DorF3bb1WeL7b0JGtE07QJ3ynSbrTfwxoMyRGT91vjH29/fOoOOJ/
jBpT2B1E+knqBpCtVn9aCcgbOj1SGwfcurgrA8vVFZx13SYu9gP6kqKYz9ZyNViX2i/XnkZU4tcY
3hr6/j7+h4DUYDV4vGfJXZ69RDDh4VeyBFPVi8yAPtHwd1sU+cIpir77gr0Oh3DRrJMRlHUtb2rq
i6J4GXGx5KgAVMbgpcfj1aKJsozfLBGBFjNrFvR3Z+h8rDMi7mtqtwppNEJARWL0ewEuFvpQH/4b
tdS86Ol6EnlMHv3HfF8PHGHwRb0FqQsINkvrUwt/VHmdELo4a+4E18auJa0YpmEIyu7IZqszfAnO
DtpMNrCO8msFq8I/powHUtZ3POoLAbzjAZ0lwiaDZjvakAZEVekotcMKq24Zvi1VbLo+Pm0nYSxJ
pedqe5jAODBIghNXPtzdHuJ++k/JHR/8eA1YgzUmwGUgotopZTWss8nvHZGURTB3rTOyXkuXcTOv
dxn1tftHob0h9EQsSpAEJfGH71/MeY/D9IBuiyAYTpUcEFN50BmEdwxzNRPOEdrF2kljkEkI7hH4
gUYcdiHDzvFNJXNoHROZiJefYzw1fTn76Ui1SWfiUeeS78OG+TEigm8cXBJIxev8qA6zCoKCcde/
AW6K+d/AW2D+8NNqGA8KNE4mV2KH+lFn+Gz4lFNzLIPKCBXQxTgQvs0ovCKjh+ozpztBGwoBKnNJ
YQmJh0hpyFUpWZYZ1wD4KnrGnmIUqPhXoqzK6h5lNxXlOEYFzWFsORm7yjjmtxbhJi4NgkHVbM3X
LkqkJFFuswAAj8Jw9H8xLGvwfsG4aYhmrIzMwy+vZ1XeYc5xUXhHADvPXBVCDo6tuOyR6SY3/FF+
tovweuPB6M9djxdqKYnH7h55v7W4pmGNFEid3DKqeWxGtxh2UdguxmRLzpKezGsPn/mpQL6PNWLD
0nunTv80z0WBLe5K8hfG/leTqBZw65Kgq30J/d07Ihjqja8wvVucpDKFPPiw/8dU07AcCCQg+Eg7
k56OV9pL102EYXgVJgd5tA2Ubo7/TjY+cuGiWld7dyAxfmngkgdfPKQWKpdPq394sBs+Zf9E8cH5
zOiGpRGtRNraMnoUuoh+INXiu8suUnwdyYM4xeJpzHcdMS04RrCxw/A7GVRtqKRTt2fsdCCCbFgl
/E0kGhhOUZIbtwRhDCwaHQbhpRrbphW/BWLuUNti95O27IOOjbLvyjutfceFHX+W7T6EaidfWqZx
KoxS1KxdwZXoHSbqAWmCgo4hSnp6IXDW+ha0twSpwroB28EjW2+MZ8TnRSc6MgRggMf72ed/tMai
HF90eE8tAkrIe3kJnlolQcyf50CStk0QuQgFSjY+vIHlBnfAFeGhKmMwisDIMvxV0+QRMN3XLW1b
ItLlUbE2fnwSa1wmIeg3nHcTeyZZQuPidP7c1tMx9Y6KKqEYXuquif+GQ+IgZUNuKlnPht2BTCin
U5LlpZPk3fN7ERZEwt5rVqFBzcc7GpTHkMWFhRIDsxkz+pX8P1NWIKJ2tjJRe9hIMiXrPQ5XNTgl
3C3Zd4QsaReCyJBbglguUSTPAlzhjOiLuHWiXPHmmWB8PiW+tY6iRk0OkCCIXhejO0Z7i18SoM52
B7zj1b+acdahYpptxWe/hHsLwMDLeZOqbQO1zZRtSfxKWUSaHxnQD6ca1wYen3LjI9XwvqGGliiS
Dgnvfs2GYYYf5caVcayQHyNpRRwk8fWQO0I2HgUSPeE9yXNZQtgbLBiWC357a5GDmTYjYcI+gL/3
HwmyPgofLs8V+Cg6RsFuQOpYD6LbKuI7MJ+U5Y0iRhm3xI0FC5JXyZbxH4Ox1izYGlv6CsMWULdQ
M3CsfhluQ0GL2I5zfdyxVo5Fh/BHdMatdbSsg0CtxIeZ0aOeze+y/EZgwjZdILKSIczkYNhiLNke
Mrv/4pDImMOpHLC1+8UzoHFPXo30QMJT4U7aqfw3EePDbqMkeYqQg5M83PXp4tfkd09uzrp8UAM2
OwisyqNZuQbNjoaQeC50TQZWXiATbQZeSJ3xMjyO4hvNALRGYBOTw5M4An5CNX6VrA1vbR1vdb4u
2iddQ9ccAovx+JUHWhtPXEV8P/mhxGYR2U3gsubsvYfIYDUr1yl2felrEo/VWXF16avgGFSxuI68
ti4llhC9pOHc+7Nl6YMlc4JipwD+hRiDbzv4M8wN5ZiQfCHzyuOtp7gML5n6yC3sqMxhhKfUmPwY
NjnhVmChIX2wWrwGiOgWnXHIXEV/sE8mQZc7X0HAnv7jtylMkbD3B69GeOkSUU0Ao777fjNhcQYJ
nb3S6smsWEBUbvSPCX2IpECNCd8V+hSDT2oWoohs2MuO3Gs3htIrj/ekMpeZ+RHRowHMi8FDTLNC
1/jBsPTUMaG5BnlIgLicUf0c8POHZ59SHuOotAy0Xcd8AWqWODmmxryvHe0hhef7ZNAb+eeIBO1E
+2MDb0zvJHrlwkMxmPgoh1ymDZNRkr8ag5s2sOeP3sSIj9tWms6eTDYp47T4j+Uz+6bYf6oWt+pB
xY7OE4fEpUZP/kGQTvo5miwddXGTaGuf+dBAAqIg7IjvUn4WWrMrFDTYe7N+6O0PT5Qao5FDPgd1
nYmijAf7Goo7lkh1cLZIhfOrjaayFoaDSuD27G2q7wqif6ZPiHuQW8T6b8xGlyA3/HPsIFr/tx/P
dcMiVROX7UtAGkw2A5JAvbNLDBZ4bCooPF9KfG/J8kGyiWOY6qVU0aKemGBj7tGxyHLhR9cITgT9
DzJIH56xWLuRt1GTrcaKOZ9X2sQlEkr0TaMuigfykCdri7EUGFoyR6ly70NWesKvLsO/QVt3ZIW1
S+hjwEcImpzzsonWRIRPLOFBLrBQkrtF/iv8zIxNLJoDXAWIpgb+14TckMKJ0ivjqwuE776sd60j
vi2AloPCm8qDIuidAw+ampMDLqBEm9U2n1V34U1nNosrUgfhWiBSKAGEoQZpHRIVyoUd75TS4bPe
pR0liPw5DFcfa2GLEnNJFFsF0YG1UnpVwB0W4o+InaYyL0Fhd1p6LcBGik0Ncx8LWF+sTkF2aEHU
Jt4rg/LJ6qG4Werao1v7tIhSWIrNkzwlCWfHBYY1OaWkhtu/qk3GCdx4NPAbCtjmh4cC44uIk2TJ
LKnm3WIMxDtnkZAGxJwPwMAi4u2z9nNQE4fOX2UIIdP9tyLuvrUAFEWj0Pd4N0te9r5jSE0Ygd1i
41eo7X3SVCZK+goegqwDO+0uBjYPbXTn/0zRgUIzoejgv0xGcE38VaTkddMe+d0lJRLD+0SM5DTg
3axZOUGnG/xPUubULdfcYEwNZ8PxRbDwwx3K0HeFgpAkT90goswIODaW/mdRGhxKADoRTbf50UwX
F73kTuHlLaDqMiUQcIdbf+KXrqwAX5roJenGBenPQHWOiZNFAhU0xQZZm9OYLRPD+xxh6FkoEw3E
bTjQDTN5RSqz9XegOY2mc6OMyp4SviLSUQR6JMgPmX8dUF31zB2zCDdt1B76yd+IwrlmCBIXu//P
v1WhsOfkTew7fpjGMy+OM7V1Dg5j8m+KhxpWREjyCGHZeGkojDRmWduWeGVzQ0axzsREX3G3IU34
ClvQfvUjOON9lHE6jmjpGkdCyph4pzH5JMEcMxxP88gKCeMkadTaBvFUFX6XyU1gn8vfnR5ZMvmM
OVgM2FW7/EmzHWc9QGUI1PUvNV2Y/4WVC200+JsfkaRxFGPtKS8GUrXHmpEsnoGvciMh7ETfgIqJ
gDyMFXev2LXCZ3Gvpk/uNevWPGscL5i7/98bxPnuMA+0ecD/cEfWbIFEW7QeG+aePkxp5rHhtasu
8psE9qS6cM+zFkmGz2IjbjUsd4WN5eIRzNP39Ex0zWRuwJeEyiX64yzZk7OtQt5Kdspa3XrZ0URi
CRd3q/lngZgPsPGmrT/u3Smmma4BXnjTSfF+oEvBEDZ2hf6P7G9mUuamzXfVKym2c/Q6M01xzRZl
ZNIFIp55QIh+B5PQjn/QtR/neN2LeDBJd2HEOeyGau1PG4WQBcLBnt6K7jxBx0nUX+gmPk7YlK0k
hauLwn5P90cOBHJ8X70Lsi3gXVxI7THKNqyc8OfTKS4ZiecXf1WskSCGoIvcgovahGmof9I7FScW
e3LFVwnG7mwE0LI3A9fLpwE1iDVkPCu2xuSvLt8FhLEc98cNO6deMa9zumqDhktN1kn+4hNDPil5
q6500BDTg8IGsuc296KsvZWLK5MnQUxJRaLs2+AeQlwEnzPasPWjYS987ncbBxaLCkar4ey6XWBP
ZoPPGH3ubhXRHnBocFbHJ9Whb1XfJLZPTw2+4bqU7xJnnXji8PUpGPbxhZCn5tTzSgBkj1n9uOnV
yE+QhvuPcmUUDmvnIjgaKDV+s3aF6VzLTtglswF7GjH2p+Aj/xQtew4v11lVgxYNDujVYBPE60J+
V3uqEvpufpo6sqPCDrcBw09UHEsGKMcS8C3wXH92hefgrGyCr2o7ZgsFiLraqBf1q/gVq12HrQmb
1AApZjVeY3p1bnNWX5o7wVM9s9fgdtL2vDEZqdErzVvNw5ANT7dEMhBjR4ZqdB4IMuBzoJLysnNV
3rm9GD7zmTCy8Vf+FXn0Svw2XDqmpFjnxEJtOMuwI9dzvFGyava8/AY4i4psagZu9IiRm2Fkowqq
nrKBh7ZkSPvkT0zZzJlrXL0KHyeCpdLJ6pUFNaZaMjm7M9xn0mQTDatsi32wqUfeZPar1rqa04C7
eYFd/Y3H4EUzKaLoZ+AFVYs4GL09meEyPeANTfC5kqS+y+hHyECKh8XBesrZqoj3dH4KvrumxRzZ
Yc2Jb5HySMJ9BbRhQERhrlGfYVW5aHdtI8of9XDqt7txG/D8BSumWeDk5jtdJmzTGeEJf+P8jw+N
aPsdOGTnXosO+ybBWhHckZOUtObhVHz8lts6f8iH+oe2HRoZxdbL+6cshl8GJ7gcmTEaUPSQtjMD
cOWlt/IhUoes4QF03PQmXErVGmaHYH7rBDhT0ZWbnnlZ6kDgmk7DeASG6J8AOvPDIlQIFUjCXo+j
HdliQ5XPxIS827mEqB91vsL+QngqI5j4H4IJtpx/8b/ykHiucB3zD0FytF08bnL/3v0lFPoO3yDU
58K8NneKDsEZ6kP/IYk2UVzXbpssfpq1JCGwQX/EVhrUMtB2tmCkjLHoK564nwxI+fzQX9MP6v8d
6BgAfwQDv5HHDa5aAOBwplN8xVDP9a4zPl9q3rmiqWUi8oUuQtGYOOzidM3NJTwRDPez5VwB7IPv
x6lAUpHNwPCNS6ZzPQtoOarbg7wy09VTcIHJ6l+lk34zz518Qk4ddi3eFuQ007Tg1jGxGU+9BGWc
loBHZ45YnK8G5ozqOixczmAWG9jz6+qPiRvXmqbidz9ZpLqrfKUz1tYOzoS9sjLl3Yisj2j6rPbp
94AMw9iM+p2IAJ6d7MrcF2Vov83Y6A5YL1Ev7fOBWdjKkPcF6iEOdRBXmL+YUqHJ6Oxeucwr8+nM
R1DV3C8Gn3C1VsyPEKa3vva8Tyu/D4P7R8wW8dELa6NmWyAbdK9ifc6vxRzhVR9QiJXCtROZwtCr
4eciqCQ/pkf1f6kDFzJ/yzxts00gfOvNeIxoJHiCGMnc4/LMekNZ5//Q1GH2AC/+6hkMFGxJofZc
qKkBTdgQMWNlhYwuit2ZKaO5Vg97bYm0jC3jG+X6bTZqFevyCo+G09m4Mh43v6ZfgioZt2Llmlbe
2weu44jTBjR5l15hieukz23pBTkBYwzME1S1o7ULXMZG3/q3YrnVH4rpglfnkvF1I0xsHF+cI+Vo
fdHO1bAJOZeFPXlIwwlZcWz+j7bgURvW1QkxQPmPEGPpf+EqUY18k9gxshPSBP01ySRw6A4DBhC6
tgafBtD9iqgLq/sWiHICi2UX1otQrweaXtXcz3pRmrrQyZeuBdkEV5AUHMPRrqkHWbpnlDjnvngP
BFyVr0YB15ivdOJjADwYW4JfiJER93x/TFOJtykBzi40Y8FtiMS/uxnWsvjJh2Vq7Sn8DUPhVNqK
ph2h+snnUTkD7H5WqN8s8WzEXxLhAcGqY+/ebGjFUzpFPuGEuARZ33XYQza0W1ZvBwZ+wb92cPj5
JHyVOTJKl+GaNB+YLgG7X74Ds15ZBy5ICYjo7VezD3GvP7RgDy6nXuPqiwGOD7Y4A170t6eDXKg3
dG4p0BNnajbIK0lLxH2yQ0PPVJtdSCCc6OcGYsNr0o+/c3wHTPssEHApa3LOE6W6i8ql2ABzVu6Z
d6LythA65TupIk8sPxXcPh3L7t8p5Jln7hGwtseiUNOBBRKCpB6RhWHrCKxM+R5ZPLYV7y/cDuaQ
vi7y00DUD4huriNWUbsKJ+4VjobRkXts+z1UgYTIMf6a2fTVomtvmGESUakE33pvG2z79WJZPXlA
S4JRefCC8uBZN/J8puLFcTBp18b40XAn8p0lmKFgXU9o4K0V9akDs9JYNFzFDFp+DVI+N6Eyrvr5
aaheTD+Yno/FDpk5E4023lSzSgr3DGkNe+BAzJ/5qrlUixZaBnPkelvWLnPOb0v5M6W7PJ4g9rDv
ZVW25AedXmcNh8DUI33rxUOzDlq0DyYXixE3SQA0ippSc3l1BBSRA8FLwVwp0FpQVYj0ZvQCtcNe
VB6/Bizz1mEcGT1HH+mclan/IW/tOmiGAD4gej441Fi2gEjA6k5xBPP9ra5EDuo0+0f5Np+YbbuU
+VFvv5iQK5e0dvXho6qfeCiGZzAdab4pWEmjLh7htOlqFBwHdSWx0+/jG7qwuvyZYiaqzcFUvmjT
quIwmYcBILC1aJhZSYEJyVEHecTeh4KXFU+kEgtnfcfFr6D+5vpOzB9q9jc10kKMb2K9j4r7KL6i
aF9I/xT9p34DnxkwRrbfkifs5aL50GHkIVoVMQcEFORy+oYjkiN9Ry8zWQiVHzlg7BpAMep6Pjne
4KrfDbhgSj4jniyJZ2/wVy3DO9btg/qPQ03hFX0Ow67RrwnDPJhPvXesqdh/M66XGL9HsWlaxiPI
r7RfM/sn3HqsNXwZKWXUc2SAKTHLjiOkoOrv5G3D1GZLpTf7nPRxH7mHj4ol/vZYEaCm6zJQEyUr
dDrBJkeWkNxGZm3RhrqNLz1jwMU91KWMogCkAaUPrj3PufLb8BmMDD6bdj03oraJY4UqhfWNEcHV
j9e5f+GPYfuYsmfwhq8w+vSyXUcsh0zsKFWYBhh5YcCGGC85xa10YlJY0QhO/s8gHidm48383GnG
T8NXGNOm0luW6TtT/qgiOOel7BWVl6YvHBNFmWzcaM5t6qRFgC63kICsVZiEsze8JNMQl1/oy2Yj
Sn8FE0HpqOwZeOMhAi6mbOg5IsDYxqkNUNXVYProl5C8Y7w/1Kvg9EtJUDPhjg8lKUbxu2PqiWyB
rTfIZ8o/NA1kVvpkxUnVCj6V/y/UYQnaDXb7DE0dIELlYAHHOSuAHcb0k/18/WuxevTaaz45UlOv
wqizfWwyPCuBSL7sqM+VXDqivRmpC8GsfowjX7IB07cjNW6NYhMjYUr4GkmhhDaswx2WQzousn0Z
BJmHsFjhKwvmjelRb68iu1mdQx5BxmgtJ+uXv7smrzGkWM/ZHfnouxlwpQCbkecPXnpsrAN1cOUI
bblEfakcipoYluKQAmELcBBf6mAZoiQPsFMPIkPN7BSxdCOiY8N4rQ8/vWkTSefozEc9AZPxa8U1
cZxGkBIkYgJ973zwaWDASQ4yOBJo4JKKTeZDQ5LQMm3SgRX2rFnQT+nIqEGYoSpkKIcMXHj28kbw
0HY3W3aV7XSCGpXJugO7Z/wiBQB4B5WRlN+NClQ6NLcdJbgi7S0GmRlbNi9/GJ6/LthIWioGgeys
N4wwv4HwCK6INxvpYPpvxEpZRxvMU3siBbRfgRWTFH7I9V4mBLTFUNrZCZ6MjovBmfaGy5ROhAnN
dca50C1DqSKMeCVuvenQVevOTVmQMq2w2H55fDceDzYYoKakCKSsJv2NBvKZok0FOxqieAqms4Yt
p2Sfe2wFWDe+o9JG0zgq1knqb9pvw9CrrB4MIibaM7iBpNSwTTAgH0H+FE98v/q4ktQlnbHESMry
R2fOsuN6bvYCg0gTUNMjm45ZAc73I6NfmNzhGU8bUPAUiPxZUmmLAVOeb9U6SohvBqZVEQ5KlZaa
fZSR5W77eISYE8jDISFPD2q0xjNqfkX3MwXXilaLx3YxEXID84T5eosYLVjyrfUkULWEPljmKX/X
NRJM61A7VXEpGBiVCMaakpcRp7asYUPv2eBU5AUCiKF5I2pDyZM/Q6SSkBFlYmaLl7p+T5gWRDIv
rEmszSaX5saP8jIx+YE/wvSnK9YZBVMK807ce/1Pj8CDLu0JPC4/IskAHZXvQEpZITSlcDm0pa08
4+Ld5S9ZvqOCDYcPWUXVSZmM9RLAFh1JTV6gtQr8n0JgFMdn1hmoFzi38CJonP4d/ZGqPZv8NSAg
UaqLKNyY+ij+EZhk7TKl6llIS78V0B1tZ4qvMD+CkWF8DHvznKm/0MsUcP7hp2bLFBefSg1QE90e
kD6PASIqC6vndJGhRqYrP76FwKB7rdp06MbqyDuVaJUGmQJSJZalvQ9i/2AsqUO2Lb4CGMzlAy+P
mpzZdVAdxtCytR9K8En8V0F9hwuDkIacU2T8yxqtwDk6WCGEYLL4fgdSx2Se7IbvsYId5ZH5po3l
TvO/ReumAGNtuRplFEwxpXEWfPcGxAfeAW7RVsNyCQMsG1kwEHicP2IUAiZS+YS5xNAr+OVo9fm2
Bv69Tn23429LErcr7pKPahk7EYFZAaTlqbHsmclFsg+4MgQLovZMDQwMQJCaOcN2PHrsuLPAI0Rv
Sbchxyr73nvhzywbwDdisbU44zjIM170QVmGOmarHg9J7PRYOCr4LqybBe4KZrVs83ifDFnaw4KE
3Mn4riJvBcVtRQFf5DWSmUWtGE5O0QGDbMDe03F7IYbGjE7ACVoMGqSeArRAbQ47bmCiXe0Fygcb
3ioVqECNHuP4btGUE1PPv/GATEcGVzwaGBVmDR4jkkG7UiPTJFv6yZMo1qyuQnyLQ8GLGME+peEz
xYHVU9NBwATlp3KyFtlHD8xYvxTMPkbuaFnfT7JM6J6B21Zbeg1JBzd1SeAUIHJyourqJ/NyVMSL
ieHNmP6rqAEPcn1M4NewmcePUEJ+Mljcu9qillZ186MWGtPQt4AzXQmvNYXLoL6B47H2is4ixgBq
mjLZ1h4qPKw8yU0Gz3AlKYnPgF2jUm4UMrVZpmY8xZDYUqwI4gW6mmBte8wj6MJjukZWqg7egIbT
yJQvBeB9OZz4yJy+gIQXcOlzWjDR+J6bRAa6IcWIsWq5W3gmC+Su687C8S//onCuvG1HigzgBhbh
/aNdWc/C8tZ9uNFNEJaMpPmHw0aisHBZ/5ef47ooF+NPNGxgYM9ywDmVbaEDfUkJ9wW/d9JaR+CP
7vQ9kOmKDXDzSvGUKhFND3lCoQiBAWYFFEXHNy3kJbb217w4BQ2D+VObnyvrez4vuRJRTtC7Jk9e
PizB1g47NdAjFbQ1UFzB+0OKVIEa6mvuufwO2nWqn6DwRSlcTsYjC1DsRUdjWJEJ10fYgRd9+yEx
Mq2os8YAt9Cd5kLnsLbG81A+jRxv2daIIKlZ25yl1wCsN0AxxQ8KhU8s3YfsNHSfVHiGzGhRE1zD
aw6hbK2lFu/3QY4+IeAxAsHjPBWHBlZCWsfIc54mH/Mgw2+W3qQiIwDaB96h5fVpuEw70OQKrS9b
BpT/NwUB6f+dFHstZGOmPrt66CGYcupT6CKwVdOJEQ1TeGlVGWs5spYhx4JACySuxhQj21MrDh1b
+oAFnCA9UgGnDHeiwUaIIXYt0WOCfy2WMSs/9nrOHJNW8kB3Mb4OdgWU7WVLc0aTPA07L6hILYHe
hfuznOsLf6tR3M3tn9RsO9sbsQ0ea1JNQ0A9tXIvWEUQnU5vnqDAHT50Oh8mKrFxzi8IY1MlWmk0
w9UmOZcy6JoV5vSCPa9p4oFcpZANE/0v8E6+cuE0MA06XY66+m3cyDQA7dM4qGBsQKC72C1/Ejpe
zJ+MnUMIADpSXgU9aXgtwmvLAIbxn16+fSiTxSPlSiv/hnaVC58qnQJrFBGkZ1ThIqJW8e2KrsSi
XllNdIjAI9lK4QXh65LfJi+0J260AOMf4z6f7wmLN6cugspZtMtB/aIQJjxPJWKaENZmHYqbONsl
xDYCK484V7iUFhG3oAT/G7cdQ8oITA7hCczJ8fntORO7PWfHd3Bnn8IKZzsIJxEhOoxiqJ0uc5o2
/g0BlxLfyvn9JLWurh6luVTbj7kVV+KlmWx93eWbGz6azR1iQEPkD5iRZp2Js4h8ASsCQtJGg7ei
MZu9xXTd22hfYcVwMBHfGYQwxaJR0wXkq1xQJShl4JMExbJkJEicSRiEmEDdVzPq5Dd9tw6y2uVE
OJt0luo1zylrQyp71AXku/zJ/t1gVCgyFAcSa0f6hrUgrfBSEM4C8xEpWUdMfD42+jeKbTY7ntjS
hECAGz40fiPd+nz7TV89Tr+YJnJE60Gfr/sHHEx6zhQIU1i9bpP2pKcMYhDcEoYAhgm7PHEjJXru
lbgDvSWQDb3AZcyyhQdiunu2HpzF14BglB3K5BqEmwTLtiAOd1cxPhJhlAvjwqqLhYdo12QGh0SK
JV2q79iwJNzsJDvsTRy/JjETTo1Vg89JOlpPtN2UkMk9IQGCRyWrOd/+AkJnRu8IM6IhB73ZlGyJ
1v0XWQPN0nJVB2on9RzJ82wvi9Qd0i/atHAtse6PDmP90OpDk7oJmfBUq9hisw27C/6/gP7wJ7bA
sxkeIDvj/hjezK16lsrRgAfNlWcVDscepRNnio7CnOfaZhjnSHZyVkmkXhozwHsZjJ9Dsi+P3go9
evrN9oRoGmjhrI5RvRyVRyOtUWklPL2faBYG1dEvqKKmP2D53vAY2PSdhF+F7HjeIFgmFVEKR5Sc
iO41BgXJRitfvOv9sMTVmu3idtm7ZcLE0jjkc5w1yJFyBXQgGvesBPkT0FzyKNeTMw/2Kc1qnL/x
ePC3jfOrrYpvzTvy22dKSLlTYP7G9b8mIh16OZpPQX0jKI6+w/JYvRB14+7DPkEYmI6mnTXHsyMz
45MN8SqLr028r/Nb8scFml+nTWKf0ovk2TnoZCAxM1BFXiZ3NEhMaErNJbWSSkimfFtk3qa9AO6o
/uPovJZTx7Y1/ERUKYdblMnJGLhR2XghJCGQhCJP39/sqlM7ne7VNkhzjvFHLVRQwWiHurjI1bqT
vhP+roKkF91j7q45w5lxMUEHpvULzjDJMEnNJXlLn9EH6+OTBYibnT2Nlb9XDrAvhEUAFTbkaUjN
RVJPhN0oYGhEOfO4L1R8XcJ5kf+pZTQiO3mSeIZGULx5tSp02KQtEMCbbmuSSojJZovtPLIVIv5p
1ZUDGkoSSqmSlygo7sy65m/CfHKbrNt21/NeNngOTk9RitM61ieCTBBaRGpWKFseXyKSeoPkJJYY
58m4JVITPpGN4D5ZxtjUMIoQ/vc626cc5hXZebSsJUTpf5MrYTMoc5Jl5b3BO24EdHF5S3g7XfXa
jQLpI6b+4Zyq7+q+5oAr687pOduT+giNZbCsGgGBVwZXdOPBJ1+z+OuIv4N9NAXVp5WAG6M+ohsC
IkC49fC5eZLQPMXbxkYyjSCCWzjDaD2GSn+5l7xChO2T/faj0hEiRU8dZ4v9BQ9rKAinTx2Z/Rwz
ODtbjbNe/TcZ5hxCrNAsx+A3z3eUGVfmvJJUGDNeo4tuvZrnMGcGVrhCCYdBV5fd0f0tQLZk0g+E
cxVHOds4N1guRyMKerAiIoe9Dv1IQHQ0AyRXsE19uRUhd0uk5Z3Z20/Z28LJAU/FJBw7AuovZcT5
ZYefOY6l8V/qwei8ljI80MsBSdR/0u2IyrpxJJtyWVdSLkYuMoEKspkuNiD+nATZbKMMUT4gT2tD
ApnkbqUMPGBEdfCiO9XnUifzboFYGiGBmzAzuvN4e8HR0h/fnIhxsJb9fmZ5NNqwZtih4bdrMhbv
COggT0I2+RzBjzKr7Sin/YOb08vn1VdjbhHVxAPn3hIRRfhKV8aZlyn2zQBX4CBjMc4ov56Pbg3K
N9La4lJZ9KDyFN6ORBKhhR9l+K85p8eN0JYRvZ1MNQNeWXOG/ZyXHZSAQTdvr7V2tOfFVwHKOsNp
tFG0Mw4/MNLZW8b06ML1ijJY9XZP5jL69E8k9bC1eE/+QI9ZjNgB+KO9+8sD9zpjVBlvvXYgoK6W
FtL7WrweYdX0/oB6l8HgKW86KMpUugzWbzdpF6NyNkXUw7rOvwo50iQVVT87/z47ZeeqHqdQ0oSS
oZ70YYAVeTuJl0wXL1mkng0xBOLu1bJBjtv89W1VCxLcqRH6qdvZa/wCYkOOEVhB+9irk1nxmMF6
KWdjpPFD3yXSWo+X4Cd4iqDisGhkCmlAganW04FleIKxzsY9QFpH6Zf2wToTz2gnZxXrpPmMOoop
H8fx3+sCTF3cv5vh390M3spFS0MS5mO6s7PHOh3OJd9j5af9ApdWcMcmYcN9TTydevnJD45k3R9X
b91lX7sNuHj7tfqiWt4OCxZtazeYf80GMeidureo0WRiEVAP3ecprrHUwZaLbhMVKpNJhwGO9F/O
1hZYvvDxy2jFnvy4BzN7eUhDwVZy/mfWH/qddlUiUmxlGu+Y/1dPQm/IzNA3d3NmPg5avpHMTb2v
GnBIbH2ItLitSYPLw4Ty3dF2TevaouJKMflxrIqpsOd74eOPGTV0blI4s5C/AFtaQxrE4K3hB3Vh
epvzU46lr1dQ1Orl46SHs/YOyECVrga5IrTPgA8/q7Xi4CfOIZKe2U7A9m3ICxoYLjG7yQZIRzrR
f0C042elYfzqUQgjnhh1l2U/deIbER7gYu0jQJCZ/DMEsdXyXVvOkaioR66hjzlkwMKnt7plGH1G
83eyNcbLx9jVQDeDgvt2Jh0JEgufoVRte0zONItRP/DYl0Q+bPDOoB4kGxBBvzYrVs8c0prW2dL5
Jb0IG9JXQlBmd1Df2KX8/O41kNCsLtkOeY1ko25DO4PkoMYAhqDihS704ZcETh7ka3b/IkcdTRsr
wf8JAKvnCz1aSJzOPC/9+rejptaY1c2ceLBcA7LqqHp34i0NNRRlTXa5BJMACutq2zugO/ii0gx0
JRD/mW/LCZUPzAgqxaLOl6AlvnXnTjeX7IEKIYIG4XCR7a9JzEiueuLQH9R9tXNSjznIUcI2xdcH
v0z+J143cLyn95gsJ/pO4RXXJ7MyW4D/8YHf9xkBJFNSDsiJTd3nkRk59hPvg1uYXI77T5IvsiOq
P8iIc4zt7YuYJr1AFUtGaJA0rhIZfw12XjazfwM8IH9dkMNJaX6qz9RxY71/WOkxmBXfVCp9/m4v
f1Xz7QubtnpTXOsXlTuy9XD2nnWapwH2SCJJVj7G7wWDBqunG/ske5QENJPoRPID6hV0hCIUIEpC
Bt1CI5t8Xmy7j6tLsw+bcrYb4EbZ/XxtWDGvvDwI2iC/z4zuUCwzmlpHxzSvPWoLzYHdtauDXB8m
V+UT9sBZE3OdCLAOsYo5rZckJj6VwLhqo3+HT2OXtv/VDoLhfzVMJMIpmiKIl6LT1aGTTJsSdSfi
EAoEgJqj8T6SlMKGWR4Nj9yT3LkHyoWhOab0rb/Ic+Wse0EyQ4CPsMq3H16GtNXnUZfUIB6cw2P9
Pt2V5YsbbWFRL7wk26SIaBYiksl7wnQL/RJSS4MZp1sTAUcYtBsltGkQAUCOls0ISERCTDYoyhSo
a6Ef5PLCwAFoS3B4sn0ezBOCWpnrS6Bc7BYJKkAi6EBpKNNIRDyAV636l8fi2bTiZs+ei/jrweFo
Ch/aoX+tEFe/ubPmZkVqCTAHbUlHxF2XFmMAOKdfD0esKsjHYE0XHzkAEFO9OmSbQUvPx8oGxXv/
OtbE8XdJ1HVzOpPuW5X69i3hBY+ZrToGpyi6p4y9N6cSwAPtGlL3F/2RY39T9QsM/6UGkyLALEPL
UkeyIvREvW5/APwwrsbkWmFQeAUWNnPz1JOpK20gt54MOtMSu+Q0c3HVFWBCyBsofP8RVyosjTyT
pGUS1mZwjwP7/b+YzZgb5ZX4TVrXkuCt4qd3qSSBoO2AHWGMwRQYNl8kBWBLLDfUvzwhCMlhjTsm
NkQCTw8BotjYV0bQvMPCwn2EzktkPFjcQ9POJ/d2eS8X+FC27nLd7NPHPC59NJpqtsNmyZJUUyuJ
PfF/tVr/U+QRqXFkfZDRenxS9/F4e0bwORj9EqKiPI4chunwA3dpYDBCOSJ1u1SOYiLg1Bu4HEua
3KBuQoWHZsJT56KuAhzugHYbORQytElDhvCNnZINrj5zGdgi35YkHhII1xOeC2SwcnVUUXeTsxcE
Pg1VyfuqzZjIJ5DTgDLJ+NW9SY92ilF3+os2QMN6BJ0ITSFE9aDeDEFbW1Edr8t2ZnAWMzjK6U/J
d/EwdsD69smmlMbUo7Hycey/8zA+kqyGgEtDwjKDPOPKJ2iwsF6ctdh7+F7ZF3lbOAkyn8O1zDCZ
YwFUZ/EMqCqypR0Js3UHzzbXvmLqjX9tLSLiVPfTcJTD8n1uDf9O1tbP+P6Cl8TW/cJqxEgGYLvm
8cnc6F36qcfEmr8CXn0LoJhEpBWYfcG1UuGPRoePLgYmLmjZ3eqZlqgen/971VXrQfXel9b4vlOk
/AaHtgwRAVBpU53e+ByrhP/e6ehEWK9Zg97FDEeXGNTf0IcIiayQkCymVYecMpE73OIElEs/UZdV
aTo9QgoE64aB2crHBPU0wDix0/0SdudId+SahHlizHBAvgnI6v568i7JcNC7gEmIUaEA5MhOZDdU
//p/y4+vFmu4aKR08KhZHfTjV4VKcKAFwIewjETjc5v9TYz1JBdZJiqLQzwht2rZZ4B8mOCRS5CP
t3mvfqPWLX8gFYnFoyk6q65NS2r82eIrFsY3mZyu8g4DOCe+A8dMvFeaFEdMhx7XgwkQZIQQuDBL
KK+/bK/rs4HQAce42TyltA8w+M9TFvjOIzxSE+SBqBRDv86qcujnJX/sAUzQuD2oJCJFi9x8YDFQ
BUh+DxYX7a5GpAxhgK9ZG3xgIEhy5zYOGB4l/p27qHDeJpyGaxkbkIFii8cZCWQWISoA1qcbQqfZ
GLUf8egkz4nwDMw79FkYxwGfymaIkEkJZz1R025bfVmTaPgeKVFoweDfG/0soZV9+cne5CSIzZmy
0LQ/YQH/fFNYRd1Xh96Sge1L/2JIMB3rgML/8f6uX2GiTaFjR5yA+AjZ3WaVf5/dzHNaz3NQes1c
9cyc/MzkKDdk/x3qe0CVjNmc+o4Y5hlfcsZjSJzGGNYpQR1UWa1AoThf0LABz57Qc0OD4PGlbJe8
kjk9rHq7rKQv5D4FCLpCD9EU1u4vH3ZNulDph8JbCEFcz2PCVOhUIYuT2C3UjuQObdObQrbmG+X8
gziLOXzqvTozwPFMA3bJ6k7rfkaOPOjcGQtoaS+LKX6gSmxsnYWvlLXYwhhlGsIeUCpQN3ArN7hc
Uvt46RUPNpToEO3MPGDhlySyETGQgjiZmH68Bp81wqaOzk2fSBzCKb+HTXlKCvyDbl8dEVWZgw/3
u5mcc9c+SneiN0GWbzQTWJ6GSWE5oSw+JccGFq0zrnZ7QiMP2GE9VtXs1/5fMEPMKGLEyc5uI2nw
hv7bgElj+oNYRaI5IwO4JW/IOD58DvLilyBs49+j9sBDptRrAP3xthI1VvwYXxgjSbsldwJir/NT
Zd6Dfk6JtCFPFahaBgJSocYflzclsQ+H6jGq6Shh5uSybj2TACswvsz0h6UTvr5gVduSnjHV6Yxj
LaFMbG5H8dcIqM7/l1jtH7SwSJyIGXgEGU18aCxahJn8GPTckKNYCTwVgKClTljaxReuPHAYlM0L
BleKQj9CBcr4SuCjZ50Uv40YeWb2mfogvrD4p8BmD2N6BNj37eWZhAg28X5uupMQ6CLnz4a6xSdG
hiAFL4Qn4Welq404vAYviacS0qKAx4q7lTCJFhyASGyPn4zciOb6rvlVgWukm4CMQWV5rEwEED4q
BdQQ2CJZkqBbgVP5SfmTMBTcNfxAAXZckMPaffUukgCcOik3G9yw6YOXH7EYwXCJn4zCVJAjaBOM
E/je41t3aKJuAbHyD4kdEwvyzvHYH1W/5o6onPrvs4DtGG8qCneURvBCVxJqyO0nrkngQijbkM7e
sde84XnRUT4Im5h4/CZDRT+4T/D8EwUDqXbQg52L2lQhG0ZxcMYjH1uoVPncfVw8maMtpRVkMEzn
g1W9d7Ec8HPGpfiMwPp5AiZrjq01VxoIK1cVWR0TwjVYxWQP4eAaL1yL5mjDsEzZj0U9qfPeUojj
jT+wC8wtzGQocnpXZYUQvwUdQ5pBbaL3pGeIyQBb44xCnkOB88oB0GMsOgrFM154nwMvtCL2EbLm
kt6BwhEpImv8ay1/RSyiCT+MGbWPzafiodtZWyRUCt8PWyRBtDApi/aif8u/+OyFMLP8TpQpTimZ
MlT+aUhjz803XtbtO/DJfqSOsPEy5OiMty2CD5gvJ6FE7gyUDDzDB84HUu+xE9AsDI+N6IesBmOK
BopPugK0Bw3mdbkl4Uj2sxz2S2yC13rTbPpLy8/mKBjrGWhwdeBwo22LCxOHKiF+tFw1+OTmvDW4
65ENGszDaPiKPesvYEG5BvyGSQOEnIzkQlE5OeXMnjjIKArAbZJpNQpUuA2klSH++dzRWJDpx0bh
DrdxeOD2alA5kKruNBtqAwAzeDR8klocmhf9akqSBmEKkLnpzfp6z4s1qf0+QqujMRPvAS+NSqSJ
eAPsHBwPeaPb/3ttVR8NiN9z4rXiO317vIFUuTPcnZje73wft/tZOBkObzYaQcw4zzMC7RGWSSzB
fOlIy3Aw+Jw9VNO9+DRAFHYK3w4aVrZQnbl02uwZ5Tmh/jHQ8fXW1UGRg96cEkv6/oO/JZZAlKLu
rKWBL5AbBZ3V2xemEx5DIgZIx3qy1pH1TSBOyEyMqVb3uHKbxgNtpj/xyaHiXXhkocM5CtjZ+REz
hNwIqaYW0X78cOJugH/lNKA4i2xERKLkiRIjwaSoALfyqSLRjW/QS5vqxsGAj7jc4DOMj0g1wZho
C1Cx31Izy8lObC2WWYoCR35Q1lMWkwPWYuZ4HC0tWV1T7YiLBcy82Kq/SON0kpdEVQlEgkMUAer7
SeojLBFQkCY+ObN2Jqhbs8iovTcUKeV44xTiGIxCJXYMOrB2KdntM8da0f2l4a4mmgBHRE5Ysdc+
o8r2n6Q0lB7Gal5s8r5YaRM6iJhpEo89EdU0DDQsDqipODYwDvxL0WKm/hvp8QtmgU/FE7ohJBlo
H1Dc0NCaEm6HaqdzlzCJ0Su0NxJsVrRtKbI2XVqWg8ne2n78U3Gk141r/QWszINPwHhFoBJnIWcP
IvXioqyLRV6Qwupa6IrJGBPUokOFFC88nzMuTS5OG9CbY5ftk8sYgfQP03azwbshcH4W3RuE/niU
3TXfG3GVgG/jH3IbHVhjR1UDzA4famI4wF68dhJpB6RVY57WHXihazpOuXFSMF3yUHvEBQB/HEm8
y8zeMU+Yr+wKCrKm2Rdd9Fk6/ev/8LHTxGoxYP+Lf9g7GS/iLf/O2s3dwkWKbRQKw76aJzQqXntS
EUTg/QSfonoUIxsGbl5QJOv8VBMiBCCkxVPyKb0+I4efRElxE/K20w6FosFuvbvsWpIHcMofzZnY
/ujfza+5asKIGIeYdibkNQzFFLZSgjw49i9EZHmGTfkApJDlJKYbxwwzUZtyR+Ioni7i8hyThimw
0inXfL7XEFee33N44z15nm63fENOhcwc38pSmr09OxzOBkcxjCvzzBPxPCZIYqa4Zh31T1+PXhFk
uByImqLr4YL/UTrGR/sb8FT7py6Iuib3MWyP5nQJWcEjksJNTx9/2kW/2j5vnvRFaVKEDB3Xn7HM
/39s+DaegMMCPUDux8HD3kcEEaE5W8SBtGVM82OykmbQNe9oyWos/X/zERKXHN+IDhyOco4yPs8J
ohYQFvQnWYhUi/9DdyEaBGMUK0GteXjJRI1gQtohjpm3hxDaphyPwM4x5CxIPyF3M8oIg+7cfo7K
paNKHb/sGwk+r4W4ak8mokBIZMYEVyUuFcKakjCC3Uj2IeYxP5Txj/yYeImNdnP4s6C7gg+RKg4j
DWZQPHBMwmRn4i3nI7ofngsuwMCdN+dxdF8vFxnLC+3TwVi+OMrJ6ZWZVciNcFie0cYm/+q3A5hN
pgeuyFanmc8puSx0N+NQoJs8Go8YwRbJzNjQg7lAvxTKRCF+5s2cyqYNrHxSccDg55qwaE6rlfQV
82hwVy3NVdCf7z9Cgzod8dauFB6ln/QiJCvk7x1pxsSlIeu+dY1FZqv+zUkv/GB0U2HZcqR/nHi1
zL9z9mpHwocA+fFEEo9GfsIM63OuzLtV8+/OQnKLG6fAHjeTTvpWf89fXzQLeUKLtG5XbJpf2bXf
Qb7WGeu4U66TuXIklUFi7mL6gkq8teq8Xo8rmqXmxAuQDYh/CiLrRd4klg6OBKo+LCoBWe3XMtUO
ZeRj4BTLcXYy/WrHC8TzxmcAzA/Ww7/eN0vOafCXe4E20Ul+GLhJpujAEm/Nddwql9qXiP+dDSfW
p1NypGGBbgi0SeYh+Zb76ZZVcfyFFqZ6K4U1P9bfrw2QYVW62T9OZ1JQQYyTES5YokiR2xfqjYCB
67PzitgBlVjgWN2n4f2PKQU7Mac4owMSP5A9Wr/iL3mvY2iS0GQ2gfSVrPhuUMLcObFxggD1AZoS
XMvPzpnGRckYDA11PwMB8tEarfvOXSI2eMyRdkz1b85Q8gLXzRqyzm++CY2wPcnPdjq29KnVuOnS
Xn2os+lFqWnJm0+9z/cdTJaB9S1ig3dT1KSTI31YSMNSECBab+GRIT+Js0hYHVD4IrB/euhbBLyB
vRe1LLfL4f1doNUQ1wxasb1IFVtS1P3HyVj9qL7sNpvmoAh2DVCLKRd5fPzFDMfHxXXPwF0Fh2Q3
uNWRv2M4jbs6ksMqqGY8qoD+JFJtyk13AMdhZCBiVYwrhHpwXaG5ttwS1AkZQIf03oXzl30xdrE5
RI+DjsaZbgLcO+hFCLsRvjWV94+Uh2XEe6GdGSQIXZZ36AdWcdheGT8zBi4SCafNrtkW12FVIdwA
GCPZEtnFdJiBto3TFoWKgWV8OkP1NSK/JucK1wC3HiQNIhQm1f3XT7arALkYeG4mJxHxumjuIoM8
1SqdLvLIJgmaE+RBKpW80kleCrBkUP6Lvub3tcWX9o9jIOOpJctmVUeDmxPGh3xvANM9GsfxFi/l
Ba5D7jJjBp8+q5ZwKTiRXkgxLyKMFsVVTtBD1uEVJBFnZGsGIqADgoAArjHubXBjtMyM19XIFc0n
1Z4gLRSyqFKPGEVMityRY7sYRPKJX0+WAC2EixQ7wh2r7bCgjTTgK5QRILkoONBviG4IBFLGD7Ep
pO/gEafpb0L/hpsmWxXTkvXLfwbmqZdSg5eDpa/WGf/zFrN70DRiiXXZHWvtr86IxseMT3pT3v3w
w1ckhPAqIEADZ0wwG/JVlweNlDCgPUxJKNoNbBcMdnwisr9s4oAJdsH9txVZqdsJMX8AmvlOlhZl
uuiwp+E7odqACqP/08SYaph6uHrmpwyA4NyTCJtNR8njKMnQ3YCaDa7yuqGRrA+cMB+aWxWveNLf
S9L5lR9ejWx3m/2738WOalx6x0TCe3lGrQrJLdBqJOSwc8C5Tb1Ey8ieS1PypeTr4UIktvRDJYlH
WDByfBKHDaZ05bl6k1Ty/tYj9Q8WmA5vSQlkfqtJGzbxpbUJeKopaneRhKCw5fnQZvTqJt/m6D//
qhUU8/1KxvkwtaLUu+8J2HXrq/XemLFPkJ3LMEGVpvFYlhQoUYSqJyKMAlsG+STIVqdthlEPzc+b
CvKfyR3cPD+RhWv0xIdHCX+hvBmwpjLRuA9mlbKDTQ0RbzqWvpV4ftTmbHSoFA2efnVteR9Zn4YG
t0jcbCrLdAoaZFG29UdTnj+HbcNnpdebV/j6Aaioc9JtQLc1bDq+JOOlnL+/S1hvpo2POmcVn+zJ
F54sHoERO/Tnkf6AH85yRVKAONfH9tZ2t1o6DU+f7Sj9tfqRUBk/l1HVr2lo7z91oCMQmrf6kri/
zJucnedXeZ9lF4NGpya0n94Qn1Iz6JbZTO63eo/5G3anTv/uw+EO0LxNIBcN7MXDDVAv8SfD7NWD
I1qeiCCrcXt+12NQwngT6fAEu6FukJZ6KMFnWJiAKePOZHz4mDwCBGVDTdjy31BObznlIffDg1wj
KumdGLN8TujqdM5sSM4VDzq1Q76mbz/y/tVsLG1JH9XnjLZEh4Cl6iOhB5RkbYhLvkA+7ntQ8WVW
uAok5PFrWdArsPxLKu20MVKymVX5tFbeF8Om4rCMXP7C1T0C9RfL3odB8vdP3qPTtGneWSTfRLCR
VaJc+JFUThY8S2hhYicB+EJkg6GMVkE9IEn+RfOD5mqRdWAb66wpdTQcQ2T/vVRfn2v/dESu70Do
TFo31TlLnMeeXR8agsuGFIYEsX08y0B9bvpUw3GI1FRGCRUgHk9KyhEEVcbNi4uZuEODyDH6sSAA
gHq3UNRclhV2yJDqawpbG5pkP2SLO6Ku0SD3uMFli8jFhfScLMzDO6xCKewPIx0TMb/Kb33Rwhoj
2lTbDUjFfscdm0xygVP+/oBywm1vx2XPzWXvO9LIp8URoKEG3yZW/cAbBBCjHGORBVqRJou/kyyc
jys37ogCGjPpZYnkiS9S81nDsI5wKOpo7chB/WVd/BCNzk7YCwiMPZoT6rlgHmZgTgkHyxCD+uhy
G6SLKV6UUFEjmUIDjD+TsCQ9EOmXiNqnVsHJ2LI1B0ExvwpPH89E8XK7ypWRmAISd/6jQnPhFXqg
dp5J+g7Zvfgv+OLdAZKs2Q20Hhw6Y6NZCFjC7Ln+THwER7pxBZko+N5an3xrNlUGx/IwQcl/U6Oe
tlZS+qfJyhLmJbE/3yVyY1w59TkFUsVXqyCxPKIzCDvgqHs9PABh5CSEAnYsrKWHooLBlh+EjeP/
8fmOys6e43AOMbvsJlecG8itysYhvuKu0469UMzNo98M5hJVRpHOhsb5LX0OeyilwcC/KjjdXOce
x+fuoZKB13kNIUvnCCZDIjtXgtfanj3HMVs95ozq1TgzjZnC/dajdnIoW3vwUxA1RKlTC4vWuTzV
XNi5ij0xIJKyyXiZqP1wSyMAtlGANpKIyJeOpwmoDlUyxbu5i9tE9CzSif0KidNiUIn4s2ll+YwL
gyJnfZ33y57ljpIG22dRTuj66JeKsYHe4n/gvyliJxt+0z56jTMZ4m1cEEZqsytLLDfwh+1XaU0j
PsbB4S4ASyn5YR3yyQi/IFpDfBMd8OTsQxSKFtKAl6Fo4pL/RYO6R/4CYqrQaftxzRfWW58f80Ei
M7+64hOF8NTCtg8/38yWccQ9A+LOtswSAWDOtA+gTAgAv7H4ANjuHR15ZUWvHelgBIMKcIUfprow
SwmK3+nwMrENoZuUXCq+CDlsbedxBWthW+IrxMJHJCG/kPGPX5s9yoCfZUpCYM2VpUFZTh/Af1zI
e0AuUhvBaUAcOMUObB7s+8bAIz2F3eDvmEkpPv6UkXW4KQawJwibJ/hURNP30JB9Rqz8H5M2pUhn
Kh55LD+8jdPs+qyoaAEjwgIcMZWixbFKElbD4Tt5eDT4fbbYIJZBA/vxPPFoTpp5DGAo3o1H6iXM
fgSiEd8H0osTbMIaBnnFUyT/flJce07F9By7PuoItJy8Xy9eMU6biog8j84duMkYKVwqoD32H8Zx
fHQvbUuPJ3stYlFCXeLgyaO3JIxm5ROiTnumSluRT4AG65KgIt8hmW+EaSFcJC238fl59BIjOrZJ
sS5J79/4jm+F+sxi4vnvNHJJUDEuJXHt+S8mRXYPzKf8TiI0a1oDmQ3Hwtov2/BxyRQ/W+Z7rqCP
jiJonchwyHsgW+wzWFLYyegUv7UmQxwgKvp4DqVvitvl3lOoB3DtV/DJV0PCRv83dNGj3z5lzBxh
QzsIKbuPoIi9NMbG5CcA0SWfMouz32YzczGXf+ryB0L2kR0z7HJYZeMp1JlT1EhRyPNz6j6yiPqE
oFZDg5e85c90k+/8t+4iU1u9hwUttQqeRxOqwGFZpNX214C1TpPT030QduhMcKPwJkW4X0D44oiU
9exKaHP11VIfSf/7AhACeGsPq7/QYUWxjWnL+bM6SHKAXImmRBLRUAIQ/fD4LCJt4uFo4CsW0knU
GQyvMbAQwZr/SxIT1WdSYcevdiqw37H6P5OCoAvMFcK5ScUrjCNKvJjoQCfvFh1X1qXb2Cf+KaNF
vpEIHX6SpX33tCdyGQ8jiCAf6ETBISctka/E7PqW4ZeyWJ4HmgF52A/kncd9ZNKqiiaUWZdJC3Cv
8BWQ/3s0ZGg1o/zC9d3U4jx6L7WvnJRDCROlg2UpwZPzw452p9Uw8VVO5mTGkVOVPlr6fD1BZNs4
JXLucgFOwUt87xF8EJMuiguRyxOC2EoelFxGfhskHdE/zGbVzEwWsP1pEiVJhKjrsee3HpXgTXfc
sCWrj4Smf0ruvceAHdMBExK/tWW6KTThBDejXC2ZsxkgBYV0tDx8vcBkn8yj5Pv1rSjhSwnJKGM0
Mp5zNnVdRejtpfPX4Bm6G6OWXvMDorerVTLEfRTotuU3LNymRx/usyN3xY/Q3AMXMh0+/d98x6qG
9oK5Bus3e34Ov6t5Zh2mDQnuNB773P2ItkDNEb6yph6f1yHxRse66Dg88AaMtEJjJgQmsde9ekav
OoIeAq7o4YdJ0l0K3SKuy9Aa158mLDfqCeLYgKrhMbmVVxLl72uzPgwEFjRgyRwAAt3khi0sT8Zb
s0f3m8Anli5nfZHPbV5RCPdfNheuQ44sTAxH/OdCt4iqmi6/T4DQD6AmeCmH2v4lfiZ7B3HrtpdW
1CKG/GnoaZXHHJjrk/lpjk77d/ERKYSAF/QRm25p7qiwJHNnNOf2x+exoYoyrXflY9cll7T60YuT
1B9KLqnNGhdpIZ/G7Ir2l/RPvu67Sq8k0tBqxpmKRAQVciOvRhnJw9kGlHgOC4VocHY3vPgrGTUP
7uBVeScqZ0XUFTZYv1sXkON3aycSqBmutoO+4D/igCD4fzB+JsNtJHW+G24VadNKix5mLptAxL5O
wKl+SAu8H/wUIuitqQ9vsihwukr72mj9EpGqQTAsklFTW7fJv079UfrD43m6t3PzSaU0TAtfTLrV
u1OGN6SbSdViSF3UZ6pfJnO1O7XW/GNynYIZdCjiumc/laVrqqwpd9bsDRcKQjar+0Uz2tY3qhgS
e5PwqGXWMslmkhxa1QZFY/+g+mhNvu5InDzskjRBEbpCuiS1C7QsfXqy+h09brEcIYk0EKcTKhMZ
8hJ0iiRbiUNgg1UUMd3sYQcc4zyyjOVGcCQwvtTcHo8xggHqrnb4iSa9b3LLw5TloXBKX5Ety/G2
tpYIm7iWHyKxjjFJDwHPCr98/HDf82pRmPAsTm8Sdj0y2YhnzwPUJOVMpeYyuD+3tMu9xiDG0rfB
n/JZTMpZYx9qsoH3reIjkmB4QDszPE8jA82cU7Hata9A6s79V7Ljw9CaC4ygBCCES4C5YZjxtkrm
8WHOPyFE42f+yHxESS9yBXKvApcOG4V4sCDpl9QFK+mRdZxiEMMhupFRlv/tQ8Vps5bHnYwHOcAn
mvd7izzRRNuPWVBVX5iM90xQVSfIXsYhRr+8W07SNU2Qr/cfLeyMsIwvL0ILPr7P+STBsY5zlTcb
/JwVXSXm7pJ0Hsog8+6/NBd4hAGOqRj3+qtFog1rOiVFKyBRjg9eWOzvC91Y87wRawo0W3VhjbSl
2WSl9+7CLEbVgTnMKwH6Ou7RE7GmbkrJUrNK6lOs7Z7yEpPMaO4Schp9C41STjUGde/7Vt5nWXTn
Gcrxm9Eb+nZSwoMebmJci3YGtdUwSxPTu0WLpj9mueKWyelxnPzQ9IB0fURqa1cqzDLvpu0qMbo0
7Dix90ro9kShS4fDxh5d2fJBtFJcRMWDkdjtd6BRqSmmeDEowrqYozzVlEucEHbgUPL3wtynzEf4
JTrOm/Zb+7+5vs3nPMPcP2A58hIzXWHsu2HBBUvTafjCn5Iu08eKe4k2HHYw2EGJPON5bnvLOxE6
SYDpiq+HUMru4Vsj0CN3FrBZiBW9q5fZnyTyvKRyg6IRkA65DFwaCxsucVEdGdZMXZyh3Pc7LC6c
dRzPpjkDZUebyTDL6546T8LQBtxpu55PxkkvORGHIL7kuGSUM/6fACTG5V21XYLXJSFmKVyU6M9Y
Z8oNuqeORB+3pCqBjhu422cZDmLpRXgdqJl/F0w4hHnIraRbBK/4mujxqfqQgZx7ktkC2ntcjgz4
MDbaOn7u0gv7EDI7En76f2BdqFnejD9T7h0dhxCO5Nq55/5EZIAtVA7eKbq5ep+vJFKSi1k1eJxb
v4y9wPOD20JNIpWTrQhTAuc0QwUyhutgzeIxsDT+i8CLSRV9rknq5lc58xeg3y0KHnJs4ZhqZmm9
AipjlNFJKyGkEhYZVnJwzclseJ1erJowPMGYHWslBGsT50u94fxjPEB+jQySCRpcWCqOIOmcECaX
NV+ARtiZdEPe2jWoeAk9mK453X3s7wBNmDb5nD9YwWqUW5gxDP8zoQ/uYYdxviJPb8OlDlLRpT8Y
mmiwBMRL0LGmYV3NxuXkKmkanPmSqGN8eQQIwYivBlukHxuO7sNFvolPJE726TLQS09PKF8IT7aj
sYSECRsS5MgeC/XiQrYFMjfCV1gPEH/k1HoTBJqRydJE6O3WVO7Q3cuHXm1hpitti8ZTqW5j4/NV
o5lPkScFiSk4fz46MHI64BSeSCmc8JCjvXpyOwawPQQnP0G1DQX5EZ1+rvmb06LhZGvrJyY0ThSq
vZkracKeEvb2rlZmGT7MGWV4LCqkBLPdkCnIL6eJiAg8bHyEijLDbKXr4X39qleMumgK5C7wq08g
u8qP/KEYW/xusMrpnBqgISqes8MSf6cdf/HHsvAQm8Z0wXoEOYAuh9uKmiEWsnf40cEsAhYXJs1J
GRUfQLiI2nPORJMTnX5KYKsptip0dUDO+GfBdNHwsvsxldQbzQC5p/yPoj1nopARC+ghDJzWkZ+S
9E9xNzcOAIac0pQhLjYsgS/KYmFUzk91mi3SL/gyh69yfHj5EGp0sHj697Bnw68AFl5OQ1OZ7h7I
TKW5+TEfKaOlmtaTe5/4MexShT3nJPhUMzZqyGFEuRwDpaMp/u4FhID+whvVuf0fSee12zi2RNEv
IsAokq8Sg7KsbPmFcGTOmV8/iz3ABe5MT3dLlg5PVe3aAbUeWwY25jYfobyYGbawg01Sv32G1GT4
g+/MY07p2AzgPVApUd2GMCbsXAF23KkvHh9K8oiyCR4N3hjqnm8MgZ7YnlSiBpgviBFXSZC3RX9d
+2tDt1mlh2t0USrpKNXiI4lXVFCINm9hPPcKaP5YUuGzJcuvMnnq4lvAWl3AaGrroSelpjNHA5QE
m1Rx1Nbi0lMLx2CXGZP14gBUQLgoeWDoEHqHaZvIVebzmX8Dm3fa1tqRO4iYFzSzFbhsYmvGNjf3
GL33SFMayAQ9SsZ23mF304MvqKZV81B4KmyxKhI3VUbVafpJ2mcMKt3Ct1TvDDgyMkOmbspP8w7Z
33+fAONjqmzHjnVAw1t07zX6ag/gAaGTKn0IHPmaNZCAcKIE9uYxlBmSVP8d4RQ5LV5b7xa0ixHQ
X0zfqmzGfG/Q/Af8glh8NvoH+p7MPIf5Hm2MX158WpCfNPyNCR6S5qSDCFBORQB6F6uj2O1xrQih
fB0Z9eFB87dyiLdMEJ5r/CH5e2sfElSiZr/4G/lCEFMb2P1CaEE9y/6G3fgS3+oUsiLRU50V7mQk
dAgMWHcJDrpLnN2I4ADVnsP/LDYmCEAYZqLRdDowdwnMB8tXgk4nuquCuOvhnESXqrEr854k+24x
r0a4OFRSZuW3Efff9DiT2qFiYXJfOPjvJK5mfLaAV2J3njAhUTdkv1TmrY++E61acf0P5o1qLyyI
o1TW2OaW98p7xcNZX+hL2n0AkrrcxzFMJHrhbcf0V8KZuIcYTASMqcHOlzcEknEdxu2F2iFvSb6g
AQp2wbiTSM9h8Qe9KzI38yHtrVh/JySnqF6V+PTSbS0fcM9EcL1QzoSAUXXMbyPaZAmIwobRGFZD
mfImT6V8S7HzbkECDyLfMpOg8aCg54UL4IjjpR7fuvaYYZTZw7yk57vHH5GVHyi5gmkJGUZRWP49
m5ni8RvQKs9rYYVObWPIaz125MNIg5Otx/63SI9Vee+FXa/ctfQEcSgbN5VPi83Vnhyy7mTKH9q0
VVorQMaNz0l6rZKNSiRgvMESNZvs+qfAwZhoalZVS6W/69sJAf+x5YInkAb6l75uNSy1KTlPybCU
PxNmLeoIhAfKKt9UD4mmiUsKP/beMjWH/0a4cMBBMu8yQn5cQI68qm5Y3nTFQNKssMCp3LhYN+m3
V7klBh6Ta46uXOLVbQ09hXFtKakVlBejeZOACncNkCutvLyDsOyfClyiZdubfcuWjWGzQQMvZ/Mu
yU6tk+eL288mmlE++PCrtnfy9ADILcDLxofVMaPvhYe9sKt3G1lZR1DvQddi28RrnQYBqaENf6/6
KIltyzGwtReFpTPMu5M/L1hgyuJBdWrq1A21dfmjGSCXBxPesFejKrzp+e+KTzFDRACOMHLleaCe
GQvJ2ElgFQhQfyGa4325DYpHKVleHx3Dfi3growOnYkBy+/eaVrLfDGjZdBJeDJhFXUk+poh1pdS
2x0FQiy+9ZatPrzyXCCgpTyqTrVwwoLpDz2NR2WOfEdr9wt0G2i6hfIRJyefCwMmSzZL65VjBCS2
l9VdB+kgJVSsxC3UwaA/bv4m9bsG1MND66cGxFtEmHWxEcjQS0Ut7CeQGKl9scaswbi7XS5/Z+M5
ih85BbB+SJyrEHA+97HZYylTQWJBPRRjOJH0mwx/oO4a1zgm2UjMtHgtylAIDhPfslFtQ5EY9Xax
1gRmUFsqdhk4AYY8H3rptCxPFiN2bcLaq3G8ssfm6pskrhyn8HsxfMfpoe4w7HQLvISRKsvqIRV2
YnVVxN3UbtiVwXpnJRK4Q/w1mb+S8VkKe9H1IsipTtscWmS6EMlA44j4mTitHR3yedZPDcmHnEIk
mmlcKRtaMGuSVRghC7SaZ7n6yqcPMvsQMiwOSXso5shl9U3Mti2pzI38TAPCjB8DwdfNX0AsF2sy
tmuCTuYPa5OPwbtEwzbILj3mnjLClnPIqgoBzOCaP9wRHEXg3avOPdgfRtyemXpORWzxCzL7XlvJ
90l8TFQGl62fbRRvPYmOPqsRxvaoRzsxvvloltV1Bvu92PL3+ep6FHGYgCuxHaiZaCgIJkOdAI4v
rHmMwsotAi4cNzCxmlqFmEn09ggHiW54VXyQ0jQBinjdtk9p5dB/1abCgJCsJgICc1hbHX3UeMvq
Nxl+kBKdO3hAVXIevuakNM9nt6iepGmfizj/LyArBr8l8z4QdoeN23bSfmWgjxpqRrOVa9jir654
9YxpuQhtJ8RtiH1cxEInwo9FUG9jsJMrvPWgo/o7+uPpmcpoOoNPVToK6FSMtZk8kdPzuzvIZbiX
SvzjSNkasxPtqo6VnFjezPrSbEz9b/Rmcs8XJ3q1SB2dE41nR0t0beMKSPU16V1c+xupYZCcx9z6
VuFPT0+s3Ez/VsRXg9Ld9nuujdC3AnE9+QSekNUN8iBAlIpOpfdK/Ov4TNJtj5ZPmN7Hmp8LFAfA
b9Nrp244BzHGeO3nqDrGBDxmZ/4GOxJ8yYCoFZ+M2R0rzHh464LfkPxAFwGtQam6p+q60I61/Fkp
RwUiUHgciE2OqBNrHsYIO0A0BEV2yVnOwGfJjfPY/e4W8Fvr6yTtRnUThD9e8i6wy16bMdXaXbAR
0D98/lwevMTymbEfI2AHBMapsB7v1zla6Om7SLfVjM32mGe8JYQJlq4GeKDOj32OE724GqDWQJQE
6MaXZy2qQKgW7ks+JuDZXlAsnNRJJ+okp1ZdvOXF9lcxyUNanv0O/BS/CMIAbX1WhQd/Y+8E1aMo
IFr4cD6huQYq3Gau9J4VMLvkmToPmamiuUCtml3GbIO5C6vO+CHwPhjSWBNR/EOe6opEctavp+EY
+YcU0d6igqTUukX0W2Xf+DqXxEIT2g1Z+HOiEyvwv3qKyp0LWW2uleIO0U/X3yp4Y+ajKfbZRy29
yfP1iY+6qHfFNljQqMwGR+VxULZ6ty+IVsvOUf/Spvdc+oy6a1e+e/XRVzYspYVgHYk3RbumKeIJ
bpogZud4EzEGKU41GsZN3rgG0mSa+NDiCW7CI64R4RF0Gm9MowQO+wqgSvvNc2xuVfeVxH+mUfwa
XGY5uk5MNv/U0XM9tVkNwBcSkxJZI1BbYT7BpSFyfeyv5HSyAWRAJ27DVPhM6W8zzDsboAD/rtBn
DvK7kCN8CPKVWDCxzp5diWQt6mNNblbCklYPcItkRecwkeBjHAdoNM/qnHxps87ruI7iRx3tTHN2
aDA0NBJOnaAL2DbFrUVoPEh/WvJZw06oIUPgNuYrNNWIB9uHXpq2yhahw2Ogozh5zDRSb7DVB4IE
798L8SattjUmDs2xHK3QcBQQIPM2/x3TmOxz7Abyr8yAm1LSSZhvi8UOyD5iUQ2Emx/a7jdnZ+ya
C+7zx9BfFxmfMJFkBeFveN2HKjQXVzQJutqH2cGPz62wxy+wn2xGJq6yvHgbgQmE+EvzoCXpeyH8
bj0PCWu2DHSm96WP+22/9qjmtax9xaSFq+l7040wHWjaBFjEBhMdUrJYCmBBwaClixohqpPpEr4R
UFcA6i0WULZ6yk8B6Xok2weeQ+BjZRqcucvSAWYEGmwx2DfK+0JluYWLq4hQLWW3mAKcM7FVzMB8
KuGASANMrpU/U8IpCpRI6qGfC1m/UTV77KmPrNVqAswUGiOkBVxpY9QzR8As0bNrm78KaDcmyIm3
ABQIr3nwQXgP2ZNvZIspyS7DuYJpiNmQAUNJ/lTvO5lJGfWfimdXwc47/RmVP1H9Ucd4JWj423P0
DCTQ1VWSmmXHxNLOd1DAdMUioGO0hoxhLvDkEOeR5X1A3TzSGgpmsdJ46TYlHg12PVQBmUHJDGbv
pWdVoLAEJZCbdax9Dsy1qfrVX3tWvNn0qVX8OYWDAfmyFFRI+cDV0oDlTrYqCqycIL2X7KQaXkte
/EboDKs/ZdaH0WlBvdUQlA/MbNFXOX2JEpAfV4qWPDzS3KULsYgMArXqaPRtWwz3VqGmujESoREG
5MRiPIETi7uJMs+gpxiZuwQ7yxVQNmOgWaxb4wD9ApI3QA9AdejgY0LmeZQ95IQkQTyq0aRF6+k3
qS4xDrUOfV+0i+kPYLKIL1r1TU4K1luiOCJriEJ4cBNY5I9UWBAXh/CUBOsQurM5Z2hqkHGnyZWh
/iE9Y7VVEJ+QsYJ7TMO4paUvt3JhKz9QOQq3cgfKumo4IdeWjjy9nfYdujcW4jE+RWeo/8q0zDcD
EnvL+1Jlu+0C7LPAkNt5VRxs2cD6sBdjC0kivWMBKtcdA75wY1kF+A+CJPYHBU5Loz1znxhYbVlM
0OGeKS6/YbszC0h8SP0ROOtxzKqAUSxlelNJDeutSFXW4wJfhGYBC+rjD0I2cwUODdiS4i/Ic+MI
qTUQFo9pqnnmUpO1k5Kp1pgo2yHG6kYMl1qKoC7cNi0KB0pYhRBSA2NGXV3tRbze4RMuHC8iyee0
4P0K+luDQYxTE+gFvk6Ryir4nlAtJRN+G+NyOsu4//Bdrgw4dYjnhMBNWxRj0k8Mx0f/VGwchiqZ
STuencg47D5RPAGrAIAM7EL613DULxhL2nvoOfgR4GplFeHWg6doTN5GpC8T1xGBamtO0oq5UBP0
neGHNE2M+yrJvXdM8RrqbDVsfOHWd28C70XVPmnwQ5lFX+T2yU18DnTxxUXhYGBVOuWf3qWTd+iG
cpaJG0Kal1uSvfzpWZCg9upNVjIKJAZ2TBqTIxe1YXPBQgoz/IMnbSEZsZfFnIIVf3TOPvBecEEd
FgcyZdzgEF7Hm/aQHnjabExXdAb+X2GUtyRxQ4rrQjh0KPLIrJttYNFir5Ca+C+sGOR6vq982BDN
OkfNywKFfwa/g7AJ44ghAaoediFL8aYiIkM+9QOCBb1yvC7eBfSHvFu+tjZyRM/RBqvL3QrvR8SP
m0G7kbQ60RtD2qEboCkT6GlTHf/NHzXb0MIryZeGD35H1M1FyR0D9mdHthvPEsx/n2z0g8pOotso
CN4xmIBUDwtQeCQQSCTzYWCPUwcnhkZc0aJton9NzRZbw/QBl1Mr30VkMiA5Md5NVL24+wtb6AaK
5gZzckr7huHoTG7v8TGarYs2xLXloyUeDZmuFV1WQVfmahuU/h1LTwyBWeCIBfY3yDUaWbR1CAu6
hDqdAnQqoy1+SwOF3aBImeF38KvrtsfDzYWScPsriKGzgJSuO+cy/M4VggqWDDBIcWgrVS4G7Y2p
Q5kLhfliOEI1ohCDiLRhpiusNFqKv4FkjNzZmaG16PkpXahtC1CthtRFaGP4rnADBhD4Mxkm3F8B
dQdS+MSVWEOSDF9pfMpZSAZ828s/fL5cPn2+ndDpdy2rBcnfEKXZRI/st+Ykt1ZJ7HKOwxTUn5qx
p4WZpQd/PqeTu5BxX3PNCkRD3i0Ew6m4aQdAukxq2dGV2PNwZ26qw0jvHkLDE+rRwuUFpgHPEj6Z
VrYFwmh57kWYhRF3hIeThKxhlDWxJZlcJX7jo9IG94EqRN/3X2rK7pIXmF6fWwVRP7P+I+Y5UxYO
2OJKDZE/M35YifjVY6zl/Q2jhfcp05ePDtVlnVhBEKJ69yhcV9KwyYYZpzGUlVxZDT8/umzPxptE
wI2Bmob6iF2Vatc+qys8P62Ah6hyAsEuJvw6VjW4HKJ8lTeSoGyDtxU6jJwFj4TKWsDqEBzBEsTq
kvITE7yE9SqLH1rv+Vs3cmvx1b4DgIKvRqmbh/gSYytqo3QBkwA+N5kCSIh6YcHDqg9PeLG9DS0b
WvZpFHHsB85EOFHf8e9t4Gz7tnbm4fFThjcWu6c+uNSRQVrd3IBCZJulZdWnFm8SAkYMGHffizUX
sET1cCJhPSjIGqi+wzuE90r48bWPUjk1L88/1SQLZWSbfyfRXfrW8xsAsF7tGCnSxlKc8shSS5Kx
hSV7Dt4bzOqZeYKWCbNvZESoFuW/FqMONLE0ErNEr6JN/pLYa6GVZ00JlTNwwLICdakTA0ZYlbQ6
tznFFT2FU+UOcxRdnJpbZugmyMjTJb8bwrhGHqPhGCxQvFUNkZU57AL21xpOB7hlODh4+yQUE76H
nmjCxYw1wGpmbA9w+pf+N+9m1gFCosEKAQAd1hqPMACrP38esrZNCztXXUysCWnM2dg5jBFZwOW9
onvEFIC/pXFnBlfkwKwpQdgJJFrpxIORJJyA+q7gdlEwFdTSLMM6lzFY2H5m07JVV9zK/ANHyUCg
DVIOuMKYCk+fukV8HygAMhz6ElzM4dthc8lD8qRV4/dCKA2Q+oTLht+ODpw5eCN98pPJz/xKEUx/
8PRGhYiAHR4aklVERRm0KUshcg1DxNm1gQO7TF8BvoKhlb5wo9V+mfPox8zH4pmgPaM1+ZP/vURQ
I9TExnClaU6v8g1Rm9D0LotP6Q9stCHATLbMYFUT+7bF89DD8Cxd8fDoLBdRB+N8CmcHlbFv0+E1
KIE1h8Jt8kDWpMFYIyMxTaZvKUTlUfX4Hw5vG1KB9yo3/w2m3s/YWD3UaQwdv9MfalL7w9vALYhX
4cec0DIj807tdHRqZYXPEv1n9VkIdsv6EV3tXtLeG+wVEE9BEdctbKQ1nSAtu3+TjlXKswZZzKJX
4EJoQVFg19zCl4yQB1p5ugvxz0cax8YmcOBiG92qRNEKP22YPZ3Gnw6tHbacLDPnkdqa/pgPBEaK
HnsI1vKujPQtYNnlMgU0mHEHbj/BW1sCApcEDMqrXFhxTdJ5emgOsTqnvRmWOVxiRLvseNgL4lqC
86TsaCilJfjYAGwWx5yYOsoR87cC+Up1gUGwd87ZrV2LO4cU61ZjB9jqk39Qhd4SN154dQS9YBUq
w5ZYe4Y7TGssFsPKKnQcAR00aT7lPsUIaLUAdAUOmtVEK5B3OqF8T8evY4bCSpm/A30qZjAY5zEC
4GeqbDnt8Q8XC2cJa2BuRJDLbNWv5WNu62zmC4D61bCiLi6eQC0RPxY/KLq53s5hYBw410VmAZr4
GD2FFubuXNrAiaR30k9PBpJa8L2Dh5AnZfXpDJllUnv4y/EqnRw13pPOzlGN6ZKw7GR5SoIk6uQj
oO0eFBpPIstQWWPA4F4a4j4EylBiPoCHX1u8lBbvxuoKKqOBQ/6EbOrX+i7FwJetmwQjwQramTor
YyN95KqgWYEUb3gooK0C7mtsD5GbSsxDq8AmMMWE9s89AdXE4dsEbWjrN1U8cy+K0TNRHrOMy+cw
oNnZjyGNMhZ3QnXQMGNB9IXPQsUeYLYn9M15E4xhEYxFlH+EKJJAtgUYMa8GwmjKUUcJABErvnUi
cSyEmmwe2fxbCxb5dAZwipk3f03AWQkC1CMbuS6uQsWPyTD5nn3ylMN1x7THXEEZYNjQgtVEOoUK
d83KTLqulYyPlWxlLE3NZcCiHT8K5RGbLieeOQ6zb+Ys5FzTuvsDiO5MQCH2qxyR5fAZrMfAEjx7
hIKPNApiLNcbkQBIohGCgtcoe1/Yov7HB2/Dd0lcrEPbqTXYjlLyysEJ1PcsfwuKa9yxBrgpH72O
uMlGDtztogjXJiDtJyLRRAlc8G2x/mDj1tXPf+wzQrrgCUD9V7uL2NSb0fv9Uil4uJGzy+U0wAPa
Qi3uUeCzBS8skED05N+zcwM/LMiRAt4AFWMFx9ObjQLRnlvw+OZgEexse4hfhyzdGyzCl/BO8BmC
eEydnakCdkS38IHuPrxP1QHLiMZYKmhsluFvNeyTL9TNELqDq4DJMt2DZHPOYEjjtDDzpcvRhfIO
bZwIR34bNkAI/dkgMOgjn4CEpW6ip/ydSJ8NeCIuVK1+nIM5+CF89Bw5U5bdJAeN+tk6/6tJU8kh
WZmQLzyykJrwCNZ3XqkCi7pI8xYgscDkcSLuu/1issmiwgAS0vFsLsPKrqQCLaVbSwvFxIXBDRfL
bI4VIL7BU4BABhL6KErBqkPLyn3JkWodRMQRSZHklvCZYBvCgpVjPmxYrBI0GvBwzQtWmArjYI0f
+LrxMuhWAThW4gYOLOWZzYV5Dq6Qm/zIEstNIbzp9WdLVuVJI+m93uvwlhs0ghIuCtqPQToUacES
pGBTV9wC3qwgnxlxAkgY2l9SwFFyawQYUuzK2U1Lfo0aT0K8HRHodOt6cExzx9qFYkWdKXFgaTat
wMAQwA9PeZKwkZXD+2IqMcuV+A3/fKioRIr63jWXtNo0aK3LdYwQBSs5ny0CvXi31gg/ENStULiq
9BMJe9X/bKu1IhvLov0sb22Fxx3QEazvZcZF6nP2Rvrjyf/rh99WI6PrNMp2VSMaZN+nvYPqEUS5
xrk92pigwM6ClFnCuFTzM4sbywsuQ3/ShOOI1x/8ZINGRHYpbrn8mHBAVLh9t/DmcWhJ+p2fW+Gn
trhE4hMmTIBOt9kX2nvGBydZJaxOPNRumvlZEqCHFUq8kSCxDOeO41hj7jK5hiOq+7I6GE2Jwon2
ZPgsOsy7cX6jABi2+CrPYY8GW32qkI26Q1GYO7RAan6IIoIDT9rCmi7sQ+SM67lHzgPhAzES5nUl
SZwdoScMlDuDPLrUK3dZTpHhSgwm/piKXwW3CN1EeWj8c1nxMHxLnU6LBtj1oE0W4w+DqWjBtixT
DeSoPyJxMASa1PwbjkmgAumsp7z2eLlFHVv9AJ17+Wkmh5F4xWyrk+PNhVSU37L4VizwlZHPWkAP
J+5ixFrBvQbHtaH2pfEeS4TWmsiSgCceibaKlzuWcHjsC9uKzg+DfjC4Pj8JqkMFXRBtkHabtERQ
YGuzcQyLe/A6JX+2GF1Avl7lGFggR+/1kw5PleYmGApWYbuxCJw6updzBE/JqpeijRTK31FiPcZo
FqGSslWUA1V+XtCk2Z4vPktdr/SAQi8ywb4jWxnQY8gqXGFgoW237f4NPQzMEbnsr5EtnC3g8VVN
ax/dBK/T70VMhSIbhW6cnfiuSqcQLpN0Wg9qiL9siS3JsQ2esSCRx3U1ol0It8xj1XLJqosCo+qp
I5jEXaBgU+3boJELE8BwDhqELPHy8hPYFb4lTLjel54+K5muje812KkjslMO7KWz9/J3M+Fczve1
HCDPUQqxxj8leAeVb2HnYq/RwK39Z1vOcIUtmeFW7Mqqxe4lJdtmvBtOcVgw5xusefbitF9PqLxC
2A+IZ6oOOC54Xwxw8wo8hnLg2bUMc7I1CAD0gFQ/AsXNfGmVv0FrDqAsMpRAM6Kkmn/NgHdJusxw
HpT6zUIn6ps3DaGLb7c5L7p3Wh1vWVzGeq1O+Dgpf632I4ynMrxzo6VuZuHZhQ8wglnLQGI4G2DQ
oVV09N29Rtwy1F9Jf/fKw+hwHLLPFJ87OrcJhjung3eYu/2m7rZ+tAyZs0T6nRY/m/4yAT1rKTkS
t5T+cqRISxK8+XajxisPfYYM5tVpVgXhlwzDgXkEwuXQs95AS6TRs3g4Kr2L+N9HrEdTMDucfHYe
7q7Mt6O3jLEri3jpfBPE7t+4YzUaz+ttDXuSZQQAGvJvEBSCcZv9JvxhA9ZHNXDllHdYBiaDoH+K
x/2IIiBRmfRxGOCkEe8H21fp3ep7R1sD5wajAzPHQsD5UvCndIcfA/syBEhs+A/yvDXAGwPIp5pJ
DEazUzW4mfTOXKxTQA9iIU/0YHyyU2MFvzefprdqSUAe3rRr8dMxSNnNtrJdCFGkKs8RmiSkhGf5
vnioD0iksaOvA0IYd78waDUHuuB2bcrPqjxU+Q2crvrBnKXE2wCwpzlwz1Fy3zTMzdxpsvo3bZtd
OLJsm/kwlsaR+zu9euvgK2MrumzWvnKVSsKtSWWDH0d+1PtsGOUWe4EN9in2dvJBZ7GxFOib7iir
T4kzu1w0iBJxywAyx0ZKnG0OMGDewlTYsVHUeowoDqV2GIRhOUJOGwdyMh8EH4CYcA6YvI3k7Nlo
koRi16VvHgYWxB8I+xTR95bixjlUbyxulcUOZKyuuFKCI3NGLT41GYNkrgfRFvjEiz2LdFARnk+G
7+xA6FLwIz4RoGr9jIcIASSw5pSqG7M5RZys8buGkzJH39G6w4H6DL0bTJbgw9cZDdRlrYID953b
rlXZdIFuY3Fp1YUrd3fsXmVJ4Qj/GEh9E/JulotXWxPIbbiyh1N0emfk7MElrdBG9Bbg9hABbs8v
PHs9CLBRTWdceYoLQtI1vusJOQQwYJUn+nitRrW5grpYXOG8t+qb6l304NYLbqQyL6tLs7C4Dokc
Fk6QzIEgfMugSWCuxw7sWIPuLJHZ3AknQGPf/2H5pHkf4V+QOBOiMjw1uTIJC0gsR+p4gO00OMXN
L34oPaaNu2szwg0F4O8hxsJteWAZefCtdf0UYXMb7+F7bjX3pqV3x6wpTt7bAgtYiMSbxDyZc9W3
su/SVvGpQ7x/UhxerSmugbJJ+JFvBHrzNpOV7x/av+GbCQVH88MNaRZUbYT85mWBCMkcmMHxZqzZ
8y5uAzKSO+xJYtetpfHmLWy6w1q44F5mI9CA0SogQX1SQPXANekPeBhzVvIE+1HBt/jUvgLV7p/a
y5tRHTFFp7RvJPb2yzO3j4jfkTG4HJIv2TaXTjJbuJZHHzEJVm7hVxDPnflvlK0XEAzQFcDak1+e
9Vs9FxgOOTr0O6yolohimugClzziPQiwA7/jI4pEVB/Dmk5VoSWNjaNl2PVXiCLh3F0Yg4AXwAqn
355weh4oVJrNco1HP5tvG1unqJ+9zUDpaGgYPjKHzGMWZ9DevXjb2nyQ4kc0uEP4iPpzb+KvbCyD
D3wHoiWcrf7GLGzeuggcBTU2OJWA79YHJn60dCQ1LrWPxYJ5+T00/3qdU841sIwOBnIKZxJZ+hiI
X2mPI+5bRInrVYN87QmlrVGv1PsA5Aq/LglNP0dloW6uwgsCRA4XkSOCf1bsuaDCJjBxv8q+uT/w
1saSNeSCUI8tVzisqc5GdFdxl8Or4ubAXU7aAI3rF68+CeWuf8m8JVC1by7R3iRY27WABCFeY6QF
Jg9Iab8lV1c8USp7Lu7FCnquYPft8s5kaVzN1WlAOwVpSthPCOTjg6xairhUnp3oJNojAP9m/fgN
dbyHO+/0yhbkeUPug3niQWD/1y5vmQMFdiNeFRnbhqNgOrDDYxsFR4Png3EmjAFVZrCwRYADOEI5
0ZOrBEDI938CxmD0gFK8N0/4y2j6faIvxOFxcPQKpQOvuRNAjt3kkHDkMrYS6xHrYrv9UmnI8+4t
wK2WrcaAkgQ3H7HYLqQvSXpPzqFgGWwEteQYqeQd/SgYHqy2SM1/1bbiR/4wYj6Vy0SzCkRzADQH
iqRh7pzszkEz5l+OHQOmrrSM8shlKww8iNjlFew0AmPA+rl0Ye1yNtcasgRUsD/VSO42+UubKtjo
1XESjliHJFBYbEbwKwgDQ3j8o/YriooMHG23eM0wFN/xr/hub6p+GQy27ivehTRA0HQWF5ow4QWE
JABBiRdwzfZmLO3iEWRr0DpWMF7mYNY1A1UYciaojZ44AYQcRtO/V8LGy5Hz3fNsI80ASOLSZ/Qe
LH1nZFcY4dC2nZia/J8Cgv7ingQrkMBBdOt34vrkL8hYZBRDZ+COh90ynqXFU8TR3dgpJW/BIukV
LfOVJaTyeBnjFdRKP2fLu1+v431IPNVKfhnK0nhxRAZkMxQukbxGyOFUhjWZxGg1yIMR7YPxBs2C
DKPRmVbMFtNJRAgMLGPFG/7O1WLD0poJYz51NoTYSdxr9VnZFxDwGckpZTNIv2JtTWbrBX5fV75p
prHE9ghiSfLto7mITwViU84BvsX3tnKjcStYdEpwlWaGGk8pPfXVRLvJ1QgclhzAwv8Vt3TYa5Dy
ef7cxZ9kOe0lki6cffVvpBmBRYGKfUSIQqu54kwM6OhoMOkmVBez2sSNSROdJ/tRvaokl3i/vfYm
osq6JtIP/B1hxhuIq8plR/rCpA+atqR9In9Hwp62p1S5lu0hND5rbw1cWlp7dMrQztSf0duW03G/
eGdJCGmz1OBZzIAbs8fwEJAYuemtOUF36tPt/w71uOis5myAaYU5U7fhb4MT56O32GtnRgekQ7qV
g1JlxyNiREuWMKfbJOlzQuyLHbNAujTqBhhqZxk/NqeQTn7LOgS0Gjtz7N8SbGwt8KKexnq+4PjW
3Wr72YtPWnxVG5aNevapyBVGjcHIViXZ5AtMuxd2j+73c4QXOuK4E5xH8zs3fsT4U8xVWP78F+4u
8l20jQ4iqgR/JokVY8rNggNBcjZpXsevMX2XoSXi+j57aRXbLj5y59cg3j61JAc+u7K8GFlFSoTy
Dlulu5XGrcs/W+1UqusOGAGf0Q+hfwHfMitA8yjuLU0PPIM2ObP0jJU7uCEMwZU5oHGVMVKbeUw5
foTDCyOvE7ga+mEI0wPLFiQAlE6EEeFDIf1hh5juNb9v9vgsC2OSGW5asFajU/IRshtUMX6AYd/s
ggMaohJfMVpl4c/gF9PB7j+1bySRLi8qz0ELq8T/M63+q0Aztsol1jxAf+jNuk14aryH1h/0crkF
KuZKJ+HM2XDCOqgC+habNP/wXdnxt7yLNKZRFujeS9wtatwirGymI7dohmaAlmoI0VOUPsudQKok
tZZsKK5dtn/Qnf8Zkahw4Qfa3PhYkHP0rnSv2nuZN2EBFkqswGraY89AQASdJGAVszZtDWFwdOnK
GvVhREgbbjTK8Jt1b1H00nekKngHRT2GKOJHVIGM3TR8tFw9Cz0CsgywK3h/47qvr7S1CnGpsKvN
lWgBSQsGHEGrcbGnnB0qs0Ni7CkSyADi00reVR+LzjVRpo/70IlseV1fJRsB65v64hJpxy0lXViF
LnswtrQ2Yi+hJ/cMut0K9PR7luWNczAJFnkzdxw8DFz+gQ1BfIQ5wbvptc9c3CedPUb4VYKeZp8y
rl/7HsVNsis+qpna5RBG9lQGdvTzDzB3/5PVJrcq+tV7vNvIst2JwcsQvwufr/V7xFNNYiR/86pr
M9xGgfRYxrfb1HKLnpXgmn0Ir+S3jbg0y5VxSfNtLaIbxv0ZKd82mJ+av/4rhjd+vzZ40gu/E/te
8Culp8CPq2R4hZzy6jegezyYb+gaTKt9ajnAL5T1O6dj0QDfKnecDdhEA4r52b0e9ulXXc2Wmozs
Q/yb6tgvLJZq4GrpVqeVFGR3YGL7TSaD1kWHdXw0U301it8sW4Lg2h3Er+SjEx7o+Rk+tVNbTViO
ugbEi4obGNieVSiAP/AkwndedKlUH7V4EcyH2v943EqzP+YKDbawAd+IL+hmlH/J3ZFsl/eWVnh2
KoaFE+pbWrUwQ7fyV3QHpVsv2N1uZ50A0Me5EVdluwb7MJa6+9lDS19V50ZGH24Noi25AvX0EGOV
RnwGSeM6H9upZ2E0blly1i1xZTZdLch+9t01lhkd8ytYFiBctGKk1U8eEagPhieT/abtf+KI8LtF
oOXCnPuPo/PabRzbtugXEWAOrwoklaMlu14Iy7KZc+bX92ADjYs+dbuSRO691oxvhawCJ7bRJdFn
STMmiHaH/Qd5OVHITo1EGrIWwlVb477VFrV1Z29TBdrFFn/WRoEAZR4/anTw9do7MMic2QJ7tsK/
vjnAwZkzTHJq+53Ur8wFDjT/0g0f1RHxnuz0Mj0r2b8IsZMuYSYqCXAcISzAH5qN7B8H6Pi6uUzq
BSdRDjWf/jRm5ABr5eRSJ82P+RNiokaYIrGFLmC83wG7BgopD+xDL7biLhMeIGy1gVKNYLkTyy3r
E7zMuODMDlexeQnUZwXtW6r/mK0pVf9ot9R1Tygas5OZ/BFDS2IfRs5XYYCi4b8k3+jaeW4a2FF7
r9cdX9NCyxD2KBYUwZseY89lC80ILorVf9QuL3LMATCB/5TTuC0lh9gEinMpvKaTnSD6Bg8ESQHo
26iKwjaSPKNu6Usn9XEKMXU8iQ/AfinqfGWoYDLENL+REz+RooEtbPj5cBCQgAFFrtwJcx6KbxKX
6FG2E13FfMfoTJ0VNi9WMdqzh51rOHKAymnZb6puL+5jICFVvIXmdnbH8Iq7unbw+P9bXwpZhP5X
Pe5Rp9ANK4U/SGdHN4GjTm3tF8kRJIe/U5VHrUL4E+Ti6NAA5CpguB0cKTjjn612IIQxoA2JV0NA
jlbw0TD5utVibf1JAOTpPtReI4bc8E6YuZtFOxZ8BhKQyPNg7YfxiwM2FD7CM1NWBxSS/2DuIIpE
tfvxmFBtZbhV9if9JRlp7PUmNN5ReFGJ+qYN6F/9nMKdIWBSIHLms8rXKlmIW3QRhfAUDZcmGqQD
hM2tk5fPP3gpf0Yit4WP0aOA54Cs2SdjsH2lxg9krhrhpWSU/iMjf42onWgN8SVpBzU+el+Z/G2w
TAXUvGx6PC10CFkn0nAztzEWhZuOnzSpYeT+V64cFV/AYCG73k5XmZhwKhBJRiQ98FE8zPwEnU6b
AblpkwuHAJhw1sPjVFIbQ/dHUt/wc1uWa0BoG81dBPUhBAgjdfWhTb+pxiKq3/CSkVKhM/aSZdFu
Dd4puuD6uaYu0R10ypi6ZEx8vfcnjFfT2JMj5V8QbJYH1FMMhia3olNBEwTLR+S58aydqc/9H11R
JGFAeJ7okBe6t/CIAGvqk+/AEU+BPfhMRuJFQVBS6UTUGF/K9KVcariaE8zkcnxGxFj5WzRKHD+t
/90Vf4r8RcIWD663aM8DOVYAecm7xYbJTaI/0FYmEJY4jcp9pexMFiT9OXN3t1qjMgEoCU2quQsT
Um29vccA0dZ0+R0YAlV1b3AAEj4JmDsMFBF+m3ba4hz/zAoEtRhXkVD/GX9AuZSWapvmytmErNjq
PgYiw5ArsEDxQwgXh39CxTq6b8VjcgT0HvCtIx6i7cUGckb1PiwCZUeft/rKflPkN5bthw6er5Cu
G4KJFGfW62LB5b/DWZMgkMtWk+SCUwv6DSleiAIgtUMGp7E8lOPOjD/68cYtMRcXU0w5rMNmB6sO
ctbJ/M8latLkKBoHga/NfIc+qmtC7nrp2AwbfhfUzPKE/B49zSkl2Vi4jauhOE8o1K3yjcDdYjyJ
P/SaAF54TWJd8nc98dYdZYMzMi8IbT7m6lXO/4UhsD17MCW38jau3KCyLb5klcs++YtoEcqOQQq/
/AzH4xi+nLZ3mnylSa9Oc6oBOYb+L8W9RLJBE9gtEQowWMIOrgUjN1jMJBE68AaFxYtAauQcoDQn
PuO1a4wDG5dnkoIdr9m5CuG7A4OpgBg4HO0YsN6CsUB6uQjdEsC+WftIRrjRyi/c9/J0GYcD7RLk
pA+fqexafDHMfql6gSilrY3elxxXb3aR67fQOrQwALvZ5hcGDuDq/F9d7uQ1bO5kophhU6VECpIL
Mp5jk/q36k4kM+Gjx89e3tZUO2fKQ0FcI7ffMXlNa23O/BsqlpFF7y8eETNe9BOiZpkj8BlcJwqu
qg/jzIXUB4uEQLll3q9FARwTinNxLZkj2M1Q6IOe6UtgV3wqT3wbbE8NPTRgusToQswssEUv5cSO
KG6tLiLefvzUxRdtaZ3yhc4fAqrGO9PbqkebscOulPYOr1p79inPg9tvp51S08AWY8+tDkx0de1S
P7e4xK835xaaQencV2y7f9z+maOBSyyEgFwoVFl7AxveNs6+ZxZXhwghSn+NmGYKt6N6KkdQfdJH
1+h6EQ4RBwLLzNHPushiQLBC/Ks8et4yogBy4CKcFm6XrHCv7UzjIEluUuzbdstnho/U6i7BPwRO
2ja55r3tl056QuSkFo447KfulgE2wcCk5ySkWnprhKtA+Z1sYGkSSA0Prf6qpWyDkQAjR87v6VK9
Q01MKjuhsvUJl/rrZzIlWRnxdsgcQdshUNEmsHGiBeTm2kXXVjiLqI9ESI0u/ZdMT8um7RmbseC0
6FXkPc+BwG/sHSbhO0Ew1ocH00DsQYwyvpmvCLpHclpSq+TtoK1F5R4zfn0MvqOQUETZuDf9y9A3
o6kgAKQh1GmlxLb2o4qup2znllo0FToVYXPcEzU9JTT6PnaA3SaA1OlJmkmqH4mFqkRvUfm0PVTH
UP6c6pvi3WNsjSiEjD2DV9+Sm0finKOHjhkcc5gHZkouQzpEJ/Q9bmLN+qyaLgG+bmL5XOjJoXBi
ARHYuoe/ZRzviIeaH8fxR7DwQS56BfPEciC1ukevshx2FD39zqSo/GvmB6H7V/+UqBStW2243dYg
81v6k+9msEsz7nZBSYmOdUMViuqJvFHc/PgH4TfdjPWm3dfVYepeEbLPT2Fch9ZL1a6qt03aj+qP
diSwH2vDzCVzZNKmvki+wzO6XeWS7/nRonowJbY4HEkPufQMy/qqWTh86mDKrlpuzH6XtFeI0D0c
2pA/VFghYjWavcTWg1JIWxjpDp8LAzdzHSb3Jdf4o5aukuI0F58yioqvzPyRinMlOYCDumjrZK7x
k0AoUZtU4cEj/GlOceHx4gK/EW2MHkwf4KuUL9FAVe+167q+DP6lEsRZ8oRlpaU5ytgNgMUh8QXD
tKRIJI/3jf7ZFWd0vbR6oePESGcWWIqguy1naHi8DVAUFnQSnxtaQxf1nmY0Ih2CpUb7UI9oCH9b
RKUJmTMkYDCmfkT5n+5tM1Ja7P6zUy76SQTr71Zxu2ykjW4zmWnSVrWcbDpxYwf+p0kiiYFif9ta
B8//ZtzP70P30ReHnrks/WMPHAUOzLNIdav0UewCeGfB9tEutMVd/BHGpRW7tbzXth6S9vRfbb3K
djbVIrEmEmFYhLXLoB813zlxMvU1VPfk9jbiJrrOrUA004vPLLtpui0g0hVPbUx83ZfpH/mfrK89
4fZL/hDCcIXu8qwDET4Fd/O5DfctPCzWY3wQtXdC6pRMm9B3jMxpvk06YYlUZN5FDF7dIggTHuX0
KMRsgzPKxddIyYpAUJNOHO8hU21WuHWCBP5DIdfQPI42aVV0NS2UtSI6zKmN4tTs8qzFNRPjNQ/s
xF8nh2rZn6bcIdofmoXmySWCuprBBGoxi54WzmCBaJSV2R5q0kr5NGbJG/40BPOzlBVpjOy0xUUi
aMZF3488AklH5iY0LKJPsRll0aYmUPO5k1KEN4BiccDP371RH0kq77TFdlwBN8jPkAn9jTYD62uF
3os11IzYJ9x8kwzfEY9fMP3TqAAcnoNy8Yhyb2PKka4aAwG416Zr9uPPHP0Qb5COZvA9CH1a8VRe
zK9SG3FS7woI3gGtGykPiBqPQv1qm22H/rRay8V9VK9CT+gUMXvlwdTTFWy9geMe7Zjvf6sdj+Lo
EyDXOjJgojRM6FCXe97o8G6Odl5vauWP5CWBpb1Esorni2CqVjwn0HslqSopgqSQlL8+YXU3X35O
YPu9bZ0INf0gEsl6LudDGiJ6LlcEHRKJKLvSF8htViBc8b+V4tE9Up4RcL3qPmrXMt736MMKD9vi
HbmYQmUF0w5vjvVKymPefNbySmdnKFuq6YYPnlfTAD9n+Lanx6BjiKESbGsVvzVTg/KXoDvpkUH6
rGUNY4CV7wquGuk7pjjuE8mcYS6jo/IHOoqWFViAf7AlslmIP8Es+p31Md6w836Ei2fBS6KREGa1
z6z8JfuCeR58YS51m62+vHaQUNlDRQTEHw+wz1oMD1LY07MRb2YysQYBWaH/BSMF+HoWV/OJMplb
PPxiv+Q02PpnJCW8aCx9/MTu2m6sXxwkyC54h/iblPfh4Z9rsq/weWeUQEPMTv+85AOgA11Bi7hH
HlM3NPBfLhsBeYYLFaGUfzJiY6WkiOyakk8ceq+p5KFBsYKCTGHZ3IL6mkxXinJJzwW96qsvrgie
Pz3krxwz2+Z70rOzh45rDF0JVZnr1kBQdWYKZTgpWI35FKnN5dejnNOJlK30h0g67CwbFTM+ya1C
DGNqfRTTvJL11M/11qzyHTBEYxKI0bjv49ax6Iwm33Eqf6IjmmtcAym/zyxNMV6CMxTHdt/13DVs
qfxEZVbcPkbiSYFE/GoTPfgChUNjHY3s1wNrokogki8ogMrgqpNo8pQqblcbE7Hx4mxBI4OimoeC
5aRvhRXvigCCPqzl6ONHBghpq4tXbRR0n8SKoQsyHHS+nU637u9E/MeBydJaPPnlGE+h/KJ9E1BW
cpjgeqKjTtex/Eg3PhPkab+Hx/Cdp1Al1ElA36K4XobvhTEdQCA/OXt5npq1yccFXOfOjyNJIJwl
5qliQi9Nt1AusnBIjiERzrxuTA9UH8r8JWNscvKq+2asnlnygrQvHsL8joJcxlPukH/wzdvNH7D4
5kQEFzPcEi31T4Rzkv+U/gD0eF8QYsJ0kpqXtESe0zzmXzqjHVEtLsLHgruoXLV2fEewbNWIRD8H
gYHAHqg1Uwkn9bbhppGcjHsT075MTg8c9Dr59vn61Ja54IBgGqGBKoI6Jy7/mD+lhouFT5kzMnkS
Kqd8cR3x4K/XyKRl9dqIBw0tBPIi1SI95zwgMVrI5d23nLV/pyPHhHv9JymHYs0cTAnaSggHJPY8
tzO8UghuKKD7xjYpXMLxWXFgcN78BddxtFFqsTPHJrqaBaetZQD0KQ9GYZi8zmFSoDGOKpg5EI5g
tjNVLCwp/ybwOb0mFYVmA75Fv/hSCNIo+EN2yQ3Cahx3aPsDJmh2alSzyjaO95JwZHY8snK+07vF
Yxv0BucTiimJP1rBAMRhpDlq8MFk1foOPoBIvc+pFcWfWV9owu6cwR83Rb6LOKiHdYaoYMYzOC28
/jmSUNQX93jYzTJuXuyG0C8SE71DIJx7lMw58dT5l8r8Empv75bR2rjBcsSjUOYnkf+AmuzuwSBY
OHip8LfiVewGF5863xIjt3eVMYxyGVXr5BdNBP4Tbsyuv0xCsnZ9uIaMUhU+ri1JFgjqi4FE9H3+
Uohgl8EpDt5a6ACZbuPIrQkuzNITqatcWMG74t5E220ytMFD6AcyIPB3c6vzH1AbZIYu3ikDFdKy
5fx7SeJnv8OWbPlbzC2ZsCHbUhOucy3uzVIZs1cE9aTpxeUv4hOtUPO2rGjBGdVPbC8G6O6KP2lg
nI1xdp/k459o2S1Jlu0JyIsRptjhDEmcfkFjtXSewwwWkIuYVSPonm68ZCYecMw6ySkXVzuCXzKk
6uWck8xrK74FYDF4VNOVLdoZzV2DKE8QyAz4w+UpsAHZg7GiIWR2COEhE9di8xtynWLEwkZEVJFg
l6YjXTIg9lWBQn0/P1rX8ovjPTUdldZopC36KqCU2lZxGsxqcUIzSLRRgWfpZxvXivXECVUH6N7m
dz4X0KvQCjbxh/S2qf6apG3Bz2Bzm6SVtgEYgJ9h++3WltVtEddi40gRNjVESHK7hdeU13TKz6G5
aeSLJG2Z8zxvQ3VNtKpKsAmah57kblIwk1CCznuP1Gih6gI+L+awRald1woLnzi0rjzctPIH5ZHe
OIoDVuGEhKCNt5zQnihC1qO92TysvxZfH7cXCT1kP4ZnGU+EaL5Mkm7gRmZD2Wk+IMXzxIShdN/q
aKB42DC+Jejgp5yc10MpbGfjdGpcQ50im3lQHWFisVmM4lGsXSHHfbDlBunk+RfTZwFy7lnLvnH2
A1dQl+0wC2tAAuK9bRwwSLO4o7hXld8ic6ZL2e8yZi3sex6KRK4ZTJiJq1co+rR1DSw6rrQ/pTjP
sz04rrmSkNgCRXJXmyLuh3+VE2AEj9Kd4G9kAkdtKb/FDemk0fK4HtttjfKbc540u3pVPAYyDSar
XwW0p9Kzhk+HszNE5olvp7YHlKv1pwnMxG4ZNMdJv5ef6o1edZTAgDP9ncu8aBF5zJW+J1w6WrGO
d8UmpOBnxT4XwC1iOFjww8K14n47G9XeBCRirtEDkLJDbzPz6rCGpN+TeOekfD8CErpq+AhMXq0z
oC6jQ4oF9AjUgO0OLRbLkS13u0T+qld99cl5HTzW2j8WfJTbrFUAm4sCKxhxAtiatPfsaQJEdYuH
9GFS5rbvMRzZKHmmY33rdzjb1MC27kBA7XZ6C9oP5VohwLPgrqQzpREIXTTrFGMo4HDeDaxv9B4w
9rFEEY1oy5sM8/EeKXB6IVsOU6/31OkrpqxkDpP/QnJ0UJ2IG+3QdC4QDe0lPhmShE6x568Ys3OW
lU9MKRbRSQRl6C99xwEq9o7qwhc1F+TmoqNdBGemz1ngja+Q3t2f7+wIooGSognRJC8abrl+VcwR
JEb9JQGxtUvr7hN/l2M1ByAgQdEmSS+zxx22xJaaV92hhjEAyEUq8yu8ix9MASLuAuocDhuKexbd
Psm+ROEcEImxJrfkQ0D4vZN3OEpVTMcnDpIG8HdulUIIs8R3kQ+ruUFllcIvastB3HX9bNWG/Rd+
ve6hRU6uH0SR64rkqJtCnp9G91C+VwS3BUDCrNfjXxupIaxvPjCQCQ1dMgrK8GytJf3Kw6OBtJOy
0e6oARxgfie8czJHYYYzPqiiree//GmXI0Lyv4iSsoydAGbTWy+Jjht8crpd38c9jxUJKeOeXV3g
NSsAqzAqAWUiXlG4TxkjE3Q5DyNFwa7dZTw6DcfhSBdIb7m6v9OavSA6+htIhV7YUwXautXkQ0JR
9WQLDoJnJMNBsKxwSu4HYgRBZMnS41yqV+Oq9hHKLNkWTAsgG/aHTY8vkFUu/0Ud3oDXMo8fk9cv
QY/dGclcg9ZgGW5YY2X1TQlNAH6bbTasBOne+wlSVGDElq8wr4v6uiUETGv4CvC32hwHk+K0nPPQ
sAMxUDmHaEMlODlJ0mZ6VEefXUznXGhllufiN6KwPBiiTRVDQEqH6uGF/wSW73MaXmOmYX+4JfUV
FxKoBNZV7eKPRyE/08oTw1zbODb4a+EauU5573TjN5KG/+dB2urYHuejixSV8RAKr0kgGXlWhNOH
2iK/q4K7mPSw83bQPBT1QuZbwvSh2i3sk4GXJ6FHsOmvAQ7zCcs8BhyikirQFIVMJdM6YVPKYbuY
nIqYowS/Mj9KrAojNu9IbTFplXYvv73hHEN1LZKndsXdyy8Q3U71L9mJln1C9bAVlx0y5AVNPuzJ
EUp/gCvYa6z/6j8REUghLgh8iZojrrxqpnl3Da1OEKRzOtvT894cmhJQQMAZy+Jcc4xyunPol9hy
EJCXJAvX6k86nfPwI3hFs49jx/1YTERxEUS/GjPoiQ+Bay+HUdeWyFqNI8VegkoA96JhRe64taDe
XE0nJ5plGnbPa2Aj4ZCy8UeNdg0iQ9IFkSxITL8n0UTlaV0DAkhwMtX9PUV3ztdp8E1Xtqyg5pg7
D8CC9Y3Ix8wHr/ifofBddXhDDFeDM4rrLXNq2bgJ27TKlcwSyb4q90dEAyGZ3XcpPlo9WZ0bkHyp
P/gjE1e2GebEE7KmfR9XBL9l8DdLhy2OUh3ron4ajUOQvDv/GWR8l+V3bRw83ori2ug9pqE9v6RG
Sma8wyyexx+oNLzsMxd/kOdJ5jpnn2GIpuJbINBAfkkkutLhMT7M+qmgASXLVzUvAynjk7zLUROQ
8gTBhZAnGUDx4KWDTl30qusx6pVkA3hs4hlBTAKbsx/Zaum0HQBQ8umZd4W8WaU5QbyOTPD8XA2p
wYgrApxe+RapDWCeCCGa6aPRpVc0fM0UAuIeX/pJxnsARz+V35O/Eakwg4MnT4UUEQtNTjB9mXhM
1fo+DF8F9RktTuibINkqv24PXMtnJeMOzqEd/MItiByTRtKYCBtTPxT+BiOAroKme0AKPmrfASmL
xIkiJ+LfdB9zjvypoSTuxb1YbERkW4itOAIy7c58zy4ISCAo8AYM6tKP2Wya5p1Yu546ZfM3lJkf
B67XMyTAnB76LyhQ4djjLZBOvccLa6xBdryc2onL8It+0hqdxJhXwW04InUwz2O4BnoQ90ApgBcA
n8l0QF3PVPvwfyAwBQdvISA8Oev3MHCYgIL6mv3BAsE8qHvR5vDQ6y3JamBaxLPaAv1kGam2Ztsw
7lMEmsCb595GBcgaU/DYT3PuO/01vtVecAPFIYANHVAkbnpgH7ZcsqOHS0bAc/kxERDgPz3unBGG
MqErwCcWloWlrkuE91wcvz18dCg+EriaOy4ust28m8dFulc/p+KlgMDlX9kaD4WCEV4/sGK6AWYE
zmI0aCZxb/Rso+JaenI8+8abGfFrz0hHpXLlQbPhepBkR/Nusc9QsBEJYUYn4uL2BvW5x8UisxB8
dNsgnTd5YxVJBwISzPIeo1YZvsVPgPUKcaGBQRXvlkvPtZatwJ1E/6PXHpbpbwM1cobvnDx5FfrY
XPEQr6ZHpzM9ErjE1EeaS8+tbzlcwx5y6y7dlMQm/+Xn9t7kko17ALkcIXV/Q/4qiDxdxz6RrjSj
M8gt8y89/jZ0QumD3S5Zz4c8EvU2VHcqsgaZg0jkbd8IKwT04jvx9hFGYKU6qwpRZ7K5ignlq+9h
N1BOQBMEWGiChKtCHDaWpAbdwR8XfIaAIilwIuqRPPrwTXITVtMEKTEjv3X/yf9t/M+g/8ZJ7VWu
oX5KxB/2nBBNsHbMk8yPt8FHaeFX2QQBadlslchehxdGuC53u+6doSHHn5Ell5rz47OHY19InyQM
nDWUaSvbpjDn1Eag0SuFhUaaoylQEyrTIUTCpTxKhTSllUcddfRq201W2b6yb7yj92NgJG4/+XTJ
gwGGVZw4XCOQ7ZulhojMt7D7eHhnhquYoHLdaBo6Xapfue6yo0++R0/EVn3JlTMfQGJj5TlLzOrT
R5Ue0/NUHOX+c8puIGYe8hteyEi5QwsvcV4DpImsLANuNqs81+1nmNp+8k/JUdAzfpAKyH8B/DnI
jmV9CsJN7Mh0IGsBNc455KWVcI8CYUY6lhlC8QgxB+bCc2WM/4i1AVafMwMGFYrKLeJninKZ4wUN
G/6y8dSTAZO/G0i2imCjkh6CQ1wT3vUirl/+NBygorQj+g47tX/sgkMarHv5z4PgYUZlO1EXNywv
Xn8UmzXu9n5PcAOsZPVBWZqFXJHce/QWwDG8c1QGEd0rPuBQPe3RkDX714u3CdcqLs+nSOwdmifX
Q9jtz4mvQs/RUj3n7vPbI7ZHN9Ju01iAKHJC7hTUwJwzMjo4jZAt+uZqUnTneMoxPeAxN/Fq4Gmh
rVu/hOmWd5v8mVQEu/gOZWKiXXBJqIhzZEE43EsgauGUsyUSm8TeaH2SR46zKVkiSYUcpiGt2gi3
Rt6r5tEjFpAX4+Q9iLNZSCyAnnQx0c6hGAHpY5lhkuc9nkht30Jti/K9yr8iGYU7UXELseJbhmzM
tsRRt7/S+M7/+XPQx9yQEps7SX1M1QW5VslrQJoQVSikvTXCycQnkBvkp8jnLDgmeJ0SxmmzpEOx
p3YFlfsMl5PL31socAw0hyzT7WPE044pvSMyl80gqzcTjiRmRQsJNOuSgqmj5rkH8mE0jonwonXs
apm/pYfrAkfRCfw5xn4A/XHC2YW50JBP1rGhCZzQVJB9KlnKbUkM0T+l2wV4rMCNqpVhOZaK9PUc
Ug5TkobzKcHqVXPRrOhg1eFRNG0UqoL3pkZwDE9mw19vGNbJtkVi9azbDW4s8ywRgR5/sKySXN7w
76OwICnpSv4L/n485HaAnh7vJQiU9JFYgS3XnE++W82ine4Q/QrYeXGX0wvXkRQI12tSaUGRENP9
8b3Sr1jkfLrQCU7FVdIdyhqlyQBtRQChuX/M93ezq1FdUjWLkjqUfNp2TrHdcyf5pG8VrkB4Fmmw
nPbV4vHMvzxke/GxcwA1e/9FKAPaax4EfeffIzIiGFIPz677zje8Tz4CIf1gMKwVCD2joxd93Xxi
pilqgYa2kp/yxLoQ6F+VfyJQmUlw/B2QIzseOW69soooPyU2iniVGYZlpui1D66jga/DFI8znkzK
A8DeLjW3gfKJ6HXq196rm768hNYB22JaUUJ/reoOdQc1zuZFZe5YhhrtjiL2T0Sxw3NiLUguiMR/
HlA+0G5W/iKrbC5AKE8j2FSRtPSHI6GRQn4TaEmYHt8cBntQqJFGIMi42rYuWEilcklsVuBSC7iN
9JWK9/8ds8PFX2K4akuXufZ/XmH+CbXlSubO+C67nbczoEDx0iTbtHYrcmRWP+UmrNcM4LhT+tzG
qc+/hHyTyjL4BunvaSGlWYqtUnxygY93fgNiXizkPzofIh8Gesrqd5TRjMFOgERGl2AigZMq+aNi
LWGbiXiqha+cdrcPZXBEPN6ZO6OXArAxTrB1BhL3FNMLfoTxOSL4q59eCWdFVt2cMf+CbpSfMt9y
9C5bcjZcji7wR18e1uKc9LsrvVeWuMq4LqAZ+hXp7HTgGKQLZf8YPdptQeoug3VBM2OJrb+8+Xzn
BWt6l/1k1r4FECyNBt7zpU4EuuF/tofuQPLwuOunH0965cO7YtYX5KWaGU5v3U0aFdQ5m15+RQJA
E7/Zyqtx8ud8YM2ScqH/GT+j3+ZUinj4VQv4UMLgHK/ZlcVGAdn3zG2KSqlQrHUooj/byQFBORlY
Qu2zCnB5Wsqr2ha9vvcVYd9cCtLPK0IwJsTUG4l8RFN/9ARLxyBUMZIsTXIbQNzanHkUC8pEXWRE
QFk8xvO0aM1+Dw1dKsl5xtvr+jl2rfUYKBdpdBX0T1i5fj/LdOiyX2XAwMClLhyJ5iLnTshr69of
PufFxCTYmi6Zu/5bI0C/lM5F+dCLA0k0GJPYglibV3Vqi3auvcbK1cQDfcoFUxiHEk79DQI23xnW
jOwwqigLaxvIitgUIbvBxqLszY1/Fh1gHBO9TLHzEV8Xnw9P9qk8VzIA6g69BA6S9Cktv2XeBkm4
Sd2/aFe+gZPRA010XxDg55U0OBy6iiuS4h1MZTGZ4VFC+Vf5x8tANVvzgCtreTPJtJ6tv2O9q1lS
xgE/PcIzlPjwj17x2Q3fFMoKlDu4AfmxC9KBR29+vYaHSdrElbCeJDhkBjJNDcPZW9d/PfVhUp/O
+jEDEIUPLAOO4zFv5LzK3jzH+fziEQxNX341tGyGkItsv/TpICsFU+jQyqjGid2hRqQ8lL+xt4l2
29JwlPafWFHPPGPcjANcTcW4sXho8vYGK2eoF/6jiZvQI+mX9ne+Cv0vrGoWK8SXrCkxv2AN4Zwg
+vThgc864OGkfZE8BDuuWZ7d8gMdt2SnfZUoHHU7yJGcUWCDkJz2wpikv/zeop0zvQ/N1Jb+O+4I
eorRG0GPEFn9V4mk6m2FiYjkOacE4LRS8crrf8y4ZKaGfM5JRo4NYexY9ASEgXyEzff88NZR4hTX
qeYc3hRXsP/6MQ4UW7K0c56FwTkFI+kU3MCAKlsU/oRk5+WqkU5b5Ft0cBIXb/y1pJqQQNbypYsE
Os3PG8oD4ph5JUzCirJjdl3Ov1C43Ho7QbslyaqEhhAGjnAem7MiH0KqqDSX+T/lfLV+C/PMIykT
VJAKFUoaxwjcZMuypWl39oGeO5FLjztI3aEKufXmtlF3uvjsMXrS0uQzUGdPS9k26SMoJMqZhAWY
Ds5OKPcyujaYBVHNNy6ggDZsQo1yvWPU7T3+Muik05NgfgLkNdFv3z5l+SrFDcDLWeLxNtFY4hHT
VyXy2/3k8ZI2LrFgyDMLxG6J1PH3PEQMrUwwprKPslX8k+v0gvJYuyzfGJwsEH/02auY0FwPIB15
H7Cil9BlEl5F5mmgV2x9aCNflTePsru8c2Ifflbb84yJ3aJmdJJbx+QhmglCH71YB50MNq/szQBo
QfW3BmFP2lXjMc96Hw6J2MwosyPv6J8N4OhSYgD4hvSVhx2NETiAVeVvLO9lzx5kwE9IxTosuqVO
gUer4+JHDcTdPD4lkYQgLycENUSG8rclYkCPoyWIAqAOxHU+7ESEMSjbYu1noNqlREPNliFZtw5M
zmoZgFoKJALwVBlV4b9afuho4Iuew30LVTOzv0bxE8KBaumvWm87PtzJe5rciKBZIyZOiXymUXln
5BIRgaZeO4LBPCKjCQgBXY6MfNdULzmF5+QJDX4m4x5JdMc9GnT7hQmca5sAVXZNhVNuywUhRCB5
Muw9ZmgnjFBRU+Zd3hJvV+G1A3qkwowmm2ljgEh+yR/+b9Mhu6h3hUYzYc9XriLcweyGIE2W/4WQ
DLz9gggAv56Cfc4lThOG5Nmh+ZRD+ngu2OTKEnkxLlq4I4xhqzD91rIf5aAYducGdniZxl9rfAdU
71LQ8O1vxh++UoRa/m/YnfATCVcsAP6HkLrI0EQ+nBbbN4XJHCx8Gmj49x2m0qBf1cZwnPgAJOOm
VqfWe28G6mVQh7tSgclkPb4RyzQF3EWtrcb8EhJK1jI39w+FlCZQeN+HIifqSZdvafzqU+K98Amv
E+Kkhn2Dz2phwMMQ2NPRGYHFoLoZdCDvTOGqcPXiBs2/45zOLKoPeTVk8GCUO80i9e9SdkCpq5gX
Kuzo/6UOciShkrZI0uK2qmzTSchgzAOkVej2jiprFO+6DLsEi8mfDbHlv/h3Lul9Ct1RHEB6ea0+
4U5HR1PdIbJxblsD1/z4EMctZaHsVbCMIRlDwDg+xSsEWK3FgI203NbEgGFc6CBAH8BmRrH2csj+
BWd7pnwX+IZ0PoUa+ZTlf1n9g8AnYe2tVI0cNYSWs79ZHSF0zGcISgK4boX3YLpa+jZg8fO+RvRc
BAcMtk7Y1QhuPBe6ES1G34NOVq1OPlp/i61rov6DkgE+HThYGHJhRsqfcEOSnldcTBDYAO3iHNi2
kvStTnIOnOwR3AXGJ9Wuo8bH5TyhysT+pub3XnqHxhr0Hye7J3G6cNzkqxQlT+Lvqe4cFwD7g52i
sSfqA02Z+DFK+HJWRgdIuy03qOCkrYMC+F8sbBXRPec04fxNxPUgIAG42Qrlfxydx5Kj2BZFv4gI
4WEqYSTkbSo1IbLS4D3CfX0vOt6ko6JeVZYE9x6z99qnE3IweYUKw7xWwzUnXkXH7sRrLdKt8bKw
v0CUgZbHWuCOQNa0S0JIaFNwHpPGXZQUjeHJDKi8VxFXdpExBcdu03AN6reiwQ3U/fi7nnN8Fe0n
f1hpULey2WVMgcaNL6HhIe+gIexq5r/9qzW6PUov/AJx915N5N04IV/2vbKMwPbzGBdS4YT5Xwfb
rUfoo6sUCTVB0dMmK5GpwD2i1rdLqjINnYiYI6f4k4tH/IiApoQaKQyrmcbDZ5yjIkaSRT9aExOD
3KZN7ZQza6RvE2+8j8HOqO0JB39x8wV5mQgkgdcYRqh/B5oRccGx6xNahsNr0B0+ixQHbjXAsc9P
AqduHjESohyqI+htNUusaNoEaJ818DsqDRK+qqGDKMjoI64SgtIYgaCglj+i6jksPmcnDWI0+SQX
0MJeappDOKF6G5C2TUsYWSS0MEmJjVu9LtsDnjAz2RvvBv7nMdNTb5Q/Wqqj1t8G9yg+vfvVRYiQ
2fXnTrozv4ruLP/R10TxtwqyOuz+GgOaGHZC32KuUTG2J7BSiRjKo2yfmP+oe5O4QYBBCTGR/DJT
FzwahrijRa6kazsHvEcnUDHDR+LSVkeshd1YIzHPFeXSCdmStKxWmm0qf/EXpx+8NEwps6cyGyGp
Z7U7P11hPHjXfJ+OumENTw0/nnqVm5emLuxRPbFru8vFE6qAWX+MDHOKrxSDKmAK2RkTq2F4P6j7
VlqHgpUQprJMfkmU7LRbHO5Bk25HFu3IE4Yz2u6P5pSGgKCIECDw2pp+m6P61VNrPNIH9mYsmtb4
DNUt8WEFxy+vItrOZNmhT9mb0z7bfdJOL+MLWxsm2VDoHBvJe8OXSVm6eutngwOcWIWBRPX7m6W8
KQKec95hbEdS7imYUtAlz87GDwkFuj/9mAaDvo7TQXfe/dM0KXnrkMwAeUXNjERQzOwCyxsTaIE4
xx3qieEhl1uiHJQjzyDxZq1Hb4m+JL2wEO+mTdxexuSFGKj0bczZpHgfOORwpT0leSXoFiUFHeO1
v9Kcj1cIk4ScUt6qe6334tqV9+2jeHMJzBkWvI6jHRNIML9fNmqKiqzSlXjm5OCOQ4kB14gbFxYZ
IZSAtHYtJwI/7B75rkZTpGIsevoIb+3+H1k1RCSZUHgYb08ouDkBbEQS8mvBh4TkLXIqa2BjiKIr
lDzMVsYxXLOpWc3zrbWk/AWzHLzi3wZUS/xAXy2C3yOX3YKmFgGG32Tvczt7idg+clp/+qYzIWy8
reBnPlAgGhN7TXgQtuKvmTMhWygrb/GJomWwidfl+JpWfmXFX7R28byWHTxTcQKBpTmN0YEIA8bN
gGT0Nbt8vDe66DWNV5AelK5ZkRRXDVs4XcJetGWvmg/4A1dgSIU5a+Ajvr4dH75KMYbQgdCk0bER
1jNVFnApOPwW6JY2G2mUIPVgE5MSplsztsXHWO9Z3hAFwmMkrKY7UtZqcRUyl1eynxm+U3PEAwGq
W9mG/S6kcSYLc7Esjhx4Xhl7NbtJjk8jeCOpEJmJsmNlNLSuBSwGFktX+tzjuEZtgDpBUzfCsPH9
cxp5YX1hdUFUgcQWJGLm5JYHEUb6QFxuoiMZTNenuKCLWMmsKBB1iAWQHwfac509Snkfi5uS3MbM
xtoPheyI0Qo3F0FUynPRPFkvRypYMOiOnL+oXfsfArEUnAjrKl+DP8ndco8XMnylnEtgvvG+SE6y
mMmkTUzO1bK5mvGP/xEwjYvgB8eMgkQw+jl1Uq2DQ4alFfjkQM/zZvFQMdL4VBevSdwHp4m6FO3C
5YTcdbGrkSzxumxUmgWfoh0UK8PGhLxKbGLwfJCXkkEEKbG+pYdPLltmLCgWw2Qt+qfmCZVQ4sE1
j3o0XhqVIJpvWbfMc/HsP9mLSETSUgvCIPpGJlMwoGvc8K/JPsWsJu2DaNZlhcXqCyMBRoP/W0qF
76iKLizEIMOiQY//xJcqHWefbb+KhW3BOvgA1sVBGph8TvsWEwqnM6F/dPFs1We+oRWwBEjc5JvJ
lAZlj6JTuWZ0gVdqahp2eWKDgeDcEe0mgWbtFt2KsdvN3MOJJCtARsjNEtZptLVPhBZPvH+SmGm8
9Q0TnxCe82LbfFIktfkPOIRzZ7cH41+V3lbKGv4G3Q9M4lWVAs9EhqM1T5KfpV1+ZvpZn5ufeVjR
E6yNl+nEe2eeRUJ6Lv5zkM4IgiEiM66kDeWNqPckp1/JQ2J900F6YniEEBpstX6TXo+o2XGxMgdr
kXfggqHiTw7zwAxvvr4fa1cy4OEy7E0pZaU9ZCuydQZp68OOECvVSVnZlmPFnxkscXtXw19POHs2
YzQdjIQEn7kdmi+F15/eWmVSq7kDdwMu7MR+D3xxvd1z5zDb9UsvqrwOxGLKwpcVGAHZ5SVRMfNu
AAy/taMxIkmgd2Jxa+Qme2fiE4gk+w1ZOjEw4Fp8f/CaajnXpCsj0in889soVnl2CLJjrZ4XMA3U
e0GO3r4/BqdY8vhU2fRh4aoYgel/mCujgSsM6qnDg6qfVXZSaEgld5qj4G6zsM7pGdXHQPQeSgNZ
CtMvhRU8dZa1824vozPWDiMCX6Td2atgQJBqjsZmqIq+dOkMLDY9jP4XspZoVrKaG6Q5mF2Y5GO2
UX5l/alK3sLYKNWZ55h/K4KM8WiSj7pM/0mIBeuPeRZj2C0esZ+cVB1bOi6+te/6Yf6F9YqpMyAR
fgCVtGB1o6ICYt5BjkMMH3rcAE+KIy/67jfcNYh1THbdZfPFwAs/nRl5pRf81I/ub0AWw9eDfeC7
R2j+RclIM968+IPehHkGVrylHj6x5mK2e5HICGcpLNvY8RTMu+2a+XuX4YAnNwhKoNdM+D5IKcFE
mrTrWUB7pBpglY1an1wVf8s+qnw0qs3UldgeXO7/GvSMSLH1LSelzk7Tlx+xBiSu3nfFX/vIvxC+
1cVvTSeujrCgC2xMWH8cpOtw2XuX5UPxi8GsAuazbLf4v9BHMC/k522cWS711M+iR4Wc/SCCA+lE
ahKdPX26FL30M/AXYpbf6x5eTuAQ2tXACWZSxJmXJ7iOzA0xi/Ggr+bqGTON6frPBCMlTzozqEGw
cQSzg6Ze7sYVwi5kCZsGF5JrmF8aQApGGiRrYTErvlCssIzWTXui7ihof5fyXCoQTyMjyvhRPqkh
fQTVlfcelr/yP/494yn/w3ZA+Q/K+I0Sbtf9EuXVXKOn1s7Tw449Geuwv7L8MXjDcUTeFyU5IK70
o76k78i8F3AkZolOaCV3nivYcoXHET6cP9JleeG6peLizpjw/F+rT2ECw7RWyYckNKGHzDo/HskO
2al2DR8xQR4kDtoYlhu70u/JjmWnrW3zV8ontoEpqhPa4JL5guGH1oEFLHTLsD8OlWOCuxi/CG9Q
yTRMZZB72G3RKFIzl6s6+05qD2cyjkTQ92vj3a1akznlnfgsAnv54ENL93osPNWqLlwiBdGzRT/R
LRfs7k9pnghI+ydIXPXsH9MLqsyNfOJb3ZLcdEKbxZhJTLDU2rgMIv+L64RvpvUi7DSQa/4nFJMk
XNyNnpRJL/uFMtxteaov0hFZkMIMd1ozlVcZYw7M5Wcgv4wa7gslwvuGLw73KjGSYk/FXzN4enJj
4ziAEp+AdtX+hdOGtIaWbzrblOvxB4SPfq52qNFRhGwWG+NWglL7aT3jGn5x/Ez9vf1qbgyapwcL
f/ZHHC9bbBC9aDHtoDmcWb0EN9DqY/6t3Rxf/ZtJ2cr/qeAa0r2/GGLpfwBJcHaBTN4P99zWPX5R
Ro85XsW/7IYRb+bSu8jXWFlz1wuv95MpW0q1rtGCQNCLrEI5JTELRLKhMJVa3br9ILzdy/2z+k/+
F1OKotE1WdUyDzr5ueHKl0K3v9Plp+l2Nm8eR6rXZZa+z1kKbVOyCqiuI5SZl+EsnfrY1XbfeBA5
HuHdr7RPZRNtGAvjebHFdadykUCKbDG3sYQQbe1HWOUk6a3ois4J8RygDrCOWJl/AX/J2held88k
3/nAWrAgO9zmmbfKX8GVDzQtuq0cySv3OBKlLRmgvzjgPSahfMp2hv5E2XKpThaJE5llE1/A5ohN
3mA3Vv1h7gGSUi8ClcSftOU9fB95ZnbNt2oX3Tpf8q8jwX6D9BAyg1hsbS4kNLAeLdGTRTR6KpUX
h+mLW/Z7iDNEEljU2rsxc/ojcjjIKO6s6+IHqvHbPhjl7ccPvUfVP/4rzxS9B9gV7JNT/SQPVOjL
6aH/YQaiYSiRN1BK/2pAWF8Vqu8SfdSBNWYzbpkqv28I3DDgf6fSXmVgxaP9lV8mHZDsvQi20KuY
a8fppl7YKHYGMiOHBlHnUxzOk4QBiMw2/1zSisXjXguh2vtODXxtp2CGQkapNw+VFd7iKAlfjID0
7xISy8CyoFAvsXktdOAfIwVQfWF0Rz2fy9gNqtc4o1vo+FvrMhsi7PiIpXygiv+GNcnrp1MiDbQm
s/dtDkc48974IaHMzuQmGwTQYGFXWBFBcrmTTbiA5GQ4txtEvhvBw+oDnonoHnmjMgqFQEEXaIUS
U7h1kHoXGTvSWoDKsVyvQ6w8/bqM1vRynIHcXGzS9onH2I8REhOHmuOCNgD8xbwEC9cMYpEgg4C5
LLZVi8PJbcFOZ9gDaAt3BKJDBiDngIwupFDKhjzbdnThicjqgZJrCGdtG8QGK0XxShIg4mxSkYHV
G/q/LrfNs7lw6fM1DY8NE1Fs4Gv/k7GXxMclV67AEKOY61zevEY5pfEZyh334dvREqcI7eom7ZqI
HntHIxm/JkavcD71K00JwgIIWNX70Bo2ETPsOgzf6hFCjhPoKKynHr7/YPgp+crVTRDsxJHppTLZ
cUhGBS2TZJcYQQw29kb3J/MK1B9ygnh58ayKZ6UcR3YXwPmUBjPScnjtKArHTXIEA8284MYmvEf1
e0XlEAg7BIBv/xMYmaa65V3614wPQT1pH5gjdh3LBFijyEwlh9AJCdb2BMYEGWLEUoUHCs3HtIbd
iT93Bh/MjoYgskSsr3xkIhj6ZXxmjj50N1wwY4Eve85HjqNNcGMPtvjnE+7uDL8LHORrwASKQwWH
JK0G731SkQjzqhvcSCP84VUtbmcZI1Zy7gHcig6TJDHYMy4cQ7e9JE/kPd9F8iEh79JX/fCSgzug
wQyad7BqWg9TZHcmtEEQt3RhbFo0JIgPnmEG1CvOdxMWgDf98q+gv0kxzK80mxnbXP8e63QXXXzF
0X0Hv5U07UDQ8t8jpSqyFCxNS3RWiAdr6ytefsKw0fnBjxVjw1C+1N/MdAELIzZCr8KAP2f4tOkB
+KJ7CY9Sak0tewlcrZc4OYANHXQQwA+9sxtyZPZh+NuHn2n4K2I5wnJyx2M6gufULiEvZ7GDgcWP
SSo1SaYD8F+r1TdcNw2qBAvarKFZHHiLD1Zz157U7tAuD9paTucoPUXzUKJUBTwCr/5tSoZ/R23a
Ru1aVZ+8HzkoSUi1446unUQK8ziCaSPQvT0VcH8GuJrcO/CSLM0VAdN8maygQRaudPyCX4iHGk+7
MPAi+vlzOhl37isqJvQ6mcM7Onomcmu0BYBidb4F7Fqr6cQGvPrMWXx1FuoDsV0VrJqXRCisOYNX
YHDYbfHD/OMcN7EBGC7WFwl3Zc7961TlYVA5fSAq1HZpSQeN6AKGoDuIQTGWBNAOyTICwElOAoqa
AzBTWit9h9Mq+KBHaeafYRFfFz1xRYgFEVoTnYchRl+xYIkguCW2yrX11WGIL1ipVrcR1Yfvtfr6
mW7UbyMEUr3NHpJ6ll4D3j0d4AW2MlLrZhs9j4iZ38WOHnU9st4mTDkQyUK5qp/BiD55Ff1hfQRC
nas0AU5Optlnx9qC7xcIxqkm1uSK4onS0Heryys4DOMhYNrDnHgZtrCCAXtieGBwhf0J8+BrOlIM
c+zGB5JMNNzD1y51uvEahWfV2PQs2A1MUlYnrPVdbcWcCthuknVtZVSmgL01horavc7vk3CpEH1w
TtooiRZUGg6kerlz+cx4KMB+mV6LK/I8UlPIcAZoTVKr+2TuQy4itggS5gkFHawWte0KLUmtb/o1
epTqgxJ//Gu+/DsZHZXNVpQ713B1hqwYFf8kzn3le3gSqIM2JedhdBX+zA7FEHGla4m72tHZPpDZ
pkDwW8Lq/NPTVcnQ3zaPUgRDAkUlJJ5D72Iyr3kW4bVSDvR0agwVrQK/rX9cLPYK7qx3+cNWjWBF
YhqSFSCB7+mm/UmkvqiOKEPNYDaH45L+3vHFAq6PXSxuogDKfrLbedsQ3XhfdEwHDBEKL47RrVvG
WeONXe0h1znBP4i8B8KD02fFIKcBL93/Fr/ZPnnRcAPokhETostDY7A4Z1/iLYP3+YPWnxRQRkb0
5EwsqmAZAaZ2mdMxdbeRfRmr8WdES+ujOrDVrRKQxeUq+tMgAP5NsFn9k2L7uInpTspd0VzGmL7x
2WDJ+GV1xXE2OR3qK56HixHsc/LqeVoFkt+YzVtjBakm2gnrgA2MGt47hnwdyx5eMxE0mBt4zTxi
QM0+p34MuxcPqLxr7iGqsTvS38/G9NgJkY22rrf+XCEHdmyBhN0IdoGS7pR55TW1FJjEpFggpgGM
FpyqS3V5s9gPkcUCfLHiT6nixn4ERDAddP9OVDt2Xka4qReP27Bzmy/1mWhoJ9aBf8i+JPSv35zN
xAvgp1nKAgO/vXzkdUTzwXBg+f4rHkgC843mZYc+2aBrIEbH/F4opLuugFybjBm9BZ/gSXPL4jg4
KRMie06XwQyz5Lwlv54bGq5by3fs7wf03iuFV0ZxAdXj7FdcXhhbHh3zO2bCUOK+hyH9PT2DL7Yo
KpyxVcdgiT/qGTGEJpbDDg76scUKLLzmWmDgN6v/CL0gjIOrtN/WQuJlCu7UMrUX2GQxckXxquq/
S1KpKnAveYWo2rAj5TnEEfy4/BHJAOTQubPWcJgdSbTYzRt60bngnEmNfKVyfPrvn2CYR3HNtsJE
HAsMagtPTYDUy5uM1yd38bYfDYeNNkL6xVZmIDMz1Y4mQpxPFoHJBLhz3+hOy0cbobsMP8RndhAb
t+ywEsDguYSARUIk2z/kK5sywMNN8z6hJqjGdXBVQMgwZrmQsI4wUZchlh44/Rv9CtYt/Gnk9UQJ
hi+0X1O8y8KSmTvna/xvAiSqfMGegJ0nEGDNAppX23SEH3Wjjet2OjW48etVGttSvs7Ss3CDth2R
iclOidCMYs1FbJG8UqIzW0uUgJNa0pS5MuFzZCxq4n3UcZPdtQDooHpKxu9K2JLtHvADLwUBXTsu
t60a43S131ewiRZnOSUu4EaY2Py3H23IjQxDW+eL/WEFXUQ7SDYYV+5Bx92/Sj9JuxHeq7TYA6Vq
3juRaLHiQAKidg65dOkgRI9vX5DnSuzHH5EjQ1Rh/0FXepOm5Yij//sn5kdgHkJiKV7HJXa9wUq5
NekNEEyV323gVWTVn+PO5ufiE2QezfiV66GvYb+jS+E+JXDx70oR+1GxauaUHqnJ3RCA56yIWgKy
zD2meue64+J0MzJxodbFrnhcnPH8oCM1f4R1u4uivXYmwpGirVtL9U4hkgsAyF8LxfASI+shjhT1
hnozbOXtxHdyLQ30oW7m4Es48ObATdtIVOVYKAHDIPDHW7KvyUBl7XSIWAwsrXInwc7Y6DdejLuu
nyjyK9OaYsbibr/c8uOEPxyUveTwmaKpwWO3mgpngoX9195GuLbAha/IKhGGkDrtDC54LflUWhwC
9ffUQ2UPdyiPF2hJW5wEbnBRsfb1FwIvUJlK7oI+7VNh6iLyuSMjqsm7XPcGHuFXj3gQ5cpTF7lt
LLRuo8PqOFVsP1qP8bllL2oFaAnUCIyo05/flY3xM3/q+kY6A+JkDYXsTCaN4Pxe3ALdygUkBctW
xTh4TYUzwFNMm0NgY9w+NrA762unfpgniQ1DzAkjGVsOGwIdxuV2EJ0WYBPbjYy0nhblQeElH2Nm
C2w1eCJLc8NRmfhsbTjll9i5cTz3eIogf9j+C83ytUMDHZUfdAoh3i57OnFidIEFQJwQOXPhdIwv
WdoudR9gBw5zdobsmvb1s2cieOQzTClfl9kecgtkVE5L5X3n76zhLK2U/t/ImGOjYbl7ySLqkSW/
wHGYRBt12MawxPBwk/faki/i6qQpoy6Dk8FAl8Ihee+UkUEJFeK0pubjl9geGUuybO6a6FEr7afI
lTcsjYNlNVnmp7THiP3eviMbauFhOJKFZnLjzg0GBrsUANXXOKL6RQqBNsSRv9/ncV9Ds9kgDmed
gR+dImNHhQvgTdxWUGY9rb912V6kfI6s8oTprS9PcOX8fVYcUNXX4FOu/okXX8+hKDNvt9TFJTC3
hGXBlmiRtQdb7VdKDjUj7VvcPZHTL+Ifk3xLaW9KjBXYKWZUL/LzDfQJu1tgoT3H/gT18w/E4/Av
Tm7cRfJWI7dqxkduoND5NJzSrA9HKMFDnat2jUdzZKUKBKOKLXk6qPMypX2+0QMmM+gP5LIJQQGL
PeB7YqH4ZnOccyHlrtTqh8Vf3jVuz2MvnDrfIHZCX5ugYFMfbCE/mfLLYV8JdsZTrALln4Xruy4W
oLp3rMQqni32LKBVSdstykMIhKwSQR/krRXXt+jAeqdeJ/ye6I0ABk//InPjiKmOv68t80qnpHcf
74Xb4huoo5exjxZ7yUjW8xuCSLGfKrsT/xIetqnkyEl/R9CQPBDyi0dmkq7BdJlC1Eki0wUPKUlK
Xiys0lMusCVcbAsqTn04mTr+JVA3bfDjJ0TQ4LYQUFXV10iQ7QWIMArpR9YFu0YrLfiuenfueqLI
dtNn2DHaIec18N6clX33k8mbxeJLXDyQ8rKYQbkM9I2Pi0G17xmZi05GQpuYn9LWbaHvBN0h1aQN
2cUWasGNmTv4OzqJn0KOr40cWSmdU7YwnEXlFKhmFsY1AiAXQhsS/3K+WAUNUWS0uJ4lS+Xlqaig
vOw1f7m5QULJjHRdEl/b/gb6OQbKS4+zElG6gFRDIzGd6vaimyfWxoq0AgwP8cmoSA6AwWDXg8VA
NHOoEDpGYPAQClU4EeTg71O4ah2CSeaHhhtl1wKBzRvKyims1wbbWckuws2g3KcKN2L33qQj1Sy6
iNaZ8ltvPieFp5nRkoacQHrn16kHfqih/PNRYtXFbuD9bfCRlGQ6YDyRW6/ou23E0mRuv9HDhZT5
YiIiegNWXk74CSlaTcPOG999B3tO8U2QXod2XClq8pfR+hQJRwq6G0lMnAAVjnZeYFRuxDkxu+Wh
C1AcClfBD//y6qy3g2NUszUVmoqEl44xc6ygbiWWI/80AdDhNMr1dfOOHGOR87T45PKpS1GrHoIk
baK6s9JnnIZOlvx1xbnWv8wgOAngrzIjZp5VILfreZ0JCEICCp9FMA+GzOJVQXmrwbM4Tv8Pjp+q
z0byvfdVCR62G2FLvZnvT5OpanIGvMtERf5IRRRJBWY7IkdTkWpGN6xBpVPPiNYgOjojK6fYKDy1
hTjLCT6InZQYLqeD1/xj2OArNJyFRaZFuv9jvKafE/Q2+U4CA2jkHvMr0JtC8JNytxB2itVNqJ8R
twfdpSl4wnH8S7Tn7KIe0fEDtGqJGqIOb/jYMxiBhrArCUYbSthx6a9eH0XkFtGpDz7DfbzAQSmt
A8WJAoBGNFWaBJYbTIrSOx0qSvUmb/TcmeJ/BTe2IbDJIgVZJNAreqjUswPUMY3hZkeKa56MXjk9
VS4wAbYDrw1haFy84Z4NNGIXdq6D8FsliVvK6lJdRPDplhHxXvGjX5j8zSFLpE+4awqMFSJTLIGE
0IVK+ox01Q5l8aWqK6E/a9lmOCK6A5rNndGjZVBO7+G7V/lrHnK3wF70DBHoiMqhAUzfXEN2SR3j
SYPJkRx4wpvMIAF6fHxYJPDrs1mAhvWIhGLRLmfwLp1zH+IPNWzq3Ryiepdfmv6hVagDKmRGSuiS
BUEUcmIgD2cWiJtJo5xNz1XSc3lbAWnz2VlHqItei36ckWx+1+n71QORG8QXz4T9Yhdy0nS/0Oyd
iM3uiFTKQrkDx5t+0ufqFvivbUsOe77TtPMgf8R3Q8W0h5sx/JT7TZbvi/EHWgVekYW0Aees6zv0
JpLm1fuKi1k/LRJ4D9y9xG7x8KCQo/FB33GeO2VU3U76TFAlaJsOBz8jWXYuYHNJpT5TwEGBhR/8
oW+YiEzdnpcNrf02cOCuyHvx1HHPH6YTk4aJNBiR+p06vDVYycvrDP4QY57srIh2lLkhjWA3HuSR
ogl8NVNCnPVIdCYSFKw2WJs31LgBA5uQlmfiA+D4Bo0HlLeCU4T8EvUdyF/s82q0i5k7k0LRPQQn
RmyD1kDaLfg3GfgKH2PnoOfdLxgdhJvy+53sa/2hR7Yu/ubzfFGGxQx6XRmPISUCp2lNq8SgrjwE
+laf50HvS1KdFvCkCvc9uX7+bwHxgkSoDaUWtrueCzDcz5BRc2TQxP8DXTgM3CFzuMLbhYVjjcsK
wc10DYAST826hOMgM3VGJ0MR3S2TQ4oOGuE33JeRuoxBwzsYyE5jaZiChmdEZxL/uaXwE46EfVIA
C62rTqwun8Mbo4W2RgY/vMSIzCA2IdKfgtwmQGVjiOwoGPg4fjayFIMmjTSYlMAFA7UkCN36WZOr
09TOhO64KQ6L7p62XqazwmB2TQjegk9e4ZhNGmgDlIKk9JiojBsVX5qEkIm1GQMYU8Mk7oUNkqBD
+eN7YvhPA+5HAYkEA2+mhstTh1MzbGsolnXDzp39uqiQ15T/dMY99JGxoS9YmIdhog7zCh4qNMvN
R3kdky3jkurZQo90UjK2qFqAEkN7CNZT/yPkjZPyHvrvyg0IbghZIXOIM9DgAdqzru8f6UyFfZ9S
tN9brIRvc9cFr47cn8WAOmmlGnOUM3Pf4GB4xUWfkULCFXsWq/I3mI6ItxHp1ILXAv7gSWeKrCg3
Y7AC5FgXBV1BLoG84EJeM8eS2m/l3h1r6Z+JZ0Q5C5rLBASZgriVFzws2xgBakvuVb1klSIzEo0J
oId2wZXcLi5tfOx0Tk8FJCQ4Nqi14zeaal4gcyf+kxf/ot8Mvqet3KZsy7814ajMv9BQk9dVSpiH
2QYwPUPUk8IvfUjhRknfjE9vk7rJ9AUGn5UAPAJSyEK5olVjrxU01GjJj9TbyIn1BvnOrYzXiWKb
8UeBKhLqJTWKPy1DPA4IpjR7JmIEtPXljNCPtfWbU9cbCFF9Mw/mvndUlBOTq6pugQizA2RS21p1
EN9eWGK4vJSCF8sPaX6JO1wEXO7qm45OvGkgJKq2cNvxxOEEhn5CZuKztFYuhXj3yw9WGXo6UNqh
2hc4cRuM2uZvGN61/BBL4IBfufGvqB4NOix//tKKX1myQqim790MqBr2TLhk5HsJto3EJTGa1beO
hN3cofWbhE81WYmI/nJw6fTt59yJGBThX6n5Blv9JbTbdHCalHUWIwbJ1eXdwABzjrhCaF52jiGj
3aWRfmjhX5W65vTrJ9vUhNh/4JUjTbBuPg39FHcMEnscKxQGR204q9tG2gTI6zpLeh916T7AxzB+
GTXYNBY8MtNGsUdxLe848gx5W5x71DVyvOrvZXfIjVcL4kKz+Fiqg4bQZ8cITXyNwlXrLg2YlCHB
n4kDB0v8S2fnAKo1XUuiS3h1biFZZqGNhtVYYthDB5ix2CsaMN/3THaDEPsGgQWu4o0Tka/ivEDI
ctcct9VwNwFee0ww8Rw4+eJA98WslnGewUuCZ8I/avJNZnjL1XZUoDnJ0zWvb9LKaaGni3veOdZo
4ocON2VFZ/qH4biJ9kq418b7u/kuTZZNnkTXOSQ6OVBegKr1T9f/kQwdCafhW0dhAmMUxCEyVxTg
CrPRuxLgyL5EByjS5pKtW9ReSCPrWjZ4DNgeuniS3hdsGnyWobTrGW3NB3GJ98BA17z1UZEbkG8R
6LBRcczG0zlnwU7kdoYAitVoNdlCs0k0i9Kn9C3ZSv1leyRaQJkv8MvLPxNtuW7W3ZHRnw0CCdzn
Nj1eMD3rdmHuVGhl+lZOdwFNtB2T4sH9xd0wtt8Ywheph/W6xJhaXYTMGRTRSnHtwv9H071tQyur
fsJb4tOw0cAGwpWdjwzLbE/hMSeRODcunFG9+uE5JELsEdIZrBlPKtNrQMvRA1+kSXaL88A2zqZv
3XGwCQiVwlX1UBjcPvdUbFjPB7Ky0OwWdIDHNyI4+c+nexSbp8IybcCu27UeECQ7QkJSvgkJpflf
0b+304EOVuB49WtngUsNPiNSqvnbkXHuYLIgADR5f/byFUGOgXyBbRaa/aK/1eoxJvWFgdBWKjDZ
11eTQ5Hd3l3dpQxouY1KcyWbm2ZcQGax69rOlX+lf0ZytxakpfB8X/TFUkRX856P2gDzExLkc2ZT
j4vLI5chvr4FQ/u3x6sS3DrAUVdkdzaOHyKSW2aUa1xE5Ur46N3xAfZBsuKT8se4u6oTIGN/fMEl
WXA8D/wvU8/CkiSlDZ991DpC9FUdEvWWhU/R/yeh1aZC8PmSKR/IejXW26H6DIynOkNTRtMqNziK
4g38d3vB1mzDtGZo1mz/lNVA889Ao1qzuBiY2mQaKnD8iScldyVasZNG/YmL2ppuHJ4KVmXkTdJ7
2dbHVMZqzfBmZyw4fpOZj7ytN7j2uaX4kVGj0R2PS24oJzFXur7GxdQjAss8FhtTvRfaDYEvS97z
ENHRkzhb4fDiqSxkF5xHntyHG2616vW+MDx6tvyhF2DBR3yPAYQ+Y1MYFmtbOo7UXBN5uYNr8EzD
Lx7GTrhnw90Y7/mteaQClgSGmTw3PjxfuLl0dcmLMgJsWlBsqUyqHrJaiIAOuwu24+17sunnK0jN
8UXQGQbua3OOc4x/1PrMyD1/b8lQXchetiZ3CPkOjp8rlq1ky7gyPglA2yS7O4b63viCqMgSrZSt
FvnAEiOj6vh/g8UbLFxL9beqI/j232pG40C/P/JsPzOgeJN40rvKYrjOOxDanGOydBp8MnOt9E3E
wXasHDIaJ55FiiN1OhjSJ/nbOQ8061uqU7/5VwZuwu2EQGKEKU4VYrqUdQ3Y06bwUC0hkUyTHWPp
/lEyYiOtyH1tleSjZmDkq04t/4UBRcIEw3belQ5oXWQVxdr6DTbP6g9MsPNN0+6Sg6x9gyJbKvPA
gL8RxIOMGrOCB6myjs1tzYWF0Dz9JOMQ3XI3cwgEAL19BG9hQkg1WaDr2P+qieWeR1KSfyVaHPDd
YXyoyUvlLGc9dw6dhggE4fFmR7oecD2i9BMdU1oTWDLUbsG7bz7q9Mx2+zUWl//3e9jCknN57TIG
7DRvkaf7G0Xaj9hY/yPpvJoT57Io+otUpYDSKyghkYMxfqGM7VYG5fTrZ+mbmZ7pLrfdxkK699xz
9l67ied8owcqPRyM4lc90WPFNYmB7BNUhJgH775xWZE6xE2cV+NVnx0UEWTdv76/V+ZFo++dWL1d
0tzpTtW6Uz908fwQsQEf3nMnXf2IVAqnM6kSGviThrWNJgnJAepzanCGOoavzss8PeslmEQK4ARe
EbIfDsInVAe0TqswKC78nsITMSwlKIkJj1xxZUR+x05vfpGutkCD6gojTy6eJ9f4awCPWO8dFlda
1RaLGVPHCtzyhpKBmdTK/Hz42jdBrcSzSnRF71jdJShRnmCwPm7Zhyf42g10VoWKdhWiwkoxbgvP
V+cb3TNsPmpczXPs8rMxlqFvvB1apJRitKSm6cZst1QGqiAroX26YOSOZ4xvPDmSdqpDB0tPvrjL
3aY4LCDHpvAyKv0X0IvEnaxpBoAwZm0vu0CJZH7Ne4+3wIB8aYiliNo1pU2XO5L+0/IWjnqw/WIu
x5vm8jjX6Y0rPm962h9r9oKJB5mfL9FS1fUMwxR/20XwQnGSEaqkOxEakdBUmN+sFcTM+nlAtMcK
TIw9jR07/CqQYuBNsHrEYViThZVhIYDNekfyoHBmMg2+Y5uxNT/WlOn1BOkEmWlV+aRFVC0+Fdbb
d46eEou58yAk8/M9fckFIR/7h3yRdB3axD6MtwOSKRBQAkQjiIlIlYTqokG5KfYdHp/wMi028w0l
0wGi/h3ndzakV8b492NPm1Qv8W2ADpM53XN2ZxRpsIfASQrGj/mupumfcyr4N0gEhkT9iniXPCoC
Fena1UhuVfplMo+hr5ND7mEKxIg2Jl4Kl8171wuU6pjCy3uBuDH9WkywbJfJr/YvJ65oOmvo2bX0
70Egzr0RjpTl4vfE4xJmlRW+zzSyNJ0ily8JIa+30KuvjbHOE5Jmaa1JOvhtWM1Mwb7TIx3qki6t
uXv8Jk+smQlKLqhQBEW/yD/8qehJ6vla++2bbikpWx6+qsA86Q3db/o44b9V0s9RAEsHOz/olTlK
EKWMupXKsxaTu7l6PE4jMTIxxxN6Mpo/kefXWu/RxzTbsaTTxVHYt7MM1flX+CVl5Lj1NjX3hOm5
sNIj5QWNZ7m8djxT6XAnVXj+Emp+gDv6QUMuQ5Z0XFvtjAxTP/gAyccaPm+ZVEqcD8gz8qs439tq
c9aI70rlbdudYk9mU2bk7DzilZi6THhX+4sCJh2n+Yp9mko0T2/Q86Oz8c3CHYVBI1t0SsGSX1+f
0aElG8rKtxwR4pf1pUANWeaIgP4ZWqA4n8yzRGzcLN8pTILJoepiNecMxxCEeAiEorAvmA8APCdO
fKURrQNvg7MYTb9j4cwKAKHwSxFzP3Km9SxO4EFizDa5Rcu4a9uwE+nInyuYfobVYUQG58mpRjKd
0mUluANhNdN7KNrtdJ8TJK/oZaLk20w32Yih4pjcW1KET2lEJAnGafobLbS9r/xlGdOlW3NY4I5v
4FEY/kPeSr0TR+uOIoSWIHEP0o4d9jFdKokYhdtE3MCq4xwffuTAibVhpaCj1Paly5pZIq2XlSD5
DGcprUU60TbWzhoNi7xZiqQbhwhEef5oVi/CtQGPUv9JuXFzgYN7xLc7l0eYS8PRJLRP8V7tQcBx
x/GbQhRMHeuVxqa/bnEbhbhJVjz8lblWFYkD7kb+ppJIORACqZ4wc0EvIZfkbkYcKGz180V4QLou
mXBtY6+qthoBtJ0ftpvGXG+32IKtXNo+tind4U9WVWZzDoeEYh39FhP5Yk7SrDVKrBfNJvHfAIpd
OLwUdK/W1JKGQx8UrbSfaSdDtyi7krmgaN/2+KeStJh/mkJAcYVi5lXiI0C5wUxvEE0MLW6HdjXF
A8QB+5/hsx9F4tkQvbrcKA83hF7SzptLO34/cAIJu4mYjdphJiy5OCilMXhL24VupfifRztVLhEF
MVOY26MBrsap7oOTCItdEaND9LXqmmc2QhOxDLTXOauPuvFMhbM8T1Xg4775N5lkK/6QnkIEtuWl
JUZQRrBOOUuXxYDFmLLuIinv9wlwI+dVrIX2/EaMrMWf5hTwzldQdXLCLrjDGx2vX7kXUG/M/3DN
fhyDfzMjjjlG+9QWFyQ7NJWiX2pbk+za1duXtQPRay2CytTSGy+EpaEpXP5VYvhx+heFliHY9YeO
KTO7TSLxWcDMUe6RnqL6GidUYJZ2SkLJZ83xMWJVnyyYh/11zM7pjkJNWNiiREOatVPF5sdpkLbd
gyJuPjk9vk3dy1JSexmIVKWyyky+f3ftJkCYKFXpjWfnCow2Jy7S3iS8iZJTpJuukQn6g/BIEh5Z
fNJhtKPfKG4p2NAP6Z/UIA+M2Pr7XvfXktpMmMcww3lh1quM0GWdoI0kPnFIfAt2S7FH8ReKa36c
fG7viikyAhZ0hpACbhYqFWWTlqjz2Fx1aB0FDDz5wvh1EdHR7shHhdYio/57/5WQtzoMkxUpqUO5
1V7NZqoXmNOZbSAkJjcprYlwnkfC3Pf6RGMZzHa5+hI+kf0Yz4KmEjVl0cHGRqpc26Zc2U3IT48X
BXWyJNN0IsRoINr7BcPVZCObe4383AzRheg74SxWZSw3DyA9/2LYSfDNTGzG6bzWMfFe4DMIw8tc
KhnL2I3/KqqB1AbPjORUo0G3XlBf0phSNR74yJ3CZ/8oVvNj3fckA1DYdicDMD3dcioyBtrIh5GJ
20l1D6V1SYPkcUsTxjgWkiEC3VI6gDChcLHSJCnex1J2ZYSThbSj2ZcPx35Be3YZ/cjdiQ6ozijV
Ifkp+00iK+vXrL88WG8O0jzzIXREdBX6Sr/pu8VaQi8cfg14KuqVnp6yLigz8u1IPlcYiu6LK7zk
IpBpR4/XDoZi6XDvzgMKGKAoNgsmCZCRUdW46mvbRp9i9yUSjDxDNkm4M7N1mHBSt9X4TnTwg2cE
mGptwU6m/0yl06OcyHQAANq/RMfEsILv8XqTdiCc4/hsLC4jpnQTC8Zar49pGTywPep/9Qip6tBI
B4WuI+JJcH3oy0q7YHTeI9/gBRVkANSkJI34wDqYFQE9tmkKomHXmB4zbQM3rbxSI6cyyTBpo2oV
JvSgJUnU8U9itH7G9WGcIEyyqnslmhp1PHccHIV9WR7a8RpKXjyAyrI5TS441N1VGvBrFtGGA5O0
zpGnPCYXdZ+gpMhYAUeIiMADscTPQdf+i6WZ5aN9GtK2+mUrSWgHIw9mguMV1H6qsG2/kQiVOw7s
NSL4G0lkCygtRzpq4WCJ2ucjtycnEbZ01LL7Q9gBxpP/VaZbF1A5mMAg0KLDIfuoIydHh66H/1C1
m8XHLGjg+SrgJBJsSqPJGRyaoRQzEeMOU/kLv+kwc5iml2JOUPVp0KFmUj7L5jnX6Cs9OlH6dVb7
QVmVeVz593ZQPHgSNPbewzKkmhw4Yr/cRX7uFpuW50pjjtLzco/GX3vUxm+2uZLTVsGbX11y8g7m
q3cxVQ+4yXjVUVbitHhLv1HoaD/1PXUzKzZtgf1N3bz0X86SHNRyT5vwUuw7FL/xt0FSybRi+aTX
JTHW4ZUbwSK/5fXHXkINA1962Q6xpxgevZUi3JncaU8D5alUIuyhUFwnB9rvtNgwvzNNQUW0lkFZ
dgqxrEhveO/H7yJ3NHFrkP3CHIR3fhgIVKg9MTxCtD08/EH79xBQ/dv8Kmkjsu6afeREwpbyeczD
W68FE+Zc/DeU3/q+hoSP7ISHySqPLGn2/oFi74T5YNZWqkASRc4IIqj8dY1XGM8I2XDt3DwR14MM
H2LZwBFmrcOPO5rw+uTjvNvTUVR+B4Q9E5JJJtzsV+NwlWrvXR4kNO3v+pfDl2A+O44EEltlKQMj
COgtN2DbApO19EGQT7pmO/6iISAg08/WPCiIFwI2hwUetqpe05an6UnvlZ9nxBzcXVnMdS4Kdtdr
jyzQOMvVSZQhWYWwufuvbnCYuma43xe2XnmDeJixaXgxR/rwbDBetUp8Usmn/iwDj4d1QVTeH6Eb
VcRPhV2NzK1xtucqbydmbK3fY0gOjFXDBvqmyIi/B5q8j4nXxA5sVOfiDxfyQoP9xc0a0FSveVrE
m0wJsy/1vZD0m5qQc2bAbj1i3XeYWQsYB6ZPor5gEJEOgmuIbQj72eim6n54nXR1deRA0lhiQeNm
hQ+cXyM8b19c1jjBv5Affr3FU75PjiFS2IhZK/5qkQQr5NHiYl+FPF2nKPLIhfdS0rNX2m346uIj
IPi0CbTyZsEx+KufA6mB/zjiUYFkm8YitXZFCG/NJuYI65RRb/H3Twx+x+CKbaTEwvynMCu+sgsz
4FlBlbfvs/kysvFEsPc1tIt7D5TfJnnDS3deP2+CF//vy9r6eE9n2G0K/tvT7whRwADqCOO0nHEo
Z30o94yGEZcLdBSJXeA70WnUmWvjUIZKzmUqOf7QAQwvWES6t71CPOOEwJy4X0hDcCNAHB9S8jup
JJUgT7Ck2p8WGGTsdxssYo6KxAM0EI35Rxj2E26fYzUYCHYkvY30k2fd7f4LOO1hst1GBr/mw0Py
1KpzC49qBooLlEcyV/4V6m4UEdkPRxiG7+nEEI9N/g3HDvtl8OBo59V4iVCpERYiCndR95P0kAj/
EHQMv3yZudihED/35IQu4J9bTPnpD4/JfgywSzX4BItN88eCzbgkdRN/ZQJukQ74XK6MNps5sdpd
PIcrQ1MOzRJmKcVtBDJRq82kMcbOLinnAXJOEDNku8f0JzJk+6LsV529gRmj10O8RrOyNNtwWwpd
gLxvePO+B/mZl16m9/iH6dgOP+auPLwhL5JyqR5aOOTxnLyUHgYbn7d8QsoLvGA85U8emuYal2ud
QLaP/kc9ZmR00frD0g7I38wDVIxovgci6Tt+WGb/VA0QJcePHCcF8UhUG//UiTFAuDImJ8cVkGzQ
NhDoEf+gaoz3Qw0kmh4TiRoWkdWdu/hZFBf0EvZjr9KKROERtMrs0qkXe3ONImdde+TZ0LrktMWC
5FPd8Y7qwxzQF6ro0xyhAp2zgjMALAwZG2CAYWbUL/6zAAs2pnya2w3Tf8kmR8MgIhYUHHaDdrJi
TqrUaMRUfKOA0IEiMcAfVkbijFDhbbLhOM9bOI/Dnwmu4dsruBXlU89slPAbJqU0mXbprFNFoTZg
ipd0/8TW/xXbiuHE5DTp40o/jqSsmasRrp7CYV+CVC5zjyx82Vy/s+v7V9xEbGkXGkILazaWmvQZ
hRsD4fedH5RvQ7VFNoZeOMhBvplJ1jM5HzIKMkDaT2DVl7BOagK0336F2BbDy78JUnazyRsSGeew
eHBDLfowk8gwoXW4XjyKxLpIzWHRMBw7vRgsLDyBZQzqHmtSLFkwot+Gm89YF0Rtaw0iyl6A9om2
C69dv0m3EUVKvXS6Qyr5OhKMz+aXXZgOdOFBU6mG08CNAGixxIndJTaHS4YREXJHQHeIMZZiujFK
e6YpSTb9STZQBfluRVjOUj4p6UbwOcM+33AKUhVZN6njVoj4niilaUMEU/laSyyNEEbmaBJcKMPi
EKYMynHbCjJdXJpyBdSUCdM04jyAQRzZX/8m45qPhA9Z/EJMncVk5AnLWb9bIQfL5/0t21LWsyYh
434hTRc/XuZfi8cClRrFq05AOvhsTsQRK6xy0678MxwmxAxFBFIbyJV+pPz0EjgXO4NTWyeMxOip
wP8Vr+z2ZrvuagKXi2sT6lzebdITXIuhMaYkR2YF2LlDLjAUm5JdYm41G/OvUBpxcmJhYXnEuypy
g4SCFdOwpOERg7+pod+i7NER/zLOX0w/Y8tb9LiM9a3KwPjUt5ZhazEbAuCUczezBGn+Y3oSgNLT
wQIzMbu+6INPG7k7dJj3lP7Sdn9VojMpZBoifhrSTNLyUxiqrMtmAX/MbuFVoC4sTQfnYoRVrsg+
xMcloU1Spb9VeMvFD8jqZrgutfdKZmZNXy2kPZNdjImh0K8hwvhwxPSUPn7k2s3Nr4H6npuhKjdJ
eBv5kwLxOcbLcWzV7xLGQ5vcX8XpUblGujf5RoK5Menya23QuYnoi5rNQpaQmSEbJ6nbDOQAiLe8
uuuMSmm1oLKFCfNipjJS3YyPpyC7KUGs6C5a9WPqNh29nQc704OzAjDclN+AoN+63iDrYy8Mx5wU
iIYYq+6QFbhd0h/2LgNvnPofuyMPcVmDQhvTyztjQlrP/b7EDQV4Ys67lMimuo83gz8ktPrJm4jh
ChkkA/AeK/FflPwBhix49ONs3w4fCclAvHWj/NSLDVjkCWyDAsVkkW9zbgP99Wwp5EuAInKIjizs
4BUdH9newAkFoKMrN2Nz05UgR583/XsArWOHrnTQ5dkBbIbeg2vlUggQgV5fuQO7xV54r6+CP1du
41YuRBWWbZf8XvT+hfu2ZhT56JFVz8J/hxzgip54mzX7BGs7Mn8hP8UbYintJno4q/mg6BV/1VYO
cCWK5PTMgHwmaX7iy55MxAl/mD8H8fbrS/YS//UlBqlT/fFafDTc/A3neKdwX19stXy3xB7+tBtG
exf+sKc9+QQ3P/MqPDHAQ8pHFvxv/tz/f77M39DJmhd8aoeM71q4//970SM3iO8oerhcA3Wx5Ecl
qoev53e7mb8+JRCBtGofqqMX8aVvJ/OhTz/5zNnGApWYPhQdX1v669yMr8GX6bKbulCuXnwmshHq
+mvH9Vx4md/jGvRK/vh2qi88FA7/Hjxq48Z71RwbV+Kr6eA582vI7Pk1vB0mGXz0xZ+HPy766NES
FnkLhHVF1XYjVVbyAaLBhJ4hQYC8sMl3J/yxGNnxtHtJsXo8pasm8LN3A+9l9Zf4fWCu9bVp4RAt
ljTNMaKvAE54126bYN+W/nIHQyXXBb7Iy8/8+RW//PizcTH10zFw+b/45+X35/jHcNoz1+DtaF7n
GreOqztf745rt0JWtqpc2gP8OPJcZmc+nQH29Mp/Hd9Uhpy/gClZxg03iVvvmVXzmWDCVzn3W25x
8uRs/0WR3p24lvP14GKdEUA4V2pKhxPyEn4tto1+r3wneEGd0jGcyFPsyHvQbXDYhsx//Wb6SLyI
/+p+5JVr1aee4VPX/EacsuDOH47v3Xe5xq7sIfj/NiiwvBc4MMLp1swhXvaLGyXbFjwLI78zHSfX
BEjIVkD8ybF+13uCBd2TnGMieE4TRSa4Ag6dlvKhcnHLXz44/2iu9NeeC5j8vCGER3m0yf3hTw64
LGLA1Qh/Mv/lcwltuk08hiksrYUne5Au5k/G/oDgiKHtPvxZBPONs+UDzbbeM87gDV543Mnl+b3n
U3nq5t95pP0RKHEAz4gZF0sSt2a1xXDl4NUI0uW/s7y87Qaf0p0oTf5rMf//467jofR5Sc2228KE
8zqWPo4Fi8KC13WstjyfD8ZGBv80vwOYT46YGtNzfI6OxTXfc4LihZLHeAbFZFXb9JyfkxAL2XvP
w7XNjimf0mznV1psxUAMVkhFjuk5OeZIxXnvRzfex3ts5OaBaMU3zRwaaudwX/D5bSCsX9v4LBxM
PGHB+XUttuFZ7Wwi2vRljMr0IKwxneKpybZ98DiZh7rw/7MIqQf9YOxCrNFv1B44jIJwj9r9YDLE
2/KJHCAP2s7YqQfzkGzNw1Ff6wdVQDCsIqtyEfqjN+XffZyMUxtgooquyRVVzO1drx58FfJhOFEn
JLUP+/3kxBagPuXzjV2NmhGbNn88hRzpuW2SLRbu7YPvJmzwoCm8ApUXN3uJ/vtoHaQcHxUv2taB
cgcVwFfURJjNh0uEy7ygql8Km2g7v+o1eCO00es24KUeyiDZzj8EtH+i0JblDUb7CT2eTergf99K
QfWyY58E6LFlL01jJ9lyOfhprXYZnJOVjrfHaqCHgH2/ccrgSre0KvzHiRMglt7r41SzlV2NEypX
/bXSTpio1btwwa1+a//7fv3zdWW7E+6QM2ZWPLOYayutxmd74yg0XyYTintgecfsyv2409cZb+38
ljLkROXIK1UP2dZcg8/4K+giYsHeC4dwP3/MawPeYf6R3Wtbxk443yrCYb5nSFQAOHmWiu+ZmTVy
WG16/MSLG7Sths6zTPWzhhQBh4HsGzAfLo/PK1cdjnItOs4InrzASbfOEJSFmvUKfwWDfkNCs3o/
MAasW4B9Cc8kJ71wbKwoBjGxoF/xbLUvU64tiSFCHhGDOYhLlWFxPBJQORiMlh620vdgCBeOiu6z
uI4mLv1mj15a1Kw30a7h4t5LlywM8Bsx3DPI+3NAx6fKJv6VNAc7XQeWQWWxgQnrEvlWWrck+2so
YpE08rAvAQT6cmFjskb44iTHcgp6HADqtqi+e7Tci4aBcu9J9eg3DKXHxyWTEyzuC4ya+5do2lx4
3Jl9dYlI+DMES4Dplp/VD/KSchCjvPvEoOobar8U5JcyZTjmIMBSur1UR+2OSkY8XIKa4Q11gk54
1jXOqOrLWnWpsVch27xVImSg6WIQIiE5WXyYerdKZodeSXNbWXbVD5i2cpd95ul6wgaXWcK9pl6E
U0Ryb7+Ps+1g/qptgU2eMUfijhJYEujHHSg7xpb0bJAZcFv2JKcZbo1+tMHIVQWt6bya6/At518R
8RVOpCHcZSKo5GhCNdYOCBkliGllZ3CYeXisXg/iQ2mZYDCmUa34irz6QJxXvoBvNFd6xPp3n16J
en/TdCJ1C0tLcsWKWTAfSVGpPeA7kY3ZVORx7d8YtK8MR5TEI1Em/xEi1V4sGLCiEcy5RgqCWj1+
LwmAjHf98MMtzltGqoeEVVHkJyrXj+mKeF8ybUBPWb0XdCLG7zUjDLyPRBcwsO0cfqjoF8a8221x
MLBAi0GjUWnaoEWybeQiH8AzsHrvTDSBk4VSsPcY9wfCP7ISsQfVFrf9clzLmht90eqh3DXf39BK
8MwyQMKlN7oabdWh3cuczl8UzXjr+jVUvT7dE2Q/drsSR0ap7V9XbqfLXF8FosMFZpp/FvfC33SU
Lz9ZQo4dVklAVQSWV48dmzcLkrouC/Q2zuJLe1nvIDw37jRYL5vq89YPNk9iQn8TCJFLggqnpoP6
EzMO4biwrP2egIVV9odVFqwjoyYAd1CJEY5vFQrgDmgZDArCKNGTwP3sDxqavu3iAF628qCGAdik
mIFqc8SOAF3vCvW6o7Pp1HQclhRk8lpgW0ltljupszFkFBRjHBgYLHCZyYqktEXCwWugY0GVe4Wo
APMQFDPv+hI4hFPtIJyWmzl8mVrk/ArGftU94EJaMdlhSyREnygxkaYtX3/4e7iOzRtbPqU/EebP
Bo3CeJLrP2Vw8g/zJ/6HJghSwik/0UJDHYNhf/X4egFCDK2UIFs1CD9o1wt7xv4clTf092ipiIrH
QzxJQWgcuZ9wTtDyxOqGYWc44Jr8BHpyye6LK63sZ7lvsjUREjRpOMto20K1avHEWuCl6CTTw5hh
gQG8ayHe02B/soBr+nI9nsUbvbSvNtoHx2JJeBkAxW102g27cv8uLEG36d4uVN4znuu3Dd29XVLQ
kNYCcrALz2XO2ffO9hqI7kykMNbhy6Y4nP2qKJCOUXB+7NJbTngPHpszxx774GIBki/xBoz8RbzQ
vigrnzIpJIdPdrhNG7hiBbEb0iqF1Umqr0dADeOuX787vvcvFRPKPd/DBoaeiGPxTZly5Y7CPDoX
ONTCj6fak6m95rhI3aONm7d5xD9sRvFSpsVcRZw1Jn/ot7LpkCXYzRvXlm5ULwA5X1MG/lEwYzNG
a6D2W250j7d03nALl0wZJvF3if6bwQNgYRkidhyOHqpKBtLEM+afpJZcTrxETqAMrlbxNtwmTDYo
nOfnrl69VgW9Oit3OXG38CNxF/8Jz/Zat5ZwUu3h38PRLIjVHViQlYyrjRsCya5bL2xQR9jS7V91
j1/oqRwaV3DT4kjrBpJgON10n4bWg9YWYrAQyfHHnXAX0iL+xE3zQQ6i9imkcJ+xb06O+W/MNtHE
ERqVzxzj/Picq60HbB8xOF2MdeWZ9ZJ0lO4bzqwrgYzwZ3g2Rq1xrpxtooXgARSWGns19r7SgVEc
AaWfLO4uArVfC6a2wtKgM7IUv9Q7FJy5ylPZ4L1iayz2NQDiZfnkNDKSksUdSQtMsRZB+WwwG8W7
97//Bgp4gqM/nPxYkTje5eR2UAXTHuXgQ6f3YVF8XItwzYOI0V0U3S7y1cSa9ylGxpBIgDrR39lQ
/8F0iti2hCXxcVjFZpcp7k/DmUKPVm6OFKxfUaTi02LVwJJV9V5e8IJ4rIqvPt+Oyn5kxIHS5DlC
WlgBQZPQ3dAhppHdL8ViThiLf5S5PdhWG4YEtG8psKiiSPB+tcSIWPG5ONJM676AGyFTJlZvaBzZ
9EJwhNzEpA2pa1rMb3662OHfBfiAKb5crB8cbzq7bx1+tbSMuEH6FWUsBB2WHhrf2JhY3Kp0rs67
1hq5Mmgg0G4mMwchPnNCwOsSdCediZSEMnqJpeZReBExdTDWeo8ikkk7wB/mJHjWDZNOGwE9EE7n
aFM0nbK2jC7JG5yeTdXbJG4u2YnkYJUi95hoVgNJNE263OZ9K3UL/TAMAB9+QetxKd8GqiT7Ef3/
dc8tX4pbCqH3kwMBf8NdUxUOMQYzltcRmdBLXL/V48btNns+aJFtws5PkComM76XKVGvuiyQC/Q4
Jq1vpkCr+Ma0n8B31GWgPhhx6jOMy0zgITEccmQ0rk9WCmYKcuywrLKg1h6nBPnGJZsMcioQWXiq
YdPPTRvCl13wrQNLUEeLiHNyTV516TMEIme+49gDaZtjDFUWcThspIlhazi0ccPTpNeSPTnFvYTX
xn5tea1957SdU+r+jI0dN7nuy6+1eJuTJOekLPU7GWwp/cgai0pFBTYMvLBzWITNQ9juAAfhcsxA
k3lJy6qYlu4L7YU7hneGMrgc3nup21bgr/slM1TcV/hAYL1zKXAUgN9A8N6twTmwpPNnLrfU7B8v
X1Fw71lMxRL2JpMwKpybTE1WhRTgUYT1MUDx4dTExP69qUI/XKCqPLGjdmuOGx3koubwIj2yW09s
r0wDoVJQoEO5kG1sq9x0+c+Cc+j407y/Rer33OR5AjTwaP/F0f1FJVpxWq1nVwAfjVJk6pAc5yNI
VgCG8hM8EqUnzajdeVzFYKzt/y0Knx4nBTLXzdjoooQaVF2/UNbCwpDtYvJNYtspVV4nrbrFylXl
3266u9LdmxRNwWaRHVtt+6Yn+nqqnDoWnNeF/i6KhKN3u2a8KEDGQLZFfgSPClYG5zshMNILnuUJ
3bRiv9/runOkLKDRSceONOO6pmpkVIWqBmjfsSPsOkPVs2VcxELFOAnXcpU/Y5gcpCFciu+a4c9m
AXaU6pjFtUZUwAiNSK9ItOMXWL2gF6zcIDaEAg7VISorOCPb/pm2Sz1FpHIUwXGx9ywBFKvVgRPm
m7nPAyNM4ph3mqWsHxy5wVUpi1va7SqBtBDvYfIpXp3to+sLBpIrxijzrRdYd7as3ANizZpLkVL6
TXtqRG/I8KAu+9hh6Z0PiLihkj1o9BMx6cPcu2OJNxxKLDpjsLLRrsjgmSx6jXCGCW8T0328oBaE
hmfBBGB9pxZxE/hpeHopP3vLBGVJoq2KkxPvMLTeU0l/je4szo97FUBUZQKSjOyfNtxYRkxMgOgD
kQvarfrLeGFejT42PRCGVdZb3Y9/+ds8RzFrG9ISZ2fyEcOVXxlUb7AVmYW8qfRQgHyTp+q0F5G5
FcwMwS6F78Swcpaa37xiCOuF2K7TJmLwKHttHu6VXtv1I3gwOHFix4kC6+DIHT3B0otkmhznmH6x
CIkO1vnMXnkAr5Mg0f8Vyw2gTRYK60LQpPU6UY9vCPII96pbBYRgL037CzV5vzVXNypPpuFUjqvU
q90vEmxo2gUg56mjwHQS8hwt3JjQO6B6H49Pym/V53Oh7a0QSyN1NegsNMDxrMcmyz61FwBfi4b/
N8VC68CKJxyqAOWFtafbiykropdvxQREpVugyYZpJmM2ZvcLPS35SR73JnbycP1g0rOVaJ2L4TmR
0YPOKRwOpjXcaCPRp9RjR7Bs0awcsSiBTGCIKlIAvErASbeo/OUCx01ErwsljSOC8DncECdYw3DC
Dt4ubMjuL2QNhIGwCV0jiQDWCop+hkJ+g2c2/Z37XS1HG4Bi3UYwrIXX/PFcvUBTtmSZwJOyFljj
OeNegayGrmHVys5NCrsHGfESAVpVC7CLgSmulJNOsAHjI4y0HAeQUVlG44kqrXmvlnZkGFXSPgnC
Tw5B2Wls7AkdoMFUhWcNI/Baa7EfLaMTaanUuwpV3qe+Eg+v5+X1cLG4gITpmE7hmqAKOhGNvG1p
ZZ/qD5RsSDxG/D7oc06TcMV5ODER2cmZi5OG+MTPHEWqJz0LuzLWHW9kAzLjttQOtctZgvG0x8wG
fMVn8kHaiKU8QfvwF7oNmnAzzXkCt2knzGlgXkgsFvO2xVoEKWQBAIjcfvtYX17eRnXVYx8vd7Fi
cbOrnHHxzb6tUwukDuLHUv5kd7MItrKT2VirKmvOgXA8XGRIeLhWOMJYsZ+PCy5LWbeV8K7TTdvz
fzVFCykag48ZVzoNmmXsM7zzJ5TLMn6q+nvRYe2xAR2Th6f6rw+ag+65XX2WqPi9SOMmWC1pV1Oi
CN9ku7msc5/1ZsGYuLHJrjenr2KwGDSzepIVrM4y21VNqtjkyLD5rFJtVlfKB45wYNNt5Rt5lPI4
c5Agu4sMC5LY5WW9iTeGdSjgEPua6bb5itNUtrIS2vTTSFrv/Co4FA7vDXSC5vracu6bJ2+sLNe5
zTYuNwh935b8zHAkeJz/d+E8/1xme5wqv2B3GTJzqaAr8Jwfh8Iehp94gxG8twqJzvjPATgLi0gU
FFK+jGElCnHwfqb1w6P8G77diB9IjD9oW7gmTPOD0anrcZnR5XfmhiQITPEjyEcWhzqzUu0vAk2g
dItVqNxcxY3otBXvX0Kzeh69arSzD4Ku7HEGNvMfhIlSE5hu5cvRhtHbEvD8hivEmOE6bE0fW6H6
b/F82IKjlxbtv2Pd79iqWHTZ1tmL1YnWcwQ5w5z5UFJxGmi6EOn5jXPQ09YtWB4G4QfFi70Bi+mm
9HvIuUtxre/SL5qA22HNvfKEcrntUW0sa0pmj6P7UoSDgQ97m+e7OrOdy3IWaXOGc/AVXd9+0+/a
4wB/lJWcJ8l+FMFisIiLATOxQsok/j5c9miuM6Md9h1TtTwvnXluMGx0OM3KRaV/rgXoZysmwvlH
tK5jXwQbPfnaVij99N/IcOvfO72jmD/SreoPGaRqvKQOY1nBq6L1cVicXs4lh2HUfn2py+b8+Ymz
QPsiNTO0reITZ+43zA3RHaQl00LvUdIhsWAowmzai8zp+SHXBVOHz5RKDcHuXt/30/K1Vmr0x4jR
0xBxkYPZHdUuML+CoXmBqItirhpiv9UWlrbCnbfjrxyTnvMH+mh8ptjoL7V/bJrtn2yvo9vsT6PR
GVSxHZHfCT3fSRiQudLMYxy3SFQbxXodXntlscKzFSBZ/R9H57XbOLZE0S8iwBxeJVIUlaMl+4WQ
7TYp5py+fhYHuEDP7XaQqBOqdu0AdcCu6Kx2OqPMwCVmjyNMUJacaPVrQvU72GqMzQLWLi70Nnw6
xcxF6vCWMLNblC8Y3Yb1jXRCWpXMTEZ8uVFq0ystZzXdbfwHIql1s5K4NiGJLpu3baylHQtn2iDK
Sy/DDmJf127rC9Q/DEGKHTptCceV1XtLtlcEn6j4znMHrR4BBchAd4pgEzEMmRtOgXTLbAikFgHO
2WJVfrmc+rBAcswytsz1S5wklhIWrMzj8L/T1jEpQOpsfhW2C/kufVvoSaRHwHTM+WivoBPEEvXn
eqs7OUIPiJdJ4e3NtPjVJ/hfy/rOVLu/yDM9ykZkCik+v4S/yW+tfqJXiy/YNAUQLhhcRQumutCS
ySvTl1W6xO1IdCAuQyFVE29oPAi1fbOCXmnUXhFAt36Wpo3xI1YTDHiIiF3H1T/kO7/qY9s6801Q
ez38WeHIN3CZ0xidonrPRzntkJ/AZuA3z3ZZn0q7hOI4oOAi/gMTXSQVUMNpnJfBGmkaect8EHiU
fg6L9wCjYBkuoyeHyt5Th+VzdMHFt9J68m1pnSFeXDZXq9hQ/SRH3CiER7wJYtePyGf77i/kIYez
9y7KkeYYbMzPnFb2c5S2nI2wSLFrXZrHycRbBZHO0nKCDVwXaYu+Z6SOmtLJxgQd72Z34p1f0rP+
Impz4/ZMGnO+nuk2xI/yO2eTttLuxEa3nBAJXkXqsq1G4iKgxNDeHqExJDYBQNgg6ZStMyafuiW/
NoALWZ6V8Wug0EhWCu/BgsQdvsaJ6qHC4hw9bIai18ZGFgeloT0ocU2o4AaKKEpn+AfH1PIqHOPL
CBM6m3h2nJrqWTKBz4czh64tkyc+ctQmA63Fst1CjDM+NeLVyHgWFnSKUbFrEQDnntXtU58o7q1C
NV+A/JNYkXsiTc77M62vvr/EDW1b32BkgXYG2r+aZzs5ORmUsCibJ6A7pIMQaJS6Yg5MGXA5Xjji
wnS4z1i4oC+7oLzSyHU/Tcu7P8iXrEWuwrQ4tyVxNfeAs7XtgqE+AmymKDq0iYUiPbVi9UZ/jnkb
nzRzjVUxnefczzT8SmEeXpvEHdDmWOUl8wFN8cO2iUWTGL+/rzIfivFScQs1LwXh9cpizL7CrYzh
J3S06aWOW7AkvFQWKkYwiALnqwWazZ8AM6tczvk1xAZksjuirgEg6V6YOFoCQ4OXv3hVAle35cHg
AxiYL//6VlseTBR/Aal0N5Unpsgdcv6/4rApDqV/x1gcj1KYbcWhoZRpNpDJuWbl9pkGh+V44xZr
lrpJUs2cWpJdGrZduYxq6t1vS6Fj/EcrJvyR8dOXx6nY1o0XEhrbkNOhWuuNNN1ZMwNCclIHhq87
fS9tiDIz2OB3ctkEcFmz/Z2c02ZwynYL2a/1V5nllDI5nDyT32zYm9Jluoch7TXpH/JzNIjfu7TZ
uecxCfMchw4Dmg2wVJIQvcggAOpIG+xSmQfpdQLujfS6JTRCGNzkVw2hF4lo4aUfBsxqsEtg9HMo
n4Vw00ar8tpMHaNWmxAkmS5LAuMdkp+6RwC1Cet7lVJcROiWOCWddvw3QfvJ4Rxm38o/UgNqYjrR
+UJJ0f7phacxetXngV0ocFsJNimKU/Lx1tA04g41bRoNKTZeA3M6uQ3VrOxnDBGaC6QsgwbBBviB
gImvD4fpHdj2Hog7od93iH9jeBY15IRoJaczcEwmtfWRjPsX/wH653aULvAaCtzpFupDoBxQVqBe
34OC6v5fzjg7q+8gR1axgh+WwJf+R1x1NHgyirTsnHA44zpOaoHMt5W6hxGSpi/ZBL7qAZvD8+Xd
8LNnHshF+Ee5Qk3plCWGUdAbQcejxDZ1VDZrbgwyZ3IkwlCvsvefiP8F0iNjD9cDsDlRVkG7ncJN
gMyA+wDSkl8/SrQ65/ArdLDSYDQU2xXxZ8Bw55kJnbMbMfzgzX82CSYPXGHc/bjCMMYPrV0Zkfdg
d25+amf/Jn/4J8Tz6J4LLtxI4UYFWRBB2PEyAWAEOjOzJ9Vxt6+xVIfKTBSO5fgChDUUoeUm1V4N
6V2aR0YOy0H5l/cHeDPvn9rc86EumRNSxQfVscR923C7DxhyMCMI7t1SyUKUaQhzgUadnlpxl5mn
FBocJ/sixTyE+Je6JZFFXUArxf+0tgPid6KLkRDrPqhnpw4x4cIw6DqydmgY8fdeAyjAu2zOkLV5
GDzk0txv5jo1cYpzx1JXViW4eelAuWCvFV4tL+GzmJDRsAD8R8J8fYQf82sN5Gy7c7LxshA3Olys
AA9ULCOSYwlxL9v7D4MlMZ/eQmunNmEVrJ6cio/IYxJM8a2HmXBVBlQ4nE4XcrCayb0mCoMOvA0R
IOD+DGIG+wz3JUgk2kuNl0HlELreAFyRUY7ggrtrchlXs/mObEkOXalYSbhXU8PJDlFFnAzqd0ie
nLZJ1qm4i/3VcNfSn3s2eN0e6jUrhu8KF/f8xqbk0E4PM3ysY8mJF8xRZftgQNC7mjPtyVH5Rx4T
JCA4e/84g6pjfgIwoJsOdHipHJUkqGAiVu2Bn9BB5C4z6cF89uoypMtud9x/n7HlWpwYS2OTSyfw
LeVvfAJ/IGoSHGuvDyuYqQxmW+baf+VO/OFOgwb7NzQMou/isA1UForg8+napwGG2DwU29cTpoAO
TZ6ylDJHCp787AnPHC4N8sRhYXPbvggfCpGlikeFS44JBM4cqB9ub98leFwODqLuqc1ah0sLmkKS
pYM6a1R3WYfNLV2WR2YrHvcnosGRxFMK4dq8AWiHwZh+1r/EGZFpwMDoSFPHbzxk+gLUCGqu8Sci
xF6HWwbW/M0O2BwCDkEUODeSYMPQBM72qF/a3Yjult/JX8f3xLRDa2mh3OYNE4/wUb3JRCuSB0+W
r4hrW5P2PFlItTOBALD7N8zsUQU3X+q44OMJTF9r2HS3UIkJhTZeOE/uqSIA0meTVNiOEG2Be5lE
jst+FtrTjW0YQKAYwFxAxXnzOWcj4uOvU3cwYzzrVO4p3dpy+qAPnmuWaanoM6zItcQAxvrg8U0O
/0ae3V+Fvy9WbuOSAMm3bJOVEZAVL574jxbioLAfQ1sMbVVZTsvhDzsBMnxaQi+VZU+CXe205Q1q
hkDo42B3WNaEtvmjPgnuwKaJ1K7Z7dmeY9Co1Pw9/0GiWD8dJDSmst1x78P6JnkK9QjQw2yJgtXr
/E88c3QR5GkzC+DJt9LJ//9vePSIa/ldJiZUgtN8zB+E/9KKE0Ts5oMmnQyz+jZgRcGIFvra2bjh
ZLBvfzXiBXzWhwwzHjoYcs3pWICauOZ0KMUTjpp6fgxRFdg5Fi8HfWCSucwuIctecZOGhBAHzS2D
jEO/W8PiwWxpLXLjl7+y5TJAdsnANO7GoTNvQXH3ekpoSLlY1rrBwjiARML2RJPELfISvMBmcDEE
vyQX8gBs4Omj8sGCZokMh24Prq1CVf1/VvClmbZsExYxfZG04x/BN9HwwowkhxE5CYfm7PQGG92u
0eGtIKNTR5GxMq3ercPgSeZY+BN/qg8l9uJphYoGrAokgqMq/oQQJLnRJW8IqESFjQZoMd2bPeOP
MDkhIlLGW0+yXXHhIFWGPdsoINw+QdPlgJ+1JzKf9BU4wBLuJZh6vvK38CjITiH0wi2UFWcnswnK
ZXCbRaZ/MqgEah89zqIlKsQW+dmM8cz0/Gt3TojKxFYRfo70HDWvYPrMnLHZmw+qBI5jRifGbJJK
1oiQOdFEFiObS1+ZT/UnkBen6FADEpLwtDAT7lVYEx1je5SehLtRTtXeaBOnLLj+FXMuRJ3pzd+W
R22mL9j08QeGnVADf9J8T0kcPPk8eo9Hi/6MY73wsmI1ka2Ch4PHtNoH/GZwHG4gx3ODlHgtinNa
Z0EoQH/lFtFDV20h66+paVCanq3kRJbcVKxaFX7uRoDgaC5iAXn6dyEiG8bzleoi3II74KsqrJVT
xWqotswGgAQnb9hAGNbbJaMx9UlvIGjY9J0Drz8RBpU8QPDYnbl3YPRQn/JqE1DH/8zBI5nTHof0
QJZI19nGYPfJbnrVvxG2t5SVWvlSyl2lFAu9ZyLXRyt1Gwi3Mj4WxokLi0+RCn8ekHTk3aGahbkI
cGuHcJUpg4jMoa7k6Si4L7FsGZJNGx+TQ7fPzhiY67KTFuscWjTzNXikQvrDotA0XKvWkMpH0Y6M
efo2miAytjWeYY8Locfi5vpn0Ew09Qf3N7CTwqXmC2hBSsMNSrtq7ib8OmPZiJtCdFKgO0NZiTdy
Y0RaGbBVspyW3L3UEDBSQ5pbBCOI1VX0MTBVKXWYnhMqFdok2N3IlURjhNrUoxupGMHQo2O5RLAY
E0/uBJwcqtM8RH0WL04gBZvBg6J8vrsNRrwBXMLM7mlnIOCkZxGxsNOcQfTZ3httw+/h+PwKnh2u
fGfolijZbIm4M/MLJYrZXGVUzPfEUqg/CTPf5JTW5olipi2BcsNdojFDW5oPxEODK/VHmgzeemQ+
fCz6xasUeiJ3PqIXaT1nAXP9aX8cc1rsvXG2NGFA4MV94yCWV5zjFQ4nhGv90IsjUTNvIA0sVjsH
offkY/X4J1518OKZ6AYdiGPUFsFDReDrTbFGdT2P/NEAscJlrFmXwY0NeZW31j999b5xlwQnMPB8
fSUvsd3lcL0+mhlHhHWk6QeaFQrn+giNdVcttXt94mw+GdDa6WoQDTxnokFhXCeuSWpS4t5k26kY
OyK/ZojhWsCu80LgHiw/qQ7+/5D9bUP0V7Da4BDzmVxMyoxBXxHcSTUBsdr4o2lMkjV7hshjZDD5
luRK89mQMEPUEDKcv9mIk/iHRfZy0mHb/GFwBmzsYHshupwsXCa5RyocXwEXBAV19iGT23GgJX9z
mXPh7gKQ5cO4whaY+JdYXsBuXHMTY5HF9N0Fdzefkkk2l+NA2CI/tnb0nwkfOyYVd81FDKgwR7fR
W33yaFtvchvCdoFVEjutCOGiFyEGDjERrwsOwMwx50UN80mvbDjlYCYG6ZLKu0V7cGHBwYSAPQU3
Eip17bW+SyGCdQ7CxUVxZhtk8hytew+WnE1Ivb07CoxDerJc0AGXWkJc8cFRAXkKddc8O5Ntoqe0
O80d0AGJhtgPBB7MfEpRWqI3kDFYggXGtsAzYEFlIu25aSh7hGQdc/F+jFe+onPReJL2E8JVrrgh
9bnUpytF1dvab53ih1jkI+U1zHLaZNK6GWw3dDfpMdFQPSzlBxLf7/yo0zCVcwuCGM2jP1S3m6qH
0DzsKXH4/xNzZfBTYyn9wwZ0S25Yuab1w02RLsPcWDRBDDAZp1DJ7xneEoHMBNUCYqb67yC4pD9W
8Hj/gNiCDc+tXn0UjXkmnSElNMnt2aOuwlBGXIxlySPkOUTwWTCtRlcID2eiNuBPYinjkJJwrXLu
AFkylusNMiUvKlJpaGuqioAKhp0kUvnWWH2vGxo0HjU7IFrw1AEYYOvVdri1YFF9xiLEeu2j4rNj
JqnyRGlM419kYpjxCgBC/uIQSSVB2OOuxiQPpETecXEW5jaEZsIksv51KFcFGAruASdM4Si4AmXt
7qCwRTYHvhELv84tZIRQbozZQOqQ3YnkG0Fb70MSWIsriKTCU+2glOM/KLUx6v5bSi+a3qzxKE37
YgBbfd/h8S87nB3EZlN8pNA9peVnQZaGYScS9cS0KL1ZnGYQHAZKV3wUI7yzZKP1XN14gGBEBrJX
BfuqVlb9dCqxLi2xahL/6baf3YPQhhtpIZk8t37jBT1OOwWGfsniwthqeBLZKCEkOX4OOoYtGzWF
9cb8JctPAuvW1ymFEWUgpDZljGHGVRXhpfRUXMgEKdPygCkco2BY5azXEek4hluMS54yEx/rNi0w
iSB18JjCa4yg/PLiKqXepOa9J0LvTmxuFUGvS4frhAnAsIkk19C2w3h8exiaYY27qYs9T6tpVqCT
Xp5h8N7b75bfuELQyIF4jX9FVJqt2zAKwiA5nwjQXAnojZkoUPkvsZygJZ8YOzRytdKYh5bEvf2J
8k5vUcEYIpPYD5+sH3SIfAQd1aDlX4u/8GM8jpgtkKtZ0IsiRNXID9pPDvMQRHhpfOGTH5IrU08e
S72L4y8KqpgtHZ6p9Cfg0wDXDCxHsr8T8eDZ1sTpiKo6B+obgmfVv0qFrzmFE7TY3M0DgNh/bb22
5oUIwBxju9BLJzG91bpTWgIWtrhLTA/JMSBqCQRlFUwwKEcb9GZgKTq5HZH64Ko2n5813nMi1jcs
q9n9LHPzVDmlbF5F/MrS5E+1vkWGMJN/xTsGfwRw7+Kf2brhZXAa5SYTQDpG7MCeN6otQ3VcVyYR
ZBMYuDauTbmB0PMM+fHJxSDwyiCV3O38UwDntNUcvt0U0Bvj/pN8RVqwsaDG0l5Fs+MB9QEuwRn0
T3ke3DoBLMy0TtdNjVcPeLJRfEAkTEtspfOtz2dbew0uBNmQ7mqmYCxd2p+rOs6xcSAljuTE8Pep
6ohbliW7baVFqf6ruERZSqb0UcibengU8ZXl5V/1kLCJ1sJuO19MrPdjRiySMV9rXF83eaHiLoWQ
+H2LW8zJF9K4lH/Ar7nXsAPDBYv75K96GVhvH1JICu+d9Qe4kX1JH+YPROS4srNXfiv9xfsm58e+
28TSycKrH8uB9jS2Tv+2fckRb6OKSGijrmqbPdE+i/iZK5fxvU0ZW1XCbnwSGEliYmUitvzySzgE
hI4NDx0FVdLdBzNYlhC8NOnWPzOW7FAdDM1cdH9FvGGUGvdXCrXEbo/tLqDVUHH7xSzj1TgCcAwY
LEJK8gqxCtK3I+ba8N6LvZT9AzGfPIEQAwroRXwmtrC65NjpWx9+sn0Td3YbG6/QT+gHJhwTMHav
VuaPYQI2grkisyy90ZhlyUNvi91Dk84DGy6W6LybXeOY4A2QfW1Uq+29wl9iR+NlLn5MyrKvLLma
4CZFTZbmuvloB0x/briRmlDazm14YtdnIxdG646cgy0D2w73Nhyw35VXwb2LibCdmW4GLeQ6xvU+
3if1Nk8GT5VWA0iFuW8iljza2EF+WQ6jpvKRgG6dtGgvJhkex4ReXzTtXGXrSmYhyuu6WvsrrdzC
eoZYnVGL99JfS+8SEOPa+vum+n2n95HDvqMOcBjoa04UkInkRuZ2ZHipfmTMR7WVIq7fNbYHa/Gn
y0+kQ5fcx3aPR4p5L8erWd6myPPnqeY+S713dEjwRtlwhlWp2xxG/Ui6suCf/NqVvipnLpp3yQVI
JiHfaMGgZWiFRdR9U9tkvIRizp2gUIPwNkhnyIL5yvggBtcuerszGGtN2dLC7jnmlACMkplBEZjM
+N9OxxX1fT9HNG9C3JPiMCXw8p+l22qx176yv9jCMnalfKTGD5+j6P0UEEwpS3GcoVeVUkfjmJT2
gYUOuH1O9XeJwZ/6M9ZPWjEuv0SmV6NrL3e99isb39xh6WZk2BuVB1m7kLtWuxhiLotDReambEuv
yTyV+gxBvWL9N/d/ZqSJkpLg692AXBKRE1IXl7aQls+8dGA1I5lyJzA0k9HGQJnJL3xXRwAwZS9S
jYbrF8c0IxFhg/1U5sS/8QrmlbLz2XscTXHjdMoKabWSv6bBg8AlGE+EcLjtmNvChyGDYCn7C8u/
of4GDmIoMrHnR6zcqTSt+IGfxhJ7RGNfxeuQTB+Y/qCQpG4b5QUwLw6ic1T8WiTFpDCvhmu7MlrS
Pd6v0L9ywAAYRWT6cvMHIvq3D5lLOAhfFdg4XjLd9FWjMW2+6Vqp0QrhH6yyqL+Y+HX07mCcGtrA
N2ckMwzf+kK8T+89V0sIb2fkTUDqsCgx0CJdYoLxtdEml45VuQEVDAEGENexO1EFm9oxoD5pbqr2
zzBB9hpowxa9N+ZaydkHElEgN70xk0hJhhDW5bDLp3kgq2Bsxzweu6/28CbZsQRDQGJJCIx5wIUo
M3Z1fUpLl6w+Rp+UGvIKVa52EHu4VxWWnvmagUFi7uSCTo0x2q/S0GB6GDWPRDdjLKQve+VonotD
wRw6xrWbnDJKUuZw0HJcxelgKJufRXtMvqBiQkRqhIO/VZn7RNuUWN03M1iIKO+t4snyEXOWvloW
z21E20dyNXSG3Ts6G/Rmc9DPdmTWXX/TU5UBKLOj5Dv1oYert3yjF5frrWVDJi49iLttc+ogTgoc
8V99/Z0Nm44gmnBb2fMQqDyDruUrGMrkNKgxuZY42mHZ5tRrbDLEtemTDkF0JLxuKNJTtsMrYTFg
ajq6GpIt9Blme6jSi97/yO0BXu24h2w94H7K0Up5BV1gZdi/tMEcy7NYLNwI+ABCsagZ3QIuegr2
4zg1c1r8pJhYzwqccqZUq76nQ8aNVr3kJC64nwhn3pYL5CQ4FS3bAp47mW57nwnm6E4NmZtz7Og8
JgUjervMcZtVb36SjQw/7gAkRkYRyA4fT/mtKhS6roK6itrflRQcENfh+16tOkL5kAMGAnXxr2Vz
E2iYXFvkqEKnxXN0EUKFWabfLB7RlQKn9pne4fTGfYoDBZ+Dy9S4RsQ48SkcOoI9MAqDDLxs4pV5
YB+glECnvg0YzdnBik882hBk2g7f+CpnwjFf7DUyOm9liR8/L23o1voFf2lF2hE8qEK22RoezO+U
t6kxMkOpovHS4p8wO27j+lsxAfkvFg4m4llIIb2wiKJdohA9e5I3PCeMTNY9/Co8+/FTO/v5v/BG
KVzPvOIMM6IiXmnR11D3DPdsADPyWZi9aN1NYBkUZywVl3G80bVV+4JOIp8B08Q1iXUEljHQeZDx
Iya2cm3/fN8pKCfYBsBfYIgTdBZ/PZhuV631fc30U3LxUh5TJ0Bmpg+lgwbIRbZINBrf1V2QJ6PV
hsNDohQpCvDjMyiwj3ZDFJs4eWm9evevMXpAWQrVj4jM2z/BOpKuUqLX7fNZZiPSTe2b8ZCIQGzT
cZYcrzqIYs3mQ0HvNjCoLfaC/NHXuy9ydvb1hbOgT6mqcVNHAjt5Y/ExxwX2xGv1r24VkrtH21GV
Z/iA/rrO8NcFPWS8Akk+XE78HlXj0FyOFKLYjY0r4qkOkXGH/M/kK2cLncy9hYVZMV1jqgEH87Uv
IdoRpaJHTEu3beJ9lf1LJUxThlMasvvRdeebOt1GFpSUPWuwLw6y9KlTb/Ko6T4Y81kHNkDFcb6a
7Gm2O5yzR3BSG0kEmQ71y3p2yg7/R/LUKHdDLPpxzhv0f9Z0whkeJ/nMFX47eu1H0Y5L7arlIEQO
lowmg3jQ5Pf92a3Y1lFJ3g9seltEYkGrCAv+DXFORf8J7OcK1/gVfOi9/dyHRCuQ2XYU3QjHXNDK
E05VPPE832ICXi7NDakRI0F5pBZW3db4XBsgxtIqzyFmBJjJ7wv0yOxFNnWUf+ZrOut6+5Y3/aYf
2ZjbBn+ceMMZv57tZeYza/q0PBxGAgyi0R9jJJEF67P6PqfAti1iIfayo7HEf0iq1VmAdF7qd5Ss
wPddhCTtaKsXYYdXCs5w0pyjlnpwx7gNyF1RD+qlHukLtiZiHmcMVoR04GzC8sV2lKC9ocGlk84E
8yTS9gLFXOjADUF0U25VvTHx/33FfmB38gF2WL8p1acMmP+Td0yqLZQnT9NRwtPHaG1j2FB6cZUk
chMfpfrFWTN1t0JfN4JrNfuJkNzIMjy13/VISrwSFzF/ZTBWj9ILHxU6ToxpjRshWEQM4s7ig5go
F5JyexwKsg8L2Xv6O8L4TGvwfgrPifAg9dmCPUkiTB9+fdJvNLuQH4L/r0YvhyAjEVy8DsaQihUQ
cqXKjnrodkoDzsD1DJplUVjYRCtDBGM5syRbMrqgLTkV9Od0PVHd9eYj7+2yInWC6T3NHYPM9Hdo
KZgflv9VcidJ+jrz4JrjAM8pLN/4X/GM/Au6y0R5aCFmqgetxGqrPo4T17tNCz0KGqqeK8A0IbRw
cYwzBOOtjOd5t5yOMYAoA7vTcCqJxwSuYfKCYnl0pHJ2gpSKs9B6coTg6tikaMqttTg3HksdoREr
NN68D/7IsO5D0nfBJagOWvf/cRByiAxHVSTDEuNtqKe7dm3pOzKZZErBJRMA6RTP7lQ2XjLBMQ9I
GiePNX2IOCHAkoQ3nrjBCx40jEV2SoyqZQ1zIRRotBcCVyDurCtzKY/eTCRcCjtDaUkt2lbNxoJ4
n/xhpk+wXwxNs4eTYimuLJzCkohZGtKSsqZ182qV0LKyom1uGqi0IUEQ7TIGmpzW1W0kGyle99zU
q1rYcX410VcMv9MHO8cFDP5qQl4Mn/37XlBLIHYNd1QKk7AKT/MdhLv84HDhavY44hVzW0bjod2a
5OJkO/KPMAmDMSHsop6trrQ3IjrQnNaYQ6gn66qna3xKoWBK9ZEAT6k6Yi/mp55kYJS/kAko8Axl
kY/O0HlsCkK8hk9ctRu7BCDkbuUB1sVPgbOE9lPrpC6t89nmcaPS18oMFoCg/J2qEiJKaYG3ccyE
TE8ISoifGcWalb7ygsTlpRD9qev0u9SYPzrGUyGZOlm8/zokDQZAFqoocug/tT9mmjR43+WjwoT3
S/+ift5G7TEcGGl8NNZ++hks7javwoa4QG2uryPlUL4fFUI2Bc87ZFSNSFg0R6CE+qe7tZspvPva
pl4zLw7vln8JCsDPVd3/tmzOyYKIUa16AQYIxh0Bd3H8TcAd4mZAqRFIeSo4mNDqqura+m2DT4ye
BvmZxLYIc76+tLqd/pW6ox8EJnqVh4sZYVOoLyWFyhpC3gbRJ9xpdhs/a5H9vLuXRnNC6ijVidit
ejC0swb0RmH0fkGTbFDEwfEkeqENnBSQamRql90IqJPQyL6X+kSenrpAV5YSR4z/9K0H9F/F731j
eqLo4tSYZ9uh0RZPwUdKZg0euZ49KOGM1T46vGhwVjddqzhrMNClH7Lo6+bbNw+deBizf6luLlKm
WDRmKk4t2DYG9E7bkBPcXGNF0NXrxtpMCSTE5Foqt24OlmCOlSNROo6RN7QbwXSHcUuqbOljbQAT
abb1VbimtUXfGcua5IqAMLq5fsz/De87e9cKd7g4QHf8NZonUc5mulVZBQqNicsxPCYby9oPHJzF
zB6vv/10bYwHqfRm+T90a5YQd7zIfUyiDlEQxHnEhRtgAGV9K/3Tqs7RwEbnkCh+DXJli59QYDYq
cP4d5svyyb5p9G/iSwQ64+hUWOtpRwITT6ElDUX7jkE/R+lsMKPU+aN7CNJi/PNFxp776n0i9nGs
4Amn6yC3g8sowYUmdiDRQfIlEkGcEELMoP3VylPHXSElL9u8wTIXrAejdnyDUmK1D8L0rdAE23iK
FToYwLlVT1LhKNGt+zZ8wrx+O4Fy343adXfTEIhLM3nQZMTyGQyvfGAGvEsMbNHLbjm0LnXKdCig
nND4m9gNGwzn8d9siI1m//jzsCk/WnOatb7iru0mTKdBH83tNOJqla3hLucnqggZXEzB6YiPkaJM
Jp53cCYGmjmwmCURurkcTrlh4/ItN6sAIyiIbVPwVb7XEvP2mJufdFXjn7KrCIdAYImfU4sPHb7Q
QlSsWRjKzz407w3lp4KHrYYkuMKTq/wgmhFrcTnuD3DlnBCBUGhd1OTPB8gmPYoo91FvVpLakdX0
beqgXsyjfCYKS44smNibd6nb09Ui6t2COyGA6c2vuUxpiil4oi1YtoAOlFv6wUS1oPg5wtIQcOfD
ZdQg0q2ma12P38zTVHR/HBbjt3oO450Mc9ePrtMuJAHhkGAnotwF9RjSEKJhWgXc+Fm5V8HTRXHT
xvwxfSNSrajySZ7v8KrEd3hbII9DO19fYsUt4mON9YJx73AldBNzrVgvZWCkjQIWbtrbZSwQ18D4
SyHftFAfOxlXYqxzM3d08rGw6xJoMoAt0lBUK7cESZcJctHmv1xIOS9BANHRY8CdC4pUE8wwq+wI
nwD5d+6CfyaEsORczwsKtxZ5984/emRICcbWE/4fWemO/c7oOfPSRRxC/x7tuu080k6IDByOb43j
X3imqK70NzfAghAwRl31sYH8lkl3gSy8dm34P6C91JHGir8g53wQxK1k4n2c4U8YYt5qxtu3qWD+
MhzaiBFk/zMQtZjCvI0n/LR0DOU0VHWKeCAQ9cBCpm7u1mnNwxWw302q41Doh46vszAESTKdMCcD
pnkkkgcB7iCnWHj4vIfOcPSK3KdRuatNijk6jUierKbceJgwp9QOGEmqmGcBxofTXWrlRyaiB8VJ
ZTJ2JocVExGAh9LR/a3WfZqKNwi4yMvlJQqbR1J95cX7K8p3850+0HKFsxW8Cb0VRZklGGTlEcrX
5xXS2N+RT9I3/Z9KgpDaKfnNVzE/F6nYAngUEIktHOM1GP1JrJ4HmuyUWHM9Uy6qH8EeVBto9Kb0
KbTxRXv/TBi7pNbnO5/slq9L4UwU5vBo0UuzzRVOvRYJk4E/TNye5Di3S/UoG+GZdHBprj1GmArm
59D6BPGYx65G+cRotDAs3sc/Yk2cemw2wbgb+98w4ZwUzdvbrP4E+KNW1DzeyXAQEdphgBAP01b0
fSQb+n0tNOo2tAbw8ALV5z8pM8+5+J3ICSGOiFpSYZeTWmzhlDKO5b+WVw380avQun0HYbGYaIxR
oHaSPuorzAbS/GTSZbemuCun9BZcE1k9kuE5ADTpm/yt2ZlvehICLtYuUhU+L1IWYARRqQhyxwjc
38TDLxpbKOmygPF9VJ/iLD3NT0ZXy4tImqrI4dF2f34ISDXFYcEr4CjlxBh/SBv5l3WA337gKChB
zPIRJunVj25qzPybJpXGfcwqpww4zYmNEpRrOpt5jYyKyXD3/3DlKgRUxgAGIow+Hn/SHLUaz5wq
f6W+vKxMR5PyCzp2EYZbm1gIo7DW4MeXSoUgmzO8YsAuAYKr5S6IjpS1hqB5a7SkRpfYWkG4BVPZ
wVdORkiP/Rg1eHa0vAHmbSjQARhp2kitC9ZYDyg5tyeBp7yYVnnlDSNVXu9E92kArRVxt5F7yNrD
b0My4Hv4bb9HyNS8nRr1oYbd/m+tGWAVRHxmZLTwcjmoCmGOicUeh/ZdWU90oCqW96oIXCuSLIsC
AzMccWSiFFQYQi51iLcDddc4v0OAwnobg3cHaPVF8JHgOlqE/JDShGE573vq/aV/Kfh63UdGBsKX
BdBBcTCRpI8sdrLhnBQvS+92GEexAhf8ABHy21Pm+yuZsqH7mx1x6ZDLEWcc81y/0Rkxr8cMOgAS
eFIVjmb7/4+NJ3tk/+M9CRjxObIS8N3N8hd/JyDY8FlyJS4E/IRIHB05/JyDcyvev18yTcSmV2tx
b7BW/EtYQKlEMsIPmFN+ib+EQjq1x0hGvn0sI3wHxW/TZJod4JWGR63+FX6JrL+OtydlF95BiKeH
9R9H57WkOJpu0SdShLy5BQQC4T15o0hDySLvn76X+mKi+5yZyiKF9Osze6+tXMT2n97sp2+6Y02a
RkwPqy8DbSzhZj6BGoq61yyRiBHNPvU8x7UIu1xA4ttMmsiTnn+OQ/sPXm7g41ATB0JKECax8S9o
feUUJ0tFCg1uUr7zmIXRdEsI6r7vzFWOWNRPbGFRy8skojBQHBG/0PTbRv4lYzgvIPRFs2yeuJNV
fkgZI+bBm0KKNTlPi5qvnOvbQkxRYbqoFif8dNOXWT+v+rtfARxb3DzlVoy/8fArK99JBjxr4TN6
roVgMZFMuNopiNWovPnDXxIz8Jpyjmt+3Uq2NQtlQOT2fFDuzFrnnuivDYLV6POjj82yzLflO39n
TYqy+IoFJIdLYtL3jD2zcX8z+tGGSSrQAz6fJ6XUN6Qa8jvzqyKpivNFKtNyCfL0l+UW7qThh6VY
QkqPrB3U+IpHPc9i/vRbReai8K8gubl/uGXSbpofw2hf5m9dw3RJH8vfInDOWtGKPzuk8GHMcFFy
lUpGMxgafWJQGUf6Gx1wX9SfTR4+b8JfxMNKivLFyGnQx78NHSgQK62DePXGmp/JTIX7mYFgu6pw
98LSVjqRPm2efH58g819jl4OTwpmnEQo4P+KjpflK3P4xdtfxvfYFxCqZsdp/G/wFeTBu0bXp2Vn
GCEVNzAInLsIx1BkVN0nQBQ0HuAbGI6YPqgPiJLmtpFyQuXGfguJZtol4iU3OjZaD/7Wzg3/J1MP
6lqJ7h6/dcOvFRtkMiRzkzsR3I2EAxtaN6HMMW0jKwdX4qqU/bWMjxpD3597DkRLxEuJmKMlxnvW
dk4qPjMWALQCKX9KiTXbK3jbsDDzoCAHpMdexO5d60ctr+ysgtrE06hiX/sCpdIRqJnErivxc6uS
CUxnt7xW/Ev+pZun6YywGjJDGpVDz1o4MemtsSsQURH46yjYVAgRzHDJnexBwFCY3XHzAnJTu45o
OvaVTQlmnk0JgKo2xpRFOluvPeJUd7me6efH6AHlaQ+dK8Uw3uDvifFV3kGJQ334ZGsJiDnD9thk
HsaP62dyVJzGnq2stgA6LmYkPq4IEEaAFEV/3vCrey+fz1IFMJ5ZPhyT9wiq8KJ0DlSO6dhjEkr2
ErIirQPSJjMEX0OJSEN/k1RfBXdKwHOe86t9diXJYcAPy5ZDFfNzy3opwufOzqNjKmvZeaQe9dql
r5iT390XqwIbId+eWl1qMFyCspOCtwH7LkE44BNXmj7rbqd0LxheNRGrTc3ujH/KXDVxsgSlGZDm
m9qMDjbfzZ0p0wTyHQGX5LhdOn2p96SKV+PNNIJVxZ9QTNKLJ/rR0L8lrgp9uxK8B5KU22NQ3qae
zjXYrYIeooAKcKmhe0x3ZIGJ4VLj1hTQhUc1/uq5EcboOm0dXWh5Ex9KYK0lba8BqOFiRMW3NGxS
CZ23TZYVcN3MvfOTehaHFqMITNi87txTxVC+BFc6Mchi7DGnnFulAlORMU7w+GbjiAljjWUJVU0a
4ugvm1WFEiUqsERDEiAFHm5OmM6U6gvCcDZAb4Gcf1NLdMDqd4wvoScEsKFNLNC98/3Bm54PSr0R
wpKAFxRB/dvjs0T6o0BwZDJGQL/o62tYX8MpzJ6hegu9V9k7QnbmeDfhmsjLSscHFy5Ns1wYqCQE
7gaxYILnMt/moYKPZfDjh/A1ch7X1ZfCCSROGe1x/+6gReQpw4DOp7FEHDl9V6z/ZOaswyIzpvkQ
8mKE5n+j9KzT8VLiXM6YjKv84iHWyg6B6bAl6D3dVaS/wysg0zoLVdvLnK5EnJRKs/ZjzGX0Zhkx
GiOnMUBHntNd+fbh8FhIOoC1l4EDlifeiwVuY2KR6VLoJiq0lITkIcEdMW1z7Tvhiglr8LdmRryB
B6KVmwPTQcZtM1mZpB8CKucfnddq+I4JOpF7JNUBnqBo6dG686AhXRWFVxlsoFBLzeGjofoCujTc
RS5kT5xSyuWiTluJPFBwVTowVhYKBZZqc1b33c9EzeU6JaxyJUqorBlvItkGOQCJeOI0M2HyFdIX
waB0PH1IzjkuEECXb7A9mJv4ktKPdEAB3yOHjdphUcpwWRiySh8aUQcihVGuQDrOE44F6axixNFJ
3ynB1LBs1Oqv9s2bGHShjkKRY7N/YbtqeRN2DAw/MIpC0djF6DLLeGn5PoJ6qik0f0xokgjAuKv/
CAZ7/CX3e+UrrowxIkytWcc2uY7Vo8F7F1R/9YBaiJxcdDu2aKxAR42kuPogF6Xts96v8/7QsjLx
NUS6EjuxAqvTXuGpBFcTWwC4caRkyEGEYkRLMZw8bySvvWWHwNLbbFH5005uGpxlxkdldJ5v+hQb
FAKTfGCoBlugZovofC4m/zS4Prn+6EATMhhRBvaT3OHhh7kVz+gHOjevPB19QK9Wv4IFlqWU8KVA
OWVSgQKebyusH6W1/WRPeOJ6qaN4jNyRr4BJiB1/jIVR3kxu684Y1qUoLn0xc3DEacldGDawlnQi
GycPYprcK7wtkeBtQpKiND5UG6xDwiD7W0jMSc53zbH2WRrDNWJ1ji9GjXcmk8hagaPFRVH4NQW4
ExM7WrdgsMBxnhSj3sQmCSdodJE71HlWuNMYi0/fasjaUSF8jJ8t9Lqj0Ckh+MQTN2oLq6xsIWDD
np9xg4UNv4JGLIY564stInY8ieM7sscEEiRFI2nNd7pTVNPRTK0fXkEHQEZ6jIuzZ3GTy89Y3Pa3
yOhmXnwwud7YJJH8T3TTHhi0uI5sAQqNwitlDP6F8YsXEMz4PyE/l9G7GTuX25+rNgD9Mwka/5Lx
0bOMrJgfo5mxkrtEAh9Kh8FH+52eDOh3XA/tIjDU6o4Ry4Na7BbV5wrhiGvBT/P5o7J6w0cqwBot
ATSKwtXjgG13g3BVGmRCydEChkT2brcvzA3XAVl+Kz8D8wi0nG8iDLbhyOpeoIBj0B19fjNuDKW3
RR93cvmNBUKOX12A/hiXsMkaDfVs+kF2Ck9AH/9l4r1PmfOVm0R5Ju2XbH35MGbM45A//X7EHHLU
+fmYiTNwBSCCguBhhJcCBWEyoFr5MLBlr0RoDSiQBvOxpl27+hSNt494iYLrx0IB7d+j7OHrToVZ
sf4z86cx2YUJtIrZwUoCkwPxTc6HDi+7/mvEt4b01hN+VPVHZOLE/KMuV53x9nKTLuqmhU+po+J9
FOafqd3N4tAx2C6rv7r6E9unbPyF8CTHW96dVfj27ZaZM5I1WTYWInSuNEP6Mdx881zUp5xluLwA
iI1oJcfzUp1oAWeFQMbiAadeMSUhXvvhVtEVjvcqOudCTp3+/al2iDKV+hcNYuFBATsaHTOYq+Rf
ZeMsd90sMfEh9z8ZaRiyxpZY/dGr1Q2Ft4H2qCBLzcKfUOBqaYiEgN3L+ZKfu2AlZf8+WXDwtbtl
mLNjzuC9bhAf+bjGbKpLW5YxZcwyuL8do7r8IAQ7OUYjUVyt/DgJrvrJQVbyO6fBitUnciY5vhUI
IeE2dTeKdQ85myXxVWyjyUePRYtJTa0t9Y5M71fIlLqO1jXSx0EGMlJSafEG5TU+XHLyFQfvVtRO
wK6w3FVFtlE9kEi6SHQEh4PpIFRlkYHYSmI2vMey+EjAqtTnWt6oypv/u/VJuUEN2FBStP9q2BNl
R25mvdEIYupqzKHZ3weDy7ipukcXfUVM2KXqJ8//Sj1eeoG4anKNxLQzP6sglXN8tIbb+dgWHwaT
dhEHP1okBFdI0TENeocSeCLzRYnZYMytEDMdzNFCRdgClOqssqvLJFvHT5Ln90R6jdOCBVnvR+Ig
ii4ohz/Rl78G/dcVc2bFvrAsqy29RvBh217C7AQb721y6YqgmCHXrK7Pme9xb/+TyaMZuUinUntm
hqOIqFY4iqQTljHIvck/UQNcpLmyfM94LMsP4nq7Z0grb5DxYeaMOCeQmn4IK4zkFT3EYDhhy4DW
RWo9wD40ze8GDqXC1FQsse+YQMdvioXphd1uofxDJUpdN8dNUfAH2BzyJSHZNMu1oTFw8qeMjAdN
YlL+SuNX4O2TTuEtSJeVH/Hn+yGrcZV3FRmO+mz76kOZ1ymEO/AjEZ/vUz1N9oumL2JVpGTol5Xx
05QdmbO3KIgPI8m4QbyJoMkIIQLTjP3i1srczHIaHi0+Ne0oD+2l9GzZ9F1rWIdMooxrNgcWkvZM
mIkUkxEgK0S/f0u0LSKhgyzR855krTnJsIw7XTVBZWr8mjBYW0Sfh/aMEBKPBOr6Ol0Q74O2h+PH
A3XlzTZeQAoQCRfcEnerYY5j60/5Of5DXSc+I9Apg43RFbomHkhCUqDoiHgiZgOKOBzm4kJC/0bp
ml4MwW6rZQBr/D7//OI0KrUFPMfYe8XL5ofyzWAZ1i4ZSNDLF4WNi73u5yAHl/ncX8wZ5+jaSojv
Tf3Q9GPHoKHbDcmVEp4qly5zoOcf85tKsyExHRsXFoM7FTRHgbMv708xpDUI0hPDT44bVh30tcxN
nCpz6ojUUarZ1tYEx7AINBB6glXwKs0VpMnUb/RExQr5CrIlBjRDfBIYaWdrgZlOEvwtIvTIvJ1i
D53zLW1fBkBz5E/BCyqGRjNeqXjTM6f66fEJidqOT2dgQ4LtvJmGVzReRNMPDGUYuviMVUPmfzI3
WowdpRHcirl/n9+k4K+jSCW4R40OInMFJymQPEbo565eui7pn6gy6afMrt+SPzyLeDsDKteoKIcN
gEIFUhs1b92dIiTaGbiSyEXyEXUvmbFR9zC798A2CAcyeEaM5jTaBv6rCeqH6vi7ydZcbYzfgNKg
c+wUejG9khZj9Y0tr2BnFih0RslaC3cW1J6R1zuQ/nLFV9n4pNUsGVTOJeJQMnEmqa8erVF5GoIf
reBlEm/3WrksroAlDUrmUmwm0AR/RQYfyb9+DDi06RJTioQxSFnKFGmZt5Qsmmf8J2O48dInFnis
lt2EZTBZNHM9hqsVvhnQsnuAVQMAzdvCHke7HUkOMY1TkKT8EyCLo+9x2E5r3m9QL8Y/FcFk06fL
DDUFtk2qJPYB7BEaE0OFsKaWayqsihdEi306r4ylcoFMjniAEw2z3NInM3UVXYeNuooq263Dr05e
+0gdmyU3ncf2j16cpD+clUREM1nQopV1pV2wwmEJ8p4pereeJoloMKPYLhlIqfg39PMYHU0meClW
W9EDGcvtnPfiskJ/8/DGc9Yepyo+YV4XnNKpDUmsgSzIfeFvBW5dfcSeGoMXCRf6hxlTf21NW0T2
2Cak/kVLI0YNcWBVBwl22JD5Q5k8rXYoe/t+rk4kCspewhuA60y60Y3Qr/Nk/6FMNgm5n0rjSmuI
sl+YeYrQZqcCwYUBLpbU+NrEW2xKTOlzSdP5AKAs6KgETuacjnJ05erkIRxhSwTQ1dPXEWaLgjTG
/iZzFINPSSzOYbT+hKCAFqch/GehimRUxMAQJVDDBOYHKzrS81qwxfLUos7jxWA8YVdyprNjDJGJ
FGTLYttfxd4hUV7dQIQfZmVepGSGI9jgOgfE5HpHJaWcK2czy1hWN2ytjxDWmwCKZTHGO7V6eT2n
IqBec6lDrWQdjE8gwz2zBT5XcUPAFp7HlCIZBkT8m0jzE9er59vgjljgXIfsQk4NI73IUesNVUTw
Xai/n2ZXmPcKYdEDHqC3FOnMnzzMqcPwuIU23iqOF+/pDiM9pFFCtbQvf7TgVe3WXB0EhlCbUyau
M5CIcT63uqPJFH6fu6Ps6CjJ+hW/IC6gpnXkPwgrHBNwklHE2RgmWR9pizVjb58mhfNlDmMYvvyr
KC/CRsQD7XKZGUURjHQR9Svsk5StLKWD9k0ax4pNM2cC+r9V36zpT6VbuS/TFSUQJTDuSAb728n+
IhJpHzlJ+ICiPMCvMDHM4csjuc2/NCyDwrW0RlBMn31jzi2pmw6DYHYAW8qRtEFAH7RniXmpuIBj
ZForGAMq81Z52VknTyORh+GP4LDSV+GYELHXGIfRh48yuN6UpLvgNeT7x16fbiaU2wqk8kl0g0qp
mW33vv4bmPPmV2difzDbKYQmmtTFYEVQ7GvjmpKS9B7aK9R0R/6Xmwo6II8RvkYsQA7HL3hb/cwa
j1OEcxwcqRb88c4IvnjRETUCjzbfMGGOhg3wY0ajvb9GF8kLngeZEfIl09fw8ODp9vWEYhavMNx1
ZC8btIPcSUvdOFHtYIjWEiT+Lq5uk1nAgInwykJnFQhnVERoRFF5VckuVR6qxDRmUamHBHN6cuqZ
Ceo9egJeAgzRmwUJBlnuWEf0bRFhnQ6jRjrtmOlNXX/5IE2E+5Cvu2u3zUm8ugzYt9jreG6AeW0h
SxAybYayowpbdmb+sClafCKAs2R8wUBjqnuUAdOAeGG2zQKBzjVfVtoBPba26vNzi5MAgjpYxiO/
3ICWccUs/XOgfaQQHViDb2pC6RblnQlXOQ/vMtOkHXkFwhp7JS9vDmm6I+L5okmSnZ6k71Q+SfPs
mG4ktuWfOYs5HIJz6ZA+045rRy4TnwUQwB52IDugb6id6CvA0BfaTUGw4KJYRjCkj1BoZ2Bu2b8w
+9DlMzYICZkdenn6rhKdNuvyDRRVpj6RwfPuUkIBaKGKgbbIF2MdjTXqOOmvxR+Ph6BYhgRbhqsB
0kJ0MAQHqY1XrNo3s6syZ6X0FRCOhbZlpE2+oKPaM36ZyiOnqvfjTm9XPi/keqHIe1PEa0SIsv1J
Tp0bBc5fZzFV5E6lb2/2n3xjaqsKk1TcA9qbxYeC2UjVHQvO8ZojjTlwTB4PtFV0oorQk8l6ILkj
6Q4JMEQBzCNyGo721LT92m3YFRzaXeidur8B2vp3zsZvuW3/oZPhcMVWnjjl10lY84Es4SSA62jJ
bZ4y+djZNHC3F9pcdS2PNR86capvqMsdEQyEeqGIgys+b37a3Yijl6QdbS39wQNH5QSbsFvo6OFX
UMthgCOwWKI0SlcKwwbiIjcmqwILwSBWGmaPC91WcDPRXTqsZzybUnSqWt1T4wivcUdUQkUEbABB
ayTAfZrxT+SnetzAmaDES9xsW2HCAnsaL2DrXlmSL5E3scaZ96/4W+P1nq8nQSG13w7eNpk1+le5
rtBArsRz5fYqJo7+Y3/jPlNidm+V62L2XBp/KWFImGjRY1iQ0lYqmdEjOQHGESb52DqW9sBNPsVN
oaPYobpDDpXZkA20dYtxvrU5VMqCMhCFDM8W9AH5lw3wbOCBngff5jMhaWNKJyDRhZ0OWBRqA8j2
pM0imVnc9AgtfeHKEMkaQpuYnJgDl4z9srLyF7DdyxOXmP8N79oeYnq8gYk/+Wiwox+7nwkxCpWV
HxID+Hf+tGmWCJ2AvuuGuaXnjklt0u9sPlP/r/0s/DlAGB/YuAqBhPFR7E6zhZH8cxJ9F8OSjTBY
hfYmsdWBZ4z2mnqUMbAlwcDnAR8LEHEzB7whmoA44p7c1MFlGoeDMoI0lHbM4QLm4ORiqc8aq6Ox
rhjDY2HCGZKcyCiEOc4USGSCYP2DgGfFjoZgdgKZcq83+w4QRjX8GM3uNiY/04UNoxeD2nhlvZIb
0lXeeNFxKC7kAGtHMh9ETDUcy8XNIpXTCMHPL3HuTHAXOdpK+mRGtN7hsj80UBiWiFga6VtWYUe+
SKLlVSHO6TBEjxn1XNQ3NfmewRful0I+Q5DnhRfgDt6qW0104qnMsfYSW7+5it+d9fasgz4nLlE/
7jsLJKixpvDVgCSdTQw3sHKWSDqZWVmvfEfX+INoYlAw5wRHBIvQbjw7qddoc1BMwSHVw7VWbhTp
0ge/XW6TQFCJVEbL4AvFjPzZ1SdKH9MtI+z0D/aujUdUAAZYCCXavzp/D8MSYF4Womx3am9RELHt
WuMtJJdgilK7DT8hEVEfngX8puWp5PnZtYvMEVpEtCQ3RHZhoA+AQHSUnxB1WX5wluJY5cY3juQV
sD8UyTXnvZJvaQNQmQj6gpMT6QvLPISB//onkQ68x/ZwTS5YXWflGoGPxOyBbsTJRKJJXU3+izM8
VxwYyec8DMxXF0Qw0yaiSs/ik98cP2AEqUMHweXLYQGS8jr08g3vN9KsauXCYRp/nvWwUvwN4VOs
4kazebKNbgjCZDxfAXOn3QGmJYFlq0pes8xY2SANPRCvFa6pSWHQU5ILwItIMppWgTXvB/Z8afyb
GV8+9q3wc6KjLNgxcSCp0SvggpIezDGOd4pcFPIq/GV4UR/SuOHeXMccqRyY9GTiUxKfYcjSHZ6N
gT2RqJxyBCOhPZLAoYynx0S/LoUsxlFEeC1eWjC2D185TM0m31HFo6Cu/cu0Hy4RypLNVNJqcpHy
6C5FbuS/PX4CA7gGEwZlp4jVTyu/WoQ8oNmmZgQdFIavgF1fQoYLaQ4J8azlJWE9GBDw0/8RFyQs
SlahqhMKkPFx/NCjoWjoYEaq65pYDNIOhLWk8oc4vYgn9tVvCb/cx/j6sB/owDPQ+avloye0SqZF
CiUdj8JMEA/gmenkELyz7I6bfTbl32CcjvaNfOPcIp+CgLB1gZa9cac1f9a+B+lW8G8fQlNremRI
lyjVF230W/JW7HkXCmt2zpLXO6J1VXKm0vSB2l6qv3hyqZZi8pn68D3AfZ1m8w36EcuW0aX9ZvXK
vMDG0c/VRXtBiN6YTnhlL4nYkmhd3Gq2RCcKQJ4Fwjz9RT2vMFrSluUvd5pi880yfGmBMFAosbpY
yVDDGoAhIPN1VB/cIRQ/AQ3QN0FAAcZqymo4r9/c5+qWwTHfL8woPArdSXCsS0asNbqO+fA9PnF+
BFg3WSKQJlUvjQN10b0/XvDHc/uu+2ccHMQNPHBMfLwM1b1H0FG+9GykhrpHxACigXXlaN55UgBx
qDF5j44p23eVEQJzpopqy254oF9gxdbFH2/Pdv+pp4dICe4jE5XWZj3f6oj40DFvpsbVtdJzb24x
oLIZ57mc3ksChD7r1fq0RlSoc3NYSFNIPBbh6H85DzduQ5QxS0EOkzOi1C/+fmph09hYx2HlnSC+
d3Z3tg5a/RKcwHTGi3REmEfgA06taHOz7i1u8U2Eb8LlUFLzkiuyD1xSGjzbWu2zF7e8ZqzYz7Mz
zKf3JSTVtX5V1UVu6/ABunUy6d7KcIX6Hs7I6h7dFCSDIgGIRbzEVX3g1EbMbj6Ma3WIBFI6DSQx
/zvrYGJRP/Dy0m2yNojI3vsPVSWN3EH51X7RB0OeE7LZws8cZFRVdWE7MwcHeAOD1V3IBWxtozoU
P33+VRC4rThMCwziW/pVK7s6WFH126KB5KbFt7rCO5I9KMr3HuR5ztC5+A+yO9sEi5Plyu/IHmWR
rg03AGZkV3dtplymU2sKYWCuVzwsiipGbpN8iHiYbvxlK4gOqTqQScJiRrIlbggvtwNt0Y/PIgfn
PmsKRO8LzjZo3nP8R8dmTaODyNbO2HsuoBulGZrCOW0kbl96eAbt/BmfdMrVPHeSh3mM99lZYlx0
xv7sKG/9SbF8lvfBDda1HdySLaTJGwYs48gkC0JkC+0A2rO0GlfHfAqKW8DQ/R2x++JYe4ThBjp9
Z6ySOz6FHQOfzyOnMQWn237XZzpnXhUrzdqm8YPVhrWJXCqn1LDbRXhmMxrls9DhIxnXhgnWEV1u
uh4Xnw3ehXyjpnOGpUe8d7jRk+ed8WH5lMFBzWJuAv8gf9YBZx6yDp9yO+twas4G6Jacc0y1gJ87
FfDKQ4b8OqNOcAldAlQ/UP+tqisYYXa6xsaZyi6ln5P84F2Ucaa+BPqhuXED+oToOlr0u4mvC/sH
YgvrCLl3GY56tvjFcz9WTie/0rX3VphXtGshXDGjg7A093gG54SUBkTPIbDQjsrVrylH4snzLX5l
cESbJfi13fDWoCDazPvIjx4d+uqF71a7N/N/ZLw18PerDLr4wMCxmbsYzCiTM3WHsLdnOPdKnjiJ
wCOC/8KIsdPYxL/w/lJlNA4dIDFiiM4mRWmYXMk6ommkBQxJfu2ju4X0Ilt2zJ4+5ipyEdAYS/kr
gcY2K6kQtn2x05nTcxLHEeKehZgdJVBmusuaR6Xin3Ukk2Kh8zdte/QnzDuriG23T6hsCEVjEMLB
/ycSGUaPflElZ0gXjbKRjN/uXt31DRtOCdxLxHPjtyEr2UVg/pTCssjyZS5XrHC/2gjTHTgSlW5A
S/y5VELHkd4pZFsWzHiOYAh++QgbN6ZyCOujVO8EET649K2LdsHfX6FsY/YvFqvYumL2QFZhLVAW
FUh0sqV8trhlaQNjxvkSg+q2u6KPF4I/taNd0NDqed2yRifjdTzNDRuwAI1KENlEuaBcG9yMfD2G
edi5vwQO7RwJS9aYaGKU5qBZCNb38YwIZDoHGbElXYQ+/gw+ApHuanjFPBRcmtoYbbWHSbVg1jZv
6n1Dd5wi+qpJXuNQRkybPTzpG/WqHxJX/iKVhzl66r/jSVTIbNs48sYsLyqqYk1pCaeeBNiwyZlp
T6dIhpRWJW2VM95Q9wn9GfpSmsriJ0f0J025g12QM3l/68mzZnhaQCCs3Nr/FzIHAbkuTApK4Ek9
zVoJ84Y0nMSA7qcd/n96kMYxW6JGS1Dx5NAxUjXeNwMoWBHY2QB/knI73Knju+esF7Bbe0+mipox
rD7NE4RP3sFq9i5VQ5vdXyramrL9VjA/frBI0FrKjPEYBJdLJkjssXLrIdT3EGvvj4UYp58hYimC
jfCoHeYxD2E/orDxN82uf7Dm1diDX6Jl63bvamVgbvyBb+Hmj+Kmv6u3sK/d6JF7dumYx+z02XC0
g9x6x+7HaV35KF60L+PLOhHvstNZ8s69LXPXxFUXIEUu+lw/9pva1Uk1UDH2nVo3cZUTM1FrB0Dz
t1urP/6FC8HFJ0digUgjudWn4NuH7znJgPJd3+74f/UzZp+YGijgNWGNVCi0tWlS3rkMImTxIaUX
b46P1jr4WNmJeScWlGDjgw6qgToYQ/OyXizUfxzuf0hnaO+B/tJ+gVuxwUrlU6oueThLP1lO6Ipg
nEt30dH++HaU9tL8ILSBwycvhWyv4jq5Fa7/UxPwuzgR+pVPREkY05WdzL4JOgUUfZNlhCG2SPSp
uGSJADkHrTmyBkYYH7YOGgRHVGb5qkfb0uHW7zD0ysu2XjCjaeYKrCbQVn/IZrR5feA4LAZmrmz6
t5EwOZr9n+bjiifzzAXJd/9kF7AFmcJNsGKqk6xcVEVPKv8qYHwy5xEab4DZ2ao3F1bkBhXdMAnv
GCpBvaRPRY8WXxtabRYhq0i4pNRXXMEHL0qwfvABwvTICAibZDegHf8tI+CMpFRPlzo5cUhqdqoz
5dwwtLcSl4c+/8VUbZC3F2BoR/UxRsTd44v1oZvBeWZFuuTvC/kkvRP/oP9lloNoFMVlMD+46mrI
yWTgoUWJEKBx300enI24mFJKRpvJdpGt2bANGmuAOXZOI8eBPohzSgim/PWJG4ZJl/T6MAfR5tLa
D6d0YJ5nB3M/JAP5i3aZjQ4eGYVaPrFLYVVpGwr9UpoM0bWx5aN+2uMw8dfALtNvBOjww+AQMSRl
f9HurGzSrSoGPpnKpdNoEESFTBJb3jbrfsWFgwKEpQJwENlRqLkI/DRnxku2XA2jYmzLyDKHdbDJ
OFFcYUkeEhrH2PFWTGxKFjYSwt/Jh8hbSsVxVLenmLlGz0dRz5PrmUr15bdHDyEtajPmXyaMcPm7
ju8WaXL6V/320Jo2tnkOfdyoqFq+U5ZllAfMkvECZxqjzGWnrohQ8+kdQJY0NkJV/E/MgMdwb6Zr
VV0HHJENmYEa1h2bzFtUXlTpjIg+6lcQ/ZILTB5My9vryRyXVZmorSg0pmAgKlwgp2zf4sgZAXgA
FhhJcBvPXN6K8kvw3yGsw7y/MjokMLOk76PtkWiOUBiPv5Z2LAD3qOs4fCVACBPUrSantGlIdhrd
0aZRF2bVhTf52F3ZeEbFDYk/C0aVGobeMwc1591VhR6l5lu6TIcyb64gPnLzMBrn99C7u9Jiqm3/
Cfz08CGwNlX4N503Y8celbfcylJAFPOiXXZIkAOketUIpZhMr51FbT62pE0RHfSnkSZkMAg9Tu6H
DBkvHQ1LQerrznpN2lLHMZho7dmPE7hNmpnMCwjFuMD0PLfviX7UO3jV7yQ7RwwKUQ7ryLRrjXjX
fk4uZDTnHn8wMTcWaKNZIk6YcoJ09GpkdwyeB4Gq3LS2SDPlr9Vwqo9Js6S/HB7s9TLZmiNSltnD
MXqhB2/4iAj304++FTRxyvVDvZvuCCQnxGuS0X6QEnf0ncxjWwHMTT9n3mdwO0BJRxeFEBmt+mgi
pOA/Ob11Q6eHmyidPlRoLCKdWXSKbowFNArDBbvlAID7mHSnEJMnAQ5j/j1SNijowAX+mfACVxHy
eYTcklSZc2J8+NQZ8nuuuqobfKNYOIlTT5nbApEG/m3y/E1kTkhVwPsqh6chyudFC5t4Tqxm5rAk
mLYg3clHYfu5I6ociclE9S6w5eRaxSNhbkhGLMR85BwGxdm3UAOu5AdQfuIdqEnL/qUB2u93035a
/ZkW2/+v+BU2dzQLjIsUXu2iDvLXVn/a6UqwOY+vIaR9VRrWY/D2jE35pl5I46POVOplhH9p4S9K
ygbo9QKqXOaBkFom/aH3OWXjPWdLprBYHouK2RU8ZwXcLh9b5ZEpKJVy3p75hvsKS4GFbrjpZKZW
D1NgDcYerj+1yTF+GjVZ138xi6LOYcJsdCeJyRC5iw3fdzD4E0ifNYy+S7R982FcHS5CcDsoBg0r
XKsmg6ZmY5EzW1zZoxG8s2Z8b+1IpU4BSjPvrmQnubGUo1xuHjhQKnWt6l80ZKBZBt02YVSw9Pqs
iEqlr4WbNB7CK9wmA2x3dvzccSOCiBjwt+2NiObwDDJNnSoEfMZb7ZZ88VgVwVJwVGUj02vuGZua
OL0s8BdIg10jvzXiue9PDJzgd/+Uk7KWex9usFk+YsquGJEB2myJSIDyxvaaSJ03Aj1fOpv8tygW
rPivY2vRh9FKMLcohh4Dz3aI4LYnc4T4tFbbB4EzxQvSKog8QJwqFUTMnBndMGO+ROMgAZlMcBUE
1LjJCsLXw+TLkpgW8/cG+TlAtyvD4ZSR+OKzDwnREPrrYC0htZrHEL1xNtwtcGnlZMNX2oNPMjaC
HzMllhyZnf+A00+/w0YLSyRLx54YaELllp9+OZJbYumPZrhPi5RpZBWANSjtSSZtTLt+L4yclOqU
DV9AgGXdcywBIIs5qeuY8h3NqtoGOEhCFNhgO9mwWCCTEDtB7Xd5f5v6yZ8o3Lg09eA6UHxgBC2q
3uZlUQ2/Qv7ls0dVYBdxID4LenAU7QQos5IKl6zspsP1w6Sazd/G5K4lKXDcxmiBS5s8Rri+1Qc1
/Kpj6tHVjz75syRHEPZDLNh+sI2rRzVtR7vvKFgJ6plFBZ+wIywENhDySZY0bQRm5ICzwqIYYk7C
ojpf47qt9n2CEuvwEaYwXfLr0XjswRIOpH2dDLQ+E2TBQdYu/GO4ydsW5UvExjw8e80Zjb8S2ubJ
ryHXLpOBU28Zft/hDDQREH9Gw/ivWLOpuz7dRuStpuso3sf6jlIDIhWFfOZYxPsE9oRMIN+wdRR2
m4atRTTz7K2x9H0EN1VY3SLm4cZigYeuX4pt+g9+pU7lpDozDMN7SQIt61WYRnyIjJOQKqXaWICL
YPkVEMP/I+nMlhTFtjD8REQAgsCtzIg4T3lDaJnJIAoKCPj056NPdEWd09VZmQKbvdf61z84crFo
vqecr74DO2KpxBv2Pj9lvwaQ5eTvCJzF5G8zSsBzfyIfdKx0Jgtw6ozz4LWtP4cm+4cOVqy2vI/F
B/0KnZaHL804lkCr1xMK4zZPePJzbdRBMkv/EB05EdY8awA2oV1PB2saKaMhFS4/u45FHTYMNBUX
RM7wBV89C+Hju6F2pAhAJl8/Obw1O79fvyv++ncC6fJuvbwXxbj6wyoqXDzFRA8QqJ6ryjb9uvhf
l9I/wNGWA5BqKI7I7sGACKkPqVcY/5vSFvCDUgUM9spP/yDIl9C9WegNs8pPpRN7Z3LfsSGTLEsJ
ppPjgBv5juONA7Epw+8HirBp+KCUe166r03YEayXz+z9tQlvGJDIKF2ICSH2+O8NllCEMwisImRI
paVHHGfKw38dKWZaFfaJhAdFhYFZo5PG9DvO68GwBFYu/Kt6C8OfiYLspcVcNjxqRN6GBM6sHcen
gT2A12XBpC/37n8sdB4hsOPnwHDMuKXGYZJHDCfeW0h4HVbFuMuA4pdBwrzTy0pv0pktEa37O4JX
/D5nsbogOg20krOYgXSyRdL1YuScSRuIVyJqFNUCamPe3jBS4+vo8p/qkf6ELkpoSImof9hTvihF
aHVB9qsF1QAnNP0Nvb70sRRMmloo+KiPUCypCiQY9KkNpA3jBi5T48bIqd/v5Ktcz3UmyZAemTj7
dBz8YM6izZsQNkv5sRgSvVtPzeDhJRZMWuTKT5/5Ft4dLegP5hqo8Mtjg+g7qYLuvU2ANJRN0OuH
yarUd7zKjbqKtbXRLown3nrnSbtoMTy7Kni0HRmAGaQwjvD3H4Us1TPMayqer/U6tmgxajMVT4Ur
NXRkxAp69TFdyzITGQGaNL5PuB4xl0jfP9pt2qymTL1gT3g4yc8rqsgnooqY5nsaqTes7sZM6HwX
M2HiyU8PsYpVTpE62OVkRzwibreU2XL2ubFoGIfkLqa/biUxtCGVrJqIngLyUwwBRzRQFScF5PZx
r3zbuFaTZlBIi+wGAHSRM07llBXChKtb4AlE/G+GmWLjxYVDRmyLdyd1QlS3iNT9uJmLV3zmk+X3
NUZZU1WETwb+o5xLHpuFA0w10Jccips7yei7rRRP6dQUcCYm+wLHoRXODzVuzQ97smcETf3dzYU8
go98AG1mVg5HFt8CSjp9/oKfUsD9sAYsiTcCbaKr+bSCWHMAhI43mWoY/6dpiYfPAcMMnizbu/SZ
q3jYIn/AS4Ljxq5G+A9nguBzk+94T/RUn0zUnlEB8/210JKLnqSmmlwYQoofSDuHsbnN2CcIsCWo
dZKthHtvfieREoc6lOLu0FKPCF2gp86k9QtAhR7PdJKL7qsOdbLKSFhQMFQBIWc+236wi4G9BP0O
SEwrEYWNIQhvF6f+gdSuX6is0h0zB7vNLEqhjhmSh7+SOPHgcnx5hCH0/AEq6ucXAIw0bf/xdl1K
kTlVEw5uD7ceLIo0GvLXVU3YXwgz2XZm/+/UGdtECgAhOaEICPxTa/vpN/WL7txJQ3m6ZtI0yGRp
KOTF4IYH8cst2RzOo3eA3vxpra29VCvGpML4rNkehJwU8KijaRiw9OdxzQ6Ucdn27+3+4e+o/2A7
qtp4K7FJvX91HGj8/kAGwqWP8HGaQJafPUOR3DPrAQb0AoEYWbWT5xVb+6Zbc55Q9mo9Jn88ZFof
AQAOXz7lPcesrPscUvbCx/s4PNYoJO9UpQKs1bzcMDYVO8j0oH+GhiW/W/0qTCyX0KMq6o4vexRN
BZvGw03DbeujbRws4+vLk1CDeIqBB6wizOwAbdtjNuYZPCDzjLlJ1GPfGcqx9gopWLopKhHCAAOm
On98g1fAyiLu6f7HDJl+jd6up/6B/cQI60//2sIp2dR/OW48dEgfZ3LrSeqR2AuwsQTlWrRHOrW8
sZT19zTcPWDhqUS8mzvaLcIIko6V4LRkYmJY3ARAO1/cAmC5lg3DUIlXIh3VQbOWnWI97W3s5jRj
YXS09gwL4vbpqHB9C2yO4OFiQYN19jaTL7kWfrN/+QcDHMKFcV7J4DWxPz9+EmnXMNRkwRjJRjRg
Zi4wBKRR/cpb/RlVWD2nNh8mo5Ypje1TPhQy5oW4KWLPCeXIQFKCCZm+lZ4YfnYWs8NJFmrSb6me
9AHblqAUd1RMBoOm/nHJuFk997ji1W1S3vcpuiwEK+70v3h1uM9tvaq/C7x6sEJR38s3ltHpIb7I
hD1+1oN2riHMT7J/0HOE8/R1/BKA2K9hLCGgw3ighU1YCTfjJsH7K9A9gyobG1l08al6YAqPfRXB
h9HrczEErCi3DAZ0Fxp8dom5k0wr2/1XOzQc5W3rqO0CmJvRGDQW4ZTjfwZzeIaetDEwqARZJh3G
e+PSXe6++iIXGnNelpZwgx1C9CBVk7ajH4Xn9Tz3zHk2Wu1hdm3GwBGglQgjdxTAo83EPYftgt91
jdelFYNUQV03UQurWNnomwdSvJZpvSvS4Ym2pv1kqKUJ+dxJ8qzCJyLlsChl0gWjuCOmMJQc5a/G
ixHyi7r53iGBvjFXJhcmjjkA20ueuB9gyjNpmrpbkktEVYiPJ5qgr0xZk9mP95SfDd6RQU9liMZA
NO7xpaOQAHHn874dxg7Fv8ZYv7dXloRf2xhi3jQ/X4sgqlxf3IVY/enNSng6YrqcTlnGfg0upQgn
jMHw6dSM/ZexiI7eErdvyCitfH4c4CuLMUYmAWw3fTJYuoRLej9Tl7HWESsPws20IBhZAQn2C92P
NtnEE9F8svo6EclSs0uTkuidn/EZyhU62ZgrrNEwPi5kWNMLWQXj1cFC/nKHcDGAW7p1F0O4j2H5
Q1tQlq+OBKqEagQ3gcTBBk6rIR3a3ZUZ0QRL7JaQpgaq85vgVvwsLN2YP0mqKmWsjhBq9T9ygfkZ
Ja6xELG5leHGYtL9SLAE2rcdlm2C0wwr4OreyVQKcQhgTNKFOW2yRIH6ouTkclJMzz7x1GQ284JI
0MhbI9evZYNzP7gYPIeaioA5UHcndR0JomG9AIi/T6cTLzKrPEVkk4BAfTD5GH1txPVHCoVe9hQC
ct/Sr7KmXS/sz+51bdvI8CkSv0Qhx7I/SfaaSMre6oVRTDGAywKfJB2WsK2XCv9ofMVy6ihUofA7
kBiNdKmu3yj3xJPKBZyfqd3CWE9duT2gQMF0jQEjLVmPT+T91L3nz8cmflqfdvduzmMTgXMAPKJa
3CtcSHY/6eI+zl40mey4RFoPUSYkVovnT8Jbk392qTxCrLvvNKwp8mQPE9zvOWMSWKKz8OlJJHmb
tuc0Cdjn9MpFuCmRM4Rf1mMDTjrcT494Tg+AiWeaRxyF6cfnEISkyimcMBYjzLuHXeNggfNurJpg
YWmcHskTX3uGSR9qXMCdRJSDIPjr4oOXt8d8KaarZAwNiyiBkO5V9C1gzw1sLE4hf3vvw1c8p9tI
PzbHHnZGOTUitlxw6VSz5hDWD8yvEhhLFQBmpL/x2AjaiU8DhCGtrrj8fPxpYmafEC45VdmisCwH
BGSISBevuBNy2xGoPr2UGb3OyYQ1w6zHhhO+gzoST0a21zTg4z75ZGeO97zzILiORJWXHT89IF66
A5EObRqWigvlieI/Z99jf3h6NeQ4LEbiP+YieOZkfNKJz20CEgfiTWUHtiuCLDYhIET6SypxdTVc
kaCEU8oiild+0ae1C2kSdTyC1ClBSVmCNaRhF3qgjI8oytTJMh5FI3PeUIqp7+uHOwqYw90eGPDV
c7pNg1SgfvT9zDkBEg8qEE4XDGswlMb+Uz23R4Wc6MFifklvCZR7p1Q9qrE3koVbaGA+ApnXk3Ak
v8WsC44PUSU4tiruXV2U6kL77JggidlSGTZ3Zcl95zOUV7EMaEuLe4QfGeQTfgCgL/Cx8saFi1pz
++azwDglsBZqB6xbbYZmTfAwwnyDNJZe3wekog94JbfWaOKsuoniv9hARmfDRHewqOOtxmGxl+aT
3uVwhV9IWBF1E4gPEwscWjlplA8zb6vkIDAABP07nQ/LgkEjOzw8XBpjHFT6kDsJ8iLGc5495JDX
9OdunGnXP3n0YeJ+4+J4DzjrWDZ8SrgofBXc9yoJEF4gSBIjxu5LAfoHeSGnNSuQKSt9SqNY9Hm0
ZvJG+jdliIqonj1DcNVnqEGaiT8HUHveNy32Ph+vyIExtpOS0RiPlddNOveYWgwbftdgdFyNGygK
42RaNhoc7grPDSImvxs3q7wmS/AD41ZeJyvh9mAkjcVlbtP+Anugiskn2/bpj4v7Sg853Wi3DwxH
6CfCjQdAZSvsgA6AtsYfxwupMaSj+dyli5bQssnvMM9NbTf2XjfoU9xJ1tXj2s3FsQtEjidHzb9y
ju8zwNRcvpp3uOLwYFHoALl0YwMpCeAIBx7x6M7ZoMAStRbDF0qskeZVnBKhsthEWLhAHBDGUIX/
Mt+q8ZfU7PpY5bijzj8Seavuk8g+7YwFME31SoRCGlt63KxVAaCKzcJj2TGmSwVIY7agvxEtLmEt
F3nDjA60m1G4LDZWvpA5bXGes4QUV12+P6U53B46i/NYpbQ23pY0PYrGC+1RGoqgE5ui2k/oChNY
sxWtr8QcXGVpkhciPj2RS3lRzjxIJBTAwnj/jW5XY2Orn7Wx2eGri0yBYIPRNASdnM14NED6yjid
whEYKtT8H8oiJkWVTPcD9cDAWh3pkyuiHhjUzOzG3fcsMMNL+Bs9ZmKZsasZfMjGmekVKIDE6tIY
7D+Fv8QAkINY9Xm0/khfzZjeQFZ4fiDBZwwdldcM1t9YYbUZhKcNvf5E2KCSmj5BdRBe2cxXalgE
lGSlUyUeu+iNUkhJzzFQSaMcOeCHlub9V5psARDZNXoeceIJ0hwke6pDtxgp18g7JphMqGjDArq4
sZtn4QIqfUhbNOmPRzbJx0N5AVCFQEDHrjhzvnB+FKRvIUNIPsLo3vTBvvFfPrgMJtjgxg37u5k8
N2wRfAD2DYHRGFM7Gn/KMnpbEDJe9c4fVCwBbT4eaA5mJAC50Cz5bgIqwtwWoegBPb+IZiYmBdPf
NeUMVCJuANsEfuh8To6tohy7vbRDYLoqhTnXmLxd1IZ8q2JwkXSQSMLc00gCrojV+S5wB4XP4vUK
Z7h9RxGZwsXfPxVac3Wl4BbHbE11oWNxwdw1qhG+V67b+vSHZG5qeM6+VhrdtNiM8eCBwsfd4UMD
QT30kcNJcwg7kxETVztMA9SJvPH/vb/tlY/A12XN/AHVUiaJctyS+Ms8FqZq/DAuCJSVFg2OPoLO
Iba4c/xUTkot54jF/nHcQMavpwctHYBYdB+sp86mR80JkcmBtDHNdUXdKePxC7kRz18Gh9zkOxzP
2Hpy0zoTGy9GtmhajAabSnc0mcIPA0IaZkofh2/NhdKmtv8tFUAQpJjUlTyabx4xKWYVcQFcOroe
1hJco1FFwuW2K54pD4jzhFd4+G7Q6MC/w4uIDxArS6Hb6SiwQK7FDd+Hy9YgL7H2PgtuKtfMFYAV
Y+3Hm4OMbuTgI/E6cLSxEzAU5mAEgmfPKhYAfhCP+Tt8aBj3XEPReXguIGXhRoJ/8RTIDRv/HICg
sicCgyCK6PEeQyMTOOlpIXivmG7B1kDv9CB6jOhNPO9yc8Kt5J6jsPvlpeM7gGTyH9EEwqlE34Ov
i3htr9oZ6peK2WI9Z41yyyBdSqXz4VW8W6xF7jVIOWuX5TReNqoyNKuc5KCYv7xrKfycseazoXLS
R+nxWJK1V6xI0p5y2e2Yiag8wsLFFprBqfRb/TJhx5vcGk8YrKqYEOMFs2dkD5LK/q6u2MKKPW7s
pQOVmF9MdO4sInRrbAGMMBjQ07Hh+cVRA2sBzhS+H9QOXDSUvislGBUgHwP4BNxVEOjeGTLbPKZP
vsIXhLeSEoV7x4LmNsNS4EJlFqvOxA63IjSSFqY5sL2F8wOJaBWwpEHtWckflgkFH/amHBL8H1z/
uacIZN4uPfFLQeo9rlDirLlNPBf+ItglJl18n5Qwa7YZZtadx72G1Q2i9eZFR/eMrK2Da8nS82Lq
RVxk8HJhVAOggXOWZOIGxOJggZdLIB8mhxMFFu0K+xY22xdeMVrwkm2WeAFdlxe2Cr5YuOg2Aivm
H3xG+BdIOXhCBIGyamEnPl0SAr4Mt1MPji8WcXxEzIS+bJiJzxXCcsZ8lpEJpE28T/o7+8pY6CAk
4VH8t69aRJJ89bCqwpfiKW00qlar0KBYY51+Q2W60IYAKI0r5GdBg5jkboPJe7vUlK3+wIF1N+nA
B7cEfyPKgnYvM3GGdr9vBUvWRwi7+UWsMRypnPlUXLeoeNhraWSbpkE/IUGv0lZvpr6t6rcyi9eE
KZ9PRtyOOS5T3G6M0MDnhy0G5QBc4k4MibNmMX5VqyBkW/UJFE97wjAQPI7ZJhrWJKn3oORjkFh5
+n3JuBYiBb+T4PkxbAwX3hriHlwioc+bHN3N12zAaT/m8KbBmFXQvJ+zC0M/Ag55yUXoS3AamG0y
TvCJslTdx3uN4JAgrerwTRaEzn1INdM8sXCIwCkfji4z4uKb9CaEaoOxrv9xGw5NZkkoFEYZRrkj
SQe7CQVWCspjKegVJ8XSXYGQZMXonSF1h62TQQ9lkj+bzmzM+2CAcFdNcdkyPiRWKJcBBC25tmvN
K2Y8uVntAFNJBOZNAcS6vTzKF2eFh5WAPgvZNazqLzOWdzwfUhtAVSKp6xuQ0LasPNUWfffI5vMP
OrAJEchG0GhJLrnbBPCgtCN6aQwnnrH/zElgsPrZv8Z+X167+0qAvo3EGiOoP1jdKHaYUueAIjBM
WrrfWQ8dFw46oQhQif8VkRQwEJVolqn3TAW3ywKvHfNBpjfSLqeHa6KDMI94d84uc6CeecAOmONL
snrd9Otzj/p+/XKCeBZmvvCr7bEIYPJNhV848E8Kpmlvrz61Tu3c/Y/JTX5fPKa63uCinZqxj3M/
jhLZyRhuri4Dc1W8+q2udZkWzCE135coWB5U2jeeIyQIXFxYK0IgBNi94DTBEuE6LneUywjXQYlm
2uIBsQtxy92KLjwudT1ZD9bELn7GnZ2AZNIbf54Loh3M1DWs2zbIZ3bEulqWuz1aYJCLOXIbS11N
o3TdkHMvBBr/SIc00ha4TywfK9khWnTdpmi13gFJiD/DP3VNjuFKnhMjxIbBWJMcUZ668fvYTvYs
aQk9V0Qs9RKb0ov2N4ZKO0BOjN10ZxxV4Giz3ssk8zAimyFb4uwMkB/MLvrsXMzsY9hZ+y1+XrP1
6DsKb2sxjV7H92Ib6bMxGLQ6JKsErNO5O8Iqg31I9PhJCMoz/hTSgfgr5nHCrThVp8cfE4mZSadL
DBalOB0JMjfECYgBqZssjo3yCsmHm/jG7YgKYvfc6Nd62+wH3iT3syelRLwa545brHuPJRZzi8do
xEBbNfYGjBx8+FO+sUPyz6+K20XINEMyingk09+RtQ9+gnyTglNk1sVJxq//fAVhGbar0jEO/MQ5
NQFzmpc9teXF1B7WmP8zk6SPuN0IkyThgLBnnMtO8NLm71/BH5Uce0pGqGxQCMsryWa/7ZULSddb
EDFOEyRYzegyAd5LlGJyAN5NLpDL41/0e3SgkOAngNGZm5Efy7Kjr1+ccP9zkH65cN6wpnnRjc1G
kpHm6ot+KXjlnAHeOL07ghHAwISb8fRAXMkyMTzRFaMvL9YF5DH7Sw4SMSbaNjs0J+VHvfFJ6ImA
XF+E5tEy0ZDzffhDhtw/6PZgF/PHpfcZecLG2bgB3XdXUIr2ypmvnceje9MD5x8nq8eVMolyhS6J
LKHyKK3gVuI3hpoPCFSzKAvQYjDfA1GgZuCU5EiIme+sW/8dNHthRZ801g67fsVgqaZN3k183n/W
xmRszsZnyZnPHEDmYeHmcTRypkuz556VQcMFL2SPxdkV4i/ObsIZp47zG1QNvA2i0VhU0G1Sos8b
Z7rI/sCYmfzDwmBIrsJ0gNBr8nMfEjbyNr/zMekEAVfEAb8e1JqmXs8mLGENLcBfxpaFywY2G4hP
cRPB/+/hkjmlL7QtrvWvvzxkQqI52ZEVNj4wSuz//zQWbyQvIA+46LfMesZxfqE4Ip5tFq+JmzKZ
lViNj9/4RV93dr6ahJiw+EzV/MajpmdwTph7Pyf5tLp9dxMPt3HnviDKzPks42ACfnt5bNqNdK33
xvwbgqTY9wPZEfp6wPfoL/7TvAqDoWMqmGD8Z2UlnqdoOq8IF1yBqkS0ej7TELzcjmLut/2l94Rd
TzrKHTOAK7znbqEcGHxv8606j79mGTxgfF7va+e5rBnpYLiDewevIesEIfmhQ16DannGVxENbRy7
RXV+bV4b9LYmTrfrV/DaaMcykOb3PVKz3MnWTwebn01x6w75SnOumVcfip3kSNbrB7udTTbXro8F
8voVqNeq2j68B5b1s9d6ApedMcn2sQb8gge7NZJZvOKe1b81OyuYUjNL1tKx3g+//TX5UXks2uw3
WVS4LqANgk657XAg6ilDLQ0ekyd51fJzmx6YK3whsPez1y8wqrC5r8sF/KtAsYvbZ5ffJAu3sDio
TfX4WD/He1QvNPIN1FO8nvxD2Tl1y8MTvZfbh8XuvsGaaj699Doei+g/zSfqdlr/mhYZlg9zRthp
1OikgM35nYkXE8nyC/X90sgHDZw/3TxJdjWi/rsS1dNrWDL9VOzG0hkCKk5FwBFZmYQQGEgReYl/
tQbPKm+qR7UQ1m8HT72HdK44HWGRDqtBXOcaTkQAak6rR2Rw5dWaKdRXY35KZJuVDFSdbvb1MvwB
3yGyM9hRYNwt4zKEgxemBegomSpLMzYMbRy26fs8ZNRIUk1vwPbFxGQGTwfc+/WEyIWr/ExeKESa
pS4I0ksDZhTmMKN4rdj58DdreUWpf2bqiSEfJAtp3Iz5vny1Hr08BPjJ2+E9hMNF14DxJixYDdYj
UDJ7YQ5GNScKycZ+CSQJyswMujCzAkZp4xYpAuhw1CQQ9WBejS92xy7MTwYKRDQMU/Q0bsBee6z2
92W61qPH9XkaNu9/97/niSklrBF2ypcnIczGAIOuBcAHFiiOuUjuN/GvvMiuHfKO3KZZHjsiuPrE
4dTzAyYZM6iRM6gSM3ZYk+2Z1w1o22px4X/6j2IBWgUC+ZSwlyJ30xWHTSXNwXIBb2HCSPMXyMxz
wzSm0x20hqj5oA7HoP2+Es8BixsJ6ZEH+P6in9HWabMEgv8SBQDXH/Y77W0fAgEPkg0onsNsfvjj
JeB63I2KwIKuHqTs5WZgXx7ANxg2wCCDfCjKA0AfW0KzQtfLT5P4S4DyCtkUpD7MeAY8TJZANTYK
IwefI49mDtuODTlT6Shbevc0WUsu804QFpy2L2pGvokFWAB4C7TBAAKMT8eE5uPREJZHzmsjhIc6
YnMmY4AuIyDU5CCfGlafEzvvgP2OcAO4ie48cKhlGxo96GEkMejxYb207d/zuRnZ3hnYGX6RUMJZ
a5hDkSJgaObw+YXFpgob+b5OYbGC2DKUpCfdKNH3Nt0I/hftgTz/7x9iKV84CuQBMv9Njv1jPR//
EUIB0XnLK3DtFYQUMHUXD2cg8LY+dafqkK3abf7D+osvUKjGXvhIU4GDJy+BKdngk0dwTeTihJQT
ctcOIzutPlK8IAcEW+lntcehy63Cg5tmDwAFDcP90NCF6kRZczC6Hw+3E1sOxXnt9e04ZNfoOc7x
ptxqysygB5QZoPl15UHoz8m2G6smAIIOhcEz/aMvu2twX90KuBqd4BqAgwgpwkUnTwsVwL0hGWj9
Fdkt7LgwtYWyquYTFwprSHQFpTRlP54Aj1vh9UTovhh2j12IomM4YON6pvSO3rj0NS+2pkgNtLW+
fUZEI3qGq1h388MpkIVZ+KH6f1j3GzM4Tuz7pfsTI4B1yv93kOw+EHJqX5+L8yc+E0SFR4zCOP19
xcEWaBLEZh18XEYrY+GnRGmIEU7UOq1THL9RFhaXFEIyHTinP6NiC14XPNcAlwnCx2MsWUGvCbj7
0ReSjxvEkgiLKHEwdIjShb6heN+0BJalO8OLI5reACsA5xuMYor+Z7iSvafvswt71osPbATPCN8d
XGtGXIShDzoXhweczxOIODBPV6LX+nQe6Cb/JStyRLYTpHvsYsmWlKkVLogFUXzQ/4+yRyMBWIuB
zS/dSHOp1tSJJlENztft/Pu25LMynLygjEd7+fYAGU2D/xJTAO/A5O5HTI4O/O4+8MVoyKKNZ+Zn
472hp9Kvx0eKWLcOvpy0j2i6IObFkS2sVUqL8GG7COksrGxVLtEJUcLw0nlapMMUYQ66La/SyggL
t3ffQbVO19Ta5Vy68Y7yvVnycCuZqeGUDqk7rCjpGZA4r0NDj3xB/Oy0Pq0ebb1TLosAmNeut3kA
JEsBJy/kIA5UylOqcP09RrIRF8iLoEew3q/ajcfFl0lnCACkgl8ZElGvb9jKh02GGTu8C8QzTLbK
o7aS6RuaxXCMN9SKGMXLXmJBqvUS7qJOSZE6Uwt6PL5/vJeDa2wFjDZSW6bVKPY6OgEOKrYisP1j
arc2PMrIsDhdbbKPNi/PwFa1MbFMGlce35iczSXJiWPKwoi2LETea5qfOZNVh1c+xfy2MFsz21Th
9993OWwK1gaIvw1F8N/Ujd3CV37K3FRxj8ak1nzRQ0Jdxclk4DlpyzTMfWxx/dwn2IXP0nkBLXCg
ckWVi3uDXcN0xJ5vLjEvgz23gUMdFa6A4/8sv3QnAn/uVuWqfhFm2CCxYIkFXeG4VWwKj5bMmroF
9r+X3Mes0mM0MaPJnQ2mDvdjNh1mTDAMDz5mbiCPUre1p9ts0hCTeQ2XU1cOGot9EALHEEzd2r6R
d2+uZZOPbKHBX9zIQXURwswRigZAHvxbEaZkFqpO5sXrEnMm5BnXKmgi0UM77YmB6B64X9xUOaJe
stp5dlQ2Y7pZaRVBZeqYL90tZMCWuFEtXJv8yVZZv5j/3eSf/tT4rw0Qk4NwPlRctGHe+5bfUkI3
jVMyJ3Ee2sSx8TFBe/vFqoUM/Q8XVunaLZow4d8QsDLACvuw+0NK9IieTu702BCDxpoGrYfKSIwn
ApBAyeKjdzPhZvCB8NQixIr6DzWDzdgQTKfyXhb15U53u6B3RBt7z997wIfg8hu2ieoX8FLzxej+
1/2lq9Q3/gkeomzW3NvPvMk8CV6LwsqXOJmZn5BhJiZuI0zKTl64RoiNv6tGyLMsOchZIkDxFoZs
zsR6XRpk4k9uceW37v3nHsgm0xFXc3qnDUCHN3TJdmm3JsD8DCaoTUD2bBJm88r5eBWx3UTp0PfN
4+AdZgdNcCBySYlbXgRMPFT2odoeTOHf+1YXtoI/EFgFdpBYJnrZHLmf/dpDiFHnn1u1zNZgmd5n
WywfLgZnaCMRztpZVEb9eGfs2O1ciYvFx8mt+OwDfwIM7KYUoMC02KKD0R8ZUAXv3fM2LNgjTDlC
+sUcYqZtWxvDt+XjZ/Ryn1U71tyKyQZVyQbzWOxzQB+uKY8DivnDmvyb/rWZ+Z7axfm5M5aFO3rX
13NoVCuIFGi66ZICyWGJroj9Y4db9OZ09nLHj/UNpd1nyzCxWRYf884eQsOIgyO5mKAI+8nxFVHs
5zvOetzNHkACskvsDMWrjd0cC7/x6ZcmOoEPJKbhyTije13pPl2JSGG5LqP0lJ8lbjREsqB1P6v3
Dk2y99+iipKNFGZrqr3NfdO0LpNl2QXRXpYABPoCj10IRsvHkQC0+RAkGxS7fwUOppdXRPQeq7rA
V5v3CtrV4uV16wfRhSh419kSyxtEz+w3HX+R5AxH89ujSmeuuK9DH9LoacuWIBa2EMGny/6e5R+8
hJF+wntxod4fpH9Yfzx30knhHYIJw3M497v8HLuVzySWJLzpH6SscZshswbFBFiFVywl7Axuyh7l
d0szyC1of17RKH9c3efIuIJ4PWb1knO3wfJasXtv6r/cfFX4koUJqxm7FMN27OdbUEUHHq789/H1
y+QkLf8Q0rDSX9EjQgKPleKGwOIDm5VNvFnUwPJ6mLoLJd8mVd0U3X6lr4sdu8YKqmqzoymB3cMk
YEZ+4kEkWHyW375ht0gtGmV+Pbe1Oz0AQvxjnttOEYdaxa0+lH9toHBE9E5nw2r5UnTQk1opb2CE
PaH7nUPvsapwCMoDbrguhLggiWBB8AD1tQ5LF2vvf926X0HZgffQnN//hs1fxHEQ0GBRrDgqUEDp
VmO6tauMEbtsOWS6qowW5cP7NKyFUFq1nNyZJx6SCNyCDurzD2SAJov2dFSQFdYULL1xXyh8IKeN
sdoJBw5oWNCttRsGdeEU7j2vtIB7Ix4T75O0pRdCGG6gLTTvUFdww6LZw8PJiH1ArUy8wJjFAIT2
DMjF8OpgLq3ggorrlqSnxp1WpBGQJitGxHCi7IXjMsGRh+kMoLF9mLRjQDWLizpCOkPce5IbBgUP
lY+NEyc//N24aB3o2Nhj8MwkCuwMDAacRZjV60oXxXcC5OPfYLHBlyIcmN2a/o4TpDvCAptn13yf
OK/t8weUi5EofQrAEN1H/ouinkLB5Gwk/HpucXqtcGxBAkNS8olMAWnLxXI1NQseCsGamBITFiew
79MGmZz9pbM1pj2croB1R+bnAIlfvL08vBYtyf9uKQrMxofoZSpRecyc/jdQwmxJ+b0nd8uBTGyV
B2tYW5NlNeb6Rm0w5c8qDKoahzmqK5rTxW30vWCUQnBCOru9zaNkPkLVPiZ+H4gzNhhTWcCqMD+n
1O+O6j/sdf9py2pX+fmqObNa/qielnzQfA1i5r9R/d6X0B6O+b69ehMfkvVq2GhnVlbA4AvPKiTE
o70XuyH712THoSdskz/+J/6BGNra31NySaLlBDNTKOs0uV/qaHBrePWnPJmVKxuoOd9QI//XlEOk
YHSar0ZXnsqRsShim8bL0P1btkdj9VyTM0wpLbgqJc4H6MzS5+m89b8H2qDtFDRT94SQeF4Pedfd
BnD/7OltGAsiB2BIaDKDXdwtkv6WzThxoxOewmfcMnudpb8IPqgWBmphkD/EfonFWu7z1Z9qIb43
Xx4L1TJ85o8vbxrl5l/nMwEw/2imhZBu7SjcWJ2tQmnVzsfJZxqSFGpa4rFCG0bqIauTSmwJelmR
/BBfaameC0BP/IbV3YGsAZwTsUf12XKeK9mGQmPXgHcHbr2noJuwMweMElJxNHCm4ZlCZZnuHmxi
7C86BoERtge2xqdFbeKyweNhyE2iX0Akt594FdugHjyXkAyf28weT936IpxUzl6OkdPkVEZtVK81
TwnEg+phor3st+/aauVFu+722Q88WOzB91DBMRG5/1TMI7HnZb7Gp+nxMEUfMRNRjc3Lfc0JzuQs
8Yfe1GqrSxyiue9jVp2FKRQAEqYip+kPr/VBcdPddM2ChoECOg9lc9byhpRYGbVe7Y3DmnjxPd1l
t6dViJIISzjulLZi5he+2Syh13ilTQl1ykPihmHv5XYGkgsEMTYAeYgjhPsOObq8jB6Fd8Qdv33v
pDvY1u7joOEREyo/dfB2EHBHPZWUFiZHwHRpBQ+ybGFtjuDW+5+6hXw4UJJTRvj3qxCO6yL1QXUC
YTUl+QQMZUYWnsnl2xLgzhcDOXxbkj91B3GfVxXGHD+fs2awwWVZkzwv3uPeKeesXzHiCDUzhOXb
PGTncTOLqLAzTRf14wSS8jQAHprNOfZYLsKWDZ4MhbejRF2grCnR7TSM2a/HY5EqKCio6g3vfiTO
mimCdb+MheXnDOAl0koa1sSv2ExgQLLAB/qizBlvLmLQ/l/Gt5zs4HWRFkcn07hKKLhTtiIc+3F2
bb3Le1NgGNGvhjUFOEODHWml82I0q+MKKRLsKkxvFXXtFHN3HOymLiml3KH6ShQfHcRzZVzvNnnx
VupwXITNlsyYgjn3z7CYWN95fL7vu4WKJ+YM5BZ4FuP74/9IOrMuRZFuDf8i15JJ4FYZRcR5yBtX
mmYyKKAMAv76fqJ6nTr9dVdlOUAQsfc77QythDRTCfR5WgiVhj2/6RHWHpWwzNd4n11J2QibHSD3
ViH9TRW5GijztoTp9mNRiZUcZuUs2apQQ6DB7mSlID9Qp2RELInBcQ2fSEnhz6EaJhxnU+7LdRoQ
c8nvgZJQEpjBwACqbHYHdMctQTvJ01kTDcZwLRINoCimPGM6sovEHWNg/UFAz+gW86RwPtdLdX/3
Gp+OakfxAS6ZHvJDzn9JlhK0YU3Go8DJqatiNjQqrOGAwJL2SZ/icSM+Akob08u0ujZIy5F00OYR
vKPbhgIzPtXgO/blD9pEV9vEv6SPtaeLxyB4glmrWb8en0uXUS4bCiPnFcoH1MIhR3OEdM1RLtM6
TPeooFG5HFpHXpmb1zqdT0jMMmcSI1AwVD5JRLEUjXGZmCmduwfqz1WlbarJiwD+9587eY7M1cZH
6F/8khaipZWA/plRlm3VVWxnDvW2Xbqk1kJbXHzNRnniNP/SUO7zT9B4n4B0TE+MGgaj7WeJ6Wgf
VAPTAus2/BFzZ8h5A+xHv/+0hnIGYn//Sr/46adETTVLaNlANBhW8pv/3sNngCyUovGzkA/yYfim
tg+yqAxhsMNke4dU6LA7RZLnf6giKz4A/ikndyWAx5nEG4IHMvgtX5uB5NVutu0xr64liy7gm9Ex
7aH+fu7ibzXUd8AKsLBoHLL1mllXriiI71PUkzMgcEc6fo7p/L5+sZ329ZaXrn/vX0X02JZ7CkfM
qixStHksUqmeNeirOC0i3Zsc1O9uybsHkJhzmNvnEruOTf6UFc/zTbUd76Ujr4a8v5bJY/BMmAiO
TvwehqMY65anA+UQsmbCY0N6DkSEl0O/U1AE4parZsYEOzJiTCu7+IlijQ90Bf1W2ukErbAfMdqj
thpQSYXpAqxDgu4W941O56Bg0Z/yU/Jn9tzdYf+hlDn7CFyiPmKCzZ9MxxV7r424dLQzKxUHcbbs
D+9lYTdLBlr0Y+/zmNctY15ctUFvA1nsypg0sGPRbqlwpUM6y5GU53I4FP3cMOfMWDw040v4APtv
AXcmdqdQchertx97tEK09YZPHCLbsDqjxTHhIZbvRexBJbkt/JWWWPT7y8JPg5qgjimnjjG/HzIG
Umc+quXZZ1H59+VlnnvE0sN//n44jlm2d5cRPlBVdISXF8W9U+3yDcFUzape1t+kkoOngOVIp4/z
9HM799AOuTnSohmd2p4kZTJBN7lb/g5sOcwy0NwPFe/xtX5Wdt8G3O/PlR3gvpe85Cc5Qb8dddw5
xyowlyyPZDvaVFcou10ajjajZRKZS3kVL0TffA/ZregUS2IL/JJZhRzOVhXxDbz2V79CjsHgNcd0
zUOBRuQXcowR448jaazmhV1lylycNypwKFeYVST2njbc5M6uGSedINi04dZy036N0c3NKsaEAhCQ
uEzVdyo3w1dyolUjYoeb1eQOrW78IarDY4mVgGHMLEPWOlVO9TeO+nNxvnsGMZqp1eMkKVC6Iiu3
C9Ol9aIV4aF6EAo/sqt/cWd5+dtJLr9PG6d2hGfPpMR6xy7Tb6HN3s1JUg7KiT8s4bxJ57XU+cPK
vctcEHC0k0xn77nq5S8hB+n3i2BiZmi4EJBrsnM25g+NVUYzbMzQZBsX6F8Xv9KjdSeqg0hKtdU1
BSxNriDO5fUk1LbmligVdjJavtxtO4vha9S9VLqXL7xNBDt+KLRlKJdFLy9eg3CTxxLpETPqCNAx
fiW7dtlvm9UdE9nIwXDX5bYmWf3PaMvHKRJMA2R7MbcGww4ktD1mnH3mA73hkgUkpp1HQTzTmfjE
NG3wwGH2qYmSmb5Vm/HhOYw7Y0/4l8KVBqLkLbg4MSEu89OM6aMI+p06t81yl1bOhJbiQCOIM74C
NDanwAUHLhtYAxjXMNg92qLBfg7Oo4xKeY55E25Ob+b9aB5/bFJatWzxzPYMpb/XTomgCBtS5Xz4
/mCRhpvKOC0WOQ8Wzqk75q/IfK2rz9L8rN6XEKazBxHi580wLoKaK0GeIw2RanfgChUpbLO6CMaV
Y3w8QyaT5ncsr3tmFM8TTOP5VrpE70sk87kuS7XZ9P9eflT5fHpm0AwONxXIhEvDYasTZtwS+OAw
ervuo2bimUBikoUlkOsv1faT+TnKArp1yPzBXH6eu1ezmbz3l/f+bezLx7Z6IK5yPpWfN/TwkSys
fz5Ls0/Fo6CdnsxrGcHAhrJbLGq7ApmovMR8W610rnTPLKKGyOYikmva6AAfIiHNY4bmaIEpLWKT
zeh6ab9zedcOkabc4jgsBoyd1ydw1tjYqsaW6wS8Q+9+/4NdheLVe0dnjFBtK2x4h25etLPLF20/
z4b697gpC56+7htBAR5j7KL4wfQZgzjvOhu7S5JvU4h0LqVymB4wUJ7/TX5II16+HJWeWA7HS4pM
ACGGm/Qv61HPJWDuCQFC/l11LgQCQw5cWOE+YYKsH3p57JesKXliyXhYc56LMRuq8Y1FsVB4C/QG
9/tWBt5PF/woBshngyuM4GSX6I83aDULceRo7PMQQXcnqbyiC4pnWD1DhVKZcL6JdUe1ls25b1KU
dcBuIAMxe4KNCTJlJnxd/hg8tCm9GX/p5WWqTSQKF+bh6klgvIK2Wug9QU/uRSFiaNk1+zTbYl3W
CFZjtIECqSjYZOaZIF/BGE4/3C0eE08nzCX3U3wjDJ1+IjRlfPn0s21IBGcMLkZlRpCX9oj5ULKP
qqdvbZnojJGP3QsGWv36kLmB73eMUZJgLofSXESc9wJK0fMFxCm/YmqvB7TP7NMiuEbmPeM3cS9r
ioVfmxhHDYUE3ZwcJQQFweYiHcLOq5+J60KmkqTBm6l7QuNkSbw/+zSZXQmKnJXZCUMm807wanxS
YiBcDA24uB54ljn2x7MEJwIQZwoRzZxh8Ztl4fXnp7IknYx4LNhfXgB7YAaI1NCrn0YmxG4wNLCI
5m0Ekp6tu/bC8N3O+rS7ixKqjE3BO8Q0VLY/6HVgENPSebe3iD6B5CzMzYgqEMCNfn95T3c6ACwG
LawoMb3r08WfFwt/2rIp9pq8bHG+Cimyx43QU743J6mv5hw1i6L1n+Shqw73A1ZC7vE7OY/GxfrL
fLJP6yutN5H9pptLvPUE96oNVMxcK+GswxJHtNmCl+Q/X7nPixk4QoiYk7ZVu5O7RYoN79+tNExE
duL+G4rLB6Tl7FP3yXVvPTKZG3iSJ8Q7lgxb6Vzh8Wk9mneEROnxfe5pEp9whCOHrRX8An15Zsfb
0e5+hD4HnUqU5aVeXTjkea00QEYArwDKVfyw1mhs+UjAZfSiozFqZKTXzL20kFbwqYTvBPNd3MHC
irWDBAting+RCp8aaefiyvMB+GQ4CNEc0DDXmRBA8ff5MXITcLOLtUnkRUUJahnkviFJIkcyC/ka
WRtm6uqRBizbRN5+cly2zJMjm0ESViYenmM5bBp1NaS70QhZfVBIAd4nzJFp4feNBaffclTX0p6s
gNxwdNJRSWUp2dCn0KMw3knpjDpXI05+MdEdcDyW+Ag4aDxDB/DAg5+6XI9RoG81KFRylhfVqnaV
I1OxKHfT1nKoNhCWkI2Bcus6kJgPJjQv5ipIZuYJlIfGFnUCriYMbFCHwsgFakAmMJ3ksLmgM2mK
BR8WoxsPmpJ/D/cwL+dmGigpriELtQkRfrni4WOM+adx+NQRTw0SCb4YGKNMhFOGcmyGekKTt8hA
yMkIMiwvdUSWfM/9oaTLyXcZwR6Je4lyjgvOi0mvr4xxBjX+s37RiGg8oczAYYkKo8M9lzjCsQf9
gvYdMYC8VdtfzHmawoMhdHy8O+KIsg5QWEjvHf/Ou6FkK5AGjJAo4pLk9/QbaxA1TPP29DbEoXdR
orL9e2MUyh8nYRYd3oeXgFZHN7KD+Uv8DCEPGH5axl7gsaAg/1iJOuXDNeQ/vNd1tkOYwR9Vb/9N
8T9qw6GBS0SJlQmfIv5KLjTpzVU87woRf85dzy5/ZbMc5YQhe0a/qLVQYscj1N8gGNzG5HNhdxJD
BdChzLlY5cvFTjlRXT4IF4SVhQQHDSPywDgi9hZXDUHplLTGQSW0C0dqPJeznfy5vtGDEM/ACCim
qugy+MCG9wEuxvKOggRlyfC0uRwNPWxGWiKT6RycpnhUP1iEFNIMbCx2fG0sXB/WKv4rY9cRDhh7
/HBHDg7uCRbFZI4v5/22n4hE6oBhKLy4Gd8awl8/VxQzICoYLkA28eOhSUTmIveLdHy9cDdGjOfE
w0SYLnocjIW4nQhsRTBJEJHGz/KkMmkGIA4FhM70Z4JlbWJ94MIlYSFb8Cn4HZDNnLCVyZzUtSY7
3Akivu/eo82HYOR+jlcGfJsAenwWY1J88fg7lbps1UiXyKVaEebLALQOTXgWKORuQ1dJ9PoBqew4
DkideEsBt2/8cplIg7NrongoUlgLpORg/efS4MBpj9gEhJkRDcMjfINr41PIVrwAthqsRCXKWwIF
MViSHYffGgqwWz+hEUvle9RECYk44ys3EzMUv4yXMHdlMROR0PGh0CDpkWsMUkOS5VZfZaGCO5NZ
rXLAVNfFc12ErAc21gbNZyv2Zuy4wF74ztElkbsivI/yt44mYYQ+c8ZlI972RQ2H00vCXcTzFoFK
I+lFB4TQqRN/gHWGv1G+/1AVMafOeB0TZrN3wq2FEmf8dvBW4NvhU+pQFfhZcbf9s2Xy73iOeRxb
3F2FjzXnf6kTy4z07LTaJsr28T5jpGNzRBTFPUZ8pUjBs1uPeCBNbcaSFVQG/AV4HDJhHM0FYZoo
4BbcIxHC1N3U1smPVDYYoaG1M4TofoYsqlk935QifomRj21z5OIwZBNBjZW/hNqKxcYTwKIu3iHL
Nq2DWCOYb46Bl2fMIKwK9akS6UCCiCPYfVjyF1LzRWUkFHVUc9xMEC/OloKAFywpcx4Fni1GPmA7
IgbUcHgQRbgPJqs04J9FFuh4equvbvhhhaKXZjdAlDYqFipFEQY/bHjnNsiP7NQdlPY/nxjfl3dg
SXFTVKh9dapSmSJ5JYQElut3uI528eF1UOll6CrATOFqYOSBdQkGQ/+BOO2YR/2+3cIOYKK+tXOa
AnmNxzVSft4Or8/bsXQ5p6lj+y6gTiYxJCeZCcEfZxmJ7ekScRpyP4a/v/FywMjj5wckQs9cM0CQ
HcWRy7l8fSAEadwHnuAyYljGuvMYF7dhrAey7N65hHQkH+cLmRUxonSAYQepg9lnw7rjSKLcZ33t
+e48MEhogFjrK8w+jifzjB2KVSbUaWTcAkNq/7u82DpIiLNQvCDoQniO2K3zwMmh7h6+QrVR8YlW
d6/wywMDmNY4l1j+oBuBCs+o38irRqgIjn7ZEzIjzk7xrlM4LJfSDy4MVRKPGVEhjKibEt1AxFd7
j9CJiYidI8SIXZ1IVhxEwtDlNxMxE84HrTCsrSluwARJWOsTyTRGewF9yLZR+G9U2e3yQVoYgMt9
h02NAGCscgNuyrePCVR5+0LN6PC9VLSU5MiWuBewL2QBo+8aMK/MqSNtnxNjitgQ+xC513ijwuwL
Zbi6aG8lBP2WQTesmOFlc8tQY/FAs/29PC2aMLYjMAlTyuEOoO+ZUAPSMU8hmcdz+L00Z+Qz6uDF
wDjKKuD4IWLgjiuRIoiymzt0hTNkryDD2hD3I92ycjG4afPih4asmtZ/SiuY4Oeq3w7M7BO4Hwy/
A2OTMKh8Wp3g8xb8FY6cd7kQYQW4HBGx/JBfi35W+zGQESP3Z/ouokfGd8XcnMe+ZpYeZRupGYhS
CqdBD0dMWr+hzP9ElVP+0ewRh3NhoMhrRlsIsgDA8lHt+FB6yZ74F3fYddErSrdcEfMmKOX7Nx8I
8IGPrQKXA6TgxhnQUIW8ACE7iILptIRYiPXErDqwP0bP3R3aQ7oeatEqxoAjdMF8yNGOPY6NoQMZ
ZzA2IpSnjYUtWVOZ1VeqKMheZmLAtzxoixjETt6+uUhCjJX7PLgwTc8hRYt2t/hR16B1y2L1YBId
ao94PcJYi7/yYzmY5hxUdyxmVKpsW/oO2wEiXWbFUPBKF/IrdnrrrzFXqMypQu/LngWNwGd5zhHN
sp1wXPA4MfksPWFkqXfvw5MQftwg6ep+6200UszTkOBLDJsIdu8TTTbpcQzJvkuiy3NqbvqAtsGF
RTugFnEY4bN8o7BpFuWSzRdqicAgjdAz2GQbHcSJawa6AzuAfohWaDaeI89AKFXCjXfwRt28Re/E
yIDpaP4EKgVR297P9DV2w5wv2Jr4eNnToqLvvIMss8mhq1vz3BIQvFeiUaDcPhG6gX2y4E7/Ukfh
6eehba8vZpE9bfZgikDEdN3TbSl6Ge+7EDTcwMKB6OdVwvhw2U++JhpB6tMG606/0tCTfvUAX9aY
QSKVzd6Jo2Rj7FuG+mxHEewIuGc3v0OiURruCGvfFif24f5Hi6Sf91ldDkEXMMAqrKGJYIFw9GBB
gxUSWAmJZ1wLVFc4rQ7vRbOrdsNf4l9mRITsNAarEyjuvgSfxb2mWUTQ+C1mGBzMnbFMI/n6iqSw
I2VA9ycbcrocPebBndEhjKJ8CTrDpPDD5ySdkl03/6x64gJQb8KsDqjWKkf5UU644v7oUeH+UMmJ
zTf5lbCSPF3SElGaFiFhoyjkjCnbYYRVEH0kqPhXvNWIChTLCnm6/NX8KD/ZTtsyNMGfLAfkPox2
C9XlHfQddoHnOptqW7ydPuyrMR1Cjb2ZmS2e4ABjYZQhOoQGLKV30SMh0iG+5QQlNPl+nMd25ZOI
tOjJGJy+GAhDpQ3YU+0UB3CFSCW4vjGI0YzYheM9ogfw+3MZwPX91HOZHMliwe1K+Pv1X3vIbu+F
0JRpaNWYETBvI6R1G+6TK0VUGhZgzPb5VfzW1/w4rMsgCck2X6CIgZNVTvmmWxI09PjpFySDRjFK
DcwvOvyjLkKKWDuTcNiUR3l5+RZfbGMsjQ33ycH95SgzBP5gsS/vc2ONcE5M9ugHl48Zsnw6sM/5
eVIhC4CDEcB+PAmVJaOy/nrdneAou2o3Oh3kH29SSVKHow9nNBF+zMhA+FAdZOflV9+oVx9L7JQ4
00xyiVSUEhvMyb+cpJclkiWH86wNeKi9QUwwljdj9+OgNCMQX/3q1uM1MzAGF+s2cqYqbELVS2gm
y6CCzFVdIeTDTYM4qeAOPn1t258uYbnEI/pFyWAJ1hYp3orJyjY704Y5QQ3yRh6o8VyeixEbRsgm
C+OKs+NE+Dz6UMPFSvJZpEtESajgmFwdyev4gEJwDswYp7Py8Fg80PMB6NBGx6gKhIqVSE25IUVu
7JjrHrCOwkgM7S6x7unz5sC4Ig2zxK0/7Dv4YzJ5EvKhuGWb8mAuENu4eZQEOIfRsTIj00q8j63N
KGEQ9IKFIa5MHTyDaGIfLiXSnKoPiHmKa9yWVsUPNlx/mHfzmsckY57XZkQaR3kks+mU+fVfedC3
T3P6PlHgp9+qEDxGSPJtxq8toIl9/m9RIxX993k2EJ8jirpDy+wo9qFJWGOPEPq4jOfrkC5ff8NG
O0s+5vGwgmrJGCLHYE0u9g9xZTzpUXwETpNDJCsRBwtQ9vCHgwe5KrA8Yqf6gGEI2XdnmWhKOwtA
HX3cmIRyLCnGEgRijuCaAM7ql0me9hjGv/J7NJdvtvN+kXsaDGXj5W7FuAbZB//1oCq81K2deBG7
MKNBf7x/jW11Lm4hYSFevO6Dp/dxhftWmhs/8W6y7TeThbZEQu3n7hQ9vs0ZaJluaTW4QGu/t1GP
WcK9OvbJMDi6DQUYtxsSFjMWVQT+3CvvM0csIyRdy8/gsNdpEZrc4U85veBE0u8apcNk/l5QAswg
Y3ER25318gtcI90svCJXnDJ63GUI4fOglcsR0xZBYnmCxdwHr0SPO0zLk7GAYF5dFk/ABHpHkAfJ
eV/hgwVhTwGGWx5BWFRhBoU+bhm540GKGWSsP5Faqr+vdSFNO9PuHnZOzkgx09+ziTl7sBWes3OO
pjud1YyQZnVv8JR1pTthJZKXJRNyt+hYi4lN8PrdsJ4w6YQJ/rA0dGUhFy6FG2wQypJmFJoPRyE+
dMUyoAuYZRfUNW5ZAziIKCN/9FpruteVgV4Td253uYUDB4QXwjKfqf80vDXMk5ghb310jxC/PLc0
EHze4gSRwcZWNfMu861J5Yyldao5GTcf9uI+h9t48u6qDRv0lBd30E9efLDxb8XLyZrznjEMlFKo
5ZjhvIbAGbTgQ/hbbX/Yt9XxmUkUtXm815vcWN4RMk086ingeQycxtgFBNe27XiN/Uq7CHg4a2ii
3TGLLDvpymr8/gFZrcf7EZrvQkRx0fLR1lNw5bIoeUcrCdOs6ZfbHkvHkfGsAdk7YbUxeSB2I5/O
tZrLZFxPs/lAHhhwimlR4ayVkzpnkp1ILbfKfgZ3qAWd2y7hP40/TlXAvGLRnPQoNKP0+8ED/bg9
Vpc1Mu7vyRdVDhwOumD6DbEJwgryDG/002upySgNbDEljsoYcYDhJz1uVhfGSf6QEsXIMCZT4ifF
peROJpZUzyEBXjYZToyJBfGe5P7YhOXycKqmCSAo4eIWAy6oBUHGxhsmsO4gq2oqYMSMlBldAAdh
9DZnDRKhsT4jKb38oyru/jTqfwrdzoL1euDah4dkYBvMne5CjVH5oOSBAZOfh/vde/09lZkBixIz
ZNqLEc9xAKaHookkfcGIB2AC+nTawdENfIX0ix7V3z3KKR/J4vmHxhGrRbs8VcnV5z2hEAYnG81h
AHmTqojKjw8pQkTpm4TYN5EVDBizDNploivCAp6qRsSuoHok5hQN6Wd1rxcU3mC/IJIEjGFefUNJ
7ICO2I8TxKgBzRv0A7Yb3funAUKoEMpHhmcsdbIApp+f8Vd+pPagqcCzRbkomgrs+eU0e62RC++e
Owj2RSkEr4+bHjy3fTBZkSyOqAGNDY5U/JEl44EMsminCqdly1NBBjHYvOAPE7YT3YKyQmVqhFUX
mJxpGXCnj30PP90LM2FPGaT/yAgcLjhJ4YWIoPCqF/s4gjA8FrmvNSGwP8ce0zZoKsUxFgvuTmW5
fDWwV+YU/pBrQpGDZ5ACQhXRgvA/OKLz3DbeFn8Oe/YavFz2iFiFS9CQSONifgcsLUUhnYyoShuC
JyHahIbCNcdOStzRjbqDv/meeJXuEzzamOi+NB8FfEwOE9oTSydlQhMuR9SlTBRdMrOLeTsSXhuH
oSX8MosdvEdDlwRkSlKZKjK1iXcHMKGUAdb7H96HxXkx2ofkvTaU1XAEXA0yQ9mpTnE3gxAgVqWO
H4hVHt0o68EsUBJi5tf/xw5slt3t3Qm/0eOfhxnMEHQZYPDDhX7ao8ni0btFuoL4gQ3ij/CAAxDf
sx3YkWgOFK9S8M4EAn5UfHp/ABqwV4AnsvCAnuvWIX4SiC2taShFlJH4hd2Yda875KiCNfM6YGc8
DOBpHyZ5QFIUPngQkMNYsrEnEtcGXpFkQZPZZF5S9xH6gofysgHU0rs1kTRkDrFwhaH+CFNAxQfc
C8IlgHbOItp1uiWgLmKQwD4+Fn0zCBMIFHE4fG4+XH0lyA+cFRyZZByuCzguok2grZi8buKgMOf8
645GOy4PIDcIFn8u0Fa4EMCRf9gLaCsxh3fFA8YFgCSIqr8vxUgU4N2MCJkZnwaxINNuGFCYX/lW
ki7ioQwmMEwLanEAT/M55Z98eXLxSKDa4koE4k238cuur623ZmPA4Q7Sx0VD4ow/cNSJ0ZtkKr2u
QJQ0t1jIgND5Q74Ev4CG+FmxOshoxcpW7Fkjjz2Qzx5DPqvki+yg7Bd/VH5NkDebvkcWFTgmQUsM
hRYDujm2EU8x95NhbBRUkrDXEwfc/I6ZepnRiPORMMYnIc3LRfbA29FhC+AfmAMMCGUxz0iITS/K
wtqj5iL/Ac8rcE07bbA44Fq2zDOJDkRguAZbDukX9BuXUIvUtbnTBXqGBGROWJVbYyzIhY1p087G
m0n4z7Sg3O5XLs9VmGGw+yMIE+FBXHFIBz4Tv1gzYtsCYsAuQqrVmrEQ/FzxKz7ab7IutxKoMcop
NLWEHf1yvf7lMshXGrxWWIHJ41tpK/MMY7egITlqK0CmFVPH9khGYRJ98jJZdKNbdyWYR1wqqmFq
ne3dqno0HSKoCKisPPbnLHy6UNZBu3owhYLW7x32+BMbckmZVsk06p/xLvOaQ7mQdwwFOcYLgruE
oXGaupfFBC/ii1kFlollqrRR/UUc0pjCO4tm+009RwVrrKvTZQ/1q2yHtU64OGLzLQe73a8k3Cod
3l+fdUCjzyDvo7j0+/L4WYEH3JGYvgKo7MV9l20GS+jCCUeb09Gd71d6V8AsFou+S3g1if/X6ZBK
wgoArU/Kz8gDx0EougVcXfU/VDFoF6Wo5C2HYxm1q/iH6P2IOQ0iFQ0mcv5Yc8PdNiiPDEkhihQk
TbJGd2cydmvkoIDyiBzzqXDOkQ3GOCmWyoZXC5L5hAGi38xMYUT5gH7H3dJ4OxKNAhUGzQ2S2mTf
BuQgow0XVp9zzFt/BvdJFAfq4FV31PlfBKtz5GTo1ltPWdUwFRT1ODk9mO9zfJMOEjY2OjuykhhJ
Fxj4fFHBOhXVkXIjsdeHXET2XfOBDGGqwFxBY7J8zbWAQkgoOePgNSe0AGx1ejkj3yu2eJve25TL
fkPSjF6JoiI+3OnSScUgihGLumoRAAeYT1Yb9dbzq/XJBvrWga1rP79MP4cKsSluAn3BFkX/JAok
NBzJDAUROR7o1iBKLQjzde3GtjnLXTJMCONB7421LrklN8rfOWMbktn4ScN7jM37NseiUq6L7Zu4
XdK1SIzvpw3y/Z8RZTKf9lwSdoxEq7bknimKGlnVUwpyubBVwkrqKVU2Xp0P2iYkX5X1JERftl4j
+234AxMaSSgwtyh5KkQ+Hw8tEWcwpSuf+J7bVLlaD03FG9jJv0GTLkPCnqnLeEVl7EC5o6go8KKj
3WRuEeIyDEeyB/md0y0qPhUNhniyPAUHCuJ56xhqS24HLSrsBUlxTCTrpuyL7LoTMleNHRxTQlRg
7wIZc+b9O0mCCYQHIV/MIgq7IxYSWIuXxr+yR6cOeLcHss9ZRb7tC6sUcI5E8C39GIgKhBfqa4L/
yF4TphAor3c48tnti9/PPknmrwC8F4qdM6kbnfoIykHb4o3FZsKIWYYAi6QQEQPsUrYQjuKpD+yZ
5oLiB2RcQDP01Ok9fAHDkAjLcCFXAaZi7ByhR/K2R8STphE2W+DJ5xatAd8WxsdEynBuQZrOItwk
4fDI1pyjnNZ8KTEVHL5A9OowO1wG6OES0q4TKQWk1Y4xxiz5V9JA8yOgNiwasX3wZEyNFWEto53I
zdxxrHP2vhrAG7gnMm1Zw+wUYDyULJnLC2R7wNeW+WMv81x21GRUg3nZ2Dmq7xUEGy+DZZeZCjA7
/+gNnA5ufSWqHgWAOAFiTydnHTba54C9GRv+a8WQwk7Eu3GeVXhi1/hwXYaCRIbNNyckiQxRZqXG
28lS8inG1uQvyEseMAgzDkBswTT5eJJGFpwJdBiPfrKHWTHPbDYccqgwSArC/XNOwixkKRAy6sDM
esJZDigNhSB/pUvzp3LM3YSwZzaNtXFKgYCNvckO/eBe0iMEeKJAJdHGE3cxi48yLM8LdIopK/vP
XjmTmzBDzcTI1iejRo4cYtW8/2pCc8UdosbA5xleluYqJu5yB+3LkF+eAtRr24nNKbjEvfJNZ/XH
hHkQK6bxAdS8sElTmOTCa8X7T8dWvMqfBOCLzcw1xtM0AloTL6nf/t0/cb/JF/iVN5T32hkimzvK
QfhwqRDA/mMH/R6VCSw6tqoX2X6cG1Q20orST16SO4Qkj6BjofS/6ecJL7IXZ2xIhQiqzCwNMeAZ
Mrf45VLzglzoGh/M/wUCN/EffAobD4OMdCFSvbfAlfacoq13IbZ/Bn/A7QWGd4YjVJnNnuw14foR
onJclHwZHjXWHXUzvouwjKiKQAvJsabM+S1cEiGuT8IdHPn4nBff5oHwKG9BgeZUs23uZGsZXw5K
NZbtmeSRr6Yla4htg8pd5BAVswOFK1gt9ZCdW1s2A/uQIYX02qDaU4xB602ZZBquOVOvwOai5CIo
Dj+lKL+n8ZV6V2fJVhs1SNaQ5l0QE/a1Nq7llnnffE8eAAoXHElUsCQ+hVjAeocWZcDySKMSAsb3
Z8JZxjgsqPYJXoG4nk1osPf4z6myudxfqhibx4uBOHdT/YZNhRSR9BuQlDLe9D5nHhx6wD3PEpHP
k03yto2ZtBIlT0Bcmhg3IapURF4+D5CXrLnpDBDQLfoO9rsLDn1uIpGSK7aXbM/YLtqvKTwowuIt
w/AasJk5rDvBkJSvvBVpW1mU2BRlnnJjVAZ7hcy3hDBnVLR2GK58Ts4+2iYIVZok2KxY4zGbieW4
3tcBplt0GWTQiNxJ0x+tyBIopnuVwunpMnYKrmxLUgO0HvkXvTpdchGCC8mnkYrqDO7S9NjqQZGB
sMG+Uamx9fnU/KjrknQBOorMmnW5pwlmzSPOi1lvK5h5CuyOAnr64RrZebOkhL9f7zQsfnuc4MLi
aaWE4oT8BfPmFkfZmqFtDioHzNAdPnOO79HKWK7Z4NpcNEIwxOQO0EVQQ/ni59sbtTQ+NnNlrvif
D+N8f8dHFO9f4x3gKsTvWdbZkfaYYon3W+HSIFuMqDCm14iaeATncRsoO1D5omOFl6HMpV+g8dSm
1TI9I655/1JPcdX/sQZscuYtQ+fICGX8xwDEr5nEXjpavaLC/sD/IfP/4vkkyQJNnN04z8UJdARe
J9JF3glP0/S96bFI7hoA+qc7TANCezzCZ0MThfGC7EYf/g5xxD6NXjc2VcGciaL3890sSSsl53Uj
r+U1kC5Is/AilWAV5rYCtS6xgnC+8FlhaKDBcLUCHF32OK3+jZ2CvmUCKzubcuZucDwSWKcei1+S
Y+LZEJBy/fLQG7Fd0kI+LTmAoZmT+jwllzYJETpSwk7fmL+R2uk3eAV0Vssyix6JNxyRyMQQw9P7
tn9NmcM6UCEOpAXqnA4B+b87uAAehIAfEcG5F0vGdMI8lSuK1tbi2RFH732NNIFLRwMnM54EurV1
yivjrjQpIE+HLZ2GUsh6qBYI1iFOcydVX8YlgJJn+jgSx/83LVdCSOcS//5mRAyNDgIfxEajy0bE
pfLZGCgR/aU8XryigumSvYhhQb2+MAmM04pvQm+Bk+pmy0wlllBRRxzGF9sAFqEl5OC8MI0NGhJx
FNb7cpMSVdN5tMSSSLCnO+O54v1IaAYmwhKMCIber0YJ0KPQAFp+e+rrSPEjMzWNSawyo4PJVuU2
8EMgLtU2kx2e+os1QMuT7Y2VzKKB5jmJz1w+GksUn2uG373mLDcJb6MccN2beKZZYGmHd0z+qUhh
5W8m99W/RnoK91sCIQjUlKlXnKd/KuGXm1qel39ANXytkSOSO6T9aJiaLpMQH0ysnqIPW0p7Pl6H
ZAIxGM8t7ykH6lUWbrM5mB6Be/BlOmkMKDAobOnHWuALwQYztsbYNOH9RgEuW89qttd+a//zDTA6
7Jji0HzHO32/6jcXomoKw8q+2xMBXAbyZrru+E8hB+fnvgE1TFaCK8XBCWSDRHdifQzG8cFZDQG9
v5+RqUHybLdNa6ZiMW5p2Rw6JORTcGG8A+/E7ibB6OE0PgwyvnXFwZM9zC+9WNeUwEI9Qj33j2KR
UIaRYs3sWI2eGxSEyQdw7QLroH0hc20yU4FW1sC6w/aizPq9voIUoV38Jcu0DzkIUfogLU1+G/ee
2p+vZi20be3vv9oFzb0giWcI7ZRYTD57EZsacpCRqk/GLCFCKGi0mKCZZEzG+cJ07+cRaaRo/ezi
F3UMiomy+Ub1C07F9itRV/EhRdMa1X9sJPePrT8j3Idk8puWvKFeuKOd2paVS7dezS8M6xVB8Ah4
2PUdVD6XZ1TemFqm4PAQk1vRLyyKxgWlRBhCFConDT4TVzuTsEugs0HK9X1GFdPXESWGWA4XKiZj
St3PVaonFiBVzHDYUNsz6dU8VOq0+RrgkhgB8/AJFDIJVaFXN5wxgIAC3QQbMMJekcxAf3vdN/Yg
bOWRvZdDD7kqxf3jhFBei2kG5/ReBeHRE5tBAaLQKsm7FhPcnwmsypSAXOKAeQhJ/x9IRP8ne1RM
7Eyot5I7VGnP0ED5mw9rYBQxbCZXEWSVtysK1To5i+npvCvhDhAEIH07ABFElALbQuaJ4geV6xF5
UoF9GUj6jvvhAvZuIUoF30K7N2be7sDKfSlMt2by8mUTM5mKlMcVAchDd3tkwk9IgOML2JvU2eNH
ZHMHRMe8CRx2jNfWwBdRI7LbNqNN/F6JfYwc6auS/AjmIZ5r5JRQkddbiASAtxuTGsfwjqVuq1qo
jF4z747giCPoickGOrbJLW5BhRxh+pyXLwvc7JdVkR+JTkQmDwk8/st2wzBVdsCjlPZIg3ReTGKg
nktJws7CVtSgbiSPDi1idWdGN1650nQn7yl9NmUtvaFMmcVDoqC4ph0Uk7XYf4DyMWLwBaGtGYEk
kELwtMd/LN3XbmLLFgXQL0Iih1dyjgZjXpAxNjlnvv6O6nOl1mnrtG1g79pVa801QwWBfGNQIHvT
bGBbNBdKT+xQ3LIxFnERt9/3vp9T2uGTXAmv74X30EaqodXKJNbdNwZfrJGcSMekhM0FG+iw5cUK
BBIa2CkR7qHJ3Xm3Li8TPM9lVLAnKXrsELuP9+qZZ1Irt5DJXeL1Zoa6DmKIPAcIunZlUQzlLFHM
PAt39dHvGq5p6pQpBJI3+vGtQ2UuE267LR6fNZv9HSjHyOdRvBIVUuul8nHTH4PP4XZ8IRmmYaVe
hgZSNhzySQ3rgwmf5Nt8/q5IGNsSw2QI6hsp2kEc5fwsFq521xiHNGk7Juw45N/vwpksD4yoKySv
xe1DnXI6JrvK5PSmR3jvXHn1aT8yoVtA6ickj+B35R/30MbYXfYm5Yc2kVPsS8cd8FW9kS0iWnyk
W/zO7jIS8X80qhIUF4WrIBzmwaHbDTaEZE0TDbVG+w7C2pXA9bk5C/NJ9pMREyN91/pxB2kjKKqI
RJm5gycunixsEVaW0Jv13JYeYH41jubbuDJbU9wF508JpvQ3uwDKKRNDG80XoPtYSoyj9yhnz4ZV
wioi2+q2J04daJBQkKCYG2QrWTDECzgbCGcHzA1TfbzIX9m3v6G6g2znigDvuO+dAcdSX9aNRTa/
NGzg6+5t+JyZud7akZ/Fd2K+/l38M9hCpgoL5x+nONFZnQqJsUNuvSvvJnIyYVJX7Yhi1lYn3u5J
V017UTIwI8J4K6l6lGjPZfH1h+alF3Mi+hHAj3kr1lYhXo3jT2QGHkMJVHuOImpppSuFOAWJydPk
1YBOH4LPX6jiLA0aBQOyXNPtD0qAYyk+4z+HqAGkR+VMamluRUc1bF380AHTl2ULhv8Daimulbgs
WYA5BMUS3sDxxytqg9RhoWfRlHzE8I++ldWrTD0BxnMa5OMqhMrSWfJ1/zcq0X8qmoOE7Ps8tfsT
u+ZhR2a88e8VD6rfVBztPmRIHJWP6P27wprKxrC6HafvhOn+vb/gMxoWC7Btrw8nfPg/yaqtwgYn
e/mb6tMU2AKyDWVIA7cIEJyDzhPdA0Ok2rLxfIbaTzUWylrFOufb3wMfmg2Xbabaq3xi+I5V1oQd
g9QvFkuqS8VnoHTmzgnjvaNhiNItZyeb0TmOL3ierNXQnyROzx/v7VJVsSe8YVbUnZDn6JEPGoHs
p1/9+tn31F/o/qW1aejX5Sc53p8KmV60YXzmRtmUPDiv5snETReR4q6Sf+jQJotEIT2GRTqQ9FYK
TCb00eLqK86PIRBvM5CNTGHldtDg9DXC4fy3Aq6L4uJPmMBVl8hAWZ6cHA9bOYat8lx/eayrLD23
UTk6GRnnHArPP4mYiRmnXdWQUZYaG+88bNtw1j9mphG6t1PNlJzDKW3YYV01m81FR4fIeGoemEy2
aB7OkkWzHxDBrEEORX+mjne4ZDfhnajMcn4N1X4ZpqZADbbYoz0bzPCAEtVEJ6AoYpa0PlcBKsns
SL8ZpKjomzYiZie67JcOZV+3TWGJfC0DaSE/HUdnVrkOV+Lgu5m7s7+Ut6Kf12Z6hAPclMynvn0U
UEhmdNHuYADcRmTV62wVSeLxZAOqbfTMRDjnoOMRq9LxBKYnfYipDapvKlvMbsvnUyGnoET+e6nW
/bt5vliNKGLr172nMRLuC+QjCXl/6XkfJ3GrxRtKgHuQEFldnP7DErACUtQt6boj8LysXw1gEuWk
JR3qxXNx/bdcFuKL0tEe4ojISRbPv4fa3ByyT+4rNj/8KSgn28lVXsj48fGqbdtT0+LZViTRm3/A
9FpIVQg0Smh6f8efwJu8V97yJvPpn31dVfgPxz//+KDt9Cwx+tpXs4NTTc3y0JqcK+/hkdUx1xps
Q2ap8XwyTmHghl2Hjq11XERPWOT6nRtyFok19u4/bPrwHe1luqhstRWLpo9XwwrTrpKuFlfNyPej
+8j5LYsfg4Hm5u/8Y7M7VMEyr9n295TJb2vvcma8MSQZxf/2H6YeA+rYz0QN7zARbB8r8dmxlfm6
fpkww11ivK8tm1Wy8+SvMrn0ycAv+cwPctajkv5GUEISS35PKzcU3NpNCbkoGkhnbp7i2MCOTkVm
OWL7hhXkZf+xnCnaQ+lDT5MIoqlgY5kB9x0+QTO/6/77LznWdeeaUKmsB6hrEDpZ9449m/aD37EZ
ROE+2XVRZO2Ro38ZsPuea7/6yE0oMo9t5/PqK1IMLcU/rDE7yQwWPHpy/6bvjruZVnR2/qVCYpP/
ExZdKn8XEe5jYYu9GixxG4GEhv6RRBZczU6z6e90GI6OjH3I3sDm9D0Qu4UWSLbWuHxGi1IIu9wi
vncAw3yydzdSUpHaXgJl+tVDX5o6XzRm8nRr9MFvOQv4gO9qfPWZ4g2qa1eTYP88eBG0U8muPWkv
7DSaBHB9WjVwGsA9RAKLJL+bdpEOEq92gieANIVo/RSVxtU6n2TDNrQjimatDca24hgf3FYYdt50
+02mHmOXZQjWDd5PYO4aNWGd5K8UqVH9FcaPETJftHepa6Vr4umMXspLg7RlFzOJh5hTPTLITtKT
1Sw9VD68+WYufnblS/P993L6iFp94MvnBrtIKceWkK8IKz12bZ8ZXGVBqJ3I/Mwqbt2iK6m80QoZ
FoJtJvfJuuFxmwo3EEcxHOj6C/NdHoixymuq4mJunTmgyt91/dq/Na/IwiduQbEfJKLha4bD2BQu
vLJiKoEC+eq/uen46FFsx2xbneKkiDRYVRnAGVuK5YrjWcCTfu6kgDEf99rHI/gN+WabznAgtoe/
KZm3dDTlCThnEt2VJhg0TLnDTEPNNhbPmHeNBioKLCreJ1BdT0B+x6LAjDSlmwOaqKivwEARqXF2
H/+iMmZZYVph1ksXkPvY1paEgH7HTa3qbNb8AT9eNZWcAvKiyzGtbxlWaY+yLCkENvQc4mEU3kj8
8ob3ID1m0TaSHF5SK1PDRyMBZUFXfg1Y/sfz3jaZ7KXKHa13+ORiO4nutRYMr9EcqCce/awd0tZx
+lS3Ap9zWshxygiZEVEpjT2arbOWbdqe07311yVaUzFNn87Y0mK2Grk+VQoA7jCpeyC9PYB06Hq6
lD+PsmIIsv7kR5ErhQ5IoTJ5CX+RDmKzziezBYVLdrj9XT1J0/QKtmQtEvgYiIwAicIAf4mwo8lH
hm+sctFm2GbxfA4nVj9VSlej/D7nfKs7K7fWecVAz2hvGnQBLDtc1AWnpuDMkL/+4EjZkDwk+h0w
U+z39nGbmTmoTXlpYRagB6RnFzNHswLIlr7nwSzFfm+v84BHe091W7KQZluuTsp0Y7+Z7+vQZuwc
uXH4bTrWz4a6RKhcsu18c+FcorKAAJBZiTY5yEHpLZNTuaFeNXHxUbsJZ+Ixbxtz9L6adg+Lp5P4
YF0oDmI1yOIWpL26UPRwZdNc61yWdGPtguxEt+cFBn6t/hRyEXzd96C3+1z8rUZvbmevTwERYX5d
efWif66JyRKGbmHzFW1ue1JwLFIg5Lsz/Vb5pmdH5jRsnC5Blbv8pXMyBwEzndk3XMrTDGijII30
eGTgzoojM0urMxaF97FIjV9/f0Q+E0lU4cfoETRLeO/vcCDkJL+/AjVtYSCc+cfPaevmkDse5f/m
+joSPU6mJvS1m/uITwT1KhcZqHueF+VjXT+ok/BMa38y861l1ILl0NSbObjuW3PbHelNaX+pxiIt
3lxXprNvHajcS3LI9n1Z2X64h+tlyTZ+ZrgfnKjD7OZWg2oSOQkPJ8w90S7GmcgD2IuB/86Lzizw
V+qmDrv7qBtk2k9AxSdr5TaD8YFoqlYeEQk6ZOpSjzTpaxWnq0ayT1KWQxFzGifbqvxQS7vGGdKo
iNFb41FPnar3U1EF73V3IRDR80Jqtfo8ze6BpeGglOmoDPdCYqY0nCzUI02q+KfzyQIhlUdbsi1w
yn1VbLZPRSGdz39q9t/Eh1cjnb+Wp6ueocUD53DXMe1NFUBFz048jeYcuPYeRWWR3Y60YHw2DG2v
r3WTbpZmwjP1xRkbTUnxBaV4dnRaGits1eOduUmRz5p5IW3zAlx5tzAnkHIlj/qOZfC7G3w5mf6r
WvZJm+brLrVWpvboXjm3HEef7xTv42C4Gza2r3VvyfqQwcLmzxgTD/f33XHcnKrbila8751Qwbio
TC726uSgFnE+69/wzmmeg9L5UZj7hj3TZ4PEaSnOFTLM/FxNF/dNVGN3XrfXD+kS5AxQrsu6njuX
7o+Beyi+Xoh2HBVMxi+Hxw52qnfoS43xkpBqLb2jr/V1r2BkpBvLYw991Vw/g/586622LTw0KLrZ
NYmkLyAGh4RCs7pI9/7bGfSMOZFG62frMohwoPp3haPtc4KhwOD6Q7S+Xndd9xAPS9OZGMyv07+L
oycEECvBVVZZj2kmqPi0M4m6ivLldoG/oJn5c5+/97l8fgweG/qb/fD5rpDflR+rCQOtSHvR3AM0
+svf6beic9rL5TzijJpZE8H+3vnggyFPivV1urm6j9LDl1iFbGuf7eSaFJBIVahH2Xv+4ACZ2B+V
dqhfbGAET8Md6HRFd2bFTBXu71LuVICrrvt27XfoBN8OXW1rtnoPR6dJ+5ONxDuIncKVhdn0o33b
2222YFsBb0M8XAQDKqX8urpDnfwFj5KMUcI8r/Up5c1xydGlduNx8G0aB/Mg/bl1nwnV+X2NRaWf
WO0qr2szY2AB4ZSPtmhOZ1anu3699ZKly6NIuHYLHtxSeGa57vR7Gi3hDJxx4JdlhhI505J0XtDV
G/TBNzcbdqOYUeW74M/xxp+vSN26P/TFrL0gYovmc08oWtvsCvarY0uDb+7Oe1jiTTP5TeOBTAnx
pgneP2rM7/1ctJqFw8e/nllYDKF4If7vzzJ4D5WTSOGFREuXaup1rC/DUnr10hMAR9dd3Ni3yFN4
9jn4FHtLdl5SzrtJlDAqa+g1WZXeL9JSyGPK4LbCBqLa5oSxQVhO2wpt851MPq9ROUGd0k7hMNDX
RDgjPFlgk/cBLcLhamcTC5f6wGJbYfd1QdGbjgICsKnLt0HnOvFXaZ2rPH/240fv1bcdGH+WjqPj
n3SCEyOdyeUD1I7ANnx2BXWkTjVlVDr/+HOVHN3nu7EMMiDWz7m61Ziz2GufZsA9FfQhVl9mO3C/
eC/1Kh94yjN5+MkO312IsiIvfivQu7mIl2XRDx60yXi6CTGzhYTKonT6NKhe8CvVcEHgKfw0h9Ye
5DBZzv282nAsbXvYmtAFxSHlUNF2g93cb93TEl7rS+1ZG6P5S+9zqO4n99GiK2i9evbZvwVreXhw
WK4/DiakbQseGuwys0fXi6q9Ynm4FHq0UVlssMQPRJX7F+RESJ+spt6l+0h/p5pBHO4Pz5VTd281
i9QNSkQDLo/dm70aMlnDGI+D060QGTz0YQxEIFOZ/BS2vVGTBPmsGoezRPKfj6Qqf+KugTK0pvFZ
NFXN3iqp3+uqtdsVNvPDphkvmshUuN3+g+KUt5wUsoXXvnj7NnXih+RT6Vh1nd1pJo+c42CYMhYI
cYjlZ8XE+xOBGUskJcDn5uWcme9uI4CeqAUz2XfZXPlNOpsuxxyL0FnszVNZC5NgBagBWnfhZwl7
DOxQZSXBZfFPJZ2z5UfXtTNOiFk89MxRFlLZMeWbtxM0togQlw42IRSnEjJT9y+ogN0Jmc5IZdsT
Yv+O4f9Wp7xC3gy+qlNzF+2SbSXSX24qNtMdFXHvnS2cFfOinEzoX9Fi4EBkW7vvBRZIPxHPuyiX
dc9mAgFmALGP9GH22yfUXXVJp56Q/L2dAfgAw+w/pHk4lUK09r162bF+Zktm0rqv3hdewIAZzh9v
ZD/5xVH4okPA69fJtsmG53LqZGL5asD9zu8E2TYEOC/u7dunRPNXbLg0QlWqp+vKzc2hesw2F4NA
HDjWk1zxTj5GNj3ZPqW9Fs650mbgJbF9sS5wU9YFLxRsAoyRIrIL3QeKmltxjmedRM7SdWxocRii
HuvQasVQLqEwKqyppHQ3UkKDhPu9qaxflau5Jybu7fGXXn7J8jxv2zgO22ESelaHwufmVu0hNBlm
Zw52wHkGpTqKL7RiXuiqGEynAjLg4TQMMjp694WmrgPjy4RXFfm4lyVFLgN+h179vY9UQ9bKop7E
0ND0Ih/HYo036pVuESwUL0ENIs96LxWB8MaJ5V55Ru2FoazFWHyc246Ov6x1LCSgC5r7ipXia5hb
djcPPII7Fl7tGGssaLkJs3FFt730i+sjh5XL4HTvwgMR2uTR5tbKIzDVb26RLaaE9sXQO8wPrvgo
ZnBWJZkG7xS58U5BTFKktlTl+aiK14wdBHdlGcj+WHer93xdul0blwRB0nO+UB47VEJo3/aXKHq6
q7rluO3BTACJ7taBBcaWVVyWw6O8fpb0LEvT3uiHFSTbWY2N6Zf5YsPwLN9ywb1FEo0Vb/YJ6x3q
AjFzn5uKTRiGy9NlKTJYWK1vihbE1Jrh6x2QPKafl3lqzy810Gaw2/Di1nXxSYTTZwXfIn/8ca7t
f+J9Ob0MRoB2z81PNlM/XAuZ3HiaRVTupxvJajzZTGW7K3KVn2NESMp+eIqbYtccMRLc7OFdtY+a
WCnIaGZzrPucNrHo+pMaL1O4NPTyThLo1i5a3E4E8T5VIpuvxPd02slq3JPB+CXkx3n2NnjJCdyM
GlbVg/EoBMVE4cFQ4FRHycGjYeKBYInveyxtHx/ct+/YF8/CfjrKrDKe3aLN6REpWPwSR5gdrYK7
T2xfBsym8FNf9eOx/IiILyrbcCJYr/ta+hbPR+gfov33PTwG9AbGiEJLj4yVHAHl9bZBflpV9Zxi
dUWqghNcpvjHdebnzLfVQ/xre3bbg/BfsWoExi1/WaTaMWaL9rg/9dSbunBHZXZdPUaAqEEtsBqA
MFgHPaWoO5RJh2xUV4OO9vnnLcPKttB4DlPvAmXFJ2KnI13Fa7yrkNlV2PGBoUgYmL/ea5l7y1Kx
lxpDnzej9eo38TDvqW6ixahEkBAQXVxohtK49Kt2NOg4leAMOkgtMotq5BlCmm1ExsWnZTnGGsiY
RA0eitt/shagSigR7mGKcXJYREIqDKb6Ev6mMzLmIKVhuJBjYZUL1Mf7s70IGiO6qMW6uvCVJatO
k17+SHQ4f7yTgb/BbPtOx5CPNw0Z0ROw/hyWz25wOMCPyBWz7dicMf1ScW9TyT3HbiodhZ3s+esw
WA6jE4YsJnbJeyNRD4QZBnEgrDd0Md2Hj0x/0Q5Qdf1MggKmEI5srfKqfGx57NKTRDY/OTc3jcu0
v6/Cj6+zVbqw4Hb5yZ2XxvBU+th/ZcbMqKE2O3AWwVYFNzF0YyOEco8YyAw6Gya2vftYVftP7+WS
yDW4N5+1Mkuo+0BrOTJqxW41llH5s8Q3K+ULJ9aP7ZfC0qHfZbmQ7WV+FjmWrcevRPPV2vPw3HaO
jsSKN4ZN3bhMgI5n5af/dlNja//M2zLaSlxqm8hAI09T9hyTaWeq6gIZcEt8QR7vqwlrV4/WP/gf
PQAFQerzpWFO5M4ZVk1NdTJOfzS11FxXDWBieTLtx7qoEhwOB5deek3/XGCQXKdYPZyNMPPvXf6D
O2I0Y0hC3WqNSBUgc7JPn8JBGNCWokYbgTpldvuPIEMqdP8y/60vOVWXlvPDN8K2loLNUjZVSV6M
cTKBrH4JAYmJeVLmwa2lguldO2fH76myRJRvrcdYzZvvxUjUDkqNtopbeu3CWzaSajEYXnki8omI
0qZ47caKD5B+PJ8qn76TdYHqYmVe9W3TBRcOuKrM6fgWs/1PrGbCFg3UnOzQELRlmLn7dkVznWlP
NPHAQ7jpg81230ksOCr+2rX8mFov6nReEeaFsB2L5NgkIgwSv8Y7V5f4MoBDb77fZd3yumZlnJuk
so+SZ/5dvvNO71zH53ELHL7/4dsHALCTPOp0XL3HszS2kHNVOpOAa8UrKtP7eM9cfMnvGBxJCt/a
PVo8jU07o/kX+Tb1p5VwCx+Sn0KPuV734dEd5QYGr9Oe1kDZHiDbAih59S5xDuXMmeNGnyyBd5Kt
aG9ZAyFXTD8RTeXGcIuAOLCyphWZnF7BjzHxkaInbxySFSWbk+XwaWOYC+BEadc4RcYBTA4kTJlk
nj9SJNhgurRrnPh+cWkvWCb8EF7SRj3zL+A4sAOVFPszcKLDxLIRBptvIYB9FNxlRYXMBygXfLZS
80P1YfHva6dkxSQqTHe9EAwyiJSCZNGmgyhLSwPAndtWBIaSi6uumZ1kakH2hN2RmWskHVORjyev
6hCxXkxr1Ab7p0lYBajJxONhrMWHxvYOz7iUcj+eOOB61N0uIPYpWrdNRj7wxG0Ziwq47EWUR2B1
p2w4hwwq3hDaR9FGepxfI4VstkDQEJuLRDLAN6+GUHyZYuCqMD2MdeN9eMlupnFln4GhqrMTI2BL
++cdW7nPTs98fIRbxmWTXj3FdG4zCm29GENRx5rnprZlnqMWDN5yy9608+g+e48PeVQcVTajaGF3
LR9GnprDH+1E+T42N1mDg3vL1qmM6d09ttOetQnLCPYuThuw26U+/QXrIcG0AX3dlGWm2p0Od/W1
CUZaNsyzbG74Hlih56ZuVUvhUpAcOkTBbG0QjH3BsZGj+nW/KFEJy7oKABjkMdAdKyQWh9FyfKw5
deOV9Qc/N/qYWOEwfjx4GkN1I6FDevXvX5fGaeYW2iMIiYBfeDK9p/gXA0P5kA3J7OxXW5hYmS/3
MORykVU9SxBLFsHZP63o0QgQdQV5TG7f57IW44LbceW9IkNyLjYvALtdfveX7m2qS0lBi4abf5Z+
tQtLk7+GI0aAkati2zQo8nbEQaHjgq9CFj0rjXBvzdA8voEwTkbopvdz3T8KjkABvn0G7jq4Ucvo
34NuVBtl/WvkbcnqM0O/oW+hOg7mo17OQuT7pJlrMUXE1gkeN45Ev4PbJ67iqcGoyvrEMp+nhwAF
7ouOX0bQtnTKvgo3Ty/lNRD7Alpg+ruZ4YYjE9mkT9VsP9VdV+zAuZrmYdq+YBRYnTZF5xi0fJa2
FC+f0zZCuyU6192xxNjlR+j98I1ViAdEdWEQpCdqx7oYaKvzZyCg8gJbfqll2j5Etg9JWhTVKR7Z
deXpNbczFMIsPva1PaLGUht+IGty8kTUuFVxjmBChlKkgakJEtteB5vjqbHuimvz6LLE07qqvEFf
siiTNFO5UaitdbU0msGpr3BqjG4NJQHomJNDF8GrbIcq6a4i95JuZX5rjHwUb03mvM3LkqSwWNaP
FYBAHcySnBmnebpR7ozROOphbxw+0WlHueIhSUiO8RKCCwa5Z4Wi5EGmKWJRuZ4NflqQ5sjXCvQ5
Wi/KQPbaEw7ceh4KGqcRyHQ7lIxYVwg/hTFexq/ybn7r/nnjrqpeYUjW1HoMYBuvH3HzYYkj9fRu
RqCnUJywu5iShYJ3TQNu+dgvSd4nb49D13mDWvgUbMMeWjJyUTmC023Mbzb3+DSZ9+vD+kW+Y7PR
wBV7/uI2Jqsq4luQKu5bVBGYVD0leJ75Xy3zl25sW5nQAkQGqQFcvL4kg0Sl5OFFocDGiOXsCzUx
1eX+5225fwgJ8GXVHMX0qv+c58biM5jc194dem8EqJUE4uqdy5wxsXsEnMqroIrHudn2vfjclk9M
KbZlxgYVSopkX/L1sRTTbE6GuZp9HqmYT8wuxymh4CghxlV8cx+z4POPvHdTuJZfq5r90b7j5Km8
C0NgmjnV6QuZqCR0Zmc/VVuYD10rHDrM5jgv4FXoNOxripaeh9WeYucgaIg4SrtmnZb3xnq2aaiO
lvEwZ2e5e89U8P5kfvsvpZn5AayMBGnk8Rq5JOwSoQ2X6urWHuqaz1nyq2pKrIvMcfJ54YCqJcZc
3PKS+Vxxg+s8jeFNFkHRSdKwWEFbCBQgSDB7WFwb9o/Rovj+WiRq7y/ULKR1VU5/hE/uEUOXRJEV
CzbbzDwTmZoma/j6vLaOw7DI8q8L/7AGzMHugN11+vRL7/eWxxz/LKAK6+CMOfrnUnl91v/dVr0G
7qvi0WZ1fdVj7zFuZY5lw7HmSH1+6S4Wg2sLAWfLLvj3juVdfoHM3RfH/cfWk0WpeSpFDSqdzTob
inOVIvo3XbLxFt05Cnty4IMve6Z/C+ZQyYrf7evXrQ2iWDNl0zOFKHZptJnuHO6BHuLyZbqZebgx
28o0Ww4abIC+C0JQi2heis7sncNl7yyFwXxftHfXxfMWFr6Ho65yyvFeoM2dU+JL+0pIQWlL/rYt
42Ug16S6tq9Rtj0yaPBGno8PRLJRmmr92oAu3xpyDNy+Ywlhq45TL8qaSwuOYWGIKJ09FhPvCvKn
JixSvDzKjARj5RcckETmSuW3LR0ydbKLqKqYoZLgUg6NjCFn+1Z9twsXGtvd0OpWpIihDAw+fACD
SA2IRAo0shrOgIvNvbt4NQ8eu8zZjC9TH+5f4eRIrz/SZHAuQ8R4MVPnk6ZFJluw6qAer4p3PXxG
x1Pep+nWHkk0PgwYUKo1QvU13wAte1NJDLpb+7DtGXsMQWQrwVD68GfdpuznXo9g4dEFotxvxac8
49WcknfxN9zLIyMxH4BDNo+KzTWlcX2N4tMPkOIqXcoeFGccYySEVYIRV7qBhneekGzV1qP7i5r4
/YeG74Io0YASzjBbWK47eDQSlklx6MDKsLPwsOBph53BtlTU51J9qXYyTayO7/in+3bNyK9xwKxL
I0AGAKGMzvinCbUpfj2/VD9OBJc4S/NwKg18uuknN49CfHAdSYxgAGrp6XeMJfyEoxoo5mvqfOTV
YbwVb6uQPcTXShTJeFGG6iAarqxMVlA+K0ojAhTMhmMHgW4VzVZzP8300qXnl7mjahaZmmjz1FhA
+zCjCpm0Oa8aKmz3kYYzPIxcm5TsyXZmjo8bet8D969rJd4MiZyw3l60D8G4YvQxwrRYDdIzhWVd
fRJtx3DiKijA1WxLLTgldVsBGAunP4VQlkXkHQUQtJMan1S0z+wwKYVcMkQM2rpmF4TnW1wpT4Fz
ZJ58EaRDyn2U14C39uQ8lwztzXlsesN0oJToXMtuyySO+qF4bob/xzSldqufQ0kQ6742PXaWEXSB
Wz0aop/F+9ROpbiX8/ZQ3DnfGKuxD7n/XIvBzsrxsRj5nrNSMq5XyBK5qpYc5L1t8xypn4jaFQ+o
P6cScGO0CD9KQPm3GN1Ki5H3V+N37NDs+NgRRnvBdWwTfEmSyc5pdphF+9TqHRGDp0L6lU9vq9lA
BPHivfCeU8rGW8gplJQZ7YHZZlbMurLhq1OIolYgA7Ir+gzads5FqbKT7HD+YTrD0NBA41xURg6y
lqAPHKeybETKFk1p88kCkyR4n5LDmRrcfxIdllO7P7Obd8doh4eaDtbFj9Wg9v80umbHvI/C/Bcw
oVh+dk8AzIIzVVFHeW5WccJ9PZQt0liXyPPz2REtEcsLDbiU+Apt321UkymjRcwepTDmroFSspI0
XNRvPhVa3Cl0cyzuPgBbaV4q+04IjLiY8Lzz7+s4lavs+U0pw4LkWw++ZtKimzw5xD6fH8gRkUHy
0qQyiQs8AdRCH8yyrJN10zndA9idqxsr7bJh1lqLxj9SJ0jFuRzhhcdRf7CGEuZjZ6H1amtJISF3
fvG9PdcoRVsIJH+EMJ6HgZXyyLWnFZ38Pv2ziFcinVxHn46rdH+VX9rk1+knxHwQYx5VyM3zofNC
vLnE8GYvtcOmlsrW8I5D529iibPM1RWGU15/RSOlhQjlTe2aIrXo89HhH4Qxt+zHNs10pjFdFc7b
zoEpBLOBKm4JSYPhYDWR6kj9AfkbXZm9nK7N1ulSzv4Z0ueSzWnl4MghwhJRlPpDiVikxZ5XgSzr
VT/HpmhkO1ja7pSirWcnPBSvekoxZbp7bkefjCfFYBSZb7LsiVZC9EassovXI4N43YzddTg3I6+y
65bIVveCy6iAMOGeHBNx8OTTSXApuWryMKOxymuvMIdTlHejVKIQxeOR3TAdbPn8vYUHFOOp4iHb
3E2uNTgJfgfKVo/iwEW3m+4wb06tLHsvoW2vz42+cBetxp4N5mfhYj8aLKti7zYbrAtTQ9ZXPsa+
giSyPnOe4T9ViQvCNI8zIZV1vFDo6FAKuWs9DBJTYbl6RWGKaBbR3nVsKrg/9ygQr4Ji1tPOqh3P
8SafHzciFxrXZnI6OLXPzWxl2ptKhSy8Yj1OjdtQ0700rxbEsWaAZsTImgcIpAOlY+TENf7nm3VW
NAt8oyp81NOTdRPQm6zf/t63SuQnk2WrUEgP1xVV4QES03x36QzD9NWmEW+Li22uQh7kFuLeeVDM
WugvCzS7b99/ts9PNlOyWog/yX+qwp8dE/fBmdzSF5z5Bt5O+tk3kOTrgBD7g4EKK6BgupZTtCk1
iSIHTIAwQS8tcx2JHMEQa/1GEOTZVF8uSrDHBVpmqmAE9V7UcYagKrolmA61VCbDGxgKtJ/WpxRK
VAw9sJDTC5g3YIClNqSlKCT3jeu5aHtYX0uzXayVjFVmWCkz1jxtM79wzm6YdiutC9Nse/Hn/ljj
PO/W3b1D0t2hwRUyXYOisXNS2bjYjnBQb67OasKICwn7WXqM3uWQV+LqlRFsXSXs5Mi/OIzEgLlc
IEFmcrW7SHLpzwcjUOtFJsWjYfGls7xti/ciJQUqhqF4H3wrN2eA+nEqIuaRoXgd+UiZEHLDTpEN
1rmaONfWG8wQqQp5BhdJCbEF6UYc0fN7Vfgne+VNcWcHu5WPn2DYU2X/ZZoryOqa/juviHQa0UQl
IW8oQme1KqRytQQdx67sO4531o7/YmTvF38/qMNr93hRcmqkvo60TlqF56t8ufbRqcQoeFMoVhQ3
PEDAcrcKbMItfY7lAx0Tv6vvyKLElCVe9zyvYcQnrpjAD4Pr5xhpdS0r5vkpmCbS9askDQonxiKP
55fjWGNXSUkuRtO9FHDIvzaZWgJJgzSApXYj9ZksJEf26Nnl61zKebXS62tZ/El3t5/nQz26b8Yx
H0f9o+mphUQ6x6ULWaJ+b0S+pfV2Dt10QyYk9O5j2uG0ncq/5qlnHyezuCwalBR/rp8/aV5AnL97
OcBL/erwh02f6rHs5CbbePqs3eK15aOyZYh16ty2tQ2w+9JKIs0V5VP2N+nyeTN8PbPF27uUSP6d
PTPP5O/bQDzONrOetne/HW7xTPHKjBf8Zsa3vGnmA5fMRViW3mighwMeHlBrWlon/i7TT4ZfkQzl
52GUZXvimt8wgucRoZmryqItc+wwIuA+SvgDbZ2ri5F5zIt9mDl75OcS/wpHCo7lFbrEp86UJmn+
CqdVkYQUp3N5EfvYvZjIse0cpXchZIg86BHt7ZadzAJQ0yfOyZFdoJkJQJ/mH/3j4LIpPVouyj7l
PfcUPSoeBIyHWMLFqmbQ/H4Exh3K2lY1NLg09mOeYMmJkuKdLO1/VLNQHkYt2miP0TtefOY6QoSm
yTKnwGumtlq0wNAA/L2D/l5BSslIMcPGDAp3h4yKaOlTqA0F4ESt7kIiXYV+XxwEWb7w0KOCiLq4
NESA0uf5asJS3C4r/ELpXB9MZR6buiQh4ZcK3RzgftX8x9nSXC8j9fi+wZXtnBlKd9d+e3wh1LsS
WPOwY1JWSWUqODt4octwWk2Ha8ZxZ4dj1bpOxJrkVNdQXi1/jd6TyQaRmndLz3H7F9uVSs6Tb85t
lWt8dMMsUhqtgh4IXkhGmchWAI/ZadtBD3kIRFqDG/cnNS7bh2wRcplkhtaXvD0TQe2yaEPTeRBl
quSvUpMXzwJMcNHHy7mNckZE7X28OLsXO9gWDWdhwUk8eRY7mK7RPxMDVLgm4CN1Kk5bobaaf9y7
EtFFFF55F8Z9l9NZGMus/qiCfFM1BM9U/o+s3d6eC3Tb+1esE8vlG/tmg0OT7Su/bj6ExgZ8OMLB
Ac5zTc4ZHdi3FWskO51n8XJs5H6CjzIp06mmVofELoq6eLYc58F8W0CUCdywKJohOXZgGxTBWY0H
pFZH3aDISRDgT0uBNwSthPXCfD4O4MD8a13fsxyQWJk3EiuO7kX3MQrMqnvSTt+dZdfF6LxKuY7n
4DDqCHjd5wHkLMg5PAIkR+nKSMw1qRVPwx/OdTOHRRV6X/pashQhliz92fh9IxVs6M1eDcPROthc
mbsdJycZpwiGkHjSW0kp31h9h/86nJ3c5hxefhb7WIU7VboUOA8tvetzR6z2h5opUa49F43lfNHv
bD/uRUvWHOmfp+s917rw73X+V1AZ11XXPznRDLS83q5k9rAtPscNkVx82QsN4WnLwiEfPRZSm/K9
OFKWlLK9UbrXCNclk2/ci4105ZIqs51oLNqN5zi8yfBd3kwxfARlr71yS1kdzvf5dDj9jWi8XooO
Xr2vfOdY65jcTHuj8KPXsXZqHvXWTiUf2yt6KV8EphUkHLD1LMNI6iO5U2iSnl9FjuoBSnvXMWQ6
mcEhH96Cujn85f14h9uar73bbTN5LGTIlnzMlk9VcVibZuXn2cmKuiGvS3y1HquaqRbb1sJdEG4j
uvoI810nePv4kNFNB1177svHn/M4oRrwlmyUnfulOl61DUB95qWWhfuIjMdmRtNm6eYS5j0uP0Pv
TstWJEeOz1MnWvA/0mxk8x8wQv/uL3+ydeCghcPwaKzUdCWQyr0/UJUSiy1ic3T7sw/Fd8UP+LhJ
5Z/M9dL5xw6x8dF4G49DCbp/t5V/40dd8hy7GxxHyz88BaAiDTQzE6BQeB7+/fn/FwHcBpcSz6iF
NAX5pw/KYCndu3IUzwZAlyPQ3dOEO6/AAj5w1Ff57Wse+Nkib0TAdpjRvQFYYb5uYk/8d0fcvwMK
Rs/7RE35QZtO0E0uKplpvbEbqXO/MvO/42+8+jeMFMUBwJWK9Ud+6KFQPP++v1z9H4QPKHbRb3RP
p/9j6cyWVFWyMPxERAgIyC2jTOJUFuUNYVVtEREFBUSfvr+s09Gnd+zRAZLMtf71D7U/CXU/opqI
gFy8Z8gQJnc15zc6fZhf1cZFTeoemHT5QE6kFPOduI6sTIYpeyDb4/+/tBFEDIW5JjP7iDcPjF5S
2CzWyt0TNlZNlu3ISgJpZv2Lb3YK7hnX9e2JobdFqWTP4WBhx9QRhwLoC5hBow5/C0eko4nhmSHC
1FbT/S8nEM/AulXs4wdg0VINYCtBtUfQzBQloWNfn6FKcrkHBlOszFe4WwHc/gBpA7tw4TUuAIJL
Rh+dB7igeeWBh/AZslsy7WWSyMnYB8DM8KQpD4SYiC1E/VGeTqqE6VhgFGZTkb49JBk7pmbi9lwC
8ZCJL8bPiB/KeHT+e/z4w6n/94cUpjxbPGM8P/xuvdtxPLAZcqSwG35zveiOiC3Fa5g1SRIuPFC/
tbYPq4y2ZFNQAO+NaIQ2AB8ObV0EZs9OSyd9EGPe0o//xT+zL3UONzQ5cbjASYBHYrE3z6zR0gg3
5sf5vuCFbjwzN3sGYSKgCsI2jmd7OQ3TB1TYJUncrnez0zZ5+tLUHrZoBSo0YWBTn2m+TC+gCpbs
4JqE9k6HwcoSBU8sfArJMWYr8kU6MZmbKlTX3NoW0N0dFGjU2+xVjeaKR1X1Tl8kpfbo0/jNM7I2
6hsqK/6EvO2d/ENGJq1fOg2/OSrKdSqlKTb+HGO9zf2iOGDnZ/9kCM7YFyDRf1++aqbrU95b7Jpn
3F06DxYGK1Hco4LbMxepxWxlDER72AP8rtjCfifhL3sRv8NvXB6iiuD2mRu2pua9+O/Gsn47jxhN
YCaxq/6KHZpFJLMyxaf4u/kRkzAixPmFeCGAYvCInqg70cXoky3Ecubg1jVj39Wcp63VsT44Kzgs
egCNyEin8LF+OBeeIQGC0HT5jGILrnec2Qzbi1OC7Qh9AO+vbTJG7T1jC74UmYOP/gOSRvH/r67/
nX0MDOGXw0l5hEBjrOGMz8rZw1kmlhxqVjLXCTWGZWeXTFErlxDje2ct8dXejpaPBNzOHb/2yTW1
TE5IVtOdxWXahbWkKOD/1+jm+03ueIVFtvEkufN7yqEmxm6giLnX3rf0+WCRfWqLt/+1ZNSVlKv6
QdQvZTPlECUQlQhJnTluvLkoSdjQQTiqm1vBIJmeVi3aCN4e4UxKhjaT1n3D7CDC3JsMHZ6YwSHS
gvRqCBtsnxLqniDtd7hd7KZY1VNeA84f4fxtxWtrGbJZ/eUSTLpD2ReZaUQQKRGUe4AnNv6noIeq
tG0Bf1nOLqxlc4i4baOKoN+vq0/EgGxQ9MlxviNeWly3CopYxVexnh9danhkb7m8L+zk8afelaXN
G3vQMcTR9ff1sM3bjo541lPwo5TC0Ju+922/RgVfLrKOrQEKkmFPMJX6eNlzaE4pfQeHhJh9Pa0p
FhfUSdZ8ZKcCnV+PaHfkdHBEAKyj4nDvUFggSoSuDw62azofojLwDWruE/IKOuJ/hYSay0YXOCHT
GG8KVyJzhsYFGsaROhcEtl6wZoQovSNbGU34t4QOnjiCf6QQr/notHjlKGCJ7elXE4/8dXteClTG
cMCjKPYebs4uS6v6InAk49m7xBwdmIVjhhRI6WWpoHV2wNxKnim0kIX5SS+Lk/5K3RrbO+NOKkwK
TmSwKP1qsqN8LaUa76BlEZHtyydPggj58WyQ6QBuET1OHLh9/6aTcFq722geol/N3Z+wj0qv3gUO
8IdiIuS0c1xBEsxs5mVYWGX4SFq4WxgsqIRlzrFORQ8VXOmVCGVd6NcjSb0K0DJPY4aqdgeqIIDV
P79lKilXxAlwuHOlB04WoKEA2hK8cD5w0/skviq3CCdJl4U+dCENDAhFClSLzg5SOxwaYqNcCvMd
DT2HArtHpLF1cIpw0cR+IuRJ8H+w2IUn8Vd8x8f6m7GqiugzrPQoAum8QOWgtZks6U4esg9KYlhZ
9M524hcwUN762XrR2ArAAz8fhWFP9BxZlqQcI0q8B5dlty3mig2r6YKzDJSN3eiMjpFbEP/qBSIj
jkJSaI9egtcmPUdcGURMzF6iOAMm4UgTTBb4BNbrbfeHZ2kbHhv88HvrfwAF8csHvcOaUz65MIhG
B1NyFEOat01qHnI2a0olQqiy0RszGEYEelPXg07UVXChlyKSmQb5baVX57YyTA8k40QfZj//ndMr
9/dkDyRNQJWOFD2r10MsQRW5dy4QExgfJ0m+AnTEgJ+w5mb7OFRr9iXntj4VBCiAZc6OLwQxJ2jh
H+2MmG4MxLEhvQsoJpd9nlJVCkFzXzwsQ2zCeXJPdkLnyyCDk3SYl7hAkH7dJlPO3NKdIDDzQHOt
ChZYquZ8DWc7Xq28IuNU/JsOfxWnx/MUwBXMaVmuyZHY8aA/lS8qH0pOb5/79CnFZb7XwwsgGf5I
1kwJqXy7LgNng34HxMB5JbGIpup1jpCFB4pLiYVZVYU9wxNWpce4nTRmnj+mKuD1ukOK7e1ITiFD
+YcMDM+FcjSLgv0SIzimXRVdfP4OQPbCJ6rF2vaklLADxa/fttwLcR4oKzpKhdDskCNeFhHYGvUA
+91rBsh35Hj/hbcKYUcUbxzb0oZmPRK2a/RkdweO3ZFDb/ZB2Ybqc8aUZcBLpuSTDJjl/cg/YCP6
6kkBGmA195KW10CgzysKYFQyK7aNqT/O/P74srN8r3drJM45w3biFRZSlk6OInz5WCu+asxHkOPl
EAPiMaSoFrqvHFsRKkXhIOiBahrBoZvthcTUgy8EpEqoJz/BYIn8bDpWPJb8C6iOAZI7wH7EqG5i
374xN0SJPV0zhHUxukfOfHIoW2SvWHf3VQInKJutyK4+z805BAwcfAVPmpMBASIeiL9k9CzxaRRj
NikafhR2ON2/xLNVRaFt/ID2ZKiYhcIWgbNMJG+75avImit3IXER7ENbXNBCDduqOYvo8gsq4EG9
m9jPNbMTO+UruYwY3laBwqx29mbGuTvZZaLryRtcCmM6tj1PuwyK7jI7ysfU3CStm0EI7G8LWaVq
NrJ+JBUzEGXc2yvXU3jk1bzhgxg/l+XssnkA6fw57HtTd0j1qQUN7Yb1JJyueQO/mR1lCW16O5nx
YXmK2YILEK1Irv8QWWBEbU1YCYdtglHDNOiYyHP6VyvzW7bSYZmHj4Viv45NXBzoDu90CRwLHFtz
Peoe1v1DXwjiqGrtTjGZK50wrNCZfokmpT724gyBQlsclT0hywyo1jwCNJ8bMufdHX9CDVXhpTxY
yZP8DEwdXjioEHHOIwhxGz9hzrkzVAwmW1k7Xe3bxRvzB1GAUsBX7NkMLShcoY7R9NlDET/s7fTK
mTR/Y/P0dklts1vM1Bz9CMbjkYAIuScFPFq9P2GzMNt28wBQsLYl08nhBfIlITpyP9zKXw+cU621
Dsb58MkP8nwKX4+Z19Um6SPqMOyaU69+9B/FakAWMob513T082WZiO3HyO3htQacbj/K8AX/CQib
jHHMcxBaTKwtXNug3+dwTnW/fjkaW57qtOtiGp6/TLYYikRSwPn+pdvz5HkNkTmxhOntG1o317V5
0D5okIx1XHNFpb2glMqlTwZkDTDAdYvLvr9/NYvz23vDgYW9hA4ZrclBhVjC7wDRmn6phuywAIxE
2inhixV/r/e3O2fLfy9YQ17l5ESNphQZe7iQpTnaD5EveJUEvDHMyfZ5MI35QK0J86bWI2ap74yb
SN/GZIJMePZSufdNM7eAvYmGhyfZBJxfjB0eSBcPpO+w1zCQhx/Ybr851hjEFWwbXxAyGFsQE/Pc
aOkwo2nmrOaI74804VnSdwpRqq/T2pQ8iknmVKoMBxvJfbHm9TlsDUbpUm8bxHnJzFMypbVVxUpW
qCMhjaoh62l1WTbttsWNosG6oCK+h8Ql+cd4hKB5RM4piPalApZIWO+o51bb1V5NQSqvW06LKLjE
15/XmuF27t7p86Fwz88FJgvV4oLmgDWI6k7gb5wGZkDx9s4UyFPUw/QxbMpIZe0tK3gyH4lHs9nB
4A1Q9MYSCmc2tKQXTQgcZWr/U7BjkCvQxhNK4ItnYraqhHiAxwx7Ck+x1dzHzqHxkSfqoshD4Zv7
/B55SlwULpB/pnefzF9R94W0mznLHtpr0jk92Erh4UaYFcIhtTxZTrUBMpkDFTgFQMHajNSIwXGF
yr3HUguSc7G+/iKYtu/Ub9FIiDRs9noiCM530sxAY6dEVGI4trn5U90urfFbWuQATzBjYCZEVOOF
PH/s1JPTLsyMjQPG0PGGTVZu8Qygzq9xYLOzx07LqOhAhahamBy0O4bOtAXo5CaEMkobaF1Tkc2l
+9wvVIkpFKvCBVtn3qSEmgXjdN5fMU+vdyIJBC4YfIFXKFG2atDq0ICAUT0d/boYlX/MAN3qJvYm
NNwchG8TL3fiVgjZYdP/EaclaSHcPC29EqKGiJ4eUBMOJ+Rx8/4EfY0p2CtKRYkAIlcMXJ3uxxwX
l7gtA0D/JquP/JlQTSPGkzxqSKjkOs/EeQb2IpER/VuVnz1SAoB0A5SG8+3YxWyJghdMZQyU/4n6
5uxwz1Lta1d8wlLgE/QGa1twO4Bq7sahhDoFJFkcG+cqx9qWlCCIf8SXqZsR6sLEJ6NPwCYxHBWC
1ZXFDN+0vSaM1/FhV/a84mCGClvg3SOlToUD82eTjbEby6rbQSBXNaAwESWzVFac2js641PAn8KE
mKw5C7TOfiD7w/A3AcWGwGdBOa+uSwYG6G7o/MvecwhKQBAXM82YoWRkc74LWJ29gDkMyitUTAbB
FDwcAVYIYzoFMjKjcWnWMUxquadnma51F/M5HAJcbYtqIPsjT4CNzD4oHIruH0pwLpHiAc9diA3E
TBubYBzGwuvyHcukeL2IZqQp09gmtPSBJQAMvY/Jhc6OOmh0EmprGfCcU15UVpSn16/JBzuzOFPO
pcOWwqrFaYadbHYljgOymXffssNCpFzqPrOtWcKAiVPsgBwF4qijsmPP2T/fBLIC1mT4PPoMwu+W
s1fChOhEN4k8jKFa5Esoi2u3kv2yr1ySchjWa6RG8g+0DUsURhV7OZ+TU1G43Vms54YpF6uQZoae
g54wK+YcCcENJ76H89bgzN8WNAveWf6EQkBHxKSD0pj/atX3FRyatC/e+JeufeY/6TiZSyIMKRj3
wS13UAbFWkMrBt4E1PQi7NE4ObMQwOBhNfeEiXiG/sNOTttWdFcoRYCPnNtOVWKTLMrnkSFvJqdE
W7r1rli0FxBJUntW2eCxZB8hrhjYA2NfQLksasEpAbUKgKnsTXbNEL29x5FDSHHqtYEmYyZMgthn
UwngrAoqeL+KGFHyOaXZt0G91KbtZS6BT+OBzNaCP03vi9L4DDXu6r6oVQfmQ73Q+UzcGzJ/lUAL
A5oW13FyZbZz42ZdI/xDNqicX3eew1NgVgwQfeWFdelTwJMuKJW4HylTw5bhEvpkj96fYbnO7M8g
LIv/nYMczwUOQKyIxkVKX4uYZRTfemaK57j56eEqNkQiMShUfMA1hoNA7dxc+jMYrOlr3Xkv4vV4
LG5u2n3J7RyTNU2xCYeSJg4XirJJx7HYulceCnL7FHciene4rdrGN9jC5BgzPiFSVqhJRRIXCvhL
hrUnna7whQXMK448vjCbChGQ9Vo1xcTlHfSLyzZgNnQwE++1IjTJ0F0qZni/PKdwDdDSsWtFNwQQ
kN/1uXHd8vTjNgGAheEHn5+nckqDx/gIWh6vCIP+jIaf9uO1ZFvlOpQaqdPRd+2uqUXj09sZINSb
68cXeeWt916c7ht9cM2ZlwfxLDALyjArfwbKv6fPq7SuFl2qr7Q4Y/hqz3bjhAQi23vHJI4PmAn5
p6/bWvWk1ybBkKf7lU3P/NT/YYeoDbTWrHXgMDDZLcY/gu7CUHXdS67xM9I07ljYFNxHvf3haWZo
yy0G1NN9TBTNDaVsS2fDUcQIZzYcJq80x7IpOQGf4cv3iE3Dp3Lj2tdVQmoRTrfrY27PV8hqyJO2
RfjMA98ocUFh1+0iCVNq6D6l+0RGxLMLrWNQ3S7I/UcV1AvqOfaLXiVRjk9hYU8Gg2khmRbbDX3D
LGDqyl5BuQAngbaCT46FWvK4bDAt2ub7SwDcQR+FfAkUAk71yV7tOdGg0F2/mOYWsL3g5N1Zuc/J
191JORKhekU67JCwEs81prGT2n+cP89CXoWWkpGbmqaXPCynGdiHYSXwMHAVB+ul7yhQIHzehW4f
OIkZMG/oMaOH/EUANtMwL9nliULOKScuZxtP/RkvVnYXfa5uQHx5rsCp05pe/XeLECRjziSMSho7
RUSz2p/Zq1DbMJMVAZrI8OETUru4E1T/nOTcm1omCsUbZAcSEz7a6USKT8YHfQ2y4ugvowhfuNuK
/07k3cBM2WMsyJfSYbBVuyfKMWbOnFEGRnAghZr2LbPlivOKkaum03O7+KOQrcf0Fqf3Bwa04hRf
iczb/PgOkqd7377ZtkirJAwN9xPEUTSh54ATzC2O8gl2hCemVmzud3dLEWjOcWn7TPuJb85Bz8/s
q2DoJPbhmvbAoNYlPOSkrqvzht+Z7DlLJVim0p/VJl6ePHzvjPGlY2YmDcTozPzBueOnaqQQUw6T
kLtBL867PkPFZzP1b66yJ1o6dwl4hY12gWBtcmbVoeiDZstiBe56apz+uW1+6Sp4OMAjG7w6piIz
pksLpKwz67ppiCH9oo19TDdt5VvFa3ufhdeHX4EioDi/4ZsKeH1DxfaiU5kgT+5m36a21ps6EEtV
YuzWPqBfI58EoJxef3NszLIyX9ZjWp9XDLufE1rBOaeYkz/3zT2AcqPad9hfF+8FM46wwTI+IbhM
5NP6QqjmskPk1DQpXbQ8bjhFWiTzyhd7KwLNBmgSue1ZsWRsYo+st4JNTaLuMzboxKgb+zcEUmI1
6U94oN42jQVC1PGJ19gDlBjenLmAqtbI8ZBBBwKBvDapRlE0UTEs+pKnOLaHOsA43CUe5SLK69Ck
/JXcaxcmd66eATnwTV1bH7IRd2YAEUf7e551Ab0QxMwFzoBMUBti6pqH/eGCca1g0wwODcErnPoT
6GGg1BcbEI/LyDPgANkYFmiMNn4+dyQqHu4oiQYCZbAFBjME5LUkBkjQTaa29APMDtVPeLaJsMaa
LnuErIQFystjhyO9b8hYM0oI5UQ89MwC/PZIaDUbiMsOBUssLiW30rPbelj2TE7gdyx498k7aOWv
N2QDaIeQb275Uu8OTIVRpDCiL24LcVKSFYkHBK/R7p+okT54Svwmw8VOD9Xf9yaHV6Nia1i3pX2R
MUvaYuuhw069xiio0CufCQi48dAwZcYsYveOVedPDjfjVhLGqnrPA9O7cx9M/hXgOktGDcRysvvR
DZ0DdJri+9Q7FYROS5s8vEDFmp03JyVmDnrmAZgApICDJIqwkudTaFBTUTXIuE6kJmARYKvfNI7+
dC8NA9ghhCV1+W1HUenNMJ664ipjRMMUOrdzoXiuMKr6Ns7pGX1AD6egdbgX11/57fVknoPtcwBO
/1G3zJRt17WOPC3F3IZ6SwFkiBB+MHWb43hK5Xx80AMYWNmd1gNOor17LRuQRPoxRattyhZF3lKh
yICMlxjuQatFpoxd9k+eMHLnXIYhzVn+hKusdIdJ+Tl7gpnhYsLA7oZLIA4bcAjl6U8Bbtu9FiX1
LqT/d3BqV2opzadY5hSHGduh4C1yvxq44V7OY9S/0jvvp2zL+w1Cx4yQgw4PBAKDHDABOIvFJKiU
VdIuIOiBe+/Pv/2OCeu0AJxBaZ02yOdmHv4I5rbk+r/iEf+4n+4cdwpaIvXfhG+HlV9F9ViRoWR+
vhuQpRu2UB0mIXyNDqjNACQQmVMTOGBAnBR7fUkt3DcRVBNmqilo7fkszmllTzWFTwm90o9yfHKd
f8sZXCXiZkvuHoWeulMKDmppdF9N6eABoG5uVBxcPql0BBJgWvltmcsrZg/9wxs6d4BHjlArUEe6
zkArqGaNnwm6CMYWryegwmwl2gsNWdXUVWd0ImCfeXq9pl2bCLcmeSN5WE7XZQAO2kKd3wuYIHkz
7npndzLEITw9n2szo1ehjpowWx6cjM7ghNvTxRkyTuDCoPqg3qdgkMZTdJWCqSHP8VnTV6P5DGDw
NIyXYagZ3ona6sW/7jQbLUI77DAsvlJsP8ZzOn692V7ryYeJZyn+m/3TtB9gBOW3oN6oy6pAT87x
PGJDe9rl/U4X+q+oKyOMxafAILP76I5YScDn6yBT59UCRhVxvBp65mfcwXzgrxocM4ILrf6q94n9
0h8ksUH/755I/YQxE3UvZS70EOK1KM8mCXRkhT7ig/ozNrJme9rkv/lvi8vAu3E1HPMpmk9iAAfK
h6IEwgiGFB+j4gLb6Pb1/olaZ4Sego6ImM4pXQ1T48d500/jbnX/wLwCHchOSBLa4/XkQl9mekCP
+epVC+h5Nq8v8wl08ZEhRR92eETdx2gKxdAiDvhWfTI/5rmkKLs7b2NuMKO7/ivNhQqb9/YLM3z0
OO66DKLQFE8IoZdnQoAmLHxoEXVxA7hKtHuspgqWhydl92i/lXvcX5eVHEry7+sFwGiDZPDFCLwX
8pXHsjUjLAm7fit3SStkud4UNcOd/JeYRcAyb9hwGskf4CXThVbXuJbZl4qHR+/ek2Bwa7CQoqbQ
X99Up4986tzfp/nMjCaGpzCIRLtxfnjckQqPipNhIhc587mraiWZa+Sp0OcszB/isWCwPvW5o9J8
nIGiXrEht+v/RGalP5yZtp1g6CGNvc5J3lEOFKBoRrkb8EnUL13Dx/m3zoW5OKryCjD/dlKFQT4J
njr9xKtMO9C640N7eqh4OlCwBQSAk/fk+7MQf9Vyob2JLTEdc4KDBB6Fa37AZ/rK5xVec2NMIqp8
BapJb5cMY38UXDin8Ik4QKHonZBW2Pi8vDWbJYqTAgWf9CAJ1q/azUWO8gqCshFrXYpOm2zenlEk
5PHCZxMnRnjiPTF3nmH9n/SPnVJv6FXw5QlyJUKO8Tov3pM1nOVBdxUM1kGlEYaqfOmYB7rHP4HO
+/m0HgdqhOsjUOxq0e/4eXHdTCZ7FiMNC/vo5eKRcPw8Mt2D6vaG70xmNdb0WnTroI+1pRNR0TBi
QtJ4YsOU0SycWWP05SGTGHPDIASc6xpDWt1j3iPsDIefKw3iZCVvDNE98IeTUKOTNzHJY7qSSrgy
om6/0BnkoEj5v/uPiP25e0K1Q07bh7xRVtPk5RN2dQd+kUAgyUOYv1batvwsv6cLdask4q+CCYRv
IIMPCq9Z0sSi1OZAaTI2VGSjp6CAcXXPaE+hLxKDHOrJKYZ/hHmEOZfmfcjEh/kkgnCF2Q6GkRGa
pY3CX+Qb7oef8QeD0A2hk6GhBy+0TsXuxccB6uTN+dHwwJiS9+YRYqYZ3pEQIWUA4ZoQgMEv1eCJ
z0Zkxuqvgu1xHcnY5j6pOaLJGucQZrPQMxksKevbXF+ziiMTefUaOIXIx+qbz+Thb3O2HtEpOSX6
QuSNksoUM7IXLbgZd0TPtULmtFaXWqAFBoFzxcxTIVwJpEvIGKSIop5xoxpIc3RlJ/8XwyuyDb+0
7chfow9HRLKXN/Co4iuAy3kp0jlfISTjXTm/bvWwWgDDICVIioOAj8X8qyHYvvnFmZJUzXcG+3V7
D2aE1o90EkxJpZTQpuUYPP0r83vzm9hLnKBwOO/X1XyMO9yOL1tBRYBf8LaLOZJ+UFxmfwPgtKAu
4J1XMRw+YRvS7rAU2D6ONGhUI0jFVkZKGy1tJiFT8i6mn21iUK97DEy7ockE3+VTwSvCF5lUaIpS
M60ga0D1PrImiBNn/hjCcrhmLKmQgGvuJP2BcBWBrDliTzATzsunwNg0sbzEXQpZEyPQ/Eu70o6Z
62r46tzJMJemOO97D8pzHfk1RrG1a65maRVM0jqQwyIo47dfxHoqhQ9+DTSUPpJTikQrkhKQobhZ
tNifnxZSIv6m9PFKdTx47HGNw6V7oyyYM5zyx9UFc4hgGhiL20ed1EmRaImRSKjN/IF3IZskwB4t
yuNpoMdF0Gc3ntNQC9VQQmframG1rJb3w3isA0RU22JZbg0ogttb0ItZsFUFp8MLW8tUT+tYXY1h
FXR0yj/PrAxG5qsUi/EYnneXXRloK81nAMj/9c1pV8RFbH6cj5P0kanJNbpE8v7hdfQbi6fKx79Q
rbuXCB/bBV3nxzjPg3tkJrdY4v+3eDiWjN6APQ9tzPXadkde9u/aNajh+QvvcEpHE4/2K1N+uuMD
ScuqQuRqvbLL7n5EEBQX25ISeJdvmMl7p4WKj8xuDM1E2tfxNO2ZLqbTjezLq7df8mnl1WQzSd94
c94AsNav3+ey/+JSn8jpXquLPFbxEhKfl1NloSyVYPZ3D98rmetiJI+fm2k9vCJQ0jevyHUYXU68
awTfcJ3HynL228yRuK8nQUtZghnTGkPZoIleiCqh/0kLY6G5JUhHGZVzNWNgTzGG0mfL3ksRu7gH
5bqLJRxrhEXMnRzboMEggylHF8CZ87R46uYz5EjjcpqIIF96eHULh3KONEkORow90Abj3JDAt08m
gNYm3bgMiaZNbqhqw+F7iKjVJny13Mt/Z0H+VSd5IK2lBSsb9RMrlDWK3+pGWo/ROK//1tztQ1pU
eKoxaU7qf9I6X1YfTDWHT2PmDRHUjU8AuHHOsLJkXlrsi1CObv/K1YjWNngjcbjZ1ccM9zbAqYRX
4d8n5Uf33fFx3t/jvIVyRqXIu/GHM9LfrTzQv4C+4LlJa3ONwycrf4A3JC30v5/Ln+jawhGPoEiF
clYlxmLAnuBJAW8ZoMC8whLhM4m7pcuYd45hX6Am06BA+XP2cCdziu0LYH15KSydSXE22p/yHNtg
vKOZDdReHj4POWQZGMB/dKBZ+HJL/sJ92S5mK1r/gf5hJw62WvDUyvV12R7qBS2xublyKhqbxw5d
AdN3JDFJyU1Q53loeriihdpcfF1xraXFEN0/iSCZfLXOdNNnmGOooJ0YrdrPr+X1ewJjdpl7rEpX
dxjBXkQuN0YPhDgCgE5X/bFcN9sxaO0KK6jCLlZ/7DvwSksH+Gpdjr4Le8nTUjfgjgcD3SdchY/y
SEYJB+8FdkF55ARb3D4f7HXCXgdnlnwhfRXp5PvuK9FjMyOEoU2HBDPrjRI958r3FZn6JJpGEpuM
RmjCzas2SE4CJdE5iAH1QlY7gzQ1LYBQu+DB4VDMr0s9pCGCE3Mo1oglFow26sUFetpl2x4gX41s
XYBQxYLXWE0QGGbMXtudAKH4Rwv6iBfOrpghi6kHBFOGyuzklEsA9/E7egs4CadQzGZVQUXKw2sg
xJLMD5nHZE3n5j6fRpADoaHcY6xsnXYHDJrQnTaBsz9vm4BKHLVhCOCJkIfTChZUbjVbqJi8oD89
PnYQwnBngoDw/EAQmfvwanhN4BmPWbGNJIHT6EwmhXjX1xFh7esI+gpznjYbQznorAD5m5727Fju
zsHuiVsF3xnqBrKTl7UfmOCBkQAwsCHgN0eXFwsQ8P0zwHfsjxyMvo5836rnCE1JVrLU71dCjw8z
oNvu7xzHuQ+DDQKYA1mYyUyxhqT19vgZl5KueSEACZGWx4iIEfEyT/hITPxjqO6WlBopJylKtiMX
nBFqeaAAuAT8ACcMniQcMF6aMS1Tk+lRGJZzFAkmbL/TJgssv+DFulCiurjfyR5TE+OH493h1kFo
xuZcRG6AyEKbWkxbG/4F/e8KpWE5v60lKwGWJHCcAl/8PWiafBcbEkK/G+8OIXlC9YspFk5ZzGZ3
IH+gBTx1NDOhMMo60tXRtgG+gGVhk+QwPU7U2iN4OuelBI+Omdzva4eW8QFH7iU+LqhkwF0EqEOX
wAsZP1QX1+CBNT/oyTsT6vMurheVILACkSLV80D5hKgF+cDDzRIpvS34dgeICmI3OBjpNVZ/BHtB
sb3JQZC43zFJar/JGakw3mmdoAXtHoz3YtWbsLUkiI0Y4ethT4TIzJ/5fGdBzCC3AjKGlE3t6xLa
Ob+Pvmp0vhminVkITBMZiAmgEOXkwFvwgU9TUTxx2UDppiExADNubXKF0poznUQoq/vPIy2H+2a6
nApnZy4s6MwOFAtw/Y3AAmW4+PfMuuYNpHOUAYsMpIYTHQJADBtHzhyqnxo2yF1oazuHCG98OQoX
lk1N7c5SgxwpOM3Dz5QBAt0qQDX0ZpxjnNOy2d4W1aIhNgW8CttnZtrMXHwuln7sd6dfgHhAQiai
IRNBliXLGXIfo06NdzviPiomejyTL14Pbh3PzssrFtrD5eWchjgur7cyTHrwWMGfHscCZUWRNwlY
T2r5QX2/gkYJoiSWXoWvHOsCTvAW8E1cJC8/cuQC1eNnBksY/kRkRoz7sXUnt+CBheCT54Nt6mY5
NEBc8QEq10A31WM+BUNCF8Z2dOnMMu+8Im7OvKxvZIBGBJ9T0BGCcB0tJ/8QJDnIIxwm3MMUMHZk
+rAbkbcRvRmhTuEyDl5lIM0i44+hKppHiGF7HrinYMhkCpQNvob2ZgMRryHETRHdPw489SdB26d/
ph7r6zc2TNGDYKv5CZ8aR6NekOYk5zonjVR2vilb+7xk/gnMbc/mPPim38flUoebdfyS2Hl5quOX
0y8/iGiTAg4JHcrRn6XJHUhRiMsu/24cO2hT6ujuOGhaWSfXGPAMmBmI2EhZY8K1yj2DE6lWhKkV
FTvjN3ZG7IiOF1LZBakERyx8OaffKD7tHA/ADxxa7ZLgVuLTvGYFfwF0F8sr50DuEm6KRogX9MQ7
z1X7YBwper/uOjP8t3te55bMRN266t7UQ6S8eDnt1ggnYJIohQqvyN4MW8Fc/p1Y9uI/89/9bkNM
sfotvDVMurkSFkPH3HJ5ky/CtkbXOGrQXp1XrLEqPwoGBVYDlRZfVGvAecGZEjQC1O4XX4rTP4Ad
7H6JcRQ2KKxIBvDwJxlVrR5O/lqWtkT8TdLDdfZNkJZ5sZUxzfh58uvr7lo7eYrVdr1dPKH8vK2f
adq5LWYotQPjAstkibBfzF4K7GoMR/4tHGxkuDVr7Rd/GpxJPnMGUihgIPjhoXgPeFojfqaaVpbN
kuz5faw98RWNF470NsgIQ8pUb4M7aB6oAJu03W4nnv6DlT7lOH7fQfHb6VxuThZQTfscEl1Lo8lD
x8xBx/ubsyOjzZoKQPkVonrGRf65S/UlxZ0Zpd9Tu1rLJxz1mDBdaQF2nCWctJzSk7n2cw2I1xg3
j+EwkFWTCKXWLBqPPEGvfbEs8Cl9HjCmZj/VYSG4w4Pea4Qt/n3/0TBqZOKnK1CRXp0nEw3O7g10
3ABjtkJLxkFR9xTYMinV7kkGFLlr0AVuRnRZlvMTrAQasCJqjahGngxPSsOpIOBYP3p6iBMjRxyC
QhcqG+G4FGLOczHBg84nvAvKB6YNrpBHYnoBgRk+JSgwWXqYbhz6m2uc/OkVcfxjuoV4rbfw2uen
0m0pjRSZ3flxCYGx4XEC7UIToS0+f2kKZ1a9fivL+vVRqEk519ggkSoMpt8uerT2J2zjvmf/hlmo
ke2yE1wpfAA4Le/8gHJckD6VncH5dBLpGCtQomuxRFvf5EEyMlsCoO7mQ0x1A/AMjIWvLTp/CC9b
ZAUKviAod5zL1jivoYTK86Y6vA53bdfgn98P6yaoZw62Far397aIEpxSSa7nNWO+HGXUc3fD8Y7d
m4A8oLfw1q+Bz6Egz3wmQAyn+XhYBowPvyuWmKamo4ba0a4LSBbtuvl6506P24287tlfaWZWT/zD
z97Axm9UaRUiIMD42sF/xKYSogaGLPkY54QXqo1z6WyGK3DRWmybeT6GECtRz2yCJ/QhIU0nNZP4
vg6mUNp/5G08lO7rtrlevfe2P1GaPLbV+t7xQ+4LtwLiWH5fBwb/1TR8qOFQxRBeC59FhWSDDZm5
Wp4QRAwXa4J0iEr1DVSQqB2Uhfg+/rwMXIuYVmM+EiIcA0F+Bu/2fzyd15Kq6rqGr4gqkHyKEk2Y
w4ll260ERSTj1a+HMXftWi6no+1GhD984Q3u9ydm2kOwXvxlhxceqO/J5e080jAZ/Qjd74g3NbQq
HYRKL4ml0nAFn4JckmTHjw2iESRbhTBuO5R89hgUDujO3na0FM4LZ0phfvuJvE9yy8gO2djrdFpV
hyg+QTkzPuxuS11c54gXWf5lIuS2/LJ6gX7Kb9bBI8xIvhqK4ILdS46kr0btypA3EUKYaihJLAcR
fhH8RetpyGB7pctteM8NBVl9Wq3cnA6XLNwadhyjEGmSjnGR3AxtXwM99TG1dHRlEnQlk3GlQigF
V2Lr8jI5dCywJ+NXPKHVPq/oe9GuAixrLl6N/2lWXea94v2r2b4v6xz9GRIo2PQ8CB/VQEM7onNV
W9wMOfzFMRGDgH8ypFuveXUA/h4Dx/pBNgGYLsli/sNTcdAX5iKej04qQA6rP1WMwpmKxUVnm1fh
CXR8XIC4eU/0YlpMqa+qi8dcNif6GiL+Wl/w/7USVj/muhcsRbbyaT7lUMPv6QslfOy0sDkwXDfl
33NZujJAYW4RMhXzatp4ms+Vj+cc2iumNYyYfpJPv7Q6BKvkti8+SFOdiqnmF94IDuZP5cXz4RMu
FCRk9zWrHXBufumoNpUgyg6Vx1GnYMKDdH5xQBTyLv9jgfDft9x7/mhgkwvvC57ZwX7FRVgviP1a
sTu6xmzTwVCWkYILSJxZeXv4Qwnldcy9oUJSDP+fyovkEAsWJRQoGcBHUHNFb2aSsEDKdn2LCicD
NwhBiOWX9gm4RDZd9PWVkK/3RcGIhA25GUhyfIXWYZ5OMOP05fXjzzQnAp67aLE19mvQ6Xc1capl
s7od9yj8JVtdmWfqOaqQhACxUDsReT2xc+KOMGVCgrvxR7rddq5ehXSaqdUZjnLxzHJhtGhgIWws
T2LdNmLEZicx+mt49hKs3J+9/WBIAaND72ZB7FCOmHquQHCYuRKVJEInsKPIVzKvv2AtwvJjeL1x
2Sj9IKgmcnvFeCo1uwdbDfuavWaNe9giGgnQssF1gc/rAXH9vWeP98nE7EO1/pARmUV72Y0FdlBq
X0bqBH8BLpk5eWTUWU9r8x1HVLnK1voSQ0yMG34lZnEzVSsUnVloIu0N1uQdCi2hXWgs5bscdDZn
NeGGtEf6Itn9kAPfyC2rAr09zvYlkC52KlhfVod/xmiVXKt252JSQCeyRPpywv6+4z9iscLkY/MZ
TQ5PUCGFr1kz3jI24+rlruGdgnfEIBZCzGjyvZ8aEOi4mjzcw2ubmZtyKD39Fl8Q8vPBV0z33ttC
9FVAKVZiWS7Vv9U4NPVJI6AFGRbVun86NTXgbrRNOeDXM+hErNSCGIQ9h/Oh+TF2v/dtnrni0bDS
xgpVhOYe2xbVkvGOYqx1uQmEHapiuaYbduTzPS6zPbCB4e3b5XYKH6EVYmFlKzdTYXJwrbPeGtOZ
tKp76pv9ksWP6EsnoBGkrYzCHIQY6xsskv0DwlVQFc54XBRWAFnJohG4zO0x9Ijy1gTdeCt2Ti2H
+aGYKrDM/4wJkL+DCn5iHB1wiRhiLJOEdKJiiXZoQ/yz7gtKugFdaAKwCO23qzAfkQmg9uRz++z8
vVDyefk6QQ8ImTDgrVyFAm+Cmv5SKsYppz95YNAEZIzSaQrR1/4G9fEFon3eYdvKEgbd35n17UF1
ZZcO2hsmyPiCBjxbQMNMfLnmbqS7bciUFuRzpsx1mwIm8fy5IfWEpLpPP6vKTv0ahyu0JC1SLuKU
wr8FQHfs+jhGu2XVEtLT4HLzO4NfnT+QuLCSnxfD/U9dU856m3dZ2z6QuXXl8o/Zl3sPt0NnE2iH
9arc2qFM+yAO7Lm2+tzUJg2Q8IKcUnflM+YKliRtvy4aqV4buyj2OxarTeCa4Hf9nIjUCgw0qXVf
M5YNUnuUyw0C65c0CSp0NVYs6SPoE9n4I+23GM28fsMGMhIgB3x4av/ReGliC3tVH6coc4jyoqx9
4Sz8FV5dD76GL3S8YNnddDb55Mzg0y82kWg7MZHHBlTGlO0Ab5azDwgd8A+1G+crE5YdZfvdAwyF
2v2IuMdGko6JCtx6kA+YQhiA/lHnoTG/6gRCyieZB6afg0r7KGStDI3XVS6m7FA2KEepN8dKna7j
L9bR9DaKc9sf1cu0IoP5AHl8qCxqyxTW2JsGhSE5ytvRv5SVmvszPumZB5YoIfPBV/iEQyYBrsDD
KxS/8UzjlJEevx0RsLXT67bUzaAcC2sl0v79lYRuJ/bnkNeNU0xVme68l4C99IyR7nxg0Zhb8e0A
w9CEP6n9y5qQhw56rSK9fWrLkTzNl9l3FkMeMOOT8dnJaIWTfaEoRGsdBjIgGWp6qaXFAbSYDFU+
vtbuuYk0X50h9qGAEgTOX7kA71q7+AVvhvpAFg6ACE5FpDbf/b0ir2+W78SY1ANPB839c/vBsstS
0U/6kIP6lewle0y8L92vHgdiPaSdQYUK3mg0GUUIC08izcFhpbs2yvY1QhsYm0SpRxuODdmAfFB5
H4N+62cpA63BTxhX5g5lpB6z4jZUe1eiP7PCJQbnowVAKOtpTHHBybVJ+KIb/dxl5ljcGk1QsBgU
45B+M30ymzbtY4Gp10W1A8PwyFRlc6z+tYwBadFX3h86TRGeTVaCtw+8YMiCFkWlyywBWtGeRvVK
0E6a5S6VKDQy60c+wyh6Ro60yOu9Uq9eFGugESHWcbvCVmY1aacq5qrSxDWaKbuB/SfQzbnYBlKK
sCLHf9ycmvyPGDxx0s7C8WlHzAu8zdMoLLPbJpQnCKKKeJn/mLrzpyNWXk262kF8641tl00PnV44
o368xYI+54zjIHI+6uS5RPJKGBMFT+G5T94UyukneDQT6FpEDn02+0HP6+FWAbijLQhTbMWIQeJZ
zH+roHQAVtkXh8lEJ2zkf3kLz+KWRcHKCegIIUAWviMoZMaqbOfSZdLmDmegayRh2K8KkwbPiXqu
hYCH3rsIjgjM/24HEXSgsY/XykZQHJlO2PsWPx3hXE7Y15P3rX7YvKDbxnvMYwNh0pxFSxv9yuzq
QTpjmZBW8qo9FvdkXZiTkq22mmUEO3A/YIf9AoAgENJ7QrNMn6Tkbsq2wreSYFLJ4fET28WT74zG
y5rZDOe5/SNOr5UJ9LEdKAZjX1XhkAZ75qEmusrsixLqEckY0LH08g60ray3oJ/FijSAKxHJmGAk
lhPbBMyQd7oxhXqbUGdurgnA4xVtnBJIvwacy9P2D9gmQ9ndzZDM6JNfoQk0GqMUkosTiV4lBGKP
DFDkFsKSRD7n5G1oJU9rPv1Y88mAOlCdH3wwyNjIwsASfmCwrCevBbDnEvyZ018HvUNiPVTsWRvg
1QEg/Ezf8dR00Ccgra7P+YbcHRCoegQbXUkzMJ4meYldsbU+R7g1glueGO04c17t4AmESNFZzGBD
EtZTLifd5yMIT2NUp7vNBY7Q9wyzOhkNKguJ+ivQ2TYml337dYsX6VG2HukgX4JLoFLM7pUP4SYr
ArUE+ko9mEbppUxbRYU6gRJXtv18QqhnRvZwjB58GiA/ODCIsOrNVIEtEyMKNpME99XsBBSuKMZm
f1+WzRRDtEj9fdETZ2Hgt5610ymzb07drr+C1aKuRUeyXWj5lIvdKHiG8x28LwFXMKK9WIV/dLq6
TepBJm2kBau1uHm/vOQ08KUpWVEI/OyNIHfK8+v18xV/6qvsPLkLmRiijiVdAiQFGBBMQqDJov36
hFTXXxVZ4zNAUE8BmEX0k9CVxtykRNhwCU+U+d/8JEt5qlxfa5V2gbl8POZ5CaFHvcUansOj7Bck
kpYEOpSoR7MDtj/K2NgGEd8sIQ0kVPxmZEhsVqWMSPm6PcSbQjzig4TTeKt4n2WU/EoiZ0pBDgsr
Gc3Pdaqeu8Z+KF4leBWAuLAQfoHPPEgBROL7txMlNmV/EY6kBWMZh5a3OZWA7d9blYGjhJ9imt/M
iw/XtCuDkgAUnwTtNaX9PxpWiUD2a7osyDL8M8B5+epWbV1B2z8N0IzEtIm+T8FbVX9PMwW8Q3WY
rTcn2XGzCj8ghw1Jh7YNGJagiUQQAlYyNRBqpHaBQsw2W9TpLHt5xbzftvTBSOSMawSlUbPwZNvW
GmTBwXTqfQD5z7EL7GqqJf4rF4wyQLX69F4GnbeTCjTDgAuH4+ov3tEP5KpAsbZDy4XuHiYaoku3
BhVYkLoqiZenI1Y8EQ7ZL4qkSGUC1aO0X/k5+MLihx/QY+ofWwU/Pip7LHX5HFwQPCJJvovoAiBF
AP1yS9GwojPRe2Lv925CnMGsI+b7G0WuHk5HaHN2VI1G7h5gKU7VyUqYeJGLJSgFVV/4QbTGA6rj
IpqGKAPKCkBigBFKvjGHMzQsB3MkStLg8Rg3P/R7D3o5jc/ZJrXpbHVbuMhQHjN1VkNoZYceQwHE
3OY9CvDAK9Xjo2Vpx6OCaXeQfkGEiSD5sHSmI0mVi5GeUgqjXQ8OCTV3TyWhzA+Un3V9lkdB/bER
+h3BpUWoHRAo9HlCKcSG7HfvXJbyvgNgChOFYaIOiELIawwcWDAY11JSl5Ow/9FiR6TbrXgRDW/G
/p0GAdgqI8VLLzDyEG420goNjSjQh/rxFY9fVM7h7tPDLK9fMaQ2Jqi3JNkxMz9jYQmbCb3HGWHl
aNC6ochEfV3OZnG7F0LcP01wFm2QJa4Maku0kLzOzTF589wMn7CmvhRgDEvu3fjiYL96wxuZ9WcP
mpEqzedvZKtopOA1zLhYAFGTf4vOAUlwGXmXxQW5oHm92b3VWbPWftBswtScFsOCe5CuEUNYfFAT
oE7eziDx4NuKWj1WDF7O0ib9lJdT084RutejQG7npR7oNHHwjWo8cJiQKwHjSOGAyxMtVFdB0GT4
2Bl2x+Ym2Xk3buCnY7fmo/TeUillEskU4MePtycTyj48dO6fEXg5rx7YJf/MCTCZRfgfJmEjTivs
h0SH02sgCwA8QHT3FzIzoH4wglw181dbYzXRZ3798/kOnymcWiTjMdD8Y7OU60kLqXHR7Z/xWEan
MHMRzZwQoNFV+GzbAy7W6FQruO1Ux9Ec2W6wQqYn0vh6gkl/2TKYhnqeOLmDOewC2ZU9IjAvdJoq
v9gixvJeaD2dVpNgVguMwDwC/IDVzkaHmcH+ub2sAIfc6J9oc32rb7kEqFUWkJ8LH4wVnKgF9AeC
UP8zj5wM548F45s702w/62pr8gHrbEvXmuX9OsBbqURz6xlmJNb/9AX6Pf4s8WAmRJNXuUNunKCa
uSt36rRcFfimrbtNTs9iTZ1jNmLjSL3Kr7b56XnKTvzmql4Lh24z2gEUm9aLPHyvX14TxtYr6HcI
zP3xvBthszMzaO9tjT3lcqq6322ExxBiQZw78cw5P3Wbakvf91iwwS0u+/5coj1EvZhfAAIdT5JT
taVC3e+NOyeuzr6QMNFPWF+gWh3Zr7iYVGGJwnD2SB2ofwGYjc+1XH3OAFFW3fR9rndVyCHzXy4Q
Ss0SVe9tsUUVw9H5BPAIFMwRC8l+u217bVhZB4f1KpSQsVGBfDzWH1DTMBmgJsbrwh9wONFNpHU3
qbbKvtqK1+fpMpxdKnkjzSoXVajOUtF+fKYmoAZ0wlQHwHW65om1lFMx7sbfP4Vb0DzNLxcR3ZRr
eUUbCW70lmSRVY5oSOReE2Bx11giToRj6HgMH4Nc2K9wMHE03qGylG0q+mG2+kNg+6JfgkbjDxE7
/zXC18yY4tbAhAI9zhTD7pD9/XH7hAXutiw+1d9702JYsTDget7xFkXNnypURBwBepFQgmhhTINo
WgT9JgFKs4iINlYaWSWnitxC0O2Vo9Rb33u0prJzbWeCG017bMb7zWWa8OpxeoXxbz177gd8iwhO
6+teZuq8sKn7ErBSCagQoRhLh/Y9fgRIsayNX+2ETKp+qMG8j4acA+nHISKPrPKDQI79vKHe0p9T
3HQGOSuGCvsUnXERkjoyhCDz6CdJJQBPWjaM88ak/VjuU08+GG8HEQaOTjvq8xct6zmZJgx02OlP
/kH29PMO+r/6PBq4fsNifadPQnsaUYOchjjZBB1CZQw8i6YA+JLu9xNEp4GoA8GX32czrZDk+Vpn
dk0ay1/abaVfaoO8BK0bdiFQAzF7Prs5ugNUBglOAfCwJyBrYFoaWF+6rpiWt5OUpWQAHHtEFYh/
smrWUGJoB9CFxGsUwGgHIwex8jH6A/yE5+8DoZAJvHSeyycaR6Fh2rC/WED58288o6kMTvf1siHE
vL5z/pxWLV7U8M+gYCLJEx+EXzns1yoQyGzWAIOFL4HGVOxqG2EurQGPUYGJ9opvbC9bdfGCvTuo
G2qDwB/aHgnwEFikNyASkTAnH2CVAbwHK4gqJnqpI4tvT8sbhAMda64Be2QBJuQfu49O5aAJfEMw
ZgWyzY7sYqGNZoAVdbBAsTVCm83q7vRRqUEWjNQPhnhWc6c0w+/k16p00u3j971dVPucuuZaO5ah
+bFUNls++2r28FQs7UYxlwpoWaOHOqFKFn398mbuosNlZszk+YMPgqp6L4/RVV71t9GNXO/DUnNr
b/ldfuIGRHLX3iJx3h8p9bal/SbIRLKSUhWELat7WPQw1ubucyyP+T2lEckmDqqSU44JffIxFUSs
T9obiY8IlZLvA/dXtai+P+/P+8e0FFJRYPfn8sh/4pm6uPjy0P/Djxuq78AmBKVnF97FowTJ36cj
Ls4H2KQ6JxfegoijEyGG38V3JZ+NB2VgXF/ml5m+0AFgRl6JFwWEzQN2UOiV/UI4Bb3zIY1kgDOU
B3oqZC5NHaC3n37gurEfkRGUmESDgAE7A5yhwLRk4GvC/flc7KZyYcPVNGL/7bzQ8MtojLqegcdE
PUZs9fIhRXvC5bRx55EAUkVrJPGgtQDb4S/Li41LJR/wgHFDQQ94LwQztKyon6LYToxI6ocUFbV1
AlWSFaJeOBrM+z37Csvre52gB6sEw+7KrQXWJSBbMvTnIOxgawSojH+in8acgwEIMIHj8p0o88K2
bpGOazdMKWNXAe6GURak6+evQW/8+tprZ1QBOSWts4tjBOSIZTHBqhEeu8/p01pjG4KQiUcXGpaE
Ofkx3tfvKbAuBBFRkGCSJwx2ysjIfT/HzPwRQ3nLt/mCQ0kCDRFbvI2oTtJFr8YAxAljjAJNk8GK
AwKFhp2KMDwILsXauaCSiRsEdXQu6ryc4lNSrRQP0AJMfccMUUWFUML2fgYDQ8cA1FV87fdfH/9Q
Ui+6raXLdvq1tOuLJu1OwLwG7Fy+BTE39JhJJW6vxXCl71CdmcTAdNATInNgbT2SJ0A0z2blHuyW
sInv+Q0KoJcc32fxjyghTK/D9SCiBUgzgvSiH7lHzS8urRA1f0vTvuyRdZNm/bnAMbMIB0w4UABx
D5puzGraYgVCkQ1fzCvZIPksA597AwB9Gy+4l1zUwYqApARMxT2+Xj4Ozcm5Yqfn789nhxA6oI5t
D7p5GCp8G0BwBFyhsiMkKU7KVYW/CE4DlFZDsTV4M56o+KOZ8IQEDd7IqXCtfw3qzdQZnyiHU/KS
iKNAjAxjPDcH0nN+/G54xXqLUC8cXwZIfDd2ddCT46S0DSlt+kmoo//wDt7phG3GnObhl52WC0+Q
z4qBIsTXIr1hVxkUFkSP/n95Ve6cM9eW8+eKMAgJ8agV8BpIF9+IjYSsz6DkDRqVKYpwNNInNwwp
yms1a/fnei/en1ssuI8EfoR5NM2FW/SLYh7sjAj7EQOEbPv38CC7LJlZ5V068mHRL3ebeg53mSGO
VM4IhWiclNCa/uctURvgQv6ZTBDG8/VQX+kH9TIuG5MaOB7lEEAgUuGRZw5a7HfeSQBJ/UP0IdbP
ZowyD5MeVigsHOoMZM7fG6EYp/bwOzKxaF+w0ZPD43dKe5m8B2GVC6BaYDxoVhGQmwB1PZGJIlm0
3D/thAdKL4Mq/D8MCucB5oxVirmFkgaMcxo6eGTC72Y1ZeoiNADjbXCnh6mN2MB/d3SY4lxavjeb
Chu0+S/RA6vJ9xsoXo87uhnZjeWXm84vkHG+0XWJB3Y2v8zgENmdFUeQ7eZhF7CRdTikY7RdIvII
alxg0mktUK6WJ6RaAHMZM5xGBdS9H4YXJwM9gSOTueADRGJ0ZNlN0w1k8hq5CNZccwgFWCMqNgi8
HVwg4AiuoL5QwMSl2mopb5sDexIl2IsH34PcLkOGRz/pNcUioFULKExf7Cla/EW3hVMaYJpRUkIN
53KNqzsW8RS0KbKUlEbgdvUjf9StkaNOjPtLxacMYhSFX2P+hlVkf0ZwOaHWvcoF6pcqjJzXtMuW
Azr368u9kzymOrY04nykQit1KccBuaWkBYBzIEi3xHB5+Ow3PbRbebangtBr0xc4+/Xje1Y+GOwt
WUIHlJ84V1zqTYjy/qGqIOUPOv67qPQQzcQmxajQdQGGuW/IjIaEFt3MKWuDavnS7bMv7wQbjDFC
eT5bO3YvjMrgK8SWOtxJNrSlCuUGGcnEz8xdic6S0z4DOPAywiNZelYGNGOW7BAFWkIzZ+1X3iFq
e03pEZDPRDxNVlpGV8sevZDEDDimOVjrKHDIAV3C6sWfQuodGfynMaavc0fFIPEHTCIyJ9cCZGAL
tJDzwF4F/aoWFN17z9z6PDfmJchRo+riaxdi/zw4Pg5Gd+oJv5LRZQybKkGNdE41RZcnZaAipIro
buJRhDQK6FlLHeX/fIzJzrIQJTRm4ExdYg+lgsFWBjvyEWbZE+QgInMAnhqBkwKkpuT1dDrAhOhD
ALAE0gxqGFOcAawFZ33PqsvXJ6WEmB+FVemRTiNDUXorzPby06q+CumOivB7uhqlB8GajPZUpDhs
Rk0+pwrOlLXnYhrgj0APnrwDEZoSyP326bNTjVkrKMdFCEoUo9lDOHwNfyT6LH3gs/nltJ4dGfgA
P/dnthrDfVGDTb0eAhw0fPS6BUQP8/sIJdX9wBF2WtZH9l0gQmDGPqseNOyk2jxsimNKitKulgGJ
vYLe3RQMIeJ4at3cKjC0yYzIDEQ3MCNkc2dQMimwdaXd4nW9Weo1M3+TSdF4OezkZ2Rimxy04zPc
b4ltVZTzRkGRAzxw2LcYRyIYAiEoDO+3pQUJGRQZX5zkEBVCw7iYANJbmQZltOFb2xrRE+5GkKeH
5YTQgtgMirl2HgqZqTMoS41JFCc6wJRBHXTPfWIkNQ5P8vF7Y3EVzQMJDOtyVA6r4ZJ6JVM/vWvz
Tneh2bGkNHKoqzOSQS92ptKWGGP99B2iB7xR/fjAZds2oA8Qt6V+Ey1Zl41zmaBWgEE5LHfOzO3t
EnIppD0siKXNlDWSQAvZW5Qh8psKX48QhEGIKoUxZ85dYl8XnMuZFYPkHdTwC7ElxQaR3hHrsbfI
YDB8ciWhZiG/QHjfMtEv/fJbHlGXR38NgZKuO0Cb5qqmos/8ZmoTazw7HBaAFNM14lJghKJ73e2x
jsBnnbmFaCjtuXfEJdCduQRHwlyisoHPzYqK/CYYFt7uw/yIbxaLOXEhg4b4lLWfJKdyO2iGQIyB
VsAT6CDdwJrs+8Emje9AXQxp/Y+4fUN7yJD2tFE1j5TJ65AmY+x6eBOtEAQ9oJthIP6unVYMSlS2
sCxA+YC9BrQvN3VFv4BFFBB3D9lxQctjgDP6DCPwhxcXCDsFIXJS1lYAnvrELAMZ7iQ7yfteZwGh
JEoFmBKE9CQUlMQRQe4ol83UwqWXNPrr8skX/SvsQ+kDodYG+JMtV4RKgSIbaDKQn2DVaPgXBLPg
GaNjJUweovvNJw0cms4vgLDDGSIc1mzSEeR7TPxbx7Voa69AY6ALgwDpIPSdLTWaVpQn4GCz5M50
fuQP2TGeX6yMQw3mAQix8qIf27QV+uFLyTqq8EZQYn15JSSS1CZUXaNyCyDRqg06hZCef9C6QTpT
v5XBIC9Z+RRuksnohBcUMxUdD2EJvF8CRkKF54gGA4BLGUCmuKf9VC9AZX5LH5nWNLPlgsnSAxEN
X4CFh4AYJxhXWOs2/C279KRldyM6/bdm1FdKnkNYP3yHdkHry37u9bu5oE5TcyhqxjiT/A7BrM0E
x7td9CGBIw3kc/oAHxVxPvAm0R8xLbDx+s+Fk2cbQDvqDGsk3+Zfh1I9zjEIjL7B9D3xI7CacoJw
D9GGMEG3T6JXXHqMAWZ2jWfsqt719URGm8tHkMSj/n/v95cve6qNJhOYFWB4tL7LM2Fx8SNuJRT3
Vhh00c+9aYCnLwfDqX9P4K2tLIhJPAP9Si2dzQCZXG2CZaEnASVRg/dRDopN/bRRTiqwH9Vs7aoL
E65YedW5dGlHkOsCZO25GRe/1ixaefOkpC8/lC5xMOrKsfTjMHsAC5ADItCJ8Cyl/P7OrnL5VzWI
S0fp6bDPPt8lQP1oy6JWML3s1+pCLvp0in9C2Vw37h2GfGQnKIug7g8V6IbxOQURhbYIMb18u+BS
yD2HSmBu2AIqDFwIQCA1ZBjeD7oUWIMTtaCcQMzAg2akTTDGK5aI/x68Jn4cIjRaAxMEkPkD/vX/
j1GgL8khkWfsLR6kdiwYNKJ4JuLkmQCT9RBGyZmckzCPsJUI9A0i5V/KwKynZMKDn/Bz5i68BYR1
XNmHONwOP/7vTSLHty2eCXV4IPEAg5npyKe0/zx1mQ5khJT9EcGIXaC38Q+rNiITlIr4JF4TXPKC
BYyz4wVJyxAJc7h2IIqxuP+nk8ALHhz48scJsxqTEDCVeHBbyDkI7XmO8iFF4DU/Z2TzE1Rv/rti
/LBxpthnghQj9aB8xepEUPIJaFz9u3hcUF7wINhlYeUz0Kli9PPgWOzybLU995piNkLcxHFv67zn
RjAFOTj5DJ817KV3CYbZlr2+QviwvnN+Z+XOERhI6MrTjYOy8u9IvODecM945tvzvfhwXnAvePCC
S0zczN0hF+COcCV4lAMThIudt8MDqCnOTRwDYPcQCvw7Bc6FF2wh1L84e74v3+2/y8CL1xWQ65zU
BoQcA2gWuf2UWlazGJia/y4Nd4MvRWL3f+eG/lO9o1O1Ka/saZQaiEq5ghh2WxBA5j0rxb/yFyA6
yl4Em8hjcLc4fb6EeuMqMxNe1uCSgQeOVd3YphiA8EiGocgI4N//XYCOXezfJZlyB3iP0+XB8OXC
00xByYe3kUfeQzsBOZZYKwZj8rFov3Rcqa0+ef3AnbcrwiU6Mkheo3I09FgIrtFp4gURA6yQ2nA+
/5yJMbyi2SNO1d3zY/EPDsQzv8eL4TU1Xvih0DoYujg1A2Vm/aZgfmh21cfK4YUBlP73Cfw2r3nm
8ByL1g5ISX4iHlpP/HngPnDgsuDXywcXw1pHVwiTCZQMbNErgs41PJGMcCDhE5Av8F9ZmQHgPxgU
lnQitmq97zymQp7YiAbsqShlIYWCy/2yNwG+ypgIIEb11y/gJx0ZdOKKJeobvgdtPgoHMO3Qfdhz
Nwobm22uSgsEdZ5s02uLBKZlzopySScq3qh7FllzH8sTCTYITAYRKMYd9+NwEIwbLarGpvWGHqof
T4RZjPyKcUebAwNJ4M7cr3syG2pDdu8q9gvOL7oEMbcdkI+Dnmwa+wT3ZYAEJl3LCEtSpEmec+Xj
0qnr/rCIpxi2NU8JOueHBLon7mSFyzVTFtgZfcPkgffkuDtFyAfQMEPCCcsuugt/KWieoFxylEjh
lyEEfYhTT6bfzOMNfy+daLMK4jRrPFQJWnQGwVjig4pYJyLQxqq2zQ1OAQsWlvfVAOHgC0dSAwXl
hA3RlKvB8IQxxy5Lynw2t+S5fkwheUqIHfnE+8LyBROsGZh7LPfaZYgcZd3H6ZPVGLgiPDwyjRGO
R1wPkqwkJBZHhz9NPdil4/yzQgyYIiBzkEK/hlrsgIxA8YjCEklcmfjY89GqMqxtPwaoTcLRjRU0
iq+pC2XhMnbfuwLuHFRHQBWyl85Bhx1ecJQB/vsVg8uqMJCl4D9OIbZEm76hds9SnNvXyyxNXPuZ
rrq9TBEY5MK2g5DmNNcvtXBUvqwuyO0twRLY5VEIblKY3yywzpw2FBzRYQ6dPou08ePIjecV2v4K
WFk7+dHppPPrNDRNcB1YTg67LeVpgzv/GAxiqLG+MOOFTTB6TGjosG62TjdAFt0I1uOp4dDFUtx1
6bh2qw2IRSQv4ZFyedDw2KO6VID/38Z42ppwEsZiR+M2GGwAZ8Uy/qNhb1jfQ7FRVaCB2ukzcsp6
kqa0vQkRKO4ny0890RL34jdaQJsHjClowX+2JjF24PwxEenDbzAH+ss2H5fwE4VFPH2eKOCzrSMP
NSg2fIHAsl4gSCZbz9yRUztK3ZFnEFrQGcKythwjYfyDMkkAinsapfazXeGaeblSFinwtIe3hTwM
2JIOyTr6tbD2wNGCTIBggY3KN8LW1AGi9ZGmNVbzOdCThUYDN9kKsq8ikaqNoUEgtCrrwbtZciVS
pp80HWSy+BL5hJ/wrA0f7DRoj7xWA/ARDa4D1sWUWt+eqM7xVhXAVLtJEJn2qzq8pwUQmsT9pq6o
eFK9xO27a7cdN1qh6uDIAJlhNePXR29q8mWpnJaNp0s7KV0lqotykdQ4DbxtTNyfi0yfp90cFxSv
FKYt1JokfJQbjDCsBqNwYS09VyWN2xWEfZE9cFyoS74Q6M5HMqUDSylvjQC+I/0YjU+/9rk0uTiA
8B92cmGDoMohjPvNO4TJl/8ph2z1bLG7Gj/SwaA6QunhVAL4f6TLL7rOeHwZlExNJxbo4/vYvz/T
RVxNs/f6qYXP1i+0sEUe3asmTNLcaV7HSN6Rn5j0jdlOpp/rsMJ+VkZAEPGhgbyB51NHFLxnxLbp
macEj8MKYJsFAEwY6/AdSe0fG6HcCPg74+Xsxwv5iDqtZLhlsyPxI9PTN+jNUCFv8NNeGt2+91uZ
Hs4AhXiMaZ3uyVEZlO9DP2R7YNur6e+e+mLUkSuqMnVVEIksMd0KgXbgRFiksINS+6HQ+BmcV1s0
zkJGRzduGTTNoh+BA7WEdJsX7rsb07eAvLyHo3Un7+NIPv+n5EIBCTEonuu7icYCYHK/OtBA6c9g
ODosdnp1Ub1W4l+7pw5rrAZxswTFiC/J62MwH9Utcd2M9nK+6toDOj7dseqc0WU26IKhudIGGvxW
5vrP23AySLXN9AVGLNrHP2anXmVxamRm+GpnIt05PbMFZhYaWwqi4EqofU7vrzHPxtIJsFvToqOb
QXXcphrVzic+hU7Prod8jT50Kxqkqekbo/wELPgx2KxnyoIw6IqkAZQDLbfZBjLo6ZwGntndjI3k
V9gOOBokNCpcNdmOkT4oc5uxDzDK3Mq/T7hSv5I6fsjeQxprzX4IPX6I4L6C9Zz3PyNqbOhCN/4D
0Kdk6yjJr7/yQTQc8F6goetsKKTxfvEITMFHaPViTprGHtFakZcCMJ/ExbeAUQBk/vSow5e++khj
FfYQShffCbATJKVQcTLISuFzjdPYAdAmJzYvnipDeqWGuRomygLL7hqZf2n6EKblZcL30gknR9Ns
5DD2BfRBPnacA5VZfd5o4eKSKJyeCFFPW5Cc4hByEqKrFH7vd5B97EAz+uWw9TsqJsPpccDeK2gy
jaO/nFYRcagvjUVrtQIbYr/RQ36PPxtlcGNYZS8r8RbJNKLBf/ENWpAZceRjIrFFO/30FTuj3I4C
HX5aPwMfBSyHScv8VLAgVujFYW8yTSEX1bhYBuqwps8xyVNE6xmMDnSQd2BnOjd7TgS3IJZnobIr
CkEu4jHYYB1bEHYE73s4xdM3rYuSLJI2HBSz2gH3vQb9N4XY8pg0N0Fn8bTbt0cxc9lPI3sTHzl4
fJP/jJ/mLG4xq23WQOfCdtNvjMN3J1r5SuJNAknQDR96+sQqEAv+ve7+klXzpx2yczPPdxN6Zqgl
d9CZIf0SWfg6yIWdvKuXxQpL1vj4uF3+x9O5NanKK2H4F1ElICC3ghwFUXQcvaF0dFBURFEZ/PX7
iXx71XIxGJMQcuh0+vD2tkn/XEA4JPsvwocCtAsZp9P1ERAuZfP4en31YrRKK9hNDYk4HN8Sdpa/
DC+sKVeSn5hBIef/JIqUwoWD5UaCJ8QaqRm20Cm64E/k7FJI5EZk+Bgl8ZPI9knhplLQ7uWTe3Qx
HX4iG8ZfyPW54Ss3BSpMTJnY4uGqPzWQwjI6OY8Fh34HVXO57n4gB4+nrb3lIRjIM3gQFyxRi9Dl
3/UO6/g+Rhqfj7lXhX+0sX/u3qDcI7aHKwFmgqHlrIYEEut7DF3Q0s9bZRj37PMsXz02b/gbgX8J
Tg8kZHVe3xIcoxH5HMl4mahA/5x2MEEFByfIO4OKv+/+Yuc/GM6f1dCTWheJhWt+vddYjBp7Y8Mj
nzumFq3jkICfNs3Ika5+jgZdt9N7dB19RT/zYatqUma5T//wk7DSS0/O3R1ss6226Anb+NFtAh8y
fabsOYtz/BjpaeYBvD9tJi08OjYtQ+F/LpWpuX5s8m9OEpj7eSfnmrLBDf6W3ZN4AKcNoWSB6mGr
AsnEeuVz88YfFlMbCDjuqfvTz23FV3N/+eHV6bY2pbl8aB9lH5XDlc99X6DNrdZ3dPVQwU8FvPht
RWcwJJvbrp6fZ1TB54bNNOe4hY5G9FtdszS6+fVpCo+//KgbsjEeb9wrJ6fdO3cuxALyC6I3OXTk
+XPseu7KyJyg+Mm3gtL1hvD8zGPaxg3zewAEGdHCzxG7FaaGvyiWfPCkwqdHH5DlsDD6iHuaPaqG
KzwS3lWPkzEsdauHXO6NJ2OlsX9noG7gCjAY6TgZ3uE32lvQ033j6rYYorzl28awgMyz0ZkjYWwz
DBvpWdmSUH0Y4/b1deF8gGfIhaVhMxJJz+6FYNew30yr9SB+Gg4HRprPYZTVd9hjEPN5EV6BG16H
42KbsgLMhEMkDf/3nrxHl6lbJMwpcvMhnRSKsdS64aFJXad0v54Vp7+Uo/6YIqxX+p+ckE/uj2kO
t8S8FGl0XLnvfj2aYqSZIvzWTc9uHdP2bjXzlcr5lWexVmkvM4wrxbsr2fi1exC1/1dPSDDp8Jlw
2v+0vsvEtSvTeqcJEBR8ITsTlSaIe07Nt3wMJkBUrB8L0p9QTpSQSAoBAXLqBIuwvy+BDcHO/aXP
i/S00KZSAL8xRpwRA9uNOfdhLYhvOsiGLwEXcV+XazFQLOP18ef4zdxdG5t2ztYgw4qNqtjAkO+3
GjbjcoZRDGhNnC/sCwqA7wGRBkDs2Q7yYetJNqNyoBfc6WHRbBlETtKDZbUQp1bWEuee/WN235tz
9v4TQhHwKBBB7LEyZf4yeFy7kYc4iMH//yB1Y/nAH+SzfOkJVm23fPmJfqearpPee7J0gwtNZU11
C4Ox4KuyLNbt3U1v/c3thMI4uKSFlxNs8usRqdcNTdRDdQG1glaWe33dm17x3EDtxVnEyi30qJMd
uwMSfmCpIGvOX8L0hQHgyjswwrSY1nRN6KYPiJIp3xlkwASZJ0wkxhUS06b98WlLMbYjZE+9NX/p
vq4vyNjVww0vxocbod35iG5oz2vBhSlIp5HGY+8cfrd8oydOziXlAQqWY2tBy0AbeQ573mVCHTwE
lrhbcXQ1bSSRYlxpGbsSXaYwoTi4YQmF1GyCDTUlGNWnsJBBkLLEDtt7IatxFEAz6J7bPCd8AcIx
hFQ3Qwg3uy7hBo0zwjqiBCCpK3Biw6vJQJf1X4d1ORkhZX0bNVPaVu0R/AF4DGT+6JqeAbw6uPB0
g9k7AUnULtyHgxhxIs217zdydCEl/vOvMTgGaAWN9PV99PojwNscEbwLAKY54hMzPW7U+XGG2QzW
gdq3luoLicjbyB6B8P6uN0j8kachxEMQYQg5JrIJRJKI1pTfl2qjzSDOhH3c9IhyUY11QGZuxNPq
fZXJJR5EsL3lvi+CjlMDWPYcLMIt9fFBumGEgzWCO44mWAAgnVSr4WmUYTuAE8r0guSO84ANbK2P
JU4n4OPJMNu0SdiDoHubkIypxBVfbUU0i4hGWO+zH2G9wckfiaJA5/lPjErLEcMXDAwCS2Gw0Q8Q
Uq9QkmIDDTAdZrscSj9iaDqfz/EG0qgYDmTP3LyRQ2M8/xlBzt5MRqYKfDv3JKrqcCpVInc34bvJ
S47uA6HlBlJOevWY/LvvbriSzmCrq2xEJu4oID7dpAdk/7B4ekBsfohAd2XKH/aAbxK8J1ZXRrIz
faScaoGBwvAszOrPqMotkpjCTJ+CBcEqY8Z+6mc5dTfdHGcN8iyymba2YpOkzHObxfzpFkB3Q4l/
N5Tj0WykUZ7KhUs6a/y8ZjF0JaiRG7Jw/YW8UbYkM6boH4J3SpF86kvkcUVUPYE0J7h7taYHyUfb
oHC0RzzgIyilDn5vP9n3NI9Fz0bCI8iBuOSY0nKKIActxF8+1NFVQCayQg64ks4VitD1Byu8S2d5
k99ccXr57CWw3Xe3citEVuIJVMENn648D4eDggbhVEF1BU55nxRq4YbdQh3dHHYe8nFM2pf7bqfq
ynuH4M8I36MWgeOz/pEmBAO3pqb9G6QF+5O6Un0VhNsy1G6+ZhOUd1stijX2cnzoW64MJB+aJbaN
Kyhl4qlcU96d3uKOZvIbV+7JR27u2VP4ypU8fOXKK5PCS/A2Ip2X/hTpMnSV0B/81NX2rxISsdvr
3rV7q+4rVXFDtq5BFKRmqu0K8qs4znz6jAfxK0/nRvoQa752LaFI1x6+8qF4d6U3uad+scN9Ertq
uzZz7fI/mhHjQAZSyEwijeHKRLu7h4AkfuY7TeExXBmojlGgDBs+uWlK11ByUktXnl/5SnHx66cG
Mgv24nOlKu5Fu7Gi2jIQcNyf09vvLaUAH/yjYIN5MPmoiytf2fu71+LMV0wxBSLrpHK7V+qaIdQK
n4bxtWsJXylKm2lP91yq+dcSqqB60qnkMDpP5cGIL3xoKHXx6d6N6roWp/A7JHWFSKICUfrzEB6F
4oFfuWFX4/zaNYfCPJwi3fuQgYLvgWg/N2TmeuB9RO99KqI6Gk/v8bqkdIlcKUlF3c2/ZnY31N5l
45FUBwdGTm7Sck0KFRbT1ruk3fO6amkrH0qRoR8qHpn43oN3w0Ubb+vPsHHPR9T4+dAC0luviv4l
UQFNSLMtv1Fx17uUuaZU1XVD91TSnp+mkJEPiZQTT4SwUSqDhxgLJpJM/67d23RvAAmh2JsT1qd7
TUxymIwQDiByPyk9ccgSCZ83bz/P4inkaj65uFKUh5IoWvr5Sn4S/12PmPN9KiORAxzpXVnqZjy7
+xZgsk86NXRvoWyvtupiSjFfvUc4nxLo5pVD9IjD6F6qr9edkBYZanRhuYJC49iz+dxPGWJVB5vv
nFiFfed5i7A37w+lBUL6BjW/zen9gpGMBacMH4kbzRyiR/9TdddIVGjvzxDSnq61/5rNjCeRFtJn
9NxAAXlcDA79R1nBoHfjwSvxA69BnyP263qeRKrjSh4+mTLinp9ydcTz6G0EBfIZD7rPWHwmCjXw
bKrGMEKUoTw/K8JyaUjnMRcYEK6k9D83Xe3dY6iuGwTK0s3iClvL+nng4kYWHsqVLN1A85USnI3h
L6mSRH7lww2f233EQ7ghP88siH6H/kOkUYgORJpBMyn3Xx2fYSVvmv90lZF+ZGPMRYbnpGu8JVhZ
+DOs/YWXmngNUsw9D+BJT0SU4q+5R6PJT2dT9DbNNPeUYJTMPcX48K1rG43nFcnx3PEAijY72kUO
KvzccvzqGqohhiErEoAvhaMZndfsqOYp8vNUPl3V5p5aqMvYk0QLa5HL3Jt7agK/rhGV8LxmR3PI
wbURreYnyn/ehW9k6JrBPa/CL9x8Xqx7//9aFSs26dT/aQq/841WM0H/NshtvrTFdXXhcIN2Bo74
4GqIvglYiyXvsH+xVBA4X4GpO3nma/ssfGGz8fCuyNcx4yWQkVPG+sU6KH6NqOfPRhDTvwiZRXEd
1eDdDwhhJdwfL0e7J1RhJ4LEx9LNwuv2OJKPUY2VHFjfdr4CJueXb+XRqhMDI2pYUk6hKM9MEM7i
8hL0sAiqbaRRDWB7IIZe3UKJnqDsY3ZwsF8lAHB+o/80x82BmNfquA/E/ml8nj2z4QO/HpwysJw0
US0Mj0mBiwJc+u/p7RS3BDghBWyWcnTHPIqDBPCbIPbAu0+lKeAAb+L5TtWgcWBsQEQ5+RLg+z/v
oOf0cvsBdvwP+Nl3H7gBCcD8AKFlgdvTOVXxp+B0dJ1cDE+WpzjCNOPLy9KwE+vvtaDwHpvb081S
owUxzn4Rx+aFo2x0BaRtchsbGK0Sn/pin8DrjmWkf8pUuyZGVGFp+VPNADW8Pl2AaQrCWmNPgX8T
AA0ayCrSoodVM29ADFBiYKVHpjmSgI1kSfGxjxrwNNXnRxf0aHYap5zgi+c+hc/V1QHLeaTO+jbN
CeUpXpobXJMv9vMRABT0NIcCgIXz3ErfKaUVN6nqJtpUAF4M+YCXMTzEGe4oF+vEWecbQCTvvH6m
DNI9OH7/6cSAsUQnvn6zCX4+ZH2P7j1P/urX3vXiHECJ3WnBYVaiEv7+Q/To5CpIEKNjIjqPTXcD
BhIoizVIKWPVxZMIFx5cfBRsZ1gDLqZyilu7Bg57M+XlY5IBRPX85MjB4EfGonZ2vY+ucwRtg0n7
XWIsgzcbiDH4dowPIOb9ylPe3ZwCBcHDTJeAkMx3qwzY7vreC5Bs628D2tL5HGSTMxAPsboBnxGE
peuqj+EsbfFTxOVBD1szYqJjhnt3QMbwUVmO0EcvWLGnVT1++hilXh3UO5sBxj4/TIqrTxM2IEYh
NJy19nk6GAwf6GDR8TqHy4e0r7WFvMl+oAGVYRF1A3muzdIjHsQBQxQgb3Cpsyp8rVldunMHYYXl
fAG9BP9pm5X8ikkr1YC1YyLIfQGY4kiGjWaombMswS0piEtxdc8zGWtAvM7Z8RQcrkCACG+HEYtE
xj4GdbxnuPRGjcSJXKaL1Yw0sI5IlfShnMX0c98xiN09u9XIHyW85wja+0tW9Vfpj86/TdIzCew7
bFCn/dYXixWNZb4rb/Rv1R2gRW99IXgCxpcPmF7Yy/JV4HjS5Tys+QbS6eZLLh4cREV+Wm98XgJ9
UmzpcI0IdmLhvjgr2xkWvqhlzvHV/8Mk4+mCHYXO44GSdKxjO3sAoHZYzGTNoVoxw86OPvCZmI8v
Xpi1iWbUmBpT/oCFw0nfB1MNJmF0s0cg4CcFpFWftM7F79kQW6YAS77mLXCSmtfIx1SGusIKdk6d
fHiFPxAsoe8H+66BJXrzn37DcsdBg0UmhuKBmyzPJdbRweqDBky4vdw9HmeH0n2xolvCCbkQmB7o
AvIQVkPGyxu3iX7SrspfBO8VPZMHzwgPTtO5I0J5jlgxnPZA6NrU+DxiVxIQ3qC1WDw8fIxbrWo9
kenh+ZWhZBvi7Was+4oFycgUwrvYvXp1Xl4a7L6JZ6Ak9aKa9Bd1/AZK8fsWjXFGs1SvhFm5RKpN
9PPfK1puhBBrxpWoNjbWvucJXKud3+YmJ8hpjgN1ilkjUmbkejNto4xfZ3GE+Fszk2U4swlu/tcU
tg+ZWRajbMLUBiVJ6SpbpFw/7dsBa6fHgGBaqDny+jUi6oKC0NpSxkUAU/Ka3d16J/82E5NBk4Uk
LAd30lP39wjRHIJtXDKSOnnMrslgaeZWOX1N2a3ZqeghQM8eXwCtPgiHzJAgS5LdG/5qv2DI5lKE
iyM9efaAscVeQnXpQNwIL36x6U2UySDNHoITLAsLLBRTXmRzIC7t6wRN/R2cQkv1iZ0yxF3Hf+BZ
O+kJFYUSMuVRAgZEG3QGODaKNzICAGuL2XGl38X0Osd/7gMBcA1lmJbxERP+rYG9BYEDR+Wanuot
4R2lG45sVp2WVKawnV5dyAAQa930M/FVQWthyg6HMQ7gBowgDhWczlHO7hEiHn96Y+Yoyp41MnNH
27zcZ3iy9bCtgj5OYk00ABvAyzKs7r3TdzU7vtw6OZ7Hl53Yh9GCxuqIxt4IPyXW7X0K1R+EjW9+
9Z2b/XDBJpMweBlXzehCFEkd/GIVKZx9ITiWOq/DbHZYMx4QNvZ7tkIVgGdeFbYFWvb3peD+hhW+
VcW6c5tAT9vU2OiwBfeojLNsMcA90hbaLlSx7EUpHpgi7kYWDkJsauGqnn1LwwEFewHYgmm9G73i
yxxKeMQZa+BLAFEB0AE6BI5KYH4tWZKXBOagf8biwa3HWe7WGvE7MrzsQaEC0Q+PQYJH1T4pRwxJ
rvuSqIS04CpIJmhsTe31nu6qR9+obPHWAnOj8Hd6jqXpAckbCDZWJuNK4MvnlAKSjvo5yA6znvpb
ESXmq39dvbEfeE/OOB3UoAfiyzxXtFk2aIdGPTbW757VgCiIaTRQ2+zD+B0DoeDcME5RwgEwm+Ab
tr5q2JskbTDwB8gvuRO5qRSWYsQjnZ3FPpMpbHG/5b7GCtSRfhV8SUcYTQP9PMKeQoRrcrJt4ZWb
y7gZr5Sf+3BlTtHvO6hqPEgg7gwCUxlWmXFONRuTLwcmgBnMaN1yd6w4+nCvBuNZDGhffZxBggYY
eiYmFvUYRvV/NLe1URMMn7aC17S7Kb8UJ0lvB5uaZ7+sdg18ZhC7MYM8wyHJxEQBzRTwY5Ah35G2
KWAvAiIkOOxSmHZkyx4BHM9eNX3Nnv5ljjreU14uKJH6cIWv8YRJM2mI/zhi6F+WGhwM1As2wSxh
D4RXcQ0qDJsz+/8QWp4kh+3NphVsfCu8GgQ+508DvifmZYDu0XtAdJnTH/NLoFkffXwYvjFQoDD+
xRxHLALUPDYQPEzJOBXYOMHiGLEzXXHL3glfUtta8Lb0lG0OpAsb3pP9DGO5EQ2wy80RlzQbAo+K
dVWNFHz5ArR4zm0saCkg1yOWhru4OcQQ9mFUYlSOU5kKNYvN1QJE1GmcipUm+WCpWARpG56HHINb
GwUrYsYmRWrFHCdgS2QCVPj3pS/PAYwEFnY+CB1Ou/yL2bNRDGF2Nik20Dg23NsPVnpDM4Ig7N6j
KqiXD3eRJ4cQUSwtvM+QqLVpExZTq+eZdjHNRqX1xJ3lcXJ/hdRvlKfGHPfaFvFsiaUllMicP8Pr
tvWQjNZxg2215/U5HvnySlipEJ9sJ1Qh+OlZJmC+NrXINCLGyUohpHEiQmVYuYPYdNGGJXa9SohU
Z6GHNwfnYlQN532GfXuBmgFHjtF7/26sFMe9BcbD0WPxXrH2x+XaAEzKRT5aRhn4XtsjUlT/HJjg
i+Qg2d+tRtCqoP41x72tseIN3dw20PufRk3KKhhrML3X3SGEGiI8X0Fnft4mVjgeWCg11tP2eyN/
XZN8B6qgauWrMgZl7s9+xRoxdAPTreJjAnt081v7jR/DJeGE5N7FsPIjjuLzZvzCdxrsE9gv1epJ
UQ/3YGl06Y/zAVCuhOllGCH9jy/4yvJNdGerAA2iRb1DuC0dTuF+/2Ff6DmvKq5xrnsE5Zd2TmHZ
cMYnA5CmNT58GH77GOhXuzeY+GyxjplHmITcIJjuhbgDmkPqmdHtRWUWt6e1rnyV1Veeu2UVWxrm
JfdzWkhJ0+IkLiVqn0jN7UTFlJO1XL80TwWDZFAS/BMDz8eJRfCAkW0nlQbb3XtwUvutqRE/2iOO
Ce8bEITtHW+e4E3YJTmAKAJ/nnkD7P+v8aVcFfLqCEW6Rbfvm63q9gNGmgKtuSl6CBpytm/wHx8B
TMoVRw38Dh/u9TCD4+Lmlm84TcEi3k/BJYsq2b1XX7IZK238B9zx+x2pcqCg/WnrwDyByOX84WsK
6KrdS/qcdQ/X+FHPiP6IEu46B29qqLqPu1MTDwZokvyQhRXbm2omSlpdUIst3vcTZqBrCY/LfjU1
+uEdJ8osqeSpjl8GROIBq6xiqHHCEGRY43Mvr3jVhjiYb3N5R5p+xdCM5cG7vDH3+QOzk1OaMtbT
v6CfmRb4eP2JwTEBhIMnGAEDiFCJw9qrPuLDhA0LRkx3DnCnVEmvwBcZkTw1o+a7/H02KefaEwbP
ugeLSKfksKTOK1BSFMFQYbYWHYQXA7PJobSG2QaPQVqT1JeHS+xqRTjPVfvNoQGW/1aDVi1QHeAw
gVTl7AUuQ/FlCDQ+/Il/4Orrb7B3pTWbNoezF94VbKOwQPC7EwCVx3Cl8rT4ev7AQapRvcoFDful
WcAg1t/sGkVhDXspbGuGAwanAtyYYfxap5+LI/K7sngi7LK8hnZJ+EwhslOtE75sL+wysbPEWwDw
BPDPhtLm8t37dDdJ7XPYsITH1MEbMQpUzA3JoKO2kzMNQB+3PtA/jWUsaueFp5kN6Ni3vAbe11go
Ke+QwbD/Xs0hkKnNza9zu6V+53z0C2PY4NLxsFoIyJ2YSGcc2pCngcMESpc+OmBFQJyLh018LGBg
eaa5MBaUAtHiiomXf/m+yRwoBDh1e3TBqquMoYnLekqnMSCIibBlRE4GiNSY+E2VwC99rki5gxG+
ehA4sW/Ls+ps93ZZz3kY9A02m8inLH67HTF1ZrIV294Kt6/oj3iK1sA/uvjxDV8gKta2m/u9ZGCf
3OMi42/f1kYqiBQ/f2f7D+YEOKyltNHHEviSsg0kLocSMJ6Bob5qxGslYoEAo770bUl1tZ51AVzq
NZVNuwR+tRUYlhlRq4/Bc3F2tPCJrB1J/kI1huW2RUIBr4kBFYA2LtyPAbZfTB301L0FbZBgms6t
GN2vxHAelhlT2AYs/PZAomFXBwdc2WPfvhI3BLymK3571qUY/fHkJSXuGA07T1R2GPQDkIXEa9ef
P+m8Gb1BDxmzxzLf91Zk2TdExWDCKas7EUIyMOIAibZakJokzMjxqLUGc8YPfNsy1Hd8la82HUzb
VbA+ARNC1DHv77qW3pEgYGigWZlmnVxEX+GMUaayKsMx33rQSEK/FfMzSld8y/0zKrxt8bbz6D17
4ay5PWwxg6eBN0BXV3lkxvk+28kx8+kdQ+IJCafvMoysUbz5BxsnsvEP4eo4TqyKZX+nwyMAu/4Y
7u8huO1tkiFU6g/3A59YcfYp2mOL8F2NqlHf3oOODroFXOAKMMxFNm6xUFtJI8B8Htt8f5OG97Bl
GwYT/8+t/1ys67PMM4DAxJEVbE8AhXZKNcSuXkGES1gyFK3WkYBgTxA25hr7ZhU8tvwta6uSLfNq
I77CRveIfzS6gbW8lEPs6Iv0b/lAGYsUEfmP5OVBPn1TZ+7jVofayQOMBNzSAlDTq3sKSgdcvegx
aTmj8KKEMdkB0gCkZvuLJ4kBBqNwHAHTgUif5x1mwI+JiPN5Zea/r4QvGDa8F84gha1h/KuPZfhG
lOoLneEGKOlkHQeieZl99KCw5rfmNO4r1bwz9tdL7Cp5hwotY9pfHSNQ1V1jAaWUe1avGp6vWP6P
GHqXkARtQ1wfZzDvrZRE37WIsbF/LgScvnwErlfgp5/lBY8GJV+LhR0y9/TeypiBNPpYUoUJdH6W
ZMRus/VVRsy7x5LIbUADnRZ4RCBWQuO/MI3hJXqFh4GIBDcApb6m98GzB5xf5AfNMsxhgk/We3nM
rWvkv0O26glWs9Pr4jg9T4r0HT4jLWQwfs6SfThChfBMfc0VJBaTWlkdTVDEroS7G9j6YXZM/nDa
PKyy5EWkOT15LOm2gQF00kL2bov3Np8yEYg7t89Wpyhf11ENatt1Wk6ArIvUUAWTFjTYpwsWxVWz
BxpnEw8fyv7idPbxNnkRIQN4ObtyQEjrEbWBHRDUdPv8IwiH5A2S11JPBAyZHAJVZWCAAFO9atcF
7CeT2yudfGrEQPg4CFW1WI4zh3VcgikJgL8A7gH708etdNbDYCx8BL2EfMZMx2ZnC2BuqIWELAdG
Zo8VvQfc7sEm1N9CBvf/5Fe/YwGtjc04QQJyYmANc4I0UunMFHjhLPy+z7phLgBjLA3JG6nE11p1
a2QwL4kscP0W8QqVlTqTKhe6UC4x5yd2wFKN+wRzvIeQd0JiL8VjckC9KgIKlOEfqEMCGYo4BAlT
RbR70qygQhB/I8aRI+z5B2QWPqElQnCk/4YE/wuFwQojdWSp0wftToRU7DVDov+BDs8g/S2PU9l7
v2GymEV6YV8ig/UwafaA2E6Fefwj3FeeiLdIYyLAW4lxqBO7Uoo0QnAqThHX2JXpk/LLjA6x5srB
FUyyd3AZZ2nxVTvmOgNLSfqC9OJL9lt+3uRNlE01OizVqAJfWAR0LLZVSN9ARJ8rNX6D0Zr0UhFw
AUmDR8ZYi89LehdkrJkaC0ts5DKZA2iWI7qHwAPZmJ5iaA5L0ZXyjAWn++VSrFLkAvFxYc5weXgs
cYchLmMsYh8+QP7OuYqIiJl/IR7k0RMRVAcAFD3jC8EFxYS+7rOEJWrGIjt4UXMiWsa4sWMy5b5d
KEBEc0qWwpFV+NgSTHR6WqgD57Gstvct21/O0dLLdUubEVlCjBB7PDMYnG+duB0vxMjYyezyRQPz
ERNBIkEaiOEBb9GDcPC28HfhH6td0HNlpcBUJNUym9+79ux6K2ChmatLNk7s+hMxd5iND0EBqhH0
JtuZMzJfhoNEaZiwrKCQdr3Cum8XsgUtIvKIrc2g1ITrmBkzIoaUy0cITHkfviniPbzX8rQg4uRx
LejMUoofW+pc6v5xAY/Ma79YHtB4plEOzR+sIOKBYDaISrlnB2MXq7aQ9wd+JegmpJjtgmL8o0XV
lk2WTmBi9tg2GcjMY8RnbICio7TZnyH2z9LLxz1gj8AVQFE7BTADFjpmRyfehTyVXWWiC0ivHiFf
ids1AejZMxfn8BWIaKVIjCfqtJ+WXm8iLeCdXoFMfI83pU5E8EAUC6tOOFZcTyeIBR+WFj0CZQLE
cf2N4gSRam6/L277gxyZAAIXJjmBWzWgeGEC4ZwHKbqiAQoVaupPhgdEu1Npf/hlmkD0s/HdM4gH
Ks0GoLVGABF7BJUkhghcD+wdQWYRgKJNIboK4V83grX6gcG+iae9XVqrgBDN4PQTKDtXgiAQ2gQ2
h3AlEIQ52P/Rw5OhH4LwAXkKcT9NK/gtQbbuoSqIx1jxCTQSwr4wwgycCNySJX8MphkP/DdaF6C+
RRCSnGWJ8w0kJnPwlXMRKGz6vhazgXpq+A4N/BBDtsNLVKRiNxr45gwvl/075NVw7kkrB+ehGIDW
9MZqIBQqDcORbybN8gApGUFa3gA+Xjzj+xprooFQASiDd8lHSvoK3ki4yxi4nLEUqChebg4K0Xtw
HiECmAzCatoPASx2e5Il7Gaq6DjJ4sHsxE4aH1zM5JQYz0lHj3ESibCWREaL+OIeYdEZVIvesvWw
efXzyWCmz86R6r9XPU5yS3MOFCohn1eHhYywG/lqz3tE2HqALIwAIbxHTVgSgTjNeZyR4MKVHAgF
35/qxNU2PYV40nKiz54hggks23zkDjMgZ7wiEO0DzRa5hpScI8kvF82yEWLjU20RhHrWh+JGJi1C
CJETZXGoeMA1o0cpR0UAMLD3Ql5gTjkloQiLbx7vFhF39CubCkBtnOZA0iSSXbY2Uim8eYO4CW9h
HSJzeQIrNNRnt60e40LaWCbo3pHKvoQpEa4fOG7gnIIJLM828UyTLbqrDg+6ZfpY9YXoWLDe0xok
nkZSLM4R1ujLbCaaWkQUaJdHbHrAOnB0TyiLkCgyeFJkMCgF0bGJyh3q6IYK72+fp6JOHXMIv+fm
nMfRLvQCTEL9LM4nesxjgblzBjHyLXxqVIAz2xC31QmAvQGuqG3QnyrR1ZMJyq35gxh7PYZIWYoO
zici1N0zbD3iffvNthee0p6nfHquH14d+tF7+sedmCyU8aoAKzgHYGm/DuWkph3goCcn4F7tNhuB
EeL14mz/l8h+fcGn2Jj/rS5EBMesVXTeYFYzfI0MGLOHfst/LktEUUTZey4HM4wbD4sHhKuxiBY+
x3xyYAgDwQyRFpa8IhLfAbVtjsSOb1h9wf4gXoykhFebKJHkAMbLc3Rm9HPLiJTM2xP60Ujb9+hO
09fjNyB0p6uNK5iBxN1IBjPTa138xrEVzZdyYuxk/7K8LG9bvL5YEnp8TDFk5NHMvhX30TlAv5JW
6Bj4N1L35+AQNKEIcn5baiumt09PZuI9PSH6e7nqSB09/b5TocS4g401YLO8xFIq4QQNOPwYPAUW
WzYzkkOfadELqwj4K+oh0jfzpg3FYN0XVfRw+2Eh1mwqJXQLNqFy0roN4eMroosT2vZXChVOGPGB
FVGHWBHXW6SGYoEPSNN8/BCKiAUr4c123d5oZx0+Qwwvc9y/fVq7yGJprPn4lcZZjENA1CxZzDSC
iZuYibCKXmj+LezPmqvdnzEDCvu8oC3MouWBfKE+w0ZoLPtvJoA0rsPBLJ+waqPB7ErvgH86Nudd
9ZSLmdi47OCs8dyKZYHT2ml7iIwdAD+1xRqsw3r5B8u14zWMFQmDmQEMBUsMUed8wORv6WY9foYs
U+RAO2lHEeL+krBUYtkHojxpwmbZvSsLT1hai+64bTGhPewpVC+R1/P/sBBlt2L1Y6IrFoMgKk/I
zAJAytlgBiFaFJHKg835bXlgkHSmtT4rIkglFdQUkVblQjQOIW4I4v4cz3nRxbmtNcOCXzJo3BOR
KXSQ5vo2IyKNcQ2AzizVRLQdV5XVGXKZp0T3nOJiFvSogNhmCcw64ypopzS+iVCZfhFdQ3VyGPM9
pFNpzQ2bcUEPucMrhjkEhYzfK3EnFrnoZB7NYOYpDQnNBBUj6wfr81WJ62+LHavkH4bioWLOCeLW
urevFjQRZVqNMbzWWeHlOAefjYAnE8lj9vrAfojxZvswOQiGDbVJ9tERu8Bp0sMOoj4RlrEfXiai
et7Su4UgU1wZqD/cAekr5pInJhZzUaxnpp4L/uFckD+CqoDH3gQXvHlEOxuvhBAdqQoaFw28xldH
uCMF+PqxY7BrMFWSJ7sACmpQZEo8B+8OVAnyD9w/lePZTNGKXuIbFPQQSZAC1Te9JpA8zNRsGULx
5DEvV2blQqXCNqjGLQutGBeMzXmBe1GI7U7Yh6pKpOG6MtXQ2Y6OCcGOxnBBE0KvCILunkfnCGee
mqWLOLyMNLY/+hqC+xlAOlPsRFnw8k1HBtQWUPqZAFq/OybUrA7yry56ev0LDsjVg9QlfZygmaXM
h0OU8VbIl9nVgRHeEKolOfqvgGY42CP4bSACuGtsnUd8C46xOWHHBZOyJOakEuRxS0jpAY/OZxpj
iTIUT3LmBDOFszxSSuHS5yih7tGV8Tk+zq9jwyUgmZ/D7VwJI464ITiEJabRD7eKWi9PsaTBWacl
LPczRD2Rp2IO4wuK4UQzrsdSJDT/WnINBwSEv3pmAjX3bbHsoE0e+HZTwQYg5PcvfhUIvYRJH0lp
DiYkZAw+O+CAMBX1NHhYPqCpPHJ8Gde+jvvbK+pRlTlmm/cg7lBW1j6x06UJsPVBP8o2z7FiC5qY
zdAHPcf3GJq+EM4iPbQlYp8oplfvTnx7hB/gd5fjy1c5lifa/OrdoDWinQbrwvRbNk78TCGysZzI
K5U1KmivMruFLGmx1BsB+yHICAsO870ldJuVqCWGz+a94ukoiMLDFLccI7ABvZUctDvQdTyDAS+i
A0uYNEbWxt3UFu6B8AwQGn4QrA1SuxH2Nw4xgdhisLoP+lv8Su/0yMCRRwew6gS08AslPuYWEhsR
Y0k50/8QD6we+cKS8QTFJH4CruhHQiD3g7MPbpBXwwVgPeNx0CZH6+ID3gYHX/yAAbvHK4pZ+IQj
RFl0R9cEafIl58K5iVThQiD5ggQonr5FT8pjKVKLSab5L8JFQqR4S6iz96FyHu/Wep09vLZjHyd6
H7QBim36uPGJzRxmRB2xctwDe6OYUuqoT7VwdSDdS4wOsAIh0xYzV2bCY4/Sil1P/JOcRjCoT4hM
tz00rD7x8jiW0XKJHumM7Fvvtb+7F+YwPUon9jEDssEnC6/e+ZumA+VCSbYX7+4c/JKdVwmAglXt
/qhcPYDab9FaoFeCkuC/0gJsxqBeoXi8u+j1Q/C6wnoXENjB9hz8j6Tz6k4cCaLwL9I5klB8RVnk
YGN44RhjK5AkEYT49fMVc2Z3dofBCt3V3RVu3Xugsiwjg4Bu1E56TGfxI6Mhc+iSEHilZM/JCDB7
6ImkZvLmrJOtQaZBzECs///zqfCR8HKE2wlQdhlXJZF/+YYvP8rmyStTWmSiqp9GOBgGdGjU+D9q
VFBoiGhr5k2bSOHXOehiMfSSZ+GsZzzlqWRYLj4p5TifwdTCSsNXps0bSUFkMzDrRKDyHIQyJ2wv
aT5679o8CP0r7QDd8/CCciOc0FEvfUF8g1dCtS60E+Z+Je0ZCpfBM0vYM1s2f7GcWbcTh4atNsRX
YzotsttyOTmlXflmPjJwa7iGzjZISSu0gRLjSjEKvK0SakkdDLI/hIyjK6Ypq0deh3OOP9Ge0sU1
HhqNxqHLOJn4DRwjA4qynGVkKBgHdlgIjN7vSV5IbkZbXRkA3onkfbFkGV/5FBBILAitGuJ5mRvG
nLnAR4hva3XThOpGHFVIQlkf8gD8La8r3qL8vJyD8jkkaRRWcSox6vfteGamRqZPjLoJi7+Ot+HV
TK/moGDL+illv4e/caimDVUp7gHQZs35xvUOmM//lc4wctJd/pBXC/mKjMaFunkv7VFcNdhNmBbQ
g4kWiYLVFS1OVDwZWnkDPKhEPNobD8L2RgoxAVAj76xEshWJf/LexoMje77Cn/CDwupH4/lwPP+/
jku1XMPUO4xHrE+JZaXLpsJAvhfm264NNkfeufqtOHKVRAeFghEooSxhNt/4YXmybuUa/08PWe68
KgwwMWBy2dwYdgs27kAsg002NPiM/YNHfx+gjCTy42mzOQZiNTJV3IsRYRGxXu8DiIby0QMCP14U
ugOW1vQ9FyVHvUUMgzuIMYxl7mTVvsc578fNL7Tj2JIcizzGgJhWTAqUT5KtZBh9rB48LabWQ4qM
2Sf+patqgFctfiWrjnHucGesHYjiDfAHVQ5RWRFy/BBSJhbkmsC7PHmeKc/DAmJ3laOPHxSvms2O
Dfa9Rm28HOBF47eRihco64ZQnoeW4ZYLykjKuX96MIcMGt4vmPWYplEmnjqzR+TFdROWnVxNHl12
E2t3J1p87yqxx2nWIg3Fu8qUK2wmMuYqo5zt8CIxc9l75aipxRhM3lqijhYuHG5VjSSOkqeTZ5In
zFOOhL/mIv1aDDfrD6gsv2TjkplTY8CpEuXjpoITwZVm5VS/sqaIC1m3tpw4+Ps8royLXDFur3BZ
tAMumafHp1f9NmJGHREp12Qc5WscBWJx8lr4xliIWAldMAdgxDww8cwvISy/8bhiTPKwdiJtduSu
Eb6RCAuv9u3RmvjtEg/gj5cj4iAt4KfwLUkm+nLIy19gWGIEEilhU7TgsN8wjvzDk3R8WWxWhpmZ
IGjnwZkMbM7ZelgA0dm4pXv4l7NPjlBlKp5tiysmz4WB8h3CD1h5ZZ9hwQiagwHDI+FrYivckrmT
N2eYJEKS4IGWNI5webksJN/CHWR4sUElKSY46NSiFC+v3gfDfzuSkeGGCT2XPf7z3pNl3cl4yxnL
0HMhCToJe6ALhqRHDJYFMeDhmB3qm7L03sELm7IEMvQjvnM7MknkVtgf/z+ouBcyBKwZfmGweSrP
z6TLvZhLacyH9pM7cNnTlTCMlYI7yDWmvEsxySpfHhg3lUr6iNfl7WnfZ0QYE960jV024CNBG5QC
iYBhmAv+5sgsMs45UcT7mD2/x2gb4LZy6/hmCVcKj8KSk7lkoP9vDDgkET09PCj3xsa1Syjfp0+L
Tzn42LpkXYsl8Sl7hxws/6MlLJ+H5xHeVvj4ZbFsbpzQYvsywP8dI1437Jay4BjF97lRs0HJ8pZN
9kKcdvxCZQoD7ijIcUvxZEAWyYDL7iULUF7m/2kiZ78LmVefKXMIqeThxDQYUqyDP2ASsrInmJG8
IPehScTp02BEzGRHV84JbFEkGjhsWPdcgQ3JIMEkCxQHiN1ZHtPl07fHwhS8cx6Yg42fLLuSiq8h
oZPMNuk1YmZGVGZNTA+7Ev9NtlpxE2R98BCyE/L3snmxxt/meo8xJtk2entSS7wAmx8/infLFshE
y7YlobO8ONua6ZGwk40AP4PtgwiFfzEC7k5YzsbC48r74pO+w5r/G788l1zX2ULmxQmEB8exst09
OFbQ36L1hEWGtWOPIxpN/q80dso9WQwf0mxYbt52L2tWrvQ2uoFOACp7nTymbJP/NwJs5v/7FuFC
jiuOM1lKd5T63lPzjvXF3DFiAnixEPJkssny1hyo8vTv5caWJcEWGz9rgANtQKpN9gS+fss5uLjj
mUZgsUn2/FaClbfXhOHJchKj4D/iwMq5K6nRM2qN3IUpfp9edFvx+hxiMu90+rE+fpHUgzODb7y3
EnA+EuPsmvc0OjsjxqVi5MhRYySyKnhSRgz2DNYXPyMLT7Z8GUhxGt6jdv79b8GPXzl1iQf9I06N
+HPigZWphEUUrxKYIODxypPuGgGxngEjnXLwnhARMiB7gXiOHDW21Ywaqu1mvC8W5LPxU5gf6bMW
vgNl8Dh8ksqEf/CykgOYDPQvmL7fc5EaK7AdH+6S/YZtFVENJBlZO4DT4Ub3yeAdfNoqPqHdIpYa
qs+f2ey+9c/pCe6SlDkEstTatIunN0N8DnOa9z+VB1xggOt0v/f5PUX9201wzyr360DNKXp90orj
H+mSWmTV1837orPqkE2396j8tiYV+NOh+6va6dVJt0hM0JB3gWcy/4WXAKbNfv5RfTRkKKA3X1Ae
iqxVu6CJgr6XC9pVojndpAf/vuolsFLB8vtR4TCjgRNraN004e277H9wdrJNbPFnfGOW/8D1xdKH
hteDpml8C0HSAHX3ygEmCKYpqdeAars9BEGKvw0YHuJe0UGYVBQKup4EQ9McjnGaOui2AuBNM0w9
hEFdoBF3Ej3Pw0Ankr4s6DTRwUKsIZkB5jlCU6cDiMsBWYRf2/mHowa+u0/JbvoQ97ReSmwNmYIT
0f+bA2f1zuDrcCu+T9/O6LbWqHNH4vDRlRmrG312nN4/wOr8bn1q8sXs+gi6DcU3sJrzI4hG1Zug
kwEX7Cedkmgsh68feNBfgLBroEoBV2MOikD5gTm4AnsFJHDvGEAygIN9npMq969/Sn/PNTazbVQj
x0vjIoQH4Ngnylc5rRr/cQu6Q0wVYgOlBPJxRyVmsLoIVQs0FlH1cD0XsNRrZH2Ye3PpQBzFvoeb
vbdpjPzSx3qODn2/BuWA5M1TRKeuEBMVQgShUqJOEAuwoAT3LMhpaTc4BuYhhH8A+OozOJ6DD9BF
Zf/Q9/METnaowU0/g4wLfBBECS0SOZPWHKge2LF+G8EgBvwcdn8gisAORIDkwI1XBFKxPr73WYOI
GYgGhkml7hXY/dEoQ0zUq77yJx7hmWCa1I2Vzo6/pELjMjK2aEL075DGIbhMfgbEKtoLa37bQklv
pJUV9j4/qAMgxd0/fkDAeIUSctlEViWUZaSeH0Ly2oPvC8FOI8yIcWfuktVKUyYd8Ha/OM5oGgCE
Cg67Hqr+c2ytHhvIc+dmdP7Mhh2wfZQgyTl5vLUTFgsOqaO+IENdCcFtp3rZxbfq0ASACYa4l/jF
6uygZu6VdlBq4QVGi5/bgumwInQ2ccE+4BUgUYA4FBjoFgbKCBGs618xhoWdeUWXB64LLe2xNuEp
9ctZ24aLY/RHAefWExUkWDWuwANr/4wQKroJw9PfWRjLT8fI+ivmzgbSTKjdMji+uOu4Bii9O1BK
GXNqEJw3v+JHjMrS/3SXsv+TrsElhpAOWq4dCGRM6EQPkLBHP7/cLFJHGnSiqf4QZvalBrhk6Ia0
zwGPoLRPXZry9uZB1qhNUQa198/J+acenD+2c318/CAaM9fchvBJhboSp3Zjo/Z7DmGnI7P/Mr1i
xUcwsLGIRo0iUkQANd3J6x6faNgBaohaNG9UhZeovftHMzZ0BGQjDG90FdG9y7jSfYRgDtVU+ym6
DRyr2xmNzVK9kbhQIg5WPoEuBwBgcvCrk9KdANC5fk/giK/nuseeANAVag44PWNF9RGjQM8DjTKO
VGV531URGezTAcx15vvA4myeFbwpEdWHXnlMI7TeX+wBk+rnrIT67DZkSBU0AkiXu0XQea3oa4D6
r7yHjwrOCyrZBtSlIlzBl52WGCOLFsoFZP1lMoA7saI3LDp0ATOewKEfNbB6nYk01BWaGUIAUt18
hXUqekFc2PKdjcGqG1df0HFCcDhWJk9UnCgBooqaO6IDdCvGvD5vTx8OGqPTx5onqMrAXJRYI81K
JlqeNgONighWjIKMNXogJJUiNKRHxa7tTXrFFArwTWFHVo34JUykwWGRQwfOaVsJ3QXkF3Z4D4qs
fw9Y/24xZuRNumrpbihLWsU6PCTFFx8fxJ9HXn6Af6iFwhMMm85zolM36wZ/EJ1Mtb3Pg78WLyjP
Bzcwg8F21sFuy04TPfs5d5+r6QANk+n24j8BQTgTR43AknlmeH/2dyCRVaBuBQRiaCbesxkMxAcX
CejDOBuj8cV+qNOU5CKhCJ8sNDIVFLsUs9GzSUaQniPNFz5AdAnVjNXwv2h+obKiofzzwVjiDF8H
J46+kIgJZubpawHRzEOkbmHiNP5qLcn3VdIMS5jxvwY3DoMlViIl72KVhenxAyz/c4r2xD1VhuL5
A86fsZm4cTEx9zVq6wyM8N2YYQfHth6Vw3foi9MsQRmhGM5Ymep4VOLF5imO+NvB5AuSZ0HtPaFe
nEqpWAobkq3M4Ap6JNtU/Xb+IDqGmjM7+ezV5+Hl7zy8DSX5ex4e/kTzboiCDH/oUp00Ex/R7Da6
p/lQ8jWSR5OM6x11Y4V0Uk5e8jg8Is4Hb5AQIRcQTJIE7VL2XPkByTV1qexW0AchAQG4ZWaLSO7A
0ZbFedCWC3PBy95OcIsaTWjN2A9QIQpBc5Qp2SMEfJBL8/+0NeWLV/wU0V7AGE3QMoCg1+nZpJuc
uZ5n8+cXszZ5IK0cOseoU4M7qNR+pgVwhV6pCFZ9ZUlt/1X6SnWHO6q+LhqIX/0WRYgPWCZn/pW8
WIxUO+z6yZNXs2IbwVp3ZAWuP0PZ4dyFtTlo3WlY5N6kK9MnGZo6NKoIr410QwNLpMet8G88WeGa
V2WxNQfYTTDV+VdJLLm9RQWRzCPYAqicoOc62P4okQMc5gfIBmFYcP3Et1gflxm8R9Fsf5WAxor1
H4OWQkDkIX3lIG1JmmptoI/tfrOEj6lcn5fiRSBmkMoQhaUV0AyEp+J4yLWgPzG8AVQYHf0QXeUl
/d3L5Smy5ypBjup1z/QMQA/ioi4FY3gfXc2Ftjt95OHFQ7KjNtj7gsvPo5mDIgaaRQ/lwcv08GTQ
PBZCpXxyghIsX6yyzrrlWfHtyq/0ef4cG55LqphCs4PkupHelAnterTYjVFALeYuntRmpP41ZnAa
X88gIvv5z7n2L+SV0W1HFgoQMtIcVeLMBoj0GOmJLB91pr8bHSGokZqB0foD4za8wNjUN/GQmlln
+4lZj7QvqKJx1NBlRW6sGZmvcbX9yC6BNlRHquVl1RDMIg6d0p9xjtJd95oZt7ADLnMdmc3MQdqE
gytFL7fabwmpLnNttZw0k4aAWOSHy+tIQwij4tn7CLU37KcHCxQ+miujhvJBcgsfX3C/ppk2Qrx0
aGUj4xWXS1Mc0UG+zM6BTNSS8urAdJOD4389lsph3nPizcCqxvof7kJvWdVLVQlGDVu+1c+70Iom
qArcMsbwFOX+k+7KW/8JQ9LvNbraU4umv7l9/6rr6WP4goaGNmRnl6nkqlGGykM6TpzooWPjaTlF
tIDOMm35vLNbAawP7Dq6jg7HfdF4SC0TwB37IX2EdC11/VvvM8+/4QcZqx6qU4+vIj5ja+t8Uf5Y
T84WmJueeGS4HRWod1jIvk1KttcQwbhtGhpeMTj6kb1rwJwdopY+DCXdRhsRRITP2K/cj226K7+M
T+d7w32NlAMU1v9XHLIxOZvteTzBla18+tV+Xhqeb21s/JTT1NLjw4qVUGhI8ciNqyFyPRh/ODBU
HGkY10X1wIq21x2aRqCIzbkRsdur1GrS0x8FwvMU7eYywQMQlclgAnXyeX34rLLv49BdtBz9eL5P
l8dQoC4GvUxn7QLZNw2u/t6cqSm/3MLHF0VjZ+sOlOURR5AgVKN1CBa4nT4+n+EMn1yA4jmA7/2n
DgNgfEQwgrY2eo6y0WfxbS521JxRo0trq4/w7kAhh4UFDw6oX0LMRe/A4mQE2xBQ/RRFMtXoF3Vo
PzzrEtVn36AdzU2AdKNwBhU7+rQtRxlpOY4TAqXen5MiAsYeegx3vfhBZ2x0y4MMuXYpXxErWXTU
Vf3AJf7z9pT+IEXwL/S+WQPluDlzXMIQoEw0IKNTxtO9ft0uE8iAgwJ+EqVJ7jhhz0v/6/SKi8f3
4xieIeV+TSB9fhHDA7uis58474eODyg0gpEtQQkqNVTSrq8Az6W1+gOSCbfAtHcvFDOTzvoqCs9C
AZ4ox3aitgvKxkfF6jy0J0y0WC+kniHUcdozVAX7XqzCU8cUcuyxfC/PycVZHKAk1OF+Lj71mYFP
BuPfp+hbudCrQ0lHpPSaqLRFrhz1W7lswJqcxpPzF2HjNW2aBFk8n/M4mzuRddu1GNa2g7WFXSDU
g+cClvBjRNeFZ/yyu0xgtFNQjrooNP9EhgAdK28iMm12nRAjNXTSNb4aUDtOmi9kRgny6lPQ0VsV
XoPzV3EGsLW/x00xxYvaw+KMgXUw8jHi2z9DHz2vCQK2qM2D8LoOexo2WSb2RPsRSyVHMckTY+Yu
3Ml5uJ1ZVHXvATCOyJ4gBff1/DJm1z+bqjjJxdHp0+TT41AExMth80XAhy6CTVhP4upLiY2N80E4
oS0oqo/U6Jo6HwInI3c3dOMWXVzOwccacsidPn+sqX/PL6A6LmDpAFSBV7gM7uQNqdOo80oRaRfx
yjlfARsiVK5NTzupBmSoE7DRzq1xjxJ5by04G5tyuTl1cWr4fQm8aKkMgWexzsGZfUtFH+3ZCSqE
2R9yWRS2CENSlTK8uaSquARaOHwtmhAa9MFrelo91i6uyPmnWBl847VW3pc8AOcx9wVpjgvVZXcI
CWZKQ6ELOigd4Oyk6gxv+4B+y6jjBvLa15SilSBehvKGpr9Xhk+QHcaYXOfy/7hIDVub6ryiu2QG
lSG/GYADjLk2rWPe/rAygB3zsvhtVAESFyTPCeDea83/A4KCe18hQwVeYFpTN6LNk3tw47k9pNTL
jitjyqCMcUEZr7eWPCCpyw7vYWfNAbWse4k+B2FELKYMGAMynO7QmFM9F9imRSdPcgK+QFaBSOy0
cmT/PKykcnHYgdEE4Uk+CrZw8l5zg+ZD0ETEueZSnWvof0T48IyCyjsr4QAcEn5eCcpCHEGwMtgi
0f4NcTOo3rtU7NEZwTEaaRNtoqJKmZZDLGp4Z8YU8sAqgBUyC+0MW+ki59r3eyAKgAoUPFEBnksd
ZzuBFJ7YzcnewPAqb7AXIJqyt0lSPhTif6kqgSRiWLUpcczS3Dchb6GtmYv5afea9hj9mtIqRVjU
+hJK9MxaTJpACsz6nCEbY6QPExQifiPVyflzqs6JU8myHDA9Xl1GSGUwXtjkZWAvcbeBNQAMM8YY
ciRFH2aFmbGXhx3PRv5hYI3Lj3pHbpdKYiIQHoFi1qgdU+wB70eiBownzsSHQMGkC/i0E1iXEuZ8
ctkBuR2zOlh0rABlyDy7e3XORCTmnmCfVLXYFRO3KojkgR2AvuvtX6igDIodor0Yn28zGD0wYbyr
YEG1KfIwMQa4Jx0ilpuPnmtCXkrKFA3k3nt9DuivpmKlnnllnmMl6D4Tq2EUJQMLtrNewWcvEwCm
cPWkBS6pd4DfpADEW5LCoUyK9w7ymSF/wkLviR0Wq+eaNQruUnBOuPfG3F2aFRkjHh6jnLt7IbFn
R14LZAR2D4bltWbmQZSymp9rdyhWjF8ttSYJek7YSCW1Vq49hX4G8QrJ/HT+26DqO5N7I7U1VUJ1
3Fv2EqL3MeuNBDAB8TnsGMv3JjizF68fvcSW7ymHDLABUXdd3FMgHbe1PRRExxFvA7j0q08CCCsR
K6U7jTV2pkF1Rq4MFll9zIHCFrhkKbNbspgLhs+YY2PghViUJJZIuIDmwziF97OOCchJeFUkTJbZ
7r26+BIpNH63QPgx80tBAl7JSwzf654xaeULF7YwYw56lqyKQrzH3wqWG5ga86VV/DTvya4DrenW
Y8UC3BNhG4f9saVFmoM4mxdzVD2n2tCgdboP3XdQp0TBPnxSn5Nqj4b8bXmKTzERONlwcOjXsYYe
Mt+6gbenYYFf7ImhOgH5RufkGSQ8HQSTC9CKDhWeBwjWI2Di7ReFqqEDPcHFr1Lt203taBvSoQYQ
rY1esTK6Jk4IYmlkTYzJAyQ9Xg69cgN17wxvIATjW1rB4hI7SW9QhRzLkG0QrKKxw6n3IyCljswI
Vvpe14lMOJkn1CVSOrYmjwF8ThTmRlvagWgSWxYj+s1o85la08sbkE+LT/LYFdKCUdIC9oppTElp
9Lp4r1hDNWZ0GZ2efe49qWcZ2c+YKOWR6N/IWI/PICDHr6Hx7YaI71nQiSUEGb+43Avyzd3IJgRv
o1LrVxOkGFc4bnd8N65++MgXxwk+d6q9GxxoLZhbtPMjmoUSzNqaFrSu0fOyk/ZBne4mmh5uSJJS
H46zxAx02tdceuEesTuWvh3yzYy+tHbYIwV99QN0La80SwDKhSbpJr+dvmbS1qBOi8hK6Mt7DMpJ
wRB1H0bQ819kC05zGNHHQCdnspln43JJJIXviGAPXihEtlRJKJxgrWM6ZwYvumF1RN3S3obOIsyB
2CvW+P0VbxNapJIDMC6aOcpFtTilpHzocDjHh2HG/W8DaYk4Ti4fh9QOj9OSVqIqbNGKOcS4qik5
cwxZn2XjiiSDOI56Sg7vMHa/HhhiOy5/lJXLHhNfR3Bh0YE0LGLKA/LzdEsAqzzQ9CbNkGYseYLB
gV0mdkM7NvlFwxx5d/q4ZufFaXb9QB6NKck2NB+ll9F50YtPqbTgNhNS+O0IwFd8jbjYrJAwec5b
xvw0TXUbRuU4KWbSGEibyowwb3E6BNmmhiDAf8blpB5dNqgGMssIMMFBzfSZwS090t3Wm5t0e0D9
HzMj9K51a21OExftY7eVPb7FtN3Rv1a3/W2sJua8GBUfxcdhRGsVB6YGh5VPS2EVNKts1NLzM2CF
LF+0War7bESbcTbiexWp4CldxU6QLzQaSCdafEJpltdjadzoj7HnTy2g69Qe05prY0rN6rZT5o/V
hfmh/3FBW6Q1pc2SZ5U+MXeMnxrRCF7QepRFCowOYxqSsIjY4hNnaCU6F73ZNKCxxHiU42q7P+6k
6c4c5Z/a0a/oY+nRzcUm8lptk21Ci99enbLq6enL6JJqdjkaTCNpZaORLeONG/rqenM6O6fX0Slt
R6fYpCHnl4YyNor4mVZsbtJd/0N7fjEsV3bjsTRkd9Lpi3tFNMwNVYBoFn9njqVVihZFerQ+aPHJ
6OGhXWrynD1SZ5IlW2BQx11HCmn0zENesKaXDIMtZFDfTcLjjs1+2sS9ORugkRjLc1zuXnM6Bu8B
DTpTc6xPaWWiY7ihnTYbbNEJQ36QUggtGsX8QA80sWFaMgLkR0gdFL6Bd++u887n/N2qAQeN23d/
1IDszvSKWgas7P6s0+O2l3yC5WP/oQ/eLyVJFlPzij0Aj/ko5fyjdUXr60/f3XVu4PxatNhrA7tO
r2d/ssu/HG4Zlj0fziqNTGfaEboNM9czv2DZcWyCbILApFrWtkfSDEwGKfTV7Qs/GGVvn+wsLEr0
XPDe0BmUQeHj7Nx3nHhAUjKSan1KqaQmMypTYCiAmQI9sBYa22Kc0YVThkWdvA6IBYf09lD4RuBF
+idw53AwBJIkvQgCmrZwJnDw8ghPQvwvHHk6IEAT4XbScwCwbtzOupm+aWfKwB7iTZKipToOlFkA
WoAY2hWyciDAJdsqpWOhCJfrkp/C0yW7SrSCsz4V8Lv0xwAJjstNngIhuvjUuNEWeqZgzARg8xSS
UlpzdJDtQBnwNyuUiObinOpjlCGknQQ/g5Ne73yDk5jYp/R0G38eVw3Iw1Q6JvLRa4o/EUOs8ofw
OwFib8LB/GVyMMvh/FYAJUer/ZD1qUBB2xORBSVgeydtSZlDH8F8EgKRi7AX0g5yp1ZD7v4iH3eR
PiPUJC9I1QZLc9Ji4LLYOWQG1+jETu6G9fw1tD7tsBtVk2ske+FrWO1lx+wNtMFF9ssBSnggqN2F
M6MesHwO7dDm5D2UpF1nlCsaeh+vAxY9uX5L6fkmFYSOPpv5Q523MFpVw2NYHpYXCtqswdtxprfr
G3oE2/WxShRt3pKjhY1lozTr+5FQ+etJsdOR7mXASW66VcYvqBywzDwjIIKBq1LHRvthWZ2fWf3D
NbzXextiudNHVsy25+B0jB/bAU91aUfQS7Qc32jS0VFOs+cR5wzOJswxj21YHUg5vQIO8Ax8hIlG
b5/sChQBGQB6pIc78AkdzmGaGb5KUECP5sZKtIE1zKH+oXp09kpeCZmzGnQnYpPqTqmCzpq+wBqS
l/l1Xun5NCxBYXGAFB/04kL5Q2MIMqbnOKey0X4yVBmcoS6lxdOoPYzLOj1tOFY4khwwBUFTBIdX
38bjr7OQBu/HZLum2br0aFo9AheoFncA8uNXHRXm6mrCVRi5enCxwQaujA+8jBfUI2Q/f6lsOX+X
Ge3acXaMniSWPQYYlTI93XEW6PZQ6Cbai/dQfeOXIUKFGcFUyni339eH+3ubXSYoSJwppBEsgb1j
hhb6art6GdDXetRG+ZCkH/pPrywlcX4vY6yDgvhFiykM21mEbCqi6Y+cumooeUjKLpRnYYUis/wk
DVWPFFoXOfAy1CdQxbZT5zBdknqmpFPALciI2941C3s3aKAg8fAQM0jq75nbJ7/qkfCYpw58jlh8
tLefSxByisFx5JO8V0zSnkmrjbZXnrvx1Ha+1ckaLvFfmvOIzTcbKWjFhDttnMLAchiiYDiGpQYS
sVERbf1qfSVt5NrkA0Z3XCAsB4AwrYiYF+kBFf3nF0RDPXOLfDVWl+TAfGBFXtysqMyHljNFw/4+
u/8+yGl5zxIJ6ePPY2p85mvrT8gWULTWVudFueCgAHPAQQOZFeXY2WWEm0Wa/QADTITKIsfOXy0a
xQpSsoiyYeMbJN7dPq2B91ffHIDf3VjPKKE8ezOiAt9mjgriY+V2/umBckPYQLI7dLzDjrGqX/RD
WHPSYvzDJlVU5Pp89D7ZGoksCTpJLRBDbrIxrA7k6Ehuc2/KXG7tPzKo6qKbC60Yp1LjK6jDQaz4
9A/tvD37T+RQDIBbcbWDrkIcM+Rfl8gi7sAjSeEZ5+ERI4/IQoMot77Fje21exieYYK+8LHmEVyi
ilbsCKjAKbAKVFIShEZXiBnQulxWkVNHJqyBRJ63SXn3a7BEr/RxHDyPEQzKLfX16QneQwRpX/0t
XcpUqCIogGl9knQgS+vmUYS3LPiSelSBya3cEaD08kfguL4LRSqn/j3QzbQoJvUlZUOvL76Z960A
DAAFKHVMpoywikiVcNWk8hMb/OA9aOvFTYFqySZH8lqAvSDDj252z40pZzwf3hZEwjfC5IBRtsju
oavL5MFRekse0B02qVKGrguk8OPhP3+Qv0Beo0aYmhOatoS/fN/s9c9DXFKRhtMx7WD4fY47EkUt
1BPJeXr/bpYgAyTDjD7T9x0/+kxr6yjToooLwGd6Dk86cN/E+ax/8S55qPnr4SvkO5uhvm8RDexG
T1RAOAk5TNfauEe28F31Z9dAt915TC7PxCp/bSS58+TU+fn2x4VS7xxRa6WIQ+6aSWfl1uMrh8Wr
b1nEzUFmh1kVEUyclzfDyxpPyt9gokjxnhhxkjtBjxL4b3H23VwExY0/fpZBo3KJMrsC1YXep7RS
C4uQf6VmsEextQQvdEie1xgbJYPMXkNB4TrC/SQ5ggAuCTwLLwb+ySzqLrTP+yTcgQqUR+LDAOT8
Fmq6ZobKql6uAOgw0Dw0afS3bDM8Wqyw2sb/8RUnqcH40ch2G/JzSjWy6ZtnS/i5/tH+YZhhScXt
m1ponjQ/p7+uY5X451fY3IJGHR8BBnBzWFmfA0oA90DNRjxNx7vD3wFlMByu6qTQRu128SIh1H5r
3SprPg0OXKXnHa+xUSa69XVRExWJ9suAAk13TC9QRt8CqmdUkKpHpAOzv85yelNeQX1KL8fYxMwz
nQgajd7wlRSkky2cCX87wx5O383w+sm8E+7hl1Z6YF8gCIAi8Hqdk1QvO6IGTzmvW0A1W4fzZral
8nobuj/Od9sbOOjSGDjfFSaihtb6vM+XBdCIcbZxbyEBB664On2i0YMqIVy7Tp8AZgiPnraqbgMs
VH3EJy2sjQCah/skf+2Ky9B1lqVL9d7Ln+FTh5Ghf/zT5hchV1VrDxTfqe1DzeJoA0RDGy934iNe
2qqO2jnnlzYk5CevRp3Ha55oKpJEwj1VTkMaBCEPwBY9t8WXudPjVv8ebO9x8HSu+PR6Zag54ZWS
qDNEzb4ZPrqv49f97zgtemF9mD6Xzy68QPYNPZfuRApEc0xuXwNLBPXTdUrfDuSo+jU5nuGGelQ+
fnZLUwjR7ctv5xZdelMD9k+26aEICjeAgOxtP2/Dw+CKbcAga/UvVWTDpQnBAvxlQA0AeA7I74At
dDldPk6hjcdR03B/18BFni/hs/zsbUkjqfas+sJUNWb5uEAWaFi8dbvRrn12w9PmPnZ7ct17L8UH
ss+JAUiDUgT4jw1x9vSIxiDMbofw0S6PAACd/nlzyD6yCcWvli6sa+QW0FvgyKLBq0ztNQ2xdG3P
VIeDmiVLNa0xIWnNUezyK1LLzyGdBUaVuviSks8DE2lcB9l1dTjMQL3ot+9TNQY5Rf2Rqu2RrvhD
3Db9PYRSqVL9FUfoEanal3TlaY8IHa8TbYvql3L4zCGK6i3abm5K0U28rvgEZrgbPrPFCX0uHHRo
z6/Q/F5hEinj4/EBwugM4G2Qd3b/BgZmVJSh5PB+yLIZ0PAvDBjs4U79M0i0LZ/mlLjG6cXkVbfn
X8pOpxV7PhTBQ2ioC/KNMEbi+ytfWr3pPeJDHeVQp5pEcciqp1JTwnLqbP2JEuiZyAMf5u0pGacY
UEKZBcdrcPxyVM9tgow9WL9/nn8eBok9et/UAaKfOWEH7GkI4PEtS5ecFzX+TmeD05c8MQyC/Vsj
uia+poKAbi7LbPFsvYe+4PadCtAirHp+owzYs2uEl6ViFGyH1w/q15wmUOHlVmX1cZMmxzyouPw1
eDb+of5TrgHK4EhAwRqq+pfKLygwA+M5MQmsJQCIvmX7eGfHewDJEDxXmj4p2fUhVwV9q3oOuGIH
AWXxGhoLFzVUf7HBGyWLCQ5kBzfnjApWYYUsQoSmyNby9RaqnUD/zHKEt3E0zGT/+DlbfqZ4F2d9
TfPHyLIXPCHXvUYsQ8iPKPvAxVMG7cTkfDP6CtBkgCDn5R2dK8rctY8SVux+4bQAF6lU/wY1xebx
wwgd756a0c9n71kmL7QYwLGjSghsqfHPMJQXaXKa061Pd1eTeR2scYRyIit4pKwLyo4EKtS0Jz+H
WTwpDvFxWm94Mqr7nH/oAoUngBklqMf4ddjcdHqSDkMWOxXx92agGWDwkGNHvwsC6fMUn7mdI2DN
8GKW/On+jYJzA91GUi57A1zO6u8BWyzpl8OntjzRjIsuu+FXDrTQw6MbwmBfp5oVnNXQ3u4ONzbQ
GaTV9avPbDRr3s1+Lmg2Pg3NH932ur88j0Cu4ulBGvAI60+LSPPnAMTTM2NnD69gMbjeR2ALOIq3
6Cmor9i0djd6xEnc6+4q781fwCJ1D0VuIhKOcng0zsmxgAI0NS+jgwMrewB41DrODL3XdxG21bLU
ejyDWwnA9ZLee99XZ303UHk0UeNeyoJ25yAKW7MI8MEa59Ptpui9D7aXAIRQ8eQcux29owtmxDuT
GlpTQAd4+2gHz2JjTnqwM4Lr8J0XOO2CInXtU+nZzquDv60C8zq5GxGJFeBB+Z0ofPtLEXg747zv
YIu5Bffo8vGEafapeeRDC0/GLD60QY8Sx6oiKlw7nJNQarl+a89Ko6/+I+m8lhvFoij6RVSRw6tE
VA4Osl8o2W2DQGQRxNfPup7ydE/blhDhhhN2uOFiGpQalJH+C+oIU/zt0UUVOk7qJksCkabTyAO0
jPqpkYXm/k4hzPAwwoULRv6Q3qFsq+vCra/N069zIQUPj7X3UWMt7AU5lpW7z3ndfmI6LCPlbaGk
DQ5QcQB61KjH2b5M0u8kIZM37q6sMw5ZGY0NTdvRNnn2/1LEf5zfurhWXzMFqvT7MbyUw3HoI1rL
3LC6QZE4SqRDToxsZyHyot2mpUTak0u6KqQM6SpLB5PzVANnuIAXM30gJlYf0OQH7mqy1mkonfNS
YgMNpEARn5/382B9afpJtneP56Fx1hMW6ShuJh9mfZ4PYIzVxndQmkS/cz9thr22Bm7aYdFuY5Dt
XJASCLJjU7sdFsL61i5dzn5gij8ENnD6zjakIwST8S/kGwDOOxVFDzS9v+rPzHEL6vwDZsPye0qZ
TMyZReWZLJpbMDSJ4UtteHdeJbrFOZ7dT5ak6ko2PH4SnTMpbleLwPs0CMNIWF92j2eG19gY99Hw
9OlCmZs2C/DQrQ2XJIZX3aojWFHUTJ6pb6r7ZqSJSApfeOYcEUENVqDdAsXyID3Ru4kRhZTJRxex
sZ73GTQXSUHOOXE50Fv+0i5Uvz5NEAmHnU0XSX9vEeKZT8ig1Nby/tM/KAs0gTV4pLxJQ7Am4U8e
dvGH2h/m2xuUPppzU6CCz9ddekBK486KSzIx5z4pFR+vZOtYeaXhS6sHrgt2a3iBgEKsvgZlkQDG
a9aKfgBCrtyvxm3TZeIqNGVjz683SBbApwu2MZRALvJn8hs3a9b03iLqAuXWZmtl2KaUriglUUIt
sOI0Bi7jwKdJzUUFll38ghodCYPSPzpPl+2XHREJzXtkif7oUazkUCNJQYEKqdy09diwRILwoXv2
UiUb6ocZxhBIO6M/D3FsXjqgVEO8MrAYyCy/vHvPdOMkQlDADPpsD9R+sD22e7rMShMVb8DfU7T7
acbmnmx6wlMGPWLLxXal+ObVtgkwbpcdbV/77fbQJm4BDfx0Nb/2jHF6RAA3mu0DUj7Wo9pCt1Ez
f+fkpTKonu/FgRGYlK9wCCXELD8te5lSYMtF6ODkXs5ogftmuGiO542rDov8MtD6+JRoTZqregpA
caMV1Ceb9HOWfsp8jQCOhlL2A6wSmJfw9lGqgUy1VV/q+XLoST7dbIJCcVcDTH4kCdhvEmZUX7V1
V0X5Rah5o+m/MKgMnmDNsaehkiK5lQ2xZa3P2/l26WIg+EJN2QxM+iu6HVQOnbmiP8IPmre2Sglt
Mc5uM59wYP8s9jqcQXOJFfXds6msUVYejwWoPWRAEep0WGjdMXspFZct18o8GL29RvnPH7AI+Wm5
Gx/xlQpiyWYyQr8J7tZmNoAtvjqIMDK1Sfon8MooMfXhYwipx7IAjOuhW9RZQCzBAKBrb++Qu0+f
KwrnEI+/CfrzZjWqr9wVW0BBL4CtvTvU7GSJqP25fWvhNDnEcRzv9t6t4SNh65EdhtyrXznTOlC2
CKM3RIpUlHNyyXwk61zFqPoRb+U7g17gq1pFxEfOTz8slTTK85OKsvm2q1lIMIAxvWYMrP406puO
xugOmG9QIIJb178V36P8+ogSzdiNo0HKybCUrlN/whA9BobSLczBt/tdisSD42lzQK1iWAqncUr5
Cb3fhroekW4ctO2ml11cf/A+GAjvYDBA8kQhsQIP5o33D9X6Z5lnrcLwG4A4gM503Vt7577CZ1mx
SUDxZum+GNla98mMhH5GQESa8ohiCY5Heilsl4iwNb+e5bq9bUiI4SA447kHQgOQ2Q6AcRPyF2/W
IyRWGCkLIaWNA/xn1QPCwe8evXT4HYSzxocJKKXEMycBY0RYTUxAhBxvx8mDFlFAriPpDBKD0txb
lfo1pVZgnZb35FzP+VXfWh/DD5VI+cSHViEaTaJU1XtAEGK2R7BfA0SF46PfslQopT8Qm2sRQYhN
+Vr69yyiTvFm3Z0q/2kdDUpisczeQNFOEgS+1/qnA9BBswGQ8AVG2isjG9kxcOvlkhrUfUuwFD/m
UFWeC5Wcuf0EWo9hgy69pI/Pxl4pqi91rzoIWMcr66VpXBtaPiiCsvLhPIPD7gX7rUeQkNtiayr9
2qprgX+7sTosKmd1U5AdPeRmJNlCXt2s3UL6qv5htoK5VN9F85uQWs8P7QIJFkGxqohbHqGeerPM
jp0EhfOVU9P5wcE6TSOGeIYdFV5SwD9u4ZxEycWMtxzOJthszvUMDP5U9hvhBTWte3ln9Ju6WOGD
ZTW7NCy7Nzs76QWG2ShcuKWztLFXohdSvhfd1nYCGZ2R51rpT+RP0iprd9c+Wds9DJevu/5CfsG6
l0GKrz6w28H5JysJ6PfS44QBTSpHer8sa3AO9lf+XA9kmYAJ++wkIbYqfVmlh0XPxBuuOrthWpOt
f9dXlSYzdCIVXW/KaKlnmZyR0DZn7Zbn3UDN/tavaky+W19RPpIX/VvKovm+KgwPHyXpwEKN6jVS
QvHZyVeddF98xPgUqHhhgUVvj3dnqV6GN4Oj22S4/TJFs5DU/Onsle40GetGJdu9fRbCiiehEOsj
p33vdnPv3zZIbJfZezojG3G6969Ig8v/dPoEmiufqaxJz4h9o019mWRc8tHeRokZ/4o+86i0IXnM
ONPcwgFdgJFGOE04zKFJ+5V1y3sTDMZqeuyGMrxnq4d81W9rQ6MvTAF/hK3k64ckx0Nra4Obo6TO
qvV5PyfJ2cAaSqHLXLsNlZpyX6u7kbIsEpqLNlvZj49JNEJBbheGq2brPNBfHr+EkY+rZnOLSIxW
DrbYt+jbgGdcRFICDHZhD8v+guB8wmAii4WdQuWNVJY0/8U2v2Jn1clv2Q36dqCfn7KfBzOl+TIC
c66qb+ijo8n/jR/I7bZBRJrfWSfndVqhgq48vfzp93df7Va14OWiVYk5D0YFWGZtUDjHDYxHLGFf
+Kahupujk3DhH1bsYTTUpCd+r/2O5T6FwYUGZJXtWkxM4DQ668LyHMflFwXSbPYLZSiecarvZSD+
TWCzFho7U1rQL5AUT2YzhiqHUDkzeGJ7CZ//FjOEmC+DFL/2Bk4afgntCGbHRTmm9a6pX8iGqa10
i/wnf31SegJLpK6wAXlQxM/ysB/fK+IGwMBWJCtvoDlucWjsrOEzR3jI2qj1a6l8ydIvUJA7aLzB
K5b3r1sipLr1Dypp6mPJpzDmlBO6oBaVOdAY6FlYXgO7I/eU+asHVJW6ybhs1A2a7Lz9pfGxqqeB
WXoIBGmIrGaC8nMmOs6k8MayBjcEH1BrZdLNgfpE3K0stTzoQ0LClBAZbA9uGIY7JRTQoI8R5VGF
CGnNQrtnt1dyNgkkEGHZdgaGyy4yMDVacaPqzarfhwpUriTCz4cQZ0TXiMx1+qGxlA57OsU3MwDD
RkqDcReS3cqyMvfDdJwh9UvrGVLt9FYNBwLeaVokPSXUH2WMNGjo913aQmj9ZuXAZcfAa0n1+Pe5
p4pEdAn81Qxqy29xsJNd4pfOTcECdAe8RpzmpD8iA9lqCoE6fjtJvukv42FivQdFrWzx6uFlGNO1
9rIcXfM7e/h2/VE9faTd7b0jeX1LSAmB3K+SYMzpavr6F+ENrDupuRJbZUsw8SNkwa3iIGoB1JqO
u2DHtssnLLHkVQLR6IQ1pYj2VN2w9CBp69wbIqYjUINRTt24PbLu8tDU9oWF9kZuzHaY43WmvU0k
bZiTpzs8ATGIyUkTdo/foossmINjeoqNb2AaaRFlvwOQ6Ry1F2hGvX+/dHMEUGCijCaJhF0kCugk
lDTaiHcYGe3gNQAwGg+xAAcRrFukc4OJwOw3UhnqSTJAtoC6GTBCOhi4n0g/MkgrejHAimyPsaQj
2tUu7zh9iQD0QXEjI5kPH9VphloyEsLp72qGv6hLMYqBgPn0SGT9fbfcpFtJnzaKwTTEIudHVbFP
AtC+gBg84Q14tS82xMn5zFanftGq0s7QP+4XYkjI1bccCQKa5ZOnPIP5HiTZh26EjKS74bayV9nH
mvT5seQWPk7TK9dNootMP1vqbU9SM4bCim2XQbjfEOuyK/2yu2jwLrIltWtdF/TmtD2wdad3PLNC
MpOqj9R/knnk9vM4ahKWpah00SMiun4tCH4/Zs0vT+QpuDFCtk5msU0+nKUkoxUXsrJhwiYRniFF
VfoSkcxBTgPchIpvufEIBXBwkvQXC3Gael1MVJYhFvVO0I6vWNcp5mV09r36lqkftYPqen+ZSK0t
4EuUBNDdpbbRhlnqPx478+bd40MJUQkkcekiG4ywfo37AGYU8LQMn5Ge4I9C86Pi2WvRVAe3FwKI
W3vEx8FpfWw5KFdIGNBnn7IijBqmjDbJA7Kd8J/wJoB2CWXJoEWOjEaHO1KeHgNPRZ1GcUmLhwWg
Ps+LQUJMn5hYdN6m0m+LjaL77J8IFNe/pgKN+CQpL09gzo1fxScds4JuWWF5kAoK0oM6Y7lPWoam
p4IwnA7V7U2/BfdpH1vBw8AhA8A0HX6UiAGDtlmonFC4C5hV84l9SvkkjY5xrWiLxYyGlBTcIL8i
WaNwWxcb6xaVBZ4ZYddEKbwOeDikjQH4w612xCetfovPxmeDMaYhmsXSW38L2NNHFACQRhQ15wWO
K8OvgR7g4wq6duG8aSDrIRXWfowOFWgYe0FIrgsfbAhhd2GHjjIECbC8pCtLGhLT+3RcM98+KAZn
69tA92E9T9hxbYzyhLZC+6O/Y/n50v3rNXd6kzfd3lxPIq+CP42MG4t9juvTMt+r7/o7vrtPZJ3m
X3AXDnRwVcSGEM9oq+ao/o0RK3eL5OmV6bDu+Pmf/64NqIeZH7AtKKKuKwzXWpmZo6D+8MlvMcRm
fafslrEALIEVA15ez2dBeywvVKcowQG6rkJs73f5F9n3dHAAGMNIe2e9SWGcZ16xr4+orG7pmGbv
93xDdRgeNameKM9z124CliSZAd3CCl88a6k+yXppxoczEnc4wblw7KgoFZWb/8oytXWCa/gmcKpr
tDaU185xbcdT5aB4B5BEcV/ewdkZ7OB+4SP6eqVFwze5BHIMs0NdwGshuhCKJNmZnre5edK91AUW
CWKgM1+mzOtW0OsoNhu0YAiGjhSYtUu8TbCLKyBuKhFHu1EdH332V6Wmt397Le9LSmLo8Nw8Upfp
Qf0EHZBnu7kPHC/fWTgZRKrBpHM7yH75Fla3U21riF9M5n7ZXPMrwB7yHJIR0iI9dgdgGs3sU3eg
+kRDmt60feSEuIOUZijOFT7CAdSU6QoDKEp0nwUdeZEXk9Ab4Q7YD0dxSBq08xJ9ATDmEI8qt68h
xU6KO7UhI9EU5xD/kO33VShqKEQK4GIgnFDzc5CyIFBCBoZWIwQnK4RxN9F9RXr6AWLHTdE7pnxB
M9eX8ClVPTsVsRq9DEYfuWp5tE/KfiwJngCwVcSgG4yDXmFZDGso8dpZo1oOAT7byL/y9aEuZeEv
s4pfGVqPx0cHlanf3maXMzc0H11hIFXQwxkgJQABsErf7FbURvg07FWvePTNP6zO5HzgxmlREEnR
Hfl9zgIb08jwUdVjz1IIobN+V4YjYo8KeKNgALc1rSSX7atnVnyTm9IaETW96kTtIrnEoLQGauro
Yi1FyPSnOjzEWyhKbAGkrEV2RAUpdU4aSdyXfLzt+ORUcan3aOB1FPr7SJAP28rcEmbJg9gAwTEQ
F8Ed7bs115MbAczPf0kR0JAdzJA7nj+XbAbAFBxjOeJXDeRhzVym/dbNJwkNBzPkEc/TWr2We+WF
jh1tCdQpaFGIkoviMx8Q8zDFwBQFJlB76J2+QHWha0U14FYzmchAzxyf4se9FtPpCSfoGdrjPwQE
Zn1H0af5qPYdNkhfsJruT79lbsDiP907NhUvhuZBLTpLwqe+17UrwEK4P9Y/lBTs1/K5G5UPevXP
E3eidt4ye1MOH9ZtN9JWzVxY53Z+rODL6kGKrqCOghNmLHtKaDdCA2Lxb+35ftHTJX3VGDgZjTUp
0DX4cGyX/UJ52N86D6jc3n+eQB0laZGAEnSljMrCZZzAP2AaMiNYojNPAdopReM9pNSVRpqfKVSW
llXpQCV2Ts5U/R/Jr5IfamOX4UysnwlJHz2Wbgwvy2EeIiVgrrTpxbSPcbwuEBuIiQT3BdYNoL3s
BfFLyOBnyfuMPfBT6QZAj9C8zgy6wWHKgtxZOEOjTYWQneU9yNoexC7VKTH3RCRPCB2OOHn15kt5
QHtjoN/IeJlPD9vTzOWDajB1jWTA1NrYqvZLmu/0uMcVdC0lYS5qykh3ux3l9XpFiZliBb2aCtIy
P9XSn57FIp1e7lSe9bOWrdVWeOHyfhrHZBnUqzM3YXhIsHmV8aUTdrfM43TOlmw86d2dDfQZauAY
m9Tq3AfDqnkQmF9z5WTIl4a3WtXpzuia03+PBLUXjAOVr8ey786NHs4ZtawkmnpXr8Ln880cDjPl
QOtQFMccLYH8bZhITcDPgsjGpQGATENa9K7jPoydDur5WmhIoWHs7PtxSEM7TSgJkz3iKouZypaI
79lgPBMweBzkIYttrfn2zY/rsM53dJAt490a9pO67qUlAjP9P/gLyBptRZYz0sVG/ZQFlypr3v9t
mkQmfUgvWuthcwQOyoKUCDPU+pq1kax4Pk4ekKugWvB47Kfsmz4ZkMkZtwTDR3+l7F+Sd4saMlEU
kgwl2BTKkSBg6BNATRp+9JPmvFkgjq0OnR2oFlSweALMi6VMHJ0hkMSEydc8X51HPG2NMaQ8ldk0
EsZtOYb18KHi5XBiSrTzparM5T0521zHSBTiM1c0FMnWUo+Hj4A7jRC7QRdj9diIiPhw18+p6k8g
ND5v/v21vf2zDi21OIrbjKwHwYSN9wiTFBWC/GhbR5ZJDm037/f05zG+ZJ+qvgclyDIM20V6GTKP
hYfazFdMzycaDV+J94aAuFJFeB6G6gjHlkYwhFKKhZ0nr+ZK7GjJm3oC33f7gh9P/61ZQ19EJgfO
IOzVoy5v4ZE6867BLHwnv9JL7a8yGJvYE5xxtCacEI7dS7qp6BZfcGGkl9ErnsWTa1+ROXex6mTu
0wejNRrI95UEMGWOxvarw3uONgiRXsvNeb/32+dt34MCbS2PTd2ct+wFFSFIKTRg5TKiYcQGQGak
HxH2SMFPQdGtoIpsqnp9bMzVA0L0BRkRNOHI5kiJ1V1O2pF6Yq3sNhM4LMCgZfVaTqsnSz6x40P1
NZhVDxeqCzI+1eSW7OHCCDigUPqksJnTq1wYKYk8jCxWbHVb2EeCpFTfgcjQnkBUlm8l4DtW/Yru
8mKSQuK6WFpm+Zp0LbU8CvPsmw37g4WSxXCw0o8aPAWEfSCdz6XzMmU7ucEnGJUufKAj66y0ITsK
7WTV9Cn+6keQNwRst51GDouqVBEB/IzxUqo39bC7WULAJL04ZQRCJqOvXfwFDS6fCqmLyIVLB1/1
9JBM4ZGncUiqemsCLhqoI1A6qihkqCJPG98Ig2h2UutF6aOT9+BIYFjLn3a3q2YwjwFLbjy+Vfmx
rTaiOdq4seWCr1Sq8FGD5wueE5uUn9MsSWkWXxXglyqWL+0Xcd5YBKC5wGbVgOlRPZwRL1h2uOXO
EcCGcQ77+F3lJho1boEIgOC7hDLX3W0kD3DG00DpZ2H2m0QNJiRmsfyNV6BRgZ1xl5SXfox0oJqF
PxE2VUiZ2/Dd8K3uYIOB2S1VwSQaMASUaREm67tJ7YI2/GBSsMFEL+ynPdgPQK66fW51daF8g8Yc
sHzukG2CGkxyI+H5cqJVr8svBL8EwlDz2Zt1vcZpFa2WatsnMMksuA3ddZw+E9HmB6+anx1M6lF8
y8+zFaq/cPj1lJZzKd1/ctjW97c6+9FbHvjnk5VKdmLC7xP/PRWCwqQGBkMJvfbMJtBY2e8xQB4V
Zgo9dfaOBwryOl0GGSJzCtIvewPfUYi6YMKoCg2aQ5VPZjBZm/SVAU89YZoCmmLjba8h4GF5rb5r
yxMxWS3wBORzFA7adEmXlMzorjGXEFvTQDChhGcIFUGNbdTVaZl+yPftZDGMKRmga05UF6o3UH/D
rxP9phQYxDstMqZnf5hKLWgt1W+hvvXph0xy6wxsSt2mk51lpREXIQ6aEHQdqvZdQJHYHp7pxzzw
SPwUN2JjO9POlspTcscN0fZi9XVkQ2MDZ+XtXfqjT/tIG1c3P7P8kDdeDTjP9u8EIbfGa1Gm80tw
9HkAmYJaCTp0bP42mgYgM50smMTroOYarBNslRDRxoiF99me8yqqrFWWhhPUi2b6l6CT8/VMAKgO
21+2+ALBe0zUxm0DEHgSRwcvny9tKHjDL1AJ9vkHek/TGFVYfQqFTfPz0X1Wf6op9+LrZm5bGou1
aFGV47Yy9vTqOIZG9leby27w6QQ2xbbXXrnsUl0jwVcTFtntO3uVla3HHgVz4IH4atQupUL1y8oC
7gc5TKdHo3bNxojTksbjYG/aejMDkrBWo0GUhP6OcqI5ChHiGejPTdxT3H2/T0drPCamBe0F+Gvy
i9ArRSccaMz520qwmP4Q4RQ23BBuwAHlbhN/yFQu5kmQVqKn85JNVG7XFSIscCBZumKXa5wgUUA3
QZa6zn2tnug2crdpqyicXoM0g8SzeMYlkfJWY1fqUoTs4N1i+53SOpSHw9TQsKRuVaIl0ksqBuug
2Q280EeAnclv152L+bvgSM/xR5/eSnxreNfNOdZs2yICWjHowUSTAxQsuCmoc+tTjj8MQjo4qiKi
ytcKjZ1HT8YaprfQSUNaxE9zy137E7rxhtf4a746qPwF2g+tg9yLnZfHGE43xE/qkJpsjV/7tIyr
MPeTeWOMH5PQLK/2qoNd01JTfaX2EXJBpJq3PMp6ZX6NxXFKw6oOKQuoSOrhcbBUZ/eMSzCISsc3
v8406c9Lme7gtSBNByo1AOOlT10pp/vxyFGpgyw6XKyJN5/WKoEGrIZujSCl0Iv6sOk4eQVgagxQ
UaocSNKCYj3/EmhMHo1KZRKSXAw48MDGvtPgLDAayto36f7oOQXw8oKZN+MkrOiQZMzAIiJnzsht
24OMRMa/ZySPflFucUciDmff+9GRdTDZlqixu1TLKXKg5LOkkn2TXohFM4/Yk1Wh8Htw72pxVNLw
uVgNnbRYpZRFfp/5VUHMBtqw7c7tq9a+KtC8kjPLETWVQd+NEMaUMaQ1qRHUFiuV7hy9EuBY5Zpu
GRUigB5Yf+NhC1r+gYFjjfAb7f2IJENGxxYfKrCV47dZskLvs/ba0uiFxsPsz9yHSSZCdcxg2h4e
5A7ZDijIMwOgR/IdTuzwoKFswmJg+pwJot1I6BmMYhJHa5ex77S5y38ULinrDD/DloJPXyHVu8lZ
eyqyZ1n17kdtxIbwbapPFFZnArWqPEp32ov4jwb1kZKOj5xkWJ1nEvq7R62rRd6zRhq1Du6foExf
u7N4qfhe2Bz8L559RyN83BcuX774Iw4jxDzF+yiM8pPyePcKl8Lq3evOFHo94B++sQScv1T5U7mY
RPKmzPv/6xEIwXaV+i4tze5l1pA8rza3KImEj5n4O+c78e9bNK9a4ZtgBcaqQM62En822p9sfRE1
fClInhsrFTl7J6BNeqW9ierKSeEcxDXmPmqjlLkE00yw1f4XwKW0J8RXW1xB2Osplf88oPR5fRzM
MCveKN6KjxRGgAn66wkExeKSRNZ2DhQM8wzcntHP54bkDLmam4VLN8cGIukjGMBkQy0kMJbD1aHM
KE59+jUCTneT7oqIVh26/oi7C4DJYydE/YHtrLt94zcHAkJ+sVNdmD++wtZ8YP/LPxoERylXegA9
GtrMfURNgVuEDAtXTjF+VUV0c/AEwe48RK+QuzJ7uq+iIo+ICTpht909IoweV0K6/x7FQYHsWLsp
owxEJjcIBdyoPrYBor2+swfBEN2jDN0y4TMBHS+iyCSEHRDjZd9BAE/IwY78/f/oARiHoUCDsFzh
U33DkuHn2axitksxFHgiVPV7GmbhuO8ONcVGT5wvxQB/emsOuk/fuYrY5GWeoviTRxk+jDx8HH6h
RIe9L7wXKB0fSNaWJAcrmkjQlWmfBlrQROJ2aR4RLo+75VE8V4QhERcnIl6yOV9xAaATJqCxcxG6
xPAJ8TwQz+3J4sowYDA/USGGkMVywKgQQvr02JGGTgFcMHpmWJD8n02Ea6Sg6T95O9stFmEoLKzE
7GnBMTIDGsY5CBSedxWZ92WBpeMA71p6S4IBP8MES4IqwgzEYIQV3AbZrU/6pkeKuvXvEZ0ocwXL
m2eCLF+kv+MeH5QYWkDdEVIekRix8PWPAzXaAtVvwhG8HSzEqsXfyLREUHPGEG8I1mkSw00cmDDx
wSo+lDVSnhRbEKtGth+m1xmPQG4ns5QhyMND/bbAdiCjOPw34KBysBogxxoil3tifkNv4C4hk4LC
iOwBZma4kO6tasa+0P0mWUCp8AlC17xILA3On48CPw1QcNj0v8lXCu30k5H2OUyL5qxvWBs8CFVM
a2F6INYImqZ/6waFH9YIcGtMTORQ/+aXkLyT8QBy4qu6Gn/TCE8etj4XFEiUQJBX+Z1Qy4MdiYQe
qEHI6agWiaFuBzrF3DqyLoJaIX76/NVR5Sth1sNQ92g4eRDqISCGAy8Qc4NP4g/LKC3CcUXEQWTK
Y2FpRLkbfXshVf0MAUpxzmIFEOxVHE747JK7IA4cB4+XOJAFR66O1F8O6yO+x6m1kfwGM8dEb0vn
ZJKdHtR/97GMHij+Ce8XcQ1wg/5UA30nEusvaxYKVSXT1/ylxltv6M+uODlxfRwTFxRxC+6cdIn8
ixCAkfnuHqF7q6+6K2K2CLeZK3ErrO+/44sbwQgRY0RDamrA2xmtJVfOUU0spS2cm2on7pG4f8Q2
RBrk4eKs40CIFD54r7iJkAA2MrJwlFD2f3fev52aa82wFT8TB8j4v7gU+k9/TwdXDNZg3+Dl4vmI
kxHGQOgwClsZYaVmBw8uCtGxX856w1UKQQm0Dsnv8V2Jr1iQ3IKUjBlXKRs9ICF+KH8KY4L4qjES
xRfscxYwiVcwt9BQRFSRFhAumdwUMYD4aH5KbZGV4okMzp+kopgtK7oXwtdDOOmIAyHYLljMfKHB
IqYZCRBuBqgkw7n6G+Ri5gl/A/EC8QV8iUifFguAl39CkSfdJHQhhXNMJESesk2KmxH6RsgYSViS
/FlK/X2agyaIOGmK+juhvMNv+J6hRkmCM+yZX3/nHG/F0QTVmCMQl4doQ4pzFqYyFFW4EYKVXaAJ
hJISOjsNxxNCTw1yUMJeTqgise7zPVtXIUBbQklGkLKF+YpwJGO9BPksln44F///mNyMKQuAVMHS
XPwOMDLDH5H5PzK3uFxuItPQ2uN+wqOuwcqTW/8NWsZNfx02VKeK5Q1dzzioFpNrIwgiBpXN0GgZ
221k8shBPrAhMCxQoOTqkl/1k1Ih6jDwzMU4oHclPH3iK6ot/xrqT/AhuFFCfwa9K2FvJKDf3Lj/
Hx+Pwvj3R1bHuESo2vO0/om7LO4Yx0fX8yZaWsY++xsbYv6L0xeririYvzsuntqfDBWQcxk9T/GV
sQYxsOD1rv4eK5D7lVBR+htKwdM5UIpKfiloIilE5UTI8IPwdmj7BX+P7SkUV8WExcIIHt7fokHx
9bExn6wZLAZRErKMDKiQinkkpEyF7oa6cvbiFpdoPP1/lpwnWy8znn3+sUHWWEw8PM0C0DenMSiA
0huoZdz9lzhCUSW6rRzf8sUMFR+jrmK0uwrXotTJlGCoiqsR0qEyqqdcIO3J/m8x4lLFh4pBWDEV
GEE8j6f4cLHmmTxScUTxGFGEaVjiTBYZXTDf8RnjrMjlOe+a+yv2jRr2W8q6JE4VoMwOddq/axLr
eb2hOXbjR+pqUFovm9bKXuhayQH6aH+TU0waMRTE3+13itrVnfvDQhhB3YwMH9Du31Mk/ax2bTRs
YCTyE/5RI3uHCOFKXH+yE7o7jLUNpQ/h8iaEs8T1CQcfdYWEKgqLjMRyM1/EOYrXAm7nznDeAMZZ
CtUVpl0sI2I5IgISBVKwIdw5Lpfny48YXuOq/ta4YfFVDuIfoJjePyoJG5afvxfXEfNEnFsSGkwN
FltfyP44vuaKa5E9MWVkb9zRxTvQ2TlpLqqORDdCMJAOEHJ9qMmKm2pyM8W2AoNH3GlxL/9WPrFe
SKH62a0sIXbE+O8RbnNYW4TdkcZqcWcgiIeX8FFCXgYdXaRfCnRoMH/mw8WcFYPvsZmjFuWcR/j/
xm2gHJRjHi3kDLrgtgJOd7jvUesJb+ZhWmthE5TYoTfHTpQvXIse4TkH2wANPXXnG7AHuN8o5i/x
8TYk90kAsxxZylLY1+ljWbqokEIX88xKbNPNgupfee6nQMKp52xJa83xFbAb+xl4VEglKJZDVDsb
UP8FxOal7s2RklIwi5qV5vaVd9eE0OgXnCBYRv6doucZFAHRJaoAlZejvfgRl8glbjpqGPnSBPDu
t5IrTy/VJ/zeZjw5+nLeTDcXUuL486Tu/VrVfgSMA0lrL0Uiv0VJcZGvhtiPFaRzKnZIcosNejfP
nf02UoVeItt0o5K6sIqlTgXTk9+gukLpePyjgXDDNAWtVTCyqEXiAg+gMRqvD/QkKc4aRG/Pq/lr
wOAf4FbFgc0LRG+v7LbdTukvCjwjuOX6faX3CExPa7kMism9VG8aYGEkmq6WHd01QGUo0lA620ET
a5Ud0gYljaHFmDCw6piW0AIqx1ZfKReDutawMS6oP1NPmV7joHNswSWuKdnOy+3n07MIDC+8Izny
JnNVnToFPQCJRibLAiKJMYQhZUt7185ZQlnvoGwh6yD09mm8uBYCgtSqTfJ8tIWdBXp1yvczf4et
VWG6LA7ypLjARGPOOOcB5c1uo6gbPfam+mVczma8gOKLavnFsEJn4XJGLIOze8OAyoOWawajuc6v
/a/2jSeCy1RmgQpoo0+XIYH9gZplhVGfYFXwNwrJCnBQEyJwH1i6V2/Sl7g60PjIMAullktPDd1q
srDE04MBecXuxNvai/mktBxI6r+BVBedqRXggMHBE0S/DAUFVd9BLdW6WqRzVfNVfkvQrqlTpQnw
ZBxux5Xx0nKRqJc1QE1Ypu6B9MBXd4KycHOxEhNYBMfFLhcVSuPYsgWc+on6PJVj0B6QQRCsqmDy
AUnTP9G/t2CPovrdruPHL0gBNm8rDlFEZQut+23f+8a/2tygUNwftUiwl5BozphQHuo12j8nPRCS
IEgnVBPH/KIgC0NPAHjMgEiuD/yFRnd+lKEz8IHJxzTQRAabZQNZR8O5BowBZJeu9ezWt28KccZh
7reoabXrnm7HovoC2BYvHwryMbaxUsrNoPhq76f4LBjYCjTvxvBCudnq9paOp4ZfjP/oid3QRgcE
lMK2Bcx0pkkP6ECo7dB1QcMFJtqzpuFzJT+rNnNHerhUb/sj8EjAaaSvGrr+xDcwIGboHxyKNmJ+
A7bpjoth8MwTtsSPXbysB3ynUfVDsJo230CwUHKBDVY4SAvB7KViXIP6oE66IDaCR4z/MoJPlJBJ
wkgztLBzrGVOY4rquH1S5y+XT+IcplKET2nyQwmn+er7A7fx3cCq+p0aEzo3lkf1FVspsNhNgB9O
fMLpiGosv4DCQXGWaJNmoybSUpRxgIko+GJL+ZLV/PB7PCrxL2gEDACff0l7SCsZxGfmxidjiKjK
Vvr+Hhgf9yDL1v9oeY9N8Ju+gic4Hm18EKjGugkNY87uCFfIyTzngTcIR+FTeVXNBWs6OR5iQXDe
7tt/oTn84BiemetMktzHfzSd2ZaiSreFX+g4hgIC3hJ0gh2oiN44NG1QVLBBwKf/v6g9zrYqK7dp
2kAQsWKu2ZyPLZmrjycsmVKc+fyPOrrSdstySLEfZyBLNrz51Qsdsy+PQIzwwQXx+7UMrDRuBKn2
WNC/dHLQA8FUyfB6eF0/6DmDznP5ykHFHlqUt6PTzRu8KqfKSRJCu1O8yNjQTbwcEDOB9H6BkxXs
fl93bB/V65bGZnJx2Ykq9fFtwAEuKX23cILOJDqbv7gLaaCbL2AWZBGI85anuwCK5jat6e2L1MSi
ER9mIPyJcvsAoNuFo7hV7yxXQRY97vsyD+nC7g4gdp/a9N6fsLsiKUe7e/nchGSs+CD/fY9Qho7c
e5j0iHJH2cve5uSM69iLgsqHG0PECgTdfN7jQ5Rs2OGAyM8C7fY5T/T7OHxrOx7GnPEo4tfx3GU9
MSDIBs/MIhGInz+shANykMjvh7AtOJZgyCyuT17uXA7DYkrXvCfRxcd43lCmXD5zOLyZdbr+vNYK
gVgfyx6KhA91Moj6t/hZV4dgso7g16OHE8JeJiPIAvy/IMcBeaXO1SeILZLnFGJynw47xiFkqtb2
N65Wv6ttIi3E9y/V94CYuk/zCm8A04E9ASXAICKrkH2PLlA/LMAMVxq2Tb+IJqrOLn0VnvEyuW0Q
3xlBu6KRMDgTvoRmp3oyquyo1yy+4DI0QIxNxS6gXVWQLBBgbkv0B8sP76+sh48ba3Hm0wgjvvDV
TX+/twgqIwBVvms7ha74oMJCCctz+hU10/IIkBfS86NLGARL/XVal456kSnH5ZLEAO8+xw4pZ8K+
7u6KpSJr7Fk/iIawMLwu4lnnPbqYMG9Q8qV0dWGoiVBbadqQvgx96W7p9KrhGUR3nEsbGBi8998I
renVkifx20a/cQ/NZwCf2Xz7XxQbs0LyRyWE2iKItsqJjtZkG5wXOrPVd6IuM0sYOk1kyAnRlV5N
ZvXGfYZbfN5aN2uHPs8qvhANfY6FEdwPr7NbE5NlbV9jDjmLA00jLE1ScPvH3UaeHjzJ4NzacDsJ
mfHvF0EvFSQ8B8wfVi69dhd2MiueVe6MTYnwYlnxLB3r0R9vR4PHX03aAxwwBN/ilUCAVT3m56sw
hxBeETQI7fALlPQ8e4DdF3S6NY6M3eNqqeaF/UK0JToR5iVDvCZ6+Ldvw8VtnzHXMwfOAAr/VCLp
F0wz15Y5yFLmg03vh+fMrXEg4qHZ4BxAmqqAbzpoufqjenaFI4BJH1sXeaxfm7CMmMbRLjsJSKsb
Iimj/foSJ9Lm/oAlfviUwijAqROH3Z5NHgd80jrY4FxCdlJD9cXK8rIBwLqJrnoXjXgGY87W6IkR
Cz3mF81UL2vT3prxvhWQVnpi8mUZdt4LrmscC4zRlSqcVK7SZnwUYKFvj+G4pUP/sYm/YKbHlmTN
1TGgHeTireqoL1krqeZwnBKbUiB/R0LSleyGADOuz+hjT8dsMH7uZQIrobmvaTofMq8sdgrsU2OU
47DKLvPnfwfBoS4Q9UcR0noof+q4hpy5FQ29ut/oswxpIjFpyZTAgzpj+sbovYR+Sc0CLJmNYED3
Psl384HGlRFab+KHG1OOPDuhL2Nv+BCkmjhwzA5X5Jbzqk2aDOsUSQRqsuBbup8l7Tzmzm9/Iptd
7BgyOWPxdBrO61iWhL81r74GpoUck8+JRbNbrpVpjqBBwwLBClhYIfK9oMqgFu6m1cU23dzW30RN
k3Yslapg2NJZCWwX9SaWStQMGrTZfg0bxZhneN4QNwcv/oFplPfoT5iNMvAoSiF6GTgOWC8reA+f
itWIdf1nLLOnp9vgtlz9KV356Z1WBBngkENgiBvBpaW1JACQkbFSWWFopgfn5pR/UPfmqlMq2DNX
2IzE27/GcQLt735z7x0rPpokkbEXpHDyepNzscCHwuREwwez6tF1YlyDt13Zv3d8Xow+pxtsCyRF
J8Uc/oSRCfXnU53T8cF2hY7KDDVZvai/otncXiO6Ct10i5eFe1/fKQiAs7LvsFg9QynEhzo169I0
uEKZx1hXqkQoNpD7wfcnPpEJ4VLL5k+g7OEO0CCEoVv0ghIiDRaUi2v6eIx/ewXJxTIT/RHe+WZk
oDgiLML5kTNiFzsVpOflYrBjSCu1GouUnqU90XFj3SQTgpinSgGbur+OYFxL93gzIl1gMKSSZrO1
SkUaPN+x8RHqwl6yTtTDkow1mb9HPgoyB3F/4hIPEwStNZxKvBfN1vmkfQvzevOEVRFWFUAckpDK
KqHcrTXcblBwJBQy35KJ3cSiGJzmwfsPi4Q8NUjL6KAOuGCR8UTp5tCovx1PvGgbPo5dGP7SGCMj
AgbSJsFpaxbmHcAaWsW+zddu2Fr51OztIRLIC7gjF/QfyJJ9X6xH6xz4xunAqBnRmLs5tBadbNIT
/lo34YIwAX4mzHC6gm8BQFHAwo/QVj5ntTfkyB/MqmmHmQlPA6uAs8QuafSDdcUePcgXtC/p286Q
U3d0cvC+EUNAio6SebuHzDrMF/mwfDhoHvrJla00LR3MMqJy0yJzldoHw3vO3tNrAIcOnvRn866s
avaFKEwui7SkxJ0aKdkB3u5MsoU++2w2MHx8kfCv+ALIASZg3H9d6Nt5ng+/dIryEYrUDgzGHwQV
aHRpY5eLZuBDJoJSEXwVtsvqnx6lP6z+y4//c80NewSuP5vmM5HYt6UWVrlUyIAkS9CLbIbdo+N+
FOuBwrNO3l62/pj+Nl/dn8lgyzEL89+UdsqdIhrZjIfRyg8zO3hVyga7xkEz6RteaQOSxHA3UZXL
uNjLHukiSo+/mtzGu40fjkaA2pp2brXHNKGmnPNk+BijiXAGA6XNsDeFU6+WkF0K6ug9+6Lfmlwi
mklAiaJxi8Qk2i4bITrxtD8TV7R2mK1alXIkaFZ9A08mogenJCX83JLx0UtQKV9Lx6QMVsRl89j3
o/visv79BKfqSSNxBwdgMlQ3rHxn5zo39vURVpI67jtdGPuYExFVow/bdmLoNrycyhj2WPzI8YB+
hBnWw0E0j2IOgV/X8IvfBEmJBl9491w/p5QOTLKPbdy7YkmBz5i49cJAhfgxABIZqTOcM5hEXxsT
3RN8QjYG1+bN3ApjnV5QZ/3wqnxB9cyol63+zJcUmHuk7EfJi+K1Zp9pQ0eBhdPVSN/Fjgi99gqO
y720HpY5V2l2JIg+pfYLXuPbqSUN2C5/jrT+mfUf3hOPKFfXkjPGKD17ErDxPHBwoX2rrXNpJ/0o
z5yLNlKV8XkmXTWIyX779TX+IPtRhVjxwVvghY9n/g289ubCn8xIu1tsUyNABsN1aUCFBh9Muwvy
bkKYvhV5QigGoHGy6cbznD1xNsrQyhBLkk2bKZpuyUHDIwtHJdCL11/hdMJCxq6leOhj6wrtA6u+
uwirnYmCkRUli7tYQmCoQ4fwquKsjozauTFKn8OQe1eQj9FstDaHWLIIyLyCAq9NTFwoYWfAPerG
ODFB/M6CzxESyG3DPgeq1WCGPwNiJhxedfElvgJQaw+RgmDHB3YfP1GNLmsI8iAzkuKO3P+JOrFl
U8idcGWHGdbrsCNmWP4RBLtEjS8nHzY8GE/HtBaAgUZ5vH3RjRvMMXK/94OvTtUHfoKx2vMaaP3I
VKY8R8lcTuzN4d8Uq04HLCgq6itkaj7ETz5GtvnSd3T16A6Q54Fk/2TgzMeF+3E8z0/MrugQFugo
yHXEYnQ7mEOcvHOCMAalhFCp7fA/6fY8pngch66zZmjIDqyPMTuCA8XmijOHzHTmHwpOrp2gg0KZ
y0b1M+Q/RApa+rQiiGWGVOrOzPuzChidQrMr9+Hrwwe1IbuulbaIf7hpQj68WLL4t7JTrVpgm9sD
wjT+aNhzYvxfI2n6ETkHXBSrMZtxirMcN7LXzT4P2R73kCxu99J61LS7WdgxZ+k729S9lVnN4bnX
NdKWMS4jsI1ebfAZjGDXQIZSfGRigDkCASAqpQU1FBlc9ithOtCpHXR6dWkfI8wcGp8vS5KqNytw
7YKHRw3hdZsZHoXOnGDpOtTs999tr2FUe3Ueldudl04TPSupx6tHW1U0NaVGZtjbp62yH3uespj8
HYwZrWxn9kY9JAbAK7W4sUXWne6wSLsvv7af+NxXa7SbNHyOwDSVXfqFPnrmDsLkM5lPkCn0+fWF
IbOpYsJ9XfXQlTVed2YIquLS36oTpQ56pouXdXGfMmFtR19/ZtA8zw/a1voJeDBIukpWa4gRlEfq
uEFmAsrrYiszg21fDe9/fGCXvYFpK5QbLgbENliv89Bp9l/sSwod1v9ZF7HuutWBDTMTkQ6sMsSC
FgrdP8YDAoMNQIDJRp6ylN0cLEkHgI2fDmu331rOc1qHH08FPpo24yxqoWoxr+suV5SctDTxha07
+wj/PZcbIJZ+xwxNSY52FI2i2kXuBa0S9gWGRgdd7qY/R+xG6qfTWme3tSIgQs3qEXuxIi7YacaN
13PeQ3JpkFBI6a6Vo/cOvuMymL+aYY9t+KrBuNx7bO7PYEB8DVU5cwdJw7Tz7BO2IzN2bKZDWDDj
aIVTDLQpVGX4tn3CE92yhU2SQh2Qw0Nc+nNOQq3z8GpedEU8JH4TPjMflh/Hm1dDxadWnV368P/s
Kwj9+MLWLPdMGSdhY7dyjeBDry5UDVBnBSG8y8/yJfK/K65+3unhXcf4QfB8bz9bIoVA/ErAu6AY
g+KAe5wC99p7Li76oZixKsBj2j+8N5ZEsCfCc3qvfLZ4PJ/iqFjDSxvQanXJp2wKzi7SBlIbVshf
mckK91r7kEY1bbqNTzAboS1oNmKndR87JAGyjptfdId/siogpZIzuMFzh9gichEGwcBmt1Noy+CN
9pIPxWWtuOgv+mv2KNFjQ6kMQWBurE9S9OqCUREXjGkCpiQPmvT9EybH5RQaWhkEoGaaZF0gBkJz
t6mJzYGY+wiYWZWba9yDTHIhBrAAxXvPIW1hp7jgrfOiDF6N85yD+AGrbicXFwlta83xvUCOjs6G
lkoALXgPY4GHYAoAjZ2kqRKpW8begIlJfP6ghLN+c+bpquYruO2Hln2mW6zQdHCN35bAfBAerIJD
GaLUyedsSi/u6eqx8nfjgkTuAfohD/E68mVR4ChZL/B+6wMUDil26EyjYTvD3/NcinuHhiBwA1AY
QoOeQPd7cVkC6ItKN8MLxSagMaXc7cgL8skI5RPPXNhkDNEVw2dykuGHkHsMJWorMMSW6zJzFH+A
MzmaGxgzbx8PdnXBpuWK1t9HUQS4dEVuOeb57q3fQ1+cETa8UMZX6h9CBNwq6NIMBoB6eDcppcuW
wMUb6G2Im2CCtTbEJPs9q+YduMH2OyQ5xP/94Q4T3LK/l22/HXxGMRfT72HZzlrmxCmHDaW07pP9
JzEtiFl30gsB5KUv1Rk/UPc7YRAiNn+OzRSOkeqYrB966/6W/3fu1oOB+cq+TOe6PRCGMPlq2pjc
CwjALE3//b0IPFr//YQOjviEFLQ461/G5arDgiE6Tu7l8I20xsZTPsSAegINfy9jaCSzgKt6IJ03
2R6B60HOIXtuJG+XBDjKadyG+NDK+ZLw9xkB1w3P4TlU4MdUEdeXLQlVZxo7DhUdt5Zbz5Vff3Qk
//sru5L/3ZoRpquT/x4hH7X1LmjhPPltj25iz23sYvIdNfZ9UkwarO7MoLFlfiiJmXzFy86S/7qo
CvjGsCj07Zfdm+JwMa7Z4rEn5TnbRFK+/rVQy2HF/8jnl73zenf2eUHSO5MiVt3PoutgfOxoQk/Y
59F/0wRgEF1FXKBdrMH5euV2g3IAzAUCbh07zrG3JxJD0MW10d8JlmyWCwA+OnRvazM1A2AFq2ez
UYXPwGFwa47ha8Q+hL3MFwsjkT2imhNC1YVj0S9ohigmySh537wLzvABtFeAXpp6RXwt7btMs1B9
df/reyRyApMLShDOc8NqD4+UMbBCTSo+MN7YHMDx01ZdX98rYW4DSgt8fizqHv6+cCu9ecDj0NZh
kApWVn6vHX4EUyU0Jghvc9wwMZQw1pImKcF8oCr3PwKkZFwSt81CWibXXdNarYvrtlvZq9nxixkK
1EQx4DY74mfDsUJRJ2SDluRFzug2IKtUyL+0g8J63CdtMHeMkGYuDV2d+/d9923tqYKccwQEtqSl
uyznRfTA9P47JwxEpjS709zZL6aYNLlVdLGmfDfNxH76hV0kaXGyJ/6M5TiUzemtJ+/92egfbY0X
lxmKCFU5x2BtFgSIf6ftZx2Px7/Vn7yaSKAWOByII6ZL4sxh5nrmcN/5RPIHOZfg8WbNwDC46RYf
XZ6HhpMvH0bPhaEgzw950NZec/YUBxY4DLcK0/v/bsDf2KLLoSyHdu0gJrf/Y3F8SfQrR0QD/Bvq
EIx5HJ3rkL0l8kNssmw52om7c/DMZ6z/dw3I60CG4H3s39/XlZfs0wHLIiMcsmCKDpiAP+kDj2Ga
wAhcsGESt6H5j7W19WouvP+u188Q6tuOOT8uZ8hl48fsxfVxm40loeuLa+93JL97De+TD4QNgo1h
REg6zHZsjvtTk6/mWIWUoU4/f9pG2zxSaA2KT83fjUDPkU0jEFYJ+kmY+1/Dzp8kS3TFO5FkPHks
5BTw39wAnqw2IdaFwEWEW26ZBUzvsZCHKm1FWFjj/Vvs8TGxzmHfnU73ezJ8jhlnlmYox3mh+ovF
W0yHNH/+ndabtUIsb4/YInPm0OlRM5psJ0smW8Rl1o5lFt9ZHUTrv5ukfSq2DpW1420hqd4mrW0E
g1PHM4Kvwxq1aJxXIsteeVNgSmruDZJoa1PBuT3C2hse1cjBEzyj19wIX9PsT5InVPthX105pHCm
wbfgtsciYcgegEnaHGrr/yZrvo4xpLeGcmBRjnLbMwF6oINktA1pFbWBAv1p4EvuUNdDqg5RRY8q
x4zYJhDGCquFORKOkZPNGlvesOljRsY/lHa+nK8v4T0mhKQPdRDH+V223Dp9O0OB3xLpcx3156Rf
JwrxEucdZB2Q668q8oSXZhtWwhWG8y+MaTarknsM2DGYn3f0K6LqhHpuxF2ss/i7M8F28XsW17RM
qyABYNMnZ2yjQ/AUbeITlB0qRMSI7wV7YDvBP5Q8Yk/O5rS9f/NX5belR2J3SarBwDGgf5oC80uo
CnB6sLzHjOVG1QYPAtxUuu3U1MX+D6WotPxXoF7jFrOi4Q4CEnfxf7HawwXyz/A+IKyAAEh+wS68
6/S57EJIEcRI3UEkbqFiAoXQzLZxX5k0/uXmai+7vAVsg8i/SEEXLkx8yXvRYub+tTIG4wGbqnz9
0q1eYqaPeNLlvC108AN8SB0wgws099rOOk5XFRiZo9Ijbp7mEs2QMx/D5ZueIZ7AM4A09BEYLwwj
ILnZf2E3R7yZjEkGqhJrCzXOqkQtMRWzzb++J79z8TihTBE6V7y9v/tPFqEvdZHIQ94YgcB3qx/3
pEFVTQF+6GBRM9NH3TmpOCQdDcaXwuLxwmRDebidgB3I9SGwKBdPPHwxZsK2sRl1uiL+oq3COgHD
GkyOKX7BdwK2fl3cZ9kFjz+w5b+sMLrNtrc+H3rQOqgRu9QiyrAXc45qq+NkuArxDjGteCJbYD1V
V1t2YVPkbJjyS2YICAL9kgT6m5rCE8TOmRgUuC67zp6z/PTwaLH7sXIwOU9/RfpOi1Sbv/+yFTZ4
jLODcnjs2/V28VllpFg1+0UeGaty+porS/2IzBDqELQjZXdNc5iN/nsCkYomzuS1gEcFb0wRHGFX
FiTlgqHNenLxieO5CLnA3CdM0KfbsA8ZY9ob3mF7LYivhf9WPEUGa8Mixjwl4gVqWbFDkUjh3dXY
pIxzsF+sakhGNI9g7J2XYzACQHuZ33r7H13tnqi5drLpfaPA1XvMuEYTVaExNtYKLK4JhqG1SSrY
wIUWddnkR45wRSWOxHlT/W0pAuCPYGV13ikf7wnDh715JnJk9R3MJPHyFNu33Rrep+u9G1hFds4p
LAVeLJ0ke0NN9JUOV0y4RZUj7dcZUdZ1S3cc50jxgIqjud2/7gDLNdwZMDJAV4Wkxq0H3nawHCCM
eHhGZ/ZUR49d5w5DAfGh25DKSLUJiABN+9SmxGcs6I/iwXbk8gWFR8SaUbBjlVd37IsRnh8yh+Dv
DsZyuR9rMjByrNoHchq6rSuu1Nwiw0yUYSk7qkOmURt316FCzlo++jgXRGM0JJzO0Vi+wMQIpVCt
BYbYsDlxIYEUHSmEkmZgcW3E7JbHL4xtMWR+T8pDOYPYlsIxJHSYjWBPNqwgJGOxgYupjaiZX+j9
AVi3SGsXvzR/eP209lSS6S60Mo0IjzEHp+lqIKr4s6hJk8iHnbQ8UJJQ38tgiS/07y1pZTf65852
qECIoBQDJqihaVYbvmuXtFapczTYYNquio1wsH9jqYuweIT5OZYuIHtshJohFrfKvixBveeGzHI0
iOTE6WuMpRbKVTRYDX2zL7i/UELM8XAuwq+9gW1G33eWYVYKBI9klsoChgbdWMR7JyAKWPeUkZ1F
CbXNuicl1QNzMinNaCt3nWAAZIyzKHuPvk2Xmk4+Jq1m2N3Xc4MhTg8DMMe5EIGcXhbIpkeA1kCm
6rGYD54w8HDAwh+djl0W/Y5s5JlS31gZwjDgmbBK4U+U75XxJ8U1heBgZNwcdkyxcdEQ+hjU9E5x
pIxxisWFFI+T8ynfysyVD2G9QE4ARGzzIWf04Yk4zCKkdhP5wMRa83vdTBSJMUPv+EGNffN+h3cm
vkgCMiBeop67EVp/eF1ojNkGUa79wQlGntvdND3ZSaoy90cXbkPfCR00dscNpuh/0Om48jWiLic6
hnpSLYAi4tTFttnqp5fwNW/x56Eb16DzBeO1cEx/swowjEDvMgcuP7FxPMOmxT6SXiHmbpRtnBDu
e1BOa8zkmLqyR6c99XRu7CMDst4xxS6wPalsdQtlcq2VuwKNWH9ihEQXxe+4nmBEtXkfGf/NCmHp
7hJTiE3vbDcwQh734u60F1wTnKFml0A10CCKz4gJmPmQ8JCWOLSkJQeQaxHJbCsnz3YC7+21LlGE
H85s2deEhLzIrGBQQEGgozQiGeRuU+y9d31Xw5ibAwuVdHkPrq7GZfpeV+s+zR7pn0gQ42cG7e4e
Ex0IvXOqw75wtgHkO1JTftR13SWOmQIB3Zz2MwqDzpR5asZawUR5fYjcqWKCpqi9VnlAVuDx4tDV
pzR7CWWsbTAXQ6n8RNLxmn268/cjyOoJJNFhF5jTu6u163wdh/UmwQ4q0dJtinudfG5XQde9tV6T
gmgHBDhgdFIVaPFNsbjGQDxvt04xFcOsx6Z+mAHce/nFpbo5YXvOyuZWOnbC8Yvzf1ryQNDYNizZ
tE4GR3MFSv1Av4fnqPgZgnZeRFDZ0MAzy/9Gr0mTvJb6is73kw3HSqFsPFS0K7hKqOYVqzic0zIC
yf4eO/Z2b4IZLquriwa2mhsJPb3L4pFsgZAtZnx8lIImpafAOMayjPN2/EocE+UjjudbWur07Jfq
8skPUSuwSWKVLqU9MpAJ1Lh+4+kviApWs86O9agf3HYVynpme5iTNFf++Qwr/Q1o1/eoQpfAvNS0
OVaDgmaCYkKFwRoOozLYKeWPbTD+2MMHFX9XBmcajcMHop/NvGAc+0cWFbo8WIjSrAbK7rRORXg3
sCeD4SYpRD++N2wIrQ1weNr+gf3StMoVy6FlwyRGS7s1fF5L8nsoFEF/yepRiA5ygPD7RQiVCdcQ
ZLXtHsrc71/WkgRqmBZh37EXfFgabl23jWyTSLwJk048xqy5AQEB8sVdGLstG0DGH+9JZlzR7UKU
LN+GPjc26qaDQyyH/sS/7cxwjOUAoicWLNbf1h04qNGnNBri7jpbEVLSxOjZ+1aRqvQOCwvODKHu
ExbL85rL0Bn1nPN6wNR5oUYH0CJN9rKXboBcbAwp3PqgetB+pr1I4wHRM9tRFW9E2QoBEK4R9h+/
UXf0mAw04nUIRbKIB51ke+qGmi0ypTCA2/6x0ml6LH6cXAS8SxxmltA1CP2jrSdjBKz3vl6V4L2Y
VJXU9RuIWvTtvkd9hc6TcjNSl2aInPlYMMmhHgarR4osXcJqSApk+iT5CesFUmgcjJ3UNbYjn7VO
7G8l3/gHiR12QTRFVB+KnyRbjpkCmQjhHNzS7fLzHGoejNotEXaiIciaWRemO36lyJCZIDSvPm0o
ezawF6Fur2h50ZfH1ButdnFxGdIAXwzgUZ8US1K0SXSwEMRBNdv3D0S3THvzwsEuGXAwocsPCZkM
oebtkAWkZLSg6B1PBwxmwXWU4UEGtXo3mLYnjaGYYE3STTKghvvmu8+POgc/NmLKDtL3ZJRl7RCM
c4O9Hbbw/fAGXbEMPI+vPTsVFmFrsH+tVZLCMhdeOQ2ht/cMjFWDlTPPW8RsmOEwrEGD/GLzXOYR
CXq+erfOR0rpF6UH7lFE9lJ4uFLegcxjjJnsPM6jK/z7S8CrNGS65pG6ouhgg6TuoSB3YlIR0vOO
LrRHMNmq9eEit3NaHFhw7SH40GiA4pn1bdrgMA3wkYHpcWb0xs89Lbp2zwj7z6+cCZ7Fb5AqPwEP
PQLzymaoEaDH/9jb4wpGOX/uoPEXSimoq350RvkdDjKHktSl547HolkAyIJjBhH85z6ZgbbsFcTZ
fxH/7ZF7tEBIx/ZQAcmzP64Ob0MKL4zXkGWYXS8ACPI49lA1LV/8JsmJQIfVW2+dy/5hOMRUEzoP
ka6BEBd03z5QLS/hagcDJh00cqAh7++RqB7bn3zE5dwB0345xV+1xpvQXLwC2cshJPkMKcO077Pe
rvk51EKN16BP7Jzyw/ftbtPbBFnv2btsrevuKpOmhn3wSlbHzG4Xxdt+AHKcuBZvoTn/TWq8t/Cu
nNaG/8xsmIj4iNJRwMqMPi1Fkl7YKJW7e0oj+r2A7bTFuTo+6y957hQDW7ckjkwYN1jQGBNZ2eF6
aKmp16yQue4qyR55Qcz/bDUrD+sEJQvD26gsPaK6pbWB0Vke/6hwTihWOtSIxPGhmoKwcqxCpkIs
cPoyEpsJJt8XKwgNREZQmlAe8VuDuTbRYebLcuvKvLXoY2lIU2fcHDUfr4TkvlDsakQwQcWGmPmS
liu9ya6CkZ5/kebXQgOhmWG+V2D2RRICAQ1CoX/C9gMjfEMyc/oIiGkJow9hL7/4zc57KrHLqQLH
h2OOfmzxmj3ONrUR8VETtqPjzr6Zb708GRDxrc6K/eAg3fVk8Pp1zIjgIwK987XrQQqqTlQtBTL0
yTnMfYP9W6gtP7N63FKQ2NRs7Vg/UjpFBG+PCDCZF3CJaZkwR3FMVrfl4FBhBLY+w5KD9QKhBmXK
BXEGR4cD+lyBuLu6n4WD6BsMlr1NE3TGWCrTGWGog09umPZhv0+7VFHrbwSZ2M+pMTKfKFubuXzI
aPeV0Xv2kb67xZz6f9KOHskX+kAl4QSIlJ+dlnZTVjpNXsZcp3+wFqF6YjEtW6sYM3PU5/q6TiEw
sJwCUbzGrIS4zZulDfMRO2Am95ooP1i+klD3OFZ4uP2pRwYiIx9iLT1n7qfvuKRpg9X7C7URe957
rHt04oHtuHpLuEkZSbmCSaA9YSuBfeE9QUXOzp4PfPql2vhMAyn4yh3iNymg8dt1V5qZgA7RYGNQ
U+Jh1Om1YMT0NewGIy5Be5+ivuN/0/eJwYC7nkJkpmIxf+GYM2JDsCDZPieiZaQuqFXuO3Jn5r+p
ttEjEKo9PlC9tGTZ7dG8FinXD6UO+bC/+XZZW/4pjEJUK+nLvlthEGRWZUXhISnAmsGbJSS8mHYs
vl9wyOyLo4aLsxVTVloLXMHA6p5iAZ3RcXnEggcTpQWY1Afs3kP3dUDxFo0VFyLm1+Tt7vHri+HZ
Gso72QHA9RuCjUh0P469+BgfMzuOj8eLF3uzGVOS5z1tK47j2Sz2/rz1kQf9JkDwXkcwY8XxkHez
uFhxx4l5WvkeFgve734vs4V7VtxYAOiggNON/Jz76WY/XWw2BKhZm4101qIFY6Wp5qWbcSoRRAUM
kR+ALzhj2Xf5uRt+wjNuxgNLajYlyAjRyW6BlnkEThOgTgP5Owz6C32QQD4OzBby6ZR7JSj1tKZv
a6ra5ZRXwrXLSkM7CSERTWi/3ZY3wf4snGMKCen7UOHvn1thztuSMHaqWkktwlpEZzs6JVjHosUp
h5t0rHtw+tJa9C1OmGGF47v8qZ2O068tW0XGXMfsgMcwZb1s1vFpz0Xu6LA7kGdUvk35CV+0vLAh
5rPzr6ePWRN4j+znIo7K3UoT6CU8VHbE5OcCOeJrY2+6YjOuHfnZZcdB/lvwVwk2m72GAGvw36fm
3AAdgE9zwuVQ2u/lHQyHq7vY7ykDGRWSy/ELGSj6MObUDvnD6OA+fsYvxp5sO9CN4rcWU74MG+tP
3vH1C68Jh3LESPhMHti3k3AkUsO6DvngKu8+YU9spZXgOEYHw46wNRyj6l0R9mHx0TjSYRJeIE1C
/P738ZAKipTDn4QvN40in4u2FPOMk3O1lqpYFvZuggH25HC1XtZyMimtYLJkCbeXNJ98Hnh6iFPm
tFAN/czi/+dheIhqC2WJfLbgRGM5Cmn58oToWFQk1zVa1YMOHF3auhOC9vK2FA+hHp+g4o1EIb/i
J2GIWeewN8+GdLGbv+1GwdTi7YMb+JENE9BG1nMTJ17LjyLa9QJT5ZiNloMF1j/0n5bACNos3F0b
1uXqba9Xa5JvbVjHjs4jsvhhTUCMuHmyW7BeOW+7dkezvxn2H553Ed5sdZS9oeNsQBuWDZf4Cn7o
0VOCzmJf/jXFPO9jcXHyR4dpP+O/+DzW4b8g+7f5xb94ILzVaoRAYAST2lqtyRyzuGNNIWWNuJ93
kPDO1rwFNbhyiEm43Fx3o68zgpTkyPt51HrUCGe1svgo8hOuTX6vtCbBDh87sZ6giLP/dTsg/PMU
S4KM7GUWBob3XpisS/mCLonDI3mmyZonXq2OK2e5Xo9GjsOJLq0RjZTRy5owzRw1XpfIRFEMVz3e
5boRnsZPQSC80WjtbC1nwj983MmE93Q8jiaABPJFd4wSts8t9jC0LkjXypyuFZ1oKcrBgSUR1Ysj
x8vAPp0uNlyREz+M4JdZoOTuaT6nCmEVj8IIMcAyo3aurcPhEPFoF5AnvNLFRgDJmGGsRzY0EwGH
X/jBIbrTonW5iOW/m8aV10eaVCKU9yQAqJPCuYroEPEeGOQnf366Oicyvhi75+lkNBEZfkPSFSkM
T0tG9mkenOYn/xTZcig/xHwOBRjSgR8RXH6/+mA/zoCJi79ypkDd44aV04ox86GcdhZ7vho8IB0z
B8vZdrNh9qCXSUiPy+T9HlNBMEEwT+z5y4TBRM3ib/EMfI6PzVWN7zJXiLzRL5b3/vtBLZj9QlMk
fLhWJAnNl6fDp7wKrj4IFTXVgewNv7iW2f+wT4LNd9jy+Q2IFgdWPSZaiIayZchTcKAqGo+GfOEN
b5e7bD6W7HJ/R7LRKqc72YyUk+iGvTedxX+rwP/PkXxKeALMpMa/r+w6eSOmOCRwj2y8otH9mLy0
KcJsAx4SBAwGdpm8T3n0OdBgCPbu5u8YtGyIxW6ygyyxHmW+5oLcdG32KKER/LApaaB9zwF+LHl2
+F32MxYUpyjMlmfA0MLiNSsLfnI0D+bRIQnpk8rbIUGRDc/r8OaM8tOIZSg6HCDtTQ4RIIgOu1H9
kB0fcWj5w2rDCfjKnuxuG2hypdx6TPk02jb3WC5zgE5gXhvkKv+WhIvfscYdjg0PkAwBgowtzuke
SgsLx+Yz/HdyIaTL5ZNWJ6dSHk75lymc12SaDFknObHyNMsFUbVCVruNXHjSxh3D+JH3y59uIFGz
LJ39NqGDCmQGCCmb3jTDfzZLDwvPYshqEs/ifyVIz3IXAzqD8g1JEsOZN9vjrcjz3QpWUXjlXDbT
DdsC+dET1gm5LIw3vJQc3UkEnmvtuMjnFFKobEPu8WAIi0OU6I46TCC9uuHhf0Sd2ZKqWrOFX2gb
IQIKt/Ri35feEFpagCgqYMfTny917/OHq2pVr+KcOTNHjjGSS88ldQnLxGO7MReF5v7vabHLE5cX
i8nJWHstFouWNYxhKKguf/KGeI9u9gxY4bEIqRfApzusgzDVXfLerMvkWN4TAIlR41+a+uu1Ytd2
n0DaHw6HEpMwfHOIfaGrh2ti4ssdbodEpeEWgE9i02xib7fDGd4M7A0eCMJSGFmEof0eb76xju9H
B6/ttrtfNjx2Vhu6HOcVp6jhHn3QDGu2CHnSLNUwZPXJupv9NfBcs4LZlnuRktCy0Vy5xQRiIHEQ
H53wQTyhCCH0HUMAth37MsCG6POVDLs1gGCuwMxerFdD3PBga/CTEklvDMxSl4hooeVvF1ue2hrC
MudZgZUc1H48XLawPi8j+c7L5TQBB6F/6zABEOoGc34Z0MPR0B6tEIKZE2Aih6Eh9LuvS+OCPCzn
sVXIOyC+Y2crFwLc29qzdyGsv5nvBplrU8BKYLoPt7zLZmDaEwtRqDjAuTT2r5ANmEfsY5hJH//l
MBcTAwVxyyjd0mW0JYQF3Jy9i3shAEwkBsiNCw5dDz4qFQiGOnyAP708BvPzTSa78P+RSw4QSiNa
bvEQagO2KEyb+OQJ8hORG3sNR+KI3ITEicqMN44ESY9warVwQ5T9VcMS+hJGeJR9aQF+c7Y23CNJ
hIWYAeUilPAtvhCgS9wnCn1Pgpf8ZXkvf5lSjT88eDiDn0+yxR75kef7pW4wq4tLJVJ32U9NO55q
f51eY4drqVsB4IL+kNp9uUYk8S/rAGwTnP0DJJtg2iDz42sX+xXwk6M2e6jLZK5Bi2FpVA1TIZ+k
pPKjpk0s+CZwPz9ynYkIGqWwhBGJXPQQ+ghSfPbkJ5JpvnyVtj8nRBeczYN2MjMuboLCiJ/l6U2W
y8mSXU9sITjJAcZpRSRiA0w4DXb49XJMjegWcCXkZvblPXGUhIwxn7J0UJPtO90eKd1EMrIIBvtp
8Rew18PZLJgFMlT45T93rak2/GPbSEAhAVmth1uiwTZkG/vbMDxaIcKr4XZ96Urqs12t15G1rvE3
GDzpMJYX5wjuBmWjMSv3BcVkY4imCVmiQ85jiVmb3K4+1FUaYzFSZjlnUrMVKK/YRcNmrSDDk4d9
kj7GyVorfQLKGcrmcaEGRxa51RQ6tKWwiZAfkGUNF1Iwkt4utrV9g2siORg770oyWXEryB0j+Bte
6TzswsU9Doyvj+zpwwQRepGwQhqQp+ATOxSSUiPNGQNkjTY6F1Xqlh1kFyrG6TXwSTJrXmjks9Z0
bFjb4VjqPSiU8mufmmK+Wq+miUN1AAcQqDDzQZZ66BacF6WC3Jm852MLy1HumImGwpORQMrT16zf
ErYE7E8rxX2vcl/2HUYLogPHnKTz6xI2WEXX5OkRTX6eXkWPCiBuZsy+T7XgCatCKYDR4NASJT2u
h6ArXnW1tYo0WW7ITT8ctgz6d+ozAWIdL+JFw2WelvAWIydbMCvTlcfW+FwcKDEJ18dY07GQhf95
+NRIJ+v36splRetUOsysJTulw9yHv2/R9sxhbTm/1M+r1S8/Wlm6O9a6v2Ss/CNMwhISaiUeq58r
kfA+gUghGw3u34C5LzDCbrSfPow/9tiTvIzMzD+Hst/kDcoX/xL77tOyAwOGmMr7xP6hMCRpo+FJ
EcgN2oAcwWye1ofo9a2fJUvajAAVvMHVYYfJ7ZNegSFTm3e8V5eTWe5FaGRyj5I7cIdyUgunp8S6
jDyCfKJFskH6YPibDctBogkiPR6qhwDj89vQ0+znglmdwBL5h5AklDghxZWCYPjf5wM72IOi4PFM
eBbAY3xdno+w9YTaKRnfpkNKIuFgx3NnFJQdTaTmlWcot0+i+iBnrEltmZNMWpsG96nuJaPIWWES
s2qvq1DdaLMCA3tbndx+2qP3KNkpfrNbxKKbaGyNeXvOj9pZH8xsgicg7Pnhi+Rb/glAwP9SNiTs
azYf2NXn9jdbLGaLv7/J34ReNCcmPJhA+JBypKfOdSD1oZxqfMxXv7fZWc5qhk7ydXnPJ5SxNFpt
Oa+RsAaCSXDUfqoYDnPOYfqDfF8yaSmIwdg+/8tXjR7YkifHc6svLEsYmE42knuCm/k58ReB/I78
JgiW/ezeu5LNIj7S8cGkI9+Y4BYK51J2WsVOUyYF73UfY0uWNH07qi9Jcp4oMiQQ4cRBq4iOELw2
VGr+NzidkA4yU5afW3GWJOz+w4mY9HKb3tMxOPcbExJpCkKxWE2sLeXjKsdpESG3//TUUA9viEZv
cw06nDxnIctJ3VDYi8pedA5Gj2dI+g2lmpOWLhKx9A8PV7kYU9UmhXNgG3wYcXKvwhy9LoVIWiyF
R/f5GsmYsOh4cWv8KptYFopZaMU9QdomVicfw1Am3/CC6PZjeuwde/cxA2DIpuQGhGw3PcpQKk3Z
t0SJ2J0eCGdypVZkudPpyvjsdotBMdZxZdp5LwqkQG87bceYm0SZfMdnXQKRTYgQIuvL8jzhat62
H6c8vPPo37G/4JLaJtupZASnENrJlPlYNk4xY+jBZz8ozqpt9cfjw5i4zK5ks8Yc79BLJdZL9CNQ
8fCgOVK710h20BURiHiNvgDgl8otMUmogkLzFsI3SDl7Rc6Ql50s00/eS2+L8wbn11/k+hKlSfFG
dxbFHWnL63M/wA9fMELinBDIzzbX6MKGVwIJbGqTxybwkzBfBccsOV6wfvEAo9zY/UZDCb3C7pXT
QoiyPI1P5Ox8QvnNoQliv0JIXHKSVC5XX26wJCwBsZ99OSpJN3my8mjlCcvzaHVzloNmWgZUG19n
zWHAsUT0suS4VP1kK19Qwgy/VAWwouNj4+6ZvMcx03sso98bUx5sdGp6WPZFjCRZ7JfzK7xfAnIv
C7PwSjij9lpKsSU3BY9NhPxYad55/QhgvEASkgXSfEA4ZZYJpFDIFxC4GcqwjJj+MRc+PF0ocjgm
fVMbS0UMVZc89+UkY4npcpdyk7D8yRjJHDFyscmn+F/CIxkS2XEBrUwyS6DxQN5LLihvgitKMv22
EblC6BSUUf6O/ATtVxbezrQExbtTsUo2J0meYI9SbX7+OGVjAbTx5MEJV/jGiN27/a262JhSlBAn
IQBKVSw4gNyYaP/5g0IcJsOPmbL2TZmxCSX3c8j5Jb0VlIAUhps+/v5Kh6f1vRTAJ0B0Ar8KlJh0
OYOEXiw0ZXn8ki1LZny3JCbvSTqPXZLNyZ5pKUNQCV5qfpESj9upi3CQxPzhvX4RCncFwZB8WZ4q
iSfIs1wL2YS8Zp9/chqnrFuh7afwxwUqldWK8oZ0QvjofDb63/rNBrKGv7fvjhB2t+wx2SUIsAJI
NF11+AJV5cV4ceCBvczl6P0c5qPdfE6KJiR3mMq8JzU4vHZsGGQB9G05cWU7xZ/t1O+bPsXXcAVw
6E8bPAVBcHgiP21fXliD90+kAj8KNfY3Z5dvy21Eji0//ARGEjBJruV/5nryYsuV2Hziys0ezUeC
4VP9T8DCJqC8Z5L0DcmgNAX4RxyqQYxHO7lyG7mAgk/Iqnmj2Hh9Fp6UNUA+ocF7gYJAaL4v+fdl
P9myYuTsZAFBDmuhMaBxw1I6+X+i0pJVJeXzyeXs9L6LTQDg3EdbzY8yQoqfOPJdqZBnUs++rUY3
HcmiAgkGLACI2U+2ik02zTKV2wkPJMRWUv5NZjNO5VnA+qnYI7qsVn5nD42KcrKm8PwuuNbfd3O9
ob++eO1gQUhajI8XL4/kUKWVBdKNOcQujI9AIeR9pRwqHycsLMnW5PLKSyIFpazsNzRnaZN/a0cc
JT+VFLhWWH9eungoPy33zGhurup3P0Iw4zcl0WPt8M+UkIH7pbyceMERNFr2cymPU6IPgJoDFZGf
Ej78eymPQ84WIYJTCnI7/LZJVTmi5MZQIY4TuTFYh/dtTjd9WgXVJ8OXeE1ED+PwOJM4TtOKP0U/
iKuhOFwQhRUq9Yb0syTRE5kGPZixAFaanaGJuU2/68S7DOUDbNqG4pHbtoXKztxb/mJjB8l9pPfK
BYsbWj+Kb0ZlzIwxBS2o04BWQixSV6qDrjkl/e02x9cAOsEu8zuu1r32TGb/MpwxYCqFVw/n1wAd
sAt7KKDl1W2NMdoXpu86ZhGE8cJ0zWmL1IlH/eCqUCZ8qij6HzY5fkrt0HD1AXYAkiU5ftQ/Iy6N
0aLGA6bnOu2u1r19Dv6n17B/5Y5Se137pXelaDkx6NBnnhunk9QQCEJd7tw/9x/hm4NIpFY4XlHH
/ebBEJMPa/sca3xR6iYk516F9WFMvWO6j5B77Sp+3pNkLe3enLT7wr76eBvid7SIn5YRPAznbd3W
IDqu5Kg4S1GXpuhxcHMG93jiNYS90KNL+8IHLsOdrMFNNp0kkU1r4ZKKYd4RWeBLkgVBQwPZQZgj
tdsvi0SCnIZ+XjynV2dfsATcp3wYqP9/gn9XEskHXY8MzxDpf0htd3dKR753WlGajSVT0ni+crpn
NhBFzdqR8lHyGblJ0SSJwtGR4kKMIjP3v/Th6EnpVMxyh2XCoskI0xKsKUEoTM4YTEoWpfeKu1UB
9G+UYWJQyDMux4aKscVAyRf1xt0RHZJoOEQoJxmw5BKwyYanLU4n8iPMFf2ku/ItSYzuTpOMU3IG
yFQKw+dCWGXG76Urnhfk2aTbZf/JbiUs98/dZHjp05BPhh1SEZ1sQ+5QfvvtDIHfqDbe1B3IXyGt
NWfZpu51ZR0SPdhBcqN1zht1k9RJX7QVrxO0YN/UAotkv/lXewzYcWoc1h9OYyRYmWz8Giwdonko
WQRmOlSbIkBLJ+lE8rDES2byP0Athx7OGOxjDpjBzSe2j+GAkhn+ggHRVm6Pqfsg/RI6DCRfSEvJ
xU0hJVQt57R/jEtU60wE9BgJdhwZY/PKdHqYPrb5e96exji2s1mdvBdjtX7a5qtsYfSprMnRVAxU
JjDcUiqW+YMJdfQ+8SBhjJMpnLJMhsc7L/TtJweFxRXQggGd9UAdHBX3Pb6vT3/t2envjTeIj6cO
L3EnoIuELTZpINNI7zgoWE1GElmXfvPHnEiWmAwroJPTUpLZeC61EEOCYdZ6kufKa/xw5ZVq/TJ5
miWLuPvzemE95UOGkFfOuwEDV+6lz8CzYTKUBSOb5JuOohz/FByXfbMf28W0ZRmeQM540YwMZs1K
cYdEjv/Zb8Gn0BwdJ+y/z0ZNNlqgBa0AYnVwxUX+uJGBCeJI5GHdhCvC5w11Knv7X0tzGUdgLl9+
ORbXRyzc5ayEkQpng4UlByRv7oz25bP33D13Mdgn7nk4zAwiVOY9cdtPJulMpoJqvUJY3TxYqYzE
kPzoxjYtOyl8+quXvQJg2rCz2aSvzwKV5ZmioBPN4n/5vhQ6cpP/ia1uc2w4+pCphh8lH/Qrj+UE
gbvCpUtxL6B5XgKFvybVl0ReMKJ/wwlwjRQLgCa+LF3Z4eaq4uhhQlfDzmBsEU9254W2bq07mm9i
G4b9Eo4UbnN0fvZiQsALyrjUzdPoh8q3BRWceZCYQ7EuLJ1u84WpElKnnkJ5PSTXsMEBeOU+ZaCE
QHnuQHcsdsYzyIMjEMrBmCEWeFgCAEnY/oRGnnKK0kpQN0kRpfxhW+EQ9rnJpk4t0im6yLk/mYB6
0toabci0gFbAz3ja4yk5FXIztlrDKuZyiovKSrSv2LryJvVjgZZEnNVF8SdbfkfmKADcIQUcezKn
h2XemRBsXf3zXtY0NQxnIMoeKiCKoh9Z41IrQ3WfQjiD+ULB/JWeNR0zvHePwZM3qcMv63LM6cqK
YMDXiDU1AcVH3qYFqHKQ2jOcY4TFP5exvSpsY8fKoXcjfQcWOE2PAryfSfc7Wc6fs2iEMuSDvEuT
Dis/kn5tAI2Xxl3hSVlAz7AnBQluYVgw0ybrSh1Bn+1TcbR6khTKW0gKnEJtmfpb0jhQ3O0wXAiM
ILAJ7RABieXvwOESR09u0rfHTR3REKmiZJAf+AbDEckl5fWHwsUfBlY5/Pc92ULSVGH6AnsS0b+9
F8AbxL8ArJcSRG5S38QOG5kM9Ls/ZcaBbHJBQv4FZgJOgl4oSITcWuAPTD6SK8zVu89UrqUgNzog
B74SDpK4T40rW0KOXjlhv0iioIeSe54cPdB78j8rbCXHBpQ78tEyA3yjcOGHEC4KhCsJ6dHJNlj4
UIXLsXoeCHrzHwopv3tjsUqRwXrWCZUCdgpXYLtlQ/DQBGiSPOHIfD77NIHM69P+/MQXeYW/KFSb
CFLOWkGVWY+BXABZNGeesDxp+XGBquQrBq36Nm/M7BzI57cRngSf6KUMctwJ4PKN4alxAq9W8OFh
IfTX9NdIS5hIHx4DvA+7EmGrKS3c7Qds4gUibl28hS5bWD6jJKVZuF/S0ZeCYBaG2+HaFXyEWKOE
BjsbUJ0DhwCt201H/iyTUvhI3t6fG2cRIR/FEXkCgxoRcEIF9YqldPyafBUIChQCYB5R55VJI8jy
yZkMAJMTMEKIEyIivalkGcUSnqhL2vBiL8q9C9KPpr8ruH86FnhNBYCSlz2yWvwh1c6nkpac50ix
Pt+R91BACWbSCXg7OXf6pg2BfRhAHe67iMWCxl+NnqbBRUJVQwsbMyPsSdjkH5BDJt28Qf0EBlF9
wX4KoO6bIzfN6dj/vC+tMokuRYlTQOuJMZiOV45/M9F43SxYvyR+IU4o2E/ntlKsbhhZQ8s+9c6Y
SLkVlMsX063sm27rHVz7LByxYRyf0UMyNdhGnadmiLYmT7z2wRLUnjKHR/r+q0GBgUnbgUqB+Hf6
jYGpz0PtMinbC8rm+5MxbjYE47QO627CAKfroobcgzahFTyv9vsPe9rGaVT377FnkL2c5hcNl5yY
g6iv4rI0vtup6eBjzaTEBJFd5V90r459lbjLuXlrWC8sSVtkLV10aijon9Tp+ig9/XbOPzzS170X
l4t2tckSKJAoTtpjDWE7A8taC13Z5sY6um6q5+85puvW4mDFPBge5qquUoyut80bei8yGpM/Vbfx
qY1IehAm3RlWZbXX71HN7HC3jpk6Z+K6cNyddlWHodw2D6xToDZIx49qaJwpxVJ1doEICf2HTq04
ntPsUHopI9UurpLQ4oTPbB135rSDFmZyQUYCTdz0Cq1bNHplBf96ygg+4IVoHa07eDrvqlW1K1bx
QVt3OKY/aLQELJnSIhkAxj0Mn1FdVpZfkvQ0Bu1RY2CMzAlN3pE5eIS1X4Wtj1YuZrKOVIsJx7Wy
Onrx5ui9IJJF3ahrfG7f0jMVKMOV6kE6MzL8qPRaVG7xIB6kA6Mr7Un5nVfv1ZN6s+7VPVS1A6XH
CspCNbj7eK+jomSesScgGbR0koo4pDXVM9CZfHwqGmQfjeF5gA1TLxk1pnJLRuUg90S8n2GH/+ga
kKiZL8C4dayhpG0sqnc0Wt7DiYOOd4Y783alQn/afB+phDE0cPbA64ZBFvmg8LGr+oQLjkhXpv3k
DLY58f2yd2ToxVFSLeZCLDrrzrpcaVPYoePm8B620RfAx5nUq3RSHm7c6t3lkIBzHMzYeh/HQvpH
izmtDQ/T8p6y0nvvodpyzF9cu34yhodlXqdFj5rp734LcemLuh8eAKxaUnzK6dGzbaP/jLoXDNuh
wtGrXmfU7yZedNZ115im+ZRlFymInfex0ssvTmKsFc3XiIGmc2giu34wXhzBEaXUeVPtTqgE7FfU
a3fVv4oB2i8nbjnJMi+sGlsNqtjKMfAD73BYrNijZ0bRWjqQ5B/579TsI24z++Zew5zFVeewmU/z
DuxJgci3j1ag4TmIEWxA4jR9MZqpA6auXNx8FaF2gcdYWZhrcUTlYcWIa/dYM9oPj3gagbkyufSf
sPWwysi9FB6f5ufnbrNbv7E53x4M5zAlIfOm0qIUel2fMw4B4ZjOkFSkNX27ZheKOGs4Ycg3wbXH
0+FDJms21wesuVbXVXZkaJQa48IV7RnTeLjumg0eUuLlvZuTLzlLyF2YK88wObyIioeDr2HqKIOY
/ODazX6ilRG0g6hXdIbpD5mngkzJyl4e84/SAoIEqGTbqhjEcCFOUBon+DQjgVEWRnOW3l11aQQw
VRphHXsFg9GUQakvOGc7FBH91tPRZ81NcfXeyMV2kK5v3wm8bKPEY3x7NKVxXmmrdtTTPkKGbIfN
+RUxMBoBrNa6SWuLqGRQ4RXrqYrbbtAwo2y8+eKL0Pp74pA3uuDZBLCHMEI75LO84dwm+RiJQDRo
DeBSM0sHI3IfnUxocgx2TkFwyQCr3iIwrS5wvK6UfZ30l8mGmMqZy3tzx7jeQMbFiz1IhOPw+nq4
VL0aL5skwBboofZOISTLzDnPzqMLCB6NoM4YEO80RknFoNFTUGxwQFKe5Dwy5wFKSq7POihBNHhp
JpYBzCRs9c7N6blYaa98hKUd3iWwzoM/TFLtZv/C0LVsri+why3BeRHlmdD3X6MmYrPcNpo7A5d0
BydBDX4RYOXR4gO12KQk2rW6MhCMG5ofoXtcX0n2m9X4/Mo9jr08wOP2LOa0rSn+GcddsxUgGDr9
ZI+SNY4A5AVhnIWHCTqj5vDMQXtVyQ68N4wgb1oXYG519TTIO0yH/XvdnWrmMhyodV6oghGpqR1M
GFXaweRRmGY5rSYpUWmzg6/P5TsOjTFj0q2XYROgx/UqWsecHTt1h5RoE3no2u8AtnZ7n9IKOnQi
zP4o8y8tryIXoX8LoAprfdFaP3oFvXz0I6v00FhGezLMCwKkF6MmnKphG0znfAZNhpHjzb9ErhMi
Ja/xZtG29VyZmyiCNF04xMXJw1b4iGb67NzfLlFMWbUAaU5UyUHmmr0W5/7q1rabYGUv+5L13tgN
kDwErYz5nIi2BdApkILhhYFg3dEVkA6kIsXc/I3e1nXMJAnMqzHhxBXh77HSRrpvckeUzNN4/HZw
PxUnBYPgM2Tcuf+axv59AaljHONo5d6HpzHdErfFEBaTmVjwgKbtUBnh7hgoU6OfeCfMfvud1YOc
5/De6qt81BwcZ49VvIjGeg9TWrs1bq8fu3x02eirFxFqlV77JEWjFAnVcUzheh13IBfQShGqU4yK
ZmDeAEI8tReL9v66e0VMYGbihh01LLATXgNeNk1z+CIH9pW5E+Tvi3qlYc0wzx6D1sUr2Kz6plBs
QM2Lb97HWj69vMNpCmimj6Rj1QCYBMK5pWv9GuaFf05CBdXYw+Pi8sFNd1RedPx6m055QPvKZPDF
HRuhtlNO78MO6epUwWwM0RiQ3dF6AAXTiUmc6z6/WsX4AQxwsYrfaBAvsy2il022uSLTbOKpzaWS
M2SnoziSES4NGoTOMffqucYRYgDhXffa9nS20bwVc2JDviZp0XGIQpuOa0EbJybmxBhWxdR4ztmf
c4iVEdpftVcOLpO6H2+zJRaRx9n5NT/fscFwuNNjwcAYrgVHXhUUu10cJviU3Kxqd1noZwomla4R
13ivArJrsED0qHc014bzCtQpqCOZxhv3U/vGkKtfopz59lqsWt2rfpJBY04gx3mrZWFNsNOGR7FR
Q1R1OQ3aZq9jJrNbIwQTJN0n3lbqstVaNJoDk10aIvU5Ufzh3UdzvY+XGgCCe1m+0eLrTjsWeeV9
h/wrN20E5WP9CRU32mhDbRoNm73OGAO5XT7gBy+j2wyxqZsMTISGVxA4AHhoLHWvgwhM99AyxmQi
LX2g3YA9FQTo6LqPQxUvXt1OkV2vmFqNJP495YhoD7mnGMb6SqG/MXtiD9VEPSmDSTusfn0cO0Uc
NBkIcfcqhtLjlv5z/yNKXna4lg3yEAxrcN6JuyHS3nvTRo+t9uhKFXBMe+YDD4Ze8exFNF/rgAHa
97ddESWP9htN1mdOmD5/TrASP3bjFCNk2wCn45N8fIG6MWoAxHBKsjjgQPW1ifp7jKaMZG8PIVOm
jOdAxUnLj/3D+Ij5a62MC1LrKXNMGpDJznT04Z0h3uaC0Tkc59rbZvpYkAy04R02Lgccv8hUNKwy
fOihmHdNGx7qWJp76ohJ9tmuoj+LVRuzZiDA0lmL7Bh+C+H1KCJTzAD39VPUshg5UwGQ5ph7BIft
aVzaMa3DpgigKQu4pLx2/MbfHfYtsYnSVIhqeGXpiCTNjns63FfmmiXF5G0DMwWbDwWnw3540ERE
y2DJmNEOPsMT2uwvzm0AiA2Cp0V8n2lakDxGJpyGzH/2LoX/YBa7JiNE1KODQJXHGbMAEeKhUkVJ
1msDZiTxDIdDBosgY+PQK8yC2cp9fueImRnp9KNbXfo6zY5q3MKtl98q6ed1eRL10e00Yck/6W1W
TqP/fkNpfjcxAoayx6yXG7hcFDAAhikwc14Jfq5WcZ61GrhIY1p/nt7bADsv18RoBEpvu3+ELUxD
5YxhzZkSzsDUEUHb84orItcwg6l6DJPXy6oes9OMOJGPiLVkUuF9QFSgFmB+bq/uargS6XisMPMq
jJgk+DWcEi83GQL38to03snyyfYfXgVxVJzfrmi1UAeT/0s7UNrn3zfxO5Jb092hnqRX1Qb3VJ3z
p+GAMHZGYjy5LaRKiUFIMrtOvfMh5pA8HEGO+De7LI6z00iHHvHpF9ISzAH1OOhcxWGoGJ5YOOoz
nLDty9v/3tcfSy1hSMFmYToWJsohTQ8qodsALtmgXj1WGbOl5DXVRStolqHW7tXG035d1wnS0Mau
8dNQ6OiVHtVufqdCxzcQfkdHHxR43+qj5CXBu3ujOX32YmVze7fs9xln19Mp7FBBXgkY73x+6sD4
7SxOD9XRNtkphd8Ig+jca7+m1xIMJTegkDYp9unRXTwlawfFg7OrAVsAB47i2tcbDy83zH65v9bX
Q1u6JA33zgp6PukaaxD1OAzFDqZTO/d1c1/TmdLsyzyZtDfnP5i49LNeW2MUd6/DY6+zpDDG7gCI
XV3WkNZa+J2nGC+OcH6dnNdPta//Jc1R6xdqt/GapZWLUOe2vyL3RCuaZ1pQJlOTgWNvZtHsXkcs
V0hHMamosxkeSy+ALtIE5kqVQBy/WdwzFZTWze4RrluGUrqaoLzVTn2VURk1UFm2Z+LGFQNJfE6D
ByceJqMwlrhTZlFbxlDTg4gJ1dlYByZpBjFQ5DssdCcmzwVU58RD8h7bt9msga2ouktuoDYRdpG1
/4DudqOcckqYz4Z1BIGkaoLwyBVQnQS/M+Ddl6NxCSjUlukYC9p0j80wTr1hNHr/Zn1k6L66YiDG
Y4RV1x8+QMF5Ue1Kckxiau/NVQMqbyuY6ZJ12jXil1+aMVwCdaJOlEk0gxHDMR9cb94/aqv9zKry
XM3PjW7HtE+UoHc3OzI4y7kaXvzsZnixMP1AsQv4kZGdYcdNLkS0irEKiC7bBoGamIyykob4sERS
vjgx+5K4CZ+AnkDlXJksgyJk14DEQSo4wGAEkbo+PQ+okm/UtLh945dD8kuL4TjCvKQ8lAcy8LOf
zDL36ZNLnmbkXDMU9DxbhqmdJ2weUrZqNMp65ZRjJCzmNMg9E9yW4cq0FbF2J4CUfnOJm1P0V2DA
zInwYyJtXd+mL7qT0/dSppkaNt8YPJcJqN8y5+tLk+Ppbp1dbOkmzaURRpPSbbtYdA+yMEnJU5lL
f7MbMzEZUMndC6ed2C3xicF/pvfYV7gXrPIZ58aqsTqzp5wbNFcpk43lA/siYJSO08p9RbVRGGP/
rTGKYJ7PsJrCTrP1tjSGGIyeB3N13TN/vVn1VXDkwivwYzrZjD+6kTVv8lxgucfogSGicSA/I4Q+
DzpeGYxEvQzLpXjzMVPt+VfRB6JjPk2HJPBBOiynGBrVcyZgUMRZOmESnxoCeY8iJN5Swipe1RXi
x5W8tgMrBKqB+9GklEtYT4DOiYeeleF9r+CBiRjnGhZLq+FKmGxVrzHFyu7QiGVdpBv+NzhneJlX
seHWK0AMNehgForkn25QBtZDOeLGQhU/of0s/dwrsXX5OBMoK2JvtG4MG1MTu7W6d/FvrIPbIpm9
QMai9XXXARd6rQrcGkZGvwS0vQF+Jo7pYgyNY8SBdQo0F2/0XTlogEC+t0/f7F2J9HxtelwB2UEq
Mv0CSTJp3lCl03vE8DAKzVUcgqjOwSnA+DUKG1l21VwRW6j7ELtcRpNTFzpFI4ygsGnwmnJmvojG
5fJmg7gFrdi21fnJhgiLR3BVlBFRCRhqxoH9+AU5uS/bfxhJqMhJB83w3ONLPBDWUgfWV+Q+YrcV
uRV2JnBKQHNwqtvcsD0ovJrRpjTlcquz71B17ynAOG5pjRSoyeQYNB/2vcF4P9d4bPKXp5K7gVFj
0IAg7Df7K34wfGnVlg4kvY+vLsPeHvydOYc2fgic9EbTvnbcUkaUBfnFyy99suJT5qj0pJaV7R6D
x0bDboDuA168mY2i/I0DXOkwHL2Nr9NDLGSSyfUgXiCHaPWeZ+v0l/hIytPeUbwfD9dX2BO6f+QS
QdfJgjFpOY4OGkOxEJF4Z8M7HalbQpVp5uI1o9D4AoBnsJo5ZxZOW/dvTEhhfPbgNtKOXjW9Tp9O
YyKqFZDIOqjf4plXwrq9oKZnXI39vsu/B22L0sV9rLjZb+w68Gm8+8YP4hYV2iWgEZxcIteP+lfO
79QHzGcHWDdxclDwbxS66bsPqXaY7k9TDM6wb2DMAgUCRcRpWPYx/8HJJiXNgYQCVwFeQeIS0Qnt
edsz0cTX3qX2Hp1ek4cDhGFx7Z4PMA6xfygrt7N9bc+azZjtVp/a4c3Ua7ieD/tMdngO9Zbf5O89
LDxVNPutu+++sqxIQ+CrqE4z9vnVvBnkpWdcB0bRPUbDisFO6DfIpHh56Coyt+AeKmeXdKzsN6Ej
Je6VEQmx34GDqDEwyMODkDPjDLzbWnY69ikf/qPf75esrb6q+WnVgce+60DPh2LDRvs1aQrDy+ld
e/QaYBtzMVr6GOdK9KDkaIE5zTK3aFpXVAarZPbYERXuj6DTAVwoIqfuNTAPnSQjWsGXDD8Szlw8
qUiM/NuHUXIEOuWYkPaYBdjKe2WHiyZlQkgzmU/lLbam/sH3f8craMtDuk3l7835rZBnYE0JgUeE
tnTAITILf0AoRNRrDtSgNe05mknSKqM7zM++xISfxex3hhSWWEoTUMDafVAY5zIQ/iBFTRcR/os7
lWgoDJdINAgepivSFc/4pjCrhPon8uvzAR+amTSS+dxmEuGChIqxnxvMbWFb/ZtMgrwNNfphC3NY
Y9FVAYLkDrANZ+BlUs1MQM/+cypIRTk9B695vr7jTkgM51QjsDSXcXDVbD43/t7L59L81X8uw+tp
UTQW+Iftn8+tzF9grEUzoNZWunfahnPz2McupzE6jpF6zJIfrLNU3a1bFkcbP1BuNbKPv9tWw6ev
GegX6zrnRKWb7TbudotGFTjasphHf48u2BIzZ/slL03ICQ8fS0WmtlM3WDFhNbFk4sJGug7n/pmC
nhY7RjglZN3OxBwoE3P75EqolgYt/o3XK10l8YtTE/k0frglJIaBMjwvgEYi3b4B5F/ds+Yodw+a
SvboRvN0UPvnbsPHU64f7V+7ZJROI8bdRs5pmPo5LRM6TiCiTuQh/whOiceJoOMH0jIZHfvsZ8ZK
aeGTHdU+jo1WtHyWVqHQCMKITH0Aa1Iy8P1RShxM2ZXeGd4e5ShgYIo3vZPdHR1AacPKvBO0FC9u
eQnT+HxF2QnkVfdPGFaozF09QweCaJE674vfqm0SepgCps/U2HLyoBswp5ul3KhLDGAQrDaHTG3E
8Z6hsTSUE5zEHMD/6ApyyUjtmhEUgtaTmemmUwUKpu99jSt5JO0CAdZItJqD09N/zfR+3c/HZGec
dUw24ekhk9nzWfMPx5yqco/7tFdC+Eptxu5of3ggLVOs4s4TJuVI0hTBygpum/eQMXj4u5r+ndQV
6xYyhYt8AJJUM4yaAEAfmtIDxy7gZPYnqxJlZulyVD7w8FLBT7Fu31F3p5Cy2BaFpYOwF54KzxhI
gWwQl2A4w5+Jq4pitSaKIIxS7cc7Y6FNaEm8WImzAtwDCUV4w/M2/cOUH+C9xvCPb69bjNi7wAg4
TgzAc6RevzjD8FdfxGpSK1rUNVCV1saFGyt6M7Iw+CS3+8FyaH8zbdBo8xpQsiY0SSOr03QKxhZ3
2LBAZ82DNOqL9WmN51VlP2trx2nAjMXY6kSW3sdR196R2+XHKbum++qz2Xu4mZo/6ZS5JLdmcGn5
F8gVYjBORqr3z3hS0Ko6QoAfR1i2Hs4uDuXLK4cDbDiEuou0aZOoPubHPSld5NfT/Gg//jL8Yiub
qPyg90PDhkBmWNJVfeyM/Z0W4M93a51P9u23nt5/UhRYi+fVas1qGDLB06v9SwtCMliRIz+a9xvb
yMPpVeJbnnopvTueM5hnKXBQPZSmccc6RfYus18rlr7u0lJheItGXWGPr6tip4X35XNLx7eepgo7
7gIZkEDesC9JyOOSyiIaU/7iWDPKni7dXvGklYGftCAabqfTNSZZ6SmQXmOHmd7+e6I3fF59vDjW
DOhwAWNiBiSy9AUkAZYCxPCbz2VTG6lr5R7Us9vxJ5V0vhzAKSqau4ZCTDo/J4yO+z/Czqw5eWVJ
13+lY1+34mgeOk6fC9CMmCfjG8LGNohBCIlB4tefJ/HuiL1Wr1g7/Hn4QEilUlVW1ptvvhlf99Qt
igG9mawuW/GdfujgU98PQ/X7FJ8O/v3KJuITHckcCwSz47C69g8gSmS6UJiRkAilHXoVGYjCC7lG
jRsU5y5CWNp1uKXUB3WOKHukvYEbhZcl23rwmAJo3DdGqggKXKnxc4Pwb45dMElmxJ1mbMEYj1nl
xad6VKyelHRv2brheGHsNoxpFaFHqiHiLzBZmd35QAOsQVCLhJDePQQxHwKsFFYX/MyskBKmQlyH
gEgxvxQUk0sqFucS4KV7XQHVIVW53/unpbYCCkJCqQaOPME4Q2yWmzyNywdFS8p0XnyUHxXq6XnM
HMl/0OTgrDVAhd2lUmjby3eo1gbTY0kj2GaTp1MiZEFKDE0s0HcD7noMTyNiIyp1Aq75jEosBByB
Fcv3J7Vh8JW7HjmLRidwCCyRvEz5GmXlQOMbadMtt5TOtWPvAt5MZM31mWunbgn8eXg75f6RXTOh
7c75ntp3yvfAx0CALGN+Ima2IIXIF9nu/K2e4TSdQrbdOHCQ86huVOzihxc6mF7fzLS5bXY5hDJo
+IBl93wLzGy91MB3arxWGCn1kMqPVA+l9t95eSDbwk4XYt1w8uANJfxmZWT238gAMtPtObgmhRVg
EfOJR+ACEU8rdD+M+1sBAe6WPgIoE/dRi8dDwU/E2fSFeqQSeTOFbLEn+DipiLSGRlaOVGTAfnI9
elZ9FbONs8KeNEe+wZ7c0m1so7bUxTreCD+g+gZF46d8k4xryZHI0a/Q43wIosnzQB8p/6T6TJPV
S5SvEgBjRgK4MhXbRrjpxEqbrvXxnE9R6+O5rj5Qss50uIjjy/A+uQ5OozrRFtBksttM67u9Mr3P
eVzsQvbfFE5P1v3LYvd1HhhUKZS6JsmlDrHUVzhALdUgQ4qMKBoSTOgtHVqUeK7IsXho78QM71J2
JSQX14t6gZxeAdNyclmcjzEhJ5B7JL4bPDBUFv3jM2x8JOFNt7tVKcztV1P2iZ2tRcZFHlBle9d0
nBkQ78I+RY+xQ83N55uImzGINAAtOKtEXEMnzwjc6P3TMi8Qbf46qJ8OMvqdqknzMvCU6HLtGNuh
uo7IodoTo0Z+Ibsg5zm49kXIpqAQAXxoqDD4hCQcUpeZ/vXz4XkIoY4xM6MQIyR24g3VDPjKfnMO
aYVqLcUFSaOAZIFUJEpX7sbpS+0jcKlurSQukaKk3jxG2gQ6DHM82SbWeL+w2NG4kWKGNxMOuZ3B
39nDNgfkvn7YbxrIAdVZ4yt3RLpd2LqRhpmgdE6NhaI6ipccwrro13VUHSPVvw+U9D6wwwtcyi6e
1ggAl9ITbbfG8YKCn+P65tFemCVWhGlslqAMmTVpxnWYk2J4DyqSmuEvhTe2xG5sUlQQhpQeDpTo
sRYVsd3kMPIoazkk6YNSgTUQWl9Z7cYibcryHbDNamfloAAjIQiiUpdt+vwoB4hbfridwQqtGhRj
qk4AlaqLTMJghUKNEFqQJ5l6bWdDzPfGOzcRcIA8xiZd76yQqeGDQrWSjEekHLZdE3cPwBDGFng4
+gj1zEsHTorwg9YNsht5ZMj5dVZAY4RX6H6CZwkcZnNzml3qMQptkLW668Fl6eFHs04RLGV1vkRx
IZVjtF2KdkNq9qiiMS2jY6B3rhMi+qhSmL0TC+qQykIYYUJAVBvasSsmtYXB4lDP2d81XQYOxpRK
RA5Rafbpqqj5tawq7BYonYipXR6jWB17cY0MivZ9mzaQZ96ad+eD3mMtGBZq9zAyw3NC4CFZD5+B
kaK/+vxpNJZ1tNdvSggOaG/9a6rdfdNXnyNGIEb9A5rDkc3cpM3kY4/KXzK6L5kyfmTsABYXuPij
h0+VwXyUjxQAxENyzi6JSifecFcwDfYGATm439678+70lbk5bVHGJvcPv2OLe7zuFheJMIPJgBCW
JHkTCgEZmgMLKRN82drqnpqo5YGBXQgBvbLHUH6VD+r43iGioib06B72/hrfG24KI3ndVb9sv8Lz
QfEBFb4TGQoKkhjP2Ok7kCn7RQx3mDYx04694qdtwt0CWvl1n9zdrk0FvgHa5O3ug1WIJcNZPFnF
D+EFcjarRu8K9E/Z2VhdHr95XOySSXyIkMPy93pIZUJ9P0R3HMf1wrXXsbYPsKs1pIIvu5p6o/17
1b9/45BGbXbiGfsMly28Z5jUpU9VqpuPp0J1rJUaP5ZH7LnIslK89kZ1IQUVPHStHv7b+QOn2ZEA
xo1UZbuHyLUzBKUDqq/LCC3g1qMmajiuPw2gEqJZSgdTTkbh9NxTstuyRIg+Tu1YWTGAQH8YWLT4
icxl/vQvSxQvhxZYT4TpRl6t+j5M9U/1c08tq47ORn3O56tvBm0VoTsyvpPpQvHl3mFoDuCeK11S
VQhWoXhrQQ7/tu9EInXYF2TeDo9SSCptFqDWlJhjQa+YaDAm5jgptOIKU8GnutA7LoyyOa6q4XnS
vOXI99LVG+K/7+UbiQn5cgsbDGjlzdvsZ0RVSS9xu4CTFVrfaXnrIqrtVG/WlByrc9+YPdK3Ztg8
IJ+U/oIVzhoRZK2mewTe490jaG3oqUBR6NQeRuep1aW+VGNh9VlMUBiD7vXotpM6NqR0cDnP4X4j
D580K4MaPGgrB1R61ft3mk/wMDMHlEmj4L0tBaGeI3Ogje4rdmsdKB9dNhgHmM/egDCtl2f6uGrl
z8d5QLoomacBSoikUr2dJtUqD7QlPAB7VdzDx71vm4PDO0WAnBLcwAOdJALFfk/oJjH71mZps8qy
Ik3OW/JVfOGT4ZAROiPRxmIZIriRnMpMs4bOfnimTjQb8XMfVoBtTnfX6V3pUmQHhNWvjVBB9y5F
xDHA2XhMnvdIm7EHIYIEkqAfYxsIK749u32zC/p8fYa70b0N+7nIhZofKilohhexhYV7RyVY3LHk
OAJdsPeJ28ID3X7Q50T/NqzcOUKnNT4PuZ2Hj6pKalxawjKHEOXGa3THoBEEDR0jOINGqVHLgt0G
vkPjK/S3wKShAsGhJbMm0qYMCZZxbeq+I0uy2kMH/bilbBy3C44mcEyQmm3lklAwBevObDfE72Z7
iZ3mabU9HBwKO49h7qu9w5TyeaehGVtzHajrVez82lWiAx6mZozbt+PE/pRKissmUiJ7Q1ylob+g
UFk9dZ2ylMMMANnAxoKmXReXkQWvC/Pcr6AVXnqw3h1CSC5bAr8ItPQ52VPZyw0U6pNcqDDIDDIO
nZIwVLcMTBI78B/s5WFqjR49eE5LK6Gcxm0Fg0gQI61nJszHwN1cZntCRjAWDbfrPIfgjmv0v/0S
jIkbao7xacRuUB2ecXUgNJ9H1Hh2D1l5m5DkdAExy8nVyOF/3cL9Ujd8B7Qclh71UUjcCNFkHW3t
5Ixrgg2YK9tv6xy2ZoKWqU8M+fyp76gz7tuiawMngjbDfoLEWHHzPdNB0dO4Rq7NBo05Qw0idXF8
zRlSHQfFqG07Z6Ej9F6m594AeHZNPTgyTNikLitSDic7egRL/wxZpEBnH2/GgHSIc2dFNpZ3Ctrz
CrFuONSHbEukC19ppK1uHV90XA8uWrHGt7O4T6pjwmbgfkh2MAJBODu2krbQ7o6gPZ1rSnaSPr3+
1BRlB4F9dgPw4SatVxqhYjDymB8UKUCK5trZmKyZks4u2n1sGEmIEXqGm1Q9jjKTHLbrFT6C0xE9
lSucVwiKcGX3iENc/BO4iJ6dDFZyTMuAoPf4gquy7lzu9Hn3CHlPI8/QG5MjpfRJIENsm232iaTL
aY1efwO2OaPkAF4CwbehcxtYGOhLYMXNdHif3WdFxtxinjWaTw1TNPVR1LadLiQ4s0i9PNo+/QNL
w+fTHT685ekn/wFCOFzCclVKkg2shPTJ/ar+Ge3+HGJa9yJJp8cZ5OuOt/OJKSmg24MaydvPdebO
StY66rk6UgsV9puDJCXok3PoZHsKmK8DgzXY6SpesEXuLXgeQFPy7zqEeHobnJCMJkT9btVd2Xuj
RtJ0LmTvELX4BGy9QMEhKzKA/KY7AXjWYAcxYzd7kDUXOWT9QYCzYxezYUG+gV0JL+zedkjzMro5
uhAfDivPBdI9iLgFaejnktxmhDNxz0P0qxsfSIr0GfxtODsDRsaBPR+jBFQ+wSe4f6jkN9wjcmWm
zEHEvnDCbj0n8ZCKhj+IMUDyvehey9Cg6HlKmGM8bjsxeTEkN8/nv5odOD5ohuGSfmDp2IxCxfZS
/t525Rt5Qv4N5vCwYfUTgeSrTj5U9DD4DNj1dSE5aCLfId8M0HKxJD0NOcocX4yc8eUrj8u7/VCT
BXxcErkTCA0ahdM+EVvKJfUIVjYKUduO6Pp8f2/7398er3zzYk+ymprORPDpU/+Fm8/ydJYHsMq6
s39C7OQEQ9n00T64+7KJ7B9QN/z6KrpjMnSmbQ95RmQay/5tuZ8/emPRYyRLI/76Qk+QBRh/ly/R
qgPiD9Xu+5vkCJMl/FLI+cw7Q3bDvFKEVs+gdOT49uI4s1JdL4GNS0FhKTgO0BJWVKGpjexMxhp5
pQ3VmxH2NyAUXDrlM0OvvEkuE0C0Yx3nh2TP7v/hr/sUgfg4UvsdBn3pb7/ZDp13vgpwoT8Hzc96
CIkybqAMz+pnd8veTWWJmcGzts8hjik1B58Q+ii/MziQW9xBqfv6fDccJ+As9pD0SGLX4ZNZ+IWY
gY+4cbkLqq3fRhRt8xU030LYYROTKXqjaFfvtMiXQC6UBzh08oU7fr5te6oS3EfEPh4O+RbpSQsr
N8ReQPB27JTFC3WzR2BuUyYGnEDgNkos7TG5CCVSwxe1Y9wBNAC+qKgNxWotkyQ2WvI7QqwM3IRq
bphT+EL4c7uUHy5SHnDbqGQE6+hJNQr/TDLv4j5g9Z7v5/i5FBmF70UA8aBShKu+jvaUhV7HitpT
Qfq69Wc93E3KfeK1YP44gJ3GC20KNT2AUbOzwt7WewQGVAmbVDIiheU7WTXQKDeHyG7GDRkJ6EHB
F9z65qpFhQJuK8jQwCJz2uixBKwtqscj+vXKV/AvFFpYsqiQvEilZUq9k7TK0v15WTYrgpQtpC5R
IxCuzyMF7x0i5otDIV+SiFanEHZhgfVcuOocyOqPLh95viNJSqtjH8ewaw8aiMFdnGNovqJP8fYm
qgvCFkKu8txNmFcSW5L0PxFKgPLgzwgIAYW+hJ8IPQk++pvxLNGgE6uDpNyvZ0Dl/AXnA2pbBzCs
J6x0Kjw8B/tl3kUGVoRgdbjqm9H392TbkST6d4/IuwhkiigAMULUlUXkUbLU9sn/qOFJgXBprJCb
7HED7elIiTeZaVcCFn3CC0SVKbndffT0XjHeQtvD670Eey+jPizaeYg0zCkny4wt5iJoJOIN5Oog
kFsvRZONJx2DJHXgRsMA/HL8L7oqeLLA6gMjKX3pqx6ergMe8jUQO6WR3SXZ1auDvSGwqtcI38um
TAjV5OSwDVuQKZ8Qwe8VPfVr93klVsxUBL+kR3vr8LKpQeyGVl+LiLVG6x5QwfBBIl0zOK/yVfFe
TeoRRO03bd58F6n+2X5evx9oKVU6Ns2DEOug0EFYD8NYBadsHT8Hyvd/VpVj2F4JueV4C3X2P3Mg
atYaqLjP5eWdcgnkvEvJjdNbRiGro5ugAE08LW6WzESD1BgcBJZ0akUDbgdQ0XUWHc3fZ1tS7okm
xceMUl05tElrum07BoWLAwdaRuJVbPnDyksfSL5s3J9mCtEMsssZChz1b2fVc2LeIcHsWfVY88jH
SolKLIqkRS/xgUDrnHKJY5Z0oHAyMoS8sUPTYAQsGIE/UES33MXjI8SJr31Xn4jYCqv9Qx1fVwW0
A7JTiOwiqEEQkqoDqcReUoW8V4gPqCihTEKxjfd6zKruQpwpZpisrUJ9wHxATM8gedGFydSFly/C
IsLmBZZrJ9YXHjQb1RJhIKKEFGO/EIP6UHQiD6mGNh5pBrE6IB8BQXWIncQ8yCXf0AeUMsuZM89O
ce8+Po4g0MSUdcr3QhFCxZosmcf2e690qft19UEM6JT78xM/yGapFb48bhaGe9KS23bxKyjo9D51
Qj/RgdS6OrZnGx8Ofi0jvQOiTeradzvfveEw1Y8OoB3o1u2t+Nn94K54bBLajoqs0BGt/IwU9XpL
6ZfgxHb4STU2Zi4eoV0nXkQN55k9VRbK8LSAtHon77P2612fOnAZYQUw1ImVHWHipdfSh42z9okz
PB4QDromSdFCmYZgruDpB/thRVks+Jxd7ZOg9/BOQuwuPpAKbkxNmJpx5bL8NvEDZyRYLwgkTSmq
S0glp8jWbmbPUbhvx4dPPG7jS32Hb9yBA3KcrwfaowOvA6vP1iYfAjDM2evspHp0gzS/akYKekFV
tkWeVFcjkGrYSsCoBTwNMkS5HInVeMCjxwTOHwXkBg41P1vGJBc0O9YS2qM7grx1+FawEbi+1IGx
4efsiIqyuEzLobFkJLEXxH8kGqxCglmQK8javCWL4ZO4pTti9NfzR7+YXRbK9DLgZhhSDFFjw8CW
TX++OL6x44eRHT4pj7dOK9yr86oCSp8RjB/vezklwdiOgGmU8/Xw+q3LcqCsQNLAZCh2dn8v38kv
Gepk+RFrAruG9Q+wvoIOvYN1NCLcQfzjzH6MzR8BgNuQUj6RGYJiGN+PkqQeYjuCf8QsPvt3yjz3
9Z5JvvPJ/2hz3wL7p3gnuIp/7VOIwnBJsN5VhH/gB8Wm0tvt4u2Q51N4C4jB22npZs5qPckBhQ1C
oz7bE9ATmNokjAx7rE8q+wzTv0E7N1bEtbSVVzLJney6Ombiw2hvJkywqYqHnOLpM5qILpM0sSfe
BJ8SuYfBc+M63evmbrBiAbEbRPKlWGabYpq69tiFnQQaCbvdiVWKpvYhQ6+cERRxkrRv7CBSd4NT
pUvh6R71NZpBbSdeE6/dzv05LsroHJas4uegnt407rQlAzh0YDgaKaps59xX6vAAkLfT+ntCM+k6
rha7CVicy2A7dtVhTcDXDB5Nz3pQ7YRaZFHxDCx0oJ/xkR3gIbMv/Sf2oY9jVrFtN4NcSKpoPcT6
tbsjonYnv3Nx/4A9o1gkgLLZ9vH1D/hZThdorigiA9MCStG9mRmYnzVu8JUR4aLq3jZSnbjdZxUm
iP0bQQTkxUn2JkScLY3xc6BJEL0j1QGfY/PLBCyY3MLrQPuxLMr0UX6pCv7xH//n//3fTfNf2+/z
6Hxst+fiP4rbaXTOi2v93//QNPMf/1H+vp58/fc/bMu2TM+zTVNTHVezPcfm/c0HSXpbOfw/87Ly
zPpOQhO1bnp3fw8T6UBi97CmXMkldqZoLQH4nXsSMJEp7xZ+KRYlOCyrPMLVKZWoobRrnULYGrx9
TcnHSg0wjtHzNCzBMTvKDUJudOChdeEnXGMyURkoZ/8BX/42etwTUu9qPNWjrw+BgyebvTOWZLtm
yA4WmOmRDwBQ885lhLKaOJ01rMNA6Zu5f3trDyEJqvd1b4S5M4PTNYY9tEY44DbbxUcSsTh2tUVa
8a1dNuTe2d2bTOWvq99TrsP2NoIcP3jbhqfPY98oQ2YG3La/72NdNaz/3cmug0Nuu5queZbn/rGT
3bxym92tbWb4hNTEPVJnVo0eaRtRgibaJTp/u33UI5AcpjwnpbnQocqkUKcua+CURJ/FdgDYeOSQ
Ni2Qg1v3pZSuGW0HBTWO133UyOhmBHzzgTM8Un+qyErO4I5Fxli+qXtCOWQkjklBIio2zgdqypNR
U/d1FvmAylvgum0qLVIjmfQU2U3wg5MTgrvyharUsMwePw420R2XJNLIh6Td8n1HrU7O7k3lp/zt
DE1SLfAeuMsjgsQ71Oyazf7VZKAzPareLj9ySjl1PgCac4ZtShnHTCXvhtsvs98TFZk0Zf2yJGp6
WFx+PKo6y239NuCBhaEH5JqUReRj3rTI2pRryG3skzLTIzqen3IbeiSdQ8PCPY268ZGd/M07BVVp
YNiu++K/m2P5CLUlUgpGh3LQMXM4r5wGjE9+tSmHvW6Ol2i63IceScu4CrDxoOWJivkjFvrbgXtO
og2VmOKeZIC5fZWu1scqmX4dAUtA+jkBqWG8bE2leSo1lKUNcqlHKm2SXpQxY7yO4u8xae+x/c4I
yty+nFSOvIZALwTcQhlaN/6rUnNAjWDThW3EgXP5WW7OgY2SsvoOcYcjrptbuvfYndgB25XAixVe
VEItsedQPD+U+NRTYiLJKyVmIm3sd2ByeM7xPms5+zU8YRGDXURGM5+Tz7vzistReDbiHORCA6hC
SSXnOTiR8gI1ho0TYpIIclAQgddvaZ2uP+SeqU/542R2YCW7SPm6xFYiiTNKCJDZU8LYmSkkThOE
+m3viRTDz3PccgDpHjSRs15iuWmYyhwIDTa4r+STZBZwdzWzzw6UTG672CghxepokbSpCuU6QptF
9Q8xeO6YO5B7UHhP77Nuy1Uc7vjUw9NMzvGOoj7X8AiFgoMU/wzzR46lg+HK3tAZlIcscDG7lZm0
Rc67I4azp0yeOxBEh/4mAEVz5I0LL5C3k1jUt1eSOpZqere4jk+fde9Cg+XRtpFBhygcLw07Bxf+
crJiIx0N4zcgikNmcXCO5Rqs5DXhOl7j1z+/jER79ajcJRdgF1r3LP62EoNLQnwayR61IXk0aCdy
S3Id+3UdeRTSRiVzksNS2udO5AFRa4kmcVAVsmWPTUL9l/hBlTq6XNopnY2iQAYjPvYY2HbgJU5y
fJP3dpyffuW+uA73Is+Q8cjIZCAgVMUJ2EOilfUg2nsLhYpH93aaVJmXQRkokB+TkjC0Kl9TKzhW
aGFDFo4hECGYMMkj+4vtb+yg3wRQ+FhtIz0xfWUhvwteVr9YdiN1KvpqFqI8SFskxtcusr4IZxFp
4fnKiJOhcUE9BmJwzS0/V3LHcmM6U8iYefwlzbeRi3+Nby8u32QwPxjeMlq3S3Tk+b8a7TIZnjJv
ZLjLAJFpLj/FUpD2jPlLNEg3h8F2In9dszKRCs9G6PCtw+ew0Fw2fNC/TLTJHvNj+JI1eIkcrBPi
nWioxfw6Rc4EcbXeiXrUOCKpkNcl3SG6ROfoRZwHKZb+8xChcxP0+WIXoix8K4m8l0CUspoeRbSh
j1YXg/KBIoGoSJHx6T/nYKBhjQRIk94QAGGTF65j9PFI8qZz2V0iZvdYWcEN8bptsg6luzlvw2YS
1MEJ5CFcY5jvOTRMGJJIOsAbiOVhOcE2MhN7VsWmvNqjmbAAqtgK4DXznLZRGVsDof1aQUVhYyuA
JxvYZP9vowpJAeJTSFRQvv7aQ2Lk9ZVHxqnjwcC8v+Bx3uK3/DRHUuEempnI/cUisEnJOq4Efzzk
NRjFkNAguUmrkJWgdXL9J7m+XOCr5OqoAO4lJlz2rAAdJ0Hj5SZUDt5GRbxfIleWFXEdmv5T5P5e
1FA5Fdxl9ntIC0LQCbxAmnqILJBsMu3ZJPCcUCCITSQl8oFIwj5SsQIydfOlmBMZUdSoDG6pwfRl
Es9kzInOkRg+UsVZVHb4DjLirqGsgiyNslzJQiUn5IDxfcNAxJBhsuSzMge9WO/nSzHd51h+6hSj
/rU2ImoBjlWxNsjBsl5cmLKYGK7HbP61SNgJ3mojd65zXVbHd3F7xA1iwZrLx8x3DP+rrfrAi7dL
Zgqr4fFN7u+1MjEvKpYeKYIr93cN75tdcv75Xb3l3jy+4BRRG7IKSbqRewF1OsqajytQkQPnMFlO
6IgXvhmQ8Rs2GcULU5dBAg2XvofO8hpIkdiDPCGIjqJVvbkxiqHmBjse28tC8KCek2NPG7xERcRu
MCKIxfDUih72gONN/7LZYp8MTgppBlvVpAc4HS97RezlnmoIk4iZumw8vHyYimoi479iwlTxbsnW
O76iWALhJboygGXQyxiSgSHzSN6XKSDDXAYoqB2fzaPf42SEy5mwdiQktniGW8fnGUPH5pmzC8ON
aNOGB61Gd8aBjArpSaoLxizlrOw8dPmusGDS8TJ8VGwLVEnSXdZcXsyDXObOpCISlZgzZy7zQmaq
zJSSaf6MbmEuwBcDXES65cvrS7/cwhPSlYesSY3IGYtymPSHvG6NxTiUnIFeZybIF3FBHpB0Ekxs
iNUpjBVOayFbKW/fMDWcANnlZ4rq5dCIyh/pXFkgbpQGqFdOIE0gd55GYxL61887dmCd3GvAjWcs
1pIXekxZLB6hO+4A8YdPIkiBhoUgmEbnXun+K3eLjAz/qz5tOR22Qt7nvYFNr2ClGAeOVBDvofdx
hooQaO9yRzTj7Y5d9PpECqJz1oZK3+C+T4mojGtpBezBf7QUnguQY46CiBad3qRDix5N+WJozbaR
DETTX8cGEmsOx6OyRG+c2WRHXl9gRmKSQ9GfllMhV0Eskk3TMz1lVpQnB76AlqC6Z1yZ75ds+usv
C6st52AbKsMWpUP+myfeuzyWLf8r6cN7ym3Q//cU+g4P6ynDO5Ob2//IUfLg5KFL2wmHGHCy5BnL
C/J2Gchm/Lc35EbqcEt2lJxaHpbBB3mE6L2keYKwQmSk6gY5bZ4cIVAOu4UQ4DKT2yOTJkW9e3hP
oRZkh4wnvTHJ3NTGO1TFaX6TWmPpnENyrwjHyfEuggynrN0w8BA23c5Ea4gqPIwaGGbSNXDTNszP
ziGTnMSGC+SJpAeQnxhRpoGnJrNWnqC0VMbviQsTvgylMUZEAFfaJBdV+kr/yUuixEpf0Ye0SzpF
Vqvb68lzvzTjIo3hOYilgRaVydiQD14y4oYGMA4ssEviUUxAHvYZ0U+X2OIhcaA8HbIHxSx4RDyK
nK7f0VZSFhhLMhUOSJXLQ5dBdclIU+Xsxvj3EWHscI7EZolnJKNd5pb1/qQNeVa/ren030f+22ak
26kJ+c8LydNxxvawIWz4snD0C5AZjXrw+Bx+y439NkLcNFEDO0AUhBb4O7O583HOwU/aWSxkqspA
k8nKgdhIsqN42FyEvAl9qjL0xGWQluk4dCWGUgbFa0aF4uK1Q9M3+o+VWInfNV90eAp00QvWNDtC
wIPt1+tLDcjkHYsCVCVLM+4dBt5nNmip9JTSl59tuB8g4frzOzulbXLYg/ErrZB+uYXOex2ekmZx
JOKIP5QW77uUFHoca5xn/OABCen8rlnZdqyVu77L6ixbCFk3NdZm8ZztQCQZAvG58fzh5yfiVMk2
APGvGJ94VPOJG667uOPyORIf4vXH3wMTlvpvYAnvj7CEdru3W+1iNTMrlKzzOqI+KE6RScBYvKe4
+BR/6BojayHrC7mL1AL9JngRaviCBfsXonDsJqCQyDrBIiw7id8dG7f78hIf3KGoV9n/DrkSYOpP
wJXr2q5hWJruOJYrwNa/AFcXDl7vSoU6xQQEduu+SXLCNrxXwXpHhmBSwY48L/WctMt3j2yya7I3
eruq9f++D7W/6kPXsXTVIbHdpDV/bEb1eF7N09NoZ/UO9usOioWC+188erZFQEkn9qWs+0b+ozy2
0b+59F+hSv966T9Bd7p6042TZbcz8zRS9J/8sHxIZFWL2jZVCDC5N0L2+Rw0E9ao6cLBnO+LfzOG
NP0vHoNnGLbm2oZqW672x/t/WAfnqN8e7WzrEBkhlUWBFG8b48IsQqU+pMXZDaz6c62vx6750Vrp
v+kE8y8a4KmmqhmGK9CaZ/yxAXf1YR2r662ZkYMTSYiHEuTEQ8zUTolUOW85sJcJHGWmekrxORMR
BMG+BFYqcBHF+y0zKv/qeIqy2UIm/fVT3pbPFYkAZ3I6iO2IRZMizFKPH4LJWSfE66hCYrA6l5hS
cRYI6pXxGWuOl4PdcFisvUjkEo/BA89KYC5JcHttEWWP3yLfy2TiABiL5IpGsJeNtPnRUuhG4tyo
G/ShWXUMLisrRMmCK+vqvYtpOvEWP1k1tVQPyRX4H8nftPh+xLJNE4vCnjv8+37X/8p4/KHf/zT/
zNOhabYa/b4HSusT96WnDoMSzI6+ihCfEfcbjZAXQijolQBjLeinbA/EVgj8JC67IF2/W16ewwvO
BIQUTFM+KkiantrP+HTplpmNegYuPVtjb2iDWG4HglsK5ia46Avuu7PJKNjVCH4qz1aerqCeZLZQ
Xl52fDlrOMafpYmQgBh4WYDE5Fv4Gwg2U77DHiLATFeLlmWDZ4lTwcOUJcKJxMkSP0JcN5XKM1QF
2TwIjLPasvKK5PMB1wZAYsF2DmdZDOgJRfMmlt02MV7sbIG1FYuLNgr7EVmb1KBi6Mp3mRAci0+o
GJLOLp4qv2XvKmc6RO6XChQRi08ij12jkTl+ZGCzzCsMNCjnvh6eZx7/0zHUMKO/5Lf8Zfzo4QVV
Mi9ac7RUzNFRGkVMFKiD98mTgfPIWDwhGi2quirCtIygHtk1CnDUMWKlEtBKoBjZCwpA+PejyvwL
k+aptuqYnm3rtm78yaTtzOJ+N6uLAOW/OC2ygQybXzBTlhb5usQtA8tOD/TkhZ5F52xw/Ny+XKyS
eq+P0BvXmdw/kyk8Z3jcOmL1++7i71tryfr4pyXoD611/mh6rKe3xSJWiMFhVNaR8naZbGOLrBrU
9gYquXL1R0W6p5TlKSjgIvg95gdZUUxJwxZNmcuwE09LUCfxMaDMp9DtBnDQ/VNI5umAJMyoWSC6
Qba3FDYi8StUcBfq+O9vRlP/YiX7w938KUhx1U9316yuVKh/oVICV6rg5FA4Xji3PAeB+wVWF/zc
2pjAUwJIrSM1MKibhbIP9CPSDBnXKt9OqP1zjOuMdnbfeBky8s+4nTe0bzGLC3ElREX2GcjoPSfF
h8H809IrrKj7z2F2Qnf9Goh9s3BjxcqJxZMu895xPzEE2FY4+hFqL8gFydCUHWuNef37/tH1v4qU
/evY/LO3VB9Kr7ZqGZug9eAZqFe9HqNsh8nFZoOcp6Kn76ayCK1fC82vCZQeo+dkE65HzlCCDcYL
ExZIUOA/2XcfkTRlVGClqNYCKPeMtU+GN0KltzOpf0V4HZIWxe5eoC17JtvvM9YEZIhSHLJuFQAf
ciWBdX61fsjWpOSaFBOqeE7qQlol9hl9Ekq1gbjJdpdnIfaPCg4MRtlJy4ryfLnFry0EHK2XeWSP
xtZUHgTmrvwQTeJzst7I8FR4CDqVt2Swbr+k8NElcSh0dMY0NT9S2OCSNIGDpTkOZHP2uzjK7zs8
5Dpji5K0PoFEziLnIU05bgL5jNgkLYA6h1XaI+ooALWgQOA9kUA91LgEWd0lxvSR2q9YiiAb8g7c
ledK4Folw4X+quNLz1iZAwGm/t3YMP/X1HEcR7dVDzcQV8iz/uQElXlTVtpOu83Ud2/Yu6Go8fjZ
wWdLqllV+wf0+0x4HKnwsyg5IImmx95uQC2wwfnruSAt4fnxDD6IendPM0jngFc4BevPgnyV0d8P
Y0Nm8R9s1quppuG6Kg4rLtsfbVauHO8NRvY26x0Wdl9vYY1c3kV1H3k6Mo67pYb8CdBHZiL++mbA
ZT135hikxdn/eSAshhDiG2nOVDCFGUCwZtn2vAxKw9830zXFbfvXdjq2arq4c5qr4+Xz5x/bqa9v
ufc4P9VZb4dq9p1gdAKIZZGCgyVF/dhF9W5TXoM2WP8Yt5SkhUUBkYqaBsGBpRY6J4mPjVAu4Rdd
OkkCgVkocyKWQHp6uwcL38NyHDdrfz+EpIMkTAc6DD9QxoVHsp/qjwRh6rU9QlOBFJPODDSclFqg
ONZB39Ege7UkwsKBgNuC0KWHcYfec/a3N98eoQZwNRK4NPaeqm0Ge3+WawfCFoTtfZFUqMYHO0R8
k1yJn8T4d2Fhk7heRuTMAxwfupASv1VW/w4qmncEU9ffR/at9EWMnCaFahq4rE0GT+JIIkjMeVvl
S0e8ecX+TaNGTWLve9A1z91JUp1j0Ug6p6h9tsrExg0iR5yYCOIPdW9yIs80VgauP2Mzmmpsnk80
e6Xu0cYUaUO4XkTXiCKQNfXtnf3Z7DRHI2gNkQahiVWSw94V4tSNsnZwpZDYgaoIb4qmKoMtDjPJ
tMF6xNACy55Q6skrgxm92SLeel826KDC3oTtDxHYVoRC7MHlEm0Kj8blgYULDhmJEyazBPYpe22O
We8HMFAQ5OFWSO0TljagHtkn15x71pZNnMwOPPPgOEU2jR8kzTMWsKXNJ0ly8ROWVkrS57v1iXgm
tO89YiCMg2+o4CJt3Ll9JwhlbgPviXKlgmTHFNYmNew4SWJAl6Li5myNKODTZ4tDysv63ifkKBwH
rYcm+aWkDIqndQmzHFJOiKQll+mc8MG+UZS9nmFDkxHT9G5kOqMbi/Ymkrsh2VHqp/QRrSU4M5+5
r+o0nQeD8BKAt1MgXVp3PqBPdKMfzmYnnM3uS4qonubFtFE7Dko0rxIRwWw9SmbhnW7iGbok67wu
cOpL59M3CHxODm1kayEarcns3iNxvlQAQ3v1PX7cA5LldZgcnr9HwvXx/0k7syZVsbXr/iIjAEXg
lr5T7LsbQjMV7BVBgV//jpXn4tuRVVH74otTVSdzbzNFmtU8z5xjxshse2dXetojYxADnkceLtl6
6ajzOTIkdEeAuazq6XCniW/bAWqki8TwDUsM54daiShaYakuPpQnYfsbwR2LlhR/vuEWTxVz67B6
uxEsKWyVp9NgWzGK/+89IHSO2n224qNYL0JQtIUfIvLWbMyLuWPNdYBauAheWCgzV4g/NS8fdsbr
0Omc7TCzhq+3aW3nU4TFpzGzSXH1+VV0BnHzu9sbOlSCdriXKgFI1v3uI9riGg2a6fQ6nfb9obPW
pzAs7fV2Or3rwqOGFOpsHxTIIxBtAYp5c1pgAHiP1gPTCtK8C6fQTHEi9s0tn5YomWqNTaOMeKLR
sbn7h+M5CJu2NdgLcwj2Ggs5wtOjbWlhL/PqvhkesZCwDMO44iH2qrHY4MDcPawD0HlqeBY0zXx8
nx7tKepa0lnQQoFAatCLCU8wbkQcpp0+OQsbfoVq5+ERyW1FGFcqsI0GecK4u87IZMr9mTASD7sw
TemeiDm/7KXd52X52ItQoU8bH6WuiE8T9oL5Bymtm88vXk5n3Pz4R9u/dyJ+yMthQsuo688OXqeH
7BKlJy1JSmhVK3WQ32Am4vVkWXD1ehOUu8XT7laOlvrGzc1YLFuZ7JxKW2/nXenQEOsgzQEEKIXo
T9cirRntZZFoXbBMwiqOuhr9+xO25g+l82yOXzuUSOPT/oP5GJn4nbAAjzOmnmx0S7ALLI6CgGee
BoHIzJJDwfB0M62xj3Ix+jbE60j6AUBK1BF6OD99OLz0wEe6eFp3mImjML4hQF2s9hbz3kagrj/m
dPySLZEPPdeCdIIprIOW0ScPTvy6CgZRNi04KDSA+BgbM3O5gly5A7rZqh8qJ7AqszGegG9M3vXb
l9epJRsH/Ty4k8nC4h/hNtZyfM4nr3e36x6HiXicbjWmLFPt2m8hHq+T8ks1ZR442bw/pp00uORz
7Wi/7ssexLqT37v6l09YXa/2oum12B+9M0Acz9CStN2iGi7JcbhGXWzlKrrKOL07rTyFQC6En2Rz
yw5yhk7w37O99ntRwmSvyqrONC/JFJF+ikx/1PLSZ33X27LfziJ1WrsPuBHI56gCXF8u8VNdSAUk
tB+6LkCYDSSqLj4mCwywr1gZ/75HVEyimXv1vEdUuSb5msbVRvEQN0SRxPm2s3lb+cde5lvdwFbd
tYqb5+SqC1cmd54vXz7czPAyzOA0TU+OzxiBO/1hfbj3uVd4Fj4RAS90Nou/bCpksUP8tcpRUd3J
qmp0Fbnf/bVwlHvG63RS23Z2xi7D7omJjPyx2QhV4QmTWel0LT8lRetvq0Dxe//rfUVR7Y8TrlWd
7uueS5CSvWrRzgTQCh4yufHtCsvlcyvQECSeeULKLgxj7L9Ibtt0HWTImp37xkLCXt5M/vs+kJXf
xbyfG4FTIWmUACTlZ/X6x3EpHa3/krpFO1uILuSKeQLLl6k4AjV9xhBG/Y3FciByS/Gbogz3k3J0
giFWWo91b5GRE4tI23ukJn9O5h+CbICqqosUfIjsvI4TpKuwA2ad4R5h9Mv1buZwWFjtHs5I7JDV
zgIyiNEQ6jCEzHWYX825cQwBWYTOMSVoLy4btIcs1UdrLdyGb2964aH+JnlofcB4P5jeQh5q0uK3
z2AY6tEneI8BfJhyj/8w0oiESeAU6HK12V/qEcq/PkZ/nL1fO9TOvb3X98urndkr6VBiXp/Vtrvr
OaSr7wVKJ/7YPADtwRnesZTiHRuMRaf/vy+i8ruG8+sa/myW/riGct5oWf/1FPf0KirizW7H2mY2
MayJE59nhPeIhOqHNa7wdYz/8t5i9/KP+/r/nYHer+ep6miqqpS89wr3jOwO+PBI7VmXTTzD8uJX
vA7hUo0PDMvf3/+f7/3rmWrObaPp9aOddc1BYxVkZgo3Q75OdvdxQOC74BMMnyPoEiwwppyAv7Qi
/qEy/X3if1XC2/R4lvoGH96+mgPdG+iHTW8+a33TM9lni1ggaz6nHjydnsyQe2G4JZbM/ssl+Ieg
+H9H0e/3upqi6Kr6qy4sa4+2ktu7OA0iLZZHT/AX0PwQYQce1/rLae+K3/f7kgvJraz2NYkN7a+y
VUft9ZtecWlnaBU85SDjdRPppWnqALSxEB573YmELMdBXiQPs9gY9L/UMPcfrIVY6wxu+2wKAya6
DD40sv77nuj+LgyIk/Hnwf16Iq9pKb9P+qmd3R1tWq+AKsGReZ/n1wmAL+c66JUIKFIXM4jspSwn
DowxmKk7WMTYdC3CywdNIGMFIpqNMfvLwf3LFvvPg/tpbf3xoHY+VZOfTud29rHS8WmG4raIy0Ce
Xdw8EVu2EKPfgv2wRZZELGVEdm8pF3ywMHz8N3+PBcu//eT3EOhg/ffB/evMqPR6Wk/rolHX5F/7
f7lXqj2lozQzY4p43sX+doO3eBz07MIRYVOSC84eF9Bf3vZf76Y/3lYMMH+ck34hy7mu87aEn3iC
9C3b+zoka33JimR0+sun/BmP/nHz9tUuM79B80r59cjqvWdzu7W3dlZZP465S7xAfx6tNsx87CkC
0h1mten1RgAbj5vU3t98L85GkHLOo+Fnpq/W8/kUr9xfZpJ/1OF/7ts/jkucpj9OQ69/Ls/5m4f4
bAI4+jytwfUiBtTX1iUswsdpyHba3RPw2/WW696X440m2WYyKU3TWW+P6/Bs43uZMtgQ8fzfl4hz
829PPIMLz3yPspv66xq96rbtsR5ltXiE/of1ECitit0VtN6sfAwotTL43wRy/ahbaWM1hJXYUQ5G
mRUlG4Z0P375C2mjoj+PNm8+YPIOXFrfnOo3uzPc7RgridIGIDFIgosd7LPBRBSPEneD7+oufkvm
NBYFV4JrGOGgEas+VRDRrEH7N7o19tfIsPaTu+W6yUb7Wj0dymTpdlGZfr7/hjgiILJsxE4D/DFY
RDEpv91Vcxgk7m0qftNIc0YxopSRR8lqj8WdksIM9OeEzWNAJWaShTNtorCf4FJgYOZ5nCSuyGAO
Juf5ZHb1XXJfzdlkghc+/eYHqS6bbpIu2Lr2zQ35SNQlhJE0Da7WCJoNqV8kvCL4BCigmR2LfVNE
c+lmpslwzTayto+0JrB50TJylqiFgknfDrxZTmlltkvgfMr2BsJKaVKuoSiz3992pel9CUHRsmjM
pTdSvkszfls9hD43s7onsLVtNBquF9fHgOylBQ1bSx7eU58ZI87PK3wgXYrE1nMluIyExrjymPRU
FDLjI57snhCbim+Xlas/g88XVCMVcir2aah84VLSPQC7sUjcFdWK3J+TdYCI9S3ydKz59BSy5xOJ
jQRnAlKnsORfyyFUmNQpau+CSL+OawLWxVIl012D1B9LGV6jenTGxCf4ZYtuF7KE+h2dK1ea3Awc
yWxEpTH4g8r5JgMCAIH/3w9AT0wa/xg0DIMnwOhqRv/3bqnol+f2Jcv0/bmFV8KZ+zQ3D3dH2qIn
JBoAEjsT8Wx63YFnOkPKbibFpDiONcZyIgQdhwpIOCX2Uvhqy4qsinbEgf+tndf9t+2N8seR/hre
6qrJ3pIuNTOYhVdxqKs23rCTrO3NTN1RhCpxu1oTipmjhy9ouBAQ1sNpO7iNP2zCTH88Zib8ywDy
r8vkP4/q1+CmnfRj/9pw/hpvMdgM3HOUUHqgAoluzzNj8hdF/435BSUOS/voL5fv39aoXdpvLFVU
o6fpv4avSn3pZeeCYuKUhi/8GZiB4G8Lc1WYz67D57Br40Qtp0fi4aJqjldzit/+vD9Nu0B8zySF
U2XOBvnucrgAO71S/Zjh8j38lJKGObFry4KaN8AnbQ2rmiXEf3+Af0hexOTw5wf41fbMeqkht9ca
ycfiOqyDx+w1vrjnb0YHyG7//V49tf9vm5o/3+3X+u5+L9tz8ULlAvUU2zmWX83GF/axcaRVVNDB
GF2RF3ksX16FS3HIJVQPWDRWdXjoOBGRB5z8Z2Pqg8UTpDthK0eEpS8T+xmoaav7jh62/owWnZgG
4g/PNbXGRpDZAKwwIkO6Te0D1a/DT32zv+O+GEPjGOfzhQqxsE7u12gBBdAjePc5NICoH4ernkj2
i8q1KDGl1Jy0WWphFlkI5zKH/cToxMSlUbEERwHi7oBPM6CtUuG1bw7QMj1K4zZCBqIj+aNqkhBv
tGuDRLjyCf8JB8/hJvlMADnBhI3KaaJvVRHILdU/2dyvPuR22zCRwNAh0ey3rVDbATwuTh5IRGz9
KevkY2PtnhNCofCCWimkWfzd2WSVDlZsIVp3s4EgqVibM1KAWF4J83+/R4QhxNzKWRVpSL5O2OCX
tI0OMKaWIy3YfHDLrRYYnl4HAIFe/xR80FECRWiGH+tKNcXKJJYF7xdOPCzsAijwMEyobAu+oc5i
KY3VuoC0wP/fKut59Z5XKjxP/1YPDZjOEFBdiZDgmytsiDwBnKvyi0Us5XcnD4BapLRVzxo8MObW
jnu6ux9oNC6EQwflTRS9vxZ1sgBIyvLA0UY/IbvgUU0VoD2/t+Op9ufmf5NqM9Y6wXU5plY3qt+z
5053rrvvQ4/rJsrs4rp2zQWzAZ+Jnp/FnfRtv5ZjqrF5OE2jKWXTA50y6oV+NKgOdzOybWuqRyII
c3ubFGYI+OA7H1Bgg1dvC4POtxpoa2xDmsNKm9o/hhlkhc7P0ea4IS2I+xIKW5OmWNGMdGnGmUGg
95oYzWjBJZJt0aBjkbKwB7hwkZzbXKptm1/s4zDjQcgM6r3IYYzuAXO9CLDpU9/gOh99vJ4kcdkl
qRIiqqbvNQADXpAfSnLgd+C3eVXf+/AvOaa2TPpCN4JDgC8f+U/M7bV96uScnYfXFOsu9Zasph0u
xzmuVn4Th+88hBIC346N07pgbUna9HX4cbTVh7SJLrf2gSUWCp+CzB+nY5h3RkTaZgh5Pg7hcyDR
AZhSZEe6CnIYfBP9/y2w6Ov2nTt3wnGBNMFqmb3jR25f3uaJrFsYpZNsiO8BnRJZgiGray0hHePQ
w+l3Qy12H1IueS1S7u8xq0RIUcJgWG05kcrVIRnjA+wtxqRaWeKv/XvUH8qBjAURGyJZhIDhcG1e
woKZtnWJHOMHdYYAdEuMBj8IFji5IsMGsmpN0PbLWRTQNQNjVDFOTW8rRqJr4zyUmGeLyid5so+e
Q/RZH3gSoBruY64Qiubx8UAwLc8EBsT0YRmZIxKndAvC1Us1n3y9kHns8VkV4gwrjTjZ3BMnPbig
NyfgA6QYfY86esRlYRf8w6GymkGwxZmDMtkHdjLs0A2AcSSb6RzzxfysRkfGj7WiueB/C7T4RXzj
uTm7ytXvcv1vIeFMn4dXkRz8GvXvJAz4pFudAImgB/0mHquAl97139wCjNGIcya8VKfzcbO6YJts
kp67tdlF3XLx8FTRqvjWTHwbvAKRiQ5f9rl4bsHAMUqVQW+/+6ACePmH2wYdqp3tYM34PZa/S83u
BDSCHRhKz9knqfcNgcAJueMsAzvza5CuClIRkDBchiUC+hZRwmNIlc67JtTvrO70FWWu4heaJUFC
4l/gyKdASx42VXIs7q8hAPdxGn4wuXW/C5fAmTc5YpdVm7yBwHLGBM+Dw+OMcq88D5+QlCLvNGAG
gnZysroy9E4Iv8vH3hiNdX5ND5HwaSDRqk7u6LCg7iu0ysj0JsfeRYQFZ9N7EslRJ7ojxFjxccf4
87HuC2GjYesjwz4sXDiNVO7X+gQlTAaRiIWuDkUS/isxYSIows0ndPHhVLpADxbaF3KkwSfkbgB3
WHxlO7x+WkDa9Q+A9OYo5gswqvUMbkMWwyHEyM66PzzvHqUtj4iehb6S40+9brWku3pt30GZXNGu
wL+4z58e9/kMReyURHGabORBjxBkomvPLeZAftIj7rJPljBNmYk8LTHoD9oRFm2oEjiCedTAtwbw
1dEdoamB1XC2eBRCI1ETfa4PqPVYz7BxYFa7nQi4MzsZeuCE3dDKvY7fSRa9apv59NgXvjlF9BLe
YoJlIW8xCOJSHUAjYIpFuhS9cVizVGDi0eUZvLIXTIqLlVZzzmn5xUibHeiNMHfpD4tM6cvLKTJH
wy+j+MqmWNVfPGQZ8vQGtIXJnAWcRRDkrwTxDC7H6GUIvkJvwBNWJ3BJ3qV9lZlKCDqDcdR+Gy8A
YogMzDdA7y8tbr9pfN2+YAGBl92913l8bBzEVwcAO2F3RAEmtegSdb6vO06hBhekJR4NbjD05y+J
Nhx6GIM7cQzAnTYRGFgr7PNEh8dpTsYr9C4iCaanoVKRtU0pu13oOPVZAwAQv/XEvrS8u++TA6Lz
ySVKJM6LRYYhEMHKDI1xNiq2qFYInl1KERTxPIQM7YE/yIdqmK1vDgMB/bqCpYJBBZ6YOSfbIqMN
RFJQK5BUXFNa63pJVPzmNODj3KPGSmiF3zfnqOuqKxZA4nPoHq4354ib00NvcN4/lv313SPhDLKl
OoP0p0+AXNCdQNRzPrDQwy0fCKEugY4f1aaX313mLEs60zeRQtzpgst4EyIxeS2MmkS1/dwU5yZh
S3/eMsrmwPy+tErgarTvjwl8A/D0bZ7PPztAyqiT7uAl+6irwQA/R3D/EuJnS7j1rnT0Uv/I1dct
6StNIDimSb5VNxUsNVJUiNn6vqZIpPp4Sm7IhpGzkTqv2A+PKzSnpEZnOUvusnXZ38HqocSXnSP7
72F3hI+AdRWd2oH6gQRLn7ZPbtGISw+gR17fyYzMTMa/4uteuEprRifaV9JSellQ0Vm34LREbwEi
j7XWV99hyBjkjsZq+ISv9Mj5Om5k/+iTBeCzgBy3Bmuv4+J2jFlw0WCsSzhBNjzm7zYpC58ZBo99
IC2kRakwUzOFcLX+d8Mzluib4wGeZncm0CboSUd992EtCht4qvjB/ubVospVv85D+CmKW+qgO8zb
4jxrwEbqfi0HD5JniJQB0kfwExKAWIof21dBCTLNBIIuNUzolynd4K9+3B3q38c5twchLde9HmC6
lBIi6FfpFEBHBSPtC5LwBWLz072CFa5WlX0QHvUD4zsKagoSeF3LCFfmVFapQHQcUIdWppFowDgU
dGOVlHCgqEsloAnvENQGpPg0ROz7PrQHFape/DioA2lEhkcEJkjBbFb7AGmeYQ9gXbsqxekUTwJK
G+qXcCPRFI/xL1Fd4ZvrTAKJEt4cAr4dHQ6fBlffFm485uXGXDCrA2/qViY0p+43XW1t1iYsssEo
inkA1+733W+TbkLR606Wl2reVhWSD1BozDQxJvTswLQvDT8NMyXLhOPJPx6uB4YL9UtLoJ9eD7cv
/pwfMmbnl/V60gQm7rIZkxMV9M8+1+2S268DA+cTm1Yij0DYsFCNyWeWLnYHtwpbTRCnkEVXoFE1
sD5jBlHG7/KnZU88JL/xvYZw9srdD/ei15mSM5VxVU2tcFhsNCSdXqOKoyjM7oVdrTXIJh2MWVb/
w6aFAX9cJ6mE/JeNGWGQDJxr4TVBDEhnDYDMG6gG6x5W5Zmd7ytz0aArF/swQCvj+/ZuHicESC4k
Vqt0ZoJq2Fu8Z2pcJuzJSDd7MWlU4/e0VuAAotRm5rCKXTZgdre+Mu8SQR9yehjG0ACFoABXT1vd
QDqa01vojVCCPTNfIgWVRQ5wO9CzdgdIZkGCLujeYqp/zBYHG/qNu8sUVZM7LnYlQhKFREhN7RvM
JqRLg/Nczcx2R70PYTNlCURR7PeB4QBKrmx+rtHjZ4+Hw6qPrnp0nyygz7YKfAPNWN96nZ2K7obi
vMnoNFyDmFUUamerasLrpkKAQaTQ2UL09HTgG3Z3Nx0hhPX6+CmfAL8/0ZWViLp9Ps3n2blXSQaG
Gu7dWfDC7oz1DEjB42G3ZfRgeaCbxFRuynQGCEgE7sgWXdruEgbTi7gSjzUvxyfDRiKWbdrdUcZn
HgJFVwtNHQ8sybHpiFzjhy3hVkEmRczF+MWGymCpYzVs00Etvk0y7jCTQ2OdEfmDqcc7Kfwft+Xb
fXwR/z7K51CEELmA30PKALgErmFlkWHFsmPWIWUczc3w4ctjvLPxuzCbFcNIffis+tMUX7YwtZ7n
Iq+XrRk9YD5DdFKIOCN63iaV8VxYxUiiM7MqZvIr6DfYG7qFrTPsC/iGy5MjwAtiTdRx4foHPaqA
E/JLl0bA8Ay1AR3JpDu6A2lj9CSREgcD0ElDxNA84nRcBAURT30RRlsEZME0QySZkf7dBVlAbHxA
9+rHUNpzi4clX33l+3mym5ExzxfKFw47XeaUmTg/j9YN+H6xYHSqw4LnFf0uG7OgN70d6sbCLElE
yIpRUWNBE8gHXCZXxTTGzvPHskcllaozAqJtfwq6bvrYMlQRUa3P8MgiA5ykrjE/BnnHMdjRs8Sh
7BsW2+1l0pJFkFNeeFjnWGeHc3Mf7NuWZYSCEMXYOYYeXI8rzXtAfpIF459hGtKeNrktW8liQqQZ
DTJFaA2mGDA1pHXghq8Ih2bypJGxTsNYynBfvp079kol4aPVlk5j0avH/bhadwEF4dpetQiLjwFx
me5nTaQeupjvGynwsMBSXxG2JFMuICbztQDHph/vw8pLE4LKE8Y2bBv8lztWFXXw4m73Rjjfuobd
IBgAa/52yD0yGpusJxKOGO5f0IcJs5Ws68kDAZ8z55KVXtrF8kKVQKAGIMlSwoOmkO1xD/M3kXEP
01ibdCmB7njcVe4wApWtHsncgOoYGxCzzVX2FqXJS48DMtB9FZwaUqw9cxV56XcvANnI/kq8QUbQ
J3jYnqnppL3Z5fI6Z+h4i5BLBoz3UrsF6cnb66N0XbOG5t3mnWG5E9pVCutoJtb6yUEi2pBGpYnY
Ho5Cejttau0xNC/73xJlLKAZkC6h2wEu092UXovzOfFZlDU88ObucqDKmrFK6kD6tWDl8en4p6k9
hrtj8gAjC+n+7pY7wrHvELUJHxVoYdLneet+7Um1x6Fp2k9GORIwTSwQGUelE2xqu9VJMwLHF5Fa
ngqQM/v8VTa+wtIyGWJLuI/INytA5ZD975Cmloyu/AUy2Lzw+BqNKDJOkdZdWwh7n+jXEVUiHEUu
im0oEV8yXCExQYdNP4V00IdL/qd47Zzx9QXMD5ys4RI8xG6kYrCEJkdEn+Cz8iJWrwyajLy8UPyj
iy+yhwtsjkhdtJnIPbt0LXlfQID8s38CCURV9oCVHeRTRvSWBTcJ7M1zTlYtI2XVeC8Rcl4DgNzd
96+zx1BKuu4rC4TK05LOQ4bXWyHyMBDIcCh8UfYHQh065WPyLmLoxylT2YzWfAh1J46CyiYEPCI4
7j4jP/MBH5zD588B3tYRH0YcFE/WT3Y774Kj8sWN18CB3Tz3F/RkltoLCFDlN+RT8ojBze+pdlhX
j1u2EDZIUzo5uX0OG1JIq4kOHJk3MFxZxKBtjrrzjrgZQVt0nHbSH72jiysN+osUY5b/IOHpNUcv
20ltMpirOeDp65jy0wDTPs3mh7j6x3CPeV83u8tzCPmvu/uZlMTofdwwozHHch2R5uZTngKePWNy
3nNTcmsWy3rZE0pp7g4OtRd0tgwFl10zUl+mKXWZiszbAcP8Kk30pIpPk+7FPK5TUrTmT0auTZWo
R/9au51Q96+uWpuf6XtzpR29BHjevKxmKQHwFNj+isXULksIieR6EuwzwkOVTi6WMeJlaIFA+t3m
Yg9FMKRznJ7ZAMCSDAh0INv4NrgxgYBPPO07I51wCXZ+FRkNWtAFFsI+bcmLwCxCFuR3I9hc3kmM
EneeKRUeus7zFI0q0EDiqwVZnr/NN71l7ijRY/wY3BMwt72l9LDBFb64SVEqTy9hHtLZ7y+vyTWR
ohrt+YS8ECIpwOvSrxyTAx6mQ7Ys9lSK2KCALaJsPqe+kVonoio2R0oGZCdkJA4biJqTG91NQUck
4EjYdHhflulnCMgczINlwFhZFlnQGSFFfWx6uw7V0nSIY1c3z+SXc/W/e/6xw1Bn3acoLdGWjt+5
T9DxisibnRQVm9sYbiVGBH3YoUugD0jCZQ8FVPE97+/U2urv0qj6rkYXKInOlmgl9my3obw9TVQ2
K/hKUNcO7zM0d9RbUKkgjLrvDmwgbQNupPN24OpTGqYWYauT2y5hu8NCpvSf5JvYXDFsWmLpI5nX
wZFitjzNcU3x6I9lCtAqLyzNdR59sMM4DFJus+J5s/jI3CsYDQnjRVgeVIyaLAXdx/Q4Zlzkgfx4
bOHRh3QWNYrmi/OkX8k+l69yX/fLBc4oxBnEEifMF3a2qc2vNE7tCRB687Ho01edPyzut+n2iOr4
aZOlJKToA97mljw3M6igo67Pu4V0axGcTsgjHKKkneRrOX6O36M2lrbFCKti3HNaGosEY1piGQw3
HlU2fv2YCqyrE0KJPA/gKyjD5U8+ucqpIFC866PQZ73JqNbHmzXqwx5fMvIzNbGK5JG87vsjZQ0E
lQIVUv1BLaBEgOp3x1gJZOqEUX+UzQu4kGWoBDQLHzue13StTuA7LZ72jVL4KPMksCgl7w9Ay2E5
nY6gsBpOM5JGeoyTfS5yFtmYB6wkHd61pvD0Xa21eT+pXHj9AF+AnLJuobe86tvtjutRRIzRBKV4
yow1kM/ER37kvCb9ghJGfIleq87+ZZgN+9lVNjNIl/wfLuRyYN3Smb/c27KePG3J5c6BJdGO1Rto
GWE/TWNpXYtp/04a5+6yVNZ8f4JIr06weLLHuAN9td/oykmbDSGi786WgoQ4UgIWCg9fWeuzOiTa
NOM31xgZFKdFr/Cg0Hb6egmE8IQ5q7c/uc1AfJvNWYW8lwzRU9wfXGa/2jwtMhEzE5eaRpBfHRWR
ZlG1Kb2Tue/ZE7TbcT09h9m42D0gLh3H2u64SVjQk0XPnFl51YAcgGpAjjAFHIyMDikOY7weeDIR
TVOelQYylW6FGTEkmrCOu249JS3bpcCvrdhS5la27eMTbvENqq72dSV87kJFhdRFkJMkaX227ew6
AYRezI6T5/C1LWe9sGMW0zr4LHq0z1xpy9tHhkuwNLY22b4Bccfc5mDDi3R45wqZ0IZ7dO5z1l5s
yS5TsdFg3sORkr7xzWUqhgjcIpfk5HLWWT1xntP1c38XQYMdmjysqqI0EFufnlmzkcIetIM/i/+G
2UUP2MCIy8QOR3wzZDdu8XYEELIfO4+P4z58lsF1wwwGv1bGBGS4FQj0UGV2ojMz4szc1m4iXKOf
bcYMtTr77+/eAomNq2EXZv9BWPM7PvslNeOHmVEUpBJ6jFLSZBkqujRDIebLkco51CmGstPiUZUj
cUULsDYtf3OMhDuQmqVdzUtivBHO2316e9zHCLt48MbNvDfvLWpo4ch6ZjzF5YhccejCFAfAZ666
bjO8OtXiHTQbTt2IWxuDIusuQr3k8Dg7f7dbAuF10oNhmAyL6LGDX63HUsLmADgq2w+0tG1YUs0w
GLHYy5Y+kFPm1xsWxC7cjXZIgZgCENySQb4s6WJN0tmd0xORy40QKjrOVQBfADhsDd+yCpblY/cQ
cBsDXKMzVqqiikAQitkZn4b9BHFIL+nsqy/qcj3ZhP4NgQSExdXjzqIU9HRZoGaM8x/GMpaKXpWw
wTOz78dPtt6TFLBqRpGvEz5QfDAnHHuWotALcuW7pxApyB6Vmh5tl5W+UqhH5fabQfbunTSXhOUO
bbRD9+d5EjG+V4+Jc1E3Ai9/Ma/EKY7uI/qoW9wt7Za6ax7xH2JEXFLLwPaMsLI0QbGRayKXL+DW
WQEYdsFR59ggCYla6XDX7iw/Tn4VKPZzqvukR0QXslVEIt5zfZlAi96WyE0vQ0SXL0IcKEImis1R
k+H8oMaHh3PIVmbz/LrT6GGndXPvq2p9/zDGiA2I3U4EKYaNCCSq+Mpt1bLbkuxsVFq3je72V/QY
XAYrkzKkrSCSEQzlt2vEp/krfKxAOUasTvBvQ6OIZCzLOExYkMyrnOWSFnZpT3ywr4T3JO3YzYzU
6ZbcU+AR2MxIpCRqOKVcaRkieM9mAUbNLV2RznvlSbXuQbn4UDQjvRWNONCX7T3o0Omm0IbYxKEm
R47nFguDWRweCBsd6tzG5ubrJpzYwLBYPMUU4hKRwtwIbSpdLledvH0moHzKwhF7rd0lzA6XGVoQ
I8TNFN5g3RlhLdZsHpX5DvXED4ZtSEuoMBRbX5aWCoDnxaA/PAv39lZZXYaPyQ0MLd0JCBBV3GB0
ffA1yx6/HXyw4FP+ZHb32wX30R08UTZjF1w44Wt38zi97mXLrokeFbVtTPvSSuF/nAhSeg9ki1+2
Z5RTArOHj2asTwn/QWdMbUNJwP4ArZFDzoN3GXJqsJwSVDXucnJcIgDi5vsJcpzbnA1aySAIqiAy
yJWhJHkx46Hic4WC7JvX95MyrMe3qGLrRyPD7lIOe9mt85hcJsBHyAKs7NfXZXHZlk+Lgq3ax+l1
GeYTFCE4q8pJ7ounNvUlUSyXx+eYmkMtqjAXyhdt2CSUK/KFNK2+Up+PM3pbNAUX7wH73ZFKxPsl
5FTEaVRMpLheNCzRePbH1BKOFr8pTdJpdt7cK4txQB3f49MWJVGHpLTDmdrR8Jh5BsUW2nhkmzaE
dsBFMXtf0qrUyOscsLK7LShBSy8HUnNLiMCdCgGbPX7+SWUx8yiXvHL7c3FPrSUVwftQLHhZg9hB
MZ1as4nkEGeVdh/w++Q0LMTTXtniDwTPKQP01wJtuByexITNlQSqUuHwkj57BrzRF1/GbKsnxBXQ
tjzObuRY35yKBAWOlFGVCjO/QeKe59IcR2TzkMiAqAOXy0Km8J47JSd5ey4dehPXGZHracUaV+Uh
Y2nryQ4uM8YpSvXiyjxnbwL2GHEkO8ctzaqoJr2dpNzwwq6mYxfzY6KuKS6r69NcwMwHjWj0LOlO
5OziJj3ynBECYD2M7o3tdzYA7NjhFxZqhJzFj4hAAq/F6WPYv4+wh48xdSvomT+z16jj6S6EifDN
8vsljpZa00R3e74SdYCXiGOhT05OhNfne7vd3yjk4a4gru3NJmfz3j/mz11voo4McXii1WbE/QlZ
ESwPCX43LJhbEzxDjjj7QTZKvxT7vH4MOWe8nxQbh+O660jxbZjN8gnPE4/duh9JFFYJzoGlHjyn
jzBdVkj1ucvewx5rFp7R4PS2Hxaqj3ntGADgJT+P0khfUoenUVXYTzArjGZ2w0BL2FwV0yviEZai
Nxs29i+siRMFNsISjDmjqGQ/Qmr7NJedXAyEl420q+FuvJYPa9vDKeA+k2L+wjOKZTG8jHs7xZcH
DQ0DAg729aDvl+zZifdY6tQUEobP3tHhYvb5o5jvxKZIWxM0tXl4hDeKHQPJwlGGvqPFOGy+vU9J
TJvPDHh8BKLF5fR8+EHNjotMDqAvDIGs9TkTT06PfwUgj1iGDXScM5hRQvriR3u7U6ha7YIWMTsa
0Rk8j5S4IcbRf1ITC2/D28LgBlSoE1/NDvbYkXx4woB3DJG5aFMVxKKLLAJ7rF99XU4Bo4LyVUC8
SGkTsyai4m6jzRdSWeZs93hiQ1gDa5nX86qDlt5DlsWtJ+DhYT65bSkKUl1k5dEh+UmlyGHK1msm
5xa3AxJ7HnweJ/2rT3vXwNDZPXBnyov7N1me745zmvRzm8AvOlGzVuRhrfPtkhDHmLSn17oDNZK9
xMT7jEiMQHPjcMNPPPSLqR+v1w6Sp+/tVn5aYYEhVDhNpo9BPr556YS+Ry/BRht0R/RCeHNnjAOH
ss58+5k18RBevbDlhFOWjhgtyQa8MU1bjdlglvEOFAEqf3whIgUJgPWtz4Vuqj9+fJ2ClSR7Kx1g
9XH5f6SdWZPqyLWFfxERGhF61SxAzFVF8ULUKITEPAjx6++XdNiH0sGVN+x2Ozq67SaV0849rLX2
8xZAA/QS10ZGtyo8g5L68+p9WHZO79mYt5fjeabw14DnG+7JUEPiAuMYZTgWuQfXMhjvxuPveY/L
fUDwBQZcJ1rMvjm6HAzo8c43p+I796Lz6OhG/PU7pT3cdaCNdi/fG5QhILaEkC1Tqs4Ut+cUGpeG
MxQMxSNwU0iSJM7hom6flIipvX/TFPLSozmv067iNv+ofOcKPtHDOfgm0l8C2Orwi0dYwgunbXT3
isuSbPp8ZQHCQkgSUOt5shrO53kJsq9EvAxshU1D7j0VbP7x4uu6Hh0Uhw573/YlTIPx6Tz4bniH
qhsNd0dnyJFgQcFjmzEl0mVoezuSB+6F6My1y/ahc9h4O9o4lmQYAyxiskyjYQt7o9MYw8cN8HZE
BvGhow4+V7ZH4dVsxDSZrd7tbpYPi/ydL6Osf4RxtHapxD9Zb+PvIepgRTikeVXRZr1oaU69T4tY
HoCGsMLph+vvIfTiM0IU+rS6v+MqNe0RNPceVlljpuyUS5atFkBz1X4pAEHYL8r38XSaJAcnCEar
cJNGcy8OpsasA4hdjSZ9lUZeGMtkROBhkhq2sfgZopFrwN0fcaBRZ8/fkr4BTGwzxPWnI4Q7WXo5
LUZFGmCyDlQaRC77F8Jgoc0rqNBw8J1J3kG6nyo/bUmDRQBH+sbeF4ByGseImCpZELwB0M/9wA4C
sg1tYOfHd9KUL8QI1/ClhOfvZHwPgGI23hmsO0fn5UUP1zTyBP5NnXzUo1cZj80zOGP67Kr+uPWi
OLTp9d3QH+XtbkiaYhJ2t47vj8cRhx3LC2BnQzmR4rf7LWjOAGsaomEqh9cZr6lGO9SjI6ASc+iB
HpVHPSphRoem3qMjKg2LooXj+j76YF3QRD6cIxJkHhzg8dh4GTfidMzNLgUdsETDoDscCrm/3/f6
IZnjbqttQVK6I3MsLzvruDTA6wqYYidR3BlBDrI+Xk6fIkQygGO5ZHSfdnloLCLReG0U+oIV6Y6V
d9xhpxktyTH2KTUrGKcC5e7OmJkPOxLuWPMRs+P+S2v0PU0vFpeGwIvnSmg6wIvhccQJJV/SSQdi
X+s9ToejUetzxMGB6gCO7SNJtL0z69/Q7yNCcsq1bzioMwpEeeC/5pOtQ0QG5/dtnccwfE3XpfEU
xmgRrk/xcz4H2vL7guvaA4D+/TTE/3634PoxveppxYI/G+EsWb9eM/IkCwhU4yqZBOHID1/17976
6tDJVEH6rcIM5P0o6gy3nuRTHvGZ7j+lhsBHs0bZqiuw7p1pMp2Rt2w9Fx/B0nOcUeHge6LR2n0t
vTYaSnyE0gEd2h9a2KvfvwMqs2RNaqD7fH6t8uaSrV1Pn2m7DiEAgyrKt5SbvIS8wmges6uInkDW
jGPySc6OZlaO/YLJsVTEQCh+Lz0KGoShTuvSpsscXvxgQDyC47f1N9TwRFKLAtUy68MqoLZAh6PD
l/j/U+VaUTugNLZ/adFaK/i6vHDMg1h1aDZI4sr5sHxBQFDdXu/pEkaCywtDx5oAq4mGaB5cwrZL
6En/7rfVB4EnmW36SgVPO6gxNIN5Kvx2NG54n0PQjFzlrxLNtAVQZG9ucYMQpkzK2/v5+Ql2Ikw3
HslSEBZLlx4cIHvQ4vBM+oZSkFh3EZwvws+D4E5xPMFPWDzp0qMhO6U1hl1hZ6dqU7EjnU4/KEfv
mR+3BmjTjEchZRDLFYbQjcAfrfq4BKPPSBt9PsvYwuqjr4AEodu6CefbujEo7+6KVqm2lZnry4Rz
0FW9UwiglTD42ENcYi65mKqwH3XmjNFSW5ptmqquqjXqxUpLNyulXMD8cN9XEQIYNJKhkIvbcPpf
h6qRJPJir2+2FUPpdNHTg1NIwcBpUW1Y+9+Su/Xoat3PqsaQ0JVTZSv7DKpkdPZAcnVy3+adBVxG
2/tWJDHSavMRwRtBJph3pgYFr/6eXPPdvmlrtAxC9A5nHXW+k99qgwYYC9Fd+vjSoI7+XQdndkIR
1kXeB90z8N70co2vkwNqceDQIAbYQe5DSotmlLmn6sfhuYFJp/85VUMLLu8+zlFDmwkenwqyB+LG
uBWaGH00NM2gImPlf35r3dxLPQE01Px1kA8pogAT1cHvUHrktV8NUIN1vpae+ZK1hRTjEhm6zD/0
qiQf7qg5DG2X3sdwKsvp4sVw3tqt/hvKHhBBGuEaEUikzd7yafpBLrKn+42hEXwQCQDoA1Uwoqsk
n+GROGZbt08UpsJF59C9fO+YRlvEugtaepnAfyv+eqR5WP/6dO6RIAE9ePisYrT88FoPElFU7fE5
/7ND9Xf0tNk2D3laTU4gyGi1EdmwPQBb+SxJ5yjaeIvZQXRCi8SzPZm8hPrIubw/IbUHcNE4KnMz
Y/yNfwETbfY3Tn/hHVdOu+z0wLiErwjY/H4LtL8NiaqqrZbd0hTb0CDH/Xx0tZ12UIrypHPhyE/M
4K9sHF5bCJQHRLLRK+r1XE9CxZMOKq7mnfU6F/pCP6g7fULXK68fwCJbuXE4CF96rvv93XmWvaMP
uGs/Z1l7RpfrbFVcxIAdDz/umDHoKP4aHQKQkf3eLn7rnUNXsJMKd/gsfTL+vvk/R689GUj7aop1
2eqTrcf6Mts8uThx0L96ffBV0F9Z7a7z6rafgPH7EekUwZ/7lOz036f751fUrPhuWdpHtcVOQ3Bp
EKtMsHWj3PUdV3PaKDt0JEer9R8sXstSsHbihNWCpWsrr9Y7ZV9NSqQaK2BEfnrswsxApgZsIgwT
3X6qvimXCLYJmPPdGvR/tDsEdDK0oHShb0nX2Kt/gYQBbg0pW0oeIrXnwjSh8VrOb4IrhsY8Luiz
ZrlNlBCNgD6WeZo0VyE0lvMp1CFq0LCD2sLHiSCYFNO3Pt29rUbG23GsbUDdlRcB9tPJZJVUrYDo
OXuzf23OcJ3IvDwBhshp/wtVAmAfGfBTnzLsrgpz0wPocQVfnQ/WGnlHgPDt9c7Xs2ANhAGIy9PO
RPDOBZEByAJgIZpo+waCZG37HKypF2iUdFogqSIj90uD/twBf4q6FwoMIBDIWVRtcIFamdAU85i7
gAV31OVzn7q5YfaaZZJCxKDckYeN8+AC8b6zoUg8rWjG1T7SAwwE+lJztvEZzxBNhwSwq0JH0NXw
Gi2CnXvqZZQxj3QY2PutCeAt4Jho9QHxAd4IsIWCdEFJTUQRaXvZB5WYbt3lR9pBKWb9SalrM9p/
wi56ayF3NQUSvhJ8n4snukS0BrN5Uvrv6AZG/TXZoQn60rCnRUeajfuuuABnURtuI9NDFd12p1b/
5M94yaK1gguKW+q1npowjwAjelkb5Dtv2FQL9UuwoZGa4r6DpXPBXLqLoKBtu8M2Q7yjk8Rk50MI
mK5o25slG876unvwZzxsYf8y7V87s5PfT2dFfw0X6zqlf4t3cJpgHtPnJPWPHVRDGXvOv7dq24IG
Zgx3vpC3PvhVeAlAGgK/56vQHSLST8PGKO02XOrDyZIIGiGKjhYMFh+ZT3gIyO/sXF6KPrxwfrjo
z2kiDACW+LrpIAuq94zBERifsyWNQUtY8ROdvoLiNk48lXWPZuXh18ED4zjcDtJOvxiDFAg308CC
E+FloOsA2qJ0nQu1IfKCT5sEGBp8+vcC+VKVnViij1p4M3JuyRShRHeBB3/x8jdocPFmhGzt63mc
kU/gZ0jQtvkpgga0/Cj5WTPwJlTDT0O1u56cAJV6VW/fPySLfsO3cBPKWADB6aUwyT6ph2hUt5of
q+41rCh4QJGOtu9a6Rq0hxmBJQMoBrABigvlVZonvXDGONOtvFOmriil0o229VwmGoef1jOnt+Ug
j5Tk6i0HNJxv72jGegjT4SYELN0tEcotmK7qHEZgjynfrtB5aH2aowUF23SYfoFb5M8mLcIhvrkU
c/zsq0UTlDIALElqlPSYW3WrjOawize6TQBeOvtMIpvQ+FIfIqzGv2AzScCafbwQKkEh5YHdkQLN
9vnFdqkUu6i5ekbnjc4GVEGpZ81Zg3NPmWQDg+6Wk5wGrRT5WFjE/WIy9+kr6XSAL+E+UbzVhCIc
uobBst0YkA2jhCDKb0g20jIYJLtrk7UUVLBu2ldeyJV0KAYhyndOdPL/+94K/d7UBY9KER6IzzJU
yWH6abCYWYaHW7WI0+kJQH9sTO2hcFy0qAJPS5Jy8bROjsmyU8Wk0ZL10ypo5a79nOlUS1eDVpR+
zDtKZ0txw3prfBtd5RC2+N7Xy0zL3WOPau+VK4Oa08dxRMWxRSGF+sjKzV6LXk61FLB+Sd2pnBhR
MSQTS3fXon0EpUQ+9Ihjd30+uucncv6Ens+XhN6lrch6BiO2n2ndVeZdQgLFIlpeqXEcr+4ue7MB
t9NaaNWljBegEkg21+oeOuXLQlDej0Otu+Y6v/EZJuuTui07bJBh30LB2rdpPH0Ol9F2SPrdWEOL
sA7BvhnYarKHMGG4C8qs6/FpFewbvcMi3EO+BNqrt1Ozu0YLb+sY23g3D462v6fnOlny/hoEHznP
EqHUvoUbnAPabO/2Y4vezl8tow/M314jmunlKKyOqvDKY/WdvhzKjzyfwlnKKP++HrJA20So2p2/
CjLDCBEiXyuobjv/CgU7mH8ZISzJrFe2U2QWJ9n7BSgw3NZx9f5PY1wStBdowd4BpNqivSXTtvUu
SMYf3CZCkkCp9n52ejnTpgRUFty5loMW4k7xytWkwYuzjc7b0eVLX0SCHROdKDa02YYBi05jnLNv
usu2VnUbZ59sG1M7l4LUUkoio5Zwvv4KL21N1QlkNXRra97gfG+3Uv1kXSYz8u8QBLlkHRic7mpW
ErGok02b9sVesukQKwUaQdp2nPoNkhyiIk2s4rU686ND8ecDBVvAgoCbsnC2jK/kTxvALa7taxvI
ygc7T6nrdeuvI6qc7kCB2Nd0Bqfw7IBt27t5UI6vuY82pUXSAZKPGgxzhB/NT77ItyW5ZFUTDtdv
8645pYWVr1frEwEhrvfzEvZHf/eMSPZoO6XV1OAc5D0zOPeNN+g0oyZvB7yFfAbu5GsRAMwKIO4E
i48vERyfvC/qn5jVvAOrhOwQhwJ6+pw6AEg8yuvIr37QBhYe4RREKsVQyDqURmhiI6RTqYyaw+M+
2H2sptUAq6mPGr5I6lDTHsw/r07Z27gfor58obcSVvz5+qw/q238Mwg90GcHBo4JGoBgzsllv2ak
aL6uCX1k4bO1fH1CLQCRXnXcTE6VD2fx2udvmzPyPN/Z0r3A2260T+SFf/d41UcaCMbdwar53fnm
ujucVRZYMK8rmgZ8fey6eXImsS205cDNe9ROCsmwluw81xzt89aw5iatayd5TxsCb6f1vOFfnO4B
NhkfMg/z6PQG0QQxgbxzStL2l94GQRy90BvH/ZjHBml3I+raKL5n/oeCFL8W8J76F07rGxrglD7N
9r6NrrcncJH0I0CRBCBFGRXI4mz8NRKvprehSUY6PgZnGuf8vq66uJC/HdxakuZ0ahaXlT6/TBQX
gBVJmgIxoGuAw+TSTdvnHaCaD+FrtHZwg0Sm4OpCWPAO7ycXRpk7hLpKl0zJVz0SDbvf7Vo+Z7W5
HNe7NcsOrBdPU5BhBeV4SWMI2iG08RcCyKe+1s/o9SUIE4AC6FYBuIQnlcIRme3fv+hx3uzu/NXi
n+xkXIr1BsNmOu+xRW7pBbGRUH7iVMmJq6eWDFrWNFc6UzcpqSuIezfdr4+FN6i844ga3u/T0h4t
tGlYqqoriImptzTGXfS+NQ/73Toj9yhokA2i2AKBlebrETSkIUrDLjcZ7DFGaOnLInn171haQRzv
z+C1XW6VZmUc5yuM5hiIGS646DIHsJNS8t7vlZFgDUnm+3BIk7kirdlS/tJU35W5Mr9aG3Hc1wGR
EKIeigvUJNh3ACEDjEPjE7xzr/2J6gTJyownfyNJmTzMDZl3H1EzKsfLvLE+q3wENJgYXYIAA57k
Ce0KmfcrRTcqdjquokxrTX0km4RGIC9zC+0k2gX9zNUU8zJLt2RPJuBA3Cvl870HZBpaDSwWZt2F
3A0GYD5CZ/i/ycfdD127P9v95rxS1wz9rLlFAAwV8XlKG2QwIVF7Ju37qoCiM/0NbpRec/L7xht/
Z0w4a3+mbtQqgAt9TYrdyGjyTljqGex5C2x5OkR3/epMm72TC7/TO7/MLpRYyL66L02KKjREHV9c
ogaUTM7JDkzEkx0DeQRan/ZtT9YnXX1kjU3LaCpKy+CI6jU3Il3uT5alz0vsHiqO/jag+Q3XEM3Z
I2wDy/t9UfQHXksTsWHbMFXkIy2j9qimB7VUF2c2xVo7Aq4P55d4koZd+EiN/qqjhfQN4qAIFwXC
6StZGYJiYGERImhD2v4gPVYNdlya8SFCCuz3z3tUGPnxebV7cmqmWrpdLy4TGhv578IBHNGKCLgl
2EPZWA/M7o+xau/gddvSK0vjfOAdoqM/9/bRR5rQ3tTppQEUY6nL+CBB/GPA2l2s1hdrl6sMSK8Z
F23HD/QIUP/HGECHuLhPabA6kLiWLKn41dpz/2PU2jXU1i3lsLLTC9laUjvwKxTBQKUe6LyuKA2j
YO+/ZQGN4yT375Yf/GXgWy+tu4dGPyxbzZ3BXhK2uacEQIMQhUpoBeiD36bTMuQ074vDBSXoCW2a
EfeSujDwy/dTZEoO/qPX/H4ZzFp1QM3OqtnKOfjkgdz3Ftd93qWMgqSE5MF5YHF/DFRLyZdqc7HZ
7Zi2EOtgnt6LBs5F5qaqD57xH8MIu3K3ust12twsdzzje3Li/Wt0hu0K3sNdytwg2UDiGt0NdLmW
2bawcxHnoJNDZgnc8U0jRlbM+A9TsmlpJ5SwaSzzc6T1dqOZq0ujnJxRUxIJOIMgBhWj/0dh/uGd
+DNSzczYBbW8xo6RLsFyInbpGMGJ6hpjXHQCf9LpaH5IAov/YNv+DFqzN3lzvVDmBYPumR5aBywk
DUuctwWNm6SDPXhWOB5/BqvZmmy+MPcXMRiHnTw6KVkQRi+9jP6aUqdONlbNwlirsqoWNk+YDXZp
wxk8I37C/vkIppA1l93kxwfyX1P7p6XX3YE0tqtcV1ZMbQWwg/5wXQB6VixTXH30MN+toKrUDMbi
QpnLbGI3j+jwv6OnAfN4joA0NVEanP430caP4WpmY7FsNRqFWMRn2MgRqmNfV7wQDVmm39+DR+ZJ
xdOwNFNRQQXULpl9aOxLWzPF6vHqPRne69iidevvgzw86/ej1C5YsZ5v88y0SoKM87QV4nbTeAuN
kQRRE0JJyWiPTsT9aLWbpWbl6mrrTXHYE6Rm/IHQnsEUSm6w8eig349Tu1SqfVLnxZZZoSECCz/K
E+CXuE40yUAWBGBW1rZIPYnXC3XDq4tqw2Y0CdOFt3wju06iB2kZwTg/dwZCBYXCE46lhf7LCo1w
WeHyoT29/9zavdxa83RTlWy1sNxxTnP1sN3wzFiy+pJVqYevjWN5OignhkF5BXHDDX0GXEHNwLQp
kXSvxT2oexV3k7Jr17Jx3Z/Nk9gDMiXo1LWDY0cfwTaCzghFR7LjsiW0a7eyTA/rlb0TO44sDjIg
lHJoHgkad+5LVvHhvEyVIIDLabRuaak7q3bN7WKxaKnlRAmLGC5cz3ZRciBAor+NFCuhPrQCd6PV
rIB6XB8K3VJK0JGn7wu1JvpVOVDUE72n9Q8eTCwgngUdjE8d9fX3mTbF3f9rBy2NkEfD0ChWbU3z
Y4mS6qkqaSCp0TSQiwQReOeKkudy0hiLYJHHg5Btjzoikhr4jg2ERqGyRJdODh1SQdmazGVg+82u
lVTBW+XswPBRWQioeKLKZfFfCAYdNO+gB1HemgjH8vw83nQg45JFNr2MZNbv83oU4zdVy9Z1uihi
Wo2aFWoUF11tzo+s6Tc9Xtub3paWXOmT4BwB/A+7unsYZ4EMd/lwJ+9Grdkk+5oVzcpk1Odzl7g6
JheOkIXsdP59x0EfNA1bVzSiUcsSFvjudJrXXLMu1lWfIP/WTPJe8Vp92ckhhu2BQNOwGUjTNn/f
BzFiS282gVtp2u1m3o24pOn0QtuV4B2mNCVyYNZOwtFHRlj6UjhuRHq0cD1ZlPAgOfZz1Jp1Ufar
xl7fM6ruTKeEx6oT5C7wDqDBSyeKPoe/n5nHUJq7WdbuwsVWT9XiyHgeNRMhab1zgn8AJV2fpCtq
1ZHksZQOKbb6bmF5wkzrVJ0Z0lsBIZ7Ece664YvvtMcRvqEkGrpBGX/e9p8rWgsf1EO+qqq80nkd
aI3i2QxZ9fogyB0n/rLE2r4qgftGSwV2dbhIZCv89/34OX7N0mXFdm9cz2KFQfn3zW4fPHArDGbv
TuCEFPhfBau/d03a39KVFj/929RrTtBl3mxtmqYYmkdxVvl9hBLgn4ewzUP/Fe9u4USQMj4lS/7A
uP+ccs0QXVr60VDnjNsJAL3DRqCZQhj6qdvGoAO4/v0Mm7KbWrNA2vpoF+lFDKeTX0R9d0bHId2L
KXXSOyCZHr0puw6V1onjEWvu9yrPf33J4hcf9lDbzaDlVA6lEFLPW1fyddpDy/UHIafUNsFergpL
sfc6L12SBLM4Tp2vURh2X3yQ/t9RR2aPdWEi/tr1uwFrq5+py72taYDVrv0OMH2/32wnQdON45gw
7MtwuhTrfL/rPkEy8MUzO5QdeXGlfvuC2obsFe1oLzfihgd0ctCj1RCQEfMeDbjk6Llw0TsGMl2y
kOkBApODdzd1cRfvTIuZL1rWUWOtwd3vnH68ANYev7yy0sDsh9FQsremZG//eiNWG+O4aTHec2dm
cshawJHQ+MC6HN9jOtUPwLZrG6cHpSjz2i4gTLQ7fFL92NVhtPW8ZD5MvMjdQUMYRp3n3y/GgwTY
j+W4paTulgPH8bzIjnzeyX1OOohmALVKYu5iV22Dk6BpCHAQwX76Hg49yeCyY3iL0O4GP2obqAcl
x/C5NJ3nzgEeYiREx8/MmntIRgCOklsOPlAN8LsXv6fRDHAo5WI8qOL+WIQbJevuO8rt2c6b+kGf
TIGmziz6Djhx5oauv3vF/Mlw2ref++Xs36Ckd8Ndi2bjcNFZ82tfEGk6CULuM+BzcRx+wGunRwbV
HlpBfC9D2XF8kFv/OdX68T8py01pHDn+yy467s3KNx17XKFYnMxUwKKjCUpnXyBzu02QPeS2Xq/f
entOuhl/Zi1tSiU7f3WWwa6xPOmGwhHI4ZI4qLqhVd6PgxjKxzf4MLTqBv7L69yBGzQcnhwTQyxx
Nh4/RX8swu2U3m3HPi2rojiwHQhVBkiGuwmsuhDy1ajl+E80FZC9RprE+N1oSncjguOAV1GxCV7p
PgtFTQdV8lkCAekFlN0p6L5mk1cws5Hksj987O9mWnOrSq25VEuDxUYWNEK9Ip4yLI2UglHjeb52
Bl1fCyDLeMswktndB1XVHwevXkParK7nTDlzx+gKAZKrdx4AHUysHrz9dLD2W2AekdRaScyvdKlr
rlWZzc+LxpzNpc8Pl7vVnr1Ptv3JqOFi2jT6iTzx0niy1+2hQ3e30LUHfZFaRXbYiluWmB8XL0El
cEECnAznpROPProE6CiRYM7aMJO+aaUisawyE6PXHnhlT99Ow2LaAnNP54irn/TPg7iPc6PEod+l
P4k/ByZ4dJHPwH+X3CmZR1Mv6drXk12oAvO/cp6naNrQB0c8tjHvCrjiaY/nNpIVy2RPu16zbcZq
ldrViUkTNHio4nQ1F5vKY9b188lrr4hc2T4/dCv/7LNRCzkX9Ag7KWum2aF/BpbjKAKkPjRdIgfb
HQhLjjwyzMbI/d+u8q2wfGdCNovGTj+VXKfOMejQvyfJRprbv4jp5m7XB3QKtbbXe3OlEYPEeBm1
cLBUl+nhmOK5ESqZfSxIgv5U7Kyjwd5nc+GnRm3bkz1csofilve8m/DOLPK9prC5nQsYGyCL035S
zQK9A8kCT5mF3sTGye1hSNp+5BHISVZceKS/vNqGWJe7D9Dnyl477bnTVcjxugpXAfh6wKHmVNOd
yB5un1s0JuWdlDlKj0P+u3NWs2L2aX5Md6XwlgUNvA9NlAPm0DEXAzKWtat80Njnh6k2atbrcLbM
5X4pllp0g+lMlwvE/JFmht8Q4B3137fjSet1tDn7qCQJsbOP1cZ5IWLqHTf+09Vvt/Og3fZfe4SP
kRt9e8NnumqcHK8IUavgB+mnMo3QL+BplWzS31l2VTfBDJgaCS6rpdUWaj1v7FanVqFTEOmIwOJr
NO++fIhrEFGhk3EkH+Arfw5XW6ksTVNlZTMcPeIql9ideCKIwwtt7Hv0q8onPW5+x5q0XBmk9VGK
5MdMaxZ+ud0XRcvY6FTqCOESgvZR+IX4BTkZPFY5t0dMpXb8f4xXC9j047partLVP8cfg+PNAhrx
iQzJHhXFwapLFw8flyVq9mRv+INo9cfQNbt+2je385bBKov0TJKkNNI7E6G8hK9iqkPZ2ymZad0l
Pa11pVAAuxEhBknVmzBJuv5t/YH/ijoBKN4FYEhxnGTZWdme1j3Rw2aeVY0mE90Hx49pEpD3GiDr
6F3hbvXc8XD4KZurZGnrnmijtV9t5iYjTuGrxaMs/KIAYzihCz+sAOdxkraee/RK3+/mDfp5Z0db
+kVfHSqGXKDy4ppOhxB8hcTkGSXFjxcfnxuPTJZvko5as967Ik2XB51R6fODS7Si4SKbigKz24Wa
xh//46HVa5bo2Dyf9MZKnKIkIK9B4yGi2yvH1iedRDB9QIKimErMn7j0v1zSW/R3t7b56Wgtc5tB
7QiL9EyaC82Q/mTl0nTQdpse4eWrAYKQRKL03jyKo35sbM0inXf/skidaeXP4j7YgQE2wRcnV+7s
PXBDfoxWs0erqtFYb1drHUCq6CVgOcE0IGz8+njZAyxH541tlZoGsWm/rW/NEi2rrDE//rOp3mzh
BhMkV8Lqcx4RpHJwUcLxvjufi6Uv2VfJNa37meWKIvlly75i7AW/ExmYAa1v6dn50nUjlKrQIpAM
+XB9Da2pGSp1MNOu7aZybZx2y+2Sa9r1kuCdh63vjFIDfQrfbbvj+WgIw0Tq5clGre3q3tinPDIL
cU2Z5TqYrMLR6GPd4THtPbUxSh0IKjIj+MCL14EZ/3uqtV1tlFtDzQ+5uKrJlj0NhTfLc7Z2wLuJ
JyZ3mk+S5X34yPx7TJCVP73Jc7FUl7rKmPiSJaizLOpvgxhgpUPWg9kKuYs9PKOFIzptSgb/fcLN
OmzkmJ3Si3pkcPTcHJH+jUc0M+BNdZ1NgEP5/SwLlB4e4Lvpii+6M0zVrtxVS5t93YoDLBoqUkTa
uUGIQhBKfOhzRWPpbX1oDe8GraU79G1rddLEvk6pbcxDIlAiM+E6C4F+ISeEZggSbqAwtuyyTDPn
UQx+d6yaSu3JaZiXpl6duEFilS1nSi86fGfxyKKM/KISla4mqivSPNHns+yA3XyFv0zV3eRr78/2
dDov0mP2TwZA5LR2lDYgk+IoXp3YGW0jERcvnV60J79rxUNYYZJj9vtlBjn0c9NzY6saV5VNx5ES
ZcpJjITJaMQB776Zbi+i7waX2fQkw8pOd81yNar1atHMmTnXWb1N2/a/8KCwINGC0FBqtB4GHXdL
XTNau9w4XjZb5knewXIS6FGoG4w+QgfxO3wZyV26GfvfdrZmroqzWml2xrkiswL3h7QDqh2YENG/
y4kncG+dAf1ywzLo4mtEn6i6OhGU0jf6Knekk5dscr2+cV5fN4V++Ge1yZtCvMbJGTlw/vHjbiJp
Es/qlrv6Zf71kkV53uwhozB/6jfHQeZMkORGONGxadGAxsM2Ir9FLGo+jdEcwFeHDTOEKxJ1roNP
cE+S7XjsWf7Z/XoRQ83+Zclx9Ppw5EjyAQIgfS8IYMKTlWYiJG/HDRV4Z0zXp0bW3K9ZANFbSRy5
0k8IxlRPlIv1hPIdnaQp27huGkitmsSSqzWrZq6vrbJ1O+ydk0/eCShVQMX05SbRBOJestuPMon3
VvSWV76bbCtdNix9gxH3ZrS3j4lx1xGLu3dJ2woJppasGvsIDfBjxJrZslCw0FKF6/wsXEuKJCLB
FcTbDjIMJLoKZ4A+iw/1N3Jxoz//u6QCyCPeZaNJJ/GaOTm2Nnph202NKHDqTbNRcI5jEoqiWIjY
JSgPq40HH1EelKz1f7Asf0auWRazXDWyo25r+NS0Y0z6E0SAnPkn0UtoWZiVjCAtpCzmjt3h4T2i
KImOm/+mOO5N18SefMoalf+H2/XvT6p7vi3repwvtIaGMS/9AJdbZNugfvs6x9vDM5M8Ho/N2Z/x
xPG/O27pAkqdpaQQSts8H+9kNhEsa05ImndZereNsCZiAo4sd/0fDt2fcWsOUl6UF500H/PUwk7S
Cqfser8MyQCoo0FXCGH3XulpIgA+DV4wqbsvDtXfRvXP+DVf6Zininm+ss5CilAkGd9jxs4S7hum
fIv8EoWw76HcmD1+PP8MXLMnTYrPxbrJwF5CoQQ0mlDpcbsu9XA8b8kJf5RI5W7/Ga3mFdmtVZau
S7a3M+3nEZkdkS5nX5vUvcSNkj0Oj32RP+PVbMn1siybRzE7mmgmAF3iCcqdg4FDmoP+lAJN1KnC
34/wLWfz21bW/J9Vke7OFwX70UG+r3+m/YTeQWovCgkZsdNoUCADBCu57Hwvh+WNjvE/r3PNhhWp
XrY0oJWTzmxC3BiTmBy4bwKcJjWXwij9Nt2a0VqrjU2xyLk5zwmQfjqa9vQM6KVDHzNwU1VXJO3a
JkgWytfR+OZt/77gskNVJxEddc1YZCsx2cB7f8e73rgDx3EJWL+/iVh/H+0BwJuc858jXCcJrazN
djdH5k0gNhAnbRPBzfSzs0MzkS4R4HdoPYL+k6t9kmpaRLSUddsVbG9UQ9E7jsZHF7+IUvpcVnR8
VOL98WU1G2Zfq72hZMKGAYYVTE5MJz03PTGe1FALg/TLtt9wN/eG+nJSLevKMogKJ2gRQRhtxVTd
yE+M3e/C/SZBy39+X33tse/17wtt1syVXS6OGyPDgBC3Y6+YJ2ENbwRBzbHN09huoxosoDtDNZYM
/eigN3XVhhgJOMuoZxSbx3mxUzIFSznVp9aHTTvC4B29mn9eZ3J8aeiEvTfNaxjOmEZPIo7/lHzD
I+/v/htq9sw01qcmUa34BpETGlHPDUGKYcj+P5bs0dtwP1rNkl3M5dnMK1Uja+DNkvcGrf8uzgRP
iGG7rQ8eCTSwx6ubNnM09CQ37aHvcT98zYg1luUcCPhtwWdEr4XnxB8Cl4P3tfApaknW9tFbcT9c
zZDtWsouNzfMdhGXxOtI5I0u9E3C3XGorT3xQEkvkXju6pfobsi6d3W56NnaUBkSMNzsfeFOwNni
4vmO/9YmyTeOCrcjW1XJNOuVa3t/VSpjz5jeDYDnTEYLb0TGi4WNxmkgfYIfGYr7OdaskrVIm3NF
vzAe8LYEZcvAiSly0M7klskk70QPlN+38nYVf1vXmjd1zvYrwzhxcjqJ/pEs4s7Zm4n0U+89AOZF
AgpwUYj8zWv6icYvDVdIfyEnPpSmYB6Zq/vJ18xV2izN3VLjvuLMmsGqNw/76H7zASPDG/j+8a29
CyJE4YdyAy3b55qrpV/tVDMLcbY6JOeRXXuPgzB+wdkC90IA4f2+5g8Dxfup1kzTdbNfL7QtUz25
iQeWLRPVSRKbH2SsadFC0YXDLBlTtrw1A6W08ma+E3P0cNlTGnRzhyhC0AQt9DGLQpN479Kd5jOS
GAvpCavZpn1TS1e7C7N9FnD15FkhakgCEM3IKI2a8Rcl6NwVOZhobL8ik5z3v7+lBlK2xTWLpTQb
lrK4iulTbIckIwBOTvjhuxxo8l5D0hOSBRfn9ZeLVXe1lDKr5idLmORO0scmEy6MRqT2SCADvBh7
FCxlY9qyMWshoZaneittXDWYe/2CDlNNOOo7JaKJuAMDaIADQJ8yb87KjwZKzGkDqJq644UjGjeM
271Xh5yrGR0SNRLxBsdizee+dQ8eCAkR5gxTb/PyPWzzjna/wgYKN6SIB8h19vz2GpqQBnuUJlgz
9QullcZnkUjvjuShvcHn75yp9Xq1350LltWOpjMUhAQSPBz43f0zxTt5zlDiRdR9t2UG4NJShXmk
gQGvDmk7/FZeHUFg4WmV3ZZH4qz6nW2oe22NqwVz1eKgnlwachDdJmuvP0nbI5omFzhNdA90324A
cHlW5WFV/37wmiHcbTbFbn4Qt8TrJ7BMndR3bmdWbP6YCOxTZpYk99KsmcJLNa+0YnFb3w0M2j7u
Md0nBfSu94T8LZfkfzS+Zs0QWoercS0rMSKOoU2dgwMEo8N3Xt+ENy49sLITVDN/ZtoqLtaSNRUx
LujK/sT5CMO2D5pz/C2bnMRLMmtm7rA97JXFkslV4TSxxFMWgFmIw30kLjPi05geMq2RxNZJ5tgU
l/buUs4tEt3a9bamyfvkekP42K4fYhVu6IyhtHIiMQPNmqWrzkp+zA0xokVQ9X+kndeO28rWrZ9I
AKlI3jIq5443Qre7W5QoUYmSKD39+SYX/m26Fq062BuNBmxfuFhp1gxjjhG8CySE5ieQosA1tYlz
jWPWlFNcmN/datbXNbmUbOHJidzPZQ+ViPH4pd/1Z92ll4aRP5s8XtTSPFvhMuZqCIVBlxROjssq
xtwbeHmB2TSc6ZTIqT8cztzrC+SDTvtpxmy9L91LkmOcH7xeTXlpCoNHJlz7+xaPtsSsr69oY8yn
zTGyCusZvy+/Qr/WpfPj6Tj4EYLm9rMx1EJENC5Lzqhc+IbtrmEvV5EswOvNDQhgxdyvqA06NB18
VJ2PHIFDYkp3nHWHSzFKh3QfxQ2Jpvbeaw+MbIdeSeAEfUJmSs4a/6g0J1PcZ8Ug1VfbtQ3VVpU4
fXCZ0dYVzeaExz6Np+0q6jIJRunx0dKFizmssrCyzVWtcq/QJ5o7vMBixc/v/AJUT74NgJHuNOne
laZilg5Wdt1kF6bIoyYIcymwdr7F5u6dJxwwOqgez7CsT6b4jKodtrW0tYoXubs7upBsIhL/7gP6
85jeMtBZXY35aynGaNNYt46nPH6IOmwi4IisPd250+8x0m++376+aLOWmndT7fquJbe0UZEIvOe9
W+FgdJ935nl+uBI+pRQ73JmnOTQ6k9BSIsXMMqv3uCZDCk5/EHBS6U2YZmRsO6GT4Z/QDpbHqn73
yW1/IVjXPzt1iJI1rnUpfKtwY9Tm/mqrYaTwWcrkd3wKhZbv+jz0GZS8qTZLrbstLcUrOl/2a6sh
XtGzF4y2qFgLgHUcvvVpeax4JB50bEQlnJLmH6dXMUDrc+t0SgxG9KTtZb71W20QrGbwbgdzntd5
SBc1l7USDjOgN5iId9ACWldUY39bimE6LlbGvWmwzNzZ9+vwU5o9p7Cliitx6uCfcZU2ri5xp91d
xWG6NqKsuknlaR94NArM5/80uKVu90eb4dH4Sy3FMGWXRj2rrMi4PCNZ5o46qIvjLo2b3tgZGs7s
x+78tL/qU81V0tlDS/GXrObZaNbETZNIWOTQcLUJK1hYcbR5Tyc4vo8toi7pYClGqmkZ28b+wpkC
r+aN0g5oS8FEs5+AED9g4ZAavNYhlc164EdYiud0Odhb8jqMmgbk7WqeSDKFIM+nHOEWJ4kuDGln
rfYoP9gdbUZNN7xis9aX5NBoJvlCS/9YJO7DmtxOYxi+0C9NJL7225XO5GsNVaxmwTVnK2d6Ljyy
2+2KtqadJLQ8ccTPITd3MeYK/XL63SpwrjiYJQP6eHX28S8eRaNmU3xpGjimivN2NrbbaJNycWFt
Rq+LEMc5eC9SFZYebW3qrnyVf4+nbPIxXViV5MR4zxbxqtQOIc1/AoMZhhl7bPrdXceF0X2y8Nta
QZG/HGzLqpn1GsoauT0prHN137g1z7cz6/wajAjQp0fDwTwzVzSzRgnE8V/6lGG5i/ifQfMtKAza
3J8ofiyv1fkAVpUA08g9upDF+qB/Y4Igq+YsiR369zX6PZyyo5e4CWP4nRX2POAztOdBfdDNqFrF
4TR5SRkcIgA6cQ3UcZzDpw0HqbvT+nElnCzyLv3+DGWj02PDPJ53Fw4WSbQp3HUvdVJGwxV0S0uv
NY6eHk/7L+/g7/GU65tGm/vqWGPaPAVYyk+zzfs7x2pZ3pRkiPir7hOqnLPIF/Tp5Ovx+H+x07/H
V6KgSjU6VrKMo3V1KQHg8HSm3yCZsdNtMAZa7cK/PH2/xxOTUjhVpkEvZn3F+j7njs0iBNvAPO8Q
65KgJb+lmV/5xf09nuJnXOrZNTJMxiPCHO1nOQlX7FD3D/c+B8oftm+pA4sECq10eGtzMdr5Kh6G
1VzE+30qhoOCBwJAWA7weE3Cu+ET76Du2S23yL+nK8tRWF4raVQayTW3FEC25/LUg6DuYCukGCqy
qe1nHYJZO0fFxTDvTetUT7EUNzd/Bzi+WAtpP/wgoYrS0OM9zZsaH5gKtSeodU5r8F8znuh04j4e
582N84mEWhebMcleqHU/Ccu9O/bNMO9FHB6HXRORe5ps224SejG0Ty6SgyLAqw1cNIYzBwMX9oAi
XlRvJXyeqHMOoHChCNFJ6STnuMmWtzXBWd5I8mg9FJu13Fc3rc2BM04T6KDudsDtTAE/Uj/83kG/
SdpIjEiWh6FgDSx3gpLuj2ZXSovxBcuZW7rCtM+N2GxVzhw9uhTFExGpq4wDSA6duLsPf40LYT16
jbqB5Qo9mr5iwuLKdtWs7uTlQFNoYDunj3fcgfH3ppdNftH42MhTu8g0I1v8P5pPFQZgrCr1xcbO
l94bHUfzaDQNxWwPh1w2xMKRpPZ1B+wvabP/XHK1sah1PMZnq8YBex6s2nRldDfe570fgKMnZIqm
YF3axuc2aIuXrVts3eFW7Jm5XFiZcRcDAxQzwNeVxMoUJTey50tPd7T/Epj+nqpiz6CDS0+tDVPl
SNFSJPxo/tRxXjhM7rWtZ2ASL+PRWVJMmbWIz439ifGkK036It4TuL47nN8LrVN40rOv9mNrprOe
atl/uTw3iR44QrfQIwu5Js276EO8iHL4/0eVsHT/6tVqs1VHgAXunT8fiM1p0crW4sgSeA6Ce7sD
72JIezppbPounu2+NjNWGmMXRlSW1LislotUrmfsPIuSFtOkN2z6/QtR7Ib/C3I2X/LZege2dC9/
D6zSTG42kMHdDvL0Ahum4E8/8JSSX999+1g7T5ptLH+UCqMp/mtrH5uHypbRagSfwVx0Vkbgsc9Q
utC5LfkkspC0vIAKr3xcx1cT3MHw1j86XvvgT7xk8BM90YX4+HCV35/CVylPQ3q9JScjdz9wtwIq
ozuQSWReffdp5aHXq0uhaQdU/NnmPbslhixDwznRBsFO43yMxz69h0DetJll+f5/3dfC/BTbfzza
p9vhzHDUEfGugoCgG+WaMRRSQDjaO12dpPy2FgZU/Ned8X+PTQ9crunh58AaJcs5A7Gq2b2cAPLR
7BTnFQLFuHZeMrudf/BhZbKejp63XsGKR0I0AFkALw6KfYKskHxd5qLaLrxMvv8riVw6suvBUAjT
Js/aALz00S2sg/IOHOwV2Uk5WLdwgG0evc+hjRNf05qjRvDGkly94Z5cNDJrDR24UXvKFCsGy8fu
nO0ZnWARmEVnmnw6dEpLU9GkvXC3LzorVp5tB/5vgGeAEkg1JjUjuppx2jSlhAF9+rtY6YDwzAWK
/dPwNNdWbsm/Nr4wmmJMVje823htmYBY953R+4gNviA1weYesVxLj373xyOW4pSF/fv/5qcYirhK
4BsdWozI9HZO7+RDZ/kO5H6OdJ/z7TT8Dc0WwqDikMxK3mnk0fOfyW19NG3FeFzWRu2+ObHIUpK7
+q8HjveKYuT0Nibx7gh2GEwC1aJeS2u45Mg8GluxJLZpHe/LKmPjviI4ihbvsj0KYCcCV/lr7O86
b/7ilYo2q691qnTbrRiV6Ja2aNxi8eFFkidj8F71KR+FdQ+IY9Sme2imJ/vSLbZiXIz97rqpNphw
pcegl/x9oGpF9g4/MvQP/TcfdLK+bbvUchROmmI5qptjPQUGyEmTzP96PBht29Q7MaMbNLP6FNS3
3tNk5fW+dJe4qpuyYjaQBovNiuwxvCcDCCY/5xU6IKvAgDhbXGR3OZKSs+V/Pb5d5ZAXGNTrVdtu
mAipcPgKsdHBXsAkgdS6HK5BMwQkBnMLt/qX0akN8m7qm4OK1wT8yfm/6qhuFgZXTvbttr6Z1+td
Zg1OOsB0BeMmHBq05pHlad/XunerjB6oVhxROc+XZdS6LFZMt/eK9urBOU/phPQ7ki11XmoMK4E4
UdlkRr5Uy7dVXsYrTFg52fuofsrMSt2cD3rRePAetyP35CDkw08HU/K9cbJun4N2BxkHiWHszWyP
zLzXu00f73se6v/bqPzed+Wsn1PzatTWfIk0BgZe5B4m+xnVLSDqLRf/D4tGFsjo7QKAQDM5e8Tn
upCtNCdUWA7l1K+jS1pvyf4jBA1d0Xw+nVbfJCMEK7kAXUFiIlepeVDKE4uFURW3/9KCsWCTNDgD
wm03ILIZBVy1uvPS77/JO60ThMuViB4sttr8umjcWsivGSZMjqApUnSr6AEdkYGYUgvJ2tTIMeXm
cDw+eX36b92ZPW7TwyV8iuBu3Z8vLTCq3N78Z/vV5tgTWlPr9MY9gCkiZ7McASOXntg84/nWpRXj
oK1parZbbYHd343NenVhu/EVBzyhBD7iITq/Uj8jgR8Cc+zyhOlg1rpLrzbCZjGCZUbMWT8GvCVH
qCP/6ceYkt91XhqTzG0MYAYDLcBbdlo6tM1pTnp5Mv33mTMVS7dJz1Xk7avixLxSv5dk6xLtsPMT
jzivmkDpjcD0n2argPTIjKaUL13D118cxd97rti+m3U812yDZRB2JAI+mhZT+FLhrgCwoJlwuR9c
mLBi6arn+LqzUi4Z7OMe/b+fuCtLp0lr7NhH6nC28v6rM90yW1aDpIxl1tSy0HV52Nd3NsdLOKqD
4BNoxJSuPSqdOZ6REpgHAYr72JDmmFD1bhdHVRxiK7qmlUPM3eYivY+q/vIQzE0UFkGNIvlFQ1u4
Qh6jvx4OK93h2u9Ovr5er+6+f3N7kFxIp1kXYzt82lAzq4ypxJ60paPS01f8RsWFrpqxZdSWfCOs
RjPEzlc8txevsiHPkhAGd5x9GzidjbxA4tgDWg3ePgRiq/fsyjys4oco3kar2bxXDkc+pCcZ6Nek
A/la4gVUPTLHmRrA/onGP7YI07TP2pb0Ml+2OLhyBxenZbW6t+S1eX39HAWCnJm+vJDj8SlW5sRv
j49GaeRSHFC5cPVKfXXfbJjt8yuTXYScyqwzavXwZNeo9MnhxADRGj2Mf617NACQbdK9PaX0IsWP
UC7iYmHbp6ohS07vAbc+m89PA/DwpFvCX7DXDI/dp2zAawvDqL5fWN7SR7dDcTOSxsJaZpaM7kFt
gjwhBer162jlz2HPSSXdQ9z0dNg7XZognzXrrzttintRWV3SJF2aYhCsMNm6ItM52njUH1j87ybi
BIQxMNJJBpWCUM9nFU69n2WQPNHCrPma0lJ5cSMUt+N+3Wziy0JOA/3L4vfNO99k2iRQB4Xn4mB7
j+dfWvcojKhWozaX3aEZyYi9OmdvMAA7u+3y4ODjgdrvdi8hmGTBlmuMf86g+mDX1TpTdMua2/Qm
U620YRfb96E8rPudVezM56NaYDxTgvFZftQDxheov/yP2so15k+gfm7tny/N5+iuQH5PCzGOmS0X
511NPmdwoZS8nR6c21Du/xRghrCq7x2eXvJkWF8tiX5paFfcBcXmmVmtskTli13oDerd18/qh7Sj
kLZ48Tl3W5hAidu1bFWl6cDisIq12yd7yzrlw3qSFgL7DtFaWAv73Y8uw2kTQ2U5bavZaBqNFuFi
NQ99Cou8M8/nlHVmkS8BKZoAvJEUYFIHxI3luFUafLU1mLILXhxTMbDL1gWxphZjLiPqrV5e0Jz+
asDxsqMfcgWDsTAxRAPi9bWLvvfj+1XKMFMcXjGtlfiWbZM0Ex8HLwef6hPLHiUc8jOANv7spL0p
MqzSspJbOAr6UN28z34Wvr7JrCxNVPwaxdReTq0aSEm+RshevMENKmeJLNeztVcbQgfituPRzN0G
3Rm61xpTU1r4Kw6umNr1rbKz7PuJ3X9F+XW+8hnWAjEPXxibsAY+IRX+s+mC3YBr5/+j/KebvmJe
K1t7f2/UjoTW3vsdgN09cj535BXwsgnv5ZmNv0zCeyt4WnzO1jGfo1uFHBSv2r3CKtSlxFW4A0m1
tlhfzmwBz/0rL10A3i1AAYti3eC1d3mjCv4aJGSFvzdQSgJtXweJsKdQ+CAK7KwNB6pJ32+Fdxpr
UxdzOJvUrhRLb451cklsLj0ig8nz1+ODXBoRF79b8WEr1axqI60qDyUlxZpHorzjk/yhuRcCiIne
JpbV+ooDKg7paptZyWWZilMiWfLd4JvwG0Ai9Ta2hf5WzRNQ6ooVB1SMcLreb5L6kRk2nCoFCmR7
Tk+k9rAPQFuHFBmd/rKPRX6iOO61e8sXzQprrGNdscYpHfnpoXbNT8YASkhyqA4kvLh+hNoLgNOP
xyu1/sX5KpbxVLvu7ss7twHVCB/kJ4UIOgXPnW77x/bajwcrfV+Lgyl2cLVdrJugACW+JrxdhNKs
h4CgE3eJ7bn+t85waIcfZFZ0PpX8z48unGrzltHyaEHxgM1rDrZOw0l536n5gLL49X0K6kDiz17c
Iepq93SXRrbs0diKyTNX5+2KThVMnjDFeuixC6tzuHVzloe+EQhI+2v7qdnaHGD/aFzF0C2vZgVA
4oWtvQRQZMOhikkZwS2x5OH53H8l3lUeQtAI36TpqTy1ulCMzITibHaBesKvc/LG4dQaw3odwD4n
AIlqr+36KNebk9ByoGYn49ebZNcwGz0+KzkC5MHXq525a7MV1fY2JlKa5MiykwmZxxM8hcqwY/ug
KgdTx/YhoO3zZA5hz5KUO5UNs+XrdrCUIqVwblWKlPopsg3rzunZ+UYYIbv6uu83nPoEmRMq0kJb
Ebt50RYgwBuyd35/3PITaKx5TWl4bUuWxnu8PqU+e/GbFMto29fLsX7NLSPM9SODBJFwD4GTgsQd
BxnWEMLEyeTxsDp7obbaXpKjEV9g+wSpFHCiqHuMnTeCQ9w2yGp1mcDStvTiLBVzuI+i23Z3lbsD
CB9gWDA/hNgLSks7iFwhRUfEzQV0GQdHuvsQFpuc6LTTZYJLkRHFz1Cs5LUOS919xaxpR5WSD7mI
eRAFdNplazeTpPy81QuI0zmNB0jaYT39WY6+osGCBDUJiklPC1wvC5iLn6TY0trhtlzW1jxUotbw
jvxYlaCtHaB4DFvAmFdqDLyYHyuYgZ3vfekgk9oDqJhUa1OvLq6JfID0yzZe9iMA5Z1pCx+26lES
2ExusCTCm6PNz2g8uIZiUOu7tH6Eb5aRj95gdB2ACakZDoYN2C8pPDJSs1mUObM4QGZKB5/IKf//
bZgk/9m0mjYQpD99N2N7q53s5CBPCQpX8IHS3U7TANU/JzwyeTukPW9SH+rq26XxISP+Z2DlLtwX
ZlpbmLt//PZ6SJoEOi7nG8WEXxcXQcEuncpEC5Xg8ZUvzYoXx1UOf3SoJq1rdW/Oq++9131Het0/
QV3Ze5/22u+G36fo6HbrvSNQSQlbCFM9zftdmpgsfoNy2venWmudxPncT7nwzmD0CT9EG92I72Mv
du/DMfSkkjxdQ8ALMOjH+7q81ZzNVVMUKo/lWg1bMPbQKaq1iQzAyKWJGA0WifUnVUJ+4DCYH4H7
C7/O95RUxQtYoSGBnDmQhCENO9HTs56orNRVLHyJchDXh9uxWrkk8iWkzSU9G9oum+GK1JvOEpcb
/sJoyulbYIvS+MZoaSCwQsExTp0xxr8/nHV1V7x8vwujKWfusDey0/a4FU+REImc1GiAyR906n7Q
qfjEyly1EHf8qQ5fOYjwL8vX5uHkTP3rohe+QTlzG/u+XRybfAPSZkghT7D7iC4dQvE9IM+kZ2Z4
mn9IF+dKm7EoxU1ZhcEV67raVer1xobl9nDeDHdxhO+ZCuf9S5AOIJPnobl1QqkH79xDeEyAqwsM
8s1ykHBJn7rXTtffLkhYXTsEDRWNb4l+i2ZxFBu8uR/qIHi5BjVEzmB4BJ4IN+AIQ7ic4N2CHfTv
vY03X7U/kS6+wBpRqzqj/dvIPrnX2Iu7jXa6mJxiZzODcGywdeFUFidU0vpVD4rhmJeza3+7GVep
AUP8hHTf/evLI85sP1Wdp90bTHTWr+XWfascwX6SGwWZTpv7C13+HxH8Js7Oc4XgxAPW1mi4X4st
ji3cKIvpxj0B6tKlecpfhsKeKQ63cQWYsT6zZ4D639Hgs4OOJFamv4ht6N7rZuGM0Lynw/2Uu6e/
x1XrWXHtsGk0K/leQAMAWGDQ7KK+GWy/KRjfhS0RxwT5TSiLVqN29+mjnz4DZZz9SIinZ+DU3Ju8
4ldIbuz2yKtsDZZBSpg/QL+CA7yjF4HHAI6xHAR9hAX/3G7rKpd57vDBlc3zF4Whb0voP5vZ2pzX
CfKggficH77n1yX0M8RaMVhdUcdsgSr0Fz1AC4AVKuPZ2am9/XewVctqouLcAIFUyw9L4VNWm/W1
frCWrAJkXRImzKeyAuDP8JUBCz8/a55psQj/mnthQMVcxXFiraNtxIAieikSXhXySiPUSBk3dV4o
1tE9Iv12M11+tdxNL4ytWKvM2iS1bWNhzJ9FzIpDSAkJLS1v3njBN4Y/fBHgmPEiGjSRznzXDofc
Vw6fZg1Kj17hOxSrdNobtVuWVAyyN95ov4dKGsyOc0fbh2BVGLS3HnwuNm4Sqc3HY5cHrIWxldtf
RxoQNinG5tiDjqr6n4mX4BxEXs5HNJUXK3HeRGNrh4EjOoOcrk1vqbaMIaHfg5OglnOsBCaUxsky
6Cy9gJchMFyGki/sQ3BIgsPTiiJqll0t45jLdLdJ9wwozBHiIY7o3cklT8M3zh3JVOy3JAoeL3m5
R/x7ydV6zel03d/uZ47dzu8ZLhxt4pQ0+/hfNG4J0FGAQVrccGn4URhV8buSQ3pJDyc57K9IbfAW
ByDDxBtqen3wKYjkIYez4IQtXF3QL27Po51VnLB6hVd3t+aMDQZcLqqT6PCwty+sMGxliUtr0nMU
6m6VbsKKM0aF7raOF0xY0tI4Y9Ti5/AOwwhHYxRmFUlrGrNIBUHorCtL5+zkj6asmLVVyptqbThb
FZishbkDcvrBpVNBgIMi9R1p17AZOQDm+2w62OLhhbS47697YCEFEKXdfllj5YPqpmW2zEYNSnW7
rnwQWP1ouTu1uOei5zWC9msytUTGRtjGnnBGRenq+fFJz//TR4MqBrYR74/0YLIKInb32ov6ZEOQ
hbg7cT13AYmEHGf3+jKdRjPY86kV4z79VDo/wEVmsxWYUGvpaOW+cgKTR5+l2Nu0hfq1EbEWbAWs
dfSLGIMO2gm9tVchIidZ14KIiE7VKYg59+nYdako22RMHEFhPw3pO4BytbvyNt8JvtusV+mTLIOs
ozmcQNlEKONNAMEAOdV2JpSV2f/YR8VeRwgSNTdiJXvPzwQYPNDCMAa+823YlTZ4XRLJLnGZiwOq
Gc3Kab+PgUgzIF1gSB7yMASB58UvvRkw0h6tHj0qvyTzYIadZyCDaKM+kKxd0H9yW+PGZdToCDUD
gLdAE9BdeaE1sUOOtl93+sgYcASJxIUq8Wc9mCSIzM/M79ka6HX2NJttBhs34lcrcFDWcP7HxGTi
BVcHfo5FpbpjJZ8lpU4ZjWx+3jrbbjc0FrAs/P5jLCXtmVgLy2qIOSAfiNSwoOsnuSKrZAGdW0Br
XSKUGf1u9+jQvwEXFLcxbmnSAGWwtT++Q3kEzMXGShNYteeAUankRoFVoYmQezeLYLx31t9ULjnM
j81AWYTxx6iK/T/WLftWzc0AbYvrgF6VeBLw7sDo28W7IfLh9vDQ6qxw2UvLwA0TuqmWbQMC/3OL
41ZkLBrNuyx7nvEKTiGITCHYcUGePuUUO9q0a+kiI7yJjWVMfGjF1FaX2XF1qhjy8FAFkM5znGg7
pySBRoEIZvJfeBR0BP0eUbGz99Z5be5TRjzBg/5qhSOImoVKqOMQXItig1+j9AgOQ3Ou6yVv7B8D
K5aUzuNTbdW4GQIROCPBs9s4r8/xzxbAQE/U6KwwECyq6exnQlrlJL0XKX1AWu0bG7dPYIURCCmF
AAUmE0+HiadZm7KczB+fqBjMXdyo0FbK2oiywntw3FO5y/lStoOYTIT0DbM+Ik6cxl73OCEN1UO9
TvMU6g6F6t3eK8fddWHxGWfXk7TXdsCLIgAOKXjADKkbr6QEzbRpC6/aTWTrbOWmx7tbZNvGgaNP
vk9q8uE5gDCF2pf7pdcn0Y2m3PClXYuvDZvRQKnUvJMLHQCAx9D/GG4A/ba1wLuysOWP6SnOXc06
ZVCUMWBMtyNnHhL6TxPom5jxrds5v9U9Hp8x+By4tASARov0j/31I4HLffzYvpWhQ/74GOXCt5ZR
crqtjqw19OzZzCaDJCmuKbjTFxq0V/M+whpAQ14mYETohX+2dRa27JEu7rZqAGqnZXYAecohp8Zj
vtCWOBZOOgBnUAGRV+3pgMGlRr04pHL17Vt0ux1bMmmqGXV3brZxDRxKrg4GBxeICtKnNzlr+xvM
XBRQdd+KI6s3+mJZ2T1j7+kItGjpGTX6YFH2PJ/2KrgLNllqW3IErR2h1Tdyrs1+2I/7Es9/x2RC
7c0gc/YpHDffQpAwJA7opoPYS+vOz2mHog8o5uPaef766frJkNC36gkhGUCVJfIvdAwvvXPvZ7YW
jimgnfSLf2WJW8dXPTuV4OvUW7h6UElJFFU4ZZiKPx8zM66u0hNICwlXieAwIvNOuAoXfWrcooPk
4jrAjKcx8WUZ9D+GVdykYyXK1vuGHK3Xd9v5FOKBsG+6CA+xTJqYrQzH8sdg6oPdPB+WUYXBmKPQ
HNj4SisabSHJ/IXI5zd7F1IrYLNulIp/NgPv6/FdLquZ/vEFit2sxOvVrtFila9oymW/pH0I1vpj
572ycioX51OafskTXxwqJuGJ1C+ZwQMamUbQHCUOTNHdj1kMjOnzzHvb6Ghes788I/9n1i1DMbTJ
/hKtdxkLxAM7eCdVJoEkjhQYUzZEj7GVBf/7XbMMxc6uzpvDcQvxrzCNCxFE3qcIuTnYno//Vnzr
j/VXbOl9Yzc2S8r18KMeMOyLdxrZLmiMkJtquhuvI1KoxttF2mJ71nyMks/bEOjlupshDQHrRwsL
q+/ke/y+0av7590D0LFY7OU1haZRxFGJbX5hOHhY2pOFqzmDpTHebwNnGYppbdZX8S49y6IP3q0m
Uj5HCU/wF2juvjwzqJm51TZ5Il2WoPz+1ZqUay2rVbcs5bLvzttbUrnsJEmEbPx0NZhiSCdg+QBy
k/0MD57cPjcHONorjanJGaT/ddgKoyu3/95YXVqHy17cdXHVQDll7XsbhtW6O7j0R7gxwTyJiFqm
U6QrfDBIXTplhe8FpuRmezikjmR233wce1QONsjiwdu1dhsk2h5bidLAolr4UsVKJJdtBaAwXyqa
qsL5T/BYAUyz6Pcp5OLhoySqlfTM8ZWP1ke5/Kfj/X5PTHYn73CqeU0448FCHSYyfsVH+WZszEKq
Z0PQ3nsyE9LY6nrRQOStrrBt6f2wUsejsBCKfTjs7frF4GoI0oXGL1DRpI3nu4MDyKQOKI/+E1EJ
pJ8ZgKy0WW7C3jHQ7Ias9qN1UWzG8bS721FzI6f2nf5efF3KnOLUS82Ct1yXEyn3fQqzVsxBrVqJ
YhsZIpJphkt/Ke1u8+xzOuVtGoqsAaaYpdeSITbFs3k0UcUwWIfDfmefmWhMgAWKJCFpveiOyF1N
8b3QD+A07pB+EMB2jZcLXruclhJP6M2qOd8LkjF0hQAct5w3abtO3Ft7cyAJ+gGjen3kANiEoiVy
Ulwc3J0ofH68VTmx+KMZKL5burMXre0636p6ePnFI7+Y9AagVt8pEL+K0mAwz+EZLfdl89x06sDL
nZCM0zs9RgMY/Gkp+vVycV/2TtQUiudzZwiXyrrfAzSmc0fKDfHvfVa5J/b3JErXhnwtpEuvEsgT
U08hVUFVjcQFMufaZrayjvV6wbTk+bhCWio1G8YtusjZ8jxu1KLbdLfteZh8glkZY+Aow4BybS/8
SWWtZ5kSE/Jgf2zFBF+r98YltRNmDM6cppYEpejpdPzL7zdymKXAZCa7/yp8KayzYk7PCfqfFQvD
Vh28Uvr5ZJFrQxERQR55xkw1pzAX8ng0S8WQNhrpvnFYMR4pac6VSOWQAjS9UaM9TwXXT1gg71wk
xbcuYRzc+LEzvTgvEIyRwbE+QSrignJHUMzmmXl8S8oKk/VqHRJmsFp0mzQU+1KvNRe1exYZeSfx
yfmkiXZPktxsd6a2D3mi8ySUp9QEk6cJxaLJ839n4QpfoFia6BptzT0Ejnm6Aox1sA6W71IrGtNT
R6RBnh7jcSXnrXW2cumrf+1OYWzFRuw323uGgRUXEBsHbgSS2awtjYUdBCdQ9WnO4QXBxnLlW19k
jLtVp9pH4mejBZqXP/S/v0VVn4gWx2ViLtYGBCG0tdUAIpPY4HnxYejGzehOPN3hLE1YIWtnt1q1
lmGYqtTvap8cN7fszBV8lmbqg2N8xG1MDwk9H9Ackjh9MsR7xyCrIM88pDAgZp+1wL0yn7f4Hcqr
Gt9uWzOuc0noZl8iVQAcgTADVR+JlvXiKY2y+NYyjbpNwhZVTFWTYnWMs6RZ29zmUZ9Q04RE4PZj
uOdndFSOY3SdIxKJ74a/HtN5AsH0vEOKA1L4Uf9CSnEzpYiWIX1iWlKm9zOqWi46apSTOBXabJ7u
WxUDss1AbLT26xseukXv4Qj9CJ/QxM11t0koHGhzF1ShkD8/tg1luMa6VTUsowklMWz06s28RLF1
3FQy6jGDWv/93RZV+XT8Cbp44YUkvMivPm3PfuQ8xUG7rQ0Rypyt4vjK7by2dhatcNEN34daRuR2
8PfiXoC0zjdgGUlp8kCtvIq39GbtKgXeiY7wsrRyU/gElW9iY+7OMcbpBl6m582dS88hHKSWQESk
eSlKA6LiUEpAlFzOZmJai0yIJHBwbel12oLmW1RE1nPa9JbS4ipaVjDlT34QLPk66DmSciiCahKL
n6E8y4fmqZFuG//MeFDtSswhjl1OaDKFUv7ljDRyg7Vn8WewfYb6BLZm31UA8TYxqByZNisRiDMU
8Ci02qMQP7sy8YdwJemNr1iYR7NWbtltST+xJUMO3pe9tINyHm3dkFBCQQmBChfcpoGiq0sBlfX7
FG+YaoDvp9XuXLeXN7xsEYd5p/OF3pNFJ4RPgggcXret14YWut1reJrLLZf30YwVm2sdG1kzPTNj
uAy31FNubtLxAvpcQkcYBJ1vohrRkv3wupLU1YwubsWj0RW343q/pAt7z2EHOtrDNW92yTDlXB4O
SaZxf9sRHNDeIeaGWl4zuO58KXbtnKbLjVFh1Xu4gOCT80YFenqpDh9540Sg8n8dUjFlS2NfPVmZ
nC+pmWFBwcQ7b4c+mUZoTgXkpOvJKS0VFC5yVUni2osz1DQXsZ5bp3oDcyaI+GaIr00Mee91SOeC
eHrzBT8Kt72eaLU0n1v8AsWitZLKZncz+ALQdnTM0zkHFCYEtfDkwQqg2dSy9GFxMMVu7dCZuq4X
bGqNMo2EM4zHIwGhHpV294ng3NMMWZoksSj18gPY3TSU+d1OVqW2WLGpvTTo3V+hbySRK90vn++r
lTt4PfkD6rEvcOrFnbctfaB7PyLQzH641wjaznRXutRVKHyPsgS2bSUbq9rMSBVJQC5yjWFjSqeV
SIodpUDTro0Bc5K11Cy+mMd/X+ffKyE3rhBJtq41435IrQw7ZtD0te7c3It3WTn1G7jmf5JW473f
X3Ve3tYxJC6W7gN0U1fs96p+OcdWylZAk7CYvKLzRcOJM+zXuv3wQlglgFLdi/2X8/171vJRhVmv
GlWzdVo32P8BVUFqQzQLSp3m3P9IfDCkmvNW1lzMa/F7PMVkXxaVNMnq7C91MBJBAaiqMRxfRGki
BwXniPs/bqtipQ+LaGvYh38GtKF6CjrzxViUI1/CN5IDM9ooruSAdI6ndmEVA71JzX19e2/JwvZI
PBEQkKANQ+fNFhCHzjbrDq9im5tJVjHOCYcXL9PwkeDDUEFhdqSJmWqX9Il/6V5fND0e3xjVsTzF
h/o2u4jt2DlrYo7Ao/gg2pG1nVOjEHH6WbVopavYzjKBY3dw/jBXzghgk9mDgtyhIzVxMooxU9sl
TtzhGPuSC11DPcwT7guINoc0ASjzkV4+Lf1+SKul4Xy5HrytvyBSGvpW4PsnD9VRp0aYeQ3IyS3d
oW/sAGGvxks3atOohtdzRpT6/uvVPLvv9/47WZnPtucOk8QjBelc4na/NRDk7M8kCr90XSalgKbC
qTcVK7usGQ072nDLsK2edHJ+wp+dcCAosYb9ptMH0kUavN3btT3qqWvIlmCn0twEGeSBgVObmtJL
9Xw7nepy9QK0O0DsdXKHAe1Atw2WTGfKy/2j/1x11QU+xpd7bC8Y77n3vu8Q9qV7Z7d0anAbCNrN
71cmb9264QHYDmYTm0rU4wnrrqCpGNTKdhNZxxvnUwoAi5BoGDZcOt+H53lXxynwFzf492wVQ7qJ
9qdKFnPfif8FZ7hzF+NvGhL65PTJuIgLLiTDk+rg8SxLcy7Fs6VYVGN3j++GKRZ8S3uO6UlSmLwr
9S9co5v3gc9PfeVLM2pZuqM4qmJWN4vLOjmumO77fL4bQAYP9J7S/g9wVL30r1ivRydXsaVQ5pin
WwXrdqJD6oJjtLu7aeS/M7YUlsdx54UWIYyJS65n72Qfmynxle48i+vx6CsUG7s8m7FZv8tLIi8X
Fmv7RHN6f+E8MRh8ztsX3WMpB/TBiKr7u1hv43VL4pujF1OfiOYg/YGVhkbnV0quH9HGJ9qf9OTo
GsOel9ULTsEiXleA5XFzPSw71DHEF3MnhJPRfyNv0JVePM1Uy0gxi36B2tSTxofm1brLWwJDeq0P
cGDU3AUwc4W1YePofn/P4/dv/OC3ap/mlg1YQfJ4Jzq/4AQ1x6uXXm9mbYnx2rripe6Vy6sehcUw
0tb1YiacdF6Q13iIHSOdBkVLj+dq9w5uKXNWTw3QNH4uwO1vSDZSYG1fe0l47V0/fxBmvTr1pfOl
r35oTHpuGwrfVlnUt2eKRJhYEr+fMJfOEVKnWkWylUy7xsloahxUtdvpkGbnxQUFUWLO/YowDMK+
98bFece07virBA2fAZimuQGQGSps0YEk6++Nz3viB+DLBONd19uEE/fCUVoP+ceRICPcSXO6cCeo
v63dU8vRnK2/5AD/Y5qrioW0q7vN1RTH+p+LuxvcnQQeJOcM/Ttki64oWEyMJT4gPIO4ShrDUZqi
LtjK/Oko7NIF2b1La0OiwKNniM6K7MvE8f11H3Kj6qMX0ZSiekJ1bO3uKVJ5a2r02kivtApb/ArF
iO6bcXRtrti9I729vcbsVYSXREgydr+pEFYBmRLFezoKgb8k436vvmI2zXXrstrZGJPXnsAOwb5x
e3igtvC/UfYeh87RSYcfix7as+0vpG/+1xBABZNuK830eN6w/3ZbCCZwjtPeilScVIbkouibszSv
Y74mhR3P7OW9ukjF+cdg81C49bcKMQ5+HmWgr9ae7X38Hut8HbVL6n4wwFfLHLGf3MaM5B/NMlcP
B4CE/uPBSuGkhaOUH/jC9FaHbdM4JHmQDokdxNmATphlaI23AimtTIVLk9D1I6b/g6zFZPsCkHPQ
01Zd/pLb/s/hqskLWviSu70yj9ctzs+o+S26uzSd/D/SvqvJcd3q9hexijm8MogKLbWkzv3C6qBh
zknkr/8WONceNoZHuHXsOWW73OMGAWzsuPbaUDJgq8ZoIZ7hT7JiV3qIUiflalKRkI6wo2ebq11/
jEg3Xi3QBY+/HDLTGH777bOebPwNH2C6i9kO1RxFNS4lorTfkxGSSLpt7sAVCCW/BYcSYzWGQZkC
mdlqeeaJvq/jPHPMVUD6ZXO5AJVLOh5wi8x8F8OgTG1hs9UUD1pZ8SC0HIJkwkiJppjsAa5GHSFR
bqFA9VDsAQ3RLdY+ibK7daqUUjKGvqi6brrKykZQhkzbudqdwbqGqAhUXPCs9BUGwWCCw93tI2bp
wykjN9v0GKuKUkTYtI1yJZ4qxgrcn82oMTPky5Od628Q1T6A/hVegwJYii2jHc58ZmnFJariucc1
1ZVn31FzsVQpPY6ADBlQCOfHLrl7fQ3PyOCf8Yp1G2b82L7d3bXosHlaY0rq/dbaOm8v6AY8djvw
sCC9vq1IU2LdmCjd+Z+3jwq1+9vXNMFPZ98oBlI7VD6Jbfa7ITGBqFVCE8Hk/jUDb/drqsKcgrYd
PE2v1R0ZKlvDsoSOgBaKDXCHZLjtl+u0jyLyBU64ubvLN3dA2iM7ohGgHNg82gsai0xnsLegmzsg
Z/By555JSz9pAvgyCWbm4/BBOD7wBg6ONACytH0gd6PZJ5STAQtyOvCa3b0NKzh+4M+dwEwIZuvU
ZAHXWepu8lVn55Fcy6FVY8hOgSATE5k3uAl8PTIeLB3PchdkSrPmudZfaxXuAhEP+Vd+WCFjAGCH
6wIc7kRn0oDy4D+w1v0H26KpGmi7NZmneX9KeCmj4BsjEu7kZYL0BHMArug3t9wz2lG3YEsF18HX
BZUOgleL7wMnA3gx/WxNFj3Z5Bj+pSUk8GIAQiKIqO7/tC55JXhq2Moj3GtoQ4CHU0s7XACpddXH
CfHSmx4g7ieBYWAXkVSYovvfhSmPVR95LS11ZYT/AGQpHmP8dI5dvDhAfBB+bUjOsmaTOizGfZKs
KLwkoVTOk5/PxAuzfGQfvXdk2dU+PQE8vDlWawB3IdMl0KFMYMBiYD9bkBKyNuFktVSwoATGPgKZ
Xn3CIQ3uFYDJ1xr+m+2eMcsXaYwDCXR9e+wcTNVlBQiLdkgRNIkXeVnU6HtO+65PIykbgU9A6gY5
SgIdeSSTi98+1k/ksEn5kHXJi/mx2arUJaOxMOb5roZ0oUIMrxTe+BltvQiTXkg8gIwCc8g6+ZV/
CfRsSSprowqj0OheOsKDIYhl1IeBzHeRlYZ6JDN0CBPr820lvuzAzNak4o56yNVo7HG4O3Q7CSR0
Rhq8tN9gONC+xgTHse6Ssuwl0EmNkpYj0A7YJJoRfIye3EwTsMPNmytYbyDrAwqKJUOLLv+fbdJm
PTSaltM7IkOA378D4xyC8Jc0jAOAbj087Ozbxzr9vhtXSZvvQA6MJhN+yyzhGs5s9H5AbJGZmP4Q
bYHyO4qiD79AE4h/YLPWz+jFwdzx298yedm3voVkzmZ6o1Ky2Ac7CPYOn1EEBgupgHs0zROBhjzf
OfBoMO4AORueoHyYmblFNTI7e0pveeOg+UqIOye2Cpw8qCsB5Is6DzA2LhIR4KNBFASY+RsG6CDC
ZWWaF/tMgMP6jwKhjaVYY9zoCP5A6DF8wgpceSj3IApysfLByVdb1pEv4l7nK1KmiTCq635bjPAE
iKMew52BQ3NGKQWLksk1DVAAgDwi5cy47WXjNNsspbfUJq6kpITeQq8k4Va9cIfzBQ0G4JSGXwSM
IyuFsBx4aSKo2HhZEw06BSckeSf52aS2cLhY0zc7THuD4nJQDVr3gI8zNrmIKdVnS1KWSemrRBGI
pgRmCjZhc93lbmCnVmCDDWMDvCvRmHjXIcHMnZA04u6Ys+aX3/jsI6hLTgOxCxoj+W2PSU0PBYXL
+fGMYHt6Wa6zhdrGv/AFNnrZnpl8Q4vadPYF1F372pD5mJgMG/W6sj9RG76usXZnHjE6EdMqTkFp
GuDCiOCBMW5g2fmaLU3Zql4yZCVSyOZBwbFCFgUt0RgTfrnAASWFuglb/c2C8i7NxZHnF0+ZK78K
k+5KzhxFI0AFgdiDGneRJ3QAFGNTpRM5+kt1znZJmStNJy0qw7QcNAecTDwocM9Zum1YF5Llt0sb
hVyHoLiIfSaUk9/P6tNtDb5cRPrzGXSKjE81vRl+3zM+AQYT03k2lxfEQ28HpOVOkC3mq2bIFp0k
q1tR6UaNXPAKzCKfCL2vGP3SmaELLjV4QNketko/nGwWKHMi4bhx6HSyTE6jMPNqrNxuS4fw3RDX
CwTIFwCnkZJMLRWePs6/A0wA/QtQqHhoD5hJQpJ3G23zu1uqBWyAZUkWc8UGYDiyAK43QsXw05Tm
vdYZseINGA6GppR7wMoIAcaUpkX3amd6q2T3AgwKNDxRP9+nyI0sHZu4LRCLSM75d1AmXWlFXtM4
PHzFnLxTwCagdbpPHA9sKmwMcAVWgT8EuUr84x3TP15yVuefQFl1Pu3ECFMkxglMusIM23ugZjfH
zoRFdwAgJYE2oeEJXBYP5qI9ny9NaX9N0aqy8UNofxs6YINi7jnioQV80G76q/VJsVld8Ytu8nxJ
StcPcqeWYhJht2Qs2fsKthwjkMBTg/ItiOsY7uOidp0vRyn2RE51LQ2xQzKjF6yO4DAkHXEuUpnw
GeE7gNYXDiOzBW7RcZkvTKl1hLxdL+TYJwEu7kGsQpzEC2bfvKESA3bbE5rCGaZkMTk+X5PS6YXk
GbrQQZjRAv+7/wz9f6QpFnvFPOSX/1l0Ka0eZ0Fa9Pl0usC9aEgsgkWFINgAlITgEj3C5h5a7Bab
bfOv7guRawY1wtFKpoI/v2d5TwPFccokLuAsEh9c3NBCAuUIswa2B83t7QolmKf1A5iJUKB6RToU
rMen9YMFmjMHmDNYHKZ+WQp+599K6TmpvwZt3kHPGesSs8VJdgWp18vZ7SoL6NnYAjz/AmyYGtpf
pc093QEGh1jm+/sUhIe+sm6rO9brUyl1l7RyqQQNJATjst/h5kxTk4Es/W10WTVlln6hmzeagBON
vsLuQfuSg8MSKn51RrcwtDo2abMzO6zjphSaqnNJk1UQDbw5AixcR3BpzQsaEJDDBUJ7hXxzj6bA
1mTyBi55OPObphRbIqt+IMRQ41oGkUSPNvJonYmMnvw4UcmgAnf6DlyWkZ+qqrSRn69LabgKW/YL
YGOQd8CoM9CsmBtTIvKfPp3PITpet93703pdf6IF4ZmhcZjyRGm5XAvVOpewaaAZCFbEcc+YfeS+
gWOE1MP4w2351ZayD/PNUhquG0eUFAaiVaHgyOBe1BUIbR38OPLw8R9gvzjjxlPwsp2PpLqCfE8G
8Qa2DilxfOG4Q2IGJdHDFh2T6JJ6Ktxfv07J3nN2rGrlYkA3/1xKPyqBMcRcA/0IfAkyX6D5R56e
zF+B/v/+Zl0Gebw3JGE6vHl6IssaLYunw0Fyj7CtpS6ITYgTg1z+qQeEpGSm2hhir1EKDrhalcv4
SaPAoQZ7pHmR2tUFnXiAhhCy4qMUYYK3e1sQWDZgIvOb7bUPMGhTlrAsmMtfyVPDpZ83YHL/nRXq
1qBgRvh2FNyXi6sdCK067BJgGSd8E4oWu3qtO4oduLqlIFNCPNw1/Ewc0+n79Hz7YxdjrZkYaJSH
Nw5i1Wka+VjwfqHWiDfi3hE4CFPhskSA0n9Dk0uDUOI9ymQeFqQOw5YmyqGdcIArSyCQYANkCN4i
dGi+P0r1KbFnVPkAMYcTDTQ/GaGAWYd6j04kYff4WZtVhyGEIwicH393or1VH4etiDQepuSA6JrQ
MO0QYn+jes6yeCz5pNRjFmdKIPAB0RiQE5g86IkdRrShY5KkNsB2brwx6RFZ3p9G6UUvjse493Ai
13uS7n/HsI/WRabsIoNozH3pCQgFQwgjkKu2pt8gwrotcizLq1GKsudJOwf5AFB2kIpOYKPbf2NY
xTq0VPMJKM30U7OrFWNZlvxRCq/ukzJORKKCSCEJpFPAZ4N8AqZ3e8JIb9LQwFiRYRF08vOZIhg7
AyyyMu7XttHOgcakRySECXsT+kjW7ItdCuYxLkHR0IcrgcSPutheGkOlrpUBKDkE1O973CrKN6sz
PAwEaxZGSyLzvLa/Gbskv/Zv1f5nWeo6G73146TBskidyBYSVMJaQCo0fYLWI6N+SXvlU4NREWAf
ffr/oEEn9/b3+hovoPlYE9SpyD475UEZ9CGW9YFknuE3hwe0beAluRfuQ0e7LWHvI42W63qnbZ6Z
2MR/UKB/lqcUTJoqShJIWB5EO6uNcbgcCUn+A0YlsCR4sRRvCH+WovQFnyZoT/KwFCbQWSABcFbv
0FshnIszGCiOI28Ro+KiXo4vALNQawqF+dy8MS58Waz/fAYlZ2nDi2qn4jNKh/TcvZNc8AbYwqnT
D+PabcZ6iw8XVUHZUNFtLUyezOyCw0CMRcUXSUsWYUW+n0ZnYiy6A1IvEq8+MAE/5CD/EqnZipRR
TAS5KlpdICJNJmeCoY4UM5B1SXbIB7y8vWE4AiCUJ2XDHALDWpqykqDyUsO40UgrJ6CSCM4TO0Jq
jHQzDvdwGcFLs7Z50EwxaeoW8b/GbNeUJId1H5X59fc5Ix5CyRv2aE3GmEnIOJ+P/PGLc9TCvLy8
wFo7qK1tXxw0bBD6ychNrF4DIEPYRBaiDIYILIFQ5p9GSX6bFVIldOqAvqy9jftHxuLCb47h3RFc
idb3lbQPMZZclPLZaVBSrja1X0YVlkT+KXYm/xitZ87U16lgkyfGekSmbskcrUbb2GvAzYoGfdCk
YVjpJkWq8XIUNy/mGxn6+C2n5jfTRLHeFmUUpQ78BYogQ9J7wl9Hsl6AD4Or6s4Eqt55+LVb/2/7
pNPchcx7Q22QFQkhHCEWPevA0GD+8d0Tukd/sWkIGXukk9yV2uTXMoZcY4wVDCOPZnSSyiRtCy/I
telo67MQEzL2uWiN/8gPneD2xLqpAx4PWTHh59gARgHZtnLPiWZ+OcByrb9DdFGxkteLmKHZS5mS
2zNlqedZC2JTiNHzgBkBxN3drNzLF7q2HEchmHSbhS5YrNPNl6RUFmkZwPMk59utNNM/wKkjm310
wz0KdWCdGwD9wnAIDO2DV03GCE1JzZ7xglj6i4aQJGoiN0IPycIl7zEOJV7Hvik83j8i0bIR3/Al
KeYGAGcWAE9zTF/dg2B91McndDCEmHFarZDTiizh7fl/lARKeeUJHxlxjO+qkGOTXksg41aXPgLT
MXQYIdM2w4f4nmBN2CMFlrWYBK5uOEa6PNEhz8RBGfVCEwYed0MM2SdcXhdcMABOoWywZs13X065
iH9Wo7RJH+R5oFTEboI0H24BspwluvBJc52zfhY2rCv/B9H774I01TtUZoY5rmR7UF770iyOn6mz
AfXP+Yzq6N0EBz75K0wz2m7BPQPk95pdRFs2Tn8+gvx8fsZ5DZ4JHh/xXNnPBEYEcducxzPEHRrN
YPFDLxYKUYD/z51OXFGz9a6oUARdj/VIfhm5RDKtEeNXEL7euRoaPkBzaUsblpu/bJ/+rEr5RGUU
JFEpYVWkL9851ApRCndxxFCeUNtALbEWXFbbfxak1EoaF/nQC+RuScISvsgZff8T1BKg4MhCTuz2
O10uUczOlfJ/dD/NpbQgCyJ4wh2CAf0LYD9gKtYsnnfmWpROaGM/vPoFXsoz7C6yhASQJRNWVCBG
mBEaQwkolCuTpUIZeCU2xqH54p5QPYMg7O7ljST7EKcwXadlUdEk5NdEXdVU6kFwiZrLXIz1etCB
lATjm9wT0Abo4GqMbiHG9uEEdwZmgCE0i12+BuCD/1maCNXsbXRSWMpXEUtjUs1rtiEejfr8iVD/
Ih8RjX7daafafjFiMDFhxrSFllfkHn+B91A4XjEN/LZELcJ05l9DvZlEqIRk5EYSuQAeDecKs/Ws
jXsc4V5ZH+jU/Gbe9fKr+XMA1KvhykY1pIgIMfRQ/4Rns3GFA0jgCFV9vw6c0zcrZhGIsP7tuv5Z
k3o4bV81xZWs+cyDF+Rz40YvZGoA4POM611KWiugKdUx8EuSZY1G3DVamQotXxElZK8IFmZzznYE
GwCEBJj4v+st4wYXns6PBSl54nXt2ozgSkcud4WeQ9RJ/T0wqUCCYNYkMye/8HB+rEbJS18bkRrH
WA1UhqAQQJM+ac9CkvxAWOmtYaoO3d6htHB5P9akBCbSskjJPRwpCo6vSJ18tvvI1iNwAWyK+9zC
6Isz8PvgiEVBItnnhLstc7f1/QRV/RcqWOHJFDfAzAC+nly82fNVMX3H76/N8Pi6R08znooL+It1
QBjC1lILZvvHWpQK1nShKBUJa9mviAZgQc+uficc0Jt+eDgJGRCKhX37rJf0wY8lKUUsc02l1kE7
ie8nygHqpllfCNoYlaDE/fX9zMwZLblkP5akwsq28KOrRnaJUv8GM5QgThq8cQe15tOJpQmWICs/
VqMcwCgKjNYbpjPF/HWkppDc3fhPyCMgqDyQuBL1N8B4Tr4A3AjmsgExx9IRjHulfcLx2sgGH3bQ
gChsofKHJOgZ+DHNeoE/ZhF/jGXNWfdKI4YKowjLbMS2e4zKALoBUA6M5jm6ra2arnUAn4TqsLa5
qJn+PBXaCwx93g/GFNssbNI8BXKTFW7WBUsRiaNP/waPg6sFeRl6o1SwPFJKPpHSYNDEnGhC+Jwo
qII2Q3GQbiSD19F5xKwXLSrD2YLU+0y0cjT4pPgdzmHE5IagVL4wjdbxUA8Dqeu/Uz5/dki9zv6q
igidJ+MCjmqC+EK63jXh//UYGsVajfw2ymj+OE/qYXq6j8HeJVbD3a2iAMAQMk/MWgcxNCyz/rr8
KP7sjXqYkE0NDKW4vVf4BVMHAF6FCoYXwDhDjEdkee+TJb6xvUkvzTR5HMRN0ooZAZdAPN+RiCAa
FuC5tbuR1hjXuLmIb7FrHFJrOBIQDL8CHyaZLEu6DUfN8azWCj+ZCS9izm59F+Wbtj6vl7KC73ou
HeRHkGDFBMVztfZW7tub9YHkxI6tHxZt7B9RpjPYo9B1kqRDlBHKAPtBmmpQoCDDPYg63IKVmSB8
WIiEZW9ptizlTkicVvaej2VRGUHQhjd7j2aAL9gb0Hht8YL+nU76r5TRXAhi2vUtn8J/eSW9gMhi
Ykw9ZiYR7L9oP9hM9v8lgMn8EU3ZsJmUqZ3kVYqM29xBCeIyMYPTRCc9gRZcCLLMAuu0h/mQzNLt
svb9s1NKOTWR2oQeCssEXDINYwbG4yu2CLrsoTeNDRO0t1Rn+rFVSjtJgVT4PhFc4og+njkHyh51
HsvY4KWYz7c9laX49MdqlHZKPN2Q2qLEM1mtPh8RL+4ASyH0d98EkMBYjPU8KOVU1RiiIuc4TNK3
Ezo5mlsx4pMQ8GcuzDVD8y6V0eZ7ozPQnVHFQy4QFTA1FBIoCqKk2gIXwvp88fdFbpP4DKKT+Ygq
ksua9Qn/4JX9V3zolDSPfFHc8tjxTn963sPaoLMADVnHClydcAYZO16quP/YMRXFeHrTtUlGpBWz
3TBa3UK1/wX1M2tdAHLGtm1EOm4oWToJPWZlOIglpCd7VaZueXSOgj6QcPiT+uDptvwwT5Po/JkW
GLVA0wZki5C4sYXVb7A2MhxkUKMHk9KvNSalxlKe/ceRUu6Qkg+R1nBkTVLCGDFaneC7YOCOIcrt
HxVSHOpB25Ss5lzWy5ziudlmuQbUjH0z6QFwe1/EIyrcaD9+sIFQZoW/y4uBslnV0Y+qKjQ66JrV
gjQacDJRegV6Bvr18fcWEZRhrAkaQf/NVc4WpK5SGvVA6ApESFiwsfePSJVvgJIFo87hA1QLDDW3
/DBmy1G36Htwo5McyxX27lVYIUKaMuTOy5WY5bV9e3dLveMKr+EskbvQFJGnnA8l1ovOCGCQQZZr
gwptGt189wbSLtbOlhJhP5ainnyTGV7GaUQ+Q4T14jRlEQMzrRHswEDTX9TjF17ki/7wwvt2Zx2Q
DUNwhDwumhncb2bkS5b7SyPMdk65ImMYFZLkTU8UThduFTlIMO8lZgf/YI2uHkLLz4rLlm3mbFVK
mjxdzXTJI34X2pcQjIK1C/EY+npJvfh/3iMlTAZozvlexGrPKoZCvN+vEHm6m+F4NMftG2pg69P4
cFuglrXQbIOUG9InkRDFIZaMCYJ5dY/5R6SBx0d6E7Nktr8Plrg/LJv9Dy/njyhT7kjeS32REAvW
btGpviKuHiAKX3fI14ChAl1STM990eWa7ZVySSSx7xGZkuN9fh3BwkKCbNJrCYadw4G0ojDMCvMJ
UW5J1KVyyRvYIso6r8XdYD1L9wSdj3R96KD8gbzqV/vldo77ojiuhbIL6FOVt9P69iWzpJjm+NRU
jP1tBnLU1g5SNaUEwT9z+ICnydJQi5b7zyHTLJlxo3Sel04C9Yp6GizaBsCeSZRYThBLG9JkmH3Y
Y8auhrUQkhI8Ol5LCA8ayrA1WdipJdTjXB/STJiD4JdA1WCxequA2ZmMfgID5+YR4IPLZXgjMVFz
Xm/RzOSyzcxirD87VUoPtYXYtCMJxCbgIYgaNd66RpjziEosSIQI3PIBmxaOGtzrEZit/1GCKM2k
plKq8AH8sdLZX/F09o8X3GoDkCkBBNxejKWTBFonqXItB0TpIuOIl0JoqQJyvSjeYShPb2O7mHBx
jZiNeyL5zTeMzCRwM9eozv2xLRus7D93X2D8fyejRUHgjPGPb979gYuBGXuyEGsztvwPbtJ/leH0
gmcL90oqxmAfhSQj50gA36qtAdLvrJHkRKmSpQqZ61GaqQpLqQ0qrNesED2sPs0NSeUQHAvYrxjq
Z9m7/iO8089nm8savgfJAQkFCccB0T7AiJOx8qTA8ytiBSuszU2WZ7ZeLDZGH8nkMCE+EB4M0pxa
JTCUV2Nc3FIpfa4V6MRMJFy7jm/JWq/v94RuaPN1AbLQBYJy4nrXnX9Zd5idJ+UKqYo4lANJ/O3Q
9QdX6PN8VpwQ2Wmy6IOBzlYWxwvLgvyVl7lyviGTYEXd2/YemeKNWTgwXAg116zHsJx1mu2PUjad
JgpJkEBednDgCU0rAdYD/PMbhssmN2Eo10krzOQlUaRw1NHADfMIXwQrksyt76LNBmxiQNK/IYH7
AF5Lxf6+remWqx2znVI+kDeio+U6pfVSEyrHVsxsAzYx4D9KF+0t4CJtkDUByIi3t44BrnNAJZld
BMzLpfwioRGDTCggwygx48Wg4guk0xsIu8EWd3vDzKul9M4og42qJEdNFiJzTTHIxfx9wKd14GJ2
MmNBhs9Hp2piT/1/7kizAnMNNKtuq/aX84KKGWmUUxj6gKV7/srLhPFYGuSh7F+R9kKKHDQTaEBE
Zx7U+P+4NypCk5W885H2gl617fcNxj6TXkCSs0TZnK11Fl8JEk4yLytAytMlKi3giwFj8kikAHzp
PfAYyFdgENKZEKyh3wxj4R4wJIYJpSba7C+bPFuX2qUmqVydh9jlFKGAORG1wN2FDHWE83P31t99
WEgMi6N5+3SnNMitdSktWxZ6rcj9tF9SBpwiTtJzeAaPhewCPLByizWo/kAZiWZgDxRiGGthf7NM
9bJPMtu//DM3dc35pK84kq5pvvJfuQnibPMeENtsPYLN+eWuhOEGQQ3KsQ+srN+iLz9bmlLEYRJF
TUx8edJ9gge72hQ7DczvX8CwEzKLU/kC1ndE3mzZJomMW6dP+YByqbcy+nmn0GkfHN9/zz5z3/KN
Q8Kk23e9/GpnG6X0cAMmSXSBkMJds8JWCX3Y49lD9k8AwAmxPuNgp/Tlrd1RGtcIat6rSG3reR9t
bBmjf5XVPaHRRbVXBc7p6GrvGPqpwh2z19wdONOA82VG4OT6bn0FpYwTtVdVgaSx7d07cBvnwEa2
7BETn1BWQjQDUJ7Wm8xC4mIi589Z0w3uLYcmo47oETgSqGVNE72mBuYn0jjK0MfKokc/W41KmHk1
J2pNDTkiju47yZPv97swQDpDMaNN7ey49djsr0dMdCDJSVQV0x4NCsmnYcUROtjHA8ZtgxIS/F/I
5KNzHa/8pBfIW7KYuZdt4+xTKUUH6DHmS0xVhT3JEZSWZK/Qbty/voC3Bu1eJL7b3Bb85UrGbE1K
yfFVrHAiScLEptrZ+lNs+gkYbDpbxpiFFMRyoZW+kk6Z66872QTqDWBs+O3smI+h5VVKy6mocP4u
MLQWoj5MwrIwcu789dI4DSrM8L8wEpXxCpfjktnmKfWmg1KaE8DGic3D6UN2j0xaAwYWo6QRBNnM
9B7jvamUTvPl4CpyEQ4bqekdhruna9ITZAqYoTxayFo8ZJivuv5mAS+W/bvZPintFmheHQHnTGIU
HsPVBmeFTQJSrZskp8jCJTCPlVJuqaL3gpFhudbiXUJJixQQ4j03Q2avQo8Gu3zDMBYqpciyUdTS
SsOKoCYgNFOYCk3qxjDNFmAeaFlkuLE67QuBaUSVNPwjazwYrHRqwThLqtBXOP6ESTRVf0i9O81/
bzrXC9bG9XvIkJWu7UA9592HnB3rwemGs9Zc8vSjqlxZ2jXZXpUf8Lev9ckvj/r1XezRTqxvBM5O
k88YP3tWwSAV7fv4WVbvxnDD5dtr+giySbMfdDAvID9aOJJwUr1VNNwpyjaN7q7pAxesk/wsXNd9
vc/UXaPuonTrK9+8fCfltdmpq7yxes4evTtFcOPAlb1Nne0N6aUCtjP+JTT3TX0fCp/6EJq9smmR
82j1/dAeWu41by9Cds7qp0gozKoA/lY7VcY2C5/74uG2ZpqSPHPjRI4YJKYyLwogKeIVSjOVY1x7
HLj6TukVTcRCZjbNqajcqD2FfmJx189I2JbhmStHM1buAv69CbfS1ZWzL8aH0PaKfAgejyooEhCj
oBb96X+BTjUSeeOKuw4+0mJXpU8teJ617st39epUNU+e8ZhyVjt+3l74L8dvWlhUCZEZ5slpBvVs
edyAL4c9f2oi5U6Xc7fIinXQWXL3zsefUpuYNQbEhpVilXntJD1nKtULzkfrnj2xsWQ+tVUxMEe/
NL02sBruMoaaVQ6p7cujVRncWokyhr39S9eQjzYEQ1R0RVNUtBH/PC2+yK4gfavGUyVebc1PzTDa
igl6wAPfMbL3qD3o10NVVfbg7evwI5SvZmm8R8NWzrf91VHFxLp9jEtfpPGqpKiGrOEiacviVYac
+33In/R01/kI+aK7BoTkxsbnXbHb1NFdJ6/EZl+2p2u8zeRT3ThB7uT5puy+Gd/yF9wExwONoRng
PwQtGNppfh7PyMd6FBU+f1J5t/dPRnhO9G8p+OyMpzy8D4P70H8TstbseTeTLk11unbbsn4qukNx
DGQrqda9eIry+y65E6WTVDp596Z0gSmgTt4iJlIaMyx3WfWojcdedGPlFPco2uWSCdnRxZWhPejh
V913Zi+C8Kt5C4ULn4xmlJYYzRWYRvfdj751FRJz0ME1NH5owX0VPkbe0VDtoH/Xg6+6zsxkeE7D
h0j/kotf1743Cy002+ppKD6U652knFQ4UUF9KMXnXj6PCbqo/ArjjPdJejSq56aMzE5+U0qU1rWv
Sn/oAZ+SrQ68hNdVMp64+MvIU7PDJ16j46geYuUpFh2+ttpsa2gbNXUHDon2+HNojsGlCxszv36j
gclU1Mg2Es2q89xW1fcqdorqanFcZRrFk1wfrtw3aJPNGkzI0XUvyNuuvb/2bx3+Lz7XWmpYmEMf
mrevnQ6jyKXLuqGCmVgSFc2g7H7bwQf1/Xo8iSIep1Vn51Z8HhPHL50mZDg1U82D0ps6bBK4rlUR
mSVa3FNUj8tCTMdTPqyDMLUU76MM19xLo6ZmED2ozTYEW5McW1j99jaJ0aNXFkRF1BUJzUUGTTyt
G2ET6EIwnqJ+F7bnxDjxwkvVnBvdvg6uZJxvL/dXmQDHChQ/qIANEI3jbCnXno+GWKyhZk7QhFfP
5Cq7Ead/OmvUzVi1eMkcC0v0bWGw/McmtBrDGmRLUs0+tfpH/6NLrDqyut5SWdmDhSvXdUPGPSiS
oEtTMWmWUhxlrSuksr7i+X2MjZXGzlXZ9tKvQXXD7vn2QRgLi4GgBAYCh25o4Dj/qVTaQY1bcEL3
J620s8DO1/lnWpkeRl+GphQ63KfxMrzzmNPz3vRmxZnFVyeawxOUc6WbGWflCSbtWQkYO14jwRRL
U+VMSTObF5kzuXPrWwG4+APzGpieDCfFlHOrv1oe+g/f2i8NQ0VDk3tSMa/kIwAPxyveD/SLDM8o
MZvn9HvAIMF9kJicYkIeo9pUPjrEGa98Z1aqqSmm/2YM5G9iyu579J5dZN/UvmvelAVrfCofiidB
MoO9iqEAL21lao/xvfTWveEvxLpZPvBm+yk93j5S4S8nFsKFTBfIalEcNdS/jG8d+Jzve2l/ygxT
16ygsqPAtrV7/b2sTFjTFLwQR+21e4y3CrgqPqU1Z5UH4ys7ts/pOT33Z2nnPevPOGTptXns7vOn
8bH+ED/wP0Rvw/Pw8Z6fx8cSEHdh47n+uTz1z2Ngtu/hSf8udgkGoTXkInKwM0AZv4aeqUpWFVpS
YvKBzYt2BI8xtYMR5Wu/cYbACQO7GEzPMOXADjsrDezYM1PPxL/7gDEhlJOtOrUaOA6GmcJd8Kxm
xK+xxchWeyvIzCImYtBvRhk/twTZNhpbkm3tug1jC6fdyWaemSJvCpzZpmZbWBFnIvVWo3H/O+bN
JmNY7yXRlkXMfQfYBY+drvBKPe+VmaR0JxW9uN1G8iy/Whcf3ovXBAwtPTlyP/WXKOiQBOgvODCa
TKlpzKYTMg9U7ie5fJYH2WzExPGqxDLEL72PdnLxYHic3fWdVWW4VemMWbzOAKxhXFRmnHqrJjBW
udqtJMitXmEMVLQqCsnkxNrxpdROjXMjhHZgRJahvfTFq1aNlhE/h0P3MvDZKqxKk69zNDvrcN2M
/KCX20Erzz5mYLJ0xl8ZL0MX4dOqGi+DpdSAWfqpMwKtLJK+74dTbOB984cu6u5V4VW9HsQSHFLB
sK3GYXPlP/1Ct3w5tZVR3Dfh1cwi3+z79BFMjBug/HVTb2P79uv7+9JBPQP2VA0tPAYcbiq6akqf
A2ewcT3x/AZelNWWiVn0T2KZrzLhdVRYMib+ZbhE1YCSFhViNxWZWk/3uTpBo2h/4pTRrXLFLRGM
lcNgtgNeYaedfGlT6OBX7OqnNnkdq/pOa0tLkc+Cpu2vQuyGkmyKiWhG3atfCavEcONKPA9qZksR
2Pga3zY6fl8jcAskf+3HneOF314lX3Ip3EZeYTf8uTbElW7HXPIwcPldVo62UZ950fLGM0ygOeKX
dcHrWByKbaL5lu8JjtpdX6++gXuArm9jE+wPOz9o90HXrvw631X8F5iaTEN5zUbV7mphzce+Hfpr
vfZWutyboTFuegPOkZibvSe9I2ZYB3zkZkUCd648ClJpKilv+6mxw9CkbRE2buqJu5LXzv2Yurfv
fSrGUC9Q4yUEO4IiAuKmEsGYWU3P8yTU4eL+1HSlBdCglfqjrfBQuJAAXfWsfuCPWcqvRL50peu3
HNWWmEIP1QasOobL8luEG9x1XCe8y/mcJYfhxuBeNB6pPrlyDK4+hmFvN5l37rPezKHvCmlgyNPU
yPLXNtBfyIP6V9cQxf7cRsuFXCLp+fWk9bsutYTsJEA1e8QJDe81zRTgwo8YlqG4fr3THS3/SGF3
b5/lX9gYPHBNVGQ8cXwCAh86esx6I9QiGLChvpMCFA106Bv93RPhdjvwIdbwvjcC7wZRsVKvV1vS
BLOQdiPHOaXqOUm3YXwQnaShP4i6XK2oJbXt8EFl6opQ5Gn9hOClyDdedt9nIImpMO2XA7GfxFhZ
o/NuhoGbMNBIjPHoKvxS8v5nYhUJfFaN4VCeuBauouFhkFnZryDZCD4jvtxJsuj6rY63qq+viDuQ
BNiUxlsJtyPhRrtLcrPwQ7PhQhcaqdFPDaeZqb+pBQRNbWtrEndWDHFrlFAKVXXRfckJK97q6tDp
OZSrPDhT3srw7wXvgP5wZ/BiO2uLVZM/cxp8LG0l5lcr1kpTrEczl8DEfoWHVg92rY0b/dodDR1O
bGH7vOiU0bvUHjwjtqQ6tOtcdKoM8/8GwdQz2fRb2G9lsOXCrWPV6f6PsytbilzXll/kCMuTrFfL
Q00UGCgaeHE0dLfnQbY8fv1N83APVBFUnPOwY3f0ZiNblpZyZeZailOf1AWAgn4zV6Or5++Kar+Z
tjfg+k0707kAFrzypS/iN+YbZ7aFrBu9li62sbA6q6OkFSFtTUcsr1mZeExrXcNYAipwtQSOT2Me
grzzSvp37J8rUBSWUWzivnPIWG3j+T02R//nx7oQ9NYFiIpfk+KCGCRi58cKLOWL1hjJEFIgHWbT
baugZVzi2brq2uajNaKi/Dj2vymmFk8tLFfX3jtNvVUBiW0s1VHhpYVUIqlPs6icfOlclKI6tFrc
pLH4nKQbUR+sNiQLOqOyQrtZYtOrM+25KjycO1sjGb3OKK/N9wepchZw0A/SsgwNex2r/CwBmCt7
GVJdGcKozh2lfqlK4S+Ic2lFvEwqrujeTSwoWiG7RS/ePPLBSrap6mXg8HRmOnZxa9FwmTu302N3
9uYq8qQSv0i2iZ7mvghIGh9NUe/V7KVXHmV1H8nUySfKi8gHUHbNZnAaE/xBeW/n/1qAUYoKYGl6
8xT79ngqsgPtdh1CsixeWNs6BXSGkbq4AcUp68jR0Dpw5TFEJJEfn9LJ5BVbvDL5k9HRFWXjaooa
2PEcKNZLlgiXaC3HTog06hY4eEsFjMIwO8P0roz4NX3lGnHqwtoA9LumHpVbq8K3b/UFRzotApx/
ONGNeFst70pq7mgTZMPimABnaZ9s5j7a4uzN85Ne/RoJr6N9J8yH/LFRQL5Wk6cvlEf1y6injq34
k/7S2bUrTEBrO6T4zfqsbbQZuRYc/GnhpbbkVfNPtwYweG8TnlQzOrAt1OmpwqPpTpBnpX4q69Ht
++cyVTwtPzVR6wxjfsOq5Mp902wNeRcrBskp+bg9Donq15DYd0a+6Ko1hHH7rszyYSijna6mdyk7
tEOCkFy5hc7uhNLcR31zULr2lhHh6iTzewCNXhbBjCQ7PdjWqUVCYZCcq4mnW1lQQyVCeHBE5pk4
V1pE0by+NyYbN8ojiTDBH4UVRc+kMqiU3o3N1tNL20Nw8LMJMWnWOU2S10q3X4QqXSNpAwkSOtI7
brSIuyYuUBReYgfp9CqBXURGXZTrcjmMfiWOhT0EMXO0uffravHqY8MyXzPmHaupk8Saiw+UV4+1
afBeM/gsW6cpWj8eUSu0CJ6zhldpMLf/GvXdrlJOZ190+Kzew6Q2jmVFLlElz7brR9Zquh+xHdLi
lcjmCoy4cA8jXtlIPpGJEiBh8IZn36jQjGxsTBDedVACpRuW31RrmAl1Lb9tLYMj4D907SFHaloC
95ia0wx7Aby27oFOsbhsymPfg+8Sp6WKhFMrc6gj7cO+Ympg1k+VUSH22UervBtSREU3jcqtHF8a
oPzIbvYDpAyt//NzJL5MPtYDgqiA9nhDFWnd1zfDeTVIGZU4kNNTkoC/tis3IshGRccrteBqpj0u
7eTJJtmpbQPycNiCNXU62TgGzizcWg6MnfM0n1tnkd2Vmb/UHj6eTzeojZRg5bK+Pt8o5iqXAs+X
9AG1cQnp4OhI+6exc5UnYs0uOt7yOT5Gtm+ljGM5tgCoU/beiSuQ+EPmON+o1FY16CCWqqPs4+uj
RFU6tQlp+jCu7yRrghUkSLtTHPB8fHFG38YURIvpDpBnitwfrV8gbMZE8LktPnC+zKmLHm2HZlER
H9ns5dYGzVXcJjL/Fp1fdcUx0g8L03lUggKPVDdDc8B+h57fSEsa3k6hVcx8mR5xQ5NPGiQ/yT9N
8+p05jbjFrZ6iX2cl5PXgWyIG4REgxYbWps+w0cdgrK4VuXD1te+nBZKgC9W4ss+m5aOmLXJQJSH
Y2r5Zq/uF3t2kjrxiywOMkgc5fhmCSuYyL4gpWMloLiyh3LUncwYXIDgJTacqe29FDZixbjT+qOi
Whsx7KuhCBIgplx9UJlfaId5KQ8rQrTV6ChslQvqM5xWiEmbGEvPXMRuHG67YASTRRMDqT7qUKSO
vPjQDInmdMbMjVp1+6jRnNTsA0OUXJkXrvpktAIzWg5R07v9gHtMfLP0gIqmyevHICZ7s//D2BEr
rSenCeSZtG8VJRSj2+BKd3V2Kd1q4q2Ykw1OnyUD00+4UN8pUjtKb7tkWzJkhvaNitOSRAL0EdAh
+DlQok29r83BrSUBaKT2sUqu0JIXqBvhC7nH/3+isyyozEqNCCXp0ev/TSa3enlU0itDXABNDGGD
YzAtAtYe1PPXzbEAZiICUBl2yytrnhvh6cNJ2rWDHXnVEHYZFTAapBsT5ASAFtLUr6OluDS9zLOx
Dwvb9pLS10qgpXSTL6UXPZV9x+0YjF1zArJkyRJMY8rVGG2mEIur7BrNr19uAHTMQ46JfqaWCrbk
68PEMoX5jxQyzC2/ikIj0rlduLTdTfa9bR6p0rhJpG/WBxhK87Ut73+O4d9MPUMutTYK1qDOnivg
qAc1mYx6GcbNUzGD6tSUxMXsp+TXeij/94PRFaoAr+joX3uWy5q48TBXWSbDVnlFPEavGVc1uZHc
x/HJQGD+ebSLq+Zx8DLkzkQHAjINkCZf53axaFXFWipDRan53Dm1GZpmDbgZO6KD1AQFvaW/IXGU
ifT6PIHUqvCmWjg6+HORpn6BJL+Pcj52oF2R0+hZt5UDCWKwskW3HKQW8Vo9MfWJltPWYI8/v8BF
H8OPF9A1VTXR01hl522jrSUrtMpkXYggMOYjb2XrJbQDHk9xH7DpWcj9WqPlCs5TXGnvqgKrhe1K
+1kj9Y1dL4GF7HTB3Z1LvJxq0W9lXfMso3+RsUbFfKSG/DNGv1PlzZLLppQarwrqLcYxVn1Y4rkS
ymJrmh0cS9qeYd5IlSPq3gmwWhExtkXzCjHbie3kynm5roSzcwGnAdg8FVweNLezTzdCk6kKu+1C
2W1VJF1I16LupUz2mnqNrVrp4C9DfQUJxhk8Y02fC10HSLCsvQHNcryd4xPOm5+/5XdkEt4GxAX4
MB2R5+yNWGdC2h71LiyI5Syz4JaYnWx0hr7yQZ7EXeyW5jHODKeJcp9g8lmy1VjtVdmV+yk+Sre+
vDH2xedHOTt0J3NsO0heXWjiVGRzgJPNL4w3AHnRmNuhXrjVgO7S9qR/+XkW6Iq4LoYmBrgEHRcm
2sZZBIhKK470knQhk+pTQg4DuJEp/r2Sfig9vpNxd2A4dpfKdJC7Oso4coUSHgEPCUc33rJmXXjI
/oQzi3ehPpql6WVU53qSBfnynpXyFtzLxhx/DWaROarAnW1KBmkxRTrQe/2se93yWKgGZyL2hmTx
F01HyllvrBYIPBdunDdOBUKp6z0Ngoktq4A2KY+HX7EVbwgU2LHAjQBTBJUmdwm6uMZx4TXx4g/q
xEnb8hak4DTU7iy32VA4VqzeUrX3RuNY1LikWBuQ0UD/EbmzguJSAUrovTbpcOzPCcf1SN4EpGrM
V0L990vw0+SfMXcVjeLaIrAqSXpKlSMBjNGgly8OY28T8037RYH5hI6nWi88QW8eopxdickXm21d
ehAqcNJTcKr22XGH+xNLQ69FFxILYTX3aBkYieJcXWgfpZAXC82wcdQTTYcUoH2N/agx7iuhDx1i
/6vZbvXusekntwdz32a5G7fdx3nOYLr5eYVf5kTrGzKEbGwxZrIPjucTSdlSO0mKmbZhLg8dUlW1
PamIve2wRZsmZ2EA1RPhdDhGYwhMKBUE2OI9MmaQyg9qf4ReglXbX4mnl8e8jjQNdLBmmZj/D3vt
p6fSpK7ag0HaMGLHlKluW4fE3LOl55OBdDG7MtzH7/s6/et4yHjRvg2ZoXoGGs2ORINI1TZc0wpp
T+4UVX405F6MrWSJ2O0g3jdyM0+vU/xHa6UXW7dt2fOamv6UndRRPOA+3YCU4pTHf6TIvaJC27m5
4HmVceRBHiuDQjut9EtXwQYjOtd2YdZxpm5y4OnzOvO+gPxxSOISgsviWzqMMnqCya39sWud0Rof
MpVA3gM1a/Yo0Jsize/qv2ZJfRy4DOxmVqRejlhhXSX7LgMhJgi6wtpxb01NzybIMoZizKu2Dce5
9AQWAau3yN/7cvZYrPiFxa8C38szdR3SRrJuarjP8Pyg61hHZ2pXbWh390Iuhwwopm47D9DjoYrS
K0vg2xVnEZAOAC8GltfXDcjiQZnMtGzDMn9Ypn0vTjHC/bKN5Y3Ur5xo3yA9vBp8auCDIfLTcxqs
6NOqmY2mXZ05ET560i8uOlncDE17zEi/GaEXxPRIaWhktTNEICkbdATNXFSHBDk+sm0KICkkmNbs
wEYIdwW7JU3srlkkAjYA+eiV6S8za3blMHhp3z3/13FjzQGA8lRig94+N3/UwODWVCRtqE4Anvmh
gNaDbDEZnsFjgzVDDnnsu9GTVeqovhQE5G7Mm3zL2s5RssY1J7BG25+f6sN7c76PCdCzBhvSCkHP
wmhh9VKlJRWhzY5dj16QoP80+66mR5Ch1sJXAAM727wflL067Wfma5EP8NgqDViemOeQTArzmF0D
Et89GIKZaSNpVAksnWcHSVJG4DfnXISFZH4y2lBbYKFt/ZUVWxUxA/wfSLkDGDM2b9Fq0WkW7Kxq
p+OA1mXmtJBpGxwHC9mrjRcP18Tvb07btXmlDryHzEM3zTUCfA65bYl2u+0gQrWDa49aD4zOz7mc
XTGFkbHcFUu06XvqZizedXc56ZBeFs2uHscbI7laz3aZxeNp1r2PEAC/8wcw+/Q0jKS9xvIYH7IM
mnq9mQG6VvqigNXNylBXQZ74K5tt/ht1CvcRPEKyc/L+yk79xsWJ/B7ZDEPQM03TPgsLJTUTUWRK
E7IYmwrmFjDIJAnyOfaxikj/z0p63hSSR8ZfQ5scWkTORDYzhLNlzvhCcfEE9IWfl/k3kXHVqW0d
+S+DTrKilk+T00eJZEsUNevkjLbO+/ElwcXkYDHFVQT07VhggsHrwXROP5yln8YaDIUUmmo2IWwH
BUvXj5BlW6N7nOrY/fm1vgnByH7/M9TZXKeGHmtA1k2IFDcB4sEebdkR5gOKTC4xrnzabzyx+LTw
cRir8s9w7H+dRVwkCvt+jU87Nn8yJo91NPuZHgVikhvk57e91W1USe4T9UbTFb5ky65uBIxRM+9y
nQNPgdRLPbM5FQOQEG5vr7y+bdw2hmiqK85klR7qW08p0MLPE/WN2XJ9dFidwQtBWrTOkrMqw1VU
BY6FFbSlM3go8U+OrwQbt1MFh8WzLGnQFO9tDfQir6y+Dx7iLMh+Gf0sH2PGONYKwehyrPgSnwoW
+xp43FLTvVIDdw9PrpXfqtXsrWuybsj2OltCvg2p8GugKhS8mIGY9fX74YI0cyw01oRG+94ClKsz
BTJ8hY8WXrUBxQa6t8BLnE8p7weTk7Td05o4EHg2xcgcuZRuM0aOBL5OF+Fb5S0EY3eChb2CmtFM
qLBQeGc2rjV7xZS4VKAUAmRoKrXdylOYSbotK/KqzpZbpd6qMhVChZwIL0sZcX2IuSaTsFjei1Su
OXMJqclCUifjUM+SXRmdqmMyvdoDLOFQqKYESYy6S0zm6ZnuMH2/zqLh1vrgzbAkow0aCD8YPLgK
Ajnpej7AJ1SLdifiQCyZm8I1kxLchN0vTkrrZ4v+zbS9BUUeNKgUntK/aZiE1aAikc9b7xLGvHas
gwKHj5GKG3RmeKLNWwLgvzI4kwU7kYRxHW5AxLDVnIO2Mq60mh3O8TLqHNqDDsssD23hePdUaOUp
t3tPRW3IIL0J4DVmYaKLoEriJ4u95QNPUMmJPiGWcTuCoPp5W1wma7g7DLwseEELzRHOUVWUqkVW
130TFuy0KshoCIXH764bDdbD+ssGgDsMFjEGapDAH3jhF7JrkCMT9h2DGEaQ5YuXpJLcbNDCqIfv
7qZN/0itd9LqCr65iJAYGA5rMC8wduvsw3HyKRjTAgp/qixdmM/eNECTfGTsJbZP5hJWw8vPs7me
9+cv+Xmss0Mms1qVjYPahfUiPAEHHmVvivre514Csmcoig0In5+HvMyC1/eDAxYsKCYXJPvXLU1S
TZPWmgVnnVez3tOxkOwQRh0waatoTQpvuabpXJ4DZ4OuE/FpUgvL6GNwq11o59sOhWqpFyVbNhzt
7H3aJPP7aqlBiOOppfimB8zaZBBlTqS7BdzQGm8yjnnjQYKLypwb0UG/m6iHhOjnublY3F+fkp2d
VinRaiKiHnVbNseDloUKz/mzbK7eWLWGzYvv/p9vwM6QqoJ6gl5fqUyhHIZ+CvoxdpvORVStVjVL
USG3Ua+pFNcCuGbwY5Rpw3VcQoPCsDF/xacyOzg34FRRK+LMKC1DX3SAJnplRi6QydmMnGF9opM0
UhV8t8qAn8fk2fNKByHIXXVqXqLAj6Fs1M2gxkDFv78uEXA2+WBYTQfIDpW/1Q9ZqQYQ4ywUM6RQ
J7X+xVbMINNYoMI2WyZHGEbTLPNoRJyk3M9RE6hgun9eEt9FAwsGHOAXMDiICV+fatD0FudCBV40
quHysNfFulJ/ejk7C8oPruatH/dtnK+NzyOe7U+9bHNWd2UXDlr7V8aDb0ea22aK1y+PNU6Nupf+
BIOjBVY+yQxfiV5gj9jXvbqNMviajLfIzHEUhh2UQkuVXpmbXgz/Uo3wYuB4QcpGrfe8CJbpVaH2
Qz77SvuWo0ZYA8+UKpv1lJ21P2n8Fg0jChV1XiMzwDHTm+NvZbHDqRNeTtL7jj4QuEayuoPW+BuL
MtXkQzG7Y6s66oR2gvGfBEsS/YGCn7/Kh1/7fJIooDmlqL0BmXT2WXI1yepSaG1YxKsamD8123g3
SKcVUFeh27g6GCzpjGu5E4fNOLU9W7pNxlUYXQq3KN0KCp/mRA80ZGGMNgfqzvZCiNmJcJDz98Cd
uZOd4Ig37xbbq4L8YTS2FoVR2Euvdfv4ODV/ep2zb16lVT6KAq8ze/p7emQbzYtw0YIRjq2D6/ws
Dj8RUNVW/NM3/b36D46s+p69jX9tTv+A0u7+ao/de6TxCe4rZGy4J7h2lhZFg06fOtp79DBCOH2E
6bdw6L9j6g7E7xqvHa+Ei+8CKCgXg+moV7GgsX3dLVGspqIY+xbc+jZC2wwVzxAzH73crsCQS70C
0eLzSGcRtFEKOlTt1Ia0vJ3gD2gtxWlJGSjtoWu9Qts39UGDQ0wdDz8vvUtkfjbyWUjUrBiLssc7
priBmX6QCrPw2R7UJvpV0mjgqCQYfzURtts1vPBdNAJNhxJDSlC/cj6/sF7F1bQsWCfTLfJSqGBJ
epuD7sSQWXXlTb8dzALYI2urCN06C8gLGgfNxoIXjeZVbyswmxnKKiMf2dh1I+83JyIk57Uk5+MI
OJ9VrUFVdpp0qy0nT8NKP4EXTI03eo2+outjn+811HWDTgM/CAx79lrJqCTjXOTAP7W6l8lb2km/
MK3bxXw1UnDz4jCYG5HVpwY6uxipD4dbCipClJpjLu8LfYlzuLCAeDNmIUqcVhPWCC2pnulOFO81
HKg5ZQ4MP3wyc7eIsyPMJJ4N/zN0Kd326791rkFrEjx5KC2O3IRE8IYUKBUArVj0xwSlPuC33pVI
+7XEqC+zUf8MkbWqPAoBvoTv32jLIxnJrhobPrH7JvNyvcTZYPnJ9KLYd6gUdDq4E+RKD06jyxb4
nOAvEnl+aJOWD53Ja4IfiAWocb29Egi+Pc0/z/IZly26pMpJz0D259u5PdUQr9Jc97QUxV4wy8Mx
7icqVPWYHFezJvRjK7Pv1ZX0j/NbpTf2uJAZzbb9/2H3MojH6moYxlUfKzL7BETlpJoGGLEWpO+u
zrejsbcT01sNDlm+QT1WPeyTmMM3v2b3cIb+PPx3cOrz6GdrL0oW1rcVXMSVcZ/DiFShzg0uWeyp
/2UorG1QPaizJ6jaPjshSzgG44qC2ZcymGtPsX3dPmo4Ia6p2NBLLncUxtFBlYGnti4wUqyAIZdT
0YZ6p3l2MaABgR+b8leW/K7M3NERkCO5cNKL1boFKSUYl8dUjVw2W++QbJMEqgqO50qgdA0lWpN4
GETiIcO0ljAn9Zoof/wMqIP1F5YSzdxgmpryzfhrrdcCU+skgCc496InoWe/B2PBT2bObO4tbOjV
DGYCSAu/XQZfscYTXF4b/P6uPfaaCvbfhmJrz15mw3k/gGBYnR9Kajiq8UjHZJvEA1dGuq2Z6o2k
Pa7G13LW/1jZvC9REaCRwY9BRdqQBKIcBhHbk8Oz1ezxS90KDj6adPeUlBsNpuwMhq3Btpwc3uYk
PrXgutZ67FgSx0Q19aAZzjhRf6jtrdpkOyNFbUlScru08JwhM5V9RuEsgTwOJo23MMzIGfw1fCil
ZnmCvSXq4wS4UNMWRiXw8d1p6Y3dqobrwwPakvM5vV2yJ7iaChivkxR2iuxQSfFvFUHUnN2TrDt2
drFJwUWay29GJ96Q3unJfGNPQYpaiYS0HGHQsdU/ivWwUsNLPOwH2QakOS6oBmW6P/6ye80RqYIS
t3ZXwpsH+xpElQ9WTyqja1YegVwuJ2SDw+Qv1nNZW+lHcfqovNcoMJgBUqQ1OKp+H/kqwq6Ug4fW
u7ODjgmLARIJLAqIYaHdQVEoaYMa7HCo+20aH5r4WccWW7rMKUD1pKitHGIKlfUliiHwDFoAc0Ou
pYFmopd/fehFdcD4N9JE9XnzSsQAi9etad9T9Klp6x2L4k1fMEfVYKGUKJMdKa/olvToMACfkq0U
axQrMKSppRt2Z7aVM+S2Zxb3PweRi86CHzUvn/bbGVoUqR7pRltDRiMvSVfsCitDvedu8ruNsB8H
fPoBOULSEUc2qP5URxhI3W56MLu3lT5JnUGvkEl2jpYFAgoodDhkDQscC6AcYVyPHfSRR+Ho/M8U
9yKLVqflz6/w3fEASpER8KuIJ+a5siWbmE1aqYlwNqytNoiNJc1QyZDTs5MOFG7Z+YlYlTeU8QY8
0G095zyBXZvACG73qNqDZp6XzAEMvcb7rifAGT74UlF0hizzuBxJOaoijLNm26BQrQEhbSklF6Pt
UiRDU4XHXSa/B/m4isHxmHhm/n5lhj6M0ufPAd0B4qyNy/Pgxft6UllN1C8yGmGkRr8Pw6ESFbhr
qXbToCYOX8lhb3HhQmkzUL0Io2vvTDCQugZzTZNbxLNtv4k32PQsdSvFzwpfLHwpIaI4aBvRI5vN
ULPtiMpFdX3R7zK0ze6c9QeQcyCHKPHZXb3zaMFbzS07x6o5+YUFPWeuSvaSeLSB35gjcIsBAswm
WVykWUvHS5yeozcsrnwzwOT80hQnU/YLMq3E1wavSf045t1wgz+3xJO1iyYTfcXJ2kkCe5VLGIvB
8aI1LvGS2wml6Oo2e8ruuy3SsTZ3O/wCl9Z+1Hgz8XAZmwDyQVGCgaojdI8Jhsxdy5sHr5YONIIM
j0w4ukLg5yVkU+ngdCgBmAcXzp+438Q6iuVd1LfDaCkeSxYM1G2Uteq6QcWW5SFpAuXYJDDyHIw0
iFJXbz4qsOH1Re2i7VDN75vNgjwUHnYk62FHOPrVgKJKMk9t+VJxIJmU+ciJy+bagv2OXEMvHehU
2qpUgCj5ulIKWdZLTrBSqAyGPtALP4OVCT0cVdR9I9o69treCxoBPMIulk+K+uXUw39Cvb/du6OJ
dkbBNPgGpq5BsYbb4jZOBZXD7jLwVLvp0TGFwVgIByAfKxf/u564GKhJXBZ7i86NEZQ+/JMO6jUN
gfI5dK3hFWjhzLEAdCvQFxx1sbGFoOk1jTuNvi73o+aDcY/xgZ4KcpOjR0i9T6UX0Q0D/bYX5nbJ
XTS5gX5QwZKPFxC7dtoqpqvAepV6lvR01HA8Rfmh0gIBFJd408JRC68DPvPpBF0kOVUQiUYHlHra
eOufX+KO6w6iXmO4uu40FTdfeunYbwo4+tnVF0+f3BGcP/oo9W4yuPlDq23RNTryLcJZvEFRXlQ6
xXSF0viQws73O+qhYW1EtmXhZtuvXxHbXUlarYYaO/PJ3uozEICTHVpl59pk1xjeErsKc9q7ciMw
W66g6+5pVAdWTmvYamRf5sc83sYTtMqN3RyMwcM90liqKylQbDS2raOgAWqoApht4sxF3qI9Ro/x
QXogO3LYXkCRSFTBc0MEjPixsZVTIKk3owbxdl3qv4z5T2zd0McrwW5doRfvboPqhy4OrHoe6+Q8
0cSKhAgb9gYX4lqRJ+gAP2vro+pudWcp6iad5i1uU/ZmVI/8PP43sHy9/xqma4ytavSMhh+TqDBb
sxAryzmhVUWib8f6VlMfDPsK4X9Z+LOSiIZlEHXlR+Du/vqV1XI2RoK+m+Hwrj+ACc/nYLagb3AI
3vUKFtzysb6luYc2JjA14a+63E1Gv5x2stzm4x7FXFHnFnsN+VwVYHvQimOB46Bvq3sl2trJL0oD
RQlkftdfLUf8Dup/fvyzRZrgXiI5VRVE0SfzmT2XEzyQN7TlRu8UTwDJ6IMWcbX328y9en3kN4k7
cgvdRvnmGu4+hI1PqdtC0KZ+UcYmdAG7ZhgSGgdmgJJxOJ0xgbPpohVLUePMcrqXqTu2zMU2KUSQ
Kxu01G//oRDesLcx6idqTvvb/lbCCJ0HtRHUqD/Ug1rfZOoVpKN9AyfwuCvPYDA880VlwaJrc9ED
maJgxDd6BB3ooimsMDpsMApO7aVF7QYEQn2u0EvnXcLPzQQuPIlyhww1T9GLBUWda4+CaIIdvZs8
QwJYoonVNUPId4tzbeyFPhngu4lGz75uFZWtXTENX7f0DPWmUe/i6Djj1i3mzcXRSLaW5XcxUDfs
rEc7f9AIIgl0aN6NHPHEqpAAwU7rC5S7AKDZ0tNKqJGAHLxLgn7xtfSecCM/AFunGrdaTt2fdzL5
ZpFQ3CsNxxfuliZI87/ur7YpkF4t2F+t/kdF8SsNdXDYPWp2oznyq+SQifEAGmtOFpBmN4v+TK6J
XZd2z7V2wkYpsmbB62PrZ+GkQtPxeqBqHdoCleUoM5uPFoyfgF/W/DqmoWLcLvYDnX4r1V+h90E2
um16o+R3svo9z3/G+ErQ+WDqzsIr3D1gA9C4AM2dz40+2TyqptLYdZiqWwMGgsZsvFJ/NHZ1VfN+
OlVrmWUNGDnfo9DoMMDEVfaqOwMSiSEJ0HGKww6s9UlA0bAB/swa4A/zVido4NERb22RMVraUTdy
B1I8ARmaPK0C+rqQ16Qyl43XK7E/o3vNlKNut39Z02XYTWuDoQNgjk5Eirf6pIte7vQGjVli+7G1
B97bMF5Qx+yZOyPx0mrjUKQAisB1pTkGEDNfcxQErYlqbG3rermVRXfELW7OzwvL/EaPtsG5Inqr
GjbIRwXRp+ijmUs6ESXHHKKQdIFMsE07iG9uOd1ouYdSD1vbIwSNDJHcrUHtDUEzBlZxJ+UDpa+N
9paSZ5o/JqnflB4hAVuZsF3UomeCr8yBvOlFYBuBOaL0kdM8aNMdYI9C9629n+C9bjbWfKjrDdSI
JN2BJNOM7ZTtK2Xz85ui/PDyNMarQtsnjOFmL3qGJ1tDX5KGKFVYPnUeKnyPi4vK+A3dJByh1TE8
JN6uonkl/LcOeRMcIfaV7EEz7Kvb7iRe81DfP8LI8Yg2SO7iKo44tok7/lNu5aE+ZndWgDJ0DieJ
ozgLbnZ5Yw6ED7+9QzLS3qVLsKhO+lq4nQM0u6F7gIK/lR/v0h3Zk43FFxcuLJ75KI31DC/fpPt8
g0AU7VChvosCBdoH3L9P3e/isXg0n5O7+jc6tDwVd+l9s7V2QIFo+YRyVLR6RJ+sN/TuQVeqaoOK
Z9y0ioTPsRyvcmAtcemT7WuOzk/qAftha/s9/kn24+N8yO77AwvAYuwEml15NCT/R9p5LsetZFv6
iRABb/4CKM8qOtH+QVASBe89nv5+oO5Mk1AFa2I6okPntMSjBBKZ26619mZc5260NdcETYzkLhyU
r47NA1iJVbJHh+BAoQgVqOtuk60qJ3XNrfQgZ/b0UO3lrboN9vF9eA3Q1NzCVlzz61p2qTk7oqus
oC3w78BmVrkbPmtOgCo4gEWH4sZKWSWr5lZ7CA7GWxzZKEbAVZC3qBkXm3GbZnZvozKNKOJ18uCt
qONsYRysLFj0dv3kXxODu9HRukkuRLQfdm5hdojpAIgii8dQ9g8RzE9XZlS6LgzHKL/tJFuvr6ry
R1DvRu55clU2a8htZb6SKaTkRNZr+t0G6SyHqd1PJumLU1AXq4HVOmnjSqJTlE6tuDOrPHaEDny0
IykUzYDsOE2/ihtn9Jzvb8IHYPS7F1gEaxgYyUe3Ob9F/QDmaxOvK8lNy1khbUCww3JUil3p2rLW
4GCk0Q1JhSOC7hWKIiiYIuCpzte1QVJA2fsq1QLEOlwG7cirDm0t44KN+ldVFH/3ecMXzm+qGjjs
Nc8b5DaYgchD4Afy2lq1oF6jZ0FDlmqsbcAr2JcynHinQ6EN7PC9dszuJIKNaD0QQ8UrSgi03L/f
zhnjsdxNGSSdqkgaWeoSOlQxOkpQkzq7rcK7Ocre5SOMluAuGreq/EukPvf9euYi9EL1CbFCDt+M
5QHxqC4qOVVQAKmJU+UgbsR9d2X0az7ZGB2pcQzCMTwFuDpzizhMRAh9FZ5M7mngVjDtdzoqlgMf
UXjzput+Ivm1hWu1WvOH5j77DbMeJra5S4V1fAyeVCTZbGNfletsFZ3E4hjvULaAo80ml0BXR0dB
++EqSO/JT03Zzd3uDqC97G9qCO+jDcaNv3c8oJ+nPKrC0atRalo1aMDF7gQD6L5Z03wT5Y330B5y
ulL0nyi8IJl5IVqlifT1I/3dM1ReVWpygOaXtNto9Cql0BX50BqRU3s10gs7LbxPjVu4f3bZ//aK
G+ZFU3YON4WGpIv8lKnvY7CrK+PUF9yTbCf5B4+EMgAnO44bU8YsUiESus5GnWGXZDTQnsTpp+Lz
K3yj4caMYyfCgYD7LSgJlEyIsSfxMbVOjPiwQypKCXqlUmXXyf2kPSYe0i4vSfTQSq9JdAc42p9u
B/GEE/bMB6E5Be2prDn/ylWqbmQo/eGD2pOzG9Q1pndpOHjii9dcgfEqIY/IBcWs2EnvvOHBh9ao
aYqtjcFaHJT1LHj6PohXcuitSrOzu+QHzUObVKwnrBQRC0Z8J3xV6caP2kqVA/QLDkWPLpA12RAu
V4ZPj29onZgCWtUb19VNLUnbqMo2QnxXCQmNxHiFxiNCx75dUJ95qZQfhbeS5/oi2iKx5pjDsKaZ
sZdyVCGAZg1+tDYonwNTOxL/XPnydkyfKmVL6RIpMQ6eLx9SoUKxRcs3Ab4uA+ce992NwKMP+SoS
rF3kaWufutRA5maYxV5NlH2lvpihsRYxEUkHXQ1x5qYPV6k4bIz4l5G+fX8/l+DSv2fNQpAPDV84
QUvtpq6C/9iGFixSiWaqdw3zqKCY4ZngeaL7ngpWH1Geom86CLKTNy8AsuxYKenMbHxULRsED2MP
gVvhV4UVuxz0zfbyk8X6eECaxCJkaMQIENrizz85sAFZKzVlZNEh039m7aalbqbvuzSwx2CDkfx+
Oxbm8e9iVPUlee6DQ2P4upiuhkEHQVI+DKRLeXAr5a8jenKUKz1ZwkkeVekiylhbpEv/uyjMEvwz
d37ZJSytDrQpAKODr4m7rF5F+ZsRdXatouiU/SKBEtBdSzqLAqjqhHiTEqWqJovcvvE/fp8sFOZ2
deeRkCbBRjB3qncfDuVWK4VrK6GQl/anOkbe1wzkfSs1jy2HHibvrq3CbYiBkXUEZDVlP8nDsa6C
VzMdbmpdRHpyovHnrXIvolnbHUsihCTfGQDkTB5Rkd9qmRa4srIMFA9M19fhJggb3XowkNBrtVVv
9U/CxDN1FQjH556djMJkOwkoilMDliWcD907SohTshV70Lo4RuMBMZIV+bHb0rZLNcXFqW6D4MeE
eNKAPa9af6Wa09o07kT0/2qgaNXgua2VrEc9QMHlrkjRgY8QwjZ3dULvzsz2vRWf2qT93TXHxJQd
ejeUlruVFg1/Hzsn6JSoo6Q3QfkoDjoNxFsUZfP4cShD1/xRer8DDT5Lg8hg+ZhV70pcH2sP2Evu
AQXetbTSEr28DodgrY/VFYJbQJjeFXIsH6ciC0DpNelHFL97Rvy7Qxp8SN4ijUJgz7xD+SSYEchy
6HcV3J3makzWYn3b4/oUtPaEdud3plNK0TYeR0eo+3Xe/5mijtZkecFnz6nxPzcOoDlKnTJ+W53P
66cbJyYFkDYP99Pz9f101QEIKGQC4Fy5EJ3+VRb4Zy1DRsVMpWKgmnOt69Na4ZBBulI7+SAL+U1X
DHu6fj2tZexx8itE/63S3qu+WEmjcQiIhkQpQSuqPnS96MhkvGMQO5KLo6EoDm3bp3c1Oe1sHUQN
UGKy9obmRQ+h4NfvGbxfkBzboD4OaPGkRkIaFKHbLZTBoaLDKEA4CogLvVi3/cqzexQfynzrXwfy
lWwcyojOK1g0OOK4grWm/Ml0dCOVzOki024MxICVZjWNYLoIKUSKg4EMw7+/FyiRJfqwErCTQ4Jo
KSpiYvpi5XtZplliSleBbj2aBXqK03uETmAo/9LCq5zgYpx2gozmWKQ5mlXB0HRryZ177ERMud84
YR2v14UH5LAZrgIrP5Zy+DSGue0HUWiXeb62au+INJGrNwDmBWk/w8G68bUJ2t+E+DFeUs/p5ozb
IQW/YsauWSduINyEbeqWTYdEV83Ayz86oirSiBuTX1UvcyK0uyxxq0zdQSILbHuYb9Oxy3Vbti0x
3RcGakOGtAGmv5bFk95WK0YQ7I3sptd+jvQGMgQL1FFxBIB+U/5egp8SNHpKaW8L9OSz4EkYtoLs
uV5V7SXpgdqeO6P2VWNlpncKVcI+2rTSYxcJaLzSxG+VdS0am67x15ViOEU62JXfughFb9U0OUkq
W2BgnaLpxlcFWBPdKiM7UNdc3YiGWRtKtqJVF6CrH03U5QFHXIC+0Oy95KVUxFgJXSlrvXyY2n2f
EUeuWsgIVto5GQTvhGihKCBf9vq2jftr6rr2bEPbsD3M/+x4qKC9etHNX9SB0pn8asc+cmwgIL/3
fMvxqx9eiLoTcprwCtR/aiuJ2BdZ4pXyIYjHU1lQ+GQcg/yqCyureElL7SB1T6Z1i8vVrdOk6TR4
ELwgYajF2o1RddQFdaODu2qJw6fChKQfc4CilZ6Wjy1lRh+OfVHecWQuEJykRa3kfx/dgEJHgVdW
lqhlLVbBA1YYEY9oSbMewu4Ve+qxx9r402s3nfeoId39/YadddsqxSgqnBRpoHB/NV2R0It9mzWY
ScArQ4xst7xpDUxS7680a7jHdxttuvZyFH8ZCxFV4HnpLBDAjLgcCwauGaMmDeLMUimzKJITCNxy
imomp8KXHmPfOk4W0h8N0v7VPvNH0BpHFe2dOmtdSRMRyktspXuNe5oQNdZDptogKevQn25S8Ubs
ngqgLxGeOAU02+M4XbMI3bFO1rn6i+m+K+Qu29jpQF99vzlLbMHfT/JpcxZ2HfU7Wcx1SFJ+dF83
dwlnHWr7HE604zGMTgqPa4VbMXvR6iuPDDiK9g1ZmNkjOJHtQuFCUrWsp/19IHj/SBxAgsOnfP1a
FvjlJmz4Wgimcc/paAaUpInFM3AZQWYR5TOfqci2eu9vxEGdgy3apI7C7APiviK4LQH7qIBL+rfc
/wUIaLRKu48eCXe0lJZ5OF7H2vhaYUoQt0z12zGQwGpmq3nLzfZ3Ff2ygj9h8mMyU6fNcQ5td8md
zi+xNDYaTS1dweQo8rI+mhjJoPhNJh9q8+RbozumxsNAPbgClRwgPD4HsS0mHsnGdTMejaHb8G6Z
71+IIJYdgI/d1jQDKKmoiSgOzxnuJ7eedaOYhIYhHSKKbUmdXHWj4tL9AyKso2F5y6blYrFhTAPY
flQy/4REczia70/h2eTm82MsPrrcV7EU+DxGEntO0mmuaJzMjIhBkuxSOhb9n454Ipg8uwpf7joU
qbWcWKM+zbarGh/KtgVAcNOoPdbs9vuHkxbF7L97hOI63HJsFvrrX/fImgo9l7n2h0IKN215SoNs
DUgwteRVVsO0i3RY7+9+qiPfmF5wS9KH0MM/R+XT6osvFCrKwPwfXULOcNP2sjvB2FaR1EyDH0IG
ULRSqIGHf02qpTyCmduEanLT+cG66TdGK6+GeuuRRjz7qOEqheXKBjOEwK14BvyI4ED0HEkKIIe7
tntNgtek0jaJ8iiCb9FzhECxiT53y4vG9RggfhT4G0b/NOomTJN7zoeZQOwg2xIAQgS0FnrYiZMo
XDNDmvv6MMJ2RE2eaU7I++6suU0L6ovUMDEOI1lD35RcZ7Ak5mPSHkzpWQszR1SZqK3G6HhBKESv
YBMhxwR98z6C9dNLEhY6WylxslWbaVebqBZTVrbUcWMxAqAXH3Vsxfx3ND7yzj5HRG9XvnVnMItB
QDVItlQXKeSVz2NrhIT++LNX+02HxZ7NIPlckVDQlt8CUqlikmiNDe/fnyq6W2dsAKw5jXQZijvn
6uuxGoOkS9SILyfHDaCFDidBeiTWp6gASwJYXbhToWC0gC1lFGMtFPaEdqONdJ5y39GtdQfGhFSj
SR8Rzg7K56yJ7pLo55D3jmm8atGprwxHjp4y4WFOSHOBdGWtoTAQ18xqMDU0nRGNhLzRR8mJ6Si+
AP3f1Jh4kOabviiv5AgMIU2pUM6fu0i9Eodb5m6cPDxj4L3lAFn4r0JFZ+jVtPJobU3BnSaFwK2C
layl9ggtFQmsBikOn0ENtBXZaMmTwT89khbE7brtrwLY4lg8ZPtk9RqhfyC+G78YnpsMTl8H4IQl
UoLYYDwMIX1781gYgUNcQ4eXIGKYfysC+oZn1ZTN5F37AL1TAndTSVdDMK4Mcw/gh9Zwe9urAWwg
UKPM82g6WntAYVMsTkr4P1pE2L7gavXGJE/OWET0gY5hhSZlvJNJiJsM6Jp045v5R/UIyJ3rKR0Q
EJmWPk9adKugwDxm+lUllqihPEwpSKtOBRkDXBWRbWF818d6q3qmk6l/MP6q+GooMExEVmcCoRN5
KvJgvs1IF7ujXngr1Q8+oq8aoEy/IEg+JtxD/tEKI0TiYT2XsUKOMLVIN9etHwMoLL8+ilQbE56r
UOJtk+iEPcGGLHWkuK1XLyKPVfnTT6Qq922gre20q39KMXBG33vC/Yt68zjpDd1oe77RRQxzBnws
l7ZPIycqm/0c80pYhszzHCGXtgM126DgvwBf18enTP7hM4zMb+jepzSYQt02QViGDZ0rfurnpDCp
gwpDvUnMZosRqVRvLfviNhcJoULEAzAaOVi6UCaB2lrZhl9Lizk+JAJYfiUFmjbi1hGumUrttq1H
YE3iLqmbB4ZppfrDZCrcDHlP+j8Ij0hVlE2ynhpaZowIa7r2ENQRJNJ+b7DrcwooB2tATnLtb8PQ
v46nAQ5CuhNECtypd9Bnu0P4mGQ951v+1VHM5NRVPmBAcW3mT3PhNoH1NuTjHq0i93troZwLGIBn
Am4kZsAJLZorYZ54+iQL0iHulHUe/SF7tmvddzSwgynnLY7fWz6z+lZXPrp8RJvy24TpoGhDU5ru
y50w8nbPA/xjY6r3Xhgf4YTt8qHm6j3NaQ6WJ2z8rSIojDnpNqbeHy0pX3dx4UrW3ffvc65WiJQv
1AKNaibyRl9tX57HXoNuunQQLJjrETGcsg0BO5c6/eFbnvhSnDPvz9KLUiShUsJ8CxS8Fgt2RSim
Q0qAoYXA8qZwNXGfJZOkjg2oKY165dZT7nO5dIww3cn1D83Zlto1OIC9WlwSk1rSoj5CCiBUJqXE
WRjmo7HwKezq9UFN1b6TDiNnKg1pXCBZXCo/6vEW/X2kJR4K9BULkhQpp6zSIhBzIbBYzvXhEZjq
o88MBFyPhv7w108g1pbY6YUpHRjyEkTivgqaHbA6uwM7G2foS3WEDSjtVfnvqqHYAAGnLxRXC+JV
rL55VAPIm6TIAMte2wG1s+9PyJIn8ff5ZpSmbIB7Rk/h6/MloHkzaDFUeJkYEwre7MkY49QMESbk
XgX/X0WWXReQFYjqU+KKabjNcoC9QLgvPMu/eSuTDiToVgTJSE0to+Q+1vXWoiZzKJu7Qv0Tq7cp
c/qCw+wcs56hRP3jxSvy74n9uubi/bUqD8ymYs2qf0oyJyhXADzmoWX1hWRk2Qj92GmGAUCUm3Mu
OKJfd7oyFa+WB+Jb3g77CWINhAaAo5qkt/k5JrhRL90YXugEfg54rHFzI9jKgedQu2P6pYwNfSlq
2mwyKON4I1KsLTHgSeq7nmZsw1yz+Tbff5Mz9ZoZXiKR1auoPnGTvj61JBeC0M3hk0WDraHr0voD
YBzxINQruSyfcaS5Gu5G/GEi9U7vPcbmpkNNcAr/lGr43MQnfKtYmkz2hAvdVzdioB50xUKS6VK+
d6Zmw8Oi1zhPW4BKt9ziyeqDQQgs6WB2aPSkkdtp+qplQtLYKRsYzPQz5zkzo62KI4EfAPVyDw5u
Z2T1miR2Lmdbyb4rq1lw205vjD50exDhjJ60jeGF8usUx7dx2YIVuFRw+tdWUzqh4UQbGiolFbKv
G50q5CwqOMwDBRIfBnFAW1/qCjdkoJopn4gzv/+yy4EtH+cR46gzjElCYniJCLP8yMqYuygd5ERZ
iW8WSGI1V3aZpTsVx0rsoaU8JlYJLO1OEV8D2CO9aBdC9CduTKjW2YVW/PkHsgCFwTSfscaLHVD1
MPWoG4mHnthxspqVPsvMaMcWEcowJjadi2qG5jKxx2ktFQQw4YQ67ZMq2egz0gmSSK9dMOBnfAi8
zNkciYB8uQeLkCDQSN6DgW0ymACAPHkwQ8bGTVW3a4uoLJCPQn/Utcol6AZv4lgXlRn+bcLxBFQg
sc4zWG5ZzssVSfKFqZUOfnsnqB8xCaFcrDyOwesQny6/8nynv3pxBuEi/67NomAz2ePrUUyKUKul
UhQPkuLbGkQoEhhfIQLin1yTssgAQ5U0pKoV5ZKYGMlUGVPQeBf2fkkimI8ojW3wiqitoM+4dAhl
pcfFmMriQY3giB3r2HTR0YGbqKOJXlCqJrfRq0cOg00N/b0266dmqBiYYYno2uDEXAlUU8HMO5QF
lMHcizk1fY3EunbLceBnMkceazCQQnhpIuNHcWm5i7h9HdVsLKdmLCoKwxhp/FkvHuTejcrrbDrI
6d4aSGQiVJCRR4Ii3zrS8CDFDIbKXaEhDfeci1WfM8Un3I6uawbtJoX+1cLxJGU2mG3Nvapyiel7
zOfjIk2C6ppAyzhGVIQrDFzSMsbBDpoXwYgBz6YXKo5n98MwqEkD4dDhii8u0kRtPG8MT5z9XxW+
mWZ+Z/IgHvelKuBE1htrnCjfyk6YzMNCmc7bBS00jcGJaA1dsH5z2r/8OoYpAvuBTY6cz1w2+BQa
ykGseEKsiagBpnbji4ewHx5ztDxKWjmDuELBaTXM89Qo0sWpvGFu0qpUm32SddvIuzSx9a95XzwP
X0fjrwOGxLlYGL9elac01K3hcCBStY+j42qtfTTs5859ftbsI1IJ9sGwYxtGlA08wr6W7OdpbYFX
ZIqTw5gAfuDVnX8st6+P15Z9/frM3zW4r/w+/+Pv0uYf+eltXgPn5/Xux/Xr9Xr3vtm839Tu5mZz
k9k36Mm7qgukxHlSf9x09iZw3/nN0g2dX7rLRF83dpjl/nJ62D88iO7+5eUUbN8q+yReQXhco7Dt
aM4psd9kGzTgnhqKvX/Zgzlz//BrYN/e3v65fWxXz4/u79bOnHs3dG/v793vP+4Z+4XeIl4UqX4m
MC8h4yqmK1RyeThgMwqy2Esgwg8N7MXH+rLA4kaFCZkFKRc6kvJ+Pi/IT6KWe4RZaQfDn7nE0fSD
+4EYyq8r8YYQvtYQEVaMrTbcDeIRbgkjkYwnHRS9pj54dXxUkTiWCw6bFjCwSnJNhbFGt1OXrhFE
RGCsO+WVjH8z7LFjtjpDI3qQyRUwRCG1s+pBGEQHiWhHi3ISzEtslDPX5fMbLzPJhKkpyVSypdxK
ygmd6CDJ9P1Xky+tMReIP13JwYLp3BkgoSwqM4052SL0B5EeKCWMujlZdeayejVoJG6dSyGVvbbQ
HooywGnDRiOQzsKnmtyyTYQtZZi58NbgG+aCvhT//P5xLz3tolxdRHqppyM70nkPVGyASlDh/X6J
M7kJ2sxEsvg+VCGWyhqpL2i54bFEZG7gnZIMUb2lPcs4rO8XOhN7fllosfN9HXRiI7MQroqiZDvs
+3ZFbTQZN+BZv1/r33qs+mWtxb61qp8bca183B0AOorB6Mvmdq5jfr/OmajpyzoL9xs0jFBgVshw
oN8De63NVkKx0stdCdo/v+xlz38rigz0LxgEoC7st1iXsVhWCAjzrfIR9cVhk83uLNkwi/r7Nzu3
g5ICDXd2pEziWLiuPDPb1EibYU7BKv1IvorSSq5f8JDnXujzKvOff7qN09jGKfOgBkawbblrLEQP
WUVgL/n5373OYucExpWJdcpCWrP3xj0dDyZX1BeRt+fCIBgE/9m2hdFOSq0GcdMNB+l+uo9+aNfy
ivAWXAazlTrw+j/aA21QI7zgjJZkqzmI/bzuR4Xo00amoCsKJWuHQ0pip+795FGlz9Nlo5NjlxhZ
zr3WRs1mkynTGTRwxvrOr/9UHUAs5CeR3XI16qJ+9lCm0VrtdCdKlfvvP8KFr/3ROfz8kGmlCp1Z
Dwc6DlK3oQyCBaAPebEgdi6f+rIdi/ufwdYxKIANhzw9DO2+6+gwyDSUAHHctgC+AcPpCCgeO+m1
rqYLH+OcUfh0Bj6+1afXVLxWyoqOxQVxxuwgl1bfisUbGW6GxtbsJ6zoz/c7e2nJOVj5tKQQGmrU
tNxWPv8EwYvXJizJIukD2KLq7zSRvl/xnGeCKqMgeCWTwy2niZkhY54kixW5UAL4gVFG2yZ/+68W
WVZ6UzqCQ1mzSDlt/lqgUbwQEJw/k//3PZZQeRNKqlUKnMmqZQhCgrjJnpWM4k8WP/53L7M4k2Jd
dWJYzDuGwrqwoeRCvPH9EueN9n9eZuGOKAh2qldXXDAgQWN8Ig78fwkZLi2zOG0FOhFD2bBnlJvB
ZNDZopBJJ+f7lzkXLzAue/Y9qgw4avEymZU0YRonqOXnB+NXHc5GW5heEVczLpWpzh6CT0stXkht
0GVsVJYiB+OFhvGOCh0uVR0vuKGzt+bTQvOff7qnbSJWkyZlH0lD05wG5qxrm++37ezHQbeYPI/B
XtIHR/PTEmEhFyZz/oZDDJu+3bMKheaLFvbCKkt/I0IR8Ds0VWYz46OqQXAq0OFIrQvR6fl1kN1F
hxzZ+CVSvh10WK06GxZEd7Mn424CEaE8Zn+/a2cPGwL6/2edxWErhBCdp27etf4ts24LsqAom6FI
IqGjIVz4RmfP26fVFufNa3pTHGmKA+/bYHAotGEN+EYXq2yXtm9x3pqIYcZdwWeSixMAMIowEOQG
af395l16nfkpPh25fpCzITPyD2/bSps2nN8IuHZdXdi3835dp+fHUTAoYyxaf0NoVsz4S7EJU7w2
s/cqWQPyGJN+8/HROgAjJfMbJxT96Wm3GTJTT9+/69kd1WENoO0OuFRZBJJtPxFYdXw6xdvX2X7Q
9iZanPnd96uc9eefVlmEkRq+fIwCdjRFYO+PAS5gFN6l6mff37fCEUdy4fhfeKvlvlayJ/fKfCCn
8UTmzVvhNy52A86vQs8WfWl6xUsJCMPMS0/w+XrYJT2CVn9Qs6NyqR99fu/+s8ryC8Wyb/htzJln
kjh1jxqQAGYDW6vNzOsYUENxIY259GKLz5XEmSaWEv7DzE+EKuQwrKZeAq+dfTFKmpoCn52Zbwur
oau9oodyxPY1m6TaguuiRSBUp4yu/8vFVuIZgC8N7VkJnEK3SkV1sY+xrvpFkYn97EhqbGG79+uH
gdKQkT8hzDvR8QJj9f25P2dJFCBUOkLk4IqXobNfMMq1G+T+ozsD5I3CWsR00glV+vpCrLQUK/hI
mWjhWZT+qRZLxqIeoamJ1giG1h9mfCITqdjP2nxiTiDD1waHUDCE02gcZajVsuSYiB//ycyBB7lF
PB3WCoCZuLigPPoRNi+LfopCNocU40zhnE/aJ1May3GW+6qC2gnTtlVKCTdB8MAcBoYGZIJTwgSX
n9HLzpODUm16UMst3fwbRO5aKHPJFlKMZhwRJ2gm108QUH6oh5tK2k7ikZ5WjSBW/zutjmbraB0U
6pMp7KOD8mgCDvr+Q54BWnJyALgw5ResJb7764tI2gQkOxz/fkkDYcIe3SnmybYr2RPW3nMf3YE+
vhj9fEg+/buB/1l3sYFd7bdSQXJySJO9Wj+kIL0j/6HIUUeh+tNXFL4ViJ1xvhlLJqBfClrP1heB
YCNkxHxr+GyLS4rmad8PIuvTRkJL8LaLrqksMmxelK79vHFbI3VIldBzd/v0DfJeG9z54SaDVmJ6
1wzGAfdFcxTapxK5yu77r3IOKGJ+frrFV2n1trdkIPSHftwa6ntQ3Tdhjzzqa6FVFIZTWwx/d9V9
wVSnEj1m41VFo9FUqOqnSAJAylJ8oBlIHQr/X+eFlg2OlX4cffWv5yUQGeTBUeK7UcAgoNTzCoqN
Gx/TnSfC/E8Y/4zigRJfWvgMHmTW7wSUAt9PRTX068JFEWVang9sybAil40M3c6k+1E8kuI4aeb0
oAouG9f5df45pnhA5pnCZJCX7bJOmZBZ9fr+MFSrGnVaBZyAZcI9AZMXw0zQw24fI7g1477owAZT
s1YYa/X9cfjosf77FDMgANkYDczI13dnVHKdmEWLhnqh2G2HaOkOlt6hQjM1BlOad5OTaN6mB/aL
S7LDonO1lNE5tCAU5S6lEU34b+TdNceEU0SRNS83ZdA6ZY06l/esmOEqAkvdATrqQEi2krKt2lPK
4Ohea12UN9cQXuRg34UMNsK1SEqz14xfUKeuQprx1HgcqF1XQqxceQikhqS1c3WwlPZ1yaZVqePz
XDTF6WKQ5hQq/yf4RUIqxI9CV8PZTtZSdPCg99f5rT/8iemhF0gWU6lnPjUVQPFUez6fwLiS/YcP
/I8BLAFlorwwoC3Ebt7dVIF/W9cMHwdS2vOW8yTIMEiP338N7exJBJmANqRpAcRYnESElTPN86v+
0Hj6yogQ3qMiCoy4hUOuGbktIkhTARjchZBOnwLpJNK6qQ+WWu9mBP18hEDW2h1iScT6tIr66nGo
k9Vo0loDsRln6MWEt3jfjQmRUp+1FB9V0NVmrtrlCJh8es8p/oUFchQgBUEGOTJ945nL0sPwbJU3
iugBVcI2e+3lG7PK4MZd6OAup9f9dcufdmFhwC0jzQalavqD1DQ0s2Do9U4NvrdsX00rWkniaI9F
tVZhtSTAzacDh2B+MVR5sgEcbQc81IpQ+fxD77uMfxVIscrBSZyewk62BYJBS29dmZm9wzCuvv+E
1HnP3etPTz8HOJ/8N/2rNpBq3F4OHFlSOHbggstHCe0H5nvVul30qTsY76CWgEBbLqy9gEJtjG4h
Ec5UvAXda1tYuK6jZwlrX0dXwCna1yEcD4Emr/XpYe5n6xpTg6xt3KzrOqGTB2ove0jnmMXqtkTX
lBtndD4gb4JsMrFEE+aLo3pAcLl8PABOALE/BE8RE0Pb3JRu6vatRk/SS2hVF8gSDAMMswlZw6uG
Ri8aX+thQs+BY9NJyLEwOjDPwaeirFwrrS120QtYcmo0PkKWfWNu5VLYNW8F+zD15kFEKr6wBf86
vyqiZjvDOiiIplZjD4hQGC1VHRqXqnwkAVeHuy6AhBg+5UzE7oJ+FdFv61GhmPugphAhL46E2Piu
ic09pW4BEm+XnYiGZ4w2UYbFXwdrq55nEaHeFwkgnaZ3ULMrYkoTlnJhvsMPcSBep5TCJQNFc6id
8SPcO6ykY+VMdBpqR6d4WwIqFYGVB2gPwPCaoSogg5nCSws7/lHps8rFe6EgHaox1dZD/lyoHHEs
7LJWbRWeGAvMP1URqvUhweZNW0U7M3ruVG1jdD/QojHN9noEcTL3IxQgMFPDaPMBuSmyW66t77vh
ULutQlggK5swq916Kp2uAcg+2iKIcqVlEpOVunEpbrVMR92zcZXwtxG/k8Plar4Sx43OsD1xnlqE
jMCcUAqjsh9LdRfEPzHicyc01F2vaeHogEAWGIN766OdAtbOEh6SmeoBPybq7kN2D7lFSr5esZLB
+AZ2l7+huQeBuEemUdAeY3FnpjiEbu1VDypIOCQXFNiiguX4jwAzqHrkqbeOGn1lCSinKau8d+Pq
JDXt1aQFGy2iwy8yV9h7DECp+oem9TYSIF/LeJ2pq6P5hjX3SqCjeKO8tiD6Tnva5HFDbyV/w42H
iX5ViKOTEKrrpbeKs2ab69jSDxsGNHkm4McJUINTECHcN1Lp4UCE8+5zhnzavEPvf2xUOeW7gP8v
xfom8oo9htvl3+2meUgSJhTWzNjYtMlPobsxENWc6mczvxmqp7h84J5ZJSjobcaBUkD2e82ASc3v
Uid6acxyVwOJ0eH5AoEfq2AjRdDsUZsU4ARN3a3ZzFrxqMjV2aEW3310P2cGfOevRkNx853Kkxet
tMrEcqNC9PSkW6imwH4mvFaMPCYit7LmzOWCJkQFyc/c+cTU8lMMLWVElg/LMoXZmmuZ4cznTLkN
pyu2ef45YFd9oB+gzq5RntzKbcVZnMCxTE4I/yH2Xw3YU/NWzFgaVGC869xv18ZwKqDrJzGgbIow
ynOIfknBZysKZRW04VXceXaRmo9CcFsE43WFyPbcTw+5bImY3ctR/NrHiMwYr1WfrjWvu8n4uzr9
JY9FNL0BetQRBO7RTWcsKHNwqgTxQAh2sD/IKWby4AWzfjZaA2thzXOaGUEhf7XqeRkxVoz24cFE
JChiZIpyPVCMRCOU56bJ0tHnmzYW7Z7CQkbiTZ+J2AMsjeItbM01lDeDwDXsDTTOLRTmngtUVaiw
5Ar61eWjUM0naX7/OSeJpoeaDzslgvP9a3zMif8n3LNQ0gAEJDPAdOGcij4w5MwK+oN/mp6RSRpA
AD8DVtW29fF/ODuzJkW1aFv/IiKQ3ldATc1MexF9IbAHEZUefv39Vt3zsHfWjqo4J3btrCwbWKxm
zrnmGnOM+/IaVsf79DVUP5+T68drHH8lJahg+NcgnRk3yacoT55X7x2EndDG2NUHNGJZPVQy7/rd
TJoP9ptzwx0F49ilJmnaMWY8haueIWZ2QT3bxke2z2c9rz9qJtrs7cLX6vYW+sJcaMPnsP24D5MP
/IZbLKL5bYrBGAzUURUaw+5sfeTzntfzivC5vkF6fIo/UudvewFdbM7+1EE/Uh69B8z3Uh2zCWlY
YzBdQX+iJQBhKF2sTXVcPlZKGSHKRG0XiC6ISsSiRi6tzA5mDlAU/r5cXYjiEtl8OaWcjInBRIgq
5bqL5yDrpUd9R4HLX3r0XAPCma4O3AoJqxxqjEe6v+fQ7wZwWmCIIwutI2lbVu+VMFUYCqWPHf41
8yCmBpWSGc1Y1VGWxcwVUJi3z51eGaOrCeHw/wUooukgefsKpStkQP+9CPJ3dOu/ErJ3JErEoxAn
SLASVbtcG/3vJiriFII1DYU26umAVv2G4rMqSSKnrI0+0e2wD0/x4yB+9Z926zxs/wF8zXsAVDuJ
33zT9lAQdDBZ/KsPAK1vIxrkrqVBZX+l9te8sVMbBiCb/YKtrL5AoW23b3e+Fa+OjthlGxFkZ5rZ
GxlAmTO5up5pHyI4+qgQ4pq1vbm7l8Q5eYvV5c8P+wu08Y9J99vD/ujXWIPM4v3mYR8A7vYCSTeL
IBsUOLrD1b7aR1rJA0T8N38NzvPtjmbe7Mtmsyltmjl72v6CBm42tPrPbevJItr+U+N+ZDbRkr+/
KHbTRv4YkjT7Plg39tPJ7UPsLq1xZZ8lZzmfJ3Tjebk8n+8O3T0iPrLPnDPY5/N5SXDrzG/usrEt
V3LOgSveaOxw07K+a9tbnFZX99J3eQTvFI8CBz/G/6fTCUiN81nanycvc/lbvOChNOFcXfB9fNte
0A2tvSj/Yu4B1v/7qdmDCIVHHUtvGRR7/iRICcy6ytSqX30SRg3zwWMLFR8DUozTYTR4j9jnOtRB
Drqv62f0AU//sOc2rk9lHxNMtb3AEU9AOaKNeNgHnI02hbvj1M1H71E+SocQiA+BC6N1pQ1UN18a
jj5MdxEsk+Jz+lAeNC5FtnY9YSc9eA501xroY0p4HIPfKYkYaaN20v/A60zSserr3KcQLbg564dj
j8/jUfJ5d7LDw6no9f5A4m/EdUFVFp/SQIyDOdBcw80+ns56rQzyabMilr/zJJ3b++rzICj+OsWu
GSoTxCCHZIB/jZpYQUvQIrZ/W6MRMAY88tEO0jEkFKP3QFugn+yY49K+xHB83D7gbrSjITkUsVgP
PXsY2Yc9nWT7smPahYuMAU3vhmxYWbA3Z986vjHSHInlDjqfGT9bHyL7+23PIHGx5fF2upNGYbiZ
zhvnTJmyg5DF982FJ4u3qWceBi7gBxb5+UitMYue5Ph2/lXYnUNxs926YbgVL0NkZjdOYh+ppnTe
zNnaDWzicxexFqc3MRcovPIvxC1sjZ4T0NRgyO7Kse05iFXRDZiSAUGLfVhTg8ory+IDdj2bCb5e
5u70Zsf2qnBCZZjZoH5cEhd2LhCu2+0R+kQutTWds+mwIlhZD2fNTsveghkbpEM2Ho7qItbmUgzl
BCwz6CLsY0WjK74KKf+wGBAmcldBIvp0RtvEHqtu7xflqITxeI7EkB8Trvm1OY5Yf9QNDq6YQ9F0
fPLn2yFsWeX8TBiVhrbDMmnLA/LGNs2aiwd8OP2pARjXGN9H0kAaiO/yoFd7dMYmWfYOuqYxuczh
5ummCwpqncym1JJ3WhfmR+g7zYk8lEbKsD9pvx4nc0JNO3SiAQjeTc+ZhODm7eSjHrcrmDw/IJv7
0r4EByh6mK9FsH0tum/jE3KsWT7rvtNJOjE+00XxrX1mo3gAn6SdTDaTQeQMBitnlY50MMvZULcr
tx4Yo27Y8zWdqZwPaiZz7WQueMNh7VkTdQhr9uD2xa7MbUeU/9sKAu4MVLeM63GtfVh33UZJDRLR
+qPvBo7QwZPc9iMY5Fgi75Sgmyeimj+bW+v3449/250fuQ8KQB5drwqqT4QpUgvepdGr+JCwD/2h
+VGMwcMeg720ChbGJD71j+wWAB0qaM6gQsMjodPwcR/IA2R7vvpf98PzIJ0IkcuA0anHzXdweLrw
Cw3f42bQDvvKSN9J7+8oGd/0r35/1gIUY51kDUmKaacNqkNufFHQqZTsy6dS8Mn2IGoA0NsaTEDI
BtdexKCmn48vZWi6yUifUPw7gtbJK/2kMqAD8HXKgKVF+57AJ/bnztJE0P0P1/Sbkf4RzUJF1KMI
NKo/1YZGgWMrrsz30rIfmulAiF6yaWRjQ/GsZVoO9DSVRuHs+Z4lzkOT3Ss6AwIfwcb31xamrQQT
WdYcHkZjGxhB01GV70q6kIqhFtWFr2F8Z2dVww50pZJClePJm319XZYiVyK2Pf274lbdLmn+xscK
L9dfHvZHkJC0naZf5Wv9Cch0wE5t2oeduJ1ULjcmQun4ScDS2fhgCs8xiGSEHEhReFVM/xo/kvHZ
dNwO+nYzbIY1f8NR4vZA9yOK4sSOsMumUFx0RIbj5gbuY/Q434Y5Pkv9VA/JEEsxQKDXfZ4FC/F9
QARvi1if/Cl8xt+Fi/vgZAPDNUzcg8Ld+3YJ33E5aDDr3TCPP/r3UaOhOIXakhNMzZo0jVMM62/J
gTQcKu6Px/SKeuOhJablHgF2CyYKlzSy+xwdl+wnXcOBVB1m5mQuvJXmcJ8p6QFsnzyovvpHxE0c
c8VOdlC4VCwMSlxNb+i3dEI5gOliyltOBMEzBfe2MUrGokOF0YSe5JcfgsLavQ3/v5eMRqIaoe9I
GL6ILpX4v4f/E/ajwp5UQ3lxt31rJJ42ccWF1jT3f64FiZedMxRXezkYLYVnOh+X1OAPeqPEngOa
G1p2b4BkqL15jmNxkGt3AzJHY3USrU3Wk3BC7y8IGeww4K10MChdwz6SGB2h9WhXg2Ig/AGG/vq1
Pb5ddF6ooxBOggNvpx3i3rDHylDlSg3x7STcpba0kIe1q2KsbzZlFapD7n3AvtO+PIe8/bJ/8Sv/
+nF3BdVy6sDSaSdjFDLcblgOch7bwk337M4VBR8U8RGhXIeSm40e7mNIIgo7o7j9yYsmtsM0FD9L
CKPRwMEtH8fr8Qz5nl99KCKAxm0HvSE8DuPDejnY4ubsaMRfmq2OzBGSMjQutidXPAq0J07hyPZt
kqDPAfEJrlsadbS/om90aKm3AR1IDZnr7Eo+vIEimlZp25v9VbpbCIzpzZjYk7Bki2X/yybb+ttK
/RExR4+mku4tNrzB7jmtQymWK3vCOFO292v3IuplugwuW+jwxNrjRe9Nl9YTeRR/KYvkK/lCi3ZW
T6qhMRKz83A23OtInxby1Kyiz9eAjfUk9oKZtNAIW6qBeCqUWxitF/2RTtitEBbrLkpC4/4HeyVW
Gbzb6Po4L+fuvkbig6K7ZCKJevhny/zroOJ3y8wmkepqJFH1H5YZqcMAGTmM1fvNPgYWDQ4h3pyA
Uvj9jvQBFRWg0gRwvdLZ5QpWO7gXXsYI8gzFcl7JnkwuCCIDYr9be9CpvgTAbASXDMOeGLUfp9Gw
g9LmrkOyni+zt0qiH9ZATsT1SV4hNFfLo17Pk5HWCbiNBGuC2LNL8UGUACiP7EPFT5SChkhd9slB
FwF5nJhKm3SYNQuRMMuQvL/r+V8OYA1xovavrlF7ik6lngCzsb34ieGoewH1g2klf16j2/yN3HkL
ScdtGaSIxZnkj4LrbVH2lE3Wpp9QLk6DrLd4UUxnksK7UYJye/j1Lfkonovu+Q2dSqCTRHmag2ig
FtJX2i2zMgyUrycoSa1ayaj6FY+BQqo3lZ6DCoSAERwShAWpsx8mMlW/9XWoF/dBP4Wcqzd/PQtb
cdOAHbECxTiiz93LBSR9f0JbGofXCpokRXnbgLZv3SIxYeaUHosYSr/qPQdhYCEw8ufJ9DuQQPQY
dSmqYMWk335MpqiOX60Z3eRP60Uz4zCtTrf3oXl83i6KcaKEL9bc3vwvN/3tKO7XTaHmYKwsQXHH
MP7jGEdp9aYsFG4aSyoM7gcOCp7SbWApR0GWQhVh1MfTFX+DpPwW/3FbCvMgkRDcnADMfty2und3
LVVRE8gHyXUaU2yfQGgq3w8tIV7ccV7iNcig9DcALS1Squp9GlFGXUSfojj4L53wX3P1n635kfWM
FemVsvXvPslhKS2pV565T7YTMJVSjTp4JQLORjRtE/8N/vY7k53oCCCsFI73KIn+mQBCglFWAjIj
gjBBpVgAGXZjo74+gtcwS3owYodJ7Efqa/SGUR1MjqAa4uykRpcRjp+I5Nmf+0L9LTNITSsYAZJf
Wh+CtZ8ZAQQw5DhqjPbzfq0dqOYR20KYUr6iPB7YgmHBpLgCtYv+qxj07hF8wrc2s416YrRQ28Rx
sXlbMHrnhfVlpNY3TyfbLUVDdB1sPJPurU7e0fXTS5vso0JCFptFOjC+n6wyGKqZjty6NXj3Xx74
kb8cWv4OhOLZFF2nrwV7CBXZ/551z6epVbJitp8lCjaZEcC063cv3QH/xLll+6w+3pgTOXvQzzBl
9pelgiBDFdbBRu8WgjKkfP0duvpfCx8qCEr1TbCCKvwQ/24WyLMrxWkWnOXPKeyxJFuBysLgK4gz
SPMLpl/Oepj6fx7q/76vDiRCpYoZ8JuYCv9Y+2WQxtrDNJtffH5gdwQ1lXndG68c2jGPtafUut0D
Iqb2vb/cWkTxP7yD1sNnWlgBZAKMH2anhASjxRV0n0xtR9y3UT24WuIqsxWEkHMASyR/dU43GYUo
eQ4LAw5cdQF3Ccd2iG7EBZKjwV8mf+8/rCGFoarIxQq7+FOkTMJNv9Jcbj+vULxHkImeHxzIYAw5
tRAV1aJNLL3/Q2cIXAr3tKgysX4Yw/gBy88tYlpa0cf9OW0eCAnKpW1knfMif663XpUsNBXOxaXV
TGtIZIDO2Tddc18I3UetV+t/Q2gIi/dzfOApgTiEyQFdws+VEj/vnWVJDePznGomxUusekkpnOx2
p0zh+VFWmxhB5Xz02kYP4v17/zu7VUsVuKbKnvH2Nib9DDbp7P2lPatJqjw+X3qEuCvHoGwes9wY
9h/dUJY45HqA82sNEwqxQhxrPeTeUDCxmBGoKKSy3gppFGFg4iS2qyAeBJjm5h5R+AF96atWvnqx
jgkxfU1ax31zEieQdOewd1HbwAFo/3r884CJwPa3zjHBb/XB/Jm/k+6aGVGfRnG5qVyC/qrfQOt/
p6iY+NyYX+thnf9lpf6Ht0QxEGYpXWexgJr890J9tpmclAZcckAGqCVLweyzgxdMf+rfHPN/mH+o
sg0IOghB0PEQE+MfNqGQb20PYa9WTH9OrxN9FPe3HPLJrw1l/JQSgvdFdrPWkGCcA1/4c8/+lzuk
CFOnW6EJRkPkx5P2iTb694iuvT7nJKcRxED2J33AFQ7GoyrdZ8ZGq+vP4re1ozyCMs08YXakPYd8
0lCCkleZZtbtL3H+f/W/SS2qjtugIvWn32iypl+nb51SatVDKh5mWbqfmfVXk/xfNxKwQAMFKoHW
/bGl6iNO3Gvj8pclECXK9wGC0pRnxH8j0hIu5ecUBtjPqVOf2Nz4ec4rd7lVPh8F7IR3KCih7QFP
wDP9tRTsV/zy40Z9jYAC4Ueeifv9ez4Bf4x70qulsM2aNobkBI9fNCjP1yh7bwlCAL2Qf8OUEObU
oG2wstZjoTzLRY6p+Ctq9Zcv/Xd7wBoLQjo0GCxL+xlkFw/tFasdEywmrAme5LwOPXUKodHgJg+r
4Nt4D291O8hU+uO96LXU66LP9ARC8TpXla/dks9H+a1xJNhrK1QKOYVrOAeWq3X/Zhzah+E9+/e9
FXzczXGabtXEMwgdyXU6MpnWsgBchiBgL4fOD3BemgMWKDhxAYoI4en9Oe5nSMwqRzNphxGoM6UA
Hts+2ckNi9eoZt8kmxetW/Zfn39lNvl5PgeKmZNIAL0IL8LNg5jcv8dKeRm33qNHjbegwqSofFjD
Nd3o91ECN3QC4ubZPPZWEXA8gDSwBIOMGpxKQRrzLBaNvkkMgB2cS2T6turAWujvL6P10Qy+IhsY
pebgVR3bXg+VonF56w+vlN5q9960TFFTKl+jFPrLOrYcvPPg8Z5omonkAh6n3QhcqJUN4UJx9USG
oqexTeO+EciIXl58aeXpz2aIuPu39QFDkSDoMpF1/D1ShCFIKktV+1XoYzyuW2AMzu1pDgUQTE3l
SVPUJznBf5mc/scD0WGChNpC/7bIgR1l8qCNlEljkn6wyEqSOlUTUm0chT+rzL0jsAtsq31NpWwV
dQRa+TcG15CSUYGOXgqwNOjvzMcMvYrPm6J86Hk1j7N1raNv2Xyn6YcE/XOhhtoTSmm+Dy6tRlNO
AjeSyOri8QYEVCfzFNWAMkAhQrtO4jf4Op1jMdCTgro+TVQHCLIKZ+yt5BgfkgyehnPxb5hW7UdY
WY0rl5KdqKiXXXmAzPjGD8HcBRpKWViv1y/C7TtphmyeNR40B0F8EGGbIDjSqEBpA07TNBP6SeNL
AeXU6QHUjq/vpEkmnZkuS0RwIhhAsUHzRiaHGh9Qz7iBDnlVkzdb7R45uB6rpXghNu/pbBbIJiVI
OkntL7rWTNlStC8YhwB2WQ/oOgFwAszLsgN5l8jicLwH+fJzIRLmgkbg1vXhe+s5QgBF4Hwpg8gf
HPnkA+CJVMt31tKyPhUAcdf0OTDO0vvuyDGywHJH0uDlWBHqmHcSo8/YEUixOA6JEQWHJViYlDl7
+7zTzWbwpWdXhz1Fo3B21wthDNXDukNVUIXS5IbGeX8jCNMjoeImP8dGdvsWxlBF67t5A7nrC0rw
qHtRpYucsmHaGUFvo4+j5LPQkTYAN64ChyvoCHIjQpHCAuLYxC0S6vlEVaAtlki5VPnXHdpzYDm1
XAwlNR3g+GfvALWsSxojNpGPOmi+BNpYZ6DSPum2+yKTc4HI1ZP+FwFefIXkEWGWUlJ+7dFFm6/6
ExqrdgKS80VWi16+GAhkBIkr8jd3dqVUMRrQx6dkngTk8TmK3iVi9M2YmUKmRb3P2OOIjFgDhCSu
JT9J/aQNbOn2tlk5glq/rCCI5bsCyxn0305XnUiXMbwCF3ptvgU0MoMTWaLVmbJp2o9CywdwlgBy
/8je12FTsQLIimnK072rzElkBZ7a5d0XsjIteukp6WtlAfVq/dg39N/r/RqD1RIstalIN0VkpZvb
IO+ZCHUsFDocvNIEEoq6W1WR08Fn9wJqp/TifY+Un6AMFLjFRLYQlgZqSRxaceLbpE4Ct5km5cNe
dEGUcRyA5zUiHA76IkiBSHYKohSUaAtBcA2xX5Kdu7L7boOHy0nZVxd9V2DhGgVg96qoXcGU1gBV
r4rMCeDMFUx7vaf+Keh+SwTWuZJ5CwZm8XLN7DHQoYgX9LzXpzSOFbJjD9fUYO9Daolnr9r3hyjX
l9nscfrTyzmAlmdl70BAYRvXvXhs6Gftqk6cgqu+kAcSV2R/eI9D65G4HVPslgPlACMm3oXJ19DR
C2DcBHWhaFV3oaMB/Uhcs7oDqWseH+XTct4avR5qGsugfLtUHL3gHRbwtqoXT6BfFD0QkLYU7wpG
YIDthcmxRf8XzfCjp86qdkBqjIkoJzBFMyKCW/gNFtZ8HAgmKok0MCYufkFL9qrQIFRGD7KSxQ3p
RUP91Lv3THnNlFsyq7LX9P3WR1akzeCjWwZKjJC9PouBkUe9btSDhxekoCi4xIOBM0dcvfnQI8jm
0w+NlaApQ8HPjQxHyRYoLlXB7jjUma1R9/zQQTK/A3ADivDwJcayZ8u9x6TSmenSOTM7N3ghgh71
EfFK4Ve7DVkieo0iXQZZOvhPOUCe96r/Kg8OGDFVv0hXtCP1oTCN6cNaIkMGh640ay3QUlLiIKny
ketvX/gfPUi/4ptBZqm5JNVHpxWRGxfx5pZMM90cAqHtTPKpAPWeeUtZH6IveTV9odcZY7XAKEbV
1fkr+wrV7T833cgSqQYsnkgCoY1u/qSlK6RrQbGC0vuQ4WwPWZPBvplp+2p3PfRWxTEI84u2v4ba
Xt4/PHmB8Iw8bebmSZ721zLUa/PGV5Z85jvyygvvmit9lb+c9Nj43UxaV8fK11dI35Km4kS0Xd63
nV/50vHhRV697Z/MdTeTL3kYhebqGsqLZpaA+D48vG5HtiFzlVHqy8v20q0eYW/FS4WvrqyNwWn0
uvGj7XUrL7W9siwvteDptJsj3y+34hn0o3wpQyU0Z5xec4tmXYfJybhonunfwIxs8kUU3hF/XYOS
XbUhnLBaiDM8NetqjSe1PM1D6vS9jE+QFfrGpT1zVr1XNvL5vSjvdn+rH/Kzvi1xnluhzPdyAy/f
97ZcbM9VOC1f53s+mJ/rzc1P3HZzNZ1iZR6kQzW77TT4vlc3/3a0QsXLeUYdjbU1LavGmkeB7C7d
lctqzodX+TJR3Wb9MNxurfQHvDyr1rIn+REZMw8paMOzzh2sZD6iubcT7KD5Uo0oQ7DTE+zqlpcv
uBvH79tm3U6LU6c55TT6iHdWqHnduppzizdADYofPAvSlulzL23zRbHiiGAXHxUe1icRZl1uOySq
KeN7naKHfdtZF0sa3E6w6eePSbJT6N8XnRXvJEBt62zd4yQXz8g9q1kmnmalhAjJ9tZUvNwBJ9JV
1Tpf1mG7oVdEF3O27pULBmTNF6sZwRC9Ul7Ee/EuW5nAYWcZ08y/ey981452eTyhcpEv8QlsxWMr
L+D8fUV2VoGvtuNTcupVtkxC3ybuIITjqxzCRjbPQ//w++uUL4tTubjhUHj5IgKwMwcVyLxcxJ3p
XlSy7qF55Fu0Rru0HlLDT/H13rEvJuV9qyyCPXj1acL9nuE9NPhittKgaV4HHuqWj3Qgn+/7kv7W
D/dzb9FA1W9nyNUuZE8Oa4OWvkPmcH9dEuJ78Ke3YGWDC3enpfFjqD7tG8eQYXvh+R5hGcoXVNmL
OcKHvSOh4SNMjvm54pTpcKNwCmkToIx78wB6dPvG6O8fHJzsgrUR2+pBHEbNyr25lTfZilbU5/r8
2KcglDbtpv9ygYOiY7WpN/Dsy7C9bftMh3qpbBjDteHVG/VQHZp1juOcslRSupCZuSlm+VLxmHnp
Sf9qp/KGne17wSRlSc3zfXyEo75ZZanNuliWC82zvPvLYevBStrfGMrihANhBuacZqN8vtA22gYf
+lGe2w0rLSNIs4u16etHxh9RrqfNxasZE5kzWgKHk+QrwhK8Q/VIx0h+ypEoAyId81DysQ99v+8b
lDMwyYlKCR2PvKjo0KBSPWkjyMaF+YVtAjDlg4bRI9+jATjCMvLzaWPP1vklCplJ9ZKVkIcd51y8
zorOF9Kh3PQPDZ3+XtCYY8LUwwl77FxoHrWOIfOGh7vt6CRKWdJBhTP1mahMVzGu6YA7ScjTkBmg
alI0ivvSVqJKDtQqmPH9R9iJNSBR7eKI+hggp0cEHOVF5DVYx24undRdsO/m9xBzUIfFWiwProuo
J0ZFCdNdta4ipqZ1ZhkXc7q6mFcz/Dp0npp3O1Vf6jC4tHCOMpSPoRgXgpA8zOk2cSFNzME8jE9k
H+kDHpGm0gniT+ZKRw2hPz+CItTvHw2qighOUZvDJGiXgpNZ7EZ6Ci4Ua9ALpp+H/SPjlwIZq4jh
3Gc3oNOD2s3l8YO1xLrl0Xv4Da50BQQAhatHv8FXTwzpm2tp1wcJuMUrX8N3eNvJl8e23mrLiI6K
PDjtsEbzwk99c8UQeOZXc7x6z8vV62ZXj1pdwrMAXUS7Xb63yne7lNbBntfE/vF89frr+lKsb7t7
+DjgfXbdrHfEGR3vdGy6q6csz8jj4+n5uTJ32lJfc98Kk2x4DKT0+d7GPKV4QhW8ElGZbd4G0pGR
lSnnWWA+Ot8E5XfI/JffZ3I1R3rXXFN2d9SW8uK6tfZvAkL7ub171HZVM1Yny9T01aM5DkBrMdPp
T7TfjqlPHVC9EKNxfGJrkh2DSSehV7xu0b3YdgdWm4rn0tY3yGfXSYqDYzLJ027Fsf+ufbr1oToS
GdK38J8Yu2D3PmMYiu2VLx6u+ECKhqoDG5jrBitjfUUEQ4f59ft1MHb3s7q1dtG5z6pkGfTB0J9N
UJgPu/Svm+zQk3mhOaAwy9V4l0td93gCa1dAnYqogN071GcMBDapnd/P1z2GuCdunS/yJV4FR+eZ
KDgIB/0Im1W+Tw7tTJnFXrN6Lx4kMUblKM6pQHHvYceo9VemX62zHTkl+fu1a079bb0MPJx9iTmT
z9kqPwfUja6e+4ZuNQ+PPb68PYsFIW+4YLngs/n+vq9WWsiWnv1Fgd7IlX5LT7dTeSnE3OQHA4kU
DfTuzDbim84a1xeEbZizLGYmhCoW7q7xs1N+TnbMhNupYCe8scI6xGNrHgUpwu9U2Ld4p20kvwwt
r1g1q4A4pphjbnbKRXiqOMalY30XzS+jgePDYi6LtbTtH1DsmMI7yztyGKyf59eKg/Ryka2KFbac
bn2iD2iX57p0Tbq6PvOvx54Ovu/1g37g/tG+OzA3LGSEkfKjWMTGI9b7esN7T6fbMoFywgO6JuJb
7INXJQhRhMIBmoi5dU+mNWHR+82V3uce0GI8PbVCv67WvAfcsN3k+3aKXHByDDwseL0UfYxHMLzb
fYhXUTa82azkTXpSwh71dUhN7TTvsX/zH0aWqjhmW3dQ2GdvSjGDuDxz+cVXkh0Ov5jjsw4l7aDu
S9soeA8R0TRENM+9BQB23z+0IUcIl2JunHtEfPKlE76BxUy5ol+H1gXXvIHc95KqtO12bFal6GOf
WII8+NpgSJgFt5MiArc6zLiO8Kea914yDOcI77o2t8qmSvF5BXFcKUaXOOt5vm+uSKqf6WX1W2eR
MZ6k4TYWKMgV/67nyTZY32NXXsXhaxusmoW+b2dvwPln5JDPuS9t+ntjRRW9R7nKoqld2Te+ussV
vA/ZpHlJg+bGqva14xNTsi+YmotbKB+7abfQ1t2lW+bi9ZZ1o8wSyoccdZkfY2aM+v3agu/wuun9
bK16S9QJPfnYLFHIGcurB+UyYX8vbWRfW7W+vMq8gbXqliXByZYbHmW/W0p75dhclKcdrG+h+l37
1srYmSjUhEtrnXjKWlvBVkj4QwHYSpm/cHFrY6Uv4626jw/JoTclbcnjLNCTSQ/Ps7Gj2GV+/Wp9
dUnv8Oe15QdvfNW79GAu2XVfz9iY7qALE8KR+dg6mZsevm37PDPtq62209bclK+1m2Yrz42jiv2d
GzsYZzFzxdNNvNRr57ewtyz93rT1Lb8L21Xfe+wyG/4KZODCV3jdPbEtrGjP8INPofM6LfZ9T+et
967xaoi6l9fTfXeP7Xqdz1/LqBxE/Dtfv3eQ6szSsPMqT9+U65aw/Bj4mviGsSUtaLATddIln1oV
zGXCL7b6oX7JuDaDGOF16fHcby5V+NjVs3xlHF4vpwqpdPyuUzs4sNVXts2G9MWmnqWA9UPLlxnm
CznsF1dhRCz+HGtCEPGKerGOHbh05agdRSLIKzxlFXtx2M66JVMuE3r27VyZq6R8Ni8OfdkjALW/
IxBsN1t9Se/RLeAJY2z0ff9WhlZvqL1INdnqIjob8SD3lZV8fIXZVl02Xh/xqKm6UJgQNT19P1G7
7zWbhoqvMPcpukrRZ7+f9E27sg7JHmKl687i0f1yVs7YAFeb7hztiuX9WO2belBtHqx4JH0OaPyQ
sWyxa2vUrBmxkDFSvfrUbXSCZ84AvITc8bk416uWYbjuTFbEd7Z8khIE1YcLJkA5BcdsWZxv+3ye
eOp3b/G6MKDWMQsZpSbMT/VM+yrnHeVhjJ7ix4l983KwkX5ygXrEY5TSkMmzkP2G7FuYhOr05r3C
5sKmn43NkXwMbxRh4F93mm8ck9BaKUcWa4RAgM8o0RYa0l0s3mS0yhtlom5wLDHz3vUk5JMpvPd6
F75CC0gjPai9wPbjcVDINWw+HQGsChU/BUmPvC/BAJ/za5+r3ULMgHVUFxWRFf7Gzy6WqMTkitKe
Rq/URXvsLZ6EmKitedHutaQXU49PYGIYNUyHzzOWXC5jbw7N5zYOO5ZK/kWVKGHUsbtQBm9gR+Qj
Kb8UI5J6SViLbyl+s5R97ssbuWI39Es9L33SlPI89toZtsBXv2XfOr68mAZ1U35fcW95Xl0oDb60
swfhO7USq3vmGpBKH9VvzecEreAGVWgdDf96Ypp7mTQoQmzlm6qUI7K2JhrRBFrHFqNkrK5fc2Om
A5pZvX2Vi9IiHsY6lj73whQxD1snWEmbZlFceKcgEbAqd2mYHmA7xU5JHpYOw9Pf37acFWGG+/v2
yDeLS+/SLdLQWKnf4qEJS9avMN6Ku5Y+lrO3wNydjGO7a/0r0ZVHm9dJyKd4XsWvj/0NnUPLwd+4
5uhNXxRckSUszyw/ZkrGIV1FuLFUfEzV5XYpLumWITveDrWfHowVHW1gg8UM0NbMNXnFwu4t7qwG
DCajuc0x3MaK13cKLiP3jVXlMUmZovJMXlknTDd40hnZUyzr5kYb250wjN3yCsKIXwjLWA2JK3nY
EU7ftaPCau4t4pCZE4mZKu1lX55px/gQrKy1tlZWTcasyXgWDieUWW/BpJlJG2ulcfMWW5xuuynO
akdzvvSlKgx6cCq2ry2WhD/aDrut1OIPv+AtsUYHHAqydSnhZrCO+Hd8uB3+H2Fn2qQq0rThX2QE
CoJ+ZVXbfUP8QrivuCAC8uvfK+nnjTnRM3F6HPu4IBRVWZl3ZlbdeZMVlXa+PrrHwWfIsfL/+DPU
AtqzCLeXXUTdE1b8EmfDWZiFU0556KL9MQPqmFNeIewwG9uiH27DabIWC1GTwY3961wZHjC/erex
FTtx9RtbZXJbx2uxXtUxzbqDcbUJejNmKJCOrWqYelcZxkDh5y5ZP/wsUAK9i9RhwZXBjfnTmEbI
udpTx59F0aePEdGzzak3hxmjPCAazCv9YfJyWB9nqNrRzQdJj8A/o/xhPat2bYoGUHufAAjePcwO
M+5iG2JSaGqyLtEFX2MiD9yHHrDaiA5IfYDvFNUNxYAeRGhr0eNx6tI/bLgUvX5qOMn6QphKOjsV
UPiutGKqTAFviv6ZLK0fbj8BYL8xffhPCqtONc0GFVKzAvj4pCNhg5gedsqwMa3hHLzSdohDoYFL
pRMJVly/wqDCahbwCrbEmBW+AiQQg9IH3+xueyUIt1yAPg4+Q6ZD/w5ZC4z+/BYUMH4BAnBFkE8Q
U7HG5Is3MY3XWuoABYCwUpPBv2hmg5FmgyYY2JfLaeadbcHrUFAugD+nKZyGHVNLMPPTyddsLtcD
QbB1yh3OaJzqX9mFK94BSLfJ7v1lzCFvO5kQecsBGUfK/QkaxvOvEdIz0LzzfGv4zxEOxnumSpAw
Rl7z9WlGr152/Il2CaaR+0Xa14lCL9N9pSRy08qwOk7XjWmO5IQBkn3ZQQDQZ9MEHCyUs6OXxkrw
gQ2Am5c+UyyMsthmeoAn57/hsTEUM3V8mmUBYGyYj0RG9C3rufYYBCafWJxwkc95V9vE81fNRpmf
tlVMcby6vGyQzPaEagUDxWwo3Nb3r+kJE3bZHoIb8fRFNnmMmyDRYn7E15u/J/V5yE6vbTY15spU
Be1ciK2tTkEoaAcqj2RszDMN7ufWKcAeTy9BPFamfFUa8duSH83fw3gcrl+TwyKbkvFPR8XysUzH
Ch09MubJEryzviz0dTzKd1US9bPn5LF8417sTovXNlmmXmw11g26dKb58ey2u+0Uv8ZepQNrXJfx
7I6Lw6ZJ1rPjW1wEPyQ7HfhUBOmsAXly8PEfO2Oarc9PLK3Nr5oBXn7m58MHMW8O0dj6dNulwXlH
/K/XDB47Co9XpsZUZ0vm+Lx7+rddyDLxnFqMRBK4TrzT1jWfS5Ez1EnMoFGXDythy1RK8y+bZBb6
4Zod8FBz7EJfK28u3wGE1N1zEi/VXTZokGYC7dFSeXWx8hlvq7uEzgIAxWN1FsFIE6izYlbkVuhn
g3ARL98DbQ33x2eSg0DpntFj9BoWq2hLuu0SqGAKMEA/3YeANX0S77XNbQVGUffPKXZRR12h7R+A
HBBkOr5Cd0EDwk1j0dwXTYsFpADH8AD0ADuEi9M22iYQ+AjyHearGCB9QXlMouCUkGQxWZhAtViy
83Y8fg3TkTp7gbT1k3nZAjlOwWGjr4tZOgelr6q9E3L2HB427wFgkO+zqbY2pvnTjFfKAsCR7o74
oot8VVuf0GuEYwkYgZtPgeZXAjpZWb8nRe89VOcNWDPMxz6dA6nQmQ+AB1J/nmsLLNMhiNkquIrH
giJuPD8fF49KHVVH6jIfYcoCLRCDg4KuAR+UTW0RLo7AObJS8eiwAJAGKQPwGL/PdrLKcRIwssCS
esTb6qoJ6OT0p8Vjme/SEbdy2ApEI5S4iYGQtYUgQnS2H/vRUmO6Mq0FA4WcJ5wk6zoO1H2jBMYs
RIVtrvtscSFBzJAwYICaEqzxGo6EzXMqkFWGiLlFnEFGsRzARTLP92S06V7yAw3wJSOi7g9bGL11
wC4typ3TsMknAGOl7lBck80z82KvLOIVB91wcTgd1zuuboxRglsk0KvY1/fPunNbaRunOaLiPT0Q
rxLoWIJUUAzu6p5R1xdNCqUKPkdmNQu/qf8m/eDk/de0unoyStlEXb0nODdvGNJsUnqKf2Fnq8+e
Qfi84t1nfYbJZA1jz3HXUgM1M59rgnXNoFJ1deJCPutGa+QnZi/m5X1d5XvclrXST4OLL5P3RNZI
HyeL0zrGURtd1vWgGGYkn9JF5KtT4n8zjTyYsc0H2ag+uS2o7p5vis2TiEE6VTcE5Fb54rM3qvaF
XEC+iAgeHJFrkghmY/bc1yfVzdOwX3t189xHc+Km6iaXkClRNd48kONeYwnf9OpFMOq+IjhIqLZY
PFfEgRUWWAhxhiStCFFX5JcGjlvFua+MRV6DdMcsakSVC0KnHN/YGxsVYM3/6FfQukRFJTRKeYi6
09griB2jX4avP/sq2Tc+ea2OifNcERxsEskkZM4rrpNxzWJxXx0ImV/mBC7zDTyCsiFUneQBx+jL
YvPm/gjbduaESXu3xdPPRrKuahEztwiPN2a1cR7UxmjSoFSFEhGb1HpVeh9NeGFPdvBaFxONZPeg
OX364YzhwFjPZbz0pbY0gmxdDMOlNmb3QXVY3/Kz2jicGVuGl7Od5s3Ne5XfifeGS0lFEqyfcw/c
ALHXoTJS+mQJl9noM36t0dThVzL6rN9riDOIbF53CiVNg/rkvZcgrGF/MtuY3PchP1AnRzp+rM+i
/XFWDGpshiUnUOtFq2RRTOrTYlhMPrQkI19AoPbkYx2KAPddGSULaXpBaNmYXObXXRFgNooB4fnP
qIzlX+YX/7lO2KG9jvxkcfCrm159yh1q40hqmJtVIsuHOXnXcTqrTIlpF0NtTFyYJFNBR+WDz5gF
0NWgsjW2MV7BuBoQbF6rAb1S2ZIC4P4bhs3YTdGIeMavyXuYHdmRhOURRht4i7bqNpIuwZ69/Gbw
opz1lGEJ4h2fMMsMFiexYYCf74inX3c3loSsD4T2iJ+umwFGdH1ecs7qik9iLrG+7t6EBsjp+MxB
/g8N8wHcwgb6b/HMjzvJRxjTO1NP7jvynz7XqlIzjLkWb7LRG0N6SEx1qoxP+4LZJXmGUbiq9QiJ
o9wWDJNBAviwOszrpJ6zUW3M7CLgisTd9+yNLKdUdUIChGmMla4RQiTXXFve92opecb2M9ZGX2QB
sz3SzNB+xsfcPO8O/nufLki8V6YyJfPBYRX5tTGtw2LVA2gytzrieZp/INm02bhkPOQmtXFOehux
nSGj5J+bWwZxn4247Sghmt4MqoEyViesWuScT78yjRfJpolCaTBnqhO52ke3a718GIFJirOTMRr1
qSgfyZIry8McxbSv9cIVIntEmsgEIO3VSTYiC8TcXF53jKMxTYOQJsPoSFcREh9edzUfpRic/Pr0
vMt8ptrZyWUC1cZ3/7hD4Dj/mC66yPAku+su3hnBk2GRWan07/vHohocZ4c122KCbXN6D62b2FjA
TMGiAGMaicKobPS9gakmWrI8km1iWQDTtrbW4Efa5RtllI0MUvWH+XtdJQxsVgJ6VFsj1ojrcUka
DQgvpz0ugUZ8QNRIZOIt4vk+ufUg1+zzEhvAhADaPHbZGlE8kkmzK6iXt2JS5O2zTnd3H1lMZ4/R
e5LPEogb0StkTEpQB7TjskaXsyegr/eAaN2uSgl1sSFsOHnsODzZRYOLrfjIczJDuJVpvgRfpLt0
dlqcNkA1OkpTWFhwW76oc+qnu3x32MQYOR1iQ/8ZPEGv3GPKhOAVIb11MWcdDFOJKbSMR/G40rBe
U02gEQbPmH+4rYZfleCXQBMwWGHBW8CsZGrMKoCnSTZJl5qvVKzPJJPTrxKgQ757LEG6O/bIgCNP
AoCXH9rznNTWDT/0XxPCgI8dHcJSsceSditriatdnHzHnZ0W4OXclFWegEhisst4mYyeAYR/62fN
UmexTG4dPBovw4cN5PJ5f+FXF9Uk6JhYecHevTrQ4j0EsF2xWj3Nvy6TZZXIoUCA95TNPSzoeg+g
DKr2EqocmFr3Qp3gXXWWTbLBY1nMkhHgozrH9A+TUZFzapQebblPaGxjnREAfMC1ATSXgWAEr7vr
srGuzpIlbxAQvmr470k6qs7exELzme6LJ0Cf6L5K2n3WhGiDlm8+HKOvbweLgKLcywffgu7cnXcp
I2OgvlcxBxRMgmJ3TO2Qi4Tr7GFfd1ypRtca82eAMGn06/K1FvjBRKitj8ubHHH30X1Xooa81go7
1ohHItHrbE0TXwMuz+xALeRDftWc0uf5LB2Vt3FfH72zFS6NKQq2FY4/2IXj8uSj3wOl31gyT5j0
hIHF7DW3JDJvVnPLHBtHbEknYkGut5jkA2VsBKJWstFJcpHNKaYN7yLgWtXg76tzqz82p/yLR+jH
5hRNiU9FkUDVc+0+oO4yB3VW3rYNCOa+tpWKqfxSAEb9sSfiX9f7sT8rvh5TI8szqIEMk8llAiXI
Qj2lDmD5gq3w2GhzzMoJLzbZvl2znRXgWMiLHiVX0y/bp3S5wz9Wsf9sUe3H9qnr53XUD4eP5oUe
uRyaJI1ar6s0C7MKIdRg/TIhWtnthO1kB9HJjiynuWtaPjvw+/1VZ/9sCXlUZI6ETepkH83JxUUF
Uo0wNGc3aw7xh8OxH3P/y+Lq34av9mNLQKq/KHgt3fmCmsU+wX83PPswMuMnkAipo7mP3i8SU+4n
+1uH/djWor4e0ecec01hflgD0XhIT43hfilZnCCDhRRBmLeEkcgwKTtGxyZd6SSySF4Gy4J80vzu
6rq5pYok1SDlF4AeG9EwTKEPaiILOFMOxD+KxddL4dSCOIE0NL0tbEBax+CVvNcoHHlx8GbMruxm
73afdtTNraYXtYPCCiCeNLsNSBBMPxDGBHkG/tvm7wOen4d82b2ZAevarFXu8GGfNYlW0Od8rAfk
aMWtdzSX5QwuSTOzQ93I/ducXK1GfwRTEat0eUjr/t7dPzcS/E88dcjdYXxmu8yPEb5qlfPhYdDb
H3oU7gSW/0bOdLDewRlUQCw0vdkyh3IohnR4E0pqhticYBrc/Z52Hs3twb5acxim5tvt6DeSkZ97
0//Vvh/SUI9OcX65oEDmipBqmOspGRsLNiOLWcRCBpupw+oDZCSC8mnZRDJKpq9h0DBheDRXUpmz
E/JKOvBqwUAAWc5egSAI5W7C8jXhnvozPv97z7Jr5j9n/j9d+2ODVDVphkoR0rVChnIYi6wZkKJA
BII8LRbyzjDZoMs7kTV3qSCR3IC5rLu18uCF/FYeIsw5RB6qC761qX6au2g0ORbRdRaky81bW9i5
mqbIsZxG5sJpLCx1BInpLOmm8fBqBlWk8SGSWP5J54UT9JHHoOk1zKqFnGaweMonoRmYfd30EVPo
G0yfrozNgL/9IHdypzxLYfGFz0Qgm8RLOU0ngF+q4s36N+vvPVrunfu3ZvinQ39senmf4+fnILxv
R1aysT+h6RzQ4WxzflnQ7yq5Fb/NBnerE4awoeRDhz6eVkzBaPMGSfis6X0arE6wjjSXn8BgxFoH
iL06NfdGJdGz/ff2Nn9sEfuX7P4wfq+P8k5rEe2twBCzxJVHSp/et0YTiSVqbp/daZWX34xXELPw
Wh5VcyrkghdztN/OI3OxXl/tO+xZRl9Yt7zdDioPMte78YpMngMnlLkvhRmA7vGEPeVgzVAgkYj6
jOl6cWegX7EeI6btnmre5mQG+YaUot3//b6ryo9lwv+7cfakK02dItr1H5Jfge0zPr5ld4d9d4Tl
6l0+UjeD2yqFrOVT8l5VXQQZMruaFU+hrsPCQPbW1a2bfYMs6N17ekf34ITtCrQ7oXuCPObYp3Q1
ZC1Qg9saTGuh3SgpxKDiGZygEjsOmtCQ5FYhJJ4WC8PohgNMLTF/c09eEwihe3IP3hbq7tl4NeWT
BaYQkLCZ2D3YUAjAwNKAfUh3fudiMX7rnB9SHD/zY6I+3/BICtcccuBMGVsmeWmgCKGYY/StvRaK
vrGHzfALs+6uRQeDDHY7eCJXs3L2KuYK7FLyLUbm5GHNVjt/FXv7LdIwU8z9fp/9Cgl0Ubj/noT/
jO2PfY+3Z5E+X/WUWpW0noxE+RCdRmCiNNnfWg0j+jSntHczvFiecDFC/Ua+xPIhGRqn5ngj5rAz
uVlYZznJfD/CSvoNsS1nB7H+BYiVQvevhqtqFUoB2cGt/bB0x2dROStH+p2mUYFSaDtFO8rfyFwa
5lcT1YrylA966NGmuT5SHbqrm1h0UW5X04dDz6eJQV+0I3bjKPgLBPb3CfTfmJE6JWoNfpE6/L6M
wR87ezPtdgqhy5b+VECsgEVcYJsVyiIB37gRs0d+1qYWttqCkZBDWFtpISXjioOENMC2E2Y5UkHE
3u6gBCJ7Npvc7cSbTE4w345G2y1sQ+YW+fl782uG/l8y8kf75fs/2n+9HRXjVIGCNbMgZXKgu+L5
dIqBkHyldmIDKCFsSuxb+9bOnMpA6zSQp4YXzhUHfeAkYC2Kj00uo6tdbd2pS3IUFkXYfKutp3dm
zt+9nJrcIURcJ0u3E1J6uv20DTSFDtUUgXD74pF2YGFQNoSS1kk6hpWPTlbTEfJAwljOoSdHCI8W
NLUmYede3Go6TZgoL1wvbZ1mUI1ZF7i2Iri3mjD6CYEVNFZcTcis2PVuHTyjfCWfGGU7nvbbvjpH
aAdzhzRQSYwpGpBtGU6Fmt837+Bmrat37QmtKNuTWvUg5FuhytSgWEQP0gNJFyor+ujp4FSbr9YZ
PsA6ail0Pq2zc28Ti7VfttF72TH3Jhrv3hZWyzc0pQ8U2cllzSjXqttv6wW/YOpyNQc+Ix4p9Jm5
KxRkTfvsNEyjp3oC7dSOYtetG23HTLjZ1zYzm/Z2Pwtys+IcTIQKkyH2ovzng2Vq2q/WFVrRpt3g
ySamsoVZy7B1rvVuvYWm0OEBMaFhCx3X2YqxAZCf8e7vQvffrsofMifG+A+ZO+Xve5qnzJknpsOL
sAFwtLnZwugcW8+m+xpcd3+/4s+iEN9W7o8r/qC/e2ifSj2vIeWJan0M892wQsoeH5wkbhks4jva
NQjcdEsBulWtV2ZqzFGoaVjNcraed6vCMgK44GHFg8gV+lpM9sXSXlYC1td/gU5VMSr/Vn7/aJQf
WvuohmHK5i4Njnui++4pc069AiY460EWx0kO7Mlnt6a9z7NfYPBvuuxn/fTb6dK8NC6o3W8k+wUF
vLmoYvfxtsRHBxJBYyfYRtxe1Bq5MHODxeiawcaH8lOELwLxRBZ6WGzDyf7gCY2QL0gv0cDAGWQV
/CNQiH9+GebSBfpL3/3k/PjEaa1aE8nKILSt22w/gFAWg7Wdf6zSkcf1yaz5w4YL+Gt+oTVkcS1e
NJj3c9AbXsuJO8QaFubgWVocwXiFORXmPrQ2u1SBgoRfpAcOzpSgj+j6ozsmcgXIYeu9JZjP3Ay7
PkqL1Qemr5uoJ2j2hhVruBtugPZY1uFm0x36/Dcc+mTxePgpBw1D99bCgZPHMEaV1ftNC2eVmjPe
vfvCpW2IwyqeKBCeX8rpsHyQPG+w2rvNRgDHBtvd9SdMffTABNPB/VJ8BpWwh28QF7BkjqNrPhZ3
DQmJ+zUfQVXVJ3Rqbbdncb6oJGTKgbE9RznBBle3xQIJ4xz/yoi+HLzd7Wi+fTpyKF/NExdSbf4n
Y2yNtn8fX+Mn1dD3PKaYnA6/t6HWf1YNzrQkzU9ZLONL+pZRe4vV6sloC2FjfUMJDeeBnSrc50qY
GeEFtFUeRwhx5aEzfDpK52pHjs54as4VWmXh/c1bB14fnIJ/xVYdOhCxuGK7hLhSqJdZMoI9uziw
FmDxILn0jpOjyzYpW6wcXAsTobc8u2e3+nX3Drw6LeUMlDQqH0cIMSsOs4QHq/tgUpZrHTmeMi87
OebO48gv+HXn7F46YkGFNFMoNVE+XkS7TxD8Xl2YJh22P8OUeXPZP+m9QOIs7AKNX6GHPtPy3Axp
lZBwYiG/8pbcH2VQXc6MdZZWHd2iVV4dasxvu/199eOAPZJci3uzKv2LB4WmA78MfM+6rSHgYsWx
rnBHfpMm4sw5D+dlKzbEivZlKpS9eJ0W/KiO2KkCKt+ai87c5pA85lA/CiuhoAr0sS3EoiJamkUZ
AStivI4QDEewaz4dGWHduXqs4YW7MrGSfsEZb9hJQR54lm0I/NBPRHtAKlTpsMVRUPEiTkPFrkHs
GFsntzI8uUThHKK2D1h4T27IiR9cGCGCd/bYCTHABbeTO2culrikW6R1KeyJImnSBuwv/z6xm2fn
NoYgwUocIaX8cH+RCy/hVxM7CYGldcbuNyGzfXiU7ABZQL7jVNqN8dk7OhGXC+k1IeGMHVJpyNmZ
XgbvWAq9xdJAerFpZzZndmvuleuKFyb4ooHrmNBI+tmN8YyEJBOXiDvLXcEiR56HVsPLObrq1ukV
wSQsG8eSsz8M207ixRJO6thr0AFX70CLBbWwedbjvrymDTkC+OBhyz1/wCsww7QN8MttDmkIjKHC
9qiXEiCdFVsVzsB5sE0fV0IR0TTnN2zCNinj4V2mqTNzCDj46EI0mmYOITAd7rpCnd+0vNTEZLDv
AE9amF4J71nzEvAvC3cBpr+Lm3WQoBtqcgNoRJMSwuD/j/CMrkD2ZxN6zg40GPae3eDWHop9QnCA
5ckMlu8ZfrToIhrJVxkhpdfXSFQYYUVcBgmzsBeBy0+lBaj+JjS0EvtRsAYRhPHzZgvWW5hhRWSR
l9ZhcAWcMRR0HOEhVIjupW6dbjgCEUEVFom+NhzmfCKPKwIImbB9cQVefWTtZ9vwMni8YYmwD65w
6mLoEbaMzpTuhJUanvZzCdTOTuHAh4psCoSky0shKRCWjws5A3Uw6hYEH2Qa3la/hryLTLKMArnM
nSaylJQCDYZwG/TOHSV99sCz4FrBtjdGHTIQEK2MPeFLR3ckbWH8UpSy9p9x9X+0tvYjrl6vRNGh
mT2+tXaCbmrQAam1OaFKGhT8QL80LdEf0iK5mVqvbjd/a4X2WzN+epX1JCyOd5ohIQ64KQh5yDSH
dx51JA/K8DjRvHR83ISJR+C5I1NIjAvNhqU+h81fOGzVhdbJnNCLRQHBmy4M/jrKSwzDmdtJW8b4
4qWtEJUpilPcm5NFWSFuO2X6G94bJlqYChiut11ZCs9uhc+i9puRfkMjL9SqsMFIfAPZgDPQO4v7
NWFjYDeFdTnj0wcyJPFrCVtj7182c2MFxpqtFLsvcdQHX4IDujkefWXM5IOj3xuOS7eIj/jk6eUS
Cc87OlUuBIswKOU0I9j9cbsBr4ExvNHLAMZEiHznEs4sXIENbB8y5wKkJO6uMGe+hDD9I+hhK32L
WxvZEwmPExiTOVUvY89X69xBLV4QQZkhLwJEH1f1IJ2g5ygPMMM99KrI/oNZxXxjPl1/S15UZbj/
hRX/kEqJnvzhhRxSrXI5UbqOCSzT7wXle8qg614T31doiiGAd0OvxkDLN3WQ8KGlYJ8goWHoQ0+B
f1jD5qLBsbMbKY/ASOOWwj7RfrvqSJ9kLmPJfcAUwV28KT1x9W4OC8YxYwUqVKQhxrEjUIbaPFES
4EJNBzFqoldSAm55S8dVFpm5t1Omt5jUWuuAObu4sZd4kL71P8hXgz4srJqtYHwaaCiZ2A3nF/z1
n1HSP7rsR7CwpjwvUTOnyzJLjExuP4BYb+fWVQdChZ9gOHBWMS0nOJzrGKcrxkRGr4BpW2WmqBgm
jPWXAK7vkGCE037yTjj3J2DRxau1MxeXvycaTzMT+iaDn7ju1T2ZK+I+N0ycdbI5R+7xzuzlTtGY
L1zZ3zIu9Z+ERT/xpvYjAKg/GtSszMVvdOUGWYOKrIgKEJssykAUg+CYt0NxU7HEHimuPlJCEY46
Nwup+FyUA2TXXUE28fDwZfAeMn6HNV2HFvzjiJRU7ugdrcuXak8j5z27IAe3AQDSESp0AXoC7Pi0
I9CVTwGbrEf24snVfveAp0BSAYNSXeTUKQB7EoA5A0+FiZ1F86JikcvvEAqaiCAIz06MTWFBgktF
OORPQrVsFxmIlpJQCyEYCn0IhbkEVDSMOksGvQvQUEZKwixNSxlSHgTwK1cGxgLdSnjK64snY6oz
zlLC5Tt8c+hqAJ/U0dyERCizm1khoYbvgARS3anSInYUlKGSF+NNKHlkWEkrbAs8vk4OmApa5lHX
gDa8sI7XzoEKMFQQw8aeZ6xFYc49mREpNvYigIuzn72GhZ1Egj4LCTljP/FN67bCLBOg+cB+s94J
bfOwayPCP+0b58taDef+JQZSnpWWDmwSOJZgt79VhsDYhPxFjroQcRBlkroSMhelAsE7c57ZMPhQ
baqCvcfsYnIlYg3nFqZOR37Fc6K0RDmn1f9B6gSoxawGKXxcNhjVaYzRVTmwQUOEKp3CehiQmnkD
VPBgAJPSlOQoUxauoyYKFESTGJKK4yYXDMGSYvnZoIsykijPFa7ByAeysNU4AlAwVI4MrsTdvkWE
ipMl8Pi4YqrAjpicJhGj76C7TlwKa92qgFhZIPRVaYNwQeoxZ7t2qNHH4CjgzW8zZ3iCaZ+gE62M
wIkIxkSyZHqHE9AhYtrskyVoS6bgyFN8JfGGJJ5I7qAncTtKnwwbtton0gduaI7DdkTsT/6GbegN
8W1EDOX4CvFD8YDkgZeEiZbCOGw/ZKqE3B+U9Y5OPzYwPYB/SyFyR9yNITqXyln6k+sh3Ccnch5g
7CutYvM+4gxKd1Wn1pLo3Y3nd6zw5TcYeBjJGVQBcCeEXCMGeHJFsBBC4KGMhDY+gnO+zdrTJypH
f+IdcIwxFdXNQvNSaHlfwkpWm341nNpYPJBvqKkzbaIvjgbT/abkq6LEf9pFmHzhMTT0GkH4H9G5
qF67PJvqTXwOBNuGqhjgLaNFaQFk57fkqwpL4H9cUZh6/z8HJcDtD0v8OKr6pa6SfdVYPyfeh3j3
QB78+rScanqvOoAZwT53ZdrRx1jrM2XiIDvh3bd8f+tiA1mUUZAJ+ga6Ua1Xju7IPLjzHvDEBDUm
TM7FoS9a/LBiMz7TVq6HCQP4ZdaizsVq4ENqbs9F7ctF5bI0b/F0qgM2y/BpGfLthLuHXW0/KAQj
R9CgRW0kF4ECC6NAsNi9djEQ+Gx4k6IkiKV3c2hOKIfgHttSjilcQiLUVjrXLjGMgRwhakn6H9CH
cuFe21fg5zcEle8O8OronE0qUlzbXILn22lOctr/bY/ERL/2uqePEjsysM3yEK0kj2Jx41JcumNM
YEMaKB350cupbq5t0WZywtf+0RXddqOcgDRJ7qQg2HJsPyl9IyEXeYr1l64W/fehQEa4lJ6ToMz/
G0f5Tph6pLnS0RKWkV9IakHen9s6hS+8ZtX8dDKoDtxweaU3pKnFRnqndMePbQaPLpKzKR0c886V
LLoEEgqC5IKXMLzzgrPrQLYPZRPk1lP70Jc2SgfWOnE3E5GmFdJRcjdSNoL123QaVmBe5V8pylFQ
5+TGeeQKcr2M5QoSUqJGTocioX3dO07lXGC0rnzzQa0YnEVSIwWQUe9oHem5FL+xwRqXnLM+2qEX
9XtVMCWX6Qq2zIHxivUo8yoloHegBxi+53Io9FstdtNMKTXvnloVYQ6i3sXVbrpNlkcBQVVXBY4e
Wipg4opygjWTT5/z3sdpUHIL17QTegIv7uPXSnFOLTlT0YU1Egx7aUUOnm55FKRwUrSLuSSYRH4R
T0VTynvN4rY5rRQhK+zzEM4D/o0pApPb937Cv3K+Rqeg/kbN4iyc6aWbqnsextT2yrlcPA29grs/
tHI7gkZHPlfdqK+6Uv/LWHD7HCFIUv6G9GjTrC9kXKoum/i974t+d4mU+ZB7jtsxTU05O7+bXsbv
lXyi76H6ApaTom5r+6qbdnP6X6B65rBlmvF6QkNPKRf5SnqIZm4b+6St1sBhNes6vA6TNkR0dHjd
DTt19zkWbKY4hvvqS5fchmFH3tfovMxrzOVb8f1qfFIlZPX2wg5HEY6SkFzVfrjHzY3PI+eIbxg5
hy/dgidHoo5FO/NUEKHKQXVGQ0q63Tuf3r1DTt01vm5205ciW/XWfXRxsplEByWTVgDsiBdS2kvK
weWtMyDRAF+N1LWgxWpL/QIRwpTxHN1HggqlLYLJ1NbLu3QIHHKiauvQkWTd95ES3ry6xZfgS7mI
BDnlEhKaFG/s4FT5Ds438te9aHnpCPwUoPeyMs99SACSR0K6ydW4HPfFpW6cjCoHvIfLmgWtM85J
pZ+CwCj5EzDqaXTpSDW7+wicyvXluoQlCTNJsFEQrUbYU9rOIiJMOkaYjXp05sVRWzRIwC4nONu3
waVDf3EKlWipxDOLL2KvNFuO4RL0p8RO5WLSQdTToe2Ud2LxlMRL6UciZ1F5dPVL3Pf6l3SbXEeA
t9j+t6fKkVxDOpJaGTgw1VY84cycXyLCRouFOx1KsYGfJAJrUIzvwmcc73Os/+oVX9LFHFnGbuVs
tIPWyo1DluRQQq1sK32GiBOX5twEqOQUBH7LYK80SRrGTZd9rn6JVGGgmcICUCRMfOhU8M2fXtQ7
jaJe2mr2TxS4k6J9jy9JmgLsWnHrApS6twVfv+xm7+02SU++7KrzBqAlQMdXV9KVBsnGSxtCKSBc
ZmduXkYliDm4z67i1q06RfGIZQ3v7RrByho+XxMLWBpcqg6Ky5RZx7ZC5AxOSyzMuY1PCqg5kOIU
tC7pSML4g9jTqDGk8IAtX7xgis0UeCUCcGkTteA+eMv4vQQ9z/h7zzLBiqlvswJk8sATJLhLZE5C
R0ePs+EBiC9cJW6mei/AsdS3qXt42NxXzr2/uRfO3IIIgUAnIVeraMl18ViBYe+WxFsarDqp453A
DE5rgSWteEY0iDM1JfRPP1WI0XxoHcQRbsZVSt8Gv0OzNaCjpJuZmchzCvYXuPei3QICJewWfVUA
9IIgHnxWx/4QccKr5w5NScRegdsAeYrs4PEzKorLwhrmpcDZM/CW7YGA1ltHaR0B9nLOOwCz9KTa
V7xkoLpHwqelmgoxrJTpeHaXUg7yBQoqM89cOC5dn+hL3iv974ET5NWQbmQoz0TPq9ZGgroRy8Zg
eCUInOKbyesnqW0A8ncfcK8K90+ZQ5bxVPHaJOYZA8Xw6bwPETeJmGKZvTqX/QjcQj7kssQLqDF0
9EZXgrgRV3vZ9FqT1U5sAuD3bH6gd/DuWG1ZBaRDl4z3f2+zZIjWZPQMa1Y2OaMt1RGb3qX9tGUR
Qc44PAiEqpa4Ie+B9EdUptrfwHTReG/n2NHpf3aolCNAXvLgSv4eZ42aRpSHRoCviF6Z66CGI+4k
QQ0KvurIhbyRRQLc6Kp/sEZEeKwMh4AMgtNwU6I8MhsqbZiwaFUJnd28d+EzHAaeCvKGD+w9v24e
m2+QMJIaZoWSghc3clnhxL+SzkjEE+4lI5IIXDyjeeJu0WIkMeEqbIAiFWGw5oUYIg6VRJRSS+9e
v6iz5vXEgmNL6FXpkHu7sPqkD5EZWTt1GlTaJxc/17/28E55NBAPwbqSkJHU2sm9c49IP62hMl8H
99EJ+3DourJkQbx2jsPBPHoNSZFwF9Lqu3soFyeIswlLMr0eMyvlm6ujUZ7x3CrndZvEkMPaLuZ2
k+hODfeS6wH4JIxybRclKmORAFeUyqXiwkr0XVpKoSNmpcypUodw9jNJJs7lUmOcdWF481RerLQl
pi7XT7gK7jCReVicPFaQoaskoST1wESmNdaYM9CcJe7xDUt6P1/0sYTFecqDckfex5cajkorchVq
TcvIagTaifAzGk1P7XzcqE2dNJxvccplCZssaDu3SAExO3RXc4l1Dq5IxpXM05EzZ19nj+1BXEn6
78YCSOqecWwdrfTB5f64+oC4Hq78A4k5E86XvlW66fwylHOzmoErqSxheXLluifrnEX+Lwx4gb5A
/zPspGaInaCPeJ98iW6SeDRrlHraUGKWDR78HdY5T+TWuDfRqJLrKEMG3PMFF5cemMkYnp2OnLLM
YpVeuOSmUXOo0DsnJjFBghyIgaIivYOiLAuBjg+U+auPD0u8fIyQZAg1UQAYkCYTSqZx06F6qoTI
yUpGKOvEGcpcoNVEPyUSlNKPxD27tJssONdOv4gBMIwRgyc5PujvmeQyOasdDRV1kIQ8oqWjHB4M
043upf4L3vfojDauAQJPLisU6F8qjLXuyFbCrbEY0fr40K10zp0HOgfZlYp0btxjpEYiVScud6Ja
3aV8VaFPzp5qYtl4dcUKIRnoQcLcWDg4zGUcGbfMvrR1O5xott4mGkd8jARrmaKV+qoStGC5E1Ex
WS4pNwfMc68Dqrt60mVEQK1T13DY30yegMhau4F9qMyidh1NIiMk0aXsS2tJavB7DGVpU+7U3Crz
jPVkKKtP6zVg2RCrJ0WnSqehZVqSPLqO4ajheAmIyKBUeS02Hq54K0JqWXDUZ+9cmdaVmPbDq9nH
VoXIrNppmJK5uLdZokRM7jDVkHXF/j/CzqLJkW1Jwv9l1iMzUQoWs0kGpVKQwo1MqhIzw6+fz7Pe
2NzXr6371u1CQcI5AR4eHiVugmAq+doCe/PaeHJTy5l1qPjnbwN4RJYkB6RUweEo3RW4xNj4SF6t
ZqGs/FP45V1/8L4tFFMRyYSQoUoEGaoMfFPiKMXG1y4jUsFbav+9gx5nvLcrke6dVq6s5tYVDWLJ
nn77WBKsmq5Vdhy8m5ilecgpZWxU2d9x77DBXkkWhP2IpWWgoM5JZ2rg2z/c1TueR9QNofNFzjwX
c+6sAXlCVFYAuPYBGKZZhccBI0xPyYVXwq+fcmCBunXJwuPwIZD71AeU5a+y2Fc29ZMgBgPFC2gE
8MXZBnJvCt6AyvlubV1HQLi4wn3AZWqfgzqDVLMGBW4SN9jVyVClzUKKY6ucOQpVn0/EonSLZEFl
lXj01mUMplsnWNi2X4T+P5U5xvgSzOSHE1O3u0AAoCo0RpMoGh4wacKWXU84ghFUoEbIQgCSI+BA
uJrXOrh75x2X+arymJgRZ7Idw90T5YqRodmGTK8j9hage+fmvXglLiWBmV5LG1ImUTcgmzeI7aGy
znmLm0BIHGqstuxNDrMGsoe5uLKVFI2ryECNl+Xz4NaxVTD2BAosxKfLWBN+ero08xDfg3QpxwqF
Nm6Bl7U9b2y7KqGzXpPrzVFVsHUkRGQFgtWFQcKUoPiixwsXfBLEfqwjLSe1LMHaZEhmHQztTNDx
8eEqYobBN0nb88qjeGfB/7KThPW20VD+wrXnKOBwkGsoCSr5H67dirrpx7/GGwx4icikxHkqsH1x
XzWSNw/fgTXAWVAOMnMUVRTcUsH3dPQ6ly2mZEftYRKSObLa6rwvhkjcDlaFrDprjuu+dTec5w2o
fhkYOEeEhTA1Z/tI4KpgFbgcUzhx7mxTsGmC1Az3xdIKNdXqUDGLSiL5zYR7obnYMP25B6JYCAwX
IK9ItMomXDlyp1lIBZpKuZskYKTqYJn4g4GTUCnks7FdTAAVtC07RvTD/qJjHhhWUZE+chpQGcs/
yzKLinHkZdm//ScHgW54lsNw0RYQOIB/sRlEATyCn2TnFLvJ//KBZdNcUwPLtYkK8ZHl97OntcC1
s98cj8igDyL3N18PnrIFLsaQ0b7cChFDFAXtnE8f60rNinkz5C9opvtY5Wneri4e5CcGF2tiXtm4
b+JbQrQe2wlqhKawLtN1oFunzYbRYMFOzBI3+01+Q+7HbaPOLFtInXnlItID/qE6286lIoO9rJLo
KiWucmPrLNVjuPUFhL9YAi+aMkixS+xyhr46JwKFJ4YUo4fplCkvgapTQlERh6yZKpS8kbJ4Jfen
LmlxIihdHzs2uOpY0GFZqnqEUmqhEEr/f+D8I8eibPUkWjDL7go+UgNNWRKeqswqaF4FVSFZQIBZ
taRkvpXtuqK3HOwJ/o6clEWs6g7RDSZNsZFsurJEprLSWscQcPwLc2d8ZQgVOjFU0lAl6u6e2AIq
OmBM5T1s0XAvxNBvV1kDVUemlRdbyg2rXr0tP7XHnyrf0V2QAV6Td8iyrzp1yDgKgZ4Y8Qd3h/dP
iNfsewPqEb4vj7mQUeQeBxNz/30xn0FJvowAhQpVROXHv4ESK8n6yYdrnXpQby1dMZRECt5AF7qq
eRn/o/XDuuKdn40zDgSMDe+TuQj8XxXTAxGzahWTZUO7WbZDlgWl7VKj6NSzK0jlkGrghKxNIMkh
A5EYIMEdArSJT9xDEgUemaFaKTxHzBIgBsZaAMejJYMF9NfPg36V3DxzwgUlAvfYBYYUa32s+R0D
PjF8PAdVKlWl4T1SfFE9EkNJJTErqGCmnvYGGhXYQapRu2hkKjnhTkKh8ojLMaMXaoEiUP24G4o/
qjNmgMkLY6sCT43TlAsquavWEwCyBIgpKFKYaxEcRFCf0NuXDZbkHWPVINesHplyuYgiew7jxM7R
LmL3jIR/6doAZoIkC2M1Iu0XUmVWpYoNYoXUqH0L8Cy5dRRcwuKUsQBcuhObBFDNRRebi6ZCLGXR
HqidLg4JJxADJwDE1StyCz8slg8nh2UmySNQcpnJxgIveUcWzIo0Y8ltLrqqRpWzAO6J8cA6ElQg
lOXsOmVqUAWGEVcxioA2KoyneUwD/TQhCXFCfGGBKnELFegWOOy3Vcs2mhj8gmFvQLDM9gCcBZzE
e651SQUu8W+DX6xzUdZsSSB3/DaUZ2y7YhJtB/mcN0Ytz4UscONKsuykMzRyRetYvT0Z/MErYs7w
pA++Q+UmC5VuZAeghUw3LnuHYAVwhZcgDlG9TlGD4Eeq5ED0L/DlopBvYozMs1H+xUBicmBo4td0
hgzu48a/+8sOt6ohQ3IC6xbud9fQ8KwWX2ZxHOwiYP7SvbHAXlMl2Xwvv59x54Rf5zFP4nPQuMWC
/QBSaHFVeYxK6CzfhtiXn6woANRPl58gfwwixqFA90Yb4QxzEizNFKbN0gmKGDSXHwn0ubpnmTHK
ClpKFC2sSsg4dRJY/ChLCR2aLH/SYjzjP7UqFGoKevv598KUFEJME5XUHyegmOYKFFewEIM8Bwbd
cR882cehf3/F+sk4kxmMRRhrL4cVUlEALFJcwtnGownjqqOh2EscF6kfScALOo4coMJpuc+N88Bg
MXlQ7Vk33eSoCEIln/kk7zg4FRbhLXsyxEvch7wknbF8yP8WyVnJ4bry4cqZ3j5aC0ou81lBnKZ3
e5mo24GPRCCZaqGr+AciEyvx6iMi81Mh5bFGS/0JqmCrel0nhP9XVZvvak1BixMYbLjllqAB/cxn
YLGzrzr31Udgxc014EIyVhrkQsFMriG2nt6QWr+vxg39vPIU5AhbuPFV9ljlW/4SFEbVAOmWSD+V
mxuAMiOgtYIIhX49TkTnuwvBQECc9LFjWzy44ORQ8GO9U3tPSot6C6CnQAgl3KS0PFU184t34glc
Uhwad4Oo6KfCjGPgYOiYhI7w14Hjv6v3/rP6+ksHUPGzf+zXOTjzrEJ4r5vGuqmqjxohqVRk0XmR
AsYykgPQXr1TpZBLENwsiwfdmTA3s8zaJqAOBI/yiE98srAQtgbZJc2skNJ+/OfEVLYpfMTgGjHb
iKvFksxorWtuJmVmThffyMz4Jfmh2BhaGn/mM/2+6/f/686/VLor9+Py8/rc6d1C5atmfvxJHbrc
k92/+Utnwu+JRP8ocf/SgFIvHxkqfOGt3rSpq4uNoqz6CN+W+qDpdZ/N/q+fFF7q7Gh15l8kGyez
o/YCdU0nM+p0ZvrTUsbFJzYa52hN4KF70D/IejWa3aYvmn2bvZvV623U8f3zeQMlsDeViIKCibXd
VivA06y2oLj++ZIWq2pP+RN94Jcz3dZeq8PyAkfsxN7B+5LNi/km36nlpSrz2xrK8sk9i0ZZo5hb
804UBlWT+2QFtRW1JQUUBv5UhaglmaMqNQc8BJkQ1rzqKkTRbxTiKhxQkeintiOYXKGqgg6hSaqT
1ewiXGaBXQoCH4SFgtAZFki4Lf51CcBDSQDMGeVBeGasbJaxKBdV7kKUDPRftVb+JtqRHpAgYPqU
f4mfI54N/LCMmon+AseLZFkGZb6dXSBjA7Gc8IGJrZQ8VDZ+2U/+IvowIDcL3uCvNczHg3CPvW9v
QmwxOd0T+QLDEQND5ZmnSzktg3ywJiRHAnHQGCJy0MdPjrfB86no+CBEL3E9KQwDQhcyMMMARJPX
JoDFQO/xJFf42vgYgNN9l9wM+7nJEq6nL2sjZqSK/3lrRwleVCgUkyj87zHxwK34dRA4NryoeYpD
YP/j325U9I9wU2RIZZVHYPocnJBHVQ9eDoTSF1CMeC9/XoH133bt1uvlCuPX6XfO/9okki/kjNtq
D4HFHkLeMEz1MIsyoBK+Opvs6GlFV2cSw/Y12YZq6FVbK7egz499w4yGw4cdD7O+ffdsujHW0LXd
cUK76cuOXXfmJnHCAhwnMXEL4W/FmvHLccKfUmh97EoapbxAAMFLPFvWoH5LTqUeDDa1PhQjKFYW
B165lXqKClFAu6gKpVaqMEjxOSggf0NKoxQlKCk6AYx1HoXCRaLW0rXp6r8ZX/lBLUlp6gWpcTOD
NEgJQ3ippRlQD7A6vHMn6Mxz1rwjS00jqkv30tLszEkPCX45qBAeFcfPT9lr7+g0QkrzR4cf3Zut
g35ptbme15gogvqlZHWrqBlg0rjH6I0guMXVRH3HDOhBaXE0HVhZ7M5gb5nuvGZ31Br70yFNB2xn
TpO8N/dMc94hBOfgBGvO686cgwpMz4SwTGrWIbD0Op1W62yzjr7MOdCOZ7o8hKebYDAyhJylLj5Y
2Ytf1mwz6AS8LJecPEQNMSJwZQZzb3XSTqvT6cCC5mJ4atnGAey4NeSNFD7QnQS7YsnMrr1D95IU
omVYbqG7qnvDIIXB3lvOTwSssPG2zh5kbs7oHUYq7JJc5xLlA7Jq+liJWdHqoPD7PlqnRFgPHUhU
gsmt/RLtB1VzbRBYAiqB0BE9JeXWblYbIfl6jLdL6/yyymRkR+vZfD2sw8S8M04Iujfz3Z05zz8s
BvsGEv0XkqjWxfvQL4FcH9d+XJ0uLUakXoh0+qfwFufROKLGyuetLR2pNvJU5a11YCx4D0mnS/PZ
QPFV1aaJ/7HgeTMqyK/1Dl9oLaAS9mw/UWpFnxmmCwg6N/hjbyoWonXMx7yB4WGIEXufFyEhT5HV
ZTtR7aW+Vuvseox7vK7M58HcoHCAB8ICASS/TdShbhviyCMj8DpUWsS1pJ5rFV6E0QfHqz2pZJNw
IWPL+RjznUmrfK/bsyAX9l4ektAWnq5oNsPmhXYQwwrDXkhZxuHce0QXUzCCZqM5Mi3Lp75of0f9
uxWRekO4pE3Nj/tYbCRGbN53Y9Ea4rP9IzuyffvbhtQOrZ2/9L8VGEV0SViRbcc/1sIe2tCN/XYb
60sfIxoNtOLy/t2LZTlO0wq7dtSOorbdt+3hcBiPx/EM49AJ0jRx43EyHmNH4qyFvWhNvPHbiaVs
UwnpfRGNig4V8adWGQ2qFvfFnBcvDuPUtyHZi35mmEN9c3P7HKuOXER8cdXEwV8Fq4DH/TxPp9KP
hjCooOCLrN/PXin6+UGPouob6mn9GDEwq0+dlpfjcW8RutUi2MeUqp1SB8D/2W+5mCXT/u73uTIT
q13uKBqn/yb6XrS/Vc5aLNr56GQByKmRPbQdLs/JqsxWJhWFE+6n69Oi2OWW82WfcB297qLL9Vzb
NGsx/jDM2X67zjVu+0+T/3lxiqp2+xCj/oCj4VeLJ5/u0YI/LZ4RukvtdpUnLb6RK3hTQub3/HKx
tG3f4t58HD6zHr61IKIoGnKr/Xb03f/LcHHmiP8uEKrXCoycrpVq5eIv7Sb7s7ErHg8rGIbN/ML4
qidPmqooaOMi4VOWrUdam+6+lhez2CsibkKPxkGfrygeR6cuMtSEpMuPdwbNmrFLibvBOhDD6e3n
y/aN0dz0e4Fu9bYxzcu3aN3LP81SlYGTJgYawgd04eynF1JJIDZ83kjV/Y59nhZb1KDu5uVt1qfM
+3xESI4zT7GxE5QbVEn20mPDYHVxK4qI+hbCPFnrFKW7/Xd1WuJwvw3IqOD2sdG+oZg5BE2pm8vW
eW8V6ZpG53hOxZLM2nsudi3DfU7Xne3ZKjPd72y/w1wBOUqzkEC3RL0PsHmxXFRXCEzaOeSKFquj
uVwglLg4fV2QcV3K8mB/Ks1VXGJCC6KXEDQ6hRz3fQuHEjJP3tz1Jp1dGU1mKz9bdotXC6uzTzbt
K3pNPpqAYBb0EhAos7AgF2Sft1/MG6ZPOf5zCJLd2v+Igf9x639pLSnvd8Vi8bFWDFwBdHk6V0qi
G3yP6qwCxhViMiCY7aLU928pXfU3KV29UDSKRrlaMGr54i+JTf5T/NzuO9oWINASujxgy6m8Y0Rn
RvV0+UgKYFHqfROaszPnWzhC8MJo6L736L6ByoRIk1+CwCTFG64/eVHZFOIogayXV3E/8ZH0lRwD
GW5Kayqz/RTValgBkmGke9on74EuTnI5m2y2XOPs3/+SwLGN/nOTobtBU3eFhvlytf5Ls/zhfqtd
jx96uvI0rV9glL4tA67py12lFS+/Yo4rdnTVOEbXEOGGIRRflzGCX/uFwXBYK+e/6UC9Ebv3c+73
GcVh0R4K0ATOvkzppwulyMQAfX/fEQY9isdkxW66An3KOmIp5wqXgiMOBCsQUXWSBvEU0ROVpJbE
GoQ0nu35JVrlzXJKiSqdH+OJbSAP1JrY9F8B1DtfcDbMKd0RdEv4HlrwDt7uQMnkq8J76OPkH6Ir
yjqK1gsEDF9EQsTe8ZeebpCYmAeKAV+ialcE0MGlygPgU7gLyvbSI3VhElCdsQpLSj4VoLhqUxF5
wcsHg83iFt7dASF8+AMlM+TMbiAllfWa01pGf1mmBHO2B4XwCNVAdBMaxtR0RoMZ8jBFd9qDWjJC
6zLcgW4C4aoc7ITddhuHobbwk92XT7s6dILRjv79aqnvXJAqXCP8sPWN33m4ODGhHXyRY6pQJFLO
/HCHeOqYTIrUWWztmz0Ux1hcsFeyakTvUIwlCFpwqp/hY3hevGmEV1PpO9zAJ76DwONASWBCUB/3
1VIXx6bxDksQruX6VHkWxsAbl3CSJfO7OTK8SVIzpz4NbH2GpK5tJN/zpgm9gEmEnHnW9jx0Rlvq
N6r/HoORKrLUu8KnW409OtrocAUBROnpYIF5yVf9BVso/XkP1PK/tFfuj6X8pnRlDxhI5Yk63e/H
MbVPtGbIVkA8myQz9MwiFh2eqAs6R8qfF9Jbx7Lbf7Z8pd9AKv/Yj4y9/3cq/+12Pt9el+xYdP8m
cTV52OAUNNhaY4rLdt2M3SAwnen03bAAu1l2zFzwNs1RaHXbf3HC5d/44H87nF8MsbHZFj5PXRoC
t7o5PrlPL0bMgrUDDh/MVzZldnrMkoaljLBk+t1uswSQ/rb96K1wr0s8af/5GhX1pr94h3rBqBSq
tXItXyrVfrFZ7835ms9fNjSV2a+vOmy89i49UWtkOgMqX2t7B3MNY1U1N35lD2G499xbD8Y52eeJ
+QZ9Pf7Fiv5Oj+WfB1T/ZQHdK/f6Y7velr01nsnPE1RYE79ctgsLKl2Ei4CBz7+8p/GXi5ABZl/T
zvqwvP7PfxX+u7avbovrF++pcLWe5EHAHxQfUe22tp0XHPNLuqW8VHXLjpumXyIcFqw66oDqa4WI
GJ7QY8wawGmTR6Bx2zqZA0wfRpOIyvQVky/t7z/fut/1jP7blfplPVVXy0rd2HPUIBwTsxLWB2k+
Z778OiOTds7rb1fpb0ulLkf/j6tk3JZn43hkqVSL5raTv5oruJ3dsrNvXg/U7ZGFOfgTKI4T89x9
eNdkA9JRtpC+nfTu/l/O/bdm5v+XbV1//8ex3B+r3ebz5NyHiHAmCUk5WiRht/uXPVvUOf3H9qhU
yrVKOV+olSu/nnOtsD/s9pxzCdH5YA32CarRKfcvybp97l0YmFTxa35xeGoyTis5zMsRRYt49RdL
9ltD9o+j+OVszwBI+WKOEO55Boo8Ujj9ogayiXd/2QhZLPan0/21+em6rawva073TLnYXD3NPA2K
E/OJus7BQugfa7CEBg+7627OWWyMIIOOcm4dADmQKELr+RAzpwzgxWEgu2H/+a5XjOpv73sFydFi
qWpUavlfDvDwvlffh/u57CmLJC3Emxum3e/3I6XKShLLMRMDyA6f8p3KQ+2Yn4bkozaf4j4NUT85
K15fQJuBc+VhF1JjMjD+y2WvE4PX8WvBb4ZJnp2pu8U0tMSxO1Z5zh27SpRdewwyh3K8+tBj7Lqk
IuLx0I314BLNGiTX286E3ptDQM8HnULLJvxqwL9189ynqEhVGN0bjuZK15IgwVuDeU6AtQegFHsV
bNWr1abBieBAefYG5BNagnopOXARPrgIbYipY6jtxDLqRzs7JMVrfg9c6iIkRPGcxilUwhuk6MNN
o+gVEuIWeryks1j0bu5wFdT9DQHNrowYwWm4a9S7hLDxhOwJEraR1OJNQKOW0NeLveMV8uEqUDQz
GSvBX053dLMpZNr2eWXkX1AGeLgcFj1aZbjWeR6KgsGCbqwxGdcqIDSmMYlBskVv2y8lugtPaiy7
BnBD3lqlp6BGSpcUiIG5+FN+uVi19s1dum0aw5L77KswVLReDWAwH3+69V8B1VfqEvuQmJeWA7on
6JpQbUj6OqWGuiDodoFTUXFytZ1VqbbePUrhW+sJK/FqldYr+wB/JD7Cd6RI6twGwZpeToNh0XQt
jM3WHLiw0wExBMsLQBRR1+NbfjSDANAQUf6gcokmOTooYkic1CrFYam4F9U8KKyZFlUnspS9HXY1
PLAHt0K6IYJsDgiELLsrkTzBj0attXWJaoTkFkF1efRTOfA8KTeuxtLNoOJYYp9tvAXCnIZlVYbi
pYlueYk3ULGlvJSnEAPaWGntrcuAxIAyuPm1t5iwuLHTMtKZKtpQxmFkuYOyCWdCg4vDzGiBkz4z
LLpohYL6mpLD2YDRwvKByZ7rMVaWTnlxKmjTtVqNRvg2AXSOhKzQGIVwLKxmc3SAyVOh8n+1HQfZ
LUlbqcBwBKpZeYg6xcw4eGqiMoIopG+jLylJhV31TyO+ngs0z2cBw9vejangmnhZ4kYSP6hJXwC8
zQvV/TzwnVdrwfHoQYCLXzemXVGheQFzT1oTVhhsthxRBN2yTuvmQBv1v1ceva0ZXZuhPczYIs/v
ItpyinskQmuvI3KInnejSeWr4SCD2s214MfP3vjyUFQbpZ5TVCjVoCHCtGicZM8RlG5r0nybfnME
pY9UDGC0Zs9bDbGn5oeBtLxmsbD/ePziLx0CnDbZbqRmpsvWSpFOGrJk4+MY9PyKLDUSjWuQ37se
KPqKHFHdTE0y4MGSpOpEAiUqCSzD4Pn1cEYFa+pHoHkPm0TyjhSB6tMVMuFlNx+9zYovsKsnngvC
0QjTdKfNt2vuG62W7ujBz4/KwWFQRKrSFauhMUUSkuJ4q94i/lq1d+PNWK0PqhWvzOYzeAeMEwRO
4N6opkW+iJ7U2vs6UY5h8pfZ+DjTo8uiT1ZtLe+e0b+Sje36pAEjZpuZJI9VSAkrGy0G2zNHYguo
fA+lzqy5lPAlGkbSDj+WIk24dw9tum9gSUuaVSGYmAaArnlbos2S2BRNFnYBfxjtue4fiIR1rx5q
dVG6QgCXxjWWeAvCilgDp3CD3nbfKzWLbLScAwYOVQZtA4opZaceVSOariIEJa1PlKWql0gyKkpM
pUW0Z3UVC+bgGBwbyCGLjj7louWFxJrhtEkxlN01EC1mxDtxJWASXih9ajVJL2jtdrETkZY4VDHO
nDp1c0BVqnGjmIb2iRGqh35ksPTetkPXhxi/4nSVoNtMkpvDi9+Ho9bg430NPJTavjqiUlKhYFqN
NVByvg0GFe7Q12BgeIpRX5x7SSAxvGP1JfiEsY7ZefgpFR038Bq8PfkjabQA7L1t27M4BrmlpRw4
Qm43+n5if7Tc1TECn4LpVCys6RRd7Kdt9XYO9wJl6JczcpyO2UMMxp82HY/r1aCyk1V0nHRlc5Tc
E4725Xc6NbsFbCDgQCz8VuO1ELkO6jJVwSaXxuaCUHCIB1o3c8+TPuzAGaElXQoHZcnHtFh4FXPQ
miPwxLhnokN1KK5N2vPJsSjQSO6OAg/oRkCRxuOyNKhQzb0WNRuOClicLco/ASccHbMmKf5QImJz
PqhmyZqo835AlYaGRB7W6YifRGlCHAQICAaLi4bC+IM11QdfY7jGFoYWOk/IYVEQXqkWp0cgMfCA
GDXnj8xCpKFx2+ZbLBm1IW6o5QWqTzaA8bEqtAqABbQBqUne5Sm60veygJthjeNfmEswMam6v10E
rlTnU2Fvx9cgmSlQwbJTCvM476UzxxNsuRWjh6YGNHAWLNIXV3rQgjkuUe9C2MVcihOhbaXfSf6q
hTbvweSGgdDeTEp3Ml9cLlTujzEVtgQyHj2jBXNLlwXoXoRepCR9A3cs4cayM6P50cx2VXsPqreH
8LX361QwDT9RAEULxIKhn6TndZgGKbuVOhmkal6hZF+luRuvYtqbcgFuY2d1uxgoIP0u6j4HdUiw
6w5OCNYudcD2m0dSm8YzZswfcRjJ3PxQFrur3oSe1RwJf+j539RjPII9WIrRK6i6RSdJpakIvUsK
k5yRk7yokeINaZyVinyBxxI4/JTSTOjSXAZudPLszM5Wdca17sCI6FDdNzsUP68WMWMRVuPs7olp
TrU2pv8z5FENs0khgNpQGDbxc4LglgFO089OAPJEE1vJZW8B0knCWyXX7Vir9ODyMlJi4XsVgEWZ
uxP26LfBss36i9SbqgfiF+XwX3L/D5+NvnPdVJVRSruaJ1FBKV96MTPBihubv3TS2R7fn3hB42N9
NRqz1Oy8Xb6ZmGYwS0TNmfF66Q+/QQxrVZsVR1ALlfqw3nCWcixmYPhijgCGIyv/5IBn4n1Kdx/1
YWqkjgNrDZDTF3lJwdIh7BmWLKeXXj3JCqJc7EJd73JJPUonK0G5bdIthzYSQiDHYZumdN5SL+VW
XceiXcjMcO+CVNz+YJ6man3OcaYkro6K3IF38m/mgE2uErcOiLZa0fWMSKLaLxY6d//K3Sdq5aaL
GgMIzR6nW4FOAS2G2QFGahEZfkriZyvl1NUf4WW3Cgnc+d4KznCQr+bJJZYSkxPOJmV8F68pkehM
Dp+98Wq4gVlvF6wONwjyn516XxSi2cROysAwKM1uBd+lFghUaqE7nRTuxvudI5A8hTFqFnwufrYN
g2zeBVEEfwG2SFKuHceXsogL5ow/6l/Mv+Rgpy4Hxnepm7iUrfXhprz22qS2v+T7FNyQ55p084pO
IqNGvT/Va2tn6h4WOPWzNZTgPH/hmVTzue/shpmGQVx1ETNawEwvzv5ILl2efoWtkHJELkeig9GV
TlIOlJUyS/lNetCfgoRyJV84BCA7k/L7nHsTBJ0USoEMnIuV5oiDgAPH2FWssUuVczZz3YCryXnB
8aybKRYVP8FhBVhVEy1AWUjoDn4HWzbHyKsoL4PDvzYq2fZLplPbQt38JXuWthi/2bb3ftqCq419
mIupKk4B/VFqxJCF2CrhgFv+IuhUaUO8CRwFKEnEM6jUj408i7kAX7Tql5AP5+qIapFudQujH93P
gG2zw15DImAf9dRzC/0o4QJ7mFBd7hmn5ArQnMHPIHhDyZC1xgvBS5KRlR6++Fql2aWLijAbfuuf
zeTOk6uRWtCv8OIPar0JaWen5b8OPQcNgSwzyE9/2GAM2A1n4hOrp13sEW5JgZWsDUEruSkVqH+1
03CEupy0uLPaZ9r06iqRhZOpmt8iXM0Hc9qhG9z8KpsDC9YzLDd3Dedd26A5PREPQQmrxZO49CVJ
NwJNkUeXhHP18OxOL+ELAJuKJNOcijTC3azzt5ogJtF0Auo9YUup71D4mx3kstWPeT05RB0ON0m1
5OHSn3EbYHbMscq48SQo2pZDzOM0mlTMDQu3Nw2bTmAmCcq7SZLOWx3PeZ/MOfuABccCz9Z4J5Vt
YVlyTQLtHD4Vfn5KA819kYVJWcFpot8m/MDS6vAiRBa55sOfBwpGHMcJM8YA0XgTP9Z0wvAC8Gs1
Q6Ip0eegY+CEiR7BgK1pAVunJraD2eRRoaN4kQN3pvxr9iy4dpZoCE4zdBR2LfLE/FTAulaTJ5qc
C6tkPvdEim44Js8MCbKJ5sMuZAEHBzRtFuAi0WBwDmC+P4NpcyqOmbgSiskBg6HafvpcqXPaAyCy
V82BQbFBYqI0UNIRSJQNqe3mn6gS4/CqGNRSJHN6i04+5aT+jTiWfA7hTOLLi9faehUk/2l7aMGe
I/xRi0Ura8CyqGYRKqWX4Gi++0P6yOwxiw/uEreO9pKcc/EvEXUreuDaEiQu88LN5pVSEKUp2ZY1
ppzN6GMYCe47P1v+HSOy7WxGrwbCeS3x9UXe1p6tsYo/vqzrid2F3Ii79J9OmQmVcMAfdhFhDTUm
FJ1tROm8BcUlKDTGVyT16who8HbsiSqAcQV3gXMkiXJarPz0Gb+b0pDQxlxHxakUO6iGQ+seS+Mk
70BBLMK8+DB0CE8c18K1/3bgzSmwyJmb0ZYn5SBonlLkRhqnVKxFphH1xVQ8dradt4NoeGPtr2kU
UKBRWZybakE4mqi3NBgUA8E8ezoGhz+ccWiHVj1LKG8QxMebYZFfLtFnEd9271QHGBsk3TDSdV7w
CXX/8C09kqp7hqUkTZYpM8IoRK79cxNcrMKlYeQUeJfK7EVnvOKsXjZ9CXx+O2UETSZEPmLRF7B6
WCkOQSDMLL/lDJEp+c7343E8LtlJrX/mxsFYcmvhCtM9Ix5p7FqKTzjpS1ALl2ijcHfo3Xl/UEr9
2MisNHIaunRKOe0wNhCCdCbh7vsSSFDGwKkQk5Vuck9AH/6rcex87BlTA9moxzApOlLxnYQshwZ+
iNYkDXeYtItWPCaKDrCcJcieeSeW1xGJTfBHRxZP/oojYIKqrgAjhXI4+tkhLaB2qSz+EWglvaAu
HiCXAm5RBiIgVYiz5IPqF3ij8Dyhe/G2QxMB+JaUalhwFmFwnDxjbFH8dDYt9oE1jLEmEMAYYLSx
3/HVhELYnzinHuisVQ/awi4pd0Ht2Zvx1Y+ImtHnQe4nl0gZSBAErF2lcRiHnsjyN6vplAl3vA/E
flo7diZWiLh5gx1ZthjYO9q3pkWzSOy380lFn3AuzyT/ao3Zt972KroHhnVsqRG84u5bz0YZS5Fb
oPzJZmSSkv/qX9Owu3TDEXm55zVqSQVKnRqMg3Epi4bOwYkRS2T8K6ft9/OUEdWXUUVGBJEGW1K5
R5MZppN2vXt3gCSrnExZYU0eVgiPhcnqVpGQYmwdKSpzZJDWZaEhlk6EMW+MGl6HO0eEMX40uKw0
O3YCrASRWhbgYOvf/Rfvc6AXpX9xVXxlONXO43ioV3ZhNrEr5SEpCGjuUt65AkQKHR4nyYudX2f1
iZbVb4vw47eHqEfxrGGbFITRji16bcvuNbgH++9iZk3BKpr3oBrKvk5ppbCBDi5Ws7dyzgk4IVm1
p85fqnH8oxuJywNeuKbtP9T4NnhLkiL5eSQ9hB8HGlrepMkW3nUI+tMfSphq0l61YHJl5Kv2Ez2B
A7N/wKuEkYvNxTwpqApD0nufURHhzzvtwps3Gcjk39q4J9Hkd51TB8CnWaXNmp4fKyRmX8C3it8W
4SXXNb41IBZJm2rZBECHerWKa82qTYra5SzAgXq4ryv9VTkvF0rvpClvfvMuOLepllMJae3jCPCG
sd01lzmP7NWw4t5bMIUb76D5Ir9VowhZbtb7XHSbEOlQVQJ4l2Tyulk1c+BwiDbkkv10iAao1e52
p3BFyGuNMNcenRl17H0u4AzqH4JLTQ24VwJDugajZSuLEKkEC+PjdsDpg0vAwtFeVzvBFr6D+pHK
uDqPHnhwvlqDNQkBGeBhxBspNeluPJ/MNORs8y7o00KqCCBREJSyRq+G07UWNbo22mDBFSTJC/h9
2/om8NGCubkb61vteOKkUau3mri1AUcH6tOiwW7VFOGCKKdsWu1vsFRYgzULEHPVLg64lKcQj62R
czUTSZAiS+pCG004dVoCEy6sDpGsuwvpWGRK5Pal1954vJKERYf1RKuC/lpz+Eak4A20K/w2Au2E
13B0hpdGTIztxu3vvB+93FL6pGxtUCqwv1np/sTpk5ztuDE/JHtx9yBQxCw4OHAL7Ar3vgnqBQSG
YHYX4EhdPWUo4DnvROjhGU6jMeLyr1tVfuFYfi46OztqCFIzQzYBqACLp0J53X+GGzj8IlRk5B6A
dPDnIszJNjeefQBW2xxh2oIGvF/iMHU/kW14ZJFFU7360s+ouOrCZLo6PZGihhrcxYVPkYiJP/Vh
gmvH7SAIxmdZ9A+6XcdOAY9zCc7Ns3nsHJsPWhVLSIHVcVowDBQYyEhQBYXxpKTz1IJ80HkF6lZV
R+Pdyw3u3ntsRPWIITYQuI9E4oyzehAWPLokThnSwHNpPXN2rWsTbzb62GuiC0m54gyJWx747kc6
ninFNcgQC2Rahj/j5chz7mNJayl1zkOV884In7inE2H5ESmE2R0nPIbRB0iDs0/2YXrt0RzbPnQp
cFr33rPM6LFr2YT25+xfELbu1APOYNVks/EetOpVM40BCJD/klKW0pV9WBpUB2rL4UVCY0BU1UUs
zCwNJNd17V3j6kx9t2rYkabWFXBsTSubEgWKD1L44uiUK27y4BLoVPFWIp1frUsinapL9xorxTCi
Y4g7V4Kj903vGDMCiioSAo9ufYAol7Kc8bF9br9jZSw7CkJ754je2AW8gEPI0SzATzCi5/vw6s2O
nBhiPPMnWcoxVrR4jktgW1L3ImGrMhY7yoTLuDYvZsUjtaVXfHakeJu1IcGXNKJrWzIDj+7TOyXn
9sGuIuKF9lp4j3c3OpbevTs3+t3jfLqGf0vQ5Yru43vMJSXj1EspnLh7xXmZRTLj3rAYdKWUU17R
UtN71TmzM97/3Nb5Eopl7SZKWXnyiYW1b6N1xh0iJUGrKzrz3NJA4gTooxFn+9DDyf1484phA3P3
3vGNgwWKAxV5dVk37SrBr1pwP+krmBEatZ5AXkwrGEHxbB2wLc1H8Clbk/CWGi6hyS0gWLPvzaTU
OKREKnQpFC02wZj0WaFaotVJIHRjEyQztxDO9mF1UAyH+Am7dvIQ3j95ZgdY8dggnxKqINq+wCHT
LTBY3jyfxf/nXsxQMgN3ZMpFuBzTJWBWmPe8MddxtSmVhZsvubGcU8yBlC1RE5hVBdnUFIW3gKMR
Fhm+7W3rSoaz62B6+1tySBrfG3kkrBFIIqa5EBHlbRrzm3V8HUoS+O0KnlsSH9cAI7+07sE1nQyf
3Qu2ouyezHtAKDeS2gjdjCU6eHhl+nF21DPy9sZXXaJG9+wdTQwZG3nSU0ePMjA+eWKmjb/ypz9q
ABxFxi5ZnKbwSMiWWkZcALt+uq194+lu+kpyRhyl3Nq9YYQi9xnICqgnN4fI0zVQHUV549E9kAbe
YpUjWgQXHAbHznc98d+B6TXmy6cWoMSR6IFPRbMHf518D+cMQzkU2Baeu+ekG/pZmqi4ECAV5FXP
oSZp4k92uDRekpIxBDv6Ty1GH2DpqWoQpmQuqM1bXSyD+W9ElXR/kqt2LeICRiDzEKWfKxNeNvEL
qjccunRSpG2jeXskn/QvHtpHmmVlodXVCYHbJ0qJi9JZoOQQnoEN2w8KoHv3zOtyTBz2w9v9L2Fn
tpy4sq3rV9mx74kDot9x4lzYgCQ6G2OqXL4h3NH3PTz9+T5prVhze86omky7sEBSZipz5D+6fzTJ
heT7pZZ5oMvG/aZZgJyGas5Js+e1k5fgC/vJXeX91Fk0g2iNb/bUWfdXzfVDiarXh86S5Cbtx0F0
6XhlnEwkpFbebefufssmBoxxryWytWfTzK+ExoWxOlHtmbtIyZUMAcNszOqho7V6nrs7va7JtVo1
D5zlZelCYt+fMTREs/aMbCVkM/K2J+Qc5/LQBqVWobVuVDjlFDoil04hOnE6zq8efGwATPZ9PtmA
FeXi2TS9DTj0IYfiIfDi4qTWugMKR0vR6WmWPJxN04Td3X2lVeFZ6G2TAYx0rebgkABSbsPYbXo+
GryJJu1uG0TD0LIKFhv/xieXEszvH/OsA3SD2mLMfWCUikuNN7KA7ysNj85QKDZPzNVndQnsHICB
4r26BhO0ixe9tuV7zModL6/9lq9zGldogkGZgF16QwwUjnZmrkm/Q04MsFHk7wdyZGi48ExTUzIh
F07uktTiq9//yt/fd2ukoRmOz6QFL8lRJGuGALCLc/PtTWK1Ddd4m0TNtxumlg0Wl2blpV3/+etY
+7kkix7TomQz7bv6YxudnwSWn9Q9IlGOqkoYedr83LWx0KwIA+h2m6w3phKPwFmhDsiSo1v1e4TH
fZ0azd06NndW+c9jDVOGhg3sProBvDPmqd0didNvDknz7f4eI9GA6cNld3SWoCSmAyua/wChyTPl
cJORUC0Q05OWORgwyWE64hNUUC5wP+jzJecNa97DvuFokxEeYHgrRYNmn3eD+whJMHAx7BQftWZE
9JXLfVZPphXL2JW9uQe5JgKizyzqZ6XMqrGymccjOo87ut/nKKkXfZIMuWif7/f7eArJXu9wUCDW
R0Gd1P3eiOuRlOGSUjIoYch0iRQa3K5/XwtazunontNpH3f2S1yOG9+V3kn9yN4xpyd3HBjc8+5+
YA8ZeAYKcbauDRB1fELupaPHNxk/jHLJs/KDJY7Ne8SUskLJRu+VWeT6JOKyxiW4FM9COYB8vW+y
NlHiaCqaGt2lf6P7iBbWRrXW6r6FH493keG4PVyxEWk8vIl69zXQM+/5GE9Wjx/+rPUII+yRnYSa
ZvYJv5J/K91FSKZytaZDZFj3Gq0ehQg+1bs+vVxt8kVW+RPU7sYzjyzBknnO/+pFtdo9Wur6/TNJ
aKE2DTeMOOaduemo1ht58x5QmltzZW7xmTgdI7Pe/azWozn0qdfnEH2g2WM+8Ju2mve0osWFSWqK
uFmPH/6n17V+iyNjPh7RaS7FRThIg8s2yxcZMXybsHdO50rRqNbnSER7Ig85WBnSaTIQTQr7k4oy
Nbq+uE9uPoI/k4qmQ6wJRM+PqMljOVssJFO83rZtxOmrkF+Wwm2NyKAiYYDsnxVpp/3RyOpwowkP
cMVM44dHNiJIB3drNEJ14XME/Yhjq5ATyRfC0EqmUb/HJ5kaXskoonJuZB5ReoROcInk/QgTATeh
EmhIG8erO7Q3fJqqQ5bfxGrriU4a1gWXMq3LFTLCOUaLSFSiKQmDwRSVRerRiOv6SvLA5o3RqO+R
pB19ntAGnT9iIfrPxI3cesaT12ExnATj++h1Vuhz/z5zkUbw7TN3vnqFEYNIO7kxnUyGpD/KYIf1
rcPXZLN3SPv0KB0XNFHaw5k0ZZR9d/Tgp7ToKQRKBRo4m5MKw8bemSb0kheyZeA+S4gIHnaDDS7O
h9KwVmDPw5BPsmR9cWGcSOD4Mpdj1Vl1Jq/n/f3ma8wARTwECedYRCM6XaMHPeYbLWfYRj058jiE
Ocbj6OY9Rtpx5unhbaTdydPhcXOEa2gZYcztuQ/HXnE1uzap06F+754Hw9tUde1zxKeB1suZ/G7y
kAQCfWMgEBAlZKXygnhuLSBK3wKDj4BBvCmbGBzO7CMVaBemO5bGOWIO95j2rqRhl0XDE2DyMX1q
kQaXVCpQ2sZlwKr/JBjjfsRvIqk6ygYHwBXCd1lNkESEXKnFmizz76dLdtKp8f0jZ/DuvuVJrG0v
zDKOPl3eXLjy9Nlj/VjXhE8+FyEl9gh5ij556/dd1gx17V8rnjOUFXu/zj0+W59SZ5B/+MnNa7S3
9slHrN9RD+PA5z7KPENr28IMwT1bEVfkQqzz1ieCrscliH5vfZLdVyQEpUXoyX//1//5f//34/I/
46/1Yxrb+l+r4/JxPV0diOamKu4/hPjmc9lytZzPBtXK96wdCs5e9ut5KQ+3Z0LUfy8VmHzwMKrD
ryN3u1Ga5opc4Q0+Qt8vFUiFXA8yNGj2ZGAphQ0cHjNyrI73pHxQbUNWniIKlHqZnFGEVXaW9cmL
foZz9xYHdY5g9NeCvezqWCjAJ//vMoIn7rtIrqMVOI/rUu0VRRitudg6oqJbmK4YwQiEA1rea3Xn
ef3Qx8MMDYH6pr/l1d5QDhfTHPnE6KYwc8utrTZplrdcnPosISlorsm1gsAGEi4JM6eUr4DgDW3f
M3V2G34Gwd0r2cfGr6xM14ZVyAIvaUDLBAsgF3hXK5MZPPdzClsCX/QPyIaIqZr0lyQoSdBJ2N64
Q0jiAOsvPsUMHAgSMpXxpQa4MVn0MeVdErY/ee/M6h+3Tdon7g8LXJlvrlorGOy2tSFliW6kt2Rj
0ov6MOrFmnpUlfKhcRTGCx7q+V4eUCbbwq6ef015F4hYS46M2ydC1Sg91YNfrkY6YpvsJaIla8GD
RAeedAu9mIR95w8vaVRZPoR9NzyQvXJtHOrFHha51029SnEQCoqdaBm/bCCEDtxcfie40ppSOEij
40u+xusLn7S3bdmb4Z36oZopSxvho6DuxPbbOHTWZBjABizVJ4WqiDqE0DMsxlTuJeZSGl5ERcNN
CyLqhi8Jf+VjMDVV2WjlQd7dJ+mq0FVbI4VNkG9PXiGLSb5VzSQCj5NjJezx3YvMXiF2gMe2Glu4
j7wkZjv0EA0DjfN3hV66OuTLvFDNYA+NhCQNGtA1yJF1yEqh1Bv5TDaN3RXmnXPrjOC10TTq0cpi
NsYYvzNCDq6bGB69TjmeDYArgJtqvOgog2ad6i+vQju65xaBjQPq4PE7qdlTx+78RKovobGEofqd
+pCwR0MfPTLkU3LA6QG9eqbQDJV1ppBMaAsfP8DZR6/W9Oj3AiZX+XveTzVXrhYpFJqvELpe+pZi
s56eLsdrNU9sNEuheGoFqygzaZUnj7NhtF7WMrvactVfrNClCuO7Qja6HKJSvlW6ne5u1wCTSHOF
jwsuHkgLEUxk8UENQMxRqbmdhQXKSWTqq+z9Hvbqff+Kg74QZobRjiVeRs9uL4PZXQ4StnG4Lcc7
HkqpfbvG50l9CMcHFiUU2EsrgEroSLx5NL0+X4bHu0O1d8u2h9l4QjlJkp+Lha8SlYgWUbbSKmYG
m+AxO+3MJy8ZqFthGf7ClJQ7N6qUt8j2C/Mo2DVOuyizjQvZcJgNT4XagiBgyA2Jqz53VpfGeNwo
UtdiV8v9Iodti60k35hd6vnL/RDWIfq6AQ4cr1/Xaa1SvRvm7yYwnpNaPWsdZx+lOVnhs3C66exx
NM0axXN8rDbW8CUdfy1PoyvK9PI8oVjy4/laO3CbW+OIBzII88PeaolCF7xksk/lU/P0uN4/Xq4/
bkyISuMWvF9uX/vy4/TcOQ5/jOfdQ+UX/wel+mnXKK5am3FnPR1UC41FubXed7LX1nTZLiwGk2qr
MKQ/9V2uMz3EmWa+3ApOYXX8fNh1p5WnW94jSwm0tvPV3X7fmWTDwqpzopoa3sZ1GABzZveHS1jM
tbKZVqbQvS5709mvyaS5HP4hoSVXyH/b74qlYqGaLRVylWIpXyrwB/vhx3+SnY5B4bjeHreX5wMJ
AJPY+PwAJiBC+c3vH1GbBL7rbJMs1uaqvaFaTNDMf2za2eaGvygLQ4mQSi9I/oLQbIErbtyddvky
iQ3VB2nVTXJYWUGGMieb9iKedudQvjxwfozrbtcu4XiJcariI1q1yYxtHmAIe/ZGuzaZFNNu5sFP
V/GuXWhOu+m/k8cClUx27cWz9VA8uooLzRs5Eu2AD1YnvNiF5viJcibT5O0wnD4tu8Mw81Gh2Mn0
aRNnPjxpR5kUvl19CCD62bWZFPG8ex1ZAYTz93ey/1g0xXSDQtODhWbmYf3m7SaP15GN4H5cadmV
K8jvHLhmJZx3K+fEs7uZ4o4k054hHXcZhd2dnZtxyiLetIcdR5Xv8AsnItUIHKR0JKwN4ynj7prs
Mz6Ydh18T+Q+bduevTJ6jAODWwo3jF/QPNXweDH0G8q/e3Ta3bTX2/sr8JXH4J2tVjPtXghtpOWM
/5Sm81eBL2fp0ZzhXMTVh/IDH/D4nQCrOPOwg+blw4frNdP7XXmsPrO0g+UHr7xiFEmt57Tyg79X
7dX0jlI9cQGUkvTaAXMg9Xvvklb6IILmkbNs4bDjjHMc7JHfzkBLxGSgkRWQGMe5rr2zRE2JM64j
r7hrJ54+yutw0vgJ1/qU7xeay24lfM1R1iVNvPHEA0/NV/rETMfRSWlX0slN3h9/U7soHSSiPfzc
rkME3XNUxgyr33Co7aafTinA49htyWNJnqM9cGY7SqwOv2PXePg+cD+1n950lVzASTIFe1B6aL6g
6hCOLM5dxJPHA+tl/cbNsPEm88s5xl2X1BzyZU6N99mQZUuKEGPmkjtSKckaT+lthz3m2ZT16eL1
shkekNdBLvKeud4uPyTTtUSpSc+nofjYfCrjroWeAioXKR0WnG7JJ+/qWuZOBPfTngo5Q3xCrSZi
PTjRW1+b9BY5wly3Y+YBT5gbtDKc8JfyJuBd8UHZU6HEUgGM7TwbklTttWZxpROEu8blw3fel8Gx
y5UOae+cClkDLzOQbFiWiVCh3M7i02Xset9BmGmlIYoT1bKd4xPuaGpwM+T1cXMKVtzAn3VsBDlL
vb1PSZAnjB96Lui36kG8i4aNQu3YOAIgj/CxQmUV35p5ECCn9G9U8fB0f6+i29MuKn3uonK9AKVX
8i88uiSm4MDkGO839RsZ7zh9k7Oy/SH/mlpBdgiVOYtwp8L5TQrWoZFBr9qFARyqyVFobylcTA1K
WDA4kg9hfA1zNP5IvBz+6ybm/pdjIxcOo1xY7vi99ZS8alkZKx9H6rOvA1liafUtvDQJgWtnOqUH
7h7tac2wUYFQ+canxd6trpFV4mQoPjFby3V/GWCipz2r13Vf27H0i9gEsAjMJWHEVWHNEXY3ag2s
4yk5RGGOtzCVrXkLgzDtA4C0aRXodg5dZOVhzb/zuNzz83x4GBGx1ZHx9tb0uGecG5Mu7vkTHCy0
Nk8vM515OwclgON/ax5Gk67nz+MJaSsl/ODLeNuevS1jCbUX/Ms+25YZPd/cvFnoz+PF8DI6cbdy
yAjJUrmOHSP/nXW56Zpho13cwXb4ohigPie6tY6zyRPIXXm7pPBp0ge/f2443kmzpMAt8oBmP27N
S3PWld+7Ch/morvqZkLYVX9sY/JD4s1bEQWgTKgKT5k3/HhRf1N5ognrfX3R9Qg0a8kY2hP7Rj/a
R0jgrh/OwmlsVddcuHzx+ZGR9QMIAvNCobYj9qa2inxbQDNiKkYcZJoOG2eIlJiH83Y+rL7uG2Pm
Fy8ynl99M403i7sJ40evwJkLVCjv6yO1BYb66PxKzPXMBPQC6NIy7Qm/i9RMKdVz8a5RqpdjSoOT
S8KA0J7FT5sBgTxtdB6SvNUovx5J0ViMxrHz32NQn49KD2feTzlWZNhm3eGDPxMeTp5phSrX3MYZ
RksXXIY1YtuWPJk1bbJqR64+ISgxQ03rgN+w6da6BF3YQW5Ll9pJzEeZT6r+kCiBS+9Zp5uEtjr1
ju1qWHhxWsx5UMuYIXByrZhE+WaWhepkYoqmuts2Jp4DfueA83W33bjG9DMbEOtUpRFewGk468IY
5WRbcHgNK2r6zLON6aPTYxk7GZkmb/Z0Tt+ZdcysdHa5MmhLG1SbrKY8Sxuu6GTmrONMzwm1ZmbM
aKZzyIaWPug0d9njEjy21/ExSR+6EpJE51KGVnszfPBizuZ8s8g7OLZHDBs8elCDQw29qONlss4C
MRG1FTE369i1tWYlOhBO9iwrde/VeT57judp+4VPeV5MpnR+InlIQk0ecrav6FJ4KnSGDVjJosuT
evsw2jBVipJ9SQ0yOCJ8Fa1lmMARqS3Y7FuHaBqW4kN0gEXx0LrASi+r8YJw9BzsuJgl6tseqVqN
coNgiLosg0Zooosg/42Fpq4VYn0aHjewVY8hBkL5htcY/27i433S3i+LIG7EcPFaINFv0kwIudG5
zSA5R6igZF0eUVwXFHSZfZ3JzVAxJZe0AXMLwtvpn4+LnxnEeam+J1aGCubhvlWGlHXb2rbWFPXI
hqVB/nkpw8cf9Eyg/f+2ZP0L2VMoM1fKYcoqf6NOqF6m0+IxuxLZT9qFnrusZCPjJxBUs2IJviex
gjtyqbl4trCXSRDEdzA8ln2jJlyz0iuyT3vugYrjlYG/8w/Z8MzfpdeAjrp/L9oeH7IZV/sG4aVI
BKQy74qGD+zGoGhQl/BG3CpWzjcmnyY/GAtwImpGyAJQHRUf8twyy00rneKDWz4IG1SVHYE/D2zv
xQ+27ycgljt47mXYo2gfxbm3GNRoPHEKh3j2KT5etAUUwl1h4qGxjjKNPc/lDHIQWqQ6SSU8tCHj
Zj4hmij0Bvk7dxNaHtpz5pKvItjRNpP0Dzb2PAGVQGRF2+g2XQY906eSJjyySgjjrcH0TMU5I1Y0
sRFeQbqXBdPWzeK7YSJlDHU5AkgJIISwnLHAtCdUFR5VBsHt7hpeGQhirTDXbkED2E4wkWL1wNi6
fC/Hx/dMXIIh78tarqQQMls1mVNOCid54qRNPM7GYeYIClfkuOYD4xbabuvX1pWZPAudu4Xlnf9k
sLU4xS18sHr1YlkmORWIOyTmUuRozLc8hanMhIa9KKpGENzwiKsfE4Y6C+BTbQDtTruocih8ZBoC
7lwRmG0z1FFaRxfMLC87nggrIdpTvtjDV7E1CsG0ywy53TtTUQ9BohsfByi5gnKprpMoeYl+oI4h
xNy0mQ9oYXw9eZuvgrUzfTG7jVHPES3v2uphzkPnDnMCdvQLlS8qcQVpsmsJw+Ri3bBLAgNDpcwO
aXOQEXFDdbppuIo2bKOgpxc4+9nJRHJDXsX6mC/Pw2nHr1sV+sJlp1+manN48066A4crn+POLrmf
pPMQcjdP5HdoVKVAYrRsym9OWhMR39VG8EWADp8r43bRplV9OzWRlchHX271Y7gc92yZZVKLybaN
T81hg3RVGjEVwLYq8Sk6UdiQKiKJhJTSkywTfmM8HlAVCe7MDk3A1knhxSVVG+XYXHYy3UNyLhWP
f1ViSDMrdKFA+Ex4gWzSogqXT8KIfuaifVgmjJjilqPVrwNh80rbtJ6KBm7f5WuHzwNrCb2cNe2K
dOWkT0B9K2BqF2Mmc7Qg6sL5G0RHYqGVskhKZs2a8nySBnpWhcqhMsf6oiwAIfnes4oZm2CvcEmY
mdFZ9lKrs68p7bWIJO1eSSEaQXU6I5lz27Hr1mqcPSy/bsn4kKPYzP0cxvMv8g3cIdhOBWXAnCMe
GrjFiFN1Gbmhn0aCiXE8jKA5D6mD0Zy3L00R1Zqd3MpqVPsjlYQgr74REXk20v1jBbS8JIDBOAvj
eBdEiRAGwl+QmTd2vUsoqb6oRTC6jK1huGXZFkFp7qSzH+IkUDAtuPLNCy2yKA1YFUToVsrW2c7G
TuNCwq/lBJmDH3f1y6gKhlbfUKMhnb1bJrQ0ckYBqrkEFVZomJLDnQ+7me3zDyN+IQGiXSKcEq88
OoJxJ8atSOG+bmwG1KRig8T12My29N4tJ1ipcU5GZJpzuPQevLOfJte36ycQhrusnZ8uiIA5hKkg
S78EyXsNTaOx6R2YFOndzlR7MlaGEJDH4hsxJo/UXqRdSbQml8qDUdy8T12QCuFbYr8iAMec8O1j
AD4MwHRiI3E1Rb95Tv7F+DZBtR8iluAl+BDnUnSkKVJ1od0YfWtJqhOceeanZjKmryfgvYsQ1dFh
Vhx4wgzPHwvT87yC+t043KFPKmokWEUQJABEiVLAtVFGesiFNu5YE2QIRdaFZWthTmvLL9mWXMhq
lMoW6mshllIBxREEC5KGwkCF5yAOnoFLaHSPmR977DXMmH0jePZ52x5brWZ4ZGyIvmaBpVst5PO8
SkltTOLcQfBblt6RnSAT42XwKaZ7S5bnqDooG/Oic4wgZijH4wdh0JGrHX21Fuwik3puLugWi99+
iKzHv3zcy6SKm5vPabAjNsnL7thtNvyeNWEE6Oi0WIRlAVYnubK8ENdWJuaeX5QnfId7M848UoaE
aRZEBl2tQW48dPa9BXUEDgSKi+OKLrxGQIktpQtcjn/AWIVv/DN/g1jfKMWG21w2f7luLs8L7Cmp
WWQSY8VTxCmutO5gDSMj865IMevp6AAnipBprG1ns6tNsUiSLsyjXpJ+BF0ISSzKtZzlcvCkiXPd
g5w0U2Rbob5JnHNFZL2GA5XO8fP4dHcl20l9AR14QXL/pJvp4EJqrH6oMHjYgpSqvqoQ/EZUVDsK
lOPHLRwjJhQJwwY7H3vgNJz9dI/yzqq+C6DAnDFUuXNa+Co+r14y0Tqa/9wCA1YfO6bP7de2VYyr
FG4UPFj4EAgBUAAmgLz+MPgJV/Zf2In+NvjfCK82mc1qM1ztLs8agK5sLv5obHKb0W52avgXRbox
9QnptCNRx7sppjo2b30BuJDjgJ9qQ4oTQO2LOOh0rbHaBAPHjyOatqsmM2B5v2SRqu70uBax5ajD
KvNFAK5g4GOYGUwTTVpddsPjg4KcByl/M75YtiU9sXhvE8jKmuYb1gLFFBBmoEFXGBIlwObna0LE
oismtby4chxUa05JM+LPnjU3hR2B8S3Gahq+u2Iq+/1o5x3M3w32N+arxSpTvs2nDLZWtjWB9zO4
grb1zjGx0QnmxwBnUuCwcqGFYxOpdm7N1UjpM9N4MKEUVjn+fasqf1JxvjFhVWe76nm7ZP1dw/lI
QbZr5GIqasCjnIkWL7o0nBwYC5ejxDiI0RYjLzH1ajqAcqCWZeDOXxI1mJVLuHdSGyoHHLAszjAu
IVOL9exDll1X288Fy4JwOovFgEI5bai3DvzJJh9f3lSEBQUXtgU3ClRkei4adx38vvf5nOLl+0PJ
5avlcjlbylZK5W/0V+XTZDasVtasgFeUG8pjKF4EuRo/iw1y4pj1GmVTi38pzDxkR/uR5me9AJsX
F3Q5zsRE8SDpkb0J6k9EO8qt4MvptGNCqQNm0fOEb4ow1R4RuWttOJDTKbXYq0Xma4RhU3D60JpT
bCeBoOx8U1Tug7sYK2uHjdWdbwesdTdTyAm+g093NwF38jlB22N2xmFj9rPIblqEBJzTBXA5MKAT
Tv2xQldXpFkvkVae7kaYXqAQu6kC2LEl5DB5siDh93pNrUwIQlh4xvGludZAid3Dh8owsI2hkyjV
CFWJofFVBUoGZ/Olo5olx/xSpz80siho56YFpX2/+yi9ZqJc3wHLE8dSZWgt30lubL2AvR/klOyG
cMxQGZWJsoFl8gaSUIrkIB6AdinKfu4T1CBuSG3C1QHcOWDLVMcQRQzZDsQHVpvyrwUKZJaq81m2
B6ttp+pnDlVCS5H5RuUm+VX8znHvfP30JB4Vdypp3Gdn4Y0CNITfNIa3u2Lsa8IhdFDqX9LZdb2K
kqZJY9eo8q3fT+WKtojfzWSd5n/xQi72m0uwzjOTnWnOVrnBmFMsaO+ZKgHn5u7FofZIupGqTui1
dE6qjLvjkmcDXkJlYmzwqTIlNu9a8oexASoqe1r1h2htVPF+IIZewtHgQ0OxIRj+tnC0NjDNnMBH
gC/hzuyAiz+s4Fzwjcov2cP+uoL1zv6l38VJcVbYVuYACBRROAFQR8aoLVY2Ow9UBeUSwWiVTPM8
RgiVWFUm1SHEMCJuOFBpRlPGuZXH9KGLS7UXvxPr9AzPvXvErEPk1+zryEN0qNDHoQVBexso9DT4
ENwz2CYTik2vsatTsDcxKSvFXDB7AGSBSavhXTzh5wmNUlh5EWTfUAESQ2pDu2KJH/UmFZMKTGQa
isl8qBd+OpJKQ2HiGQx5Zp39fjIV/jaZyuVKrlQo5fK5YmChjf89qLvd9nws7pfH5/mPY3cF8/jL
9e1MkdoDOb3nHxhjyE25u8F5A4Ppy/rz2iZTyIyrea/wvHoq9Emg6J+ejs8FLCyoQJNe5mE7vV/2
py+92dft1+9bC+X1P839AkTR+Sw00dn8Nyl+zeXz2VNm4dwvs/9oN3A9I97YUzFC4TprauQAyrCb
rRKcGYT70bhc25FOevgIwiNZ082ZPjalMmYNlW2wT4Y6fljupnjmqOrS3LxkmRJuhEHohpgY8VhK
uTgTZXCAr5gyk3j34sS5fa6xySgHty2Xf5ZZo80rdfdagi6xyLEFKPyHA01VVC7YsdMekBBVtl/X
bflz+hMqa05U1a90bIAw+NCo9PQU+5N6BBWgmEOVMYN1ImX2TRixMd9cR0McrmV6d20WsT1qXFXI
aj5SZ2F2A3vW1OldtcfROCKlnKHCQfuWBQMOyaBUNuC71PGu11aH5rCjHU+7oq5jrX3aFlJnseZR
PYVksWFxVgJYSljlCysjBBkB1mQtySapQcvyYYFCEu/ITSMrHCE+BZWzBh6kXr415Vuex/uXDBtP
HnUQOLTAV8qnujJ8GZmWOubG8fpDeHn+Va5Dn6YRSvQIjx2GFllEMKggJ4jZw8hhtN64iXmGPdb9
dfbz8jRlT+S0xI6O0umqJVqOvdHSmFlaXURE5OCw1QfusxO3T5Lt/wo+U6ziK8VGbmJ76X6H1XPX
Lj6UBrpzCPJqBr0js1Cj5DXEbh0k1JuZ1po9Yvoz3TIzn2XMOQFMd4Q2YNMl1R4ihXD/tf46UE4v
nnfUWINfyObWFXY5m3h7Ingv0YJLIGzMWRiw7Pu0oyzfsSIwipGOVsRIJkaDMIjfK4xAVDipL2Hv
gADAp6hVb4eFuZC4pWftKqGZR5RY05inaK02zS3t0KjJPckMTB5k8ec+hK4IRWtch3nMbUI/gjAx
OxAimgm37WE1S4ZdxVwcApN1lOdTx9UUzOOT+pseBivkUoclsamVeUAq8nu+7RwzZdzrrMAuK0s5
1rY9fRYX4KaPUu9HgloaJYTB/OvwL3eyE6LwiXrfSvwjjUvvhj43eUsdYrqp9FApeTfofXkMGgQS
kvgRr7rW30sdUbo6jvqFl8y/1eKugutHF9CNAgsEqjSmz259GXyqvtObm+Ncv7HE01ZsllBvMZuU
ObAH5ust0i2of4s7pv5R/XDiDhsmJHaq6+bR37hDadW6ssCRlvqB/XQ6hXMStPbsKgMOJb3wRMFR
GUVLFzdeN5jvADEj3+sE3ZkceMbr7TXTLec2soe42exw6hJTE9Z4k1arJCUp0U1nGN7EZjly40zT
A6FZe1enl1pYYYLDi5SnRIvVmm6Re+LzwgLGJ3P2x7808G2eMEAl5qVUedOIhcrGJcxR8lLr2hHi
IDS7A7w18ixq49KGVaWGJjBMl1rAjf3KrIlVhVc5rn5avE9zihDdLVwrufqdbJXwOMZa6TS8bR+9
l80+8s57enE/XYV5crjq16ffb1lFY8L+htb+smN9Q2v73W223B1ALZloONB/5ObgpqHbApL7MNdX
ROi6mcVrNholt+EmiF8WzR5x57y4oluLco1iODdWozNRs6Bg+ESVe4Xa+mOHMNX95yTAr0m3/wQW
Kv+8+8KmXM1mK8VCzs//gsAWlesiEwTJ7svOdEWgsY1QF1Rz3RhjKqyDReTRBcqg9Qtz+AkjezT9
2oEpL9GKJS4WVxBoaKZAKMnJK4hCDKZRK14QVYE0Y4aXmTg+5EUyjRb1TUg2g6o8kYxUf1TZIsBV
jYN/KTj0Xow1wyGrBpmGovVPoDtX+Ef0WfhP378p9adctXS8DPEQqj8i+l91i0mUsE6q6JplDKMY
QkkXhXuNHDhuf/unCy4znScUYGW4tsSCq/HhUE2erUXgAoQueZnYAgyE2NS3jN44vDGObFB8U1vo
uFkiF55Ky+zaJ2LEmCLC241eGvDE9QmHF2OyxUhJBB7ydRqVG5dP+XvV+AyqIXCEUIBbfUX1qbd0
XtkGLZ34mpWJiBlCFW6JZ7eQyIB0VboUb53zA1Wn1HhhM7VUJvUsGf0qT0GP7qSjVSVVjrCw/InB
Oskm+NtKIha4UqhWgnwl6xP6y+wbztbV82w9uTwDvTD9Lesa/YiLjU57YueFgms2QCKZksCKbZSF
0481sG8FFLFKjD8agURo6VzZt/79Db7lZCpiDkEChBUwldrUdJTro0F9iLYCwJCqwPoHoX1s0lWe
reZFrVUqBG5La/LVhQ5arXC31EiJZyN0N9ZlBUwAl7AL8/48gPkNNHJ6hy6XTUwlfPipjVrLWOqg
qtAhyrzj8GTXhd0otU740N2681y1+BNvFGeW0fedNUKo3UgviybKbF9wg3GyVfhVIImRxadRAcM3
Jm93jjKeO3dJfiNEdNNphtc4l/lxY7b8y+0BvFiyZMcUUumg+NCi8wAKRpBA9cUgwR3tERzOu9k6
FjuAUFB35sv1A+d0ElRG8CXIVcl2whoCCIbUiM2/YSyccbRi3utbvpZNvOrzhIINDIcRVyfT+DX3
Ls4HSPg70jnsKOdrh35qAJ5GwQ/rWF9/lJo5HORplKt4WQVOZKseiE+eyDg8qmBtOJTZJBYdp++e
KVHiiftzRTIfm2vmAVP4eUqGaBKdkCL2PR+oWag6K6ANCQAsM98qg0y0gh3c6YLRNLkZwbmIe4qe
EOjp98B3GIIWhMwaW6uf0SfiM8j8ENalD38TlZ53M5iUZz/5efdBKQEKceYGyM28DRt5SBUUudiA
ruTt86Zohr5+DR8lsUlQWCCG04mkM6UQjzvpv0NwUOp1cZvYkHBxbBDp9Io7BaOKoMMNRuuPAUXU
jo/GMfgYArzkQ5+/s7GExmRYSAG1V+VWUHNubEbuSKAZNtMJ1hLTiDWjE5WGSNHt4Obvboa00bkm
3BGDGWgmdMo1MYQy82xZji1vrBkROlPUgny4bhvpVsTn5DuNhYbilD6IzxFw5alnk4A1L1lEoVBR
EC0ZwmRkVJkXpAWAgFz9VMLApI/fVxrPdoPXoIBvxKz+INl2DNS7gHhEDnj/EXs61vaovdo4lIc6
3UyX32HzMjpAF9ChcEeORlSd4epZhBWY2VHejQLYv88GgJPWDPII4lrcv9IAsBlF0M5sAKZ2uMOt
vsYP2tX4KuFh+yjPjwZs8Inb3bEFJ1BMAMKEyTvDGAXaaZH+oPzi53FPuU/l3gYGCib6PuIz53ow
u/eKyDy1QENqJsRFeIMUQF2QEe+iKKW6gQ0ZzOx6Inea1vFrkYr4dW0RzgAlliENecTlNsIEZjd+
j5pK2nJ+J+u/Rdrnq9njonSa6q/ASgvUBiKpzOqg0GBrjKrEZL5LIlWhGn7WUm3m1ripzdRJRNlF
XI2KNtVH+IvwsPmTw901OJCaj9+WfupCJYgzsWU564+EZ+EGraVuvt937XtpndSM9Z9t7LvF5bTJ
zXaLItuYpihhgcLMTUKtSc24iClDYeb7XeTaMOwOxyAIegyXMOBVh7CORdYZIPhPxvLyP7nqcn9p
4jdXXX6VO54PG5qITUGpCdaZxPkcITaaSJaURkijEzJijddq5JPRPpIY2kjYRtLjSiAACfm3ahPX
BLDbsyHh/ueh6ENLbWPKGtO+0FpekTXAEAHtB9WzBpt6lmjhS6/IxxoI1FjgFPhjX3PZf3QM/KWz
30BtsAxOu/Ukc8ZbI6yQ5gUOUYKa3dr5wXRMna/4AIitxNUywR9LVIX7ymMBuwNmeyzp+hyJq3sf
A2qnQLs1olEFnWDotvJZb2ESCBMdf+HAIk5Q9UZ/HzlkuIOLs7t8BkTl4vZ3pl3qJqvdQDhWZ1zp
CrL8SKO60Es/RHIiy1aXoYEfiU+6pbiYIDh+P21B+P+0JMnDCioU5C0HwTfz63hzKVfz65mTYteY
tXeN4dc1HI/ORJFrZHJ7dZc7QpNPxgMF26iUOEpj2Dbt6gMhTjszK4haS4LR2ECN9R93NddVeqKD
9Ccp8ZU6J3XGpEYv1/1uTQEPX8JeMcOEyZXqS+hShL9Bw0YTNPql3sxqXyu32CQNogmwebkhYx8j
8m6bNG7Bpky6RWJbswUYBj0lbZYOaV/YfmBkJl3BsxMXmbfzUxsvMKRPqa8ohx4n6kiKczg2pw8B
pC4BzfETrk1PWBrJ/w6asfwJYRj98tbmDfzbKzXH0DFHkwBf/twgFiiuRGZDKTHAaSMsP+ijK5Cg
ISLcxONo/1ZswNW4i1U5lmC9LUGys66BuYmBAVHoa8UnY9SKZbhpadw357OkeaBxSOwFBn8QIkzA
NKE0GDaMeE184YlHXL+dvvJpvLiykWOnGBnbmm7lrtQZ4tOTNHSkUdB4kOBlQhTjHuxz92ejxlaJ
y0pwozvYHx02FcotU5KCtaQfX0uQ7kUTaM8Do5VQHDvELLU43sOmJL6piRTOLwT8vAX09IJ6nEN1
1hGmINFIdnvyvf2hUdg3Ft3tpKZcMUNhiUUlDOitgIGw+Z57QeIEovcGVYsT+DdRwVNQMWUkhD1e
Yh4rsNYvSrUlx/2uSpUYyz4rCbK/hPkWRzGkRX1ZzL1vZF5vzQAPwDLGtBJ8aEviBth8RPTuYaL7
LTUZE5dXAOQ6RVV4kNGkVXlE/+qKegjVJE5YC/XaGNUiNsOEiqNV044biYEM6n0aWe2sseFasLRB
XXjweudnFNJJWqyz8WKMG7rV8NEQHFutoXGORsDNCL8RV/r8DnyiYSKN6NelbQT3nBs64t7OafBv
y60jkphgxwlQxXKpO7JVQJBCDk56fzjtjZsS+vM7tKhG6q20a5hD6aJPvcSs8Uoi3bS7hsMbcpYG
t3tHMeW/5y3OQzqLVflD+7GxHaLOdJiZ0SMcf8x0thkApuFMzgTRQND36sFzeaAjLHlmPxJNiRks
Zi4mKQR+tmdHCJ6zfRMEfPomrBTr8/NdgC5mU+2lBtOcwdXoR4fnoI5qxUWYLtzajT5o7J6MqneP
L6GCa4IjpLyXOtY2YZAo24I0ICnxP+PJXRVb9AS/hNZmXBxs16XO5XhXGpQGKi56GHTyZxKHf/G5
GuUDqmOq7IrgMo38p1ZeIwu1IBAiAYbkMKaEbqZdbuvpRDfG0at5Qc1Yjdhb5i1ExPsj3hM1Z0Ea
e7+KDxsEeaU1z8vFbFLb6PBLOOFL74e29DzWZfVx0ST/Yj/w0lrP1zR5a7nJbLj5WKuF7cfAjwxV
PyftxFPDnpca+LwAENg2Ph+JWJnEyxGmd9pX6ti9RNe7K5NHvWU3FXRvW/OfYNZO4QlobK/dMvka
WNo2gGwfc48OG6a5V+7cXJIjCIPirrGlxNSv1L2rgmgP9AjkHgkGa00B0+tWtX37RbAM2/DvN2AC
0f9pAy5ny1hAgiKRDN9Q2XJ5WpTzt7xAhf3u1X2NKIX+JmGlFUxeca7j2aGd67ox7OkzWSdxxPp8
bKqPwNKaPrcMYUoiDPBCLLTTt4QniNhazBfHMNs5QD54p1leRZXKwwbiTaEiX2IIkMYwX6tAkh5V
sN0JWo0S2eN58WWItu6MHc5TL6dlbAd9tZHA+5cE+A20aCog82H2gxQTV6orVn+pytqwSqYP1LkK
KJeGAYiVlzIGdl/almVq01JdbWbR1SgJLUh27UgKB7wHKRtRSo1bmbpQ1bb92auhNX/SV3BD/+Hh
fEORp0omuyoFpTPoaELB9G2dAsj4TIj2IOEOTJBh3fAO+Cw2JmvRiZqmAwhIUjvCcpTG7gbESZB0
DYX9iwpcEvKNkaH4XKpv2obvK+EVhVSA3fBUdtHqPdX2Nfwom0TSl55Y2+0BBSg6XhBFGndKz4qw
wFy6MoGX7E2EShKM9WTJpXJ99hNpCkJwtzQYUxMkuycbSSrLVa7LSNkCsa9UgEed1kdtFJvRHkZC
LFmQCotUplyfBKfTn7k/rId8/p8CmnLlcrGM3zqfLQffLbKHyXy3ORUccuY23lti08iHRO9w6mtm
r7wePgR/1f9P2HktN5IsSfSLYAYN1Cu0ppYvMJJNQmuNr99zMrt3Z+eO3TEaSRBEqaysyAgPD48b
ncI/ZBydLgMarSX3AHfqypoSFyGudFSZv1zeiu3pZ36NkobEYPjkEG1OdEhBfoa1DoF3GnXjPgGn
dX1lGCCHAuL7dVqFp9MdffuoiHtLA/f5cdly6fenTs6RpdWOB2PXu7DOBuBYZ09/Z0rWy4dpXnss
vEQMUddH1h2p1LsrlHPzmGMsZVXafAZXcVG/DNABb+R6aJHfIzbezPE9vlWIhfreUA9MOi1TAy+r
81ziMUr112+UjSZurT8h+MLUud/UoD328ze/MxCN808kRy6GdJ+NT6HYSXT7XDlpGPUjO0RXAz6t
DzGAMp3hwkudjCurrO4GigzFVzlh+49Ah2icn6m7CoFu0qTFUpD9pZys/HV8jqKOLIdwi6ReGRKB
h4BlaL5QwGlt9yhlSLMco/Rezb6bFMcis4hZWpdrZ34d15UCuhURBo6Jg0vLsH9zsw4ANsvSIHek
BI8YjCP8+fqNnUz7ppE8sP/2uwBHo50uEXuJpbhwus5caBjILwOwTSs/WHU1uSyk/KYrddvz+e+r
Aq3A/8HwsBZky9lSNsnxgv//BRXPpna5XHLOEZZNKkOaoZy7a0q0kE65y9mzGNHR7LU6w9X7ub6u
ls3NpVp+L9ITccs9QKS49LBul9DaHNcP9Q3oJVAL7XC685vL05GWT/vqZddYojY4Qp11UV3Pqsub
7ay6ps/Amf43jTn91+v7Lcql51Jncpdvr2etUoLaX/5mNEfZfNOmELS8rKzytS2KU3kD6OzyjGj4
y2Cfb5dvl63p4ILURuWwaV/2zTPsdHKlU7hut+vu6uuSq6bOlVOxl4wbZdpqD87V1bRyJPlBecIM
gXIoBufe6ImmNbTveFowiWGuVHeZxuTUyr9du7fHz+Ft6XJ/4mErNHtI6Wwq2WlzuWmuX6bEA6t6
hr5Qd7lnyF0Ac5XlCRkKRNwRIyR0eTq00pfaQz9323ktz/vFYfdwJe/4enc+V7tbNMtrF/5+n2Sr
29lgRZno59Nr+vwLtazq0/PyKV3sE9rTkQPRve70KWh3bpDoys0Q7rpmu6/zb0SnO6l9bTBt3j0V
yVOsqvNZd/N5oVCptgAxXCLwiXZwdfOCJDj6UwHoyw+7r538AE1pbGyfZruL7oqbTVKzAi5Yf+2k
erlVo5T6WTa32e6ZlhD51nZZXTynO4UUQOHsM7kd3yHv/QlaObspo6z661/m5T8BeEk5U0Avo5Au
l/N/m5bF0jJdLB+vJGtei+8navaa/XNjNiApsKssyjUyI8dMddJfVrKoDsypJ3wbL2oZWm9ka8e7
5b9JVWUK/7RY/PV8/rZYTJal/Sm75DEpAfACnHe26NOjv39zqo4+ECxgmg87h3S9/HOsLekBeQc5
c1bbH5FHZt6MH+b0NkBWNFPN336nco1zuXHsDvNY7n0lU4UdMNj1j9n6meAN9anaoVDL9U4/62W1
c7mz6+CZtlTH2yt9jmhanoWQyYMzqo9YfFFrOtyMH5DnndPYr3YgX4BMU6G55HFxZiadFI3aWHAq
xHFnwNta7u7UQFczjYbotTG7pdaWmXqp0hNkOu8sztSpbdC7fsK+dXJ3i0aBHtTvu9a6NvpBvWey
r87ob3VpTpIGdeKN0ne21z3mK53Ti4HEr3E/tQJmK5dQLAeIonAAVdqn1c2olvs1q5XTlVO3MGZK
d7qnU2OaVJ+KjeP3dFRNtYeLSn5YXeTazKl9iQq5f1nw/7FGM2EqFbOFpFwohCbhf7F089x1db1s
mFKwd8vNHVoe41r2VCu80r4i3yuTwD90sENt9PgQpx51qMQ60ws7UyuickUTuUfGt5NvGVOND/fp
HgUxh0p2c5dcKtd38IufYvF9+qTm2q/FuLH91wqIf3wkkkyZk8dZSf7OXdtuVuvNdJw+P46TyqhY
mQHZd7FGQ0Ab2og1igd0sWuHcS3He/Wkl/mV9P77Q5n5pxx28pcz+BsXYXXc70vLKWdQoP30Af8U
mRYaSNBnJodm+6U2p2h/U3lJo5dFC9VqHtpUqfLfz+EfsriFdDbLIKRLxRI0vr9FMdPzaXW45naw
OJF/y9dXp9oUoD3fSyGWn9RWNJSlVBBp/kHSO0IFodvSqLZbdol46MK5RJzo0hg/HmtJUtk9l7r5
KSrvjeVtYVu7kAHc3SNn1J/uUEJDgq1Gpu1azZNpQ4W3M07XILv2C/RFgKTOBHkvnvDmRk3Ald2u
ns0jVlSZUeKGJ323zDS5HzmImttHCtPnk+rqsUBP9Xl1d0Qm7StzB2Q02bURh0IRW02CMYmvHdeT
rRChQJZEbq7MSkNzx3V+kONezi7V8bSZWf/LgOZD3Pf/cyUF2s+jRlRICsV0KaOH8JfnYjgrLrfj
KbkSAtUtmZJjcIcvGK72DrkgINLfJcfvwJfkpXGFJSfmmwGIxTt+WBWgKKqGgrAL2C3sAlgF98ee
VFrARtLtSthkpaq8U8uAd1N4DDBznywVf6X4XpFUioTkC6+N4EPoQhwwRowsOk1XxHXvpWvoh+Xe
9JwMvyNVRwDAwtbhN1Nz27BiRrK8FEdTs6VeqiuYQXIWHFWYgSbP4gxAqjA5Mejwe3XrRXnVPbFV
s7GWCGuMl6PciXRGa11UYrkA9IpD+1PslXeAry8o76iiFERe8JBFV/MQHq0OMFhbthPkkAgi4Fyu
6te3iEPolFrkrnfJ8k0cBLvJXCIWk6sw83vsYfjx1M94+tcW/D6TC3rdgpnLB3Pah6dcLHDtsiJI
E4Fd9zl+sP/SpGMN54zI/NC80FsvEAVpsVyffkyDYAOhcKjfU1Egko4NqGftNH0h+SXgRzZVVNDK
PQGuEQCdohsClWoP5JoLQF3hMet1I4AJdMf7AGYTZEUs55u0lz/x4wYK+3F1Qv0KRM24A9M1V0gs
858dUhUiYUajIxBSZVRE22jnO66qwBLpd6qYeGp+W63pWa3rbhZDUMNSgQcjXsM0SQxDwjKCMiKV
0lP8rzEVZLivCGabYzZQFf7zVQqFF7LIxEsAdIwYdUStybSWPPnxfEWtD5kQAqkFuiAQ+8QKwDVa
2sTAJhD5xJPx8AsNHdhjEQGUIcEJ4Yw0vhjqxJ+GSbaY3RLaxC9BiX31OMj0Nw/yuJdB9kPI6sLM
FgkzVrbUe9X67+Y2pmX+wzoUshS8gBplES77/9ZhdtgVT6vh8YQjdoF6fOocv9LAC3LRRILE8Q48
Oz5FQogRH9p1ht9pALC5ZWv1cS99JF4Qt3MTGQ6gF/SaaZAtuWBy4Ctb0C8OJD9JLtSSwuY0VM8U
YeDvmn2ztThYnQxwEA2ByT0YHFt3LZobxz/1DB/hd4HYkoybn/FTo86elK43XTwjFiQIHZ0DQitK
G78kvziFBFT97aSKMBP0s5N+1CnDLRUYudAHDex2jWBRYFMGBgycl8qL+Mg5sDElQ0qfLBHurj9m
CJpYyZx6v1Dzyj54ghY9HEdm4pHX8hTGH6m+pRBQC1GCBG8M1SIRWNUMSpjC6yfmNHgV+DQD71TA
9gFaRLIwPHDrNg4VOODDD1879MV6vu+E+bcg8h+QRVaQv8yRv60g5cP29xzRgBcBDUxKm8o86OFK
ulnSiYQEdf7ZvilKMax8kh6SJx9ohxluhTkUGWamGkQDKBkIaFyPFpsN+BAUSX1qHiP/atOavLhO
pImPV3Xi83+7qoIhxn/O/GImg4Rkkk6yfwtBxrNCNpkeD6dH14TrV3FBNzfVKyQtwRJrkEUgAaKh
jBkjRJU6kinLbapf5HSZbBK3LJGHkQ5gDwWLNa02lA4SkHfXP1e///7cZkr/6at5T5JC3mRrkk3+
Vpgxn10L1/yMszexLtfQFOjE/KnLFeVk9HS8maQABF3MZSL5nTxkEpZ8s6SRbJTuHH7ky7n8+EFX
f9f/CDiauiQTSvJSQQhWONAhxV+iYIDkbCUDrJLK1g93+xsYV3Q8lacJRxGGMyTh3gYirbTcyKyJ
9fjo/7MCufbIwtGauxSQKnn3WTkcMLF/sEVZZjyDuHp8LiYm1wjZXJubWq65ed0yuzYk1sxUlb8K
nfxrOuxVrSX3KcMtmgXN9xX1HqnFBPMSaSDN+NOS7DU0ljU0nRld0C1P8q94H5WnmTIJ/40yWir+
AyjMPSyijJwr5YulYghK/+KZ7Van8/A6DqCwlVgaUFPBGHzaLlnaHD2W2Y+2V87hkVRxMdR9aKO3
XzpAov3W3erN4NdQTKqVED7e02UP3sU0aLfsvwKoXEaTco7/k8ZEx9x39H/MysTsdYGcDa7cnCoY
0+US48hxC5o6F2LGfEd/upBEX6IvgtNDqrwQ5ApJrpi9jzNJmcLoSVLgEjLomx/z0aiboEKC9EQ4
wAWC3LKnQ4aLGZzOaTv3FcmrCow4M61A0ffMBqjWsplYnuBvfS6z4vEYiObd6akiWzchJS+FIIjb
mA3nW72/KTFrfNONgDeDzkl8QmTNekVqD4oL/5FMdPJ7EEaDk859SbecHtFD1OtDnBKfb7qgL5pg
6TB8ryiYIVPK8VBuGdOe8doocFVBJHOMpVEj0U+Trt+GkqJt7xRUV7xQ9i6d0zNRe8e/VfAscgnj
WwfQv5VoXIajxUqNqArkefO0KqbpZmq+6J3a6RGmaGeIkeYaPLbqO568wzsbcPDxL2nBo5YFLUo6
ejkWJl1hl6JI6FFw/ZEO4rBbaDvxJBwyfGC8v6ACGOtF3KfuMJiyUcNkcIU8w8qBX+y/fG+EdCKF
VD8zhjqeaTAyf/Q+/wiRbnubZ87NE2WEMVCcVJBtLI+rswHIDBqqOUbeUct2Tpyc+jTMTmpEw4fZ
uO91xBsbhWvmEAM5qFKXKSgSsjXT3CDnS+5rxGk5MrldXRElr9Vdxksy0ImyRZytupXMgsIXVx/t
LlTSA9GBx3KqyHxFzJSpEOfnCPkcowsnu3N7hL2GjOHWTlqHyFfxS6PsoX3P3UkwgWcSKDRRqocS
Ld733J3wPmLyUthjlKSMT41n4Yh7ADUs3XmZNm93LgBcKw4Yj64be25SVniEocDcDCnoUXTBR7jI
J33ApNVoHnzX3Tos6jW5jMSyNEqmo/KqJxbkLz0NxClh4DH/PAr7lzWjbfFPz5yzmFJCZzy2Isnl
Ey17xxo1jdC4fXTZMnw74576gTnXrmVS4NKiNJOT0UApjRlpP/6XsQP4Yk+RX5wc1H5VVQKrSdm9
fq2WE7uGrxquTHPEnlFb6vHBee+MFFMew+xpuG8VtTjaqjJSeILYlkyRRnj4ZJqb/HSGuFM7PpwR
p2qgj1+acBnAOtDQd76sajaXbR7Ki/bV8MkFIKamKUZ98/9WiUWXTiGRVKOMo2c8gLP3pKMXv1IU
Ca7AelfkEHQGLfE9v6Uai0/T27LuTUHoRu7Cb91N/zLhEZiaUzL65i4UVDP25ptoG9eF0LyAR2oW
WNfs0F2AcMIXDX+n0M8yStdPjQfS2SkOcHcM63lP0bZcu7CGORorMFJckVF6Eb5TvC4zIOZAPPPJ
p9EO2RnOPyyDfHr/dmlm2pZJ+9tROXJlfu1zFVPteMHeRgQ+EcbGR3bYhBjghTLcgJEZJhYQQk8X
OTCwX9PNzI1U7w36aJIRYhJ2BlfNuxWoAe+EP/yVbi4u3E1vrNnzBAqFe5cJzil2Ry8Zbj47x4N0
GjAZ300uOpc9QL4fFl0+/AWYvH11ayeM52hlJ5f04O2n6tT6TH7HPblsS5mLf3FSXwBdvvH7XPm3
5Z+Wh8bp6wZ+3JGQ4JC72X75pHoYV/AyYrGopH8xa2N60+O5d6brjTv1g2P8jUuzhM7QKyFdOHik
cbjPAw+Q+yj2BVISLgLnIjItLs0dB/LWmb+2ijreAUkc81dL+qVKAPMHzTuv10msP6OkhN4Oc+Qx
PeBOuuGiO3LMuUnASXg5Tm55C+8OAM+Uhz2GA3lj3FWMO3nODnBLPYP4M03PCI+hJgmyFd4Qd+vU
KOTCPeOPFvlg77s7j0/2H8FkjFdk9GHkHpWrk1nn4o7lZw+Bta/FiZTC8aPM42NYNse3rB8dFp48
GFFIq9ItNSjeqQedwvlBfPveBVobGg2zNp49qIbc21wqWCMtIwKAD/gRD5rn8p02G6vJvGXd8+Oa
To24NMNlD7zO9YBfeXZj1b87KKLzlnrA8/k/a+unhlRiqzVWphF2Aedg205e1cvbU++pP+Aaqo/Q
H7Lyjm+thj/S0RBwqgy0JGXDIDD9TYt63iS7DBNvMqtYg3H4PsxqhRf4WZTfT94DYcswfQhxz6qW
WM9iwQFBPUWKefS19oHqt+5S3NDK/jKElwBIjr2mDlOJ2hWKDokjyMlihTYmtuCrePNlq2O5MHSy
V2AxhdmikdQQCkbCjxhBs7crA8IwfE8aMNXJFKN8FL6UWEq9+YkJZKpFDf0sGuLWskR1alpJMMmh
w2naOtNZ8XuD+uccDuO5vns89SyHsogx1VS3d9zKQj4JFQ3ojaWaNlmlWrSXIi2T6RxIRgA5WXBA
fTJysYW7Wdv65eQu01GYdfmsCK9CvkJeGWCDwl0KCuWJYgbFemft8g2ipj9iawZPSsMgzgumZJiN
AAdyacbXIw7rgeHJ3EQZ4FxzGwItI6ozbEfhM5ENGXKxxifzjjTXU4i4CLWE9cS/pASWmvsf4YwI
m4lnLT+Wm6rKqrEkTPYMvfH6i5tsa9tcNXY3l/YSXf4S4X4eXWSSviNKVtDR4riTnoxMS0YERwz8
RFoid04KihojAajrJU+w5ChXMvTjs5zxnxoUIUiRGz83bOw7R6iJ1q4MG4B33fP9UKFpkCMlgahq
6bj/yC+lm8lDtj2Gx5JtT1+yhJ7x+IKD7n1dv1WLOvV87GQf1SVyNop1Hil7cSdWUebeBQdjXdWh
Mf9ROVqUR1qnCiRS2KHYgJ1K9XObUt+yGaHPSL/xEpOnPdiqYFQEQY2Dj53Vq3sTY4oMT48yape4
OUJWoW6Bi/W3+437d3ikT/rXsXO+k1FoLJ18+B9vtUN0RdXYI0G2R2nvrwPvNbltPCIKbJ6KdE8P
8ecEDacZxzcHxHf9r6iudCFHznvqoXz/CPLmpQoA5WuUHQGpXu+nL8X2nIAcza19NfV8vkuelq1s
Dsx38+rWBvio18KYlLtJwvx293a+23fEVtn3W/7x25Y13Frsxqi5pHhbgqW2RLU2bcmwQaXrtbIM
rKVyb0TfUkhNgQbVLd0HVg6cHOmqk6fsrcTRUCA16RfbySCPcSrebrvF/2WU5m+TQWSX0u4j1Ks2
2UsftlsyUJ7SArsyO4HXE6royrD7IzSUa6X7cmyIJoiasMa6kXHNFT2VBHV80z2LvlOavuqRc4nz
pFc0egEOgE2oI2wQp1YjrI2aIRrWmcoK/MGn4rts+wDTbkNjgMgNNxjUtZk86xi7JroWlO+GlJSo
iCIeLnFJoncwAgPrCY9oCCgV7IOicdAUTMDVIx9JgNVbByn52cfGx1Lql7fN+8Ctb5WPVZnOVD4g
iJgayFySu6TwwGwFESkWGU4g50IpW1S2kKMsYIMYIrEIHlVYFGonC9f8UtVo29qX+NODe9OnPLnb
1vjzQL49vq8O94p+UG2lHgSL3Zk7dteoIvyKxGR/u8c1t0xSsvtXZTSuRzMUkki7dCeUdkgrL7yY
bwm6VkElQmmX3Mtv1A86nYRmzSFq1hhfMwo7pnA0VOYcguWAMKxltDQ54kkzkN8N28AqD4wwjy+n
asQeJIbLdsqEGiRTA2ouWhlHR9LWGrE+qzpcoNyHRt0nXqMfLYyvhLZVfxAUJw/Ck7/8yTS5383s
z7YNZhse2tQTJv09PqjR5AFrO6ooJNR1cZYIAxPGVUUzcsw3kp+3gvZRyGuKmoe1L2SfPodnxs9R
tchF1toR6N7SGOu3Q0Npflr3KgENNg4JqkxrB3EtYXynIMWq8hzuSV3hUlgPDQXkeQjSGEoUrGYg
CDbYNCg3Go8B8bGBewayE5w0Q00DrmKdrm7LOkICtO515VYVfFG7EK2Mm90tmJVVD/o68RqNXkUp
YmcOvTERmdXARMWEaz41i99OAITYgDgtr9gVqea2wrqEHPYmXLn32aVXo+daEa2Qs6tc+15+OsOd
2Zc3B0lW+vHPpFW8Nszx1vyl+HgJc/eSA/uMj0eZXQTyINM48tkjk95Hx3f8fXkbfzr75XDKmPdV
HoHKTc3VsvTEo83quflCxWSg8BcGskb5p4k6c3+Tx6UtWCe3k1tYVQyYGkMKU6BeEfsjaP418cji
vmPOX1W8HN9Dgu9YBp50LDzbPTpLLYFQSAKcP2Lm8v1Mspm+M81m8XrwZwBhmdwAwop4pXGW4qJm
4lGsffrsQLryW+NpzQCn+pW86+0or+9Pv0wGukxGoNfX1ik7Ao538dGxdqTMElmvdaV2Sw5krnZ8
yNTOVMAc8dgBtszmCqGUQpMWURJnm0CWEyT3taebS0AphFHyIksKuawp1LUxjVI3kwExgZX2AWYB
OQjQhuBGQHkGqOUA8rhPP+CkU7EnIpsxAPBYimSbesgTZTgZdcIV1BENjaGLPQBilihSaV0knPgX
gSIqyRVCiZJuyrpZGqOagu+cMcKWalAR8onFgXHqsOiLO0jwVFuXFMLEcaXD4LagDuN2RyOcffMD
frkQ+Hv4y4ceKQdgfJNfV4T8do+rWwnW1iFaRqkL7O8hRM4sd9p0wB/XePthjU3QEQkuNnzOcTXa
UW/rrOcEjikA7VNwCZnUrkgF9SNCQtZiIBdgrY7XyPOI3ZYLa/W5gnaXj8hlHbV87I1h/F1onKEu
ZOBDIqHhv3ykh83pbf7H3zEPeUbM5nB/fojiUQZ/3vA1dPWEWbRheBnMoGYdTyFmIh1gM/JnFW36
18qUcnSWDPjwmsNrd0aVPJPRzW12H6SqeRORP+zpp/rJmU+3WDXhJbIge2n7ILx25AbCWPK+4bGw
YjjV9QGHdD6rFxkakyLaAd1Khwn5zKQa1XJ9IEIZVFOTQME2Ww5bcfUIpVCvMd/vI3bCZbO427Wf
fdtQQkG9MZI2X8UM9ADLuWyYESX38BFfXUiKVAAV3+LJ+T/UcAgY8P4TIqIMtSp/5DnQRwxlzGZa
FnTMXhDV0QEF+SOCqDcjKadP0lkPLLK6ooCpuE7q/XeFmDldT4+r7JN0hUGRcMqRBKACuMIZdCl8
tSpWir+aMDDhagWm0TSo++BY35PRC3NTnvpx4Gc4eq9MUYCvigR2CYGNjWBUmoqxltYp1hnIbx+3
VlwSXQLRRIoEj3nzgjolKjRsJbdev1ihjjiNg2PwqrSsCSr3bg40quSZEZUVQBxna8UMeWJMZSBO
sEjH48ebpd3TOvoVf+Oq52v7Akx9dJJNbvsV/+kwxdcmMgts6uln0Xe+1qfobmZrZxqAT4lXk2ae
E/O43FqFjnVk4o60wTM8eR2NOD0KzemHFVBOFHd6m6cCXwqHnoa3x7Iovywo1OC7WeRvxG4bME7Y
ZcEL4DrNkTOVFE+yugPWIERGaq+OaJBcEnYdrzim/xzVEUGOHJNzKM2bEi9Dccwn6JM4oqxe6Axd
WskvsU4AwU+J2RBdm6eblepAXCx3doz2QL5mPL+vR4J6DLf16CSirz8csVi8p6fF6HCmPjne1j+e
0+kLrSXjJL/jCEEBi7fX5W6Fnq2FZITeP6oSpMMo66eZ+XSvC/TNvfGWBSoC6DEN4JkesE8ZDTfn
tt35licaqTvIQW2ZKXFJ1W66fa6zUESKwQvLKDfJhdgvdc0100VWa542PMjoUVojnFAzDMIL5lui
FmsMqyOilJFGNX/N9hG1COvM5V54GuQOjNWGA4cOWOGeX4J5wpeUyYI0gkMe4H5QIQb+m/DZ2L3G
j8hTEFGewPBa83giroQnrIMQY2Ln7y5EtF72pE0PoNi+SOzB8Y0J4GtzTNweowHjgQNxIQEyTjQB
L5QDg2Lnr6+cXtdQ5Ydn8WFaWOTF6FVbiTJYCDBoNIXdCKsbZRisc0/QhUKQGKtfNLkxVFDNzMV0
TPXpEVuNAH6oQrUSPBV1NgxdhUp8uLOYlEJVZXkqXjk9KtY5rKeqSxfikRj4BAttgO0cG79ofbOP
/i1k4nYTMAUvzHnopanxxIXxdO1emYUx9NBWOJRe9+HL38sfBtEHdREEzUQJdMkWlF86f6L6PcOB
UU1wn4RfZFJJfBQTILJjPvnIaCG4Txg03Sxjq8W3n8UpZfHRWHheFkU6/5ysMl3sI6W8mb6hOf9V
r27K3rPED0WshJfq7Fvs61pl2XH+1nWddZ6bLrfGqU+dlztR5iPT4Rkn9B82xi/5N71kgYDdq+vC
qK24sA4N/vEvhhlJWu84OESIHwP4yH21IRkrZrgRMQS22djhbQTapKiazq9Vqk5NL6fAYGkGfO18
8pGOD67Po2bEAf5jMM4XqC5uHJ1eAbQE71mGGdNuoBsP2DWjCcaoXaQaNI4Hfcay7MimIisOhLRJ
cLG4U/SuovoFh95xASPlAucvhMg2UwuSvp9lKCk7eH907emz2bfhh9efpW+vqFkUOVlx0w09Z5D4
NNQatGGL3xxAtQuVeQ00FS+eA2q6stoCTVQkhnV60hPj+Nl3dHWAQKhtigLn4QFkNlOETPn29Mdl
BBbVkLcETlid34UdvNne9Lg0RaTIxz5CUE4kQd8wFXiKna6Oa6kppQ5lYYwn9+Kr9J5plivrj02u
um6lttUx/Q3g9A4ydNs4d48v49p+Vi18Hk71xV2+upLpS6D3PKW9L9KVjevPgQZuX6uksbi5pCvX
lFIshz20zMlH6nVxf9hUN88HomedeQTNG9sFzWhkv+Rgv1jJqIChFVeGFqEIujarUnG3qKTu4RCv
vjmbWR/6fm5YLZQqeeK6RfsKADRBe3Fynx2QX8Nb3tfOp8o1U0ngO5XuRrsqtUqZBzIldQuCzKtd
mqYeI/OCFMUj5aQwYk3FCPrIjUWnCDuurN4KvGBb+dChssUDZUjU26UaJFztEEje5d5EWyZUc0bF
KvMH8C3IAS17DECdZAYJdmMTZYxM/Iiik+9aVKxWsmmRuqkh79HLtNPvtP2dVYo0ADIJa4qB9K95
YvNTgl1F6BhZI+u7fa8Eb0JpBi9GvSPTvAgu/Zi/ceWwfeewb9GqUJnAVZo8ywaCksWrbqeEgw0N
X9U2iIQHIyxPiORJn0pK0ukIuZrXM2hyVTrRZEn1TM/ZvLH/K9Ynn+owFUl4kx0k3DIGMOzzuKbp
w/HNZXsRZS7HhU12jekeY7XAaGw6I+KcyNISsRDIY5IrZjAeFM5UGnQCi8oBcHTmvYSKXDNU7s+U
Ne9ycSbc9ubP7lJd075m6Wj1iJo2jRyRrnjgHpbvaLSKFt5qIDiRJwiZ3pRKhATqNBgGYd36lBgS
oHXzt4ZpqH93R0H9M3c/A+D0mZ10lDAxMlz0DfhiHIhkgPvwK4jsAaHN2vkvISg94iFOIQ4zypY/
+pDnZwM5/xUyH4/2Tom9V9DX78jnm9KoBDUW/P45Ktl5THc0oq5eQhIFAEIXVIMcsCpaxKhVYFwD
vZNDs6LR9vhdfzeiyyyC4Byu+flakcVpAnjiYhGrUbXzLhblL6sHdeA8zbh0aMNdmIo3vleAdCjq
YPsRbSD6PwDXRMRJvXw7Y0QKi4pmtthmJA2HxbVo5NAvccbGnaqmef4g+ayemi97KXqIBUpTd+sf
szvkY4idxX60nAbaSIznif38ijLRK4y1GCM40v3xMc0sytbTdW2MU1EBo2EzI72eV2dSkcxQKLTM
VJ8hlIFwPGP1NJ926xjxCg9Los1RXR2JROINPoDqXeeYn6fnq9QYphF9d7M/+VNtTitqYAcOwlHt
XOtHbQ0VWUp+1qi4ACZW7hyBKDw1McIIkAicCFaElsXy5C9VO5bHB8gHXIZZ1G6ROCHXQqOgVXOO
09sc1eXIYFRJyDT2meS17xTRffGV7+0b5MDdgJTxq4eRVaI1gPXykfmKwIrdzXis2EjTFXPjWgLB
b09o3FaAxUy2u/UxNFmtafQxt1AgCm36SLqdhkW4xqZZsVmWlDMxQ7k2EeaB7g+bSOTw2APvR7ru
QHivHsnxIYrzFSE/M2q1NfH9AhRgZZ+SWoToZRqlbkSiJAvJARKdXJEtFsj3qtSWPnXikMQBI9kb
08OMomQbq3c1gIo2hwxy+yhk5SWr3LyrkwTAvpIpcAGgOoPe9jSEJzlPqbniCa4iriOUoAaCiMwO
5Mn6ITogTTrvw0vuKz+WQlfCPvF2qJmyI2vl56/qIDqEHi8OUPKVfKW+FOE69i7PGRK3TGNmNip+
/HQyJ6+sM4DNi0GRnsJH2tg514VYHEoRYP/eY2dJqv+Ymh42IXK5qYI23oX47RThXncytLLzKOI5
JWDlSXdH38JLP/Vy4EAetKQWZ5kHCOtNsoRTDaAyM9lZ7bbiQUoS+AhNwmtPxRMKBL8i2+4+vEHh
kQADxDFol39cDXxk/I43LvkSIfQBAi708QOrDksSkwrM2tXIRdYUvnN5NDiyXLgbH+QT80NwiF5m
3WlD6yEiF1MvRkF69aqUaH70ogxJdwjAxpidyBylmoiTrMBmBNA0cv5XK6lvaziqi2pXDWNMSkD8
Q7Ub7bMSwRHAMLNzOwNGMvBNkxaE0Ie5zDSzj+4x/xgM4qOJUnn55lYNf6JLv6ax25BkkTsxN0up
7jzBeIrMaskNImICZI9TqxsZ8Ud99QOFqPXY91dnnkp2qrYC9ujPiEMmmOR9a/piCCLN17VBtCX1
QfD0sELvR+jQ/Jz5PM9LHTHhiF0CkGW20/WIVQ1nd9EY2zGJuNQmW3C3+YWY1glFu8AUmFagSikB
AhuqWB+94LTF7odHuDeySqKjZBh9otEWKRpVgwm3E86uDDK1YpE7tpafXg5/63nfxb6dnrlXbqKN
VcclbcvNArV5ZaBV7n2hNK15BKmQB2HAobCFX1aYqFtXAInPAqVmX43pXI9SYfFUhkj0B81fJoyC
TfE+H39cIl0oLyyGOvpug5QNtyqOSogS22N0lfEBUDkU24IzwYjEL0CDE+OjGThR5QXFYg5bbPot
oWzMTzkZvkkpQ+pt+k6lU0CMLJzxdg5De5J9GA/vomuuGQrnkL2UEnA3SorIaPNhYXwzjY5LDvjJ
qFC2t4u9iFb5VT1ugwTHSN1tJZmEgxAI+JE04fVFFMyOyICDU+DPE0im8YXR3HgQUQIiS3bPXgRf
jHMneEoWVe2ah6dF/fxpuBYltYVjbNBg4Gds7NjZ0bBUN5djNGQsFLFXLyyOrY8inXrDf83Axmsr
Pi72pFpLV9QllJiPeLaCf6gAqZGCndk/6vcRf7T0IQQeGDSkKchgEoXF6aO43BWllVHrTBvQHKCE
bl3A+3kVODh9ikpVrDNJZ5/E/U1iYIMBk9xKh1BoNVbnRf3GmItOp6uWZcjn441JLQPTzDBEPp+0
Lylay1ejA8vqVnV86n4Co8pFYf3q77iE/6G0RxKaHrgu8Ohj83Pp4OHqH+h6axKjUpqvWeVql6rc
YZdH8y14PvjguEDYUOynXpFrtG8GljSrrSuuRtqvgr69/RNZgbeW0RG07Ujyylvafc9+9zZk2Jpw
lYzl7Bty7iL017XCgw92+VB39w1uT344Ep52T6zm/mHzAH87mv7c9S29K5BtUuiXPpR1k5/mnsYo
tpDztLgplvgJJom1aJp9/gQZUNnimRZsMJuIkQzaIT4DLgEYisd8bc6DoqA2r6hAQ501Wnhj6Lgj
7byvZPzYYN0SCePmcwGlVp9voSEXkFnPJ8ovWysAFXkSIthCF/zpYjEdjKltujSyIEDO82g5Nbkj
3Fsm0uf506wGNeuLb8IKnFFX0TI306Dm2NhARJsjhR3vkkumuVTvkesqvlWYH7p5fk7PCm4mYaeU
Lt0SXUVJ5iRtCL0XQbF62bDcRMFkQnje88vAPPO4REhbN9pkTw6fNc3ZmNMZ/yp20nW5bheI3UVK
fpyFen9H9k/3W/ajQNF2Sdom5qtztc09izIXIgiAE8HTmCbOY0c8KG6uS+nGTDwOpvoenrbz0k2c
zqOPWF8g8VznKP7HSb77cc56Rdsb5xCoBXZQ80GONhgr76CGS3REs3G+CzdcC+SMyT645JewJorz
FPjY/32dGql57dIAVndVn4Esx8CoTEhntlaR/piWExtGNom1IIvKSjZL4tysncuJCrj89aO5jZBe
LHhzUmQCpqr1jIi05V3jqhEXr8D6sIquLAi52NXArt1yxjTO5ZvDsVIEDbQrpx0k1QMc3yvSmzTX
Hx7SJHTxNdUkDe3Ei5NQbF8QkX/eHei7u6cJqEkMW4XbP2HRnjxCr7O7+/rZQ5Y6rhCuD3Ly6GJg
m8rxIE72OOEdNL2n+Lw43iYvZu318/BBv8j8puGd5aHchVcguhuhSk28RAtJL37JPtOdkOpWfKBB
aH1PTgB1ZIaBysLXy+3XBscnOVfyPL7AfO9DFOPsj/ubzwIKLZQaH3PXQr6CFNzi+wi65yKiv6S3
BbOtBSon8tfKgvMJ1cp20lgYoI4/pX2AnPWXreRDetnRRuGLhEe/0JeGVurbaE9H70zKgLC1CH1r
tmKxVcyH+wX3UPMgXGv+nNzerYYqei+onIKxGddKmcFUhvPc9XPYuP2NxIhRK3k99lIWezxaoZLM
qwZLs+dyX5OfbZ5fg7QVTw5VHY9GuPTXqlHyTNtyBw4RyLbcLqZ8p8DwhxRP4WcBndJ5aRLDNKEM
Av461cYfY/I1tofZPjuPQq3h+H4TZsamrf+ii0TjdlAAc5cxfxn5aRLmYuFZ4befDMJAGzpurTQ0
3VUQzdocwJlaalZncQpkoPRhhQdkYvgbDxOoRafVd+bUo9rvuPxLstm+q9+XDFRKVC6NtkkCokUo
b045xCWZwqdeAqviOFja2SBMbaEXp/jsbXpfQJo/i54HDw8PCE/BCUIsqYXW7mYF8JdjTFa1/SDH
xmW8Tzcto8GVpZ+FbWVtErqFhnTpWuSWQnamPe5kcVRh1AL60j8XptIC9kwB6SXGNgcNKXbd2NAm
NksWDekYVGh3kG8tzNfBo48lz/sViqNzM0/hNPMOd8snxiLz6T3tdh+T5vzeBzrbWFKGrrKmyYBE
Bw474i3DnQWMhYIiy/ZQK5Id1Psa80F9qxjyqF/vpI1sFFcwvwrYQQ+bfdTb2hB/ubTQOugTeWQi
SJd6we/oA+roefNdEvUCM51j3fmC58iAag8P7T3acEsufV7PPJknM0u9fo/VgdNZJY0PvG/m6b27
PFesFUwzhv5EFJxx3NLhOza5y76ku0YTbrACqUYdPN1SJ3va2ZKN9Oe0nu1OO9MOsineh31/35/S
WMeOv2Jn+/66mbUisb5tZmnUSnTSD6jaGQUWX/iWIQs/6d8qxSzdNXjxsCh0h37ks8aSjSY3ly4h
jS/gkPUlQbPh07o/ZjN3EWog+9NzNb2vlMuT2iRVnW+elghE5SsnUnmr3rJYnaxrkyViQwvIYLPn
VH5wOgzW38jEbOp34872UGPjn3FnPvpZfifTLged3x1x68bj1hy1gkV/CEA9raWOdaGFOTrO66fl
d6qWfqnBDjjUENqY36VTXWbnJdUdlSvjU3+2rKTBjtEDQrdlUpvNquNTa4N05LRynn55xA1843Jl
0pjR5/qS+RzXl9V5obbPdleL/jZf2T5dKCJqZdMVPrUvVluXymT4uF18cpTtqTWpcWGzTX3M3m8W
i/541uUa11S20vqPNZOipXUndTu5mX+PGidO6q5Qfl4eW5nb7Ky/WbbK1SPqzLeTdX28W1Qnx1+H
yujcW7wU64guESiq9ZhHJlOIBec55KRTvRRyffo36kDm1mQdcu0jzdXa+QHE9gGCIKE+J9U7IfHD
y1RPnqhtKRCPZBM39b3AHu1mbi3n+SNTCTd+QOQ18FDjJiJjPKwoe94mCHOscNitebjAPZ286FoR
oYVdwTnVvU961uBk2NC/SRXAeUVNnr1BSTUPYJva8s40yYunYzphxXWWkQpDukQBMz8VgwfUQamR
kYPvrjnvRz+evdS8ei+KS+haLOQGvmdd0mFaPZUqFzocpDnKhotVIhRVerRA+CIPwUApw8nVY4hI
SvR4z/2VftGt9HPTzd87AGb/iyZZ+Fjm1oIBFE05GYqRxLZ+zasluBse09IBGmyFW8MJ7VoczOtH
JMsttHYMbsm7NO7HUU31oBb0crec+mCYrp5LdQ/ER3at8oD+M11spRn1Awc33z3l9PhGsl/+ltVU
Imh0Yk74s3Q7BV47dE3Dz/tjHpQbc/JJkP4+faKbxH9bpVtU/7skqUq3EY2ztdH0G7VK9+KOh6j+
DqijP3TZZCl2h6rqKgTrIHhkiAzXMQuowtKfxT8UieXTAxkSG+AVXtiGmnoucA71Vhgidvy7tcA0
6LSM+77lqP6pJtu1MvuadV87bpZXCY8gDOyf28qdQkiO2ZRCKtaJxIdBS5wsufb5zbGOgeWF6Xp8
80mJlWw24vBTqcboJXzm8cKWK3I3sKITJu6Wf7grKr0IQ0cv/1ajnQttX/9DJKConlQxyef/o6XR
dpOU56vC6YSolHiyNO5l70AZM3heLH+UvxdRbgMYcdBY21R+2hAGm4wSWtyj5GskbwBSaCgyYF7I
tJbI9p/KKEHrCPdGPJXAx6pEd5ElptwRZMlv0tvwW8r2lF1FPNpQ5AJObGBiVabIpVim6YHDrgJu
0Lsgtb+/OeBm2hJNVKhAZYp4ihwrY85TI1CQ9Hj1hlk6gYxwwsKy6+LrEmzwIU2BliO6qkPS6bNv
Sd6jDt2cQDR0Rt1cDCniM0YZok0hjy8tDLIREFRSqKQBLosPcVXHgSbFI9gZyRZHMAv0Lw2ZpQ3n
iSx39w6hMd2WkMuoTQ/TuqU0MKxJNynC4N/CqwEmz3wZc4WUJvcvcPFj5iF2fzGwNLaz5eCos4eL
a8MqvQnPpkA/PIAnkz4ZiidMT+lu4HGTfdJRNfJOnhT8EJrLk3/K4UpcjIHA1oDpX5eDFNKVxlSG
XLmfElCdQU4hOB6gg/ixx3s7TBRhxeYb05YN3vXt7CviSh/wRx5DnlQg+D3lNSsclVhuZOotg7No
x3b9iv8h7DyX02qarn1EVG3CBvZfECIIoWDlP5QlW+ScOfrvumbs7/Hr22UXZVkBdpqZnu7Vq1cv
B/UTtZou0aAyBP0GcD4mYfzff8rNbuHtuJZceXZFkwrkmYYNXYLpdwH+HdY5xWj/Xbui9F9JSmUP
/remfpOcSdLBdpJbIjljvK9IMbl5h+18CVbuYACeUz/nKEtqPRL5SFh0guKoMY1+Kv6az8uak35N
4jLeMS4vSiKQvv5+wdl/lZX/7wX/pn+CTtn6MDxwwTBtO/03wSwfo7iALwN7p1jMVGkFRLEKBPhy
c4eAHSuCJbGbFG3eI13LEbrhxn8kxpu5j3LdSb26t7VjfKcBnHAO64LFF5gkUk+I42MgrnpGFTmx
EB2fyTnaILCaQYg4IzhWIgBAGLLDxsCe//enUbWH6n9MIuJshUq5VMjnq783eiiMVqdjsj1gjPcY
F1n7CTKRYCfkveKtdXafw1m9RIdYbB2R3UZMMmrPA3L4DMLrPf8+CWCRiZfCk4CZg03o2ikBOhvU
HL4UiEkkix9YQmIXkRMq5RgMITTj0Ute414XcHx1q2kuiCce8Py3OUj0P9Wc/yvmzHz45Qn81mms
1C8vZ5MU7RVTULLA17frL0A3jI2r3uWdRwtmQg/ofzWPz/9Zzu2Xk3txv4iGDHOTeTFX4OTSBdYv
ayai7SHi5sN0NLPEBCyQJXVrcaqKcjlRo260v7EOvfjgltl/zFqDJ//ilkNH47dAQyATKW6KvjDr
L8h7D7D1Uq38JwopIh83IknKo+8ZPyWv/nb8fuJ/iQQRyBAqKAP3C3HASGiVi7XM1Pj83WBZNa3J
oU6szBtcIgWySce7mEc6AmyVLkRiZJA74LaJUi1L22i4NSJwGja0ksGloo2SDoytUGiCpCOHA/lN
Ny96Jv3GAe/rwEwxEPPDEp5Ma3yqw6oz8fflki//UWfofwP2u1JPabYYZOMJ6yWUGRcbPn0ccZxw
NQEcpVjqPWzvP7TLhq3u6JoXCrieYbMg6IyoM6A/5TKtJeGtFILis+zyVRMUm/SQ7eOsy3URmWl2
PUpQ+skpXzUPjwRRN1Gqx2IbjM61CLjEeSlMpgeqNMCN9SRUUzCJZxc+3UDY5pna5coHFzu4iyco
eSS6sGC5yvA3HSV3WociNpWAuEaHEfdEl4WvEkvE9NUZk+1nVu01oJ9/tyNpCUQH8A9EI2bPFuiH
qx2uU/kvU0YPxr/bsmD5f1lM+8O0cpr1V2iEMwxRwEKvroB13nzqUMXlI1rl6PlCWT/Yf1k6RlRb
5AiOr4YIxiRGSX4tNUGDbydww35yPhwKO+NZnyBYHdIDcMGKLQfT9IBDbGmBtlJsVwBu3BOfWDys
2uUX81niItaWnnahCZI5WDHB47gVsWC4KaxMcwT6USZUf7JMp+8lnEadxwGNOfKD2vz98GpXY7Aa
Mrf6NKPm6kB6d0XSGMIjKQPIswyjCUAYbWAhsHsaToEcDIBdIFYL0C9ag3eNSYJh0Yj4ZOwmoWMR
Aim7QxAREDDwEjgqVazHDi9L2kCloLAps8RjfPj7+vuzzFc1yZeLZeSG6Q35f+1laVPor4fV5eFB
x9wLNBMVZVhM12cfkhAi+abwY1jsOGwCQHavWWkfQ/Hz3FjSeGMA7sAkNxcSUyXuRwsQIO/t3+aj
kP5XFpbNporUV5ZWs0o1iLP9MkUry/G8kg3Xytjrqsq+OfSYWkwXEFc2VyZSWO2xS5i2weu32sRU
luwBM+AxzYjx/h5pVqYNNNWOvwlNGiwgb657tfj/eoUi9/wiQwhvx6wju/C6bCVLEtSrHF+W1q2F
cMSdwX0dMPid/CMEl1hFqVmBFN1ng5BzW4FadZ1YZxSx7uR11IR2FZKgXs+KNAT4IO0Btev6vuPQ
lfd0SW7Yuw2WT2sFwQ3vexRQaiOVQ0hmyYGWvGDORD9RK6J9EkyVQksVCCxXrBixr1IlSARsSOIv
MLonJkfhbQD44cvAU9zFtWyoq4oARKGdWAkTfPTsp4VX0vYxxx4T9FAIomXQGNyK0Gxf00Jdm3X+
Um5cpCjQm1QtN9b0IVm0jq+huQmHAz5hM1axpEj/Bt9xQDFDFRHxEq9B1MeL1Ztgtf1zi/pDP7c0
KZXSEtqxeQSUf9+hqutRYXw6McVi7LqVnfgG+5DpRo7VzHCk5NjGI3rlFdw6AyY0H97cNVwlBn6+
ZnT/CY1u8Rt05gwyqaRRUCGA2cQ2mLX9pxiwu0H/ZU30s7txI5ZPEPfuYZOmMIb+fzcH9IH944Iq
ZUgsV9N8KV/9TWE4m54ni2NCXwhtlSGI3LgiGXbThy6eCjdZDanJAn+LrB2IOTwPeZ0WghWQ3CbV
l3xGbpx1ZK5LI27hZxKFOLi6RRlG2OiFekRmefJq3O7c91kZXAIcPctjR3ty/Czbf8cicFqvPwnL
4eWwV7oBSKBUcMIqJmNOXa8JPeBZYKDQN8CWN2RfIYlQs2Y+NGwltEd1hI7kuIeoGSqOal2f9oAu
r6CW4/oeG2HVlMvWAkHYRtcLsjquWJPTdtqaXNM/lAZ3V5bIBybBu3G5ZFMqplnrMTinuTu+vAld
n1q1aeViVBaM0VDMl5r4lAerQo6/WeLAulu4zybwk42q1u0JF6U9kcsAS/KKCCOkbGUjxzW6APNR
FQYZIEcRGrIuVflR7EUsqPwYMaHgHlMi1aRAc1HbE57MGsvLBLFcFL85urvtsSUxfYSx9HFNeXyM
P8wtgmb2LPet8fWhNrjAwoukAmRpD2TDQX75DnTGKnZfcwsz7p68D5tzdG8UdBK+QuUH9R4uVHeh
+DB49pdujRya/hSytEM3PzUjA4sbw2WHr82Le7p9epFGwBGuUNziZl+hzeuBkpc55cQy7YUkzFIZ
YZJWpKDAPLD1GjGr4fTRsTIDvGiTUy2B6TjJyIhCg9JiMkOxvx6G1BtGXqd82TrcjpmdylvENQwF
AN/MVjkiDcmzeQY9M1sQrt7BAQHwgQXlBAKrXoEtgyG862wP3/aPc7zJOf4i+aovE5IcftqcxeiS
+3bh+6ynh7DoEwqNtpdL3H0elVZAuxn/12kuvI0+5cUPntOHaFOtLvJfkRh9Esxz5DDSsFR//z0T
4PiBf0LP4gIEOAwWIoUp7t7SuIzinZ+rT/qKnjr5L7o2JfeJEBjBwNdxLz/2H4nz1Q6yRJhMflRI
NL+pKuNPTgCVvDoVIQaWmGBfFekRBZwOjYf0FUme4gFok8lnFRIUQvAy/Mn4TU0nYUK6E7hbrHhi
KgCM0Lyw3NvkszqYOwbWzQ8oCq8dDz4WgFm1IhDX/8jh01sV6d7qQyco4qHTGZyyAh2zIbiPflm0
xPQoaW6BL46yU7lpZm+7iCJF9KHkxrr4nP5xL4x8jdDxdQd+bSfKHOS50WXAqC0ycxtbzRAhN9DZ
I6wWkbhgY+H76prFuoQSnNDy5wgKJsb0cv0wuY/tXNEc5dmpQSppKWkgmR1Gy8tbNZg9Ln4MCfJZ
eaoIRifGTZ/cGzXrZRrO0ELXgBeugZm3ZVPPlowbDseMbapwEVUYANZIhq8/BUL3IS8tsdGK/8IX
4MADFEWJONHZlpNoTliejWig6coIsVpBuf6UyZBR9JbDA7XIzi0/+qS4BIV6tF0ZYaETLs5n5D0C
RKfeb3rhCnC2azj0H/RNohkxyl0eav1HF0Xxofq4/DDf4QdcQOF//BDdB1u+aXI1YajqwuUqTy98
esjehd6WDIEOvNM9OEXN/hFe1k8QQbl4JyYk3MaI7ULbZFbVF7hNAEqlvhNIuPOhC0Oa9UQ0qEmK
be4mmFybfwX4KwyeYFmc9R7aU7llOPur1GcoIxqh9uxDqfUqiKHylLJlodfCI4qseH0UX3r1ui6C
MzAzeVHfwXpyUe9fYrNaF7liLAZ2P/EQJ+NPpTTnddywvBLnucWMmjWV6qdMF4ttYrW7NtFdWl9Z
TFdaoKnlmMQe90xhm+KXZmqTvsGNdl/M1eFjT2BBO+BeCSy4TzdDhkLJL2XOFAT0El108N9S65F4
Ij9KXhD3UsfOUFWo0aPIGAfn5jkkGBu5T4ee7dZU+/K5eF9Clpb4uM3liSuCCoK/jL/yoVmqVAtN
7VBiNtWyfvGJwaD/smNJj25G+NGiLm6DZtFoQ9sIFbdsxC66E2vdtYhc/5IsCKaEH4yiT50zbbc0
bIcOGoouel86A7IGlTPwXmS964p685hTmO27xoy793HkOH6Z1eOzclytEFImRLfCp8D4vnm6+YfX
IZts2p19opvG90jbam8rN9IVvUSeLFa45LVxYoaZv6Y3dBEBSPNCLBHwYFukJ/0uTAQJFDTYJWZ1
HH25wyOeHpyfdXtFdcUWu1kOh/Yq/7eInIsuOEUFweJvIv/cco/gWLovxOIKfSnGnNXJsmDqu2h2
n0dUgBWicKrja/HP8dKUlN/y6PwgXn1b4sAV2pop9OYx9JY2xBV4I/wlsSaJthXUPmliNCqLFlKF
Lj72NGe7z/dnNwUtgnqTjqgjzTogo7powQLFjCtoSNPFS/PdFKeFZLRhvwaKf7yPICdsz9F0eLHe
VPVaYUD/oi30wTrV2VbvvERfVitMX7A/AUUPAqRss06dsDYZHDd8i+G8hmWGra8+6tN7Ik6AV+i0
ZJu7jjGZl6TFNM9pub4el7DhmGUYTR49T5ifsv105A14lpc7IoIoLytVUA4qBicYhVOYoi4nXe31
zeG+gLSvVL9YXGCpjiR/TVZQ4u0qkmvrbvm8jpUjwXjTWFoioAsU48VkJqlHMYNK21Rr4cjzdz7B
deCdGqdIcTRJYklQnGbKQ1VCiY5H3iIW/JP+GkmwBijek2xi/Y8V4bCknJCqmn+tQC+Ch9PdA74f
P2XrVT9WFOazl8FUzx5FigxOFA2TARepzpbsWgQ8xqnRU4BzGVSKrcDT9karywN5qHYWvUJj/yXj
spnWRE4SJvvNE7cW2bqD1oH0pBpDxk4yzAZo8NZmL0q1UZncTVHvCsXZbLS++u1QcF0GgpAyL9M1
96YygbwibbB6AhGOF6RZhZ6z0uONoSJPS8Y9oU2+bg6TgAddFH40o0lsU+XAgcH9KMzGNQQ820DX
/GDpIvsaNJ7Ay0wOkjntLW7xJ3Cuyi3IWZj7YkOFi1JI65U/VoUa7Bmq+oNIjhcYeOlvFbNCVxD9
iETOiIdsrzxf7lrIYnLr12lv2hv3Vj+Y/d6q7zBejIXNI1C9Urha3fXodkhHlJ/rE4tNcY1tit4b
vQeHN+ercp3ZxYDpfZHVYrCsBj0M66Hxi1uMgsgy97Q7ft1fon3czeNIuKRdshscZCxGuqvNPt1O
XbYVyqHiwPspdSrj562NcWYHYnBnffEy7wIvuCW5KbluzyjdkFh3/86z9Mhf8xEQ8bu4D5TeEpa2
3kwOpgeuPa+snYTFrLlek7Nw+e0Rp8YLCJ7ABKmeQxWBaIWlsZnaD0/nTlC6W9KrgsRbU2zpyIyj
+kJFHIP0MqJkJfj/jrWTP1AvYQSWCJUkVUoezDdpY8JfaFRtRTeETPN2eorW8btIEhzCqEs2v6LR
rwfcXdZWHMMXNQFQOAFJwGS3IWNSfnVmW9bOmMVlQE2i81L6YITR/Ll8K9RCxPfImVmUfnXEvSZT
9HatNsgTK3YZl2/6O4rSIb7xJjsP21v7oNgU3YXpZhIpxkQOLB9LgtQ2Q1eklesZHy+awxtd3RIc
Vu+w8si7OGqsEmKuHjlQmTJJ2sAOatSSivtEYTgvYMLE9bJi12SK4U91iX/jJxfqhGUrj6/0IIzn
qrBNpM6UZOFYfK8D5Ts3u7oUdLnppkWlrJsbikHP/FMlGp1QLYDAdQLx11avqsHIOdCqmTNOLudf
JTsskFSQCWosrIuvymDl0dansejEW66AlyzIu0QeeSz2WvWKlxsK2bZt89PTmwFdqAHtMf3MK6qU
Y4Gwvmi5mVoIhr9Ga/t5GxAiv6hBNEfZSQdXr0Ofy/LjqmzFUOEQ1btPMBKWkGmtK5bsMMdF6l8r
GM0ezTpzB8JlpW44dgFwNbphC27TowlBAIUwnYfyWIkRXx05Xq0kzOsymQEzAhWgpBKziaKuN9AE
xtgIR2JyGO82mT6Ks0IVMSW3a8jIzE1sILmE6+V7rmcWz7WRfGEW5M81m1wzzZEqunQBqPwo0swc
Q4nvApVGzm5OosQxBcUEw2BdcNzQr/ZHGnDQXBDPcCGwK74W2ie0DByVqA8YWRjMsVMd+8d8URoA
qmn3/AnLG6SRHzZwf808mXVCz4xyoEpz9zJs9ek/ajEyLII1xQ5jyn7QZWHebdqlwIbVtdeKwyok
DqT1YSPXUUJIem2+sUM4KPDWWSVFDDnSCSA1ztXxV+jGTLQK9t59VbjTmuiEYBoO6BUx8KElfTLE
xAbZp5bniD2JZcPLYXBy/6wnck0KzcTnqzWPT0sFCe1FiXCTjrOj69F10OPiV0eKVXZUD5L964iT
m3SXf1yl4ybP3eFYvAQkP6AER/RJxfaZIY8u0SJn84zajSjBNj/V82+uCMElToqNdAqA5M+aaB2Q
xgcABDl8O1OpKIRmiknmsxbAE40wJkmRZeteN/66AcIXplSIbQniSl9ZZve2Pf/mdwYshcbpaUCh
sb6KfrBrxNhBz00yoFkWQ9tcy1DO8v0YyrEehGBw0TK05G1MYYAjoGIAuexmN1YVWXAZV14o6zXM
EoLR5Yt1fKL1OoueZPC+RLLb2KSSB7MQpd++6v/H8EOp6vyXAfuecI1ObfHDRT9o7WF7FRo0k0Qs
rNA49GakZlWM2D/Y/8j6URO87pXSX7zHSY/Nrj2yN5JlQ0OElE2hHClLd6DZgmRXA/BYhyAtXh9m
GZapDkmUvVROhWGkgsEp5OSMZlSPo/phOUaxs+qmlEUUPyWTL79aJucaiVi8q8ZKCleMeVuPsugO
e3K8tZYOoVNDO+uG54aTvel3uSEedoCJWht3hXNKNYHyNFFT1xoJqFQvwie+xfmkjf3Zy2nQzOYX
lT1T3ftym9GRccIeTDfxiwffrraiH/QNunyVehOJsmjXNtw8D4R3aOPkFaRvlQ3aaFof346OCdtu
MG4Pw2evJlSEgtCP0VD0KVuXKWWBCgee+sh6TYBucXZhYpNawtIKhuoWaPTWjdyjeqfCH4fL/Wdw
6PhegMgzQe+nX1hdD0JdA/drgX9LOybM9QTnN8UbtzuHSJc/L+5LjZARvviZ0NfX3z4YMURPPuYi
nD8xUDJTLXSg0IVdY5yP/cf1S3lZH0DMZWLnWk7kYsGujkRHo5qC9rhxLygWtmfsYYqYkAf47tqN
eZxgbxlIKsa0EVYEC2ahEvSmpVAtCAeC9ouPmw/dD1wP4OpQa3ZBXcldH2nZ413u0Y/qcTATPkZd
N6A53d2cAjxCS2TYMoS1z01K2Xgj03uG3Fy0S0VKM3QerIZ1bulUUN77aOGsAzt8rjhBUIN9js6w
cBQfRn1tyfjG74hb2Hicf7nHc4Vzz+njGEAr6z+V3RIlZeVw/c493RD/roODAJnon/CNbkZ8Y5C2
Q+dLW73+RHJ7QZGVoKv+jZ9Nm7hafmO+fv9ZYsuZrupK+7h+fHy0w/N5Wp3kXiHeqDaXJAqjsgxA
CUFET7fokpn17Lo75Rv11PiFlTmianG7yJqDPXpmK/YmYg2WtX8Y4mvwwCrXWmFDDUTLh2R4CyRZ
1UXlSSNkCU6VNm1/h8t44jZQPCcEhG1Ada0GowIlI5TZBEQ0lt6kdQpw2FZNR43a3Iq+5JocEY9P
gS4W+8t6WuvfhG7eDxZfnRsbvC8tiraofyPttB9uZtTtt6xSHxlrvvh89N58lz6eD9DNWV9uMqQC
JGGR7ZAxcjuHUcoeO2wNIUzmAxtMRLfckqNglG+gEKFPcYBNaw5betg5sOvOaCK84VhcDjNRe+Lz
dSwoFvKuOTp3oHfpaMn71NlWWzzW9rgla6GcqA4O/iOlK1lnF0iIRzr74U4EubVz49C2GkdG5763
vT+iNritV3Exdrf7O5kzlJg0ZNKYU5GKJEjtd8NATzpQAGK+WrT+bK7Z/JZQky/jMAOh+fX0bc1H
9TVMrPD/KhR7iOaLV5qWOcNLF78MzE5SWbDfV9S0VwJ5vMIf1HMYg5NPqd82k2VwxZt5o6HWlK50
SypH4EpdJe/La/tmmSgQBpNxCu+yPb42ozIGW/Gk8V/Gcfr3HE0mOf/8auAmkOpZSMVze7CyIBhx
vhI5o1y7auE4X3Sa+CuEdjBGHSiLzccUMek/VWASUC1/c9C3ivfFe7z+HKUAjjhFSxXY8Rz2GuY8
7+PbjNEY17M22amA24FZ+W3RSwrPec6tSZKP9e0+AgpONuhG7Vp3VgyAbfEZiipCDUfhLIPgH6Sx
QvKn9m6lNK2kZObt8/Yb5TS3OhVGo9Xk8BAbhJiOFyxS7EgUc/WpwY+p6Yh1q0AiHr5AnkLwSOQx
IuIZ2SlQGf56vaflrbuHcblOj/3E4stsbKy7loAr8uV+oxxG/I5w2shZDFOQLSbDxGWDg8UHZiGd
KlPwSI458EOs2Ncb0K80gTj9WsUSjr/GcM3f+TJOdQfXRTDYOrbu98/Veb3/rdJgS9DbUcyAtYh9
9qOjoNC2IVAt3i129Z9wTiyOlPUEt2kNNYUNF/lSrLAOjuTrgHd19ePlilq7tWalzN8QOwMRjNQD
h37ZLLT09+kDjemyDDbXPLGA1YgIRVzPw07xUBcHBRO9/ydjMPtvM3JGPc3yWT6BoJAFStAvlJ/V
drabjfrzw8PTrp6Z1AZ5F0GW/VOuS6eVPmvoJqUyBlGT5vesPt4G2XTdDXweXCb9HmNY/ZXDKw/G
YExThheCuyMRgAQ//wf2zqoWUDeAqMF3vSClBfgD6X6hKXwjRN8m32ffhQQk+/MTfpEsAfVrJbrl
3/PPsg7z8HUCBeiN4vBwcGnNbuSa7pgH0eLJ3JS6ax44mBbs3LxJJcsAHnckpPuL5Xf/CGJLzj3Q
4V8pSyMHMeQLP7Nsp02XrbaIMjd/lE02rfdZtlVEk824pPP6uEmhT6VNn+HJO+z4gGSTQCZ1Zgq0
fK5ZTqKBdWR9UWf2MH35J4k3dLH+nUNdqhYLpUK1mE/S4m8U+Plkdxzsxxm6T8Q2Sb2KHtKoN7gX
oVoHh2zFmEDGgE9hOiNpJoj3gLmBUrsEwbav1Z6ZQwA1xDOiCoxCYitVISZQcCRuSAxLAy0lBU7b
hyJhN7F9C+TUt7qP7QjL9P+RCCXQLTaqrcrXFNHK9GncyF9Hzo5E68Vl8btVCuT/2b1C4vSNCsYW
nPt/MqwrhT8aQJqgp0nFtrTpbwZwss+NDtV50SeUa5VI5pwoFaFDz5xEBr+6JCtAS6WXPDlzXFzF
onJfSOuckK+aE02ZGfG7EfCf7frofwPWiFTEHT29NHY5WuboMvs4ebzginwNvRL93bC9oklg9mUP
RgkRqrsnRWQQqs0FQgSjNJRUk27/oW0WdDEIDNgPtnbQsysa1xVAVZXtVK9T8s0cLQyyKXip6ReT
QI7pruMleGKTGV6CjFPSZ5W6v5YZTHjbv4492owXRWbtz2kTOuYOL5QxrnODCwNcUz7KlmPr1/as
Fso1H2ogPOopWj7hQwWSSjm0u7IbCrKBbX1z5DCdUbLS+IvNq6Sw7rqDqI1/eppsavMHFZsEWsud
8a1iYMXL4a35KfscBg0EwNfczZqTuT2dGmXyHDviFGe6F+jFkLf6LHdCoz7fVugMIdT370ydGJMX
Pwzh3Zbi/Yii+aQl1ZiYo5salD2DcbJIrfTbpDaus4jJ0ppb1ZzrbJRnOEIUtGDXfWnxl9S47XCF
KqAJs2dyeFgG+bumd/UbLBxchfI/DUQoGgx5o+hNZoyXaxGQgJPJ/Ik8QU+bBS4QxZHvECUUH25Y
RSfpwV22DHoX+WShh1RVxbURcX8RcLHo+iQzYxxY+rTJ46ynaIUsJG6pe4J0OGxWw82a7HLC28xM
OUUzVjkIHeJVMlF3VxsmNpblrfDmfJJRUX0jRUfCbvpyWtchUX1uafxFny3vJZo6TZ5PwKpFjCcW
N7k60RDJtkkhzXs9v2alU1kBdWRSm3Zo9XM1pUR5QiY4d6vpPbTwsnA1Zf7wHW7nFlusyV42S1dS
LNxaZ/S811XEl8LHWmypWnSoxs1+z1/iP+KWUr6oY9qnqLBya0mhf/JS/KR/DS+2A91DN21VmqyT
cruweLLfs179FYc3+Jy5b7q+ZP5qFXhcjqpYUrE9Q4l4RxrbGvglRczxYEsOgRvK+NmC0fK7KZIV
DEb0uAy7U4zKgKyBe6Fa7yJhFNcxhNmzhB8Z+CVyYiV6TALxrmnNZXsvcSIP4hoA2bL1Z4EULWBU
0KzR5VJrz5VHsoJUo28zrWLWwtyGazRhIpizLTfGIVkYVwxrvlDroxEJU6ZL+nlf26C+yLLa0eSS
XDBL36IOs4KgyaBMpj3MJUohThrkFqF05lHGV+FEoT9V8gctEiijGhkhb/rQyd+QuH6BygZLNcUh
rNzsGiJr07atNyP9cQQLgSRl/uI8pCv0qLapm7VcfgkiJ8EZQC/2NsBFiP6SD4lIISS3jtrfxOIh
pjp3qjcGssoUK5NthJ2wV8mrUJsyBb/tkL0Uz1WWctzrZ+jV+BE7dKk+vCQeNfAHE8L9oF2G3OPj
VXkcVH6OW/5TCWnRLNJLXE9KiNWvyyuUc0PPIEPbAA5Nt1GyYcx/OD7H2v34YtZJr4JQG13PIGKe
SdMMaHBm6ib6ZfcnKJ8GjaJWtKni19F1mjB5+p0Uq7l6EtvXzy6AiOKocdVisGjP0qlm96rYiIJp
KlBSNQMGP02Q+AyNcSAAiomLNp0BGiYP5jiWtXzd+sLyx55+1dwFnt4jdM99bYZwb+Wehz/nGy4T
qHaLT+Dxlw1031dE3LrlIu16l85pnQjlkFA2usrDFpUhSick3cMKIBkpH/x0n5AAms9ZyUt/ili1
V83wNk/URnNU/8k696rFABOetaeXMuR3AAi0gBOvmdMxBR+WvkALGPewH/nwawQ+TSmVQADFGkT6
hAm3aCtPgqyxLdFidwNzWRXaqglv5K6FeM6dLarqYFHMMi6Ls4YpIkdZ/EgwYGnQYeLCxmFnup44
Qa1kXQBMODFF/UX5AVKbPZNupt8ShNMU+Ao1FODvlRBAKQqUAGbrfCU4aAscL5J7DO3uBfwn6Fpw
AEAazoa7DQ81D4dehDCxIhYw6YBcTkq6jiEGAI6uvLkT9EfAI77tryykchb49My4CIyJqvpzrOsA
gRReE04dcAwnBbcJGCqEa/ZP9N+/sxBRXk0ut0T2c3itbqF+xesO5G05cVSBXA4bxkgIToRWHxWe
iUvYdeapk/b42UsSSCQ0If3gPKNZlmRllhugNnl2/E9jjSrjP2EulIFtGUhG+8ga0qV1hpyb1W7M
AREDvjlKthhQPlb9Gy77a/5tyf1LTPaUTkESs0zqyfXpUF8jBC2v10LhalPvWidHU6q/JfIhtzeH
8jH9kS9Q1YVKxW6JIU7JTFj2ZtDiQnM+m3FxHUJL6BAWceQN3M5VMBqe3FUb0yRegEZAMNmUifC8
/+yl5bRzovxMj/rcnWGD9vDJvJw3wswGQ4vi3s77sDyAmIyhhetcpM5AAUd+x1O3qs7wyqlNsLys
q5fvpJdzaJM+kUTZoOLUw56KTcklFcpaSB8bwmfPchlcIZU73yTea7F3nlfhJYCHGBSTqioNll4K
xMTbr6KNdvcoUbS8a5eJsvONya1KNYJfUIWpXqqwdoQf8wBki/YcErvF0EU+M2yhGgxTAmtMtF29
rFLUXGykT0Jl45YvsL0BYt1l3jq9p3r6icLWT9Jrp9rkdgMKqJJVxVRFe9cVuVs8ZJzzROrvyHXw
Zq6V96BA0qNIh4zHCgTSmtnShws4Qqab9qEriKgu8O4hD1KZp5vNkZsTtYzdbODfd2YcEGi2c+qW
gAI2oHqD19nrsHXqRoB0zIMQXLBw1VtQPad8uQwx1fBqxW8ETI+o5SjHrzGhTrxLvIXcDCSR1hFt
Yt4FfCmIF9KESMno1KV1YzOXptev0o+aPkbOBSA/nVnc1aDBlxE6bOFRyZKQd7VqoeAhlKUPLI63
4u1Uhgf3SWQu+sHWl+hQ4P12/BhcjDdpc6bFbAJtj25dEbqJEnyluFpROUY3y2P6iawlwTQBdZ2/
lM7Eanbu/Rc2UvhTMWUlzRdK1UqWFAvpb4HzoLI9J8O0un+YoeJ+fMvlL3Zf8w8II9T66BG4EAa1
xbYJaC98njVLw8aU/Mu8dn5dtf5eSpLP/6mSpJKWytUSpdD5ct7qwl9wmv1ws00Gx9z+gdIsXDS6
eevk6WptwOiWL0Yj0logf7WXaBio1jDpbAjWixe73rpd+qRMAm12ADr8fDKE+efQxahxmtCbSB7r
idyM76ZgPNC+xpdu227Zcf/KKnUSNG4Lbsbl7h7D4Ybrz8f77LFCdo5cAR6SfbZm+3r+2sDd0kqn
7+BVaPp4PbtMnhGFwoV3UlkVu/pSvTp8sci29JzgVjtXxIaPyHP8/TH+sZ68WqUOJ61k5Xyh+Fs9
+XZ6PlYHSXX3IMSVfsiLN+cr3LWDZJG/UPpijndkztSsrYKPsaK8ItLn9h8Np45WyF99n7D7+USs
ZtjXtjyhQaVduDlcbj81ABgQkvjg7jOQJ4vkx0QNuxtrlDBlrL8J0PYJoHnxPnlGacTexcRvjbBO
QmTw92eQz/4wr8WByvmSM7tc9O+/TKVqus2yQ79/fCBD5wLeT0E1aKUMYqDj7dKTZngioR3T3hKZ
mBlwDzaNcdpY1PrDeu7j1EgoWzye6jkoPMOLylXzHUJEs4DE246szfp+TbV4mYYD17lOv1ZfQaHr
bHu9dHmq0W+mcrd8Mh+mhJ6GX5fJTUE9Qjd4vSQ3Ll1ic6DifzrDSspbNFWkwMF5awpchrahpwtD
DMUXyg4v+kIwkzsEFcYmsstEAnhzV0fJ+lcPCzXJ/Ipnm37aOseeQ7Ebx4wZTYE9bphumf+7y8kw
Ny0ZY4mY34ubpTknUmbCjuxXAFyl7uJyd1t61wrKAyUrhLfD7CZJYtSuJTzdS26lVEE9mr8PdiFl
LH8D//JJOSlVy6ViSlnqb2O92hy3p8mocnwwniN2Q49SoWv5v9JAJ8xbM3bVD3PweTY48kZ1NL6a
f7+OUOj23+soZoVCKclKldJv15GVJot0fuI65NEKO4nnSyqSsmoYmULyV2iWIREJJhfOWOPCWJiM
TGkj/ymzClXEKGsRZG3k1jHiLNEUqoc8kNyT+inYIbQRl0hEXu/ouyTgeGQj29a1O2aPRB3cm7Jv
oCrdM4/dKknQicd/1QAiVPGHEaAykA0kSQql/xjuc7Iul8+Lw/FhjgaoYEogMgagtQytcdCTjGu1
6aBFqC5Ey44qvheBKxvy+WINGsuLNwpRbXcQy4c0a4+SPyJakkLQhccJDYRCHO/IwOvzHPXc4cw9
l9u5XqBYEXVSaYfhog2tnrRG3nR0MPaBvLAkqsLz93PWmuDnPhaWtLotPZSHWkKcRwhB+p2j66z+
XQ/bQG1C0xn3Dawi1CFDMxItXZUnTae7W+g4zkj8yv0Iic8Ry0mHQ9dRV9L+QHL+QqoTk+DL1m8q
F+IPdsvIcU4baxH4q+F30ZMA4JDbQxmLqjkRA1EsSnMg4ztBTFMJdUTUUJYO9QAByzeDKaDDbLiS
4aOFcDoOWuNvZqOOD5YkiY3JJR30hHGHiCiI4dEAVJBqKczXFHHSoutBWfRjNTEFVHhoBjKCZbMB
8YyZU5OvZI07iuzkboMQlz1YQAnNuJ7urfn7+/ILCPbvy+/XSfjbvncuLGaV1SR/BOGW3hplbwwU
NaPwgNjzBJdkfo4YHv18GnffiSVIlQheANwTdIAoU6LnmdjYgHSIuRQRN2BM1rWwnqz9lOqMf1my
tPQHJZR8sVrGFcvSJF8M7tov29Y6t0tX/WR3xAPyLo75mtSsE9/K7fer8L12xfUTClh+7GfuaKYf
c60ppONI0/J3bvAi0wlC+zH1KP5cDOI4e2auJIyQ+A8CsjL9Ig1hSYiljdLixDDZ8lRr+FXAUD1K
bWZ5PG4wKmeoeCH2A2IDwtAaDOr5Z99ZhHSv09FvrvDRLLsQRtcqztDyjfLT5lYNE5eXwloqP4sC
7n8E73pgBmvJZRCwNfCS1XIgynOxTZEChVlLrtMIk2CXi3ScvaTYr9O+Ql76rClUxX4ridtK3QxM
RqDAIJoMICGmoaexvvPBe5dWI6jjKVTV991Uy79K2/Rk2gPth2Gflcg+Kz8bA3ZTQ9Kf90w5ovGr
Ss/ANjzRDeRl1U/d+EkIAnFFMlQ4AR/whPlZyD9qpkRwbF0mN8RYXqhh+LluwCLrwgwO0EZ2Lccm
vujy2hWv8CXk5Us/44DObgJQoecxaitEbXWd3qxreAwIb/rdQB4JTtZ0hg9g88oll7PmQTsOC6I4
gYvtpMay5xeyPZw4IxqWahrsUiMsLT0TScyYZtR+pHWrVsfh03wFGrFsEIooXzdfOCJUks2NmczT
O8YrhFVTaIrUwrL6TN3pzFFNQ52S0gBBcHHMUqVsCrvIouxpZWJ9ormHFbC3/4vEY3nwSMKtDWqm
JuQdkEwIwo/SICfPrushNERdFlr1BUMiuBz7kcSq/X4ze9G7INFi15Up9QQH+upB4THF7Y1rM6Bw
vIujm87wlNWel1BtkDBV69DdWMDZ79WOtBdgTLWoJmlmknLCMfQUc6emVjgG/jPHaVjrlj0UMedS
OP3Jp3MiUOx/t6LUmw7pEk/CnRhOqimJyf2X55VP/pBazyeVSrlcLuKAFZLf1JMWu/WxWunnjg9W
YOZaEqr1ACyUciNPd3WXNt5ooUbQC3SUH9EVZ9ZLiUO2uGqyIgjKbrddy+lke25JjdlK2DcX+Z0A
vvmu+Ncyni27HM6wcD7f3xHw+TE9JKsbTFKahfOklQ/qZMJBjzTRsrdLBWjdcoodxfRJhyo9zc7w
G0xRCpLZEMu4zcSG/NWr9Viq+MejmgQd3Lt1kojDrnJMkwfrLo1XaBfc4WfyD1HuhvQG08P2Kxxn
Xctuxg+kLoO+1Qlc34IMazcmpDX7dk5hO+6O0XbOhSZcllaUm8eLRS13o8r7mLuYe74R7+eiczfp
R+FUCyEBWUNPkxbrIwA3PWApKesup4/pjZAD58F48MG9eU4fFkexLC6MBl9sjOTPseWKQorhjeQo
xw+WvFlyMkDImDeEDiwpDYXwZkk4+mxik5ky/3NTHEULrxZ934wchUplLnz1ZK6UCtQhvH09kMgh
Purj2XfG2eIfTKsM7quwbQroDxq8xiNa1ef4ZjcMfJvn68D4C2Md79HE63JPrUuhk76Eq6VShsNZ
XSYbIAzXsvujb7QUHh87I8YQmC/CJy3fmRUKRX7UyU4Bakwrjdu7T/rLPBhSeTWxWTUjxZm47n3N
7CLJXI637vq9U89e0/OH/OXwm6knWxm59ZGDZGpyEN7tAnF7dnN24DgGXgg3ohNmEVooagizmafo
FPflRfgG10meAShecgf+aMLYbHP24Sj45GIO2JqfqdpxfnZ4u+htnjj/4Doc0yIyJ7wfHNwXX3xP
/+7QoC/Q4H4tTMXHEheYVJkS1+n0HhFjeg0llknkWiOOyaPxmpwOTCPW9PB2+rAlX+2kikPobZVP
XO3pM6kfGjnW4rpL6t/yDueV7/ZKmPRT7sY14D/DWaeLXaHU/uf/YT27ERqy6jTpLJ6GD04ilzSf
x78tAxFBXfDdPFQP4TvM7JstjA0EJBxAOTgx/loFx19LLyxnjtA3+j+xy0duR1ySm9YdYm/HSWf3
KlKCuwajWKiV7qgwTk+XI/z2YTM/bLxc5qhM2rzP5o3y98X1Bw1WVxcHNPmq9eNntr4cP6EPn79H
HBR9IEmY5ukKdmcHJRAzcEsNqCY/2R/abF3uupBRY+Gfxl+lkEfO1xQQ38RLDNZl9fZpu4En0ide
FN1aX6U9lSdM7pioMJuhbr4JplAuFXq2FvBhRHumz/5enyYC7emJuiXBiVK78GpQpGO0xR0I8ND1
dozW3Em3ylDIlx6NuP4edyoLgdKsOasj5owztIepjYwLMRc6/DOpUjg+iqcaGC0C4db4wrybiIlI
hDjzMaDNwI+QemW/utOen0hW8gMIFG0ZKniHBE78TXz7J6VWuLx6I9PeopYKmH2V0pYIqFsIKGYM
oE7HTpNDPnFfBmg+e0M1ObfrMmhHxgno3YHDZM7KBgaSnU2qCpYEYi3NDemGANWXITL+8/rjGfzq
2SIVttKkeMzPxjyYOVYj+AK3uvzqRRbB2SW8TmHiLu+tkCndTCD2RobfhMng7Y7B/vef+Y70X7qa
0hDKvrN54sgz/+JscIaYE9m86CsLOpnoiVJPNCHvje89n/BDnEuUePJYGIKQVfBBK3CB08agnJ8A
zLlSdK04DilS624vrLGImmwxOC4/kKXhXMJbdEDiyNRbNqTMionrslAjDtMYTcqL3GMh5GFMSnU3
6BLy/Doihl6EF+Xo2z/Dop7djV7i9Icav+RuUtOEcFu891MvJN4pLZ7TEEb1PhvVE/w9USDCo4h4
1oCTVbikM8pjJb5DZYBHY7KIpskf9GdBI8gHa97SpJBFTMpORoZv8mw24sxM5ZFSOhtDjDmdxQYd
vetAvg9pK6nqh0tI5aaNlQfZ3i1uOS3lIZDGgd1MxDtj4LH3nOKOFfnEB1OoA5LP5sVcX3GNCchG
9OLshXGKCBri0F9nqEZQ94MXJcorbh6lJ61kk1ylIrI4sGAnWj0ENipvAEOG9J/HcpS8dOovKTzg
N6QJs0dg77eUv/kOgyBJAzSQDFlfF4jXL+k8/u89bD9dMBopb99sl8vIB6pkg5D5zvIxBnACoGBw
LRfa+iPFcncgBlBgcJ0PUqujBje+LuSg6UvpDQZE0CY44a8LgQwBPgIVHd82/i/9hOzMN7E3swRG
wgn8NqGMcXcDt+IaVKCrDI7/hE8hja0/dMNlO+klA1WiTy65XTqLqcxFy2asB+hA/a+eCakxnHYd
9O3HqTn4FBEwM7Sgugl3/nH0XD2CN1cff7AMucykmQcD3Q1Qo/c9xXCF0JcQP/A17mYhx2Rcb2XU
FozX2D4zbgBG5cHwG3/r71hCXF+krIsLOMRuxpZ55S/EgguNBJaM9AfcPaAci4iDEEnQIRBzi+X0
enyio77XT5ljLzQyELqkkV4eccJ1T0K/RjyhqAOBHsMrdBVQZ50ngCPYMrHoKqLSlinL0dMtcMeO
3tO4TcsCq2hk5AlhiAiTC7+SBxVBJdj1B+DjMaR7S71NPeYo45biAYEDHa0ZqGnWm3VP7AxOvIhS
009JHE1bt4MyoF3rw2AYhCDcmb7+HLSzMNO3gK3K+Nl+/Az6w/vZLEwxKsBk1sako6GoiHaR35jA
TFmhniwW2v4st6U+xc3XbSCabXeshBQr1WDsVdp4ix4mlykjoD+qrwBjiVTWF1W0qgaB4cAuvABi
zFgag9flV7umWXETTbnECzcJtwnkI6lDqzyag3azX2QkYbQX2BHCZeG3aCZXtz8BubRe/Hqk5weX
yoWO2qsXRGAJ/WUusJNBHCPcZqv0s0WeIa12YIvL+x5wSm9w+bTC2gMltI9PU7jb0577hBWaK/LD
63utO3UvHJENj+dnPQs1JKSXzSQXuKUNg5l2bBSUSS9a7LGKMytLQzpEW2hqoXJHIhcXKEBPe8pz
Zu1uQuc9YQ1v3lvWEtkYSJ4FxTF2CNJc+TIDXL6xTJtMMM+Mvjt0jeCXYqqWJHvN6KLjcXWonczu
qpTKhKodEgJjrk2Zhgw75V2BZ3C99kxSIG7JX70D63OUPEg7tkfa0QJH4i5lKK1i40g6IU8GcAH6
YaLaDL4p9vAswpYlTDptnL4UAT7851f31TF9YqyI3Xzzd2MAFwoUeI7D1v8j7MyWG0eaJf0qx849
bQjuHJuZi0yA4A6Corjd0ERJBLjv69PP50D1+aury7qaTZVEUSCQyIyM8PDwOAJDssGR+7+3ycBD
+uLElJwvcyoT7gLZfxryNBK1CanZ6fVC7UReXlNZyI1ORHUyf5Xz3Btx/T8UAzbynjjK6uMj5fNL
UmOj9H55obY5IhOk1TQsU/LmuZYg3VOoS9XpkzNPeGPyV1VeJQ9HtY4IK/Svba0MTRLmLG1odLpH
6AUO/MgEGodNxl2lfzfLSMmxUqBu7mXa3Ggtc7dYAKvFapF9238KsRf/WlXzavt25Culg6zxaijo
UhcqOvWFapoNHkZa0ZoWVFQx4cq9I12F5Sej7phVWxZbD1WlSu6MTuEj0U61E+S/nn/IChXKv4VI
KoVivpIr5grVRC3yJ0w3Kq6f+aiUewwkwSODL7o09GGCTQij4hZcm+fmFrt+WQH3XiaFzhkoRVfA
RlOfvctiqkzk6UuGSsiQth1BVMKRisA6AnwkfES2hyuGd9DaF9mGtGcQ7FkWdWs1+guRBASFIA/V
1S90Ku95GpnLaWB7iBtVxoeieGVolCWFrtBeU85IJ3DeQD5h05ZyTI5fiiMrVjXB8Ym/0bf6gS1V
rcp1QAlN0RCc7UJ9AXQ4va5nytnUxkUzGO3CxHfgCE9PmAO6RO+l90pHh1eSOMWThBwo9tI+JRLR
DQnDCEYnzGY2FQ2oNvXtQipTs85p/GyuRSkXDK4kky42bmhXFjSl9BPZ0YThDWaAcT61XyKk8yAl
TFT7qmHia5m8FTyUHcq3LCa8gbQ640Wx6RHnzBRoalYA50wrJmLPZtFHcLxuHnlUbQJpVZ+WRxlf
SJ6UFAI281Pr1Re9TGoCWexsmQUozq4QwIqHEnBLRWtbFnJqE+VxyUt7NOWvpeCtzJ58/dSBVSJM
r5wpnRUdRjBtunMh08J2KjubpA0xl2rIlnA5cK4pQ0ZgNIJEoYJV5UbU/PxClCe+Ib6oAPHER09U
MLDR24S3p6jhL1GY9SCNjpTsOuLRSrRLhc+FPWGTLIM8+bJP6zpFOnrqqtJ0uOyzDPb9Myni/MFG
o95Udl3SH9oLlYOW66us5xUWpsILQlxdD5q57OgisJ0QR8MDQFpn2Y4QoqAsVhuGtkg6vPGL/DRq
RFTM3prqM1d+n9XUgqzUziH4J5dBpD6HAlkNpIwQWxJRB83CCFfOf0hW/VYp28n+ZBWU1P7JKpwz
mW3+vCkpW6W1pDqEQkhjJVYWsEP7bodX1lQxwE7huMJL3jOfdz+q7hNogtWFdnayEgVWaO2yRKW6
pgVWCEth5g0vTETrciDMhiYeygNpSSgkyOICl8JKuEZGUsBbgpzImdRPwlbEJRAclzZXTrkiFR/q
snw7/hHSk/ZiEMhwqCuuKHtbn+oZiIh7UAA4cMwFbUKpKkNhfG0rCqgShCkMP7c1T5bbRL6EYPEw
yLFpaLJIaEjhoGaxomMF5PJJ5PhJhkjdeKW2oPWwpP6aKQSPAudGLqCchCttUNZt+I3NaufV3LPJ
qBLWacZdMZ/TuE/+Vap8oqgw697/cJdzKqr5NSX5803+hdC0WlaO+deu+Bjg70PHSLNlYq3OXKer
mFHNkrcuRQL0FFO2AKIQBvzfE6O5/O/S8wXqfpxquZp3iomk909zbbs/56Nr/vgYpGKFWMOpaFR6
SB2RoKrhBEor6tUnll6/0US5wOWsTFHuBJmTc690veylQDJhnkw03klSlGyxgpk4seiOq9abgEe2
QNs+JdUe9RgZ7V2t2kp02X80495QQSUOqELnMktV91fWS+G35o44vJckdQZeRIYN7qpC4QOiBBID
EjVaT/jXMFzVf/fHA1a1GNYCm9Y+yJTSbVrgBRjOMh1iI8ssSHxLhiaij7NMhayJ/t2OVXqferWy
coIi0qdIJMXEc0x/1uxM/GRiXwFG8illMvCoVWbMLc3+YGGQkIG89oTrr/1ZIVyxcZtsilYRrbZz
ZZUVwyrbo69KVmk7gEJz89J6DmeiEFcvvnqiVSDWxq6fylL++5QpK1f+68T9ecb8QgusRM9qeekw
Y6QJLGcpVe/Tlix4XCGe8jCEmWTVIeBNVe94QBE/FZTBHoMeKGmpu1hqLL+FCKZJ0SysXHYn7oDG
rMwIJknnH6kzIQFirlCgAp+4zEAgCC6IQL1zEqngH/Hvv19w7rfknYJTyFedciFbyZV/UbHeRaXN
yqnslXknYAYrIb+AskjWO8EkpLEDlEE9kkISAuw8VVnKUkW8RxkqOQqV5hbijjjaN1BQJYRFQ0HO
DZRGRHU99RCqs6Zbx4l3QVCpNPgiGFQxaqIBg7PbuswArm5M6WhvZ70Y+rTI3kTCTZpQkx9fUjkg
Ep8aWJ9DsWtUJ5pk5BMFGbnJR784lzzMnl58Tb6kkbRqirOTtLggLQTQAhHJnOmf3KYTbHG5ALoA
scH1/QH92xw7IT0qk1J07gghvG6SiCmqEJMeLbcMfiyGTMG8JHHV7bF4J+erlPAhPNGxHvxnz4FO
NF5SClhRqB7H4BLq8LTTpF9gUnYfU1LMr614JqrrF81SkYeqKWknSS3ljlduHEqQkkSBJI6rdm6c
SU/ZUuU8lflMMRRBYRmyCMqsVZLvZMR2RARysRUP4DhT3kTCmK/q66nP3PN5alupyylzvDN9niT/
CJDZyI1OXISEbp/Mz3+fk87vajadIvOxnK0Wi9V89pftY73Pn07Vu6NWBdquK9PUc9YKjCnLZ5tG
vlS0xtS3xsOdyhGXry1brdwSeT5t6ErNvCAtsmO/lBi8kcPQq8ocifijkiNVC6rdp3gdYjJEeEFi
v16ydo+lFOqvGSu/UCsZQmyoVSwLKnqdbKFWsnzeCkg48aMcYG30Cqb1crrYBQiLLKCNXKr12u4F
Dwr9V4zrgM5mIbI5uuvMmxNVzVr9fxjdbPV3ZJufd2cZwZ+2xd3pllll1tnHoNDR/IAyRGgCTEpR
WfGzSjoxletTuKDYRgOdstaELm5U9qp9kpTmAW5pCX9L7plGUvnEE3Kg7JMcUqrXimTA6ng7QqEN
8DhcO4cDKCDRkfM1EbiyrOI95nLXQqYFV2e3qKI2Mqsj/iUfV7ZU+6HoKiqMetAlPGnlhikQzeaO
LK0QeakknRUr0wZbheRivmjfzXaK6FRKFQeIkCgInQtWKvwyyPH6rtSNCf1SIFJsYZLhOvfDGAcV
xJNYi+ynqFRCCku84X7iEqTgfm+KYHCm3BesEwKAvFjpFK67Tk2c46he5jkjWykqqzL5qrMEGFzM
3o/wHYBN3zdEZBoK+cBp9EiEiO9JhMjr8kJV1VXA4JVF/cZeRk2p51dPJJZILSVlMVsixCXp1iR3
CHNcSr7LocBHTimRtoJ0jE+tuP8KNV/V7FVZLzfU5gvxfy6SRplSyaRAUtXvCu4KowNbedxUteUT
uyAKt6ojYXlAdL2yJ8l9UngvarPiT0XQWojyttNEr5KPmlt/YaZKRKaOtv69w3AXqyvrM5gE2YDI
U2He4nNpYFBwdO+4ULl3dSOKJLffQUOJartU1n/ZLCf6jhK0VRpUBiOp9E2OKgRZFk7ehez2rjPr
ys9QiQJ+x2A3xsQks5MULYlcpbAR10shXHEJn81oKI9DE5lJ296Nq3h8qp8XbwUOIgdV347yVxrH
Su6LGtqxMIN00RwXWi/4PnQxTfENeY4ckQKDpGWH3CIQ96Kk/SdVBjlXp68mW0hHaslyOpjc9Ssw
Ltx/twrzn9AVXzohTLFPiZ0lq5XHs1b9k0xUEXcOCX+6cK8by5vJdLBVP3w9pUF5E5ubDhAdzRrd
t7VPYR/bXQ/ZRY5IIk0Yo9IvMnp5av1URnRrVq5JvVnUuPGWNGxMnVNtnAe2T2DrJKRUXCRi6IzD
KErVweR/ZoZXIO4HKMCNbRowQRstv1PD8VShrtwpDDIfBKrevUdVGVC4NAFVX3RrzmqIYyWxj/ij
cbcQqM267PClKQRcn5ZtOJBTy3hh2s7zXZ26SK4FEV0TqpvydbOvTLfUa1TcapeCzMSq4DQvOzfk
5/JsBTTFgbrnuBUmBb4ObJPzUBuH8u7IuL3daidXAFIBkWHda5k5mTWEkDtHNAKoork2l+AyD9Lf
1N+XOk8mOJECSYUkDwOmxc+hE4DNpQEIaA6tdcV7KnXVU5E1hRMKfZxpphyMRIef6geLL9zVQk4n
NVXSbOAs756cZkknp8p2WTr26nVRokSHkqlXNgzCRKCO4cpYa5xA0hn9pMaO8rkcbeZ1R/kNzdmB
zFRMB9LwnBwkb8Z3uq9ymUQNVCrwdDFiEeq258ldXOq5RgmR3ZLqRXVXZwIduBuwi90cPrBIwmk8
EkHU27Q0jyTmxlQjQAXDQBhOe+sWyGLJPFOAKxWvQnAGy9FrQkkdv3cx5898h0lIoZmiXwU0wkyK
03NNG7cmiiTARJlcN5J2pGIe64dqJ18kdlZ/cT2Eflw/oSp/SoWOHMOnksVREnyrumvnnYGnJael
VPVjIYwkrYfTxi9Imh2+qQz8TrzgJJWiREqV91H2BhItRDrlDp8DlbzRpJ1QS9CS8q0OglzyBACs
CAcetF4sAPDSkx2QjSwwe+Lm47ZQPlgh1s1X0VtBwAAhmaAESVYKBedT2o/uEdBBILv8tz0QggI0
wU/k4UlSKEFRJdesHkZK99zCO5g3RybJQTcd/s1SFXYDhJP3ua3dA0nYCN27k+p4kRiJ+/JvDvRa
E5PgDMKgNIvQLqU1osG5vetXm3E9qV0DaFsOBLtJgUxnoq+Yo2axueuCtw8SDnXtRemQdpgUUkwr
+kmUqRGyfog72mf/3RFK6oF+jfV+doMqf3eD1tfz65AvFiDvt2VgJcuXeA/4EK+6lPPkQyicLhA/
S9vzxaDGiGmlUgT3hKiptiNSjrkSn/77+dFH6Hf4RbaKdE+W+gKnVPqFZJidVTf7ZZxXbCZQm44k
GBQgFbZI8okkX7UPDQX1p9tO+jb5bXrKT153nwvkXj0xuasNB1lJUQuVL+3k3cySZr4SlKyQMpLW
Y5l5iV/K3Sw2K6YCP0e5DbjHmqSStdUaFYIQNdTyRUk8WW6WurYSpRkpz+/NH/TdyXbSXqTFmoSG
IkRt155G06FBkAoJLq3dvDTQXwuXECacWgUtZT2F6wphqARCdPW9ikWEhd35TVJYhFUQH0AxdeRv
RoKV0jZIwkf1uiyLzpXS7/GsATqH2nmeS49wlAgMJBktfF0eg8p5hexhIWXPFUPgxfp0biG4IGEB
l/yj0CSXKUzx+oRPWQrzbAXynuXxSFAFTwtmrKoPZOcb2v+lzBJDTwfrJ7cQKtOdim5o61gvrrF1
U/0XPCa1gJFTnA/4dtN4faa+kEIf6kPkPuE06Rt565x8yrUTcfK5ED8t4WA+F6Lh6fJELVP+VaJU
B/YPPAy8q3yQT6BWhU7y7XXm8s/kgJaUBoBxWR7rL/f0HbgvdDGCW5U+0BjpWX0rhHGjNCVLAvMT
Hyl14HQInazOE/UWRZoXhB82PVijpBmOQ5iMaW8bMDbGWZOVnZQ0jNQfEN3WtalODWEdcisaQt2M
/UKC4JfPEvIknDHXLncqUbHRN/KnRfiTlyx4lpQKDy6GgEO3dsXZKany2KB/I2pIiZhHqi8peKfr
UxdN3TLhzvpZfqwQZQr1WGbcU8HQ6a+SE0gOwqCQ79FXodaSxUGTA9mMjtadnge0fpLvGA6Bh+PX
WHdIM0g+fZIaT7ibInjKcVWNbIo7p181qk8GAABcU9IJVm1FJPKTFT6I7qLZe+WO67ITYi2HUTJH
B9fcXC7kaqT5MPFGYq5KV+sETxB2Obfqi8J0lrvOqeHsJko56fnrhBT7Vaaas2qwpbIbcTmE2kmk
Rm6sRlNuxgHWuNi6ylYlwj144vLrNYuPhEbSXldodIEQmkeiRsX0apcNjQoSDzRRbiArjOuI+lBW
NUYiM6fUU4JKotK+QqIEnOe6N4yvHLEnYqUxwZMuAbsXStBG/AMuJ+qSDNMUkVwKvF2mmtwzFiNk
FvwxnZzzpgGJRlW65In6glcu0ypYN4cjxZJszz6y4ZnRhIfCZ2qG6FOSJKXGARTlMnEQTM3g8TEe
4ytS9hVmq7w60WEQU4oxI5rAunlULvGU2ramms5ihaWQ4qpuB5ECw51MPtIfJeJSHXjXVroy53M9
aYaQdieak4VwJUkpHQMkO7k0FgUj/aiaJP7W1ZdZ8UsVN1UgcmrmQT3F1o2v3rJbDmS5SHl8yFjJ
/AlSAfyG+6MoTieqU9Bd1onoVOJKvUD4sutdSePD8WrvZiZCCnXbe+QBmOJLZ2nK5c4ZslRUmz2R
RGzuYZkv3fvZXAn1b7awMRGet9mWW+sljFjY8W0F6NuXoeBzoA7WOUm/EG5nvVlT8TNJhH65tq4v
65fevUsfN+REiiO1nU28dVcouxRUtG9vUVBhqxEqqNZswsOF6cnZlSJIShpNiVrKdwl8FxlDIghK
Vr4E3PJUTSqCE2wqql3RQxuVcinb3hJRiLX9XBYthEAcU/zWE1nKzNS73d1MEcYHxYnifJyXpu0Z
52nvV+8zwTM4jeWRbhT5IzUCxzqNHPI0oQMvHH9SjlWeslWgoo7OScGULra/MQ2nbBCFQWvNi92t
jYO97W/9RgxbrnKlZ0bPWVkTuzMXT5yqPX81X17cZ94Uu2s/A/3UjV1TXNmK+x11+qvRc0nZRo+e
fffM9818V5athwFovdVucW2V/ajePvfICG8/js4bRyv0wGGzK/80WjneNddtV9ortGpof1xARbWH
SET1bSRqS3tjJhevElxmPf8TGgqbqXni4H1KO/FlTTm2uat9Le4ukrXWPINy1uyCgQN6TuzYvDSX
A68cVkOYMriqJ1NcnNt59Aq2PZNpNrvXr+qQsArJ05x5vsEZMYUb6qfHXtb9sPf2R1yf7c2xkT/y
A2N+dpEDruyo2L40WSrUDOCklO87s9nHZGdeldoNakCmRTPbwePVIWeGOrlYlZPNKJs3h9Z65e5W
9oraTfbj/KjdNu5xvDEGwoZdSXcYHu+s9xht3MiLzOpIYp4KK3Iu98mBOvq1uWdQyXmsbH5rKGZy
+r1z3ka9G3ReyepQMu1YvKa83XQneb5/snUYW6LE/OZumhhkvzhwGq1TbWuqObs2mXLwyraKlLS6
23kla0tVt9J3nyakVM+tZ9xMb2bzvXMd8bKqS/OyCzm9g8UxNSvzjuO+Me3J/bNqmVaZrHdfmf6z
t4wgf1JNtjKmWHVfD69kdmUXLrZ7Pbkl3D9YQSf3Rgw1khaOP8KngvsSxkvLTcIdtloLiCBnJ7H7
PTj7xfbLlaIb5puUKzT6fu1odi6lumj+HL8rd/Mwg8jLZw39vuarnA0y86U3L7wXPHLWtWCQd1c7
cxvV8t2ShP+JQh/8fe3aj1dmfrl4Ty9nD4OXS+phSTVFrtm6te9+bIsKQdfhMoy8zcHdW9z3TnB/
z9ePll9WzHw13oLE3Xole+2v8iYi+dA89ikLvLDfXNiFiu2qvfdKG3t1s5+zNwRB0YPam83Tu5jr
eJazcaG2imvRxT093WfkPj+zERyGu/tJwSzh5t48LDQr6TtPVh9xv/Bo3d2oUq+gD3AADR3C/LLe
pBC7lfHMPI6WaXqDvB168GJHt1fjubHrtrm6ORQdSMpe7OzsXpHJPcfIfhNyd0zhq4zaEirVo4cl
bfERd6/u7mNS9Y3DokKJgNixjRiDhWJsezD7arfhk2/3Xw7LCPfQlTNvr5valZsqav2+bSCQowxE
R48Q1eZ8+LDVTqZTCs7urF6JkQLAgiEc+LKrjwptfV/N4x4CH+ykja3gB8Pu9I7u6mPz4e0+vPUM
VrrxOBOvYibO0V4b5Cty5hZmXVRSbli6MoHnutd9DcG7ObnHh+N9RJMSgoTmgroQ5wljA+8XJPzY
U3R6hFrm8K+i2du7eFnEpG75e+8+ug45EQk3q/WB0uzidGVrs899T50lL/ZM5EqPyOQdWTSToZsF
ezjWao254ZgbMiiQlHVEci2nsED0iafcUCE5OY9OPBU4vEGqWECxciHXNwkYpYQ/RdJx/dG98gnS
f8hRvyc1y1ydJ1G84z3dAnEySs5E1KoyvBE7i1mhM9Ux9B7pwihLQI9h2PNHoImEQw9JEIBCW5Q4
fOItSqyIksZ6IVFRF2lDWJsKFRRJKZ56oOlFIhjMJtn8vgFKp5vaJSBNBnC4bipjyQJLaoHVoZQu
UcJ2RspSK/WhbRKmGU+puKkrn4pRl95DxeRSWBJQJ9qBwBnBMArFSAdTXEYiI63sfoRiWRanyiGr
TlUCQUgm8Guc2B+5EoEugj4cH5IC/ETxHESZEztyT55ZPESxETVAueTmiTtdGWmQVYgNW9pV3kwT
4eTn6mIM6ZGFSMvXeppLI+yZbuG1rhHmUEKrVN+62UTX+gLvdTb6n34ZTIP0UyjKtEh1eIroxc7V
X53I4wmPldL3iePkkiPotQOJugwWnzQCh23dWxI8ySZiwJcOfxootfCE6qtE+EEsh3fmEanB07f+
WO8WCVWHZraTLJSgSjo3t26B5k5MTvFxtQCUUlKvEI3yHsxMEbGcGL5HPEiFpSem57WhtJEWQqF2
b6tQlddYREoWSgeJpZM0adjBHBSQryvNJoCLWOnKP6OITS2pquWFLaqRp9CXck81+MrAr3hNXC0B
6gkKCThZSkVx+X2i9pjQtIWMC2AXOpGC2/kGzF8xDrekGZTl18tpBeexTgZiz053AjKVL66HAgoh
KpmkIeh6lLw9wTt1DgpD9Bk6j/RrhtCE3gR3o18JbNe/KXoaE/c8ecqDVRSsDKaY63KxFQBIhJCY
k6/yco8C94ltNh21cgNmJSEiQfE0LS9evo6PV43LXZjq/SrxrzZO/q1Dvg47IfEbSYGoLFeDyDAS
1glnUXG2qq4fNEO6AIPscFfTVlqbml4XUVvUEp2JWn4XEdX86zJXJBrUrDOFehXLiQgh5qY4NKq0
rbxDoaxFC12nqJJH8ej5TrrSDBKxif4VYVI5XiUrEKbktksXXktAE0cUNVkglc0IQBE2Kq+4/C7V
tIMXz8u0DKZdaQL2JuwQZDQTZdOUtFEd6JBVVTGo0AFxdD55g86k7gapEqZQ9Ut3ZEe0qPMU2g19
s/nsH1uuKmQ0a/QGbhZBo2Ilvk4FcSnc5HJdfq3JmI5tFWKmqCGqW1D4pplVbNA/uCB1UnileqMm
nj5e36n3i5Lj/47VVX/HG/lZg+EXVtv+etyWb1c0GA5jBUoSJFBUJpgnTcKlXzV1BHEotldImiAU
fHdzTOld87OEGq3SCZS2Ml8qRC0pC7Dgql0GpEuqfkjaNNffKPaJRpGQe1T6xh0DpNPdknmVUX0s
RH4UEa0MSVCYte6n7mNa/CLazoplpnpqffKfGMDOP7SIyghaoWuVK1UcvkkG7ac88/myel5nz9V+
sBtcO9G7Y6Lw1V15cRjVKJC//gHP/accjj6uih5OrlTUp/2ClmbKm8rqeoj2oKUwCt+Oi+hslv3C
9FU1kAGPZ3MLomnUKQSb1mk4q5qYVzYGfS+q2E9NUPA/TArnH3n2v59QJft3gPlwnZUv0ZYTgmmx
NJnP1SDzFg9OX8V6/La0NzZ+XCbQ1U1327sPsn8g4f1jSpZpS48oELr/pXIJEvbfP31fva+vUfZ8
HBwGJPlywcWP3srtf5/3v/+MaqmQzcIhKhd/ucJCcb1x8tX9cZCd3nqQ1Uiy7MI/31itnr8h9WWm
USmfd8rlvJPPF37hKB0v8f1cvG6vg+HeTPmf5829erfGuVtpFux6a45m30Qe1t38eKzcpbeqwR7K
GtRZV7UHAfLe7u3ZVGnfPh7i8bpfX/ne190M9dfzYDA/2qPd1NYhuIHhprj3zs5dJQ/95db2Pnu9
Xsn9Dvj4VtHQB8JuzZgm1PbmZm3VzAffk50ZbUyPsLo/GDRQpm1PHDvRq9ca0VXy4KdJt+17fvth
S2bCf45tdru0J+LRG/Hbk3nPmdhs3fe3VkfX22oVydObVms8Lptxrnlxpzd3PB63Wl/dtg73dCnZ
4JuKGU32vHLxvN0021q7BxyDe7A1IheMx195xLpeomk79j3nfny026P29S1XMa+1C+mIoHHxxZZg
wquGRddI2wsucM+gfbXCcz2kmZqtQC2S/jHRrfnDfPpHxiO506VyMV/OFp3Kr8yfWfZReG3Pm+sg
zyeWk08/mjOPDTfiaBHLnbmgOwb5TyswpDK5zWM3wy8QHiDi/qw0vn2vPfmYfHTf355msVjQjYaY
uL7Yde4M6iI2qmwk12QWrSEXGeII1cPhyR2ubKb9pwv6jQ3Q1P3PBf3CtXEexfM53jJ1QRRtY+W+
TD9idnz3qB4w9bfIDeM/jWFSWPHP5fKfz/wlsVV+PS7RMrO/Dtbcwsvn3Y4lpzCdOkaUOgALb28H
SxNMWTWmwwzemtaQlbCxUe1uFsvgYMN6GK5sGC7elsyhr5U9ua1GpIH3Y3cwCIIgY4KnR3x/Zu2U
NWE0Ozkca2kuseadyxoSN89qXgMxuZHp9wf9ORFkcmc1u3I+U/hp3g429mKGY3FPbhbqyv6sZOQe
vczKdea690ctffDFLSfd4po6WV6aD+JAgNiAFZtvJauet045kXT6ToP5vgnhqLNtqt3F0SJObF+0
LNCd0AmCOMIxujVzRLORMNGbSzc6oFitmTHzg0Ohrm5qa5vpr4LYLiOTyaMQz5dQAuOMGa0DjDs8
uK1x1QSBozsM9mO+v78jE8wzDNCLkVvV9rARyTF2NsG1oMtqbQJpQYMqdiZGK55w27w3P5i8E9S4
zMTnSBGQCW8+d2SKdNiH5JeNPyoAsZkRGnzdtW0fiP4PRNFP90bwXeGPR2vr9wcq57h7KusAHTPT
ftv3ezO3748mHx8H0273fJ0iCT7OtjfyJ+1Jd1KSDcOKffPp/WD8tOPptMMl9L57vVF7M8x0RvTm
TOyCTN/TFs14bVq12Ep1zwaNgU7y+3tv8sldGI5j030bDpF1K94EAQ0yhtlYNtdwV/O/+4255gp/
pCmiWyhD3NeZtP02V/rd7/eTudfYuESz1dbc4YY4GlJ3kIzQN0DmzXwyVMxGTWrOh/pV72tmv7Zm
2jkzig9uPG9gTZR7X+LZvmoPHP4yx9cfzmM7P9vB0Z6tJtuK3eLI2MCGQXB8sGsVOzdQu/cmljlX
z7Vy2Fb/wa8bK6YNng1PlhdT7WW+/R4Q0hLjXkmgPgF+r+RRAiUqMbTQHvjudjKjsztqn7ck2Le9
/dfHvndC8JSo7tiL68gr2k7rK/zIN9uAKBCn3ysYuunSMYSlhHczu/hqDdfm7DVftvvwZiZrcnOa
kzTO3tm7MI/P3rg1DBfhu4cKgDkMK+DvJgJ4f7gd7um4o/sWhq0mGrUfAIUrbFKsubMzD39n3aJp
Ld6a3Yp5W3kZF+C1XiDELrROnYM9+BiIr3BnMbCxeXuDPuQ3pXufa+3swVaj+hNeZNa4i6Y9qckK
cGQrCjAUVzZObMWRtVI2nRbr6Avjs6i/cZhFnc3nK2R7HbZ4Ubb7iV1SzXTGrfKI3HJjZsOv4X//
1//6f//n8/G/o+99LzWO/7W7MorL3eX8f/+7+KeN5xfnMV/elHeZFXY6bpNYQZ6eDCvTaxBMp8Hy
HfJTO2NHPZbGyPe58X0muO+P2Gq9nWmyrWAq2Ufewre74bzvprl0tZr//SzzKHn+1hX6H9vu/OJx
VWFqR0+dZwtLy0TXHfzqBCXmLZYHB4Y1FCwxOUGY3BjGlLNbsxUyfqSEg+l8wHo/2gEwqYmmD96v
5bT2mP3zwAGtdWRxvvu+742+17bXxqkAcuwlNrUjQwKW491RCp2yapN39rAbLxxaYYQ7rIrvf+Nw
BfRbZ8lh9TzZPzacgNGUPzM9m9qZMaw3gsE0OBroA7OeY9LNQibiGxvVl2U6YrV0nXrg+wyHLVTc
Eo2h3OI+fDTmuFlLz5d9YEejN54JuA78/r8eHmeIGdvKlA6StywB7DFCWy6fBewN+NMMo8GehHPD
VPwaDq92OMbVxO4xSQ9sZlwoW4dHUqhqWYNY4K2VvWyPJpMeNoLL4zLkKY1P7vjs4d+b3sb4/bPJ
cP6PF7hbwXzibfkXXvUH85x3NiVO16ze2JDqjmlgSfadVBkk5jWYjs0NW8aWHE7M1mD9jNd/YaZW
XOGL7bXwPucz+Z8T3ZuLW0MiRfj5EkbsYM7IVfnkMcM9HodcVqulTfNq+fK0rRYe8MzbWOYqX5hD
LVIW5BnurGT2WFJznm6h25fry2TvJ/cvZsetVcsmKpBYWR+ZOHFt9kUfJwNYaAZ6DwZ4nncrwxis
fd3N004tL0WoUnNAI6dkps0JhTgz+eFQF+wVSwWqTuFX2eRK7oqzrtNxA3txNKf3kz1xGlBRD3ZB
2iB8zrcZW8iaQydrMo1lsKyYw/vB5rImjmy4sfh7/Fdu4Eg8fzzQIXZXoUuPp5kXRu6SrIkakmCO
DM/Rc5SbZ3pyf0mbuF+0BNE8yLiLpRsu3TWOY53jhkOmReIOYLKYwQE5TpwZzYVGMJdNu9a/IhfL
9cUwX71O7dGIv2ZhBxzHcMVLT/6WHNqnvdVarVCmdmXA5cz7u+zeIlxwG+h+zghWTdTKmAHDzsgO
AuambtcwzHkNDTGrO10QW+1zX8NQV7ogPOiMg4LVDb9wCzsPd9oK6wuM0wcl+Fh12XbeGIZc3xcH
vNqvE5sEhvjH+mLqvhIvWrvpxXze2P61zzPLGkyBb4zhXx88LLocgalzNZz2HRdAQI1cgTKLIGfh
dBMRofBD6KCrvnGPt0PyaGy6d0t6snkneHCCInvUg9eedkEQw83koa9PvJmP97fFWyVsPdxtt8Pi
L7Knr83wrb6z7BIMyBXvK2Ram5B9Q3gTTfrQvTPTKp/IzFa8wv7Ip9nXWI5KlqRRlq+K1RhdrABj
meOFp4UhUpMjPAy/FmGLxb/ujrOWW10L5gHuU2eMcpaLRRjMZfM0PgzPmZvamRKJBbh6GW9GJPLt
43gNZOZ05eop9UTpK5scnnvvPtxV7+FqTHjVvli1VcSU9O4xV8KsW7oZhkjDeGlUzbofrGqKas/E
rgWbMS+OUNaJVuxQ/5EgNDmr3wxGu3q1n29dfa5NlreR4agQlkwRGP9mRuiTkKXFufvkq380lXAL
8yOZki6FOVHnk7zprUl+HpEezFXa6ANLR1Cly/v+9kclw573Kc/I62+xhWseW2wEn+hjrGylkbGU
pDG2srcYfEUZVd0SDUfJ14VO7950vCyYtq/b3eaAvRGzC3vPRcgh3/Lpe051Q+pYT94F23ACv6zX
bnsE0OQJzMvuDMpsvCmYvmplc6dtOh/Dcnu5kb//rCAPeeO3sFn5iktTCVA7aBMDsB4HsEcLPJjl
3wOEDTXHWWsy5dzvuXbQo+lw+8djZNk4v/ak3WMQziz9/pXs6KivHxOzOMfmOTSo4S9Y4UxUudqc
Rs6by6ucYgOYIjeXFflwc9yoLNAE7mLLMdunb2i31x953Q/c3fbEHwEefG5lVvCBGz04AHiKBYPb
7jfYwjivgDXJGNZmB0Nt+8DvfwpXUPg/8r+Vhr8zZpVgtoQtUNxq3Xfv7szc2449knwmrCAVyf8T
FlrJMNooKk/21A84tXmMmgjU3Ttze1Yvso3HBEiru2kkG8pc65nOkKyNdA0lO6jp+QxOu4HUlT8a
Jb1W26OLGRGTfCjJzQe+R+PDd36B4B+7aGMEYbeT+Sa7a3eQhXMNFtOWlLtkTB3BNdUVAcCrfvcP
bKNbChXsgIEecIPgZDIEDAL/JSuMmUUvU5yfM39CbplJ5yTL5MwtjjgxzbB3bOClIyv51u0Cecj7
WeK/cVO7K5zmLb5plnR51ljMsQIjGaGKyY1VNLuiTtUfFYuGlHCqXfVoiv1+elqRznf1LJTpHCRp
PQtczKF1vTXWnYzN3u2yA/a27LzQdeLmlSybqnbUJdNI8wQHncyxOx34+AVM0ZunSa/rY4qmnsuI
l0ej5O/kRTE5mWapyXawS6/aC1oVa8ub371ifXY3a/t9aDHTZwGJfHd08fwfVpuxYlbitKWbSMCk
vPvn8AUa+SpDUXg1ad1z5W80vwuMz5S5rM1uzwrjfNgCmISQ7Cfn8BCcCHXqW4gsR+I2Zl3BxTYI
40oCHJc1/Y1nJR9OpmyLFR6Pp3Okzyqo5DH8XF2jx6wWmjOQv8fukl5Wmfe2Im/Zwm9Y9je0g1vW
H252aR+NMgIE55B1x9bY4wbKhpRcf/T5YEg7IALs0XgydZ5gGiw5zh4HPsBOH23A5Hm1sKU7czya
HvEto8qaetFYKrhOSu6GrvK09DCe12332xz7rW18jI2q/MsQmiu1Z6NUP+E4YKjbo/Mb2z3B0S48
kIYsEXy1Yi8Mh+BybO/Nlek28b3xvORwEdBs2b3wIhC+UtzQ7eZAHrTfe60vUCkMIaB9++qqrUrW
hWoOpTvXXvYie+geexn/1l3ZxWRyd71bF5e+yQc03wm7yFxf4bWEp87FZ1devBOkNpnxGfft7SNv
u08ChL3Xutq9V693WfesgIIZ9Xrt41vsaVPcmq+QQO5tYd/eQSbxUNtts6UnZnB37HUUUiQUctjN
O7SS5DqYs0y9ojl6gnKIsJPtazwkXtQLIEqyFNMxy+3uTpa9Bzzxgyk2WVkfTWkOnYyiyq64LzP+
4fyLLJMVqrp4W8R/+PmMWfOjd3QxKeuGjVvX3jWQz3ewyOz7JCU57XNzeFS2kIHFE7iacGc4e3AK
NrsDoM4Rr84Wrri7bNF4URxzSJDyghZ/8xLAFPpEezJ5eHf8jWytAl4LhceNbDe3tU948NH40im1
jm9FN8/+rF1blq/QvA7l7Gdt1L+5KgzRBqRBUGhNuF0Gg5T+16qrFlpxfzLD6jqWn7pdi7/HkLoV
+1V26/gnwyHzKHLJsgJXKpjGcwlJlnFNayAUoEl2+9ZXqYv/+uSqO8kmd8aQYJvBKQb51oBtM5jK
PUrC6+Q4zKml+3bwF6FLHWoXIl4V5wFKrqu9DhBA54vjw6MQxr3X1ZKmcHVj5QelzhZqfQDlK7Q5
8pNz67KvnVvOnc58pEe/VQT2JNpn3n0T7Hqxt7N6PPlYudZrSkezplDPmtt7dYJnODwzXVpfckLJ
0eNar90TpIqN935iWlTWllH5Wuwsa8G+g0VE9mS67YKLg+DVTx39HWEsyW7YIKcmOAwPGv5AG1Et
wwtmBtQc9/H/CTuv7VaxqEu/S183Y5DDLUE5B8vyDcNyQAKEkARC8PT9bZ2/u2zZbZVOKtcpA5sd
1pprzrmCa3CBynSFa4YSZaFjHPmmPr8K3QR3VzGqN/iulVMAmIoBZ5HySgRaLKJKYlryv+f390+R
QrC+BKjGVOjuJiIshRw/sfld8eBzcVwk0LVkzpAl8cFgdTtOEl/mCTIv8ulAO0JF169XYmDATBgU
2T1xz8vl61LzXnvrEVwR1LYsyo+D18NA6An/EP9AlKK7OB3xJiP/cyrCXkaJtZK7I1D+wdqtu9QJ
4lE9ERnphA70T7CKQsaeg2za6/VexVHHHnb1ApQbt8Nv15q/gjgN6u5xHI31iKc9ugsxha4uNQJm
GdmvAMllVwwUsb0F+8gV80WEy5yt481z3H5/fh5uZs+x1yedmj4/x/5l1d0Tbz6xo4HMmMETWLo/
LLqLcex/SBzK+GC2CRj5Dt0d13wBzNwU7uwWZXGA5zcHNi7DkVSyJQkwOmp9CkyYtzB9J/zmRv8n
pJzyHy2fvJU6BcC05o75/lwdfuPe4xKcOhRznp+ZcGysoF+cCYwHeQ9/n1SO0rxHosijvr+nLOFk
BGKwoFzki+NqS6lIHAmN+/Ik1maH+cDB1SImgku44XuTvVNPQhrxxr7z1LcZBocNsv9ETeTY8aeG
6z8TqkCJowgkRhWRmShacF8wYag9Ubbp94fDRWs8JoxpceqJwFAUtMRHYHdCXAY5mFydPY0RYCMP
QZSAV4afWI8zvmwVt4kLrXN2EtU9bBe9NVABbLEzM6rXJ7YnO2Qmi036HS4hFxbkfAxXeLeUvdiq
xS49fOEvvs/ZLQSGx6HyZHwcWGOswaKNJTlpI0JzYqMtwKeYvOe5IK0AgvJr7okjhHXyyWkDSMFn
eVul3F/UYlxAYMMA1K7l+BKZzTZIxoL8Ai0RkiMQYue933kV5asR4eKIQ2kV5J402U4rzlkkkMCO
xCyc3yLC2zjkkUDsnOZnAplnNpDlXOUGgcwPfq/HCv7si33tiTUwv93P9EGRWVd/FnUtegwZqmo7
NNR21Lt+wlF8Vk+KlJQLzKue5Kft+w6c97N+qYb0jHcGTuWqs+2iIZJ6soBlJhYGiHPnTQX1fTrN
L/PtwTOH5hSPc2kQzvTVlrMr8kJwXxiRJAWHKX0+J0bhHundRD9pyTUrL926CeFMTXVCA2EEBF2I
nJGJSIInSCkvtJdnsjidGoVLuo6fgYwIN/ke1SvtjY0trYesVk3Co7on5q3imTQoTIISzF12HZb8
0auPbgrpk1BK8fav1SyRAue9AS9fXyiXvuUTQr1Dwy02oX/Og0Ty0o+4nWueeXKlVf1yQV2zTIm8
Ei96qiGEW67tQLx1j1sXKeI7sM2R+bqCjGq9agdPe484winzPDf0zc1cNqQq9oSPwhs+mEbuOhO5
cxh3vI7ndzqJq9PC5tl6kyGGrtTRaRG9WG8lmUjCKaa2nzQmtTgQ4kB2zdH+SdmIRXj0QNk6Kr7J
6cR+r5f5M6aMx5EmuyEUYs2FLxqX7uH18qZs9lcvuromnowjSk48xYetiwoyo89rCOkkpFDhUBan
Lgx63BAErx+CUC+NgwhorGO+aAhGmdfvKrcxL9tJP9wH1Kf7fIftuORNj/emV0+aqTov8TWawbe9
1OKbZ2hQF/tphEn+W/bedIwpsrRx1s9S1+TYkVwmRDPAu7peXoAvT+7hLbq4ceid6Cw0gskQj7j1
enhgH3y6rAy2sBU8cIgNrzznYWCO+a0ZOVOmFK9RG54+5DfNsyaSH03kiTaKZVe0u/8sFzJvK3NP
umt3cOstnzXC1E1GOXoJZ5z7lOdIhe3X84c22PeS0k8V7wDacHRrSg8HH+55k3up5ZfAoLBgdr4F
qxXQrhPPkr13SuFDB5UyMLJe4/Rhuaapmxy6MWrJ04tdji5Q6wnQJk7WPu49BcYM57yfTI6iW58D
Vaah3s9j+/hH63gNNG71HLMFOW6Cm6PtNaa7X5ddq0Fl0OKr0JtNjZtOAagpIJtQPZxB9IkUKRtc
4VTuXRtxguruXnVCOwlurusssr2nMZyr/fjYuo7zj2pxXmx1t8nd5p3ZrjzvPlnQp8VuhrOQ5cY6
i0Sjgr8pN8CWaOf/15/Vif/PpmObpu6YNPVS7uhFWy3Z5gd9Wy6ub4dZNikW55ECq+ZouuXHecm8
Lad7FpTlWdNwnOEYLPV266an9pulvLkkwWl5TDx7/+C2fvats8Re+N9tiaLK2+tsl0WUWJT/bcrX
fXmQ43KRsgtfPHl5zrxz2KlLF0rxuZv38mHzZhBGvMcBqzd8fTAsopB9V+i2aYGmyLSd0nRLvbt+
FqZFlStcP18UiMZeFFYRvH3Z1Vj6rA16v6IsnF8/LlP2l2bN3iL1D5sd5G3XelYWx71bih3JqFy7
eTA4P9vyMDiqxj+qqdLU5ubC8XVwyirdSnlYYCV0hf+3DxQgMoAf/9IdiyIzqrdbOkH43ZNcOvYB
9YcTZ2SNkBEknoGaXyfcFEzhtwoetwxjSvRJnOrTd5uQB7rqGctTvbMNqr40ecS60UUl6X5w/7t/
xvj7yz1YWaWojlMsMCv08q5A8VCh+YtnGzLAM30s+iZw5ktIsEq/A8TzENZhlNVwn48teRACoFRE
IvWtDka4NrQf8at+vUMT0yIoX7KqqOr3O5R2xuFgV0qx2H9qb+Vr8uEs0760PI6rs/dgpv1SdrPV
L5e684U6NGXpHHOjWDwp4+2blnEcR1PMthAeTM3UvfQdxzu85U/mSt7ks+zgqZAbZlHBceb/fSu/
zfmvd3IXf0haXlqxJfNaBvKT1UFqYvfPc3P091UUMXY/3v6XB77bcZQ6y5udxtg2pYtTQeJe+5D+
jxyD3dOIESYYXv99SfX316mrML0cXTbUO6pMbYWnyJZYMJdbiUCiBiWU2PhBED2rbOMux17rON4G
+qz2nAdUNk2QyH4+8X+Xv2PNZHmdp1HCHit/XvxmEE72HzAAAuxm+ls/nsuId5JJ2lM7Vk9tWRO6
InjMaZZlAee0BoQIveODaFP7LdhUzf/u6a4qHSVaZcnnqFxEnzXUUWSCBJMndHh2sN9gZANqv8Uo
lhIk56/c3XHO42XgCTEafLWdJ5RXFWWV0ZZAGs8qWtb//dKUH05/Ypf77w61u10iUtJaOWq8NLRU
9J9zRs4sXJ/66tjsWGtnsh3uH4zJzZDsj/d0e49f9tXGONZnq+aKFs036kCifw1O0z5uAZMMua+J
oY463c1QEavT8OUKPnoB8xBqQa1TbJDeOd5q197OMRxa74baLFvRLJrQpx++EyjQwuv8VuK3nY7K
yWlqTNN+iVUxmsa57JuisyfJJ6xqON5ECCT0Y3uUk5DOkZRGD44Q9cGU1O42uG1SZEm+5fXXtMMU
NklnlxyXAoFAiSu/gcaHaJd0AJ0lifDfr1b9bc8zFdy5HBwUWZR3C8IupVo3d855QZ+9ST65Zu4Z
SVW+cjwNMQKMcQ8oFF8LMEIfF7Ch5Gu0ofr7Jn7a0zG/vt7E3Qqo9Itjc4fnhfRs1i4h9K6jfppT
BOLo4vTUL6q+itxyHKZ+jRkcnUgiN53QpG1MBiRZ7hlB3Oqsu1nunxQvAq5pfIuDN/YcjxzLp8Ai
JHw9BFNSW/PUrly6KuI1KATPycZZn0xPX11G1lRfbD+1F8iSpPEblaLZyvjcwrewfMDzi+w2e7ee
yM/ZS/5ENA3EPIjB2VMvBXwjUUZwfQl2m79HR5V/Ow1M3SAu1MlHVfOOGUu02NipVDM8cF0PXRNa
BjZc9IWognw/3F4mu2SiSP1TPaBDK/VJYBgWwEz80aZYKTEKomi5bUkQK/dsJ2Q5p5VauQRRpH+B
zV+zfX2CElRCQWqMHM/0HW/H/2d5Fz66e/EEqYl1MZ3PwVl6onKw5vf5nKrsJxVKqIHAAaAYQAy9
yFv25vwAMPgE65t3YjdQvOC1NwLM5i+Qwgt0gvAR5CVuwxXiA3wwiQAQONd3fsbPnS/DMpJ8kmfx
BQEokCGj+VKRiArc0GwhRhOEJpsLFGzSwBI1qFa2rMDiKugFnwIBEjgSRn6sIK4ajXdj8d+gQfq8
Ny/2Qs8CprXAfoV2QkCr+020aSo3p4RjjFNEWcWoKlt/v1Xjt13fIp6hmyrGjD/ozqVzvmwbszwv
ngCIgMfI/lqkiJMb2fIfiYINnxKrFIhy0j/W4xb4SpRdebFuMBr1wCZ7KD+XWSBKXDIkJRDaf6Mn
MFqGFRys6j86D366frNgLdNwZNugE6wq30VK1TU7hrEuFQtlEMLKHez3fnT1lTfbi/ohsCZ2vSfN
Q8yp4jDzfh2kc431+2J5yoCGS8nMaaWRH4o/0dehr6zqURJst+3o5IW98rNvLbRnYWwmI/s/8Xpr
SvuH163uhXWggJ3tPIMupodnIygdd4dzahLsbH/fkVZpK11tV2Qo6uLUiYHkzq/oUl7SQfMcgn8j
6t009iK23LR/sdyScLyTTjaIcphw7SsNtfcfIbqSyrMnUuwVfWPGPqJP8IecyO/mxMEySgJIrd6s
6c4LgWjw2w/fTN3T+4X0lA+zXrEUirTDvLi6ybPZiir32NoBQfD81LvXtKln4mK2Jq3tjrT1CinI
Gs8BKwPOUt0z7jlYWju9ep7YIOjHVhi5WY9EHcKu4csIX+eqmzHmQDAKBaFsqFP6J2KYhA92ZeW3
befrS74LQq9VHcW1w0smM2gdepTqxLtCjYICnHWXdvKe6cpEAA/jjUdXvotLs0uuKWXEkYhj46xs
a0K71T2e3aqd9o8kIBRyZpdR2Dc7ae/vZflrfPr1oe+yzUuop+y3PHQVSCsQpcGFT4gHoTItekLT
LTw9n4gSsPmMHkT9t+D3LupxFMe2dUWl66Chi3H5EvWUzb4KJdlio89clZoNDoSpu13T8nNTbNTJ
dSqNDh9ANWnfCS5e0zPfdu8AbcpQ3gj4bVNGLtnu3yOiiyf+66buDuc81Y71LgnPC610dcobTPoM
7bl3fd4ODB8Xisl2YGJ3GI2qT+e5DuSnqJ+ts3Ux3vWK0NvaLZkCOl6XmWcXnpT6EkRwashX30Z7
fXaLp/NEH1yW0sSaaBN11DwUsPyW5X4d13sFS7K1tCg5mOdFRV0PqFlhQxX8Y7p1UVGwfU5GdLIw
MpzXErKWYMNXmzDQ2ye/owrmZ+xRdC3gpQI5i+rR30N8i5/vh1hVTU11ZNPW9JtV6pf3Hlrh2ZCj
y3lxwgaR9m9UBaHdvEmMz7oaNlQcYZt41TK2BaAZvxuj886VMVqo3YvtrU3Ni3dek7rFLATxIqqB
k2w8uEnVFoHo/V1qMg3nVV2Xdf70fXbuyr3qXI4ZE8E9USIWKL2gutg9QXfRYS6pgXDqFU0shCGn
0AXs+DWbJy8gi6CjaeLtpsnLgaLgi7IpS//4EQM5fkgzewLsGMFIwprv0m/4aP19L0fsvhSfellA
7rj9AOzmh7WqltbK2Gi3j7E5Xym76IR5ulsdB8XcWYn/LVPcUHdVInjFzYGrXk/rf59ymhgQ0+vR
vtN0L++7vhpY9KTH7OJGSxen7T/liVCdCPrTjo8IIzU0dtVz1TKm1u1jj6PFdhQtTAheU2OLY4OL
L4iCfdI0y9r62+VTf7t+mm/RJB2RawwSKFzIwtEgizCFGIcqKfJ55OGLdLZfJIv9IqbvCR3Rbh3S
Sg4CqRd30k4xbZZK4jfLUy/sA54Hp57dz6f59Di/LItlMk7m2+lu7kzIVjE6FUpJtKB45OggSdoY
DyrUcsKTVTToqNsKK227tGflirplXzAlqz64GeA8mD8lDqAnMFMknqCclCxe1I26QXpdUJpHYQPD
Ox1G4zM1hYkGWDDishAHonk033EbyTgWPIWh3k972ofeR4bTF21y86O75T2Ns2GGmDb+oEsSsmkh
oxXyxDOy0X/SzkfJJJnqg5l7t4WV23N+ONvM3AO1t6ZltxVkCsLsetfRn7SB0//3MQYFBIGhPLww
gSILqLMYXzHrHVv9anji12NPfJoubirdSzfsFd3rwKaTa46tlujoavfoNM5P0XnyMIonexqkCrNS
Uljsx/55R4qoRnhn4ReBORLbJR+FHt4CBxFON+hhhhhpDMVH6ZQfwgx7P5RGOFkSoqsTB6NODU6q
w0eEIuhcWHqKu5HgrdE2CbWOoKM60IvgF1GhagtVFQsRdvL/fMiKwzVVJQK1//sRLrq7m7G85Ila
AD3mBelPcESjD/KCPVdyRtfbbqlObD8WpYwdnqJFH3PP4QlnbRo6R8KaZmcNyDAWVDQMiL1hf6eP
sulh7NhBMWw4MIbi30QsNC6GIbXGK9yaShBsDuPzPJ+exyemtYOKj3+5Lo9zcxWp3mVpRV1zc/lI
X4plDqfg6p2Wh/l+fphf4G7YfbN/uX3jdFoSnPRtykP8bX2Tvoif1nVxlrzi6Bpqn+IVFSfmtXC8
peLJ9gB3UHfDY5tO9HxQxtO57VEHd0X9JdF3NABMlfMd+ap2F9XoONPYjcMsFMLnf9JnYWEmPvR+
QdeIKIb+4rsEApMgifPWvXQjMjK6f/NTCrRbZmaMsFUSX4WJSe9TkhvB28T3/LTS19Fy34YR6b7x
8rwJAB68skFvCe0E6sw/Ei/4hyc+pD1CWO7tC0606XvmwbAlOyOrE0LFtSAVoBH3C1K3yBNmAizi
zm48rzoOwWY4stbGWlsfVvuVhlRbePX/fSxavy7bLwN2F4vFUSFfsoYBExI3UQA0bnScqy+yJdB0
PrhddKhWdtBx3FReWJS6MwGcUFLjg9f6jeSXQ3kTbBHBsoQNmncEnsbArAej0XLHuR4RzMFy5pAg
A2T/7AjhozMIqTuKkqsYur8f7hfsFSEzaZ9jAL5Y1A/uTlO7kY6RqhwWOHIFh4/LRl1Ly7IbzuwZ
u+8j4PMmGfl+eIvLWZSV8Jk0qOh8v9y5Kvb7/NgcOLyvGiS7eG7C4sxHNijXgyf7RS/87VIijvgS
zRgnLY9iUz4saAgxsOpWrHv1q7bKz179rEAPzt3ta7x3NaqwK8rJ59Xf1/+ZPHx/0rvcNL04zbHU
uTymbGbruDwR5wHSjKtHz/kTyv5+obv8yG7k3FYbLiT1jXHYTsf0rofKB7fsARr6yxMZYASyZcqK
QZB4t3EYenyxeXnHBXaRa220XWH2fFo273+Pm/Jzf0JLrpuGQgriKKBN39+bUim1ahX74wL/SACI
hTy0pttZ1SWwzIaW//fVfn+m/3ex+5A8q7W4SKX0uEg46wroyWS6s0fur7/MxK9PZNxNerk52HFo
cRG5vZ9hIjeM6aHw93Pcdu27hWVSyZAdGem6Y9yi5i+z/RKH9jbPt2KTSl4lyO3VKOnHc7qzcKR0
HfpjKO0i9j7Sfvb0eg1OlEwR2FWANdLaHClsY5MwYDtFp3NdP7i3X96o6QDV2Pgl6FjL3q3EiyrX
1VGSTgvUSrQof8/eLfxuCcaPw+tm/6HlnCk53bpgLsKoG9mwsqGmTuNAxWYHSV47YWt/dBD+rJmi
+Ma6QZfZ9AA1b9v+txGztqktHeMFxqvIHMbbd+Re893LLg2uRieVpg2EtGQsR972mRTA/EheIBMk
QQZhFnq76UEdR+iPHgULrUCHSolyUjTxtXUQlJ2fEstD+8dccIvrnpc8K4REZE6qW45NiIrGyo69
tJeVvjOxoIGngpjz98j/NPW9e8a7JXu8NHmzveTxApIljB4HQtzOW5SzsPF2ma8M8pbVLyOvAaee
bcd4GcpX90RvSLCdolvOnDMKWN5TUY5Ci2N/26AKNkbZ52XrnaSgvLjOHgtDWK7TKzCXJnmKMZZG
ajecWyesJsKoLcGvuHhR5u1Llm/uE94LHxtYtUhl4P60rgD6Rjdf4iFIeeUtIsFsPPrG+QEGSX1B
1cH0DLerZB6GmNyhtVm9797QUV3b9sv5KW9La2WZzB/sQrdz79t6sunlBNitGjrBkm6JjePL7DiG
WqyYqrJd4KzpWRCAG9d8QrTdrFLEgx6KkmKDaZ/WvgTekegU1rDd34MSB+rZq1b26UHee6NdfL8h
BZxWkdkVOa5N524TsbaKVVydozTnTuR9sO/AxHAat0hd7BfPNCAbSKZbwKR5gWF1rR7NJB73r6vf
LWHJdqqsiHNpTokW9i5EpVx1r3txihpoFsoH27Ji/NiYbQw4LJ12WrwAXb7RQb6M/xaOgG3vL85c
cK8Fw/6mlEeqJD5VIHsi568DkWX8C8M2m6otkWhsoCcvut0Zktk23PIBthfw0FHk8BE+gg0VpFXp
y8+DwWiAb8Nr7gaDFfxJoSFakL6IiG6DeNSh2AfZ/CbMKiHDORgFCNL1P5ko8A0KA1KbMfoCiKCz
2Zvw01idAlhGaDdE4FcgUKUeuhQUb1cj3S48qgQAEJhvCWMIAJ5bfUHk4KIYIMoB7AIEerG329he
+WAO/UQVoS8waw1V0QzHwTHm+6SWZKnaG5lhz8ug8hRiVgPTUovGcHB74UbTYsVbCK75PGmFwd9b
0c9j/XZtAx4jNBVRxv1+7Ti5UoU/qvYcE5M2BHwsVHaezcI5+I8m608g6+5a99uefpFC7cS1SnLe
qGN6EiRtyaPBGZNFkH4htGMwdwEFqeg+QA7LW1MFZ7SXBvLGWDwKM0TM8n35iIH/7+Hvomwl1eSz
I3NDDDuYjkkW8ApZ7dGq+blovl/mjtUgXRtMeGIugyjzyWImn9HuwmV+W49CCA3x6ARgXj7YGm6V
4b8e7n6rNLTSMOBusVQLITl8t7EFF/1IX1I/6Qmb3IQDHqpdgA8B6geBWp9xJ3TaiLQg3iK/beud
v6eb6ogd6e6uRDnZUGUiD12/n+tZ0xSmftgacx/+s+S+CD9PpSUUkMJmBh0UXOiXzcti0YLJjbFC
AGeaObL1212RuLKgWy2EXUJHjg5qUbZb7CoROrcuVHOBkyBI9vgvZw81MspwdIjsA4AX1MUECZ0a
J4of1Iwz1C8uAMak7U5cUsHBoPIH1+C2NVWtQUA3YcMbrUeoHbHI2Hltge9hZwjHaXJu3ZSJQOzu
RFQ+V0l3vUJQg3QHGfyavWt5E/7MO5/QzClMBpi03opt2NCQRk4hx5fukz+dL+c9CqCf/rRDvVHo
bz7fP9EP92FmC7nKs+8TDPIlHzlT/91HrgDf3umKmqpwdxB7cAVXHiFo3abMw7+c/H/bMjp0pE/D
OhgiFhk2rWe/73f8ubd1+SFI3HpHyC8+O+/+g4REE3vG3TtW6dhlmES9gBm35PbLIbE35C1xnZUt
rHlCgUZYfqdruFIBzIvDslA8gt/DUhtqo6O37+2XOzpIZL3tC23QZtKnvpqnR1c+e/Cot0O6newe
pICKyPF+3B8nlWzIsuXY5t16jNSmwZFHywgi7F4Fv4jeAUABDfte5tHL50HV6OH17lZike7z9OyY
kDVB83Q6EKC3o2MBjD7MQpGHPFhkv+2zqvbl+e5SNb3OlNPe4Hp5l3hkCt9478ldB9SuQAUskOzj
Mu+f8ZJTKVft5tnysAo9uR8vCQPtUb0JZ8aDPfDGFPljzK07klCclY3dQChcHD6bsTXY98UZAJlZ
fZJW5Qdu8JNdT+86s+MHk+NSEL640pM+t6aHBbFUBYsbDRhM3HY+pUcetpvUs1bnVWW5zfzvPUr5
5VRQiW0cgBdLJd8V0+fL9IVoqhzl0zXDs+26KF/oPPiyX1btqu3MCgQz/mV6eoFiMIYEUJT+w8Lq
D+DAVrm8ZTM3OTZIzr5f3mBZGbF1zBbREz0dgt1L3kfOOzLB1f9+0J899riSScWGgFmTwX3uzn6H
8r1ziuR0cRwV83+a5QV6gn9Y2QdR2qqNRPJjFj5XgPZ0Yqkf0ZsU+Ze9QlN0W4Qeqq4Yzt3a2Ctq
XZSxFLM2sPAXSjesE/FeauhRQqcrlC72rU8obbeoIV5B5690QQrhZzQBO6NDrAYyR5+KIO9Kb5wk
/ZMgKVGev/Svq3hsrCjVglWHvnlrAKVPzIktHHsCrZP0LO9KcyFhd3wUPWna2PHhaSuaSO+66niH
fa0QfRlY2IbU2eMO+WH70EpaMEgwiUiHWFtMhCkqkiKIYFLX8rdgIY+62Co/iqywiInF2U9F7mPd
Fvy3GWlnUSknyeLacsbHFXKez8MsCmgAjS6ZJk4BlHz88B6V+B9d9i630eydvT/WXJa2aC3aMeMJ
rRCVib7b18AGBBUt/U4fD2blL8tPEzkc6f8N/ryLEtVQO0fNNqbaRWjUtOrMpwnV7Hh1i66FRtnV
RtgU0w7wEuRPuKsXO6Sch/fmA9oVfU4S0vbjWAFF1B8FVL8OhwnHytZNizToblu1zOKsHVQ9XpzZ
xPdDkhqqM9DuS7ZUxScddemt7kNFoLAZTWGFYKuNjwGm6pDJ3FdaTfeuVxesXGLO/D1o/6jYd/ur
plq2gzoARrah3o2avbe21XVbJzAT6BRIt4SqbXUAqScYiPuX1oGdpByehzhCe4dePKHehF89XQYm
6Qz7yXqdjrWOut4PrRUt0QNqpkuSycv4PLNf5eVpnqPIRHu2dcvRtUv9dph1cGifoIYb0kqud3in
Wi8PUIv1RT8KPLW6l2V8bGmJbyoeFK3Ixl9cdYWv9m6ud8iJnR4t5t/qbk1FpezIQdIjIxgafokJ
ueiyusZ9e3r62PacB0cR1PCf57+hAXtplmEaEBvv9j1F29t6Wh0TDPkorvSiMyGjipYK5QcKvANz
zPYbnHRI6XVO7GvrPSUxI6udqUiJEqCvHiTgvqDdQxODeiphuiKa0OofaDaJtsMg8fURRicYjqTk
kugQmJohMlsITZQW1aDp5pTCDTTuohntpbPlglTr6JNn4p4RIWG22pSFkQ7F/fOHvHRaKpKdDn6W
t2+xwxmBU7wnbfQrY5fREjBbG4NsAS8kg5GD4RycV4p9syu1d1FA3Pqi9TCWPfh20I9CgRNMRlxD
dcDFhBygwBHW8eox7Srw/4gb70wDqBDCgY/D+dNhbizPtps+KVSjFTinolUpqi/U8Cp8JeEtrQvX
r2k8lfvyau/nMO6o6wYpTadOL5ist0/LHRvndXmGk8lLxzO7X5BfoGEYYqQ9DWdU3tRO1LJ8OmJ6
jh/O4uHfi4SGWb+8eOR8bKSc6z+Fe3JqnpIyYQVf3miW1D4GmBP1HND5YiBSb719QSet0fGlwtKv
IAP6RBpGMxtgjVYywimBtpOYMUFAxdTFE3VpoXSOWsxaj+ZBNDGpg7BNZdcNe2B31KRoHoChxRvF
OEwTQ184jlBUhVTCi/fiScnkortlaz/a09PygnE7NXb4VGE3wfHfxDH6A9SSvFiYcGD8gpotoR0J
/iqwUhzImVcvJFGigRdcTJhPLfrykY+Irx55vxXHA1RwrwhA6gfCvB1XN3zjiXUDVCV0f/Pk1pWf
FS3xaMyHewVFGLiUEUlETW0PyC93z4sYXTfO40isj31x1GHgy/8c92xGAUwC+gsFsWHMLrdD158z
GpTE/E/x5c+5DOvyXUi2szbzAufQkp8YZC8fbYLGb68XWEqoB2BJyc5dXH8uy92hCs947L4lBAcX
0sqGtWcHVwIJC7f7PWN0xgLi6mutzYw+1ZjMMD6iQR/EntJPoPhkbtmFLtkR1uBCTxjCvZOggApi
zxULI6lrP8B/nEf3fRcDhXtpL8fgeAtzKMyRZOAz9J4eVw8+oZfTCInuH7DcZOZljAmeffMwCnHN
BmJkg9p6dK9wi0HFbLKnDe3WhMln2BHr+uifAvErvRBJczJKKfhEt5mBz0hDwZyhrZhY/iRsEFFg
4sdSCUvoEQgzvV2Sid46EdYcEI9/stW1NTiwohSKIIQC8d/L0xCv5+4IMwzDIi9TbWqR6h2YmVy1
XSzXaUxaxpGKrNLpCJHUYWSyIsRX2NUyuosAhQmLzqerD5eJXfMq/IyM9hXUN35Cf4TP0XFZ0tkx
dF9zfPolVoEo+YID5lhiwFGHHQyXH0v7R3Xb2zH71zPc5Q6G7UTXdLuPF5YbkpBDTUW8rHvoUFUa
U0bc5AHfnZIzQRSNwQmg7rceTahfUHL120jeHXB6eKK8sOMu7KXR0uF7qGSADa9YUD4M3BEmWFSS
usCBtoU1WOoZGGtED16oJh72r8G4i0lOp5NhRRYvVITywraKo5VORBsmOCdUyHCcsUQ22IlynNp3
sJavHuYxrcx7V6fsnbymU/v971l2m0U/boqKF7bYnP2Ofjc2YZIc8jiJxCyrCYl4O/i8TrGjE3wK
XO1hRrA/Rl5BY/X6dsL/fQOK/UuAayCrMjRRSNUgeDNsX6L5c21mziGK44XBAm/gGu1pFS0QsBty
PkJHRECGFVPFLBcId8WfNXoWGuwM4SfdsTDDifqQiuFL07VygAavS+Xu1h8aHSsGtRqdsIX1FGg4
SLiAwgR17QMrOcGEo1DiJp0z2iqWFSAgRjpvbytsDJsAa5kL1hly65+3hYDGodJ7UIzhtl49+nX0
805yM8du+J4m4RChBcY7Hxhjr0aj1yU7aUE/DdF8hc5GM2HOIVB0QadHBMrOW7MbWy62CxHAbsbx
IXqlivYUFI5Q2cSdK3wlul4omHmIRinid/HdRIuWmElCo3s2H9oltURbUwfBhsGHQhR/a7mcY53G
gSyY+3+/tp/sW5tzRdBzNNQoJvvU97dm52a9Swttt8A/ESOop8h0t++8jDmKesabQT57pzNtoTL2
oF07xdzjM0UROLlMIzDJwGb/ylp/39RvSA81UvBUEfWb1o3a+mUqSZWpXKEZ7FAHXdYvn5RlgpwM
mg2Q12N5x6tXzI9LWKEIvmVILcZLPUGxkr1qtBhbnLATyP0LxDt61Gy09d83p/8C9YpkVShgHdSZ
N+rwl5uDV9tYxemyg1e7G5VPdRpQuo2JPXZuTrwbD8JpicfAmY0bBXbWKp/TlUo3Z9irF1clCB8b
Q/0tR72QdqwjvimNN8WTR0vYFfbYHS1jPK8GSJrzsBMVD7K9n8JmEAnyUM0AJVRM+746fpKLY2Nc
5e1CorTWql8rWHYx5jmu/LZTfP35PK422yGcah0Hg0e0ahCQ+73TAf2hTGzahi0oOXebhAwMdEbc
qtJGEJHbwa3qLt1RoBu2LLKVSFgsuFAOkXhctU2Yg4nDgOV9q8SvGslENZN3PULNGpdKwTz1zqMj
VFy6TJG8Rp0Dfy6Vjq22rySFQC4hRZj69bRvqZ+06nxO+nvPNAbJ8VnimNoHEWTjPl4D19neS/sh
tjbHy1SFOIU3RZffOd3MznmdsDa8q0V/oLRvcEYTOWRBNiwPPuqZa6B0UV3vZDfZsPzPHsJrGqt8
1H3eZtGW+1D2YP4QcPULDH7aFdaePfvSyiEWrqq5QokfXwp4wgL+Q/+wU29/yXiFJtuzV/mVwYjo
mkFYkEBAv7oa/WeNDp45Nl4jtHqidzw2DiPRW8R8ibvGglmjPwBNbjyYb+eLeHEcK6I6zTYv36EE
tt2EihRG6twgTiHQ3MMf8M5orK7+AWo7DXnkwEnHBzxQCm9zGhfEI8cAeKMufbYQld036hjlaJ/P
akiNUXcHE6oYqzh2YOaHRQcqNohqtCjfduRqcqqnltZPCOOP/bPm57T2Pr6ypMPLpNoPT/q8qHuK
9ABu+ElW/P6QNz7Zl6Wt7PPqWJqSQg90NAg0NS1fzdftGyzu/YeJlUQ0uHxmr9FaH2i81B3C+8rb
PkjnHHFS/xxpqkjUkRhw+W5HBopJTK2ylXkzPj5F+NJLI6X06I9LpT0hozd9BVZ23bnoQdh01HxS
w+Y9R14KddKe2mr/CNEt8reAaqsGC0uognnLdVoNaRQu7fU0Jx/AGrB3uHb2sE9owZa2TVy51UCv
gDB6Oyaq3tb0ti51TmRarwkSOZNeIn6EDiX3Tck/s8wWJbxu01XpfknYh5XnNKvb+qm9ZDKbsMUT
H4KCYQ8Ox15kDc10URdejgfmJP48vrEB4s986TlPOgLD5TXzLzONtuSUEvC4hMn/YNf+P4SdV3Pc
2BKkfxEi4M0rfFuy2SRH4guCRoL3tvHr94M2dmeGmitGMHg5vGIDODimKisr83f0+9er/XtUPyUj
Vj6Uo5lr0rXBQZmTmfwTz87FgddQU59HIRhK7ndsaZ4VCiaqYy1OX51M5I2bL0633w8QbgVmBYxY
VVZkAqZ/H7lpIapNpenSddNaobfy56o4jfDaac8doQPWWJAHZs/46/Yke7PiC7KXvJto5GtBRnww
eYkaWPLdghfWRI5nHG/ET6JnHpLC1Slx02CIJgs9jE+1GuoDJMCIojelhwzy6p/Pwt8R3E+P8inq
jKNBsaSMBZPgxw2FHDisd6iFgd3SCedML4j3QTV++mqR/I8xRBhDVCyDPenzdlSNS58uknTdlIig
u8ZOP7nwpkbaBi8NszMJJdmLW599aJw9PQtEbAmAF8jic4+YwaRV8MMiWrwvr6ZozwPbti+q4XoL
hjyQYGg27pIHab3Lk00yJu2CVfbT2e9lT1qCP4/jf655igj/73F+QQD/2HhSZSnbBXrKdUG8GuIv
QAWWtoUvdLs+OcXmtyx7iDQi6vF5GRSEveTVm/oLFH9Wpm5T73E1nBN7t6NzdXLG+SHBw++blTvE
Jv2LQCs/1SVmz+jWAF9AaNP3ctnr4qHWErcSjrLyLomX3ryzGsIWLzaDlW4Mc6eAjug0lDglY7u6
6+COVZjUvtl4mewrWcC4dPlhAF/KD5rllIS/0JOVvUDfR/t9jS/d9DCK56G9j1JXbe5UbUf4mBBB
tt9nM5RT/tCFoCbq+7l2t5MLWeP3ob5o9EloTjcw77+IeX8nh/yatX+P9qcgRI2TbMD1R7rmz8VH
3dvrY4T5Q34P0numy/DP7/Z3wsJ2NYQOJF0SocKbn9LFyhSzLO5F6RrdIDuWYP29F5f2atoJSxV5
btFND+brDZUbivjmFvBklq+j9oIAyXv+0SK1we4rOBpUDr7nrqDayeSmrbtJTX1FZ/k9y/50v1u9
4B9zsVHyUZ1j7rd7zAjDsNVhr6T7lsbgyWUzMlov5thARApkl2b11cnQxq4dldCFmHKx+c8YkEdk
/aBt6sO0//OI/p7r/rpD+C2Ekgzo50J8P2Ry0ieDdO3R/1IwMHW22R0h/IXeklODRZI70guRefpH
ek9r2PSjQms0dxfNlVd3pPl5cP98T78T5j7d06dNva83Hymtxx8b1y16Wyd7pqNqdfvMtdCTyxz9
m1qeitgpW2/h3X41qX+HaD7dwKetWDPzwpotbkCiAGFuhMsOCjpS/K/y64qUJAkr6pCSrdVub2Hb
bMcUm8mDU7eHOUZlAARxcjROxNWtqi+W3P+YVH+/sk+LoE46Y81F7s5o3Wh26fTrSxSqvFnwCtVh
19JMOycCNv1aCAVkKVu3pJcuDpIVMbddEVNzsUfZm+Bx9k7eevLtizdo/IbTfRrAT/O+W+Ylx9KI
eQ+aQ/9t4ZvF3uguk3hOhXOL9vF4FPpQg3OJhwH9F7CKNM/qXOaflHgGDJWcqBZFMK+hIx0EvnMV
FE5Xrxo8QXZVORCgJaDqVrgdSGPqDhH2bc5ttTtWveTADTBeoLg2zTnWH4bmvDRnZMFE7qV7bvud
kIdC6aXKUUH+o73o0Slv7jLlssI80Lm7gM7q7DzIwQi9DDdt9IARPjb344p230mYd+zSC+GD9dV6
3KbW54hVUv9+uZ8i1rHWSz2xWI8SuQHgFtZvwPr9FltFSzBpAcdvPd7FqPDBphxplA+Wxa0aZ5m9
bPYK05OVsFTCZHbKr8piv6N1n17rp8AvrmV9MQVubojRw0O52k0QUGCBrNuakGnm7u0t4qp94sAc
YKfe9MfXyJEzd56dhiYcXiICbJA50VPOHSjE7MRyRIxlS4tTyH5ch03m/XlD2QKYP43ppwCnU5um
7Htuu/6ZHkiKwRKiY3ZuoP5+VQEGnPvzxX4xOf+55etqrsglF4tIx+l0XMNCPkbiPioCRq1ARYQY
4Ob1ePsgkf68vq+xp8RuS+2Q4UHCRQ4l3LQnPwsWIVzxK8WSFeoh+hKgZdOWpMMdTr0c1J2aUeFZ
2IpzPiDYW3szSWTqxBR1p/0AIEYr0rtMGwFyBFjikkskODsDSuk045n2jTOl9huuufg3YELT0QxX
pD4knQegTxYkzq39Lra2dYMe35Dv25i+caX1tdqLqqOCrPkS5JiI12GKpw/C5P1BnoBiAiJDDcPl
1L8xB4QwTUI53gtqIGDeIVNPJa26LMq+kk+tFepaeKOZkcCXxkfjFPcB+Sscexj2kgbIYLP3phgi
K64E4UtzUQGeYvy8iexs5bl/tFIHnUlDCKUsUJQvNrP/Dsz/XpK/Mt1/vNFlKTMtbUfpChvscaKY
2dllGD8ZaGpd19huzt1+fJP/Sr+JD3+et7+zwn6tN4tSlbgVPT5T2W+rIi111knX0mRbdLWJ9eOg
vSJ+sJSa1umwa+qcAgO/r47AX2Sr39fM35f+tGbQ0zObotvWjEYG62XdbqCQ8qHONpFVykUHz5AJ
vIKF2W048kZtDwqVs8QhqNaojOJdagW15VSxS/qwWL6V+hk1dNO7SX6qbUGQ0KJd4dLUP7ScljaR
rBrZBu15lafKrgn4L7tgkWXn1nDihJcBvB+Tv9RJsBRLN5ivoa6dOtL3iA4gDGVQIA3N+xXkd12d
krMEeWmdUoH4xRks/Y9J8f/H57Nrp6hkspFKnHDMznR1kDOQCqeT3WbwptXXBq/V3VFzc+r1KCGx
6wFyQZvtQwE1tpuv9Z7W7WqNVeYLgJkD/fbBIDsyD5N4tbhT8zDjoyC1AQ2tzpJ4EF0G2Z1NtyXm
51lNV5qcPHVK4hL+jQcxj73U0p20d1S0Tk1n+zU9/Y+16OibaKnDomyULQYlqImBCSDrPE4fbeeA
bbB1E0ZDv0Tjk3FcoR5WgaH5BhXZ1UNkXnaFYr8kp2o8duKd2J1kYfs5jQ9GdJ4ppUUnTT80tHUK
93p015sh56/Ilmc68+DFo9dC4m/9eg5SfXcz9xN0BwEZRqcxHFJsoiVZdWqZ9P2LM/X34ilsFx3i
iwIzRyLH/TSXKbcpSS4Nw3WybB3uyGSrENh/oOgq0LlKreNFSrb9EOSN9TWzmcArT1y+dDJHRot2
X9MdVAd5mRg1d6odKBiwm7Kzju4cO+2vL3l0DQ4/1ZaIoGl85gNlJ+ER220rLDIHndHl51LY1s/0
Q/iZdI6FBUe6edpH3FJki6m7vsTv+HrTb9hjF0cIMDk1WC0sk8gugTQbu27QKSCj3vKCid9PTiE6
Ctniu/xmtBvo2Zq2QZMLWAEtQVSpaNPpHQUj768C9f9AoP81sJ8XgY7u1qrFzYBcsS2hMIGoKi3k
nbsmzNOt9+b2wkljpuQ8LmP6f3Nqnf/c+l0c5mHyzlFTujW6NZOdsvaf03dTth3kgKPElVYCLMdg
kGoGGrNmV9H8pEKzym0oTpxBimdoyur29eVJjhTRf57kfy/xT6ltFStqp6qNfO173TWLn2MeGuVJ
FF7K6SS09EpPlTuXZGcrWhui7ita5BkptN2oDIwGwRfLV9enDLvsyTWiXaHYMgqJkwL4zKgM3V7l
7+lnQAMy9rcJI/rKUV5freqSHrD9Xu5v3T2AjJA7Y/9j+DDKDcKHiZKc09DY1Iop4hjU/MbOwe6M
OvL6mIYa53PIb1jIbAg+4P0WGMR4fjxYGAGk0CF92UE9aXEJFcazJj9ME+aDj7oTh0piy7SRh29Z
UtjXNJzu0rB4pxvhXCKCeu6+x9tHjwElmYD7nldKkutuqxm0wD+Q5x/Y7RauIGx+MONl+EgRyJhP
ynBh3/4uUuN2pvvF3f4mP0hJsP0w8Y/KDAp6951PsrH0RL2NA/9AlPRAzjxg0b1LWlfqvov1VelP
CD3xu0TxYpid8K6UQOpP0xBW0U5W/FI51etrGd81lZ9Vfh37ItJ+6PNT4OjOCjX3/nTrzhOKGNO3
hPpjdtK7e2kIb/1zq+6n/KGZvzXaUZLOSfxsyidd2uXM0AQHbMSepv1oHkQptKagXF8V6ZxrF+XY
JYdVvle671FMKBXG9TVX92b/XCQgOeES7SYrHPjT6lppz9zhmnoVkunL/WwSu6XstTYfweDxktlQ
SzbFH/F0rLD5iHaRfFqjQC/3cb01As7oCZFBtYe1vRPauxG3bvpEU2AfnDMDbQgt9ZiJ17r2uId1
2MnmwSiO5Eu1ujcQ2ZmOt2I3Wk5DK9/qx2WYpUHHtCqPtXS3THtRvRTVi5qeBOGJPx85GHA+xRqV
q8RYYcdnYQpEabfwN1bInaVNME5vWn/qU0L69o4DULS+mQlmqDhXCbCmbnCwk2AyfurWN3GhS7Q/
ScNuZQdW5VPVn5b4nA0XLqkYD6N6Mae3nu6T/jke/GYIe5zAy7AdfLXYcUN8Eg/DQFGdsnC2sUJm
AL+Jb7sZ4lOLobufroGchEp5GgDrEcpP/akOp2Y/TT5xqD6dFNNvFNR7OtPXREcdQIRclf3XcKJh
EzCtYZ21912G4sQlNU9l/DLO53K572sqJvspvVjxt9F4n8xDpD2nm4zkTEVFuOvKs0jhJld3BSWY
xhUoOWFrpjsagWzvCLWjofqtccQ6rd9rdyNROh21S0iiacC3h2RH6w9SODCreooMXl/6+uqz5Y9t
SKgTD5fpB0WEFld3wcvEsBf2srBPilCrggkCqRiWmifMbvko/ZRR0h/3chxklTdVQU6WXXkAkMXN
pdTQtAfCJ2ItefrWYwdAGNYB4Hu31JvoM6YWN/jp6IlDKEIYQorNDEWA0Q5nvtjRwbJ0fy33r4ru
S0UY9WE9BdysVewFze8Z0Vt3UvswUo6TspcBWA2CRr8pdg2eZWwyoj/F/mq6PdLnw04EONF9Qwyr
5VWwkAMeqqsAB4fLtI6IHP0vpe65ts38JcavnQpl+pCMR5WkqAfb9ecx0Id9JXgo4Cxu0vutsK8q
lNLXsF7PU7arsl0h70sWMoqY8Iarn2bum4sP+B+PjoYEiWTYlL2fywifmS2+HEsnxXgDu5PKK2g7
wyEQr+/KTWqvgfyHon/2UA67SHIESgqrfftWty5ncIdJ0OQmRSA2oWC6XRq23d5Yg4EfEMatg6EI
sYlKBnuW/CxjW9quwN/yOrrOMXGrYXueXN6CTFpUBP3sK0QlEks8SN+RXr8pXqt4Paw8hcjaG1qf
qyUtSuZ+O/Ozp6aezE6Hyr/lJcXZwJZIwmSu+ui+LaxHNPJVl/6ZklKT6YE7t2D5rBTy784z0+17
YvhF5UaSPSp2s7pdaXd0TtFlDsqEsg/T2vJkiBT4SaIlQqjN0MAsXbzKcLZiFWLv8ZaorQg5wd+4
AfN48nmGuoiGIt1aGMbc9tUcZvKhXt25DmOOy9QXm30S70ydzNDHxkUNByhYkl3DTVZ3Qn0sLXqz
sUMI+mZf3II59XukmJDPpBWIruRo6wli7obgWwyGSNUH+kLjT6dyA+Tsmr7JLAu1giMQrlqL62R4
E10ZRJ4j6jFiwXxMZ5bCIUIVncXZ3zfU7ycEk4YH2VdLv6VSh6Dnw6aSNTk/a8zj4F6yBuILmPs9
9srDHlxJeNHvtTcicKX53sCyu8t4clTEUZmMaTT2mM+D7me3pxuzDe0t+vppRUcpcAofeh/yZfeC
35Eh7tbb41pDqFyv6c3raODtdiraU63XEcOPjnFB5r9AvMazLsrP9nF81CgWoR74rh9yH5F3nKl8
vlWeBo8JJ4JnFrkG0cvC6UZ5Xs4yHU3FIdZgLRzaO8rsAnriwlb6GvbKg4W/BywCWJDGPgIipq44
QoJ60bcB2ygX2hr01DBzp0rCmqE+AZWBW2tP7Bx6HxLe1uYJe4gx9Yj2R6bw+Nc0P2iInCN9SNN9
6pWNDb8LObf4Oztg292thIeQi2m4ZX9n8TuqwZ5MFCC/sHofZkICCLWvqHcKFMy3qql41NbXXPpL
6X11DG6camhjtW5FCxslysoTk63lvWDzow8Y6jDKlpGdv1PiAzZr12ctD4zo4ya9a8XzshA8o4q/
yLZRvJc95Ssxsnta/HMJ5R8Bvi/ptiRJX6QpygaK/iHl/iwEMa5WMkYaKbc02mCicmcnxAGTY9AB
Ojl66Sapp1ceaDShjAIp1XAqyx+2obfHyqkHd+5cS/Da3o1whkHbEv4wuQGKy+QFd9JVpXAJQERd
c/YB7v8MVsj/jVz+HS5/Qu0JlqWZmv+v27fgk89uN3hFRG6LtK1TITUQsVU77HoVQJdgWyfcF7jF
VHGZBzMisQ/jm4mpzJeA+XblPw3sduf/AHDGthyRLubOxMhbYa//yuVu5q98JLLJ2MlHJLjM25eT
Jm5Dy/EvcOUG14UkBaoM3xGM+urOfqcjbwCPhlIeWhbUX34Brv+4s8VIJ81KubOEEwj6MMy7b/1r
9SE+F48mos1oxqf4xlgyTLzxxXpDuU550+Et47002MMbgzlhmochOqJ/J2mv3tEJF32rP4aH/J29
84RDT4DM5/JUXGQYNKcMoYi3TYotvZZ//XkCmP85Af7xMJ+GeVkrcxyERrridTPzxmVbTJwaQ42t
oGSb2C4rznwmb1ZNFzwjT05ifeiWQ5Yfu/w4b/EJO1XQxQGwRyyGI1UN67yu5yKCC3PW2lMvX2R5
qyPc5CCnr6bwtCY0MfsbIbT5G7pYhZUS6nRoIMYuOrPCLuX1FuqsdwBCJJCVvAeCbsdgvPkNOhhj
wM9GRGwTCLe7QTxV652whhURZ+zqJO7A/JXLBk25izN1WLwS3oYVZkpQwFGFsgQNGq+RyJ8vfx7O
X5W332btP4bzU5lnFtebJSY1dex3eXbl3u9JpWeb8peKFc1H/h4JgBNfbEK/c9p+zUgd7wCKbAi+
fMJKdL0usy4H11Jkt+hOqOKSgRWpq79OjZvGToo7FQxwPI/h+yM7CDqyxWRfbCbSf80lmaWhQq4z
oLZ9KoOoVhJZlclcUrHMSbdMV2X90faCrBuS/7INSgDIYcKp3KqlX9BKpF/EoM+D/8/rf6p0IKYp
RK0G8tog9nDbMPtvTE1VI7HwpjhQZ1hDCA67+c+CXh7YnPTrxPtGPsxNmBih1bqF4tQ3DzoK4N8C
WbFHPpJkHjCEBBdeAbt6lbr8oMG4L1z1lR8TK6yskMxISz2R56V0Pe0S/dTmZ0S64/GuGO/V8dTU
eyW5m8dLn0I2spMEwxq3x0gu8tLC16BFA14ReVAPh7sAc+NkpTvCXINI14AHuc9ySHOHXNhlYlCU
QU1rmkrF1zVq37Jgy6eBILqzHFZIawsHBRuBiGwpkLAzXX7B9IoHzijQE4BfXhaoJFj59j27Bdbo
VZI/lrs/r4bfVUWYl/98IZ/mZT2sxnxbmJeR4q+LT7mkOM5oFdKZQMsFwCH645XHqRhhMA8lBcAD
xe/B7iw3JfNSADtcEj3KodlEkckZIooHnok5Rx0Orbc+tHQi4WuNCoLpoom6Rt6k+otB/OasWZjf
fLP3Rs3WJ7fIfQMQRw1S+oD0fVQR0h8n/V63HpkAcr1vh3P2Fa1F+l0yexuBjfMAAcJCGuETHJUu
TSf1c0bxDQbbjtpgjwah5Dd9CJ9N+7Z848BA+BVhyJcJxR66h3S36sOZhNBy1sETGR6kl1e/kN2x
I471GypPilvXyPl4o2j3b+irQgRuKnvmmMA2kklBR0zp5k8tjrEIjLOrIwDfPpWNf5MPw+2YCIAV
O9ICotFs9UyQenTXC0cV3FyxJRQmifrxjDS2TEJ5iSo/AmTdG2e2khGaJl3nIzqEElabofGW0Flz
GlbIR/ZaheUJfRyEi2q0rtAMvtSlM++ApUEFwcGc5GF9nWF0z9DCmxPARNGHKl2Bil3BJCRDrezy
Tvi+Zp606ZPqsY3UI2IWXER4XhFxibG3NDyi1+plvpv2y18dYp309VFqHRDgQvf/B5eOn9BYsjxK
aCJ697UrGx6sCOx3oJk+01LLqAKwDsBLfuyHBRV2eiWI2IWdQjZ1zYRn2vvUp+T2vTO2xGJgVWKU
SVvOV53Sv6jcv21a/5gh8r/jHKRjavUm5RzAN85YJ0HQqtwKBhZuELKzDMCwjibAA3JooY/38xR2
1U7LmN9Oh1Nb5naYnn0ImovKJrsBSWhaOSDQVGQSGMyEapJtkT1y8lLxAYsCiqYJh8YI8YtjSNW3
9fz7s3D8wViXLTp9//0shbSskrRy+s1iMGsHM92BqsavveEaXShjfRZ7fbZLS1ctvQgYEAV2aZ+W
gVmBJodTfzcYXixxeIOkeVV1bHqPrZvQryp99m0DocabkzxmkA3ak2mdZfG0YhQWDQ8rLa/AJRS3
0Dwz3Bih7spDSRslAvVnArQlX1qKHMj9aH7VnUbp1Eqn1DikykUC6+hOdXuu1KM1Bho8gwRiqSNh
OKB5sMM6M0zrDfmDaHZrzj0sDYxUC3DT+QUmcMIRAA7Su/1W3/IGMKjVb3TPHIE6PC0K4pfhullo
tdt+p9NbKe0QuqdYQFXoYY1saYt2HG07lKGP2ca7RMlQChsrZD5wis+6D5oJBhyXO+rGJU01ja+s
rrwEfX1MtFM0njLt1GfnHNe6XnNKAnkYsrSIRc56nL6hdcaJnGMnR/hJZx8W9GCWCZ/ttEinIV2I
i6hu57qftufE2vHYN56LJo7Fnd8sOslWH5yHotFy6m/upEGfdSO6gDv4467Cxo3I0EOHRFuDPL0T
Jb70jsy/CiWXTRoVfTpjqSwLTk+ZBR2r+/GnioY1BuAvwoOGiWLkWFQFZqdFoVcNRHxiCSAsOyYh
UmA3BiaN15JrIiAEfKGQDoQJm5fq86BDuquN3ayHWXUYKIQnrvxaP0kvNByUgWyd2n4vcvLkft7v
+Xlud8Ztlxo7WTq2Lh/Uy8wQjvQEkAvSzU6pzlq6a9bTQAto5IKCdHRFQhpBNVXAqggzAncFX1u8
mSwt8jjBKRKpijvAhTco13t1ZssflORoGsnkcGNQNGR3niQFmNvNkatlQQSUA0eA3mNYFqYf6Xuz
Daw4FDBgzIJbtbvdNoIUB3UcORWWt/jUjJQqHAlCQFBH7pj6FFHgIILTwtM0ENgtvBgQoQ7W1atp
IQQmRgQIcA/7NjpazpMB+/MvS3ocOl9Yd0Bxa+lxfMbfU1hR2sZiK+hJpNxBX1kSiH0Y89JLb9Ih
2Xk33CphuFMg4H4gJ43AZbZCcoA5Gam7uVO7nW4Gcw+q5cTfOOMGOiyhmeHOQnGJuQCD/AP9947N
n45yEvqbbWg2lXi2MihiBu3YN1eAtHtz8mOLV64AaL0JhoLkUDKmbpZ/6CnfZrrNCV6/JS+wfClA
qe1OfsQqC2ow9LfloS02oLB1RTOAQdRqPyAstBMOeQ5hAsDDAkRoPoiiKyS7+i6hJA/QAoZWAWxd
qh9DIKA4HF+rlzGU30ZKjbEzvw1BhZXrj+gsH/KcGM0zvrchgr5sAjQlADKIjkZSCsBHBWmx5Sko
KBQypD8SO3rr9jcsGIftlU5zMOFvEu+z5phmd0J6SLLzqJ6i/myJh2i45zdx8kVkrG9Zx+/7smnI
Cv2XqLx9SvIQZrqJ7S0Sr7A2iIyuelBQ6+csUx90zI3OnfiM387yTXayo2GEm2898SgVeUdGWC2A
YqwN+5aeHuIvwTaqc4SfPWluue93PZGAClyICaGLfbx0kNFW67/jFQhiIFBggqI5+hHtaz+b5+IB
zNoEwHlCXxyRRr//K/cZZGqBFazfnC6wP4eg/8mTNiSLjkBDUkwkHv59JIlFY82dzpFkVbYCbH9M
nxW2x9LLS3dRCQNsnXfHymKCMXXxGMGE4blMHSpo7I30elMvnjb2g2JtYING3Zt5f8N31cn0g3ap
WmegcRdylOkA3at0bSt2jUbx6PZfwTXSf73Ifz7Np/RSlYpiTBsyrMbi+HAa2QVzEkocSa0XkjxT
sm/v5FnyBBZim19d/j97YJhEyHcgL4OM8adYRVP6QVtUYhURlXeZnouTMaCmvSvMUBL2enOvKMfC
2unNGc6gGvvwR2TzqFn+lN9Nxt5ajhRxdOFhQb65oGvCzgY/snY91hHJaZL3Sb4rrV0tnG71nYbv
qjE9ye1lwa0IGLR2V75DFARAHs75cpyGu7446fVenb8wjPsVlv97wWyPKCuGbOra9sD/njVTbg5a
LJTD1QxGol77lLOLvaewV2iT/wXxQF0c2VebrfGNZDtWAt/PPrIPA17IZIvP/NF0pcWHg6AQ7QU7
l5/KZfoZvU8X/U19oyPq4AzPDM6DTjvxvfUiv2Pwdh6/x48q0gnW/e2tQxniSXqyftb3xqv0hNeH
Lm6GwhOel/Nd/t6w6T39ebmYv8OZ24NvXg+wijdZmn8/eCSa1rhoxXBVWheLanpWCdkM0so95Bdp
DNZhjxcX4RtxWQyfU7wnYAWMK2naXm3KzOyElMfZOwhijDcan8rxbuqdViO5Zet3ssZF1FUgcs09
WYWHEWamj7AmDoQSlLHHTakKph9eOmwraBYOW7mjg2zKtg1EytbED0CUZ6l0+8TDLHbBLW0/qx4e
I3HiLjfQHU+BeMfuy+nyg/oBCxJiBlNH5+xoNpK2/heFVRlyi33LnEbyfVrfvyRe/h4NIwwsbt2G
qLcQFH9arPFkRXRKQrSIfoxg7sCEoJSJW6DfDlZZE944bDGMFjQCvmSkGYB8a/owNoZKfNFeiufu
lThEajYWSnukns3pF5mhRoH+CZTLfKOMtdBGD8QDqa75IqBXtuz08zL45xN8iudTA0VbI22Ha1y6
NLFRXgoTet3pGaRw+EpsTyRu5pTqNhZOS6UFvF5FoZcIgTSkD634BJWXXKTlobBQv6tMr9Gd8QMl
wq/MM9WvbvYT+hRlc0UvLzd7u0CgqhCJJUSxsMq2o44D3labe7rxMoD09Hr7geWd1LjyUx60T/0P
y9PfjZ/x+3g/XuVjfb+eCAAvxg/ihW6/8cS/Uyq9UYwwcbdIr39edLL8n0AJinXYa0k4CKjSJxg+
KUYzKnVBvFY0UBY2DbDW5EhDkKGjTtyQ+8AHjLySHQsTLrhn9seBSk8Xkk5RZpGMnVqfF7wVcFMY
jmJ97q3rmj611rm1ruRDBaAXIGpzNuq7Tjkq+bGZAgn0gA5iVIGwHlcDLb9YBJQE4vlBoPQ+gXh1
f2X1biWQtS5mvOtpZLmLmnMh3bNz4FIEoocr9XRkD8zznzeqmYsPP2RGYyN/6jQvle6a0hfwp+jg
oVF+gWUFg8ETsTbI95ZBi5K7DF6UhyRvMZ7w8rbCFXKDmft1c9Z5c1ATD04aHs+IxVEiWZDiSbyp
wC/H6bYWU4+sMkFFdvQUPRSj+7k/LsYuM3YNRN78uk7XZTrUPIPitG/E8yjU3yl0el+LkNg0Q7kE
ytiVeHaqg+52KuQ7OX7qidmMH10BPTbQjQ/o9zDiNmp6DC0BLuCjTuqBigpV+9ze4lLFjpFdQFf6
tf92S/gsZ5a97CITctvSLhpC/RhdYZ0+dIAfRAdXoML05hjXKMDoUt7CjA5xcFyeXjsQFj4oXLpA
0AITwaH0Th5PibqThjMw4oKZUnWozV0e3aX5cSGvlU4mTYxO24TpdG8lGS7J38TbMVbD+kOkBZKW
LTqdzHOBmhC6OPV9TaIppC86bZ3IlyIjou0tfdfA1rSI/6v71Ly29YfWPMKUlPm3KY5fdAhLZGM7
07gXi/tkuTeL+2o6CMNFWg8x0uL6o6xfx/Uy1adePcTWfW5cleVeip/n7qfc3ev1tZHPlhZOGof3
BRZU/rB2e02+z4aTLN3B0dHVyyKdoeQs4l919A2yTgLAM1yU+N7ovt+wNtcec4xokgMkEi2BOLNT
zQNUHfLqSNkvVhjhTkLODEdCvk+zExSY0jzAROkgallhUh4h0fQV/QF7pTia8GX6xwS+T0wQfIUN
lNNgrV5m8zBC2JFIE3dSccySgwgBoHoZ9J+z9qjrMVkmBCXS8h5LNjMhRnlStOe1ejGJidmnJfVY
Mvm58f4Sd/eF+WAgMgTLBuqPeZiEp1TdL6Bb6wADg/e0H+T7Ln8oRL9YD8YUxAf+t5Hvk/UgYK4n
B6ZwzjvIoV7L4w47swh5CDAiuKcVoAOaQEBG4BwbwTSYSzy40AL3E9Fv1sMNgzvYVEmgF2EJPaTY
LZC44Bj94h7V/Kb2BG2TpygZmGeCXnMFMwx45rX0V/V4K/dTf0KvHXfg2yvXg6iFywKEKtM45PIp
n45Jci4h9KB+SbtbQsXnJKenqX9Mtcc+fqyql448qH8Ub69LWpJwPve3pzV+u01v0fRQtz9pRWjT
00hXBAkF+IO0i4sdN27dDvSNSDgHWdtIycq+QD6mPw1T0DF28gl+4gINrA7oeR8el03hfJ9AgIq3
h+erxeSm9MFzJvXYSzv+VQKlSwJBCAwTlkKot2dl3AO0guUwxyFwyepjXwfK4N3acwZiLe1a9dJI
Z1MAGXyKJHhIoW4c+H8Lpq4VCqhV0PACvXf1stS78W6YdVgiwTlTth9KzM9uuLhJd7pwNWOaGV/z
2xOstEi8W2COiecyPcXxNuwNvKr+InNP67WIz1VLn+vR6E4GI4B+VxIgJgJUxZxYqRvsNIO2piRo
mXXySWzPgvoM8TWiDoe6JGO40cZCTTxzu7W008qXKj7r45H7W7muSavC3a05IIgmQZuRGFi3YvoQ
22G+hUsThwRzUQn4k6I/ze39cByIVF5hgm8cv+LIvQq3A//fwnsS79iQW+Gcqhcuxoe2uL3lO4sm
nYI5fllvh1HZ19MDd8MntvFjNmwzqOTu23uDXLK9J3IefMEMecs5JMAi5D75MAhlM08XBzyLOR5H
aaeK4f8h7LyWJLWyNfxERODNLYlJSJ/l64YoC4lLvHv689HnRqNRjCJmWq1WdRUJm73X+t1SlVCH
YQP6j3e97I/Nt2Vua/MVIIsdlWVjqM8qR1wmne78Y6HwK5rvKvqs6rc0+pT612jlV5eXd7N5HsX3
InlF6NfX53vzzWcYp6cSGZX5OpcPqOPa2+HOkFq5gMRi0x+WBx6rrRICeEcImNU/HKn1gr4SxAL9
4mi+atqPIpw0iR3ZjeL1X2/J68CU0eUFUTjaWqMPl+qUxEcZGDJ6WrIn/FVD88gzKIQj/ynnEllu
7bZT92Z1LKOnuka2DTp/BaoreXj5y3D7GNRnVgQ2rKzfy9VxaS6j8TrHrxKe+WzfJ4dEOMXCsf0Y
MWgpF7140KNjr1wa9bnGoNo8zgjdKd0IN5qd0XLqhti5nNFJwOMgI9+iZmvfqI1GBeusqymOAA61
yRYnM7gf9sig3LcRFGxyOOiRWePoqn4RpqNKF2tbAECApXIaCozWl247vfIthKPIoqlbK+zSpBAC
AyYPPRFk8BgDqnsvkz1m/FYCRgYCQguu0q/NvdHuRpWx9NpDh2CapbiKcH1knfxqDCEK2VR3i9Zb
CCYCtfg0iXWNYEY2uCMlmCL8DZ8qWVuVKxMdn3lSuZWhmcbdUATrGWuSU4Qe9Vgb7pwiPwnqydMK
v6LzY6h0/LFIyEFPgIeLSpG0Ha2wvu3Twm/kbX/zjXE/3nZVdpDHUIyuzMQqb6cg1d7N+l0w3/Lx
2chf+d+SvyoSOkAST5brUPsKo3/qB/3ma6Vj6iQS+OKwK9Ntq28H8ufQ7p0bIKgx1PQgNj2iHR1L
vCB7FIxjah6N7umWPBfCV6keROO5Mx4z6zcdvoWJSiKFaDvoEE03AO73mknY6edE2o38cJM8vlS3
fpPpK4nfcma03SgoPguGjw4rOtu/KcO3Ml+Xy+1cjBcRpHAEXk7vWF9VIkJ+5eXVrJ5y/V1Vawgc
yp7xR0je7tlXMv6q2VGpwjh+qJQn8fbdKU+q+tCI11wLlioUkx81/jXbd2vwusYfp4taP8Xp91g/
JSNVEP+v2gcV/ZMG0zmLr4Xp6vom1w9mmtkJSL8RMTh38MwhkEx0fWHJJS/VQz0fTfV6RxQtIatI
yl+cSxHgnQD8a+v4PXvfrB7F9H2QHkXyXqW3RHoTRJRNDsBj8xrLv235NquAE8smUqn4LoV4NMRt
1jqxdFzufv9oLaHRO8svxSoqytuys6TthDDM2NDAAqqT1kP9B6xIpFK+qqhuBGa0Xqlc5tu1FKn3
fKY39sJBq84TtZu93Hcxx9PgR9WbEl+W4iFmY2XCJ4fUYzytpg8Iiqi/Cn/smGX/equBe3jV8/c4
C0Tj0uFuvELvgxLAY93J78B4PBxNM0xQck8B1SioY5mEPSUlM8+gD1JML07coxVwCtJFIeYhtQtP
AqVlUEm2K5UdfzGL7HqwMScyUaSDtb3myqPy0b/ESIOTCxxadvMXYvV0dHZY3DYpAo14jxEA+xli
Ld7zq5S58yM6vwEFlOlQ3rfARLMztd4bTpIa5SrRhrRsREPrq4YWaJvSn411+EHjh+xUnL18q19j
DC946UZfkQLB3CmFg2pKrokfJ/zBwO1JyK+JpwLxKf608so13ZA7s7dhEGkcPlhPHmC7xkNEjB+A
7sf7UEKB4uqjt/JTaGe2Gsh8Dk9zW7SOKhL0Et6ls5SHd5wONc2jC6wAtEuLwmn1wmnAmbOV97Js
Wz+3N0xywzOE8r6B2A2xq2OSNL0sCviGDT5etEAb8dx+o3hjemdxFj8HUqSI3CzXWS396Leti21i
JpT1OQc1MFzZjh8xz5Ic+hNz+O/nuz13SBFtFKjivCsPGRKti/CRzLbI7gUWldrGWf4cngs8CAFa
OZ3BKeQNwDQBs15XUoAsUM1uF69msi2zt4f1wcmcMqYD9au13vQ7A0I8dFdaLXTL3OMMcYPgNe8E
8TTPCrFUWFtrrFHMbd8zcadFKRj7i7HTZL9hgCEXjAv7JdcRR69iE6S9FvHaQreXNcTJtILb5gg5
2XdBZSJqJVMl5PnPsqMp3oSMfPQRo96wQYjHeN5lHL/CYbjvjAXPsVcyChgZAZ4VfBSgER9GFkbz
sTdQnbu3NhSWgyJQtW9EaQ+2hJUxSt0J/xuwrQ5ztZ2k0GI+D6V76sqTNwtQHY6A54mRob9SHnRi
cFf3UOJpEsyNf3/r70HxJaZeTWOG4hldUeQl81a1tsh/GcmCXEmq7QK2lnylbK9pHnuDRQY8lWUf
zriQvnqEMDT1H+NjLPjzI5wlxyX6JtlB3HjX4IiC2twiYa9oTAG5AIVImWWUPbvYtf9OSB1AvtF4
kuFoz9aFGdigXAZxR6S3ceBp63/gQ/Eb7lDPvdEduBBym5ZkVUTzAsQI4oyVLxow+nK6j9uZeEXZ
m+6bhk8ku43iddYmx8tX+KBoOroURmOSWUdcLmn6JhG4YuXGBo6EcMH5e0AQb2R/AiwYk8ylRG6/
F7H6I8vXw0l1SHeJSLBM3Jl1Dw4EgvKqlBsdeguPebPt4NZSP253mYRQaDuV174/D3fW+FaFNets
OT9EzUNvEnZ/IEqneGOfyL4zLcABX949Ll4h/UndhhJnwxRIS3gn+r9l8fgiti4k2AwUSvZV7ZW5
X5JUttglTgAKTnUvolalbbDgcj02mwKSnXRgwUXJOgoOyxLlaIWZFhUG9RvMMMXonW8SIKPpq229
svNeyc7PpHomSr7zjrHzJ8N+jJ9j2TWZTsQTDikx9QovWqhGfnXsye9lciY9l+iV7N9PBWyeHrDk
M7oYeXO3tojVcNch7ikw+gtORDJf5PVVEFOcs2J55SpHxdWOrFwP7vW20P1iWkX/6Hv53PyE9h5I
M8hBwAoGSkVabtIaGqFU7UWSokvP6Lwx8RHNIABeLBerGXwVr+4NKUjkD8Bhq70XKrAkmJPUjcgR
bnjabHlG9+3JnP9QyojhGcsr2TcBczsu5i0cWwOYQQZhyeEZFu3qbUhKZ6HbUnyjCGvmBKNQJy4r
Xy/2JmAyRRu/OkFdmLjVr7NDrzQteCvWjYs5Xex7EjG8A7fWlqWNitOc0ZcYigucayHK58nc1App
FxuGZJnJde79O+pEAihzD4MeIuAIWGXmHD7KW1k/6YTiaKekPxUkqo7hXfRvv0h3WzidZOXuMcIx
gkw53p4IvZqkDbQ/Xbb53J1vVyJitM2NkRLn9jdGagELGiLMhvi50b3CcDJF9ZnBg5hB1I6cAgfS
HMQKaAnzARtrUmO/sKWW8QyCA+UFmMt5ZWmrZh+WHUapx3BJ4ZG7/RnrNssBJgcjLScUdyDJHMS3
CN/n2+oEwTHYfy+KL2sBByzCSSwpLQ8tplPgfnvdfMkY9/oAnAR4/rFmN5JHAkSFJfFG7Hfq658U
DKCaJcUcOy3hxPzeQv62QyMpKCGE6cwI2GVjhPFot7qrnMHP1pgr8HeS8tA39wxU22PwawmBbL3s
mx8mFoiVDrJ4hEbGAMmpu/DivHMLYKQROFMXwAIL12y3muhwCP6xC+cKsVxBnXuQxJzf0n3H6lyV
56i4/wwli3KKK1ZhjVQJYb1qtw/8M8eUg5a6WgXSwCn5n7ILYfsywlysoDjF0FTbXF7N2Nw/Pp55
zS/aQB8UT+pDhQV6sDkaebP4a1az8prFVywgNnGwLTA/VmYW6+fw1Mh/XBdlYNIySGi6MZO5t8rh
V/1OTBg7Y5jg6qg8aQ5vJ/5tqvZaRY7hQZF3xniQsp3eID9zEXKnutNQLAo8RJxpoTyeO2U3GvjY
fEU7zsWlS0JB9nR1a8Z7duVk2grqEVnffXpOx4M6nPlzKTvz/VXrIiJ5jYOCNFbTkXGtJZfydqiG
q8JBnF4nAOHeJyEA6xGFUCL7Kbrc5aCVu/YPethg/RW8BOux6nblTluCRiZcIxQOSbdXrIeIt2o5
dq1nvMHHc8wx3xM7RONUozOvU5PfETastStxTXKo5h5lVW/5S4K+YdoNS4CWsZR8FjY5AjeClRrg
YaAbZu86bbud7rs5Z3dCcHDMmBHcXo2IAdPntrlwIlOqaNKW4DT2DVIIBofja81JQ5NOOCJx50Y4
mfu6uGjZ0ZjRUQBAhRrwCbCPQIDILuu3KaIagx8VkLtB+YEuPJ/IIpV8st2wgYjrxQMCsyPPDzhP
hNB4Fw6LuRKUNdxqHhirhID+4dBjYjTxhR5H8YhDQfpYTTMaB4ULfXTrCG/cYNlhO+VC49an6LbI
olvFZtDPBS9SAFCMPIHXquU9NsIm9Q3D5c2W8BMTd9TtJNqm+1W0Lrp1UUf0AKHFaYXBL98PzInO
A9qNm7W9tQdFPLGnovyaEzQDZw1CHmURjCqQlbof8tDEFoUuSjyry7mcT6nmLYRbpdt+3FmA5Pdj
ZgbcfRltKQmOoqNvJ+0o6OfE2mvDdryzNL1W2dZ0aKTi9Du4xzI9x9ljxMAAJX1O4gczv3As63j0
zL1pXtLs2E0XXT8Y2dnoT4lxzsdDpn5Md5oA4OCw1Q8cWlK9zxNkVjDCBxxyZr+LWOa1V2v7G8Nw
hTUeINlxJNEb3JLdvAAZBPfoMsb7Nn+U+lNzv5bZcRkv7XJFMbE2NGpQTuFEhI70cxdonrlziDud
wYA9uI7KKSoCVQmq+TUZHvXk1I/7pThJTCvQt+NT+gq4Ki50T3jIoeE29wKZAi5m9HgYIRkM0FJX
D6g3V+MQJWdab25v2m/yoj7ibRFtbj7mMCoB2pyOkovsrt793zQRrOF/0XHw0SKKWmwHTFT5M/fl
L8aDmxpJXWFW4kOyfx0ZTqC89s93dFu3TYuiFnsQFVbiQryOuHE5Muhu0DGwt5GPjj4BJRCQCwoM
HGk2hnliavgzZM4peyx/G+MJdSogaMOEQeLJVhtAjWs7cczGW4V3DUMcNjMFNMMHWK7ESuGox3UE
rQ9sFG06so0NXhk6E1z0dgqilKyOAoIw8EDFHIzEwxKLx+/heqCkBLCk9edysfj2cWRPBQXQxoA5
Kh/A9SI2aYqqPxcMQAynDuEu7dtjRigyoPbBOBrXG/N31dN8ApMTnjvoit6+QRNrdvqrHYq9cUEg
qRG109hAHoT8WhBXmxzSGNtI40SJfcdQjKXIMYCilM1CyAUpAX++Sfsm/DS//Vf5TEr+Fx2eCMFM
NuvkYEyjuMMPNmJSgrVq1/3QMtacHDZDgeBM5L3IDxlyQ27vs4wsjWFU3HOsUQ3pkVDlDicNv6Fe
AAtAjYdMi99oNLDULKwwWPThj4k+QanqQmdjOqMoFCY002vKAOfSrPskBqC2ap7ikxVYhDH/7zWn
rhz1fzLALDmD3NM1JBnlyd84bKMQ5FobE/GhS1qkb0Fp+qqKV5GiGnWAbZ20VzS1a/WF8Dzxbqmj
Vb6WnMCWhLsL4oYGWQUQ5K0uveYFx1NSvRgb82TMSBlWWRjFJGd0XLuGczsJnROXBMp4wi5VneiH
WIkhOf/LZ/qnsJ+/fqa/sdp5PqtTmtzEhzYNNeuwPCgk9EQ3YCQ/VV0p5pTcktwzRq5Kt3XSbuCT
rhgOiG1gLk5U/njl6p5g6OtIHOjBksKoOpTV14yeafIqdLyYQn+Gwh/7TWTZ/WOFHu9fNF3/4Nz6
T3XB38wOg5U3wzJCd4uXcWY52RCsc+GIh+6BQGNcqm/3x+Kx+WxeOqCDa3qcnpp35NU04eAD/xaa
p63Sn/9cKOvl6Mz4tVCZafrfbuqYx3E3Tncm+qbB0mzxA93vO5TtLVFKfVhxfmEBoDUbTpaKvDE0
07Omh0mBoDScsfPhDTXdFJxBA4Kw4Weznvzqa3dtLsBgiU2tR3fGkumuw2V4by7VhW7bumObsCMm
10a75mLeNJoxXydTgXkrCPBG/38vHeW/lw6fkvBoQ1tnHBp/FzhLgrDopMzzKf+k47JHIuVgCyag
5P93OzBINBKnljk9KAsuQJqP7CyDRGm2mYl/B6LM1y6Kq45fTfJvHnRQj+v/vkzJWLUO//k01tdW
VQzCVck0/+PU+ctJIaWZNtViBqP5lZxpYdrOU9SEpEVksHa2gyaBecWh+EaGTEPelPk+jVjq7eRk
dHZVBdJwZicO7z/3y1jtwU/6H4wsd0Lls6f+STj24xYdghe/4ywQSHInwoZd38aHcH+P0jVFLPtB
8VsxzomvyTaIQpCokQZ07eNtfKmRwJ5Ry9Z+Zy82uIqPPWGc/OFlqX2k/vLbsq0+ldqX+l/zMb70
qV9vDGgVRG2O9GkpWzag+GeZ9pK8tT7QqKaYrcZdTzRM9vjV77tfkJAiv9tAQtUvG/H6um6+6Ayj
L6sgf14XnlhU0gcmVwAw6WBlfk+mw/I4zBdAGPOdRobCXKq8THvCUlYk++kHQ424/EQtNga6hV3l
1y/Wm0XBoPY4JnmrvlsG9cbb8ZN5YfVT85RvyFw0jbB+WBsQJtFu4k/Z2DTqlz7COeGtzzz+3r3Y
iSK2UE4WhkVOvrCLRYCSQd+jgUME3NE2jxth+JfNXVb+W6HEMjFReskqIiUmc7OM/rJMOmNoE30o
iJ1INhVal1l/TNDPz46ebjvAtGXbEeckblHRk1kYGbB5oGccVqt5Bzf2cvNUmh06mTEol31eoajw
pypQlzBLArXat6vwdZU1DatBpYm8OwAGswXmsH0vjE1FxY3N+4H105hhi4Q5fRW0wMSRZD3qY1Av
j3Lmz4c282V1jVSRCT/TNxCtTJq5b0TOPv0R80llGy8iOEO8rxSbigHBYUfen9c8iBb2d5/AFfGj
V0AmUZ07OiXFcVgII0d/ixDJvpdrmoc8v0FW1Yfx0HwXAKGy05znp+YNZk1x5uecMZy6z4husuiQ
sgvlxfgsICUJwPKM+sGQ3HZkzAw2PyEi1fEEc3GDX8LzjAJEsyCbriAm9xWy1V/huGfbNMjeo3wQ
QpBY7SMaPZAOSmPGnRE7NwH+k7vkqcaB5O9yAWMBGPDbB2rmP/ZQRPDqbsVGkLYlfkWs+qoQJMuD
Bk85zPt8eWoBr7bDB0nqqHB0LONoeez4TfsQSS/H2BACb4EWJ91XSSTjbS1NCthmOaRNJxaatB8U
An5zvAdTjrSGInvDN7BkX1sIXbxkuC31FX+gQwXYBsLA4U4xvzCCBu3KW/1S/pBD8CPsrfuePrl+
WT3qOIU2bXYhq7335GPsUUdKQMykPTizXb80qMi8ovkXHbDxZy3/15b4l7X+N4lVVkeidCsnEdSA
Z7tvq7MWnWA/s+O99SrLJ4tTS/d9GhQprhUXmx8JXDIuPaYVSoT+uoQjieQ5iBSJPsLbFsUSBV60
UZliYFL8MHEMqh6KethrzWGqTthLVNBEBqG1XvLNS4PrS08D0sTOQP0DqqUfQAmrOc29JzGbSvVM
wyGcBaXKwPyy6TGbHvPiooAGFJeq8SsDvVqFQmHaJJE330KlCkr9lE3AJmAQcGOnYTyP+lExQ4KP
P5PXXHREL3oz2OFIHSNy9+bqTOKK/LzfqkwPRflM1UhiGWK4hLEDVb9FwTUJKG1dPis5hXkD62bn
3zoBWEScmTC+LDBMHWs+EUmgCBLKYQXJJnkjZv5Eh0eIRuNay3dWe2iJorsfmU7y2qRvCF1FwW8S
j2oE2WJFbe/yPkWLn7+CCUL1LNN2ZGzwmxLUgCxFgPXiti35E4ZXCs5MQgEcDLPFyGaptuw8EfnU
uTM8fn4yvA43F8avA66YmdA0xrB9j3TEiY00DW/BPtH9Gsg69R6NwaMHUkmCrjzEMXGwmlMg6wiP
xj9U2kh2rU+8zjyrW3Wc5bB/jjGYlWveD0qKz35bqe4s+g718JhB9J676nEy/RurBm+DZivjbqrA
eMM0OhUS4Qp7FfKYXK+e9bKm4qCCMCW+3slWHbm9fMsgC5uFQMl0C76r5RuxcLAF6ZKfx76ehXni
FoBsh+ghdjNUrbQTZI8geCHIHaIKpAwGIPdk1g97YeLT+rGqb3mIKdv40ph0Vm1qxkPjmqFAZcJk
t1pdqXM7wcsxdnxqZIJ3tmN9m5pPpoiGp+e9awI+aEsZjJMGdJYJL822YFIMPJARRNAL5N6V9mPW
r0Yj3H6ztiYGNOgEUih1H7X8/LZYjmR4KdijElDYEfayVbj56JyY9CHhCEK0uyWa3Iy2rYRz1r2N
AQY3eQqNaW9oYY53QHdVw9V6bySUEFH4u8W8Gbp0wkj+DLu4iYEmhFh7NZX15FbkCd5OMd+YuAIA
J3L7ON24XSBgeHDQFg0bS1l9HWq6IZpyMDGeu/R0OtmZADWdIxNPJW5SpAwx6OzqE6erH09L6WCE
YsuMcFy+5AaoL4WA22ymH0BOiEB4ICIsANtGzMbp3opWJg+EiSqV1JH8GfQANAzobWzDqTyrxakU
yUDaMiPlPoUw9a3ktK+UYSix0Exb0aagmlVs4RDvgRb0L5op5UUnftUjejoaAsZJ9LwCyRZZfQ3G
/YIrDGaGXDxaWbaY2SWeZNold3+4Ft/4g8Be5GHFQZvhhFgQJRKC1jV+A0YTjbSD05gkJYshCxG8
MYS4wsAOdjzJSVU/ubPWt7gpKcziMWC+C27dO47yDbS6qNh6idjKYajIJPrSDF/8B0bP/Bx7F7lE
DNXkcFbdcrazPTcG4iUnywib6OaOqYQ5binxpJ7ZEmVKleFwmJM6EW1aK+xMBDhBlQYzhBYKdI4p
gg27K2SQbgaxdK6bx0b2y2pXMTulDUCSGW9nET1DE31zJNJynJ4N1HKh7ZhDRA8N/FYTh+bxLDnS
kOzAxiEwNQk2cIywOC/vcuXwjFeezAJL9qSf+OvW+rAlWeatWXaunOzA60eYuV2aHvIyVNQwEf3M
PEzqTtSDtAH8vcjDWW5ezJ4yHL+ub1iHihDexlOml7y56BnUZCBrdI27OPZkCaKCU9+5Nbu7cdmW
5bUtXkfzog2HOD2JCB0Scg42ffQ4DSfD2sN+QekBhd6+YFNhCyPy5vDpERfNDEiZKHuCIDfZe7Nm
dayhfWZgSJc5OiziYWwu8fywgLQSUwiWX51YxkQjMG+mWZG5Wboa1dWEtVrpYTPf8EUqrBRs8QNh
JrfL/Na2oQm2KF8W+aLBFmvXtHhwzSjClPLQS2ThPaq3q9xcmv4KHLsk6CXDpHzIpYBXLWPZZUc9
O4nFpe1IOnm4s9BJ+hLd/has2yFDTzZV4xGfoITsTxLTgI1zh3jIBOD1BoGcTvgxXHfgx5e7eZmb
l0y8ts3LnF8663kaLgu62/a8dAex2d97r/6EaTQwE1c2QURsA2Pty93ZGMMl2naIg7NLq5yK/t+6
deUfsTtL0mgcRQ0L1t+AlKWY6lmahOXhTiBTFzZoP8irxlWVHHLLx+g6Ry7GJFyxgA5U2vhUcbCy
nckjNaFjlN4w+eI7OBrzARTDpS3QYeEfy24zMqMYjpFKNKjJg3/Nv5YjEOXyIj5NhV1WjrbX9pSz
k3xeWBEwUwiIOcNB6ICqTtxNinuAvhu53bFvwYXzkqIkIY2bnMtHUONXrFGUytLeJLkcZhkl9YjO
iwLBtnYkJ4UamoTD/XXB1PfUkK36jRghueqf6Y5UUqR3DdN+bsS7wmQ5GYaMo4iNN0JUhA/CrWgD
FSojvyJ8U6CVsw0oIci1lpFDNr1B1AGP47KyrQ4nI8gR4S4g6IBq6HMyYigpDBi9B5UzbQa4yWoz
0iTwSueEIK3zApAS4MrDigBNx0KPVtxp/CY5AIYdehADGl8Bxt09AUUBw1ONcEiwi9ddiNBbJ/cQ
6+ZXpHKgQfVJVyRhGMHu44aV2XYO+BeO2ltM9GKUO9FvmWzwbOBUVeHRCqL9QhmxCe5UfLlU5tIv
BsiCiLgSZ7ZLJBdSIWK4EKQkmEvZrM01Rpd0OMQAxNOjjkhJQABj42O3flpsh7vL2cNByaQWJEjc
9ecUl25G3hSQtxSDRPpt7lBgEF/LeuphxgZ3Zw1bXGkzzBRArXbAZ/ovuIP+j3DhX1b531CgJWcy
eW0BFxY4Y8kS0qDDfQPLCCfndm68e0HEMJp6qI/NXH4n6NGA2l3L9EnVjbClfy3s7WIAMgzqziSB
+bz8Mh8JNcrwgGCw+WT3IRRmdY8WNpUQRqMYLWrlLuKmYfCAQj3tNWuk52UUiAojeXQLFrmq1l76
lP6SIjDEiobf4TaFFBqLCWaNZsGtdrwsmFypaLpPMIyUdCu4D2WjPupYMJBG3tyGzERI8OAeUwdx
+mGQWO2wQKNIFcWw/2OwZ/NgfMnwiY3ZVJw4xqvuvaylyzuCQYzIubw1kDR9J9L6/RbDk6OtYiDF
2Y5MJrwhGURujMLav+/px+jUYG+teI1MqQa+0E2ZHqWH3RCUTP4sg0rCIbHylGnlFbiIG7cUkMJ7
Kqo/FZJvz97GEJHlLbpB0G/jZjcyh3k4VOmuoisr0QC6BhNjR9sUKY2c5CAzNA6elylewPqwK2O5
1cc9w9j+92ox9H/KarVEibF7jLiWNeVvEKYlmHexrM3lAeRVY3j7QtT0nlUSEdhzhzzfpMw/AVNF
f9nQnpNjRk3n8sgFHHUPLK4Iad/s8splmIVHG4/Z3lLwjHkSY+azbZEFnK8aXsLmYmT7mxJWaIyF
M6UxuS0m/OEYsCPSzyiYzVxtT2RT9BzpKOodRPBsROTjol8hh5RYgRE3LA41v6Fx+JxOlPrJSpf7
bH2iH6mevtqOjH4jvK7xqZW0WoORIVP33/ALg11+rCXZDlms9AL3/cFojAuGeGZigOJXjKyM1rAq
m7iHW34UVUd5l891HOa1H61lH80HS+lF22PKt9D+mRvlZQnW8AHiJrHZGkhdYJ9tQiPKE0GosEBP
QGar84pBb+Qg2dGpzzeMSBAlR/3qm0CYXCz12pUljSllePmxNvGleDcyog++GMMkiXtcFchoaSZJ
HLizg3Y4Nm0+Rokm6c9UHEoHBTW9TYZIde3uO7hN9mf0VPwctl+q1uqYJasWglDI6aB9g1LD/6T7
eQ7IDoB1J9lSb1+mxb8xx44XjihkCvZtE0LxkxqM+/o0PRMWEm/gPGIYmcJBgJaD3REoMqI4J0gP
vxyKvk0DsfybPCuXYbaXY4QlZ9zoQX0g7p6imjAQIkriye8rW+NBfksEIkSOAmvrf6IupZXHr9m8
WPGJuhNgcqemDiHRUQgBRRaW1RykP+jP6oIRUC0rBowUmMCFsECV/ufAM5E5BdaFMyNqqxnA4sgU
GtyTIyEluGWJExzO9QGy58TwMQuvMKpsgBkHpXaCS/G5e12+CVYkVssGb1i+BKaoJxjKj6ML9TV4
xZFEkPGHZfE5/eY744gIFkAN3XOseFxk8n3vr8DucnjfCtidzUCsvf65S2zzWc6DO3INcvBByabu
Zensr+yHOAtzPBFX9uWV+3he8bAIXOM1/2YWAVfNEmVkARnI/KVlsEHxEwdghKbBZc3Rk9OK1auZ
iGrCoyJZtYS2SI0R4tq/gvL4jLxwXyeP8Bv6a5584Qxr3dHOjNI11mSM5asi3aGgvEHCwbM3TVR9
Tvk1vWqvQ0Cj3l5p3bkwIGuCa0X2qy2S8eRBphX/lTQP1i7kkC7IBUBhd42fMnd4MT6HF+FZj12B
XoRGZfLjkFMVDWm2I9LeDKTPiRhF2c12PCoGrXfBZAVMWhhuT+A+uhhCAhNXMcRHPl9tYVlzF2kD
gpm8ks/c+wPeAHKaWFg+YPiO7ncVTY7+IrmsC+a5qMghSQO2hWtuObwyXennz/yi/U7u1wpKq9S5
duOS1s5bMO8j5DqtQ9rBmpnQrIv6PoY8AqCa5ETSKWr6AHTjk7xMJD6CI1578upfdG/a8MNrTibP
FG0ZYXqY3ol/smfvftbzE2o6BXXvNftEE/yGPsIkNqn0RWedLfOsvnJpMKajY4Vc1JpeK9tfJLCC
mcteZ/f7JRSaY/IMmXk7px/Es6IHy8Plp0eP9acoR08DvDj5xc2Z3nFN4CFkyNBaf00oUnDHnWuv
8uX1PONHs3PQFKcfzQd63Q3sLBrfqxCon3wl4LfTMSPoi5ddgdpune4D3QoZNqSrd8Rt/hLD0hNV
scMHLGXb/Bmwn8+9bgC25APDYx5k3C8bOZ6MwPK/VleqTRuB0mj46CMihTcCeM8Hd1rsttj/5B1d
8cKYgrf+nG/X8RarWhi165qlI30wclLEH1Z5hGQA/CP3g8yzl3eubqiRmPnobrjbyzPfbSBSN/al
50jb5nyrha+w54dm5I662g95p2iPIpcpNCUVkBYk3G0BWaF9m5HJbIR3rlwMOphV0u7wVwSsla/8
CJ8hfmm/5SV9QitMrPmCr2DEdWEjiJ71Az57GusOZeCOXC8JGJ9umxtWb7vOgaIgd/jPVLwGmvUB
daa4vMXOWEDLe9F40sny3+gIWuwnjNcEHdGscYsep9RlQPgn8kE6Mks9sgFsutSHnrCCZWCsiIuK
VGUcFzAAID/SKiKIFtpXkmlxh+/JMqmmUIYB/rchqor531ZfA3O6aTCD1lCt/5/E/BfeYhSTNI1q
i2YqciX9CUBq+eLFJVILiHX8wKePuYYtCsyOPVHE8hUFvMmr5/GTbcQU3HUnpwirGcHQoz+annRp
O7uji5V5xAn2u+DVuW2ImUWCwp5tC6/MLoOOHx3RjY9M+jyh4p8eWMaE97DP3YhGVTggI3BkBy2O
ZXdePtir3WkdPhUTBccEM5fYM5QYVDDiR8zptc6NOKbQA4tDHotH7AqyfD9DncH4bFIQ5AMMSQSf
7rfk814xPWBtokjBcEhkOdwcQkHG54KklcgxQw6CHiF/HIjAaO8gSJnbMVaCo00Durenzwawg/BJ
hL4W9vcduTsCcUAX3CwPGqsEYJqAkM1oulESci+hJmXYETY1a32vYCnSD+OYheyr70iZ4ZcTH/So
JdrMbi6sM/UTnot39caRAN2DrXjcqlvtiaxWBRP/ZkRNNTv5pfjS/ALwEkHw+qSoaDpeOAAY1R62
dHBUQnOyhQnKT90nP2+rbTG35B4PAjlJu7hqcoCTursArSgfFLIZGmxiTHnIXRqsg4zAMsJx7xEV
Rw2UnviFIqoQthhs6SN1DcLHM0nFs6ftEqK6uGMx3NAXOsX7+L5mpFd2eeqsR/kxPqNJfaomzBx2
ZSsr9ZntJnQYZNEiIndmEoo+kdkcpcPwI5yjwYuu2UPxNT2t3466Q9h8Fj9ptS3QzJYvKvUHIVc/
6Qtptd79eyaXLEbZr1zhtpm0Qb1PPZPCidQ/teIwHZuwaAgKETb7yTIBcAhfPtAS8k6Dn9QkT9Ho
VYSdPveP0oG9U3BuX+A1EhJVHqENblMd2QTZEK7Tc3vmxCGmR8/Q+FPH6djf3JIWZQWO4uxKwjCc
EzDMTO6FvEHT84TVg8GpdKiu9ibcPeBSnBL2+CkwTmubwmmqnEt07pRyBiio22kP6NkKb9yhhdQ1
iMHwxraLkQcnQvzeHGLD5w+65VGsw1Vire7QZluL3yd2ab5MT+OJZIsWmCMvnq38G4uJ9C8SEPkf
wgLYQaA8VV2ydFX5P8LOa7dxLe22T0SAOdxKVKSyrGDfEJYDc856+jNY5xygtrtQdfGjN/rvXWVL
5FpfmHPMn1Iq2fPNQevF57nfg71JbIYg/ooX9LlpAI4hfUJVRaQR8tEJZHfiiibxykRZfzc+5EWs
zfSFGNscOXB9OVUGJnKMDfWF1/P+BG8athTiFFhWPIYdw4Pv5loq/Dv8TkSewvMadrhu++TCekWN
Fi53JwoHCrFVbdkd1/5KeGOPjfUunghH6nWKSJJw5wbid/Y/K/fAcYEDap9z4R14QalquP5xDt/0
1+gtWGaz6jHcDF7LuXEekIfksKgm4Ut7YFJEpwNH1Vwo4AfZRstTbd+jqJsWt37PG0Zx6qMRQNUg
X1kFjTa6fUk3cVIeOVNVCDkI3Eli6dizQtJDK/UNV4GylOlM/8iZP2hMadKlwenyTt/bfeBvYJ98
xezADxlSB13rb3n+gaX/SdI2Vzy//ylaB0vFQUZQfAQvQN3KdXtBJY2vld8duqskzIwr/z1k1/aI
6olBJTIc+T4OdKfuXEDmxbFlM1PJ9l7rMA0FAJvsQd+Fs46yrSLtHifgh8x9Hk8RpqNG5iPlUOMj
5fCDLDDw0rAEymaw4Ht+JSz5HTkCAJ4AM5OKNO8ehcPZxnsX6wRRT1t9isOeKgGFsXK4QHcXH9pr
20/8I9LUIRsloX9vmtnM/0Ha8fuT+wNNU/tC1Q+tjvuU0EkF1vwUtj/PAQ2Dg9L0zLlYv9CJqFhI
3osrrnp6Y2ZWAETeTR6+b3MdOahAmEkxJ0NtBi+eHgoXijcrEfybJwDGWvAekqsQ0HAqD85MSk8v
NCijSI6lY5VO/UOYPh3UOzgFsYUvhlfPunrRLndwm6RLqZnr3XQysjt3tcsq5Zyh2V4/d+NBLKDe
XsjC+NCCHFAx40ypaQCgU5qxZrXTZXmDR56vOTyjLe7Pl9gxP1n38A4R7cz5HZoYQ2F+jp2WdTO7
Kc0xz6BC7TjuPriR+wedm3eUWVOMd+SCq9HMN79uyon60twx55agqSYF4U/0UQwR411fUmmv4u+h
Y0pvh/uPCPTTq7e1LlxdaPGMK9kCLAs4VwH+u8KrDrGHIcI+tlhVsNuL7JQ8uFUNIMzxtTP+C+t1
PCn5v9v4n8keOQQim37KqbcFZGrODXu4CejjqOhHGL4UfFLASICxcNiYs0pFPGy1GJ84/TmAG/w2
LEnUveQvgdeGswpOB38OnzDgfI7oSePa45F8EUn0fdBIZPy5+QVfDR6ZX7IvGWzciZfh74+l9seK
TLYUjdRYw1J/nbe/VWRCIzzjasATjb/1AxoBqtN+z6Uh7wjASw/I+iiGVwrDWabK1Qp03h0caEA1
OwlRVyjw1WyyYepukRwpUYbDKXlRyfBGyPrKsBZVZDipZ8Q46P4YfmFEK4Thg7XCqDDePQMsyVG8
Tar37e+/mfKH30wRNcuSIbMoo6TqvxqZKtRDsXxmzzNyR35gwbPFd9p92vwOzR3G8l9sGXp4OB+c
wkhU7+VZf0FAKlHeczGPMiOGvdgouJVxU2r6BHkzg2l8rH//WeU/iRzQBouIvixdN3Tpx0RNG7xS
Nkx+WEQOLtlN3skMyPmjmLCfH1I5q+8GkwaeVQgzKnKb+jAkE/8SEHG4VGmwqITu3nPfY6Ix7Oyd
qX0FlBC+uYcqtwVjxetNpbTSkJjjGHxeKF6p4VADBcMy1mdQB8p6lVpvXIe9AyVWMidchs9lS8wQ
yt/n0io3Vo+/auWzjElh4M0S1VbB/yLsfRjL5sgIjAMHtCnvOaZx2mcYr7fiAw0K5tL3546FqPXO
LdI0q/R9tBK+D5v+G8eON/UxYoyHFwvJSbfUb65DR6Ucs5VJaYFSDYUa+xM2C1joZtZJXHFP7XjG
GGDhjUufE76aNYsz4IDH5t5sBszoDqBZ3GBf1aMMJ94+O/M4ZhQ/GX8MpdvHmI69pnf+ZRvBoVXS
yKPjjU+QEPNvvVl6+Nhs7wKahVENjzSTE5slAjp8E8cqZqEp07tpwQf2YANHULXTn+h0+QleFDQa
lLxLuFmqHe+aOTdzeWPueeb3srY4qIgemmWk0qCvwknEA8fqBpg8rTDu5ehOM8hPalcUYVPyWHC9
4tRC64Z4rVujUM9CGAELy/yi/FcoN9DXnZiS82tPhBR7m53kZ6jSIrOQ6hssa3wv/jEF1oxRePND
mMMzCzGWnDdV/b/N3m9HR9HpstiqwnDmpOih8Irz+u4eUdVpHceHR1qiy2pjLLbE9zs273LGrpQm
SFsyuus/ucrKbKLHZ+Yyh8YYNx4gKoKd+l1uhm9qNunO/VZcsx1yEMrqEi0XCByWMWsEBh9w3JgU
F9jQdlRUKNYmA98Hogo0vwCv0MbMI8CySLy2yDKaKyf3qr+76IIaTnHtjuKfYSPlYjGlCd9RZbFi
Y0r1NNE0TmVwHb3Cf4QvJOpSCZoVqrU3iGoKLNuEoi/bCfm27c60ntXJMi4NuwtjIa4FcqVuXYxc
bFp6p1p7NMNKmA8ilLSp1q6eCBW+sNbVJ9ZWDYsyuhtwmugHkB4in18W12GGa3KXbgqNu57hXfja
omx8R7jdfhBZWtz8Vf4C5FVkRL4flazBFAst4drmOpwLN15rjrTGfwmqS6qvtGJNJpg+FQG5f9FB
to5y62/ETJLG9NpsjZBl4JTtDs0IY2xpEh3pcWzSIwQeP8Cp3RS2KSXFQ/4EtfVmZLP4O76aXA7L
9sYwr3Y+KA69r9hpCY2ykfK0YCGXJDrcUIg+l6zzxmOBA2EZXEI408Uqs4gLLjbGNDTpIscXIHaE
nfJ4orU4qyveY2sLLCJ3qDVyx2BDo4/Z2N6XflB29U3/tMKpfKBRrC4aJmFmojflVr5yvO95Lyt+
Znao+mv8qB/hjd8uH19oXEwEMj0neLUGjGKkw2+pWbWTdam/I3XaHsmwwSxXrtM372wFY0wOhbid
fvG99KM73xpJGYJTYPYhXgd2djitFx2gWfu5Y2N29M5xuKAWmsUO4EDhahxF3AYTVBNB4DBfmRGT
ufO++hMj9xh/xAv5x7snOS8zejtHPLEhBp1iWyOMlZk4RY0ebkqug8I29/WV2ARGS5pMPhkbTRa2
nXEJii09BH8beUFtufEffNiRsOCvZL9V8vJU60hfajudxuO546xx5/JnveRDqp3YCV74Bm58YQhF
Kszt1cxaMDpkS0erWbxQZ1nr/Iq4i73tQwbA3cwj65OBo/tRzvjeuB1fqL5J8WCQwDTvxAHGSWYQ
SnRlAbAtIUnanF/dyAW/1KMrniVuszHPOA+sjtHBBBnpS7biYViZTo0gxrXlnQ5g41g5gqMvuA7n
FdkI88rAGV+uEbSdRr4rgEV/652lA39wN5WtOY529E8Ig5lS8lUFEkEc+o5FFMaOPdNJ/glUaOdg
YabAIj1uXIPYrCYQMI5cWPzZNtMCHkc0SO8ojLAEI/RUP9y5/oocCZx/fKJDya8oMx2KvoEqAllV
OmUtEh/iDd0yhiT8wjZb6OADhjdXU/010L5tR1swNiyoaIxHEQ4KL+KJIpiUT3NJC47T12G+wqcj
AEYW1s+jEC5xsDUr0THAmk8Vji/4pfoy/XDZV4c2A+IWCCPraaA/tvzwzsqqG6jb0rV+T2fmP1Tp
/6M2JgxXUyRFJRtCtoz/sS9lQyZUpjqU5189iXFOnOiWOcG7/F0fNMdbRjOqb8c6+ftkgcT84o7z
iXVgjWYrC5f9iQPC3UPwQK3I+JPH9YvsaTBAJFstRWZV/0qU+J+riZ/YNPG96KYmIpA2RzvAb1eT
0lRtUyttcvZX8So8MF5bKA/fH6O1vPVenarr5hsHE9fPN61w/dLuYfArTr+MFkQrrOAh5VNpcWHi
j3z7tbwE55nBPplTTPDnSAjM+Sr4ym8TDIy2u3cna+TjCx4G7M3AiNft13BuT0yY98G5AVUJN3g6
3Jh3varR1vh8/mMqIv2PveH//r4MRERV40r+Fa752+8rpslzMNMa6Q6Jehf56L0P3y1SBV6YgzFv
FrwhCy7NOePtM82ZtsRYpjJe04pFQcYH0mkasn22xsV7LrbNtjoWR64JntUbxtwFPsZttg3PxSXf
F6xPEIbAO5343zcWAThvp9pMFSbugUmIxtXu5DwMZY2UaFz294/WsabNXNhy6pVXGQ01M7UF5oJk
gdvD1hmFz7EtzPpJzOIj32Ga1glNoGp9pyTA71kdWDsE5AGghdx3uP3ZbIUOLVJ3A5ZCDYxmlN+C
YTZyZGPSChPecw3FsjmKBen7x+aKVzyc6SgVxv7Vrh7GAShF+q9C/qd/49cXYViWaoKgVfgm/vvg
1UbxDAshS87hxnM0bOyX4A0yEr6K4qu/cbM+4sdwHlbtkdFD/hU8zC1h0zNllh4LJ3oglfp7Z/Gn
d9c0f/uBxi7ptyeDxi+Lfb8c3wRhRjt94Ns5J294NfQDSvpVsnZtb2HMyL08ZFth13Jplsv0lq7z
i8c0+MFxyghQ3WVL2p7RgXTosCXxQaNK/sdzbP2hotTIZpI1oKsiFeWPLqhumuyZJvlwVlWnHHbk
S0QYKXJaTz++SNWWvaVpbaT++6nCNui2rnau4g+v2wMrHp5gnm5qy/B3VDSe6/CUfgJ1ExNWOyv3
mmAd9vKFNCYyOKbejyNsWd8Bug/9+WCOxANBOPflVZBHLfCpyV/14B00R2myPE0thhw4cNSpIW7N
lLTThQherz+g+pEIRhrWdBc8slaySPzRLP8sdkYHsgXC/JU0Q+3CNDS+V8wca5D2OG+aA9x9pr5+
cAzjXxdEixbfxhfvqlcE+hT2qjgrJSeKKZeejITjh9txXYXFP54RSRvVPf+t5C1VkVSTz90wJfNn
DJFU5n5uuHnPTvcsJK+58imEbykkeNOnCnm+ieVHIrKKPKWYOS3hvUTrrMpbS/tqKdH9nMQ9/Jsi
svrK3Mn9Pgw2sejI5SbQ7wwmRWFnKJeBdAaveE+AATw3OiYLAhQN7PDnuv/szZeUE7l0hA7c4b4J
rk9ln2JDYC7Qr9P6YAorzwOzUUxq6eKlpw5MJmVl5OPWTI5dv83iA/pl/CkeHYc8bx+p/kYhWvcb
2T0p+QwUuMQyeFhbFUmu51DdquYWHr3IenaAccB46yNOzkBY+ILHNlN6pT0jlMbLcZRDTj1quAZl
gJhUfLQ462645d49qMGFrEvvqAjnJEGpQl3WOF25Nq1lgbs7RdswVYgcVZ2qIOpglJo2LRIJoCIr
i6y4finpuwj1P6ZxDBY4q9stgQL5Fs48L1yaPDo0ExkbHT/ADkY7Pj4Ywb51TxQDksB+aCsl7CCW
A3kNxS0PbUlyBOUWBrsIAIy0cZWFlF1y+abqr38/XKCx/+nBMUUA7Tw3eJvl/54unZBInlyk/RnS
I+l5Lyl74oV2R1OgrqMdRh6UepNq+ly+xYyOQI3Z6VyG5jXNjmShwACZhNdg1hzhCS2KLZp/6cWf
jlod5JOz2C62o0aBL3QhPXDqfyUXDQUOuGhOsmBWrEfF+rZYp3v9ENv1AYOTsnRXwJc23C7kEQMc
mMDIAvOyZlAwsaa+nRAlO0ku6dkgNZnLillm1G2h20lTVmYl4TjSuGrTnIQhMiHxDmAaXutFqzvk
LnSSLS26V/TvpjQ3ycu5mWd0bivp28KcdoG4lMzFjZjt6TbCKyONfsbMuqMS0uaYbIJJe0VBSN6p
/FGtNFY3E42UZYKdluhaRfRnoa2fWhVtAPZ9OhDaaDY5wiSmytyKDmQVb9/kM39B3MSsQQAjjdk7
gHjmyd6wAYMYoyayPOaXxuE+CebgLZg34t5hDoJBEGUHqtKDGU7Dt35bLgD/LlTWIA5VpaZgbEKE
4K/dmfb5jyflf4dxFqkzlm6qimpYTOT++6BYsuy7va41Z9ptE2mOSqjF1DCm9Xt95KcKsYWJ/xht
Wj9PtZ938Y+/U4k7Wc/zIjlnp2anXttVR3XqvVlMa5IvvDlwHNgVpONTkDPOMZkZs1XlkRkYab3J
Z440RCrrYKVv4Lwf05N2BUj7wQ+8TtfMpzc+6zlrlV/KbbmNj+Xl27INKhmYHduKN1hcmtz17Tb8
qhxzNzzirUQ1Kl5kvr94a6yqWfqCfGaRvqA/0ybePNoLBxwk65p844WwAX82C/agN8/hWph3N+0f
163+xw/IVJTxS9FZWPwoVtS0LlLBCJKzeRE+kp2/ss4DxO1N/5IeBmRuJJZd3GP7glzTIu5i0r3l
KIvMX8Khxg64vh5gGxBee1Mipi7tTXESXhTi8sgrPUhbKBmzcla8FKv4VHwSS7sLdhZ9Fmkau+El
eY2XY9rrI+ZQP3Zn85GyFiIY9Sb865wav+nf77dfT8Jvv+iPIihuEiPrLH5RHF7zaJ0ssChroOfS
Nd2ho/xDTftLEv7zr2NDKYpIJCHy/0pb+q3mKiMv1fpQTM6spubm4g3d1n7Qp9j91syVtvhUGFI8
l8TqzLsP4QI3ZyaxPkE1M8V8azA7qR38E+yBoFDRBk5glRwK58L5v+JTXJL0S7owgxje+/a1cKqb
Zv/9ff2l4PzLr/Czjg11Va8YRydnsAxr4YPKB7UVrVK+AuQyM87oWdpXeYdYfVI65oGifxosMNjf
Yboyw6yX3hZZxwTAwk3awj9QruN24x8/5Ph8/u2H/PG1RmoltrXID5mTetLbaHZZP+M6hfANGohP
LzoIa2W2WxXHbtecmGn0O3XTrLxPGcdidmv/8ZzJP1XU43P22xdv/DhxqnKo2robf6BNdRVn3QLY
BV0O4sxFsPZt5uhTjuTLTDqly3dO4nKB0Hsa/uNz0f/8ubDy0HG8i4Zh/fewzQ21TtSM50/eaufg
fWQ9mMw6cVLfEfLVABWBULizlJE6o1R2hwh2bfel5jbibv5EHinnkK9sndaKEOV0MmNWx0RJWUCz
jObQ94S38lq/dxBIlqCsrGm/oLr22e2G0+ymvBKI98GEhACkwhkWLC2mmp3N/v7ty396qUnm+/+/
5c8e3xTFSA2sPjlfSQVcpzat6RclIYHZbLH1fWfTPSZMR3C47TLUmOH27z+A8afj01LHlBGTwQgp
AP/9mLPa0lLVGpvuKTNj0qdotrF/ouzzp9hBoIyg6JqRE7xuZuxZUJ0YROZNilMyC21CAo9AfXTI
1ROimd/qa7ZCwbjEHE2PRWW7yB1cxnNkQ9dsXl9oFoSRE3Jn1LOMzozCMKHfVBI0wh0hl7Zvb2S7
XaSzch2ehHXoXCl1l4Xjnv7+W8vGzz02DzmOc0lScJ9Lsij+eMg7Mcj7OAyTc3FlCWgeFXowyAhU
0hPlg9+vQ+VvAR8cYxwwY8Lk4dxAghV+pgfWULZ+1BiIpxvgxQt3Fm6A2LylL7QJKFDpJtpNeui2
rKlP2bG3C0eYy4tsnWxBkRJUgI5qwnR/8fwwtUlBLVEChQE2iEUdTNPIyYk/UF1Sx7HGphUokVXi
cR1ArKMHndR4H82pSV38An/j0p4Boa+CdbEjEGr8+dqX9ty8Rcf2M3yVWByjS/32MaeCSgbLw7rn
19IQgVn3zW+sf8ugqoHiPKfVd/dNYIXKhIN8GXxpKI6CmQxtekWV+FntwgP36Q3vLLN59QtrbNww
xJuiSw0w9f2KwDLRe880B3jrolrBR6R2/TxU9/4ovA13BoL5rv4e7vU7lDrvLi+rvXHFEte8kGLA
Est4x4mityN7RkIURH4G4S7qFAmH96pSwVJz0rvxQ7PycCf0uM/v9h0oLEnzYHpeog/pEn1QwPKn
Ra+FsYiX9bfGOZXzmR+CT69YRXft0n2CzRSX7VcTTYM70+GDu2G+2m7jNyB6gh0v8q2+xKTjFMvn
wZypDwYJnMosA3ewcWqC+PCBvCefuC6tgaEsjwgy8rU4ph+J9yfDJfK+juX6ws/pceERsUmb8OaX
uIYm4TH6ANoKtbSe4AFVBIDeE8YREnuKnb9IHv42W45PffaPZZf0hyP1Pw/9OLn47Uof9C6vBoEK
Iptl5B+e5JkIWO/TvNVHlkH/eMV+3iNImyzL1CRTNXXVsv4nqDpq9KSOw6bD7MfoUgoX8iBMsohY
FuPoje5S2Dp6z9Ydj5Nb59fep5geYyVCamriAdH0JFbjNBpOSCbZOSP9GhFPL+wj8dINqGBQSIjF
9yCxw9TbucScQvbJMJHxGxuTDtaCwF6gS5O1Jw/bJm3XagbwDMWaj+upRDE4DP7BZ8ytQlbXShT9
5tM/cRW9eLBzAgsy4zNOQaFNSfB8oj0ZSOCNw5ecLVgUM0QBcK18odbQqSAFqVpU/DkqqSLP5NXa
J7o4aSFiFfl3QsxJU6bzJuLcDISp0VeLFKNsM4LkYtLtUHYV7EhJH5AHnEAtgO07j8oTqkLTrDMB
nhsvWZ0QLB+hmGEA3UB4CNMU/D5QLKTl+YuxsPKOlblJwgc4BAVqB8oMQyHellVYPVzaQjyWPQu8
8PuZKNuelXoa1/AUA2SmG4Ctur90E8RkyJIL8fA02Lp0F618b/DjDW41UViFPInO0kwMOVKwDPX7
M3fttr8Y0r1t0UVkNOqAIeGt+kSOZ95DCKFkhDUBj/60xt+U+QxuZe/QkPFSty8yjZ+KPL6X7qI2
k5qRvjtrERQyhE15LbxQ25AsWUsf/PcGGzM/woLdGLtCCec6B60n3iqq+3aWtRaK7OIePhHAjIgw
bDMGWAgRkFLNZyWbb4Ag/Q6ZMYAELh4myG1Jv9t+CLI7LwpxkUsyGb/tVgp3QnEf+o+U3FUYpkN+
95I3kL+qv+st2dZZnwybMLy6MhkbKuOyjartc/9bL8ZQSi28QsUTqjnkYBlQaCzeu5rpuTw3Soh2
PiHQGls3FwI6AbHI9Phf69q2gWPZ9njC05d/vIk/Bcv/700EGISSxNBRaPz3vQ/KQbDMCBZeLX/r
aIg9DmEZl3vXQXFE+C/j3gvqZRr1y0Isp0nRzV0T8HFEDSXn64FV2xAimEH6EmTFXm28NYk6iJhd
XbdjlBK+1cwbob9Gunngr58Xur4xjYZwIKavUaZO++FqNMgbguT2lE6+x0Xa3RFZY6/ID2JmXGq1
31o0NBHZU5qJmDOuD2lA1VO6tkpOQyFuGx1JMapxVoyy3p8aQI6lEp4CWLNFU07DABBAM7KMCUNh
fQDxka9P3aTmurY4GYplQIZzKMA/wzg+uKEjkauju8jSGzBwiLM6nBCadxfpsxHc5vDS2thJxkDB
XLHlADlRcy/Tjy6DKFXtfPOYRjHpoqD7Wlbhxhjj+SJZwN6JfDe6iKADjVcSKw50xzaPFm23aarj
kLHXQ4llZnd5YDmuSrZMTofapjM/Q/vfFpj2+bOStViyX5gEFLAiv3ry3Y58oWLK3FXYaJw6Xg8e
2PwMWYozmRgfI681th6kjYJbOInJLytIMm6+SmQscrAxSDlTSWCNZV4VYosSIOJJ7AAiMfCfoBeI
ST0b6PFKbCs+pqnCvWDy9gBZwWGDoJySZr0uWxSzyv0ZERVawEAm6Rzz2zOkxKnukfEZWmCOCvAu
LFK9QSV9YdOSWVSfGgQePQdRzYpTt0XhO2NVXvN9tGZg5wWZa55uJ3A8sSgnDOsDR6k2po77qX14
rFn7HNkKX51Rj6B4tr3yB4brIUA3KYIhVnmzM0c0eubbiFEkwOfumwRIqcNAButYpzh7YjdQVQar
jIn4Tov8GsFHJk7GMsO5XCAhBH8xnEX5jmlwynM/DxFbqUxYBMSOqgi9tnWnSnWeP4naFAyd0sdb
EnA59xNmpmSoD4qxLZK3ELnW0EC4SdEW1hmcZN9WDU4dTKIhXWWSH8MQGC9vleiNmXVsUA3YK6Nd
p3p3wzcRYEtEvLJhOKPOItlF+1gXuLbvXovLNMSytjRh1Y9UL0CEMqE4sToDj/4EoWhiOEwRqBN7
LDUmjyaMOxRT7iT0jX9c85L06/T4rYFFHyPSwEiGrmGJ0PVf4rzfqgqj72tLF+KGCEUGIYRRlPFa
yEdk7LjV7qcmdCWCdSxEzKjRQgZVeg5yUITVOHLmPUog2M/eMF7ZymJ4XrqC/BOssMomXxW8LXqM
+dtUt0YfTYUknAYQqPuyWigVbgUMsyZRFBmZXvUpM7CS47zteRJc3KRcDUmP/7xAYVtj2TZWjQF7
JlAnkQZxuhAwT9a8YeG09bC5toVTSvqs4Cqp5WvzjN7Lja7hdibT2oTApCH8rYNZaCxNlh0QW0yy
nrzq+0kClQzCU0Ad1GWgZz6ePirCdOlJiyxay/x5Hq7qZAgclX8jcKG0V09zIgNx9Nt0x5E57SiO
NJ0Nb33X2Sa73cB3/9WQbVpD3jaVdZR9BhV/D49wH6e7ioJXRpCjEwhWeJj9skPcj+WBSlQW970k
rn3WBUX2FeAlVlgBB9g0xACPIQ8QkHYETZ2J8Bjtbm9MlJh/JrXTfcJe4gIkrWZmpTDbNG8JeA/g
xCkXSKD5YvPCh5cuReFWydLSgH3vE9dcCdB0ezxgQfdW26WhOC6EjDLHuI6TIFsIcFaerK1aklY8
ZtCVRLfnykud57RGFS4MSHcQOOgh7rYBSV85U7pzjwim+S4hY4jtvvE+aiaTHF4hcmsMcqJOloAC
y7g++9ijwPHwt8x5r8OumAvo6bpsWfVoIMx3jXdPcwEfyJxC3VULXuriinmkLjdJ+dxUYjITSWd5
jrDalNgOahi4hd3IDXbjhcn1kjIK6CMWWAZ2BKpNHb1oELtz1dOY49fp8dkwhmgxwscd95fGP0h9
QbDRex8mM5+qpALk0vvzgg5ODivHbUnG4NiOn1ApR4Ac9kssDL5b2gZs60DHQP6cg3fyQiga/ohn
AdWBTSC6ksNlSPVbGLNCZjYeeZjFQmuS1e2sTN8ttrHlq6ztpVJjh4hXJIBLhNszjYgnpvFBmtOY
xOII1rUWLrgHjOFLzWobSzHzXB6gpyxQRzIHBk9KMQiynIYYwEEdXsXmKxa4RpVrkOyq3jtYisl3
NEhXgZVhjFl+fKGbgkwqnW4Ur1tRYVxiuC/eJ6oHNxvIakzhHPQPlfcBv32663lbumwXVNdOZ1RX
OMDZ8OPAa41gwBnLvnekO3ugJrYpydGusUwczHkQ7SOW8Pv8SPh8a20GaerdoJcMlDiodCjrEfu3
ZMBwI890fJ+/2BGI/Eh/VAe7RhTWAarh2pskV0MgOpmnBs+Cl6AHneYAlJClA1Cvp6XIisZ42uWZ
18TQFjFifHPWopNh7Lny4KcLc1rFM1uIsrQVABX0KTiX/XfCYRNaxh7ZRqfSRGcvIX4CGdcBn7tI
wy4oqPuaVfd8CxEhZCTH5SGhGu27iVJHinunxhHWJfcqX7kWGh58/RZJniIGT/TOcrUx6D2hXvVJ
bJvYz31aJL3dBEzpo4rAE8WJ3b3mAtxHrN6sGlG2lV6ctRjSxBR7aw4pJoGIE5q2hpsAvUXL4EbR
3+h66nYU8l/r7i6JsNcAb8tfikGoCIt3uhpDRXVYrDgx1PzUl3jBY3aB49Xfoxw6td41Kbg9W2VW
ltk8tD6fYMI8S9lIyRtFBXvOYO7F2DXDjsWW4cgtk3iXXTfaJ0KNEraUflPtddDgknW0hIf5bHc9
o4fnQN/t8TyKfO2c4/hDVCSpFVt2XijF6IEQyXTqZPNAqOsZn7gilHBExAmQWP6XYQZUP3ea8l0I
4pXfpzuTCsHAAFWU/qLsu+nYsangEgRj2yTX52DYeo7mln/xVY/UXd3cU6bHZv3R59m8KnYNa1qZ
szRArF+uWlFbJTgkc6hqz6jb+3yQPvNKd+w0uPgsfIpdsIwZm8ntG24vBSW5QeRKwhTCdVK1nBp6
Oa0ApbpMBmps437Bg0pfB6gBYxHtH8trPgozp+oDwdJZl2c/XoPcOy78k9p2g03dbFoV09bzBllp
A2wbsj3R8X6OxS7oSaVUmD6ceWAkU4FgiFTgMURvmmnnVDp4PGr0f8XS0DkFyGxMr0P71RMQYzaw
JxHrAhcPBBJPco5xAGlGf0H7ZYwjVwq5jneaPCOX8eGz3wcK9WOMviuYeCDHDBHFI0IqWHJChotl
gAEgqVMZ5nbEmRqEZBneO3JtYNiLs0K9Uvvw9PZgLvMZVaGM8ZewVTunponCnc4fqQtHNbmYKruJ
fCXwdFn1GPn5FmdfynApPstGwUW97rVXD0eT+2mmm7BiFpbc6b2e8EE8M7dFlU5I1OZjA63hIXQj
a15KGyIbxpZWc/19NixbVV7KbEUFWr8Cw7VRgUGT4GpWAABMWGLhaxffu2Q7/v/hidUot3WEdHKp
nkQS7FXiJhKf65ULQWOZrpF+2c8iIgB1AFqW1B3laMdt0Bmsms9YKnVlp/Bxl2TeSSJKWowbfXsV
3iSKJEPZ0nSRkKpzBUhbGfIKJfKT5W/OJLsTjkO08SNoBG+l4NvSCBbA1GCSPuYe8+KLz6roPio6
cN0Uj+6AJIQmK13U/lXlpCiwm0fiolD3vVhuTe+t6dIpcP2Wp13Du93wmLiOi5OzGD4k/zuiwKNw
6bg722ZVCAYtOS3NmJMh32NLtDMjuOGvhowidgSWPVsE+18ddIhImqOZ5ZSJqr3EAVCS/uDlsHwE
yHuosaNMfmmtuUWIgPoqUtql+nkYFREp0VY1p/iHDxof0HP25D7Tla1I/oXfIVnmJ8W/0UpnVDiz
dgwXo4zUm2+Ji4NgmfwrVE4d/YCKw7JlYFBzn8mSZVfAEErqIOCTOOB8n1Pvmw9TyU/JmGZyeVbP
DXU5LcXEYx4TwzAXGuqxrsUZJk4jLVqngOzEahsp5qZB/UrlS7hcrgHz0NA2o7uMlGI6Xg0wokIo
ZB4jTglbUGqB5i3PVsfkFle0QaSCGaKU7AjWcASOtTj8ylsWkOpa8BjWysbVJd0rp4+XwKd3xqPG
w+2JmNipbzjOc9ogNQ+npZFPnxGUhTjZDNWoW7ZelJiYh4DlhqJAPlq1woCDxiM54PkeWvWyQpWb
BIzym2GLfn6a5Algfs9uoquawMfOPyT9qDwF+MiPqOY2AJPSuW8u3j1fxclA7dhE3sJLmDQai1Ig
e0cblmlSLwX9PkA0rynOE0CkRDwNxIykZADqVbOTehO3OGDXFEwf4HdBOxooDcTAW4vZoxhZmPm7
ZL0k9T1MZyr5oQylvBBrFhd8ZeizXkAaaeRbpUCIwawvQQAW0QPm7XMjcb4NTmDs40wk0FDaqVa6
6qy2n+ZuvjESYP3id919USfqNAklAWdg5qhaDK4cnchjwTdnsoY4oU1Jr4A8mRDuVFUENxrfg8sZ
PNwkpdpVCVAbP3mVG81Oe9SuhHrRDDf8SWWw63oulFyYBAkLguaR1whMrfxMREZDIVGQKhxohLfA
V+xonupGmWmAMDLWDOEhVuaSRQBhgrdewVPIGGlIv9J8Q1xwjk9DVJAdvRUBq9tqGeGm0KR1zgqD
n4i39/R/CDuv5daNLQ0/EaqQGuGWCWIUSYkKvEEpIgONHJ5+PnhuxttT9oV9fLS1RQhodK/1rz/M
G1yoYxhCgLEboaeXH6Jl97DZrFUwyan4TmH1CpAfpf1J2PQhFI2cM1GE9UOELJKlFp8Q+2xwyIbb
oTvhQSvzp9hJXo05M4bJXA/EgtFxwNsNdJ4aN38QqwbDDOIwzxMZOQJgiNUv7Y+S1930DwqDud5U
9xGieTd/cyjU+PjZSnY8oHnM9Gs6ZEjMTzWVcilJ3ETZXcTkMn4pfrdUnZ9FLjBcgcme3/P8zXd+
EuNn9B8s9ZxZzCVmKlOL92+4LJz5PEBaOZSbmCzuUh+Ok2DiCp2K1GUloRiz+203P6PgDbYfIQZP
89aRWbsZxGylcVabFgbUo9SO1Rzu21VeDFM8U+52iRmv0R+l/ZcPZFvW69RgiBNiBFUxwIl+Lf2W
mdgKCdA00E7HWijgyyFQjmKgpyB4Hnm2Hh5mNAeksW7Y7fKVGT7X1t1VA1S84FgKwxlOQmFIQpz6
RWPCc8TJJX9Q6jPzLdyLLuOEkwYg5MSAqnYf0vRFDnjO9uWtu6mYXJWY+WgaOVraI/VH0r1pnUnn
jZkIJYqY2YV8APcI9WOJXfBJJAB5W2yq4+JLNylPGKGolN+cIDU+Jh3Zeq3iJbw0AQ6OuOzZpIeP
uzTTNi6U1iBRH4T8MiCfzbVORPZz0JcrMK+gK6CET17QQdbTbzqhiX3765v+sjIoIfJ3U6cJA/qp
KBJmJ0LyGnxbPcRw+ic73Ax9TzhC8R8sCAaFf4zDZ3iDGeFfyReQw6iE/g6eJklfxcroKkfdfBO5
AAlCegYcpo8sFHD/Wu4NdGCVdhKd1ybpXjfXjr6O8HQL7LVEYqbrChksDS/aBJl59GxRHWxyvaaQ
yAnnu6fZQFLr5bHwQp14Iv1bHwgSQYVQVbeREmSwzmMQP3CkYmbmQ1wffqNEI2WboAus7tzxlMK2
kSSQZTQNoU/bwwEzKm8TSP7U74K2W7sxo9YahcV4y3HRiU89U/SafTtkdWFEVNBZJaA1Bsh7xihP
S5GXO8m7QR+duc91fdKRjSHfITNaC8KXvv6yiJYkTzWjIdZeB9japUst3h7c/qvqTkX0ZSEfsvQf
SN2X2OwegI5o7vzlxIFtRS+jxP+LMBr1rRQEbIG8JpPBrbt0+KHWJVYppKX9ZOpH/m3O9WJ7o//G
2RzPO3xdlCHeqMAm3OYC7WmlkyXHroLxk8lBFnW/jgKLo0u9LNlp/UmNX3tVXqyY1TVcKp8iwX8b
1ARF2iMjgC57k9lEmM4usXHHFuBvH4JbLGYJqGbvNVpJAxFxB2U3yj+G6ZAzD6n10rOibN/x5qAl
gqCzdiscOTCBckHg7ip1LbXtJrYVjCsd/Zhi0uGKL6cW6xjYfGyusT1tMqTomkKQAzOm9xRanh28
Nxr9hD9smry8tDE5AxrOKX33ENvayg5tYIe3mYpaUQLmuDebw1tP9jvYjFPFHG/mpikErjhfRveS
8ddD19kUdu5NxjaSHwXGKqwuBTcACXyKGdfUvVf6riZk06KTRxMTD8s4g4sisD9HvZEq73q4U8Ul
BbJu6vzi9M47HUAV4+fAljwvMixvpuJo9S8aLk8xJrKFuMflR0VMp4IN43CO3vLspejoRel7wavK
9nNM51wVMF3a2pztSIN0Cjs3FMNRIcBNcFDq4S+jM7TRCDmxRkjjgKpIC68RyEan/9rZMRioduXL
hLvjGIlNZmHv0UCMqfYqmzlneBCjG/J/HJpbrnJplQ8SOKRMgLw4AcwSOVqGjq0CvGBJB9jVWdDF
PJli91/PUAUXyE6uh8wl8Lu2gRZ8TjXVpNtqzZ6gkZDkQhwjjG+1x+vMP/YKo0mRYu3EbQia9ZAh
HKnfNN7rQrS/hbKt+MFOeNaCZi9Q1EkjWlFX2nWx1J1fmh43GBbE0GU9AailV8fVQ23fVUpIlYVn
KTB2rfw5e/aNl05pkVchtSRevZ68ZjKBERClW2zeMdbD1xwb1hRlkTk7MeFShiu849vfNjEVagbA
UOwzbTha4NJhg+oToo8DGD8pK0sPvmMg/6h6Jsx3nenIZXF+zvGcDET/WrbEWumEYyWvIaEpjRMg
Sm0I0xFBQPZigA4WRboffaiKecdLB8NDLL8x+hfNtlebjxpiexFh0oh9tDpcnOLaVyjUInczDd9a
9SpdXp82OeY08LhmG619rZTZc4CUmzkKqRqglCobzNj3KRmUcWk+dxH4nzyadAsWNl9YMnD05S/p
1CB55DfnFjsFdn2WdEjlIuM46vxjyUaj3cfi+Kiq/VovPvi6TlkpcXrBLIsC36XdC+t4H8N8z8YY
jOsYZbeaXyVXG3DPwGsIp1U5fE0iuDmA3elVCd7d7qsCA7QLyvnyTR2BXTC3R0ml2/fYpctqHXaX
a9fc675eaV26PKFSenD8zzGX65hGJAIsdC2Xd+wlIP9KRdaXEojQHKQk4ztkz5Pu3qJd0OpfMSet
yUUJfSQEwqKVYQCw9I1uG7Fs7AC2KuB2CzFKmsR/97sEmHFs9/S/mvaowzZJtbc0aoBWMizerzru
yxPks9jYOG30y4a3VLF2Q7sdYvcIKhZj6gyYE2+JeVjQ+oMgxLCDKxR+mQLTh5uW2DibpJfJfTJw
BpS1j3uUitEM5sytuaXJBx6wI6jBJbaHUCgNKOLU6xYjGz8YroHLNKc0sJCG2gpkV7gjhpIvY12T
id0zR1p1vbGelNTrgdN6gUpRGB+DSwb0udIp8KroPRPCY0C000pouwNGeT9jG9/ioLrSHkYYypus
YIcReAY4MNxjKst0HMj2VG9aFXk9qjyzOVRU4w3aOB/Gbxq8FBmk72paFQXQOX4Ojc9UNX1IJc1g
Ag0bWSmDAttxzybObzbmnUacb4M+f1e74b2xHp2qP9dNsGJC+p4a1qudIBfE26bdBSU1hf9kUdwV
cJLyBDqBPDJEDqqXqHnpsdyd6ge7eKOE0z5nFkE/T2D9y4hCHYoXHfl0mAyIRaihugiuTIZg2GBw
7zNJ8dT2PJnrOIVl5acPCn8w1gBT/o9pfFUIBDOCAkgedGPrHTGUQ1JcL3F8vOoK1i+qvVTgyTpu
eGS2VIUvVghxAbV2iP9EY4P52osRcbwaNHR850rEm0BtPBN3DI6GsWUJ6FBIhYVBNRGJRnD0228j
aVjGxTkJumXWXDpbbNqufmTSWrcvJjCYk2cnftTKYIyfhyzj1lwYoYDzh5W65a5aNvNUYSPPdonR
vNo2jha0zg30+ZCDvuTbVeQKrhg2Ihm+TYtCu0v2wupuQQUaXEFLaLCwoicCTw3mQfeHNpK7pHwO
PZnLQCs1UE7N4AGjU7X/xAABlW1zi6typfoAvxLT4FiuZOWuJQdrrzCyTfBYxlUIf+mGMiAjhbbE
a0KlPlCyDxeFA70nKpmLLvjZ5LqLfWXhiB9GnlGoz1WJcbpUtpGL6Q1uUUbn4rEcrOcJZUlXJmMs
OqeaGZZKlf1uKundl0/ghn2mzRBM25KSeHaDczZDNaXvuUgBJn74PJQYfIS16NCSgT6fIYJrQKm3
9Y3u0tyJtaJpq6I6+c6BI8EHJqiM6NF5Sqgxx05jYOA5QPMTCHRU43OF32PoPkHoWOgWo1XHOGnJ
tPZHc6NVzr7lFa4w4K8F5K1GROu+f4/76GzoIMoZOH6bc1bA0MpVfFP8+s0f9KNpO++B72DfLG91
SPumYxyT55sxITEEtxW3FLeYmVhHT9chk2Ow4HWBONYE2dqlwtdcOl6QaomZVirJ7QwDa0A+Zx59
VTwabBQFIzwL3ZOpPrtYwPiEz4VYFJSmSlQdtgxt6SUMhn3Mt0qcai6dSsTYYO1idMY9Ljdo96SW
rWKwpV70K21CQd2LlfRNb8gDDOtp2OPbWJGfIi+ulm8VEe5hfIBRsTHrwapp3hqs7h2VYWBK1dqb
nIvYFEdggKVyFjaB1AFmXEWfnozAfNQzcY4JdI7BklV/wm9WlBjMbkc9fR6SHmyNIZbp6re+T4+E
VoxsBaXh7MOphb6bqwdtaE96k201FwNaIgILvfxVswprS+PQVPajEBYulMPzANitAzRYBdYvZU25
8FLDA6ACn+A/FOlKb+6ytz5QzawLJFCBem+Z2Y9oZ8rqprfk1rv2Ho9S4yH266e86x6DgAQKPqlQ
cm/s9VM6xwpFyFLSfm910D6Ee+nYxBpeRmxwnF+N9xbqx9JHyJKphDu2F9Wk90LyHFvpKouAYZpx
CSGHWR25nYcswMv8VjyHEE59WHzGSoyr+fiorNmZBq1rb48EbNuwTShGYWmOJh66k4Qp1d8k23lf
XqR5VM0fYM5ITXat4T+gxZYqVFZZREdhNy9TSuDCyEBwUjZxc6skKIeVXvWhQGYdoKFJMIXi2Jv8
Yt9gDKwTL4cCu8+UrWIm4NoNET96udE0RJ5hSeeIA9bAfmT0H1mKq04qvNrGLQTBsRWSaF5X9z4j
NZPH4Vc5CYa/2EFk2UDEz0gIR/rQzvbt8A6cBuUFWb6g2K/dwfaBphQmqg2GkWF+aTMGY67FNMB9
ETWKuHQWvFIW2tzIFoqKIITI1VGM63IRYAFZtL8B22ELCdjQ58T5HHeEvF9T0667dCs7AjH5PTIr
PlITYRo9PU8wOjWd2DyZ7nT1aTiNNYZQ2EBa0HgsUjoKtXmyU8LMV0GV7wfsaMKX9YHs9YV3+DIX
iy/v1Vssfrxo+XU+8LVo6x0WZ/w1X9PF6+vi1Tu81hv+fTh7r+fD+fXgzf/KFx6REku+zOR1sfbW
5iKaOcjL8+Hrrz/w+KNu+eqdyxXflslFC9NjhVu3/sRa820v/lWf8Iy66mcGyFdn9dMsMFJB661u
tF/Fa5/rLdTYFYqkfYD9lEe+84pprNc8MYcB3d0xO1gUx8zDg33JtTZrG5+EctN49PX4YDJnW9SP
5HetYD8s4j1s/qWzyLYtxinQbseN/jRbxx6+CtbjlRILzXn7ZXc0Jitsgu+MFgwGFYzvPvrZfMb8
RrlMNWdD5u3nhEMYSmC72MuYvNTWATcJo1i38cI/EKe75psB2nEfxKb/oaaW9EGp1V5lltV6M0aG
o3fIs2bxG3G2LTHht+mUy4mKu+rJBCM0ioPXjgleRMRnzYgWWaYESrDvkuoyyGTn5yGoNUGpph9u
fNaRwGAc8vRgHOUEskTEeqsOCxW4OZrmuOxxb+KQpaWvGqN1E9OKQTvOXB3R3rJefWh9A9eJ9wIm
PLOEjYPvlpVVC12QNUBimVW4TLGDrUPYoYM8nCp/ZTN0j4EnhgnTDtrspGEEy/6KuGCHrxMlF4AB
uj2o19Fw1PxoYzXJ1ckNzxim9ywM1ikuDOnUkhqd7cKWQAn83yESlpJ6pEfHZ1T1psWVLZBsykhv
B3BffcTXZ8QnImZMpR1rCB0of5kU3TH67GEZu8m7jhF+o+P1yYZgKiRGD/cWhLmkj+2n77nqiGZM
luDJBrqiciqkvg9wcB4hfzXgDWFvekaIc0VMfrPz28IW71SSAfAbc5Kbw/lsqxUGTxjqVl9tc5zv
bEvoKbPKVVXtK8ai80ET9buIP+nJsJkMZqfFb6u8K+FFcU/QIO2RdLm2w383wolIHiN801zVX08t
SuEhIV+EpJre68hCK3vicBTiJfFlaaMnitqVX+mPDgwXrRcLXFyJeqmRfbpddmgG/xCC2CgIaJl0
z3V+aIUkceLzO4mLriTcU7DslEN7JNlL+/XBYeyaHCSn5Sc9OMZNaBsgnQK2d4o8Ier9Q9Fk6w77
dNtPHq0ebq1FJd3HpxbbIZ/9flDMtUEYcPBdqx7hgzZRCdGLS89eRq/gIJhmKSQSQf0JnhMJO1sE
S536wlzWY0UYPYGcGkGzzRVkEe6U8sAQbGYaBRrJEVDPJqleR1KBjMBdzfDKXM41ICM2REUz2NUz
0RBwu553doOAPm2L5WmE10qfkeTmLtO5GJMa8EPGiJ6AQoWdsQaaPjFPARXgczxFURYlkJ/ZXevx
RvTltqq4SvIrNEizSIdd6tySqlzD2xh7SONpwBsbYmJu4RUUkYboCZ1jrc0WhXnx7Zc8+DLjfa89
KeRui2NjvTUSj98z/xFoXwaKmoo5QeYcY6xX4LC5FrSafpn3JsmEhKZSJEKAFKoglchZ5PpR6QjM
nJS1r3g+WFRjcT+Z2btCbg3/orDzMUnEfoGq7ty0LzklBDFNjvvZE27QkeZ7HcTTzIpzgo8gQWag
+hquLfV7SJBPXc7HibFPtFvMSd81WxiPdvqcgQWls96TxDHIFVJ/T5NXEmr5UQ3iIF+Nr0zl1BiY
ypgnn5qqEr9YHGLrGQrPJmFrUC32z+DkA6RUxc8IGyyCYRRo5MYhY7WZzzW9RhTZ56AwqqYsnnIv
sgm7cD8L64VDfDMWeC7R665C/TGDFKRDwRPPGg1ahS8Q8BOG2C2x63No10yhmakKy7b4SGxOg6p5
NisCnmzyjrwRnG/S3xyR/dihRjGtgmpjLz/4ZKzMuTz4o/Kcq5HoJKzxERIxIfSm4Q4Nc9Fa38qQ
7ZyB0UeZsblDkJw+QvYOGQKfQ7VKYTkbPikXtOXkVDp4xP3FoI4eghYktLlZ9jvjkmUKWT7ndQVH
HMsWdtHMUZiWeB01v1npn2RmncP0sUdtFUXJZVLeu2rXIEdldBv6N5eGYoDE4Vgt2S0GoST81mB3
cUNAODYb2M1VHFGqyFdFnm3n14VEGA22zegABxQRbekpA8fCxC166KrXhv+W4+NgQJBQmiV3Z0ie
IuydTAqsST6VGPEVnIG++coazxJYkHGxgTKazP4OIJEBQJwoxDzs3fv6vYWsbecYFmIqGzIjnPpV
wIuZZnuD2Y8OkBNjRde6j9yAsD258QcLdqCjD6HiKhzTkNAr/4mpkkDsZO1DNhyJe0x1SQP8laG6
phiHuV9G+ezQRmTN14RufH7c+qwpQ/LiH90up84j+gtiSDeSXcpErpr2TlKdDTNDRVLcIGyo0y80
vCDYR6W+dUg9TIaXHDRWFpBaC9yDkt+ijXe9ip9lXS+1yTqNU0Ye4N1hvlpX4sZ3eRXJCAn90lTO
nV2/9HvKarzA5dXHgmQcfohKnPGlCsQ3w2WFMAKFbLLaNJqVwtg90xAjtXTv0eugSnzK3TeVYjjE
DL3M0DtMHWwq52LqzUpo7jHA3c1SHMyFjhUE/ZFxa0jwYhwfGvdJ1cq9wdEGPZEgQ86RibnvexNi
2zUPMPAplDiDxmzDmcyXHaKFMG3XlYoYIbU2NQrdZJ4BOxyp2O4VFDt5sJ1mHyLrx2HMrGekcjQP
TrB3WRUpBN2qodpM4ETmxsrh7w7DtkK6UI3lWoOfZXbVd8HPkvGENQVEDBBfPWgeIxIFW2s620H6
U4zRVpXk8/iopG1nbdnjRUXDEPrwrjBzJyGdf0imq7RVDncKsQMYVc88Y+aO2wQgjXT6MvuKo7eG
gKiSbLk64dequn0HmWWyq60+as+CCFfjweYXbyihekddmQzXbc4IvSOA9M2GoVHY2PoA9DslAjMb
B1MkA0Ww62GjZhCsRQY2CHA/EMsHlD1NjMZjJDHqr45pi4AKxNAXXP88pJj4DTsVZtN3I3YKM9wi
7x81SEkiJWSB5igeSclzOs57uzmZhDcpkbohRiTWviVxOROs7GMmYpIWMRhQjL3Tpcdu8PFWS9d5
me+YUjSmpOf81PDAwJQq6F7ZV9Y6g/kRH7GCipUnvwmQR9QOmTVBvlcCklwnTxGqN9QvMW/HNLZr
Q73ngbJTYOG3abrW6ICkOz6U1vdovogqf4IiXkTI2nHjGtX8GtbheQAvy+Ad9cHVbsx64TekFOTJ
XkmeugTMVHmrmoMdpsuqOuDapsengn4nzY85lw8ls7J5M7N6Y0h2pUAJd2FKMw6PV4Dg9hSdodMQ
m8TFVQHo1XZGlgriLg1hegERQL4CLknAhCQpGEuWMakIszpCqeo7ajVm2OWcHPumwRUwZkYGiYqE
wdDYQwZBzeO/9q2xCuc7R/tb1/zA+p7io1VSYmQ7COw0hbwtLN0ZdlBTsYOtsahBejX9Y+p+Gk1+
2oG1K1P9GKDi06R4nNSd1IeLbtDwOETCJTd7fPR7KvUBml2WfTotHl8BivnZGYJTPzEWrXKRZCVV
ow2dOSI7/e4TnGVBuMbu3aD44DN0Fxd42FiWonkG/vMasK1B4aAk+ybfZyzGCavMPj6EpP0EDV4p
MMEr99Eob7G+Z4A7aZvAXwFFE/PDrtPF5V0m56DD4kcjJQsNvSPJ3M0CA9d2ILKE/F8Vm65MPMw0
JrUjM5mOtCiZC/uoJQNsfXqsoY1ZUEc+9tRv+8HHAhMSrMEegANHFGJ4kJDSM7MjC/sw5NjAOyp2
hrNHCVTVhNdIYB3li1MLOfmvf4A2XeZQDE81bMLtZV9w1q9qEmaRC82iqWTuz8N78J4VZMY4OnPT
pLuKxj/5XfGkzxqRMdyGPBKEbvOhSrZBll0g/92LttgoJYxTp9lqRbwzhd8iaUu2IvJBDJBfD+2h
tLZhihqkNDcodECgsQCyb1bbbKiIlP42BJwXiQ6WW2ALjl5LwEUG6I67l8FWvdZJH/oi2erpdM2S
7BLq+zrm6XBmJRhLSXo7B1glweFy6kjlGw8jyJo6bZrW/5T5+FCgvejimLwHg1LHGdGFTv16mLRd
nCjUZ4Q2mSr+UNBpq/C57Eaos42H62l804MbHQO950CJtQuDyhMcAqSYo21AIdl8qgPJmG6yDWNs
U5xRPvkDQw933DbXHEsAc1j7fHqfXuqMooQMGexD1yMQ9DDcav2nzpWzVaY7bgHGkACBTntsmsvY
HUPeryyOcAAnANYrTCJjZQ+tmInlexj0y87R9iKEw5Sz9JUQg1lBmklG8krZxf4qH0FxElrKHBaP
OTxFdbubIoiFaQ8UW2H+peBp2KNto7cvs1eju5skNLE23IHlIJ4bm+CmmSzhyF+3jHcqSkQRY6TC
MWYbj6JFZ8tRjCMkdrYKiStOiLevSLVwUyoOoexszmEJRQ4KTOaGLCydBxT1MfkR3W3sx+fAAieA
bcY2GDcHDdmObLubxDHKqsUbVekXDKIJsV1+jKfwK8ihxuriXlIOT1d2Zi2dThp067LGMysmzBWn
XVt+hjiq6O1TWmh/lQqKlYGjJW9TiCm0lp+C0rjOi61LpkMk67eUzB6XZMtsn1XGYbDcTeCeDOHu
7P6hIWYkmTZ0C2uY0Fl1DrFzuwdD9AVKuh3rcSuF+miW6pE0s+JNtZhFqMGeKVSkDr9tYXstY1M3
JtXZ3zPCITf42SHESLTMcDuSwXwBGgfrxA8kAS3uGm8W7yGLp5do5YY/UUuOhr9wCLnrOWMslGXN
8Fbq8DIMPHqlx1TaSsm68f11aL9gRlvCMUKlJonm+2CO2Zs6eTto2GF61Gwj3XTpWYcq8LsQ6WdK
DPWMn41678E5xkcRBnQZQB+mDjNnTmP5mnAYRuX00FfKgd4ImUOwsmDTDLzfGQ2VgfQh6E5p5W9Y
I2lO+DicKNV/st3iN6V8LGAqz/WFiblL6V9ah8saDw6XLuBEMNox5+RbXPJ7Su+K5MA0ms5WxOQS
LWgYvsgiPsuhvyniVGQ5XMYAPfcQLzQ+OJoGGNGHrpacJdzFbK9BHSm0+1DjpcDghTNtURb1WgM+
EDL80cYGumi06cbXdqSY81Fu2yMFGWkhOQbLilusnEl/DNqXLLA2pvVmwvkpSnj5RElmkMESjPr8
Mj3GjUmAdQRFt/Bfp/GU0LSasE8s9keG1pBRNjycWnvQ/dcSqa+IsVoE4x4rEyGXR5ZFPBJdeiur
S2B9+BpsP6KGBxoI/UVNQnKW9E1ljhdhAKoCzpbzjtQEa60zVoOpbEQEZ7d2rwmnvYRJmfXSU2E9
dega4icf2YGuyHNqVZdwqj8DcikgC6+t2lojuOuQKkH0WXX+qUdU70y4L3UYZQis3+VzZ9b7otm5
9ptmkmZKhlCP2RmuU3s3GTf0kcBUMcxldYVOqDDoC1mDJflRWLSt+ml9BOKIdnOVMWAJmKLrCFTn
cciUjYt3fT5nMbvuNqBhU7l9UrMfA6df+wnamVSD3wC952hoVIfk57FZNOe4yTaQKmPe1NZl2ncd
mq2rvA2MWu3PGtqlDeuLaOGSMYbTf0Vp/DCZl9jGPNz3UK1aGdU8EDFq2Ka728Rx8vpU/gjxBB8v
/cktLIR+P256jRIUl92Fr4NqrHvZQmkA86Q+mSt4q4R3C79BzLb/MVCcj5wO7XZmGQ8MNjP1Llo4
B2zcrG4NoraV2ye1bjwF4ooYcct1wRK6K2BFJlFCApyV6XBoCmpmgCIxXiyAcJMSrLoPNOFJSvpc
TbuP94dox9XQ0tt0kFxx1IPRlz+BEMFbGYoJ271324CaQqBzAsDbgRSijRLwjnVgz7zNmeF7EaOP
AOhlCIctWA/x1VPiE99HiuJ0ymBKQ8PLZrqzdpQhSABOx1XLxIxkbSJk0cIRE6ENn4XJUCl//HeN
r/2HtP9/WWpQ013b1Q1V1/5gqY2i1QthldZRCT6UctfhpNpIfeu60/IYMnNFJrbJWkCEVttgnmWJ
bckOp1TkZdBAVwQxdmP+WrXKE9/BLwR2QwHDSGmJoNEX+OZJdgjSlrqIMYw+rFMQliKzX93SRIRa
rHSD1xLmVgTqUBcXJgN72dH0yWQFQRs2a7ao1ZMIwNPS3z58yVXmfsld04ZljXivikEi9Xc54diH
e7jIdvn4aKflc+18DwVeEgP8KgvJ1r1id7ZMf0UTLIJ62cXY1A0jh2m+9kvrv+SNf3jD/XVf8V7F
LcTEMxZzwb+z/0xbCS3m80gEBKQHNSW6EY1++Buoz8Os3nDqQ/bQjNdYpYkDjQ7QetKOqza3YZKb
ZDj8+4PW/78HbcA20qH6G6ZtzH4u/0dtSUNvm/Zki6MxZg8iHTYliKy5Bq1Sld0Ii55Dln1AL/SV
M2L+TqlKF0irbLp3zmzLmAV42PSl3r9f2F8r7A8ZqGZqmu3g1YMaU/vjwqJJiwq2VXGUYK9UaBVN
Z686K5DPutyqcza4w8RgVn90BGjCQm9o+f/jIma3mr9dhIZuFANZ4WIEpvK/f787gcv4YpSVhBC5
AzVtKEbRHw7lxe6hjoFuylsLd1NiUBkUFL/9rSeAPo2OEqalA7fvv2wwtD884yx9viLHtPATcAzV
0v94MfXMDeJYi1EXyfk0gtt3V2mhigiKPCMdcJGRSEVzmw7/8UD+MPb5xwfPDjj/Z6EoXSubTCby
5LQ3tIlK8mvYq17u/uOO/+MF0WweuutgosOixObj7x9j2m1qgvfkJzHsB6bTzbHBPN6/xuY98oma
9WIyruBoMleJN5356kt08N6k7v/9Oox/0HQ13gUd509eVF0Xjv7366gDw7dEMmanppq2Gj4dOuW6
FVGhD/eOSPhRe59gledFuanIasg0EuS6nxCGQsgZoTN9j5NLqj9nZLVBnU7A89rk3uQ7ahGA8ee4
9hzlZyS1tPbBSxmv6fPfm37KId+PdrIaOTf//Xf6y7H0b6vZYt9xhG27bEGWav7hzeRPA4UePijH
EflB1byF2iGFzZ++aJC4ssABm8CYvLprETIKiQwQthUi/42cR9Azl73HuQjQCqEWReM0nqOQk206
5dpmivKHGakS4wBSO5MO5X+4r/0VYvWPq3d1WL26ZfNg/liAEXin0xd1c5xIPjMJkdDwQQiKPXwa
nx3AjBmXv6AYWsXKQKTyozmOa3tcWbP9e/CdIlaT9Yx2byWTEAG7YIrgXDK8GScAJKAemV3TPvXS
5j+u/B9LyVKZCuiuINsPS9A/DXxjTj3USUpzjO3vDKJhJt+m9Prvz/af+8JfH2IZrtAseDHij+2S
umsKfN9vjl19SeF/6iBVKOBBaqCuqPFHC7oHTDWj6P/+yZDveBX+9mBgtNsq0k9HYGOJu/jfX5Uo
0EOjHidxDMFMietOGBpF1huUIT3/gmUm9UNc9Z8d6psiBahReCVguiaU4xyFX8OgrF37kFIVQct3
sudZw63I2wzPzpL6qnh2gLkTputu4zWMOQ2azoZMp5r55UtI/IwDSFszqTAw02WOESBxqV1p0kyQ
nG66C+VQMLW0a0/xKfKA/Sq6PIiI+7hj60Ru4qe7edZqoF7Im3CfjBHBI2I52RqDnh/VvCSxdXTi
bwc6Yzo5y0E+dqNL0uGPhbc4WbaUbB1YSzLdxvSlYMRuMtkdDCYZn5W4+6hSLJNoyZ4jgXhqs8aC
GSzQhBIdQpWoxx9wjkXL/zUabOgkbqboOvSWnWEgYTlBAXIx299Y4MA8LCTyH95FknHbnTpAtobh
YcMcX7vZm0OgbEyRqXSTZ9rqLwSYh0Tg+ucra7X8CQl/zN9D5dahssyGraO4hyR4NjqqU9AJsCf6
tcjQIJ3u1aBdxXNqSizQE1N+UpAwnSffczhG1mco/JULE0uXaLBy6OPVydizh82q83Gg8XOYIvtk
kqXTq5FgrW2RXmKQudGWDymKrJCjG+LMkxGSJAKqHGIH047D1kVx56DNbGhZsrSqYVJCvGKU6Ix4
uzKN9a+MMcs+WVNDrmTC+CW+9vgPkRyfzjYMLPExYjOrBjLjW9p7kIos+VHjAQhw2OaZuWZXW9mM
Za0oAiS5Sf3sk/Y6FgcnxVBKRtegYSPIT36dbZrsO0crE8eEidjBuit2BWwHnyAW81IzC2uTnQXf
DgOutrhhhq/poxf2AbNJ1lh9dvqtP+CED93G1J+c8FuHwFDEq3mIa91NPHB7aAZ9MJ19iJMuwYUJ
StHZ2gLp/IrFE9hb1TeRZF5cBlGxe+eVssQjeGXUHmBFTtZPKLfSxkDqFYKe3v0PZ+ex3La2bdEv
QhU2MroiAQaRFJVDByXJEnLO+Po7tl7nWHZZVe+e5rUtCgSwV5hzTEYjAcOVlB31yWUQXHSXtXuP
GrR3ydWlO1UFxssjPnDE9SkbgLI+KQiIDAxwxkvWYhSGulxnNyq+cjPVofGB9o1xnU8Pk/Gh871F
0aXkBrCzwHTE2jc1h4PAnknDlpUnIhkdRIsv6dl2VgpzYD0hA6UB2kkPWKp+qaLV6Ov9GFZ7Ox3u
+qV+pgu5SuRyzEEon+xTV+OaEQVmYBlp7xlhkfyJfqGObiCJ4v0lxaI6DXNwsPAaLiyQN21xH2uf
Sozsr8Fw524xFkVSQhdjdlYJen6faX6X7NlF4xIxQkQK0NpXhXhB0e0aEjdjatCYKGh7mANBwawT
7bKcSm7qVtDpDn47GzcgLLgZRqyygS96vuuphG7zPCp+OObbxm2vDXfDEcleKu0/Z4QbiXliBNak
4wpx8XAAmeZZSGGU4iZV7K0+yuWutsmjV7mKqVE7GBmRFga+zhT2AXbpAP19wUq80J5SHvZSOpcb
Znjmo5ZcBfTCWQlNBPlm1uGDzNGv4wpsWvdan7X7qNS9IU4OpkvomobZSl+8bmFGhYp2wg9lpNZJ
lA8lVpcaxErpthv4UqgPD1wnxuO+suA2aV+NXJrQWMIiSi7swo+t8E3PxaaqNjNkAygF7jRuJcsC
ffKabejUSxQRNrVi9s3gzZxnDE5nCW4JMQO10Os4OS7M6YYNRYK7eMoY8LkAr9DwzBY+BskwwNGN
iD9FaN6Hxw45ALbX+4lyCToOtn7lIlVq/nZ2ozhkdeePtgIdndVxFGV3FihRHT1VEfua+p7gxFmw
awQgYIaQH1wGvnQGgyW50KYMLS8eV1Skc5/dCptQzDS4U+aXGeGW88Z8mSBYpfgULpYXJsNaPGK9
fLJCHN0jTVrjXubyHw6UcxfzKfHCGI1xp0/ZzjLGzdRPhKiBW2dOZsGJCkluiutotzhHV+0uwwWa
MZiVeWx3YQeOJtTZw6lk5sDenqutKpRLLeObb0jb1O5MxCD2Qjov/UWTkKEHCahKrhe82M2zHY2I
AmqfvhjLkacGDCGhQMZIuFOSzmy5xGSgo1jo4EWJzqa7KLNpFeLyNJnhdJZnFGebxPmGBS50Nwgz
br6d8qeZtYmg3UJ3UeA0Qb6UooDIl/iQsKt0jHeczasBl1OSFjvRnztciEXIsKgDstHcTZb9arv7
Bl7T5cjCl4CTDPG/w921BOigo2gzPSk7E1uEs53MXxrKWiNvL0VKuHlI2lgCpSG20aWjDxnhTPEm
yRteLpbmATLtic1B5TCFn+HyofR4ce54rmfmrNk0+iZRSnqCQC5d9VACAtyaCVHsXKfz1I0vYmoo
Ge/Qd0ipQckgfukMHLBPQcsGtufVPuwnzIJJz/yf8hFX53pgehGSYevY7KsXr2d+lOOBqxG1Te6l
rWy7BH5NtWd9rhrbruRb2jC9YWgf8cqdV6zK8SfbBHYEm/acyBRZahcVb8dzlHv5Swz5k5PxPWQj
PDGw5ebkfbUGmL/4pcI97zXxe7TvreN4NXyIJ4X3xujbn/qD8ZjcAbvjA1nDRYu6acX8JYR4jvqs
WZ8azAm/QqKKsgvnkjHMcgYEIgbPMnZi3LbqOywqRvCp3e0aPm2DVceV2xyjZGJuXoczQlkSy4LR
2Wb1aQHeI/hj6YgcHtpZJBNHTmYEWrPujkXnHkqYOf+uOb+TJ7/GKPTBGvZKDYKU9a0XUKs4csu6
No82gP+apjdd9uOCjlLfB+Qzpe+584tR479/qiQEf69zHU21AAibgB++z8T6JWuNOtINgFzzTQzM
Vq/Z4B3jIPM1TluI4uzafui6zT/6fcnLZvtvUNdDl3W/FddhmWs9PQXFtb2bciwzRrJmHz2PO522
U21ObHBmcR3ph6W/TIqjKD3D2WEMKRXNx+WHEg/RMYmJRozFuaXAJsKKHpGVKfpxB7Chjc1H5Zh+
Tfp7vfgk1Liip43IjulZygMMqyd2qPEHc5JLyaXoW88YL0G7ceeBJbT3szzKy+BKviLnQd/l3HD/
vvL6H1MBeRVc2hpdJWlJV7/Bm7uGNQH9MSozNgqG/lRDauB12JeforiWAlFwfwVa4tFMT4l9HJRn
23wZxhfbXE7pch6WZhXPT44Vb/IjonGmrMJzUHVo6J+CjJRntopJQg9gPU/1fbdku34u/AxFUFuP
27hJ3wSJvYpT//CL/fVGdtlYuRYGBRWa4u+90xiFdq8tlUlUB55n1C89w77hLm13ADdz5sDjpsYg
/O/L+RUs8O1O1lTuYqEJi3GL8+2nCuZV9dSXXM7Y3EW7htidPmkuetQLCU59kudnDO4sL6EkNM7T
Dz/9j36YZlg1kJaZzCEsU5Vf9n8mSW0ajYrDEXaMjENpo35UT8hXNlSYaMFB/7IepQ9LK+dCVx7x
LDbKzgIjWQSR9+9Poskhzh/XwWHcZFoAnEHO/f5JytjRUjWYjONgsoJs1nX9mS8vEVVFKQ8QTkyD
xmXiXapBQLTSyzYD5TPspvYdleQi11l6dIjtjiPvQW6sBA/UD5/xLwNaTTfJP9VNmxzUr9/hP1fL
hH9YI2Axjs41AlxoVy2LOsCbOeJD4gV11KLWkXNaGsNaF1reAXkkq60FbDPoBZqxMr3792dy//I4
agyNNYZjUHmd729CICxOoc4tCD2oXo52VcKSmIkRNDu8jQvZVQgAtCVcT9F7x84T2WPZs7rAvKo0
TzZ8CYcOCo8U6o91PL4Gsp0lHdllDhCxgiKAhC29mzooxz0NnJaeH3P9PXL9FPWTeZVVSI6ws0Rs
T7LgzZZxlE8jW7xfYn4PJxhe5rsKshntZn5G2wMZgs1S/1Ky8KmHc8x4HwfGSgQaEo3nnCVHdgZe
E2sPi/KEui9tOA9ZnDv3Czsf+yRxvF2CYhpN6cyuMAXyWRmURQMGVSgh1V1N9lMGZs/VoH2lK236
CDqNmdljwNYI5SQAz/7KiQSpXAjMHN+1vZrmflBeFFTGxblCokJT+++vyfgaUn6/v3m+HNMyNDn2
+/akdZllKEYt9CNy9MjdKgVJocZl1nlmeQyJ5kQWPZCM7cZni29sQOUF0dEfLCDbFiCQgFfC/Myx
VuKSS2PM9Cht7eIJFi7mpjeDwjxWHlqXxyQK3qNlQo7C0l/cxIBuUunuQMpdf9CaktPjlwERQi9h
+9FHtL6a5VVC4du3GZamWBNRe+PljxgmjC32fcY8Lp1Zep4MZPLqnZElfp5cx4893C0jOA1utzKs
bNcE95yM6vAaI9rUXTgt1U4gNKQdl1CXlpJqJOumD28WvVmbp2lEdIfWq2KtkDpPY/ZQGMWqzFEA
2VBQ7uP4IRNEDLcdKFZ9J1mEtOmifW2Ux1gdVwtSri+gkE5UOZaF3jgZNHCJedRQb9moWYZuWesB
w+Jm2I618HOGxuRtgUW+GGid7NS9aJUbXc6xgFuAvuIOcq7T+hwMdw0q0fGQuS8JjCMbvH1DDZ0V
Mo70UbyLHsxCG3jtwD+1PGnFUwgBzaEb0SeeBg1iBRF9cDLBI7XAOake2ebMeDIVGQkFK6zambRQ
FXhd6ErmeF8G+UUxDjhUz27gO4mFoB3tWagCL1u7zERH5V3+XqXeMe9t9rEKhxpLyaCitY0r4iT0
6UrKK1XpisoeLO19kbi75K4qeLoBGOAYvQS8MQQUkllIuBSeMfJRk1dJku/ajVqqh3GJ/SBI/Xqq
zgXtbsn4DEgpsm/Xr/LridieycNrnOo+ijp3WBPu2WcrHXSLAZ/X6x6sDLfShsj7Anprs8KVwjAi
H2ixN1HnB/bW6jZuQNQuyKqtCpJiiNgWxyzC7ezJNWG78lgXZLRnTz3ZNLfCbHUvLMsPEHNIPrOt
U7oABehcKfiVgJLn3S2wa0gWjVC9SDM2BjdCiwRfMbcpUruEpRnYrLWATTCQvzcbj1PdH8a6WA/o
MsZovlSgCSXc1gKqjguwLazdrQi609wVW120dxVAqP4BZR97QZqFhiToyBReU44f3InryRS7FHFn
Ol/rJsqcwQqO9ElHYWf0Gdckg0kQrqia1xSmgDXiBooUEKaocwEX8nwbDONyGHWiekgmokoo5QSU
XgWpXNOeAcCoyTmuX0T32cEMVsrmQvSpl8y8DEGQtdmhYOkR6PqVWiCyogWqRoXgXmeEFpr9QlK6
KcP8NJTDaTTrR6RfZMQimps6cHrTQ2NCeyGG70IBIT6PBVrjcj8AqgGjxHSwClGJu9GlM32mCQ0e
xa6eEmCAyrALsKYwAZgXjTEIzFUgsa5S+hRSnlqW6yiyUBOP10u2waS2L6b2aAo8DfNpnhmygTAJ
iRsogQWT1DuRBTCJ8HFYtBuH+atVQlObR3qz/M5Gnh6gVUlo6NMQ63MSDCjWRsMLIC4U4UTS/Q63
MODfcq/NxakBzJMsUNT4v1rGZCUyVZwBEro1kRHOyEDeQ2r7qlE+qxXwTTe5UlhD5O2zHk/U6jXZ
QHiXmvxdyht0YheQ8tpGiPrApYEc1nkvgdDvbvreqJdyC4m348nhjZX07KkIHBB3Nfsxh+VkiGQA
oWktjR8OLn19OBWGAkCx2EvuVJGXnpVMG8GqOXvE5Tgvp9gmcGyAnIWSjwMzWSD7T3TawrfzGPV2
D1zp1nHf7AFRzmlJwkPezWDL1uhh1x0uETW+VSj/a+2Q0tVm9zMhzMxZWxtiDG5vqHRIPRBN6ZJb
5ZbOO7QpWlNESnnn5xWcGKT0VnftmuWmCkbGuxHwq5SYWOMAsjLlIBfgUemggfroavVDZWzLxvGP
E9M02Y6x8zX47/eKMA64VdvZ0o+Y2htgWMhbzGRGan1bLi9ziN2BO4D+79LhvdZhI3LmhXcKKE/F
YPbHIcY4o2Jcl+O2YkQKq9XQYC+kT7MxMEm7MYcHE2NLwsAeVVSnTGdNjF41QGjNTD8ilTpAR6Ff
B6yTXYZIGcFnlFTooBBs6YL5KJ/rpixKRmUkhVWvfYm9zyA5RXFWtRIdslo9dUyOHbgQ2fLE4Zg7
vadgTjGwReN7kcjPUdw1cs4YB4fqqSBie477LX3UIdUSxoBqcNEgDQVt1fJMmcys/l2Z/K1+5CJz
HCM6kP/7/SpXOqj2IFCpS1jsg6W5gJCBv67nTEz023//LPG3doOv04I2xnDONr7NChrTiKqqGfRj
j1muVx5zJGHZGbPjREhT2nolObQYwLYquh9w5PK0iygjcPH/8EHkb/X93rJ1IeRG2RT/t0f7TyVf
LKlddaGtHc2YwKoOQSiw8EzcOijV41RHgnxXtDe2o2/6pN1m7ryKgGT98CHUv9zhBBNyJRxWdi7/
/X7t1QBboCbhQS7LE+2jyGfPqmJsuW8zrY/J+4RYXpT5iQDijnXbmCsgnJUsTzvMMC0DIxVNsizz
nVajnh5v9RKBmQFNKn6JjSM1x0rB3DGjIScpSW+cC414Dta0WnzKk88K7tFokzJD1qVSwUmPbUmZ
RcJRbTpqg0m9SedjPEp56kGW23IV3QWwToihHNpbg1dQCF8nGvNzZTYbplPwhImX5YC+x+Y6Y3+s
zQXh6L6xT4CMvQh0jcybyDkxGTl6WCNWiQHhRuWdhtuSY8HI+TpAaxX3EqCfBNYOVn9hrDsHB2ay
zZJzpHwk/D22cI4GvQxrY3p/m+b1qShCb+YBjKl45wKETaoiDfmo4AEEMsXgwm1vLN7i8pn94cv8
yx2lu0yFLJc7StW/xD3/uaM6xaxYlavacWrwZ0b3Nm0h9XzF4NsEP9mzMbEXePqT1ykUhuZtMvzQ
Y2h/eboM03CklolkFkQyv99O9mQaIeQS/ShvBtf5mBNxbZiVnI8TbX3baQQg8VgblUSLU37RyPcG
cyL9PWDPlyBXdgGstxFzLKSwluwGTi6NIquOYHS5E5sfngBT+/MxNIWgmVbp+l3xfZYUl4XVZ30M
FaI4Q0nqGFi7TICGp7Q6x8oB/DDxIAbqxsL+AFsxE2Rk0fAEerkpSAlJSueCccRtXdlUIs4dDjGQ
Bik+v4gxAn7OvvBVHUvzQLpI/yt2buIMgyTNQM7RwA1zaREkZNcBaVD6Gp6waF+cmg3M85BQ7SBb
58xmzki0bgooJ9zW8ZuLiDGyV7MJyxuW0w930V8uiKU5qG2Y4KEd+J6T3TZiScYlEEd9gPB2GCWL
TaiP8YzI56IxKty2+86Bys05/+8f/aUu+/ZKRLKgmqrlMN20vuZ+/7mBLeJ1MVbN4hhrPJk2Mmu4
aNG0Iby0667KOLlk383EsfZUhggTA8aUwYzkH7Zy5UR9HS3ZyiHmxMBlWDHa5grFT3bv+DUjhBKu
iI7gWHdIIgEJWV92hrKdZwc06Dln9leLdO+0+s1IUfvvX+0v+jWBagjpkKkauv7HjGRA97qIpJnI
Z5Y5yK1vKAdk63Z0GErEduw/BFUoC7AMP9MXADftfxhYiz+VGdjRTYEoRBUGT+i3hxOsQhFHRTwe
HXE3sucZoKCPyGeJH5JU0TgDW32R4UCkuAZD5AcchU5y0yKTl/kL5U96Ok0O1H7/vuUHMuQE13FU
x5IvtP9837PeDIpahePRIG48QXGQL/cihJgJnB64Dwx4tX4SBbyYjAUYZRXcVJclhmFB0JQipEeT
b5jRJeLPcJv7wynHY8Nr2XLwfBc/3J68E/7yeTHHWbIcRIlofvu8JWMp/AzmcOymcp2Fpe8Mww4E
rZZfToz8ZzaWZsP+LT02DQnWRQ2WG7kzNsuSPxVDLTWKX9CXsuRuUQ9t+8LUfWvij+8l6bF4x1PY
PAwoZvuJOG6siUsKQED9XAJeDwhiArv1ZkIo0NNmEe8A6PJOdlcFH+aEVLXVDjIIwG7Z7rCgIeoB
Q2mnEewkxElJQdLrh6IzyBWAdyw2c/6ZAeF2J/zXt0hpALlPI9t9wOPEpfjo9aUGRO9JJh0qrzA/
3H44FCAfeYrQn2S2FKenyYD6EzsgFghHzS6tiAmDuc9x+LYWTLKYkBggAlTsSLOHZjfWUPhq9bIj
fqW6E7Cy4aB92hZSErYORQ0gG4W0+TFnn4iEQH8dMLDj86LsbLSdYEAIrpQMIwdRkLuceneVNjEr
DoI5DOTHkbFR+DcNptd5gEUuEFcNJ76NNjFPjhY3iyIvJXt5+gzNuZ8mpg3DSdXtVYkztCYkGqpw
1MNwZA3MkDEg7FUrnJ3KGomJgzJsB5fIwXK+SsdDA1C6Tz4HZhQuL++EFq/j0zYxa1LkFIvoT2xo
rFtetl45ux6P+Lpkpz9ML+Znp1/nfFNxzzdn7ytGkYAKQzavg+luJyBnmdg0Eb6PVdoTKmJkvmoV
VBWmX7xpbCMnzUvb+5jNPOIL7batuO9cnH9Kv9Mx6Gi3MqUnWG7QjoJh97P+iXVmoFi3KXlQ9Nog
clcz2PP2pFgYRthegelaRaUPcV6wEumQbqzcott21QlSJxSMMwwBQDhGvQuct9LB421CsLzWeD7r
RyjDqwUJPFLguXOwzH2UYGnq5zE65fOvcTiX1IBWy2yT73KGbBtEiif7N9e4ZdhaIIAA5bMqmKmi
tsjBXRn99WLn0Lzfl1b3+UEj5lywXTntcz5NG31u/LJu1+2h4jzsKAfzvPeWtNkIrBYpa0mQuipg
NalQxucazQzK4/DR1RtAppFnvyzyxl30vWzayojCUGlxvHmsGZzlVnGwHkhraoER/q01eDPjdp+s
YxzdoXZXLeS/yq95cC7yCMgKcwcUk5pO2po0lMCjqA4GWmAndKjk9e1ijcdIDXaFwT2j++58to3m
4IKam2B3kXKzsUC6NVbiI95Yyzsrh+Q/4tFh3qhJIGx1UEOsTuCTVfjkYIP0/Fe5+FhQSq5I4O6y
mqcEL2c7AmZRMRHzNKeFswlqgo7M23HWPTwzenSJsc+0MGXoXladahaAJloIMb5ZM6qUE+w6FpiT
h3VtFTIokPNXPbYRjNjPkPxCUh8Tr64fmxG+bKj7kcD+y55qxowxcQybKXFUJ5haNw1QfDXYJ/W7
GN766VYRBaEXAdoythAl0HIM+dk2sRggYjwKkReN1VnL3kH8Sp5L3BExlbwbw861jz1v9aJDchN+
Ws5VMpCFAlOghLPCAJbwHKO/NVFvxUwqVEROFoIprXgh+3Sdt189iNxVwt/kR7Q8V5BZ4d9gBb7K
uncRPMR8LHBIgDnsDSAHr4WA4u5ntfXtCeayYd5ri3G1RP2WSLvcSZko476V5RkzcD5v7kLs7lAM
7YTJYLzlfcTuZ1GX1RAZTMLem+x2qk+pwgAYxUuSt7uR713UH9YSn4cUKb19bbfmNgl/xWrCy5jX
T6TBh7gV6rBZzJOLPzfneRndVCYGREHhsSzAKlFkBLw8SJ43LzSiz5bqQ6JIuO9iTkzZalT43JPn
kg9jjR/SxqRUJ1efL8NoPiEyS5stP5FRgI7bz5gZS6/HmqM4Withu4vTk00KvT08SN2viySEV568
7WVgghmQxcx+QEZH9PnJYLxu60fcwDwBjIt6CZZFT3YlDORJ4tpRIyK0TMCrSAgh0hf660A6kjIz
kuNONwK2AKWLMZYITOc6YkrNORESdafuhm7vdwB/ESlPykNM+svAMUkqWsslyBcodC5iEcpSmy4u
UIlPWZ6aFvdpN2ibJFFvQv7MjDExp9pxw9fEbjzivpGv8GC36n7WpnOO+y+IgPtYJn7Yx4GseH4v
XW+/wrV04azI8mDPAc+GKl8Gb8kUlR8Kxb/WGLZqop/VNFkp/l4TEfZUFPbYDPgkUVwRKAyWJSJ+
OK73ShmtiWkNriIXI3x9E5oCfRraH7SkyJ6G9OH/8Vlc+kh0FSit6R1//yyin4TS4wom7sC4MPYG
QoeSIR9bq7PrQLJhqO3EL1k2nQ3jbeoc3+YNWtXaJdQl6wcPkvWX6tWmudUtwS0i99W/f5hE1dNw
jtoRiBraQ+XFKJLbXqVOWsgLWk/EESgJQ3xvXpB1cwd1VwnipaBx8bpf6KLfEtnpldHiUVCVcqmY
AyDlKy5ZGpB6lWX9us3qg4mW3QYDYIY7BP/eCEWzak/YOw+qEm5BaLTaO8QMT9Gfs4HkKexfy2z8
wiTT2/Z6WI5V/5a3OvjKRiLRZTDfBMUg7zDbsi+0Pnq3fIkj1Zc364C2E4NmipUOAqUgWjZuefY1
Oj2kQSR/EM2DzfKHr/XPJl3YttxxI+xC7+x++1onvYiLINWG4wyMph0BkqETjPPAi8kYMYd7MVbI
XMk9QSofc/OzcBKmyvjwPix+GBh8D1FHusNnwVamE+cKTv/7TlIvw4nPgzUcmI9rfuSs+IPXJlbQ
Ksl3oq+wjdErmLPivZG5WclnMxEDCuwkVJCplKztDMzZdDMpyrTCBchbPunMXDhHFvtjCLptjsgv
PWSOeOE0SLQYt2kZPgREFQTsu2YdZgXckJG9yo+/HmL7P1sG24F8y+PsMhP5nnOPRLFIh54t0qjd
WQz4DILVGj5ej3paSB0Weny3fEoBzbbs9sBlauLIM4ZquBk+ehN8DELlWUs9UjIM7IGz4k/JTbSL
6eHmezQTjJW5TgLXbbDObzppHyFykReUC566Cx9syTQJKl9lfBw2Ie96kur7QyrfleEr/DISrJq2
8oRibdDzadLM3B9M5R2AoMK6o9T8gJZh4iAhHHeELpIOh3G+7oKE6A6mNGScKBJQcWFNe4UvoCZz
SQ55UhbCofXoFP0O1XpOYNw9R37A4ihzMr9n/D89SFV0Hx3HOt46LlgGsBX5Gfsy8+u3yNU9hcCR
inQEweFVOe7jIAKPvQw13alunnTbXGn9dgnHiwKVKBktRAM+2FSzPeUxWSqjQbyYgB99ssObioos
iFcK3O1OAxZViYPFiVJIjDXZSjzayEKzIVxnQO1Kd9/n97qrbBpetKDKyQaMAWyJC2E/5vO0YQQH
ZZCHHxA9Ow9+12y6J3xgSXdG96QWObUq25Zw8udW54c8taQWcYI4hNM99uexR0A67O2ZDdoxJ0pO
KRhFKyDVUj/7WVj0Fwcnuh7DQjNl6rbG2Pn3t2eRI6zM4aQdSzYIOdW2IZ7dVL1QCRsmUAk4Q83K
2PCm2U+RiWrL4i1WcVooI1xUHVjv73p9DxEBpOp7bSrbwDlGUj15Tbbhrsq0HZSbStAUfOSEbBMe
EtV+zBxlwozBmPtiGCtPXfIrg9xURa0vymHynBSvdP5MBBSstStXWR6A5nVwwGXMV4wCxwjvShXD
djS/JQk4Cm062OSL0FjNyUFU0WacM8/qyB3D1muCyKbXKyzZYNmkpJaghjhO/JDRGUFjJrBWmtt+
2U/zuMWd4pdQLhoiQqvspmQtT0vnquPWRTaIUygIjoOlriGWaRJhVWxy9VOgebOOPdW+4QAqv5lG
3CYOqH6q+iSkGAEf2OC9HiwH1UtEZbo1iVtuYNyHBGFVFZgDdCFE0q5lKEdrgZa3fJVNrXZlZGQY
9NsY9xSlCjYsHu8eAwPjNxYUiI1XMh4JPPmtMnCb2hcFlV+t0I9QvAew2dTBr11fJwGtDDZ5o+Dk
fktREbsOnR7fo4GXPptesvRponueZA0o0XnIR4tpq1V3Y/ViJzhkWvtC4WoEDKirHpMpf00xwYFI
3StzCnNmuO2aDxEpG6P9y1GeA0y7jjqv54REQlPZoVJcN6Z9/vex9bdXqcv4SpXSLORG39dE+pKF
YMaX7tiivcCkcgGgLWmHA7Q/9rez34K/zXCc2DcWEqI2BXrAdsLp32PlFpuo5Kbr94N5gDCCS4TD
ZmzVXZlqvHGv2jjfC5dAp+i1aT+S6b6TVyFvvFSLtuP0BDhviJ7KZPZZ4AoCJRw0lNEkAwfHq+6o
gWHm65+yeM3JC+z+TptwJzva1xBIRLFnsgfO4NGN7HjQ2ShViAkQ7gUkPcDUEby5f1+tLyXot9ka
6y2G8HiwDIPK6fcHXi360NJiwdUy2UCTAmnDcMsbbpsBYyjlE43toIHGN31zfIqmx+JAZ6RDKyLI
/CGtOjTezw7krroAe/ZFxkg6iEK9z9b2YgqZ6TNkGpTrngN1YnxojqdU3/farTbtNIzwOueDzoqy
jPgSqteoJ3WAchofOJ6opSXkwLrN4juj670KbqNi32o5MHIdQBNPTiQAHCantCOIpESWOu4tzHgR
HIJerVe0yFKKagDnGaVPugb3wKvF7jBsB144YbfJ+m3o3nc1Sh5d3edlttcLJObw1Gp0nGrsXJiF
enKLj3JGkmW/ASWobLIkm01mnQIrXlX5vEnQuPdjhCvkSUctIqeNZIz98FV9yZP/+KoQHVos8zB7
fznq/jMGRU8QK3OiwtZMYVcs81PFdkqTuE6nPDomFABeWzLn2ppCv6qUrW5MdFUpMNxg7RAGlNrm
VRXeROQHuV10cFHrKLRHYXYekeDhCeNmr3HZ06jSN9LuozZgssIUJ0TZEIjTHDH8ogCumUgFxOVM
xJDO8MpCcisVRiKEu577KvLx4OXWhqQw0sBXPS8ILX9S5rulHna6SrgDi73KIrim3TUjTIeKLJ35
Uc5sONgj4mF6EOI6p5sW/dAdfD38368hoyxH0zXE2Jr1/XyLx14dBr091i7mcJG9z+iSkLbNVUCl
2NwuZfsVA0Kwzxa09GMkhenMGuPhmBH5HcYPKkdchKt3qnSfhACgxJ4T9rc5rQQG/V59FlfkHMfm
uC3FfD2SdkQwiHTaDMAj/v3w6uLPlTjabkALjMbZGbjfffhhFbASWpL+mFII0uwohQnX0CWiCd2h
zlwgal/tIfEaosiIUaNamqJXjV/dHBPQrBpzpnfZXLgmeZklaSs1VN7yoZkTD2vWZTVbfmoGaBVj
ZIzrMOb+sjlnybHkjm/EwwS+GGzwyAiiMbkAQtsjgSaWagRPfsioezTQNcVQbxyHGQzr84bMawZt
Ds77BHVOqNsQITbINyL9yu2DXRx/xjiDLUxdUYlsZlUXuQyAYZa87qAPLjGM3n72Zi3fhCpVRouf
R3jSXwycvkRwZTG/dq77YNjKQdhAZ5Lmw1EoIPwp/8exwyfTnrlYGE54G8V7ojs2C3YRh7HBsuD8
ELcCQVCvV7x04cljGB4b40t9GvCcZFDU7HmTSttZp6OXyfA4ouDsEnxfb5lj7QebE9e4ltnwrgEN
sz6CRh0xd8Oe/zXHyFWQdibcWaRHDahLpcwiQCE4W8Qemw8aVyMLTfR+PNn3BFrKPE09J6nTSai5
V8EiIRNXgKy4jIQO5JRUxFjKR1axrtGf1u5HMr7y4oNnGYXscMDqBW9TFT46QXhpNE+Qqu5KiD3A
2sIbFbbZxHhq4v6Ue3Obu/w57XZfihy8ATYiHdwyz0lrXQnouzEuYdfYRGSOgHGl/KGics8DsTZN
hC7e/JikvwhpvIUeW+ECjvVwAT6LkNa8KKGHaWSpi62VIWdQ4mt2G7ht+Qgu79fJZbEF9LHl1+8o
IOT7t4N0JKPzlPbDrs9SAEZ/ZjgYB7i7iM2Aew4SJgcj1zM8in1Xe/pKfSIbI/GD8rNm7BsoFYU7
ZR5iIDkFxNBlp5+aaDy3DLi9FL9THkdy+XJpMXbDi6LKQEapqzjk9cpIOjPNGz0/6XW8Zk4FYKfL
GlSP5LS06waNa2gheHlvO9Dc0Y2xfGgdATPEnFWfJcI4M/lUXOvSIZiBXEJlbWpYg5Gwg+4ei7uZ
IV7DLLoOqy2OLy/N/CC7kURgd3Q8NcJwhm8JD3ITndIayeopKh0vmx5a+9GKlZXtvEfWSy0OZU43
cWOPoAX1fG9Dt6XQHd21JQh0K545nhdqipHei8H1UpN99QQD39PwQrdj6YNuWZXhS101d71k6FUf
cBmHFHbGBI1vOtSo7qeeHKNom8Q/FSLizw5Y05GrG6bJMtmwvvvdjTQt0sBK26MK06jbtZSNHWZq
/vwqsHyLvJseT74sh9OmZgs2Xvz7ZfoXpgnqdCGQRKCLsMiS/70SslG0lknsNkcNLGrxMtL4IiOF
lBEuGySlIcse6gXjF/TG4CpLP/T4Y36ssewG9ouebVr9/t8f6C86bM20hIPbAr8Sq89vHyjBNi4M
PamO/Tz7/WeW5gFugk8QsewErt0S+g+42YZ1j4vsy9GtrZxzNY39phTlftI+1KjbjlawniMogjFx
SWh6s4CIiNK5SaBlGcWHbhn3dcq8Ltf2iHJ8dg2kPQ+zsqbJNGODsIs3YVMI4bet9cvaQntrJ5wl
y/M02TszCFgDtuGrSa4N+1UIt9yrjantS+403M7LPNwq8fLoaibvJHChwbZ22Cyh8w0M+1IuWPrC
WdmzeRXkwSpZgMNo466zZnYfAQJBbV9N+nPMPTmoKOpIuuUFKxvTsMJcawTk2TEGR7zr6zhvNVYQ
P4zB5Lzw94pBKhxAMFjInmiNpTLqP1VXP6K2C0VZgVXH1CffPgwy7PX/KDuz3caxtNk+EQHOw60k
kpoHy7Jl3xC20+Y8z3z6fzHPTbUzkcZpVFcDVdm2BnJz7/giVgTN67+/bmX+Qd9+kSkaKGQoXRhN
vm/vxgyvyGTW+UHqWz4ncYU1aEmEeVfSITURmRcsy5ZQaEC7fQIlQhqHRCuV7lCUS3XmCmPpU8oL
IhbtnB1mrIqsRIzoY1XA+DXz3ZISChNsJbOID9c8oSu3Te4lvp+cBA0PeTsCTfzD2/rzvtYtFEQZ
zAOfofT9Kh7jiEvNLLsjIAUpdQZc9Jn0XtLRwVgSHKV0ELXdqO6i4tJwBctrtuCDuZbkW9R+kqfo
i1tYvDbWsyWcPVaANH2NtJdYOcfNMwjhkTxyoDwDZ/zhdc+ezf/9OnRsPthMJAVijvI97dRxaCKO
hA1ZiW7dSqguBHx15TLWryoxYHbVqn+FjGoWtzTUV6ryLHiwRbVzGtlkjYk3C9LNiC+6eiQlJEtn
KfiMIHGpFGiV7VXgQjK0Z4NxapsCL6xOPSQp2Ms8LxP/mg6fUf7DeqL/mQniHeHoELnZZEk1vuU6
ZLmYGPxn3bGp1564DXNq0u8ZAlNb70UO/4T/Xa1iTLikOmqjKBOweA+yaA0BWl2FVBxh4OZpVKBk
6OQC9HDdh18iJNs4ZMNDqhEcDUYbf+41oYhHLWdBbmQzevPyx2ccbgvFvOJfRwF87tVf1sVTq7XB
hlIxCJQbCTyYimEPpzv1MWzA3xMWlvA1jcUmE5mNQkBMCix/eAbTk9BvvYId7Q+Pgb84cDgEayo3
+m/fp/ztfo8HoQChahCRLC4RqCQuR42jcCEhrxI1g36nUIdggDNSIrfVMGMhdvz72vtzyQFlpDLE
IEMwX3qzMP+fJUfrjHwSQ7k6pljNhWaXTucpuAzaD0oJubk/rnF+xWyp4dFrkuv79ovwb7TDOMrN
QezSvdf0bMXZ6xgWLUQJfjU1cvOJhbl9MAH9tSFFL3mxS+DbFYH+PMB2iDJzXc4WNxNK8UXxIDze
MD6ObLS568l67ug4XHjKpZdugfAkFK8gWix5J/Yy2POnlJmgxSGhV19zb5cn8npQPmD7KRI4c/NS
Iw+Q50AOQFky1gWScIiWkum2SX/orNEZqe1N61ZxrTB4mxQ8IWTDR4+KA0Z+kwnawzv51X6ADoHI
N/dmDPIq4uyTDUc0V4DlnPtVNC9EdR9rAPNy9GNh1ROPnnOpim1h4M4eGdwQaZGZRcs0jIiOr5yY
IAzPISUrXLPJkV2zten6C3aYXrYToAkpfXhLDUBsuUHAnXfVBPZDuvogf5pHotF2aR276RrS5jdj
QDTME/Bgf6mTvEp4lHY6ywN9drktjNJSZrKWIdTngfY8a+v+QNgs1zZmifMiBRRTRPlrJD5lTDAw
GBAWEKazDAAHyRFADgSmpiIjd5zrEaJAIfdnuSVETz+Xt0lZEk4zNx27hIBfM+0J0Bm9sQiFC/ml
EXpNSVmB10JMNLfJeFNNl073RLI1zukleP7iPNdAF9q999ej92WZL4aKnYgbZiLu9NY2bIE7HONv
Mk2defNAhWcb3Wl4sHOKUxgOJPQp9OmnCd8w+EqLo6LKTgjuJhRvUU05OHQGgOLyuDG4DTX2ftnk
DBMwRhix1LPU3dHCIvPQdww4GlAJkUPchWSszaRZDV86IjacCifyduy1HF1ql0mJnSBXd7PuHMC5
T13vfSoaPrkNuIvlfMwIzWYbs+xJIdIF3AkND84QfRis4kVIGY/m8iAwRS7TN1kj91+3v2YIka6M
bqFPp5Zq0Az5z284ir0H9Ooo8rFp74K4j3VcNrzj8G5VbGsvWSys/ap385ZvVjkxp5eNy/w1i6g6
Eps5MQ94WZS6enxdVcNJcIJknpCyd3viZtW9Zz0iwIagvFeIeGjjtSmVbQnX2jrVU73Xs+BScsaw
1MpOHvuQI1PxOPY6jrNXz5pP3/sp1jZKAJ8i9rbB0FxLD354K3Mx3JnyxbM0GK7Z9qgYgajBGQGE
ZJCOAmpesyY6DwNwL9CeSiBAk0k3o34tR2gsBc67oXUsP9gkkBGqY18eVa1xK4qvUjVeZ+mjBG4W
aGDEjB9sZclhX2Xhq6uQMRxsfrITEWxzqf8MJK4T0sUZwx6yRIixs5sGuQoKS9+h6Swg3M5ComFs
8WzNAiGQTZ3zpwiErGH/HmYcs9k1yguJBr3kSW23rWqQ8kptATh/HWTnKcvXiBhLiSZML/p9ZUdA
PjBUwKP4NfAKMg1cxnrsQVcMT9go7Vw4kIRpcDlQ/j2xnhQl5YeXtLOABh9wzmCI6bBWK8I1tVyK
BwvPxNhMrxE3PpMDcjkFy2Am4roGWrQsFGqD+qdIeIYIwwFyW0oPWvYuWcKq9I+VwdiVpmv6xhjf
1TAWOXjDAqdipQTUYlECA5+3DuwkuQ8pt0K+F+LNxN0utoSNOcXVAfag7rNu7sSSgbzipk5XgE1X
o7HPC2ZZ6V2Pznn+XkB7mBE8LZwWmukddQaRYAujIwb3Wu/Bs7pQClkzJ+XqK7NXhYtGxyYE1iGg
Q06kEFDcZ8wQjOuAcxaOmj/fhBVUGvGVmrQ6wVu2bNqb2t2ZgS5LZp0zCUXoCKBcgvrjZaTH4urp
F1F586m2qCQ712/98JUhCIU9UA5dAs/91iPHSPFZKkkXM20TAV2PVyt9qWmZ0IEX1SAnNp3vzrEU
cr9axYSOCNUYvWK7Ws5wVbm669hWJOqJyAwF0NjD9oofIDXvKr4/5JoOE2yLtVxhkzP1L199SSYZ
jFeR2NgfBwaodCOHokj9jm0MKNqZzcNgiNepmD0VOEZm1XpGovQdC+4p9I1FjFEvHh5nRSz4yDsA
Ph2M3LuUYuVjcfkAEBsZNIiNmi3S26jYIUmTGc7mxdaaKcSgXicetsCOBvEgcgIQWamLdDcWTFOB
1Y/A64NiW1snnQttW+MzqL0LBkYYWwibl0wxeTxXsO4A3PYuns0WNnBfnv06W6XBl9koHH4J3ctP
pXiaF05TDp0hphq0sdZN7e8aC5hz81pcE6hNJV6JbfUZs6wp0smKrnChU3E2goJSoBfPvw/Erplq
UTPBjGaJ3YnqRTAiTNwFN5G/RMJZVYvoX1MpPXzJEFin3eRz8AmylUhY3Bh3BhUG9LSPOEGD5srd
D8PjOIadG8sgPmtX1yC1nUxoWYaOf5QnZcTMvyBOuVfTbiFV6EjCbopXXNxqnVO2TRZPfWY1nk9Y
nVXaCqB2mnjsLnjs4WQXDZ5vMH/lB4/xtiesS4vfHHfSmSfqBFNqmY1KSTrXt4WscgoUmCTp7xmq
2mggePrwGkdlK9X+BmGOndiizWqXsOdqwAwD4zrh3sh6VsmAMxwhAp/A+3SZx4aDwtHInp0fPOEX
Uww2t6N41f/op3dDOYqMQ/qnpPiVz1Vs9tz5KUPJ0QhuUDGx7rIvEa9hydZ7rGMK1yQCiEsT0k6I
G3U2Yho8w+jMGodnak4AWaV0sUMuiE79nOMOeawFH6ZJHa/84OPkq4mQSqYzlsrvCpsesm+oMq72
H634MTPDHfW7Ws1uZqSUENtEHv3KOBYkIxspeM2ogi1m/ZEAxXJuY+n915p4oB/dePEDgmfMH669
G+tni7fQUxtoNoAal0Lzi9s+a701bApse9Gs3wXVVY5Ihsh0w3ZOg2ZVYDeiCngwmU9I+zpENURJ
9FKGRd1HSFNryAYnZeMwN2qb9QG9NGSmplOKVXrg8Z8r89iIL4IOoEe+dhys4ZbMjPM5UEfcDP10
oWMxJKK2iPpXTbp55CjffBhzhXoTJ8g8ZrGL+pS2gNGe5q1d88iXWUlU01a0ZMxgqYgaVNgjpJNj
+daPT/NDYMjo7hUrQJlY9/Q9RgxgGs2iEenXQaXOBLB8S2/YGKMzWHTa7JNkF1gFd6Ndks+L5zLZ
9WiCWO5o+Jt5rlmwGhvqbO/+tEEUUUw7oDilOjBmKRm89rG0HxMDI8F+goGlEXaS0qtEcqUsFh3o
oPkzLkWsuxPrQYqHHffrbzuFtpCAEASmBaDoWHWEldyoxZhtmCyGbiq4ZkGqIv4lNG9NBuxMOjUq
2fJhM2SfYfSU6RRy+G9WkJ7y1BHVp1qa2YX1ineUp7tidvMZm6q4EbQpQFvrw75gocZ/ILMzoguk
4uO3CAPztqXrvw9eqvLHgUgWRbqCFBO5jMDB/O//c/KyxpTiyEBGhIRSLcL5EvQPDpphs6/bwFXk
jOAurlPGnUP4gHdjLHGWgxaAWD2l+xbOhxUHGK6nZZNQocggA7PANHzM0iVWF56/GNMbu42jlUZ1
YCLqbpXjnaUGt+3wlkazJyUWHQAT1VQwrgbZJuKPT3/7ADCQ/PB+/xQ5ZFGVEbY0zoFMFOeT6H/e
L5akqFCakZHiNJ/CxLsRtgQNvZ2KBcQgPNpyDBjz40SEIKOG8zc2CKk9/FJ4PM2VVviTatB2PSEt
ZV9Jew09oeOUpBFP0JFQK+zlRAii8NMn5CbwkWnU4Nynkgp1C/ROYR3iyqBIMaR7h51HFrll+K6X
nLNNOu6qQnkKqEBXyrMQGqiYZLtp7fFN59+fhPWnOMInYaKnagxYRfO7bbDja+eZw3AVM+6q91rq
ynFTs0xvxkY4elLAnD5aGNiN2C4orP2JFm81sgcWtm4TngmDKKpodUFDkR1o4MXcys0ng/sXeARM
ElB4g/anjtYigwmhsIb+sY002hDGyGn4yP3yXeYRBohU4mGgfrSo9mZPrjl8EuTXOcGdR0e/Yxsy
21m1efLYAAVbifq0+t3Sru7NIDi1frtLVHlVDtW+iIpdzNx2LsJJk87pzY1FKaxlmG4yFds+UT7J
u7G+KPAkS8wO2dckMTpLD5E0UVzEQF1Bf/RI/vtrC1kn615m3bWuKrsSCNgME5EHacPGT5SjB2QT
hnqIQ9k5xvuSVJxZRPffXxQ61V/uUXRE0hDcqAB/vsni6E2T33Ys3mP9oMyeffrcS0Lfue4tM/+c
a1cqrh56g/VxLShka5T8HvX1SaLIulCyjcqg2uiqW9cy/hRaSktKQPvjMvTyiyrM8YZ7lL/VKiIW
27XIciNP5s7tHVnr3MLPHzRG6xPHZz+5CJr5IFkussmnVBxEA6v66OgEo+ZRY5lXACw5DdTkjHTh
7MfEtA1neq6C8qJjGJlyRl76sw7LNcGj0hVvSUdzoh+cRViqSkRuGx0OpLzVq0tNHPZp4TmZslHp
+Jjq3vEALxKTuw91tDHQGk197QfpUoxfUxgpwqWuwMQUD7hzb0pKeJkajHmCHwilO4HENGth1XbC
qerkWxGoa1pxDp0i3ksqMOXKIy9PJeSrbGb7DitHUkiXGpi/HEDSzCLdwTOBXJO/hEDxGstNMNqL
PoHoKLwwQMyrB5OS+ArakGy+9jGROnatBa+4bI2HJs9ohteXMGQ4dJ+8fFpbAeU4fvdaF3SdDe3C
YIsxFqlbxK+53C26R9G0TqYLPYIoaIlisB54MvpTj91QBLil2z0bSplTaBhh0QRL1xk/LJfKXy89
GSCzTJ4Xfty8iPxnuYwQm2O9MWjMAu3qY/cDiRtkN204dxHc3yZ3fh/rCbKO/cnovmaJqWhdRuE8
sTmfMwQl52CpR3LHxIwetBI+fgVclw1mbE2upQT3mjxMTScuOQQ6JULrZTL2SRDukHUBUH6GoYLk
8sPq91tR/F+xG/c2MiBTJoxfkvxNGo4FitLzkTcGnwnqaPSe6RUIZer5MghMDWcmkJgOhOAFU2CM
NMiiGqqZeAmyU9PiYK64H/rajrkmeoWKmSyQVx3tMwYWyCLBL3cVkCvqqXR7BqdNt9W7g4mnPm1p
DZBfhHFciymBHkQzeSxdr1lZ3i6Tb51aOBHB3lw8ynNPpdO0RyUDikvruTC3xCcfxtasVtL4wJGg
bF80aWsydq4dMyk4XeE8R4Ac6nGldI+aeU8m4bUNUVt6EnV+QQ2ND7NWXpFW0iJazYx2NUETmWgq
t3ykpnbP2Tzn+ev7JpN28k+pTLImom3TfJXFdySdf69vhJ//XN8UBpFczhoBW2D2/3uRKSofYNx3
9UGloKrgwGy2mzza1GL+Yuo1FcBe+EltFx9QutKGwk5GMH2EwRJScWIkudjV3v2Mtg980Gh5zFLb
kgxF6Lb6Pc6nbSkqOHUHZsCg/RTQIczdaGCyoNX7UHdFcXSVFOHGw3k8wimVVEfCiNlnWNgj0ipi
z9hImsM/hBtqbVUGxVOFs54jiuRbr6I1cmQPwFQB8dDusVYvmfuuqO9dxfkHA+CbpFS232snqS8P
SjKuAgb3pmeLOKtqBNr0iVUh57ScV7GdKogQjbbyMORHXrhgGIgo1LpC/toHDChiaV2oHLXhG/ki
dIAk3k2CukyUmhm6G6X4f0s2tFEaEAvRtzq0kozxsYr5LFalS4RIKVLGqFmXkagwtIERq4sSL3N2
ZS3icJYmp8ygrZLC30MewstEX6G4rFOTF07zrhhr90KxtkCzHiWtegn6SxHktlhfg+ALZJcvkY4K
MVfguYLbNUaEuSU2zFSsD71IlJewWCk/aoP4FMDwzkD31qanMVNVLlOE+Mdr6d96jx3VCDlYKdmN
t0N56jLlPKX4RxoJfZlIhdlou0rRVhlHarEU92oOCTyWdyPHrjnSFa7DFkx/H2Le+vTZsZWDTFVg
v5j0D5io6LPGyqPSB3/WOhf/n/+2wNGP738vqNYtB8TVhyDvg6FjGUseZL7iCIJSqSubsYRvNJ3z
xtvL0tbiosxF9GnlqTGrmbHe7wMJdx9XcUhJdKnll5nt0GEQUpY6Jda+3yzJteK0wxpiguxpV56J
rtKuDbCx4AaXuTkXj949Uduqec9oUyhcnQzjMB59Q18FIb4l/Z6ZlT3JZOM6TEkWhM2BLWyu7QSy
2kRNpZEOuYqdgnnlQE0j7AAvivBGwyc/C+NZ1dkepAdF47ybq7B+MX8FxJWkbZ1O18BiUMpJL4Lr
1YfrdlLWBJLxmAOVwnWcacYrlQEhswuDTuLZGzeJv8/PI5phqk+v8/C2EUJYwvIj3g2Mu789KQYz
hep54GnJSsQMDFhT+d7LnARpt/+ogP5MaXo29XkmzylNPUmPAu6RSgSgM4wbiwV7wbLagczroHRx
mKubl7St8TkHV82vXH2iNabdg1xgCetWsdksB06UA3EyCYTZ7Ihmf/8bxGlu46rFMIKUUPeUhUt2
HOL2DupLUSTuFNUrvYPcama2glJg+t1NiRSWmpieqNQOzH0Qxlh5kNDQ7OvwaeSsXXqfenpSUCvm
wlqTC1RpPlBAEcTFV2pI5vMoSihuMINQO4onQU/qsR+BykA/iByiYgUmGh8deKDAfLBW8VAeorda
lEg/Rg44GFvq66053YuwW6aeAVFOna3GdmXyJWQbhOilR06RTeoqLMSVqe9V86Epb7X0Maej6PEz
gLtFX6mJfh7la4tE8myLScyOOtVkNY0JRdOUBxl2zUclBOODx9aTugDAvt2qkSJXRKYfWbnpnJ0A
kXUkSxBayfoSF8NFzfYRznerMjgKCH625jYr60PhJbvW1wijh4ONAcGW5pFXuRT84sIxOmdPsddJ
++I3hSokCghe9A2Aei6xI4WWmxXVFYyyG4k18VPlVKYmXCWKXrX0FqckTL2gPQR6veXn8F5ATUQx
SMwayMYrZYKt7FMjKe18HEgYDLRGJef0NtXlkvpsyu5UPElgpqgpq3FlLLQiOastzZdTugWN19PG
V6fzVF9wwqwGdMqDJct3PMhvBQhEFWukxTfatOOjYSWkBdmvxfGu7wFOQ1G02GNE/qekJjx7y62F
dy/EdilQwtQoj0NnHEsZHqNv0TQdzYjKaYD/CLNsBp4H7AFjldOTweMrSJNDW0Sv/NYvAMCIVdY5
wt3AUYHerOlFqo8dwgtlDjxt4FlRm5bygDVZN4uBWC1uKEYFdXiUGXwjAWl6vmtLwJKjBm2a+UTr
oPqcpVQ8xJi1RQ5hScupq93JxVdqQDbn+cdC119LMtFxjYIyvmoNZZV01VkpRUdYjmVlj0Us4Erm
+o54gLJDN7IJNbpe5ljIBaFZmcotZtsojFQFA01LAzxHTiiZYGrBamfdxfQ1qtWytU6RoWa1Gy0d
7NBrXXjj47VFgs2y5iyqdhl+aIr3oKMlNDTbI0OLxRVJDQl5OKgcrJmcAaoOiTJhJeKgu6kW4Bzs
auEt6o20LAheLJSttq33CH6IEwtra22FLaSfpbxolpl9Q1vbevxxgz8lYEVs+XQX+p2b1C4Wb9KT
vMpXtNBegoVIlGmhrk0HO5fjQ9DZ9nvBZX1fBA/9SlmKq2hx83ao9KvJZnjCL+Ys6s4/vPylO6zy
/MRjtJ5fXHGUoE5YW4WXwfDPxqe5YX4Bc3DTbwaXj3mRrm4UuxAupCrOZRU6sR1fWJvIrdfYmBfV
CgPVQncN/h4RR9EWsqudgEEvogPI8cXk3J9CJ1t+afzBJ8FpF/1C3tEpZ2fuuPhKHVznC3EtrnGo
4VZx4FDwDrvXFKPDYtyoe4VXy5W+URc2yPYVF4Qz8n8JnfknUCLAC2yW87uhctgWV4C7f7+z6gF2
1/YmbLEZOdwZi/k3FUsAYUumbSs+08m+bTM34d2Ia34VP/GLrMWJJ/yEXsnkkXv1TKvIEyHlJwZJ
x+rotXNezvERgDvCTFE5LedJXojpnv07O+5EpkyY0VYepmRju3WL16FPHr0CSH1AJ8guURDksKmU
tAEXM/ITk0elU9L4GUU8avz15Fl7LWqWrRS6XofL3CRALM/lmF8xyc9/b4+xuv+xPTZF3BnQXyyd
bpzfEt5/z2AqfEIsc9Wxcrp7tGTOtIRj8GRcKwXb43KSmDxQ7LqmQ55uecTKD8ptbIaNysZYlbbu
do6yGFZQik/+sbQDF9LjAczQduCAT55mUdyrD/WgHuhn2FAgsKMQdx1sCWTIu2gtrwlp3iPcC6h5
0AFX1jWiAADLqhO41kstLYVH6SpulY+kWiUMlu5cdLvgU4vIoi76iwU2iFPxXbk2d2qIT/Kl3+ZP
5VN9TO3yENugsY6GwzZho6xow9tUKalTvhAiEkv9goVhAQtiQVDHnpxm70+LtMZIsaSPcWiX7ZbB
2cn8qo8zc+NTW8MQuDBncLp15EwrzbEc9mvL+MC2YFedwl1bPaXxhkPqhIfbrvayS5zQsU6IFLs4
X5afM5GDU9C6PjaT02l2TF/s6+gKTrYXt8EZm+YbGLpVayN+railu7a37NRyZl9qzzJOzWlRYPAj
KHCfrUO0SzOvOyov+U4/lmv1KB/L9/E5fNeuycZ7JXioWQvU4MlJHqV9deLB9Ip9vL8Nj94X9DCc
1Y6BBiBv9a2xKvgOzXO3AwbJNos3ekxepH3/0L9pgKA8IrLzX2y48zeB4M5S/Yp+BWz63PLCeEDb
lQe6XJEhLr3LS4140CdcLNZH9AtPz64/NL8ghHBdjEt9SZ3jSX+KfaehdgAEab0uj4xcl9GpeZbP
PtsdIj4sIeIytfOb98KZE9cy277+mF2pOd5mT8Kh2TKAnh6qXehaB+nCzhYAzPv0Pjy3n+Otf+Bg
+Qg8tdvztbk99Y2L4JrzbauLM43y7DYOxYmX5vDFLK2l5OaP/hl8LQsvDQ7jHE5YNCkDj8V4k3bi
S/XEqoiZWt80O6hGaOgUoxKILaRFdqYYVWGc9Fg/pK/irX1IHo3TsNF2OLizF4TOmivLVVfSEeF6
jNzZVv3e3tLXChQtpEGDrT+6MAV/C+gQl5cbQap1dlB3xWdxUexxn56Vp+qhfmyO4n7kwJCSTF+I
++JB3o+PsvPyKSzD5eewvElLcfGCZ2w5/5d1bvHititmkov5WUGq4Pc6OK6GJToCTx3DfZupQ8w4
Ft2C5bg4/OJ/3eX16+t2BRe3YtC1Kh+rNw9rxaLFqUt19QYfWSCutdGWsBNwA+xHhxbXVbxJFpvK
1p1iGZ/pN+ge0Bww6mDk/xLcSXOa+v054oCnLfqz9Va/QAP8KO/CQdlGT5pNW/wh2WGj5ab8aKAb
PPPZm4/WMb75F+NB4zEwuOGJxLZIKcNH+Fjf+bqAM34lRKFwvREEKOB22s2WueATfAu0nbZcGWQY
dFsSyUMu1F+0ouAKabXl8FAip2Pc8Aiu2OxkuHqeo2e22w92vpd4tXAXXjsbePWXcGDx3ypvLWd6
2njMZfGmXJKd/xie6zP/kIc7Xx0J32JYUY48T4a6RenETvPZn4jJMkzHM1rUC4arfFD6Wn/HGdqe
uznbSl0vWIwloRknsqPDCFEpPvEUXNMIv6uv1rbLVsZTeZpucgorZ8k16MsL85SvjDOJumJYtM8c
o7pbDCsQuZud7bsGf8VbhVd1RxXSLXqt5+J1G3Km+N643YEQ3iY982hkx+vQ+81hrbnFJ9OfKU7t
jqYh/yo+wwu6Va76bD5Lh+HQ3QAPYr18Tk9spp/1NYMIh/KOj5pUo/01ONGjfxS30Ua8aBtj03Pt
Ja/bl5do2y9Dh9C9Q+z5Qjm3W9qELo4jPyi5ZJfqtbs1Lg/DxVm/eut8QzHOQVxXbuVOh/Z6uSsr
1aaId1l8+F8se7iV+ssob1RKntfpTtkgwPP7QPA64i6+grL7AUD1p0o5M6c0LKuYbiH1z0Of/zwh
k2AE5cjE/ehjGpuSS9+7jfKqevhH/v+LJUV+l6mopmXNU7PvntK4FsK26ILqOBeh4hkkSARZBNBW
g+FFYPlByCO1MvjXQB2X/94LyH9ai01injqeVgOXrvRbrv3PG516rcQLHZXk8PCPyi/0qCjx6xDg
zhjOUrsbK3rgwNlqgZMZDGC7TzWh6Ngkt0rxB6y69FCGGAVWofhrsH5i8P8l0cDLw7xPzExGyFO/
DdfErPPKMYvL41AFTsu51gxomgmzOVv94Yd3H1LafEjowGP3aoiZ2zTefviI/rgW5omWCqQPIUn9
E1sYaB0uk0Dpj81wTIKH2Fw2td3KWxokYUd1xcyyGpSNklARRXf4JqvAar3pb/5FTpaagVGfZ/Ya
OD2dE0vsXJKAP/gnmMnfXiTRMAu6A4M39Tv8wOiGetAFqT8mqoE68TVfOSru5LZHMvypKnT2tP6P
1M0nosuKItKnq+Cz/yav0hcXt+HQ9kevG0BRsSdhQtlrF5ToT0spdjlPbY3xuxBctB6/vCARZNwg
vnHA/slj/of/dn4tBgBMibwy+vs3qmouq8nI7dEfdaLwwaqkehtOcwZZBj6OPbuOJlq0n4SmXFAg
VeQrXb+V/poSgTJ0y+Iy4hJAB6yc6mFgk9IcQ5VPbQXQqYMdRWLG/2H7/WdIgVdMjyyjDwChmvpd
nFbFtFf0oIGgl+2EE1m8BqOfoy6VdQYQzSlKl96z2qGAPulXwht18N267E5pd2rgnyz0NSEySoQm
1IFwsdV40r2P1qMJEPygpz9J6X/5pqHgiqQODB0X9bf7zyoEXR1A5BzTifJoR5dfI4iQ5SEpqXZ5
/PeNJkl/+y7JnVsGASZq57T53/9nMao6paoioeZO2ycfMxrUcuht1PJ1Gqw7fKns2aldMvc6I9Rg
mwdrfzt0X9rEONEWJSfsN/qGwC3mOLzDDJJO1Rq1LK/XdP1Nkkvpc1utM6Yy8pqrE8OHhVj6HK5l
PELQnEwKOxZ45ME5tcBsl6q6CMuFeJ08OB/zngExOUtdE3BweERVfIKdTBnuo6qeZE7U1Rv7Mygp
pHKxslbMJkE9bRRh2XSLkGDnuJ7IfiKfKpSMb6OD9is5YJHNIf6Bo2Mf1u+8V6mad/HWeZKuow+t
fwWbVKTJQvLXApv9gTYBdQWxScXPHJ38UzZcik8cTfkU/nCdyn+EabhOLV1RdaLjCiiAb5O6UJBT
C9ILVFhK3c7dBkPeM0eFd+vI2QQtTY8AEC01N6PrcNlvmCAhFaw1Eumr4SX8Kaj7O1b8bdFRSe/i
sp8TMJb47VIsM0GZxDJoj9bVPyqOtIKXcOkP2i7cIgCJq/JC4R9Ulr25bS+GY9yh6G2wDz+2TzF4
0oW1CBzfrnYYvjaTaxzyff7IUR+ixFzV1d/lU/SWvYmMLuzkWD5GbGRjeflVHCjBhBXDyE4FtlIs
OKn/dOH/YSGRwL+SjOIem60z38fxIe3Ocesl9ZEACxXqOAQNDlhcfqp8KLkKQkfLthUMpjBbVCLj
45Uy3jTv2j3p1U5KfxjRSn/IA7wcvnlJ+V3CrH2XB1IB31pLfvwoaFQQe51NcidDj9H24XAYxBtc
TLDQRyxwB0RrMfhhkir/Mb3j96sa+Q0eLhj5vj9exjEPq0CGACx7FNwVDCqcqMdGygmujexafhXT
h8l4iUAceOExKD8iuojlFUN/+igRyvJ6UbKhHT5/WJ/+8oydm5swTLBV4wL8tjwloV5YcpxUx2LU
XurSusRvYhuuBVDqyCy24r304xkSMSNH2RmC4dySMhb1D3i3O0V71JB/f3hFf7lFdY2sDQ9ADdrs
93tipD1lnAq1PGKXpwSOiq7WvHbwZYg5LwqmH2nwmEiPhp85Vhav2gaEfr3694uQ/7Jq62SwCVjq
fDZ/fCw1RMU6yerymCDWFBkSkvxVRs/lhAk/IRkh26l+r/tbWdCL+jBWlt1q70PYPobRa2p4zzkj
8Qpi4Bxz/nGr8rfvjAtJxoimSkyEv23kwV0VKNB+efQ5qYEBBKrRp/bUP8slNQCcqv0vjzb7TLyJ
4lmtNJI7ZPQfoF504U/0iT+war832bP0xtkC2e3bClbnPaVARd7AU6KFc3pVZoJKfBHSzwmntCH8
dL3+5T6CSkIOl//Q+vWdKTdGXu9nEh2zMuXoufzC+qjUHZCxW+2r8ET8ZZ8f5qnivy8IGs3/3DUY
IIaZu7OkGbr5/UbxdDU1JqHAOcP4ZiENTj1CPV1JdBQ1IPZs/E9Bu5yLPK0FmNoGSOB0lOVHNdpU
w24aduhxxoeg2j6GV0xEKIq//04aiVYXA9gWAhK6Dmipp1lhQvjb9m7mtDDpexgBjN/frff6k/4h
pvQBo8NP8wVXt//p3wIg35v4gP9wYrz7gmFWPUfP5j7hxG9dkjfrol95NuzTfWEbPC/Cm297G8EG
Ke90Sx9FR0WMokfVOMCfWn20K8MNN+WK+lSXstvt5E7usA03oHn3hGf+j7Mz221b27btFxFgXbyK
pKjakm3ZsV8Ix5FZ1zW//jYGFziJYywDG0iws3YKSRQ555hj9N76rtznm8qB5bKli+BWjmV7Jn2H
2AkOJTP9O6itlA386Gx+0WGryYiAdWid5G/xSfCuucepe8uY5ZTfA8pYT4fghW2K+3laxCHIxWxU
2OLaf28OdFXuu0N5IkKWA8mqOOvrelc9yHt53+okYK6wzHAEyY/c5evYy4+p1+1Lb9gz7Dma982z
9Zj9rJ5FrgwiWqZ0xIT535w5OSd8cX+wgLJm6CpG8c/RikKdWmJuddVJv2KdP3Y7lorD0jZFuS5s
mp14sTbmNdy2OLfiA1KAS7Nr1+1aWFM+wRnm/2521kZ8RRF0V75XoOU86SHcTp54Gu+sTbHBCCZt
rU3wLOyFvbWB03+WHsa79oX+7rp/aXYNYtJngTY2D94BG4CnPDS78U7i9qQrfcGMgbj5tf4hXuof
/tF6gCR+ER5Mrz0spQeCG8ya4x5mzBkVEoOALd6vff1s3IvM+E7GfXD0HxNPfIk8+ayd1G3k1Rvl
5B+WzmX67D/6cJXX8ktkn4OjulW304t2P531LSmnG3mrnOiIetppONd7dRs/i9xf5cayQcd5/c48
VM7smQeO2+XG35y5Fe1mXW5UJ/Dg+m40N9+UG3C963aXb5B/b/7/7/KvwBh0/E1wQGTyMHPKWP5m
cpg9/oYbPucbv6W1R59T3OqO5LVudOh3y8/k4G8ULzqId9rreIm8dtWtG4cZv7tq95Y78gvUGW9v
L/gBHNqAq/eb905L3z2Tr7aiE3WYzt67Zb/L24S2JSpy27DzPY/3RjtFPFYot+z5pB/kbpVtE6gl
gCQYr8Q2UXqyuDI31gvBINUmPJouWlmoJsJB9LRHYW0dli740lEniNvBULqn4PdCL/mpu3yvq2pT
OtIWZZxTr41D6An7ws1Wuluvpe1y2/Uvy59DsvBoHIAy8me5m7bfrIlf7EMoY00V4ye1nix/2ofq
EWZZkLAkJkikutwthqO8cMaMat0nFxK04WZbhDoNIMwgUw8babgQ1yfLVyPcf/NevtiwkWVTMpgc
7Ni3Px2ZjVIIlcynqZKna8PyOOb63BUckyYnHZ1FZZJ9tyV8+ZKqypZgceJFIP73yY5WmtGTJkTc
uYAg8y4w9stmVNuysTVqsH2uRU93/Gah+TfjkyuuYNKm+iJmgULp71cNZV0QU2z+p7zzZHHTpF71
ns9uWjBvd8ZbH/9vH/P/XlD++wUnq5D8OMrppjERRVKwGMfskrER2x+qdCZIMcHYm2++zy/qdZN6
2cB2Zkma8rvh8MexOY/DsUr6uUTGk2yallCDlpzmaybclJNewurvOHoakHiwvtU8qZH332/gi+ML
PQIyF7ibNFn9rQv/4/XrEtVWX9Q41FovHLxkROdMcrWDz1zGS1O6//1yv+uWTyfBxWmtA8pl85B/
F6R/vJ4YKUVFihzlRRIysZkhMDDjiCcXlcVvQclKUD7i9BVpV6ReIDjYZbVLG0+IGbEQQJMfNSqv
UniUOXWPYuKUglPIAU7TxEmTiyRYZ9gK5NvSf1jAoaM2klN+9Rm+RQBLMJ7oOhSQeFeN6j4zUzdA
QDgedFxvs6BsCkpgtatvY0h9sMgssl0DdrFUEpc8pHXDYTJqOidqEg+rJeG3Qxxv9BzekyaB1/Gj
Hdmsv0rxR4Zs2cTXCb0H/E1xqoTHRMoWvdyKnFZEHuBszOD431f3X/YfD81Su3HwgqBB9/Xve1gW
kgKcAoaFuk4ZyVAvKBQxvt44aHftKn+y2mrdJiH6gAoxGiKMXnhJtJcq2JXDdY5SN2uRKFBqVztT
/dUSHdmSoAYZK8VW2V4FenLLFVWGhU5jnhjlJA8tUd3wIDK9WFtwRWtBdWqSWOZJeZqHAFQRHPZ8
38/BLpamfRhr+6Z8jbrUi8xt5UMj4n+0hYJnMiPB8VRzdA/J1xBwJqlq4jQLb6C86rS3ORKsO78g
w7v55sYEqcS1+XxnGpQ09CN1g7jq5ff/uDP7pjDlUAqL08gUPcXqbfupA5yJRFb/ctecpo+wJ/N9
Nf9S3uWL9KshTvGneRkPyWuyqTZ8z9VzTpK3XaJV/GAZ7nZ4eh/iLfLs5AmDPT0BLhM47OkthN3Z
uVO+ARQKzCt4js/CT9CwtD/BScxgMC03xa9ZbA1hX/uOj5KJLhb+YOTemmfIbDYu4Bt0uAwcatRB
6FL7NXYh/KcNyvWDL3sNQxlK8dCVTXsxbdBEgeb1pL7RjzxqB2lr4IRYpYJNLFSAjhX92aa4WbwI
jHQ2YWqC2Vl+G/Er2tbX/oPEgpAcjA/Fq/f+S+KFpwExDA24J+Mp+sEowYUIe1jmsDvpnun1BgvG
o+JUVEkAVkyiLYHiulbl4Y7Af8duWrQObV3ItV1uhxPKPWySdrf0K7BeOL0BkpdEUdhcbofoNdlh
TYcvrqIteNN8V3uV72QLZZw9/JoYvuzCJ2aGEIAZ39IXNND2MS/EgHDhJFHdzBbpo0sUuGm4Pmqb
XxjIYMyIg93Ia9TDtMbSB4w3rPvIxNSt/jB0ILhWVDTZe/BeX4tn/vtZfZ6PzcN4NTfQ6deRnXmN
Y+2KdYq0ot6i6jxg9N3G17hCOr5C6a9dizv953zrkdjssPuhk0FR2z32F2XH6fpgbrgEJ30zrAFz
Ux9nH9kHg4pryfzuuXkWzgjgysQhISx8JUfJoPcZEPiwMjgkHDrqPc5XW/ERgzXY0ovwko8M423c
KyOBDzdw2uOtfIUEgFizPGL2OAKc34UH+R6Y0kW8pzWW/UyerV/Vc/Czf7F+ddlK+UX3CvHNjGd3
FV9TKquKiSWrloq3z1hFz5q08m/ASeKb+pw91Wtu+Igp+0/hV/Ogb9B7DGAkf3BkoRiX72U0R9+N
Tb4qESyqIA7HuDyWMdPfT6xBaCYq97Q7jdjpu53AlPIxjAGcW3Rl3Vh77vO3/15giZ37d5UgctGi
5YdTioLoU5WAqCyxwrprT2Pj6kQgr40Gu73EQW4VfNDmAqoPfozDsr9IJcy3CLiTBOv3DhMEMSxk
WnTlvl/IOQ0YqfRYNyyce0Naj4UdvWmyHWsut65IBclzl1qPnIfjbltBny6taBUC5oDEYe3k4ZLI
P5SIIUfNicpiWVDvR+PnJLhpUzhD/AuPOpMld2aBiOXZNqdkGUEQQBsIO13hkamSs3+28ADIhwaI
L2pLif46RKtjsPODxFVgL7Vi5inJZCcMWybNMUaRQIbBiWppF8N6mLLpQNb1ZZD7A1EwNniS9VQj
B9GR0Mm610SYO+KATkniNiQWEVAUeEbIxHlOHUWhsvolpBCQBP+k9dMtAXkHawpV68/JIHVXQJdJ
fGnNvU6iKftPTFPAmrutn1znsryvJ0IKMFemKAOeyqvxon1T+v/LXZeYGpoyokkq0H8ZZHJsEEmZ
+s1JlS9Bcx2zV0380KJrrSw5WR5kKu69VruV5g0BhN5s5egiwOig+ZvlGoC/aj0h349M5UYAKnNk
cBzpIpTLJ1DlKFqE2JlkVDnCixXX60bnTMdPkHNuSeZqKEfbtLiO34Y0/fbzfdrtLN0EhQQimFD5
zzPHlGy6mi4ZI7Py1qPf6vub5r9gjVoV26jeCNpefi4jpjWvtInNkVEHkcLCN5dX0r54muhyqRJp
eEvl/eloIWR9wOGKbnXb7OCbx4XlcjFVZoH43lw9eOrL2FMxYkmzV+hbTQwgZm6Lb4pw84sDnkXd
BOEW3hXB35/LJtqXUm+iqRuxYtbQW0V4KPGEczo61sJjMaSOLILvVo8dQqcW+U+5WNeYV/baDay6
k8DOMRc/t3IEiJXMpIDyNEDAmsTOGWVc323iyFCiUUzbAgWieQyIaEukGzVQiIDmjUg3vnUSkWra
XoPgRkN9Snl8OxE5KN2gGCH31KwM33pQ6ZJR4KahspdGcAmhPSSNB8reNvQGsq1sa73M7BPRH0tv
rO/D6NaUmpOk+l6kk6SZREFOEDhN6Zhm4mWo3bIiKkthvcFE5Gdo9fLRliiwawgqHRuJRrtiIGmJ
MgzO35RX6+w9b3gWkq2cquiE1O9OY8s6+vn+xOOIJ4uTia5+1jY0kTnRnI6bUzddwHEkHKq7ep1B
RUhXq+kRL11toHIZvjkOfXVDWsDBVPJGdVH6XASSJlsOjYINXBe9dvD88sil/e895KubzaKnTZ6D
BObqs+d4bv1CD+L590vkyTUC16y86qgiqm9G/f9uVQx/GUtxZie/Qv18tEz1uaulgfvIQO+tLysn
O0plbKXxWmlYyPwX4ur++7P92yX/+yWXy/tHDc2My++ytq+X5TKfOH1RupZHPSDz+xpV35Ts/15I
Xoz4F5YNDdWE8mkrtiyciGJco4StONxxYOhqJCaIrSBSCObtm0/25athuVUMUYRN9jnjWGgkGRAi
V1MDGxwqNT6JlDULJJOo3A0VkRzFemTrM0joWDaLdNomLVGecN/RGpKGpkTinYpcS4QXAquqI5C9
EI9DnDzGWLBYanJPwLYhVTxuTMeoj8EDWrq/QZdJh8SJSQQwci9IUldMr8gQgJVOLoFmDnGvTo6V
KWd0zVQgZ7kKjXnLtH6lZbQMgYjH1Phi+hGhhc/910I9WuiXPe46HmeYlslC+UT1WHtW8ypSSEqE
q9TmuQpTQsK7BdZ7mKt3RXkhOMHpw2Ne30S0I8t+IQrjJmgZFmQkw4BR7Zjhp5QhEsuUOKXw0dFs
U5pJ/TfDq6+/EZODLoc2y1A+rdq9NMxFZMaskxy6hma0jWJHhDYXx5he/vvb/2Ksyr3GuE4Dmw2d
Ul/eyx83th9LephWi84r+wCI6db10Vgs+kjJrZseXeGNcFXMqljhtvtWtKP/uywtL08lwrYsWtA1
/n75sA8qgDVBfcrLoxV6cYjwWjqN+cs8ntrwTYN4ZWwyf2/2AOXi/SQByfG6+FGc3yUJ/d2oOktV
UpCrK/HtBtHNKEK7rsg0w3QqWm4MWn5C8kwxOywGj2OlyisqbldehsccNEb5vshehIz4lftW3Aiy
SkYoHZxpkysEUub36hJO5YzeOBG5qjyZ9WOcYLygecMBTI13PrfFzJaaBKDmNLrGyn0YUjPFx1Dd
Gcn7N1/YlzfHH1fs082RpYGVJVH0e5VVZtq2mdvpGAzqS6g269G/Vt0rCMfqta64283Sjqb6MAz4
ARXo4PV3+5n2b3eBqGHIunyLGFuNz2eVbCTloAhmZpnq2icUAPFz5nGpIhRfWJogriEMAFM3w90H
nOFAg8SQiuoqwsdh2UW19jldlxuDGVLsqtK65niOouAFLTeBNrodoCBNbTlwARl6dbIR2w3pwTUp
guZGV0idJsIcltNGAyZM8gZSe2tdGTsdEbiJCPcbHcAXcqC/P+/nByaVDTo9YnXi+CHJsKKt7o2g
odJCG35Tu2SP6YJ18swo93/45v+80p875FKeJtUgVSc6ODThDHnlF7biO6DkLEKFeCsyvFF4/qv5
FS3uQCBPDO/O/uZt/FvAcAFQZYIXQYeDWf7vR3YKikjTIlSoFcd+I5yQ/LhIB73AwM0mJI5FU63G
jJlGPC/i2who+5t38O+kjnfAvJrABHlJjvr0CJg4yCZki+hgi6cUl14XsMskrtbdOp++qTgStGJn
wzcb5ZdL5Z8v+2lb1lM0HHnMyy4fnGQ412IumdwM7dXsLlp5kyGj5IHORnkrLB2mzuW/P/dXZQ+D
cw2FI7on+feZ44+lWozSyshbg3FFfUmUYwRg30a9MbTHdqKX8d2kHkwK3+TfpSpVAe1shG+/dRSf
vumB87HVjmgowuJRTrA3weqNXuXkQZQuWrJmgw45UOkbKDot6rv6WCz2wTXk8YBjO31u0R0Vt0n3
BkYbAS3aQySRTOnOE1Dr1TRsC2j71mHs18JTQ1IzDmJAKj6awTM95052iAgt403SP0CJxQ7xGAQ3
eIEZrULQnKUbaedZ9dr0MitvUKogmqIDrAh9dA1GkOFWaV1CW3vxUIk7qGehcUejQh1AQa4TiXb7
RlHtXjzBrslrTHjOyEiOkTdTEooSWj3hSWhfSIcy911mU7kQkKGr3mweu5jfdGrBoYlrgcTR3F53
Q+mkVraIT4RBmmVnTJPqYzufEP6Qj0PU8ghrkN2UJmpDbeFqlSNOAAAuqgJZyS1e5P3gP+sfxTUk
3c/EleOVGiOSVT3ZgeGGlcdxSsg2qXIH2pJ4WgB1eX3J5BfMulF+qowLmr+2fDMg/IxeXR6McJe9
d8/SQzNvTJ3QKz7BaiYyRNpX6oMyfOQkC0hB6rY/lcIxLcy5TxZuzHgbiscO75jGLBQ37Ni/zXK0
T5DwtPV7Fr314cWXz1l4Lujc6OZ7wTwik559v1mFEFIN+dVXplVH+WW9+sax7V4LdIM9AsiJ1b0G
Kjwtl6Ej8KzImHncd8lFbc+Ez/73E/NFIw3hGoJ5FPOGIdPt+HutyjSo6H7II0OPbuk+AJCQ0VM6
GrkMUPjRNMzfLE6/Dx+fH5o/X/LT4hSPCiwA0WI/nLdJjuirkTYDvcwQvsxwGeO90OwKXKja2gDC
NrTX3tqhwgyi47R810vs5V0AzEXG5RbGW3JhiK38ORWHFMZs356JObYQD0N97TAsx927wok1+UZh
++2F+7TWJSJ5mHll8ugDbw6dWHF5Sg00GdVxbNcQUkXjm+/K/Gq14WhqLDHp2A5+l4p/LG/BJOdj
ksqEpK6YIKDXWuXbSdzkj9qPJSG3cdvQkWiydbYgHKe35g3WnbjB7JQ3Tsgpv9pY2eNU7cEf0DGY
hhXNhaa3a4bHZDceShITHoK1dg49net8bC8Skwu0LTILzyo8jTvrKGBxaj1hmz3UtvFRPsX3qG4f
9QftdfqluQaJdQdys9f4o8RihTW2PGl2uB8e8kv10D3QHKELSRISlsIYR2j3TTfnq9IDsRZ8Gn3R
IoqfD9hmS7ybLFIAINMSAdWmsExxLY6jDUm0CTzCCpbNN2JP/uY5+qLo5JXZa2ms8cK/m25/fDdy
qMjZUE+UHvNRSF4pP0FE+XD40ucSxJkcfWR0Kyf5VhX5ebFACyTz+ZyTidLbLSsC2vv/fku/W1f/
PGcmp1bqgKXh8OnRzpU2r+aEt9QnIBH1W4ngMYpIxkDAFeIvNtiN23qgNZzRmVJC4I4hyWdQojPG
DNZV4vcnBWtWS0Aok4cCYqqi3lS/XSvGL2u4RWSJmNhGF0GcxqG2p54uoXiRZQEbOtta1bzR8o+8
yNdNxfhGnm+YtokXlI8MEgcDY58R+ButGC9+KHqKWZyyAfLccKfK770sEpmIwiX4pjeifvUY0eBZ
9NHo1Tna/b3khWGhFIXql6fQHJ2K0X7JM2ElKIUnzvR5hU91OElN81EF89FUaIcRR6oFdiyy8QbF
qRho7BmZJzB5a94TY5v5/nlQYjcc5mNe6k5O7nbMlKkN8HTHNPRwxjfZFVC/X5ku5H6zgLkVw1IG
j9CpK4UaxcoYLxLnYHLkn1VMmpzMqmj+5gH5okCSFhnLYlrisxufCmTdV3ylrVSEZtNRC9+iCeiM
70ihrUjYUyFnqdf/vgm/aDZrXGl0puwwtNY+45UIKbJExrZ4Ro0r+Lmd8oN0EYx3V1bLkfHN/CJT
RIjHQvtVMfwT4IWK9U5PvqkMf7/O54fhz/fx6ZNrQm5Ngsz7YIpSr5DGo1/ExG1+GD/wzMYv+Z1y
rwLk9W0BRCaZbu+4JfmhEUZ0x+yLs0Il2CwkECuHn99cpC/KdQn0HgpTpg2qony6IwcURmYtLcqe
lsNCZdhWPNkF1pdUODMwYEqOghpYbfY/HJj+euFPYzTfas1WinjhrJY2VRBeONhv+jh1kvDYl3AJ
Incsd9D6SD0hwg8SYjx4cRNtqnq+tObAPFP7Ztn6cg03FB5MgjVROv0WOvyxkka0NVNm8eXJyaNo
q/avNUCNHtGPMFzzEhFCdS37F+ebr2D5/j/fH3++6nKI/+NVFa0RCrKq4a/Xu1C9JZW0HpJtIu4A
domxx3l21XLINik1SyRB1lbv8WDXXhx8KFAavhuPLBf+n7dDx0nirpCwG336YjrgIUZUiaTEwzMN
LqgxMOnWwzc9W5RGX7wO48zlkEgXjenmp4+dN0U1amhyEshtRdTsFRNmzjYiHsEWtYGKOLTz4ZL3
yl3cSQdjaxVXWoUqAnU1BQgrHOpQdCXBPxeRfL/sMBn5rTJT697vHTOBu4T2YVlEywaVOT91BcSu
JO44CZCKufPnCwjQM/A8C/ST8BhyimBCKg30UaObkmkU9JcWTcCck55S0ADt55MCSF4DrN8F+6J5
RZMSJYdlPFOk/qmpWMlGy4WuY1dNcJktPM2st714XwRbIWFw68z5nn6mMV+bZnA16A5zU671Pnbi
3Eval5g6pijLVdO4QZ57RdE+9JK4rZG8rPPSmSEd3HMcwF+kUl/QyCJBEPkov5gdBnr8n/ovdDb8
WLg5/E6DiTqd3ttIJErHNeczMqC0ZC46ST8nSaDYYuccl5glGcJQxaNOxy7zt4GoOfESHmy4Onuy
X+3i1GLkjK6AWJJAAQdrlAAA+mRPhrI7t6/LJGfZUuIQbbXB+W50e0iqTTXZLVwxhqcW8XM6ybMI
mJTqNUw6akFhP7V2Snpk36eAyz9ilZU40ZkHXeopdfBtymzxugjLeR5dBR+0VGDeCZT1GHwwGAr4
0mgoiA2wpbJB5OsX2bkPqCKb+bu0rK+eDKYakmFi76XN8qnurrJaKeGXlWzD1yT5iBmaVcVF+K5K
kL5aEJjVLIUkKkT6v38/GWUiz0qp8QRyPZYCamBIrsI4WuZuIafNgvPJTEO1LqRNR/+7p4FfQg1n
TuUXVNd1utYYvCTfNll+P/uf1gbGVFDyoBChAv0sjxzkeMzFVC5O6dJLalxER8oD2unXAI8VIb4r
AuQc2RtehXflwOFIJ70HPZOQY6RiuU7U4TxE4aMhnuGa8SQEroiOncDtdCUQgodfHaTNa8PZF6W6
Xfa2JjMjBk4IOSbBBf+G6Y6tk8N1hQsrsnVkztAByRVQ7EUnRWovaGz4E5mtcn6EYSQDc7RpA6is
YdWGSe/EoF+DSw6NdD0japKYM3to8KS9v9VO5oGHqn5OHwQ3RwIA471ys4u5Ve6bH/42/2kd21V2
bH/elz9jCaYHHSWTC7GK7Gd9Za5e9F/InRH/VzfsgvwJpieYBmNOKrvMS7xyo8F9eEFgwKbaf4zC
5MJAzLXGVZRgOwXATdT+SQ2Q8ogMUclN5PE16GJDExfjTWd6MaacZkqWmWhhPMZMjantlm9bZLHp
Ey+IX+gEzCWNZ9+eum+t519UsMg1mS5ZQCvR+n2u7GdfNockzk5t8tqEs6eXN+r7wLollNdM3SRC
GpeOl0XhwuiKL8Pr629Cu76qqP56E5+O8SQAGHJlJdlJm8+BvFNFJLM9XODJbqRjIlFDwHmdspCc
R/wOynZmXTmJg7EcJhnUjD1gPQ4D/bQZDDBCpFD7TQg653WJHjKTeBMZj/+9yctfdOKZiKoyw1dN
ZvC2XNc/NvnBnKt6CMPsFEH7LYq1Zl3DjlADFregVpEpqWshThl5GR73e8iAI7sxIgvaeROUNHDm
eyF6t2K+VuEFiZBbXvOx2P73m/yqifrXm/xUDNaV2OHCUdMTTGWh8+J6ifzb9bUn0XKK7xFa4aPs
X4MG3ND6v1/7i0PsXy/9qeoogig1G9NIT7oS0WNkvFAeFyXBIsekCvjvF/uX9imhKUdco1kqcipc
+n9/GwgnlESNrGxpPdUF5l9n0mHSlJUra85MSBvbMyq+VanaMph+1nlSWgXCSdZg6kI2Yfg/H8OP
2FgVEvxdV0OwSaQOnD2C3uS1ChcfoQ3cIwUfNoOtdag57KTt8M3ZH3st7/SfFZmujI6QW8E49em+
yoKsqVp5oHhsCEHHzxiUtD787hIWd9jRUuFNiZA9ztcMoYgAHh/0Gh34cFtrKShxukWpRz2UgQJB
Nqn9QkKkcPjWGvhN42Y5MKVTiagTZUp5UYKneDjP1iUySSwSyJiF18gjp9JUaIRxW8kTxUVwpLR8
IWBnmGgpVncyqIOsKRZlAxV9caOyV6ATzdWxGF87xNQXa+ztqr2RUG2VL8uH6A0vYHZm3dJxiUOG
fvZO/TDiRsrY5JgeMzq2FNGjShiQD/ekV1IXc17BNKly5B2mjzyZ4LPZk7+nrDbgbMoh6qYBfTTn
DWWJ6OTM5etn2iMUXOd+ek4rWrvA7YxooadAXcAxzaDcGdLztNibtNjTsslmAyn0jpyRD0Q3MRhM
PyUp5kJXcSUyZltm3kspxCmDINnOSZDTCBifczbtpTzqc4mgHy7yQJizAC1Nh2AI5sE3fEA56gq7
Q5YF61y/1iiQ+/ZYwCVAv8ZXSLaEa/JPNxO/HFDKTSsqET3eCQ1+GmKj6mM+gk0TdQd84TqUrQUD
QnolYHxq5+wjbI4DNrS6JLGgLQgPAqIUrI2eW9eNEH31gM2noL3vol1MnZabmaeRnBcUxUnKukOC
fi80XnuRqIu+/4lCci3VIsRciwBalk96TTIkX9zcEUKWeKLhUMB2fcKIas8dxQH08BiTUFKtg4nR
/UiLFclPg2wzn48VHyILiLSgdZOyBmv0732Jrn4ubsfZGfVXodpN1ZXlKJgGt1azvUkG4FC/6ugC
+753gqw4F+jZukwjgna0LR7ccfI3ucouObyY7JJjguZJ2FownIY7mdyxDhy2IKwy1N8ZvOIWabFB
8Rjml45Bp5GqdxaJe2hBGIAC+1mKZW3yNAO7ndAcGs4o4Zy4eRMC0X8Yyf6YfILPqgPJkLEe7GSh
J29ilWn39eAfYKo4tDrYECtkun5QkqPTO1kxbvxCuQCPtbvAuMiRvPUZdITdzQ9M7ttdb3JXo4RF
WZukryL5z8tzUdfRhhKdf1CsVOJPjsN0kzdLx0fhLaVx9zNL8eOl0IhM/0Eu0T1Sg2VkQix3VsQ/
KOW35d2Tk/0YKxT5CoJrEgV5qHOiirpbAeKwjh2Fzl2qvSyRexluI71bRmm7kjVAomnfhQEnl+Lg
83c5Id/UqjjkIXTq5NXgBM3G2k0jVh2Oz9KrQSeyGMI9f65etOuq7wnDBee2PeomD+tj3Idep3CG
A47nr1M8Fi3n4XhZbyDqCOFtAi1TcPVGbuQggtcWn8YMtXtNck221yfSzUqo2McEZ2DGw7Ic31O+
jFE6R1N2GjrzpCy3T4Qrz8cSpvFFQGTXC3sKYL1yH3BuiOeLNKeeEm7B8q+Cs5riJ6/XhF6Xti4N
NEgmDMAoMXq+sjkEVPsDu82q1Bl9oWhPAjCLk7FeNq9gvgXwYkU18/J02qjQIueSbo8sPKg0LuM0
XPcSwSSdcGinY5fwuIHs0PrtUjCL/kunH0XiAJDEaLP4KhFPYLH6tOpLP+gIAc9hO7lpkO3KBa5A
B7BKdPyyzToy4e0KHF6blGiqzlFEdU/cJD1g5tOoubXMMdRoG1ffFGfSF+pVjfnn/21Jn6oISenK
WlXH4pS0BhDdddhtMMAsUcJLA9gtWTvjzVj9yMG1Nhq7YomFgzj78lxqLpM5UV/H0FqtZ5Uo6hTP
wUsRPIvhw3QniQfzWjZeRgfI94Ls5I9ON68s4efAeSBX75v5Tm3vk/6nP77Iwa4p1J1UuL7/Jixf
lgjHQ8lW1gTev8H98SsunwIJHwD+tWEHPzXS7319I1MTVtaVWjEuAb0FzqHi8N0dWt/lDE8alA5I
ToSu8BxKmKG9hold7FI1SAUZVKQ/03B0Rm1vtG+C77YoOLu1Vu7m5C4NnC7+BZ0E+0/5nDRu/xHP
d3Vxi4D6p09mvCbvpDE3peBCd9UVcOP5XgL3IgLAdQygBqFT5ExGHWr/hEmCGIE2DuHEvlI87i1c
HIX/OGkwhnhWSVM3M5zjP0Xy/ISt1F0CfVcDELYGmBThucFFTvGjYeCUwqf/rrAklOlfVSYGvTSV
uQQr26ciXaI9oMoFt0H77r8GbymeDRlBD4NquwL+BjKYfFwZiSC+Jg6Kyw8M2hi34ReqTzAs219d
s1KZAz3Jbn+H9aSPD93OeFdvhGDwd0hPYx3QHjn4pb9ob6y6CyeCu/EcvmYP8kZ/FuBAPySO8qIX
C18EX0bskqpM24JMHHqpl/5deTBP0oPygxOmcWCoJ+Dm3eZbHZj6m3aXH9pDdIL+vkTbM0xg87aN
R/+VKEd86sqdCft2zTPPp3o1P3jL6XtKOBkryi5/rM9E7rnjFmfAD3IU3MmVd/ArNWvVPZkpNMBo
E2xke7JxcK26VeqZJx6UVQzjcflWFkPBqvkoB2ajKzhD9LYArgnsXb+wTkjn/MdiUDav2Yd+jT6a
nXEoHdSja9boPTRjvM/jO52yCze9cNcfGMVZP/KzAnDuVG/xymx9b3JNr94OnrKP3HQtuhqX37Xu
2DAk4ELWarL3YPD2zTPzYfMYvXFVJIz0W94gpFbTFnfjD/kyXHB/n7THiGv2YcF6/cjejB/5VrhT
fiT3bL0LLx3D/f14gKy5pWUnb5jnD6VXrExvXKu7fAuKJn5MCJyB1HcWXdTCG2VPyNKJmukAh9KD
OVrAD41W98DnnHgtrAw6Da+PmQ2JD/mhDQDgYXxOdsU12uV3dXs0SMYz1vkaO5306JtO+dIxA6GZ
7ubQZud9zzuB6+gsPyd3oXQOR1QGWx1j0SPTgV/aQX8KNtFGfKvucTxB5zxYvIUZFqTkWKsSDmdy
gukFRXPpecw/VMT5K9lOH83d6PQHrtOTvwP1uDHWfC59p9oGl7Va/QzchS1j8af3yYoPEa/ju/gB
QuLG35GB92IVyz3/RBqdHey1Q383XO/EY7AvKdcWfMG64NPLdrMCFthuIEGlLwBhHf7bAYX51B4k
J3dIG9n8hHh4SPbZvYr/qj7j16CCq18IcHzq3mQM8qLHGsQHmn//hcKbV2tMXl7Bv+Hvql126ff5
uqRywuu7aonfAQVMLh6SCqikeLLHPUoSeixzZ1fJpoaWPDrmvFHRF3xY79xzXJPqqXCNu/iweO4B
WZQ7BdOVbg+rpLGz5+R5PBvb/Ee4fQocgltsaatwPRswsPFhXKPK4P3AXL0XdyS1Ltd+RUCKLTnD
9aeyjgB1su5yT4P/s8GGbHKHpxCIK8d5cK2ATZ3uouNgfQbsCZPhlD7grTxivn807oNLejd4wy24
1M+N/f8oO6/lyK1s234RIuDNawJIy3RMJt0Lghbee3z9GaiHe6soHjJOt1otVUlMA2Dvtdeac8zp
cdoExxTcpvLQ7MyT9pquo4vHZRvAJj7453ofHLulhTuN6Ed2jDX1Gq3R5rV0dMQXAfWtnV+ZLGax
jZy2xIBxpnfPX3b4uj5a8lgW0Vt1Qqxxq63TvfJgkc28C5b6yTzlH+UHshEDf/xDfe17d/yg1qRi
nV7zD2Jp1uWzADEKEOhaWZM++2rMe7ktNQusa5QZST3/Ad9Sfdf28rE/RWxfr/xSq879KbLDRk54
te2hz3mN4Hg2i2H2/tGhLa+0rEEZIbooDuFztsPcBsnfuxS78sYk4lW1vUeNRACuJbjexrZe+IkT
X1K/Fw6R7ELZomREmEo7Ob2a79Ih2Y2PeeDoj8NLdggO1X1819/h3hRfGWaRxYs7jKYGs+cIZCYv
B0Rz+lQfpVvxgrIl+0RDPH0m96AzTsNWfkRPCXoSBSmIGjaHkPfJJERASwoOo13A95TfRAv974LD
L85poJ4W4ly0jRR448IybVDa4Dax7I0I8x4Dy5a92aemfEBl5wjCOJVdQUTNAfGeZp0JPaC7le5p
QLrGni6X05/EI7CNjk5ks5oMhwpPFmwUpZVl99Oyd9QJ/u9yyKgOrj1GCARSUDYyF1+DBiUObi73
AYUGasiF+BC/ZznrLfXy/IsMnsuH8iTDdWUfEje8Z+ke+vWFXaq8DC/TZ/QC52AzHaYDXE+L4tqj
jFlYpc0khA54eydCK8BzLAJhhJ2/MN+hgBqGq2Ap52zJYwMbt+Fn0ydcYCcm6lgns5ZHIjsJ0JoW
3g2tsgaHLtqJDX3kh3TTrVj3BXRMIJTTRXaAjQpgWgSwtjA+AV9zHSLy1hfNtNA+gxeG+LQb+T55
P9WLcE8jX17S3a03/hXMGVcrvpmfFYAjD6QcBqfoWLj1TbiSHuK9ZpvrmRY67lKcimuuB3bCCOqE
8do8EGxMI3bHMwDE9BkScPTYXgc7u0UkwlWtXmq+uAIiq3SLrXHROuoRCu4muxTH1AXds252wCk2
nLgN27wLP8w7/RTa5Tbe4gGGrlJ/lFfOJQP4l/y5LhfCrX/j3UETRg+lRgtYzCVHPDJycJGOVHBE
GCNDdigpc05fi/pqPjWv6gnOMB6dYRegPrWlfbpRzpLhEOoXhq7YuHMSo2Vjzuar4+7hXo52/jsp
uUyfPBatz1FadNWC9r0z4JruyLiEtW4+0IRLngumNxhQpE/94m9AqaJySZ+0z44u+qI68/VyMco7
hYM8KzRDwhOpV0t9N3+J2+qBsRCnEz4id0HzqrMQ7JAz+TQb4CkUiwY936N/o5z5wc099HmW1XAh
bad77R6MsI4vygTT5A76gscGU0FWoRGzBVDT0uw0rV+RyBncJXNfENXUIkHtAYvd8Y/pQ7afPvWj
7pyUXbdLNzrGoj8vHZAYTZDIPg0c1IFE/ajARBep4nDjkjoaIUYOkf6h2MZfygEJ2QZ9Cmy4Iqpl
cWMiOaqXHYkZSIYYeDEjKtxxpGCeLZ/pJ5bpdjddybjQW1srGaot+m7l80XQVfAYnxJ/u+CI6OGa
e04elafxtX2lEWHgun0Qb6Mr1n2/cMxltkftB/SGht5n9TFe6ov6itbiuT8q9+Ud93eGZ9hOkJd7
fwgkbyPPLBeFN8SA4FLsWVLWhA0QCKo9ta9JbgPxoPGgP1vcBNVyegN1zOjiUu+si743Hr1zv6u3
2WlYirtxByv/FN6q2qJ7zD+1G//crc0bOC/5igxfacOQcnr3XENBFrnwBeY/OKfAby8IGOVwkIAn
8Fkj5iWhquz0GO0xXFAJRxvlLZOBFdoCbH4icN5kSk+WJ9j0KmdYZJB2An0A6cl8dkdDTwgbqhIS
cO0G7Dg3aIpijzDiRfaM+jR/JU+VIO8qchPDFW9/Pk0o82TtP11OA6QqPjk4A3/4b391z/WmL6VK
pw3VslOEMCtEHV2Rdyx8NKHydKx9giB8A49jNm0LvvsG2euoxxtkUa7Wa64UZxeTk/k8jQzlaK0I
5gkegE/zj6P8PHzJqqtBcnRMZEZrSWd6jL23gilBut0vKiDpm143Yz1Zx8s7q7W/fhozEfs4K+nZ
lqlDeR5gXvdoSyK5cHTDLZQXE8P+5JiJXVgHYVrRh1QKcIK/jOC/GWcijVFkdMSWoijyF12KIHlC
lUM7w10yd/sL4SoMz3X+S6/9uwY1AhzdhMMIb+SP5uKvS6dUQGblEk0FbdKhSNcN+92o9cdOnr1B
1wHBkWk8/Xy/fCf9mVU//+9Fv0xqMSmGJnFASAAvJKgl1jUUnwVgD6lP1n28iqkvUOpWmmaP006M
OANMd4QMrvzffAF/9DNf7tz5CvP9aqYJ7eTLKdgfprGU/Bo2hrWn8UjHW4TcJraY+UkzEkPTbVWE
APMebqAyqCOnFnrHCGBIt8QfIMEorzg66eaA3w7J6MvsPEnXZqtsgxK6wqnRh03PkJi5zNxHGjt6
5Fp5443Tn+GRpHFPGb+MHb4ZUM+ATx2CLtoIIMs8rn9d06SvjKpjisWdg038jI7LlD5wIvXFlkbz
//1aKtiPuJizS5bL+u+LeVYsKnkn8GLeqZT2NIHTTt3huiJzClz51Uvy3Zg9KfVVJ116Njb0NPN0
uiNa07s/v5k/n+zr5cT1JyooYaEH/xnd//XJdQU1YsgrUpBy+Co3iYnNgihLZqAj62VhpDu5pYAs
Wq5lsJHMp3QzUadb3hxVMKeOcyxpTbfrV5IesSHTpxnjYeWpOqLi4be3+80jTqKupRosNeYMev73
u/N7iUjMWsgOiUekZI8MnqB4OikxnDR/qYbF8ijH79xiRrafLVpVlJJkl7gJKhE5idc+oDLEIJl+
8lNSeNSrlr+y51cD+RMMeH/+cr9TF6iQqE199q4gL/jyrFSIW0et4koPMeuEL94KHDaKTLtHBdmT
oScaLSKXaCuZzx5FmdiAOqdyaAhObc8hqsV5HkBSZT8g7Qe1nQ/XXLZcNcERxqNhMAeZLKi9OcdT
5Z3p6qwwiRNxqdXoXoIBuxLn/HA8zlLAJG9uKuiqZXHWCUD2/PvcK5fc5wIAz6m47wbtESeRPqDK
w2T5nFXKBZDTOo2Mx3n+ozMiwI65QBD08PP39J1MDba4iTQLgpPIuvrvVRUCKxyFoqSzZrIwIOJk
9chozHMdMQV2437C5V2xWDBb+/mlv1nMUVJq+uwlwzz/VRtWWcRGRU2XHTKyZ6FHgLoWR5rXJvbe
cx7R0vnls/7ZhL48cPQPDSbmxuyO/rpX9nVaNKTjpQdRyHcKFIPeQuyCH7LD385MTGl5+bphCOe5
XZYBWo13knxtMTZJun8uJ81pw9b16zNzRdwq8hKJYRZax6mF2ccXN9HVKnpkbh/zVfv56/puOku8
scgmi33TML6uXZlcNGkVlenBxAJJ5FK8VvEyhljl7eFPpgkuCz4H6JeqcAysYp6NBcRncCasIcYk
D9knRwMg0j1/MzmdaEfjfEZsOcjqrokqtF/3hHpoG13f+1T87anq7vz8l8v+XcUyxzTLkJRn6PAf
XfNfy16XDHGgVfUf9UI2BRvYDXDrE8oqNIkSymWWN8aONgmtKO3QWbAKK2RptWj8lYBurH+d5zY/
f7v/y7syDBE0uoKt48sUv8OHXQhjlh66MVp3wn7K6btLA6MQinojciQW1Bh4wzw0MYgYGQWTlHB5
NgCi5LTKcQ1i+fTzmzLmve8/NywiMZTvisFu9WURK7yyS/02zg6iuAcBhqhkngAHxnVWI5ZWBFZs
2vxx52XkLVYfLF05ldGNwNxOpJEp93St9VMu0Z2FnNQS5TfPYNUKF4U4reOJfJOc4xL/mF5GW7F5
NslMm0eDiZCsZolY3+yL6kNv41WbZ6siONeBukz1a8ekuGTypxrvYt9vSE/WonuVIJuOURrj8whJ
djagxwc5lCGFQbcEaQzluDfYaEGnfDWPvPAxeEXKVHbf5bQ2ss9ZO20xpwvK51myOT9FWoOnNz8T
aP/LJf+m8IDPx/1nsp+Be/5SeEg4v/Wi0tLDmKDzUhNHo4fCtDplG57Kfgs15OfL+ce395/LOWde
z+vdbPD4d60dGlVug5r1p8S5KIY+gH/LFQBleYgZhZ6Co/8I/CvliAQ4iemsxoRHLECayb/JD79b
fDk2cFcpMvXkH/XOXw+hFguKIFl9OtfrHnN/LleTbZkAMwzU+48h+uWz/1lb//PZOW9xE/OAaV+L
nSSVm2A0eOorrms1cYokbSnnc+eM5SNEV7N6SZJ4qFRC2ox8GZfPpf4+6SpZ7myS1DYFqukwnPPn
4BUV158vDjzmbx42azaYgBwHKWPNJ62/vpJeTEdg4Cz7s8vUmkerY7RPw71fXxP9Q+mUx1nYYiU0
h0hNiDE/9zwEcmlXykecubM7XUeDW0cdJfcLWjY5KA4p7tEZLVdGpkulMy92HJ73WWPNorcS0WWQ
01esziOFREATmEq9mdAufsRAhzw0tEhnFp30NmoWaIhZjtO5fflmGvqNkBaYM1J/HzFeLLVHvCl0
h2+TEdelsfN1QhNNaZGLwa3MqHF0osjpA4bcc6yy1u1M/zEdXxowxDXpUeUxo6XGvxpDDFNtrJJC
/y4h6pjOEQzkoSAAIOHX+C2s3qJ1T7Js4erdQxKtjWlJU8swZl3CAo4CiCg5wzYKaCvtN1Z1Ya6a
Y1kqt1L/ycRSJeIoJu7OTgGUwxZOXXreQu6C4RufOfVTSYkdm+qJeUsDf5XZ3FEbl2mzREbBvA/f
5zRTLS/ysCnSHofoBoZiLZCdCL0N710PTZFCOkXzpYGbIa0FAgCTeObiQ3KukVj7nYroVzv7uB5p
MyUa5uZngX9+Lsxkc1h3fbwNKwA3Wv1q+QiM7aEmB9dHW0BZHmx1+j0QBXsD4YF0YnGTY35qCBO2
fgniYikG+Y4T8YomgxM37GiMznNVXhJrsKO5B3aBt9x2Kri999wvtqaGcMPSYfWdNR7GCjpBnSQX
v2VzTM6iPq1huix7rLgWn8TCBC6ZM70BQNN4o2noDHrcrgHeo6wjhZMgyopCtM6rd5WWz2hh6lXf
Z12nIBUUqGO4CtgFxrB3ZxWUb0B8DJ0GhI9UZMtZHEVnw7XCwG5eWPWNEMs31MmMb7LU9qMC85B+
4DCEjt+tOo6WhvAOeIPHcizPkk80RbXyELSiOWrofjR7QrhO5Pnu5ORKxw1u1B+xCB1hgAzSROOz
2s9qk9Tw30bAIH02YUcFg8YqmLTXqdEdS+jWUjA5hANsPECD4DIp1E4pQMH5lYfVzK6M0ZMomJyk
wEcnZlOJKQZ4bI+Oon9si8aFwoKeFPhu+6SE9wY6I1w9tOL37OJZLm1zEn7T9ByyTbLNScF25jtG
iP3xO03pIRNptBEJZ5zU+iWvd8O+bi5Ft4fmEzTOnOBnOMLAQI7qfzabBUj5ujD4SKtwllvbU8jm
IiRuZmSHSPwcte4lMaU7NWvAz5vcscJSJGleKZJVMdSvclqewJ+tO0ndiWX/0oUp5ASWwoRkN34M
BiNkGwacu59Xw+/OphqJTDSVJPoMnPr+XQyDstXiPlXTg3JhntpCkuSLep4eE8aZDTJmjBCSHYVL
MbOn2xIlwayKnp2SInzlZtYS8M3/tolI37TuNFEmFksRgbuD1f33XfWR3EyTPFCkmVddexqL9KLz
VrCV4DAKwrMOHmhuXJSUkb9X4N++/Ax+VUmHYYFVvuwQWSOUZtghFTbqFQo4A91g/5E2gx14T8if
6JrU6X7Ie2Ykv+1O331yNk/OLRAB5pbBv588koSiD6w2IQLKnd6FC1ZYK12arASSW1SrHndfuFTM
Za86eugQ8Dd9MgqAwCMyiMN9XS9yBc0XszUoVE5hutAYeT4UZQ7QIN8OIPnPd5A5F8xfNnxtRkSx
n+qY9b6WV4Oax1wsITlUjyEweUZl556lZJFc6o8WveKT0Mz+eKJG+TOiLhQczbvBiRoxBZFOl/zK
FFS9kmSIHCdlL2QOLthZuJQNN4xdVXP4Y9jVS9jN7WkCDdOiT1ow66C7793Sf1ZZQUD9oLJ7Vm/i
OxAi80wDPQMzJn0BcrI9SZmjPtB8UA2AsHYuOtYMBkAnEhHs7gZ7RoX65Pilm509FAYE4glP6W/H
Um2+eP/5qmb18NwCg1H95eIOGXVo0ybpQe5v65IIGP9FM95DATxr3JKAjkqTtCUs5mFFsCT/IxOW
Hr1pp0KHhoImeyds1RRxAntQBy5C7IPHHDwfHqO2eO+pZzBKKjMH11hqPT2Pj6lMaG8xdjqYE4Ms
hfZ+AwmNmrdndNNcJwapZga1BXjmgGG0xtmfbGMxRE90rueBaditkmp0lSZfppEULHhsFmk7LrKm
WJeIb6IQ4CZjFJioA74nbd2q9XoKsrtakDFW606hfJTsNzX/gCCy41kcrDCjlWWyay6G2O/kPtlJ
ZrtWAe2W3LuBiC2CQwjuqdleNUJJ9ZhdKUhAM0rWeFvpyjKKzx5ayDyetxkzkjeC4m8zUl19MAxG
3oBCjdxQ122gr1l2gWlImGZGhCAbLeg0O61IJEbZKwzhsY0JQOo+JnEPuDFH/Sr00Czex+ienZ8s
6kLzzxGtma4n08d8qoz80E/CiayT7dR+agY3ZFYj15pWfXT1jOe2omE3b25Wt5mNtpEQv/Q4CcZs
3LPPtQ0TFCzL9SwFDngugnBDUd7iU6rz27R+hnHc0nEYIoLeyg9WnIY9G7vfhbQGEefxwKkwW1OL
zJZG9mUcWlqi24X81IzXeesuCuY8GBRQEgQ+2jEkhLQ58etaeerO3qhZJa+lGWPZfWZKR+asKl07
nHLlGBNM0t0GRrBWsz2/D/fwyl0VErlaEEE+kDcFVBDdLcOPoHsW6xF1HA64QluAioMf07szMHse
uOSJuB/NJ0vFWBGsMIguTaVYWuF+PuTNR5+m9NbVjt8ra1ulyjQg3lgnQQC0oPTrBFNG6XcGV//D
ZL+fLUuYClh+xd4EyvEsWucm5qqjbcTYlZOW22PKAxg3dlcOzy0p522mE+2xN8jKpHFfBbiiJoPC
vWSuK5qov5d+nixnWWldBvdd2yzHNYqTn9fI7557jfOXCbGCR/9rB0zTW70pujI5eNOezWQ+fyKa
Lq15lP/LBvLt3qXR1gDhRLqRbGj/biCTnFU5Ry48EXRmA7dAZJEmW3GiyY7PD3+sfx6J8qyFJzP6
zQv7TedY02afOvhR9i5zPoz+dbIqcg2zAY/tQSvO3rQKNZjMJ8H6JTjqm/P836/ylRMQaemUMRxK
aJacpRanZLMPy+eC7BVqMfG3OKZvrx1cIgTp2rwvf+2Gt71Wo8NNDkxhaClTo3OAoDVV679M1r57
IV2kYSADQRKJ3fr3y7P8up86jRfiYWMJzvznST/L5ZHH/Oe78RswMN/fX6/05RaRusiSMHtxO8Zb
EF49XS6Tk8sobGarRbGi6om6lUh0MWVWgkIEaaoiPyfE9XIiD7V0F1m/RnB+V0b8/aa+9KfTCZJh
YBTJYUCsVRyjeuW1e6UCVHgzvZjGcm67/vw9/PaFz7//190q6Fadjjr3EVW1kTwT9ScUK45lnAp+
fqFvejD/fN9fbiEBgF2qKXzfAHqdIHC8YI1ifp7wGMHeqy9eu/z5Bb9rcvKKtDaAGMzVxpf62Uv9
oR+jhAeRVYAxbZWMHDhXEhEs0y5j2ocmmYvatrEtwbuTJbtDTsThEF9qZ2rOL29nvqG+1j1AL1mS
CCWB4ftlXRAarw1Uy4oPs9suwk8CAVHQfZQGd9CaOVYzITH9VSky5IQWC51f6LcMan5+G+SU/vw+
vjq4gjoSKtUIKa7RM93051F0kX5oS5NFhKA/xzoFH8nVq+wc19rnLCnEvYFU4xrfGpx7Psf74HGY
5b23+X36op4HNk76EA5iEJIgKS3fC9VJHpON5nAqdnW3dr1tcjRP5qwXvY/e061shzt/1x7aa68z
yj4E4aom95pACT9z8tuMRNEtzY0RGwS4pcUsvXwfM8ejc4m4JXB7eYX4WXhMbzFHTQFOUBsza6Da
YbIOzLWo3AnDLkIN3hIb4QTiIUfYM7l+sjZ534gW45toWg712kKvVy9F+VyV2UpfcaLtjHUxLjtU
mbhj3z2cRb4bLAaJidRCXAeVM/W7OVSBM7y/yB/Kh4k99ElwKBhs0Wk3iUsk9FHdNbZm5/yq5Zi3
wrJ06dbYaFJWKJAJXdIW47YgDkc5JuFso5sejWN632+TzUgUs0xH7k29RzqbvDPOuxg7jCfHZFnv
uQ4EZDnGsrrRV9oS5RS5i2PvMON4oZT279S3nkAMZ1jH59hFYLbJ0crivLKHJU2SlbntNkdKfndy
Whe6/kJCBkrg8NJ6FN7S28COnGe6G4twXR/CnbZTskXzEC0Vpz1ky9Q11ugVV9FRWqPE3EHxupk2
9b7dV0f0nWucFE/ILqV1/UGIfLboCPw0FtYhW6tHNE+uZRNbBEfRxYKyOIWbExxEm5SvDaIT/kvr
YDH/PSo8R9rSfhM36O4sIugblKoDdyHF3THfGgiQUasuBbt2hL1/59O82yO88t9zfhhhRiYluKNj
f+YYOEdQwGJwyszGOoxcq+EdZQ5Sft2p1unKIzCq2xmHcu+tdF6k5BsY7LfTK1GXLnbKTXJpjiHv
+05aFMdpl+6n9bQmeIApKqqIEAUiekCw/v1NdW8e8X/e64/e27Tl47rlTXwKDsoZqpJ8oaDOt/kZ
8SlGFb4djNJg+32kps2rR54VSU4bontdwS2v9bWi8bKO3cFJ7GRPJOVCRW+OoHuhrcC6LU30uMNd
t4nutGW3yZYiAQHTMtswGXN298c5t21B32KRH0JXd8KVuTEOeF5c0TFsfZOv8DmvhdHJh1XlEXa9
qJ9oZAYPSFXzhK7zAvz8sRJcYm9JVRxIr+9eYKoh4eQmq9+sW2YhDC/7j/YpQ4Urn8RL/5Z8Krfi
iTgQVyS9TTor5/Yx+tQZwo0L80Ri1t0YLyXeRnKfreMPsoCtF/PSP0qH7AHDuzQ6GrUwixAYawib
LxFs+dCJUI8bu7Je0zmLideRzgNi8XlBD9cmGn71XQ5p1hALF92ovjvTHxpyKJYRB423lJjU1JEd
ayM7dGtoDcQ3NaI2cqIbV9dXoX5MknuJEw5HLuSgKGoiNJoBj5nR1es4Ra7eOBO5GDK2woMxrYTu
ptQ3+nQj9yd1vMfHF0LjRjKXjvep4vrtAvp2dJ7kJbuK/1jiToAwgTzmqT7BXS1P3QrPjP/IiIhu
G22JjpYkdD/cKCr6vUV/pjuIhEV6+nnZ/1Nd/3f30eYoZAXQ1tfNMNFptiFIiQ8GIrtqkd3oWwwW
y3E/Xmso05ykYQ48FTtjL53DG+vsHfMbY4/8i3Q1kzvIcNGlOuSLuY1d2dp97gTuHAGGhE538/W4
Jc9hLa7Gbc//B3vzYD1lZ6R0wnv8+vNHkeYa8KePonwpWXpL67SRjwJcN6yXOsJZPzyjw5jPybMl
XJ/t7PTqcKfNKpFoagkz/aVQ/Q41QZX//7/Qr5VqZk6ylvEu5tFOO3Ckr6aVBCG6UtCgYSVLMMA2
yUpkP++9zXxaZVs3cKpNPDo+T5CoYsAi5eWXr+fbGvKvN/alsI2J4CwJr4oPc/1sraxmM4TMmklh
HJ8x+SIJYmrzS3H3bRXJUUckGgC+hf7ly5hGwffziS+DMgthEScskCnc4L++0J+8tP9cfFqSikmu
Nyn1X+pVSe2VEQpbfCic0u23+jm6w2T8Eu/ys7UrniQHr8zddKfcKA8sOq/BheYA0PaVvNFW0SHc
5I9vp3Clb4p168w7dL4sj+bO28lrSM0n4p2X8ZIu/oo1b+vdpsfwkl3F12Rf/xYM990Bjs8wI6Lp
giER+PcuJifAkAoL4LHSrDLvRdHeGuFFEzmxbvLgocjPuXmDRS70AHpYHsfXI5NRxbX6lwbV/s/3
zHdaEQ1cik6OkonYUPsyq2WO6XVBDVAyKEAPZ1i2dXOhYVhRyshJY89VZiXFgKw1ujXojyt+clPi
k4ByJBCRE95WqZMF9Ih4FjWksznJRp2sodDLna6wbFpSbglwUUaGonS/Zb1+W+nzNSIaALtNj+HL
2SKZGmmqZTIucxmENkysvdTYPWuQBaz6o0wf6N6YvV0aa0PazuggP3nW0Y9O3m/J2USufrM6IRhD
jUUMLDkdX45wk24VfjnzHjHERYrdQ1fsYSQ49acMw4hszYTi3zWR46AA5C/CzagtSDFDluuhxXgE
bV2zz1JmcC/jJCNEIX8v83BtkG6eVU5JtbfhT5qwxEI3yDf8qGhc6sSaUa8Jy7R3+Dk1IVX+Hspl
iRiiwEJKxic6LCTAmKXYEs/GJl5Ge/GQutGRR6R6zV6TB/GdYR2iBAlrAKdA0bZy3NC2/F7PWBWb
fiB6IQvl+7tiAc88WvxzAYD6WQrfQnDpn1bGVWZaBmUG9/w7EBYqHN0x4Mbi/4NV+wDzhRkKe7SQ
Oczt+JGdaBNwWaCScKVyWc16TCdN5nQptbGHs3EoHtS7wiWYs1+EHxRN+ql/0ohebl86+niSQ9yI
uFTjpSZxJy6UAxFc3lGubWhDHVGtMAzjwA1E+rRzEVGqH9p0NIedlq0gbBfJGrK0mS6VzIl9B2dK
FG7pWhbkVvHD7ZB1Jl9b4Q4Do0hGWLlC/d7izMbj8GvE9LxzfV3cIIQqRPAQ7ccq9++a0LdlX9UK
vDuVCV1xJ5V7ub2Rw3WnHovxtvW23XSMOUE02iVMflnCvx2CoQhAfAOzXoZd/++Le6JoBG1AnuJE
NqqCCekoNHcwwxZhe9sAiDAxWeU1rqnpGIHMEjYxibmYv2S30LZx9VjEFwbwAqG6rfIJBQq1ePnb
oO6bsyuB9KxUM0yV8MUvZ2iWjyZqdNTJsb+XC4Ocoo68QROqKlUJBBowL7RwWPTTY6Ny/CC3V45e
K5WsMdJQrCZ0y1hwc793MpRNEunm48fYfP6ymn7T6uCET0o4nBQwcF/fZd1EVmbVHpYwsqcDbhOz
5MmBd4BNVknw3OLfk0JKLtNbEEiTkUps3pskEgUmIF+RgmXG+m6ymoOYR5QMT183g5G9yzS1AKNp
dwurYDw10mWSLr+8+W+qK5jC0syv4z+gtP69DUZSPNMxmJist8gUStC+TnjrCx49EjapdLWUkOgg
HEUtOsD0SKZlODHPx1gN+cHUbztklVo47Uyd4jbCsKafZhnUL+/yv0UOQzZcDayxSDnlr7GqUlYr
6tSUqBZbaaH1NOSwCCZ06mS1t1Ufgj72ltTt8R1V3mYO90FpSUBGPgyu5gO56E60Y3BsMPOQpV+2
U3Ve4/99jklnJ+cMTCmOC0n58hz73qhAC0BvpKCZM0g8Z0ZTGHOCz7UaYzICmd5ghNZSmwqZNj1c
lzHa9IJoG+Z0Tw01VZU7h2XW7V1QwtcBjacKCIqReZh4Ugge2k1mxQgs+0jwxSRTwj0mc1IC3Jt9
CitYu66sDtzxFJ+Y8jM8OYU247rpqoR35GNBBpoMcRcx0fj50kjSn2Xqr4+PyJUbX9XBNXHakEDW
/HsLCXFkemo/jJehdATzNRrYI+STMMFgiWltVJ2NizuXntOOw2b9LmnlxqrPbNOaCR0Ib506D2XQ
G8NCoKtD39UH7xk/Df69Qif/qJnlthI/0tpaixlWwejJiAUnQ0hUbnVaVjIUCAOMXYJVTaudaqKE
wjc3NbvoWPZPpditsp58tpHHr5Nnjt8KPj3nVIaxBqYKGq1WbDmjhTup0YFp6mRynpV6BhYpWM0E
AjQVy63jihhhdm5Gi6qra+WqV2hUSG9e9WLi05WHtW7QFcovadOgR0JzzSR9quD/vU/GJ4z9sWZH
MThoDi6JSjZ62EWD/VKVukXGAMfqIDBXnwlb+kB7ggyKtFwWFXjskJAYWH4eWICRbooJFY3NyasO
HgRp9QwEzldm2joML/FGLT/FOsabY8fFTh/WKrBWuirCsI88HdvhMqNBwEKF4sF7HZkgiwqn0Ioy
5U5Wz40oseu/yd2N2N02kNaV+uyNV5xwaEVbq1om1ZOaX+IUls6+VXdDcpMZhZtMl5GmjJUzG9Xv
wwHgMBKbaXkSKAqq1gVFSDfRRPZlWSuZppJ4GSb0Mmsm3wkgk3KnFTnVhaNDtc8eJIHyLXzUzHVf
7szMhXCjVGfLuJXTi0m9JNI7rIzbkGTp5i7CkFmEHKabpTVe5ug3hV5NkN6EJVa5/jWKb8vwnCU3
UbCzmCcr3WPwVIZ7Rf9siuPA+5KLndKsJeOWp7WVABUNmObjW6Ha9/yIFqlL1q/oWob5JfLNVVju
RObZNEdIpeYiebDzP0QILwq1XdvdsiNgtd2n6jZmViwROIlWoY03Wf5sSCfAUVmz1pJr9DTAo5Qa
7J+44ipTXliQ/JFpd62C1PQmHa8yQQQqZsg4QN/vIQub/4XQ9c1d3L/K6lbVEOxvCu0zxwj4FJpO
TytMfDb8Q0iYZxSuRuUplfe9eETG1pl85NvI24jDiyhtJpUlHcMlnH96otVpCFISSN1+cDg22F35
VKdQ5q1H5HYmeDqYA9OSwjqY3UEEddzxAE/JtTY8nN7LQjrxZ125S6BOF08Jvuc6eeARjakjmaJW
cDp2VX0UcVOTlhwQhIrV2GElJ/Mmdqfglm6tvqGgyz/MENZALrjY6FWwUFdx4yPnZuLbc1NfRnmr
yc6Aso+eMCwRroBp2mWyKN6N6Ai4QA8eK+sVXn0EUQsfqXaxhptUhSIA/fCFYCTAwctiOoKDkaWH
BHiZBmShgWFj528RovJhrz9pxSXjxx+ScOmjRIM/MT8nW2MRy6vqSZicIlxmqVulCw0TCyquU9mu
B/XIe8f8PJ6GwvUipykcDY3Dmua20LiWfzupNsplv79jE2JzDeolBNTkth0fTPRhExSVqDh5tbYA
GzNvq26gjk4Az1cRSkaLkGg61UmrxwwXb4fmWLWcYtcQ9OMJGl7gVyl9b+TohqV+2RZnoVAWlbYr
yQgqnSF8QArcHeLLIKxAWNEValA2iNTCgbSEmCHpp25apdEy6MELE2Zz0+Z0Tm8EbC3jIRL2wKJS
ekM0FwK3MdfKJeSSUpzo6ONs2FsCXV9lIUpgDxymrdJJM1aK5MS5v1AuGDlRrWBp88QbSbfxmtEz
K1cgzIjgnOCRTscUY4KOXXJRm3ak2ogiac0zLJJvNMEdPskzF2l87yZpFbzKAVLPjaq6YXCtKZp0
UV4L09Mc36fudJ9Zr39rcqeHNyDM+XT3DXGYBubOSeMGfGMsDzb3KY6w/VNPevFS969tcKsUIRKj
a17dTb0jI74pQNNUc0zfDXuwDNRS38HHzY3N5Llg0Pj6PKJsSbRaZ/VNR8x9YNMhDuXPASipgqB+
izwkgQ6VojGnI50d/4ew81pum8u29ROhCjncIjGLFKlE3aAUkYkcn/58cJ8Lb/0uu7e3223JIgks
rDXnmCNkkcsoXvluX4IKHDw6l8ljSA5CXz40zbmt7jkABwzjrvUeVqVSu+oEhdYVohUu2MS7Q+7B
lXdyqmdeengO0cHjzANnn+VbOTwTeunTIGLmmdUuwaI8a0rowoIajxJeJZJtYKISuPFz0jvSUQ8X
ITu+0aKdtw4C9rJzwu6sZ1u2peiIXjxvNsK8eBZg9Ae7mcgPHXXxkZ9SQysgN8apQ8/SvGQvfGLh
Kyj0UA6ZyOXSY0FIear3y7w1Yti1ppRVpk2TvErtm9ls8wwuRg8L9Slot9PteKvf9Zm1EQe8zNZo
Oyf77vWtAHHVfG8CJEJZ71fCAfQhw9ig2av6Bm8ghamN/FBP9lXay99y+aknbKUDnhjWoz5igzA8
YhqmKAREO0rbbUkHxwviuyYKTEavX5QsDjJXoNaQC2kdzWlN2DrrqbwddchCmxDAlAQvBmX1rlKw
98AdSlehBRMBPXSWr+jYIVQ4J9e4CiHNjmnZgoTirjtbWJrRdSaVBFeIuKfiJE93M/YFLBI1elTk
HqonLTaqfWyI03i6U4uEHQhofq1Zd3LJTVCuFjAHeRGdAQf7EI67gUAzTCpuJRKX4KR0wG/Ctqiu
ncTT9TFQ6LZEd1WLdLt97bS3LpX20XRvCli3QSm5yS+QzdN+K2WrBCKx9pZBRLsJFlvnEkKBfch0
0KstTlqDuA/zCtQsovAyGKuF8XvR7+oWkwTiusIUPJx0PYYlommrEtxspIaV/iRTt+kRQndACOMr
le8GllOLpBS6VzHtivwRqhqnn9tKx2F+rtvJDlH1B9QAA/+t5M+Npq2npmf55kvj5Ju46vBwGSAI
hoybLIq7jVTte3bglDRlDNF6/XkYv24k8YwHGBG5kTEn4JJN8MEYdMxPffakd7uuu2vIMXfijwSi
mQWUYZhehuY++6i7VxOfRJNqYj3oK2O8duGrnlwTcSszD0QxcpMnxP135UgJ+qkIE/4s4WpWdrm+
MsPebrDfC2EY3y6ByjR1ZI7TUHhA6llPGuZR+aUKT3NYHqCTqjNW/r28UdP90Lh9tlYyalYemZI6
qhNyt46xoXqc9NWNrHXZV4ZDESJ+eVHwtpl0JM8QBUPxoyeHBuz5fs7uTKFdWwXtQPYQJIIbhm6U
UnJX66QV3fpVM56XmzbHl4IHNQnxfJmuhXynEY5cMrSS4hBfwcjPEuSiE4RXnDeMii2B7Eb1OYiZ
whpLlcVARpu9NjVP9XgVYOrV2VOgD9upFVhwFGaD13bpScPxZuS9Rlt1/NJQTqrMMcu35PYu5CQo
5/dZUnO+YDZSSW4lMzutU1+p4ZWNGwmxDiW5wTtRivcCrB/yG6RGnWOYG1qY2PoE9yplVajta/NZ
Cp+hR1rGzsAltrOn2cWeQOiPY+kL6UdbYVDhTQabbHqqMWpQtAuY2b47Nokvvt9M3HjYmwV7xhoQ
yr0MV8kgso35duXmt0OKkjY/ZJxMPf8PJbbMgbBuLw1DstvtfXEXrL/6jPJwk1fP/bCRbhMBcDtd
IE7DVUaS6u8z3Gc02KkKZt7FvDfKfWBSwpcuPhTmumaEjsKife7SKwYlerk2p9yVgn3RXUqgMyac
CnQ80RmxwZS8cVXs6+diIxsENi0+x0f8B6LsUnNwYu+GhRYG+bSid7JwqIIVLprG7YK9g35KVb7j
i5ew1iUZ9tJGgPSfnSQMmtQjkoYJbest2s6EqMNZnS/UYLp6YCQ2UAsCU8xnukEn1DGhRAS6eI/g
adnfteqdyN4f4t3mDZs595Qnq9wL41X9p/3tD0yIbhOsiokW/734av9stucsCtLYUqeLdjTf0nQX
Vz60c+YQ/SY+UJsiQ2Dc2hzyQw7vlkfkEXgze0puHmluDC4TN/VSiPyMPjGzksja01ei6TFeXtSF
wp2+n7cs/nmkGycJjlSVbfIoP0PgTFsHLxIt3XIRb2edw+2iYz3D0VpXLmKvHVX8cBze03fMJm71
pg5XMZxxDLnUVSSsS8PrnlXl+Pf+21rAhf/bfYMcWgYovioSt/5LWfkbo6cQ47HKLHm8DBi40Juk
66TZGPXSSN3CHb5xt1P/0GMi1+9DiOPaetRX8rzN2MUVbxZdfL7IRcoS3wrIKrZvJsIlD1OFCMp1
BPt1gW2raqORFBC7KSF5LFWJ3tU3mVnvwWzZNWLD01ibNeI7D08jiZAjn7pnhAcLfvvZuIojr/GH
jNTlmhH71bl4/iIMSb5o9KadVfiFfpDf1diPZQcrHp4xawkCuJv5Ve55sPDV0NXNvOQMuyLl96MZ
+3207VTMpfajdmeNfKQN0V1/v7xIN/9wfcmq4z8ApcQw/JhALV4FwiSN4wXQHhV/ie1ShI1Moj6J
2bNW36vfZf2Ql0uHfZjClxZHvoYwtHsyaO0lPS66T6WjmW8Vpv76RkXFgfceG7l1LzwjPMrUx5yZ
8LSdUnyDsA570LXLgISbZ7bb8S/EeMusk9/5p+JMV+VJHV5jqPsN617O7m7RPhvuUHKb44NhXWG0
ZvWzaXjmBgXDLDmWcpSwX4/3ZuhJyaYWTiVtgEwyCKyWZ0ySlPJkClspdxXjpX+LqlMIgQazsuJ7
Vh7uRChKuJWpT8p3J96l84WShSOL7y3HR008muljFRCpfRHVp0alUr8rAOBIJBKT8xAc4aWLGAqZ
20rcizjk4RE1XKXs3RicQTtEyQcpqKTRSTwb/ZduPvTGnrG4Hl5TbSWFW7XZBZInageT0R1wX4TH
w+AkxRnWepo+iJivVo+Y9BrKhbUlNv/gsEoYMP739msyKLkhkSwLQfHHeLUnz3eYB8L7gvZxkjd6
vk7jTWS+aYzxwHdvqpegkiqh6FfNWSqJL8Wy4GLl1xsnb/1uVC9GcZjyzwCueXJ7HMTtkO8sfTOV
kNNcU9zG0rbTdgEa65DY3s2g78bgqAhL3jr4zZyc1f4cqNcBeIFH2Mh9tfyWUeDRkR0HlEtTcboF
B7k9B+WTmTKC3bTyvozONcux2wfyCqTDlDa17lFMmvF2hHpUvlf502RQZUb2LJ8xCi2qs0LF110U
674AFEOMUSd+M28L6qtshVljFBKe+4rLf33DYup2LO5vxwr6D4b9mQ/5aC0I2An1x54DNNE23Up7
T0Q3NE56ekrHa8tX5+lzrLxy3pvTilAPY9rX6vrW3yXBQxNetMCdxJdRO/Yp5PSncDhkBgFhn0nz
3M4fuBRH4Z7xvlic5+DaimdNeZyDB4ypSUyUOU6Dp268FyN44x/ycOj7O2l86pvLLXsY0+Ns3Zvj
fVrudWgY4b4O96Gy66K1YmxVEguHA3ON2djya+Skx11XX82oSbSjkN2bxVnHRwg2MTQewdXyg9bi
WbqTmtqWw02dHvkVZjt0KtjONeRqyR7s74oY9GJzS65woNPpPlqMI3huXgP0dVRHxSbMnngr/FBR
eilLiON3YrlP5y1UdU1dx+NaSunPNtlwCqGthhu+FKS7Gb66M8/LBxm1jcHpNJwgV2ozaSu1net3
nbVf0G5XJM4+XY2ydxv8mpuXKruA6w4j09rzc4x6Rc0ldu4UrYViI3FxKWzLdVnR+q0DmOjdrqYO
KfcZ5dft0GqbPN7yqryTbt4a4b48VsouEx7iiLLH50eG0abS78LqzOvEI98O0snHOk3ZSVDxJDvA
/TOzU9IRhHzMjOMNfpp+HJRdKSH4s9XQ0TFhYRiHNSg6HlpVAnUFZxYw/XUT2dEHbxEBiK44eFhB
8z0atRJKOQS23D59Vcr4Qjt8LEM6s3w51xARYXuOCpnfk8APkEZw0tUr/qFRui3CSgpic3n1XsZ1
ABNynK19XisKmHy4i3xZcyOYdRyUYKq8LokC8vISOTE3I3ljxGZ4GgkYMuEZXvbrJfifpAFTCXF9
Qc4sj6dmxl4J/wHD6Qefi8GbNUt/6ZTl5XtviV+WG75hw2fMx7U8MD/fhlxA1KAD5nCIppeYzhzv
CtozJsO8LkI7TJdkIE4YkUgi8GR2kprsMpvRcUavl1EQEPbGcUvP5/BVcKtbu1guinS6oitUHt9J
AqyISSNuC1tzQbF//TwCaAUqzZflb9B3WnvcARZ96quMXscJMN0x8WPgtdjGXe4aL4eMm5vFlZSG
U5ytIBpRq3du1Nn8TNSBvP2E0lwDVV/uJKyYkYKS9c0WQvotW0mKhgmkC/8RxuP+mDrcvZtki9wB
4M9fb5zVoZFOCOZX+vxYHa42Rw1uW1TXgsPb4Xe+1NGSWR7mJC3tk0w8iTOKLnYu8peOkHUZTHis
g0VrU7nIs3mb3HI2Oa5OEi6LAGMc/gwreFmXvBrfcOOuYzW33DE+OJgAzK8PTmQ+Ou+ZOApWCv6V
rAg+KYtXQyzIavr1VfWrpXjEeB1j53Z5ORbCgmknlElr3syvX6sJF8Ob4qnofiq4ZxgV4laGAlB0
s9pjffKAcGkUbMxhI1Krst4Uj6Ch5YVl4AcP7lHK1Kfas265oProTNmqRu1VOBg/s9U7vlXi+ams
p0fz650QM9qtDNGY7vFBDJPMDw/LYHxfWWXLhI2FQ8yADYKXvJgEJHhcBWSx8Q7GPP+uNlakN8Ya
CP/C2mX4AnWlER0JMv2NrBoPqxmIvAOzCxx8xOVZ5VMzT+Ey8hlM1lRLy+iAL3MjCigRI7FdHpMU
7jYbY/IhN3R4y4flahL0tZxGGiGH9pKGSKVaLx7C76yRnHEKtjSEzMNZY5jGnI23jwHPldEaQ5Gi
d7mSXJ+uJtLK4cJWOKl/lldegH9Fn4lwHHRWInMRS+BP82nKPIBeUpRiF3ZmIG1I+ubbmMPwe6Is
31+FPmMH/skvmAYSDVDgYlcCcRmoDTIzHzwZsMinEoAc4ko56StABp5qukDaI3UxgH+7UcsdCb8H
nwju3Jne+MndwoK2x73iVzR/CMXbDX8bKbb+Bgxn4FiJVfBn8EReT/CtP40MX+jNvPbUnLszqui3
5IreMLb9EUa1bpcX3iFTEutjgg/CXCk+cKN4TNgaAYq4xpOjPjIdQpNeNvdJMXDfuV5sfMgFxeiF
64DvkqatBM7IEhdiz2qXQoBnQeKsjy6KdiwGZpg24iZ4naJl19gD2Cjq0RlsgrtsXbj0WyumEoNP
Yho6K1sgesLWj+2ugPRgz0+hhD1nmdFO9o+Jw7O7DhZTRp7ERxiH6/mQBjY79HNyMJ+zx4JGGx6J
N7V28dl+N1TecDRwF7yGV4Bb7Y0qxnyfv3QmDqR3lC4oEd4fDP3kdyhLLR4sUCB31lN+xZhI3wUY
Ob7FL+ELU7ThIXiXEN3ZEDo7k14QMbidmlsgUiRlKbsYDyppTSDfsWPi7xf6+uzjYaoTzHlzu5yR
iJdINNQAYosbY4WkpXYoF5jU0YPmJEYgcUWkCgl0wRmAclUMAmtkgODw+BRtAsQouZOfuofqM34Z
XxcXzJCYBZsGv9Xt9n48RDH6bX9QcGdYCfOxnL1urxJALW/5O3p+sdzeDp2GUg5AwZVJiNX8Ul5N
rjG6dLjjRHwMHosrbhYOrPxQkQkz71V1GnjU9MbpWu5XcbkOqfgGW3iA+h+6pErVi9UluJIzfhgP
1pU7kJqLNesEFXb8AuYGxBXVNWbsGL4q0oq3i3BcXlnTPdhOdYUSW4aOU5kI9ZxOWtrBKsIzvDqn
ZK7cKr9fTAKKldquDVwIw7NCUrhTM5vrnc7c4jYJNa3K9/mpPYtkP7PTq+8NIycwIKzhje+QP2Cr
YwPi8EX6jiD3K7yNRJ+7ILCF6274iaQU7nj3bEl+l+/oRgrTnt4vAo0+pybAxvtIpMhxbPc6aAbU
I0walCeS6bAIwAqSQKp6LdabkGGU6aiTD7ADdAkmiCkpt3RWOLN33LBa3EYIHVUHFBCRH0aYyE+X
3z+070n9KKrNUlkn3A+Yyk7Ok6P6EhlYmP3mrO5tANvLWg2RhyMv77nExI3uPjrP2dooVgaKJbqA
pnmpDOzsFeDHxegOyjQgWvWdjSDcfQ4dL04eQCgHAi5uN+Eu10a0t0iA7GuFs+sX0JLKhsPOiHdt
zyFG0KCn6TulOg3ipR3eZ3PXt76k+6bqKKZb4HcerVj3U+PmIagWKwfr0HWjbUbupuVDdGZeuYSs
iTbeS+20knDGpKpMdyR9xMaWkJhK47SHEEHe9kGOMEVZFdpBVdYNLhqIsig7q3Op7NqIfAY3kdBH
QG2rALsdACyFABUOdJyd0sVpVY69jveU+zxTCoLiBQDxWOIGjiaa7cEiVzWPx8/4KvxmnT/11/kX
5lZG69idTTSnYISL16wjt6sRFvqZB7JpHOs0396G3i/wKMUUAOYJztLKJRUf8mldgHQMuA55fOlW
PkYyzxdF3bK5qJYfUo1ytuETTgHLs4xcoXeA+3BYLdF2VTDNnW6AYPAka4h/g22nr+vpEf/YnOkX
O9mAOycVnZOe4hNhipUzIZZFeUzBruNv5YqNy5b1kJjgmushPs8MRaJDY61q4wV/5ckkK4ERKka5
a/hyFtT0ynxcYk4Yt5g+xrQSVB7rXqUSCvxo3EA7mbBqpo2BHNfvInmdtwdoYrYqvGsKSXoe2VbW
ZNhZA/sdAxcvwy6+WA0WnKtram2y89CuARwnDNBbv0KrH+OEbKOdZcyZUKWw6SbHoXTrovEGybup
d9ZG6Q+zfmpp2egghKuSPt2G9STsjMSrAES6Q9bfd/VOzjdBhCnAVgx28PPA1Mp+k43EXDIDwksQ
sn+TsfbvgO0qulTZz1DR40XckBa7Az8oGdWLKpVA5MjCrqfBGIG62LudCSjvo7oC1FrhM+MwkQet
XPb4SLOZbYQEvSd+RSH3GPS28cQYmX9Jfd06k2krEDKovluH11pOic42SLI2GWLChrhIb/wY48uk
epHs9KW6Gm9WRQylY2LyQTtpeRie8IMECv4jPweqAd/ISQjY2FOQwz9sj4nwZXwtXq0YTaVcOwfE
eow+M7M7dDtJWFuYmSR3WEnBFRKIKdaoghl2Lga1PH1Eeh+Q+gY0zFBGSGSxFYaBwPqDgwjB1Ji8
rZEEy50/EJZJkP3HfJKI0yvWAew/KGot40o7XGIzOS0c9MqIJBBaz/yUBLt7JzRtPWY0bDPcx81Y
DlzOV2OjXUHjAIKQifFeJsmJeFB5Tex9EYTdFidiMSC+Eu6bjYQdT2T4l8G0V9WN2t3Vmmvy1Amk
yGCCvjzt7B8jftw0erLPQmpB7WnQ2MEl+g62RRxK3TCFE+iK7Z0Vr26Y5Hf+PDjm5A4cWDhBeJ2+
1W57FpTSrbWaImY1BF5c0EfayjUU8GnyAbox7WX54rCsSZub4Q/ZMX4ZOKDkElrCgyp73MIk/9Db
y7L90AvjVBFt68UNzNe+9J0s2xMRpCz5avKxyp2/tS/qBmYBoeVrjBDiDY68dxh54wnEFsN+2Dzn
2ioUMVlxMbHl48mx37S7MV1Jpc8WIkzgf76+bIyQHhiZeHPi9YZnwDTCrTJc3wyPd8hmzxgjlbwO
1IwpKr7hvV93LidsXzjUT4CSjOAWn1zmgFBzUygl7vQO0tqoa/V5eucpTaKtxh97nwt6mxgRUuXw
HBERVtAcO6q6GsdVBgmYltFPOlq3A+ylAbLAcxMQWbL9FGggsEU2Pc5WJO4trXDgz4/YAh2yx26t
bHRcwYiZWZmjhy3QDbNufNZNjkVSN6h+t1gNUmTMDEmZTz/zfAb5gV1UYDvEtTSit/JSThpkAMBF
B8YlVBxMLqTHJe13XlHZWaanYN/5QW03pThrbFumSqBf8xsjx5LJBSb8zKlGipv7Qvoot4yKCjzI
10SHBRhrK36fegVaOK7HuJFbulpHaplX+l13ygN0beAR72hAxo6Z/IoxszA6Y7RJMdMWnuZo3VDZ
prux3LflHueUZtqzd43mU6vvc/FRV1Z47mX5NVHu5LMm7tDj6ue/Y9e/fFN+jAZwf5MN2cIMDaLx
D+haGlIhjKa+u0QSUWleaLhWSN3kkvjJXAfWKY4aM7t54tS0cPkKUopYe+bNjsn54vAhVbbD7sVO
7vKNBkmdDsQLPPmcLB7dEoN/SAEM4kTuC1Gb7t/fvfaDmfprwINKQYJUiaZX/EVg/m2wIap9COG+
7C79B0DrAJMQYSbEWsvVLukZPSmm+ezDrGPeNpbbCLBG20hwjXXJLTXJWeMXARkJHHpbeUXN9A0q
fhp3TGy3eO1/VL6ARoQy7Y0SgsOfmrTkD6AT0v/fSZNHa4OBBLdek/y4+QerVZJ+aIR/fUQ8A7Bk
RKhFTOgP8m0ny40qqEF7ARxt2WKI1LSrbwJeSf0rOWo62522I17zDN9mwvQgG62z3IG6U370H+hG
sS8SXmjsAITpRWgi2FMb8tLYefBrXdAdkCSgDYhIUb3Cl0woPcIQsMdaBdceujsPX7mN2VxLr9DZ
/tiM/G5Yp7KPTzhKwYHTsEMhR2SHjVgvRyhbuz0FbuO2N4zK2P5wq/FqxL4obwk2eHhUo8U9nvl+
iY/6h4VQd4c1DQfq8DkDBNDBf+Bmk35QGBCDwGFZQebG1oiTAy40+19uMwLAooohL7kKKuEek91y
dtHiQgEnFu291mibQU+Y6VJn28M/uPHKH++LjJcqEhN0R8oPsU6u6s0g1kZ7SfbsRHBJCzKO4qeK
kY8NWZMOerwgfR04Vj7j1+JVftDOQL8x7eznRN2eUSGxb7WvS8uGLTwQ8rq5LQNUDOOb578/KNYf
JlQaGr9f7HOZ//yQoGRKQijqrWovFQY1sZ0+xYR95CukZkg/etWbcEFM1rO6KENQOEOHhlfF/yRo
ivCkcj9PvphuNQkMzJ0VZ1Tw6cNh023JlIE5L8NA8mRELYabVo5hUf6SAOjzPRNXA5N9FojwCPbM
L1GiZQattbWMtD5beMV6O8WzHwca7E1ZlXR3DikA6lKbE2TlIB/QL8QrgERNdhy59H8wtFB54EAz
IaeZfBlCkew2EUU6pyybP3MDajMIUYt0lOkz3ZBkLnU11Fx/+IduS/7T/Of3i/tjD9XHnpzXnnTx
PGGCu2kMfNlc0qlI7mk7z4R6TPKZ6Ot7CyE1kNO3KYF62vKR9nQTntonwimkNyJEWRT1XXagZPr7
7f/jLv/7O/wh5FCUIM1DrWwvc+aYELQcqYP/40IRk6CRNh67RfzNaVpsyVVk+mAjtaGBLemIQNin
Nc80DejtG29TpDVFB/ZuoyofoDGub6uZiTqwRLCOOPnrf+yA8h8ftN+W7g+Bx23sRphUvPcAlhwb
G/sElPCLcJ4Ge7qKn9VHdxW+mpeeA+BF3VcUKMYVP6uGplKw4+c6+ce895fjyM8z87erqfwks+fC
oE3Grb1EHR7Y4ObcZgcb2R7xVQSSudgOQLLTYPGBvU1O+JS+Za4M98B8gJMKx0RobLFEHmpXPADl
cjXpu4koYMHDGGbsCg2TBat8L55yAFWjQ2XEzgH5InFS4x8f6GcixP/OGH3xZbUsXdTEHwvYvFVh
Fd1Edofv5ml4mx9ws33uvjBdmNtF0y4PPOu2+mC8smyLh/Gt+xwuOpwbmypu/uDczckcSmyOj2P7
ChHi4e/rV//TOa//9gZ/rF8VltcQplJ7KTJX54LOkMycOnegOQKHarljmQveuqCTS11m+yXd5QOP
HfNuAA1YiejIFQ/mVEIvDVwPgeezrffdR8AqJ2uN+2Qt1mnCt7eE9rBJ8qPgyMEahVU38XgS1FFc
q2v6Mlxo12jAqJHzZS6H2gjuIelHnFQ0dLQXIvGC8T8eYevPmwyWtXhGI778JTD5rdSJiijRh2ni
vCFNSiPmwYV80yNXaL0bwIHp4G9MVYBfxVi7ZbgwoVmD1HC3T7iv2OUpeD9W2PmTW7NAzEhFsGRM
8Kt3CojYvxBjOHBcS4HRCpwYKEy0VfNy7JfjB87JgGccXDPMevTwoR1+iHAI2OmXhBSuAdcD4ORT
ypbrCIuA7ZxSnfQeyvawWbM7dy8tcwIq+MRG8qDSO4EhKBwRzvhdVpB5AQVRKdA3LdE1BeXJBx0t
1zQj17byuNRx6mQ0E70vaA58SQJWqMPoKmnLAstttX/tPcvC/8+TjuvQYvuPVfBPRa7VaNVgKlx0
oXK7p+FcH/Hk6+gwueWvDTPYdwlzVHthsMBMhJTICfdWn/vH9nVxG4MfRvgVpTB1cPuPBaH/PNIN
kSRISAcc5ioOg+KPXQihSB2bZZhf+gfJDVbNLnroY4TuZMRxwlOTcFtHwKQcktsyN6u5jtja0Isz
UhEXcb8Fuew6vteiHT5ab9KKfR8q7hsceBz5OWrZbEHXa0d/H1jUIjUjZUqyq47Ra/aobJIDBmxf
3XOxi/bWOvDqx2nZEqLX8Gic/r4B8Ll+3Ilfn1YxdITkkijhB87Xf1/+mIe1UdlmF8U8SP3Owh0D
mlD/OEugN36DWyg7UeRW7JvdakH9EeBgRwDIAMsck5diDRxhKC5NFX4uUXC0IKiQk4q9MQzNeQ+D
QLLu5+aSqrAMdkuQ7LgXi/3YnRpotHTjiGtRQTf6By4Y5JMp+osgX8U9Il0cBwbKn2RjWUdhPtXi
KZe3N2ELVcPoPC2BPbnDy0i2dnDxF6NaIP1hp3dw05EE3+nCxuwXSLFMtyoRe7WbMon5AsMxAVuI
F3rixNDak7VMYlZKvpLmTQDShBMquHJGTKqjm8RK+CMOkSBVhYusGMOdRlkPaHKxS6bLF71/3JH/
nMvLHTFFVZY1mpPFmP//3pFG0jMs4vL0gh3yjEUOLLLkPEartD4posuGA6uc0RIT0+5O+ehzJkkb
pdkodO6mO0+7rN2E+Tq4wTRzzC9mnOzU7EsxSAw8CfY2hvMvY7CJkRFB82/csPCNyJesc4Juz9q0
zWYUjlV/lgnTlsDYD1a/Osa6m5jbEW7vsKnHBqXRAdUcBEU0Nc+98lpEp6A9RO2pNR6SdwjVA2FA
+F8gtd9TkELpl0jIfh00mGUrsH/aEdU49ghuC/BxMjVJinZiwQXGQ/QYk6HLjFyHamVrEK6pm5yc
GFJ13YR77aupETU9WcmXpuxqC63R2tQ2sgBv7gJ8B1DIhEvSoXCvF9QGvBuMZvCgJ8vc9v5LeVSm
VQ0V5NxyOAX/2NxU5Q+PFCYD3D50nZb1q2j87ZEqVTMYos5KLuVLTuy8iTyeETW83mTTcGIsxk6c
oJXl9KfpS7hjal4worA1oLDEaXDentwYORwUNrQlVLQZJ7Ibn/KH8BrVdmBgIA+KbMvPHIwMVKyv
CLL5PeZ+mvmPxWgtTfDv+/SvtfjbR/lRH+RpbeWlGKYXQyHY9T6Q7rPpLic6Qd5jf53Px148Za3H
GJ/km2l1g8GIBoBPbSl7+uVY4TLfae2DxJNZYrL9EuxLsnIBaUHZCCT9lGiCPnswNmGXEFqGOKdA
evEudldEu0PqyeF6LFz1UyKE+r36sJhHhytD8ILMJ8osP0X3Y7/BfLpl4rmY40gM2qiwoRxshvph
4e3Kh27esSryetVc5sId9mLiS+M6trb4s6LWSJgb5152ViE/yC81qc3zfWUeoMuVyacwQCPsT73k
//0x/2VN+J8ri9HwctiAtOg/4IdciLmwQZ9comQ/FCdNXwvSUyJzEmQ+TWFTfoAU6fjbCv4E7tMa
BHa+qlhc6n4weXg8SDSR1LZoXgScMddy7t0WIBBq2pZnX2JAtDfCR+jZJK2yeQ84kSzVDDS16JOx
PxSTal4ct4yX2vQ1hjOyW1+y7xjvI1wEYDLg5TM57VG+ec0X6csw4xe4Xffn0pMvwA1ihqJl1Wbb
oN7IBPKaTsjoUrqXaTrr9NISc28+dto5JvqvhsyCldN6SuGlJxsSB43iq6yeytH9p2fNsib/c2XB
3Za9U5Il60fRLRRhdFPbIrmYEDNCiyhlMjZzjKOVeYR+hA7FYrholkfyY5h1yJuU8bNFPqyu3s5J
yodMyvgYwbODmf33uy7pf9wbfntzPx6ocWyIrLjVyQUEvJf2HbbuGCoYcNU38uTUHzQ8i6oIXo2+
E8fPeN4koXfbC1iHfcQYq6AzBml+C6tTxPKHu7DYyS3sAmbP+nm2ViLURTSlhJZjVS9zu9068GEZ
ECtEFWuRYxgyalxc1qZt9IKnLW1fxPaJ9QgeVXZ1hlwe9VsMPiBZK6HPdNHCml1fAfjrMGhWtQUv
gWQru2494gpCJt4aU4lVCL6Eo1i3yq2FfgHCCWthJAwaywrwv2rVl2TBILW0YekYdz3oBr9yr3sZ
Gi9+yCinKuAeN4IMezcMD1S3gA199USNWyxjQQiUK7CLwlzjsyygfMA3BvdVBEpXoB6WOaz77hWt
C2iAOO6C4BheGZy+UZmxlzIXYEUjahlB3klDRetBCVwCITj8lPqVCccQ4FhrI9aUJ7tUMOSgH/Dj
N+CXOdm3XcupQj41zKoOXhXSrJgOocP0XTgZ7b4N72/yP4yP/nyS/LZafrTo0iTr84gvzCX7hIvS
97Z8TpmyPAidI3/r+Nuj8QSuE6E/4HTtwGEGDLQEGOUIobaQhKpHKmfCSiOqs3PMyJ7LFX924Sp5
zx+VM21xeeMmUH6izIRd8XK7V67/WPMLYfs/jyRlNH6aogGfVwZV5uu/nYh9oSijIpnZhaoSU5aS
YOTJeTIJrKWqhjofuqJBc++1oSfGmyFhjum1BmUIdrp3wniXqJ5EE3DpQ/f20SEf53hkp+fxJu3e
WAk47qkeD42q+mrg4Shfm6siXZMDDlKmMC5ZyegbfVHDIsINDIgJTGOp4DGGcWO2IDZCnA5jh24N
ChHO4SohXNEqiz053yY6FIctnCEdbzHRM7AV6yFRUcS43c3VGLreYBR5Oj/H3ImmK4Bb537bQo73
xRzVwTbNNhU/x2K4vrLMtdFtbygKu6168/i2sfUMWN6mS7Y8r4vSl+AzmkqEygRn1w/67Cy6YBYv
5ZC1SlpCz9YUb123n811gX+b5inmOiJiVPAwmO5Gl0ezu3n8DWmBKLzzYvW/f9jpPuQoNXZ6lNXE
XUjrbuGeyS6nCh/WHCmSHQM+puimxkL7Mr/4P/TR5H9Av+HUALX69eXMWCUIAHcwvfSvaju2MB5d
09rnJU4vIN3rydoPj9o7aZZ4QvOLBBKjhR5nG5WH5XM2+NAS2aAgUMI0BCwPSK+lvBUWOiMURUNG
/+RpsHlLXxIcgjcmcIFtrb3RHnJ4qRqeythMejKCV/4d7zjz+Hv+wN/wVavy/sd0jCS2AyesfF4K
GiqsTv4hfFG+E3bj/34InDiq4WphqvJ1CJlQTeELwvLjDxBL+cOYLKTHAZfhivGrD4kQrh/hI7xs
PHr6FzTBpFqPcDFHe7C8PL4MQNBuiAkfAuzS4XIp2pohQUXeU36nfw2wYj/IRGwsZojurVpj8CK6
kOXgHPLap8USMfzSXWUVMIybcUXvt8ccRgmQvb7RoDpCvRw3JkYc1RmCX2M40x0/bxEWz6tmJFT4
qO2iF4sdQ18FsIHHhbBoEDJRkL3k8VYxS1fM5Y5CuBOg3g7MoxYqcPLB10ONCfIFSxyIifXVzBYl
+v/j6b6WE2mCLAA/ERF4c9t0N1ZIYhASuiH4pRHee55+v9LsbgTDIOiuLl9pTp4ssGB+3LJp9a/y
kRKUZy0xLOd1E63GlM0iG6fHfCu7bpZRBv490SEhsiS527TB1vKFxrnwJB4bC8t4834at7ZokQTZ
IysiumziXQmvYFo7NcsCyGe9i3g9XAzbBvz8+gCpJNo0Klc7d3GLLsAxIIJv28hyTK7fxHjn9Wsz
f4tzJ0EPMeLZwqorbc0l15tW0sulXlu9rQuiouVnTVfnRKL5XfbPVE7bXPOSx5mBXSloTjdsBJeP
OWVbdDaehFyrauEhvEDFuU0yxe5lTzvqrvedh8V7fHouSFQiw/2ksK6D/IvuB6+eQnrlbyJr9kzl
5etXfptLrwtEqpKJTrf927JUz85ei9WMFFY3ApsA9bs58I/hvsoffJo1btVDsskdhoXj67T4KnpI
pW8Cw//eiyt2hgXTmZzudTyu+/7j+LqdXYRFz/5b1gRhC7k1DXfXD/QK6jgvvNaO1dY6J/7+Vj/A
LK7fVa2x7iPxue1G2maRidbGc5XFt0nbo3mvFhPiO3To7PB6kFU7V8rV95K/zG+AnPxW82hzFqnZ
qRW7oLYz3AQrMnU6foBOdfeZP9Xi4HZs8I6dKk10a2dCAwhzqVMGEnuejVuklFXp7/jyHyxkbd4f
bxuXYwyueS8M8qbS9AK+9pgmlN1SWjm1a+WfstCPaQYY6d6B3119j3/uEyQCYn2Y3fRFVtrn0b6X
S23wUQUfq0hg77lUHveIlhH999+txZvWElQ3rEXQMgnsuN9wIUR2xkQWIp/hwFqEkcapW1PCLc6y
7Nc+wI6jR5yJssopKZE7qfcJ6NjOu+nfbeFBZAR/BTLY8P+xx9/98t8nX4lHYYmYfVcgPYvFEUk0
b1got4fy92Lzafdmp6FmlRtlpB+1t5zNYj3uORayInhOtKQs5TEz7dAeTwCmmUozl4ePPJSGZfBH
LEvrRyFZzl9Rxd1RGUxfZ2LHjskdhDgvx/WlM912imwqmBLvSdXBtwWdecYFQq/IgRBXW9lKp3DB
z/yaPTIeLGnb1A1Btt2D+Jc7cw9KgHCE5W/XXv7QuwplOrbwi0At774Fied/MiiCGdZntpdIqFDH
jlEdPsJBe4DPDCbT86tD49Ja9qpCdNvFn/Mceh+XoHbOOfesY85NGe1nCTvS4htFyHqaTuHfTIO5
x0w7p64h+XFZ/pGItTcBCEKsci51i1P1Ls2C/BWX4NTAojzZ9sfr+Nzb97liUO9ibeclXNdxkzC9
lskMPXPHIhy3r0N22wWg8DxhAC7VGgzeCsQCM5U6ekQmNOuZ/gC2YiZB7snTur7tl7pM4Ca5ztoP
C1/r3m6wmVuWt8HaMQsZWUXSkIYZwQhuxpjSU5S+p9bS+74nLuNl2Zv31/3sUHQJy7GP4/a2v+3v
BrWPAqm9fx/euRBQn/Zn30qsfewG18l5suzfurELdgOsIP28Sw4+6cXzZPOCe+hl9xIYmTEsp8IQ
4nvgPDZdhcamhTSLnDibyAMf51Lqs1neGf6r5O+a6GUTW7O7NpnnXHpoiSTriSNubXvrHoLcrlyP
Ldp3+uhu+/PmtFlJK+nmRVfvBruBCTobkUvuE6jq79Xo9JKdSKwxG1WxgoGLrlPvpsp9svg+/Q5t
gRpD6Off4/SAhP+m1xhxfDkGk28KSTPE9Orl1Po3FQy631xJvvEzC7wppNDZKKuvZqNT6/l5b62f
BtUfzpfxtR66zFPO5VBugUYwdJ+/zAjFsHT57rqSvjB8KQPmEtcKzCAoVT5KS4+0hGAAD58R57SQ
POYRaZHK+UYTFBEuRY8MoSK0+rcUX/rsmszH+Ic94eM+DGTaq5db9zBY9g+DbW/alHjZ591gOtWX
mQ/NwPoNJcLFonIj/aCA1bdqerxfVSePB1eXfJd/Vt9hWYD/Gzm+xGlH9y23DfNUB3mdV01lucVL
A8KL/veAeHdh9UcD5QIcZmahAKZZ02Pa3PfCFpkdrlR481KLTNzVd9bcObQ8njXtRVPsrkM9pLTs
cDcY/2Q+rhNleMx1os33cmgASXf1rV0u9JtrV1+XAZl0FeDEtVatOMwJwebtkyw22mZ62c2fW3fe
DCti9r3sV9tVVODbECYl6Xu1nGQK+xYOzNa6r9BDKxxzhdLf3KEUVmr5p7g2fLlmtpyFiIipqvdp
khcgmp86CQHH83GJ7iZMlgb8Usg8Y76SWrc4yTyff9ZWzOEb+cf3uXedWIWOFY6gUOdB9fXUujZO
rUM38yf3oQKDzeg+0RdnpwkuC0qhJTDvV57v7U1rMzj3dK7ZwFdpLZZ+fWUVWE8+jW8R+DAm+33w
GB/ltqyfHunMBrNN1pvAGrJZp/nss77jVlocueXjBxVBLz/4/sPisImanFeq3gwGJzhGtf3CWXds
oVJXa3V3r3eivd3LciGbIBuyL9p5bJPWqOszmafNC4HpXsVxlSKHomHqdo0t/+SH9wlmEcpH2JHt
SPNQpCrwcoXhrn2tJ6uBr9SEAiQuY9u391P+rz1J6uqlKNMpN+46dfatRifhHfkAmTE7gvGa8aIa
WyrHvpCijL1seoyoa7Nv2oupEa5CGw2JA7qNpaRWL5hKMp2JgjF3XpSV+Xhke3b/LVqcWl0N7fW3
PP6O2ICZzaF9s3jepB1ZpMXh7nsl7awgvbT8s59cH4npuCryT8ThAC+YS2eQit/nZiciTYpDVtnk
+JN5Vs11H7m9l+oYIGX4fLwBUIbKmmg8girhS4veWLjMn+4rsSHcHUHVn903+UjNculx6AeLJzgY
X/KTR+vwJ/Ne5VuKqXnLfu6j3BZ60l4mRAe4npENwllTiY8qHdzfmwHhs49Mr1lFNQGfFFcdvLyD
j7p3Q3gkDPBx1xoC0Kmzi+9Dt/BV+7Oxb/+X66qk08Bl7Iu5GaUyUlUn3vT3feP6i9yPgcNfQ6rZ
lrNFfVX2JFbcQbRt6NHQayYYPqb1pzmBRlOTzS4XKE2H6PpjNa7q5fTwTOTPJnqGSJD92WyOMgo+
/+suNcw6w+mgoCUoc34N4/0p0E+P2fKj2hg3aDxIOtvSB1Tc6WH/KqqW+0I76MuGbLDbRewjlNrJ
fG7CRLNBxa52ern2cGweYpnQ22sGsI/HMV5uQn4qU8LSN/G3rFU2MiLLXDjP7DuPsdWqFooxvHQv
reLExNOq/f7FSHu0CmSHnmRCb3vHodjXT8pVQ5fuXthijk5w7ANdLDjyiBCQCZVgOAiBwPT6p+ft
58qM7p6+dt1qexOLs6p0uNF9bt2YwXqbgZnsMVaVHtVI/WQmLyRbrO/sS2HTfdRroIEkD/gIi14A
g2sA6e1/N5PZVpUWP4uv5cbVdo2Ho6V/ASbg9mqkWK27D88TB4uWiS8797LD0MCb2DReiFX8KRF5
Pd+X27lRbaRm2sjmtPkWmmVxq45ND62Bh01+NznMfWOJRr9uZrR5eRCTAAW3NpNNy9WLjtZxHqAn
zN9HPjoODRAf1m6wbK6bIoovkc60KYiwPteJx2kJ0a4ZgFa7v+xD3t1tcP+3D6iAbZUoQCRTL2Uv
vo8TZTymnQ0ltGOejSU1ZwThbsXjL3YrNxi31UB9ztmm2uWHPLc20RXbjSVbq6uuI9LWU6x0Zquu
h4VOnoXN+N+Q+yxH4qB4iKphk3QXSZ6W4LDdhx3Be1BAHvV9vzgRX5veOrt0CkzXXg8dOJsW8exS
z567/5ab0WVq2iBUHRCMlz2bHxGpnNhbaXOLbw5XXE61D1v25d5RPsuqd1vEvXf5c1Fa5nk5Wbyo
tMkzGzkxe7DGafX1kVY+BDP0dCg+Jqtw3LY179uiBF7MlE3rnJQ/zz/74eJFm2ywPHxmE4OiTia1
h/48hm3Oh+KqbYNwmfFda3GtrocI+wiNPg6D4ySbIJciQT+6Bs9gDU8kkD+H7upFn+8GQPLfGm2J
ulNxVSqAkDRRd/eOBaE9/77//3fHhM9P+vJTx7rQ+LqKzBckPwn16GeOila5UaS4ZhMczKlxsjup
47q/CSv038ZvjSlFYSadBa3+zmF/KlMVfPByccUI/16m7b632tzuRoPkesLAi4QUIIQv8x52uHIb
1yPJ2wUuM9wus7lTbP25g0c8rAPzV5VAVgaOO0R6aGh4whHKk7yvGy0DbzWH4Q+xa7FlODl8q5We
N4XJeffhnrQs9rizbRe6FFwAsk0y789OLTdqLcEqdbPiNMBX41W7/LOD1flNzeL9f7eEif3M2LiO
IEg4XfdzmWe3mFKuoCY56jyYCPvP3GkIzQMr1Nb3r8azM0Yioh3FoT1+gsZsWEDo/3JW6qA6uQ3o
+SRSD8l8AL47o+r2sj55f+jY06UWimcbQUuNoCpQS2V+fdEe4Km5U0Issae9/25RJRjCe7jPOISN
b922LDU1DJqO/90TNcAsseUfTk2f/aTM5Trwqf3rjn1v8W0vNkvLw8vzvi5qJS7G4BlE27Ut72Pa
Yx6WmsHhb27+9qKiDY0J4Ehj5ykGsc6P1pzfw7L7Fbzpmb/9o4tsMX5RCyZjUy/M5K2zXNXNtPDL
GVtImFG3rmg7GpjZ5LYgoxCWfgWpINfz5K+ghzVI9YtL9BPRRRzP71J3s6YbFENrx1Yz3+fObZU6
P34nkNn8e6X9jNjIFGQyZL7IUDrLtUpVL9+5wyO9+/zve/tO9Wca+s8jPNccKcne8ys5qv3ttw46
0XVmtq4hIpIZrRYzRyeYuO4l3me4CGeSBIWlNVCf5J5Ouabbmxd3qwmnYLeIzzVMNJsPk4Ij6xKT
wghqekgFNYkA56n/ukXdfWlPIiHsLg0koC67ryl6v4JmOEcXIVDXqe02v6nRwkZxjE3MoJl0ALGn
QU7Rb8cJ1j6n+u/eTOIMq43520LTu6uXcoOJwHzYtYhZauDBKhGUdecWGYhAMzEDN9/lIasotxkF
7MWhkqnhxQqGBuPpFdYgBrXfM8+I2K3mnUrz0rItLYEaxpEpXx7OPi6t8s+657Q0ye1PJgujAOFK
/96ZMybXngtvrewT6tt2Rq7i9hw7EP496I+jFDTnj4ycC6D3ZWF2ae7rICsUH0LYf4UknxJyTbVN
ArdBkATC1kkMdK7VWrNpz0Df1+3scCwW9BAWlR9pFMZQB91apU5Olp9CsAEgcC2JjUjtt0EMKbQB
Tq6Tk/wC//uRPkGecB4wjhhU3aTf73mJFYKCt1p1z78D4xSxHyolaEDntjryoGhU7cN8KSz650np
g1K8ShcvpuoSzDX44kRtJ4tpJ59JeDP1oCeFuuRa94nesrr+abUkFoL1ql1KrZDFS/nH01YHwVgH
Gny8NuMq91oQadizFlAo5tEp87xhAVDR8U+uFBB7h9/9sJDtGYF5rpVftrRls/4EXTJ/LIrqD00B
Xe48GJPuMNJW5/IiGiXbq+aeuEykdK5nBGPr5uzx6zwJf19Z3aad9ZV6Hv7hn9PPessf5sI4SA+5
WmO8/y7PnuYqelj0q1eMt0HVfNPds1U2HLaVEjzcuZvbPR8GVk8mM3GjOXzp0tQyu+cQYorvV0uY
WMzf7O1Nk/DsfuZqYT7/SpwycOOxeKqMMdkFAKLN3ihepWb9NcE4nGu0m1/xa7tt3C4AUGkx3yhM
/wNYPEhmcsFqTSRo2xXzQpQ1Zg7r0agQsFEIci8F/qoggvCClVKDaJXMIKGHl+978hxckwUEr1Gh
e/o+DaSM6KGKJfxdYptD5QsAfsOmdGuJH4r2T7cYLecTP/VilhxW6WrakHlkEGyXb9m3+9uZMfQT
o8jTpjNODz+5Rv5F8q167WfRu/1kv26HdBa0VCSX9SUeIH6V0bQY30ch2ziCaWm0pcKLlohEnnhB
FiJrvk5/2ILQOZzj69/Vn8uuvRI6uGwwiS9ECzxnsaFUg+MK9f7JByDzU4Bd4XvCTxHcTafAxgFl
UPx7D1+hWOBpuvDPoKTBpBC4E7jOZh/BJfQZsg4zGvM+iraoJX6o/kUUgSMEcci1QOrV6+tmlrf9
VV77zLEZNFp+yUDhGzvCKWwOMTmruJrF3W3jx38IQNZZOKJp9ALEOToOsIPJSCZplhYcJQvTzvMn
B09pkXINFSe375KW7OqnF1PiPqRVzR0A7eKEvbMJxdNexOWXefsvut94XnfUdiwF5+ciXcuKZUWR
zI3roZXuWrPBmRceZ1S87g2+2M+iQmw9VlIY3mb1xWh8empj08SIEq9G0l/EIlyfFNqspUsbzlzq
Lgdi1zqpQzmEpoCalZybA06swjg996+Pt5CNjimuHJecYYX4gK9mAGF77DOoc/1wscEfZP9UTk0Q
txLmFPDRXUsozq4QV4c7ZCCc41MQlwYx8joptvE+DXOt3Ahb/OzpFAe9uBDnoq1U5NpwfQosbnE+
eWZVbEgSxj+wJNw49L5ZSpub+CD31/l1k+Y6t//mf7liqq19I9dZSJvGLMh7UC81oDsimLoccapu
yCKB251lG19SlKONMmCncrE/Z9uOx8Gxt0rnyDfkIIMKl+R7dGh+9bYp9ft53z0TodLpqNgV13pv
4h3O1C9v4hy789FtuCF6DOYylTj2f2b35P6cDwszzX5HMBzpcnCcIX6Ahz/8nO5IP0NA0W6cwOaV
ngqrWNDzcTTvrlERCAnk5xmWnjLDWrG9/ai9YfecgTwWosU2LmxRKiTTRXweLZwQx+givkhaejbx
ez3f2i3qV6jLwXxr04oyf8c65x7XqPW2BGxjEpIIbRca21teI6yWIu7vIxnQZu+Fe+w1vzVkOymi
jVy3tlLOXURhh1zj1cFi/nyFky93OZsXjZpYQPAeHg+a9qa/Lkj1B921e8SSC0CZnLjFcvWT5Xok
ktVPv58z2NlBQM49XYs6b3oWSFivIogWFbs363e5+iFXBzTLL+LxJnx2h1itgF1ZUKzRtiTr33zo
4CuVauo5tXG4bPlXKZltXL0ks1qKpfeGnUdY0rUefp+n1Uq3fEnK8sctz5jx4/nf2/siI190PMMB
uSCb2mmU7C+pOR+5EEO3RS0jmHMreATGmScaU0n47BvVD7+OWVuiRTVMFHe5xQXHbV3Bvp9PGaew
Noj3DfFlmqAqrlmEAD3201+kskn5e6OgMxOUgrPGJuslGix8H95xe6vPptKWQG+FvqMYtYBLpssY
mOaIjESC91xw7C8/d0jFluE7VwphW0KhqC1c+ZZBLjzI55LcgmO5IfkRwo7qy30pRjmGJFJJbnGx
e+/aiA9MKPUeDxdls157uAa7cvMsLDZXx6zvdS/XLxalVmASydT33sXl7pPzm6MCtw0csAhl5AdI
ET6r1eShy5k0eAJgtVFP4Un5xSLY0hFWFZcNKADUYr7EIOQaBcgciAUjY5P9DyABaxASH4fAYQad
7h5XLE5YNpCnAyVwqNa0Ar3JUoxzXV+ZFgZ5/nTqPB+s9Flr2z4V4koHpc+M8+W3IYViUzDAOPfh
0ZddrHSFqL4P/97ht1yMiGlpg+S6+aWVyqMgvQaUwuyQwDX4U0dVweHxu/x3fVMxrfKuFDxpN2wI
O4HYsRK3r9fPKtMU9+UT0Fjunelwj8EpLnT5eNJxy5dGfd5GzFT8u/uz+pMbh2m5fZsmJzgCx+Hb
9W2R/s2m3PgpVtqXS3P/d/26QD/UfHQe/22esRYt/pz/Grgy73AmcHrNHw1IsLUN/9igG6z+wH6c
Py9/Kv+heHOWglpgsALXABbL/Aft/I3OrPQ++yi8I8Rksde4PZIvMZrfUpBGq/T89/GOWlhOTGDy
CIfsU+UdmZX4zXbgwzvuI+kzYcc7FO73WgUDUDiNMEzgDfk+tOjRf25cGRKSpIvn9RO0Rzx7nn+a
kYaIDLxNSrxjwsuTcn2wiiHnolv6aGnFJp1hJImqxA6ZGA/POcdquvm+NkDCLvtkk27qbJXR6XmX
ickUUl8nL5zc0WYwqLLWgizkED4lTnukUTCw2Nn0EIkBRRkQyHIVkwz8pL3weLXOvHl+NclQf8Gb
kKyyb+t2S/t0cx57xdO5IT6hfXw1gqN9G0jsmVvjPGsxbs0+jg2mmzLARXo6Nm6Z+DprAXwgPZve
W/lbE5nZtNhZzgV/YUIOXG4kGbGr+XkbK5PLdsgD4FbQpWPxgp69xCYGMIuJ5x1A6HYVTh+gMpi+
/Iqjc3R4uc+b4D+439B4+ZJU46Eo0LQZDPH6Ob+HWqCROs26fCZb+BOR887oMde61KcNA+2wB0oC
XKzgbFs1IAuKJJrRbtVHwMXilF+/PPL1CgriRwNihQAwu6VL2RW3yU5uSsj8D19L5yDeRgxCtvQK
hKJpARpD1qo0ZqWAccrPWmqLBos4c+0fD/XrPj2VW34sTp/X23cAmy22XUcnh5EMptcGKqrbN3P0
YQTqcv/01Ms5KRbb5evzrdS9HRAVwyWG0ERaZnki1Qfy/630CZsgtxR5sGfds7lMOLFQfHlIjhIC
B5qr5Mxv0kfjtdukh+3rNP/8X9E3xfblm6Rt3Y6UU53TfqPFx+XRcd9xC+4SyThfaTb3rxnWVUi+
bHqV5Tico9RcbNOxFvPs6xQd4GbMQainqlN5BhoYwzjn8xJ3EC0TCGDoGo9gSsfxRQDVOEAFy8t1
MdkecdZdnazBRfQs1vGUkq72TcAa6AML67uGwHzeSNGF1/MTrh2D+Lf8aARx8aXWuX3Djym51hH6
lD6D001KMgmesRJGD6zNQaVgclIZFs4S8BzEtmw+cXkS8GrnhJG71DVTmDMBGwEOsozxhUZoJpjr
8PCy/5Ue0ZIZwtv3f9cwORiwTIFF4QU7t0HTqgo2m3MiQQnPi/tY0iRMywZsmy3aeCFUqw6LEwTo
ib8gkm5l6Cdz0jid+9W/1WoHfVe5TKLz//2UKhNujsqdr7HXhNk0JwELDyNMgp0yCE4WaBfmDrxo
sxc2E+7bbpPTPK6W+bQwI9X1D0NNsNMeG9ceTU0pKvXrfNj3lafFxTeC7e23mP84mXbREVfaYHZu
UT2gL6T/CR4N7shSqVv+azHt8y1faBhpWu2mKXtYdHpRis9AYTDF+36pi/ZtQ/c/tZhz+26bA7zk
3u+fuq44wTBH9zMW1uXmLAWQBBih/kfWgUrwZpozt9b9s9TFhnb7vnzznVLZTUAwX/zhXev62Fcp
t42H/EA7DjxzmENoclp3Wa2oRuc+wdwErq1TKqmu1gFgySR468Rmln2afZWHrOlhDo8Yl7bJtv1x
sKT4ok6tY6Gx5G9k8uIrZRCsxvyR1pMFgsLoO6zaMkv1M61VkTYQvpLbrGONYvxP9g4jzQqlM+eY
DkMlGVD7R0B3spCuYqNx/7RdlZmHVvGtFRTeI6YTHK1hgL3fpfAKbobh8RVSUaNtHaJxjOG5D96m
T2ww5nGtAwFZe7f9gBPakBye1b9qRYf0kFzX7Fx90XZtxG+5ARJJ4MpXhzndcflKrCHsHMDcZPtE
d4Q2XS+nq+ftEyReXHiqvdWe8l/3tCQ7krxPcjWfQFQKya2/IcLjQCPO7pB110+1GMh/RgT9cT73
SkAQFHXRy3ZBCdAq5LOQRfCybmXtPnHgoxBmdW1sNyhs4k2FCaS+6mQMnbDVj7ms46YH78qHpfxa
m1zaNWDQfXz/qnyWXot5Ue4MMvXjAeFJlP8QSV6gRIgIurMwcyHyxsmKhOIuROuOLflV/XgG6ot3
P0JgBHMLQ2+hGhqgqlv0skdo3XpFtp9iUtvhLEQ15lH5rzlD2/OCbzwXz5CxV0khUbDa/Ia151wP
Nf2VPTTnjPzTpHsYv0sXs57FWQa9Q+pxnh4yjVw7iKvupgbr1jW+fpSrjZXQhVq0+xHVKjh+sWms
72nms/pHWNmmijsnnnJuH9IbwgLikBQyB2TaJn34Xl9ciziDzB05ksLF2arcK8lYenGx9vdndovK
uiFWOS9rwnOpsRegv05UTCoiOSxy6+T0UxnboZPK+EUYvwLvVSlNQnStwDVxGJ5yFO+pm7gthnsg
+kziTg+Rn2N3xaZerxXx+6duyteYgtgbZC9riEjECZC7SigX3+Utgdq60vhwHDGEAVCkelnIzW4d
L2SBqbDoERNQ38T7MKS+qEiZOUvOnL3ca0e8MInytvl4XkruTDi001JSw3V3TC7r+B6spupqsdEd
nrazZAOwLA9BAIu9YiZY/f554a1B8CYtTTA4h7A9L5fdmEuv8erxjJJAjfx5FSpzjX2ZOSD8is0v
VHFhOrEBogGSwmTTkI/SN25XyT0khfBevg+Q/nuiM1yptwQg6IlyLcoXCS6mKpoDwb9xxkBWZYOK
XrbTxuqYKmWMj2oboTeT3tLDrttnxSlUJaScKX5Jk6Ef/lXYHSi41dOFmXtynTZOelEeoSu8q5x5
vzVHM3eIF2x6r48fl+42jdAerBFH3Hm8vK0x80NoT3hVOQUN0CF2z9G+XEpmeMFmMtXGEm17UYg9
YMrrxWuH3uFc14ADH5lmsPKLf0c2yC3AVFgYuRLXuF/96bOLx3y52AdmgdTBU9byn5/7aqJkw3Ps
XjPt3aq9PUrvV3I2f1ykV8GEV61nTbZvRAt3HoFsC2/dANeI1bqVcku/OzrB3n8Kq3YBAw5sBl98
KRWSgbfs8Eu5JiBWfHg+Vbm737PN+XdV/c1xP5BZlq0p1iLBRptHsmEetbhX6ZaRdH9sXWuN0+Sx
7dQOti7a3SzZwquiYZ+e25XruX7g1tH9mfa03A/zdPyE7ehSIio1TtkWC8lu3Ctc31bjXk7OT1gV
YADrHQ34vH/NSgkFZ9gzl712HBWH18vu5ZxpG8xS5R6fCoNjd3t/10e+FNt7nDbC+BWTGWa8j22h
i+p9Xxga8n0+NppIGX0+bMKMGuP1kTTVKskt3zfHNMvQt+1Ml28KvBf/vo9G9YRDo97ovSH8jF6Q
z0RJbxfJDf62bbV7t2TWPEzwFyaNUe8aj2SXifbde4ol5BKV2pNa4yZFPLlOGdZO79gFgGqPeqNj
d9+6Je89ZW2i0Qg7ebQcZBqr3uj9HteZQbusH43J+wZHz3aAJOtFyGZSjq5xvddNFj2WyWT8nKsX
Pzg0ogk+wPqIQTHudlVwobTNpNR+1LtV1T12S+1aYz6g9yp11XM2RRM2OffsW7vo/ZG8oyBj7H/Z
t/Bwp4SDdDQyz+PMK7rSqD0W3kfrjqu6YBf12o3eqB7VG/7vTt415r2NZjWictbfR93qFwr3uuxR
kYmdtBuedUsslmQXtRvtXTRy46jXi3oT+dX99IZoIGocokV07h445aJEiSgv4nH0fu5W3MEi3T93
C/W3R9KbXH3YRW/dN0slqrUtyPaseY9Dk7Px5B1RiX5SasLaEfk5V28voq6HZONeu6ft6kGEiv/0
8D/V241cvf5uPLuTJJr06gpu9xbRS3sdt5O393HkhltyiEaLKDrVu5dGIx9N6u3RW69X1E+5ek+h
yq/3Dm7veTegb9VoP4B/A8IXNc9x91NN4SWirkJC/OO1ZfOP8BX224w4KibBfDM7qDekZovYXeuk
j2i0/uq9dU/1pNfW1+gLJStEnHoTx5JrruQ3QXYoq59Y26XsidTmTLwtNSUxyyNAY6CJtue0Vk4q
t5fbqVGs9tbj90O+W84+PRZvVWdeoVs7NEuVN+wKuX0LE9xjO5iBaRT6pdw7nq7VMq2WXsen4bH4
dMm/H0vtxfZtnZsUlv/NTiHH/D73tsATsgM6qFAdjuefR83mbh7tLrw96M+/SpkpQom306JTlNQA
zOokTL2Vz52izXZS2OAMoyLuawzBZOArtyD1ZF4kqB1uqI4rUUjd9YXhh/UcK9+gyiJZYsKXs8cu
8I4woea38eqpsOB8KGaEcdztVBV5k9CD84MUawSQHeTpAaqVtVP6jPyuLF8Sjp4lm1X5JS+YZXWs
2Jw6BRT5t79T7MnX5XP2kp6xHqHa2E1KWfl+X+7j0fJ5u36dzdpv4lbdnv0PueziRlCLyjmSYR3R
IE7FomxibIHByo+uop6tpX4Kf5IVmbvY7J79fpg1MRru0EIyMHBSvyl8F7tACfNMHaHsjZWOmMoC
ZDoxHJK9WUIktLe28X7doke5XmRgZe4ax4HADfk40ypWAIyjf/k4Mab/wUerbz2jyIpZlIUqkEpg
w9tMGfNCnQ/MjcyH1UAAhmGwCuFVS9UEyeyy3JjumuslYrC4/IjH+AqPdTwI4Xo2cAHTVQJUffEp
e4/n+E5/nKYtlQqPYs+pJh6lYDSUWqDUQ0iXLqa6Pn+WNGgbSADmthUpgtntltJusLcl+axkxnE2
V7+Tu6XNWyZlmQXQiL6f1X0q50Cyx9z+xw3u12XrfVtYXUGqoffV54nTiJfKbiBNEdcATjRdnqlr
+paZZ9sSwKeGmDeA9rKBgUOfqpGyl+mJeP+0ejq/Y8FVUJHRlFlRqLdXrm6Uda+bdLVn6P/xJdW8
paAc9GnoxJiNy3VTQvv3+BJNCVamYJFAyKrNx6bELVPJBmy+ymIsRL8+DqSW2rkTiKXBmArdFoj3
uDIEW4bxk//F97rQxY9zKNf3JpFyi8DhLFZY/kwIHcNHcZIUsX5jfBU+dqx7sM/6OvQvihGGpnGM
SLKKABoQcIfBEFQgdL1paKBMlLAwpy1/6hYvrLN/ClIfMNozkUutxb9mMq56FWMlBEwABx6tK8b/
eolpWriYWa3Sy3j2y0aIN6CC+/zRFQReQ0uI3BPPPtMV/L117naJLsdIHuRbIFhHtV264/bBlT+W
PyyZM9ed3lEd4xRAcLyhHFWfbtfnyq15PTYE+q2bWE/vbMTzBLdx+5RvjY3+PBFlelk83ZXMpHhK
kbJtaE3IfWe9U8Uc6OXHjRzL1Dp98M4zskxOpxRp6xXDhjACvjRqJpMP40SuucTaCFDPqSK+Ce4I
uGCEwOj8bQOuVOM5006WKzjeQb+BzKP0FrVH8eT0osWupHOLF8GcYuPgMADEDSRx63lSBRc9hrDY
qcge5AvhKgzeZdjIdbpatWz81VKCSHtOUGFSI0Q6a2shGVNNyAQdB1BGqaMlOBUslbJgK8AqX8ac
7AwFlGkwRa7ES11AOCPTQ1p4oLB011ebe7eyEnFblxPOZZdto4wbZXTcRWuxqw4jNq7R9htDdwj5
ZW+fdSvl3o3Z+lPQbSvTzfbPFS6fKDOf9aiVJMA5LnABAwBYH6Xyx2zygJMEpw/yAKnz2F2RS26T
EmRxOV1sG6dyml9jrXbPjCEoAAfQ9+Ds68zhbYa7UzpmShM2WQa3/+UX57KvdgrD4il5TC63WLBM
lFm29Bwio/lYEHFoT6Ec1X4e2Wce/xC6EKOk00tFCmoz22HPbefaJI2FO/wmQovTna50fK2JE9mP
3GBoaj9HzncWC/hrUtsxvZUjiWs7tBIS7Wl4Gxbz0YqjftWcsS+4tsronkiQdQNBgoUZPYZV6iG0
NzUg21T2odAuU1TruCQ2fQ28dpPqR62dR+1LaiG8X8o2LTIHsncgrGm04dwR7oJiDTqovRlSA3MH
a4aQKTkRnW4KxPxIaBsE+zKCFYZPfvZHIJ+Xp45GULi9df2wloIVBSZwLQ0BUwDsE5WMjAoUKI6H
k5muzCLzqyzs1KIkCUdKVfCT6xWqaC/cM8bp3+tW6WQytLD4wD1LkWOWg5uEVQTNlQIAop3WA5NF
HCEKItxmUABu+xAHrbOLgRHaFaHK2kQZMTuRKnomcgnP95vEi56vXxbV+AA9BjQSLb+vA6phXIhy
Q4RNCG9W8WKymexh/BlSS4lixJ5rlUZWf7tEMQ+oXuiSoPaFl7RO49rbEZgOVQOFVW8F3S/8VCx0
aWsqrcsygrcHdB1dt5vMIZhwwdB/Kh2/Zend6nxKrvRCNHxGRuT8r3qlG3SnR5oRlKWFLYMGD1kD
tOMC+qYO0/1AWLN4NPv9WRFaTqN0qS7R7NLuJSeKbJVmYM8FKOfDDZkruyJcd0/w+wVfj7uwYgkr
ACbXK7RxmXupuKC9UOLiqn//9K4JHqlmcg3UV/U/21hXwrMMSz9ar90WXoFhgZGORQaeU8gDI072
2TBg19edekWbQ7YCCHwd9tttOtXFfvJQXUNn9FmBh98Rdq9B1xyr42Fp3BbJCfDpp/pR/cBRDftr
ezqEOt+SLWwbQ8g6qL+7bHMP3XQNGrCS1Gv8tbFeO7e3OQGZlfBrM8TZx/M+HTCH0IKo37+Xa+Sm
LwUAt1H1c9fdsSuwv8C0MWjWx/U/wHkA+Jkn1/lwL/f1+hJ6S5xJDorcEEckRqIkbnZRGxK2SCHI
lf5cXaXmiMYuzn29TWV8FOYdBpKdhmEBzbbG4yeE47ZB9ggWDtsem8cJNRmAHq6GU9CCEDn+U++t
3VBK5om6StV3pbVNI/XlZdO47V6ot67Z0cd/zQ2ekjMP1A6A1Ga5D/Rj8Nw/28GRfolANZhpWH8W
KsKdwNAjnwZkAo6SL6YLDxbGw9yWMLSxthxO3eyHBzAWXYUm2a5YZWlaoEzAkuoNQJmRQ6fOhKKR
J8BKiglfyRUdILgUk1Uw4Chv1tuzPZfSrA7KSdSc0O7z8g4DBB7/h6bzalJVC6LwL6IKEUVeyUHE
iOHFMqKYyfrr77fn1K07NXfOBIXNDt1rrV4t7ojvN6jmqQIAGECMRmpPQybF4uP5h7YgoiAtH6g2
L48BDJunZoFelWfgwQypn0Z2iCd3QES1fAiz4I+HTwvm2ZKvem2CBMvdzrqu7Pe7Rnf6c1P/mQAg
8SykH26uwMcCqQLW4hSi2xurgjXDKiJVaQb+WnYURwruNlSW+TV7ulBIYe6BSQdaqC+TS8Pbimoy
W9Z4po6GTYIEzWnKnHGTR3LcYRHMvR648MuUR8Oy5CE+dJfRZwgFLIe4DIwRzJUEiToatO25wcCD
N/FPPjNEXDDjJgMd5MKKTv95fB4KoILBZ05Q8AqcI0bQBjS7M3UubE8OYFX/wENQKRiMaqEz4c9e
c85fGjp/xWEBkAeux6PgA+gWSC6nlzU6RaYSSF/uANvd3+Pi8YfG9V6jQbrjcWi3YCA5eH/wwWX/
w0YATbgXPfj46urrMEueU8JfSx/znj6490SP6GHSn2UM2d9t0JsERAVcqqJsGK8SAbllaOEoEOgJ
lI4bB+XkgoADAWyBM8XVMLdznyV6aDBiGlZ3p6/aSvGHCOYO9wMiO0BQVlKV3FjaQwCVFxArZh73
R1kMY5HTg9S79xzGgDcQC+IrPrjv5g9KQ9ymu6xT8EumNt/mkngxRoo/BW3kn/8ujH+yMHlkQE88
Dd4BiJBX4pIoj+bZ8UAACvk+y5NGmzxWphZb1w9tMUjnGZzsR11qYTNJwFsZWgBZ3hD0lntiPMQ6
YJpoHpfDUKXzf9/jKYOdcn18/nC5f2PHL7IAxWy+z9S/v+imERfNN5knjANf8Du8AsMCCP2hN2jM
kLQdtz6LjRIs7Q9nBgjOKVmqXEB5cHsmBnfJS3DrvCWTRNE8WfOAqTGKAcO7VTjAWKxRJpoApbfA
pj5vQKsUZhGQNfA1ryBw79QFHQcRVw5cWJn5+LmB2mZEm+ItCDeJn5jyK2F/2+Ho9Hh5Xga8nRlA
av7RvCdluWi9fj6vmoIPgpvi3aV5NCCBCcg7LlexLYIMwVfXzNCLsafkXi2SXo9GzPdyyucni03z
YBCgM1qmXQKNUa1ohsHLbWc3v7Zzm4TZvp8vu5zT8TcukD9i7gg6o1OQzP6M7QEmaNZdn3WBzi40
5IItEYA+javrLY01HOgOegeU4tt846JZV0iWr/nBK/rv4wVCAtJNoSRdTXAWLoJCcra88Z0k0alK
98ZeCLfy8JmGdKSY0R1zJ0E0mt2A0DShpUqGypqTmCIUonhEpKivwYWRNpMIAPkhmFdEJHubwxSI
KYwDCWnBmGCBXyWgA7RmpUF10NCchwnRQ9+7lzEoA3ZIPvC3ET1w2L6Yx3ywUeIQyjoHUeWXniQy
4C2kAAlzkHOKI4lD7d+H2PNgh0U0bwBtizfklXkHPjMnoJUOvCvECJEa+yJchAjwiY/5eFQBpy73
wgdf8IIiRmlDXocQjrsDtpavxPE68cbVqknF8POsCfIN3of3LBgMlNaKe5VV7hkBCwI8h02eXrQi
MvziNvXX4Z3vUAgHCMR+oAQg750zm1CZsIHx28/unK1Zy3wunS/4zLGouT0SFzS14GvkYjwkqFx2
OSBzgmZCJyxVe+IzRAfTmq9Bm6GfLoS5FzF+b8wbiaoIi75ETKxQVvaxe+YrIig+ANV75x7Gw4gd
DcL/mv7NAPTGT/akN91Q/Ya6SdppwXPlIkonlKfHUr3jTxk7wlOG5jm6V8Pe+U178vP1yE/4+/Jn
85l34+ecAoT4TI8Ptm4E3lj2UQvD4MDx942MxuAW78yj5RL4RcJnvuAzmSUv9rwddaSAI9ibGTny
M/x5mKdgh1Imf3ExYte7h7W5cDVf08gSgb7XMwOaCk+ro0oImA/p9ZH2zAJvChoLlEa9yOEQbqLR
A1jTW6XHCBCecaEH3Fv0O8kkqkXNL16S61wy6jV+gaNfXNkvqt57YQ6ARtMLZHQSreyFlc0vrMMu
ghRsSjDt04m1HWXSUMpH9VmP42z0DfpRCWdKI5ClPn44md2E+Hk2eOYbBYKe6Xd6cbG3VzW63Bs0
xelknFBGW9NhAgGAoU4H9fH29LVjR7SFiz4IxeFin8Qr5nX/G3/xzLDvGccGPP+6j00FqgnsdlAg
Mi6LT8dsNbvQDAWfS4iB/bOGEPS+b1cVL9WjfI5LQW/VYVToUwm4Q7LnvnIDtyUcwq7nzxlX3DvB
ES5gF2N7uiZ0A2ULLV0NXW1MW4a4+NJpPmr4fK44Z4hg4sEG83MK23oD95ZQEUbtFOzrz7vMn6jf
LfRm1mComZL9cLk86zLS3JsvTbQJXuVoFKi/yI6UVVA+eSMB9SmvKKkAIb3/Oi+KmEmGmP3Qi6SG
cX9DQYkvmxbPvpp/DZGY4cVeO1jbdQ6vnXaQ4myunEv0yS27vQjHe/wtvGzMEKyqJBsjs3F+2Jcr
oLmjYgsaZN2SzGwdiv3waOhSHxA6H0p3qfJe4pJl4ZBj0xhFH6uZmUVosM+/FdYf5uN0x09BDRR3
AgaG5RxwaxpnUdeoGB9biI/VyXPYmAHbpuQijo3x+L27fTRnCCVOH7IG3evMZAwz72bnoLKdzinn
pS6lf76NKnlf26qDVVo5YpkQefu127Wfo+uYohCEuvbsMrlHF/e9+jyMM9RB0gxJtDZZgPf9BwMz
5M2TzL27z4C2DEcSQQhg/+mHujWwaTh/wBSDLjFOmjyHJfQsgb37c77uy7ucEppjTssjxSI0VguU
ICM9OdD1Skq54Z/VC4sJ8lhiWKbuazlA2gm5zclHG7tRJzO09XshLgJ+blmZ+HInXYNKgeXTHEyb
UPZ21AKZsqHsn6gZZ6nV+e1yNEgTme/R3Ie/RKbBfVd/ROHFUy5Gxwb9eFM3DozSGHUkL2GOaClp
NEMgLCCMeToufLoUoZpGOR0NCK/7PAez8tJZswfOTg+5K1mDqT5WvEsgjVn545eHp1PchBdXCllc
5jd8zGa3GOqSTkOm7JRBz93GpJoO4sQpWF34nHwNKgymqYXZwvCPdqlHQLsL3XowIj18PyQHJJBL
Ghy4PC1o/LsNko1t56h1uwtMMoagdkX8DtIVKCWw8s3Jgo/qcRmR7n9DusApS4BZBkfdp1bu0KUJ
941I8lFDA4VZ5EluvXpbZzYpg/rK+DoTjqP21+3FiluLsc4myH6GOsWdxpbyfCXoGZN2AVMx2nLc
uU+XKGeYTu8oE6I+s0FUjDc2PaJoi8G6GUzQgxu72zjzZJQn0TPKmMI9k5rRiDg2hkanB+IF4yRK
AVdP2LLTx2ldsHMavQZ3nm1DP20GaDtTHDg0M3UANqyLAVTIXHZ4HeYejVhZA+c6Qi9kgHrH9Edw
CCecqyX5UEJeG2XB1elgRFyytFQeOTJeEbfuchfmA60pjoiS0fV/4zuu6e+oKcnTJGytALcRzbDc
UIiqVGI614ZYMjer9RuuGiMoYDlKaq5DSJ2SWokZISBRGFHT/SySk4uVjrMpyThnNhkzcvhVNVYc
9cCKhB7b9G7WYJ8DYgv+wOBcgTIRzCz5q/mY6ZY+HGwmQGvMHaQ4YJitIS/TeGt3YvbdycfBboox
YK/IDbYnr3XbRfeP2rgHIKkf5wrwvZDGnxCRkF3Nr8fntCTs8YiRbSki3yIVapZv5iiyPZ4QJ42T
+TxRX/KSheIQZia38WcO4Lf6+MUc3C2kiVCEe66dzuhPcaDZqc3jRzTLXL2MiBHo5GwrTmFp0W0I
BG6gz4qpsjAfzjfMglSgDb0A7ZzoKGSw6c+/EMvUMZrVsPI7C9oFvWZwGPTuhDdlTbgV5wN22tX5
truNtgHFK85zmA+pbmLHxwvgPqfO9kjb2JPq3RyqOUa9CdT7tPKvBxozW1uzCSZfpoESPl3m8fzp
XmkexDZAm2ybPa4fyfg2TK5WGaECtWSkOrSsMDurcsjrnhFOmj8vi7e+vD6tmjMb7rg31v2r9XAk
0EHqTxas9PYEw5J9jC4dnag5CAsbe7DauPsmFoPcw8OWY1FfwVx4HOmPHivL3BxCElkULtoX5z5D
BN5bftxr9Dipa23Rt3pQ2cUQPPg7ryNh4UswUEa7boB+1oG/MQAYJ2BFfpu8jtQiBc+TttaO3eN3
qnteR6VIzXiwruksBpLqfdinTNnXIn0iCPYugQ+FEZQuMZO+s+c0n3ZM94fxQrMhevGqj4GkHWuv
ln0jpDSjF+EP/wuy0cVjS6XwpfZoSVTuYWVtCm3OnfPP9KU95NQYG+WxRrbSn2m2NH24/SO/G2Ef
Oem6muvW+2sEy2HijCDmjyDDeuaw9JCbPT0lJh1RDkJcAG72nMIyfNavcRfDQ6PxCu8pIDEt6m7A
wDjyE0gN2OoAccCZ8reERHKyjYn3XmNyldmtMrYhnYN2xJOqA0PQsXWyYd6ABZCUDBwN/vrefQMA
gnrgNyGHGRG6yhQd2eXmuqKdHxrNNaxDHuSbnjk4cFIcNbsb1C6trijRWj2B324HbqI5Mr95r9bW
kr4zWLHYAAHvI4o5PGhLH+HFNAuLWYu9mtE518ngwHRQnXr6QvEcfsaKVbqs8vp0peqGAlvgCkQ2
qvPbtDda1LxmDU6osHisHLb2qFhWXjXunlVHgwx1610dtSeeKCPVpxgDPNIgcls2w57J/ghxbD+n
mKES0i4qnJ28HgweLjFgZPzsQfMeMwubuIlvq1/UR2/PAdOrgPAoWkChbNxkq4PgRhRpQC9tmtqB
dbxhdCidpXWDn86EFuhePnrunqNf8rIyO9vQhKHxsAhnkwcWaf/YhgsEE3ZDye8zvm79AbrJGa8u
6V33GWZndSbSdQ2gELfqIsypmHkKFi/fSNR9cAloJWewroRdXQ01tduDy6fMjutDU/jXDwpuUG88
fjGjcBC9Ik3dYEVwSlvjA95c7Sq+pdb7bfbwQaesvnYH8N9o3e/x+x7W33l7IoJg+4eQzKEWF70W
WZ1JG0fo9tK8UmTRGjPR2AxemnMZkf5E/aNaBRtNE7y3xcrrnLqMVOa8NxzQPa4OvefplbJcaSEJ
D+PRvOI1g6XlhGn2F7QBdG0laEcrOU6XeDzjjWJXNHW5c/rrsDF3whSySVI1aBUUCWHjENyBogrq
zeQp1vBRR1Kl9Iq+3mx3TKuOwRzthx9MwWHAKQOArfwYVZzSsYUuHK2hSiaT17/O7a919/podijZ
adka16BNNrNxw38Q4l5pssIAYPy+Q0A7KyN67wp+3CAsAabth/WE461BKj5MD7/Ny/nEMM0PZxAy
sx5oZYTROj1up9qZ/O7usQp4Hfp4swWbgz08NQd/e+qZKJHmbYLywysjXpu7Pz6OMID5lI6OklnQ
cBH9KwQyZLdOQ9LSeJ+I9rCkT+odpBgUG9SjSqk7zeSYERQpL6pxNVY9DgDKK8UCSRWs+HFyG4OG
IK9sViAAiDoHMTmx0EGxWVPs0Vpk6wg9vDcj9N7hmM/RrE/yBOEZyC8aPFJ0AAJBLnHIJ7CcbEbX
VXfHXYLajNoRHYJ/kbpUPeQkh+eUbXqKAc+JM2PHyiPTRJ3gcBTJQ5oU2I8xrEuQu20kuRdP535k
63d6xHRoJRH0ZeNNlDNgs74Tnl4mSCJmhX/xxLlXLiAKh9zjHmafjHwMRf6OBiPZK2LVwRfTLsZI
X8M3kTyhop0TZ6Dbfwe9Iun7W+8aUXP3JmOiIHl187tfIk+gALQ/8xTAuUxk/HwmZM4vTEeS+xSh
HTI0DnMIoMpvUVtBklDAz6SBXfRe89tRFm8rsms8cnfww2JOUr0JlmNV83xy96SAgeR4Y8r2nTf7
lcyt4BoraITH+OMUs6cgBOsE/F493HccngkUzx9CyQa/XcFUlrvvsJl1kxJ7pQflcWa9A3tIx0wF
UNSXAcfK8F6MCbzabkV8AjRE+SBhW3HRcTe1kShBesESgn1CnP7Qlg+sL1T0xR79cCsHnALBmYMS
f4aq80UJxYsAdYFncPFEoOR2cFGW6h5J3dYv/xfoO/h2Awac3rUoUTz99B1CzDA8QEnNkLDeVDep
NZOtfMdASwGdGqPtVLPuqy06Kwj3mmzN7CZcdN9NhMCq3KFrsiiVIyQi5nNRT67rKfRfaX/X6bBY
ITZWBy7AKMgxZwrQMhg8CJWU+YBGgi37k3XySPsr7gk+AWpR4L4gWDA5AwuJErMZ1kzwni78x/U7
g2/oH0A0AXTfPWAdB5JDAkgFOBfKSQsmCHht8IlgKAR8hJtXj3Jv0eQLmSmySiF1/PsmUBq/A8wF
Fgc+x09hi/iOoFoBo0hHWG+kSEg0/wDDgWguyWmRHtnxwOw+hQcIDaPI7kd3GpVKJgYUI3APdomF
OihX3AzccrkdcWNcBi+LMpUf0TyQMLdH7mEtiSe8Habmc8pZJwD+3GD5dGm1AuiFj+kXoNMHIf/3
UoBzwOMCSKfoGIsDSBDMEMlaLnbN2BH9YTqADhcSFSMb5Ht9up8MeXpfomnoM/rQ/xwmv+hnL+jc
27EY60k1vonOPGwbgFtAhsct8TOvOFKGKVcl+kzlI87QEUVLYKTrJy3lR51dBbtup5Y2Lu8+hdUh
iJn5HEG2RCSVhhqj9ztfLdkbaQFn8rByNISCcIIF8TXrwvoOlR4qwyfKhjPhkCe5y9R9DAEACe1R
mQK5QtVAiOPrg0vAWTCMR7Kvcqe5/Jw1AL8GFtgVkB/3iGyk8n8Re2lDaZipYqJuMruFduCF05KJ
MgtN5QjBPtsEpBWvex8J3HzHIcJEe456u+4OoK3iQefAkz5geGk8fHAOkaGhJ37v+FF/xQwT7K7P
lEWqAdbLHK5HIKsMl+LQVVyouDig6RMAbEphDZ2okNuDOYBEgt7iSYrihbo7SmfE3EPj+DimR/3M
PZGbGtsDVwzpyy4k2Hvu+LrmgQi00mgZ4CmaNrQMuExQgmWhWxkD7N7WCkkmHMaU6G2062FASoGP
A3KqDrsLmf5KHi4Sj/khA2q5HR5rxqt7ZnS49f6h2MZ8mU3JApklqM9GRI0MCce4AJKD5wS3+SLO
Nn0nPbIguOM7TSq6VjkhldJRHEA+mgSzeLGzsdL8m8/oZAgREMBwoahuOGGP6HzoYuy/KrH6CesY
sCEb53f+pUlQf3FlDwUMAdj8Q2uR9XATetDh9sTQdiCiDAYM5Fl3McEDFRZSI84AIINchLOcoFTg
/AwdinyX6rgycjP8+XMqoknKykDz2Qnr6NUVfbp4c5CE/Tqnpo5aXE56gi6izBu1tJhKgyL52Yj+
r43qXVp2LmNBlKt46LWufTc/jR59992aa+IGEZHsu4jGEGLN0Jgh9XoLkaNMisCqsyhjOw0c/hoU
NbOKeFvaB4EFtbAU5PM36xl8FKriOzaZG6/zXeLNcFJDfv71UHT9aIMhcsfMzXxYL0FbSIGWXD/W
dn+hVLRjMHPL1NwNloQeQkjn1i7/oz6Gyv1RH3hgFN3OQFm9GUCeQtOCiykHt2V7UDCjb3yh+vd+
Jx46v0/xHHGjgDsUp++QMdQJJMtriNCQiqs1gSbToZwODgNPtzozKaQh505GtcBII9xYMFLSmoAo
ry35xgmrucSAwsULd2qy8HfyTli56ZhOj834NrwvqcPd0K4B1VKMw0VObep3RLEZgtSa+c8GZKXT
n3+JL3v+BFKD+Qf3BUP/mOdmvVE8cpRtiOzKF3II7zOnnzV2atSW+KzgX4Tjtq+15vVQ35kY5FcE
a3swqu2IaD4VC8dpKrYaoTy3lGExe80+6+9sWADmmAR6+bTdiTiPwP4oUTJNNQDYzpRHR2eCD/Uy
OP4ag+U1/vEEewnyB7LSrq0OjIH3HAGlDdkNtABpGGr7aW+HMvB2IOQF/u8lTfz7GHJYFPBwBvIP
HSBErMqCLhFIkKhGNx5rWfcbSB4cFuefYz16HXkqPIxu0o7KyZuAHJVN0FkoS/qAI6wGW82n233n
RJBPhyJ6NStDehIce7vtksdXzLqn3infVPH18J5s97/FdtldwC9qSTdhNc6qOWfflaWSTapwO5LW
+eY9vY3ZuK5HFuzF++1YUXSVD/LdYCUWOOfanB2LPew+StcoutlMn6w05gIIBFPqotI5HJLIQG0s
IUwGyeXf/VHjZZtmVgyfIvRgxwLZ/AyvURY/4zIeBJiRAq4IqzTR7uFOtLGs91REq+sttgT3vUb+
PvBrHDpaH5sz7zqhprr1SN0wlyzcn3/14Jn396Xqf+OC5FIcZ5dQWzzPBNYcLdu4PedEtumaIW2T
Cw8LqmVFZetQInhsMffnpttED5pha1fD3cApiVlxURgCQw0/TjrjqXjpH5zEbHS/fj762eghPKBc
5tPDbwMkFW68nWT+b3XjeuhCbnWwQvnaXUenDjMNHq7qYxDhbjHiaNyb18W5setIOH4/YarJ6VGI
ZOetJ8f9GRNkp8avw+cwmKG3IYJ53IaCOOSB6aJAiYXxptrQZEDJH1CMXOeQn8qKXR5KCyD0QMjC
WUZkxN8TmCBx4RREdySwg+2hmrej3+4xrs9Qj4wZUAU7bzp+J7CS8M/3Hachb8gZyl7cJWLThZwG
mxyi+C8uctYbV6k/Yh/NDmxkeiTFFn9AbA1KzETGfYssHyMyZHSY+k2fFJlT2ko1DrAbwiCEmDXp
MKAJyRkrbaclHE7M0HqaHtCxIivlNZBYdSA9BekeEtikTyFb5Dxg0+L1eJzgbshRqaQicEi6wXX8
mnNQ5yf0rmRwrzls3WsuKneugkEk+BPyIN6bsTtzyzc0rcRJtcu2gmbrPqWWDT7nhwgGK6KQ2dE3
UH3C9gHHwAZyvLOA4XMJAoXmTBHiPwIIBooviELyRFl1AjRGMKEMPe9czKr9qxRL4QFY7OFicqWe
gOr1M5fNvXeiK52OYx7BdV1O2TO2FrMlkBe34IdddYHb9stFwDPJnHzcGT48LUzDAmNbSC44K/3w
mdSe4vdn0iY/E9LozxBGnKCc+Pi+I9GcvZNbIZQTcNNFGXT+l2QQZJEjsJ67Z85chpn7gPNkmFn5
Pb6A/KTJJScLUC5JGtsLXPFG4yjCpGVZrdTZFpci1CEP4rqf2x/2RgVpN9blsXosoluQQvmu6vEg
ydYdNhY4oRgh3EZewQi/Cb74QMD4R6qjukCOgcKHTKzRF4SG0PKMCRMX/RxxngjiGFKAOKRQIGt8
H7Na6n3QBVPCkJod9O3sePlJ3jPW0JUCfecgWzYh5yTolHxDOm/A0PwwediI3J9iAfL6/Q31+/6G
AL80vrLBsQhlph1hH/vEDY3JZ53I+kFE6YhG9lsM5uzr0/sySnMNo3+8LJ4mFGbn2GuwQhTwPgdH
emCeChAvuez6B+Yh19tIrk6ZHhaTRwqTMUmgS091ajWmhoX9DDo6eKTU6I2yfWdare9LumzLTyrf
EMMblL3quiW8ahhh/qmLNr3S6bLUFwTZuOZcePhU2RrdUYu9TwpcTeKHRwIwDgYGCNdIhanCFAHn
Yy4Pi9LstfyFdb0jBMEcxfpS/Q7Dil43P39hXkG+8Qh/IsAnb7GQhivUh1OITFiI0aYw7bNp4g01
w3GLhJ36GjTr4HfNwIAIINQi5CFsAePhlBKAI8D/U8BBnJscUhohu2xoftd/eYNNheTkKwxHVfIf
BNpsmhxqrDVLh4gkzN3pIeYRlCNjgJJZGlr7gV2KCnbsWax/0Df7/fmVaLPXHn4FEuXNWwFunPpg
7nsCrx8tWi6ir99tVW9es/sGxHJ4vxoaxXbo/ZB+k+YiadeN1/m+6h6ZSEwhcMwW8JuWE3HqZAAy
+Eswpj36JktEzcjPgapJwgRbXmE3Whksg5QLyA0pUY7y26D36eX8xG7z8IbVOoKl3ffv5Xad2rdJ
d4nDbnepI9eboVH42xS1c7sDJc6C50ZdXoa/Q5rQmWdZRvmGMDN8iM5TeqRv2EnyM2Im9aDb7zX2
++cKOS4Z10oWbFiRXENqeqPf6DftTpX14/TZ0Jec4igcyXQXzTphdw5G9Brfp/mIPEvlaLxsSH29
lmAuLsUlV05n2SyoBL+SGBLlEJRwmqC/ZWfCW6aD2xz3w469rzZfeE7uda3seFR4jnyAqE+P1uiK
MhND4x6d6gBcTeoCmJmaP9rVQI4Rs1O/8tfwna+5rgd2BiJv0tB/sE3nfTTNP7vBGVEc4Zn3GqO+
oJ7Vadht5UO3B/xsPD01FuAYNY1IlIhTuyahJDs7gmt2ec6jHwEowS4O+Dv9RNVVlG3qCfqMDtH2
WTqzB7K7sxlyrrJF3XcEEJyrotAbB/SLSZl2gcJzG1Ep/m/bYmPipGX3hzWF6v8aCE05mThq0L3I
qEmQfd1Qz86b+BXnCwSZTCllpET4lQadYSt6Exjt4h19w8G0M966NzZ37B0i1W0dnFoo0Nkzj8k+
dKLSP3CY7KkElqaK5WOr+w/2GHt9DUOGkwjwTmMr/YiaKVHWgrRCFXRLygiX4gsI/0uLtsumtIY4
rVoOiOvm3fVj/51U7BWuJOyGnjN9L+3LGY41GJtIy1fAVzzIqhWLb4A5AKudHj9zDcHMmaIxLAnw
sVAXMusEBJSMix5qQFOUVPHMR+2+WNT+Z8+W+mcRn+DisKsd/QwTN0CHjjsm+hYLAJwZQKS83bND
6CcqVCgzYONlst3EyqWNyE/A5MfGzObbSbuCgbzP31NSJSV1t4c8YckAQjI6CGkeuKURty8482bl
pG4pFUChZcGXMRYFqY8MXSpWN2PgFeFjj16WxUtuQwp1YJ4/xy/k1GucTdHJtKAMnD6cuJxZHGXM
IAS9JM/k6egRREUMOQs+JsJt4oLfIFN/w0rRwQPH5Uxb9pEKm1n8CzvLdLMltC2iXmFKNOLlyQDL
34yC4WWvhEhYYqfDMBcbqLAS2H2pTXXZoBHVj6tNqqTv/madWB6po+5YH8ruzdig6MDcW03KCK0F
wK1gRMmL3M50cNRGKDbtNxWxLBjYL4Byp9xQkVUhhYhkMYXaRXsasEcKBuO94TF8iL+XJMwEAN+l
vAfRDZ+nhgvGQhiShlI3tCfRJ+aoYxTznkmS+YGm6jF22OkT/+105HsAc2ftcKVWYtc/48WXSCu8
PxlX9vMaZyFx648FHWuPsRzJeCjqSwwl5NOt69CABZcfdcGMUhf3YwFQgvAKTopU6s/AFbqZGAXo
nHhz2oF/37XU54IusIUTi+ogeMblUGyUPzcipjBOMqTE9mO0Zf7OvnuevXTESoIgA00ZkXKC/+Yc
GcGbpct3mF0+UiIeOHYEHSwFaUtt3oGlWM9MudwoD7ezskmXV6gbQgq25Fk6VansWQEI3MZl8juz
K1XrksXCQts9VhzF27jysR/yPogrpQmGpQmqUIo2RDAtwmyxYaDxZnbtqFHRewbJAYEik5zkiyIl
yoL6qIBvPv+sd19ROaBvSNvYyf/RHpASGzbR+6SaaUln10HkAMNyD94u1g2jet7OP9NriMW0g1ij
WnJwscJuDBrFVof3Zrv8zum2Jwg5KglmenI9sgwhr07w9qdiqC+U2X33OT4D7QS9w3FK+soGq5+J
yhZXkUFeRjcw6Y4Ls2UKADmz2aQctgVft1ss/8CMVR2eOYcGhjpY/6Y1uu8vZt6itB9u44YJS2r8
NpwBbKnccdG3gacHUFHUTGx9hZGY1ndX8DvsZ62IuCAGv1sLukV6OVea+bDIeSwUyy7Fg7kcyoii
0rjxJAs/S0tyQppY25ktWfiMIBLb2k83jS8Ra0IbhhfiC0uZdqHdyWIvEUf7y/uNtSENSvuLzvG6
NbvzKjM/+8sGLUUJGURcY3f2nT0rebsu9+473IJ7/EYf5Cf7e0gE0E6UI6S2vCbHJSYA36A8yRtY
pYcRnNXlUrLNZaOvOSTAjhHY8YHcSyKqFFuklrnVFkcX7GwF9Ui2TT4hv23tAH7CrJN3yq6a4js5
6yyzWLWztb6S4ibAEz987TUuC6SiE+UcNe8APCB8rHsJZPfxEtKxPKKcljvhI3s7+cCWl9/lZXOb
yXs5xAMGFo7Qad5ZvNbKMJ+CIXKIftaUvG3D1xEQrxizVfNtki8EmNRvU5CEMAcpBPQ5UZN9D0aI
khxicp98nl96zfurF+eiPAdImKfH9tyFTqfbquQyk3ipi3enIzlZGWcqKAk5GIAFCKBG+5Q1dLYm
EIpqLM+h84gmgcWYBsR9bOhgYq8f/vSgDxI10cavMbQxk6Gm+zxGj8fbXhp2xjroNyqYMZ/YxKTx
Y8b/tHm6vCzuC9rdLSRcI+mbiFYMfI1IP1u8EM74IGipJYfpjD8cAG9QLhfcJ+yPe7RQE2oSoVdg
xdBuzfQxIptm2fN5qPlJWmucsJSjnu4Lac2Ec1KL2NsX7UBeo99KHwqVnRQ1w8exgvcpxkpIPsNh
dXW6tc0fo/kbfkIUbS7Wmgt5eZlgwsC6fC6asPGuMdwkDzJDKZDDeILfK+aMjZ0jse5ZoJ5s7RSa
9gSY9opJgVCdXdhE0SyTAIowvsK0D5C2ceQ5iCujDeXAPsTjeKzrHeEO9E7254ECE0d4JGo4nOCe
YH0z5ve2KxitwQoIAsXtcwQRpgXvhBonvXDI4BBeg3ijwO5hhaHQ7JiiZn41ecEUZqaMkE8NCjtd
arSs2C7EgiOYAVIY1WvKD2N0b+Z907MatvFtInpBkUFF2vrrMf1jQfNhw2h9uoZkAuFjGDEHRPC1
iRqnCH4UftazT3vFLow5gRWiTgTo6kHYdxD1TR/jl6+7kOViX0ZAikvP8YMKBFGHQ7WUYDbu9iDs
nX4Lanp7Sdf+xErYWyh42fJjaqxt4q16kU14Ct+wg1yRCGqRQ7e2HrXT3xn88DasZnjDAIhUc7yK
AyWsNxe6TNqFv7iy6VwTPAzM3FU9/hiNSEPVi1sRF5F9rJpjuflwLTIkHxjFy2pP9QmkqjCZZdWS
GYcgcpTZV+fHBhEQBkK8TpKHkVwdnj9h1Xtyn6TPFSXYFbaUtG+3KG9GkvWxywW5L7KqF4AU3Aa+
dopNsAjU3b3ZlE1Tmk55NPXMdYMT3OSB5+TVK5g9zCcEIvWCq6gJNzHFfBrNTOLMJ2iQEYK15D80
sYSXRSy1fs3oQMotho+kOKN7AnkylZNqY1qFPS2fj1gMYyHNIzDPQvqFNaojB323tDDktDIfBb9F
CMfml9lvl/yZA3p4GwHZYwOVTrbWd3wCBEPh112pF3O7wXN7WIS4wNEjD9QK9BnSgJf8OddpbU3w
hxVKSDcza0s3mkX3iIKLPY++d1Frv4YAFaqF/sbsTS6c1esnYLzZG+PZg5aoGt4TJk86fHv69EEl
vkduB8fmv6e1W8UkA9hBKosiIg8Z9ufq+uouqZL3gNdZffK+vxd8TzVEHAisR+GiDziJpY9udvrG
17+uU87prQ1HrQXkLyKGdz/jbw3Vn4UCsIQMclsXUxM17lErS5HAwOvstiGJ1e0wmxJIxrWdimey
fjj0XyfY2yIWWXEBzIhLoNGAZBtgbD5w3ydg9oDTVA/QigF/m6/ZK64XOvaLJFeBsmQ/TAP2v9aA
LdFfjjpwMA/oZfZnSfPutHbKhnKDUBvmq+3muhwgc6PaeEeQfJs+dhxThT1AYIKObSwobFAN87Pr
u5LXIxnE0bL2UTM77bg/BUhRptclxeZGYawUmyj5jU0g5IytGcwfhENsHVxI4LEHOx//MnqfXXlc
hlfORRfUhdXxHSKDgp2QyULs1E/HGGy9eTwWRSQGUD3cOVTWMB32COfd0r5MAb4RAF3sAaTCe89z
VETZR3qUZD89ArlD9nXOF2B2+FX2ByAQjkGIVMGdtScsJZbMzMvfouZAiNAQkZbRzMy8OcX+6hBV
1xHusGF5ginKgiomLykXxCoaknn8LT4f6s+EPKdicoSsNyIufriO+fcDvw1sgBcQV/ygg8Y/QOOz
XWpiVVPoZr1NrUWUQhZ4D/6OslQi4MvQHt4DUkD5YyuevraUECExgljdUvfXGUTFI2YLCcsFV5dN
ECDp63zxiLkYT0g3ngFfv4XJg/g9VF9vsgdaJZngMiQDUem+g3ohDhg4Xk7iDnYCgp4DM4I1gORy
v54Qkjd+9/QtPYSlLuyGM1Ds+tRfviediMg1s78e8EznBMNVR2iA4ZUzm91e4Ju/+C/8ShGq0JyJ
JYJ62KuWWfR0Ly4dDGcsOke3ry6F2ZGIMUGlnH6Cxa+bs+WLGqbLiHI0odUD8mPj1ANAY9LFOZxo
yh5/me4YFeFGVYKmj7HGwYzhP87OazdyLFvTr9Lo6yGG3gzmzEUYmvBWIemGkKU3QTKCZDz9fFRj
kEqVRgJOdyE7q7JaQTI2917rX7+x0931SXofeKQEyk8JIIZdaMc7XBTmMHzh8jP7C91wx762bxwG
pmiGB+6USe7rqOQ4CSuUvgPZofUQvb3G1mBb0HUT1Pw+0C8sC8UGEgO41N7aw+2pI7ucXmimDdxO
jnFeWkZfNIcbjs5mdXu8yEDd47xkAlavzWd5nqCKcGBbvwgojB4NXlT4twTr7jn3+xJzk/mAAIDB
sA88l6j+kPwNf8/rw/08KEcFNGgJ2q4kk2swrrYQSObhcKBwLIgnGMARE67Ixt4E7Glkjo4sCWCT
HCI6xQ+FDoayqGanvG4M0uIZTGGPzQKw7U51Rfcyp8OXICp0x3xW7xGF8EXrJ9C0/EgXBj+dtmT4
whUvp8iUOKfwBp12rL94lgw1Oy3oHordlV3pLp/1vJ0s5y1wIky1OQoH6sqEbgpF4Tp32J/G7aFa
8RAccc6zUKZQUo4YC07LZTN+Au/as2ujN4CGMqnnPAhHec15Qy2MGpgyO1uEix40aPh4a6prFlO2
jNhOMu/h6E8NrlKdg/TZFRUgq3+AM403ePfTYoK5uB0BD+9FpAKci7Fbe5mtckKxuj3e02J8Ud0K
miMeNIwzUb7gYdKtSqSVAPkO1uEezbg5qtgIEGXc8Gw6VZdJsKdw7d2BJw4SJLrNI0WhCnl7AkeG
5cxNzPmFHZm9Z8A8k2n1Rg4aTQM/sVome9IWoE+Df/CyA2KAtM15oR3DC7fiR6fE2HlUe+E8gbpc
cshm+3R8x26+aGiWzJ0BY/iZ+jPah47l+gNOXr6BY/mURPPeSd4hZ0rjDPYHmwm1yMFcsaSJRLun
XPSsAzQPezj+5Xlgn0+CrUEETY+IiNj1dGY+S+AYityytGPY7yzDj7aS/lNB/TeW3ihVOKuGvbHC
GdKGWhhv8XuhDK9PoQMxvZ/RvsP5s8n9eLhs2BGZHEBQ4KRj/QUMftn15ya7JlHf7Jkglm98Q3wO
TwTNwT4+ngFFmHlQ89LT0FycKXiZ2PArmpV+2NhgEMjMIDusWCcFNyOMDRVvAyxFRjFQMLcyv/HN
8cN7PHKZGUgu+zFYMxi6D8UomtC20ujAoqKUd+DlHplNt8WEZ+eX0zR0YxzKz9OYZG9SvulTkX3g
grQDseT1HC6aL/cx44kkToJlKi435jBoAOeLOUZgQQOmP8VbSuml9Opz/tFsmaMZL6pCSdwM2Bf4
DWXe4MK0hxJM0a8y2bQ25kfLmR9vEMJxqeeYodBIoDmNAQtbiLv+pGQlCoPfkAsLEhMczgR4ufSi
6nMOc9C7zGs6CZYLjTdnG8eFDcJghy6A9pTp+8Ry2gVN51p2zzZNqMt/T+GMOTyverZ+58rEAZKh
tbUeYEfQfPmrZM/V0rU896fW9XfDGSeyrcA29NJjffJ3sWPu+BXmIbZEHZbyEwpxHl/MAJvpQjMy
AUHRXrAwS1yAVtwURW1k2REEgXLGTWGVxGvIskISRMuHJRO2tcyC4OJiLo7pkU/OilPwFevGAN4i
yrCu7q2wRQlJI84/jmCQAulY/F5x1WLC36pnhycp87cwFK42XwDBxwZq7HbMAIm2FG0IPwrEsThd
+ZOJsunx838l74EPn2vD/zCPAoIXSjRQxqv2WsylB3mXzfVdx6I58aASggQKnJjtmzAKkcXvrqjy
ULt9fBJrqqPVxEqXGQ7BuXyq74aOILzkzOqx4QFQwby3x5GEqfKhaoj548ImneDFxjRtMP2w03hq
tI4l2hdcIUg+z8cXnOWU4U/R9mXt4t//+p//53+/dP8reMM2J+2DIv9XfqGLivKm/q9/K8q//1X+
5x97r//1b10zREkUNUmXNFUTDUXW+POXp12UB/zb0v8okqC9yIFMTbI3nlUTIBte80LUOYsWFxWm
zQJr2ZJYgsgOsWh60OKxTGXnNI+31lPZkwJPI70icS4Y7VeOdFmzisEwoGEhHsFP3vtvXbCpmoZi
maqoS39fcHRJik659dG+vyz09kl4Fq07CePdCJgvu2jjAncjM34994cUMAbbJAWEkqHVZVldViYJ
NO+1dtQI+hrEPbyCLZUdlPWKzlWL7zp+whVKSNduQ6x8qYxq9+cbkIzvnrguWbKiGLKsiurfN2Dk
Zy02W26AcMhdvk56J91nnSuiPT1t9HsKs/OaGiDoX9kDzPEvnz789K/ft2JIfOGiZGiaZP796cW1
Ome1rCR77C8nz1BTxjt0L6Ohdq/Q6IXTXz5Ps775QMu0dEVXRFMy9C+3GxZ9kNetGe9VqEZoavMx
bs8qWQWhF9LzWAuVfNgKWT/RkfaN5i44CUi84QKdMXFddfjii7ZlLPGm9su5JZ60xhuCcCnuVpV2
Bywto3VCjIlJkDBCogUbgv2T8adg2uDYV4pwZkPUKxRFGLydFFyA5YkRToiSEYEL1JVx22nPUTIv
me0Uu8rCn3bKIBeqKM7MdW3nB2lRzAy3mJVrS1uH+xvNHBAoEA+nxeZaeHnpKuqTiC4YlaqAb30z
GgARfTDQor1HdINy+TJTmPhDf+hs5Ahn3wklt7vu2j0gMEwJ0I+ymEZdSxGyleH65Y9pu8vzGZT+
iM1sE+azsJuiEBu8xkzLzjGcbjdB6dFDpMo8ypclBClj3FYOTHIlcM3CuyaTm3aKgoXSjkEJ2d8y
Y9TTtADIJSspnFHRiM8UVJwdKUJ1jHk0rHzHfKaoLc+VAypZJGu5x53t3gom0Smof1uSlvjdErEU
kdfBlEVJ+bIm+zwt2kBU4n2DKUGIJ5Z7gZnPZPo8EtvBFpxvGMlphc0Yo8F7xmD8A6V2lcaV9GnJ
4OexPerKRIcDiBhfw0oCBswCDWpers+hE4v4skwLRiMlPngDpqjdV+Esy+/pAnSo1fUSZgNAd9t4
jEFTYxxuDeI/5hdSOglydSD2qSv8PzZ9OWcocV0wJC9OgGrMuy4nyatvrsiYB18HKMrB9myN4xeh
tUtEgiI0inmgzM7l6lY+aPCLX1NxHyG0EMlzX4jK/BosxHBP/kNjrM2Ooo7CE4qaeF1gKa/1kBs4
An2bdIA+9Op0XqVrKH1kJIbBvKcdRUQKiQm+QDI1VK/BiQ+VMqXJswobrKfs35ZoCCy3UBfabY1f
S4j1hWqHjFUpnKk9iokYuGI8ry6bwlhcK7INvLYfSPa0jlrq3sRHZsA4V7Oyi2TeJ7ZcT1tpA+na
qDZatpKyTQvLmWoRPk9HZ7PsQi8Jjmm2Ovu2cnNKw74GaxPVrWhf/UUdLtDTdObUtXhfxNDxpY1s
vIqNV6Trvt1YvRNUTlFOlNs9UId/Sko3qjC25uH8sj+Z3689XRNNWdNMXdZZm5/Ov7o+d4rkS/H+
elAWAoIKOJr69mPGHh1VbSystOfOK6bCq7+zIOZAsEmeuheGkiVW1li3LfktO1rlJhvrUcphZPZD
5gqjr8ClHJRn4jA7smGXnDRCvpk94qoaskWNQEgEA/Y7X5VwLBgn7OMTE0j/YRgsrWno/JfowXiC
RkKruSm3vbmE3YGPodZ6/SkZUIQ0cSRUQw/xuHR+2bjlb1/KPw9mOMY+PRjJ79RrK+vxvncYJrr4
dm2H3CusH4Bi1pf5zx+nfncqWtafj/uyBzR6rWlGJPNxq2bfHvO1+GZdh3kfknIeZ59wBect2TfN
PFdmJWKkbojdCZkbI9U+ITDew2/rB0K5hJSm3kNSbh4RJIP47gAeWN6Y6EGpghfJVKIch9BQp9LD
z7chfdRLX8/Xz/cxHIefHlsgdUkY5Va8j9HdRqALjma6oeXKFhiBfUPccdBQ+zTj5yuFnzKF0kGU
T/mQQLJW7ByV3b7mRXIovFSBDA07V72oXMj6pkimLdAAbQhAy9XDcsKSplm8qeBfUJQhJW2ZxEvT
GvGipwSEPubmqHyuICI/oWWAca6dCWCdo6hgfMl4pwdB2IkHphA65pnnCesJ4EEvpypqpm3NZNKr
1yKtKTBTQteLGS3upuJzuWSM3RxpfDq4B6sBo2QOKJ+KtfF0HtwSMAHQnRqRPCKDceSC76IxB1/7
gNFcBHe9y1jTSZf82DZbgtInGtEnA0xKZyVw2GXwPs5wfH7+drShmP3hy1GGzeDTl3NT1Uq2UhZZ
/ZhiZ/sorMr19V5Y1DPJvji6V1p4mEK5gDMQrkG1Ny0I8UawbxP+2flYLJOlMVaWfLnrM7PBHYpR
xon0Tg7AFaAIbS5iNrC2twqhD6uQ8oMvs/DSt/jtQuBW+NvZ+VGv/XRLX8rhsL+lcXFh/wox9mND
sXGd2cl3eTkyEDOrD4kTzPJDO8vm4QE13J32om8rT3JDOARuPwOovGsW7TIg7cj3SFd5gusREGWB
PupBpwyhdxols5wvnDmJ6jSHYG88JDsodFArpHkEsuXFY5xrXnhyeD3sLk79BkEFsN9Yi1soKvVj
NLuCrMwzF8RbvxPfSPKKJaStDi7p0tZc4wKEQuxGcmVt47qHxSV0aVhHgyoMLlH6pONXdac8Vcd0
h7ZEQlQ6xBF7qobYGZMFr3qE/kXfAYxLd+ivCN2Nf9kPP/qKfz5oy1JVWbZ0S/5Sx96yKJWT5hrv
JQBLGK14lKNB3mej4ClEBfbUvoksBNL7sl2RjToY1elo4KMpxiiCx2UzR4QeyeCfyQzB3BOCGuD0
PtRvljTeBdqE2hQ93qqcJ+Nh5BowHLjPZcd6P6sLJG/4kYqwTfJJwXAJdAg8bBYfQALOc+n159dE
+q5HsPjP/7vVLz1hZKndRTS5VWAm4ngAaNahONJgtXQ7uIy0x1hcMwKN7F8+2Bx2+Z8e8pfTWJbK
Srj4vKDB0zWY33y7BpZuUB6B3dmduWyaJUVTFa7ImSmxXnpNEHfBTQbBwKEGjirIY0Uon9OXq9aY
m1BHAJPwIpJHhTpTWNrshoKTDwSj5h78KnzpUSfZqWmfm0WljILzwIS8BPYQcLwR4CzwtTT2mcBQ
8K1uRC4naXQJvwH9cFWQD0Kg2I+ZkeVLJrNJOz1jIoyrcTGWX9GSDQMmTNBh9d8cRdzVtxmsZsgL
lUMEWZxuYVtgAwzzZBi2VLPbc6iuW2Pat9PquX9NwiekennKhINwXbub9sqiMnAcmmDBm8BoR4fw
pq4KjCnwxOkQTQ8OfMXBt5gKuZI5iR7bbmw+tAhojo0xUFLhgGe0mMr0Kk7RRrca7sYuUJ12KGHy
YPmlwA+eqjrxruvSUMbKDSukdRws0nZzJX0BcLD3PXBktTmAs6V5A8F2coHYdYNNNcnxcZQ8kQmq
OUUbAolMjG3EHSYtU+kywk2Y4CLyxzCZkQ3W3DEC3CneS63ugPcNKALTZ2vBwNM3t9fQNVDm606X
EFVs9xJmgb8cCh+b/k9r7kuho3SCLARNz6Z+gGRmveCTM9NX4vbMl5Gvg3lBttXKvDNs9Viwn+F9
FhxwsyNUlU5ggO+lY7mNZ+Xkl5fhm8NKEmVR00UaI0PWhgLt02GldKaoCU370TjHwSrOtoYG3Aqn
h8NKcG/l9Dq78i4akquGDyHc1vDll0vQv2ne/7oG5e9rkFKh1aqui/c6jdLNCyJ6srESjS5b4d58
bq4T5WC50Mp6fUwlBik4hH/yIt6FEYzkMdu9gkMICjuaKsKdYHcEE11yI8Sxt62GdwC9QPZygamY
LQii7ZjogsQfBt7HS9lguzYiMzfp3ebsXoacOYcqSj3PQxZva5OGp6Z33XnK1iD4mCTaVIXaSsRD
3ycE12UwHMCagwZbAKy5gTRPr9Eo7QdidxCtEt3VSfzrB0W9uB9CXSobQ0KkGb4N+RURB66FV4bc
iFxXeJCS9DYPDBcDRZQdyBU0jB3ReGcu/TivIbg4/y8WdM5DYUzICaoPFc4dwyUDc/FwQceOCp83
IHvunpgdAASLB2Bq1FAsIzp78F1+BTLVlHnuL2K8nni/jE1qLQDNi9IVzoMEn0oNzjc27IDLOLQz
MCTDkMjZbtYELrYCAIdKPk4P2YqkBVkje/fazaSrB4IMyq1TM+qzGJP8wpbiafcy8Au1X8uSoez4
8lL9tXC+nJZ1l4i+pDaUJUhn9viNwubsbb2fdgcf+dVL8NxPq1c42Ca6wH7CEgqxhKIwbm31rcYC
7ERQIoxM6gt/c133K8OfNNiLyhOUT+Y75QNfsj6gjqMQTdobQD1TRlyQIMEIM/RHJPQ9WJgiMXPj
nNjhbrAdDB1wPTgixB4TliX3To1gbEzS6mDGVyF/HCsu0wCkGPiCqXeKez6W8waEaKAww4vmWMY+
jg3SOBYLZJQdduf3whBpi8i32eFCQHTlEKbNprGKViLjgiVTN/ji3RRiwr6pxozH+pNa/tLFar89
7i8ndmgot6pWOLFFx4J/i+cnmczwVlchB0tNpNwof60fqznS2dpLZtfX+phvjHW/g2FMyOuFaFiR
zkpnmR/SZ2Mq3wtbkopd9C+72kMVdH7A956RZTynTrfwmYK2N+cdEfdQ17tftmTpt23nSxmQplch
18Iq3lcvGuLuB2XwvZgO6BDbf5gtYZ5Xz5LiompHfuwnxwBrI3PUOUwjft4C5d+e7JfToW8bUcl6
LkV9tAL0iO9JuIwvzpWoMGvVQ66iJ1rW1HYPKVmKgg2Z9Fq94EBeZiftLjv9fDnfgcd/vVdf2mT/
qlpnVeK90tb9O/ScxQBPiXtzcoVE9ILTBn4cTGzd38rf72BcPthQFZkzSbE++vdPp5GuhVJX9mdW
2DZwr4vzCvbc5UlCJ+ePol2Gy5JX88sGmIoula3exJAjmuagcuVcUReEULKXk9t7hgCjutDdydt4
Nfe3JxmzczwRMCuQRyZqgSUSGSWwDeb/3cR6F8Rl/GQU89Qad7i6QTtlEggzjPl64WrXJeNM+HRk
Bl9t4ZdCWB2Ot3/uYn9u+svT1tVYqsMLN929GN1cWUeYsgN9wTwx6m1qvQTFvhJPLXv4sick+760
MyKuUevML7CXq3FXjlPR0dfQaCGC6BGhp7aWTIMAZ4ymcIgKgOJ3VjC6Hss74w0+UjUL1cFJRRZ/
KSf+P1vEn3v5Aky0UVgKklDHewMON85FrU3+q0BMxm0W+vb5bBPp6KOL7iYZ49ga4sVYB2159e/C
l5swAayC5HN9RgSpl+uunIOvFKKNPAkheKXOAkwGeA7yuHxkvKlOc0gSGxOPCWg1ML8BvLqRdF23
5UCxUwQ3bz0kL7+gSPI3aN7nVap9afCzW1LEZsTrITri1IS9vawflbn8Zpxup4zR5FqcAL33AK7w
3IerAslAk/HzS6p+08X8dRVfevK+UaKou/Cokyf5zvzQKKQH48V6uTjxukRfuISLgOv3jGTGabjp
vM69DpZY6YwGFqby0BjAZpMXKiRTg3gQj/OxW6DBWlZbdtv2+QJG7EgoPA/CQcfzLNj/fAvfISWS
yMBGN2gDZdn4slr8NEwMI6bwY1Zxf8M1BYZNP0qUWY9wEIf4ZMExyRYQuBcda3ibMUy0vc7RPTyi
ecdzO2L9Y6KHSmGJXt6+OdoKZhC0qrHi4BuHQV8FpUVaYl/0VO30ucJIVVzjwMA+3kfT62NyDyOn
cWiYf74149tv58+tfSDCn3eyNgyC4CISi3x/RoEErWTwjLkggoQJ/2iti7uqHeOHuNC3ioskwX+s
bG2vb6NwrOyD0DYfs11wpFN/VnElVZYIjlBcsqhZUAhKSDt/ZgeU5vk6Xndz1WMMZUCylOYx/FV/
Uh/TytFjRxdIDx6r7YihBIzdGvuI/rYguohyrsZIlpwcOE7Yra4iXBXqyQAIWINiFiewO3iKwB0/
Pxj925fn04P5smy7s6/LYkYjxCyj89c1Bj2ESDyyI0Duht1QTXheIhLclOyTSR5B85iqS5xl+eMz
YkDMdKgXlBF50Bn5zuyDTEfeSCCv9vXy6mYLfX1BPwbNHMlfP+iiDfZ9oNmPv5DE0tnqMJs/vCY4
AVKcD6noPZBL84VCjueg1w48DxJt0Dj+fPeMP7/b7D/dvvx3r9OWLUXr0Ae2TEaElRhsxWTWwPqG
RhhArhuVNF2+NQkwRmVwgnEtqjdsFsr1BfMgLG9ChwBmLTmaZBIiosSDmPwbIjm75U1chES6ullj
V+mirN3+nafJ2mqIcEHUfrnPUoZIGFLBCxiLd+gxyZ0Vl9oiODKXjuhFrBEHixF5iE5lC4aJp5Zb
K9kLeG9Ap6bI/tCnE4WAsXxToqLyEjpTpOcoqAys4M7AKXc+hfiuVaYWCOcjaCG8CFgz09xlFdsc
SQRiQw8iqtNWEdwHcwWJDK954pr9nuSbWHLBiH9+7spQQP3jjFVUhaJCp6M1hjP40+sYNVYiRjce
e/RkjBD6YO6LkilDf46pWWWXyiJH8QUsg7cht3leXrDjgTn+WlAZYtiI0BfeEQ0ZBTzyQITyUrEK
wgm/gUhKPkmy6e6QBvYH1f350qVvywPFgIhgqZIlKl9WTJ+qaZLLbJLtzng+wzeOtpD08ZJAProV
T3Ctfv5Ac+ia/vms/nzgl2cVRhehCQYMsnkpvWLl06kc+5l816D7h7IM/EwaygAC316yVcB6wqMZ
ZdCkfzhP2iVJ9WzT9FyouQxYa6jACvCXkQ6pbIHguTmpD+JG3Cu4VErwN3FtwOe2Gvfe5SDbt1O1
L44wfiHFzvSN+pHB2B6Mt2Id2ea2L7BvNOfwf+ACxePqNfVCZG7ZvjqyPajYaux8vITwwMeyRrv7
bfDycSD99Gi+NJxhqt16WeXM7dZRi3OvvuzYZRZnY9JiYKqN/GWWwJ88T28beSk0Y/RJ9V2C6hvk
ixB5hP94zRytuXFidp+7SLOqVYDDNwnni2LbL5nTjjGxGIBodmJGv7UdPTKR5j3lQTMLpASuXmvw
vCl21Q8d5mK4VD319yWbqepJW4o73Hkuh/PaxEf3dp1mB9wvMSny8l04rx7r5+T55+UifYsgfVqf
X7rCVMnO57inGmrukexRnl+6kUxz5214OTClqtfAEOfnifTbGSt9ByFTP/xZqV86uIt5vQmNxUqt
FCSE9s13otLxlRl4MiMBAblKYIvdpJFGNVKAM2FvZAeNKzoEEy8t4kkQXI3D2+RG6JIJIDKu7slP
TAhDgf2gAVLOM8bKqnvrFuXF9qN5qjqZNFEkUlRGpMSKpgeJI1cPjT8trFHUuZhCaNYUH4O4H6L/
zB3sVgBbOJ+pbIvX0bl1CWajcauzR74/ZmFXRmuYJc8zIimYKogj6UHcWuR7w0bcEULYC7gRKQoO
aiNIFRT4JTHfmyEfuRpLy2IuvjOrzeh1rss2Hif4ouFYjIEei0b2smSa75mt+LLT+c8gqKHs4bl3
bu1enmaW2zboaad6ukAbBE3zl5UhDVvTP14XVYICZEka4OKXnaTM1DKME14XHHA5CFQy56bDBmzU
SBwXuXany8tecbRg09BQinaYkZUzVa87+DvRtsUvA4coFEWxy667AfrlPMxJ4doKRHuiPUNI/1ZZ
XkAUejFFVI3ZmjHvZacnya2lvr3em+cNGfdDZHt/CHXvzKYU4hspTc8fRx1RHTVRoKjuGJrrQ8RB
eMGP7R3xAOYnSfRU69CGoI7TiED4HsvquyrMBH8vKYesXPvVFj8UJJUKuxCVhYzd/r4O7q7tWpef
g2ZvBG5n3SWqpzHYurpGeRymnpZdZ5ucuus2U0q30qfmeSqUCwbu0EBDf1GRBYjWQLHJFCSKsIpm
dDMsoZ+/Hln/tkbVJNVUTEhiysec5NOhKFdZeVFvOfCZBO11e/Y3Pq2yeexhyhdv8vV4aSeKtquF
TSAuG+KdYtenlcCDsF/V16Ns7ntEwXup3yR0ErSj2r1Y4wBzb+QPFltfhouLzugk8WTZqaSVMtCI
mXhQ2R0lVFzUENik3ZsrDttUmEFbUdH2aupEye3cf8zhReiwG14l/6mplhSEF3kmmV6f70VCjLGA
gaklbRRhJnMKY4mWLOB0JfGyRMHBaQ5PF10MqWLdRMexCl43QwnWh3pQFQrpcm1Uy4oiWgaq7eVt
LUz56yZuWkYUYT9Hd2kpd2CBOKfehCetOlCPlryyzdUBbWa+ruOB3W6YyhhYB0Gmx1ZVXRQIXzmp
kydD2unhjBGLpXlmMm/xdJFDVzAeW2y8qmPQeTXSJvy9YqconhjI+BYDz9zWiS9Mpzr8B4LxcDwO
D5oFX4MT1+xWqbm6iQ+NNAvqeys+6cYzy7Aj+NEHaJbupKHZ5BDSX6z8HTceJvKsWrM/NQRREVWt
TfVqa16c1vKk8o3QjHKdSJuE2+nFFWu6Bn8MOKQTYSlo8yLaxTggYlgImFmsVTJmqBabHZV1mnhm
jA8ALjM3aLY3OCzNbSlIBwHX3XKTlOsbLigX3tXgWeqPWA5Kq67Yg0mgN8PsUVNnbfJQXocsblGA
dGpXx2idGpCJg02ie92ysqba7SApNvh/BCEbCKOZZhecEx0p9NCnAIfrkI+lnYqjvYmY9gayPbS2
dIVVd5CxNEwn5yGwcy+CK5TaPqtORgO+6IbVEEcYG5OgIFswe72GSJE/mh2DGGcmawS/BgsI0WcR
Mu+znuGnsRJK+5wtCWew0t3Pb6L6bU+kqZZkmZIkGtaXnqiMLdnXQyHay8RxTCTsY3lraHDJWdq2
7/Q68uxG3hB56w/CS7bjTTBezu/6rDuZnpHN+/vWLnAbCj5mgx4RaGnBecLZL2y7O/2lJBNtlDvy
L5f9sX3/Y3v/dNnD9v9p/2gTOWoKw4/2zdlr1FdVn0jKmEE0BoD+8lJuUhPO3/uleTblWXg7+e3R
l2fpFVv7V/TM5N8WeICOSDHlHO5RyCWpHeCnbeIXSP7ZEHNfvzZ3qbK9MbHvbQOLwauJQsZwyZrL
b/SOth9MDejbL8mG7ggDoQcfiIAAkd/QFkkdaol/3qypQBAyVUsRv9xsbGWSUMoD3JLPA2vl35Y+
fUPtGucJdVmt2ZFm66ot1TONiClI1PEyfI5h2ngC6i4Y9m84i+i8elg58vbUqWcSIInD6WUhh2iz
eHYeBAb9xoiBMBTnnLpSTezPlGlWpztWhYHQOOjGMAASMrbsc4d7lR0NdiFTLKf4qbXoFhhhQNai
EiynDC0iJPjxJLkSpjhJtFNhTgWfKYOXI/QFDJEcjNDgi4EoQMgcBckiwgI1cTGqQTyEvIhJDmxr
HH2qclajCGjmGDnhtBfDIIV7bTAE1ne3ZkEOjyxu8JYkrjGDGth6dM5Zu9Rj2K533bCfZvvkvn2W
yUYK5jX5srDPFRuNaiLtQMcYLf+HuCIU68sgrsIbSibQ4qUjvvquFuaQ70MddTEWuraiTAxmu5dj
Va+BS3z0fbhh85MZ0TQOdGa9n+iZd/6NxW59f17+WQJfyhnZuAR5KxRDpSuoUxFREml5pnsleS2d
6emsMl7kYZhWFCMNC+/zMjpq+iQn5wQzAmUIlmk5QXDAJc4dk9Z1RIdk2ALKdSXeZvj5RJ6pMHPH
IWRCZhaJWyAZAIdICjLMorjJj1hDeIDCs/7APAjXL7LR0qdyVeF98mBsBY3wYKYs5BVNLrg8xcsC
V4N3mchT+Aab0CT/soaF8CJCL5kJg0t3wIOb8wD9l8FcB9MWJuQwRJH3QVIdspnJD6hw2PII2W46
RI7ho46wAE0PZtawreJfIGTpW4RE+/OUv/RYhhAIV6Okn5CsWbmgM0Jgju+VtPPRt64heP28+X6n
TZDET5/3pX9JjGtwPavMXvL7WzCtK/v87m/1J7kbK3MeSTMNZnw1r1iMwKEVyLPh1innrwTEU9SO
xRft3bgL1k06V8G5RYzjplTpfP/R/ucr1Yf19dMW9KXdsWpZy5XhycBHyU2n3yqvHWgi7MV3JpNn
grJSUsEmOfL3K45OgL4yhdUrw0/xrcQFYZefgHzLO0bIFnJYwrAyXARG1ENj4jAR7DJ1p+SAgazS
tjmdKx+kGa87bCj6ShOy8ZBNmz8RMoulCilGkkNpHmB0TMAAFK0htCq+ukzPUKL8fO/yt/euS5yN
hmYa+gfA8+msuYXCLReblJHUZSS+93eBZqdv5eQK+PJ0PVzdy720JSKy9zKuC8uRWQeyILuG98vy
/HZo+Ok6hj3i03WIyTkrBCWL98XshozuuXlnRtSfUMhlv40Zvn0RPn3UF3Q8L+XOLFU+KrgzLPKi
4g0OL9n4ehl3i+shhcGGAomTc4TZPAmG1E0P8nP5dv5vTQP/XMdH9fLplttYUxnXcR0gY+enG8m0
FFjr5nTbJmizseFGkF7umjvVLpea98v3/u2x++nDv5RGZh9Ifp3So6SmJ8HxnEUrbKkwC/I9aQff
nsNtiAxpMZdZoZBXjjrreE+a1ztWqqQqGaSU/XxJ2rAB/eM1/HRJXyqBKmy0LBG4pAbb/kMU47+u
EZeIa2G+x6QI0TK/rC0vXeBrdx+TP3fX3fNGCggXmWvcdQfpoCA33N/m5oP6gINbNaTEKo/6Xr6M
5Jf8vdtynLPdmdDNcK3+iBMgfGxymQNVAwj0+jpCLU0irDD++ea+b9l1jWEMMi1dVL/svgHSmsAK
h0WHM+k72v7H615/AtiYIHHAdrNb/vyB8rfI7KcP/LL9llUvNLFSxntq3s5yIsBhhj1QJoj10qfq
jZDRkYzBRXfHZLC9x9MQBfplSId3W8vBWzsVp815B9hiBS4alUKC+/7LU/mOvSWJny7yy87bBpcq
vFTsPphBGZcRIbjaxSm9Ei/wEGkD/lLJU6OMW+AmNr9NvyLaU0uxbr0SJoeIWp79x6OxwZxqggsS
HAc0fGn7y3V+jxV/us7hYX96VatW7ILQ5Nu77fX39ME4TwvyzOAJxpMKiJUeFVyhnf5eHivf74t/
1s2XfbEUaj0QE77GSmLOJdyH0FSjBUOV/KhcIB8uDca/7YRK5AJf0BhT4VDj3zzBeI6rQ7luCk+6
LTrNrdCQlPNLegKzMsNtgnmEvpbSSc0IjUHDqxTaxdOFxEKcYt9bvN7dNhhhSoGdAEHOlKoPly3M
SHUvubArgwDTMOzbRjeDsf8UFmcbnrKtMNawB0gnoeBc2nVwndBG5DMR96JiqUqDiyuJKqonP5jN
RNyQpnp7Tx5iiCmo1961R9yswAF4WamuG7xY7OuRASoBq7RgCRiW/gLL4Lwf3MKNIYsaVgE19S1c
Zq+kA73Thtexc4aslE38dVjMSbS1rBXZlTdS0g0kkOPWWJ71tY9hgDCisaDXNaELdWgQUXa++A15
EC+xNUJZFBa4kK9u+ZNEHrTi/Px2ar+9nV/OIM0Xgt7MWFCpNKnUad1OdLJkGedIQ5beUC5Ok3d6
ruAuWoWbfjb4VkGjTRmkjHlRRPJ/cQ1GqIT/XdsdLrJ9gUycjzlKrudpKE6yI86LdBWQbDC2m8MT
67UxJbB8zwiPNGGstOoLZYanhjuIL/L99U4BQ7fsUraLZhT9hopJ1i+3/HW6fzbaayAL3LK6vZlO
F4ONjtoeT8RyLZKMacs3jKQynPgwoJ2Z1cjCox9GrHpzCxdt/vvgYzwVMZLQXY7q8ypzfUBZkqCc
foH7WePgwwHTS3rPdzcyYM4TNg6iK6vXGIskcMfLVGjHoD3B8/XsWf7MxFd78Hdm+oSKaSwPOBmc
R6NAS8Z65YQYn1/TWehVjGCwqjAZJ894hf4vaee13LiybNsvQgS8eYWn90Z8YYiiAR0IEgQB4uvP
KO0Td6sphRRx7lJLvbpbIgxRVVmZM8dcZl0sJ2/jPWWJs/9proge+TDfgRjA1rxJhhgi4b1/O3v6
p5j4RtsPfkPICIlocNNrHRLvvr3dwj1YWVjc9H+9o8xiZdpFty6ecKgYEdwwA8pTm03kXKxYZpwq
YxVzYpJn2Agyd/dpSCL/IpcteHUtUmUMMKLO07Kf51TDYazY42WItzGuwuYO+xx0dcJiZHWkqMQO
89a431yV/U/r3tyDTetBp+Ky7RnkzMeAvnwi20tT7Q/b1kIkPYhQQXGU/gVFWgeOAb1d+xHDP2Pr
K0JEAhbFCKtj4yKMc2AFoKC7dfbP9l1p6TrFClQr3nVFHfZx9//S237qab8HD/9vnjRe4pns8Dwd
qoSVRBudrvMn1pjL+JQHV7OViyRzVwY1IKFz8YkWysol7UXnl0hiIhvcteRT46KFj1uUrRyYyAqS
pI4ObaR4znY44mXdx66zO7TVZ/9ErwhwMdx09OgA6GnpIfSfWBgUvO/m1PxvdGNIHuLO7LNfnVoz
HaS/Tx7Kj2kt0zaJ1mUTfcdLoHTWEnX3TBNi5S3lMZWtMBk1yVUs0AM4jOXnvw744wadfmPNMA1d
dozXRai0T4qikpBSeqfxvnUdnsHapq7U3XWMxb2ZDEny4ZQwMWenhbb+/Wqtn8J1qhx0NMiqqdif
Gr8va291NU5GbpZ0XGM+qgVPu3s4hRlOJYVn7YI74Ly0lcDIxi2bv7Ejc3BVm3d0v9g8kSVPpWbl
H7CXtxs7qn4dKY9lfWwY09N9XCVdBSJwM42rbcFgTAPebZkxVAcTnEwQJnbPANrtRk42gLyYAZsN
k047uoOvyYfHZ9eRI8C5d9CSEOGL5mkXEoXsNfLZgmxb5g2kErhdP2NwAc74Lrlgm/64Pz9F8opJ
R73sWJptfCojvtyfZ1lp+nL52I+0W3ABhYdO1nEzQvpLl5X5AgtQEOT8dIlopStPkf2UOIEU5JTc
a0RfwcErwgx/1wvKfopvA1pI5TS0EfdSMzVYhV1Ni9InJdOHTCuRVxSxufw4VEPU11R7nHMA2x4g
PrfJFrS6GwwbZyJJMz0UkBjsiDUKg1AQmHWG1jhZxtTb9HN8TEJwkCRpHlhKFsHRHAgsNPxYrctS
oKuNK+SK7u8366eGK0VxeJp07pX4+DeQqxOt1vbFgdLMLlJ2/g4umtp8QJEDvx1rK+vZMOg+xlAM
Hx1EMdPniGVg1/s/nQUMAdlSGL6vXfWVsyuyQnH2IykugvtHvoXWkFOYLyZOl70JRC7YoKmwWaCP
ffb7wdWfIkrF+e/BXzYGOpk22S4ZzJlPg1zdBrWypWg4f5ATuuANUeADToyb9I+tZLRHgtI0n5+a
+huwwEML4xBhvQpo8/fz+nFW+3peL3uBc5XVcn3lpkCgAafeq2cK1Jd6Ic+kv7Ien9qO19WCvbXJ
f7aJbOVlN/aEQHHL7M83wHCIcuUmqy1LWagBH6YI8Gjn7xRp1igujLYUIFPWoGqTGcTXl10StRk3
mVJE9Or3fP38I0HxY+VfZUiL9Jmiy5aIpL6M6OvRSp/7khGdw5cmQBhYwTKuoD1EVNI7ZUvr36FW
/TWP/JQJUqmU6KZhGKquvgyNm6osVa3iqHUoT49Y7E0NBfW/PchGNE9652DZvPWdVro+hRQejcCJ
pC3ZsU4R7S5Btr6vjRlylJQMKtsCBdDrIbDHElQ+nDWZAR38OpTgnXHmUaL3lIgQBfNbGsNHdEOQ
fmTPfVuA1yT9eXXXVQ9LbYd+J5+vp3kZA83/EH6VkAb/ePJ+FAqrmmY4sm7IhvO5lf5yv5O7fLDS
pGAG5VBjupbZo2ftM/hk+OkwOSl73gOdHSfGdVTeMPXow8JwZrQd2CQMRVtZilFSV/+gKOh0SC5f
x1jdUZWFs08SeoolVQVT9t5wdjg8qdAx9sExNPw/RpD1U2Dw9UJe3sLj5W6ZR/XOhaAkp9cJ0wyk
3CefULfWh2T46p3/mC8BWwAf28rbXevQF+tBkDepArCOvUkx3cqYT7Fq3ehndm3Y+wMb+Ipnd2oH
sp8rs6xNmRMieXDsVo3D2sStq5kTATeOXRMT3iNtO17WcOgbQWc+O8zt991CgntVRcUD96mV/KZC
PmwuDVpG3GNk46NMk/o5pvLiAP9xzTd7REdr89nhp/Cg7dkNAJs9k/bTdtUqdbeeSSAUAxqjKT+S
KdaA2ietQ5cGvo0zZMFSAE2T9dhSfCHPg8BMkyNpgc7OdtyAXn02hxwG8222Qn1pYHQUrGuIbt5F
qSuqmrtx7p83xwhGItsuF/AHnTuUTqxP8zviWqB02cCqI7WFgF32sW5a6C2YX3gzlMSZAN0bVE3o
FDF8nOtgw0DecfXaPUR/tkVrP8VHKpEgy4iq69qrGEQ+ONn1nvH0pugQMfWmTKjzrmF3M69HBk15
gUx5yk9GdFJVNNoo3o4CkmsEChWpJUYCPCEeU9sew2OgTzuBg3L6fzyaPz+Z/z3Jlwk3OZxS9SHz
ZBYBPV8HOgf9wqf5Q7QnQk/742h/3ZKXJU465ZdaFgO6/gAfBFfGdwLMuu7b92zi/MFg+nE9/Xr/
X9at/HAod86DSzMXWYMKwApOt+7uFlnunUDmUmYaUBiQQzoKhEXpvs+sFxatOnMR3zprM9AI3Rtp
6ZaDP26DGO7fVjkQRaYKbEk1X+e1s3LWleTJbVBP/oPO8ae3qlqnLUaoq9rxKQ3D7AwPHgC8qnf/
S+74ueP6dnSRwjZVRzOVzx3bl1lVK5e6Up5zgpzWvqtviW9w8X2/jyg03skuHbty9PSs+XVY4Q0O
BAVBrc7uf0jpFZcyYREPHDmhZxKOPFYoPpyBNqPa6TAQ6eVi345ZJlWZrr1KO05feC03d2HmF8Ez
Irvz+738eY34cjVi9fxyNbvyalj3nKshB4OsmHEl43UP6JSA9eOyOQ5oVdyD9aWASwrB14aVBUxE
bZThro+P+YTGa7osgyoiJUBZRV/DOqJOqft4S7WAAZ97VDJRJMBpBW/3F6VHFU/8b2/Gy/jTn1fF
OpvX/ehsuPm2GgNEW6CCwKCyailjhEN+dfKVJiAjfH0TvItZnRFihrUw7IOT91dH0o8RmCYiL1Zd
eFb6SwLsUp20Q3apmBDe0TjjzdReX2a45QT2+xHZEJmG9aULQ+R4DZORnbj0agrMAMpW2paIxtR2
uo+VjvCzip6t4x9BMlH4Dzfsy/m9Zquq8mbpe4vzO7TJFRm3xo6SZR6bgOdkZFlx9ZwtkbowwwKs
usMZbwJWx1yBWr3lo9dUQa8vu0JM1dXrwBJ1CqKJ+uHlw9u9cVNcZFSiqDFM+3Tp0LnTNQAEPLzT
B3KErMXt1/18eOhLGpHXbpG+5VMG8PaBUGedrpXwxo5uTWdd2d0xlXZ5tdPdQzKFKNGRGNL+ngxt
W2iemkmI0SpFbYzoaJYkkFUHO5ois650XxmY+LLmqU1yPux+pR5uXTlb+SllgB22Ktz0OtyCZL1p
UX0NjemTZqjcfz4i5xLhaFQp8fXRwgcpfTZsYA4a5YxWcmqwBT7ISBpIpLhF33n7fTT+WLXUFNIB
aEZsStpiufkyGvX9bZcrd7HmVaF1FymQ842pNs6j0xIGoKf2s0vzgg8V9sYHSIWeYXkEA9q2nF1Q
cGBHVUZ2/dcc8UObnW5xTggzdZk4+rOM8OW0TsVjKS8NTotQio7+OGucimCHBgOHcyIRjOhJE+xL
Jtt+7QxM5JGYJPIQyDQOxOQIS2iVaoDOt4aNbTXP13Z26tGCsas6dHntMehEbHu4LJL5gfkHJTJh
Mcjkk4/Ss0DbJjw3fYbP2aRvwdV27XJTJE3IFlbupaR2yUK+VedGwgbOfnMyVh5hCEV7iG+tiKvu
FFvLgZUhmgxQvxTHCJnuHU+ZyR6dTYGBHaLbQ/S0AjrYgdg8iHA53cKHfifvRkrLmdH8y2Vmp3F+
/LiCqiR9aXb3+3hH6n1yq6aXomcces+sDe9qt9+oGB0akLHiHIJuOchus6Rng6oHVVUOrrs4eYRL
i9Tj6sYFnBTCUc9es3Zh/HXdT53HWn00OF/xzY8gATFwW5ztgMZgBpGu47ITX4XFJrv7okOCvJyc
EWAcPSCEUDqo90Lq2WGlGubonHLaMYK96WXkkSv8DElZpo3aDpdEeLhmoRQ9+sWGYsUdtJXKvQ8s
vnF8BOtw9HfP+IIflndZIAa6Tnhr63gHiVAho2xWzfLQvxsRNaPiGZ310QmrsXquFuhZaOhmM7TK
WBKdTXacm3nvhn0seZez6yxQn0eHAaK8BDIdq+SuWZmeJk2hkRbVdLkq8gjrAciphtaE+1bbPk0f
iUY0W00hbdOiqIaYmWPpkYaFE98GrDTyjGIAoHnESO8KaWaq+ng3RkUrPff0wzwtOjK9sMJ+Gwi8
pYQHOsAwsri3qg2HhaJZJWsciACJn6mY6g1bnbCBg/VwJinNE9QDEnrtoa81ZyM57dQ8OjYNOEMc
5fAAzhbkSqnFkNlgqoEXS0LfoMuUKogL5Jdw+jZnSy6R3Hdphy/TRlY15Qfd7j7sT0RQdJBTrFVu
Ez1DUuhW9yn44kHSTDsSWKUmFIpsAdm0rtwj5RDcm9jCb28ye8v7Rit64E6XNOcAlEfUrUBQ8yz2
IQYCZ+giTUpeisa2wFcKIKqgXni7Vk6DXC6/LIjuNFM2EFWRXH5aWLm25Lx/fnoXoilBnoRtK94p
aw8WrsmdApIBa6Wu53S40nt0O7QKbFz8G2wx5qgVJmsPYb2E5AuhEC2wXOqOBwGoauoZazovdvs3
RW0djv45HyGSPDAiQ6Vu7hRqnMzWAiBMG+0b2XjCaCdf0HpGGTsvWmq7Yr16Pwir4KIvSE0rdiAZ
80PsHALup46tSpqhxu+iRKPDiDukx2BfcyOi5HtWhjxoKrYbovxu4ITbVOBZW7NTjAmchAysYwOr
fuLQx2yVDViLD1Wcyx/YGdgZHfyN5IQDgBEVRo+H42lENp0BB8p3sfXX1uJ7PoslQHZ0mRYex9Ze
ZRTHTMmOsqMmI7WCpI2Czelhm3i1/TIPWRg9tbGEZY3f0Tlgu4Ow1lSxw36k4e9r0g8VfkOzNE0B
RqdZjiW/RIiqdVzm1dPQh7mVtetr2tFz1S+PeVPdU30h2n6c9Pi6w19ZO4fXwy02YTr8fg4/NAEi
gDNIATimTl7LfMkc6Upa3XZnc0lqGgHksq1JA3PZP+K1dfWMR1hmE0lQNDIwC/piqY6k++aeaVsH
gX59iVWEF9KloqWoduuljtMjpEqsm570Q9MZnzDVPHO6JQFO1stunmM0inxJFQOtgDic+arZvCyh
Sg2Kwyg7GsOb6eH4mFZRelwll8nh/GaiwzxiUVG8Le/bB67J9BT7mPWYji9JkaHOCtiKZtvc/7UX
+iECNgzZdCxdN5Ff2NrLNs08qc+jLdX2EFBII2uch3rguOfgPFA3gDyZuSEUhkcC8cHlSlMRTi0x
27in7texEx6xf0KNvaKRLSBFWL4r2COAWHDZoRC1uQfa/IIqzoLlm+nvGsjdZ0dAQx3TtxvpDCFY
nxDOz0a3zAc9VnaODi4HrjwxHt6tYcVpP/WTMJmRBGtIW71tNZOWMzVnbBHJLhy66MCo5poYVqBf
bVMKnLBZuOv+bmQJQjVumoLphnA1pxRBQCzHOAvASgrwHegQqA6BKpctmqmE3wlCccCDTN+oUB04
yEl8ccLCiARk5I90+w/6DtJpimaoDvJrkq0vY+Jo7XZGdsuVYSqFthxpdpQue2A9nf1QY9J2YlhN
+xbBqw1P2g7OGIrDgdYjK9/sQeTkD0ghKVarYV7PDmrjqALWDNN0qMsTXe1J0h/j5/tUQjpYZTNg
6BYw01dMQkbAr+zpFRw+5YapDUqJQqHjXWsk9oF0ndT29Pfx+uPxmDE0BqxOAvIlT3E65Pulbdjy
8JIdANY0Lru9mwvu+FBKGk8oUFLj9wMq4in/dx/IFX454sso2Cv7qkpqrtCwGtI9bWUqexfG9LK0
cGukYStaEnUB85OGVH0OTknSq2Bjeu3qhz+qID9dvMXdlmWmbkX7rAd8CZaXyf52o+FfHqr7maGv
zV3jKdPZtWzIjmCP7ujZ/ePixez3evGWrVqKqercg889/pcjnrRMTdXTHuz3Y5aR1dUoxp2VZyz1
llN4gbuYNxtglwqd9Z6tK5kqGbX2cl4u3/44k+8JKqp1lKBYJ0yZN/4lUeuc7Zt2LG2SHXJ0M9bV
fqWR318eonu1soS5EhC9+xNr2NHvB9a/5wEshWu3DZXSk/YNS5XsL5UiabfHUGEG2wUO6hOEVlJI
YvcR0m/1AS2UZBXUYFeR3evmEklESw9K9t0LiTo13ivhBe0NFTzdp+pr5UDm8ZC8UmGt0SAtfUWl
qQbSohRlh+CGnRaeDZ3To3HOgnMap2k7VWfJ/Y+B+0PxyBI1YgNWtQ6q+jMz/uWtVaUsLa4Xpxie
l2AdZfamUM32fTNBCW9L4VJCBeGVyfj32/njYWFxC9mBwo5PfllvFfloJObuAQmcHX0CYS7dR4qK
gL6fPBdHBBq8kdbjj0H8gyaMudRxKJYB5lY052X3e0skwzBR7Y6JMxpOy8Qi8rnIBxdgHcTW2CQ1
rj6bsRXGqLHTTVhDUq8eCjemZxuDmQNiSUc4gd8H6ooYGPsA0P7pQsO4DZnRweOrmf71Dn0ffJZp
KyoiY9lxLOOzzP/lHdKdO70heycfa3NrlGNylHd2TfONzvddW30rQ1oaOvbQgUj2+3v0qaz8d9T/
e2CR6flyYFsqpF1yW+bjS0BHhX9satiBU+mLSYrGy/gWHNwTlnv0hfkH/xxcIwmJDuB8/9qmIa3x
jNQIm7h+1Txj0ae3gDqOlp3nQO4+Y7219H4/2x+YbZwtJG3HkFmIzFedqJpYks2/5uMEO0vCLkqz
wpPkOcCz43T2kjVNMcsOqrwsxHDYQSFZxNKbiauDhH8KoERK5+/P9/SNNrvruz0hx6w04FjOHjO9
8eyLYCT/0Mdm+9iWR/r4vMHmyTs30LRkgR0LidCYBA5ew1h8jjEVxKI3wwf45mMeTD4WTf4VUfLl
z5KniAS+vUua4BNBLLEs+2UkZcXNSfZGlY/lwX3+jPbdrC2N0gb1T+pkS48VKiqbTxdgAnIOjIm8
omkvrlORP5ObWniOtO4yPBIhwXrECfKAZBDygkc7OJxhanS7Be3xPb13bx1boNPn5ZTqB/nZeqAM
6m46W2IuDETWPw2fjXvn0lgiEOo83+1t+lZ2mA2paukYpIkSpzGrG9qKBnyKoWOrp/FQHEfXGeJP
dqjqMG3n3XpsXzyrqzx8dayOtEHeztvHcTq0Y5iRrdPAbi1n6SSdgJjVZ1Un69wmSXAcJU2jb/R3
vXSz7FVNYOHDE95htic8wPCRaasR/bkkjVdqqAR6W43L1X1yn9w615Hq0zpyn+xGeaz8scNCkPDD
m0Oa1lFVSAkGdJx/hxAZkfJkSo98rHcOlMJPXtKniZa60hS3d3cCr86jYIizoOYiwfGRkWDic0Pk
ZfnXlhlcgufAwjJviZZf7yg9qu1kUygI3LADX06Sth4lXkeNHpTgL0HpIbzwAai4dKWGenBt3omD
oRcBtWc2xwkH2JyptugIZo8P+N43ZNd+Y/08YvZI/gAYz7ZCtvrw65N/IQlQu8MnWUBemCwSuOZP
geQpi+HiPsl6sSu+CwAif3Sc8DzQyGNk4N8DR4tvsluUPDzMDKiPVjV2fi12Rlc2RpSHERybgJjg
rYjqBWTxwjPmF7yPcEjEh5X7kXmIMh9n94IdqF/2s5MPVZRGSmwOGFwPFJw49KI8erc/loqgXiD/
QKB5ODWvwApg8AyKD/tDmEaicEKya3tPPHqE8xhMpomqkFEOEJuJ5rBHAGMT/jk5ix2sGsllxXuu
MvS01BRWny4v7A9Qcgu0HEYomwcuvzK0epfKNsALAkIaoDAW4ydmz9V+dScmnfGnM1Va/BjoGj/Q
0QYc0eMVTMgLm9tCJ+HBqidwN65EQXUojdOJ2jptdr18ls8qMDmzKz92+GOeVOwfnkn2cgTpROuO
YWovsXN108uyVh/F+OjO54uru+gp5DFRJgeKu8IM2726vYuHty1kvGNEJU4KyM37TKF0Pm02/X7/
oz87uTMyMMEdSUfh9x8uD1SEfQjQDckj++JG/IoaM4xo+YP4pE3EHX70rz4//XAj+me75L7iTf/t
7T1xt0tvagfr9XYfghIcrNeau6Z3Pl5jJRUNtsLXFefFiMfOXQ/Wy2C9zbxut7sdDKbzszttjbb4
tLmt+YVL2orvSty14Q4G6wFMTRdPXncluauLO51ieTmdL+bz+RQ3R7dkBcOZ438/lt6Woxbu+o+l
6XP78zJHWzqdQmygVWSAn7qVryvpSVL0vXEoxmyBITCg7hrql5bkPzlT3MOEfSansPPXaw4u7KwM
uNNP4CbVR9o+tQ2uANICA1tci4X7lMEn8FsfM9Xg4TOheHpTxqL0jOuhcKcSV7yMxHfDZA7F71zx
0+PXwxd/Fh8GjojKRxGYkR2J1+5gFuctI54IsojuokPfb1tye2CZ3N64t+Jrb5z6417i9biZRthb
SJioN7iaHB8Fz4zQBLho6HzWvkD3OgteabXyw4Xf6YTjXiietbDT6ajTRQ/nbLd35oEb07bY6a04
ll9TA14lHp2f7vXzGeLBaRFGB9QHO5W7ScLKpdrmJiGeu+HwwveMYU66e3fMLyYonxak1d7tmR5f
QT+G4msWrhQOxto7SkegLT2oTF7RoarAda24qv995B2Xk1qRrEaDgrtnzVdIbwwDdhd9WmBj8RiT
ueUx3ke4Ybv94XBo+h+baJa6/X3U73dTt91mCotMt/JmGGYdA3LrgBuE+PG9HEBheQansoFVN63F
mVsHb/zErP/RbrdrD/vIWX/28XFk3IkDke2B17nj4mkv4CTEqYj/l4Lb7DaDhh/tow3n4u29/oyx
SAqE4LONl8xQnB0pjQYMET7EiHy4G4gPQ16cGZazg+TRLkM0Yp7iTTLcFZNAxmBOdXGed+GyxHr4
DnfLFZ+1h83K50ce3nllK0CfwbHqiGm6HvznBRGMurPbFkELP4H951vergIs4BUq5W/Cw44vzUeG
hMHLrxEifbdJu4N39yb0B4fiuOL4EMG8o0/Uzf/jeYUNaMJAPrjvk0+XHvf9jXv81u3yQ00l6Hbf
tGb37V3zuu8crA6W7jtTiRj9cKpc3P387XaUuOKXGOFla4cX3LMlAeOhyqB5ki/+cnsC7IlTGS66
28G2iJETiE93bXbX23XJKCXTglPgLizjddHSyWEzUnd4+jFSW9PpWQwtsAF8fPrCASjHoiB155dA
1KXP7rqVt5yGHZyiJZ/MTqSR3b2/lXHGfLojyRfzwHaEUykzXxEPBtvRtnQHa3EZ5D8/5yhCWOYl
ESyAHyOWE4HDwbM9Uh6hGTCVrddYbCLTvmDa6OqIUnlf/pJP/0cR+zqPmfg3UTvUTUt3XsIZPc1S
63DW7uOOmH64wrPbWrT+M+HMW1PNnbeYjflL7su6ZF7m/89upwiYpOfTubhffAPzg9cRM5J/8+f+
XEzanXnnKtadhZhDuI9z/v3iLuZiRofd7TP5ME5Xq9RfLPgeNLrBYsV80lss5ihp3UaPqWAMj81j
ImA96/VqtzFsNM7eeDMcjoeNi8ewHX4OjajRdyPL+2DMbjabqMHU0oh4pKMoqtzhcCORnSR37w6j
iOEV8TONjbvZ0NrhbfpmY9g/ext+HhpE8OF4pt/fiPHacLxhP9r0h0fvA0uFoXiVyu2LRVS4ro8b
O06IbZO/2bAMHr3hkANHUZ8PfvGSG46+EUsn09qFuYffhv9ZOi8efz/8/LfxLmCvyb+dPU63HQXt
bvtNjM6ISaTbdtvuw+vO2mIEvr19DkVEgQzjwBPLZZcR0m0GXnMymYxG4jnabllCyYWy/MZrwy9c
6izrJY+ha/U/nzxsLpGtMTpG4sGbALVzJ12G3qQ5Sdy4+flb4jab3RtjeNIMmozKYNIUr55G26Pf
ZPQNxPO8ZnDxE0w17naw9NaDaRINBt5oOxpsByx7lr/lqKX7+a1oewBvBwis3XiwPmFrOZhyZi3x
F9Mpg4P/Z20fsLpP57hseLhrioUdBjZmXmIVFX/wBgdvMP19Lacc/T2ktywVqaeJwpSiyUv4VD6L
JEku+/v4Fs5hfTdoBIpODTOi3tZ4tKu20t61lDbY9KAeW6Hi4wDeVQPCuVj3yBvzOIvPhePyHIul
PA/ESHJvWIJSD+MvPp/8z3+ei0VafIccXT+HkBhNYvGf4uKCbEJECnoEypj/k2K1M+VfrsE1aN1D
qTW9h9CzA0ZgIW4POkTvSkaqu3yfVj2sK5iX0HATA9ncazGLdeYLEUrgVs3+RPHJ4zVgUfFBZPz5
VVwBa+RqRUyAUi9YVD6+16GIHchtcd5wy30uRfwFONwgn8reQqz6qkeUqYVUVgIxyvexiBL4E692
9UToKQ3vrXvr1srgRuL8tOtkrSymX4vF7epbLFeoqUe6//AIHj82G7AirIXDscJQ6J8+h4YYgmK0
RO3Ka9PCI9bDj1n7zXYDOey22yJgBdkksGOsUWw5GnsURrcg97EOcHnVjw+WSJqXY5Qz3sb0N/ZY
TAMg+TwYjnzF/m9zjhjrm74TsPlnnJPr9vuOt6GTjnWfqoYHH8PTe1df5vNGZ5A4BEZboRXJ4aUB
bBDNqC/sKTOWwOxzBYTJFmgTmpjMVhXdWRKBangGnzKqcbY6UiRBDpWiOjhjFvz0a5ZUJFxNREa4
0NMyz1qO8IuQgl0LP0Kbf1+8tlgy/7OwYnwTHhZHXOFi7KVGGSbNLGqsNvTuLbHIPmAHKz6Utxzb
RmudLwE2uGaX6iVmrgnGx1L4+yhSPrvjX1cSi5YYXXNIYGv2y0pSylaR1IWZj69I2TBFSbs5KYST
pz47RTNv5qzRbWWk7xv6gFaDI+WjgXlszjW6LyDjzPlybyQlMd7tTX3f70KTxkXyNu6zK3sODxyh
KZGciCCT0bJRC7f3Xt1CBdCqGarY1zA2Iql7vfsJmpZb26aO9UEup9B98w0AksysssKHI0R+TcCQ
SYgkaE4asroWZG+XJ+/aQBoE6mUZG4Yra95pqjruU/ElbIdxmBd/0nvWQO8950XZyk90VHtqTzSD
GSE4EoIedoeIsves/+LtsBpGQ+PjEot9P/SwnjLKWGKlWF7gPzvXRsuJ1s/87BGYw6fau0Jsg4/Z
T3QfTNuf3TGKJd6Cf98i9oiwZahDKcgQTZGK//ivRaZpHm/17UFiCflzRZOD3aS37trVwJJqLWQ0
BcmjZoL8+IzPje/c3TND3ujq5Jlu0e1T7XE59c8TbUbF7jRKpLE+SZcD7ADer0wxGwuiIrYhgGMg
il2DnM7Yoox3uIqUkGE95oE0fr4lhJWPJpISzBXAZ/l5e0ld9eEquA7E+49r+GyX7esae/reaXEN
Mn9qoh12xjiTkFYRC8HJIxTZrrcA4htIDEmtoP8JRMxHfEWKiywM6kexWN08atzxmd8hrBENY0rv
3xmLVBKbZqzOsF+cwX1vqqj3e2zgzz18lu+L27NjhiXr4+gQU7H+bMT8/P10bh3qQX2lkOse7wSB
Jd614jP1kqYI7djxCSNvIrnADKTwHvJ20x0WS8zg5mSXezYVvd1GAlL5Jz9I/p4H4P010V3puImS
GdX/fX/zY31L7GWes5BJMfaOdG+1b37RLL27nzZujX18b9wbp/61eyUfJ6jH98ayia9VSIdzVEZF
pMR0NAQ80aHiim0VoIuwmFyjcpMSf6Wh2EIhmCSS2RDgsGX6AI7rnt7FbOjQD9lQQ4d5rQ5kWm15
hvkQ0x/F7vAQa9NsWIzrIOdT9WlzRsmKmYZrhoQg4t1hWvN5ryIVi96kWcY5H5f4z6nqW7WNZ1/0
Gol2QcOy5JeaQfosMz17qDVUIO+Ra82c/j056+5l9irS8PxsmpYWPXZUoKvpmQK/kg6kx4dlQsDF
tKS0Yr2uNhDzfp9Bv0UhnBWqdRM2l0oQYr+8ebZxS+tDeXgO9WJ4N6k/lR82soE9pMnVn9Wan24B
bS1M1rZjMSe8TNZ5LTtVLUnV8LbE6QbATnGxQ13rynrpFZnS0dSOLa9+v8BvVQ9xgfSZYdWq2ALX
+O/TKRUH28rvVjXcFcMlkUTykaSBkk+W9fD/70AvF3crkqpML1zcsuzd8Lk/TW93pD2a91j+ETuq
34qXXJMlssBUUAU35qV4ebpei9JS62qYk7HGcC4tnm2zntjpclPdWsclnqPVlSpugsMcnP8nSVsK
+xbA88wEw6lFPGKJdGxd63xk7KXouv/rZnxnHb2congUvkz6ilklVX6S/3M3qgOFdFqcF1SFvZ2M
wk/plNaGBCtA6t/fhZ+e5y+35hudvFBLbAfUasgB0XZgTeQ+q3kudY76+5Io6PejqWJ4/LO2/XuZ
9svTdbMe+vNklvh63VdPQKdatX2mKi5OrkOlo9wcTnSiUtPf01R1Sgna6tqXQA497YVVju2if+KN
OVT7xkHZRYfSdkvYAhfg1rfy/zDQv96Yl8czuxXWtaS9bKiCs6SVS5YCw5bcK6YgJG7O8l/0E/F6
3+4MhTTZEMVg+3ViOSh7864ql2qoLd8NEL+SqH9mKUinW7p5nFD+KCMwjGq94WGU6pYKIeBoJ7iE
NAdLSg1d+dLIIEt8/P6O/TQF2WLUMJsquvP6fKTZobxa51M1fEidm/ReGZPUbB61qckpAiQznL/G
6rfVUTNZEzFuZvIhNlJfpv3jEaFY4iTch/zQeexT96FD0KC4Vd7gXkLae54weWc9Qz+UYYCuoyva
AUE4zC+IhURsI00Olo3l8xX4IAgDS8Jv5u4qk/31iDjMauwt64/c/ncZtXCbpj/XMjQsRa1Xfmry
PD/yY/Ioh1O7Y7HPcp4hDqLmpYs9GZ4lF5psZnhuG1lcoIIcJHj5UbkkrXeOTqsLbi6jBwqagdre
9WuSArE6P8RbJO3xMSyoc5IvewzsOUuv6iWDGgkUJWD7A2Y0IQ45C6QPQFYIIYDq0vZFzeSPaudP
4/afC3yZnnbW+WInZl4Ol0Ub6x7DjI7N64VFyK1lN0pnWudIdm3eRsDtm0sfWwHpgu3mo7MPr4ic
r7Pfn8rvLUz/3vBXQUHp6Ef7ceeGK3ONUljh1QA2EKe7NCTUbPTr+Fb22W5AOSQ1t0d4Ns66Mypp
K3azwQOs7i06sPEhxZ017OEfZ/edJPd5eowYRWPpVj55u19m88ounbMwUxsqvQytHe2YtEV3LiZO
TeXEAQ/UpWSne/t3O8rGFwtAoB4UU3vxfL/1rhPKdefY0j15QnfnR5mFwHDKy/CgI8JtlYTquKO2
dgFBu0zsfsG4ijZ2BKwE3Uc8vRv31W7npRgF7dxyo+0xTfGPA4yD9nZAl0+LrPio8ovBcXE3eucn
FBI36RH4n9u4YfhYdZYC2s5eDGolPSH04a2SB22m/0PYmS0pqm1r+ImMQFCaW1oBwRa7GyM1FUFE
BGn06c9H3Zx9ap3Y62bFiqosE4E55xj/+BsJqWu2EDuHOEINhMQ6pkychZEp7FNbs6Gw95+CIFJ5
es1pNJdOxekNhMgIafdw5g0Z58ZoSvzZw2T6i5abuHAHonYHC+QRRA8XacHLytnfdQp9iaAuVZca
qxDt3Prg39auMBft2dGYiOuDWbwqsX8ZIoww4L/XED2NJhyY3Wzgkrll/g7ZMgDOlhhoIOR3BvME
o3WEY5eBKy61fe0lhVmxuBbwgRYDP17R+7tDAy4wvqF04wMTenhGXoKp+tcBdiMT/kGa+Qlemp/S
6drJiHkI4HdLNRzbCjBdc6A808nvMwvjqVI3zzWHCHoPIvkNFdN4Nv44BbnNc9LhZSODnU8Io8H/
whUn3XLwL/Ov8f+zl7Jq//c1/GvVloJUZI+EVfv69LPOLjdKCBqZ9drU8I6xU2TaIVjMkvPV8CQb
r9go90/I2t5xfcSUyn+6c6IuVUYk8+P+nU/eii1iXQY6s0Ylw0g2ninsTXxZd6Rf8skLNi75k43e
rlKPrZu79kW31W5i0jRO/7bI+pPgrxPzP7/d3wyq8SC/x+2nbJd4ouJ5GlY1LFxc1VgdiflCn4Xk
OaFurvXXASlF/XWEr85u/CWKOCSQrWOa87rAIC7AQV4EQZiJd5w8A0DDWWOna7yQT9p2tHmwPjHV
dFjDDMynDOCfWPloW2ETh6qT7jp2ENTJsZ6DIC2b3ddu1jcmFSwIW+h4V28QedKoNkQiJWockCBi
vBYNM7uv0dyX9eGYGM/8YeEG3sjO49Ji1PVx6kDk30awN76PXkXy9csJWFahD7IJot8xbHE8dMZm
e1I2LKMLHkMEqIHZWUUu680G2tTYkx/IZSbv5XFLChyV3SlEFg5j3uCUKcPXvrOkAO5AHwOiE/Lt
Q5bH2tx+O+gmOkdzmu12m4ak4M6SGSkieoFP7PytpyExOsua5QElAsDtEhFQwB+ApYH0/b4Xz1ke
qYsdiHHPFOC1UG0FYG36YKKzkC0sNKo+zj1dsp47azBHBYaHs8VaYEj20lhSSAwZgBLfScxp5ZDI
mYcy6JFdARzERtwvrhvEl+KCpA2/dbuF0WyTFMxmy/AHjb7fCP9yCA7/qVZnW4esjq0LvpNwEv/q
I6TXfTRUs0e7FIxszgi35wnuHg+zuVl08SXl+SLOgVqZDU+7EkbIbYXeYImVCKvG+NodmK1kEu1g
CtDJMowB8Om2ySxTAWAtQTWHCUpo5BWaX6Bp/ChbfJmgM0pvqIBRt3oxjRzH0+ZlNatCduQyqrON
UBD2Agf5bpSrVxk1xZ8EylfqJx4JQAPrg0tvWMXWLfebSeY31ZRYKi3Q1BCXZcKpykm8vv/iryTs
PrWzv7Fixrk5/IHCkVPjPfjfYiNtHjbjRB5bsiZ65qfnfIuCCceSAgdPDtWvBRsjKBWBZp+1etfx
ChZO7wP7e//wIhGikR3xhiHnOdUnrq6n2lRGLAew+JoovzsVoZqJXxXeM22xbcIuZ4ZYJzeGiGRi
fNpcWYwKhuRTBCstzCP85PQ0UptrlzqMBTm1WqPaAqN+zePuAdQq6f99y5H+vx1nONYUOAVDOIF/
qqT/ONbzUVpARs7a5Q0OhwZZx0iW8NYuIluOckBclj2CEhyRcvRDcoHeM2T1DyXsl5W4KImBHJtC
9/uRPWXKzMHSyAb575c4/OclKmj5UE7DTOujFv6aknRyieosk+tlLLj0UeM6rMRVCpknle3svmEI
/Eh3//I7/9lD8juJje3Ldfwo/rAw/uO2aJnyObZjCSpr8pplo8qpNWj96Obb3zuRyMmtpIqF59lu
6mNtf/FA4N0aF0QyvfxG1ZAPuVU7+peafPjPw08RhZ7jykodgWP81Wq2UBVfVZy/MYQ0xU5zBRqm
WhYMZWADbQxepErnO5E+8008vZSDKWs4qbaZ9bk5/0od/2dACbkKogbxRxoS5i38zRYcZt/XSxum
72VcSpwUXXz+ShzESjP9EjVairWrfdW5VKD/0xr+vLBe5ct4NsfJUKr/7SX5Z6/JIG0koXMfC2hu
/lTX//nASvUYV/f+gTFAGv0ULmwoVEcsc+ONOvdflo0oSP84qfsaRJBwiB+J9Hd/PQq5fFTi9/F+
L6FHwjK0XxvsOaCHlrRGVrxkn5xB4IaBgvmi9XSkSbIcbd6rbF9ga643hSeR1AEBz+QqI9gVzGnB
wXs9PjtfBKgN0N0LyowTfYl+39ZbCH19yGszGYevAA6KWy2/PmEK2ez5db5+FRbU31c8dG8iOnK8
+YhLqbFqv5uDLTk7KwXd355k1f7GMPVaVJcxls6dPro8oy9+3MwY28OIuJWxOVB0cU/Ve48+l/dE
crptPBn6t8pAPKlZiGe+H5yinc/dvtB4ju96Y0mHJzSQblFk+mDBNVrqDH2Ti6xRl/cKpEEj98de
Ohlfi9hunPKCTOm24LBPmVUS+9VM+03lbqW4oU+w+/dGJ2GN7D0PP34XUHgJU3Jg7/PB/DnXwG85
ZZeEKrzmudPNRL2BtIUa77iUsMAzMJ3cDkYh8O86mUGK6474C+GI8tZV7qWKLk1XMELBEVC/U7TD
mnPLxXHJxk5tJ8DpKbcirlj7/76piP/EIXlnRBrqEUkI+Pv8ddaqcltU7+75XmJ5F2NmUrT+SzHf
69eC1Dv8Cr5LhMda4X5hsdKJ4r8NgxKbyEEXUBsdRTMpg7t0eWE9OTA6dDFcbRX/y6v9h7P3f2vQ
/3uVf1XYHy0BLe5e7yXO+vbw3N16KAvp8JExlmo/b14CDVTRb6GGtopBVtC69VaO4SBhhKiRMDRL
Tg91ocBBJHFoRjQOlEb8mojL+reUW0K8+6v5x9WqGlM/oGtZUP86HO6Z1slC/Xgv1XL6/BzUdCLe
ZmOi1/FLRfVem5/wA4tGsJMoszFiNKRZ7gJeJLfgUFJzJpb2nYrtpBDM+BFmM+2oE7qqf0XDxoKH
GaHwY+ML7Qb33BGiIfXO2G2vBflKNYEF5hun3Dkf+GFZdZOR15DMBH1wVcTWKLzbmMnzOiujsPJe
mzToxuEtdqXUuW/JqO7wZ2rq2Ts1jxftbkt2bRCjAlg7cppCv7N0kCbjkxMb1eHDVH5s4aPyxEzP
JecJT8pPh+beYF7GI6KQl6PhGkuZyrmHpU0EaQBnVrElhdHL/YuZDLRyTEgrQ5kjvhN1vlJNzpIx
hFaX9zZvFDQLHGwl4itED98h68jnpOuBnyKWcwfuDe+W1nhsPj2RtLjIUZ3YBYOvIPdGYR4+zY//
PLEuKXsGrdX2WjYsvM3A/VxzpH4EmxMS/Z3JndV/NMaPUutwf4T2mgz8/OOpR/NF+dUG72YmQKI9
msQJxZt0zaiQWZAMrGGUrS2MQ+rCT/UzommBNV9FLX6rFeORmyeZtWzYCWmqdgs+BZ6wKVGtgUXI
buxhEjKXzOGJqCX5YmvnJzueDeCXMRMlbBGuWBAwjaloICX7ltu3vXRGOf6MxuTrGI1kJFa2TXzJ
jsOO5s/Hm6wf+pV285sTSR7SEpc2D4LOitfn2/urDEpT3aAGGK7Z65N770vy3Y7mXw/em5X4kBmi
u6XZ2UqdEx1tqlNp8vTAINoLZwDNQpRhF8W+SIewghMdvuL+/wfvXmOiDQ2yMHASwlegRUhY6Pad
0pxGqe4vdswYGHDDPoKg7vAVXwIo2/FSxFFdMSvss3A8BWSFpQfDdU95WtM5He0X1D2ZqbiKAiDf
1T73pz0BUBwxxD0hhuyj6ORlvG12n6vqVcsqUPccFwVb67w5PRbQ8ecl3qYUidejl880sg1ykv3u
h09E91dBx0h/8h+auVDYjYPb9n1KouMeZn+vyYzes27d+7+lhPv2Z2mxI+YKTcBgWTmabd/mmdvB
zNmPfASYQeHUrpW43Bd0Il9r7A0XBD0eV8IuD4uQrcDnymVwnT07qrTOpurii7jiWl216YtgvXZF
pKH/2VLJK2sq7lkZIPGeP9ZQ3lTwyi5ot5wR1YnzJzukXjXLl7QGd/ezy/zPHI1DefqexrCw4TBi
oIx7LL8n1jGOOJSbe6FXgIlkxmFgReUMryQYd30H8uX4lnXMLoEWFEI+NNoPlid+I+pZ2D1gwfbm
di1/fG0QW2gcb/lPHpJjumt9Tqm2sQFFmQSPTsjwu7sz2mbB+4Btc4yEfRXv8gOeMXSl2fS+Sa5P
uvpbwK1AsRAONp+ZuHvMaTNjXdrTffARLHFAKsokaOrarzItz9x+iUPzZvYb6Tln73BfGxKWC5qV
ZDOYVqcW+RnUvX3mvjwsrqfNWTh0c2w36G3qU9efxxCUMxjBxH5MhWUWDSHyKHYKdxV76j+Zb1d8
5V5X9fDd5fxEumBUfVWvn+srFDfqpQIVA906ffbifHga+rGreHj7eIov7HO/W2hLoJzyxHRf+uoi
oUmXVxBH8j6ZKGupf+TDORYVgXS6T16T1+o+k0Ou6RbBj7KKWVC6mtsEr9ljdQw/zrvVh0N7vL9F
9em2yAM5IJgpX9D2FYfbAk+uRMXURUfAnwISb1n49UkbG8xLv+yzhf44PbbtpDYGqwGDDdj868a1
S9JjTGGL6IlX2cX7ZBcvK5a8yd8cNweSj9ygtdRNMMQzqVWNzREmUz4XI8FAXDPp6ViaTuy3j8Rs
WkSKKeCsz2v2CDkmfAni1IlvF1X2PZjFSCjlAzYaqzwau30n+fqBOAZBCtA4yNbqQpBNZfZ1Xw7p
lLYtexJceStZxgraCnUOwexMnS4Rk5z0QG74DIkP9e7LwladrNCD9mcXcERhpaHDk+GynlGnnwQj
QLuBZBsii44pq/nZwi2FjvUMHlbusrT8N7DB0K7ZOByo5BvC7nRlB1w3iir4wy6Cb/0B72wh/qgv
vZyMVhhGGIGNnQ9w1xP1Bhs2vC3uhiWd4kUV4K5Mhqme2qM1btrpW2/niAeGfbAPMUFgJZBah9Zw
UfzI09h6sJ/Zvcm3Pto8x+bjh13SyvyO7GgVn89NtR4sIrbRzbyepkBOT6MPMhj7mBQnfv1hp6b7
zSdPNwJ3GH7Mxot/twhc7ut1awNMDVGIBJ3POSoYAzip1eYLR5TwGwUXd5P/jNZvMQKT8B6T5yX2
m+0j1lHu2IFoaH4Sz06BYGyuQ/wuC+Cot2NBwaKUmrND1+ZYsST3M7R44VSDZgNmC0gxZF1XAYPL
3O/q4/H+EtawyWG9d9zAo3myPyChRAkpvYJ0OD3ueeDvKcsFSf0yCWlha+flnGzZqcP+VKj0DwlE
gPHmjZ+Ho6xzTaAXaqguwISiBl34CveJY6Nb5CHpH4xV4A+LPSCHCw2Rt7p84i2ITVhQDsGO+CEb
pTPMjTQSD4OVBAMUol7raSbVgxyMzQQLIF/khLefT3PD90h0CfqObhcu4BFWKGExMtI9tL6ohHal
RPHhi5HEiZtM0eCNDPykOclR7VPz9Bms6andHSfS8gbdpTfea+EzJk+LAOAF1sz5KZ8oDpDeNjM5
PB+BvP4qdEL9va8xEl2z/o8hoGvriyEH5zoJE24oZYS6IQ5z8qWAmA+CBBYgyuxie5zNuwmpUdP8
97gQeOjElxXuTILQUsziBXInQC5mwrBNYjfGAObUYmPy0pcQuzbSbPNOnc3zRJoXMb0yIBSspuCg
jvRillxykxZxxuvkZdB9E8t0BfhHJN4DxhgpGilcYY/muX9J8nBOdmM42nN6ir18w8OunK/Hj1Nj
4Iqtn1NGDibfsjkPZopt2hJctmXveXtkY/76fXpcYzNlIQlPL7ZJIP5KnsBE6TghX4d0TeBjzl28
MlkWpisuhraGbiO2JNOuLWCQibi8uZwEN5fQMD255tOR1Z1oQ1eIFkb6ib3t9PUHuMmekG+9lrNy
dQ+TSbIQnjYwmd6clLDCXB97FCaAPHAwM0OBcgjsZqchQ5ZzhQ6yR13HQ2dlcWmpbmQ/76UR7p09
i+uKNzvGSJPBGKWCYowGuugOD0QTcNbB/jnOoq8Te5r/XFJmkAEt90Ek92m8poLCLvtpIl34Liqw
Wz64tROrYrO+xzOuHIP+bY33Ltx4YoBHjlTQhW+eG95h54qFxXm0oHKynn7KBEwfHeBWPfVZamOT
0C46/+HFh/gyRILgsD005vGHU1NRpilZkb2ki0Ch4e4D9T2dkwBvH3PnTS87HVCVXQWjMFlkubFh
EAhbmWxU/R6y1zrf0jwua48jGgt8aiWAbqubjicIUY2CQupEC/J2ivBlD9wxzFBYTgPHS0wBjrCp
T2S80qtJ68XLoidmzdhYjwgFFb0/lxQ+47efwuml+UQZJ/Ja5WbpEkRu2iOvxHhvN9wpQ53uiL4f
krGs3+YUn4d0XXmDdVHM1qT5GfQk7Y9i/xlcioY0ZcfhW2HOhPMTxlUD9mDvPnmgZxA8vHw0E3iV
MjIQwvZK/fhBs8JXp2wabwCNpGsOsoSIpDZXxQJHHXLUsZNBN2eJhI2phmAPuB52zGT1NK3XdK7O
Y+sbMp7Lr3I5qbHa0VNhIpqWRGR4ptdud7cGe8IJdojSELW05tv5bHs8WDDZ2fPoYVt85GMFaFBc
ak63qNrSAc/7yiUcrugCAJoXqfWZGkpA82hzmsaGIWe2yAiNi1D1s+LItsGQ0OF1zg/a/m7DpV1Q
p3Kd0EPmLxizm3aTumj/93QNevCxbtPYxNV+LRus2dLWzE3/nGd0n4vaB0Xhn3LF8weKQbSmN94d
ZZrIEP3eJsZxOz7ja7/XND33SUDkzBGVEoay5az9qbFqRNZU4a+wusMNX34AkmS2gHrBpnpz0EG0
l7EdID9RpphhPtloGfm1qAsDsOGR9d5tmJYQUGT8jme0xqdgvOskQy7m9BOIojl+jg4GJmSN/igK
Rg46U2yGl/jemm9YjaBhxMe8SJugHIoZuUP09l7OePoIqwNb1vNCNbHhKGFUcxxaNz3UonheesIW
hOj+e+yjse93A4+mbGxGCUzXu/H8EhyEdRQE1pf1+7Z5UqxCSIcjaxTNxmYJadOzaibWSKmsYpEd
etctWM+JM8LCsD8L7kF6tN7cbJxBo3MMc6oXSZXAZar9OneGMw4BtEBoUheDvko3xvSuzBZMg7QF
kXf2ZXcWfz+FWm1+mWa5IPVuabYThmczMWx9PNQ5DrV1blQzMHx3APuwl0uJjG8zR26MAo27ZX7s
7+IRO+QHyCh76JylM/VXOHKqTX0IDvUB3nFqpxAmREt28RgQJV2eDyLm/zpmp1HjpT8D77jlY5tA
88pNy2E8G2+7CeeedfPhMaAOO8dr5MMepHgnYng8mtCjRNhcoO8qY8oh7zWNONkD3Cg2Gqa+fFuA
xd6BxyJ7Il9CSfEsaOfliWwO7qtuvKaWCnYV1D1zYxittPnbwD5RQhmwbWBuRImhsGH+fuaE+F1V
nZBM1/mwTvAu6+vpBa7SwpaoVv7qgu0ZPVJQwPWcFRiT0e4MDdgDFwDRJ4HGEO4ZoDvMsiXSag3d
+ECjnhnlRotwlmK6z5e/smVkS2Eq+1Z4u1uRAWu+1x1zu7H/M/rjTC/X4x2GWZSmgCUSmyR2gegj
X5RSn4U2m/XVEYVpxbb3to9OB1y3ak4VKM84TBa3GWXZ0cwnA2lCTtofV/DExG5vFa/kZc56iU0W
S2SMCVkx8EMkWngGKa85Yea3gWO/1ajVDEfccZAjGl49V6KuQ8efF1zhbORmD2xqISM1/Ien9aLy
srRlPsnCzrHm1ZStJguVDUxhkoDR1p369+uJg5uR/1z/3DAnO5GwOwwpOgr/NSUxj3OTGvnSbN7I
9AbTdgv1lacg2Lz4a+hExpiR8lYga1MvIpbgYmSwMdyvtR9/dNIKOfiprb2ft8ULlDpksZhc8G0F
hXl6d+oLrBTes3QyXKZw6gesNmzHMIW1MwcZ6qSvj8n8wooWDa7XbvXJaJeeEoPTXdW9Ny2oZTmP
KTaB7k03wtcqv5s5dSdPjY7Kv1k/xhecDSPNj91thRnOfcPICO87QdVTAoUt5EhDp7OahZWF7+BW
2Hg/f1ccf8ZRBy0drYHNKG4w0NJ7IhLfib0hj2hXtmm/03WRPvnY5+rSvPWjnYXcMr2HkM+4OsWG
NWf92HlIbYTCf+wO9njETimcFCMNC3r7ei37t0OLg+SkX+LRx65tPolUQrUnGLSgqASRbB1OoGqV
9IO+J6dxbVNjsR3NRNPjX6iBxrh4DhjFkROOAs38MUjkDo8uOhbd0+aZZVAS/WQZlhD94oPgaNM3
lIv7SrKUTRmQkIjowm5neLkjToS0RMB27nznwum+uy3A1aS1uPCZ9SEfmtbIcx6ob3kdSogTN5Sr
ajDyyLyhpG3cj0Xz2JiqcbuMqTIo4uac9qTSPftl05xnNkDe6U91A7Bi5E51/TjCNQEf3tuz71sP
Dner80e/VNomQKrgHA1JFzzVYusZzjTTh5RQTcZYQWCcF5JCHNgy5QpT4Q/K8bt1NGPa1QCI8ng4
wjMyU66pm6FlCm2bF0q+JAutoUsW0Qx/3fsCH2cOLPTL7F8VMg7Ao+HpbtxUGlbT/UJq+dqVziQz
oULNfI7ZD8c8qfamsoXKdNdtaiBEjwwbVmBf2y8ErKDb9Of784p8bOJ3WJRRA4ws+xEKQUUc14tN
ojFBAwTnO8XQwmjmr+hNhTNmEffAo52EJQt0n2Ki/nLKWbI4uvw9rr64pWrL5EAuFrieQXiIUdI+
nPgHRFQbX5qX4D1V3CK4RcMzRkhgNfSIFP7Opvph26Ly7UHILBLCeMbDnJzo89rg0emtwwmRWDCv
BhXtuP3cwCazH4yYZg0/JTvcfl3x38hzDHswg5lK83ZIF4PO6QFiW/m9uQDOkLaq6OWx+3KFAU9B
mnMnkCgBYDTrvj32aFWU8x9ThOlKtT+043hPgKXwwkh2bo42s8fPBuYWYKZtf7mRbPoxWwmx8Tbn
r4AzEYAEdcsGo7reGHJBKnAgW+zEToolRQe4XbJIDGIYLDpEt+/ZQLQHpZvOP4C2xpFd0Uh+JUgW
jBwgW6G8nkqGQHvan71P93m+yDp/4AuooFw6UjNC9MTNw1DFQj48k+bf3zfFv1hDdrqtUCQ7IGid
JbiD4DWvt5/TeM8toDBf5GtCl8yR/Vi3k6elMp5j8O3fljS0IAbwzfKJaN/t/KKGfFVOTpLBQYnf
S5QFlTGc4wW/hCCQDA1IAxZb5NPmTA0Q2s1qcJI+MICLXIHLqoC51GXXBM0RzylbKf4NUlpiNfN4
SX79E6DiAEksPgMc4AhTGHs6FeKX9U1uRICLeGNAGAJhBpBn5kHPlhwyn7SYzss3JRJ0FXBTmBzD
4W8WFMTBnmn5IWMYXZCGWH2gLkooWtbPyuVv8K23KmVyHod7gHcORH4pdhS0MuIp1e+zdhUTzhD2
G93q4bODcMP6PWqMBn+eX6lWkotAkG+2/AKmPggoSHHmH1qYWrKxhNjOFonFBRdDq6N5ZX9hELP7
ulDHqY3PQ4AkaoAt9bHfBNnFV5dUW51dbyoHi8CmsdteXLLM1q+lePluT0cXLJYN+lZayQT457ai
J6RkZDW8NiSQv/TzzRyGZOpYyvXmEWLAUWOJhOuJFi87nicQb0wVGylU52+mu+ZRF3cRCrElA7op
b+UcC1vocW++ylQGY5NM6h1lcsf+AE4sunrgpwrmprBiL/CR/+n1lGn8toVItucGDRYYxyAiVAwQ
Dg5ewA5+LIC3FtShen0t09mbeuMe1LxJbGoTbvM6lgwC5JhYamSSkE/b9xvMFWgE0XQ3DmDlIvW0
fcspSiKdDWAFH44vrwArUcw9TcFPaW/Ye3krsGs4WqNtferN7yajypB9EnbtR+/fq1ny9HP+7Etr
CJhAofKx2/WAgmSwIIrNefixTWW4KjfUi2yX1Cx6Tw6E3ivY+WTsdQ64+cunWYTQyKwLL5oSIuHX
44ZCPuxr8zQamzAFa0yMrfGl6B+IELwgHC55W0aY/oI3A1MHgk3IWsVSVmCEUeFZlC7neP/cjz1+
eXRD3tO3h/q5O52VntMD0Wv5cFUWaQTr6uNHTc8awkHFYwfgwqjA7w+jdRk0P3nonxt/QPd9Jq4A
a48R7TZLqHgayIci1RHRMfVg8mmEID83RjRihVtz71Q8oLgV6eTJzNp6qo4SKY4xt3n1Qm05Txp9
791XRLuzLYzMRDTnHGps7HOEl7sBj/loIkVbdM5xhgpu+1q1p8d8uASIB9GgdsA3g2ZkmoYMaRSf
iaq+7T8oDcdIBmDi4H3f6ed+u5uLx577OZh64D3hmImGBV2PMcWTuEcgazbmrXp6uYS3rEbT3lDe
GHtO42u+CnY3Pc5Ln+NaMWQ9XfKqNeG5+GG+QfsEVrcDYfTfBhlAsOpGpwzm32BF+59aCXSmQDSR
MbLR8ILBh+K9bugXEaBikODnWHayu+a8GFDbnYR9X+J/KVlZ/AxGotOYaGoT+8F5YsuI50oYi9RD
FKgR8ZN6z3nKrYHzMN+b3AEIxcjIhxXrQrMAznQUjq/vlpRNN6dIuOtqGGP38HRj+5WZqN2In0fo
2E/T6SpSbKwUTB77HppxXTMCgTFpO0ThpIn+95DTywEXxau+RmHjuFClVNv47TP52LeL7KKshea6
KabxcjOYFx03UetJXhDFn/rNl0+cXrDmfhJ2MooY2UEHf5IjCSUfYjSewng14Jm6GUozpj30Coou
AX7Es9tUJcTzBHGW89x8YVG6h0rBx6XT1w99WPQH3KBJydwPJyWjnafRBNxL+20yY8h/wKnAUnEP
q1yVZ7TjZX7qNDDxSTkDxjsCmPSJUmLSwdRTVsm1Zmy1zhx8YbG2qjd8Y+r4+c1izvG+iMQ/XzID
TpfPC3PjIu+rdqusF4mdLT5o5gfzbNFvhDDTGHP3DXlnRffSAkrVed0ZTbNKF3A3YmOk2SK2ySS9
4ypLlz19j82C2O6luOm3dAoHf0PQVX8Ig0Gb2boA20F2XJnYJ4VVY77v+xj/mi3mUzGNzNGGzl3j
TN3v8RytD3o8W/WeC0oMpt2Trz+e4MfPMBNFJSLBNyhs7I1ko11207Lug0FuzHJP0vZNBXT/UQ8k
tDlaRB6ZUf5y7CrkKpGbs3mU56ayTpTJ0Gm+RtYYNWAtb1vrvB6mT1wa7ljj3YtAmi9snzhMp+id
GyY3h8elQrjSh//Eyzd1h2ymF17CwZTBBL1n31q7rC28VHFyYhhpgXxAK6bs0NuM2hmSpLSdQaGO
RA6FESRUI1lk9gC6dq6XhZc+J+3dEbQpVlwC5daWQdmDbpbv07ukcwoBEoU8gklxNJ3R7BHMKMam
qlMhecYOKJkAqQJcUkahcnUYTETH34yfucN8tIt5M+NmMjAxXosx9QUkJaCxXQGU0DpHpzBvlGXi
9baDDqLZPdGaY/bYI4EM2LdQfmZSyNHKmnf6bUwLX1F3YwojEnm5gYQMpZJfpWfOZuSNKZ3xV4rx
ljBlp+q9Lr8u7+7ApvrEuNnjSrqJsn0a5/p848ld+gvXJjiwOKOFcH1OMgpWXOgW3wmZJSmrnRlC
w46ShGiGaQ0UcNJR9AhAJU3YvYw08OZzZUv2RhbRzNC1Ptw7Ju0TbQBfinQlL1+9boCgBlZkMtTq
2EroQuSvwcRBvI5KPWOChOmLeKq9kYdOYwt1lQcouxQuQ1uZtqdNvWmo6LjRPcxuKyIi1uH2xLTP
ABxyyHfHoGVsxgScvfC6MVAgvHo2mOSjdHBo0sIb3gitVewEAqx4miaoGP5f7YLqud6Umg05jMIK
EXQHjQP1Qn9H8/NYP0GMnSXco25eK4ComZcF4rWmLd2k89Mz+MMoU9aQQqSOwvAGD3vEkU+5tePs
+4SA/mMEvDN+DiqY2xCrqaM0ngxWpXtCzBF8fmOsdeBT9TPNdX0a2BhDbIQIcyMbPpKw4MElvEdM
VG3N//pSkEQOyojNCOk8zAmH7X1k5OCgjac4GCf0LJ2hLS6YgDHioU75ED1T+jDUyL8gK9xQZh9i
iu3j2C6meNUtXtbIG+jKSTuLbIasxHynBkOXSf4yXxQmAC3vGPQ38LbarfHF4bgzf0uuE1OKB21l
S106x45AtejLOgx52Mtrj6TrA6C+g4MeSGVzZtZqI9wneGB6Gk6S8OHfvyYgOB0QzvWcSubTymNn
1m2pK2VsQ4Dtev7ZbZ2UYIuQ8njzCGu0wIbZMlsqtNuj30p4gyoGH5gaGjhF+LffDVOFhjn27jv/
XDk890+GOaIxpKb5mpnPpLPn4dvCAWz8eR0yByZjQh/ufnPGNPN+tEbCwlfPftmagveq8Sub05yJ
bOsoZ8ifHqnsO8nNetV1yEEhc74J10pHHz/2URTwK+ef9WeySSC3Qk1QTW02BmsLbocC2YOBQXgW
0eBCzsePD0jBfofHbcOD6+dhaErKvtD/+KDTJtQfiBKBCJDDQeyTbETVpw9BqO1Nt78prvi0cCHU
m32x+x09fHIjQAeX2nz8+5Z42rZc+YyNB74w5vapkUwjuUiprtsFvAJwVUJbfmSL+Gzg5pzNDCiF
GbS82MRmeSbDmKnUmIHAwFH2SFBGjc0hlII5tRZyl/uKC/rO68KoiFcItYlyZnohQXc3HuFoUy3u
WHH37J5DG3F+TCSMHEIZzxULtuWBmOLO1/QvsoBNf97eAT8O1eW2v8dG9jSlD+NNUq7sr+zJgN7P
CZqlV2dAj3mxasGbyLlXyIOGDGTK3JTDGyr803yMmXYyq/Fy0RKpiEsHZQOUqCYQYF5+l+LQx5Nb
A3CiKMkxK7TvNF2vCFo6JOzRZHBfp6n9oCvzCAypHAmgMvE+F/nDCB3K1ErGiCrqJanbKoIJr3in
Aq0Mrf8fiUwOSUWIK32wFYi4wIk28ToleB8XxxJY3Slr/9MFAgYKnf34rpOR/1W9rnIwNiPvBBxH
CRpE+lkJeXFSJxMsOhmyPTY5rCtOmfesSi/DwhSiAdRLzVJSBI8O6lAdV5gYAkBv/J5Zh+qgwqQH
7q1LrmAiMsoG6u7TZGz8Id5U/MyIOFf7E7HfeljIbyrPBNy2YeoCaQQ7yMoZMg3GVoVnh6sdtFVm
v3QhqAr5gB9m+ggdCn3ch3PPQcL5frIxPjFvGoKaWppopr8542+Vuvs944LBoRcKwpPGfkWSTxfJ
aByhYKS6iG38/yHtvJobxaK1/YuoIodbCUmAcpZ9QzmJIBBJBPHrv4f+brrdU+0658zUdPXYskmb
vdd+1xu0i7IQl0TrfUX006UDYdTW9L6PuCln6lEoI+/kwLC23DxUhdqCXhuqmuo13zCvee1JGFkA
M8MBadVnXjxtXx7vMC0PnfORziL2Zzc6dK060nBfYz54b4Ox8ksXl8KGgwjSDd36bAs/E4gJTke9
ZX7Gf4VF913g5JhFaGOWm/YVpIV4mtdEHldf9aynec3QTlfv2Oesamr5PXNWhVcIjEOvXvoLVgSQ
ydPjkNFS6caaz9ejHZZEPFIcfLcVbK7XltLTTl40BwJZJzIDPWh+ImMmYOw2f2zqVw0To96JlpQt
iPQucPCoB/Q1LLmleSInSZmH9obqBGJ4P2LYIbaBjAO1aJxzU5jsBtDnFWKbsjAwkLPvBwlGEPpC
f3jGMywj8NB+b3lYvGKzZA0pkpnwuUTSFM37ZB3BFKAhTq4PesHe3gg7pnQ7OrIMuSUcLv/FYO7j
tCgSqHigoSyz5e2VOz5UVPyS0UMcrEkf+OTMIeXy6uob9ZCf5APwETj3cz0Krw8GzEF82Ju7OPJd
fpIn4pkLrDqgpaxoSCOzTtZryRmKG3yXjtZZV6YH3EfWkLjh8wm509FT1GfJJ3s57m/bsWM0gQ9q
fZML8GGYcnh/dUpBhjKY5Dqn4Q1iSdoDNAF5E201h9FQo94KHBCgaqd9UF2C0dDQZh9LamM+ld+S
zXtzDmDQRJPilXE8K7ZtP6oAn2S7hviZXaNd55KkEzJm5wKz16t8lCeHwAMvXeG658TlrJbJQRrz
yr/fXouafI0hfQdL320+rZbd+QkAJ4yAvpnkcnr8j338wdhhjllWr1RWX9FR2/Vn6lRG841ai4mr
f7/vXytKqEGCi9Orv+GepkhyGfXo4xsn+xB29zlI+hRXvsMCYW6bjHMgwsBWlurhRgNshj46cOOT
5BUfwjheM1kCfRrvSbOi5meA6AdcndKxRoDZvKRJ0M0S+XLPxwYF2IUMRtWgOc4pfdIvrEiMQ/qV
TMRzfCS381Cwl5iZ5+YVXUVCm/zykD2Y8JCEtxq6fVt7Mve9ttKoJlxPhg+RT5rHJs8nod10C2OV
Bh4wTDn0iz5axEIzWCly4OBoW7fjGyQeCRbG0I8c5gh9Y8bsuUK82nlvED1pjJGzOmax2gDYT3j1
oX366v6O1yoJVLK6Z5fwJAoT7AxrSh26PcxCazcAPx0LJs4nz7347pP7SIDo2J/KmFXDNRPmzGxM
jSF4sG/L3dY3F23kBZFzSzaKaJdoWyGzPWy6x/6X6int9EYbUGODeooZqNB2x+lcuTD1YbXz3uYL
XppsgULvmKx837lR1IDnX5vnQOhQ9yKU+9YNwIUJz6KV/KVUA4mEvTCvHosbWETIG0xcmK1DoFmD
NKPDHewiJjcmoWlMu/+QrJsUdB0H6AsztOEj8/wFtgNc3sax4Zn7jMewkGNbOIUrEg+ZnHzuY8SQ
A84+gT5QgeWfgZexVjETql46z96QpyG8ZaTkzO3+Hj1o5uIa9uUbsxh2TAN865ACoj3te3vSB+79
Fd1jTxEMDIYQmbqZPjUxbaHd8bF2/AREhDerTamGn6vs2ELnQNZ5Qq96d5VF1S5b/NcjkmjBTn7N
x+oEJVy8RjBxSYo9nQEEAInXPie3OckmTvxRUugEToYvl+tvIN5CgWb5VIC1BtFg5dXv5papOlkT
xIUGczHCWIyg1372jLbZLtvd61k7RjgLiZwSERcirI+/IBHrD/vrFtuK7rGDedzWkn6SUJ4h804W
fUOU+eyRTCtY7Co5teC2PUA+7LxkvcuB5ViUqnE5iMXG0iHcsxhEuxDkZhobs4ESy+qK446AJmnU
acgc62ZilriI4WIt81j1xppI2FE/tcgVGLY3mCdN69N7oM8Qpk4UAYRwATL7ZaFiY2beprIcOSEv
blWx+dMj93ZL7RpT6qphzbxRBJRZGE0eKllUpsK79dRk1G1Ep+cEE5EWwI3tJiHDoKSzqjavktUu
VYFCz2c/rwPG4pUxQgqBavtdoErM9IkvOE9B2HQGW0XAROFWTy3sGLrwPpY5FFB4DPBKJVzed8/q
QagVQvK+ArmMkr1+u2+UKl2co2gSKdK0yqDzgt0+Sc7NgJK7wYSMnRuIYtAR7heyV5HUqXVT6HVV
vatjpf3UQPOeQb3s1XmBLVYTtTOllsd5sBWZePpKnotA3v0DGE976VXMgQsvRVITio6SsQTXXb8M
+/vhYRL5y862kwZajgpr4pTAZdLKXefDIE0QHty5KbzyITQaw0vlV0tQx7JyaVOonlDuopQdnHD0
hWpzLzy9snZxRjwwhmQ3crkC3uMCPQ62PBDR0aoj8u1aGIkBMfP5fXJjQyvBm6Mca0MWOAAa7vRd
Pw5PPGhoK/gRKoJrIAdT2RDYj8jjm7oW+7sdQ3EOb+G6Jzyel18t5mkpMm5Vp73vbq3wUvb5PGvS
YNIkkhM36NLVZeHTKXiW6VFPuTRhc+cKfHAi2kmp3atUvh17IR661e9qofaEVneFY98xAzX0bjJy
SWB165QS6YrLrR7rQsvwru+ABHKqdQn12SjkEhJHlzcBb0IjhJ9hA0e2bO34xkIfcSPL3knkfNv3
JmrqaAt0O3z5bpT2wzrHQyZv+xal0uhh2rdQnppxtpFSfVJG9bbLkmmjiquHCdqgfuTsUXwFAYC5
lTMYsg/of/kxSp+2YklebzQequjPlLjTRznfpBVUfXkWAC2pHNRIxtmTOC6Lhn1THQOAxqq9LYe6
+yFgFdAY45Riy+fjVq0Ho45JTD/dA6KMBARb+NnoReMJ/m1yeyj7ZojdsKT0IDwLz6yshaCDKib+
SARt2pBNGTfQWRQgbO22LZgNKhFnCLrc1WM7vDM5cWiyCSu7MRyrpRKViMOQdPog5uM+NrOl9jhq
hIk0yuG+fcg4feFWENIX00rZuz/fxlpJiynd692+R/Km0SmEGSQ/XS3sx8JWulmzVMtnN5lq+S6s
QyP7kkyUvVgPpQIcSoFkRviWDYqcOujhs/lnK6GhUDwvijwzevwjCiDO4LlJjGaTqq4xUOUZ4Bkt
04xF4sGLZPnFXg/qLQNv1VUQEAn/7IPCix6sM8YmKx+THPQQzgge8r0vgrMpcxQBaUkdIsSkGBL6
oY4fwaHLq42gt/DjWtEnJ4rVof+wMojKxkwrpJHPyqw6MrIcKGEVCvvFE1p1vhPVB9w1ZjvrDgYt
BW/Co/rAeHdlSY8pYLFFvlfvO5EuzlVIW2kfeYPLmNpNMoF6QDnqA11Z1plMoZQxr7Da3iEravC1
iJHTCvLfo25a6vGbCWpdxtfS1FdB4TR6Mw2FLxkREaCkA4l+fp1v7epMv1a1u8a1s3fFvbbhtB3Z
IimI79snYyqHQTgPCb38NHf6quUtoyEcUzXaDwm75fmwmxcW0gM7wxOtUuuQMDU/2QHyezJ7rm2M
zxYBHOayCnmUTzIOmsGaYVXIR6txqzMeLUazBJG5EbgpzCUYB1uo8TQoRt5Vf68wS4Cp0Ewz2pU4
aUPt1zM78wE0pgm5gc3UxHuY9qXGw2EDFXjKRpOmAy8C5Gc8t5TR6ZMGWI6y9V02p1Y3C7+QHNxG
2zSz2xEqMeD1FGtAWtpf8taSRglx7PAfvoRFshQ2PIIF+w5pq21fjsYLgQ3tqJpDit913JQD2onJ
1Y8O3AzLxiLNshUSb5eVNDF32Tu07Im5isd4piOWn2Dt12dTTl6GxIk4aA67I8cUYV45co7RSEZb
bxLYNOfLbYNpAZXsMserlQ1VTd+LOIL8WJ/jGZMkbZO9QFYid2EGObMhisAVr/dNfWI9gjijnLIX
zDG4R8CYxsuvnBrMB/HNgEMb26dfNp9HTqJ73HbDGflYg6IS4VZl8+dWQ333nPhXLCjecGDRj8Ji
ILMTj4Z23FwCyJgzjXVidH3zAob/pF5HtocP6dh8maEwetoyAaSj2ZkW4G2DwobcjhnPLjm23Blg
SAhOQKUmM+JgGkRnhD41HuDLktPFZSGeQIa52fL5KNFrAMun3J6a7/RjYRbN1fPdozlEBuNRoRRn
L4ql5krIp/QzTPrvExb60ePLy4AF+LmwQwuCauuS7IpNNwOGMScApQcdyY93e1K9Ki4cElp9cLpO
s8ckcyk55vq8gc9WTDpzsDYSMPKxDtwjxTVh32ge4ZYWnoa1E6E5eHylVCiDB7mOzHt0p80VOQM5
VhwfLAyzBoiErQGzZnewpuwKim3BrDLJjNUBrApMCFXVDdkVe0yS7mAW23w2/tDYrPXDbpS9wrE+
AvmyPZwH9MNEGF3IBV87darNjKUGE2/M1wXkqc10GMVbeodw5QP8nYmGpR0XAr+AcT4pXApM/5m5
sPAnQmQiNKN3xHTLoQeOqW8xBx90GH4HENz8VSSrwFw8e5sIvHDiocNyjtHgYEutsI/nIaNsH61r
WFAn5MjILBYITyg5WYnRTzTrYoed8KrZaM6AS8BBGeQahsOVYXY/ICccnv2rspCBxXA6JnLxIE+W
tx0hBWPEvoNxjDGaNusllG0QbiziaWdO/ZWSj7YiZDzKI0zpaXwQUgZnzO6OR3nameMX8pjnem83
s27VDQPLrhhsa8kai7Z8yV5g8aWfXr7MaFEAoK/VJcTgibBMsJbHiJfG/XU8WW3l0RU6sjTe8Z2d
RgOV3n37KU0mtGvZ4ns3UOluE+xj+Isv/PK7J8/NOS49y/7rqs8hG5Fu8hVPoGooU+hKbIyG3v/N
ztY3bhyzuLgzjw8EqdN2nL6xSMlbAT+1yEbGNzuC2tbnyplHNdk+6s5yI4BOy5Zn98XQBXiO0lPz
kbElGuPsu4Rybho2ECHNawQoWyxMbTILKfdPhufxGr4p14Ivze/efZYsrYOBscuc4C/thdgx1nE4
3sFVX9IewOaWDBVkRN47JKHenran9ZSFO0KoOyYFbta76ZYFGS0KHQ46L6MlHfm23Ed70ckhA/PC
7kC8L+XCGM3vY1h/Ia1+Vj8ZH/5teoCGe6Wwrj+lZbXO1rE3ANQzfaeunjv9aDnZ+cqSoe4gGO2k
APEtiVcvBjMDPWF69O/kHQpQcj/Sq7DXc5q1+ZQ4F/FOS/kkRB8GQO4Icxr8XxrXJMGqerVcpIPt
S8i0xyep+svAfWYXHmOzpSgsSF7FX5uZgFvMPh4qvbz0V7EwygMvFtz+GJwY9OXAzWv0McvxXbOV
YXIZJ8mkC9bPQcM1i1B+EEvDJ9H/cbIPiBqoDlDUrFhfNsG4XoiHdn53ranyUb8ra4tGFL2mm20S
VlmsaZfjlUGliJvAuzYeD7/Lzmnta5BWlRMMy1dp02QBjhEzTV81+kq2hlMqt2PTGuzY0pf0MfbT
I7XyYGGME48yCcRdsQ5pKfpj/Z0LhWxBLrHMBvPYWAuT7Xg62mvShevS4Hz0tF2EOaJ7eNtojJmc
tnBDyilLEv+LZ84XnG7UazMr2ZCReddXOQiMvLHS8/jxxnaPD5Icnt2WWrUusI+FOUAd37kwNy0C
dN+MN5GGO/G61em5Q7soL401Ix37qsEZraNfc6wm8YWu+XDfY60dWWtjkS8rDINQ+4zvPLypEkx0
VoIn2xAUXQQ9ME2ztF/9lU5ZTMPTFYRR8JEFC+3UvLbzbnOfWOZYe+uu6uOcmdDL+DwscIZcPG5Z
OZKNyhQbuPLANRiVTATvRm3XLsWJpNp37O+CcYGbySTXbJ6Qbm2fCFW452azmtgtdoF4Qoq2+M4f
Qy8mn/aII/cwTTdBbg806BqGb/2uzmSkFAJQDQMte5fWDJVh5Yhnyucd+eeb4CaXkl/H/PGLvm7+
win2gituVSKK2OXgQss0WO1DGnx7go/LbckEjY8UcV71uhAXSgREqRxN1PPs5NARPa+JCqIS8o4s
++esoGu3lwN4J8UiNDZS4LUHVV9SJonjdg2zV55SznKSzTJ7p/1N3QWVSJiTgDqY7Cjv9wkce6+k
oDIgj+DmZg/y8qQo4Q0A3dR0paEgn0KwbW2QkBOLTcaqdvaRdzK7aqnoShvkjq8pBLwaggKBYYwx
eEY5e3M2quOUqNhhnJW4noP3ZfhlJx5Edvc2FeJZvcF4h/C590FfxULPAs4jhIiPqbceAn5hspE9
CIi8w/0z1vKSN0sH0Qnm5VRuNhXl1WsqcE49BMGzJc2lJU9DgXeGbyDlBaQSanqTiE+7Pgx1kTpU
HS2koniTMyAfNo01ic0hfVuHaSMJvdtZMxYdyBreoexKJUMatqun2NDcmE5MUsgvtXIVn4s0J2yW
vr/Ba/Xkfen88qWXpVP5NIxJnL/1yTRj40BefWmD6sE3QfBJwRVPkldRPury2/3JbLVmjaBNBvtg
bJZz2BpC+FVEMASDr3+bYkj/4e6jYDukm6KhDj4y30wxCsV43O5Po9wJ6VqI39rUMxE91N1UJzcA
X2Tx/Rn+EHr6Xz4cvx/ym8NFLWuVod04JD6oaWABGc016/x4LiO2tv++PPlvd1jDHDJ3uUIwCN0Y
zuU3XxrjnopRVdxL9mfTQAqdMO1RwnaQBWjRmCIbmAY5Wv60kLt3sVeqsSdD66on3A415QHl1Uxr
nmBXuTnzhW6saMam1J97VVk3jdtTZf9wxn87CxP8J5uSIbPJ1vh1f55xqAvPKLOyYpf3VI5Fk9s9
b0BRoJmmDArpcuT32NWscCVHTJrKh5ZHeMYjitfQGRXEKtGWKe6XGA0BFgzDNvRHC9f/MEIyDXJb
JQkrQJxlv50jd8ksMvFR7LTnDdq3ykbSE24svVb7w1j5DyOoP470bXje+/AeCEJV7Do1mXaZPBGT
SRTgShe0NMq/0uIHj17p/5vh/2FpYpBdjteVKcoa7rnfnTZv95D4zl4JDg3s7+BI3yLep14FmQWb
2hXaw0W/Npehmyzo7roAQF51yg+BQ521r0j0rDD3yafaPF/f19I5Xpsvxg7UYiW6uUPDyxFddWO6
AWoi5Sw52Vax4SF46leBRPI+1Zw7ZFUfVkIzh1uw1Txh1rr9Ep3QrFyKiH8g+ooIgEUnncZeQmYn
jfaZ4VWuYI6t1X2dIpYt6XUl+2I5WPwVi2wKf92TncRTnZhoinAuTbC5XwA2wFh7zJqZ7pRe6Ehe
59GUgyex9zf02Xelo3Pi2g6xljIyVrqrul+m/eDUom01Q164aBbh5rGAtKVd8kP4YkxpP6/Nrb9U
txBcVI8ZlfuYrXyvpC6y5oB2/MtmIHICUiibdTTnvrn5wfSaBYI0fxZvSDuDwBktwlW4i0mwCh3/
UrkqcY+C10+akzFTKVE1rDpoxPBo8nU90+YAVlvFqV5r+u9D8GvkpfybeYoDVaadRQ52eKf7ptpx
v9kgzmgEQQRNoWBWS22OCY13X5yKCe1a11iwPrMm+V9PqE3C3F8ix1rEiPKKOXjnHOLT6xBtYS20
jbIRFoSxyEt1qeyHYMdf33DiYznL6djd4K+n5IwWrmznbLLw4N6Eq3hlnaQJi9tKWKrryG248dVF
A4sIV+paX2cLyUvdbKpt9J3mDiekYohgvt5OGjd3ONN8wTYdkqO+TU8pX/Xhn9M5XgYrYW+toxUy
Aw/aXPB2e0vf+MKbsc4XqocVxZu1j97yBcpSE5H6PjwYa2QRPDFjjbGEY+2VdehiAEgWzjw6JYvh
w9pHuehAbj+itxT2pb+EE/+GqYXbf0BYe3r9h7/U1sEKgMWLf70Y+vLpWXt92XphBIRxh55tLpW1
uA0Xrdd60jpz4gU8kT0eN4snWog7Xx9+icg7pS/lbbwAqZmKq2wOB20FF2OJ+ybPYDjH2uvXD5w2
CNIEh1uIW2nNiTsSkbr5JbpK+9ANXYWvsSc2l5hx3RC4i156qq/ShwgiuKhpHHuscVu2GNv7Yjjz
+pqeqivU0hU9L4N0j5HJdwbD8JJEY36P//r0imvs0n64cwu6C64ceDMjqaIk2fuvnCHd6ktx5dPY
s3j83NPjS9FJ2ccLfWvROE3oDqiTX5bTEIEAeLGgyXlYDYQv2W5PKmIhuz7lbqEcbqvi7Qk78zrk
ASbBDK9P1KdDTU1wXATjdZzY/TmdhTa6vGWBEhFwbxvuI1qx7TYY3c8CoHpkm3RlYY2ns4fEEkK+
ugP/u0/BgN3n1DoWlZ0Zjvi4T2K2ezN+JoV0dvciaDbbalrQ5cVgIXZypDR0vXfwM90ntnYEWmqz
FpedffnV7q1k9CJOJWHir8u3sgdfH+Urc/Qy0L7HAd58dJVcmrUNJIm9lM6KhVlN8tZuwnGCyvY4
amGH+y5U61ML4WqinNHthUg0gGdg94L2Alx/SAiODKd2lfHdHD9QZ5A5tCpP0rVeGF7+BvLuGUvr
FW25q3AIaOHTbGpOK/e+MjAC2Jjr9mLu1fVtAfNtaa4NFOJ0ix2DFDevOkbb/h1TjXkGB+G+1+YU
lO7zFDilGzgKPizaBE+J8VqgpP2KkeKkI1hR3XRIUCw/hz+Jh8L4bQhFer6hjp5U+EDRSlvIY3GC
wAk+Ht/FAXMIV6Q7E1GUIvMCHLmo49f0zUS6lB+m9Focfvq1neUy+YUJV74SJ2Xzi6IBwVSkCTDt
D3BXPpgDXEg48AYGk1CLWZUTEAipgtA4qZfv4hdhahKfHqRIFn34mXKGIDJJVOc2s9DV3rEFe8+N
kYZRD3YYZMUm06JyzxZWoHZdz+pFxUTx0U4LupsL89JNugkxfR3ACfz9l5eezjX95pXoe7IF1CZO
8Y4+VREeTqg+b67PzhVRIl0BbOfRr6QYt440w0b4OF0Z3nPxRMOYoyK1H29A+fcJcRyVPXTOZgoj
clfQhQyBgmbNWCxdhAm6LZP+wmyHjnyiXh6nxJhnB34D6vzNSw/Gd9twrgaTJCaZY+M6BCP6H5nb
ou9NGCKSV17zU8MFkP5dowl5Q2SzIYEBTozLxLxVPFBsKP/pId3EOwQju8ItT0zJs96zlsEiuwSz
xjPXEn3uYSjhrY7aoJ/RbGeiz6BGmGthG+/ylUKE4jTbPBcCi/jtoHg5mkbVuU86lvTQQf0wabGo
Vib1/gEjPVsPS3THUs9ntvx9W7Js58to7U+29dxaDBNehpeOsrHcmF4a2BwY8zxzVAKexN0gIfGI
5N7Wnrhl3zwTdymIdkGouOyY5E7lRx/R/dNBut2wPt29ZMLij4FYOoVTtuz4Wzcr1nBJptladPTz
Y1bihyI7cGUHWPa+ZVF7fcCPmBZr/sPcoXIrF9UAhr7RZwj0+JmsJoWrXsKdfsFvcBdtkmjcLvKV
wLNWONxjdsfVydgkR/BLwL5NeNzGAPDhEhOf8Attgr4LIXxUfJsrDJf10GuAqDYidAi8dMP1no0X
5aU6C5/1PFkabnGu5v4KUMqR3H8X45L01/7hWzH4ba/Sav5TvJMMgX1Pxjyd4cb/9ORteWkh8T89
tkonqCOsnaKXL6w17XsXFaTTUIXJqJ7kk8Hrg5CA+hFDGkdxbq9wG9wbPlzGMXKtpeI9TtEm2ORv
jNyD/3E7ZC6+5YzBABFNgBkWo3KneQoDV11bS3FNUCeRaqigofrAcnI7EdsNgpydCrJsxDC1lv6a
8e6ik11bG3/l76qzvmPQkKmjueaqOHcb/6vd9mtIxVMdbyqwGHbmOBz/+/Yp/3n3NPzqdbxtsU39
tk8I1UTJtaQLDvoSNTOmT8ocHu8WJteyWDaOCnVI2UozOL7Elnde5vaTB0HgEU7swyMdMENjIa9q
L3P+fWbSX36lJrHyxNKY+EASeaIP3/9tXxj2sexrimKQxGV8oEOnkTXBI0WcBgglaFPQGfjhiH/t
mTiiSaADscFENGnytyMWRq325l3V9/cPuv3MUKhEullF1wn9N8JvcN1odPukX9Ipo5+zov8yTKUr
qEqWqWE1rQ05YH9e8K1qe0WtQrDGlT/TpoodAIiLUxL18hmTxb8vVv6Pi+VIqqXLooHZpvLtaHHY
WaKqw4+SlzhdsDDh4jYqxlAKCdVkRYS2N8N7agw9jnYQ4Avi1wxmyw+n8Re4Yep/nMa3e57SH4+e
qTWchuihZkxXDQoc3Nh3M4x12kvq6h/qFCnp2kIT9MPB/9rIfzv48ER+G2L3vlZ8o+Qe/AprLrgN
SHDXhy/3rI8WGfP+/oiPjfYD4vH3jPXtsMM7+dthszx7pkUnqHu8Mz3KDfA4/Lbyecc62CAPS47V
Ty/TT1f6zQQ0Ds3UZNus7R8LtH5MbdSVW3FaOSxaPx3rL8PRb5c3jLzfLs/KmW2M2FD35iumbS+G
Uy3zs/npHwhQXlBxfJZeM8OF5r3HE+6HYS0NF/IHNMDBdVEyFZWXyDC1bwcP03tbNrzge8GBEvsK
JxThq2rD02Bdo6F27Y75LPnJdvqvWfTbUb/Noi25WrERK8Rmvg7rDEoHH7ULNCbsX3sPmTF9oJ+c
6X9NR/+61G/AS6d1HPGmqfs5wxe5g/MK5g0dOOX1Zfz2p2M52l+vn+ZPV/tfg+n3e/xtxS3KPE2Y
V9Q9nMdJuLGmaCmjRY/B8PPdWPz7Hf016/3jKvVhAvltNPlhZ9ZdyK2l6aRdMPvA8Ku4KFsL0Fv4
oZj4G4v88znq3yZFw0/7Koi5pfKrtiagzy127fK2DV5hwXORGy4zWgjL2ra8p1vs4+3zXGB099NC
9F9v0G83+PvSRxAu1CFS7PctG69qopguMyPEJyI1pZ25Z1UIZisMuuSRDB6DiA63uB9u+38tD7qo
ybrFPwSpfbvtedFIvhFzCg8SEzFYNt8Uw4nVxUDnpDlpDhSJWz3r0olOR8BcgXwjz/z3Sfz345A1
09RMVdYV69vLrGvPJImFWt1LF2MtYZOQb7CtOcvu/apt6bFoq+CI8qBGZK0RMBMOMi6U2Whq4v/V
mP/tVL694Vnaq0XRdur+cntDeofLFVa3z4v+0bzdzv++bPU/H/9vx/r2YstVFtR3qR9mk9bL0V2T
VkKNSicFvgKb/cAmsxUGIKGHwP/+5F7aT9p3n8IKKh73A2W+iaPkJwYwF3oUMEO1l5gM9+cifjNI
bN0ZJE7OB38nYjGxoKIf3Y/l0nn0To3jqtdQ2v/7kv57rlJkg0xHS8QW/tuSV9dG1j7Du7rvLjJk
Z4JlZ8olhzsL6WGF+9KMmBVW32aUogf9fLw227gfqYsUe8UfzsQcFvU/JxSLenKoeSRFlKj4/pxQ
mq43zTi/tfsI+4gELH4Egxs1rXnN07F+c+pqmhJ3ipHT5skfMpx3+3kFjorhFYKRoEc+GAcIoBCw
QaqgY+pXwGUCMhboWB8XcSti71gu2GiUts6LAnX+iaWuRX/yCkXpDEhI3spzUphjrA0DQoWTqQlm
w63Y9W69HVgo4iAKqk+4cUvJWAVVLE4SRorIZNqvm4P/6RszAkBTVzP1pxM5H/M3S7INsIpqqrIR
TqZqawdYQVHZkWM+UEFnQTW10AGldluMnzBRrlS4JgI7GmiwgoxRT10t4R42gedc16PkWl4jrAq1
eenTZRyDBAG5X/O3WzNkusfvNaUxUnsRaowy55SVOeIRensOT/HR2pUyVm/T5jkWLdzaR+UV39IL
mpASHTcjGaoU4gRrFEQQAKHyDmPRhJV+UV5LgpMkpB8Vxf6kemFoqPCg1QlUUV/CCti/5Cc/mICE
cBh+Cx77MIMlkCqyqzgY7Vs6sCA3GPTCMgpGIFqwC0FbYYRoyEjHcT8ptEmEy0HECzXiNcne03d5
lxyLd/MILsvogFgUnOuA78BlE2iIrutNGcFkHt0+JBR+MOdAML6Ml4Hauq33/dcDtzCChvfpS7l9
oH1H/nyGB0b3kzgqFHsFDEukHxf5o3wbyCnYpF0NDBKuxSW5JufkHJLaY84h3IlnWNLiWRnMnAdf
RW6WMi5aG2fg5kNd1tgdnv13labpGxYKwSfJPxG6BbSldNHV4Xo4KViE/357/pqZLJIK9SEFRxI1
g3Xo27ujlGWvVXKy563J2O+jDfsAPSw9UEY4wv8+mPTXm8rRVFOU2I3RAyJr5M+jJVWV9rcqTPbA
txjsfuTwoc7qgQfYYGEQf2mf7fbfh/yv6/v9iN/W/yEz1BKigOuDVbV9bLD+jHDRPREYou/+b4eS
/7y4e2n4catwKKTuA/ywSepphOn8Mlir+Q8bnR/v5HCnfyui+odqFvFwsJBWD35zY2N30534RPSy
JgykUunxP14wvz28b0NFKmtyEkIeHkwba4yGZ9dio/dE5oAHi77qX/59O4dZ+49Z/dvhvm1wfEtM
Nd/iCumxABWkxwgjiBXvW9P+NCz/Ko2+HepbVdL5CkEqPYdq7GJknNHTsZKOsCiZCNsK4riNx8gn
PsjtT09xqDF+v8YhJ5SW7oDTsH7J0reVSyuCkC3P7baXu0mvfpqehNhjHGnYa6qgRGsgXEZQ/iST
0Zw3EjZhPz3UYVD+eQaSxqtPMSaLJvurb2+kkd/M+nmPcH+iicMcgMIRWUyDZSYEFAl+FVj15d8P
9i8ciAvlmIZsmSSCWOTX/Dl2uSN3X/LDcN+ODQD79hU5DIuTZu6lY7zM1ClEuh8O+f0Jc0gD4QVV
J0E5Fgk2fx7yESe+wZ4ugIwczCNMad0OXJxqZF/P49fbegA4h+DzHw77fb4bDmspXKkqSsoQmfPn
YauESF6hVfwdJUSJN/mgk/VfyGXHswJtKQ72/eaHQ/7HAzUslRwnyVJUQzW/XakUZUYhqJ2/6/e/
mmbpm3+K9wgwhXQGHeMj+IEs8Nd27tc1/nbAb++pGcql+JBafxedohO9aLR/vtNgA6fO0/0PFzeM
xm+j9Y+L+zZy7o9auoUix1JZ+4+ZJ6Lzo8lBzeZ0P0w/v9Kkvx2L0QJ0SHQ5bAtreHd/m2GTJjKy
tL4h8qHw66fQtdYVhE76vtFJ3CZu4+JXJ4/Kl+4Qb5Dr7rKvHDPaG2wA5YzwdnPb4vuKb4Kjv/if
2LdjySZf1DVRxBvaGHN4o5PabXDJ1CXI2nevppOhzYqLRBclOlS0LgjzQX+WzW1jYywsyG5Y9K4f
Fb5hzSyAt762DmD3/77H8n+M2T+u+9ucFMlR2aDEsna57RN6GCz6BwHGI1d6D6Vdc0ZYiaBKHLyp
MKzDvwvhCbIW3C3WqtGzL/nhdP7jkf9xOsMC/9tjEJQ2jus8sXbKNPJuMAeQoG+jLW7k+FLmEDMI
wANxj07hAvWD+785Ooi1BY4OM0j+Nj0GBrqlrmAQJPWsdFGFPzKvG1FYJ6XH8z7fYDEif6e97eWz
gGYbcQiGh9+SFP20Vvz9YsuKqrPdIgRN13m1/7wRRBQ92lYW9B2NafR9EEbOqUa/D+QNKt7/I+08
lhy30m77RIiAN1PC0nummTDSEobwHk9/FzSSSh2/BjeiB5KqOg0JnvOZvdcmwgRE/H+0Vv/js829
wBFmiZY2B+X98T1rvSiGMiq1E61q+tEeweuwjnvuQD7sH/9xRmt/DqFMmW+mcd/pOjosOrl//oJD
l7RMtiX1ZBLMw/KZvfaRJ1CsPWLUMG8jwfcBuZcfwJoJSZYx5EO7cudwTrKkK0TGJ7VBQ+zCQIt2
TWlLqH/wvCFxBn6NNBNv6FeEFE0Bxaqp3vM3RCKpe5XhqshoY5f6G/gHO9TZ1Oj+30+SND+n/zxO
ZF0VFfYbGrGD3Ab//O1E0vWypBX57d65Cgawu/UvK2QD4J/34HOGkQlHAfMfTMh2+qWvddrS7//7
h1D/10v89x9i/uz/7cNURmYlDhg88cnjbdbhTnhd5QyT03wOn/JgZ5fyVguuUrgI+4F34jkQF9kd
6oKdhG4x2TkkBXAeTGhwnMSuHoSARDFJ3hGWBs93eSPD6yCZ6T9ePV2Zb5F/vHyKaGh8ABRrHgbL
f/35337yRs/Kpn/00QkUzuUC5n4R13N+Ak0zCn2qttGr5FmdKtrqkf+u9w66mQ964i6kqOsOhOp0
kOVKuMyt34zrZNcKLip7/l+TzJ5AO6c7ZsvVmyQ60mycRjKwA8HBVv2j2RStr6+8FGNTRkv9IDB1
qEpnTDH/g2rqSvAl+4p9fsFkuBCxEF3H8eshfU4otrV1Vh8tEzha8kHitognW/GMz/r5pQhvlrEq
EUobB40lePYK9kAC9JOQhrC1ZFdLj+0V1IDR7nJgLpgsAG9ugVZcAAOA0VWYbSyGZWlPEz52Ox8W
+AR7wPrBvXvrgYuoDiwdTO53A5bQmhDpx1xKv1+AW7Q/1d3xwK1Ergn/e7AnenUvRhUMQ/ER4NRP
wD+iTECBzIgQw9tfqSoReVEU4/VVgrn3ogD2rRK7VhfdWoU08ASMMW7xLawsJejfyo28TH3gTpB7
UVgc9cfvKNygOdQ//Vbq+M/dp/IClHxeVBVgdUqn/6nOygsx1xVS5XJGXVhElEWIA/YiREUvXSVQ
UyD2rKxdclQIf9acaVn7AKz0t5meC7i69/lZn4TLwnrA3YzbX/whUiw/xiAEUAOB1ECy+RK5ABng
/yGv7994cQ2JPsoMg3TVzUSPhS+ewUgC9UiJepU20rqFfbBIV3CoynFlTKcYqNMPbqOQFT3aDEjM
2Sk+y0t1/8MzdVE2pQ3m4UFM2uQo7W5aQ2yQPrugenlCLYndJvQixOm/na29ox0vgHFVXjHth9QZ
BBeW0IXkpXrTHY0bH1UiWKFv0Zaw+OBJc3DwfIErGv4aUJCbcEZNeO7R8Dgl7N8jDo/lEzwxi1Wg
O1gPySVCmX5oGCScvjGzD7zethMuvxE2YLzY1gd2+eIxhzGaAR+AY7HKL+bsAkjP5kn2Y5/iec+g
bPubM1yKfawM91cECauZSW8uEo/06C/Qni/imlFHS5LtTwvQek50ET+fR0YbJXABniXUUNvahUE5
IzXwNs6sunrxGm5xj5hIhClWA2VhE1cQugpn43uooODGHwRnPZA/0UWkDjvMwwdkPkQ3wK6lLcbe
juAkv/oooWXggcz3wB/FTUMqQLrRJIAF6w530UReFORjrPJuFwFIX6B7qZ8bnmNdOuQIWiJHtXwr
c/nnj/pbb1eP0G873wq3zOXVydNgwBCFdzMRw12eR/ESb0nJvvRLmXBzEQRojqkTwLYTXgt0N8qx
WAv+hzmDw9fYcp12Q6kQeSI0Vb7OyMjqK64X1xAJCqOo6ig8gXKP3kd3vebf088Dr8CCWVAI9SLz
mszJno4uXIfmBo+q2lENKhZnxi6f1pbg5t9q6AjkH1CJlXZfY7OypGX01pOLs+p+eZO+6KCH98c3
PWbrGD/lpT48FDftvQqClaZ493UEhAPPViCR4rDXelwCWAXvsP2umCZ/Sfw43SEtL8R1jp4IfP3v
44DzSLBHgp2/tPQlAeyOjMYeLzybpuU9V2K44AnTkPIBCk7m56bZQgZTN0oXCMYmw469Kq7i2jRg
Xk0HidmcJ3UBtS0u0+juAPf+bYM2sP5jFfXXuuFftwoZipJFj0Yj+kc/UYlTZ/TPOMJE70QUcQ9X
27e/8EEwQhmv6AjF/FvSvrgEiPB7QMn6eOdT55D5Ml5zH8uJU/LZIkEAL+gwD1D5Guv6FY8rw4ow
aJ2EI44tKSNO65ostdPAAtHwfflwwBn51QQtglsmmIxfDURevFlonaTf1bi4QtFu5scKHBCaOoar
L8SzU3u7JprYXyJCSQB4wFmGVGKehkMPb8DWIMc6FeOf/yjClX8VL4izZYPQVypgCSXFH2WwpY6Z
GmrP6JSmPCqOIjny0WAEGqQvjOzmqni+hUnZ4IB9oGmGCNQvUhyRMCEWDKBpB48l0TPoGS22G3e3
JM7lC9QMjg/Vq92ZQ1oeplsj/Ec3879+cE2URJGWeG7///jBDTV+UDVUyYntyjw2X9yh+ZNhvRkD
bAj/d3X1r031LGH/+zf7o4Ad6wz8Qjx/M1ywr/0u/bnXDqgLsrho5VB6+ePC+a8WRf13ZfTP7/pH
YVk8U10dhTI5ddaq+RKKozZbFNhY3HqSdbChLkVX/7WoUdhHFAdIC0HpdNVipfjtZZJ8GX9r6w3l
S9ZvVOSIQEnr15a4gZH4TZOMrCDc1XsR+A23XL+N8cXAEsuw7Pml+h9Nzr+bz/klZDYsa4qEbuev
l/hvZV6o3pusSJ4J142huomyEgCJioFF9BWWL+NdS2x5WKbEtLwd+FABjQhHcgN/zef1qS0s8m2A
q/5X5Kr6rzHdHz/VH8fEUDLHKxR+qulM+4DHH6KG8fDFyFY/ut5r85NV+veDRl1cWMCLUK8CXkLX
mIOdO+4B43Xo6O3+kM1mkm2I3+e5uRfO0LvdVtCdfh8iawMl42uZ13L8AP1Wt3FyG4BBqGuAAIpw
0liS/EdZ/S8j0l9P7N9e7j9mHMIYN3hfcvzB7+SX/Qi7ap1unrvpmn7+35+Nv8RH/zxp//nG/jFV
kFK5kruR7/TEwRoFLWaNcdN9ai8t1iuoyDgYVTKYWRHCbFiezG/ocmR6/losjLhr4BVgvm81W+Cc
BEwIFKHKPVUOwnvwf/+k/9Ly/PmazEfK3x7Bu6F2mqanyQn76p4oIZSwNkHQHkihZjUAF7ZLNYic
/7/v+uegYRoemXQvYh4xaHuyT6YarmHIBlteEgvEGciC3lw9iUP8j288v/D/fmNMlRtQ10Ttz2Hs
Q5W6hzoI8Ukf7VpeNfUy3+kwpbjviAbSFVeDQoIyksxzk1YRfq/ma//162v/GjrNnzDFNEV0Nbqm
//Wg/u1Fl6qpnJrUik+ptjBIxDoq+rLlH4lcUzYWxzURjiQMBr22Mk/mC8ZlcHAP5gBx5ABAgnE1
Yfg3+0t8v2hqgGcZ3TeRyMWbWHgJtDMgKDxGPEMnZTtvMb8SmjFI4m+hQPCF4LbDun6SpDbO2up+
wyez+q8m9n/dotj9VIlltazSxv5xGZXcqzrTrOjUD27yQZrGb74TYMZgKr/KjxWd2qDtx3h9rzPg
1Wa+0bONRYgOWNnVJllGdVDxZNy6o4W/+ny2YIfVFBi4pzF3UEQBP1V9+BMPLNXxf+z7JUUR/8dl
qrIoNAyJbbvGEu+fn4yx6eVSe2jx6fFL5CEtM4EYWRNEzyUrc6AtbDV7lupkeTuKeJCTVU0zgJ+u
GF+t8Kbpy+4Lb8XdLytsDGejCJrnJp1clcRk4yym62d8zaSNUDrwZcv2VKjfCvt2DfP2tBeijQ5z
jTL2wuQrPfWYJ+Wb9vAHAHEL8x1y/n39YLmKSRkKmAU4yOkyr3gNwdqAAFrh9iBDOfG/zNY1oaeo
EJgOj/j7rjmWMufH4yBRU1d6bYyvIX8zGHQtcvqsEfW4/Vin+D6A6MJilmTnWW/jBn646os54Q12
Ktl1vBc2EBWOekrygIvLBLv/lLwzbMjllVhvxmRVCVvW/w9wzri5Lb6KC+RslPcaPY9V7Z8tCnsd
G/Xgx9OK91G7e2L+Nb22zItMXzcYwxykbM/XIyxjYk7lwgtV9g/44Uuwt2XG/jZf+Bf+K9ZKxdoC
F2KJTJOt+danIJ/EHz4lqtNu+Ti1hEs/g3UCMaPHknGT/Vb0jYu5Yxx2Lz0DFgWYNF8DNGfDv74W
jjH4MhSO/KAmq/5kXlAJmIdobV4n8mcUF5Rx7TbJ9SG6RnjKWRzlplNUbkzIr9f+mtP7CH0D8UWP
w9ZTbxnxo2QUcRtYcGy57zt0V4UtfJU7IjG6ZRttG8WpUwfcBy6ELRB5UQ4YrdaxZwUqUTH4iTil
qGBWApyvQg0XjTrDfFEh9qvqvi3IpOO8nlwpvtZQMRbD4E2vGliH7CzaI/mSbNR7/M0uWBZVDKTa
5XXjRzR/JXgI8XsRvdc36HWEaHhmtkZAAHKA8NVlQeBQjh/qQenLoUH86DsI9F5G5Jv3zIqXRAF2
UNcDcoZVFgdWi5tNJAbC8EnswIxIu/Gbww49Z+ayBMdlBq07DcSegZ64ybLPYUxhP6oYEDQ8DhC9
EjQZ6b7VtiD+8VIx0axu2tOuBP/5nBPy1NE1zKVmfFKLt+NS/uXRwlNlBFCpGqIbvkRMV9lJ5R1M
VrLodngQHksmG8ayXeuYfuC3kEjqNN/G/v7OShJg36AsHuTBveTqsoSQ/woieeBT4dLAAzDWvNGw
8wCuRNvsKgxCg4eLK+UpzMZzi10WHvH9p1b9RPRH6yXHD3QW5E0b2jxGQONLfkeQubv7e6EJtjBT
O6adaO1qFiAGE4xim94M7cSrSyj3pyie7pajYSSkYfiN7x9PybHouyTNVogD8Pt6x3om7W+giPLW
64/8C18d3B3zOUBQk/5FIVkbwO1CTvuJF4nZEdHn4p7nnww/Zom4wZ5LfJKDQ566VruDyvXzFaFD
u2/BwDzkFb8H5WVKvQynHzdzFVIuEyiMy3Nm0zr13UU31CwN3FcbsJ5sDLhMW3IPVBbJWfqewODj
DgXk+AKKuCoJ0dhGtdc/HYsQUvmn0U4k3BQWefcu+fFVXdoAhw0tKPFVssXL9NPQCc5I/tlAFSoD
ZsTbHl8kqOaPZzCfYOmGx/nOhgqvE4Ey6OseGyCXdGLiDfSbp45BrNl3bF2ZI89Q7uhDTB3ocABc
hSB2ThwjCRndm1p0OaeH8ZYqkTtj1ohSJHS22WjxteADzDlTP14VnPQPt6IXjRd4YkK+9SMAh7B6
GC6tsS6tGVqmK0aSTFbgqoQ/6kDDuxGZ51/50caBrfeHyblNI4z+JJu+6NNgmfLyRj9amLmNto8B
aAwLubtMeEJwcAKpC/jsFgC7KlQ56bbBDknKuHi/SdnrgNkW/9XCK3H5AbijcYZnQNkor5OeM8Hm
G4zw/cEwNxMwDd+EqxyhFGek+6CjRnqbfabH0m9hNeczUo0WmzHpeFXJtWM+5fJihvI9uDMng3bW
NJeS5soCdFHwZDCEBM5pSbuwdXmaQDKmQYc0e7wq0sFKeGBrYSkAM57K3Ls3D2/CDlGQSfJhmcvY
OJl4cpMEmn94tOKPSXMV/LWCG1PH1CoQGX0t0HxImPcUMomZ+wpptwBDKWe+3nxO6k/TjuyIQibi
xDvxhIQKiLROc5BcKiC73/QRvKCC/6EznVY+FrKjNKsY4iVfp1IYvcYbfkx/eDxxMb68jqRV1a9M
VKl/k/fY+IxrkGcIRx2DnrrGR9A7TAMKhF9ikBS/Ex/lxtrzOc65FB6n/BdP0aUWOV2KpRoHWHug
mG1yQngA1xU/EScJj9+oLZKKC3d4OGH+ZkmbWKfold7uWx02TUv2oifCoS2qING502rwYTAF2rq1
EwyT8pzmhnDp62otGnzM4YnAZKRXkMcARYvcY6FFSlf8gkFloTIpKWXEgVslGoLyfkhiRoPibfiq
46Vy1sC1IgeMrJ3Fd6iAxq+mSnXV5rc2PByofb6bCsGJSE86laxDrEOPom5YJ5QCtT0IS25yjowk
tMlgV4Iy9EJYxKVjPt3YcJ+8Tjc1+5ZIATC9e48jUbOLdB+bvog3vHgRIRQD22WWHjG4nO2whnkV
hrN2xwVGsEzlPFCqSY7wvDA+TZcyFnCO5e4aFYdQBZkB9GZyb/0NsjcjUd2txyMemDs+blI+Svwf
oWOR2AxQ3BGPIC9qWGkRecbucN/eARnYz+TacYJ5ZKkjR1kDW/WevIHbVvafbw3tPwF5ygabJe8o
7m4UhwIXE/PCYfW0LqnkKROEZMBJw7J4owzosSxW/GlQlp6I0zaa3EncwbU1ud6XFPCMyzv120Lo
x8ZukBsXYNCor5V+HTbSoiMr1vyQqTcRxVzhvJQMUPNAeHqVMq8mcbEp8J7WIgEE6Und9owZieLm
Irzlkq8orkX+WDaPnjvCOskOBjeT+YKHwG08EmHC9I1xeOOOBmwg5ZBrrCw23eBBOveMnp3JsjZt
cyXUQTm4Jc4DqO974la4Vc4pzhZgbjTxACUPgswzNVmLftpXZgCi7qxciugWhyu18uH+mH6h2eWa
07Kpg0f9ia+92RXKDg1qXDnptDf0QIBATEf8xdmcu0TUcIVwEXgYsUEfnh85dEDpbMarBoT+Qi/8
oeczPb8qY5Dmvlby6UEMudJIUgEe0CzQFmmbjDj3Q3oaxSAUVs8nbyds2zZhvkKaA0pGkD0ZIrL5
0pZLP4MV1TsJphJbJFsCPxhzRRQeyYUndkgo50rdA0BPT5Zkfj462gFjctmsiQ0O3xR24/pK6M4d
JNS7VzR76RDR6KOMdRgcxbhkbeXCEDlWvukZHtWNR6thbdM77OsoJRMlUE1Pyk5sE9kstkfibw3z
BsSGvgxgkei3xY0ih1SJ8FCx+aO+qYOYN87TpB+y6DflbMNpkD7zfrgI4uLnAZZPa760HQ3XSesC
UwJsiq1aZz9xX4XDiyJttPrtkfot0gpes2bwZNGvGObDKpljvr5V8/KcXoV8O0LKRaNRe/KN92fX
46Ts5rEEH3GYT1wfbCg0xkFcxzMjMHeFOdGJTSuUvERdioJt7lQ+6uLHsDcln8cQZM4SMpwwsBay
MwT6W2LJKOyKaAYUkqZqs1HheDExsNb6ERYsteGdxY4VMDCoxt3QA+WmJnirlE37O/8uzR6163xA
r/M80Hf0KD0hpPOrly4taq178OzObbXuYFOQqXYEwitOb1SbdfMgucIXWreUXLGy4e4gwC+sn6G9
VBFQp2AyblO/KMBy1/sQN2uz15NXu8xYX3GmEtcnkRSTv3CFpN0NQykNaR1ntj5ssvRkyOd4RgET
LifWjnE/jflLwY6q3bENgJfI8mbaVFd2yFRujN2R34qnofQSR4UFCYsKK0DLM6J+PPaUTVRLSYaW
2QNRUCxl2c0/K3o73Ld39ulfz+BqvT13LcsXFlKQoXqATKIts9CmSITPtegkqFl9aKtP5vrzKZ18
wDrSvrD8QJB1ow+18iqyrOB7DX4zMKqyix9FJtX04YXMYwBXFLYuEZ/E8NGvjTf8wCEWM3Yd4pHG
Bhab/dgxBgdoSQ1/9y2qDLdEw1Kx+4FjWwDe0Db0D1rl8uEUJ9fARi7bXI5kQ1wJi6Y6P9F/lJkb
7YRm/oO8/A4vlJ7APWuszKyZqkPq0OJe50hC41e7Rl52bQYfrCIgdVoRNpgF6FYHqIXqA2Mdb2QF
0LVR9azKCyw5mH60181GtZV9oq2YpoZA15G06+ZuaLYA7CicVchko4u6VcnfZz9lsR/tUvwQ0cL7
jzsZEDtiDEqvsrYTFLra4e+AgQ03CfuA3jzrYBeJUasC0bJrdM2c8pAiYqY8BzK2rQCWpgQnAlfo
IRZW8QPjOj5RYTmGHgeCLqz1Zh2HQfmSRhd6HiXdSKr7LJcFiEplERmrQXMS2n/xymUmlIGKdIF4
IcMPsw1AVdL0VIVx1gJUPTeo0gO7doXivUMWV7wcGS9hvC/SU5stNelbjl9VkFyYzSS3fEF5bfKx
kehaWsNuU3amq8xKbIbhA0MlVmNa7Kv5KmQdbN2G2EcTFdMwf3L+HNIXQViWfb341cmbbd9G44LI
5En7grsF1OqEAtL6hidHf3lWQecBiyU6Xmu3JR7y6DDWRNSBDXtYc8TLMPh5PnNPBT7N6QCxC5M5
9oaxPD/IWx1WXAC6eKXG4VPKuz11bjo5tUHSrExHB1NaP3KOx9c+OM+RlkhdlwTqKEExrKwuSJr1
nVkKCz3kAibwS7aBc2/9uKCsf7Jr35hwu69sG8lRrl/E2OZPE+f5nnfePV2qudORZfo1HlkhDxIR
ygL0OVaj9E1uW/hkm5GS5xIrqk6B2Z6EAGhZu3D69SP0mGGlhDgRDtCDgrY7hGdoc2LNvf9QLa5l
ivmZkY9fgxkejaSfvbNVdeIr16Ihr3kzOLAjaGHh8jUd5+y1ofCgFz48g5xKEqWfDsNLS6/JTRic
4f7b5ZvSvFiGK+erSH14UXwZ4p26M1uPwU5OvknsFiQXFByv2Fh6QPM/nGtT4/AK9ozs7We/7ZJP
mIFNv63Elc5GdPskB5qdptFT57olAiTRBqLsPNl5GjPVVC99EQBrgKAFZ9Oe3zcjJuonesW9oB14
Q8qE2OT6YM6ZRzoWoOnV4MrKV626vYON53R/e3BMaw8CAVGYkNIM/29+qSDUQOjHtJA7GhQCLo8m
89glwP1sHG4kOoEkXjKAlOLP+3TMEmYpT/UQxeeyqJiKtYthfA37o+WowN3aQ9se0nVKSFy/FilE
7xjiOTozny1gzXsxzm2DmLk0gTWji3wtQUv/Jc6gvD2GKzOJ7lUSPcQSr5oZKANjFyF09AJu7y4y
nen1MdtltqG171S3LwgYWBp7zoy2PknlnMae/qajq5nXtLxJkhMS+Ju7JJTW+lp9Bh2BKQcxP2d/
uY6YBcrSVkctzsGl3f0o3tKT9SeULUS8gC5VdYZXvtL492zNLMaks9bXvfkKJTQjwq08VpbP6plf
e1pMpG5GLr3e7MjRbhhPBy87qKC2acUoAC/Pnz5b8hEsk22tO9NXzN6JDqRkB3uhkxRdbFE8a4pN
TZKrYC5M4CPNPuOM8Qcalxez3iSEdhDx2EEqzXDshMtu9GrAhS3urXMNZPH3btivnfR9dwF5P85M
5gqCu+1tQaiSx0ZiKYMnhuabUjlSo3ipsJuhpUgZSESrliK2issgOa1BwA/jiFXJbRW6Wb5XMdOY
wotkBNSq4ebJTt7cYImRloxu4RifFc7+AgMq7qNBOjBsG0ApUVzTGnz3U2AM60r/prYGqx86tEZU
zuG4i3mOCYr2GMhfiS2QrgVZ3q3uMMCUr8X5M90CuJF7WyaGErPhtOLdxA1JQ9EMa2KEeAgK62Tx
1jCnYySbV/BQQsj/37LBsIS6/a+IN561ih+VsaPBZQhjB3g0kbkkWG05Dz86QKYkIW4jwc1Cn141
zX/nxEPG0tSKYWfXvxohrRbLNZVuqn7tlG+sOGQtR8JL3Z543MopaFK7hSmRbMbuA7sV3UEdZR4w
cPm3ly79ahCO1vDKzAPgd0xcaH+LGH7LhkNL02kndGYE7CFXFK2zQb4c89tsFzWbp05YiCfnh5Bl
eu9wa9Esi+q+IMCGc2Lyh+gM7BKByhOpEQmK0/MkqKceejQtrCx7VMj6kfGyMH/a+xhsTXmUT4a0
jj4tsHm1a6SgqJRN3B+MOSUO1GvutmshMMZqZoKGtdMgMUGWAeTKKRiUvsq+tZc5lxl6dcZvohyb
1OuWElxlCMpJ4ifXgnNwzdYVQBrXBXIYtyTRy3zTqUaSaFc0BwuL2DWnu1pkWtAra9k4DLDcSeeJ
tX0ovDWaLw6U7cw0Xe0oyyAzpBKt07qMVo31ZT4u2mNtDoGs3B3icSCulAuB7hgtS6xgtoNcTZrG
eVReIfH0sxeKEhtcaPq8PUDv0+MydpYOfeqIv0LzyvML6lgjLPu5aUJoqsj3GuBKm+5CzSETDJME
8ggd3s5oqajKM1fHxfjVfyAXC3I0R/Hi8xHwvIUUbAuZXfg5YW1xy/m7WGzk08AZs6J8/JQAguAp
IGFOnFNI9N/ue5Dd9rF/kuequlnkVDy7iIXgogFefBhMdrk8OLp4RuBNlTaZYU8PeavgNpE7QCRN
fDk7WblbzsEWHaAgcdku0SReAKgfcixqSbi+dzR/yBeToGJo8pbUaBCRJWKdqzBv3LdjeA2n2tVD
4KniWjpZFqXQy1N8G6C8dgZCv/dR2VXliwmJNQd6xq01OWFI4KDdjGQOC4ZtIqvTA/F56gXYoZ9l
3nIQMQygFGLKbN5/JO6v7Gn4ulk6FgO9atw0nwz27+NrLq3JvcnjtQKsNIbniG9f+JW4/0YFVUTH
oL1wa9yUxE+o/FuZ4DQx3ksfNZiJwrHFFxvhQWTzmaRHNUlcM7kpBNOSXuSh0TRvbAky5vbWmeGB
yBCNNcE58YUd1+KLAvSOBpz8jvbJUeWTMccNdyXipzg/3hloFSwELV9kgMFxaTRLapJC94dvrzkM
S66JrNrXk18yIV+N6U5QbsV0LkHXGz86hBnNCVty5J+Ejwl7bhmZgILclZOdMX4N8xvudewJwtcO
3Q5k4vGLSg9u9CKxs8iTdk/KH7hfP0g5A0QzubzXEQauy7/S64vrY2XUNgErbB44Ju+d3ZEFAOI2
/nwsn7EnE0SZuHm00kzECJDBwxWJOJFbCQ7yUrIuejJ+sk08buBWMq8F5yW+TRUTVXGhQA9fY7O0
O3VJqIyFmi/ax5HXoxVZWxKE+NUTSB5JANgLtrzRYfqqbBumD5+QWsyD/Ga+WQR1pts6vkFJJ+np
bXIY+2XfdFAwqIJU3oIYFByENnW3VTu3lTw1ckh5HbA1LwjlORTB9EJmkwA+DMVl56IT1YMhw4y+
NZ6Q7V/v3iFV7EflVJyJqcVvSIyL+dNNy/CWvxrbpvON+5LfSHA7sjbJ4AxqwkAQECCyDFTkZbzd
qAnIUmvWPU1yvfDJ/oudgVRJw/QSXiWXAdM1Byetbc2LsVVKlNC20XzU5r587TnGGggeyRbzOR9Y
WrQ38D/3kmGFo+Q7jq5O8h8Y2C+R325pP8wbpHY197LaSeTlfVzV1HEB6WzCBXT9sEY9UD9WMmi2
N7l1lS0G2AgwEwB/J8EGmrELsy2GMARi+QY8i3op3qC9PxFB2o26lF5CftuTdUojeNvcctEhr94b
Zc9EPVFeptOXwVoB8FwNhe4nija1Q87LamKIxyNorogifO55QWqsbW7C0Vqe756ab4ejRu7aq4Be
Us+ZpgXMj7F6BITuza+WeQEBJ93d55pw3izZEuSBw3Gh3Dd1fi1ScrKROO6BmHESd3Os4Jx9dd9U
BGQzDDhFOhP/Ze7T/PG/8qeKvImJzjdhIZk4Px/wx50CODoSIyKVJvQzXYt0NtA76oJF0f7WZJDX
607ZF9NJyxwAtmykUBW+PYhDJ+fyUH2mTLykZldTvZDjwkFVXLOaIBWKMIL7toJ9slJcKktLvzB3
ZuWPZcMgfGatirfaWCao/5nfEUdYbis4fIk3Mtcds7fG3BmU7igCDOt8ZyJfLKQP/ipi5eRTP0x4
EpYj06MCXieDapXsCYJ+pjeO36qw1W7NWyxpx1TwY/qa7qI+Tx1NNAzVguYNPdrzvi4JOtI+ibac
KLqosa6xvu9PkbQPL010VVSXCVfyIdr74qDbLDB68ydvyBmObD//ygUEoJSu70XzEd2DyrgMcGAQ
SuR7kwX6m/hCXj0s4/bbiokzb5ChUQHgTH+QGDeJrtw67FFkUpbZBt3fS0h/mUO8SptsFBj43yLd
Cvqjy2jBJmYhfxyU5cMfmZxzeA3HIgsoPyuiskn5OSoD3TwXesdqT4Fp58oXEYjqI4jF4/350Tbs
tvkbnFZPtAIAn57atgkaw+txaDiY8cgJ4u8gOEMjTdQVWVP5iaKPBTZO9vIr3xBjpWl+uDdYSyt2
/YUJJxttk9mBBO9ycquKmZMBeFQmD8Rt2pMy2a3+02o/XJNh9W0dhePj0sOW1s/pBjN6alz16VAC
vauZVzNp4HRnuxK6jeDa1qpLV6hmdRKdNIuo5zdyhSKBBsEHZS1PzjlyGDZNA85lE/HASUsqqgg+
CK9F/NtsjeTwm1FB2qN+M6or7TF49UXReF3upoe+3MbSW1njCuQsPd+1U9LZ5SGH5FdyLin8MnYL
lpXmzcEMYvTb9KyyAtuDIzglKdz5coXoWWECYRuo7pFsEVAHpb3TdkoUdCe0t0EcVIv41CRLiRlO
eSn1L7N8kHqTLQ2G7Nr9pWGDsmI1qbPdzA+pCWKS80IBKNiv1S8V7cxEnN1KCZG7SgehuAmVN00u
7yYmfDe6dBjSpFnCWtxEeVM9V9Msy24f66d2fGjoWe/wthcWi5ddwxZLQxRnjUu92D5vQsENxHr4
0LAblhwp+yZ0IL1/ZCWXBYrarU41QMZybQN/bygiC7/pI6Kon67A1lmZ9iHdHHMHo/7M9S8WabYI
p1NdSZIfMjWHhlBhU/jKdb+VFuEs//ANAVpnvWieC7c1vrQ5zUznqUR9orLXCOOXHMJcdy6dGlhB
8mD/pXpVVgaFthY5Zxd3b7S2ceXdOTaT3zHaMMhkyTzHNCqjG30XK2E4EkQkTXa9kfLDE5SLSHsc
FueyccTvhKddZqpToCvWtZiPY4jSfyG+Gcwj5z4gcYBf3xWy7b2UD4uZeTEhisT8AOpni6dH60zb
Pl+M9habl5SjMNRXVstS7KOFCFtLVMtLS0Zhkm86hQAyD2YpREmz5Wdg+ouSHuHLXeYSY25EXHry
+KnjNXW19njrAI3UFNuNVtkTHMAODSkf3r8KD/PyEw2vTE+NjweGx92Huq4/w5gcsS2n2HVRNitV
3aCLx9KbyCzyMNmr2THKjgxzFTItZMYaMBvQ65ENd77r31Hq0cLqjOcvj4YUyI1CSEFt96pzf6M/
nM9I8hOfltsd62X7Jn6TpsWbTUja86NnfX9fjF4MQiCD6vHx6JckbFGLFRthR4u5rcyd9dEKXxva
A0aHvv7/ODqv5UaxLQw/EVUCEW+JQtlKln1DObQJImd4+vmYu1NnZrptCfZe649PoiFj0D/0Mm6Z
2jlYEcl9MfWC2mXSHOZjhNtwiKSnaMJemcyovY/VeW04pP3Hq313ll2E2OMnMQ7REvBPYf2+fvlN
R+5flX2IyUZbtP78l0Lxp2ROM5+1ilCKkxEQnJuOV1E/ScGedptM+oJequp3XBPZbT1s0vyxJoeQ
+q+QHAruZIAHr3nPKGyXT2m0ERQwmCMWDUwzu6EkMPZMtVE+blm2M4b9kOYEJIrzZ4pBCwFL/Llo
37hhIHwkp/IYYCXKII6tr782rJHMh5Fwx7VKUwaRcA89cIxs+eEG7RYXGwlnB7Ky8Dj29qu1itjt
1+9xTT12elhHx0rdNkxBEzKo2o9Fr9e8Stlq0GuIsEpHiHaC9hALdIOHXzXZjnTYrGWq02WLxIcw
/Tdy4cqk6h4n2W31JeP2DPsBzAGB64UtRxpEpo7VyH2hFXGbjhIItNPKR0ADhzMCViWhVQrmRIei
D+jQ0vbZ36KCnHkL8rRSPterEnGJvaINhlmWGNvSCX9kvEDAxRYq+cSGLWqcyWt64FBnOOW1FS2K
cL4wlY+DkFbDna6MvzHgLLaYFUOJdEVv0U0/eGG6q1K7zU2yVeQ7yDsSwkf2+QatZoGMizjObto1
J9lws9cN8IySA3CM194grjaFYDlTxmQluZ+q3rz61l8IAC1Rc5l+ssQWuyO+zlfwb629TdSCQ/GW
R8T+RP2khKI4qz0SF8DtCMksJZVnZfjIkPyT2Rof8vn0Iut3MO5rBPlrgDFEVKNdK/gcVZvpZd+v
TKJcoMaxHULDc5p54U0ODg08Hhx6zPa2SWhkorLkWh5ldthz1nkxuXLbdublJCv9n677UbHrfuKG
LByrLd/X+k06583fWmb/pfN3ATNs9TzibBq9MlQpBr/VGdVhn/l72h3F9wlxBKsu01kdemwZYzJQ
x3Gk67mlyUm1+WEmT7iMzU4n8A1Dm1etrz0D3T+WbWWDnat4uRpJldWnvL4a9O5yRpuqtu8QwIC9
fytsFRuKbSNW7Pq7gXHlVG1jbFC8N9Fyp7dcNcIpRlMAPKOdNNn+6y9HXvAGblwEGd7U1BTRH6jW
N/rVImu8iAxXzTnhWfLGRQebVfxWToKJpRrfDVQOBHzyDodX/FYiMMpf4LK3J8Um+sM4ScNnfcSt
9zfEMMvUiO9k4QK2QpupNbFqlMQEpum1wHLJlUkH2MsGiOykbyk7jATepw7b0hIdO3ko3kDDV1CM
laf5c7Efhgd9c7noViuP/AaSpZL1Q9jVCDT5dU0MYnfwJLjUjMZxWqBLU53p5d1RoQlXCXKlfBmU
StXs79D/1nBWrwOrw0dQbyb50r3uSnHUXlcqh1l3oprDmQZhmkav1B+rISXr8KPMznD0WF1COP91
b8Xxv2+fxaOqzxXV7FQDKmiL3eGgYeiT7wk+y+IzCP/WO77Qr6DBwpLZxCYJiQtNWH3NKL/dHpwe
bZ58bAa2io0Ru3UCvXtcWGnR04h3lg86QlqKu57o59DjT+kGFSpZ3+l+APrkJ5Y/Q6bEqz+/s9KW
yue4ADpkq+X+SBQxKCGAAxbOn0rfkJaV0A5bWtlgSt1NLbF/6igFrWV7IOn7qPFTR+kJV0soXME6
AF75FTPdzj9WEhT0bk5ONNMLmYWKB2vAxBs3ISorl1/jhaAbb0y5+qdoF6G+6fp5Ut9ZkynqIms6
WZuFuMnUD2HNHHWvR8hekp1QwNFArVg4SBUf1CgyNt3/x544uavpE5nOOrz02ibvPbg5ofcUwHWk
hekWaFYW9vCQIMEN2VGLkua1ibgipH8YGKJ2I4c8wZZkoSGch2sA5wwIIyoPfYWWlHhp85OILM1+
PeDi0Hcpp2HiZsiZohCz/KSgeKxdp/XHwlEVNtQtwobV12t9gnII3wXAn/2LMVOYziFaCIJGxd9s
Df1gz79Lawx/tUBpK5Xw2q57NK/Nqt5H9aH5Rxeztt7MO0qgZ7Z1zLH0toapI89vQGcNQhSCWFY2
Oroo3BnRRQoP+Km5LVHBIhWfGDK29WtF0xlkSEdfK5JEYvXmdivymHh5sE30r2E6aGZ5bd40d3II
gUfzWzYbdX0TVuforE4MiJTosS11+yr/y4nqIHltsWpTw/Z8iYd5/Vjkj3Bh+pUgYmodcW+bU79f
HkTDhOGtEFzmf9MfmlhJfCOsi4z90EMeqO3XzASqzae9oMONi0pz8SsrNDLuJE+m5lDY68kmfGHI
uabapgCrqARnKo8hi8yE/3Un8a4U2GC22fQ2zSgz2U15HYfBb98zdKYLul4djG9q7xRpcfciAI5w
59X3VbJbjDSMf7Ridf9UxYqbU/1NaXUdWG16WPVviMffASOlAh9Z5YiqJ2PhDF479Dy8WTxqPW4M
GTHZO97WoD1pkG2cK2xzBdWX0HNUx2PnnZ6CslWaHRdjIO6aAhbOCrfAeZzb3YRc/G9QkYcoxL7H
of+yuPc7HheBv+sx/jb3YdhkB7zDuqO1OKla/dZCzoItZoebG0hupx2bQy5tVgkHk6vI7IEzIfzs
1TJ8/AsZRVt64kTABlNdFd8H9ooyeVdYGcvDR/ec2QMGtyRpjaVHLW6xz946NvuRFT1GJLqN/X0T
OpX0ryRxmxcg9vmXZUB07n/hsPaEaYNO6CbOm+Ba7MvXtgeCqP9mpoOgtzMD+psgMqx7gdMvo2c9
mBwXe5kbODROQ0AE72s769cKkVWLrb72VfR2M3tNSErlkxwD1nlRQh5M+e93h3yCvG9m/PLzJUMg
0Rmb0MZi4daOP3OC7u/S5Kp7Po501zulaje3pNil1N0T2CChD6SMHP2yyIbC6avfgRVFYzcXR0rk
kDRLlBjv3ztif0rYqryoQSX3+pXYt5H8cqQ2ynepX4l6UzDGMmDOqZkC/9EIxXUJrK/XjpZsGxs3
UxbfNToXKluFd0+uNdSspEZ3SmY9rQtcldsF8qIMvaDgs55V8Flxk+/AQUMqf8wVB0lUbKU13jUa
6uLiXqyG+4QwvobxTKjI5mxuCJFLaW2gC81IX1YwFLe5/20JH7A0QtyRsBnNeb2yYs0Jcw7OCdfH
B3CB+PbOoFPgrAwh7Gc/0L7L6kfFf5mj32GIj0KqpERT5GNNWHYa6ShEt5KpSzbMtDmq/bVc3VR0
3FGXbF/aQwETbkImWMMNjN9ABFob9vnaD6JHRN27cuzndLM6z/N3Pf4o4h2LveGc/IFVK6ZTF5Er
RNu05S4SwdlaQEoXRcTriEC2pcIAwZ7knMI30Pvu0J4je/UoeKgsfiLRJiGDrmOkG373RcayKdBF
MNrdovDmW7MDahy21GPmbuNlW5p8YjvcGD8IM5TpKm0VLIkUzJjRD2QDroLLeEpHr4cdWbZfk/Ek
sVHL4ut3YJEwVReWbtEm9uRqJivumPKouJp8gqhZmiclNvPwS35rtup6UzgbyNTh0Z7YMvlhdryk
O6ItNd5g0hdapOpmjejQL55rwAXDU4hfX93A2lZ25E10WTMPbQWQ3KCmIpQSnBVSL/TOCO5nnIjh
CTCMAWtEIZRiasTbg+w2cgGz+OtWyts8IWBILA57GkN85TsNH816m8rWaK+2w3hCqC664q17Ocwt
7S+ejHD5nYsDkMiM/M2WjB2bw/BO1KYuONxPhG95hbajgIXmXTNWzekPJinMHOSHlOOABoNj8mAy
n/7rkEwcuNYJdHSTZ4+5nNd7jySN6uXl5jaTZxZuKeQwS9eArcRhT2eA6qWMTrB+o43mXex3kUyp
a4dPPmWeZsHnxMdSm6EjREIKHZ6cvzVKae0Y5NUMFbf/6RyMA9CQWWXJBX2dm/lZYZNok88MvaPJ
nw2dFnBzdib7h7t6bVfk0V4bJvJ1sE3noyj/W6v4EfgXytVRzPB/fk2PHi+5OuABdTFxMa3/0lBJ
S91Gfiv4E1a0tnpaRGQBrff7qT6q9TFmDEr/n0fomKc83WsFl9Uu51s+wp9P9LpPVr7nf/aYtFrE
RoRtRrzaUH3BEeYG5VPx17vJ7Pbtc5g/Sy75jhu55Lkc2XNCHBABFcjdcD+EItEX5Eg2ex7MBlcE
YUy1/r3uKTto9jKvqlWT0R8jJOPoCFFSi2fY5ZIAuz+ksHPJDDYfUTe0odN/4FloO9/g3w7zfwdF
J3PmEkHeBNSJIos0rum4izI31ncx1/XKR0/2l/qFbskKqMex4sg0ntHvIB6IeAyJIyEqT91Lv+Az
PJFdtElJTMr8UEKUBfjPdnlKV3ZH9836XVNIXbzn1B2DJnb37C1EwG64aGe76F1AO9kNNeXrZm6X
p/hNqu7gXi30FNo4xVFRwk7zuVv/W2e7hLj5z6x/H846K3rsrTv3JXAXscZt5OucH/OVJwEX1VfY
BC5oknNGdrAsQcphG9NlVEkxctRxy9aYp3DpPPbJN6B3HP+K3zK8WLQpA7tLvFr2xJn2WdCib5lK
wGZfM1NVP0lO9Q0faiY7ff4YVysb5HfmSSsap28uhAxn01FfN9wjm7B8A5AtWnj/8dNI/0Rvcdii
t03VwenUzYCKQQn2QL8ZxGP4yu0qerlxf+uwxnb/qnGLfqIr9jO6MpWlPFsEBruy9NeBhyVKnTKC
XYTeDek0isEcOds64vVm9ZlCfKuu9OwDsB6bO2Hp9SQ8wYVJzp/r3ln7yNMgeDoY8KT7M4IdRtW5
9orIHw5DZfo1nECdmylqAsmTQnd4nUFIQBTRNIQ0gRROEn0qmN2qLaTXurDRR94lwu8glgqCSAHa
CEeQdCQLXlSf4BHD3TDazfjVBgGZnJgy1l79yg8xmRQc+DopIesIPIaWFg2ZxZtBKcyqQSuKmX4O
mZWxEjPnqjtF+a0k+p4Y/oPuLqWbKd2KQPsyBw6L2us9qL91qEgqVL5abnOxw/MhbcuC4R8twPS3
XKPAM2jpIiQnIjWKjYuXqCWWNQQ6XYdfo4HmYTpVmNsA1pN+vWtqJDRQ7au3AawX64oKF86hbepI
+VQi6UJ2p7E/SD3iayTH5SjvNNDV9hCl5xwfGomLGxmth/QYI0bLklc6d1aip5aI9I7TQ8KShXua
QPb6nhif0rjRh+VTi4WVpa+3r2xX19tqPZuDAD1I91C6fH9HNEDdmtXB1qifAUEPc3up/plevkrH
E1sCuW4FZVTkt/noT+tTTuk73r/c7q/K4AJRIIhBwzZBNCJMGt+ZuRLlILcnWHz8qW6p7tL8F4wX
E02Aen5eb9LuHHSQZsxqWHkzNgYEmdoHfAs/Z8LvdYg/YNHKiXyHaAeJWFIwTBPZs0m/MljB1DUY
4QSnyj9o0bFGErFf57L6a1endHaa/Sx6Qn9H5yrBkfo1JduPfGC9prya5mPpL+IZRurBZCPOfkz3
F3xWBDqUoAPKzzmc3EyKD0YRQFuIloHK4tf3qnO6FDBTOjGmKZfym8aMEE5etrN/RYWY6p8+vslJ
7EjM72nvcuN16YWZdOj9+lsVLhMH3UNAFyrDqUeH/AvgK4OJH1cH0Pk64xsg2AjBr/VSfgj5nUNG
K8IJox0/gMHnrZgTUwQGRGbW1c8Aa9cDkbfidqI7Q/AizvHRiw9TgZjHrXeAC/W4V41flUi4P+GQ
fKncJt13csyPAFggurrIdT1SCgtyKV1RNWhesFuR3/PZ/FLzKIGamV9dvYkyjw5m1aHkqvmHZomU
Nwt80i+DawOogg6YUeNIThdpys2H0ds5fvlxi+tB8nVzuJblHn+ZgWe8PHbglpotC1txIBcEWbv4
ptZ+0xA8+VWv36IqdJVSxBxK+ytK6IP8Uxah28ATTwhW3rcDau8SxiTjzBWVZ63G15pw64CxqyGF
RsUTpBc3rcpQMLWeNjVv6zm1OCNL/v/JloQfEVSSjTUCImuy77H24vE7bTwj+QjRnv8z3ITyMDKe
NuImpMIsuqq9nx0+9YIjzBvZvr7Hd4E9W0o8YJBI/1Au4sqBt8WU7sBKTzYist/8G0CoCglf4hnk
BTSDW1s60Lyz6FBn2J1bTAP3YPiY/sWp93prsEyV234T/L4WhchPll/g1mm7vzfGP3FF/qEBhwg1
ndJdhhmH8qjurqsO0556FktnYZ0voaX9E2yCZykI7y21B1X7Dsb3cuHWquA0oMiYXFPuEUO2W+lE
tlW1cGoMjMl1DamRPdumtFXx5fGaBVf1GtME2H5Np4T++YQiZqeEHlqPqHYQe0oNuruF5eizv5hH
JV/L6CyPEcZSa9VZ6gkpH2EVTDEJ4Et053804MOIw3yNqrjpNLmIzurluYdAglplymlUmbHISld3
ffBemFb81xRac3TiNhnhF3CTME1dBNSz7d04hsvnzpu2fKHLFcj8z8uS8yiSoQEBoJkt8l4pmbaZ
QIhZ/xsgmwFo7h8T7A/wHNY5Bt2lPw5/SPuHuEibpZ24EtHXuxVedAMIEsab6L3wkCebntOMQ7Jn
/TwJeBHygr8q1TexuO9LTCY0KQl3PbqrrLXr5B2wJc+PIIRp8XgNPVDCv1S8CSGol8NFrByoWzAK
vvYkfbbIuPGmJN8xnvfvJEB6iXDaTdd3JT0U6bd2mTVTU7akPeQYLeLbDN8T4ms0ddub+GC6g1yf
1rFhKfkxUDcK4wYHNcBps8nFrSS8xcw0I2lgBNnKXm/64fRUaIJKnlpzhimnIRh7niNjdI75ou24
elM7Gu/nNxn2NShuL8KmQlQz6IYPuuCPSIWRvAEE5ulblNxgqrLutOSL/ZNYbO4GmnceS6N6T+bv
TtuDsuMIXtsj5gnK/+b4NNL8hsPkdZvyfSr78OcrHiP0xcqRQxhZTOHrkqmaVu2o+8CedIc/uKh8
YTx1lb0+Jski0omjB7KH+FB2Z2wL1HRblwkLEjCAbPPVVtS/rdvZ7JKdfJZvU3YCLyKf38DyZoZL
pyjyh336ML7wQmNm2LhIeth8QWuG6i2jAYuePz6Zf9mTNKjdKXRwnP8dK5RnwoNbQZeO/MiztmSz
d9GdG1Y7dusl9Z2yQ2ro+bJJypiReX1G6vOLC1q7J8dGgnj5a48J+q1T0djMfZrilmScmDQWZKkV
fXHCtohS3nRc7Q55XR7QfXq8l55km8lxjRfMFx7cTxQMWtm1BM7ygvcH2zP2ba5MDulxtENol5gd
yQWvl1ov9t8z/H6UmBTO61ntO0xTeLiOI3IHEgpTi7WE+jOew+vaUrklymNb76eTyT1GWFPq5elf
CTZkkUjPnRSCJELfO+dIfKvQvr/B1jW73xhCwK23ZYZp35mGbQingA9U467DNugzWQb7cfejqO7k
0jywYX/jD3d+uh+uiaVMz6I+h8uhdYy3Mnx7xTsNfdxJ0+wPHeJ8dQ4+QmheG60OeWmt9Z5NLr3I
L2EbrPF4naLmEtCoSIci8UIK9y7BMSD0tBRmSO8QZp8U60jSGFFNWAxJc66cQSIMw2HwIrbewH3H
TG7thdiHAsqRa+e/8KBJ4hvJJnoAPieWcehomTCmgwKo0xvH/ccEccMTO+YeMCTnn7Lnp4twjjwN
rnWdPRp4lYxlgsYsPpcQataUf/h2tEWcYqq6J4/AtA9dcMG/NMpC7ekX4RDBTK8CeSzMdVl7qCbB
6W8xno4TsuF14KgoX/DVfyeI9oB93tC/KXgEvnvK3frNRRo91ed80BAzQQLyEYR7vfZFLDbBlq1M
+rG+RiJ7Wp9hOTP8F4wBrmWgHazUfEYObBTfp8Ur8QHsIiM/3nRUWe7nI2R9ANj+VtbmXkDDscCa
9Am4Q+FOAGiO9sLwekRYszoR1vLPeEdtpl2iwc7gyx/geLqPvUX22++OVlxgXxd2jpZjt+J97LqN
gvJt5ayJI+WGNz9Gj+izqbO4WDeBk320jNeXGcvlCcY7/CUQ4zBfIIs4VL7OS16pI34GiCB9w/HC
e/6OiEl5LyweZBDcchNiY6cFVHUz0ND1AXGVTpxIlbur/7PiGDOlmyyYKiBnY9bfL6/7aFwySDKX
EwjPMT/8GwA20qfOQnXw2tP8OBDSQQSceFzyFRm5ELIpXurADOL4mR2+zXi0ZBsNlHAITOuYa1bk
1DptwmgjqR81V1cAoJbHlPC/Q/3V3NK34KITu7nY3cZoo/9kv0g/rIaE7hrCl7/ASRk1V9sU8eNV
sh1mds2DgPnKX9s9bRKCh2+IrlI/vvFuMWHiB2e208jLQz0vuSmHKK6YzCdrHNATEwdVrSxSLe1O
v+MR2AqXn+KBYPKoJsdRQ4wDrr6XEjJ2x2NLe3NsT352JoglWlYopBwKaJ0dIeimqBxhNb01bJfm
iLvOikeTdTNQ9z2/D0fUtGjLSjyWBFRYr/VFq4iDpPpIaM+J+NW3d94XzZo6J+tu2UhIuakubZQD
GYhKtEVoZMgM+RS4gRsBKHZ7EZuJJW0mMhCcCYdB6wTtVl80m8U/484vHNyY0qJT+ad3ZvJ1VCeX
ykjlXr8hTqo+eNPg2lAMiNsV1CchdMsK6XCA58Tg7/lqWP0B/UdyUVidjlz78gDUilCJXpAJSsRm
eozJcOffBMw0uXpYDDk+ZjYM6WY2T+2C8Gyj6ySOKEcgj5fLtQdeoCZexzWwCJvN5Jt4gOWxR4ch
eF1n1zm1inNnG3+s+zGaFc5U9Ni8PMmzlk+tUuIw87mPGuEfevjXv4roAMpVaCJYH157TSc51BTB
qmEEkBZ8cAlCKigMpCSeFGQrIvTiy2C8AkrmcVZb3g43xp6sOA3CEkQZbL3I2M+1YbWN20mPAV/s
Etrgr36LfdFBXrgNorRrRfFq7K/EayafOd4RRtJ4Z/FjM8RYLboFTGv9EaeoCCZi05TyM/lWYl5X
G5YPRLc3pk9Wt87twCE27UN0OKYikhNpRHkg6J41W0gOqn5AO8tjXBgXWIiJs3YzHkpOpk1ylEIb
sVNW2chs09WN/3LN4Ty37jS5bDL8ooyfMudaFB3KB8ueZgetlctPpjVrFDfVDc0NejSTlnS4uQHm
xqPOWHcMBCeCJSGggLC+hP4UOjkOrQ0SIiV5ivGNL4ydwkDEnSxXpsdkArcMhgZO7h6lPRnVKCtM
Kht0j42XTZEMCjfFrvnUqJ0lh7ewW7qLGF0pZGHBMKwzqwrLKMkym77gYNP77fJg/4DIbiYYVBIO
A5vrcJzs8JNhAxIVuqPa8g9C/WXra1pMyCTYXVS/hV2/SR80d6LG+cgsD1sB4i1uXQQZJInK0anj
4QM/BkqlOvUIRvL1S5SBlZuTHZwMDKd0zvjDqfpuJlQ4lvERuzALZroJQwf3nHnVnfyAczW1Vmbr
UR0emz/eqsJGsU9BURyYL1TFzV4jOOwOxs2xS9o76T+UHdjiZ+3sh9Sdj90PQgn67GoL2UqjbYHv
eO6YgFjbWUvyB5XxEGN46A9PsCmTg4eB7M1QcRfgjt9DFBEdvBWwL3g1qsCWwWkW+arMqLelHeiv
Jx5EjDtfRAVg9Va2MhDaTSG49d0g4mtcTKk26px9xgjw0BFauioRQdr+xXMHQvA2vFw0yiXM2Qk5
v1Nfsu/CpVy6cBOOKBTKtsFJT5wdH8i2/YQaolnhiRVP/gjPJIiBza13nEHrN8gxYyA0fvAxDpC+
unuVLrR4gmVQdyVKjaDzbcqMcNomfPjMvppXWjg3IVR2QB5rOrJ2xkfb8jmoOyj8pS6txUuq+zr7
SbWhjLB1Zt1GLFCZv9KlanbCdi04LwPhlpXulIsgoX21tHvpsLqB5BHnqTio7MhYMUdYFn/ejm+J
q9sXspMfpIMDjf+yb5PB5BKQZAuuYeNc7VEJ4CC31GOMN9tV31Zo9B7llpQaJjiCJq7IQOSTdIPe
eM/QkqPAhXWJnKT9JgQzg5rcEE/uoCaxm/xr+k3w4n8hUWa93cFImUS+CQSgZXaDkwAmKk2e47ZS
ncwlQRXNZ5//W+eU/WowGUgJPchTOF1/xC6LwNgn1wRBNlfyFyJNL0brSPBM5Em/egKVzD/gUxsY
vsmOYabHaFN8aTgqdyronc5LQZuUGZ0YjYzXYfjgeUWi0lxLD+aWbeeYHJiQgXJPARedLTrzNv0C
0ZJFElNNiFd6oxcm3py/5G4BOBDv5f/Ud47VjdCwN7CF/JEK7IchOhE71+wv6CWsaduQ+e2P0Ycv
rP0GvF7vl7sTDzT/1YtBG3U5ToXliZJ9BJJgqAQ6szD3WxkBILSTN38qbz3V6TpPR37hFGIVNmXB
Z89V92w8a0KWhAvyOGwCfyu7Eux53Aj/kBolK/Mi4oPf56+NsngAv6df0CuIe2vD7e0icepOzNLk
EIA7uCOUw8iPgvqrsOrJR6LJRUVgG2FU2C6AShVzL27LT0xcBPrqV24f4MHxD2hVQZsCBmBJtTN3
X0BdXCTwD1DFmt0pDh9XyXOnooQ0ow2CoOGMk2pRRg/eWX+A9RwJrbaRmSJIWvAx4kCoqCdDAmGk
M9AU2W75B/btO6M8svihH7u+qPwFSyN5YU9nziLSWyab7t3cQvAFVQjg7gkynzKxx2finDsbSHhw
YYuWWOXIfCd7Zbkun12+59yuJtJ/B7d3ApcfAO1wuOFDFhi4mHFSlUB01kLO83xConSt+gM36BB4
3WgcYwpgnyNqOFf/YYLi9PKETw22vNXhBIjZ2AGCGCuesysmYwYaYDARWEv/a5gAmVXJrMCEimgC
3SFvH6JycovEL61z5z2mpBYLJWYNCDt8Ynb9ngMCAKIQooFIc/VvfSz7h1C8ZwIDA7TualgU+gGq
hhIhVEdkt4cw7KMeTxPkDyJGEsa0/1vUgwDM7DBg/fG4wBbkgVOV4YISVC7AqnpOv4Mt1046n4h2
1t4KMhZ0aw8corsgNuO83Oz4B/R/mY6Sa0EyBUyCqHSaJ+MjIHGJOJvMb6k/VPIxLbbDuf+LgM8n
Kg6YIhm0KlxsGkYfs1nZVK3PpgQCbbAtePiEdgJj8malm/AWql0jgHeZ9oXerv9UAsM7VlN63q1o
7ffbAdaDjkFy82JT+Nc64W8m2xy4o7XmiuJnYUoLNjyl7P/omoFi3aS2CHGKds1NvqHEwPBiGsvF
o3nk6nuyzcnBjRGQD6J5k9uhgsK1br5P54j5g0RUyDe61zPzXLCk5nvOhRemk96dcdQp/BAjuMiz
ByvNFul4Hi/Nb7wMXI7sW2x8dvdDPDJOAw4qkBDKSHa6X/QO29q1sfejVe3JGDaj9QZcAfCY4UTj
r2BsJvmPR1veghUTOc6IHoR3MSVgzmfMj8Y9Uy/f/OzFFhhyROGE94LZEh2gzEh0iFHiAuSCqBGN
qMOO74DfM+Ezqiloqm3g3jVRCbC8q91QQaLBmcluuBCOld3Oh/nYW6vfCigMpKv32dzUPVIKtk/j
0G+T9MrPOL+p++V5+MpCJ0AtofnwYsxNnCqxsJmjDzyY/U4/r9QzFrCCeF5s9ijVTDwgcejt48jR
cEuxYgsPXsjXvYETpnRZ9dde8hXNZs07i42Kn2mnfSGG0X+MA89/i3KkeypecOqPU+DOjnoF0ZnO
IlgqsSA9IkfEQnwK5oShmvn4gGTinRMXgw6P0mJy2Yp/U+Y6nBQ8jbUt4q0ObWC05LUZWQh+em5M
wedjXUZ59rRPQ3kiygEzXP1C4L20vYy6EU7OTa7DgOTGVekf4LFAWOXz6My4RNYX1Pj4yATDEv7x
yuV8qlw1IA3zfEjCA6RiAepPFhexWggyEEygFmdeCBceoYg3AYMySk6G9PJPeFS4QNjtxB14gXKZ
IzeXD01uDSgdyDLYi9OpEdyAoj5oZm4SZDRh3nhhwRjUIxnit0bKG+o+24BFpCfDkSkxC0UkgLsI
g3qQY5yYHPgwojgZuseIiwycv/vC+5cSDcL2VIB4BPgciXPnXXPqzexxDo7qEzBSYZXmZMPXL9oc
qeNDzqzhRj0pE9SIzGYg77H7YXPgQikIN8NEtRIfKGMj4if/QKulH9IG8WHyL+w4PZi+qqfwhXS8
tBYZKwZQoAQSlBcw5grwwX7Exid8DvIvKz/s7V/+XvZuy6fDzcDv7eV/5EJzM2ezS0vBGPvAXDmz
+gNzxBm3H+e79LNMFZzLrcdaM/+VPA/P5KF8ip9D+iX9LhAuEtf+hlCnIiwz3r/oKAfOzjc6Bgnj
iz5KdjiPJNS5p6deAv/S0LKK/xdaJlZjkBlx5oM5R9/a8bX1cyxrDmF1xiIUtbGsMSDgS5yxXyFy
QKuNAWHYKD4aCCbPj/Jee2i6+bGULXagT4aMnhst2EI64OvFe4dF+WNZbJkpWKhPwe8leu830ycE
OWv/dvmaf5j0mj0HhT0Bk0C+KR5P3vRsiEPx8Pfeq2gjA38Ev6yfyDZ4SvNL+KN/l3dJ3aqXiYk0
vjH+8YfxhAWVPeaUd4eORAwQtzVI7URKHsWI4zY4aQu6yvz6L9+1WzRFIGkn9Ra+uPc1p9rXRwWc
Zw8eWVrDs7olu5XkTP6RJuW/SEfqfln8TUsL7L5tLiGbMWBJwDoLtItqKdrxiCriljc+N3YogNvA
QlpF12xAmMmZh4uXFGwj+muYd8kOCS4AGjh6w8+5cgir++YMyxQLiGM+tjDLNnB2vfs3X8T4XSL5
M2EHuuChPFSH4kJ2vFV4qzM6ueljEUKtwHBYIs331XMBZ6HCdumnyNx9N8jos6slW1R2Ih828AKo
14aIcbeoo39XTz6j5VPnwWWARiR4KWjE2o/4hTwotGHALefPpScgIN/j2aRhcvwD8+NKNCZLEPaN
8cV7jTxv4k9BI85ci8MnOnIRjCqX4KmY8FXtmvwyhyZjYLPnNRAvsnxm0GbMUlBwOsGpOuPUWjOC
v0EWrITfhDZL7VP9wc41/8G98h9FqGP5pdzkj/Oa8TpiPW/gwGwASgRDifyZ7zqX7STWLoB45Rva
kmvqyRtpj/+IUIKPIHO1eMNMGO3WW2xa3M7EKSJHAKLjgbm8rPMyXKkbFmn9nG3litig4rPf/UPX
iZp+GZ+A/gcL3bbkT2di1IsjSEPzcisQ9Q7x8NI8BGzXzuSgkDbM5TQQnsuZ8N6WaE06omc+k1P7
XcI6gJohzR7N1c9eAHZ88IhAabh4CVEf+1hjm58VExqGpdpB/DHG74gDZ9kF7p3gMBzUxSIrqPwj
HskqxrXKCXjjbxS99DhkrmiB3lgvpIBbhCTgUvEtu/VH8r/L7bCPff2cnkgTPVTI0/6FhqN/pOmb
el6wiuU8fXF98nbO+g0V9kf3oV8JG6h+ALckwesn/JrMlf+RdF47rmPZGX6VwdwTZhRJY+wLiWJS
jiXVDaFKDGISM/X0/tgGDMOePnO6SiL3XuuPICA8P/TrZo7yGVVoxcB3cbQzGvFsb4gfKFlY7gpP
5BJtR7QTuLEZgUKvN5zpsw6/8QnYTWbFZByYHu9xW/ugmjwcGXPdB6831Ii4j8kFmw7Q2bpxGXzw
Zu9jL0fBceH6Sf85tfhG2CwcqnKUJaoXNn8V9j6ol8Lf+4kjwskvpqceY+yPZ+3eThAEilDIPRjp
v3ifFXfQaaZ5emsyhJOrdo3qvFTPdbR88rGSgmwFxk985xQgOenUwMTCZBzfV8CU7Syz04y8qmW6
LTA4TXgRv8sLlcSBU7QmP0WyhvqYZ+TWzWc/mbTStu9DApKEgkwCvAVCBMBaN/IGqHswtqG8BhEt
Wo97GCI/4V0HyRScmUvC+zYurPor/8z98ji8l0zZ4RlCILpOyDU8oAH6ox/bCdHSHD5uzKrNH/AR
ForpdCXcDkVtbg2y8yx3w3snNn6vfecZ+t7pcQq2IVc3B/q3nnwwqHNAcP4gSWbZ47STuHKQ6RlO
jwWeS6pyhUvYffB/oj3iDICqiMHjmoXck4pq/uQQM8RFEp8jkShFtfN4y56KwzFIfoy81WBMkj/8
TdxZiRdy4Txi9qy75s9uXWYV6zUIZEO0o5RsuuTwFm75l0S6QL1tB3/AjvBVhxY/FiRDYpnJ2Yz6
uaB4z0sQ4Nu0egHpRQX+yU8LecUr9BHjjbEZwqz4K9UW/fwk7JMDvTfU4XiAVUmxxZRuCuuZsetI
N66mj+W+JYsuJiV8oCfnZUyFGwAWOqnP6kiuDzugKz4/4W8Qw2rJRnIcILw5jDc03ibQ3ede9yWN
VaHOGDkZ3kDWF3HjCeOSxy5lJkdLHMPfSdmvoR4ZV2bmTnhzMkGUz/jTXfE7/CFJGUgzSPCimluZ
64c/MH18HLtcwMYLFzZbFK9Jfu6xVKvF4dn7aUFcwHY4kLk9O2kOYkE70uxA4vfpcNmYH7HHI1hb
qGjTUz8JwPJpYwMSa/5A2Pkbh+aho0DrspENaie+bpjdU+OEvmkMj1Flg3syiB55YLVPXd8G8sIZ
dyGYNXwDEEuFeDC2RJhHRvdwTRNrkVxMZN/sK+I9sSNCKMUV2nCQAJa2sLYMppPqZgbrt0ZGN657
XvjQx7qinqFPOjfrDy2im9Hq9+OuZJEZCGWMRDjQZ+WhyXstijX1PyXEyGpW+d+Q7r12bMkiG2w+
qxJwAAXut7wz4mWq+ZF+b00/b9a8+S8k3oRggG+A3bDhS8ffcmLYtaO6RwaAWkC8q4kwF/JrqPzy
snbvTZXvWROZezt+XNQs05mmEa3DlOCCqnORkqyDBTRB/OWCA78b6GpHPqegU9/NcniegDhw/SHd
psin2b6SVfOeoJU6drRhR6SBUB0xgJCJOCJuneZ/GG0MNi9C1cgae7AyNeW14Q9Jf+zgg1QtzJj9
dbpQR1vJtwVPQ0iVNjBKhFV8RRrnlAkHA4pcHabm/fx4DjduV3BtTbNZ3QPxL+RZGJ/r0ODpQjdE
hk3PqG+hJxmXQE3dYtwJOSqIOd8zSFE2c9lGlHyVMqyQ4we2hg6cj/rWxmTSc298stqDd8b70Upm
NsZKMqNJnOOJHtVfoaOmSu/whG+lcY59Z9uecnyYN24wYcv91S3XiOODNZ+5DMtC0san+bRejRuj
ZRDX8WDLeFRrr+B/PPaPI9BKFj64lzkEJzSlwvqBc5YIL8ba9DEsa3QRo8lvJztV6oBIxSmpdKQH
vlZa7kg+CCxhXgPeLAKxAsaNeRl6CddP6uuPQv4C82pPKtk7xAKHnrx62iddJ0ZSIoMBiC4ghtXw
lZ6cjZ3xZZpIFSBQNGa7bRLu+Jtn4nc27APTzap7f5ZJekp+UnXlP22DDCMTMwRfP+xlzGv6MMWN
o7Dmfkw3m91sh83pZHwJ/Z1fnOvpicgv1h24ZXX6ZNk/cXNDg8EwVn/QOdq8179NZMYkMkxR7InX
aCsWwJaLeKKPpI1iWF30J75/exEbFgtIMHFhUfcVy/wVGVO4oC9KkirwP5Qk9zK8OazJIv1OONWW
ar996dRR3Xnj35hQU46WNd42MgYxSs1V9SvG8M1Dgfav+ZD54t+/+vshggDXZ4mItffin92bSCYc
97oVpp/geMnb69FMlrIjEarVPXRxYzpAJUHUzv1tQrJ2YMuB1xyIRtG28nutV3t8ephS3xA5LUVj
lIVxqCt/I/lgONUI89MWzx2aTIvqrrenPKg9tVYS33F2nB0l5Saqi77xsIDuovcheD7A59Xm1FH4
9+JB6pdquNZSb6ivCD5qiE/juTCyg2+GiJhOYull3ao0VnQo4Wmfy1BsXIZoDSiCZqTkP5lo66yg
d20tosZ5b/SGlStctje2/aI8m/m2He1X7Wm/f422WCUXYojx4KOuI8c/06+NfB/HbUaqy1X7036b
C+cAklziNfZ4QvIPIaBgb68V8bLJf1T5r0k+5OgYBpe0+PUDKM+ekgcd+iZAYmm1AclpXpMuzb3k
DbDTixR1I18x+BUJlVSVVPtUXLY7cZ4ueX5zx52RAX0gG0/zavdpz5A9HaFyE2GpIcXgqf4WDnzi
rc2ZvcQGhLNH0W/QcUAmLpgvwgZaVtcCPOMFk329MN2GwDMyWYfhUtSHkmwoMh5wcJNHmtXzbw7m
et3qLqN2+giw0gYOaGtM0w5G53ABs4DjH2/g7EBgamROGg16m4mDnJUORt+i9NPep9dPWt6RGsCd
8bzKloCYnq2y3Ci9VZz5qlqE5Oyb0PIk2hlu92BxICIK/1xPpr+Ip+IT1wQfH+L5E+5sIlUKOzsp
BQsyAgmK4cjIaILtlLwKgJTdOzKnK1fBIUNEls4BYmRAkLSt2PKkephXusob7xj1/vnFc1kjrh5O
rWrzgJIcWIqrOPkYTfjmxQizB6aF/6tGNwDiqLm6ZtXM1tUiPVbCR1rsO8wXHdrOmIziLXIU8bvx
NeIeEK4SKIqODrqOMGeLZNb0xkRTEl7OPxzRBRND/su/orJK9FDAd7suc/8Ur9O4RqeFCkkERxl/
EOle7sChOltReLwJWxq2yUVBuAYXuOAJBdPLJvX8TT8oUU9OMCSb4WY/KJFXI2ZXEEhxFVwa65PN
2FhciYaE41Em69ky/iohL9c1CEy+71AcPtgP/ALBHi1Qlk6yK39sdugBzVCNxnZTrvsVM/ZKI1g7
3qXkx5qrqXWTJxuvHMgDbALP1aX/MjUr2VyF9lCvGInr/YNq1dkSasHr/vhYootgW0+6RAorq5b5
L+GZBob2KqeA4x+kK0InnLnpMsPZM2elnNE3Oze1fawCxr6PaXmc4UhYydsUgn7fz0080pWjWbOR
RAVMPJhASHhIyKjZY0chQfgAXgq/v8OktyxJ+nX6FT19JnEqrvnbWjm8bucgaAPg3HSWfu9drM2b
9hwG6Lzn0E0ryMYcDJRZzTVk0gYuELZXaJRcXEYYaGLbRJZEf+8uUqgD2Y5u/K2jZeZRnJQwZIsh
3YqwCZRof0HzVccgDAUfgrpLiGbni022T2Ku5ryWH8yYu66xhDuyqJB8WY3AK46sBpTc1oU5wfPk
OfQ0jHbJVW652ygYbDlDSnQ9KFcsDN0J/w5jrg5TfAUuhJiYMm0e3zIkLMJyyCwDRYNluDm5xfhH
aQdIKXShF7t35ciGM3573RsxpDuJvVhNySi1U7pSqW4EoZjCd/OFi+r6Q4fngXEJh5Xu9Bbi1YRB
7qo/MvNeCY56vPSe+C18xtGaDa3XljzKr4js/jW6O9oybMKttYyGHOTCVmYXhsfGJWKpXiForNsT
DNYMgR8i0+9SsWdfEpWR8DO3+ju5Atc+z4zEUWOrwo5LIcSNMnNKRO4VOWzUgwCZIoLsXAmihNq3
VR/tUkBvhQFsiaGXF6b8JnYzoWXFb936i3qPym5QLWL4mNWrhNwq4nBDsI7hHFFmmxD7sDLAAqmI
QbyiTh0s2oUUnifAUO1FLqAEX8yq51+MyFXxe9gsspLvz2gdStgRburmtawsYd1162iGdIQ5DI7G
F+46CDeNtBYvTL547/Mb3TBs/jqx8UK7IC6PuOahsTilEHHzED9teV2E6JDx9jKu7FvRKbCiAyZx
mECaeto+Wrf51DVzS9YE+vPfJFQNpBQ5LucnR8M3SKV0FYN93hN+wQsQ+DPejeKHqsAF+Z59eFCL
j5d4yIKPvnnMsL5kv/ggVKdcJ891zW5ibGTOUObrvSkvGuYSnsjPLD0Ngd8MH6KG8WSxmmjgysbb
2vCCaXt+gNBOL6RMvNRNPPPlRJoj2QAXUA1XELayRXwJnQ8NR+FBQCChWOpW3WiQXm+nXYXGgkTD
ubzllB87W+gOEZUs9eiV0l+M+9Mkh362NJXviqy70C1IbjePxvsyW0r7UVsz2yKiRNWwyh35hQhS
J5UrCv2UNK2BwN4XBvtr+NdOH4RPpsb4QRBuBHFNbMaiZNEtPuvmN3izEi7TELMzNRvb6klcxb5o
CRsZqQb1YoyEIjozHLwUmUz6qXPz3OMyI+2gKeyOjBrz9dmiWVFR2b59SyC+xSExtw4Z4KKDCi1a
k73Ihh8G5xyFJKOOtMUby+0bwkuuEjowGNoj0pf3KHrQ9RQ8r7/Pkq9wWWsOmrCu3aHLiNs9J4Op
bksS08iF5IP+1nrL/JucvQjWih2/qYq2Hri57F3+whfZLqNy0TlUAKeIUP0sZpsKQ2O75S3WOm+k
SZ4JDaFE8UhIYkDoRVRtrzzGjxTVC5MExbM6EkIoHixFWEleJ8Frfnv1IvMrv0NIDsEVysurPmnp
l9ZQToxCvrqEjDOznpsOXTBsCba/0S/QluHTNN2cogIyXEqr3cf45/k9bIlcMfBbfnRtwwOzkMPP
HKQF44QXEGeysGgXTXx4ktCWB0BjECnKmxGnfPGOIWU6M3CLrfO8MSHXX4wZYkGYc3ySa27gL6PZ
5vQjhj/xiUOqXhVfMrQy90I5eIjbsm5fEgJZvH+M4frU3ORA+4d6ysTvHG2kjhrTGp/nKP2W0u8o
Y4g51++f5JP2IOYK+KkPt/plsKBMsaMjWOLywJ9AkrVyqN73sMXk3H0N0oZlUnLq1p8JKIgPbeHS
diPsJikgxsYPMaXj4YHoiwfgjTDpt3aVKTj7xW1pcavywnEP8HrQdN0TY816aUUiKmjzq5FpOXPl
DLuQJ30iR9KIRq3neQ23Lc9+UKUM6OpZP+ZoU+s7NGLTrI3iACzwbK1hNdkhpqQ4wA2ZXI+Jo0Xt
GCzfGO0sKF60y//wrsPn0CJ6IaY3pV+6xu7pFLzNPSYsD0FkAxezjBO7SA4cogdFX5prETZ6Fc0W
0e9sO5V68dH2P7w6NT1zRLSDLPVXbc+1ipymI0ApwA935eWLPE5TDlLMmS9UF4jkVk27UiMcCo9k
X3qYK6PljORDcwF5pK0MQlTpRPvRsCA6NN6Yc3zbC9b/4RbXiwTEwnoT01zPqdNg65wP6Ov2ZugG
ha/tk2RbvE4/RJpzI7cyP+V5FJfJFIUw3HrRlRFUOwVijHaaPImuUFrMXY6C7Dtk12a8k22pQGm9
DAl+Upb95rkx7hi3whZnN70gtzp3OoogUlTABDqDh1usTRogvmTLWxVZ6r7zgqdDyQEQBhrEUzl1
QlSBm5Fd7OPUf9CLorodAfkUY2X5aiDfrl7WjM/0rfSEyKJIbPoPbolnfeQeQF3UYK6dqmNydgap
daUfHZId0yuyhvjrpdHc8xJ/GlRdIKxmfhEVrAUZzieS4AHE+T6YBxeyNtUdPG9tusbfUD7aXb4R
EYsWj9nWlaLvIvc6hJTEWaLB+ctveXQ0lLMC6FmjofDD5EQJTyR8tm+XkBQtfgz6D4klXzilm59+
/Ezjy0sE/VgFySnEHprsSo6n/or8ivmTmCYF/THKGght+Iacxd+jSoU9E4RIWQacEVAnGS7+qXSG
x4SpIHHR5pQ2sYEQxzG4souyUOI7RHG+5lsgP0TCCqPvxeSqKJd+m4N4k0pCjwhfR3QpPhrEnBH6
jeXzi/8eiKYFKgjjWkEfLHF2ds/FwAoH9ZHb8i/lfd+yOlVX1OYHbQ4UAYbjp5qc8jUFWOMKCsIW
X1+6OQ+GS8Shai6xv6WH+onKk710bo2raa0muQASLLkk7NoV+bsHngCxn4Ztdkw+5FTbd8J8xeoS
Yqa+6Apmhnn5XawUeFueZjlYKOIv2jXuIZYBp33N2IlsSlrC9yfhILIjROsktfsD6wox/09q085k
NT9zjtZF+6VZEv6SfUukucWYQthTMj/g5ioI1mZ8XKAzDEm0m3oBenERaCvKz7TCpme4UqS5IT0E
xVKMTSATIX5jrlbVDVOwiieFZHBr4FAROi/dGAT6M+nQRUFiUeqbV2bhfu6yc/J9n4j+bwG4NvI2
7i4R/4JzY1kq/shNri+TzU/r67aK0JZQdIrTEMEwvSaLyCJyt+DoPGhMRW/rnLkBOpd4E5Fpqi7G
wcJhmtl8arhPn1vbOOjEpqJsqx0aoQIV9RDDPQtVjN6RX8bsPiia4zkJt5rMylfOO0+9moiXXkx2
72rzfAj5/CrYVKjw0bvCLvl+vuYFueOu8Wl8otFiCi55pHCEzVsE2kzAkDpPckGc6HdFwfhdmXMm
qRvVqbzuRyyPAUGkv/Vsr9ErlBL/4pcJJInVqGsqEokHKa5Fc6yvLUVwZ6LnlfKgkI4EjZKxppPi
TuUaACKeYue9kxKru+NYoItrk3WBjVxultxChqI4OPP9Nb1PvkG77w+my4IM3uWs6JRQoQXK5ey1
GspP8tzqB+06BDrhFne0vfGyhd4ZaYwg65w5cy5996jRr/kktnB4uqlR0Oikr/jU1uU9uQe+6vOu
qLB5TLm6LdCIKKEVh1eFWpxd3sFGdHLkWoR/H5jcgmTzDFbTc9I3l/qrhJJPgj+5JQ7t89l/6xSS
sKLQ3LPNw7/hEnCz2yNNQgMytSVTZ5vsYmphpzQZOhq4J0nQYEwjD2ZP1SC2W0z3Ol4cxO0f4LRs
rK7RnNqZHxtnpdlRNfMUzy/hFjOxgVEzV7wS3Etca0ukrC/zPuAwLZinNqO2gc1gvuReSWu//mJs
ox8EIczWohkBFTc+NvHGc3F6v20Kc96WOaH5XB02pRwF+/prSQKPuc/ZRNgo5sG2NNZaxI+bfj1l
QmGeN3IFEiz1gX2qNvx2/bSV7lWOyJLXg217rI7VZog8dlr2dXUa1awfZOMzYrV/y+f2muOTZWRO
O64J98DpQtTfbKvQX4QDAtaOyEUr3BbFamhuCRJHeDYkgPgSKbmAVz/Ko0cgE7bghWZY6UZF4suK
7yPjnHadzhowp2jguje8uqzLg7Kiuj7SrB+OScoYyBZ+KK37rrDcLyJ0jng0bpWnf49Hln8g7jW3
MVgON3YSATUuUeJzgHQOPneZI1+yC93iLSVoWkIAS0EL/BjxK8sh5KniyK6xf+A7GZFgov5StiOK
EukWdnvRbzztJhVs/wqMWEsmF1UxFLWQg8Ff1+OEPksJ95/ACUpFUxFvaF0kp1xBPSMTpwFzapeG
syJ1ioKn2s+KVYn0pQJHdAdEoDF71ZS+IXyT0pS+9715ird5vemfngac+rZV1iToRLKVb3RDc+3T
6Iig7dgEfslkMrPMddjZgDqqy+K8GHhZ9QeXDx8sk3b/AwLbvtcUx2iCx+6iwEqFr6m0tlgaU9xh
yJcGEh9tg8rWX5bqx/pW/KNr4PXHxcVGb4J7XzG+v39ogB2pmyFHgBzT/Pt5bdHbrTm/f9k7eMwp
BREXVM3Mi4xT4NO2CRPD+F5DlfvnGfpbb8XXQrr3ew3aJHDVgP/UTN8H5cyVJ/2gzMxvXbEr+Hi6
yiEYTmucJ1nTnpLPFZuLNTuG7rnhrXDps0P7w5pOHYD4V1E/jttjbTK7ju7rmko0N1odCxQRgHOd
iJytDK16jR8UeFTU37xWQDjOMF3s7NKir6Mnm8IrZJ9yEKVFDrqgSIpzBH8Bgk7yIQYbTdBe0JYY
3G+0qBjoz/r1C6C/h9dBFwYdACZvQKlb4gjnv8sSXw+XY75VBGTsAMaoLimrlLVVQ4QBRQgv2RUL
fwSqlR1+E0JPVZoAQTifzbFc34SWdYZCDfn6Rgh1Dtq1TQIQ83zPOm/lF1XClEds3GISmnCKPlm9
kaaC0ZQczgtu+PjUMhwtXje9sp/3yFfOCeAiAxESYepyVpK6HQ+Jl7cLUGnocYuQ+qTxC6LR9CX5
kw1kn6tTEs8VzkuLdzj/rL5Doo0r0gYoETnJsDbgrJ/oOZwYnteh7W3SyXgiJR/6tmLrxQsN44l6
jGIdbOoZctbGWrmKAIaC64YkzWmLB5x6fZFk6XIQ8C4GnyTi0UKn438GTQSt6iQCpe0m8oN+B7Lc
BovpPA7ddjiOIwAJg9DUF0PKProdwgQTuDF2WO9FlX1DVIlV/VYQVS79my/8+XPckmsc5qDA44Er
VtWnQS3x8xnzD1p3xDlDuxw5HB3+UaF4vQgcZCJr0qd0FQJfDnTLsI188uRHhqO/vNd1jAlPMb+p
YST5i5dqTko6zyYxCD6WFmJ4QhPVsxeRXsY8Nc0MhDmYtc/0NS4slYi8ublTTjRHmth/P8rLEz7B
UMAcAQF0m15DQByiYaYvjPACJxTvnGw18pIe9gAUYq54bKuUthbwBUti2iTGKY70LWEVujV+EQYN
Sp/Y9PiSnjSNfyoekjWnfntVp9GG4S6McTadSBZk7knCVQkQ3YIaogv0knuyGwF36Cfpe5qH2KmW
+Q9hX283ZrVGrUi/4JwTN4N3zklUsONHPthtvRZWJrQs0ORro+zAmniJ+oWKVdIeoiX9tEeRyGJp
/xSnqmluHhJhDGn+F/zjInmprE5zdNAjD1gtL4eXK5an3CCD35FOdFX2NMhNloZ3gw58UVVuBiQ7
KGt+OWaNN27L6JOeJkvNXDGzGNaIjuFkkZx/xP8j0t+Bd5uwF8KoHIbfl7DQfkj0YWx+ZZ7106NZ
t7inYAuhABsnjyzO9fpazIPcqv8aQE0sXqw/GFGn+TouPwKTnCO+TktdEYfSrw5mbrckQZBmsgj/
wGYhFc37lX/erxncw+yAmk63wCzoy0roClrzakg7CWQdYhehAgoJkaoU9ROaKmNyVJaj4kothm+W
W5tjHghQuxNb1foxlryYJm1uFiRa+SraC3N7Suapl/A4HP+aLc3pvniTXgUgKh6JfeK6B4h72qri
isOOb1/JiHGwmsSuzsRFmV/IpdCztO7z8CIr6SwJj3bk+6diY5neoveNOYlzRaIGZ2GeJOgrw+Fv
IeJR4LCjFIhvAYiB0yAylgGVGrQUvLw3pWPM6tGCOEHkpCB6R30fjVMHpBjtQFP5fFlH+XbhDNsP
sd3zZOOqJ3rdlu5h4QLqMDExtc2eN6Q4I0a8DcN31C/xXibgW/HU/AXy2n7xwrdLqV9UF97Nfhoi
ms6FogjRkE/OvKVsWvXHH+i7npPJy205YSXv1yfL9V/pxKeYgfvJpTKPbfEs9A+ASTPc6LKfLy3+
W914xuyhLKnvARPXcALN8KVTPDyf+qvQ1Ja2cH6Rb80mo/mFsOKtr8D/Ha69Pvf5Za3gmJI8dJKQ
NPMOkPfXWBCd/CVEQ0QXuFll2dk0MN2i9kbbKJ2jmYK7nJ5C7zVCsJ0o5OTS1aBmMT9+T9DuCDM7
dXCD2RCp9sRF6rGSrl5LwRK3AKa+eiH3qDjCN/EhLD2sE+1BJGkGewmpW6w+JlOeCyjCWHwQ8KPU
lopi7x4QoraKb+aebEx2zL/Pf+6weAu4QVpMQaJrOv/adJ78G8PLXHnDP+nd7oYzX+NkT7afO+G5
rD9CfhQ7gWow5xtSZ1AzjIu3HasHcpAXOFMCoESbcVb0x0NMsh9iYfkeTdXgnhhuwHXr5DSqGwlh
OExoeqk1TyCuEtoms5C2vnIvGrz3PgCfx+HvidBfZNGCq694VwFwNj0KI34gdu6nP81ZEjjVOYC1
QOb0/X6uTLqzCRC1UtL9ahfxYjau4HDSgfCIRfU5I9wBI98+cv4kLhYJsTg9p+SkV8oRHIkedPVn
9Ecy1ugIo3Dr+5X9Up8b1jZnM7tO9HL5vPh/K3VB/3LzdUQ5TTZu4b4Vr2Sui3yvp8QJSVi1HaoN
NTyyYvcs5Hd0xawVD8qBNJqmVPIjCGhftRsv8HvezXD+/OIEnBHpdxt2yrhvYFa/eAmoSuXtNFKH
3xwoCpYb6WY2H49KvQxQjWGjh6yZjz6R9dM29skaUZEzjBXjorC2/Lb6PisXX+LyhbSBKGLoHavb
MTQy28hkx7+9Vt71pgUfLmRr1m5US6xlGiqdMzwBzDsVEhZctQSUxj8LLiHR39DKXnCJ/0yCMr6Z
iXkiUu+FMhmjgokefcW2joCMuEB0Xh/oAAx6WRGRHBVlUXmEeX7kFrG5wVXAPlbYIDOKqxi2ssrv
2nNNPU77OSPqTbNpwXxTx0BfH9HRDE27N1cULlxMpgQ0cYz7fApkpMXTHHuji6ydwlgRGLiQKVRM
HKSXJX4SlIcths+WfMXknMp/OarUkemRa3GcU27ZxTQVz99wZVEEZcp1bw3tQn681ePoZ7xQj2hN
fjfAjNaxCC0YKOezR0oY85SGgXilBBO+puaHpq3e7cXkRmn0Mx91QEAPQIslF2sP6QyqKMSjvUr7
OTw5jJywYOqZU6qT6puQnJ3ekchxdXdYE73K7ffpA28n9MOSE/2tWAZdAjbQeiCR3GaLlUm5Nvfm
gojDBwp1fK987HsS8ao1YSeo6NjScZkGu5RH683JvOdSZSYaMMip5Ddljtw9BsGX3zAURGpRTwyC
TK1XeSWLkZRfwuWCTctQyNxFe9+L+K1ixWRMLxmjj/DyuN9mRAgSO8uN/9qUaOT0mfsivpd/cBFc
Xtbyxm2CeXHNGQ2nNy9cU94aW6Z6MjZZXJ4n5rKuPUTqMjBOYRWjhLy8mj18zciWPOyrKeBsl+ai
LeiEb/hSdBViemDhMdvJ8ciFWJGbtxssW4LAupkxc1WWoN2y4X7IrqPKkr8MhUNKVTRaRDvFMKVR
IPhBadwb1UCD/OemW7Jhj901KMhwn9yX2q9yzbx3sIwe+dZAAPWcwx50zpsTek7HcmczL0C8xBj8
VwgYqGaNYPRBgBF2hCC8yAZCi1wbfeFHy57ZrlgyjI3DBV2TJ39W+pXrJwstlZLbaoF0oqMS+7kn
3YJNaMZVQ/sEyhuVhUnG3TU1TKo4a51ItvoriLS+exFHwSfulZginRIjO/nzka3gLgUlwzeKmEu3
mhvHlgT8gjYWY1bj4m3Ur8jnV9ruKbqAPmDjlEa+W9eSD2SuwUbKBpFCfggnVO+1H/G5mYD9wOZg
tE4dPDKvNAOLqywW2U/rHoLFe+L5kcv7Ko1UxyD1KbDnGmUQWQjfIFmdcSmMk3JikDffGNznYnBT
2kPVukm3/EG8tHuirplQ+r69vGmlo+bE2AIoc+d2v91vsCCnWaHgnIqIuXnvRl8iyFK/E0yd+8Fi
lV6K4QrhnvC93XFQxd8wXSxfIY75Gh+/03416RcTDTst31mxqsQrCIuUssM/1JscHTGFKWgLYJZA
90KrZ9QhdEqkIAA4GvFy1FryVl9HhJhnpE5uxSPOURZjxpMucMcD/Rs85fKCQ9EQYIFxY9nIrbjW
iE7kmNZqj8BntT2W0UNDlcyxFF1qxm2oBrOdLlOBIAfao7oF1A7R+vvyvVVSW6XbYdcphHAs2Bvr
4iNn12PEYpUPjqKGfsWGIEJr7GR/HF/xA8HVn/4t7ER/xRGuX1JzN6vW/HBB6shIn9lM+BUPrjGz
yujIFpc9b2xO5n10F+WFREUEUqXlEhGuY0X9FQ9icxQTTwPcj6hePzMtTY/139OGlgpIEcQ78CaD
9QMdD4KsjlOJEQiaPGmcHiv3uTDuDHgCSuqBZH3aC6odJdB8qkySKW1gC2lYdb1TLLUfuK9aIdeu
3iYcJcyU8KrEoYJb8VBDyJoM+DZrPHZM/DwPQr7ZZRk62SlXxlJlOlAfQreGvqgJ+6YpyeQHm0Jk
WVbaN18DbNpaypgaN9CYY0qX07y6pVRJMXIoFrVuKI7KHX7mjCJl/gRA5rY/aD/tig1WXKH4tf7e
zYa16OtVEU61Gem9sbhdNEzE3jhyLbOXMSahOeCdryD7O9TfSC2pvbHGhXwALpfxgFNRreyeBlwY
fQh3DirFy42duUa3nZFfzT5KGWOyNMlyAMfufDNnGWLyWYwfGuwyUanPNbNis2aAoWmX/130fIJg
CBNVwMnMhpyBK/XryvxTlK0suxLoWVk0jG5epaMqvkzgo8hocsBJ/7Tzg3IJoYaKv+w7le2cb7nn
IdnwRalc84AjO4bY6qzDaGk2LcgwHgVqbC7Dm7KLoEvGTchpafxp3GPM7TgFov2o3ytk5j99NZVK
5hveRoNaY5KWAlhf0lZDHosO6tU31TOXV758qYvqMUJsa8gCTwGVENC1cIfJwqKFg0gZfiv3tRte
4Gb7WekWu0ktgfTiLyGKENM/w4LxZ8T+SEuv+mNsXkRsm9YIS3BGIxfjmiFu4aRDgGih77ocGYnf
huu4PZCnggQkIdMPrw85qi6vAvkiCzBv/afFnhXDXaCKpM/CVt1k0+J17TZv6YfECd0DgSqdQgOi
iOxGPTF0IjHJ2MaWzLI0ynehF9u4g+LV2Gx1DuVkdLh7zPQo3Rs0XXFJmhNf/TyOEjf9FZ+HtFzX
CTSbhZ39GwNZyIpClhSB5kgDI2wQHwHR6V+zJ2I43isKTpVPJERl78Ep9zNn1u21biPFz+meQoSv
0e2K+JLnUzjGCg6YEkOAxw/P3TXBioRP9qvCtDTENctWWyf0YlrAYiCpH6KNhZEfgNdMoWRx0Wz0
ByVOPwpkyncdWfI3csO+Xqrfg7A3IGoJJGGB5HV63aRyYxLHEC2a19nAApmE2y7CQu1WCE2R639O
8GhjxaenRUqAvjG1j25wgc0M3dYpBQErerohB+E+jtHbgNlY2mteRRvll1Kn4vyKdm9oPFrmUQxf
+bx0vB/TOL0fdDZpoOiJdINug8xbwLZJNssM5yamvQ0IWxvdVUQAwOD6gachlKHEkAN08FPYNRk0
s2474+3mL7qMwxH4LVMeLWOftoe8jOOd2v1p7SSFtwU6nvd8+ERB4Iu9h18MjbXPcSDH95YkkvE2
41RxicxKY8oMgJ58Q59Hkg1e0aLHp22aQyHbcTeZlnAGu3zKLpRhwPR4epvH2cznjNX9xG/IZM1d
/RwcqamQ0DH5iJJ9Pu/gwS4Zf0AhAsBfDBx5lvFFfTpGlmsOFL5CB9FqPtm6pQUZD4kfbCcG5Uvy
6ImGfE+IxDfsfkVOX5L4yaewp0AhV7ZVNhDBEkKAYwvm5GC8xw33zG6m+qEzAAmJ8yYbgG70ctWa
fLODpV3QIbHCjVclhd2zuSlValwp1gsXwAH93HT//a//+t//fA//Hf4W+yIdwyL/V97SNhrnTf0/
/5aUf/+r/P//+P8IO4/lxrFt2/7Laz9EwJvG6xCenhQpUeowZAGChHcEvv4O5I14UanMUHbqnKpS
pUiYvddea84xw4//9390zVQMU5VNydIsTVdkQ+Xfv7/uL1k0/fT/zYTSKM9ZEu0XL/1OPRIEMEKt
cFPUwezM9QSS+Pk3yuJffqOua7IB8VASdV3//TeWeXfNy4JYXrJclXejDDjAZIgVmgeZha/96KrJ
CLguXsy39rYznJE3aF15P38KTfrzU1iGKhqKYemSZery759CKbJRkctY2OFfP+A7IabCbndJtz4T
crDDey6ss/u70n+o5QsuTsAAzbDHZQKAYfDmfUg/Cv0ptuWTzGOxQsByQd8cOXR8NVThOPJ2k6Lw
EYfSor8c6B6S+mY9KxiXFUIsYRVy2g1//lKq9bcvxUVVNdNUVOv7l7ropm5aqXDetXOZRgc57t1D
h4J6x7aNRGQjMMHzRwAZ+kx/9NLjuXXJZcpDEIkm7I0tiY73wMxwbqszlLsonR9HojF5GNAouGvd
w8GAg65ZDDQWmutC6CltfZKviFJN9329+Pn7SNof38cUFUUyZE3lJknqt0el7QejSqPO2nFiDxF0
pv3ERIEd+JpvOtmj2TxV5eH58x+/98+Xgt9rKZohW5ZoGYbx+8NxbepcbIbIYoQgqfaUtkgjZNU3
bvYaMVVfX058/6p0fv61yvR1fn8XTVGVREOTTV2UdOnbr5XMbEyqs2HuStep3pVmXp4h7k2Yz2NP
X55c8jfYg/YeJaVXBPXUxHWSx6Z3+gHzCVbNQQP6Yz1CgxcNrzsVlaPDRGAAJeBxFOmL/fyB1ekl
+faBJUvmsxqKLE//7/fr1CX59SJmqrGjs5L18350Iyq7xo81NztYjZugDPFNYuEwctCMJD9U3KKc
RWvTO5h4ONlHaKjua1TS9GV9EAoYDCwMPJRVPZHnj0is7lNkShB0Xg11j7X39efvIP3lov/2Hb5d
dK2+9GbaEuRl4LMfKFjJfyeo/r5kNAe2wpGfC50SHJ3NstsJ/7jl6l+eNFmUNV0XWX1VzZoWy/8s
v5Z8joTU6thHD4ii9Am/L8E4Z1oiMbx8kHjakPk7pEXR8VZfAZYjl58Towf8j6gWoCTs8hyDacQd
7ky2gu4LWCSu1gs2ZMGnjTk5DlaKMGMyMr8wdqIU/8cV/HPVMX/7DtNS+5/vkEmKlkjX3tiNRkCo
1JD4hCJaEny1B6YqR3JmqIRQ8CMpTJRFxUECTSBb5/UfH0QW/3Ivf/sk3xb1gnhJUbiPPI8TJsSj
WopRaHMMoDvD5KraMFwmkodZwSWbwyIwct4im9QpgP/N8k186XCgI++fkyREU0sbHnMo72/WFmqe
XpMUFchvCA5+tdA56uIksLGwRF62nWKXZucdDlKIGgN6/KV+DYmh4C5a55AhwPMtJgXJubJukvQj
BWd8nhZnlbnRfQIvGTiemaurEeJH0uolMbcyF0gHDDFnPn++07seEV+rG4E5A/+m3Oqk6+JaIKg5
iueF8ctqUR0wTZ3RqVMNkThvY1jugUCwbiJOWkVw45gbCXMBv2/qbJvUzcUtqLwXM/zEhdkj3fvQ
jhnzm+6I1ViYA/dEQjnr9oJG0DSM5xX5bN367nfXmfkWvwjotpZ04Z9IkMS6+jnQGUX+K9kjXQ72
Rc6elQ1cebYg7xra3paOG2VpxClsqS/YcaoAUhb1b32o/Ju8sBA1un2ztiCW8Q1OF4Do+XY4CPhK
5r/4OOqpO0ZOu9C9yQ5FxDnj7McYlaRpJwuErNGbcF3cfNMimiVFVkXB1C+Gcjrqdpn384OvTEvD
t+VPFi1VMUVRFSXr1/L4nwc/jXvjWmiDsYtDlCH6nUAlOz+Si95+Gm9xGVqCo3ahoa7Oz5pgj4su
h7PiaSwtPICH20hTFSoQ+P8tpr0R6AWWp+QjXhCeWkzCXetD2fZU7/W/Vp2pqPv+wWXF1NncVElR
xW+rTmS2vRrpvb6LlxYC99SlAo6MRbqOpxSmXTEsrgtmBrblig9YOnNlP9L8wPNDyPuansDM9NAu
50s7I3HgFfioj5UFnfmOHZl2h3Sfj8ximpn4gkAmXbD7CMufr73+ZxVpyrIqS7JuUUYa+rdFR9LE
jg/U6rsx32Wnga4G0z+a5UmAorMORXlOJgKDc4dgMqnEWEYsxqy5L89UbdfFRQftZZM+oUjsUM0b
yVofbT8jgRFf8pM5RqiCplSdWX+67UUQtM/j59iv2n5bnz0manq0JN+yXqBUGTdp6SOmJtGWCABk
UeAYMRJpG470lPzMZn7+5pr5t5unyaqimopORTcVTf956lohSy/5WOk70T9d9xJRZjP985LCxwNm
269k5m6nflX7yAo4LAN/RfHwnC1Kp+fAigu4fgYpKIfExxuufGi9dMkNTB1iepfPx8v7eKxWKac+
Wn8IHM5YtogCpL3HEd1hIvGBg2jLpO+8RkH2j3pC/rMoN3mRJF1TVFWSZHP66v/5aqKYlbdMjtXd
pJL6NbuoQiLcxmihnGdZ70X5HuW23BOX7UJJJVRZP++Me5BvoWElhafH/3jF//mJpr3vv59oSLWO
GG0V5x+ja7eRtoIAtCbooxBBswIGgKdmoKfuaCRT48mhKwv2iZjJ51zGthky3P/5/v+qAr+9vAYX
SdYoEkVdU7/d/2YksCXvCm2HLAFt1UjaJqItmC1MkAYnC65L3NX9ssCgptvM2DEs/vwJ/nZRDNFS
DEo+gxPj9+VjiBRdPGeCukvXFhAUhIOOBXDqWNNKhe28jZaUd0E5LgmEruZp5uG+Cqo4GPyfP8jf
CubfPsi3RUDtDFHRlUijYNb9K3h0ZBqtLR3UdnOlxf+gG7BQxWELMqOY5SreiVDn6DU4KfgwYyU7
HXR5BpprnNfRRoVxM3gVnfDdHU2wZWfJInr7+SNL0h8LFysuhxlVwY8tm8qv7/SfJyqOi7y/V8aw
6wGKIURyJSPAxMcYjTsZ0eHgZGF65iE+oTUYpBBVnU6Wh+Rkod45zJ7Nz3hcSuX8gsHhiKVfKn0m
oOhkopmw5tWYsJ73sDzGnmUw7ZqEMEW5yg75yKS8A1A+M33pML4NDfkLKEHc5mm4rGvazRo/uWZK
FmUekuMHMgfOJA87eC/ifZL5BA2Km+IRzJXoMNKhjxjRbbGZ6lAiEWe2lI66Z+O2uXPqPS8aDcyC
lwD9jPz1AD3M71rnEVEM80WYBXSP1BARABYiVnELZibMEdXXdPfnK67/sUtzwQ1FJ+VEEhXZVL8V
+OI1uZxv9/OwE0Fo4I9B1zbrd2QBMb+j6U67G1AzVslboJxIPEuR6AorNpQUfUDkF3eCl9xORlQM
Tmze+xR6PoUZ09sDBxy8XdJK0AB7le8pMaDlDsg7eC9Yuxrw79InxhrGuTL1voMUtoG8xAh2X+A8
B4dyxoHSJ690Fi3IFPcZcvU1InLEbzchpPMfbSTlH3u/MtXAvy0f0+VQdc2QRFk1LO3b5chuhlYM
ujjsrklA1RLdAlr2d67CzuBuoXliHp3KvnWZtT6l5CiidD0tAeyXcJqtKZH2XAfMHKi/oIc94aAy
wl0bKNufb9ufZ8vpc2q6aZiWqivi9w3eUCW9FS/tsGsMnzeBKLxWnifa562Dlq5UsxtedWSNKJsJ
lEPPUwYWII/BIYmjUbFtolXxqCxhscjZQSxPkBwroteU3S0jZOutAKlcr2ppRl9cfEO8jYKZbn47
YWmfGX9G2eR5/Pk7GX+cT6bvxDcSZa4+nbfpNPifd98S1LZW+37YkURnGb5JmA7SXKzwRGbTV1kc
8V5ZbsMYeTCf9JehBqXlZ4oTdXsZZwmMdBNiK1UNIwtneGRzl68uD+NQb3SEZGM+t/b4UghZhoEt
NfSeYL2g7wqas6OgmrCHZ+p3cGStQFQ0vwh4ySoTwxhNQo7Gd9kTy0D8LCly41b2hvB69xrkmK6M
rYgoHjlAYj1CONXGnfgGs/htMqT9484rf5yJp6tkSVOBaqo6r+7vVynRBUEZhGbYSQg0285hiSoo
wN6sdYaX8gYIwm1bR7+H/SfRNAm5Cz1UkC8yHTooDo8cfGVAdGeYGljXVPxz3WdNpAOIPA4Vz7X8
jxaqZvylIjNY6C1RMlV6CdK3IiEuBUNVqkbbkTiHDq42Yc2chPM8ySC5PDGPYvaEhpwwTUVlOfY4
gqKP6vRjJT2CPz3L7JWcadQ9Z/Pyi8lQ0zMRD+jL3/CXn/p59S4mTxlP8oD+Hm3ZItprw5MuuM1h
IznNpnuSwBNc5vkU4hDmq9xwS/GUvtxw9Fx2bXyKigXCOdNv5V1mvN95hbQT/6BrXKSVabSha8Ng
M6o/Kh1GMcN0FeZwUW7GgTm8sBZ48qKtcRE9hIiqMH0fWb7bcezf+FmLHL97OsOpdBmgg5Plthrl
L3jzIY/qu2we4avpwAE4P9tq9Saa4EOmX8OhmtE/qr1mOnSn6gqpb7SexCKTGWJrSW6FmiCRXbFf
kSGVkpeKmY7cLkYOfoIv1q8/Oh1JKXT+yd6DVxlhqsdQKgAEQCuWTUoMzYfpNCUas+sTM3gl/nw1
A81FPRygMpJAvYkMO/RIcccCgNLGYk6FhhBxZRMQCc1ME90XCcaVspW8hASrJd0WY5PFa84XfGkL
GsKsOdE+PokqDhL/0jHeIDhvkX9m6YmoJsCu1z5MyjmpVgmkNXrG/b5RyYVfWu/JLiZK6SPzH69f
91PWk6aB5ohwm2gn4wXtltjv/Gv3JgnHZBt/VCBedfLszjC5l1G00YJ8Xn/q98OG08+4aDbKU490
94FrZ4gzxgJJuzjzEeinqS9dw6Bzfl3tCT6jTpMNF1TpRCgVj7c3SqWz8MVf4+5TTvfAlyfn47nC
yQg8dIqlsjWwQ8yr8peRMz4dKGsXG5jf3Bz4yMWhC1XBJyS2FoWlM0ocwTgFEZThVruar53abes3
9ZuaHQgQ567lPvQq+InpCfaY5VrWVMGg35kDsKZLjk44mxYf5Apwg8u5zqkT5XvN8sbwbFwot4Ue
SJMwepYxJUYEP3jw3OiSdaGo2fJhXMc8uL66xI6JjJVBHuYaLz0R7RN/pSHyckJBsDIGjAJTSEB4
WNnZJHk+lKve4g7b9x0kEz0s6KCaXqTb/XOlIiNyoGxW+N2Yllx9SD2fQ9gfqC6xvhMBYCLuaW0I
UPhH82KjgE+LSRme12THWGQ3E41XPI/C1kCg1Z7nsMW61lNZpZ/P0Rx5lNnzmTyS7EUf1FdTLIiP
SeiiIks3gRvM9c4z9KcI3diF3g9rPJ4/d5p1MnhFZXfU4QcJ88FxkaSs5c24vvhkIuUwDlbP3eP1
dFaxSCIRJYOZHdVFFkInvVjR1zezHfeRrTUmnWMGFC7CB4PCo9lzt2WZdZdYDFIhYalf326gGp4g
Dhhhnq4SjZnj1LZQl/z2oZl4OhtG1DhzLri6ZDdnlJd56AoQR/P/S2OOJmDQkTL7MkLIWvroXiZY
EZlX8qqhi8a0gr15GD4lC0PShAn91XqXSBPL/GGBranGbr1G4Jw61udQPwndCufaw/2r2XefrPXd
i4bZaFmsptJkkmuER1hK/FH5cgB/VIZVtBLGYOpMJth192SZ3X2mn9GTUs+zEyJbLRzhLMuvKif6
XjjVOg6/ZNuIC+35ztST0bRj1jCiwTX5suxw+IvnjGDLYn4dlwosbpoIh85YtOGZOAciKN3zfmAY
ZPzjjKr+ZfuxRI0essKwRNPkbwdC5Vpf60YvFY5j+iubc7oCCFZ2rsRcl/ViealxE7oQDlDul/OU
sU25QRy7qRABQ5wWtg1ivvlzvDdGBPlN8XamopqpT4xdoWCuoock6FHDcSM3SME/UAuf6xn7lYF+
efjX6faPEkkxf/sy3zZ/VdXHVkr5MqKvSz4BQtlWOumf521LujaRIV+UzRaa/YMZRP8ojaW/tB9+
+93fSuN+7C9K12BJxwqkODfdv88AuynzYg62BUFN8/xzPfiXIeT0ZenCWSKTSNP8Vjjk8SUvx+6m
7CZLsOaBlZYvy0Q6wjTun7OEvmeQZKGkBKqGiP0DPXN/3uPoJLtMZzHTjwBp82WD9y8KzPYZ0np0
0qEXRC64IiGaJyJSy5CHk7eSR9a8/zpqZa88piNkedxB2XMkzfuWt/M4GIf0dhrbVcKL8K/Wzq8a
6Ldjx6/7+v+/6vdBR9U2ZRK3mbKjHBKIsflEB1w0IOZtjQ85vpfJNkr3kPmeJgG5uonB7GiJo0rH
6/X082X/ywSay27oTKBNYzoIfXthsrPWJ5HAZa9dB4ZHCuQQCx4Wz3EJ0PgACnUWPzb4rRvial8U
zs126gz7nz+FOf2WP67Ifz7Ftye9L62reQZUucOXgknm1Nwfzi9aGfR4YoH5DIDJhWV8WfzqmSOF
0tMATZtZLS1MUwgnQV2zgLacjNbn8h1rEyZ+0+cwIKNNnhEuQZPu7AnXB6CRcC63U7oGG8O7sSq+
CMqpEOwRSA+vesg2V35Ed1q2BZNwwq1EIgXNELDgYPkW+lYnd2PTp5veu5w3sjplv0WXvewUvr4X
FtoduY89EpCe2FikInl3ZczgfmBoZJE28XS//3zp5D/OsDxMCoAz2TQUSfrjvRkLnZpbzWiBuRwA
LyimDfFNWDMoWcohk4wrqNbr4fVCuBgNYCISLp6GKGMzNpvyX+OvX8vr7/eRDrRpWIZmaBIHu6nZ
/p9DXaVpF1E569quOJW42Il0Ds8+onL0M/M7MpQVYWhQhZ900s42pKNVxAfhjMOohVHFwQ9h/mMN
1f4yB7MUTiJIAExRl01tOmH95yMN1XXEmkcfNQXMK7iEnuOHQcGPw4pJ4sjRiJcLgz4dMWopZBjE
lqg2EpTxcJ4TlFa5//sDYu3pnK1Ul0OnwXgZn/ZnTwAPGuE7bfRZuucnmJnxExcEPBA9EHDu27uD
V4b48nTd81/49QoIebUZJ/U+IwREeIr9OOynqQBQ+UW6K48AAo0s3CcoulBqAVkh7rS2BYXI4FnE
joZfkFSxDXrlnAPsIcLjiRIHJ/UkSXd1aa5miw1OcIiDUNxhu4EyOjtZAyjeIT6S9EWlWiRpGGsL
smoIvo3IrZrkWcEA3EPi4Hi8scpToD+kr2AMEtFhXEArjvpnygolyomcTeA9jdNwzjYPHL1ghBMp
Sw5W501ddqCTxpK4RLpxxlK8A689jEh38uNYEKKWTVkGfIwErlb0LCh4KNc6Nu6Ec0IHCuNaHG/9
I6X6GZA1lhvkxQMJlMGlAAAyTS86rNzXRQ2IjgmiMeefKGRhtAcieeJhiXOpQKWG/zmfG4R46vPJ
It+Hjb4iiUnAcqH7hAO0E4e5qf2ExFF9AzG00TYm3HVtZdK3VR1rWHIn+PJ5H8bQgnDGPBNb1FdU
y1ujWqAToTYtGVZxlGB5eS6hj4fAnHO06ZodVSHm/yl/AUtJDCoj2d6BNrxV2f4Ghg4oX4yu0+5h
J+o2P8L7SawH0Ef+I4FchnEtsMNb5AK5jBOzm497jRf4gspKJq9wppICo9r8TBn7JVna+I1HB6Vj
WbopJ10miRdb4U8YQ3LKEmRiTEXv5N9C/JUqnlPIjF4tbtWYLDU/SiFYKwwcoRDc1ywawCEV3QGJ
IYICgp91XgiMkJVQQ+53d0GSQhvsywCiK+EgHRnD9f4KvPRgwbqFVkPZ39ixFF5x88Em02ke2mKB
LCJEWHB5vDxMaaslcEJXhzCYzBTao6CUi2WVMV1xBtJ5OKSjnByn+DoFofQnKG3oRyq4AdgEEuA4
TgDojXMOr58Gj+6VBDUH6TgWvttqmMJZ55gkL+BGULTjIETih17gDVeYmIVQI7DADeO+vO34gPTt
rPhjqgI4clwYKy8wiKL1xxs6bS7Ar6FeoOpo5vdi19w94KLyCoWycXETZa3HG5gbve5kV+TzLu4s
HfshPE+ay6BfmBEN0z+XqhAMQ1U592eOHMDlANYg3ES1iSWN8cXk7sy8axbekjVqvjOmS4lp4XrI
yWRe3nCxqYF0d3JhDixHEXAFYl0CejKr58A57jAuoO0RLhFj0AaA62GZjuKNrDs8aBKYOxoFmo+N
kg+Nf62I+G3gsEmt4xBw5vLbaBhZiJvPib38geLWimiao8lm9O7i69R3KJwrcMID/bEZ+yvfQvnQ
X9JXVtLpwr1hqC03iA0Z9vWmB5AEyXZdLyzOztAy2rWFcunOCRnFqMcFVgenYfdmd2JgBB0Xc6c4
8Sp5SvgoyLZ/3iilv5Q67AIylQ5dK1GS5W8VZhs1Z7PrRmWHkbs7cSewv2DWwgVWax5fQtROGeba
K4MIJEfJEjOTeAONOru/41Xp3osT0iJGEGTBTwdTYcYSMIzwNOga2Sky6MLrUHFisLY8JOBpjF10
rbScuJY0oUB6q1Ob1uUFqqDzsO0Vs18OH14wFqx0QLwQMHztfV69ZHHbp++85yT8NLSgBs86uwa8
hdolsqBuA9o7TC1ZVekgXcESW46CYG0PfYSA9ZhHD8NVyvR5iuaLMDGjgtDwrrsmd4YkjymYFymt
zbklQSywwodKawFSk5qHMUfpT94tVKp4E0vCtA2bx/s2WR7XIl4rOuHENiHuE8K4cxskGE9K/I/5
p/RrFvFbLaGKiqQbMhowk/mn/u12GXrfy5Wo0qWTlnJhD4/ma/IuPbHWsqnlT7zXPGXGBxYf1F0n
8I0lPBbmJjgP2GFwRU5zBrxo7ef1JYps1nmNuLPzTD7SJWfbHgRkzW57XQu3Fb2qevDz63o0Jsy5
ijP14te1izBXJzkD9CM9f3CHjPFVhwc1cZLx/dxsNH3eF0d2g0wJU8FXCipQG0GzdA0gByfSdHdo
4PWYwvF4J358dtKc/9zNdXu8Th+oeGIQjaeKji0ANREDBx7yYHySIzsjAbl1UEYbKt4spLOzFlAX
0ujIvmDAlxfcHYnDEA8iYlG0WvosfeVunOPJh1uqk10JNAAPEaBYk33y5oKjT0pP6tlfYI9RKS4u
4KtAnyEsNm0cOGQKY3qc3ONsS6QWw/6kEZDgF6WVldnyPq28ySiAch8JGqRtdoB/VZHc5O/HAW69
IqmWpqoaRxPxWxlZD+1FQWYi7/QVLA4KJWxLWuQkSwQzcHFAu0DXE3dTrjj5I8BUG3uSm2DJEB0S
yflbvfCGqy/DIu2IAJ8ZT9wFxEa3Z1baXvUgFKm7zAz5O6VfRAAXqwChHiXUOCwK1caQ2ILtP6SE
R33BPqAS+99iQP9iKVQpx6a5Wf14SXEWYyqcdYJ9vbrVG9UPyfAP/EHFiTHGCIT8/UokMfXdU30P
yaTg4RUpxCOifub5J/ELQLrJCid7iwwR3Bk6odSzJp2hQj8/sXDynhb3KfiYTJBjwa5FWoOBcEEa
6GIJ6B0/WNppR6kXDmqUonzUenVWZsWUxhrvbxSSi36Z4g+SfRkBJ+sXjiFMVBv5dHlgRcjuMyxb
QKV7yzexh8WOggjpRn/L5qMRm1M2PlkUfERSmLHR4FOxcJnPlM+I7Z1hypXNxRmUoy4sbpoD/ZDn
lfGmxnCFJN8jynZosjyiP6/n1vT+f18fFENnKbeo6hFd/l7Yx5aQVVWhSTuBOpULrjzw7E6GPtrs
5Ex7E9CAbFqRYm+aHZRn21Ic4q3OQIMYdVE+X7lS94/iJK9oktEV5z/Gxc3mkyVuydj2RmKIxyMy
/gIYCLHT7/uX/OpQlFIO9Y1zO2MvQis2E+mNkpoxIop3CRRDMk2fMeWtZErNlkltFwDDEqf7WR6U
PVU22wRFJrVwT+wb8SMqswSPlYNLfiPWZ3t/hR+L5Z0Ch18h0LRDxHYkmJe0vHcwxK/5mdVhJld+
95LsSiqMGdv5P+bFCFf/vMiqpkl0ZkQmkPzv7xfZKmL5nrZcZIAqWkwM7dNFDS1p1r/QeuHwFN/g
oZNSP60PTFANVI8woIg6pRNtkTIbaKJjVf4Z7Sh1Q+QQlYV2JS+XWbsgc4hOB7tYhPifUGXd5uoN
MbgUSBQwUn2RXm1MC3p6xfldGHcToC3clbOH3rczApYF+ju4HEwKc9XDDoKMgBZfibvuTd0oLyzz
yYP4ZZGHjmj2mUFJRyKoNGMt57BQY3rp8T6FkA5I+brYIiPo3uVgYUDnNd30SggsArbpfvOVjtdp
aeHmzrRhSrriNRTgRgEd4czCXwn7pnBImQPxrs3JcC2otrFZazhCAyPzKdZjbdb1LhURJinOfDDO
b4NPK4oCrcEj4VB63544et0oxxO6zYQ4OMTBSLOYpmVn8yBd3jkpXQ90/vijqfdItKcSqVi/eaCJ
kXvUcXb6gwoawS0QVXJ4M4Ob4g8h1pTpDX4Z7h5dXlNyWB/YHvRFvJcZnGG2hKqBYXmkZfIAln7s
Q9Yl7WgkPkgrrBdXTnlKkObMEb3zJWAbqBCQUZ/caDtMr80vH9LUsNGwJTY2h+Er4en8LUGikn/5
otSOZII+pwWcP1JqZ9UHm9b0c5KL9Wxg5gHjjOUP4Wg0qwWbBYQq/ueFQ5l2j28LB9uKJZqqJeqG
KH/rCERdy+SkrXmmoQRCwH/oGQ4THUDYvFOjI1rhaMrXGMGHlbplub3h096/E65LLiA90KLyEvyf
tsiO+876rW/uvvI8fXYDkd/Pn1X63t2xGJFr8mQNwZiCDv7bIqdpigVrvEZNa/q0JS7KKiM3i6pD
wCbHWs3sD/hL7kjK7B+/mbf8j+tE2SVplMwSEkJZ+nad6l4w0qy+Szt5h5G9bb0c5la/ohmQIC7F
JGbYxLrgxJkX5owd5xIM+oGI61k+r5A0bzinojU+nFGC+MJztEF4XTC4W90ZiTiNhpmfajkAMDQz
kcM3DjI9Jw5Vn1M9UsSzs9lqAQeD9PVqOZf51c9XVo+MwR6DifMnbRSHXOa5ghUQMAbn3RkBMdc5
H08KGvIeZU9+NNqZtEme02AEsrfCu4KInAWcMn470vrwuyUdH67se0mOQojBuLi4oOz1haC9a0TI
iXRfnmkoEPloQhqEZaIEyQMVvEVspy8PWwH4GVtPHHbX4BLvW2jT6ib16TOxixfIAhkvohUapvHZ
4uIqbxmrujnLgXZnxiwZl4jnmhwGAvGrWw3yKPWYkR6rba0djGSv6V8mr8fd4dOKIXk+YzNP1efk
RFMoe6O344hV0AzOmIV3XKFXspV5Rk7CdW+mwIGC4QtEOQZJiE1283QPlKd6SjUDCkHLbXSs2mZr
o5rWGdmEkoQsmS4VF19Xt4KbbChG8jtubk/NbWuyS6O+IGTdYwZuDQA4jCzQy95THq5QIW4Mau22
31wRtbOKRjfw9G6mBHSGNJAS14NlPYv4nuvzssN20x/jj6H0IilUVFvX7U9DDa7lImEcpkBw2Rag
d2e37kM/lEu9fbrfAo6iJHf112PzuB68fMngFOHUIY1dPFIJf0fWuFKvb5eQFgyhcAk9r0SfEwN/
Y9UeDK+QXzuwfDMyOLEwBd1CIixTf7lEnwYoJaIcm847h5ztaBhJ9eLqZzxUHPJQqMsL4ek6hCXH
PVr0HocJi36Gd77vWpB8/DFvHOEuxzLi0XdaI+TlFF5o6ICpc6X7u0EDBlD61MIjO4lDgRxRb24U
c5d3uBddwAxUI4ymTR5qsrlZGbE2k6yo7ehE2eOuWRATl9qkNpa2sGa39EVGgu86C2096+SQ/Scj
R25Fa0yh4b3v+PRX3zzoW9LQFrwTMYiA4MwsmL+G3VsDOPoI0gKiwvoyJ6TG3NJtI0KddwRH9UK0
OBdICzljFJizz7qmQNQD+muQl+yhyxwacv1QT3nLwjrm+MCBAYUtegUQZ7vL7rZpuUoxxDYOxL9K
nU8Ley+hemzqSu5MNW7DeNolQGem3FZjDnMo7tbJPeaU46Q7usXtfXdRvOTukTzc0f57KW477Y0s
EonMkd4l6VHLIYk5LV91KuUSbwDpCWrhAplnTW6cucX31bVrY+TIXV3B4dl3VG1WHgoF5YzwrAB8
JOcBA71/048sH7wPxDkONJwedCQklxMNDxydHAiILecAEi0S0iBAR3P+BWCLytTychpMAB4NN40+
5M4lgHUQPkbjUL1pGjgGTn+Ml+foq0mxZnTHCYuf/GwQC9koFg8V51UijHs6H1fMBNXDTa/sHHIq
6GR4JDwlt95LaECOeajfacEUOlURzByQNR3zGIkpvoYj+iOfIukkCpJ2imDtcF8O6PA9XXUt4elO
+61AS9lO9jyyGJJy3ZmpnbW05x47ijUCDpSPXt0PIkKq7FipL1KzLio/gh3RBOVco8g8VcLDDTFM
gmRfdoaTJG/y87xFaU5YNhkKTEaIhkT5A0v/K6GnwjOP1mWm4meGHxfqp4h8mG7WaNAdHghs7snv
8OXRo+I1ZJjwHwWHSVSSxq5lUoLzx+/jvYAOkgXFK3jxSBCuw1omdmdwlsMS5Rv1+iZ9K59aEcQZ
zaYlO2H7htTXRJAy41KQh/AJdN7HWExFRb7WJxbc5zt/5HKEzXTMbCxinKHhjqCY4RwAJIJaJFtq
myy8vMLsMXeXdXyQxZVygmHzxfZVJoGZrHQiK8BPubhgtcTXVMj7yvbyJsshNapCB045lte93Mwx
JRc2OaMgcK0HjvG0O+N1TZqo/ZyGxtd9hUyrZzIO4+uDmwLLvHo1SZAbveF2LMhgZ3co1MWZGuNy
9hhYUiLF7XPF2e6T5pxIWBTfF9G/QWKaCe/JoqQBgkx0sWMuCK+5QT64McmUSOMKZEZ9GoQ6Dwig
YW0s4CNL+F5WwuR0de99aSslW41mxqx7BiwsgbdV6O4G+bBRWHNkLjfdlU7ARnndFeq6kVG7qA5s
0/vgcyAS/RhjBE1dgk6HtbUBODnWL2IeUq0Miqs9ZsJWXt6jB4AEzGIRLTQ7Ejz6bl6tzeDCSRLw
xSzG0Nxv7oVHp4L6QWaJqQRPO6S5UyU+phiheEWAB0bsUmFSYi+F6UP+8PK8qk7xBAw7Rl5ZODr4
00UfppjH9tDU6CYfO8ZkGxpuwgI3NqABOIOLqwWpCd45W9ciIJKj+Jw+0m2FSQtenBD2xOq4+Rv3
3twboleWD1XOWGZWP0QFBCoetcgRm3gGlCReZShhymdCTPsH7RmegjAdTPJj4nMOxhJyq479sBQY
yF1cLWyFxfSMUkJCLJbZSQBYQ7tBvsKNhG35GYFbc0RUxabdumrjlY/0QWDKAeW4bLqVyXekJZbT
/2fYl4O23GDwgdgyQbeMPp8VEIQN87F4ydZusuh0CX6KDRSbLiioMQNCE7/P2o7kjjczl4SNkF4D
SAgH5V1zJNL9fluIT8D0fDJqgGVK4VA+qRZQ4mZlfeknFGxuAVARQWEbaoWnYFhaWY518csnvgN/
ly7qjzPZDpM9YA6Uxykiv+HErIQWADI03rRp8H4FEenj4C3koBM+rH5+sbwrkxEoE2QY9ErA3YKr
2NUvWg9h5GtK/yKvoceu6/GAi08kPUEYgwlKJMT6jh2KVzzjFn3Qye5WreVFxrxGE09f02zXonJk
5iLkj3gsM9YVNl7NbaMjuxoSfoCQ7PscCYytojxwcOF4IGzj3XA+lLTlLgiVMK2nD8nF/swc4la5
0Ko0EwpWHw2L2GLyBSGKgZf3Fi+ebkoYZy4nrxF5iVvMGQdHXnsgX4FhHCpUDvOc5cwHM9pb6dbs
i9mdKSMF/rOOPp/ICNVG2prEm3TYEncHuZKm9WRymWW7aod7io6LDSGGUAcGIEGFZqV39I/zgcF3
NDcm8R85I8/kobRutL6/Zz4be41M+Bk12P2ykFgcLPCAK+CHQpDDW3gzuHPnKdNELAIhmUEVIeol
mSFBmCAcCk/vsvrMdvo+bxkk+V/q6agkAYMvDk8of5h4cp02Z+kICiEOCvRZo/FgNmTu/g9p57Xb
uJpu2yciwBxuJSbl7HQjOJQpJjHHpz+DtXGwa7mM8sUGGo0GenVbtsg/zG/OMbf7ccY+1dBqM0dB
50HgYExgLJ4piCZk5/wJHT/BEG+iM97fAnyZtIkyxe4Ao/v93KOfik51YFY4GfdA0CeiMeMriYjc
hzhXl7QVeAjC4jL7pLduAYwHtyiJPuYiPv+3BavFkmQuZAVcmBvu7ZDTXwJh2cg2LqpoEasUX7MT
8GzGLvss/SX5SujnpcfeDAZrS9KFKJDoGEvNkzY9TtbDeLLsbjasyh5OicdLd2FHL+Fgz7gg28qS
KouRCMZlnN8wY9n1JeWw6WSP3JuvR8ZSZr4MToAPCTfzrS5gAWidE9p1+5w48SLcM0IrhfeiWgU7
ESqCnZSrxhbxJXOGoUAIzVtTAEcdcgNy/RzCQz6jGZ29DkL4ha4RnmfKL803ekIqRD8qPj+gjY4S
S4XQ+pmbLoTXyq2xUzOzlF65rPUXagDQk6N4hXz+KsL1fwMFTaSynLGVkNBDwkCl4scJaJccfVA3
vVD1Cl4wuFRc97yaQowXBp9IcgOJODt4471hY4qLd5B56HO14aNYt7Nxw0sGMRNLMr0PJUu05ZbC
Q5rR4fgM0CRbiDytheK3iJ9Alg27tCb0M1l43hTiGpuk3ugHsBdb0pWS29Kb8SrHHwmvK/YZcR9E
KygbzF2xvYFQpvwh202bvBTYwWcdeVfLHqpj8AAlStXP+N3zy6B7iJih+Rwz/Ay82wKKXRDNaZbL
51BBD2m8EJl5vUTvXW93DP1S7LuNARpzRcBEBgITLwlMJAHwreN1sIu34Dk69onDkCyk0Ym1sl82
Kn0oxBtbsrTRlnaZbjZeNHWZLCWGQNojTxSVyPaokmhHvJ9IoUX03O95Tl4pUOTHzC18uEjQ7kMT
n7NdtWfbQzUWKYmqdtgXeeccypT4Fy1ZTKLH2ZLtSvesRa7Nk03iaJXLoIiCNYXCA5yiyfURoDVG
r1NcfwaWq27gcjrlU5T94M74RoqRZAvpVtVkWVPJMfxXXpQ7Pc1rcvMHTM/kBePHmrlbuQCSipcb
If0RvY3LS7BEhiG7Fz3KZ/mDClXgbaozLoMzE/EThJQbnF3+vOlnNUyD239LIfJfpkJVmsALhq4o
looS+sUj1YnRzVQ0YTwEKu7xh1u1MJk1N1SOUD2BLXQx+Q3GdWu6t5zsaE8owa0NmykcwYLmHMp7
vD/sFI1ij79C8WheV0N0SPPTvz/n34L4fz/mFxNVFJexLlY38QC8ZFmeLfeOte2+lN+l5vnfP4lw
6d/akCKTNcU7ZjFJ/QouacLiKhoNXxx0R4Taz4Bpd1s9B8kHM4xImovmuqOmC2oEbQIO6GgiGTVi
HiAsZMWSDqTnwJinggNSWJR25cdVwFZy7O3BUUogV4Awpen1BvdQV/RfeAMjGZQ5ckrk1XRXNZ5Y
qSLkltPVRo4yHyRyI+1cmBpPFMZk8aKnUCwCylV9WhSZSPczcXQd6G7iatQbskZw1BQccVN4GhBY
ZSVLq3DwY+Ezx8rLzLaKVv1K7fyCzjat3Y8oKyZ0I9DHPG3gHbDDS/qOrWvVYy7divejLLsq1tt2
O1AiFm76ctXJ2zF0418dt+eUESI0LCe+RJ91uR6gETI3JAkl+DmM+/wkOy+gp3FxzIWjqNhXtBUb
ud9SV5roNaSMHfLRGHUIFrjiR1ct65L7nK+pq551lJbRR8Ny7iGiAxRgLOpeTD1vp3/cg0NQJMtu
GkVElavwu+s3JzM4tBhHwi03HS2aetJFZcFP1XxK1bhl3WsObtBzNxRT8Zd6TJmczKklYXw5vnPf
mZoftI11XzcMBMw1Z8f7sudMmHmSsS5U38JAhzWTawiXkwRbmqx6XGAGqbTBTFnSCm7ZxFisbV0H
N8kPJinhAsrSV/H7XWk4K04m5djrYWEwBVvF+8K9J1vjdgoFb1gzgWo9EWaTfUX8uvkaycBhTd4e
dwg27IC8/jv+Sob4akRdxJqsH4VlP2FZlO8ijH++CF98smWThh34nPFQWI8WzP4EyMzaAiC/RDGJ
N/kjI55bvY83DYmIPc9B5o10+LqY1eObbdYcuIPgLaPd28UTwv2iolaz/kHyhnrz3fsK8MZASWbU
/tVd2ytlrGjKyMccSD5mr1cFFuYq5+wgpsa8BH2WbSv9IONo62mVAIeaU9VC6Za6sT6kWzi/t8+w
XtVpukWgYnwrpwHyRcLJT/BSIT15NAdYHDb6ZuWN5alrdirwOmNW9MuyeWjZ3aXohPlN7TwTbhAu
ilWuAdM514hs9ZvG0/GOKHVbMZvkm8d3hc3lVbwyhpv3aAcY3JilcHqmwOM6e9VvlHoHDOURiHxa
JhRYUWesM1wyxhNzIe5CKkcHdGkfk0uJbQcy1p0rIXPiqx3DqPLBZxJ30MiLQRAL7YZfr3DDfg3n
4d/L5fdBVzaRSU4nfAnj5L/7XDVqY5AlFTre5Nz2TCxhlQ8Gjxgf3lX+2rT3dVPsgva6dS1gSqTf
j1N9vr4Fa5gZz8AqeMPTTVXv4nhbvt1zR+N1RB+KwVmAI3ZU9h3t0CXuHdmHJCqq1o75pNgsqmx9
rVjrjjUuCvMXAkw4uCYwvJeQlAYs4+S1fmySVwTEAZAa/g/niiQJM3Kf1s51FwT7QKUywJW5ouxU
YiVFuYC12nNIyefdqmzP0SaMGBWD1RMhZ1LRslTlBSwFCOf5dO19YDRbZctsog06Mjej5jCYrg4D
yoIPeabwo+auD2m0frL49mb3988cTHm11fY/YWa+GWmCeVBVWdRAfElwjf77XQxDqKmJHIwHCPOs
t1eAJdG6Zr9k2MUJaxdw+6cqlSxKtiXZfoME9azDW3+nCoX4Xx/+4HQxvpmz/OcDfZmzSFqly4US
jwf5NvUm1hWyIg9DKC1lai6FrTUNPQYEAeyFlns7RW8BUlzNzbbfjuZ2+DCcI18KQIeq93g7stpr
3mkwx+uJLNNjT6JuDNOSBvvqLR/WSMHpWaQMJlqE8UtGXoYnqLq73Xu5zZ6F24eECbWbI6SVssv1
ZBjI84xUrszInoLPK9PXgup44xkLjn5EseOg2kunwIQJ7ld+WP/w+ny7xqqaqvECqaaOJei/31hI
9F+5VtLvmG6euGPJl7aKBlp7NkLt3833SJ4HFrXn9BjP42YeAO/XlwNGqusjY1BtWjVGgJO1o1tv
Id269RwvpBL4YXToVO/fL7ui/O1e4QEzNVUBTaCABfhyXBQzXSpKXRsOFrHqbtk2nhhtCBhc8znX
JmAjs/K9fWoaldME6ieBhpmEVsS+h4EY9mriG8pasSGEzxECcoH7CNu6S9pLvnT6M7OVpHBGfcn0
xsIICsD9QgxQeZQbu5iZD7+7roQH5Cp5VnCK3mWJS5TM2KwZNfGYUB1hX6nIYZQLMpGYLzfHzOc6
mTN+iiANEp5izU3vjwygbleq14i4IeSE0JU5PVx3FfquWK0LcxszEFgn3WYaZRdeyVVR3d8tHBXa
Dp53cTTB+aClHBlyMXFpItuklAltrvUxyzATUyZ1nO4tZUmRC+M45OXS59RH004lL3uGc3Z/GsHR
U2fY4od0iCla96Vxc4dohTV6SPbXcBlxkpGpSAoo1NhUxX7q3dKvWwPeam1R9pdhouudnO2r5Rp4
BQcMYVeBt9OHF5KpQfZBO0DSYOshQlzMFdwVypZaYRg+vorpAGYhWqZBYzymSV4evb30/aq5bUba
OGDANoRFcdj1D7eTwjfUnQeJTPuqFi8Bl5VykacLGauOuurchgE+vzxL7ELyGv1SXD2ooZ1L9iij
d8guSieLd7B8SnFXFgSXkLjqY0y5dPNa0N/3JJIEG6OlxOiBOZZop/c3LV82/UIihbbSqhXlRzr3
RsttMr7NXdUuMloGGF/e3VHZIJ/VM/mkBBvQm6GyFjUnbts5ug7ULbIdr6kJRcu5Ji47ZrfoOwd8
Y6LP5UcuiGnoYSkse6qbPAz917dSewaTX1NaGiSehPyccapWDr28Keh1wa780Jrr8nLDXVPEz/3t
seU7onTcDHhWXiMe6DFemH5s808mDA4bqi0hyaDYejhfUKPSXdCsCFZCfBzTrSnYwRWPG4A9/PZX
UmjhJGl0yi+Mdlb/IkEEv76O9+00elBoQ1g4Ah+0lBdEHyVEehRqj6Dsqcte6J7U3zAmh7lfkMuo
F8kLQTykYIod+5wTzaMen+XQLUPIvXeuylV0Ruj691KhTQvXf50IrBSWJZnkpVkwvh4Lon7sgyAn
A08kofm0R/d+Fm6eoSEtbS3TK8KNxBnxVcOtzuwoWhnbVFrFzAf3AfYb5QgUHqcIG7uPiwZI/D1j
tXnIikVoejU6lbzkOI0D5K0pvUFYYc2qYAHXN7+yzvF4JKZCq3OJCsK6ffdhbBbqAjzyv39L+buz
pw6jBasWaziglv8u33czMgcAAKyH/Gxebr6MMy8vMz4oc7T7AGWzAd3zkHIKJp2QUke9707JuIxP
k9gEtWRqBPzhU5nfbLuqhLWCkLqhsIV88ZdKnRpVacCtvnbL1DVcGDbtonXTq127EEZkyhboZMD2
Mhs/1GpVut0SmPa+OwL32KFX4IKOKUkyoLnggWO95CJsyruqBnwDJ3FP05l20qlrQMnW3FGAVrKk
CkG0Q/jmMvoiSNReYON9m1Zsy+tTOPMLE52wB3J6m7G8G8x88cEETxJyMpLjIxNY4rGZ1/zS5KPx
OIGIFmP3gMDFnJbQ5W0bM2mCIhvNCWyooI5IxL7Q6cycjKniAlQAFiAvWtWxg9OAQQF2RnHVe/Vn
3ztNNusfonyeHGB6FnYzuIZp3y2n2Bfr7P16TkIXiRzjuE0pL6btF36MCjPrxmXd0X1taUKGXxBC
JpNgXrGm7HuLBS9iJrcp6DjPXatYjgXk7+7QMC6YI5MPXpvbmAw00y244EKl1V7MDznGdpXEZy3x
SpOqqNkNP6ptOUx2GdXjkgLH4GqqfUmWxPZTHzFZz2bSC5n/58Igd75lsrOC+SIdzVnio3lyb//U
fmWURszeO20ePSY++DsCArPh7WacGAgx/r9UVPgaj1pB29OKOSQi3iL0+MtzslX9OpszRwtdyl+d
9B0b5x51ilH7zLhQW95R8WrLAsQSkI2uhSm6QhhgkW5IrvMtNtvu8dpytMVT8UgbJBlEm0LCQ0ct
xzHq51WxFFzxITiqm+YNEZ1ppeo3gseO4KJS5w6ObCDsiA7lS/HW4WXlavwri+cg/KcoPg5BSIM/
vbwMuf5eo1R0nsn/J5uyIn+5utyGq4h+gqp0DTZy5kh0n2rO7Uy96t28IG6SBFCZEnC+QdsZaHC5
XpFIADtvovIp4xUf7owgZ0mp8Unp9AH28hSOc0avkZ058ieiDYUPCDvlzYNlf58qi5YyaQXmTDmn
E80N8i17dEsROmVUV0yAsXtVH9n2Ijj6OzV+QPWaE57kYlRwA5l31kNbb1UJybl0LGoqAVSvdZRZ
2i7JLn6Y/FGFJ2mpa051JkwxMIZYFTyozzEshWgxaMdKc1pkOpvHmsMx3xtTUjQpbXghN94Wey0l
XAGdc3OT8WA+6dYOS+AgrzXDVkQ8uLR3OZcCSvTVlkNbkOF2tntOHtkPVFjlu0VMFkk6a2wf7CJf
zppBaHZQlPTxwKG4DY7suKQjn4RdDCXxdUgWiJNjergx+DWXGgc6YBtOmq1VpmbnkdLfC1mevpin
0jZBn0pw/ncbCrdo0v5huf3uMfrzg355jJqgN1NVQScBK46i7FCZg1/VcA3kD6Bd9x1uH52CRP5a
LAOO1fvpSbCbx9svK9xbk700c/79kaTfG8+X7Rdq3gS2VVVRJUT5341Jz/ui74dhPFQMeLCecTJP
bk66ul0wIGrsm/mDZL6nwDGZG0zJgX5Bru6+19HLk3l7s6+f5d1VP7kWUcikMvMynszxpSzO8mfS
evwvRqqzdxwZaShcaGwE8ChC2nbsXDho5lYXoaMtru0uo6bMjkmIyT7vcEGvYzybPefYMiCcUCam
9tiQbIGCooZ+Hdf6VRqrKDxchU0/7pLED4VlJPuReZY84xg63PbVHQXi9/rBXGUYIRTLid+FeEuH
kZ77DM5C3WlO2B2HY5huwCri3EzoXUoo1Olpi1z++y/93Y0IFyHLiESwW/ofeeSPDGZjKp0oivl4
SBE+cKVTELlPiWnsKIYNaZVZl89P6J4UCn62C07h/WzAZmgDxKhpNJknPW1UXBTwXD083/MVJ+Nx
TpPje4XYRA58xS7z708Mg+ybZU+GTaYbPDeK9Pvo9sdHrsYoak0hGw8kbCDRLtX4kT6qDLf5zmTe
zwLV9b5AAq8839WH/hzAoQBtygQw5FqylOh6CWd37SPaB4AuZxL2XHP0THUmqbv8EQiKIc7KXfSE
O2nX346aNeNVEIaThJ+r1B9SRxJp+1ilicPLfUsQxpYVjcvZC6qiPxqbHkBMq3vGG3p7n26Q3dgo
FWZm2DXMheHKl54B+2mqGG42OBDF7txSFkdl1t3V+BYeSvIe7zotuBjDkNphi8/jj7A+BEhFdiI4
1iG42clDuIDnB0atJNy3rM73VWVHr3V8ykEjbfVZfnfSc5G6WUA2e2G+j+Y8Mbh+TLOOrj5RcR+8
k2IsAWNvZSAV1pJRt+YRLxieYGiWWzLX1Q6XFkYBfpsb9SrYEd3iPDoOkUxryyu4JLuYQC8idGpn
aMVsuhjz5+Eub3Z9tja3WCU/YsSrFf5y1UdpDKNdFL/jDYk1zBiiurZGVjl3oiGJ9vVNlx2q+MRk
Ews2sJDKq/uDkF/UYzdsyKDdfgUdHe97BAK+aeUn6pj8jT6gysAKRUVk4qX9zqn98Wi19/R6i8Zw
PBjvd57p0dW1Ryq1Qj8SPCNYqzT7Fl5KjQSkIRFp+ymE1vkCXwNC/mAdjMbmw1JOivbGrjSTFv9+
9v+GaqrQxcnJqSyJigRa9L/LYpuqZi/VynDQRe9K3y2OHvHuGb62u8XHXnHC/iBDwAs3auZhPeeK
CkbFJkanj16VMpWYHPR6S8chY56Vpa2KYVXVPn4F/GENR0OD+TczCoupBcTQ0JbflgQCqgdyJfGH
mLrc+NrYUyHVyj5j037cY2lQETPIR80k8hctvpl//9J/c6u+/NJfRbgiF8ehVIcDEDzG0hShAxrO
eVZhAoR+6iQLBEnB8K4jkDLn9gyhIMFgQTiQeRdgIdPm8fc6wREqzjYIdxhcqJvnkEMQHgkoXBk7
vMaRQlezXWwtQt3DmsMMr+wdNzR6NJVLVI4Tek1c/iZq7ht0271zAg5xyyS+/t5grhhc1sAOHnGL
f4AYKn66aqM9SLJrYsrPsQ4B7iF6SymhV7VeYWyy55KvBdvyDzv6t0ePPx+TaQX94zG+38MurSJk
Lq1daQKuhVX2GaGuH2ODrvi5itMl94PsDeUSt2gWOCCO+nQpPwn0yWG5o1Ysd2mu4mwNSDaAL/Um
v9FNH7yP0Q/HJGn69r7u9ExvRcbM8P7M31miPz7roOrFtcnl4UB9XU6hN37D1G24g2bY6exWm/7i
mo7oQ4Dnh4um9M2ECGjf///Z0E3++3cysziNrsH0s7c1Kvhmuk6QqXyirY3cpv/v5/i7ifr/AA1V
ERSD+lUr7RWU0jaohoO6Kcg2FE4PxZD+gmghz/FWomDhoYetHmGgW2KhpX9wPMIkm/4LCqrYA1gl
B84MAFODzuU/yP0aJwsGsxIrjn1iiPbvj/x7Pfnry7FUvhWaBgxN+XKGFa+NdmvzDHkXbsc2rx1w
hjURo41sOm29UhR/zKcwpvZa7UrFHc53PD4rOuvvBNoxa2o/PNl/s2+mteCPD/TlrNrfQ1MLpg9U
FzY93Mptck/fmM4BpnQoGTphw/j33+BvkC0/kp4KeIiKrhqG/uUhuYpJJ5lqzPKzaKU1JBMO8MM2
w62xY86D9YGcj8wdyVhhgnsqimUz//cn+M7kMLVkcIXA50Ao5oscMjbm/SaqwXAYPm+1X07uRFcx
j2I3hRaElU5039YwMo2za/Usn2hvGerl9T1+kkAgYAtiIiw5goJ5FJzZJSeq+/HDJ/zuCvHHJ1S/
/I3uCbCa0bwNB/B8pNApuiXZOVSQw2mujTelMM8OkMlAU4Bpi6pkHlB+B/lhFtAcCPHwTEUz+XzB
vlY/jHDU7/Z0IjIqT69syRPO8r8vedrokRS2Wn+AuK0/RLdVv85ogBh3ASqnIlCEeJBwSJIh5FbQ
3l/kPqH57Ga3LPsm/8g9WQfqWUjWYfFAUyPyAI+3TBJlSXcc6GQjZySzpO5ZLcEnbi2fcXzOzJUY
B8srrOX0HI4PV+ZX6dsVFVjhriv4WrTNDQj7EDVtfFt0XzN9V0DeAsBs7tToMjX3u+ydfjYqlbmy
yAT2+CvZ5kdNe1B+CJtzg8OX4UNwYmBLlesmTJxIA6axM3KknvMoQGlbsK1FoSOme4N4MvyvV0nz
rfHdYtBv2YloA+FgqkXc+nYKmmcsChYGVfbT1MshEkjLFpvnHQeuE+v7+x2WQXpoIbCpZzXfRuIJ
0KFwc2BJ5s9gHE31NDDmheRBG0nQvnHiLnsQidu4Zyhq935NhTYUZOYDLzfcncTH59oTLzIkreq6
bTCLlrdZO5zaYqM2FyiSLugW8xXtOb2BqYFAC2WPVPwzKY0uXIWxE5ng6BYc9yPqDCitL0/EPckM
ma9FsY0MLzZhJRHfuWL8kO/HoAYi4XDYJh8ucHllSnAfnMyc5i/GttlI6UXudrrplAmHZ5IN5M9l
7ZErME07mFHCtRrYffjYkbEcN51bKZ/UEAy2gn085W80cJ8gMIRZZKk2C6V/l8no5csCF26jz+5Q
ucWnDNJksmNY1BDbIa8iN2viBMzLUl8FNBWDpkH3n3p3yd+Egy2eEC8qTprgZwgUv+s1FZsOBI4e
JD6ExiV7wznaBvsxOCgSBdozk+nvxannzUn0DY70c3IECkIZKuHlqszvW+6/l2LAwCxhOKFJ6TUf
MQ8suhOyCOZidltRPAoRjtVMYpu5zWMohyEOnYVCAiZsvL6c9zPwMuAHnQynDZkm1MnXFkVv3JbF
VmWw5WhLqCak6x/Vx9R0QY4ENr7mYEcHLh5tWq8nLgDm22UdARie3yt1Il9WJLc1l6QfrkkL0+4j
n0aNz5iXJxtnM60a4e6ubiV8W0wGADuL/YOBUTn37uakDcrpS0r8O1eX2mt7uOXz6kQQun4RfU4z
xoSgpNX3KBi2aC64wNKIJuqe2jySqYQbLBA2HX7lA3GxbU0kZysgvuINb/M1xkcutZjZuA8WPv+O
SQFvnugn6kknB3aqcQYU1iIM7S557jDOcc/B6g1L5I7nBsKlyKm05gbEzCvjPadwNnK7ALYBMdZZ
Fl1gDeQPyrAzqHp2ez6nig2Ts1BB0NbGqN3lz/J4wlRhbLAkIlD+eyH/u5qJWw9ge2hM8GEV6yuk
T7pqURvLZT/pLuZBabwCeBcl2VC3EVPTOZ0vPfIxp+E1DjHQRpsK8i2F4R8t/4i8ltZh6huPRX8m
VYNjhbQ8WD+oTvKyjh+18j0YH1OiwdknUW6ZXEp2TvdgE6Gv4xcZzCXLJvZ0lP579Pbv303SvxEO
8MXJmkhaE7fN74vGH0dN9qcmaxvuSFfqmNRjk9qNtCioKSLnAN0c7eWVEyh1nqW0nRLNJSwA19hd
FVrnCI3NuGAMxsT4V19E+JC40m1mCKN1Vi9IJx2mOLLHoG/9pPYHfDUu54pZ/zQsKTze8kAWni5M
kSOYcq2PLYCJqxvuo9csIid2uVcnIeTGQYI/eNDoSkDcyrb6MmN0VzzUpHHw+5PYwYxNBmmiiVWs
7kitxUmMvJh4ZrJI6NFLYHbS/My4wimJnJGyi7dh75FDBOPNgNuRi8OIdoBeoDoalHMVJtZbHZ7r
3GlIvXRY0cp5Pmw0oZy1F0U7Wcm2VGA/gbKaicUB5ikjEq7rBQybpawm86z5VLqDyMUYvHoP1SLt
fjGhu6oeZ1NkUBpCCS8AdWUfJCJzQ/5Yk33mvQrEPYgkkyKm5r2i90udEcZeM/wgO6GR/r7DUD01
dI0Erv5I0575Vn10A0QpMhXuUNlAMDTePZpqux+Omvo31lKN1+C3t8Ey1d88yz+ell5VBqkV5f4Q
w7cr/XvaznWNGHeBPjgAfli1yYuQHzqDp2gz3E81AbC1VTlD6TIvT2BCE7skus38qVnH2NVvJ9xD
ykCAb37P/cGa2Lc90Ii9BARC96+4nXmHdIyHvyyVTr19nIIXGBzpE0Bn4kv3x5i7LRdYV9qUM/gn
Sf6L7HqzRt4hhG60l4Cb70Mhg9xA86z9rnTEVdsuqOz896vEK/P3rY1OFlllQGryMn2FD4Sy3BWx
0PWH+on+2RharOjzMt04qxS8Gzyc3TGpfLTXO9M1CD5avWA+wSQfnyHDrhVtp1QU6780INTzYgOj
GcyCNiPki+csLnFOMVJpVhbqAuEKO9umU56bJ9z4yLojffVAgiLd4WBk1oQNSbf4+msNx2lWl2xB
YLamJKgZrUgMKldXJNEHlJwF9c4RSC62VeozWhQ3QBWVFRAxY5jM/emvnILc2mbktUApgUeu5nhS
aXIEzgYrZnJ9lJg8ET5f0yeJ3DVXsdJH1Y2JHVpEYeb9nJUd3yaFwhx4d2KwLKjCZEiBXoRNp5o1
yM89BEOo/CKHj96WHmJXfKveJIYzlJVg8hPobkqWuH8oPAFMnE+N1wLnOOaPnRP5r2DrHo/yonqX
8J5Ji6ZekvtTdJcN34TXN7x1/oC5VzrW40yQFkB/ldDHaRs+U0dS3hZEZ64rtfLHFzaV7U2Zk+Lu
ZuKTmM2SBPgAJLEZm1Z0IHFDRGyg4xNaMP72k6j4nb4JMKiEbrd7HRnhPCnzJcMYDA/EnO1+Cz7h
l56+Tq0umW0uuJVgSFoOYF7mvZeKe9Yt3Atz8mSUR8tAgONdCd053Un9ltDoiQAyBhYfKpwngwvP
ly2rDsZUXg27/JTDKX8zcFL3iL6MFyoMM7+AOKMtDGg7T/9+0CX5u+ec1jOLDD6Bfv2L9oRZKCyq
cOwPerRMaBpIHeEpBuZPMlSH6batH4YzsZv/40/9ot8wse+itOanshlkwA1fEw0zimOe2s+A0aOl
7Y2fpJDpDvnlpm+pf/yiX276UhCkXdOK/YE3WCC19WzqsyuzVhIgmFQYeR+QyWtkcpeBISbstQb9
7jGLfvjVfxMe/vU5vlzwm9pK20LiV1cGNymxhxCwmoQSXAnma7+4Rh5HYBAbDcPtZ82hA7Qg7ejW
kNBHRzz35vrHHqrfc9T/fibujTQYyZN8o3M64m/3x07QWd2dhpugOcgerLmSsbZJV+1zS6MRxB92
8Memd7VtxWB5bSR2Ry/6huPzpGJTE84BFoA1yTYLx9EP57VvxAmqvST0YNpRObEZXy63rRQFml52
9QE8SnDKrTOfaGKzCD43Oaob3PpFwFt289mIlT1JpBp7xA9P6997wX8/w5dZnVpIV0lS+AyDcSoX
9JJYq3COvxUmR364qz88qcbfTyq/KIdUmLiqAY/4y7dR9LFujpZRH+hATNZ0xJHb1t7v9dMgbiYP
GAmgvvYU0W38QJjQgyVquG3YUPGbGyARTwmPIjTOSuEAdRkOcu6htQ0u+RTzoHLTh3vODE6zOVVR
Mgo3ok+9VAYtPqFeDJVbe80J2LmVqzTaM76eFXa2ZnZCR5U2v2MlIznHQPo1cqrMb2BDmzNxnT9c
fe6MjfXLuGAYAGV2YZjd8/8b109VsxxwakTz9vmH7+abjVqWFSRO3QJTQo3KlwWs7aKuTmuhOrDh
oo6nFBqwrZz5y+Q3W5DsiXSDQ2CuQ4oMvAINdqC/ajtEPnN/Wtf03tHzSfIqn29kw0awpld52hKD
lyqcpyQ/8jkMH/F1fEtfAmvO/wr6TKjPghKUlcN9CAs1Eb9I3Gf60015CG8wxh/k5BQytc8t71YD
FoI8gRTq3Cu/rXwgX20H/wWfYOVn4bIf1hxep+m4ZBfy2hKXYeSBLsU9Z5YOjHSmsdZnwYECcB/V
Utn81i9Kc4rrNglFKzO66+MnknmFgEBnAnDAxtSchQsGVIZiYckQbmmMMERoOdho4cKqObtxxvDw
amnlWxIvZd3Ps62hcDyd4dCLU6DH84YEH2zyDkFi3h3ISBWPN1h+mN97G5xXUS2KEo6ijy8uca+B
UzBZi9fx8Gi0rwqcVgoZuXwCtFUmGFlK5peGBxImaGZEhqUfZurq9F58WcVk6pw0k0I2CUV32ur+
WMUsI5OTppeqQ/jZoOloM5xtaWdb79YTKc7qEBBQp8yPuIdCo+jAJOBBWevL/IzBErM+9RHXOT0U
uCr4ExY3W39v6cQY5xgyNJBHBNnGGRHs+zp/n7Lab2T2oRhCcji3P1kWvnHnTcE0Bdc+2S+cx182
SGUwhETU+4rMhAOpVwlsAqYFCS9IYu28uzo1aAVErNht+Q8Vap9TopjcvZAutjv15fOKKNTEtRI5
hwl2tOPxDD3huo4lF2PmwNplZeCrUGycq+HTCTE9IMKSsPpWDbzJldlzdnNMy4WzNv3wlp5fu+DK
Zvy0vk5r+F9f3B+/7JetuaiKNL5GY4UfydEjrBBu+Yy9K7gwynUVDWv8zJA8aYDZQVazwWuo/bAr
fzO6mP7eLLmsuBJ0pi/bDEGzPLfGrqJCsqEoayb45gb79Do9lozXXZ6RD/0Bk3cx5w+1lffqApfO
EsVt/IT6uw735SvvhSmT+CYK31+qH2Yrv5exv/9G//sBv+xBTVKVdRDyAXkNR74fGLVs09QBFG5x
A/2Lvc0ZGbdw9ap9HdzewxX5hzhz5HKwVxEqhHklMt6YqQ94rxEhw84pn++mX/QMT52S227OvH6C
RcJIuX1y52LVsGK/YCBYeiHj6oEuLfBijAFhD3DhxaprCU5j0VvkEtxqWkgDHrA+A1ZQMc8+cgaT
vU0Prl55N2imzMfVBXCKQFgF8iWEQUnpxU9f5TfXWr5KXZSxVRrT9e3LMKHQxFiSr3V10GtyQRMM
TB8WCQE4EigTz93NokXNv5sYZ+YIEQDdUj9zeK3YOLBZs72ycxiDqwM47smdT3BHHS4MeshvK90w
MxJSxw4riFD5jJxv7I89fI9513sxeDFuWoWtoyJixonWGGSsKZbigh7hTZOpD2rYjWyRFaY40AuQ
BIdUP4rET/AOpwhwHEOnfu/6oh//vVsq0xL45SliLVGnM57E8cL68phzAtSrqlAK5oEVX44dccY9
4ovVXEOwpcKp6xNkahTnclyLaYz+2c56kUD6vFqEDSuksOXSdl1lsMoEIJ2CnyTb/HIajj/NhKzp
gf7PR2WEyJdokHo1MJh9XQHvEY/8oOTSwQjsLJmRTc8X5qsBxg0ozExqKsZTQrG87arMTT7gaRrE
ovM1FJz+uvJASHJ+fohOVGpyId0g7wMgog95wXo4zrQVN0aSTvbdFigaWRXosisFssLVC5VzhD3t
lOyZfwDwXJrdBXMET1ICOMS+vtQfZADMeoPzkiA6OoWxMPC3TsjSeWdzzFpb1204PPbQva5ebrU4
EuFJuejJHOwtB5la1h8U3iTiMhTh4AIZP3TYy7elVKCzqzaFU1NWegD4AWa5bhb/fgp+N1P+9adl
6Pf/SDuv3ca1YNt+EQHm8EpSVLKiLTm8ELLbZo6imL7+DDZwcXurGzbOvS+7d7KZVqhVNWtM/C4k
E2n0XYApZJXUmUkmHfyT7M/kDa1qwgM9zAtQ0ddj7FXxRwpTFOYAdBfBCz7lvbns13B/diR74Pue
a8XNHw0HDmhmccimkEMfPjhomvthRi2NPYMjXyUoajiHT/m8H4rq2rT//fcRLGWyJDMkBNT8eVeP
K6uo7AI96Q4RZ+cTvPoqXvvKoyWsxQ2ckkF9jS43H0OGsw5vIn14v5Ka8JfW1R07Tw8clvIrlo2I
jtuVCixAZEXEwCt9RO0Gp6yjM018sKqtPP6SolUurmhJ9VkfWta+3Fiz4PHgwyP2Q2H1oLIjneLu
NXgMhUUoed9/rr8EBHD4dGmqy3IGM8jX3U1a4yYrsaVj9MA+jwirDAW3zTpSjo5JkVbKsByZD9kh
GtSHK+Pm2vxQYfwrR3B/A3d7j9gLVtYPZnjsh61YgmGeIZuTqmZGXreXV+34mqMQE+lBvvzw6PcS
099XNvGL1HGN1HGaYBj8EdKpwhAJQ2eERxp+rslzV8xqfSOluZPQSyGf1WgmWJVrCPPvr3u/9vy+
rDW16gE5lHC/++9ly7CVxsBSkMY1K5iHtxS27i6V5w0n4lB5/t9fTNZ1jDQ43YKbvot+LPTNVtfL
4bFu1yw4NKhn1IuwnkxXYb/5/lr//JR/Xuxu6je3UiziBLLVVKa6HcWxBOP8lfgQXPOjr9YU3QbH
6C682Ur/6eLTQP1z0k6vVTbQWUzHWxSZd0e1LNPGW9g1MD/hGEqJA2o+Ros1hTBCPMuV2i7owjRH
/iAfA958pKQlZxPeykIwXPXnH97GdMG/b4j4Gh8TLHGku1ChvmIafhu5oYQUZN0c6v7MwIKW0xUb
2nnUcO1blxKjuGpm0jTw/dWnX/7Nxe+leFWTXRvLuIZHjqKGcua7g4LTqnWinH0kTd1PD/uvuaSI
UzKbyTSpS/87qJU8yXvZr8KjHz1n9VerXIAENCUc+uDS1meFzCoxuAMm6fvnnMbv/XNykCGnodKE
Y95X3G5ZJvuhoQTHtN6VQOBv87B7/f4Sf+mcppH15zXunq0Mh66OFTXAz++IYFZgKJHyZhKJIKXz
8MBYHsQfzpv/Gs3TnBU5obELSXfXvMqpGfotwneVhjDO/0g5AdlTOP7JXvn3MLx/g7qGWBOrWBJN
9woygiNh9IVrcIzNKwqYxr6BpOu1U3ptNnJsotndNJS+rsBzLA6lIggzAKquWLz1LS2AQzA3C8iP
+Vuh//Bt/7VQ/t87+8uB2szCoAyuDeJ/Am2Q9f9n7eqLOVaB33/kf71vXSciBPlBTUacYts/9oJO
aGqpDpLgyLoVpXPaddh7mCk/PtQ/37chGQxWbQpB7yG9Zq0GY6+mXClatnTpaHQpAo2M/Mq1jDeJ
qEfQV6M6v3X4D17Edq6k5yZBKHwwMtXllsqw/uGA+q/F4s9butuRzNK3BlHMgqNgXcRsJZaXq7lv
8q0eEAG0uxjg0fdv+3eW8X7QGThzWfqEWTGku01f8+tS8RttahZAGTzaeXRM2pvjD3R8roYbR5bK
LWnwjkeKNjAnBmxWSfF1w8wyaydF2DFghktnAD2DkbbIkXAZxEZFu+pQQlkNVBJjJAUJ3AM5SfxS
t8DtBzZahOywjIJoDY/t+2f61wj685HulnvNUoc+SEzhUI4cf2BTrdVmVdJ3kh+/v9A09b95d/dL
u5EbeoDAWTh08iqun1kUUFBr/fz7q/xeOb+7zLTi/zEjkjyRIBipwuH3h6FVlqWvKOfTOBW0cRZl
bKgtaP1k6WPcIzWoFIzXuKEAV5LDPJnWrtN20XDs47Xgg31JGc6UFLVJAfjx/b3+c4W2sEWUAF9L
JPTvZm+l9p0c+in3qnZu0RDLOowjsd6JoOswt+6Mzx8Xzr9yw2wLDNypNUmU2Pisu4CjGgKtyzXL
P4zjvhhcQ91L/mZClSEy8h9pPja6bYhUB68kUGIq/QfovxMOCps43NeTCVD1ZrW6N9RT6ZomMtwq
xM6Wyhk3TXa2QgwNoVHEKaNalZNUvt8AVdfiz54US/MxUsYJjmF9Lo2thkLJALuBRxGWq/zVpKsv
PxIDff+mlemh7kYFUkAJc3H6e9k07pYKNQ96Ip7cP6hjBT6WYtpKMN5k5ai0XkfCWlkVJp6vIu39
1Kqj2lHjvWrubnRkezHsG6mTnQ4NJjUoWINT3wLaXdKpXy1akNYPvbxzIiTgdIPOR5oMv7/9fyx0
BoB0Vl+RQ498X++J04aOo6tsHfL47doijvJfuu5VlZ6L6BiXOAr9tCj8tYWZIlsr0miNGgKSmbt1
rvT7Lg1HJhGhg5JfsUOa4u+W/jRWKyv5YQn6q56FzlijSAFIAnAVf3d3OSvP1Si/Mg+Aqg8D4lDo
fD7dhtSxW5gbtCdEB+JAs3XC8kujGqcmk8PSV5Ydip8y5n+th9wLxT5JIXYyddrQ/rt+ZE2lpcHV
8A88MwTmNNxF0FDY6ZSfzBx+7xb/GZRcypAJ+hGaIA3X74Ilqbvi5BD6/sEXO1fENKqlFMVeIeeB
y9C8Chu2TWC23XAc651mncUQGAr9kVfJNTjl1vLj9+PsX8/+5w1N//2PtTNIwqBoC8E/dP2UP/dp
0a/WDXSg6ocv/hfzZfrif17p7ovXXVSMisajszpH2OtS660F00slqKrFRUFMGfjoP5JZim+HNRkk
CdPMgwQkWof2E/XiVcUkgJ5wzY2oBX7/HlC+3a8Xv+9vinU4e5JLuVsk856u0dKshYPEEkGTHBt9
0NFb0+JAp5yFqgJm7knCu4mzWRpF8KsPg/YSIH5Oyo+uRY8SrQOrmhNrrjvYi1U54Ge6Uce3noJx
I2yC61fjn8LgZufSowFDbehZPMYTdQpeCVI1fYKe0dPbrhT/kmBdI6ubRtuG46nD/6BBUFbTgRtz
SM2Ts3x9v+YrWGaDvMqRx9+KbQt5TTPeB+3AqJLygwWxKMo+m36lIqLxafNq/Q+JqFjO1xAAgkOu
7QpYLVG/UUxCGoKZFhhsm7o9SUG9u0iSjOqNbB22Y0H3IVpoosl+ZTu6GXzWcesGvhy5ySCg5oGA
2jWYptpGO7dacVM+ZhBe9IwmcWtnsvFHMAYy8V2/YcJIBa8beYDQUZhntFzmBQLpio0GEvWoetMG
HHTp1hJOdQcwBT2GH6FFC6i+so2MWz4S8W9FRlSLZjeDvrtunuBRMt1OlUAvdVpyQFr/FdLOWtDH
0Ajr0gtAXoiWhzMZoORtIgrYllbvI930Sb4pdJowr6mbWER5tOT1wW1W0OrfmjgL4KsoQUHni6X6
ezVcGLJVmrsoKTxL2wgEHXVRz0a4xhl3wceMg62khfOeakEHEjo3P1N+b92HWEwSSIMr59iCo8yL
NdleVsCNlfQgQTaqzN6TNO69QJlEFDj4cy3h1F/otqImrhTvGqyhTIvjD+laKX7mV2XQrFK9x1U9
s1vYTSP1uzCjlYMVtIb40MV0PaGp1o5igZCiyB84bPdm44oKXi8Z0FVaUCQL916kitj2cSjOfbW3
dz1+K3lZLvwEmRX2MRrs3iBH1UrECy7PFKSnRDQYM8srYzuJmjlfjC5TjBTPpkqPIMJivOynjyAH
pO3iZz+jLGCRMId9nBtvgbxRSoj1p4wIQNTyfVvruxoB1ejrSFIiKDHZvtDKWSfVD7J/e+BINYKd
FrSVAqLGbAI8BMG6WgP0ATKvfPSMjxFI11VtYBSK6YIkrESSKKUZrG9NtIjqZytx6W/LflFYnNfI
zYhabuaBDSbWJAwqK9fXlma9EW+rLtAWDfLFSvql05JeXOHGK7M402cJdcGBQ1H7hRWVRSkqo0s4
B0QrLw3nmuluScIsWgtBv5eyVUk+BTKZl0RUsekhvD2XrA0mhLCiNGHmjG6DPRFSfXTDQ3/9xdFC
/uKkGneXYCA9xPuLWgSjHHhHpZrV+YqZ5Iuyy1LSXstdTKuQJb+xLrBtqNoGZqqQzKlj5prhNVj2
RMlOSmuPaUP6iFROJdDC2W1yEzkVOkIxhZs9jRRU9JFWu6p/0Ynw1NBapoznaJKoEaoOZUGPKY3r
wht5hSlTpSQ0u9LTjIe7o/ecwwaXDFpNX9eUlJ1+pjMvKvUEIVuzJGmSuBKjg6FcTNptrWIrUhTP
6VrRM/lJQPUqlGe6EEsdUgogIR9tOII7nbHbIQ7EuhqTv21tPWso6rLsXaobQsjTMOqHxHgLDYvD
/2PFgiFIqIqYFJDSHgJAPbKGVhWAtxLNr1QapJ4FTTFnhYVBOXLDEE06GJuBPLiIg9Bl6KY+hIyU
EL1XyM+E9sqM8RLlqKFINMKnm3U0EGV3fb0SOuPcRy8mJeGxqnZGcVHLR15ymnxKRbswKLbISu2l
bU+bR/NQQjlIsSXODCDBokpdhljLPHSK4Upp+WCpzwAkUqmkQAaKw+MXJRZNcrGFwoBEc3skUbqI
u6lDIKYI+YutwuI7MImTidqOhDnOAcogSFVHBM7jqVYOJS1bGQZDen0QG0c2DhY43JibMFnRSVRi
vkycrvve1WRVETC7nOQNKwkmCLqVRn9RjMN4A1iITpiiQcwLzan1RMj2mVikz0ZIDFKoLtLwi74d
VwnTBdqk6X/xsZ7BTEpNtFWLpM+47kyEXDGrTAqd+iu9bVlGSPVJ4luavYOMg0EBVJvv36byurTS
NYk4SY3mDR0GfJnAxO8m/EiwlBdx7FAV0Ftk4OvgKwVmWmsSz6MvrClFcR1cE0IhOS+fAocp/kh0
/B2t/RXNabKiUnghPSDehTRaWjco0EVCGtJOCpY0CR6ORWTNM5MaIY+rJ0hls2JFgU5ro6Mi/pKn
g0YPibKZJ8hX2USwkKCINlEodeosRL7TJtNY+nvcoosuaIIV36VEXyas75Y/OG20rifoAH61Erq4
fBPftuV4rPKVRVosRFATyU83lFEJK2yHXLMszE0p6OtKIH+DuoD9GW5rJHtgzW586TAVHYEHIBRR
JBB0V9Mu02bW6eEv7pS0xzD0SMrFeUzM0pL6N7qXupsH+HWZwxUD2skvasHyDv0kWrH+K1azUPyX
OkxnuNYaUb3o/I8pnw0QOuNT0LO6LBIKfxCZWatvxcfY42+vfoV0ldFGNL2EadcvbhtZw8iovZST
wAth7c1sdyXxT5S1rLEAdpqL1svnXsOpPrs6fd8vUzJ/VWGss4+m7L6skl8+Tv1ywkwbXosQP8PQ
RwWTPOfynv2KhZDHYCEl6G6ktzwq1+pkOTS4Pu4lo9nNyFpQkpn42Iq0G8JLlYu0vBxH2gf8DHwa
SlF+PCZcq6j8J+zLygg4XLvO1JIW7UTadA0dtXWyNlJE9zXNr24cRuAL1A0nBJf9SAlvS7ME44b8
SkUy3tUKnLfNQDQBtMP7PtL9OwUxBboayCWNqg6KwrvjzpDpWdt2NexsIkIiT+BFieZoVWPb3W1V
0fci/XAWn+bBX/OEkx6ZJdIe1n2KeBDEYOw6HLTIA3HQ45DBBdnayDn9mNz66+DM05miSHGf/kmO
sdp/DzStIZVDraX+geQKG44eb3PcFflgbHoU5hKErt+/z3+doBCNKmhGcbWFIfbfC1atKA2ar4FZ
bjFjmyuEbhzjIvXU+Mfvr/R31Wp6NgCyFA8QKtNU8t9L9VqnmYE8WtOzEUOyBQcxJFEmYvvOXirg
vpJuzGNp/KQa/udL/ePCdxlDRTeFqzmo1qHr3mT18WohGuGgVpBC21goYPrkp1rrX9kbHpVkBDkr
lRw3LZ3/fVS1j7Kqq0AtUB2ySVJa+GrDWfWDhYa463YgBuRcRF4iP1k/fdF/PS1VT5N1HSEUgIj/
Xrutwri8Qvo5kBCTGly0YOgdaho76N/qDxzKv/+sf2VJp0f943J3A2is9VJUu+mQG4gE5PBA/FMe
E9/EL/9/F7pLPqRmohVXspKHPpjCNxY2ypvNT4/zj7c3leiRmFPMtSz97nGadhSjIWQCcoCWkSDm
R9yQmH9W+JXc6GP9SQLxVz3PZO8lZ6XRv6SbBJD//Vpm40s3M47J3uj0pyNLHQ3iWXlTKtq2yOnx
uAaHNhbntY+BB7P/KqKS6KlPsPVUJCBkvIxyEUeNkhXbmJSZKUIbrJrKCDtINpOGFtythgqoVbCs
iFftQIuFQdcnBiZsnRV9Lzkr6XQ06mgbSemFZW2rA59N+rrScxo8SaFpOTe3Vfxxkdy6xymXIzCF
DBpb/RYStTb7X39r3grSFtYlkTrR3RgerVgYM8q9h6i70NoUiGuheTfLn3Tp/1j8dPJYioZ1gMrC
dLcwCFKWlZLqQ0RRzpTfquuOL53RQxDuvn+ev8Q6pI9IhJKZkVHsYMJ4dyVECnQpxax9FYmjcGqW
DXehCZG0jT2jRpPUIbApVlIOwVMn+4IgOVENp8KoVC07ZMSnRr8d+6B4DNqDNnJORuMWIVYcs2by
61bys3Y7BwRtA79miGUyU04C6+0WiLPAOk2kMgODRTTMMgfW/JrTVy3PWrzLjMehekyLo3yVuLPP
7x/8H6uDTu+VgVm6Sd1AvJu0oxCRpqinhRApez5jOnHIZCJ9f5V/BQX/ucxdHrCpM9MX9JYVvkdT
e2SjzszKnvKxnFxFH20UxEEa/P5fLksoMtXDKVHc9+xr5lhGiVnjp+mvSGdZ+EtB2mX/TPGox1Nz
UJa9/vDDRf8RjugyQ4jtxYAA9Nv6+o+cZ67CkTPkwjok8WOERXetPir5pg3rp8qEUyyFGJGsNGyL
BJWGu0yai+GlABavyNLT7ap7pOUnE6bv7+pfy+afN3W3txvkAIqha35vOpOEb54Jxzif1b/d0n5K
9v+tpWI2/S7Xk/jWOJLdjaq2u9WtH92sg95G+D34aUNVSFv4PY562Ke3xSqoSU7nk78CMXmED536
I+PjX4sHRydK2NTytb92CrmfKjQZq0XfPk/lfF5tX4uzpoZjDiJ5SiAw3BVx3kFaEE2Bfm8A/qo/
v1KVCTgf/FTGlxkC7BZ/hqqo6GQEGpQBqLqI+Gv8dzfBAtC85al8O4KHbELX2qUR4QdIWkefS8EM
r8blSVuVK8S+S/NttFbG0wh96XWgjudoHxg2nExA/bZ+oDWiIDpRKJ3bGMS9J+e37ERj7jxFrx7N
zE0iH+hiHL6S9U0rbHmOlNbwshEzdxch7gaE1me62+W/IBThctNovxRa4pBxGGj2NO/WHIsvLHgI
FAIoi8JD8zo12aPFBy/t3N7x/j23m4jkEohTEmIUl2cFrevQBdcTUPnJ2vUvSKCXeFq5DY7pxaF/
5yw66x6HxYlzc8DdDOfrPNlkGIOhcIassC6yrQDacNwJO83ToOessfQC+imRyoSGrC3ImaC1P5Ez
InJCbDhGs5BuypRrT9xIsXchbRSHG+JhUiL2CF963lGf5WPyCjDOi0+4gdkNWSFaKXmzZEoy1y3O
U7YCXt2vRoFc5HSoLys7bmbQ/Wr6Mlu3p2sH8tvUjwJpxy4+0OsK8gLKG5CKK/Y82TZbpNmuwOtL
2pIwHmNPk/G+vI0rAFCFEx3qx64hWYPl03igpSWIFuDesvCroeuUPRqKgjWTRFz1EIVywfFc0CYH
eaXbR/1SeOefcm0xjg+3bhaKtvmgfli4ZrRzUGzXByzEZhM70yTQ2OLlOU9fpdgLyWOpALcU3MHS
faov4W7skmjRP1IRrmzpfcT38XYAt2kIUFV23Bz4C8i0pcBbjmmao2e1BHg5WeqiIyhxCZr8B3mu
IJ1ZklMnDowMZO6IEkT8087CpeZ0/R6TrKlR5YIgmojeKg0hmInAqk/Q79owEr32UXp+M4TXRp5h
iAnLY68/KZvsYfyqt7rq4NOFu9uepJxXnCM+6yGnmv5CZbd9KUmg2rcjbLyKzpyzHj6qQCTitnFC
c0Of7nWcS894hxBkNU73SbvwKQuwa3dR38fqe0FWH4+L6k08Ce8iXW2xV9YrE3cOqHYrkd+U7uKA
5lv6OTSYYM7VnPxMRdW9khA36cr2hpx8PDxFj/iKA5mo7fPkiUpD6kMZ38r9KiAzOqetq8CudKOM
LjHSBK5PbDrH0qdrt6nMhyODR1N3BUSGq/qItB0WsOBjeuU1FtiKGXlxXk5FIiNxqH3DO6FEo/iu
xjQrHKABvHwF8yTB1mJH2kJJoGuN223fyzXGEFTDocg5bTZr6f0mrHicPA8al8MOSbU1LrATSQd/
RSB8vw3agbeP+H74tCW7+Pvw74PPDL+10JNhNMcug66l/HLoL+MpelzQRVw9+4FtPle/9GD+oTyk
cC/o0zpg5xRJ6JijgJTJ2bDPoInRreIZ5t4c2pPoY7uUnnR1rhbeN9IM1+CSDmE4wd2XiMCnS/ZJ
uh3MGcbR7R5YYuJEkKL1if2qSE70FiAFw7wMN7GcMcw7YEyRByXBXPXO7VTukjdypBufNguF+4CH
rsBBpR6BE+6cNqOZMt/b76PbA3we5vpMWd4WJIrPIEFd5SM51vsqcIKDiCE11F5c9IjSHEY45aTG
zmYZ5kBzGAv8l0+k3CfTnGFUP8FEPVl3VH1b05fOCrCQEUJr+aYXnixyXrv6kZoHH48Up2RH5Xvs
9uFDL7h4x1hTbyoGXxTaQCAnkNXtvHxJqEn0i7ei8kjOycPrVYdX4wFfU5PaBRyR3maAYoaNZYcf
w6o6Kuhm3ZAhBhxuSxaVZbN6o9kGS4ITUB+VlP24woW4ilbjopurl9RY1e+quGbE1r4blTRPzFGj
5/R7Uuu6tBw1QKsbrFIuZaOh31YP5Ux+GR7Io34abvduavNiF1GyGFwZuF0O5ciliBAfxMijEcXq
n14tN3+DLrBLdqSCjsb1jDWUsqKBPS7f036xNZ/zeWCuYEbr+DzZ8Ru9sKghbPE5JaP2Krd2qXsi
PenQ2m1rfmJkYouH7L+JnJESjbjXnA/tK7Yl57ZLMUN7YG6DO6mcue/O25n4YMxzfE0SFCRz63j1
qgcD0NCMebEI3gzKitDWazensx8kp2ZDn+ixGCvsZ/WFJpFWXPgq9kYraq5Cugz2t+hYhRcDS8F6
Wetk3RgfM61fjQwySwIz59G702+60m2RraursT36pMdtVvmVArblYpzbN8oh9L7ZqwFNO/OIzAMp
RoZJ8EwOzyOxTjEWeI/g8DKeKk8iMDHxI4QMtoOWYWdL023ewwmQwZbKujdTZurHnI1jni+odE97
YGADsOanpDMejeuKRLsjslp8NM7wTGflk+Yku0R22kOAkw7nTFgJT3i3OzQdMr1oPInst3CPjoAu
J5LstvDazy/JUjjl9qn+ZEqHs34DtW1XqjaOL/SrtFvKY1c2j09K6ODM8YDeU3cHLZq94mycOsAh
4zWEN9r5fhu6VV72ZHqAQXMKuXaBh/CEvy0NDydE2BQ5mFKJgU+RJ6TuucQ9/KNLnPrztiuW8Vq7
mC/xQjqRxgzAguKh/qWtwnW6Eva3NZVKYZkR9C3gIGixTUiyKYOV9dph4TbMlQ6/qWnH75RLSUSh
bQp8IfkYcyIDXjqghZsXbzPPPxbYmjn6ExXAYj6Rpe19tqTFJCGAcyTnxFg9+bvuIYa+znHvtIdR
YTrYrGD92E/sjtC5YWKPeWyCi4T3UlxY1dxddinW4ZPikbUG1vFCKIcBiAP/nyDmJXnAaVH3tJXs
IhxPvZvD3fG783nvYbtgOqUrPPapgxUvoISv+iUN3cnvW7Bvq4bU76bjle3i7LEzF/VoQzbiVr/0
NTBR2/rQMnYXu6Fll9fO7FphB5q76orwzsUH5sYk3sjb8LPxhCWM9ZPyK3d83mbq5M6pPrO4P0LS
5sejreZ+yXawh2Lqdl/pnNjlK9+U22RHTWtpQHcOj5jsbOJNEMFsosOX/wW3Xzqe9iEt5k61uD6H
QL4Bu/qN1607CMqMICf4mgrUrxm0H8/EQtOfDfMbI8TWPjS426iIBkc5yhQvHkOdUrQLvl7LvwTD
2dPU4xJywXg4X38hqxKhw7PoXefdI+SIrIY2UC1vSChVPjftte0cs4mDgG0fHmmHEkaOhycIG6mt
rNpNEOPMC55+Bl3Ln0tf4ewUvU7Op1T4adaKL/KjNq/o4mRbYyF48nfWZ3nBjoZetWWwi86//M0w
z+dhbcshNVY73far6feJz7gz1IgnbI0VjdVhWE++sTj5nfHucZoJjTsX15EnH60llpHX53FPXiCc
v4+e8BBATwDhu63tjhhsolnRtezp8DooWpwH9xS/VUusSO1phsoJM51TRT4LJ+QCquUlj2VB0i/2
+MUxL0vUrXzckeoloQrlIBqKsJRU1iXfK5ytwgOWcJlDYQL3AqotfPvrczHTKXYypFlV3XP3FfIi
uyVR1HNnczV09vY5f2g++j0GBDe4r09XSpGP/vZscI7JwGfdWHZQU7rSEktztkudtYe8IclXfusZ
Ls8BpwpNsQttJSngOSy335t4me6aHQdpnHYfKwzmYaEmXGlJvXctiTamkbW7U1fyRlhav+KlP5/8
HYSnxgMpeZaeuy+BgUt3Kw220LqKWcNwfDdxQXfyalHuhCMBXb8GzpHM+jUhE4sp0brKvJzBtOg/
DDrJHrHqNlBwOB00VHJy2+Aj8HC5nccvkqdgZeGob/42sdNl6CDw2Q0X48N8k2f9C5iWKUyjncph
LkJy72YcQNlyH0DOOtWGz1usb7Nu27rn27uJ1WH01h11+CxQyxAs7WWYLrXHqYbvPnDMi0+Eebvi
k17GxegZtogqeCngp8mqBvH5RV9JL3gSwMhay5td774Fb8HFcoF/PQQzrha8U1G92im+TzvcbikN
2tExlel78vQTp0ck/p9nkGULWiy3zYdCPd9pPfxyKpdTxcQ7Bx9pY7TLPmbtrjagpg1vghr5Pu7A
eduF5Y0f59zBeI2v2z/kD4ptQAQ55A9ESuDbvLM+R/bhQcplq9LXNLY9phuZJfsGUGYN5ExVlyFP
v8PxT8eoGoYRS/TvIWI8Re4pYbDGB3ZJ/q3Gwu62c9iLq8g7R6AFFpJnPNVuchTW1v702z6Opf+c
Lq948NYTCw5CULbDKhXH5g9heS6XNyQbZIlcnCE7z4BGrE77kvouzUy72w+P4XFyFaczjYBzT027
W+YXuHQqmxYAPQLWI1zfZtY7uEbixXEyODRPfDtX2hNyvqujiw54oTAGaM/hTCixZa+ax4xdADXO
lYnAWbYaiexApcWP3bYnY7OtdgFKPbukE00mPWkb6hQosZpEDmvcIgSV2rMl5w5/PzP23He5URcy
po7ovgihWY05cu76bX54beYAAyBmKQF+ljY1D1b1zNE9ugmR4O7NYmE+D+8y2OLLFJ/saFHHkjoC
GYqzMWfmV/EpeVHfZW2eHmLES5OEwBMFV/f8Z2GlLwAkZp6JyeScHwFfuR8vk75qWkwyohSSplgN
s/2YtjyB8q5P7cxfZHMQnquBIyXBHhVup3uvjzWAOrYt45VUueLqi5604WOwm742UYxXnc03aMn8
XORm63ID5p7QA23Dlr1Z5BZw9yWdI8/LLevf0beHxZQt+SW2EKVWyq6Zpsb48s7BhY792lYJdrea
hwJNHXcUuJEqP8GrvZ0r02kpm276D3SMyTHVZyWeXTChkMbNZYrToxf6tljix+rgYsQi7rvCq/WK
8TyumusKl24PoLeNLobWWj7KE2I+w3cSwnSEW1/9eSAgQasFfonfFi5jdF4cQgnHjIXIpHxKHkZ/
q+NtCj2E0PeN5Sel9OiljE6spMjMDK5KL7GJsbv1yj5JDLzWAHWkCz+cjQRUBeB9uNzluszdQnso
RXAVDpdKdi3fqd+IGHUQAzyH7erG6Ju9Xy+V5WRXT55nr6GyyitYb47ANsWOb7jGfLjOimVHhy9s
rl/aF+4YX6hfzibBEy4HgeOvy22GBfs8eaFDSJnH2+KXMNcM9GnQH+hdv+7DN3UN3MQy4CNgdejq
IEH6c4X5G16Ci/QAv+qZSDkrl0q3w0B7fOgsNAs2ygLy8Oyr+efKWOk7a9446nNsXyQGyEtFqeup
vv5CNQihsfbMD9GVh/Ok3bkKjvJ53UNeBRDmvhK4du8VTVnJnLdJ0M28Lzf5gd9cHpNflceIqt4R
BccHdV06OhxMbFqlLR6f4EYI5p4YvjjWgVed2pTBZn4Uy2n7BGSGvQ/WoJ9n4s8ejSaG3LskBGey
rnzCobOh2OYWYxO2RxGjDBtdQvTcv6pbEff1Zb8LT5zFT8UzGtXs/fpMsSDenNlMWapO+aGFvuco
pitt4MdNBBGuhZ39bT28F4/5qrGcANXDsdj3cyrUIvoptvMSh242Q/bt79PL8u+y/l+ZTQqNpDXp
sYQI8N/MZhTI5oho83asHya/YNLrB9ZS0QkW2aqwsWkNttU23FVv7Q4awu2tftoJz+DUj9WpLReY
vECRIQlUev0yOPIYZ7+btU/RtFnKFwM+JtZN1VzBH8EOFtLHtHkCyHPCB52QndjStTjGzZmb1sfN
cMn0DSBHOOPBlDneZmu22rn2Ii2js3WzhY96L7BXxY/mwce94XqIXctLdxF2orDW9E+USaRo7PSj
cMp1yJatoNFb1ctEQ3NG5iC3ky3HohUp0+uqfIAm/66h52ZIAHKZoIcOeBOFmPAIJ80WDjleStKs
PuuPH23nQigwiN+ms9Ay5BFWLHDZY7i9yqyf7czYTAe9giTv7voQLXvIlxi2EV4Gv4wD1uozYXKN
xzcHY7pVtWyd7IlKxqLaXfecGGyMqm2CtZz4wvggX7cAMjvDMXot/EKAyipEG4bAMthvBExFbQwW
dFtfJHtc2nacFV+QO4Ix5v0946TjM30qqBucrj469xK/AZjx2gs/zclaX1xE73RbQ8tdWPNhWT34
dr3hwGG8nvUDZ/4fdB7aP7Pnf4yxu6p90urDTULifgyfWKo52BFgeG2xRFvzPD5fP2XNJWsUcgL1
3eu82JRwtX/FW9LPCJEfFs0ZLQ79ZfZtWc+7RfJcW7ZUL9sP42kYcbFgj2eNdsSDPos8/Tk+De/6
muPC4vu5AgLi7yoA/O2p7ZmyBKKzu2qYrptXub8pzTHjWArdgIBW/2S/r7YFOmUgdRCvN3oDKdcF
JiK8FOaazLPxEhGePcUv8kX/UjksslSnS1PxCBKaame9aJO7nHy+wtI5dplrabN43x07c0ZiqmOv
YqchiNXDjYWwE7NAPD+vdrmXSUplXvqUeui8I0z6IBKwhxSOxe7UzQJ2kkme6eS+S54NqTJDvV1T
7qXJCYsnZ6KGojnS5rSd5iz8tKblLipv9cnYYDErrNJPaalHu4EutVM4j8k69o6wjzj5BXsyj1Pp
oL65hTcwqLHiO53w97OtJcHc6vaLNzQfvWr7+1w+ky7yC5/9OZ8RhYhrWO0XTigHxtyU1Cie8DYE
asgPcpC7wpMmn0b2b8u4rbw+ekTZjCYLQ+kbpMV6bp3hIBbBg9E7eHX9D2XntaS4lqXhJyJC3twi
hxCehDQ3irRyCCOPnr4/ZcdEV5EVScxFz/RMnVOSNtus/a/fGMCp/dSE/qV7XTiTLku5WEDuOrWE
JW1TYVpuOSuNSY54R76zfyrD1L3ZPmUBOZGk0+kW0W/8vX0qTd+Jp0tfbXrC1A8P/FgES+tOvAyH
vfG13DGlU9wf+MEeq0fhPA4ncOmBNS3ir9raO06TLWF/YNEL8bnRPdLEaNsEEa1qiPQTVnTO1Tz2
fp/K/35tmDsyvCu4ALfmpvlJPo7i5FJtSjqJkRbUF/KHWmD+3ZwejDyJoePt6355mRuJF2/JNKbe
MeJ3OBs6PY7Dl4iHUmdYyke1R4SgPMUvKYGRGN9wg4jegYzlj6volM1XMa1DGxPpwcLj6fev+BkT
NZhb8P8VsCWShpjGm9HXD6JQ5mJTbTg0/KM7At7MQarBUmT7+nWZHj/MZb4pP+On5iHfKE42FWeQ
/vepXWJ+M+78AXXx9sDTNpZb5Jh8Hh6vuBdhw028T/SZug/gvIctPQDxEQ/vAchOOAQsc4cR6Kvq
RNN2QQrfkGVvYyfqUlPl7pB4HfQrbjiNU7qskOfqk7IB5vjD6DKm6A2r8VAO+9ULBVEGKISl9Zb1
pDwSm4RdRq/hvWGRWMfsphiRP6W3OyP3Q7/635FDSYaC1SDY4YYIohVobvQTI9e7pkv66+sFo5CR
SnCafXaJclmDTOHwEo5Pe65+PrgZS3LM4eskYKGIFVKSwroJUdP0srgvNb7+xPVnqL2PPsiJRa9h
WbzTssmgkDqn/SA72FczM+je9KB/gxeevNQe9Jn06eocXQjuDfU/Rd1mxFk80d2EhtWK3txWncHw
eksfcHEiSxsWNJePVfSBXdyi7hfAKQ4M29nlIaWClufAOu7V5S5ik0VVu8JTvEk+psMVswWeRZWz
vHDc1uS+Tk5LNhmq9zMxZ5lNOOLpuXlRuOYsZeAN0NHxNbioPnzVCgQnsgC+VMCh338K+ZbSdvtL
3LSWVUOPMzmhbwvmiL30mRRfrMAdrsDyLMSblhvom9xvyP+lAXGofZFvOVBPmJvsQZyHklNtMjcr
qSevtDK6fSl8xPV7HdIKxkrb/v1tv+02bvc7ETfB/5s3NwyBrGmlLuuKCgtFH7gkFWadMhFPEykN
+uPEfKUzlB82V4Qiw/2yvmuGNszLm+fDWjIUeTAfJvTw5ggu+yTp9aty3rTh4yFaXDFhbzvwXxot
JpQqGmyjBBVpiKrlzB2+ZUo0L5B4fx+GH5ag/GimhO3KEHpBzLR5wy5Lr0nYxNcDN40Ldp/R5nr6
JCoU2Rza0I9T4Sb1a6YgPsBobuBOcD0S66DqpYN91ErmuclWG/q5urnGL9UZX9AUO60sNL5GwE6x
Yl+79p6hhvyPKsyUFIKvJQl9pXibqScmtVGc8uy8OY9cKqj+JGGqRHzDIFpTRau/BqaB9SAdDC7X
FW0mmS5kNVfK1h5V9WeNeCRKovc4fExFcak09MISpyHvV0csJouB1JO4h3xhhPF+Gl6sOD/fWSvf
jOCbX59LikCKB2aWP0mEcizncq+0J67xb01TAKXQChtZ9NylK4uTVrGkmnbE3bABgzltNDKXzzQs
jz2BS8mdt5H+cfZjgo1PvgBNBQruDfdMKQ4n0yS2d5O2gTogQrpvJph4VvO4rBwJYydRDCcFzu+j
dpnQiTXkM7ahr/VonqUQz5urq172sbm6UEzWUbHMoUD/PlGHA/B2wDB9JFETszeUwzcH5KGrDmks
ZMSRUAuemynh66qe+meUPoch0jy5Uw/9IIwNC+PPB96MSaSKZhN3sN5Qkg0LUukpAK/vBx4/mDHo
12nexZb6/7Uk+n4skhRFQkIvGcrNJnrWzvztqoJJD6vfUNaXXMaqbCFSBpZHzRlJj7+P6w/F7vcD
DUUYhMHYQos3+1A2UquyibXj5lrpFgLhSqelI2AD1wl4faJdzNHEY3rWmz6SGQkD7EwclFXiYLyW
PakXwgDQ2915q38tcZU0IkWDOjfw2P6uRrtL1CHqb46bpHg1yGVREAzlI/Sg4SsCuVA6L6ikXChd
3u8PHv7e22n253NvplktREme5rCyGlze8hYQrpsPE37QAZn3HHN+pFbrMk45pPMNGXj43ynDifoH
US8RI1EZicZp03EvzJGZOpQE5dnVjXXC1UZtPpPmuVP85PDWHEmC9OJR0JWLA0mDnwbdNnzm2a5C
ebSRDk/iPebxP47Iv1/vprQSD4mcHJXovIlpMRzbjjQWHRvv2gmNxi1Y6ilxAu35+oK+iUaXUlOb
opsMj/mXXFzv8AfJA/7x20DqU6C0sUlJsPtu5gQHWK0ZunrcUJ+l7smLXqBc5BP86h8ODyrmgPIM
0dUV6e66kMbtV7JXtxXtBXlVTgFkNm1QB/0zHR1tgwmeU36p4rh6Vj/CzzwIX7lRTdrxx8GChOW2
NIXeEKJOYreb4ESojMm/sMDyqclLumPwd8bPJFo63Cnc3Es8RRwby1FDyjwd8XEx0Z5DAjILf965
Z3D+B7GCGKE6gl8FJ08k6y99Ok0v89NatpPxaYrNno905DAGWAGgzXxzTQtxerGlhyKIPCKXFulC
BaGubUI7ZtxHZq3LVWbI4TAdWg3aG+bt4NTZ8mT3DtwV23pNVqo3mldfx1eSq7cVeipzPD1a53nx
KQRAlyd+sglYkZctB6xG805f/bacHL1mB6b+ctzVk8K9s7z++Rsa+C+QXsIO923J88eMzyPzXNUi
6zqgsz8/4PVobgP6mjNjKjhXR54Ze+m1hJsHG3mebmNLx6IVAw7oKMSzWL1bLs5uPvW9V1+eJNOL
RSFth74yVpbA8WOABCy7n5uxF62afToBs0JrPT1BaOhey1W9xMr4ufbLFQ2aT1Rp9OlTT/TVlTmp
3MOdveTnkWXA5IawL+uDAOJWPZeniK07+XgaTtWeNCy2Ms1ssINGw+XcPTj+cYjzuME6HcorOcPi
zWaS1zloT8jjykIen9N2HwlYnO3CbN8SEtm0sRVzY2uVzm41qKYdXQfg+OpKUrXwcuxeKS+BvKNR
R+7DAERUDjvhHRq28XN/NUTM777Nd4da42Z/jUWziOsDp405Rq2gjtEnbxPn4EJ2JNs+dEJlvaWF
6AzyARpwDlHTjmi3C1qfrwQ6rCPg0k6t4E++nmIbuHPZTJSVAiYZjkHnx7V9MKy6pnwelzO6JXAi
DtOCW1zkmqkTbkZ2sRutoNPkNKOcZCsF3OiBDzVbtRTgzPHALDIm0dOBdk6C6SN0ACB5KSD+yU6n
UpBtTWxRzvbH7wuD2TCc7H8fPQzNYBUCDKNLoHJ/HwZNkp1qRbkeNxen/tJIBL7s8Z/t7GENXBzI
PO7BV6bFQ4HbuL+8agHwylSaGlAy6Gq6Fd3RXidpJPXSbtquQe4h660aG7Mwu31UyYYuB+pj+c2W
xG1eQxKLMczoWuX2Cboq0cOHnaFA7lEhFnA3IwADECvdxA6I2Qjyo33woUl6JhSQ0uG/OdLmMjE/
sHtvJ0cVqIC8RHoAcJDiHViJ7svPhJA8xg58l/IxhecGcdKpg5GLEmUarwhPo/mNLN5pnd7mP67i
gTNjAds9YdfAQwxvKZ3hLHqjj3KiPpQTvbVOTuwLU0jHdMqKWTMjqMc/uw86gUK53cAz3fAEX/VB
ZzFjF1nix892MvSqpV0BofRNnBzYSsBL+CryGGiBQfmY4NCeWrIvMPDxB31ZmxBZr5odgAPq16en
dopEe4y3BNwMr5iFHqzRZ+Pa0bpN55g5JI/iszkB/59QGC6kEvKvhSebD1li2dK0Pz8pnvxE7ItP
Er3hpR/KtO3nAhGaB1qraBLOc4HXSnxRAvUO+tG43w49Gkqfx7IGqy+nhrPOthH2rYU7moCngKU3
T6low7jww0++IgjhaI94AW2NjYOFB5SX0MGP/Y/RMJfX8KWU8XkuvSGWIfAPBqBdvlHtXcYQO84W
rKjMxQHaHbDoM0Sv8w5XA1pUGCoz+y8TRgR6VYDPF69VsLgOExykaXdDELFEn/uKnWyh4EEWu24z
t5WczO7mzQY3Aidbwtogan0Xbuj1djQJ4nUCa/dklbCCCBqkb3Sen+e8YeYSu2wBkS7l4bUyotzo
OIVOSU8KOs3A/IHoS/thXLM30GTg+TA5PGOurqjRfbKGxhrHdDJuoJsdj5P6+M0nQy1PbPb4C3+S
WcuB11rHWTmN/ebJpLciAwPBefThGawyim1LDqDiABRJlmKV7JdWPefAnjeT4gMNrl1f542R7+D7
AoXB2LJGAaLXE1O8dFprCDYRFpqj041cwc7jYBec1Mc6j3/SRFjLV16WI/9DpvVC/4exlfk9qTou
1hu/63NtSWt+zJkyP87ih5azUbR7/2gLNIXcBLgOSn3UyV4sgf4VwQFL9TPa+KsUL/vyC3b6uF1g
uEXVAR8Xv2L4CDVcgNJuiE6AzJE+kJk8f6MzbnHthDMrcsQCOwzsOyecZpQo4KSLliWqWPED8X3O
yEHMy1+lWgUgFBHr9gPCd5K44MCshj8qbW2s2BAWCN/GWwHAv4QgffJiusI9SZna+N1cYDRtERsI
a4j4MDuCbkY20XNB1HguH5ZlsjXZ/iuy+mi+qWMouXa4BlubQ7jmTY52u7tQc0no2NrxO+Hg45jh
+FTGngFFuSi3RQRlWcYhBafyzpgo9C6F46f5fKIJY52YvBD9wKZTr5zS9DQW53YA05MGtlzsQRsE
dGXpDFPsAMXl6lBgjVW6UepzyoYUri+YdljVsoINML2asLBZgPh/NZiDjyS6BphNNx8M5exq1fzL
MH7GFxQGOEgMdSMJYtgAMROxDxFtD8YDuy0rhj83OH3QCPAPQJssZ/Hkmc2FhCQZmkG3KyxhRobS
OnHP8LKigYZoxJ5gvInw08kvwDuB+iebZ9SmxrK3dvLAQ9WwszXsjQEpDdOnIdKJ6hC7AwbfIOVr
cR43ezK7Hmj3WsJDHNCcIvae2K31wK8mQgTdX9qYJ9YphivZ+P0RZG4CxdWOt5+JVRPjNzYtw9ZR
9FMiq/BARw+XR6oOGoRsllhQxC8tvKkKzADaIWQcR/IwPIDdOOU26+Zvpzfd5yeBImL6Rw1Cxsfo
+Hg9xUHaW/q8GsJXjGVMBtdY3Z/cyoPLu67bdB5+4GCr4jdPEFzrdk5r1/7zgdcQVtxjbXEBE2Eu
PQ1Ve29Bu2cvgvZypJ3kHuY0w0MIX5xprM+aPCxaLvYTYUVsL5G+HAqkqp+UC/wQ69f0A4Sdf3V1
eK4eSjjJ1CXHh2FB6hP5MWcJGEt94Pm64dNBnLQP5GB9KK78BU/i4ms1QhUZx6kjZKiOrPcSeWWT
TiLFFq82PpKkf3LBVDcKRm1sp0efAB6De0Rp+Jk3it14eXhrRVIZzNPzNb68pefFcCMlvMEgwBP6
Qf2q6H4PFVSwqwV8S34Eqh07gTH7wQEvEpF+5hqPhQaxXFcYvEcAT/vyqFWLEdKVANDeTIMYvtnS
ZveGVwrBQZgoyi7s3bRYiBK2j9U8m5XPaGSeTUebcbY59KgcuFmBNjmtTnb1KcDgo1M3p/6yhu1V
tw872MV6C6NaeiQ2fMlp4An0h58xvqp9zc0+REecM/NcyT06Cpmh3sD8Gzb/MSD7poKtDwLiRF8E
6mKr8UjQCDcBm9UJG00K7T4ZLskOye0evsKevuJEg3lKm4lrGEd1QKQFmZucbnzUNWghM4oWf1Cx
7R3H9iWehRfJV57oWKjemU3pyhrSfJICoCgCJDqwqCbxCwZeMF1JhzNozxp3esr/uiUYks69Fj2x
LP0Atir12iWqlm+OyIWSeoOxYwYMKVW6rejzM9qM3ytN6Se0YnwDKzSbZMLAbkvwWi5CltfluDkz
rfO9lswTIZwWFYb66BwO5jpMO6uh/9OdMk9PAXvOe/XAuLSEJBDImyE8kcGCI9jqfVhPfn898ScW
yeuhhCWnW1CGhOy/y2AlQsKdVClYpOH1yh4vY7c4Ey8z+spjEgZ1VCAYC7PEEgWx0h2xtTYU2bdF
OB7RpGNhbMJ/uekKGNf6YoipnEO6hoWcGZZOUHwWy3N+lvCYrfJTt4+ZpNEZ57Qzdjy0jRTLODTz
uBLmFwUg36S2BoeI1JNzUFLMqCL8oJDx1GyaANEHwcCvC9WKoM6uZHnEMfl6u1zcnru9AcMmF+rJ
MZGmMPvNKxxWkXg81ek1zR9VdowLelQc3IZOQXm8WlRmybNoXGdRAxp3CbRMXWOhXhzetIqmuFhN
zoKARwcCPwjCKU2EwfwoMGj8FTmoBTjz7z/fN3PgrwFEga6jxwbVlrjgf8++Py74dayduko41buh
2mI2T+uN9ioo44o7A6pH2JmZ9Vj6CsA8cUJ2tKVDfhmuYEP++zzlrra+80Y/IIfhjXRaBeDauFgY
N/fiixSf8urEG3HHTJyBpUGhgJzEPjss+rFuvR6nzQ48JLJtdUZlzB5tK9ZTQyOZ5nVwvAdk/VyB
32+EJYIOwIkfwQ2QpVTiST4rx3pHBeo3fvyE2b/JPl+99Y+nl/Kl96kVG/q5mLzNBWgg1P9O6/FH
a3EG2yKo52RVuLR214gM7T7oA5hA9nFZK+NwlVsbfHAeOgjcpB1iKBc9iJ7Cd3qkHNOFA5+z1EUR
FI8DbbPyqCec3bCpnkk9dJQV04KGYTWPtuoqno+er8hjuGI8KzDi2/HZg2Jm5TbqGnbF/WEXUZK/
Qeh3cM2D6fDIHktO4iJ1Wqra0URf5vuBW1ue7fQlvLN3asNvdzvbTI0OGlQWgOxvdsAfs61RW9M4
GFW1uzhZNlHO1pEE7q+Ec9fgGjqk/cqRh2k3KeRoVlmVRH+RTX2y0qdw3xzHyTT3KIpJgBhKZMqa
6DPa6U5vGSbVQ4Xt1DZ/SvchBQisHenp/KWvBTdf9XMZPRyMDZemmdZwWij8YzmaIQiTk3bZfOJX
facDot0aQeD2yob0v4+9mcgjuQ9P9K+qHcS82O7e49lodnJk8rvd46qkDPdlF5Bsl8FFjwJjekCS
udFdNaBlgVrNWKEhTOYdFcGLvjOh9ex7T10XEHr3Ohl0FApj9icFpicFxOqcQJqV7JpvlR4H/dxj
/ii84OBIf8qcNO8EmnLKP/y+WH/2xW6+cdif//hB8dHDg1crqx3Fu507EA63TYAq4JmKgytTHcCI
fhRXvz9V+teZY3LegEeaSOa/cfo/nlpexOPxcJRyjMDXQprZwjG41C+K/IjZuyGMgsEt0YSEoU31
RNpokBm4wJ6AR87wpyXrnEwFzYvLNw01MZTZ39/uG7j7a5LLhvjn2920hC79iHahydth16L3sl3k
O9xN8hL7NO5f8kI/PeLnOrTeNGZ42b/def5PshjPJ04A41BDo2M5FBR/jI6QhlVetxcqlGICAk+0
OHlo+zZbHHBXOwxQe/s4VCwavPP2rYPBBuQJVf9yz/L4ny9Cp0rQYclgtXSzb8Y0AMJOOuQbKWwh
Ol4sHKyGUT+pd4b83oNuapCrqDbppTrlG+qxMpmKKXrU/O2K6ebvQ6v8WNKyMaR04LAmqpxNt6Yf
bXMRL7UeHTYd4sYe/b8jaGNavVm4qaIdsw83NQ2l0WhOZw6P5yNqLEIX6XOPqNI7DNm95vE4Cnph
VyLIRPTUkdxslQhRD8T8kKHCYTF608XLltT5WKpxhtk3UFyROVqg0MqxuvNJxj/GjrBpXcLHidTp
HwYDRdGHRibK6WZAvLjnySLXmrHUT0iy67fZa/QGJUx7Oe1RGKjoKd+RFZFKgtsBfuHRPPyUyOFQ
XDXC+tGWsKsYBNDXBUTBHnhjUX4C6hy6WcrFp5uJ65x7B6LM2uVqrYEJQV26uM1n5zQcV9PIK7gA
j80FKstsdtzrX0LjNXuF6xUSqREUQRECpks0sCfV2AhQ/PO0FpARSPCdSQ2OTCxqQJECCeTckvNl
cRf5fRaI/wDFJUMlqB7HCl3+YV+e91doGN0525xPz2W2rfgOoSrsg77RyfojwRgyLnQv7GOVMMSE
kc/EXPcyvTSDR/fvL/OP6wheQwODmlcZ+pN/L3ZSWHEf66755iDvqXnZaC71JKPhjWHy6fL4+8PU
f3y5AvtEYBnAZ5But5ZKqaJmFEvofcDq18U7xlBPZuJkZLGhQH5vF6Rqw6NcYH6gOAbTG7owxXdw
XOUvZs611RI+2x0FEHkmbEwoyjPbN54hKRLjMsrGHG5KTbimTQ5bsREMhDIn9IIPoGHC4JA5FuGx
a72dZ3AynRgQ5e30CBT1+2cq/1gT9PPxAVewKmLjujnV8JJPEynBL+oKPnycSR7uGft0NprkgbKW
l/UUtMgb5Gz4ZALpf1NlvXxurIzVCPCmeGsR2OlO+qjNuinBe+HT5aHfI51e1A/x5MRlPXTuteqk
f+xNEINxCZNNDiDplk+fSXWWnxvhO46qlNejnGx6lbvOaYOD+WE4adhlSkQQ6gWyIhYG2MfDihU+
opJW5ODgQRfbBHQi6viuk4n477ejT0K2GRk3qvT3PFWqc2O2xjXZ4N/IFn3NFmLj/dfJDItTPZkb
vKHONfX3n1Ie/t6bwxhaBl6YHIashO9S4o/DMGN5hMe4SzadG6+ah+Ps8KmorvZ1XTSPCemZn9nE
KMbqLJUc7RkvjW5DNaWNuTk+J+Xc/KRcVpDlAUNuomVtjM/3NpN/XO8VWVFNg19t6LPdDIxBw74M
tTDekDCG8oY8Cpyf23VFR4E0tXEB/ocTb3Zniv8s3GSobIrJNJc1/nO7bwiHYw6IQXjZQd0Qn8i+
IeGMndVLI9vj/WNfikWYpOOHKd6M1imHQzvMHtSwv/8+Py57w2tw7mB2j9s9jml/T4vkeomrU8zX
S7heMSOYGmdtSrpTQXjx6DK7mw70zw+HQsfiNqEmGd9r/48JcRYUIdQ6Yo9SNsmiT1eNcQzMi+6J
nUFK3utJaKwO+qACM01MacBuw0P3GMEiTVPTj7AK+X0ExB8TAMsnVdcxDDMxE8Ow8e8hOJpS1dfn
Y7S5AGHgZ3FeUDuQu14oR3tWUUY0d8b8R47OYDLFWsAccgiQEW+HQFYvSRflhNZg1Y4l5TXdj4xH
jCkzSLEAGxoigf6EnHEql7u8xeabK0QIsKSUn+CvPThxGz/cGYUf+8PNOw0nzx8/i5Ap/blTeScF
nytB9gR6DhjJFuLr5ihPy2ZRYTXLDvX7Y39s9DdPvRn7KLweR9mVscd29DyCR+VQb2T3SEr/egr4
FDAZhbAIdejvbzsmeSg1Fd8m1/i7cvZ1Fy+rHfMi3oHDfoJxfM8fT7pFcyQGsGj1JNoMSToHDJ8E
yAEbmYheI13054WIqdCVPh6cZ+VObfCTfaRgiwlIwsnD/yK3/u+vTORDpR4Hn0XWFieOia0NnqBn
hSoZP4dLEAEuc+CoODadkNsSbUEWTn2+k0b18/Z18xo3g92pelcUcYLfajOQRKfnwyt1Bnk79QhG
RfVmovYB3W+iLx33unsTSpL5yr/Om78ff8vPJSsgrQviEdbFGaT6SA6Bmx9EdxTjiTp0si5PRfKQ
9gnhyaV/vS6AQzBu4SSsV+frrqKhbvjRcXdCZ4/9r34Vp3eTL36CpkSqYDWGx7gmDxKGYS3+sdaM
ttSyc3Jod8lefr86yaSZoZBcI1kbGPS4XfvNDEW5k1uiXQXnQFih6UQ4Ag13qs1IIcfTBb/c8WBp
MIJM1UxVz3jABRb1g6ctI3hWgzyvdDO/mEuBsqBrxDOOnkhZRLNJWYCbXtfmh+7/vpx/cjJuvuzm
MM2LNDwVZdbulHlN/1nHz2TeL8k83WrT5um6UTyB+k2ZN8/tuHkfGAviUvZH9GuTeYOYEqWe/SYM
8gK/9SS/mWTz0f4YhOL4iARAcnovm8m2HFxXhUPrH5qXyKgU3/93Z4FP1hPkzj52fG7vGAs8oJbS
Mp1cJ6MHxR3t9U24NfG/yR/x9pcf1JW2+X0AuIHczr+bERjm5x+/bSWntam3cbvTlwN5QUknyT5j
FJp3iebyzHjRt81MfZeX4e7k9KtAc5RFgSNDbbl25Z6cwtaXxOwglTyNmxnt9+w134vLfBwo80Go
KbrtXnaTueKbsD2yBcAsEB1adXMwWlNW8iLyzU01lRcqBLgrlLZkplrG4jAvQDMxHF2kj+pCehh5
mBx6MqwVk3xW0TM+Iu+66tfFAXOE4zxxhSXlECCSOj9PsbWYyWtlSaMz4LCeHwJ5Sg9vinG8p7nG
4roxNtcAMsRcc8Q7c0r/saJvRvTmMhB1o+MhytN2d/WC4l1dRvvDzKUBOj/PoI6MGZXaO0/kwOA2
QHlpRwSRJzvyMzNPWGq24IsL9SWaS0wXPE08wX+gJwazMFoVk2NQuseJMcvJeLquDovRTtnSIkT/
uUbONPQAuUChE32gL6htRrN+Kc2jLxEXgu65hyb5++yRhi36r83r+1MpRagNqEi+GZ1/TJ6DdDlS
LkS07J1kn+y799BDTzYLH2Svm/QT5YOP8a6zwu1xVzKnUxKgB9GYTYvW0+8Uxj930uFlcIxln6JA
RSf890y+ZlqK+tpodv0yWeiuPMnnIwdFYVA46kadxwttps5FB28HR1h0K4apW1bPv4+I/M8R+eMl
bg41JQmVWgz1Ztc9jbb5F7nRybhfnt/Ps2+gHFpUttDf0Qx5KxVeZ7cmueG6NJa4W63EhbkevYzW
5ew4Vy3yjJ+EGazWe0pq5WcFeTNSN0deXkY1DQrWfPXNLCvnlZ3Oz/5ooy+gunBV1Tz7qXNZrDPu
g7bu5N4RIlY2Vxe5B1HTtYWNNtcsdX6h16+76KY8Za1N022/SeY9zE3CDTxlLrwYO+wdkUDvoGLB
bjUX8VbdYHK2VebiFkvCWe5g4DA7uNn6ND/MLpNs0dnqRFupbjJNpidP4WTQsTMIzHXsZkHDX1EF
yUpziwUCSyuaK5BLsLHb5UvoCVjf4AA5WxaBZDfwI+Aaeen+vB/NzWm6IAbOv/ojDDvCqcFrY8YF
F4YggJdselxWQTTFO9+PfFJ7UD1rbrzJZ+wbLpZ98A9OHpLJRfycb7pZ9YB5HqJgfIlnyLsdkw6N
sbryXGHVrjjyZme2/WhNT28tubWf+QoYlLHEJ2uDWg9GgbIKZ7B7V/X8sO3f8s8Cr16vCvSFuFax
AMhBwkcPECfsYiI9y+t2BhNiMZpfJ/r0QO9xJi2Fp5ItoH6K8P/I/NxmN+NrOYEQkGKItFZXMAzh
Q0ZbIWiDdNbRZJpOOrRo6fSMOxf+wF60ldgklEXCFqVvUa5P6im7+nWNz8tSW0ib6ql6Mua6X+xm
i8QPJ1eXOCGHo2meYHo2wGr1LLI5HOZkuljSYjQTV9Kao3vZP6qwrLkHWNa+X3G0vaXzUVAybGjq
IVzNuyCcXpyRD99ra670peFJ64PTeLT26zf1efRwekPGhtml1U2ax2IirDL/ulTXjKRPzlLQ8e/C
PJwq85Aju3o6zBTYCtM2wIvB0ham31mAfv4gjx9cQfAkdXVLtslvn5jWqrTx0KBrOVYdONTZcCYw
6G2gLdAPD3Yq6orKY36cQ58gcWfcre61Qr6VHjebp8mFEu9ggjmJFbipPapIvhxGfV3vrla+KHqX
BHT0CMDtRxSgQ9GQLhu7gjjdYTF0dvtJyNw9jM9Y/7hhIAVMdc4I7IO8gXsFgw9ZvslfMIVMNC0f
jkB6B+vrno74G7L78dqqip5E4DIIo+Fmm73iUq2pZb0DdPNap1oVKCn7p/y18JfD8GYeeeyctuK0
/zrhKm5hncIMSeEeVp7s4Ogz/n3P/Xk9Zbf/oyV9e10qO03Krk1R72x4fSLwX1Cu0WVuBomlavVo
ER3csmfBedotyu3vD5eH5sztcCCx11BSoPSjd/H3cEhxnV0uOk07faxPQKqtPsh3zRspRDvF/hzc
ioTnT9Wp3VeFss5Y0HF1mW7wkGIvD0rYPDXk1Esg3GFi/4Reh04bfuOoT0iR+IFbpKV4NtF1VLsG
Ou/FYhONXrpJ8ajArMP1NJuWXuqOFiLtwoX2UMPFQWscTWlOKFAnV9f3cDKyHkRXRHBcTYQPDEwG
xbCLsNSFPu1hCznLbHOlPp9OU72eG9ncIHoINgldojHZNRywIRmMd66s35qZHwP+x3fdHPN1FXFl
6+kgwoggL04nMq4e68vLK3jgi7QXH+qX4zJ60Z7V40SNMB7ABHxcPpfvwtIEKfBL++oK2PzA0tqQ
vIB7md1/tbNmjRvaIwQ1Ot42uS7lnVmq/3Oi/PHeN5WB1CJmuvQXTqrxeXbZ44KlL88+Hknz5u20
Oy7x0Gy94wr6RjfLAjig0DNVq27H+qIbq4EaRC+hfQzENe6NeGNWFk5d74d95IubazsmJuw4GSTc
kg3naqqx2WdubvVrjXMRG6Ntjcb2TE2YeuGifOufB6YvXa/PDkyzgsN6cvIvdSANh1e7x/uquvP9
/1illGbcP5CiaQqtgJt9oyffVcv0uNpFXxGqjRDPCOQey5NVBDVGQubQ3WqmvZU/V+vz3LTvRVf+
7MWBzgvAVybRiQKqs5sfoDgmh+SQpfUOZ5fl2ZYWOLqMl5cpxcfJCnErZL7O3jU7XaL4hjNR4t6z
wtZnTPoDOgVYssP1b6s/YPtmw1T2Dl7s1KscosTve4r6A+HjTdlZCRYdOCTKbddExvNfKtRRSVmt
LjtXoE7BNIB2uQJvw6E7637SyRp/ck+1u7fs07QoBGwcLcuxgxOAGVCRWNB0uXyOoLYWCBuugcpV
HQ8zvqWkMbc8YNW46lusK35/+W8E9u/1qQx+6ODkhJGifbspLnsx7Qg5D8td6QyUIHGSTQQo6ldP
KqwLFGks7q7OZSoGyYuO6U6QX8ZsSaRKrEM//NCeIy6Agi97umfqzOZu105gppRv2ONhErKCINgG
Ax2l9bEUgbjy++v/FLAw9n+8/o+xH1VKVKSMfeXSffOvDoUJKSroBbonUmwnBws7N+KvE9j/uovX
wpjEDmQOPlZI7pOAk0g+KbYxHpFcRz3lIbQzp/cHdvCn/m26qMzagROFKYXFYTGu1yfWNX6xLvQU
GCioki0jdTxhNdpL24s9CMKOyMFgij0KhhttBwrVyc2WCVmWeDfjUKb7d/bYf5zxDMIgXOZMGygT
N6BAG3YGMkmp3LVT1gXdM2jPAgRthAjoVOx0lQT5y8BtRjXnXCi1G/Cd2scodqoMBpSL8+7j999F
HW7NP6bVH680/PkfV01BiZuj3KgAzLD/kWzH47dqEPk51TPHqAPlunGv9N9gH+cOJqXunnyoV2iw
VjMJZ4e3ZKbYFxvtnrzAWztj4j+I6+vTiRtBuIxWA9U1c/HGv/go5uY4Jnlw+E73BnaY/D+/wkQg
RztU43/+/RVNmYyKum6Gr5AsEXu+yxhCGpVw70Mh9xI2Ig5fqPJe5MD1xtDk8biAEGCJTuXB4NVX
0BTBRs7eF3z3Mojnp6C895I/IaHh1//fS978+mZFi6HreMkW58XR+EFHQ2A+Fn7lQzdK/kPYmTWn
qm1t+BdZpSKgt/S9LRq9oUyMIoLYYIO//ntm9ld1skwqXqxTZ68mIkzmHOMdb4MXCYg0fIRY9j8f
+kyYVwTFvB6Tqe0iHRYOoYWGIgUHc+OGnqU5+nsp/HqSMPcQpXMTPu1Xqt23pZBU6jU/SKczJRev
nn4KMt1vQ48/Gh9FCM3JkxCXwBem9/j7k5UvLuGP5/fto5+Kj3SPpj/fcmvoh8lavGL01Z3eJxUM
MTqVPuEGeHFi6XBWhFIJpZYNTdLDD9SEnrhs6liIvqcXaGlXh98KW0Edb81B0odHmdh7LBKdO+4w
3WmKm//OFkT0jik5R1bCwSRswMiMYogBTuEBVWuNhX3WWoQzIJJMBvl4Pz5+3rUr1feoobXxvGxh
YrLD9xqbHLpqQqE1aXwfFDO4zjEQMmBZrQmbswQHdaFNKTXF3qO9Ek8dAZTHVM+/6OHDgoiB1AT/
0EFuUIhgA9rGSaXqo5EKcNb7OMPhD+9oqNQA/i62SSWaosQER/QI36BkbKBo2ruL97s7aZjbIZKs
UXY0K5S3ydxqe9voRIxDTsGiGCx97YICBJaAf4xhAODu/+AbPGg3MKyyHkbTuxtEvArWSD3F0tXt
oJ7ZAV0QReQihCDNRmvMLmFhojdBVgq1PliBD4zOqKpuJtz3GGEx7iQPrUJ7A4KJQWzPOEDDfCPT
eSwhG2FH3unY8JiLjo0Qx1zcjdzA9yQPCKqNZQP04wDrbs48GPEKFNe4pDeD5g62uZ91NDbpmMiE
rXefIRvQcHb3CoOgpfkuPOH31iPfIDUGCC0+BIxRxHCHDYg0SIm7FHRzDxJ7ps1yv8O/ME6fOyvz
m36Bg7SK1YXXdIGOo9RswndA8aPd37fexvwMDl7u4aj7CUCqx1urCUOm56HYxrNzo6ne1VaXWCTz
Zsp6YaEZcEn8ZRVUC7F71wE8GMJYtccyoxdOF23/Nu464AULPtgscdAsyOpwy7ceSdLaqAntc0Cx
jJIMhmGcxQf9oJlno8NXwZmSp3szxqW1FFqCD7YzG4KmFu0QJngV0BfugXYv6ukzsI0h18JHJpoE
41l8dERKgZM4D18xyrf9mrkA7F1v42agPpQ78NdN8BlkEBBX9wjFPG7X+goH9mJIkFePburAPebB
dsJhxF5u1n0CNU2qO0VroX5cj4+Bl+vOERy1OelCuokzb9NXXUCij/0Ufmg/wad53kUrUOECYT/M
zFHRQpHAoZFKYjGQKP0WaypBEAZP220jM6boto/4qpLZScd5N4S+QfqYehizExKplW/MOlzZ3q+7
2nyjz3e2fTL3a2VnYeKP0c9jsbNWWJ+aWaa9DavhNayGzE7zcDcWakCo1E494hUwVN7ObH4i1ENv
m6jrOk61EbJvrmvZxMUWr2Y8+lA9kjhvoJUUzsHwUD5Iwjm4C7RmvJu40xmXd9Qx3A3MYXk0nOZv
tbszSkPgJdMkPE8Pk3Tgrwprh1Ht7oBSEKWtnXQ1fKD52eIHd6mJFY9Jq7Blr6mOcLlBKBYhP+Ov
X/rQhDVx1uUfDQ1t1v4uTOlzW3Zz4en8Ynv+9eD6tjs/VfiydGeCtanOICoyNz9hM5n2xrf1HloE
vGrKZevun+NkIFbiSJhB49Fk9XCs9rGIsQ8+yRwWmDuvf67NtsyzDmZlQhHLsCHcoIdcy4MDmQ6V
McRP22p4VzjYeC85KHGGuKoOT3HBgXe3nFfg9s9hqShLv321p6pabRXpfnvmzKMKm0ptbUK2BNgV
RPflbnLCU7fHHvb37fzqyH4ediqWW02ZMfGXs8i3c/aEdqaXydk5JtdmmANKVVd8s+zjsBxu2cQL
ezCf4S18xHLKmuFMGzzuOJrWEzacPbtUvPuoFniUOq8urP2zlRY3438X9nQz9rmc3HrlTlRRVwzP
sarzetC+ifru8mjhe2Pj7h0HR4sEFTof2FMbDUevqfd4QfVXRb32xy16np9nu+1FOpbcIgmTihun
aX83ld/u7rUPVU10ll4RqhblqvXOVAa55NXfW5M2Zp7+w/m8WLurdgxAY7qGDYpXWmR6l5M8Anle
cWRQPhCAMjKaWoTd+9m4m+jc/MwUjtI35q1X44DokDJjr5+xurBfkB0gHLz4ek+D3/z8ODQ650Ks
ul3EwYdkUliOSxfR2L2dp2QeNde9vvT2eONbW4+3a0BNhhqYE0absgUy3nq8NyjBN3HjoW3ies5x
23LVieTe9AVU1+YA+a4htpbxfpbCX6+MK6zOrns0KqdSNcoevbY4y2oNx3xOB04KBnmiKd/bCs64
irZs+kzHhAqQEFzAdYK3tOUdTBfVV+Z1nQOq/hsEupveNRuOjOYXAbGjahvORUsI0bG48rB2tNiZ
Lv5Fe/EW/bZYYcmiX1CAPjCv/bfkb5XJbZcpbErJggJMAbb2D6De9HO41u4ZfLRN6b1tgt8YGxNx
JPYjRAFwUBwQm1+Nh/Ax1mrmZ7Qng+5Ixe8ZKbvz91X+IrSACSKBynxZBHVkQUn59q438p16bCu8
UmfYuakO+7jNbt4ythRRh+FmWX2QIwbQhnxWAh+zO/QEcOk/j8ON2QJpZqKZWZV/hyLFdgpSMsei
9kzX2J99FDkRV1o2baNF4dwfJthbu5A3ayZedw8pHvlJwp7B2WCwzbwAt9ocpT4Ixd9fstUU6/X5
dcUHC/oU/HIETE/PYiOTjXlQt6K5Jxht8oAzUZlsIbxGl2nl4pzhYX+ghVZiV66K7gKtPuGJPt68
dJpUZ0RB4EVzW8JtTtYKZjSSV4wemKFbvTeqwzfMKMWTtPZG5QKcEqYNlLR167f2W76sai3o9s98
KD1zB1LzftTE5hqqqkXAkJmMr9jOPEQwVdfaDk7Tzeo+3eIjTvyEdiMcAQwgfqwp446wKFJHN+PM
v5Je8l593uPmBFTnBRDV+kWSgmtRq6PiHCY4vL2nnTZRb5dOWainuG3mOCeGcK61DM+DZJ7qCS1L
NjhMaAsx3ZdwZ7yFON34ki/GUGVIt+OmzIXElIBXDaudHsYIsiGKCUIgcHlgGeEZkdtJiCiWWukq
JgjpINFPdo77RKO/cS72NjyYHe2d9s7GcidKJptwE0ojdLWG6hVuZrSczCDGhTFRycC3aR2YkiVa
5SfsIeRmoGLde+TBmEW4HbacxmhrP/jxR2YouZcP8UBgLFfZGL2aqncMkBkDeF/RSFPrUHk1nasN
vc4sgfnOTJEI1qC6JZ3MVNFU00MxR8IBmdlGFqq4X7CBdKKG8YHhq1lYGX4dfy/iX/BvHgnKO2yS
GHN3ngmq7STLL3KbIydze87xC5gUHgbYzzDjaGjvFDWiJbyUqP5ZHLg3S162pD5kE7kBEpbGMZBs
3Ab5nRuAcerEtd+a9wIcCiZ/XyvG3L+9cN8u9glK2Cmp0s1ztpXWWNbqdT5QsdmuTcTibtYnjWqu
Brht0PsVofT+RhgggF4oBSwjJzVyHjrUba3BINHvUamdXNiuQTq4BykItVk4ksUObsjaqp5VtIoU
QQ1+FcywcXzQWpPeDOcDG68BnUwMC1HJFUYJPub2VVdZB8KsWbFaZsCgA0BD75nYGmTGzj69YyAz
uUNiejijC6YUN4fEEICiEQkMjHSwSvYQhqEcNWqaWIuDZdWjyM+8PCbI6OLHM/gce2xs3nExkCCy
07KUQYsWca+NMx2XKtocST8PasCzjisW9sHckBe1tdkh7VOE/Fq/ewj+hyPFoEXi+/bPTh52rMJA
dkdv08X/PdffNr6K5l4o+Wp7HbTHQix/DIht4cS76Hkg9qMVLb5/QqRH17JmUn52SEr4Ioo0gt3s
72f+CwPi3/X5BNQ9pHt9kLusz2JKAEhE1lVwjlpOH6jaLUfAcbS13MK7Zm8HPZyvGjZjS1rSM0Bn
lDvD3B1erlqTbQIj8RcngCQ+/McBgBaDwG945ahG/z3mrknzsL3IyYkO4bYWfZpGqv3bY0KgY7jx
RLVG3KN+iY7eXZupcNMq74Lo/shLHXSC84SgA0iJQ4GdvyJ2S78VCnCb0T8xrOvKz0cw4dbXJK26
p5jMiK2mfpTY2bO32q2InJ3pHS8sMme8Qt9hDUbMAXtblzwfBqq6mCXS1Xkkt0E02PYz++9n+oXZ
/7ht3y7tCfbK7olE4Kw4BsImvl1ioXKn4l3cdZvzysunCfQGmliRsoSJS0m9ldtHHwkhWTNEML3Y
A780839dz1Oj9zjvs3qXcqsu69prD5UFPCqXc2CeTdKr1hu3w90sDVof+WTryPi+lISAnokJRTca
ArrbG5vS3H544AVWwna+9yEC2B3yJk46HkQDEkahNqAsJf6p5Z05jWWvCDYTYoK8pN/ACztddCE7
AKi4DfdVf/Olbfjr6z2dulmZty6bzddKwFo93C4TuDHJAp6MewgE6Q5oLrhiPNfThekcJimMD7Z6
x9i5SyAO3jBm8Fsbl7r/d4SpsD8WAXdtCg1JFMhWbraZBL0sGH5rGL6tYeWpwDof7pJ0Elfe6jfY
mwHaceG5AsKjibcLikQlUMObC0b8Yon+Z2vw46ZRZSNkBLf94XGa7hO16FWbMyTVU8C4bI55y6UJ
fnqwuphpS0ZfDmDw996K6BrgXTPO+oqbGoyTvDsMpnJYjT8VsLidd3fIEH3f2efFLd4gIGZL5ZTk
NHiTRlevLKnf9lHno2XeIwgr5lJIpgkp+ahM9mlyGDbszDggZdp+iRGL3YD9kjD6aozxmGJ3729o
pXrGSZfMttXy8DYBgnuEndnFWWHPOWxhuO0c9HliLb/8nHMk9bJYaC/eos7PMSM8MPzI6EoQdmC8
+u9meEmqtHG8nxsTgWkgpjYeQXdJLMuoGV7C05x2mrhXj9QdMhAI0Twb6nRPxYW3xyzxNxctkzHG
x9mIyukWkMVFrx+oFO9p/Pf288vonAtFsSbBsyD2+rlsP3YhWJT7XWNihGzWRmjQiOpGGCJU7ePi
RMTXFeBU9fuhYVz8qR+GZRSWNKqlZi02J63vgtBif6KjrPvUtGCPfF0bt2djzwxkWZufpmbLjE5L
r554KXlBWG/WGtOWofMCoer8rIf+/SZPDXX73mtuOju+yTQkqIvJ5/SoLYzQ99cHeDKKv3aGwzcr
1d/V94lUEStb6vbA1sF3vDhqWvMmi+u2Go9rru3vmyy9urSno/HSqshwFzcZTcd/tw4etPvQXFTm
oXux5Zk0G6X90ajiDkZxpnn54th3NoRu7Re1RmKS82qB/jyt8U2FcN6kce61mdv/u0DrTpkW+yTl
bjGaWBy1PsMDUecWHmQWrQgL/XNjK8HZMAswcDPy2pojnABX/qIKSkZDm2hqDGt/zRhm/qqW+KU3
+vfqnl6f9KzmVynZiFXZ0xY7B+jeWyiffff4+dCs/qI2w74FTGwz0ZlMPiHz2vi/m0vJBJDITc8Z
KqZDZ6Eu47YVL8cOTjhDwGsPl9K/n+0v5/e/l/p0XqIF7ZZlq5FMphghLbmT4s1xeZjkc9VGT7d1
kV3FPBmUxcaSOt4Z654xfOlw8AtHl+IQei7KtRaq0K97+g1muB0b160kK6eYkS3HcVR+XtAPyI6w
XtsMy88zO89uiOikv/Nk/zA+WNzXqIN3KHWupVrZADTNgyeD68GZf9nyZesanJAjyEzJylD8DpxU
jKeudHFn/LcYDI4gmrK3qXTlJJQzRcsZtbSYFjG3sJvautTCM5MgjkMOyIimzujyI8LtaO8SJQeG
d+bz6F/F+0qdRdeLWR1uYh4FOX9jTx97CsR1JJ6ic738WRJdgZsfjuyIKIe7v+VfHYLMbtq5q4RY
wulERxvYW2N7VJFjcIDip3gbZ+PgAAnt4ATxtoAvv8cf7gCZ9DjFjsrBb8/Ebw2rNuGsKKL/OKrw
U1TWB5dcWOzTEvfkNyJS3yx4jrBlN+ENYQG+Z+QP4xI3mCnUQHe/sHEMo+dgVgiZcKMXbmXitmlg
vwqUIzh8V7OLb1tDk6CIVcJKJFZcTEOjvf8QICS/CjoRYu18DjV6LmwbKPQaHAMk55IY13AvRt3v
xTUtMQ6EkBq2DGWxO+SnKoOeeTIlWLVYWhHG15s3XHGMnIFBGY0JKiOQ55UmAdBD5LXQIVROgxvQ
glTOdI4wW57cXLC73VGKQ8qWU4qZKvz/g73t54TriDFG5uGAWxvbRYOGjX3daToYctk77wFCsaP0
u5vd/gkMXURpidlGQn+vGvUoRasrngxiAfo1zv+HRzarxYF9DYs+DJTeAL0ydWMCCL/BN0/lAzAh
w+9GhRdE+pWzJBUOCg4ZKUycsPQF/+AG2LhU6iU+LYoIkMOSRJCA7w4mVqYaEbgLIUlMzvbG1jz4
PW6aOupR4Le5qdxSo8BKLWfFnrR5wdwPdzaaAOHJJjGNwUBOU3iJyYdwFZO8+4B8RR595lZWSlRh
z0nhV/OM6LNqguIY1LmMt4LEkgBVDn7blcOzVTkJlaRqQqS2zzSSlD53IhGJdrawEaS+FwiIjgmZ
3fH3ZuGWVNKlxyAVl7ad23wTFYBKz6TC8s+Yz/F3uMYSu7JMz0AdOqQ4E7BNDcuV4enK9JNRscTL
dEARsAXYXiwIt2XMJLB7xU5wP0VbyWZ6swuyNgSAxDJCuO4jojcUJs0KfiwME1kMAh9HNUIsYkss
gf4wDwGsWUupR1QuRquVC5DsF/2if0P9cdOGFaHOrL0tyMgJcYn4mgLqYe1gOtbDd1IZMUaFOPyA
f3FxkqicdaJudHGgceI23eDPXzGQ/mPC/ahkv22STyfx7nG9ZNVVpoh+SwdiB7lCvlffEu88EjIC
9a3Rr6flMh0U3mG8G6pOPk4cpc+syumyy/B3/f342pffe776vu8f45xp96wYitRyws4kyOq7EGhZ
Hu6YNdTGEs689olOAWKPZFlozYqoAIEph0V44sH6uAr18WB2AeNhgGcevCOjDDiLQwRK2jVKHabM
cKXxp4Iyf/fUuB5sgus053fbvMgS1HrUmf7Nbfvb/pHM2ZabhFlwdh4mWb5ubbAAqLtyFjLnAu8d
kIp2cD55eQYCsoHaDyCXmRnUDqgF8ABkd8/LRGqvwzNAw9MSA0WG+EqUIXpJmdeKnujEPnM29lFi
Ym8qOONskmyxjE5yLH/zUBnVIiSU3vBic8zYDZ55ZsOVAw4k7M8HhbAaUC8SS2ZRPaY33p4HPxGl
HgsNj0Ve7BStQc/tml8kXod40ZGEJa0S3RjctkcFt8SB/+y+1N6I8uKvVfIErTUf8u5063ZOMagA
PrYtVEVl3DB3DuyHKxoXVrNVhucgJ4etCsVYnY1Dr50d6cOvPO5gJf68GsyNu3ggKFD/END/W6oR
HXEpDnV9jJt2Q2vBhyA3cqOnY8z2ArK7cqtxMChoH3JfZNm/Ma1inOA8ALiinrXxKr/Y2d2btoWy
nY1ooPwU22fcjgfKGH8WJI9MjaN63Hm7LpRJTb7RXT8eLDKXI+gxfGFXhi5/97vuNiDhbgQPGUr8
x4kRlA66K4HfY1fosO3OgHiDpt8lRZ4ZQxIiZPbLQUoeXtNpBg1Svy998FD46nuaWHbkSR0wAcbn
QKI+2JMMvuuf3zO3jspF0+tEpCqNiaFVB2Q7EgAt2B/CarORmcp714FP2/RV90puNhazC2mVeqB7
Gt6MrMFy9njl7vHT1EHuAGvJHYm4Bwma6xN0sD/X1zQv78f4DvKnTNOPDvGuOSWP37JvvAOPI62q
4P3I0Cfxirz4r/av1s+q/Z9LeO7W0l3B3rblEtp6ATUJeoyBd8t5yO7UP44x2970ZZXz9e8aV/7Z
zYqPpbCkRyRf43lUsTldi3PVOh9jzF791ju+WMIQkyGUJhKcnIeG8IfoRYiDqQExR2g/GiYLUAEh
X16jQWZBsNITJ4Y3LcbG71fays/6faUw8zzggK2uSgCN6dG5vehzvuJXnl7lb5cOS/nfl6doV+30
ca/YqCeowxxSzHiBkE1dB807uXjWdngYS3stBfZd1Jkhvbc6NiZmHuonstGBirFDsTpvqIpguhtQ
qD96NoaOEMJP0GFIZgVo4NwGIQYwZ9PcfPCGMBZXuD8eIDE+Z+YJLS4GpUYLVBoNzO1dYgIFxIFX
HJROZGBm6hfjNgnRW7JcGzDDmJ5g2tsi97jtKQve3Ta7S2vw92P9mV8kM+JQJAmrSHYVbBj+vTe3
Q5rh9/A4xl1obB2zvQmrypMJ99q5+SQ5QdluDG9vJ4KxFsxJNxt8fjQsYM4b+0oNQTRpCmquvCA5
/wz2EFeFlQ9BbsKFQX16Yqei1bkXt9sxvpmXZb9jMpmItovHbIsF4VF7REmfF+0e4k4zG+9FVxVC
slcZcb24O19mD09LB7ayihcExmbwScXL+K2hUuviuG9u1UOc0t9cWC1WFlAjIRboeoWDhbUjRQ8K
9/eWv3fIskfChtfO7aFjPh9kMVa+lD8NFwnYejc9wnRWor3LP8AYnfhDoJ4RWZC2ClsxY692K207
pPCkgL/7OLcxmyHu1mAdGpj3IPL92DLLSSELgqdGXffKGMUTWHoLTdt+dKaIxpe/MYR+V1GX7IZ3
ypI9iejbIf9eHe2jrp8vDt5p9EB08tmc4b9mU2aPGaXc7AcldBHW8L6udtJnlMcIrm1UNtGDCZB8
tWAd0CCk/fY8n9KkTCvamGoI80rpn+zzBAPbXodi/wY7jIID3sFjhuGtVbqt6RWfG/jqbXAfd10b
OO2GVNxQDx5kdjgNWD1XuE6IFKZd/eBJdjHY6R/QFfZaYh6P8BKOFi6JfivXz2MJM3RokAETc9LP
mcPs3koo/C2CBxjZlP2E+rkgyNQjG/I4Toe7M1vi3wtD+mXSjdRCJl2nh0ln+5mFXyjtY1HdqjLu
jbfR29U4x12azyzkAj6xwh4SI+8j14/ymbzI/fz9MNsEZAqH6IZ3rgKvOBm9grV/E2B8v6Znar2a
HI+ta/Ncxo+g+jJmv4WSxZ7idM2EucIJfY6+G0pnvaLFi8uwfdPuPgbRQwKaBliKgLjbIPDUY4W7
zo6M2WpfRfMnErznr7CK344xNhwFzyrUeW2I8P++WdIFP6vNKS3jg0tuCtSd8nODE/RcmfS8U/yf
AbE8//uxfZ2Nz6/z9w99Kv27yaFqSBIfyjD9s+cXlApLorYaKo5Dl2Xx2Z0c1hWhhnO1a+Y8Kix2
0E++/30VkviUp6sAGG7iItwjOY4I2X+/upxdr61dctzH3fh+ARnpYUhaFzh6M3q1ajKWARrCzEgG
XbcI4FbBIHQ6Y6zCVcT81+mBBqH2207mKC9Ayl+qzO8X9jxeUG/3+oQp4T5uMFltu+mwAff77y//
0xKF4gn7J0KpVLXHLOEJ1tuUp6x5lXak49gXDNsH9/cmQRP0I/s4c/ax/AKb+22d/fN5T9ic2rrc
m+lJfB5uzesNukVlAk59JJr1rDcW3Q+5oclksb4yW/xFINhRxaSx2em0vhz9/n3K5fmsXrNWWsTN
Yc2MZhMxr3E3iHXKaYPZ/GVEfau2qKA6XgEZ2iyCvap1SU3RkXCPlTkXCUvoTZqe+N/LfDM542sf
sVNioYcMuLFSHvB4AHAAADYGMUy6Q4wITNG/H1j759xUbiqi6mNw2pRbX9/z2xHYSqSyeUkbWZwH
u2VzJOG4q8RwdiF9Qp49GDmZ7jH+GjLGuBpm+EFF7Rc29qLuuVPtSfKLJdT9WQH/e0VPj7R1S1q3
essVHafd9c5DOdbRTx9bJ0VDSWjnHXoG/oQ3GMS9FUhTcIkQE3TsAxNv0j1y9+4wsAs69PfgeePE
qAdNmip7N9lBdpecZlzaNffULtwrXJdKl8I2b6NV9+Bht0zE3Ti1hyT0VgiOFFhV2SeUlMGBtdsL
dlZrAOMF/UsN8KeYyYKdtAPj3Too2mXSfJdf2kTIvz0heGUgHUqXPfXZtKvc5cdD43ba0hzS9p0+
GtTgsYp6ZxulADeI3o0zxvPYiwb16MIxvDdqBvEI/dEcyNAnt3Toeb8RbRB9Wht4HnpRkgyR+WQC
t983Vhp2mFmE4EFaVsNq4WU1j/1sQfJG70WfoYq++t/NUW72RL5RBzMc8Qb9+9qclO2hSm/FNs6C
3rinTZLBQ3v7so7JUIQgZriRQkEqKir9JXZZ1gE2m3szrwj4HvgBEkPlUrbellJwhATBSyQ4+CpO
BqIRqa0r0mlhXH03YWHDcwwgyvXChPmVIBvZy/20Y1VmcwWOo1dwQIzSSfS4MYyxYH6x2yq/jIQY
v5AZKuIKGao+reMeoxcVxzPMSeC14bZHFIJsbOJ0WU4OU2W1vXP6ALIT5+Fucrdxdh8u8D0KC7CX
ASa65Ntic3CZSA9iD8iTLiaK1STIdi4zxbF78RmPdWw+nZpWPGx29DsxLvTdkGqg/ZRO7VNe5dhM
6I3PNGp93sghIeJgcAiTZcbWj7l6n/yV3d6WB1UNxv33xvLLGB6WVRule7P95cX1dBg3GqfWhkiu
NN5F2bwx7s27sPkZIaer9t04TBr+xsDGNahN5C/Zqgmf/P0ojeVI9Sre2at7bWp3Vbs2eaoSVh92
FcpevoRHvx+mCxAKghtkRgGQ1b2a3nNxQt81BbIWuNEV+joDpfuLzVIS7dLT6m210WW28DcU7gNP
jzTtYmffS5Q0vhqS5X6ZzqT97rKhlbyKGRApxQYsJVgk8GkHLe0DjiOaACCN4GQfVzAdgdsgQ3rS
6mVq/S+0DmpVnHI7Cma5MtXrv69W1k5Ph9teTuMW+NAbVvu8IVC5CWwqcPU4zlAocS6ZLTi7Mrkw
iKcx0IXjpm9GSBuuVmvcmh+jHUg4GScTCYQJk3cNm+ymt9+jQYVGoeiSVn8KSzUkmD7GVblVSXrn
ROscFThbHfHbFek7HHZOz+646kLEAXZaBJC1QO175sZ9kDSCicwa5b4rrZmvjFqzzkPMyq0CKVLH
BfaPmvh33nAgXdE1oQIiPafUTiNiaEnrWR3xMmMmInlK/4vY7OxnOJfi9Gkf4T638CpfnULh61HD
6fPk6MigpbYU50zzApc2Qh5LmorPcOGD1bSFQPBY7yaZuWUsIcd07CgdWwCcN0foaVhjpXWZEAF4
g1hwWTWG+bRN6DQI4UHvQnSZ16O/35xfbLVkPIEwFhVzW4b2TwVklfbu6nHbTWMFli8Z0Qo8ff28
lHtaue6Ni+UliXp9VduD4BJrRHQ3koubeV+hL/wA9uAcy3XyY6ApqtZjRX6TpNOysgoK5/HO0bft
4cl20PdtZ7/eTlpmB7HOJD1bwG83g5IEKgMp4A3MxdSphDMw5wvBUaRnXRhy4OSuHUAQm0YH05LP
c+Xjfs7G0iGXbtYGd/5sWFQ+Y/SfIMalTqEQ9lbNUXchr27vx9nl1ZGi/FIvYIEHtQFfTVr4LwvK
bxWMdEhIQ71c0rhzJDmtCjre2WzeTRVv4umRsmUBxR7Q+sThQhimkTLxw8QBjUoa3UfEyxxmxD3h
WHdA84PGfwt1HnakqYjYp8aoVRo1alYWBaPyudInO0keVtN68ghLeJDT7nv9Dsck9aB07NomMiOf
Yl9Wp7tW3Lq4+WcSvRKJq79tQ0oPHh5FGzamPxCvTS4f0u11E1fo6mEHDUg3YPYHiQP27NmEEB7d
AJIrY33wGq7Yc67MbOX383TagP+Y2DsHSwuGoWTEjDaePb+52E5ADtjzti04VjdwVuBpMosUbJ47
7KdyDrTMLPK0ABxzdhftzsgvFEUY0AEzxwyKjhgIw8yx/n4dfmH2Ybbc6wivXfFe9J42Xemxk/fk
vTQmWQD7iKaXJ0Miy8qysO1H8MsWBm3BFuZezEA/9K41hlSBrAbVVR+4Ye/VGjqa1SsG0C+oPZN/
IlUJBu7gQNN52nCb5+p0aeE0MDkINwosqduJWXFafbTXxd7oWVc4AWMu8IKfStbUpHA/PXnVqDcs
glNt3OGCR7t5OTlt9OOAdMXL5GrvTUYmrhI1X+wpvzSlXCuCdDwFID5jjPnv4SAdep30crkJfsq0
M3yD9QrJop9ZMCRtaoo+UJOOxH6wnxaBbUa6s9oDlWqvfFXav7GRuBBV5FwqCuR4USB+e1uveZGl
3Su0qeZwqqKYtRYq6PIlJnDQ5BxVrDISQtpkiKoWucTQSYfr1QVDvKuBmpZ+uqE5zmG4ZVPP4zV8
cTazMBSElbfrm+87F3+1ktASrnfjoePvNOJckKAiEbdOwXla8FLge31ByKKEB9JeDbKquRckERoq
qrRosUe5cCwQ+XEkEonlJDcjLM9aHxnrFgEyZs5z1blKRsJsFrEn4ZuCu8KSlLva5P4+GqVoLwQ4
vgtH7QG+oNaslxvq8K7PPpou+ipYI9X7hrmeYvRiMTtEAIJ/TGdwd1z0YHn/7vRGVHgmuqf+XYDS
vJCf7mcyIbqkiD+z98pvDz7PlhxeKe1sneGf3pivkZ02mSwv8QccbFbLZSTHy45F4OPbHPdww5sf
g8jz1ozyZjfNK4y46cQRI3zMdY7Qw+lGSec4aA1vHqRiPh5U0yXmLpCTqrteLeBXEUPIf3Va+g37
YkHyujmrs69KWjEbGqkX701P6dlRBtu7QqvL/2UYTH6Gvc7ZKTJ79QL5/2VcQ8x4m5kFdsbNXucZ
0OiqG7lZFZCu8CtoWQsLAMwc3R3BVTPneu22jRiS9+rv/aj9E0b591OfoK1NUSb1Wc3gVV2N8BEo
0/6kB63ZmNgAvAEKpVqLzoNx2x+vb9o6w/3i7wv4bUP8h3n4tO/k90eqbh+8Qn3YrJiIErFx0dKP
dJDiF1IFhHdiqflByiQ2GrkmaJDmUmHInMya8NjroLRwa4AG8Gqn/jIsfCqPOZLwmGafkXDefSr5
m71LXl26EKUk0dO93Uwk+pOjPeks+wdrUtiTrTnhRRndNcg3/IG7CW27o5nB0Z3DKbz1Pd1mH+cX
uj5tJoezKPacVfkOPr23h6rhb9fDzF4PHQ9l9thxLsDOyfLv2/sLy0ocrEQ0YNusgGE9t6jdWyXd
unLCVglxznq4/dxyPyFG66ZmRrLOwoccMXyxrH7bobELwWKHcY0I8Xg65g7Xwz5pSgkss87i7Q1S
lhbuDe4a1IKdOdGAmbXdVgseOhIvXj1YNOt12XeGf3/7r0PrxzP8dhlPxWdenx5Ko1CSiYipo6yz
w8V9PGF1nzU0ScpJg64HA87pawRv6YxlYALZQWs9N9lkUk3UBM6qM3KczHwsHOfFXeqIJfTH5T1P
ym+ZlLbUGw8nDQrtraljtKAT76Nd+6oz4f3T4GA9Ju88MXbYmUnfrM2rKKIVML27fVnFFdZbe311
ecUSlMVr/9eVPW0LctnL8X2XkslbeDfCBSPURcgG4SvobMNdtMDZpu922edhhd59aMJjVNII6KOm
IbNjLHlFYwC+LSRcbXVzEPP9/WR/sRtlXf/vyXaf3s72se4+smuXBRaiBSKXE/aONtl5kxFWhDPx
ykX7UVQY463VIK1YYI0vffDFIv55k2hSGQx0SKsXWNe30z9LutU163CTGs5bCJ0En1/N1WZz8Boj
Hr+iwCq/oE185f993NNO2bxvd61r0v7akAQJkKmi22cZIwjYUmaklbk4KzjiIPjCN6Mx2tkufG0Q
W+q5t77lQlThIeEC1f64icPx2Ib+9ZgChDIjTU2oO57uQEXEALKCN0uWcvjqO/z+Qkod6CEoCZlR
PiHq1yxtJ8r5nkyURXi3wsXWf79NceawUsuFYzwp9TJ8aJ8QiwMYZiVbVAzRbHUwHMODRxdtdOcU
njzPcP5eT78v+G8X9rRhHW/p/pARdch66iDGfd85faXUJxtN6x40SLwPVAGTDuLFjfOO0NBFOMhy
M/kLn0GwxIDqA8+LLh0+lEOVDgr2sY1ydSB8IP6+1F9aROAQxjGEUtAlNr9QyW/L7pEcpSLrsbee
LGrFSUPQoQ+TDb4u5+g4ak8xaTKLIfPfL4I0NNGQ6VCYuArBvUFX8yBGGp6nJ6kRMwDVgEVrrRXO
t+78/0g70yZFma5b/yIjZBL5yijOU6nlF6JGQEVAHPn150qfc962KJ8i4j33FN3RfXcmOezcw9pr
Sc4BzL6Gy2FbnW/782Qt4A5d1KbpxUn9eXF+fkHlUSoV+RQF4mntgYmx1mdfLsxgoTqj0PS8Puz9
+mQL9+WORhzN271plC0REldqXI+7R/XXNCr3t9U8t8p0J6DQly6S0gSgpbud0vnrbMbtLtonpvx2
wA/RO9noxrEU1LScA8s3fce0zG6G4zsUrbgCwCnbcWYOrw6e4u7NmMCf75P9O5i87N+9unt07+z8
a+oVW6Ccj4dLc8vU0WnXPtZuDg8WhCwmgrJfd5YZmP/IGguzVws0+J3C/7l7lTscNzd6oouxjxIB
hwrfws2CViMeDgauIPGbAqhtGvRIXq2+QzaKhqm/bwB2vuYAVW7rNo+yUroxhYQGBcFA1HyDU4WU
uwH2E6z/2wb+8paHfO/ZRgww8HZjw3S1PrM0lWVEOiCFbCk2I/ToFbe5gEgIFoVwSMfYmR/Sq+64
riuMOS3ptrGOCSFQb4bJwqI4Tpc2rYzWcuyZvqsIyOph2FWcWWR+T77b00nHGZMupAmLh7AFvEBx
UCxo7cVhMU9C1Ty1G10A5uYLZqLO55GeXi54DVsUwGRi00pMGufKMb2cDWEe9j5sVFgH8ipdFONs
qXt9e22vEgCuf+/IHXrz6zw+DFq50c3wIgfHgkEXXGkRhZJAs/TVsZ+Tkm06qxE/M9cDOlwIX2GR
yuaCsKu0R6PCemeGoqEDviqAWMsjcHAalO3Ub5vLm6t5eR+2ofF1UfhvLyTtYFnB7zdvZm9i//0V
T+q9wqT+W7qKQUgPehocD1hWZQbQJYXF9dq5wV5g7jrpCPhXzXDiolQXTecN1OEgQHWvulPbdriT
8nwbzEE8jKYta4oqAonlt5bZ5RmuZev97T+0IZ74N1xlj26w+6ebFsMRCCxQmOeg6+ZqMMdvQrfc
nJsm0FoLGIH9JhNUdbcmVBjdmof2/lF/fXRljdvp7WRkB2axWAl3aQDocAGpAkfDnQ8GK3LsZR8W
4fcRpFj8am/gzl13sLLXwkvwp6HjmY5jvTivy+UQhg9UzR1SAqXzxu17oW0Y4Jk1tL6HL3ady/mk
BsYCtqlb6qSfaBiuGN1dop6OeRQFcyhXLGkG8wnZySsw/oge3ZE+W71P98TrGm3lu17Dclr2B6zd
myU5Eui4x0vBR6OR9fdH7mrkm1/ex8d4euwYhPk4r74PBxRu2dvw1eTpCUnE+B+e/+5/7Ts703P6
gQnAnuqH6X3AF7b0vuYxz6XzOvZlx/cA1pr+nIZ6fwkzmzn02NL3Btxi43E/d9nW/pc/XwfemgDf
+sBVL4knjuaY7p8LTaRrNgMhdGCPFCuROv4SaKjl8Ggt9/ZUd9aayZQNZ7eE0cnu09hhbX3S6v4O
/ijD3g3I4gN97jTA1MMuCumRyB3P0PzztdfQ1W3+f0ZwXVwKJMJQujg65lCwzMIMIZBmk9XA37jr
leJPou733updyFktWo7gi2vC1gZXi8NPw2/F7LWFZvgkhVkeEit7YplxH74/Fbq7fn9Wc0eNZ68d
ZU9whzDVIpZXCSGLqxoCAgkM0gDCsq3W69hcL+gRmfw/M7dG9SPH3BEg4Thym3wPSq/AbJl9sPRn
030Xb5P43eyI6PTDzRH9LF6fsrU5XI5DethGV/tK/vs9NNcr8oDQGGMfec9gChJ8exuajoIxqRB8
42Um/uC+M0M6gdW/md3+h6ChEH+m7nwhF8sJ6XMfYth3RAMNzQ3fJCO+vMz05jvu1dR7pfF+b2JK
Z3vruzvcm8uvL/63/gvpAHvW7Xp+Do2EaM3/Gr92+U07awaK3Zp8v5AdooNm78UufYrwWoiy1c4y
Xmn8MRfs2WdYd/OeZBNQmwHQKwkgEspTlT1IG5vW/porxpw+KcRHuysE55AOgNTCOiwg0vFJKlpA
Yz7CHtRKqIW00P2T2ogShHQazTo6nty0LkH0hBHpcVZUxzHvD354kZ5SXQs1Yx7BglIMDzTnfF2F
AOWHE79GpVmMFUK0IRAAo8aIPnuoHhbkP+Q2D0MfdydDOlNHmveaFHeMKex9dOzNaNTL66zeE1fr
x1CVQHuTUqRqgAubt+kuUCcw20B1uT5N4O0YI16Zeu3++btN3wNsmzAA6vO6C/j7kfwxfsWdMTb7
TTtryAbye3ibxDhe3KVkC70JFPhb0BL7RTEG+wEDc41T8wRN9HODKw/mIdjH5xuoyrnoO8rRpSfZ
QnOpH5s+qnegH6ThftE2ixUJ4l1hblBnTEeAw2nPrtmFZ07dj1WovJotKUjCY9YyoMxqecCZFPvC
gPRhyYHZpU+xtWq734uapf+dBPr5/ZX3rtgHxUFK2PqLJUOQKdL8yyV4FTrWa0Z6YmRbZFohcIUJ
V0F9+OdVkg95dAobkjGHodMnrD73xrirgpjmAJEK3W4166mJAKHihYDkRLYWB5k3XamcqnOuHdul
fmjMpZNJHyzs0uQC15fpOui+S3M4aLrYFPW13fCgwj939gW2NZrBVfpBCeR2sM/fLTxV86i7fZJy
N78zayALNSn5dz/4bnwWHFGqs2SvSSN2yoapTqOvz7LmdbpP86/PqJzQ7Fxes1TLyd6vTov1tvcu
rDZtg9bch14Vl+PatvrATciChXYHLCalsOa09pyIg/DXNCrblwa6ml+CrCFS5S1yrJqLmx9OB2cy
+vpHg3LT1R7BvZFbPH7H/lrkgr+uG+ukmFRtC/Brg6/pdP4+98setyuymPtUt8zX16Gl9imAXjrW
cuuPkYTDFVqWFskhFUPveKSHaK6kCjXGE2rjP7+c1x2iAwoljZaTdtTBIn037NmNmMESQOFO05yR
8egsrjUw6zsi5a9FqNwWuVQPRUviSKmDTU6jJYSEeNgaeshIoeU0JfA2RSOSMs402LuHBNIbMuCQ
t3/0+9Ted/CgqiYugWPRVQll8uBz0nAnHX7WJZdEI/j59XOyeWGv/758ypMw5MddEL/+8JhkxbW4
aXsOUfidrfBwRH6XMB5e16/GdD4/eXN/inoK3kHThS5qaJ1G+hsEmN9t67M2SPl9lND/o+JCpaJN
G4NeSTyH+7xolYauk7FfragaFGbmiqg9BRxIHZGbaWlDE/G0/nAom106+hPXojQ1iQZFp1j2ahZH
/W0Df86n8vyhdRqHu3NDF+3yZAZzc7D7GBzwuOlKpwiEg9f0Gy97/GamYxnjTtcxWzMiVlI/JMAb
4+8zDV9m7Tr9Lh0wr5ZuSNCxafBhVE5bmR32rUw+6/PeWrVG82Sywb2eUubxxtfpko430Kyt9+/e
guLLoJf0FnvvVle/eJKE/zmJysmRDufDTk+YhIIRhfBuB53lqL0gLoncr0OvnHJZHWdYrmfnAZ0l
VLtq7LgiDNzPS/dzBpVEUHwskDVvlvp8v7MWxJAj/O8SOggtoxUbecHLeExvt4VAkSOqxLMb+kez
kzlRS/MzcCY1N+n3q0IUz5vCyW0irF0NELWwoav6TtHmi4MNN348bH6v12Vi4f9vfYJaUhy0zo7H
hFg+CUJQEvYVeU2gE29D/W0GDQzN/KSEap7XJzeccyKeObSTeWB/gfgjVU4arUhcqiPZTXpb6Cvf
uIIhG+rwRQIELZp9fRxN5+2N/uDuaxcVkb5IXmdob4CT4RkjvKNd7O8Fe+Jh/ZhYteYtG/C3ahSA
yeONSnMkokQufYE3X94L3zlZNyhaZHN2WQoi48+/x1efHB9ZklvoGsiUI4gsfpq+djtKz3miaQQW
8UI3G6O1ZLvT/dITZCergIQmzc7T9mdMsMarQ8qu69zcPmUIaxatI4fAaFJLjWE8sYGPs7pnPx8M
8qYV76M0YlblbLXKyTESU1zN+bu7un0PeFt1qMdFfm1d9tdNC6qARUH3VZ/iXGYfPwTfdBTZSs5q
0qxq8u6a03NI22qn2Fn5R5uYfgnZrKdbngR1ijWF7oHc9hSgwXL3PXbeHJ7L0J6EbRdXz+/wxBLw
94s+Ue3Nv8w3JhwJdbbkiStj/PjoiuG/nuAgOtz46N6JD1hvh8hqrEdE09PpBTnrXtZBIBTeVxxu
ySJ7Sq2qYX8aG2fSq6uw1G5Axejf9lvtVsqqNs+d1SCdDgakHHo0HgUWsmgrUgCC5qDkPZ/STleY
XmL5LqE6j6c86a3nI/I5Y935QKitr5qCo9yEb1C4z+WQFrLVnrJWp0PlRS3MCWSzXTxIu+98nPEJ
nO4sOtmfmg11EVDr1aAzy2ffgrK2tn75RNqDJac+fxfCUVSl8oZclXizS04Xcc5EdbwhGLvdAeCG
6XQael8q5D6UwtszikZOl0oRleaa5/WZAfgxheoLoumXtpQwhRX9TQOa04RvSFGtMfyKoQlZvpbf
r9aLJYBQf1/9JzmFnx9feTnaG21/C4urNk+dQe/muI33+Q6v5ytwcca2FLPbJnCNSac5/SRbJfg8
AGhodbN4etWJe8hsGE1QkJUcQpQer1mYZBovaG81aCIAa8nfuQl7HfQHnH1uJ5fZGvedDCzUwZQW
b/QDcWKaJkwV+D21uZbf8T7r8jCjyj2Mj3QLNs6pNrcXg0H0eaB33F4l3z1qtSZl2Q993S9kGvAd
kkdWpy4F/6Sw9XP4ytXL9NP2cpMZXmNByKmNiPNd39uZJunKIT0OnbrSr/z0EXj44koseMsDaMaU
PZZnNUDLAXjI1Gv6YzKmlkW0YH/r9mRRW0X77XX//FAxqwcj34wvm4vR3OEr3KEfLk2n1nvS5exP
xdcOh11j0bUE7O/vg//MafuxwZVgraWmrSArWeFe7565hgcPlmNJZCX9qTbEf7RIDZ7EIzezvns1
PpImVrPisf0YvmJ0gmZZhi2Z1VZMiM+KxdVenbr2er0m7If8FNju8qscjoFwUO7vWlZvIWCNty5J
NBKMs9kG44lTAFE0+UuH7iETDOTfS3RnRvhrjhWrlKSnsnG5JezNas2q+OOQ6NKcWbPPek/+7hT+
NVjFEF1yo1mcmvcFOdqrtqdjAxpcfoE58HlgxuYrDPa+oHvrzHqTGgtc+60VF6ihNtSkFN+a2Rx/
1yVhPf7yiK6oTNYt7HNz/++qVRXO9/FWL3Rxu6nnQNAFGZo7nVIVAYtmDXO3Q6DbIfv993Y+PfGy
AZG5ZFDd06XKVcvkk7TbXLlqp+4CcUpwTC62lRRDY7EUHAmvbRNonsUra01qbtv9Da3uriKB+dbb
yGSiovXzmtNcWlxluaEK/B2uNyHKgPJn2xMz8DntY3a4cPve62sObF1wEZJnZyIn0/57FZ6FSvLj
TCr3/hbv9/uwiMS9X7mDJpI4DI93O23ZHtUEVmAGU+usCx2dPfuc1D71z566x/ErFz8O96Ei3Rhf
MW1ixfWanFrX9/FC8fAdB0l4sBIXE5B0zRF/auAfR65c52jHxsRhLI449cQUoT88MpA9uuOgSwMC
kW5Us27nnyAvUTZ82PnKvW4ewPhqciB2fjAY7aEmKywXVICHZ2EBGJlZe++7dpXFefrrvFWus7zR
eT+3G+0+6mD07l5JOvk83GNSSzxnDHohg3sy/78WWSf+/XnQ8/IotW8Bn2t0emsK2u/gpVLLnMaW
ab7235Q3a0b5qG5UcWj/6+cyasVbkbVEa++DEG/lXn1rUETGYAO7NR1KqRgxIjScFK3mMj012v+z
uYxbcVOOwe6gZyqH+W5L3uexSAZN/fFH3wJ2Q/hsQEr1PfmsMSdPA1ZFardgXWpD+d6qjBsY2e5K
Rl4VR5kvFi0kg4sFC5hsuXovp22vlKzz8p6ZAoovKs+aswTaxTkfJi49s/YRZRavQ2KKvirY0r2/
zcxTE/84w4o3dZD2u+h809S5eMvWUKGQ0XWmH573eoL0wqRzFUzBpVMftT0B0IsL929tKqY2ltUw
00pG7q32Prf83YUZZ0wIYQ2HGJaJXZeE+y9X/N+IFZMqB6cw3mDzhUm7WYN1RCaOR9uje9dzbvbw
Zdaw7RoH6r8cvX+DVuxoJm83O2DDKjkTsLiSiJboqCVkA27Qh1MUGBKJCQS93aA+P6uKA/b7wv0b
vWJLk4MStG8Sn2xQkifgJWKjaq30pE5ovkcf79Nrj6YPrOv4Bghq1Lp3ToRWCdHlDM7FpcAr717I
ZsOtXRe7qM9il8cTUDG5esiFUQtxAo5MrXRxqmEv8OebmS8MERgK6SCeOsvu0IpNQUQka83+K7DX
v2/BPW77a5kqZhjirT09DWImi0EwoaM/GK4P8zOqibmJaN1gBN9J/x3VkPX7iJ6CBFJs1Y4hCuv3
D45DEuAz7X12vjuOs1Qmry0zntPM4hH7pa/dbt9Z0pNKzoDOJjKandmLsUheoSv+pjtl4x0v4CP+
/p4nZCQ/7la140puR9edmrTFY8bKDgaEC5w31e5bsP9CVFw7oDhHvxaQAp0MgRcqwXef7iE8atyO
aWZkTcyIgIgO1vvxeQ9xprjRfXbwMgff0N26sxnctJOsZvuedMXwuQ+jV7ZPj7RGGAQl28dbNoBo
gd4FmsvMqdknD+iQforgAZthxmpu992A//HdVWKcAxAU+XaUxf0im+SJCzYq7Yw8mAtaZ+r77nns
u8slUdBh2n2N56LQYFHW+xRczRodYaJvbELSbrjsyyPqS0SStVj0py71wwIplXd3YyAJK21ZoMUK
hJYK9pSiOJVHDz+DwM1yLLEzRI81D2DdztzTOg/non3aR2p8EzvD8+e6EF6SrgIp5k01Zwy7GQ0l
gfMNJU+nLmNU+82Vl01vhXuddiV13vQgHMfVENzTEShR3fFAnJCeEPEq9NeT9rAubL4v6F/novK4
RcXxphcZg68Go9NwRBsNKcj/+O8QnuLAU2gBu02qKprEI1oecGk//3cP3r97cW/melj9PA71o1RK
rL5oChkRQEwblmew8iaknALx3oGarc74iG/769srL94FpY6tfsIWkJE6jigUmP7YsExPpCVhQydo
JEtSGzWKP/WvUSsvXRopzV2AyCuxKvBE8ugUcPauiMmPwO6GkmDvxgzM7F6dPPlzH+phmSvvWLFp
JZK2ZZkzURER8Sr1xntmKLfNftp/Hb51cd9qvelnuZnHW10xe9tYbTba55tKP9JqNRrN51OznJom
/hOPCweqDtai1qzx/UF/OE9leYyvzZKd5VmBqr/dJf8m7+33TQFMrkkdyNQQeZ0TKXt9EHXDg/nm
7N5eKVM17RKOGPMMF6cFDh9MsAfd0GfdQyBW+o9DcC8PP0xwn8u7ctfGHA8I3tdkyTDEZxL/6IR1
zL4IMbB0ne87+KNWpv75q/vvHNydsYfRr5ccfZiNKkZ3XQwd2uFTzzNBZXLPwUjWcbc+zb4+HIBf
/cx7TWpdT3zuYiAw9aJeSUO1cNuHV5i3Z991791zb/bhEyt27UiXd3y5MOIBwMRKONE5uS9K/rSC
fDj4swfT2c5x0OoekpqzrlZ890IuQCPRpUScQi7q4s2lpUgz32sdL93Y3o7sSa0lqzvvFUumnvPo
2EzF64UpoyeL05RA1Ot7S9rUAV+D09lZF9gha772iaLDD4dGrRizUCnVuLFT7hdttR2WLgHj+oQ6
igQEH2zFFdeC8m+/f+vDsNzf0jZP/0pmnhJ8i0l4hBW0zsWrnVPFypVFWy6MAmuTOitMXOnPsxmp
fmFvUtty8LZABPsmITVlR4uCWef7E3nvvz3bp0WwxyNfsXmXi1bEISg/bO3AHqjOjrI4VJSWMZ1C
cyBOP6lJjv5xENMndelNJm3nqlmdmmnUvHFaJX2yz3XsDAwD+DWUXfCnshlCG9j89IWbQBJFNBYN
3w7mS2eizz878hJUFE5OzTSeRlD/rqNW8evS9i7eJjCaCoNMNhjgkrlGB3u+9kPHN7WBs0xFmpIc
YQbQHqxCXXh7NzF/WNw7E9ODzWvA4KZeC56Enr0KPF4BcJdQElgAOw60daKCAmPofBTNCDG/yBsf
eAWUvQ1NpEtJfnbwmm16Q0QW8zx86fzvcokPC1R1Ao9KEWgShxYPiBdyel5+Qf/ZF8WpbpcD2ugL
0ETNrtS8QlrFSEK/WOzCPdEkNwW2i/WIuvjGRZ1ONf0vfjRtKeZYtT/uXlgX8BhgDf87FPVBoM8A
Xf53zhEsbjSUkNmmwZt382GXdlISYE9YhsXFGiCnRLsy8uxUK0nnWqYFgOC2PAzgZ6h1w597wg9D
V8zGpgzRDdmKoRGU6q5ozG9a5HqoHqH6aH2Ns86Y4BjtR3PYdl9Qpp5s6uPhpzvyMImK1UhuSdoo
xffbdkY7hyvAaUrPB5I8TWi3BFvhiDxgsxfbDVShTQQx/j4Tz6ORfzOogkTyUgtOl0wsg70yqOAh
JAxpFTWjjU1q2wMcibs0fJORC8RJDe1FzaF8nvx6mEDFVMjFTbok+lWd3wiH8JBpgPaJhjgBwi8i
VdGdkHutMVDP47+HUSsJ0Ei7ylGiMSrtICu88gFXAfcPMe/pxwdFOskaUiNE42LyXTf001yzYkCg
25I1/qoMHcSZHjSNs8j2pTfwEqKU4NK0/I6X5KO75iX9k8B2XAFs1uz2nRbxl1V8GLtidtr7KJDU
4+X+SrkUkebTLYoI84G76MEkQeNF3iEmdX357BCQcf77y9IjTnCo6mClvyXUzZGzq8tH/5dT+G9N
KpYp1hs345KfhDnUBTssbUuIvyLyYE4Nazx+BSeAJNhpfK9q9eoM4/PKzsOyVJy4TDuc9onClvzn
1aTJPZpNKWB+kAd4sejF9kBA1lw88Ul/bUXFh7scSknax2wFY8ZDch8jAANgp7x+PxzzHIlGmUlt
6P0UrwKL2v+cvorF3RrRTW3kDHtwezT9r0Z4blpvZ+eDaBaR3/Q+AIm8bgB7v5y21jcXAAx03RV4
6jQ/TKJie+ONXOxSje1erFaZT77bcPl6nCSKS0PZHrY7s06dh/Y8RIDkiXoHTUAwAv58a7Z51r7u
0704YwDDDLpZ5++iWW7Mo+uAl+6+dLnsNZ9qiNtc2WZFA5EGswOK3c07r93DC1fcWg06bBMVOh6b
nlYiE7z1ez3+9jmdouqluIiqjNZnJnX+WMC/MEfGJAFAte2lXeraR8jGYFnpp0x1Ot1OSBNFy6a/
lCYCShh0xiYESP74APnjRM4GO2qg+diyQqEKO/lu2BNutbF3F3mGfKYGPyRyQsHb59+n+RnsDjFP
qS2+s63KVT6yuFkap0YYquBtsGhgCouhbIHWX+N6CtHgr1YfNq3UVNYmkGsCzwj9FJCzug1ZWliX
6RFvxq9Fh2oZ9Wmor5VqH8hFltN9kRrK3HYhlnah2BHabnRiEBac/JfZBALD1rBmq5+lW3Bk/o1a
OWDSVdm0DhGjNjoo6J7gl1vT6qg7Gn+P6TsArTebEAy2nLqA+5ldh92yBfkmvMsw5VTs57Yth+rp
ICtzKuKiaMX5sVGNA+yuqsOv1uvWOzXYhcS6ijDc9oLOx9ijiyPqtm8fMCn7G1i/Du5np4Phyazv
ADWbwKqThH9mZ8EOA2KAz4crUWURau0zQ2tuL8odBZ9DFtYyZch4kQQbiQQBHaG6MYSBsCWwaR0B
mKo5pk+MrkJvkIrtAfDdrnJe7LTW9rw5hwpFL7jT1uuR76Yv/vsV3CUOR0y7bP86WfLuDd86s9OS
I2pdaQiEf7qsuzFP3AAVyXgolXRNwRGonJZAu0LcmB/kuYzkheAUEt2day2x1rs5RKUjVwBD6e7c
dyAKEI7oa4wHaJ8A0JJHa9Xax2c1YZUWQFJBwNQgVa74JWpEXjo5Z/I8/s4QDdPBeEfzzdyAB47H
KbcIUujdaIeohOQrGSJoGn0Du4nE7RBNPCKH5GiPTZHK3FvGxiwbHemCvMHO0qgp1PIMPnlCmC0r
1+Q4gUWvBLqxLJ+l5iGXibeJ+hvmCNyZerHaqUv3wtfpdZmvtpfe+OLe3FdAaF1kytoW1L63s72h
jaoY1sUyz/IQGrznhoTaCstYreVfr1lbiQK5OU8ivLpV2AKbIs0LDvc68wfvBSAGP3A/lrTr3HIb
a3iy+qKYjTW8V4FCd2J8fsLIWdaZQ/Gm/zCH6CKqMvBcHeSSwY9/vnxlWEbN00GTcLEv1tElIn8n
Jzs99kRCQLAtCRBmBwi6/fd1k54NDG+5pKoamhHa3Qt/ePy0dpwk4aaU8HFEfXeUesLBQati1qlL
Ov8GoPGRj2NVfIqwtYtuyeUqgc5aDdZUNqDU0dH6MPtdEG+d+uLer0emMmAldjPy9LQvSwZsdMD8
A3kW6QXxsntkvbbjLnDjmvX8jb0SQ0otIXcpIYt1l255WM+sPOWndsiQWzNSLIC+lgq0NZ8U1hRk
OLRVZHZphaPc+3owMRdDg1rOgTDiBFDi7739Hbe1JCis2wZPPm1fulQJJa75+RbvrgdsOakEwXUE
JA2yQbrWIa/jyhkUsTp17tRvJ64yauUok+M9tQ+nkzK/TQCGiIvWpoBHe5fvjgOXvKv60R61Rvf+
t05t1Ci29OdF+vnNlTjhHKjB7lKelfllYnQWq5K+RFfwSbj+uHilq9ChofC13xW5/M9aSNavB6Py
6ZUHIw+axfGY5goulvDc1wPZcf0d4EdqSXTWOWY3BthaS2n1262pjFuJGGLRYadtGbe3WglkPW81
ceoXTYavqC2CwunUVSml31fr5zpX7rLc3Fxk5VAo3OWLI7ln33DDSTCLAxT9osHfB/l3IqjyfZV7
LG2kbdjQ7oMlPMGw+bG466ufJOY73uvUJwkCZz6geYRNu7uOsZhRnaX1s2YevyKFn/O4V3EeLvdu
G152cs7Rtnt0EyemPbg4VDKuH9yvwTsqUFTGSUot5dBZOuH4VdBA1szht4NWmYPYmIc5yFELwb3b
kb3ukd5f67HZyi3B+QZRhDd8pUyW89bT+lp3sSVxeh+uVpsGEqKyZhs5Lk2GSb5yuk/B5na4aJHR
L9sw4Z+Dnl440qHwuOPb7Pu6jxwjzaHnTvCF1KywY6XdkRrok6bRiJ7Tv/dCqzxcYjYqkBGtiWeG
N12FBzS2tCKflEDvx2HQz9uG0wzkeYjEcVYOpTN9/Kj+6u9po+mfjlu7bGQTIw07m8O+GzcjgOZp
P8uVky3Fo3JjKUDjE7WPLHIsa1672cs2+/7W2FqXjZlsL0Si6fpc0JcmoSSXhnB+RpAMbxNz24aP
4Agg4yq7m5YdBJMbFM7ljs9PJcQLpMIwMdDf6vnrchpfYs0s1WVQZrQtmlLZgnH2Yp2a3TDKnLKB
stTFsOJT3v97raoRLmsFtT5dTLD/S1S67qHhw5m57nanBK5qpS9LTf+oZZ4st3utbGgcc7vINx8w
DMTGwc21Waq5yXWSZotT9J2lr9cgtXZx2yQkgDsf/a/Nzb7FyAMbpRnQ1h0cXpANO0TECXE6yXfl
bFvsX4MbD5tyOVoBQixNurtu5627o7M+TTrbGGW9QvFhB7Jbof6aZ9vBsbXtHI6xFdw022gsjctp
buyiScoenTPOd3MWRq+nMxy+W/Cs+2Hr2o92irnNjC59No6W6pZ+NU+Z7BktV6YRfrdDpcZoDSQj
6RbBySuvtm5sX6JTP7k48X56FSwSWbOfFZl7ag9k3VOuH2HaNC8ZrPDhDqVjSJbzhPacYKrz35LJ
9KJTd3vKu7es7EWhbG+v+sH6e6OqVdn7RrXpDyL0QjSreW/vfNioIGkrRtJiow4qKmzX0NmeUFE+
Iyas4RorJ1exlUPTDMLIlIIUpYjltbW395f+Lh+mbpTEtrzVrEN+88pEN7fa4JSr3t9zlCqP3H/m
KLheFTSEWuBTfxqgc3ApyiRSlX6orq7BICoaTjPZWaFUDIp9bJ00mNWVkaJvPLo/OqqE5lnz4iqX
xMrK17/n8nQqKrkyqMzRf7w7tw/LJe9b6eZalErfQKk13VphuEA5vs43Fw7LT7un6RgbnSSRrEIg
UbF7uxi9qH2ZyX1ui6K3etIWcQ85dtKbGTRo+dbtc7r3s1KZKrtGHzzbMJfP7nUj2SmNdlyIXnyg
5+eQdXRp5x0Oyeyop/Oy3bCj/GJHabPGB31yilrNVhusgtbi3Yc/8ucOSc1bUmRJQUHgsrfS295s
XRBcUJRukmydnaG+ytst90O3FO3mbxqollxs9dA9q6p5kKEO3W+3ltxSYFodBHu0X8qzLbfkbtFI
685SxVvjLJEAIh3VRs6QiKwKNtyo8nF3bYRKX5Un23hlbNVRI905ByPpNZLzFuvoJRpgUvkrOIA5
akBlCjG9vDtMo3PaaybXjbm9LjZb1b5unL/PVpV55z9z43mBrQ3GEkQafq6ivrle+aW23G/e1qf0
W2997fNuVJCiaoZQJnjN28XUki2qh2uUGP8e/PfjxnFu0sKNmIYmq/dEwMPBbqZG2JQuR7m/3Ttn
w88a9vlgNS4vxqUm3XIvHv083D9HElfsYaTg1tKzzZWRWk1PUb/SzFOkLU9ctwWTuzS+Revt4VBz
o2oHrdyoYneWclm6yP1Ls3vh1DWTbvM8uCqDPNcEQW2g+ec4rjGu1VD3vqH4L6gIqCpwjzvL08On
KgplnTQ4yP1gcCl9JXqTqKq2s++4q0OkknnXbRcX8ozq254cLzyl25cAeF1Ww2n5240SKU9upQ6C
Ha2hSnwUpPurFB/3cj/MLc73MRk0dy+NsGaUarr3/rUo/vCaSArfeq++P3ytdkwDdYO72pegfr3p
VtZEU6RBa4ryougv5wCEQ3J7ue06KlIs2mYzzDX4sbOjiwXQkXwLCo+6pylHNyemDBb1jE3iHBNy
Turrre0ZpMFa2x0STzhY2tcJ4Q75NWts7EwN6zbuyYrhkEDggwVGmvDuEj98yjZUo2u7oTX7eWaF
yOgUZxiYEYLfeAwbhYM22SxmYgwzHRm0os5I/bb/LYYXqjaqoSO5KqKCh+HVXdC+tM+tZv9YdIM4
WsPP1EkP7jZgNq3cbB5H++Y7CnXWrVF28rgx2wSaVap53a0RBqdyVakJyW1VU4nllSqFghbTvaqe
WIZri+7hXO1EhV1cdCvU0LnWPjbwZUmIYqsHL0p9OaZzPSJJrL0KnVgWStiqiy7VrE61y1OcM1m5
rw25PohIhSl7XB0juQVxqTf7u0DlUmm+0T65l6biZ0ZpFd+ZLHcaDdmTSuRREWiJ8sgNbomjnhKQ
xIcv/eio6a2T3UpvLyE5lcHxL30lhoYc2A3asXwmb/e2fnopSzSljQJ91hIt4ov8El0TJ928qAeg
0FlrHYR7VDL2p7laNEbHMMI+Q1rbQEEmujqXa27qcmg1ymKapw3LuDW9rHkb7wMpRBNPX2+TzAWy
5eBmdNRGUvOW3CFm1a3jqdMgc1aBUNwD+IdFKk54dTeyoX0cqpfjtngLd2onaw2iy8XKjqqTBGov
CYtBKZmNKBqd0cullbGnl0FHvWbWNj13dVV5wW68quHlI74C51KQEJQLV47DT+WgrSQ+nU13uX/O
9dbZFIB5DHXM3qyau9tgc4ktsO5+rlzHm3T/rmuyczwimYTkSxqWL3GCaq4E+21zN9lr8ZsuLf9+
0v7zaFUXAckLLB4lda5UJYqPpfL/XuNM6h8ofoX7XlZ0d+j1IuF8M3N9dt27su4WR+h/9p0w8a6I
qO+sNLLUzUBB8OtiJ63eqW3xz57O9AhRMGkVltZmu0YProCpsPgItp3zycvaL9nN3Yderp+hue5J
Bz9p9FtwBKuOGrWQaPObJ7cI5k3DVWP3dIGY4TbNjIWkXMxC6eBV5y00TsrhBmpYOTeN0+AcdPb7
UQY1eOAooX1d7ebZZ9LRO0ZgbV/UcYSY0Mp4aclWtJQ/U0SH38tldHJu6JKBMmt0U0S64TsJutmJ
WMc6xtPN0WkUjt72dnRMaWZIpU3+P4Sd15LjyLJsvwhmCQ28QlGTpQVfYF3d1dBa4+vvQp/zcG7P
tj0z7GIVBQgCicwId4/wF9O+RevNotWcyI5TdlzkR43Wfx07fjFWN2rdtnxJkv1c74fmR1zvpWof
az/adje2u6n8yg1m512WnSLcA2e3wRoMoVR3r7H2sQO93WnxPll3suLL9Akx6XTHdfbAHBbTghtj
Qfk0yn9M3Osf1bLLll0jfY/q3qY5KYYoqTeH7jS+KNgwM9rkryrer3TvblpHkU9SeEqibwl3v3mn
cx5lZT8q+yL1uc7swpF7p7k0F7V9Rr4Qmn5P5tkbx7Q8JMnVLr1Q9WDB1iHAtqso3bY7GxA8PcmF
Z/+If4uOJQp2ozw2uisLesGikisveJsHMk5X7+pnHB2nlDXA7YyjPrnm5Ir0pqweN1rqlZZv0S5b
PjWyG9FTsHvn3MuapzomHaPbIGbbyrtNKzhtl/VXGdOd1VPHS6p7RQNPdxgw9/s0Qr8l93pV0m37
kfqqJIGRBF35oShMxJ6iY6PtJ4a/Wp54kV9z/WrUPh2iUk9eABcwpsH4LGhXR1Gc8W30RUAo2Z7s
a6kdwskdO9eozgkdLzNXnoLxhsyCMv1kH9HQnzmMC5dO/njiKafMcBl8unGcOxwU3dg6bgl775rt
rqLTrHBi7SDjoVy6VvLWVYEZB2byEo0+eMMQ7tvUFaWrSBlvfunXpzrCYM84crOyiCaIH9Py0RmN
lzX3cP6I+wfOD7exO1eqy60Le0ftznl0iayDzGWKpNVGl0KPcEPBVIOnLDddXWV9H0LHJgFZTml9
rQtPn7xJoXhMO0f5uSyfhe6rkm8bp2VgiYCceg5bf8H5Pbyp9KF8q9EGTrqziGtY3SDAzBD/xWCw
yePzY0xjrgqgpj0QwtXZXrMdG5eqeHJz5cWanif119LyZQ/xegtlb+az46e18LnlxklRXRqIlrOX
fNLxJj6wPKSZl057A58nSvQzlo7klHQnK/ocMExNd7L1Fg6BZgWpfm0Hrxy8bl2cQb+s5rlVl2/6
aO6yZNiF7SmSifHcsgrK+TiO+1badyb9QvWLmM+V/NqavpdWgR6bjt3dkv7aZisL3L8QAea2Bv9j
5gW8gzW0oaD/tmJVirWi/qoXZxSN0Ll60CWy37V57tiKRG/jiaUUyQmE4D21X7ffiB6M8d7Ijx2T
1lgXe82cPH1taW/zWkSxS/RcA1FUeuRNoXkiX8jk2CHJc0lU+nYH2hIygbX5gq+dOjZOn+Y7gDjW
pZ3oEtfEqn54rNpsT/C6o5/Vvs0wmq9jt+Ewp4blpX3zXg2R6mgENSkN2btw3VlFcwn7ndqqgZyw
PhDXCix+5wkEJDuqMo5PpvWupfSrZX/L0ap462fJEjqMtCFUd3MVn2N58yVVwCMA5/Q0OYvCwv1I
+hdw4j/gpZDoQgDvQa2B5/wVGZnhMIO3zfIZKY2TAxRy0NKE5Daoh9+TeTb762iRhNsPZrlbm6As
Tt06+334/d9X3v+Q+Gw7Ak4CIEDvGe0vItaUx6mp8lU+Z3F3iEycMQeciFM6F4f6Tl5wzIwXN6kf
u4K5SqN91EVLF1/AEPfpdyQpx1T6l136DxCFibgO00+N4JGD9NcudV2tKvKci3NlYBw9TwfZqghz
tMeeGCAuDHel9ZWaOcaQe4mlHMbpPuL3GzsWWKPdfo9y90ZjH17TeaX0pBXYQM7/1rTM/GfiYZob
324r5h8/+L8ilmERtR0XCgeueWuAI8L5PoevfUOxSld4czRz5cZ+LTPDJY91mG2QsJ9YWFhJFRCi
q0xex4w/4kOoZv5qP6bTg5pnB3LrxBrPesfMUcKY0K1rKtJj3cGWpavT6IsrVeUN/4/dFsNzQiTj
NVcp+Z4H1++WmdiHBuJV+pwuGnHU7664GK11GbzF3hsaXY1GLx/ARkZsD8RlMAERh105PbYjV0hh
eJHO0W7Upzlj0ePw5gUOHAJZr5m7eXcn7CZE/pBD/az0QyCYKIuV4HQfGW9r+vbfh+d/QKfpsG4R
v4J3bE6JfzEaUybrS1hm8hle4xYP5c6ywaOyKMDRun/t8V+VbWZ2lDAyDrHtfgn9cUFCk5lPcpZt
HceF5bZWdcQB65qW+lNudEE+xOct7W0b+UVe6HI/Jy9VR4Pmdvw19eO1bJoH0ViPTVl6U1L4qX4v
xKmaPypzfMhs2zW2ZKWmvNA2iJLT5KkWmFUal6p5LTvs/iQAAi31Os1y2RM36cNrGFle8r0CIVc9
OHkY7xvr3XBLCbA/l+dj0Tn6sD6mpkEom5+iuvLJ3V0tiy/hhFfE4NmAcmGcO1K9OKpk+q1SHPS2
/a0PRCeaQVwU6x9xkpKiV/Wls5YD0OuvogkfeoXVMSoOtKpfKSTgrA3RJ19Y+Zcs9H/C9P9/MQFW
kC3UeXgKy4byj9MV5vMcVfK5qDPfeI1YLRoOjckEVy6U9CyvRj16BtmmweBM9MhVoeUEjn6a2EU5
E16q+W12W8fZUWuxS6yTHJvHSTVdKTFPI2Y8Gml1kv2MdNVNW3HReFOBm1/cx25kjQ8Uze06NX+o
WoWjLIizaJszEbRPL1Gn/lKT9dalddBZfpkNj4OpO23/OGaLP4oRzLV8TRMusoyG/Rp+OPVBUq2X
OWmCdS0f2lw9DaAcOahXZJJDp9lBkk6y/DXMXGpZfDRT20+HDBNGHa97Q1ymOgqiePVF9mjPytlW
nclW90386FWZX835oSgNb6pWp7cSb+zfVzMNhgbv0eEo97ixZ9MOej6G+RH3esNbk8cNZrQti1dL
DI/BXfQXWUdda4lD3bd/5mu71oKml5yx2gLyhfVjLJmhNLyOF+ukzRoB5l2pMX4sJzeNnBV6ihXC
G8L1Ngk616b5Q9MeuvawaNSYEr9lx+LPT34XeQXB8NCW5m8rV/dmeLBF7Frao8QUtUiHIQQS1r57
uJE1sXwRR24e3jtygC6Hl0hnt+xAR8hftjGKE0XsjAaoKQBuW8Yv9VIH+oC+xpLcybir+W6ssFeO
sqN2y9ND1UcEVU6S39d0OaypGmjgoHWRfA6cQJE1zFltIM8el7+z2OlZ/YwALf+AU3Gy1yJsA6L7
lDh25iscSaMh0lyf2tGP3rHjhb3LH/PsOyw+RuUkrfTnZOmY1cKzwspXmukk9bdEhE5p6JdMZJ/F
BDWWO+p4r0b7mqZ45q47hVMXj3e7Ca8qYzwROCBI5Nmca2Xc2fjfZWJnlPFzrwy31VguyntZhMHM
pOSEVn3QjQVGZyEA/zd4Ff7zH/Eel6gK14eYCLDx7+JdNU9aoLgRuOESvVW/5VsbjJ+GL67SSXUY
nphabEahBAGoXVfMY9pzfY6u2iNKjaD1SEECDJyVHXktLDdg4M5sveI6ovxeaBAu4xhOhoWcZPCN
3RxsEvnKEcf0BbVgk7gl1zpgzbDdBvDyZvuT21o6ZSBeuYsHuqw7XeZEEWfGkcnRR46vo2NlrTjE
wAMbotA6dLhS4XQF8wrkRO/EX3NLiuIUoxO/aSlh1bYh5plJc7IIAsitmHP4+edjyZNW4YBmQhrU
wpHMbSsMCIm0BXMDi493eYR+AzK32LF7B/WlRgPGPzlzDNhEO3jNqcmf/7wx/5ljvU0eGzsmDhri
fz+fL8km5y/xDEnZgUzQ0+se4fLIpG6ByDlMHfTxU7lacHHFQPU7Y3GmDxKb+YYrVcZNCgStPIys
2U6kYIXtlE/hV/ZBBEsDNK4f6Zt1AavTmBoI2n4WzvSLwJhNCvqnZdsnZOwu/TO17WP5cD6Kclle
iM28vjjsWbtwRTg0CFUhC6GpqRiSVA7+np/Wn2SHn6W27fP/7K1b/GS/Wtjh2gnfM4ikd/1tuE1f
9WV8W9+0Lz4yp+VH5QqIXjywfpoePs34ejNqPocTOdNVOmtX5Uk8mf9Camsb7PrXOqSoKsI1JLX0
kf+bltMHeOKujcR5qXBWz+pD2NRBZfeB0ZfPBUh3sq1KDJe8n3fCvlaEtqwDOqGPKcm7fEvjk/kS
iSIw9Gt1ycbsqi8thplacqtDJs5V+xUusVdeqzj3KtLVol8PVnHXtU+5nPb9mnvDKh9CYz2uVeNP
UX8gYTl2GklLX+376vW/R0p/+wKCtUKUaVjSWPQEssXf1Ou0shoNRSrOsfitqvjRkHJ3T8vAQiFa
xwSOl0Xl5d1hbZWD1EXuCGSWlsIvR3EJ2++pVI6gc1yILfWepjsXd6Od3bQxYPQZeBJK8CQKprH0
rXryIjLlxdiTBEbKL1EzVzUIJsb00ObFIU1mZ6ouSq4FAyNTA4sGoKzSo1Zia231+0E6SbXpahKS
zyXfglhbfPwWTQFffVxKOqUa9mVpCXnlI6zNfrEMJ5u+WUfA2v77gfsPZAgHDtGKgYceBNDfCbCh
xyDDs7Sew3V81hApFVXi1Ub8QxT1SSrvW8CR5uPPnr6cYS8et+BgMpRAJlmP7O9hqN0VyALu1gsn
KLmkcWtcns31tVDFMZlzX8vuZWS4o8aVomVOM/QdaantJ0q+j7LiUlX/Ns3/ISD/cQH8ny/1V3Yi
utYYFSUWZznBGyRd/ZEhKsQ+S2c/lUJnnAJTvEcM8eyhahxAoI0uMb1QibBzxuww5PIN+8mz0+hW
GwozkP09jeZxi0CrcjknaeVM+NNID+PQe80inX9ninbFUOGWz4NH8+J7LwelqR/+++mS/8m4cLpM
hE7UY5AXqH+FmIVM4Vdmquu51eEsxtd4on9lBQ6eVu5ElNNI+3R67eL1niW+FgZwdOO/8r/6f5pf
TPhzaysOMf7u52ePzarUyrYTPajj4g+1/WjN6aeiv7ThZ6hJvq5lXhH+rizU8HVnfZr6Z87iIUj+
/vsB+VO0/depRsBp/BnANB7/+8LXpnJU+7CYzx1dP8ILTcmcddQuYxqeenP2omj2DJm53/o2F89a
yHZY8GK8chbbGU3VSae7oVvQVd6q+/Y6AUX4rQj3g62/ZoUbaeCyDd5GxEJq9pirTI3j97tFFGis
uV8CpSi+kItn5DOV7htm5akVbuWVIFdtndXMrtNXXrm2Jv2bloHmxP88D2gvVNmm+72tkSry/P/h
TtKGEtRCBeGJy3A3xgDvo704OqqkuTGIXAsWut4uHupE/SjJ+dxCEvch+sDqw95HgqXNHn4NRPbT
dzV74Rj69WL4SjIFq/huEut1lN8URBhWmgVy1frpTEAXO5D/T+iVtPgtrg8yy8goZkdRP7rFdnVR
7dSoY75soA1GT41fxEgK/yHS4qqv+YGVNSwwb2Ec++GsucX8tN3C/iYGcEeOmdqugzNJ6rmhnz2s
97QuRLXjq5kKQPjkbcwZdVmPT3mnBEU1enaCy5Gq+Ub5DW8bWe91+aIomd+Sp1ZTfmnw65EK1FNm
LAhz4ie9fJzrj1lx+yx0+wXbIOtna7Y+4pNbhLEJtofeF21AA48wAIEshTjc7jzCA3fuVdwWL/cL
nh54jQUXXnAJKD6l+JAntz+8zfyDxzaNLTcvqK7bg8ax+2ERB61uZdBAilf+739BwpyYUDdFl5Oc
moX7tgWeu+XaOf7Fhqorj7D5/rBtFbUyzWLv7OiFWrCtAnR7lB+85h6we3f+3F7O/Y2Dnf/iXlX4
KpeAb0CbbkoUOUG+TAsbjbgVyxcJawf3stIH4nIDJd4+gee3j1Lwgrxc+KJwPY7M1nm/zAdRFr+Z
FvLMjRqGbWcaDtcXDeA4dF982FfAjtwwsXODQMa4js/mGfwxO+cr+KJshW4e/NvubwjQeeP9Ftxf
QDppXIcymZfT+pjuZQ3PocDn99i9f915hL3lL8VX/D939z/v/Npejr8YZYF8LBXifFd0xuznF/df
PNM5d5VzuClSKa36n+3bATV8FBht3ruXYv9Cn6svnsxO9PcivmNzhivzEz8+CiKC25eKj0vmoxbf
nt3MG4PNnoOvYLh80875o6lGw/+yfTW+4IHfG7oZoEQNXmhhtT1+oEfeCz1dqKE7HF62/x0eoMs9
T28/D9vjFb0yI/TRB1TS3L3Q4om/Ix/31cP2Oy1hNncyHttU1FutGq/lSTa/tbOnb8I3L3d4iO4W
RzpEwX/SzARLXx5PPafYbU9v73rijX/u/3d71FrRMo6GGNvnoiLmBXi4PbHZp9nBh2Sk0932mpft
3XwC+84fbOSJj992Zvsl4ukd29hk/VjF8l/AP2WofkgpbqnTt0i/YrisdJn9Rem8bxPoUCzRbgnr
jxo0MwKDW+dvXqnqj5KY3Tp+LFbdm8Z036ygGzXuDS9595s2RcBx1WFIH4oqekIH7NtAoP0yQZFW
uxqDKANAIFo/5yU/zqAMsfxzKuy9mEWQ1SvALqAAeZiUXZbUH/Pv3IwwMmJUmIIU666YDyDTXRW+
lhthPo/WNdV/WBjQOq3We1FMG6w2OZeJuPS98lrM4gbx747yLuzhFjXpJBqgCP09tT7tGM+6mNws
37i7/veqD0DMHSpX17aKk1DGDaoPzOnnpFiuspQgBIq9sxHI55r0MaKUxfAD1JUn+kiDtgyaVvPj
5anVSkzfYKVSVdvTpeoz0QfcAvr+FFraba5VzxAQDLPqRnGPbVgYv5v6pc2fJ0XsbcDuEnnyli4B
HpA9xvtK91YLMcKiu5GSnnsDIkOVvZ7sVZPNV7GoO7kuXJkefrMWHrQEIVh4nMx0JBObMzhOJHQd
HLYh9knT5MAfBbiScsuam1WU5BF7ACe/T7VAKmpfnZYCGkV/iob21CYB/T9/swCzBJBrpbN2rWAZ
ZTM5F6wAzVDsx3oKrGg9LwbOw6hpc1Y2vWhvpk1B4NxfY7l1tZXsJE4C2/oako8hx11+iVGrrM9R
Pj2GluJPhbRLtDGoWY4Qrtbafe3OMtK+Hgm51WVeabeuzinXhfbZZd1DvWkmQjnQK0FKByG6rEgz
okM7qa4i2/5aHVa1v/bK7Hflz3J5OwycmEpe9qpt+KNZvCEXD+Qp97Mkeh27m9FJrtErzmI8xuiI
pyp0oJC0qfWyNjourKVmrjlxKj3UcrgzanPfVNMu2wj9KfaqBmugPkjjrzCqg2xunqMV++Z5ulWW
+kuRYNj76pyd5tBwFhJ/KnECpVqCjrMC+HYOyebzhiPJCCwN07XCt0wvvQiCOV2+88pwjfmyTkQE
vyLV9iswibGs/eK+KM8Gp3qRGKFrf51j6atU68uCEryFhsxE3AZtQ35Tkw9xyRW7MEqcIkS7R5w9
Tk4FZa2K8NDJuWc0IB80lVJmp6WKMml+TkMWlDfJbGJimuJNAndadNlJte2KKq5G9bU0kiNy9RAp
+WEwUQB01XJS7OFDF0+JxjAnsjeS1M3RB2jy9C5NQI0T4hITaVayoS3XfFkCuVkvjfmqDQ0VgeFD
2ifcU2Rr30RvuS4ZYrtexuNgE+pbKSPwuUosb1o/agVsAKhCJXSR1D4Ik/JHBeyoh++Ue3lmHCKT
xv3cQAUgq868aPs+loLVQlePDSoPtQydsf4pW6z7D0Pxw4iPRjb4yig+x2F50bPneVGQm05uOMiX
emjxC2tcpJmM6/h17fEQBcjus8SdS3uf6ByjOi3OiSpOYZjtOkAO2Vq8FdrDqoZLY8iu0Ln0k/op
mowgM5F5r6YvV5eCvF5kEPoV3pEDVFza4aQSmzsDEtxWc1LV5nnOcj9cJ090NldvOu7WdGLwSAKM
Sm0JiY9GqgTJvHxoZu9WgJipEnqm0tzUTHLV5qo330UzPZkh6E2fNE+tatyL9kXiuh178il7z7X+
aKVI6Fb8W7YprjKv6/hTdLorjNdlfrdqfbeo2U5VNu4jCtLwoVrAngCTEt2d5tgT6BuWLjw1ZHFF
RnWwJVwpHm5h/GCoXQCHNIUxsDqSMMowEne6y6HizYrpIjtQo+RStWjKs9+aTPMnmQpwpXPbtDkP
1opw/y4b1W6UL111j3TDrYDVMOvya7PB5FomsFNXYOksfEvoehKFj2r53HHJTwLHQrkN0Dgdpvk9
gtE3JNtV5yRYRHsOi+6HrI/7nDWwlO/LBLDO8lM3fhMpZ70ojnVcB409XQwFTSQTMtRpapeXRKEi
VPvI149V9nJ1dhKtODbdNYJklrIOkawjd8e6eo1ZYpvmTR1AmgU8w9gfevz5dDPZ6ebANfmwIKMw
pYY1Z/WNut619Su6n7Xpb1bTUNHwzop1szr7aOj4vR+jjGu0V/Y5datLOt7MKHGjUN3rSeTF8ttg
NTupttyYywoy8DagHAIr96bMPKsDWrdYDrqFcShpjryMpLE/qtTchRIDJop8ReuvFki+YmuBrDa3
Wam90S5uoqB3d73JcMRVaDJkbOQPk3aN48HV2UxVgZVX79G7Gf5cxOLlGJkYEsp7pC9R4ivgfFLa
HeJacyeQylwHnNO9XHRubXaeFTVXWZpJC4WjlFLQ9+hayAqtqPLW+DJETFSYQYppchoAz0rTdor9
M82oWETXI4t7A2bGkwYijVA968bwqZ5qSpJbYhA5bw5FovpWkgT6RB+TtnRHHq/FuhfIapviLVf9
sdDg0J7Qp6DTcKwKpZZhe1bc+FIiP2/i9KmIENCHpwIOzrAip6EblBW/GTP1Dyldh8rlYNqxm6yM
zELZzbFjxK3X5IYnFc2jSH8Z6a82gkEaXvU59AYx/awXVshV8SLAjT6z0SqAW9lezSCLBgXJ1OpY
qcQaJgVFNzmLjO9mLO+mlmDFAIJevyd4hrVhQp3lnTGQYda224DHmineWSwlwoB/GVqGAhlbDdg7
xk5Y/pgSHKFRxWjjcs7WxVUzzTWAFlXiEAX7Pfxlg1r90PLXWmR+VIDLQFN0cbQr699WmHhDpnq9
Qf0imK+w8ehc/cY8tPWTKVUIeNRgCr/WovAt4ikN+NdOGCaPFhdKweWK0EOhemmLZ6RT18dOQUGA
oR/r/EFTixPO5Ie0G48FtRpqm9yW6CybfoSwrHlioCJ9jw6jXntWbvt0JH8emghUOloPdpPDU8r7
KRucOa0QE4jJH2LNH5Q6iHvr3Ci1m2ftkbxZDWGostRrYaYbJw9nT+kt/mWOGT0oVrQT6UumLox8
5CFNqezVECko828SX1opunZ6eRRK/txA/0RFi4Ip9eMUBkFNvGKkk5s6vQ4Tg8CygspMnqYOaqmA
bvqxFJo7g5LIUeHkxi9LTvaUWcXbPi+Sh+T4JIPeG01gyoo7QmFEzcj78Gs08HK0R2daZGdu5UcT
3Wohy54BvzXWG/7/AgrjbjFYn8hOGF6SZblK3T3KXubwnoeZ2yvhMQ3D1zVt3XkAZDAvRW5603z+
k68zqdWWs0aqP6/Zk2kiJui037qQBlALFT3fYeE6z+hUt4T7TjK8hvhJbm1nWcfL2gJaTrVjAd8u
Y+HZSCTVpOCbk+QXG5yg3dbszao9G66hqRE2Zt3eEs9V/lSrHYVmUmBN8XEwkksrUx8dmbsoNd1G
Ht1hqRAFwEU2ijcV8s1uzF1q4Q5HqI2z/C+VJXLK0DT0xUOHRqNQOL69+EgqZwwhcrbBvgrNKfEe
J5JqtNXdlvWCxm5dLiHPEoHB9byq7S6Sl0sJrFh02V6oz/bSHarurgE3IfdSn5MGrpY90gUjJztk
2T0vZDgVzR2Ii9J0eCyj0l8jlH4wV3LlZQmOaYl67ouz1nb+MJrvIiHghcJaU4mkBJGp9jtD8+JI
hu6Pdfqsj3dtfFTD97buH4vOU9dbb8u3YSXkXH9aOtfzBKBD31vCLMr2jjaEisqEueTxIWfn6kyh
WV1+qgfUtKgnx0450TULoy2Dlu1Qw9JlnonKdOGMc7Wjfz2XKBe4WKiJsx3TAk+ex/NkDq5Zz4zW
8IgU340hUeeJCafZmf29bNEqN/U+sQ1HrKAFOtyN8AZLdda1dq2o8+py3zGnd7rwpwEiqC2pF2MU
digJYTC3VDGyMWLvxWWLHEOChCyvToUUe0pTenONF+C2PKorg1745vKWci1obXoukTrqiuFMKKtN
7ddsHZKMQx5iAp/XriGhP2yrINmOE/lcKuyHyMDNN2ejsepFPXXwrLk6UxdW2jtlxT17TY5DeLbj
ERucvryj0HgFIXtqG2y5BlzgdSZ+LZ8uI9OOyCH0ipajJd+6Tr9vOdCsVS7fEKTuRw2etB6G+kdT
nSOEJPC1V1iRfH7TYR6Gt3W8FsNF6yVgUgUhVmqeCxGmjo6EZu6pTitBchVll9hE46ItwIDi+lSt
SJGuXXFvrMO0IkXdhZ3kSVnvaXH5KC21N68kEimZ1BRU1uuQxvtCxL6iqJ5AJ6z1KIHKs5zpx1lV
d0YyuG1xFoNw41IjJq9QHcaOlrzZdu0UZAZt212Zc+Ql/CmRLw+tzJIME9EIL9YRBg7TsS+Id7Mw
CGEoqNDz+1Fyx9j2pLgJquQ776xrv3wPFJZ1k3YaU7YwUGTWvscLxiSFuetXxn9GgwsjJoZpDiOA
QK+npL7MygZRGwtK0cesJOUhanCG1cuJNOatLx+0UoEnKtwuirykXx9VTgitPR27Os+VHxr7Qa+8
TuhXEV3JYQ4uFPhxbDNvzIuj2YwfeprhJ19c47F7JDTYWwxdc73Li4Cw74MqPevDmfKH3VACSIwW
Fy11lnHp9aEwHXpVnJguD5NhnetsO36OQemffI+bJ31J3UntKQIdPsOq93MGWzZ9FEjI7PRnowxB
Mp7kadkXILIj8l4UPpP6poU7rbisEBwgFVFVBLb9XtdInZi6IvtNpYYSlKCrokfk1ClYssD8PIIr
D78Lg+sIHs0EVFlQcydS6cpPZv08Y/wH/ZZPQL8d2HqpeEOCrptz80z31W0gTNY+J4SpSXj0jj5E
Ru/3hDEbcG8+Jjpu0/J2AQJvMa1JgmmdLCCcYj+f6YJclUFRf4iSbALxEYXHU7Sb50Mbv5XTQUVj
MArVT5neFqQotdG9YpSw62QtSJ9QUXJJf5u/wAV+qD/tZwQBxisVePC/d1NJX7mITwknPAGHKDo3
RmxsitTrK8mRB/koC+j0UAnMxQxQUO7ENPr7tZWPK4mLGg9ePbXbykXexn5fVzTBNQumPe1GXTlY
Ws3F0O3kgnVPHvwymg95XPgT62g4O4/Usoh+RRREaa8vS4cwIeukS5TTx/uui/x+ozDKva68Wdq2
jmjuIhIEI9iqGmi9m9wX6r2nXKTTCyhr8XPNIcz1JT6VKeOoH0+cqxUes7OrB4pZAhPiLkFegI8O
jogjyJGaPEf2etW6WnIMmS+TUvYpKY/TahzyqtzNre318vJ7mO19OwDSKf1T0uv+0tPIpF/8Zc5P
9ljdRKLtZ+SlA+mlnrbHNYEusgaGHSIp1cu6FlKG+makSmALGZFQuSr75ZSr7V7YRNdm6tpE7IYq
ocZvX9r5mhnKJdfQIirdsWrC0UHhd10SyAX9ozZ/LGB4Q/ErWwanMjJ/aS2vTWpXHlBsVG/DqB7S
jEjvLft/lJ3XbuRItq6fiAC9uU0mTXqjlCndECVH7z2f/nyswQH21GxMY6O7VS2VMpMmGBHrd4tb
3u/jmVlQeskgM1OqQLnxaUyG9wTp+iDBmGM+jl1T6e7z8Gkhi0hq0W6W4qUYdlWdPjJLuVmRvA1M
JB2igGj3tqRIhqjEwvTVmAY7hDkVzcdinYLZD+SdblARFF8wz6dJlHHHZqAgpriwb6TyfBr1t6K9
FNPJYJeBAaPdiSMQX1noN7WZ2F6vQmy8iaF464vMBbsIjHo70SrtJ5g4JkN4NQZ2p3rkzKIEG8pz
Ibgjdgbd6o5DUDkDn6wAmZpys21Y73QRzksFKBSE3RRNl8H8qfrAVkEymuYd6u9N6SiIZxZzQ0ee
FdkNO2LpKRa0TaVMPgz2bA8Jq1fXkYAhbBRjlRrkdj18yxj8I2240ewCnYc0PmkstEE5PNKGNdOK
Hv+dHvxf/JTmv1Fkfxl+Ry1dlFKfR7btPME3XIV6/R5PtNBOn0thm2rvsvL+3z/z75iXVYuA5kLC
lIfWaKVq/52Wm60BELtRKKkHfVtBL614Ia0ifguiatedZhtWD6TWbQZwruU4ogqJc9EGahqLcp8p
lP2CYiumU6GGoaoyBfwQw7QdV0ZS2ebJxfynY/47tOTPMeuY1CwaxKFF/9tI2Kdyxrju+6PYfCTd
iqZcymknL89S7q8Fn4QiychxO6Lo/e+X639xzdPo3DT4UAsrsan8dbmiSQqSMA26Y898s3SKPWZU
BJpfLr8l3Bpp2drKYvdS7WrihVy8jQCTLJfgWf9kDP1XbtlfbDIZAhZJh6aIsvkP/f4/GNV5LtWl
SrrlCKt8KdN2k5rmPq+vhg6ShS9sKoRb0BB+32ePRlCfhUs5/k7k7inP6B6rpy6tObzFGm0pRqUn
YJMKHUZ9oX02aCMZjdh30l05RVdFTE6nujr0yQ+BEpnENrPvbWWsbRByM+rdoEWMYa7etD/ewASi
stzWGjECXKZO7P2wHc+C6ZfDRdOwHQi/x1p4LwGFZOulmBTs4trGmil5x6Tbds1DNp96naiP2hOr
zBbM1X1Y3DMEXQLw8FIKfqAA8Atj7gtyBHEyOUOzzpnIWZp8OsgjNWoSj47eS/6gHIulP4+h9SSb
V0UTTpVdz7tKEmwuT2PtU6Q+IYoW5Efg5RUWp1/5a6i3N4StB9wpfiYp+57pNKhjX4+nayWOX2ES
nDT1LuV3pVwNkbMtCQMxKfvVlBsG895c3nPqp6IBHDCf2DruY1w+UjEdtIHiV66OmY5nYIItuerq
oVVEu5LDp2Wqd0kSnnSNvsq/s44jmMxD05ME91tsG1uMX2OCL1R5eGpQTA/KD7rH34qgH7JWRk6N
XBC6J5qoLsdnXS/8xUo9Pf3WzN8ME+nZoBI5aiwaMxLUgSNRUdDYzQjFIXFvBPBA+bHAZevm4Ccg
UB2glCo+y1NmVyL+avmU5l9xd5SblyBGVHRqwcVWEaD6plifOTexEvJtDRpjjqEj1mg/zDe9Cx3K
IgWj0mB8RVizCxn7v556xEMfU51d5fjaLVf6TV7jpN2MwBt69SQQr1CyYqhsCrNW3JaJr4QHOWAi
OhAHMmePpUUX1wU4dT97pm/gDCYML2LhT6Y3yUKZSrUWSfFrMTDEhL0oKF4WF89x0diGTkFJfTkz
izG01FzyWqwwSTNj2iIPY8EPmFsewhx/CJK3oU8Pjcqyj7bKQFZ/MqLSFdPuusS/8yb2haJI7FKK
D0hO7CIHfCqxu7wKKwMDCWSsj9py7Zpdk4i+pjeOOvmZtevRg0PejGXnIzU6C+JVtYCmgmKXd58C
sTxzc6azxLauPgQjsodyp/RPzaRtBR4DbVrDHUUCQxAORcFeii2nYMtXkKQAKJ3XE2V7ppz6rnnr
CFFD7HCNR4D/zI5lhL4GpqYM8EKv8F8Cg2smUYJ6vQubYwZ4r6sGMXm/EZuKp3qGN+V5joYK9WG2
NVm+h8+5+KrjfNsEVPL5WWlhMk0knwauIviTQb+TuuEYeOUaYIyA4Vu91EAIon4Lo/SJKn9Ltb2Z
EF7kAcp5gWwZxH/yjKVe8JIIgq8s/SJAhwlErEDxkeiX/AzwPgY6/RFVzECCjUH6D83dkMSVTgh0
NCKaksvdSM0vzNiYDgMJLK3ec47Lbh7hzvoBGyiy0P7caeOj1SBmAPCjEktgtI/Me6zcIjMmgEV6
yclCMisJl9U3EDP+7Y1UytsMJkmy9n3UbHLrICevTf0cYbVfxt2YPq3jVwyRV3e/TQgTray3sfW0
DJHTgpUBZ41GvknKZ5oh7iJJPcll/oZmmfkYQLWxC0m/DXL7k0vxUbbqrWUynilA87h18uqh5d8N
lWScXznEgk2grog/jfUJx2zNP6Z8auALNCPdpmoGlbbXzNTLm8VO42Jfifk2TKgc2UyTE+JBgKHW
wYM425UAfUOZaHwF7WSrnbhtc/MpTmK/UvH2jJOfCki5Fjg1oT6UVoyLNyRoBD9HmIAc9JwucrN8
m0zaDslK0EKoJe/YLI0N/aeQ5BJZIPU+WS+/YqX0TKYzc3ZS6nhyTQ5mqR2K4LdkYq1RfBgA2YRu
eFS6cELGtaHIo/EIXPzkltjT8KoL0fOUCzuoq30ckKIqAjfTLpPwLOxkDnwRZCqqbVCeQl38tOTP
yNPzc9XGmykYcKag1u83GclDFFtYC5djpMdeqWcnqa29PtlNxidpJpsEd7pI5tKQ7sbuUyyeYiuF
8W3uw6wcpuatGWOvDRGgZK9ZHe/UQHOJ7NsM+UMbk4PezqdpRbu6AwI0njKm1MqZldlp5js+jw0E
t0egpQ/l51aApYZ8b9t1fSYVK9yJ1bM18GDzFL0V87mAJ5SAleMSOYQhA7jG7pA/y03nE7Fjt4l0
ULXwvjSLO0T1R2g6l3HxgqoFY8WUizUIiGASmtCuFOsVpakttMaLVKgss9xEyROU2NYBHmlqdtQG
V0me5vS6SO27Vr42Mgig7G+qbto2NdUW9UGTcEDzZQhQaAusvzXrSihpW5FbU8ThkTIBHXIwgf0/
5cA2Zn3qQFJOv3rrZ2pedQ0LXXxu9AihU/1M+XklWcpTBh772XQa3lXTnuWq80zSejLhEoXo1yU4
X/TWY3lOJsuVBgiCGq0vv5yNqld04wG04gQfe2zTawCR3gSPPoKEm/Jtm+b7Bdt5XR0HeS8ViacP
jloErg7IoXSdIwPBFrlBmk6LRD3e0o3YXkuHLEahzgSH650P1icysIKzxJYnm7K9WQEopF6YMgiD
8cWIE9+Ioq0J+JJZuHzC0p477n6NTwFlQHvuVO0E/hl06Zm4JycoP6rsWF3U6j5W3WWs/bZ7myQY
q9CLlXuXwXVly3Gh4JmgtProIYNVyHPtBUHA7kT34m6+5NTixVmVdmshmAyO3J9Z60Nlsks47wAb
+SUbf8HOicULK1EyvZYdTGNJimdfufLq0wfcoaM8PParmJyjJrKDsEOgjHWAFK9RzDeKZfhEbk2q
PyefevYhWyEmIfzJ822MTgnLew/mL7ReoFzNHmct2JQSF7tBXvZtmFJNWw4kHRTjlG5JaG3BF4w4
xHIeQmewllgHYtCu8dAcyyLbV9b8ELwpzFyVqAy9fUWoPneLpyJWTzSsqFTMuk4dDYmtkc7UXaYW
wLR8qpBPMtUPABJK9SNkcBX9k5EdYojlpZXv6WMeWH40d64txAuiDX2HPiR1gkh0oihxU0F3Grjx
UvjM49ChzN5X6PfS+phHyq5pOvjpYD8VIA7w/op+MUjOI1eEM5q55uRyIxBY8OYS5p8zP8G8DXF0
JGYX5XIPJoyGv7U7QYE3TdmCM1r0FtMAOk30KD2m+rBxdPlbrN5TYTqIQnMWuLR9tAsxLYgyyUXF
1Qw/Q/FNNmbb4mTnX3KsfoPt+5xXp5CgAEoJUJvai15sukFBIaqR2DEf5RGWcHmHZ2acDcvJlL+E
Dsm7obPCvInR5NZjcc7VGTzR3HTKToI3UZbfA/SK+oTcVFs87OUIigQv6nDjJGzO1fK5BIqrRPVV
Kvw+E38iSzxqY71fUlLEonIdt3Mcn5ggnKI7WVy7cUFX8bIsZ3FkI8BetGDazLVTon/D5Entm0ig
n5lnfh3El268puYF4m8lfdiE5vppQQ8A3ROVF+MSjh+D4Eo8RybiZ0qYYQI317GdG68zaHUUHhL5
JQuvCKPxH6O5TD25eJ7UXfleJJGjzuo+K4mYsOygAjX3l7l3wxSadXQT5F8Zm7Wksw7DpD2ZJrBd
jXZ25foovxTrGRNiFjpCNR7SUPSleVdrr7X1ncmkXWNJGNDUyyGkFdhopbyXUIYd/NBICKNZGdsG
yDBjEQ1zeWsS4rfEdim/Lc20ncq3xTDsmJ143L0pFWykamyj6Cc1vpLwrY6L07EkBiTNXpoS9gzY
aakJXqgo31bDSkGJ8zWEeHIS4HJOBmDomrfElpOsYhgHwTr21gLKHTmsiRjTVjbyeaZQMg5yQ6Ch
Kdm9RcwBe4gBMFc1iUVY4LG04bnIf7rAYjkrHr0orVIEJTLhguNmH+M+iKdXWfpJ84Tq6pixTWuG
DzP8PbUwq9Mlpd1KmXsZS/YEd6UOJP9QSVTPU1W5TYznoDll5dfE+Cqz4dgCfIfxwRASdM9sWkNI
3VMZQ1wZycZocy/Oik1KGM2YghYK/c5S3HUkzNkFiTBrPkgbXJ0vxM1W0VoIANkhpOasZIU7LNxG
yRmFX3Vrw+6i5X0t+pJ0CjmrPXyLJPL0sbKdR2u/4tQgJwQLYMRi16YPaFdMZXzNSBtZpPlgEYRm
fGVDS4iL5A3W0YyGeywC2wM2qpaP5ALz8b6Mc4J29qagbvN+cbJG+TJ0RFMx+wx9PEkCGr4blP4W
VJMeLUVqXZMx+cU2iGyeaU9QzRPWAacSdX/51uTWp9MKE/eAQLela/TMSKgS10zZt69yJY3toVq2
GzPDJFyxj82QME9Q+E0hbVt2Pq0Fwo4IJYEJmZGM9wgMhWX5MlLf1IrDH1ti1d/VDNKhVVgBJhti
aoOk7yprsCZCeBrFzDOr50Y4zuv5Ks+D1XxNq6OJvIEcYxgm3f55iPujnog7vSyvtZSy+qPeW48x
r6trjDy+qyq7i+atHsQHYQ5PPS28SmIzRgyy2dBxFyMUarN0UtTEn+JtMb4Nere12spfTyju2hdL
Sy69Rk7Y2kNb9Yxx3uRx4EJ3OHVR7cPxF5OuntmWGO4F7Hxd+IZf59SU3+2EcXrCHRZIr20OGCrg
Ru2cnqFZs/bz8VuzJ0ADdZYFIqCVnwJScUjjFqAw4MgrlkeFB9p06vbJsGp7nYbK6bMojU0iDAml
JjJKkCotuopmuyFK8ijN5IwY+bOuyTHlZ/NescfJeJKTim2HtfjFEjpS/S504LRY0bVoX+LsCEFa
+jnFxspkqJS7YQEvIYZtiB+y1B0EE79LoB+jDgAmQRC9EOg4dE96yc/1wI7ZTFXh5EhD51lth1Hd
RuC3rULzV9McLXgEU04Qohhek18XnNdhX+y/8srwpBHEexXtEztoUsYpIG7qsNwFaf6VaLiBJfXJ
Srqb1X30gfne6jTOS01jE2oNWhTqGmtONhaocFfnZ9PMnDo3LmWZeXopv6pGcEAAr1kS7NJwHa35
jOV7s5ik0hrsNvgsKQNp72uvMdSzMEduMid+IngB3HXGvp6Qdoxhv2IgEilZEAii+BKDPc4XyAhu
TADOM+IRGFO8xJmLDdNninY0ZtvQkBHcsoVvjf2csp+bU5HUjHbX9MZdMUiXGZm8Qnaf8d6qOmc2
TFvXWuq9eC9bgWdqAji8fA4t1RsDPIC9/qxO+j4wGn/qdc8guyFn7k/HHpu/ExsJ8LZMbcLWdPnS
GUMNIE1aDa7VoAklc0SMhpsZH5vY8CNLfhHn6UQi0KTshb1l0UmNGJ4UdAFWcWvUvLOaZOQ96s4o
KRdLPKG5KIOTNW3TnhLXYtuQaftFxw8yb8Qg9+Gyi/adr2NH6svLXPboMjIcyLg2FQF317hrZmXX
pdGbk/cJrvz2LEcLeBUWSSocu263Wc0ypefuXdTLvTSxJwhGZ1jEY24u3iJrtmCA2nQlRnyZCzqv
+w1rSGFFsXY3R8WE1LKMSysWP2mngfJQLj6FEroADbEEeopVew2WOHu9+EWOyABlgiXETzLCXEgJ
kWewKGvy4KWhdhwrcguORrCIs5MxiepvknSZstzRopvU6e9q+xAanpThw2oDF7oCF3K3IUMH52a5
17p7EZjXVOx2hvxWQiAOzMaxdUlMw5WKzwDV1JiYHm7oXfw5TtdRcorFzXLUvi/NHHtK90a8bZFb
fpe8CCbyLX3aTcSBSeFeMa0t7ci2VK16vfC4wYLkADnUGPKuEA+qEDqtrtl5/CYJJ3konbkI/QJB
QBQxfUSI/DLZ1cvMpa3dQYzFh4oHv70kSnru+3RXYRFPM4sH8ylYwTcB+xqAnczsNUSJZzaLpzNx
jbsUieCKZMxFf5gLEzHeAMc7XmPRsq2v2YDPN1OI/8+x+FInSgoJcb6ls+0KUWCbjozWpS0dGrwR
qMrL6TMSKrB3i3Sa0wmPGvGpRvo2sl8f5pDtKZZ3VXqoyU3Jkt/zOPpFB+os91uNaQ0dpGHBvTTI
09dpQsZLrCKOUHTOYSRQZbytLvAui225WhOgXmXV1gAgNs1pUWeCh77M5aaTgdKFyrmYB2aHZZsW
GmAycCNA69u8uvcHGR8x5klChorQ2hrL+kxLtwGvsWhAJFr3GZ19/W6SD6pF0oYYfK6bhgjEINuO
8je/peB0ECXSziCtyZTdGV1Ejw7Gikm5MHkyxdZPBxRBRW1jTnUTyLqRJau1eO4Vl2j5k543+Hxu
U90RZ/CoSM0pg+S6VNrFUKuXVVoZ+nmtkm+8IukmOQKptA2b8pKzzY7k0xLpdh/GXmUMnoaZa2T7
lsTGkXopG0q7UTUYma2grbPMLy1+GJK5aaAm1vpNF9NzEQunelhlT+LwGisoGo3+2RIir2iS26B/
WsbKu3U8m3OIyICinSwNlH6NedOhptE3xsSHywtrg0gzt7b0SrYzpECHCFYKxiO7Szj7xhnnZ6MY
LpE2OUIteoJgYjRVHA3HDQ2xsN3kfvvHQVNjV+HbD/7E7HIaoVC6WysynDzsKHhPSFvBAfIvCwq+
Eywl/Ld6Qx53N3FX78ljdwcCxPLBd/wdRhSX1jz8Ki/nFcmWP9e+mKvdhN9aDSU7XhZtN4/7BrsI
P6MlOkLb3Wa1k6xfd/fNPcfCstnx9Xu1l/DFxU+yu7u8BPNI7a1/yz98drB94CPhoILtt0vph/+F
g1jtMzF9E/51+A+i7hfeh7+m/yB02noUmIse2G345fXYVg/Ln+Pirzf8Iv/iZ9lhiuHz1kPjo9Y3
4YUPojrd7II34RLfuEhcDiwzdy5A5HJe64vXj7rzlbPj0O98Xa/V+oV3h7ndPFZvDSfAgf3rR+ul
Wd89dIiJWz+PQ5rWl6Ou4K1KO3LxzHjrWfDN4ocOwn6bG8GVXU1C8XqJORnuAu/Ju9IC/EFoAHlA
22knnspbcwE7vHOr+Tc8YHpSabOwNiW0Npi0kLv20anYkUh/KNzaK0/COag21ev3N9dl2Gzu8JHY
c3YbOuN4tEi486PN5nvt5si3AufJ6X7fvznrb3pcrrfumxv3/e1uBOfO/eXybLmc7uRzWbnr7v3B
ldpxtC6HXj9PB8HZ8NL1dHN7w2t3O9cgBYYeoq52wD/FDZP+XCScRJzh9+6TkcIwut/N7frb62u5
XgwO3vjPGLp/39cDvHNo6w1hrDoc33p3+BT8Tpsdfem+vfXFPAqX+8PjYB53b0NHAMZktB023xH3
g8NcX+TxH+/ImP/zDvx8HXDBejD39a7ya7yzs37Lz+4YrOz1HvLRPAT//zX8mB9wRLtgfXx2HB0X
5v7NQFpv3HpCfwY3AwQr1v3PxRxvuZDcYiSGUfcU4wAnKMYXcXFMBMdNySXpYNKKo1FTBTlTddGH
W1sQhCDW26JriaPFOAUO2xNippL6SsI5CTOHLu9p2JWRJlJ09xxFkAh7Mqh3DDrHhupuBIReUPIZ
ebGrYyICJMPeKhtC3jU0HTt1IfENQ6wEoI2CrsjFPYtnIr10+D3H0SDzJd8qCF4HEiQkJsLZsvxM
Rw8jLqw79gp96OhQS0RMfZsDYFI3T99RDSlD4EKno9yJO7eIlVMF3SFOxlbmqDR4vlwrdumAkFK4
6KTnVGg6air5BES1IE0jZ7ff3rIeZXHxpFT3PylxUbyRm4bElbWvAgJJlObxiGDxfdFzlKjoBzOL
4M/gvGQ/xhi7YUM7bwR50++GwMSGeuJ5rADY4M+6nDzKtsU28dSrmZuOGXEdo+jf2QV7Tfc9qp/Z
igUuEPOTAHfUkMo0uFHS0g9OeymUwkdCuivKyg2Qwiz5A6XbVo9kJOeAuNGab/GEjzgN8Z+CFqfN
5JrC9GEsSBED5SlY5hO/eVqC/LAgEjeF8nWkWmuQYONcU8rmHK+NA+hvQRrLVt/ryztpLWTdZFwn
VyIrbZR7u6Nyx9DilgvxIKZPnuZItKwA7j8gWpGtM/70Ir3LlGMmKELdfospqAoc18o1ze2dXfxO
ntBxC8pHOt9XKZMoNTBKQENBtDXUe4sGFcXOblledPOgEF8asWGKNmF3bPNPAbVJ3qk4dAO7R8Y1
SN0urU03B11Au9VZ+lVefDmVPI3QKE3BFaTtqox8dXZ69eSPM3ztYHmqNp8MUJyaqjuZLXeWSkTz
r1OeMGazXTjAacfxpie6R3XFNcWLhyNS6mOgS7hfc3wv5g7l/2HM+x3N3beKvjWSRz+IqqcAt+vJ
eUEbUxDwOLRPFZhkQxFbJlczl0nUMrdyKzt9d0uxdSfzrbCO6rCHCt+bfeIYkLeieZ4Ecn7tfEju
APjHEEEoyAv5IbpfayGxLwXZizHGWguwelUaZcPX1MTvLVGhpuAPgP/Fis9V56UZD/LgY3BO2TjK
cXsV0YWGknWUF9x6sUItU0nQUDR8WEjeX57JwUJLo92taXIgvrywTskvBC5Y0a8V+Vp0+OUZR0Mn
87QXISEFJEBSYJL4izORsgyc1ADo74sPtSzwZc1w0qiKO9MpE/KqVENqyK/hEquvHHBambekiXZB
V3s5KGoiOwrf9kr3Ox4QKmMCU6ODYV0z/EgaU5gUBtcIZwviuQPbKtw5+apk5ebCQRHARv/xLV0A
N0tL4Y78Xq5uSvkS4JuSOtpCLgVtSojE4LfZSJM4kzhBTc3UdGQYD4dSm9xJX05BDqsnG2dKpKek
xrY8K48wdZPaQNy3huRTaJizP03SdaiUlyVc5QmYw6haZ5nAy9pLlPak69azyvdaTJYZrTqmoTqW
btukT4kqHynFTxVRvBl6Km2eUEG+qdAr8ojfrW5d0ZovQvZhRr/IQCXtmlx6NHhzbqcaZi8ZP5GI
ZB2z0fI+m/tVld8h+ROYHfVKt+VcvqYNhu3eUJ5L8csiPklGoamrp3rZ6cx3SvxSgvmBqDZoxROn
ZfQONEpBF9QrH51+IDdynl/lubAVi6nx26S0NzD9wQQjFvwOmyct+OwSZYOTSiMquDIPddYCPP+q
BcyXy+COf8D/DxOpaHUuF7axwatVZey+rXOaISeBe9TkPT1PGEEbQ+T8ma1mtIOYJFREr/MSbRpL
2dVC6tGimTkafS3HbpqnCvBQQ2nWIzdenpSodG4ZkG/F3N0WqTcahYOceKEumy06kmEREapj0SGZ
xA6SxE9YHiDrdWThb7GFoJEsJUrlfpqwTwa+nhGm3RC+S+k2FbjBiMLFMNIsn+n3WOMBJh03GWlR
8pVIij30t9bcI9YwEZc00a0J8/sKxgYRHgPrm1YtLDJkGf5BIgABlnnfmNgdwtkXNfU8qYo7vAcf
4uIKExo8tlzmZ7FsMOQuoMR8CralX4SnDprLtDzl+4ZdUL/PA4IZ3Ol3f0Wo3r1nwM/b2Uc8vQ3u
P+1H+xGS22feAwcw+jk5JSdl3PwQHUQ43MZ0Es96UG4Ad8UIQa/SFe+JTRNGJg+biFXEzhtIkMua
ZBV9//xk3k1xgnv7eyFB6SO+rB9CueoYD9M2HfXO/23Vu5qTeYnOx828wlN+Nd97pjkndoWr6CO4
/Hj6Ab3yUlf++Bk3hbd/Blb1O1KlN8/EOG1l/gkOlNKbBtkrjnzW21LZToy6Xm1YYLFPjluNIN5h
kV4iHf5T20ragAZOxhy67CWTZKdYsSOmqGRSHLGnFNRx9qZ+iwbTzGYnZAOiGj8xCyBF7qbomFP6
0cVYkqV0c5zBuMv+mAy3MMMlymOVomPVbwIXD7DdTwgpJmRYwQaVLvlJCp/yUT126nxqcY2KdbSt
5OUjUkdHkcezpagsH8lJZfrMJnjTFP+CldwyeIGqMfEipvuEtVCAscpCIE2mY/7DTwXxQHBSSYyf
FiGyL9FAGf0v0vo288qKJHBfgQ76OJMPu2wMtnGA3YYn1y8NMt8mmX5Jo7RPYzg5bCttmLgjcid9
xagCIn/ngWYl2U5TtbtKOq2Q+WLW+xLlYbK8aYK5advIzTIiLiPdjSHw6NF86srshtuykHJHahbH
MNjKlSn5nDhcEYHFKrJjiSQvFnjNgA2PUY18qnPmLg0CNKpFE3GiRoKPKq/xVwSwx8JzYTwJ9bdq
XCrSObP4R2isr76tr8PcPUbqURGPcaqOvpZ3mzhYSORE4K3TpLoODdCLba4u7YZJk5hS9D5Z9t2g
dq5b65CrWHz1ECgbt8WaYtdAM2VB4vR9huEcEkVzMcA4VjZsCKTc1Apad0DYHgKnN00gBOgEndyk
yvSKMnLrAGOzfOnknygkvrvREb60d5iqKtB/iYL+NpD2BH1gq+XbNBHpBPkr7PIW/r3C1IsoIqIp
1PSNJm2yAtRW5WUMRbaYtCASW7cLvwwAuGXhPBUBFxOpBgPipFY3X5ql2UGO9obTinRd0p6EeTgL
pJ9rQbYXFTT4r0VB+JGSp/eas03T/NQmNyPCRgkqY0TZG24CLURMBVSTWH4qL04LDmtq+aGppl+V
JLqZaDGyIYA7DCzlAjxxTWbIycWxSAKfCz8ab1m+GlmAfYvSzyuI0p7ZAZh3TjVUR1z3RP+KsXlP
wU/YX7N83qYI50AxnpOaeQBSQ47B0PMBlnwGS44OY6kcgh64ZcreSsB/xKoRUWszUoau1mnXjFRJ
HKhUZncdDSkdiBTAnLyMdsUSY5C5hexGcOdn5GSL7X0KvmZ1RNKjIItxQt0lLLbgAcjAbIcf5vUh
9NoE208CH+ok7GJMiiKcKaZwlg0C87U3bbrVYuZrIzng9RubMll5M5CP1C9Gv5v1ZpuklCP5A47T
CJrrZMpOUJX+OqReNFp6URxPu1oedm2HzW71l890AEPVLKcfUnKY5yVk2SMsyhmYZFNlNRA8F7jv
VjONp42inWcNnneC5qcPIdq307e4CCgM9beeML0luc71glqT5wI8bSEAq1XfZXbmQkHqOqIqpipj
NCDkiR4k2pUnDi3eyZzINbK+Y0RQ1WmpFDuGTGej9zHFy7EWb2b7R1yGJDRj7SF7Ux1zD4WPZa2P
DpcPisggoXJYaP7FnZXNFmHVYqtYhGh/kZoPJD1KdE6TPfqYTcJdkmZsSIN6tmp1P5GuiiSizqF8
VfWSBOVeCSIHqMtTeyhJrYgIRh/io2CpqIO5FV3wjPMMSepmVJ4X8V2UucPLR9raMu+fkp2FyDRW
mIgiknvH0TEx71VReTbL6YyNZhKCl1qwXhdNOxGGcECDYOOE8iM+EkptwIjY7DCVi2bkpX2DRj69
JkXPZMasP4sjjc/Uy5ySwJhJGwzsTMHBM/c9AxfWWIfYkH10GTUJPpgGSpqqEUpVKLYk0ZqoHay7
ucjvNVihmYWHVJT/QWX8n71KTEM2ZIU2ErS8NuS/8p2NmUqjQedwbPdJ9i5HeyhwEMaAfjrBP0RE
Sf+RFvYn5pJeZBox1yYdk/5diV4pemn1yVySZiF/N23vq12wDdDYhGN3VYqbhjlMjs7YxDfSiBol
SNsHlEWr/EM833+krK9qeEOk5RxRVRB+f6nwI3kRZ7IpUBmbv+XipxyxKqw9WQhjqDb/Vzn5X5/1
1zknzaAli8Znjcm+zGKaNty43h9Z1J/QSGJ3HlSPPl4vDJ0zezo/BFemuBHGf+of9Z8Xn8Qucrw1
U9J0dPV/HQhYv4mh7f+Rdh7LbWtbGn4iVCGHKUkQJBgkSiJta4KSbAk5Zz59f1APWiJVYt3bE5/j
iLT32iv8gf5xWj1Qj6mM5KvDCJYyYFxRLPrG+d/PTit/0mgFYHrjTUzA+S9gdv3rDUwybp/A7Fii
hKkJbXWb26wDdHtd2hH9QcKBwTom8jN+QHW6I8TeuO6VNvjFdaff/3Rd5OmtwZd58Jq5dDcXxjPI
PTRyW3o+ChLR8zp58PwX2UQ8DOOWQwokTUe4+PYnmNTwLt8AEuqTZTqqzCy+r3eiR0YyeiZ6A5io
MQhHYHstYFPov+fZc81IO00P+IZZ3Y03f63hzhtAUBHXaEuZDO0vVPrGUjalc8mbj9X0rklEeAM0
3dE/qIsebZLI1qkYYjNDCvk9MH27L58ZSszaccSvk96W+l7ShGl6KCE1ALcgfDM6sE7qDfHHD3G8
6/fzf/d5Qb3Iz7GQ5WZA4aBjlGId+VrskTPCIGPHZChgKPGkyydUiPvoCa2IGwtl2vZXl5eRMsSH
GeN268JHTkhSJm6Cb2zFnMGyVy8Fv97CnHmKH1Jk1/UGoY7y4Js6gEJlL+XFxktv7dLvNglQAFG0
CJAimopfl4jgBW1UMgTcagASPU9Zy8lU9h84lPQGoYtyMw0wZaQ80pYMVrtBFromKOmYT7BCFEvT
JIsV8/X68egH6G8a8hZkRxDag8lQ+oQKPp4f5qwHbpjeWJy83uvXjl8Y9CTRMnSF/fH1kigQRE2E
ZNIWxLK/KvuZcNKx2HhL3dwnFwcUHP2hhI4bXETmwmu3jeid+sCnZsqqMxix+Htmp6++K9t5Dawc
QucMoyKwIMIyWIcrmnSdfoCSsUTon8zdXGvP4h9qYKbo4VvkLUKHZgQra4HcQQg7cz7wz4mP5j9v
Ha4tx7CV1bBipE3dNwm7rBMHTXRCtOoG0QrTlgz8P5rAtkY/3bWQJV4w8qtl8P1zQMWCYzy18t3w
h+Ze9jubi/ILkCJhcDIdPPu+IINFYgl5g5P0Lnk2U3VHLpxipwy0ogDs2tppfJT9WbId4au68S/i
gyE4tbE0EbA2nm6GC/VKlFpXZRojhm5YuiHK5sU+wCcsU1IdmRc1S1aGMLxhWw05Hn5DNGp0WrNl
gZSUalb7uISDWAKfMCgDOLaRO5bOdtidf6NEsaxk6DTRCEY5PZSGetf2TiVjcBBNooqyC4kHMiun
TdgdLaxqy7ZGOb9ZFEr9F0TRfhDr45ijdNB7B0mrXwEaM2HWxFVL3YEV78+7/5omx1NroqLgFCmJ
ompdHBOxkssS9BBpm7VOoIEBOtMQSU241my0tnlOKeo9ryNfbB+LWHgdEVjT/5CU4XeDTsCblz2f
jfvQChn8FjbiCH8rZq5YYzw0Rb7vK0x78O37+aa1672jygYecyZbx0J580JZFhvXXEjzRNkC60ez
EZxlLa0D8VcIf0+xVbvTtmZ1n8p3VnLXpveNcZeIC4jpVjQP7mKqV2lJCoblG93uNfgVDYKFPDh8
BYwLXGQU0IZXwKeCCZmhHO1Ff1rG4aWrxQvBX1cQLrJd5GrCCVlOz3Aj/bHt04VuuII+B1AYxCeg
KDdTGWN6rK+Renps/K0lEkl8/i6iVOKN9EryFEGbpZHcmck9vTE7yg7l82AdfP/XWL7wYzusPFAE
41PrVMldauxjZamIC8E71OWDqJAF2AyrkIYN66N8rIydSB9IB0e/1OjpYx9VvqSuJfwZitUEoVdf
yvIFGYzWX6fRvyZ5QnJcqpHKZx5CDx1hECKOZGvlL6+Bx/8o1ZtxcM8yUgcv9LHxBKGZSbcL4YUG
wNamaiBo2H67MNcGom30z4VZjHHhv1z5FTaLSfl5qy4ByNFGRnUZ/OSZKrCnOb6IgaWDNNlQm8/o
A049XYa42uJf+VpuAektG8dvH/ViceaJzXsRnAKZJ0vgkc+1zzg/7xDn1fOF5ChuDjKKvj0on1n6
a4LkNO/BShghzLzIpZ0Xa11dZc8dNaO8zH2Qvus6X4/CRlfhia/DyslfTfE1TQ7C/ZBjr7FROL0m
hYm7bNeaB62zjQ5niF2ORhcdAXBcXKmQNzJwqf3obSwVewcK6LnKABM7tOoXlQe/QvZxVmlMOUb2
oBVMvDRniJxbir0YYny3mEzWEVtIRK37ItwpRRNAE4qULYCHB0Rk0mLeAwwCrXYYUdGtjywLTgYN
wbDVmJz4BbW7o5mYQ6uRxL9lsml5N+oKoBA6QFBn9uMkLw0kFQOCSW9NbtFNXdXs/rN6l/arMGbQ
d5DzbVC4FluPkjlXHlOe/18p/DuDfzOfcuGfnNFSWwOXbWkp5TPlKB3bbKe/Kvo+zn/TCM1+F8lf
XcNDce5lv8fxn8ZyQNx3MOlPIjlA+QnOdtWwwjAqY/HVj81b+ughthPeoYCh5FsDQA2LdhMbbhbg
dodMOgar6CisUZfnbzWjywfFL1IDCggAElh9N7qK789aGT4FhhuI1W4b3xXB/nc7uFzoEalgafMl
AF6KbInZooJJ3+rnwCeZ17m0itMouYolSZpMAPyaNeSRJ3qJb2HOGsx7eBsBI0/U7OxwOGJBYQr8
D6v/BPoIrpWs7Qv5NZAeUJRUuvtQW8SxE8qbcpfLm8JwUUvvNqgO77ozQgE4oM/O3iKnVbnOkFel
KVJ6p+a8iO70p45NTWtsQeWmeJj/LKRVxsIZHbIIShsGVLvzuC0Kt9EIo3e6uo/SnQxPDlXDllXM
BdHvLmxk1+m3nxedeeiFB4CAA/ChiglDRtjAzi5yxns+fLMiq+gQVJomvo6BKzXNmnAtN7AYFgn4
wxk1Jf1rVfgDdIuhHFhdKJPx8M5YsepXKgV2dMcW6zflSh9n6CmvhhdEGaQY/q/TOLAaGKqPChXY
RpVQm5yx+0pUlmpa6RAvGXMiVRr++fAhIInZQPUDkIJ7QPPQvc1p39T0jEjAdkKzYL3T+S5ctd6I
q6FZUFLQbqGi5BRopA3803zZirNVTkuEM1LaJLs2X8kqIRzyZPCPlXmGkerq5tLkJEIzIsKYhfbs
KwMBif3Q7D34Orec0s3rrJt0H+qHiu8W9fFHAfWpRAQFiXEs3edttPYfOEeZAfGuPPD9sEnFFUJy
k3pAvZp+zGfpHt5+jkgsPkcGHnw7y0D95Y3YP8hHVlUtrHS05JzG+tPEh4EHMfgD3kMb/pWmn3T/
AvloFjNcWL1NJtmRNA8jB5mqunxG55E1CB73rDrViokxBt/FiqkVm1zu7pmLzzyrpa3Ml+mZkaHl
gbL2o6g0TEl30WQWZdMvKYtFDBurClzLX6n9SeIf7A7xq4rAjWGfoc2iUgUSXr6xL6+l7iluRUpM
Ej5dFTXzIouqx7ofouFM/bA3gc7+akcHEQmI0Mp5ISHM4sEdPVh87QJnl245+i4MAMH2OZbOL8Y7
aqXDm8IJ02wkYBfQu5jqMHYtfUyYXSCzCkqDkl0MThHew9ksb9y/9BHtL1ILSmQD9+DJLpfJ2de4
0rdKZXpKIG/NI+DoZf8gUfd0C4/xGaNHRDMRI1kWzS5RYC/99et7WrPwp0DJp0vxmAgLf8Scax/m
NvTQBg3d1zaxC5qS2Tw071vnLD0wT+3uBGbgoAeax6HbGxIkFT7GkqgT5w8CH9jz3a5wW3UPR65K
DnGw8g+mNkUuoos6INJTTTZUEvopcE9zEN8Hfzi0eHEDE2AZaqVjgVlQHnvrZK5xBNX9VUhfvtN2
A5M6Yo0/ITHlIxxVE9go0QvfQ8lucywxUcFdBtozOq+J+aSka4KRZfvdkwSgAM69dNTUHX/2TP9q
gMmGCQvYaf6Zhd+tjBBAoYP/U9j/EuMlkrr+/UiiduL1bKoSmuYEtBWElQF81EfC7DWg6nrl3EGr
DdXDSUwuyx80fwXgtsgfRPOQMFiHemGeprONcwhjM86Uc/8UMhVX94V+76fwg3ZTtJiikSo+dO2d
D1AeYG5nV6DnwBnHEOB3TcQIjekkPKbB5fc8Nqb2jKAuh+Cyb0Gg3NOkRxUOS68AWlv6WsY0rWnl
4kvqI0KcEwzwthdn6SumWoH/aAgrTEh6urO7On4iW2kRCs7IIJbT8JSYdePg06d05KcFepH7Ip5f
q11IdZapCODBN8skSOcl0KoqLjdQf/dFPtKwMRlrZptwZEifzs/o0XujthGroYLmqi+QFF0ys9oK
8LVNSNIZANBMHCBDBZBtFbcw4j9xi9KTUiDjI7xoFlLmAYhT46Bo0u+2zddRZ22iLF9YgXpKooIJ
SfZHF4KNZhR/c1zg+rPqpl36qCALNmsG+WAJ6j5FsbcJ623RSU9mJ1D+vsUxnC+wCpkFbpjJNQjo
rCsZ1uDehDgiTYjk0HolzmQlDKFqY5JHWxB95ehVZmqkwTobEghMmLyMWKakDcpvkzIBCGA6e4oM
AjdenKUeabJjCWTNK11e12yaYnl83CTxD53FcUU5JESB6yuDSwcVdgUtd+pdf7T2Dduzm1JsvDsk
OuTPA+ihybILBEigdojPHMqgO8pizxE1LxPSxsZnkWN3qi1LxpI6qtFFTW2hvJWtOU/JtEoeR5Tx
X6v+5E8aFMSIpmTMDvFFPkGZ7wuNGRzvVcUHp0I2rgdy2yblsgeE7UVLzycZMO89X4dMi/zRmC41
qXxUcYs0gwHsBo8PONmo7nLG82mKuHbl3xc1w1MAGhxUoiN27+JZvuvESoeLuAOy90sjdnPSmodB
2kiGXjDKqpmAa2Y7LxF30DCeVru2Ycb8iF7qz2vbmA6Hy6U9RV3DwMVDvirBzxKoGeRQpG2z7LkB
VEIWIbQkoCbWPpEROQCmvIGiKLPoBRdXbYDg+WzSyQVj+6u0mcGS9fUDOqF4a8xwVqF8J+HiUIWn
kTQbal4I7HQ0I5o+vrxsNskvglpCEgOaLVshLoUOKW1OxBQjhbbNot7m8XO5LX3HcAGjI0ICu1ez
bGl6Yw9KZkeACR/npIG+O+TLHm1i1Bs3UYLI4ZzzijsbH35+TdZ1nxKnFQoVCn5SFUO6sCstKu8s
TEI/WIEJd+HIpsAExhmACWG7nZEf5Rutsqt2zvtQ0StkXopN4ymLkVmc0cgsKEUf+e3AcuSU2Tzs
N5QHYIuCQuddrLrF+C53x3xSO96ONXqnW6iIUHqSbq7aPRDTj1eKqqBiLNulUs1APohLJuZbOOV+
BXRrqlmqd6XAoBcewS+LT9g4eYXjm62waufjX59iIlxo48yf/DjmkrgO/xiu5u2FxEU/bdJkM1fA
D7sp35trp7w5ZDahwW9tTbqTYVzvtPBGB1jWridDqqLKogGxU1bpvl50yg1FSSu/6KWt1KCsOdce
AXawBGXRUWBmSQuJFJH/CNZMJIHjP+d0nrUu7LZkaUizWJ9epDZsFAHix1x86RV38o1M1mfMQwHm
7TmxOnx1Z8PWe6/OKM9AQFiQHlShTYNTCpwBAnm965H6yR+xtD4/NmsSUlAQyB3wnQrLadZ8CpIr
hamzm/yTpRU4D6AHRefAkR2eUKccZ/Ge4TniPCHCprPxxVK2Ha5RwYuMHCYJozg33wGvomvt4+s7
j7IlIowd2EtmMRvEyCh5AfdTLfXGfQ84gYj72jpYmVdgKQ+ZwVOtqmZD8iCiaamsQ6rJ8pf6pC50
xIYzfE5WIjP4O9IC6hcKpex1yNYAu8gZxGQ+KnNIKWrLpuLbK5njo0acLuJ/PuTHRbtNmqWAgzFS
0cRx6T79lyF7A7oWKsCeNaEv0RLRQFUFs/Nx/It0HMqW/u8Jccp8YKadAMMV8OfrnXT05GP3Vmtr
ZvTaiR4KUDGE4GieAJCAMb9I/5j1ykLA4t7kcohZ+o5yQhjr3CxVbYsa91AvY6ofcJKpuBhe0tZl
beN8vAdWZSy4HOsfemW3AEECi126S/9QlUmm3T/yVyWX8XKP8uJ7B3IluZO8rXKEy9d0i3JJUw0X
xAGyT+HU63KrS7MaMcktwYdwL9vVc90gvTMDr5dAZ3mRPnbAMB4HYFyDrddwX2b1ijDTI6hIgqPN
64317+dw86G1dRmVmRwykTBURiPGxZ6QFL1GHr2WtlggE0vOf1lAsquetHw2POLb4GGhs86wv6Rz
MDdcg1XnIXA3b9c5MsurdiPeCIAf89mf7mgq5z6Va6EUj0ZsYWwqO+keTV32TxIuApEEHMaPMA+d
eN1uuwfrHa1u9MtZpTB3EDy+z6HL3vDA0r5pRqqiSccYkS6QSeKUsH26G8UI5FKBrb+N+4UEURjR
FkY3cN2ytww1GnOd8L6ELZka0IFqyYmFGgOLmAIztb13+Ds4KgNHollorkMBl4t5rDwoId2nucqx
JKF8CzJ1pe0BPUH/C0UXqikFn3+gzMS0o8BCfc8CgxKgHRrld4/qdIwD9w5wtzTsMHOguaZRxL8W
2q109LuHZ56PWINpiKYuX7RheqEe1Do3pG0vOVhmt9EbfxpyugZ9fZHm1q4aj6W+84Tje4JrhgRR
VmLgXM57/TlGC9qvbt2R+k1PHP8tvgcOoSZgg4sKrmrHwjTRetgyE533dH9KaRIaCNqDWbwbjTv5
32Jw66m7nDSzjyYRy1VcQR5tTqWGNL//Eqiy0wIPaWoXEc/FSBjLKz4Z2g/c+sjJ4KF+478b4Sms
afkBbsmEY5AdTRAdaTK+JgBKGql+zDE0N7331ORvKKIzjk6PxPfEN/PrZ0vbac0pxVrDYtoqMe1A
2VS3B/9wzm2l4M8MhNpnKs6sXWXpIR0c8BmTe7V+PnaQ2EkQtdytIfROJrgx0CvwYbhytMGpUVXs
EwDDm8ehPUHxAkX33tBHMo56exBzFLhRfjwptT71ldSepAZxPWSRevqRldP0MWq+CVg51ILqOXNO
DP9AVAGUjTI7b40FhAqzeYoyJwClmb+I8qrwYQcHBcU50MM0nQ3BpFV7kDoHb3C6y8BV78sKjurz
gNAKs3YPdXwmmxjVggGoAztm0KISsyO8sEumKC/wq2FaVyplYqvPp9+uLeXoTX8hZk9rdO88W5QR
lNn/xzGPtSPqkmZCDCTHuogwWd4OCeoZAyKbM22JTDrR3zZowi7KnWnY9O31JwX1oG29zmxy9lSY
gzVCt0W3iXebuL2RGl/7Iuo6gu0iaZ2iTfvsYlEjBNL0vYJwZAXbdoFEFxpp+lu3JgiDQJPfAT8C
yKaHNg/XFOGr0KW75OB1nCLqMWfYCdSSmDy81P8yt3+Ncwp1BwW1n9+bJF4nUNwnWAOGUtY36omd
0VRyhY39VsNluDgN7AyZ73kmTRZH9DdgDpAkFf6+Q1U7PB+b8KWvmA30MEUyd9TaRZhWSzq4JGAB
W69KWEjC87nbFdVxsmsE35aRwOt0kDh4p72MlKbV5otKZWrK3pCbZyl/Pmc4I/AvFRmfCrEBHyEJ
kdZCiS5OIxmLzHwTTBjm8Tg3mV2hTIsv+HzaDtAoBgaSqjvtVE+/D86E8Ql3/YbJtIyaDALBqn9C
TY/G5j1294Ye3lUWqS7T6nETnY+s8x5v7MC678XzGj7xXiM6ouxtJgIirjRocxN9p4NYIdNCYZgj
W0dhaORYQai7cLI05w+VKXOGvWAg0RuGTp2McwLO5JwsNjgXsE3Tmj2hkj34dFs0Gk4A+NiJVZTc
+Kof7c+v5y2rT6cGRYeSqHqFEStGWc5as9tydonROmZO+w64sNHZAQ70JLeijZLN47UFZcpaC8Ue
WYrABdVKFxvfoptNkOsQ//WGLlKSEpYFspPcEJAB0TWjVf8OUABd3TJy+j8Z+hA2vl1wGmo8H24c
MN8MH3X9QyKUAQQjcvNiKwq932deqnZbGUJYSPLXvhCARgY5sIvQVCxPHaDPNn/n9MjxIFQVJ7KO
rHXGjHiua8i8p8oGEzBbG97PMVqUFXx1jh0XjayEnkvnZQ4nC3No6MMdeS6tECIkP9IM0TCC8ut3
v1dRF0kXRljZJjMitZu45UzngW7Vcm+X1rYH/R8miIedzuOzUB2ZRgFjwcTmXSFp0KU38F7TWpo8
wXuu0iH1wRDbJMyW3t+6XBWM/YXgYI7bsdqgEQRzJ6Lc9NRkFQy7CYMiDYeOo+XnIPKRM1wuN5JN
TQKTSBDWLnrIeqelotCq7XaQ3xphl6r6Av0dy1sE/jHhCJYJ/gmUOOH8ImjlNgdbGe6njTQdY22z
ayjR5dKZTmYvXYfNrAhP0/leK2gRpNOLFlktOj4ZN25cvM6GAEzg7Qi60QDj9ZGafEoFrRKIbYXj
6hYye/oCQgNDgcQ1LCAeCOQj97xEDDK4HxmQACpHX2DuQU9XUZme58lv3Kl+N70rPY4UlMgSrCbJ
/Ed5mElMBOwKpffJ8dB0pEfE2uVZuAJDxkpDm83Dup7BU3RXrdF6buKt+R7vwehCVi9oA0DXwACl
tkW3P3QIaKK/9BsQvMIcZxuuTAiMS0rS1zMqBeYcpkQ6l6t94z3Rwc4Tm6Y0007a2qHiYPYORFYH
rmrX3opRtozk+KpvAenemd6y0flZuauVmfYcBovYctJtQt4LNz+ZpX+M91pCJ3dmuZXDsBjqYTZ7
JHHA/+BVxxFtLrnCEZh4ky/EP4COrBfI5hzALrokkMKa9TRhP+pPqE+BrC9WVr0BQ4JIz/gHKlu7
RA9LF9zmJX/yffC7lGWoCcnxHBV+w6Wysqb+yJzkI4y3/r1CUnKqUchJF+2Sno/JTM1tGYAvgd5Q
WgbdAuH71yoG7T0fzdmgI1ezggORW0u6xcUzadIzEoD16h1bLzgrHDgz6c/Q2YHFJH3jjQtLmzNf
FUXIMjYFZ+DeKj6+ywtMpJhkCayOQkPoIlGJcxppVlY3TK5YEhFac0wVNzlnq7w5bwbuWmSGCGwJ
pwR1QSOM8BGcjPf4CXAB1lQBmqNU2bb0KNPGOUC9iQYHtxH5rgidn7fHB3bsYl9zr/DluFEE0MwL
oFehoiCXwUzYKs0ccygmRCcUJNmzzQqbA8EkQ1gme+l4+zVd2/ISsuknarJmgrxUlYuWWdxJo4/X
TLMlSyu2pqtA6uC0rVYpHa923q1HkvBX777byIzQdtaztY8eW0fakKPWv8udsrBIwmflM+0NXi5i
6iPiKbZGUFnLFPiPlPJMJz6mo+XcXPoJ/F3AZtP8++e3KF8Pvr8+ykW5WXdRZKHNij616GaWg+lO
1B4E81DhA6OQNuB4jaopXHM12PfLGKmnoGCkFs8CciaOlT4c5xG9cjRcfr4zdVprl99Xo28mM4+X
UBy/iNttelbi6OzV9GUZNjBCn53hbf8p0JCdMod0Tx8KwhM8hufoLs/meG1XYCryHS0iagXFlh+Z
UplPRAxFRWhzme0HYy+bMy2+N1+hdUAFzXYclVlsYwOixDZF7c/P8F2qY+JtQqMPVAFB/GK60g2j
4o21WG+Vx/FBJD+jYxe7IbDs2fkJraWjQUbtbeVHxaUt2R0qB6LC5ueb+HZTf76Jixd59mRNtWRu
IlpzJqd7YxlxatDapsHbrLv7qY+GIqLF4iO01vj/zBQXmGI1ow3n0JG1e5hG28IOmKUzXqMuCX/9
fI9XeT7oQBPkFfvZVK/PaEHTsiTEM2HbZZqT1BggscxMZPnwirixrq4BOhMSkWJMFglw07n6tcHi
S0E+hqjFbWvBdOIRph99PHKBPH9hIAOCoUIT9uWMgQO/Ql6d+i8ZGMNMbxe1vlNpCMVJcwOrPH2C
L2ud+KXTf6fhI0kAdS9iGeaPtZIYQ77NAxTYn6ljKW0zdLJ+fs3yt9dRVVPTFJGc9zK+J57e4WGX
56jRY8jW/VUxFVc9DKeEeBucMZJRHT1Q0Hf+VQO44VtIwECMc7HwcR5P0CFWVTQj6jcytaSDUcHo
kpFVeyxx5p5+yxyC9Y1bvkrOp1cDftSSyN5YHxextvHPXZHXSb4dW9yyWtoHQifbJoQ4Uue70i8A
IMbAgyB+4VXYC88p9U/PaWyEO4tuF0xFIUfIGIZhJDDTC4d5g9+DpA9wN7WHUjHwZDFuJZ1T1n71
QT/d9cUio7qW807hrisBkGQpH+rgJUaDsCicFu1QVdAQx7qLu7sprU66dF0gLCuTbfs1vq4AZ0Di
WeN8Gr/FrY7SnOD4pNk1Pfsge/j5FX+z+UzWwsTb0VRF1pWvG8LAtXZQjQr4lulQlwJFQpgAP8yZ
rN1Y5lcJ7fQtP13potYR+6xMmxavpgZXMXnqnlFRGNC9h+ckcakCfn6w6SVffQSA57oiQ0m4OkGg
PEd6irPNdLaNvN7AhR0DM2Vs3b64EVauD9Lp2XQNqIpEanDFfELFCRm8IcsRT4DERd/dtM+07Uay
7E4OljJ6kGIyLs1oH/PY7JXE6Oad9DwkySoEEc9xmsYY2+pwkUPmsaV0Y01K3719xnsibRaQbvCz
vn5na2jMc8hse6sI6b1HU3BqWaTxGWg09g5M8qZ9MhrCQqRIEPNnC7NAubanZsS0zcEBnS1XMHcw
l7f/+Yf6fGcXx6RqQmjXlIh3Jzoq3EbqwIop+HFkSvr686W+i4CfL3VxGEKSKTyzjfMthTXkSMM4
IIjA5Prnq3y3pdhPivRR2SvqxauWtWTACcgHk2kdz61LPJ96MFggqbfSpGuWC+sOsoOh0QlnAnkZ
0oOm04u0N7OtX2+H7CipSCbTEM6YdNJ70uvfkYBQ4pGjS6IllamB/V88qiXrogyqUqed+HVV6WIt
oazHC6UvDpBNQjOjOlShCyDn5wt9PMnldjY+XemiTVOLclHonpBtz8GDiOAAvPQqU9zm7nwSKxTk
ANiboGkqMF4ZIm8/X/27L0r7n/OZREUyL7sIQ1d1FEZytiWQlPGJLjiPGYH0oR/z31yJLUpRo4iy
Mm3jT1W/mgcSuZCYTTOQVC1mmkFKAAwdL8nT/+tKl1lHaWVC1+dcKU1csn5zcKrzs57tbi5SRf4m
EoPgU8HyGQqD8ItFkgoIcZsGny5rlEVtPloU3NqdjMqOVL4GYJSFDvnc6B8esDCGTwZT5k69k4Cm
mzheeFhZjyrtVMz85vnwr6CFz66lCeXrTCiYFunYk5G7Nsjq5X5BhoISKLjWn1/Xt1vt81NcLMCq
6gN0RdlqsUpWONeLFx31mHNNqUtzFy7iknZRhlv11CgcgVDSYLhxCx+QgctNYGElJKu6YjKWujis
LQX5BJivGZh4ZALbSaYFWRgUT4Yqc9qm2VotE0tgG3GKD7qJtMxW8k+GdaeWEyag3gxIy2SxhEeI
sagNmoZnO/YfxRxTQupPQq8goGOLkPmsp9ueol5O9JANFJPkDJWgXTPGq0HHZWMgWUghGrQb+opl
7tlSBhzfAt0z0mCLl0E/GQLMZaVe1CpgzQLLKD54iujQWB7ThveTlVi8oKj1rDY9IuUmaOr9WUfm
5F9TCjZSBrQETVuKLNKifj2SEBXNL9nz6ZygTWXWjuU/9+R4IgAtIcjvZQzbyKfiSXQaQfRea3+X
aHGp2IvR6EsMdHYtfykkB8QQZ/jxYTcl/wrvMyQwyfpJjRatSJsGu19Q+zHSvwkvEqMkGxoxhM5p
bsW/49GrOk+cPhMzHlbddHR3jeDEHPd0RXHymY2sCat6Q5vU7mhrFfJon1sLuAM3o0s2EkbrWKTD
ZCGd4r+b/vPIkJ8JlNpaC1735GKoee95elBMFB3rZ0+nRMH+AQb/LzKEVWkptqHHNyrF7yKsJWmK
YkBnV1UYDF9DTxkNURnWuEgE6LqmofWShwGgNOCMwW8pNtBRQakBKc8onMdNi9XGy8/L+5sMhYGA
KGtQkOhBXUGRmgx6zphlW3OKAW7jowswvFGGEWvjgZV4i7p93USCpSHpnJqKAlWDPfX1iZU2iXMc
UjPk39d8pMSCbqQe/peniBGthTxYzlkSpprDmTbNl62wtM1AurGxrzsFFzdykTHoQaIPQhCxrwMq
nLJyI3/ykGltrC5WKPJG6Kl1yBMpuzBpVtnQuCzIsD0UcWUnSYyMUQHI5LkKvGU7vGnFSxx0dz9/
nW+OQItE2mIyPw1uxCnIfzqYoiKSAq/LEeozHTk8RGA3GdCIexnU8M9X+m4dfL7SxVeR5UJtWiXF
QjWgJ79Wxed+OEYjQkZYCZCZ3s4trtpgvP7PV7x4/aJgil54ZuWlBmPNXF6mpjSrkH3qYoajvcHo
DvB1f2RTd+ItVv83dYolE9FFSLqyAWvg64tVpULLSoNvTwo15eGGXK/J3bQMpx6ob8b9z2/3u0KA
VgtQP5WskZrv4mHVkbmLbITkMig9h3bkT958D1UDIFJEuDU8SRYKT5MhEj4La6VBq0ihMICC2Yic
1FgFcL5m/eHGbX27vgh/mmhQ6lsfx++n9aWZRSVkWKVspR7pymDvTa48wb5RPPpzzCx6J7EsxwOf
4LX1nJCgNOGWvEgVmCDyDCG2GDduaXrzF6ctdECyMJkBkkEb4uuXGeUmF4VRS7et9MyMbgm/PtKA
83XOlF93HhjHxlqIvA4rcXMwan1yKIHs6LF561a+XSSGwqmvSaZxhZtqNL/JzFFOtyHwh7h4VxpY
hbk9rRdf3rXwPTTrOP2shFmCBEJjqbRAUOcfAFtmbsLvpN2NBPKjB3v1fj7d1EVIQIRBJzFW061W
yDabtZeem8rBi9yHVm6cd4BBikKYB3CezlhPJyA54hnVVs6y+/lTfVd/WywbTRJVXQdZdnErJkpr
yiCf021hYZeKrDKwqRE/pjxakJ9k3YmesGdynPHRVPQLp3sKU/RPvdARxkUow6kB+IaDkqfYjXWj
IPwud0QkBEUUnd4A5+vFSiritE8gCiPckaJaB5DVXE/app1Q8Lqq2VlztQ4JH3wWnElWvXAZnPz8
hq71UohxDEDhHXPO0Um7KCwadNf9ZsQNEax23NPTK3RysMJJEbkGzuPpJyvHrNUYFujILXwfuARk
z/7GmvluHf/fXViX/Hx1TK3K0uqcRNVhFTDF9j7Od+qOCRD18zNfX8wAuaUgjgH5ho1zkbGnQh+Y
WYsjPGIdaD/kbAKOLaQPpu3g3dwOynQwfd0PX693sQiTWk1aua/ZD/gFxzputDAZAx9hOkryFD9E
afIxDMDJJid9ODQCLQ/mymX5a7IJjCIZR3Uc0+nyGagEmgXCfJCwqui+x727LQZEbdFuxZWuCKFq
IkmUAvENIQu3BAMA7YoUb3Ho3uCvMidGoEI+b8JhT7rrFir2AwkEy9By62ofmcNjGUvLPIhezL5Y
9SqrP/UX2HZjvMcYAPdngfFlLq2LBmO14SBbD/hKMRdXin8N8EMPSOkZ0X9RQmOhQd+NOecuBoKc
KNGDGiH4ERg8/4SoYejKvuf4VJhzeaDXpswu7XD/blwfxvRZY9LLmF3HTrKJQzvLP1RcJPGlFdAk
T98hqCwKQKtB0i+t2JoJCFQlDN8q1fHrRy/448tgvIHjno8+nOpwArzgA6zqR7/eySKmBfUBKwNO
czToE0D3yMIzETK9xg5VBT1F9QGpFKVkjtXAe4zNhc/wa0TGX0b2LMGpnZQ3RV3A0gQbUJmYUcQM
b+VkfBbni58X7fU5OC0ixnKaTCzDO/broRNEUdgNQ0YkAzoc7kiAeBGcLwHV789Xus6zvlzpcoTq
8cH9UszTrRXBPA9Rp3wCJNi3gAax5IM4Gd8447+7oCYiAiHRRtFokH19tLMQWVol8miadDKFDn7o
KYfxZcFymAYehWNEN7B3U8lyuSM/X/Ei1+myNjO8vOBlMuDywSjQ92QhTk31n9/ltdYJGlCfrzTl
Ep/Sl7qpdaU6l8QaRBqziPSRfdqCYVImjgLCc2xqsJu6f+Pk+zg6rh8RZKExUZdJzb9eWPwf0s5s
KXLlCtdPpAjNw22NVFEFFA10NzcKdjdonmc9/fkSR3iD0EHnhC8ctmPbpCqlXLmGf5B8OSa2JKRz
Fwv4V7SVbQzCaECYHYD5ptgkrb4q7OinLse3VaKuTBdHa+uH2R2b4lKjpkgFqgXZvodtFvUFFPlX
lfGfRwzyLHXnl8Gar3CwBjS0MLXBDhECgL6njDegNFHJt85vV/avrFH/kRUoVjJQaZDw1HCpCzqI
HSpENnYDRKiroNa5tAOzn5Uqi9JERZNKn+yA1ffGmPZJcupR8Wv0dFNjke5ZLf3+5rePbqfe/Arr
YJv39gbM28ZXtX3lDmvJfNKxNaabcE+mEtI2gBMAaK4A8J+TtcSbEgFGLX7QWgypAPDK2VUmOxhx
oO9nwuqlwVofUxmINVdXirzv4OR3nog3gbqngqLf1VM2XKLxbFS/bSgwhgdlwhCq4uRt7VKXcv4j
/Hcnpt3Yoo86hEn85OT/LbzkGrRWFlhCEQuVIyMuti7AJT9a+vTn91+AMBzKKMWZXLOV2stmrUnx
yQMjXQYvBaV0XXkwF2njx9WugpBRJalwl7hi/lJVGKEIDxkXYmgzbMKaCT/nwhvzhXgzU99zKNV/
n2xyIdMzHps2Yj9G2mJWelabDbz9aAAjVLIwF+1/GolCLFLCI8jqtjH3k10s5e+aaHF+OaW07MQm
iQJHBKqP4SFIzLxzjPgUFE8OlD8gncavzr0B1hqPP0MhxofOr4ViPLGYAkMQEOEF7nOMX8R+5u1j
cKh0wMyGDkBKVa55qzlyEVKUH6VDMaa3CoQmdZBhaI4Lb3hmcMw+IuJDcWrIpjydHRktt24ns49a
B+SpCokH3gna06FAXh2ZTFAkuLgX8baMO2MTI2+k4HMkZy/ovaeyequamDfy6Zf5qct0WIkRv5Hd
zzII0U6s4G+Ujr9HJBtdMobvI/Pc12kixcO/YGFTzH3e+dJ2ijJo7RjT6HAdKxiY5ceUlok2FFuq
yLw79269cLPOJZ4f15xcdKardFagWayZbnNpkzZvfnXjNiKxl0p74QfOJQwfF5vccZlVD4lvmrEY
n5FSC4gm+RPWp1w532/l3G1qErc0FVSiJr/z9T98xIHhZo2r6vwssHXNXudDa9vHlp7r9+vMbt+H
dSYB3ZOsMhoaDktZHcFn88IiKADsH2QCI3n5frGZtqcFHuS/v2o6ndC6sFO5BeP3OTG21eD3pD8c
QZjCODcy+FlzIaAnuDiAeW9oToMCtZiQSBNCilPwL/MK/CGdIT5hn7qL6nbPV5KQasrBP8naL+1t
gjSXv4UeUnVvalhux7A5iC6M27zVUP2+34jZ74gTDhgI/J85VeoKa68s6q6KTzG9R75aWvxFREFP
WFqIy+rsUoYCnUYmC0Qu4/OZTPVCSn2tJBo2gtphnBwcyUoXzJuHrXAbHKUMs6DQ2MpIxMUmOqtC
AQq1CgtfUpkR9HM3cuNG/l1b4J2ZyFvIQf7g3lpxffEb786yBu7a5pAa7lKXfO7Z6QY5zCJBr9Oy
+/zsbpkGbJUmtum+bwSK2oqjgx1euxQHvnspInCRxhEMPo8p0PQmU8k2AiE6oOm6lHfOXizwSqDZ
mwolw1RpLG01vWlMzqSWXxj1+DHciO6plcTcA7ozcGeVwEtEENOIwSw24hIRNx+5nwsCAJA/WAxA
cBZ9CHhUVYt5WQhj4jlmglHuOYJZcewgWDBD/v6DU74yZEma6SUjkYg8IHPVSegqM78YR33kOzB/
lVpxU9QvQsUV1Bwz3FdPc+6zvDyYA1MXBB3qAYApKgLdJRQDHOAyIFXQ0t9VNGxx/jH7lWHm15ZL
EHQdhFfctxCtZxKElYci8phgSujzQ8jbZNoPeRZuNXeHOOwqk1yoBxlq+FpeQLfEED5okVPy+02G
Z60vW/fdiGYKJmuKAlfieTAurv7DCdAcwVzFU1ZhgrV7t0/9CzgWvUxPmjJg13JT7Noq3oCPFq9e
i00xrDu00RH6B7Sms6zfWP2zmO1k+iH25WcIV6GbI3UPvDJFrCvdBH4OfZy2gPMIinmoUQyHzUvB
flQBhtrZSWqPooejWvD2xzOFVCgZMMtuYsW+pRtWosLv5+ZVDWy8oggOXX+Xe1iWkgsiUCqwUujX
QmGNnxpsMbB2baV7Td/UuYxesXGKOXMmLWnRtKts+cZRkAowqMfzYwCXpGHSFkevoOxPutgD+Vjk
CjL5T/5DOmLUQB+JWc7Allpp8QN+FaWskiG72SJz7tCji7FI33dauyuRJPffropQhYMMijfzrltF
vk1D7752qp8o+mHUuOklGL9S87DwKc5lCaAPwfMqOvqRU1aKFleu2qoyXyJFkzAUdWAuNPRRlPSt
dgADDuUqwPUvkl7z7Kdl4CEM0MyshOyBFtu3A8abSlutPV1dyCXm4o1DPxymDOApEpnP8UaRzNJ0
Ui4JttGMQ2SF38ANteErycTCJszd7x+XmhxHRNlNOWvEcSye/jOD04GqKyvxkVdhgqlyJC7jfHzu
NXR3wQ0V5kGQiQgYC48yly+D+YMiTJrBPFLsysdUoyvstBSRAcBFWO2rcfwlqUiqw23MEOkf9L1a
uQeDtOB/XFjkJh8WdjPMNFqbDwEymRidU9kRPGE6wqSkQ4Fj0WYM/llYVFRI00Tg46+d3IdlhJ8E
rgHxyVeeupa8GFn+mqlwuR4KyGTOI2io3MCvPol2/9vS0+ynAluoK5jAniL54Lk3ifosAmvVnVMn
P5ByjW5wGHIotvFCEjAb/MW8l/6sQo02FfCO9WFsrJAP2ytfDTf4NXbGT5UfqfbZwQVyq/hIwnUY
fadHJ30Szds+xDWbG5WIV2VvY5vB3hN+6O8z/hy4RVa+kTneGTRVa7CWUvPGMEKK80ONRaWNEWbA
B8PkVE0vUdtUG60/i0TC9EvI+cY24SLv8Mm01ejYh0xXgD/kYXRZG0RlR0Zv5rUXetN8EnG0E4N/
P72NkleT69Qb3auFVyMyia9fxb8bNGkpKUFpKpnevJ8BEMrY72AW724siMjNWUFNEkqPJ0cbMVUB
R7Cw+mww+PB6xD//cBDaBJW+1uve4w44TZHdcB4GaI/go5HOX9EC8oZ8TX/LVf01kzhxxVmSslbj
4vH7h5mLzh8/lUk0ULVicKOojwUoKk7XhEBRezB/rpEFI2FulkTcZoOu4ugADoB1ciV8/vGV7KO3
49XxqXcfayT3rCdBNkaZt2+WIt072/bra/53rUnUNe24G12LvDv1XjryNEXevroslTCy2HTceh6u
ua1/39qPI0LqQGa2jv2X/2VXJqi8nYrysc7HjYwhS0AiEbt4kEV7CUGz9+ClrtNCwTCs3Pc2nirh
U6S+9aOBSQJsp3JNxxfMZQU0RfDKOxhf1D2aBAcd4AOdeWQszn38ZvCJF7iqI9urP/Lm22xY2R1u
ykR/6IQaTa8QRuvIZ4GtujgsKtRcK+vQ4rwx7ZeGrr1+tllCVIzha97VOyDafqGIhvqATzNNtdrI
r9T+aewOIjONSX7qHlC3fRFTkrrW/iEAC3QqcwNFQ6+tvnAHZtlPkWWTg4CT04JXkTxGKAi7NSY0
OErZr3YkyOjwIUWuow0XhA2FKD2uzsioXEbvuZT/2kB9jMDbdGQfNuAekib+n3mVHHg8LzPI2wKc
jzAycDaps9S4m22w0J0wdbTcqS3eY+WHw2bLYZvVOYfNpkmBVLaNJPoIylCWrX1ldo8C49GXsJWZ
Ow9YdHioZ/VWjpoOSp+jdSSl9cdHixcSuE20snn5tYwkW7ivJONa6UwkK4b81zIwcq5UdyxGl+Tv
gCOn1VBbYUodegEHpTmSGvCOAUsBXaBysHnm78PAbEj6sNjkVNpNNbhtHsYnGa5fZRQbSOiULMFS
fTrbEvj4qyZH0qpzOMGORxIgCWMF7NFhFojQJzjdsLm5FyXEGHxSc9Fo/99+5STsFyXOgkbCr8QV
jsUFpI35Fb/z+2VmQ9yHzZzE94RkP2063hxto7JG6kMc6wTvgO7t+4Vs8cBfAtyHlSbRu3VD2pIe
uym7SKb4w48sRdMFXxK9fRLsmwT5OLmnF+tpO92RNiUWUSS74vspcQ8HFhOM5bWMpJrHlUu9FHuF
QOMMnXevV5ztF2gTuGqKSb8t/Y0kmKzlk2Djm1EiZpcpGRxwhDulMMWgya6LO/LosNxUiQF5MADj
0+48oIhCBKOXLwZwEk7ZjuRBALd9ghv/kWahCEtkv6LgS3Fr4/ZB+CMeYZgi6iH+YaA/ZgwqcXsQ
w5dYDHzQZTR03GOea714783SccyxdqEfj/Wyf2+OJU6lz02f3OhdA6oFTi3RKSzk3cJ7WHgN08y2
jnpXdvz3xgWYEeRDGIaLH0VQWyolZtsSjq1AsUL237Smo74SY8lhRFABV5QeCW9EYeWzCJ9JbcEj
L7aUsia9WM6SUBsJ8AKMaGilSrtRqaIiH/9XUsA8ehqTo6j/xexGAH+95kX4TYhAZjOwQa8+VytK
YMQo+4VyaLZL9fE3TKJAnLWtbKVudBp0eW15I+BNUvCG36O+GcZvtg6xQxjv9kZumLxlL0V8P/gI
egI6pWCgVPTyi4Us9SZA1h1UbaowWkBSssNhz3vTgaB8/4bN2ToCvVRY4zZ+C++U8g/XSG60Eq0g
ntgK4TqV972P7aSWXFf2HZWFKv2KXAmZZQpXz2NECFS57DYmQzwyW1+BQ6v/jkz/quOGKdNDZ5pC
1aOXgtVgoMQQ/xrrF0M90Lvwdxptk9i/QTDMYNgp2d46M19jFAky/apBEhOrnLVh/DHD36J6YJos
gPm6gk4FF9tV3jTwXv+Md+Iu5b1ubCy8gBjvKhzTGwfbdQdIAdJkngGQV6NrwSX3/WbNYHJw7RF1
NbQn7MynUlR96ssE8DwW0gtJ9SSmLCMuj7l9lCglxE0rKoW23/hRshX4BPFDFp5h9kb78AyiBPjw
wmqvMrzWphHKZ7bScBiD2VAZKrqrSOkIEswrzabGrwWe+9iSdFOxgAsWM8bGzg8LTzNTdHOTo7Wi
MUdGwnxy85QUoWHQpzyN9te4FYkUlRa8ADnMrxJo1q9FvpT9iit7cjd8WnJ6C5n4tkmWWNJ7IdB7
iOcj4wdeKyEDorT4T46f+M4mad4sNOS+/8lzcYr1DQ3DA8bQMMU+v4DYaQ3JkhMSrx4PSPUijjj9
UIFQEUk1wkjiDFPxGemdbyEhidmQ3ndC8oUAWkc1oHh/54XIz+O68e5E9CruDJf32YTlA2Crgtrd
wUfwCXOnpe9n5hLn8W2AbzA6+RGT7St7RQqKkUs8BBFsJlsbISbzjtZuFqHxQW9cU89i8yLwLHhE
gpaB8dx4DjDnx8WKfgaExy2PwpEuyJoq4kKfNzPqOh/gLhd9njVHHQZvRcQOlXSfKZeAAsLpw52M
e7HoqYLsNrS9g1mVQMwbw2+XA+cYaI1CNiAN0arH/wcCxewX/uEJJ/tVxEleGRl0V161L9/7we82
k3akB+DP8O89dM3T5vsvbOaEf9qTSfLTSbU8xj1vKHcZdVCAdMkz6kM5bn//20KT6z0GNiZHFgvB
jyJnhHFAueBfaN5/vw7CrHNn9sMmTrpVNLR7WHTcMpryV8pBDwvdCgv5Lv+2NYqDhjedYeOlU/8A
jIBI0gZdjcHU1lryYJLdDNaNb56s0vk16k9IBW7r7pePQVFTx4hwJD9tHOrwitA84IlMv9MUvbnu
KDgVYAb44+gsC4migV7Dqwo+u5aA1pTylsJ0KLhdSDga7axCxEmiV6GZBuGb+TLK/mG2V/S1V+Y3
5PUe2oJuQ8/I1H8leX9fDu5KGjAzi5JYMF0QtOn6o5CIyWF8cNmD4nFoQkFw3aX+GwPWBE2HYo9t
OoId2NZGx07FO9nCr4PwnCZvIp6LCpg/Q2e/h1kt66+xCxjHL4wVvlCcx7MHGDUkMTDATvj1vRYT
Y1pUXxl+CdANWahR3zXhhiZ5xu/uFERj+5WWAtVDRyQ42vWmjVFRC371qJCQOFIKkk4G5qtZbS2k
0DWiAvMy+1KU5RrYdozp6BpqfVaek+BJtHVkOXyL+/sUAotD4ShqcqHWQ0eHPNYXk9fkUgUvKlhr
/n6gvvhWurZq1GOQDmMw2rT6c4ccoVCMyKV7L0GHuIG6EDig9cNdW7ToKY97K/uBws5VIRIo/dGj
cTB49cYU0irVo+bijHG2+C+jqu9ocCPSZap/hvQ6jlF/tfq1gkjRMLwufMyzAUET5g+QQL5qs0kd
SCejIk8FL4lmmOsEB9HLYAJrpQK3JeUILlXG7vtlZ/pZdPIROBQ2VaKt/zlQ9lYv10nGqoQhAA9Z
cgfNz4JgL/j2Eer6S5O2mcSQBR1LBXwiO8TozwvWWFY7o2Mi2iujYfOeW5D8uwLW6L5RXYruhpDE
Yw74/S+dS6I/rTyp2VPAYmbZsTKwwiS9a4IjWPt9jiujhYii52LLwqSOxoXeG+dk/NWW5l6MKCt0
1UTC1Rjh2qmeRZJqBfIBTP7KAt/twpMWEzXTWJVFsVfuvn/s2XtV1xB9lIVyrz65J1o6NC1utJFA
DqcySu5oOUu3qXVD8fb9SjMNFDDr/640uR+SprBtU+bOtLx7IPyiw9QfXaZNzMmYzX6/2FzO+2m1
ySVhF5IflxGrNUwZ4Ot68jNYDj+8t9xDNhxT/dzTPhq9XuA/uaYWlhef2Zds78OPndwcA9SvwSm5
fqVqC8Ki0fKVaEpCw1bHXYO2cU2PP9zTy4Nu/v3aX80kUBEU5AAI8BB4UQP7fAT0TMktW+HWylD7
SoaHmEmwU6s7CXk5WXjRw0FVS2jTICADNI5ceCdWhbVEtM6ZHBS2TvKNlK8NhjlrmIkNu2yIURhc
Zw74ti469QW2V1jCRbjGQwvx/Z07/A0HKJWIq0Dg1fa21q3VEOsDb2Xyt77/hTPEns+/cHLUhqBy
Yjvn5SbdI4m7EuVbu3wdMMCIrpmMVIEFp4njE4Bx6VG8obdLJluikAPRSDQeoYdy/y081WyE/bDv
kyracqJKqQKOUpBug/pJxmzEQFUoOOPG4tz1+vUynWv29ALGJSGG6aRMtYOMWK2girERbiafwjQl
pP9p67OcPXk6ak184MaxVPHZlrpNfJUU8hVT3BD0OfWNrHhX3+/A7An/8DSTE+5oYxBIIx/ef1gI
ASGLu5tchvO1CHieP+GGMJ9C4RNxz8lH0MeBIsm5EYnWpdeMazRfcZFnSkvtaJxFG6Xqqf9JSyya
Fz6qlosx35w95h+eYfLKkzYElWHyDDCl6cmJm6Z6NhQ+RynbMS0oMGtR2jfiT+TjPBJdiVIT7RE9
dO9bjAlAbKCMElynd0mb34U0g8jtaC3HvK+6ZqwwYmte77HMYnpBsdMUBbLYaKfmr8ZxTO2dgfsB
IjXl8KjDWKjQUeauwHMBg+RHGeEn7nYFVIzrR1e0Ox153NBpgj2Qki326NzBrCQDIHt2spcMFd9G
D2+19irG7Oz7b+OrPKGISthk2hRxFrCiyeuyq1FTSkONQPvDqciCNcIdoFMG4BlAMOg+4zUvM4nU
81XWYx05ovDJQ0rtk8XW9fDA+KUQJfBhYfyh5/FGhTDnAB+RVSy9sgEtdiYltreDEbhwtGc/bPhM
CBRC23OmEbUwWjl22/49qai0C9azdEkZVpMuUqx/v1Hz3zXSAaBKofN8QafJkmSXuqRxdXgvZbdv
8LDIkgSddFAvGfgSrBqy8wAJhGRBwjpusV+uzOZQLI4gLd82rpafL5CwGLPA9Eb0EHOQNPYdx4nC
kbRfjJtFvd8PeyFzvDxkUWd32sbp1xRaH7RVPy8dDU7tAhLiUFv1NZKdW9Vq3ihXNd51IGOQCQul
pW2UeOGdqDoqMIKiCKB5pfjDMWuwqn+HDz5R2FhSe4oKenJw95mLmaZAkviBu7YR/fv+rS0992TL
qiIy7aoUW8aIGlFrw3j2+Ww5kKIHsWg2+n95RZbg0XLVf0Gi211by5HTUpkSUPhKqhjqgn4Wkrt0
msP8bSC6xCG+iPnCQZ7DcirIW/x3aRETP3TyiGyVOjB7O/UoDKlHajcGn+i00ucQ1WEdpgfR84bW
DnKHH9/YpvhUq5hvZ5GJNv+p/vswk+8lzbtIGruKOxeviV9u/IO2Yqw/+ogP5MpZ6PcVTrNOF1Ks
d4Tol/QOHAvxwBL8pckeqEXidOPA9hP3M9nbRC926B+GEXVusDuyiYWtLUH12iNSW43RWWmsA/gG
FFePSv9XQ/HSoXoWLFZfKTe5g19FSurkIHas/UCa+Eqy0KVAUQGbcd86imRGG5216KowM6XJRNYT
JOkVBjuVhXoFf0gkPSAyN51prB3p0Wm1e6FqazM8FOA6eg3Yanl4ItArYETh0n7m32CgYxoprhzR
c+3N5zIoT5r1Dhh/x9r5L5l1EIiTUnkxzGvvjsvDR6fB2XcVTcRUC8Gi+I9p7L4KWXEBkstVvLCj
AmeTYS9h+BRb68DTbn2IN2Qf+VI7aK7ERBMIuRqcTQUl9vP36MgxNbdAhRfBz15DHq17oWEJptdA
aRl6y+KtP3fWdYu1FMtCP0KblExSHLemlVuMl9AHoG5Dw6/A0GbfOIflTuNcUvlxsUlO5SV+I+mF
wLyrF7W7V+ND69M/ae11epuVEmTo8Ko1n0FkyjboV++h0Ek0QOxV9jFhTlf57nrw9yGeM99HvNkQ
9PHJxDZ9iANZD20zwpv91CJNS6lQvvaJYEVnzb5/CuwK94gLF8X3qy7t/aSukrpAl9uU7XBVvJyR
aGfemaJZDFri0V8CzC8sNkWM2W2bWRDbgCWlN/QvLLo+zAgSpnma8bD4Wc1xmhR6agh0CDcdKvLP
G5pKuummI9gf6gdxjIZXF0ZVD0ttr6fnxHpu28v//26SlgFIBo6B5NMkjLW6rHluqsTCt8flrof1
Bk8bqWt6fkW58OrmzunHxSahesy0qC5N8IbERAAUFP+leaH3mI/7Hg/UpZc3RxdUGBcwHVRpjsi2
uDo+fJ+NO+AJrzBxgsp1VjTvh8rsUiiJd/neaHFrErgiDU7m8xiqexp+Z8QxbipapxKdKhkRMQfu
T6t2O72sEI1+EW7V0qbybVo2VLftDZ0D1w5XUYzTQiwEyb1V5aItBW0XvBo6wQzJIcVlMLHNi6L9
KIiapf+j9Q/AilP/oPUPUunejHgLF+76+1eri3c3vaI+/vzJu9WlMU4tU/z85EYhNHCXrSL19xjv
vPxar3axtqkdcK35m4tJXLqhHKTk50nvPGlYg8ssc4x5fcLp78iwjiBSNq7S7ijoVO0k7dX8lnJy
6+D0VLiA68tXOY+3tvzH/NmNp5GaI5P/oDXrYfisd6sg7xcIr3OUNzHLhKFjaVSAU6pWEIVKbddM
NT26Y/7KGUW/+JVHHPCarE+VjCzRvTEcFekqcjcpbn/lglDMu4DIlz0mS4WSIHxcphx/zcyk0fQy
JhEWxii7vLoCHCSlz0U74iT3p0EKMXiFe4ysk33hc8T3NTuYOU5GN13xUiVgIyQMw44NjGet4sLa
5rjVeoj0rHJlHdcQ2dfoZRY1H1eT3+F5x0xFKay1BKmT2cS65q3IOG+bNAupXxCj8/YlEA/VX/ip
s8HJhrqDZIQpMNqTaJ97hU/RyvhSt0i+L6VcrCT8ddK1A/rfFiqe1LxLDJT5M4wEtUV5z7BfnYZE
o0QjziEkVtBnOq5YQDQS7uoh+fZaGUbcuZkYx3du/E/URmcjlHayd9+54GjwyIZ7D0wviuWVKe0g
xm2APyKGnm3z8VD1Oym4qocDRp0mUke4jUevMelzOVQgrja93+Ic8dj5hwAzcNp1KhJRcnCl5sNV
gF1NifWvAM3SXyJXBhn47HPludJWTX4QZDw0F8c83FXDg61eh9azBDfGExoYiGZ5D2r3G6XZbUCJ
IFt3mSpvh/je7uwrs760oK8awJAJprVh+kevjp6VPjkozlbDL83w9x4sA2wxFPum15OHRkrXjXKS
uscg2OBm2CXdxnUOMUyh1twOKTii7F7XH5ENWTkRMZ4OrxX9EUIFOiOf0bwhxB0l/GmKfdWv2+Ri
GO7WHC+d0+58iUDWbdtwLTsr3UVi4M5lbFMADEHnoPUeGvDFDsKeerKXQqTaGVbJbbmypRd8PPB3
dPAMTDCoi/6UI1YLxlVdDntsX8iQ+/zRMe9c/SrJip3z2qbJNpJxus3K4jEvvDu1IooatX6bCzuU
0HblhRA5O8WlyoYIYSKa4ciTos3g+PK2Y4EI33vSVvL2+NUGQbkOqrcghY166+J72F251cbxzpl0
lodu5Xflurawp3iJjD3dfCNdEAmdw+TBgBBjZTyBdW3K0DCwNcpSJyJyP2rlwbL/oaYhw0Qpie8u
bO/jYYNnWxxtvr8x5hI61iWOGehT00EWqeiHC9MOs3TQG9ZVz6W6gQQTm3tVF/ZxY7JhjoYvtqts
FxYVezwJodC4iSqIlsAWtieLWvoAckW2opOCtjnMpVOGRrdv7sOf3sP4hkmo6p+y+mfp41ey8P5n
N5p3jx2kiVLMl+jS5YpTBiEN2wLYW4UUrbBNBSv7njJvanPH/NEjM1oEwYqwNf3RHxeeVBAhon1A
J1hYi57d8Gcp3WbKLdVK19LAXSH1bgYY7vrroTvrD+N4SfH/Ti5Ddzfql9r6hTFgc+hBAY7IQ276
cuGdiJLiy9PBR8G7RlcAx0yeLoldI2tdOnU4sUB+hZTS4cOgvy5mhO+V0nQlABRY0YNNwiNvmqM0
VeX0TRGdXEpdA58UZ59SzjbqLSwKovAZGf6io9G317stY4kyO+sJ1ub+q2/exmQwjfvc0Iii+slC
/9p0z2FOT+IfoUUIHlt9rMF3GSM+iXu5XlfSxsofzfK6Du8WvuKZNgSqasgOicYmF+TkK84Jn71j
YRVqVtzY2K361t/UjDaIsKwyDRnxxyYCIFLn10bRHBYWn/uaGHfqqoYqsw48+fO5xX9YyHEkzFjB
CMjCd1ZwFlhPD17t2rvrtQgDsxMdcEAFCFakBTLi+LYRt7ViAWs7k+SjQCRbGp83mkdfkrJ+CCuv
CHDztA/IEGjub51OafXOzYvpzy3Cqt4HlNNviC4MclOogshf8JctIFhmXRRpCkERzOIK9j69nxsF
ef+GtChqsY9RonWmFfuwz456QzLf6tclWA7+2Sp3MCn2jU2k9mujD1Zl9dCPP13jlzQA3G2zozmi
DBpcO4mzCrGxKzCsEDo1dSDMqISClMGsR3+tqiOUgy5BuKB+DqHDo9lJYNvkxVFHf8SEYJm9dMn4
qre4gndXPtS7snmOyp/V6G67ztxRToxVjKPnkWK2KKwVI9gokEF0CIMqvc43DJJ3Uj7sQeq3ekmv
/wJXMhQiD/XRaccr0VqnJeQov+nFi5UDhNHewSDqo1DypDo3chIC1B99PJcsQWMBssuEQQ6LLbXY
AMiCvtmY09YgExXt3xwztLp58HK8pRn0wQjGBNzC1pi/kQFxLYNDlyRktvQZ7ByqfAPEsb/kgc3c
G0tFrL+86jpGubWwyKJSCSPzk9M+2yS5Nu9IcCM1qdqMdXwm3nblbc3Gh6hWKPj7hAq4GgxxhzE/
56Z6iJAKVS42iBlDuuHd74Ps4Iwy8BS82eX8p582GEcydLFue8luV98ftbn2NPYWUKLR7hMKNJOM
ofcbVe4aCuYEpLxmc2WNxxa3ciMpyBP1a1sGRPMihfEOQjtIGr/FYRQf7zjGS83Gz5R3b4gbBsCn
bkqUjBiu22hVQTsDJJP+7rR+g0DgSqmW+H4zzQyuV+G7IBMlVGMS1Rur9Z0i7t7pfqJn2+9JKIaC
zj557pKd5PxiOgBd0hj1i++emvRZHBhQx7mcKPdr88xoDD8tIYyz2AO25nIIun9kcBQmVCfTn8YE
SfG9loSJUadw1sgMZRsp6S1NG2qWneHW1y5yeI0UrlMw82H70OKt4JY/2vIlbjeu9aqueFt0zoW/
goCHiG51yyvu1hCLAz3b+8Diw2FdDe2Bv6ppPRKIyUZQGDnn7+pdzEViDhRjwKQ9pfJP/mceICza
ZFeDASnnRSAPsITiC0Gwh8a4gp2pxFx0cDau8dI11ICGvdb934krYX2UgVg5tz2mUNgQKfE6ls4k
UCfFkvY+aCRLWfd9LmZBDIAYnPXhk9kUK3d4Azk76N4pKRH/KoO9HXIVBr+bod6Efrfp3dsUM+Ak
1e8s6drTn6S8WsuuvOlgYeehCwkgOqJYwAWBPudKrShqZcsHs1uuca2Nx1WaB3d1bh18pkFtde+W
4NT2Y/Vi9iZA4metzi66v0J5ZJv24VqVjTum4jej02KLFa6tSiVMB+Cct7XqXFkqjtbuc+yWOzHB
7AZrn3GIHAMN2PZOqZstLiTXHkK0mfzsdq1gcIwJkodld6P1Gu1uxgqlemj0t5E5uysPV81YY8Zl
7HdXTnwXhq+OiXlT/HPMbpQGvPUA8KvCmRQ9LkZauKkK8I1gPsveFjiWzeZQVtFYDBkq0X7T4+cy
wYCruPJN5z5wi2O1KLUwd4U7soq6A6I5gHDEP/+QenuJIZkJInOnPL3tq+YmMwaST35ZkaxSr9gg
l+ERcDVMy8KOCEpku+nG7AdygEtJ8VwqA0bKVoXUPVn5JJvIK98xCoeehk1fJbDEUFk5Jka2a1Wd
elR01A2Cc+lY1yO6Wd8H2Ln0AX4gQ0fkdwRM+fM+VLWdtbygdzYi5IGVj4w1UB1eQUoZji5JAmzv
+yXnwCQqnxMyL9Q9KPtP+oS+Rp3pmR6dDaSFUaNEJF7InbfMow35LxLJplMDDPzN9Qh21nBKTtW7
xjaceMHcM4dNlrcLOfjsRnx4qElmHPphxVQD/BDhJ3dopuV7W3pl6sxcHy0DRv7f78Iceg0/HhNN
bAtpbCLp5513zcKzSvwNBPm+NLorQcZqHRTSa9X9ozC0kbW14IPJ7tHj7ughiiD8IZCiAOqcEr1c
qhFLDJpwB04qFVIzewhWssGtalDgZKI9ZNfWocr8BZzuzF7x6KiOahYVC1DDz4+OZ0dfmgUlJEkX
czF4BPC7ivIMaYl57yJnbm659zsUvU3TVqa3jZ9keRzkzOeBH9InXSvkVjJSIjgNjTGKgm86zI+F
tzMTH8AHi+z+P2tOpkCFmnr2mIIzKfkWBoBrej/ACn1pLW2FbaWGSkBm0bItbkQMxpFv3FQxCFjg
sNztmq09UL9xVfiicxVi5ZZGe3OotrV4QaiTff+44r6dpOQMMSzOEgmHMLz6/EJyuAZV34ADwmCx
xV5c3mn5P4O8cES++pnzxjVNFDzGu2nuZFPCpDPScASOpsaI2vpwd3p8O/GAlNPb0ep2AhY2MgbH
yarzvWNowWvyMzSO1LXWIRg8Yry+znTjh2mrgtWd+uahDPrbVFoSHJrrNME0oaNDcNNkBg6fdyTM
rUbNZAAkjHY4yoLiLxhgDGXd5A1QIpdaQ9ZbNjdWcweu2S0e1AwtbpQ5pN9a1pOr0GnlpAnps+9f
1ky1/+nRJqenrdNWcnwQF8Q9QcKknEYFihxiWfha/Knpd4GcFkRz0GqCMfd5F7JyaE3VZ2ouOEAY
B29ARkL8EVkTpVSeXg/lg4N8cvjbil7BvH//Q+cCvVDz+u/ykxZ2O1ReDKDxHZ7mk2MMwy0qIIck
/JNCisyrJ0G1BtVD5QNmTSjlddJ1R0loFMlOiMhokM4F7uX753rv533dFnJyNI1wgZ7WzB72EFau
gmEY7TM+OqBHqNwEWRCqGCp49IaNC+WGCLkSUjEChJN5L2hlNbJ1VUjUYsADdG7KpteXhiwzqTUT
bvqj6D/Bb5y2SAO08BQANTAD5TOCZDBQUUhgeoc4JslTGtdn0DeUowA83iFJCJZ/vztfKwlbAeas
iuYG6LF3PvmHzMj09MzOswTL8GSLcqsX7b0ek7MVvI9FhPJMRPm82OQDRZG2UyU3Dk9pf+NRL6Od
vZXQiY5lb+Wg/O0FF/r+Hiw9xONNBSI9HfTG9Nb9QKUcv6Q95XZx0bDujpsQkcxkPxjqlSQvDt+/
XkKfn3TyLYc6ZfNosS04rduky/m5cW6s7JYGJqbcWkGBkTOMPKJ0nGVX7UhbA3ovIgjyBn17JIm+
f0tfIz6PQ79QtH2I91OAnGb5bpFpYXhyH5sb+y54WLI4W1pgEqXyWNPyGnjLqXYOdDGo8UL1bOSP
3/+Mr7Hw88+YlPd2PJZx7IlVGtEKtr0r9S8nru8Wsq2lX2N8DoTwNMmqFLYru/cu/4e081iOW8uy
6BchAu7CTBMmLb0RyQlChoL3Hl/fC6xBUSmGsjt69qpeVYAJXHPOPtvoN81hef33D/lyeXz6Husf
8GnXVCnmLvX6Q/LCCwe3Tr3qWBE0/g5rYbgU63DprZ3tmqwMldAoeBhB86W6LccrRgaRsodr/f/7
VWeL3tL6PrcGHgSqUPWRv6yZpox10VvZThXdQQP59wPX7/DnyfznejgrZOANp6KSeeAgXcHFWMK7
i4KVCy/POEOOGzVN+yLhEWm2z1Sny26S6afRkuKjXTjLLz3prM8ZcQaKDYUnEeFLGQKsjxRniFb4
4N9v7csjW9hQOHWMMv4aFaeWEZtqH3+sh7j/Ti4c4jHAptRe3Un+/awvhlZ8ImglkABQgcMD/3Ol
L3mNTqFpk5OpEbrgiHarI3H4iHq9ysWpnN+7mYyZC7fSl+8SdgUkSDAuzVr//af9lSutUEKrZAOj
XakPkGaw1w0qL74Ue/dhl3u+BC0F30NyDGiLzwmxUqZivN42yYkE08VAFmcVV2lrEfxM9zV1TjlS
sxihr44y/sJE4t0SxwnFXLntGNHGxcTsu3Zk66ouxN7un6b2Pu+v6vFKGya/AnHJCH8Jcum6sZmB
MmHnYkVBYOG7hMSQKElzyHcDQdxZoLwHtbLRWnsvYv006njs6wWtcRD+yHDOxioknc0rDJh1pu5M
nOEtDUblzkDfSkuqz0M81h+kMJzFJEwlgpEgVRwPlBz8pQPoyA78v1Zf3KCmTxShnweWG4ubHOhd
wyZYMAnDt2KxyYoOMJ8shLkGoj4lHbgeMGM9QaVInbyjRS/yDeVUM1egTNXuwqJby/W/PgrzHgpZ
rByFOFt0w9CHDSBUctKmh4FkgDxGXLkRJAsk2aZ6joOb2qQgWPwCQuz/89lnZ9KgFTn3rxTTCqI8
RvZgPEEhWF2L6Pt45S2fXTb2Bu+aBvjCw79a99Z/f/j5aWVJVitLJVsbJ4G0fq7N1mEH1GS961sr
+CiLIoZQFSro7I1BBnZ5ev/dyq8Lao9//y1fXXFsP9S5FolGf+VrJFadQrAIOZvNbb28tcUB/yZQ
O93al8XbRZ8P4KevPvqnB56dn61k90Fi8NEzzbxapodZhn4+/IyligALXImkfLN254nyXEG/BOwN
IP7m4f0a59bknO6yv/6jLBMe8buJPJ3dJlfqQSiA/8ZbaEs3sZi8biXWh/ct+hU7NDcBE5xe111g
GUt5KrDjyWyvTeRTqxiuIBFotFxQQQrVtva1NbJrN8QuSVJG/Uy5mk87tbluWz8nWgtj+tnv4vuX
tV/ehcNxjLZStA/G0JuaFzkv4G4s+xSPfJw+8lFBrrrtmVzY0kOoKZC4n0OjB+8udnDKWkn2qxdm
G9z6i+UFLP5hW1nZMRweyvHZsPDPxNKG5IiScKNePsjpY29Yb/Iw08nieFKZJO8RCq+SDd+9zjBp
ZdCUSj8ULdoplGtq5S8L1JANBBdMRZq2xnA7+q5O/SaeG19hzDOqxt6WBw/zsrhoiKoI92l6xxFU
l/Fhbg5y7qTSIc38zmzvcmFgeAGhIc12KZEwivpLby0nZH4DX6s3FGeJrxdFMHB6spSDpuHBJyMY
xIqsmx8y5a0JXySIe/C47OFbJlB54dmsR+iRhWNk1yJEv6sjyMhvUdb0aAxmYPfgKJqXCULO8JDo
v4LwNZBuAXK65jWKfjTDFVkcDA29eXi2QHZ1IH16CcxP6fEea5NhXWdt+vY2QEpQKjtrelRTaCe+
piasj19iLpxM+R3qN4CjWT2Qb4ttnXiIERdSBG7UMN70MooAGpV1Z5Z0M2On3dHRaijG5LtqSvZY
XmG9hhuzoaPLfatNyRuHuziUnZmsMFjl2zqzcQVZoDnPDzmZzSQsuyE8tDi0jksgnywUvbPVPlMk
zdKbmY5bsdyr0CpGPPyCur1No8dsbT/077rGTHY+1Vw1deMayT4LPe01V4kLJn8PDxAFmpUPnV8X
V33gEs89qb5lHhBNG1el9hgz7m+duIEWyxLZFr9wywSR7V3iNrakOLjhUbK3WnBVzp6iEEy71cp9
B/tqtpK70IB51FwHFWNwuT8ucekmpuXXuDcgCt82ZX8LmborDlKd7yXEV8mibTr9dYaB1FpPXKMG
V6a9XIFXGFnhFvBYy+/ckjqTm44O1SIikU7Ltoct4y6mcMx/NBhb+PlYv/uxvKmVxJMCebuMjJGx
fjbkQ9O0x0bq/LYz7ySucxO0NZxat0IEljNWzblLxqC+a61k10/gFjjb8RxDeq/X6yZHXsZHDctt
g9Z41Oc3237gaV2zGrrg+NSgSOGn9Im4ysYfJMgmQ+SYKtTwF10rb1fSW6w8D0HmhuCGaW4x7MIO
1qq40ovroEtcWrtNYQu/iF+aNt6wVEJp0wRuRfBP6U73qAqQGlQTa9YlT75dfhnzL0i9fMUW2V3k
tgfGzqrs6pi5td8HMi7XUwOSqK7eYnwCeX6Rs81wZPZEnMidWAi2rLa27RUzIRTHNHofWvkxrrNv
WTlDlQwdEyotHr8xBAtT6m4snEgEmYam5AgdnqWotpGN75MxnqKucxth/8Qv2qiCQyftcCbqme/l
GGhqdblPyPCxSyeu+Pg6845s9GCu6emdSURhbFluKRaPkbw6hq4E6VGuk/3Y+EkDwVe8wWHxGw0m
7AhdoMUbAKyAw1rOSq+UD0Z1nCY2MY74xHFhMKrc9SSIGnsiqO12z26zFXaRP2T3LNm8gJ8374ba
jZN93J2s+UZ/y4RT2z5JiVZVOI18KKojSC6VUpEeJ8W3jNdKOPK36rqPXDVm2BhtCzwHKQ/KpnPm
b0weqRHwkxwVBnsDri9SvP33XfyFqx81KmscFoZlYs9yVhBFaiXiQucyXlnkmuYquFbVyt16iS19
vV1lGVr0fUVKbE5VtXxftOcqR8KH9wkwNRO7zUB2uRDsCze6rgRhRObRxoMUFudubKILxcOXdQxg
OqbseF5C2uGu/1S/0y9aXZPb8akjWDb2gvDAvAArDrm+8GbWH/5XpfjpQWcvRguT2VR6HsTNTYmy
SghEeWDJF1Axh0vuoV8w2vgOiEbpSDTAmPP6TIR2l2eaEZ8kyVXVD+rK6IWUBCY2a1QrByPYPFWX
rA++bMI+P/asNOpNs8rnyIoZHtGO77uHVvPNxWXCGhv3uN1Ex2Tc/3vJfUFI/vOnrjX6p0+oZga+
rb0Z42e0GctjmDgDB1JOSODG6rcGhJ/A/fcjv0Dx/3zkWiF+emQW1FUnz3xMuwXCP64RG5C9Wy5p
NL5ZsTev6auaEksizxCnHOvxsd3bGrpjvPnQMA5v2KmY/QVfhS8LYYEYCbIFo7vz2I8W/KWoOi0+
1dwbs2NCxrEhw4zJk4lv3JrK8+/X8OXe+fS8s7eQEiRY6a34WNL0Glx+wD2gLxf3DtD8V7vn06PO
8DgxR/KIcik+VXDpXX26isw3m7lijAAuINXMq+FYhMx9NmlIU+oFXHM0DNsWH564/Vk8EjqT4ykL
Yd2Mvhfm3ngq+Bzt91HfqYkDIir56rJbxP2QvXXiXeJImtLXRvVq3HZyR1MxV72m23aSCLGd/U1R
MXo3BoTKtkNM5TqWTcyrUtSbiupFllS3DdOD3dL5rgMVm6M980b1aYiQDe2ERNZocicirBPEtBcT
3C7SZYZnShPHalq/Vw62VrpC7byF5OfGflt9IIPZPITT1SSmTYVSBXMTtyODToO+o08AzURWa9aW
al3O9oWm031R8oRehNHkLHVeyv8edniVWN4cpS8KtanI0IFTg8964cAnA0vQb5dB2s7EQRf854Af
g8QJSkxd4ehIIF5E1hHct7ZiJoIyMdHfrGZ8BPinsE+rgIAfdwiTnygl9qYUXdWx9qKWmlthfBJP
ngUbnpSYXQdgoaIl7FDtTiP3WujSrmnkXHfWhYP3Cxn1ulltg0daH5HHf25Wo62qQat1tgVllA35
HVEgutT1RVYHVCw2JSuyKjqvuMSj6NLB/8VUh+czzEGUyMQPb+s/n49cnfmoxrZcwUrmXeYQOgPJ
FCNzJR3SHfWODXKvBtIxlpkiW9Z2MrBPgv5K9Vx1t2osbWSLaVxzhVrswvH55b306a8721mVXVdG
pPPX4U/CvgIJBD3I4qveeMsuBXJ+dWCs9FRUuiTAkPf355uw0AuPdcelFGQHTguwOe4/uflfSJO/
wtVtBTqxDCAg8Dr880mFmjeBWI8maYCw02kn07Ydtf4xDt/zElhpBO8cNxWBilTNi/YW9Plznj5B
d3EuxzF9uQJw5YAlyEJEXnH214TtUi+zusQrWAKgO2ELEYGMtWm0wfjxOu/FS1/+1vTBlUqSUQM6
gCzYVjasrKG8oUuSfmrq3Wym7irU+Pch/uVdZuOPZJLThUDlYxT26S6rA4ad8Dvjk/bS1glwPS0B
V7ZK4KU65RuDKZ+41+pXpVndjuHgrMWYreBAnhXXLYn1jVTja8ufd0cu5r//uK+OfRu7KMIhNfS8
fwVDstwFPgcfEJdNhy5MQnEYmbNrBdTTIh0ISr4wwfpykf73mec6BM1swUzLMT6V49N/6JHAkcgg
l0tMG/3LRfrpSWfLgtBvUhdmlcKlVlGJ2U5rHeu+wmxUoB/qYNx0Ccw1Rs11u03S8YlyomhmGjlE
M2YExwXf3WX4TXWL6LbzdZquWsdHjbn9s8jcaNmF48w5brL0ezzWcHsphyfY1xoRS1P8lKXU2IN0
Exa/OfYYb9yFVrfvheY2cu6Z4jUpadpE4gL3OqG4MB34CCk8K4mJ5mXFsTUoVfWz3w9sUxOhR7HY
SN/NEfug6rmUyPDySYszVfzkxlt4mp3wI/MlKNC8B5u8GkkmOOJks1muIXRKWuym3cGUbgH81isy
729y/YGmfDWXS/LnaoFTy+wcuh75t5LlTXJLLIJJNtt3Qy5cFAYt9IPkdlGPShg7mcWDptemhiKS
z07YXeXphTJN+UKRaa2qXmS2zLJpltYl+GnLjWqk1xPoyWk0yzs5wZgopuepT4UwvDp9IH4iMkHW
2g2R1o5ifF9Esc/4GUbZwU5d4FuV6I+fkVUr6bUSxb50M/X6fR/6Uk6LOf5K5Zes+pZ8k3AgtJ/U
1Ity3yiPyLI1HfIWP8u3VbefftTyuzbuTDphmTH2Tx0UL5D0nUmxbmJp/7TeV8XybTSHTab+joxd
qGzayXbjKjs0EYhTWwInFKcqDN2q0Y/zII4JXHepe1REuwvT5V6D6Yp3+6Yadp1kHxp93Mi5ClJI
9JVe7KwsuwU5JhXDyYJqyykzSNUxs+UTBrt+DBMvtcQGorU13KMjWOGVKMx3sWo6TODtBYyUOoJP
twUJWTAH4dsrQKGGmHAulbxmeVvRkAVEa7WPWaWCuLbQYy5adVD08cRxfYK4n8XGoUl2nfyqKrVf
lKFfVfP93OzMEmiylh2tpE4I03Gf68GD/TYNT7Ol3ejT8myTWozpAuBRAM1I8KaJDA4VPLR2wh6O
1QDq5hTszLzOsK7Pdv/nQ1JVuFuMdcamUR78uZq6FtbHYNTx6kJQNHdzueWcoBKHf0AxfvF8/II9
w+r99Lz10P60eq2hS1XF5Hn17KXUL3V5ze0FY2gK3NLGeFWXPdiyrY1hhQvbbH2fEiwz8y6T8RpH
GoGm8d+v4Kt2lzwtyihD4U8jXuvPvykPcisNEWfgunIddqfcPJoUu4rYrk6a/f0Q3qzW28whLvoQ
fGGyxuv476PPRXrB0mBSiXXTmvCb4MGSyvORHMTdyP4d5RSJyeSYTOKQPa6ZZIiA1NRp+4b/4q2b
aq/TmY5E/dZa7FM232g2WdkhH/I+aL3CoHV2aSuJr7XLkzGdVj0o4UgIyqv9IN3R0wlkij3G74km
LrzVD53f+QENEVmnmTRsAenmz7c6KkqsKjlvVcjptmtxqcpfbEzcithv1oQuVAzKxhpcpOR64SF2
ZfyS9bbbTGDBG8jz5HlNueKNCzT2VjoYdnLMyKDUmRpAXFox0t7eVrKOTtUX4zo0TRlsdsODJW9N
8CFr3d7hYR3cqfCzLyya9X7518872ziDyLNSVMlHOYrhSV36hbaj5p5VeOGr5kb0d9YlV6cvygs8
NxVbRU9DDNC5QMyYu3EdvserlQTuz/Sq+B+sWHJ7MWtuZQyc/z6NE0GsYzEdD8I/Px/Bgilq6Y5N
oRzU6Ulu35lQo+AbGxRouJPPa5bIv9/pV/if+vmZZ2AMLEvI/0Mbn5b60cQZMJxubHEf1XcmxoL6
vI2b6wgNAYYwynLMgXWbbxhJW7KfKrdRfdLtXQ5KWS5em1ubDM2DFYODd656KXDzK6hKheSsrjIY
bEnts69vLlZfj4UZnaLR9vv5ajDhaMErL5xWvBtD4hrh24JzM5fSv9/RF0XtuqlUXcdVA1rsGeen
UUYyAPMuWgnW6/3KEqjTZ0raBbUejrMX6Zbm+tL/WAioEQWgCgxZgcL1owX4dGIPQ5KHTSmLU93F
/qDdGtXPaE6wRyCxxJA3dYuv/UjopolFpWpTboUgAs2vRJWfTWY/VSLTq4BqDJE7UZbOkb03Idso
xFPWoNlRqZCQW9zEQ/lNQghWnuLkWBfNMYd0ZqfNLhLzTVEUThynxOZsOjPj25aLL8/DdkB7t2eA
okwWMOgmad+nGGvg7JrwwUYYbmij4zvmfrUQXRPgY4eXHaposgFJR9CYaJoFORaTG2ipm0sV6ozU
QY7m2Hb6jPuvEmunrpqeFPgJswboQ6ZRE174oh/uA+cvGIUELGeygpW/XMBnrjhtEqZ+knEc7+wB
f+LS10mgmcngtmJm86L1tazYyrPujtFLRGR4Lu57EhsD3P6lrANRGbEM1m7NYvQlufZwRaNRpKgl
gbj5bknGBQyTVf7XqsCxXF01FuAiFmbwfx4PsZnEdh/34pQ0/Q6w+DE2GThGMh86rJ4GvA5aZbMk
26F9EmQzYZZpvma9wxwn5ZwuDz11nVWgaHOW9iVneGYx+mkbmlisRLHicvLe8rr4oeQytIocwTpU
AfmgFGsGBrkhsvYQV40fTK8jBpkpRoCtUvnJRMqubr22k3qIonCb9TVnwPfQJi02ZtToz0lIK3PX
31rSDzUiiJxVqW0VEh4UkJSYaehcz4d02ti/DeOXIf8ql2/z0nh90flhXLwWRr+pjZGMUqa3VAQw
GdCCle+zwIEfkWHZ9y5GuO992XsGJGuRgF4p875GAWN+CzSvP83tro/w8T6kxHMOsfrbWFDmMDvN
++W1aXHxTRVnMINH0bQnc4x/aDmDdZ1hdFQ8ZmHsFl154a7+uIv/XIKWTAG4Kuhp5dnnf37NWTSy
vlSGfppm7QDgoRlYbll+LxxVT/ZC/JYpcjsUZiONEXDfru1PS8cAqdhEdeaXRUk9Efu5Zbu1PfFV
7OckbPdNjwnF7FamBK9Bgt1RbYxIcw2FHWzpZJR2u1rNjqr2kq0OsWnilwMk9UvSvr8BYAwBIJEp
a6Y1Qv3z0KVyHNOmlRv9VMQydurDLizm+wgQUoHksfLHSVTJd6ViPnUmDRLBOfrcuAmjfBuN2Di9
NSYVFzc7X61fDmFzZ44nqXke8BGJmQSOAS1W84zsRW4PeDIrxPYwOsfIoqqOOYmegl9eJWtJozrm
8lLPywUgBovoLzbk5994tiEb20L6Opc6ziovhoYoTTxPrerNNdffLJPtCrLbzzdKiwpMPGn1fL0O
4ueaQ1EmLs2iPW5uY9NbmPPG6XXF8TzY2mFUCZ9nkt4X40bqMZmbFnbUW9k/qlnrVRAnIxuxrxx5
JfP1+E1RvreYzg2zN02nyYRKN7wJus6xZkuHb9YceHrZeKPkaYxgY4GosAndxkQhqT9kVcAAb/SK
IDouJIrF9a6VfTvbL9k2bTxKWSwzUrErYtgpjvCaHa8Yu2GViAmHnZ2njKqdisi/wElTr2dMbzhF
hP+poxZA0S4KzlzsQmOrK14u9kazlUZvop+d3EnZR9Hdkn2TrNNIRay1/X1sR4DZd2i49lJ5wZ/j
71QAFqUJ7WgF9RDYnUulzLkclUXt9ZMkko1SPcrQsOU2u456k02kcqarm0Z8k7PMU2ArIADddrOK
+9NGK3MJ2glKs601uxLmsHFELQjawRCrxL60p2qu3qPl51DcJXLhjIFwrF4DuVRdAjk3QXtrFe+l
BpjRV34qkAIarFuxlVs1RChKBFP2Lqbnx3AfztcVQ+7UJlxbDm7rdTochDcJeteMBDrVTDZSqjtV
a7iN9C0uRpeDBhPN/TI8VoObxC9BShhQrm2avN331uIjC5GRo7eW5RUxgy1Y5ZysnuCEtSE25dqF
St38qIrPTzfsIWw2vsV463xMG0X5GM0wMOnsSH8jTqHlMBp1yx3nGPjixwC2W8Yt0/zrAoYQLlCR
dWNJXljbe/RmnmlFDsi0V5WBU8sqOtqodtKYBlk48XCSE/iTRbifluJbmI9Xg/YcIJrN0PsNtDix
yUGjbjsd3LaQ0Z/CnccTu7xXiR022qdMKvahIm3S6c0oV0f5yslGApzz38R/EYFMWYWYlWMqtHSO
zWDXS+1ToZruEG2mID82Wv4tW8yaMKhfCntqwmyoHqd9a760DXZHE2FKwUub6U6rav7YwSxiixu2
E/W3E/1UahcOsifXziLPPFZGw29s9n3w25xlt6mwix3frIRUIYWtmK68kU1Z0Fdi1lfOraNWyo0m
L3ed7GOAdCgM80YroNF082sYTXj01v23QXpLwmkvazAMKMlU4y7EdDWyVi0MvdKUP0Ul9Acs0aI1
2BA9vh24iz58UwC8A2u1BYgZx+4Z1jqx8i4Pj6tR6aI+zcauCP0ZtVrW/SzDzC2hz024H1X8lc16
zijhdQj/Asvbir8dFQjXdeUKnCuLK6mfD3F5aw5ebDPu5ajvmuCkWsuu1202ir435eypsur3gQMh
TLttXpblpr+OQYmsn3PzXiu9I2VPK0OuTt3eXvkwxeugO93tigFFW+3U2k72qwm2xFbIk1vFbgvL
5nvzOAIX3s78g/xc0uuTP3KaTuZL9ss6LKfymoy14ra+Hk7VY3498/tey3tRbqSfiy98RNLPBjGs
CL9vFnUTHFoM/rnDiL6EKeGnO+iwRe40A/++eEweR6XgTN9b0jcZpTmx3ZuKhX1DpFyd7GY4dTbn
Sf+IqUInvadqwNCSGCvrJCmBQ+2k1fFWYTraBO8hN9uUoCljz6egYm37s2vHTX836T+MvoP1krpF
MLhlI24BUfDPBCyF9RTH42kBw+AjmiSSVO3tXBQu6SWuDqQnRbqXBvZmKQovwLWnmlMUXeVpLMZt
jFsD/j3aOHlLaR9Gpd1FGkyp6AESPykiSswcl3Vd40Dah1dGy2FkDfvOZtqK8Z4CDlsEIcke8mNk
TWJjyd0NCAswaHPEnRhoPPKHsDmmQtsZRolDDT77nJeo9ywoXtSpCSQhuU790LytQiYvsOpeG/Tb
tRluFw63xkr8blRI54ApNUav8qI6U+dFQoMv1xyk+IelQ8RHM2iIgyC9wYD61uiTn/Renv/OYs3R
B30XroHR7EwdK4W6UXYxnUyqJ09SGrmMKha6204dcLB6GXGhiXScOVqInZzc2jhcMZ9+arkmUvUd
HolbcesNk7ILVeMBZh3oZezrenJtBw9pMLyOeLevMxACezcJn21S3uYFsT3/y8RSr1cbQkKdHcYJ
0ZztZX1Xw13qVoWS8WBpmRfCuDQ45qAYzWXuZAtblGFOSCRMwHSB7Jo0Z0LK2pfCnIh00+sb1R9M
Y9wEKxFSndsaHzPZD6S7dTipTQHxpQbNoyumJ/iirC+Izy0hVsY11moSVUcCUxyj3q08McrpkhPI
dx1RNUqDW7EQEvSZVfkzUcpNhUeBFCjHdFIIhq8oOodvhegdiylxGhBNMNoI8B4zwOs55D1l6i4e
C0zaVj9C+c5Kip3ZR/tSRkDeti9DVlHcRD/bhNtzWo1H1PUU6kfpwZzvuvYtKdPHdBncscYqIY+d
giGhXE6/zPxQSiFeJ+qj1uublIugi7cDs/CcZme04RQm15J8speXpNKIj8MCduy9MX+J4KPppXor
zSEZcvRyOcy/AJvWfn7R9Z4qWmwKeXDCPN33q3Uv0r2C0I/+ea7eQW78bMIyRo02NZQoDIhPWqG7
opCOcla7E41xqdc+rNahUUmHbzR2IrdJGCR+VnTbOrkfSnubKuVNE407q0p2Iz3X0pabFIqBbU47
i8i5pdCu6WH8ZBivM0rEPGnuVEHOYCHt7dg8xQLJsBPDJjUG4TZD6BXYyYT2Vhl6p4SGq/ArbD1+
qMhKW2+YTnD7UkDKNabHeCXA510ybHNG+VBlD30ttiw4Jw2fYm4KtUDHCC1Vx9+gIra1/DkM+x57
EFDUroLiAc0B2yaL3UPIEzbx8bU69NsGIfPAzZyIemPHIc7vwBc0XxF86QHzlChTSdN66WPkgZF+
hcc456W2CfH/j7rsGDM0s9Vjr/3QUGhD6mvkYcvcyy0NTHItcydoQuHOLp0/ShAJuST7OeaKc+by
uTFPlr7t4Fes07TFJMKEtHgZazs1P4YUTH1p3E79Cn9tclM8WCmUZXM5FFHMmoWfYS2bWnrqRg+7
s+1cpY4eak4kaDlHaJ1vMZxYW0ZNwh9sZS/ZIntZ3B/IgneKKxSQTjanuyqlDhxGJxu6R2v24bA9
jHLm6ebbRGXYGBPWvxpu1L4ekSFaJH6c135blGz0lwkjjioALVYFlh/9DqsMx1hd85FV9ltzvBpX
AuRQP8e5xECu2ZWN7kslBWmYXC2FtE2RJcFvlEzXku+G7HaJGFrGxtHKX/ruIZxKXyS/lrC9ba12
F9flrsktR7J1zzJ7SiEVom/hKTJU+aRCKBFRn/iTuE7NhfoAmbM0Nu7Ut3szrk8M8J0INfTF0aOy
gntn9eSafEReJKERBv/0Z7ccaWJOpWhUT8SqYsKS1Aa5ENAx5Ldh3DbF5BQdEFP8Pg93VVf5hFZF
9q1U+V35o09hfl8aOv+NRlqWimkXdD3UPSQznUHtJZYL0zyE6qlK4z02f3jJBP1VMhmUJPtUnLr8
JzthfP83FPn3Y0n1Wa0eVHyAGEmex4aonZ4pbTcreGYlXonzFGKNYUveNsbSmI7GOte+l4TfwjC5
gD/9BViolirj7AEGi9sG4PSZ3s3qIj2KxqHGBdhT2/tafWzmb0VDIBYgqIOXgWS+6f2NET7Y9muX
79thZ3EhsJEk7ak2Wdw7Q3eL38GwFbYz1O8d6WrjvSBlJTm0I/z9lzh4reUfsf1o2cSAkaF9AXQ5
X0XrTwDs0xR4lrbQxJm4MtaIOBFtV53MzNcCdbO68OAx30BsrfbM6P/9sb56Gj4srBBTFxqN0J9r
NrCmJq7nsjotHHLIu5TxeVWAq9F34m0uSiz/8gFZfxywoM38wGDA9YFWfAKNdasRqR6E1Ukyt9Fe
kcVukvJjadn5RumMdY7pjqI/GoXs9kXj11jWqxrvQQC6Eqce+rUVbVqY2aUA97NSMs9odSZs0Yqp
PEb835MwcLOJyv7Cqv4Ljv3400E16UZkRP7G2eBDlD129CYDM6WXetJNJkTQuLRFdbqn3EBP9pEa
xzAuMiuidsmAxyOPIA6PGI/rDKfLxJqctgLgIDagwwc61MIdyR9cEcYNPJd2uDjA/PLjfvqTzw6k
RimsWAmDklGb4vS6eDFg3Vda4RVl/Tqq9YNmgws319UQ++WIQMh4nwrkBXD3sMoJKBodhrbeaub/
71X3Fz9ofZmYayDjVFVcQc/Hy3O0WEk9GuWpaiT4+TjZAtwYXJC58tJweZloKgtCC1Xz2cAcJqar
y1PcI/pNBf4ep35PeV5P8WMV/W4kGxj48d9/4VevTtPWj63g/yGfc71mK1UHirPyhJQKhsCUmduV
HyReJxoqnZzBfz9OPx+r/eeF/Pd5Z58qr1VQuEGU5LfiK0M3ptbyXujRvIHCM0/i2Fi6r9bJdu6q
R0NLnqNuvm0yUiKn6WjW1Vuf0HVWitfoND9N/xiMFr3s7OWlvpFUm2kQyAAGwt1bqCWPUC0QgMT7
yViuojDexQqOvJ0z2eFtNisHGrz3mI21xMY+RPu3xD/+/Xs/Ql4+35Ufv9fAm9WUOeiMjwH4p4Og
T3thNFpancKGhMtcJkoKXxLSDuswflCV5ihFYEM4KO7EMF23huyB4OyKdb1eD6H0s5Lag2IpzzH1
FQTHq1D+MRvmvV1MXg0Zbx+HlxzfvzwAGK5BhsCJE+D47KgsAFHDPF8YRBG1kSTfpaDGMBCWyHX2
unT7PLudqBw3itYwR6peKqXwF1NFF2UfR1pdXYdJPoa4FKUPFHhHbmeHZgoqrnHSR2jBc3vpNjyf
Ra8vGU2vgak22w2a4J+Hez+MBIAbdXlahLEayVkYKGVyd1gUTzPo4UZzHweqhwopcPVQ7ukxOX8x
/cYQTGvhXiQYTuyVOXqMUvxv0Mw02c+6VtZKeO4IWyQBpjSWx1pZEB20j9Vi8LNIJsUo+9/r5a/a
6vynnN2KZJoyVtKpKNGxjMgw+UM74g+Jpoiv4wG7Z9HtBmgMpP1JiHhHy/JtfOMHeSNuZ5x6JAJT
/v0nfaSwnC9hXUDEotqg0DkfutdYUshYJ1HkAoQmMEFQYOCRgpQpw4d6ubfb6fp/ODuv5raRdA3/
IlQhh1uSYBQpgTIlWzcoWbaRc8avPw80W7sSzBJPzdRezMx6t5uNDl94Q5nndEyyVS1f3EBeCrRl
Jw3AVNRg1kYnKzplE8pCNx6NLt5Ylv9Y+/K/megEDMOBET1q0rrP28CykrFRetZuuldEM90Klrz1
JgUR2V3pPgKfshnaMEwRYpM3sdgs+XOmlNpx+bvBEkxZduNzkVr2WL/EVrdAjQVhpxurOcMtos+L
f6dqTX7rbFjI9p8nWfGX2dej6SQyrTjKxr2R2mLv9OVhotyPrQdfVFq02MwI+Varo2WKIG6uQ/MM
DnqNIyYW7H3x043klZ/TmPI3MnC/jH6FXnXUHXyVqmp3a9rT2n3YBP9MW5MtmV44ctqm8nnaY57k
aoSJnAMKTXL3mbLPMjsm1B2KyWoVWwDY8/l4lpKtJTmQOstJ8w6tb3oNPPjWsPd46oq+WvRBtIgI
vb5e17mPwX8mCNIVUCSt5L/8a4RIKouiRGcuoVr8h2Jn2T/QD6MbfqQoGic2PZowipfbrl2nv7tb
TbY5Tvk/E7DeA0yUFObiVIlrUZ3oEbpri20EudYcRvpdSOjjJVCOm7cKafqpuzB1RGERteUTcKqi
i1Zxdg6QmtEiYUGIyIe+sTLq1U/3v4nNPp0OgyHVEiYWto9pcNZTewgp+286n4ae+6qOlyTmbRJt
rYsutfTSRzckM+Y3yPvSmKRJyOWCk0Zl+PPmobEpykUbmQ4mtnSiE1tT3UUfCxBgweOipKKZG2Wi
NpLhamG96qA81W5k16T4bXpCK3qX4vWt2AMPaFeMl0o9ju7263WaRULTJGmdKKBKxMkByZodzJR6
FvC4xHBU/TBQr4hAWkGFOdHZ8G9h+YHJ/P1RPoz2T8/mQ1wAfEB2C43RZDG5L0FIDrLTatSwu1ev
e0ut1yCX6LxSOkhPZdxQoHqWrHVmfS/7bpEqT+E3SX+L1MA2qDnm2bPVvXDn1ipAfcrRdPv6yW/Z
+p5TR7Km/0lP076UYVXDkqVXovmrOLprR4qI8WNpAZDrDrH+imZuTd+tj87YGIIdWVooQuc2ftxt
i/LwcwFni16CQC9XR4C3nvxARlqR6SEd5Pu6PSGfN3TdrtdaauHmtgcf3AiUIZONOEbU615zlLb8
DC25NnoIul2a6HYmbBQ1pZ723A8ERoH+YE7U2vziYTZBFr9UtHRDcXAqdykG+EiXCBW/67wqN1Z9
H1L2hQPomcepCoc6Gr/bXbnRMhCcbCjBWLw1wmHAZbzN7sJhr9H3Ay2/Havf6PzeOG0zhNpsFxH0
fd7qcsxLKI58VyRICwOEgK1ShuzEk3xLs/vqfiXLlAy8eUzy6M8j6U2rDP2QGo43aTb8CYcn1T+k
0lHhFTGLx68Pxxxu/s/vmrQ9SaEpecyfrdKoBrEVTN0JAWBmA12BAaqgsHNzCsjCwYyCVTnVCtX8
npw2CPSlUJZ7YzzUeXonShWknRONkFVb70YeAVNAkJfSQokMdgjXijZYUaQvrnwflz+oWdtNFtF3
EV7L/tJS3bYoT6Q/+6x4tUSIPMCNNcTp4zzbUJ1dhsJDm9NW6nkgv6WwF1MBvj4dk8C/EZ/N4Gfz
ZZjXXUpGDJLYM3CxYjt6tPmOir5OOacalWhrglX/mw31v4V/L0J9uCg6fxyHPLd0xyzv0sqR+20d
7OLqzVT/zf33YSD5835SGhwANWhpfOG7MDsK49nT3tqMK/Cc/Ju9C73IAB1LCQ2B689jVU0kl1od
G05a27r+WJEfN+h+iMsRrFR2a/Ne+2gS44DDhc4kv8NjPiyhONSm1I58tLLa1QbY7ogu16kTdqNM
FBZyiwk3Ptq8NPi+TyT4QAbMjHe+1ucfGBkexOiWr6ZzVKCzM56e/QzLDXYzQn3W9MfAcsr6lr3Q
tV+KMiMiciLVUKo3n4f1XE8ZlNK3HLLKpa//jqT625gEATjM+h5F12oSAzZh7WH6MAgZlnbJNqTf
Xj1YKngRtzgnYnmfxBSf3NC6sShXIl+DT2C9C8wa6nsE9+Ez4ByQeHJtGg6XoiceFHqCfIjkxja+
NcpsCawyDhlaMxxCVOLRDiepFrFQ++v7cI7jf//ARDSggydOGsZZn1c6F8FsaDVBVRQSb3d0eVsd
kV5kUWiySNW4UWRAk7Eu3wfmJGEfju02Kvdh+McfnKySlukQfYsj93dHlf/G3Gbp8PvcULid8neI
cwTDn+eW0GIU+7iAUobcjKg5dd6hfPEUWs9kjYVkoQ/yZKqvgvn09cDXdh8sPfS8WA/og9N//+ED
63FulJLZG06E25Km/w6UZ5nKpadP8f8IVub/YVxx7XN/GHNO1de7squFhDHbogZg4dRITfZQtTaI
jXMnW5CWvUVZPIsDTleCC1rroStKW8mRRghvGG3NfQ3+WXj6AJRoIL4o+qwPoaIAo1Fj51rz01PX
YwNlYVo2TSJ/G/pLBCBI0fG/svMIzysJbatgbyY/q/bQWPq6MYU7FGTXfktEp4t3wGIXWNA2Ghaj
yJJWbkPXrjzBNzy07tvXn066kiQYsHz/O/XZnklbN0lMNcR5W/zREKzxosVesUnSJzjcrenk6FGb
RbIdkIlJM+BYZYOVzC1ZrjkC/j8riInRu2cy6guzLSQLY6KnXNVeTzM6IqVEA58alC/j81cZv8Oy
fPWFemuYDepBf3wzfIR2is01oksA8/vm7IIqzeJznBfPxdqQs12VOJ5b3Bky+gKyBpJLu1V/lqcM
apYcs3j/m/XszvE0Vx0UnadTSO4Ner1qH0GV07ZCL6x4l2BDfE9EoD9bqak38Z8RhSIpVexgEGxs
uha9ePQEsCHqa5nIP6T+GIPDzYMbWdj1TwxxgnuBh5dL6/PaWh5cwlGPaBEPp658MriAsbY9NK6w
d2H6a8XBzEQoodI6oqo/2YmNIuyVm+r0c075Px/5fxOZ350NhqCFmRMjp5WdKN/cEO2Y18kKD0gA
WEUAwC3SVCCO3Gyp0T1FQvbr3X79g1EkQgxX41eLs4Mq1ShthB3RbAvYsEO1fkWOkieUuDxhCSbA
LsYYk7h6X+QB5SPm46F7M5qoCViNeAollmwEIgXsUizFqbC4ECA90gCnKnYnarfOxdV4wvow4dnx
tAS3ShRw7E7kdcvpMIg4ppgOMoSiPq5SmTc8smndNVj1fL1W783TvzY3zxzOICr+QO/ujR9u9Qp+
eKJUKnJCfrrIBhznA8fCZKzAVMHPigehBKdDAaFOIGQLw8IEg2cBT8PXeaerVJA7lHTbePf1tN75
rX9PawI003udfFc/7+ao0mj5ClxYaQPGUAK10OBKKCFjIQ8rdV+k6KVECCpxTxADNOK46HR3nSsQ
2dBHa/vmmATqJungSMkhEMN6UWNNgbKCQrelrh97pJVq5TUMYMIp4gp1VnCkAjaFevJbEMB89fRJ
krA5kJntLV+7F/Nt7y2jSdxrX+evX/9cmjF/3zE4Y+pw/+n30nif3YxuUha1VLrcMQU8wGpvpOW+
aMKdJHN0B+8Nk/mncIBmFmfSUU6ekxaPVgUYYEQlUxj/tKC4JIhzkjfuZEHZFVhhYIcBf0Q3qjsh
iHc6TWvagrw5gp1jf5iV+k4CwJFWvYDXe3yIBtrZPl1Liequd1C74dyJICG5ood4uIyxSycZQbIM
Xp6eLOQQoKGv/xIhrpTYrng0ecTa+iXV/jbk8qmBnYdVs1F4DOvmefRbpDrWY/8UxnQUByWDn54o
97hyAu3yRkqb+gLlwBdp/J3lwx4hOxy65W1eu386eaMhrGF4L2VZ27GfbkYQxFoTUV2VNrWOaU1p
XcCuJTVoTwXNdC3SHLVtTm2VfJ/0O6pCP0jhr7byj6oCxreFlDPwBAJkEC4CIoFZVqJrBbaBs6b1
WMd58jb0FEQphH3gvlrCdzOGk+y1a9BfDXT7IoNO+mhU7rrxrfUkQxFbuPP5+XdDxw9RRTAfNybd
32TmWaxAFbO3WJX3yfBblJrwUUrupmkMmbGS8mhdUA8TeHw565MOia5mqw7OglfwJCPE5e5EwD8W
P1bO+cdq3BX9sCzWtVwjvZsvM/xl4gQxY8esgfZjR+uKlHwSDVBLus1zmaPR23gATVCtgxgRQBEm
mc9KZj50OSirbIAAveuqU41qHGVLY6ob1u5aWfSYKbQIIJpKtfasxhGy7nTR0scG5F+bK9+m7lyZ
Ggt/jE4qrgmYFdrgSBZxqWxRuzDBKfXgisNqrQbajdrFtfeG2t67/6mF98/8BhMEzx/bWiMZAzAo
wAOQjw1ihw1rhCeqCMw2fBz8M5YslZhsatm/ERdeSxYoKkqwhHh6oZjMUmspco3RNUTdmXj5d3V2
PxZHoQSMF/2xiKECd0L32i3ssKYYOBevqQ8TfcDkyUd6XFvRdr81pWnI2fWJOSWoGQwm4IbMibeJ
UCG1o4e6kwocknKVUbW2CmhJZ4UYZdTRlo12OcSIYZPpN3iOV2L2d0ML2kkSzfE5o67sWmTyC/KT
CfbeghvdYpamhTfinaujUBSmx4IJJ1zBzw9EVZRhh50hmUGz99jTUKJM4wUztK9v5itJD18WjiAW
j6i2zZOevpErQ4u4l3kvOrTCqK4PgN03AMKAryWW8/VwV+qLH4eb5ztW0Xu97DEc7bRa2DNWr+1R
6rpZtH9vmMx3yFRetLD1gRo172dYeYxVisJIQ5Bs2lpapAne1QHJh0yBWFhXzcrIVglX895yD1l7
rFAqBObZdT+C4mzkK7W7eJgf6d6uE34VgmybNZZ9MW6YebLqWwHq5M4YRdCL0q6uzEkmhObgonCx
rloX6Tro13W88fOl/l1WubqrcSVlCG4GDSKDN+6IKX7668dCKYbRh3UPLa7Pm6X1DVg5IhbjePga
GwoU8Gr1nSAdveJG7Ikd67WxkNWhmfpePphtzBCMv9XRKCFLVJzCIFtIDOg2HkySnHbRsFbN7sFq
knYxvpkuxBhysVxozYVaAK/LhK0SkO1UwTaLGtSGRh0tUcW2kOWCk1JvALCGJnZl26bxngN0SbXv
ltvaloWSq75WJK5YL1vl3TOmz6vCxY0KEcF6KweYNsNvTqonPRuhteXUz3tEvSQHYcy7UJ/0hpa9
iISIEaCGOBFJJ2izC19NeB3L+1AKAVc2e7O3FSodgvfmGQZdnmaNKYxmAdg/uLK2hL2BxNxbVper
tN2bcnT0shZvNHss1McCTC9ligFSsUpUQfX+LDXqhuN3FxjjFn/3Lbr46vhaKdUKzqs0PFliuk6g
lyUN7qpAq1FPrOqCKIjOErGqB8LEffX9e6WC5qCcigJpOe0+3TSIfQjRE/BVlHpVqV7kINzQOY9V
Y8nXwbPSWORauM9D/6KgKErROuuUTUxEmyb9qeEQtIH2gJI2QQ9dEGE89la5CyXtvrXiA5Sn1yJG
9TWIzgIspUrAazGU7CCC+CitXaoSbk5x1QJBTnqRFkiFEmaC9hKxoU4LiDmTTkmGDzsUjNRC9jDY
9yMIbLOzrWOcqm+j1+5MD1C4iNAQXpQT7NpMd53SXIJW/RYn6kOVKvto/OVP3kEZ6NHkGCFmKVnn
ry+lOWphyugQkaYSRoiKCNg8o7NyZUg6pX5PgIPmPHmLV4qTm7+n5KACdYiffKP9RNtcYZvFyF2I
ldPnrxWoUHBRtzT6r6VL5iRnAaRJkRS44p+Pc1BaXld4ie6MYorfN5wYAPtV8Spb50Quz5HHvwGY
VprIu21urMWVzp4JrFExNBaD4H+WZleuWel5K+uOUT8b+F+HqDMoyOzSu9LXnp4tc0Na6MOtT3Dt
Vvkw7PxBz1HFbXVr1Kkqb8J2o8Y7q/yBlWoqdAvceArtDpJfgMCxfytDvPYCAt80cZ42VERLZ8m0
0UOAQ2hJd5LRhs2qRvmqabJFFlyyDCA5jCxi7huLfC0b+jjmLB+GQ8NvRS7BsWgyeiMNolZGJ0Vb
KfCrvOIH/UCFwhUFfgW/bVBuoBI1XFa7ZZhLN8KZa6moqUxyrUCBASK9Vxs+ZMgSCY1i9Ox+zbgP
0vpBgBYsIStIdyHdywFge1rccbeh/J9dghJ9qnYX+MF7EkQhBA1lsuXi17CUROkOFJUkolQEMQNU
8xJFjcRDLbx97TN9FbfwPxvZVrQICoJPgPbLEhMc/bwtd0eC77V8UDpUdD3rRr59LZr6+BtnJyr2
pFZuhVJ34uLez/Y1ILvMbvUbpNB3yPT8Hebc0BuigQFTcdrlH5aSLzoY/rSLe6G3uW/s2vypy8N6
yv0aQGfTfWmEZPfeMhmVlYsCRDlchsLc+e1Lwh399T67FhboNAvAFFFh0OeCvKWoRaY+upoj1LFd
i78pCBjlWaWgLSHp0HVPXw937SSBjlBwv4atbc5xEkmcVtmAoJ2TZaewXWIgIej7rtjGbrWMLEfP
nr8e7z2smS+3DmKFzGRS+zNmRYUkYTKJl5EKE7xGj5r7ihRnjb4C77FRPNWAZNtbaJCrjwVnBVkV
EjtTn2dD2MtFRdalutNEj4O8DxDJ8+InDWUBkjCeCKsEk/lqefderLG1t7gyKzjSTe93XewVYDJf
r8K1kJounQY+05IQMp7FforQe6kel5rjIjee4VSP+0moeFwtFPnOX4/1rk8yX3FeBgCLyE3JujG7
LE2s28IgZDC5U1cKPaMER2if8LZX2x+xEdpF95bpjR0q4XcTm4MRaIYFqaP7rqxGau9agmZUDfU0
f1PQPYSQ84RpxVIXsAJg+4uKrYLXSEUn8S9lpy6p6srufojMhesBQfrZE53lJwnabbzvtJ8SrJrh
sR5Y6Jeh3kbAOynhIa65a4sA68ptAUKizCQAyu0q2BGj/dR5PCtKN66iPZLvZqib6Mvcy5f8w7rC
RKHy2vvhloPL1a1qYBSC9KVCe+X9Ev5wM1hZGUZtS9WmVs/EdhY6oBJ1VkXckNj16OqH8sFtHr7+
XFcDiY+jzu4jIadR4dap5hj9aV0MF7nbYrjdjO2ycie0w5+YqHEqW3w97jt4469tYqDkwe2Dvs78
11JfrLQhnoQh5b06OkEDu3m0yyE8VLq8ltQRXhkFTvB3sNhXXvsSNRFdkFUTHErpCAgvL0w7ah99
09r6ITGgu9Wl6tGnmK/3P3WEZOVSWFts8Rr83sQiaowbz+LVL0YHXKMXiK+IqM/WLkEVIzGTXHPM
5CEvj0N06inKsQHR5lKNo6UCv01vnOVrMEBoFyDZkS7lHXkHN3/cJkZeq5ioE3wGiOfhLt1tk25S
gi3t0XVaBYNou2/PgE0QzGrvIgRkIgXQlNH8mxDFggFC/xUJW3X+dmQhgD4/9FQnV+Ut3zAUmguY
nU0bwmcdL3oIm045eQIaRkJzKDRIw2Z3FDLqhZ5/I+mUr7wsfIMJb4qK7yQX+fldjVqlT8XYUJx2
KmFb9EiRSg62tUqDeAxWBTx4EZ8Jb5L1g30noFzsju5FGYDqtJBQzlP9ULHCpagImBVMgSxvYLJX
EQwqMmcqUqpJuxnAn4WciJsv1a35zx6qWBakMIstxUFLOnRflUk6LTwY6rGSTzGxAa/j1yfw1oBT
PPRhH9V1LxVVqSlOiWhPihgfvi88wK9cNok6GXIEt/aLwv/j7MjziSydnQL4/q/Qp2sC/GdHSeGw
nyXcs0eMVhMycURlFuhwTYjvBNI1d3GjkZqGG7/uVl//6GstQoQcEFabYNRUKmevk0iAG8NGBTxh
nYCKWgrES/1bV1wCr1yPOGf6MrJniCk4Pa1UCzxeGW6+nsOVyP7TFGaRvRh0fVcYTCFsdnn3QkBr
+bdu9enm+WupP/zM6eN/+Lhiqxhd7VLt0cIX7CNAIBnDWQ5+Sh1NQNgj34VsHf/urd9f/7Qr0eTH
n6bMAo1MUzW9z3KGDaiGJ5c0vG9R12Q8tTlJt8wkr92/n4ab1ZnkfFTrUqbMKuICAzrN3yXygQM6
8myO7cVrnDwTb+2gK8HUp0Fnl37OjSdkdFUdTziF+msvHFSEaaYhSYIl6Yfr7gr5ufE2WhEs6sjO
JHPNT+91H0W116/X++oZ1qDe0O2evNhnWwlTE3MsWlBm3BZFthGxPT/U1QNpuPHQyDcG+0enbL6r
JF2FZQgRRSRX+7yrTBoouojSqDOU2vdyQAUGInjoYu2GEG9edjsVMAVwSd1tl+QuRQilPIVy3L3U
CvqqiKkCXW3R5Q1BKEjSKcDEJquGJzmB6C/ZUop3UP00tJ0tQ9weoFbo1klLG2TG7goV3DsCBAiz
YO9yzsonzaeBLpzkcFLyBAKj4j3jBTsr+z6ly0RNXrIko+yb5yAWTrqKzU8ALia6Eyxvq7pY0iAv
PkIOFYfBrsx71QTBT4oa/ilRcIn5A3l3p6VIXfMwUF7PCMj8+g5enR1T74LyvvV2GMftFboIHUqi
LStvfRP9czRif2fKT736Ixfqn21db8SoWlllgN7lsNBSavX9z/wHnkeF0GxTGWpGIbTwtpJl+rMV
v7U4AiTyJLt30ao3td52/fBHxxdJCfcq3gMx/aRQ+pGWT3H2M5AvXTgSnGoIGgy71lXvrUZ1IgPT
Lj109P6tY2F9X11NgFGvMk/iYHM4ay9axOxTaLARkTNNZh/RWgj67Zid1Sy9kfle26so0EpT0ksl
YR4t5DRfqfU21BCEteLdgRdsE5v/WE8Jbi63HFqv3URw0ghOZMT9wWp93qoJav/i6JKCsfYI+k0o
ZakA7m0DKNfc89fH8ErpwPo42OxKMAtEHUKvoPtV3ZXx0UgOkooZ2u7GKNOc58fv4zDT+/rhUgdT
bnRIxFGhKHejdqdM/o3a1tUmJgb18hiEurXsy3idhsmi1hGZ6i+Uc8gkfqAIs8rh04QpbNF8pQuc
w+Su9dJdpqyH4A/WW3YV168p3A0hdqKkt3EP3Bg1PpB3KbeY0qLCkoUriepTZwlLj9exz9iQKBh5
gEIG9JC0sL9D5QEPjC02WxmwZROCLCJ8iHq5C+qQgbmnFbChCoBMBrZWJUgx+vTDHzdbRVaDIM0t
w6Frqbg1dXgQ0xah6M6LhoQiXg1oXnc68Qco47WAI3AkZqwWpXP5rnJ/hgKwqfRX2QM+pqIeHssR
+y9uLqpqiEam+o0w6No5gMmPbyA6rxPd7PNXjKqukCKNOlNgniJpFwebElauGLwoxeG9cHpLUPRa
vAFyC28LCteUbWeRZdpLbUkGSIanY1YiObmBfN+/ONwfx5gFk72sRFIgMIY+vFeja8pVHcHdWcD9
yyhPCkIdX5+G678KILBIAZxdPAvkGqBPyHBQuIINBWQ88M836zi3hpi9rqaIJJ6Ondn0o8D5V+ob
kOavf8W1YAJuw39/xbRZPhzpqCnqUWwZIrAORBLUQitvo3KwIR58PdK1C/HDSPMaEOargwh6S5tC
BQmcEz/I9R+IdqvwbLU3Brt2IX4cbHb7QuArirzl46DWmTaHtrrTLp15Y+0k41pCMYWUMDZgr6Nf
O1s9TH9y4H7aREXR1HGlazgcdBSQfeGuQXHUB5NhZP1GHxwR1qhJPEIkDLCY5A43TDpLpfWDA6g2
ng0t9aL1a6RAl12HklfXbV0/QhMFSZofrvEQuhVCKUh96XZzEhH+1d3+eajd30I8OLJx6UsFi9xx
g4EkF2V/r+Qpf08ZR0QGE5Wciiq5kT0n6u+KandOs6TS/ZWAN2gY3seVu63UYpUE5178EeJ5myAk
N0UAOvjacILLllQS23XcdXsvER29FikNgxyUhwKT83JZj6BLRgyDBIxtzfx1TI4tFQHISjJuniEG
isk33VX2OE1O0Iu+KJGkQEIAglFQoZ8kvOhI1rGgi9xtF0ng2zFNNxFPBSODDUPAogS2NBgoCXhg
qOJlWF5Y2qX2rQ8X2i+9R1J+E5xCFADTjdIg5Exb/K6ojlJz5xG/xGsDphNGSBja4AIr2cJvxGHL
Ev2ikyydpoBmsFRkIOm4tj8MS9jXdb4TQPMnVrLxY82W6tEOcQbwCRrVpEC97cUQn2LrZypBr8hW
lrvzAebJkbIjuJF53rAyrfMfo1Ufx+Q1zfEQ8qSVJ/koTaaoR3YEp8VGz9/SrNx5VYkvLu1KlvOC
3+IgAmyN3vxNX6M0SSil189fH8irR5/+uA7ikH7inCFihG1t1GJFKTzZxPG58B84+n55aW4Jg1y7
xnSq33QdgMXK2iwpk5Je6UaZgfzGYRTLeOiUW7SMa7fLxzFmB96oWkZOKPqKAiJ+FUy6AJlb5T6h
o40UrOYvIswNXNVJ2fASm1jTDxMyYtpNhTc8muNBJsL4eoWv1Tatj7OaPbWW6gVRZjErydzlvl1T
XQ69N6OhoGIHlQ2MLbBy++btN9eumZrFcEBAZPG80+14h2t9uNXRhYpKSxdVpzUn98zgNPgNDR4i
KMJfVdlkKHUOJT1yKYc3gC24jmisl+9yxdoJwdY17nNIg0qqHFJQhqr0rLJMmfvmay2iBGh0p/G2
ob7o/yroqCuTgpIJsdJyLA/Uitjtq2et30w0McP9dWNNpzWbB6ETtQW4DHZV4lwSqO8Ez+JJVp1S
AV2GB3h23yffPB89XNt60a1jW1KTH5exfAPQde1N+Tjw7MFv9SZJfJeBOchsJMhNUFdvPiraVCf8
6/ehj0xfG0QwyLzPb0qoxiiJFprqZMAToyFfjtbFV35qcDuD8WJ2L4UKaQHERGXivBmsatJOE00Y
nyTSSsF5Cm+d8H3QKxQqrQX+hl750sbNQxePwCMdadiJlbWYUsERL7Q+wy4hUeEO5q/JOGkkHsUx
30ahf8Qn9AjSeJW5qFqGFbfRTuXwjKR5LrBUVM/wR1kGyO1KEGHBKra90yLvJ6J5PLkW38xyrpZb
YDdPjksg/P5y0oaaPEhV2JNaYj+qyz+8XJ5CvMR8UjzuMBOUpbFOPN3+estdu1t44MELyfRnMbf/
/EUwwfHzOI35Ivj2ZhsruUjlmUxO67+RzH091rXqOlib/w5mzC5LBGxQuB0i9hdpktecwwqUUPs2
JoNTEg54Fucs9nY555KQs/eiJRn9Vo3wgVVv8Rney2Wf9yLpsjXRBwF6TKns519uuaFqDb2nOAKm
awV5Hu3LQNZX9EwzHeGqpzFHWQGV+5YDJ6DEFtIFoVJgdg4NEqEdts81wKcIupA0iGuUUHZFCvex
473r71VN3AFMAaRS0OwatFs+RtOdP58954c6rwIi9S9lIFUbNF4EAAro1dDGcl9FiigotY7De38Z
DUhdQ+PuxrN6pcEu0cs2ZAsWCEnfPNAtRteU+6iVHY6rBqJO137kFmp46BJjgEVzRgP1jC+R18Du
7s55xuPjbruAam+l3cj1rn5BsIXIDuFSJv+Fi5X9mlQaUWYnA/cnI5QQpU9eDcoQV9dQUI9B9MdV
pEXsj7aZaaDtTWRT48cRsLHQ4Uy9HSNrqxVPfvhYQ/1S/K0WuKsOCQ18RX0j2kiKHWbnvoGJhZcV
Vab11wdC/vvaheeGsME7/YcYe3YfysjCGq6Hf2aU/BJy9RxF29L9JeBICMapBvIRqHZQvuaGddDi
cjug9iBZhyYy0C56yjpjIyUPka4giku1Tm939FKSpt9L9RnsoUEn5ev5Xv38GhozkywZhaa5Up6o
501tBBV5TfuKADcmX9JCNJ6QzQjadNUN7nJUR1yXL9N6VeLvAHx5mOUrCba36N8iy1+5T1g+kn0y
KyAPbIPPRzhPPbNsxVB20EoEOYsXxkogXEfZ1q7RwTILfLVT+NXlb0CQqx4gGabXVmTdDeP47cbS
/B1xMhd1goxBKAGtPasfQa1INIFYwylL1fYB0jeqQJSu0C8fDxH+QnTPJePU6UjHjoDX6MzQPPRQ
N1LozmDNaHugCG9M6u94gknp+M/wrYBXze84DkcfWAZIIkt5QqUyLvZIKEE9oVRRQ3EXjgDOFzK0
jgRHs+oGgvo9yJ7fUfDTwLBNj/1fLUzN85tR1mrZaWBQKIm8DoCoJ/Gjq/un1h03o6Jty/6Rbs3a
g5SnoWLnYXYWaSgfSvuJukVJNekCO4ODQgFtZclvnW4ugvGV1vV3rEtrTb5X68aurGHZYExG/ayn
s4inWe63d2o5Innr71D9lUsUhK0lzIYN3h+GiYC69rv1QRwgXc3fmsBlG/GhDHd+oC96wsVJphaK
Tkki1XUt3J0/lRzg36ywXqgkmrtG/yOJmQ0jQe6Bxe1DSEQh1rf+6CAsZgMQrDAvrGiRduWePxUp
+ZJceIECjlhgDou4UGlhnAAbha0qZPcqQAzKVzduyStxOnsAPinYB0AjAMw+HxLFc/1cMnLZUYun
vgtXCtLOer+ZwJTtC8h5vdrkowgpZXNj8/0dWkioWoJEmkgCEOVmD6yS5THIYUGaQAhyTwNUWLbD
H4RcFj6uuQq8VgFrsHpvhq9S+9KkOlz+kX8XbnrjIWhOmnBjRlcfDCS+ILbjUjZVCD8vxYjLbmeF
ikSPtAYljtxr0i576M1FsDbQC5GzRaccEaza7CQsc4ZK3U/UtMYsVi3IFLreG/zsMUL5rmnlJA6a
ldJSGF80bRUW5zo9gxroi23t8yHrW2axUyQ2O02IAGIHxrPPkz+/YKpWM8p8aJm8SDmBnkNhg+0a
xSM7TWOWrNjXH/A9HPtrRBDtoMk4xgQan5dLKZtUVNtMAoe4EarVJLLefcfeJBCPhbbnR44CNjQ5
8mK7Ck5OsNa4WAzE1PP8KGKJWd9LPsnW0fXZeE9h+C1CMF4/mXCUUyAVdif8rmIbR5AMzCd/oktH
CiR2p/+Su0fZ9FediU5c8KyWx0K29Q5tNQkGETq7OuK0iqcA9n8so/UkB81vwHCDilDwywL7qKN5
PO4NbdUepfaHTGk8vgO41LT7rP+j0nJqN2Q6FXDnrLmxy65E8pRMPyzbLKS2ErU1xiqUqGwuDeuS
aWhex07RIOdLffDFg8WDcPXX3+raUygrlqgTV1Kwo277+VvJsJrdOI3ECRUXA7ESUcVH0YdNkmKF
VKU0UNM3ndIkNAlcfyv0cNB1RyP06euJvNf855tG4y9DwuGIVHV26kNcGq0shJ1b9DhlJAiTB2dP
EGHjyk9i/0rcOEjupfQnYN59hpy0R+EKQQpUm7C0zeJVm3u7qERY/iBBcP56dlc6FlPiCbYbkgaa
dHOb9nbok1E3oH0G5iPSbdtcDJ5DxL4LuozToVKQZhkv0gBtsXXXPYLxAYTsSoUoIZorqZjcXP2d
R83w64mpU+ozXzZdFPmGGKIRPcyWbaRXWGsJDN1kIag2Ct+9fEdj1qckV64KGnlbbAN0R3qLH9qH
5CW8rw8pJ0g5SeKyKVZ42OFShXrhpvyDquM3AvFlaPPgdOsuXajboSY+tC/br2d95UrCE4gsYGLH
KSStnzed6/ZVDN2TFKqyw2qDJNXKCra+fIT25cJMq5TXrwd8B3fOlunTiLMbXCvyJmypkDiVuA+J
nczytyucJfUAX0rq6LI5iX4JfQ/hxhtb51qs/mno2RdShbBR84KhiaUqHsxupP49jjsq/0vs6nOP
gpuX7CNBPvXa0f0/0s5suW1r29pPhCr0zS1biSJlUbbkmDcoOVtC3/d4+vMt5j+JBLKIk/1fxE5U
jhdWN9dsxhzD6Xc/rf4UWLgT/ImEbKwrBevY0zYpPP4dMALRex0AFqV47PDqjc1/gaGDRoIGPew3
6lRo/X7doKEknWRngX4M613o/MeV5G9t9ifqxX5wtGjOTGzIt6iLz+yS8HWnuyRILAwdjhM8z8mw
QV8URlKrmsAFV8VruffSB5QIOwRzE7jwn7PgOTDX8PnNyS5ecTm0zwMbX+eb+nXgFITMR4N6Q4Ds
2LNfvCaiifkYzwFk5sYSsd2nPGRaJUUYYmqOtXRozQ/eL1DPAw1MAvw21/N4JbqgtC/yQpCq4lNN
Dp/U96UUdqC78IhBkpVkSHAutf6Q9TMG/NqdJg+lWzLZ1csKahl0Rhi0LKGM/rXxDJg5yp651fiL
RJfoV98+K1OKY9K5gBbgOzxjxhS8s6/LqFZl0Vpqrx179yWKgw21rXs1SDdldkRnYIByP4IBQJyb
VGY3A/we/ACthwHpJYSNt5QPjR6sgqTbWF640+aaga6tB8qCbCQYoMtKQt+GjgXZg36sop9Bi8YQ
vT88C/itNPx2Zon23MwOnG/l9PqQ2bF5yeH9Bev9dUkKV6aJeKxFKtBfqMFxbLy7saDMVndPle3u
EGL5KOL4QUZ9LAEaE/k0eqgKqae3KjsKDgez8/YeOlRyCi+F5MCxCg/vUG/KDrFPwozbe3jNr4aD
XcbI8OjztE6uQuaYsRabpfYX3BjJbwhxI3IytWI8qjjVmWKsowIRIljUX3yaP2qDpCpeSiEFu5F+
gYZsemFZm6FBVKN9g3Nfc12Iix+IIFGT1IqVjYhj2QWbKAK8XAaItlibXkKl4vZUrjlvJBKwlYCw
UL43pw9MCG7J1ZkK6HlPPVjOsQvR5WkfQKuiasmLlszd7SsnjCGFgSaFRf/o5G538Fm7RpJiSKxt
af8mMI44ZMPwSFIqHbfVXGn3LC45OV86tRNNEIKQypEnfr1hxqGcubZy9IBfDqTHaMZPYRiMF03n
/YG8x6OgP/ADCiIqlOKNhxJyg/rWg0Hh0aFN35J3NvwzPhs2bHrdWMLDDxWN9AGiXWpO2H+wJ3BJ
NKmCYE3+kIzOr0rHbeogIE4PZVHM+dxijSZT4p1j10gFychwTwx/Z3dd44KUPiZWtEml6t6ool3h
RUfgxz2IMMcoHzyz21kUFGoOXWfM2TFxxi++AFYcqjZIBCCD/fXSNngliaqTGjtzH40fvuStTSSl
4PtbIOQIFK9ZI4e0NsjymKQZG4XqB/ESXN2Qpx4Ka0sD5kYJkF8ZaA2ogh+p/ZrBe1UHkCC6jzqZ
h//DU33F7zSVT589OXxOr2lFZpIdKNuHroWYQ/8QJo4OdBXoYdy91TGMzXNH8FpSwoSjgiqeJWum
KU/2i5RBxqKYyjFqnmNvoN6sLUlQSRwj709BphBBqW0fKt65mQt+7aSoPKIiTycTBEyMa9l5YeiS
jDo2EM6AlU7hzSehk+NMG7/5Vaby9tetK6v/xjGiPYvkA5yF9EtNMRVqpJJLsgrlaHdvZvCHj1YU
Vk+VIG3W6iUq23X02GWHkYJfhp3r5soG08YQtGbBuHFBHLrR0Du5oDk2U6UuM5iKmpzdraVVpmzL
KL9L6RSWUDyg0A375ve8LtdZh6JgctR5+rQopZl9RG5gPFSZuiZZIPJniVFsUpQcLMdb5QRQNOIH
6C/J6VOS0/YDgV0dyEgYReUPu53rrZt4RBczmbw5TRRlEH3G2T5GWygYj4pxQIoDomgZaoPbZ2bi
6f2/oaCCIJfJEzelSpW6rMwaN2TRlC15eZW6ZQ7oM+vWI4pkUTBT75+8BxfDTa/kgApJ7PrZvog+
EJiz9RVwUTl+0/8kWyV1c6ZzYgEuhhPO/Cc/Fg2DwTcMhotg3e62LvLvpvQ+avg53lGFVtmXYGSy
1Jl4amIvL4adxAhJ3ODidFG2J3ZEHd0GSATln/5ye+um9FNiGLKfFB0dE8kh4uuvswuaTM60Bm7/
pEIGGHCQBEdYevA3Ns1slb+oWyysFaw996AnzdoC0EOnRJfvAt2CxbKtV7c/6MpZ+vI9k2mHfiEn
LjKI+9zZxelSMEC6H0gcMWI4lxS6ckVgUTQEjkAVr9JkLK0K3E5quCI0gwbxtiG9hhffAcZBROL2
tKZuvFhnFYJCB6OGdeMV/LrOeZWXUdLKyd4K37qqX0pmsGyzmmxdiVDi1lQ/DLTUQmv4ZlvRUqGA
SNoZC1PpEDNL7jYwDlFPR2CC52MC7A43tz/wyrqj8EJAQysZHD5Tn8cvZUkPFD+ACn+tOvuEV9nR
hbBUYp0KsvK3RzsnYz95A2I5vgwn7vinS6VGXZv0aRDsbR9Nv+4FLgMHPqdsHUjvqXKkyW7wEXRO
V4Rw8pyVn76u09HPTu6n0evSVOqoYXSp2dKRW8D55CW/MxkFlM3QbUYjXDXwZM1m/MVl+jprsg3E
c3B4UpBDMHYy66IvoLIxkn0KDZ8OAk5Um4zwW/GShYvkh1zdtdAuy7UHjQdMU+HT7VW/NJxfh5+c
93ZQa6tp9WTvhT8h36MiiEyTpe9U90AH8Cya5fJIESQYGiLudJsDhZrYaTr65XaUVY48AhYxQubE
Cs06QpwX/YLZQPna5FTBLQPWSxev+Ne1VcJgaP2sZzTvWcFHQSosidbQ7ic6GaZsiwG5vZrXpgfH
E5GvwC9Daf91QEkZHLd2w0RIiTAYJSN44gm65e5Vip9vjzVNX3Nicd0/DSZM2acTmxaNYSZelOx1
eZsjKh/BvzeaW095LWhqzM/VqhiY4I6GXX7FQbPmTu/V+VIew1pCH0aG+OsntA6pMtUJkj35HF75
ZNhR/kNtmfqYbh1vz3durMlmmlrsy1HE2gpNFMaDh4m2mzJZU49rZp3tyxf+3BJCgE4GkPhoci88
S7OkMmVx02ZrOq9OyuX0H+jPIYMhdceMTG0L58TtKV4+PiKoxcemNk96ZwqMTww9H1VSJ/vRf2Y5
M85q9UzxYZao64qt/TrS5KDKuaxrkclIRLBQuO7ot+RXJwatlUBtf0AP2eRSok26JoifvSdXJkqf
NYA9k7o/YKKJ0UvKunCtEqNH+C4oP4nYg0eSc0H6LzE/XBK4Gz+NNNlHuUjcAplxJqoe4X5eAqTi
lMKBz6VgwM59AemQJDNn9dLwULoH7CNa4Pj9jMf8dDU9Xou2DbGqzO8vBxi746tvjEgeRp4L5c/Z
ra+PyNfxJnejbf2IyEUThi5ZREj3urENoeK+SKCkkh5TCG6b2FygwfsoopYOoTFk4Nf+oO09SpYL
OXd3UBnYgb3M9PTB4qW/fbKvLAgLAecdyBPQY8bUUJS9JZm16e+95o2MA0IjSXfstUMb7ThfQ/tx
e7hpSkps+5fxJguiprYpVarm7wdkfG11WzqnsvsAtCZkLTRBq1jQw7edGVW8XpNtAPxBaYceAFE/
mIzaBzHUWJbsi9ctUA+kIWHZENJRbvEDtgiiVHq3tZ4Ey+vtkcVfPB3YoucfXxKQGffqqx0O/aqT
qkD191CIudljY6+Es9YVxzHZzdrGucEmVwr2grAamoFZes918MZeYjBaWiFl8/6/sRRCx+3vmU2S
HkDFCyUQS5pC6F5t6VKyJKCrx0qf2bwrJunLQBOLWPeaXWUGS9jXWz98Ls0DUXqXnGadkqvLp2uA
lem0AGMkDtEn21CZSI3VyeiLN1Mw3rbmiUdTM36w43SBzRjAKxcPBQZK67YBwY8+tURmqkOKYLvS
g1XDi0SL8LA0FGeJb4kzrfndfnZ+03qxuHs8XeBEYaIQQMvJBJWg54/0qvTgQiWnjJDV/m77XQgk
KVo7zUeAUpztfmjadgQ2JKsLs7ojjLWqExXlmYD5io9kE8qx2A79ZizA5EbqiT/UPjXEfTg+RdEu
Hx6b/mS00oonhzRn7VTLoLxrd3EO2Cn/iI0Vcpa37+aVt5ZvgJMC4k9q/OoUoN7BVOWMvkMYFTxb
NF4Xuz7fQaLQxd6Kd7ZJTpokrbTgw8reiKBnLO/FueaUOZgjMTrsN9OO7Fot+gohbOIapX3hC7hE
uKXEU1FqzFihaaUZV0+mi1AHXcrOw3Q6uUNumbjVACZ0HxSvmYv74O9q2ADJzNHZi59f8wZpKBwO
/qmZLXMLS/DFBv6F5Dhjp0jTT33vtAFDK2P2Hyow6f5atr3HlgT2NuTFL3bdzxCwbaxuUh0WwO0D
Yly3t/niWjM8eGVNgdzJhpd0EszDnVxXhWtIDzCs4rtFACNiY1uUB6gYU6gHb492eclA8Kq410Df
NQUw7MTiR2EVkD2oXXGv9cFdESxHKXoBASJjJmJx3p+ORQWdsnvrrIQL564i2VlW5fcgH18qGR7D
8I/b33Rml/m6A4DX2HgonUC6QvL+1bLJVtrG4Afdh9b43ZX1YtTKtdEBtJDihUG+mFexMqNNVdQr
TUUjClYfEhkjsE/0IGnPT++LZrhDeGfZS+gMbDNIhyA4amnF0WiIh4dMy+11ksOYaW9V77nRnZVt
oT2gftThz6RXlk/teE8i40dgv6AzSW1ZCxjIRiIoW+RqsY57del1BqKjpCS7YelKqyEIIcC+qxF6
TACoacUfwQhUS12OT5QjFspwdH8Tvt1eqinrBzdFAfaKgbQMPAVrypTrFZqVEc+7Dx46Jlnq82q/
RUDfNZvCwWurbHV3Y7b437uwR++8Xg8QkMx8w+WFgdmJV8EUWT6+ZfKO99Bee4ZWuELjeEMNI4p9
QBnwQgf2RvPfNOOEkQJ0tBfcjXU4COVmD0TqPOrxItgi7YGFBhID171ycXDyEI57z8+dB8vy6W2D
1QD1mAjGb019E5EIsqKS/+CO2fd/vQRnvxnaN2wjB2PiXTRBKFshTfsP6ohYigt7gov+Bd0JGe6a
2u364USaQLB8Cto71xgB2nFk6daav9KX6UDuMqhPNoXMIxpjE+vZwJcNi4dzTh5wIwJExdpSW7Uq
HKPqKbVOUvMRAwh3k1+dNm4MDKlaS2hCo8oFaY3S0slgHxTlpy7TUdg/316ry3cEx5Z9Ii18PjST
Wp1cD8OQAuDYCwbpYE3ueXApQteHwfVWt4eaQua5HWIsOgPxZAHMO+JbPrlIsZOEdWinyd48jco7
Otba8B4d2/SPME+XTRrQWqIuqdMuSFGZaFw2nrOS6ZX35zQ4L/0HvkRwgbExiHiA8fj6JTydEDBG
VbwvlAPpYOFVj+AoUYZ9dIxNYtwvw0XjPYXvmbFtZ+VVL8MYhkdcF0gwFxS4/uSKBlUyVO1YIAgI
Fg3VXDyoIHnuYBxWDu6f0i9pTk/nwl1kQHhF6TgiSrMv4Ku261YqmPpYZCCgqPhrvruhOKDfbYWP
kjlnCMWx+fpmfB1QfNCnrS61TlWUoIv3Po04qfdGFoJJ4hxa4yEv8gM6TmP42o7q5vYZu3acP030
jC38NG6SjrIS2E0skmeefMrhYQ8exSWfTXleZpbFmtL6I/CT8NNOG1bsQR5N0qzxvqZ9etSWaXTK
6f0OSCaf1LFcwFm+nM3MCWNxsa42NQVNp++IlvTJumZ2E5R5zqAB+o+rVt9SfDTncnJXj8unUSYX
VXZbRBa0v84nNSkhh1lun8vmiXpQg926vWdTUv+zXUDp6u9JTW4jBWo7QwiESZmQn43DD+D5dPzU
2otq+GslhuuZVtPQvme6qTas8vGEhSBdRxpGrmLE1eulWutzDv7l8yU2+J/PmpzhvqoV37DLeB/j
guCPFf6HLRVL4sdaEARVBydat/FcSuUc1E+3WAQWBJE2IKKpZ++reZpHJcOaxausbYUC94gYt+pb
lAtOJt28xlJpaOfIxmUiQb2DVgRejg0BEgvDT3JB81Edm7HZ1KJwH5GpcJDvndm1a1fcFJ3egh5a
hkzy61Ecir7M5JZdQ++eVIx4z4bOXYYo3UekYbhwXvVY2N5mtrhyjm4vl+ifoSfnMyiirKSaxhKN
KWo1e79Pl3YFL7X9GNMMq6VUH+RlqIA+jNZWJB9QZ1r4CuRzzbE3T3n2YVg0qLwU0o+M5jw6k8YI
QRYZweW1VD2FyrJU1mZxX0QUSQ3Yvo07G9BqX64Hczd6d1CczqzmZZhBX8inxZxcgSaNMzmFQWbP
GJDVhp69VNoPNpNIo22Cf8eicr5wJrEceSWS/AR2X7cuhbfKzOs03mflAvW9TU0JSlDkNh9Cdt5W
63sAL7ePy5ku8mLP/hnTngRSXuU5We/E8d5ql435K0bb3pS/DajRcOmhQh6rY1ZAu9+0G48QnrB2
kVgQm0GVrxLctfV/LEgaCrVY5cNLq5DcTH5Yw9vQvibzNctrV9/UAFFRYwIaNg15ot6Ky6gN4z2F
OzLnY1VtQEwBrJZRNQreB+rGsvpye4XOkezFCtElgK/IsNTqv+6Km1AGkSVWCIQy+It7ypW99pFm
b037lkXmBhLTZagCDkxXvG6VeRjglxTnMst+xlS+Wo1eSG6h8Cgs73GQD9pYPvC25/pHox2srFjy
9gNEvPNc+JMe4+BezqQVl2eRJPVmhK8YRU8MGsT8aij6j7d9+TOR80WU9y9GZqwUObkrzV2aAqWP
jV9W92JG2i7tsyVlwZXdKWjCQLaB06311jpQGxi564PJwENRohTFQr5L2Zs9Wis3j2ee/muPlvlp
+Sb2yI10cGEje4ZT5TRbKTm6cYKGgrhCsULNv/FnLu1Vh9ZErY4qP7gC4+wifPI2wqGUnWjkHul1
vY1+ijYc8SQlOxWnXa++oVgOE3m2LABn0iZXPjv1n6RS02jetb5qjS14yKBIBekwTRyAAcKL77N4
39b6Jqc9zybWyB36axL0uqp81WomzHgorfmPIjaXSI7xX01AL/1zZIXv9KVu6Gn95qcSzZHGi4UD
LswmKSUwkvskk8FpENN7dGiaJx+yApXwkmAbmajO+oNEAMfK35Tud1/qVlUE4XEj7yQNVYwUW2yf
RhOinOrRJsMsV9I3r89W4wd+YKDG3PRT0Bx1lOrK1IFrAJRN+pr72mEIYHYqvhWKtY1TCHd4WFqw
G2WhI6/nraR+ZyNQme7kau2M926xq1CNKr9L/lFCswngbwyJQbkYI2PRmOZWpU6gtDA1w78quHAQ
IV46Yb6W5GHp055VMLsGgjqHbjf3w5cHxL/LhQ9ut/KZBK9bdOgaY6G7JzW01nEJThQVADcMlnH/
7GrvXfpcDfEqCh9HOCvS5KMAUebHAA1Y6Soz7/TvVlCvSN8994O7KZuTw/9rorJtwi+VoVSOWvgy
g+p/lKwnr7d3IvzIaFaNOm7qITDgG06Ut6jpF5Y8rsQeKrG8wgsshncVowqZ4EGUUr3ahXww2Phl
t/ZN6akiuAXVxvtilMMqDdRVlECsAXwt99VlTARU1jLvZbku7ac2nQkzr4Y8xMG2aJYWFbSJ+R9l
rxhJbsX71BY8Fie9S7738ZEUeVaKvks/Nlc+2m+3baomIqmpTeVlJcZCnZA83sRTaON8pEtGisC6
mMSR4bLIO/QzoEFRPzKYFOWHVMvXqj68jmF+ZyaPQTpu6mqH/Nsybky4F6qlaoAbCX93ob6yENwi
UvOJ0Sn4VShHy4Gz8scX8RMoe3foyG1quHWZjdqq971pz9gcYcVuTWjiKHRdDKF35EIuqZW0Rx1Y
PY6/277OLJx6bRzSy+R7RavP9LlWRiVo66yJ9or/JltPg0YbVrPr0/g9huQOiorviWGTwkJJtfno
ielbFhVU/v0QbxTlRyk0t6SVbNuCDeFOclAjcsg/peFPNETM3L0r2mDptcl26N8zl7JFnK38Rubx
mmsHvHoEaL6FS+SMrJgcAZTeOJNyHu0bNMtAHnn+Loh+1/kIY+erTKCWj1thg4CcElKAPCvnIB3n
0sh00/DlBSmeDivxtP2Xsx03RmxEom7sQfBcw72Eek1d+xvHO4Vtv0orkyPJIsXPdnksYLKgdmIm
z3DbQ5MZi/dckT/YgQhU9FBVd0ruPURGQb2XEgB/QG6yHzwxZnrovY8xVB6qO68slh5Ixkp7CaX0
pZF+5TQcE3b7yqvmVttGq+9un5prXuzneWpfPRhZh2SuUpgnjbJ8sdofCdzAjeAEzMff4i+7taiT
JIpU6UWlunq0l7NXSS6wIx8xzlCuoAuT0tIvD9kmUK3t0PaLcYgOmRJr/4dU0jVXkXw9MG3AdNTC
J4ZNrwt7GOLo7LXhMWWtvIyVYCVbL9gB8GwxGD/LKFa3V/pqBgs9MfI5kI6C5pvMPpAly+UZjfaG
eyqdt7y0gXPGC/KMdLmIvECcD+gYfgDmlDV/mfKq0KSddsfb33Ftxz9/xsRnbfrAliUNc9QWRwTo
6LFFQYT+2m067BRvLoi4Uh4R+BmBXKS54bLmZkl5Xjo1w4XqR6zwVgMbFKUocku+023wJpL0xJkb
oLzrIdlW0g+uNf6K+MOO1C8Ua8ZQntsppsfQAbcPrkjUR6eOl+RkRtmG4pPKeD2aGbQb9znvuO9H
e/dJD1eSv0Rjea1aCW5BtUPsUluhJkQaASma1tg4hrv08jcewzqhigj5rsjAypKxiSNgBfgg6Bcs
naFZDuNPSowEappxKMxy8aR67LHpP/iZtRG+WuYc0HCxVX/p+JoIdkUbuWlHkHnRVOR3xypu1hJi
d2m+FV5Aje/iqaQR2tfUOTTakfRyaenfaHX5MdgDXZorHQMSa9VCN+FNjpJ1DL1gpKzD9g5trrXU
7eL6VHTtilrpCg6gbzaOSRsqNCwVsC+r29R9HWTnu4Vph308RGd0jn1t2nJ1jmYpgpJOJV1C2WXy
JLZ+3ecDXKd7Oh0tvKjBOKYKkWRcP9DdrLrBU6WgqxH99DiQjS8fQXis8uI7wte2fW94xYlCmlgl
zUgpaBH/GCdfzugOq+5pxC4xxtA2hNSnVJQFRieducvndO/FETKpkPA4AMmdUslEWVxFsYklwy1c
0pGEWKi6ZjK8heXgrIrypVY+Ijra7CfqSXFMf2+CRbXSx1grV1Xl7PX4RFxhxkKm4Wh2OLyycAuq
aocU8kaSXmzpHb/FgfBRifANx3cH5mcRW4v9gkWOwsebTqpdBElhkT2k9tqjk3cILBJMc1fmqsm0
AHBRSiYtPY2u1TFMTUmro73QIpI5mk4AJw7FTDoc1VZ6GI1+LSOBaPgi2ebSfpbSM+GT4QvVt1EL
/oAaIzkO1kqyt5b+kr2jqbQvu/GB3A6KpDCHB8uADRTvJG+iU51YDjWu1uC0zLLaGOMLxNo4L8oS
p1mnYTwA7x7RtZ2i5NG98G+Y7yDmIroUEksCYFzBUn71UviDlZ2qlUvGUeiuIK6WqnAlB0Q+ifVr
KLeRbr+a4U9tfAotH7VeMiw5TarjYpCf1ndGS0jsqCgvPVYyXDPWyQDmHSCjK/X5klj/tnk+d9Fc
HC1SGOBENCEfMrHPamtXdNq10d6soRTN3KdUN7+Z4cKF4xOVhHVpePsBFTt4lKi+NgfV9B5RUXVW
dUggoOBeBqcxg5NmETpPNrCWSOYff1jGGjzM3H6yk5X8aqbtwk+cN1dlMpm5DiVISpvksYB6iFPs
28qrrd/78snwTRJyr8IUV8lJb6z7ZGg2vv5E2+siAygPqu+bDjz+9jpcIulI1gtV0f9dB+FWf4rU
TSe3IJTDnR1EKCz9gnsBkfKVw+kvhBdFvK7Y1Elj/QeHBPQL/aynjnxID6auwk+LeddN2mukwFqP
UOzc/r6rzyhocRnOCgGfnJiw0S+jIPErHKf6jcx364cbRX4jxRyROxEn5PZwV1IlPKFwEYHbUynH
iWTCp9XIh3JMzVCN9gSFCMbzUNRnXBRRpJe+4CHeHu7c8TA5hV/GE8HGp/G8bJQS8hbRnsS+ESBi
EPIQELkWhrEQKSi7Ri5KyZ5zud41B+yO1tFWbFlLcbyQ9130UXMPW8SiqXGeg0fx4zH4jTs8tubC
wG7RaWXCcf+foELntHocSxrdn2DccMBL+ne6vnqO4AE3js1Kd+BE2nTZJhv/4JbjImE1MDMGVG0j
ZUASVZgA/OgSAfI8T3/5hRCNi7dGe9dAeWilxffQGO9vL9E5EJ0uEUIHWEM4OQB2TVxn/DcF9buO
KCV7HT3oQrzvgYkuAcydfly91IW31CGehsL5z9GR972uPrRat/HNYIVE4zJIrDVK6lD9rgN6VF2z
BjzdrrWqWyY0/StFtqpLZEkH4BuZshQoreGUjT91/1dOgm+AxzGKfmVkA1qvWbpw1qLqSXzWrlva
XsVFiLHRYhsk3V9r3t1gQK8L693tZbjsUaJ7CsoYisPAew1aA7+eFLeN8rTUuAhkOJ0W6vd818TD
W0DknoflHcW8ELpjtoisSR+0O0Xq7onayZOW4e8ymANTXLMbX75nYj+tLi3pmS2jPe+jD38F9QSh
BMlzlNsb2yx/1UOxl+x6r8D7B2KdV1jEkriZwRg8anWy0cdxafuGd37oZlbrStJPBQWnU0OmfxTI
ydfVGjVJTro2IbuRHz2Mebf1zUNCzgFdDMAmFMnc5OjhQd4eVxjL6VmlcADuF7FS0uSTsxoagSQ1
Di5v7D2n0kvSb0VBjIT0/98wk9lZHcyoIJijPUE7PhBzwrmdNU7X6rjQutN+i7oJPQHyxBiCI1cT
I3aiPWGxSJ3T4EGjRcguctoK411KPqD/DMO5s3XNCH8ed2IUO98KXV4svD5IM3QELcNV+hNPNHA2
GdRn8b9ugeNqfR5vsmukTN3I91jOgOKBdqTzD41i4WNxZm9vnMioXJ6Pf1Z0snHkxJvGcJkZvhKr
CYx4aGjPOcizeHCxRhcjUXoUTEFYC3Mykhr5it76Y7QfCxXoGBIAanJf+PqxI2tKrx04dIuSrUj4
ZVUIM053d3uqVzcRrWtgoKwtldCvN1CJ4CczWz7As7UlyV9RP9NwD1UfzranViI7a7nb22NeP7GW
ACQKKI08JWYIXDt0wzGL9rZCYz9xf37v4bIhC0TuiN3McomHw8EK/OtOY3GGPo08ObNSBLm0L8U4
DtpRrUni7vCvyRf36YzjOjvHyWktOmdIJFi8ENERLUgE+LbUbwwrv+csAd4SHnlqePPJuito169z
nJwpdwhryzRZXe6l4XjCEWuM/E7q2vvIRaxVKdYEiJ1jPKC96S+0+SzHNbMuusCgPwZ8SuPQ10Ml
O7nfmT35g0TdasVaGfciFW3iBoqeVXSPly5e+GxcNiVbEYG0qpK/40RxeeFH/Dpu44xuHoY8doAd
umerQiwJeWkl3qOothfDSwkxZLyzgBsYZrAlF00G4CjOfC1OOh2O5a6pH+vxES8l+N1KC9uYUwO8
4ipD/QdsC/QWJIAX8EaFcseosTgqgSx9ja63c0mxiU5ld1XbM67rlOrqvCYa3VuYThWh+XOB4ZPr
6rra2IwQJO/DIH5HJX6TUx31wte4oO5aZj/hBfxo+vIxtSTSbel6qMQNBLOyswJ3E1DY6XwEE0Nc
2h2pix8JrEWllz1Wg/ktdt57CCZ0c45d+poBxi0gM4g4OhQLk3BC9mowSyLABrAtalN4xFYK6utc
a5sxRtdM8OexhIX8tEDoU6ueauKxcVgzKAdCUoB+IXofROGNLje3ye46StN+bt7ZcbScGf/2XAkz
vo6vZkHnGRKHFu59AZvwcvT2tm1C+GoZT2HgnFM6rp0i8LVVSKf3qoUAX7wrCguVxnJLbn7GQF/9
JJqikFsRjXBT5czU9FWIi7Ag9MCBQKMyKCRic2rRz7cnfw1bqlLy/nukyfPjpb1V+yWLH3UvWMma
YqUOq6D3McAv2Vr6qnPsOwWYb/+b3KgrvfTD2XK2za8YpZy0qfD1ldWowyJEnfj21112SGBPNATj
DE0gYC8YNmCK6nJ0y0gOYyGoO3dIZZaJskxIxsIHJ+vvFH0FgsoxC5rXVuAYZr7gSqZJ1QQIGu0W
Ek7TQNeNPMutghAHuTzwhIQIQfJKquoK5RvvuxI+NWCjZsa8eiFMeFUsuFzI6U0OZORqvdv4WAwQ
taTi0Z9dRvTsgSiKT3W0MmHRLZJuEQ67kQrF7cGvxit0X/49+MSZHVIpDawiIN+Trr14zSfE9S/j
R+TmkLm/ksYkOYrKMckoqElhlInUjShkdzIr4S/xZQRuq0jqmVt6VjOYOmqfv0ss2icrkQ1WneQj
Vlsmi/0t7Z8EJiVAg/MlbOCeIfnaxajV4KM53buWNztOM1BKkfMrNRPtsfuMc0omj2PcFKjXoSht
3Ne1TbI2uGv14b2AUPn2Yp77ci8/GtYIGnxQtJ6+w3ZRmbkpTo8n6r3cLa82t2GVrIzUOuS2vUrr
/mNMagQ+ngbl++BnJBzKeJG2wcbL9QfK/70OYAFOB7uPNudMX7EWGAZAMKLaHhvSWuC7AQDYOyvd
WH21NAD/xnRVdH27LqnM1xCh357XtdqReMtINYtedqopXzdDsptWqnM2I4LDRkO47xDY5SOpTJfk
vp0a9w5m2jZfyIMEYM4xG0539KgJzHzH1ZuCF4tpsHQNkr2v3+GixODnkh3uHe8NgjHOq5HtqICK
soZBEsdrNsSvkfrmkHOYGfuaj6XhsCugr2ERPBODfTqQVq+1RldySx27Xig9iCuY1XoZNDiyj+um
eaWuhjeR4WjdHvlaxPB54Il7iTZB2FaRE+5baSdTGTfdVWG/8DxTK4wafRXnM2C/q6+RcAUMiOl4
kibOgFoO7VgNerjPskeAX677QWqAy8MZvD2zq54zxLt/jzRxBcI679XKMsJ9X1BMOng5SQ/rKcue
a0fDDYA7AIg9WD4zNOZpV64hTOgHFK3nNIaTO5pEDH3kOXbWME/REunvWoKfhoPU2K9WurWDnI4K
erfm+sOur+4/o062c1DTpAoMLRSos0w5yNEjuURoX2eD6mt+L9Uhaoy0TtDxN1ncLG3qOqKtZR/u
AZupIxqiqyDdQ11gYs9ndvLaIcW/hh4L1IzNcf16M+smjJrWkCHddV7q7gOcSRnndKG9AowClApu
UuDChN+dAr6kjyDW240ICQCiRDjISgEy0J67s8IeTO3x56+arLWudGhc1Eq4d9NXEMdq+qGqhyx7
qzCl/Ca8XNHv+ai736T2IN2Plbywc2nmjb160GjuAlREUzagv8lOSLJcOeU4hKKZQuQoAVXCXWQm
b7JJVKaSmg5f+6bdzuzJtZP2adip1Q5M3aO3rAv3iWbu4TsI9RfID1Qdn0r60VOpSuM3UfcOtAh+
b3tDWJ5CGi6KVeTN0MKYOSRXw0WdNg7ADwK6bwnz/tmESl1N3YsPsr0fcftqerAaVstc+9Gp4aoN
YMsK6Ae0Qtj1ISPE0YrdiJrjhsIkCWScU9FiZFnDwo9+a36100uCBDPYGUW8mlm7a9aeLA14Juw9
fROTF8/37MprIl7yQKBvyq2Ip7VsZTfZgoybQ1EOdwxndJZ36kpH4Jn3l43DSSdZOrlJZhVKcppJ
6Aq76oZufgqWsEFFO5HAxiQq/g7qBAdmxuxNCf7ToG4aVDOCVlcvM92k//sJk2vjJ40cVlBJ7Ev7
JRFUpOZBGGQmDjKIQofA/t1e76tH9dOIk6y5B9hOHyQmTfKGIo0ZF2vTh1zQqpGTyWY2d256Ey9i
8FI5GYVrKfKoIxqwJtJgZEgoX5D5BsIwtjOJ6esWgPUUrefk/KbguLGU20QLMPogtSFNbGswDzXp
zUOYfwicB+7SvA99/lsvzB8kGyhTGdCrTCXlmypJ9VLBKEdmSJtrsAn111B5MimiZ1r0YlsU0WqK
DWRnCucwhFSae50YL1lR7qEhhCLE0swPVvceI41tUHfl56LW5aPvKx+1/F3kljgWHliPMw4Cxruc
6iidEniDeN6eFq9Lwmakw9bIUC1ViOGNznkRj7pS2bvuW9A8hCe/3kp781tK0268VJ2F2RzvRcsZ
oRcAMXR/o6XE66ySOStqcGoq+eFX6OViSOd/KbWNr1AtJU1boE+zUPOj7jSnyiHHmd8HcvMipc9S
ID1oTvdNV6r7fsxP/8XxJZ8LjTu1FR7Br4atM4tC/R/Szms5bmtb10+EKuRw25HdDCIlkbJ0g6KX
SeSc8fTnG+06XiTUu3sfH99YsixOYGKGEf4we8SlGeYpQIppBHLNmi0JEo/9/zfW8hBNm2ayKsJB
Gl6U5H1Thc0jUC17+n+WwiAdN1ER0chlTBVp/c+vlYfYL6SWWJxnJ1eePJAqTQJirMmu7JAT0fm3
tfphrMUdOdbJPE3hSKyCR+e0NUJv6/jKin4HCHGFjxptAuWP3qMFn6X7Mhu/W4H9ok0P9KK51boa
H87YQRkWFqhab4Le2JZD/13S1igtjx47W6wAE7P8oiHs78xYkb+PwVNdjeusUX/kgmcGXK0g9MyC
jR10Kvk5UoHwe3zudH1VxiHodjVdBxodU8v5HgufizjRzL46MMr6QENPRuChv2htKUb/aDw27cPo
p9veDLYhfh59sSJd2wqaSnlTXH0bj9HBoU4tR6oC2DIP0IYhcSwwczBGdz8XBUseoT0AXcF/Su46
R1314ZsH8/3yujrbUOZOhu8p9Xr4F5+/dpiqVq7VRCkZ+DJjqg6li9d0O0Lbv+9iB8vtoyWKln14
iCocH3zndnDx3dYmKLiI8TmUeR8rIqs2uzcrbVvSqx/ovEoWa5f48plPk4Fpz3hfDsVGV3+pQ3iT
tPkWWjfKFTtxh+lR+eM4nLs/IX7UWAxFCNmMhXrQg5fejQ4+nYuxek8hDJTJy+UJOH/zfpiAxXJv
YBVin8kSpK/nNvYeAUAiNTA/pp+yICI2s5QR3PwXHT7qlCAWLz+BeTbqkLoBxXRUAJcbzg4pebQ1
14Tb0BUaECVAwwKP0v34A1Rm5+DhyDJOC/xcjp7xvZxB2M3rkJ6DwH3DV9c8Fk6/MidEp1mz3+rG
WU/hsBny6SExn9vwntu7pzavRahflVuLaiY9Sz6AfgL1cRfSEYdTtBYuYDL+Cvl2l9/x/FVIldyy
oRcj0rE4K3UY/BpGZywzfQ9yhcRLGER/E9daxKXtE8DpyqASP/x2unwYdHFoZnMRlVlF5Nk6z2a1
w/E9HdbFe/wF6whP+QMcCBwpjXtYPvLO9a5Vs86VFek24ksl5RN05D7vrQ5V+rnsGX/g2my3nFkl
cKjYcfa+vne878AGdl4brSfjRWvvAphjlN4RyiEmoZVMhU0NfqpOd+VbnKCmv08LXUEejXBzyUjO
4ryrEjnggdlwlxDuCWTBAfFGURir41Uc7VQz2lv2MfWClw6wSGCWNyR4OWeDS4e7SNRN2ijrxkde
JPZ2mQ9He36hLDPa5gqVJpqaKUW4DOhnH68tIz10bYZy8nqIq2fKc8TQraFuDeyHhJlmgphiCUCo
iIqEtUvwX03A9vCaVt4IPQR+F67qbE9wEXnQxox+lb+32Msk0To2ca3lIM2p/hReuYaGnFG7d8A9
Wvq7qSCkH/wa4vFWiXssx+BnYmoH9HQ2gisf/CwshUL2PzO7uM4if476auxYcMp94bhr0zy6BE7R
/JBkxoGjcKz8Q6mi+fxkO+OGi8TgNqin5DvW3A9CsrmyAyRm/+1T4zMDm0DyL28R07c0fvxqak8R
6N/t0Wg8KmR6hsAxvHZeFRx3QsHNNrn3V2ZdWWtnaz1Ev9RaKK8Tki4yKjMiG83C6lT38Iy3vD9C
DEz093DnO1tL3VNHa+NkRSR5+c3PlUE+jrs4b3wzzOYKsf47N38hUABzbjlPZviglW/TNbXIc/WG
j2MtjpkiUGszBUom2zxPv6bwpfR+75lXEpizNxUCS9wQyJVQCF18zCzwW2dQslO1hRuTrhEnqQGe
W+CJ0FUoYcFhzJGTGVRwzdUq875fntWzx7gkFfxDvKtaiwVeFdoUqlYR3wX+NyXalYMVrZA7X2n6
M70rU02OEcbucfzX5XHPJYofhl2uotSxIqAvrCKQImG0hTACtJ1qRXFNufEccwCC5j8vuMRMwKDv
YQ70nI3xkZwGisiwSmbt2GTKraI/U1qat1WSbj0KWbMDTBa/BiPv1snwoHjepjB7/OKbbWU8X56B
sy08IN8ITJHR8c8ifa18RSvmIY/vdCp5VOJpw2XJhHBPeqP27U5wSBAaELRkN/u1vSJnD9W94IqR
KXG8GlzAgxd1WAbcO7ZyZWmeoNjLc0biFxCJ0Ewgln6+6ZwwsHM7KSm5kWVOQ/EUK/5K7bVj4BMr
dsEXOE+A4vCsS+xHhU6v6x8KDf/i4NnK6SAQonh7yof0XpWk2LrxAPkPPGa7rj13Fcbut9Y0tyZ9
W9+EQTyGBzWHPVrvK++aCuvZtseHd1kuNnZg4RsW24wNNlvm2gRb6fov9YP/A35AQsS/9wsIVevq
e6ENQAyvlf7Pnl0oQlMt0xEItBa1INShpqqpwlP9UvPvIcuAuFaATAMc/F+0X89FKSjToTyEaJ+H
WMjnb0djqWvNgc0FE5wDhSohu3lU13X5wueZaIG65pW87/w58mHMxWoOq6LoC6PhoqyeemXkqjeA
6ewde9qQjjVQdaqaPPfKdXi2U4fsi4vAu5DsloJPIxZbYajxqk3xDrm06YtHgGew0LLmxTYzGBDF
St0pGKbO8663t6nyM6bqQfJSk++JkLO1cp1y72rxanDejMndeOgU2LW6pZA/WUcqzhhA3rvTGz7o
6fyYo3kIRf4qYP/sEvnwIov5a71hbKD18yLZtrGmDW/hB+6GsGvQc2AkL5dPn/PHIuAWYGRSxl0q
QZQs1KkHIXwHQPtQOxjidkeoDfTKyUmE1NqkX0OS4a4SZtVc/TVD3wTz494H4wkff+V55Kr77bz5
7/OcamAfaspT6en6OPM8ea1TVSdR68Jd5mVfolPaGe6Ebh01LnSeAq+EJxFBMWE9l+H75Sc5+yHQ
a6ZW4tIpXRp+DrYWWU7Hgwjt0ni3WC2AYSlXPynJ8MfV7s7ZCNNy+AQ06WCSLWEsljqG9KgYzyA7
LUvrULWMOLwq+io3NhZidjm/PcTz1koOKYKL/KhDQtA7pc/XM1eJbH77DIIuxFAKVZIlqS3QgQ7W
upxU09Yx3p3wWSRoQK+vnORnLGLE2i8tLSW2L1u8nWEppPo31w1QpjCPTZ99s6dHIbgElBhA2QsZ
0aPRX8evvvljLrlLnK/YC29yF00PfKDzGOZTa99EIVWD+A0zOalYitZQ21fYAraIUuB6ZcGLM6+E
sieQ6O8vKycHmpo4YS72XDa4XqyOEUEIbomrb34Ub3vvrdNggDfD7TR8zeF+JDl3m6S4KPHoFeSV
HxVMXIv2z6y3N17/lwae1v4V1ea+aBQ6+R7euAZsg2I1jcaqiZLNaHy10FpJtsIpKUmfWFr9FN+M
LVUmGmtK8Rhy22sjKIICKzdF/ToXf0UzWZD91GgD5VB91Zuv6CpAbsXPNUM5wM4PdVjuUuhcRvlX
G6OWRu23e9bUm6RQV6zvo2Gl24HTvh6BfzT1lek73VqXpm9RaFKceOqTibXSqUfMU5BRL2hif2EB
4RaNQHf0QzFAXNFqSeqvDrgUdJ1U0ElgctNOX7XtanR+shPXxoxpjlfxpW8j1di6FqC1epvUlETw
Vm/4ofTmJwXNA2ftBw/O9LORnLa9a4LwFp+1VWIPu4h+JFmY2U7rcqUByIB7XHXjxgp0mJgPZhiu
23CLLleWDaS61vWyj4REv80HsDsA5TBU0Uzlzz8cYYUzWM4oO5n5iP2dNtCHliDTFHfiYLJ3Uoy5
fFidv3Y/jLmILGwjV0aDBpfE0SSmCm04RKCi7JVzmyqMhDJSt7s86tn6FgDkf95UDvMPb8o+8Ec/
SOm4S0TKtCplsYmn4cYbv2bNL9d8cs30iw+eYhIWlWeCWdV2GVF10zbb1BmOFr1iaVTUUYX8YnTr
Bdgb48ttQ4N8KvsvarUteBHIqfwQnfDcqd+4BGd8YdHfCW1rlUGcl2LBhNIAILCVrv7lGtcsac+m
KdhaAPPWbfB8i0hK7fSRgiEnBP2eBr+FrFpN0W0K5g6Y4eVJPQt8Jp/+Z6zFaeTjDFej6QUwpX4C
VrfO9tQ9CKE4IKr+qCirCnKAkfyblh2K9qhk0F0CULjI5/0Wjd9otCNJQ8CITeMxaLe1/b271oVA
QOLMBsGFRy46GCSoYn5eNq0+l+hAULuwYnUF2+ephew1/RxG2H/hO8bIUKEdxBj0etuEOKOb7w3t
SvojZQK3ntITl7AU54XxHNDolmZuFjSHkCoHdk0AxY5KQoE7nG+CUHnpIIslKPXCRUQzJj2YlUuU
j0ZRbVGf7NKb2k1uJx2oQLqfFIviV64dUljVQCv/U1G2GpCm0B1r1UzNujEHoEnkOOV+GNyN7Smb
GNZtl6kbh4ZND4NbNKclSvHQlQnGYaMOKDNoO67Ux0JB7SrDewFIeWn8lYLRjwsIH8+BizfYVKF0
9ZTqP0M418J0m33zxplvbbg8/Mbp1nr80I4I54aIC6FXCjZKtb+PKPxryHMIeG9OAqSWnqeu3CJb
iL8R9WbnXuA4hYIlOQo/A7r57bjVokfPfg7MozSD22E9ASaJ3m0nf6vgoVJwkP6f5J8hClhuTtPO
71HH8Q+ORfkfryLM6V+d+Q/vsQ22rXcfoKaBBecI+V/gB0Dm2Is+RHTBZUTbEQJZBuW266Z1O7pb
NHxO4kInUHlsr9LkLaAin4BRrVUhfcGaQubiLUfTv0StqE35u4QTVlZTOXxMo+/DT2GpZj6CI7R4
xVapPfUtEbSE4L7qZrRxKEAGzssYIHpUbCljQHuWvhD/P5BZvAWfvOjF0F704M4LxVV0JcdU2L2m
6n/MtFsDy8bE0c3+0D249+lzyYMqoo/DX7b0ezvRb2BocglsYQnl9PM92pZyEiJKB57LyQ3qn85O
giOzeYBnKRJMM4EB7LCqoPUi4mL6c22PMFKfTKgNlENngCOcYYb6S9YQRTyO74gXkTAU9ECGhhRq
mqGxso0vAehI6TZxPM5ltcacBpWdxxnR2N5+NFp1bdgKnufdH3bNoMpwJ5hD28TT292oWrcrjfiQ
sJ8i1psR3dv9XsI1B2GAZPJuU/+9Gd6bNl+bc08EGq1Nuke9/gP+9kqvjzJhA2bqGfp4jgIQ6M41
qvVpciBkAu7taIv7XMeN8VgCcwfvhg7W2gCzdAKbFgmymcDD7JfC/SusR17lbTbfUrSA6F5U03PL
Nk2OnOu2Vr2Vab/LuoeCOnt1zXX03PH+8UBa1BTnSTEn9N05+7pXsr6/kx+ywqsFxbPwXIT3dDYf
ciHALz8ffXywxOwyRhLBkrxgpd+L92tr1SvD/6kb+4AKmLGn5UjYQjhJf4cqOf+RBTzrRwyKRL/l
yo1zrk4Aiw/FcQ5kEHSL2y0vwxh2sx7dWfbNvWviUVs4aCH88ssC/SOatgfvWsJ+tuT5cczFLZcp
RZjnFWNW2p7iYpeZazDCq1qn/l/fG9NdIVFkeGiRBLSCGwtc5DXk3tmgiXuW4gjiERBfJAX8EL44
OiXPITLkyiPT99YBytST/hIF1j7kvoB+eLIEirQrcdO51JIGjYWCCRwbfGQ+j6ubeMXj3ErbDjFB
/56rRLOO7HRMPZRrztznVxygOU0T5IiqLwp4UE1gX1t9JMxyZErWM11aM+P0rY/S+3Fye9+374H1
rc0RziRWZfnRR/eHYX0jzZysQdRkXNfDlUrRWUQ4jQs0IAyb3uFSBKILQs+LZ5hzPseqoGVoregV
g3NVBFV9EI88AFJK+A4ql+CZWzKk6z/lKHnS58zy5pnwQapndUHHSLmJvO8QKm9bT9+abbPqOeZz
1M7CKby5vGHOfT9wpnhIwS3AGGaxievYC+i5w7pFG3Y11MPOUlxR3JF8183SDeWRywOe4stlSgEh
Whw3gVb+5tiHK1UZIquU3I32n83EGerfA54nQAJO91z2YJfzzRC/Zc6jm6KinR+M1FsFHclR2YPv
l1Lxj0b9o8WMbcpfq4TOHZIyEcHLBFlYxCls3VuNGmKqChkkOJ0umx4GdVj3mQNYArIEcRY2jUiP
rcS3Tq5RUQIEGFEXCB5iQLC3wnIDXJuWOuZogIkoVOfluAus5hBMlDppgomaweWpAbvHbvl9bnBM
M3DmwZ9tcXqpKMybbo/Cheg35KG3wQwjQyR4NKwbokpRedCCF58HNhpy9zlaZzE1SeU2RGSlJhhL
lWOWvEkwaaOREWGbZJvf9Bz1RCTjCN5uUdQ/xEjCcNsKbGkGw2LnX+HSrpo42fqhs3Ldl2yCZpVU
Oyf5zsKVuAbeCaUbAPV05mlsALRXlXcCFbmqPeV5qHdK0gNPfmw0/c60EaEIULAtdiLfI3GjouFA
yt6gPbQxicZiUmcioxxxKYeAQPyQDYNiJNGvW9771OTKu9B1qEfEECqmtYkYL5pYOnOfI4ANIFsZ
5ucxeZUfxu/QxhHmnhr9aRJ5FsneJI0Sor2kqew0Ag/q0kAL+KgiLCzBHI0TSpG19toH2QbVPj77
mGYiTJjwGH6d8wVYFdGrUd6p4bgLk2wzpJD0AHqIvIxUPkJiuCF01xa+BJTtEJywqRqk/ElKd1dX
qruGtAcyLUgofmhqIB1yZMttRNrJexbNRal7+Vi3iVAL4lYOtLxe+wWKSYUTGNMTkcyQSNClP5w+
oQwgZQ8bpCknG7tTpAxi/70e443IDiK2vOrHgzNszdRax9mNQWBGZVc0VRGbaMoSjli7hZfdJ+jT
fy1z5dSXlv0eGdVXBNdi3ikhmq8SSj9NsRIxlwiy0eXFfi5OwbvVJOOmIomW4ueLo8h6z5ypJInp
md+8DKPcGq32i87Q5YHOVSOh9aNEC8IRFNwJ3vXhakxpy8Vdpwh2hiSmIA0JHgiL0MSEt0VILwuH
9QOO9W/GsY8QofMLGJe0py4/y5lyigHIGAy6RrZIM+PzS1Mr7UZPTlvAeCDWamo5AL1lZYbHEn7q
/6JxIhfw4khhSMqfiLGIjd0iQa1zB9cZAczamhTDkwyPCDZzgHTGluXfjhQygjcluHKvnPm8lNsx
6CWMM7hdFp83iWbQyxXDejEQs+6x978Nzn2BMXowX2tFnRtLenqWjRon1YbFKyad4VZWzY1ikUyy
OXQfNmAAYU27l933//4JPw62CHhSvUtMB4XaE2UXjekSadeflHkgycctILlrwKtzNRTRUPnn7RZr
xm08f8gt4N4iiUf5BKo6atoiflIgYcuhxe5noV5lC59rp9B/QsJHPiJSLos3HcwMurDBvmHliDOf
Zf0aAb7bhn9EtH9XAHyBKJ3HGsCIfOsOb47/Xkxfvby5K7GVjsznq+KT59qen55pMRmdaYFCS3km
aaeEhvqdQMsBE1Rn7oNH+BT37sbFvwA4GTqzckVLNk4Kdv0A+x/mxzSArbgwBpZIB9oAWtoHPIvo
QXOZedilWwj3gcCDompZOc48eXWTRepmfqC+hkxW263c+VkuJNG5dSb9X+DHmR8HCwc4okL1Xhww
hWp3ZecyPyoCQ/X6kChvvojp48VB+/+aXN251IcYDmIN2DGi8mUOCKNd80MVnhIVLYoCBVc8xFf6
bqj7iwQodOEmVbchEUFO6DYX12XBzn8HS7NMUyiA/OvzO+tJVRn15JwQzq26sW6nwD44WNtT82jc
DCLckwVz2vaeiaIDQiM9Vu6mgKCSRdo/dsTol4+IMzE1PF3TQ8UGTBNA5c8PNPpO01gjDwRUjDgH
jR34NOitAwuFUnR5LDlHl8f7x7EWxfKhKItKgTcjzWI6wLyyGIT8G2nMT6+0mOOgNZog0+wY2Wzx
mOGVhFaJXkahbITMevmlzgGyPg23iIPrMUkM3xXyHR1ckDvAorgnJWXioiZ+E3Aeq8ujl6Va1yKT
c0ron0Zf3F2B5iSx5wN1BY0C3ICchAO3osflxvO3ITA3nojv4QOLMFwYmZIoyJY2EUm6PA9nLzY0
pGjnUV92ljS5drQ8v46BZlreM3pIKBK0xbvAZOPt5YHOriJSeI554WMYi6Pe0v2mVFIGAqhb+Dni
5+0t5VtE7i+Pc87sgs4k2CCb4AAi8GIdQWhClMMDUmFxZRhmc4hKNPd4qexBMpTW99ZTX92gn4im
v0HeohX91iv3XentxCEAy+80uJubdp3l9W3fREIHm5HukM8jcbx8iM4UZ6pmLYCijENwhEg2uOWB
+JfO0k3MBRZG/+m9aySy81f1h7dbLFvU5tukEWQl7FRW7lSsUeyn14HMlzDCWTSUSE1Sr8uzenaZ
fBh2sV4xuFHssmRYCI7STkBBGYgdtTVAlf/maPOgpSJrJsWOxffLO9qBqGKcYEfsixRMHyMyWhMF
66vh8vlz4MNwiwnVamce4xzEVhlifVe7O1wYKIU/YYlJXm9mpEwz3xj1vcb9y8q+Xp7Xc5oPrNb/
vu1iYrGw8J1UA86G1DV82HG6I+Xq3p3q1t8hAWU26/pNQ0JRH65M88k9bHms08EClC1yGJCzPl8h
eVGErRWA8HOgnCiNR+sCamH7PcyCvRxJA6w31D/Go1RcOwDiXrgdmnblRHTWy5oibLzC3XKnotQ/
tLfeqO5IOciX1cpEEvA9KmhGom5C8uUQHuR42qEcOJEwt5zrjoKeKvU1zJC3wK+zLoXl59FrMNcj
YR6N6iYp9nGXrQod85D+Xlyr0+BX2Iyr0DlKBdjP2pUxBZuqGwBiB/K5moz7OHjPcUAzyVSJmGho
cIXMM9KASN3G+bYf//SDV69+g0UuEa5rvBnNsxRo5CkT+A6CoSbLduaftv8FuA/qsUfw1twOCZBv
wykBd0v7CQuE8NhQjnSmgsrRjKqejdRwDiLhuQ6LvagAXl4t53bhx0+2uIlzM+n9GM2hO2R22Yhw
rSAkCXD+KmVPlx/12+pAwweFXey78cn4vDq8oDbcbmZdlhpnpnJveOAFwgjLoEfdfPB/ShFM9mS9
9zLUUxpxEXfqX8MtqE2qYzDkMP8BlKEeKxNi2uPliTi7a6FLmSC5Hc8jPP78eF3u0P704xOcWtQm
OIKp+puAyKnH9v0zxJug2g7dSx25VyKHsx/hw9Dy5x9y/birAywvwA7g9EVVMe9fiHwpKaDuevkl
z8V4pEWAisS8DF7S54EGde61dsa0l3OeYoKGNqyoNpEFRC/Xq/vnPvjH0eRpPrxWOBZ2YraMlnSv
GLWsAFwK+8szvoz+rUiIiMB1WdLdfTLYw0zt5bc9GxIha8H7ilg56rOfH6Dsci+vJlZcVb7Qy7dS
BGSrdWXvBhVS1Kr+YWT7qDkUh0yrTruPtXc1ejh7Hn98isU0FHGtZl0rwO5KKuysK+jPlAX95hdC
ahRwmgE1wGdysuudpbMf/MMMLHoPkwfputYYG9iEPacbTr0580RZV2p0V5EFV2b8NymoOk0aGzMi
kDc9cjfZk0UbgDNFDvSm++UUR8HMkdA4ZXUjFSxQ5ooZbwOq5wLxuvL95V5fnjgIm7AA0FOjHLEs
sahZ6aChHd/VzREHp66okbE+LXxiNCkQSzUgVbmH2ATpk4qlm/hCXHkKufV+ewoL32KqePCClnJp
FsK4Tjb7kahiiO1K9OaBjdBOGhXShLbgZuuNnHvXt+DZGbCldkcobmM29nkHzMlYRnH999gUnIOp
XE9KCAveF41e8H3sfRFwlWKDyA+hV1pdswrXzxXzcElA/gkoI+HX4jOoKh2jPsWmG9Q3dnoh0ufY
eGEZ4aHX9oDXvVtCZgR1P+lvBRCLErA/RSJJvdHvofsqdd050NfIhF65/tyzHwcDPVz+dNiIp2f/
cEYZM1DXDvHzOzCYtyInjv6PSqVbsMljbd7ZYN8sM3q0cty7jiRxKExa8atImVsk5fTIWVg+ZB+5
PKnNywz7aNp3YXxyE6ERg7nP3vTGWzWi0+7iovzIhZLWbzT0EPvnAwB3JjQSM6Uc6gOxhZzLlH93
skSpt0MoVOofzkRJi3K3lu8xhfnm/+k7QEvmaRMPcCimdpsN9hPD7poZ1WRwOg40KPk1qlMFAA5S
Dr1/z3pg1k2yrnzcuuleyc5EHpyPIL0NyOcEXJV0o9rgJoVvlpKWi+DuNe/2c1eeC52B6gumQKzO
zwszGzMVzRCIkzqEj0541yQdUoqkn3Vl/10banGxh15oJX7NUALoBqPRrYFnhMEjUSTSuZzFfvaa
l1s5C3AlFrRFGoo5tCjmXX6Uc4V018ICiYiF/bB86VaflDEco0hO46B+dP1qY9HsD4sHpKrAXlxV
X5NXWx49HwdcvLpRuI4yIxt1F3jqSpjc9EiFt2KhiHb51c5O8odXW1y1bdIi/J4zUgh42vczxAP+
sAGJ0xHKro11knT9/bVwlMLHB/DAKaP9sGm9wiu0Oge6gLhiSrW0bp/K7Gnke6nowjui+AiSLYuL
tUXzhE5faI53jupL1mdpE2J799yL6xJDD98K4WDAREEIysBxKonNXT1CuY6OCc2lBGQkhDPIE8DE
MiL1F7FcF9OORDBm/8a+Bx3b/77Z4rzuvbocm2HmzdS92iXbNtRvAJAa6HoGG73+dvmj6edOPyR7
6bSQriE4uvhqnqVYTecBTSCuFtQPgBuUdAAqj+ZB4P+SEwmZGM8AbKHwt9GeRvJ0nbROomBK5x4Z
znjvxNGpHyflrSuPKAfBb9/6wyMuoidaymEd6VMkzScxxOMOEeB2TEcIzZZeL7eViSlCMTwZMQBs
r72bJndNXIHrjHgAiwaAXswbYSzQeOSsI9aSaqMLOBBayeXHPRvsfZzRZcDlFEacemNEyXFknRH9
1Pc0v2trn7zlXF+Fc4AfK9C+IrdQJny/Mr7cpRemawkidTjTm6FgfGk46+wGGmaIQ5GzYsRT1s8q
Vwu6sJdHPXuuIS4JMle0sZYSzIplz8D3B9KKepsG8wqNs0ppYRMcBTpMrssVcnnEs4Emws60MFTy
mN/wwDGefIPh1WwUKgpB7mzb4qbvncOJ+r62O+cYc9SN9/34PYcLZ6Tr2spROvySYwB05VnOBVkf
n2VxylahPyP7xusT3UsIEeqUD/LC/D6F/Y2AQEuD6737s4zLO1SWnobe+RXOOh0oTqrLz3Iu3ocS
L30UDJrsZQMziCcVx1w/vMNHBhiFqg4rU8F+mIR7OGLxfnm0M9+dXJ6h0B2A4bZUVzAVP85nh3MY
vC8Z5d8m1eQ0hGyQ7K82FU+U6sXiltqBJjKiVLhORlAfzv1B91UcWDkdU3PtY6Qj7TE2dF/VxzjB
R2jo102s3ucqDbRmn5DhUPVH5lL1k3dpvVGQFjsmFwUmqtJl+1q6wwZtdLd8NyFFUAzkC2YUP0QV
IsdErcQ5CrQDIFd8J5u9nVfbuUI1yt23Cf4LT850G1jxtlRLyaz6DKmdaTNo+0m3D1mHqW73R/md
JpMorJoa/A/vpuzrL5N2U2ffgbBb2rzFkvLF1/9ysoPr5vhOolPRf+XwMjHDJB6hcpcAmxjmCUDm
Ww+0qhCGO2quQwAzgy5VIR7LwUOJg1IGRIZ8dvgjHl7z12LUfgSlus26o2++iRliTNTXo8EnBV1j
f3kxnAvzTaAKFuEcPH11WffvfTN1IpXLJNEO+dQdoTqKqqg+5/czqp2e801N+EB42cwWcxi8NhgA
YrmM4dC8nqAfSAQss59Mf5r6a+X9vPyA5yo80pBGL8IB82f/1hrOx0YZ/ZIYJf4qoW452sgrvIMz
pxZnROMGTooY+frv2XXJunM+QEj+0OIkEFLhtC+udhpRQazmnMwtFlNlpmzbydy68714JxOK2s6w
mq3pbjCKbZI3wmuMvWKvxTgPqohNpV+KDm8o8PXNXkcHKWV5USJKM114GDZJrITt8C0Jdzqj2wTd
vPbTGL/fpzCN11H5Xg2ozOb+vTQbHGoRRNpW9grg1qVEXYDY1gAXuww9ufXhjyyE/Uy0HPmAn6db
TQF2loogFMVz1XkWrSmQb7Le0d44eaDmT5GPulv46I/QJfu1A2KnFegEzZIpB8ilpYcseO0zG/XW
PeBTBI+Tjaocgyhbg7WHa6k/UpUivSIX6FLCD/r3xQEjsH0amXuFHytGMeGD3WcHnZ/oNwIZfcoC
667XrSN7XoBVZett+ixez+ObXZgdylxfp6TfGQQBVeFteYShdZnUfEM6Z6BGh1aYPXE6u/85Aa/9
AxHXhLMJdl3yK8V4bpjaqRgf/NLDyaXc2VaFsWG4E+8GCyingslBVXPZFz+kfyxAyflZC4K71C72
tvvLS+KVAny7MwGEAYeDpLUJDe9rFDzPKqrllr0NwvLKhjxHCzMFU4xWvqojKbDoj2mF3nS41XIt
l/Y3t0iOrX+vZ1sEYlCzgQGMxwa1dQG4ed2PfsCWd19VAPfDmyF/jfRxI7xXQRI6GzBoFt1wJsw3
R9RvZkhfExjHHmBbfPCIwSV98hoauRl7nIaYBwAwKvt1OlGr/9lXBuwIqTSesnq8ApMZZ7dHzXkU
iwQE8rYndeGhvmFBijqJiRHY5f1/5m40QRNRBKHnzkG1KENEidaY89SCw6UpkrxK4tevkYtDpdEu
rsQEEjj/dlNh7CZobjltFlMf6G6vxk5zilrD/KmK/0QBlQrP9QD5pHSzHEoDlOmijk/msNTCNAky
/z7VpPdxQtuwKIMjLQ9uYoNegrAYUmqvhM0AjbqN1T1ESrPhBszmBj+i/mTcaNHgE7EoHFlbLB2R
MIkQq2O/0QksTXUTlD/DIISFnK1rbICkdUE1wtUfVZziN1kT3IZUaJLA2DgGH5TFQlkjth+U8k7Q
C0Fv72HAS2FdbmK6C37+a+IeIFBo1Pwk4AWCjwjdRqe5dOaD9Ij8+n1q/mxwsDaCV7xLuMzi9i+i
Zl+NvmHPksBOK9n24n0QQZyInKfLa+ZccxRJpX9md7loClXR3WFOojtfe9KK8gbjMgVvj5JFq+lP
39x0WLVGthNy55WRzyQ+n0ZeLKGkC3M/U3Ny9w57sBrH3BpyiE0/qVlJaMPGpJx1p9TPKFNYVXao
J5pMnO1i53flWc5kFZ+eZXF3hdOsTJgBnQoXuLtuytzZNcM98l124Oys8l0IP9yel4c9t4k+zr3B
JvsQ7gXD5Hoqaup35hCJ9BBCAWPEqW8d/hUDA0AQDn1iUUxOsahHlUGiE17ynblBYUtxDQkOFxEt
mlAMyG1MoHn59c4RAz6Nucgb6mCqq8RIqYHp2EKou5yoQyDO4DYkFu1QDmONcZM4Aw7rXI9UZwUd
4EqEGj0IU0gQ1BFqZfz28sPJ2L+dKmDo8ISDgQ/S9fPcZ1kTKnbIAUapqlSyDcVPJcdO/RpQ8H+Y
hP8OtEiYW6vLJ6fnVKYgPAwGzcGXXPklcHqowQdnrBD0LcMbp45uhpFVX08rvRpf5xJ7OTroAitG
zXYODLA9x6sciZPIwP88D7+JAqiNMeaOS57ZSgm2+SNW469d2dwPYK5pMufxbZUcsj59mBp35wNC
wXt+xQ3LN6R5TAZs5epdEBp34M+nrP0iJV1axkKTMHvAB8SCRveM9v1KY2n37+OQHSpV2Q1DBVS7
Obp9fVPb9j1kJKot/+IbG2LgQg0NgZnFCaPVfumAiaT6o2Ok/khxrDWeNAS7Lw9z7t4lOfxnmMXh
UXpFrlUz25j+hxSUCO6YF9rhtHjpqF4e7JTh/vbBoFHZBDykiUt8Y+XE7JRaDg2uGkX/q03NFzZ0
6I3H0NJXY5M9GkDoZstDJ9lH2WzeOnG/62jv9q7zBY9XwRHo9XQzp9x/9dE3prVCaJdaq3JA2Q+b
zeKhH/8zEfba5apT3sZEW+tRuc6sjpDcWGUtuL0GBEGabgbD3DURZXyaK1Xn4Tegb0o139WJv608
CpRclBHVNpp/RdSvdNjMrRZsy2aXmv5xsPPd4M6rq8naOeYVX51oyIYkT49s8VGGRKETrFKvrdRJ
FjLECB1wJ5f90O7pPocpHKT6Sr3ghGn+7eOYHLM6IEMLIs3nU2WogsF0W+6RnkGYFSGLiGycMw9r
1LY2Jd0K8Kda9yx9FKCZAc4YsAikkNfG5jfytAwx3XGctp1xA55Ob0KYIPcnfKSu3+pWfZBiB6pt
qz63dn15TeHv7GJGPFPlKADKsBQJQUO79iuFeWOh4GCKVlYSqcLXUILj1UP4ZFPz+3z9d7TFDh0m
ztxRRhMpksxHZvxkVOtkoeidw2GuhhurDg/p9CfICSJOyhB7R4Gh6eUvIsoCLmYlzZ+0ztZqqRyF
FSHocjDO12uP8jSXnnaxpmbDCupWug11R2F2paQ7jLj7H4ifEonyfKyp6xf32TDJgtFpCW4DTafP
SwpPE83LgZHcnSoHw6vX3YZ+tkrRAoGsq0MNYjWrxa8pszZBjSn6PoPRTLf38rlzdl2AJjYd6bSi
2//5MRQYGtVQUngruj99C4VEAXzat8Z4uNpPPb93P4y1uDJraOZjO/PKVO2V/lhR1Y1fCFWo8NK2
kG17FThyNhT775CnR/oQipXZHFS+w5C5+Y7wPdV2yLlK+MSqvzyP53gvJhI8/3cil72dwstpVaRx
JOqCksXj+olmrKa3KzV4E+aRONbSxqJNikoNJG3Z/kS9VG0uP8m1V14sLOxgTeIfXhk2G8GnyrRy
bZEsSgh2eahzXQMTOwPXw3UVeM4yy+hnysdVYYZ3Cqg2RB+0Rx2J+i/ZE6zuwF/Z1rZBSgVumPP1
8sjnli2Oapg3WtwC9GI/L1to7UWnpm34f0g7r+bmkSsN/yJUIYdbgkmUSJGSqHSD0jcjIeeMX79P
a6p2JIor7nrLLo89wU0A3adPeMNNXE7kVeM8B8+KRzb6NhnON78vhiTtmQhBj5Dmm4zZun16WPu0
aOOkgUmkR3YILDZzbQdphrjP3RZcX8rnZVqOi8cBnMA4vnYCqKPb60j9qAFMNM9m619luIXn8VNt
aVdCEbmTCleZ7Gu1H5Zeby4Thh5gbtagaoSEBB+MwrEJ2yuYDIgF0M55lFCq8VFvp+GBVcat2Zfy
DMcuTMtaeREXHz6A9DaIryrogBisqsqqxT6hnBatk2+VnFJH31GVKTG/QP8oJtuFU/6JHjBGY1b1
w7yMxjV22GARDyLXIVOXQDPkmrXkhqU9ZMDnN3nJhvmuxMXCSqxl18JuG7GwdDyX0lfPoR7SMYLp
ZAIFEBxDiavPMQfahOaMNzKmg6hKuwBxjQztHqV7Es9Llp6it5GW8jIROBOQ5nAuXCGV0mxVH0kC
mI2xCTwB3QLho82f1lo4vR1EbyVM0egBJOpzb2QAo5iWCNLm6DVuhIKcAMtEsCshwf0REvHiQOYV
d/CD5VxPPElcbEXft5ZWdAcBLgi9uUgqV+IpR6X9aBMyKjAIRGTRPyArFtKt9oFeW5cqi7h/SWPI
m8rDUK299iNQHuVUX//TEvT1YS38kWD9zOQWGfH+IH6LGPkoobyNHW3e+d1tiAlKESsLp0znRYNM
zMpuZLA1T5H0xDgazIWAZqb6FhmHePqjqLaLWqzegjrhphRe19xSkOoiGnvC1wSLzQG9oAgcZ5qn
j+gpYGoauxEzUWGjJq4Y03vFn/rOttaKgrd28xqo921OoxQ2d61oM9neIV6hWwsPlo/A4NIkFC7O
wEhmhR4+9mm/rLtsmcfp3htLcjDEOhhhs4HdkAwRXZWVz9/LD7PgCkGLnAMXELjIARkPBppSXj9m
g+IKmRYB6QiQnjAmfeOrxacDYtkcaPdmmTd7Afslhra+8zIqCyWAedR+CPJ3GXW3QhOBLEaMK6pg
nAmwSOhXb6Gv3YYD4nO8dCYkAdsZx4ChO8gJmlrJsmGqYOykaW2n3cyR+0WG0Ua7QzBDNrY1wiEp
spSwE8fY+PQgNL0rDemQ1gzXgrJswv4USGzhKU6wTdJ2DVpaTaQ/6KIsGHStLeM/cZ/Sv4aik8iX
WZgzDgGhiKUINpIYVIr8CY4I8mnhWzP2cyETlbYX7pVzo0udaE8vEmCi8U+Q/HKX9nE9hpbvYD+V
GzvvEHmo2G+C6slXl4JLb3uCohyjF4I3ypzooQ1UmwfDkK5+D8fnYv/X3yFaAF9+h6+iG141EH6Q
oaFdT8tDkpQ9G18iqlKwL39f7hzjSdcBawD4wSgYPdOT9Yw8N4cENg4tBaaFAF1N5vH+h8BGOYQ2
AyweDcERzgHuTXBLw9TZaMkf4r3b686KYcWFXyRWPE1YuWyRleZz/HRhc2K9GuV8/JTnBJZJ2V6i
LB0PK5E6T3UyM/0VLQVQAgk+SxcWPzM1ZmJuaWCgVBVc3Mnr72gUdEMP/6Efx2vatJQSGK/JljSH
D+4Xn+GH1JVby5IUocxyER10NtcyNF1FrhNsoHWKj02zqW0mFbQmn0OYlJBo9ea1Uz+jShTpn2IP
NZB2k2l2QrNYAz2Zr/SZZU+vIvb8/kJE1vrjY7AxxNdA7vE08dPrQJs6oQ3L9iDFpD0PEh2uMwoU
jA2gN/++HOr/5xZkCojYo8ZA4BSPbvgJeqUt2mm2t+AOmJ7R4BlSFx0oeYE8j+m7Of++E3fFTkld
n4wsdZ1paWhIFLiSd/s5RgaQdxXeWffmLrwt49uoRzx5k+WuuVO36qGNr5qHZl89OPs0vUV7p3iV
m1lw1MyFeucYLgM1n6sEz0VtX0HHBdjiu9w742N9B7loX6guuVF1rynuSANojuvyu/+a/dH3yVKZ
xdf+H+VvjZEUzYZmVj+F997On6Nv2I6PnboMH2vZVX1y6Llx7/zJtEVkrpQb/dgebdpnwItslI6v
k+RBUxfxq3+n3ILosWde7nJ51fHeGufKukYmcj4tlXk1N4/S3JQXXe8OmSvbyxQFuIdp793Zh2mv
vEh7Q7nWmvmouIO0rpyZvusPzxb0Ueyjd6hm8CxmtPL2g45NzTy7Te1FK90ZT4o3n9Rbcx/c438h
h7t0m5mb4N7YJc5cf8nV5YT7BZY1O+2O5E96jLflMcrXTfCivzT6yhKcXsgaVygiqy99NBsO3Z19
r7ckjyvpcUzumj8R0hh/T3fpPn2oW9cJ3G5XqUvNunEevOmPtHXCA7r87YCxiRs8ybcpuDxj6Tur
4g2zG3BHd9G9Pq5kIGLBRtJvEfJHoKXfp0dcqI/dXjaXdb0sEabf+bf9eCXdJi9atGyPE0qAzlKP
dtGT6S1rNtK0HPFe2U87x9god2Uzl/0NkKbW34SHxD44uxEJr4N3W72V2myPLKd6K2eutO3bhXzr
PwidxoN0iNbFJjnEAeJAw17XV+F9HM7Mm/rP4Brs45W1Uv+ytk7h8qclrBGeiqfpOrrPyo2/KH3X
X0jTvEI7TVoBHIjmrbGzi2XRL4fen2kKCpnXob2Q7YWu7+SXaec9dOPcwumsfBqjmYaJyF2SQxRl
87rKoaj31l2p8rhRQH42k3b1UbrLj6imtu087tfN0xAu28H1Xoy76U6+ZUalAyTz5213zZU73vIC
KqCzN1m3tHbq38VTJaOwdV/syn0hKH3tUx7MvGaGpXvvyjfRo6/M05tyP97newaUKWhKvGjcYYd2
ETbhyiy9VV7kv9gJNTam8+SPEbnjfhhdWXO1rflQPbU4Mymz5mGZT4vuASHb2yiGeO1mT1GyxTrP
Cm89letoWToz5xAQmq+Sapkoq4qkrIEJtEKVruIXwdWD1p67WOn4G99ZmPEcz3D1WEAkWkThPJXd
dLHk3XXKIpTWfbfI/bVXzOAdjdMqeO6wskGGBKgdfiS0DhmDPetHhN6sZawsG2RfFMQIlpO2bQsq
hnmGFB0FL02OZ6y1fLf/oxiuvSO+IIpY0ERbUn1Uslsu1RTj6ZlcrVH7ZjroYEj/x7tm/+f34a18
a23ggqLuq9w799N9+ceKKFyeiUm6+QpqCk8Jy8QqeyMHS2AaTXitycuyQet8geUdb0dehNN8ktgw
evIce7qxSq3goI49KiDRFVRzRJ1oZIKshNN1qNq1fvBQHBmXTrVuYKG28+bYy7P6Prvj6yFOOyAj
HK866a7GlahakG5OdLyC/yQTASGFRgDJPVL7J201xQ4VJPtMAOnBrFS21X7iNDaJYAZwBYtOWoab
Szmrptew39SQ1IrNBLRtcHFV/P0aOncJoT8FJ5H5vENG+j0pgjBcB0lpfDbHSQIQJAewJ/XHhhT8
95XOpXtfVzp5aKfPdD9r9X9g0PaelUh0LGlPomWFj7+v5ZwbGJoWatbwvcTlerJYVyh92egsJl6v
ke5Vf5j7gFhlbhRN/tA6SsvOn0dUchi9Bmq1pghfJY2HjdHHJNdXEju8K7y9rR0KoCd6LN+E+WbK
kMPOrLn/F0I5jafshAN9rWyz9FALWHNUrJ3stbZaFBXTGbm8Hx4qqARRAWkMneqS+5BiM2Lykqve
psUHqdGHxTi8gVmqQyT1qUom6jwqb5iBHh7B+iu5j1GPq0lBqqtdYj+QNOWOP1CoIeirz3Thr9SY
LssZ3MKmVIKwpGR2wr00JvNM6VEyH9ejhRaxqW2G6lgaAv5JtDPVdUiruo2ASDF36XR2u/Fq9She
Fptanqhc6+XFuerZoTbELF3ISqPIap604aUuSPwmY7hXyY8h1m/Ro0fQGUi+8ZcJ662H5S5V4XiR
pH4ux0PRxgGTwvKcv++7vVS7Pgx8oPiBtxVoE913gd+VwcKYDvn4fhkmKvbZaVJJio17NOBU+lwn
C3aq1rdBr32edC14w92uvlLro7k3XzTK5DFYZZdky88+o5BVU5ipWQx4vz9jq9InTdL085yBGURJ
1YtRzlCPxBG9M0lTLjnBnIsh6Jb/94onpazErDCNLUZezJHrbAOsR1YHJlArTszv5/rzx5++T5s4
BV0GGjzKfd8fzhnjqSw9X8Cbt7qZrfPGmjnBIEon4padjAujeawQIfIUfFP8C8HyLABULGvJlkLl
/FlifilZu9bLtVKGreprxSyqrgDZzNTkqlReLL+bKWQG+YTNXJD8cWIkprF8G/p63mo+Q3LIRFTX
6pBcyfSkkK7ukOaURlpIwUoqHgUUVPTNfPpABjpZJer2DX1AG50sWvkCNbmz4h6rOjgqiS9YMY1m
uTWYY7V59s3uENz2iryKFXVWVtXCL8tZowhKv6v44VJNPjQ/gVUru37AdOZVU/6qVbQkw7eygzGR
7pP0cSK/yaStTLocEOD68GmqW5L7u8n7uyyvRX/Eg9E8tc+TFcw64deK35IFr4d/gDFh0XYzo7yK
kPUSIjJl3hKY0iWBn5e1VXptPtWLjhTbnFD5uJOnJ8/A8NW5+32XiMr1xyYBYaXjzaXCpD05dINc
1lXsU8kxV/ZR9EUkSzpmlyYF54xRaCPQLofhYmBhfrIXlS6wlNaA2+YhGqeHKOVJFsoLiiAc1mm8
RM6TGAOfK/OdOdgjOrxo7HYKcsPDR2ImvN+M5O1oSAHtsOY6gmm+GvX3kc50BpMKFWa533TTA5Jl
Drvs95d07jr++utPwkQWqvZYxvx6QMmN2JDGK/ObqX4HJTa0i98XO1vrYvJu42wEAQ8ti+/nVooT
efIli7EltJU8fudathFjVk2qL+UxoBMNPUwjE6AzKAZp9KXHDMEtWLMQw03roDSvdggjzbuqM6j2
FJWoDwPPMsN2mYBR6FCazQBsaCFwsIJiZjxKVu7qcYrwvbENgb2LhoqNUaNE3Yyo5Sz3u2Vn+ws0
1ZZ19Kf11HWAy6EWcYdSYphV+JYWqVuEiotzm+69ShZuSDIQtVq71wCQmf6F13Tmm5g4Lgg3L1iK
xo/rqZyY8nhtIAKpX7yZRn9HB8ajNWjqHEf8kn//LOcmeSbiPwiYYPGNJq3oEX2JZ0YcxmopM37h
pCTD3lLf9GDELSCbteHboAMQ1yWsei4NYs5cGEICl/k7xEf9B9gpoUFndIPNuKm/VwPiFDlNdd+k
GyvPL7zS84/4Za2TNlcCiFmPJCe46Z2nungz9JseZy391s4P6fQu5W8XL6mzXxGpFsFoQh/01Dnd
GOBv5YEZCHWnBEQ9gVp5Q9IJuImQh77wCc9iGmxgUiwEhAbf+5Nv2EeOE9akGOk0Xmv5a6bc41YC
noZvOtUIX0fCJa2fHqSi3UtT+9KMHcVje1NzpaRgLFPdobsLtLJ7K0v0J1LpdphKl66j7fX3KTQl
gYftq0cC4V8R/SESTbvLH/hqTH+7vL/u/TUEnwAos9Bi1AHYVIZCff+X4IAIVLdAHakcRTnXZmWx
i1I3RAajZEg9bDz+tLISKkWm2WB0gchxMiXXlTHzjfhWmFpK6X0xw2z5xssZx+U+NeCBKUJTyEt4
ViEdmbbtH7MS6U5cpFImVNqUrKLr3ABjPL6L6awtZM4/6OxJcb0YpOU0KnNmA8Llp+jjtUqKL6ir
gtXVoMUp5JF4faIHmJZHyKFjjpxss41sZVkWj8KQhEm3IJCT5cjqsbG1OYx6f9TI0TEq6JdyWK15
ZczGCXWYxwlYkyp1V61svgmdczNUsL/1GKMQ496tVYzboqwghUuDy3i9sEfOZaHAAkAkAYMifzmJ
vpXsB6WqwFtBbhjSc7yj0Rq/jp6xIh0g3y6cGx0Q3++rfppRn17DSFxDbQbwrBH2v29MB0ycF6vy
J4SPCYcwTRziZgsl8kVjBhQFV2jaJ/k1A/TxOkMR3iPWMCAtt57AX9sfjAwNlMj1fONH01E42WsA
cCGpO2ibxkm7+v0Hi9/z8/cyGPjkIyL7+P33qk1V+aE+fNaMYHrBGMi12Ge/r3Im9gELczBfBv5k
8Xq+r1JygNJEsIEZZLFX0Ojiev/fIFMuLXTyOKEuDZY6sBDTHbGRdSaigm5/mXMots+PF/flkYzv
j2QFZtFpHhBKBH9QpRKHHO1MmJLElHCnDs7MBlVARRumi6Q017+/0DPh9tsLPdlmadz5etbwnJD/
dBWeG9Uwfrr+yjRyl+nF76udnZ4hWQ2/CLF0RjcnDRPVKtXeU6ldh6umIS2B4546zw1zz4ohppiw
90g4CBcf8KA2k0W93ZtxDJU9aqnXo0tX+NnH19CExaWKO/Xz9365wsek0M1pACBKHhdX+rzsgGng
yGxCcTLAvYNjgy6DlB6AGcQlbaIj1guAkmBd9IcCTs5lxRH17FEC06EL8yiNcu37jmi8Sjfimm8C
MY8cWHAQaS7ZzrRTrT0BUQgpSPRFUOX0EIsORvrS6FLj7I0gIhkztCTN+IBfK8B0wt8FpZA8/RA4
bM/OiWChR1Ux4UKPZDDDaG9ESnPA1fY90uO5ApgR0SVBGVJBWTDMQepEtR4LoAnCe0NMz1lZoD3Y
rgktwtrC3knEfhQ6hPq4jZyw4M8JjDkSwKHyLtXVHFAkPJSmRDq93hkBksH6ikjqx+asly280qoN
TykIQYzl+9aYGfFH4B8zbQJV+CbiV5nby9a2V2r2ATSNBHeJAoCAVqg9wotyusBpW4gv5NHfyYCP
U70Lrd4N8mt4d3PBGhJFde8dTBzbjelo11zGICjoWWmIxqLbo3MZDliTd3meoZ3+4TA0EywHJZGu
+4byQsNuAF66WfbXsa8+j/30aNUS0xs0qoDmNYeyLGblTbAqNf0pyJqH34/PueYEjRdHCNEz9zsF
GklcQ40CW1vkRp13lHPRfwGozJBNXKiXUHHnsj+d7NZSmS5SqKknN58a6XWqDyOwenqb5AH6dCRt
8aQVcqNCBiYsLqMmP7H6P+Lhl0VPQrzS1aqnN/Bx4fkVoA60nvL3qSYsZAYgrn5DiqN7SzmxVhGJ
URGGs0G9R/Fi9vvLPttn+/r0J1dAlbZGoAh6PfYgmFQPwB+oumbsUAp2ZIxHJMaG8jhkbxcWPtd+
hYIp4L0mQviGCFpfglKZlH0HB/EzJnfdrCRIxnNvityyW1jFhzi9jDV/X/Sza/7jtX9ZVOy9L4vK
uRSZ9si3LoKFsFEldVDi10J7k7QbvTrGeQ0eFwmiJLlGl80NChNXMezr5W4pM15HnXjex4inB+1N
2yb0KKprQTTrGwTrhFkMuvqAxuukdtVn4fyY9OiKX5Nrg45Ocv1TRBFYlJHe5Zh0ROZ89JBtp9Xb
U/+DQcJE59GACjl4f43Nfmx22LshT0zeJ194/2evftGnMhAuMNH7+P4mgD/grSTETSr72LQLv1/E
7TZX9lQ7v7/z8+fry0onHzoqYAllJjvMh0hs79EFF/gys545/oaYDRXZATB1YVGxbX9+6H8f7+RD
gwXzA/iRzCyAPv8jGjl4c7a00Hc30zsATtBqO/+gwv7s28eLFp0X3q9xkgNkQIraRugNgN0JYn2R
1X+QEYP/NAcndeFhzx8lWieI1ZgCt/P9W4J8bYwoId9AZJT0BhsMHm9nT0tYQRehvZ8H8+er/Xe1
k+/JmGiS4WqENxoXyVhCqcye9YSOYorFI4QG7o9ZoF/F/UPehXMtS7dRoh8lw0Gi5EWqpA0+fSvO
IU4GwCgxcBmGZh4qSxF7EeDCeqKjEQmYkTREiGDALvdk5hWAL/E+UWiJq4GxEldsRzkm+qAVN2yZ
TiGeP4cJMz0BRqkb50qf4vkBIOVmwuQgrCxcMPN5m3Xw2bUtAxhfTtdUZnr8AUmS2eEl4tD/sPX/
fVUnu9CPisHrQw6Z8FQBjqaUq5oykOkd1xj1Zi49XLQpOpvsiT7aP5vh9Prsq6mXhpw1p+AOzAwH
mw6xYPsiM3DJN+ZsDvdlrZMcjqmF3cclWT15ddFKc10YhJnvFxlYZ1MCB4diEPQyMPqTK1pLIg7O
ACcDe4zMfheWXUa6RrI3CmGY46d5aYhwVijA+bLiyf0sGZHRmugo3AwjuAS8pzfy9Eo+xr0Y2ctQ
exIZWVIWKxIqELvCmpq2IeBhlxYOMVRHus+6Mdmcv5/1s29cQKEZikF3/NxxXy4wf6ROl50CKpqQ
Uphm+JUBWgwuCrSe3UVcz7QENIu2wMkbx8jcqpyAec2gPgqPeYHnlXA2pa8jpoEqiAXQ7caAJM8r
/ccM0+MKgOwohBJ1ntrPLgmwX/pFJ18k85uCMSm/yLFXiLdwjdAFIKTy+Bd70WdnSGSg//34J1mR
E5hxlWsMyBL1o6OFI4xXOqQgAjh/ymC5LqL8KI6LVvTv3xfZu583F8oLjI4MPLnphp8s3Vs1QnSC
f0QuQp3Kdy6LG7xgZnX9V8kcKO2xnnGMlRFP89TKZ41VzQPjNh7nJr4TyZ0vv04oSNqALpq1PD57
aotU3aLMnyLtcVRWnbm1Ge/UTkyaGSwN2MGhqkB+Dpe+Wc9tcFqyj+ppjcCazmBIUlZ6k7hDu9cj
jIxIjhVpmVvOfe0ptNMflF5ftSPSXfKmy+7yboPiA63DRS0sZ7NZ0/VYL2U7NUJm18eQU1JnFmgM
C18WEzkN8zp33g2EUoSzWfMYQx+CzoxB64vmIfVQImilYWXTNzOB8UNqHq3t/SjfT6q6wxfGjl+k
IJ13yUqx96K1JzxWuIFWwkih14dr8U+2ZQwhHCS2UV2HU7of0gBdQfRmwImFzt8MNESqWUrA0hAd
m+JsHYX5Qge3jbcVya9zyVTsTDxj9oSWH1+ZT33KMfPKygxllRKnw4CQOK3nDinfHLfQsS+vRCZ5
MYSe31df1jzpgUSZ3PtVxJrAl2VrL+JXgayHg+wQoCA7PgrOkUb8lq6Bnw9dP/99Z599ZiCXBpwC
C4PUk4gCkFVKS5WxLBRLbCnD5LGvXqGHEcHE0PCy6sC5GktYs+DMwgiBjt1JxKg6O+xiH740K/bY
UfEHegdYgyIMsVHqg9cMwl0i1UhF2w8tMzamiaVFcQHFeSZwffsZJwc67WEKWcM/9WwUMpE95jg4
BQtqS1ptv7/kc60nckBc6nSqKqTgTzIOVbWSfixJBVvKF1sgxfw3Wvs0thm5MyMGrIohEMyzDHUA
/oewZ4SgVBjlhUB25qm//pAfoCFjNINY4QJlu3nAtotVOqJ1hORSvLgo7nV+MYGOppjRoYt+T4AH
uDWlZxIz42lLz7QBOsmsMjEI1uHl9ixjk58xmof7dz3x17/cwnGZtUxvuItaLVsPABm0Lp3TsBmj
fpmPi05B+wZ+zATVJ4oe7OymLz+m8EVrkIKiQ2W4lSYaxwx2QZFTlMCwvxESGKH/bCuFMK6a12M3
69pQ+HwUuIl74asOxjAB+nJUMAdFS9A2pTlmx/O6Bst7kKNxxfDHHdNiXuKJaecI8uTLIdglcjev
i2jV28aVhNq7HnRXUeZd2WBHMcWD5VKOPv2hzPV9Z6np0l74bzFrhR4h9Q/YkHLHV33lRoY+c4Zb
oH1IbsAILwbtxswACBNKLWb5tFQDcIoFu88qjPVgEPnpNAJPspjoBvzTHPcKlij5b2e+lLfAstyu
1eZVMInrQ6cAiCjPOBWkVIYByBmcGS1A4jxDXZoRg3wQWnmyWl9p0QLPpxkDKWbmaqcTRouZJd+F
yVWrvFZysdD8ZlbW3nzwrhrrY9RlSojHqn5sO3WeMWSLXo30j5gIYRe7bJitiNQlBmHhv07aC6o1
8yEf3N/P59mNIwRQxAj3pxpZ549e0qCycxOnXIHVQcezTN/yZBkaAhp4it+XO1ermYwYORaf3jU/
hrd9DcUZvqtInGtuO9FbEDgYGcQGGkIgwxrAIai/NArOyMycQs9bTV50n9pc9jaQzam9Hofh7xi1
B5JNPF/JvWP/lRS3Tq9axuEIzpPyi89aIQtOcOVLDjUjGRqbMHwEPzJAlhH6kiBnCQdXhMNQ1iqO
spfNSh0ciH7sm34tbCp6fCfs/k1CZavzUlAxG3OIZqWMiO27II06cnKDwOXvb+lMqY67lcUECvEr
ITv+/TRPSpEwA5EChHQ5O8q2wMwGTjcn4DJ19Ex2922tkzlIbmWSqrbwjzXtfWgBm0sulxGxmZ6E
Gk+zlZ8fHe2FvJbC9PfHVM55Cn1b/CQFUDB8LnIbuiiCWxFulAk3/oibXu6EV4K0B1+cPlOelfDJ
8jX/NezDZzn7oHquB4RbCAtQ3qp8q5nVHNLQbMrSOSU7lYIbovxpQQ2tJdMVYnCCjVcIiTrQtFBT
p76bj86wUP3rsN3YVjSLouIqYgSS48HAeEt4NnO8kyGdK/7LiP5Cua6zezWZboK5k3czKUCVwP7L
zrp12vJzUzemHnMY8U11wKxiC1kc779O65bkLwJbVCtvaBZD2Av+oJFlhdSooeMiVwKbUAx8u+7o
xfFyGo690m8lZ5tGQK973OG7D5/kT2TSduyKQTcDRf6vELFpOT2GYi2JtGpaumK4ALhcIxJhjGX5
xmKysc0Q6JT+k1IpVAGE6XPVqAsmqyLElQ2egSDIHaxW5HbJugGF3O/f+lycgTSkwFI2yAROb199
inyOFFTvrBWSWbROmENw/RNaLyazZ0pSBpXoSCGzSOFy2n2KzdDvBoHUEEq31hY0MkPE/6SfhpIu
uEz+UxNaR98PKVFTsYLA+FzFLD4s62CrH3aG1teFdO3cTJo1kGRXCQomS31faXBaqbcm7RObQfI2
Q5ta4Stq2YFrT2aKpnX2Q06gQ93IW5d1iR8I5wiRcvkDiJafX3nC3TLd2uALubdUCJYI85S2v6QR
+zlD+f1jm2e/Nihx7E0F5lA+CSpS3zlWXvG1UeVoo2RPl9WW3pOEzQ5IAY+eQr61C9EXDCjLhYpf
wUR/0pVFE1tz5Hx3yuS4uQQUBf6mECHwyk9mlabe6oWPKNaH94jFvGCxAuKwwSnKtUyawpywbWcS
M8v8o47+iEaBGIcFHTK4HCNiBlVNqGMeBGi5hjkG96TkL0rvBkMNq9IB58cvfYK+CMQmlbQHV8uV
o4WrMC0WdURd4pbFBEFamuOpfl21eG9E+oM2osrIoxmBsfj9XZ4rGpC/h3FmI5+BKtpJmWLadj/k
iRwIrR8DaUgogNOIO03pF/OxhIsEUDGznumsogMWDSu/4qxfZP2d/aIgB22QTzrGayd7cDQaszXG
HpRX6YIAoNkRZQmer9CVuFMjajdDPYpxpXylSOuk70CtbcXMto+gJMBZlS6jiMSTn/R9eTP//qaT
0oJqyc6cht/EwFZMipJDAAa7dR4x2XFtSiz66/2D5QWLWL0wQ/hEPPyy9mk3vfIDriJ75H1wghJ/
VwYfojESvKckC+q4q/tu2wTOmjGLlJBs4JeoHPBRYOf2Qsu4RO0ROjvvsaX/2jTmLJBWcYHIJKQs
U9KvCfe6hzpvOIvZ5H2H2M3WCJ5iVRBdW8Y6yCpiALceGm2dpge5smAKZYug/qB+TaPuEyOfhgAH
aVD6hAagS2P/adihFRfexjlOJBhAMPHCQokoddJ2NVu16MmuiYWUs6AfBzjWxabKn/AGtNttLxj6
YbWhPxZaqEEQu2jZ6Rpi4Gr1OYL6/cycy5++/pyTI9PLY6kmGpBESei7PBIhuM9JpsOL3c+LT35S
0tvxoElFCRjRlFflWyW9CSMujzLXNGoXqRGAdLwMJ34OiwQmFKUG5UNOu0meLrQzDBFUf2zJLxC+
k6wx9etJbUf0MJAUWFdw8JFZEMrdSU06w8zJM645KPi5zCvLvgkkCG8Bhgfpa64i/iC3c036IyHV
2aQNZlEMMvxgjpUEWaftrMPBmyGkkSfXetwumgg0npD9l2ecOq2BLVkBIyeJCtJbDaqXH8JXghRY
mu1ypOgUY2s2t4CWCCk+IHiZvS4Him+0C7OtMBFJwkdSctpQbhhfMr07G70EbJOCEwT8aePFaZ02
KuIpuEnVlcC7wbKaaaWrxPGndAaYjd834Kds749v8WXBk28Rt7VqRrFKeMg+LNXDuQbXCPmNyQAw
wEn6iPONMKNUDWVNWAfsJMN0k1J4xDgsJu1j6zerqdkNSKhK+d89LUtTcFy197DOYM3pUP51l0Jq
7cs+cMFNNZUba0LY5tGGlw7KY8QiK/fsqzKiGf02hoCZxisBoijT50B+FormoBkG7wiQJsFfxVQW
SXEzlMDc840HeIWfaqHqUA/QuyCZEEL64iWuslWBRkhW1+u0igDlOHNGfBGL6Yh4WElxYVOfPclf
3uNJIuH3BYOPgTAbyw8SByt8RzI6r7ax/PfvX+xcgx3cPdNn+FeAg0+1iKZAzWBSD8FNq4gEFS7H
UhQDiIPQGUMPhVJdsfZkkZf9VM49JIgjRkniX/hWf8/vrAYR6KZj6X8MRejHCVpIhfX68feH/ETx
nm5LEgmanoRHhgknr7NBxUpTi5gQYZic3Ham8VKLPlnIcXhXTt5S6L9RizXIT/Bd0YDRhCWn95oA
Nyeb1PAwAO1D/86LNpEqucJrXOlsN7DKXVovg75AEwTL+nAhDBFsKgqzPDgQu3Qb517zQJvZ9Tqk
nBGGE/hawEZ+8tpAQ7OVaEbboTSQKWEMi864kDoRW49WfA7ksxTwRv5Iyya1PKC968nUluZnRrSj
nKKSSLz+1jMWdtHNUHZy+ncQPTNFuxIj2YGkMKUMLNnUYDST0V9qifXpV9Ija01krBt7Q6uAty6c
I4TgS3JJnPNcz5sCyIZBpkAj+wF8Y95QlfoUBJ/aZHILj4Rjk4NlyhqXCkI16tnQAw3DYoVWCA7t
l3/CuawJcpes4/cMgP4UMerE42D4zDduCvvWB82GjCaydcPfuenqNKgyRWA7RaBOacj+vv/ObHQQ
f8ImF/VEoTT4faNnuW1H+Js51328oQTnbkQmZmzwHzj8vxY6zc6UqMgtKgmH/Byk+KFKtxX4uPh4
8UTpZy7dr490yoo162KwtdZ2rkPpxsDN1GL+N8CixCfao3kzoUaSoZAYKeUyQfQlyVA2NIA3hlW7
SGTK8Kzfm6iDN9PIpbuz/TsNbKGHvgvO5lrxmNAFGTuYJpX3YHsy3dcdtmhrtb5xaEwEqjdL03yV
FYobT8ocF8trDZ3/Pt/qBZPoSvNurC4/5j3QOynbJsDl/s9vmjKP4Qn+AkA9TqX9zD6hVUy7RvgE
Wf4upQpFIBoUqXKxd3gu17KJzypYcBSif6jWGQowSkOAFzImu+pWQDsYVamN6jJIYT9BybQreeYx
PqmpEfkMZvKq1MfUejUuneRPEN5JKOXHwAZ1aDXg13saSlN1gOBK8Z0LZg7qVTCV10a9DXqIOSHW
Ct7WaYUEmb1Ww4+csFY6FODQ1NvXNkVFIBrWTB5U/Z2PNQ0HKbnUcvkf3te/P/GkuxaYmhNmNWAI
xUyWhacgcKQu1P5oDTd+lc3CFBNviF7VXZD3S40YyU03dh8oMQGyBbny+045d8PahiYLZW/A6ryz
76c/V3A1nFJmFBDI0d8W06/I2vY6amQcFjTubeIedMINq19Y+kxHiFAHmdXEZ9VWfgQexHiD3IdP
I9lbc9x6OXRLlEvXEbZViqsBb0PEqH4OgqWlFxzeLT8Bravff8WZJNSmJ8X+RapFbOPvzz+lesRU
kDZOQ9od6gfI5IBIhW54WK8uoqLOXTXfljvZoEZS9YnX0J+a/IU5viYC5nTHOyf3xk0vqz/6Pdy5
NumFg8PvT6qeiYqwe2RMBB2uuh8nVQ7kEngrBdgEST31u7naJa5eL5vxOvSfxuDeqtdxPbOnjZfg
fOBm7VMbLSztxWq53NfWeCuF95Nf4yhlLxISgAiZs+xi8Dq7JbFhwREHfwnRSPj+SeoCj6qAbu2N
rcqzSftoKzxQyAkQQpU3gHzJw0BeMJZcNZJ54TI81/xGihv9TaFfCJftvzg7j+W4kW1dPxEi4M0U
pixZJItO0gRBUS147/H09wPP4IhgBSvO7WH33kQhM5G58l+/WUEqRqxEcayUH7Ce0G0RIactFJpT
QeYJ4BO/JVm87MKXeOlOZyqF2pUVefH94drKInaGGHCqq/fn37bqPGRI6eBDyA9ydgBNHjTaMtgG
6KqNpYNpLLvB1RjyS29viYuNriSKUO7XssFOK7MyHAOGnsoLQxbaHD3hrdovRn6J9xRfyM1SQ7sr
lx55QCn+/Rq9UIsso045QsikKK8B6TKWJPzfUiAL+aGuejuZWnJw8BfRcXHZff+sr9uPtfis4pyG
W/rXBFlUpLWYyINwZIyzaQkL7qw9Sq7vn/L1jT4/ZbWe5kJKhjqYYUtMjoqQebilugIM5Cb3/YMu
cNHgpWPlK5kWCC/JLJ8/G02u4sRQOmEpr1imbZrvMQVzw7S99QNMuVUZxfe4y5o7sXsahI0VvdJn
h10bV0Nki2V+M9PVC/ppO2G7D0z3/e/7mLvPZ/Py+3AGRZSqmV/opyJI1BDh3HukszHlgd3rv1J0
ryoN3AiHx7IUngNI5JLD9UC2ToHFr8gNAdeY4qZUw/3EoTCO+T5pDWepMuDh8ycWhDlKN+xP7Aln
cgYet0of3Um0+HVs6FK524dq8AwjKEJ+WPN3EtWAqochhReHQXXlLdfTze2BqyryGU1REKutVQJm
48/G1AnmEcQRfyI1PFZYak18vlcoHOtz6+NBlqbiBiESwqitzu20zU1Cw0TzWGTHmYSiDH/D+ETX
qsooLK/xCZct59+5W55mKCQiLYJijuvVllT5IzVLNZnHHupiL0JuvEYEufaE1cHop2YdTxlPENWj
bL1gZ/H98lt/7es3WI2XVZULCRVzVS7NtiDcwSqKwhKTS+VK7f2FW/PxJAB59JE6dqTrPcwShrGU
8s48BvEjFrGueJiKrSJkW7F8E6VXK8baKQkJ0trLNxhTzjf5who0wysr8SMt5cucQXJhO13Umuvm
QDIbZpSKjXkcamUjkNAUwZBL436Ro3ahvjFMEEUy6G0h/yVnZ9WaYUu/qERFjkmzt+RwtAs9P6Oj
bMcri/fLBe1jjJDuKIA6MuDfajbmXPXjwqrMoxntxFnmXtU4RtOdDJCc4uSzfZWy5FoE8EQZEiN+
+FC8V6ScDhAcaRbFQ3HoA+uXmmqHRtpVEnev2oXCsFFVYavPzyVhmUNmd+niBvnCZUTziMeOouFs
RdO51jsvnL3EzFwzfJNLFdOmdBPPmpfG5YueyX8YjbvYCK6sjQu7g4yRCmo/ontI51gdBgLmtKZf
dsYxx5BfLk+zdjtaBUboh8j4P547jPCnR61u9SoNIMvMWuPIbNf6rdSc6H2n00G8lv1x4cP690Hr
5T7SghrruuGdhOdiFJ08JLcLScs1lvyX8nV5I/hqHCEsGvbXZXD/YVM1itWMk5qbR012RgzbYAyo
3KpD1VoU5ZaMoZH5UuOt10EgmDjFqr/l8JcdWJwBTn+YxZvBpSqSj/y0Loue8vh9Et8nobsyyV/c
QT9+KPs/rNxFmmasZnlWhCHCIco8jtXOELJ7KJ6bkTo7TiKmAj6lFGMP4YXx47I8e/IWbLHdShOs
CBNt05Rg+yJtuHJd2QEvHBlsSUv7nbOJAm/1u6Y5TQK1qM1jHhf2LI+3wmLclDb7geDJ0NBJE6Tb
aiVunmOprAPK979yHQseEDGUj5KvbqyNRgZu1P9Kw/Qm1bYTOYVFH3LNfu1FdafM2XbEh8UqUi8T
tKV61vAfZeNTAe96IrOiV2ZGAiTBT0jRMrsRG7fVYcGH1X5fCorXjYI3qhhetyEEogWz6VwBElu9
K7X0VkjDrb5c13PfG6vhkCqZ18/yk4pRnRQKb2M5Ywb5FujxXWImjTPKjQv8udOD5gdUk5vvR/RL
pb7MNHmRhqSwxRKttCq5/FKp0YhEbGOw3TK9g2hHF23+T5t+G4Fsp02897txy8CTQh3hKl1v/r9+
AZcEaj7OnLXvadRnTHkfmEeh8YIOl5ISa0F5g5+X8BJme42caEy7ccGsxpfvH/2hEFmdL7z84lmD
AZ0JfPr5e0widbDSkfSXWUv2g+lPrglJZQplSIWveuPvxUR3lwzVuDu1Y27TULADXBZLLSrsuImg
cBn6EUQ9MPBEvfv+130RLDI1S4CjuTjCKl+9LHq1GfA7Eo3jMNIoaG9Hs3JpImAJ6VDss15Dc3gY
KUOFq/e3pa+6GpjFx4d/AJSXi9zngWHEmo7Orr48Ogy3nCpTuUnbR5IKlw9F9m+BFgqturYaL5RQ
PNdEj7K8ORe4z89NxrzMcgOqvGAdcrl1aJjM5AlP+GJq41lG6AWljs2PumSpEOMYk5S374f9whZj
8s7ykkwHf1FcnTqhYfWj0prakZA2fIoE9C2F+ldwu/gu/D/r55liKghed+FNK8oH0vbPgTBnQhHH
k6Ydl33LlHo7VV6QeJW6Ad0AlTwu4TIAR3jM6wgg6YFU+SW8jRy/gzqev3/xCyc7TjNYOPFBWBrs
ms9jH5h6Z/qWoR3V+BFqMaX/qB3C6qWerqFml2aZlGD2b0zDoFOtnpT4wwB7O9KOPrdIKQyPUV/u
61l4NYJfWskck56BjNwiZrLyFbs2RU9BMkvp8/z9K39cKFfrHK8qrrcqkJZOQtvndyapzlIGTLOO
YyvRZYwdQE9Pqoofy/lC5B6NJ+IWN7VEv7R5W0o8WROOmv+mjOGmCEjHyTlUqID4CH0wFkoyy7Vk
EE8MwEgzcGt/OomQFpoS31NsQBPHqjDZNGN8eTVrzwIri4I997em1Y5qnbsmfhImZR9a+nbEzpQp
6IrAnYIMd2IyGfJfy4kysgDulpUp5Opj3SteCS04KgbDNuSJxHRyK+TiVq+6U1UWN5X1BmsEkbEr
kdM14GKvSKkbNMJGxuJoPA9C8IC9oR3xekHTu32Me3GAUPkOMnPKwM9R+5BZT9+P/aXNl4Fn2FXQ
U1VauwHWdSWIwTioS3kntM3WwEqyKUkrlAt3KhzILIu6OO6WgL2tDAOL9C07LkiJn99L2P5L3GF8
K12zgVpDjHySlqWDG5HSSZm23oJalH1s87165BsAXNuMab0VU9P7/u3VZY1/Xnky5QuaM3Ya0ZDX
HdM5tfq4GGN12WbiUX+1/OhBL1COQvOLWnU3lNnRZJqMLPdEDXppNLcbqfi10JsrrOuiwW3Lbsun
MiommSTazVKJBZHoNtHWl3HNrA6dP5Dv5Wk+EWcsOlWdnXI4++lNqE1emeKRqyReOld3bV7loCvt
3VhTPjXjXdqVmCZdaxx83LHXLy3LOO8sTnQogpTPn5uUxbpa+L1yRDoA9pHR1o8LnCEW/VMa2dyZ
/C65tzIaTrj2aljfRv1t2LS3Un1QdBh7+jaX3mqTXcM4VTjo6a16rssA44hwk6C71dJ+F2wGUkWm
TPdEEhPaUbGl9ES4wEHNrrYePrw7vryRSoddFU38RtbFC991r+dCpiyFsh/Xdijme8UUdlqC8zG2
mnKIXzqQPILUNg42pWY+idnoTKQatxb54zgjF9JC/XbNRoc6USl/huEJb5+psUEonmaY6qbq26oc
/hGmCPmlvo+1ch8kwnHkohALcI5zZ1SCv2adbs1BelZHDJq6/ZwLNxl2z5oybDWObUqGWsb+mMfN
WriNVWKhMCAYBpjroQ7G8ycqwUwVR8Wcu5KifUjwc9XZscvxMw8vvfY8RCME0f+WhyRifaqMelMl
pSvJpZP6/bbr/C1K1dC67zE3kAcgAXYS0fw14dUxYqYVJdYBAYs9xu1WGwjuoAk98YJTonvtts9B
+DoobYGOgpgeY2j8xC8Uv+PBloR9VBc7X+KHFzfYSP6mX1mE8Iisyq3U8rgAA5pRuYn1EPC/T7vb
0Iwfyv+4hb1HNDFDWRK5hA+HJA/340Atad1HiMKWf9X07UmTwA8JMGfhe1i13JZmCtMA8G7CXJ24
cGu8lwLx3ixcKR3ZosLdHKc/tBgii5o5hVZurF7wwiBazE92KsGr3+8XyvJprBeaho0GeT3LzrQG
9YkUlaMZXeoxaX4bXbsfJczUwowm8MHK4IE9WOFvMf8tC4+afudHtd1lv+ngon58rwJ8HsgrE2hc
JtpZSnD0x1KqfjI1GH63arfpjW3V3Y/KcQqOieJZzaa8Zs3zpa+J2ZaokbMBuChC3l33NYkcTPvI
JxauMU9h6vjFGb2UPj6P2t9SggMGhJIoJYfQf8ZifxN3bnz2JVY4NDdgbtyoRVsuDgbe2fIfoTXt
7wf4wt388+9b4TlDKhQ0h1X5SLRkmNZePv+1xvxGNvEAN+9m3cSuk1By8c3suAR0DxhmBLll56Z4
11OYl40XK/fS8GooD0V/HHuIqtHOQmWZGcmVw+NLC+5/xhI6ERpDanRjdWkzLATClSrJR9E49eqZ
Jk/W4x0etduUTROiZxGeWryacRNUUT5U+hVk5gIwtwzW//6AVd2UK0o4ygI/AMdVyGZPeb1bWF/k
MVhNjAIX5vDCEO0JSX3t8SYgTcsx9XkjdO9zp7opxOy2ummm7splEuupS9/JEnhPSWGy3pba85+K
WixHqVPFWDkq8eTp8+g0E1hLbjpN+qirW+U+mQO3oCuHW4ctjsS8j7vQuM/in5N1IsRYjCpHI2iE
iGw/lg9kPuJzj0e/UQK5um0T43WUo+8lYPKIGwUmRrOTtoNtTa+mBCYxcgjrGIim0ORYQZrg0R90
fPmOLoqtWLCSkIzLoitn0gMa0VuhEtxciXBaR6GUNyiVoco0P3M+77EdN0HqWfVjm7NZ3tQLrbAR
NMfoodtzzDqqr9En+SPlmD4oZ40zKE5eg650wlF1G/O9zI+68rIYyKXB7RSdBeM1UfGPWgBS7vf+
qc0PbX/TSG78ElqnXqDeikbM+zQ7XtylhtcGKUc5vKBhjXQ3Ht+7CUae/kqQeqrfKmW1sxigqvlP
V35q2jkxtY26uEmLFXK32G0kcR9U8Vav9b1oBntL1G6wsgKUCY3UTRrTGXIHt+RNhFa6l+8TMPl2
SnCbT5w+vdXbZu8Lhhdk2VbQfaJaZzvLkd9lr4VQwMYXXE1jC2wfcutObG4aShwcENnl2KPr8kef
4vUvZCSgk9WgjxRNmpNjeTlldxMJ2EIuenndbwTzCXK+xx0zfZ9m35EFxIg1SkTxx8xLqL7h6WJ8
qFP/UI/v5qR7k1WRPj/c6eJop+GwI0X+xseu8Ec5v2nViyi5VVg6an7uh7csvM87crGiZys/Sr1b
IgZSE6eVnFwS3dRK3SraFirHT/EzD0dbnt0iOftgRgXZJiHHZsI23qvma17+UYq9kjxbhNjyJ/Xi
BnjcRSXQCDup3kAF1c0nJd11eKsFCWui3TXqLpluaOA5WlJgj3Voqr3YHaIGRe5PNbS8rHEFMGdR
eZ5aD8qxUxcRpKD7mSAN+aZDjlSGDwW7cT3FWxVSnInOBohIJLskHF1av7YqnkRxcpqQDAQZe7ND
lz9xYbHDekYgxVhOb5Pxe1aXeIngttKlU5Dmdp296pWb/q2zx6bdhcOz3m2L6q5XC5IXsAf9CT81
DP/T6re6C0DKLOLM+b6WUAUYreluKre+dQz782D81o1tBISXJEhVLC7RYmcvkcSaugnqO13BdudG
Unr0BX9zlJvmvUCwmibsEvFWQ1Jp/dZ6d+4NKBtcpJ5H+ckwMfh4zPN3obtt5l3t2xpihBIj/PZW
nx1SapPmxlS3c/QHE0xbhGLY9rvvDyTQtwtbGX5FFoUu1s1fhEClAjxoVoJ8zOpql8fCfVjHTlLx
XswtUgR7sISjLnYYCpge+pA44pKJXMuKLW+glh7ofMeypwyNneuksU2PQ9dxgY2ONS2UHoqXnrX3
uYKX9QhXplccsyLrKjtlHlAFl8Ru16TVjWbEt8NY3YWUR1ON03d+QtWFNFVwpKZhsEVXytv7Smwd
ORHJ3K3PsXTW5OUDxU0/Eewwehqk5C6QaYTrji+e0YkTHF45frgNJPGY5WwVTUGEBXTN4CQKD5o1
HaVGwu879MTwZ0AfXcOnLq1wtoEULi8BveO4Ea1fA9mmYU42yJMV/NeZv3h3kyxb1RQcXU/2Y87X
2labPMxJCxodK3goo79p9j43oktX1THCxBH1p7mdHAbL1aIMn1jiCc2rORdLAbGu4HRgFVhmGMnQ
Pv58MmHUHtQ1phBHOVQJWPg9J5ADTJlKCMsIbbkPjYlp44ffpeDYUf7WqIKzpMmbTI58LTr3f0JQ
v/wekF8wLggqpACvfk8gTehSKXjEarhp5XkTcsMy+WZD8R6To6WtxYwvFUZfuX2noSnBRAFY1sob
VxYmL5l8t2qo8JtT2xFQV1IYLc0BVbprzjXNr3qy3BTwvKOEC4vKTl2UnHC7Ezdslyi+EOPXZyC+
QR8xJnjsBWFTIXpOjV+d8hCr7FklYUN4L9GP5LOfvSjW7nElc8IUHaRwLKcbLjtQgYgjNt4nrdha
1cGPQUAIRfFJAa97wlkSmVxpEpQEHwfnigcBteXKgxHPh1RPCIMOzJ1aC/vF1FAu8+0wD7aMT9cI
vV7gmFFznOnJFK7lHxy6QC6vIXrWNnlNs33Qul320udPdVbfRfOTUSib3Gg8BXOPTgztif9/l3J9
Gym7Yz4faMMwJxs1tSNF3s6ZzH9WQLcJwbWedThTwlV/Av3iPvLPRK9u3UM3z+mAeOFYqCIGv6S6
5OVuHDAxwjbA3xoE9vTsJkFUHsOAUKxBc8NZ3lZGeFtqjp4fovRvKef7JTlBboeN5D8M2X+WSjyj
OHOolnaBrYoskar+Wsz3BoWO+ChiAUrJUr4YKWmPp57IDeW/OvMCQpHaCnQz2Ub53SBb5zw5DMF9
WxaemPZbJW4dM662iXnOOANn/KtEjssh3BYTy8vCtcRMNmYFhobz1jTtv991v2gil9KaEA7VgE2s
mFiWfP4qLDErxUmY5CNm66P2rFMGaU1O1utJip5blNp1S0c3hpwCDz0UnsKCOkVfQpgcdVTQ7f4K
ogMKTlwO8Po/hRm47SRtYoqymNtMncdsytdcVi7W4//+6tXlJbIKXzfmQT6G4JKSxM4aDE7Zcjce
wnMqw+ct3IxGE4WLXfbNRjFoWeQAiYl89LU/CHM0DlBb5Axo1O33Q/pFaMiQEiFH+x7EV4V4sdr4
tFqe9BLhylGDmNls80j1AvGHDDF58Ee7itBOltTGfPnqlJMYG7pBKTi9f5a7a9y4r7eDD6wRVi25
hzBsVxeneGoqPRJE6Rib25h5zCFIt6eKTQslRjafv3/zpVXweYddnqZJsC8lmMzrTDs5C2tfEzrp
iPxzofqo+aHUDwuAayXdZpy2daJduQB92GJ9eSaEGgIf8OQV15qPguMnKttaOhrjCQST4ECVEPci
eG8E2H/BiafKYLzfv+jlpyLKRP9BoaKs3a2jSqdZNBTSguVCmIYjRbTcScl2+YS7Lmgt7fTAuNam
vjS+cF7pGFkmGQFrONHX2OuFyhQXDHUqvDzUdktDtsOIwQwmdxpe4sG4NsDLal0PMDIeXtRa0Bhz
1R8KgIO6yK+kpUXFACvxmV6yOD40uDSZ/c7ihblv0zdrktdJ9HxQ+u8H+ytAjfEgXF+NaEZAR33V
tPT1eEZj30hH8BOWE7047Wpf6msv6PMzlu/on1t00ohT3hStdGwEvhL6AtkYeDlu7PFpiI6BddYk
SKX0aQme0agD59mGYh2QYkW7Kiofv3/jC3gHP4eOkSEi8adQXp1g9F2UaGo1cVle1AupRYoykCbM
Jzv9PdC6YYlVNWbD4EjjsOuj45UfsOwL60mnDUpQtslGRo7B5/HorFZP5SaXFqpaMiJv8t+Ej/7Y
3JXujam8dObD94/8oI6vHmksxgYyBxGm8WvAbxCmOc6KUTqKwHb1gvFpezHUSd/gTj3ejlmx6Wv1
GZfnTigPA9VMKfTPsr6ApY5IyGScckc0U8GOlX5fwNapYXKFcveqZP+hOcNQGdPVKtn0Q3qIGdGk
f1yayY2qPUXhr04cAVOzs84s47Ps09NSm22djs9ZW/2Gb09qAr/JkPeWEHqBH2F4QcaXZU9cB78f
ikvTb8iLFYK6cBSgCXwe/ayIssQa+OTEvnPyvVA8QfZXNZeLOf0xoGqudmLgqvkt94Lvn33hwFgk
bTSpNMOCDrma+Cgv0hH7C7ZwGpHM+lKlT2eYhC5X3asEoWtPW52Ude+nePawjUKFIASYFmxOPGP4
llkPYvn6/Zt9ccxRZKjycGCQ/7Npi2uv9DbMhsbsWNNVe5aD9KEQp91S/kumfiCJHqY0kHr+ruk/
jGh8MKfDKBA7SzqpL9BiNHft7P8VRVLIlfhHrWa32WCcOnW+9cf4Z2rB7M6dWUtd9CfYBSf+zbL8
rIXaRnNKgykUkEioxdFOzqIFlT/CK4joUuWafp4l46/gP7ZT/TiICn0sMPtY3S1sts4kEQONU9Nk
pz7HvY/wy9zsvXiCgMYxnp9pe25Cf9xdbZBfIGQoaOtokKNwhBq51iRZ5RgJsxVLxzy7y7UzNqdY
uUucOEGlHgR9YzZOoYdblb7C93N1AZzmyRrNchg6MKM/WDz/7Md5N2VKNITkuUYiLi/mT651xDuC
MWk9oBe3mxCsSwz3cbVLirMpv7d4EIeaaQtKgb3LPTLlHcKlm7Q1dmM83WX6M/WYTgJ427ppcs2V
+NJC5mvBT5NAZaKnVgu5ygEukk4Rj2K8436bY0FfembvwCTO5yv15YWzikodBzhORIZoPTadmNRW
rfMsDgc+zy46EmHX1d50jQd/oYXBLPzzpNVmIAT4GQU9TxoICVvsh2s3MvHrgagSkNWqzfcmsEtL
m1rgQqsrj77L/V3MCNWMwl0OnjFw61Ly93jaWcmLYr18v0wujzou4zQFMN3SV3cXPPJyMZ5l8WiY
W4Ycmhq3MG535by9XtV/vVUyGHRxlYURj+xzmZZ/lmQjqcXQGIN4LF5GhbwAt1cmewNBLi7/VsXD
cl+8Uk5/rJr1kQhZBg4KX6Amrz2+hCKZlcyaxWNi3SfxQeCznzOQ/YmaT2h++zTDkTTuMywH0J3m
8+gqo+D65SmKDy2du26DidJvQU+eo6E/L1U/P1SbkxMs2iv3yEsVsUHJokIR4Jdi/f55eOooCQul
YyuvACSDztxAJITOQ/UkWQRyKdgz60B0Ze58vwYublJcORS0k7TZaEt/fnBFKp8IzxFUbSm9Adl4
Kh3c8m0ksrcgnhqeboM787USSebvridnMXIlxWqRu68Xn1VHvTEXGRcP5SVPtJF3vKVtPIpeO8i0
JyoHObLnS5A7Jnlf6FeooRcH/N/nrwa8WvphpplIx679ncm/aHdTkfdzDt7zrIBBTIe06a/ty5f2
Hg2i2qI+NL5yF021nq1aiJjlEfAcUBu0K040DAQjW5NCzjjSw9FxLqL1HEeq/qCrP1PFxzDxT2j8
Cpo/hnwXz4ItFiXQZ+DEcIjmDMNWwksmId4NAulIw3Tld1/82Rb7AVKb5SK8+nbTUO0gfbKRcSPH
Ep/sOa06EhIzARVfWY7LsK+XBdmzaGW4qSG7WC1HMx0HiVx7EcYujaJu2Ag+6RaNdlO9YXn7K6zq
B2mIf5ojQC9952EaN7OPxU1mbZe9s0k33/+gi7+Hb5LKlKKa4+Lz59HV2uDrKttW79fbGUFa9YLD
kRL/f9BaFZYETdIPoypxTS1TenJ6qiZns1LKu1KsEPth8VSk6CQeSEmvzHo3qpmXSeq+gaui4nPy
/ZtemmSIrZaOoIp6Zb0R5EZqoiS2+AFkopQniOQcwEL4cLVqvbjl4MNKOxrNIUfwsjX8cxQoWp+p
Qyt+nMA6oDD7MhdTC28m6UEgcjj+yzO1a6DXpdPu36euTmNsEHKhimkfJMV/YupJSmBjvwptCrqm
lL9/P5gXJDGQ4f95x1VFU+QEDgUEeGHqdzZAcHxugaOfuF3yGiI2XnIlQq7HPdRlbkoK96YDN+KF
pFqU19r/l45eEl+xQ8L51iRY6PN4d6ofNaPQiMeAJkst2zN1yPyQQxodR4/ip43oL57HYPf9GFxc
UP88dlVetHgNNDHzvCwoLiiI0XltbF3Ta/yGaw9abeWFIKhFavCgWfFEijr8CDE1iG6vJxJfWkMs
Wbjv3PEAF1Zgjl/HzRRKPEnNj3X7MNS52+eT4y+UH7DJoRpovTyhNKrhOSTxW5oZZM2esumm7h/M
pPa4nlzZMS+9vLUQTVBfQA380B398zGhgAzqys+oq7Jjj7bauEVlgYLJv7qMLsBnaEehHi7HNcyc
1dYsREKGVQtPgmFt+XDMZ0JYegcKcm80H/xjzBDk6EFVTnzITfTWVSIE15LuTWtDiAO6PffJlcv+
xRnhvr3gxQvNabXIRJr6ysCWtvyo5fXz5yxeBIhifbhOY1k+lPXhtOyPkDAlYljXAKKQzPrUd714
bNXaW6RaYhNttGLcUMZ3+TmLfzdhcpxC6kmQkaVgXIwErpUuF2iRJA+gfQDPU9DarOGtNlIFZdZG
8RhWP+o22opJC21Pcmdh9AqqOL+CDdjTpKbvCdVvtDM6MXUu72YbBJIWWADEu+w7LY2pxITjWzdP
8azYBpZYy76UQbOgFlPiR0SkCVb5aRfbi16MLu1+URMq0Je+3yy+6LCBF4gfUgEX4Hrxca2g9sos
0lidwo/LyAJhmeqDMv7Vize+ZdaSEr8uu0f1AnQ3yPBo1Nr9/heoF4565hX1IK40YHbiahtphDzN
LRkqED32nQEA1nagArPuqlLg5sSFiBReYftDLdDnZbjjpdY2Gd7jvMCH91DkeNPL8Yl8NY+WTpn9
VdJHM7M2mSaAL6RwmprNHMJWl0iEwXWsA4c0c20/lo89/E2Kb/7I2O7ZkGUyT+PEVcmJNuTbJLdl
2GOj9IdWI/DHlavHpWsS741rCjdBTIHWcFmqCgnWaJFy1MnpzOPxOJLrYCpPsXCnaK09ddmmqlVo
TYa7uCIhd6brTBwXvcoGHgr4k52LuBUYHbShnUaTPBWImMwkDjyutn5ypVC5tFT4wQYhvxi9sFpW
NRmYxDxqaaAsctOJwi8tdxGpCmelg/uBIxNYJWWWEwz0FhGa0W4Op+33i+UCG33ZBP73N6xqGCuV
e0EvWCyTnNsKnexBGNwyrjjTkQBBTg5r6KmkF0hT4jU4mGvsEU2Q4w16KpcmGr6L9W0RgmmZsH2g
o37/A4E5V/u1hq+dgRQHtT/Sc5wFVlujT84f9oNV+VCVMC8OND1IfjAhogleMuN+5ern8rbvXCha
SbyzjK1C1iT+xI1dKm40eDId+J8zGV8RPjqOBQ4Efgst2VUtl4gvOdr78IGwSh23vYBdFAOP0skt
juM7uGt8r9xUhxm445HLftzstXRTpbZIlu0Z4j6GADbcQ6w0hsHVBy4vXiPuLDvONmLuLfrYZJfC
1w08fnHdHhJA59az3jH+oj8OghD9nTFJEG3lz5w6pbErhPs2svPOKSYnN7x5PCT1VvUdZdwO+U5O
blM831tIUrY4AP1uUVNIKjL8TalvSc5FFBFZ2A57Q7qXIuI1bPhPc4hG3ysCz49gLm2zzglJ5lVv
e/WuVHZqczfhflxvLMOBYxTPrqq6oQmnm26DHWAFiokVJTxKDiejLSzbuILWohsHyDxc6wdMFNro
+n9SgwE03p1u6NtdBRy4wTreb/BEs9lwoFAxNaR9mOeSPrjkMAE1vwgfP8D3Q1jY2mPaOc1LC9B9
Jyogr88TVu+jlxzD1iGHxWDyWmw6HSVl89kN/o1ZvRna3ajuU8FZJtokPtKlV63ULrWhjtAw3UTS
tpo8KIqQDa0fXU0UsaNVoPgwamzpXn6Q3puX5jQ+Sq9NZUsmCxzTZ7hq3kTKolvXbsGUHsJtQ/sj
d5XB00h5mwjQMzeyshMEe3oVaDJYDvJLvIpk383iTdIdq+TOUt262LQDS9XRIPZqNhyBTnYUFUMS
Wzawt7WryskzhwHEfn3C0JDWhV0//Wr0Te/bGJVAPiFSrYJsaPuTl/0tNjHkIyKxRofVWkruMO2U
wIO7R2A3N+guZBV5VoHIxTGCzVwekYqqdOv8rUTlGrm+BTvIFYa9ahxS82Yyo40v/0z79HECNajC
n77ZEB2AYjRpt2LNYq01LLIlgn84E+rCxWoLXG2msfnkD8Ze6n4mAKvVcSSsPohD22zgZufZjl1k
E0XlJkaTKiQEDZYsoWwryYOT/jCH5yia3THC0ZZXlOIbMXxt2WPLRHAM60cu42KDVMNPFEemvSK1
WJ5C5zNaYYcS2zbU3/i518qNLLzWxpuGf27wt+wqz4gDULGEexHoQvzYZI0tBc/0+8VJd5u+3Pgz
JjDdu09GWT+FbiPP9ijpzuLjqQSKl4jbJI5vTFAjymd3VP/i/GX3IPL9rajMG4xqN9GAJL9OvWGc
4W+mfmmDhd2VJood6SXFB9qpTMGz8gDyOXYdDQPZ5WyddLNmvr843k9a6mEg6Wu7QWcKO+XHwtLS
ICH1vw2psy18v4z5odFxmO22fvRcIYJRiX/bGsH4pwO8lmQnNvNNks8OHnu5W97Xd1n20uDrXHVb
K0MMEBBtisM/bFKoK722U6FZMhYxqQ3ifVKx4ZdY1TETUjnY/iwdzXk7oERdCm9RuUuRN2SKF1ij
ayGWqZpd049bTrIl2I8tp4zvRfxoqUBsvAmg4IFz++lTE7e7rDpxCB9j7EEHiKxZM2zCaGvmr02C
wFvn+1dOid/eAn8Ai5We1KROA0gf22oRHhNNr22jD88xYbB6i1THQbVRtJ7e7DQDd6dd0jnSE990
HHpD7i3UXSadzxISVedNpxr6pln+1lMf5wSByRlx65b2eRc485OQDp40RQe0/EnVMebvSr7vdeu2
Z30b/4+w91huHM2idd/lzBEBQ7gpHK0oS1LUBEFSErz3ePrzIXtw+2b36YqoyO6qzJQo4Dd7r72M
SUyr8RpV7WZuFGelkf6h0lVCERtX0a4guxjKd4TNkvo8YwLbMHCcVtGmmz7aGobuEh8+vhWt4JAo
2fL5yMvKYuyadEclqaIwseqqIdln+Zuei2AiOCOVwkbL3zPpWYYAV67yjwjSp1QbkFk+Bvi54lqb
jl2cY+5CZQKZBgohk991I/CqcMEPc2jY7NcW/5gqe9VWkUdmG9wwx9Rv2Oa6afqVFp2TcQk1861H
SqD3gh0GhwAVS9Kk60qKnXle2ei97rkC02lqWJ3TPui7jVCQ2awpdmBCZhs4ADmnKn92g3jl9XBX
sOmvY/2AsX69WNYwh51lHRYLkgZlXitptovTiOjbV3DYL2nFcTnLrs9bNQMDyV9t47lic9y4qAcK
KOZzAKW2eV2+iBzHbOP0mLT9kvY+o9Wru2GXIZwkNTWH5isFkh0VfIJQfalLEqQy0m39EO1yjGcu
XMgg2BcEZ/UmRC2OstnXHaG76Kgbl4UeQBMOJtmp2Ozptc1F25yAEYZ8r5Y9TH3Zg6QTlx8wsXBY
O+rJuMEGwgun1zJ9sFOV/CLmE5dO5+S6tm2hA3QVIvtcstR4yb9+bxPRXdhzqq/Z06JHsnxdXkeh
K5Uc4XLtke1hKW64EVHif4ovQwlL3iISnYI0e2RX+V38TihKapt5X4ltwocvQmHmaIKfbMWfWmD7
Kyvapd6oPhXBmwyceIiVdQyTN0MWR+FhpSh5rzP2nPjBkbAwOupr7S5KyN5laXZMwjGZVj1T3DbT
fjC3sWnXyYYuyedweypEJx85z8B0HQqjLrHJ2gokfA/w+LT6E3EghLSkNiu8Z4nWTiu4OqsdY1MS
8246Zn6zHaPEq2wFS8aAhBIUBa7YumDEMtxbugrV03E7ZKKxokKzIL/DZVat+jjfisiBaD9ldnY1
ZGZPlriiwrBOI/ckR9Dolbrd4FSIAIOqHnZvto7wR+odkeYO/frgzJRdEElX3hjyqMBVnPQYlFZ6
MffabcYP6wkmLMcsK1P7zo/JZ3XI7/gw67gdlpb0FbKZmDLaY70b1c1SZ3k4vhUiSd9eJK+RKUqh
06uw/qyYN9etx8hBlTf3p6mvrLwmjBTpQbBsOi52zjPePcMJpHwZpEc2rs1mC1ImSFDVWcD0KVYg
WBISPsPOQMxJnv4cDKsvbFUj0kYPtppky/fkqv9qsiV/6q/CbYitFwmRQAzyZnPd4hit0+F8Dh+w
nTlVGkjTkSUkWzS1KEoB15HH9FQUvFYTvrg19g4iAx5OglXvMrJYlgp/AOEu3v2I+eA8sKC/Jjo5
zZp/48ZLGudIrE/2YVCu5m6pO90jeMoNVobTY/xnutLKm5P3lMKSIk7bTJ+oQYizm4AcoIBtMtx0
cqIHnMpY48GOCIQyzi+9al53p+LLvOOpyCJXYOFotnAxzppNgdskOPRbCo5/gAWNVZCNN9sarWuw
jj5W7Xrk/g4pX52Id6I7RWrjC41DmKHY6m54RvCpQd+lHvtJcps1pecuG0QTHWy4mWXzvEjKHsIv
HS1BZ1HNwZVDVqH8aBt/2ufyU9C5JBphfGChDLzP7/lHx6Cj4C61WjjZ1L7phpAb6rqgseTBKTLH
DNxpcHzUJWASS6qpS7YptRr/ZSlrsLKcsON1jMKN7vlPe6q+MdetJAu2QBYvK4B0hHJE20DoCFm3
jsoSwSMY+BND5VOrcNpYE8ETKaIrfm6vyQhLctoMhreFJ+qIl39Lqrgt/rJiaT+EyVMUuyPHCs0D
gp/FS8ThcoluE5tkstsHnlTKN8AqWVNDSRFkReyUu/gVUqcy4iXn66Z8wLPJV1bxzumpryyZ6ISH
fubgmmureIwxaUy2xFqMYeRzpCHOclnz7HH2cIzbDLUt2e4lRGNkJzbRyMPK1pkbQb+IbGFeToPI
t8hbh4jcql7GF9ZpSVkT/K4FMMmqX70H31XkxuN91VOV2IVMveKFhd1yJ7J9SYRR7KVRGhxVsqIL
hY74Ja4BJNqH/KR8NzE5dSTPWP2Vq0Q8zu/JDR4z7nhhu2xpxdhMtJKkZcUWIZTBWSANzEpGh9+r
fmkiCmkpw4Xv8Eup4I4vRzehGFlnVbKNA15LeRu56bTVUEwi29FsOgANoemipbIhBIsf/Q1vYJNX
gMrji60oMV+3oDhI0hoz/zl3M0Zkq00abLsLfaIaO7HhdpEn3sVLPbhRualkDkDECLbyiL95QyC4
oeQoV9SQEJmT0p1fImQ3nVOZlK5eCfdE3Yb0Y1d+YK84A/WRCzVbq3P9Lv4gQUae2y5SHUs7A6VM
mOyDpyHsehu/yberyKf4nH5QyIo/WF7n3+KN27LB1q2yBdMKv5tbhZdKZ7Gwk3N0Uz+aC8CFFGwy
aCN03pKndy5zhBidT+gMv0jJljOU07OG2+QYrGF53QWfwzEuoe3afY8xkB3Edjp6CXLWyA65BSJe
Z4rWyWa1w9vPP4vftLd4Lxq++JPVgVIVKKJ43/PVRC8mWuHPRJkIIZnTPHBbY+3XnjE4TWUveyL1
KBAiw6HFZTejlznQp4rUtoG9wYg/uevv/i9fuP4mJ5wSn8+DWYN/gu4IoVix855T1II7/5nszXv6
gMhEqdQYjgIIgE3/mbZevCHr13E+Upyi9cqrjhHxnefMemOekX/3H9XbCiUBhSRyM6vLnfE9fWYT
hYKN6E5eWSQhFF8yahLBQkxEwdt8CRfJM3jgqOMRTHGZ0BGgMOPiKeEI2EvjzcHQWMMbn5eGpf32
z3yj86RZlO2DWx+CY7lr0YjY3A3Y4g8xuWxOC1RmWDgn9yPZcRYK5XR0DZFLyxFZ0oVbA5YvhyCu
33JP9WdzYpnge4kTGCQ2W7yUTt4ZpH8rNvgJa8ynlOQWidxhdgFAxFdlG3n1Fzd8/QNfVH9eDhaT
MYTb3MzOrrAAMGzqz4HaIXTi2atVLhKqIafjZwSNmb1ptlsEPZU1ysvtsLKLN6mzta+Q6le2JTBX
DK0+RMbQV/+cEbvg8md5dXlJnpPbdmsBEgcX5E0Wt3L1PVFOyzwWzvG1Gjp0Fqrw1I3OihajtHl5
nVv/iB/R+6J1hG5j2sZt+uluxZnXD0rY8NJGp+JahGf4mFa8fxdKCku2fOdlV18AByPSQsj+K6si
hyfcRJQXC7Nyafb5bMa2NDm6l0uOEDcRVynkG5ld+hgd28ZeuRmbMFtwBDKxeFfkS+Am+ihu7Wez
E+9Fwr2ITsThjMGNKpJtwXB9DDSwrRk83/TaU/o1n8zY4Sbp9QPnQnHJH80NgZPabliqK4PNyDKx
m3n5vgWP+9P/YtcIA8cAyNICWoh/rjLJJXtDe7ihNT5d2/PqufhMMnvltNR+m3Ez/UxH+dr+KrOd
m3Y+OhHgu+BU38befGl+jWP2TpWYfXNyU/7F2buYYiG/E1DXZWAxV/T9wZ8cTQzwhslLVmj0wK7w
i7Gxg7yMBLR09th4lJJp6yXmphXdlfxoAL0NaIRu5zshN7BgteV6JXjp7NJB9yJ6ZW+q10qxyUKq
f+4Cj5QGAygKh+lkM4ubYr6Y6baPXqfmwmeijKFKo/EskamYNqq8ghsidIv6YyRjrHiJ8x9NPtTi
ZurWirhV9H2b7drcKaoN9Stn/qzZ6BC+czT2cCRY3RrF71pI1ujOMFuR+bnNoy8ddGlXVjbRAeP0
7HORluk7RlABnSmJY9s22U7GWl7S/HifT9XqEG64MqnF26Wk3fCQ+fw8pvmLG1Zi2zTOSD9UbDj+
QhrJZK35dqvTU7mdjhLX7Z2W2HAEH9O+E5Evr2WeJuKxcN3O7zo2LR/p7A2mzZqgftVMN/bR0Hsk
stUMWYBRiQCgiBO31F8N5QNTw3kNhA7iZaBcQoRUOxK2fxhPgih29iTt8skLqeY5iJYDwvNZyqxg
3wYbIs8Yq4gEDWPuzLdl9VJLvuWu/57NnqR5QQMOug4VwqHXeMnl0tbIPAppdTeCob3pKe3ga51s
lYjiF/qTM7TUa14WLtcx+2y9SBZpaQKvhVdJJS45uKqg36FB6cD3Bk9ZcbA4LS7ihMKNHHNIK6+C
eei0tR8cQsyLDUcauM7XkbKpCLTgQ8cLx4x7WavWZrARkdVSrFJBv3TCE06EYesZ6Kwyj9u/rwAH
tmnyDxSkP75B/zbO+xdAvniZgeMzzDP+GvgkFb6tjFTLV9j3iHWL2uMunZ7Kj5xDhTqRgxxXuGgt
p6zcQyYBY2Aw5Da0YxUBRg7e+obhyNy5o9PJ64mdCroMkwm3LRpEbhfFSWRa3QOEYGN1TMKf0iSD
zwYSEE5UPBQs87lD41wAqeJyfOlekGc2jx7zlW19m9qNSEqa+WiaDxwilGUi5ajtP0wK/ogt/uMx
qEgiyMRDBvrnMf3bBDmJBZC4hDmB+IXOdQb3CN0GiB7ItwTis+YH93pKhrQ1ncBmFN5ZR+VAE2Kp
Fz+28vv0TenakVEGgmA4yHwhEbaVPXEdBJzoDlW5eIlP/3vCAYP2//z/xrH/en8LjWqR58Dn/Gtk
iBw5wu245/3VSyVQ+tsZrCvHKhcgkLuhX/3CaJ2GjTQdzHJTN/skJGH5NAxPxNRMCPGIrS+9slrH
/hL1PP34g7PANBPWBK8RAxKuvHFDPARJBwl9GYfSfJCHZ078GL+C6nmFa7gCNYggrMucHFptET3I
0lNR/oTCM6bOBRmg/UMVD+UViEsX35BzG+oxEpDIH1fViZsuTp5HyLZgE8Hel5+y9uxHT2SL4GIa
fkbVHmcns9io3XFluD0rwiAVdi0xSMLVCavot/alnfcGqDauJZK7UtyW2UzgzKmT14BknCvPtHym
vCmAt91k5YiIMpqvbNzmFa4VjqaQVID+2U7Il+HMouaRHfJ1qvnYx1uQPrp//6KpX0X3kiinvHs2
6vXUOIvFVPYHZegxLKbod9B4DsZ2bjwQJp+hobYt0z3TrdVdLtyYRJ9mH7V73JZ9uNkU7lRuOML6
60w91/IT35uepZfWg+RoKzdPN3K389vXdnhORAcPxjJ4r8ijSJ6jGFBiVxhflbop66PfbjMZ/ZBH
zZ8rH6q0bbV3Ciry/rjQevXYp2euFHyMVHrBFM6cpzXb5FGA4S0NL31CX6GOX75H/tOAslHV6S+T
vktkdwy2pP2iFBjX2j09ZbnkSLjcMI/VuJC6+a3OGQW853zgeF0j0UI2Wb+jsJGSc62+F/rO/KcQ
KRJK/mL0/MfK/2sCCngmmII4lq/NL0UYBY54rr/ja3PWTfAGOsYnGeXhR35Nr8Y5pNui9zwjxS1e
2xdt137Su4Uf9VbHYGBpvutthi/AJ2Cwf5Z/2twSf8r39r390HbNsS83OAjGBDd+oe2gcmaiFRsW
i9maRosNNn6HXEW39ju8Co/oxhnKtyO+/Np/0+YgE8yf88t4Lz+oJ3+lA5k33+MnFetqF5xF4EhY
SFy5L2K8FdtDDwJ9Fi4drhOdk5TeQAlwpGqlRTAMG2lzgFVERGwkYAxOB0tp32+rX4rPZlEUE3cG
UGoNO+3J+Oof9SOrLThVENa5MZm+guTTlI+VJV/Sp2KPd9Y5eMMd56MBnGeURq+Mb8RVemBN9Fw+
NydlH/3097FFP75AKOmjeete+0txij+NX2ACHq7JgOwZ8z+ku7vVV36Aszc+B7861fkDoa74VlzG
RxystV+edjFb1PTMAsvrdOPQooFTSMfKHDm0xweX/tLtLPGp1LTcPdhHLlW1/MsnEx7SIzkz4Ah+
kRtH74ggo0/9J3tQH1LwcdQCCpDegSEoWJP+kzzifXQFauIcHhDg8+uHcvLv3OpjYEdgCz/tK6Fe
8nIPTdDCclc5t6/9SaRBYqD93HzzNfHRqK7ix/CRffdv4eQo9G7ckvQOwZ4GBN8K9BqgjkPtwjTp
C1e/Ne8+kPIPzhkWvrO/0oMavyNR8Krd21P8E90xVFp9db/VLbziB6H9ZFCn3uiFoxvemSXOKRfW
avoAgkFOW9GH7enQmMr8eZ5tShtoIzS58lbjxIpfGQtyytRfHbDPc/w6X6tL/NPtRhYjaBJzSRU8
gEkrVzppG0Bem/KVYie6ygAVZ6AGnp5CyJTFo5gpGbm26GXpaAAb+dfr+JRuwi/zg4U0P2If5TOk
fRBr2iTCdWjv44f8Y5zVT+1JoGIi6vbRXfofbE/u6Q8WUseBywkHg1NwAUwBNFkdGVav86/0xLDc
iw/Cltn0KX9StqSd3+rn+RKdBGxJXos3lggtaLI3bohXyFiTT9Vr8Da5UKNfeuxzvwReH6JzY+nG
yg+WF64f9/IenNoLMYvid3tXybSGYoDV/LJt1M+QVXhkiJ5+T2fWLtPb8DPfsg/nd+1Lf+BsxX+F
pMKn5sdpfunzV+xW1urHyGeviOO2yysXFsdBek1fhhMtNtuD3puBETNu6I5VZJOrwYfX35Vrtx+f
F8gAI0Eaj5fiklykz/CRf2OUof0yhK0m/H+Wfap+G0d65upeH7DnJsIHqT7binQQMHvxp/saWClf
9SLgY9C1tPoJvtngPLyRrXxTPoNb/tI8ySunv+OGON/5iOY9fteBMgdHWRDO7hFfyrt6yQ71hmlP
LS5HWgRWGVr42uE2gOrV0j+TtwETOJx1cYuwtGtJRfYNLUb5qj5xQFw52nelWOI1fVb2wpvx3W8A
Ar1gV26UnfQrPsBrV9/yd8nnZ4Hws3myydTK9k3ComH7LOAyRRJBNyMgPj6FR820IPzqFJA01hRg
AKNv9Wv4Nv6OYBRfwk8xLMwCgO4htiSdNFpGdVb0A9lF/hBO/P/0nvzUd+nYPcqURHKaZ4fvLH9i
zZiw+ng7eMVZ6tfqA4B+Zh6t8xEs/wOpw6QS1WTlN+PA/yDrlwhGvgC2+NsYYgCHWIeLS2bFzDGg
f+Czx685uKOzorLgszQMrpx2dvzreEe5U/YeLkSh7CaDa6wcn655Bic+jP1x2cjn4NzcRJbKqcLs
geP4fThLD+AnNimLtPuquBBO0T7/ZhjEmckhUPd2uyJaarkEWAwmg+2Dfh+xUL/DcIhDq0ZIQqna
WuybukHnxGwCO4VNVCwoeMKgScKfCJzUmQ3cesHxQUcsCd/DkXGIPV78Kz5y1FD8w8phsEFdxI+W
dXj8LuuD+pAfE142lge8AZLimEJ014DKARSUVzQxBLN5y1NqY40cgadFUC+Wd93x/j8Axf379C5B
7KbRuQaYPbzhizMxr+Gl8HMCyuKBE1nFZAUThpoMInnVNmAxk30OVBo89Ybf5Xim8oJw2p8xTrlh
XcNCXDpssNbIpk8LvruP2C2/gJjrnwqMAbRdfhM+quf6qJz6dX3711TDBOKDt5AsAEXMYV2/Rde2
slmEsLcqigLmLCEjTCu6glgxDwse+WvwaXCTtLbwWytftJew8DrBkfonblWN8V0gHsaMbTJdVcR3
Mt1LZg8jLi+AICZ8fuhQBIUtYxzcLhRyaLFvzF3VdOvR1Tunib2C58RgxCQkyuPu6kFAjmQwz+eS
UprDkknqrQjXOFxKt/5tvpU3viS2+JyOIPImldkCJ/df+ALRXc++qzLqa63+p4wpqDnndZLPfFjW
FtcV4BwPgIcEiHLEwo+rtn4sR9FtuunPqycAKVYe629145QxqUFuNRHsXJXLP5wPXWIJd1oNk7GY
/6vTzt9KkEJo1g8sYEUC0AeYlBa+3FB5Ytr+3+gt2Y2X5gtazcDQ4BZdsot+0J7Cn+4eb4uzGZib
+GlGmrhc5MD5Ixan9Dec9einQbZgbVrqz3JlnflI6/zMJq8+p2fcnbzMsArD6hAoYKb4Ra/OU/A/
u/fpUgJ5LX+pA9K22tP8JH8KN5at+oUXxUgddU3f5wvtk6c+9Rftqi/gCTCVUSz/iJ/CKXxufoyD
+Qq+gk8SkCFIPuUdeAXLk32TuEDjBiXkKTuz2uDkYVbZ2nNlDWDi/4KEQeljC/QMUL9cJjPLzX1f
TG75jZ/6Vd7nJ+EQPq0uJLPvkCZaxSZ9lZ54ocqtYizBQQQL6VS+YghnfvzvfpKy+r/1k6ZoQPAm
Plj9U3X/WyPcK2U/a31UvsJuoxMuVA8GmowZYmVnG947oz/ayaOp3nTpLRhdciN1WFf9OitcPJ4M
IFV1GRcpDGZaO8VKabWdOgcrcprKkB6rcfIrdiA6+xf6A7guZR+VBmVL6WkxIBkeBPZc7/HRiWN7
OZfh4uQ215nPUZu4GUHNGRWiWwVWxH3u9pf8nl/MU3qrj4Xo4dcpfpSVB9GceNY6WZvaSyyc53DT
hjut2NTq0cAmvsBHeLsyPcaZUg5ZFYita3DttQPQnIyMK4v5aSzRW9lS601g7hw9g8tXDUeGsFZM
TIZgw3JhAwl2AUoq2YH4D7x2LBL+y+tY9LMrXUQ+S/ALv/9vr6OVSzmOJKl4TWkI8ajzOZLIDnBE
4OKjuhcHjKzs0fRMIN5D/ANSh6EnA8Iu2ZqYq4mbofEo/phs4FLKeVpi+U8Rz9SgdAx1DZaCZxHW
op1PH2cnpq0Qf5ZuIT8WhrPgdpnLDjUHi1NJod8stlPvKRTGtJkcUvCBU5dflXLDoDpvsP6GYYJz
FAa6z1Xwir3uQutr3Q57/9kj5L7MTkP8FGKclisuwxmQQvlM6ECX7QoFG6ltRf+LqxrRHxpHpLcq
cMhiGTo10Qm+F5seqtwZV0G8qpDM/FHIzpM91I4aMo7zKmjK5OCqO1KzRv7MSMIT7lFHv7+oyHpT
tjnBTHZGmkBY/sbB53iWO8z2NiI0BNXjpoL/zYGt/9SLP6kLJU5qsNa0Ye4xPpuDnaiumYQDySnj
q47F/2y6o7SNgr0o7LrkQLhSBZmRoZAOD/awmo8L+SgAdbSpXpTIg2uOOQ5MjQrXNhK3m43A+COn
JYcRYciO4rupYUO1aIRXefBqwzXkTWJ4huQmlctElZNwZN+A1SoM0tewGPoeKhpGdhD4rPynQDt7
MWarYKrOzJTpQ2TLfzBbnSj2mm8EG45b0kV77ffeitrlOpjOLHr/cJgsaqK/QTVQRZO1iwL7P/ya
c33ACjIUitfZOKGah0+bO41KB16eVOmqQf/WT3B/Qpy8FrqeyhP7359gJS4U5L8/whKDrrKJMIXT
/xI8JX3fZhq+D69xcjJH8U3MV3aj6gyRmAVwHRGhkOq0cgntSoQaXZWdop+fcnABfetr6Vrq8Mwg
SErhApOjXUv1jI/Xk8DD9cXpqabyWv6CZnyu+mlXsfwA6SDOAu3o0EAS6tpJ2g8qhRj8FrVDo0JP
kZDkXPb7cn4Av8KthOQrr9YdLyqEfqbo5MbfjPQhQJYwW/pfmJchHqHiqVTOEewfU5S3/rkwPies
LyV8asfguEIji/VFWhbrZJmS6/KxrQOnZZun01XGn708YRbWDk8QJtPVvdCYRLZr3SxYmPAYTXUj
D4qnxBSywzFR08OqMDCbxF1YPPWYahoDNjGKLcmnFYZT0agvppzW4pscGr4rIoMpsXuCc+kX36tl
FiGxjQleGrgm23Oi8Fhh2bZscADLt6ZI0J5RDxXhLoSjImHSXF2zgL+UUChlkCqSR0S6trw4FywE
QqwlmajC3RyeQ2W0deUDJYqXDKa1EgD5xQ3J4rwvc6to6SZXaqwUqI3hOEoj4n9g0ZRTxV8NhC+B
n4TzR8vULDDumcFItLlmUA78BdXtjiWshK7CpCBmDslqJULqadYLTJfDJ8GXdwiRoEODQgjw0bDJ
jiwt8Zf8tNiqWghgawFqSYUmYKGyrQxoNThqqkmLArujQkU6mnBQ+/4Oq9q1lOYO825S1/Hyw3AE
u0tTOfhcT3q8NaHgqfWLEV4TJiSEGO1qICO1+GwIMboGi6N57pIlg7sEDoRsf5XxeR0+S02xmfK3
qZq3epJ781KshbjSt8ccu7VJPA6S9JTpgIhQ2dQscahxa8iXHYeSVlYvCj0NlVXauOLqTqYKQ13I
NDWs648Kau4sKYzOhG1d6FbYKOs8oztYTCZrbmgf/mgpynSk8y8eL8AZxWgQqs5gES/PnkoYFFMi
KmYyf+XSzZe7LJq4czR4faJTQ0aIdaYsOmdomwnWkNUQOC4RkFS3hXHKaWIW10L9MODjEUtpvBZ6
b8fIhWGnauwCxYckgNMFti6S4ZbwRHPKdTNEQf1rYpXVmjjMAtTNxxBhraALdjbcNYZ9TLEieTGE
7ahq4DwMBaQycloDarQJYL9YBkzSRi1/V7RPPcV6DuMi3JqRsIN3uDATCyWFRI8THNZRtVB7GhgB
bm8xdfiqHtfiI10VrjDMlwwGQzvfAhEclzvGB+lb6KsYevDNlmcSYg7X4ODvfyyU5IZ+i0FMXbzk
/rey6J2wA/ZF1jQPO3obqhl0GZ7M+JqCbbSIlWHaQHKMJw72eA9hddWDeSmKg8TW6aqTXPVk61W7
LGudVTA7poeNG26+zcdqrjaSqq9jYVuZOLGFNqRFISy9hWmbTZeYtSLzX7Wg8kYWsz9T2a0+wulZ
Dt4q885GyaG7Ur6r82vCQaCEI0Z4JqgPhO6ghBYISYVNgx1PZObgSHRCBMxlagXBWnXUFRyXaIkS
ksk0L24GqZM1BBtW9/++HqT/x/WAjx8uXLqorP6anvSj3Da9kTM9QTYuveKcOWpAiPVR7g94Jq66
batsJePqfxsQpoQNDrSUIn271Vovby9ddizTZ8M8pNmzghKdxzq375F2GYutvtoU44YViS8vEEBf
ryPdzmVXx/WlxKERcdq6CnbZQDtoc+H3SDZoNS8zJlzpWxxtm9wTqwVo6GCtw28DxEUVpboihn8p
REs3eReYiE8bMdvrwhaLFVMntX6njDsw+MiLp3UDvF86Ajyrl6Hb1Sw8ZZ/rl1Z9z3F/ETb1+DH5
HVTPq8ju0ctDAYJUXpPmKdeOooZNEBXiNso3keHlyX71x2F+p5X/ICTiVPvPaxprGFFUCc6TVE3+
C8vPS6VoMjkpX9PsOss/xEw59fiul0968VSLe80/DHhdtrtO89LVqZfvhv7S1+6cMH7ZvnTDayvd
zeQZzYfgW6JbtjyxTV1cya6CQ1IeyL+GoWutwDni39r3MGaGuB2UB5W3hO202b/M9VrvXopxp0BJ
km/ELIC6rISXZICfuy1bh8cQGM6g7HyWaLXTy02Q7OPFO3/nNw6mUCR8tiuM8n/piRumu7pFFsfC
tZHhqnot8oACazMEckzLPRjnBGkxVjMlqItOptvUu81PWmA17GhgM70XmG7xBf259wzoV6UHuYp5
g4KiB2rIvFsla8YDEm2k4sEJiWFBvpjIvfxrD35flSNIL/SP+S5QPuLen7MMbZChcPDywZNKhyMi
m2GpAToSl8MP5IAeqUhQuJBjry94lg4/hw5XiSI8dia46H/woKR9Zts3C5kVnu9e489ra0Qe7R/M
aRiwb9hM4Qa7aKKgoL8SQsEDqu0QhA1hXGwxv8vpMNhpG4qven6HLDJ+0x1og5sZLugSRXJ/0Y2F
70QCh+EfNShp6SYo3CTwRii+8E2C/cKWJK8s2QrxoYZFITkMHCbdiu7RbaTARuyC3ATEUbUw0uML
KYzbFtBXOQwjRNflwgC9SKYtYRm1iQmaW0euvmERabmLfb1qbqZsE+prw3Dn1Tav18PEuejoFYoo
KE6OXKxnc+PTZIUAJ7sgJ5Zlm5hsO7sEBhcWpC3THJHJioj+F4Ws03+oHtRrHi5rDFUw5QF4G8VG
DrdUtesSVjtW4y5DSAMhEWApRrfNRilfUKViz1yr+zbiePGkeRs023x2G2Mj5BhNb8boyQTvQF6V
rvFLj01H4CAODwwCAUwUCr3+JeuOkbrGr8oPPRPXrHG3UtcK71J1RvgGwinuHgBdUrpOGKBiD95u
oGfBLaTI/QTa4/BXOK0MKhULFSTzAQj+/GuKqfhC04biYxcPuCqUPmDL2SuJ3iGTCa6gMwsQRqf/
Ds8EtgYsl/Gre59/EMwxzqy0ddDa4j2GoTvYdLL8amLBTK81HLjxkEC07F/BASvRIg8sUVlQwKiz
dSS/mJxNNsRnwGOYoW1Cv2ilg5UTxEmuhsgdvAFuWZWuELu56gzGDjpaC5XEDQV6dwfZMHbg2oRG
Z81zk/UdXs1AYwrqno5Wzy70tQ9lDNKa+FzM7yYIjbCDQYSCABLRDMUk3Ov8qiCj83rVaRLiZByx
20vRpjcPUukt5s9Ps7KX0j16BaCjEFfebC+NG9IOhmI76DuB41uw+LghURrzOgcTJHGGk32A/7Zp
n/VPpjdM+mHF+LbujEyzBQjarrQgW6CJIFGLBBdD2tECzQT3AsFKTTYhZp12fAMyXTB2xmfQIg+Q
xyHRA4/NN2E3IJIAh/ni07GA+CrUwKPhgrsyo1HRfNk6+osKzrVV3DEZgMohWoUPpQlswK4u+WGE
RWmc/NfojqzavE4LoYyKqPsQVGy+Nupkax+GAUFfsuLoibckmvS1u0rdykfM0tWCtA1b9LTPADdi
2NcddPZd1HF4HWsIC6CWlWAVybM/H/w4hZy3NuY3WXvqktcUXKPriQ00jlFzmFIaLffKhM3mkiNK
ocMrRKWOZkCogfOjH34NFvYQQ8GYqaASO5XcWoCjofAj9t+1eP7fhYbyX2Ac3JcWvbyGhcl/RN7Q
so6RNNbFK6PZRgM/m/d+4WWgsgtb2Vu0pi21EFomW9pQCkH1/UrPBm/gwnGtFV69+LPZYJUNrFbF
S8dtX75pw0ur7OXVBoZsG7sU9fCmh38oktT/0kLz2VWRRMEFgdL/8nuYpklPCWPms681ouMsgVGs
Pc97NTjiTIudB82jamxj2ZEBQyjdaKo0L44cREEMlIhozDf9ER7Ts+9JFUIuG1EKQHiuWpAzON8g
LwNKU/TBVEA4PIE69faKgMjClaGoYYqseJw/QvjLqowu9QPQ5Z9ygsnO+m8lyP/3Yxp/lYIjcjIt
XYEUwMpnsFYs8xWYFkwhiO8+z9TMoj1f6eO10m2ZreU2xHuUjPBjQbnzQ/3NHd7otJDsr1PaOOjL
GFyLMAcN8gbsZnAYdTTYbu2Jo4AbX5QOSzNnyE9gpcTgY50gjAifpvYw5Otc2PUObfXguyEZtQ2s
O3tEDLv0kkBOy2DSeI1389P/pexMmxTllq79i4gQkOmrMjtbc30xauhmEBQBUfn175V6znO6qzu6
4r29rVaLEthD7tyZa610lsodXcLJyfnD/AQDm2+n1FHakfICx0xI7IQTLzim7P2EystIUocm/HoO
dbU3jVx2oFO94xib2PVjQKLY4S14eoCATJAMtJ8L3ACnguVzcICsh4Tb2CYLs5OLKX9aCwKHrJlG
F4P9POHs9q5iIWiNKDmxd0Ifc8LBABUGM1KkwH0ICKv3ST0m0Ef6Unu4vG4eG4h69niwjQcnKLLU
4CLtMaKwCOkI4pY18e79RP0gdQbHFdRu8cG1bViFNLctfOXg0tbmIGSvZyUBIegzaF58nXa8Z+QQ
LyYwdsTDfQarwYp/muGIQQmDnmcQug2td9Jn5EDJl4GdIsvnzM37Ews4mRrQ8IR5ER9vY5ZkkkIa
GZyf55/1I/mtI2+BoQPDKHyOaabbewBBPc1TEEmmpIWrLXaP5CLJ1eyj4bOzedrYD0n+QNiP/CgL
1q70SKIhAbsB2lu4DmkeJvr7oBrBUX4ZvBzIwsHjoAD6Fho4cgJjBC0KvAr4iDCXWU7IO0DxYDWL
ztNhfP7ExyI6enzllk4UCehCQh7k77bboAYyASCbLIUyBgx++UEi2yb/e6c+lTN9pf88lOMCutUj
wdDDx4nr+1m9kSM7YCNZ2En3AZcnhqsFLHkOUUVAluCFxmTz0BuHc2GnbKxd8EWF4510dnGwF8GI
LbNymh0IRVGYYER+Zge47Hyv7H019/YqOs9u8jJIfXRhm89zcA605y0IgxL8sZA6lMZvWr6XIDU4
EGGlEQHbtVN2kCAFyRMDHO4MStsJV6TZ+/beB9JlTPGtzk+XT3PRP2bLy0f+CCPkyLCGw7T1AIxW
bDEZHxoEtdg5eThJe4J5iuQCNQ1Gf1T9wIngM7R8tzaFucifoyg7ThDaHo5OPeB/D9+A5A4wXQ4r
oZmbEjiem0fcodH5DfOF6jk+w35Z2S5bSLUf1yY7ADCyFKrG4Al8jMvf1CH+E4syW2H1EQtIrohz
c1Zr+e+lSBVA55eI6K/m3P6y1TKrenvuCRJS9GWtVT8OeOhVdO7XSYJwzM9cjY7dOJ00C+K0aeeW
xmK7/aYS0t8wi5Rg1TTCwlfRjS+iDCphld25TPery89yDVDCJr+KLQXWQC1yM6BQmO74NZh8vD/C
icI0LevoQNxiXz3n5xkqZCDLQKhdhiFAaNSLAamRXty8/buttL+uCb9c6BdwbHocds6egg8rGFM9
8IdeT8Kues5OqJ+UubrYW/lK3dcwE7GvPeSNwnnLmJcID2x2C2MYD7SDm1ukuwkVaxsVYiymot0P
XouLGZ4camXiPCOI53ZV8qyxC1L67rsovKSI/uhwYuAibU6VWOPLwtaltpPmDgsbGR+M0MghpIlw
Akvp6giEAI0FKiMBYhqp34BT/9Z6+DuojA4003G+qjHv0KS7KOfdbrUHGVX82IIJQ+c81R4qdFbr
NEKh/Jt4v/G3wa2hN42UJ/ptaE/TFr+ky4xTZ2i4KrsVqgTwyM8OehAEYJUYIZCZhaC/UZGa7Mpl
noIcq4aZW5xKTzu+dCD2VItVDIHJDD4isBCdyAsla3QgCDuMac3qSvBfHZKCHd47g8u6IfyQX1iH
gLOpzUTl/or2AE8NvBZoaPWiQ+0DSAr8rXlP7HhT/uhPPtDEHXaqBMm8JbqMzIBiwRLbPyFruRko
6wtuk9EttCpMef57QP/NDf21eb7M/aQ9UKNPzXcrXf8cWM8bYgTnM8hbIhVJ9O9Tfa1gIPBMEi4I
2pqICUn//94VJTUy98dDtVs1sfFRU6PbWrOVploWCBTFQikE33ddGS9YXi7j8F3q9G92DiVdk3pm
Kv8Nv2ZOEabuy/LQlis1NdATsUBFWuNeI/qfPZEMOp/mTvpy0OpVA4/jon32ht+XwwAZBaP6ZiJ8
FeO+tgVC7GSgxORRvfj3tmjyS9JvG65FUVMYGxpyG6vTNii3P9CZqQIV0vo5POBOVIpBvOI7C/CX
bqc8sWUhwWwhbfS1PLPZXHoTBn25OlWfF+O+ELyNA0WngOJcgM067lLMbe3vdtW8HxjPRTk/t0Ww
J/JcU9y8cS2nuf/38NBlJn6xSgjhYpbQ8KJmtPPFtBbFJj0bZVKuGBrFafBwJLPCPLDL5M3ZIFsC
cVSzg9ZedNZHTXyk8s8JsC7tucpbvxuQbWHU6snQ0wfVdAfFeE/dm1bZEvasXAPAgt3mS0UlTv62
dwYx2ZR/34D2l5AlWlH6gFK8FoPMFLP7i6lB8uDcG0OzwKwOYnt1brwt3krjodnTSB1mEF2HmTLf
3GdTZ2YExk9gSQc8JDK+uKZOkIbpd3Kuf+tnE6tHsUuNvaYlO7lfLslOjcrYtFoh05sh3g2roIJO
sk3nafJ5AQ+vnuyZfoSnDySv6AOsAYur9ZHYkoYt0jz4dxtdfYmvnSzTjytS2Tte5+gvF6Sf1eHF
OZ+L1bb06gT/7a4wPPYalga1J6T0FltdNMVgsWko8CShUgUGRARqJsAjRYebdF+Ovwi9UwBsCRI4
GtVg8O6mxj7U2D0TmbGopOBWwBea8FT41WCG8mA2hIAa2UD7HegC/jGZQHi6ADYwXJOaXwQijOiA
P8qRbah1PuC0rBRYlvpzfngfwut9v6y2Py+x9VFUPkQ+9k8KaJZnlUqRujuAFTH0YcGQeE0p/ANV
lYrbyjcbb+3PhZtq30A/kPhifBEc/70706JXtUOf0Z3HFGhM65r47Gpi+SJ1c+qjLpmrzsqwCOba
9043P7VrhJmDbHCvgazrqP26Tx/NzWZpG1va9YfRU00b0YwTscZ/d/Rf6DPg83Wd6jCijojuxO+X
mpdpQ3qp267OiyzUXdBvB5L+I9JX9CHoxuFnAfp2CfiCwK7+XgaEPZ+7dTXPwa41yzrWwsF785Tj
KX3u30lp1T8sfVSiC/JdOEP9M5xBGgjBwAEKd1IkTibRL2NygGpa2hY12v0U8NUnBYmsDAzNhYjl
3orO+nN2Tka59XTas32r629a6prJ+H1KqAPRd3eQXrcM9Ol/P73jVOlFPQ+38AOnzbmbgNDI2BFU
4JEBNIlSkQLq5DIgyGJGjnZfnN4bZXbSTQjO/tYkTdUgatRGe0ithfmdqtxfW0fqNuAmORRL+bo7
6BHezYr2sl0NG320NakV2L6msLMGbCaPJEqSolzvPlXK2xUGKLv0oI5SgMcHzIyyH4yPJulqAAXZ
BSGBE9lUZd6SUd4dRTGAw7NuLAWsLfLAdTaEjACdma9IkF1R03n+TBnqsFTCRAm7mv189YprhsAc
TEHN+6GW5FzbGTSNs42IG6ckWgW59f6spUiYqCgL1mRa0Vs5G9rrxUnD4c7wj3lwRhamU1EW0jbL
TfZqfihJOj4Sd5NFryMobW/fjpf6IbPOpC2TSQoHI+vuqlg5EjkFswb858JYZnKlW3s57EmHDiFX
6AQDqgFKXMlil6HzdllddpD/2K4cbfCU2mUYDJ1kWlxghmp1lHPhChT0JJlrmqSjkYXpIRFB2a3r
WbfRvH2qUaOxwEWApGoT4ZxKEpx82yUtl6Z9+kY39C8+kjq0keiF8MZCjOz674OxbktdwXNgEyOE
twG7XMqzmZOmcMbqkNBdD0uPWrXUi97mHoA8fJV0m3/aOnjz93+bkL8AD7kW+Hc47/ZQZ2P4+7Wc
zkeEkjdavkLNFb5nIDCX3vGHqC6aSO4M4Mx2E3vzDf9R/XPNVI2hAXlO0xA7R07x99NaZTG0s+05
XyX5XZZAB90vTIjsGTmNdKG1ROpA8Bzy102CYEXZz4aXSaN1MJ1fNFvQa98JO34VNsVXRFeX+sRc
0wClYuOL39w3m0tTpE2+wmVNkTvDAVmCqnf0KDFOPpqSg1mSnqc1sDwy+NQnO2wuy/PZ09V2aeWQ
77aGW6EGYwy1MD9exrrzYMEi0LSKvXV1n5bHx0OaBNt7ESay0C3cIV6WVgdvAKMt/Q6Bpf7JT8TO
IWPOQoZBsa5u1C/mNsv7Mt0NN+mKJGo6mON9yOI0NPvlbh8Zzn1r/ay4PKdZ53R4dXCC7DzfEZhX
U2Ry1Mcjhcr/PdLsv6yrVENQsXHQXXXj66hXrUtj7yxLWUKM6ZyApO62mgh5ZAfHcbT7cPYzG/sH
+3tSrQj2tGQ/lmB2kSM8kmBKQFC4RLuT4/pSLYmvklrsnUBHpeCx2gRgZGMkPhYOKAxiivHhOfH6
KVM/JAMRD93SQ/P6TruvQ2VNPgR58YcWHR8r0IALedXqI118nFfEBlviwHXU2EHxVhLq3MQbFLx2
QVKC5hHpE+T4TukE4l4BWeHsFmvU875bD2Sw/b5a0UpDCoUB4qPJhl9Wq029QxA96w06C+piOz3o
90QpPNWocacQ2KM8R1JGh/20Op6QAIUIcAAdSlxV8TRzfWpTvzD9b8l/f4nLUAyU8MBAF78I4/X7
pE1ORtGcBjt9iT5F7/dRGZ9D+inzYT20YTFBwAsyQAwGYjQ9vljBg+KS/rVgGzgRVdoTv3y3pv8e
VdafGxquaci0dYZEjIDs/n5N2/6Q2Gebeua7abJGR3Z8eexcNUr8vSjlOE4Ak6twCdszb6EPuXSz
dhp9pCTxxma0WYIVn2LqFuX48IOMCnJ/6dPxI/2pLcxntJBmeYyksnKvuMVr97qbf+izkwvRgbTV
eB/lHh4XdYA8PUaGyT09wQVT3Ath0o98BhT03/f6FxslxVhRnSV8N6AHvvhQCOhfsn1eUhic5s9f
0JdAvRQN0/ajRyZ3VJsh2QFmTO1XwlwikwJi5pHIGIhI6gfYumeY7ha2eeMRGr/sYYqMyYeKrtRM
Yp7f7dX+nPG/X++Xda5REifTjL0uqZLJyTs+JOCJ31Ht2rRuX8LqH1E4arT3LxOl89BzPE3YGD3q
o0eg/NbnvxvvLy7W7xfzxcCnWZ12hs7gRcBrdAysEGvif+yjzeRu8P+/qFoAcHUVQD+bVRRwfx+U
WGVLMUCaLdupOS78xFsmn1Qz8ZXvQgzXcM7vlsLW2edJ4RaUo3XzS4hDVQb1ZXsu+yW6rGb1UV/8
BlKXFTrgbF8Hr9oaDR0g8hpAJni5kjhGNZf02R5+thKcIBg0U1iByfvw4p6XlAUhpUNFRFY5Fanl
Fdg1/f4UO1OqIKvRAL4XYFdIGy/daUzwlQx01XkdGiFQZZ7JlrWbOIcUiNQm4BP4fQgOFSBbfmSX
mf4K4ApEbT/XyAiNSY7UIdLeZGoeUB4TGDY4bQghkOUP48YdRMWT1Yx+lLPdXRKjxQIeF9gwOnVk
nGdHfPVuRl7liNxgDo5wBV5W7Ub9FNpMii4KbBh4K94BpEEdFffIkp3mgDGLwegcnWGReLUyRiFh
TkymneYkekDGiFAPaBwSaaprBxXpchJjL0lcuPD99KO/H7NVsF+yIHmFN7FT0MZwjzBGvX5SD0Zz
llEYdKJfNEaHAQ6jhsDSuNz5zWc7N8ELH0YvOONkLExlQkq1SsMG8A5pDDIOiSitUOQOzWIKS29m
h8uTfZjt3vZKXFXzdhvWkJBg83k6gEOBwISgBk73/RtTeLdGRAPyLYSobr47fGN1wOT9sRrhGeqU
NaRmBm7SVxNbJHbRtmXGGFPdAcJneXhZKwv0pQfAF62ofa4tejLSqaIMnThn7RxXkaX42zf4DxSG
z956MGMftjVmfA1r+NRe1k/t9+61BeWBZNo2Pvy00tEecJ5+ZzByoVoTkGMLy5SZws1EaE2/BwFx
VKmrPM4DCgykD9RzS6ODLRJqqH+CetyP0MZor1LHPSrRoKyEskFUaI/gX+HvYUzfk021EXZC9zmo
l8n6ZPiDuHpWPxsve9vvAgLzCC0jMpS6tU/E5BwBMELNB9jpWQf0MYajubtLgUCAYQ9ITZzf1Ul7
CoQOOx+M6+eTl45zkszw51wYDTryNneXJOhT0rfe2UGbGHW3UeupzmR4CZBpLuN7uGt7SNFYCnW8
RbYNJMmCDQ0bNg0YmDJmCwRt5zLLS5doyVMBog0x3TfNVYDNjtjuL9H0JF3oBOB4njYTg2LRIweX
GsCrW6038GTcImT4tLvAVEfbqN8F5RR+kI8CCC7OIv1pBT1Zxu3oMjXy2LYCUDkAerCQ8G/bmAhp
+wg0ahfuNuN79unUTAdPtJvqa+sV3Si4ZIm7OU042lkBLhCM6QxNRVR3qKbmHQFeo5FIIhya9XiP
KzXvawqO5e81fvJri9ZnPUaM7q5tpgg+2AJA4aoKNH/JGryB7ubOXrsHpsqFqtCsrmm0fUb5U/Ua
KsrjlS2fHKiDKUg4X92GhzN7hdEDNznJj2MHRvnbjqWQaWmMgWqO0BBvGEA/UuqDs1giKbACpoW4
/zHqwObB0URrSkLjJP4JNfXfrETX+fLFZlP9yWHDReEXc2B/2ft0RbPViSxclukm1iCDtCocUht2
PXrQ7LALFOtK5BF71M/bUQq2UCOWj4Jm5gwDsuEX/acF2ygHn4a+/L9Xyb+4GBK5H4r6DBUk/yjp
YZ03Wqod7fMy69Aaerao0XzcBuo9PjVOhOFZIspYlmPyxi7huw5ZTMqjw5GDMghrAVAr0AVIL/fL
Bh88D5CQGm5QCx3ZuEmQBxOk3B//fc2ghv80UKZF3JWFltIgjvXFL+3Tsj6etf681AT1fnKa+V4T
bhwKKAo6e0e32/iA0/Ot3+ZgHUOwByA3u88LpXjQCyINMhxVeyYtmEZBQW7NcQlO9Mqk7fOVY/nm
zjcqNMtV7yCSxYGuh2aO8hzapJOunSD5SzwVZfVNB4iR07nAidXKg9aAq+Mcgs05gOZwhIVA2guq
1Aa23QiZOeLllDDZ3DVNmJAJyyMzcQmwbzBHTYSOVQWDF/YSCHQDpcHzK4ZPBXiee6UeZnWwO1Ec
Hb52WCeRmkTA7GqAV9lyawSDCSLh25OPBn1JRJJrHIKong43iCpOjDyo0ljJXbBaeAf2HsBprF6e
a1K6AAoaNToX73bn9zZahW6NQByri4qePfB8gKme2nl1PulOq0MzaTsioqF9cf/dq9qfEQK24XhR
JouPow6/YsTzRiGl0Nfn5a7x9lqgZaukIrmPL4M62BNiouq8wcouc5QYH04f5TR/s1V3Vwr4AyWF
/Z31cnyvUGAEvrBt0u+2aNfNzi+z2GQdhPek4uABLaOe9JdZXFGPoslKOwO7vGC/f7Hc/rlWUIB/
1V7Ra9rYc9YTRAcObxDsDraLkBH7f9apZ9m4QtBGA1FBRtgRG9OirNhgc9cslwglqIOlnm3GTbs+
SEU4H5AOBeo/T0BojvufVGs/WRN0VKEtNTO1mIKDtYbTDUpQWZjWHsh3EMVdMUXUkaQXbF9Ka412
vc9xmgdiCUZH61H1YBfp/hCL/Fo+HGbQVvCqjhDOk9jSIsgFzJ65AyO0maPK8uLgIEIBhrvsLIek
jHZzSLgfmvlOq5NuV0yXbcWuXVP9ogXm3SyZArv38uHyaQTmcwc+djNjLdy8WaUHeNOK0VlrWPyR
7V8pgtJVKE4xS5pZ1qzKzGvfSA0oWOLmNAFlyg7cIttE/EJBdoVEgxLvRq0WEyUqAK/AVraedmfv
ZESt8tja017zh6DfmrHdu3BGlWUh/kRuuNqTSHXAp4RfpYyEb6OEp8FIoWIvZEO48IDQ9O/G8vB3
A/XHWPlioMphAZPCtrLlM9gmwi+oZcARPTsPTjIHNtNbCI4FW0KOhB/meHQ41M8txHcqdL6mq41F
aZRvLulrblQuifJnbBpUoekxlH/fotQnu8iPjZot1bvjo/MEWgzdghZX+nnwUS4JcRN8LdRv9itf
K0Vfz6qx9llUmTcQpBdX85ewVGnujGORJeCCVlsQaCjNPEJtru4cykI/pM/1cojD8UYKA5x4Fqfj
PtTOYxUGAcKlrbudoSeiI1f/irIDfDm4yQuaSXVQqwlbpGBO3iXcbBDzHkG6ah+gdguw8al6hd3V
PdQPxebxaH4Hq/my+piqTkwPVI3BGqRT9vtLSzbHzcnsFS1d7vR1ZYZON+nqsBssgfnt4Vbj7G5+
nDCYm3GxmVTDQHlkz52c4+K8Jh5vp+vSiYa7yCyelQ2a4r7xtn0f5Cvwjv+2qH92uS61Vgm4ihsP
UuNL+KAlhKKkAxvX/SfVUC6PVjtqEc1OqIQy6hAyMEYEnymzsr18Zyy/GnNpo99O/SUSsGuyYp9l
hrI4O2yRJgc1MOzgcvEGUH/hcLXTsx30n8c99BCwkKNiSmwDksTQctky6HiOuBfZyI4xWsjjAoPW
EC5AZQlFLCSlDRcAWH90E1Cwk0GMPOgOqraFKopoJYMzIWUTMKigQUIl2G4n8DkGmo9WPGlPyO+N
f8HDfQOv9oyswF5HCJi9HFLh6KmJG0CI0Hq9tDF6/qCpWXDyCxRFxD9ddoAZ8Gw2nNS3iltWoNFA
RZIoMFKfOh1u06DFR2BmBPHo5HY/M+zwY7JsIujbc+qJDBGcSUdr9sFb/yN+mNTjSTvmp4vUwAhh
iBGA+pHps0PfnbwDpEZEvr/rHFmoflvIpO6Sw2ILBwjC7jVw8sucbHZaVw26rbOonJmavtW4csP+
QbFeK/Aie9CcmbHUySDC1zeMlx6LVIk0gPr/bZF0U5DazCSgKwRNviyoqUktQKNOncVxEJfwqm2Y
D4dHw/xx0lFheNwOaq+Di69XP47IeZuv/54dXwLmjNDfz/7FRG+bOj/3w8xZ1EjEInONoCQD8FDP
TLZsdfaNn32N4P7e6JS8JeUwsOBdqUB1fjeE+mVo7Pp2by8ytMxlzHstCk4wJBR0ZxvRtChWpTax
qri3Yt2Kkz5uD/H2HIGW1dLY0ajJofzMkIFoyyqoTWOy6RDivRzi3LjATKmineO4HWLBzKiqhyGz
uuRgW61XVOL4vzvHlqKOHWVdDJ6d7psx9cV3k8ZE25LbAxBBcZGvDnl7OJ+pv7i1FtnxjcbcIHcL
DUngd99gL8A1SUv90pIEfm3WL2A+DhXHrT8yu0N9Q8elrbo8eJuHPAIjG++mWnyJlcXtVR6h7hYj
oh4l83paTzse6bKeZnN5UJqdd+mnszjfn2aVjxxsiBbDLInbkPS9hwgqcspLgSOM+smOUgLyPMy2
sy60o+0sW/UTajksYBYs97NylqwoYjaxoy4ESc2/dlRy7HmCBPjdNlYJA02sd4QfffDHIFPQ7Bxp
3tCz8Mxuz6FHbmnG7uX00+Sa62lxT6iljZqgnxyDoo1ORYzEsomcL6UiPk8PdtxGddRGxWcWJqE8
2ygLMV+8ArQQ5S/yHmQtR7SRwSea102z0I61R3l3+0yOl2OJHvKZ5ctv5Fvyl4zvlO9KwiHfIUff
3mchcn7X95Yv572dE84Jn96uAcl9X552XEfyzPgG+Q1X8CjfLufjW6+v5Yy3a5BjzThZEzy6faXm
XX9zuyb5ezuWn3JcN024Cjsu55x1evtE3suVoQCWhPvRz8266qpFzVTZIOu8hVO02zxYyJ1Zi87P
o90Unf/DXPdVlNp8YuKTJuB215oH9S9Ww2OQXiaanIGQaVQ+ZHFClx+Dipu2GWQbqpaskzX/cMHJ
up1u5/LcrEBKz7eMLjsmyPTWLSlNQ0cnITQHQGAt6Yp0KceVc9gONRLwq4zj83tlkc2TdcXvnYWy
2M7l1e1dspbj5WzyufxG3mWMamUBXn+z4oeMafmGis8uLF0xQuEM9WrKV/ALh8cgfkbM6DonZF6g
GBvLHGn5jH0W71t/GJiv8roljdL68th7hJN8wOChsxyEWmj7Rmz6pZ8sTC+fph7cEbReDneQEhE0
m+0gSBCK1MI2KP08zl9351C/Q1JnfJlki2JWIIs+GzYT55OemFnRcUKZpCgNIBo+obJOA9bT/Vy6
so2qKF2KSP1SRi4itvHwoYpQ65hVs+NERsIuOoQoH/vwEJm72/gYlIxUtCR850kP9TBndub26DxJ
VvuZOjnM1FCdbGO0iTksoYtkzpWe9OkxoD5TLCYgWW0iMxq6lnf05QEfKKrD6l0mfgnC7DxJF8r8
wNQ+zHq+eRMREPT04OgjQsbD8lAvjs4TqnxzOdA0NE/Gv8yNPSNE+rSatu5pvPcaVJeOYTFrJiSt
fGdBGMC7NUcamJ5xb3pkdFwt2E2l10DVTXe+HbVhG3Zhz40cAzEeaPXT99X04F3oTzkum++mwxqS
zH87e++dVpe1dCwwYLpeOl6e3ZQxH+eLzTJdyP0kjPF0cZildz13SdPRfrzdLM/NWJnLXVE5h9O3
mEC5EPlpR/tZRsuhmVhBofaMO/T46U+TAcQZiXsyFM/+hTtC6oe7TYP+xWRUtX4dHWnGoXe7LO4C
LFPG3SiL/lmDRizz4mZDkvA2gPEQGBy34xDSeRFrcnoTiyKWSGzX4IHJO1HDYpGsZMpKp/Pkk36i
h4V/+dHQLdLh0vmV3y1JWnBexhjRa+wps7fjKePrZt3O9xmxQ0YJeqtYb5nMDC5Xedr5eriN5ecx
YPlwpTuykChOgHVgUg9j9jrKQlalHQNbRoGM0mSVrEqabEAlOQbBJa5YiDAF17kss3RIh1dcws2c
iXGTsx9m8v1ydlkvzvdirhOuo+L8eijXRdKPrk+XCdeTrdpw6J6WxKLcLLZCkDo3m2/Sgq2sfDzE
msilYj5kUMqyia6uX/s5c7KZWJGzdJbXOZssjpPbowlNxq0GN+12ajWUhhh66bLzB9duP62k+4EH
TvK48GpUtXazghnLV4ZNKCNbbE3JCmzwdwfWznK2n+msVN3UjJFcShjOvxshCOdclckolq+W8UVd
iAMjKI2Sx6v6qdx3N5VFSparii9GqcdvpF9IIMXpAjjSTNbkdMGT4S1TXUYB/cGKL5PW8pR5FlMv
LMqu67/jJUHxJINdfivNefT7AAQg9k8JmunQbV6s132AHvNKbD/tyull5ZMBouIdiF8gEyQL6tAa
W14dZoHjmVwFe8WJ/JRvhdM63U/RbyJe42dBF26WYqWkTwcP0qsysGUskFuT0c9gYZWU/pNVRjwA
O5b1VGaBjfLnzehfpziNRebVl2bbPplMSWl9aULkSN2W/hL7L/NM/kYLjIgdVWTQT8cQPXzaF5tD
s6NHlS1kCMi0dT6LWbaoZqcJRNJAhrXcsAyrbipOkthZaeQSldzrXYoplNvpJ93/taWY5JttkaWW
vn+QL7HwMGQ+dnfijd3mbb7Yz3DK8cIgi9nLcoYLxgTPYqwV00hcLRlAFCQL9mMqeGA3I/Iw3mYl
6y9ivuv65fDG2sk92qxtkBwxg6jeQWujy5yFLHamx62lgbSO3CITIEL+6roqakGNLRJTZk2TCfg2
zID4VBAYxETIZctokykgs1RWE1lLZFaKZThPsiAL9rN8Ie/5lPkqv+OKQwaFd/Kl+51VPke+OW78
0xLVNZe/QF+XWmLr4X3xTpWGq8WVwSt3jhfi6ydXjREdQ9lPTmJH6FPQDGKtpfn31zHeBOJzUaWC
pUwNWNLGDQvawLeui9UmgoWOn0toOUAbY6qsrBhKdNBEKpJ8CI55JNGiNtDcLjje1a9twJY1j+sA
GVkPSEGcz0lDbQCrRdTtZHKofO3Rl2nCVHoYuv3a8gz0vwEgM4FkVURHhTTq7WFdV8oaZ1um4wED
ILZULl/W1f/+i+GeZIYrXZzShGLmxLtF2IR7ZPk9U1DtunpTP/Xa34ZXzOUe5KdcIvXV5odICXQu
+bjUuauhr3uXu95TY5oxaHwEp4LL0vDMe7EB8tx8ZsGQWJyYC1DleogQFP0LmZ++llcAe+/FUjKM
vDxSFuKgSN/LPchKQDLr6vbKzLWuJuG07pZi7sTXkEXggMnL78QIpDgp/fXeZfiLw37zRm7HyVjZ
Y/mxVzIjxK6IE8MrBoLK6pyLPVvIpd4W5BYbI9aqnTiYwAMBXpkcYmk2ny0zUBwYO1LmlsdsZHBW
3jY6TI2Ymo5qnCxlAOg0TP3OVgYfQJ3oLj2AIcyOuET61dUBzsYZ6tBkYJqML1wimok9zpnTiO90
cLOI4g4xzDIanXyFp+E6amE9y+6KH8nd4BXXOty77IG9lgViMFGWu9lgMgjzWN4Nwop31YziNNli
EMpIbIMKSWTq22+GjxZVe6Gv+ltG9sGliLAnw3LAV6b8cR4rSwcbJvP5yJdoYclo3rvdSveghHEp
UC7jNGZ9YlU6cUQ1u0y2CwTXl8kdnyIQ6aUePjRXKGPd9MkR+acFX4LjS5HYgIqtYR3we/4tr0/5
9LToVmmouWl4m0B7nyIOHA/OZqe9GIj7X3xJUsSHqR5Iq2+jI/fQx3oAppxP9EA+lx6Rf7NIeZUp
Ja9ZeeITk6uPLx/iav7vIbNXnNTbkTL5xBEdLJzZf6ckBQQ5QnmQCVpjCRqm6Mk3cFVvk1Wc1qGr
3Q1d5+HAaiQW4X/PI0ceXON6LNWp1uLgnpYWR9yezBt++3+f7bBe2C4yNjK/ZUrdHjJYZAG07w0P
Icv/TDSxdPIg6faUBHKEjB6xGLLo3qzG7Qg5mQxt+Y7t9WfGILy8yHFA0J4g2+KNWp4YQpLOCAhF
msxgMYt2BPppRnwzMLFA18nxH89VVg957t67kNWKnf9swwcmLq3MkQ1Pqk/g+U/kZckvAVjjfDOR
eMik44/A1l9fyEe3Vb2jWumopZVwFyWE8F9fs3kF5Xx1IcXv1EP5jcxpMRuU+RiV3hb/Q1bL2783
Wy4/ZcaLpec47/JD/nKHsZDvlf2lGKVuKb6M+DliB9jG0CzSMNJoclUowE5k/soMNrwyqN5Zg2Pu
b3JrFtM1aT756zJImMjMadQ4JoATIjAxWCGMLV8kNhrvcyKdTsVefmP41AmOsyhhXaJANUZHFki5
tcNM9kUNEtViF2pPCZAHGnXxaSl9ID6COEe3nr6+ovk27LXakD687qXKSHPLu0T2jewVkwWlgJjC
+0gGEP6UHISozzRZHqImoiCgK1PVeBQsNW/ScOijkZI+Hl8qzJn4WnrgvGaRQSv0rJ63GcdsjC/P
fWCjzs0giZqpfFvDmkEB8ZhsFPnu26zcT/WbMcBw2Uz7Ag7SiEKDmBixVmm8Rdu588XNFSdZHvms
HWsf22iz0ONibsTylfLFtxMcOVUaGiy7TXSc7pka1ElfwgaXBfXicze+gWFuOOh2PUPfwqjybJDs
G6txOjeY2zK/pW/FdZC5iz1gPevnCNkgfes9ySp/Wspsl7mOk+HLZLn2NauDPOTdzc+VNhLblM6P
UznXnjal/jGrp/lM2ob6oZgXGURilG7NKQ0pr3FmVGxbOt9H6fwwPbCgEFM+0D1QfViJYyp8jsXq
7flNid272T+5Ysu7zks0zpmh4iITYmO2/u8ns1MciNvP29VeV2hmI8OaJWhN/W5PVh1Zd+TktCdd
9NOJTpPNHEVrWQjEmdn73WpI02ZgnsH6wjj9T7uRRAfnRtEwxomYG3FgxOCgTEDbHZ/x9q9XKtdR
ztoQG8fiw7WKW9syjbLgvBbjvGWAiVmn8W8ef83aK0P+v/6FmDaZBAbehuleR11Aiphz3fwPuaJb
SEFu6ORfF1M+Exst+wXpn3wug8b0h74sN2kojzMFGdGlTiLtfoAY+X+aT3rWjv7TWvLy1nz/tV90
PtJ2kz13JL+6elrueXRghyrOjPwUC5V59+KUi28r/8r2SfxwpH0ZPhnkdQIIZqQ8yB1UXr6XClxX
N/Z/jcbsXuaLdGEECGWJe0O4c/xD7Lm4EPjzZ2qRgbIL+vnNEb6NyNsCIS0iK9EQdzONLxM0Wmgt
CdKgD3IdzfLKiPf+AKAKdlm8zdv6Ir+WThMDsI1yBvaBzdvNNDIdno808BESyDhDWZxxLH0ojYz0
2EJc4kMkP484SVaMkDeNv+f1cUr23dPubov2ee0wOC4vm2i3gKQg1n3Dl8pDwDPiFlljTg5cjb8U
hyWFhKV68lpCZeJbgIdf34yYiYsqLquM0zTEbqJgj1QEcsEUrOuCRorBYAmUwIpvPq644DVTUkaK
zEEZG0pQv8qXMOhxUkiHudgsZrN8qcltXM0O08SI52JAZNBLO0mjnte3Jb9kK6AEyECgCOQPE45g
UyJ+gzSQzhn/60Xc5jCSvd7Nw7hg8m7WFRuArT1Mi/lmATqL6mfLYs4L8XrEN9fxzMT9E9dPzGgd
UF+UHbbcuFypjO3/R9iZNbWNbWH0F6lK8/Bqy7JsY2wDhsCLChLQPM/69XcdUreqQ3eF6tvp3ASw
LR2ds4dvry/HM+euEdCvNcE8b1giCf+dqohkRTwGSi1EY2KjBGjKdmV6NR9QXIrktrxpP4+I/kZ1
k323FT+y3v3eyhna2BNnks+KIPD/vxZH4HaBK/5YpLoy7+t3cGq+icBPhKjii8OT2FtETUsUMkWF
g1qe3x+c50yI1sROU59rrz7rN9yyjsSJWJbvan1RC0mfYJJwTIicU/IYlfyss1auQVIhYlfxN+K/
ol5W+9aDscO/7PO7JE86a2vzZJ9Mn50tkJEnCilJrvrY2KNRTwB/0TanyfuQv9l3RXCnTzdS/BMd
RCL8bV7k7IIm0Hkosp9D/Rr3B5sgfXDjGn3E3khdFf+O0M+bp/FkEQ4vP5nLGApEdYgqn+nWcoXR
FgpFarISJ4QIkJNN+KPiE4oQXtrp3coDByCtnF3/RpUWPbK0i95D7/el6n203o64Xp34zzsGBCcC
b9r4+YrryW9Hv6pXj5z9W97qgOh3BmRKEhBxv4otJixko78XjfqmvjX8Tcc3sc1Th+blFZxSBNPK
eazkdfDUQWiET47dEtPO1YuA8LoYvZ3uE/IBEcKn3nKF90iSMrMG8Xz9EPc9Yaih/pXcBSfwXa6B
tQKPkXhWM/Ftrvl2kf309BF7rJwtfV0v2xbXnsUBke9t5DNl3O5ki6+d4YrfinJ3dsXhhFWSv1Fv
uEO2zw1/szfaMz6Rvii+IHZ2y7fPMEKEENbOXtdvaBc/V43FKrDO0oP4f8bOcqOr5Sbb5IitcPLy
uQatnSVW0DvEMn4n/km2XNHPkh73wbcYCeU1Hf6Ccg+dEV62/fzO1g/uHN5nf+Bfv39j+OEI9V7a
cVMYLOBPxbrN3i9isWdHadc+gZ75/HJpJz2Ll6Ewf8KI/sy3i2P3wMs+ix8mXgDz+ifI5lyCzw+1
QYd5VJ6dXyzxd028Cf4BAZWvDgYftub/MVqFNEn/fAjqz+sC6uw0iuLUG/VJF3iouJaiXiV5LKjf
P8OijC49i0fL4OPi2/ALEdCBD06foX3jnfm8HZahbz3z/tqDeDfmxnoWj5r4Gm4L70HcIpFAMmWe
rIg/uXQkjNLOeJZYtgk3k5Vo36Cbk5kHYuXKFBpZB9x7PN9W6PnYUmiH7DDlXv9eCNLORFzDRcyO
iBGlzyvKpfQxu6UrIv6YH/1unT+/Ol2La8zVREHwJLk8SVzvbnUdDzERce9X7y+fGetJApxD4vs7
f8bWBxHMBS88j/LWZzFK3ZwYC/khnVA33ion7ZxchguGnQDnhneRDGuPyyOZ7UlsbSKrFXntZ/Pm
c2cUb+z3VbF24p4klAmtz6CKt8tww0miRCz2PnHhRNb9e52KX7l4t2TiYhHsJNaz4TJJEHrBxnGt
c7LPPzNpsmlX7MIzP2IUCLxode+4CHRFdm5vzNtoC5KdQjmLga5JTf0Oi8dt8yBKLKLzIZ1El0wU
IEVlm/4h/3520nZt6ou69u+Gr0NTTfxezJafmpuehJuy6gw3EkrkAQcU+SJKy2I3NjfiERb3LzzF
/PP/A0KhZkR+sBO7/3j4XEOfD0J/YFuXzjNrX3xo0QX7fA74HRquCMoePwxckVgP0jm403gCsQzc
aCw77eEbPYP+H7J9RkLAJGBvAAT+60zxrLaLPoBLODNwmL/GGNko0lGai4c6sz2pgABCDQ0SBdyn
o9ZupMlrwCPA86kLAHi1mzsAynFeGraT/Y5wJXyqGO1YbpMR3TS+9D3yypyBjelxXBDIos376UDE
y7YgW8R4LbaAOJRgbw/D6y1lplV2TVnwy/QEJku+w/xYrufVUO3U8CmfLBiSMNsOlUo5M9zq5EqY
3DVIyTvkf2hAq12t3gaQ+1oiHwE997EttpmgwAFh8B3zxiz2tgkpdlc6IHfWLbZPyQ5QaaXSYcG9
1V1wAuK8WCAfuUa4ERgY9K/z3oE6OWxGei2YJjDhxyDsjxSWXocYGCPGdXGPPIpvRh5Xph5jKpjJ
yIyL4AnAyAoowRzYAweZL0Ue01Y5ZfDhEhLI0XWRD0VeumF8SWbHqywGoDNeKuSFJs8Ei3ucm9vJ
2GX5sTK3EviN7JJMv4L4Z+w8qoOvaKeqO2u1Z+S+gtWEJJikhrQZaI6ilEmuVY7Bs2cGni5dTOuq
WBUeEzDApyc5OI3tJc9upleNznq3R9xSFs+69u4A4Smqn2VwuhmT61L9WpxbTcIaBZ38WW73NlAN
VDDBfrDvh+lkY9aeXtLSY3igApFXunqyYXwud45VeETWiYxZMd2QqZlxCw4MoprB9ACwiWS3DFd4
bnnidvJaDzc2wFy4pMBL2w3TNX3kBo1IEuqf2gug79HgtPb4QUO1dl4YuhEOW5tkccGX6oinsT5V
kQDDJ3Q14o7BQ2mlhnsQbeHox6OPls0ub2r9vueM75IC211CIekxwRkWVALGEuwsvxbdcO3Wq+LN
AIeu5CZubXwBTBjCP7olAtj6o50fMvviLHf5dOkkLC53rXFvyz/a9HFEMuoIi4yW5lX4oUEdtqM9
I0spsmpv+JSbQUPLkFtXqIA3zBJr1b6Wfyj2xYqeK2vPmGTHoAU1XPQHwqL7cXAu2HzyGUDvBsNG
L5h/F0tqQTpr3Ib1XbQ8NstNyqz8uEuTAxbUC+SucIMllhN747iJa5jIvmRfZOOcaafFekB/3xPD
a1u0U2N8MxC4T54xuzlpKlWc/jwOmy49oo7XlFdleLQVD8b21AnTO6FtV8iM/a6/7VEqythLnlT7
uEw3GVYsiEWHgY/qj9ptqnhyIeTLQKr1TPNGDSGZClwZLzeGzIRh1hsWA7fKxbhliEB/n57g/EmP
2m3h4naU3WeH9gidAo8s7dg+yzuZQIOMGv4q/q1X+1fDV19h4A0f0qt+in8slPoZCibuhajKrBSL
E/MbYLJnZHZQdfLytAC6DdLUn7EtTcf5mNUblgvAX2bRBMB4pYADa0b4Ijw9iJMaOq3EhIyXnBnO
sYweC1w095CrUenPv5QXRiUp/pgnRoFNfWN85Eyjj+Mphj3O1HyJI+ek6UBmrJdIWNmsrRLbZoTS
G2sk7QqYP5IwD9O7QzJipzw0O3nRwUlfJwDZcrPHzTMG1lVr1x7B+BjepKEQi3twcguGetvHtsRw
ocO2AH7qcRLAisWvnccyfK2UYxVdVCwAOiSTbW7xSLQbvWrd1oLdLjNy58P8l/bg9xZcodjZc3/J
fS32Z3UFkEa/sd4p30A5P5myGxprKHi4yqc/jcdpOz4or9ar9jiTbltX80a9ISbdqT5jsbiaL6+4
MaJlBbQnFRu8UcZhDZ1QY7J8v+YqYFOAhtln/dwGP9Oz+YNryIUPGG7pKJcJxUN4n1SkHTsZXKTs
FT6IJmpZ5Q2pLn3j9lAQSpqb+mCcazaC5crGFdwNM8fICdeSdvFA+XHLFBjDuVLsmJCqO5yycDUD
M8ukIPOF8ip4ns/OLfXZRhbW4tAcubMJVsJslZqwB5PW4UU5qLuY3pfpt+f23DHc9hD+jBl/fA8R
cL5nR/u2u+oHbBUBVxPGn/VtaS/7ZKrWBmjN1HxX8Z99q7jMF4iU80k7mjcN1aDoXjoiUq6fmeDB
TCp/puf06Lx3V9y/4h8S6JVXrmH6K/hZP6TVqj+Z9bZhbCVkcIkZfrA5vRjTaOi9qtE2GFEBtveY
5AQxewwmJ2siQsgtMz6I7ZpjOuD0ZdyXWg6aadipDHzNAluKDxRTkLxVo1tl6O6xIGLskam7iXGD
lfEmvQWCoN5gS8aPLdc8rGyPo/DJG0FDM0Y6rVpdINsdcpUCs1X9o3WwpVukLVOUuIYWi/GQzzhe
UBErADEqE5UTPH3SOvOMwddIDcEFFxigH1XpR580m5mnN9Lu8vSpVC+ydI8o3pEVtwItFGiNq6Ig
0toX3b7AQ/FYlcythNmlwUiY7I1kJOQaDJuJRwwTH7PYRMldnynbiFiSCb/kXnKiVT0yWmjobwXW
UvEqAid3YmKwjtZtf1tbzyFXuob87qO97BRPGbChcGPPYUK5AmJPvOIC+x2LY1ASlvja9JAguqH6
ZoJBdmP9pEm7ia1W33Xl3cL/Rqxk1xGOIuBA+frxgTkdzaaou627g1lvzPZgpxfDumkXNxo4c7ZD
C0f2O/qY8R+6SEg7CiQLQVtgRP6LwlSte3WM8+ms/IRnElxTu0b+yYD1BAHKU4L1qBEpAEf3GKMp
VcxyvewjHXZ6z5lwRBgOg54bL8PF7giqVsuHIJJGhHaw9TZq6TOzXTOwKGaHXIX6Z7UBu6fSqUMp
Fbhjte/bA1em1nz4QnwLjvGItcEBwLRWn8zr3+NdxfmPD2zJMiAuQ9d1cEhiCOMfOua0bQNpsZXx
LJk7teBXv2fSs8J7mHeF3Ew1/KJaXowyWTvN0dajY2daW8fJXX06KpKrGi5zhyid42nNU8A4RB5u
AqTGncvuVBign3fVeB7D+zb0I2Ulz9sOUYne66sc0wqD38/EPXL6s2FSTH81k7M6lKtZu2/1JzwP
mIYb9BOHfB/uwvFBR0dQ3uXDsy75HHjGfGM5D9UM4GGX0dQeH+z21FVbE3+BAksk4McgHvY62PXU
r9sdjX/V8icJ44GnNjg28FpHt8eTT0SIO4Plb/mB5ccaTOJbI9vjx4N+HBsrKwSexTCOa1EFDdZ2
7YXDdUGAowNtOxr5a6fdMt8VVn4aezl7BXF8uA6LY1zuWt3vY4Izb3YudbcegbZOEGP2TKAt6aFh
pCzdJsu+D1ycFQXkFSwj83Lc+8STaZSn4PtdDVCCvguJuXPmC/c1inxZpLVjvQkDT0buHPrGuMPF
D1LshIJr2iyoV6CA7GaDkUew23hQupF+aB2/hOiQ7cqWIGarcElgF4N/RLlJb2c4wqtnpMeRtiXi
CMp/tpelYlxAobUQuPHPXnOZS5xVjuYNDPp6wHhtrUEAir1o2Fi9//c1+h+wChscoaUz/WJbDI59
GX9RldksdEVCjhUzJA8jhtvrQpQi2QhSXxWVTeZagAP6eFakNQHA1qTsGVOlwgWJLrqxVYxtVPrW
7NahnwSummw62rzDJlA8S9kwQdw9RW/E0Q4xueVCvqsX7iKmHNsCvyCNOTo3rV0bO7ZWEHU1Al/m
I6c1o1iCwUi+N62id2oVVgdtxeM55045yVYn4K32luLlfFO57mn8kFBNsGu+mRFS/kvR/cdVEg/6
Px7kuCybJlaL6dyFYmouwEKBEho7F7xawguIESmRmyfrK7CfjE3rGueVR8Qo1VvMFfDdUjcShJTR
N0OfKDdVPYw1SuzysCTomBd3YaC3o5irxoF1qFz5mSyA/A4aXmitcYBtZzEuEmGIVIjdAI8Ni2cB
aUzgFtVeLm/MYRcnoEW2TkDy6fXYYuFDCCCA0jdU8sdZGPaq5QqYN86pTBT/YGDpbgE6hk/BBG4R
d0yXKJppTYoi0zZRDyPJAKUNmt79AR8FfF+C+QYPd0P1OFMwapBUjD82ToJnmSfz+M5b691kOnPZ
muoGl4YgcKVkS4rNmD6MdMplQbVNQH6/V7CsCeEshhM5Xz0bGai8/vvStv9z9/3H0v6y+4aDpge9
HE/nPGf8YA09ocP3gfSHQS5UOrrfwd6SGDXFJsqdKrd9h8CQ0IHEoGfZjpy1XLpgzR/itxKz1GNv
qbeA+clFgDyohpiHr1MXJiUmwrVLxOvIYmK+U1Ya9kDHRSb38zLSwmoD5gET4+BH+tzsiwsOboEr
MxZWbxhwZZtZIr9nOHDwosm38VsJdxzunNEG/DOyu8BvSGqgw78wJMhGGYnNaK+Nl6A/19KhSbZQ
MPJ6W+nfjMCo/0HDZ4OwVZ2pVxOM61dk6FBLjMNm8njO8AC3FNJTezq+5LObWcxNFtiSYK6a8FGk
M2WVkJDuWY73BbY4abZ10usxikI3oQI6EvpqnT8Sjlb+MCqMRwGltygCkRLUacau6uB5TLrEeRC0
JJx8UwGIRbvpSx2+POOl+GdPHI4i4CUJU7IHg2GsNvvZJ7/G9NDHvwbajCbBXqW8aRSCrOFDgT4Q
n0BijTSJdG+AvENEMW7j8VAozwX1b7B0OuCPhbzy3m73pkwb4iboH5blrdbFMGTEM417qLF1Bs8E
mc4sYOLiNoJ3tWxQl6BzcRvnHoByG/0D9dMRatNunn82yU9Gm53hQdaPffJgq6+cTBlfQG231A4p
WnVzk+Ww6ncEdcDFG7JoWlLZKW42trmV9Z2cX5zxKPGs4jRqrtn2QNLU/I3vRHsGrC0KTioxwe0o
34FXGIMtIPJyca142w+eSoVIO2jx7YDvrxoA/xodRrcuY4mIJPwxVtHB7qMcuOY6stcQCyBixqFr
qgKPzrZLSlAwf+ppryJK7VecidaI395qeRcnJ35EAIPhJBCzU15jIUCHgHptu3ns5tS/IUVIB52H
hpZ5d+BNZyoB2LvWQZPY5rA80b4hEOldglupWItNKH5Qlasy7FRy+XLPr7W0hvnHuZnRQcNsCIOE
btNjtcMVfydtA0yLt8ekHNiEjI6K2LdDioJt9WWexzKBIxDBafhX6l/GwFIo3kWeZ+O5ZixpYejO
nlyVPL3XLs6knXSLqsQAPlsaGYlPXttC2zmT6jm6c52a+GIP7MvTVadfUS/lTukw0B1e6k9Hgcoj
2XCwEHVCPAaJMRonu05GBHGyRVMLXcUZGLuzs4OmnnWyzJIK5ljjUJq/GAN+rHG3rCtsavJI2QQO
T8wES1xT9V2bYxGal8eQ+mI4MZ+NZSAGYphFTKRmbX9OVfQA5PjzYB/jpnkM1XNvBkCPLA+zw3Xs
WWW+iYXn0sIwiJ7tP0uvkK4D4XIRUijh7LYrWML5S6l+MN3pFtNMUMP8AG8otIsfmb4fw/Pc2esu
x4UuHTiQ0IzEr8H83pnBvoKJb0QyKTF1TJ2CgX5bwNgoAmkzE8hjNrJVmLXXI8eNSeOHZd9KD8tY
riOKOBKBQgu3mPHdVUDYVEebBtB2woAeJwpUg5FjDYRToXHgDC+JIOYklJAghFAwkpSLGl7rUb8x
4nuyOqRheDW1rKW6up2YOZ/Zmf5+IP0HGxW8hmxZUPBkMMHOl4E+K8+TQCqX4Wx1+5rMxI6ojNXz
bUseC1gAXZZ5jiaMOeA7vGjFMWr2C6XNnjwxjAasculVKHxwq+VZ7v0GS74F2XAX3rb6h8ruOZYz
5pLzYdbMp9nUcHxlJmWst+HUroys39Wm5oXWpTGjb46Jr4O8YuQNfLOhWkwcm4Yqf5k4nqewDSer
7s6K/Trjy1DbZzw3d9bwmKofDXilCjMS+rr6NYcjU5DL/f3afpmV5PUdSK6OTRwrYOOfgJN/BGjJ
GKZlAy/xrMvbTjoOYPsopwBQ6SYKItu/v5jy7w2BV7NFyMz4uAo98Es4qFeBnbXh56uRxyrli1Mx
udh/TBrJGQZ6rG+bqcmltb/5nGKr+XMrciwGpgU93FZopHzB8CljNWWAtxpq4u+DTNH2+j285L8+
3T9f40tKUBRSVeiD3YhlWg17ta63VKQaonu1vXThzlbe2kRxZzP+bqf9Mrf+eRf/+cpfrivkPNtq
QQoSZhdEonTee1R19kuPxZ6IFgxizogdiapjp6ceG49m0H5niiQhjDCkZxCd65mATrcuf7/l/xof
hapBbGSpQAoA4upfpsVH2wq0emm6c9u8CcIFrTqtf63zK7amf3+lT+DAP24xSOA/X+oLFS7NImM0
6lIwPFVvnJAZUsGABfZozcLdWtk0lXXIcmap2NDrAthTtY8sKnzdtWmEXc64knch1gMR44ZzCdFB
DTyJEfFZx6UnrNdjluE2T9Rb0LmsCwBQRDz0paxO/ia7VP79YTTTgK/p6IpmCybBlw9TVJmUZLWi
n5JinZ3JMHpqXh85nifdBtdcknlcENIZ9zvwa7AVgOBE1GNNEUBT4aGm7lB4w5Q2Aj/jTfcyKiVm
HAaviiDIrbJ+4zwoszfs83f1HbogJHHCs3ZaM15f01OhXd+7eOVGn7mQbG/qF/1cvM2IYM8lY/uN
FxC7/KABmvk2Aoj5GOQXI9pPCCjBezqiPorLnHS0n9CGlyvKMoz+n7LX4lZs2KfujSCwoMGG1uVC
MOLcgE4rD8HL/JrixHbAzJrqZ/mk1qvxbv7QHKJTiDDCHoZKLpbxwsjujLXOu3WhzkPJ7r7E6ehE
d8mgJYW5ILwlmps0JY/Z+/RCha7jsXie8Gug8EzCTLmz/mZ/+9wt/1iC3DVV0SzYEaCL1K/4eFmr
wrnuFlEacmXTBZPG7DJ8ZxgneDuBZSSxSVxRj1p43n7SLJDCi1OvDRyWvoOfW1/SODG5beDZDUpS
0U12+C9HS9WaVTWWdJCyHZWmXeNBjdkylf5grMCt43TIk7iO76QbmQ4/XfLH6KZ4YMbQOcV3+Lmv
iVB3yTm6GbeWN16RAj4T1lwoV5APHkAZUWtU78sf0h2y353pg8GZ6QH+pAW278/BTw2Vq+k3e2mP
lkDocxkMGA/ocQ7hvXbO1to3O/yXk+z3x8WdQQceatMp/7LTOFE7KFZjqKcazXX/OsvHDgEUHFCb
obf0mx33y4bLi/FCUBZw5WB34zT78yBLROWnsBr5lGd7nIvUky29AzCbo5eiXIf5N1ySf380C56x
gwMHUNR/g1GTJFb5ZLl8Kmi7Mr/FUNBC4U1ZycycYIj0941URFN/LmKLdYPdPCQJwyHi+vOzaXJR
KWqKRyNbXgHWJMBTCe8dELt/fx39uxf6csfGUUu6LuKFRsx+ANZlK9ZkQ+sL6gFyP3Y5XF1eJdvD
aDbpb3XawWByC18rfMX2ZkDAxjqxRa0sRLVKJvaaDmzhWUX1CC7pSocUWbkAGNgr2GroCsSOh+kU
3RRLOUwC27LtoLkIoZ3/989mfIk3PhfIPy/il/07j2UcgyxTPkngIOkjyv5sstPZt1bny49ljIPx
Wv9IQ6ABLg0ZmUJqtg0BIt7X4Vp5yPX7dtyVwwYoFY5/6uTLAHHgs0P5xFOMQpkqCmWJvg9/WM/a
e/vEIPGDBRKJ4e1evh+DnZ2eOvMpb7aTca/6dn87D2d2VTLbv39UU/vX8uTg1UyLFUOMzhP4ZcE4
sqRrnSZ1Z5K5mzEbX5axPnaLcpvpd3mtYRTWvhqQQOSh9ge4jj2ss7H5sEA3woBbtfSsGkswR5N+
pTZnJA9FgQU57CZdfdHll5KFaC/VNTHfxxEnYI7njKo+QIyouBYO/lH0aqdjGGMbRxnESl7TiS7/
OomwWiwqzAnqDU0iHcPUREVM0d5hFrF2guG562DKEXqGrbyr5/I4j6BG8coLwL7VaM77FzP4yBTo
qljtzT2FtxClv/MxUSvsAId2UL8SZd4xpghcTRrNVRp8UFkTmAxNk5E/HyOaUj0z95VF3++jJ2Qg
kD92uNvLdKSRcuj9ReoDv6RwE+DunZb5oa/blWwmdL7IOmkHTPN809MQtRG/VhInuUUySXDiKJjQ
NT8MGpYxiGAKPCP83yTxAl6t3EpQeTWlIsmBeb7uWyCbAe90ALdPGbQ1ftD4746miTIqHW86yTgP
Q4CvFEpKZ3i0lL1k3mcV1s7QLyUs3azqZ14+jAwUTaScNT325DFhg50T5JjNpaeUtyh7Jd+C5B6T
jVTvo5hnEMoXhPRX06lPFc7OxhVOiq5iHxg8VBWZ2UIj8VV8fC1gyjN9rMUcpx760FZWykyBdLoE
wXtO63EVKfXNTLGUFxW2882t0Zur3jJWEf8tNOBRBdLJArbU4mszs+LqMcdkpLKjtTyjkpUqTO5r
z7Qk5LJoSvttiev7Es7vy2BjpdKBXV0stKJt8jPMW6xeR7LncfKi8iQX0HZn7UYoIuy6o0RGtY3p
et0dwmprty8S97NaDCBtG1b5TQ4x0JFb/PoWkg7G7WQ6KBrz93aPkP4ldq6qRtk0kY+Rot3WVHrq
qN1oUn1qF3NT0QRuSxS3g6FsBlrgtoQkCjys7FBHUG9Hk3tvhciT4hlLk7zahJSzoy5dhwr0cCkY
/SbNdiS19zweaTR76XLJJ4IvzHCntdFYq2ZoTih+umHcjo5yU2rLNkFztMagYSNFKGE9GT7JQM+s
NgR2uFqZKkGaNrxk5WtL1yykCBd3OQTOxVMm+nD26I3GlWhuSX5F6CGi9JETUbVFvD9BcEwM3Z2W
Yznf2uk1to4Z3OEBOJnZ9NtRDTaREexTFOF58VKwgoemwG2MmlaOMaTFMpsvVcrkYgFzFeajXt0t
FhDYZnobmdQzrg6t2mD+WdXvjY17c/RaVKab14SF9Et71UGAtM7lem+Gy12EU+dobCssfLTruKT3
nZy57Vz6mj5Ai4q2lcPWEG1VLUOrAVYhRtPBuOpiP1gDT6cd3opClBTB20okNKt0sYtQvcR56NbJ
Aa+BMnmb0nYVttQ9y4NmscwZEckLl3ACFUACsCsHoRHPXmDSdsDPOqTWmONO2VKDNNCrc2Uqub5Z
KCMl9rJKwYhSHjZEJtBvZUShU9HdZjmjv3iblM6xaO7Ec6vvlaxDeCRDNFbwSU59MLRDiXraOOrK
Y6xAteIjpMBalwxrTjxiMJUzSWhE8pNIFBsZbzRjeqDJowaUvquxUKd2UlODaua7CEib2CMsvmoe
UF8r8y3bpDbRRwZ2FIXIUBs2ecQ+3WuDwILXJfE0UdGRCK5ae3DbUIdBeqtm/W0QBR74I57qGiZD
PKanvC4OfWJdUuNugIkeAn0kW4VbuCvTZSepqQeA77yA4hzkI5hSObvKufGEBkdjPck5HsVhQsMt
xF4W4QO9kk6bX3O5fwSiRyk2K37q00c0Y28fvbfo3CRT5+m+tNTTUAn0BOyOpLhRD4Y6afdZiBVq
cRMND6KyVaWPpeQm3AprtJ7SVPdk5c1GdpCgS9QSa1XlcG1ZO0vxqsvhR4TV/RCfk0R/z7nn8qId
AwocGWjoIjZvLIRZFj+s6l9S2umUPwZw0oNQPfT6sxlSfYuIHzYOEK2+uENgFM+PAP8oIo60cFGW
oUjkSZoU2KFRvUu4qUb82OPkHdA8YWqO8JWFfnUEixpPU0rGmSPtWK5UTs21ptFKm445J1cdMOtl
RgcSXHkZdoQQDwSIXlDvO06OkEeiaJpdNADMJj12HhJ0bUNEA4hW87rsscaggN299EqHZyNHjOUA
60GiOURXXRr3bYbguZ7dGD2U4UT+2Cu/JAzEg8Vy12oWP8oc3YazqYeDk4QfBqCreh4us7zsnHr2
m7DDLFRFB8DDVqaqP0jS84Jbs7Foa+oZ4MxE/Sihys0D7bzPeLqOEGKIqsTTU+M8ON07PGjGQuWT
Ky7erpOnGKGNWN7PD2bRHZ0HCyRrb+UIk0tEprKdvkem9Fy0PW22FE8thWJ9cNXqAHfllc2gluns
Tbr4S5S8YtThL0P4rFBMtuj+1rNy1hT1bMK/KCk/UgHRW2wjOQPKJv+gQp/y7E5Z/P73gOyrQdJn
IUSzdE3H2AG1yKe64h81vUGeMckLnPYcVSp+5HTuWuVitclGgEiFdqLRaD8FiSt2lEqtHuxy3NkU
MSrlVcvaVZBZ9M+bt36a1113HYKG9//69zdp/CuDEkEjJV1h94CT4NdUucrNquvHoD3n6gwyE22Z
ba6rUbjjoqDAyVRETGMR/1KK4N6Us4+F8hSil4PYKVM7OqRxfN8wFUbpXTOJxWI528pmelc09RWv
Trdt95otbcR9V5LkYC9WhvkIMxvBDzWGDTgCxs/AZVd4TCDjpLkDIc7GNk08m4sjudF07KZP0ChP
58jYIyPgPwLayCk4ETs4c6gZw7ANMKoUK9QAHRjgsTahJdHbt3KMv8kC/11d4JIhh8H3SvzKbf4z
MZOypG3SnPuq9LAR822O6LIq422LSGxA9dwxk9mGqPHQ+vNkaNONKbMhdw1d/uhCv8rjgyDCGqfH
KPmGgvfVk+Fz0ekGaHmLZg8E5y8Jz4gjTJlzSpwb57UrjGuajT/yYD4amDH1OsIFxbzX0JcZ9eOS
2/dzgXb770vqP9e9bvIODI13glL+z+uT1EreoCZi3XdYoncWz7xGm6aNETcdAwYF1JBO5KNSNK7V
tvdTnN6z4i1iNNO5ZtK8DQvGYzjworLw+7S/TFn4TbL0mQv9kVxzDw0ZKLcla4oGhv/P96jXXdoW
Me8xxpEvyPZ0gnc9HnRitQdt5KwcVmCJYN1CfoYglCc1FIqnkINe3k864fn0SCy7bvT8bjGOShMe
VON56C4WwmhRXq3FAZSDtNCECoInmMpnW4Ru5BaOtqljLF7ImIuJclibthcRzeRhtufoyfsMwj85
cqS1N1Vk5fQHe/Ar3aGYniXr3C4ZbE1KyiOLLYu7bYTWdC6tO32J70bIR3Onf1Mj+CogYVnRIKHk
IXJLltbXvSxu2ybUu649Vw4FPRXZY0YDOOARbbAfUNBQFRw2XWrQwGM0AwkN7in9hMv3q0ZZt3uA
AU/6H1LH6MbwITKSJ61VMHacvsn4/83D5Z06JveVOwuZ9atmrVtstdb0pjmTpfW1fF8ZHCBScFu3
IpgqvE5llrUybmJ59nq05XOJuqPfqIntKsuIkQusjurGTsYbnTDCTLnHOXGU2Pamaj8sy+2YyY+9
EayC8DUE8J9bLxL32kknFnuJszoj+XGTrcSJVooxqgc50s5lJPm9hCcMjDVahIk0/dL6o5FZm1Zn
xhf4ZmwK/+7+7u9P439sCOJ6UA2A4s6/5pfyo5MZUVfr+e+ehER9Z9QA8xFC6bTTtdl2dU4jCnMS
PS2ir+/7Af+qfyqQcU2sRU2V7YCxmT8ftbFdun6W9fostXu7u1OWgxnt7eo1R+bQ0SdkIqyJIGoU
17q8a5NDZ+7nwitxSbPuTPmeYraMzL96NZjNw3JqRLDgVckBRUcjI9LfjO2HWoN7P6jmwzfXTuwC
f+4Sf771Lw3PVlXNIXaU+lwuJ818LRgZaPZGd8jk13bcN/I2pZaLQch0UXl5+7LU177cdck3Pl9f
rcfE08clxIxJJUxUzM8uxT8iCd2uTHMYeB+TfqcFaMde4ZdKOglIcCci+w5euoFmOxW4Ye5gxlWc
9h3kJnPfz9+sqM/9++tVEbaPGPKYDlzZLytq0MO6a5O5PseULvRfDsze0Gt1iEEANCwJjkGD4mtl
MGmB8TSuXs7TqJ1RXarDAwT/fr7YDCWYP6bCtbZdsnPQ2SS+Ay4xc0lOAmPdp4cuRL+5YkD0lq8I
mF7kEfxI3oyLiqXDNXqZB3eR/DR5MBIXD0MXDRLeKZ1E8OSZ11zzQ3TBCp4P/+PsPJsbRdMu/Iuo
Igu+AhKKVrKcvlBOIgeJzK/fi36r3mrLXXbt7uzM7PR4Gwl40n2fcx0nihykxAFm+WgOHQdFPL6f
DOWUJSlWqv2y+v0RU3y7O6psjMBWZSzgfn3d827I48QrL7sB5Wu01sTZ4DsaFXeyVEj7eKeyPyGu
RHSQztXMKbKtTxzpPuGtCtZJsIs50giOh9WpXyO6moQkbBenhECQGLPNqaAiqyHBsxvdKry7JF+l
AR20VcMckiNOOsh1abWMKY/j0S9AX/02FuLPiwgSlt6tIrK43zaOY8OXNDFJLzusFfzxtnmIrePy
7NkPE2ysD2x2LJTNU3ZiYziY9cLaP+1tXCVO5wyOar+0U20mrSWH8CQHBb+l2t2C6itqO1u3ZVuZ
kbw5nRy17WU6wSRgUji0ethhho0SwG4tVItOZocOrs4pmDDbs074mhzF2ttLd/dYWPgR5tH4iw9P
K8QU9miv3Y9/mc0WzmzjgCJwQoIqM7vFWXgirmLaHFAc2qQLWR+ZvfpIrafVB9P6XTXjXGetKNrx
+xDFOWu4jgDPdFigsZ8lsxdgU3bmYMOaip/SCgrbI9tSbQ5dczG849bxV/qDuQWGyUzrKG9oe6fp
KZtNDt49FSXrXiKwAmutG05Lt4MZ4++zI5wGSDQwGRBKbECN4LQP7tJ1NW3s9wbkCPgAV3UkF7ff
snhAcgttCu2tc11hxIhBv43wrtF7w+9CCdd7wNtSv6TJtN5k29Yd1tnuupB5DBpoG6jTU4K7Z6Vl
8ig4OTvaTJyOjweToY21ApDj+O/Ih/hQgciN/xROU5uTs/UZ2+x93dy9uHTxDStzOKzbvvWJzG4V
rrC6QZJV7S3dP25/cN9OiSRcSLN+mt4V/P0y/q78HWr5Utp6L94mGCHDe7LeWkq/JxETKr8Fv1W1
nTwWTGzoswTOtla670/Buwnom24CHG8cOJZrteDX6nvaoCtsITHFh+d6BK+BSAClsBIX3oxoNutR
BirKogvRIjepX1sFhp0tBcmaCAGN7ibSu1EXSanPa20isExAHOoWfd1TusMCh1y/JM+DH/i8fFzo
JnKagRP7HgZoIG3KdZxr0w9kShzgrhebgC5/XS3hp9gjZCpeGGQiLrWXIZ8W8/KZJVC6y/mVbjpZ
luvWOUdT+NSnYJXMe5gKHi8bKvN7FMr8s/rUPFx4BzgH3mdL89nc4dnG8aofwsd+P1kHJ+G+fgz2
2KUvx2zauNkm3arkuGIWOIbHyU5ZqHf88EyG5yU4GeRZ9Y6Btq2e1E0+Dxakwc7yVYN92po4oxPd
vIcvu+nn+MJXPa58zZbnCNkYLidYEvc0d/O56CZI6ogiHP8kFHMlLI6yRSw8xu2Po/1JxciieW4/
bF9W54fEJoiI4aw5H8imHWwyjDyGKwZRhjSRzitQCLyV1EUdw0YwwBu3eZIW5jq29uOFEZdbUJpd
gHnT4/RZtD4ezvt5P7dP57Nd2cfW2s8/npy57/Cx+ZneOmb2ObE9hvAJ2w7fDD2nPd9ToyJZsP5l
/p+M8/u3+d9k6qflK0F/v9nuGB32Rb+MLju20rQjln4o2/5EnPpY5uoJBRA1O0qoomQw1xPjcMUA
0dFlIPIMudd4dPSGrqIR1Sw9tp0SVtxL/CDhqtG0hYFkRgl5bQfU/j5IuySfqmQU1lLx0rS6K6VL
PURjF55yBT8OcHffHnebSfzZG/htW9lRe6BlSNVUs7KVK60IIV51+BxzeZgmeFnG8pfEaylyYRkw
SJ97VB55LqU9wW7Sd3gaW7grk3KLLilndRL8sQgv2sL11KN1TNjaVwRN+IT2mNdZ1nLYQ2E9VoVM
rdn9skP7192WJYkDL8IWRTRvV9vw0gpD7hW7q3TWcH4qbMgLAoyxudbGgzYyhxQ+FuSKjcgOXi+I
mEOn8POn+F5DMYHsSwayOFVCxSV/XfKzktNfqGhEqOb7QfWotfnQsZaMcTM910lqV6RD/3zJbz1b
doQG+i2206rEenzTsxXKi2Fe8oHvXe3j6C4JN+XVRZ/+81VuhWJ/1ntDR5EmI4L5rhxt0iJrTFnP
dxP/kBcfGWGucnlif5clS+Vik8GCuQFJ3C8bje/XRYEnSuODFVFuG7dOqz7Mwpac9nwXe8cicKVh
Bmdc698DwkpwK0wUAh3Arfz8bb/vbm6uenNT/b4Xc00Q811wdaJwql2dhNZMesC9ziJqaltTXSlY
YxtwQulCbjcNNq2xd+y/mmSh0a3bcJBqounQ7yojmw7qWJzclG8J52X9+ssr8K3dO35azreIkog5
5234+taV1cXUk/iS74ZyP5RUABqfsK23K86TFnF+1S9+vj3St7F2c8Gb17waNMGr6zLfGbA2unrp
VYKVsbXRtJeATiCNnjq8Gzsfw8bwX8YpoURz9/OH+O1Lj4fNv05C6VUcPGngSyvaeWhSFPFI/GLS
i0Yd4e/v/7ez681XvpletEj1OynPx3tMeAWhTHZBmHzsUNqj6I8hiJ4AOqqLTqbFL4/3VpKKMpPn
q6NgIpdW4/B3c8waep3UMDnOd/RpS6TtQ5PPS3pdVTchNnTsKSiDutSYZ6/8qkp/oel+yYL4Iwv8
spihc5mYmqwpBpIXdChfb3c7uUotMr50F1+tUkOuhrSGrDqnRj1Aq6JzcEgzt9En90lmDJwJlMH+
maAr5ljsC/SlMTgqyDwtstiQUZv8v9caMRyWDxibFZgu3ejno8dImAvSghdzVz9iFSjZx9NqnFg+
Kljs/vc/v0byPx4sUXyUif7M3Ehvv36xSGpy2nxZsrsMLxFCBYOIOrr5vL0zsr5CStgyQdfQBvQH
eirmFWtN6VY1OBX8CFX7ZlzxIGzC0pV82fn5s30rOrCQ6RRwx/KyMdp/vn40zI+qcKmTZNdJtFgK
FOQ4qS69pXNGEM4/X+tfL9mXi91UOPQ6VishFuIdTheZaUMGkkmDSN3wYkfiAsbjoKKlDxFPAK5L
r9Ofr/9tGbv5rjdl2ML3Lm1R+MnONBQrQHdA+XN8m3vxlz7H96L9eCUkzxNJ1DQDceDXuxrIUVnV
6gXPPFNVl8hubTbW20QKwPmXG5HcbfSKwRWJUF+9SnhtAg9sKtIYvAeOpE6OF71c+Orcj6HIo3z5
+T780T1/GWgI2UaPhkoHhpyXP16wv+a1YsjbRq0rcSs++Ctjw1aOco7rr7UVfnJqjRRZCrbF8+SM
QajmAPYO7Yz2PUCifKqsyXIomZu2HIj0RXxv2sOiAsViOAQ0xpRcKxJTbc5PwZt5yk/I2UWCj6AS
QPHZKLtyRw0pfKdLi5WeBCXDEgHTFdjw0FSwzmJp5Mw82eGls5ORwbwvNte79rdt1K2/4P/EWn/d
hJvZ1huE/GoKFwi7vOrSWk5X4TAn8o8UEAKR4d0o625FypRBUKJPrX3n1YsS64y6Udp1Hc9GM0VB
NM88yldjaOkWsQymm4Bsnhgn9UzbURXTMKgqG6H8ZdSq43R8+wSNsR1EzYcgsD8qu7+eYCNEppJR
7N82EzcmriR1Y296YaONpQ6TPDqjFsAfhGUmPMVjzagxW0aSFWJFu5Rb5Dd+fZ8H1Cwo3hgY4hun
NU61nDt98iJDPrQkEM91tsiMzB480lRV8lhMi5ovzB2SvDiw9iPU6+c3U/u24vJm0u5Cy6nw9TTt
ZoaQ27Irs0EctlpgFYvouW6dgIMp4r4aEMDU//QMVnwnRJPdzsA35C/kKakYxCDIxHeXnmolkc8V
/II36YCfI+WgfBY0uptELVolZZcZcFC+RIsCY9TlgolZY4RNWkt6xmWYxFNwfj1QllUKPKGYT1oG
oS2hunMn95x/3Mvbz1/526R0841vJiW8RZ5naMOw9SCLgNwU1uA+st+kq/+4r7qoji2oUR5sqDcv
ezu0gdGXSFevNRAG31b8TRwg4OCE2lXbn7+RJP3j7fxytZtFpfElr7tEtbhlpxJwDLKTNfAvH4UQ
6mMrPzcmjB6rUyBhWh0Qiw96mjzg+LVe6rEFLkohDSGYjqkbVIOSGXqsjoMOKWz3RH0j18M63BI9
jRAgd4Qccc0M/AwvNfmuDQTQyp6gVunt9KnbG/cworD1ApBRn4M31KM19QHO5/jLnhBN6Uf/XmfW
w57e2n1m8yPhasAs5M2j6s6nj9It8a+irTGfIa2FRzQ/yP6SF0hXB2EZP0Ew9N+jlwRAg1XHNmIS
fS48jz67YG76rOlLMdl8iOg5Ly6e7CEfve29Z8NVUKF1Istvf5nf9fFp3swOhgw0gmct05RVbu6/
X10Y91VKGwHeOjEB/sqHR2o4ZYzywq7ga+4RC00ec2mheY701mCsRdNB0QvnYTsfrCZDSTrr0inC
+ZHGkoI46A9oT/2YTdZTJM/NdIWGI4RXAIJAn1fsigVHlMe0ve4kCzZzeqiuQwmLGjPLspFnnFQq
aaVH92azkAgI6PGlUVSjh5XOi8iRpWkbbitSAatfutT/CC9kiaOPMUYLS6L+x7T712RZNHow6cS+
32JANwlW3U526VnbKVbhFDtt3RyxG3zGoFmXdFQiVzjlhIxvx6Xvg1UKc03Infll2HPdfzwkRdf1
kXWhIqq52RR6WWkkfjn0FJ8v6gzRZ7pEsNQ74gmDNUBayermiI2A8EpnJui5IFqIb/p9t9bIMJ/l
m+vb5VM2QXs91xrp3RgBx78ehGweUhYn5xdT8EBpcZdhZYTlbVKzt4DqQsKOqzkLG3jqKZQTgEw1
4B+3O6sz7YLgwXhvIXQXn340ywAtwyueiXMmx6JYK4IVuf2haxbAJGO7PxiueIgWIch31GxWfdAI
mmIXHZP7+ibMdAI3PNDtjxPFIpCDJi24Q3OhhW7gjeDQKqdaBN/x5wnoHyYIHjgsEUMk2ZemyM1s
p09yRY3bpt8W7zIi0Nf8VU/dilBPjPXe1Me8QxVLtMUXNbZyUCdI0K6EjDMw0MawtWkpKpP3FAL4
ctEhFvgdY3ojs7Rx0JwgtQ05lGH9pxVgzLDcpOC12wU7Z7+2PXOL89AoXY8sIlq69MtgE8JBIsmr
X0H96reUgkfFqLRszoU/AwgsuLV0QLYYNM6k3krxSoy3ubZtIRN2Lkp1UnQni+FXubr+7VxCn1QV
UW/rOtUs9Dhft6n+tYomqcTAMOfKDDHXlvICGwXmVd6lqLnToEiSo0gw5yY7FyvSiwPZFoiVxm9m
MqGsC9A4woqedxm7bTxXRfhambw0rUzYZCYGexspbGVpwIwUS/WtK+nEZ1A2pa3tkJYt9LOYooG3
wBeybYlOAYxaeh25rbHjWE3u2wcTIB+LtaWn7NYt9RUu81Fkrr4TNyI1/QOjorqP63XaOZAuHhW4
fywwNYTzKxgyu+EhQM9vXAWoo7/1koVCxZ/QcLQRMlv/LtoKFfrYA4yJhm2AAHaBhz2VfWK4ZwH1
23JDELOYwPDlE/Kbm4FjhPaoWoydAUYOEB3GkTEjLVkkTOqz8mxoeaxCvCA4r/hdUlSTnq1BLues
104HnAs6So4FBCfM/heCFa/TpnQnhRPuS1dZlSyB1J0/6TTEn2i2adgHsa3fy0fz0D4X9K40W4Ui
SkP25G9CF3jAod3g83rM3eiNLh5kOkJ7DIJrWSbJcICU1VrDW1BDShljECui1NbV1vhoQJLmM25A
UtrAGlhVldLGiaWeZP6n8srWt3vT9CVsR5PGzZEUX5xMkurWcEM6N9M2fNXgDdYAYLWitCafA9nO
ULP5xHv/PUFoBv9KmLaTOYZ58ei/sJOEvBfGEG2Axjmj3I4nndkYpOV3VnGXuGsUEVZ5LIC7Z8vi
kC/CXfca3KnX0Wjvm5ZMJ0jGz8Ua6kggH0fXvB1xoj4ym1xROfPR6Qcv9e1kg2JEfcKC/sqMTrfG
ohmz1CGfgjHY5s/hE8owA0+BZkmnjorG/jLDvibib/tUFv1bdcj24htmCtZ7/U7bQcaVZzrdqs4W
NGpSiMXmvnRQiyW93+Al+oSrpb5d2b6R+6w+c2oXqrU2vMjRSQb+Vq1buOQskanTE1WgLoQDxJHg
6gK269HWILemRdza9buw954KyhqfkYuUZKbQCoEk7Ls9qTPioqxd1KmJvirBYL3nbJ1O+sf4hHkh
cis5mMt8C6TUfL5stVcP5Qi73vVwZv/b3pc7OaCeZKW2sfPdbl/PkpX4ZMyrTXaI7+kCqn8A82tp
TwV92GT7nPaTAR/JZmhqLUSFkavgseWCLvMpgI+FoQlaa0zhTvu1AIADqmJ3jrp5NrgEenvKW/OC
xPlSutllXUaztp317YzU+yFYelT2NJu1Ijgh6wPZcOpaK3s3feieTvXcmQjFZ9D8UPimb9mpA9mZ
W8aLf25quwJPCJLPI+QJZHL/CCSMCEcNpFJ3TLXZ9ekyT4DPiXc+kYvyPmst1DHRSzQvXvuj+AZO
hDVJnSAXtrLGKu/6V6i+9qS/G56Mfju0Ry18GWr4efFrFblFPEXhXu+ag/5UvTZ7QO7sD3i9eEzx
O9hgtjLGKnu9zFgXX/wHE6jkqXtKD/JSPCR7blu5zB8KMigu9kXGHuhotIVBSq/FA3hvCEupvgmY
+Otdgn6YA0ojr9DxMc6euqm0UenJ4SXWl1d/yRmv5XelEZJCr21/WTz/tXkf2SXiKKAxEV7cHMHE
qp0oTRr1W0GBWZI/U4w2Mjw9XWxfhOeAZPlgHmXrX5bsb3UoliIijNmu0sVCTXWjJBS7ro/NLO62
7WDLDAvV33TNJpOOcVy4anandcc6dT1a6Sr8T6ZPFOb6YZJvcb9m3NeSVHjEdRHZ12n7LAoHRT51
5DdfNle4D8Gsy+YitoeMs7xkDfnnBIJTrj0kypOSItUSNgnEU3wUl2VjriuVMzRzf7YwqQo+DVgX
RPAhB0hKbYi4463BCZmKbsuTVY+J4gqGg/cWZH9y1DInjaept5FAz/azPFpHnG6uzGm6vmPSNEVo
Bo8pjt0QVGcf/1IZoC/xfV+JuJZtDx1BPKmTm+en+JfLkBWXbozq9h+SRXP0mJ9Pcr5joW1fy0Pw
XqhzMLVoqhHIdEw7JGTMpctxqHfo69Vn0KcerLP5sFcCGwmNNnaTEcKwB3KL0Ea+vAdboVOSdtV3
jtNxasP+Qf8M85XNokDxFsPRvIIrXa6kCFuQVe6AOU3ruRI5bAMouV7dQacF22kO3kmcHygjFPaf
wPwfvYZ1YARsM50TJEIvhL9GtOKdRrP9AeroThBn0edlFQNeDvfxWxiNvmEmBiCHlPMO5G1+/iZE
kr7v1w1K5BoHW1XXRnjD181SlMZSIFe8oVTH2IGz4UADrFXTiyvcDZBq2WjK6xCQ9gUbxqaB0P8b
XuhPAfzrue7rRxhP+X8dZAZh8BMtzrqtSuED8MhzRmiqFrndTmNdfMhf1Ie+XXRz6eAtxNpJyeyJ
3fzTaIg2IcRtYqWf2JUCPNys8VCyIG4pCx5vRxBbwklx30hLjgmlh9Qfk7sFo6c6Q6kxptWTuTD6
9eUtnyaL4NlcXGOHs0Dy2W69Jyy+MN2vkynRpEh1pvVeI2YvIHpt5FnWc5GiGUh3FC5IQXRXg1oP
p3IyFcVpu/95HvkuyFTGW0RpU1QVAzPrzdE31OOURnfabT23T0jqG/gTOPczS40yjT1LhfiPEMEt
gqn60BzLT+8Zy0T8qTrCxCZ85qjeZ2TdAMikygSwcoIIhlChl+QT9hHfWGg2JcCkzmWA15bhtgd1
TAVgUul/m4i/T4lfv8rNQA444CQCSvatnzmhdC+XBzBzCgaf+F0wnrGDdeje+rywBH0XqRQfw2Op
uWG9Qxn+8139bvYc7yrh7rDeDF3T/4yNv168vDC7ujOjbst71pF1ZY7jbHwZqDQSQnFgxC7CeclK
9Uay7RloiXk3Fn0F7qQjHs0XaZyEbelcvYbP17s6RTujPYCyg484xYl4+Pnz/uPEb4i0c/mPTnlb
vhUQ+4F/KepQbrfmu3IMniFMvejkDfan8m5gz8tegPOow3R4dS4yR2Sn3qUz81l0/TMwQl7nyf0v
n2gcmrdDF5EeHQF1Ao7klmYTYCz3r8LQbv2H4T5cyq580BYMA/WB8GNUa92cSgybuAmevk8pW7aJ
HR3Eemlg+AN5i7yHJQmdm6tOfnm42vdToDEu9nSnMJwjt74pRCg0rfpB8CmLyA9qfSiqqRgyn8Jk
3nvt86U4GcLhKhKjB+coask830jJ5spCkRw6+ZQWHacRFG0++jWKKunxqq2E9qRDXIXeSDyMvILR
VpM+ijUS9BoSKP/6qOSvxmSfKye8e337SbkMSEMyLL187g2kuxTNcz2HzuqR5FbtoLoVv5Kq9H8N
MN3U5ZGAww0wbnqekTFps4vk1dur4cag/QxAQXZ/tSeVa7gZEjSWKu1de+yc6gnN633ldO/aMWWr
CBXhpduGryhOX4UPpKD9vn1tz9i+lf5RQHiNrT1EwvQCGg8uISessWgNLMDhGONX85qJY7gLXrs9
WPEH6unJq/euvrdP6jFjd1m8tG/Ss3ho990zo+xxeE7ftOexOA8FG1zQW/rIa/TebePH+o1azSF7
jR76nX5PrN+j/Ny9mUjaIqt5I+36k+n++iY/F4/Zo35v3Pc7lT/7XTv+8RS8Ci/DHX/s5SPlksdu
z8d6KJ+ih8lLu1OP7W7YMyfyR7Ly1563ME/AL6fBQ/9eU0/i58jTMtzqjA+ZDfGkwHLjABoN8ek9
x5WVvSQvZNpkCbsyp65nXoZzaiZHm0Sfs/M2Qzf6DYEh/XGd3I610WkhTpDqjFqZr8skrKwEEYtC
JeUorOrzlRVtGRu2gnpoxRnpged7wUtBsM4bWMX8kVjSFTnE8p3oUgh15H2Av/DQUm5gxwNi2SGw
1w/JJXK8xDE2qqu7yX0sTDGPAjFAeJBYLCc42RgkbCthxqIz5H8248miP5vWRpsNa0l2YG91DiWA
dElBZZ7VM1CVBDcFw1Tls6FhJTPPmDXzZMWSlFN74BCPdczKwUI6FKy9+eTFXxvHMf015G6fLg7R
kjAFtvWTJ/FjlrJRXgQW2pV5iuGNHNr6T+yZdCewVGwlVz8y/NiyyceQufmp/6istS451dUCzWnp
FabiEW8n7zwUwY4MIO4N9+6hu2JeXKNGzF7Coz8b92StLTzPRdxauLE23TNHIPIhapLmLJPQm5az
/OflMamds7TjWDz5WJkmdZd1p+8ad6DMfrHmoNL32r3527p5C2Gks4dvhEaHikxrtJrdPP82Msw2
U+V6GzWwSTrRmcSzcuzV4UHwZVdL136ykXAnDtNSmzXmVuKATlxFvCqbN4lXIHgOQE379Qsu6pra
DYwxZCdV60bsbxIDlpBv3UfqKW9bZxRJ5ACVxOvYeiOUg/PIxTgVvUkdCPsvriTZ2Moy3jblk1ML
Wwu0TGUMbCudJh0lqPohaww6UJ9NAoMb6Epk4J8PzjWRK8kruGRMH0gayhMKgTrf5t1KgPMr5bRp
bSEaRZ+GMEvKGUMwh3wv2FeYsGOl3zJkuj3tc5AdCkiIWJwFu+CchHbPzA6+ylKNiLe2u3TZJNPL
ZD9Uz0JilyKT+VyoJCct1mY3M41tWsPyzzNowZF9RS2hwjZvOxUvOsiBwp/HfbUkWSTpP/E6WSG+
5cI3501AguwwTMViQbTVzwuq+r3HwUM24OSBhoNzczvIL4OmydHlUm+rbtZJDxR1/UcY5jzK9iwj
IKmLO8wfmreIEQ7q68FbZdpLnb8mysns1n21MYq9bG6NiDPPY18uG2U76TcRYYfDU0OunDlvg7UB
ugAbYPbU1ruMXxf2mAqvk62nzK7SogKWPPmlA6r8a1FCBGNQmVUn4L9vjhlpK+Id6pp66/UAnJct
fcdifuF81C5ND57XOQ0er96zrF4smVlD0gg3AKb5FqqPfbjqYPsP4CfcpHHQCbXALpN1MZldu3kA
pyk/XKLtRDgX8bsRbntOfw3MdReL7c9P59dvMW6H/towGoLaS0XZ1dtiwQr5lIGjtBLPSj5AV0Wl
y+GE0p/BggrHmD7MmwQV1l9KB5Jxz/WRllooOvBdORvSblOe6zccXRBdldgaTnRjJlR8ekonP3/q
f08cf937myKElOF/8y9tvW33xKkvxg2jCjl8LPGzinK0heNGEfhDGOxgGX1y3JR/fa/HA8rt4mWg
g9JEZaS/325dvfjqt2qfEyNAWYKh/6godvQ0vtmKrb7kj+nZOIDhz1fs8icEIDB0ccOhjgJ1g+dl
MzQzlWHHeGdPBjm3coIHCWKW91bTliksyoCmi/u2QNtFup53d43/tC2RAfyGsP+u92EiNjT+q44Y
OPFWXFR3oT9omVdtGTgtMoicuMgBzbFvACE4FzSb2su+ypa4RwJZnCb8+s9P9F+DyQBBShMUoYum
3QwmP0mu6Wgl3JbpFHKMz0UmmVsiNAKt/POlvslyx+/616Vu3ngEN2YdR1xKdsnssCXOFwqJWOHs
58v8qwrx92VuXtE+LztTSLmMijRmcqjX0ennCyi/fBH9Zlcs931LWQrorHS8ol/WbRoJ4jsbSmxP
GhWrpS585NiZ2Io2U50cEWnagUJpKcnb8ieMh/xJJgsUngLsN7oc6AjHHFErrlZltuhilNk++hoo
3zQoKos67gVtR/nL+vDPJ89hCwbaBI30n9bXXxMQLM8Oe75UbYuSECqCsPZ167L8NmR7/HzD/nnY
5CL/f6lxpfrrUp1eioWg9PhGAC9020s8F+s3JSSLCdyH4JBPRcBTMMzbhIlkEV5pfB76dwHYHqyJ
YGFKC6x0MmpLhGhW/Na0bIt++Yj/OOJJGKgkWs3MK+rtQAzbzE+Vdqi2CC5QdkmV2+89447zCrtW
YSutC3oyFgV7inUEXMpbvd9pJOpOFYxeALQvVvz480cah8PNNCdR7lU0E1efKt7WaVKz8rW6QIpU
dyUO2T2dVsXU3RiRGbMBjK6fL6d/HzeopXROeZhT/7Apvz6kVPYmiWIWjJtuK5t312jtV29X/ZAG
mxr+BC23Fq7DJgjJZXF1fEMXm91/F88gw6jpUw88hlm1uPNwJxheQQmzYUu2y8vXKzd0DJES4aiE
+qOUPBnpOkvH4iqrV0SaTVGweXpuKBN5Ymc1k1V0eVC7R1V/L/tHn7O9Ebzq+jwfZhWBNPm6hQhd
74x4A0ff6tSjEW0jdPdUkKsj9X9oxEJ9X8qExIQr4beu8L/UO9wqDJdY7thaoTD7eqtCVSn1SK+r
EQUXEYOHh76AtW8T15Vv0DGa2ITe6zFflqzdub4ko21OedxcmO3MI3s8N6dS6UbZvblqCKEgjKZD
37cYVlU0K0/SW9E604O4w/N0PavHbkkPzGmO4wI7XtIaDvJRcIkP7iAx24prnr234TLrFwEq34Aq
5QY95dVwri/ErgREewJ/8qbvlOaP4pxgxUKYQ4VpWajpSU2oqHz0h7KHNG4h3/KBRjlQIMu5+SEu
kw9SAuDap3eoEHLBDrcBACJ+wGA8EvyK0zMAjbTv6RoAAP1livquEqW0gnNcHbd6YGj/GHH/njha
A8bSpOKdLEiY7h+vJZI8uO3BR9O+gF43QoxdZDVcahRU5dkLT6p/p7KA+iPnmC6IboLUh24DueCX
4fJtdPLJFE7PoqyPENebNaARh7IzgrLatmxwwHalgThKwEld/R+uw7sms0KDObydpX3Fv14qDXdP
iIFNxyJ2tUPj7P3q8JD/9X3+us7NFO2JdVwBNSu3SrlRs7NPhECzgQ/BVjSmZa8lTqNs9PYz++9n
3pHHMnpnUH/royLl62CS9EvZ6BO93A6IL5Ggj5jCRZPMmifqC4jjgCfl9T2RFmNUHpw//Lc12oWp
/HRdQpNXiXoupq35y76I0u3tHeFzIX6VMFUD8DJujxmilohV1OvXbb0UZpwSA5K9bMUhrWUWLgmk
cjKn3VzwWyKsnOIQm9UOIem2sfAWuDDtchNPoxk6V35eWqWbZDaaOJMZui73Os/xmBYw/pgELIl/
+hMXfuQ0xk9n2DqrOWN+Biw0XqAXcDuL3h0uzzGEejLFZOqSTYjZ07Q5JiBB6x2gVSuEe0/ZK+m8
OC/p88z6VfJCwOoeFuchWNJMdegdE1raPnoH405ZxI/ICpyPq3Uc/31Ajlvj0ui2zz7OXso11lm2
nkdFEmbARbVunPoYTIH2ON403ybTwhb35DYvyO4hszRyQ4du9zzYSAvl3nR6t/9lhfq2IN48kJv9
o1mpfRljgdjC5C4zUg2uM5kjQFHYRjhx+iH+Zdvyvc+ritL4bqoi0aLfjfVDfZUyM1cvzHmQ3V8n
k4PxKVWsWseM7nYsnAzz/ufR/o93ThKBtIoiWrxRGf91LARRHZVtnUMEjE7EgLYHjIqNZslQLQle
7H6ZW/6wX79sMcYv+NflbvonRpT0ZhxyuRq7BySmQ/qSblg9rlMW5GpLjVQ7mKfgEH9c1vqM+EFe
EGoF2+ETMNJqDKaGaVf8ctv/8ZglDkQY2k1sLtgEvt6DQqiTkLW32JJfig+fnMKRK+fWmkt19Ofb
Lf9x/3+7A4ztsYQ/0XnMXy82UTEQth4XE1Y5Nb8zovbLQb3AqmXjaSmrZOzEOfLEMbXpNZzWpRU8
hZ+TQ3REFXnfNNbwpG/qBxwBI2VsZiwQMWnrbmHOrgv1QTw1opV/6ijLRSeFeCbYur8gXDZAS5Zt
U2LlobgyjrtHlJVLbykvAxvPIu/YvDQgM7hATPIODMk0rpx0d3GQISFcgkRNcArqLuURJdp15e/T
U740jsoDNh6TvFUHJtqTcldgzZNsbx2cvTVKpsuyfcAyhaUBkZY1PGb3+Z3EREG2H1IKhGdMN42d
0wxMl6ZwVC47kRBk6J4xXtOpMLj9Mbz3F9TD6VFNHjrwlxTxW+t66M4ajdTQiXQH6UpCFkd9J+fL
LpoSRSa9a+hhLVIL0S2jD2vP4p4i8HWdfbIFUXj1njo33ep36gYBGeaBZ/WNuGXvFESW+dZslSeK
xFfZKmmH76SFcVKxrL+G+KPJcCIgfiXthLm38VfbYNvY2MqJ20yO+k67S+E7NC1qPXxC7VyA/+3Z
yqJ7LsnFQZu28WZxa/utLb7T4Ooe0DeNalALtZZB7fAQIf7e9KMAzSGrhtRIvN8CZQ/M7FEM6gGt
Jyac9jMIP1DA//xqftuNj0PzrxdzXK//2vnohae3wLSLbS27aaw6VzIviHmPpV+uI31b+Kk8gOgZ
OcoYXqCjfb1Q1A+NAjuo2BbKh+BtPXVPb3DktXr9shW25JHVVFFR3HMe/fkr/vPSTHO4GDhzTShA
fL30pYtTzzN7vmMSuH3DjUeaJ17OcvGacDoomJJi85QxyQTNlfiu/reZZhzdN6MfhAv0fQJM6Dr+
ORL9dZON3ihiDqZ8gCnGZGgSGpZ58H2wMUTYC4qTToVH3RanGi4Aj1+HY0gwN0Ap+Bk4rC1tpcFP
aCE0KCzt0X84O8/d1rGtyz4RAebwVxKpaMlBlsMfwrZs5pz59D14gO4uy/4sdN8LVNUFTl1RFLn3
2mvNOSbwh+m/xZy0S3Zr3ivE4fSF5zt9ps+AHVjIQBp2Z9UpHI7cC3FBgtwitVG8Q8KIJgP+otzL
C8WGBbvLHCxB1+qaqZz66ztfnF0yt+v1OOXBkp5BjRHmgrwQG3G4ocvVf3LU+vtH/mVH+3aLLzbt
xpKC1Iz5OM+7A6cZu9sG8meBxnFDrVxfaw5LP5qDPM5UybS76WjhAL/Y0ny566okUdk9BCfEl8Vv
AVjxw3hWVvG7eUTobYzrUGdyRNzsle/6y87FZxvM09m5CC6Z7sV/HqfO63MlD/ls9gv3FDIqgpoA
kSQmU+XKR02/0o9f8f98FNKD7x8lGg25Mp6ck2iLa2IuhidmJXBZ9eyq5XRaAC4/ii+j0fWVaEMo
F/txmRKOIyhefghp7ELQQECJNlLDJ7CQmrmJHWL6e0+qoLzI0W7KU+hxchLLOTOG4q1mJaVvg5sU
5bdO9sJsJIb+y0DByHh0hGVok8ARlfMEp4mxEL8SdggmoalNS39Ily7pRv0UGRhktssIZ3SqEcPW
bDh1+1Ca2Ebs1RZJAuZsiGYaO+wkjYOPMGvPijwDhCsxZXzBIli7M+C75blFcP6QUcshUY7JZRzh
w037ZHPX3I27eiuhZWWLludiNFMI6f0UBEJ/prDCnAxy9r8DAfBLmh7xLOU6Bhp9s+LUOuKNehIQ
gaHBTRDCzPGMpIyTarTF8wFXANgN7PJ4YyCZP+XbZF0RD6AtRxu0HsnAX9Gt9iYsE6d/DA6pnW7+
jT31bbqv+S4Y1F6gVRQ0DYG4B1NYM1sCTl2NBFB3lpzZocxDsMPKG8crlGM4M9aF41OteUf3JXmU
VkDye9K4sf2QdLYY9UU7rGTdxgg0RcoR227B/1ok1gxgtVQ6jNqg7JEUAbACCbCgwjleSCYC0HmG
GB0qKduCtcBQVGSQ22zjdfiwHjGQMRhkXzQw/Qgzi30DxBk65noWHsQXphncBHxE3A1vrdzJ54Ed
WCW2dYeiu36ycAhQW4KNyjdBtA20Pb4C6tCSfwkAzjzea6/pu4DaulhW3SrHkwNlSpxJ99Im25nH
vHWA3aEnx59XfJBSCCmB4b57REPxQW/qgYAJ0MPBo36rYNygrN2Jh+ZF3wU3wTHYlSvxOS2dFv4y
Rukjgu38vt3XS2Dj3bP5YL1x/ejD+D5FawOgJ9edK7OKhwChzqO8pTKAxPmgvJjAOm8lRM0z/Ul4
EZ/M9+rWJLmYaiua52i9nqRzSVZEOel1AVIFX9o5gNYDZIgjLUJBmLhP1W15F25zPNjie7hFjnim
hEH3j1oxepdudd4ZEWsYxk8Erz3XVCwV4mddclKRec6yQ38DApGAWx47dQYRH9cAUdAv2Ga5sGiH
lJ1EcGMPWpcY4qaa/j3yNlCXlNpijBDSbLqCQHsk29E/0k7/iG59RKpsEsg0iUGlA1m355DbHS6E
l55J0KRIhAGM9nOmnacBjDxPPzQ0PcO9iNR3QJbr3tP2BVdwVzr6a49OGbH1U3fnvdcfLqLEkTQ4
FO8hucQzmlXTgMtgSDzrCGpVUVy7W4n0FJUvkM5QztCEanWSCibiGCN2/pnSjthPAg3yR0RotrDD
nwR9GU+fiEtkQYY0umYmU5zo4Y7Rw7SOyhGTXeXNvKf4MyB982FY6fd/b4TSP0/Zj4WU9VOhpYWh
Sbw43I1Jo3ZhqyPIBUhkMerTz2T3+iExjNVLSrFLt3HWobVlgfLBcmteuCCKN2sPo9bvsiCxyyqd
KyDSMug/FjF5k7raorlFboIRhbae3wcyuQJBusiK0omkaC9p8dyDRqz19xYz6zd2jB4nT2PdV8GH
xHPuqxgpGokJPJTg7CyW6dL0eXdYyKyBbgYd+BiCVvacSQxsErxRBuN65Ks+wORFqb8I1ThX9UPU
fknhnrjAlsllJpKc4+8NzkfwtincbSG4TXrS2Jcpv6TVr0LWbYxdkml7WOj8h7Akijl2dFxBFu27
FNQRKTHqCKimRpfICz2qeI9IsyiB0uq5N3HO11psB9K5AbrdmeeqPA7wcQUjWw6cK3z/XMWhE5vp
o+B/BjqZLsEwl4tg7xXEX1oNOM+5PGkEaoQG5ABJ/mep0HJ+br1PAaEZ7TYR3nkP6laQZyEr0+hn
Th5gaAlnfYU5D9Q8ne0ye0hBTQk+S7/0kOAKuPLg/FN2Xz44hsRxmP/Qnr9EaMqCIDdpNGaHUnwS
wwef2SvmK4Q1MpmBCCMq2uGj18xCn30n2pU5aysJl675LBEdERYHnS4QfqogYCrLgNjATxl01HzR
UdJuOg0YKskgXvVaJ9tIwAnymvh0nfSvtPgUilsr3+npRqjXjXmb5bdRuo9JqcTd2D11eNpkWwSH
Ha/a4mjIe9X4yLKDQTSCyxLcsbqV+WeUtLO+OMvyJ8QCqbR7fSVZqGxEUj5njbnisW7rdeavXHJ7
281I1h7KDp51YgHiXRJtc9fWmvs02Vv55Okw/DsF/Zy7HcB6hycSE2LfkYjC1G885cEyn5TyI0R8
KmE4yHdl/aoUW00nRxqhfr3JSEVpD6IlI4WYsgwPLZ4bWb3i8f2tucKMGk6PJOsqTUT5e4lmZi3g
KENIJ/nFaC7ldCt7DtoZ0d8k3nzoVm67Epm1Ve0xc1e1uBwIeZcJWrDNZ41jg8jcf11oS3NqTezG
YakhOYEu567+fr7k32rJ/17oRYFnkd0V4vnKDoJ6X1g7l0jk/J4tmBYDxZxn8A7j+a2HaY6AFAFz
MGkIIXyR7n5MbXMfWjc13OhhzubDFqBapB5cy+P7V2X+eAc0mKWgj2jj/DtL/qe2tgTXqPRWzQ5g
XwJSkrWjjjwbZZFiLaz4LjLsEsUoOjtb7J1KWOMqEznJYXbnzsVkYzBJD1dlu8bNn4wrt6dhmZLC
LTuVsYiGHf4S/NXsXX/fXOm3I6bxn+u+uLmBTtCbkMvZgXdPlp3+qV11twY7/Ut9z6ngarb07zfK
5BgCqsniYH9xnu/aRso0fcgOrYhmzXPVs1KrJGL62a4s4oUlx44nMVA01Meb1LdNmA2AZjgPITXn
1xMaooqlwfYrVljT8XB24g5etF2wKHosS4p+Mzb1TqIql0uoASGqIX04qsqp1937LhRXHVvzlZto
/faImhg5dAYF4HOli0MrHRcpFceSrZO6lNxNYynJgBpxm7vdfQU/I5h83CyBgn5WhVPLsDwaPLvN
3aWXFKj03kY4bLL/nI6f43HQ7lLjs9KAYOP1k32KzWeRkEnDPOQaW6L+gIZdr5ZqVAB+o8uVvWhu
C9kt5CwB8TKTN4m1V4SU4gO6qvYakxvXDfpCYwIWGfIC5vGsjAW7yIfDQBSD6yVL2T+W5rLvtj0F
lVHPCdUAZzgNWiw8hAoBdBtLtys5B0G6mCoBVk5tdBQOT0aQwRihVYaaqas/M7xxGQK9lS/uO04D
QXiOg4Pbk9yGPESPyFMhPx58hDNaezVJ5gnWUCWWlogW5nJwa2Gp+WwL1EVZ5MgRm3yCpfw5pz4d
y3dFxIxJ9dF3JGMg12zL7aAjZQd+V8RPBOGwHW4FI5mRbqw221G6a/vbDAiYgJHOr7RZYziG/qkk
d335JNEd7NHgpISiqVjvLLyBfb6vjZdqeNbVT5/0nhrtaEhxpzbPIl5rNbgHGzMXBgU8X+iM/LjD
2C+66G0qkTrASoT/cJqLzDtr1Ag2eWDCWea3oYnHZnT4kTBAPXs+XdyjVew6EU3u1EcaqBdbREBb
E8NxoofMDQ9W/iD2D4LMcqw+5hT5cfOoaRw1wnuXYV4ePUjiIcvBDIW72HqIkCcwc80GzDn5e12f
SnKFdMbcKiukRbdK6N5MonfjbccodzxeeQumDeNiCTRA5mDZnvp00j8e2H+WQN/tqprOTXLwslPb
wMaESznpIsA4BNWNpC3q+D6I52b0qBb2358tT8vUxWdP+iCFScgUWvwP1fafz1aUNvb9OkkOI7RD
87Ee9hLxcYJP7blvRKSQTwDhouHYp1sVuERFQnGxEvpXEysEg1H0xeIe2cYY7PVrk9ifeWl0JWSV
RYEW4mQ/umj5tFGUiFIfJoeweajN16JrZ91ozIz+FA4fckAzwtgZGQ5GFJ+Mio2nbsCxrm1IQMiZ
vKE/MZYKIXLpghIzbnfA+4pi1eVruYHwdJt7dz2IB9MpQdtYm1JlKOOI+sbX92n56GlrTzvk7UrX
Fx45zcFHI2xF6xpx+ucCOAnEkIgpKuMoaFTfi4lWCHJJUdz0EImvKbmdFhU20c74klAjq8A/PN2W
9bUwNQcik+LhhAyDGC2k5iU1Mb59sy6utIZ+uSbNIBsGJxHOeCqd79dElkfg0guLDqW1SaPHyJo4
VQ3Z3QGn37+fv3+/4ffnT4XKwsZPU2/a1S5aa4oUuIY/YPovKAQBEeS7fF3so+1wQwKOxiEVq3G3
F725gE8bIWQxyzbZXWR3NzRmF9mS4g9S7wg65jXdlrZOH2BW2vFs19q40mflTbmsX/tPTErtjbgd
3sUn/7V7Cm/4Jhh4P6fTNMJkyJvIYD7Vd/6H+DTQ0nj08UH//V1/OScilEJawA8OGeuHbrcxLFVP
QWOx2dUzTzsOvblI2Wsr5dCkd8SIlpLTChtD2WUaKxrB4eNwBhyv98e2/8hG+ijDhxYvDTFfVDQS
YvNZ6d8kY6t6U+jbaezXJrHbpo5b8xBJ7z02R9hOhvJ05Yv8bDWrxsSp1PBhTWLzix8NXF7etpoS
HmTxJTGfy6ZYlKip6h4fs/FmQdcwBtLbKBZbNpreBIPlMzAPpOWQoLDXSHRrkNJnJkCbRVZmizZD
8xoyeaddSJ8kqz7iaDuah17ZpgbI8yvJIj9NXQiMiViQefPIav9hfxGSqsq9UkH0oq/SyUMtQkZ3
pGGXaFtSKHoIJOUtUzqoF21OJqOrbAZvkzZLV7SzYu95KDYcmpCslRhwSWaZVeOj659N+QkmbJIO
+z7DNaTsWjTvEUAI78j5so5oT0jx/O9f4ydNky9DnjU/CSgVE5rF99e1ro0wI+AlOBSQhVr9oxGf
2+jRw+1gFDeNsFfo7VAMCPmLltylk8os6WdJcoK9EA5s3/I8E0irva0FurM1+ml6wfKzCeC4e0lY
ilw2Qtd/+fuq1Z+b3nTVSGNhcMi6blwsMkHiKgSowL0hmPyEOySXZ+ZAPMOCZYBAPGCHkrdUxXU3
2jRjCX2hRsgJMGC04JgMbBvqD6dBQG3MMD2fuc80JgcYCrb2SAif90xsbkJIMB1jdCbBgfpOhHJ4
iN7//iK/DCZ4fjS0vjKDZkOSL7o/mjkGnp+NPmdj2jrpcuCInFb4J6ubHjQvnirhNgTGEGM03WQB
rbQAw9C1yNSfiip1gsVPK7aB/++n88eis6PlinfIOavZ3n0TramMjXFnRuA7HOxQDEuPhUW7ejUl
ETtmu+fBKITt0F9xtP/0CzP2g6g4MYemmv5ysjAGWmLkiijsc2kXIWNLGbauLeWxru3MW3OcaKSF
CxaiXyQhSASPwQMoM/3KNvbLEU3DDkvlwNwIkZV+oQFoey9IkzAW/ok9TRtCkKXdQPNo9W13oA8J
okoQr2zovzzXJMvTGlCwNZoacRzf38bIEOq2i3xh72qwDuuNn9PzBC8eFfuiu6mHe4RXQU/yew9v
jl6/fnYN8hxdR1I+S/qnJTmwvS/OnCol3No9qtlDV59DyIDF+KyIG2z9RI6tSyuZDzls9cFcm7yg
RHTjB10U8ashNvM2Xg8CjbiYg2jtX9mzf5HPaAhYJ40klkntR7a8HDZqmAuhu291kh/ZQW8yetEW
46BN0DkPdXdlrfhXcHwvEqYP1FksdEa6bD3f72lTlFEh1Xxgbq7zTIKAX92VHcbCrZruvPzFw50F
NgJX/osIrrzcqXQ2Sdr++03/ObnnKiwRrZ7O5JMh/verMDsP8iD1yp6DIDURrziJEGZ+bY77c2Gc
PkYhThuBMMaBi48hlrIPQDS4e898prwbyQh9jaRTIlEerLv8Bou6HIDYka58vV9/VsyBMPKouFXU
Q9+/H2lIUiYltbUvYBBiXWPeFUVbPdj5+UnkCC6KH8o1+MUvqyf15X8+9KKN4maqryVCY+1dmpXG
a9lxrj9ND1VFtWaR6fmkSvMSJIq8tZrXgk1uvP/7Z/053OUKuNvT7UateGlPbgJJ7AUlsvahudLI
54NTpzpCtGLsUFwrAX99kqmoJ9WZJePQvHiSldqITS/lw3TjOUNrBgOvbFYJu1dWOKyNYnYDIQmT
cVDZSX0nZLe18kxSnT9eWxx/HvwgaE46SNhXChKRi197EPrOct2IIdHZ7ZhMLFtA3C4jzZnn4347
1NlS+UwCx7imsv53pPn+NvPJnLZFOllIMy6PnKBwRykLdH0vRDKzYAJaE92JPeUemMlCq7wdjFp8
bSjQev2QR7zYufgu6DI7fECLJQyitd4q58D1H6xGn9V40RrtM+j9dVJkDz6lTm62O50/1o4Q9BuP
YWcGgM33sSrqIzd8GpJWSzPU7VQGpKPWt7l4LZ9G+ylYwPLOgQ7m8VQt6xd1QVIKQjGWgb7nwaa2
2eS3MLKejHftKXhFKXoQbwjcOJpfCubTSb9l9w+BzYg7nKEBHTfCXW8r89TW5uVMdrpqHd6n9/ih
ZgliEo4tnNIXxgvucw9YLJU0hqwZ82R5US7v/n5B/skbLn4wvgY/GN8G+/5l1J1UBirOmEHd+0cj
m7HurtpDcVc+lLABb4ZHOoab0GnurCcLUVwPCXbGUQXCBqEecL9Qofk0kfZYZlBhMQQGxpE/mZOk
f2Ht0/eREwEw1vfuBSbTC7ECALGM145pwyw/laf0JNwx9anfuh0D8zdSiRRQCu1bcuZ2nMqN9Bjf
EQ2LMy4h3OZJexFydO9QL4aFBEL8STtr55F4tBdpgkMMgPfQjZ1pwruGo+Uz/kyDmINpRUho+cyj
XXWvnJN3GQf637fxpzd7gqcQXqBbjBB5Ay7e/Q5m7SjGubJHbFgjwyxt1yR3Yk77xFoAYm3btdk4
JCsZqVPpC/ivWKsnPzbDViK7SXgkMjqal6gYTNto8erbQuKY5HSBNlNneT0XahsjSZyvEuE+kx1G
caLu5DqTifUItC5cNsUslW0/IwnWGcNNsHOLlWrd0EKE86mJdpIegvKm102cKNjpXlPOzYW7rCEi
aE7P60MEubbQ8w3ji8xOmNYrqBXsSl3pLqGm09XCRm+UVQOE7Jri6N+R4OI5xMKj8QyKIE7Uyw24
K7SgybtI2ftwUWlgklSAFohA5MAmcoIoSpqVSErEboGYxCRW0NzBGsI/6I1z7qwgLEplznmN0otj
ckYou7fih+gqR9JsBCZFtNVaJueOZjpSiTZg14GUsUBJrrL+QafFjyU8fAR67Im3enEkX10mc4SU
IxPJxSy/l6EzfZVoSsWlRlbqyKF8xpy1caF8jfjGwiV4Ng793DWVGWtom6I9DPdpfeCWScG26ncW
ouxrjTR5Wsu/3TgN+9N00qUsZ/e5PKIo8cCfdgttTzYkE3WaoqgDms8O4NrSxbtTBTQiUhLMk7uw
NeeV0iwwfWPanuJyO5/3PBlOBo7oBDIasoArx3HtR2VFhQ6BwyLuUGeRUS9GG0E5tmJQleY+yD+K
bFs226TvFmV3OwCkcu/M4LMVmjlUdGeaohf+UZoQDwOGAcSvJtDF7EXJX6TkVciBkw2gQieXnrhp
kDsE4DzSdJkGN+WsXeqIr4OpZPUnnNZxLO4JE46sZOYjFTIZiHcok0pwcnR8Y4aw6j7P1iJM8LcB
+r77AaBp7O/IA88x8nXAnHBWzST34++l4kdJMt0PmoIy6V/QXC6bgkKUKEUxJOZ+0J4ZQjKCa1BK
DrBQNqW8yRlX/P15P92/Fx94sTTJoiuGmRCaezWiGb51q1cLQTALsYoFN+hYF3VtKVAZlkcp+cCU
xdiR7hxn8JhoCiKsUgSNiJf+viz5x4zt4rIuSuFKTr0oCrkPRlItBgmRCNunOtKFQQq9N2kTBEE5
B+/iDES5+R4eZctYu8VzSM++rJhdlqTMq/VCSt4r7TUHIPL3Ff6sZS6u8KL3wtm1UZKKK/RKxzCW
fvekpMdTzsKa7q0QiUUuAE07j4zrI4F2GKrBWkH2GqGyQJDV1NVcRpVcxffFCJWZ9G1oxKawqb1j
Syy9JxLzWeNJCb5qHVU4Hv4AQI382D2V4dK7FkPzc2I8fR0OMTLokMmCffEipkOglEUemXsrQfCB
8oywVvlOZwps0TnwEF2mxGBFsDkDZeFTU5XNYzKUM71npo8UzpJTvle0yItzP71Q0YuVYnpDWUis
kQhF3DiqcCyv/Ajyj+VNNqb5BciLSe9rXJzzA0tMQxqO5l6ST1ISrOtcuZWSeM1Zch7kb3VEo6sA
tsrNHsVHtcXfqECo48UiN4V2ZM4iDHuwRUHEn6g+WnenMb/vSXTPAnPf4ytPIZqFJTNBUVo3NM14
87WBLZjK4+8v81M7DV5NItCKaYCsE81zcSDyi7zQBdrl+15fZt6mLpe9eQyjm07ajbUj9/c6czKM
c2ay+vuT/6lNvu8S0yfTJoGhx3j5UuUqtn3U6L5o7KXkYCQ4HnndDjGEUMbAfQAdWLjtS55ZFII+
irO+YMN1QakgsfF93/aQXXHSmicDAzYV/5RCbnrxYInPhErN/77W/+Eu/e9rpTT9flbtWiEvFL8z
9h3yioLUlFs33sfoOpPuSZA3hue4gIfiW0N5uPLJv6xJ/7lLFHTfP1kSS6Xuy9HYJ8itjGE3slmh
NBzIH4O+Kq50b5/3L4n0+Pfn/lSdoDzWKB3p8LLk/xAGx5bWq5nrG5D+MX8IDr7mmSDcZTVmhbeM
cXcj3MYEOMQxuhQgNc3zkCrMyqBxCueCpEGcrKUhLvSK8yaMZTRTQa+xz90L+a6HbxwRlCw//33V
0vS0fn+muGqTjGqTMy/m/YvfKQwTj9AbWd9b6ifphNbeq88x5b5KGzqT6ODYDF4CtK86kcVvf3+4
8nNdADJONjcWBILEpUs7P/kCuuC7JSewzC78L4GBmdJ8toFG3Ln1kFYVJVrLaptCdZOWUnRMSeuV
WClcev3pq9svcxq3fnAXM0hOy2gVuqegSXdq7c9bF6pQyT7U4xIZZlVy06Brq7po4xMb+PcX+eeU
vLiLNNpkWVEmuyKtoe/PXFgFlltZvraXntVTcsqf6x2j7ykyIYcjNWvuvS3SwuhO2zX3/TuoCe91
uJG2DMuax/aon4rXCt0zmgpc+Sii9/07/wS1Un+Qjxz4W4lQhFnzAunqNOzkbXqy6Me/+SMq31mn
zlMK/yMiAhDAcT8bPxHTlJ8pjfV6JuMCeshOwgMacnlvQuzN73IUn3k/g0dMf7m+ByiKKBXdWfPe
X5FiSerPt1HBRIyTbxqcU0Fe7L+GH9eKYgjq3jKWTWKLKiGwdl0uBJnQi5VvrawIUvdCfMoxIo0P
yMRl1M/UCp0z8XuAJb/HTkzYYU80IDKLuVEu1drxz8jey9IGTJ1AF5FmIpj5yEYB2fBHoMF2tgEp
nFmbukh2A9BmzqxgnhEaoUsinztkpoK3HU3xfPQdldxGqNhAhJDUcwIYZ7W0snQnE50cG2lvp/eZ
taS0M1Wb44Mv2IIIfd0ejXkDDI9PIqIJjcqxuDPeOcNVnzWkaWlOAV8byKFL2skc1MiMY8CELOTf
5AMOEmxmFqg3fgYmoMCiTafmGuBWI698l/p5GC8ivqEwl6t5Uy5JuII0yrikyRdiYEcfzEWBjnLU
6o+oJkELD+F6LNeRvhXymzFywJvxKYE8h2/HFI04UPSbHMPL5soJ4RdnPn3m//tDYyf+/gooaSmp
FFPqnrSQSRoxK77iM4cC5cM99e/RtjzjqVTmPvEF4Onc12ET7M0b6zZ9TBGhk79xG+/65+jNvSn2
6pcIEJpBDI0KUm/fMLDhJSlOfQnlbOa/jOsUwPBnCJgHoCtHZvb9YF4gvae/wn2IZuZZf3AfunX8
JZ2oN3ABq+vxVN0WL8UDcnHKYnIFZiYZxAv5mT6+xJHUn5eCTagdpGkaUZ4804/pe38fBTPxuTh6
u+rYgat7RXxdvrZ749TelI8SGOqG09cDPyG/ES9ezbDyXrr9e4GR/jWjLleYia2igXiFe3B5Qhwq
N00zpv5Y9aqN8iA9KAf3MThxq8FdSc0kZhe2lS084MV/DU7Sh1hCQuAvmLrKmftqPARv0nO6jvZo
cWKODrPqTf/ib8Pppj42b9l9yToEY9+cfJhSOwu26qP6Fuezibt/b74x8BZvhCf1s3oVnqx37jFy
HRwG5qTzp/UXPObbYB1+NS8czjS7ehnOKkf3eqHcV073AbwPhWDvT8T4/Alfgfcon2OU0U6+79+I
lXtTvrwX71be4akgX+qlfGtPw6I6JrUtA61jWPtByf2lf+APIA3imZaTexht2k3qM5aM7Oidq7W5
EkGkzjeKnbyIu36fnVGqzppt+lhiV77DmL3SXmiE7P1HmjbhI5DrG1ahR33fYJ82dtJLsbIAbIrb
s3yf2X//iD+lFLwisLM450+YE46N318R1xc6ZhetvKdM73mqvmiE+JrNftZqtoA5C/w5kshxNrZT
qFwy2gIcdCKGxqn5YZo2vhYxXBi+Y2E7Dxf8VYUGEi50w/Y6G3++ecZ4StQpy2LxwQwvGB2IjqO4
toz5gDL8RSVuFdsbgnwU1BwDoiUrA0PZksxTnOTxFP5CuGnfw8K0ESwXRNNSLbK78n+ACOM1uja0
+eUMSQXwbwBocW9+HA7EIfRLT5PouiXLSQweLETLlqNlhckvXZBUAflPDPeggNGdIxUiEsQlZwA/
Bz6DzOndVXTNnUy9xk9x8bpNIwC435NhgLru+09V0WERuo6filClwe6LdeHPu7fEfWi48/4cYAKc
2Shcl8UNsEWJhDH5SJ9Y/MqTnVXbOZqn1g5ThEyHYkNswyjei+sYGhx2Wrp9K6KCtNYJny3WcqjV
toDIST2Y0joe5kb7ORqvvUbxsKqSvfYQ46IAETnFz7JRS/Ud9h5NX2KBVpeqhjZ/kbMSKpSUDhuO
+BJveR64JJIaFZvxeygus9zBxTPC6kgWOqBBzEYruiYSRg1/A0YmgVAAGJcLDc94VuqDJi91ui6W
dBCbLV0yZVgGJEjH6+gAZju9UUQnKh+qbomOt0uO3rjL/K3XUaQueGP9fs7UpEmg7xPJO6tyCn6b
pCysaTVkpcK+0c7oLIjdKUgc//z7PfsffjxDhhvLFFRUL5olo9F4ftEX8t44jNmMER1GuQRfFxhd
nprYVmSbpqyBc61GeUv1MGdnbjl/gv6ljTE6YkAHFwT7WtaXLnL+a9bf31Zzqm1RZ5tEZcRB8vvj
lZE9LAxWxTpkrFH05R9jySxrSXoL773ibZk1payhIj7GO8O8SyKIO8u6OmrpKzigBjRVID739bbx
nwoFsakzlZSfFXZYsj9owHNgTt8xYFDQrw00mMquadYYMcKRxVNeqg0t5q2R2q7w4lZbTd/lyLOJ
PEFZgrZfyR00oF25UZJ37EsqmTvNMpRWnKklfSWnNI/X2bgzlL13zZn8W7347c5crJGNULqwCUp5
jzsFi0i0p3dMyEsu20Nk17Kdg/D+ZwDz670vLsQHd+2p08MvoE+jz0FHEt3JAmWq8jaAKeWFM6DP
LcBLDpglcGu1dpMtDKY2JMuTGULWs53Wi1Sb//0UKr9UvnwT9B40CUDIXB5uEkvoik7L5D22oRYF
HEE9pRPGjlYucFkqk2lk5v8LXmkQzoJWFuiW2jVFY2QLOMmAyUtzr50REycnc075hUzj12aeLZMN
JUDXvjbYnt6Ly0UPVzjeiakJ/aOEkxWsLFIYy8hO7kr3RqYAA9snOa577zsepvSO6N9tSaNhOKHa
H60T/brimuLwlxvHC8H5GegIowT6Rd9fDmsoPN8PTYmD9Awwq2rO/WNDXGoJcXbRP+N6MkebIWLa
OQpBJdoNJhJlWKT+nCRafnM3dkrpRhLQW0zuTTr65NSXwzJrHSx8eM3+/qHln7dtul46PrTGaQn9
awz8R6FbMa6MtNaQ9laxQE1HsYqFnmYgI4/0hbYMabB+PmP0wZmA7btDujbMSiap0YrAk6yd66xE
/RwtVIpOFqQkIMRr4GF5Kr+//7bfL/LiHJYaUllK9XRTCapW5vh9W5SpbLdkqODa4zWheiVlFWZ6
g/p8Xb+JtY3GOUECiCFQWV65aT/7DtjwZOAfxPHSMdEvOsdmmodxgJ5/b0VOXeGcY1/j2d52N9Di
9XNFib7Jmy+yZ9KnZNfUtucu001KLguVq7FJiVW89uD9Up9xTcyESXfkfMM/f3/wslGNaynSpX3p
KJ79SqHMaWOsSYTD5eBAxa2QJ1Nvrw0os3a9Q5q+S8+VtvA5z01ZdP+ClN77jfFFSbujPMviuXDT
+QvOEKoj45PeGRsk2YGKKHhpTFB/9wy9rNhF2qlxZ9pnARQVvdyWtni35awnDna8a1/y1lbY6AHA
zRlTRU9Sv1eH//fXn6/Ml2fSA+QTkef3ry+OWRAhY6TpIziWgBtDO/nxY1ec5HDTmPbA96r25XBo
651YvGTJTjf51YKVd40j+VOeBpQTaqHISoRAi77a9ysB2e4qsV6Ke52mfcrezFs02edClsORhCvc
h8rIAjo8BuZNiIoVgTKl6rtbIOj6/7gtkoncWpOpJBgLX+zViep1dR160r43lm21clPqNzyZS/o6
9CnUGFt9OB9CYLavYfAgVSfJfG7gFP1/LDMy6GhpEiYjTNEvdkYrzIZmsDJx79MYKmtv3o/aLCef
SkucqngUGp38p3Krm19CFixGlkOraBcDAwqUtKjM7GD4SNKEzgsQJw1zgPvotftIfvSiOwuN9igf
mmu/5C/FPfUNGGjd0nS2lstSzKjyJNJ6ePIjWiX6oU9CAqO/es05SdvKo7Hx0Ct8xBi9NY2qEt/2
AmmNe2Uv/u2B+nYZF6uNyOF5yFUuI9r7pK6tRYgHDfNdjDVwvoCf13N5iyGIgMzgIDhX1rpfNohv
n36x9sZR2eu6x6e7r8IhPw+K42mwrV9lb13caLYOmR9PfzzD43pTEEVCr0O4bT3H6Oduu8zHmboi
sCDbeE9XLmx6jy42BQg06Ism5PxkcP3+ntUYqbTObMY9B5l1h1eTcyZxz04XLX2T9kf5xTkG7zAU
cS6NN045egeTVpQ8LxzuGckIOY//y9+X9cuwk4fmP5c13c//bKhJaQ6qFZXQ/gVnSPdpZddrv543
6tPQrCOYAHbcLQgqxLNp4dZyML37hq0txGvA41+mh9+v5OK5GcfcqJOIGyRv1C9fJX8O6NlKWQkl
kYLbvvtCBEWiEtF1ZXwX9PNuWJbDDlnD/6LsvHYbx7I1/EQESG7GW+VIW7bldEPYLos5Zz79+Vhz
0yUXSjhAY3qmp7slkTus9a8/TADHt7thBDARonSnyzZtt60twpcPgwIH4xT3yMyOSnSPM4EKuLT5
90P826u18McEjp6UG7+lDv99hn6WG32dDU5VIWuXaU2jhDBr7Mya539/0k8Wr04mMqOwycN0Yghc
HUylJzeV24Wkk5l0s+2hbACNjHmKp2jFuL/3X63OSfUC+daNs9mcbuTrBWwZDBX5gboO+P7nStHD
YtDcnA4qvpfuUJXjozyRd8GjMG2eK3sPUQMa8413UpfxE/Boji8pXmHmMPG+BaLtcq+SRSAvy2iH
QX32qycNsz6ABWK2gQWc2q8Ka129Nt6Chr5tLiTRG0DYWEEiq5sZNkaYCABnun0E1w6He0yqCAcG
ncdaIWUiP3ln4atCXTgiEKN03vThmpYDESUuCgDBRPWZjOiljYqRIN4T8VG/8ZR+Wq1NL+g/T+nq
/AkyX7UwtB6cegV2oXULqVyEmP7jCFblz/Zd8xxtol1yDDRSGZcqzgxPwBB1sG3dJdSadlgaIPTV
sjvQ4FOpwrwBmgZR/mWdk2SLQei/V5T+l2IVwdUUlaCY1IjXgglJFIgnm3xwwmo5nMFQIJzEjdMJ
p0AeGnwRRFGTMuHuGm83kGOn3VswyHAZikFm1qr3YA53DSMXiCXBPKo2Wb0z453dbcpuw0AkCLdW
Pi+qQ01sV78SgJslYYknBJ8kuYTtBnDDSzdWD4mvPnK0GCaUdHhKC/1WqPhPeR/vZnJLggBk6JiB
XR3BChrNWiUC2CkraK0bjWUnGe8VylhSN/KFKO7imgTGDR5drvlMtmKlcfHviKgdGGEQcRp/+brO
WgQAKG/Ntf4yHeTb2RRiCFyZE9pXtU9jVpaMqqFHabiLimcvuIQDzizJSfWdMNshflTLnWu+p9mH
rJ7/vQp+aoAIyZBhk8N9lU1KnqtzZcjTtNPVsnfknf6qTZZEi1A/dOMaJFTs/VdYT7/9EsE3Z+R+
FuGyhSJIpU3/NGl7GKy+9HA2tLWcv6D47sO9jVoww8FvqUyeuVjjrHq2pzYH18SSZPvvH/C7Mrw6
nQRMcQ5FWWf4df0DPL8v00yLBqe4oAOW7qz35qSeiX2NG/xHu/fhO6/3er5j5AeMJzQi0QjSRC3O
WUQSB7LofDk+gJnXF2ldbei0WyLqyn3BoPi1gW3ELVjSoRGzhs0eZ/toHWRMg8051WGFH+Ewr3CP
9O44bOobl/RfKGugV7ARJoRjapuu5j1yY3lF3uuN4yFRtuYNRm3PEEtx/U2rY3WMfjsTxZ9ytXOb
WfshP9k42wxropp/6/fEje/DkX99FxgGqpopJwoPSzgSV1WDkmRKVqiu65A4kGEURxvrr5UDcGnc
bIb0BQ/ZYVza+rkL711sHz6t+4brwdjq7drLlhWuWcleaR5VAYp6Z8aHDrSBzF1va7nPVvcW149a
wJyqeSlKRwkT3KTulILECppksDHPSbS3Xl8Gxuqu1JDPQO5MMu+s2NGdCttpQLtexvp5gP4q4Rmd
M5YJsGRRpF3DOMDeRsW+iTeZOFXynTI82irRMAemo/7wGBZP2eTyeDTbdecf8U0AQcoSvKIWusAT
aJ5YqGsXCj5DBLgsi3jdYoWbbBJrD1VzZpZPbXz2JKfm+ucfH9/DZkeOtFYf0hEAHYn7Qigz+T1g
b+B2iYED3+tNMbalvpxipstlR2pPs4/kXSf2hu7YEFQR+WI6jqeDDoqZzKCCS/UjQWEy82kkgiXZ
20mHzv+Xbj0l0jrrWkg568RbxoBdPnl9zRYAYGlUO6N/7Lx9qdwFw17EW8tzQjWlKPocVXATqNSW
uSsBwoOLGf3yhwWIjs9yS84m+Z9Jf99j/F35TopXVsA67OWtJx3REJnGPlfXHj9RuWuzpZzf+ema
Oa4bHoS8VT3gy4PSfiL8Cs29Dm8vJxH+hY2jVpuEkCICqMhCch/V+hXTDcl1Ip8sJoy6D7k2u4DI
nTt9G5rzUOwb96RhDCMWsrSw8t2AqNXbJvVRa3Zhfi+NW/u7HHbs0z6nrN/q9rJr0GsvJFzy9L3Z
YLy1SLRDmO8J0VWDAYurbD7oXyL5ViLy7e/qLl+EeOhZTBkk0QJ3fhb5KcU9ptM/09RRyyXMfNyk
1qZ+6ghb6TdytunCuzh6rlzCubYJwIJfryS49QMiPPGBz5ROMnjsZC60gWMd31uQ4I1FWaw0f23Z
W8T/ZbqI8KGI18r4lFjHolsXyVNi3vnE6ZmEuuDzTn1pjC/QkdvEUcApgkOe3NXiITBOpokt26QU
+ZS4n4PsNe+ORKllxcJX+FFLWEBYnoMAde05Dt/9chvad1F1gNPlyeeKsV4zPLSk4HSzHFdjd5GN
CwwmNLF18x32Wv7SvKGM+63++uPMnnz4FQ5r/LA53K7H2HaIM69W9y6rzZ03WApp8nvF3GREZip4
/eolUdelcczbnVs1T6YcrkxU4Tiky/MU+zBaF8Z3F4FneGlTeo4y2vaH1tU2QbeLlJL1bC2sbsWj
LgwDNTmWT673Uco51DFywtMjGmQIye6NIvB/jKvrX0aVwUCL34a8+aoK1FPeVIp1ooP0D7+GTR48
17iV3Uf9Iu2dWF1tOn09+C9482WoxEZ4GIr1jnDMDH1AA23dEabmazneJeNqxBLca98VqludkQUM
y11qiZ3xLUvWPCXtyU5Ovn4pzGqutMwrTcbmBaAtR1XsKMYD9USrPhvISvVuTzgzVf9MssS91LxE
nnfo4wpniZkKflZaHyQ5Efrp4hCQnC1fPDVWvK6JkAn65iNtiq0ffTbsOCuX5jKQJf9iZIcr/60E
czBfS/KehaF+diZ28ad44uXgKZ4f9Ypg4wxJqr2MxIqrNmeqkhTL2oQTgGtwmjfYqaHb+NTxLdJG
hAeT38RhSEzc5syVkd7JXyoe/DURGlKF7RLxLZjbiXUhcbgs82GmuceyPpcaPIYKTnOgBOu41/dB
Ub5IvTz3MpQZBvKabCUyNATZIcMETqrsaULR5MVcNTqa22heG8ZsFBzkBH8yybMlKLXbloDcUDqq
WMqMRBS1eK3Z2YcLwaJMAXgxwiAYCmBHxQqx0/d070i7ZfZUlL8E5aM1fgpim7KPLhA70R8T8z2K
Id1nTjaMUL9OqnrCF+peJmfa6whE8edRfikJxDbacOeyhAvFfJBZAD5MlLh49dOzqErO+F2LQrKO
3qrq3KTjrK2PCWkNJb8hIJbYOpXBg+o/puJTowGJhmAVyeEOpsKC0AWPZkz6VkCJQlmZj69SkGCc
NdKEAUITtNvjjjMEL5ZEgdQY6ZssI9HiKVlK/aWoyqfEVKSUn30/dZLyQWOC0qrS3BXthr8KvndI
zQ8jXeaip/kSFhYj4yPjM9MbToGOzrXXuIIHA9bia2FKS12x4d7PdX054E5Ag2dEdPpvun2edimf
wGGAie8sjZJTrWIcGX4PqfeOR7pfNxg/HzPVXqbGNIHwSRn8iJRdoRwT9V3Kks+urfYi46jXj0Fj
L3RaLWn019u+JHem1alHupw39zIMKrHQMXi3q3PXq6GY1UV6SGN7Z0TqE963EeKaeJC/Wqtbp2TF
5r2x8gnqzGQmgoq3GXkvSfbg4TNL4GNzSTV2QDlPpVeb9ZAPzVtJnA4HFOEf3RQMaZzUYqdX5lsG
mxiHSxQInlPY/QLLd81MFpCPB3kRkKBh7sz2aIcOttOYEZIPnpQvsk5gU9E+NXuPF8lewqCUjljb
wIiCSz0EkHg9jogWOAlTk7J9tGMfY6AI47ehe8kIgCKBKx+NlZV96ADdeUFGT2GCxI9LrOG4Ka1N
Qih2oSHeJukztdDEh0vfOld6s5SERaYPa5h/QR/H83pQ9v0YL3J735f7tDTXUVGvfaVdSARYxDrl
MpW0ESH1wKKJvQT74AvTjnVKjDSzgpmunTNZn+tgmMMkax8ISoRS2FonS71gTg0i5k5P3T+Noz2v
4SUYbFpugTBna0AyZy7llif+TjM/uwCgGs5/ajAfU8MJNerGbXkk1JjTooch38BqVqToXsZy0hiK
reLvmubZ7PJVkui4mBMC2/n7Pnz2RHhfUQsZIOMuKLkeTOyaKeSxzpONkA5uK3YhdS3TMFIsOmYo
pb+seIsdPhAlVry1jb/O2uIa6qEVumKd4gGeXmSB5KQPZScvcD4c35OO3+fPVYCrEN20bWTPIoWA
kQ7UUkGznb61xrmaP+hUm6HFmNhaBh1dWj5s4uoDpe6nAtUoGpNFDFjeYqet4fw0vaQokVZswt/H
naJ7rHkMfLCBjtfGQFpgeYZfEICN6tG+rfyjbfESbLpl++iiFIy4QGTbXSSyvOg7nLSxdPRY2XpU
3wV2vDExM50OUrM4xOZcAZf5d4v3k5JNuYDueUpYYnbyo8UbvWCQJBnarDIE6izgQFODk6lB+cDq
liXOkVX0NUP1C6WSrd7rdUi4ePgYCuO1iodF3RYfLbQ8rTrqzFEaTVkGqraxuG0omG/NpH9CddBt
8fKClk0dQOzXVUtd1p1SeoYEZZ6i12xxEYt3fSLTQUOPHN/cRl7aUbvAkz3Obiau/QDrpg+nOcNG
Drqu+rv0+g8kaXeSHaBexLZOAhNtZvrkiiq5R6vd6Ha3VvpfdvariPCQqAVvX1uH+Ebky9oYbo0D
tJ+tIi4cKgNIGycAw5j+//98kzrqlCaxWsuBeZqkiyS51zjH1a8BhZ1rsLgvtQmrEG5xhxkuE1Mz
VG/UY7/HNVflGOAAzGdMnRREvldTbtH6qld2aCJ08aD3j3K/RdtNb/CL1YPMqyTRKOzXbYrGyXhv
qE0Ezm8xqjTfrdY0lozdTrGdb7XmgxbNpIXDZHFdaf68si9F9DwCR3Oz+AMVDVPLXC52JrFMXb/T
2AYEg82N1zF3OGFmgqsMYFTeVkpxVKErRJJYBvzy9Ihr51YjXl12eslRJSxgdembtlpiYNJMqj6n
Bhz3job8FlinOv4q2+7GkwL2+/G6eEJMJwjJk/FzvLaJMKlpUjfvLIc2ejSUpTJivQabqNfProfY
Ut4nCuYhMGx91IOUDTJ024R4rI5uiJIpzWQMNSZXJvVIaqpBImrZ/yqjuyog0/nDHo92vAukb7R5
c67npg3mmX8pUx0VGuqlbkIwiAptC0ehxcrxPu64WAgHxImUCiPkEPLKahMr47wZjhQAuLHg2cYs
xbD6vRwvJ3f9hH+jjLVsZu80Q1p4coyzJBI1tFtBiStnFW5Me+X6k7metI8Q8ik58+b4QWtdYk+f
pbhjyvihA2P4qLFjd+OK/hDjgZNr8SG24rsmMT6bmsMcjx5LGrZqfBShoxPrwxKTGvLLsKjCZR9T
OGOZwxzN6Ckl8VVW2nKIge4xoxbca+xeWjSeTMoXT5CNlOu8eS8tCGnao2A4FWGGOYJbU8R7hndK
CowqYzKcgd+MkjJl5PxrwlOlfAwEQMXSVyWfhuYgEWy1arB7piEuUBTIFu5pzPnlHOIL5m7KFy1C
jLq/2UjGLRD8p7AfhQNxQsxzVKwq8AH+c893dqXZQaGbTli84hOUuda2oAaPbG1pS69mTLU/Oc76
5fjqIbBnbBq60TwieMLw+ILS3hU3yPE/YW4MjtDnIf00hArD8Qr7VeWyaCWrh3w6tR4qXHJOnayr
VxaO0GzhPJKnQNKROcWQH/yqWRMRpbBHtf6oWt2286gRIXIGIUnQ7msgoY6smGygdSBYVpeqU0QR
PeAvLMm5UwTVTvJPpmccYkV6K8Q5KnFw9rrT1Jsk2YAQ/NhBI89Yx7ncHCkzp/KdhOCICqNSx6VH
PROwOhTrwzPHG3fp9AL+OBAtBVEVHg+KOrnTXM/ZRa/WWjLqtmPHKwQCoHIQjOFQGPVO9Q8Ul/++
um993NVVGDFhCDzBxyUJ9SCt1goJQWAuk/JkyIviFuVP/Lj9pp9nM6gS/KepXxNeQqPIQzsl3k8o
l76yDhEMHANbQyoWX+sXbrrn6PG7XQbdOobstuakppHMNTLmnzjSFQ6yMN20mApYjzmelBk7WMIE
y8aMmQ3EqV3vSjNe6Mie4tacGe18So6D5fnvB4f551/elDpZRGC0wsDv91b7z/UZ9XYo93Q2Tl8u
iQmLe1C7YGvQNqrls+0VawW03pVRQVG2c75o5rp3P7rsvsnvO7hRGa1xDKc4ND7dxAkyFPbFppVW
pjWuBb8KXLJz72N3zdBqXkiPg7k38l96dldjvpzK+KygYg/OGT1gp+krS9sJgyNjTQa1T+HEOAWS
juU04VpxOsKU3UvZ9JiozozI3g4u3qzmc4YosvCq+fRnzx0gE+NPjjusq2/piUPo7QGRZwoihAgP
XjRs8VlQ3SnpJU0uaLAXkTnMhjZbSG29lownq8BhRzLA5tam9hrqYtXyHoaRmML+nTXV1MeORjHg
vqCmkEMT981dAUO4bN4pAtcR/bUBzcUFGg7KKQLu32/t97Dhanup8nTcWBY7jIPwz/PP89VRs1l4
DoYGRiw/mka0ZcQJftE36LDnBbwruH5VucnHbay9WgFSqrtIfxxC1EbkEPHNoxLGuX8/RKshgSO+
0IZHqz5FTT/LmUGFUkp3c4pJTtLHM7/y37/gLxsWBo5GZI0JaZa50J8/QO5jXe4iiwMcz6YQ92gI
lCst+EwIdE1ex+Dz3x9H3tjPZY6gS+g4g8gGtfL1cFkUkTGOkumgm5QQWg3Dex99dDm3Y76W2Vs+
K4Tg3UVlZeueYIySPa0P+iwpMHGFnKO4nzLDiMq6z/HL6MQml7U1tZ2Img0J7UUSLFzXfyjtdCUJ
2I04Ugf9AtQg6I+iYj7LuS771kIC2Ep9hePYyW1vbvVQHngbuoAb8u5a5i/fzHfaqg60Nf0ftmzG
Cntd8kLcGbGiiKgAy38RGt7rbyxeJc1++ajgYkI/NprxoOC530nz0SV+4rNqjdnFtRhtJ+0zr3AE
ADbl6iB1J2Z8vc2Xohy2XdJk9RSTso+h+uyUaDXt9LbCxhaZtx18wd8Eon9MEaNV32P9rgImhsNb
Z7yH/KaS8VzEsJIc+d673HptP98a+ktcMRlMEussX53rhlo1/ShXiGRpt9XL2Owo+fB5A5eLkTKO
CClBoW986LT2rjbXHx96tblyNcoV1f/fh0qtjTXYTtFP4AZUnOmUKm2cqcVpDaPQmcpFjL/nY8Jp
LlEl3QpX+uljgs/cfx/BdBX953zOy7Q1SnXAOcgkYijAm8CFNQ60m2B0Xksu6spPr1H3qgCNGTXQ
g9gGhQTRkhHNAZTVGCJa5RpDPNEutIxcM81c2TUjKHjYcXPxo3Q7ZstecbEwaSdHcjQcOPOLg4qT
zHQGkx41VgCmWP9/5n6yyLp+hpsSepRS23qRM0HqJaEyXfpR1tJOL71VWn7bJXGhKIUjarP4obMY
S6XjU6MB6MV4OWIqXz8PnTMem0eUPxLNzVp0p4FyvzKV5eg92ei6zCDYyPqRn6vSQ8oA1cJ013FZ
LArq75jS6sbLn17uj5fPqWROvDwcN6+G5CGmMb5nYdTUMYZJdmM0oKTHM6c64xG7qsLi0RXfHqpM
T12lNAZJgdqS1uTG1/hLgUFD+du7ipWP1vLPt16VqhwFmmU4akwYNnY5MIztM54vRsUCZNpVZ5cW
vVxbXwzEvT4YeqI83Iro/im+YPGhm8HhkPqAYu66qA1rsDDPNRzPXVoA31b1a2Ao7fk73ag3LUfZ
wPC9GE8Z1bdMrkG3JMgGn+6ZGKGlJPiG+Nhb36ckUBgcaJM7n3Qy/W8D9Z3a3eKa/GwucX/67ZNK
ZWaajOv/fGxCzcwgVYHhAuXUcXVpo7Tr4qm7gyOYOF37kTO1LVriuph067q3SkIZtP0yctz1xblu
/KeuXstV+Cy5b33xZmi7lBH8dJK6XAb5WM0DL9+UdGsmhx4ospKFu6lHbYl/8XPjrOtvIe1sGBLb
93xjVfzlEqOaxq6AgbiikW3558/z0yYSQamJ6Tjs6bLkrJo1FkOMTautGx9oNn6meV3d+NgfLTvB
brBV1ak6JDpAv1oFURorVmPGhhN7D2BMufUt1+8SiHWZbxUsXjxDn3EiV/o3BIkFYHNO1lFYpItg
qoOIIulON77RdO7/uUv5RgK/FnlKvftRPjRBLwo9BdrnvAukJYdd3a2ZUvXGO60A+vBV2y1rXCXI
c5mcqm58/M/3wMdPEne2Jg4e+tXuzGyvlDwXwJcRAJMVOdn5xRIOGqVhVe2YHGn6+78/0v7rO/jP
R169g7ILIS/2jeEwdqm6YjMQz+JdAkbO09ytZl6U95jI4IbfSVQNjOkEgqxIEVujNJ+4Ozk+8oB8
qnGWWhjPsUS7wiIEbFjRq9Y4dGhMXiQA7c7s8OWuDxEwrCp7i1Et9mys3y+zqrHHSUmMCZaSinmw
ls3bPmX+iZV2YM2j4l4Y+M5j2Q+SXATpJmzDPVnlffzEge8EHF5ez1A0P+bDNyMKpXt2YT+UWAb0
xbQFBxsMzF50JkLIVnZXSXGsK/LFJPzJBnW8i6ecLCishihWNL1TBW625Cbp5aoI65TJCnzBJF9a
bbZiYu8L+1Xlfmsx1MpLggHB2hhSRnNjPFnKro2YooN1B6DMnsqEm3gkspCg+C7kmsQlBoo31+7P
yvfPtXNV+QZ9kRh1nxm499Nafcc447VzUCsGyyM26phq/Hvl/CQMTrtXR6rKH+ghjKvFGql5apCm
Zzhy9qzoKNLKnVHsJVpVsEmrJ+8BxCuY57WFPZcO4eEyogAeqIy1Fnco4PyJM+cvOvfsUv1I5PxY
xaNvY7P7RSHIGxj17DMaG8fHxz8t+wfOPlmDInFj1//kn0+/BAYZuOHfMjkq7pS0F/wS5pp+dZRL
+/6utYs9o8xpE/BXG2uRRUsbEb6Wov0/m9E3nm9TedYvkyDeyumJsvXfD/jvXwv/KASKaIbE9aXT
svj0HKmJEyf5Y9QCQ0EbKAN4YNUZC3JaMJ5a6WR09QkFS9asR9LLbIAZjIhc+CgF1GvK5+mSqlpo
JEBv//6K3A9/OTAFwe+TlYmCHutqERhDokh6jT1iHgXPUhu8THX+aPbEkp17zPim6U3PKK/oLmIa
/gjHtGgPunEGHm3VRKiVKEmFBTWqfKtc8VL77UmdRACKesjhvF0aedj6g7IwdH3vqtHKVnAAq4/T
LanKl74uNioqUva8ZJD/rfGROXSXQt6m4jkC2MLVjRt6quxiCSP8eKTK0DXAj3mb5IQ/MqFKTm3z
PIFi1OKyn/OS43De9O2mGk8jSRXMaBjWY85Omr0UHJMoPykUTyYXd9uU97Uun5lEzDKBUgGHCSn9
LsVIs58TGFev5G1uQUqhii4Zlxg1Osyy3A1FuZt7PVyHwnYfkftEFepdOcMKGM/xZpq9ESg9/TkS
8ZL1NgCi/CaLpCMlOoMHDhG3eqTmmCIlXKL4FNcm4Te+63A1b1Nj2wllm3jp3oOWOi3SrnL3wdBv
inTyjq5yF4EwI/l/Lwne+fWSgDqiUOAS2YwARbWveitZbQdTU2AMKT5Iqa8fCtGfkwChmGuvQNRw
kcIV0/zWgm8hQ1LT9DvgShSo2S49mL6/sUgOrAZtJC0GDtWixYPBVKWtElRvPQFkFAtG8RyMZxNO
CasIFsKgMnfAcqueHoYnmHUXs8wgHMDCxVu+0DxsS0M6NYmJ3SKzGrLPoOMw4jjFrCYNGk4SSb+i
Mp6rIAa04l34TFShR7dar0P1Y1psJbmQGgcRVPLfXVCtEEWJpUR2UYOvvqmZeAZHf/xO82BrAUSa
hb7tjLeOAraCjRGk+yEzIRqAx3EWjzrjA+AQbZIA8neP8ovmSSsN+p5ghFNXFdywdcBkMEHfLshb
DiN1zXxmNt11Yyova0tb9SrXdLwr65OW9Uu7PHXDnYbTU+IYhE6E2NqLBwXjES6bZESf+2WRQJO3
Oy+9KKa3H4l4laxty2gHbEdRz4r8ofo7C8MSDiW8UT7YGhNGEcJBCZjQT6bXJl770jmiQKA0QhoC
szslbgzdlZLcQ6I0Gnut9njQx+BcxU5lpGoBSU6PLuYxAgAuEoHne7duoHNk4V5A06t7eAgTng2y
Jk27lvfcuGDIFMANpeOsEfh9whjIbfmQeN7aZoId0aA0FXQPAqcqHF3yJN5wEFeteRy4aYoSv5+I
TIqyG56UkPtdMbhG6i8pjXE2KHBN8rRDXWC46jPbE57T6ohFwwjNKJl0J2nMtnHbLFXzVwdhsI7D
Q5uLg8U+9UZjGarRadqPft5tAqoGQIoYtI/Z6bqsXe6vj8azF6I1NnUzSayDV4+hWWP1u84bjrE6
fpZDsHnDAOqYIQqMMQob6mRjl8gTiH2fhZQfbtHT6YAJJRo8odxfDHA02jxd1Fg/pkxqktibuwkQ
ZBosZcj63JA56aqt8i4Yk0shVZqFfVT0LdFet0ZCZV24KPtr3DdQq5BSge2iuuO/ew24P8QzGT4n
Q/+hafGZIpWyvxiwoi3lbCO99GoOMZdB7AROYOjMQM1KN4b/Bse8qPduX9OvwPRJ2mpmsoKEdWHy
CH6hy9IyM+v7f581ynS7/FGuc9ToJm5a3D0ox+yr4tWPYtPrkjZy5M5ahGzpTho2kZot0wBHI+3b
yuNNEjybvnzoou45aYZDqve0OPUqMG9VET+uQpw5sfQSBtk/towhM1/2P4CKp/VxqRWJx9h82SSO
aUJLI962CclLNHBxBxLzzUUzZQqw7zVHqJ8RJbWF7XkSK0eiHcRKx7xGUrGVxnIIV3nme5Z3kNgY
LQ1Y44iMJOyiu3GL/6zkpm9OEYeYEpK2cg2aunULwT+FnByDBAlEKc26qptZQXSD5d9byVNmYVDM
/wpxDoiwExrqeMF5KjVilYyPXpHM6/pQYtWH7UZFVFU3VyqgG/ne5nwoiT5FAk5njdErg2Xml2E+
a3Fy0e8GjN7/vSZ+apinHwN9YFJBajj0XvWyigslpO5s6VhlULEQTNiDI5KTVN3XFZQ49AB+69hw
l/PgRUOfYmAOI4twJWXPXbuK3HsllBcVnKEMDemN7/a3JTIpOTAnICrof+z0/ywRn6FDDntNoijH
i9fDZ4BEsq7/lDVv4VtgngVXQH3AjZScrT3sT/sD8/E5nPVVCJYVvsX6W4IpTKfeBzhQlVwP1Ws1
xdSFpP9xHMC80nUwYO3WTpvgqT93GrgVhAwLQgRSG/mquwj9UIPZVHvOUEOc8bOZHPazAi2djtFH
6bY0UeUmtJmkkBUZEWRgSNsbD2+qG358BRRkhkI3YTIM/XN/uTarK5Jzz1EmmL1UsCvBb91LV4nt
fhmcaBnQFciQ636XrbmNMArOBnPFcTkPzrF+jKolITEIf2DF169WPCxD5BFmcysLUfkB9bECJ9MO
Y5LDiB9hSF7fWmoWyBJsSXkWp+nMSuL3RMpWMmNxHe+oEVxFMXdjbC284M1FJWBaEjyomy6UPxBn
vgkSSZA2KjIFA50/H1lHUW65Vewe5eK58Cgpdes4GjZ73GRaPzHHLAw/uq1SkMBacsUfSnNpT0mp
COj1+Fm5mf/+l2eDnN9gUkJeua1c2zZ0peaPtju4Rzd/FtK5pHlPNQgPJX5qm6R56rYNbeNAtG5T
NgdP/qrLW0/lLyfEJPwQaN1k/tCvJ5NxXiVq3ITuMaQjERHmYWbZb1BTeHR0GWFBWvvOlBBsPmr1
zRjBtCr6Vco8UmhPTdQtipTbTMfbqkEahBPTvxf6z0vNIFMHmhi+Fki45asxgV0hc5JH2zgqZr6u
CnUnJ1+QEm49hp+tm83n4GEAnMmwWTWvtnTWwh5tfdc4ZulzrNJnbUPqQZ7YcxfGIJGMPqM1fVUL
d1/Xh02O7V1NtqQn/Hk6HlO0ctHy3z/9Bxj1+yvBksMDkErj2mcyKvXITfAeOAr/w6UKpcJUijUU
LQK2vtNbn/b7Rf95otA0sjcoHLj+4A39uT1kKhtX62sdYhJsfQM2ozsvKHqi6gN9T61/5/JBwKvI
auvBGiBWMRqiwOzJ3yz9fKdCa/5//34U8ISD4oXIArg2CYmbIDPtnLnERFkM4rXbnVrTWgD8Sd5O
qepbACxpFdeHKtAHmj3gBTRRQGVXi2AsPHlUe91wLOsxIpxNH1zBVY39SCIXy7ER+xCSS+IuCqgc
o+l/+cCgBrbbgCIFJWvdT1GW0tyL6KMoOaF741pBXa76Dxkc/VzRNyHVsdJeWt+mj8Mwj86ugj1l
0xH3eCr64pdKaLReGC/yGD/YcXYIwm6OacG9mZS/JgRGIJ9Ky2bXS9BScUIVOPlCp7W8Fa2OcI+i
eBvyvZ8wJaAIhO0ys+xiO0BTYU6l0LiUEiTWCHUgb9OFE5zKmHWFUClFhFz8TFwotmotr1/xMFQN
sKygUdtXJVBkchq6U2ydWCBEgkeLcRzmU9c4GnfUwb/04qkzxbqhd7QkBkt5kh6NbFyW2E0m7V1K
eKHuRTgRA0yYx0q0K6sXmzqyD3zvpLl03Kcykh2PY0ijP5raeibNR4HLWpQvpbpaRzywFGtVEv3m
g8DFOzilPpQp2qJYchEh9XdF/WFpaBvoDoAxMryFp3/YVoelOn4D6oNk9Sl2kQ1Z9PRydX12C6Rd
UbbQJ5JV9jEBmSin5xV8thiOaYn7TKpjBe1NQLRiHZXEadMPZhGAjLO4GA8SbLjkYQiLpdusNe0c
07viRrqNMA4W8Uvhd+cqTpd0JAafiGKs6L8y1V1ZQnoqS+2oiWBRjeJYINLpnmQfauAu8e/HYJdm
h65cpTR53kenHjP34BNF594Zu1p2PP/UY+mHHhm7TLV7b5A5hZxICZ1+LJhUonKY1qgqolXYnDrb
fEJzUBuUXB9qf+LZTazsqTm1qvdPEVkPHnwFH3IHWPFvLiAryKbGijPpMA0gg/adg2oJm0rTsVwI
3yDJxTir6O/TPxQa31LrFO8xWyKm6xmy/+PsvJrbRtY0/ItQhRxuSTCLlCiJlKUblGxLyDk18Ov3
ae1ejGWVVbUXUzN1znhIInR//cZ8rXTxchzOMeC1wJWQAStb4OhdSGk3rF6Ai7R1n9L6Z4gkugle
0uRJmQ+xYK15GJqX0USWY5FlUlSLg8kfyEeYh+4VfFUYD0Z8P88PysRJPHS2CihfAbQTT9UddLLO
ncujfdtdZpM4wKSCMovXYTZBj4rdWP+iFUG6LZQ+/43xBqq5R/Vdo0hkeCzHs9SAtsRNqbaCIQHs
FuDKIw1sotOt0JuN/lsVRHH240IedZsW4DPfqUm8LRLvh5Mn1xThId8jQf4VSMCrfgqpYYRTaDm0
YoPooqva3hMqBN7gEszLj0Pc35gBAVukEabXjLazGnsZ+y+AYjTG66hCXDeEPEHAOYaNcn7FPLWg
fT725fm7DF8d69n0uqVm4HQGPIECaFVnL1p/cG+1EvgEgLB1h+NAAUm4URAP6XF3ttj95RJW28M+
rUDmPDIWkCKOQ+VnmbGUFEaGqUjpk/WAcqEjsx0y4mfmtRsHdWjnAP8lH8SpiXNB8nQNrRC8uEO+
N+J9lAP+T28KTeLwzh4rUF9o/tjO/tQTJgdCocN6tJm9pD55UXenGmtDKKy1XVUkstD57P3ysmBp
E/E6FpuRdgua49Y2c1tDOUhKcsIoi/UWnXGh8GLQ7nqRI5W3yd9iZfV2yrDPlWtT/cB5OmXEuKHj
fVbDd9DTjuQe9Cl1c5FKp8LdD9TIUZ0xY7cj/zE5YMKIKwsekpJ4HHe1dtU2c/+akRio6zerikTh
tS2w0w/kqsF7RJwME1IkLcCC3E0Ppef5YdLuRYGJFVFt0T45XbTLKnGiF1feEJaVmQU6kLYts9oK
x1jHnNz1ZaAOOy1E/M3rJTmEqQsWGTJQHZNCp5806XyITw2Z7TXL2YRNIikf9e5eWPcF8QWzWdwD
l6y7lLOdjXCJ5pMcFcyAnxp1Sm7MK/MpG8hRUN4BAWqeT8sdfolQX9IDvo/JLsufTeeczHijbRAq
7yEYDeJ8cparcOUUR6FKhUYozrLfXEp85LdMsLPxUE/FIXF3qnrUppqSOiS8NWciLmJONCQOGS16
xR2oF++tcQ6IpOyQ6vEiZCxm/Dfb8ejqL5b9JvE0HGZqHiyCDnnlmKwDFGUmSjBln03Y0FySCxzQ
zvrQmgStsFOJnCqc7LYR/U1Hz5wx5gQyahBviLqWlBj5JjlRMRnECDO2k6sfMmQmJR5wR19guCo4
H2mY98AXDiPIVZcqj8Osr0sHkBMXbOWthoGGHyL+uhrdMRu+NyTPGnBoqWIJc94SGgLGDAycVunY
wGmOfP0XxvOA5H55eV293Y3eo3wLoNs3Grbg5pwkxrrpdMQIEPcRzXfWprbebPsNnH9tq79qIlyt
9mUmQSkk/2scddmeK0DdQVjvwxG5NymtF+K/F5oYsCkRJ0tIVspzCcSHHayniynyLdA5II20f4rF
HW3JCzHcR/OjHb6w108lAIv9bNl3c/Be8HypDT0xtJUQuENUZnbEfqamjyop7Kp+F9mImyPcd4uC
TGCT7Q79bI+lMGXXaJI3B5/VZPCK9XctVR95FJ3VEbVLpMNx1evJLo/pCKyNCKbunKuWI95tUYPk
mKpzb1kMINO6ssi837XyVPY6O6u1cfBujewWVsyTdnH1TZtd3eA0huPednC/4XhzWJK9udo4LLy2
9hgFt4qT7lTlycUOHi1VlJcqOdNRtx2zTZ9RSLDRmQNC+ptaLlA3rUrtMWs9sOD70Q2fmsZdzNNw
M3V3k6uAewcIL+qVYj7EiFeCkaQTk3gk1m/Jz3W6ts+Ro2ljszWF6jNxoXNXd6IdFtr80HnvtnZR
jFMBbpjP06EgLjUEeK/Md3O+SDic1X90Ca4tR/5j9TIciwWVGqCZggTTsL6AxosBLgcXORpJYUt4
FAYx/F3IkejFydbqvM1wARb7Kan2GRmeUmcnKYCxfg/by4CIKklCSN2tq0H94CwxNXKOw4Oeycpe
3pCpeIj6M//umGi3AKvoOuMlWKsJ3e8OtxmRhtOjiqLaCg4NPe2CcyuZhwwWfav6Si7v+rIezYXA
Jlh564K9PHTfYdA785hlM8cr1kSrAltLSKq9J9W3EYciEU+F+6a1xdLlz87dQzMKnzU+Waf8koAQ
j4wdNR0eUc6R0dOz/ia7Msz2nJbuA/JhhkVYeDe1jLNJOpIq8/e8JTCfL6qH/GgsBBTME3jDK424
X+OdSkG3p6pdZQwJdeIs4xxhLuuwESnHrtdfTMikvOoeI9i0VH+Js2vBoqAbVMpjrcK3pA8UdYOd
1YiVUuXNM3nMPTLVu97vaHttFc3fhHa0dme8vsPVKAPaiLq7svDwYWL+UgYEoBiYElx0vHrPJBQt
bUuh7S1b0g/0WLOD6ApxSOSzm4ayArUDMF/k1JbVd+2uKU+5cXKDbdItBoYJRGTWmzk9ZfVNpG+d
7j5mSmkQ/0YhMQ+oylw7IB+cwLpJLFUO762365K3sE6XRvzWBqSeIW9ow3US9WtRuzjy3T1NsWQx
VYQqLPS5fg7pGmmm6jXp4rVCIlBtB3djZwGAc8PRoVMUh3t5Wze7vtkZ807Qimele5WRNFTYIqTY
IILi01HVKt6NZ9+ZOPLnljSfvU0uv34dLPJaaKBRW9puMYo3NLEUYlo7UPguIv555MjlKVfzgSA6
VA27rDFW2lhBW2Pb0cPkYhtootsbWpFJOQkhzyhKxbIRRhWR0PiIuutglCdwvpVHyZbhmmfDGvYV
xwrmnlWPD7a1srVAIp5cVX32G9JEI7cjflFf9qbizxbJ/OTl16F3UX+3fqr/DuJ5ZyrNxWUBEvDj
3TAcsuG1IZwAahS54BYdIjl4rKaDd1s4g4NWul3Z2oxcMCVJQvUXIbysiZirdyO8beVaodWPTEg/
HAZ87m9dw4Ewg12BtdEbjTNkv+FJmLjwwUAa0WiuBr1eFQOZ3pgcqaxzzZHENCV9cmeIYhySc6/s
S/TkWNw5Uwokd+JQasY+doGK++SkzsZBNX4HJmQvTWqD4XJKfRDiJep/NgT9TibzUe+hBCG/ZLzE
8xM8u83a4vY3qkb7OLB5J2W9qLj5gsGOSGSm+YismSl49ND0UFoepss4WMeZt6pptxPPbGGJQBwC
KWCbbzEGKpI5ogwvDS/ju6Hmt00Gc+7NQPNo4qMk2kR9SG0yttwnNyLe8hiYR/g1MFmK3b3fA/AV
BdL+7PwgIGk1hps8Gc698yungDN37tEWdYT+lk8NU7ryFhQYu4I3MMFFmN6yB3p1xAmxXRbkKJio
zOeAcyuD8UC0GtrAaBM4NnmOxabS0Ik5FT51h/MQvvt+hO51LOUitGSfNA3uTOORC7+e9WYdKu4q
D5R1T02DwIxFcZvKmsdPMTRM9Fa6hqD2Y8b7koz8tCP7QejLue8Y2R7K0E/Z7e1llP3OobN0fIhJ
8lY0HAjmQ55d0vKoaC8DE1po26uhD24ST+zC0t1NLhAxHIx1DQaxcRsArJ94IQhI9D1GeI9o+vFn
SUiHx4iRbx3rYTYgDaFuFBcetamXkZ5RFdTybr/NirLSGYzV+WAoLm98gY1VI7BsWJWNRpiBtQrq
bjlCdHjKWwhb2eVYsfYGPGXY8NogZ8ie3at9to/ew+DRgbmoqKLAVEc4/lNlo5ZYkr0O/ymSlXNH
meCMMz9aR9ZPYaEQGFCM/wjvm113U9J/8aMlbL1M33XzxeWhNKedpV9T3lf4ArScZ7f5FYER4L8I
wHJkEsByoEIwI7qZ+H7235ZUciqkHQrmy+aBjPQiDFdpZCxFG5zmgq4k89SQ+SGOVnxtEYhHo/nU
5U8NHb1Qlaal/zaScqNR+trq2KkL248564eCJ6N98TTc1G17kXiPJ2zShfgNOsmKM3PryOnfyQRl
jT9Njs0Bw4VFeHuGhDgj2R2hLFUUsa85dyJ6CIjmDZz3yeZvbEdFirOMzwyDftlGz1NxTRVQIU5P
HXFOZfGmclIIKLqbiAyIXw1e2twcQPXA1Ex63vHqh2gvDUadEmf72L635TWh9ywjIcetZEw7RDOV
okrP5cHYz/UBIRPWqQnfOueuxsaPJEzw8NTlj9l4ULw3A+CqewwUAt3G6zRzFMzulXqk2oBJnOiw
4DUIHlrz2BAkmQInXcuSNBRu02lCdU8fehO8/RtL/ALf1REbu2B+YLx/l/bYeV1aXtnj3sxxQmNe
GQj8NLtlQKhl1c7vSvFS4PJvpmusXcHLV5j6o8k86+ElHAkrIWLsJNGkb77WX4gj9iaVrGvTsE3D
I83sT9A1rjVayWY8oTyXpnMYKRRgMpk2g7m1kn3YMvcconhvT7+++eC/DEmfPliSc/8h35w0a/Ky
9cqTW5xQgbjQ5+iNu3wn0bdoNQY7ZUKC/C0d9Deo/d8f/Fdg9mjhhKKhrDrxoI4a0QsXMFGP03ZO
uGNfrglUJq5S5bgIqepshR76OglOuOlIAhqz74JG/45rk9eBdhADGBHAxP10A6o6DaZIr8sT/rM9
qjadpqMxKfHio47ap+ELZn6PCQcPr1CcRdV+F5ipfXUnNBlOi8NSl1bvP++EW/ZBH9ktYwgGYf3c
4GBE+Flhv2KSc1AhjPQnM6g331owvnr4+ESQTF4J/vokGBhCURsTpOuJj+3ixDeq8YDJxnKAOAmt
aI8KJ/DY8aV/MZ+8b/jfL5hBmGleSEymeKz+6jvz1AyMOiw+frjCQagA7QJQKKp0B0DODQDpRwGT
N+my0n7MQbdmX/rmNfjqcSTGFVOeSo7PXzRqHoUThw9cCGiMFRgmqSOSJguPEB+Uv8MYbSxS74pT
D3cuGQ9iXwI0hZmX+N3FmRjohvd/f6e/aXGWKaoycSQgBccj8efzEKpWOHp2VZzaglNOjtZqfEe8
c8P9qBx129FVUoTfGMW+fA3IjcdcC/shW9n+/NAksaJxMC2kUhAMM2bxnP0KZ31SSM25O5LgbNXP
EOoOBvs5JSHoG7LnC9kF2k7TMrEfQfb91SQ8UxCfJjpESgqOFeXqwvrVzd6psjS4YEy3Iwg7kHze
iaVUTrXT2S49/H/NpjeO0sYofea04/Qq1djFlU2eCKWKZSXfSs2SdQFtlbB4ALg0hwB+TbKd4/g2
Qpgdnc10/OYH/W8LyydCzcaDD6loOHBJ7qcldjC0djDhdMGUw7UkbaAWoTkar6Stiz0xL05uKs5U
U+5KvpQM4pBpGFEJ+z2fPPk2JBeTqTdKLS46KKkDOTuhLoC8iAwwSevFDNFJjvuKqFgZnYE4ltyP
/uyB/UeEM0vZtYPSu21v2vZeVEe9InycXmOzfU/1fJNnRx3bp0qKnZwAOwJ/rGMJJWTCAeYXxSHY
5lI0Z0u7Kg37/FYzcZ27DtwArJZHY0RZLVMIntgmE22qyB0Bmy5fygh5FFBmJEMRyk2mJSgGJ18+
VPpUcQxPdpoRrGATBpCL0YkxlhNX0/Y7PY9vYwIRHIGrHsEUwQt96r1qY3BuLTpRiQgu1plxK2iy
CrrsNi+LTez2e5MO6MGAlQscjnpnUOBxarb4xRc20XD2VD2gj9l1JUkdUrs46+2e1JWt4fghr3pB
oH8JgRa2+K4AFbmEijasPVeGMEXbfH6/5JWLvvhS4HeJMmNdJbJb6E11+INIzshVVsiSoR793UVt
JWnykD8cGuqKoA7f7pUzA0UdpDe5YNDiT2B4WBftcDD4yMjRLybTfwuRM0OOEIyyleK20DLIqyKL
haTgCp1HzLDEDXYxAUg8WJHY1vimcUUz8t4GghBUFclHY3/cdH36ruTn79WSaE5mKMKRyXAhD+TP
VWIcRecSf2QfB3ldZ3TX9QJTG0E9cy/k0vDvlfAj6vzTG8TnOXQ/GbQe2o7cwP4zpIxzoQzjQF1F
xa8N02ybTLUPKY40+L2SnbONOeKlAwbshUaa54sIM//IEWsBNreOAuPSZNSYhVerI0EubfZu6a1H
E27MYZonA8fhEF2pS9sezg4lWAL/MfSJ57WXnD6eHifY0PzuiffFSGVr903X0RwD3Ke6KxLVtqqZ
b/Qe9jPN+Rdfwn7mKFZs/30VvlJoeLLghfYrlui/ipWMMk2rcK6QJsRPimcstAgEZGXYvsN0Xo47
Yjum33b8TiYDj9qIX4OwwehdrTZm+qMvf6de/83a9sVi7RIcitdBlSs2HVR/3hjLGAuVai73aFSP
sGeO3a2wSetUzPUkwEzGBT1UBhZCBEju1Cuy7pZKiBJzup9wrUnAraRWkCuHV82fpnNdEkBbjhuV
lS79VUfmuu0eHOvRGWMatvycKDNWsdzda8np31fX+3v8+vOnSKHVf54xYPjMEbpwCZK6twUhj+Op
0u705pWJ2IouRZetS2pTxq5btCNWHvSja5P+OiUga4nfVEE+N6NBH/dNAGtMOH8cPvbyrZggOGAt
Ge04wf7S8nv8OSnZRWZF08rkKwA6BZleBe9R1qJnW6n5jWUTDeaMNI4BjvENMpUWjcLdKshOHOM4
OObWCxHbz4RreMkB8D1ISflLpqsJ+JrSK9d53i+9h+X6FXoN8n+Ui7H6IBddbfLVrU0vpkCzDbsf
0BuW5Eu9u5niI7Kpj5NyVUw+4MXSgfDJiFFRNJtMhGrx2FCwMpGrWSLjNWo6bCxu3k4HU57LdxbI
2vtGj2E7UnHy5+svRwKeMtswHQbFT0NJLDpqurWmYu07SlZpTupd6hrLDNZKHlgMqyAqptnETbzW
KudXFb5WJEd5jkBY6t3NcNNGQzdTECx0CJpOe4e0N0prF7o0d1Zwdvlpdnmbun3Kab0Ymrtw4Fxc
Zc9TSt4C3LcJONCgpp7a+kZq3SMY1chpb0mTeJUGR70MVqM7khPI7omaXQpjZABNUTy3pEIaors3
2YfV2b1NUFHa5J5z+l+jzKOvpCWSJ1rH0XjjmMlqVKlP2WiGsmYcL6wIyZUk1+IW1DihEoc8dJfh
x80INlbibYyPIWYQUnSNUFZjxY9AneG0gvrLwc/bl7oSayQznLA6Eo6kX02edUFo17mhbds4fB9N
2hLEcJAcMBD9ksbcB/mjIeR6k2GkvqqUrg1EhA9Ttm4xqIqxvmbG1CDsEEeHZz0fsGmXL04x3Cld
yNJLikVUI3Vn73M85oYaJCjYaYm9T6CtSyiXYcy3MxQev1J6vjWPjJyQVIKjYSLCEEdbeSvs4AOj
5QQWmxfbEr4+F6u+K+5ZiiOhraU8NPbqBwc3iNjGsMnJ5K7a6dLT8wxQdWMxp8zGOze4lgNtty/Z
FPlEUZqcIuaNKOVespL69iTiMUYNE2IroHvqiNh9aiMGRWDIVH8PYpcPIMPeJXaUee+nF+Fuc2y+
MqE9dkazHf6DKJ8Q9hs71JgYY3yIkpUya7sUezaugaB564P5zp20faNKUYHwnRixIQOstD1k2bhu
e3pq2mipYWOSXnHn50iiXE1HTsEEC0mdUz6iROJHEowPCGYXYNdORBhk0NxkOHjkP8vLpkFvOgHj
lI015AVP2m1jbUKj9ou+v0iPwGybpAgwIKnUFzbrppz3Rst/udxU0BkqU5kMMBx66zUrGL5kEbA5
3cCUbgz97NHk2c0+x/POnFY5WJ+FHqhR++VkEjL56tKpWGR5RwkVqNvs0t/RUMgrzgq2rLF5MaqB
ZrxljkUnP9v6RcE8asHuWk6y6Uz7UbW2qiduBjzXAQ1kgdC5MMhZYnvf1hgUTevIK9x2wPe8aDY6
hU6ma6LGsVHrkIDk6sWh7dTDPJM/xS91qnAvo/vcqVimNELaGrVsuEGC/3tfWwEp5OL+hgRtudgO
iF0NwtWk9m/EvxAUeBJepY1ZC6+F8yIrIUBIN/I9k/FD2ki0kH7s5e/orjk1fcyHCeFXFrFD0aWh
uZanTm3fSMeaMt4VYsaHSBzy6KGsdOrXeYGhtOUfNElTbBT1ZhrOFlRgKZlPkgsTc19rERn20VJ4
HM/qdaZld/RmH4XmkTZFrxd3dUhmtNJIuwhVzRD4T1m/n6eXyrtx8RohoFwiirJC2DXntWPPjSRZ
6bGesRKm3cNM12EoltXgVoz1uxD+ltXsh83Xw9SIISX5aTEf5cis8ftF9MDNc75qCUNE9eQV1WZW
mfa7TaxqpxgGIxLmLmKiDfUBxHviUll+W54zPKsJG7lU0bXYSzg7t+7vLPlN56GYZ1965NzpheRA
RmT4nX7VmcDkRFiGxqvMTMFl7mvtpWAHQ7U1I1KaOiqKkRlN0eZDWQVjaBEshv8EbWJG6Aw9R76j
3AEkmE62FUrpR0icXMLfGpxN9WNe2U9e84ZwIahgMnlh63K4F+iDO87fRhpuyYI0SZGXVhe3WamC
tqcCSwCRLY0FOEUFRvmro4QAtR8KsXuvj9bkBfvSxVt7+WEiuCaeCKHri4csTg5EhHjMnU3hrcyJ
EcDSbtT2VYpm4rb3VflSBB8ZDNKlauFvkv5utuUV1iCuDusn1K66VCz9lu70h7p/CVtrPyBWUvX+
wLvfI6YotBVITsg64eIQz9O3kJOlnRIYROIRcHIT1OexRKWC6w96mWP3rN24hASZGCqs8l4Dbcvr
4K4vRiKsaPUa9JXMvirS68CEINDJgIzSUrYfq5oOl4nZI4CN0vKViMedYK0KX5nSQ/ZPGQYg9035
yvbKDyW7zx2HBuuLBktc1bpfUd/mqMQwoUD3bItxEbQrqs6xNu5mFDwhR9403qf22zSNPIDnJL7C
SnBHYH7Gs8MvtHhK8dT70ivUO8Mqz/jOrliH8F1Mn9sEKdbQd34jq/GMe0NnVxg0mPKdN+s0rWCt
L4n1pAaR5N6lPR6CSb3wxLZauueVcfDdmiX5vYG1Uh24P8TAWfqmFYPv8SzKKyM/nbhdVEjwiwYB
stieSsW5SREn8X+XZNrJlc5L8eO0rPU0iOpOjqWEXpBKv2+mC3HCLc4vqcqsJXujn1nYkgnXKnLn
hH8/JllNZMqB30dc/CaLi99q3DzK/xkZzdQbN1Wibs2WaTXBd9Vy9IT/UpWNhTmfGFDiEudlrPht
jVixXruRt1ah7QvpDU/NVxKJT0N2GONup2TlkpSmRaTdphVx4zy2CoN9GhZnjwWO5NgNfcyLyBYH
k9zUvN1aowNJrH+YonososR2rdR6k+D7Iy9xlXohz9ybJtyfcqljAx0i5RtA8SvgDP26hZae2ACC
NP6c5FVrBiDR5uIkXdf1/MI4ZFkvHLvlUgp0ZZffoWZ/6/d1Qtc0kigdz/Hsz/khadmFrWHRtwR6
P+bILckjqtGKhia6BiKr2CwMZNFzhhqjPg6MW/JRkCf7fx9ibHne+jwpWy5eK9A71f3riFhWZuI0
YQtm2OY7y07ptEDrpYlVq7q3jRsfp7HEp8fXiVh18vbYpym0D+ODOuPCVDdnK38dk11AliD+SaZH
BvI707E2yc/Jqv0JkZTGJjLwx3rTpNUK9lQkFLw4l0zQFy+eJMxBNoUx0yBKoPmMBbia1U0cr3WE
MFKz6NCePDZHYGcfHWw8BQtRhj9isrblRl6mgk5FoiCTm0Ib2STV5dSIlxRba0PSe9AhQsPxbn2T
Q/Q3pMEt9AzwOdBPDAafTrKN0ZdNFYG2yiuWmmeGbqt9J9zSoCLr20/7EuzHv04kF6Zg1fz8jOZ1
rAcN8k/swK9yJpKqWTl+M6iD9g9BfJsXL+wQ8XfP6le/E1Mgzyjidp2CwD9fjmbWtbLqw0LyXxLj
dbGDGm1wW7asZGBKxrdBv1/i+7blkj2GmN40PuOfpeIGekOfywnXY4ZcIyOr4sNbqw7HKr7V47sq
jHZ1c2QMYDevzf8PuE9epEUwA3/z7E+OhrEdmq630wL2Fodw6601ghgwWkt78MyuLM+QHwDjiNSC
+crBsgx+WSndOrVhJyfQvtXkfNcr8L842efX1cbz5pkW3B8BRH/ejGqsO3LSFHn6JC62RjrfUcRK
+JOx9zp93ffxQSXsuipVWneCpSq8TeNeJgTSRrZ2u9jv9Xwl72LUjI8dIsGS0aNiE5sMsQEVbh0Q
XjZ8orw30tutVlRwE9Qb8sMbAvRSBF8oDQihYEJ46o1yE6r9yi7bS1Js5DlIZo23khEqyD/a5KO5
z2vOpsN8zehKqQEv5pYOgWIFSCxpCjmcqznBfWq0/AFeLOmTsbm2rAlqHJ9RAUfEVTG5aXihTemb
dfUtE0KLjNmWFNfs+h21NxyApM6eTT1ysSq7DdYJ2Si1d40ckYi6RaQtqCAe42KNqXuLuFkONjqI
dsnBya5JV42eCNjYRTkDo73AbSvtCW0GXpliMWAYrmYH3VyFAPwtJm2tjl1fy+K7MFAPxOwQ+pUa
uxiTckddHidFrbbvJFYtLzmBPIEJrd8iS2Z5MBiTBaOPOpUHwFaGj6vezvtAb28UdtqmBzoJOg76
0Pfo+OQnTbXLPPIiKBBQ6C32wht5MGevEFXgE5DrNWd5x03IDHuIHiXdSKQMMbkb6S0hlcjXOh3d
aEMpCbUtAewpd6vZktlW6eFWess9lHyKeaTMaRlxv0np21QOkixUj4X3QAVDmqv4/i6ZPfkaY3ta
lUxZWFBfKZxbV95ZTL8n5JcY3LGqcPLkaykvkbZh/lIyeGnrmXnaEeUqxGadT2zzvR94UPmCFMT0
7YOk6oDBdGMhDxLebDyHcBp4OlZjhys5KBEXGOZdG4W+qb9RabqRs7Wc7QWhAD2pqVI8IfDuA7h3
VvMQeB07R+vbDA6DbR5M5C95zsWCJTJI8ZxunYbTkuXgPHDv5oKUEiPYuWn4XIqcCQhyBMS9AqCf
un1VWPvE0Z/H9kc+5cOiBs6gDuCVn5coDKEQ4JH6otmUthnPNXOrhPr1gH9kZOyARZqfnOx0tniX
Au2pQ1DHKDSr2kEOnzLjsmz1XUzYrNZ3Gw5hMt1RJxhay/fE6HVkHMupOEXBpNM076WqD9p+TgG1
oio69oGv6xcO1HQdN4ACcpiqAwMdkrJSWJlEruFGKBa9yv1PUcgiKFFrgnd4/gVijpLCZiMuST8R
K7K2KtKew0H4lpZtPA0RltV/nGSilWpX3+yl2ldjiKM7GL4Bh5nEPlHZRdYNjdVMBJTyhAHvOM2a
duC9cM80n83qEet9VeYbeVgqQYj+PQR9tcNho/foXWN/I7H4z0W1L9j9cJmwvQH6aEd2VChk1jMm
PzbUf3/Wl3ubgy8R+zL5dbr9yZbYD0M4o2Pmk2xZMlXU+zw9Dd4BCRhFSiFleLU/EHepHRTrplC+
IUa0rz+fzi6crFjF/3LVellmJkMn8lPbadQEhTqpsXCKY6ut9SR9UqFjir7cEkjrw6W32avUTsK7
3tpZxb7C4mS+OBJ8IFqTP2eBRqWgUTqAsmW9gf0Goz9MT7DiuLJa1l7tKFOvZF4RNaRog4qVq2zd
TPeFcUwmfSlsBRPtcAgambabr3Q1us1RPefIm9q82RFV8cpBgDM9AW5gSooG4BRhvFUlFMXkhcIr
5jjPBK3N6g95siKpU9JaBmfKKXrpQMBlbExRVCdSrA7E3QAFRy6pqsilg4h9BXgD2/2e4E0ZfWLx
n+OYCzKAeypegwbKtCCDVcgpOVNhYSkb4LhrTXFjXWPawl7Kwe7alJlfcthplfLCLuJVxsYT3W1d
2vsM1IjoafocLQ3qDYdHHhUIZ9O1Png7FT2nieNDy8oD0ajo124sLTr8+8n76Of8PDsgVTBMbN+y
qPTzwIouWh2bMUeR0F0srLgZXgtjfpP7fSwL+hCVJjcaiB8ZTFIgaAAC0KPygWJz++RgbXCl2Bnl
wY/8GD1NbmR1k6TZPa24zVMMlvXBHAyIzwaJlKWjNyYphlCQXxlStdIlVEaUxExPSy1QDvWUUouA
iSbLurtxtraSCmWHkRNJrb2OEyqSLaKCZdWQoYBGV3pF3TSDFLd28kg/OMaOpf7bPLePeINPF8tz
bAZ7YvzQ9nyk8/yH3IltSw8zTIgnUweC3BcW6lJCkF8lpHNTteTPAtL/+wZ94aOlUY8Rm9h0lkCO
on+uQyTWudNYk9IssSCQrICLwS4asRVKkFcij/Ly2iBNbA4FmWqRd1fqgr4c4icHDCT0e/z7OyET
5UM/XwgIW5QIDMIyoezPL0Xw4FTaCRU/EnorIEi4GnIEFjhupPSnj7K7HE+3bHmG48QvNzcK9dfV
veKYK4PHzObZaopoO1uMkVQ1hcOeiW1KSxLpkdNpewuimodKPoNyLwOnlckinIzTWltZ9DgDMfOv
CTZJLygeO4dQGlwYDfYsp0uWH/5B7OQiCA8B36SWEATenqn/qaM2KR1U1tpRTnq0L+87xNgkK90m
cX+0rWdWIY1wl/aU4QyVlka25o8U95VrtGTWSRWEdJcRzU+Xm9Kd0LssJ7ZaaZ4rXO1M+u6vakYj
jTRSyggkvq+V7sqqkPGiiC2QZbbjzrA2+fQaTeTtqGr/ZDg5xWT6ksiyHS/T4+DZzzKuK46xZhDk
WeJ9VAj9K4jnQ9Vokscwwloj6GrqDnUoRhuXchM339tVsmXqheiS10eO05YynShofMLDs0ryYW1O
+Y9eTV8terSqdidxrClZy6xyDcmanoyLUhv35NGryPXxZgpUi/IZS4NgxyltmTIASN8sE+ZsOIQS
nRnIrnKEHWWmZnI/ue6mJuwGxYfH/ZsTMGgssy1J2w1jtv6SIAuSEUdY5eR4awr9po3wH2Y/TQux
BtZCJIvZbPsa5xVHcnSNfTU9eiONS+dOO5nLTGwFKP64SS9Njystp2xK1HtJczADE9SWDfYmMvRH
d0hwNVc7di5R7ErDWE5Rea66CB74vbbBJQDxXaRrchMT2buWe8sRS2Ic9NuK3J3xR0PFkM41GKi7
YlziJNPHzSXryHJoKZAgl2KDrI9YAwpi+yjehTR+htM65cFgTMl7CnziW1HNNxK1cxgM45QLOF6o
cdWWXX8fmBY4H9/OIuFNQzezy718Q4zY3lNw5Ljd3ppyafgtUv7SmkMKx6cVXJnc3+vWLi3OkrRQ
mvpVLpe46JM4J7vV3UD6USoVKL4MApTJRYF2kVtXENZnUty1Beq8jWsdWOn7LNpHIDVSktanuNdQ
wNNQwZPkMd1bEFC2uU3Xtt1A4r5VzP/moPhdGcgjR4X7hvSztcyzgkt4TrF7ZftM9373kfhZkB8V
UuAwut5jPpW3jMfkeiHQ1nEZiOFWMkVzqrOfgJwnsBIS22dxkbPtuOxJ26eExaWPRaIL/17Ovpp+
mLsYvKg7ZjY2Px3sWzdV2wKc9IT7i6UVnA3c8dqQpTOQQPU2aC+6SaLaKq/38tMr7BT//gZfaDJk
cA3ABsEZCEjdT+upExIuqOcdYbfpnnBJDM7SrhtS2VeuUG9OVrn5H8rOa0duLduyv3Jx34mmN43b
/RAkw5uMjPQvRFp67/n1Pai+aEghIRNdQJ2jQknKIIPce+215hyzZSw8K9WoQsvS2/kw8pgzaAxe
0JJmPU6CFt4RSuPvP9o/MVBoRSxEfBTBf5EsRKvsyBCL0rntwste9gcdHGD6lVf32MsMpijjwJCD
e9LFW25Vheq1soYfKuS/q/EZGzv3fohUZ3uZ///fdl7N6JSR7y85WsonvFhm4l13/39Lccn8+uGS
Z0nkn7sbWxsyarqw6JIs9WrL1TuSiXJ1So7zxjH3ErCt1YXkzovDbPYvtj4WWp8VSpDOM0VQozsp
tbiz87NgGbASbr//RL/0kn99IkmatQtIGJA0/nn5gdzVWSMgisuoAKbIXM+Qx3npjuaxPRsmcxqZ
Xkg+y895zT3iC2OOsiKJNbQIIi1+lpk5+9NNCjMy8O/nPzOrrrBW5L2MoAwrcHkf4v9LGX9wRC+k
Q4VBX2FKoZGXy3pn0Fkdpvyh7ePbecg4dwQGMdrMx9QE5BKnXF+SFt1ZlEoo27OegvN0/jGVsypq
26HJMUJKWOkQsY8oIQiBub3QDXdzeyJDtiiQ792ZsaOJgCyYiDYIRL6/kdp8avvzRiLPUWYkskJn
n57ZnzcyDvUS/UpjHkZB2ioisTsCmfXphwKaIUauQ0nlkFEsjs+T91qDIEx7hZS1oymHjj48kMfa
oT8cNl3RuwIDtGaW6+AdnxSn70Pot5wqiunYfxpTA3/oiBLP61G16fq69tiukxqCBnNhMiJjrWGo
f8p4r/ugd7d4LD79AQMQbtD3dBhAszym6r0l+kRUFmzi6b7062Vb0DOvOFHVN9/fm38sQuinUeRR
1f2rv6nXqdq2VmYcoINKeX8iXO6YWY1Lm4jpDajq3Ja9wJE1/5AITzIyOXwjvkkMwhQi8kDyQIyy
UnpLYRQXZvFjfsvfawCfD5AaS5FikJ52tUyzEOV5XcLUMZjGhfETRCWjXvvZu8p3pHeh29EBlMZd
r2zNxtiqUr/ARwfcbTBYpFZ+dyQiV0G4o/O90TbQVjqeoFoM1lr2EdMLIo0xYLyViY1Tt9u6uJMN
4iPfSYdY+YZESB5atHD64ZH8Ry1NUS/OrQauiUf76rJKWFHWCD33EDDvygXw/8ExkGw9ru1Gv+vb
pzGCq/L5/Zct/WoKX70JjCgseg7MnDhXXIkvtcZvQysUuJv4xQjBpdqq3uWSMrr1xWMTWXi+VmqG
qrZZziEGuudW8VFG7JorpwhzUMQDzrLRp+0yIZ9aA3uFuM/WkidR+tAreCLoqRVlbWYt1X6F70QB
mqghV0EgmxESWmLHbIi5jY13vXxPZL4ZU9zq2L45LgPeXQpvxFOjiRictLqpshezZmmizST7Gf3o
0OVJJDGm5b9HsZGwaFL19NHnlPWOAhySSkfDSZaUMPFoTYyEjpIHViEpUtRTQ8Bmm7mlR+B2qFFn
eogfGLXS2i4oKvuAXGzGt6i7zGRylFrFM8gAUxjwPAcOusF0/DIm3w4Q/6ay49X1UpWOw1g5uhef
AHnOa/ApKt57epekqiwrAuYrls2pJDMMz/BMiJ1myE74NEpPpXBoEUhnu0Ts1xrxljJS+Uk9Fxrz
rie1lhYqpyytjZ0I52dP/CL5z8CxiX1gTt7ADTCgXjzEE0dk7nHSOpmC62ORSXqwmAzyPKsjDNEF
Ao+tpp71xTrv8IeA3Gn1+sWYyHRNxrMwrOLZBm6OpwkqYd3xIqhUfP2DVRcnue3uSjML8aHO/LIk
qThCDa4vpgchQftXofg4jGLD7MtYDJS5bFqkWmHay1YwG/l+Ec7jbh7Xfp+vEby+cvpfgOLnN4So
gpjezyCDIHMxSNp9Hi3h1YbdTVYmPzS89H9sA7JGz0MVNQkNrDL//7+VE14pVjGQLOMQx9qW2RnE
XDJt0v4zjOsdigAxRDMp38d6eJLCeZgpDp9o2OcRG1gPn0BqureNCDSWwCKDM6+pLdvktUjPJMvS
nKxLGoXpuUQSkyNf6u9RdEoY5iqvZ3x7lklNB3wLkzfZgh4swcHyZ8wb6s05xqNibiEmG6tZFzRc
Us6eoRA7fvPknUqYhqnO2aOzC1Q2IeiRGsUig5GuX9HdNbCrT3dD9vr9cvGrAXm9WugaSDNMZQz9
5KsCNaoCvU+xsh+sqj0KXPSsUvTaw9wQRbeYK5+qT0Q3p9I23Fah/CZ3h7kujJkDCuXcahsWHY0B
2riSB66Ibdbr0eJD3WfeY/WfFL74GcALzACAqWASUmxpKsxawyZl1eZciRC+BXyRwC6bec4jdFoB
rZX31KoP0BqdMHlBxdxF/jInXsALUSgKpKI+xyXaMl4KpedGcqdwD3Zhbn9N/Z3BalATHBtOvR1y
dlWsn9rI2t8yAlP+/c7Jfz5qBh3VQWxC41By0oklxJnxfvTPcbBuhQuvRTEEWKuPuUQPvgqcCgJN
799G5IBmtPu1S4mrsmBGZUhIzoAVmPW7FtyN6qXRCrtE2YIle5Ddgr+9D9eS8Z5MYHT7xah/itZ9
GR6nKQC4NaCt3ECzcGDlrGXzpdEllGevgwkfMNrlQYsNAAIT97mq9mH7FeLmr0iVAfcVUrAQeOsS
qLyoi2hJxex8/3ip84Ty78eL7R2jjqhZ4tX7yCTB1yeZzUifBtuAUxg/aUHiiHoNZEldTfqnxw/H
oLHwkYIHwU7v3BJ3PUsyCnBbD55aYSXneKqmfevflqJuKw05ZDOwZLxX01MHop0yYCPLbw08kJAi
Sp8uqn/fs+9b2b5NMwIFyCTI9qKGIAmhIFJkxbtMKLc676vHSfz9Nf8yXn13zVc1vWoWnph7iXFI
2ICrVHCrBMUeYb05HAKRxpHv66sa+qdVwb0Ib5NRdrPpQQxpMHQvpay5Fo+4Ut1l1CVeo93GQesE
obWVsfpUxhIB0lgBI+BA/t6Jdy2ensgv3CyaXZDbZqpgktW8ND6xAUfJ/8pwo+sAV7TR30zSCzg6
RX7QyHeIh4e5dvVb2gsaKguT/BL/ULQa6zUx6zuGF7PIcykPCIAqjHeiYc+7XiwBIio3snXfKMSA
QqWDDS4FPVQp/OvP9NmB3NxV8r7UieEaB7cpb0tBgGyy/+FW/2u515mLqyglZNG69hcwirAiI6Fy
lLBgA1/wP5qy4FQkOTEETCGlpcMQL3mohMymBegY/oryukw8CFq8NdFOGy9GdBdmriqtLMyjg3JP
opEcHU2mB9M+zfaN8WJ0Tj7cWf07jMWweRhGjmZMSqE6TuleIFc+j4m2E+yG0SMvowGxxJ92qOMX
vOYcG7vsmLA9JrDK0o8KqGj4JuHKSJ5C8D21tUZ50MvkhKa2pJ5GOMhA1/n9WXmkVC1ztGcsqEzb
B6bPrI19/p5TY5D1sCSd7Yc7+q/31dBUiVtqGVTkfy5qEiqlXIVseMjYO8VLom/NCEF7RHvwhzHc
P7+6337S1VkcMUFpBCk/aeqY3fDim6eUYhWW4fdX9M8ynJ3t/13SlYgiGVHZBZ3JV0dsYt3QbWUP
IY1QPZeKLWOX66qc6ehPK998p/5aBX77sVcrX2iZTZcl/NhGyUAndPj4Xhrlywpue+nOCl7LqHMH
njiIb3ZhQTUSH7V0hWFHN7ZacI5nENe41/3bUfvoHWlkjQ/cSNtrESGqOxizkbwV1LMa7KT4Iws2
RfMqKAjpL534VBkbE5RJkayoLfpmU/xIpJ3PLn9fnUkk1ozrRUr253PiVWU9GKKuH3rxbvBveNd9
3fGtrzxi4VY5/op2Yv7wtv/DfDoPJWaSMqQVenpXC6sxykOrphyoaOelSgXvZ5WPCEuRjMu0RNgK
NZBuNCQXqHhDlP0/KvmUf1337x9hPsr+Vl8qSuNJbclHCGma4Y1J+JrgQdQtGWkpbAW8mDpTDlTl
dUt/tWjcJFWhC97OKPkyvRXiVzPAM+2tvOB5GjnFDD6MuW1crvP2scJ9Eg2o/7zTAPas7n8wMSn/
qll4rem10QvgYHp1JIVto7dyJ/J6o+INHr0MSpc83obGU9bB6aUJSWI4OA4CEzkbIZmeVPQ3irxK
0Y8r5kvWZNuk1Z3Aak9t3R3BxKsoFQVqFMAOtqFqhDFgCNY4iOPDVsSXGRFSfxpBctZ9cY3wz/If
Z6z7PRDTk8EU6/u3/V8FBw1FCUCrpQGUNq6+IF3CK45WVj+UVb/XIC2NmGEtzZW725maGp26pDpV
1osAnA0tv+612JQQGdeYfChFATK2uLF4W4V3cToImCxDzpisgwlICG9Zvvflkw+FBLenkucYL/YK
CZ5sFZg6avSjRnxHlWfwYmYvzP5sv8v2vkFTUay2pXX+/mp/aRWuXkO6OrLIaUeigL92PvlqG7aG
nih4F62Vj34kFLfSRArgTehPTmtJSKRgGT5M1FtTk7uTAZSmgcplqeup+ImMq8yHheuPI5P5Ri+T
KC5Dv2o9KFpq9GJgyAeTpo0xRbQpn2M4L9p73t8NUuCYU2R3ypyKRgT8Xc+boMuXPIUuJjZgCwHR
McwjmNi3RLD9y/lQaeZPhfU6x2OaLhyjhN9cI66x7ob2J8rGL472X59fs1jRJAR32q+S/7e3WyLR
PZjMTj4I442nX/z4ETdeJnOOx3SMqbijdqv2OvRPBDWGcV8p9UqpnzTzI+Jk3GmHFOJlDC5x6FEy
I6vGCTSeaVupBVIAC4ExiYni1kueEw5HfvBQQfwJK3mjIDCzmLIPKeKxPHc0r1t6pkeCzcMPT8zf
BbmlAS+mICdLUFR+fYW/XWLYCGCUU1U8tP2LaVxEZk9I0VqCaGsmlwryLxmtVIPklhN8cUF7ZUfx
m4Zz6vsPYv29FPGCQi/QGYLjD/1VRf/2QQoMSVWTTBP3EiY/s4gFHFk3GNJl5K99RmfcPAGwltcD
tRwCxzODtaXSkWZd94ZNMJ/7NGNvMXWc8TABhMe4XldhCAitQ6w8IDWAvDTwCMWFsVbAaTbGZGce
PynLAyeecYyGZUdDdoAevTaWcf/a+LeFfzPOWCHSZXDrpSSA9w7rt4rAy8r8ddyVy5RC2aeNIgPG
qsvIHeZ588nSatfH7BlKnzn1uwR3yEDEoo+XV3bvDsq/3mC7aDdafvFIEAmCCnAXGk1gnxIzdzhr
HNlgulTgI4a6XdBKGuLPrGWOhoDIy4GsWEXqpkVk+7gYxNEGxGzLwfMsEbNUikWcVi1BOXtPlbdK
G+EVl9ceiKoGiVyv/qDimlfSP18WovYoEgmMQLurXRPXM7WthtrgC5ymYy4D5hteY+XSSNtg4CvA
N/P9A/OvH6fTVsTYAZ/H0K42f0+PpgaE9nhQ+szOOdL00VsVnWS8RUEx24R+mt39Y0AGch8F9izc
ZzRzHSveplI6TWI3HajSQ8SAeiBvD2HxyRxMD3EBHbQO003yQmBzU34mWrqVtP//i8bOjgLcpJVs
kDx7VW5QTklKX00HM4tw40GSvtWGvRfuCUVdxfHT97dY/kd5wyWDONFkg00FmPqfP2/KhzDphHaC
L33TQijEpgCGaoaG2xQHlXkqH6xdew8vMvFXeQaHyCndYU96DzjI4qPLnwXlK9tHESJKknEXXXmI
jHuhXFfWqwiAAes8lS54QsTC9yQ3aIWDWChImTzb4/CqpEsfDJpOfX5I8uf8y0zXOa0B0OflDhFr
Me4wIY0TQ/7K8T4G42QGmzzZZM/yp9kfuoCu6U0wPZTKri2WufZodEtaw4Cw++pGqp3qkuWb9MWs
jqwKinfnDc9xfpcqN5L6rKUOIUPtpk/JhHOzYzbS/yVpeTFElyj/7Pgbz3gzY32d6jeydWxfY80J
8k8Uw2P0kK9ibyE8j/1FqG5HfV8rNv3eIncM2Ynvg1sEb7XLO55WcyReKS840ofCoezsGnJkshOF
U0Tatcfit+XauvFJPYS37HeMBRlkNfJF1dhFXPltEF8m8VTWTkPkWn82o3OOdYIWJvpe6hksiU85
7e/a1nUHk2nVnpHC6ChI6JoXblDDfTuP5qFLiI20e+Her+9UPoaBa+9exbDhop0ws0V/Mq1FdzH5
zeFxyI4WVcV4M9hokFQ4lvX7WN4ZqMbztf7MVlGm9xK+ZMRu3TJZleohyPaDuc+ZOYXrUnfN6TEo
dzhjLeHDitxO2QW0/GM3x60EkvE96hbBBmC+dJoVvpzO6IIiuvqw1t8/4v9YRRjEUy0BsGHgel2h
qMkQisVU/3qnvR5N+taIyaPdtqktwmf9/ofNS9LVCjlP/YlERVYGB+Pq7S1LQ0h9lbeXcCqPPinM
KhTRACDyn9bif2ymc7k1J5bMpa96XXgJpZz5WTgdLEYbjbbH5WMTr7VQ/HMpqXZVEUwt/HArNfXv
y0NcobD8U/NBxbq6PHEsm0hFtHzokxDSQHaL/GuHmM1rYcm9FoZ/MnHTjeRxI5LSM+j+zaWQpaWl
oWBuwI0ajGOkSzDSQPFSR6JByniPt3VatYyHwJ5OuAVisPZMLHwRbOxMZObEjO2Hrd3hHeC4XBQP
hnJgGuBIQr5RVNYjEXg5f6musS0OG9E4D8p7Ub0UKZlu6vuUwTX3IHgx5rAChWL5h6/9192++t6t
ud1AUx3Jr2ZdbVVy70dlqgbDQWk0J7HKj6oDYWGI/qcO2HkqQfHIGBrkGtd82baPDNGWJCUfI0Y6
lJ2c+WsRBSxFZwSP35doJ4eUBNQX7SQtpuIYpt6KQsRpFNSp2WcmcvwCfZGTa9ZIAh4dFfv//OvN
fO8GwH6CKmK0J6PY+7S61O1HfKqTuMVca6v6u7YtEdc3oeTq3RecMff79+DXEOH6hhiiKokSSd5s
qFfHziQSzbTN9P6Qqawb/dIPLXg2Tx3TxTABo2ETOmGXYu2YXeKMxusc2VwoL738mZEs+Kr7Ox0i
bGhAPwzev/9svwxN15/NRP2CvYaC+K8tbyir0B8DGOIDB3fEQk4KOV2OMem18mtrK8oNIDom0Ld5
2UMuUdeC8V6Dv2zQSSNlNZnrto21DkMgqggFxmZitwzWg3aoh2YzG2R6Br4BJx5Ga0VBP5G+jKPj
TI2ewvArklHeKuqibBjRwaOeuGBJKG7FrieMCWFOuW6q4MYPwNBHVLBgOBj+Bf0l7Zcy6ZqNLi+1
8ifY3F/R3bIo6QoLF54k1LBwEP8sBJDJeBnkTuj/FuDNSl/BzF7Du8GpYbmJ2WKRojwAx9zG3W7y
O/4dL6R0rZf1Ss7u6kam473xrWWQ3ynhg6VdBo6dofUyajP4uCDPAzRKo5DjHVyQ5C9VpXEDrONy
Ta98KgGwrhvAsALzXkz19Mq+/9qv94H5+lDFIxRRJZpK17FzqBAQHjZ5fygz/6wEsdNI0C/nBUJZ
emq1Sq2fei/SX6fj6595tUi3QoWdaIr6Qxp4+4pBxyhEjpYWC6aRbuYlyxE9TsN4WGxi1xCDXYNk
pu+DYw1TrzOtZcNMO2+UY8kpeVA+cTx7o4AZqvz1zYQ4NqGTIm6YGJdg5I1uNSG02w4uLUwg45Jh
RZfCliP0U9syGDmKsezMEtXAO9PGk8uHVDnMz3Mt14zjGR8QsscEBsN9RLS0an1oMPhgfRNtIzmi
/2ZpOJDCd1OzmcKQ9FBATcWCPZ7D+KiG/KpV3QLQBsOpMQ92fgVtJgJI9ORh++p4EFjsZO/TJKS3
MN9BJeCpWgSTDJo62DIK8WMmPdld/ySAUoadw1p3U0ZYqtDdYjqOTwLs+gRzniZ2uy66UzJ2DcgT
HYotL+f85x3oRUwKcCMZnNO7WWh2bJ26cJ34ppP26YzjYqAiEjOT0q0Q0ndJm8mS1fA+4AvWnK6k
gzPcEL61tRADhHB8KvOxodWnsxh1Wr36/rH8ZTX8fTWScWrQfiBaSaKJIl+LN4KELHVTT8B4oEUf
ZafJvFXXAS+pa6cH+BtyF6qhWEUmcjECB3uEntUdZ8MFZ3qaPRLGBTKFphX3NSjWI8EFmU7+AF5x
BhmCeanh0yZPpermfU94AgP/8dxOlwIxUqAA5RiJVYOlOXYGBl990/GNoG9cQ8rtzADdMcWd1q7a
bl159025ZSNZqj0IHQICe2J/IVEiXDMFeTdYTEQHKCnqTZ5WGABfS/0H4+avfeOvu8XRDOwV94o2
9J+rlFA0fSRgkjxYDRgGiO6qUOK040sa2rUlu6nyLio9kuMX1CELc3iS+k8RIYwRPOXewRQvQ/lW
CltlHH9YXojB/rM4MnATKHTHRQafskT9d1UD1FLVWhQBIQbFVVbc7VSSiYoVJkCvBIXsJpqLQo+Z
vy7CxGPltBv6Ln6LVf52Mu/N4dSpt6kP2i040IQYegyoG09dFne0aYKPeHKR0PnMmeI1TT5vWhD5
CzeoxWjROIGOdYehwpYVYjLpmrjg7asJqLw95M9lfpNHBA69RN5pzFalsUPTgJ4/qg9jfAnFQ1h+
xMauzle6scuLY0xm1dfkbY3ynJV3Y3LpoLU0t6J1HJnXa7tcf1KqA3B23Ttaw2Vs9qF1HMDAeAeV
eSEWH++YFkd/Ovn5p+fdBPU61vlTO4XnVwADQVG8TaVN060q5v0yQzqnhGTRL5h15QjOKrt64iSD
lESHCdY50B+a6uD3Tjlt+I21tmuAe3NCjTbo1Lhmk32jsU1b2kwMucMl0Rn6OP957iS2lPGzPsjc
0AzSBKj3JQtRsUsjx8rWgDVGospb+t4ottz+1tvyPxC9SE7znCEqZFEhe0/mFt9yQ1tA6BLvCPHa
eBNWQrPC/KmUnNZXHs6yZh+Q0i5vM+uNQUB+jN5r4t/C+x4j67jxPoX81DXrSnfJIPGkDT9QjS+N
gdV5CV0qK0+e6cxPRu2U6LKBeUsueJoWZafpipFbIuX30d+vm2JlEWjDCHGAy7EQHufnBlsm1SXn
5+Apm5ahcrbC2xQMne4Qx1uNO1Ai8TrH4qqsymw9GMxPz5Vwawh8MNy5Kuwv74DconuS4MZ4NRA9
YRuKawmUQ3GDt1ghioC0EiSE1SajNMXKUy0HC72PnX9xpIdyFskkSy2kD5noUBboFSr02iCNfu2L
+1Q/yfGdFt7khZsM2ym/T+W1Yq5gn40uTUhR3NTl0TA3obxthNWgXDKurelwlWxw5QpoG5irPZPZ
IvkoF9aatc+KpSAtCU4VX5QnqWNIy9PgjOTSyYdQWms4yJO1NxzQssOfCsSbeRjfxfCEU4QSS8jh
osffir16XScOs3nNwqRlw/x2TBzW4TFPDoTDz5qtykFv3xGvgqZBrB59daOrK4I94e8yyjWEWzHf
isN73RzpGYbBEjgXdydR7TZfqTyX9aq7yz6IX1NzoPlO0dOCWA/FWkATEroS0yRzqSibMIhoVq6N
wtUjuDW29iiSwyDtfH8bE7SuMTBe9epRFdZWvu68+SnuwpMYEVlFFbkTi72RPTGqaPm0Y/Mi1Y+h
/NRYZyu5M8gsSKnGF2p5a+krQqeH4G2SbxQ6OdC7zXUiHq1lpL5O9a5TT2W/lsDeC81O7d2gchPd
baYlH0/ql16+DOK7rD023Q2pdgiFinqlKsu8XPJXWbIDsCvotv2tGfJV2j3I3H6jSzvdX6fjFhqo
1X/RLsflFwnOUsBtQRJB7IBpivqVfN8Te29CK0V0ZLlS88h3WifzioWfeCJALF3V72m/M0PMx2e1
XGfWTajZebzUsO+nK6a8ar8L5HNfsURtvWpdize5tSon3F57HWhZtOlJH8qfjeJBzE6jvG9ZeyVa
WBuPoAltB5pfhQHjbWEUjOnzJN1ZKbpS1zdXkko4O4XrirHu3ldt/l6cNjCpY6KwMOeSDsSSEbrE
chCcF9+z1ogS4mmnjnczzp/sPQ6sk1MUq9hakO8gt0wGgYRgf+atK57L8ZLI2yRbNRmnWV1E2I0b
GmK7AX9GjOEKhzjF+XdXvFeUAA2vpZ6fw/xu0J8z8dXU0JAIuNMvPEQ1RnMYK6ACgcUDv7OowOzW
3+Tx0Y8p65ejCCIyIUIoWYa1gyWXMgBNmBCQO/hoGE9G/4o9z2CtFUkNWCXj1iRcST0KDW7Au1Q/
tApkMbxJdqy7fb/sqiORS1XnZOHBi+59kyZZyLmGxUQ3F2F1AAnKwUkhD+adMDUxJCLy3JNmRUp8
+pZb5154LrNDi3qlbx5l8LAGSSXVnkiNgBA8/1iCMBMZrC7Fxu0bl18gV+btrKnbdFeTDinBLixi
o0tIsNI75hoTE+SdzEAv4yq9bRVLXDia53LvyVkw37tknYfz221qK6Vb++opVte99yxnT2Z6Trbq
+NCK+9Y4CcHGKm9MXLH8iiGd0wgX0lQMvSNhzyIeq2DPfhlbuqDFQy7vm/p2qI8DL2nrdPK9XJ9M
49W0MAEPCxBYguHQhuNLpr02k7HIsWTDYgZBUhLeMgmS7G4Ktkp/YAG0lItUvPZ0MOE8apemO6XI
jUoGuavmbIRrrJ7IiGpr1XsnnqUpW0khjPC1DABLckJ2Fp4UDC/YsahsVRCoxyo8pPFrlWyFeKvw
SjWrKNoUuMegD374WHkpWtKtIG87skpyl3uQ+uTdLKXgrJVHphrBk0EHvGTiSii6sUutNyx1SryO
MNJOpF/ZxHLxuXALeI9iYyuvrUxewNbb9SZw7GWQ7LrepYxpC5dQhTH7wWiiz+2o34rFuSIzVaox
Fck1ABzjSumoV/TYafcDhqjxMLttvBKHbSA6PJnBNiu2HHPyyFUXOO0SZMT5Vlbctn8UiMZsbb+l
4UJOppuc8sbxwHCMR0wjefSSFHvEIw164bXYOXHqEEO3Mx/raG28+48UZONK69xWIkRxiXcib4+d
eAzgZKySff0WVosPtOr420oYAWdkzPWO1yhNN98fLLSfrv6qWdd646TBQAvPerKN9hwdfBFrmWvQ
lW7W9Uuyb+NNltxVgl2w1BVLpmyCthp7GwkYiMRgUQjIuy6JSHilK9KVIkzIcOYHK3NkOjr9MhpX
WMxZHqL6nqEQw69X/yYjfXRt9XfKJqf5TUTjDr5iWx9CZc0TGN58f5XS9fj/v79kvASU3zru56tO
k5aoHI4VvmRDAoS+ZCg7LGOB150t1+XEWrnCOzPWrF7LNxbdwWUgObX1iDVnoVoXk0H+zVxrgTBV
l2OPpvLgq49WYIP95ksPV8jeCaNx6TTGxX1SPcaUIXP+DvYIB/xIQtDQlpbPaDhskOBiCn8PiyMw
6HgfoShK9dqqVg3Ip25TgPRE+xHSerALUs9y2yhX+k37UsmutAddWKqLYHhoHg0V3D0qdXS2sz4t
G15apEP8aVKtwFwy56+30yu5iqJwMCnLHEN3xG4104Ekd7jXbkb1c8r3Aowaz8lvxGVFFuutFADl
XYJFJyY9feMiX0bmLhQP/OGj1i+KnEbIin5lwqXbGEHadmWqgNQXsbnWbroVKNH7QYbYYHfnyNzR
6lRrcKubWdPEyjXcVxh8zYWBQ9FOxh8Oyuqvk/Bfr7OuzT0qhsj858+zHyHEpliVRni2CPLDFxCA
ylzkAW65eUDUf5bYhVmJGTEQFVku2lftjYCA6TEErFWyJWJGcEMsSbkjwzAByos8N5vrKcWzu2yd
CmvYu1hJ6uyWQ3S5NXLI0rumIGDJKfNlGFOCOyFq1U+OyDTCGBYlHxQlAnF2zyT7zDUcyi5SOjAU
E8bJPbdWEUtgYgNbB4jNa5Uoi1DvDkFr51sDtErHomxD/cJ05Q0kGi2LalPCfhvcuWyXqQfstF6O
2LMCBy5mgMwQQIZdgXdO5rcL1X2l2OjuGdzVkrvzb4dH/6V86Nismcw4gewQr5oEzjwm6tm3iOlc
+AAy6bDNlgJ8GggjF0ycg0f0wTQN5AuBexqBczfU51glGHiz/S9MsgXQlqBR7BaqG98re+vCL4tf
X8KELv7Qf+kv4a78Ut7pTQTPnPLKT/VOWY9f6ld4G74S8M4dG+hNcTCPGIo5ccztoVBYUrsimkeI
7iYydhCX3CyN0vxTeOv5TC80XYkn9GldPdPqKDFb4JITbVia7DGytIj4Z+uyeIcclKBXkpfImgQb
YlgaCbWByz8xAgW8qgVyDuQNcxUkm06RQnB25uaZ4IiUn6yA4GXhkRHOiRoAf4P5WXYL4YtRs1gs
hNf+Kdj14qImILVYEQZF5wiSRfYgBXb+QSdCuO9eYprbd3xCn2cR0uknu26d2Dj4yg+jh3eJ1GXV
azhibSgDYof+wo5e04tIlg56jAKxoiPlNomydbTEENCRHwhlnIJAt3vJlngKPVtmmbtFNI73nLxJ
c+IAS24zmt65ftBU7gssfjhLK5GSht3Lssc37x2zB3bxOKcoWFhE3X1QDWlgoUSKfEf5GGt71uZ7
TjzzgBbFkZzK0sTO55DfOG/ZHq0magrbwy1CaOw033v0VkXq0AKff2RYPfBB4RaOe7pWvg58Y8Fd
qjv+7PyQDp8gnOSGccUigx0YuR4JmwQMyHb9Vr1ISMisxXDClQwp7lnYNffqm7XXt/0bbNQSzCRH
fM7mMFnJOTZtP19yMwlgIUh2kb1R9Ec2uX/9RX3i9yDhzbgO1VqLoiuGTnLA9j00AbgPBg/nJkJg
fUzjM/xOiM5wJtFe+vESmEBO5Ayt19iFSgf8c5jlTJBp3BpF5lL5Cu/QvwEuoEvBpRDXF2fYMLFy
LiRSzz4wC+ap2xYckueCU/tJiKleNbLBNKgiDB3GfogEoH1cNZXFvJ9RhlF6KoAHF5OwrGeU45NO
HWYgdp/ElmkRI2oLQSZPdAJVNQZa5TFmUGnskEnV6/t8XCrjCQzZOsGIxDTk3LS5K7S4gOkhmN39
5D/V7GZCRPFcMvIFGVOUBGxoMgvonlxms9wqAkP7iFPlsGN8hX0sgiAe2mItbJTq1Wu/EqgeBk0L
hTXoP//jf/zv/3of/qf/STcKiW6e/UfWpjd5mDX1//rPa6DQf98FhETYWHTa+lfVTZAlZW6Vfnrq
B97NVmUvaBdFzC5MVBUCo40HSjPttiZNm57DN+r35fcfYb7Pv29H8/egMN9S5q4fH+LqE0hD2GSj
zicA+x7Ee6lxLcnl1rbNExF7rfLD8PXa2v7rigk7AGOEq4KJ79XPm9S+jvpGSk5z6H2fyvBbk4PC
zpLU4z7I7ov4DqkRM6PbcRgOAY8DyrzlOPykyf3HdUuS+H8IO4/lRrUtDD8RVQSBYEpQzpYsWRPK
si2CQOT49Pej7+S0u6tddQZ9OhgJNnuv9a8/qHg44XGEvHTgm/2HxqV1oifKhh9vn61gCwVkKM78
ZxitMJbWqj2ml3Ssh4lW3UQ0yJzkpjw+lSk9pbwYgbxoHA8/f6qhzPv2NCSqfO4ObwXg7LfioDJC
L9YjN9oSskjSF3Qk3Rb7Be2t74LbSLQtkUMAr/nvRfC3dQhvkKfBEF5XIUf/fjfSXm7FnJZwW7m7
TBGmItNYmdhng61ZfaKki5Bb6o7vcyoUL7F0+uH6f/veBEQpMhmb5C38Sjf7z9PwlToDpveirTQ+
1RA0vE2uktT8tOvx2OElzoQlkSU/XFT5y83WDIaniqxiLioPf/6fiwZ9DEnsEcRbTwF0mEriJitv
osVm074OLhgZGFb3/vRfovSH7/u3xfffK3+73YnexsYDndAWDVGVfFVEh8vLWp576RapDV/239/0
b5eDi4Vbjwyur3y3D6jUPK7SnFWF8xN3l8vlwpJhbtvT+k3zavvvy3ED/7yzMpMgZpUSynYo77/f
2YeuPobct3Cf2lRCUwNJk3RJqgme3RN/h1i6vxTJL+ELdtxO6dlFNu32zK6JgRyh98UzYDTXvwBq
3krY2fRBZylx2gV9P7VKZrwmzUy4RU9oFQBJEm7lszY76ouSGNHmEiEiat9jY6kh37N7cfNMtwXG
L3UxEwFWl5L82gowxLCFfu+KSeqahEiMl+z9UffZlNcSOgYipZTw46m+Y2AXKe/ktxPt2dgUDUkn
mTpEdydMNyJ6iPgqKnffW7vUYV69F0Qn82ZGe3gWG/+x9587jRTGdX3z4huV96NehxSP55Tc2X38
3FIElDjQv5RL7zFFIaYmDhVsJkxjbyYYDoEXzY7qB+PoaUXoPS5gpGUO04JZ9txGxjnBoj6blhSg
tOL44+C+1HOLauhN/nls9f1Mp1QeHeRjVB4G2Hiw0bfVdv7cBPNG3jBGGF2E99GcgtQQnW6LK6Qq
TuvHLA0X/GV+PL63u8QWYeIcxHz6XKj94qEMxUIxWqHhKtuF7hIbOjSM42af9AfUPUpoR9Po4s8p
GJ0LbGG6gAjj6W5thOji5vguY5bT77Bze38sK8ewhSO86Ee4bUSrbF60BZU3eewKeG6y9efwUaHs
dTMseUlJEewXWVt0e7oDgArQiS61DfgG9uhalMs6WfXKpHpYnXpFsxsEc0YfmZlOk63E2X8CdDRU
62nZkZWWb6MIYHHm1RMBKIg+lRGUSbDrUuxWrw0C2WoegRa7qMim3TQ5l4+pC8nrIyCkaQKo7uI6
KqxKwYzfFWTnCMkt483A4pP7g0Ee8wnVX8JqKzHkODH7WEGoVe+kKlG1judxiSvVwvBXLqjrJtB+
6Db14bz4dp6ADTHoZNQoj/6QMWZagUeR2IV7HW/5fNKAfNhpbUHUG9latpSnBrGi8/zSjV+ITSfQ
mLmFMSnWc5qpAmEqcBC50gvRANur9y0B1qm6cFeP0MYhO4bO1ICcwA1fu7KVyIymTAJxLvUN87Qe
DXFkP3FIXAwNP/GPIA3BnMWe69bT0c6lt6iShb/WuS/+jBEZpfIwkBrOmsY1R4cUijnDm9njpodr
8HZrcNe1oGNoG88e4qmI8Q6dpNhooZVBwSt+2Mf+sm0q1Cv4cigjvKe1b6PQtMtLH0Mjb2/o0/LT
n2TPFSJsaA5AHPFPJ/BPF/s2Em78OBJxK/X2XkdJspEUsjmmsbzI53h9wKjubmlsFs8JCpDRRL5U
40NFy/jFc/335i39ZclgZaxiNMO6kZGf/b53K/nTy8dBE+6FpZ+Y0THB8/OEcYpHgY1NGc2UawK2
Yh59hvaR3f59ef2bFGOoD3+7vPz75esn83LPL8M9yIG6hSeWH/1PBpdgIyNcnBOM0uwaHTKQB8LC
0EYOSvMnHLUNkXpjmByQjegN7umu4INfPfwhYYex2iHnEwfdfKkB6ATDJ3NAObKpr0/GG4yyAvB0
dYrU5knB3dATsZua8aU/hHcD33/G3of4kwhaiLYrurZskq9h0dNshg/GXvjwk1ZlAj9ByXle+8hJ
SbQJBli8vpK8Cv8UdsEg7MWmwvr3LfvOefrjln07bYtEkhLR+PXEtD2+abQr4BSMOC/ge0/VEUz7
OQn26M5P8k7aF28cEOKu2SlXbau9tPChTXGVL4qjdG9WTDcvbF18N6kx2db+/Vmlv7R9vz3eb5VP
0bmpVsVVuGfine6MSbavvuIFkmYZrqBZvoaz0UxfRnu6UdQbxx+u/gfMyurCk3yE0Q+v9AiD6t9X
V9e1AmmdsrcPPafF1M3XnqSsv4yIDsisBzLEeuEuFA8naKwitUNdW+0M4KqycPHOqGJk+oBOn8Iz
jp3rI15U0jrBG7mHVbKukcTgxcciDU7KJQ3GS2/0xlSrIcfZO+FDZMFOQmiHOs2/628ELtXZ06p3
2rskbCEDMT90a4DtFwggcor980Z4rCMwskZFNoTX9L0Z42E9YYjeyOyqGD7oBQcKc6lmUfivY14K
O++n0bS6ISDsZu74qqYHpV5jYcl5DI6SPz8Ix1aiRU46SOwI6av74usvwqs7i5B6mY/FIyWJcQUr
ySQOzCcx9Yuvv9Pf2PHzx6zizkSLtoakke0S1dkl8xLfabL+ZpEOeMQRuw7PjQ1HGu43o31OfRHt
i9e/GugNGRJYQfdVja96SlU/qxlTMaeWiVdJcYn4KaHyO81meDFGNNbyeAQ3CZvl71vZaOz7NEt4
GyAQxF3Ym0bC6Wmc6Dz15wv0Ejn9AIADVQVKUA6l4FlCm5PecmWMBtQIVerfC/Dv6+8/n+jb7ta5
BG0EkKuZc35AMpA+BAaWWNvdOeVCpDeO7xDmRfmQXpAqfLqq3bTHwlgxaAbF9MKlTBDPqKIytDMS
zucYPo6xQU42HTf8ieW2LQN7B80AoHUDKd98UvJj8xg6MBJxKf339/muyxzusCoOnPShvkDI/q1f
jaVnIUuZ5+17aC8hvKlJn65xTyY88c3vdpVq2to0OCBeNkBulfnYA7o8YaUrqWsl2PbpmY121E5y
CB7URGG/jvCbe+8oDWf1vYyd3mmnwHniMq3fPPWqtPUPu+cvL71vJdLQ+Y6ggoPIk9b7+5aAH0hX
ag+Jvldwxi6zf4ut3J16JM1NEI+7e2mVb7Mpn7/ZoGwjUWV4cEVtqe40iJYP7CGgzDIpexvDsbPS
/CNGGD5Yr0oErwJwMFGuD4DWEy2beK/RyfvhyPxjRMZDIEcXEyoqPWkM/+73b6AQy6g/R52/V4Rr
SUJLH0203mkekOJWBaEvnw+wZlyLRetZLHMcFHXHUNE6mMzvu25Kz1XKlFyOgU86urU3diHBnyjG
cN5nKOvQawHUhzgg2oyb4gzHnwkza4JsHsYiyadqQ+U8IytI8OYEsbTdgklvHmIa+Oozo3n8oN/6
y3nH9k0za+A+q6FP+PZ9/Xgcu03cGjvIWjETANluICk14w2zv4BdlVJTtx+HZwm4aV7Q/1Th3GfQ
O1M2LTTt9GgMIl77GU9HW7m4xEem1vpSE/HYWoIUK96XSo+izNCGPcufAsL/mP/o5DUgecWilukP
Kotvk744adM0ah4Ey7uOlt/Yi/xoBWGn6GYijhNIjGa1vleajxD4B96AhbP+aIsbU4KDyofQM9bA
hMPkbcnXCp9zNG3fyuqHF1v6y96Js/yInVM2eCdk8dtONeph/Uq5N949hWv9JPDpKHdrhjRs8528
oAI+M+gHs5RhkM99tDsJAUIbj8lstq+p0vVZwjmHfTJOvLu4mw4a1J7+gXQGt54FqlnJggnXqdAx
B5hJZ8/RaA8/SSkcm95q3Dme+tWKa6XmUoNl6HQkbwrjYcF+y3u2hw8t3Kj+RKSyIc7WGR2lxFY2
CIUoVeGwMPfsWPXZ9InsTFoS+lS+4t3kTkOy7veZ+q6Uk6qcucagbMoNJ5l32QzAq8HIjQgmpE6w
kJSZokIzMTv4wt0iEWGYuXw6TqxzQykXm566zgzbhZc7gjt1TdnXdr3E23eQtuOppk1rVNrigMYz
F8CQcOk7wg9A5i9C5u/7F48JsHCMmAWN4a+C+j8oloenlPYYleqOiTD9QqsdIu1eKIx0kTvB+GI4
clBQXi4O2TrXTV8ndpyREZaYxIbcfddxZ2xSSFHxfn3s+vY9pf5Cr/ylF++kWNUOKixtobnLcfBD
dyoPDdS3jz6462A2Bu6s4GD9beMS62SMVz7cLTOd95c2WOE3Ly/6lUsdX8OKPTZvvj8JqSySFd+B
GoVpfCPQYRMRxWlJHqG8kQ8AxOP5DyfbT5/tW/OXZ4mrx0DEO98w5Slzd4khNkVpswZuEboVxveO
QT6eb/mRKcfbIji526BycBxfqOKXuntAzwGVMI2EydFKnyY0wFOG04kN3oQtoW693//9mf+CrQ9u
RYgehoRzdOzfNsZUdNWmDit5R70jQAva+HbUflBkkhAyWj1sBmbSmwrTsPnhEP2Do8Km9tuVv9XV
evgQG79v5B0jm2CjL2Cr4kVawEU6F19w+lMdQhCM5vSxh15UYjCPg0MlzGTh8JU6JPW8P7YMWMzA
f8PTz/hsOEut0QX23Ltne9KivOaTzAH324lLTKznzWjSKkvIVLUt78cvdGN7Ze6+s/F0cBEgNarr
Z7/QzqAEAAvQCf59p6ls/rZ0ZYwLcH7E1eO7hqxT+qAiQEzeZe/p7kp+wCIAmaqxLzmHXDFpUCQ5
crB5YlwV7Pz6LgOfsOvBaRerOYPsJ3PdmbrKbuIUfwG8c9EshHv8+6H3TA3cDC3MJMuZfGeMqUDk
edyjT/1VPYq6pTl9YjGPHSO/PEOqAypEJb0fTaUXzNwEw4zWxkqeMvfPd33gNFb0RUeMmwQ6TnHZ
evguOwHMRmHSCuCNE3LdrlA0lG4pFhNjyQaaCkuBHbRgbOahMIya19Z7o9aG+SZaCbGrVHhhixcp
NhM5A9zuQ/NHpKYx0OzXEnEDo8Ckr34T9/K0wdf1Q4So2jnjFfaIZ3jsRX6ugTxD253mW2kGQVRe
QDfE7uytJ3PrODJDwanwEjE92QFhi8AbJfzbBpSI0GTEJpPmtVj4pwDX80S9atm0xsvUIZVU5IKr
QbKzMdyB/TCaMe2PXkJC2ZL3EqVt/FV0C0Q/nb8gU8KGoZIGH2OAWWgnFDxEICfjxbieZcULVpN4
ojQrzj9IAogzFLvbMB1pxi9weDFql2fxGSVwalUr7YaPFGxhmY0Shmg9qZbSJy0iliPwxOfa0IcR
+Rhd/r0SmdH9bSXyug+jG42q4lv338piXcieIu9UJPSePd5e/GP08VgXKeMqWyBUlDzg5IZ5tlRp
kwwHxCp51yJG7/DGsslj79Fzmu4sYCa9jxWGv5aOQeTE3+Ti/uEdHnxfdwbLo0zPhTeD0UBAqg89
SJ028KaMCNWMM9ppq1V91y4ZGYHYr5rphLUkngRHSwlt2kXn2DIcr7i6dr7EB6DdY125bQOnwByB
MmtsQkUjL2AB6h1/aQ+HV0WZiI9h10VB7rNwJWAJW9nCjM8oUq0OeLGhzbgVsYmRTcrSA12dNXzO
Vd8vs3TZrwBlT94p0UsTQ7J+AdNIO2r9BRReZSG0MyDzitl+rmzr/mEGpxwPFcV760fbIJymN4+o
KBO1nxNDECD5WyJAi1zGCvoqLWOxYfbw6Fddd3s2lrQD1zRZcaskNPOloO0xaal7k8BL+jEIKKKG
+GiCRyGxicJgTz5vIZL9Ys92uOf7mOw3M19Yyt68vsVTZYphp0iSJLRFQNUx8Su2IDnJeDXC4ewx
ySHq8AihTs2gAkIEO41j6/kJPUe9JaPNAHXNhJm4EYKpThqoRYVsYiFf9CZU7qmO4aFVbDDuEJ6n
KthCmPI5FioHxcBLsPB4V1bl2bUVaOCIbsC/CbBrcKJ7eZrdqj09r1EL0rZLr5CGARLQInVjp82m
HkbLqY1tKfwK7tpDeNtjMAIJFDCJfzKaaVuYx8CYbXhsoV5LFtl6c3+W1viHzcICy4gN9mOwd+Ez
rgT2tfEYX0aS3F4IYkCWLolOpe6CIcXP1HWHUKliIl1bPEvuyXy87j6H5liFsp1tqKm9V3U8b2MU
QnZ7eV6k6qgMi6X64sLwAeGR2FSd6RiU2XouBWLdJwLcoaMQzqTFG/X3MZ6kBrG3b/4+QE9gAWMr
h9CGdKzNxW0qEbQ0cNmiDOs1s1xW3gJnACOdET7mLdoRs7VXaseMm4VhGiI2nGAmBQECAejKrMYW
TbkK8IhivO4/tXj5eE7VkSP6a7pPpl5aYKH3Koky6q24I6/UVBDRjCEJO81EfyH3ttu07dZwUHd2
9dx3cWCq8HPGOvLRk0/VbdJRZTXeRwWxenXWBFSNH1r8NoL655rY2pLdDPnt8qQJgX30NIk+ZZVg
Q1VcvPAgr1wXmsQkfCJ0TooJW7wsMRRjjTEwi8JXEFfge5hIwSaooR6O4e7Dl5rhG79UC92MuF+a
maYnKST56l3EBiB10uehWUbNLCHh/aBn04dgKZwzaXYq2N1r1poPj6tUXooCahG36qNMVo25iKwF
9Uvqf5blltATWFKYeEZ7PVkkyeIhXAwdhzRlm9dz9ZOaXSx8EzdZpw4RVCvTTjyVyT4HQwtpIEa7
bDR9ZlcUAg3udK8dKNvYH5u9amFo2eZU/Wj1qhHMNIoWFz/OZjmqJvfwlJ2bWcNKkyZiMhM+McWG
MVM0kFY+PZSYMEPbviavful/Kd6MWB04Tv1b0B2E4icsaajmvlXPmgiH0IBIAwrzq9H8T+Ef4zAc
RIkg7aBp3Lv3yL56raUbX3KN0wPm53b+lq9CDuJ4JqyqYkkUOzsmtwP2gvVYRhOIarysAoGQeNFU
m+zE6LWc4co+UuwH+y7mpDvsIDC5EGwFb0WrPlW8J+2R5DZT2VXF7t9n2WgAf//xjb6TYP1S0usG
y91d6+tmKq0k6QupJs45hwDGI1IuoVi03eaJ8mUElKgkRwiUKe5yiHrswJkQyQB0AcLKbLUcXIEv
Bd9GNc5F89I+XgRgfpKeF1XBCgaLmYbSO71QvIo/BUheHa6Jc0Vbwf/hFf33V5P+JDioGp0OwyRD
wjxo/K1AFntqxbx3pR25UwqyJqf5SAixnogr7UwV9u+r/f1GEpMKsQUjbemXWvM/SyNVWnnkkmSx
qxWUdNQuYkiTt5DvZem4d/T56WPlP96FbY4TCHDjDDIdlHr4bKkNtbEHA5pQzwH4pmYUTEAg4jmu
6rg5IvZVVhG6LWk6IpG6X8ZvNNtHRZwyZs6jc6i+VT8lDv0fbPhjYUASQ18qqsQcfSPr+HIXpxUg
2K5gEepzz8UrgR3yxcDPLHst4a0TF5lDmN4JLdy7EXxWREYTxGupSDxXdDYqEtsX2nOj5gu1XUao
j9XJc/48Iv8LXKKmuEOLR/SSjS5oKmVmNwIF+ZDoqU3Q3/U7Ahf7C78vopwvJvGr8tKyaTGFwp9M
tuOZ+9p9cUhpX8+dMvr0367q5FHbYWl1DpOYOkXEuarj96695uJuXFLBm4mjFcxFUZ+ZNZxv6ofu
DGaFBSoJ2CW54sqc+CCZHToztw+nP7uqNSJn6Uw/lVV4VFCCA1LC0WwY2PTPNdl9GcX96EPwtj41
z61LeW5Gi+cuTD/YoTCx85dYtchJ6Kmj1HDWletG/WhW7VouN72697t9eTWYaLhTrZhX80eFLix4
RyAEZ1PHbIWSfwoELU1dYA0GwZHVjyfQFACvhL3XTrUVeo11QfOZmNICOU7iQlu21Wk/WoTSNpMm
4SbradeQSGtjsztmvuNIfBwz48uE+MZw3yj5OIwI1FSkaZ4us2raapcHTSzZx255FE5yu2rKHZq5
Kt/q3qqGOmL30jRDaoinbL4SzWQ0l7ppdf73i/U3VEyDNobcYnCOAn9kB/vPi1UIupz0AQuxjLfk
EzJmy9akU+btEr/tpru2K0QxcbIKYDQLZFj2qNFmCv6dKoLVSVf+8KJLvyw5vr8Z0gBd42SvG/DG
fv9Asi8SSNSNpR0+PC6Bc+hJX9znkrIBCRoS0JQX3KJNkR1EfvJjgbbgcWDxYZ/WPXce9NNzzokQ
bkUav9xJgN2NA7Zj/JV2VQQv9ZFX5/EaajP1gm5ORXgg20X7jkN49h48zn1ud9qSoVc/kfMP3kfc
SWBNLcez9oWCls6USJYQKZzjawdt4T1tEjbCmagwZUGhbbt2in2eUE3KEXpUW5dXQjDL8cwYDChN
0TsRkhfjqKR+oA8Y7fqZgiw2sYMvErUw13++R+VNN/kRngmPKjVldoR+FxD8Q++true+SLszCb4i
19bGq6exV9Q1S1c49DO3n6I7bYIFs+CG5h1WfGUZaOep9xFUbtsFBOtJeBMRQsKAbV4VHCB40MFB
dxdk6tGU8PApURG1kWtuDRJzEvHYFZA+GZ3lGIvHjjFAc+iKOfISg3F5rOMr3zBbxHlbWEop+Nqa
tBw/XGrdLJVf5XAuRVewG/UDec7qcVeOOdA6qsNzIX6mQBrFUqhm0HE9SK1mK6DIjS9PYOBNL34R
eG5+tuHUkJfKvJ48VwlKHyxASDz46Tz7CzzGiwChbBCw/5nSJ/uyrKYMI3ZJZxnZZeSRuM3oVLOu
8d7FVf0oQlwIVmQopelO+Xr+MAPAcfKPWmF4AcdcRsRX7Y/Jk9AqhuqrpbiTrzhBkAc25hxCfhA7
0sczZ9hpZq8oBd+l2sRygKoy/GzuDPeg+qNkAGDBC6HcjU4NEMfjs5dpCjC9I8+h6i0Dw0fyEd9L
2c6oX3f5VvuioEZqIB0lJIBPczxpP9UHwiIrplbHK8iMPkZfyhLKPbWRZmXMIsieMwfdBDM+q0aD
ntuxziKxkC6A0VAOv1YFY+RBjPAC/9VgPmRie4Tld2lmpxpmQWonJ1avSDkaIvuAwmyO3kd3ZOIy
6nQalo/8OL7JoMvkcZQWpqRwxUXJhClCUo4JJ6fZkSjpnxFCFB8KOckXj0VkZrvqKNui73SJSZsP
SeCV9ITXyq70Ex2BjuTSQkrKiU4IRR/ZEOTZw0mdhYaW05MoJu2yf2VMWURrtbRxkm6bOW02JTlt
6/iuLFA1MFo+9M7oBjkMmKheI8UpYdEOcKg5qFcxBwb14kG4jnGVEarf01caNN1SrXhLV9GMTf+L
dmYEFPbVn9Qv9Z0I6UgjZ9iM7o956bSbvnHwzdZisswo6ay2tYOQwadJhOxVu+UnTZlFa39I9wkd
aGJxb6sMIOl2uD5ysQ61EGmd1P4YiPMdLPWz/3RxE+8BTodUVRGOiGYBZP3I99H/xG14exjaMbrD
YF7WhwX+n6NEzqpxk3WVuOsRgORzuOV54ZBlDY1f/czOqubEhg3NPceHIZqMJXswIuAWrnApzJhp
UUdixEBdAwxHV09uzEbZGlBWH6Z8q98wG0DQbhxpvJWj5oxhFJspagbUPlTUSHKm6VzW8GEwhwCV
EwKZhHkG3nEILlpLurmNqR9dTmHi5zpECia/jm5sXYo4FIqoSp4ViklS43A3MWU6T0xacGvDgVM0
TYy3+QEKvegV0JzNtUA0Zxbkzlv2YzkPVJt4BOqVprRHR9zbWL341umyxZJgYaBAjo1tALYApsJ6
7sxswsBprXNUMC87UAok6Jx5Rz/IYePfYwklV4CgDqpHg9nRyCIXGZKDFnKAWEAx4BToQKJD8MZ6
6VG3kIpkshx12KJAlYzHZ5TF2h4qAgr0r4wF4Zsv6VR9iy4sk/yDRMKPnFJrksyjWU1gEq1lO4M6
A58Qn0GGRHg8AHVUTk2simq5hp0Pmszhj6jzgrv04c+bY7DrViOa/x8YvspfeFO/L6dvJbKRhUHo
PSkuQ8UiFVCOZyJJkBIuwBalZGXiBBE2Sx4CLFt2w4Dyme9LdDDwWWnCvVDLQbdC0Mfj3u21B14s
NK54jIU0lQf6h/LCkgqP6kQ9RwR4GROdTv2l+kq3XnXtTmxWJeOZX6tBwYrA6XlLZRNP69EVJs9O
WLkn7x1MBupcc2aamJIs4gQ8IpZ8bF9YzxTaHYOLrdtZLn5RLOA72I1BgvVVvWUH49L79tOYl8ac
7bsRZ7gsLHME5SLbsjLBtoOfzr6PfoV34rmSOqAki36gvlCqJa+jOwqak3pGW6W9G4Ep3/uB3BYs
3LnwOj7pnyjp5DnTnBC1LLmQtL7SsLNSjLIHNuO58C58iXT7ComZC5Ygy4p0jpAypTbjI7Pajvcr
QWNmGyTVS/i+wf0xn+A8E/ZvdmRcbvJkgGSra034u2mMzaYxa9waqTRQ42CGsx9vXEDyAAzxsabE
T1/0Dv6h6b5qr+VLe4u2+VZ+x5fAvWNysg+u8lt0Fk7CNVutIFDpOQxedU+YlESlYw47+L5A0nNF
69W9JGe0fYSPt3Zy5BVBep6TVI+YZng92CSf+LLUFuqoZotISSxeYEHVrVVfsZpZoGaijmWrl/UJ
EiVfnmS3gYL3pu+JeeSoJGABLMvjFACAQCegzJqH5bECS4tYToW6+ANaZ7pHzFkeCuDI2jJeRX8g
jSYT9mw3MR3vk1snXIPEbHAifxM/EWDJ4qTbGntmINRWI4K1gBJxX0xIVLW1tx4dpGDyKzoLONSN
ozPv0CfPW3YBhlY2DSDbFNVbj5FKY/eqiZNBg2aQFxM6NVXCUV9mM/b3gHJux4HY3seLZsVvTvRz
fPRfhfV4oS8DPuRWv+Sv2iXdyLU10vl/bgb63DelmcLjL+kFi03/2R38L/+UTxKsOcxBqF/NGQsw
9AAuln5Vfu4SDj72mh/eNrlpeEgN0aZOD1COCoYFjwIoIuacuAoH2RwwWJqZHF5p+EP38BciBdRW
PLg1oiaR5Hz3eQSFTDTNjUVgAss7wEMav9RAK4vu1QVBZXjsf8i8omb0Jr6T+oqrwsyb4t7XzwcB
o4+WwGLps4a6o+IYd6ZS+aHeBBflrViG3IJ/N18QPP5S82F1B30PxdLA6vr9yDQiVU306CHunivu
UzpXtuERXqj23hxGJ/HePrf5xSX3x/RP7S5k3+DtHFlRPXUpACqLOsxvl4T8tKtkChcEGvgkxX7x
o7rLuEbFlnzrziLGU2thxTgpWuEjQOJ161RsCDDnKVUiy7sj1HXbweOnRH/LmXlj28zwKU5gn2f3
dve4KS+cyzxPtmL4zLwUsFRUCbfQwVz2Kr2QLoigW8rsoT6/I4elolNeSN4jdZeIYt0iv7x45YP6
Mi4q/JO+sjAoe7Q2FFh27q4YqkyyjuygeXN3UH6QCYS9/YSleypv9Qz6tXDQdpSMY9okODtX44w7
4OjuUUCB/HKRmHpiOAsYCsBRxNKFe0WUimvq7/xsddW9ioxy7x3orjARrzGTgW3wXq6SA8VrfA9X
nAb60yGS9kEKC0x6Gt6X6u5iwtBNgDwu7MTD9pvPCEzi848/UgggOCe8BaRTxRMVvhp6Uny/KMVA
WFbUHvECOaOFiA8bV9UmgwjOMfUw22CWDcUvJEkGGCBocQmljPmyw+GAwxd/irOcopsSPpTBmuhz
pi2j1wg17YmyBOZcDQcY5Ss6U3rHZmCHsCuChLD9fnVvckPpYI5O6qrWUHVglWSlVEjYd5BlxUR2
kgOSMRhDGFDMEgQUx4Ci4Y5H0X7EZgTvmGcCpA6WDIuS2v02VPFOPmPE0A5lNAD2oL99vOW4Eo/t
53sRkUk4qGlrEBXXLObjRcbWQy4u/rFDvYKZBfgB3JSHN0XGr6LFvHir4lJ9FExhgXMdTLAmot1F
KyA+yuYOplA+yxozZyLx6aMhPfWYJjn8RCo3xB04dmMtU45NfCBonvHxVI0lKv7HyB6y71IHzUhK
yhlnDgt1psIVAP4eY681TJqIVajCKSJnksxFJFlYdstLQCogZxx+nurUx2ahcTABrF2bX+OkFyyU
M4p1Zan0iL65wel47V8wCso/GWyopdO9F9D7wKZiuybL147HsLxnEsYGEkOrId8P59AuRuQ+xdNI
AqLHmm8TZ+88cjhA6dk4cVaGsR0RZscrBZ6ANgZzvBfubeA7OMiI8DZ43wXHDwbtDASfjucYvfQc
BZ2DaSvuxuBasjdtcbjqSFM0o40256ki8uam4W3DdJepS3UBEa+xKoD8c6xvpK+MyeYj+A4zm7fh
+D4a1xZMhZqKbKO5cqcnebw9kdVPVYeSmdI41HFKtzmKxK1ML3iEBGJcQ4oBj8OLxza0WXwN4uIB
+qC68KhkalTyCSuMEHkOZvVYjQHlqSWuTye/lnsdUY0xdFUAczBRjNgxYCjGg++NL63ZnoOdjLod
lHA9uj0YzDGbJUziqw2XGK2Jy+e+/IKzrr4w9pXKKfNAtptk6W0xiMpPgWBT3wpvOu/MTSoHgb8O
1LcqLyApqzJbkzfwWa47/n7/xj8suH/4x4NL4sk3pMDYQMG4otAhQo932xXdCbb8/OzHNiHeizIY
g/4pUOvT4xB0HtRyCJ95haAp7ZuX5lP6KsmjoJ/pbvwhPFAUwPzX3ZRdcm45Um/iTT/XUwOQEAbx
OrpSmSDAppOLaocdmYqc0pafitgZ3hARJYi21dasPin/lXd8nyl4sOdlTOa39lAY1RZ3zMfDWZsk
u2gQj4OWMjnuPnrYbEB++h0hmHJV1rxBYUlSBDQlnR7fHL8GhHsd21fWWoBvMdr5Xf2qg7GaOoAk
HQfcJbwOT+BAXoEVvIU3WXMWlzqw25xMWsIjcWzlFqK2IRJMD2f+kaIKKIhiFXj+7lLG0spE2KqZ
xQLkZZzZ+UfEs/vkIOLG+1+CbEX0OfyDaRSugrEd3/tPTkTql8cH9RvOWfBMFsKRDtifptNo4e8x
B4NzoRlTobGTYk6RliPpaQl6WviGNWL9kv64CnNLyn49g106ZEma4ksK7MBjGayiQmT0tOA4Ek25
l6Bc6VVeMoLjutz9dgOY5+qmd5FOfGnE8ijFGDDhQoY2bS7A/wKD23LDmQDC9l3Jk24FqOXRXaU/
aC+pE/5SRiB61kawd0hwUL/RziSj7PJEGvc79ySwI15AL4tXaq/g8HjXoc6wsDi/2Rg+8ovw+bh1
kKuDZXDTnTGrFm32OjypR+Lo6C242d1efaHNuQjLYKst/aU+E8+MC+aI0/jt8q1+I/4c+g4tvkkh
wu9hkscpzCkTI9bDPpGaD/MGRqpYvLBlMYUZWrT009VMtWZqjEWk1bMq6T0Y68YmB7bkD+RWDiU2
T2oGOi0Z7zwQmiPiGN7gVwZ/buc8+AkfnF6SgqcTc3iTIo/PkADSo2YszOYA6GTcOPHHxoTNujsV
w4ZuYidSkdR1iyXiwEzqiieOptwWMrU59mG0SNOKsQbfgyMSe4jBZ4yYEIwr3EW/4QgyeJAIJ28h
/jSpCdt/I23EOULLib7TVyA49Z19SuF0/dWlxIB36yadFF+wQYxDxbbLCYvqADGsKc5HeBR70+7y
vPPbSB2hM86DOSemfyjfjUWxe+7zk8J+gD8Du5G75B0e/4+y89yJHGvb9RFZcg5/qZyrKPIfC2hw
ztlHvy8z0v7AlCi90syoNXT3spdXeMIdXoM5ShPpC3ov/UQDJ/RPXgJ/OoDp3iQI16KvcfLOOZhs
6UiMB5b+RkI0A1Wxc3ZgMa58GJJD6YHpO0l77nhgibwUYFb7DiLNi7k1p/XKPsWraqGvnJV5ll6s
k7Vg9SeH8GRRgx7KXSm4oVeb+58YxiTBvsEzZdDXPvUf3rvI7cbvFmUM3if5i/ZRTvxNdbZvi8dO
BFEFxcvdgbM1tCu4UelSMK3C+wcuOAAGpRHAUTO7pNVNdIPCrXMr3EgbMqqIN0OqbuHczeqHaI5y
8spYucB+r2QesC8u7UH45ojZU0aWx/3QplWDqslIPdyt0O8x3UA6RkGc0J0SEFDH5cIn4zAoxBKZ
s7i5rMH2NcARbnJCetqSqNFRGLSxoZwRnLgcsv96YwgFU8BCDrrOgw6R+YDiDGKdGtRQe0/kiLdl
HU1qdfhH12+8dFEUN8JjTS5wCwwqByLkDOUnBxxwPnX4h91Hd8GHyTgobxJSN0fxnavafcssjmyi
8hvlMfqIN9RHhVPxxImon/MHknGKn1tsp06lvBGXXHwdEfoH6iWIkDik/cVN8NwSkbaAkLh6UC2Z
0r1iiXRUYvJJQWiM1BgVuokm3FRvABGUO5X4HXtwTnzlpnvU7rn1ECrgL6yDBZoVZPIc1zjfp+1U
OKEykt0Bw3CvnKDGUEv62XQyqLn//483hrCbhmD2csDHU85fyeo823O2uUeqOdadT7Ffvc23iGuu
7Ft3573SjwOvtYnkSf1BPMaN5gLcnCQokN4R0nP4UL203gyetJhq6iR+pjbiHjgo7uIl+mOrLpx0
B2Minqt39Ux70H7PjgQ1sjrJVuJ78Q77At6yNtP51pSccDNG0PnGO5qPqL7k1K+4bYH5tTfpvXn7
d1KqXZwLZeAXIWihil9A0W9l3CZrklYGKHzkFO6IJBGI+JKBJa1xkc6JNyR+Q0n3ULwWMmbGUyol
jrImRyGadYhQP5RHhII4XyltmHfds7PT9oia+hyZBO4mCO6QFIzgaNaZiCpNxKkAC9eapN19Gq2D
fxFaO0d97r9U2C/x60d/N70mIIAsy6VP/n+vKY1YC72s1XFWChC2z/27g/34AxCmaq2E85y6Lh+f
+tKAWyWpmrckNwV2gNN8232yMPK7CL3QT5iIg5StsSRzFD8LhLnQinVn1hMbMv2H6CvCUtmLUN+w
I+tgUj6S8YX/IqxeF0NV2Zj4n+IKgZwNGTBZ6FPnTcCyD386f+5v2XjL9rZKd+UnWj3YGEd3PceI
S4OPEvJ0qFYIKH/OQpHDtJ+EM+0ZCveyfODn1MJ6YUZQrnzWr+rWe3dwGpM5loNp/REvBjGioend
yFvCQfbVk8WlO7Ufk3NJIkkR76ReMbxTh77try0GDVdFQEHVZWMUo2iSa/WFz+mswPJNbpi4tJtD
v0ABmf4Rcy5OvL2+rjfuPBnuTHLcZIe4VnYTv8WP/d598Fb9wlXn8Setfwpn7amYt+nEPAdIrrgz
OjVRNmverHoASKPw4zdXdAvli0f8t1cYXTBxZxhZWtf9MX8Hj+48xu/SWVxbc2fmztWVPScDJ7Ao
nvWDcaqowl2rF2kX1ixa+ZKmf6m8iPpoDsvUEJIiRWQgpRv9lARLxZ1RE0hRnPBmGkK/lEKf4ctm
iFJ/yUGkQCg5PrnlbQIlLNhXzTsxrrU7Esa4bzwt0FHAdx7FAY4kZ4HiJ3grEhQUUbnBD+AgMO0F
1DojB/TLuVOhZTkPAGhV+9g//n30GBcmGGMpEcEWSFAqsimsoW9HD+sjMtyYOLa3btRT9Ilq/IEl
sY0AP5ar7sF6kj91TNtu/KP23r5zEK/io/EkfipzGXAqzNRX95k4UHxAHVWGcXGT7Unz98ryBtvn
GS4lJ4Wgi5yWiot90A8RheK51q+CO5eaA5kR1mSfBDlSh83qjcyOcab1C/jN/h7odr/j3iNcutLq
sC6cuD9ee4TBcEK/jpSULn+wz16RJCbs4/B8CY/mUErrn+zPFOsGjk0yJoSLC/0m5yDOyXKTBzpl
HEgUv1qcjPA2rzFdPlDRIRaXeHx8XRB+ejWWIOVj6q6Pw+WurjTUsdoh1oCD0t/SqALy7qCfNclf
Scyr/E6gV0Gdjrj4lL+l54gseIN0aI0KJXnnM/hBkiL6k4lCDg+c/oYaKUgImJv1oPgqg9MgB+Up
DSRxCU1QCJ966ZQiM5hJh7oWcrsWgI2bjPpKMqE1leOKdIXE8YUU/3nmoPfOPSbKg6X6f5Swb+tJ
j/o4S21ZPCKVHT+DD1JXDm7Bcw49ZGIECu5r4zm/xtL9CjR/DasZBnJQJt6eX1Xfb8PmvmEJWtiK
R/KUNj/twiNcaKoW5aY51mvyym4elCulh4F/31arvzfRrzDYYuMMsHkNNIFq6NoIQGMlmmajveAd
NOkBKA0WUtFCV+wnwHrAQftZ33Hh2tbKzK15jdV3a5o3unfv+B06y2s7Okbh2bDXBR2rK082Pr7+
ezKogpKI/MSv6nyWqZWgdoF3QLLHEigSxuuc+hRaUE2lDcpEWFrJ/qG6JjirjLEdXwOjQCUboixj
pzzqTOu2EUtabLsHHY1Om5SsdWgGUYAAjltFbByuzKxM54aBpKhtzVp6i670aDYvFVakpnOQZPLJ
NEdHlMYVLRefymhJ/6jKoIrEiG6jZWW6+bGQtu8uq730QcEkn52A4mT1lCbROq4fVfH+qt3UGDI7
vJlhauitKYAila8b49tSUzvVUbTacA+yjgXcDL250pj79tmgp+k9XPl+8ugKHw82/PzbYEXXx5iO
D4NxP0v2YAz/hIGrBzgnWgm0tIoHsJvTnM967WqQxiWOYWyL9YywmYGd8Vc4923sRlIbw1QF91DK
W4AxBSVRRORSRIMTiFO7itp+LtEk7ReO8mq0aw38xJXXH+eX40cYvX7YOmFdSr53CPx1CgDFi/4V
yQcSATVyw4JANcEO96GTLfgKbrE3cmMvF7sW8VUTVfOCAm9BF7FOtPnfD3btuUYbPo5yKFKl4x2E
9Ckynrpg0ypL0XgQuECFqS98/D3cV2T8/Xj7mgcUeAbQL0tvHDl7olSIisJuUoutRrFR2ESRwB56
rzAkQPzeRaTJuLL25Ivf/9ugo06ZVmk1MlUM2pESRKRchQcQ2FduBDLIlnM8eMmwYLH7aurjf6yD
5fB0lLEUd6FS6DZRkQpIvlP5OZVeSnCkPdWBkrpk29+LcnalFnHxk3x72tFS6QzFCCXbcg/YcQfC
3pOe+CSIvw1yaAhKXP0kQ+D3+5MQNg0AMm6c0QGXRHWbDXpzhxIkuKIcs16fZuRiRf8W14gYl8cA
QLjj3XdtPDNrzBffGm7CPEMmrL8WJg8vN3oYTeSgpQyjG2Dahsn5tlVDrSlFgHvuwaUkPchA6uTE
eWdR+XBWAUeHoXxoxg5r3JlW3ftBQveMZROdJQ99CFr4AJnTRQakJo6pR+Gt0MAk+XsRXzg3kXkY
VjJ9YjBLo+xP1lMtSdTePbCDUV2rqyOHiGe8J8FdrV9ZDJfWLmwGaP0UpYYPNIrvtMAXfTWq3EMc
3veIykN+6rUYVMGx8V70mtofaM0+Xqr2Ls0e62TdVgWVv4MnAHblpmo+AmR3YkuY4v8RDPaWVPZM
zblyjvwKl5gOdAgUyJ8XXRILWUw7F7urQ+I9GgNaaR96z4pJvVJ6jPpjmXx4SCYnjzJUkquKicaX
ysH3dWMS81PD1gfmNKeLOFrERpwIdWV04hFHUyyqabosOh1AyqMcb2tkBTb4wWwNerX2UWu1qazi
MTKVXygpFiXMRv1eDpCUm6kYA7xI6c7E12arf2BwIVFzclfS0o4nnYegS6dsmmyT0j6EcreMlpLy
5qSL6lZ3d7XxlgDAcsTXPD0l+S3/1QT6BO7RfMFDx/ksFfiaPhBGuuo5Je6Jpy4Ar9BquQvoeaAo
nJZLeutOcZu+x09Nss78cx5vDeAt3n7IHqYprShvKbRrv11WEL+1R3jUEtBSY1lab9Feqya+sqV1
Jeobs8dStF/2uJZGCy+mG3afvYJNNfjt+TJINgpIFmtpu+damDrdEvlPGGsJYKMM8ZHiTo/edfFg
9y96P0EWo2tXFnS5dirldx6eE86TLdLMjc+dvCtuRZp1TfGQUyeFnrUXQPdUdFDo1Ag5HZ4IgxkW
YOwsBHBELrmTE6pLRYrpAzgr3UHuvKe2Ia+phSy8yYcP9Ml6dKoB6LHyPLhW8oMtfTrSg6FHc/qz
StUMkFDfngPag9ayJ4ywV12woFupmXPgyDbKFdEu+JD8g8WmQd3jwyoeBxn8ZfuGb8ngzfKYtcum
uQsoNerBO66UTrgAA60AgRSCeyk9eLcWnVQR1StizRhnEGAhGPiCZGJCAVmwIyvfwqcLmF6pzJyW
OjoetMVn8JDl2TK0XmlTsaqQehTXAf3sofU0WDcqxUwhMEwc1Le0uVhtKfDim+HN1Rm5V0Vp1NuS
flcPZHHI/QJ0oGCXYpu8KUk6KgMwIbiYnNYrDYr4rbgXZ8KBYgi9S3AM1X1yjzi6/Bxsxae2mXK7
UbJRaHGAzEZDoABDC/tuwBjqd1SO2zODevFCPSWfkTupaLygT5nOKliVA0N9bglzBPEhAOOC4xzS
NclY/5FmN94jPTbbW7VIPihTPngrrYcWSD6zKPzlcxUqxS1RsYfRrvhcxs8NlkQREa+KNHHvbXVa
lIYJx46FTYFikqGZSE9Ir4yJV6UYwwBVY20A/8qSDuc2TC3gXgANM2aRsIpgGLt7JMFxj+mwAKZz
WmfDtV4Cf3rNUEQpgA+LaPRXjjgADNJgnaXeQtD7PZXtPmTOm40FS3qQ4+a3FP3RABoFfnvumQfp
RNSI2sJNlO5s9Raqd6J8COWrCxZBm9COjvW1kmGqCB45ftX2SXSbpmfsJ/SjZc1K+0gqKwjHVjjm
BByNsjXtXWfAaz1qKH5MdTZEo8UrLXg0qckEy4YCOy5evnQyxEU3p1Vf3oLwxQiFIkyMsDht5Q7H
F7fEilkFQqBtULTE7E5R1o07M8R20k/ESpg2rAncztEld9t7Mr4b0UUOHxmBSKindQpdcsB7+ivD
P7fSKaXp0gh8A+fVi4bqagzZh7AAEOQtDF5711BAMF4UOoM68j/qU1UcCgoe3Eus3wluX6udvhaF
x+whxqhkUJlzWozGFnCtzXDvbiOErubBITj7/RpALhxHZ/7PWJHMVWuat2X7mDaPKnhKuhAPBUJO
KQzoux4/P+hNso74E9qX7sSTF/nR9mfBQrJ3G3kt6G+0ShIoFll7F61DbxE4czTIZEqptbO3lWeK
Mph+crza5O636jl57+fBHlIpG4XOgWHuKh0xyJm+AF4EGYQ6tDZHC/1TeE9RuT4jtt+pkFnXNbS6
eg2o0oAPKqLCQgUFqKbrb6nZGk+UBGbept0k8j+0RNz6PjTgTFCVRgdV/VdCe8/fRfM+rO8Fe+tz
BLlTGonm1i+PEv0cp1yY/ovmIzyChxtMfUHEggdILxm2bR/UWETD582RW/LIo4XBY/rMTtNzeVVE
yU2gvcuHUHlp1KP0qDcnF12ipyFS2gPvydItWrERNvcoMhT1DggL6Sc4ZGPANy+GUihmHpxaTfgS
2Oh2QKFaJgCUBCxqpTUsUiWdlcHOyM4hWvTFGba2vcw/dYSBdnLy3LjNFOXXgM4LOqDuEela4RlR
0yJ+8sCNd2GGaPHeyZ8r8fhoZW/03PMTqBOXz+kvHHORYpemPqjgn+KN2+/YgJU7hX3FJXKXGPZN
xBv2QOzWjuZOciTgoxtU6pCbXdZYDN2LyQo7C0JjXDE1dQrB24jvQ38huBv/A5ghjiYtul+Z8EbD
JSP77u/DLMUdhz3SzjLgzamy8LyFn1NX0V4b5d4C9Nela6dsp92brK0AStiYDABuse40Sp/o2yEr
cSOqK4wWq2iLAKKz85XTzLHfBHPjlGdrhVxSJc2AhS6Kbuo0qCkcsVJzjI1mLip/mVu30qAxR/dO
eQSogKdaC968opX+IUgb2wHI0EEYdg5VvzUa3m1Z6Duihrx/qv2NCrCAKmpMC+zgQaKA1K+Dr+lX
EDWh74b5S2OeCHJ6mmv91KmOqbzR4AYF89p+/zsUlsbJwzjuGsqT3+J1Qw6LIvQzqmTQ5HFZT3f9
e7gy3mXnyRdeOau0WeJzewNMpR/lU3Kf/f0E+u8CKJGfKQ02m6JK3jCKxn3VSjIl4QnsB2okKI2U
c/XBXvTVWgN/xTb2Xjsb80qAscdSnengCFkXAXpIsbnyQRrcdcKe6E1fpO+fLBjcRXzciyYe0ixt
uci3MmAU0AvGAYBDivzTFKU8oOsf3FACZqOQp7nNAXlEuKgiKwIVv89vZCIXETU3AaWCeJDIbe9b
5WT0L1DAddqvdDDSifomNg/5NSCr9CVxNg6GKe1IMio0KKDJo3w3F4S0Cz06knawVPG4B8k7w2NE
B0TbL6k6tUfjzkWxFsWGap4ThQxeN0ibR4jsEQfQsaIFYsdr+4PQJ/zsYAFA+lp1TURB9lz2yhS1
rjpfVR0HEKzN6MOlaaXPklc6egRKsrlJ9ljbuupDRCwUHoZ278kAoScuZJgd1MjrhfFkI8EbfnLb
y+tqxnUi7IIekg/CyCV73V6Dgaw3VX3ysP9I0JjwN5gWhd4KWhnKp5L12Ffd3BBn7hsmpao0l5Hp
AN+EvGmMcI4xLwKiTG/PJYxsgn/bf8rKRFmoNIyqOSoTcJdK8QZcqIJ5Uo4KpVOhDTnXhFlm/LOf
TCjh7Qa8W9A+4UECVAMJJutVVW5Nc+GmSDPRB9+a/lYdotN818GyOknpJxdpWczDYt7jb5E/0spO
yRT4EMK8EtY+ItlQnmd6tek2Ej4d7WcIFH6LOip/GghQO5G3wMWrhUe9Hg6BG/2j1w9YTd4IWwOW
my0vMXGAi7QEOBu4V1R+5XG5c9jQ7Cbkyk1T0pRxq02tGi3Meg8DpXgD2jCGICbswB/oiDRpMy3Y
1ggt0B5M91VyK+dPBh0DBHzwXKOfEs9ofuhcr9o8OypgD61lREOi/vf3npcu7XlIQixtUVUVSRv1
ejxVjlAuqLtjGx06mK7JApcrJXt0qBH0YGzAmVObBjeZgYh/6yskEtIrFb0vPfzRJtMl6tA6RQr+
Hevll4WSOGWedMcGAGaSHo38pKPN5dk4r4QvIT016VYyb3BctJRVVK2c8MXMp4jlGtmn274Vpn+j
6YCA3Z0Urno5u/J8vyptfMgfzzfKiIO6LmiIZd2xBG1UI1N69CoTYNNRcB7tQVuCvsq11fOr0vrf
oLoxiDNTDTBHJ0/kK13QRkxK3e0R8hP7RYWVjTHz8LXNpnZ6p8KBXpXVFlRHCn/r73VxQYCTd0Zo
XzFYF4Mm4s/bSGk7LTP6uDu6qHOQQJnyQQT8qs09aCGDuTUlVGertZSUqjVNBGDeUbeTkIIFc9HV
+LcjyoS2q7gL8B2tz0p313i36H+UIXohMMXOFdechE0szGBn3vhzOdohsO4WfHREL4P0yu32q6zy
NaH/90bjWlOnFHITk/oczXzeC7uuvQucD73amQbaKHN4ExkOnsA6EIdpOc3+ns9xJZJajojYoY5G
I02XX62PKMiqQjPK8AAQubDSieahPXWSfTyHSSDrfYsM6N8jjktr/42oDjV6Y7B/G23sWugCRy8y
RhRPunrq220vcnFgwbL439sCDCaLIp0PncE46uSfq0Uq0waRuCAc+h9i8dF3Z0dcFP5RbnfUpVVv
WtLR5pqWWpJtPNivP8GF1/3xBKPqeyn4si4UPEGMspRk31pitTS5FjPEhMwAI99NXe4M6FJ+phHC
QQIHmibvPNTn6XUlmTnNwWr9/Ql+7+HRtIwOjl6IlLjMcR/Jh9h9SaNNyJEeU9d1/067rcaDJIXR
i0gGyKIKIzEqC38/gjzM/I+z9esRUBWQJQ2RkK+ff4sqNSRkSsNyw0MhbHUavXED3MwiZW0WSgKP
uI6Wcb02nI2QLxxvmbVT091hWpJBacyLRdVgt4UDHtK7U1GgKHyto3Txu8m6zr7gCX/ZBHWCI5mF
zRThSAhrRZbx3B4cSyzAHd7z35NxYRPKEiwfyzS5ZxRrtEoTy05E2XWCg5sezGDmINbG0kQpEgHU
BY5EOfytv0f8LUvO9A+6LDSBJUX5ZVgidGkqpKLu0xRSMJggV9ZvKYp67skt4YNQ4xTMQ4lmlXcw
TDB4QITbNlmItrHwBgZUCULn8+9n+hWW8EiySHVZp4c36BP/3Ku50Npu6yn+4BHDdrW1PZMgi8My
/HugS5/2+0Cj6Xb8RBKFmpoh7jBYeWvOnhYly17Egqk4/z3Wr+Rp9FKj7R80dqr6juYfbGXuGu8l
8KoB3O5fiemuzd1oQ8uumpRdyV874D+qA1VATtTBq1W60hi5NtAQtn3btlKnCKJbMXdi94KtTlkd
3f5gZ2vzmuLktYGGif02kJLWVsl97h9qlER7MEw4UC3zcBml07+/0LWBhp9/G6gTPCu1TdU/+OmJ
ujbnT2B/ytbbVZegawMNy/LbQH6N/HAiMnUB7GTuWW4+7lkxew7r0//+SkPPn6QZhzUC/fFIqh+X
duof8DfLpVuWtqPNMH67at/1hR/4forTEqKRB7AAfCwSz18///ZOYR6hHKNxu9HzliV5Ss87hsSg
hiVyZ3irBMDnmzusx1Z24swDRPUcC5YMGaXkYrWnzvhdToAWprM3EzzwThW3EZm2daAMW9vH4dfy
J9BiflFld012B3iBejDt0jKjcB2dy/Jegrpk68ZrSy8RRL7RvOBs50DxLMBCS6G2DoUjv7OzT7Tv
/p7pr87peAIUw8DUD+Sdqhij/e2UVqojR84E0OtwlEEpqIhXbRtiZPSWNqh06fGS1GIem/euO+3W
Ru/vigY6phfvCptUPEUSVok0AFr9SnPcuWuVM0ktJ2Ec75zBZb6l1SXnEy83lx6YfMdpHwNJmyZK
gkW2gQ9Bu8IJAcOOmo6BnGp7me3fld6CVnKRh/OMv7zqta1ByV/Os1WS3PnI1LhZ+exRGKgKALUS
RLGstQ9SU2PckV+7bcbAvWGZoDePOpcC9Ej9KjF9WyairehekdThoQxeTHmhJUsDNDjr0lZnZbfj
1PWvolHGJy9jKnS6RZ0WM83VMeA+6XozkJrOP0TuzlL/xQUQegN5qgKnCbDrOJuXMlVGqClZhbB9
sPUjdyEUzjyHY6k2V5q8480/epoxgtwxbFwQBJ6Gy82gjhTod26w6+mZhfoVKO2v/H4YS8KjAIDZ
AAT9wql+m+06dmJPa0v/YHbC2pSFPU6M69DF5Tx6BX278YN0XtI+V5EUEON48V653TaRlU2BgIQa
R1tReq6QXefiperKuSFUO4crkj3uyhtffnEhK/69j8ZX8n+PbAFQEmmCm2OGUuXnmh1FGWZY8klR
/gH+RNXqXEhnqXVm//Nt+TUafm0yuvSAScfxlq95ad5JaEDxRjSyCcB9nBZg22n0FP9+MXW4eUcH
BAUERccYToR2royCDU3MXblWG/+gat1UyJdSn628DBF3t1t1iT41gmdJByXeSTeF85xR8MnzQy0B
UsXKzWhffBBwGpgWE7ZP3MJdbt4zssC8cbA6vyuyA813AdUNC2ZXI72m6C61xUtEw6/JazDfJeBo
I1ng9RgGC08FjN6YO/Ru8zx6ChC0MbLXv99YGm6Xv954dCQKitV6AljdQwt8e9D58W8JSUC3FBCj
0VrwtIchs7hmnD4OooePKhuKpWPMAdRrfMZkWSvXhVz7hziFCHongnEONp51O9wKDQdMMv/7PS+d
L7KFFBkjghscL9k4a5SyMkL/oGUroHXc5pK+ubpUf6VqX69lqRp7YlA6H0N3Ah13QzXhtUjQ+4I8
CHr73ofTiG+oqk1qlgZZI+LYRXXM1RqZ7Gup2qW9KX97glHIZ3qNFJsFT1DLaGSik6c9suaIL31/
jWnA37P6y5hz/L6juM9w1M721OEz9kdLwj0wgNY6a+LXXHr2HHuIAmjIS811HM7FofFK0jmC9AGb
OwqiSz1PEgGpWCRVqfeLHXIPd7J3CqSnLMaYk5muZerZOgZFyc7TXq68+aWjghwQ2L6ETSwuwaOJ
dtHZaxXXQ51YRNUQq6KUbi54idRw120j7QTAT1G8MCsTtTh7GnXWpIfyXUOdJe5qUfz2VGkBekxR
zxlFjbil25XsehjYcYUdE2jTuLaAfwaHVAX3PlMwfNdkuPC8b1YB/DDB/sMmU5HJA2s7eMDqGeYQ
EoRWNBk79yXI4VKi4hm1/4DhpgX+Qf6bQ1eTXX/vlu3CsKU5diVr4tvcerZbpFAqdVtXDxxl2Drc
1LgMeSHieCB6ZUnB/VvZBkm0quxu0ejFzE9gHjfiRLO0vQ2H/D/Eqkc1IHLDhaJTRofB3uNUWhJE
erJ+7Dy0Fs1HB0RQjQV05qtTya8A3ayA6859XGHsQphaGVAcedNa5LLeM5FHTMmy0t5q2Vnz/0nv
+W9lv3cVGLkhwmxirDqqQ44WQdOh3+WAmIOM1AYWEakEHgIytFXNcpQeSsVAqVlG5TrdyrD8RdAB
dHkdx/1I+mjpa/pdoqe7hNysgexthO7SVW4bxBuTwWuOKTXDZq6i0xKbaPDEoJY6VP/j++F/ycKb
Ji25d6+stgvHJf0jy7J0HVgXrMSfOYKkOEIgGvTnBwRe4X86obLIHGtVGdJOd4AtZ+EUs2wk64mb
IxVlzluPOLxy4rnSoKUNpauBOC3gAfr3k104bjQqdlQGh/sZ9difD6akllMbTeril4kB3lJ0PsCW
CcGS2D2urqjqXTpdfww2up3DzKldvWQwEaqEuJPEY50esmid1NO0AYJCq1rYAXYxuL4Ay17NH36V
8DnuaC5IGh/CJFAdW/t4XGZNJTcgQTGLLMwlOTUHO2BD0LkBsJQBLF1dKRZcChAJtABKk7HpuqWO
bmgx1g3HD1vgoJBdo+gN04rB3IBaJHXRzgpeCdDZAsEg9MGLqxke7XIyhwXgt4OM0ToajhGsQgXa
QvYqCE7E9YLznopPMSv66mK9tCS+P+9orXpWKCtWWQPure/pd8baYYB0G0sFx9VrbPlL4YsmEawx
Pbh9/WIhJH2eNjp7dFgSNbDxpEex+wPAtueifWY8ocDHMuBt/172F/ajJim6zLpX4SiPK9WWkhah
YkWA5+k1lThC14NFsmw8AElmEYAZ+Hu8X239YeVJVP6ojZOZ/4pfZOgQSdXSXaQyZaj/bFTzgcwT
M+lIdDTxG2ekDJ1B9UBhIefa33sO3cyd5HxceZALEfKPBxkVYGJfdNy4cWFfRPsBNw9rQIJskiCQ
pkaAXZEiCIEYKdDvdWGo0IvJS3Ytkb90+WsSuGRJgulrEFT9PHbsPJBzSbScISewdFSBIMIT7ATm
jCqkSLvfhJVoJEcgruW1DXnx22uMSbYGd+9rv35L2JIsdZLGVhExVm5rkAsNDs0Vgsf2yhYz/Ne/
UrG/Z/3ilvo25PDzb0PabVQ5fgB1ZfA/b8DTgWWBTUrcrK+uT+5woIxSAiZXN01FtcRBu/fnaG5P
4aR2NYQKos8BPExdyMdqLm8WNJsqqF0scq9GXALEgIBO55Ur5dJat2RkwYG+K6hqj10wmxpIYumD
sGbwss3monSy5I9Cx3FD34QE05EK21gXZyjE52E2MdV/XkRJSrg3IZj+PfO/aKJsvO8PM0azGIlu
FGFRwvdGK3bbOs2tm6sIOG1oc7hSPzN8QiBxjld5Wd+CdHchHDpYeBH2UhQjoCPJ0KrT30916djj
qajgEXrS2/3C4HxbEJnnpPhqcezVSA+W3tQsHlj7LMGyRfW0hYO8kTB5FZ+ujDt8+tHSsHTEnDmI
RENhh/1cGkHlh4rdx86QRtXGO+25qF/LBJwbBxBIjNzmC1w8VkWQDiGArl2hI+gXNp+FRL1E9jiU
SpXRZdj3Ti2nmegcZGDhyocj7fDwS4Idq1DwF2jPuFkx7aA9tuDN8Z301166acigM54Z5QsLVK2M
5DXe58h0rknQwhRTsoU/RLoIQ9LFctqVChbJR2R6X5irqsZqF6nsRZltXH0eOBsXEV9vJWRzxT/5
+ca2EBd+4c0FtwTS02KptWiLhxgc8MHRd9wFirTU7H2Hf7eMDrVxn+oDTJQgv1APSMC6+aSy5qE/
+/tj/S5ifR2QzBUyyCZGeT+/VaVUji7VkrAnWIFGWqoHzkZqtWn9/PdAv7/Jj4G+xDS+LUbD1ZIc
mT5hH4DzzG4ApEcoGXBqRJRHZ3TE/h7uynspo5BTLFF38PyhUGbP6Tzx8Rp9GxtPaE//PdDvU/fn
e43CTbeqe7/vmUAZdc7+ICLeaK/c+NP6uJpIX5vC0bLOa1v1LJsppL9K4tH16wJxrqTawcJqUm6V
+EqF8xeOgRIB1ycmiiIlf2rhoyvFM6VeNgVV2Cc9SDsPpHINhwhpdKB0sr4awqcyeIyH5kc8u9rU
uxBJMzwpAwxOSL2SOXrh2IxyP5QA+lH/6RE8sKQZUeJQ6S7tvYB3ARc72fWV0/zi0vk26ihsSL2+
zZKAaSaK8hwQZMEsDXaUZedkeX8vnotflHIPEgnIKP/K2PyqKQhSmF8z2sMgyRD+Udd2fTdU/xRn
FV6pR1x8M6JD2jswKpVxFTkW/TDXNNYqwWgSvkvunFtAATdxrdN+8csRiWKKqA1oNGtU8glkwyX8
Zfu1xD6qhYsBgB13Dt0qRmgOo+8JgT4n8t/TeSHig+L1bdhhAr4dMmIip1aZDC8obxUkocod+X4p
fgzFNY62yloYwH8bI0Tk9+7vsb+qvj9vPZoSRPpfDXiZsOTn2E7pO55dWsI+gkOkvaM2rIoLPXvo
AZ2LCSpg6rYIHiV/2+cntz9T8vN0JLEnav5kCi9x9q6n6U0h4noDDV/DxjkGuAlLgIsiTGatu0St
M1XPtgos7X8PpmCBwR0HN2RILI3RaSk3gR3Xfi/sOcECICMrymQJakakrt5XtJxlqMZBTCBDy5JT
6XSoixHgXI3qfocOgy0uPFOaS5jNjHsqEkX8xPXYe307B11DgdS0z71FiX2rYZJUHLhTreQYK+us
3lATQ47o7894gUvPEzA4OEpVtHBV/vkZ28DLGsnKAReDYFEB5A8QKsvDQMJCl5LKPf1xQjnDzW8A
MthDWkExgWYs8QzAoEmA9qamotPJ8XTl0S5ODp7vGMjoMqS50VfKasvV1Czl/E/yaVa+GZA9DEQB
czIsDUJAW+AQlE06KduV0M2GIHN4EjFd6+jv/P0w5rCDx8td+fYwo3kC6aPhfpsRODTnLjr3xZ2X
Ya+6tTyMyc27Aosqs3Zu6J5QaCzPKbqJhT0D7p5TZmupxNmoekZI76bIFbZadsJPeFJ1gxA//QUJ
N7pWWTuSvoXdEYJfMcVDV4BkSwf5QlxJknJWlPeu+pFQ5exM6VZGgg61FAhvoCQ91JmMYhdq8oQ7
ZG+bwUJG7AeFItOK922M1K+S7KrIeDOFV81zGQKZftgZHA01RIq2uK8xO1Ra+E2I5NlFNLm1QnfV
gZ3L/K0QnwtkZkM8a4L4LiNI06ixdkCzlfSh1ecF8t6ZjmTNKigRAMI1xdWQk8RVTPp/nJ3XcuTI
1W6fCBHw5ra8YRU9u8kbBNmchvceT/+vpE5oSLCCOKELdYxmpAGQlblzm8+8SfGb3jz9/GtcSPXZ
tWAnTRsMJxFw8msk/pg7eL3COw4RvH4g3Rno7nZOuqSvz3wdkryP569cqXOb8lL+owkWsuGgR8Dk
5Ot5GVUHPGsVfiSQRF0ByhvXsh6tgZlegUKj+9Awv8i8fMWrdBhTBWxZx65WoIHXnfFaODOZpiXO
wbetaeEmaVk6jGxrcgtUfpG6qcU5Af3Oy/T5QUtPCeoje1W9td0bzTolqFnCCxoRYEE7f5ReUDcO
YVcN8rMjb0zoKaGCZxrKabSbj76119w7WMK2/GDEV13ya+zfJcQxWWdRKNSgEJ6M6lednDTn2a5e
lIgxHnr1+l4e8PdW323hBjSuC++1c66N6L4Jjhauxfo7qTYoSV17pQXX5PKiMP9W9sEYSAGuDHuV
gJQej1K3V68KbTUmB5Ksup+ply7uHmS/FIskD3L01HxdQUejMJSUNC/cQYls+W0aBC24ibY49Rny
3kPHzb2b2bOXkp/PTxX//NNlPeqJD0yHPevitFfsFX0VYmFQ0sKnWXSVgAPHMEp59JubrtmX0lVu
n1XkQL0jxJ5UnbsCL+VGdIlM09K4eL4NkFW7VYe+86lPSC8lKCGuk4OaP2k07OkXojkROsYSIV44
0eQuvQh50InbA6V7188l3iLHnG5henkWRazFRHL6iwRKmauxpLjnqtyUQF7YcmrwHrh/W+QruQMj
dWUWJ9G48g6lfu47Z6Yu/KZoI1J/RGVshyQOWoE8Sf3LNDZkpiPS2TIgBwz6SvZ+O71KOXsdh79F
Q4NKnsjitAGSbUxQ0hdLerKFEBfV8uP/slccE6FHHGLZppP4Zg29bfaq455pKKJBEebPo3tLbqdk
L2HwLIJLWSNLTcHtqyAsYTszTgLmkKXmMkJg2bej5QDrf+a1RAEy/ZlEumDYFuR1UurJFjbCSCtq
yz0r1mPaIKlGzEUshZVhlso5JrYZiJ9xaFmbca7NemnLfn76pFDJIl/tndh0RXXWmPq72u7ITCJm
VLPzhUuPMmXH+hjG66Bwv35oWqMUoCk5xqbZn6J4T/yd2+xVQC/kYD+v6YVemhjf/PuoSfROetVD
0L9yz6N9Qrzb3pLIRxgkYVNZYOTQY30xYgcOrBlMVBDKu9RDgyrEfat+TNS3mDRtlKTV359f61Kw
wo7cBBKnMLSfIlmdQhncamQBToq5y627pttRz6C2HbmPs6t96U79/LDJbpflaKgaP3FF3duOTw5S
43yrqPKzk5xFc7v4Ql4J94JxAT1CEPzT5MEwS9steoINHj0VPSDgksWVGZ4J/wETS3ufxmtVuWug
cFtrCKOlNgNv+mjITc4RSYtG/iITbeRpYWp7o53E9uie5fzsbrOGrhBFP6QTfOhjovABRHuPlthz
HvyS5Sd3Y+pvlfy3cA9J8mzXW7qqZvFMWKZF5ku70N4q6cZGhqzCUDy8kl8qZVmocyHywun/8taT
fNws8Kwz9N4VvTO5+ENaUZSPnn9QmadWC7P+3eHKggOwcmTRft6Ol8oUJoxUAfR2ubLMyYEcVK/q
IwRnzvKL5/+mtoyUfYoZSPErgqVoyFtL3XcF4hBrsW30fSe/yQb05J2nb21tru6+cF19eZvJmW2t
oC46tHrOsb2llUrHN9O2ICSHdq3ka7BQsnTNb4SaYNqtjWCmBfeNeMBdBalM43ZQaXZ/K4zKru4M
RkDumTQi7JCPpD+LmYLsnov4F1p5dXdutm7a7M3mliuLU8Q8c4zXXGT8V+KG79PSgpA71xS4EDYV
UwOOLyOAaSr65BL1LdeMjb7hfmANkIqi/80DkYhqZyE93+D/H4vw6VmTdCorgy6KW56FABH6w6N7
vcqNJ1IXHnqlVr/JoARaQ9SuMHPAkHj/CJyCN7z9vDUvfrMO9QH8LA3lD2W2T2mdVqh+5o4EL2oz
ICP07CB1Ws3b7OJ+4xN+fDEDdvoWSIyamohrn57UVYNcxk3pnoHKmJbYW+WCcTKJCgpdQEJy5bUX
FtvuXvSZHb1ZuwpqJXg2/vzF3zxopi8yOYx2kQJ9Hrmy2H+5e21nN2Cgy3QzGrskWzf5MR83/EVy
Wz+Af3LVgz8eh2xNR4oBndHoK6ejg+rBf6zBQZmgOVc5VuQtNRQ6wDvZvqOErKWdbRzGbh/YtyB0
tIfB2vz8HRdUi8Sw8t8FnRxjCSG80C/prXLvECcYjQBP6+uD+4FTy/CrlnbMcVp3LWVr3LO4IAh0
lgIxf8e4gpI8xa8LMnd8SxT++eUuXMC8GyhY0ZCmyhXB+NOP3VajUVuMEMQas7p0pthZqMfEqgCP
zRaRF2AkYi3+fd4kudJMuGPRyPPErgKugLMFX44HBaN0hTLabzBeQzzQ15IDA9ZB77Y9IKfZUmDu
uyebPG66IZB83oNuNJub6ErRWZu3/68LPh9ILp7fTx8+2cxa1PtBLLOZodL8Z6BBosP0dHac8SGC
Nb31mY1bgmbA8dUnaU46OO7QMhg/t4GM6xfiyZq5GoOt4aEVjpUXqBlmRP0xbOGkI3xhISeCdL+y
jdLrwNsq6M64S12hoXCwzesugMyMpxFaql3YYTuCkP/45+dNeKnBTBKoMCkTL2x97JpPu1AvvUzz
FYIbfRaYXUTXFswX10rnvqKpWW3TZdidcByeCTEXMsIvz53sgp6mmBElqXuu+yP5WYZ/CkUGoYLm
gcdOnPnM7+B+ak8BF3GYaxtAnL8eNj2qETf0QvfcIONkbpR6rVprjj09C3rRCV/srH5+5KUPtHiQ
hiMW4XyKqQ4TQ3L8moUd7VfSazCC3BrclUCSZnEyqlit6cbj0lCxGoZE+q26tiTDiaTKd899uY7t
a/KhpL4STMWIYjZrrxoBjF9L+p4/O/dvDKsHLeDKfR3lEzq4aBBRgpf1GcdwXbtSle6gS9r65wVR
Lv4GBrghhx/C+VaA+4oTZsOgOGcgj4H2LNhFNZ4QO64MTiO9KVHb/vzMi4kUObj9QR1mhSZnPxqa
PLJsyTnLw55rlFVp0ZBA7UsRjuOk4tyqElr3cfBgZyclO8rDfej+YgZOa8rXNnV4luprku6f3+tS
g0rUBv99r8nFlNeKPjrcTh8jOeesFmcqFHpuzD4R9CtpByeoG5sz9+GlHsiXx07SNwu8Uh+XLMfQ
ryPQn8oJzqq4AKODSaYJKUjbWcZBcBrLlVqsCZFec/O/pdciTOKzKrMRpoHSVTT41f7oMMyuyRMw
20C9m84m6D4KotoRmY6GKYc94oVt/amy7ig1zzO/gfjtvx0a4D5MKpF0/zY87DRDcnuZEET5jp4c
nnM11n7nMmoQD1lL/TvXBNPZNvtjSPFWzEfGRlqYNIpmMZ4Xg4UDqQQLcxKCqdpFWJrSYA2Ep9x7
hXsEzJf2nMjxOBWGfjPz4eIa+vbhn5422XyjZXedLBEtaDzR5CmzWxn4NeEJjX6Hdr9TiGmisbLz
/2Xb28BFoVcZ4BanvfWoiQo5QtMSYdliISapAoINu1zdJ6hsdQPA9W2GcEY4Ewc+6pLJJ8NwBzpj
8DuDYp1+sssViMaZiyXGCeWZIH9CoJFGuKnuLcwv20c8Tpv2MY8QDDdugbjxz8DSECAUSo5unZsH
KSFYHTW02ixkQGmdu/vMWZThroFyYKAv0iXXtX1PIukYB+yfR+OU4D4ZrAZjhwS7JJ/GeNEgS9PW
aPmsQ+SRmr8kJzOfql3Y1mglaKBD4ZUzqhZh+NONHuhl4Vme4RBRRjRuDADb7x1aN8nwmhsCvtS0
d1zzyKoX8TqNnqmoU6yXD2w1sl4POwXcOtxbEnTMpbQK5YNTkqAZAjVLv3LacclUAdl8ZLU2oXwb
o7bErMsPrLkr++J3MGknK6F3BlPs63dIWu8MoVM7Z5s6p0XaP8rzDddo5zobR0u2npVxS0H5RiVO
KsdTZjwRruQ43ph2sg7S+n+4v5gK/ftCk+CpY7VRBmn1EbM5ObayHbpHrViDQpaaYBkjFj/HAr+4
BraMjgj0TdpZk99y1OowjcQj5Q+uOVtOU09yPRcQLnQ7VNkW9S0xGYb/JDuqDG1gOJ6JcLwRaCaB
iSEvpyTpvHsx7HIFN9eFMjouBmHF7AWgEB9+DksXYuCXl5jUJ2pZkDAFfKsGH6sieQYOpDQbHXwv
suqzyfqlK5gxAHN5mt20P6caMXWaFpZnhY6AVhCGwE+bHOwx+g0NV8y6zeiEpObCd+5+/s5LhZiK
l4ugKyHa63yk5J8OaJYqJWx73/koStO/kSGvFHqg9srKgfItoV8v07bcguMVrxETlGW4IjMvcSFj
RM6BYoXd9TES+Xq6erWy7NDjJSiKfNQTR1vauBXadMKIPH7JetAa/4jhsJOUC4sTmFH7Wzj3zf8Q
lzY5EzkLNrhs43012X2Oog2yy6QE+PQdYwcLjK3Xh3uAzYDoGbHqA+aT6hl9CUH2AR9NFH2k2ROg
nDWzKt9fBaYBtB0uKEFLn7a3nFiJ6yBNOW/jmv5j7D723U3oX8mAVbIrcuQueYn0Kyk59OOhN860
MLhBfn6Jj+Tn61319SVEAf1pf0j2YJaxWhD43Bs6xdAWoMijaKkXT3m9D8u16/3x4WDGwx+EjRjR
tiyEbx9o1GbhsUXE114zpK6iN2XYt+6vSHsK6CHqziPlh9VcmdJbVh7U8arqNkZ4JsHrggfHQzc6
XZZ+tMgyLDmpTquZpviF9hZAHBaVDq/G0GHKfsypLJOs9CjEQ9HRbqxV7wgyCa+fYwbVwCc5EkXd
ZEN/vkPcspjZ9Rfuxq9vMLlT0lEJ3VEm/x2rg+yubQxGcN+DpfrKXRm9mC8Rtt/XQrf5Pns0wxXN
INzy3qpu4bya0MRutW7V3GAOoj1GCIp9uMYpN2BsEbV9Vu90d6aIvJCwQ9vk9rNJXdDRm7JgrAzH
Icm3nHPXU6Vexcad5r46Oa62t9R0uv9E1tYEj312BgqKHA5C/VSycl/PvMiHHMPXTfn1RSbR2c39
2rYD0zmH9vXIstASBHswgD/F5MY5ilYa1rM6XBcErRB+vs+HF6d7pJwCGW0aLOZzMs5FUhEZpi+F
MIyCtAPWkcpUpqkuraFwTe4tE7RDgN9SskdY29U3BV7QZf+ePRLOe+826lGBrmea9BeapMxHPz19
kg9oBYY3mUGwSPKzzIQnx4/YOzrpptWu3Hiv6/ey9VunbJCVgELSXgTtHToI3XYwzn2IhbyAAdTa
dcHf8Y9W8itygRSRH+JXaQJ6OYfluUUXttlCgWMEuKvrGHfS+2H2YH6/evkSwSkVzhS0rqYROG08
Pw+JOFH1ym1kgmeEBbiH2+P2iKU/BgheGNAe12r2231DVEdCibeu8I2dg6peuBx5FQelDlACjDim
XVHk4p1Mt8kCdPAR6bWaHZFXSvw9V7M1IBuLeOpm0P8CUFKaVdvPBQhZvbClIB0JNT2VTpE+Cb61
arS5nUn2uaeN0r8o3iuDu6TYJECqeI3RRExW8bBav23xEczRBB/4wQjGAB+NFPIVBrAjZlVVvFa6
W9Wz4OOdPO8ZrXl82kpMX2PrTn5qmj+004X1oXP9u692tX0owRN1oFVuo/B3111ryk08HGVrhZ1o
KZNzFYckPto9prU4hvUJGvIG18OpbIDnxVeVdQM9AlOXRefexOUeZUsuMMl665membcRwgGcv9Dm
J9yBjnWLjYuiGXBnpokc3jihI/SA8IVI9trTWEjL1BdsAac4UPt0EtLifMZN6j2Y3tmH9bjgumEQ
4+aCPfAU9VuMRVZqfMeepjjiVgqiLUgXaAVomnn+g+3dJx4ecdq2ineRsgXKZGX72NzS++BO6/pD
rT9X3o0qHah9B+99GH6Lv5mcHBt5d+Omcu+SllXfEmXIuh1939QbQmGKjSGIVGoX7mdREEThKvP/
0uKnnqenP2bYioFE3ujOUyEfuWOwiKSt31V7dlFSYxGJNi6azVtwQQwnjHxDHs8EJkJePNslzm5w
dlL85EkP1XiHaHF0C33Z8d7z7kGL33zPX0D7cDKUR6HCPTLC1VuRodDE5+8MGKoaMnaJAE2df/gD
e1aI8FzAVFpDccJ8CtFc4rfVLwL5yu92MDssYWS2RXS/bfaahX71XeDgynJHgsS4UdIOtQIfNlgD
pjX7o6VuGVGA2qm7nRWRSx6j+hBUq9HbCNhmB2fjJs3uU+OGN+ZaFWenWNL55P8bKtdu9IhkEWvC
bwh72s3oIAqVu1D/1UdH/s2GLYg1rY/SS7XhYbBrywNIHctsl6wXa9eqWy5trNcoeGky2tITrSzf
PAnmRbV3pUdFwi4rZtR+W2bh1k7Ubc5mZXVJoALr2I6/GIwDSsPvp+IHN855cNv7exgoGipvwUuF
JL6qXvMtOSKs3QnSgzULGhOX//Q2Ad7tUA6AsTOdydF3hi4b6pY8lAYBihuVfgiGk+wdlGTnpzs/
2MjxpmUKtkqkFTLpxzB5m2V5XMyR/n0J+EZfk79mkJpoTHX7zLnk/IMUduJbDkQj7eRwm+PjmG5b
ZwlyM4iuwWm00kwIvBiBP7/BBAQQeE6tBANvgGy+OKTWznL3AfxLLOeDvR/uk2rH1tJQnofMX85V
2d8LE0Qz8c8At4bgHhfS1wVIk0IxSzplojNqN1dutvScK418y153zRoCkVyv2XKhfjSVJUO5oJy5
1y9wRCi3VRnVFRva6TfsRmlmijlUhn02LE7tamwA+R4UZ1cET7m2D9Ep0a686K5XEOiZyf1nnz1Z
/KYuxACYxW/zW277Or8WY1Z/958AzMpDzWIHEseBFv5cd1zcesxIUJew6cry6V9Xvs27NHN6Vr7Q
N4xJGfEyKWmrLTtfhfZYHpmLQtripBMUOLjAZ35+g4sZFfRSmFsiFwE98/UNNLUtm0Kt7bMGuJpv
5y1C9SYAr9itS+Wu1B5p1wOSI6pTLeT9tS7dRqSa2ROozn5c8meUvWJbjUmkrWO7fpTITmXMIH4X
yh+zWlTVWceWovRClCaiZaEcgOXn4dmx//n5Uy7/kCCF2T+A2791OmvbrweEqu0zlu6Dd+tqB6Pb
cNtxjjHPrpxHLpuouyEEOu0MeOXC0ANAl4yT+oeAMnqFX5dR8o06BjxinTP0pu2tU28LxKSyhdot
5H6beDt2tXCfqB/iZjfCP/qbVQdruBsAqaYYfiPjunbrma39oTUzDa+f32qytbUizf3cc6xzaSNr
VW2T4LqsTq5zxAehrA+2tpUSe5nZAm7t9yhvNCsHvL3k7JjUCDauqMajjZzhkW5xr1xV8VbOby0s
xxVDTDB0a4uKBc3XJjwDForlZ3IWAkbEWLPe2elt0OJYMt54yt3oPMXttaSdMXBs5A2z2Hq8xlED
5NWQIm+JL7hxxspNWD7/vDHU7y0GfhyVxo9wUtIgGn/9ccZaIb6XlX3OIqzoaTpBDfHfOnhvURAs
Mx+/YXanqZ2rcD0YS6IdMZZYrx8LDDVAuYxb7kCj27f4z9v5L894adp/ZPXx5/e8GA1s3k/Ib9Cy
n07OBsOz4qYvbTGtqzQ8EJBWwIPMvw0wSVBoP2jjtWkDr/vTjP8UMudVhRy8mXmLS5XJ57eYRIRq
8EcXUA+xGC5Ro5+Y0hT5TSG9p9G1AgcKAa6oRZjtV6zsNPuo2O0iCXdqdS4GEuy5elMUud+28Kc1
mdxNkh1oKK4W9lnGvM3R/8gxgoK7uLsxP3JTymIG2HG8d+JzFN1F9dzeEUfk2/MFERhJWkzrPtob
nzpDgxOXWmSqFkLaR1JoBhT0pirnykOU/gZxJ7SWqMhK40jBlplrga1hu3CgbQ0B/lU8Vy6pojCc
vhBTBpBK8MUhxk26AnAd3SDONesceYJ6QFyp5BeqESu+xh2NaTIpZkEhk24BazEfiW0xURDgGrxa
gw2tJ5DVpHhhONOvMOfeTKQZn5bK7v10JJWwqC0OEVIFUvhK14mCkb41LUw9fC6lvVYjmY9bQ3Ec
ynetemhwk4nTYlmARhi6kxwe5XIlZ9e2eQcHOqmvXfgnfXrQmpsIsc+uO1T2kxwwNN7UXD1IckoL
UmBYeTow0466/aioD751W9v4imz19qZvVlrAemA1/h6+6qfS3DUyx0oJVlXx5DZ/XeeXj3eS3z24
zVOFa6+TvM6cqbmlERHq09IYOGXIQccuYkFk+zzwYvKeQoqZFVg6KP2QEhj/IqrhG3M/y6XyGvUo
BH31D3jj5BKQ3KYZULfg2Xn+y5GfTPngDnvLfNNbdFw0bZGrj7V/LAn8Mhe36kbLvNgN4dZqjl3y
FBeEwwrdvVxaJn26TKl3MQJKy5sO4Ix8n+YHpb5LqLJTh2rHhQJzTO1zpD6VGEa4vwr6ex7Ob3a5
HeO3HEcQ0j+cyN9U+93rnmSXxB93k7OPpoqGbUds/K2qu7GiTFZ+GdZayFRJ9lMS3jfFdeFu6VTw
nnP45Y874NuxQvLIRlsIJXlrEmfsPvG7JOj4bXTq1WfkL2iFwLzkzNd4gur2vWK/atkDbEIuS4e1
WGf5q8iT63NvHNrshgYcd2FmPak0cKxfVflKnkSJ6ze4MiNdzaEULBhjjeVpVK0K+X6wXkA6UNzO
7LaLv/inb5lUVYEy1jD8WgoaTwiptp4YKwXdrqu3AmeHH0qxpq6DC/rzgy+AsSzSrv8u4pR5Gbuh
GVkji8hTpXYbdM9JdESazGGogcgsa5mZiwG302BYxuBGde1X0EEHx6vpirWhiOfNqJKxOCKIUu9Z
HU0DZUkRDYDk55e9IP7x9WUn5yLzO3us2v6j6NLGjVs8xkCucpCdbfuO/ghRhXdy+0pM5tv0tdbO
kONzeab2uXTdorfEhJx+M0qQk9BQR7U7+A5rxsRBiXQxnhcJa1wBESJheZj56gt7g0qDKs9Gy45k
dfLVnVINRRaKXEhah9ZftYoW9OEpN/+j7dQhutK/JCMmT93/9mguUWpNHVik/jUI+kZblp7HVS6k
gIXjLMbD7bNKF6b8O6hXAN9QqMQvZv5AiJtncrj5aOS0GNKD95iO/9qiDTxJIiqB+wSOyBIPoTgL
SyT/ZevJaB6H8NH8A07MkcBoDYyVjbks9FJ5Aq2SySfYPwLxB1br0x3Q9V5YG1328RKR9ZvFb509
zmNpvgpeaNsI8Top6pasw/8gMIHf7qdnT371KFUbRD1FWA4PXXJPSccDc0xt83lrAxFdvi32p2eJ
HfjpO6vIbNTKg2iXYs4Xv7DYaFvzOC9/1t1Npu9mdvSFu5VvM9nTLC0Ax2m0842uU3TKPk37kCi8
GQzjpFWSoLsAQy6gW+eJs497G331+z5LkZDy5yKfWMDvH/3fl7AmJYbmW7XXqbENeeHNgpWfWou8
gcgl3dXeuRu2ZXsTdv+YarCnhUzOmCHR+ZolkHzHheYPu0AmzMgQlrtq5tUuwE357aF4UQFBSdem
NrJVXUZ4SPB74DraKitABvR+icuU89ByiLPMJDE09+5nfpcLVRfPhaHLlWoDp5jsubaxQ7Px2XPw
bmirafXtKNE5Xgm3zvFI2UfrwK13srHjHZB9pbs1i3q7IKjAxxPnHRyDLDHc+LoZQ8lUKzQQ7LP3
1H+0llzjdySfPBy+ylJQbVQT7rvzTPO7bYPFnr46c1xQ4XVeLyLlH5ovfrSFFES6jLSn3v4jwYlO
oycgrO74lKFULfqjM0t3cUtblhBcwgWDYeTXt2ZZi6oYQ5YOt0f3QDMDvG5ASwqbGvk4WG+usgIs
BMVY8uZ4vCIKf9vJNmUy5TJp47RYlstG0bPStgTxWdCeJKaMuzC6NvRrlZzQXaMsRDOQLrRoc889
/mLwQDZBYCSgJE1ReU6VhI0d8eXgw4gcoLfBRSM/RqDiLpwV+zAvfi3cWPDCrKo1VevtascZ2pzn
QRRzKhjaJ3qgRSw65ChyM7IR2Bw6SbF9YnKEaMbo09w4IP9kOVva7UxFSuUGfQmBFkILMN1b9cnx
tnTMwNKM1T1bjJkL4xnY2sNwLuUtFG6SwBB9tfbYxjdsftS0GR9U+l3ZY6924n8DZhiANHuMwQp9
yPY/7Ij+Fshbnh3tfEVuJLUnRhfsAfhqP++/C/RJTs2nVZnsP1V3rRF4uH1u1l66ZayTxGLyw5yB
H4SBihhkuHdpsxFSlLCYbYwSszUKYVgWVPremzkPF6CEovJGGEBQmWlET0K87CTcYJJvn0vcarF1
rSuS1xsTVTh5R+VmD9dpsKaFGtVvEKGXarwz0epEQL58yox8Kcxm03XpvhUaDiJ71VuzysKCdVQf
yPSvA7iByoECnp9Grh5QXKiDfqFCzASAklMS4pR3y7SJ3V6pOKE6KyZEoAP89uHnhb8YqzEWd0jP
xIjdmNydTRTlRHKPDlB/kygMopAb2yEcVD1THTIyIl7yNtmsdsulrFCj9Y5wC0xA+YPU8+nO9iTi
dFDQVIBGX6orRpMwJcEmUzFwR9jOlq/P1PX8gy9FOkib6LmKFp3y7XJqrd7KUJMRiQnAGy6nsT0A
rOk+gCBUxbl6K6IN6hf6/ufFvtT6FjQBPABMij71459/+uihr8uqrAfrzOwWcDpvwC0UJPiemugQ
YoGADwVxQE22ZbV2ZcavFn6kK/DadrMf5Tds3Mz0Lu6ucAarBqFFy+RNkMXYTGPyd0iegbVHkBlB
LNHQC1aBszHSO4oZxXr6+VusS3Hs87dMTkjdafYYxfyAfiOASARuTbuLFk/RcMdMiZBW3BBOKVdR
0eSlJfA+Q7Hw099EptTAlz2ht4KYtvbI4vPRufEONQW5HOZPBulJd6TjXwBRoqPEuBmFMtm+8kDh
mrq7EMioUaPCVbH3xShc6QtCXLjgRInBifQPjtL0gHrvXUGtvoBkj95i12Pnk+yJZUn1ULYv5AFS
RYrWX8PZDj0LeNwVUa6oTDg82YLjlkUOS3tMU2kBVWuWHHYxQcfBDRIqfCJmMpMWQDIkRRQGjXUm
ujvDGVA4HRpG6hWJCf18Hl5vyAfQsUjymVvXEBF1euui78oIBl48wkHTPKX3nd5yZeucpO+Z9gAu
pKvugngrNbdZ8FvKD412SIa9Wx7wsTbS3RgYizr9nTt/DDrplX4PcMSoz/BJouHGSt6U7Io5B6UV
v5+JkdgHz4epO7N30d72RMuUzplurdkAfvhQJNdS+aQPK8Mr0aH5o1Psmmf+RY3q4R17UkbcNR9t
AUBpTn5/q1sCgzAX/i6vAlhxHCrAoUxhia1XxoiPlh9hCDCGnjJ43tiMqAEhHzP/BjkRFNSwLPD3
Sb5nIlfU51kw4Afl89tvYVOhCS0u4tLkt7ALubdSmX0wAi0CDGjtpW7hh2s12MXxVRgpC8ZzIAOb
4hHTQSycX1oZOULeMLwCKNFXN0H4uwm2sbvJ9U3iPjK4z5Lb0f/b49VXRc+NX2Dr8lvSfxXOMfVo
TKaLn+PBxbxXkLqFcYYwoRHx4lNsy1wN5mGSWaKdRWOhRhTZe+Qsbf02XnvhHnVKprty+IYcVpjd
yCPwlBMDmcxbM8opoicSGIK/NO7AbBDWCk+Mgrk2yTzJxYb+fQy3TTFXM1y6DgACCPkY0UWyJvdf
4MVW2ZUJvcp4RRQCq4j6DxAtejE0SUE7gMBgF4NVnG1fX8L9KUL+WhYzPCHS8HXJFPFcy+PZJBJ0
Z2Fp1MkDI1BWQoyGnvP6ri6elOIMSgIHRBJ/2kFkez//chf4s8DOjY/UWxjgOZPcq5GdMXRb3Tyn
2rgS7jQYBplPVfBbHg9a8OzgkWvoL3IgL2WqN31LMDBv8DGXab6uEwf+SnNTmzvJ3umxwbQrm9la
lzJ0bO9gWmK5DJ55skxhl2dV4KumECwgSUcPBe4QQHXGMOzzak6I6UJ7DBT+v4+btMeGtE9MiVT1
jOw7jddevuO2wpWHZ3Gl/Lz2l8IPMdhiSigw6h8XxKdDk46BV0cKxjswFon+pJgoK8HRmPXHmnvQ
5HSWUZmWZc2DsH4i5UEOh6QaEe14TlT44p1GGcWFRj4PynCymzprVBI9ikyQJdpiiHAfJrMlExC+
BTBSqHxriPUAJoVhgWM2/x9S9pfO9OdXmFyrTpCpRFM+1jYWjbK1vDPfK3oz5krTjy14B7QxuyUS
wnQAfv5BLxAOQJUgXQyokP4qatJfz3RXR1LoZaR4JEQgK8C30wYHvVYh7YinZib0RttZVMclRCOU
J6QagHaQ1055NI0t5YaU1JZANMbMNPC3hvTHstNkhXtlRysGdtiXeOD1CG32kC/yol8Utr8xVdoL
VrOQh99m9lgKf8Xmr5+XC9d91927uEGvZglZ0YI+WO4AYDj/KP3Sw7O2WkX2iXKQS98yMI9eM1wi
bTqQfgJjYkZPwwd0OvQ61zmQ0DD+psYEV5IWG2z6gKWDZ8tF5L8hSy15Vv7oNHuAz9pGiTEpxb9e
EHkxw0MkBHQSJUIaLqi/+N0IBjaZL+Ot2EXDaWsw5/d3VnAkRoLtYngqSBWGe2e2FUKHgAPrc417
Lgjb/iDXRw+9snxDtogh0exc4hK+6svvMdmCTZKlZe4WZHZkl/3GMzc+k0IqZ/WYNwiK7ihyhmoH
a0xRN/MT9QvHncdTvYo2mKNOVT27MAfeFOXWGeEGqbyNkHMolzThgJkBdCNlMJItjmeIdOrhRpDA
7LVlXjGpnTkNl9/DZnL8oSk/5RwlXmyafcoNBzMXzyWr3ioPtkEmvoUiD9wTk3TJWHTeduQSVNeB
ssTmAwzgz6/x0cOZ5Fcsx7+vMYl+hZ42cdSRmzC7pr2Ue2s4UHSbWJfOvOeIoHxHBkJ4Ypl0oUUC
rnIFIdjQlmQEGICCgxVsEVoOEPWB7wJ6JfkFB893AJoSEp/ZEaRmgrU8HRl1PyZANvc0HGklsdgc
HkY7snxm9zOwB8FJKABgxx4QZAhExbMTh4ngwD/lT1qAbbzkPRK6YYl4XXYyQER2sNI+o4kDgJQ8
lEMAcgMBe35ANvF8inJhjgF/iuQEc0XgetO+YFzqVm2K/NgcTmRIkAnZxGCF/eTEzIjf8T+S6Bpg
lXxDtUlT5uff7gLr3YIVIWAHXI8OWq9fA2oVOWUqJWwhj/hS36HyVy1Lc0+aRKPCsR/QNOROsfRr
kEEgx4Gws8RhvwU46A0gi7p9nwO7QV9fNK9mlcgvSBrxfkg9y0wCRFdvsrfqXqZ+KALrXHuvajos
yuAlw3VIv46btSm9l6q2GO2NMu7zoV8OuRDA86Un7HQd7ZwkpyibKewuhh6F9gb4epvxwLSdathR
H8etT5NhvMfmrV35K1kRFkKnMtw35V7qbymBW39XVzSxZmaLl3JasGgUAg4CDPSVJqWMKcUhhZZl
kq1SSd+gxwI4DdvUuhWyvG1xD7y7oALgzITQbjcAENjuwJZ/3jaXkE1f3mOS1zudEYxJy3tQWhtw
/1CMDlYI+g/msoJkRtVBA7T3NlW3ZYtEKSKbM1HnYipgoo5NNYTyi/FRgX9K7ozMUy0Jt84zfV3i
H9cZ2QD7l+4aG5XslbqYuuLnD//oGUxjnQn7Cvc5UUlO+1vZ0AxdqbAfx7BapfK4knMAF0MNpPPo
w+q1+4/OUoeJGG8UYMVpg3Mqs4eqfMPpTEmv/Y9yM5K53lUFqz/Rfmnq31xaCte3Ht/J6QZVwpUm
9UsjVFYcQprSzPxD/Yq/GN0lNGi6aLDScAgFnsfXkgwoxokxFPap/OQghtSxXFBhtbm/NKVbmgYM
4kHu8OdQ3hJVkCAjI3D9a/aGQhUbly8wLFjK2Zb8RwHxfcngIEPNRzxyOs9LU6MsDIPuQxb/FU0i
W/wnRaRgUTWvenRvMOaDZGGpf61gobCibbiEP8GNoRXs7a2gjkcntFId0OtcEQoyf7/IusiDyIZE
fsVXs9e5DST32JdHROA09VolRcnORvrOcoEmIvOXijfaeMLZi2AGpcH27+jxoT9GcCXC8wuS2Qh4
U76iMww0l2KwGao1HDraLF25RHeTm4PUZjBOVnbieiAt0rRf4O29bgOSuWlm+oA4whGAv62eQ2FG
6ahqhjMZRPbxkDpSJU7aIO4j8GogejX3QPotCyU74X2WP2fFO6Pwpm6WHqALS4EYEKFFujOcRzpf
XvlWmbdWvAT0qxvo0SiPsXwrdU/0BtP8WvO2HgSKYnjh9xcOcuLfU3j9AnqLAH64x3S848E0VNFW
CHF7rI01iSNHHvReXh66/A6omnBvNt7xIHD8OyG1TtOVTd/ZS0tdxPbCi95s/YZBiM5t1h/hA/ny
ygg3jA+b/JZxpp7n/0fZmS45qixb+okwYxb8jWAQmpXK+Y8sRyQEEohJ8PT9Uftad5UqrdTX8uw6
VTkBQQzuy5evJRLoC/ogY2A80qQ08KhiPzfvKUmoyUB+o7hv4krGWz2hMzl4Z+nfFgZxcBFECGfH
jGtRNFQADzp6AqXYXs4iO68H6P+MiGHxeIaYUs66LtgtKNqAhfyXMwB+EKFByKZs1OjfzAPzMEwF
dH8L7W3bBLG2qvHvcFcD8BOj9LHhT6o9sEqJiP+9yfBqf3jpJDo6XsPEl3+ZtGzx3uhjCLDDqQz1
+NDL1JhREx5qnCgWU8AZco8kYBC10R2q8TR4EYsiyYDANa/wGXwIoXmqjbSA7UYRv4aZyrxGT7fX
NyZd/4RCFKraoemEz5MgcJDwdnPrY7R/cM07i9pW1YqhsErTFcg5O31zmfBrgH05fQb7Klf7SqoJ
BU2CNxbkrnsn+uYvcTsflKZZ9XDRfKYGUAe5ziBkxsIcUmNsE46hMtrs3vVc8O34jGGDWtU+X0TD
iIlCvwavH2CTz7jlHW+vrI4+QJ1r4BU3yc0RloSbMn3jrVOHoxMIkiHEe9Y8FH+D+TCEgD1tPRFt
ujyuSd+1GZxOjwP6TEwH3oMANrEhg0AJ1P2Cqcd+ThbFVKOQZNKfx01iv0KMyQZCyxChPAg2FUNz
NI8/zq83zdB/Oatcr3ZMqeC2ILSLucbVuTo6XeoqtTrAGG1lHFR5HimelmVydKwntW6PD04pqV7W
8N8HDvEZJobd5+Mce0gDeXOlSBd6ivFsZYl4XnV3ufHanA+PW+cjAevHf06MatffxV8FGnPly7/n
7Y+zFq0msnOMWVXzCtox8kJ18qPKRo/105bNcHC2QglA23/++0LWT3EzEMT/vdJwJ7+d/d2pTtre
be0FJUorLb0sWefZ7KBHRz33zcvQTjiry4OflEvVeKUHEXpqebTWSt6IVl2fLxmpKV7dHTzVnuO2
hjG+1QfBWLr/ChrsVP+0V6f6gcYDrfNVpYJHP5LJCUHqc5j2dEHotLPnTbDTSr9t83HTxL59vgTb
rQnIZ8nEvB85z3ajBSl81z08MMyg5NZKZVE2AetenqrnnbosrJ3EsuoGTvIDyIa32f8bn6uoPu3j
feYWvAmoGgNGok/BZwiJ/n/oQdpwAv01Z8kc8EaA2/CXnWpfFua+bC/2L1O33N7Btwp77C+PHp6a
W3RNMEeiF+7fU+CnYp/OA9LgAmyJtMcVElRsG/XotrW9SLPEq8nmMjiklvOeHmoMTHehy0K2jUMQ
J9i4YrE1vO6dK7YdIetJNMfJcW/6/V4bNCErqKpsUTa80BPGA1159uGeSKPZjhXjGb1OT3MBZJKX
Hvv0kztIqKRjB3APDrC/dx6INNU2uYHL/vgOf3vAq8znnGruYWSWNpEmHVzf/eUutaZYs9DZdzNG
+/FaCCgOjrSwiq+zLKVPEYjpEnvBPl9gZsDGzfW6fjHa16DTN97drasNq/u31as6bVo5NgAieXdy
mJVnyZkBbRqXVxkbr/+eKD9Pz6EKjlgCFsrXInIkTMpodxierQtSGkmxezusKuKRapDK0869uN2B
+NMTon1BB5arkyf8PZ5ts9/uCpsUdKjqHaspxRm9jQhrVbpTIM9Rd+TMbY0xZA9EMA7lpq5XgyHZ
TSrAj/dCuwMLlDPFsa4WilulrXlGFm4owWyzsNdn2hZTTU8BH0sXNPQSfVEZ4tBM4zUzWdmNszZI
JjfV/H4i6Oo0ohDP8C7QC7s+3Ow8yessA7vOJUB5j1RYjCNvMBzn9uRchOCYAG54p0Qcs8S7xC/t
rdbEH8odOoLxA4iMZtpf5ssHV+2K7KhaC9QXSJmz/XhfEvXXd+3lqeJ1dUZ2YyH/Qod/2yBxeMYp
y2VjNG3yVIhQf873o409cmMmxtzAe1X3TMfTY0nYi2SangcZcsh4LpmiP8gTVHiUiZ/7HSURLzt4
OoqDql8epk4XbI8Bx35ryDwFdPYhWquNf6hlcvHxA7eraRJP3P2iOXgJDc7oYvbVSdjzEueU57OO
nTN4tECPT7lxGl+N6PB4OHJR6ObUQvX+usaXjXocqncjfW4sd4gv4EMtzBrpH9kRvd8Yy+vV/NfF
rsayPHaHY3N09HmXS7jk+afaC+Wt6agAoMAqzODfu8fV4vnrclebMJ1TblHBOZzbDwgSxLgFP9Hd
f6Q8d+vJbl3palOsy7g37T1XcnK57QSsdfNztJNIpeW3pIlvvbCrOE3r7ItuFVyqtVCAkBWiZT7e
EeqH9ZbfKliByPwQHjgOKtyDSQOg0fD133b7rqkaTbmwx5V+/DhaNl7njwItsMThu/ZdUfhmeIya
Wec3nhOqMom6iToZiYu3DeNxujrcacGFn1GlIdCviE5jeF6XpbY05+orjYjv/cbYNB9nSpUTLToH
23kTlL4hMnH24F6HjXfhY67LTuqh5Vlev3HmzTOwuBz+q7zpZycePj/5vVxhxIcWLIN72LuCX/IE
LCBJc8VbLFG4lLIVEJ8Deid9dNRD20fZYOKh3SwLGd19HaTphdpiP6/G5+k9mgIePjKiEdEyfqOl
TQDIyZGoAvQ3/FIgSMGtqf49cnhc7nUnl6+4i4vEi4L3vQjuoq+vxDsGdA7InTxJtKPF3c6L/SSg
ruInniJdueMb4OR48WszpTVkTP7qNR4bgBjGLI06qfIrS1kKhY+RUOVSl61MZ6dHXTaeHjZBEk0v
AfpwnhagiCE6mXuFX/oArOEwfiqjCM4YpREGQv7hrvVHwgzPs+T+0vGD1vTgQ6Vb4J3uAQuE1bia
Op4TbVeXMfShEKh9Wk3tVTzfzmwvk2KQ6aI+8qljAgf98d26y5/2D+SZzVOzlfH8PP6KhSZivxEf
rjyEq61XiY/CMz19Za+yef+EgEcWywKqhn//2kkzhLQYtL4p8ZGXF2G+0PA8v0wvDMhJpgwVDYbL
y1P8ZRsCr+t8umfg4qgStqjElsFLls4qn959YPAiHugZFbGHK7BE2DaE0+yvd0I6QevBpJHJRH3q
xom/FW9boXsY+HpGaKzd+VPu46QssLofm2NzevJQ4xT4jQg1utwhPkO5LDO9YRQsP5s5m2aC1IYH
RS4avcYRDPc5iOmknxSeFvaL/cwIe+mILrCf2wCHC1/1EvF2FK2noqBwiNLHbEZWLcCgwv6bADR4
yX89zzDGSRCLr0pc5FPtHcXFb4PDLJ4B4vOBHkR4iPDLkGqA/IuvTYZf1wVFZAc0Qk1OEY8RDI+q
Bpqkf4zPXvxY6h5iHDKV660fe98PVlgG1sQNs1k+PVKBGfGNZaTOigBfiDFKFuOdn/gHb8d/CHCy
7FJp+yMP8Mi/yCwYUeiRn+7sNFbGSLUGjmyCs2fP48ckAjbwhtVrCMsDC5TIO0s0EyNDxjL1d5N2
Wk6NCBpPYPvnQGd24i0wLcZG1IVWtPXdaB+U43o8WqUyDWMvDY/z3eTMb+Fc5SupnJCSCKSnZDHF
ukI0/PrWi6VU+WTLjZ0lfBrvLA8MROfpHm88TObdmHa50I0OgT5VxUsvG79jb6inSgR7+p4txK+n
+h0BXph7rgdWEbW3cO9fnKnfookRfas6dCpQb+SmB4rgn/tpcSnOZaUQPY8oOG5f99UXxVCAoVYg
eSI0VlVK0fEMKxYFne4BovORHXO/nenEPM3stPvIzmgcO16RfThnR7gX3ILc09RuNkVWeweTGMQC
EFYe7YLmrhHqotlFOk5/6ygfahV/PYg2uOlRWh/x558PYp37vNfiAcDHcduMn5xUQdYF2GiGrCqZ
alU9GMfgABXr32f6j0UU16R9HFNIOkzUqxE0smJLckUImOYvZ3VKr9gRN+L9Y9PdHcrlpZu3yse+
csXeGIm41kU1Cm1jOWqn5+JWcvIDkIENBDx1jD4pJ18nCq0Z23qW9NbiWCV+7nwqpM+H7j7TlnTa
xH2o6COQiZN0z4+JfRLH87dSvKUQ0f49JD+VAf+4j6voY49ihJacmSH5MIfMu1JbqoomumKzxadz
sBc8tXBolZpo5BfTuiREdXfHTVay/6osmWREXIp+U+rKpEqg12W+ug3Kc+bVQ6fgSLn1FodI72r6
cMswyAcpcjhxVxhQVSVKVzctuRNGmNtQj7+c41PVfCU0+9V0aO6IoQjZXIXA+v1mWvVDVGPQ0QAT
B5iWitzV1QsFla28qVhS1gZ+LhziXB+8Zkrnfr+///fbuYrXhhX/x7WuIijFKk9dpjQsFO1Ry8dt
65W9j8SNiA3aMJvQ0Nobg/urO/Z6cLF+RsXEIWWxjKu1WVVuZu9JnRftaPO4p90cNYdamBz/8dxs
x0kcIvGbHg1pnUO1e02Vg0dy0Sh4TjZPbTcv7WlteRW9wBVbiTlWoK0dLs/2iGppM9dctE/pD2+T
TZx+wPZXRl/bXMf2+lWv5hrN4Q29CeNOozEgxzviHKjK5MwhVPl43Igkm54IXfeVcJXgTKWm3/RU
QbHjPNOToQHd9bBrpNXep6ZIe45FS5hFK7PRC0Bvpgbn0SwF3aERRvaNZ4oK62SwZduLTXmM5b/f
3nXK8uv1GYPyIC2CA4foKmUxEpDeJN6aOHR+kXHCQuso/iHKCTSqZs9KxgwFv/33VfUhM7l+g7gj
c1nVomB53SIZH2PTPCe2ucgguncOcyaJKhtOUucZ2w9N6+SuaXnyo8g0w6eYStlGnp2UZjJdbp2v
WE/9LNl5uc6at5567bU5PFa152Trf9+p89Me+PudXo1PD7nFOCeMj3v2C8sZyFUgFE1xrxefGsC8
+2H0M9t6MpsX6CAKNjZwXGhdobGgTVf18Q4mSIJ0SS0oAkAHayj7X/ARDvNsntWvWv9VD/kx06Xc
7pA0TNdGbE3Bfuz4NXG04TO0Kd9frEBrka52J2U9dtBvrqZduaE2go37WY3+87LenWaZEeldlA+2
tx70KCgZtBCPzBUVNnc3o5GEPnOqLgZk7NO4KEIqRFQMIQJBRaLFB6MWPIukA0htd3cUnQb+BM5D
4wvOoqPwdEtiUf8BlWeDHPxw0Kh1zGtDnHJ02ndOckAvsZyQn7s73+2CsvOrWNb7YKejMydTXRy3
9MTD2pHZRw3ErVC3njgDJyfIO3Z0oIlZ79wjpikTyDuH4hZk/eMR9Pt9XmWl7aWsG7Nny9lZ+APR
TywOEH56CUIIFcVGOnvVF6HjhHES7ijSfO7xYaDZ4OTFtq/e65pHh0dz2eiN0Fr/xhz9aTH9NoZX
u31zOFeQHTJrQZczNL/GGHTywGL7HirK/x4dNQY2zqAjSQPPtfHa7hg7J2fPOPQ4UlGQcNMyAByl
p6yJY9883Fh+COb89HADBWnoIIcINBw/vyXop1GlYivnmItpK9fE4BcvUEgTR4LknGSYRC+qZUmq
TtZKxoi+vaBOL95fCdXEkv+p8nm62Xx7n5mYvs4fVamTc46EHZ6ftWgkjtFJTCd0gpBO4N9C4L0Z
T4ffPiSbmfj00ItdbUn9HTn8O/fWrcBdlyS1AhGYfiYkHan8PsrP4fOKt34c8lPsNcLK47fPVHn5
lfNWHvkCHzUZAzk98iNi4zf+fxeuydS2JGRkIS1AQAO6gFCz0CVIQBI+TjdvLw98LSNDHhADV7zy
fwGXkWev5kccbuFAhlCQHXXBxR8e5QUkiGgVe4vQkt8tdz5855A0D1m9KWuSaGtZ+9kb5jzc8vAY
LenFkEXVovTHk1y8fSckPpVXP1ZcT0Wtmx+z50Ac/5ORq7LnnbSkY/RyTDSphB2pG5IdQhcTxmZ4
NVSnNidejxPuyPP3PNWQEg9Yhipdsn5dnsjqW75zQFyGz594de/vr6/RYbL6WCHNIWeN2HkfpjDF
i//xZIR4kAex1EhBP1b0boHBHCNwGu+w6BltfTLgChcv9YYEm/jUt72R3EsSfj8NkkDxKQD5qLt/
DGn2kPFfxqcQQGChgH88NeNsDkLAJwty1R1wQDzZBVvvFO79rfe1B+HA1TnY8aUDCT2NThNlEPfm
CnAVfCxgBWEFiS628aunIe9tg3ilegTqPEo7c/j3afZUeOEKzppHzwl585DyDjkg3xDk5KDDhIhl
RWo9ZHhvvU/j1wwhlAXa4eLp6chUTX59nIXv+264WLxsRRl1Hjonc4bpaWWL2eruIlxpi54MEpF1
sZiAL4iUD0c8tUwVN7QmNgkmxlD8MKpwTMmLjxDTzAw0XxdvXELl42ExWZDBYxgtSF1Jff/7ACYD
dvr8/vd+9h9v7q/wYDQYZ6GgAAPwCtjc2lmT1LlrLizmSA9iNkxa/CRAe4b5n69QTOcNV7Pe0/h4
v8euz39n1cNm9t51phmSD2BSkJmAlwq++cR/A6K15ysfNFUyusPsAbqQw5p/WTyt7kv5fpJ3FVNs
loozmEXHstQkLPVZz3fhrc5IUXyTZdBLg7z/4eB9U6qX3vgbDGYCApLLzVaupx3rkkVOmv7Aombx
4cnNrH5eAxHkiwPwDWKtTPzWD56nD4uXt43KgiGZF483hnLIFq9GEndg0hAHhtPAVPxz+0yyVM0d
xYDECskC0MmNIGbQVhhrAV2CST49uOMsHx+T8MaFf4ib6CbB35A6EyGee5UWOA0nfkmNdAHTA+Eo
wib6yhHzQbMWDVmEoyBEwP2l2dNQozyXNO3duIMfQos/7uDq5CDG7EunM39FbrCnEPwEd/jPKBpV
XDWm5WfsnqdKEUC7YSQ4rmHNXG7y8/99H9gi/fkKlH0x2plU/xDWDmlhOWI23A2axxBoabam5bpx
B3MmQjv3GyFadYRSHpZJt17IDyH3b8PhqlfkzCI9NqVRGubQdDt0t9gC6hp91d0lKGupzGH0Hy9y
tBphwH7rXfzKyK6nIRJzOGWRrhnwIv8cg8pNLLfvdXMB9afOfCiXgyuyGkLGwuxSR16bnQchyvK+
qMedCengbts+2UpE/elynjTtx7lfFwiYHIeuV2SOak8fvcfKNKVl+KYxyY9vDBbtUG1GIdq8uttz
i0sAhUJzQY8wi+bc0jO/6ZG9JYFjtC6D/C7NA/if56lPDwS8JSqB0F1vzGB7iCr/GrbfbuQK+LBy
tbvEMTcCty5riUQOsyx+1iG/7XcXEZ++dMwcaOlhVAc15O3Ar0eJmQaM464h+X4nT7E0AMpTMaQl
MC3g3YORFPnbAeGpboP0dYxKIe2Fg1aNMjukUV4NjXA8ObRQpgoEQoiGcO2Qpe+7DXXQDizKeGMb
0csP2vTT/FnRZrxURKarNuhpmVMxlsFZamhShDyCjgOymC5kMFBQnR5RK6irsJEXdU0uQ6WR78Ga
ue/80wx2FRw8V86yAlumFQw428WedU3HBPLE7BS6uujQ9aCXqEUi4dFuvmxzSbs4dCpo9tg58jro
7UWv2KL1aOg83UXoFnbNBCrZ4RBAnWSRQ6oiYr1AvdSE49yDotm1Guajl1h/IpplfnG7dIByq6hy
bJsxdYxqChPVs09ze//A74KrCkdr4Dfjs1ggsBZq+pyLwSVRtCfw4jpSume3XZNV2ekyPq1HJ9ou
IuSGaDXuT7LL1oV2R2/v1nnhk5C2nHRNyd207287kvwwkQBLVJoNVVYfZf8/15/exd1hmyZk+cqs
qN5HhXe2IEAq/iBk3iOPXUBK8vZZULnN2CavxjvIEeYtD2DERP6e0TTA0yHmWrbm/k23NVTFcNqT
vlCm7WR3EvHjIYna7/bbeHYm2j3W51PjyZbWc8L5XXDCn+72GcFUHSarnbxE9mQQhItGH0aQjcGC
5e4+aaD6id19fFfNFFe0310nno0PdEPG+QpWTCZVY1LAuxP7abMqaAWbbdfOvO3E6NklpZ4M1UwJ
g9QBYtiK06KK2vkQ4mW+wXQmQlX9ZOUGZYhoalTM+1KytpZ6tA9j6iK533ruBOmHe1znSdHVWp7f
Rqm4hDnhRUpMRxcuVQ1jfoiSu9orAy2MZ6WHRviZsuL37q3xS90brZWhZkFkQIPIEGek4gMAP9g9
qs97HS1zIrOTLvK3Iz0sC2uyG58+81JM0Az5dNeZRcioP6e9b2KxtfPqyJxt3w25m1brM7oSrWcR
1udSiSp5fKtnJKMnb8gTkoXxzacm5RJ7LO8UPW2XSog9yLqbxh7I1iRtRDPbL473oM1b31xcXlIZ
P7Xo730cZ+fYv3w46+a5X7oeWGqUTyDab7Z30CQE3fbTVsh6uru1L/4FbwL6oaCgOvAVkC+9Zld1
1dFWqxIVP8JD/xIZ03wT+/qvqlERUO0Qyd0QSzl+v7mxI/9VFbi68tXJYOtJpSfnol8gIxm9O9FB
puQ+35SRbiFkf+W9V1e62vpVuJWO43IlS7xfxjE5hhOZkR7FkfJQ+YtyTG9fYK3iAA1pMjvQnvGN
Z/0rdLy6g2FP+S3zztuD3vUxo1yR7B1XOVU7UHTRzoZC11H++2qjv2BkCzaxpSPOQUO2RmD459Wc
9JSd+gsEONpTAn2SR02E8kvw3MpkXo6zKUdSUM26x23orLdhT4V+eGR7rmyUZfGoQqrEsGIGG0XG
lE0vlKndQPd3q/2YvcF7csPcT5/QnfLL14JEkEZFUjeNgU2FGjiIdi32q4LC5+4Rpmp1DCk2ftu/
qoXF0gm6TJar1FcptN147r82RJ4b7RWsPeGL0m51NcpWR5NQV+sd79kJwaE7H5QgOgM7tAtjYCMw
0SjGS5T8lwffmKG24SnLzq8fdV8LNMrDGVX2QpoyWVmU4IeCselj2Yxhghh+cB+O/DM11C3F3+q1
o0zZzrbQdBb53WErshcKcepsWLefBuBC5X1+22PrrZsdF6qXM/i59+8n1n9YQ7RKcTSYBgcRNKc/
3/TlaLRqnjXdYgchVhjPh7vkvn68zKpVKbPQ9lIRr/Yrh7wb8coQfqT43/eVDYMO5wNl26FpwboK
ybfWoTUuedkt9PkJCv438bCew7g4kZUFA7D0HgMRbEmyk0mRSi0krvGPk50/irQbgNqvDOyPGI9+
c2Y+6ZlG3xZ/+XM4mm2CxK5lNYtOakEht1ESQOAVBrks+QLzGcf3T+U9FvsHZe5QIO8+YSOQwyZ3
hm8AEpGXjjvqyeU4fjSE8pk+uCvl/hYC+guS/+0+/4dsRABPqYC+0mu1DGcfW04S405X+xfvMG7D
AprCflas7HEusxutZL8Ckn9d7Wo7yI+nUrf2lj4/P5+B1HfSWmY7sCjoHXAyGZ9GrHZv9gaj8nGP
ThJ2ReJ0j6wOCFhPwOurABX/nrjXldm/RuBqSzbj5pAUR+6poKNW1EB8wXJ5fxGrAgwn7cQbJ8GN
Sw6P+a9huNod9HbfHJHTg+GVMepBsIx5cAoCz9X3CRrBrbVp/tJM/e2CQ1hmOLxiF0Eauj5/cdt/
2/RLU6scty8aOhVEPtutOuk8lJN6WkzbdTE1BD3Zi24yzUP0OGBCVc8pKjFiKMsGZ0C95Xl2vt9+
k2fP7Ek8xqVxbY0vqHh76RIZdBAcN5XmBPNdj3ji7TzTggyuEfrtE2NMz0bWIqwlsgmOI/flor8v
1uVXNjH9fJZH2syYxg+Heeql9/Yk83fLLZgb+kfTg2xX2ayZHAOa0aW+TKfqEhH59PH4BrNdEqEF
BCMEmy8d6/jjXhsPpB1NdljgBrup9WUQw5E6eHiwbIqL6MeuNO4wuJnn0xQSrkzfsWHz3df93F45
n5wcsp+M5ke4RNB+amEsQAKnyfPRGz3t1800+zJfdqXsXtDGnp/WmO+luK5vDl/VU0VxUGao1Cci
nt0PgKU5bNR7sZ9rd1/7CU7FRUiX6Mb1IcpsFF+HBCCcF+hEl/fRnbu4vJ9L6d41T9U4H5/HDAeU
dkGcNnPCctG92idZPmxfyrlBf3wI+0UVBPf7MHlSl4T8I98gI1sNDDBtYdydM6EuqU2pH8R96z1h
6VZAtJlD79w4uo+7jTg9aTjuAGNp4LtIOHvUsOa8/3n2VARv1TeBKsbCd5BmJ1mASdDd0xbmzmgy
mmDXGeSvu1fXK6bKTCV88PTx9/buPFe8cgJH8RA81iC1IbIDjivPhlAxn/AXZ7km8rw7fkAA3BzE
JhdGaC6JmqPtWAvpL4mOkHfaKboGMvNM6DZ77+zb4GdV6JLYyF14eG+oW7Zgc6MomVuR7VvAzON6
irbPOCa8baPUV2DB7MItfniut32oQTdfcn8gOKVvFxxTkYDyBgoO/fNmgJolHhQRZi2zjf6hrPOF
gYflfd77vY+R8070D6636mW1MIMLnCWVOg+qtr4z/nZnjjzfmVN1CrcnPIfDgFjRtx7ki5rv8lGX
mUPXKydKJZWxM0f5btaO8/AMKkyjIMfR7OIjBOWB4E+2F19fl496qE7aiTLGOgGhqJOAS5tGl9l+
CtVPOA8JPCYvvrMg8unhKcBSY+XSryhKehlDc2bDfkrlbtZrwnxNafyASTTyRjcaxf5TGvjXZnK1
e2W2mm5TtWwW1fNx1n73z4eFQi6n+COfGk0QswtYY8oiKyWiNSIsptqmlf1Si07T03eceb0h++fh
MfCnX29fHM++NxZb7z2/3493KyesomqjvBvjk+wZUr+aKrJbmaIdOjgFh/mO2g56n+NRLKxFlQlj
Xgau5F92tJ2ZL9v7AtA9k9uVVUo8uafkX+HHNjqPfareH2bEl8MdsL9yR0bvbQM76qfl/LzZBc34
EovTwwEunL5BG54FZnrqi1UKfXUI8ZOe754oG0TaunxpJt2zsh6RIp6/8+9RqIT1/X/eNqjn+Eh6
r4zPA4gBwgLsoLrMn4tx+b6FSTDfP2kRwMKyhNp1CujqeEcZ88W9b2AyT5yHGoBaPpgsEAS3PWOl
zy0vi6zQDc+LYpltMK5yye/ZLxJv9IIHWQsJQgCIrughhY/G4tvNHl62G+qYIg/rsRX9+/wy7KsD
7L/zZETfBkQqYOBrRZjDyD2dayNpFuarve6DGtcr5RCkFN4+EQaWSFh5KZh8KrA75Bx5sB8OZqDP
lXHzYlIHq172TyU9xdAb7fExLN+NaPvVhRfN65fbkTSWKHvfDwj/5cMFnHlV14fH2ncm2wlaIdvQ
em5m2diYFq/FGmHPB9WWl3f37hBSCBhfAud1+2VsDo/xXUaPg3CoCxBVN7D7imnGWTWaor8XVB+j
zbf5HrNAunAgXW6ly55PlG5EcPcO4jjfUhFhNgf2GmoqgZgaOg80mBbj7aDRuZuMIveTkrv6VD7R
NLBuqC7uCCCMZRoZz/htvVOgWOCgNjnc7ad0JoHPc9zDiddfL6t4YYcpR0UTuB/do0FViwrmpH7c
jzNEl1hP+0k2of3xIPevhy/r5J3HiDTdp9NDmM1HCycC2ImOEECHQxiCLjCDsTbuXKoje8Eknceh
jnpe7PeT04yW5Zm1bnx7c4iwvwiKmTJHenKcvoFdcILqcD73q4tUP+Mv9AUk3Ex+yaycAcjeZ7N9
I0p8kxGPFOpz/lZ6zgzvxki7g1kaZPPteDRPp7mPoMOsGZsb5bWYtc+QUGenIAsyr1huBecwmjM9
tc7FERRh5YJNO6sSEleQUQBTn11qjMx28VDVAWcjy/k8blfnJ4ubtua22BEaO3JFj+2WhuE3DicK
dR/mBgzkVXmoAwskBfbul7lkYGRHaKC8qs/6c19InZ+Z7qjuPpT3l0cnqFc0XeHecF6cXurNYYkq
nU+X6GPmqVNUfKe47zCFmca8a78PVLjjLak4TgYTerw88wkHPbbtfy+qX9nJ1baKjKRDhEbygsjS
1baaGK2Zu0lVLzjTcl6CKRvFK7BNq3AAjIrv4s39uDQyTiYWSJCOoC1c0hx1anFBRVZdlOxCGb2B
gydr8qRnSyr3OfL4FzxIA/f4aNpjuP11JvV+etGisnlOXM9wZ0e2O1ZARvtshGyNrgkL/rFOLBMY
YG3tLUjgz9h32DpMg1bToREGq8hrCt1eTZujXeX14sBJMFOKMMnCpheJdiPXGIbrejh/v84VNopi
9+XY1lynr0Wlet0h2G9FfrP+8jecwuNQ5iHzHIThr2ua+zg+NrV1rBf5JTj14+IUOrE0taBRw/PW
N3AxgoBMFP2/V6ViHFFXhlrhIuJiuVepVLs/G1ZBq9widuTB8eI42NHnyRGMLoHi94QSldTU4N+T
9Jduwp+jSrlnkCKxMHa3yBr/TGvrJOkvltXWi1o6r8pO2JBYU9FrXu0u6nNw4u8ezpFI7JB/22FG
BWisY3PRPhhPl3GDFxJCyCJ/UiHFf3cUo22C1OMCS0VvKOdbk1TsyPECuxajEBV/tgRlDg/Qp9I9
Rf7lHii2oz1wPXo9Prazs6xsWYXlctHAFt/5t3yMfsCvhvIWbVQj5A8NSNB/Pm9nFJfmvDvVCyRf
AhP7zEm2UJY6OPB9R0ahSAtLHCirxPLH9zQwH6z33XL/oBLV1LW4rG3vMnHX2no7DvNx4RlzdVl7
7cyGtt4/AEQtKMRPkwfl07zLveqjCsx5K8z3ltTzLZkwUjOiHgL06db/1DbGJiFWV0LjWyXKLqcJ
wfHeq58UtqcbZ/x/jOSrV03sR94IdEeJ4VpD8HiKNftoIwaaDD0YNG9Mp60PGZN9tCHcHpgYmmfQ
91FL/FWDbbh8pp/k/j6YD3X54a98bm6Jee8tC4nenljOl20YFAI8BHdAgVF2dAiH/pUB2pucwbpT
MXu6SOr0HzNt3cPz3y6JlgNqcXAZOpoB0okZDL0IECI4Rewpu9xyQEnaqbkoAE//Pd0RJfprF3H+
GISrXeRQl6OiP5TVogmoNdNRc54dxtXsnQqSv+TPZnXwD+turo0Rxxz3noKwgB+/2i/Zw4Gktr8j
fozKAJ8ev3o6zEd3GLqNSWT5HCwV07Nne55RWZviQpzaP1rhcUqOOGvesKYGJntWwqPfQ3F4uMwR
D/W6+3jTTrUXAiaahI6z/0PamTUpqm1r+xcRISDdLT2IfZt5Y6SZCoKgYIP6688za30Ru8qqyLz4
Yl/ss8+qVQhM5hzj7UZKxUfh4mr2QnLZ6Hz1l8cIFUJArgEVVh4QkhTQ7DhyRDpPdFxihQwJycF6
ZFKQPUecfUHzwz5h/I1/8txw5qF0J3gZj++f3831Lsvr64N8Ng1RUQcflFCX4Jdxcmd1xX1ljnPU
VcGv/8WcRn64NVTA7BbWkDnoA4Q/IzAwj05GeGnizMVhAyDKuLLP5wCBLUKOfXSPu8Oziw7HRfAB
aQsjgvbDqxOIIQAjLRb/PT9CYRBXigoKH4lJe/j1/SL5BeW9fiiYS4UZESIO/fKf93q0np1qr1+v
gy4gWsnPAVY3A6ZKY4GQU9d8Vz/Jf68/1jsyQ4aXnhJd4u503z9SnT/sJxlqDtl1Y6FEKgMkw9mG
LqT7VfXkdzkoZhdHJZOTJHi3CUr/FBz6h9U1PAK1jPSB7n1/M7ycv1c8Y8s5TzCrCq/HC4jaKdbF
hUkZzYBa9vIpfyrxYfagbBWitI4nFF1adPSk8MH3X3i10HjZCDhFsT49UoznIEK1I4dIq6K9vTHs
IWA8cqw51bBmS6EGFm70UkpbGd1PGmaO2ut4qih3AywgZTAzg9rO/DTYY+PK+VNPH9UcGLJaAgox
SK9nRhwlIfKuk7dOJO8eXoFGyBNqlmlfd4n1dDpvp1AFP5kycpmPCfGT1sfEhBxLQyBWJBlUWwer
zWPT4r6BKAwJMfQ6R9Cj5+I6U1w1C9cb05cCZCTjcljF6OeCKiimwqhzH54pC8Wy5dvpm9SKPKub
z0dm71J6rr2P3iIyEdU1rhU+38xJayvL1pYSyitbIBTZuEuzns3ro9v9iWPiPf3jFRL7CgouvOd/
jQAsjhQNB4tXyDT1B1lZwzNAHsuxQRaJuvpYxPK0E2ufKHCVh7MowENAjwJpeNO880dKGIpNMvRp
ZC7quJ1DRPgyjkJiJiEkiHZycvc0zKdrmvoQYEvuFTHmwGk6Pl1s4agLOeEPm6bXjcCh0Nk7+RC1
BacfDQWWtBWzruAqTwsDNu+zWhwGspdPdNWpE059fVpDdbotO77W2MUM1a0Zmj7CEUgFhHuT9efa
nlq4ntYe2D6sx9sAoepXtyeEdWUv32qu3nHWH+Y7iv1NztYJl7KB2VS/1Nn3H4shvoWXLx8vxv8e
tPiWfoNVmbpKZtqNB232O7uH89XB3AWC6jAYAL7nONiH1YhGFf7hI/uCorYOPiPtqlkzOsbYF1EW
dofH5AbiLjiu1F4njAkJMbY51e5IMhBmAdfiL9rbGmni42qBpe+B6BCGYFu9y3sH7bmLLW1EumDU
fEohyhlhIX2EpTv+/l5Jzn69WQxTXZna3eiSAQtJ++fNKndNyhiMkA0av2s4a3Y1MM5HY2NE/aon
KythDPQR0AnWcqj3O7GQbHYQTQoiC6wCqdzd32s+axHyWf3M1jbJSFETaVFngo97uu6TthWBodoX
iopyoF4ZoOTfE8HrBXdHjRNBAOKe8M8T2X3o9j1qhkgwsLX3lO01UN00lChLIRVIbPzCVzqsH7Y1
3E+kVU48XOM8ozWD4+YyCt/yA5usOFpIjo2IR+fZd9EMMIoxBnS7MIkWIaCK/TXGkYk39RBkMEWi
nZXwZhLagzf1sVsH+qI7P7wBeAFLOUC8c9QF0HvaSo8rkLs7MWxuHpD2NSw+9PEpInhlegDhFu05
eXkOqBNq067NqHT0AUwGAflGorpZu2ShTjuf3U99tf8iooCKB+umLYFo7cdZTgpTchzfGJnxVnQh
PEtP2tuFh1zVs+b5M0KgAK7q8xluOihpS5CsfQLKOji3tg1E3L/FyqxddSjTWVIrBZz8PskX1QL9
AhZM74ywlfyep6MAntUEzvHX7aOH6uxnSFeTZnKOtJh4AL8LUYkCxkUrX/UaTwuQHjR2zkTUiM/X
T905Gv/P1pW9PRAzpX2Ul3aFeoEq1mOaL9JObg5cmToH+c2Sob9sMuHRPQ5P806vZCcw4tOkGhQz
pruanwWM6IQd2h+VTjUtYgbanPsH/4ndN+2bidG3+vy5xpPmhKPZeAlo2+FwnoD7aukxnOCDh8l/
KBNm0tPZvwFAvReFw0yBLL6AzspOjOAjRORsTwfMj3aUcD/M+8ceeIAnCNV8q46eb/eROtWJAxBq
lzuaiSoqJkJxrcn2cWHZOopW1T73BDIMQnuaWy2L2xwIW/fbc9xSxCqc58VQobgPU9k+vOubx9KK
VPzgPJqRkjvEVcseSB8/7fhDc2z9Vde+fMwvYENj1t3sdHtmA2Scn51YGq5J+6U/Thi6sEsX+w95
ZVn20WRjEl42p4j/k+W/W9joG8ZMIjy/YSk341nmY4uZKFPj3RxC8iDGxvjt1P37xWaZBli0eQ0H
CK6yTxmA6fe6uiJS4aD0ZF58HgpU3kC1Ky8yPNA6TmgUyicg+sEBv6lNSkDzUU2YvRJ8LA/2YN3r
hspG9ztQyN/vcX8fnDj7aGsZm2JgmqL4edniusx3kzpMKtD7F7eaFUiR6n41vEzXRCe930Nurr+P
8kE6emTebR9aI+rvJF0+fygp/9ZTWUoXpy0/B/MMnPpL28nPuOSX+2HdP1I/R9c+c8iQ5mw0omxH
hP7s8RgRZWKvR20byLv9SEsdq41Tzu1pSjamo37VmBrIVf7hxGOc0V+nwB+/7BfT+NuRV9b5yZRv
x3Vf6lURhh7O+wgRN/ONxk/38VEyisttANOWZ47wG0HEXj2/LdeSbXGIo+/PXT13iy2/P33XcocQ
Z23SpVVRiX22s6Z3kb0n7hoa6hFQ/NYAZx3mLgivhIR+vs9iasS0Xz0cCSIlKQiOR7jdeKe+5VoJ
hE/upEO9YxPL1s8wKibnr0N4iI+1VzKVpLAtqrDWkUbZPMNlz8d1pXYF8Ntv+D8eqLmhlma4qve+
adgSxOjcGD3pXN40unxxiVwfiYmlDrJNmXS+n1ag6BX+qCj+fPHmS9+0bg3tYHZKwnLiC6qNbHaY
cRKuzHER3vEu1P1yXoXG+PF52O2d2k1Hh8Ejun5ZI21kDn6i641/vWylQwgk30MHifNLZ0PeWXHQ
CCXtN5yrY0XyzN0zuSqI9lrvHJ9jsNABGCIHNpGN6/H9U5qaQYUnbmt+rd21a00AqmnKiCvoZfxv
cNwhGyoAxy2w4sMA53fCsbdPoGOxXjEgY7kGcrbGQHXVYMBWfY1ImQ7TIdxGX/soVgjBXMN9VKHM
/aZuxdZKaHnw/T4gvq7fXoJQBND6KIRsA68xROTl6zvlkvx4WBXhCOgOWdkLIhzSmYai7rn9/kr/
EkT8fqlXyYolXx9SrZZqX2qiU+nLFEUEFWAn0GP5gB8xIDDyAtTC/KndZQvZCn1JbjokN94Ogzw3
Z5+63aR5v10ERQq9pP40kvmHp6G9LEm5aY/5Mz+p/eMiH4lSHwHNcXbq/qjfkcXf9M1z117Axawj
rde3iitdd+nkGd1w7pjJcdYsOoQf/vCl/XRXL/qcNG07cno58uChIxbyJsMDyqseyviP1B+u9dJS
v64nTfRrv+2ZWUZCrdGynkzT0dgTd/fdnhnFyg+gy0+3JL7m3y6z7lTqPi25DOKn5mZ3Tj4Dg6sB
LVNP+kHe9IqL/XVLL/WDdTHMWyluqet0+vt3RvNaHDg06FRnqFHn2fYctmhBlt9/L/+8RfgRZruQ
G46W5c9bvOZ1073mhdq3KI8P9gOFPn7tj8csn6M2+P5a/5JGEaHVwdGiE29NkvCfFzM67eEkF5mK
ptgrQ6zvjy62q/NnXTpd9GvD6/InDui1x/rvsf6W2vVyf+a5razSJLWL0LhnIjMeybTrvY2hEJp4
3TsP25+vqati/f323QHmixxFMVdAqINQcf95o/XN1O6GnJ8HFK8tIEFS107xoQ6l3rrPjC4Pf0Qf
3QsSlK6dwaN9UYyQMBRdEm2ofh53pwR3Zq8drOP9BPRA6BVQ95X0I/mnPGuGJx+tUDvhKdrmAN5a
E6Q1cUGZU4w3xkrUEc1Ip32SPH2UTW+yU2yL2s6HxzFa8eklAlQrKDI+Hrvzh6yAJDMDzT9jf1Ps
2www/rqg8SODNbyMqq/zB6V6d8kkpYJmPAuyiNy3q5CFEwGluAygiymobP4uw+207gNhIiHCRK88
PSXW+8bwAnNNk8vcG/xgK2OKEp2RzYkxfK4UzVdX2lCzd0f3Nobxdm6f6/6BfGQi0fDxJxgnIC1A
pd3nSKM1LiZPFJCdfs0ZqcfgAV+ld56QY8HsI6Q/5z6NWxak1DS9ZrpeyOEZAcmwC9eNcNQ7I7B5
DjFp2EgDdCyXVSRNu3G7uA46c56p5as9tVchU+nt59rAGpTzcn7pZcMbMiDJeW5S3XnAmDOjXnSO
7hn/acmkZPD429JACiXTaMKuvLP16cO7042sibzBKkCajGsMgOTmJlbKPZ03Q0VGR/yT8mArh0Kd
SvL9qgtHe0GQ1C/i56wN1I3l7RHb7mfVYitseiB7qFPejwGdMeXzcymmMJHFMzn5cmL0ahClyY0y
higwKB1prCLxo1PwKP2YCABpPGqD7NPqgDGlcffNfCu3KkwAwVOFbba2gdcUZI3yEOEGSU7Uk5fe
rEY9LvtP9zRl3Gl8miIZnuSgSZPnRI/0qDurV0ijjHH2wQYybK7+gWYTcJgQV1efKtHJY9CKuw/g
0r3D8EBN/f4Lmcym5VztAtHuSaYZWRNhNyTSGxDHYIqBm/lXDYqLdCk+kXT7DPk3uaw5a2hvGEXu
KFOeY6xE1LktTbURk+30gBNfu0Ihd0fWpY8OGwmtFCgQT3Uf51MLcd2Nt8XmegyyKVNg9p7QgSn3
mMo5ZZ5i/05AM8bge2IyAwaRlF/CWm+L9zomtRczQ80Lvmx4YPqInKwYwYuorhG5zPdOkRC6qbs6
Y6ls8FNEZWzk9zP5V52RNVjP+IsZ2xmnnjQg32Au2rnMR/e22U/Q50wEtXVDaXPu30N+V22XY0Kt
EOGAbMWPPsCN12VdsYGVyWNEnf91XnWGJfA8wPzRlkiNujr6FNfugDj5wm5gq6eW5cCcMdq4g/iG
cqcakM0jkpKO7gOcf+2rfW18Hy/VOBvoQ/Pi6AjTWgKvbpq9Dk+GrXnd4Q3PNhlX4/vu8IFcAF8M
kr6z37ZO9xZWG8mTe8e5SSMFunkYdkwPW32IcycARUCneO7XgUbqmTShbh1+Tg7wXNaqQ4kr2UCh
Ia+jWTa95+B29W+8mhVVq39zlLc7R16Qo1dURkT3nj9VLC7uCZFF8Zb3lF5rLxS0JIf5caOQCErU
W3mxp6ZNN+0c+oxTHNfLdvOrqC3esGs4Ai9W9vYcw3ZJ3ZvtESTM5YWGbCzvV+w0j2S90naH8BEp
WMp352gpvAtnHm7/tqvg0e5wawA3RxvoFX3joDvtFr42hixhXe6kd3VcJO3oxEw8YlQKBFVn/0SE
GmtYwrL88M0VVuLhZxnfUU9W9nX2hnLj/enMzcnFP4YXkXsXwdCNpGA9fGvsM7L6NqkT42HXsxOJ
dviX9eEF87G1S9+SoIt/nlVRRl1EQzAzR7+eAZsGCCSJxsaXXOEYr6Lzx8MB5HUOg9HynNwX14ht
DKaBoTsIqPRBawMW9ej6ePNhFXd68hZkxnlMUBUhRzy6TGMJGpfP1VbfpOgwrsBzjOHVPoDhC2/F
Iz65U/TEycFD3egBO6JFLngPZLLAZxjuF9j99Bq3iLBOEGyI/Va0g/zOgW6/dZaUOOh/0o6NYolL
wtVumelXjbn/EI+K4ATIMEmyWTnB0YSGh1G9CDa9IxeSZtnWEF3oerIfHvn3j542labnBmmRMN6v
0YlHrfNevl8DtBxflr0wfpE/UBSQC+YE5xvCOsl/IJJUJqSJ+1mAgptnV/q7TgARytq5LkXsAHDr
IuvfP78gO6KO/SUELd3gi7uGjOJ+eEbxHdYQtBM0mbBvP/d2pf1cyZ+AQQuNQw9536dJZN/FV1Dc
Ral/mcPMZ8E8da9HUgLugyq4BS3vGcl4TgwAzwkqRO9/oWFFoAKWuhLpgA0rGIGKJwPyki8Pjko/
k89ZRO714+YSeHeZmGH9Vo/a2XlKFdk/icfPo29DePLKUYlWY+RUkNuao/snXK0UnNdAXDCso6O7
WxD0uHhyR+WAWIi9ew+U8DIWqlayHZZdxJ+0VHYD5oTdNKHl7AIHgL4eI41vScWdfxmUSA4OjjFl
cRzC0wAP4TIs3PvgNijekEmxNrQhQD8fq9dGDPNx71g2XRZCOrwb3u5kI8lSBzfwLM25kgGgstpJ
NmjdLTuLt/dA+PtpJJzqgJOjQ9jOLuPcqyDKZYhSXn4fBPvsjc9f9wGkBl/62qs92NIDMlKhDf+6
BGMl6AmtJ1whAy12jezqgYo9hFwJUX5oi4I/x1sdIjwlmM5yJcoS8X0cEoz2iZZUw/N7Gp6D2/A4
OC/GO2SsPF+JdV1McZkSOFj4Lbjpruxd4eywqAbam1NMG/5ZNyV8LotzEjCOHipHe/2u963w/knd
JPsokjR/xZUC4+3GCiESiQeartoIT70IqlCCU5KGBYYgcPYvBYdihNbVZ7xtsFL5FlqSDEUShznX
Zux43mlceWbJ9pczPIKF1UlaIEWygq3Rma+BgEIDko4ZcFtWl52PcBkjMWDNX3sIJXHHJVBZfSn6
ejjlQMi44hJISJ4rvTw+eGJfIeEz+bWNbE/z21hh3TzseNBwEa+x4/nzI2cBgK0d2HEF/Zfx4cTT
uUjy+xI5IaHA3fxBwXFrjkomebDRghIuniI5MC6HGboGzkEADmRts5KysG+hqIeOO0Rmn30HFLEb
MncKZt+cGCOydKmBskkGS5YCOeTvqjOvAv3XVsaeuHeVntiUuiFgus18iuVlW7iYR/b9T3ShU5Vs
A5nMQhxAAO9A+wHjiPkFIkwRdBAmF1oiT6qEMS7cg9g9GVAP1L7Lg0e4BqhX0C8/EkIhsAYQJ8K2
tGcBKYG8aiLqdFjF/ooBVdtDP48RffcYgfS+AFxzuVDbsR8bKRfRXJLLWrFGCu+zIDdrpg9EwCVb
G5LJaoxogWGghJXcVld7PxxDL8d6fHfRE9GEIB/V31l7CQNOhCWO/eS9OyYL10dehJhTpJ60znGZ
by3VbvpVcNw8OToo3nyWPCg7OhHuVkEJT0nDkBoSHdktEE7sTnA61Y1LM7iE24IkRZe6yvf2ogmA
oOZWiDouJnRoPBe3zbjvQB0uHradh+Qcwm/p7+JUwF/pHDcXZhGL3fY26HC2sA0UEI3fN6KqaKZf
+zMFU4eQejEvS3+BpYtcueaq/GgGbYwrw1op3qPPNA6EogfsAqWPXFSym6+DT3mtJ7DbH+kXCM3i
ujLG+9HxTVfQtDPQM+iAmeOQAEyNOLR+EIZ3X+CbX23k7z/zBSjKT4duajEDaNDBh2sGtE3p3oH8
vJNgUoTlx2kGHYg6zKDRG2iTihQw2B8h8Bw+RdCMU6mxRmq+B+fEqrz0b3M4o+mz3wQpHxe0ufYD
jKEY//rNmoJQxTDJ08Ox9Wfre6jyVjmYaTMoMB3TVfYeeEA7A3FKMlTmkqBXjRbrscaBLJbVs7VZ
Gz0t4sjy9BiJcnw5uQ8ifqmW+te7XY8f2+scLa9HnjKj5g6c4x1oIfJ99zVN8z7kuE20nhqm7yiH
vFIIoYDVJm1wJjLDpn0DvA5KJBMOCTTvxZx8RvJnDvZSi5/eGy82ysNr8vA7bkuKXLo1OFGYOkS2
6BBu/oNJOD6zbX1MkogmYPrD41aaUNwX/X2gR+mYKuS6Td/XNCzdEcZnuBrie5cV4jryihidwQEG
A4bYNTwSRLpswhEMa7wt5mt0FHs/hW4sbT23Lz1ggIt9+CC7v48PyKAZRMmCuY9SYD/TAvICqKeO
0+us+LrrdjlL+c/Te0RVzPuF5qEa40EyP3OgD6zo1OfMGFEEDPRN9n4gQ4kB8tBEHMfBmAJYxP/U
HiVh0Am/LmS3SsJ5Me8g3dBDovrizuwS7P21R9QEsvdq3Nl0YReI0+HUuTrPt5Izjpu3fIXNiPxd
2FS5JxkJ0u5ezf/rFrrnjVahbxFVYMEecp4ZwTk6RxTD7mV+GHdCzDB5jyiD6AR9SWr6jwmTf1M/
gDGaJkB35i9p5qviME9vunI1jJo1KFNct8hIdjBzpCsEok/s2kUqgo83Om4fbbJOOpHknHqa9xA2
FV6K6Bxxsh/pBG/w5XRlE9402iLdxQ1r+rdBcHTaoAhlJGc3MoS21/7R+WRBJfT+tHkYaJmctI5E
M8fC2pCULGzoVbiPyqgYlW/nISfyKg+VkMqZJyu5Jel9vdtcOzoXgIYI3sREGEOl5BrkJA0o4DD5
cyoLexgvRBsZX3kAVn2YKxPeDKPlyYYK78yJDA4Jkd0TJT5750125Lj+fi9lXO0/NlPSSkTEpMXY
OvMFuTS7lmKdW7OmFsBqMhPgzOWrDSy/mDCuBIpv75xX4vkdgGHu086HkBkYIV6Vd8bGuyBhgVA0
MLNi3A7AMVyeo921J2id2q69HzN0oUS2tI7Wb3TGftF/yye8NEd229o+DAWVynNdCq/KLdaJ00Yc
lW+EYKkzLWmc8IAVNL5lNAWYBoYQkvp0Lg/KgD9K09aEn/sZ8fpw/cowwXUC7z96JKW/x6wvqm+C
QmKppw5BpPo7rFQkXvt03B+n+DAm6XYuQrY4q+g+p1XcRthfU+Aq/jSKpUNf6cnAG5vb9klzWXv6
5rDF0tWdMCNTg/HlCKZXmGDvwEPYGxfDa5glrUPp1zq3Nw7Kz+eqOy7w3fm4sDzjg7/ZtkJ9zOcT
5z2TMi318x/GXRv/AjDxmYOiM5VUjL/4cxdXylvTnjS1/uW6Y5SsXwCOUGOiaEK7atn0CA9WPd8E
lCj00+JBY4onw0SEs2HXbrez85wvpd6yAV7YVJvNnYg0opbrLyl+frT09i6uuamSLE3bWIjq8XRH
MNAuHz2YfQn2jaWqkl5tBKRzTzWKvwvyBhlMBKXqCR0gZiyLp/z9cv6bsRa7BepkVWT5Mh325c67
VlWker1vcPMfF/XinnnnMSdSDXKC+QlDE/u5KAmkvkJo26ie4mmrMZNvOVHZDH/yvf89OtM0LKK9
mJBjdBH5/wrm/42DaJqHeWzMYz1QWe0dSfHK+83OJQYkt9I4vcJMXDM9LPX0yH7r1rU5US95UJbZ
9vG8xIenZggLzrppnOsji0rtpwBoRKiv37/4hVDrxKLqgkd4YUms2029qGZRD/S5Ns2TdCEl99Fh
dZCFY4mBsTswg8EpwjcQFb19D80Qfs+Tf/IrEneK3nV+xwK2Ttaz9QyF4XrUGZ3nyA4jBrnyD67U
n4TD9LpsKHdssPUACMFw67P0y5NDxlC8j6UlA0AIzSexHpjtjp6xwPiq+lqEtHdIxVQlSmz5qVf1
YNh7GuZIwEkaK9rZJ5uAQUydBcJpBgdiyxm9iNIwi/DwhiTWRHtSTjgr3ANJKeQCotYryAowR8cD
wSEWfSPdlUdN4ks9CG08lAiBMVHiTKS1zsZXGoG93xFarA4GdOYOoNAqe8SeD6ToyayBWww+h/g2
QHffu+/RMKE2nj3HnSjf6AmD9ZL0y1w9ksPgyB+6EkV2xaCADuxXlDo1eki4RkA+PF5NgaHU4RVv
pRynowaLD2JAeiGaR0JtetdeHrQhs9N7P5Pb8l+bBgMimK2tCZWFytyql3LVSLXavBT3emCFTBnY
NuTwv+k4Ts+J7DWxvpHc59v3X6v6l4Tu5ZIv9E5j6sb1WTzqwXreHe8/yg+IjZpYZXLoZvXkCLeq
kx2ojvk61piYLt7a4okcRwyZ5rFeEwvMmeImd4o3CpYf2gz5habks/jzgbxQovJZ7u6PZ35dFsH+
rKrRZUYO+6bqoYLakdE/I6oVqEmZfP9U/n1dnf6mw6eJ7vDlRTwypdG1RytOZD0wfgXyMDAhWwP+
Me2AApyZv60NFFT+mH7wzxfy26VfXsilrB6l/OTSguhKQ+CtyaHHuAIXWcO1Z8y+v9PuX3oK8YQt
Qm7QFtHI/frnv+2OOXGzZW7tSS2yUVART1EvikHHI6moBXpdQvZdNuD68qAzLKJs8jyO1If33LEk
Bifq4fRNmCHmJAV75gQJ7/iOMlpIlGpa7/Pm3sUsul82ZJJG3/9w+WXTFLwk43b+lxLxwhBmbW4e
j2tSIlrnQQoJbkX/6Gxbv8VYXoNRC239T2fbKy3530WZ7oa1ymDcbvfl5bT7R3O9yo0CJQcLqcT1
4iHCowiHxP4r5mes3bbwzSGDkJnp7fCt3A80HvXqPjmTmkor7mb9AwCFMOHStp2CH57Kyw7y/34g
GwihcbzRV0WscS7USj6dEa/aVzrbeitBcI4uGFVuDIDgW8Gj8sOB/y+NBOHa/7vmS/laqIoqqw+u
eQUqIRfZvfROPdpXTO8/Xcv89/1ZDByWiWU3fgW2/7ZcH9dGzrJbTVoH6C2nGa5e1IkIuBwGQ3q3
pPVwa5DFdRgxwu00I/vwg2AtDRiQnStu3u4oYG+Eed5U1/x4qP6DNlGfiXgRxLvMO1HAj+1md8SA
iiodfiJzcEM80WCi7cJCdCMXSxpj1LxGlwnjg12Sy/DrjgC/TAdywxyqzu29Q+sWnkGVpaTcALHl
/fsbWQRfBEa7LeNDsPF+/95fOohfr10hSaOL3QPK/Ncu/9tj0RvFuF+bjngFTOImS7YK8Z/gH/7+
Mr/0Bb/BPn9dR7ye366TnS5qejOeSn+16W9UdzabTIIlDXHtT2EzfrraT3f1UhepV0VJbyVpdwxB
iovepvBSD96aVqcgzZYb9IhAGBQKg1h+dCyIKvW7O31Z1PlFNW7yg+1FmEPE0KAy3MwC/Miy81Fx
xxdn/NP9Ki+n3V9P92VLU9uLop1PXaVfLp6rW+YaQ23aJC3OI193cVVD80BFOzNEx+4yGxzwn+FA
oEWiHsmCx097yU+P4KWQN686I7JuPAIRzFwMUkpP2YZ2dT7BWxirhlbW9BsEDcXy+2WmvEBgfz0I
sTB+W2bHo37snipePFQww6M2Ev48AqZSGy/5f+6qhlP4wPn79f/74l8Ft0bRrbrZgZcgD9djcvUX
3Rj6xuOhC3VjZ3VOytllQI5L+P1N853+ueT+K3aYZU/XSK8CGvDnXd9LtXu+aZz8BqjE9aOZGSHJ
NCAmWOlEFjJa7qTrlPFxwiyY1ltUgbx9RKULgXbC+90k6wBTwTp47Co0mldvDGtln8GbcCgwM4/M
LWI8Ep3IcD3QPhv0I/IUPxBxLhlJgr84JlBz5iavpkIRSWsBzPwlHHx3EjR49fDqFjN96Jh0yLQc
PKo7qZd5IPUIkHDVDxHikveLpboWySdOG4W0DsMsOEF63j4Z/ZVAhzKfaKrA6Jko/PnjjCy6+ThV
UGgDRXrvSmBNTTgjhN/I6uGs8AkldawtoX8vZ+eOOAQ0n5QJgihy9z5WRlVPnwKQ+MHBr/wJIh01
PCIkOLsWSTpP0mIWzMyKsAswHuhTDuk65kgR+ti7QOFR60TVxTGWACBh1YOw16fZh7q7Rujx47N7
xs8re5c+RgX+dXnM5HHcREqETgM/7MmbIehZGH1pfh+bMwxewagm3lt5k67+pbeHod6TSNSlghaC
C2EoFTnPyoEQ705U4a1I7c5b5oucR31oCdONp47r1YiWBk9ew7iwFrcmPjfUKjcv38iD5/iw6E7N
qUbIZGxNiGNbVNja0rnydSYNpySPRQhjEhlrKrqKsy+2SWQdvDN++nEM5gMUZAm36xykbvgYdqYX
4XrCg4bYhklcZLgRXULEgT4D7MECdyHkSEe2cXs4uDbWyXOcu+aielPDey+d3xEehNUwjYlHaCvn
GTAYsBRkv8ZUrlt48ixc/N4nnaDma1jrtBV7qdf2GcEJqa95S1TTYl+7Y8/b00m+XZy8V44Ijjt8
4H47EaDQ8BQzzNiXUGQLGYgAYEVhRgl9mFYLDCxMS9/H8Fx34vT5haSUCMRaRhiROdaGFNZ+1bui
FCHkKDoi9bcCNWjRIQjESqSWr3mbo/XoxG3OZNfw0xgZX9oHon4S4HRFxbJ3K82uMAbioQiO0ZkT
SGzJuE+oCg6DPbAy9Iwt0XrG3TCPHxz6XnPGWVc5sGSAs1uJiXa1SDqFgdIxC09q2mXvxl+ON8yr
gkFLHb3R4NqM6MpH23pkwzE+7x0TDsLvGRCmFHWh2Qn2iU3G4doNiSECmrzBDhNg7O8eYyk0hotd
O5PAy00PO2sG51t51Z3/Ei4/aRbCDBIDRf7GEcj+UzzZvaMFtw+iN2DwZGd7cLckL+4UTpWKfUDx
Oys17sCll047LIgOiohmwj8r0k214eWzIIQcGjJe9/cDghP7NwIAofgSA0Ls4z47+U+A3Zt7Zpc6
h+k05mILDHO1VyV3BAzdSeP6MAsk6FC0A/2RSoSWxNZ2PL8L9OYj3n3EPk7NhtCM8X7SOkCYx74b
uZ0BEdIQwQ9cu4I/kkc1+5nwGesBcK/qnHcd01lUUDnwp3KMzE8Uwb13g78U5UYorF1skL4eMw2A
ejWfK1SSyxNRRlYsegjyVKjZ2BCENTMdnnvyiKBxJpVEZ6R6pCkAJVLwE/2F6oAcwyaQRoJiwOPs
EXpz+QQdIQMleNsxaTbUDy7zG30FMyEbCBWlx87MUIH1mLS5T5GB1nKswuLb6VQdIaZw2LV7tfNO
Eh5RNs1qTSKlWE1IpwLNDjXHIGd/73c3p+2jJ4H2Zagl9BDC2D8CGqKD88Bjhicq3uvuEZuOsGnf
h1mXS9RDFElfBzoFkX3feoJ47fLOaW5hXOUoS7rvC9NDCDI055TZq3Vwikp7fOPwA5fZHkhmA2ec
jpFI9ITukAEMJCE0NrykklSxYC5rMqRI4KYvGHNYLK+oRmwjFKpL3JEQyQvVy/gpJwQFlvv9eaqI
Xuy3Cu6v4/SlgpOOp5vc1Jd6YFJCIC0o8MJz3/27DYWthxiAJidnjnXMn7Pwf7j6qxr5r6u/1HK6
1pbNteHqVURu0OoWcX6yKTkBYccJ/g+cJG8/OKj0107s10WtDgPdaFA1xs+/lOcgi+u1blX1gFwh
jLWMZU9uvtmnBih3t8/yo2EEIdZBNFzwzESDGbNMslmmx9ITmpo1k0cmeELTpygvrJlEWY1cZ3GC
h6531pQQTbGGYCJXz0/jc1W4i5IQpCGZcgHBmjRaFCYlKt0zTHaW4EB92IcEfYUjJyLwMsWreF6m
0/MG/B6l0oLCweGU0EGj0flRTVgzK5HCPJIQ8RLQh972HKyM0WN5eH+EjEpESMWXXC8lRpJAlaAc
IHGCLRbXC8PNlumwGO7JEUg3JgwCAn0224erfp2ZbEHP5VwWU8O9j8RERO2LLxZ1LWz/1BynH+pX
4xtTjQoPOyT6ORsR/mlFkBvNhTlQ3+5vlxTntGYP8QqiJUIqMEN7lLUOY1ffrjHr/ozKbbcyn2Sq
jk3/hMQPaxjbu1f3dqmPUOB9KESg5aRCZ3Li/qTh5hjQrna8ycVWPj+Z5uNko5rHwSmE6VYQPueg
/5/IQaQOkMJHhUS6lRjxCVNdEs51DsnpSjrseYrz2L6zIbubrsccNgYyvlHPmMzZBHFnqOZkj16z
O0pFJUOd4WBNtzhgMnYQaGCJQDoSymad0XZTsXxERqlAglpPiGbPKNVUEhQFclv0i0CndCiiNiHH
v7CfYyGmK/w3JZoxsjQwxur/kfZey40rWdr2FTECjiBwCoDeW1E8Yciw4EgYwpJX/z2pjvhbhdIv
RPRMT+89sWuPUkizcuVar6ExjLiSRdUDFT0negMxKB8kiqzDd0HYRjuXHysE2qIRhitLqA4C4Bm8
pB/d00am1ccu5O7HV2iCfcCQitIhIYUox6Bp/nRxsNgG2xgNhlDgQEGD3kf1+voCZRbVqXJizgNg
u5suOoPqUBq7qLEBtPoDvBBLVlopdF1JN4HaxQOguoIdeJvQHSPhAtu6RQB1fuYnP1/0yqKhnJLB
7coJNYHH8bqACDpwXwFmgcRR+117Fk07l+rD2J1HZf/2qU9R2ROGMde3q2F7bwmF7S0oxucGkO1z
DVsaJKS2rWGqdoc4nE4yaup3sKIdeuPGWH2Cd2TwobKTF3DI/nTh29nR2aZPfiEPmlWpk0EE/kjv
TpnPMjSRSGH7dJJqbEOihT7CzoouXLefgPEFszIUAtkYpB6TDS7fNOgVkqcPkcq/klAPS1QHILKW
drGjhLEHuAubOx53hi55y/Q5Vwbm+o2iBRBB/EVBgAPTE41oXIWccKeC7CosebnGJoyOtNAqcx3H
E/WtTYfegTtwB8iAuDT3UpB3BaAq5JaJKp+QTc6LmJPbfU1s8Zh7cI17swxlNqCHgtcazLcLdUii
gwgNrE78jOjH6nd4R1bLRSFCceOiEJ6TKvUy6idqUyzD1BQlN9Mbxd4+AJHrLtrBcyjt6yuOipm9
ChYl4j8DnTKSgRnLjRjKthBQa7yIvhKEz99/IfmHhyC/EE9ABUEqoW3090OwF2WeEWZBusgdjSbt
EkYdnqxFy3f/OAyWjTT10SfmxlD/HkZWpZvs3yn9nmgaseU02oITd6m0tELVnz7n+ziNW8nXVU9+
BoxTDtyNQmkD3i6RXQQcY9zrd/p4GXHgoOvxWIFl624BEmKdS5756m5NzKxb5rdRVxLXJKgl2pRC
DRkaYeOhLT8S9yElOkjKIcIei/jJ7wNtfYAvycGc42Q1+rMFhbkKhmbLI//f5mhj6EZS8tBq7XHX
1YSGBi8JHKLMDTbMyOfhYA1VIKDVLwrYFGrtPTBWkPtgAvrxS9RGLJYVsbzNbf99FhoZilSaxcPw
ewkaMeSvWI+te1hbkhovb4QTz5aAZlIYiP/UANL2oI6OV1wBCMJUuweoaKy5pgnS7w+bpqVAgd/+
+DD1EeOVSWgLkkuPWjNAzymYOqo3xuvT0ifvADJ47QEPI+WPBrdFjzsNxLv1Wh5ebuvbvoc+EZzb
SfWavSJCsFxUI99Z8FRe1xKmkZb3x63sEKls3VF1J8Iz+TECqE8YpVYr3/rGNja53h6YN4NGWpJZ
EKyAFtxRiZIswCAV6CLg2upr9xPNGuRbxxnJWM/iNu+07bSfQsv3OW6U0Nxal9Kzx07z32Chrt6B
ZK00Em7hxuZcJ0Il6gV1+f7vG/yLc/bP0mJ1yKFG8h2I3t8nu1tXJhpwmN2UH8gp4zcNZlKkNEAh
7+QrnalxSo7euDOSP7V5jcf4AT6StDaXJvVGSPa9pb+4jwHIYeiOYQVyBuB1PnkvA2HgbUUVSKhO
gR3hTZ1d6hfYJmOcy5ZBOYALHYVz713tWVVly9zIIK5J/kqrq0wkz1GOgmN/BblcLR/I4PTEM3TL
4qShXeRQxu305ffZ+FcgTpw5orjZ02EM0zr4eza0KEjMTJbxsliCF1+g9Pv2EKgQyqrFQZogy1uA
a5L6kQN47q3cAQ/AbGxO8P9jLukTvF4H4RrWElh4KhfhXobZo89Im7SttDV2eGIOg4IKLRgcvDWB
PWro+nbhxW+RQ6yCnd7jVXvj+lpp06h/fsFvempqVjABd6QiXPT75zaryEQ3Ipq4NXDlVTXeAn9/
rtSBPNgromRRkxZdB+khoPXhzXv0pELLy+3b6V0LwWM9HbUYSEhPRFOoF5487z773edEz6epObh1
bJnn3dlJylGvTdGpJyL+3/uTVwqy/F0eKT2a3Y3Qk8WeXzzrPBahZ63ZvjX6QsiqWxdyHcQBHhwx
eICQbWYMgTwALE0vxivtGBLTGwBCGfxMLUOtqqfKp/FKu4kHBUJLt/39Ha4SOBl16KFVs4Ji8nA0
n9OWX5QpaO1nx4KqMFoMceYSevZQ7xGwtQWOmyIChbl+Z3pv7VZq/wZbvph+co9bVfylceXkRVAa
yi0B2o4Zoruo3oBDZlaF28KnO5UB0U2yfbTU39w+hCpseoQKgXpy4QuFO+n4nChLfCUW9bAn2OVS
PLrOeTdTp+DVv0LTGKs+WG0tB6crdso/y/Ttl25cVopZFuY5j2M8WUoqytVBYAMAdXahkb2+g9Gb
9HjS7q9bdYpfoQD/UU/zLyliaC+dw3PRQyL9w9s8mHzQtLP8Yq4iMFf3U4K6WmqFHRuZ3RXlsN7n
TYjlgeiAg0Tp4fcT8RXu/vkOfOnw2RL/0+za1mnqdWo9i9FEko81VE3rOa7H1Snl/fZqUjWOhD5E
yFPH20b+APqawUZh7xO6LtlQnpbTgivRGEMgfI/nPkJhZr+oUAuEF5q/PzdnRxlXK+pasB6hZx2p
zPY7b/mBPmGyecyQnkGj3A7ZcXNzTGmwPNWLM0CCXES9avR4Dwfp9okenNKH5PBCLY9qkzTCQg+J
h55IA7o7yk4omiEWvFKFyMOdfbz4fZ7Uf/MiNum3eWokhG4V+/I55lh2Me35kw/ug2wCgUMRBQF/
pEOq46OAsKMhhwAs4luJYziPlQ4hXppBq9GRkNRAACN+Bevn6tp32IlOrfMpDwpLbZHuK0z8tq6N
xLJAhTRKQHAtFMD3PRIW2cqG6Hogft8bUK9FqxEoQD6P5kY/aIPFfsmKNEc3Besb90gOtdI4HZ1n
VMhxJ40X13GwywhX2uTR34EWAy+OYCLU5DmZDUBoJMm2O7h8/esWMOeIVgbNGP661V+RSOZJpkNF
uS2/pH4xdsjG8twA8T0TBKDe2Bv6G91W+vnOHfWOx2p6pTDZvTn5gjohLjHYtxzQnrI/FQtUDhVb
6idwJfhB1D/aWpTNBrC4XDARMVU8ZEwEBr9EfL515hQpTt3k1kMFB4ezAtJFOAoPvWM25Bhw4yFB
ThO8M0l3wQj3Yb1lh349SRpz/tfwjTl/KOUzrRRdiPD06d3cDlq2wK2j8OxKmp+vjldN/crxYace
zffnuHgzj+dDetHgt3aGT6l/w/mGOjIUEJjhEXhzeMF/UDys7k7M/B3zUb69QUjVl/pd+GaVhl3j
T3p1jM/iIiPozXYW34cC2vXthVWKqMZC1nLKC84V1SxxP34/k036/T8T3rgq/di7qWrNhCPCjwfP
p3GAoq05ZFX84rrlklZAjs3s/+OwjZxJ75Wufs0YNh9Uf4ohwj5S0D93qPtgV9QlTcNKsY8wVNuw
P2QGyLtCipDRBFCxZ/o7eZG1QvbNe3ldqGCYVyVW9lCHDgYgegNkv2qx2A8sJWkjmRTbhJLgJ0Vn
iDGdnbaWIKRS8EwXwQpXkNzxT9EYizUEId1JiAAqycKO/KzztHJkdXA5s71P88XXrKfoLl6NgYvd
N3RagP2v/Hv11Nx0U6DPAU2Ul+vu6mS0xVATWIRIVdvwe0js5ne76g2rI+XkuQQL4vaaOnSoHPP1
tu1Ba4KUAEpMg2MGOGWuFqQYcTEqIHQ5XJ4hNOq+dHwM0A5+q2a080sBsEb145i+qu74hvYVcoaJ
BakOhpSmW9HA40kz9OZYNcJHwq8EcMmyXrg7DfPyjckdtu/VtrfutS2O2ejK4xkkc/L1HvkLrBT+
9vfamKEUPu5PN1jc/tDJ3fWWCu0iHD1YBHzR/xhn0aTg+/DOoS6ChBeKqiswrAMY3DKXLnCGD7QG
gx3Zne29p8fqI7g5Z0D8CKbTokkRngWptDxv6R9+QNXm0cJszGrBwf4PfYA2IT4hs8qkZYfI7HMJ
5OgD6CedD2E9t2eP2vK2HPBbWW8+jnp7ZARA8txmQHhAgBNRayhabSm30TY1jeOC5fy913EDhOb4
zmyj7GEadF6RTFuIZvlcR//9D7VllBD1dUyt76OeJasKQAFOMtqhOwLVAXYbW6b6yEsoo9aDGzHg
z3hf7HvgLrI1T7CvJqw3UF88Dv1EnhqvKibLkZXtEakY15vUOS+zgUHlirJ7j+IzKPJ5vqKgH04r
OALEybfzBMHkibY2WRG0Duxy56F2MIErFC3jIc1TykDLdIaEqbno9XuiSUwdfFSfvwoTJhAMmPN2
76QhFYwDBj1Xn15UJMq5UxT3nOpYPqz6ne6o9YaKNIV9PADmtLnPKCSjxD0UjO3JdZjYr7pq6Z9J
/1UbvWWDV78CxJ5DL/U5Oj77oTxEuJbQtNSRlw6GGTsDWo02yOhaqnCxenif7MPldR2cECnCi8fc
Xw8Sf+RDEaL1D1xDvP2vAiNEWcKpYc6l76RW22iubyg9fnCmohhBjHLcRS0Es5ycvzw/vNI6Uzaf
YxgJdg/UCUL/9BWxkN16nM9j+kdhJilfBjaLCyR0+Hihfun4u848OCCGtCpBQ5hjWReWMEP6sEd3
l43/oEF1KKzt8xA7OiWQIbS//Xnpa1iZVxTg+6RZ6GYX76g7fm1VQeX7Pbzqbdu0UVhU0fGq4meI
WtwfiLuUyNlIVExOkMJXGgX/g2mhGvk4KG/hxp0GpFP0WbFvgECQwx6GhbH7Isc5EUqqvb46Tz9K
5J3mXbQb5YU/FuLn+yu6kKCzJsb2Cb5jwyVJR5+SMRl/tD9veID5vBpGv3+a3Lwom5ihJna6UN2e
UofgduqjoJs8oJF3oBI/kOlFePW8Dj5vVxRz+i4avH/Is8nGgNIstImBG8Qi/9T6GHkotZ3uVbj2
U4A2h4C2aWbdsbHuoD9xA6TxAt+ItN7hhSDiv+NtuAudB+R23thUsevL0+6so0UNQvo+NMjE4jE2
E0usKzo5/Rd5KNKHdTnp2d0HlfYnzQpK7BOX3sDpuvbpg1aTHgUab5hCaRIIk/vhLRreabSiSyAN
lHE5yXHJSLf6ezVCQrZlGkUC9S3B+mcWG/dvdSvCmxwwi9oQ8iEC1zpJ9Y721B37oS6ot3s7/6nx
Nv4aU+XhIQN9hzbyVT/+llP69V3ztfqhzJ8zWIpwdge4JoK0ThbZKsLWonxt+UgRjZsf+X1AcUy+
DVh0tMdN6oJinB5RremHdNhrrmLfpq2D4SQ+SbSzh58to/40td9HbUxtWcrVM9b4zGD1WAiFwnpW
QaAi8tsA6cfpINtCmW4pvjeedP/MbeNJd30a1IgCBoUFAhKJsg+vh2LU1u5WGjX+f8ZpPMV8Xwpu
+p0pRWT//irZGMcwr+OVaT8J+BAwcxv7QIRkiJz/x3ltlFaK3CiV7vVraBwr5VkyWG6GONfmm8no
s6XF3mzr/+c7UbCG96yh99XMT9NYznTNrf4DtH3iTqi9PRZiGdFNpg/HPVQOKST//ok/LuK3QRuL
mEbPLImfuQB1q8uakAQMVsg1tH3cj4v4bZzGIt5uvGZl8XHw3u18JTqjwpFHCBz+/kHN1tM/09hY
s255lvPMYyRU+BFyv1I77cyxW2Z//D7Sj0f92yc1HoyqHud+KqbuQYO8N/Iv2bgc+i2f07Y+jcS4
Viql97x+zRvfgv5nnzrIrCbJ+f1j2sZpZJm4nNzlMC3E+gCnAgZNnCQotyFn2oYRf/4tPPbuWXV2
Y4Yp+iaGRojx0EE599uqwHIjG2lugq+Y8m0ct+urUkybAgZHuczW6tTtdydnqxxGJ3/5+8y1jtUI
+WHmoygHvnoeYJahTgOmTpgrYkwz7+z+j2M1Ar3bOcvhvfs1fx2ksm4TGBHoaNMBSDjBLYOJk/LP
XSYU36nGoA+sN/ZEVRt+UJWuMs+QgqK8vO6NurjTJX+qGQnlx91WEGxpGVPs59/GbGwQzb/VmRZ4
/2HBeJ8lOmuwix1ppXycP1BaGggYmelU65Zxf4xP//3WLwD1tw1TFIZ0zXW+VXA9rsvc0nYaJXxe
1G2R8Met+W2kxnapHmfTvCV8YQq2xFwga4ySP01ZvqqtOv3j1al1JWj1tAVo2jVm8xZqfmWUHXnO
cwNr6dpRDmo+7o7Oq2gEaejM+4Ha+SaF6ZbM/Y8SmaKWedV+WE/0PiWhpwuT50tz99u8Rur11uk8
ZPlL4beYdJdQuIguQHMmZ8HupAHbMuJP86vLsBxlA9670bxGtexu9uKokjn6T/gq0TIA/QwD5+Qu
2+j1P90A34dqXJ5VVy0T1y3leTYRn4W4HZ9U/C8b5vsoYoq/TaESmr5RhnyQPs/+9KaCsg8plbJE
MGoLz0rb5DUuz7xTVDrx7GvyBvIWQYYhgtxAVQB8jwI2a294XdRAkGjXi4Sr7fiLGWse/+/f2rhT
zbsq19GTbxXXEJZwO/G1NTUvvlZI57eFOBEv/xlPNWme6UJ/XGnE0/L5yG5XqZDnKti2ekatz8Z2
wb5DggCb2wrRaBuusWGuHd/LO89MRkCqu4Tnh+yTiDfCnMFzHhWa59mHbJfc7gVxvXLEwWw5Hj8F
Ov3bFzd2Uxx5WtI17vL8RDdpwOXBBYw4GX5JLQP9dHt8H6ixlR5nPyhijW+lsUoNB1mXtbdU4FQH
OAwAfKSs2jam+uP2+fZxje3zjGQ/vD5YTmw6Z8JJFtgVxgL6/oHsBvVBFzy4iXBMNTQcyrI9tBUp
xlfUFBDw603Ey9BfIU+I70Hrzda29o1MrtOrz1rnzHwIrfNgRR/8a2uD4bYLJFhaZl8s428bu3F3
pzfjVioPRpO3aM5Q0RNe8DmAxwfrrUzF/LeM+GPo+Db3jbsmTiu4wCUj3gdTQLos+XDVXYMJsVoG
apnI5ps+roNM74hFxpKInuVYpFyiLf9wulQlMctpGa9lKtXGhZ0XN/P8FCemQpIWuqATOMVc4+Ak
CxXAM+lIy4hNJNdX9vrt6DRhFs9cfXSKXi5jywCddBwY1C0UVBzxBEOu8jzCAxP5yWKGoicig48h
ul7s2LZf4+um/GUPfZ22bxfPU471MA6YaPpVAJqpIM9wW93jXy1kVtrunq91+224RmRS9PLhqj5f
HZnotQk3qfBQ4bWCdAeSkjV9SFgAREp1Go4Qyh2YXLfAYnENfJP/oAuTYr/SeiGJXfvbL9WIYmdX
8d27zuKLUwvnhuS+gwZ4b4QmDl6NslAZEToBWAP8b2NjiKF9NUZUtXGGw9q8X2+PVOZhgTXGDXsE
bxXtMlFrwf62M6eJiFWtt4kWKKC3185+SsX1roRLoA6EVfpqTHxbfi+/ul4ehuLTNVDseBTFixA3
P6Gi5L2h9YvcHsYFw9+P288pSFftYrcJpkLTG3GyegAw61YB98agswQwVpAcY0mBrnTpxIt0w3ZA
ExNifP+8hOhHtbTNCEL+qZyGWsr/9ys0Jl71Uj/0dX6FkvNHw3dhfAK/0nb4MHDgjYUgEd3eJakt
hH4d7H9227eBGzE0z1Vfq+5MubxM5eHDncsfwFrpRYoOXbALVk/F1mo7Wz9Oz3FwHpxX508s9BTm
By2kVY3iNNEpQA1tG420nTLuoYsdjfIJfaFFZxGpYCXPjorc5KrewNsr5+BElHdgi9IUxFhMQom8
lQNQF7EUbk4UIlBrDI/lUDyE0BcEByBTTpHGBXcmXXlpLJKzO/EIEbGJBtJldh4JfV+FTQLuFES8
AvRevDYMzAtJ+21c6igtII+Eujq+cC4imOZnB7VEY5HPsy0MkmUBSeJLzxTa0S6e8kcbbM34BYGp
mLOzaWeT3zfdj294am49Q0jjKUYTr1xWTy3zSkOaQ7QAeTpHgIYAL6pGoEFbMqMfz5WQDQIYrdDu
bGzw2svjPLz2JO4vxEBt5Sim+vfv+fHhp38bo7GDPTX2pHv+NUY+q7FR3ohamMeC9JDB7uy9hWzH
n4LnjNfqpm34/5/p/O8nNvbxw3iYvaT8Gj4cJWDoMiQ6w6NQFm6Nkj9ez//91ObLvQyqWOm6jAWR
HA4oRot0C5OpjHBAuqSZ0h6Xf0pAerKBMQOaT7LWtCt6hPUte3ZTiRcmr5QSMKuowhgfz/nn+vd1
FMvUjAffRvrCCX0LwXRLum5hMJIEVlZkcNmsGrXNYNsgjfzmboZdH7C+mEChsBGNJCcatg3yYzLx
/VPEpH77lCq8a5qCjgQvLYSp+yEEXaxh4XSNRfXjfzlj30dT/x7tbpQsnMnE/Uc1RBkjGffy+9r8
2BX8PkYjX8Ha++E//UxsA6zuN0RmZk8Z48YOhwh9jNYM+4enm06XRzV0tBLxpWq8bjKNVOSsJtLc
hTNlosALNFM4tLWO9EPS89dAjQhVPOrH2XswUD34T9Dg3U9vp/VJ1PZBjSilBjdVSiNWqXTEJ/n9
ZIorw+w+bCu6tX1QIx5Foea57lWcWDaeuALBVDrFsk1c4qfew/eJ+wrL3zZ5EpW9LFC/tl0NKxNN
A/pvGndp6yOoZeq+sqhvI3XUkrqamDqyZL7I7bvz6wZ1vtaRfogOf31S49xCaRIPO/bCg4p9x1bG
CbTgtvX5KTowClFcQaZS+seT5XqLbuozuBIdyPTKsQh1qMBRGsX+pP3K+CGA/zVaY99pyvmRRUYo
UYZBGr8PXpdnRjTyRoqDLaPTEid+eBj/NVpj82VRoPldj28TRp9nfCpQX4BDIuTF2sJe2zzqYtt8
2xbVVY2CrstYYqOLwnnCE+nZp3jmOvVry4eJINq4nZASRqdZ6iIuiJXb34OlZeznXtcXicxtgbDc
QLQ+QPNByQBmg0Ck1TLgj3vx24CNx1gdyuhelh5wzLVYuZqtD9tzHe7hOc2TKZ66WGrCxGk/BT8G
kG8jN0JvYpZ3OQ+CrzUc+xSzeusr8IG2L/zh4fHXjDYCb2CqfhA/XQnoq5BO8KZtG0T8gN+WrLHz
AXwaeqAwgwJ9kkwV0v3Wm/7H0PRtrhr73fCUp5tHjFFjiSvGSVHsNWgutH1My3ZoFoLKrqukt4pF
gbSFlgZ4cfyB225d5Yc65vc1aZZ/emFcXh8VnxMegIPeUht9BX8jABb6DowVl4kPEMFfeVNvkfwx
cPy7jgTeSkII+P+2/5t1IS07d3zKXxJy4wj41qPuO6863mCInAMugQK9us41zIdxmxy0bc2WndMs
BkXnoFYfEltThcCPY8cCr+b/KVL+d+d8SeR9i16Pa9fIbiVjiEiJ1RqUD+lIr5FyeMtU/nyeUcPU
NSzPlK8HzLeRyjMLGoqRgNESRc4r3zYGEiblv6/Yz+f5v8M0Ls/e2TfPYafzpIQihoGhrYx+H+Hn
lAMmHkxbeAJKU+BVeeiGkao6QwB3qOjXiDtavvO2bnskN/0xDRitoFJ49fSoCCnID/8d76Vb/kgi
t1POc5QY/XGSzn0e+cFMi6e1gieIfQOc03WKZBAkAoEcRPMn8uxp/wykmyoF3AE8jNRFiG82OkGw
34fow67D9MvaaR8hlh8N3DVA+Uk2QMNVXF6g2TA5ONGQCW82cqk4D5wRrlUt72Z1wN8msGAKIIQH
YG6Z3zdT60yFDoXIauzh4eONJM4jyFyEYXUb2gjeCBWiSHrL1kXztxlZxeSoQsicfqtgBP49OTee
i/U1Mco5lD/7mPadAwIU0yn8z2CG9BVyY+yBAeprAwWvbBSkoV5M8tkcVBMSGtaxsqcd/IVwd3AO
qkVUhvRqTadg5O21ak0/D9ODM4Xezk+eTg93Z4qitXWcHo7H6bQeHB+4sZVO15r3+MexNZ8f5/w3
GaN8M/Cg/2+wYwFo+KX46jyHvVOFotMMIYXIApKbWJZt9V+uFnnXC/ZRfTAFq+HLGP3b1RCGkQ3m
1VqdgQhubLPf6/fHHx8upG5aCtBtP/KJPCwcdAHwiEo/EjSszD6MV7Jf5NyQcoD83V+IbK6/yMb8
H9Qr3579xcIebT3yO0F6j3gEoqWD4EwErHXqDsTstRyVf8sSX2skxNA1eABwtP9eozw3o7g8m2zg
gT6vP+KDuzE/qrczPU6tjwLE7Lah1AaX1EZ4ipskRDpA6PY/kAHlGkNo6O58wuMDhn5ew2Y9JjsV
/QBRqoZJ5Sj2/D3l77wGR4rwfiCGYWjkdBYBqVGyu4F5ZBFoVaAaJiQVLIHGX/o7c/gAexyjJoyw
Qt0vmK/X/CCjuEORDchPjYPYgz6VtALieccnBTEgSlMSUGbDt65ARINJNER+vsXjQm4SPjnymtrr
yjKUyi7uzP+UoF3t/NCkvOCZoQ2fuDn9Sf+oywRyyt3R16Lp3RPdl30PFDagrmibLOtP/fCchRvh
UojNGv9aGbPZbxzvmQwmGunjzfMYpGO02z/jQ/5BgfdqaWznu6WstWEPqWj8LxDPKl6lcYjiPxIX
YNI+zbifo0rCXplG70LdDKGIV1jAcTxDsAPaH8rJodWb6gfTGBUbFcmsF/MlPuEjECwVqnp7hOfH
3bkwqjFGPvjtxziv++ejt6nxSj/cgWoOE6yAvMl9rmR2dIqXmSKYw/VJrkf3k7z37pYhmi/4Le9l
9JyRteZd/NjdoU/iXtRye/xbhxazr8sa/wFKaRrNfLdAqzd3k2KeoFqBjQw6czuZEugcO/q+Ugmx
LekDnDqWS/7w0VbFaxJL/7P434ZvHBf/pmZencbFXMH6Af/5newDEqRhDfdyrfzRkeVfdmmoLuRT
ji6Ku5Mxe4Kkre26c2ybJ2Zg0ZbJBjhcK4rTXQS+U2qDc2Ybin0lSr1CYYCn8h4dpVPe5uPbFa+P
v1LdxuQ1biu5kguFslYBeokusN9/zhBvXXXgYrp9iAXeMsPl8zY6T6472BGoVGD5MDsvzYn/el2Y
6xuIa5AHSNBkjugJ6yN/a5DSYRbEf8Wj9O7Id/Y0tIzP8wb/DMEAoXreFrVo+Pz7JTizUq9SwClI
0O7/DluVWZWl5gUFz9UEPmCyMwfVHrZ1njim3IcyWVw0xkeH4BWIvU75nT3ZczLs7GOruvXLj16E
c5jVRaDsih5+v5Bs/YkWI3+H3oTqCZFpgeBZx+J/kYxTTCcdRaATMO1EduU9fldf8VJI382VVzjX
rgOlGe+jW2jfL9XIOMFdcKfJMiwcbyvDSYyI6mtI0O7pdukk/Ws5iPC4Q5sPnoaSjPOXcK7BdkNI
CKK4MdBwSiBiBh+3ahyi3ueO43Bo6pNUGWTdhRZvrt2xbsyiZBSFtgthGQB+ihe7k667/Am6x1f8
FG2fZvBMEuLiN1IHHT8bxC76lGHQhuCBgCRjEQ97vmVMioU7S9W7hccMSzwDXWvRmWCa1OF9GfbP
tB3vn8kr7qUkur51RtHeR77KxNcNm7FxB284aRLspBMNFU9a3BYKfgiq3aFviciLYkkozuBIjIjP
hzf2D+hVKOvKqkboKeE6oQOAP/iLp8bU38tFwJWARRH/dql3hynOma/ZoUZWX5trc2/mzVCLKgET
Hr3VfSZ1+h3RCYrfSkVcVA9kL1Shr4JkzDA5iLaFSwao849yTC43SDS7ru1OEpzZXmIYCMJRNAlt
SRmk1wP0tSRxbqHz9BHS0+z4JI+uIfqN16VSzf21Go+lao5Ot8KqG1aI1SseJXjOd0b36XlgvCIN
uVI3WmLFlX19D3iBcHG++0zhuHCxU71d3EvuD0qkkyBF+IMQy5BimV7QZGLb+qcS2T4OmJUMwkmy
zBBvmT45lKfMQCEpisfhmmETBT5FpqMVgTfBKGWTOSmuk/JLOCm4bvl9+RHDyIHV51nS3nyvThUN
2jF0/pHEAs6eY/3NxEKgQIwGM9i1OtIKp04nd65gdqaVQSofYClUC6McWmNmT1D1slj4kDJdT3S1
oCW/CH2DdbiWUkuq+gVanWK0O75Yue1C6rkU68ci96x7Yml7NkbOJgKWmTppz4YNXuH/gH4ywAtG
w0EPjyU81rD+7Nk68duwyhCdZy4xrCnta0f4D/fiUZeEN59el8/3bB9OTAy6kH1I0Xgc8usFhFFM
GAfme8EMnIKPzguKfyhqMD1LTHNebux7NsTaPfED61Gwfb4gAZDO+UuOnZpmVfwuEEG2tQHdlh/S
fan2uPV2Z/zCwYeJxh+esiEKU+8q1o9TmaYKWRAOnqHNEsovBl05Jm363sODAcWVvoSVywQOfzoJ
+/H6aRXz4vQ43Ub6JVmVn9lCeSvkkaRbz90Np44UzUvr6Tt61E8Np3OURRwxLknJ0Z8n56GuDFOY
iFid2GwNpwAK6netU/T66Cef2YaI99xhcKw7j6dlcOZXZ9Z1nM0VvgzGO4qY3sitWYM+v2UFOARP
nvf6RdDv70PmtSqEmVWy7GFSip7nfcLa0SwzPedO5TETXxrvzQ0nyRVPlj4B7oz7SzxihxvAaIIp
J9ftOqY6cqt+Sc0SRU9QIthhoQno2gSwqznoyXaAKyTMngtT3GOxnOuWEIlnLqcOZVnHn4Z9daoh
s4BBcjyRDsQqb9XT+kQRPAKWyUrrc06QsFnkY2Zh4CM3WsI7tq4PQETdBXZW4bye4iOgjWHD2d0J
ygDobbGfEFX1cdRayaTwyjg7yqfsyDs0ISZtfeZbsTxlkj8g4agZnm/0sXbxUVvi5TjjXCPjulWQ
7llWqPXMEuzlIjvVHKxzz68ljrs80dwVjlfHYvUY9w4PqCbdS24n63tGmoQ76LSe3yf5SWiTJGtv
bb52u7bKtKyVl7y2ArOfYQ6919j7k+4bllbrc+KAtLnZ/AB6zQf58NiBr+SoUHCroXmdish6xrZ/
dI8h+RDcCJAfTNOH6dmE0KGHvxYMvMvzpA96k+u0AzWwnoTjCDOox6zYwtZbmLCwR4J+4H7KojYa
rM8bctWVwYYfwCYJ7TS35Uuq2M/9w5jkG2mWvmar7uHOZB/8lba8Lm67Ylzt7hFSZSQ556UyKJa2
v+2SACCeQQLhLR5HE7U6MkzEVRVogabez3gDSihDcU8XIDYCvDB9VIw1VGkxCaa3LohJwt/xPhwF
c2QgRhgN4j3Iv2sC0R1JqI0kGCp/4Hv7koxyuuwP3gJqPx1gctSvhxh12vcNqkTramomX06TtJlJ
wh+jB2F/+phK70/CPoF4gJnRsMDW527HvCTgX03CApws8pqUsJCJGPpbltKaBcAASI15bEyVWe9y
nqZLBR1QbSpod5zBvcxJ45JaA0NPl3iIyui4kUWNtIH/iqnYRJkpDgZa/CHqpesHXiPqK0KJY50m
2WJUTTufxbtILCgEoN22uW1jBtBf4i3PmlN+Kra6ELWRyCqQUpFs3v3h6/PNfY13se889/FAvkjT
5+U6eV6ybbnHyBTfDqS2jFG2zTF5vM9hOpNqVvzwjju6XrAF4p88cJW5hNv8khNLU8u7+DSGbsjz
ePsOeqU9K8OCBsIsHmGExsvtNVn0LjcuJM3qdSyv6xhn53k5H7US1Q01tlHCrbvOEylkboqPHE+3
m62Qg6iOebWifADltLtPIof5vANJRtPHtDGPe4ZWB59HhENf2HHVsvoMkMBCne2Q7ZLNbVDusakZ
PabBBea1KOSfF9fCCZd11b9zCwHAIJyv6/nVH6kkrG+9r9XIUCreoB1cjfWRiR1dYrmv6MwV44mC
+YBTjXsXH1wHBZN4EIMfw34WLb5RhLLGCZM5CIjPN0qa084E4Ye+hgIsY3crRPV4bkSX2zbZw2Qj
xiFkQiqI8wD2n6cC1y5zlpxuy/JyfslP94n42eExhoFmXljBYKppdvcN1+D3zqci94t3k7wQ7Sok
mrbxKurX+1LHzz6jZvKeuzZuoiVOXKfbx+0DJSd2MSIhqAsihgzts7Z6wWcdOsZLeQkwq/NO0ov2
gvCJLtoATA3BwkfQZ+t+VPw/rdV9Mjm/Ywu17Yyj+X0v75PEzofX031+Y1NeWMZ9eSo+80190s8W
lSYJFwDJknYUIdfhx5NvTva3QVfojoCSiZ30xbtcL/5AaDOep8+DCDHROiaZCIcMbgzIBtnT7/kw
qe146W8L/sMx47BAfIEvt2NRyoMRzlBUJ3kY4mtWjUp0A8J+tmRm+SQC94vYHqMziGh3UFKKSKzg
CeDtUdKYLRxp8MJM9RMeIP4SjRcexu/xfSgbffYuJkoXvHcH6UAlVuBSCOkqENR/BcUotX9DOFXB
gsi7mE6NDMhnwVJ7l9AgX+Wx17/O5DG6Sbw7DOTXzneYvJVQF36KOwv1dnlMPjtH67VaozetQsqW
++dNSdVjFw3dJepUnOWpkG9HubF/H1RCFhUl+dpB6QvDJ1Fr6SKQpLzr7DplROe8zyH05j406/en
0VcW/iGaofZ7OmMka0yO7lpgPPKlO8WPY/yUrRBdFCH1c91fY7u8qGOTtYmXj6m/lMjgkHZ9Ld5v
L4/N/+PsrHrr1sJ1/YssmeF2MnhisLmx0rQ1M/vXn8eRjnbiRJl7bVVqtQpr2B70wQv9xTkUt8Ra
pmJ3Y5oMmADFXElHB+yLBJDaGnmaW1lFzw2ZVGpDFXBJ+d2Q0KQD55yNJV7sC53KFjakW38B6fZG
Zcv80goZn4E2xZglotE1TRElve9IHnmG4aT/I6giNCIwRh9bXtbX8iVZ+UuTEii50P1o6kUUGb60
f5O7cJ9egzfjKQtWdTrPXwiJxb9yOq8v3X3/SqejAVYaqKO6gMsHJp54Ktt55iwo+FQb60gZJlx3
9/ihPKW2y7gYJbZP5MHMpLpBhfSItClhhukiSoHF1ireIkYfzlSoX+lWWSt4b++JUYWj+5BB0fLR
ozTWzRJwYw/TXl/hL7ZJltZFukQgBCSQZLGN2+YLpje/pAtX8G8BcaBrvk928YJr86F9Imo+q9fs
b/c3uLAafil36kU54ab9tzmY++DqXUNM2sJN8hhs4jvhl/XLuZZP3kGw5aN6af9FOLleUSw89Vdt
0VUL60/y7L42z/IFCo2RzsjJ1vD5o4e2AileIkfTHZDIig41nUekk57U/QNOYHchE+4u8JXeo7pg
Xp3rz5P+3ZSjYoIYs4x2Bovvc1VgkNXBSOWgPGTpr1pBDFfctuT90KnDo1qdfx7sS/eH9UWr30T0
DWVLvJw+D1bGrpombshgZK0l14pTg5zfFDgeoBX881jsHf5vk9KNBgcWRRBNUXTLmBY8PEupmswr
D5b6pxIKuxyz4iLjuPsde+g1mGdDcGapKi6s5BT3L5J58mRcf3vtrAeHxM6E+GD48kqSmgvQsJUe
GhtxnsSYKKjKSR5ec6HjgOU4C4u9rJfrsI22omttuyT/k+LFy/0qh2i0N3aJoIuZbc1Cg36bzayk
xfMbfmyOmHyAFkyOTENOu8rPyEBgFAjAwlkcJtWFMtLWbXUw3fTgSvVaVjAJAsBYI+Tvorbixcld
o/W7xkCeREWPVzVnuoUPbuMtk4h94ivntDI3MhWIVv9dNs05cvq9G2SUDarHVG7vo2iYi2Vhq/Fr
1f7FsLYhUFFlIuocQtdAJqYcMkFZ1rm3KqjYWh7si8KYSx35EiL/nqfMwnwjD+E2GigOKAjw+1i8
y0jG58CpyYZ1wUSJTZgXRDa4VpHHP0kFajFhhtxAM69U9xT5/bKN9YVh8NcEauSDZPtSs+nLftuZ
2hYF3L2Hr11eLgLBmjfCm6E2qyCxw0ZfuFLw2xF/ie2oV9gwiKcUyygB7144SINcQTRcpb5ZYRN7
TEPtKKsIm+n+vGoltPfck8lxdGP5fVnrowCNpaNAZYkG/lLjxvvQG0z9Lohbye0P2TPM9lM/Qob+
kjqBYMXp/AxpboV4FrD7n8f9eo9Mxp10kJQ41kvD83oMwEpUNfN/aJsem/vqHO/iTf/gLqma4ZZy
bkcRLxEsLrIN+1tiF1P3bROJ949vP4UwRXmh+GHP21cL5yK8DfagLyX/HQVdwUI3diV9uFVE0nR2
95Qq3nGyJ03cBJtmmEUoOzy+kxG4N3CNhh0hEED8d2rC5CknJ4Sb1FUjWzyld1Ywe9hU/yhHHKrD
yGv5X7BDv2AAJsNN+rhRJlu6oDKc89e8dEA+8e3aI0PaXYQX9yy94tV19J9+Xg9TJcsvMzF2HD+s
Q7cU5aYdZ6LGJcg4Cc0aDUdCr5c8WkZv5qvazcRh5uLceoJedYThvLdWPvSAYDVqHmd79V68sw7m
STYQj0qO+Yr08ETg5yDhNMLYpa15aRY+nCiP5BpmNHwzWHbHRJ9Vr9GmO4547hO5uYToDB5vZ+9o
vqW/YItx34LaPusm5ra3jNUl8QuAhK8tA442Rgs+1JTHDfrhxRNc2FwnbTp6pug/Ucf783hoZle6
mlR7ly9w1RbF6g5luj/4l+DhMaecYVM4ITUqET3C4HoGFng38tuaGd8GETM4E3iuYQuTL/4Sb9Oa
E47yWZphWry0+4U+u55fn/rZ23p5t6Qcvrr79/BrbNDZfG86nE9UAUFbDku0oFB6IuxHfiVevJEe
4/r887xPtbDe5531JI5IT3Rl36UJP7y+msp6HTlld1jkM4HY2JzvT/HytzA7ifP9nx1GFzgb2Md/
ySjjvFd3j9iIoanMn5ezv2f7CQR+N0OGjh9jY4PS5grqL5WgakmSjj4W5USklkZREt6MXhhKSqOv
iEjFZrmGKbssZmOHAyfy+bMxe3x4uCTzf9n831iH+Pld3ynkn256ploRMZYzR09SZNI/T7WiyXkW
Rnl3GJvW5axEE6akWi8v+6OyGJ757UM543Gv9ytk1Wa/0YB0/7z9tZPlcf5mYzRxh7oNmLN4/sST
k7MsyJjIXMZ3grzNUTB72IGeDmdkNT0TGsz+3ULGfHNwA+QXsWIGgWGMUfjnl7AEI2g1YcBNepdw
KPYPGnU4JH+VPdb2PJyxdO3gX0WK5cRY9/Rb2ifhHRfZzx9T+3px8RzIuqOeiEEyHcPPzxGHQ5Dn
Rh0dcOpJZyYy8gcu+QFdZWuBv0ZFVYKa+MU/9teOytUMydUwXlj0CWDyis8mDSbtoElLrJeolUJ/
f/B+eX+0N+9P/oBXgLVFatUn/t1QINOiWY281D9XXEh/XUq43lJvxpoJGmhIsEbDrHiIf8fyhspA
8xLe0Fz42twDAg1alHgU4Atq9pN1A7GxqVzXCGiQtJDKnQvNydHKa5/d+RcN9bZ059TcC44t/6r0
XfnQdlvjqX6RKVhwMNA3MI7Nzjw5pxjnIZs8GjrRc0RqnOwwu34wJepy0a7BUFPGuEC4Klu8Ft1T
T8WiOvpgrG602s0v7UodVUIYKMTWo1fAdBG5lm+4fihiD3GIj8mJBkQbLvODtM8fpH33JO3rw/hf
FO296B4EjWuiOYIfSIlHe7pLH8aKf/Jk2rGFiJ17JkbtbdnGCybbdWvziew0GTP+nXvWT8Ueq46D
a0eP1oWXp1yPsY+Sz8YOZ7oPbAl1rn2AhMVWvHYnvSQbd2mMUgW949A/Cnv0veJ9Vc8MuzshM70P
Ak7en1ez+nU1f/4gk+tPN1wtjb3BP7jHzsajkSLkRjjmD3Rn/BfvJHHZIR9LX28f1PiQYsVh1xLZ
NnX35FQfGmmuXXswK66tXUBM2OqGumfUzZNwGTyYIUzG0/iDGp57Cg4Ypt54gXfu+OezTSd/AdAs
SoZOMjM5FqrYM3I37fyDSQmXQKWzBxvW74Xc5MpLUF13bf3kn5E0XVHIo5hqob97C8Pxflv+9BiT
7xiEmW5Weusfxm3SLvHbdmhP3nu2ZWtn5NIEu9x5986uPtD6E66uOst+Z+JMMmbFkwJAxbcF8mxz
gxXz1jS344ekRqXclFnTv2R9gPFkVVQRscbAEA3Yz8dXlEKE7OXaO1h31qmBvt2WYydql+7MV5zJ
bRUr8Df9YmIMlj7Wj6NnJP3BU+ev8uQ67o8gXNGTS045xqskwzYQMf8+tJOruqdQGV3iN2Hn7XVa
tNcCeVPq7NGOqmV6IlvfQgDvbWFnUrbIDpZhUzvaZwfjfKufr43TPpmPT685SS8MxyuRUW88wjrh
hBXz46hQkdxZsGvBIpz9K917jCOqlb8fedvBSfkt0/Hj5EbG8QTU5iocaqzGx/I2LmMnc+XsldcE
nw080bbs8uKBE2ynPUQgbtbFA46wwVw8/h/Slc/TNUlXOkMc5CTjPaw74VT8wceHc8g/ptd2PTwV
+PrFrG4Oop1MrWQj09E5RIcsuHHpWd+cm9y8mm6qOI1wfk4yAWBLfuJJDo56G3RCL9Jz/Rhew02V
zeSHAIHtdoXOyh6X73O7E4/KVtkaJ+tU3Y9SPdKe3cifKm/SydrE6D/Y1qbdua8WHCX3OqJ85eXv
4k7ElHSfnKITPn77PLtPbeHQ7Zw76aIdstG2UDSWqsKv2kHH7uOSoQ+5A0l0oqGUMAHxiRpwtDFJ
wnFa9c8+PRFrB9jhuTZ36R2NmYFddzCvYxFKuAEg+YrhYl8p+LDoYzQtAdj/vK9G3T1RaFX30F8i
9jlynQf3UOy5Lu6cnVAuk/tuG1+Eo3RFIxVJyVPx2CIaF3lbI4B7eWvhvMev0w3w8XkmM1ZLupRk
Pc/jIFdnhhtU0k/eSd3qtrt174Pj2LGgaF8gpfnzlfIVys2XUDG/sVCjoVb6fgd/iKzRCIzNPs7w
prpLbE7BgCN4n/yxVhlnBl1b4Vrtk41rU1i0zQD6oBaSEsn78BQ8SDcqat9Oy8eHmYC7tKgxlabk
YYAdbkY4ebPNfoXYEQSn8GAcVAufS345efQSseLbW2eNlPyImgWJ263wQxK/uW7R3UYBBVwvJgJT
sSfL8FtLSkIXfp6EBO4lw+ZR3tWPqrjNI6Ta01fZOkJ2szY1boyeLSNcfTAJDUayPjMZz/NjdKZc
sDX2+cEju7hoGwMNO2cXWNv28d18LD5qaLyCUPDuwgf/IF2rXQAAZpfeZ4/OXfTo2yh77orH2i6O
GT6ao7y9fvL+ObZ1JWaD6vG+dJ3NqIJAIdmbhwia2ngxYCFpbqKrezZ5eDbmsPYeRylfYpQLS8qG
GkBDfEcbJetm6l7e5yIEsGin/r7FSvh2fX/8kpODUe9rrTCtgFUGkgK3k8GuD+ED6i4jnNk75nZ0
FHbILXH13tjq74DA6db6MLQx2eo492GWrjG0TJSfoTFSyXNNQDHBpc4fG/uK/Q9A4qiw5PJdjZcY
J2BKwIQE59ZFoXdf67PG7pENlrvR1XArHnzcVmgzPqnwuOMzbfn4bOxyGznqc3q2dsKuLrfoNt+T
BBTXGDFmlIlr9JlZHSvrsTkWtH+THeiAfCaCf6XAD5K73o4hRSwvA4AVV/+UvGQDJ2Z6Es7ew8+7
Xh3Pk+lH0WRZ0kROQHwKJ+eNkQ3lUAt8FNTrWamc7EdAgUTTwV1Fw/8l5A4QwCbBahefCQwoD9+b
Jx33TVaOunrNV8j6ESLGe6UGxN3u6IgcRE7GPL5xmb27b319VE2D4SlpmjiF29Z1FwkYSgh2TucF
hdhslWNlVOzXgOgQHR7g2hOvrIqDdTa2Nz7TGAf+NPZk2fp1rQZ1zdjuEWxZeE3oT9e74OwA0R9v
v3iX70rkz61VY4PgAYUozOtDchrITbwTzM1ddERqdLgLgMNtcodWc3mvoNQcn/K7TNlDNOfo+vmh
v4uxVU22RHiDpkVzYjK3fp4HUp8wt9hvEN6miJ9q+/CgHa0UXGqxdw/DOjhS0uIALehbp/Svb0V0
UG+//XT/8xRjyPfxXtG8wjEzzk6hXA9nk+S5n3fobAPhGwOLAdwlFM0jP67ha/waODMyl+wMPjG2
5sIpvBaUCajIHEtwgdF9Lx7SV+tueBZOnu2+6ofq2eGtaEENz+5RvoDZ9OyCXOfQoHzOIbdr1+3B
vbQsVwEctnUUogP54JW4kjl6IN8N99pAyavY+8DMw3NO7Ks8us5WA1nFyY0QwGuV7J84LmOkRshI
nEP/7D1Gj14/U8GY7cWtQ+ctknecr3KBGnjx2Oh77SKMIt7JRnhRKv7P6R/VBuugNiOuwdun93hV
kk8rv9I9kVfBTfDv5wXwXZaoGRIFAEvjzjKmwY0S602XZ4owXkE20k73MXBM0FtODuQzJtXPD9aR
VEvFg7mz80ccMf/l+iz4M4zqUBwD3EQHSNs29606EJsRSAO/6NZ0Uro1/BFzlSozkVbymCUWt6zS
3p9vsuv00ULKGBcw+niTE9vNqrYyPIkiOTfVyTs3yBn5FzpGBISb8aNjYQX4CMWmk4PuSH7jxlC+
ORwZX6etp+kE0NPGnlXWZpY7jWDXO/0g3KG3YnK5WzYuVqeR1JmTVzwaVHwWiLg/CMcM+7SOS9vI
UQDi8C//6BvSqwfvhrjwe71j8mFMSbYo/0oGHijGpMLjCQ4ptaY7xOTuUXOX1LIADFxxl7JWJTo0
1irdWZRkQGQKgDYVwG3evwHh9pwIQ7GNHYCjfT7YQMdEPt4txvLN55tkq7ivAco2DIcPF2FHm9jm
JTxaNUCiU96NkNLwgNnD+60PX4F6ia3jDbQTLtExMBcgYFYViL58aZ2dI6GAA2zh563x3dIahR9h
JVkqteRpbXUYCuzhaKPZge0ftRXNe8p/xbCofhdP2ZNrm4BxqgcaxpG7HX7pD7eEm6eGLhSydR5A
Nd/B62Rmk3qkYMlFLkeVY7swBaK5vnMiwNcxVS2YWZCF+rfQRr08urZ3zVU2bl2mX5s2ujlSkzWK
y5plTvt4CYCJWugCx+49UONIaI33lFDMyzcBONerTm6GeY/151aCI3+zpyhMjtV7wg5IeZObtG7S
KpB7l6AVUOkZB64wXONvZIC8xVHWHsPRYKNzIQYqUv9gm+4cQvqfZ//94073z4eHmB4std4NGZHg
OPvhsfilWPcttsG2DkRgq+PsRQXHsRa32odfRayZ84/DTi7kOKyzpBAFy1Z36EXhyHAnAYtFuAQH
iT8SInsAlSgPawvtT3Src/tdfkfLVoXfZRnAIrRJSpWknajXqYYt8Skc41hK4N7Z1KAFtDhtlZxY
NLW3Fir98IoQZthY55ZC3J7EPGQxYB9wYxK+rAROVRqqmiRLBkfsO3nzQ2Ag1EJdmmKPpYmO5fIf
3cCN0rNe0mydSMtcreZ5Uf3zBgwwgxsH+9dvgdwrTgYSZq9wNdmGn2MSKyiSVFTC2E76aFka7dJ0
MVyMq0VSY9ievdbhMkuF314fH4ZBvbbupq1NO6WOH/k4AsjNcyz9xVhAj+pLFJVHXd0Ac5rJcUhl
JcFAIvYWN77Wlw07PjLMUhmtfs6raf9CSHz4rVIS20UqLYzoMvjestKSZaM95Ga66nGbVB6dJN9L
ojNvohqbBKtpF4J5I6j4msGND0L3XwLbZWokVJ+/nRm0+hAmPEhGUVbCX7IvMACzQO3RYWa2HHld
ucrcUrVFGx5r2iEIqM3YcktFzGiCYKYGMfXG1xmDyE8bevJQ459/WEudWHi11Uex3acw22IyAZ4E
/dl5HB2LZDMA4DBLZd4OPfxXMHXC9ecH+FpI5gGAGkkWXnd0mN7pYh8ewKiaJFNMDefW1P0lSP41
IS9UgNX22dUyR7MerhKn4oAPjGRvcBdGFVc3FAY6VkstZ887+VZIRWJXGjW1tJSL0Y2sqX5H/dIz
/YXouTM9w3AN/GdLgb7gvmqqpyzFPibxTxpafxbQeCvRF1C7svXPL/gFUDV5v8mOycQsFxRLB/BY
LWM4JXr8O4juunTdiHBSyhsb9Eu9hdEUSTPZpDrayOLkrLKiSjDjgaNB6Z6AO83yemPCy1DrY+jf
//xiXwrr41CmOh5FeGIq+iTG1BtxqOosZl8JOzc+RlAJIxy3+eD/fRwI4iI3vkLJceot3SlhJSu9
P0Y6y6K6+M3G1K680M+jfPfhPowyjfh9RK3lpApiO1V2bljM3eqUxw8JS75Rbww1XtTTLcc1wnoH
aGcY0xi01TNk1Conola4iYWndFhn0bPqPhTKpXIehfJGV/O7BciXAxAh0zcyp3RPNjh13FaJ7KZ/
cotXx0nmFtAqqLG++qo4m5+/43enrcZcsZ9Hi0F1siryLsvSWlR5uSheS9xHUfkoeOefB5G+3oBY
saLErdOnxRBbmpxapa+qbul0kW1oV1PDJ6SjQK7vZH3Zcd2i97wcZ66n3qFDpfp58O9WCgp7lmVp
5BEEBp9PzMEtLIvjMLIriYwZ90QpAFxgrlmSAXIB/4fBIEgT58qQy8XJYHGvBl4jSbxosZGgPOjC
hkleGM3SzOvVfx9LF0dHebCRhPjji384iYeyis2yLyM7rn/XzmOl37MiteAtubUiv4bwHB3kWfyk
jlfi9K0Ur/Adr2GkhIqFPjxYcrVga2cepmpAfzCXag0EcBPs4krobihQpAcscPZKtObELAN3lcnN
jWn9buHiEDfiXhFqJMb+/PaGqxRdVbuRreHlxlVhpbi83oqfvtuLZCwj9ZqyEkjUz4PIoem7iWKB
Utb2HpxmBXB+IG+4q3g1L3j7eULHxTE9aIhbuVUpYXAEjE/zYUL7PPHLwDBC2zPBlkpouZTF8uch
vn2hMR+h7TH6I09iGoNsIHQqObR97TlDfD98ZA+iizYbhp1764z+dopGyQDOTNAZ07OlLXwVcIYU
2jFI00r/544ELkO78UpfcxxWp4nkBrgJpP5xJJ98NqWxgrYYyL/pr8WEQ1IonnJDm/vDA4eM00NW
y9KV7zVrMXhVy4tY7JzsxlN8c8qMDgtk2AphKwHj54cQw7DX0yBl7gptNkb4fN22X1fi3Mi0G5iC
dxz/ZKEgOgkkTuJtiRwmb+wVphamfhja7gA5NZCTeaNTYR3ElRTKG9GDNtO7KcwTKJ/+fac1m9qD
HoktOJBVK5nV/bleNQYt8NrWhTc5WBcJlbKAp2Vbh52+EJP94EIyG47B+Pc9beXSIAhkTOfw/iuC
dOH66rmV3fUYfwY6jEZwFvDGy16B5AhyFfhPwnViNZT5jXYVc0iIrgL1RMeGuLB8dCRGmqyZrOMQ
WVvVD8y1krmLyhGX7shdaYet4qFC68KM9MobQcrXiqFpfPqEk8MzLWtF9nLmqxqURWodAyNayYK4
5izV62zhjK3aVJ3l+atL8cu3ooUeOEufD1AmO0GNoHSZeG9uBpisgZbB7c03ffcqlsrSbPS1w5Pr
1KA8X9kYcv5Yi/XcMSEzQKZQqvRx0GE0wUAdvwqIaNRoDypOqyI1iTqVbMFyt2NonDnic+RW894I
FzqMK6Hzbxyj78nn17WkoSkgU2fT3i2bPxw6XhnojhYIgd0Ir6oHlU/r1i3WnwrHe7pRlppJusex
95/PoVE29f+POj0ahrzUhQ4qgd1CO23XaWctE2tPBKcRbvvGjZf8bnPKKPIAh6Nsz3HxeXMixujV
BSLWdinR8clfPeUkZUcvC1EKcm+srK84QFYWJT9ZpLk8Wl1PTgJXVIvOCdXALvxsbrzJ2R8Rg55Q
WEioXAgyBOF6HavKRqr8i+xBt4GwWljJopUbHIdBMsHCiXX9NH54UfvXey83r7WvXefxGanMEY5Z
YNynRUFRirA0U8XAhtAx80xvp1jo+wjJNtOipaI+cJ+yAMpcXANvlgRj07n9q96rMw12nUBtWvbt
xIOhmub7vC92qpnO42Jpie0xzdIW1KF7N6jRmvj453XzXShCrogYOcBYQI76ZN/KUiN7wIIDW4z+
BrQQuwhjL+2xycWTErdsGLxa5QwzxI4NV1zy6kL1QlWeyC1TrKOHtd/fuLW/uVI/PdFkvrkTJH3o
CgSwLPray/Hg9WrAO5Clhu4ixc6NdOS9ADLdsQTTZAGosptABT+v5iFPs6KI2sDuLJwfRefYe8mu
Qx/GhCItxUsCmYOewXwq5K2a+NgbAoYbk0tJDBeKr65k5UmkmekJi3++MOx6ytNSXm0Ey9yrZngq
YsOcsYCPuQ8vuJwNUblV0uwx1ruZECorn7Uc3Iq0vqrcsCQJ000dQ2p6OfoknlPVvLOssA7siGhE
kDiUUUYYwnYhpS9K/9hkO6u4q/K70ihnsiDPOx2P6s5ZB8ODr61/XmXfTalJ3VZC2Jf4ZdoOSVpC
1qrUYWMWb/5w8eojUZLjX6XoMSzufh5rvKuns2nR2YBWNZ7A07S8o9PbOkUf2pn5e6ydCO5qvCQc
MGw/D/RNGgudiiyW82+Uq54sG7lWjNYpY6SUdiIALA+r1GY8dJ1yqTo+uO+fh/vmG1L7JpZVFED8
pjXZFlHRmIVMf8hGJyig164+percopeVLaF3/zzWN+c7KcAYdhGlyxQNP++I1C2UstSywFbQokr3
cvRIkI7flShefx7om8kaHQE4OmUdedrpQGFW6r5oRUR58JNcDHuHa2/8LmH2/TzOdy80qhICg1Rk
iZ8/v1CgpoI3qNwhrogiQQvLUpzXwmvh725WN95z78kCBHRsaiwOk7cylc9jNZJWJWURBza1jbqY
j7ENNzIJpSjfFdDffK+fB8HOH+uZyebn9/xmTerUw3ElozJOJ0b+PHaexkIs+IZvi8EmUZcogFCT
RoNlzLGKxwKWys/jyd+sSoPzmKHInKF1Ta4Pz3QVw9E139aKrYyzUvHX73GCNv6yZpRUn3v9o+xf
wGUv0i6dmwVE78Ga+0k5L9RnA1Jcj+qZIyxkuPpjaGv55zaq16EjzMan1SH/NReh/u+fyRg12JBd
pEwI0OHzZ1J9yyxLvfTtNnAWlIWoSXb6r5iDklvaL9ea0twAon+TuhlsJDjEBDIk/pMd1QuZaKaq
4tlhK88tkAGx8HCz+PnNbjJGVUzDFCXqkubktVpL7qPAzUAxFM9ScqGEZxF26+Lvnyf9m800ljtp
g1gmSag6WWR9olRRAaLYlpj24LUM/hUUPRNLWxJs/jzUd9E05XEYsiSB0MHFyVi5FIZaqOncYuIR
3CnpZwSCWsPMG4ndYo/B/ay5eXV+t6hVBdSARkXUlKZ4oTL10qIXNRD7oLRBBZGxSb32pgbNTi/j
let0u0qDzgwsS6j6uRaGq2oUXqopy/9yi6e6VBde0NzEMX1T9WPl8OXHnBgDm8nHCDpDzYqW54qK
DWVa+l3uIM7IyoNyrnVYGVUPrnHwbk0CzVX2w+RIG+sosqpBxlG+WFbmvl6IQ9AFdu7kszprV1aF
Zl/T3jk0tdzWXUmV+1fUmn2ykvr2NQB4ocnGIozluZ702yQvNlpdbOjlzSonOJAZpeZT3wr7NulX
QWfOTSCx2YH4BCHGtJyF1h+1e0IAxgj/Roq41st7AbCzt07SfjUe4T6iIJUwVh1MqZ0rw9wRukXc
eXPKJrM+NriNMWUvxIXKXy6rB8kadhF5gKualzTwoCKfAMXPgvLZHK4WaitGDVHXP6WVgZqifh6a
cKu1LjlkesgM58QXmA/wodqDwxZGxzCdWfiKN8CxEClzreHcpeJT4jpnV8tnYVdumrSbhQA58/LE
pWaql6wCErjrzHtVEH6F2YuAKprrnroG/VbLeo3YqXVXrn1i8AhBHCmQZ1ZHC3PAEMkFbGhkcyUt
V0XzTxY2Hb0A0cPURU22sm9KsBPpQUgzt1kVPuJE3HACmhZqLcxVhD8iWV+3WjTLMLrxALmFFa7x
2bVC4Y3KYk1YmuR/taFdoBDjD7O2RXzlzhEeCjMGemF6+/FfCEm3jBkjG9KnGNF6M597RXbyRGr3
uNGIaLmJK/dNkqA9+a+CJq1mq5gjPfajeUOc6TDoJYV9W93HtGTSWtpn/bD3BDrJs6ajKODOlUOR
vqX+tQTboDjHNoRzNOz4r2WOtFfWiLSP0rsiR+BLs+bV0C+bRIAXrkabscYx/objviCIEpHzhvqA
1t7VS8vHRVwNv+Sys6M+U2ZNAefXrQ5GQtPRchY3zqxvj48Pu2W8pD9UAFor8EtHJ3pikkLnaK49
SB5UsEIeR15v4wZLteIpR1ojpBVXglqVluPdw1TcbOt8xT4SMpLcSKC4THUkPn5+GDOBGCGpQTB2
CtpYWxKKeMYhgs9UCP6yDYwZ6yKuNupviimmPXbNRR3axs7zu2vqt7Nb2ChpjH+mhwl4UYucE/wI
rmyfn0jQ0kYWU2IUI5n1tFc1gxYkJWcoGxZowucaidESpYrjgNLrrRLqd9EZBqZA2xBfJeScqpub
Q1c5vut5tt7PxezohKhWnksQQzAOWijB9ErHyEwSblmCf8VwMAMja8kCNzB2e8cQ4cOywIBXqoOq
d20/enJ3VX0ssGRyHpv+X9jviEfNet1QPeFiq8ylGV2a7vnnhfnNuvz0ANOlUMs63pEDQHw4zyHK
Y+hNlEsxufCVe+9G1+27sg2jURDhZ8LRd67hh9fVNTMaLKmDJ2auy/yI69qiCOdm+FiyeyPL34Tp
Nay1F5EiZyW9cKAnfTZP0ZVRy/gpWluAvQKtR77x7LqILVZw7qobW/W7L4ISq6ziN06MMQ2XgUYI
ee63rs1dEovBPBn7MDAU5bXRmqhO3FKU+RqgmaqqMRIfBgPod5WAD99E7GSc4aFhj+0PCsMkBHQ+
bt7XX9+KrjSRizWmwQS4459/GIV6mKwIoSbsCRM4cGriaJrGdOiU7hDeDAa/KZ6b9NtHo1dFBzT8
hWAWlIohS4VnD267UGkdR7G4bNJgpZSHsS8pUXAu1X6TR9Zc7Iu7Bsr48FLGPdc8Gtais+joxZpC
Vs7M9i6t53rwJvXcnK22wld1nvAOJpkSBH1Q5Fx6UV49V624TAM4f9qVPHyuOuHKopwCfmQHBHwR
euW8iUHN+vlCSyQ7JhIpyb1KWZ31nnd2CQ/ctlxJbTxXUVbPqmE19lFz2mqVNSw0ynepn+waH8Fz
LZqHNY7qprEpW5je5UlDZ7BQsEjknxlc8o2IJhvQTS+1lnnoLCDDoBgSs8GoUdZ9Ossy5GxUKEua
NmvzZFFb8IBd13Y7gHNF9Jwa3mbQvV3ZKivNcDbqUktmGrDnp6jsKMD98SiYR6KAwCDqj2U/H+PQ
rPvTSPFVCOOLRptCbrV5qbrzQQt3fUPubhR2TNMriOCSaFvXp5sIjiZtMQ/NzW0YFDNZNuZxlsJe
pJTaA9ffxhViRiB5JanktXQmM8d/bsej+UqxH7cuoJhORddVy1aRYa4UFNoaHX38rv5VF80GZ0UD
3U3tt8J9jP33rKQUPYTdOkFIVnvKBXgs6EkVI8xdU6j6R3aB9merBOuqjxdm71NXlDZJmS2Nulia
rXw1+52UFLNxc8rgzeVilUG3LEvcu7xsYebIjaMO6Gokj+HajE8UliwK756vr8cSmypW22Mimyit
BWsxfXFq4EZmBl4UmdN4uKsMY9cafzWIwb36aBXHBquVQI1PdV1vXLXbmwb2NR0XJjOuoYKmDvVR
Rz6mE+SF6m6U4VoqKJ1l+sKiVFuo9coT80fRLWcuy6tN9O2QtAvREtbjGSO15cLJCyKPGPxNSse+
9eamYJwFSsWmUMxEVPwVHimJZuCSFug2rPqORj61nrL20cnWrcc4mnE3r82mWlDm0qVsEVmXAcU8
AcTQuNjD4FCr/4+wM1uKG9vW9RMpjvrmxIl9oTb7hAQD5kYBGKvvez39/uRzU4Ur7FpRq2yHIZE0
NecY//ibQwpumsac7zpOtzzjtRBvSYJAvZzEgKAtuy/Nl94Q7g1BCiqIEZNsHWDnZBUG6yV2h/P6
GGaiu46os6e9mj7pW8HQ9d4Q4fcQPy5jznshBBuuoRQ/0m49FnHxkCShP03V81hVbl2+TJR/ar4w
LcTZr1uvkTFDwdCArvLnVX0qRp4NlWomv5rMZtauDNopWJTUpYldIlzLl8g1ukOhPVfZ0yo9F3gK
d9JbmMKKWgsfQHNgYa6m4s3j6Km9zAgdp9Uy34PhJp8Vlsg4CXl9KmA0ut2VtnUaUQpaXl+8SYuo
+RTKOiDZzOGEtvdDBwYc/hjxAeoXvIUss7/UonqR8fQqz6qhBWk1nAZcMs1R3VVSdskUwTMoG+Zl
dltMsFJEQJZEIHtkebp6D51tTltPpNwrF8fifOdEepGn+W7bnHtNduQ5Dyq92tNfJWyhHU6xiZEe
soo4rbm4Cto+KaBZRImZO3OT7owb5QS+yLrfmeZH0pMVIVa7tDOONBOBIGNcfilY712Pn59h7DSC
GO1akI+Tgl2iVD2sQ/dTYqcwzCmoO3E3tyK64H6XL9KZ+O4HQyuOpRF6iw6VeWxGXxrtbYet56e2
WP3t1LbEd3kRN2qcZ8EyaQX5aoWS15eEMhjZY1bfwibzO2eZJRwFE9q5uH0OJZVmGWuMFOej1Qyy
pLwq8MyHRtmni+6PcOLzXPgYchmYKHnoanRsyxumBccR2/5Q98amcpdKCaRBv0+gLELIvht5D/tq
vKvXY2r+SKXRi2Y8GJd0Uy6Ph+2tHZSzJOgPQ4RFntQ4vYgnn0SORN+N/sRO1KfQ4tT8WGAB2C5Y
SHbf1aY8CnPjrfr37X0Xm109d4cIt295HPGv7q4gw0FiJodUuZL251Zp66vsaCbWbgqvcj7d1eq0
Aw8E+7J+WKOUO0syfe8RHTV46yGGwvlKWoqXfsYHkv30wUxHX47m96Es7+afSyIgoLVsDUcJbXG2
GUhh6IeojkDNCpRwHSzJTMLEtNdPAHT7hLd9wUxz7ejntNdG5yxcuiCv1WdtvK10xm23HHULp6pl
RemfBpDcfD4dVy6Mb0bogVxpTLey8T8G41PJ74xedBX4gwsgh6NMGbbUtJeW6VTbuimKw9iBxyRN
oObZtVajPbup2Mf7NtaDXKzuRNmy9c2VWGFeQiJiYFB89lniz7m0fzArFIjz5m/V4sYrfERDAxkk
cRKj/l7QpmiZ+CKjaJMbCsjF8GJ1OIpScZETvDOxea5ziJHxrk7wdlJnT6DjzCBJ1hOnrz7LL0T/
PVpzjoFoHuQp+a36uC9iUgbGV1kttgMh0iSXrrjLLe4Vhnfsw235LlWNx6CPU1e9t6IaSVBZoS6U
9tun4B/Wy59Diu49i121G9ypph8WdNFm028ceeK9jpT+WNHlcTtYI+4ak9jUvEk1M3uWriKfTd6a
Ig8f+jg9rFZ0adbuQdK2EXby3RqwiU/y/iiKJFNz48JS4gmsrpwvd3WtnzqNnUmIF5Kba4IhVjVo
WjG0c4rWYpVQJZjTwWykB4GqugYmUsfIoT3xukHw5G5jjyLAYa+Q189pND2k/MiH9xhmOKJ5U5IX
K+x+CE11PzXMIdeBjftzsppTKW0123tTay6E2bKS3TVffnCo3dF8i0RFtKcJr2HNvE5jZJMTw1Or
BHu2hoewL8GlVQ9C3t3IF/JtWg5xQwu/tdRE45R+y3qIXZWlOrKAi+ckTzvai/dszdx21JxhxF8A
uK+evhtALJzDhi3PvHdSLu7NvHnCL3Dp4m90o1wEt08mSCerD0oaPQ7Ksh9CTMXjJWfD03dD2GLM
n1RBKK/HtoThwUUbEaHcHV7dxCmsE3utWlqJ26v6YyVjrFs8rrp6VKMkSKl57bYgsRfw237oTazq
uUkznNY4SffTgBNGuOafNUVsMYBTGuR5VAL6XU3ltDyO2ZOwXjKc40wZw1dUtupcn6VaeTAGqHSZ
TMpvdSoryNGVTOHGiiawAMsZkYJYW6Cdd6cyxDgEjGssq7s/d4q/i1xgv2moummLNBwuvxrBFOLU
ikuVWseoImpiSvcJ1IVFtftce4Tpvh+wCGufIy05QJvBPXiLJoCRXCg/e7R3FG5Oq0fOUuteqmK3
XI67P/+Avzqzf4EI2w+IoJqFJLKvfeVd9XpaC22UWUcagCpL97KFRTOAFS5diXlqeVJx+lYtO7PH
mp4DSRKpzLr9ikCBEzGU/FojaaxbDiWg4TJS54Kk5W3qRiGToXSxQ0q1BVAwy5+lqnboYXLSdvlV
2LO7AnHxgmcpb81Yjxi3NPsMUva8TcM3GLIRdJd3p0newAu1NtwLuXXolpxx8fdGiG01vInd/RA+
yv3RpIiGD3scWO1GmhyZyH8Xq+hhBBv98137fdLNXdvYjTJjAuDtX7TSf3SGEbkjQrgY5lED3lt2
LGTXbD9NmhYKRRGoTPCT5HmRMn/GILe+rL0ciM1HyLrVmMooW8WIW1vnabzqEzjNxxS5UosOSXyf
KmdNcTyNdqpyyauLgK0y2qxFUO0/X8VvM64vF/EFBW/UqZlzph/Hqr+BZgEj6AXh3Qnv5WvGgTFl
L3/+QJgtXyGrjarM6JDVBghOLNiXjrpbizCtcvPY19iittHz1OKVjsyZ2VYCCa9R9UBTv6UcJJLa
2lI9Um6/Arw5PczDXMXhtJWRr6HcmczQ7yYIYQqLc5781SC/RyJnqo2PRZ87iTJ51fxWQ47UEvYZ
mtc+IdbLeF2gnE00BOpwK4iCqCLfCPe9kbgLznJ59M5W6yMDwEH7aWUXnqX0bmrD7UA8b8TSCmH5
7DE5DofEacW7onuKinpfrsgs1jsRQyIaoFijOV+oYzeGQ+dZ8WnAysokoBwQNxkBgefQFgvViWv5
Dj7TvlCjW9NSRf1Ac7NrpmS3XXE56h7krTa0Dig+7D5VdnDn/JWavwKCVufva5c5FpawSlaRbYFS
vb/xIOe69lqrORspkUECwlBVPMZRQZ99T/rmHp0I34JYgtmZ48VNrdBW82f8ee+qvD7HWu+IxW4K
Xzp+dK1B/CAyWEzy26rffnXmvLb0GKEZHdaK1PTq+6oqB1QdkSPDSTNNlvCk4TS6qtwgNpG3CYA8
7IuA8/ZQF+Nte2BFRR4D8uC0/pjCp4qQgwKebhgqQaLcN4WxE6pyj9WjvybhY64jSVu/hXntKnrt
lUxEh6WFi+fINfZK1a3Ob3AFhOQmjIetqIRMtf0K/ZQejnahAYljd13djNJw1Zy9H5VBMWA/Z01Q
Aws3GR9q824q72XrNZJUT0mSXbRYByNpDj1b8JT0viTgBj0/TPFt+xPT7F9r67hdGnQ7Ka+/zWHu
joroCvmS2/1o+sKMBGX7bpo1eH08OZsWh2qKYaxs6LY+lM9TNR/TbNxTPkm/9CYYaAl4EefafZp+
rlLnTBLSC3zm9XinldFppfcr2nRXW/OjmYv+FOqQn/R9b+LaRrtJQ3e0mu6gy/OvsmurDwXcMIbQ
XyLxCcw2oE7eh7Llt62ChR9fria71jD8VO2/R8vAiQ3ApMSuVFh3qUBSHk6+gZUS18K/uOu6sL8M
uT8tjP31GGpiFV3aeT3ndWwPKpJtarWqTh2N83WRegKymE83U9DrOJNp7eqVICeyCqDkyVBEtTny
BuT8qjy6mdGy2gbPjNvPeIR71pNggS+GmF2asfOrFJt62nxBT/diZrlFkQcCYwBRfZ8b9mHoN3/e
sn6fm5Ibu1GsYYrAT/nN9ywZkyy35FI/GvX9urdUnsF+SY+T4AOtxzUTxNc/f+Ivits/T2QmpQy3
4QCwfZJp9pXaPQ5ZKkuDqJ3WbOT1fGupN+s83hn6z0naDeA6LRB7a+41AXP2Y5Wu+2kVvK7vfqTL
SI0VBOGw4OGbuRRLzL0qh1HY0qb+bJ5m+SGuH9X7yK/Wm3y/YMAW9rtIR0Y9PxlA+YN0TzPnNOu+
zy6i/lbHid0DskjG00jSyp+v1fg6Ad+mwhvTT1aYtSPd+nIEaWKUSsOqqCeSKJ14Lb0JnwFTqu4G
66eZHVdM7UKL4Ctkfm1gsj0kA2yxerkADiEpS4nU4VU/SG0WyLziFaTU9LG15MOmue70RzQPJCrU
3joa+04E0jMeVtGt6dpCEpmUqtgPMWF7Zr/vF8WjIQ2UVWEQ/ACJLZ5JgCQ4LP00oh9zvalDyxjK
pEiqzdnojnAE2FdI0cA/PJ0zX65Me05nW6bgrrrYyYM1zK/ctxy3mUmh1CMTTnobhcGXzNgzy6fE
CFrdVZTJ1szSW2n/p4idBA35n2/zrzn7lyWF7yMENkT03G7ly7GbTrMUSsWsnhSNrA0q0Vx9T2kX
qzT32QelOTzCyJ5406OUkh3or+1SNmzCSEbBj4b0rWeOWFGnmAaSuCxIzbs6IRRlLR+SUHInbmhm
BMRI2/GYIZ1J94Py2RvPppx7Wv+RY65Smd+M5NMknUYs+r9w3Hk1fi8ssI+CtWugIds0gP8uLNJR
nhYwPZ18JljBswZ47SlUknmTumqFyZaiedAe8mFyRDBAEXL0QGgWxcUYsQsl9wXcaCZI0bJ4hfya
luPdtF7zcX6T+8FjgHHrjBy4Qor2szw91xmsxbUPf27Y1QpMIM71aUNaGlAZgN0KPmC6jXgz06lp
xRLkUtPyhKMGQrcjQ8vYUv25JHtus82m1ppzmqks2Q/F07IN0DhG64SyISaPLr6XKbqV+acFjJRO
SSAmP5dK8zN6LJNlu8G+PY6Qyuiv0F2X5qexymjKw663sxqjjTh87POXspdtQyFZbpn22/UbzXjS
+HWrlLeteNe14gDf75bwn1x1Soa+G9XIqq7N9DbgvJXrkxPWjTcI0b5Eu5BGTELWzxIQw4B60PS1
L3rGwvB8aN2asTISlStliSf1v+CoY4cf8Nqo/qRXmFaPjAcWUyHC5FsbSkFa5+72lLbvmOiHsSQy
hmw1JBwI53JPXOmsEWsAPXZ1c5MZK4bDHmdxuaqZf9DVVWfm3aKBaclAXtom+Sk0pymFO/JXh5V0
LjiZkpp5A1ltTSbggcZg32w4wvr7hoN0yIS7jiMp38bsnYEwmTSdynyYEiYFNcfT1LhRrl5HSQ9K
kPdMfYOL6rUmaoWJXNRi8Luhu6a3RqP4UijgGmag5dAlIOfrbpMLzIvsVP2566bvWOge+nT4poXK
w9bsKi2sUZxAs/S51PogzMnvBDhKEaRnoBtmYvmiWLiVSCBSsRwzE18TuaELK8xXK4psswBKHF5V
afoIEd/WVuZHtFFKtYUBaITMdIrk50xmhGK51nJ1NwNhTay6FBQ7SUfcDEUvXXaZ1rVkkpCYINa+
QvkUpeVR5f3eOBV6eY76hmURezBO/7xJ/TZs46AFg5DpkRm0m79MbP7RUkmmNUPExUhm6t83Vgql
OdOImhoaYKXK/9KKaF8pQNDtN6GKhaKb01376sxT5Ka0iLy15wTzi3iZGbG43XqoBA+F9y6Dl5Kf
BlKowvVFnfrrqHZXXQW3LKApmegelsvc+mYYsQusfmP4neEmwon2wJiw1dKvjXzqTetZyMRzKqs7
UWaKE82Cx75YMB8w94i7HYUwksVqHdrJwJiDyBQvUieCufbPwjh4ogmOFE5Bw4NXuqcZwxBi19I1
2f/51v/Wzv66GQxUNcoOpGu/yehSuk0xbeuzJj8pbOKqUrtti/2WiG2uagaz2Lg+x8GraH2bZQ8d
siOiMhHalgVqBR18rqpmOi0zcNAjL89/GjoOZgWFIgqasTS+F5CBbEEx/Hr8LtWnulHh/VCrT+5o
/pTFv5wHaPK/nAe/rkiHJ61ARsdO74ucrKvLUjPqAnPJIndaguH6GqynMnZsiEE+/Zz6D/w8MUJK
vLQI2gUYd74roLrQi4rNZ1RXjC1Hd5KUfS2crew6CvdCiPlOIy0BIwcwVtF8XoEwZOYBmZndK4Tl
qdrLioNFCStTWLVdF5p2t5XYaJvVhd22Xp8YoUR19tg00qGxqCwsl3bLnjErjsrML2pyCYT4ox9/
Fp350b5XFC0zkMwadWdlSo5m2R4nkXTBVfPHPvKQMzMm7mxEpp4qyzt41t+tZQnkUKF5jE61QfUf
XUusIKuLLgRmnjo1wT+C8DnXl7Z6GKdTHoNeRO+y9W0sCK00LKeeRWeeoqAa/ci4X8TvbTru6mk5
N1Z4ntXLWnZeOHwWLXasQUjmXaRcM7E5LXm21yeZJ/7OQCegQGMa0LpKEd0XMaG0OMv06dOoXDp8
zMzpSe+Js1K2cqJ804bUWcmxW6OfJTMxEVLLX1b5b8YnLAoJC2yod3i+SMh9/10kRBblmVjW9Vks
syfDLNzBGGI6RcmrEGYsE4mrqKNaRXMVFr+o3WfroU/KU5o6OXYsfX9YH6qJ1op4gZYk8UXVTytJ
t/Up7nRfMs4R66jUTK9c/Vh+V003pYYk5ZAcgth5p8ljsTnWg/Wg30/ks4pBSnK8eLPclq7wDWPs
E/ZmFLj76RDvGf7Yhht6oWe42B07JDJeM1u5MwnxWTzZS46yZ/jjftyrjupMFxAV6dRhcLq6oic+
tY/CS7RLCJAFNCbx5/hkuMd6v54kV8BevfRJYnTer2awGZeHQXxXXCSfQmSP/zBm9JYjBaADhEHj
Mm/iTP78XJ3XXeIpO4IUsTd6nx+twomO3UV9Mvxkx3/5MXBGf+v3soPe7iKRND276d1CEJPik+Vq
n7e/ggXYAZWEOz1JPj4aPqoJ55V4eBcSKM6y8wljlssC4PwSBmGQ3JJb/ij5IUMRe/H605Zjbb0o
/AFdfj/aA1671ZvxQfozSm2syxflWy/g8g0aUYGsq+tjORXuqP3scpZk0bhSrN+NRvKSDsljmsSu
kOXvwtjZ6lQ7shX7ZRfeB/AuIE1GjlqLblWQUWYknjhzNALD6gpLt0qfh8bykqjxMovckqTzVYbB
Az6vbfYoyUythpwYTkj0TrJJZqf8VCftrmuS9zEe7oXqWZnrm5KpTo4DLoYRgVVk95ORnOWcKkQd
OCWaoGcgKpvq85RuMW2y24/SYa3jSygzn8UMX6U7b54SuWAzmzVidFO72nKyqN2NrPCKOHkuSnze
UlCK+mnUQv+SLthVpQOzN/Hc5vnLzMy3BKUVmJdWlq821ywKFGs6zcPqlBNW7X150Oom0Jk85pEE
grOTtSA3GSg3M2F9c8hmqZDwS0SR9C4RPEfgo0GGTbXk3yL6zz+/yL8V+7/eYwzkaci3vOGvIgRR
ZSTTyDEwvww1EI+q9MYUI5Pu035fAQNRDjHg8xo2rCKp7ioOmymCMVtpB6Nn0N+u9pKpHm+/k/Hc
kapD2rgVyrflOI0YENXo3vIP+qgnSH9/2YXM/yg8tigu6OUQiizp68mk5XVuTMVYkSMMed2ArqZu
63YlsIeq25i3oODdgJUaky4azxY9R8MsfU1vkz65KMlk46mhwJ4Yp6mEfpsJ0cQXMdNdydXk2a/m
PaMCIjChAUf+EBuuIHWuDr+bBCbZfBqrj3lIbn2BGI7jKyzfkd84peIuafgqhQ+QuEQyfJOO7bHZ
ifV92c2unl04KKxEwqiubnMoQpPPpP1kpZysaucN03IK5eYoIN2Nmbfqx44iVCtVYknfrOI5Sghw
TF5qnFEAIcxSDmKalzSqvDSzzmOG6WcyX5I1N+3muSlXN9X+Rhn7LX5gWzX0iNSYGNoZkviFTZqv
Ql/kZc+N72jc12+T2EDpImowrg9SGsPNQD9rkR0uDQ+9pCJrMZm8ana2RndRZe2SkTgv62VR/UJ8
0NPHSXxQkic52xdZfFEjxYvJG9QPMIkphEZH4Vtk6VNO4BhuhB2Av+ni9+CuiJ5FIXXN+ZTWrVNi
EmTA5YXIawm1bYj1nclQdl2Skx6RmTfy2oWkg8cWE+LB65T02ovtZSqINhMm8AgL36w/v19fyXXc
KBSpSN5QSQHJaF/QAjGOBbXrjOLcJOSKW8S0UvlHgcGE9M8f9JvohU9iJobiyxDRo/5mYKJVyiBX
UZWfy/UijKZDJXedTCh2WEGl6YdiiN+7UTuqC3HFUXpWCg2SkIqoBQ+9Cblg1UMNWIoNmn9hQPUj
WwS3xfxooTHWK6c/N0ZOn88BnI+HSDZuf/75/6tuRtUgw3xkuK9Dw/13QTEYeWpiKoOVnqBCO50u
+aIwjY08kQpG1QcoPVf4WSmsCWn0xeij4s9lI5BJwh27U9eDVfC7cafU5KKJVKYkbM7wwDntOvMc
8gXhmY0roT2B5YgLvyV8Wvm0n6vsL9fyG9CJYh9Te5Q8oJyorX/tW//ovyp9QWrf19mZIwLwZFEf
pEW3lfFTSs86Oss88zJj+NtS++V59m9oCqCTxm8zG6KV+OozVGWGuSC/DE/dNNiLSKLW4hnhR5oi
Jch8QtDOdZd7wE+BJgI4qUQCI+JPV+MaGg/ZHHprFB0gkFRigVULaLkXR8MRcYRdGcc1JA2LVBBY
nPtQR9CASrjkTLaIC6k3dZUUSCAiUuJJ9pV4muvrq+ycx+sWFr1526527H6a7o2J0/kxdYPa/gbW
Z7+ZtmdL9vv7EHT3kl0dtvJOcskyvOgkxMROYl+74LFzHh9jd7b1/Y1sQvcRE28SqAi7kexH33+/
+p92ACBC9k9iP1If8gm3m+DdYveRfOXrfITy7xiXLaQRvQPcftO9+6yP8FScLVpXush7wlu+4Tjp
mXzMh+F8PFvOXZCRvkwDSenWk5fjjjaXwBcFs/05H9ejBpNy5tIYpV0lW9llhy0MBmPk5/4Kx4iI
5+n1nahyDNh8lRCPzkFpix+9igfzuuesrL+X37erLKgFYX1vV+DDraSkfKeA43+ic37197dPWHQe
CVC2tGteYUNyoVvwz3j8TA6kgzpoNPj/yCPr7lcKELeG2M6VVJrtYrlrM0FBkCKPsYv/7A5JNV/9
eIO6Mb93n03wyNDcab5lpJ4d5mP1SXV6SA4Nf20+kt3sr3xx4dxuVcC94E9IFnqgHA8i+zMjBzww
99s3Lrb7UjjBLXNun7Eb8dGxywNL+LDI+/y8s2O+02wzdQlirnPl8e1n+8Zj4i9wASnhY3BK3fdH
UpASLvKRfzrnqu3etz8mRJvvlVPmsiVwt/j0PZexp/FkhT2Sgbnyu18fGXl8rPdI4vZ7ZAd7+7bn
0/zjzj36bmW/Cvb7dSv53+H5HLfAcbpRez29kzRBjOipHJ7jjCBknMlanBunmPKiYfOp6OFTVmlS
uW5Byp7ZCphkVzC2SkV+wxHNbnXIktprR+T8Uvul/qBO5N0vk5szFLLwlw0nOErMkxipymZPVwyK
KE9kkV/n/EkUX61fEwPBlqbUzZlHGZuAiCa4K2avnlNuChPKsJkgK4IYyIpTaCFlySmr7zTMI1rg
l2arg9W7NXkDaW6NvQr2ouiU7/UHbCenRuIoS6BXqgHpR6Fb57klojdDHIjgs2qh5ORRYM40r6Tr
nNSUpCbosrxf8vMBQdkyfgy14svoj0ZRQIpe7iYROjVgzRqoIf1EjH8rAUGbNd4kPcqFiyF5UQeD
zKmsoEGKWWz9qZUbG4lmb/kGDZPxMQqkcBiKvS6nJSKSPjpGo+aHLfze1nhhYyikS182uBJBsUlz
EIfF0+bsEHWaA73IzfvUzkQSjAW/OCE3om/pPZrX97EMzOplqwukWg+6vPfLhIhPIIqcj0mPEhFq
089wIgA6VoLIkr3SVB5VLUSCFF57khunFCmWSNs4CUGSENVhmPgB5g8VNvoA1oSxrZwzlRZ0tXgb
6wtzeduqiZeOLTlogUvtMPKkFQu/NS60oOmDCXBd0d0kuYjDTvRx0bFLw3TyEq4sayKsXyRq2WbU
Arze/I39pGC5x2Gttc6iGHaNTWIpSsRRPkkFvUwn3mtMPXIFGsjK7F1J93XHDocmEiInsTNG5Mpb
mLu2L6GJDAp0GNgwk+lJMc01k8oCZnUzfUTaddTY74wUPDN5WJL8L4jSL/jx6zlFyWZZ5ItuesYv
ulOrNeO+qHGrjVua8ggLykmEng0w+DSEoptYxI8bshvrUFPg57eGP1vfTWP08blRCNyQRfZvGJDj
Y53Bea9WqHF0jUQ+4YH957IE36vf0C+DPA1IPagkqHTVL3UJ5Mosi7UkPOWIpzuyOpkmW0m8E4fh
MUQk1YaCHxd+mA/vaynsmxL0oBgdI+1c6rFd20qsDzjyxpNkElocg9wnvqRzXQ2uwOpiONOkB0ZR
HeZZZ9YrNMEqZgzrP3StdQWNwlh1ZS08a2J+LXMhEDEQrPqjgHVhpYYfHZhrrWQnwYi9QePQ7jnw
+tkf6dLmPnetWjouENRsyhVGGGxi07ktPrrhsukmUWgBr10yGlSDuNwC/F/UnAjCQd7Xnpy21N2Q
sX0tJao3y7APnyihaKkFvJaXJpjYPwEeLc64yozuMjRxWnSnZr3Tid1Objmb6kZxJhFkRMZOEvY7
zUo1Te7WDkQZsbqh0z7i9Nj+YIiWCg4ck/adubjOMAaDzXafsnX0Hvn29AI4EckwdDkhq9QxFFY0
CS3huadJ66ennhiY+ZUWKs9x0qHw3bDIMLpMMEhb5q41xtpzv4eKuhe08ZCu3WHrIlB7JT0RplbP
bIIEczO0ldrERJkWkdxXMZM907gCt6OSk5+NcluyrsTG1UbkZTagLxRY5gqOi2CqcYWO1FVzDEoW
NlnfStH6afKJyU/APV9GOhkuNBKhdSgcF5VT6/lpaslTFQs/KZvL0k83/NlsqR9uQrI+sl0fRjHz
hGBWFr9QtJ0+Wj77kNLB31yUk2LV6AqmByXLd9KEYbv5LWyu0Rb0sM1LaDT//E78R6mOUg2tLAo+
YG7ja6muMBgZNS0yT8V6lmIRqkB3x7DTMaDRKvq02xhpaW9d5P4pQwyg5oajiQz2pNRwrWbdictr
TYxmrvnS/G0Qvi/6uuuy11SuPtaYfEo474hp72mMbU2q/QQ8BvHxw0xyDluju9lJRW318OerQmH1
+5tuKjKDXUz9kKp/neyOsDsjReCymiz9HqoIItc7IWT4LLW2IX3WifAAXxt5w0kuSNRRQTWlyK0g
qG4kOkFRzlP6KSuvc3MPKUgR9BdLydyomx29aW6s2CDL8puodASEQN7rvhlm62bAwzqcaRl9RAw1
NISXKsWMC2AfiwYhUOXwsi4L0tjiEZOGU1swlRzvm4zDKx0vJdQORWXXgMy+fhsZmU/9ebD25fza
AR5ZKfWUcBfJd1CO3IZKPkxek+4skrBihKot71M5PUhh8RrPybWgAEjRFA1v4Rzoxmns0cBOi91t
/l0W5+q4S9KPWTkL87IrExUQ6wV5d0Gjn6SctvxMYsE8P/scyEomAyAmwJh03W0k7/Rxb2Ph6wmG
8lDPlpdP8O1l0Bq0yVMKB4cX4XkWh1+Pt5OHp9YCbiHERc8qN04+Rzg5aEVdMz83+qtifaYW9xGO
Pk7nWdvwnuNEWlD8qJUzhNJu3FRGBaGhyYLcRT2ZseIa6vKWaJTBHJTJbNyS+pBUq1+HmpvPBwFX
s14AJhWVIOSaBI7RP6+x37IMJZYXNgUbbI6PnfoLjftnY6jW6Cr6Qj8JeRek1n06Imao3ySyz+Cv
yQBoSXkZYFeFa7QnHyIOUEZS7sXm+yIT5BjOd4sI269b3G4AzYA6bikkTYZ3DfVQttFaE9AWCrxs
NXcbLb6PfxqxQf/31ADVGOplWD6pNcVKgx6G5lFJfHl6URbRp/XO3pecA3UqvVAWXTHUMOvARN6o
HisqOmEijnUdHStK/sIB/Y+GmftiMqgkAGC7NV/wJKHOxrUhN+FkYBuzlD8Vkilz8invdVsWBWej
84byX8Sgv2l+t4dBDAKc4g07xFqB/eAfD0Mpk3md40o/hVBth9JyUmlyKvMkKkmgdR9pceGupeEG
FJAGzpC8MP7i8fcf6CuuGJKK5hi3ZYjuX64bP4XSRFvAdc8ksZBI+SOxrJ0SxkG+RGdp2acjg3P1
OCqJK4lFoBP0tiE2lkgo9MIClw8ZhWWZP9XSVQgZLCUP09ScVHj5klBexl5l1z3K6Fok7f9vmP/n
Y/6/0SdILp9Qld3//D9+/8Em1iJA7r/89n/+l73zWI4c29bzq3T0HC14E3GPIpQA0tF7M0GQLBLe
e7yNXkPT+2L6wK4+TaJ4mLpHI0WoJ13dWZkb2HbttX6zec3r4qkJn5LfnKfm6Tf3R9j8x/wL//zG
5+//9//R1k31lIRP2W+rtnp9an/L3367aviJuglf6uV3P/0Ujf98uLmtT//hZk3YjBftK5iK17pN
mvdmeY35b/6ffvjb6/uvXI/F6z9+f8nbrJl/zQ/z7PefH+1+/OP3WWTwv338+Z+fnT6lfG1XJ0/1
b/ZTmP7n//zla69PdfOP3wXD+mMGpCmUUtENI+wipOxf3z8ypT9UlC4wQ0aRCl68Rj4xy6sm+Mfv
Et/SyCaJCpx5yYDZ+vtvdd7+/AgoElpW6FjNEvQ84l8P+GkY/x7W37IWZG2YNfU/fl8kd020PMhb
EfIiokIuEdXgz+tCH6OgGIMKOKQ4Hlma4WRKBZS+pr4nQck2+uw6zHso+VFyXknNozlG+zTo0YnP
M9EtS2FcW15KBFaY/pU0Qa2b1N4GqHEsCKHi6lJQnQk+ZDSRC1JTybvRtAj6zOhU6YjnZWvYTzJ7
oNqQQhHEk5prIibupp218sAltuUEFKzbaQx8Nxfmo0XXuOP0JIlRuKPIlhJtNnWir3W5xTK2bm60
Xm12xK/KKvICdD+a85hAcKrPGadrme0SGrotGOMmo5kkqnYf5sDPLv7UpZ8ii/cetWRSc8ZskTEb
BHzuUcEKi0oSTHGtFZFTJIozQPYTm+TANvqui/f3xepnOxaQRxWmh6YsIeG+0aWl5wviumuJzzMT
3QTk7Z+itJ0HiIsGGdAwQJIFKpXRR/eqwg1TC0+Axbp+a+zyEZSoIHbrXNJeG5PonbNgF5TjsTgp
FlVRaKIhsiGCLsCP7iEjZMKjHo+3akDYmRcXhkwttI8p07PUVjjebbqgPlKm7t5TqksvyTZRMDuD
hGpEJjz5Iat5AreyfQU5BuimwdeyCYMN4XPoxB1mqqMsnIltAHk1AvPhIaoSpuTcSswdUFSw5Unf
c9peNzLevo3UcUvIYyeVX4ZYc83C2+mhpCOhkALhNVDq2+VJeagKxUj+MrwoFaLky4HCdVY0F7u4
rAl6L6imspaUoF/l8bQBPwdG2ngKW+2+D3q63k/DCw8KKij26SKZgHhPxcbr8FcaxO7SM7UnYFiu
JKcPikdithNAQpplfKN0/EEN9Cdwa1tBNK7G/twaO8qZ0zrJk02dcd0DXdpgydama3LRV8Ig300a
SgVGQS260x/8YForJSh8I9GatTJBfStIV8H7XnsDznixdJ0hnrTq9AiAVww6MTOv/CwHfGg98Jwn
BpjQNkzuw7nyN6czi+woaaGs6cMpZhiZiwcjUq/JGmjp0QDWA94nEIu6c3OJx09L5FeKCa/mSOLa
aA6Ap7ASSAdp3jLCTcL1LRGQsm3jsxo0yNhDdvPqrR4LrlKGbj2QWkrGsoCx5eHH7BubMa4bezDA
FPRj7uSlhLB4MLJBGThwpwZw6xzjraugQx8u9twsyzeNxXWkuCiKaVtAi9dq6nBZcdtGxgU9Bz6W
iVLE+85P4NEMyOV1ZENQ+/DjaNWBMIe4U+rCI+iR48S6Ebmci+WD0h35k0dS8FhPlI3oWass3QXk
9voiOGsjawUp6LQlT1pfTUJwmnY/4incpuqJPPU7rS2PrQbYszqjPHyMrcCLxOpJMQhccg23b/W1
MYhrscQXN7+QItSziPWQHqJyYYDKjUI3LjVQEW+J6G9EzTpCZMRW4va5ESiz6/GVIkD364rN6JWX
tdTaSpNtZJUYqwKaq97oCQYhkMkC/6QVQWNFoBKRSzdyslsgKQty/KDJ10kK7gEpRgFUpjEpuHT4
+7bQdqpf2H3wKmYkgMvWTdLOheVkT0LOjPDcHmQf4CHyNfKuEtJ1pJeI68qIwI0bLb/zAqojhF36
ZNqh2B6FKuyI5qkWSm6SBjbl3KUFFFVH0lM9jCdd3FlcorIObR2uz0Ijr4e4tr2u57Z0BZR91ZES
1fR0TxL2qg0A9aHh0CanQPLWvQL5g2u6hhMTUrQiukPxm5Vsc1lBqxfojO4E3FDMGCPheB2yMXYa
861cTzWQDqzQNWU9JdgmiiA0pR2h4spgi2tJJzRE7SabmrUV+LsgIWCd70X+b0ukFnqsEuJsEjB4
sHlcxnOQDt6tX9wZCco/z+NpPj4L41HHI8Fha6Bolke5QRaZx63I4Xs5qRsqA9TjsVofIPrCiI4t
0BD8sWu2GvifVoeQIW0F/q7OU1XWNuUBA+6VobJR5kb5sR42CEdpwf/lL8AOWPXgrSYZpoYAYudO
M7sj4MsnCoRgmcyzPHIvGMF5M+hmte+9Ag7FXTHpThZycJOP5BR3fPLeQeMG/Q2FTltDDt9DW1Ba
ieINXBBYMhbM0ZN8BP6kUKcg1YpmLKIULATBtorzTqDYpO6i5mKKEgfqMLJX/AAMHB10K9BPhbuk
6lPb96RTS0rxBOnzm7zKb3vth6KdynhP2eg9WSyEIKOcj4XLcNSOFwFWdQNuRG2DvME1N75y+uHh
n1xys1wHw0AQQfbJvGh03a1k8jzKuSRtp6DeeZq1rWFFlBZiVtS28hYOpnVU94EbRqgMkLw3syPL
57ZVW6ugREzrJbB4eRP/kn5rIlWBWvRKjanpCCYSMbDVmzbbFh0DNj2M6lnlw+xorwdDwz0RMm6q
b5oSOSxoGTOaxGDzDsaH2J8eg/jO836ICadpvAvGF014KTzIpM96/xLAN5LDFooJhFXMS0Jk6Hx2
2Cgk31jvC/FYKpmUbIVBnTtyZcLKfAyjar7wg2p7TDprW5JuJH/E5eO8GW4lJQNndekpb/lgUFGC
e2iA/q3bqyjbBOB8w0F3DYQzOjl3BBKTiWfZk3dRGRSvOpnL+VVdjUeSRjzRp9sge1XxAB2fZf9e
Tp8N7ldp2GzIeK2KFKJu1W4iRBW7OEK6A6YW+QkfPKxJcYtDxWsfQ4RtAxNeEDpbeW7X1B/lIFoV
MJ8rvXE7NHh0+daLNshaCjP32E+gpZH1nAvsJsQu/6nhvm8Sr5gSIh8GdB4T4L25juEM+OOuLBCF
pKREhlDXryYGqrWOewheyU4hPRo0dxoqH6VRrqXqXCjNm97o7BA6JnTGVVawx1jAxCuz2nZT7tkD
II0xaHG3ye0M9k483Xf5eZQIzPiENPdomyK6BES74lHnC8hqoKsuHeccX71OGRKnE0BHgeT4TBup
vUAuZhWxoOX6bShzKBEMbOf43PWhACGr6ZZxv++n6kos3wRCqVgDKXvni/tgQDkrvgvj61Cj8iqe
mL5sJ8iiRMCBFVDxcgG0TXOTrjjpS8pPg+JUa4c4sUZRjiOg0Fs4ZPkK5HLmncXKQzpSnMvwhzoa
h4sMn4uxvxxYpZ1OSaq6Lwxz2xOLwIB/SqvRaYTmQcuTH+30mJWXqYi8Ws/5YqwSbERxnGzgOac/
BsrLKShK87XIOpIUqitIQumajeEWSH0oUrQZ9QKy1VFYC3YawCCPnwJe32dpKtG5pKTuHG/I8XUe
q9tG0XdiciGV4aZRyZfml0HPT5Y9aJKrgGhCBwGkKbLbsJv7onpP6QvEE1cZoT2WvWsxEAgVoCZQ
eZjS5Mg3/K3QySiXXxud5sYTNxvrOmTOD1AQIyNHK0xhOBS7qsHSVxhhBOAfJdgwBtLfz00zrVIQ
pebM7yAaCjMuIInott0J0Aw2wq3VFW5cndflwPF9JZAIlUAQ1Rr4Wfm8ULzVJCGiI6H5b14PA9ob
ogquvTm2yE1FVbruy7eMtYf1H/oI11L/JKnU60hASxSH09uccAymiejf6SWbnQJ1eLgVyPEFjRMM
lwVjkpHRR2MM+o5cUI9m6NE4tRWS+iGrTW9Oa5SjUx5Tnzk3wKb6Ym+qmVOAitXU4qQLbgwipD7N
7NggPNc0W8fR2VQn4n9tp9QwUclQThQ6OtbdJNznzBi8AldtfxUoJ/F4oXnHWXivGY/CcDZOTJNS
cRXhWjDjnapd1T3A8MG/Mib81GOuC2VLQQsZ/fiHUGhEP+F53grXTV+6qunqMtQZJPe1fOUb5xmL
lwCqBXAY6uvcP+uLm0QznbGEnuBRYbpVmnbtYWMgZK2L63UeXE2JsNbTq9Eon/g6FJ8HS78aQJng
EbIa4ETk7RppEWj61PBD9b42HjMreMDiyZEjhAsNnjfV5hB9QnwF1qu6Csf7VqWm0uIpQ6WuPAvz
5l7vh41Uk4drhPSsLoW1WXlbRe9eJLF6SA0DNK3WwpQgvtXVFAZ2dBvNPKox53TI6ua5D5F6DC0D
kmzwAAzueJgFOUL9pMx24kjUGKBT2LvNdF9UpyRmV4EPpHquukDyA/8qnET1TZbiNGygvIDGjSIB
4CVv1DplbW4jtXyTY/JPTZCeRaS/CAacSr+vmkdj6tftWO7NWtoFKqlk5EnMJKWR+FYthddJRxPE
V1QVJUowT4nfXfjR9dgCe0svx+Y4lgliEMvKiCEaMT8ycvFCT7FF8JWGrdu3QxOFjuI8EfsbpQ1w
TkjcIVL3GvJYq6Rsd1KqrVF2APGDEvoewYedlPubCKBiavRXDNIBB6/PMK75Ys0Nj/If6RXchaQl
j7A0BUtVukBdw7NejyX2a3G3ktC69rm0fZ8rONTUojiaoXCQRxJNTUF2AT9hRf1sxaYq19GBdMF8
Lf2cLeClNFFDnBfhOzCUn7MSSiaGZQG8Ye21LcnuH6PwA8VroKzsxJq5gm5gZ4RN37/eQtv/Z1d+
aHW+TH/Iug5FogthRqvi3uJ4Oeld3cbxeFM65Q7w+NpbNXZ+3mx85xBASppLtb++sAJFEtHjWWL5
c9NKmnqCLMVzWNkBmfeOvYlaZxKdhXAjhTo4V6ithwWKr8DIiOKOJCmi/Bg4WkocRPb7+674aqRh
WzCrwLAC21o8jinFiNcEKeQ1XFe4QLd9bPvY9UTX37czz5jla39o573C/aHHLc+I4lhN1LWEjULQ
PmXjw/cNfNWvHxtYTiSrEDwh4UUE5ZLkcyBdD8kBP4QDfWUtZg1ZJAEVLN7BUG4HJAgmtuzZK1Ce
Lr9/l68Wxcd3UT7PEYKBwZoa5sgokGqfJleyAL4EZsedORWdtNVYIHACxJvv211UI/5cFx8bXqx7
RJMnvfTpRODIb+G23JiOtGlcdmYYDYEbHZh8h8Zs/vzDpJAGVgi5CXVd1yEO3u2RomFd3h/yZft6
3AB1mmS7ZX1ZY4HilZu1ih2FlZ3J2ay0dkmc7tTZ7vvuk+dx+WWSI9YEQ0kxLGW5Q0ejZfZSQfep
ur7Ns5ewuawRpIsilC9qkEc5QMdkP9ZUc6S9rwOk1pxwGI+ps67GNl2p1rGF8m6pXXr+cSkcR/KF
2B2YxHOa95dnVGFRUWPGfntJrE2hCCohhb51y6ELuRcs5bEgPWrAs4LpQGnpy/H90NZMEfwwvhP7
zlgrtJWU10V6UeTEXPKBOfvlWvnQxvz5hzYyr2lznSvKutULKvS5Y6UnXn6S6GQslPsyu64Prc6F
cvDPVaLqiAfAvAaXs5i2YpoiDzTm6jo71q4GCmE52D1lS5LFFq9gzh3ncDq3kes7ZKfuos33s2xR
p/zZPCI1QB+osrzXYD6+cRT6LJeqZZZtkvPU7bYv+io+V7f19t9paD6dDaQSsBtbVAzEbopSxW84
qmxp3Z2FezDjm3ZX3Rxq6cvkNRQK4hf8LgCPLwYx8En66yYt+U+dAxF6X6/IXtpEw5kLpWhb3ni7
0B7XzeQatwUJqFNx67nfv+6Xu8Tfz/De7R8mUidMmRINPEPOBdzQpzt/AOM6SxIV7e33TX25Lj40
tTirKCHkhRd1bEjTi97fe2EGn0Vyvm/kyxP3QyOL06pVo3z0pPl9gHgJ2kWqPX3fwNfb3YcWFsdU
LsmlD49uPi1Ee3IQdzpJT7j8YnatOsOR4abHwy1M76PEhmN3AeNCXFXr7x/ivWz1y3724SEWRxaX
l0bgNjZPUu8C6bNNs1O2ASBpqG5uc6RshE23CaDcHWj30BguNoFasiS/MHh5lTwUpgYAfT0H2+FN
vRvezPvcQa3x1TxwYB6ao/PnH+ZonUy+Kfm8rDyd+FrpapK3aRquonFyCJgwT4/v+nWx+HMzCJIm
f+9Xkj1H+BN7jrpC/9b2jqqTQ+7EC2vFn5vah2FcHBWDgGKtjxL4OlYulH5yLLE5zfT7sTv1OrRB
0VBZKaqwakXQSZ1/K3lkLoCAlO2P78f1qx6GQI4ZCQ5RElHx5x7Om14dUbZDitPYkTzsc0DnKN94
0cX37XwZaqE/r0LNgMGkLzfXIFCUgVIHMd4+vAT+bQfOC1gorqw2eK3D946vxvNje4sOtqYkzqDk
82IO6HBjDXDHqWdXQIX2sNk6MFO/Wh4fm1vs6D3ah0Gfw60ygnCvxNeIQ22b8fr7TpzX9nKOfmhk
yRsM+qgwCoF3mlQBw90CCwf3+xbmXvmuhcV0iCcg67pEC7Fy3XlvTQUnTEGCqn/Iw2IrARv7vr0D
3fYOD/ywwOMpGit/oD1dkPZBctFnULX6AyKGX15/P/bbYuOumkGTYoHzRzujtmjDeXluttKFvwl3
+U50Eje88mxxE2zKu/+715sH9MPr9YM6VBPKwWu9G7eGjNB5o8Hz9A704pfxxMcXXGzOPYh3XfHo
RvOkQ0nE5R3t7oj8ENxpIPycuxwPki07/n19XJ7HTrbRdv/Oq84ELO4DqrikhULpTapgflXD3EXK
TV3vCvXqvYn/EvjpJHyp8jp/+x7xdFa8ZldN9franDwV/w/gm3Rm5L/GN8HPRuD4hXDlT7DUjIia
v/ET2qRLf9DhsogVMEkNC47oP6FNfETEjF027hqzB4PBxPgL2qT9AfGY0HPmIPMdDoa/kE3aH/OP
ySTduNXpkCj/K8gmabERz051gAz5NcWaecO/Ips6c1RHtGfCW/8S9PEW/R8SyrbkotTvWIeC+Pmc
/rCDvTeHrZaEBBmu5KaxWOttn6YIBo6l01/0e8Hbw5HGYYJbA3oz0gXACPRfUm+lQbNBAcj+MC7n
fzbzEXP0rpv5XeuLBR9KoGBTYJVOb1MgYRWWJ9mRuEaa6+xgRPZFxwLxkPF0gXoo4/LweXOBkOhR
L7FKJ9hRMCYcnbb6eWiXx4pbbPTL799ssVHP3Yo7OSBtfZY6k5c4bVOvLHSEPEbRR7WQZLjR3+Tm
gSBhcb790sii98TKr6MM1ATYkpfQBBphHYLRG+/UkcUIgfvEolvFr/HXOCRSRUEeTUYIzMkeWOyu
JNXbFfG21YnWKUspGEt4I/Z0ANd8AWWq8kaa7kqjIKW+i/tLT6IOg7a0YPyIg2j2t3DV4FUWzzPU
ZBKdwhNyAgUCDknX7mupeVFU/6FVy3vEzfBY2bfS0WyjWlIPTCTvbWgbt6yb81pOsba3bnQ41f4Q
XqlW4YBgs5MQOXAZGYoAA6rhOcieIuUHMfC+McZzaQB7rkrnuG+twySFdAZCwT+KtOksr8w1UPAt
JhCrvnjSpROtuIiTme5xrWkpIraPSMlPT0g5SvLzpIP3ViHgQ6m0KLKat4L+OEnZKRTmfStXu1BC
HBw+l9IaGwvNhAhfi9C41zp1JwWnmvpqVGdje4x0p18nMNmoqw6a43ciMjnRyeSj35hs4imwWwoU
efSjLV9VBdE1c9YYs2wPJH6UPmoi/MLqymj2MdCzBCFhQyi3ZfY8RJbbxbVjavx9aRYVvhVb1K8q
WG5wcRDnscvhHinSIKiR9jGcrr4OkNdLRay2IQSUWeyMaIZHpnSXBNJtK6ovKKk42JXZhu/dWcKs
q1XOJXKo/2XpIg+E3IuIGisO2kpn+4W8Koortbbs2j+JouukALUIN2kzasGlj9+EYQ3OONAkmRgf
zRT00lxLQY1BAmEB+QspvjrxHaxmEK+RMFrIVp0lnUYd3Fr/tojhp0SzEZS8N0O05AWulNDyvJyi
KRlyNbobqcNRmdq0lNkp9lCDO6raPY7js6EGgBwHVRezfotqjWu86ZQxIqExNfscxKYUbT2wUqH1
HPfXYYU0PyquCKmONGlAT2xkgTR47QI0oX7eOLMs6gQpshmx1Rso6Z3V4bavjkTKr5r3MMo13nso
HprhKui5fc78zOhGCB/C6RxBsDFChRX8c1Wg6dnhLVZC9kvLNWIJqzZSN4L5EGs/zEAmPW7BzNRO
ZF9Zq1PoNqNwJiBbEpnPVS7a6HnjqfJDSpFZCeTLkYJ60XZroysdxB4BeFSsz4tOwfvsKh+FvdSf
l4gy6CNKGfFxauo3xsjA6SncLoqJc68JYEay+wxpoByun2leUUjbovuD2tAqU4HVlUeNAkkzeW6K
+jpJsSqiY2UJif3qJZEvSSdScL3Orbe4xrJXAWekPybJZQ1BUpvwkDsS8WwoFR/wCKYHSX5RKecN
qkpe/1iMoDQla6sV3SwQZFMlAmOUzW7Pbiv2VIKB1KGrHqHYI+dXirFJYY2ZGC6oDSiNdB7zfLqQ
81OtvkvAkyjXA3RwX7irdP7VkzPqg62sFo4ovxlhRtKTx2umTVq1W2g2FyV6IEN2Es+V6qi6pjCz
xXExtc1gQKD5x6gVjoARRi4hE5++1jVaDdyYxL1eP4716wh1rIkrtx2i9Yj2BhoHqyKDoo4GKzJI
sM2gF1ct4mLkR7Dzgb01JWfwSFcSUvpSU+7bAHWeQjoWPW9TJfKrryAjhXJwiNaQos0dyyJqK/ZZ
30Wo1QYIQMzMJBPuy/GkwknRopY+IDWmnIr1bdfdmtjhNeCa9aGwdahnljo4LUaEevYkdU9+czNl
5x5wH5R1ZQCwnv9mRubK10wuT3fY4LgYL6z04AiTs0Bp3am5G2G4ZiB61AklLIUUtuSdiNibAGIC
treRwSrk4vlUoIN1PdJZFc9oQVrOtF3Tem7dwb9B6DABbIjtAERU+CQnHiKZHmp0pf+ms5cN1Ik5
aPcyvdgFGO0Ju4jJmQl303QxIbfUsHrrvkA2EF7+AJ5Qnpw87rY9tAnJh4Dcwyqd7uousvs24tS4
rKeNGD/mNWztqrO7UqakhlVepFYgKVFoKDcKesd+jUi7dhKSw/W9WxMIToDJzay2BVD5NEQrOTbZ
Cppkg7Dz1gPHoJIOSAVqMnR0le0AQrB/Jaukqra6jNjmAPqsN51UulI6TkxEJv0BNhQsZvNa4Eni
Hi0ucCU6uKRhG8QXw3jXWrchTQ/9i+yPRx5GjxaMigjG9aQgd2ZGq1HVcEi5Ejn99JLMxPnMuMoK
Yd3lBgzwM6209kPm2XgEbIUC6o0qulKROyoTrAeyx/RbxazZjkMNi3pgT5eK92zhp1hAACMZwjb+
EgeIMJaTKw53kDGbPtrIYnVhNXdW+aMbZ98lY6uXKAv0zaYSkzudluxsZJuVTZcTJo1cQUD0XOsh
j2iV7Eh1cjGDKTpDXuPAy4jNEm2SHVm3iXcajKmt+IY95hTS6g6jlKDci0HHuBORNrq0lQGNx3K4
l/10PSrWuswDp5r7T7NW7N+oqAGxSESS7RbKfqbEXTl9C8YWD4vmWitSNyrTTRKJoLWT69h3YyW7
0yvjpRylO7mznFxACCkKNqJxksXtWS9Tfal7Y8OMcvVQpie90yJEJ1bN3S5iIVcP5XCsZ/Fx1I57
dm7extv5AsdaZVVHnXoFJxvW+bNotZtJyzdAaiuAcYJ+M2qDK8VgTyVpR837JLNuBTPYtpWF5FyP
RoEh3USh6SKFtBGH8sYKMdUw/TegckzNzMLLuj8rVW0rNpIjxkOxqrGFYk+VgL388PHtiJRk11WA
YgMFHjJnt5cJJwNYGlUvHgalmo+eiRrJQOjWFupxo0EgniHyjNmF2qnXnUB0Il/D8EQrJ7iIFfWh
7aCVRmW3VTMok2LxQMiyrzDHsgJoXRYMe8IrmXmaGPDW/ADcuyoAuCXko5+P+ti6nhQMPBsgQ2rq
n06oL7YMsG4KF94EPGcq6hulN89UeEZxk54wQsfwOlH9MvAPUYAsh5Px2knNmVeOF0Kfn6Z9T1yK
5b2kvpqtgXwEYDrtSO6bvd/gnYVquN5bj41WXWVJAx99ll1CMG2GZonRGVqydtG9eE2BWUGwDiPl
spGjO6tVFYQpiwNZgF8jeIyA4YXCYkFWxnrXS/6Q8BiT2gotBck8oj57bMpVmp18fxFZOFKYXBI+
N7FI7HVMLOjNceXM5SDtbL74BOeqm1x5aL6N95MbvxgnMOscSib2uPm+9WX6/b11DWFrTeQfiRvE
50tXxi07CowK7addYiurER043VaOwn3gJEfTfnCTLenMs0OJ8GX69Jd2F5lwQe0mKdZol3vFTljJ
rrQdtt2qX1ONuAgPpjOXsI1f2lukw8FxzJwo2uvWg9Ptyk16Ip93+9bR1/FaP9XdcH3o8qx8NXk0
3VBU/Dy4YS4vtHHQWEljdvM79m58hMnvTf7c3Re7FqmT5Iyt90gRVzk6fcmaeNIlmYsAMXmtBo2Z
fk3Yct7YcJwvWU75obzCnPn8fG80uS7+8+GUhVlpFRex1uk8HJFzsVPd4Sh4bu97h1qIe6jk+WVH
UPCczVpRWVvWrMvKM3QggpSZPA6mh7p6ODCLf00d8DKWpFgGcxn5hUXqwBxGU8hUGhC2c7KwuArW
3SrcBVso7IdT8Yuk8p9z6e/WlpVGDMcmoVPQtOptkWQMvLbyEeD0SWcTenCfcoZbiMx2/wz8buhX
B97114TQp3d9T9l82JJapLAR1eRd4UQ3DuVrpKHXYNQFe9poG+NRsrm277tNuD5U5v0i9TU3Tc4E
wisjOSfmPqZ//bxUhCkS50Vk7qcdxj92u47PuZAwTQ8tn2US+Gc3/93aPOgfXnQaUoLDktZ6ewzs
/E2CneJiomgXd8GbdsE5bQf74FS4IOFwDeLU9g8+w5cT98MLL5Jv/jSqiZjwCKY/OUJ7A9TXOTCc
X61Dk0wmTgaybsLo/PyW1Mmg2/Qya2Pf7FJkpbBhXJkrZMA3h5bhsm7w3qOwetE6lEgkYaHwuS1z
FHPZeycd7TEus80LPDmPtTvfRat2Fe/Me6JTBnNjnCcHEonvP73cbki4AXoAxqP8Aq0JTRn6ZKZW
TunWb+amBYLpDKih4ql+zbG3bjf4Va0bNz1Xj6tb3MeSNbeVi+jRdP+NDierr6E6qLDpK4uTAAFK
wULLl6D5sXGaHUImd9Ftdgp6bvtvpDRNpI7pawLouVK4aKu0MPQZ8al2EAJ1uA+Ve99FuHxlbLhx
NBvjz2jl/xcUfp8xOv+6oHD5Wvzn/3pOKCn89ldtIXv6VF3g639VF8w/sDKRiHdA35AzndFBP4nT
hvzHO5GeA4pMu4jz79/VBeuPec6olkhhGUb1PL//Ki8Y1CRgTFsIn1ocbpb8XyovLAvYKjKPEmpB
1D1UVsoyIPOwdRlFVEwwk2so4U34rfR1KmO36olkMTq5KZ5ycQofMMvRocqN3nAKjy/DsxauNpq5
WrdBWiSN15WkTwIWOyGqMrqc+X9Otk/M/Y+1gcUpqM4PCgtZ49ydUc1zZ33cnhsJgFVrxiQcguPa
Qwkif4HOZaeZ+cAXkQdqnz+M6RfFiMXBt2zQWEQsghEGiMvSYBIcqflbCoEIHUZzPNKaAzH5Mjr9
sylNUzSY1mB8l1zrss1DPSxoSkOJd+dv6031DNfAkdfwy235IFRr7qsPu+PP9hDexF9JBBfN7PrY
l50vhbVY4hE1rOfG4k2/DrYk2w4EffPP/NKMaRkI0yDhyB8+N6PrSaF1CYaxhl5trTG9NDAnxvr6
AND917eRuSypoDBgNGMgsAgTYmXCwteYZnjL5BgpwcGAsK+KIGE04fo72gVyrC2CcN/Pj7nEt3i9
z+0uAoYROXu8ZUTa9VG4Ltb1iX+BNVCHEuOGPGhvY9yG6tP60Db/a7eitwCOD21WcQaPLlZCpsdq
HSpK6UYdTFmWzHQvxk11VylK9nrgHX9ddSqiDiY3Crxj4RAshrCswz6UQxlHUXd0BSzhVsKqOka0
YAsCYBOdTm59nmyjvX92MHpYRCpMUmCRCKuiN6HrKMUuXtMaUjlnwGtX3Rj3XBi2ePFsom1F7HcI
1b6Iu+amoEqosO+p5CKDuphBpW9SEOipJOVi5ujF+Igk/vH3PflFR35qYjFZ8tjD+a3p4P+VcJ+a
WLwzLEh8XdDdZoEHQKlQXIQYfnzf6hc7C6U62P+osqB69UtEIE9xM3hh0rrdGqrAcYGqaOCUL5ON
xXm2oqxyaHK+I54+L3oV7CezU7TwSGTL/rzoayMSzERuW4aNkgQkqq3phCexm29iG6boroWhTPka
HchVeBbNSo32IdLEMvqbx9PgkASHKs+6wvriGSJBiQJhylswod6FeZLDtwFXTT1pjb+muasfLNd4
xLH9OD5HLM75E63ebrOTQyDRL5bqpwdZjLqpqHmTijyIFcM67s/MiCtFUR7YiQ61sojpgzLNJnl+
3bJKzoHMwK0uAvxtIeIcmE6/bnlzx3IUEz/TrcsUQ5GxgAIF2rxBGtFV0PPZ5K/hBum/a48BzQGm
XsXr/sg4sHq+bNdkSrHdcZIsIdTVOFb52OPENIpQf9dl86AHBPUHsO5f9SNOMHN0RSgkLrEPFUQq
AS3Elqw0FvS9vu7bhBzyIbeqLw4OBJyIB8EEAKqHZfB5iZgg+QIjJu1sNbb36F8iQLMHsuyg8DBL
i+wlm+sYZeetdf39+H39gv9seJlJmHox8AR/aN22oXraYXwSbnNNOwDjX97b35cfQStxrwlAht3g
8/u13ohkyRh0LL/BUY6VZ29HlXIH49ROkFI+EGV8sXkjOoTwkIjapfkLcsoXM68ahrhzxQK4N1Tg
Mj+YBPlq/n1sY7GOsc4pikGjDcS2blVuzspx8m6SgUXGLaIEMxym3x5KSXxxZpD3MOhGrtAq4muL
fizrVm2svHOtGgkE/7w0NTjUqV2r8K96dSWIByIp+au+JKcFxnQ+73857uVhMnJhnpnR8YQZyAkF
JQTJd9GaDTOy0dZ1RwRNbfyPjoKVvm1OU6fYgBPwnr6fqO8zcXGKcFz9/SBz13xIxlgj1w+cquZT
pNklDmbEG8i+5KR/3mH/5bVivn8tojg8j+Zpw00KcaslvipAU8KvC7V1s+OwXkGyKyBJRI53Xh3p
xz4ntCs65jaUVvIzVmJbzfn+Tb9akh+bX8ysvOqGWKnRHojx4aok7NsxDYom8cAR8VUg8Ok1F2vS
j5k8Fqoe72vyf7N3HtuRY0mafpdZD+pAiy2EK9KpRQQ3OCQjElprPH1/iJzqJkFvelX3dnKTGYfJ
MODiCrtmvwhQuTaRuRacZI8jAU7lu/D3udn7BaO9nMIfX22ZbB++YWBZih4XhAwvW3fyJJYM0gCo
KNrKIdzNqv0v1EpPTuAPX3O1ZKI6EUKkERnOiRKIRaG/cYBDhG5rI0s92ePL+ezx3CdcNo8P76kG
UtKTW3ae7k/bmR66YGFAN95+P1FOvZkJ71WSFE2Bh7XKxK18brtGxCpCSwbPD18biPbfRzj5wT6G
WC26bijjuo5MXCa8fD/SGJJ/I+Us3al2s++urWKD/sXZ+tgy8dYr/WPQ1WEoC+FoCC2zBG/05SS8
jV4saBFLTVu0U7RwzhwXJ1fCh4Dm6l6vKz29Y2MZSFIY6bKnB7+fecdqLz7U7OJgr74f13Vl+c95
+DHiKh1Vkt5KcRNZXjH+Vf5KdtPVsqHpl9UP81pxxqtDvMM2fIdY8DOOWe65MT51jnyMv9pjokgT
J8Ff3hiKUkrSHwrH2dSvTVSyZmmb9uecxU+tiI8BV5uNiH5siERNB2blsIiPqMFrhR3t98N6Lshq
e0H8scS7jyDZvDfp0rZAO6L6+fsgJ3OZj6+y2lDablLmSmfs/Je8PvYP0s7ycMZqLxsmS3F/bnae
XOWAK6lZUxvk1v15L8nUNEpalalSo30fWkhY4Xj9/SudHLcPIVbj5ncy0oiVRZar31X+XRlh+H2O
MXAuxmrUkKbpBKXxl2un8C4g7vRA09ENPMFBI8u1/upRSN+em+anrp5oQP7X4K02YjPVYqESiCpv
ezfs6TPKHlAX2pyYNES/ayoWApWZ6r55GH7Vd8nmXM3iVC7x8QFWe3SI/IAylXw9w589tVIQR7KO
JoaKuQlczvzVh9Z+wrb6+w96bs6stu3U5HKEHlnnRRZmYHOHCNX+fxdhtUeL+VRlYcfAhvGraFWO
iuPC/yrCH9TChzO0SU1DUHzewQf3FmBAbwlP30c4OSW51VlLpZvS2WoTLjRJmxVTYE9CsyOPrxPj
V6mfmffnYqw2WrFLKzMxiOGLxx6nFNNP7CT78f2LnD6mTYu6KiUW7sKrWVbIgSa1StBzTON2Qzc2
pIxDRw19ejv3Qs+6Ode9X/7GL2f0h4irGRZqtVbqWG172LLj8Ix2nHyNZ30uAOE9x4o/F2s110YT
FGQSRb1XypfddCzU4KrAOzUSke7Ba+LMWJ662CFC+8+x1FfJAMKBmQCos/e65JDeoJvOrc64aifk
/p3punNBKSHViq2zAzT5+9inJ8t/hV5NSFQ+x8DX+Ixpdh1Wz0G3F2APfx/jVLLDHRwDkqVoArFo
FQTxzUgwOq33/KO/HbbBQXWR2HcWwRIIp865u/iawLGkOp/irVbAHDUKMCniTQeJknixnbfKgdzG
/hca9id220+xVmelFTaTErXEGhDbBoghuaVjAcmQsC0ad6q73NxiXHtyHgPdgltuOl6F8NeVRPUz
9vyr/8ls+vREq6MVhIs0GxJPJLSOeivD9MBZiVPPA9usHGsoJox8cy/chI/ff+cT03gRZpY1VaTZ
xQXhc9rQZKitBnXUenETX6m9uclUeC2d/1pa+bkls/xdq83gU6zVSxYMeVZ2yCdiFbHN7qyEw5Vz
3ZNxyrZx1WTLE89M4xNL5VPI5ecfTgetiBIjGAjpV7h1WbeGtuAS+zNRTi2WT2FW+QNghaSS0fwn
a8n35Y2CexOwrT135P2MN+S5UvmJOqCmSlQc+IdGB4qin1+rEyYI2sEwLiN5628BC0e06/uD5el2
AyxhWaXRJjhnu/c1pwX7AR6D5olCs4NK7ue4RltVcpbWAz2qHi0vdcjLt2aOhgt4AgjZ9YF2NU7x
gE5gE4fXpQpaxMdNBsBjE44byRLCM3Pqy/TlgWiAUxPVlxvuul4/DaM5yekwePMAUBdy/EwZb2yh
fT59v06+fuJVpNWQj+bcyULWDV7aiBdKCfU/HTdCO2PHN/Ln8mcD3aRS6t9R29/pxfA6jLorivnm
++f4csixSHUk0dFE59CiW/L5C/StqYdKgbOEMk8FVl36lqzkGKjzhd5VxwIQ9/fxvuYMFGMZXQnM
j6VTwF+tICRIJmEaw2WqLYi1xGuO/TNzzbG2xaY+RtfVmVLiGgFJ7+5zxNViYvMR8Qb5E3FRe8Cr
7LFZRAF6TIV9e7qvt1xEz10BcPhm5D7tToSlZorXNe5HS5vi88hiEZVLU5sOnmApJiwqqxMJ49fi
29QJc7ZJDHqyaWnKrqV0Mlp0jYwWXhGo94IyjNdm2hSbOac3Zw/aiNF7L2ple1uKYXLsmiq90ANV
ALPYj814kHRBh0RlRNJGiTU9d8AMdD/lpp50d+r7CPG8wTB+hhmO8q0hGD8MQZ0e83AA3T/UMXM9
Shs6Y77QPqFtVB6sROo91N4HtPWiCDNvzdrTJcQ81EpQB6eto8i7qgmjfSNJmgPcp3rwMwXDNF8x
79Ih0LE0mzrlJ5COATBgPEUo6kp1lzjsNeavfML+yE/iecR+IcMBLrUirB4pMYe24qcRSKE8my7m
bEL1zgh79dBrA47IQ5aKMGuaMIQVkEggEAs1N48AofWrNPe7g2aK0ejJ2F6+qkUmH0Y9MeXj6Jv1
X3BMMYVu5fIwKFW0yXQDqV48zmW+haom6OktwoSm1ATCUahl6SocSgWZ38xA4XiIUOvtg9l6FVrI
BEWQowmcjQk8pqHppDcq5CGHvarOyb6jz3bMQgvDM57/PvH7zNjGyphtgl6ONzmvdsEgGq3dj33Q
kE3OGQrESML7TkZ2kOqO1Qr53ThM8rsQI/w0dpA1qTHARbJK9U1vrd4pMOkVjfah1QWkMcubWNDG
1AOTO1xOSle+JUbWip4uhKjLD1Ug3+VWHm6FAsKMbiwvI9fNbrGo3ZVgfC4MuVVuK0wCEH5uZ/1K
DAoULZNZ6p+mYmp0d8j1nFYeDjlGXoePsZVgvThPiM7PWiTq3pCgeQh7COM3Nwc0gH9Ol2kQQHBV
2s1zXqNoOxgTLIcm3kLjA9GfYOqh2UUYcD1Hnqw7RnWIm2yfmOHsTOIguzgnm0dhFqdHwW8TFNop
gQR3Y5wio6FJE1LRQpzod0OQaBdNLZQ42agKVglJDpevMGRX6XXMqLIheoybOblPJXW+isyMPrCf
iT3m6UW2jCxHbWUiTRlaw9DaYRkiJqBGguf3PcSqRvd/6j5elaI1FbtFmwbU4CiUpR31NeLRoZqH
pdvEmHeEVQJpQ2iD+a6vh2YAq6+MFWZIEr7HsuQbFzleFNvWL5KL1K+hh5qztCsaiWwlHcQCv+Mi
+F2jsNw6slaKL+FUGtux0wq0VKtsD/QIuyQjpChT57qI0GsdH+EpL/LjgfBSGU3dwporB1efh7Rx
J13LEdmOMFAuphHB+zKDfDKFLRYGMI+mqSRZ7Qf9RW6Q1w/haxxR+QknW44V1YXVpeyLQjJ+ixma
+k46m3AiaimovbDG9kAqfOOp5xy9bASruGiZP7GdN4h7buVOoSWjlcWu1GI8DgYfwpioNZtyykNM
iLT0XjSl7KUF1XHpizVrrM4iYZdOESTvuKalC7D8R+Sb+iGViuhmLKLRacIg3YNPygJPL5FZtJLU
fAjzBKBXJ0l2hyr+VSyIBUyduOxuGYx+tjuhxbi416ZA8pRe6CP8oFAKDTh+Q6+sqjLHXL0LH1ps
HiJbbJPoBq/IbldiymazIYePQlYH27orubDHlTXd+WOOP5zV05UZx9y6msKmxDY7yIUfMoZ05aKZ
HGoO3nd1tcXAI3vsc82A8CXWXeMI2Blf9gF8rE3Y6RqWYxLwd13EY6ASVP8Vw6f4bpbm91aV8MYz
rPswpiOrYBXiCOXw2+fQwdnHuqN/C2MtLxQkGnqU4gV07mUhCS/qSUgOChKJG50dxilgz9VD/5z2
iJTqWVwgBe7jdmW0pHgzI8R+8S4V4kOl9z9Ucyxf2OgelvGxK9l6mqoe466m2YaVBk+lgrYrkUNh
JIFVWVMDwZ4kOER6XnphWLTXqNYlti63ml2H2e+wrG4FtSBwDj8uKYLkopayyhsyP98qEGQQnSeL
hrJe20IBEdGfkXFHGynZF2YMfMkUWpduAEjSwugu0r49YgKIJLJohnuS1nI7WNjWp2J+UVthxK83
4laoELOPwBAiTZtCLU1q3R3n6Il+N/rpQTsbHCiWdN3PkJyFSsvR910yUCnsmhvL18ctevbzTdgP
9YsaS/iM963+V1O1louPJj1QFHttvtjvpC+CZ/QSNIztu99zhYlGMqCb26h0z3xdEeyiHkrXmiGb
pv2ICnXda24bxZaj5ouCngAxVgmjn2mGuLvko3Xcq1XSMLvgjJdyeDDSCm502L9kOvZSppUdknGp
ZDfSDVgOxW1Nq3qtBXGcoQFB7u26XHA7vCdTzSqhV+bmVSMW1gGhokM0zSK2efksbrPKCCH/CaJ6
l04YjMd91t+IJdfSrulxdNXSdyMwZXuo5XYHjQFXU8AdkCJlRrIab4y+/1GVhnltBmK6Y77ot8HQ
SbsmxdkkERsSV9zfb8m9Ukes0glvh0EK91IrY3XjQ3xUawHdKSmNHXGipGKZeXubVpZ/qZcJXNcg
Qfo7kBOnyPLqVlF74yBxTO7bdCx3et/9brIuuSvEFrNE03KU8LnqhI1mIRB+r6jhj0xTwletE8WL
BKeIjTiG7hQ1KE4ptfBTyEO8ieNyPrb+UO2arsFndcqoWkpdod5CXRPsrGuMSx9/MBB8uv9XGU9I
AkSFjCncGEH7xLk9xkhMi0jduyhxZQkhREuZR4w82IBpkJfoPVtiiVtd1pHQwBLz8kRGI143rEPX
Dv5eE+Z52yDSjWGBD8zMCSbdv29hEjsKGeW+0eccQ4ipcfuyhRg1+ca+nNvSRSGx2lgixodNYhZw
Qnt9q8xBu+t9KKKDqEcXVueXG3QFEcbp2LozfPD2qhRWF1gy6ngHIv5LSYZW79w+6nl39JfnmYqr
OZznlwZ7Bs83GumQG5iXGZGmYCeRlJeK0ZK4j3LDzAIjKsn8VDem1q1a1OfmDjysqdbdVYAhlgNu
zrerDu64jAZsNDcukI/QtUqRnqigalSiK5USZd7u6jREZaDEiAXr9Xpvhppx44u97AHmZzpbsrAw
0UxXBUJpRyEwYRjsmP+NYbyRF9PypjF1ZwpqDY5pEsEfVyzY0A2+63ZaiDDJo2j2os7SS3cwER3f
YAGakP1ybG660bQuR8UspSVjI2eRU115jGQjOKCRPENI7JXF+CcmLa8CH/KHMel3PB46xnMyil4g
TeVOoIT2iH61/lcn5RxVHBfVBRLQLGstqt6QrZxeOQpC/neqYXB8ayD4UyM9Bs1k7Zs5H+AYZ4N+
Xwd9nTtGtGgjiGGjI287QnIpunGL9c90URRJ9x6lvKrcStD7TcTSG/Iut0rNxhUrkWFSB+kY6nH2
UIb+DLfCkLOX2qr8eyPBkAGye2K4MU8w2SA+hEdjlqVdnfvIZDR6wOdMjF68sbIMJlGMqlkEA+le
q5PqwSwk6Tbm0EZlVU0xB6+rzrdrYcjvESWbSy9bcJS7/zvgVxnVraDA7hpuTfwkRHPwssqk3T8K
2Zlr5ZfOA6jCBWqHJy7g5S9ApjFMLIUzG2+JAokHGbGGc/KjX+EZVC4XLhspKWkptMjP9zmxrcoq
9CeMp28xpa6xZYXu+zBTmgk3hqNar8ot2vXsrl6zly/Yx+ef31+dT7zjpwdYlbtKsO95MKJJLgr3
iXyfQl//PsCJWsCnAKsbKwLoip/Ddvca9EY2lSg7SRVjPoeEXaGgryHq1Rk03akC0KeQq7s5Evos
MJNBbQbXr6HmLGKEPT7O26XefR4hcars8ingquJUVOzorUDAETokhgLWW3htYU8PYGt08pd/QUlo
KeSs6gCfIq5aFmatNGFhEBFx9nfZm3cLdyy8W9TrWOTuv/8JdcoN4F0pPfDvz5O0TMdCi3Jp8DRS
JwfDOOS3Uz9EMrjEHqvclBxHZ2bNyYXxMebqBUPSrCkqiTmTgHvZHXoHW72yq+2CdYETODsJaTLs
zmIj7JWf4fb7V5ZPTduP8VclLK0oldJc3lncqtulwiM/ynjevqWJo2Gh43UuLXmnPRab1787Dtki
G7gNX4QH/DL/bQT30uCQqWby0enkrUuaSa9VcxLwNLkR/ILAvh3ac42pZR2uZ9THEKsBN9RRVEJL
HLxgwgdEuREM3+nPSRR+ReD9eREcDFVFpC/1Z9g/lLpLK67Vqlle5LIFZ58dpF3aOoFn3og/R6cr
7G6jXGlb9n7oBcrN9IxdheqGx+7M1n5iyRrcJkihDRPl+z+8pY819xRd7yC0DJFOTr3Xfy+9+2iP
0StoadGOsBg7M6HlZfw+j++ngOsWMJBtfIRHAob7+GE4oCXi0re/X/hrnYsOpV0500vEY7zjKtP9
HDaSl20E6mVHxVa35hks8Ik9ksdZZPchEKpUa1fzezYrbZSnVPoDE1rOm+zIeWPLm9wLNsW5aunX
7YouHWcovZuFA7TmsMRBLeWpMkj0dFFJSKjMLY1Ix7/337XHaHNuuZx6OyTedMSo4E0tM+3zjpWm
WhImjSV5xnX6oLiLnCjqRPuFuJK/hGf4TV9XDhsjSuoygHFKluvWuzbHitUqqYJsUuBo6mUztx62
j+dm7Kkw9BAWU0PqXLAgP79TVIiTSqansHTQjNkbb9lvdHrkPc7INi4N1zm+RL/lu+/3wa8dT3j8
aDaSnSAPaHwlm2sB4AufhHqBk8mO4pLR7bStvuHCvPs+1okXxOWbkZQB4ePdvvpoYTiqUeF3KmyC
8L7R5E0UDk8THibfh/m6s9MiAEutS+ylBv6tn8cRkZaw8suIN2qQb8PofjhSirPH8FbPz7zR1+SK
UBCe2WAUierFqj2tpnFMnpqpntpml3MyP/pafg6NvrTwP+8r+KzCSQHbq7O21oznEEknwYpb1Uva
OzRaGszEx8ZRpWd/fkCw1R2kO5iO/4MxRGdjKcigD/ml754GFvdS3GS8pHstZ1SABstLChOxNkqz
5s/vP9ipUTRNg+Yvuhrk4qsPZiUyiMZcVr0S/LARzN6sC/vvQ3ydetSOsVzha8E6/UKN6Lpw7Glm
qJ6J8L+oBE4ghu5cv3wf5cSLGCIpFOoVFh9tvQsKMS6/TU4US8IgE+TbArn/PsSS2q5mgwEnHJ6K
ufSn1pxEP+kb08fN2+ut93SgU49QjaXKl6IunYl06mVo8MH0wCecc2QZ0g8nOX2ZJs0xrPekAAVL
OXg1EEM7c2ie+CywKyVU8DmmFo/lzzG6NsukGXynVwcUXKvXVBoRaJr+3ln/P8/7/1gM2H/P897W
r/nrr9ePzO7lF/7J7Jb+sWz9BtSBRa8HaZP/ZHajG8sngbIInECls68zC/+pGyv/QwPayQxjscLN
NEiD/snslv5hQdtXOLs0CfY+h/a/YYn959LxYab/WUYchjzEnxN+TWwYlDEQEmExb5aoORsUHlqk
NsViX9GGqFFtI/m0RzxiEk23ES/cxXLojgJ8D+E5KLv7Xp+2pVT+ezv+l6daEqEPq8JMhMy0Gp5q
1F9x5abteA4Ouc5t/l8I2AWaDqf+C3HUrxvfz2JsIMdNfykj4eGj3XTXekj9wFU5K9qxzgDW8bQV
hgzVrWnSzSp2G24EKihJUe8drfV3Saw51BO3iXWto/kZyW9WEp3Z+9ed/b+jw8/l0gNw4ksmN2p9
FaMth9lThwSmGux9bFaTWMeed6bGHOxqjOSoQbENtbsuVW26MgcaSp6BtdqH1XHz99z6SNFfzpkv
M45SEDL1XF04+T5/W6QLVTkUGPgaHEXxlhq3VtdghPZgYtZmdugz9uLm+5CSttrQ/37/D0FZTx8n
1CQmGFKabeyqSnMQ0ANsJGU3ze3PXEslu+3HrTFITjjiQDzLbiS+zp1oJ/KbXsYXfCx7lEI6RgOC
ctOm0W7DMjIcsTauqhxj1Vp7GEvLjfAbFzAGL+GxF3FzzFVjI9D2AwZrjflFM7/l8WNXorWn0wkw
B4RMxZsS4nsnp9uxyW/bHosX1d9O6v1YNHdaKl6LeIkFxgX8rl3fqLbfviXJsaYaLOCEauZs53iZ
BZr6Ho2mK2A7XVuIo6Lt2Mry9VQ1XmGOdhZH98aQHS30Z8cRjEU93GsmxtdS4+SxjPgby54Tru7C
w9yUXpFoj2mlYoiMjabVuUIbLdpv1z0SrVS6bNUP94ai3OM0dBOpxi5v601TjxcU2JFY01/KXvIE
uj2zKrsxUoW1OngF4BJ7zv1fxqBcJYWOeKfVbP0Qnm0T73S1dcQQyUzBcpDXOcShtfUlOuSqdhmF
mRf61J7blga7aadZBSE6dKYEeeFU3YWcy6hq3Kl1ptgVsAFLREXGivdq9WR2qatlxWYwxq08Ic0H
C08WKwdRil0tC5tMw1TbbHbi+IRThD1Hv5N52OXmM8h3pP9gkVfaDcJvLhxPIBcBqoeyl/TTj6kS
H9Wkpz8Q7GIRb/em3Ax54U5lfiZHXB3eX2buKm1rStzWS7+JXWW+KsOfhXjV5uduJ6sk5O8YIMw4
AiiiksB9Xh1gZNSwKrFBFW/zy/IGQW1HvRH31MkvZ67Pwf051tea7PJ3xCVJxBgMyQBltQmowZAL
UcNuaKboBpvZJmL7NbqdnMvXlubve1blVES0j7qLIS5QA6Q6B77cbibhNlc6B3rOrg5MN69vow7k
hT+9lkGxKcL4zFG0xt/9edRl35S5e3PXWV8YTWFM/aZlv8KF+UH9Kwf/y8RF5dGu3AWpqW+Ux+xe
+jeBv1/CLjvahyOQhsJkTCNhK+77GXaSVa84aaK6Z7bG1T3uS5zVl5h7Mx1pZMSufBs+iJ75VF3p
TjHa/Q5kxCGtnPRqfNRpjLvnSI3r4uSf0AhxqDKiXQao1NW0C5H0amtakogMtsA9Ik8/jBv2Lx1i
mYDft6M8m1jLXprvbG5mcPGf2kT/La/z1MvLsgy8UdZpG6wRsb3JnJr6MQaKQesv4knUZD9Wd6PY
2bOeb78f61OH0MdoyzL88EkR5UT4WuF9ZxRxBW3eCZO2SetyI51DuK1xdX+GFuAgRHhqAfRFVg2R
lIZMi2k2Fbit9Z5ZzqJf7EXb6of6Y3K1J9EG9Sb8PFfhPrVXfYy6ekG8VXvZz4ka5I1tFHvJfw6n
M2WiP9i8df6Apddyh8WI4Qv7GMzEBGhPiVzEsg6ys7hwcCqYT8oGPTYMVh8xX4c+pDjNtb5ZDAYz
YNZv4Ngfz9bHTu2bKGdoKAEADNL+VEc/fFDNxDk4w/QXmbTmKrqjv9rvo0N0nG/BpmW//Ivs/lx1
52TCzmXB1E1guYq+7iKAnuo0QVAjV7tOXuf7eF+iVFnea4ZtPE7vWP2gW2tjtrIxHr6fvSc/Lns1
phWYxOGC8Xn2TpIIpE7lZf1+OkZTuIsUjxvPOTLCqSVJdZMKoEH96gu3zUqsNhMGzvtQe8+NX4ve
f4mLq5o9VACAvn+lU98P2SwEcnTsOaS1wpEgqcmM2EHkJgUixjp2kdivfx9i7Wf2ZyUCksGFCvEh
JE1XK5Er4WDkGjE6NrfeFT1tp4nALUH9h72d3WU72JbX9U7ZBjf1a4bSNWIj7/HtOW+JU2m3LgJ6
Bfpvcdtb5RGDJNcI5bPFhahpYyTjZjEq9y1G3zhHTmZjgzHeV+ccWk9esygRGgB9kVgxxNUe72cA
CIc44UJFc8svStBQkWN1F3WVeFkpIw0vOgVAGh2F6kE8WsV4puC7ZPbr7eLjA6zO0QlCu9ykaezm
PoASAUto7lgoMnd9uKmmv9T8rOLTqVnFugS1jW0IdZ3VF+8BH1bCBKhicJKrbLLrPX6KFzQyYUVd
LZ2B82JP50IuP/+wESVl0SjTQEjU/m3Kvzatoe/nsXLq8II1KdLsgRz3pYsvse2g2F+QBvmTrSXl
S2aChALXgheDIxSJAxLY1tVyp0jYvNf0DBY55fJVLbP9DCRFGn5lFB/DJvKs0t+jj19bz7WQ7sQp
3/dxSGGqPcZCT54z7qxMwc1bMy8pb+/z7j1V+o1qlE/tcqMxZGcylXPHypn3W6uelJmh15Wex640
Vxf0CF24tU6u+raBpKnWSbYQvgX8Z508pmaKIvSdEWsXoaR5c5NvFmvwHFN5kGdR9QznyK5mYOPc
XhrZjhMyahSkxVY+s7ucPOcpWuP7g9sKt5zV8jJUvQOjTZaIm8TGRIrU2PUX+Ad4GJpfLRKo/0LT
/ORO8iHmakWZ1VwUxhKz8rLX0RXsBJ1e6y1H3xaRnwjNzvYJhMBd7AHRbP9NDuif/fTjG6/y1boU
W02YiO6j0i4qdK+rx++n+smM/2OIVbGgz0HDdAoh5G14U3BTdWgv7rPtMq750+y1JBUVjl9n0kNl
OUG/bFUfBna1RffiKM2gNVnF0PCK3sUphhY4xjmLLgYVuNtFj9k4zI5yRYHGQ/PPxr7CYUs5oA+w
jQ/dbtqda8udLB19GI114cqiEiRJCU+lXfu342XjFI4AJcS4bS41tHrOU/ZObWbL0b9kVnQd1wWi
IG1xx/BJNJLgOiofpXI+s2r+NInXA00jBGACqT9l99UObcWVIddUYdwquE3k0g6TlzoxnUh9b+FZ
Yc9iS02+LQYEe/zNPF6Plit1gScjzBZOALh0ULmZBRBOcidJPXNgnZx+H59utZl3ABiHcDTJoo0e
KfzIGdvJiboW8HbmqdwEaz/Z4/6BRXDr5AWmRMO800rzkHczJgiQNFTxjHHnGnDwZ9UhASlCRUMZ
/gv3qp61aQ4qMvvaZc1ftjeiaoPqv62Oyo69W7szHIMGKs5O8zE8NPc4Pl3XR9D2Z7XSlqr4l1Wy
qP7wFouQ0zqjaDO/BTloRe5YH+MUY2vjSkSwpd3F1WBL+q+Jm3kBkq0OdTcQX5Lw2shxzmhf63a4
a/EOSLhN+gDElARLAsoOcll5yYCDN/YHfpcBvSvxv+FWEc1ubGE9G9SXs8jRJbeOHgRPzZB5Zfhk
iL/6VNsGg2J3oBbpgWI5judEKPXbwghwY3mf5vkiMwOvH28LOsuVthG7J7UKNkOLR9NiI9WVe72U
7kExe8qIVc1iRAVVCKumLTwsR51TF/FVh2oTBdoXwPTbHI5Mld+VuEuomkD9VnGLTnwbmJuweS77
nrzST4BXJvWuxOl9TPR9kRkuv+CYagFeEdmZDBeEXnAXlxWz/hWMKpffd05qW+4uTfleDHx7tuYN
CR0oTg4vVMDs1NDu8+FJwBxJBjc8qBB3NdFdGDGaHB+DSsKR6Yfgc7dUW1fI7v1MsJV86xuUxurh
Qm+Go2wORygntunE03jIIlLd8LEHfA909WYoKkfW/a0oVvdJCkLV4nu02UPkL7ZUeLgbkudrihdK
kqvWgS2KaGvn0yGFMKOZoZdS0h0GFVub3O7kyaukl0Qd7AxHqrKSvWoG8aRndkF/TemEvamWzmJE
0UTmi6glTq6J2z59qcXRM2vtoIiocgpMa+Mtr3WvzirHavBZLxN4SrojJfplQiI/cgkz3kIj3+q4
NgU4/HT44WWZ7KbpYy7LnqDiswSkvlCR6RifhTLdlr1mp5OxMWIL36wMJzEcfWRmRAwBKeT+5o+s
pNLGXymdn6WhdCjsOzKUH1WqtgmGD1KT3UFRxMwKrxbpJmkbL9F/AGqyWvW3EsBRbDY9RIQOZH6Z
PgqdhQ97aZfCU6hcCeorRFmXmQIIOIEEbNitEV9TTPB6/GKifsSeKeaEgx4RPqRU4lJSrkYsnVQf
nLge3CF8Xj5OMRu7euS58azqgtYzYxnbD26f1gU1uR10JTcffaiaKIGJP8MRVJBpOrkYOoLpu2kg
uEP/UlmGJ9BiVXzSxqHfzVnjDAMNCmVbjoNnpniwDA0VX6qR1KEN66+8uQX3eC+RhZlBu007fNKV
X4GIq059mSSjN1K1wvB026k3fTw5id65sTBvqlRwWmN2JZI8c84LO5O6t7CX75NIvw4k4y+FWaKE
9aFNp0NuvjKUemNelNVdG4u3XQrcpguO4fgr7TAFq/prQROfifMwBuNhqLp3kU/chwFSOf1Gn+c3
QPC/S8zjW3Nmm0D5qZueJUH3zCH/WffzjdYot3ObHAZdcTRlfuzN6qDhneRPwYNcqs9SUd92Cr0K
AXOg9oWevj1R8pzI7+tC3tX1COSfWaHo82+zwSmqtzZjJRziDMeUOmUaUzHshkMoG3AZSkcVW3YY
6VUo2mNrRoldKVhNjMzzTLTp19zUUBTSuLJ12FyDKF1mZbHJrWwDhNcJa/1Ommf2osTc+eTIBfZk
CwReEKzAVmgw2VYwXxgJRltCdZVPQmNPMV71UrwZzOqmn8xnvUcbKs7L31MR/4iaIAHEOu7GjmMN
L562pZyqxxdan700SfFAO4GV6kNcbM34AO7ezhLZK9MJ/IficiLBN3nLuFVV5kHpA2/q60PEBV4y
8Q0crjvcAQvZfNAEDGXq1in10TFjw/XzmXIfTDbAtCWkQhCgjpLXThWMGHt1V4MqXA8T+CPRslup
2HKtdRUqzxLGS6mmOGWq22JtOi11JVD4docdqwhxQhcCr50flAmDI6ywOqmjqH1dtKrr68Jrqo4X
sd/98C3B0RUg9kWD9LD/nAf6RjRSR67STSRie9POBfiPyAliQJtmwuOK9ypSYQVwr8h4GSpzH1n9
Phx1Z2SDLenJtPTzLKXdFIUO8YGFLG0ifAHFQblNIxoldHHRGKU8le7QW+ILRLi6wduE3cjsaCRx
GzQ//oO9M1luG4vS9LvUHhWYh0VvABAcRWqWpQ3CsiTM84yn7w/OqCiLyTC7ure9y3CkfQHw4uKc
//xDzWufBJanoTzkRdhJDKrGKfe0hI5SO7W9smpK0/G1ryyvP1JrPBkTibeaoG/G4sVqXjpZ3LGE
N2mSa+T3IhJIvfnZxI8Gr4WGvY08EZaTPCvmOzdra42xq0aYKNGPNkNhM7l++ROJ0rbQfkhduNHq
eotAxtb4XKBd4ytt2hIKGE0UVl2ziGd0jjDLRsHjdPy0UfZck4ym9+jC+UVNYFZTOBRqyuGZQFKi
Zes/BRgjs0oTh4rehwerxqPb+NONwcOWIjKTEAKi23RSpdlIERxyEqAGjYhfy3BSdFoUZGks8bVK
vKTjZeraQ4OF0KTGXqldGfxchE4wp5VEIlaXUJSzTgchcrQ4gkWYVczekkWDoMSj4KDovp4Lc+6l
+E+FxxycvBKwC8iM3yEEU0MmrA+sZpzGg7LJMMNYLA1Smoor7dWl+h7iKtyFRRag6GfVd9H6qoEQ
ahmopIgBML+IPRGy7H6JmEjvCbmnoPz4+6KXUEUcTSHe4YotQv/9fneWNUptbHF3qloQLKZygGZO
PXzmzfsYSdu/L3ZpuoV5EKm/+hLK+y8KXlWjVMnU33c4TZgnB6clxGha9Y8DxOtK2CyzNWVX2uJh
vpE30zs6N+/v17A0/mctzp+XcJ6kowYRkZQzcE2sfeS40kzaZ9jf/X2NS+jDt0XOIOFkoE3OyGZ1
tQfxa8Ee5v2AofnLQoAtPD12zJfrqUkXts+3Rc826iBXUZXNPNxKKJH57eP8Gl/qQiQJ78F//37n
u6WNDaqedLkvpGKCHqMZRjDoExGGeLLpD02yN9OF3bZjFM52mu2megZ1RTZ4rxnCOmDQLhEg+vfH
fQHJ/HZVZ31h3HZxDxkGXLGWNlrzGGSjo2NBkOgSrJ37OIiuLHgB6MHEGZ6xzHQOUc3ZAZRbQ4mA
is6/61Q35wsttkgFBA0h/+Bqo2KPhWGnjfEP1Pj/iWT/YdHL/oVI1kEjS7vy8xuVjL/y31QyWGTL
FuBjQHbL8sEYPpv2f/2H8JtKRs4UnEhZJ+BgwRT+i0qm/ydMG/6WhmkKYeQ6f+u/qGTaf5oKhjIW
zDQ8MhiC/I+oZP+GrxZBAhgx1ygRFcI1/AlCV6k0BJIS4EyJg8dawdJoqX130W2+it+ylz8eze0/
J9mfLKILGA6jDIQcjAJhRxH99H21KBajlOi4BpCuPUw7fUdF5tJ0cMBGjP/mVb1PDgX8BX1frq/x
Fy58LVkdQERZOBPLYfF99T4RKz7+fgPGj3joVtok2Jtj9rjWrpjFkTP+r5N8WQpqqKEvbvXWctL/
ge0LrQXfR7caN1dpUnGZMAIqxEx/iZiYG2q0LqTEEzp5nUY+wmkskLV2TSbmpiTQWgm3M+aGQ7UN
ccMwyvEzDMsHuMgKsb549RhW/KPSARnFgU5P3jY+c/+6mAmn7R+iXjlkWrRKlU+1H5xWaWy52KeA
BwQ9BgrQy/Sl+LpXlS9DhYXHaYpp7UVjZSZ7goRtLcswRENWXdw3zXNIe9/Nj3H/3FoydguHFLV3
1GO5i/uU3kBbaipQh0d1gNE0Z6s6R28gneRug/MNLiZ7JRtskSK8k3CHqTDo6D8r/4QNkYnMJNZL
EnK/YsTFQekGJBk1yU8SYlyjKRw41RsRQlI4zHZWHazhrcPWomWeWIi0ivFjjRtfI3+mMQGDKDT1
6Ckw4Zr4T4RqrirMd5JAPKnBL4s5ITX+XK1F6JJlrBHqulYX3EjWndp8aNVdWb+U/uSC8HgCbXNc
vPUxgR9PgpTRrh8sa9qjPV5F2BOAqNlQPOwp2ZelupGFYGMFDwOlcttFXl0tVs+qCyPvVVaEbV/c
ZAEqF/+uG38E/bGjaibiPEg1BEZbPTLXSFMPYcAEsTuIVMx19hWpH1p7LNI32KSOQNBV2W2CGqmv
9JHMxUmtdg3HujSMTluGhCYXZGoaKLMMCDWffqF68dJ5ZL1tlHxnAtrx4WM59Mv+VZDWVnbQsp0W
XSt8/127fN/xZ6+2OvpxUg28XL2neBmqPBh0o5P+rNCoafyhesRP58q37gLCyaIWpFsClWTOw7Na
JgpT2Ro1Ti+jQ6LR3Ev78qUj9IZMYlvaTS4oDq6JhUe3YXe2ZotOYlvba3XqxcuQCV7jheclRBjw
/W2P5igh5IPLCH62W7iFHkJs6DDN8R8n+cGbbqsDjhr7ZCutcEdCqRhctQK+UNgx4MevnmEfzGD4
y9+vQkUkb2SdyOEaD87MDsuCER0xAC/RfnMD+7dLyNSOvDAhGpLyUlSAwqER5tGHFRuZfeWwv/Bp
+XY9ZzVfajRI4i2uJyboOY6bVQu4hfHOuzHvc01fiQlgRv0UVrVDO76z5Ecy50H+8vuoQTI+5P46
H/utOiv710ZJnzQC4q9toAuDkiW8jWw1rLOY+J9/E4pFDi7mZLq3aklmAiesRXvrf8XpU+vnK2L6
mI/WblMGnhb9EhcacNFuMl/dRe1Byt6rcHBKBOsthxcmpCu1+zQ7TlSZqD8tr58l/WsOf8FY2sbh
Ux2mANbDVpqTkymXL4VY3heBuUJN33GAxl3MSavs6lldDcrkzjHGNIPu6EnH6aVtJYP0mvGF4XgJ
NtfsuwkFYcXLlchr3Gk3rUYbhviqUmbbj9t17KfP8ax/RJH8OiWe5sv7vt8J/kAQ8Fzc+4160lOD
mOOUm9IP7SwBtzHLnYwdkeYq0dWxRO+ektJYJxBXBb480cI3d5gt2XLe7GQdChjgIZG6DA0z3Kfx
RRCrk5xI+z756Uc656Tq6uBaFWPYwAjdQgHMqwyvkPeaApFh/pH55gqTE10/RlEMkTB1pf7IYbrv
kueg+iB3qSo/YmWDS+16OSmH9LnJFKcLlFWHLU8Yq55AxwajVK8/k6lfUtkDyAIlg3vhI0vfK+XD
IKxdaH4O6VrEzCsbH0Nx2xGGOmK803MTfnxb4EChF52thhmThJqkZdNpMkJlAUysVtsHnepxDq0y
wXKNseFTx5EvtnaifuIEwSdUtRzRbzyzFFZohvG5wbaoMPmgBG6WCBt9Ltey9lW3xbEZLU8SGWG1
vwqlvg+6PHGqhjnVOJ16hht1Fq+zwAQiFRTeAeuUhiZGhbFQ71ty6NnQNbhkd5cGw4NR5JuoZcxQ
KtuY4J8kuQ+L4HGUB+KweQ63JfrSQvo5BHtjJHlYDbxAQcjLvKTKylexa49q2P9qcn+D88a655/I
q3Tb9jyU+dngAasSx8VUr4ap2c69tCtSyf37UfHvb8ciPJIXPh9CMdCF7ydXK3ZY2A1Z52LVRPg6
0Ilkkpcy3/99mQsstO/rnPVGRTs0wYTNCQQ7wtEcvp7DTXUvEQ/pLipy1Z7Y7utKsQlR+lpcd3Ec
chvJIbc8e5evfDEv3zTlPUpN9FDi2U0nhVRbkGM7Ny9PkfUcmvu4v8KPuFDxcsNU2oiuILwR+/H9
wUYjQhFRZ43CPKKNAkh+xcXYacUUS67AG1O8gswnwbhS5/+724cjjE2gSTzckodztixTJRrq1Gjd
An52EB3m8fXvv+QFYca3FX7f+B/1tVgmYoCwtgWO6l3mHE50hx+Gh0D05tqE/+LNaBIPUV3Ufuel
fOtrMb7MZee2iu4E5V3Yfvz9Zpan8R314V40OkOwNbxYzoELTa7rUpUixm8GUsz2IWJflnrhhAWb
QqFO1N1Mfvr7mhfm1RbuIZQJMlmBEKXPfqJUbvAOW0qWxcYdF+R19NR4WPg8Td4S5iPgKjBd74uW
F+z8Vum+YCLBfNHQNX7fj700RQG+ZnjleZIHbDt8Lvkz4+63n+8qcgt3oVkVVxPnLj3ihUEHFYpf
kP/6vq4qMx/QZL+l1Ck8NSyOkzavO10+VMbk0MWtWzgDVh1e+WUvbR0Cd3QVqRb+5OrSJf6xS+uZ
19sQ8tal6XDilnMl/n9cYbmCP1ZojapIwoKJ0NTfB9E+zd//vk/+kVaf/2R/3sPZT1aLsTULJW9a
b2xDDU5Fxo4Rci9nghJaFZVmJpAwqm0FTXL6QvakMHe1gBxgU/1gMn9o/XBXp+PTkHzlKoMfS443
jEftYao2KtEqUlR7dYEspHnKs694vNPr+kEO1UM3T9u4e5SohowQ67z8Q0lheNU01MxRymRa8XVi
SMF0R5k9GCi2pWsHQ/2sIUymObE+CNDyLlr7hX+wpHu9VshdwPx77D9DVdlX6Vdl1+2PClajJEEb
wo5qMF+CyXDyioYFVpQQBjfZMDtm+TVEtG3VR+QPdxMTdLUr3Uji/7R8OxtQoWv3WsPIVA5c2Inr
Xs5XOu3uOGvuaHzJdXsQW/2GKQzTb+kmHRRH0nDXwq3K6trOaQptlYj1D2XEKC3Gb242bybTvG2U
dj2JsEnSyQmV6Bj7ykpQ1HUxl8zdYv89ZMyaZVgwKfW2wL+OifeApKbNLGQA+VM0pG5Z68yM+XsU
bWmZPiuDcWMxac0XPoPGGE9j5NtVTinUG1JidoUlsX5KEBwTdJ64KNMFZ0iSFDOl1iwe0v44kk8e
UNmZ+Sm17kRtdMLYos0VV4Js2Jgl2WLF0V8nqyhKnUrfh7GMnEhn3EhYfXsMmNuL0Q+tnbwKloCG
0Y8emi9jKRysLnmY4Xzq4XTKfxmKrfwYK1R3eWlbM7Nq2XKqafBUS3D7NuJOaBPQw2Hb6orKqhwZ
9E0QGaNHueg/87S7qaNwM6TSbdQmt5jOeZQ4W4l4TdVo3K7QN/PQOuMk8gx78WAU2lqR2oeuekcJ
t25jfUO21G0ado5ppmuDsipIl3nie6kCMesPGflRDc1T7j/1teR04Ntmb7oMbJy2wvSyq/d1/TNg
IDrpz4MFBaBNvWSOT00mrfMeWVMcuXr/EE4+PqewMwMB/kFo7prG8vqJnSWqhyiZtiMeX3l+6kRh
x7ZEySbwPcf3bFa/zOFxDgyvNXRbUwRXjwHTfJOymU0FXJHFbPCg9ca6XXE63pNIyavb3MVMclLq
vTHrt90AN44RZQtzoGp+5PEn8YZOmJ4wjvbQ29nx9JAL6UrDjy+E74sBHkZXVMGi4EryUxffD9U9
rG23p7bA5Xirdc1DpiTrsQL+0Jj3agFftdwGLWMcPxHHpSzeZ16TI1OBzjVVNPANcp3pVznnhF08
yenPUKdS1Zkl6s9ipq3aGKQGzx1sU5DKuZb60tc/BvE+VK2VP4kSI14M2JPiVZZAp/AqHwThXWk/
K94CJaqOw/QTw7Zjr+SYq6q3HEfbtgqcqnwr1NAJJMHFNfNNhUqGbd8m77Kt1WG3Fb/1ZumiemHk
jN4spm2YTlMqbslU/iqtN5+9g1HiOoszJ41yJ9Jmb+xuc0Nz8Gr8KlGnVfWX0cyuKGGDh/2ZUtCf
ZJFxaKEFyH100If7XDoUHLOmj3KogihYSndM7beidG/gSTaowWo2zJWZq5tKzAg+iW9aRTjlWXPK
AqxNp/eyEO+zMXJNWCgSvooGfJLcCh9HMTplCoG5o4kZNeQSS6PRG6VXscQWZMrAHit28h1cc6+b
Za9LwxvR+lEg54t0mFT0ZhaEDmb5u7n4FeDfOjBZqdJ5W/Txin5u0wIpSrmblYe5/WmI26J8aevw
dig7W2zu8zGATtK7wuBZiW/n8rvYjJ5u/ZClATM7ju3pftAEhJwakOZNS+/VNseG1yJtb8MAPpLy
1FfaQ1K8T9a92j7jy+H6xjveeuwWVJmC5goT8crKSYKFFYvYh1m1W4cFs+bRnQHI8jn/YRWZS9+K
bqezI+Qe6c2ccOXtmsnMDn/ddayLIH95ZJt4ZgYy1vc534YPXS83QTrv6p73L/BvO5VuQL+ds8fQ
13dF9GQItOLZe0cuGawKUE60LNK4SrvbpGGPlbtePqVV99oExU1e/goiGXsFzv0Rp2M9sZEtrcQO
YlVxV80VFlPp0ajbXV/mBwz0HLHB7j8XnLozHLkp8EkzIW/fRo25IRLn1Iyy3eM86qv4X3TA5qT6
BQNgfo0hZqFU+06O75Uut4Ug3rVVtnIiv3CgSzMqj3/JmTg42jA9N3A+uo8RXoJQLY6V0HR4FJ5S
yk+ZIB0xs39sVIF0GNUJ6v65LKExQZczIFhWlQljDPIKp4o4NG6Ck6tofalibMe4FZJa8ymkyrbS
f2X4L6ryroxvrO5JhZNQQ8dpKMr8Z1m916ZD2vwsysyJYHNlZb4S/HClQvrAywTfZN3GJsqWA3xm
fB36jrVJoaL1Ei730JnMCCdLLbgZupchSleB+KCpwtekNm/CKD/KUD18CfeMZNqIvcDxb+wyg4Qw
SbubeU31FEYspJx5gXtQkTaT9ap1vwLfd1XTIPEtwt+xYIo43HdmvU5HSL0pKGoZHpKmeNCgudSU
eWYEAwte0TQNdvs7K8a3u9p6HrRhoyaEVEAR0cV4NZh3mZqsrQpEJR7Ws4+uuob+QKoR3t/plB5q
7M1miWQhTgNFgsAgrK3ituMIqSz8GaPSkeJTnb3AJF+F0YegY4ATfmYA2lEneLAoT3od3Q16vYrD
aDXJ6mEkTqsJsGrVCGiaAAbx4vd1PsjRkwo4oo/dJpEXp+bGzvml9QomYUucTtBsQ0AitUTbN977
qWa3Ja2xOK2D9qsVnmUcRS1JOVpFtQJt0OIPkStMOaaknJq6xHO8E454TTsVZ2wrhY9WMhzUVnin
0b+XStlpgw5vxnQfEe4pWOOmyYX3rP7VdQL2k8M25qDW5aOM162e70wr8OIwOwVWg1O5f8qNDlc9
IwDtEKzPeZgM7upGA/Ygx1Y2S68um1chgDU61e0xz4tbLTjKzEqs5oduDOtBgNbDmy0rDW5bPsmF
MGYdDLP3gTh6Zdk5yDS2IX6uedPZLT7Mc/WmtspqCg5Jz04R210lFVdwyXOLLogdEDoABRAJSDp2
EWdIBVYScMhINHBD0H0Ji1yn3Wa77Ek6atpe+aLOudqcXWpW/ljyvA3NMzVKyk7u3CT50PyXQboW
lnftppah5p/NyqAoXdsHFq3ED33XraM7qH22eZK9zK1vridG/o4RP29dSA3DqWPRiyFZ/r6e7gOY
xXLauj7v71KwZ9pbLy2mpjKyeHWVpvmRP6YWmldlEm7gE8Mlxgm4arxOFdZwVu1yPKYW7BN0Io2M
vrTV76CrreRycqdk2BY6FYs0OUo3cRJkkL0oc5v01EnRFg7rWgwFBu9wKkAVbeZ++z5tX1Uh25SW
4kRG/TyW0lrIMYM3Rhfip9OkeLtK5VYzknqV4HEcjer67z3dBY6Sie8N4jZVg8ijGmfdcDqGYjoY
DZi3u+gVJHt+4e10l7yIcKdfgbku/OrfVjsPZeRtLqRIZTVSIDfg3y/KvQDLzulX0krcZNrNtanQ
v5t9FsS4i82MRw9qy+8/+0gUAv5veOMuKF/u9aj0Fn+Qa5So39rJ79uLwA1sUqEKob7/VwB7VgmK
WeVyg6RmWBlevTWwFLjtniU3WgVP4753KiZ7drYt7/vEbu/D1TXp7iU4BfeiRdllQiE4PyViKVcL
VYNJDZCz7+cPJds2OPZL4bRuzc+/75pLx8Ofa53pa7QuVoJoWUtLGwwrXvTgytB8ARK+P06wSqSO
ligqooLj2vefLcqsoGjCHDwU2w4JC/m+i1ZqWtl/v4+L0OGfp8IZZEJpOGS9BmTS4U0R0N/p/SkR
97V80vD5fyiHwtbqxdtacf++8r/3JWf6H8fR2Q1K3ZSbRdN07rCD+7pp951n7eTNtaTCCyMtNgSC
34VkIS22Q98fZGzWulJIIus4IkN5GxOU3aKDoorCLWWTefnNNSfdBas+/+3+WPJcbpTXijWMBUuW
FLSM6rIopoo7Csq1w+TSJvlzobN3W51RRuQ9H6noGUTln4g8NyHPTSJaXVlRF1ydq17a+H8uefbV
CmM9DaSRJeWqsevSXAXjtaTqa0ucfajyoc9UOWBLzq1J6ED6UGTX9HFXHpx+5mSEkx1BYgVsft0/
+uVTTZEvh1cERxdfrT8e1fnJ24pkCeYDi1iobvLmTTUfigYiLgbfk/Qcyj+yBB0L8Hb4P84u+10x
WVRKkoUhoGIoZ29XPBZFR9AB9ri/Zq+9rdam27j+Sdst03aq/2sV2vLAzrf8n+udjW/8KpX1uKG4
CI4L36EngdRa57vrZcyFz7UFKvPfd3ZWC2JMLIsp+I2bHqgLNv2mtemk17G9sAiukaQuHVJw0vAc
lKCl/csdwZ8ypCoij7Hng6bAkBo8YV2vrx1SF7YjKj6+z1DbdMgbZ0+PZBW9mYlfcmf4CXXxOXVk
JGfRNTfs5cU5+5EWE3OJ74lsYTJ+9ujq2DB6Ydn1jLDRuG5A25wOs93lrJD3+VWKmale2BbYksFR
4qznzs6raHI5JrkR4b5AWzg2CJ56hvhJBXREioOgfyoQ1sWh2Ohis2vMu1F7xxr3EzWV3dBARgJE
UXUkegY9FyP7nFgXjK5SaGSdbfSirU6Ro83APeabUjwV5VHs3kTzwaRzk9NtFZX72rDcXpjvazAa
qcBUPXpIJtSfMxR7/1Qx7VXvWshPYpKt/HSXNjjuA4p3le7OiMTl8DFJX/SIdIkxXWd0NiTA3OE2
89wm002QZLdiIEGWkEn60TZNS7lhteL92IN7WnCOkql8BPReZyRXQoLw7y30LDrAnSjcLriKwSXp
g3WbKnicahMeAvjyyG9NrwFKMIeaxrcssHZKHTiD9jaKFKahtq9JXQxNpmN+CjktsckCdtuEPj6N
j21GKGsXuTnQbJVrfH9mOlKV6JRJd0iTOOn8A0Kp7k0VV2fhyzd+hIK01Rk1j9ajHypr0+QZ1Nh5
AROC/2E8cNvEQKlyjF5N6D4MBMumrxBGYcjbrp93KZcQywATAjKc/LOZfhX8wpPWvM56sg9C49NI
x/Xc6LgZA7kUQuC0lr+WAZBL/Rf6QKcuVNUJgT0NNdmPGiks5T4zHrlzeVpAW56EBpHBfDNrIqyi
j5RkjDw3yThLnIBslVrR6WiJ52rn4TAY/qOpCqsMyWP3lc23qpy4Mfh7RMftd4rbq8qzHgp7f3xF
sGgbmXETBwZoWLavxc9A09bxYK31qiOwLO/tyReAbk0kPLW/lSJ0s/14IBfCLdofEz1RMW4i8LZC
3gYNurwqqX5ohfDLGKud3L5NEpbWIvojUdq2ws4sNc+cVOBusrwRU+pgWgPSj2ncT0261vzcZpNv
pVxz6zhcE1stzhpEik1Z6qtGva87MIr4xaQs88vGFZSbsEhXSxpW29anTtHZZQ+K9dopv2+k8tkp
PkqYGbhAf1pYJ1FRr6uOtE7dYOMipatwXat1OwylA/lpOzOEItmnW4jS66ExoETJR9Gab6tOelb6
J4QXd1mUffoJuVRK6qbSBH7PLC8iUg4RZEG0rCZtx3J0s6xHb2aqL111j3ZUCutT3PANIlzMGFU7
lYhh8dGBDR8JmsM27tciuRYjaiNp7Lx0PvlWuBKnY5fMD3WKSqtXH+XgpdWXxpP4nTZlaImdmxqu
o9oA05tw+hKLfaC+hMYpCSeIMIEdZjCZEgFnuZpIHV9x/Oi2R0XRAefoEVrgqn1sFOVxGpWV1KVe
zPxDJNltILetNu8i9DLz+FnWPzTxQayKfWkioWUL60npqaiDR6Pah2S+Z9Jr1YhOGuOD2sdebLRs
icwx9HtB7zzm8xs/PwRQWeSJMVAG3yyHRtn/ssbnJNHBq97acgXwPdXlIcjRfY0mNFkG+jqpE9iy
QZZRwJ0ltQa17vZl+Dabd6r0MeqnjF+3ADVLByRfTDjS4KdClBSnxioj9QjNoR0b9crP35tptvOk
8iSlZgK7q4oUko/o4hSA0cN7L6nb1jfXXT8CUL6XHJJd8FjHd2X+ouREeTQkjktfvdpvlfJhgiiV
aiBtEKgsEZMt09jE8ctQ3DNZQefWMaJ7U6aPHqlob71EzRu5SE6bfEXwsBgkztMqbe7nkryb4HY2
CDZS9jkeAbGS3ggT6H/AFWe2MmDaiZS252r8QHIECWqOqG2rrnLbUPVK6F9xbhx1zsiclMKyIkqm
0HZ1xKnOgVlia6YFkyOMzKoq6yjGyR3fSLbNr6n+ktoFdg43BdrVVHny+/R2mlCFo3jN9eRJ1kI3
7uGNFrUnch8LpVbJPuaZGwEaV9sXzmDXqHLPn3LHKmpnTtpdnVlrgbiJpOT0CGCSM+KvApLLAErH
8TBkwq08Kbu4fuh75cgQ+hTUoSfiRhgw3EsdyXoNDZREBNsNWv0+RBM46Uvkb2b+wSH61aASVHg8
OGLb/gSVWYPxbDCitERPzgdU9poK2P+zaysYz09WvueDtCuNhFOEHxzRXFpRqYXdDcfZThi7jwBt
3RBg2yzjpFPMAgQ6MNo8PSWyGTp8ah/kWF4rWrU2OuIYIdiq6ex06k/TfIqNbRuFdgJXDqt/wv/e
4qpzgio5WO28myIk5S15btPgBsGrUDYrbHtnlUAgMhVssWOggUkBhtaPSnknZDd6T4SwLq8TvUYo
vsA/Ek6RoLKH2HxWi/2AlWVs3cvmJmegktT9r8Qg5bRSvLh/pO61+WCugrC3tflHMBiuwUbUONMi
PutGzHFY4D0f7vn5XLM8Bb1xk8JFlrO1aPA9nt5luCZBDlVV0YBWG9sXOfKRyhArc5MY5iZg+hp0
r3GBWRcR9IFVIBYwGf/2tOl7pWMMaTU8smcrgGWLac74oc7mZiiS9fJ4VAJk4gxmZJm6qp96mZ/s
52ba8DElikpeBYDnne+RfKnm0asQ7brqpWAUP6p7I7ut6t3YpbZYbKZh9AoGYuEwwa0LiYa8D7Wj
2Dx2ItlXEpKt8MXgQqw0cNuytg1pgzn5Qr1G1TuQViVlv+oM67/5ufgN8b/40PZI6iWZL+RwhP2X
E9H2WkifzfxQ8pHl4dkdA6OSoRVQfWdBX69CWKJfi61nisrUuseEyeuTT5FMzlnhi53dUvCgqaca
UoqVynRmrinZiuDJBCac52AVY70zkLZJcxzMb8tolawgd1Kfzfm+GnemciiSihn0tDgfuXpZu5Gl
HvPWWgepv0D3biIRIkxi4mSZjmg268T3bbM6ENfDawtxrviMumFrGncTC6ShviUh1I5TfVuWX8Af
NjGrHAGEoRWJy/DKbYpyXTKqaSyAlxa+uLWRxrcifTJU0OAsWEOaYyhcvygBR3FG6pPJNDx9kCKM
BQy7H0kkUTImb6UP6yPayDXZTYm18SfKECPHdvRFRS3vYw8Y+G8tgL2MOwNu905lYpQy3PElifqj
Wr76UeMCwDizBLHdj++WWM2xVp2uxrJ+vClzqiDxrZcfouCHFvWoCrJVRkpYJParNuJS2EtTjNWQ
9ispiK60buQAFT+hwIpB6zskm3nCInWAwt/dCOgXrRhd+lhvfS3x5t/vdIMdpbrSjX0w3bN3VOal
LVSXOvnZcGJb/LAhooRyerE4KSMp2jcFXFGlvGnjiHql8lq2q9x/xlBHowTKeR+4Kb4fqRnb1cLo
ytezlTBwrG/rRPYUQrZJkd1P8WuRSJSDvyJfPAh69FO0Bi9U7jMGMRWjZ8Q0pJZmtAYYWZhff4em
LhEFiViRSOiToLCb50iiUce6Nut6+xukzU9EtDnWnQ4cfDUO49+COKiIf6x0hiMaJMt0cgGdrlll
x9yNdsFzuRVXjZOeQlf84M+3HD0MLIOr0RgXetvFBQ9zmiWSWzx3/utyEbZ2Di1x6W2zHbFuXrO9
DsBdQGW/LXMGMPp+SpAZeh5XZ2igsIlhh/ApUyjI/e6qmdQF7AgPTIiJmPthiXc+5CA5UGlRGy1o
37CKX3O3uslf0p+Kw2HgUTVdhdcvmBliH46uicEKGkOEaN/xRYJcZGLm+MKPXnZsH9XKwUdxxUd5
Px9nzc5/JrfDKX5rgCmuJslcaOhRvOm6tdyvqhtnDX2WjHETT6w9OPl2dDlBHIK1t8ScrP1Xdava
4g/VI+LzaN4M+8yFDbq6Bl1c2EU8ZrzhZbiawKtneGA+dCS7K4zmYFdvmnXLLgo31xGSC3pki2ga
cK2Fs6j/a7xA+qeShRq3Wrv6erlVoqCO3XGBMBYrp+DW3FrO7GSP5LrcyHvGov8XENe3Kzh7VbXZ
F415YWuqa8nDsnNtbpOtsLt+rxdmRN/v9QyyLtpqBitipYZRirnTnXkDxQF3IvhEn/8HkNoF+OnP
O/uN4vxBm4xbMC7Yc61LbOcx2lOQ21vDWQk3g9siGcqda96uv3GfMyTq24pnwHULX1kwDY49aGLu
En8UrbQjHCN3PtCZ7rRj76Cjd6WX6KZyyRr2YE/sopPBE6kPRW43W33fPl03hrugXcKNFU4uKnsN
g9ZzzJZhizjgd8JcByZ1sCldeWfdth6Eys2wLtbtvl4xCXWTdblabBAXOPD6kXlxA/x5FWcvFZWI
LHYqV+HfYJt2gPzsiqfFqJnWdHP9ri/Rn7lrvPeWKTupDWdbe0bYohLdxnz9MHvRRnwuvdjNnGaw
+x1kNYz4nPQtdWjzr3xoL+28Pxc+2+lSpmVU/svCw4MubeN5K4qoMpTXNHm0MMeLlP/N3nn1Ro6k
Wfu/7D0b9AbY/S4ymUyjlDel0g2hqlLTe89f/z1U9WBSVK7YjbldYDBAT09VJIPBMG+c85yYUtl1
MhyTjkMnriM5QADjLPyMqb46H44nP2Oun88zSZBdhZ8xMIkhRBp/uL/8P9Mr2c63wlE8kjR9GT8O
dwvNnln8T7v9/QLh5LtrAemzn6HZeF+9ak7vQHNx/HsIhHtpzakcAHB9FcLaXCTwnn1g3AgYplVc
evO6bIgbJ++nhSM8Duv2iKbxHhfrBOdgHXsqV+pF4MCZahbe95m9ADeZCOxhw+HMmzshtCbz5bDH
gGGiQouF3o45/RPMvqkilGJg9r/u4LOj69/NzV9rg2IEky2bZgLCCb21Oa96WmB/3ciZHQdeR5lU
LA3jMwjlj+t/kaZJqzY+t1WoxFTQ34Xy+nULZx+DaB1DYfnTDGnWQtWlyI1VWhAhmfiBnVPu6cRx
YX071wqSMZkNhYYyfO7abIOolVsL34Us3MRTXITxbFHY/fpRzqgEWMNPWpkG5smQd8mlDzuZ25tE
pNTne2u5ewygwWkU1IbrXHr1NfUq1IS7Gn1kErkHOSsPrpDYBmCupIvWSeLe6jFCpsDaDW58WWTP
X//Ed4/jfDLAj0/sGNQIOmO2oZNjrdQ19PNwEb/TTTtKiiRaZRuPrWR7xRyUqYRr9jdj0K+6xACB
rNsEcW9yDM9Zy1TBJtfVk+3gxZuFn/aeC/XVb5ttpjuxbksxCWvb7x2zOwZdwDmNZArKYL28HwgG
11JjkmNX6Y0hXNc1fDjMd3n+Ggs/Pd/dlOp9ZHAbKdyVLTWAFFFzDpjIp34ziKTg/Jzy3FET4pY3
UAKXVAuxKujrCCBV2L+ZnbI3q6c2ETcy5kAzrbatUVOXSm9kC91PIO4M8zYKX9Bl4x1FCJJRIfWv
u7Jfu6NqGxrZ9b5MMe8+968jhJdrr/ePGgeBjlKiTP08Dh4042VIU6fyn+pSosL8OJB0bPr+hdFS
HJNyYuxzu0y4RVI6pJBvYH/sYXwaptC96qnrngbsfCF2X10o1tpAST2rqKFGvFFsCzIleOIecbcN
2AzTK0ykKzkC2oSndIitldD0DpcS2A7RjSjeVVBRI2irPfFqS1/D2W8O8JI8TYbYnWZDrWmLyCrl
li0l3ZsEUMvKEYAdGKHK3euV9a0v0otkfBmSn3J7aeiXtchh0Hw2jPjVbbEV9BzURbFxhugH8fMc
ncutag6r0BVX+kDwG7Wsr4fg+8Xx5xH47588G4FtjWyr8SNG4D7dk+jwo7SpuUn2JMdzd+4vrko3
jbrqf3iXHPSsdb82DvW2+ZZcNLBWI9uyJ6RvfutuiINxit3XP+/cacQ86dDZVBlk4xAYBpNY0mcb
M5tsyRk3F7uQCvt0TZVziyd2xULy3lKr80mtkVps9wgWwj7dGN3PkepjjgazmBAOaK4D7acaFQtv
4twSfvqos7OfrlleF1gIMXxq71p1r2nJWhSPSrCQ2HlufTtp5/38ezJj55TDBkGfBEIu34a8x6lp
f/3SllqY7T6bpFS0aqQFobztS3/dM5N83cL5UYtqgPgkagOojj4uO57UiqU8bfBqu9twTL71b6ZT
R7Ftr+W1/54KnYt28dburDXk3HVmM2rv/INoyzvrOzCOZwxCV/EmfRQvljZj53aBuO7/9duMmRZF
tPTaHZBr2A1BSRUXLGiUMpTNEnOice0p5fbrzji/wJ00ODt8mXUgDkJNgz1guWvN8Z+nMzSIOMtx
95WTX/QcpL01NxD+SyEubgLPVUy4GCMGU9J5E8hTPr4Mw4oDwQpoH+fAq7dT7OqRYI/HYK1s+w0h
3Tv5wj/El4sHeJm/dzZ1qaJCtUtSMZeS2POx3aYM6sYXWDyrzST0jCjSyNxwOcVe3Wnflf1CN09/
3VfNzWZKbVQ8sOrFb+HZ8KrtXAoylKr3uqNe/I1D3JnNtSqjsyDfx6SoqM0mBFeRoSRE0vsY//Ml
/qWuY9u8wZGfYd32d96ao9QqXE4QOfecp+3OPl9LKFurLamNm5f53l/7XM/Ywl18oRxSqMFr7GxL
PXvuRZ62OPuax3zS81a0ONVHDIe7Gn/lXUL6gNgGeE+9+/pNvpd752/ypL25WixsRB+GK+2FR+G+
tyWAJhESp/7W28INTYtNdTnJq7jgWkMoSjccGB1309266134trTEnZn3T1/zvEJRoeySmmm2xIKG
IIAsFWyL5aprn75+6qkTv3ro2WttKqHmssNr33XDv6VPf0c3fK7W8eF5Zi9TSyLP7LnUo+IyZeFM
tUuTYle/FrbmxbBb/CzPSJJUdN4maxr1Skq3H2cB/C+moTRs74nSRnZPhJwzvTj8QruvO/DM5u5D
Q7MOjIfMaoOUBRpnFrhh0iFaCzXFP1+eP7Qy6z6D25K2HIIWntVTCAY5xwX09XOcfUOcCmGE4VyB
vzZrog49r6kC8TcnIiHbeiXcGRt1lT9Zh+TaV1fSzUKL5z7wkxbnAtomVRPDzQbuDC6bTbArtgKO
JvhJk1Ct40LtP3xCbbYixr5UNaRcTFN1a0d3zTa5nKbqYq+tVepti2Wvc1P16fNNz3+yp3JxB4eB
S3vFBoD1XXGIDqHNnnEjOgP75+RmyiTIdktl16U3+R4xedJuKqp6CXSuZfPebTRHQnXNJcVh+q7j
dW4vmh2W3uPsWyNgoO+EjPZEITm2nbvxFRcU2z4a3hIuAM0iWpfji9gC+G24bEV09j6Q/g/D+F/S
VLn+3zmMh9fkNfhJnektrYN62P/6n99/4i8Mo6H9wQmXLRhFzwnCyNT1F4XRMP/gOseECshGCXqX
SjP/ojCaf2hIYLnhInOCuuWUWvAvCqP+x6QzxqClKmw/LBalfxDoOzsPkCOs8xsAH8oIb3Uu8j5+
HbHeFK5Wie4GXJZTlmijumbhi58top+amH2Aeez1wWgO7ibM48OYmIchQbR53WItPun2m9/r5Snj
cbYIvDeEHWUqtMoiW93ZF9CJRiIkBLdu2lTYtT338hhRTTdZWAWWmpmtNarSuUoljTyPd9OmFiAn
aR2pC6Hl8+ljehjwwypYFjwp5GjMWumr0PBLD0OxcJHuy1+wDe30AsWhk19563y75OeRZ0v1e3tc
5r7zYDQZSsrHgaArrRtLueU7rdM9wbTjLsQmNAedwlraqjeEsa7bJxnmFnWFeJ1tKI58/fbkM+ME
KxGm1vNHFUEWijY2EWeF+9pWnPwd5Vf+QETn6E/RxrWtNciGvcEFs3YgOnVXYGCpt8RSLFg9zrzg
Dz9k+mZOZu6kY9fSmwV5XwWcmOAyN28NZSlnbO6VmTr8QyvTrzhtpY37alB43Mkrhk3mEqBJuRm5
i0hs/9bc6I/CkiZ96cGmN3DSpNCSJBCKNKlfTifzjprqVbbVOSpBjLjTL7r7ZaPY3EPw+znxCZBt
xhUfAO9Zo0aAwDYHbzl5gkbb59683U3xL9OFT7Xwbc6vrqfWMF0SXGcxO1rMabPWBE3pXTPhGmcT
XUFngoOYbcOb5nY6J0WceqMb0caVsY2umwdzFywqPc5MqFzyYM4j3xEw+DwbtwKOOCB7C9BGPjTd
bb0UPHbmHVoylxN4c4nlVt+7++QdJhmYuSY0AycS0XZ0D33/qg//MEz2vRcBFrE4we7CJDGbstNy
lHOBCwpH69rvkSBsxFweALHIC8W8z52F4JKJjpHBavdpt2t1pVHHZEU5YiFcxDITTUoF/et55Uwb
LKSKyDWYrmFpnk1sOVQmU+nl0Al860KOEAPXmtEvNHJmlBsQHOHu4sAA1PU+Lk9eSxbHWujJaAyN
9yIXx2SnBFA/ccHyxyUu2OcxMDVmQm7mYEXPzRa6UY8j2PR9iH34Z4l6sOIzbt++7rbPszGrgWRN
gqx3jNT0G04eqFcyrZc1NwTX8RJE8Sqv703lz6jWF3pu+q0nR1+GGu1ohmiYqqryzcymhz6SgzHV
u9DxCJCQqx8FpMAkfAmzezN6+PqRzqyptGVQkILDTHVqfttU1bXpKyVtoYY3t2jHV6gvARVz/PDv
dAdhaL7wdGdmeS61oFtzZ2kA3pnvSbjjq4ox0ck0Wfe/aXEb0qpX6sraTrCzlCvvhYc8N95PW5zN
gJo8GCmautAZDgAvUKN/l6Yi0VpFIboR7fTwN+b4Wf3i/SWetjk7tWI40nN4nsAXRAWvkaZ/Mwx/
m4+57Zv9CAJZRc5dZxeDoTtG2TqhPIBO8EcSxJE4p5HerLO0fcDtuCWy+s7tjDur8pulLcZC18y1
N77fBKXV0zVuEa7aAJzpkg3x3JepTPe6eAEZ2POwsQnMjcGQjoDI4a9JDpFs4Ud08G1jkx2rY/FQ
W2zelnRh575VbGYIaajxcpM6637iWaqigILsuKWx9uFBMz8Ag+k3nefbXw+vMwvsJNbBQsUVmmwZ
8+nUt/SMxVyYnjA/KvfBVe24L/ia1nxMjnsEr+RtyXqDTrPqNxMEedkAOa8R/h5uJ79B/jg3ZbHq
u9DLMX7svZ1gTyR3cws7O4emOQ11cuCP3dF6EsQVNgln+tz4XQZ+zPRWuJEWSwzTHDWfw077ZDaH
efjA0Nzye+pn83ZS5gmbGA/+tFvN2OQslRbODuOTx5/+/cnUrNfqoIKNYcrEv5BlgMe5+P36NZ9d
z04faTb9D1oRB+Pw3sUEBXJX4SGTcVcyzk9itNb/YWuzjansSYWiZmn0PktOl0VQaWGtESiv76Jr
dYkPvdSBs/VTViMgdQRaOYV0mflPQrl0eOOMtjAkZrOwJBTEHoQKyychZbjp2mSrk552kaYo5qO8
Oyqh9ohSmIOWP0TrblQPat93ttygPyeMKF0pfrWz6n5Ylz0ywdG19Y7yppzucqJhiaV5tiJPWrWK
t7FSUnVbTYULjHggCDrMUD0egnh8a2rvgDH6Mq2rTarBjreEZl9TlVqzUUJGYMIgDsvrVGkD8vIw
4EH7vSwGfZtm5ouk+cM6DPpdIpf3sTHqtpWH34j1vupG64W8wVut7yVIxXA0jdR3yDYvkE+Xe07H
O7HS1kIZwNP1FfjHhNgPCtgcdVVp0Y2R68Uqcn0weuTr+KU4EOpsuiTeQkJOhepZKxWM4gQdkhMH
9qz8kajtFIQVP9VcvVqJ/mQWMJ+E8TnysSoIlhzbRZp45EObK6vx/uwsA8qwnKGRMAjX62DO6TUU
FU9L8j0ufnK4THXX+vJGy7pr2e8kp9LgOBqVijyjSa6iTjsUMYbx3gSBo5mWbcWYVazuOGrBvja8
WzmGF4oTd1XUaY8VcSQKUjU3ozu+hBEBYQFMjDjzf7CD67iiHkRgMKNLKqBhQy3k+dsRc1AncKx3
vXvBEx673H+TPPknBWB9lZbNuhMMFP2pS5aBscWCQGaZ9DRw6bpSgMl1UOPEKg4x27okYYNPTeq9
FgYU2uHGruNWPCBlrvBS6v5Wyb3tYEnXlVb/iBLcQHGfHsdEBKJooj80+ls3F5KNr+qEAEes4qQK
mutewKQ7dBLe16Gwjn5kPVYyJi8Ah5elUnzXtMAl1UzYmBOE0cqb2z6p/ySy77seuMIlSXe7lGQv
G6Kb66iZUa37iPJChv3TGtIY+qb6gLoIf6fqOolskuAQbMM0I4irlu1G868kPwRp5yuvvtnWl5Es
XbiZ8SMPR381kDmRjLXmDKE37IeCOIM+VZ+jOnoaXB+WXeDmW86e0c7yu13VqH+2VokJ0bKyTeD2
XMMWE7zKCK7Fod17wrjNI+UwjOJ3Mcv/HHV2opko7rqGlzAhQvZyKmLTVIyL0suvBP53Ih9IIawi
0OID1tf+px7i8hNUhYSHhNAHk31GGQjRzvdKuFyYprQx+uWVgcPVSLRuKh1Yd16BzhrCu3oQnsHj
oAi2osfQVO3Y1bbCoKEJwvPEPnLPExZbXgninVrEmdbDOzTldNvoHZgyWd+PmTg+1n7/FmdGv4Hx
TvxHRIQgqZQBPpAgKFcKnAyH70K8TmoOdg2Rousi4L8av5R37aCxdg0A1MoYFYVWC/Uq0PvUGRtJ
eAQYTxaamI3OMODxBrjwXaobeR+PEXa32jikoSI8KH1Z4LGVi21eEYoZwlbZNlMkpB4RAuHq2sHq
k+LSVzswcaLwWnsT+z70ATFi9BUkzI8usK4dQdUHFKpXGGXvatn93uVMDqjfHwcIiUkJyqRUv4PW
+p7441aLsGGpI1GeWjrk9z4X+rpovuGajfYNSaRYNdHVelwpAlqR/bbGAp9z71733GGq08QgBJe9
BvPFt0IQgaIUHEoEyo43Fh5Rc2G+zkzXPQ4miuhOtTAxKk+un2cMIja3YRqTN+nioVe6etyXkZbs
g4FIp9Gv5E3Vt8lKpDQAkj4fnYigpF0RI98Xo8uui49Bau1MlFAZpl6jUJ1MhteYFy+6Fm60tHuN
TOPPvMtfi7gAchpeBu506FOo7TeCv8q09K31w6MxCN80nG+VW90GMu9nNFKSGHSApkHoHYtE+aFO
lDlaFtdyZG5wmnvRWmBeWVWImTxIuWKUX0jVeG2O5rWrjtdlhl9bN8WVJNWX/lBspJ6MFEEL7rLI
ugylZmd1wZ2oN7eFlOPeHFaR4P2IR/Gmj6N75qI9VIJLw6t2YocHvkqGDDBb9l1rvGuElle6NSKx
NK/aggj0zpfWaqPdBThAob9hrhKiol31CrF+SqQ/54MMn2AMtmUrvXSJ+2jmyXet7HZ6nO4sIc5J
SEHbKlVKaAcVsHFR065SEV1jnjwC7zVWgRRdjX73vbLKhxgAn2uWN5YXXRc+/NLYq+/VvNtgy3xU
+wiJLn7rlVpU+Hzxjyle17CQgVrsemE/RuGPNK4OMq4stc6v1caylVgp1roL86GmU+2wq/Yk/gLC
9+/DQbvWSg6YjQADL4S0ZfgAKZmFMpk1p/7uK/2dDgaaN+FXAA8hUXaROF6PihBfqGrdHLRISRyQ
S/4m1ycGYlXe1H723QqwiEUluyR2FgdfM5FtNv0PyzVvOryqdicTaJGNVedIeA9RIBJB6bfpSygL
ZCnKt77YX9W5fkvPVeshQFHQkXDHoAKYCpX1MRskVH65E+gN5FRRHW79iAGTJ4TDKCCzK4CJurYx
II1mqQkRnc0wgMZ+y5flNFn2zfSwIumIR/0YYnNr7gZBfhYlXJVGuyH0r90ONa440pYPKrmdva48
5oP/Y2CKIpIXR2+nZndRTZyjGQMGCM3+Ua5U+MZlSFQmAc1EX0JtDSNv58vJtQIiLcSSm0CMFcr4
z9SobjqhR1xE5sDGL6Acm5JjjTqJDm4JV7NhGo9Hko37uA93eZfW684UH7TQuhjM9KG1IDGGDb5b
U78cSeiUhOEnn3x/6RrNVoL15QvDVvLinazmOzkWty77c+yBebSWRN6uX+a/3AJibiAnv2KtyFdV
QIBPrAZ7eJy48optJkMloPT1NMTVXi28m3wAE6h5XAPL3gjWeTrPpZb5JOrua9lWV9Rx202VgYnm
bwcAWWWOMjIh+tVrE4z3nI2OVsUBtAjb23JUYKy28kutjeynQ0kgFLdE/gMl/dBnrBCqUN6VSn2j
iu6DodfNHrbGc2LohzI1HiyjSOxCdr/piaaRCyp96yVC5PIqZfczjIe0UKcYbLO5LlrFsrOOG5E2
sW6zVn8QPfVXJMBt1NyIZSW1tokO5DnorrMRyoWVK66NzZzgVxmdupSS3+sySxU6aStiO+QAqhvq
JAHw5lju6DivSu3ayLxdWCL65Rx6I+rtrdzJm063ALZCuhtHVhMRvoE0DTxXVVj9ZRZwihLHVA+e
dd1rV0QnvVVBduspnnnEoroFWPtrpBy2Mv3yBjwyHBPtTdOjaqsMaItWWWixGobxlZQnGkg9MdkM
vQByQQkt6C7VUD3WUZfjTsZFb6UDCUid/Fjr7iWrXH4Q9eApmyYoL8ZhWIgeyxQFw6M4tuLOF7rg
yutLCcqlcC/XRIcm40XZh9/f+zGvjmJkvrpRbkcErEK21mS8tzx2JMUO0Uf7IPAfqjS57SPv0Vea
YJ1O5AMND3Ak/hhGCjCepJPBkkKtUmr80kJ95xkDnFUlq52mTDryjd0bdti3qhj/MIYUpnGeXYNT
BcARxDdiVF7hW5LWFqYsmKexYrsFYR9CcO+KqWC7o4CRWoJRYMTlixgIhS2W1evgDdiWy5gg6A5z
jSVfSBrh76qYPbhFc12TNNaY0WOiAI4tc7YguoFkuAjYCTRWdAxC3XGr8qlU/duk6GDaCQqBEW2/
StnwUpBUppDeqFyFQkvYC+nXllB7a6WYYmvcC1kyoKVot8Gg7MaaJcSDA94M5eWoZZdh76+7uLzM
QAN4o3r0heiHa4jVyuwNThKVcSMoccDWxz8wDpmUoESW2X4gFlof1ZdSaTBdMz+vhxEXghhHGKoN
6hBiJXODWl32lQH4PGth8BBqZgryq+KP1w2y6qonF1KVInY7Y3Vfmeo+rwF0pJ6ortucKNUiPNap
fh0F1q9uQtt4gwWdXraJRzfIVsqe8kZRbbGN01WdQYitR6qWWkhMTupip0GhKoGZbHOM/ClIg9AZ
x/LY1Q28BROBmo+iQzCjt1EiDFjKLqIGtgKIp3pdAvR9HAky2FeDfs/sYq3rQiEbeShf+IkXaO53
peI+jnX+ULdsDN20ueCaTF2rrqIUdqTIvCNDNjeamDG3Dex5uoE9Tx2OK0OLLyNoSdN62tqDabzo
AgH2RiPyzQ8WVXPdGI9F3L805iDsYmW8SfLUwFJdAOk04E3gHf4G7N/6JguytzUigNx6S4XLeGHL
ZWx6N8A/J6TREahuqLuB4yFEXhdlVe5TtyWvuZWjlR/ml3Ki6GA3cNinuLK1JLwHUaYxPcvxcRRr
x8jZ5g14O3N1rfgi+2kWLkHkEDcOgI6avt0Nfp7slWF4DC0CJRJAP64sAhoxhVWREDYWlLjKE+KJ
Ry5RzbLg5cl3kpdla3UsxJ3oAvOO4uanPiQcetOx4Rerb00ebJo4vwyT7DmVrU2RCwTAGNmmEjp/
A/2HhORk6LetHhDBPKTBt7a2erswxhJbuweYl32poFB0SBLeSgiYeZukejXFs5NJlBUSrGaWnSZL
4qdGF++FsrsVS9HYeliIdiIYitwKrhUJdpQQZfGlLDXmOpwqAMUg3rDFCdeMkWAPR6C4hEADIF8r
vzd6ndtCARGgSgSSClIoHZaWyCydiuuMWmw8ZDF5dVmuX2QSi5FnhkSRiqLXXLW6Bxo3j1CnFiwo
UjYYP8uwV6D8KOyxw05/YsWCk1BzXCprkZhhkb8qaaPG8ZnitnIRNo6ONN/mwK7YaVzfVX0IVLgW
yMKOSIWnPvBnqYrXfZngEFa9y9IDhMUp4bIp4nKV9MUrCt36KPd9tlAsnQfD/lWoVLHrTre9yDk+
VuoCVfFCFZoAl+pAyMEhZo9E6G099LfVMSV1xPqOitJeNtDOvZXzlud5vmNAxadqaFm6hzjh3ygk
QgfcoQfIjWEgr/R9hAsdH+heeXGvZVvccUAFuLKkHz17M4BT+a8eUGa3byWVDFf0+R3vuUcoAIlP
QAG1VAE/e7UzUWVR2XCdxwXpx55WOI/C7Ab/TCm4xEBKDfZK20hb8bl46PbLDZ4rIaq0IyGtRuc+
T7zz3ND0G9ZoOAnlrgp5t8k/9de/v8PTNmZlbhcXDicoqqLhfvRtN8ak6yOCqDdGYgc3qEDWy2nJ
Zwu/KE+YbsnwtdT5XULlezoHbl5YtRk2+jp0DFRyDJqJ+5yQ2fTwden3XD+eNDe3DVJ3DBU3obkc
A6weXI3G83/WwGwAJgJHlkBhYBjyXSzehqa1UCo/d+Vz+gSzt9Q11Ca8qVJeh+yjdDYm/nMd/PzP
nmI2vFvmO2GEKu2keb6StSllfimw61zF+vQ5pjd1cqsgNmOZJMrUxDG4k44hY+39YhTyKEX/ZQ39
uUur0/ZmNwxjNM2NBbcYWvCiyt8MYhJygyqJ7nzddXMLxvtndNrQ7HIhtUickSQeTCH15pqAnCNY
2o1wVV6sVJuPaTt2AKjJLt2ki1c177bi+dXQaeOzqwZ4Fey4YCvSq8MGrSsK6MlbPvmyljTQS5/S
7MrBG/vYCzua6pLw6LoU/NISItnXvXn27u30gWZLWm7J7LRKvidhZxG2uGupjDgvobsiwPng2t++
jWsdkbeyta4iwg3W1tYEn6essVejs1V+ff1zFgbRu6rtZNCqdV9rwdS9at0RIE+9TfLs0fJX4oIm
bKmh2TRCDTNv3ZaG2uJZ5uwaq9c9/sqiW2jn7P3qSf/OhSSVULiuCWDOidUNNTFXQ4n3jmnYxA7X
yO++HQWZ2Ih5BzYfcrFJRbDk31n8GbMJxwXJb7Kd4+uEzeD/8i4wj26Cy3oF6O/g7qN1ewAxb9db
f+M5xtG8XNo4LEyr7xuckzcbG54qlTn90OrxTu2f2wQGmbSgPzqjOTS0096eTUKJFXpSCY/Diffk
tlT4JAnpwqRf7tX1QC3Yhg8QrMpyRQ5Fsj9Km3AzrMRvbJQILyK4Y/2fDefZVGXlcphZ01oyLViu
VrMqFgcxjQ+1kC7N9wvTxfuHftLBZKsUpjntzOqfk9aT90vQKigSdtvk9q7A8d/pm68fb+mdzmao
JqrKoplWMSMJ1yIZI4JLugSBUl83c0bLOr1VVNdIMXRCYWeTbltkZJ+rtENU7CGquBBc98fmKnem
T4i7UoI2OcPgDkuhzTnxgdLt0jR5vnf//RNmj8pJxcgT0lWcC39vXfds/mNb3BD8wLKqTnjoFQ5H
f7WauC+Y7R3g4Qu98I4q+Lj0kLqJsEo02Xx/VmrkE2ekqcXpUl0kw4MkNkBorOlEqjJFt1to7Osl
+9YZvRObffIARAk91+fto+r3gcchM3JKe3Twk9shbK30orIlXI7kt22X1Nif9WOmqsBSIVoRZJE2
x6lQ/Q5KU/Njh/urVdjsEuspko8DbL4lNMTnowyPJKMvlSdFJN36cYMUmtzwkiYRc5Sp9zHhDn+P
vnTuvSG6RN+BnBCR2lylZhqthwxajR2g28/h3twCiHGUO43CIoLd9+MTV+VLVrczJygQPIZKApcE
qEw2Zwu7RGS32Qp6zHAB8ZivlJ2A74hrg7W0Gd+WTxqfJwNzoqERvKBhTUXk/rE7G5lKG/oGdJmt
t+mAHPZ9bqtQKr6eDM51p84jKWTdcpvAg31sZxT1KKmnbVHvFE/DprwONuQ8caKpHmRn2touk8w/
f/wm4SYT3EdU0YLND4e953mGEXUJUI1dq74W6cPXz/R5JE55FZrF98U09+nvrwxfibqiS52JA5aS
nSptp3CFpWyAM5tXSuMioBUL5TZi6tnq2BVNxK2uSwtP78CzS+Nu2gDojvxt6QB/5pEmZSbjj07j
U541lRF1ZhZNEzp6xSFAQmqi1lcted9xet/L1S7QNTuKn7/ux8+bOp6PSZIJkhf2uR/NROSOr2X1
LwGiWkgiuF8Nko0sLDT0eZKaGjKAqVlwTojj/jgGM8PMCkSOoVPKwVbSjZWnHymrrQyd6zFpQQH6
6cPi64WQw0dFPCT1g2l0nizsZSrXvqcKmZMZouO30baow7tGcO2vO+9MM4oERgMlLWJkSF4fmwG7
nVpN6heORcZ5ltmxntqutIQV+jQuTFo4aWX29WZCSNly0MA/45KAN7qFbstQ/8dnJ9CMNCOyfkyI
yPfJ8aTP5D6HJa1Boe7kbSkAVVUWOZdn+gvKjaIqfLHSZ9F2xPVXWBohqBUwc/F+Urmxx0vX2ob0
I3u4KLihsJcgUJ/XYx5M5j5q0mySBTz/rgJJHFIUTinr8fQJk7Rpgp5iXrezm3Ybb7PNoun37IOe
NDnbxJZZoxZ53E6zk/6nf0Pd8WBdCU+T4UPcqRc6is2lSIxP3xdPOdENyHTQNXIdpp908vpE0oH8
MB0DJwzlhCidICR5tC5XpUHioisBOh6Lb18P/09zPAs0wV4mNXUEXJ/IRaXOdVrT+7lTNEe5eciT
H1///e+Vrw/bNxpg9cfrx5rFKjKbM6TawuRS0UC4J2bWIZwOOWm9Bem6sEKeeV+nDc2ZGHlQVWLg
YsIYiqt0/FElx6peMBl/7ixJlolll6Z4JQios9Mz7g6zjgMtc7RIswsTYO3ShvtMd2HTRGdvsdmd
qJWzJryxKSouEtnj7xHBXZh79RpQ9Br+/sKL+dxdeDgxZHK0wK2mzQ8Xep7g/jGY99z8KRXvgOzL
+u+z2T+y0l7nb+l9Xb691Zev+X9Pf/Qn8Jcy8Pz6/338x+r3P3tvmf1av374h827I/W2eSuHu7cK
o/2/nKLT//Pv/su/fK0PQ/72P//1M2vSevrbvCBLP1heJ+P4/26SvXwt6yCd22SnP/OXTVYX/2AZ
5rii8/IAI04RfX/5ZHXpD1ivEx/MUnF18Un82yer/mGysCJUhR2sTcnu//bJqn8AHuDPaCyCU97c
P/LJzuvi0OAgr/LSefMad5jzidSMe+KkBS8lQgvS0W7ceVtl26Jwn+zjS/PZfNr+1NpsDtWGYlBq
nzjzaiP+KR0n96frBNvJle+tzW9TVP3J21j2zk4NWsoUyadLoqVhkfk4g3ZmUddSC/tNQ2Oje9+S
jDRBb9EOM5uoPzUze66iThTLVWgmfyaA5Wf3Oj5UpCBv0YHsIn8j3BqHcdPc+y9cNXz9gPPzzaem
Z/uVSPVQVnnTC1yPWFzVjXcQ9+Srr7o9N3HO0vFbYbyemgI+tTfbuRht6zHd86gT+0J6qNbZtt8L
DmJ2FAPhNtwPT8Qg2O1F/iM0qTQVtrF1nz107/3BgM8BXyXeBvckOC6Ortm+9/dPY2f4DqT+bIlT
yZW3rIqumFIYXShE0Am8jbD29sZ2Qutv3IsptDDbff0KzjbLSY+DGDMnFOyPY8xqiHePB5pNYxX2
+ujkA1LnxNFVY6Glc9+PhU0SOpmuaPxnNpylkWnEnZri/HxorHXzMj0flMMH3beVTQnadewWRths
YXjv1dM252O7t8jvDfhmo+qnkn9rhovIevi6B882oWNnpNrBMWF+sCQqulKDPEvtUv+JmcAzH7Pw
+9dNzM/Lvx/jpI1pXJ/spSqBspUv0oZyXT1l+GdhVW2sy/aQXkgHhdxM6bvgfN3mbHvwu0mD4C+e
yhCJzfrYZIFWUwgp2pGUJeyqGA1P6i68nLOfv3XSxuxzLJBAcpaljd9GvJjoAUBcE33LhcCKUGnJ
pTM/PX96qtkGThEsPWkbWqw2kpMCv7qsd5U92CgA5YulcvnsnDRvbE5xMQHMJs1IY4NeXBuDT7L5
DwUwQV5CF21hdVPdHfNm8/WLmzrtZI/6u9WpHmYA71c+7euU0VTbbqhTW+6Vq8HwGPpkQ5BzWxPq
Y9SOspTCePYxTxqcDc4yb3Ox6crpu673vwNW/w5H/3MzEDtU2KxTTRGP2+zVkWTulkpMM1Opbzp1
/i67LeW4fv6caQaXIEczSovafNz/f/bOYzlyLMu2v9LWc6RBi8GbQLgm6VRBMiYwSmit8fW9EFX5
kvSghXcNn9mrUaVFZsABXFxxzt5rJ8KYRvhRIXFj4A3epGDVErT251d0qkHhHS2caQpFEsZ4k93V
149LiERBLauZdzToW22yVjllRKDgtoa8VAm1lQIdRku6tUIeSEJqDjE9doikUCOJLdMT4jaaK6sh
sH175pf9vh58/WUnL9OaZbzsNb9Mu5oySPMwqBfBQbSeHqGRIvW9GX8si+B45jRy7rrK1yeiNXEa
lMXyRMhkyXWiWEM0/Tq4OBI3ztzj7xue5R4RtjH1UEs7lVNkpKHKvjpxjzZgyusEBh9nuYflCB5e
aiieHB6297+w1LGTPvk0v1z4VFhh+lKeCo3IhKB026IjkiEPVgKiwSB7ShAmqoP4NFmbTjvjfTtz
w79mxU/LRxaHVlPmXHcYfo4afMe2clThbehI00nOIY6/2ZV/vcuTIWRYhWkWI68yIn6nnB7F/meX
hXZpCbZvVHhrPpoY2COpM0asOmVvrs+83+8+YWkJ9WD241xwSuzshgiXPupSlhUyMH5xAKuL/gWu
47V/5WNrXgUr1TizXp4edv/1TZtkplCxB3NxytQQ9ULr1IGrakpy1Yb7hKg+XZBXY/uujYGXBpmn
VaTqIAU9c7+/L9U88E9XXv780+sdB055FYYMFjV/rbOnFUrawkTTczKpHbNxhLvhnF3z1+Hj6zKz
XNQkdEMnaUQ/bU3MfjYGvkx9sfFmdDzorW3Zq2/jq8zreMnv0j5zXpezEapafVOTjIiWaAOCcWMc
z7Vov38A//e3WMt39+kBBJ0REFLFbykZWOXQreKidP/8kH9fVbldgldp/tC4IzPm6yX0qi05Jqk5
0WrVhToH6xRPXlNd5ToJQP1NWpwZTt/dEnwWttlcbVF9fb0eQvhZTGauJ5p7hYJZEChnhs13M+6v
eonC/wBKnNxRYOI6zAOTrXFwLYrEhSnqZeobu0Jqzzy7b+9lqcz8+0on27xmjOISRStZNNXRIvAw
ic9N6b8aU6ejEYGhpCyYJISdJ8tHLUJJCi1uRiquUh27XlawnpZu0aR3xuKKwttpFi/+3O07eKBT
0l6ZmLSD6DrSkm2A9ZJypS2YBzHIdsV4KdXvgfHSa83WFK4VFN9hk9yVmrkdUnkdKcTGKmfm6G/3
BJ9vYXmKnwaxpKa848zKydGRVtPHokzyyUW145XpqnY7/OrWdscBL62LEerPw/vbwfDp+S1T6qeL
Y2nOhrjn4sQFkPqm235Kwll+N2bNme3pd5OzTHeYoy6nit9KdUKHEmgyw8LNy7uhPwijhc46PjPi
5OV9/zYePl3lZMiJUwypQuEq8poAEzvZ5G56hT0Vb6lF57Z+YXfRbuCGk1+ikxAU1veMkPNdx29O
bsvh6Z/bPfmOS0qvQoMn7NcRJ9jnd0u9v3DyF4IIJVCpGQgc+1zn5Lu3CYkInzMieUUzTi7aBEWs
DLXPob5/aFLZRlzuGWa5U4qXPw+bpaf025NmO64r8PIsMpB+K4n3TR63csYJu5HadUQuaCMELkZV
u8VKUJDUEAF/KwT8PTIrRZetOrWzpeieNjMfldejVy91dD1Hq7mS5yu0xHZSNfZAy9FsIvhGJVR9
PLHxtEU/vdGqaK3DuLX88BYjtjdJuzrp9nkZHbXUcpr5sRJDJyahbjKS5xg3SBJLF5b0IpJVKBlY
1BJzVc3XoqCtSswnBva4pB8u+qh0q0jZy+OtUo62gg+eO+ZHtzcyq3e/BJHKr2l51XDxOjz4aNoG
7cmPNc9s+FREa6NjhWUo27P2kQiHGir8pKfu0JPBGpCjaOK2DiN/5yfTfu51T0nuO70hjdX0iiRf
xZp02bUDcQDPeTbYU/EeCOLtLFzLypOmd1d9BnolTq1dVRobWMd22ct25RfOJNBEF5XLAmerVioE
IZdONr0tgb09UkO9fdTadBuHWyNRnWweV5PuEwIJtG7WPbFON6Wo04Gq9o2prc0k/VmPOHeMaSWy
WVPzaR2RmRf7GNe46Djcqc2dAMMvBR7Y9cVeoEnRGyqV98hORZTePcZQLSEEkoygonJHizxMM1iX
ouDh+9u1XWJHmMoTuXI4pjqZqtsCiNOSxD0Qd1nb2bVOFrOBiaJmxMQFVlzDDoPSw1O4xz99I6vC
OopGdxwKVxmRs+SE6HYjhm911+a7sX1LtHFj5vM2xBiLRwcXK3F/uMCC7IchILZPlxBhk+SVDwIH
XB0XLCdPoIHFbp5ua1RnXfvacGymBO71mHMsIzjokeEUNW4aVV5VibLtMt1NTCKu+zdFCW1Au6sg
8Df5PJJVyA3gwxVxY4QybVj/rm2n26nBYqDDkiPwpVLM51og96lTvTykzgoGorkP8/J9nLNDOiJ8
S0O3mF/MnrUpexXKdCXmbNZVvIXFRMhvHDqWDE8xlVfCAAnBQHOI1apNJCeem8uALM14iOy+fKwb
DJFdtdUN/6bLJreQj7QgNzMhw8PS+AkqV+eCg+g7ar8JunCVK5s0CfddKbsFyQHBMNujrBALqq+U
HIUGhhExwAVoXI3gxCc5vFUqcqzKjTiOtpo2Tt8d/TpiQW3tVJH4x9tZDu1Q64/ixK3Fx1CimNX6
20HDJhpggO5mJH2w7zPVXknGZRo/CvhwFJ2oFwxopT+6ISqxccKCL6G4VLttrgXuRMJALFSeFeJN
017GpOBWQrdRXvu29yL8RGPTYoxl231cQoqVRHQ6ICNNlawyXnCdJT91M/FoaDsZd2oQ1U5hwFWs
yA1a0aYLuMRvbzoDQ2V1Q96HXRAsGWGtyoIPH8MVkDFbGB9UYVvV5Kda7cXYx64sEtMWy7s4arxS
PVRGAcoCz2bR8HyvVO1JFmKvMvWj0d2AyMTac9sat22IXyeI8DLGG+DTbsqBu0zuTKk96JO5rodD
yXQokOOsIUNt/fZg+qojjdh9rY9wIDdaSDeCXHtjd53O2SWuIcesXwRzB4roEIi6W3Kano03nfkY
ZJEjEGUeRrBQQot8aH8tjC+a322ZTpxCgBvC9J13QL1DsnbJ9J0JnbQagRz6lyTwyfPL8J5b676O
3FkeCKFWNwOQjViDgh79HIfHKmjXQ3WptveB9iSqs6OSuyyX02LBW+WCdmM2t2kfExqs2kIIryAB
K6GvZ/Ej9nuv4WWkjbyaJ43kY+AdhugO0+hN4kPVVzxbxA1liwTFX5XB6JTmGkSfPbBbTpaMWOzD
AuAQdVwiV3Bw9T6m9MmNA5TY5CJLIkFflbHuShVQCJY4PKoS+tIquGWKdlNySSVhX9T1o5FIGxKd
PH+4JcPxULZ3cfHkl4ehJy+ONFxRbvH8Fp4gzl5dHFGv2n4iE+I9uzFQAL0cn0fczwKC7DbP1qok
OWlLjox2yFKgw+rothkidD9EeyJij9XsTHvVund2SmvkoHvQQnwjxA93rVP0+NUyQmL9amNw5kpM
wjIN9Iskx8A2GY1wN061V0ymOwXbuIJyYsD3x6ZuNI+qjHdUIDpQz6gqCWTfEvOST9KlkIl44hBl
xuSd1sFjrhpuaRJokkW2ZsVeHzVO26fkx1yMIpJUFQaIobkNs9Y46p7Z//A7Ql6D18jKdhM3IeHr
Sxg9vcnMiOFrjBhVFB/NGCVrdsMZY00uj4dF3oiVY5yI7xmTuNK8B4tReC2rTIctvCHrAQbuFX5l
L5jh9lkAKIStVpuXQo0F0YSqQ+JsJ0e40vGJM6FF7a5L0i0lN6bWyu6rj84v3L5KL+icbQxJuDTL
fhcosEtTvP6WhyPZS0wFzAgue4UeD8ZmJQBsj7kYWQrVtie/sbzWh6EmBquKRN1OJZm3clML8QTy
9jGWXK14G+RVa11F2uRY0XwVdC+6JSF2SF1BX0vt6I1YRQUTSzpB5YMm7CQcb/gxMRbTE4/qTSBk
DP503+B/JJVWKAvbFG6iiPfayEBu8rWfdY4EhSkU341Af4qkay3EVD+8NH66J6VnnRnCfrZuct10
5jh3u5BQ57p3Tf9WbT6kgmnPjzZ6uVUi1VXmZJ1GP3r9QVTUzTjAC6IgJZcSwcjqpTq++WnrWZK6
Mkm2D4vRqTLNVYr7wdA3Sl1v4WKwtpHvwkvI09hRNdNNZGOjy7s0Z3fTkT7UvZRT5VSpTGi5vG8i
lfkRTEgZuJX2RONkp8vqJljgghbfICCUaiQyWhouMm1aGXqKuNLEmMlmQtRXupxfDL11yIJ4P1T+
xmz8VU/498yZX64wIOvvhh+t5SJ0lJrbE3cdUBR/vu0ky43Meh0OfIz5/G4Fz4VaXuuEBRciAcFq
TBovvIH4upqazTTez8nkRM1bFTJX1onT1tmm480Lui2S0K6B7sCGnBbPUgtu+OBTMQzgSc15ZWtj
77SjZAfwJgDJOuj0QCclrG4M4F7ZVMGLzq6rH1+tnnEiPGn81XVjw3wkATA9aj2hwf7PbHgf8tKZ
+ocqBxFTGpeT+So00Z7Ui83YaI+dcqzzx6rud/o0OTLS98AYHKWxZ1A1MYZYoFMTJvi6ostgZs9t
p97yrFhB6qupFWgHoPeupa0lP/VNYLfpNbtIV0snthoEP1XHNH2dQqwMSvsystMtGmOn4IjGMsre
ul75CjLlUXHNaLgxppZV0IdYG4jQjKjcZv0mmRUnZVERY38bkwA06j+66d40B3ZWMc2PVcGNRSyw
Yt15s2lsaigv1iCw18cZGdEJCufnHi5oXfQvSRTvGhbnYui8bixZfd9bgWANA/5EpI5OHiQry3/K
4ZKI4gfQBUeOMK6nz52/7lrfMXvN1Y3ijnKjN1EZmnAltwj5YzHbZy13JY8HrZTXYyY9N7p/38ki
f/ljkgRgAwpbDV5TFV2gsJcVjZm1s4v0Tc8PRg2Va6F37StKuLgE7JaBZ/kkYKThPl1YWBO525m8
FbUcr36xibL8VY/Sm1i81GZ13bSNF2MKTo2IJ43vfj8q45UUSi54MVuqeDpDvw8stjnVmwo6V8/X
URzfIbZCDhntGrEgXmlfhORLmZpd1OOuKEQvWxgYbbGOQgUKUVc70xQcBdm4MIfkUaUCkjXLqnjr
qzm3LF9HrLgMrps61J/Dat4YIv1wuSaGJk08RSl/dNVsz+CmElYrMutXpgVCyJTRkqfryXyWRoB+
KpFTlAxytXrI62oXBsGe8zdrH2wF06j4wkdK66ZbdsRIp8ZHJEyHPKUs2akl633tFhzyjCq9Kwfr
IZBuwIQ4SadtS13am7in5WR8Llm2fLVwu0zwav0aBBafUUBmOUjDWLJRbd4N+XMePuSd4uEc94aa
iO58p0QB1IDXwMeC7F9p40EobiyJ6PWpWA+kI4rplSC0qxaokGy+zgabItXoLg2/vBP9YaNa/EKl
dOW+Wc9BzNu8gWYW2GJbrutg2lvi9MNUqwNp8zeiaOK6EoXJ8QsIUilb1rKp9zzBGzNki5KMN+XQ
PhRNzh5fXGVgM2QBm7fAyXQuZTYp+YuOHitPI+py0bWsw7JpE4WENm7WVzC9lEw5XUoD2Oz3cmWw
cdITTIEV554bCnCOWQGEGsLZlrKnjh8hsIlP+4TBV2/STNlqqfwED/MiZN6x/Ol5rAwva6lwcRAT
5XtzGF3JIEu9H5xUSo6drnhjIqzrsuRwNTg+4zsBstErHyjvPWNge5gka01t3A48DZo7MaPez1Y4
jolVf29TFq3oscquTHX0qvaDOe4FJZczFr2DZ9ztFCLfTGLYZ+NWG0SnzLtd5psrRRe2g1+wBvm7
lpqB2IkvSSFfDxx0DLi0Zbpu0ke1fxYgRcEEsKXYcPJcsc0+gkoCtswyr0IDA4IqUHAQt7LY31ns
Cfzscej2iahA1ysPsdJ7E+eO3PD85GEcbweDimGBuz2yLb7rGXmI+FCAxIuXrBtFp5K/EVlDxb02
7IvpGduMKdzF3YWizkDvKHjnqCgYH8SSrOfiZq62pp+sNOS4rBtuGFDMbWpvgo9TapeChmuB5C/f
d0r/B1Tuw6yz05U1T6jejPwgslk2lGvOr4V/H3VEPxI/kqmp43csL625jmdO6U28rppnmc2tfzAW
F42pOXJ7X6b3qrie62PluyXIP4UCVHeXFqJrpgODQnXBql+OonAxzdToFX1vsWgEdeUtJRjYRvZU
F1hzrNyp/KMQB9RllMFLKKxWDXYk9R1WhKMVd2z1Hlrj0BqJnbHkzVXiavqDXuyGonYTrbWzbgUi
g60SwzXN10136OJjAwVF5u8MuEbaSnDE/DV0BidgfjLqyROExPFZPQvrTg0HW+tyR54oCVWATSnb
VLW2D8jM1baNuYKsc9FZdxNvy9zN9c+axmXjB87MY64Zznn8xq7XDZXHINI8HBWaH65kaGNBf6sJ
mzrsXV08yJInV4RbsmIJCqfD8FE2r5pAtIeJ16wyj+ntuBI4fEm0z5rUiQr0KzPBhZL/BmvIkbq7
cNrnxb1ZAEgIr/LqpgFy5jeIRNOLTPwRzYLdWD4HhALyIvcWHiE1cZz1DPVphs9mUp8AMMQu+CgP
Dxw07YJ5NPMJhiwT2wJgA9NQHXa5qdJz2cwV57r7wH+aunRhC110WmXL3XZWrgPxTdRvaOhuBEl1
e6o77dw6jXmXgqXM2syrlcId5761K7XdtgQG5jES+IrFpVlOMOF9bUh2NNe7iI1ky964Vsy9YaKP
kkReGp0calwNJa1K+ymNuqMOZAXzplsRBBnuQxkhnnk/RR+6/1CPb/DFHLmLPBMqWdf7h9gnPCAM
KfH4F319pNTVRPCEFMHpGCoTy57gc2yW8ztTeMR64cjC3hoYA8lg45i5yGLF0Ytx76vgFCmOJZPm
tkrmyom+V2k9Bmpuj+xHAPBeyC0HduVoVjrlA7gl5GhOrJ5df1nNsieUwk6eVM9MsIQxGPP0iF3k
aqTwVc/JKvHnbUu7J84Rh7E2FgTXFNVjp+meFnWOWRgQDRuASynxV4VTy8oVgU6OLoO0qMxVZvHZ
xs9mHu2UZrg2OuXGEIotlRc/1Pc9cEyfrWVkAJ7UHgyJ74HHsJyAWumplKpDyVGvaPTNPEGeo3M7
xK96cNOru7qlymoF8EtUYIWt10B2bIRmXQjPIlWiVhf29F3seryt5tjpsmEbpWsBHJ/V3FHv8gwD
+TJFlALqmRxRoYwKcKWE+Br1RiZVNQlVeyw0L0+oNOqWC+AKlNxWEktXU+9F6YfWmBs/exBpn+i8
1MCUV1KSOIaGZSPV+Gf2khEcb7BH5tBuUUkByCJFVn2uoXiNLbWLOtj0S7Tq/Jz576rh2yN7C8vP
OHdll6HwZAjPOTCclqMw+D4lugmmp6op7HmoOFiNKz8M7oNEdoaqvITq6EoBRdveX6f9VS1RnsVG
2G3DCW9Rtk+LehOm2w4KSTFShc/L2zmuOBIcVKb3Jj0OQ+BJqQRcU6d0Hu2qrrdTcJENIEjk6xbH
3YzPa6pf465ZWRyYtfhOjm4m4I7lsYJGmZhX4vygRNYWIhTtSPEglIAUCW8SlNJpGZVDASDWROg2
ZZSYQfthRPFUMdyMRKxSeKBGzEqVe9oQs6hfqEYAtgpWSAw3p7joOZEGhBgYP0uLxFbxXbAusxnt
YvOR+RQ1R3hI7Car/iGqJzcK9loIv4adfJkWm4zCXNqW+z7eQZ/h+6tu60lBklxdFRwj+jRyWqW7
AOK0K2GDMSldyDB3+n4+WKaHUhCY4E3SEO4RsqbXQG4tkZKL4Q3plZmpT0LaOwCOKDDVTBvDJunm
VVzNu7iXn5oRIiyznMxEZpmTI8jQk5R4H9XhthHnXSLAptGbtcTvhXJqtxnOdTZfVkiEX1M8tFm9
HZKU8mO6Ixj2yk8wsSfEGNadG82k0U3zerEoNdZEjWhbw80i0Xl2E5FImzTtdkEj2wWGmyAPria9
gMxUAwipkos0OcC5cwTWZw3hY6SjwlFSR2iFDQT1hdLGFu6pVt9l60eRc54qB/JlWZmaBGGmb/ft
CJMpu0UHuPHLZpXn93PwsaxnoaQj6WCnMvZ2kV+31BvDlrkrgT617A/Y8/Xaug8t25jmpWblptVG
Ddk66dJFAqeHBDpHJlIiTsiXjd4H0Gx1facpbxKbMIvY4cktrW0PNytWb4M0hLxUUeKjcm4qFzkf
ei6w802vcCo7QRsBXvogNsCZcrzyrRdxdxndN/G1LG+t/B3NNjHHml0ZmAvHhPpJuO7ZrrfZXVIQ
4KO+98KN3B44kzqZ2JATXGzL8t7vngv5Qp63Gbs8edkVIODjrBjzVUJPdHIWCbOPmeRqV9KZUReB
D28uE+RdIYLStWQ4e7uOU6TsD9csJBzq3FwoVxodJLktnCz8qQgffgIady8j1A0pYY3ivtUGRwLY
WR5kS9vW6vMgeoVUeEYIYJ9agxLJ7mRd+gXbvaNORyi36HKbChHaF0X9VIUXQn83sEOPrIi5nXMk
4ORWt+x87DyrL5HJxJepwJw/KEtuXac94hdjb0UxfEJZkTeeGhxScTtS21DYH2qgrwBpRf1KyynU
I3jo8mNVHgvYjcTObNVadtp48lozISz9Po/WYiqti/woBB1JzIT5qG+pgnmfc45VRIjASDJuMqdG
961mj0Y4OwZzTpg+hcXKYI8lGOt49HT1JqSNY02dk0AeqFyoaNDl7pQwcgxQ09VeR3pjjcldOk/P
vhGslMFcWWEJiyndmAM7LFnNVnNRrKasBxMFT5a6aUilS0nktyFrtvUIKpFR046pl2qhV5vUhoh7
r1m0gvQD7PR9JpHEzDtsqL+YKh9hTq4pUUXSfCyWmlnzMKfxEe6LbfovAg0Fge+IWs510fAvltmq
T5U7GZFkSx1UlhknlKQEanZSflMJT4JBEGt6LShPOmrohp5aTulXjTuP5FwKtZOtDc1KqRSKkb4j
UQqYYSw1cb6uJigUg8HyXzkCNOkqGLwR5F1Ykd5MeacEWafTeWLEweOCQly3q2IByoY3GsVWS9Ds
ljzukDZC6D+0xQjaEUxbbvDoqMQ33XSdl7yZTroehJ85O4sqeMb8VTAzhMegNx0/753lHDdABC6j
wMNtfzu2zY9STCkSK3YnXCAM45j+oVD7yQgcApY1GQz0/IfWNi99LF7Pie4WLOai1btGeonZ+1DT
Uan8/vnPLd3f+/P6F5X2iZKC2IwhLUwk8rWu7GiBbuVp3zbnMhkWgePX/vzXq5yIHRIhbhN5QAuu
d6bb96RHBTcDe11UGBQaTfou40qmRJZynssT6Uwi0bcSNSyMGhZTbEPEwPHzPskd8sYY/CgPlq78
4LXHaunI7xe5lE/i5jkl9SnQ4pcyTJE1vGGYq9EdnogrhD4epKLNKEOvtEdppXJEt0eiBxfugLz1
t5W78L9K05muxBWFwGsSBDYD481l50Pl/T99wTjYEavjJ1FNBavt13vXO6MC9UyjrO8ei+THRNXQ
J07+zxf5RtrNVQgZtgjn1JAFnCpcLQQ/fVsuT3jmjnM3Cze8aWdw2ddepDjozqj+llf2dURxQSL7
0G4uftHTC05aUTdjicZR61gD1aW39SjIotvIL1Omn3mGy/D8/WKGijMHkxOBgF+fYZbNRaKOy8XM
cp1QBCw5jZ15gt+JOFQcepJCep5l/HrCn8ZooUr9QLUMFePOXM9udZ39HPfVu48YCJHbpUDR4Oh7
2rkX9/1lTQsQADlG3ODXW5PiCWa6j5JK/6lfDx/CFSub9gvSARv9Mef/Xk4HmZS3M7f73SNVIRz8
fd0T1egUDEFdRyiQhtDp3WCT7ZK1IuK7kR8XzNl8tLbnIpu+caRQy/x0zZNPgaHbwP7lmhBU60Oy
UfaFY7q0OjjvbBcXWXSWAPL79Mol8X+jSsXYZZ7OPNoIuxZYB7dJ7XMqbyyVTqz/dOZhLg/rdHx+
vsqJ/KlT1dgvK15iuF0iqRMPMC9QLVwVpLmeU1/++s2/Xw0UAQE0BpFDJ/ObprXzYKlcLVUgmtMe
zHPbMC7Q4K16U7GbVts1uvxaV5dj1XhBoO/SMr0Y4w8DSUZn0jA+Gzv5rRoXiyHzHDYIZvqTV5uJ
WpdkFprDVno36O4qZeX2LKn6nBGbUDiS1OwiGMVpJJ+ZG779gBbhpqLhk2dC+voBZUPvD5HK2jIO
tG8eJFUhLSKGA3rO2/RLtv3bc4c4gTmQVcUwlk/q0wxhqJlg+prAp3pRb7v1uE+cV+i3h3Z9TlD2
rYxN/XSpk1dckbMxRCaXirf9tnnvt4kHegqrDtXpyNHAHgYujZ0/D+NFpnZ6f+zHdUzyOFnEU4dy
Q99f5xi2XNQn7yZZjzu2omfzCb+T9rI4QwNlQ2CxQn99jG0k+VUr88Im0JRsEHNiEWKt9ITkg5wK
CqfyGczTd3PA5wsuI+jTe5sEo1TCDk1gl32o8Xvd3w/puRlgGd+nzw7EiggaeMkq/W2esdKy0vK4
IJR+2XHQpd4wf6/Iy7BjTzjLNPhOcLnscGRpEROzgTwZ9alQSl1rRcseB+XqT9oNXvaePkxX5pZD
108yG4idmvZ0KlEJuoZrbYYNoVh/HjDffHpffsTJGpJ10TQqJTfdTnuf8p5fH2Xqycpw8+frfCd+
50IK4YiKSGLoqfidhhKBTw07uiW/mrzs1PYxlDbPDFXXdIPtVNgpmVvhKnJ62BjWNWynC5ih6/Hc
N/LNtmexsEg6ZCdSG63lzz+NpRzpcl6IVYEAJLQjENJUIGJtl0cz4onq3Obgm1HF1dhocTk0rac5
4ao6pH0nNsuujhbpPr1F46+tZ48ax3rYnFtYvr+3f6528joVRP0iDjrGFCKgQKCFUNBOOlZqxist
zoydU7reskv/cm8nK0ZH4X2Qofa78rU/ORJ9X5zAGixvOzsEB8tbEsSC6JcHuHlhdx56aBfOfkjf
LaZ8r5pFxKdukFV68jPmAdB/NYyMYaC5drtVNnS5cyQFHiZknNH5jeb095zP+8r+T+FCyzNgngUf
gyNYV5XTtWsYRLUsA5HRtE6P6M+33ao7LGTMyK3OncG+mQW/XOvk7WIEiLJCmwuEZyB42GNmXr8p
XuedtIvuKBPINqXO8893+WtPJsYvlz15vsyLAfAhLttQtsSyAggFfmN8KWFA/l+kMH5zOTyEPEus
CcucfzIvlgFpN2z4Cpep/lrfdet+Yx6Cbf1jgtN49v1980zxtFGoszC4ab852xQSwuAFIHGovM7L
LrWVTrW6QuneuNSxhkN7wyT8QPHkz/Oh9M3Ey2kBqflizQTVcyI4V2QgOhyoSxflrJc1eL3uo9nT
Vs0alqCd/6jpIBChs5r+9tj+R1iOi+i1Lprio/3K4PjF1fgH0PH/HryDt/sHeEcBLfy9rp/br8QP
/qO/6R3yXwvexcTZv0wk2GL+oXfIf8n8iWnxznRJ+YXK/jvlXv+LiGQwNtj0TdA9y4j9J+Ve58zL
hgI+14JvU/6TlHsM8iefIhtXODpAQNilLE69k7VL7OlSdUo8urD9VmrQrWQ9doYouxAS4y1E2oaK
cN1YMcpagn/MfOvL5q2CNN+J9P62HZp1rCzRwanmaNgGfBIEHT1WHgIyi+Rg2HWSj9ZHzg56lW6G
kdLgmP4Ee39Rz5jjyF8zzfy+T9TVQBzZXKObNsgA6PTgkuAizS01a18R/5eY5tbq9WuOE7t6Mi+D
QKL9NK9j5Mrk99iRIHpokikRX/WiRNc3uC/K0o2EPKRLSouOKBF41Mgz99q4HUU4C/5Tm++tvkVx
Csd00kc3oFg7kIoxcizsu8Y2ovep8Nf9QNW+7TAwpOtenTYtnb9BQOqFOjUVSew26NZWlWM0PuFE
3eQY2BNGGSFEBa1jIPRUNARSXQsbsdQqTG5nmpRN1K+LcAhsKREv0fW+50F6rZuzq0qF6ejRuO9R
DeWCuO6xI4sVvUO/Q0gT7QHQ0G+n/54F3b4P4rdSmd5LLVftIqiurbbeYiNCY1oz1xXzvYC80chQ
QcyER5E3cikly10i8RKLpWsi0YDgrEgQzUtgaW/4qzafPonjv6b1/8q7jBI6X8P/+e9f287Ps/0y
xLAnmkxNfAvskb5ujwaynCKpp50fPVOYp5W2qkxHA61RPqBMNUKgm0BVV73jEWW0SlbG0zmIy28L
+r9+wlJmULEb/3biD0Iw4fLITxhRnTsROP/9vBmeGNLKwhl1KV0zhvFHuuF782+b5v+fHv8b99in
sbCwk/7NRLp8zmAiHeErtcV/3USvxef58dd/9ff8qIEwYlkG/EalEtQcq9rfdCPjL7BGOpQSQ162
u0sB+e/50fyLf5XSKVwzkfjyJc3+7/nR+AtDLOA9pjIRt6Nu/Efz40l5SqOGaWL/xDUpgXtcSIVf
B28OhLNPaQB5ZmXY8TTa5D+5UyGg/dBXdVVtpcTcakV5m3R0vWrJbsLpitu0BbQMTROscrnaKmm5
YYOybSIEigHHTb3zD1V3k03TXvY7d9BVew4R/JW0n01j1ffdbip0VxJHT8tyTzd6lBQkQVXlWq1F
Nx1W3f9QdybJjWNZl95KbgBh6B6aKUGwE8VGoiRKE5gol9D3PfZUo1rCv7H6oPyjMtwjK6JyVmWW
g7B0d4kggPfuu/ec79TFPpApEUkyRjw2xvkJwh6pC/o671MMMqM7NeY2EeSionlHALOzp2yD43RF
1tJOxQhhGvnJUOO90Uuup6DhGMkzwArSC6bvDWFtgXUwW33N4eYUqPZJ771TTEZVM90bjbUf2nTf
B9FF8pNTZxnbLPbcrPZwD9UrpXdTfSaaRQc1SfZRMN15lr5u22HNOawVhzod7oielxmuxpOBB/9U
JbOwgUUx+bIxsfRd/jiMEcIyc6WN7TIzk306kGaiNjtu/j5LW9fS+pUt9Uf9oQ+GQ1umbtZrm8zv
7qO827Vhsf7D0/tvVjLtZ3aAoLvGQRMKlw1PDWab/ktLry90JfQUQJhjSJ4o+rQhwWlGb6/VVgOq
NA9VtZCZv/FX7Fn9lsdOjVdKxozDZ080xnNKuUj464mdbXBEbFCYqdbZUzDJjDiRmIXNs01VnxaF
ZC6zkhKVKLW/vo6fmy3zZZAEMqPgIINRlHxXkn84r059IDXpmOGoK8mH8S2x7LzkoJrZ2wB/s+/m
CCdU5X/9S38uT//8S38pNFp7mELLS3zkh8VDq18Hc1qUUTkSrvJ3NKBfGo///F1cIQiReS1gy/n5
pW1aLcyChilfJpfIu/x06fXorNE54oksxYCeW4q+yuJqqNLtry/zlybM9++mK6HATmX5MUzxy3Ua
QUEOaJGSvu1JO2xkQSLv4txtZBoRkz+/fHdTUTiFr995oViTxLMTpe10VftU1YpLltCxQpiA9eeS
qrccimKAQVqq9sRC/g3v45eO4n9/1pmkCDGJtrH8i2ffyDuF5GIUO3ac7wcrW9DfWIOKPE/CugTD
HMNbPbIozeL8O7O2rwoa+LK5ayr7Ig/x33x1//7jWOwCECuZuvxai4Zi0uqJtMYlqYArcIn4vMrw
Fswe1rG6FjI1Cw0ILzGPHorhJEm/6kJyGz/dizb66ozy8a/vJTCSn8vj728IjKWwqLNp5HG++vlJ
0rJBQtnlhW6IJ9svnwtRHpLUqJFxipdGfdKN6CvN20suVpNuICmYCKGODXHmzFmjJ0N45PGc5SRv
9vrLVNznUfysa9EX8XH7QqVd66dY1uTJuhB5dg5SGfdS54jantNUk88efR3+sl2jJLcgEhfFN88W
qlirELdcc5Uo3ZehOANNWNn+zZIMUmGZf0vPcq0fNPwLTTedhyW8pUs+YmTPg/ImtHo5aAp6PGUl
guzQGsYej8wtk4KvNCq2tlK+EvCMD0GBiFNUZNhpj4qq/BDz7qBKPcLT6krXYD962nnSYsbDU/hI
auEiDo1D7Bnf15JX4tzmJgF4vX5GQoXT9jwMyd6PEKLUo7ds2/quysQhSIxDTuA34ptDq8df80fv
GySs85XVin83zBI7ln8y14zW2Mqp+qPGbVkMmG9GY6tk7HMBtycvbxPeRyM3D2Yt1smY3ro81xAA
MsEWCUm5k3ov2Th5wlrrnMAT24bPZpWggBUD2exIOnRnmVuSyV4sa0Ce2HYIyDO8ceJiRPYZ9OBN
GpurF5gT8n9ESBEQNb3KrWVY81QUXbofqxTbcr6Kal6osZeQjUf6vRL7P0h33vdK/BUST5+p5lon
aACrnIUAxtwOsX5uU3GnFuUxHkEMSWyYMeeWpTptmq5BbBY/epO/N5vCkZHbWy2KunJCpyj3beOO
kv8mwzNymHskOCScoe9iJ2PU4k0RfovmXcoblWBR41BqVAiTMF7JWyPZO5a37WBjvps/q6UObpeX
a6wSxJ42te3IsrxPzVdfFzspDSJHxPjF21bl/vTl0Yeey2FL9fJowXnnZiTmYegsnNApkX3msU6+
0oLHaFTx4XKgXeZSfpbMgFhq+5hG/ElS8+Ag+ED91W5NnmCVVyMm7g/Nlo0COkg15Ha2hv0hcoKR
TD8w+wtdMiRXNRdZmJGtKpsHRXCT+3TY22a/xec1IIHTzkWcfr8Vff8xVNUPfuIiz3lfMOIVtk9c
q2ZfOpTonjU+hMV8B3NgCIMv3vrYXgSmtJnfKQ8ReNQQU2zqGLtllR/uSeFXa3tuEpkIlrA0xh3X
ImnBrR0ebK++doUOJz7gqvV64kfOD6LcqE4hGUT3ohbHkpGTB2PvjC5+b7TyNQ993H219DkNj76k
xK5ZswTOa+1IJdf7yW3U/a/URuZKrOiDYkqn+R0rs+TLCs0DtfQWM8etxwbAdQVOM0u0evOHl/PC
kV1v8XgmW0me4yWy/fwZx4y3TOuE4yvZmz7Hjivjp4i0M9vFBU3cobZmrRC1HEuHXPJzJb6JMlLW
meRtKdi0KjrZQXOl7uNJxmbS28NrblU1J9ZZEZyHT7rvubAQ+FgscUHyhU7hXjKtB0EAOWWmgX5m
/miVl9y0TjtOSnPn+YgPkVJVC6s191PSXuc1hTQsHiMszmajxChFD5Ouncsy+cI/v59rXjUwt99f
eJdIIQ7dfmumOSkh5lbyOUq3PR+/P0NFeqdjwbbB/HcsVsRAX0SLBFCYW9kwDwzYbpKdYvcZn+Rp
No9TUnuFsR087hl586fSQI3MaNzvcWGw1MtR/GUbw31bGRLfJo60ZlaeTxFhoqnTynwbWC6xivKS
K+UpUvsP2cZGmjWaymsrI8iglC78qXNG1brMNybXzP0QHeJ5pylUmzfW4hsxw3ORg4uaUurgaqXU
fKD5AZZFyGwTpRxcJzcerdDJFW5Ya5TXMOcHBNgViKb+UkT9aFfNfd4L/IvT87yrauw2UZIdSkk/
N77kDhYGkl4im9SEg4IsD/90RAp36B9rG0dXYivnMgyxjyvHztMPYce3AKQQHVeR7rMmvYW6d5lM
/2tiTyuqXWZGd3JbXpmFsz/wdUVy4mpK5uYiWo8duvqZQtBWF1tNLpleXZOIi/bBDrDG+ih0mQB2
vAd4qW9hZRyCXrmX3+f/KmX7UrTdR5ERuH2wa6xik2Bt6oL0oywBOejn+bsbWGDnK6Ure0lbcZ5v
dOips3ayuY9I6gyuRTugZJTvlKhZKd38rc7LhmUcNLW5+h4vthajaW4y+6CM2vn7E6qGf7NxhCIS
4x/IYQrYJnYSj51Rzfe6VFwlidm22vE2qXsCZZwuQuUm9yVC6Ub7UabjzjN8mkIZu8BoY+NJxWNX
t895XTcc+3g1xwlGl2EfK7u8S0DIEyyLNZj9uImqq+wHt0xTzn6KxVeDLThfaBWWJ3u2rENcuLTR
EtYEJwv+QPPzryHS3uSnqPCWtaU8Au+6pH1+ndp3cwjv5q17Lrf8HkW7D0iiSaztvNFH2NN4Yg7z
3y8bcRCWfy661sn64mHAGcbJjLqCYNTR+1Qqz42y+tpnIN3OKPvYIfnnJUx86m4e0MQeTmV0SPHv
Vz4PaiHrpQMpYT6rjvOjB46WVT6iJspL5QEHACJ0iYW9xEuA9ySf+CAampR6JUtl41p60iLPiivX
6GdQU0MCajE0Lhw3DjkLpVDfdJ/7wxEfw4b0KGpOAZ3fry0f754e3IRkuyo6SazvOAlU5donvGpd
kdzm6jyKpM94MlG88ojyt7+X/pm7kcrcHONVydgy57I+7XighKyQdRogZ6x1gtT6fSIqG9xHsA35
EoZAPxPxPq/7jl63KPyNbWUGt05DA9ZL58g/J988Op0qxDT4BoK5fLQCPpyGHXhCr5vdayZ9CIWq
83s/kgrWacm6DKF9CfFd2la/TrJsP4bsNmUnudLAJK1Y5Yp/pUyFtanw0My7blBwWyTuiJca2z7y
30r8h2z/vCTDGH8hnDk0PtGKFSrRvsIQISATYe+YL7OKP6bM/KzrHqPSXOfmKR80HaqNSSTsolRQ
NFuVteDMAzQANI1TGc0ZhseX3HuxC5EIzbK+NafcKWmXyjE67TQMvxLb+xwGmKC99exTnBVCW1tJ
9FVUFAOIznHj4oJSCI2AbDKcamvYeLJ6TmIqhEo2Elela1H267zSGtdo/VvSh7ck0dcDgATeuXcP
OhX+Ol5lT4yxWxfnyQ/ydZYmZEjWtonvdxSODa2n08VRCZVTaLKxFT5JLB6gm+9HVmnm4GYJbXMi
TQsjSMuViM6k4KYjQuCy6AF9dNi/Oj10tJK/qwfiwbes+74yYzez2h9mpZMxnxGoLpQQlFUYIXJo
6mU19hX1AVyzSnpPawDEcrjXY04UGg5Wp8nEVVXatW9SwSae5BK7wxcRbKq0ugZhdGvkJ6OuDjBH
aejIgiTdHBTNpCZLP29dP6XLqXt1sdI8cRYV6nNBlvEiLG1XySdtG+hzgWNXq3AO9bbH3OSU2vDV
2v66MpRZ8m+tDJ8EaTgkqLsLGfcHWwTSnzuDRF66zfp6KuQAp99WNKxqWccrjrTjFEfVjhjsAqIF
jxwRwMNCrq1Fmes7TUwWmnQMhVET3empds5HMaAQZjv0wgT7Iq4feQCyIwnfbTpMpqk6zXOJmqfT
k4EWlwS/J9ATwN48SHnCi62CLNGF8Sgq8W7bSkxXPSVqyUsunY/iv+4KCFSetyObg2xKuSPgLMGD
VQ8YhtFH+TgPdXJ1yyBYK5I1rBWiU+UI2RYjm6XewtEYlHELVijHbcuZhsbWfdLbt7HG69T13rtd
s9spAROCvE5PHUZes6WyxdPw/ScTJYOSg55FwugmNZf6/X/TDw0ctVqP6uRmZXOMFN4r6BucJLvk
iUrzEhvKWSt5gJNMhA6LfhhWD1VHq99DQF+1rF3WEO/MvGQKaLb1siBnZ0CaRbIKnbyGgNQQRTs4
FfbYzjtjQ3AznwOD6vEFQVRCle4rzVU1rE+RI4lP8a14nUHAUpTc5uNbSfG4MAp25JKgbyxt1HlE
K381OBZV0zsWXXX9Pr3RgzrzIB/4P5b9wAriDd4rB5R7LNNcVdp99YBV56VsxDyjtDZm72w//4rU
Ege7iW4ltsK4ohJp/L0+NVcEbIuus3aeUl9rYtsX824wPzGlFr40WOFEdJtLW3wt6yTJd7PjgUXq
OB8u5nbFmPqk+bKaTzyb07wMkNPyNdTxVydxFfMO2PtS7mjeQCXre45oDArJLLqZQ/ys6aWbDJ2x
DDbFOc0B3JTlDyMAeBKcwzz9CCVA2pG8GiMMdFWxbujQdsVE41hyAyBLVqcykPU+5Ma6ZNjy+iHb
+fakL2qacJnMkti/tQVYICNwo5qr9qJN3pQbOTRxnGjbzIzv4lGiOTex6dQDlhWeLXzbI+2CDg9J
J7PQMvGiA7vwbZvqOuY7akOOOfVc3Ukm+7mxMCTSPcv+JQ1oOhpy+dC1EAHk5ImeMIvj+BIWQHLk
tliNg8kOwp320sc08/dt1r23irERyqr20xc21q0ad4+drrzQV7gMgYdYfY/dFHsHWJR6iKCNtvKP
oKPjVpWYB3sKVX1kf86ZZxXFB6L9jnEZRVYsXayOrUSlWbrweDXbPj9VXnBLOt6B2E9PZmXu/AJj
dM/xq2XDG4vgFvrsk3EVfkUGU53EGzZm2T4WrYx2m4uXPX5XplTX0YhvhNGuyq6al3pqDLXwzl6n
bCv7Mxz957/pHM0dxn/NvOa+EYhkChGDIe4ctPqLwkFLmUxkwxS4RR+5uKb7pWFKl7kBUAbd1sOj
IQl97eeOCXWkDzGlTKGJA2bgjCPhNvq7j/Onz4OAD2E2cgTQjMwyfuljDWNWt7RS2HbM7hjlWJmc
pgl2YVetpEC4m8iXj9IkHW2r3MVRsUPys2xpPKS8csrs3NtZxq0CXNQbGPRjHlhEpQo2OqPAZ8ih
TKfUj3QMgrX80NfSup5Y6NPafIn7+GE+qamtv7dEdMRU5oRyCm1un7XlSq7WRnRUDKzFsbWcan/d
ADJhp1lm3oSTjdftzUqkJXuTwoo4V8U95uoAsJ7XyB9SOB4AQDzKTKhbH+9phPVR8rc8471NhELF
6uZh3pHv2hEhiwjzRTmIXSDRsihSujAtVBcccmrCAp1zGDT2cuytVLVz2rjF+dy79vx5xtLVkvDW
4u1qzXDZY04UBucEEewYLd4F9Vzk0jnAtdHTuDPvovQa6zy5bKVseLlx6IZ6Zw7WaeKIFytiC157
q2X0fpglKDHJCyGtMi303ILOiYjggLIalkF46xTxWCbjKvRgpUtRSyPE61d+Yd/XTXyseEVl+DyL
Rs+IHc3ZALgg4Dri0RfrdOYACZ33qrTttT3qn7ZcbEq92BbVeN9JCz8qD+DbHAUqEWfYTU63a2EM
+n5U/H0cSUvZ0+6Znf5NvuifJhBoDki+ISYIqSdJlOrPbdW8MOm1oGVdAiyV3C5JC0ohY2sGr76I
XqKCMm1elv/mLRA/S3N4K/m1JrUEv1qZI1N+6c2rrYbPEqrmMptLjNwbEUanbnhQA05m3w1niHoY
hls4pbA2Rj5CM1ScUL9CDjUtncG5NzmWPEUpZWXnwUDicDziBPzeU0TfXOcDeRt1LyU/RZm7wd8t
ip5GwvwWpGp3rxi3UYtvscSYjg5nNdiX1KyuXWZtxxASYlBfiTk4x7M0ITXTPf2zbVlwVCe+1wsY
oGPSubaTfp47NYM1b2M0ovyCs+TcntHm08x8Bm3nTS33umvHSdio6BCJ2o0n+zi3tEjNPswnvPka
Z4vjRFE9N2pbu7zq2Y+a7hg9FraOVKRO3XXXjALd9AY2Vnk5DuV1LM2tmYs179clz/Ir7ffr/Gyn
mnVOE7eMw5saltdGks8dPzPJdZ4/89IznNMnoEPFtab3i//IZkOz8J2W1+81w69IPQk5u5nzIG1Q
M0crsHLOTQF2YZiEcuTEc13kp6ga/KCIyKquIgpN36MuRqbp1BwDnUroZwwNy1aSL2x9TOAS+2gr
Kip8Td76MqWb1FDC2jVntDCmwpFHDoqjIb1IRrPvbP/sZflObbiFYVQ9JyNn5C6plzS8bxWTvLGj
dPOlz7kjonGlc+vSz4ur2XHWNWjY5fRUsySF0hOOtFu5UHAh8ARvkV2/BBQk/1zl/yOdwSVP+d9f
arD+75Ra6898HuLXv/6onwKX/t9IWKK7+4eF4E8qhMf37B/UPXXzX//z9p78Y/zHIfzsPuufFQn8
hN8VCepvQkP5CWWapEBsU2ylvysS1N/mnACZP5o1x/znvxQJ5m9ouaASMls1cHWZPykSkH0pxLAp
/FRU2fZ/pkj4eSRl4aeYU7YwI80eFln86knCQ22K0OqnpWo0q94SK8m0DxZBZdBe3uqi4nRT4kqO
16QQ3mlaiI2xLDdJoW6trllXFQw7L91YSXenUo40U7RS9PJuMBqHV3sxpIipc+WU2W8Wjkq9VU4N
mCglgHmoYm6usG2006nGRELgF8wfnRqSGYNU7wLZchGb3XyjO1iq9gocNVj0xNkvtCFbSyXMwmk8
RCZHxS4ZHonmXbbDRRksyGTx0pOSx9GS7ycRLjUf8/n4gLVjQ0dwyd61GIpq03nKms7VgjH7QzZ1
20zPsakW/insbbGshACE2kH1/JiC6CPwKSHgozXBsKzsftmAKZHHcitp6VGYo5P75s6Kbl1/QQG7
0Aw8fpNuM/MpQmhYzTg5VeUtRl/lbGlTI9egBZWN1PsIC8o7uwQoa9ovU17vuorupKptvJCXm3Eh
BytYuXIGkoYOuU+OoWQzRmOkmQOrg2nRDvnGpgMGSJNjcOcOM9OELk1UYXOtrXWcD8s/PPH/Rrnw
Lf78Vz363w8N5kfSV+dx5q8xVnWiTV3UyBOK5hH63xpMieMtP2bfY72XHIQfToXaN1xi7f479dXP
u+4/f7dC1iKWBHkOJfulFoYImBdR4k2c8rec7saQTI+/m2TPP+PX6/vj75jr3z9IGjgse0Zl29PS
fAxOYkUzy8k2HBC3wGQW4ervkqJUe9b9/OkXoibGQkbc7J8UZVFTMEj0fHmpRcnjzN/zgsTpNWPt
aSGTysGxfc6JhuUOOck2BnilZrZvV5tyhmrFjePZZEEXjBfHm1F8mZG0yVEQRS0Es3TcZM1ygvZh
0eOQmPcUJtCYTFpzlcvSK92GcLDcGx4ID3yO84eqvUrWqwz7eJJhgqSO3OZ3PXPCejRd2XzKwx+p
EE9wtjBfze3qnKJYUaqlqkfLQC9XVZi+x6pKx05ZFcgklVHf5iGZtog/e7m9C215GXvtY5Xmj3Sw
niIM5kUJgCIveYJfWx+KTh+Vb0FtuBP7tprQnbKxn7BM2F61jqseKz/QFcmo9qKCDwnqqY85iAaM
L1T4O224ryImSl5twYAPLcQpevvUDN0PeYwfkqxJlqYn8x7V+j4xnvN0ANCUrGVJrReDwaYYeSv4
Fq6JcEXKhseJ1mOvQvXswreyiNzcCJg0BV8IFY+V6r+DnPzER9HA4EwrZ6gVZ4Q+zdK1j0bYl01x
zCvrmAWvifJYR5xa4/4EIfCC6GzptbDUIq6+oernX0Ba2PNNz/1kjrj6ivIeP3kGCAuxY9k7BmSt
suy3vqpxwplk2HX+ie7iuo6zRTD2+27AaKCJw9gHy9hkahsZtFNVtzUkR7UYTGNcN6SjBxCiAI9i
Q65JUIdWwCHmJS2IO0jWxV3DLLoLwUwJjei9ng6rAVPM9PqnsFQ3Y8DMZWRF7PJqZWfZyoQDWhRE
nhiBoAmWvZVquffKY9+8q1HKOWqMw0UW6COdHk8cfN1ej758Kc10LWVAPPpyZ889LN20oF72xTLO
M64V2hmWQp2ub6+TAqpJD5IPxoM1rgTxYccm7IviXWeKuLBYi2QeN6+PFxGoWFlNnX5iwQSjAnAN
FAvM7QyEQ8B6JcJHuTAYqz3BYtSCQ5BRskX+Up/BCkG7Ex0dT/6C3ClXTzBo7Sw+BdrbQxOOK2rZ
dTTifC5AL3DAtuVV6aWOT2JHBz9cMBIrwuek26dj+9TTmQ5HddnYMJggPg0wBvRKX/qy/Rhr9OQF
7RYbLVE/JYwwTlJ48k1mVUEPghPudJAEMKpD1QbLPLiTormNgBSmQLMFbRFw0M3lZyKNPls6yK2e
3tmav1bslrmYshnV5rHXAYMWNbw1cy1F8Uk2zQWTu2XPLzfTlI0reIyj5i6LmHl52mJEXfa9Y/xH
xeT/b2p9dc5z+D+r9SkEEaju24//+h/vP1V/8z/7vfojbRP7LHZv5EcaJ0Q2s9+rP+U39EG49U32
MSJuDRRuv+tR9d9QB2k6Wyu6VGUWnf5vPar2G2Ytg4rS1lV+7n+mRyVO5Zd9h0+HrO27mSPzAX/d
TOMBDaoZ1biiauomOXjWjdaljR4DeFe2Qaos24q0ZpEcRUYfsZiWdFPdpJKrRS6QK0qxcWqGeK3K
3jIc4NvWqf+iSObRT5TVBA+rbUE8KV8qyjwpmDYo7HjqJLhW2LPLGafeANlH2RbAO1avKgchfQST
wFkee68b2SA3YrE1QmnVqPbVYAKYJvJBi8p1oEu8Yx/l9KnNqwaAFR36Td3BS8HpmSk2gDvQI10N
vxOl9jiPeoKVlUOq5TEvBn2VtMHOm1GKprmWGa9YNLR6fAtjdTB7wPrWCendPDtm5DmgJ4rWwmAJ
656n6blMUe9n3QOY51Wf1Ex43mOKOKk1QK+9TgMx6joiB9lcaCxjZY8aNQ2cKZCdJH4oIbk0l6R/
s4yX2NQfReo/6rDVRxw2UUVAZHWI22Y9RWyZTNzHlDWTdt5oe05iwGqKX8oS5CAU5MoEqwVezkRV
ZBQPVkvuOf4Etpi1pDd0qsx7PiWdXVIxFTKxhdjHMbgT5hj6R4qQJJqMbx+zGoanmk+s9eW2gnad
xYU7Gbkje9Y9o3C3IVhqUsOFFtENAM6aNcMSUY6bQJdKi5Ont3d5DLjTuI+keG2wXA9Rv4A/3igg
lm6ilxam4jGPPXVavBDgUwr/ecrZT8yPGniGADJGrMRS0ZKVhJp3VO9KX+dUrm6l0d+YtHA60Bl0
A6QMoCRk0TEAsGwNzyXL78gToIGqRyARDswVp9pJe+R9AbAntXWb+EJX9d2rX3Ms256V7rqeIYjM
Sb8er0OJz8J4jcvmw4OI1wb+qZD0kzWmr1pYuJzGjrbfH2F+rJqGnkq8kPLK8SMI6WgPmsZeeZX0
1AI5mDXCAT3+MLq2Y+R0xgdVDwkZCq1k5p4KphLI+Vq+pUtA+MAuNsXW5OuYOmuTJKRg0I5P0w+a
JseA7nkWJffm9JxaMnYPZhri00ebXdS8ahPC7wpevMVESAkowDTXH8RdIwVbv0K0ZeLb4hhWJyaz
yXxvFRbalqcKKAIGkmUtpvsyGU6N2q7Bojo9MoeEARrDx2VfGetSyza5ZUIShDwEemmo7nmiFlKq
OT38DcHm1EZ3CRt42607Zv7jMceEMob0d6L2kpYnMQ8Dok+eJgQJ6L87Wuuf9GlBRd7X2o8oKckw
7JdT8C5x/WH5YTV3FUeyZHRV+yECXVaGb1XsnTxOg6k+oO/6lBN0k744JVhfWj+nD/5Q1+xZ4S7Q
343wVnYQp5NqGZbiITaltak+KqwRacfAzxjvFBqtRojPJTkVfrVplU1avo0+46Ymd4ego5O7G5Vi
VcV4gbgTq8SKtzaqITOTXCNgsnim4beYxmRl+qPTSoOrjNkuk7onmACq1QARzAGz8R0UH4WcEocm
nab2I4RS7F+T5N6CMWSCWZXSk81QR9K/gnTYpJiHppF/HywrMJCBmHZj09F/faLKpzWwGyWyDHRt
rWm3QqhMyBn5d09QJ86atvHHpxAdkBVADCwWVb21A9NpJiQx6QxdfpfMV5HRKVLQxJUPfbafytdg
SNcGpNpR6RZWLPNOSkRbDK5tHtKSOhj0rFqiNEKdKWUZ5MxHL0KynxTbHK6UXafLKHrMgotNaVWN
oDWGUwegzGdFBaKyiGPYZVbFH42sfdx7XNsz0bT1ZlRdep+FESLxa90NzhC89zQaIm5ArHROHEJC
VOHUgu4z0yczue8bplFinROeMJo/6EZT0qQPbZZN8Npg9ido2j3DHVQFdpoM2FVniW0d4FsLE4aU
oV3ymqOF8cHob/JliE7TsoivdU0z1X6Ct7Vv2oBh5Q+P1mQ30mtn7tejYpzGfofQG3gaeNxBg3/e
4yoAz0WRSid2aDaFR2QFdjArPNjFUUUgl+svQTXXrzbH9IJ1rgFNOPfcV0qrvBELvYFWtqk8gfZD
ghCN4J9GRevddJZB2ypWmfeY54mLQkcRLypNbEvmZjdMWZmt7mSWz0Ymca55aqXWUcGwKrDSFQ0n
VAfCshK8F3okFrpG2FWiftVltGQU4NhsAl5QneQ8OXKSW3SMdi22kY4JoT9wnNTpmWrhihmUa1PE
p1hbM10Gk5c4GnYvjZOcnlduYRoPRheeopzStY7OoapvfSPCM1EtKorRAL153A7vdFtJORHzTT9G
TbhsKjDyXbCqI9z0qnyC6cO3b6+LOt7hjyO6BbGdsEkbKmkFhzgVtKWdPGt0Y2T9rWxjJ++ZEvn2
zhLXqqqdup3WJX6YYjqa6S3zFIaACGSQfcxHhQEc61gMhyzsnaAb1xEUtmS4JFLqSnXxobAd439b
yNwXmSm/VtMRao46MTIpWQ9R7M43caxoUinC1SLq+6RYKyZQSf3VZ9id5fbJH+V7NGzOZNKSyR6C
9EVgyiBKxCn44jzjXplmMR/NfZOJdc7d4vxY03DXE3k9NOailO4s8HSFLRw2XMlUrkXyNCZvtYze
Bwqpw/Fkmq6Dlhy6fFUgZ5Y03s6tocJEzOUFyLsmIPExAbteoXDy7M+mfRsIljEIgUhU5O2zCIAG
tPrsd0ffR1XHlDBvXtv6DWHIfa+gP2mFw41Go3ydCGGt/QMC3bMm1ZuQmeugenuGCAymxrvQmo62
B7qnstdyj2LJn9a+7p3aMDr7kBjJcuf1ye+5Wl2bHBm4dWcRhARCvGl6VwSc61NrW6nbxn4JyAbD
yuQQPsWKlThI3xZCt7ej3kBG/0JwuBikr7mDVloPqdzvJK9DNCT2yUjCjYYmB43IIjGqR8nu7qvW
fNLhufse/PsU+2FSKivNT49hTr+c5angKrVc3M/4V9HrOw8HVBfHd3VDZVWH5HnYV08ijHt2S47y
TppMmK/TWivtk2lSuo7jHh3GISaPSu9Jz+mIVQcQvuyQc+hjdE+KPbz9Kn6uc3ZlT3HH3u8ZrcFV
EuRTILXJPP0WpeFdwMmxIBBFbzDGWsoau+Xawobq9+lDVGFVDHhG7Xqpxyvgm6uUbyOcR5ejvBK9
+hJQkaYkwwzFXdLJ60Ctb/ZUnTWjXjL+csYkZfLTOlFL4Jxh74KkWSV+f7LZDpBJQ1qttuNQ3Bej
5zQjzyd3qf9f3J1Xc+RW0qb/yhd7jwl4sxF7U1Uoy6Jvsps3CDa7Ce89fv0+oGZGRVQNIc3dbkgh
RYhqJg5wTJ7M13S/OhPRKfeq4L+YUb5WnSspoJKiPMlwVv1uWNchbZxoFXNEIGC/LxtYSi1oGg+Y
BweCCrrB9bwn31VWsdeDJTGLHz29k5oKwWAYBwH4hK5tOrF8q/JfOXLakYj+fSFsY/oXvgSxKY5X
piDhSd0isV3sK5wPRIynSjV7O7miXahcymPl7rTQNl7HRrfhkemHldqUgCe5KmepSfmntIGaI2IW
7ZRbWudb7UCrMjpg63TAr0hYcvNfg7J4Ri+Qoz3ZWFdfP8mECgj9b7wYSqLGDZDbIUo8POlJjTGC
BICtSTs+SfxqfDfW/h6Y4UJ88x+zazQZN9JuJuLYBp2O/SSiPuHn+FYgSlL+EbG3Sfu3zTbZdkt1
XW0wm3qciTatoX6MD+E2OrJjC2OqOiYyPc1ckiKkjCrEv5K1t9Luh422weUFt1bp79Zsp/EmTWAp
kFPXqok3CgAOq4ju9ZYrUPNubSpkIOTRecr+eoxjg/fshSomhHdk8SDRTz4h4oCx4Y6351jqtwGA
HTL3JaabC10JsIGY08KZVr4/RvhnOGny/VLAMqZREk50KSTV/aJW3kVP+KPv99b9b/d3emGJXFBS
ZGKOfScJ0MAoMvB5YgLg6MuUVb4S9wmKIeGmsJGNXIoLFKHWc4IwF1QFR22SEeBCn0xWpkpjePjp
CP8qKJCv/fthVS4DDCmWQJ8X1iaF3r5y/ouPdhpwLImcrDvqsrXYCQTUpHApwK1vfaT3SblN/aas
nf9m0eFbLMomlRxqLZN2hZz6g9iJGlSMPWfwYtRQ4h4Au34HeR/g1x+Ftr/39VT6YaPYCwY9U8Jg
A/YkApE5biv5k2znm+I5eUYI91Vfs/XPTpZp42Kck6fhRmjGydu0TKHP6GLi2LfDzm1Zbig5L0E6
b4P93238TENN5mWtlVnW+bgv+Sk6Pj0iA8F9Kn/7eklfnP0nA5pukuj0ODEqZUyPBW32VbngtrJH
WH2j2N5em5sd4zNPdxB1VNmTVXZKedpIE1PBqFmGY7Rm1TxKi/SFIhogmzW17m9c9Enxlvp3B8u9
dbJJt18P9tKGomusc4i7H23mzx+P7iKurQ0EM1l6dDou5lS63Lld64KmnSLRx2Bt43Umne2ScYZ8
OfyqcWNuVt0V1kgH8bZHFVV9npWcvDQii3a6jIAe3XNxMh19MDiJGXJFjdJF913kAxqH9He4DN71
RX0FounFn93CLshM4fsF7AnFAZMXOd0wddkLJadIAcM+OUeEmuPX5goLyAdvlR38K3L3DruFFRfu
q8j21zVs4YWwmvVoP89sPj3F9HSoi6AMkOyIP86/4AfN4D+Won9rrtWt/xAtzZmd9MJaIaSpfdS2
saSVx83hZPEXqL/nVk0+HF2Nr1o5ODugP3tkgW7+gu/uea36c7TJAd9Kgah5DdGclzF1MxDbpWq3
hBy2VtdYIuFE/heUMM+TpjGqaYyUXYRHplDHMhSLIWnqmBXa2sjLcz41h3E/SGzvLv9jQf7/3SYZ
N63/3CaBI5T4v15/gZR5TH++up+1O8Y/+2evREU0yDI4KDV9/MG/OiXyP5C+QkFVx/eYrscoz/Gv
Ton0DwWpD3SqdEQ6QMX82SgR/zHqwFJH+Lfm0Yd41J85EGij/3yqniWzNGR0rOK5yJKAnS1xqWMK
kMRDX927OhJj0tZZJZhNN7a46q5BBMwsrbO5/jnedDFDvrQUrySeyR2+gCgRSN+81NpKzu+Tj3Eh
25MvRpJlFeiBBJB3ypI3NMEzfZ0OJLZo8SHZdVfia/SrP9KqXiGVbjc4ry3UNxisq+yeSstNvVJs
bAe32GzMbSh848+n4Tjqk2eZ7N4G92C16XmWKnms82hl+b9Cp1t+PeKJLgAXL6IAWjYQktVIzKb6
ihga+Jk8GNZSf1He9L3MVShao7pi929oojx1G27fM5/zYyf8dM5PYk5GFgIJxYKQmDV1QoTcQHja
yjp9st6GK+NDU41B98sgX3r6otx1R7rRc4fjR/9y+n7R0jZQudQR6lCnWoBdkwVdEQX4UoUdxNzm
SpFd6r+mvA+L6Oj15R3yYq911kOgNVHTlQfl2lfkd7eqwqtQqms8ZegYWPqwQTSfCj+WbdGg1yvP
lL83fflUeCiF1v4DhoJ2LaPYXxsG+l9W89IMiQsGWsBCI+mojvQGPXn8VGQLe8MqKb9FLs7SUskv
cyMsSmmAgsSMrW8pRYKFDIRJFHQ0RsP+KJTmUZGFrWhJa6vXfqglcOjU3NXc03Ov+onOgL7kRpFR
sQVqEYu4tEHVChbNUI9IAvNbWTMUOlsHC/xmMtJVlVJfyTGw3ShXD7oe4hON/ikkCPUeY9mjmtbP
7uBumlFWB0zVDcCad1UM3knsD5lu/ahC4c5zil+5XiA0TUlygeTim6Hn61IS13Vt7TpVeTdF501Q
oy3E62cvKDeGXq8VAOyiLjx4fQRNyWxv8jwdxbRAUxtycOwMfx335UEKmRpScAzTCjokNnDAsT0v
v25yQPKx+UQivilBiQDsSO5ki66TEDwX0Vh7z2E96hEuExIe5prZWytPwsc38w9W3W/UTJTxXooo
ICcjC0XF0cUE0k85t8dHo0a4p+w3Zl8gPKBgNBFSWhVCFTBF8JJo/U6Sc2mBGziWMMp1To9RSVs8
CIUK9kq5Nw2AsU2n38RJ8Tso4p1jdL9kgw2mwHw3DK8R+8J01IqeQ0vH/yG6l/ACdRM84RyQKhy+
eD3KMRRVI3pRohC4iZndBjo8b+rsmO21K0eDO+LF68CMd2ql3lsaNBHlEOnxCC1ccu90l0rlKSux
LQy7zns7dYHzVyS6edjt4lK06wJmWKrSzFOjdQaFz83K+1jrXTuKyn3Ev+USNkxvuL8VA/p4Q69F
1NR6ocfUYo0cproihK/4GwGXjMqfWOM+Sk6/DgTply/WT5Lk23JS7bwqcG2thAGQhvGvPlKbVab4
2srXlXvIws+lFtEeV4GLWI34iKMt1ynFZzHGnjl3yz+7uKH2N262iKPoCjyOae7mJjmtq8xZ/qHE
jEn4DkntZYHoaz0T6+MWM9n9uCRyuksotmFTMO77J3mimOdG2Jl0m+Uj5IDviOtXP9Q79xoR44Xy
szkUdnBf2KiyfkP+zs7Cvbj2tuIhOM5deM5yZAatiybQWVkcUa+Ty/iQF01j4G+9BMTUOm8V4q8z
h8u4kU+Hina3jrQNFUZcfT4PlXetDPgAUmFd6ZtiV9xiq5vYxnrYssHchDvzzdorTyC5EL3ezsQ+
S1UZ3Wns8eenr3mIE9NBhGFZ2uIoiTfqoHZ701qMuvf9Ye4+Lo/1pslYVcQmKXMBdBf/EIM8iecm
GRWPAuzfKBBtditzI13hujLK09dH9Ilsj/0aZwN/19mqdgWjbq7YcSEtUzWquJQXNZHEbFISiPAI
NQwjwpgNuXR9ObbjfmTbYd88oc66rg+0A/7+Oz6NeJaYoWFT+joRkT90NtgNA6Jcjm4f2KvfJEdh
rkp84ZtSxeHiDBRozHInI+Q8zGQUWJzleHn+ozzWbHH03jUbQNDrmdFdfJ9/RtMmFUb62jVSHKGz
RCdypaxpPH8TlnDOr6ihbtrn2XgXkk8dSXMsRUjJKKBOVotjxX1huOk4Ov8ajp+zD7fUCb7FG2MZ
79CSaO70rb+enTcX9oFPcScrpZbMztB94rJSlqKdraMbfVeNRZ4lteI9kj1zSeeFN0tELKHGXYER
j6Xkk7UCy7sbMFQfI8I5RD996+zg9trQqN4rTCmUuXL4hYnzKeAk43SBmmf1HwElzsmNauNPs9Dp
uK27a3m+8nJWC2dn1dE05MoFKeZsj/fCBFWAqAShBOS4JtXbjvPHW2t29tzdea8Kx3y5KK4TLg+z
me3F78m61EDaGVR9JvOIuiukXiiaS/lOqACxLtz6voOR86a9OfviQf1hLa1jli9DiPwAN0k9DWyK
2JoGO17jJzhX1rv0tQ3weSq1Echh00uVxqkboLroLJGDcuzqClXZRbyBeD+wFSKPjVr+zMq99LlP
I04+t2AZ8lD5+GQBQ/JuRzx+vHGvsmgxxvsLK+jSyj2NN9mXaqwJ0VMkHtg0GWzfd9WmtL2UkeNY
oKGzlp6Gb8Ku3v79tplEMdHQZI11BAV1+qlzq0gsUNHjoeNsUpR1vUXJYZNtw12/Ku797wGU118z
b/fCxdQQR21lYGLwYaZFfCNOmqp1FGeJe+8SZ05USRb6D3VXrisblfENKaf2Y9a3Z3yHk/PVkBjl
uD/y15SaU9JRIpMwnKX7hOYgOKyxAKUdpEO8CeFYwKcxb4yXsQRRLIXVXGfm0pjxIBjlHWEHnZ08
qAlD6JMxMVail6I6qCJAHeH+6xd7MYahmhaXcrCs0/fqF1aYWDUx3Pqnlez0/NERZkTpL2wNhnQS
Yvz5ycZrhsZgKoFACJD65Xs7q0Q5F2CS3GpmN5iDzhg8LVi7Zbmp5dev39KFtWZIcEJ08kkdmdDJ
WlMbw3eqzAXu2ltrwZIXiIOtAqFGptVafB3q4mAsKHCw1SjETRNkWSxB5QCwH2U2rgTLfdHV9uHr
EOf9AOpM4J2xIqBaTqDJZq0LYscdly8S7AANLQdKadAzN3irzqfEFzbiT7HGbfPk68uR79XBGKtk
F5ZWY0pq/jKgJ4GuWBu3wuPM2C5sw5/ijc9zEg/Fc9ci3Jj+c8yvOHF+A8xY47W+cVfx89fRLsyL
T8EmU7vvUKvrPgaHo7jY3bvy94hyS6w/fR3nvEc7+WKTKa7jIFbgrQrzfaVga4kPylba+kcjXOgq
XijFJn+e2+cvTMRPYxvHfvIinU4QsScipMzl2q9L3AR/fz2qSxHGOUizCEMpkofPERruvkFfewJk
Q/fOKriKV3NuZJc+0GmIyaEc4JcX9RIhaiwRtVoHYe6A7srsup/ZSC8PhsxdQ2CaFGwyFaoUWZQu
jli3NXBDyV8m0svXr+vSbc9UYNz9K8RkEliY2PulGLALpfJOd62DW5h2mkS4HDt3QpG/D7L2s06c
g9c3KwdcoNo1PwqLkkJlPRUJKnJldow0kJytvMvSeFv51WbmGS8tdwwKUfDmvFS0kcl7OmsqJAYk
s00Fll/77o5eLssWcCJOWvFRQxhgMdjV4eNeivFKuctvaOrac9noxQ0OsgdiyAAaMGuYbAKZ2mRS
KmYCy8Wgl0tX/FiQnuhrcTt355fHKTTJEUxllDUXOaVFWZ18+DgySjVJGbEelUcjR8u16vI7y7Ne
2XiR01MfA7lbi60HOyxDICGKD0FYZ5TRdDSt0Ig2Bu+72sGUyPQYdbRKprqHFLmIYN7I/u2MOlrn
Iiwz1VW/OYZ/0yvONjL6O9HVZ2QczvuJ7DOng5lMsULr47TMc8CxV9bb6ONiXml37Upbhqv58sVI
yzl7daMUu6lCw1DPkg81yY3Acnl18mZYO+/SajRA0+6DZ+lO+vA/E1bpKls69/HPr6fpmX8AHQjg
NbCtKcLrFpP18zQdRKmRchOiR/Pd3DSQ5Jb+AWO/tXSfr7RNvpNXzVFB+Hf2ojQX2Zpc8FPLjfS6
I3InQDXzBYrn/Q6R6WtZ8Dd+K90NcQ2U0ywfCmjryCpphzIM0BKU3mRRfPMAgodZsvNkoOozL+VC
Nen0pXxQZE92fBpetQEVg5eyltbCYrTVUTbtX3G+u3RIj1R8moxwJa1pkmOGmTfUbo2+EkgxYYEU
4B1yfuD9Erv9l5vNf2wdXlyhVMhg/qM5MnadPn/sMpZjauVE64QciK8KsCnRcYcd1FukIKUlzpw/
fDPbIle4DeP06OTqxgucfWvEO57/qkI8Ca2L9ikRzHfBSzYVNuBXTuLed0Z7B95h1/bY6xZD9UT1
8RW9599wdmEMh8Jy5hNdWjE6IzCwL5U0Sn6fh+KrfYEgb8NQvltXYz/c+i7b8R7nZfNHxW2ai3Vx
DWjyp7+eK6DQRJouV5W2MBcRvhj/OAOK0QSIFb2hEpaVEWjdLHWe8xDIud/J2iJxijZYGoXmbhwX
T/UaDcF105vta63UbyqcehDPQCKUujKQVMb7WjAFWE0WlOmmEbvD4EsJJCQJOlWqq7hPSyAaFKX5
0ebJi5EakIuamJaF6zUYTPr9PkutZOOEwzdcFFDwdwqIsqmprqLQiBdOL+UPpk7vkv9tVNfrtnVT
tvCUAstWoZcuPVPvbFxb3rpa5miUFW1DKyTcygEczkorgc7KEXwpFBgrK4/uGjHgmleI+SpuoYd7
NeQlM1ejXZQW6FN62kuhO/AWEmNkK+HdHTZQ1tAyWnBcIsGXdpCxtF1Eh61ZGMgbrvDqkcD5l/q2
KtQbxfV+6LKL5eNAt7kKYSwXQgsKHs1eaxmKKp+7ypNV3YDsF6vqKetlYLLA/aEZ2IOTipjTSXCI
jEEWd7mUqThVmZHxpDjoAFt4sFlpcAsP50dkNj1O5DxQ6aevQVPfYB9/5SNns+gaJboVJG8kHohK
q678JLIqhFIrfW3VlJerBIMHCex1l6K5pUM1WeiDVe2dpNcRlxIp7CtVfVvC+KYAjt7XoxWHaPRH
nbGEu0eTx1V7ciR0uJuwkVZOE+bbMhV/N43/Ow4gNIalgRangV94YB5UdXB3cdhdpar6C5z9m6t3
99i99hthyH9pI5+pA8u88E0dLlZee6gh0PT0BRfjIS/B0k2HqO9TNrC8HQfbUlHyXanQf4Cq+Exz
0jZr5VrLowdLzt21IYjCzu2yB6MRv4ddcq0HybUmgCeNVRHp9FxGZcgUimWcexbOEF2+sNT2tnSb
73mMWowCe1lwHryo+RlZHo+llsxY+n0p9K84Da7h26GEIWV4VTsBxHJVObRy+4TS8a1p+q90AfFo
q4JHv4qkpd+OVPGwudbkGgMiifWRdQE1h0J+CCz1OY67V3iRt7JaQhkt3GMn1q+koM4CkU/K/vTW
KINCdZfcZeyIj3rm74yCRdCg2INYhfHkpfpNoHE36uFdu5X+DHuclmzaLtmi8dIxEBIyeyR9R09W
oOiWZHcqCmyuwQWrSZTkNkl+cYft7yJm5KpWhpciIKInQGEaNIYZQaG0LSWmKllAvg7j9sZrlK2q
sbyC/j5J4Td5cntEEBKNeOu+U7Goio1q22jFmv0ch6dEuyl79UcI4TuJAjzoNeXR6hu69EpzDSFq
q0aoFRiogadiuvN6R1sMLHkV9TNFdfb8kmvJCVaR57yGzD5YZtRvfPEqdCVbT5IN5cwQM8Bgk4X+
bapDp9LDXdE1m7KQjt4QvAtqePT1ikkQt9UqioVXGc35hWzET2YAEDgo6TIblUnjJWofij5zl3ri
rhBPMpELK6297EC2FWL1TchaWumCehV6CY1KVBSWVYjHjGEN1xGVtqOYIN6J2cXWafurrreepU6+
jxXnoXEHwBjOTZupdhDVKI6hdKbGmQs9vtiHXb6x2uG18OpfhdbdiUb+I0CSfFW01QM6UjAP+sMg
+O0aEA2qCLWDTmzLbjwU+lM8IKFnVuFGdKN1HRdoLPSBXZrWg+a317ETXBdWBotK3uqDdyU3IR1t
srljKpjXOIFu9Ui/CnXnWUioUSnmc9waHvQdP90PSY9IiNBds+owWBzqfq1nDZ1bme1fKVuItHKo
oDZdsJ8mTP2mR09cqlzqK/WzUEGLclNZX+e+ufZl1HJHZTdPejdyCJlNlb8WLizHUq6ggjhCsDOj
Pto7rprQPtYV28jdFsZ0/qpBltoWlXjn+OJNbFgbxSphoRR276LcbzSDvCt1BUZaGsLZUcp82dTo
W4RF8a0TOVwWkhy4R8xsRsX79CeH0WLI5WfHMK6KTN/E2iCjEGluwzLvELUqf3htP2qs21FtrKOq
/wW96Aaf9RvViIaFoQy3eaHb/QDxkOY0MiMFNmw9uj0FLDK3AmMwtEj7+v6wHyTjtoldsrFSZiUH
/a0aSMe09F9qER9CKe3ui6KnKOmbP7rI2rlazqLzjKfWrPahk+LGmNZ4PorRHTqOuI7nqYXeBWjh
AK1CDehHgLLkEprGq8vsPuSWl8jLMtM+5D2ahaSwOIvebY6RkiO6PrTSQw9lcFUaFmo6jbpPOu4n
ZctOrDjoS+iB8ZAr1KQ1By/GavCf5TJx1kGeDluz6PxNLBfbUdJcVpPfyB79ygp3L0jJUxSFe6Xu
UP2rr0K1XNdWcmOWAy/GwP46bXMwCG5dplujB3sAPSxZIsu+gUP8ojexguw3e60ituwnvisvhKLr
HnzsBY55F0SLRIQTZyWgTSS9/KZWxa0qev1zajoWHDfqKJiqdJDEEAb+OmU7KyHTa8JRQWP18oXp
RUwyNlk3wyEGR6aOZrZg+Ud05nzr+az8MIbBk43mOtXiMz0gAxpLMVBOXPLaF9kg2Yo8lwCe36on
MSYVoV6tJT8YY5S2tB6R5s7OvxI2ETn7XN3mAjfn83gmdQQ/ksKO+gKYrFWz6q/pgy451pdYlKyQ
X1z5D3MAsdnRTUpFmSt1bJB8qGDnb42DtxJA0Y+O9cF+1qb14tcCiyHjiipSo5jcSNxGBFJDms3o
pDXgIG2LDJX7wcyB6fncV2CGuO4vvp6KH63xT6WK8QPCFgBHK3JZVKZlEdRN2Gp0cHcZJWwhWHIF
3mmQzGro+oOE7LxUXrcwhoXyZib02d1hEnpSJfENORZJzC1ufMYiu41WmALtUdYCc8KyWweHZN9v
tbkW7FzUSTkjLQffDWHifSy+YaeYiwgSFKI7dr0SNu2ufGjyRbud6xtdXPO0CbBhwrHqrKleNVBc
K53BjrS2cG/ZlT2u+dky18VpdBJnsrcoZqjUCVal1E/Sp95OVvnGzBagYlcQle/Q/tr9Ex79n+/S
l9/on0ObTCHUyPomQ1FlaR7Nb9UaN2WNq8I6WYPQugWz913aZLQTaqCpq3IVY8ywKBbDEfL+Trid
3ZHOrsMfs+rPp5nMqqAv69xTeJpqVVxVu2gdHkugC8iADsESV8yVZItb1JOxQKVfOdefG/egs+Vk
fKCiITqAq5pu7QEfuRKsZU+tcdnGSG2Z+bbxxNfW9VEgMe++XkQXP/ef8abYkATzuCE2HHao5NHD
0GEwn74OMC6HLwakTaoLcib4Za4QwEUxv8/R5bht05kS41kMigh0nVBaM/HRPdO76fF60YK4oz8T
vsT6rdwe4urh62GMoPPzcZycuZNxYICW6i3Z49JJjK2AvcEChjxgw7xFv8tP3+O8tXsLGdQcbLcb
uNtmEF4H0z+0heBzt0bJphOHW+7Xc/Wbi0928gknKxZJ4txpPHoQY3dK8RfBj+7Rt6mWA0RBoaa4
bnfpmtrNTBJy+Y2cxJ0sW0Ue5EbomarawrrxDxGSevVmhAvAlFyEj94Wy995jMLEO29k2HLgnISd
rE8fC8e2DhiuuqmAOi+SX2O3UV/Vq+apYtihjUwrfYpVfuX+KLNF/hDelOJirpX1cbB9NbEn50BZ
F46aaUxsZNk2ul2C/M73xpV77WyKW21Hc6te0LCgFIlUSvxNu66YAXutWAgbc13cyb+ixbiX1Dd/
4R1d3MOAl2EbDTzpTHiwSgSXuj/vqIDBJ6X0Siwmwg5VDv+6uWpQQdoqW5isbyot2urJRzDsXXpC
QK55ld7LHWrpq3KmY3+2Rj8+25+PNEmFQskPJWWcpZ350zCOSmNQydh+vUj/w9ywoGzxN931yTdB
wNxr45AgYzaZDov0WgeYb2Aodu0tXdtcqQ9iDaivAP6mw+pf9FfZnbidO0QvbaoAWuAWyeCVYW1+
3sQHzo9kKHDzaYGtIGi3SMw5BOFciMkqiBwZ1XqJkZpHhDbcrQ42CB0sVkHr2SMy1F/NnoyXPuHp
sCZvVzWqnN4qC358u/1AhhmsnRU1x+/Od3epbsOH4DiXHFxMocEXjwA0hNHOQFdxGKARksNuQDwA
NhoqPlt5Z2zo4WxmY501K5ijp7EmczSyFEctdGKJsHrhhN0YdmPDsN0Yu68n6nlP7CMSVyoNhK2q
TbHTWZt5TjpCMoOddzviTblm7ikvsvD+Atvt4mSB/vqvaOMJctKEMSOR09H8AICiR+YPNEcCriJv
Faiya3h9cIhnkYqXEhmJ3giu2qaONOpkDaCCEFRdB2zZejA3oq3ayhYNMHs8G7JF9TQ8FdD308Mc
YfIclT6+2ZO4k4URDBTcxTFuv4+vXUTE7G7d2u5hRC0q1wq1kE256tfKk2dD8NhEm314G9nCPDb0
0ksH/MoeYIyCzx8PevLSg6HscYaiSFnaziZDMekpWTdbCnojIL97CVcBim4zG+A5C4rRg2Yb/ag/
GmGTLCWqsjzyFUYfXOn78r7dBOwJw6ZepTtx5RzClbWaXTWXB/pnzEn+gZtQWfnyCFD3ls1Ic5ZW
GOdwGfOXqrnpV/D97bm96NJtSNVgOohIXItnl91OKOKACs2YBLjbsQLSjmzR/+42NIoloPaiUAaZ
7uSuJ9VeOwL/x74YOd0u3PtHlYNbgDk+4vO848zOMK6LaVqBZsJINJBJZ6c8tqRGklSyUgB6I3e8
Ae3qY0Nv2KjQdLZLIcr+ZyL3t+ipf03v/f85rc+xCPKfSay7Mnot/+exLt74V/8/y1c86MtPop/j
n/8nkdVA2dNkH6O9DPn0E5XVkP/B5jpiHUU493/86J9UVln6B/RiVbZEFZCfSCHr31xWfsRpxtao
AkKVRx7A35F8n0rgYFQxIrSRwGHuGOw7k5XvcBERFL8ybAEt9Xp4RHh8gXTx0gHNG7nlpi9RuSse
h3zb5tE28R87THGK9m3ArURH7U5RHuuS4tvgbh30OB0rW5XD77x5Ury59GiKPDt71smOISCOYEpp
iez0XowWxtrdhyB3gmtr7wIKQbxpefJZb/9YPf+T1PFt6idV+X/+12zAyWHE69LSKCcgStNvLThB
O1h/3Bgwul/GHLlzyG15fN0ny/iPIUJi4WNw4Jzd48EnSE1ctoZdrWgvie/Vd++x2JUbKyVhwmVs
2e7am2EfXDtvlM1WvPD/asx/PsH0Zo8CFQwtqzHsOPbtAc1MnDtRxHzsykfV2VaVvmryq8orFlLx
2/CDTSym/9UjMLtV6ESM+OMlnRyBXZmGhQuey9aKPTofCxVdZ8RXR9cnlGar8slNq+ehQDhBte5D
/dj3mYb9ajlTgpikIh/fgp4CjH+w+8BzJnmrWOgK0P2BpREh6GySjCQqMpxc07GDCttZHf25eJN0
C7lxQcWdjW+/HtaiTSGWnsyLv+n2I8FHGMXzoa0e3dXcN58k6H8MVLW4IVOIPVfd6QtQEl6kGbaa
/+pHk9/3Qn34eilNDt6zEJOxCb4MmsXVDdsqv1upuIkTVGxRyWtRXAzK32owGsFE66+DfsizTFeT
hBqTqENlP5fbGaRIDAdYx3bR1NuIHmSZQ/JT+uolUsf+P+KKZfGSD7XdJaYdeuIuiXCVflbwiZF9
dVlkLQ5q/rp0kKZNH532sevUJ2GAqpxUmF+gPWiAXqjrZVlxndLK+A1UzE5Ap7xV1W9N9TZIznqQ
KYTmsO/UtclVWpQKnJ3jndg/0+Vu2w73wrxAKM08FA3dIl9S7tu+uBWHUFjIQ3MzCMKLaMACF7JX
wfPuWtXcAkaww9xcNG24rUP3oXW9d19DSrxSzZl6+cU9iSQG70uLe+kZ4txvqyFNc9mwc3O4bvPQ
Ds0XTI544sr2QmHXDs6i9VT43d5N5vc2Gsnbpo1v4BrvgkJVkZF5NPzqLgTuksv3oUxLIYtnvvVH
n2L6rWVm74ewtgLN5vNlhfqnC2ievTqXs2Ve4TOLum8pl1sdnVaVRnEd3lquOCyc9DpDN7KS36UB
bpDyFmOqE0svKqqH4qAha/iQMgqp6vdlNaw7uYAW3B0iv/7WIJbX5M7aVYEpNIuvZ+ul5S8bsKXg
30Jp0SfbjWepoVBKtQET+kFqf0nVUTd5ILjzyDl/HWra0vpYjqexJssxQiK01GpiNW/ivthR1FlR
OkYn9djY+IhA+nV/zoQcf+X0+wAUG0uh0H+Rx5l8n9YHNyQzi2huK+t2g3Mqui1IM/8eayqh9lF9
yI5zSYM2JgXncel+YJIDT2gKr5Skrqs8mFlIIhfrOrjJAf7KPpv44G9xuV8b/lvRpXhNconOvknB
PfzWq0LV92b54nQorIqB7RfI46moF5f9VTso2FA4I4z2m+JhVIe2MOqsfp+tfM/aDK0JYIKrMhZ1
tZGhnxrbuvhNGcSDjOo43S3cjUt02hLfCBatiC+cJx/NLFsAOHofEE322Uk8XCz9GldmqK7jUXPQ
4yxHgbn+WWEUM/NlJhexcTJAgIb9jYULOcd05TS4lA91qzu2FlpUv7aDm+0TK6vHR7xBD2RZ5fKh
9g+atMtc/6C6P8VSfXLZs75+EGVSR/nngyB0D1cR+flpGc7vu0YKCsmx6yxEX+AuS5R3KazvOJ8H
dNpDEiIa/WgobDrT2efV0awf9SJ9zsvqWZLdQ9Mp92HV3UuNfNu4/UpVH5BbvQ9762XILF6mmyHR
nvwoY/wg+tELsHdV9A5kYx0iXz4znCm89mw4k0VW1rrXYU7q2PLReBjpwa6dC1vwkkuUi23pfUxa
ow2GsMNcr/HiiyRzgrCFccAZpBisSe0p9eDYegVwGOOYzMJ0wodyKGoPgfQYZN6dZdQHQWtmCoyX
5hKtf7QCcbKSIVJ8XuVon6eo/KqCHeuPgfjSz6HCL6QquKj8+fsn71QQI9cI0Ki2PXPXxI/FcKOH
M+fdtMj28d1GTPbYLQWiO+2lmW7qcS3SHBt0I45spq2ovzFvQcG9tFulX1odwJmATrX4rMQ/Jev3
18vgwjnAUqQeYyh0LYBRfH6Fip+pqQSQEci9sfJicYFN7ipH/NV/rZqZtX/pdZ7GGjfPk0xbUkNX
i4vWsbHl2hRZhjGOs46xPf96SNP60scrlYGFmgr19fNrTZuh5O2ajWOjl7vwn1HW/15qeDHgNKYW
SOOmv0V8b4oaReArUerWQd8csvoNgb+ZJ7k84H8/yPR2k1rY+1UCL7fC37h2folevSjzzcxwx7Ns
cuag3qdjBclmhsDMmA2fvFZdE6Req5k5ldqtE+nnkMOYwDccfZZlEO2xnV7rorPofLKN8qZyrstK
Ws08w/jpvngGY9wjTp4hyw0Dg8DUsoHR4T6m2370y1RGRfe30hBApK5bc+93LcsIYF27/jr8xb1c
NrCpHXX3zknPSRpJKLoQvnMibN2MOD9KXfuMdg422bfRCIo0AI/V9UugdLtMil4yUfpuJcDH5XY0
DTYwjpD6pSp7S/C1j3KR7yzTxy8TFQlNz7au1n/L0/JBiqvHLAie1Bp76ka99pQGp9/Am3mfl1al
MiYooPdNFC4mq9Is8XQbGsbjtPd5xd2hTLESfjJwvWizuR7phVxJPg02WZZp6IDWqXFGIUlNOzvM
XgrvLhFmFj9FzwtzhBOCezbCvFyRxp+fzJEwVwvZLyU+ki9+C4Ts2Dfh76FxEBhPtW8WFqDtMPxf
0s5juXHuTMNXhCrksAUBMIlUoFJrg+qWupFzxtXPg/bYliiVOPZs7IX+6kOc+IU3tF49Nk/kPJbd
zKJ5Tb+lsPG23+cKBP+6AowaoTdox4PpSH6+NmfUP2X9hBSbO1gvRZ48AHI/pnjXJ2h1xvJkumqC
FZ3RBQntfVxOTBqeVf4WpFhyS3s8vHusdfUTXoDBYG5900etaXDCPnL1KcEquv3dSOPJbOndGgMi
RIknjouu9OAUWvQ45iXwk0LaAfJ3xfhX4W+bDtUj/1ZuzY2ejwuAuQOU7M8aUtrtMYrnqyxK3KbS
M6dPh9JVswH0N+DgwuBXI8QNwNgJBMupF41YxZjRc7/K+5dRkZ3YlzNbz2InNlB1afI18C0nViNP
niuMdZkEY96l8rCdMVsL45lyWr2vs24lhgMganwI5O40KbMrFMGinz3YQaJ6QlMfIgGfK2TztV8D
UrRBo+wjbHCmUrXN+WeMBtNYKbac0JUEYj2ItW1CBmjT2zICNtFgxYfBilwNjZ3nRxkxc71vFPxU
amFdqcYNMvknIYgwfvEXLwFM36iUGRFXgwUaK+0fhyK/jcr6Cfpetyqs67Ezn9o5pDU5UJRJjfwY
yd3jlGWz1wqduAqG6VlbhOGDRH5Dn/GlMHGfqefFqgJ3mrTDUF0E3zvpKHtLIuJZuqTta9+Q7E7S
n3sp8zK5eQG47G8aw3eHqr8Wh/i+KlJPb9LUDkXM3Ntacyr4HY6cjuWqMHzZHoomX42dduiwWivT
GCdnFfn0ZgvO2gvw5VHH6bk1xtsZay9VrRxjzOivmgeAild+Zx2hyKzzKNiUSe6pOMg1enTodeWK
fkHpVLm1jxVUVqyRSLS7rYv6MdSlH9KQ3kTC4AHhR7jIkPGEmEZsn5VuNyfhD9NIY69qgwvRyVcB
1vsja348snrc9qIaNBZ4YUoJbbMS6J18f3dL4lev5KIESyKKPBxSxR8H6eQUuu1UWy7WxHgEHmbx
KOr9Cb7YCdzKLTKfK9mH5KA94XnujUDda/a1oiLIpafekA1rjVmWIBSGceqYc4QCq3QoZctb7G+y
6DnV8C5JqidjGPa9luOL1PoxcOf8CeNPD7kMYyX2w9pvsM+s2vZ26pQKT0zzVYeJI6O3YOhPilRd
R3SyoYhgp7PUlDBGG6DG26irYHsnYY2iaSsxkHDKFfFCmZ8UkMESsscS5kxlX+AQKK9iBUeNMtjX
VrrV9Vdxep6GwtMUfP2iWjgZBgKAWuiGgQyvonRavwZPlueOgKnM1NEClAIAAxp67UqKQ550TEJt
VZWdm+XgzJJ+X8HMECfhuhzDI96uwKODq7mU1kKjbgAWe3WB2Tfmh3hlq79DKCjUhtH92kTqb8F/
NSUqGRp+PyPmEvARSk4LhoVbVSZ5MC5lDl+U6Za4hToPQmCQu85eOT8vG4JPhdjTJ13C6XiuEjsc
3gKckON5PWBK2v/4frd9udfAIiu0memFnPc7Q4q9jWiEvpsbr5HxNKankHrM92Ocszv/xp8IwuhI
i6MGvPRMPjx0hRLQqygJ+yIx5sgIGl7gUPLbyZaQ1lMw+dFFRLlVXgbLxzBiuk8maKaQRjL9Tyvt
jPxXVIosQPyfQdD+94dZErExYGmm/uMPgzrSCFbWE6UhA5Q0L43wC0z1hc/Xv4pHgT4touNEY5/Y
cr1ZtVLfiAQvhrYKKL3CpLprAnDTgPJVuVHssKpe0e67STP+kNMDqiogBaTdSkUPXNoomFPX8U98
LKhoSIe8LT0reDVznF7BBgetxIUeoXyvbSINc0rLcvM+S21l6FwhQJwbgb+oKm+bCf4bSHlJ9K+6
Ad/RPrCrKH3QrPLPjC5e1F13/Kd9dJ3B7TOtna8PuxxvlKJRnEjNXbU8RZxwSrW2WN8KZbmrjcht
sXEaB+oymbRVMnVTtPeNRiM0Ki7upK+269Inoz+viehYn+0kWclaFCw7i5YQcOl9tumK1fwE1R4Z
CWU1bRUA/SA+L6zgV+fSMLC7BRWx/O/ZqB3Ecr0MJssd1NKWrXwTFcLDLN7PSrOadPVunPWtIgin
74/NOVbt7+4kZeMq0JYK+jk3Nu/iCEIRj02PRxHE/o54I01eenXjxzDLmqe43ETZYmmXsAvURaqz
moXGbqPhut7iNYfJU40FzYgOgV6YFD2qP5ja8HiE2yzo9p0eu0Jt2Fp3J+WT1+cdKN6BpQ1fOhLf
waDEHimr77/qqxU0iXgxaiDwhYX78cgJylQpzTj6bjrGB3VoNgaHIjW6CwnDl8Oo4tJOQXGG6Pjj
MGGsWCUUEOYuvFMhdQ/DUVKO33/KOZbyHwsE23/5EqghylkAP3Ql7vB647t+9yAI2cMY6EfETm30
MmwNBzSpOqo9BrVl8aLBU/InnegLkFeUcJrzDW2RC1/91Ualn/2vH3QWntR+Xao+5lRucFzg5vV+
8CRX3V8CrHyRICmUgVA4UMkxPyHl6tb0zboZLVesJTccartSatcAKVmOl4b64otwwFgy+UUi+JOq
YJCPKS1nSiRCneOT/BD0Hfs973/kY/6Qa/5Owz9GxmXtwpH/ItBbnDcMhtYNirJnM6kVGe6HuWq6
MlSvub5quqfvN8/XH/bvAc42aILmTxtnDLBgYZTNP7Ew3aUs84uD8P5DzLNCRFaO45SFASUXB4wP
jsDondLXWlF5WdBkCyqmvSu2SHGsysfZlTcN9M63diXaWnxRGu3CrJ4X1xozi+ZqNEw3gx/WaXeE
c/+/dTPlj+feH8cSUJDI9RLf5fmzll56C7469B8m9Cw61+NKAK0qmG7vwXYg8Y69/lqubGT9nN7N
fLvDb+8hg7R7utQpvjj2Mr/vKgZtbWWjWoQWhMYNlZnJXSBbJD2bgfQHyuYrJsruAo+T777frZd2
0fL3dwOrUlsqY5izi6A8j+q6sZAXEP58P8i5lf1yn36Y2uXeeTcKI5iI+LJ4sk7uMmWOpOTuaHVr
eapXqdzCDlQ3atjvUlhLlX8SRTjSpmAXKP8KQ+EqNarY/uzCKr1Kiktlob89srOa3oefd3bdt5mS
SUPO7GMoulOt9M6Yc4AQuMJaUX9rTX+yxPhhju293xXHOiy2Rhlv0jDa+uNP4BwbpSQ2I9jtWqoZ
+IiNrbU3RXHtp/kmJUsDHriZ8cwNGm0bIdwzcbNa2JTp6bWUTNs5zdZditWehFKOWrxNKkyGIC3J
QSE6K0qwMgvQ06ZZHsJa2fgtRlptv8vidK2Rq0epATe/dtL6Lu8eB+Fab9YjHn0X1nA5YJ8naZGF
kFWCtPMWxCSY2ohOFMHuod1a++Q29BJUt2C4U9a6iBH6+899Gk7F6AMzAg2V8bPTGJVK2kEa9l2p
oM1flrhE5qdZk5zGFDd1cBPNEJAIUF0lJ3OUWvq54AU0jLmjObnJqENpvX8d4Z026aTVVDLCrL0V
hc722+I5m+NbBA6v9eguCeRNIudbqU43+Ntdm0O6l8anyjJXopncqGPyGs8G/NkuFqkznbQuuKkN
xHNQxLAsy8bSHuZRj26E4RhYe/43044yISrHOoXf865JqA4TJUte/n8Crqnk4ly6GDc5yfUlvOOX
97i+xKVE4sg7nd2yONdh3hvSs/Sj8rYyfw/9RXLQV4gC4uoFGEcHcHn/zy4DdTLnZlDoA+Fk3RDW
TplxP8vSlVKatJGRP8uR5I60FyEAcpnuo252yw4tFKG6BdtMwiwdm1E/pJP6QLK/DxTNi2Vzm7fK
tZSPu8BCOgI3ah2kCTLR15EenfRZPkhKcl21aFQkD3miOe0gbFMq9hOkdLQObE0R9/T2Vnnf3yPz
eSWk9000n4aoPSqp5QBvRa1de537/KW3bqZEvYXlvQpapNNyK8OitHRMXIHDnmJVHanKKivvLawQ
DR2hhDxp3zB4pm1ZOZGFrHGfiY2tox4zKfDIcz0hl2so2kkbLFzXQjrd9i2eF3X6HLY6FoCT56vo
X2QlkGlDk375aCcg8AdbG05Jp56S6VWEWdJp46HWm41cFs6kEe2Xq26qdk3hD6u8LI6S3Lpi2+Pu
CD9ABhkcnrryVcB8l62/1sT6ap7wxQRLMPSao2bxrRRsfXk38vWDVbuSmKxzEb/uJLudLeE4h9oJ
3hz2m9Upa9qlxZw6Y3yTDiiACKg5tPUhwZ9xnFdYSa+M0MJhmT+ZGPDW/rXYTrc+PNg2M+xWQCy+
9+H/FxYkrjzhqlP9cIO+ikJyXCC3WiHziroDaj9UKa+i6CqG7C202U3aFCermDB4/aFM6jbOrD91
K3Mf4xCXaafQ1GwU+J1KnG6aQnpo4wmb7hmTx/nBlDsiI9WjsXRrGsEvQIL73DTXSR56rY9LQFXy
a9CIuIYdD6FUootXdMauEdCKaSXz1A5ZvCsKBGnKVvylxTmw4J6N90vMgmcpGktb6fOrMN4OfnDI
krdU/j11A84Noz0J22hxpEx1N581W49uhOl3FYHDK9xqrla6X66oEiUDuwNP2Tjcl72wK6p4g9AI
YmRTbDd5dZo7xPS1EPRPvI6byU1lVkhWyqWo6MxS7AyNeRyjAGCWfzNo5k+zvC9R0Q+kZGfE8irA
yVdDzi6Y3mqh8irQ8XUfvgjlmo29z5QnHC2ukipZ+cnPCqqUoK5BathCBNpC2/ul6BZy62QF1IX4
J1ITV1HWam5eac9G2P5AKOeIJbEr6BQNQxjQFaZUqm5LercVylORM8Xq65DUuzQp95Tan/pK+E1x
80EIhxVPxlVZP5YoIwiyjj5GflNhAJ43OVYS84OGSUIeBPf0Clxda18TrgwhiW8kphOpUIrjCCZp
+gEJAeheeuWaqbZulMaeqXu3iScMyq4xy5WEL8ZYjNdKfi+mwL2Q0HgIB9ErpMYuYzQvfK+kWtj5
CRamuNVq9/CsK/KHBhalFa6nUT+N2nyqg+lumiD75QUa1BVWEYEh70df3SZ65IAW8TLmsUqeh0Z6
wYTloE39atSoh+XzzbxYsCpwP5HIUWLrBlzhtjWSp2qOXXAYrqzF+2Hyb0U5uCL1Zf1KjFWT0GEH
XnVt+yOIqzsUGtZ6CDZeqnQ7jZPnSkjXiGjsYr93kxjZK2533OxJBigOKmF+o0X1bVZpO6GlKImI
0HVrqg+j8Do0yR5trMxRgmpXTdJTWgdPeh0fY7QcpU5Zm9ng9LF2g1DwtTL2q7AO3UyyTkn9a0Id
whCHez0VfveRchOrqislLwVV6FSnzRXpPt0tjV6fcWiD+LHQhnWgFEctnG+oZnq13nuxItm9oO8T
q3jT8UGvw2ZjGQ9j2gFd7YGytIKxFbrF+uQFuuermQI/SehbERiUyh5LUCdQ0D8Z5u28dFYqAsep
GrC87zZ662/0gdu3Ew+zFr7B39qCpUPnpbHTArzikNs1Im1jodvhOO0pUNbCSCletvsErFsVOapV
e8qUugHSHFL8MpY0iiyzBTKYbRPzXg5MTihJw1hTtoYGCtqglDlZdXkSpXyjWs9x5e9lcwH2qbdC
ED9HzWtu1LdtLqMAJW215lefVacwF7ZKGK1QTrIJdRwhRhKqCH70KS9PnOuOkYsOuiUu0BQ3EInJ
0pgKeshhpDcwKig7vUk0yKln2DMljSpTmQbKa0P1w1eSK2lMHpaGV+0XXtP+pAGxC/0HPUWpHWf6
SZy8sDfJzNGfBt7lw2gt9VMec320UHgsOESG7wSy8tQtRtvl5DQJEmBRueVCd6KhOkT5Q1I+N1hs
hHJizyhdtXPjphXH4tAHSAFNiiOJJVtp3uWKeSrwzeGkzpmyiSzF8zPlLsYe/lI8u9SjzgNMuF6o
nKnKUro+S7kE2eysVqYZHOTFqgpwT9GwBNToE+oKojfjppqLa7Wajp1xQKfvAv/yq0Dr/ehnedeA
Z282+Ywem7+E7tR0l8pxX9XmlfcjnOVcnIJBLjJG6BFA6CtjH4jIcuHa7iZwD1KFYEESUA9CjlFn
B+uKXRLcl6gR4wmedaAaMvlUD/qjKgiXotq/UeuHyf/rRWCYCzZuwTKcFUnyBtliIwoCD6yT3ZaC
a7YvArpjEleQGPcHNVLWFn5wYd9dUWWj0q2ATyjS9trP0nmTtDimN+26FShyWMhlpTSirbB1q9bf
FsHoJb5uV9abGByjYL6DD4aDzbSLVeEAbNHTeChLovkKfyRR/Fn2L0P4szP/NG2G4CoSVvNAOT95
TJLSlXFeNqSA7MrcB7hXj+xY1QheQKJc4Br95RJ9MynWWUWHmFEdVToqXAjFa9zF95o4pK5PDOu0
QiFs0l6ho6U099GgrVoCotIYH/yer83yVSH5Gy0FSuiXB9D1tjSJpMw7EfS3FPd7rTFXsp7ymJmA
rWFYzC8hmjudiF5ae91amH2a/KPl1VxpdpQNdkaGM//Qk2NbzSvIy4cId/VgPsXJMh+abXCye4xm
VMxITE2wey3CQ635aVXy4kiyeKn/UVBaE0Zsyo0QrQY46IgwDbulLxm2gVcqg5NTX2nrx4GQYx66
jUoKV8ko2L3JaWgL7dboV8HIrTP2Lm+HOzfFuhgMpwduV4mebOD1oEbVNp6xfW1KxxqTNWX3a9Ea
W3sY8C0McIURVE9uUKgKKzDxCnqCI3DS3g5TAxv6EZdTAhFJdL9P3D4d8I87/Fxp0yqQ8BTUVqDX
+9uUrtGw/W8yQ5pu2PYBwocOd3aG2jzD8pYuOplhZcI5Xnh3+mko4DO2UOEu1ai+qhS9G+4c+NT1
4qxjMGa5SUowLwibmtdNljrv+3n7+t4Ceop0KJ6Q8nldMzcr2Ro6SonVn/CelAaRzvVwCNxFyKB1
42P2Y7jyrycH6ant90N/WjKqVCj2/Gvksw5GJQm9VoBFd4mdvEVYrLiEgVzu3A8n/O8IyOBaS4oN
Jvhj6ptJNb5JOhBIX3pJa8yurHonlLjqRPOlaVxqVt8NdZZlm109cU1Ypqtd++vFUDM6SE521ICk
J4gzrqRVsKKDXsFyvrQxv9wp4Cz/+ZVnpRstFXujnphHYRMgh2gTluBM7ju+N11nV8Yf2akvrt2l
Mc9e814LQis0+FypbijDJLZSPanJdOHT/kp5fTery894V8jMB6VGAZMFDIhv/zKpjad+iyC0gbgB
7hy7DM+IPHOK+3x06kfZJsy+WBs7J+H/LafyMP5rgs+edoOKH7rqgOam3YJ/XjxnxpW2+6sTcaHN
8PVxpCeLcQREJjpuZ1+c6XqZ+SwmRQvtGnSZJ+0tEuLT1FGgTlZ4CpBoa+6iH+27ZuF+fya/PDGU
ohRUJBZ3s7PhDSEf24681Z2L/DjX604VPKv/MUrZhaX98vC/CwfPNq1YTaqUEiDQwTiZ2j3asv/p
AFRNF/8uQ4aEYnwCr+KYNyWdQDymadg9KeVKC39/P1efPoERIBQZFO5gFX1qK4+tguEfiDOU+NqV
Vl2p3dv3A0ifAPCAl6hCgj0FR/mZ592kSpkqkx94UWetZXFwTDgN/Vge9Bn5F01bG2p01QqvKfX6
74deHrMPBw8hIQrB6JoBN0FJ5KxEX2jFpA9aFHrxFitBXjpl/X9imC/L/N04Z+3BYUIo1upA8SrX
yBfb4XO1Xnpp80r4k++Qur/wWV8s2YfPOnvDjVTrZKtnODMYVp18TKxf38/b3zr5Nx/0l8v37sZC
rN8cy5YR1LW+U1f9Kb9uN4tYWbuuflz2SPr07Hxcp3MUgFwEAPQShrMmDKrEUHG1YvBweXyCLONY
WX3pnbuwYOfVZMPoEn1Ik9DD2NYNwmscUldWbXnJAnoofsy+4o7ZVRZorui3FFgnL1Vj5/tJXi6h
T3MM1EpUCMQglZ9tTrHuQD0GfDQsU1szc4ChT2GvXbhAvjp9mPDRuDZUslZLPLv2kfWkqGcyTNtr
V7mKf2vZrIqi2TdB5Ir6KawryIIt2cIQXJjmz5TPZV3fjX32iZ08dGOicP7UyXqNq8qbhxGHrwo9
uNq/UuVD1930GapGJSA/CShwKKueaOZOonalYzSwqydNfKWcFTpB3aVrpQgOSinuybJXinqCMLJJ
rMzT6o0gBguyBcImQJzjnWqXXbzGv8lOS+O+A46q+uPaksftQFq+kjMtR7xVuJ8ETKrQm626/Cdk
FruY30yhtRNjl8ErHlIUUhOaV7OOA8FoiE4qxW+YeESbMbOSlShSTE3b2oMHTb+OQnP69P0m+dwE
ZQphV0P0ZB7pN55PYV/LwaCGSFDr/UOYiOvKar0ywlrdoB9A0TFvH3ttxhS3xxoiuxOrfJt215I2
kOhpK20S1i05mhH/UutLJoFf7WANe8BFkwZ08DkQqkcypQxHiceJkvnc44KlJlurKi9s4c+yCMsc
yIhiUinDZ+ncSzIAKZyY/RhwGyXokSwCJSjC3Ou/U0c4VrTZF5aktpbIYMRNfoc8F35ju/8imfn4
O/4etXe3YhWqYdTUPJVSC+Yqtf3YS/0/3y/4l3OKDoWoKfhefDLrs8IiiiU54lvBQM4wkOO0dPz2
wqOPnOgXt4/2bpyza6HTpqFLdQILWLk0XeQDlP7Hrg5fMMN2kzq/MoSCU3HHEbgKDMFcjWN819BU
qfrWU1TwuDEq+dWpmYuNoMNZnYLX0GwP3XRnJL8HoIniVKzMTj/4o+9h9tR7giifInQMsjz6kdcz
JIAI7wVfSfc6yNx6yu6MLLTbIfdGTXR6ROx1JdqlUmnPAqo0JplcSyOsPZZZ5uaQiq1GX3dC7IXo
LjdFs8rxZ5gt/zj1mUessxIbCo4yOuM6LkwB/1EljBujMfJViYV1gqFKZEqHtFbAP4O0XZmtiCGN
NBcurIsExQ2zWiMpf0obBKxTg2tBR5C6SilsB+VbM0YQFmKnB8XiWIqROnVAQXT2zGjiouIfLYpg
1YyFRf0kDO8Nob2XpPY26+hLzxZ8aBwPVpZRPqZxCCL6tmz1dViVP/lBuT3NfYsRtvErMQ3ByWa8
JArj2mrTY1H1N6MwQWyVaviEBdBufSOKmKNjGw7TaNMHv4GSu1ko/9aMYJUK9VGyhJ2SMktG5kTz
rxLABOBGR4XoUHQJhaJ8BVzzScq1H3HauEFqAcalGqLGRWuDLHAVOAOanl7FYuAWke5K9NiqstgE
mfhbpd/edMBdfHqV7c8yin4Vg+6NMPiFWHfCMH226l8LXWCO6EfJP2JDWqup9qKWgWPJJVWrzG5i
xdbU1CkBJnZjdeiyu4zVbri1s7YD7WDifT1BLRm29NZss6sOhq+5bdIfDAF4O1imQW7WZfWaWdpt
xk9pMTYiwduNTeAqlN/Rm7oZi/KU5IoXqpKtjRoQMjwd4nGI7Emy1oRUttHicRPX7phWvzJ/hLR5
UoGT6dmzMBq2379NfkdVXVj7GdBJgY4UBB1dNbcAmW6kqnCLRRZjFK6JuvdyOB2k2qrsqUTQDYC4
PjfIjgbrJKQgpomJFyTKnQ9miBL4qQGHJVbRyjem17yfaT11470Fqp203BPh1q70ChfmVlw1fvBH
lgDDxMKjKsyvlFh+mBTDa/gXSBI5c6o4mvBLtqadUYkYQTb0TTKv1IX9UMgb2Yw94GweRYRVKqFO
qu0QVE6ieOOjvDDVxUlRhKtp0K81q1qNQeiJWulMlmlXPClVFjnontmlPG1LXfZKKV61zQwrR95l
GLq3Sb4pG8FOpcoWi9nJ2kM1gENIxiN2fE6WSWtRxQuNXZNOfzrYBWU4cYBCgqBgk4X6XqVt1Sj3
pVLfG33x3CjZlZzpD8DWnhsrOwlVtw0rsPoRDppatkkJZJKUMnA521NClRoQcpZQmW6KFbfJc9I8
S2NEXxQx2D7YptVAfxQHC2KNFjl1qRFWRsXlABsC0r83KxzYbsBu4U+pvkVl+iinyhXyOzuRKicK
JbbeJ6uZxevIyeaWBk83gtEfEGYv6H3Fa9PUX2OTpaK/nMGomps71FlBJWAiEoiYEIy/VA1jBYEZ
atEs93N4Pi1+RgJSkoPmxuFvQ0l3iUK5sUo9dXgIJRljCNMVy8iZhOK2H2u3z8yDVVLgbeOjBkqh
rG47yqptoIBvtYy1lZsw3udQXBW0lmO93g5tv+4FOOxCsavi3uv7yZPj5jZMrOu0EQ/peG0UcGnT
SnPnGuSCPjphYwJg4x4CS3w3AvyywZxddeIMt6e9EC9+ldfgYANBEeTKYpfNm/XufR1qHWOQaQq8
Jt5xr+NzYV2IuZd/4Tzmfj/CWTSFKbUppPMceL1urKV7RX2GH6fnFy3cv0h5Uf3695ecJYRhL6Sd
5fd0KmggDLLp1BTbW19F1FSmTcub2tT0KKdoR1v5QkHyM9WdMOX94Gfp4SSkiRb1UuDN8Xwbl92u
N3+r0XhU85QmMmIawkYsp8d+eh0E5ELjIMCTzriKJcgXRuGOGvgsQ7mQs37moKLvKy7KJQDY//7/
x8UVFPAE1sjillbvdv0fJF3WhdBvIgWfp3bu7JA2+RzSUc+PVopTrAHuBvqJsZPDxDGgKgf6LRjp
lWY+WnlkaythkIBo4SMnB1gMAB03zZtOSYDQ0FOFUISy5oUN+uXUvo+azvZPPkmlNIt0oLgIdkbo
ii6/eR88GGT78bF/hCPxFN8Om+JSQU3+YuO+H/hsQ0lhmpfKxMCNa67rNwOvDmRyB4/3u3KK60tF
7c+0+7+h7r/D0LM9lLWWHvR5DGhB0TbtYKKDMh2iPkUSF4RJ/lsjGRMF9HF0rl7/NtaL/+dUn5PD
8aTBO2JMAw8jHg8fvT9xRPKTZM/GZB6qGTnxut5QMCvsPPuT9c+tzLOaDTz78r7MUexKoIMOyf33
4fm51yIYd3IRdBwMsOCLOMxZMb63ptgUY4Ocx6Z/IoGJwcIQzlih2hby8dlVgJIrcmTyVRGs8YVa
C056IR/6MqXXKAaqyEngFXMuThNXjW9YMUdpirv7PMgdcqNdEOAoXTzGw2tKhOJPAG/k4UKzUfnq
/nw/8vL3dzc04e80jepyQ+fcoUP2S83Dm0L5EbR+4uhif/QDiGlitUlq3zOF5XIRbgTgZXGgkC3/
jtJa2KgSgIbkUVfim06s31QwsI0KaK9KbzWzccZMeRxE7TjqKmy3w0B+77eA4fx5pbXdvkVyc8bL
oijk297QLkhmfBbjWdb33dyenXBt0Luw7MjxAPhlFOcDV/2hO8pt5ygr2ZY3wbV06b7+hClgSBMb
MeTkqPJ+Mr1LGjUZtZHHonEnF4Wpp3IDpX2rbwbMd/+LB3CpyIt4ZVto/yzp57sFHMukJZ+n0jPC
f57hUcfJbe7D2790VS4XxPlL+36gs53SGH1TFhI7JUm2GS4SjX6Vpq8DDGtR/t3qR0EML9yRyxX4
ecSFVcfRXNh1Hz8NKe+aoGrZm5aG2o/oKqrwbEpvRlG5ENAOcW1dOA5fxSsmaARJhMCkfdImibSM
d3RkMov6BjfwlQ848Pvr5qtZfP+Un31TEcs02UUqH4qYvgq95AjNoTGjdRs9mV301EvlCtOq78f8
6qvej7n8/d0WwaVNViqDrzKCmwbZLjOuLmzCz2Bedvz7Ic52oaBF+L41hGFG026VgI5+lu/xWHml
af1M2c+A54wUxnwL4QcsVOEQ+eemtksg+ktauPN3/SD9BK6xakkfcn+6L6p8CW1XY5ZdT1X0E7KS
5eB9dxxj5ArF2pkwqvt+npYfebbfPgQ0y5P9bp5GAaxyUrM2hQ85mdMElLSQL1Tizz0ql/fmwyhn
O0AbElD1AVPlh+XDUAlvtY49lS/ZZS397PVsNwNFHXMDJCW+pALCLvaMBV1btscarMscxBulIoeP
hkd9BmBRt43bxze+NHmTjA6RVtygjesp+FQq9Q401i6SXr+fqM+dx7NvONtRRdCLdbAsdwXK1Jm3
xQP50xoQpPWILPeFzXVxtLPN1UJFt0DQLjFa7wT76mA6/zAxp0V34XguP/y7LXB2yfVqbLTBcuVM
84hy8uN0sRHzRSLxYfnPnqOumeogb/mYYcdJQau93QyesEt3l6T9v3r4Pox0FmFOySjnVchI/gPR
NWrXGOJYrvAguBRDXPkq8S6R+ZbZ+Tx7FicRq1/0sc5izKLNluYnIyrKowg/2SJlkfLKLSnWfL8D
5eWUfDPUOQxFi6O0GGPuNHEnPA/H4iX3ohclXmm/LMNOEBMHk79qTv6+Xk1PounJv/Jb4WLf7usb
418fbJzFjiKkqRpPOrJCWhCqcJeXb752iar4VXSoc71SfBdluG3ncJGwL2Pc1ajszlHJ3aiTVCmU
tECKwxfItNap1NhbtO10MFLfz7O6bMezef4w9tmdWAdymBsV6ygCqfaN4kBKFugYdyjXc/lcZ4TN
o7jBCsAJwtDRJWk/UZGpKvOq6DE0rf6UlCVE/VqNJK8zBrdU8ocoAHVSQ+kWcWcSHyih2cCkqDze
KuWtERs0ljSdWjzAUcPXAVUUoYyupPbop7gyjl2X7Qq/dVHbu6p0OFK9hFoMqjmqUN2IEPfM0rR9
ebITaV59Px1frPeH2fgf9s4jSXIsy7JbSck5QsCJSFcPAKhCiXHuNoEYBeccu+kF9CpqY33gkdlh
rq5l2tHjGuQgwyP8K9gn79177sHc3QG/DHCv0/gOzwX1EnJg1F99P8Sxz/aXMQ7mVpIYq1RZjtWT
3uzGIt1qE3bD+FNPpnUWWk/alIO2qnK78X+EMjiFpLgW1XQjspM48VNOXe7y518WxFC1fEEpePiq
N8m7SbjN3XhdGjaiyrOY9OFmvWhNTrfDj98DmiUyQEv2tIf9oRg9m5iWrC/YE/zMI4c0dKQN8tCz
0nAjolA2tTPsT0nbfueoqfjV/xr2sB1E1KcyKsuw0YPvjXfyh56v0nXm9Y5oALi1hcoOny1Xef/+
Ph/Z5/4y7MEsYuaGZtTFsprOS6pseZaSIxtOiMUrVqFpqj30aKeMfEdWOgZFzgN6QPkdTlXEMQoP
Sw6Qdfub3LgoFGn1/WUdHUE3RGrlyKrJu/n17ZlGA7IRbJC1UcH2JSlVjU58jhSajk1PX8Y4mJ5i
2L4TymIOJbpWrirdcKvEsHOhJpRTc1QrWZnQ+VvxpUApFBrjR1/TkZrn8dwCuUFlknPFujJoX8e3
TS/cCBphv+V9ED4biXUOvutsBC2cVgLZx58p0v+0v5GE96gxXRxtVMw/Gj+6DEzxqpxKgKfxEgzr
mKW+VpXhLKU74+Bo/+DXvfvpE4o4fILRpRlbl0Ym7Oeid9Q62Mx5gp8gX895swn0F6mWVwyNTnk8
zzIzdI0yyi4HCE/uHGWpm4ch//mlMlgrc/bXGqwgNVfuqhhYvImYVXnvgxRLWMpNEOyoKLckYDqT
Ee6HELaPXMLjFOxaRhkRvYrl2VRh2BDrC619FGvVTuqXWDNsmjA3ahBvORM5fd2vUMRcaD5BRKmJ
r4IEQRCf4NrGjaLjB4oV4lmV+KkXzGuAZlufFObUSmT0ulq88n3tcUwKjFzqKpkC3SUS0QmY+6MG
7FnWvkzFTClTSZ6l+kweJFvu5YuxCYtVaulPXRQra7rz8o9xHj9FpdRXoUwqMCYYor4Ec4vi4UFp
gkstave5JdwMmiw7TKGERb8ZkIRLo7ctCLKteSv3A20lBq27K6OWrgyCxhuQdgmGGyMeNtY4bisN
fhKZ5aCBwv3C35jMKluFkMDETNyQKEo9v3rxs+wVj9HZqCtbOZWvR/MKTMGzNpVOY8qeavR3JnaT
icJ6J5kbzadUPKFR7nOPXtfG1/QLLExuUTcrIUnPqvI2bvznNMGQ1L8G5uiKAShTQkszkVyf4iFo
ADERtuZoBq7jcumwTZcN+LGkObOSSyuM1zkPYeqalRH1XjdGq0Ge9yll9zkPz+lCu7VKZjhnBBPS
ejDmZ+MgXk8mnhCl2uvFvZJlzhymG3VuyS0PwD6EtGSLfTlF27y0XJMjhjYHzpBGW7LW1uHsX/jD
Y8YXVs43gejvZ/E8VGcnkq46gxTU+HLC8qLDWBtaMmuBAYwwe4uxLFF+L6De3mnhlzQwwrTZ3LfB
mdVu64SryIvzWoncQscMGIv6eavSPNNelOIxlnxPTOrrsYrWbUwioeHvm6myG6QSiH32clFdDmLS
2H0hSraiE76ch0+RHGtOqY8bRClug+ulxSHT53fwUFYluYY6cn5N0K7qDn9cBHjPNxfTv3YlEMyt
1jOB0NBSpPINNQYdIwK/dQ2tJeY9I7wwhFfaM/SzK7pU2mMpiHY+7GIauaXYPE8WBkFDvEDP5si0
hjH/jEO2ViX/zAgemkBwp/yq1dRtHby1+Cu1pnGSOWLzpOEsFh+X/pTYVnZNLoAf2G047Ap1U3Yv
QTzYKQtkRBS7TmSuCG+L+tpjWNDz7vl25KZZo+Z0q8GTwztAlNV4I0bRdhxoW7DPIPzzTGxos4Wt
LVvaaxIYnij2u5iUNNkst6ghIMfBIOxgNws7IdQIqw+YqrhHejuRCa+4SoyYPyztwdqomf6cKCU4
wouqGx2JFr+WKOsZb/r3C8uxWjY26L9WloNtGKnoOpZC1i7/PHmJNpUXeSGJFVRn41XqnUqoPbWO
LX/+ZRdEQoU8mjNrDPQXzXxMBv/EJvvoNsuA3I3qG+n5oagxjwuVvF01WGNkaxDuN9mzn5zYyx29
CBb6hUWJSeBnH+TrRcyx3MQFks0F3JZKd6PUn3gqx45k/L1/DXFw3ux7QciHkiHSbbstt5LbnYdr
/S5YhRLpryClujUESZc6NkaebB3cduRsdY+nygWnrvTgEIowQJRrlZ9hiPC1unynFKX7/Qt4dNdh
ISNHpc/+9BDcVM1KF0YR798wxV47t5tyMJy4nBxTf/450n+nAP1TVnk//usUoNuX/B8P0dsHsFFC
gJZEIK9+yV/eo/yl+SUMaPlr/hUGpJPds8DveSTEmyypo//8x/DRtP/xT4E/WgKjSKoAWyFLJAD8
8x//CgOSlD8gQfNfLJFgOr0X9pBN0bUhiTXyH2j0+O8W3Tl2emTn//N//JKg2xz8/1/ybpbN6Jez
NGVs9H4knUDhQ/zGQePXiYRWS9rHQh27uU42siQ+tgWF0Flnv8BBUgg2WKDKSd21Q7othMIbLMv7
cg+v/hzrl59wcJz/8ycsV4RwlIL6oS43a40gtpouds3z/ixZ3SXwB9039VI4n9x7zak9y5U96ceJ
UZcL++3CVd1AO0qEECeOXy88VgGYdJRr3CV5U17BmttlXgQ1BFDza3DSGHH0IomaJJgQSx/Q9V+H
A7vStY05YXhnDxMF8WVbY3QRxLX6049W/b3p+897+mW4g5ph5+slnnOGm8qLClObWcCSJOr7+5t4
sEj8Nspy0V8m8HnQtTxYRoFmRUqG5Fi00OT41Ox5MLX9NszBJJ4QJNOkeO3cAs+VyKmzJSbB1CJA
CPXq+ys6PhSNKwT9GKGMg89Bj5tyytMZd35UrKUm3LPvJPBY3oni+/cjLe/Xb+8fA/xs72KJOLh3
auUbeba8EH/m0vVUXMPN/1cuHR/4l3EObl48Ciw+IjcvE7PLJCxXVgYXhzOYUZTrQSnuWhjtfiRu
AvpKSqa7hXlNW3w16ydtv0fnGkJ5WKDQ8v7WFvSzfjDKQCTw71xZQ8s5bzfGueTUdn6deietXkc/
cEOVyZqnff1bp66OzSyGLY0Es7gqt0tyJqSDMxjeCaGKq2EL5PXEy3NYq/nzRf0y5LIN+PI9aHXc
gzRZqBbOsLK01Z/+J+XaOq+2SKuWwLL9KZvG4cbzt0EPZhYxlWGkoxjnRVLWJp5RvE/p3vCwN3T/
DwlpR9/bL9d4MLO0fWpaSc9w8XZhyJnbZCt48kbbfv95HDZYfrusg+8jSXH7CxPjiDtjjVg+JCRy
hLcp3SeXpxJjTl3TwTcSgt7RzOVVEXfBRvoXFy9bn9K7HB/G0CGyUjT/zVmOEbDtTfHnk0KCuEu8
eYcRYXNqGGV5zX6bWlDVLDU0tg6HXKZsLEDSGIwT9sqzoH4YLS1MzPVGKd6ksr6zlGQ/lqQ4RYVX
pj/6Nt4jtXw2mnLTChwzs57Ai2nVWsnaoqhSjcZu0t+0BL1JRcyVWe2D0LiSJbwQRuM1ieDOND0y
QXUsTmGDqMNRuyst8cRqIx2dnMHWL2HV8EgOzwsZtZfOp3TjRg/dChISqtFbaROuKbJBIUXETgoA
HaT8PHn9/mX8ORkf3lHuI741ZDnLVuXXD1sSQPCEPnd0kq87S7ILEUHvFBNaQSgQ82gahq9QyGFj
fMRGBTxJc/w08UIfr0gqjq8CTniNACyiwD29ODNRXadUyNBUO6WfOIL6FlGwKIhjKhN5W4yvfmeC
qinP5Li40vqESbt8ayu88UHryKB3ZTQqvUmQhfwgKOZdNwxunIYrQ68oPInnpr/w7LRNMIYLOd0O
FST1JkFDen9tGOF5AyNHJeSvpgk3a48B6hcqJlt94jsrSK2BPxVo5pnRTRspUXmclBwjOxCtOxMy
npL03PHSrk3h1gyiuxAx8hxSQIslN+pn2xpE5/sHcNhu+jkbfHkAh1VwVNZCz0sRu3OpOJZ4JQa7
fk7XBi6jQf9hjN2lDHZcldVTAx9bRX6aiyxcIWxRDwrGWTP3Uqhiy6LJQ3hVukaBK19Bm0Kn034E
7skMoWWuOXjVmCFwZRCegsDkUDsjG0XfDi0D+guZhW9MNfczusPYulPwbSUYYL6/t4dn5OXeAm8j
e5K5R8fYvtyCL6uWZPl6bgyMKHvCZafDUrHBeQ0RiQC28ZRsqnP/TPIA/fZ4aOEMISnfFO9LKDNp
QyeW0CNT1y+/5WAFzc1wbgAh8KEpna36eKWTEwDd4yMsOGcLqDLelF+vVkz9XI5SnR2e/DAloDSr
U6WTYysyF/HXEMs+6MsNTQNJyqVlCNXzPdVJVtm5v25cbadu0nPl1EJ55A39ZbSDx1cqkqCFy2ii
17sie47qI7ivXNqNdnMp/Di5MB+ZhX8Z7+ARmVOadiHZ5xzXiJawa9Ed9ygtduOD9SwTkpq4wjZ5
zNoTr+mRA9Qvwx5sc0aanHE1MOwMo94ImevqaO371FT13MvSE6WpQzfYnx8FdHoyyTiv8TkePEOo
jQVedvIjV+faW7+WttV+ieemrX9NcgSEOju7L1cRXX1yq9+JTzuXb77/MH+67n6bCpaZABw1vrfD
kk6oW01L0CWXzPFKCPd19WMyiUnPkjtaWG4cJ5ccWHYaKj7Rw/mCcvEzlaZNqtWuHt5m9F2qodv2
jXjThj2V89iOaGL3Ved0KCBCTqJxINmCD9CmJKQjh7lAzRbXA3vm/qYFnRIHrSe2iVNGoAQC3/3+
Cpdn9vsFktNHVgbbocOTfyLMdUqBl5usXvdkRHbDfqjmE4Mc/xyXNMB/jXLwOfZSm0I/NWNXv663
2j5YLYzKaV1eLFPYKbmJfPQ9/TLawYsT9XUpTjnXpFcP/fCg0b8YOtmW6xa/Byhk3QSRteEee3Wc
EYNl7UqU5SJOkjEcXXSA+BxfMAxv4tjyAnhisf6MfUCEezOUsTOGviurT2Iqnfi+jm24AWv/dZsO
vuu+Daa0IKHQrSmIZIG9bFCt82YLbuw0J+JQ4fzn9/VltIPPWZb9YhY0HkpHjm9nRzf5+3ibbPqz
bAlc3i5qIDocYupg5F8PYCtPJ7YffftMCyiBromqeChwlrXMlwqfC/afh1VEZI4boXZv3O5s3kGN
Q17NQ3D+9hsP1AtpN7svpN2H00rQ66GVdk3izgbSGDorATGlYnQKBnLknVcWx+wivyVP/LdUD6MU
9EIdw5RTWruF0Ris6MfYyk5a0Ss6LY74/VYii2B6XkAYEo2Og5deZZqSpID9cZfe1rSdlBRPvXbi
Df19Z/TrIAcvqAyW3RJ09oBD2N0gcLLHlJZ68iyz60tqzTOZQf7u02JEYrmXDgibscO9Qqsi0g4k
RgwJEhYU0oFNyFyoyL8fhoLwbxMh1nl1oegDoyaE8OCwKwaKPE6NTBVWNTy9N3d5396WWbIxMmU7
YRyM+8rR8LD3Gu5jDlnB0qJs0/Oqu0sVOMIctny05B3JPUo7X890Mxcy7KzBqcKoOKbUdOlXC7qr
jtWmAs9X0SIo6se5+tTju7nAo35RNIMDadwtkNQHhrG2qsbRfJnshnc1e+hUzCBRusoR/Deq6Krl
4MjFrUoYWA3ePTfZEGOuryF4dbQH6S97U246vfIxiKT0+KUXDCXEcOR+6WcJi92C0IkaYk+6Bt3S
lA7tvsJ95gctQeMABVMNLrLkala/MeXKjWXdE61nCDR2k3TuYN5UJpgi7WUe7/MGbYCPPqYpP61i
viPtBu40DEXptVbhSwYVURX5uZX4737WrqeyWE0EDXa95qkhMGxr3rS83XYplK8d6q40YlbyrzAq
eWFIlJEAQKaRtlOTufOsP5h9SMcYftEsrE68CsuX8uuSyJugUY8Xcc9StDp4EwJ5GP1eYANcPg0r
wnIZ3zZdoK1OzXol7k+VPo59VGhqmIwIy1VAFfy6z6EI2dZTy5l6OVhpFYRW6XWKtHUkAf0meSQY
p1Mb1t9XSGY+kul0VfnJ6z44TLdzIPiDymQRFZaHJOZSzJJVJNyQIupGPjBslbvdhm4ZVK6Ca7Sp
L7u89CYF80f+1ha5m5baifu+jHl425dvnDR0TeegefCbisrPLCvgtg/dWQmtIZ4fk5aMxsg2A5Gj
9OdY3X//pI/UFJbb8O8habQe3HkZEDrVm9hVFMk1LNjSlbbFBrCRWXyb+Q3EYyED3KObXnSRYwWF
E9ebvr0u4mlfa6pDThSWg2wnKb1bIoCpgkczYdms6IKLqmslom3UKAyizhWC91miZT/4rtgZj2V6
g1bFbUBA00Pepz74hnmrGkS7WJdtKRPDM1MCqt0qeFGn8LYxNS8ymlVjQIOAT5EQUR352b6o5TV1
pp3RmWs45FB+20dVRSmBANLP6utQTO8EPMh+d0tBzFEiwxnzySvRk3Byh9BrOkqeeaGI2TgC/WqA
XwUWOmhryVcdbFFeoUFRb6YTE+6x6fbrrT84AxrZXLW1yq1HqWWH3O4gP3F+OD4CW05Ex0sLfVkw
vxwB5TyI5CrnfSJlycExH8an1qZD+hU7qOX9+WuIg0JsN0PLmAwuonVN9AVkH3H6q+N1soOrybaJ
HOB4L9vp82mJ8e9HQIZW8M/CXVn6JAdfyxjJYzMsh6PCQGIc3baEy/jahyq9fP+NnBjnUFCdJxgG
Bp0DUDldaBMpjMgcuq5a0zzZfD/SnxlAhzPA0gpUsUjRVj28pjYjGAVCduJWTEMjBupMFjzsYMyA
8Baa9ikS2jM1kFdmRS5W81HABg8Nio4AJwf/KdCewBvbMlYWMTH3jfqUCZAn58nJUskRqezNKtXl
osUcm3nYiIgi20v6WxKXbkY2YQi7W8219eKeyFLOC9Wa8u4uiK47JDc+foqgmld5iYt2OcppxVlh
VW4HPkMLRLfrXueSzHsdb4qIhiZoXHksSfN6V4VklWjNRRcPa2lm+QKaXEXIOklDkrTWDqBlGI+K
8dYJT6Nxk5a3vTRtR6CbA6jnwJQQzNercAQ+kfeIjaqLgDqiSPCDMpIH9UNoUmeiR9bRYBwhTZQk
yRGRAcq5Wc2L3FFDu5T2G6ODzpv2MvzqADIQ/1S1PnvyyNC2vpWKsOdHeRre4TCW1r6GoEfON/PU
PhQyqNWo2IhVvFbnH9ToSF8dLkYwq0HUbpo6dCzrLMKyHojwN3zUV6K2CgvyC8PSKVXV1WNAmzh4
jTG8KmVl24DjqM2isuMiRp+dr5IwujcM9Sptffzt+2h8aorBDbSbFqpHgKSyA+ahTfq2iwV7GkIX
2IIjEqEWBCqaqWBXZyZo49YN2ngXYPaXIR+ojTdyl/Il0Hj0u11ovKfNYzIBx16oqVo2P33/Ch+b
cr68wIcfi5ANUi9LWeI22tOUv5jWqU/k2Fbh6wAHs2bXBYNiRQxgwGS3qBE6cF7jK8VtnMxrY7wG
a712zdvBXYB7gmv+7bPTMmf/3y/UODjHzyptLn9kfCu/bFD8ww6WuxPVwZ89hG+mgcOTjCkOkSXl
DFIHdEPExs1HDd0zamtoJnpEuGm7ldoblW2ZFCReVt+PBqBX1mpyHUdZdo1Tmb3HznKcDbBtIr/A
aHFYJRn6YRirhp+Uah9Cc6kTpBbHXpaBsE7OaAy4cfnpq7uCCbKNTtwPdbmpv92PL4Mf3PSu0qVU
s9LEDUd5086S3ZrVRaoAIa6m65IoF5OO0SjyjWQhiQG1K7a5KwrhqtOn9SARE4obobdUTwzmizxC
1MtyqyDuy7tuQ5KwbVThNs9rJ6uwa4zRrh50NzIkph9rTUriulUNJwOUMY6v5UYVVEw87GsIO0vV
1pP60omjc/mkivvYx0SfiT6nBdoY3Ouv6/cgVVFStDVGggJuvEZ7ozvxNp8Y4fBzLYAVs4AzggKT
pEwn/vf6/YSw7DEOH52Gs2/pNRJqctgGTCWZ4CCfDYJeEF4smHaql+zsihMXcqR/gD7wr3EOPfSK
FpoF6uKlIAxRVXXUlyVpGVu15mS7foM3gzD7bXtBQ0xEqHpWnrf33VlL8e3vC0X4JVwsv8ZCBneY
1NiB6cZCSydDkUh1jl7ypthEQNMm/cT27vg1fxnpcPMV69MYErvgTrvJCQqPtTEiV9NjctjUryU5
xxasY3OTPzRv+lm78m2WgmefpeCUG+rojEUrA6gmQGLtt64ysVUNEXhFgujAR+3nBXvtjCQrt97Q
/D33L+cHzZE3uWe9f/96HduAsrfl7GgtPluULL9+I42WVlISMrB+b7F5+WwoGQo37Ainwe6d/hNu
jiva06YTARvZp3QPqnbk/QZraOKN5gdgQVu+sC97bLVkg6oPgKWsTl5pZbJpKZB0/pNuXZl67QnV
HWIsOwkIjXiVhtrWSxTGUFQlo7G1MvKWrZGvWs4Yi07U5rsoyZ2EM1WZyk4JqVzqBDYpzY69Ivqp
B0kaV4HQ23NHHEhDYqVcUkBo9r6f7vtgWoTtmOAANCiT08jBThB9zy+DFfnNdKZ/KFp+1w4j6G/F
jltPnXyw49WjLBdXI0lGfanDkCrtsd8PcNCWVCl1msG9K57IQUxqtG0YPxvRm9qxwfMJY5XawjbA
XdHPgqJVuTWEHqqOdmFUl6O/MzJ/p4rNatTj8yoV7sciuFC0zLWEzrFU/1OkyhQn8rqQSWYJ6mu/
nvDmVvpGkhKiTuptOOFWU0BWzpHxgvnpKher95aOCU2E9k5L5I95sD7JskWTzSWnVbf3m9FRZcQa
gVFepqnyGU7ph1XlqzI0XDOK9hL3Tjav1IKkoALTNWdaP/6s1YKAF5VOjuRM/ON+rJwe/r2lZRzE
9/n4Pgev2gB1fYa9ZLKl5lsjzx3BvumWwr7VkLy3xSoA2hA37YoNPrylimDRyFaUq0C6HDANmE29
NS2aDFl3Lpqc+cp5azQs40Z5EcoxBP2HADubolCw9x9muXRSNXJD7X4CweGHbxEZxUOgYZxQrhKQ
jYXWrnIij9TkyiqRP0gfejdsh86022IA1hXbYQmsI1A5toeOKehXgkq/WD9TBxXWEdvhHjc/0dE3
JTzQubCui8x8z9g71gnncOksgGMWReymEoU4T45040etP8mEM0lZsG7bT5VU7HBIn6OEhwLo4iLj
9UPEMVhXsK/OfbnhBTLNmyAWvShHVjlLMK6k2dMrnE/jmVqUzhBVbiJC8WrTXa/563i5aUTEbPRs
vsi6/qxBbU+r3ZZHdUU0GelHLNaqiM1Sos73OWeU1trdwN677W4mae+rE06ZW5F3uZ3w3HOmicza
bVjeDeo9paxvU04VwQwqP7xTSIXJ+g3kUg4HP6YlNiQOVmZ4lpglmDUURtQik5q0ngj+SLwdY8up
NC8ho6/PJTcfXsBL2Mm4H8klXoIjGuDIVtZ6sq7b+TSsxHog+7QH0InfliSupO4dIVmsU+8xy1Rg
PKjGuZHt40l04oFBym7r+8NummJSAMkSiK7l6UEl9J6CM/aPNeYnO4cXq4+yreQWBq6L1jfcetY3
QX1bjP4+nKsViVlrzEo2iU4zGM8BFY3BfYzfJNxzkYWQKfpMOUEUzBFGjW4EjuQ8ubFhohsDXKLf
KGFxLaSFUyefM0WRHBxlSD2ubAy31K2bBVIYoCoxJ0Ih25dWrkC/7aTqIwUZ2Ru5q3fMchBFjBef
Vsb8xnZptSdaBgs0SS3qAI1QF5wM5qnmvxnwVIy7ur4IAo1KaeJKxoNoEPhM50WdRgqkvptTXZg5
ymJgFekS1gtSLXsblPA87Hs7iGpbyG5wunD+6vh0H8V8Xw69LUo3YvGjlM9itdsrJWExkbmV2yf6
BQDdenuaHpLpdg7fhO5M728nvVwlw+hGMHlmFta4v8NK68iKJxs/4Ibx9HGbUmrCCTWDg8m0zahS
2dIuJYzHNEoxo7AP9oebIIhXTTrh6Lkkr8u1ynKtiz+EMIPrGtmJmm/b+iPPEC2ZV6FiOuDsCM/h
RZ/ffKF4qMXSttDoGIW8kttoDyXTHY3wshHQSfPOdcVng+nWl3kFtHRHT+Q+jG6HmA0d+0U03U9y
1HkhtLgxqW1Tfa/bz7D1z3riYmYjObEJO9K9I7RZpotlsmel7XNQcKqtJJoRyab0q3t0Ktkq2QXe
RBJvcXkq3vWIzPHXsQ42Py2t8brLGIsTr25Hm3RtuuGjVnndDyiY69prSEmiWul9v+E4Ug1ilaen
RaOEroxxsCdPYlmMcQjxcqaNI/aACkOV3fNdKCUnjrpHdxZ/jWQelGbJNxubfBlJT3YzS6yh3OEh
+v5qjj4xUafmLhrszS3z4ImRzSRr4UDmvIq2xlE21sXb7BR33dVppOzRscgyltgXw4uTD0+1gd73
nZlHqbvQKvpt5dAPXMGyXdXnp57Skeq+8nWog11ZHI6460uGosYFKipHE3hTCqqbJqxXwol9+M/2
xMEZh/K4yJtPUOnCmP91DxjpehvBuKXosUIOpq0br910b/2K7iokpQ3wxz8/tP82v/xTXg5u/7X5
ZdsshpeH//zfdfCRfzT/sOuo/c//lUdvB96X5W/5t/dF/QPNHBULmR0XoSLLeezf3hf1D8gRyM1o
BKGGNZbW6r+9L+YfBmEKpHCaS+385x/92/ti/oHeBXAjPW2gE+DM/473hT74wQnZIuKTxothoeyE
XH54XpyqJs2HPsNeLen0D1s7si4GFjI23OnTSMYi1d3R0ymE6hUlfFym1d5PLyT9sjZ3CburgYwe
0XjUtduqxqBNRvBOFD5hU3DOxs8rPclkxSDtqPsRDuerAZ5Bv4rp9dTJgPrzrbMeSvWSXTgkpI0Y
RqsRs3BkuaPFsjE+JLhTyZlcL0ZMhfmOGMz+IxvZJ9Hy7Yiwh7eR40Kt5MfYvEjjnaTtaKR10262
ruv2Voov47Gxq6RzcBo4QmbZUv5kutpKby7zbEv/lPZL13qZfNaljkD8WXI+YUWguvwRfRSTR3po
fGkBySSUFMiNdRE9h+u0dcZXRXJK0ZXms/pSitfb8LLSXJ0D02C/kZvK38z6WbnzTjmPvOCjaKlV
20iUontV2PgBP/NDDw1bzTI7Mx6IXsK6bGfSPmKbWmrnxdy4EOBouJeuUOJC0on9NDk9mZej0w2P
Kht5ePMgVmXipj665lo1XgcqDiUdek2iFB54evrcTBeVmVLo1deTqNDcxsH8g73Po3GRtCipNNTO
GmDW/LOkfUUp+6ccYxY2fb7xI0+prb0e0lZnH2Mmr2G9l6vnSgB6x9mrqp4BrOjVsMozRLmEDMri
Q6ye18l5Ing0xUuor8KqNS806zYieK4kL2xJzmzQ41L4iuiGYxdyCWOy9eCeBnin3lTJcy48ipBS
qU3n7RXuSJoINwG7tj61bMVyc6L9xF1uIthdFWQrTrcaSvzGLXMY88l9RPhF7/kNuT120KENu6ie
wAc79Y36lK8I9RS8eNVPO5ksMV+9LIsbM/iRxlclOGeENmy+JMsphL2P/9ycJ6ge7yB/U144S7sV
/AfDv8nKXak+BlHoxkQ/w94u89fFamCcl3wl0a00XCfW3ZxcBNqW1BulsoVtSbPRbeerIfOUSFhx
6E1xKWhvlr+TiS+f5Lu8Ope1p1q96WKyjldRwdLu1tHV0F6ZkzvtLcrqjdNnr5A886fsky4KJwVd
XEXk2KB+UD2UY2K/1s3rQfgxzWcygDuN3JfBmdcoJpJVwaezIkBxWSWSF+tHYg80Z3a15Sm3Yn5R
WVdN/mC292G9BWRdDrcDWl+xvmmtjxyHcUZhX2gROF8U1l0IOTDdpKwzOzO6VOVL37qSifZJom0f
7rqNotyo2j4bnjPjh1bcy/GlPr5p20l9HirSSK4ktrCC/27kN018SZwawb6F+NL218PMGVbaa8pV
2MLa3hqdM4mqbWYXpb8puvu50qBY70KAy6H/XrOWK6uM+zx6SKUcsV5ntt+8Vv1LPtyKyTldjaC9
CKi5TvnDbN0IxkPQvw/qUzoQpXhT6IRD3vtOY7nDfB4Wl7J+Tf9lUi+D4WOq9yJktKB+jKT7PoE9
1ZF42FIbGR2ZVLQJLQqvk7gZrYdcUOyoHZyEZleD0YUQz80UJGd6FV11c3YDg6cQ7nJ+ZBQ7peBV
ob6yBk9DoaidU3SxreQNBqPdlgKnR8hQYmJHFCAm6cWgnmfUHYYkeS1WI3aEmy/r2NWfu4WvBkRW
nCPrgEUynIy8zqTBcLCLGIj5LKUQVDnnqV3vvwzzZRl6RIjWmNfztQrqfyWmC4eV2vY9NRbfAxc6
QHF2Bd9O0aKsCOd25VvhAm3MjJKMKTiNf+DLsjMiPxx0Jsbk+r3TBehW6V9e55InxRtiTkNmjOq2
w9IQ76Nwkw0bOXwwB85uL7TM+cCKZt3xV6ZnzUO4ndeq7Bnxmbhqrpe6DwUvD541/4KyqTfMIXr8
IGgbtTsz543Sgy9YURMcIWNwlEHd0buzGyI1FNgBFvF+jCUMdXdQI2rrRxdf5PkmiM9y3+k56GJi
Yj5v2QSvmvIGjdrY2xrT8K6cL/hbnJrjo85rup94hfJ1TD714EZ384pYPcKJgXcLMA1GR3ifrwCr
T9gDp+tIpRKDHUsHY7a1Utd8IiyvkC4gbo/VgxScS0jNfzT1CoJ1dR+4+BaYqCYqDquYbR0kkZHa
yoZjn57bs/4Ye8nnkG/0yYVjmaTXyriDfWE2+ylaB50t3rWreRW9sdT4S0zrNUmBTe0Nw1olcTDt
nun85/rFZnhErYAYFJu46uizow4vLVU32K8AtOGTKK6ag8tgZmIVG67/D2HntRs5lnTrJyJAb27p
mU4pb24ImRK9J5NMPv3/sQcHp0fdGAGDwnR3VSmTZkfEimWq/KZlcRujpqNscAWq2+TXVLt/NLdb
e8JcIEPfI76FWI7/bm4nXSnlcTFNkF09kPxeIkveVk5VRFTvDX6mc/ir29C/vgl/+5E/uvduXOdK
AXN180Ol2/ioh/IuC0fTxjiLsKEvLeBnp3ZGrsni4g/3y+D115j6937+51f+MRTVqp4oFTMMuLoy
OavbAAhFkm++Y5rfALBfbfNNO4+f1md3Mp3RFT67PYaM1pf52DxN78W+OtVfqdPcEvk43YIlGrHd
37BZOur3IIwbD4zAJOXJ8KrHCqlX7HauFYgPErR58Hq7e9CCGCe/yWXZvu9nlxRPUCDW6kdi04ce
03u2/Xbaw61gOeQ33uQR8R7Vb1YkPEw74aa7UZ+Z4LzNhYqw211xA/ju/IZ+K9uR9L8u1I8ZPEbf
UGrbjcK1v3xgO7/H2ORJd7KdcUfXiNS3dhWAd47lw+IYtA9Q9JwUy44ds9H8Et9QdaPKzd+AQn9j
uf70k1R+3sat8f4bNJ9gJ5p3PZ9OuJ+xyZIf2baPe+0j+VMkTsrZ8Cc+FGTSyZts63oYbgCUMGyB
UPg2NS7+tz7h3h/arzFF+j/2mf/5ZCZafDYm7Ip+PGCdJEnlteWolyWS0c/LsLuganPUOmiuTme5
ahfAmxp9Tv7B2Fd8/nav4+0I5apypM6lwoJndycMapzmmJy02UYChG9MZqe3FrJx6x5ymopFF7fG
vzwki2tJLlhYHu8k8iF1F+M/cpEmyePPATLLYIfZSa2ijdkJhkZABdrKjUnrjqpnhUYWyK23CnZy
fzlOD8sx89NgM+QBRXPiHZH2IfWS8CoVQHUM4K7Nkjf6U8UP9QSaTnvQic+1MbsPtXvddNqzend1
+gP/jdX9dzXY4vd6T+k9sZpzxGfyZF+gDDlUXODzi1Ph/Cw7ZAAtYQsruyTo2i4gMIdLcqiWqCFo
b8RV5eJTIYhtVWU/PguOSa3rIt0eUq/FCqrxLzFmNo5UPtQQxFLzbW0jvXgax+cZAzfMky5oDEk9
CYfuNKSjU8y902DjTixLdSgQKGz9X764aAuJeOGX2HoZeWoy5Gbw1Mhpac89qRsfeJVGRFHZ5lMF
20yPYvhXcQwmD806gg3d3ZLFK9BsY2Qz3RZwWazTlQJpxDsMlRI0cqbTL3vx6mH1l2PNnPpZcZzE
QCEmnD20SLwC7WnllYVv3CwHojKHOwv2iwxT3XBmZpKI6A8IMY78Ts6GXH8L876NjzV8hcZ0puJe
0zFsehwkT2GQup6u+HRojqScTMxKp+Vgyad8dhYjAN5d85wVAaw5XxYdS4g491/yHaVOxyXMzp7U
7/IA4RY1SHHqTjy0pcj+RIIvHNFoYrNDv20+JhIhVQdg35UwEiWE9O5k/d6QnrHgyl8LC+J7ttgt
xkwu2baXB0PCpCSYpFBSHweVykmt0VxmQFUii8jJ87A6XLxE2RxTMB5nQmoy3xJCqXEut8vsorAm
P2TWzsMcqf1jXT3QLlVrYAzHpA3iNWiMfWtFch20+C2oPvU9DooQHonmMo2x5MkDv73s5f5ckEaa
nFpeDkk6z+lREnaNvJvzqChCi5xVxesueEw9z4DJnpR4cQ139LztQvRdndzRY+bBYnhD5huMKGDy
X4pyupoPdbGXy4dJC0pU8IIjP9eEjQ6enjr6xS3jo54cVfmVbD975jXS75KCtPXUm690xu8IFi6C
n0qu3js4I7F+1K0H3diJmb/tGF/jP5Pqcw870S4fDeTuqAtmApAI5CD7y0sZfcx3s2dQ9vTSZTmq
2KJwWCFPNGeZCUKCdSUT0e72x6/cKRHdVW5iuNqf5KZ08sZuOV+EnSiGNIi3xXTov2oWLDZEOXZv
OkcEPmdoRVNcJ7/M8t6Ylp3a+wX7rhy9JEsf6ySy3sKqiXjx5/QweehExcqD3rGK8M68Oj42QJ9G
VAs+R5Yg7pnBCT1RED8SqICv04eI5eJAQfbASzrJkzN/s8Qnc+hP5k4hY98N1w6nKxoosYjiNSJN
fgonJ5XZ19rzh+5dLFuwkLfE9G0QXmFXc/axv27PVvJuYiCGylI5LzXbhBrmM1ZEozO+ys/mnmgY
hp3sPR3C9TWHcxR0OkMdXfPEO4b7GO04Ix8RK1PrXFzhhclkSMnN9iQfOsDg4IbgfOZXPNMwjrqD
HhZWur/FAtGuVwRUhNzbQvOTUAvFjZvnV3lo0mPb2noWnZFwIAd6O3c1P68Y8zuSbb4ufN1d68ev
hmUvn1QVZ7CHIw/rOkRiHTAD88GgRZFj4xqsZF7/41KZHlK+SuXWQzTRdzqDE0cFsIynXF3z4tUf
+tNAs37ZC073qbO7Afq2jbf1AnnVxbnOI7TuOEJXu/q5FPDnJuAXIqWLwSPVBcbf9RJUk9dJNrLu
voiUjSRn98i781BW3CJjsNyPEo8KNH537GAFRtPdXxeILdW3FDtSC71hspcruXQeMAGQLnvFhH1T
KHFP8aqD+V/ZBX7LQx/O8mmtT5fr4qSnhkDfZD+WYTZ5puYVxWFKPWQEK/JRMbCEQ2HZI5thVbeX
5Ciup7R7MqqggM/auPycoghG/ThjIF3ZTR2oMAEdoXXbr1VBwRbwmqB5uLjDgi77yCM2pneD5qfo
rLtTthcqR8QPrTquymOL4uv1ou86hWRCJOw3Zm/ZdHys9qv0TjnKZ+1YP5U9p3hAiApPIgKF1nSs
oyFHm2riRVxRyy0QWdQGOqhtvLOCJ5gsJcUvaAPN7d+Kl0riXD5Ti9hY5a3TUBnZSa02FEL2baJl
z2fhzZywLrRnVyRObtKjwkV2JyUhHA5H0hwR//HJ79Hgjnpja7frScPMfnhdrnQHUZOdOB1hT2n8
HsLOzdN6kjmGL0cAIfaHlRCt/f6i34ok9xCW/kAeghWuT1XvEo1A2JOaB8RiM+l9GkcdwLz2xDEs
4kDQ/Ebkk++668lQgr4OOxTW5a16OWoM7KY/2h1+6NiO6m48B9fXOLfFCKeXpnvRxGDJ72PBb7hv
lStUDEUOv7vlkI5MSKqv/b4GpNEdJlUcPeFzXf1KtvmmmdsR9TMBhW7YIBEx8xFHQwuvDCtiNB05
cQY3nlxJ9tKvbf4xw807rtnXyV5S4bvcXFAtcBq7OLpXTr76i+qQyCFrvsq08Jghe+r+wCQzX40w
8+Ko3k8x06keFj2WlU5ywAIMEdqsE05jk4N1Q9m3i53+LpiUo9LPjtu8kNICeesOlujjNSG3LhpZ
EzIe8uuEJUWVk5Foy6+8FuyyxXurRz4BNGrrPMIw15onluA1UUv13VrjIcyoetO3rG3tVfYQ+g+3
yQnDTfjNh+ExYWYxsAFwBnAY8q0IrFoRxdHMcLBBJpcd5QD4gnelGjGmYWJPm8lN0cPuc7HczgBc
g5QPshVk46Oq437vwkmSHM2TVW9Udj3zsAxj2GHdTFCXPeU2r/9quZ9G65BF2oJ2vPCyOOrkbIbI
NMefw0sbWs7lmRxTvXu7Dq9Zz+iOOaStvfXfy5P+Yb7kmKm1dqY49XuBl+LJ0F0AlFP9rU6ROr4a
dcgJkoIowm755lI6IlafdvMieJ+Tm94td0USNrk3T5DYnSn7hG6xTCfDayIuQ+txwtFkhxgSvKLz
gpuLhFN2dXf0iGGkSbUXj9oH0olNZuFdJjc+Def+TxqUUYy1M0bP9pZ8oT1MH4CZm8GTcp83zvdq
eH22J8wLQFFRz+ZyiHMHFhDL8VGGxssexJmGSKAfGEKo3yXNJ720HtRwV6BYiwgsHE3zi8HNFLpf
bwTzXZ0RGER8Ewx3kQIW8AkWk2lgmE5e8IbaycF8RVT7LVw95OdmCHmL7zV/5G8W9GC+KMX8Tj4q
5/INZ+WGsvyYyI6gE/HGi3zO8nc1tqVvw8Pu5W47b+R9yTkoYTDpzPeAq0+wAHRC1ZlisIjsnOk8
Ws4whpzClIEF+0988RNbvud3xDYUaH/66HO7F2zSuaixEEoItMCsDnI/1wLzyGGDXhxpDkFQEtHX
p91VdmvpWGO43J7iKRC+sXcE9BmSoGMBjfWMftdzMGHeer8+sqlo6mOfODLb+TstuVW4P3zHIaol
5tPZ5bEoRi8f/IUC1bvG9YZDoS93tJNC61j1qcDtUfXn+Vn8EigH4EoMW3/d8/nAhuayq3NHxszr
Vb8pFx69jobKXm9rHpYY3O0+SZGGucQ8dKPLaZlaPhxF2GDBUjBOcJM5keGzQjOSVuwtXGljiXOa
uXPvpuuNrDiY6cEvKB4JiwtQrTxdePSor6HmXm7Hwm0nl7zFSkSMs68qX6Fha05jcgTq2+6GcscO
46p66UY1cIkoUe4mqO41gWxYjVMFduyC89fpqTxw4lMvbeGF8YczML5442gLV1d4Yt1+7tYTBJqR
9qD3SNKSuWd1KDwqGwHDvdSIE+jioon1/8v1U//klEJAyMVMzIhcRc74ZD0jAbfo/ck5pWtRnHRf
3JQYmrqt5Gvw2nm5xnNGXa/oF4U9MclC49dJZMLXJZuyYBQh381R5mM7e/hCB/FRivK39m3ASe0a
LAtzwHja7O57J3O1R2vwL+LNeGrAYu4GFhKx3bj1G6ys5rnzZi8ekKbfVe/q7XIjts/3RXI2CtK5
KKzB9WA506lzmB+zh2Wn7JLhKJTE1mDwKdy0yq0U3xcWg6+jze88SOn7xMD9ifMKncb0st7Bl+Pv
sk7lM1/rJTujK+6i2b+6imfuiSYrKYsf0/MmTNyppTMcNOdyjPmX+/5uCSbQv+ut1tmUdxQUHibB
tfWSEp6p32dHKrzHRsXWPwbFy9zhucTh30BNZfO/WcGugxOpecUgJXnsvfXb2vbSrPwlB5tdDeIv
ZbB2TAYT2Rd4K7/AmxS6YdoS2S5i2LL8ZNC2/g7O0FV1Otk1qQjgrBgPxC/ZiwzjVnEOouSyoxod
jCxldlobLJExMuGkR6vS2wfzXknstICx5VhOHMKtw3Vrm7BdHtxS9lX+UOvljwBE+uPF1b+vtynD
XHE2KHy5978Bd9DLf0OvyN7bjJAwKPqL0/o3fMhcNAFrHFAYJtEYfdszQpCFttnFqPdau9jagmmo
lWfABdPdnqaRI6x36gcRq/WMbSTyVZu8wQQ+EDDMQk4kkLgJ51j0hXDidfFGmhoWV61rnDKniapX
+I3ISizJYatjeTmRlraChbxtvc9QpCXqsockztou7vUhZzthI39V4XlaEX1K8oBjTsoxaMcYHLOE
sIu3DSjUbdG3drXHa+wNiFu+hNWTfRkWkcs9wLlHzlzEdC37ZfoBElLsAQJa4lzehDqgkweBA7qY
o/634G/5J3MfpMvg8qoaXBkYstoP9LhKLGvIRzA4kBndZk36MC0son2kPKrpjbzYOA7xKo7vjbsC
z/FR1Ui5eGSx8l7qvwgJ/mNA+gOx/K/P8wNangbFrGA8gqVZXElHQr5QeysDyC1AWB7R9BmpC4Ec
YTOZlmGp3pTaTRF/6+NrOvnqEmTaaU39tHUxOQWGI0zBMnhW0y/JLd2U9Daa13PDnrWHl+lexZtc
hvFoI1ObPmguYbNWnloF8R9L8hNgPiWcimMCpK5XUXm4orZdu12NU0vvSAN9pgNsAmMFdaa4S8+b
jwvjIlKnbMYc+1j96QBTTkB2UAGWaLnvnMq5TpGRPU/rOZMPfRYZ6p5xqODHodFbfCiKG4Fs2BV6
yBZIL95ydp+zG8MmHdI70ua6B7Ct6XN2VXp0r1NZV55NHjtqSRqaH2JCAA8MW0cp7pt4R0v0ylNl
qL4g3S4ZmaP0dGBdybQHJFyC1TwWxX0OC826iUuXj7GfUZB49TENCdUDucF+HMmlQG/vabnNENPe
avO9AhiwYMxASKkX50fWkxO+8MttVh8xFK/VPdE/QD3si+P8tiheIB9TrdrYXs9yZaOVqfzCtLcQ
Vw8ba2bdjuLDecmCBsYjhiMuIZCm07HJpvMaf+MEbTywfzxoaDZMRddw+f+p3biuvUwwCA9+eqgP
cYCYNHNbX6PRj5SgY2Mm2zVY5+UonKdn9ZdlIqqcf/vx2LWQLLrRu346fRLPrNdxv51t1zAHOeAh
x+nTsmu868Q/LZhj/9Fpvik9cNX7xdfAS4AL17Cj8UYHC5rqXb50LNrKW3i4W6cr35CnWn4zq1xM
X4IkzQn2zrTFiCd/ob9ZJQ9WNkj64us63GJHq0ODtW9xInR0lT946P0EJsp8rGe/X86K4AhaMN7P
xn4O4GyzbCWQWGl3cMEv4B1PWNQPPnuO7HxlaLV2jJs102yinYvpKLH8c5ODBjey5YxFGWczy9og
X2Qex6tfkhNvl9tCDAVfsgMZmhmMS93pgOQa31QDsLAtW+VyAjDrZjSPHrY2o+RbI/l8LNt8RXM7
GRN0NODsOA+l4W/tr2pXwCeLk7jNh5UF02+yYH3j9f3jyfnbrfuxVCkJgSQZnVvHiO5O7wBy/UEX
PHCZ6Vt/oyTpC5bvNKdMnMRyzi7geQMEL5wIplaK47LnNMEt/STe5x+Ykfe9P7wM+UEGRYOaDAt5
c6hbvq+CL0BMZRHlaFKY1+76KH+A6JJ0jbEpHZNo2vPzNgGUzGAvHc4+GrfH/qUMW/9aIjSMsCQq
MfSoHyUiXuNYmObYdKUb9hdQuCV/2U4E7SV+A5LKnuCCz++F6Blb2EkJqs25QIlOQZI0JldnS2Dp
nIyV9A3nuQDufOCsPKQPbKoprzem1/+FePWYp3XAX3cZUzW2fTAQrbsm0Iluqfhn3Af48nTz+Md5
xEGYbBcuEcM7MoHTsre8KzFRXNkD+wSf4zzIb3hkm0fVFY7VIQ6lnXbbV3vtzXhU/mPvrZ+zKP04
E45R4GnxJByh45uH1WHWSewWuTSbDru+swKgmfizvgPN2E8faZg+W8fqIaFhwCTUgTZzuj5U0eAq
J3xaWmZeQPeG2ERsrvzrcxvkR+LYfCGS97CZ4VOaIXvSv/SPbBP93Ks+q3Pec1TaYqgs9sjJW3rT
vvOYVQIjik9Fahvn1tH3c8hDcbM1xELEOmSXB8QMyCRYj3QmThden3/zkJd+JuRtazrYp5KECTLx
WNrPBbMwXVTVEBPSY0Bkv9mBgaZYqByQpnBuvIKVXdE00m9qdxfrvQuFV5ZVVMMRwC+SPcG0oQT0
Je1pxsopBgjtgv4L2tx1ecS6gDhyFi3CJ4BoedbfoYu1Z+OT02O2ISuVjMQDy9m5tDc2g6i5wNcO
2pEz4gT+Son/T99Mx7S+L4nTPfSoHN2Ug6ILFDJQR5djr+TVEA5CsB7z1jcaGAhh8rrkIbMgLPTJ
VTmptqb4+kATXbzmH1dAJLCa1AOSA/x9t96BABmkhPEddCvpXyTREQwaRO3Wur3s4gc5urbHdYNB
MA0Zut2Y3KvDMy9r8cGuoU7Ci3pKLJjyR3FwLNd4+OUl/asX/nkoSbycugy1W/yH92Qaj3CIS5Y0
+QGjFneJ/OakqSAn73pJlN4Rfkg57lTIJAwNk9/Up3667caTYHixI741aL4Tr6KyLEwDyZdEi9KB
faE6d4mtyMpoNhjfufhMxzBUdJaOrAwI9GsdmpGlYndyGuK7dNgTn1Gr4ZBEZJxXL1mFKoai7vZq
1OQBrRmeYqix4AfCerlEnBEd8mc3yQE//fKDhWDqIbUijt6VGT3uqcNgZ+RhQEn2OBk3o+/ZsEfo
knA8UuQX3sp5OfsGfetdXgcJr+Ae1IIZ5wE7wol2sXIXOdDeh5vsVX3RfYY1VhrWg3EYwvqtLezy
+BtFQt761H/cD7irOO1jDgcPnf/+t9lltRpT0wXMdWh5DuJdbhHSvNn8MdpSVp16v50yRTS/qrR2
DH9snbQn8XeD3H9tNLbYxv/3QTYux98+CAnFg1iaPBj4NrJF9Fo/9xHfU6zwFktxtWrguoCW8uRq
Xl0cpM/kCc7QioNe2NH3w9V32huGGK65t6EEbyCSlQOUT+lqZDRv9vzKnJCBZO/iSIwS+nQfcwla
3t7VtG0XMbyaDL9/kjeATZwFdET1JHra1iNsMdlFFoz0Rj2PH9dj7kMI1W0TxJ8ZGL6PzQs6AD28
szAGYeAc4XrRO2Sf+Z2+LwMJCyOJKdZW4e4MTnsyb66uzFSeesoXG8NeAR+w293Vjmk0lRdWFGh9
is7L2lBjEiQPhDU0LRNQxV9/8rrv7jnnJRd07l3BUWz6hb0i/1QobOfp3+/ID4VCOXdtKxs8Grg1
iOH8PgH7fBsXBhrIWCxsabHvBj970O8vnrVr/DJgzgmF74Fl38e2gPzl7Pi3+s7gp+PKJZOC8dNL
9DIJYtKPPCH1YXVpwYgNSwIjIAPGEaLfxLfaRp3454vx/3/aj+5JG9sqU2p+Gik7NPxgUSh8LTve
9a/b+DTfLTVPR/ksgX5RWhNHQvIXjF4TME2zWUA0CnpDg7WzTsMfQB88LDUHb3DKv0Yt2FfOBX9+
5amCvXXIveueLT7kTi1qKFFg8K//+/L96wT998v3403vuyTOJiHfvlB1Z91PT/Md+8X2YT4hxpfP
NCryq3wPPYjnXHtUgRE9sQvSwvvt0v4lBv/HpYWzQh2wRIsEgf9+1fMszmflyoNVKs41xVML+SO0
Edt6iVW/3Yh/rs6iO7WOag+NxiaY/GHbP5YuMhw0uBJWHXat2yrvhdt+jCvyMBdmhPVJgDHBJ0mk
IQ9/Fb8lF23IJlTD89cuwTDYdsauwR0Q3Qy+yadEx8so/Kl+rp6VMCLbl2/MKXV6BFtMvS0quORY
Lwmcsm7JUoytXx5q+R9madtbJut49JN9gZme+eMt64xRQr8pmG5TUrDcDa3a3N3JU7i4FocDZqQN
hE0+GSw1qDEW61kMiRJENmxCcNXdWCQI2mCk1JmLa3W2YJF3Ahdhwol4Hh/UPXbX6OTAl3zgA0Cx
/F15Kr+hxl+/uJ7GW6sFSXlWyydQSPVP+sK681oGsrm3+uOabYQBdboruicYhMsYIFu75J4c9KNn
5uzCQy15L8CJnFL0JX7lUDUP8qd5vt6gDRUUX+v87hJmjrRT6W1OAq7abGnYGr4ad9Bh/hQOr863
kdOJhWALEwBxjGMF57iYwZ91Jiu8yMHA20VzPfi4z4gMEnQx8NIWtzdc4c/CzVRSp7ICiORpHc5T
7jQo/VABckznyLgACwOV45t1GjUsfcQ8vHC1h/u2CCSa2NVf39XRkyu/P2EKjCMclT2G+Ya/S2k+
btmuBWydhzy6uNBYoVUCUPt6IDtFtYEFM0zlP5RokAGccuSP2Ek+JsedPKVHwCY/rpQq+HYxUsyj
OD1100lq7hL1vS4+4+F+ITYr3TUPrKyTCBxtdJArimqYMYNg++LoQKpLQHEuUFi4//tgQFv0L0cd
mBoO65DI5H9YRyZxlxMmxiMITQOasIWcCtdMy8G5DBnEeAHgBv3TmztNh14KI6exkxCpOQedYn6J
7JbHFegZccI+k19aVn9ScYXoLdIzeeYlXC9OLp/0STxNxokgNXkJsQDrQVLqL0R3Yct/rAwbAb6L
KV/P9Wab1rKHlJNAQRhdEVN2ZfuR+hy2zGt3AI5HNBhNfmqIomNrWA/3HTeoRUGBWtKOpR3tIBko
Io7ILdg8jEJ2RE/0Bu3WD3iJ5G6bttIj/zSCAbrVOIMR77Wr7MsbRvHusIPRI8D8dsQw/dOdQa9Z
BaMMx5F2NRxAU4hjY2qLA5oBG+0tS32hiQpab3BRtku5b5YntpUbsCpGGNJWDwhWEszpTSjA5pOQ
voK+qRyvE6zjbZViXT35siFKoAZEr828waKbdNsjgWEPPAVAQ8FZiiBro7y54wC1m7/iXc0e+6Ld
+KcukQ/4cX+7NnuZQoUAoT7H3UsOew46MPKK3Muhr4EKAy8nXwlmoWg9Sgd1xiiBYdpZhOofNQ48
KGAXdnAo7ncLWhssggtPAec3fGSq5XbasO4RpX0x3VjMQDH4n1dBaVds9KIN8N96nBOWTVHCzNK+
xVzP2FP4g5fPTPAX8ZbRN3eMiq27fZn8DipCw+YTM09sFkS7wFCjcRa2Ba5BGlvrGV9Z5qNZ6vGs
MRw2JheuqBlMKCSCqxEV1Ggejl58SNv7ed7V90WgHVkKdfVjcgl7facvu6ti19/DQYaJIwZNdyy6
Y8uZdLm/GP5Ww7fyjPqAUeNiYOHnYB/sJDDYoIZN6k3DMjb11WanMSJ1XqPdxNVRX92ReR9GGTu/
kQYBht4Gp/NwJBgPaK4yeup40OGDqL6VuZC7x5V9MqT7bY2rwjlablTiH5Fljrx5f6oG3iOmRwGO
CpeWF8nP6mjgsyl+vVv/JE0kwVbMdpkLe2n8A8Ll42/L+gAgUgvBnEkdiwEWpFATQfGvb9Z6Lgz0
EmGuQwW3ezcHCMM0sjsnZHquGM6j2fHGJdgQr2BjIsW37VdO0jCrihxjG8TLtya1s7XFnfgOx4kf
kjrwmKZbWPh4SJrS7RyTiOgiXMHNRoYR0WAcZBNNuZkcEg4QpIecvrHyQGNYBrPTIWketqilejOk
inoPI/PrIkP1c1vcljJff0P8DgCDjN3EqIfuSHLK8kmAIcbgC7MuI/DQWbhhF29ApG2o98BuM3NT
VzfsqHC00kW3GR+u/U5tWd6WwxWjVTszELX5a/deYLdAc/6KfViBNZ+/wqYuHCN+UpbbdgkxRsib
QBPOYh/m2eQPzECQaKYAxiiDUnVmDdj40/V70AOK7kMK7kxTsTUNfr3sMCZsHy+Yi3JAXrCzdgbx
Vi49rjMjmNtm519O8H/rVbH2+cviBzWh8gP5ks2+xKgCpZ2keDLEX8h9OApB7OaeHbvKVTh4vlOw
TolNU9TDrRp2sORIeq/guIrzkbnX2nZUOEIZcggmFN93D4ZqE6ywQJwf2CK45eVxmwU5a6A1fmsg
wuz8lldl+gsT+9/fSPk37JLGiO9k4GOAlf9/t4iLZjZqltN9X/wJpQrWqvgwXG3hfnxoHwqv42CA
AXPZr89Zw5jK3cNGTsbO1AERw+N5Ohd+CRPpyzr/Nof806pla9kwtiVOUtM3S+IfLduKXXmZ5vSv
8Ru0fnpXrq827jIm9nZ1DPkA3ZTwmndddxJcn8VIwnyi2jZFC9Q6jGV6e+TRtWwAKmV4yVlkTHd9
cp7Slxw2+XEjo9nXPzGNnyRB9hVeL9In6YUU3FdIZGX/rAsMq5eoytpDPsLJngc7mV8t5V2oo2ly
ZZzg7hV9B7DU15E1H2CApVcPuG/xWBFDgJC8yjc/5GcNlRWr1B1GtXfsydMdhwy8n9caznV/FOZH
Argh3l2knczsMznVJWh698K6wwzET6t2GzLueWWFMDlc9mV/r2pn7fK9QSRsbkLtsIYZAy9Lekwk
bGjsQG3Gfqxfxuf0O5VZb2nZjawBjtFkxOG8vpgxyZt+ksEQ8JL+wQS5LO/Bq5QOxacnrdE87ztC
XotjrUSVEF750fK+xlE7OYit30/2CHuZGSrHZhZqanE3Kz4lql6eIGXpc6DKf8iNWq1zJfmQpgYO
vMVviH8oHoUFidKfCdYkPz5gDKD/knRfIt+pcUpHOguMtpDcOwdBJ1YJBpUFVg1JVxz0mPxxotBQ
VC5vy0Q9h337YqE/BHZ2kWJAPTxMYfatB5jWDDR1zND3IEyyr1MVXuWLz18DWKSgzOM344FjQhL0
Gk4MKhJUFa6WYFuklaBK63d1oJ9ad/VhivWHMX1i3VBegwEiyM2MywyUrh0R3pnP2pvSlVd3hnp1
BI5C6BN+Mfq4NiAA0z6vu9iD+XMYfW6p1+yuT7N38Zk43GLHr2O4VFQunCPs/nw56AFaxO/2AAP6
qfEQr/jQumfqjZPdyyI4RcRy8kNRYPVuvEHESS+XJ9YJ7HQieB4zMAfxEbQaWnB5zwLzvMlw18A6
sqc+0AFs2xR1v2V7IRFg4uIfF+NgPKQH40b+brz6kVz4/eWze8JVpXHzzSBicQ0uOTk1qLk2pipU
EPS9yx0ESOE4HTgeaAUNz0DtM7uoJf9cznrADjKyojTqnhZ3S7ayfH0H/QT6756S2jnmrXST3Wn3
bbTh/xOqCFSmtnbThKSXRAZbTD6T9pken0bC21lCUok35jdElsYtb8dv6R22W7/HBgGnJRrWrnWv
aBmgY7jbRoJPq9+mvKtqQJ0fTDuhyjjdN/zouLufWb2M6JZl70K5X+2ydGVy/ABCr2z+1k9p3hLw
MP7oA+0a6JZfZvdTzLSMUkGvj2N7JwBU/nb0SdvJ9nNy30zE8RQljYlx4b+PZTlrrXVKeSLVoK3I
0LXFd/N9vJHCNYTcCkI9smRxuNdETPvMLL+MKsq/7rQUCoJuqeDH0j8wfms0jaoiKXnwtMFTETf4
7tVpi0MsvyYaZG+ng1TIi7cxN/2u2sVQv4xzUyJcj5L4JMNJLn2yjCoPfQauMXiuCBtZjhUB3SYt
quKp2a2IKg3eceqsqJTNwLjHvTt5ZzlUW59jstdnDKYvpPpy2Kw+rVDNIIhEXu4fS2QmAKfssTEp
x7YMwcPkaqsLMFnZ5ROAYd6TDksyMmMR78FhyMJe9Mf2JiP8qXyf0bOPoar4Rvyh03+l47FcKC+T
I8Q30go50stbG/Z5Ge/qCMFs0OUnidXO6PQXHMb9nIrkmqg0fIVpXuygeKAGIp06OW60eJxUqkBL
n+FZ9aAbjkExYEQrtNPlq3QVZte1PKg6HpgXKEXFS5Ihm7HwuQHCHL1C5lm7by37Gu8NduC9z/IE
4yIXAgKljOuA6tfOP8XTwgliMW7fxgFX0bQ3Cnae37L60n2w1xaQIK3JyR1YY0HXlVN3SM8wJzdK
t7N6OWPat+xbmktOeuEQ8wEDsYhIUIjpM0to4teZqq9dHQKdOjwWWcKdNiY8Luk3BtREVyr4DqwG
yh08ma27h280OoR7CaGgPujWZ+9cQVddnUUyVHlPWY4ENYNhMu1s+7BFPeVIRLDMXGnxLAk1AHKI
/2PvPHYc17J0/SoXPWeB3gx6Inp5KSIUZiKES3ojeurp78e8KPSpzIOT6PkFqgrlMiMkUXuv9dvQ
qDcJqsPqoF33qvVOtlcE99bU+Fyw9xzzys3mPUpREGkAtIKPOJ8QC4cYFHg52cf9uyDmvX0gXiBd
D0KgCefEOA2k+cSvKO0GoJIrxPBhJJxIFy+N5kHydR4IFAYdFSmwS4PjxIMq9MEdw4VEwDRLETz6
VtKDBDC6Aw+F3Ube0CVrorxipjdHa7dq95KJD6rls0pEDUIQPDWPCwY9Ck6iuyMuf5i/ajkuH+jq
IDxuZfZk9KKic0ukhrY8e/d8nVB1bXmyfqgzBCwPfQDFBuhBfqcIlcwNiwDejQOOLbMMS/xyM9Zp
RKPo0Bo/HkMMeqVONjthYI5Z2DFnK9j1Zr75HVZ4A6H0coAW5R/Q7N9bCX5ObX85OhYU5C8EgyUV
ZiWNHB0YFPaLL9Y2PqCJ2CBTZ/q43f00825n9YJJMzbDNIFPSL3EN5iKBDv/hBd3hfcY8SqabCTY
OTs6UmocDlpr66+JnSFx2yoMODgU3OVxX+Bd9ZUcpoFPFEuSbQBCOQsD6LKpAy4o3/BEDGU6PiwY
BdNRdgtWhZywOyHO4WlE4ddbfMPBLM6MYNBkDu13kWN2P+4kAbDy1E5veQlSTJCDngirFfiJtuud
tsCbvkrZORxsx/1u8U+FXDc9Xws+WIhOBInOHL02vNd+cke7ymPkGMc/eTt/ClR+uzNUnVQgZRmX
f1VuXTWp1zOjhPEjQ+RHtl/AI/2bkxrjjOnXR/o8gH7zHacPbTbAuWTvPtbaTu0Ot2wvypumfTBG
4so49yQIkmrbplTbxu83WBZxpb6WH4v8MXfZNFGoid1mDFNUQezHOf51tr77d4U5/3uI7Am9UYEP
BB7n+pnUKwKcK/Km1cCwLnc8QaaXp0DIB75HvUVm8h/EPPLf+FwhLv7nvfjlGYyjuBXllmcQUHBt
PlmHOsR1xzrd7640Qhbb5r33lD0WAXt8bPw/VXqqP+U6v30YxNTIFr0MhE79sil2d6MSWpNNkQ+j
czLdiwwmdZAzj6i0HN8dU0jhXMXX0nQnDKwoPx1W/joGgbOBQjPsrcWut071DFbQedDWTs8UaezU
+KUSbaL4spYEi7A0/Xu7Vo1FuVUOu1bJbU3HT+gxozYpebqOibvKK/BGIxghUIO0cdK/R79OtoBs
Pc4AkUeimOxOcJpmcQYJ9mi44sCDDlxc7hKXNYcRD7HFTf5ZFQogzjk5AnKwts6ewWUB4F9tVdXP
nhfRBsp7BG+iG3dhhKsjj50hcgBUITmQeMGxoXNWnVQI+KURWoDXoh7xEGsCgsi7otmzqmUgXwsK
6LV0y63AZ2GNC9yvFB3hUV3FCEwBWUbk0jIDPJ2FThTtljE1BUreoLKoSFEMmhLZp1eC9FT8dNps
F6APkD4e3y3BLV6gHSSXqDdUbTP8PWHdbv8ev9TgDCkuWL7T2D25AUFr4S9K3yyR9vrK5A0UYZas
+P6sBbXPZB6xOnUL8pPSMsJBdsdpR44kpm+KkSA5OQkF7IpTwIXTDTZRe+p+1DC47gplfWf18OX4
QY6/+dGSdyNoUuT/AxiIYnsJnYlReAvbCHl2sxsQF0UusYL2iLA8RJfP/cy/Ta1XLoZJKzg7d31x
mPvHsXoio2GgeQQhP+70sdoZhJBE6xT8O7NHxcFgcCPPK18X153MEdaQ3HkgjaZC9N17qUA6qV3y
zNYuG+DUPhviZz1voVH0DwFfzJ3Px1Xutnk73bWNMO+kcYt0cU4/JwmkVQ1JKb2X67TYcaxzE5v2
pPp3Hy17vZnoJ0E0cxBS3J3o7QO53d+rrTadpHwjje+4HiBc7Tq/IHbT1oLEE+HOM7kYBH46or6L
PHyOmANT15wdLvm2DOOBIHm3u5G06OpIaK4UXtjkSkw3jz1RU9Y34cDIKNNze/60NFZpvLsgs2Zg
ZM9Wta+uu6HxTMUV2LqoCB12Dc4FFbIkLDJ/uLnGh8E9ypZ4W9dXJx748g5h7+XvkivUnjIGmDnm
5ab3O5xw/TbP2RWxeHShaoUqvmbUO5GvtdwkrkDwEjOXmns3YlsinzRNxNuLxpIJH+Si3moRwXhG
d4jTz7HbT4BJnc8omLZONTicAJlpm4aXyG4DLM89g9wdcwf/wA1C/GH4z3DR3zn02UZEiV6mhRj+
KQ36y93e36eEmD24zXZG+tOE4846xDu+HyfKB6wXJvTUi75HQL/3ZRW/v6EyeVZO5qfq3Q5EYPab
P61Kyt9hclTj0kQpWsiRfsXkoFOaHnc+HqYfxovJ6bZm/jxATkCvXWAp8QHGV5Kd2AABX7AajXQh
LAr7pHXSzlvcMbim4PAwnhAH8SG8Nk+ckGMVLPnA6R8TiH+uTr9dDX/5hX+5m5S6G29CSnwYkJCd
BOOOfQQOUaN6GdD9zy1b0t+9Qyo5bfS0EYL4m2w+avXe0vPOInixeC+/el96NphfLsmjyFRafpt0
va/+FOj3t3zrX3/qLzoTsRxVbVT5qdGl2w4hghBgxMjHWvkDned6cbT+88P5W7L0MniqlJ8irpVN
HYT3PwdPqRDTQU2YJ7gy3zhDz8aBJFd3fkreQClOGBqgOSMw61Vy+NPGLKm/jRz0BGqKpuqoJvj5
v3YBFRMNv2mjLyNHicWpxW+Iz007N2aYZA9X6qIQR3FGc15MLEEeRBy+evB2bimhP0VYO7movqA1
sLvj7zrXH9fUb6p1D2qGyUD4uqXHBtNt9iKTLtfvhO7YE0hCKtIICOQzovUTUMH6JzIH3bCqcZH0
i6JichDcQYItUSYuex5fgVjCMEp1sFfu1UDAL29zbdrPM8+7R9H7J/nbtSuu8EiRWubwp/fIqMZh
kzQcfKCTzM7apX6rsscxaJ5uB+sHZGJ2XV9vQVfbRn8prxuGZH2V7xlA6eCGf0sdDYJBDpRH9YxU
NdG2NHF07adYePro1bJHO1lPA7KTEfWFcRWXXuoL05pN8goSQtbFQgI7oAPoQ/qr26/HTZP5bDnl
iRNwVH38eP/8TMnib2KYnx8rfX9gphIldcuX6y8n3i2L9LvcSdAobwxm6Fx7n5YPtOv9ElWw0v1l
qtSC5Mx6TM8yKUW4ZdFnroFCqVDqRxfbZY3Lr1iTAILwLmEPbxFBOPOZbl6MwYzlqCwa6pFW0vWQ
t0HLJQf/2rjpuCa8jiRu5RbEpi9Rq4TgNmoh7V/uOJJ4KvDOzex2Dpj9bQ+GSfAWFmrcKseM0CYN
Nayu7BXucRhf5DLgv7FHVXRY+RE218qGqVxu4dFblDXFk7TPiahF6G6u5BcWR/BgvCt3bWVqWyjM
7H6MxZ1Q7Jt22zp0S3Zkg5oP0z2QIzQEb1P2I4Vhs4bP8g4dRTSC01yMN2y8Em8e1gQAFmIv/PbI
X3Zn/BZ8/YAtjzwvlGcW6s1XVQaHdKrkqcZkVx3B+S3iMbRP08lX9EAIc2hdj8OMZ2+tGFiivY6h
jNjxLJwNrvAggwNfDd/oNisqL5GecRAspizsONpaVnYG3mnCC+kgBoOaHsreVmtbIeCa/AaYLhwG
oCvM0DlIj3+99TamfSTjUL9kr4ycoVhL5Xd1g8awBeL0io/5QyltJkwU+f/88KGo5uH6j6tiefg0
WVcR8OgqN+9/Pnx9kSbVbeRMobyjJYUtx4O8GUfZAbzMRgzBHzKwC0p4PAJ8uGqIuTE/NAc135Cv
GJivunNzxpfZw+WX/iBkMYswj93cfPRKUhjRPyzGXYenbSxC8AVVebnCP147QgG8Wt1fB4/iB/y2
4wO2O3gR67EG0bOqbT7iMniq1B0F12A00GHlBlvibcGEZSzZYay4Y+7rDDd3NKTvc7zTE5sdP1cD
5flGdZsoe+Pki8W2YH0Zn2uDUGZb5BQaWbahRuJAnNZEeUsy3w5Wk1e5eCjRoeE9Ey8coTT2rHpG
/ZVUrRQPlbknEhfAGTN42kd3kLG3PluSi3z4ipOrcsfddYT7PbbqvpK9BhgayQFG0WmjXwwLpnw1
DF8Nw6Uckpc46DtkKHgAE19/nKwNY7GmbrCByvpRJS8SpROaY+Q70xqSg5z6O5ke1ZN2YjORwml2
9cwTxoPBl3vy5c42eYI5bAk54SGbqQ/jkG2YV+2mj1c35lcWvPmSOiE/In7u0bryJBpbi/9VPPbd
bVVuFOOEoR93XnAzw15yqnJL2IE8PUJkcUqjRB99UbEFH+Grke2zl7qAqFhpzbZI3gDLlPtu+nF3
B/8++ykzLXXw/VIS58Z5qIPCXtGGgdbWp8T08Vwn7EyO3CM2sqeegJdgIrgyHHjakOAo7Vbqn27p
WwmwlexHXkrmLY4l5vUySMh0iWmut0lrLxDrCjvw+GIvVOeeg2Za0azU3S4jmtyYJHwWGHieGN/V
+4jiEC6lD0nQ1HJ/pqVYPGWIHOTFeT+5tQXYcu6JJwDAkP3ok+ACairiA5FNtgwcHNv8niPWWnZE
kt3jdNVqaw5JsQdAZfUOIftLvuVe0MYeJ2fXcAGtTcuNyOdhGbh+xwN/wZojIpqIa/Utg2w9xGL9
YKzS/EnWN9bVE/VH4+qZ7XHmYJ2PChSM0r+K45cwhIq5TU9Kh7sPRg1Hs8kZTBemg4gZu6uAtCI0
oacJXKp4o1LMHhjccSOy2toztQuuqjkGQg/ZRhtbftXtSdnq38nkGqwe+o4AGACx4qE5KhvuPdC1
nu/U4/QyfN6Bq0SbFztYa+mLiOiVtFyffvo2JXZrBv1jZK2Sxp01+ExkKgThzyld1MpTNeG8Rlxd
38Kr0Z2S28MfTQM/78lfjzJd10X4XPJ5fytFrTKhL+9ienXyJuh/ZsYUV2r8trqxnLBK784s9QL5
V/lDD7JgkFxyDZTDcqyu4JfBtZndocfisA7vCqKMi4Qq4H7Sq21ZB1y8ooDAmGoONB2whpuC7Cg0
Ize37h5otVYWOa1ICLhESECQkZ1EBiMyNneoAoThSP1MLloXKJCuQjXMlwUdpDAk/AivPPxuZhMu
SBoU2pnx5s4x3xqa7XWv+7bmxVsHsRmlbx3sGmBHs2qWtFdHdURvJNqTKoRgZoJZVOwepaPAPeZL
syI4ARSaFLGVCCtlfdFLQd4HHaiEdiy6Cr68lNKQwHaRPRZBqBaEdMDWMn+SwTEhgRMKTFtw3C7d
kGvLrYfEH2lpbyGSOiqoiVF84G+YQ4z80byRHYWqACG4sajxQjrkiFB1chcYYEabG8m6XPUy2oPE
mU0vUQLCUmdO1vkPV5v0m+aZm+2vj8Mydv1lrCpUkVT7CoxngoK2S2IJnAnZiEqGE6KgVb7BZI/i
WMhwnVG7svrnm1X+eXP+/jjS9GKYok6v6y+7gqm3pXod+Pnqjpc8OeSObBfOikpRjMD47qSHK+xs
aoNxrmiMh/8CjPJUgvs4Ep9wvi16Ou++Hf1uSxARUj3uoWTDkLy+vYvrKzkirnXQYKZiN0fsyBnS
HK8nnj0mxdLLAlR+AQ1AD90zcgUPvtsmQGStBWR1gnVTi3Sc7/YQNiERJMwaNjKZDY5jB8HBHuPD
ebLPyXrcJyfjY9pwk+MoNr2eGt4HslFCJqolpkA71UERRri+767i1n7/sYDnEzYWXzln28/7BjDc
Vz1yVpBrgosx1iA+8ZBFFQATQGXP5vEKaBYyIy7/jeCOTwm30SFGSkZIhBgWIdExz5qrodlR7Mqz
TjjRB2yzr2Zo2eUzFmYfXnqtHpa/1lgDDjOkik68+k5JTqSf3KuOBUAPRigbe/kp38nEVs77HaKA
2n/Vt9YuC/GaB4vxjcQjv8Sg8c1v/CoGwldXwjUZzriODtnHzc325D455ckKUUgt5ZbIU705QHsR
kUYz2vP5/vrPz5Jk/S3YixVKYvekFRzS9teHuZ5zKRksJ2u8kgYWvjCcaoVvJmGJSAUjtyVehvIw
0NYqO6koOHUX0IEAvzfWPpqlFJxBpvejbz/u/Y0Ur0vT21rno3cRbieD22x0lWXoKx+1nMQsZ3ZJ
ntxXF5JNBBJO8V45BsnEqOUujB7wKbc3SHG0XTzZjMghMOHp7mCH4P/x1iMtyKMNOOb0Ms528iMH
MELrIDbPAFXke4Gi8PP5VxWZp0DWIWCjebgjJhCaNb8Tm4XkWN0ipktP1pJ0euXXeS/eix+IuxZp
GyKt7LaHxcxFtAGzl2DX6jiCL+xvGFXb8/wGmHd3Sb1tfSLKnRbbn3XbGfE52+dfzVZ7kKkUmVc0
uwcpJy/hC3upJePsqKLLppzcF5A8R66qb8R1z9nV39x2O9TkLRKawFdWu6hmgOjyo/0wbX0nhLzF
08E8q2dQ5+P9sKTxSiDgX4xfr0uw0nRSP6lhaqnBXImEkD8R8ok60UYG8sjEjeJJKxwm1CD1WbbB
GYkswdGCJXVdHG4BGgMytAvULchsHYQnCz/+Qzc28o/ui2X86kN7uPdnILLYwWSMmDzhSN50R0sH
FUaft0rWZlgYbvrQae/N1Uf9wieNtMaqATODCXJUhu+6EeqdtR79OGD01QrqF/7cqb6xSYD0M/Wg
UETh7iD9xma5jv3+eVGvzJflQoPRYWYovYqodMRyfEOY3x2YtIUZMRdVfHxEx4+kD/WgS4gWsW1J
ODOEYYmCL0KtvbXW2WJOOt7pLaEpZDZXNcqb5bsLG8Q6TubFK867BZtFprFH97aW9yWc6fhZ9v7Q
uixfoogM8rlCn8Wngh4YS+aWeQQeXuGtx7v4EcM4exjjSAhuaQ0+LnqT6QGqoZpXKP/Y0mZj0e7Q
ntqwS8ceasZGCGQsxyTco2/kT8M7oaIjD/wTyQ5mJmTnJGxC2KHScWZHeh91+jMGTCbSurMy1gjk
RtAyxHaaT+MmdWF1Ca7GZ+xOXi8GV2kXSZBX7BjaCmerE62xJJ1Yrwn4ARWBeaRznWW8O7LHcCq1
hJQAInr4c1HTKY8dkWVR0PokPJHtVqJPpW7ivGTSLd8Fm1TMrt0gEv4ZnoU82WdBwLh8hGo7EnEB
175iirXzk44ixQkwNYte26K5bjG9AOYFfRUaFcbCizE/8Iq5rr4J86cr1uXExmkC91WRN4MqiPh/
G5LuuARVZSRE2rcnM8zR8fAKvvCZf88dfZ33bUdGcRy01TvZ1Gxzt731JYN5oMrQ1+x6Hpoy/ErK
w2xbyiXBQsb5xY2a5Q+3LMg5qdCPL/F2yjJOWRfCsm0BNsJcdOH3PTNSxis0I/+esIuURGvUXovC
GQEq4YWk+7mkdNx4Vn8YD0tow6KAuPologcVmgyLSqggkWrwD8wfMezM4u+j+PGMVD15Y/ip/YJU
BLT9ADwrMACkMhS9RbeAE2PddX7eugu1NiaBYK4J36R4EJ2vSG73hrURu3Dy0WLHri/yR1bsrhM2
kHcwUyyb+GUGBVKPNbS4aAIZSb7W4GEh47fekm7J2LISySKO5IDH1MCIvqjrEXYvGCSTHwAFlzrf
pIFoMfyonKpcDoPw1HIaYnBnVHN1NGDOHemasrm+cJhh55XwQkt7SkUXyH/bWa5cO9iKylDuVtUH
8XRQVUBKg7TRgXSckUTH5a9OKh9Ca0QT1dc/0INkz9J3szNQONwYSQm3tJwF8LYV3vjhh0APuESL
e7dZvlLD9z35vKobViY4MmwtKNBYhe2Kbgf5qcxcQrJmUgtwfN+48ZqwwR29lm3GH09AZXZbgsO1
6ynTVulrpax74QiT1y+8y6o2Qhx4xRxkz/nwCJBpw7HLxjqRz7J0Trj3Scix+C23YDDP+JuZHVC7
b/QSPtEVTfutLYJ+OMdsQoadoQJqeQ1HauIRIieGk6HGZJvgJPDpt33jBiZGsyHCDmiY80Zxp+hI
ECBfemLO23E7PA1nWgMAcXNEyD0xvfKrsGSUUwfJx+QRbNhD5mBE2OrVYVS2PwXLQraW0Xegyyj8
StlMAWstmUftFrWZHecOiUlRG3SlS4oLjXPXaiUfk2+UX8xC23jwqITV1ZWch8PdQ8EJY4nYlc/L
7PdaFMSpL/rq2wIeh9yxmzQUbSIEeLu5dXcxpyz9BfvlKM/2zWO3LY8dUXh856XNEFTrJoRdjZTH
JCi99vvOdrJIE4ctusqS6x6dtx+tDe6I5ykwkFKU+5T6asCVBwrCCLoyXGw470Kz45cJSLRfo3me
CaY093F/qMfTLIeLcUyJ+b7A3wmrgq8m0DObBHW/QOHEr14KfO/sp0vXFquOpgCQA14e8RhLvMcn
pEgO/p675hLGN4qYor0m9hXMGLTw8VXvfTEJCuO5Zj+qyPTUOFf2koe7BQVh8kOGUabH4nCXd6CZ
SG57Ykc9ODBEOtd3pJsqn3X2NEU+Ab33T95ZA/QDQpIknZtHSO00LCI7dFsaSFKGPm0gp8Ad4dF6
l/tBgecW7MX5dae9AoHxphW8uTqgD2WyQpjvRjwXBD0ozlSE8xBmvCQuPtI23eyMBos/Axaengni
gINPvwqwkaD+mOW35Lq9KpDgI9fEjU+EJ3U4i7e9piGRsxuZIcTphDUJs3dSoBJ9A5U8KgQ9tOeB
UQx53idKqoyh50OjEQ9IjDg6fUe25YUw9EcSazgNtDA6TIBetTdMpC1DiD00NQHtdbyKMcbmfvOp
9+9R+a1iixu3I7o6XskgrarKt8Do0bPdvmXj5RrvmAqm10VDg54mBnsh5xqk3i7EF3JCLKZ3aHis
8/Ac7CzK8x1Dw8wQg4OG2JdjQQEl405CEp5NCaZA1Pjdl1EC5WgKEtekBo1GOuEypxtqZGJoVPSg
7+QJaCOTKErn6iM93AMEEHxfkmwFnLCRPzsqBfz2tXeMtf6VEUdMT3onLTsTxD1HDP1ihOkRKwr+
3EsbzPsUIc8vU8aaVedkNSo947b0xBtT7ekH4CrvT1jYpfa9xxs5PWcKlkHi/59JZLP8O+US6Hxo
NuBKtm77OSFQjUsfGREB0pi0qAr079G3JgC+/xiyNcZofg9QcM2VTPTktsyK161LixDgzvKGWQON
eY1JKbr5sDoqeXI34Xtk9axeUjK7CAFiOoc9+a6J+XVxWA8IZ+CxMNDFJdbRkHQ+FHRqHSR3jzIY
gRniSobRHOaiz/vP7EjhXz5d+pQtlE4TO8LhskJqjh7QSCkYISkyNJONbhy40zRaUYioHS/5/Utk
XGjJ9tnkHl6bNtlM9UP1mUQsVNjzjPLNoK42cVv2yMQlmFLCy+egCGeTm7Y/rblomSH70CjO8faa
o8C8dDLA7n4JsmWD0FDyd9sCA1ONS8iWKofGVIIFsjAbUMoR/aOMNlHEXVkuyoQM7kuhe91ZHABY
skvXzGmSthPJE27Mt0uA0iQfTHkfI9s0Eb5AmZPpFgjVWrg6Ft/kzBb2/O7MCW945vzJTqVQB/I3
7RmtxieuInSaRPLhEjahHmg9ck3giRmVRXi3NuM10NLTXQSHGx7V8lHA5NOR9cdv5LB0p0ucYlj4
NNr2aJJvbKLIX9GlGCQdPHcfbfs00hPQseRznw4n+pdKk0w9z7Lvoj8g6RPaDRkF4MlQNjiWqkDR
1kMYU/zKm7WgVEQxUqq4usIQASAyee2NM3AUAuhL1Ltq4w8mqYsE89KjEUQvBSwM9n5lK/Fm3T2w
3yuYf0kTC8D+7HWkopM4auuHxakzuE2Hz9KZcseatnfNp2IKaywXA5ogps2YseOCXnFkUuKHJ+HI
UgR/zFdLLhGAT/xuOHD4Fr2yX1TVOsGIX14Dpho8tNqLeiKiBNXkc1meDcMdu00Gj6QvdeS2CQ6V
72uMn+a5QrVviG+psC/Jjtc2FZEZeKtSwG//xpOAR7gPkxrOkIkw1t749pCstJ/JbonQqfBD08IV
rm6lOEZ+ZIaPhwP3bsOnMnrjcg375uCbwpripPr6IMmvZfp81Qgh8X7CcLX0oqDKJxc00zAfbNCB
j9KR0B2Iq8oWhTUZ1Ze23xjja1ScCA+4MxMx6XwvyguG9KZZtUG9eMBB4bfx1lpc5wjbF79k9paQ
3Cpy5KyuJ/UUPTO6yPt+rZ8YBfnNAQDpFIFcohs3P03agzp6DR2TpvFdD1tT3Ov0QrXCetA3GUl7
Ood1J5eO2b7MtxOWTOsBpY2uh027j4gEJrVZYsDcGX4S+7p4VLqz3uxUYSc0xxtm3cSjeqevXmrk
Xmi6wP5ISDCOpC8S7ES5F+qlN+Rc9LK7EeexfD302HTJ96499I2WyMLrj0toNLoX70bGMpgij4nu
FRLjyymywg7ocj50rafU+xwVm2UXLOeVf/0cfvSL9SS570mXLa/7SvlxrV7hkmnVmsvXEeZj7Mmy
dxgn1AeOtRF5K+5SzFewMOS8UPf5IrL/tnwXTgxqt4QvKKOy+V1az7l4ijKsHOlLkfp9tC7GXXp9
jAGFlxxdZnkEF1ftbM7P6iNinYpWZl5/bNK4tbV4dcvHFnQRf++DaoRde06lxyLz5N4tIFRHd54e
Texp+Eh2xC4DqgKjVnzIc7pN0q01CohvVxkYLhq4brvQHKRV5J5RHuFYsLyRX6l3PofEY9mpbL8B
V5jh8OCicRV8PgksMQztI3iyj8CFmDZSiMs9MSysLgxTQ/ea6ludFI5Ieqph34IOjXuFtHFF2lzi
1L50jJ6NBxFVQZ6+oS1Blgm4RoIH2h03YqNdt8DmeGfSda7sYxQGfF40bxUbHi9KxID0ymJDGS2a
4iUQLmKT3GLV0C4sZUjbSu3DqE5LtYHgtuJORuAvorIjjgpSethqHm1sWX3B82jxw6+7BZ3qd8z+
VvI2iz4NLB3jHJGsuHMMw4/ewVhtGSo6fW7G55Jw0IbP9ny9IdRxm+WMD7v6xMYfIVGAQVnUhli3
UmE1cDePm+FcnhGXHNMdw/gB9zqujifeddJ2GR1pCAG9zb3K7T8YRO9PEmnc5hsdZAv9TSWyM9aU
Ji/7V0ksIyosLcMyPHj1+BiT+5R84iLpoz+g0ZL5m8hgUa7o/FNVJdWQxV9ceIl8H/qrit2D6LBu
LTShlBNs5kQtstFNor9MvQ2EAO82Vo4FtIBaA58Es7hhlzpNDrTurDXzMrHO919xe4CKFlEEQnrc
LEevH3BWKuauBaYpKvAOp8ZJRkfgj3nprBJIajFa5qTrexS9zNWRCFDE44gblBfZvQqXyC0RX1NG
sQJK0Q90sQiuKDH9vWhrAsZYlxfVSFRgAyM2yfg2I+Qb3p3qAGYtgrshc5WvGCcLtzv/vncWQ1l5
JjG/UT0JYB2RSr/T/OQr75HFuIl/ZbugL5faIkT5h8znpxnA7670dAOeIPbwExxF3IvZNr8j67YO
VN/Vmke0D25SuV/HC5sJDIh5FNUnOTRg87J7O3XPEyY5Yg1KG2GScHdQ0ggxjmMPk98gu5m+5xcW
KU4j8eJB54viNC5CNtJeceGzDNFMbTglwtG712DIZRCja7j2Lb72uFqRj2OWX1IZl/BVHqUbey95
v3BODzMOb5rtwSPDwiPBz9N4tc5ddVCM/jMgrfydp/OvT9PytP2VW5n1ThAnnqbOuekbnT0Ms9Xd
VS8zQM02f2g2xVbbpw/lM+lk1+1th/DQJfKq/HGfV+wfq+EJJAAVt3x1lD+g5Yr+t886URxoo0WN
x/0XQY3VZVF6W9Row81B66p8sZIfESE/VW+olJAvw7dyB2bPJuINO7mw5WE4kT7y11JzkftSb3Mj
t4S38pzvKEaBsMG1Cp23+MgDNl8WJNQwePBMlrnX6k0hEE19NQ12ceHBou6jRYVOqk4I9hilFJiu
IggHWMYzSgOqPPGLmsyTcJTxkc4FMyRO1mheRAnXXjr6Cne+sZ4035o+1WYvdQ9SS987IeFcwzTR
8HPugTFcoPiyS7psSjk2KfDRDmh5XvU9YZJgpVdWAM1WTV+gfmFy0h+LORNmFhHQz4zYCHUosllH
lmkGd7hnfuL3sKBYcGwYmGvlyVPIE64exNJDDXYAbnMmBgJ8VwO0buqQJAUyjm9ox7fGXBGxoHyD
YSOv0cmmG5mL+IUApMgnD8BxU09FW4qTn/8ULyaj1PQyJsM7CZMlLT1M5phUIuSsyouaf9b5a912
4Bpvd4KnuUerjTGs+aSqcAh4aQQbcPbH5DFi6HY1JSiSIzGVJUIkhAIpUaUMzG6vOHfkCjm00iKC
zFMQn+7+lCXnVHjuEypy9pze4Duk44C3VzHR026D+ATjeIgtHpfouKR15dfAxGMKQQWL3K9qWCHD
RQKOP5NY78EXN+BWw3e5puAkLE/mXn1Ov6NPdVOjj6bqHVpX/tAS+/ohkZePuM1unlgIkdis7g8M
RsyQxNMj0V0uCgzb9Z40Djzxw8IKKAANiFRcMV6kvLH4ikMEPypFEOxl6TtaX/4CKpTkE0HR2LKC
Cm+E3bzNj4DnrBaKgPZOJ+A3Xd34nHiyZ3C67NTg6gEUGZcXEuHAgCeAwJZsRfDa8kfaMkKi8cuX
pMeGyTtax5g45E3aH2T5qZ+3eYzaGdDFrktnFpjrdN6oyDbVoCRohnCHFWEoRUO3BsxSdowYBG9b
8rrliblEesJXRPsNu2pfh0t6z5J57c8UQkCoLCBm4dW+aQsBOPs/n2DG37HDmoTGUkFqrCryL+4J
NZkqUZXpJSC7BH13we5DyBfJSSOG4RIeqo7PYn3BSc8WlsDBAPMzEl+11f0Twyz7rekMsJpfcbdP
2DfU/ZyRkFJ56jHykapNNYuSbZYRVIDMdykUeIOWhC/Vq0LNB67rECv5Mz0e1KJL+C151U/6zQEO
sSVOjMWgr2/UeqeT2HyNnGIxba/mivARhpGNpLN50S0Lecbu7Uem4nWECJIs/s9v1O+DwyIQY54w
l+pjSdR/GRz0YtLbJL8vNs2rsQdzbqz1LK4hguKl1OlozjaxvHQk7QhAXjC+il80NM4jtS0lzsJj
JnADM6vZEyr/DZGX38ZeJCREWKUPi7Oq2nbBZ3mZt3RXJKH5ErXh2L5Y/bvAVMhSiNjPvu26h8pf
oMPhAqK+W8IpUTnhEmaGs5Uvfd8/Q+EvUUCo14lOSMpjizNmZ2xz5mT7i3InlqNyq7Z/iI/+/bJZ
3h9oWYsUREuXfn1/RCWdNaPTFq010VY0/MGiMJ4v+/Yq/oIBcKZt/pliEMHh4hmfSxzeBEVP7lnQ
4Lh5H5+K88QwTrIgSbt269dqOC8PBDM3q2aFYBu52gqPGlAn87gH7XSkXMEFGcKAsh9OhMwooNF4
F9/GB6xisNr34oOv5f9a/vzLa/3l2h9JgtSkgtfar5M9B8XWZCrJXeUZ2Qm9YiRk4mvjxZe4t/BR
6394r38XfC8/X/kfAfQvLLjYjENyR2zBz6dRq4Fm2xBptefdYS0sSHT2ZQdZbLn95++A+ttA8cvP
/UVoHmdZZzUCmj1yH1BTzdJjTmbyEh0cAC/loeEtbUdiqH3ILn0deCLJgnwbns21EshCwO0pnDGB
Nx6IkuRr+okhdSIi+WV6B92l8/OG1Z+LD38b7dtfP3/7/18M/1+I4P/yQTrv3fv/+S67pJv378X3
f/8Xe+p70nzT+v7zvwy//vv//Ynv97b77/8SdPNf5LSpuiYymFmiLjMm/rsE3vyXKouWLCkysj5F
szBQ/LsEXv6XIvE/WFwepLkpFs/Cv0vg5X+Ram8QXqtrbFkkfP9vSuBlgx/yV2muyt+tST+nWBN1
Ll2r/zlk16oqNIJWcGlEwKhiU/M175FLphHeLW3czJJpEFAETZZM0qY1J87JXofSMZWHm4EFroPw
nNjLO0x30vBeMZ/IBA1gXaTuCi4fU7mBSV1XP2+UOkoNddRJ8pJBgKkp4XMtwslRWzcymwiBbHI7
nUZdeDKk/8veeSXHjmbbeSqaAFrwRnHjPqRHemYmmSRfEJk08N5jRhqHJqYPp7pus1ilovpVoe6O
jnMODRLuN3uv9a3gVKWUtTNEJm6wHjJzWcQyhYPNYJL8VWeTOpIfIPOo9Or8CLC/BwzDEoDYLi0P
UlSo2bKG1jf2sse0gCM8ROwlk2L4NJBF1Ur0WaSE4Dp9x2pPdUoaitQOumYmCmcFk5tf+wudvoVI
yzEAYtZl2bKBUpCQcy27jxXcGD8MN60kT1t4/D3nJClLEem+BxtAdZEENjkr5l59aChBpcHOr+tL
Mzgvfu+geJXQI1HORp/UCbdOYqCj558lo+dIwcBrIDutwEsl3jZXnjLl5iOHjUvpTWvFfZvkLMMk
+XPQ6OgKbHTlmOtumTSyTG6VomnHRJIWXkt4ulFvUgX1WQ69w2rVfaVIy0GtCG1uaXkO2CiI9zai
i0rXw3cxmw/yNvURxNa9b+uysVA6/9lAgl6U8tggffGD6uro/jJKWczlEvoc5bP216VJu990daJE
nx0dqVSKKFWQ111orfUSeDQ+irolMc8UkOggli+wjlS5OY/FklQhVsBpXE8U+hWdKSy9wTkFLTbT
AckCS/6kQ0mZg60hL76FyOUG7cHCx+DE/joPo6Vao4LN+5OngdWmYacAwXC7eJYpyqLXEbNyK7PO
34aNcyQo3vRgjwjpRs+idWAiKQnDz9qkyuBy3+nQAHB0ATYIR4OMmTrK3zJPPBaxRRAL7wrSp7na
wh4R/K1ZVmBcc3HdF2fRc577omGejeq9no38baBufgH9rpVsrfM2vds/OC7BLp28tWI0z1KG0Ksb
dHzF6lIUoEl4nG0W0XqS/f5T8XIwzwN8Sjrgp9Zln+Psaw9POE8ABHMwPsFc6qqbZNXPIY6eSRsG
CH+i6KDLpJzWdkbAnVC+mhGtTCWnwvQcGChLE2Fay8lFsYIPJ/EO4VACpM7ld9M1CHTAZN+Xr32B
4aztymfPVyMklCA329Z4Vn2GBivVn/VIPxoeN801rasTsNp2O+r3QpmTWy1l2iSJ47MpDBcREs+X
QRa8Ru+mydfUcobNPw9buOQoN0FVouz0x2HLbSUlNboCZp/84vis1nwILNHz3x/kr8ZGWVRkjsE4
LSrflu+p1BSql3EQjz5nmtKbap/+/gi/dgBf9Ju/hl+YVUwP8Of/bMsZItcs9UaRcETLD4Eu7Lou
2Gu5tg0Gc5Vq1jzKQ2L2LBy6hTpRC+tUEKhmVUhfrCS8GYlKewFF38ToyDqOaGwL1ruWIRITjHSd
RNmngrLu14f+/3M9Mze3+L//53+8df/D/Uj/NNcTsnMbbukf53p+4l9zvc50yh4G1oxCogBi3N/n
eusfki5jfjEVU/m1EPjDXG/JYxYQ+0NMp+NT9vtcL/2DsG+FOqosGSOg3vh35vrvC9vxWTNEMnH4
IKKCwvPb45zlbaErFVq8kKaaMWTnKmJyTpPm2U/bowRBNJL9meqibHBYcIYk2MWQY9VB+dQahP5f
Lt1fvMGm9W3B++vzKHwM1eA/I7ntj++waeWB7w4oKxpfQf9OZKECldFN0zcrth4DsCChUG0lt3rW
Bwrjgb/JMA3E+KHiIl9LYndWQ0r7SBbMNHiViN0y0o6cXva4CN2NvFzmDhYQsdmWBLlW0d5qiA/F
SivEHuDbTUnBJ3V8AGUWoCch8GdNLwhA9ZGcCnV6lsnDS1ndaGXPzBUiu/WPTYvqV2l9tHTVkC5E
v3lVFP+1EQzEDuEipXQndq0t1MI6U6ytSTIf5iKheHSDaiPozNFYv4Pg061b6NxvIbv9FqeKsw18
9rciuM7u00VPJMavTkehni480UQVFb1C/czUGxMzFwLL2F4CBldiCUvMl0ZE/2MdvXQX026qUC66
0AfJZ4EBzuLM2rhwdZ0QfU1BVYEVlyaiKNCuZWRHqIFk5L6ZaJC5ZteIfOqIgwkugWdPuXONksuA
TbKjb5jrY5d2HSPYFfBtiQL9oXai9VfHxy9pThJa4KIQbko66A1yFZl8D+xLERvKgv61suh8murE
0HZjGhElBR1wjpTS2KWeI+lUHfQOmT+LstJ315JUHEq/XyXkH+u9nYbuuGIkzi59F8z3NoC3NsQ9
MBptW5CnYJUPRWAspfxJHh6sbrxoMThk12JF1xTuXBMC28PUqFAB1DFLe6BUBv8p9XkGFJYOTKWO
Jj94gNs8eOu9dkE9oOcQ5L2iLAkMy06ZGl0LM22Jf5OjWT8oN8B+OzGniJSp5TFTu4eoDF98gcKS
pWFJKRp0fJWP1LSl9hoPmTJV1Wuaowcuh4LKX8nDFLYdk7vcIVur+2GmBOG5KtDjGmk7SQuRpPAY
8aXr0IiILqz9+Lcp1zKRkVtGrPdgRSHAIMZoWKuOeajG/CftM69fKg3TWgqVEUpEjc8zVBBEnRxs
r2F0D8ZGSVsvWym2nRKJvYkwks/R3pX+zdNOLVO8QeXaRfAsVv2iA97YltSlxGrSVgj10Qj2kbJ0
sLnWaH41tFbQpqLamWakXljmrSp3+VAeOzAXGdCrlPsVbmOpfIrj9kGO31RHtesQ7woLOmWAo4kc
k023z8XvkuEQGiQ7tHVFudTTt6kl7UjXbdSRX0Sv3r+FKizy+qzEgF6EextxTY3y7hYnOaEX6KxN
0zsYYzycegkUa1nwRwlJpUvbUyEAO+55KS6Ode4kYxXqb0l5Gatk1YMBmlR2x4fgqCprI4aJMf6o
/unzlOegAMSrUVqbWvbeW3kLCUMl3V3iAXSkV19QjkEtv4rJts3EqVQNdAjluVWOiklzpxAfEWa7
yiNBop2oIPAEnTQOnc8fuQVnDcJbAZJimOdmxIrozqPfCPcg6SjBUtlUcNKwknXMk0KfQOkfRRfz
lOusK/BfbKYeG7rHInJPJzvrdXkp5Oa18rB48OYMAaW7uHuxsmbnBTmNLdSKJCn2GlUkJPnFU4g7
tpFRBxAdF4Upt1pq9qaQU2ELqrs29HMHppZm0Q5N71WjnFNFqkiP9R51vX/3eiTzoEthk3Qk5I6D
U2zeNBSymvFu6Y+BR76g2y3E8OqqZBTjE5HIpyOXpkDVFxKWbUjvsdkj//T3akCqnFVuHNQ3LsGE
ZUWvvbyl6j3mekkiL5/67jgMK74C1XFvlYXdqC20owxCMnGCmV5vzKzdyKPyUc38V5m6q5ShaTLC
4VJK4OYM5JmNdOhx6GW+v0mqfpK6xU1Q4YnAHuqitJl4HTJOf8BMIm4H/dhSCoz0PdMrLf3kqS7r
ZVQbUP7cjZgXiKmAJLfjTliA7tfSpDWyu9la8EkQr/sJrGwLttUA3MbsTp3qbQLfv5tU9jtffIgK
azv01Yfe+3to2MuUMnVWbhMepZj9bkJgJgpkX1sKxXtpiNtMZDz3RdV22xgzTZfQamKRXgThAxFP
HGrVdIcElq3n0chvWn1fUTszDNBScmk7qGt1nnTNzU5W7TyaPOdZjF0g5Dd2cMAiM9vIMUGJw7tJ
9yWqrbX/q/y3zoqLqgyQJUP8QBeH/WpkoRFByCXUoG7dHrnpW4SKq+n9aeac0tqflb26LKt4lSPj
ElTdNiogZt1WC5KFiL8gq1xIJd6yGB7c/C7WQoYKjB5LUS1SQ/4MafMY4Uek5ei0xEWIb7WXBWmi
JtZZzW9Wo84aEoPHeS5+jGhr9zlxpGhDHfoTkgoWOmwXioGnkjaGZPnziGVGLCOQ1hcdwVws8acq
oqu4KB8q7eQptwz2TZbl6EvriSobM7GIIIk+qjIoGHZ7DJx0ewIQBBH7dKyeGDNHXRqQcbhBrWZ3
arnIAXPnOCJZBhFOKWxzv5o3FE58i0GpOzmMST7F4jS3E09Zmgr/5JOiBMXUI3iGV8ovmLHSaNLx
9rkKYFBgPLL00ZQnOSWESaOFKA5Lk+GzAQgZ8M70Aeovai4aL2aHjLXpXnQaC1kNijKkKuCdvdI2
5VvRjUUH+bH3X/wBSmCK8qmhelO9xJk71QYLvd/YoGd3KdyrNFpa/WOZxQtJPPhdvAwQioimrav9
PnEZ8nk0C15QBZt89ZmbJwtLsSbvdJTlQnmNTTDsXCg/Rp2h0hSSXiMLFWkINtyHGlNQR7b4zPGy
ip/C4FWhCy8hw4tA6+Qidi3tUWuuCm2qklC0nqJnZOLo9tGM8xT6zjxvDolekODuzD0UsfzcVFAg
BGraJe2Kx5QRKmqRabIuzDqGUEGwQ8YdVcC/IxZbajm1SFm3MIjy61aCvK2lUyocY7azg0tjUcse
hfyYNo++CeHf7gJSsF/kVLyqLqJjFwasEIi2b7wPIxpMVojM1Fca2XG6+N5z+UudV3OkZQ3CZ6C+
yy4tBGQcoU65NkiZZca93EAfsfWpAVlTXUNFXK9dSKpieLAKsm/lxcCkminFvnAJ+caQbhnXxu8g
ZbCCGViQukvXtxAqlbYhGcsaM62Iss2JjFXWCAtXzueq7K38qFwmTLCs7Rc6S5uigYqeU/7x5aNA
a6Nuwn3PLl9GLdKNLyCsd8pGYDLRUhnE5zG4AbZCEESRGsvT8Jj3BxMGZNHwNHqbTsC1b5K4gZHc
p3PDEMDCDNtrxqQujLKiu1UKy4ZVQGVIUzXqDhYIkYSUX5PuW5OikpTztRpCi/D9ucbmtuufnGht
hviBKNPkA+VH0iVL9VUc9VTRS96vLOEgIFuI63uZnx3SMa0Etzf+smGAdcSSP1NgErbkAaBml/Bi
VSCpWJTm9N3MSMaRRHBfLe7UWJw6EsE5kjsddPQ+zdlI7rryFioJwl2kfXWFVJtzLpe+/KTL/jzG
9G9k/izA3Rpr78oQbLpgHVLpErHq1SmnHnWo4YNlivC6sKyVxU9ZwqjXivCq5x4ltKQWF3IkUZSp
EltT613sYTXqqaNmWKODYNwT4RArnZUFMMLq6X8W5mMPXsOS41MuxO+O8KpVwqeZSedQq44O+36U
9QoJU3igKw2e4N/v3UZX6beqhaGYkk7Io8XGTf9WNA5FN/ObSsYDaJNpvxLmyhKZ14+JQn9R5DFU
RaGArojsXM1vh5FLPRQMCdGyzsxEk5IKaMV9/Ptz+ekg4y71i8qkiSun1XsOomQYs9WbRShprh3+
/iDSuJf9fsW+nsq3vbdUId1PE9ThGrwp8zN/8F8tkohFa3Q5syuZ9yuDhpP3YfzUVvrhwGON68vp
dZLg6hlr/1mXgd+/WIwMP5zaeIH+dGqWxHbS1GVZoUjxhyPUZmWVg+8q9G6JR8RN5pN5PmVUXMaL
9qr8wK7/jhT+VTXAo/pfh/vWJku0VExkdmBozEYBoI8kflKVNMphdswMgJnYpHALogRFojwdfjr8
Xz4uXw4/vhpfrqdf64LaGRxeWI1YJvAVD+AFzVloN2sUDQwcI27zt4rbb2Wm428X82u18zv66vtJ
q6NU6stRxVZUyjDiGrdw+P1VsEgHsOwz2rfzYqmXG4wjeYmB+Ke4N+mHm6t+ewXTWB3qtuLAo/lq
TNFCuYMp21gmBFBp9g+P0vgWfH+Uxkg3xIOUyWhv/fE0DV8cmiEKlBkF7h6nMCp/EJJTYv3saF59
1JufYKNj++1vj/jt7W/dLnKamNcD3e0FZaitPRuL9gmOxFy5u4+qjbpymh+VeY1BXFlGpwQEsLtI
Nz+c+TelyK8b/PXMv40PcqU3JoHV4+eAnDT6+IEtmBPM8nPYo/gAsPO8MMJeh/cfjvxXd/jrkb8N
EE7XdI1Qc2Rhg+dmUS+dmbSvFz0C8XFM+vuj/XSa4+348hx7Vucz2nOwrt2YLHMjfPpOcNf0Zvn3
B/rLYufX0xo/yZcjZRXdRiXjxqKPs61rPsqiZw4YMJIG5iEKLdo+c+2H0/vxqN/GQr0qo64cZyyU
KxKwVgWVmIkRXZkQFjn6/i3sPgspmPxwtj/dxG+DYiOqbdqYHHd02CPMnzMG66NFlTFYE4gI/OF4
f7UA0CDCKiK7XUP/jp1QtVCtaiFmPMLwJaKFBse5wWH7AFXKDjakapGhgjnpDF/ypzv7fZBQRVHn
uJZlIYfRNPHbCJykrhIUbYGG95kaCxBg72zNrV0OegFr8+mnIUIaB52vg9K340nfxl4nrKnrSByP
kIOneM4+BTx4eFRXyNB/uo/fh6Nfx5IUkxxFVZTl7wOgXNHdtfJmvI/SIj0lBP9m1+T6BhdpUuwr
xPNF8NMzO37+P52fYlhM3Rohe98VAGYc+VUo9rwpW33dLsMdSUsnnLWzcvXDUzMOJd+PpBKDYoio
ZkX9u2RW0L2uVg2Rt5/QqUlxoe5kLaq7AxEDGRr2xEfBJqPn7486PvrfD0r0gGagc9BNEkv5+peB
IBjUoi+dFl1h01GXyqijsWvHoS+KH3g+9CT47TT/f3uM9hh39P/cHjvf7rc/9sb49t97Y8o/5NES
YCnwTU16qbxlv/fG+JJm0v6BqPSrOcaXftfBGP9AOSMb9NL4EV362hvjSxJcTgu1hvlb2+z3vt3x
t9tffvv7HxZY3x5N5DSaqaM8JL5A0dU/tXqLSu8it2dZhxpXW+QDaaHhLp/Fts+83/hT7cM//zQZ
aua3Z/OfR6X3ZXAOojF2H78+m71cDh3pGBBrrF2T23397jyG9SMCP28Ej+A+hUKgm+ner0+FvNVg
fnnZTk72ebqHkwLccNNuol069/e1vIRfADZl7TxKx3JePiUvVN2pu3yKp55exCIhnNxdoVt+AEew
hhIBDn2heCdgVWp8pt4vwck8VTZ8E22LydoOnwpwpyi/bQkJ6eTU3LWrsgWlYsrLINqGLgGz9X3s
EFh0eqwJSVoKKvN0xFuF+5gkgiV+UzvaUOfyFhCa+9duxIXMqw2O+vRJL4gn7OekH370++wiobSb
B9ZCZzYBAdnhk57nj0Nlaxj80Vw4IxckxJtYnMnGSgNbBX4Bl/gSITfeuVdtMnpoZuz7+a863WHa
nrOfXoRrCT5ItwAKxaquW6GBwHhuLIxiRxzRjkA6mpxwyro73RE4196kfqyfMIfreIBPkY2J9Sm7
QESxk1X9QrIB3iBcpLSyFjXhvXZwR+5UrdgFSDjTG7sdxvkQu3lXTKhvHTFUdPOuX8UVODYiHeBr
VvfuVJlTQnGbaY67c5RY18rZEU4ZvD6f9MophBB0gM7S/KDX80yjDiuMcmlvyVn9RAeL4zcop+0y
20JNnlfXEnEQ/BnuljDFr7HDUc+cLBgT7a2bcW8VFPQPFYREssgjG89v82ZtKZi9yqv8XixBD12c
U3yNloQEYq3KoR2RUU5qBqtwsvDw5ncz7iDM0Gl9CzcHGMkL5CULdUktUf1Up05K+jmQk7O0AkY1
63f5Llq4r8lC2VImgWTcrQhRmo0fPEbZT8b9JF8nh/EO0JUblyu2Es2zq3wYzXaTcuZejF17Q8a/
JI0c6uY2hk5d4rxF3YQGFGPOvCJcZCK/KdKLriBs2faYPqj3X5AQye7Ml7bGyWBlUOJxo6C0jV/V
F/dBfhdORN65ENNGrCBSK6HHsQfLxlmoxwB3BUZqgOlTcwXb0Lbm1Uo+6BdMw2Ap97o9wn8j60KP
GA5jcsUDASKL/CaqumcySAsM7vQaCC4Ei/eonKwTvuX0Gccf8Fv1BRyi3k41VN8YcyTceystXbu7
lGCPkS34DGoVCKIa3RMC5qfGIyIa2Clu+lJgwkakl00hjBIXUtIcWPTmygrsIaENQZkYGCPPFUkz
PKruicpCFq4kuljFSlXnqTr/hRkFYghOb1p/CNqcVoWBqNaipAQXYqHE84aPHdgSsX4DwBickrBG
gmOc7LT85smHIV7H0VZANq/QQ8VUsaZBE5x8oPFE7w3nxnwu5WOrbpMKB671NoivcvaCbhDxHK0X
aVeFdqI+6OUlFPOJZ41M9J26MRfZyXlWt+DLOwtu4NYHExsts2hp6JMSG9cq0Rc9zUWsk+Ho50GW
HuMvgNHVrIJ2nsLgzWYKxCE4tbB4UvcFJH8EpSjYJP4GMspWWCUB+VoEPuxFSHZYz/Dq0ROq9K3Z
EzyyUrplWR6remeVB7Wbk4CohIsBgbSxoFGbAV6XoEEpp6ImMH7E1ZXC86+58t9aNhyyD0BpxcdH
tbtl/zH+6FuaUXB1veo///hXJrd//uZRpfKHv8D/QZ36UH8U/emjrCN+9F96lv/bL/5TznrpMzSu
b2mdVONvc/00+eMMzwL27xYEyX+b12V1y2v/m2qGn/t9ZSD/gxKiBY5MoYCkoYH5ujJAFYMMdnQF
wEQfl/r/WhnAkxUVpE0KYm2C9f6lmjH+obK2NKhGmayi+Z5/RzWjK9/2VuMkPa6LObwykuK/s+KN
usosuZXIhqZ2F1zFftXUq4hImHriGFPnFXgVM1FTsLIsVzQfkGxLxRyCTWasfmGTwgUGU82Grqcv
+S0ISiqiIhfQaj3vKXgAqDJT1+Ai9rlI72w+fjOaSrhLFnEGC6ho6rAS9Y1rzgRaGE288pqlBjS6
eNLjWSrt+H/0qj3R1M42e0lPogGjAEAS9SGm1WT8ZfR73mkTZu+9sWmYunuFjIgD83SbzJErauD8
QevpBHijM1nBC1G0VXWOX8XwqSZTopiP7Nlk5tWTEFYTSAwSaHJ6YMw88avZQVDjNVn17TwnNALp
Zz9rmXSx9l+6u7JStlwcEQjJobkXZ8b6yJwYJ23jHZA/TP2t8KrCNSnhGJgvA3iBT9oODHwFeehX
yEp6AzwJS9qSPO8dYcGNgJF6nTYEgcIuAzOAQ4Qm9UraY6TWLzTvgwPTpL92oY3eFQxHAT3rmSDO
yzHWcNLHB/ldt+PduOABSlQhQnkG8COLz41GVw4iysLv16MIQN9ZwwnGFEZLBDsdhSjWOa0EKXqn
F7ZFWGaKhwerH7KUOfmAhBGW7jrrEIycsvbdYpxldGRpwDkE6gHIpx8SrrUu0hXht4b3gvM/hvJq
PpQ66sKV2L70jwbxgJDiXukd0eUk029ulEBbbI3bXuwKrOrEhMCsQGb6DOBTTGYkeAOXAeO8JOqq
u+BiC4gvQFei3rxLP09myWEc540lRtOcX4LxlQC7e3R0R4MF5QI4I0y53j5vbG4YW3jUPFcYE9bV
pWcCXeY02P7DaMDg+o1IYGn0ptJxeONJyIhdIRjp5gtrl+Wo9myBZOkJ/FgNqEGsWdwfieg2zIVI
9BUPEVOmtazqNZ94Qt8NwdEEnti4MhCmbwzhzsRYQ3gA6MhDVN0TwsCA2z2me2WF525K47A5IB5o
rAUxliDibP0s8NYR0suqXVuZTyxB9QcLMAYfbFpcnQU5IzttxHvAEAY49Al9iNZyCrZvPn4TZHt7
2IN9KObausYelk81Hj+wlmE7rwTyiBcZPgyFxvIELVCMf9m1nZfkOjxoHvazWc5z5QDuXQwPBocg
zVlbpo9on9JXU5h0LolcE53sNxbo1Tx/0w/FLXyvcpIqV8RFEvH1Rgqe0M3qM0IYH//xuZFW9I+J
tDag/bMrwfS1kqSVG56k7lEysfmRHY5Pj452+Bab6zCfufxveA+RowcvvYN8CZohfa4FXQ0sn8WI
s1Q+4JDuzEluZ+o6ruY1Tw9vfzsTunlezEqGmniacgESZO8zHJ3kd2GGpnsrQXjNVnS54LIq5iZA
v41pcrhBCSMVZgq+h3KPXFyHjLSlF1Hfxc2R5KkOJg2yIsk8sjyBwN4qc3HLJE4tg7QzyyaCSXZs
VQMBt9KQttCm5M/NQe+eMPKZwgY5VtG9VN4q0vYoJ7zgaAACcz6aZmcJYLG8l5b8aaKeBxQ0lrEN
5EWfEeJ3kFVbm5p3an7Wg+GenT0UEbhBSOWdq/Gh3AIGcxICcJXOPSi0q3TlY2Xq76NdGMjoCOFd
9PeQXuZGvo8C+9S2hrUxrGW64m9Nt9IRiZFgCKoTkC+gDHUlS/c8OLTGgwTLF25BOC/zuUhHt2ht
NlvtlYBZSFAti2mFftYDmzN5mb1h0i2zudbM6WGW2QqXvorbT7mBPstYuRqXpDyw4MCxDxDBgn4c
sILaq7JtEFSHA969WsYykM8EHXyZrP+5Sf5pU6wZUI6Rn+qypH2vfNVGEvKvjM3x5zi+hPMgnFYr
ODN7fQF1dxMvjN86AP9PL4J+XZe/XwRNbgUyiTT+X//z6+rp1w/+axU0yoJlmqqGgeB8XOr8Xh9h
gcS3WhZ2IEMbm6FfV0HAFniEMKCLrIHG9sbv2mHjH6h9TZZVloRl0DT+PZ8Qv+hrFW1cBPHbKNGI
kmRSdvlWRauNwffqkdg/rqbDG1nmoDbzZbNNKMCiFqZCOWIBmMnfiClatKv4DJLg52yUb8Xf3z6H
RU4Z9UMu0vc8MlEtqcbWlTyzzmP3L3/tNsGd3GkAnuKEdvlP8S/yX6z+DAJ5/uuAY+HoS/mQ9bUc
tR4HrBaZDdv4AemIfMSFinz6Kl8Sih/Q5UbGs3yFglDxxqJ+8Sbh/YeX8Xvj80+nPt6iL58kkcZy
eMQnwfq/QLG2gAOz7DbaPlwjsUDEIc4xzi9wez6M9vp0me/goxzcjbJB5k2RYIXT2w7n7prExvnA
P8c7C08haS10KUh133mL4m7dYD3cM1ubJfYwYymy7WxlY9oaLCsXSBLcqQ9pPkI8Y3iNex32DNuh
CSDXdbGHJLhJ58MNuvHOOZEwijD0GM76VbkBzYp5fgKRhwov4NWZvk/PxCUsLdtawyBais8Mom/N
I5v5YIpsjdkBBQ5KDpzZ7Dh/hJV8K+v/6XJ+axCJWdzLocLlVJfuqZ/Xy/ARj9g0fqcz9FPLglSk
v3h/JJK/ZVVExk8d9I83D5SPFgkR7w9E/UM2M6mMkVExBcG4ZH129FnGIApmqjjUHWZ5ojomma1O
09ehXiYf0VRcmkv9icVv956AzTqXjykSIhzPKqZnVojlzljpa3PnvZpAxSaoZgE51BRceCVYHsJy
fAd1hsJBee6KkW1p4p+NB9u4KCHBEoto6V7FhTIdbxPQScHbAyoakVjcQnAD0/yq38ERG9IzpSLi
+JjCWCG/ea/q3VwYSxxQ+gweuyhNjZlyAOiHLk+eYZtBBjNubxwsBJMBQcrMgIZCmCppfKRV7vue
4BeI0GhW1/p1tNayaiDQetwssYrtljnoWYnJbyJCUIzeB9LnwJh9FGNYRr7O1/5pfOzdh1DaDVic
QutcxvOMfnhVruNPjSBAaZ4w+ZIVSAsA06xOlhqqralxS24UfrAfgq2crnpnOhyGhcw8R/GLcGRq
hsQuw1SnCqdNLFJU5YXyYXyyKH4qRvwAandCTLPX0oaATzgz6wFvErxaMzSOB9L/CHN+jR7LdUpf
bCaeUIEhcUqgZU7js/VC3Dx3v+8xUk6FjWDr5FKXNyAB2nN4izUumrOsTxFJQuGqfUAjYldH6U08
+fT4zR1wyT34H8aj6QB7PX9qFhgX59YGFk4/hfY+lbWFOFdW1kn/GCnKLC/3/b6+oc9wFvYwEfZQ
CAueQxiq1YXnquzI/EMiuAUdBrwDFAOxXv1EXCKAY8k3887JImOIRdBrTRo47e/CHcJcdXaeIm8Z
+1ME2CAeY8KDjJXnLjEnJuGrThqUB9li5gc25Rb+oOoZlgYCRDFtHDPCvJEUbMdEALwFM7wBPCas
1GMo7WeZsEIbKf25AtQ58nOHIwltXOyL2R9GshCxwg/JiP4WugVCNMIukFRZ75ZELeuuQSUhYCic
5S/GJ+SP1/aureMjhDZCSfY+YsopTgiqSkflBZEUxH6XwQrjWzIf7VSI4EZzwdyB1EFx7cI+84qK
sPO2bgOseVYasKfmIRFCxZz9dsxFJmP0jW8hxcYjuqcZkxRxcpDevYBzgTZGn0ZjUvzUAfL76ZGi
HmwpXrHcJ/34XXgzb1mPJ2W8kNhaqLF7U0ChIVS8nHc4WzU2w/vVBf/xDiwOxkw9B8aLFxWxKIlL
FCHhzCCmO75SWOfJoGq6UBaEa84LwFcUv8tm5opLaUWFW7mbTGOkFlLIbq71fizDkj1BSXkcA1uq
n9KH9hBjVx2DYnFm8O5DYCnSTUndUPkMiFM0p1UMhGJGHCFAJoArY32U6nY6qW7utEcut0le3WcD
gS313EtxCi98n0FIhoFWz4ZgFKFEHGZD9FCDcuwmUrOsAkgpk4qN5jCnOuGxr1JG1mELapgUa9bP
rT7RqKhf849RNonk9GO4VlfjBLBwf+tuJIE18dJEatiPINP0glYYGQWyU50Mb4KZ7LE6O62PEaBq
NtDxEuUixMB98NQe9UsVwCmcicG+40NRSTHnSoVAcio/BtDfjnCg05s8RmrUG5eNWTkh695HyztD
dWzg3N3mmxzG9pjhiQKXkGNbISUDgRKqwm4xXleLkhDbU3anWEndE8HfFLjHBNvfBAKfbUNMBmJX
WIq4lRSgeyQDUdpRt5q0ik6+PPE+Ddku26mL/+alUw/sUdEjy2RPfzBxqJ8NSaq8sRYDpNvPGnBW
OF8JKMb3hZ5bnhApyOjKOyWb0GoB3WyoZYugHQSy1SbqMWf5wGadieYFY0fPz/iT6A1ChPoRn4Jf
lQayjfEpbPKZ+CwRzTwigQCyYg1BYa8XM6jOV5pF7gSWqH6BrWF6Ex1CLjhgiFsyTuxJ9SmwYDm6
UNSAy5FHgsDxJf1oTzyUKpCuiDkygdvRfKpsy6kNwDiVQKZAUYXpswHbLQ+MMRNoWEs45nR8RiZ4
9FIvXVj3lJr2I7WBTo0tjREojk2zZmag/SSLhKhJHwjIr9lt6e9o7lFoGkCI0sUBxDtL9qINOajA
1O3N3B21PAy5JN+CYF+AUfDyRWgcLGjf5YzNuk85I5ljTYcVSNUgYkUkruJm2TNx8JdKxHY0k/gN
6Yhh54XKYM4O+yhc0R9K5S3IQKialbSUkIxA81QOnUgA0BUq5aCPhSKfrfVBZNpCfPtunYNj+ymc
5WVyQRI8Vm9IwmX9RxJVz96SqAnGOmztK/0CzAUrV14vSxgxyrR/1ghuO8pvKrSQB+hle+r+Cpck
n0pPaCfEPfx9P794RJsCJea1QCI7OgIonoHq+WB7qj0FMIC6jULMAGlCuJsCxuhwInwwqtPXAKWE
WGlO4zL+MCmpcBWlabSCVnQLnrRXCC0CzrG2W6tYRVSokfyIB7KHpPdFyjxvLRxzLpNiVDzFG8L9
xnDLSfX2nLBwWFgQxidDPcXrMu13BnTWDfg0a4pmakcUREWvclgVl+wwBsjFH7RVSFmbRXftRIXB
zoEbvEnMJg8Qls4hJZWnmjmeCCgYU5DZWBlQAUyn8qhL7y5Juyi7FeM81CcKVi06fiD/z8LCI9cj
e6Yoa7wpDFA084AY/npFZvGu3zWral0uzYf8VMOTookwDd6yo7mOQXfoWC4mFU+etfHXAXHtF+8p
e7KipaOeXGdHEQk+XWJdsKa+wXZMqK+APMpXNbaTl3xNl9LaizelXcAMzt7lYR2707abaHdMhFxG
vDZU4fY8DrRRUXLAc7f7EdpKygAjfkFMFslz6I8enW2Nt/KSbMYFvQ50EnnfGGU78fTn/03dmS23
i2Vr/lX6svuCE8zDLTNoHi37RuFRgARCIIGkdzpP0S/Wv+081eV0utJdfXciMjKr8u+0ELD3Xutb
3+Dwm9ozoQ3xkVGHPKiOqVHFoKAFjlMiyVFpPc79nnHfO3xsr8FIiuFaTyWiLy++uTlTPcHweLq+
5z4yZNKQkA+yIV/YmasB0ys2N5Ua4OHCSeaEZJgBOsv6A1QQR4ajTeqe24LKcpIZQx4IMRa3z80J
7QRZ5Z0+2u5S0ieci8i36ygyick1gmsWKZXbWOnJZK/3sL8jEpDG9Mqk9sMgmZQK5ZVpG9xJfkvx
YBIot8Mqjm2Z9wCLyNOFojtkF75B2SIWEukjQ1AiiA6iLB6DteB4CW2+iQ7RZ7ojHm4CrcfZHQlc
ldSkR7M4OJEUBCd/BMQwao7KD2l57rHt9Yyrv98QV2QBg+buJQ9I1T3tBsQeXxn/WvF9fGKShl/a
1UWN6Xg8aMxIxYLOKbkCanGvx+dXkGUK6PagRwy+N3KYDdQNJLNiQblTupyr9YeoyHdAlhF6Dhzx
gyoqCJY5r0XiElbE14k+o16kAGeAcMajjrG6hEPaCl/iUNCaurD9gIVQI4FgyAnNFIB7FzcXzLmQ
zEY0BeoZo7A+JsMGf6BqzCll2i5yRvy5tg8VnvriBOMiSL+QX0gvNufHj27MpJlHwoMs3PLlPiGE
UOGopiyW3N0CSqtTzXPbLSWPaprMswTH4aUDPBzrQPUPe+xtDh7XJYrTQ5Q/Eof4eH80UvB6//Qg
Lh5acOCQQKsOcBVLt7K7HZcTK2lGIkqNGAVfj5nVvCORJS8LugSdZSQ851kgwBb1kz22Fv1Cji+x
CKI4+kUqvzhn2tnjQNwZLp0IQ15Tr02qQPLbgRSDAvJOBDkHDJJObM8YK3rlpI/zh8+cH4JkRDNr
+LVXeRRNPoELd1ceGI/6aP9MRJonbI6E4/mNgBEp3mOruP84xZKPczzlY+1L0yxSn2gJm+S4rngb
CRTRliXH9yJfm8wyaR7CKim8EzBs2XrIaUUvxtVHMtdCc1KtTtOaqoR3KouPCzE6vz1YFBChGhoY
qjHQGkLYg/TlcFqPz3QTYk7s3uZGAs7HehgfRgb2YrTumJLSkZN5h/tSTVy7R0r4BZaI7ZqLHtBe
WHx3eE8jFqTuT7FbDrHdingFPXXWHPDF8Lfzw7u0xLDFKqa5s2xPLFhzehpqOJoNrUSd9cIKPREh
ZftFdlqzt7i1mt7nIA1JlcgB0PjTpwVrlmrAvTMs87z7QKJ6NaLTLaqtVD4PMXwO7t3Uos3+IyXE
0SaZlki3WLkz29eu7nZx454Q4p7KPuI+i9tVzSQmGuaDog4uVNk8046cyLAsJlkfiB4xf8BB6cQL
5xieVK/Uyj3vB6Al7GrsVJ6aZhwlfj3cj09zIm6u+VTV4pNGRDwOhPQVbE1Rv9Q3SlCnRHJOz+RQ
UH8B8e9sMQ7BjO426XkuaiyyLEj88JvwFGPB2S95kjbx3Klw0e3pydG4Ze/9MbnY7n6jMJzAu6NK
2IDuU4oxZ+lEIqLD6T3sQ1NjyudYSyKPGkYDnragCcYc+LTcvoqvYyX4EtKk1quCgiCASuldp8eH
3muGqBb5dsA98AG01V6BwlqMBLX0Eg/wvmUtk2Z1DGzeKXtQR+jlopL32h5WKTVR72q8NjhjQiiB
KX8dbLHbDWxCnMbcCV9K8d8D4cDwUJBGtamU7D6aJxFtbAMiiS2FmtWrIhWt+4aGav8CAxuyol66
+ZT7ljpJ7YMHXOJzSJZDsi1d6OPoHH5lvf4LFAezAgMTNh27pG8oTi1Jl7oDxSGid9Mteea7jxqj
19YjtesBVmOEHC2QQpxPknK+uwujbDPYBm26fXJiY3OEj8A+RhYL6IwK27qd3Qe4gdLIXQBxBNUF
G5MRfVoMTyo1oIe8IgZOstc8uA7yuebLGGaTeJMThwN7CKPrgI7gGEkk52gRrvseLqAQR+hmNwdo
sXRaw3ZIPIcnEjzkmM0Asokdd+gkTBKJXHPTTs07nb13nvXQoLCn/HvcUvsJOVbg1gl6qWM6n3/+
BbbUjjbCzY4ZVhvcQwI+UgzAtZDweu6W6SlxmWI3+gQEKep1FjA5QdGOZF+NvcpKifsrBvcV+7WR
sseyo/395X1XVnzCgF8v79sjrVDonaWWFslZHN6wsvedOQhEtHVRrwWoK1BzKL9pSL6x4P/ymYIW
+OWWmHqnG3bLLUHwzb4NJ+DpsMBA3jNGHQ6a91E3qqL9wy/fVHyTL0TYv3zqNwhSM+/lPsPciZ2j
TtqgSUqg4BNJQV3aBUSkhoT4YKcEiPD3H6z++HUdzfyUcWmm+Q24tlqtN3uGTP4tRQg+7DYYjt/x
aw1poU/RmUdOivuTvoFGx0z8GRsyEvjID8BMlbn0kaLnN571v7gkvEfIulOgln4jXl7REF6cLTlF
UlyOmd/PdnMitaYd96SMICwm5uQyJAgjPawoCKkpbOoD4ILkNz3R5+DkL08FEus/ruTbfGGbOfJ+
p3ElJQ7B9yUUB09TAWuILQjpLUKiNyGdYzHv79PjCHPdDlNyP2dN96/GB1jGDN7o6zGxQ8quk6u9
GczOpUSiRDiFWYr2lXA4M2hZ2NUQ0meS+we2mNOCtfTLg/4uFvrjDfvyXb49aPue9YWS6eINy5Yi
rA/Y6sUZOZxz+8X/38r98mnfAPzyeG7wNePOCa68KKMwYRAVAH6nw4LExQNnxq9fUSyS749LvMi6
hcePoX2fP1X2brcrKpbuYbNfS6/N44UKlyWLSHcMsB1JK0z8LZLIM+q4g774Tf6mf2Prf97jrxfw
7X3ZX6Rsm2Hy46tPoqAtHlWdeF04LMhtrwAhSuxshNE0EtrdrH4pPrI1iX8f9kR+hYcYXlf2a2e6
9B+AWuR/uKcFUZufEyslqVe/7f6fJ+Lf3a9vr0RVG9gunMTlRoQIAbXE1kbGOmRdTwmNWZ0n5fw2
at+d8BNSAutDQDKg0uNxmmpYT0TXDLtnP7Q3xZi2UZ+SNuCrGxNfIFeb8ZV8Y6TN5I1OsOZJjy3h
U+iauN31rjW7B/LyvCpwHdYShgr4mRDokbcD4hOJC/pdv4Hc8Yf3A3mDqji6ZqjItb9t7U1dlYzT
qRBuHtBxF0LXUcF+a/88NGfXobwCrAUcbJLcdAE5GyLG2H9A+rYpZj60jz216seWiMrw+AyOl4/v
w2wqagIH3/aQoUiWaNPDKIsMtNmE7HrKK1btOHqk+igbnUdUcp8r4spRi2E6+YoplouxaJmKqRoY
cU5tcWY/G3L6+F1yHoIMe7jkQiouI9wfSIoEN/MqF4H2kpNwuJ3kw2xMSH1wTumtyG89rpoBGNnw
LrAJwuYGhGgEohhBXk+jbbJliqLwNkAtB9cIlgmN2XFFhuvIGDeQv8Gbge2oVZakNE0gV8XZ+EIi
I/XJTGg4xWYL2BlpKVTdhADliHhCGjScLAJ7I8pNifSX+AjqQHYjlfH2NaetjXdQuvE2uiJ/38X2
G8yb1neoqrCvFr0DFiEk6Szoa/xDUE5FoCupskn1rOKsjVPTI5iqEJAy35ldCq94QtyPgmmIrp8v
VgX7BVtsF1G2n389JhXrp4kkTlioEDD6RUr7ba00Vn7O2xuq6oyRE87HsHHGLU4tpO4IrJ5mFaTv
YwemSEF8Rey/pLxkVEL0u+B42dFu3PmHx2wJgBeCkN7WGL8njHFiiX4OOm7IUCJjMLCN9oOmY9gT
XHIx7arfjtjPMHSMAa/x+3UxQzpyJsM0owpaMC8Ae9qf3PtYGneFd1j3w5p95SyOnyBP4ObBs2Lj
BQ3D47sL4bHsoAIYdFV3bFWGJLGNMbDBFSHCPYagdJGga1KwAk9y1HtnYTvO+KEBArmEe96JIua/
SLQYj5C4G7ThFfTjzLt0Yf58S4rxPWIP20VSKg9EtAeBgrsANBNCoAqMc3HhZPOsAXWZW+zzKJsr
z3CXMJ5s80DHUP78XL5qz+dZFphjBnVSRFQEidtYgwF+wAtb61TZ4Di6D/OmOf9SE1s/beIW2eF4
p/I37fsuoRjHndFbJrviDK9rxXHzee2r8yM49MhZCMZf+bQf3dYGmXc4T4T3t24j1x5mvhiXzE/Y
6W+nzYNJa/HIDKV4MRcilM1msP5ePEjEusqu8kJhBdJ1e8QdvcGQ0tUf8FZ5qcbNHFebhf1Srcmx
WOebBl8tfpShGHnrM4Eu4Zrplb+Un5o4mL6fBF++sybuyZei91Tl97Y/8Z3PvC1kAEHm9sg4m7Dn
uDD6GWGz/YhG/xq0b+r09lRPL8+38cHfr8yFM7dWxm60e9y+sIObmIfmEcjU3xeq+qd08Ps12lA9
HIjIEI+Fgd/Xa7wYV8c0KgbXgmKhzqGeRodpH8B2md2Cfm5GqodiQRtWZHWSwjGtJ0Jn0cW7eccu
irHWqHzOB8TCgcpTu9WksioPcC7W+QtT2aVI3DVT7EpgVhAUPFDQGluPBZCQFh5qjAHy0PYM6oan
bLV9JlRCeWsfmEhVEzH1bVNcucfq+hBK40NyictBNXQmagDum88VjL7t5DiWGQnAUEzrKVEhNdB/
FezkABXGHXj6PKgMkSogyFwV8aBi0ELWXoQxDxFze48pOvffmDeW22629KS41i8YP6/ECJ4cksAJ
XvuwXpM1Bo+E+VsN1nZSIKKw4tlnDxNrTNR2yp8wkQDMNjBZZXIpjR1M1WW/XjP+eWYAGXI6g0/g
PUU4aLXmGh6Eupw2mtAUc0Kgx9XN39m9wXxvqDFm2QLawH6kY0b1YAUmKRBEa46KMI+6VBpdXm8T
5opE3iQC79BErBhnFQMokdYqemN2eY8qgjN/hkktYSFk2WMETI4mpZoe2qCbQr5ReNKTGjLf8fGI
gRrIzkTCKZoI4DpzcmW3SuG9hB2Dmy2R4RwOw9NQAvzbhdv35qllsoiFD9/gtFQBSUqGqWtxsVpg
zYjYGNXRbtIUATmrr0QTgfOVD/ohIGH7kDTLA3gisHasDpuIzMZUYIOgWq/wMPBhe6Y6gIGMQ4yr
PjNBNlkyoOGvZwQvlgubFa1TMcyWzhBACWgEa/gE3KUgFPGCTzifdYuhWdwXBNaRLX57OTxh+Q/I
Bfv52aFkMN1+IwAwe3BnOAQ5wD08a8HuUZSKmw4jkw8QoLB4zzjxh9yyFxAZaD8COsMMf7Z3SFj2
0arf19Uz1lw5mRRFWp9AE48x/As3S+05INQb6RuRkcgYCHBPx9qi29gg6gDCv9We2k8Nrw1pTUM9
qCvG559/2XH299o8dyWrWR0d4YQMlaE+OiROLABGQmpD8gIDaWBGeWw9FKQ2YSnv7VLTr2KGRrPd
CPP0Fm0cFQFeSjj/qgNO/xOOdb+I/z+3+79sO9D3ZFOIID9NSL9uO1q2NY/qZUs3usBlj04NWhBJ
ebXqIeuy5tp497RdnkYSiW28SJzN0ytlnt0shEaHEOrZbnL8Q8T6Lx0nfuwz7C/X9K3PMO382rYd
0/cz4kSGN24HJx89u6j2VERe6CMDwqo9fVINrksxBTMpA7bLdkO74Zkb5gSTfIlrAo9bB/ffLeQn
4/HwW8v5Qz9mY2vKPWPHVixT1FRfnvH9oDj3Y81likjgO8gNNUtYEEueezexx1hRLxKFu1UB9pWl
v71j6g81258+X9AHv3x+d2mdrG75fPXmZVNBpZfIZ8L/coCNlTo5se8c0m6WxQUDAgH+/9oG/4Cu
/OkKvkEZhexI5r35fFDZUpBMUDJw/us+tGuvnygBjIHAtn5dXsoPy+tPH/ztDan6ptxX4quLbWkH
80gNqsUxLUKUfE899fIh3W8Y5fz2jX9a13/64G91ctltO8068cH1pkH+WIrsiiNiXS3dR9fYTj+J
SnIg4kH1qabQnwvakqhQmw+mnQ5nBDWRB9rMnGm+bwdUhqPdnFEW++ZnSfFv8ZlH+WtzbI8f5z8r
uD5VWf+Ud/13k36h4xbN/t/znkfwnv/3f/5JMvZf/90/ac+OY2swI22HqANNBQr9B+1Z+w+MEIiE
US3LEOEJLL1/iL/s/8ACwkGSBRxiq6rKhfyD9swfycjBHFyW+Sf/5b8j/voJ0UKXhiodD2YTmfa3
xbW1inLfya2wZSnHApQgUjeyh86siOWHX01gfgAP/vRp31aUpV739e3Gp+2YzHpotSG1WAFtLqHh
Yqv/bfcyxO707eBxkLx/cs4dbNS/7Z6qVO/v590ZAJ7jsSMkxBNFL7n0CTMLimwcTAS4BuEtqnyC
DXzMX0MtRk4aNch5z0Ax1bhMGCfxJwcS4pyx6NFknzE6kwlMfISPzFhEccJITVE+/EbjtX7Y/nhz
NF4F7IJwefj2hPbGrau2Z+K32gAvLbcMCrh2WPYHN874K/huPh6UE8e/RTufCd/CWWruSNmcOcoY
t4zdfHCPhdRImb1nKKkzv4VBVHDjtZYxAEUnjaoYR4hvK7yAwJk2mPbRpUBOAqxvUjQsgr14DqXH
wRtFWnrwANJ/jcX5o/v4/rQAq4kK0ZAKaPK3fU/u9Vt+v2EO0tDjqhFUGCrHapuaNyTUAd6UBwbV
ghfbjzvZ158P8Fyf5ZTUCx0+aQLPi8mpYPqh2BeYD9AS8cqM8tM8bqOGjNikWx6fzSc8fcmo26rL
EtddKSB8CXKyhEILhVqDhd1ueEOE+HbNcexzsbs9+j3DX6g0rjbh39Dg4SgNZ+fKjPADnMt44wJI
LouujB3aGN7ZzsYpLNuQBKy/tz3QRYb7H1kDT/0d+9EIYgfE4F5Oblqq0ztAtlVog3AcFrQPAmeJ
gWQOZpIrqYz6/cLqB/oTw0UgJ8aA+MN2zLdvREDHYtwxFrk5xhj5fYJWkM6knkI5oUm5Y+VL9+YE
+9U+rSf3YTfdkvyW+SQojrdpvzrxY0EdSERJueXq8m5OIZ3BzSQNivaFRM3xcRcq/HIH5luynV0s
0gBnysWrlyArfbR9VPxug/tmKoPGXOrxrvpgmj1nMowkDX7pB6mg8eWDDNLc9su710ihiZUmk9QP
eMEmROCHM53OgBu33ac2eYu7Z547+WlXXj8GRq2Hx+AVOXJBkHmwQ9Wui8TKkjp2P27MqK4Tpw/3
ZWxehl2dyPSohFtiwY0wbvvCpAE4sntDTQgmeUNe5arEsnN7pdRBvl+vMxCSg4/9gkWDXsP2CXcQ
E328GvTnPQsMoi68dTwWoRL283KW0eWhWSTTWnB2y/Pw3Ma7Kjozf5CncHSkCbsouVzQDtCW40QO
j4D3iiRix6s0/8Jov5/a/WhXjhEt7M886PjQjlprAPfSUlyHaTLblPXKXSfS8FiPNcip6LXi/Fl0
FcLighxXj/aOeRq2ObW7G3aximWE132UTIl9fCzX16DHqkD8AE0OQ3gYgA5c30UDWcEZ0f8KmdMx
gXuYeyXU0sq9Lk6z4+gyur0zjcG9MenZJ7b+ZZUtsKAjZ46JjTSG0AahMu5H5arG8YCWWtSDI3lV
hBBt4wK043SN1A6cRxDbde8OS7sKyYQhCBRd8ZvOS2PmaWNcns/kdF0bgJ2z+lQZdmjs0xuOEw3p
5MtOHp0DegMCZy2kp7SdqDOIe1MQvu3ik487daNruDOPt1agnYCB2wGx3tdTdOVf4pPKIJmAFpzD
HyEUG9dh/p7dhva0u8Oqo3G/x8RuD+oBrsI2/u8wNYvGVRcZ0ZvYpTNUrtaMmzetT0AYb5cHJpAC
C75eXh3cVLESUWUXguftjV9AV418FijqvB00xxSFfz6G9lpfwgIyHFFV0oj81bSCPj2HcgXVoAcJ
pt/aT6EMIENQw+duhFzBjO04VUMpgmgUZHOUJGwHDU7uMT1qsz5mQTGWQT3gIpQ4k4iU6O3uRUXL
etP3C0O9RSCUhnRe560GZZztBOWfft9HDXRy2NjOuLSjSz/Y18udMzHtZ14XBKIy3fe0uqxKBIWX
hSCyHBkeNOllWT1XsTo9B+SuE5Fzgzipn4Lb+aHTBqQW6f5hdIrLh+oV3lJB8HCxgs4BjWyBObM+
vCyKGbDBXB3vJkCQ/UtPdstLcU3kB6EMKJYHQgk7fz/uB5c2xquClw6aj3QaHc8DixkxkCjCzwp6
UbOpU4PWHatsEgR0I6rl1MDEH27We1supQStLVmpGuwk25mVpMdi+9EPsdR71jGl4M3NIbfOCefG
s7RL1CnB5M4put9fUcUMQOCiGlOP/gaQ3odGlUgO6LcQghF6ibDVv6GgwKqkCo/2EOeJgJ0aPXi8
jQ/3J3G6Vtspi8O7Te5kFIPwtJDWzFCZzRlWBSVyjuVxmLFAbL9Y7N4Pk/0KiJP/15IDitKAUzfj
fBEmHlV4bz2Ynx6CZuTg10EZnKe3d3w5fJNnBYMxNILd0t7Ykz0msQEWyu1QYv+BhlZEZ3//TGDe
6Ya1FcoUJrsPhr99uk5OZ1eQemCgQO5eZdEtbkY3rCYAdqBRd8OzzT4Avrx1RBQpLHZbWFp4xXaq
RRbYyTNRujoEUygyVu8eZqdqJiYhLA9mr3AJaYgfoBdng34oCHHFSAnI1xOk8f2HrUDU7NblKZJh
3SAioX8lmwmLsYkwqZB92YVrBLpmMBMBA8aXBDr7rQ/tanRCjbFf7xdQhPwDwb8csgI8kBZbIjpJ
mjSgJyJXBiz6NIh2yZ4uFPB+Cf+A+EDeqyK9XYsxoQ6nxR4r9ta1rAFOYEeU4H2o654CKx9RP1p+
fIjgCBIScce+wCOw5ogqwU46aHYDB+xYn22xxcEsQFkex5DL9VE+7rqIU2TLM8AL6ObJhkvirdZH
sOjQwZ6ayMI0O09tBUJ2uJN88xRs7fCoT+zmYSGiFGnZA2hW+0eoCWEGJAsbTiKdKa5X2hRAgkHI
7tnhbVSmVdLYLwqJYcUlIj3PbOZ6Ge+rWC4YGzmJxg8qi5b7aHjyAypkl+mfCKPWlibb1aPFOXH3
9xzGt+GNz3J11OXsPusDnGnVpY9+t55h46NuwH3FvRK2yfUdojPzOFQkT1IVNHJQ+jL7Hlo4D8Aj
tK9464O0bQPBpwOADajVkEnAKWUfeiWaOClTKPoaCnPbr1Hncxi+2WaIGqyDm5UT0O6fOCvskQH6
WBMiFV9m9lrR1xc1xWpJItUjYEOBEc/UArZRZHGKVKESSu6eujaTRvUustOePHrIge2whS2wX5T2
eIdhhHYe9dJGNWcH7cHKXuVjyox2eL5GxyljA7c1YMyCCrIOoDZy6tYNIHTjE0C63w0B+rp1F/Uv
YiDYrZt1pi8bBbMg5nqJOPbK6FVnHG+gE4BUX60ZjIcQ3iky/WJmQXWOToOG5Bchfy4guk0o5JZ1
KngWNnEjpPbiQM4YcYKwIrAejqw2UB1ONmytAFnx+U6v71VkBr3Yw11dncM95LZXd9119u9yKFkD
ObY4WPka97kisWoG8ubO5vTQQMTMRsKzfM8w6h5UF2WaMQ3ZcYyy2AqMmYI9VkMkYDO3HfH8Hr90
wtM/avavyurPUd5fSnkcxzTi/XAw+U6JqS+qqZeSCu+awZrQCFVLUN09R7JLHRXdB/UjPO5S0Oo1
qq4q2sGNvbkZZWTl6i/9A5iv3f4y/1B+GNE4cKEYS9Ft49T2rR0kcmFrW4X52UvpAfRgqKmQyTLQ
UOcDywYMCP9L8P0vcUbR4P+lBf36md8AtF3n2Ffab43wYf8EDfrOrhtWtwUaNPmCq8rkxMuElsr+
uNd4nfMC0XN5znatE+3DgiOXRayvPeceIT2/3JEfn5OOJptkLpG1qH9rubi0nVSXFoUp63bchYcy
lD+AZb3LiCkQOROpRQV5Pw/LJZqSY7gd5/41EhRIaDe/9rraD2gj2VKGjN+dQqurfKO8tHlrqxLM
Ax+dCYN7YXaWLQgTZLgRwBXAfANK9jnMpjRXr/bavnqMYYa0fjGYXNzPlQEeKCAYFF4yU78P+AHS
gozwQfl0RGOU4qTmlJ5BUAHWzczY24SvDQBOVMJax22BlVeCn80v16esHxRDWI0aNduL1Q2Ma3gE
ioaRauYzqfNK+LSl9Vge/QsyBO3pjgiqCKojEUlRXlDF91SZu1itkpuMjQF0xC48AVm+g82huEGj
w6kpu2f8QKj3jzY+o5p7GF5S2CPWok7Y9ATjtAtrSPtRM20KDPSDKwi9mUIyqRLkVVMn0A7A5s1E
kQYHpBhg1lTzBARO+HCGK339zInFdD0Stfglkk7xDkXmzEz14IYDPGZt9vM25QQjleEVzYO8Oo3Y
qmGiIlck9YIchkRQ3zf46NsQDcqBJKf7UZ7iFJIprhVfKv9OkWOIbPRPxo0nMwBXPXFkLm7LElMp
ul1XiXBngd3+cNGE9RkeVLzofWKcQgO5iNcSTePhrXILYcvC9oUWo1OV6eSBYGu7d+8NAce7wt/r
0Bf3iA28/VAiniIssIoD0MkG8vEctSMs7B729YxDDGeb4/4Y7PQeVsw6uxB+zV9+GQvpuKN4mTGx
5sztbv4f9rU9xAgyE87+TofqkRHi4iMvIqOywAJ+ecdYhrE6XdBSntwHB0o20SerS2SCjt+GTTtU
a4aLV68iv9YILyWsTrQAvvKGiEl5ReocIeuJrmgyY3N2HFBA7MrImhYBcqy4C05TzlVfSw4oB91q
xgyqeL/3UKnDmx5vT6mmp8pzP6SBBqS5Box8cGeleIIEliEkJvjBvY4oAlFOUIjviJugi0Qch76h
4GhD6FrUk0OiilmZvB911ZCU5wHqp4x1ITe+aczzQ1i/CHSrTYqbm/PWxVagWsMG7Kukw/BVzcUr
CIM2FLXQqAN0Lhd6lLha7E/h+W0X42BYJE4G2Mx7m0gvmhMahEB6JlMlbXDiEvEI5szsp0SFzaH3
bokFwLaHIaiEW1m0DTlGOUKDdlGn6COj2mDEnE3q0ODFeC1qd7sGmzE9ZGND+noF9hD91SaPT/B6
yndj68OKyS5TAlhdangdnEvG0RDjOTeA7nPzaZM3ziq3goviQ4U5Z7gI3d6cgJVEn3YLjXJwKB7K
66DaLorDBqHK6cmMjFDkZrNUOnxh0vtOsLO9XRPS7yDjF1L0szQSQj19N7tUod0x6s6YM8Nc0040
+FiyGTfmhjnp3bWrQBZHj/65IZiD46R4P6Q9rkpDgnLkF6QNsJ3uVI8vu0W9qj1rRlsTHEac9YiI
gYL8LGm8T5ZPVA2VkLvSkG9HhECQH9MjIux8XCuDcstfXguXsmRERYGdIM7eSUI00yFGOIYHdEcq
XyOj0DNHBLKkxtJ0fOWxlF/yvSdfaAlByfwOdd5hYMbtW77EfLBlDSRtWDIXtlLDy2Ywm6LbQGYS
xEz0jGmKtLwNdMSEqEEYoGKu5fEKonMYinfrHiADWAClFczy3xhgRaIsh4O0f3FoLlYava84//oB
r+45olLSsbNmZRTuR8d6ojNNxA8aH9cRtnUweigwzqHyWr3SlR8ftnPNbXwqud0LgX4trJuNGuUv
WMdkFwSXyX4/SaVdsjuRUxEZ63YhPxTvxyBbXl6MD5OCm7Ceym9mtxglHTUntnpoRy5uG5jMq/HM
3DJQX9RDCvN6KEeXwTG+zazJDbwln9TF66FPMBtQB/WIFAsYWxQ0GCGN8ciqqeFiojMYTTNU3DKz
Ip3IVV6vjztv+yJmZ//+ZOa/3cxFsWSO/P+nmcv/+J9h81y95s//66vljPbHb/gyfbFkC58Y3daY
p+gUhF+mLwbkWbxpP+seUYr8c/qiqAbwtIW7nko85Z+GL0Rd28Jl2ZINfvO/NXwRxdX3Ihn3GmEx
ZIophRhAfpmtWs0+3+0q2lFhMg4+WTN6yMARYNlSj4L1xttASb7crx8q85+Gi8Iy5/9+6DduvnTt
m/ul5EMRmKTKxESQBWa56ZJuiNgp3EE4MSe0wdPDizMXVEfcqykCL2Fz8nqBF7HMfWMKEjkHkeSf
x5e/v0Ljt9siRuJfbss9a67mseMKresYMZhNNO3a/rAmJU6XQhNVhOdBKUG80WLicWnJkJQI30Hq
aIsy4TbNo+uDE3CkKHOhC2E6ToeG3Wpqx8iAcdKxUm0FfkQ5S71NTyu0SSGO2WjBZn//Zawfhsjc
buQOBL3gAml/K7D19mpv60rGCXxYJaqnIkvAPHdVBhKu/dgIs2mN+/EW21p0g5QtLckIeo4G+PRs
TUiNUzbOK0V582g9tDM87Qig9u8NGltUL02oQAOEoYKFGSJ1K8owGq/H7RCHOTm8JPZGmpVv9kb1
8TsEXIHIE19HKkX0jv4wxXMNDZZQ4TXvquVKZ98e52E/cH5JaFHkH+d+X27Ct7K+N5W2kCp6oB4P
jkSVI8PBYPe6bJ+yRR+dEUVhyrIB95dOfgWOZN8pI4LrmW7JlUAyGMi10XkhMAYCswHsIGPwtO03
Kks6SHzh3nfJHe6u+mqljLCO7gmJwQFM6ya59UAXp8QE89wmvg72aJEIa3og6vJlG1LluHZcPTNb
GkszlRZnaj3fV+BOdaqDl9RuOe3WlpoKizrLv+DM+6GhgnxHGDqWBz3ZZKvetz5OIbFaMOQ48B6J
QPMPq9+Y+eqPzasFB8SGPSvmyX9eFof6dLz3N25ilvmH/FnGCaTDqs4VjB4iMd1qjIe1Uk9Jx+YR
x8VMSnHPFvJI3N9+Cyn4bAy/7114bwlrbxl9yecj/7JI5U7q6tvREK10u6adoLnYp+WoHxmAmgvM
ko2HK9YJW2/7toc2PTXPntX5mB+n+yXOiiDNQ1PFFQm4dmmG56gZ9ZC8tx6JWPIF3R2oiTmGF6af
wvbBYmku/35h0u7/OFn98hXEDf/yFSzlauxEaABMqQuM/eZld5zKcI6NgVrEWjXJ6NMd7O4OEfCi
ZxUMfEodRWG/pqZ3JCi6Nh4uBibl3UtOfUiThVPEJRJN54QRlLYBYVBAYgkmxzPcPSyVUPaaZBtN
8CWK74wDR8BsET4KZMzv5zCar8PjmBlgtuWHGwgdw/PQmmDZ4uVnF3O8LUlo+dgOTkcSQJEZknJO
Ne6Vlrt95/LqRiHZjFd3U34cP64bysMNoyszujIyNp9wUt5sR4y3SKI/b7ar7oLhDMm/1pJfcByc
Br2LiTet/+CCMdZ0dxtm7/p1KLEGHPLgfNy/gBAxR4LtdoqOd18nl+eEtRX4VTE+MY5RsrdToOxi
WZ9IVObsKDqjG7g5OF71OJTft6OqWG01rgZZVFoy9MkZ/hDb7GZFS8re9dlhOASCerm83db4Bx6f
lVczdSbd6wXpr/j7ieE3EtDB+hhoj05yDHDHSWzmY/bMeMw/TBRtYlqNvcBIHwvSlMmsvE0FHH2f
Fikl9AOiBYblAuG3sL6MW3ByDoULWLNnoE7yyE8BCax9E9voDKIi12FtepSOh0BoNFenl1aIO413
PJPmWnBG3/6BnJVeQOiOD0+HUbMyqchLmNb072g1kExS1ZcDQ3H5ZQYsyAn9yyGp0cbxlk3xtr1i
G+LfmOCrrspU1hZ2B/sBwXFOmD81j2CrSXllWo9QEv9aYA1hD1cvdrN2xACIiJDxaWXVnIL8zxJ6
vQuh4enzsGwHjPf2kTa4QzvF1eQeKwPpmCDMHB5nxsttdZjwiewk3eIyyrDiIlaZAS8TRszenc0t
pYa9446T4u7zyccEBoG3r2C4v58LqkT9mL2RkfLc4AORI0GZX+anMfYUDCqPZFYPoCnR+z3gp/Kk
YOuGQ8JTEzdsnbG1umEIhbNWcB+3Qofsq+JgZ2hCq4urjrk4r5vg+iFj0cgUmu+F2+hRfMlQE+eC
6Vkodl+6xe2ZKXguPGfPSINoPpBXrxiL6j7T1y5misOV7FeMWXCDGLURd8SZM1l2qN/3gy1g8tmT
maZecY7bHuK7E1/YXxkvtCTdTDtUvrl4Qng04V2y0VOLKf+HcQidLVZVhyzQmgQ5A8MIwSJ8vb8Z
+VgeO29SUkfVk7Lasncs26RDA9I93U4B/b2wYrKw1/Sy3IfqxRuA9Sl+IOzep7Gc4x41yA7DrnO3
H+dhQ5SItlE/dt1cTutzUEspyJ0r1/gNMVdy5gbzxo/ejhqA95QywP60UafameB6o+ST3R6TF7p6
XFaOoXSZKmJcOtetYeus5Q5oH4qYjlIgvTIE+T/cnUd29EiWpbcSw+4BsqHFsOhaO52aExxKaK2x
iN5Ub6w/Y0RVkh5M8mTNuk8OIjIj44cDMJi9d98VwTCJjUPTgL5gv4xbKq6Y+Ip3u/KAgwUTcG3c
xtI0SF5yjmXnsdZwb52MWwYVMXwJPhR0N9MEl5Lwis2UtnYnYDnh1ubuuttg2V/10xStjjiL5Seh
Cm5X2SNhk3AW4gNeSGTRgCLRvlsb9VbDl0lM8xF1iak7TxiVQPo6OCxS1sU6PPCVaM8sDe9GecZ1
A82OmMIpRLlSB7qr7E1busQUwJ9mC7tEokEVGEsTOd4z4sftNlnKO3ucDU/RyULFu232hoFJFjjV
RVnf9+V0oNSq12hWRiyB9g5OBPimzbHDsF69abfqb8xlv9fnYIcrbBQXbB4gpCl1laACBwjNH9hX
vQr2kfLaA8Hf9vfwSIpbfD10gI6XCnvgWzbPcZJuP7JjbCg8w0x8NitjmV+xXFWsWnBo7BhhIG65
AjxaqjMxX0SXZJ1GsBriMOeCweNeC0q2fhQqPRLb8DWEqsmFOrge4VzvJpicdLqA74I1iMEjrrVP
9m0N8Z1twgOimDaPKv774uMWp3q3D2Y5g1h5Kt3FLy1KqfxewT03X9YMAR/bVbny1EUhnJxW41b/
oEAIaSTDkWX8ENzC6SeXQtkiyId0kh+QMQquomDoCLvjZi5dihK9mvNzZxwXgEQn/Wq4x1UIKpr7
qq76taIteZleRu4lxy3IH9yYQ8Cd6wun37qsG5jufrqRX3rSFupkZts7h9keQ3lcuMtlu4RFKei8
CpKr6pp6/6CgK5zx5d4OU9CZqJxq+BOZmJKTZ30xvME3mY7XIvtx3Hi7ahchhAgW5KWg10oRI8D0
P+AbhpaWHN4r/H+AxN6zbbQduJx3k2wd5Dz+XFDISDm+4hXoUyZgi+HovakrbrKDSoEw5jrdK8nF
C8nyDyhepj5+QiCUQiitzJJDylmPmzFn7hIJV13fgmU9+XtMIO7tK32OYAwfRcbCLpoD/BJXkAvE
kBbB2QZbQDZQqpNpqy5iPKO4xLW+KQCMPMJAbnosJx6dCAtofD9ScDMEld5WGxYyf+BNho2cPA2q
hf/YMFmaxDvRjZIrRoozE+BZ9FAdCj5JgVphzCA9MIc96pvGWtF9rZlPXgETwpIDal9jNOXg9g66
slIwq0myhZi7wM5g8wajtZp1Oq327i3LjpEa9js37sqe8vqgTykn80FhwzvCcB15PtbCum2uoyM3
6rLuoONPwNIHMDJnnyExxIXrMd201oV/QK1xwnUthDdwxb6FaqWlKqBgDl6JHCF7DyvoG/7EU3hr
TaxZAgVOQRxEJQ3nYj8WCCg++qt4Y2c3KDNGhV89PkfrZpEfI7YdOELgmQJ95KRhUYjVXH2M9fFm
3os/v8Irpb9jdMPPDJd0Ig89kP8F4Pd+BDucW4gH4cbsksfq0ZsZJ48/G9YNPkM5ny3mBguJ2m7O
GZaXrDJedlKgh3bQMlyl5Fpg0bZV4kURQHSZeA8CkRswG0wX7U08czDQoaIbH7B8RvJxHNfBkdZl
5jykl2J48dLBuaSE2cSn+lZj33jhJ44HYR4XogwgAre4yLKluZHWPixk7xgF0+howg9AOXKpvxjr
BiQy4IiYWK/+Sl87W+9q2KSX7SNaNO0paAl53fSUxQa244ZP6kTFyJbdkNGfEV814U0s3QXqFCOd
AsNWfd5RxGK7X2knK9l70qp0pol+rMsNspsAza9o9uG6XdXLEvudK2NeLMxjv7R41qzjR+9GvFWc
L4EIqJ7GZWdtc4xiP9yjsktMNeuZ/N5gN9je9c5U92bNS/xkMUiBVP/OIDzE0WevXmmX5oPwWMMP
c00pAcqYXli3EaQMzOwOPf6dwPPs/eXc1k/ewDe45JSVJfR3tJjRKt+LlYGJtFDUUFcsQVKdrcm0
dUlsByUoXj0UqZ58YUDP2OQn2D9TXtUmucMJ+9hPQEkBTpNjPGuueUFL8kSO3mqY83dblf+IjMaU
rxkw11yON9aT8qSsdfeQIyRkeOFeMbdJ31Wm9OMUQ6gDNK/wPbzDfwCTmfC2Ej4EKl32dMCj46mh
xs3ggqrerH5nFCuDZ79LzY13HaOYI9W8ux6fgvvqNSfgGk91Am+chalM0SBmqwpbXXZvDlTha0HJ
gIzRmQSr+rmdYJXMpOaFHdfZ50RqYsAlrbfbEMUSO/uB+YFYwM3E4SsMxNaVg9cgaxy2SK0Y132A
60zphCvVpqOUKpYIQ/fw+0BL45v8JrsSqqf0rd2TRn2dHGhVpDW70gdE5c5iZ9+LrUHkEtKYzxsm
enD1kqt4wsZC78PVNz0Vf/UYT9BUIn31Vu1bbUyDg82K66DLoJ8MGXVdCiRbes2uYEQsgvviVXlT
cQN8Tol8uQiAqslRmGnKwSWYuGac2ILpq1NAGH/Wwg3hXqB/pT4GmVOtxeqgXNVrDK4IiZvAiboY
371XyJvg5SRn3OLZ6r1U0STlfMP6Rb6jvWHQIi3rZB2ZJ1D3mTZxN/IWo5nQ2iTRlveXXxi3bb7H
E9L1Se3WJima+AqiWXeQl0IMUGd7b5vhljLoMzFxNq+0aO08stlhtiUfJN6BP2WHCaBithuOHTWa
AzbFyUxftRNbCNCUNWHulzWhBGtmH5tgOu74KYypGKoB6UMkANFW5roz7Y2jdG1ceyN4PAap7pu9
oNyjbdmPGxpt9BqzJiPcMJ5DkUSCQ9ChR9kkLQXIz76Tfvgvp2/2c+fM824W7pqJvoB4qpZzOeO0
34oqeN5vFCzadVIhloLlxfcnprqU6hRimM9O4vpeMIJFHDaDt2qW+1ScjD8YtnVXYiSaWHCog6VT
zbxNy3y0gy3DHAiiBR+oTZs6bERPpy2CaoXEtPiYpRiLiqIOIofEhJ7lVuPGmJ9YH1CZhLTXOyJx
Y07XTYtrttTLdrYXL3qgRpSXOnkEk3BtHW/8227Ka6Xw/xgotfN3N2R00MLO8ibBvVizyZHFzmZR
7n2bPzs7lMXes08wtqx6LjsrSV7J9lIaJ42/4bWAQ9WTjNaWM9mZMbBPECvBhSIzo8TOzoS4AuWA
SAl/iinjjTvNN/arxllJ45fs2DmuuhsMWUXpU+2CJWfRmoLQ1a7KOww++V6FXOwqxRf4QaIOYjiz
SY7pzORwqYVH5odzG7ejzMwNPNl4RmuNU8CScRcxvrC3Lpje7yJAZ/C+cFEtgTVkLIVqbBo20iZ5
x2EqOCR3dM7dpejeuxnTNqeYEtkOv+UWdiA5BvJlvBiPDhFiD82a4RXeYwkQEQ0986wGf2YxXlqH
O6EylB7kpR9REflYFZOykMypZYTAHUXeLyo35TvyAjIKRVZNMnvwwf6KJ41h6nmBB7skBOgVSgpO
ppm21hAmFr+o1xTBGjmH3z5fS/zzT9hVF0SJ4wRcq56OcwMkQKShmSsLzzjhifIzVqZ+ezVFt5l9
QJ1BO3x2NcnX+igExK4AteCwoD3wTpDnGP7CRkTfTJvB4K7j6CpWsNGOv97vdwgy+Yr/9QvOEOQw
CtU8N0fxC2QhHPk45xkozh10lvjD7X++44/kh78930/XOxvNOIkkpaPPHbfzZN8sEhybrHUNavQb
A+fXK53NY3zVCXxN587S7UCTPC7TDWQKwqd/y9jWkAZ9s2hYmSxPU2C3Z1ISGCtV3ZMnBXV3VjJ0
T7yd5TNhyJZ8izP69pbR6bGp5urM2pjl3PBPXbhiCAFWVdNu7qrbAp3pi/bQWfMRcI+jD49N94iu
PxOMoExeeFjb6ifLii4a/GeLqSXN6xecyp9VEclXP2CmZk0JiLuvpwFaBpJj7Fk+rd5fpYcR+XDx
LG0pGNmZrQ2u8Xt1Bvl8in9ujlQn2ODgBor5Um6BzICsps06uu1mdM/Not6Y78oBMmGzBthsaQhe
6y22eYvuJMwH8m5iP9rDDIxCmQu/IcTXIagQokahFXdRd0L9JuTOfSk3wGDzDkLaXF3ba+kZmsm8
fjb4QWQScBomj+bRnSeAlBdYoJLqOFHuVpkwZ3D2vL3TYH5ssVD65+AV7qW6H/HvwbyCRgvO+ATY
B5PfaN0vyfNxF9m+RINkXCe38bX8NABogvswXPavRe5lNdPRxXP2XXUbZYWfugbJxyNIUPyr6q10
588ddvX8yVYng0uAEIjHvLjxLkUwYz/Z8xYWLb35hXWD3peGyYU5rK1r6jF7WPvzNlx3L+O1KKsH
ZvtoWi2KV5qAVXANgk/SIswH+eP0n5RMFvr3qlomLBQfk5CpSQXqzYaju/IgDNHnI5V6BWmB7jBz
sHe4SIKLUaRACoOL7KqOxDwC29FLc17ehDeMvTcdHpYkItG9Dps8XnKMgJaxgvmLcPilnQd9bwdY
xpx0xgbyhpRsfOO+DJdxh29JGC9x18Bzo73oROkHo7YXY3aK9DibGePMVo7ddfZAxB3sZ6ZLlMs5
E7cJnOaQofww/9MZLNyFJ4OngqBmmu85rJbWJNiNC9Cxj4KSeK61e/ptrKN9t7Npqm45FvGsJiy8
r3trWAWZZ3YfnERlzphwXl77sEdxTsckY+8w7Mreoh3b7FpeFejSka+g9B2WOGDM+ht/2TLn4ZiV
Vr+5AZrf7fqff9n5GeN5fjUWcANF5na39wh7sxgk8Pmcgg2A5lr8RMDkE6NVulWNp4XXO4MdegI6
MIztGNQq9AQ688cX78be9oyqunkxbbYiIoOSUVCrgfXvM2B9toVL/VTeYxFKTlQ0755/kwPa34rp
dAdeIaF5jkkSzdeHXYVW6BSho02n0n1NB7Qo00PZz+MKswGwBwvmTp3Oi/QutUbMh9ahhm2ZkD13
JIkYDhkV0ZIQBpuQspmG/ISW1RITGNje3hQ+ZP3i1dtqePS6J0MlZhVMEnpuY7JVUfNOoXd2b8ly
XtOACdPuY1/T1RYnjR3JePEO+q68DJh3of+58CEP0QXOrWMDEG9PkluRkgCXsbp4HO+Ne21r4Hq1
bsBkVq5zpxSXlYh91YBMk6dyGvC+9EW9GhFV0iWAZJNhAj8bZtCpZIuVjvZE3ykvzRrmIfNzNvoc
E+pyKiERgQkZCydqvxSSpHCrrBzSm569fEoUJdh1Ex5yiEMJlgIVBEg5pj3Ca2c5nIrlAKwTYhTL
V43H09QWxR9yj+q5fijwlIewpu6WUog+oHkOSdQpF1B9sV/w5lBxJs4yey4JQUACd3S2xXP4WCzj
nYC/oE2hfKNPxni+ZSKmXzYz2gF5ArcnF+mu+24J0725w76Vqj0k5yM76JjDz2R3p+LOAZVx20Nd
X4wLoLc/dyRsI06msUB0le+sY3SH+xQjXlh6KtYdmP9Qg6trxGMcHF037YhdxRljhictW9qHdTCu
nvgFT9RnFy4eBeiz+NkVJkP1CpLQirlfNSuW4U6mWdwPGJ7i67vyb/DvzJbaFbxuYjmkh+iOZ7fh
TYM/TbKlGu3I5sDFpOX1uTtry5bGv9jP8cWa1bt+IWJFu407Ey2OS64nCxnqIGSwjjdOjtq9Sf2g
LuNFf8AlS+bjMhf6e0497N229yX6v4XNl6axtNQ1kOxK/lgFylzMfICvZ3gqrYf3cQq5E69/c2D2
Bv2VQiheid5bYNMOxo7YF/L1zgGqJ9WuwEWF8RXTrmd475jIMFw7uAzicIxlc4KSRcnYLDAVty8d
FITHwtoES6JN1g49/2izYQxAxOvahoaSllfts38QeG033Ytu1z/Z9iIxZmCuqFXsq3iY5S4S3JuA
iQ2mZ/ZBV+56zhY1PskYahnrgpg6ssq0VQlX8QafGgA4hib0O8XU1vZwZ5EEkkL/9uFEvWoCdWJH
zyPHvqATquCH3oz4Biy8+a8AtoRg6HeatkyyU441s70l0pDcxshfSvoKR+9RRGCiyJqYt6qJXEF4
WpGVTOrdOzVUyzbqvg0TaMw1LyBaMwV8zZ7zKSyaBt3IhfbivFj38ZFqHobzS3DZ3fjugwGJFyvy
/qLFPBfDdOiTCC+nwUP7hCHJqn1XXwCgzS3SA+7yjfDDjT7Da0eh9yix4E9IZkYQNGf4499y+pPR
OB3X7kHbC0xSMErzjcDFQf83SIBn4NnIXIRdDgLOB/OIChOh2koQ+uidMUhhKjeuEYrkT/rLcG/N
IF4vAKKvsldP52sBkDRhsJoXAJvz+Ck4Cj2Qe3LWTTnttkBG1jrll/KaeOcnZd2tUmG7hULuTl3h
2u6R36feKxi0ba3L7N7a6Ydslb4P96GxwWiH4oeQ52PDmAThnSW818mTIP1bSG7oBSlKLbQbD3Zw
iwE9I2n3YVA2fnmlFAvff2Dok/QLpoDRjbaH3Qmd5oiyNIKMucKqm1Ey6TZHiK/7hrkO++IWdnE+
QwII1XRSP+dLa2ec6vdqXqyiVb0htYfSEYkYvb4FeRE8bB7dCBaSqETQ/XKvQiT54R+EfOu9mwt1
TTdXr+QHTUgcBYvWf0qgOUHP0dY2VMO5dvJvX8alGJLUNMBUT7CZsJg8WgaIG8HNG+gKKIMEQIDB
MyqBrXQSPwJ4YmXDXPFxpuHwiHfBs+tOjOtmCZdiHS806OHUaDiI32ZHtbzW/ZnUPZVPJorHI25F
3mvRw5ZZsFdqa8XcULwF0bYwTul7ieEF40QgAOUoqWuH1If4Lt8Pq76HBErTjrUY5SPzu5sGsRkJ
WsJJfTiZjz6jsIa4DWivvCCMe0pyQYwLCB7Y91SA4QhgSEWd8b87+DFLG1ycJSZk6HQ2GBpW1oXG
nrLEg3gExlJvnAdujZ0y4+3mQLs3qvAFLaMFSJFkzzpQmHkhFiGnLSpc9o/0vU0RZSL9m+AGeWyW
/Runq3JMnmUZy24J6/Kf20dBxTnvHonzxeROszTUDGeNlqWWRplhC4GNcrlihAZ+JC3KRfMbCvCN
zRrRwf+8zhmDxR4GbVQCyhlx0pOCBubkLIS1tfYLa9D+jivz+UpnCEDrt13eWNyR6IeTZbC+t/Hc
N6b2o1fBA3DutftyVW7j14bCYerc54xYmlty2csVpc/S2uQrSTASIArl8wT9gPcmHxl/oardx+/O
XNnYTGWZLj3G78LqTdS5uGBjzLeAEL7WsWDAxmuFi+yhvIDupswyCG7onEDgyGBZFlcyXk/I1ARx
pQK7q2+bFbD8n0/837I7+X+NVAvrFWcPLFWhjqF6gtDKcvzXFNv/87/jtz9e3/6In/7YP7VPVfX2
x//66++e/lhV8VP6+sf/YPCXN/Xb6x9P5dvTHzdX/yEt/2N1vfqfn6m43173L2KuZeBiAiWLDGuC
N2VHA6r4i5gr/pHqmMBncGwxoBWE4H8Sc3WFwh33V/k/gyL/aYtCVLaMawSyLroo/q3/TAX/ixRL
oPi/Fm0JYvDnL/jjkammgWMI7GDz45F9xteUqh09NEruzLEOPQaOzOw7iprcWYSQHAR/KT8GCEQJ
MIBs3qzNfSBYYTm4BaadUHiXCswtJ5gJmJIg6ewisqYFYC5JCLgdvKiX4xU0KAeLRyw9iBOG2ihD
dXQVDCiokFDxtjVdyM6qVoq7avvuotHWhnTTS9eafmP6a5lRHLprkyMqe7Lcy2imZEvPvZWYfFXh
beCc1FaZNoDhco8UynkfAyKYNkzZBv+lbHAVYv6YDgQZL4viMcKacgIvj0CZvHvt0psk3HQ0aQuO
2TqcWFRFqElkJo6TAt49tqwoAgiqjWd2tRityxr7Cll06R7buQkrBU/OeBX6qxGyQk/RaL2W9hZn
/bzA99R7MZn078TfEzKE3kVYqqSXGEGq8KUeqcnn9H9M+k+juilwK0V0TNjDrDMWiCn2TKEh7pNc
G8yzg/TQGnf2Kb8pDiV8R0TvbAtMm1cSGgfYX8HDYCyMbpefEtAKdEn0mjAcAPJVIO9psWHSXXdC
/FtdpdJtRsBtfEnIhyRdGDdecxGTBeNcJ+yty+653DHtyHfZnRrMic51EEtctCoWZfWNdOwfKH6h
LEqv+ZvNdbIpao/k2sAgC53AxtyRNOcKn9ruNcnXWbnQwikEPjiUkrnVtQN9RMetwty6dB5iAkle
/zLg+f96+9L5/v/1bgU7Kn77vOuI//t/sv/Nf8Dtt8TuZ6u6CnL9X5sMO8U/dF0IAjSgAOyU/rnJ
SIr1D/4J2wy+erqDfOC/6P+SYf5DWC+xH2DJ9OfedLar/LTLcPlPe4zYpGQNeihmnBZIBHqCr2CE
FXqqUXRWswwG37zzGzcnlDySGTLHzpBx/vkGng9J78/qtCRy6tNz+mvP+yzRFX/6P2sU03S4MDej
a7ZlKeyXZ+iO3odGGPckN7uOVq0i10fA1Hn6leJX1uLnS51h3OJaGrG+to7OlICEv91pZTSakY81
H12X+cbexeH7OCo6g53KNc2EHEYzvM4QYzTr0M0MwC2v0JuLXE7w2fn5twiE59NtsxrwraZkEnIQ
rLU+4LhPg5NBHa08aeRxJaloCGwd0m2s4qsXObq/MCWfoiKyvMPPFz171hbono4KGgMwy+EIts+t
YZPGiao8CNd9q0nqJLIdurkUZ7tnY0x65Zc3+7db5GqkWds2VmQqbPGzqrDPvdRU8yRcD53vT1Qt
M1dmUTWTZHCKbdjJ4+tQhur1z7f4teQ1P24R3yY+DJn5gqmdLeaIu49tE7ODxi6VaR4iPis1nzxN
uSYJNVerlSl59pvrGvFqUIzol+Hbd/esY5amUh/wpZ+/1iRLMk8KMrjDiR2uFDTEE6/tcWbqwbM9
YC0rMn8tv797rQYyIZ60YznYWn/9gMdCtxSjlsJ164d2sahUIxMz17CDbWnKEceSXntPjPECg/4k
jI2pViveweuGeFN0gfoS9irtTZkaAUAaHynTkCK0n35+M2eq9z9fDVsWXnHY+puYxn39mWHfS52u
xNEax7t6lnVhPG9ycnWbpIC8rRn08FrYLgvF1KeDZIELtD1tmkM5ohcYY8c9MsBEd4t/91NknX6s
UTKDSf42zx6fOnqVNXp9uA7qLLpzPTPYlk5vAMFW+ajsfd9MsS/Sg6Ce/fJEvntxtsHmrqvo3rXz
/qwdutaVIztcp6mGO46VNzNXBoswGgaYRQIbXWWwFUkVFGaNpZRLmKe3enKrGWAHpYeg1dTraCLF
DBV+/m2q8bWp+3hdlOqiyuXwMfjr19dVhG3da37rI1Y3210zOF5BBKEjXThuCato1Nt1EHXhbZKb
yVaJrBx3ZYkxAphlHz/1OF8sWqVrL22jlEEm9UjGLh1N6rxXHZjyYSWd2Pq8dW9H2V1uDDIhJZKC
MFrR0LZYtXwtB9RbtakTnOWE9mXCH/nWMVJcpDWZwKbWV09VEijzorSKZ5XDja6/t6yrQNdAe5QB
bqmpAWRlRbEIrV5f54OXTTU+QTzW6or8gtZJZQgL0bhQfe8pH0tlo0vQOobB6LD3KoqD3en1pjUh
rWiDWS0N28c8IS8M4JJBSb2rJCvMQ1wlOT7GBThYbWW30ViW07Lvq3szHcLH0nLyl0AerInb2dIu
1EOUCW0Ju0b383bajJGF4DcNl/roWtuud4BTOkKUq9S1MGAYu7VcqMrUtkdABD0xl1Gb59sxTHBY
TjTFJ5ko8fiC2jxaenkUv7lSXV7J8QhzOLQU31vhutCS5VjJOlRofDLAYcswu2GjkpaqpStbqTTV
t6Gr9Goqa6llznoVcq5Wdsz5skLHEa1JjMdcLxrlQh8HsvECyNiy36IPaypQBc+ULvWqDC8HO4e+
7prSdGQ16BdZpwYLNchHZPCFe+3ICI673JB3cZnyYWu2R3EaFkV562SWRrKrXjtPnZS19+aQW1Dt
dYaYVd6/ymZsYyDTlEyYYhUE0I7hlo5tuDB9chW9JlRnnmlb75EVZ8syTnD49ROI35mKCqgdocW1
oSSRtedh6qRH/XCV9Ua37/TS2GtSED+keqFslEgqhknQEaEhhTYQbt96x0qNzG2am7YDzt5AIC28
1AarCisMHNOyIwLOjWapkkXrWo0qCaahCpRm2n2Dw3A6AtDJJmvZamME8GWC1YM9VjLcnqCVn72h
C+DnBakzNVscoVyvgFnMIbZU3DQn9U3qlq7pQZNT6rG7LyupgfnmoobQ5XCumFRMdVdR1NjGkEyK
3BzwSHPjupo1XohmvRmSuaXE5nWjD+5BqsoRfLiwV01bMMJOVXPaSj0TcLX2kPaYo3xwWyubJb0z
qhhCmAOc1VJj9l3UnjRcjGYPnTl19Ah6aocyrmZbnybhaGyy1MGRLR/c52yosMmJ/HSWBg5+dzyg
xWBp4ONRFjjzccQSE32EJ4g2uQpB2GqcGhFOJ9ykEo4hyU+Gu6piuh7luIbQ5/k4M9iptdcTjyLU
HQJDh2UYY0YhFY3zklSpv4sKxmYGmwXLpYlWSW7oSz3zYI5HRn/ny9yQ3hjyw9hZDrPqsLX3jl8z
LUtDeG524w5LS8v7+TD29D9WFPfTToXg741FDX/H9XaSb5czlgxKG6UozT9xnX/Z8H9TPgg1LxlF
hqjIRRPxud13/ChJkxqGsOpGITPqQTEXimnfBU6DbUNbKndhpba/bPVfMYY/N3oaFExXOWQZRor+
4FMp6odDEhhJEawVH33dhR5kCqEdYw9F+Ocz5ZvjzuAqdDMYxspc6uuF9Lbv6zL1cSvHS3xlmAWj
oUwKlpWqudOfLyX+qC/lNdFxgCZUGgoPFLPvr5dSc6mzErXlQY4Jri1dYurHWNYokdxQuc4VJ/rl
gt+9OYxiFJ3qRhjZnN1br+RV2edBgPFUEc0iTblR66jeDkZDwlgTmAcs0o3Jzzf5zfPkdaF8NIlf
sniwX29StuSWxioN13peeodYLgcyE/yo7Ak3bogb+flq3zxSi7Qd2xJlkuroZ/VAraZWljZDuK4t
CF/gUKEHUsqkq7uQ0lLdcWRJ/S8V0t/u0DYoaOlZ8MxlUC6flYxNVUZRlvTmqvcD3BStiv0rUTGR
Hpx/u3FAzao7IICUOrRG519BZ4WWXQaSuXLCWseAhQq6pZiHwUjTOB8qO54qrUIwYF8qe8d1ncuf
H+/5V2jI5JRYMpwAkmmQ14rG5tNX2MLKsHVPc3FZqalzo0qWsZgrERL8+9cBTWSR0oIiBj97pG7g
R/k49gBAmY0WJWK7mYxu4Wi/LJfzZhtgFGaXKavgoIalsmC+3hCGU7XSVFmyHu2ylC4yq2o2qifB
LU0kPyfL2hwiETke2xx+LZbzF46i18xh6lz5pe89X7rip7AdUCmCO8t/K2UdW1KdzFCitVsN7XXZ
ejBOnR5wr/cIM7Kj7t/8MP+8nimTOcNQBK7i11t3eG1JMcrWUlJra5+lLkkzMVMnJdbH159fp3pe
pn88Zlp5el0AJvLSvl6r1Yy2SRU1XusaJitIxm2tBuqE8K0PMXZ+fvrSqBY7UcbBkWqyh14ugN5u
yNGdPl5laPhRERM9LakMTCImZ3pKvyw54W/njPLdawBPF7w/XThenO0gYEla3Aw69KVUt/aOlS/Y
h9He6XHyqNtZt1D6rp3kLepHLY61Zd0O6UyVQ/JfA/6BHbEHJBVPlNtIJkoZ/tqQqTysz8eGeJi6
aosZBcCMdb6Ld11lGV5hQpp3cXCptJjeIqYc97v4efAkxL1JHJyUpH131Ui6L3RbCCRjPJ58HtzP
b1b77s0yAFA0GYCOY0xsjp92BCOujbzMXVBbut94WlgJnAVFzwdSbLsQ1kaVKcVk0N3hpvV1kPnC
8GyEo57jkPvbVN21NIzWtg/qNlilkVnaqyKSvPfAk8yWoKIqeiWYIrDnJaVtfhG4mtajJ3eTm74L
upHyx4sJvNPjWyrscB9VcflShSZefmHP/njhYpKNmtryveef7/x81//4fHTxpQKhMP04WyeS4iR+
LiOJLWWdkYSCnNhL+mE2Roo0//lS3y3JTzvDOSKWNEPpGUqQrGPVa1Yy2Z2TwsEeLWW7WgEFKL/s
DOfw1MetqYoFhxjkloLh6zu1XbvsW1XiEwjHYOtYJQRxC1fr1CEuKI7UYerHlrFxUbFfNpz6v6yp
b58s+Sd/bUwf3g6fllSoJEnXhyFxcmmsQbyqWXUsYD+717p0+OU1fv9sRa0HGGaR4/j1Xoeq9Mem
9O2l7HKCWnWAFWqIi0oUkled1eZvxOJvrwdarqg2+7z5MTv+dHOK71IldDo+1rEqIauEVxHIdrt2
Kqdi89DU/8bD5EqGpWPpz3zw7MT2UyUBWlTJXh4a+VjGVTYPJdUTeI1x9fMy/e692Qa7EkUCaJF5
9igzuy1dfWjidSW7mEkZgZNi8VQSWdWjJ//5Wt89xk/XcrSvr80MvDwoPXVclgPg1GTsxnanVXZ+
6dQWBM9I1yX7v/UkxaAWp07DFlPYzztdmXWJ4yW1uzQMivWqKYils2nIJE13fgFozxQLJmUJfQEV
OiwCwC1VTFw+Xysd8D8CCFCWvdLI9czMlJaIV2/I7amZdpE/sdQa3lY71oiZIkkFB+zDgm421gea
cyl2PYQlfuR305+f+9/fsWhYwMsNEapBF/H1h9WxasZ5lwbrXnJLLO9lzrh41MK9HsS/fSrfFGe4
vpHcwcEis8XK6teLGT1ArTMW3soPfJjO5pAQddAp0bwCtOCOm7h9TOrdKJezpr4xR6W15//+7TLf
MplrGwrRI2fLzPfrTJKt0V6a/WjsUmcIZ7Jd2VNXKctfltffVzTdNN+pQ8qJmAqcLa86p/DQnM5Y
KqoHO7tv7QibvzaJMBPVa+YtRZ6U1S+f0d/gbrHQmM3hIirYN8r5Vt8qgRmlaQ4RsqxdtJaqC0ld
L7r8UW46Mg1obqrj2NFGXSh25Flw/Izcnhm55OLTYRnNrdylWL6rTl53q5A7uP75DXz3WGipmIrR
rmpUkF/XgO73kd/beKTLAWys0hnJZaDl2fWh6p6yOlEWP1/vuwVOV86gU8wjzPMFPjbpMJqa563c
Xnd02PN5BElsbCqbfROWwy9vXXwvX2s5mn+xoWg2f5xunVUR8tApWRd3bCqjXsHMGwK4YURRe79l
Y31zX5pK7jqjU8QsyjmZ25LDsQxTviVXkb35QKO3CZsyOwxeb/9mYfXdTalcg6KQbsYQnnCfdy+j
cwPXoudYZfH7ICOLd6KuX48hlEEigG+9GPsu02rwttQD+Zbyepg0EhaRKf0lShjb21EC/PKgz6EP
FjouuQozAnHOcxZ+/U2NM1qV42vSKsgwM1TUDtcNW0gI496978feuR6zIT39vJg+9Ajnr5crApNh
7qwB93y9qlvZVWYDbq/7Qne6eat1AHhx512pfZ04cCviSp+nFcYCQ+Jqr0MfI7KoLTUG+89i770K
1PGhkd0+Zu5jt495mxf/l7MzW65T59r1FVEFCJA4nY3taTu24/Q5odKZVvQg0NXvh3wHO55J2bX+
s1WVlWjSSWO8420MB5Bsiqt1CO1bvdgUFodRCbaoellOqmrzj+uQtc2FaP2E0jdOFrzJO5XQT9J2
fh+zpLlv/dngppaH9Qz8blK8P1u5Prlx5y27ZHKZaY29Z3HEyns4LF1fxm8p+hz1Ti518a2ZCvt+
dkQr91FD+tYr29K/HhYH7LYz8a7yMT6/bW4vaSOaGOGsMu0xTUx7L9oKRBvweO+DKO3KGTXAyw/r
H4uCBLDaxmRCt7f9+R+VWZG6Jb39UpzqzC/vOXBVf1B2ssDNaPBrPOdsr3f5UlWvXe4/9jhazRhc
x4VaQEvxfOXJqZ1YVTEsnGhcp4tFTf73xqT2zShqojN6mkjxyh0+c9r+XWEEgUupAquDqvC8ifRs
E42eteiom3gMd2XBq7lzbS5gqIt5/SoSZ0lOtiqZhWdBn+KY4Q34HWVa9ME+z7oBTuPkrc4jVISM
RGUrDYOHaEivK9V45SXTduYIunKAFWU5qtOYhtZcSV5SeTlS+PrY55ftjzHT+iH3J+enlM5C7gIz
vBphgc6DV675H7eZbZ0Jm79VFGTtPr/NZmBQ6LU+g8wlDy+qRJF/kMNaG/LZv+qmaLp8+YU607j+
7x7HEpQcneu27tlz5VsCxQtUdj2tsz4OBUr7ORzwvy76Pecq1E3NJpgHM01OTFhMMzHVM9n84eXf
8Y/r5jlTrIG88MTPWxxIDK4d+1Wd/LoO3hQLMxvbYoFRG0JgqjYaXrvu7bqe7XqC/C04QRRvICmA
a89vtLNo69RJmJzyZSZOKZlbXCtS/05I+G5hPP5SnYMvr6yhY69FfN+MxM68fM1/33t+Q8iYVfCw
5Zbh+/w3uPU4mSIeiIfuNFbI+BmCuOE6MAp1NTO1hiuYPsZjBLIEnbqBx92poTq8/CvUdqXndyLE
UDX2JK6WFPPPf8VYqqZvkB9fy0R45aHLwwTPizGL3qtyxUTIBF1pT0PXEcKl69T/2uQ1ITlrFCgy
q6J8BZfPhulxTNRKdIXfJgrBzRTgZDkDQe2GLIGTY5Tpf0RFOL931CCnw0jPYA5RnIZPcoHl3zsS
yWZfOcyoR13hV2a6Dn/JMu2vddBOn8pa97eZCqrbPGqipygpy+9jXzBHS5W26F1U6f3Meccuyxq+
9m61U/wuyFeOEL8tcHuho4WfqLuI7I1mlYQKtUtF2vZYaSKtrYm7b+5axvm+yhOMqAFV6kfb5Tg1
pasrsMgJO/hcbiF1QsR5Z7KjDpetAe+T9UuWl3VxHDmkl6uodDyPjqfDKA5qCP7fNhrwZ6HrgQ2Z
OgLQwvOKEOVF1Z/mRo8L+e+Vq950bhL9LIxBBBV2kfkY2s59auNStVep20ThSfpd+LUrErEwc8tq
dJl1Hf0U3bLk+z5bEWhFsyhwdldJ9lqd8I/XRILqs/8HvKvn510UOIW7THF8CmnrLn0IXj91nVVf
Xn4b/yoB+SRopjbYntEIwM7zl1F5uhv8CeFNwRFK1xbiKxmP/hVK5/jjy0t5/3rxed9xc6Vv24yB
n681pvOYiH60J7s6W2zbMtVIw7Lpi3GL+YtZ+uRRykFeR3EV3VvfdI+BsNGnmRPooRKD+aGKeP7+
yo/avrbzrxFjVbgDhDfQUp7dgDSSTWg49E5wDBC+5JPY+qx0QMgRqX02991tpSyZTsr/HsgZMVGP
D02cMP175Zf8VSHzKGLI3ByClP5sys9vj/CLKAnKDrszp8BCBxz7UOvyy+zW8muo/Yayq+yugGjI
NlHE1OX99MvEAqV7MIqPmRf2l0Psz69UQP96QWD70XtKAc3x/IAcO1gWrRdMJz9OyCuawuANtbq5
mkvGAi/fgX8uxdFIwaNYSJzBUo60tu26dj0FLeySKiuAEZp2uZr9XL6yCVNt/+u5A1AKSjuFaHg7
IP+o7Pysk21Q5eIUWzUHT6nN8R4Ev2Gn3f7/XwVEs2qXtosktXBdJ4KGxEjyUhl487Sv527prrLV
hE9C1FgOFhX+CkeblDMWHkK0p6pYnFPluEh6mefi8DLGkCP8YJX34xhifDfbRWOFGEnEeJU/ND4k
G/h9XWGSX27fzT9y4wXNYU1K55Pj1VVPHI8TvtFhK3/0zjRUe+mkOU6cdIfXeqJ22lXgesuxJVpN
7KQy0f0QDM6HuM1cRsguWQBuORqii0qhceqZg0FDeHGxrrYi9/ZRRQEk12vdYfQ4Ercz981F2k0P
qqoJ6ktCt/68VDryIdh7I7F+05D8rMc4eANWsLy1Q7T+ahc9fNPlNOEll8fVT3/w4grLKsioF4kr
9YcoZrM5dEEW/IyLRAb7RKaNPZoxMvnRQKz52GsFS4sjKv0kBw49EqZikV5SJ5C+JdwBv8sW+uu0
H5zSGXdZbHhOjZ3l9K6WTuvehcqs9UlF7hheOW0nv9QLBL7PjZh0vwuihrC6tov6y7ZS3XEocZzK
+/LaEfjU8sdxiNkzY6f3ovVwUiPjiNEpPD/9rs/dHNp+3BNu1FUrkQ51IzYTiAq2BVHrvmp2eeCj
mh/1UGH418yXJGit2Y0TpSgXvHlJyXqO1iE56HEtsDhRFQFiidTQV3JvgQqlKz/B88gw9kKH0tmb
QXTZtyiYvLfTlItPRlgkiC9/dkz2/v4WNio1Am0YDiJwz2ozWRazEyYdXpsirpleBaK5tdVgMcPN
Ui8kx9Ih6C5wRPSOgh4LiQTmY0ZAniWzrynd4o6DLLvpHYtwYYWWYXZ9nKEpHXyTQQGKR32X93l1
62uD6rfXo0BfKSIenIHXi/ZPNE3B2a2y+iKwPWbevjPUD5VTk6IiqlzVB7+OZks9tLRPc23ib05q
JTJB687vvWoNiaCxnX7nNkQUHZt1UpikzXMcHZLejk8JVD6E02U+xvsxs4SHJqkqMb0I1pBSqRPo
OxmWY71WBGgbbG07Il+WzGEoNbvJt9rICYffKLSgFX2GLZniqve2StubJpj1r6oe5+VQ1lHwZs36
BrjGynU9lcFah2RRKEUSkNK00V4+TewzAlgS5XKVsjFMxVa6hQMd7FJOUjANg/RybJuieeemrnef
dgs2eqUNWo4ijiaEe2mOlUMJXn+Ztw6xK16r8ofezPqLlIt5mjLjIsH2c/UOaHb6JQGvUF9mRj5m
mUwf0lquv/oAFuehyBzoXBzL9Zs5m3LKGt2AvQCN2HLX21h/hRLCm522A3LO2rpsk+ng4biYTG2H
lbqbya+LMM27IjLzZxHM5uuSL7juuY6HTF/ERZASS994cr94w2MxF+9rOWbrfqSf/zTRTGJrZfBb
c8vAEMAd9Qj0BYw2AtliLmi2qzdgThgiF6Epzq/1ivVQoYm+XBDQJJJXZadS8iKFjyuHM7O1ugFO
nNmkovoOIKHFrzStOnx1Z0+OB2fu82kf5X08HrQj8Ppa56BhiL9kHZngcTahJmYHu81VrnDHGBb7
aHtR/6JsQUCcdKr4EA5F9dXouvzsQ5K9JgFyapEIBa08DcZHoxlHFWGIHJ3JLtaTr/ZFCt98l0Sz
80HzDMP9OIJ07QVlOBo9rIFwTeYMIpojmftqz3fSHzn8dEVCC9/VK0ft3xgv5x41WBwiJwCOO+c4
DFXt1X0+y9MG9CKIHUmZqwL8mS0PYD+kBAjTHTL9L+ACyXoe93FVYwraeN6+XZLvaaX6y7Fa1NuX
N6N/FEHRdvwDe25Mst9GSn8cy1NcN1m5FPIEDwE/zXmY1Jd1LuLklU1vK+vOyj740iAsIdbrdIL+
8+M/XCTEUuQSUDLV8qa2RXAYB6aWWetlVxVz52NTh0P7yqp/DVFFpBiEYVUioAYB6j9fFbChtW5B
173qEYvZcCThT/nYh66hvmvN8qAG4pnnSi6X1ZKl/4cKk7l44PIbgsAjyO358qAo8WCmNDw5jjMM
N3VYRWiPISuvxMhWvaV0SHz3lx4WhhueKH7ESb0Y3sCwXd86Sizex9AUUXpVBQNH3hrV3vjKHfpX
j66A2gDdNqwA6O35b8zqqaUgy6NTR47d0N8ewsGsx7Lt3MPAOOAmdvH47csFs6z54uV37/cw8uyl
YGHuDE8H1tL5OVh0MoJs0mfXdml7DNtypH1pGPiP/dyF30e39CQbOHXRcYxGjD/dtCVUrOffIgWh
qec7L26a+hAbTU3lvE0ymtj5MvXhLB+iRTvVRuxNvGOepAESbxfGC12y7MJdvSTjjYIMsbNJKtnm
IzHs9DgW7tHpYUUQ3RzNy45/yYB4NlHuXqmsN/kbr2z4XttkjMKjKQfSM9cOKvtByVUw8kyN1+7w
/WpwrAvb4SkwCvNZx7ADsotvrNukcCa2aepPXe3DwcfdfmlmbBS92HqHonfid+BhyPKjNvpKaaHv
lHZiHHA91yXqPnSZPwHY6J4BXALfoRx0/GF0U6whIt/tYEGokZmRsxakRdYGviplT4dnadszeN7X
qsDjf40zboKZsYx9+ZH+4zPfivuYtEI/puM86+76yVVFlVXuqfJL4FqcI/EqWFVWoBNp3ppiGC8b
WuvH/7qqQiQCUYieiRgcd9vk/tjEimZxtMeXc6p9WbR7kfWYDWhvfliCsMdZZB7tfJRLg17x5YX/
no5u2FoIyMV5wZf+G3v6Y2VJvVxlcVpcgyyLHxGkz0/+kIgn3TvjNVLWCpeVVCbtlYbzCDjDULc/
DjIqfrz8Q/6CF/kd0KUIiIwYYEKbfX4H2tZRPOQRxzFkOsSCRxHumfly6/dN9+gn6Xr58np/k8m2
BRXCZcpGEaKVer5gPrruOpYlJi7GX5JvOi5y5yiTte7v5inD4AOnAaKO/dGkZLEnmle3iPqjKJbi
ChJacIHgCuRqbQGHjmaRAtHqJJJp52tdHbMxxUWiHQp904sClRGs3Np58/I1bLvvs91n2+1g4sP2
A49B1v38ElJ27V6bFXiEduzKi0fsjtIgu1+cFHc4NwtvMwRS0MBJZ3l55b/qf0B/ibQQFoO/nQ1n
jXdmUrm0TVddr04p7tK+QmkdRNODMbHzyhsablfx/CrZGBik/Aadt27j+VW2U2PAJyuIalE8dHif
puAZDrNHzMVE7pKBO8YIj9NhxuFuKMNbYGrcNUo7+/pauUUVXGeJDJe9Myfe9wURBsVSnwuMYuiD
bTenX1vT0DhnkcxID1EZpmxJmNmbbpntd8aMluhs9qdsP4apS95D6pOb2vcptlx10OLMHGTxDx8d
vbkvq7A1N2AFcbSH57lgZutF5ssm6lGHpUji/IYRyQxo763Vg5o2r+macJDFlPZTmgWGCIQi6whj
XqOovCp10H+fzdw8rmvWfOmmvvuYuOnyixoXHw/ftOmnzORMVF5+vn8fqiBb1FOSkY5C4Hded9AD
6Ti3Ho50RdbeF267XFpa8H1UEqTnCEUsxqAFBvdDsl8jcqrs4spdEYT58eVf8vebBqwT+VB4YaTx
1p1NPxhzaqous56qzHFISg1oe0luWCw5io5iEPrycuL3gO7sdQNkp86N2Y63LLLnr5vvG592E9kW
6hy8yYoynwBEgKuzujM7t5Hu5aymfleHmtxqsLbxmh8mf7Tt1Nkdol6tdnrN/U9lUU8F3aDfIriP
sTHr9Y/KMb9cokoLGt0NkBPld5F47be08dbjuI4eKRmcfXHeTF9EUpAsCJLywZu6+o3WWB6FFXp/
z+tI8BMl8ZvcL3OzAKGePKiOe1RUP3Rf26Oso+hi8SRCfk0aKZrj4VShA2FK7MfEYDYEESTr00QZ
eS08p6T3qjXhe8G6jm+bOvgJg1bcGrnMF7ZxcINOtphckXTId0s8IbGqSHedp+qjkol/UQmGUTuR
ZOBANdo3qejRfMH0uEsKd48ugdcczRZ2zK45DZmODkNh6ZTKYYvvKMa7ziuGj9zlei/c8kcdiXUX
TwQP6Cnrb4QW6tC5zpMEwMH8Sdj7SCbO22j2iTgYkQZO/STsLpvt23ibN9TrWF82vZ8RmROhhUWt
dJgMBBOti+6malMCHyoHk0sVEFbV+cOhW0j6qJPlQtmIbJpJ48xfR+rRY2J8Yxgs0F1ndt/oTO2T
aSJFvbTR/RTF2CvapoOiu8T526SZ573ndiXx4SiCDjH+n7cQcfDlFyFRFsOMV92ShYQglDPZktYN
b2ltnUM/zcRK9pM+TPz1XaKz8jqLXVy+GtxdvCrB9a+zxaG3NaZxkecQ+eGSVh8Zc+mu7fLBLGP+
GDXjes2tLx/XrsXIM/bGy3lNsHWsquCyc3T5ES0w5t8wYSjRiess63aGYtetx7lMXXY5HIS63HUo
zRpOQ/acXVZpiRCONHHGF+aQTNl82TB4ve1z6z44I0PQ2QAGyr71HtwyxYUhkwEixBGr+0SXj1Xl
RUfLt3YXV/6I0ZBEX6Bdr8QEfhngwhTVxCN0xjY+WddfDpo67yTmebmtAvXFKqCfKk7Egy1XyWMx
qjig19KfGRS1F7Vt8Ix0EWBzWSY71aPHDt3TLe41xScCQr97yDk+b02fOd+cvuNhaGa1eEDVWUiw
TUJncUCCsF4X3Th+0FITTGpTjFYdnCtF3S+PM+OiyyxI6THsGt9p5n/HMKzIqRiBG8FHcqaiJLCE
pcFDwG9AWsWy3jilRfbHuU/ka40o0XXSqzSdcWhvAYAHPU+f0zSmR2YaBhe9q752ZT92uyJuP62p
LE9VXkLscPxu7/d50+xk08/3Y89fDjTCCTEm1QUoB8YY/Qq2xRw13McRQznJgkRDVd20G9Pary7d
3uJvgkAqqbHIMETG97qe8e4zU3RqlEsqgpSo8PrWnoBsmP6pXPCw0+QD8/blINeAtm5RxkU13BO1
uRI7gXMCCe3tkl6JchUf4mL5AuKJrsHC1/wsu2kGOHWn6nM2uMMjE3riBMe2PSxmlPGuKVaI1zXv
D1umIQI6NrfD4upj70E1MRarItizFqu2Un4bbLw8Fe4ApdavCDNPxuxY6sHDjIx5bO235hZxjf+x
ljF+g35G+A1f5WFhjz8YZ37fBaGzt623hf9pH+jagyTg+4G5WEuivbT2PxuP+snWsbcvOq+/hinO
0xdmvkwKkrrTUvMPOIMT7oglc3/KSDvk1STypB1XfJr75WefzMVx1ZhJ+HPsfEV3RzqeFmTtmKz8
mDaOPUV+GT6EqsACzfFdCoImwLe+D/dpgGmlkybqKLKF3SReWmy1fP9X0c0hIcBz3F6o3p2uRLu6
p6Hom9uASeYucubx4PXgKtCMG7y7l5FF87A8+EuHt3w9fU2D3n7IqgkLuSH5uk6xuGBOUF/z3jeX
XdWRYAN0uxtCYoQbhc/MKhwuTaQgVyZyLt3OVQ/UOfOdMyQ4wTpTguZ0tPcOnLMHBw7fMZ8k3i1R
VZAz09rqc5mVr2l5zvoDJHvUutCPY2TrVAObRdGfHVLJgaQzmwVXNoU6ukP/pT6EIkWT2aReR6R9
D/L3ci3wryII8T7Lbho+xu9n9fUkZRKOMsNoN/ExhJcofSOvJAKudDmexNzAog/aizHhdGebyvZZ
AjTda4qHl3/JX01pQEf0e7AL1EUdfHbx/TQxGyo7e2Lfo/UXftvfFF4zY1bnjWY5ai/zPo7JGryy
7lmDwU2HrxoAP0G/x7/lvBmmOKqWiZrjCpP1Gp9DxxAX5hUyx9mwXt2nBI3jdDGADUHP7tfI/Pfi
j06QVjxizIBY9Ax+KtrFi7pcRcxmyMUqG9V89Ie0PoW0yeErLc1fOGKA7gRkk2XA2vCHef6CMRew
Kq9Mfj2sazIc+wIV48VkIby/stDZmyzB4qPNKATy9WZAfK7D4JQK2mj2hlO6QJyCMBe+XzTEXTAN
qY6Lm7ivMCn/UULz8QgGsooLVOFZRRs3Q5KlY4oKOhCcLovRJZTUwBCuULh2al8poc9e1s15ZhOe
UV24dA/yPDQznrI2dqd6Po1ZgPlTgtlBbuLsFy434pC3kAYcHENeucbzb3VbVQCP/qZncl/PG5Zy
rKK809BgTCiFPeSyXp7SWdUkJK7sjrR1bX7qxVo8gK3XEBU903yd8AzE+HMt7GvMoejsddp+D6b9
Cu4vfFEorGfwwhCNQDbutJwkAkW1n5s8v+tHB7CaECWHfln0qi2OTjqDEFTTpO5G6bXTrjRBub4N
OEXv1JKJ/h0bnSa7SZvgc5tGpv4SRgs5avO0SYVaNSffu6BLSshvqw2vUr+F+uAojxSrKCXmcpTr
XFFthwR5mTKc8kPYFRlz5bYIHzTgChtbZ/P4UJmwGw7hyhB2n23lKT0wupLDbGqNGXjmEWFTJGX8
M5vWBl/Lqsk+T41PrPasY/0UtsL5gPKqvtAVmpuquw/k+tg0DhqO3htLvMkiDph5nFP/vsgqBtxN
yvTulFdt8DWpi/ydp5Hr7LrQK5oLNeXufN+lHhGcuQT/PU22csujiHFWQO0QTlcUTbo6xDVmkO/+
23YboBYNGSggOKb3pTZ8vhUAs3lN5KXiROCfS0KSJ68YMNi7YInxPg408rN1nA//adHfL/AmhsCr
CaQNTcLzRceuy23cW8LnvF58HPF32MOOTA5FXmDlLBcih1vUWi8verbBb4uixPA3g0Kmw9j/PV/U
2MwLynJ0T82U010rJk7BZTLmc7KvRIIDutsJdDGeRQnnzH7w4+Xlz3am38vDlMUmjP+EUHO2vE0z
S39CQTM7yXxNPZy9Y1CYv1vW8VWgczus/+jrf6+1qbMEvGawzN/0jj+ATicKmK1GAVnIrSp9oJM4
ugsqNXxYK7ywTr4omutuCKfuFvAxvPI58ZJ9RgeE3WDT0sDy63C9ffkG/Ov+cwaQDQ72KmCwPL//
QiOoNcxRTqFQ41uxtvEVzGARMsKbxK94TAGkBPU6+bOln/x6efHgH7eEQwhzLqoKiVnW2e3v8CMD
dgntqVBWxIdhtDgowyDO593gWQiPgWMIUBKtIUFuDAHfA4Vm8tCsefGh8xIAAz+bBpw/QyqUfbCw
YexmibsJTXWivoglhJ6iRd0xE/WIN3KaNqVy8mfZ72AIMKocc2fBYDvHQGU/BiXm3SqH9XVImwSf
UpxM4E80NjU71UT8N4jGxBx5dJLkOPU+I9Q6gmRAfezj4+DXipxcB87KTq45/rujGbFVnpgvMB9i
QM+At4lf+YTOVVbbiwUtM0SrJtAXhefaElEquXR2mk7x5ObqBleCGAqzxFJtrMtghHJYEH4k4oUN
dHWGgCiJeaiQl03LMr93as+eEnf2v7/8cDcE9ux1j+ipQ4hh27j2POPATEVvVeq6JzNY7CldTxMk
QCh7q74Kd3l0xhik3fs2hOa1MPnzkcJ2Qyhr8AVVG5RPOfX8pV6ydtVlJueThpV/ha1N9xMIc+QB
uS5hv6CqNTIDfw3Du6otvJBuJ1Qes/sAS4CX78JvkvAft4GOF/YwXoTUP1t199dYodJNzGmrr7qi
uwVyPU199Bgk+CHhIQFktZgbTsnhMDLFB95t3w9FcueSTNm4eDKHAbbH7nCaBA8TT9Ha94kqLOxt
muI91sbXK6RP2LCvbQu/ecV//WyOMXicAQP3c2Q/QDY7Vomvr7zSPxXldIuW+x2MLLMvpAS5GB06
5Lz66vTEa8kMiRf2diT6DddVA7lUdJttTBReD7I8YFl6ZQ1MEtMBlqsaJZLjNLeZR45EmF6BML6J
iuhG5PL7GosPaQKTtsFMJg717dQ6tyx4YyJzXSDavDZDdx/VzoXRwtmvaEB2TB6pKX0S5TswgV0f
RhcyqrAQ0lep9h/CPivRjVQNGSQBAFrv3JSwzvaLL56yxAvu2pAdBVOygHgT8ZFqn7HJqt75QfGW
2eNbt3UJUV3K+NbPl/tWuJ+oIzGLN4N3Cf/RHqyWTzouH9oJODZLN6ht9W/Ttj7VyfjYaoLYfcNQ
kdkBFw+IAXeJ7FFFKO+wYC8aJ7dM2750MC4q23wRA8kGTXjhD8vNLOo3KWnoZaLfNCK7d5LYkogL
rbiLiQUL3+au91n6xaWqXpu8/3bPe/YGbNROvlt8SJBygMA//4gIY8kyE3jeqfUK8cufU/nRZsxf
D9Pq6gzVYj7+iqdo207TVH4N5g4+CxWbmi66Ss43ZRtbjORnMPX9FI3DXT6yx27SgfFr1nSuf5c1
GbEy+Vi72Q5Wb0QGehEO0PDEqn6UYuZBNKZxv4siWu/DMBzXIzYoEwMKPAdJD9OaDyMO09uYAe6n
oE1IfmYLzl4xtNh2i+c3AqwOhQN9KPMIeornN0Jnae9whtD7RiGI8WLW69Spqss6JBa97gYCzlJS
il/eN/7q0ajJoaliTwTrYjNafL7oqBO/8OsEB8WgS+dqN9dg26Tqibi9dLiFy3UVDrJ9pd0+6xk2
ve5vCzpFHYjg4HzjbMTsJWOF9DkQpoXjluX+zzFayncvX9z5Bv2/dRgZeqjJIuqO7Xf8UQp1sFza
bunzUxgMvNH5srItO9loPoXYWPk3U1mk3n4seO/3YV6CgvIOhpyhVeq8UgGqsxJw+y2YwVCWUQNu
E+izPqnJhcrcPtGYg4blTwyzCOjonEE94mRHwrKQ6dtUV947SnX1XiUygYhVD91T0qzpBWZDRMnU
gUeOpM5hbUFBwalnGJpIonCo07d5s3rXLuPfW+W17WMzTOImXLBgW+uh/qh0lDx27jI+eibpPmg/
sZ/8sQhOZRbhoNyUUGSDHNAp6VJgNkqWY+gIXn45esTyjTa8W7JE/PCHQV6lpmuAPguNFZzX4NpX
6867r8dm/ZZBDCLz0XHo8l3odU9+VSJgoENUtxaV4j0qDo+IpnwGku/7mGiSBinQrpVazhDW6lod
OMk4xzOvX8sLrwJnhcjqhh9ynNke+WXL1y5hTrGf254sYpSb7lUnxvR2SevgigKuufWDKbpbtF7e
UwiDnlZNfmmYrt54Xjbd9abQfFOCrIgZyQfJu1P92CoMVqKlred9Gg7iKgKl+uT6A8kcReckt3ro
+4e8GM1rPpXnRdX/XguFIQZf4Aa9nW1/Nbv+4heNc5ogDb5vnaBIjq0YJozNFCFN8Hvf1bPwDypp
KuygPOc+NFHzULid+bl2ZRJcvPzN/Os1hWYP+wsEkldt+/M/Ppm8j5ygrNiFoPgMF+no+/u86MzR
62vvlUbwb6L5b4sFrK4oV+jLzs0dKkwjLBYO5XVaTeQlewE5i459dNf8e+qON6XAqHrqlzdtTrCo
Lme8inFrdNYbjqOnKkGYICEt8m1btHHDFYJ2CMZO8mC2gy/fbGh6qKU7pyU0NG9RjJV89q9Uxf+4
XzHWG4iRlc89O2fl1WXe2CCyKSizP9/PUeF/K3WmL1JZ2//Tdvb/1xJn7bqX5xa/utI5Lav29umq
1bHpzDaPxPx8Fin274Nk9hdlBL2NWbfPulS94rVwVm7/3lI3M1xE/jBYAHyevx994mfgU55z1SeZ
fIe+tj4QF3lrogEn9HYbxih2gDVdk6NW9fAK+nXWRv5v9Y1BtPlpYSJzVnGjzc1dlEv6Gpu+kTxW
OVyuyi6Hug8JUJ2D5ejazd9vnl+rVP/1nJFmwwYR8NyZmj+/7ihvTBJUa37Nfsy8swndL6EH59Vr
i+kVoqd3Xglsx+Ofa50htCU2DnOr6uzkR4w99hb3XJL6cAlabgcg8mgv15CY9ap0YkwWZYljpUqi
mgQf7XcIxP2wIMIQ8H7XLIkhvrAN4FMlOoJxZRF0R3uX6XH/+T/vHHG4MQo2PhkKyrNf7WSDCplj
MiEMrH8aVdE+ZCh1rpA5FJ9eXuofVctm6rsJYqjFyXl4/jBUp9a+dbziGhOw9b0AF9xVfkzck1dH
90IHzf7l9f758Lkw3nm0UBSqz9eTpWGulzgE0qx+L9+PXm6XN5NIix8tw80vLy/2r+KIogz/dlDz
zYPm+WJBN9RY1YYFIU6wXnB1zYnUXJlG/3eiL7Mmn+ZZSv+3d+PzhULYUnRclb6OdMW0tItTSmi/
lcuTG7aFxTCVqTZTxGl5DTT+uzDDLuLPpc++46ALLA5NfXNCHPERpuT8GDSItNzVDe7ETAVqVsyo
oBCKN6Ftce105/X9y7f575OXEQFQFN4hm68QqrLnl9+uq4uZe72exrAODm7rdxet7giBavDutVX/
3evjjlhP0kdX5OWX8UBxwviZENJQmFc2tr/esG1e4TEqwRhxa4POqkPR+z1zSPwWlsFkd3CLi29M
LacLFcMHffnC/9pdWIrLVVL+BgrO+4wJ8ceQ8p6fbDvEtzprHpcBMkJjl6emgVAcLcb/+sqSvxV6
fzY3uIPTZwQQ+OjDPD6j5ze7xIENv/xJnUSLPna0P5sSYd6C5EAP/4+z81iOG9m67hNlBJDw0wJQ
liyyaESKE4QoifAeCff0/6r+Ji22Qor7D3pyuy9RABJpztl77adOZadcn5+jefkSe/JQCVriXlIc
KpYXvx7d9zZGoLEayFb0xCMjJO3/MZLoD1aVeJyRNZQT5TXfCnY0vlNUwSqbzpAg3ppqrjdQSirU
OEIEZkJ26GqiCJliaQW4VDS/QTMamA3J8kjM79DX5Fdg8kFO6lTM8sHr651R9sdlXOCVT/XXAVfI
Mqf4mPTywVNlhvxR7JXOfjSJs+5Uybr0M5zBm7ZyL6QbkULWRYd5tS+9Pe+ntYXFnJTJ2wogL4hn
+zjJseMGCG2fcNmLpYl3HPv9bjJ9V6tOdk23dXYX/hNxQ3nwbKjHYSD1fARou2gFyoy6OPcVYF5U
KUprA7MfDkMah2kWZSyT1U+vbX42/XAXDcbJFh67c6sLLUMPG1nvYlf8MFdwSPFCaIlXgZKuo6Oo
iHCnvvVcNvAkqBp5unoea5aZGfdX6TVfPNjqNMM9Ervg4ifuZfWKeBPPMFm0hmxYV/85uu2hybKt
axPX0pPZCgLp0XKXB7G6jxz5QnBwvjeTjiesQC5dULXFfV8koZuIg94moBzN4rlf7cdoXG55dOdW
W27B3OEXLELNTcJKGI9JRxSNVWaBkZm3RjUAZE5sGxS3fIp77aQm5I9F+SqcGCV49bMsqlPVIcIZ
MGzp3eT3DlHaRXFPbAJnClLc8DoivUag1Q/dtlDZPb5ssnDWW8OIvjlm9pIXiJej7lUMCNCN7tac
ncfGrhT87OQdv+RWnwCCuxyDMM3/mDR1wh30Dd9IEVZlvM/r9R5wIi77YSBDUrxERUIVGtntYMZf
Jpsis9u1F9uO7jthfHNGN3Bi7ZbzIqz4ee38DKS5n+Y6GbOmFxajfsic+szJwJduppNGNt9e53Sn
khfUq+hyaCPTcNuNufiSkNzQLcUXWZMtNM3vQ8xejYOxMuNzD1EJEVuggSlH4vnkCvJIk9o3TXpc
+JwoWRGzt4xbD+kKRdHd6MhbIVLynYs5HFNkJoO9tcsBcjVWn6R6be0qzIS37ds2KKcoXHQCi9dk
n5X9xSicc6e8W0bJvorT3WDLY1kUwepSqiuHxxReDmEBco/e7Cxq43tSrM+6UOFYVKGG80Ul811r
sJ9J21AR+YYt/HVWbZiyeYKz75cNaldVniIl3g2pE+kX9+esUbc6w2hj4TXKqOdZQqG5nc9WqR8b
ZYReBcJaF+MbSpEtKvlgMPr7pSBc2SOsdmr2ROr66xi/dmb3tMTqRk9wqF2rr9RZbUxoHh+KI44I
DS893gRIl8C6rV2OotxZ+mcAyWdHVF9GWORsJQ5IFbdqpLqfFNZlEiQlxFpg1NbJIVuVUYKXGZRK
K+fHvJlP6VrszdR6xnWw69vr64C6J6JhNw/y3DbJ8xpl90Mz7bIoCZldfM+pH5B5BVHdfKfRmfqe
jL7qABK0tt3X1foizGTylwxVZ1ObkT9Eo0lfJiKHk9nCnYl79QhXbGsZcJabQpnRN6kN6zERk4H4
NwlQvglkkIn0kfbdTdP6tbTL91nZt3Ojvg31eEzMDFdfTzolxesty+zeTcErGG6oW2VY5vm+c7XQ
5RappyOzbB46W01boya5jxUR/2qGHkw+6/MYiC7eWi702ajYN5r7ERMPXZf9bqxyBJJZDBSp8WJf
66wbmcXfx6aSvj2Oz2ZKxcSNSAYf7bAoV9xwrjo4dnwuu5FiC+YMqzmnnrzw7m/aqicq19WQvjY4
MwtbBt6yvjWjeUGomwRmadyTs3Etv4i3dG2DtGhxC649tC/9yGGWCVCm+wXxOgUu8qvSHv1bctAH
8xa9KXvVgqc13RRRG+jWciT09la7GqtHhJiF3uG6c+qDgUzTr7OU0rBI9qbeb3vnqtpOksNI2glv
ETmUvKr1DjbPKsCIea9hvtvgd64Dr5iP1PeOcNlo1/TUQ9xXN24O1pAMvhXbN+Nkhq1Bxj2gVisr
Q+VMQdnHQdJMyIJBzkT1xdA7HrMiitg92koPq6o75Fb3xut9zBNBrkjuHmqTIZxFzDHimKi0CJAK
nfCOvclSys1aOO8RolUGs/bhCiLI9fKntRb6xusA6NjMoShtJmt8nSeF46aj75+p79QhypslZzpf
9GirreNh7KZz1Fh3eUsRwF2v4b64fnK1/tDduTsqy0pCXI2n7KpKpxETNTktvsE6ktlAkESMAG6N
NkVkv9tz+43OTmCNZBlLj6iFJdnbLBqqTVtkoMYSOmrC5UzKwLbXlifQyrt58W5UVn6BvuYzLzw1
S7vFlFv4QqXJycw5+RZjd1uY05cIAxMuQrXvneqDgARmG3oN4JAjEq8L5z5a6PqnWOrHtmGY9zex
9oEEl3g0CtENDmp8x35r96dSEcxpmvthxvHuWKGOYDCIWnUeMBv5XZ+z2K3zm8KSsZnq5d7Smmzj
FQvcX8Lf9CsqwTSJL4+Tr5zcn/Ml2dqYGdHDauxixD5byfq2xX6YmN21tXxA+3eRDgEV0n5si2Ta
jLa776r5Hhy0tcHeHCyuOEu3YZU0fw44xauyul/wFXCX4dDaH+vYn5bJxp+W30+jfdAg/idDFebx
M96FO7dIDzSkCSHDkJytlSLY1/XloLYy6nZOZT4YKcHpvXN2pzWARXsQg/EkevorhpmgDx/8eOjv
cj26a8Xyks2jr0X5Li/yL9deBVCw+8iEP+csjEJ1t5hmKG3nq0d7yCuINHb0syjVGUfQrdWpc95J
5E8dZcak+ECj+COf4EmXyw0O5btGrT6OJdM39Phc4xFyepq+U0pMgYyeHK+8L4cxzPL6ZiqaoCyj
u9HAsDvRgdDWlY9vBjQ8HyhmnltPYxs07OGBOaP3NZXNW9HRb7Hsh9gr7qK2fNWu2tdyiS+AMve5
SJ7hnu00RS8Hemc4ZtML5sXFp9L8rGrU55730g3LiSAvck/TRN8AClEbW1WPqzLuEl29pq3cAjaX
QaeYXzEJ71ZF3ow+LBhbMfhXZo48pQq9nvzSsvZtVugyZ4/I+U/kOAAwqm1mzQtGNbFHpu7bEO6X
NWKLDYRKk/ZDZsuHK1dGQVI8eHTyNy16KF7ndIMcHWx96v6kdsbGod7msX420We6U3RwSGm5Gu8Y
6N13PEnSR3RyB2v1GI8Rts/kpUYAvAFDBC+h/RiH/GlqAGIpx6/goy5FhGjerGhTyvHRnJsz2oUD
3JQvlS6OQ9bvSt7vdS8b6wnD1ln3Wd6Gfz7X/KcOce210q8hawUDAhuIX081fctxx80ccRCa4Ehh
clKOrsXt9UPWtVTIdc3kL/W33xyd0flA57jWWgDbf2YkgW81B4yJOhJySG8bIIXdodCQ19IDuSqq
XY4EjYo4va8oaUwKxPOQJP8z+oQfgehNp9ZD/srngohuJI6XdbY8uIOLebEZp2zZAfow5uNY2UBO
//yc/1N05DljX6OBQzMHJfOn06MoNaPToLwermDXx3li0Rm1a1JmNtiXjN3LaTbsdAfkPNvNxM/8
5cT8T0THr6dXro9CFHUbLXr0qb++56Ga27i3W2wpZuaM1WZePTAlLETlfT94WuIvNJXoRuN9l9BZ
DLcNGi9d2rAWMJEaHJ99UHt58qprI6U8o4T1GxQyBZGhhrGzgkhiwvTpZdD5KOFELf5EdMG66RLd
QQO/qklsdKtV85NptDA2lGHF28TK29SvK9daN32ks5bMUxNVOydXJrlLA+lSIbOC6DZzJDxmrb64
9jqjsqqsH/2UGi82xyS5qen2G5uyFmN7WMd00LeI40keHTPNexXpWj/pkZsNRwRdtgWLYCyMv1Q/
/lPWxQtKR4V2HJowZEufnu/SKtMd4VCS3uY0PqlOOOmbKr5NLVru1SgWEL1Gc8xBnOz/PLL+U2yj
hETXE8sVJTeJT+LXNysSiaGCgLlDm4FaIBcin5+sqhp3f77Mf8s71tXuimAURZYpP9etHacXixpN
58CvKQhCbzrR06QvMBN1KgZK/OfL/e574WVcq9UkfUGD/fWuJLsXvHJcLu3m/r5fjOIxHXIwD1Fh
rS7uCDSyZAOqatOB1z70ZZ//pUL7m+fKhT2691eZMff86y/w0qTWk9SxDtVstG4Y6cp815WO6P7P
d/rfYhZVM4MiJpMv2h/708hxKna/S566B69y60uki2bYGDQdL+u1ALnpzXW816sBEdKfr/vphWIE
5Z6oZTElwc4AZPHr/RVmPLapDVM6rtLixbZHvud6tL4o0oz+cin907P8v2tZVz4ig5XwlE+rTKkv
K1XmMjlovHDOzcl7YTo1sA6P47g2rD6ORDJMlOZh/CCmjeLPSzcpd4d7j+yztOqDJu6Hv8zJ/4RQ
/GtS/Odn0ctm+dPoXbIU/PoICPwojUlS15nFrN8xMxtsR9NoJgZw0OsoYP7SKd8YEUWQ1C20b8Sq
LU+lXuodDBgyQQ8ijesLWDv3e53rNJPtpVLfo2waHvokqThMmbO6CIRHMhL9Pe9/3dm9ChZ7mcgQ
dJS8GVrvxXXE+JGa5EygHo1Gj6mzJB/XyFLnVCGMLs85gmNtHxWwwA/1MOOYaqo1Kq6mhqKhNgAE
iQQ+q0vDZQGSFwxR69A77HuSA+jlR9XJiZmUbpq5N/sN3I8I5l3vpPK5SEz6538eWp+GNGxp1GGg
t5gK4W4iWvz1uQ5xDl9NjGKvmTnxZ/GYnWqoVA/Gis0w6qP8i1nYdfjni36agf95mYj7DKDWbCkY
3b9etE3aVV8SNl+erHNkUSBWm0NHrfW0Wj2mhwKsXxrgw4qRSTGf7P58+c+f0z/3LHVuWPI98WX+
enlv7VoADrOztwncu6/7EXkoR7cjYCtx/POlPu3Z/u9OaRlpVP+54mesX5v0sC4NnTRP3SKj0B5/
WtU6b1o7sg6WtyzbP1/u851dJwp4GWDirr0cMgx+vbN6tOeonrif2lwdEtE4tNvRgKEGrMNf3uFv
L8VdIfJA5PqfhJo8izSrNdP8WDtzaZFgraxnWYmCRko/9stfpiX5uwf5r+//cx8hmwDoV+kg9nzi
ZsXppFHNtjcH6wUEgzuACtTHeGsaIv7uFanj7fUh0tdnU8vp5E9G3N73nRPYTkVXgCSmccTTn8Km
1Ht3bXcT2T7uMeEFkp+N93HyZwVBLjSW1p6p+1nTRzHpkx4WZma+VxIk4XbuxuJ/dOb839dIBQ1P
jjSvH+Wv7282Z1ErMZSUw0fr0MZ4k3Q9prqQU7P534bK9SMgz5i2NrwG4EjX9/sv6YWbjOhEvNrd
U1HQA5k43XYpOBflQEv/8r19fnfXS4F5pX2P3Qjh7Ke7itZWuZNliX1CyuSxX0pra4ssxvCdpffV
Wv6N7Xsd5f9eK67XwybDDgjhAPd2nX7+dWuU4HBdu255REdDyOmE13mdCrrEBkWn2hXfoqkrsfA6
WBw7joF/frC/u1taxaxRmLvorX/6Bi2bUntWxQXgHPrRLvykHUJsJyMdUZOhVWR/xeX85nYd6Cqc
VbhfbuzX210IAHCzcsXBLAwHDcsg87PXEnQjxqkM2QTLvwyd/+wRrg8YZjFLMcpHE+H/r1esrAk0
OjqXvVwzxKmLu8CtnUZIpVo/GtoWWZv9OkRzx5YvY7+woYdT3nnJ3FxJkl3mUL1TssDsb7S2Lx1h
Nn/5ib9b1v49BK4v6V9DoKC/MoIUFBT6SyPIxjQPJ/hfX9UAZw6ETrfL8yZ+/vOb/zwl8liAvlz5
9fTu0Y18evO5dDvDyDNnHyHi96emWnY93TnqgvPfJorfDLJr/5ZtPv/w6j99vYjpPNXYsbM3VG2B
Qivg142ZOjqDozY6fu/t/8et/et6n27NzEoGsorsPZC8d8QP081qSez+CEsvf77S7+4MHM71C4KR
xUHp1zfnlGZug8W3kTk37tGja7bpp8x80Qax7Mcm+V+rKv+0iCmo4EjFlcqJ6dfrTYWqvBQyL7TX
zvBjajqIrfNiW6oCXAi9lr/QZT4NEud6PZLqsQ9ce+9oi369nmlllj6MLsJb4aCjivXxtjavrUit
/NtLu/70f82D/1wKUCa+PcYkF/x0a3FnqEQbHO1QpmR4b5MMJ9w2ZsslA6aS6JGVPXpLHbsbwD9Z
WbIrTF38DWb/6X1eVb4WVhw+CuZiVACfRurC+duO+4wdkNevmW8Bgaq2o8lOiMBXwANO1LZ/U9D8
owv7fOfYbLGbXW8cz+CvD3kiDFkswtQo0Wn5FM6VPu6NlvP+pm71BsMNBTbSb9fUGTapTXFpi/WV
mrGdkivI+WVxHzKdeIjAWN35/s8D/NMB6/pW/intECkKmIlCxK+/Le7N2axaW2d5rwA8ePTqFn9Z
Rvf1z9fhAf/uUrTV4cxoV5TaZ6d1Voo1s6WUB02T+QpuDHg3Gke2LX3d0DSs8505VNAnotK4UEgE
Pq6LNByI197An5dHVAKUeSviP5rIm3zAa1COKzXvGONjOK/SvFu9vNjpbvawuGRRqDVtIQBMrbt1
jdbbJbHpvGaJk9CsdGvnVSgh9zVJTYcGqMNp1Cz3RStzmrGl1m0tj1rWrMWwZsUkt8No0y4uRzZg
3RimRm8i471WAKcSdRTZ5+u96xUOgdTdeo+di0wTfZbbRR/HS2xOy95gf3NakFYc56xoL6NhvLI9
Lq6cx9bdl62s7ly9ABSXLTpiTnZ7fifj7qaNJPTRnBpYyFZW0O+rxXs318nWW+iNklVtB5My5fOw
apPcJKvdogk1Pd9SurmR3aJ9lViDv+syp0Kba1Te0qWbGYKOcYGzMi8+GaTaYVkcSvB2NVY0exxn
6+Az8A05TU8t/FToVnrcoPwSyRWFrXm0G0e29UsknbeqKcynNVVjGHG83dqWEdFQjZQbJizaG68B
5lubTnVJjVkcWxx376PTeqdY6PVWsRQ/EJJc3KpEp92dYPpItfmuLMp575WZ92AYQwNyK6ZTFdn4
+tKorresqFczSGtUQRldQXNuwsdSmeXjIIzlKDzvtcqX8aczS/1O8L0nfp83Q7t1rJV00KHQf5To
ON8nByt/P1s/OyQEuOHML1UVDx8Th5TzVc7zhc2oggJREdPaWDlqmzFW3xkSx1HXzA/OU+2XXvOm
KECikO4sa52+ALxoniPDpHWp6SO0e/PetqJ0BGpU5IqESpCeG0C59lkbPSfflKX9sUQReUo5KeH0
ZqERT9VagIzQf1j94mzijH54547j126qvLDz8iVkf2tt8M85gZNVV9qr5wRmYaSPa5GanIHknbDb
HIQKmzKwQb3zDfzFkyONJd3gwbnCtJ3vtUvfHP2oXMdgwsc8beY++xlfiUbgzGzfjIj1aONiOU3x
LIlwnqmDOjB8KH14X20YdhnFW2whFYZv6I9Dqj0BBq3hqoIwQLfs0EMOcipl2zVvyatm57OZ8gjE
QQsLt426F8Z3siUFYlssBFnVY6ft8M5VR+nE8hlO7HDku8oOdlN9dYc54mBn3FhC9r6mRQgfPQeM
sHoGoHl7hZQd9bGMb+DloPqAD/JSouOhUVJ/i6LG21hNwxenuYWNXa6BdaVqG4lToZ6nau5irBCr
jnu76dddquvdl2RIo5s66yCLNIlsrWCx+huzdMWL3vKsEFJ1/piv8r3XEKRIQgH2QvMwbsHqGTey
6GMPvhHfqqxh1hRt+i3ymuzVtSI0jZWw6XWnTry8elEM3EhZWVv4MKmLMHPH/JaegO2Pfbok19QU
5M1sdu9tKeycR5gV3YY/kwMIIdn9lKI+uWcEToGCFuNXBR1cuRjtV7eDHtwMcqS9TYxCAQjwYpBX
uJ/NyYKtMmqBY9X5SXkN+fZ46Y6uN8Na1tPlezJN32c67iBJumt7ru7eOkujrzo6I3ZNZ/o2avqM
TTOj0KVbxlbNHHKSjodfzk5BR7/DQuRjKfe2Y7bYd6jO8g3FuSogC5lnqmcz8oDKnrb62s1FYKmC
ZBOVZDGJF7V+Dyo3szfCaloyQWy6l8q0oo1Zo3nHVdyFkTta2MuaLxOCNx5XedvMtvomJrWekIeR
7anaPvTi2gkJz9EPdg5ODBHyvL1W975hvKfb23VfS72OXxZPusGIQwwfB0CnI0zINWBuy/0J7hv7
knTWd663XoP08vlmyZzifhCathlMEsfgngKpZ+Prq9JKbxj4UN9ZsvINtTxGgajOhqxuzYo2XyIq
Py5odbvZjImtGBGhDFEXZDEPZVI9ACmRonsygH9X1TbOJm/TcReEwRBqmmZoAjKm+1BbrCGYZZzv
2dlA451ow1NEM3cInpo7AnbtntyMKgpia0DrVRAWpqtWB/tZdbvOKy3637QtGfWIC8aoPVi5AYJI
kTlF95LgHhNj/G3ZTrjprDXZEeZUwVumHc3SdK/o5vh5bY07WSE9b5w6/Shk6dzgwW1vJlz7QR+b
93rqXJyxG1mauHSZOAoMmow25WSsb1q5Qm5lST7nceu9GVDWg9klYLkU8stg2yZUxT46wFumrCPm
fjso3sQyLCCUYUoB/ONKhfVtbeSbtjgfdiJqjpndD3toKMHSNPOnaDoSDAeLaoBl8t45VDKV2Xxt
7TEP6X5JQvq8rwsAZn8U3ncrsvLbHmXkBZIPc3OsQb8yyi0Q1HrfL159qh3xUbKGn4EcfVh85CfD
YRsjvQTYjt6OtGySN1bp6E0q14CEOnUjD7Eu3jMUDL6KXStMwFwEbHCGjTZazaYb3D4ULvlKhWc3
oTfmF6nJAd0GpKDWgHroDvd4HHvQXdZT1lqoyQp5jMqsCiMTXWvgaKV+Bjr/UEbMzlFpxtvWy5zT
YDol5DgtPs3N8mQjGiUEbJYbAvR4ttSvfKfxyld4beCV50G7yNnA7Uj8qE9FuQWMapHLQnGYqrb5
YMnxAWnqC23wZqNF/Cv4X1d2mOtdoQZoH+o1B6MNrZDpwLkjtCLedYkajtOEHMzlKw9YErlNS7yO
6bKElVdc8PsAQE21LkjAtvtOUesh5XfYThOfgtbc6A6o/hQ1dFqW16Wmu6ztitLCKLxwsEj71bLZ
eNez2PB7HQ95l1nflo4mQa0sY4cBigCchsWl0rIkTBCnHZhktW3eaN9jZvdN7Nin1tOvPpoPFBgp
5EcvP1XKeqXwxkjTs59iQEpqY43U62X061SOl06vkcpinBpcDXlEbTzpatG/w4bTN42btaFZgN5Q
JN4f2qLZ08/XQ+YvuJLRam/Qbol9I1L29fV1XlDOl2YsTVZMbJqAIYG2OaUbxFlRoXNTxiHz8pce
Ctpt79ZvNkCOnUxwZSVyfjftge1N7fUEoJsp72Q1zmqM+d+WCMINC8r1SSSBK62vyqz6HeeOer9U
888GnOeGSTR5JO1v16emCu283RKSEx+7SXQs2Out7UBfypHibIxhfSyjlf/L1B5khm6mLXrbXzoB
S62rzuCBnyYY02iJhO4XIuMDkv1ulXh/V69Og9SDbJJhlahNaKqu3i5+q+FwnYEMFZMJBY2GSYjy
3tskpAOehMalyUvoTqmFuUEfPES7nSJYDF1jYyBYMuwxvo/yEh0b6m+uKbWHnHocfxf8X7Gqx2sp
aiOveQxVy99Y6/Gxzj3pgwU5Egk0H7q8yXh8k3Fiby/CZGJ9qkXzNauYQ5TOph/m1uRbdmF+i/E6
HjOafNxYBGKvWfhDcW0wGvigqG/JN/RY3oEvBD1hmz2XUTsi/cjz763rxE/dmlw04G8li7OPNOXU
UJP3rbpEd6kkKsm2uncGkpp7T9K1XBv0DObwMPSRiyra6TetPsRB2Tinaa5vp1k1gT3R3whi0cPg
G0AmD8Jj023X5ma0RBKO9awChM7uo+kUwmfb7OzRk8CnBBIUqJHzflam/bnqWm60T+ODsryfdix/
Dhi3aU05xGnaTRyYKurO9lC0b4brLVqgR8p4aebl2M3lHLrd+lE2xDE6JYaCTZS1XZi1YBN7UV3D
vKoIwQqV8cdOyGqfz4qYjhJxvF9JBagtzvMMOarsqc9lejA1ixdQkQEZ0TUehLyJtHBLg6PPa8jz
AjeP82HkAzSdnmtEOVrUuHRe56a/7VKrvi1wBG1ajYQUxJEZqOwVjXxZEXBOKtY5N4tqu4iOHiHO
KYtD2t7SOXJiFa9vOIrl2zUBA+nioz20abF11vGSiJFPK1c4Evsh2ta99b3ymoe2ZT0h0eHFbdry
7JjiBwDH+2xJHXZ+qSB9cXorM9U/LZF52ymAeKZpkddBAp5FToaQ22jhF00lPq4hMbrA0KJjSufz
psum0U+K4eJKZYc13okA+hOrfoUzoi2xNOkmSivHHB6FWJ9zvTzLmTNZSXbHY49Ep+aYo82+7UX6
jZt2xcVcYfeutf7SUXRcCjV9a53Jui20ODnx9Zgh+FphB06PU77HtL/RPX5aHa/5HhEnv28ZHOwS
DYrp1m53diHd0HZ4e+ZoLL5mFPquk5a4Kz0L+RMxDhtedr1z3eElilKNXPDV2YqBnfPa6xEbQVry
1VXaL2vvJNkcsneKmXNy9lPxSpoS2EIVtrNunpTT3FLyLO8k5+uO4MUn5O/d3UgE7VV6SSJIgm+Y
Yw6bIrZ8s1N/KcH1BoNrvHmNYKIydHVOazM0Gtt+JlrzWnuNpqDIScEgmIfNJ2R7dYwKNJyplrhs
u5weN3rr+W5yVc3Jzt2uInoyo6YNORInYds1KvTqzCMc0WJKT8Cv6gh2do07Rzv6am8EhF2rrzzK
Pp3dcMQ1dVmHtdwNC/ZvalGxP+Sr5yckB8kp/yDnL6w7OJMmax8mDeYrQ3aKIwkRVDSMdbZkDicN
eilIZxBvjmM2hPMMIQ5yXrdxF7UGGmkWB6JBRRjb2Ru8GySknrrpRhYbEkgiYkPmZEuW2VvWZrUf
0z9gvUX67PV24Rcu3ElqEnXAfPxBD4hkK4tEttrtL6Uq0eIyjVlOd+dAirmpbNAfcW6d2jz9yFdR
MNyM9qxlXRMsFZlyjr0eWb8dZOU2raxonXBftMqPKfts6P0bAbuL3gda+CCxlWEGrgKth6qJ0uhd
1DLm9yU0hdjyxBNxRVxVC1uTcr4JUCnUKws4NU4XsKfQC7xiCGonYb63Z6RSqOFIJJDFFsDlMbU4
27k2NRSjzq1DXADtyvthCQa1wrYHRHXXOtUN+u5hR/v17LRtse0kiYAuagKq9dHG6PsXBN03VZJ+
YTZ2b9qWUgc7AlaHQV2atXtBNeZtdJnkrGfcpqqNwl8a2KRFdYehiym2g887R95DlEMWBVb9FYSs
8pcJCGoqUnJLRZQfYbWKgwGkIBgqJfZlZVBaT7z8qnMmhyKPXyab5TKZgUdjzQokNBO8DsqDIalf
ehU30EzFpY27ZIfnst1MmTEd8OxGD4B8NNb8ST+wo+YYWlnms1jmlWTw7jKzHL8oSj6H1lqsyzAy
DBX0MepUJYweSoOn3hXsktSxJ9JyWw+NjQw56XwhV8w/vUZ2ilOK/pYs1OtJyaw4eBjrjWO2A+BU
7y1Z4tmPCH/hnEBB3VCj5QuLMsOUWtdxb1e7cRIPlRcDiULXXjKJP7PNuBei+j5n7o2pMeMzyJ6U
1+Zh3rrvbhxxYLeTr5VWvdMsKnxV4QUq5nq5TrH1UZ/tq/xrEBuqWreaxeHcrmlRdA32I7fHgx03
9TMpPNV+0OY+XOM52U91qT0ahmj8OCmXQOqiCxuVeNvIZZe6NFD83IlVVUdaNnQ9rPKouZ0nL94V
ckEJGw/wU6b1pRhmcWuOTk+Pn3KQlTC7LTTQWDdRLrMhRPiVruNOFZ5xXyTy0TSL87KYdmAs87cq
qb567uCh3ZZvBE3gzimMd1D9cpNzhN9Yoyh9TuYUw3Kw57U1e9QIx/7QJrK/jVPBKeGqpii8b5ro
x02xlPuI0p9Rxukexngcdtb8Y7Tr16ED/F33w2VE3c1mY1DBKjL7QS8XsU07We7sTlJkc8w6tEaL
1ICuv68cRlrR1fPRNkcrjJbhEKkpJUsxuy+K1MOdbWkhGHbj0V7AhoIyASXT/JATMi5KF/VlaZPx
TqXVq+nYua+5452kfAkEWFEfLkZox2wSq6QnaA6N4s7J9AuqmJgFseo32v/j7Mx65ES6aPuLkIAI
AnjNeah5tl+QXXYzzzO//i7qu9KtyipVyvelpVbbTQJBDOfsvXaZX7WN8Vqjwl5bEjdDR/ma7y96
juDYtCF+lpCXs6xD9eRq6uhb2SNLyB8qXFcaoIcF+R7ujpMOCZOGDSqos3BGDDYhRpMhD1rBFrar
jOfYMX44QIcXRVsz66qUXMmkSFHGZ1X/6Nt1eM1SQ4JaQpgFahl8XVYB6DY1o3XZ9u5N1cjooDkB
73BCma9jDcOcZ+7VBDU6rKbwQsj2qreHaa03mXojGZmRhk8QTZ4JIW4V+1q5LNJoQwyksRrc7DdC
72DVK/ZynsHWEKtoyG4wuquCWi3isq5WRjxdaKTCvyZuTjmmMYKtzIdqQ1y8h5OtNzgYVOKGGRgC
gTHcOxDQD2NAhLIInd+xzRw95to2J/IJCPV1NKVP2GrB9qqyuOKUckGCw1/S7v1FILSe/Tn4/igq
6q0mp3jbt/nI39Vvm3D8bwjYVeCUZGeA6wW4eTvsSnJVl70lx5UGD3HVpWW3he74kCWU0yY13VV9
xRCHjbBzh9JeuXVUcrLM2cZSul4NY+CvvTa6Lq3sJ1aCnINbgOhTsAtSHkdU14JS7k5opeN0uvE9
97ZX3XRJ6IW8CMa03HOnPIK5yl85Bpz73LsmMtRY1714cQesGV2GWTJrxc8hCaot215n6VqeXKFy
Nnf0s6d1GjX4E5zgZcpYHMMyGu5Gm5xaSjLtTSBjKnIIP/du2Y0X7piPV6Zv4OvoZLG0HEhNYWyH
G1fznph+ftl+bGLKCx+t0Aq39VQ+wmSD8MWTWThpZsPacpmLyy7KH8aRTBetGvoLqfp0affNXiMc
klR4hSfJnV40Y5iuJgWYCYU4SOxW/WJfcm/kaLUHTcdh3eN6tZ1OW6WczhaZTmEgjboa06Odb5J4
KpjTeuOA2QebrN1tRazcpd4Dz1K17czMyZshd6BzA2e2y7FcVUNBpVZclYGWzAD1YaMhSiM3LUqm
rSRp4DluOypqFvLpSzseBnIauIo+1iavYByH+5pC67HR/GKH3cYj1acJHnKfyhUn2OQ+DT2aNOgP
19Crh2WuV9mO7q+zVEpl+6ACiBShS9xRufeuqwTLCbgZDIZpWZRLUScTVTKL6ptRqIqqqIiuWQct
tledvR16HQxuRRcKYYYFlzmW2aWpJvlEkUvnz/TlZQ6j2rDD6gqu+HNpjMXz2JlUu6ciwJEqGxYs
alKtjWd3MMM7zy3/0hREyG/3uBZDBx+u0AR+gihpFp0b+eGib/J6OEQ1kKkhGJuFQwPs1dcL+UKs
Urnxlee/YACWYIeDDp965+n177CSl9KuizXHweBopkF9xOylExyX41AkP+w514LKXopsmG4HGWjH
qp/MO6/zXYMwi6zcpYPPXrwdkp8NjNSDTw1hAVy+e+ijvL4KlO6sk1zBAqautfMqDzyNFmHaRfx0
LcOi+xFK/IrkQrYHM8m8HZkW+Gp7nNtEPcYHZplp7UP9JopA+88AOYpN0NNWuhkGW08KDoqp1RUb
H3U4pz0tXoO00jbN4FIoDMrwIib946GPg4b6ReAfA3bO+7YXycXAUgV/GflKqYnjG8k3nth/eD59
lsTrQN7kxHkkyQiq0A8ghBm5It9BantALCQfqZSV2MmTTe9aISwc4NumZ8QPOr0OKlASiBgV9R/o
Hp1fXlvvQdGMux5i/RxfyayvlX9BIoq1IzttmegaRQeRGZDw1YORg5ITKSVyNqd/ZIHVsksU4ZQQ
B5aq8sVKMxFkTpptbmOF0TmvinCR2WFycAfLwitUYR6qGLAyxPtieFqzoWJg7hKe7GqCKrsvFbm0
OtX6pRQZtfGJsAzEF0xZkJSpEhdiSZBYeGUAh126qeyXTWuofUiX5Skl1mCu/FEX0QoCFQMnj9cN
fxH+gIH32XbD7aSX0c4Xvc4Q5yfEVmI++aaWrjrqa5x/mvnBu9mNJN6C1mgSLfKuZ1JG9LNwe+eV
3VC5ACbastWmthyksr4xzU7f+Z3kJBDrw9HtpuhoALB7mHqs61qZlZvInHd3njU9ZlR411oc+jvs
vuqCiNRiGRDJ928qkrn1LSFazFnbNKNBO35sfQeEWscEnJECVQp0Q3EZkQqRUfKXK/Z88oyS5JN5
hcvNOqxZ7S+R7pkn0gO9IK2slLiV6zLsDnwsmN0CMicnj8QNjfbuDUuyvWYTu+p1jk1NVcVndItf
SDDQjqDEh/0A6OgtheedDkl10AcaNDP7wRbdZQZ4YR8T7xgtpqmhcVBUTvpbej65SH4aYN8SY1qc
g9599RxcoPtIQqGuofc7URzkkNSt2jQoq1QRl87HiTgASFgjR5JIExuXuO1HavfqntZupi1xB1sK
mpEH2eCMJmFWhn0UZtjwslFm4OfBYHLqvShkRiBmUKq9cuLZxeW03haADMc3pPt5fe1bdncxmoZ+
VRtVu7PKsn5ws9h9MmHzX/Z66RlnlOWf9CnwoN542i5vB/v6ibDcm6ZQlniz9y7F8Ec56P1jLWE3
r8am7jmG5135rzYCxiXHNELQ4FAhTrFPJEDBZIWNY8dq3zjEb6MXmvsQSbo02zg5KKaUZU3o5PdP
/kQQx6eHokVR70YhOEvGTsZA1cd2U4FH24Pi8Q9NH+T6SnFk9ha0LLIRPqwyKU8aY2+dkeLNWpv3
r5zPD3yTaQH54lj2CeTaGcEgcSCFByQQJl3UjoBWpVXp9SSE/xINlXY95Ah2obidu+k3V8Cna8/Q
GYXZh7TlE+VpV2tIkswwPUwsfDj5ZLihnG8/NiROr1q3a5AQw+RwdDqmdWzURImm8hpP1zmQFfPb
58fAlAf+hb0HbZg3rc67maDVx2zMBzM42GVSHQd+7TYBW0suFdU0b3JaqkBdr4ghSOCS5zlNRqXP
NXE41brLWbgiPXAdlJH9GtiliZcyTIlbrqhYgZM8WmIOH2J3dwg4xeHU1f0VijaCSuI0okZdFHtX
a4qDHrH0FpNbIs1J/iRUElekMQDJw/y+QntvrykgRdt+GoODMovpkAmgeRQWi+Cq7IW39uI8uG1A
626MEVof9DF+OaEn5OsmmmyJnWGrzhY28VckXsgVBLEfow/cTwvkiLo49+9TfGkcr+S46cKIYwXe
4Y3JEX0Z4QrmZ+bqSfpE4sZZFB9FAe40CpunDE3FKrIcKjacIG5lg9lYbzhSRiYMvcgPbDZ01AFL
j5pJVoFpS+w8WKEZSJH/+vLJLLLn3ETn7Aajs8qCgXQdMM07ymbdcpQFJYxE+eEPYl7FBV1MZ8Fb
KXedCbLPJG0yWnepjlmU3TH7TS25ISI8Xg7k6sQLH7npLGQtNqnWFxdWD2sAOhpqHqJZf+kdWdtu
qrRjHbMJCzREmnYamOs544i+lWyo5sLmNtsAjSOBGDfVmEcvwtfo+UchcS0o1kJywdyCyk4R5AcR
+7S/Jteidjr+/X6q+LRevH2xTDs2awIrp3GybmpwtYBFGA70uzT6jX4qgASGEqXMKRbYnTsQU2zP
4eG1swtcG4dZSXv6+x/x5nI8/XSRBpqsWLOpQT/5dCnaEwM8Jv4hS/zpxdU4pC0YKA60Z4sOwgKE
CS02lAcDiO2OCsEtzuLcvgkmEmvYZQF0BKwvyNxRDh3JZWgRu3PoZKa/amZVEypVgsUuCIKi2CAh
oiwoXXvuyiUwEio7CBJjUZa+2MtWjx68yB9QbkkrW9Ab1+kRwDH5bWSjj73ZnrIXrzcngm00sNSU
Uis2NKjXqIO0LdlMsLqJbhKheoinKibd3IwonKdB5iEE62NX3/oUZImrczzGEgUAt+bldkV4ALeD
rWGE3a8gyNapvQwsSwyop5rs9xgmD6kXQjvQBp/NokqgotRD71/QMcru+5GNLx5rNC+0xzUx3w/9
8tUAC4G9elbqDSUa33qoajvYmrGAAR5mnJg9B/IdqXMo6M1G2b+TyR4nTshUvSgP6kP1hDZcIVvN
HG+dByFh42ykugubpnIOPjh3SUJV2YwsDuHbXkd2f+cSyiGb3GzObClP17V5rEKoI/cDtTCq/5O1
tOvdUrfjxt+bsX7VBT2k8NSzL+Jg0DZxTApTbNNN/n5snsoq367JSso6bpoKM+fHbawlwtwCI5Yc
yjxgXgo1d1gQqinO2aS+ug76F65iALSS8mTNVuU0dFXeBgeCBpr71gcUQumRYLcz9/PlBw9OAaYk
UFBECCf78lbH/V2MbXLQITv5/uwuHqTMXkSu1M+W3g5vPyu727I1c7XDY7fWU3v7/UM93YfxUEnc
JPIXy4SNFvtEsisbw6QY46WHrIrNv4IguycvwSMg9LF/re1cnrMUfnXXWAR0JEo4XRRbhI+v0cyH
3Isdl6a7Su3ftN44DnvLWGiWd6T73/xXwmG672ozgChlZc1FJSfjHB9tHisfpzmMljq+PrTn7M5O
83F0K+B0NyT+foQZvKRn01x3rWWvvH7I/v1Tmd25hmIfhBr4jY39bgdSTvmIm79xduNgDNVC+a56
Cs1AEWMWZxp6t0SD89iNrh///7xb3DC4czkJ4VX5+KRDU+8c4anwQKJqZC2xVg4Lt1QC04IkAtiI
w3P3+kkB/r/hZAll46ICXHAynMxBgVH3R3fX91m0ruzGg0VBiz+I6ImanentZVwNKJrhOLlJzFZE
yykNNON/9Wjk0Ium6l8pBm8DfA4LsvDyglz8+BD8xtKnzpPR3oG3DGaHLJjyrqOH8Zx3ran+fdfN
5/T/rnYyuCEyA6IFKbyLGofI3FZ54uiKukT03k7brLHcI31Fkm1zFqzvv+QvNvzvL+2c3KgdlS09
X6y6pT/lB6Bg/ZId2rg1MqNdxeQmrRIRBNuoB67x/ZU/zyEzXxJLKcY220CD/vERK2GyggZFtM9k
XqCpV4+U9NxZRTXCbK+C9T9fjkONmHGWGDwt62QdIMK7ysMIRnUSlfHWGTCqpm73XAKFWhbJZOz+
+XIzp3P2BhKkikXm491VBYJLPc29XTPa4aujkTtwqEkjAgMUIKFcK0Qf2Zl3+Xl6Uu+v+enUMvlt
V6eBt2vbVPupEVb7l9rxFG2nROvGM8/zU6wEvimuxnEcyQ5nxjff2bsZSmmhctLBCveRHZuEz41D
tyuyZpIL2o60gMCSDjcGuVvTlpaPKq8ihOPWkxt3g7cBYJpbl24l5U3amzQWDNAK3taQHgHsRVk0
l17QxMbSQK4PzjaSqGFgiWOPwSnaFnubfD6EPLkdnzEEfjEXAY/FmGfPKBVa0SffIvpasHS5CbiF
A7eDD2dwjccA+b4P2MrtxRAgEc0Eh4CpNSykwZgXoGkFESBsFzC/SFr/mVUCc+r3I+rzl/rxh51M
kqRnjn1pps6OvN1s3A0ZE/POVdg6FrhO432V8GAXcUu7a5lTOTvnvfri+nh6OWewicIe+pak8+59
a44gYGbAGDpGjfWnCaLiYehQE26RFVlQNUdrQLvZhoNEGV/J4AwI5G1z+HHxfX//7lv54N31AySy
JnIbdzdYmJJyPaHx6AVjnSHQjGdKlzVJWqehI57qQcNCPMzrJKU26FwdTrX/NAF0qlBTKVcwAfxs
l/WpjpogYqDteIvFmc/x1AYNlQF1hjBs7IUMJnFarcraEJgjBuJdx4mWEkFrppeqmsmM3gAJc5cP
RnynV0nlHGFIU2GM67HFZJXqFDo9SRjocujGTe215H+ElOh+ijbD7hyAz4agWAK6WZZZ69LspxOv
jmYX+bDvLIEhI65bSx3yqUHRNSKvesi58wcnQDV3ZqfyxbjgThkWeCjfCsUfZzqryymbubl/IEwj
bRZ+Sa0SjJ9V+dxgNv7Qfb9/DGVlvspaWP2Z3crnSg2bBikx22CcgvVxsoqQTlkkDiULEDTIWHc5
zpob6ZSkSJMxrIqjVlUKOE8fEdSURfh9F+40xsOZV/3VzPv+V5wcbLLco6CMWOnAFCUfQ1GPaG4c
kggSFZy5YQY9D/T0QwA3rQsywyzrU2CZLbukaDD+HDrMGSsxjDc+slz+ZT95clshedxDm8IzH+r3
nt8cnQZfGAxXykuG8dtWBsT8aMvavh4JRzYAf5np9EMZZTTL+1AmBg1A0/EIL1EtAGofOMli1nIW
Xc5hHSnvOpq5f5qKiClWCjZuxQfWr71Kv3cSp1r0wqDh5433KVSuqoTHO07h0WxJQxqNB7op2AzA
dyXtGhbNTRAPFG+qbFPV7mPtFce+tMiai7aVj7HHqIZtH6JygWF/7CFPUDd49XHUorn2d2abXkx5
+h/WGZQ+wV065I9l0Y5X/D9uheWSXZ4W/ITpaZrUrUNWN80MdALEPSyqThywk96A5imY09wInJCx
Ql9NoZ0G3RzFdZHa5V8Et49si1A5pyFMntClDGoWFPd6PF8tUj0zNda20YIuQ2iSDN6TU1vHqGz2
6CPuSqvc1ZpqFygm3C3inZ1GGBNT1oByRrDjtQfk1KmWZMskLYh4rwn3q7T0qqKs6RLigEUqeoxi
9LRuWFMvQ6o2WGstzA6GO0FbLI9uqu8DiSosCig1Ar+6A42x6Z0R6axxDcXHWTRKfxgMfYvjrkaK
M75o+rTxA0BDXYoWz79qbX2D9vLGzUFAYkmhuBxvUFns3LHdTrTfKOYZe6lG9CpTXS5gJD5Xqt6E
IeGH8AjQcaCALvyCYBpnST2IEqIvjl1sIq9MNP3CD8Rv3e8oAhaEkkXpxqIyRuUHadPYBfvYRWiC
blyvg8cmL+KdK/J9PPgXJrb8zEyPiRwvh1ygy++jX17EkBFG9zpB+kPAFqf7MMALzIn3yi+tn3Ds
s4VndmubGpHV4f/DXFKoeMVk8KtsksswHa7NbuhXfSXWYafAb0xBs63IgkpoZPK8skObVseOqDRj
NJ+6mKTJrpp9896hZiusUMBaafzLSYvqicWe5jdBI33h0Lg3NzLAtRK5SNCIFvFCeQdrueCZtfsw
lS+Ijv9w3Nka/hPiuDuaOLsm8G7JvpZbYl4itA9JvW/RUlNn3XhwOP2mi/Zl4V7hkkU8ZqITz+zh
OsTfwez/R0ct31TOtGwFDjdglYPfoqsPgk2pzZVq37wgXrNbOUiG27jezMKABgRwpTAtqdTQcZ6M
1MDQTWfjTDsc0fVNRXjhdOiiDBu1Fx6ULtnL4dcU5KCqxZ4/uCKL4MYPpy1xLigb7WDRp9Eu7su/
SKZ3etc+TDThrc5dq6n41QzlvRNOz5EpHnM/+ClRwPKV35Ehf68a6zeKsJUKyOCq9ZcoRs6bBTOI
UNsQor61XeiwGtRjn7ZbM4hNXnZrGetrqwn3TWcuCw7Dk5H8Ttl4r6gF/dWnckNwL1ohcnUC3zpm
eX7jKHubT+WvvBYXQ2Ue2pzGZl7XG72i65920UuH83yr5cgZvWG6hsv4s4Q2ufKy6maMtesuZL9a
+zW+V7TgYx3/NET7mIXBS9/FP8oOXTyJIMu+7rZ1bN/2WYN2Wq46L19aYnwYMyi3Mq2uZe88ur1J
6JjAxNEGN7JSRxhHEBKd6EGFk7bwcn1pOHipQBMxc9tVRHeAGYTGzEJX/THRUntlwGPGa7r3CP9Y
WlH7PHFuR9xkIHuQN2CHl4WZbSOtm7HIyz6Rr0adX1g+WDGk6H+zpjmYRXUo+oF3UM5162sr6H4B
ML5Ho3S0hll4Lkugqe1NqDmHgFYEYuuYqbLcNbb5qjfuvUTZa2G1NIumWsjEHqEd6lDbyVOqszs0
LjfCC7djr207p9vU+B4XUzbMFnMke9lj10+oDWaonB0GfHn9ta5N27LJn2H+I4qQgY+g0Dv6RrhR
Qf/Lz9NrI84vPUXf3K9vNWRVSd7uWtO4iHVxOUbytXHtrdvWgJ1c9PH2GtHffUvA6xAq1LLZNdGr
9hIo4k+U+Rdsw9ql5FW1LfqrHhVrHet3pj3t81F/gkqlrgeil4dI383qoEDjeSTdA8TX16yu17FZ
/uhT7wdg1evcGm91u7xKXf9XBRM8SY3HqjW3MkAphYwyXw6iN9dxlW+kmWaAuhAJJtlzBmWX/lBA
BzMK0IFYDP9hG47TTiTa39xvfVTOPrzuCWoO4yK02kWlm0C+Wrp0ltPvg6jC3WusRVOhCoyiP41v
bixg0RjRs0XRNQgb8+gqy5Id/POj4Vm7tkLf2XdsjtA/4WpwvAxrcrYWXXhsAxzoJnOrL4IVAK8n
2lOA4bWeVZmSTNyGuElskAihma4pnt8j97pn3t66mJL7tj94Xq/taVXjz3GPw9ywdzBDoXo4RJ1X
b+O0PQpS01kCX6PJePL0BPOqQEkcIk3hTP0rKNOnvNBXKH7uajd/TAr1lAbisrF62DdM5aMljlk8
YXub5+Iay3yB803vS23TVtoh0vo7S3eu4lF/kbmC9QrKS2biR19j4aOlugDdg0TU7mABk4vnOiMx
5m209ZDkVCWLgO+9OK19TFv7Gis+uC25Lvz22sqG9dAhafKwSUd+am0Ty34ytWltJl4x83eXVSm2
Bmumpjp7oZtCX5S+jqI2sy4UCTXVrFfv+mFjp9PWgJ9c1c2hwQMeO+beIBylMspFzhCOZPrq6tNF
HbgOqrU+RhY5XE8WM3JkLvO8vLZ9DqVQRhv81ZPAu1DgnsF4gyWoR9kVyWVpB79oRR1L3GiLcMI/
meRyhQ1j72vahasNx7wIYmxKWDmNLttRooMTIKzLKjFIOhgI1zOde31MjjZmkkAyakO+FYhNLyM4
eVP6f6EB4M+0q2U46Fct85bUvKvZ8ajQ85geGOKCl0L+olx2pfnQ1vkfGgBLDfZgXAw7b8yXgTQv
27o5lobzYFSY+v1x2+J9MXOtWapCIEL2/IOU4R9PM/ctZqZEGARjNWJJ5uGmSYuL0AnvCQZcEM3+
ZLA/qPIO3Vzf+ZjfEMi6bnowZHfuVDorDj5txjnh2fTeKMq/lRPenUo9reTBekF44LiGtD7ElFXf
zo2u8gL+qdmvYxT9T3RJO2ODcVIvfkrAuiaMYDAb9DujLj6Dgf3iLMLPoLlC/14BLzk5i0x6kPaV
G6X7JB2rfEkVm7YtnykzkKSr/d/3VYlPV5upNpxuqRMjWeEfH09/RYCzpSGMFnmE/hiMfAY0zLSA
T3Coz1xqrrx8eNRciianbbp8/ygBTsQfI4LykuagvY+ogtwkkRHfa9No7r6/oU8HShr+kNkU+hJB
d8U8KYiSRFdPYpBgP20Evdu01q2VPvrdXYelAgcgB1nxIrVURGs98NNhBTzU/fv9b5gf2smd0qia
JTe0rODunTzUqeNM0w2GDTbDyWju8f2zY3Mr4ntbdgz3fpWb4Zny0hehN0jiUX/MxUre5Wn1MBon
ehFapTg8ui37j34QnJawI9OfL52ECcpv0l3oCYOkg9END4Zq8fYhdkUTERQN9pih92J55nd9McAk
RRSAKTpFOarCHwdY3/WyM1WI/kZG/dLppuJIujquvTouzxytPzeZqPbTbJFzTVM3+YA+XiuLOomV
Syh0sprYARth2zaNV2oQ2qVZzl0XCjr4Fug2i76ac9Ywlnz/6j9VU/gJeKoF+jP0d5/qGWYklOt3
haKcl/6pI90GCRz87kUeRQs14cktnaCCAROpM4XPL8Yc/gFkVdSR2OTKk3Gv83bHyMKp1ZeRWGLU
Kf7mRq/cRZ5YzSXxJOfwh1/cqYWmTJg0S1GYndbzSIDDQQdnYz/KlgzbsfM9hPLkaLD8T91PW88x
aHqhhgzTsok/PXO/X3znFg+aLubciuZD+/iuhwpSmgEvZc+RKv/jhQIRnYfypTVt+g/F5O9lSoBu
h95khefO/ff3jOCRawuIS7RsT4aaMdb0lQod57NtHE3NNzauqupNPLYEvLZjO3soxcpD6vT9+HqL
bT2ZW+DiStMyTYNBLubn8m7BkshUILi5ap81GSA4iozqHkVdNC4nAC/d0pka6rgIook89VJX7Uyi
SRc4K3QczKiZjbVmYOVJiqC5Zy9rbIKM1IGh0KcfuGeLeKlxstpWpWvep/CF7pLBxk1V06j9DZJD
37QDwIhF7RQlbQkjpUQ2l5k4Mfh8VPYA8INL+3cwPLo/tctJcNmjqcUQWRjJXps0troeWqW1j8tm
k7gE0a4orRTTijCI1L02EDQvamWREqxyP4o3TjKkDz3CJzQRBSpiBYQNd45IrvWmybKVMeH3Rfmj
U9WIiliPl3FMAefCngbxp4cuS0RTHnK4DUGQDEufEugBuEHMyduqdtEQioVBkgHa9bi/GRvSTpB/
lJsxKtQNplvUHI0+bvGLp4exzLLnpC3MbZhr8gUeDJwvM0yWeteYl1VN/XSRFQYBHBmiXs64mnWm
rfnFR855c86pcwhV/iQuBQvnjA2HoL1bFxgiHa1ekkdf3zaOET/qUdKf2Yt8NaNapivY4tq2ALd3
shkhW7ZpByHVfspFuEs8ymVOQJQtjoRq6zQyuGmdWNuA2DaWJErIFeYfsf5+yH/1I9AloWRmYWOL
csp1jSVCiLRGWGiGGUK+3jJmxBRqMOQNoD5cjBgg0V6ER6IiMw2RRl5/Tk39xWzHFtEU2Cx0djGn
D6LFOKBZrRXjaTNgBA/apOPvLajvsqWInGthpmy1kQPFP3rIyemZVfSLy/O6Iai/kanBf3/86u06
KbA+omKl6BdeAr/QCDtXmGsJ0sYHkhqdSTKnQVshbxFcnbn6yRqOjnSe6J03DS1T3Wmrt4hVOTg6
NTVRuE6ywk9XbAuqLMmG9G77XEv79H1zOWQTVB3wjQgykU+p2JY2pEXEDLCLhD3jYjYK7POftMvL
Wb0gj/RqWqBqIzimxNSu0T4ZZ3YSJ1vVt19gzEmkDoIn7n7+7+8m2SatMQ3AiOaMDeNigZwtxV2T
hbl/ZmzP38+72fx/T5ZhZaBLQY0jTvbEuQK7nHqjhp/HcYvLMNHibtVME1HNCpIOhpO8EagkNO/+
zEf1xTudmcwAjFHrso6c7FHBIXusGj6n2ZJOLupHNVLBdSd/3Rit9TtVTUynioZwsYvpBWBXDg3/
GfxPeh3w0EhPLkSycbtAZMz4nswR1UewUc78zHlgnz4glPSQZelUs5s++ZnQGruUo19wqGaFHy6u
dNkMKt6WyHd3Y8jBlVyXhpa1MS7rDhqESdbI7ZkfcXJIfHtL73/EyWLPKB2ItKRVTt6pXBZ1LX5F
ditWIZ2SjUy9fGUFLaCPwf07YqJahYXWgmXo3M33P+Rk+v/f7zCRqCka9uxvToalVnXouZrO3gNN
UZu6CZsH24pJqvUJR2IGL8/oWj5/BlQ7UV1w0OU8yhf+8TMohiDWs0l3d3XQVuZCRDo1GLfznHPO
jTeV68lrdgTSO9tV7ps07uOVRscOjbiK3J1fJOkdH3kwlxpIePO87KGlISTjsV5GgJdwrXdiNZam
vTEbe9gWvT8bBYd9UQjawJ0q998/9M8PAfw8B2SbfhMfzKkw0EIFUwdGjamJKCIkcuPYEHpGRlR9
BlZ6MsfPb9dxUVWyp2TiwbLx8Rm4PhTNQhvpFPAxQuKoZfaXEHeTEn8e3CUG3KQp9YtfhhLlmTLI
V5PB3AN2TBqx8JxPurBu3mtB0jfo5X2RHrzSVVe0P+IVZK9zr/rLSzGiDCSWkD+dkxnP8Hq9r0IO
SLWdAJqJk454spBpfiqjM3f1xUIynzmJgUVnidblLefg3TQeGpUEQjgRJmwDAwD6YdE1dMe1IQCM
ELgdXSLUbFHiG8YiyGzgwTnH9e+Hz1f366CaxVtmmoKI749vtShbdtloLXdq0OvnHKJI8Jyo2Lmv
ctsz7r6/2OchZHAowvhg4IkQtEM+Xmyu1U1DFgWUb3F+03Qwd10kCXvHe7AAQJMsaA0k+8JOz8ln
P98mHW1mCqTB6JHZ9ny8cqiKtk0qAswBJaePg1Nnq6YvEwTkWdSeeaTm51UT2DebUiS0VKndNzn7
u/daUwMIkAB3+1aoqLvumffRW3f64LKCItUggnH0of5EIU4YD8s0tbt2yCd4A60G4IUjo389V0WK
VVH4zGk5wLjwtmtsZa7LRHefwWNW5M97UeKsYyKAYCymgc8RZgE0IhJHThtzYD0s43rnxr0DtrTt
++FR623E7W0rPfPcYP48+RsodmflNTIeBvXJu63ZKtV+NYy7OAAUNtA1G7ac8uU1ThMbyT2QDTKB
So82gi4fVVH5V3E5bN0GLKSps5ESoF9v/b6KL0F+2FhHm1Rau38egHxrHE6ogLBAnZoOeQR+q49V
dhhrgsS0kqAqkpdT8hUFPvWm6nZOXnmrLLTPzNJfPB1mExcjBXtH2HInSxW4M9uJqzaFLAQkyy2t
dJMisd3BeXHx6zTFOTnXF2PQEgx2yUvh8b2d09+NQUAq0BZkqEMZS4YfRcF0wqk7jJ7igXLXoiO/
JppxWdWP75/wPF+8Wym53kdv2cmN+oUoWioexr6LarExgyQ4pl0Tbocuq+8Q6AcLuwzsLcydbI2Y
MFh9f/nTlXpeH6iTQ6ZCJ2+anxxmvaEjGUDHdhgzsgTkLO/TpLnm9Bzj2J26WQBlA4i4gz6wiOmq
JMNF76HKWzop6bJ8ak5MMb/JzuwUT97H23OhJML6aTEGbHHyecQgVcqmKAXxG0WyY4mN1iLrG3jm
YfOzsoyBVEnoRd8/jZNZ7/9elE3LnIFNW/pkcncm/F42lBMS20R2qcFfeJQjacNuQ5H5+0udDPD/
XYoTAuFESG651scJtkqmsO6qWuxVZQ+3/DFrmblMXckQavswitLt99c72fa8XQ9LEPfFVpNN2fzf
343vieA3M0lbHbSf7lULRBMEm0WASbIzF/pqQPMAKeSxTLqf9le0TlUd0l/ba6kGoDipx1tg/pSU
RunewhLAKTCzgSgtVzsrspt/2+PO94kYEu02ezxUWadbH22KVdiQurIHUwO3CHLxgF/XU6B0vn+g
XwxQ9uwU6Alxod90qr9kGbSxv9ZyLyLX7Dd+WBX5zswLe1PnqRWtQ60t1Bw125wzX3zxKtkQzDZg
tkM6HYKTVznJNlKUTXiVaM9AVCXpq9nJ9Mf3N/jVZRz8Y8Ycn4XT9mQLYP4fzs5kSU6jXaBPRATz
sAVq7O7qeVBvCKklA8k8ZsLT31O6G6ukUId/e2NF2KaqgMwvv+GctBudtO+tAxl40nc+3ONl35I4
cD551X9/FTj/wEIj1iE19ZvZzbd0BqUak9Rv74zgvaD+gL7kokFU1Ab85cVXRhn//dv96aJsaaQl
KAjxlJ5Dr3+9D1TqfCDtjXdQjtldYbzon8rMp3uKCnTxoMnR1D+54kUwx5NJ+zKnLrZRg7S+cxGU
s7QyCNeS4cbV3G8ZaOyvFXSc2Kjs+YzYRKK3NOAE5278LGj9/dKEyxggSfmxkVNI+/XLamk3Q8VQ
3qGt1umhpUJPy5iZJMxe6iuddtXIWxUxU2eD1c1y+ckN/n1J8AjwAp1xSA9p1GWvvy3rxc4Wlwd2
JWhLg+RtbUvnm7Not82S8dZ4Pd4Tf26PTaK6//iekl33fMpnPMOuxU53caN1j7eF2m5x7KQSVwEz
6X5IT/ZSAlZhJJQI2lx/kHFbPnvCLjeTnxc+r4JMmHmMDF2s8JBAx6FIZyRPvMMfhTNpNFxwPmFY
Mh9o8vr783z5G3M1n2tZ9KHSg0rI9OstHq3ZKdysKY8e7dc+mgB7Bi1DYYnMxaQKeH5Aj+corTXc
6igGZtAhlTWvn3yMy9fq55fG0sgpGpNWcKnNWPHqTk1Fa85EP18VG4Dyvwrb7oNw6WzjY1ZCu/vP
X9xDkeFyk4ER6Jc2lyR1ykKnx2IvGGgIU5fSHB73dHWb7QLgbIXQaqZJuCxNPvLQm2t5rRtLt27+
/jH+8MVZi8mq0GVunheWX3//sln9PjFIKHta4G7S1SKS9M5dLd00XZvFYP4v18PAaULN565fHtBW
BkghclblsRrYXePRMejWGkodiXsrBIS5Rbc/2dkvd7yfjxizfj4VUZLHl18xWBlx0+hFPDYVvoU6
HbwNHPj0tVjo4JkTJiyMxsg/uah9kayjl50Rw3NFjrkW/vGyECpo1vUJKeqjCDoSVVAHWx2QfG5e
KRrn/GgJfOfWMlRCc3FdjV8WJ52gdw7iefRohqclSOWvacG8CIhwTVm0Tee2FdWaBvFUTTMDXokc
/YclKdSDAQnhjlk+EkPGuR4U5Uz9jgDdnSGU5hj1Wf4+jOtwD1V5pI0Ip/kXxhPXYkOzYXCyjdo9
qtao0zgt0upKKI6cUGL5K4bp7l7lYzvkkaOInyLbbcfrWUv9/d+fxMvF/vyDUU+k/95hyyG5+OuT
2LnGJJq8pol6cQ2EkjyAVVzRzLdsLbTVSSz6ubsRKAMB6jA/k32y2v/pTaCgBXDJ9Di5X14fFJeR
53gi9oE5y73WwegBi2BuDeS1W+n74tt//74mr5wFo+Jc07n4vjPurGYRojwKaltfPCookbkudBz3
mCi+KGF0t1jtvbjoAvVJsPnb6en8W589XueyxjktdRGK1cBOCrPwioMqtWTXVql5O46QTzAVZTGL
wIyrROqb2lir60wFJG0qsBV5ajg08E7fK1eIZ3fGKe7Uxme1iD88B6RS2HgMslTnoOPX56AO3Nwb
RWvsJySNHpGoKuR2gG8URItRAdvukkFVIdtm80SvWuL/962AR5Bx5HN/kPtb/NhZQb/Uw1weLYwe
4Mg6kEj+TK9djiL1Q1YIv//+IPxpffr3Bc1fv7DnrTQyG31yaFYj3bu8gHfpOUfmFzNogn6t944x
JZ/0LfzpojZT10yznzO+l+cqm9b6tLRdQYYkN0K99ui9V9/GSrmonjVAaa7o7c9imvNm/u+kwc9X
3GWUiR+YmtbPhNq/gldrVa2WlsQ09qRVV6A+mipu9GUGAYpE9pP3+feLnYdCWX8p3zFvHVy8X9JI
JSVQJvBKKaaPXhGeRnZja89AZ7rP2osuc7ws9+QinDOSgLCNjqvz7/2vrzYnY65ZLBp7p/Cnu4aR
X5f09U6tOinBUn0tO6YWMmPB1V3cwTVyPnlqL089P6/veeRbfXZXRmF/vT6ASteXc50dgZOWMrbr
hGajPjdt47+vHXxTTksOvIeAZNfFeaCtSGBXtV4yl2JOQ8TOo+VHIHIuwdswfU0GetuOSQ1p/qGr
VhrUu3X14lGBbdhWQ2s/OW2H3qIQ/XkXZId0qacJzp9/f6v+dPsxbvOQEd3QnXh5+9PGgJ3glhiq
oQ9WdpfmG51XOwlH9HkPf7/YzwLpr082PwqLeBDQb8XA5+U7DN4AkjTpdR9a/xQJCB/GLlB+nm46
Nxv7Xen5eF8SLdF92nFMqg0SH+X5mH2C6wZRMy9l9pBCmdtWack5Jxl9Kc+CCDBAIyPATx5k7ddB
LNREaAYd2J4NxuBaIym+EuBkdSyrof+WTNSmI1XozRWE34S+YYvgNUKCQDCZBcFKewwz2p/hJP70
a/PoGxy7DRSjlzSJoXR7A0dTeWTO/VihyL2zpjaJdZlkr3//qf8wMExaNSCzxqmUGEk/f5R/vWlm
HxRiWsfyUDnTlG1GbR2LqMZ7ByYHJBRoAac9Ew6Xaf7wi8ZjDitDjrjzzAkHlJG1wV1h57Ng8tYc
tAg+Wt+GHgB3xta9xL6ehSOPwOGXD5M46MVpLMxNnizbbltn3MvrEfboZ2G48fNjXz5B5+eUl4qi
Aq/zr18r5d2lnOGII59++Ga1vn+awY1+ZAAovqz+nD4Za2seLdEHpGsAwtvmqDZt0LfbFo7wPkFy
B7rfGu1u4w8Blmpd6lZsVaISYVHr5nfpNx4yM0jghplznu3OmH6nafEzsUucTxkyqW4AXqTbPKAv
MuwZKfk+gZT5mAktmw0NX6Z+VKbKEGE31nzExUH3dEbtbMnxRiMX8GGjE+5aJ5UzhDObTDCKpTZ2
hkl2iaJlOh6CppdHqdhII9+S6du5p+bgZ2lwk5q1+jLqmUN5YCheyGWXQ8R0rTWEGuM1e7IdHSNS
haOeYYZPsHDcapetawtCc8yKt96s7WvbWFCF2DmxcLwO7fAisYaRJLBKzjhjxm2GoETgMnTec17b
1t3qecV7L23nkOnnwwhrhr4vZ8PEi6t15qPKDV6ukhE5HpNEz44cIvW9FeAtqHKFfIY2m2shfEo5
aU5NgeD1Noc7fJwBtW4BEc3PgEHhc41Dg0oNglES05kpvtZGX2RbmN1J8d1a+nQDGnSghwmCfVgF
MFbhjcpmoe3DsNIT7WDM8Q7cPXPu6ofVZGjxkx3zj5sYdddzAzpHYFLrvz6D05i7djsn8LhsxsC3
8L/7TebZLYzCikGqg6a1fU+XE6K5EHjVqscj+8yDE/S+9/731/z3+IQM178+ysUuY65DZgXt5FPz
B+TpJIH7iGK+iD1yr/BTcbfk7dR+Uvr+0yrGFsqtpXpI5fIi37QSdJcNIsS9kHpN5Z+RurYY0cf5
pvbt79/v9z5pAgYSDnSNno8bv4WZTLinjb84ycFjEO0UDBvgX0va5hHMynP75Cz2jqvs7ShL8ahg
STMuW43beQ6MTxJ8553wcuU5t7PZgGKoHlx2FoyJWCBspOmxb2SyS0f7jpe73NYVPjth4K35+zf/
049MNl8n68FP7P48OP9r/S6qntRAg56rI+jcDnOVk9hZXEY+S7KKf7/Wz7mJy+8WkKMlYWQx1n0Z
cS7QvFDQFMTWuH/HnRgFUmYa/5cypG9bdCEdqigbbMuB/u3QuAanv3TNLtI7v8vDIZ2t18DkgA5f
FlHX/xCj0NFC9xOZECu4tDhrFZpfAUb/kI7nxpZu0L2T76JK2Hnkoj5DbfzhlTrTKOglI6d6Pun+
+nYzF9ehDUWVUtWVpkeOufppVOS44yIankw/LKQ7lBuVAjL/ZGX50z3nqOlQWKF3krzhr5d2lsbw
CE+C/aRkHXP33WOpLCSRslH/y6V+BgeUU2x8q79eCja7JDzWYP1UqpxCfYbkFmR1XeN7oKvtf7mD
9jnRcwZtkjX49WpZUds1rGymGNJUfx/pAv2qJhsdnCOS9ZPV6fdUKR+cAJOUMEksmht+vRaF0Eay
cokDEgE3TlEVHcaSYM/Wyc1iViVjmzQFaEgofrKrzOY/vrhc9pd0+EVGuhsW+Nc0RB4CmTG6oLSZ
pLcoAAbGk6La+8mNvDzRnC/neNC6zvUimswunhk/zSvmMhOHoqZXJpHqNE3AnKtIWv19kbhMOPz8
Xhz0SYnQ+0V38a+/a8Jk6HlkwzlMtjDvc5VVBK6lZEp/PbNzt55qhscV4jvNh2TD0k+am/90edoq
SU/a50rSJQDHT12N04lwDiMIETvW16rUo4rOZisSLNoPg64q67hOqQboL1PmJ3noy1fz/O2hVJH2
gi/Cznex5wOgHwaMoM7B1ub5a+rqmFGctOl9evrbdfpkQb5cg/7/phLA+8G5j+1nBPKvxT8TxpI6
JCgPfbWWe97U7LoSObqFVLfBCqrXtqAT/u/390/XZCLF+tkvfS5h/Xp/kWakidvyIDnDDAe1ZpwU
1oCV3vLKgKBXnfEElbt4+/tVL9/W8zelOf58RuHRonr061X7hZH6atZ5W+b8JdMFQPmKVgQHtGVs
yK6FwFjnsWyaiWRt/dn8Dyv6OVj599bHB2DMDZ4KhXpyAt5FBCX6hPgBItzB7K1hqwZj2s+znUe5
XomPYGJHAus/FU5Ujt3ypBlpdV/XFZ6r2vHn0PO7NQ/LipQw2adgNyN7eBoWy6PNtvaKK+EivoOA
yOndGunOY7RBv2LspnubBKrGTZeUL0WfOzf6IAK8Ky2j4u5cohUZ8tBUuroue+lJjARieQErNapI
uYlNcb+hg4PEQ+ih931ORgYDGTj0azsSVofXm1BsfBfubOpEgL6/XSZbi2m5/6avPQgTumBBQNSu
wnzr1iYmKbIA7N76uf9rnH0ft4zREWFPIqjkFsMBErW2S+F7TJL5bJhhwYBV104RAQw9KiAII2ve
IoWCHGIWDgQPWbvaHsxFBf2jLvJjtZoi37Tl0gGHaTT3dU1NjNWNsThkT9kUmQtJSDzIVANUn3qT
fFwrhWlk6PuZARMzUzfBWADcyqQEryt8TDcik+mJJldtpMkqG8SuI55ctmkg1pNhVRp+UFlcr51S
7g59pZ3G5ZS409aehvzrOFrdY14vtMdg32TGV2X8jJnn9M/znOQDWqIAAUDOonoeGDerpxkkO33s
fiKYm1JJVK9i/BC0Y46wSsbqRWnleFod2PtkQctbryiWjpNepX83VJHdFrPTfPXswb4HrCLy62Xy
zANHZxbRacax2tMMFrlM1UDC7bEFreW6kgICaFIkDPXardRfDJPGi5xhyomXVJUb0xv5Hcx5hH7A
GPOGQ0CQbGy/rR8UjwjWkUxHoZVPxqqFppUPA/ODnYbkW6jq3aSMFSVDIzats5qYgidw+Z1lvw60
tRy6wk1uG4YwkQrScgrvyQNswDg2EWG3mru6dv2PbC3sO4/MTbWrktF7HCCZYHuatDewftrVLLqi
pSNFJOcMTdDoPDWEAjGf1cz2QGYILxUOpA/WncrcOcOSBaelTMoVXVu/9tsR5wSlP3IWh1wP6h88
V9Y9uuvi1pNn67ZVCu+taRooN6NQ9ptVV8xUMPGb4sKCuMzbM5fqQHF+JJwbpGRqNrP81drJ0qtf
4BpPcKTbKSfv1vvIkFTqdvwbvfe10bryLl/a+d5ekuC9sGb7o/aLMymn86bvmp2cmcVmNTNb4egI
DuzBiUgqMDkq6WbiIet/mKU9rlFZ1OAc5WBXR4pV5isn/Xmv63p+0pKguBc+wppQgYbdKl1rvhQ5
UpdBd7X7XLgppT9Cw2s/oIcMhW8PkGbKtgZOx20+BC0eGjoDYurG8kHLzxX/xqDHbPCpvoN30Nd7
uU5uH6/jki/7UbXrlVUD/o+rMSnu6afNI9PShjiAdjpsBm4VlQzOdkNEX4Ggj8FIC0gi4ANDMSHQ
xF/rFm+lEFod+vawHHyvWjBnBQEJTYi6CDJYvLqxQqms7Nk+pjm5DR+3/THzCi86t2ju/DzvN1ZW
aXunrXLWFke2IZWUdMfMZrkvqC2Dz9DRvSSmCH6kSrdDpuKIVVViBg8wn71tNeOfCc3GKZyQTWt+
bei2OlSdj1ujHn9UY2nGBozibwITCqLtvAgORGd+6HuJGzNk12xboCOKLl+G4lWlvawm2s1zX9eZ
sTFd6crLGPbImxfL5axnJYa49yXka78tOlo3hYuDjDwfK1yQaZIUU6fF1O1oiM+amsOTL6q4zNLx
1QlSbzdjF4tqyqx7qiUMqrBiXtc8nDHZJWcv6qk/UF8jATok5+C4lYt4tActPdDbx8mXCgCM5Oya
TFKyB8/dJVFQT+lVAsaVJSG3cbDSYVuGnW0BHprK/ARk2bwNGJu/b9QsrnJGk0KBeX5TAQMM5ZSu
CHcyEHZwPcLcnM14stqCiddFjywH7RjcBk1p6J8cqeKlNxR5FreOcg9Zylwk8tEf1uAxaWvrvmVO
9pqlMTnog1XssYPwx1olH1rWqu0cJDrZXFfeoLysmrBTOpkj1cFkqHrna7H0rEidaGWUj3oLDzCd
b7Rs8CE6tPoGFewcBauevxvl5D2RoU3owbJs+HiZb54qF1O5UUq+jTU5LHkLf0ciMLSHysYGVQVK
xw04DqdSX7lNxmxg3sybPXsy2hndkU90whpH0Qj3nXnwwLwlAzp7Ry/r6u+LGvTdOJNmIdjT0wcG
AwI0wp06LLnt7vW+O0EDh3yOymTHPK9vhlKH1GFWoxYz9Oo/LkqNZcRbW25a5YF1IntBqJMwav5D
z8z1KHXcop7X1FtaGLr3tQwmMxqlocVYToe4Y/V89nI5j/Hgdm6wkX3Hi8Z/kGmhbJLga5GPJq+9
AZxEkPeMEiZx30Rq4//m3tgRB5981/U1Qxf+mp3WsaLhdSy1JuqNzIZIooPXVstSsP+ldbYpPBfs
Ub+6+5E21delK6bYy/LmcXRd42Ux2VkI8xlPD6c+rTdjbqPwnjBle4snP1b6MPbQr70fbenpsd8E
+WOmFw661GxYt0XX3GgD9co8cWrYUp4czC2yqOCOMNuYwsUa68M6jN6uXcoukkuCBUTqBRRu+ssE
u9QqniZnKOHvLal7r2cDOa8Vlrwd1r4wrpm9p2OaWoSINbCZ/+Q62YOCY0LoW+KfghNMaOTp+mzU
PVuthE6PH81BRpNBm2K3TFkLjeRl1jvcl/Pa1Tv4m9jUDKXtckmwI3sFIt20nPUbU1j6HtOpvVlV
j9RYNIxbofBF49n4833uNtkzhUkqHA18MSoMz62HtDpyyKhvnYm0s5LF8DUo2i+FFzCXJJnJ1DxV
fAfe7RGllYxE9Jg7jytt+zA2KOmTk2ggnmGcpeQOpfHKGNbl2awd4j84MgnL6zlT0TBAH3mTqZ3S
xcL17XvCx4JLIn+gs3wzrAO/Q9p5j1gCuQ9zaXSvLFFGFrv5lMRDt8JipwsBphxBRR2pRWCj1zLq
goXOEoiiS3Me1qI29wuiNz5cPfZR3QbWFqnakMWDaTsVwHMcsJuhy8qOdIOnHXEu9HFROjbJdk3f
qyFBc+wAWbAWGjlHhx74GXXVxrZWHNX6YvaEucVyWAFr3KLMrI62R7IZPTelMY4LMUHmynnbxQC/
Nj0zMUGgLeFEYnpj5i5U8LUZ7oPGfyjH8Vvpt8ljvwx31WzmLxR8KF8vK62sDM3V+B3on9i21bS2
G4Biy9Zw+vpOBOqpXXr5kRXKQkAVmAC11tImlJUZjlNPEtquUtqntkIeNYLPGOOasVf6YX0IA2Hh
5Kh0GHCJGlGAJ0va3sXHmCrrhihfsJvmz4OyIMFjG9dneQM3Bw9aVlcAGPj9zdEtblnz2f6awttZ
epfGraY9pW36EPQpcFfj0WKOITQXKaIAgxX7f/51Lpy9DXSKpNnyQMmZfRkgTJg3SyyS/rpO6OJa
2oyDjGGMp25B4OcrfbxbbOtRmWZMfGVv6jHdQ8Z4Ln3jjudO7NIZwcYKTU42Hqdg621qHTseveqe
9/5eFbaKgtz6Ydjyi2doX2H9zJGp1HA9zTa3ZaZVTgn7BftSEHZV2T8Q2dBMZbuQu8zBbG4TE+UF
k6J5pGvTQjDii50RlA0LYf1PoknQdcHqxj34uCu7N75YKNERb9S7NpnfNMv9h4NsEKLB2NRacyhZ
rPAmr+XGarIbKeS8V3ZLsWR8wUYBPCyn8Fz4GLikdWfPQYGuD0l5eu4z6w6VVnUbZaHEYH1hkfFh
wk3WjmF4Krmj2BhpPsdLpT5sMT4RGD0Syt11YzpGCifvOvvpfh7Elbt6XwjIrggXKJBA19xBNPJi
l06l2GghACne2K1V5eJ2IYWGkDaDC0hVLSpaoBhnC4MaHRRp2cnv1KOQK2GMWT7aevnhrDXzfuAd
Y18T3Rl9qod64Wdsfq0ZS9V/0fGfAAeCodQU7l64xms7OSdraME9UuNbA25Z5xGhAyFb90M+sYUV
7hvqdhh04p3urz40SiAC+AbupFbqIeVSCX6uQKsILFBMVNL6tkYIWzYb7lIRmqsFK3ci7sopkJwN
4C9UC081opcwc4gsJjt79A2GyRKsuVTVjPqId8GN9c7QtxQdYWLRGoapFSfiZOvbkUT50dfn/ope
I4NgXbeI9Zor+JT/NLZ/nGkyvhrzlqgzqzFaj6l9LJqg+UaHcAJ1ATBP45bFntxYQPq2eq+1+gfA
sZ/KsPSu9lGPzKLdeBV0RQ4y9F4LWUcMEgZ3w1C/GMwN4VaPpVn/A3x464A7ioYkOEyt/OhQw4QZ
G/pxMv3bsVsRyEI7yxoWNDmKGdEFcftQ4oqs6CGKAlN7onrB9lqb9tVQGcdhkCeGCL+MRjqGI9Wr
TcKQXJR4S/GqgXp56bOi4Cb5z7YFNxQH7lMq04/Crr4OjENivedSHE3vK2d9kCaABXOGslEZZwBc
d51OXrMZ2xrdqtU6oV+VbRSkoG5dofMRvQAgYNH4BOL2PS60Epys/5B0CF3SYHjNmWnejcPa3nbr
6GNDxYYwps3NaqzvAGL4/0nrh8eELxbuBayH79/YdebtldY+a9C3Q3KH/a5pBnub0aYWgVCGoqiv
drRgUMQlQqnUkgs7rPMmmf+L5dguZ9XI+t6mPtCHLDOipOUgTAFj0+TrrSyaa7F4QC+T2BqC+3Et
e9IKxfeW53VIpNjZ8wTkF4NwWPWJvjWNob/NDdXcVgZbfQqg7RC07bz3OHowcVaPt5bbVgiQpBEK
rUlx2xnT9xr6T6SCPklxeAblBhL3QQ1CQEKr0ndAnBjtiKIYS9it1dhs0DndiaalM6EX3xGiG6/o
g/qoGz2LjqF22ZOE2tH28NpU+TeOWuPBSNWmh7NVmAvNw7h88VYDnBuNe9Wcb16a3bcV4WwmXLHV
7KHcuZKR5ny818beCpn8fMj1uvquFd33VvKT9lnqxx6NonGPoTR0PQG6rnbul6TeZPr6zKBXGbaa
2LUlD6aGF1ZrbP6QfplRaKO0GBGtOIgP27XdD9a4hAYRM37WEQtqzrnBLWcmi8/AV5vYJNO0Y5t1
O6gxL+7o3jraeNcHVXxuVYaimPxTA9LPQ1vmxj6f5xdf866MCsEzQr+r3g0OWqZOHm05oDCTb62w
jl7F08v0n3jOGl5ILc2fllLczUMnNtm8pKGnqxFSmruT9UTkOElKVu0NapZmL43sZeJ511l+otTC
SVoOGpqQzolboT02vnZXNw6WToy3blNFXVM9FWIAn8gzUtcFvcSFeWi74M3XZsiTNJfVPZDTpLhz
XGtXte3Oc9VLmSdHJecb1q5vEpItAfqRmtKxF+5V58nXglHZKKdTevGT2PbXh9nHlup0KqJdmiwZ
QwD4ZRzeJJh3snopLIn4vghI+eRXs23f5Zn2YXqdcbLVsGNOIt/2nbjxJkimTnsEsvEPKa0GmXUh
T5k3XJvZ+o+eo8cG9NbxVrUn00LgPtAmPjRPRlmBjLRNZDaURmIv13Ahnp/bPlivWg3gSt/yu9p2
cdUE7etkIoseg3Vj5fk7GeNdkfn3eVOB5HMgZBUcUaVtvzeZp+OJSG/qfLxxu5R9s2ofep6mED7b
FsxPfFbjxO6sXZW4o0KqsudMTrMNvPQbylQiSGexoAFOmHtJ0TCuzXmCRI4QQWxW8L4yWT6kI6uQ
m5fXmaEAAKvg1Hj93gYO6+XDwXRGjhrVWzX690OZ3MxJ94JLI43tvrlbSF4WWnJVdNldl7g3eCaO
nvRf2qJ46obytCbkd5z5eVqMNu51sYOy5bFhideGUutkLK9N175wjNIJF+zmKsjX7+viHIUyJa9Y
8XW0svsCzfk6Ixpvm2Tj+N0LNe1zcuAgDajN9WR/o+y1XWTSH8exvO9M6yUhfaDrqQhpO9yVevvQ
wIgKmVg5kJD7is+MJF2m/2APfnKN4gbHGKlO4JCGA86YwOwFXu6ele7bQFdUaCELhARkbllQJW3L
ybst6ZAtfeaHyI5YUaA5382ufmLwbCMS9znjHOALeqoZ/cWXlrSsKdkQRIPD5KU92eU14nSm+/1w
spIrDMFa5NXqlpa297Nn4YrtuP7iF8l1UrVInYs9gT5hjGTN9oIkGnzvecq105qDVe6CRb4kDbE/
JIIMS0+6mYfZYxsiYkgT0M9OllwZHLLYAgBot2bznFeat5cgGdgjy+ugZbnBEik3Xt8d02V8KzTz
MZ0x8VZQPAHP8x4xLwi8Fnv9nII/9YprZ66e8kUeMLUNd41Ysp1K/a2Wubdjbraxq4JtIHlMDH1U
294m0xDgKPNT/dUlGAKSm+3cNjis7nifdRAh59yAtD5Zb6NWTzGjaWaY+DmBFrzmSJodv1Xbj6Fp
pAKnVF+BsHM3TlCV6HXVvM2k/QIcn52y4WGag/Y68XRs05POEUKfs8hjCSOJll7rqowSjtmRk+Oo
d732B3kZM8pr56q31FU/z5vGNQ+DwzB8M63qTtTN8oZ2DDkAR6xo7SHQ0siGFRgnG2LzNeT5s3aC
ht27edXuUxQu71nvL/GKQG2fOoCgOMtKzQqtIM1u2wRmJW2hBTmSon3UpJXfzSogqedWJSjwGbBE
lAEIDDO9crY1vJebGZYd9GJzfRIovCJgXoCIF+Qi/qCbz9YEq3dxseuS/DWxebcAQLxl+gYME6mx
PZKuChZ8YQxn2UPykLJ86bC072ielHE3+CQnTFeuN0M60eEFvocQetlyaLuXZX3DVqdikmlbThon
v5TuxrWbeqfzEEepPYFe0rvY0QF+r8Ij70ZaNs6tdt6JIdmSTvxOFrBjd3YW3DPJuZRZQg62Vft0
zslFtmSKwDIlzNe8PgW05hLpKY9xn+RoJ+MVx2xFcKLfl91QbEBTXwG5/TIPyX3RJuRWZbE3UE0r
k5QBWm8KGIIs+9Jqp4LUYuz07rtw2ntXFbfCXJ0tVW2W6XM01Oo3pF8oMNicTXqS+stXoxavCMuS
sBTmHSOttyNpjtjpjCODjNeUL/Ow9+V5xHnj1ZN2s9DpuqsWX49KO3sTgKtjYS2bolmudTKZGHEZ
8wUs+1Zp7gmV1NbqkhOFTibxnYduldd9Pu1ZG9Se5phh189NcTUuFFJCq8E4OjeJE9lQQSOV2yRp
UjPd2eW84OaGTe9nIPDL/rGvp60hoM6rvqhjSsexxhG3r7QnAuV/FnN8ruUcGwtdJ9pYd1FVWrdO
um6dpdiAh9/pvTx5ZumEq0qufZKwlracOKO+N6QrycMk3X1fY+AzzIYd2nqoSGrHa1fRLOdPO0qn
1zYZlVjvfX3T6WjFB4sv27I1mzlY3KKD76BvlpQFmZrZodRcshKNdypz+WOpvBMObJLz89XUY+wp
lqU7qqmyKfngLUxlzdmMYMeK+56mVgakQNvaenO9lrq46yww/jh03ycUiW+TwUxamVrWQz7O1Ora
bNmoPB9OvU1hhC5V9Uq8tW5yfeL/5GBmYTwfmfqoO+G02OWmGXRtq5N4jbOWGycKywormT16gmNl
1YxppFT6QUKJtX3O1E535UNX9MTSwhBku9PXLF9Z/VbtxK6fQakGQY5w1oH6PNxb5JFI1yCxWUz2
irCH3nirJjk8p9M5SO61MZ5JhHKfSWzTtQTlZSJUyEY8JB4pjTjJsCLAsb3Wp7aMMa7Pd9KcNcKL
xt7qs6N9Wfs1iKTR8JzYfbpzV9fZlEapHx18xNjEVvE2OgqasxaUxynnEa1tEiidB7oIl4QRBpPT
RBYVjJuG0/Cj2XUddkot3xgmB9g18cpgM0yd83UtU/xWJbpLsp8v2Nf/EezFnddnbBCljgSUxj3h
gUDGMuZfaV6Z7nysHptG5k7YzG6+TYrinVIEpfBK40wbtIOz132avSYfp93YeVVE184SKZ+kmtXW
j3lanAnHBbTwQnvBZ9yf4MHkT1OjtEd36vMnDJJFdO6U2Xa6pISmNRnQeNyEYJEmIzKdatnVrsvh
mmo42HX//zg7s+U4lWwNPxERCcl4W3OV5sGypRtClm1IZpKZpz8fPjfbJYUU50Rf9d7dooAkc61/
/cPS/eJVHk4UW1JnBgomx/+B9LA59JGTYCMAtkyulCSvQPebqPCe2wAdSpiAjDk1LwUSjLdqGq+7
dkbPWceZlW7RaXKA9YxsR0+8hT0cy1RX8lS7ZB8aiqk1Ipsny5rwXhFduQtd2PpY18twx9j5ogFM
T1dzLLNNn0aKWNEm6a/sEAtNbIOsVZVLuR+hbmLsbOVrlbZwUCfjd00ZdXSIc90MrgP2jy3aLYbx
dBBuBKnV9m5yptwrk1kVeEfBSM2TV2Di3d4Q4Q9XGvNu6PtDD1zDjM141JDbN9qagnYFTeKJ8Ae8
TAxkBpeJ26JbMwrKmOGiNJtTnCU+yZzurjVwhkbLuJ3sZtuS5YCnYMwUX7c3Xu7ukdxdmwV/2mWq
i4RnS8rpNmN33g1qxhhB4lYdqGDe+KI8DaiCVpnoL+bUKnASVJei5Jl65NvIHrv5XCLHbxsp107f
RxsrmFmSg6T8aZmlEFLwg6lFjzdd8HOe+02tnbfZjZ9SIvi2nttfCTe51GGLU1w5X+L880s12DNn
7XgxmSn5L7GIN4GEldzkEW7Wi60Fg2WcowHG6nhBWrJLYlquHKc8YrbXA7wBdBojQ5HJbY9xZl8Q
ppBt2THu8lpeaKdgRTsA7W2/oyVg3UzL4qmo1RszOaZ2g5ghjJd8OFvvCksoNvXxDkyzfrPm/laJ
yNmqNmQgqNvftclUmsdu+cEvUVf7JmgOIlY7MkJ/0l/YVyTx0EDm9zEesWAPMXbrRLoTt/6i2uye
8uLBcZG3phW7qI7x0Zv5bSLLtl6VD+tu0Jd0dt4Pe4DDT9nssZVQ2yovQ83neeMKxrJxTBHwEKA7
otKr7kwvv83aYmN71WNRAfqFOGbp5CqzmdjGor7ukCqvbNxIk9ZFauhsbdHvhR3E65IeYz17+Dyn
Rf5DmfKXSIejQXvv5GyxmDs4UCj8K9mATjee8cOzkycgjWOYKsHkprxl5ojQJalfzLG7xlho63nD
aRb6ZyClvdOdB2vX6PYSc8BV1hSSEfjiVR/7YlfVmbcKPTkjOpu3CQsfJviQbm07VKvONSoUcfoi
88vvc2wTxmHTkCzziSKvSP0y9hM/sy0aueqyZoeY7r5G97HijLxrI/MJaueDkyX3cKsI783/IKUk
e1lDmWsU6H7aXiY+VVqgSl6oV+fQ6XAfLWzOAliDr31UHwurIBc3pGkMPU1+uZltc7d5kVq+wvJh
TaZ1BLekEKsyKSOoeNaxrvPLvsgYyvYRTzeiKW389piHYm1pvyQBFitmPduSAyfFHl9313OFn/o8
cEzJoT00Pf2o64xPLXsOelEyzGh3V5lbXzbjfDLj5rEyk0fTCtZuMhwjPkGzDnZVkxKT6zJV4n+9
k9q+oqUlLsAttv2oZ0D0krgrkZ/8vHzVZPikMruc9GydopY4kNAMjlXvX49mfKeK8EC1u8t6SX/P
kAhLUXyUaHKhi5K0N2Q3TcJ/oWr83VsGMFRPezBivOqTDiNLfSpBlSCsbedpeT6OvFFK3eSLb35v
uDsU0AfDL17zLLugFwA76Id9p6urJZR9VZvhHfjRa133N0Xu70l1ueiM8RGI6yfRP6/elN/gGCjX
aRIfYtPahUx1mYwF32ayCKzCOvmFd2Jrfa0mGa8bap6uLW5C6PkL52jedH70Peowiqq7hVokL1q3
hdDkWxsMPN+ysPmOUSKFFaBGpCjvM9Vdxdz3MLI7zdpiKtaOYt2W7Q8Nba/0uz9pxHg863R5PXlT
uB0ck4mxN66HPDaJgq7vYgemCqbQ29lM9ymM68Yd9K0Fu+VyKquboI3yG6/X3+uU9IvMhRIQDN0x
ZsASGP6tnOnHJhd2RhReCEgMVjT8Fgqt8JwOV0Hq7HQ1Hjw3P+ABK9aoI+5iqz3CMWb1BfGTVesd
xrdIEJCabIc8SDcdQZGnwulfGW+BLYRA2r35I4jLntZiqveE3NDJN+H0yDfi7FLfuNdRR+k95Ss+
KiZ8snurymg3LIu6goTkTMW3oAleCmXVW51IzFoa6NSAuu5u8mij3ab6Jtzuj2iqp0alu7BiF5SF
dzXmw1Mced+9MoGx4QLrT4axzCZiumMePA+P9lhe1DVHouc5N9McAevXxTMc82Dd2+k9nIxbKxS/
Am+6Nj33SntVtIYR/WTYXrmSM3tnYUBscTBHDJrwm3Ba3m5LLkFPyYnRAKSHKAh+BKCp1x7NADP6
gJo9eXQq99IfawuATkPRT2FzKYZ5bTv9bhx9CVHyd+1a3Spv8iflD3uEc561cpx+35XFhagj3iUM
HXOfduar65QvbkJd1PgQFjQo6grh0iaqmBqFVthtMpoAux2QEPL75UiEkZy+d7X5atNFI12Ff5EK
WmFlvqS5ualQbazBa55lzwdRovpdVZrtOCUOamsIJL01HtyrGE3LikPnApc4MgyaozmD22DpemzK
+peMolsPLvNaG91hRHS8Hu0gJ3fA+p3gtLTK+qUemBNgPo5AvDo8IDr7JOp4p1qDzc4aV4x1H9Tk
rOq2fraJVvfh2+/jEg3iNEIdCjHeX8HSbNZMv1sGLZ5iDk5RMZXDqxGU13R9L2bZvVlG9MO3YWQ1
ga/WhonGqa6ZwrqJQ3Hk4fekipcMA/NZQZMJOiK0pA0fLWnzQ+7HF64zgGJ3Vr13QufkahZqiekO
pcT4XWWxc1U2854DX69xLtFrX3dXgDNPWef8cYP+5KZEdEf5n9aEGzilibmmdNzUiX8MUJLhGjUe
CFN97lS2BScxT5kcXx0mFdsk1gfIRFd8RMBjKr5vsdcg+6Q70iddRbH7y5/U0xiULdp98kk647Wd
h3aT6RAUxD1A307XtKXtpnQJZRTx1m5UuSKcaldyDs1+fCIXx9nkU9RRVHOaA8BcusTfbPsoeaG7
uIBCdDS84qrAiH9TNkxOXGAV0U2PIwwIFWT5SRh6q9wAWkY8YxrdSYfIDtcE7UuTTVUP97PgzKUX
UXtg9h19/RvHzSFABrXOCSDltPK+RzZzaOmOV7qyHzMzmlaJ45bMyfP7ih34BE2Ew4JhJmId8IXc
pi0ymBgDh4grkr6KG5mIu6npmwOl1MFG5DLg1501cjoJ9o7jWE97zvs/VcRHo5XczjUKPE6cm4k5
y2oRxYeu9R2fq2fOX1TzY7+Xk3wZw/K6V9l9obOMAVUU4O7t4BbqP8wyU6cyLfiaOEmFEMOWlGK1
xkpsl6TpfVaoP5yRW7/KnoRCKDm13iuxBHujKIZ1XcXBphyHi4Q/s2o57AbTKDYc0z+tUlTrrodG
NDFMsRnsEqAyvzCOz7cu/gX37sjAV835ddYCY0Gg/FOqPtzgunCAdhYAuvgEU9He06Pfg6EAuHWQ
30xB/8nRA8CqwNPG77V2i31mFwkVKz96oq+Hx2rvlsn5JuGQzcV4O7jqzkhCGFIIxiSGXFEu4G1o
xmCG/l5Umk0zDK9b+AorAQiz6p3+D+YUxxRYyu8QxFnxlZ105kblhbXHh93dmhMTRyd8zkevPIgC
agmiuesUruLKTpw/5SzvwyJ3T90Q2/CBXY47lGprC9oYnyf3FNtwAmrrMpLF0dTRxTTHL5bfOexH
HuhWLetl5v0tDL0GIyWrv6xHmDTE+aykGRlQ7MZiA18IDDcEQ7KDES6qvy4HhtGpnxyqKsCFGfAQ
+IV4JptoidmZ9hXkkZNZG+Ea7fYFqfH3amKemLKpk6p5iCb/O5/cyRmzpaJ0b62qeZPSuMby5cDR
FRy8kcCmCmrIMDbXSUbkporYTETpISfFb4hB366w7ZtEdnjZUygZKetHpwsjBSC/c6d1QZyL9roe
CNB5tsIkXBluC72wVM06HyMQm8nesyeZx2QswACaEqzAYM3LLt6jSgADnKKtNeqTOYut2XWPjJv2
1KybaEr52VV3o1JvibjJgqu4MuY7q57vaicy0DCFe/j8txVGfAmRFKsyd98qqKyHFD75Kh7ib8Ec
d+sMAAjHxpsydh+LXm7bVMZHOQtJbm5zbIuAhD17epvDmG7L22RJ/uIBeWJR0t3HNiMMC47G0HQn
qjh0eYm9JS3oCS9kkDmTv2xflnX30NXpaUJ9hFD+pjDNGz0PFEX9L2vO3W2aLh2hfOklGXFVOKJs
yTDYLqlzul02GLB/ULXHHRtTW4y3DBfusg4eQeclcpW6vE9+WEX1SwiSvrZyAieKajqVpflHm9a1
hh6/8Yd4b1rpS9AO1wUR7yvWSL0qWd4qiNGzlMEhTgGrFCMaOXrUsIg8YSowMGTrqK9CnaabQVfd
BVFGFBCulcG5tm7wyx1Xvez2EYrFFZ5rOze3UN7O2b7349dQJFemgq9DXwE7MfilffDEcoBpwbh2
Tw6YWFdAbd9w8JrWbW3tW2CILjeZy87Rz7AqLwu7HtZu0EJZC709bfROmARVtXCU4eVfwrV2tvC9
+CfFCKVSXwaEpb5G/aBJwITphC+2eZwcEsjtptx2g/en0NVNKuqroEgPnSNOectugBnbszUQgzUO
ZbVrkHND7ylAK5u6upF54THrr16YK27D3L+rHDM6TVo+pJx0V9Zo/IH49mAFmMyk6nJIfMjwWWXe
Y6N+6w/tE6RPVmBAnWi7I9vdJF5LqW97SVY7GMBpcMP9VJGYl/IU3WZKLioZf4MH2K+iiHStHjUs
k3xjY1S+uhxLPhaGsiQvBERH2Vm+sjJhwzxuWHatBrIYhL+tZyqaKNO/vT5Bz9POdF2hrX62odMR
pFSXh0xb5HN21xDkoJrkU4HqV66hf9w61YitmTdvDcPeN6G1Deq6pKwgp060HKwF0eOrKir3gMR6
lQz1czLnjAXISEsMAYtwgq3N1DzdmyE8ENjSlzi7Jus6bRYAJxjUVvnxumuDR9jxJESm2N5EgliL
3sX/CbmneUgTOu8gpLSHO7MaDP8Rp4xXqy3RCfN/Kfv+GwpuRNGEJy81kFp8A0BjspLZqm/f4Ax+
LRD7wjgQmwWuY6nswmn0Tk2rqwPd0JanMKwjnNTgIoSgkSK/KQzO7c4a7q0a6s0wjtM+IwrXi6lU
HavouO7wLW3EfdHQU85tKNd2z4STIRLxGDHUC0NeIgMf18qgHES4/ntU6X1fGL8DVOhQdVAj+Ew/
dzklZiXNPxUMmDQengfR/hx09g3pV7ya4HDNkYB0Zv7s0I6vIit4g50XIVwoDnHf7gKDB2tW00uf
zxLWaRHslG9gCh94TM7hJZ7qkNfa0/auQrN6nm1N26TKX8rxH7FT/8EUhsXHNLHvKJ3jka3cEdOL
DLNjjzvzqoqrV6sMGCBVXfRrhtWwckb7DwhYdXCm+rUmURMq/7Ot6l9KOqcuKK8ayz3YqbrwI+ue
xsLaz0Boyzl5QABD/z9V3yBv0PSE8huWahFl6SAuwzbeR4F/Gtht6dLKo5LGvZThpm3JfJsCQEm/
L9/CKf0peaZ5aUMt6oeda4h7H/MNRGTHnjH8KnfAL2rtHcwggdVnbBoCo9nB0l9JE7TrpEhweqSw
dbuk2qgx+anS3Fo3iZ9fZuhUVo2dMiGV5WKCWbOl+PS7oZH3jNDgahjazGDWqnHf19W1CmknEUJh
wD/SqeThTYYJ7GoW9JcGDIUJUhkpOIyXq+zXAPA2h+WDbPljht/cmDQGwRg9q7o8tQFVDfPf4wxV
9IZsyO+gP2vDpX6rxqRbjy30jD7w83XYNxei6/cmbjnrUo+w1sYlhkYeWKjDOgxwXC6s1zZ0T9rw
bwK685U7eYeJTZwhrrvA8/5amGG1bmwzWTl1faGrZutakKFNsPlNUiWnZoEeUw3hyLGcKzsTNOSo
/3dzNr1WDBjtOL+SjnFF7T0eExs4GHBjX0xMBDo74vAwp0RvAVo7GIpsaHgXqBOd4fBmqXHYh1Ya
PbZENK21kyZwyK173YzXgxo1hWU4BjjUBpwXhl+Zx7oHM55bHJNHQw+3WptBuo4V94UF5nQasUcn
9ST3dpUbYJgg+pChK2oZ1oWofuHj4+1ik+QIL4ytN2wfvCsCubC3F6QIwPV5yIAhDnQ1mvm2pfdo
1aONy1DtGDoB+ck6Hu+DVBFjXJdtsMGaQXE0IYpeTWZX6C15umIb2TXNvejYzGco6YkoUUcxh0s2
sQblihh1Hh1PD9/AReNNH1nyu9eHySlzSkiZGqpebFn1czzH+XHo2v7YKFqJ2mpaLK0LZztmoXNh
9kMyc5G+hLaZk8PhkZ16QdD86Kz9IkvftB3Rb2URQ84qKV/nVOe7qZeovXTb7GOnqd/KEL72ajY7
y14rGTLv9eLbNEMOqKzWXiNNSS6yGt42DZaLlgz7LgyFEwfWY7xgZybtN6Mob1tTvOzacLSv6sn5
GRRGsvZj4JSsSCGcY0N6DXcfnKxxX8jObHdzEEo8Qc0GQqmM0h155O3aJhOK2MzeGQ+TKX86QWGf
jHrIL8RA8jOe6YQoDfaQ0ysuOoWmbIu9bkg4ZldgmC7d8hIowNtWwNxHQElNqY59ANsaXrn81YeM
gczW5jzcSARlB6CjfJ/kKhUAsJLBzdyg62jq9taHskAtTWBQrir7PkXVsktTJ1rTGpKN7PbLtKZT
v9y5huww9EbL6RGzNTkM2TaRDT8P+Mm+H+amuajHWd8VSvpriYMQi7OMrg2ye/ZpGEcgR/EiIcky
SCVOBg+4LNvrCcH0tdePv8ZEZJeeLP2FZUHNF2cEM9oOsKZl69sB87wbOzVG+p0wL1Zg5IsKOaLB
MhQs6r8Dq1MV0jaugkB07daYTf8kwEQ36LtKdsN+/GlkFSBECrppBwjRCrvDZG7Ap2iHYZL/3DsJ
TPCugDRt+IyBRZbo30bq6m+SIeQu7tIHr2IGoZU9X85VHT5M3MOmyhRf7+cy0g/kuR5SWZf/YCyF
l+C/MlKhpcqqPA6OEjHlb6b2lI11WFzmg/38+ZX+atXPBKMS9MV3PKwgbZ7ov5eqXDgWTVn4xwSn
V56pHcU/mqiGtJR5fem8zCqu7zrPGH5Bk/AZvDZMRoo+8R/aNKpol6eAmK3Pf9SizT3/TRbRMKxS
aWOvdXb7hUGH5zSdf/QsAf6KlcsdaeSkI/RJw4GNuqSMv5AL/w0xOrsmol0ku7a5uEaKMz14aygp
oMn5hE0p/BMZaIZUPJ1mhl6W1XCfugR34T2LQIf6II7eCmsu/vCJ1/F1Qie78IJ7xhGKTedbkNMA
knTLhrcSgV2DqDmm/VDGlX9R+qOPqU2TfOGd8sFD8/FY8KEso7S2zqXH7BR22JsNa6YfzBtX5PCR
um7cd3WYrMkLbr94Ys67C3qujfMZZmuLUbdwzt9SRuNXO5U6YQ0pgf26NP3lp4rKq3OFucAMMuZw
aCAHrRr459bahQKH7CScnLcscSdq9JxqG9qU4z2mLSGt22JSXbJudQTS0vQ9UdNei10WuFRjXARz
ZyJ0Sj0SJgdznn7EegSuTqzFTSx0nBnAjD0j3cZRPxHVw1Ac5DGegQ8rnAqqLbnQw81IVHdMHaqG
b/M4QyF33bl4sZmhgbnJyKH6lEnJPjKHVBka/3Fmj9wE/4Q6MtwRjZ6/RqHiBZd9WByboOD4jxWm
UxS2fr/PXZkT5joUVrnuTEcpfF3qweWuhL71piG/hyVvoq+QTa2/einnX46Hw7dnksxHKCKz4jPV
u9OYYTSIUZ1q6UDtjiUMUuUJKKYoAb+41gfv35FsG5hPS8/B/+jfnSMv4siYg1mdgjqUxza09FVh
G3Bksyl4KBz5+Pmm8F7aTsKkwKbdDfB3tpzzgM0Qi64GtBDnbb9tXSAwV75WwmhyJE4xMKewFyrT
mKEgOngwveBD5XmGzxw6pvqLH/M3YvGf7YIfA4fRFoGFqSGN2r83H06NCJKRJETqS2tBacigMqR/
TFPO9o0w8/JaMTIt9h1OVow8kYnX26pierjjG+7HbVFFebPq687yfqJJ780no+2NF0cPqAshMkz0
pVD5xE9TeSBQuC8lIw1GyKmbVykFc81Y3UxJvGT9ZvLaGH2mp06e+R4jUaz11q3VmQ/e6IfqIBH6
qTuqu2KC1dNNAkclf7F5NUlwI7EuNZ0XhCpdCqGwjN90p8S4SQuH8sJUVVOvAcedG7jSUu1sQznV
Rljl1OF1l0fdZjSdpvyTMDsypy/WmHluqIsvPg6+GKZizWrbrnl+PGHw5hqEGR6noq4vgT7FJpNQ
uNy5fwzz0DzM2Hfs8PCB0zCW3ZVOUdHNYf/Vh/XOrwMkn5ZZLg5G7K/+2YclGATmZmgYR6OnihPx
EtRdyeJWD4w6J8/st12Qj5DjoAV/vu7fGVksV7YWGyOsQhCYnX1mmdE2bgHB6YgCBS2sYGyeY4iK
c9RA2T+Dp7mK4N3PL7o81n+XtwcYGAhMakmX4PP+d3k77oQKa9ARLBPbIGSDkYu/NgILyOPzC330
XOXyYZseIATxW/9eqBGhSPGZi06dNFIo7e4DhKfh1WX8A4JgVesMmj3McFznP7/wR4/VhrsDEQFL
y3d3GCaG58yjH50iH8YXcg66B6TB+zll4NBbXXyAhSy/eKzv6jreJX0mxZYFffHdKnIYCTbUPdEJ
8hG17TiVMx+YGzZ7rzTycvP5Lb63FyQ5bHEwZre0bBoi6+zp9lPiB2E8h8fageG/cyBvexcQbR11
W7OpPVW00wva0mXdGvTJdgFc267YYwtSwFHvJowVM7J1mzW2Xn6xSSdiljbVaA5PE/5vv3qLDmul
XHiy3VDXcJw4KP+IsXKO0q3RkQfsPLSglfBPaK7jR9vFrm8T92pIcEExkCpC6IUsYdgZ5/4wAYps
ZnsOGaYZfQOrNZ9/12WMBNaqSgCOfkZMY8/wrxiUaASwbo/LyoXZWMlVk1jja97ivYxl8CijbVdW
oEKmW4C8dkmMjtVvTG1Dhyjc27ZzzZvaw10gc6oesrtRLK4fulfwQMpphq2Bwctz281tjSUyXrnr
Ov6rRvfN8Zktog4Ba4TL3GyEPDUPtfngRoJgTkHPUC0EJzf/GUVdmG0sO7Ae+abqcsP27N405TCD
h/nzaOJ7LbpnFVUjl3WwiN0ji8FHlugRzAvipKtoFEPFcLeJJ3S9Ue6HUCB6+0eaJRDRldH6lyGo
QL6jTQDH7jG9esJlxbePCcYFDMBF6L8GWWTc+RxYcNEaZ0QL3ZvTXcZNCyBwCuytMhsTMZnZxLiJ
W7Q36GeZrn9ThgZp1CkN304Q5/TsMkn9fJ2+LyQ8UrodQj5ttjpkm//uARUyXNROhXGcl9FTHAze
49C55cnpmnZL7Ez84/PrfXCoeH9zbCmTpe1a7tkFddFjHAnUcbImWMISxuoRPvKjCKb2IszLP12b
mkdr6fSBFE9hpVoU+/5XBfQHWx+xd8LCgGmJDTp39sKr0nL6DoAICkKo93jgF+1FbMXlFfLRhaLt
FOVrMwURw5LJC7/Y/94/dNgUeCRjQ0ftxrn270Ovye8xwTGSUzXBThUQI09z0jE6kk2CqGLw3z5/
6B9eD1svJqx4I2EX++/1CL2PMseykhNTnAAfydFbM7AdtlGL1LKbDP+rzW9xOvr3COMG6eZs4oiI
X5FnlQOcdbcNgDtPDSIn/NksPMNrhBsU/MksX5SOymwTN31KmzeO/R84bdNPZSfJgzWLDMyzjsqb
TmfQYT9/Eu/fOz+MYwCvSZP8hfP37nozXqZ80ycdF+N+9G1jr316lMirSZIhs+Y+VgEZ1fmg/3x+
5aUoPX8k0NoFzlCWYFK1PLL/+nAFPSN/J09OYeNVTzrK3nCqbjdsaCjgyyx/QtOerIU9eBDy5vrw
+dU/um/UgIvpve9QRZ2tOAKkZOP1kzpNU/ILw5l+PbUVgH/txPNlifcDMlGck/MBEt7nV35/1geY
XNrYMQtqGSwX/73vnOHEjLMCnerguyvTcMYNlWxxqDGf2BNHWK98etnt5xd9f9Yv18PniW2NcIG/
m9B/HnYji64GWVendkY4f0BEYH3TTctsGdjsS6/FD26RFnzZR23H8S17+ff/uZqBeqnRpBechqEy
Vqklmk1nAFK7DhY9c55OTGfn58/v8G/xfbaeaIKklMsetlz77KIhy3Zx2mCs5AQPnaF69PxG54sV
9sDlZR12AAA4ZxPc0veggas8CcEOU2LyNHxuW516wp+hkMWz/z3GHUF8UW990Kbx3ill8YegmH2X
e5V3XS/yPGATiDCG4JrQnZE0aH+ht/fTY9c33neV0lusim4oLdwgIFCsYFUkKShm9NsvZv+aYUFq
MCIReC031jj8GisZFCvbzVMQewNXe4fS5ToiHTPfQGQQj76qGfHYS/XAPCHur704gfKTFkZfQbNQ
2C3gUF40ay8dO8YtnfLvSxwOrmwyf9ItKntz36oC0Xhr1MYTA5s+QOyaJ4wJwyLiGYakFewd8BJC
gXKydLZdbBR6NSUuF07GtKwRAUOxWDHjDV6nvktuJf4Cd58vgQ92dUJOvMWC3iOQ8O/z/8+yi/LO
LjF3i05qGMWp9XGSy2HyM10rvF1mUDR9fr0PdrAAOHQJjg5gz5tnpwiUl0HGboi9/whHMSxRtTHY
x1VjhPacYWoLz8PrL6RDhw3JOn76/PIffdM0Ki5Nv82pLc62sKXRdqrcT05Bbnl3zHDHXRoAhKee
J77YLd93YAENESADpxfUPGd5Ev95soKhNINJkZ6ysC6/BbqGdOvMWCV98UQ/uiWLSsAiDAh3WPds
bxQGTtqjmtITtiioRFJtX89xWKKYce0vPC8/2qMojOWSBcHpYy8/5T+3NI2WkWdTmVBoaLX1S286
zTPUKEN0Obhp6a2mOBL7z1/ZO9jIIfUEG0h84wlRBhKzzq6axlOgGhhwMNkkXtpjheklRPB5WqTX
aT5ATR+Zj+fLvjWkfKXFJMIvAlTPv5P//RGUuLhCYhh77k9bM9tVVhdOB9Wil1kZGiuCgzYnn7Mf
ISBgQgi4+cWxd/5q/14Uc1FMven/3plNa61t9hEPMDCZArx5JLhnOAT+zrVaBBOfP+fz9bpcDDYl
XwbukpyyZ5+G1oFVWcx4OAuMNN9Y05TdRbC75Fd13YcX4ntgO8fWE0Lvv+8TyaRdOrUlDjqYoFSW
zTilzxiVI73tsZc30P0kXrdRZgDlOsKOHT9rENFkT5ndiq0YYCYewyiraDIw7jWtarS++KbOF/rf
Z+ECLSyOp6RdnX1Tg5UMHfZl/ERThWuDAf+VsrCOaGKNDrzq5mNJH/hFRMeHF/UsYBTaGp9Ehn+f
Sze4ZmnXfXzqO0v2FwM2oLgl+bl8ags7QzndxdETI5Dxx//jxZMnxOsnZ/pdM1VySHlmm6anrq27
t7AbgBg5c774gORHXxDDDeFTUtl0EWevnb5/GuMaZJubl8gCK896rHHnQotXBKFmrudA+slyy/3G
aClFvQsh/cECMcyfIukw18+sGiB8nLIJmZ7nDs2h84YIzms1gj24RK6Vezearacsjc2Lgjz0V53Q
usPOwzZoZcEeUduurru7YBwafx0jkdLsmESgZpOj9b6KhbqxCi94Qg0Ft3HGMPnJq1C6ba3IG0I4
QGOEE0RnluYXp8VHT2fBowGP6GzZYf99+S5CeSwaxvgUlJPaWwuvCxnvtGUi316GaJ2/2FU/2lo4
iAlLCgRpr/JsU5WhMFFMe/FJ1n78NqpWNNtqhOyF+9kYPH6+wj64WGBhUsw4kI3MPU/Z8URlt4Sl
5UiCfbbQyBwj9C/uBCHYqCuj+WIn++BDWtx7OXv/zmDPQTPJvIBJuodj+oBUjJlb9ttoivSCZJno
vs8wwcAgM/liy1i2hP+W0mwZOMGDChKqSG8YnJ2NThfiQuTq9kh2EQONxWkhcKcebWGjjyWmhodg
6Ie7PhnyLzbU85Lqf68MrdhbSho21H+XToRxnGVjUnOQUIDht0E7xP01TPWjU6YIgAlFcPA80eBC
rh8yZ0njaPxqPb2/fUzOLRBuiw2M9vDs9MiTuZ4BQuMTUvlgDYFYHoK5upine6h8ED6sBL5rnTx8
vrDefzV0aALRLw35kuZ69tD7JZMvK/PgWAyFF6077U6bUSEpJzzIgcwsmi/K5fcrmQtSKiNUWRzd
35Wvbk1xMJjqOMm8ek6wqv/tlVkToWFX9u3nN/f+nORafDM+ATI+5dbZe/Xz2PdrbDtOikNQwsbA
gJ95U9xcf36d96+O60jcaQjx8xkGnp07vV5qvblIT2NZuy8KgHe5J7lCeBStM5xLjnWLWzGD1eiL
lfvhlV1eHfUkM0j37EjIQz+IWgRNiNdEaO+yFiznEnpti+0M+WCYKnVVla1oUOr6m4UKwvniB3z4
iOl7qHm4fVOc7bqOEqKs+944tkq2hCApDBpSWWIP9vkjfr8jMR8hlo6SBzrIO+REYf1C0C0AqRZl
zJ4OGOipydzi3KsPcTXggpLY9hc70kc3twwpPD5MyXm7PP3/VOu+ESA3yJ386GPZM60ty3CwnvJF
+H9leywgKLAFn8SyetiG/r2Qm0HjiSsZ4ZnuiH0nZ52voL+PC3fboWmHGPdVNfHRyrGxG/MoWRlv
/Q9nZ7IjN8606ysSoJGStjlVKqtcg9tll70RPGqeZ139eVgfDuBUJlLwv2h3N7xgigySwYh3WHad
ILZaTtC0KWSSNkB+uK/ui4re1qBp4RZhvmlft+h+BVVcrMzqu7L++UFvq/SduM0IGDC4i5MumpN2
KmmVeHDl9HCXMCnTc1WZPDmE1eoIJqj+bG3nMTLIdRCpc/dFZuZAolFL3yAGbmD+2RnQQ6nmu7Aa
JXjZqZqqORgERfyglnp3Vwh3AvvgdNrXNkMp5ckBU6GvVVcu7iy5cLgGWRq9QubxfOHCCJQbvzk8
FUGRpUihWEp/qIsyMFaSvyvHJiEI1kDnrCbzX7yFEayaA2f07WMIPh4yc5bP/bYoa6veFb0C9Ob2
drsyHLFBVZyKmuxrLZbI1xRFdTCQPSpurZ14VCp3owU1Bzz3moHftUDk/KA7B3vA5ol6PoVjWQEW
ya3Oq3ApyU9hGFnuEWM8+1vchzPa9Y46vsSFbnwPqSbf3f7OK9cfpRQ8tuWla2raYv1MyJiKcKmQ
O0ZpP9nlPL4qPZRJMylfHT38V8eN931OTcPCxUTlyF7s82noa5TasD6F/dbsUZyZXybdmO9Fnjaw
E83wrk3o19GETVfi5zLFIVBlCdCxTQmqW8yypHV0JbQbT7PyBN1l5AsmtHLpeZX5B6Sie0yuTWTb
7Qqh9agVK/0t/fIodTH01lVZhAabZS/iF8U6hPJHGoZGnVXfaPRSTaRY53xKIh0Kk2Z1iBENqY+K
t9lYqrppfRs7s7wZgeHhKZH/TpsM9miSaE9YU0VfoqEyvzgaJJEBoNewHUJlbnY+r5wYkkiMby5V
7sb6oQywNHai5NaAi6qsfNfltSQ/yyFlkW9d2hnnwasHnEl9nGG6UyHUO8+mTgvddXeWZD5nc9N/
xBYzXElrLoOW48YAsMjd5PDOXeRsuQD+Ah238wCCG4c4nsFQ4xH/BBP8o3yxrOyRi7NAJ4nixpWO
XZqGY/f5N0alD9iw0kwPBhDF3ob37R4ZafFlGIT+8R/34/tYgpOHJxVp4iKTAp1moPQpTE+hRNHt
exd1NHyjZ2gt9EOb6amKlc67PebF1jAAlnBKUyE3Vbqhi005D5Hvz27pH2nFiO+47BlQlvuJ524b
2p7TT7UX8ASJN5Ve+ff0YiEo3f4FFzPMLxB4HxI/nH8XUSQGSEN2RQsWrez6U+ZE47ZEf/yRg306
3h7qImAZCrwaFxYAOYk4OV9MevtNiNCG4sUqNBh3CpVdWiEDMyswG4BFzEj2DclKfnzl+8DtsEvA
lDLV9iKPKmM0F5EmDE4ZKkFeOCo/gZwnr0GJCtbtz3s/sM9yCzBCciOq9PhkQrUYyhe1Ahi3dikv
0cTQUuy8KVI027Qq9SfhR9DonNmFpyS1NH10g+EGwOIwu/mgp5m27TBlXPlN177e4uSTdk6qoEJ0
PuVD2ASlgdiIBxQWMbQReRsFtu8bTEJ1JZAu7lJml/tMNqMw8qNQcD5UmDRjbkVj4qEzhX7TTBhv
hhjEmxOBEp0jxJVrat2HpnXWWpsXnTAqII7G2c5j0qELssRLGcboEnWB60UdqqbMOXacVpzsoIlW
W0DCDoD6sCfaoOU3mtbs59qqdrGFwqwVKvZLgQbWQe+ccH87JK5Mv3TVlr1mcEAXeFAsE5uUXnRw
GmOklDdhPCs/YzeiB5lWv28P9T6/i+jjjmWNpdEzWcVid+HJjUcCzD0UZIL5kaMGwE5GzVvblnOu
PqoWpdh9BObqsx6F7jff10eHy9iKnE0LOx5x2ygn9e+VARGRJEWjEIV4FMDgG8zJYUZfMkJjOzRe
VfhlP6o8i6dDhNSbN9g2gtHEN9C/3BbdD1/kiYY2P2bhu9sfeeUEAZ4J+QEGg4RuyPn+61Hk6i72
kEmTnMpufLMp3G9IriN4tjZWCWGb3KOsLO5uj/kOxTifWGAaNiV82QwCI7MYNDIQlHYUgc0uCNNo
CzrFQeOp0NE5QmKcigxKuw7S+YgaE1M1RUvk/6fpg5mVlvuI1HnwiyZj/4J2UyyFZtCXiTXL9tGc
HmZ764M+uEfm32nRBoi+NXVom7uQnBPjidFOnQOOS4OUGWxDD8Sa9TFMNZ7Vlmo2YD998tb9FMHc
QNETXNIW9eLgB5kzZoOmMdRIKUIVfHCNMILeizXyCX5JH33L85QG/ABh6EjFS30UZk1axp3uIBKD
08XzhB1GhicKsjObYPJRQ7D0UTv1iDV/xUBCHTc+YgjplkAxniAv+/7WT4LwDoUZqCv6bCfZUZ8y
7YuCFMxL5hpzu8vUBJjB0MfzPx9zXGCgVOl/EP9ExnlcVIGPwleGjwnaI/MDxgTzS9+a1WEW85p9
5EUyyZNLQmJ1ynXUupfckLQXmdHkc35COiiN9iruVkRDm1RrJBR5Xi7CzqFdRmvXkZmrvUhHItNA
VlAdFK9DL/3XPJToO7EfQ690sZYpfV00K7vroldnyportVd5joKNWT4RKhRTTRsDbS/Tq/gjGZ6P
ukgM+lDhNRIWgF3R+h9j0BtleE+9EPaNbq8BbpdnJj8CvAZuuNgQQnFYMmLmzihVwNCOF/6P4z2P
3V1Y0QLYMhE/b+/ta2PRzaAWiM8I1bPFHJuQ3DMB9dyrinG+r5LKjPaCefHMqJ3X6mUX+YH8Mp5f
DMMsA8NZRKlqmqnR4VLg5aaeYMXmaK+9QJVL1IE4Gljg0gVJi4MYq+GZN5pO8Rs5RbgKAcZWKNrw
T7ey5MsDVf4k5lnHgwhlJdAoi40TCvoIXeR6TtWJNwj7zlPm5wSaGWD9nIXVvh31cn971t8/9O/Q
ZlT5arEETAlZUli8fJ1QoG0+BY7X6nh5bkatoykKxvmLEc/zSxNl3W8ECFvMnNIquldn1MV5QE3G
Q2yO9RO+MkZ9HGhGPQSVq75EJF0RACpDfHTbWPtmhUHwPUxsUyB3qqmfQizZsgOKnnZ4l0egeF9o
WUKZAFiJXfU4oI39xU0nZESzIErrbUAEYrVcl1AWp2AKv8Gh6T9gr45zgqZWlotCgz5gXG3U38oU
dbStCm05xb5En8SHkua6Tc4TccCbkV19gJyDCQPn1lOcsrc2NKSA5ZROV/bgdNxYPTUlYJJtmVnq
c5cE7cepxp52K+DlZRsQ5on50pgQ9E4cnJQZEYVCoTGGVY1Y2lhFj/jb17+o2+ViJ9paX0NqXzsV
XFvgHAlS23HJs85jJGi1jgxScT0NLtPRHSO0DTT09YJwhsMO5QV9di39wEWsHXof6JxPL2HlrXuN
HyYRBDwhya/JZhchY2hhhbMZj90hFN29jmHdb70uQxzK0CCCa+Q7+06x2EwdzUd+W2Wo2daYu0aK
L4v5uTSqAoWDENnYY2tler8NBjt9s7idgm0w9UICh8MeoaHJbu8G5nUNDrDMj3mr8wKh8cBjj1N0
SSTAaiFpTaQYUA32++9KX4ifWDihLo7qqrqBwhDOSEAN7jcdfqqzkpxfOehYPq5HcIfv+M/zNcQN
iZina+pJhhiuQFYuFbXiaBxPQd40yspwl99K2ZpLC/IgdTHeeufD5XWdGZneuh5Vz3HC/dIO3hLI
WeitVPlQbXN/MtG6rgvxjTlDHPz2AXN1ePA7OJW9t/UWlRGHEi8dQ9319JpHl6ZBJYyykFRWDOo+
hcDyDBgh3QNlMFdGvjxPHboxFCpUymw6RYvzD0dlOvSDynG9Vktn1D+CEJEi0ymah6EJhXFoFER1
MG0zyJFuf/PVkUlLNFJ/DXfzxcjuOFdMZ+97NaJW98R1cVfNJQKitdGRp/bmS0t+uDLoMkeRMU31
gEuaf1nAA84/V6tGp8szPJFBRaIoF/a28wJICzRf6GS7wcyfbn/kxXg25sR8mwQwU8J/r/T9lf/n
sxXUupUEp7xrrLsmKWqUPYYx/C9rZhVDRy2jbnd7SHm6nd9V8j0rH3G0R3heyXn/a8iGlp0ykDfJ
NprzDZaVSl5bo/r1jyksU0nzhZcNFXbIIss+nqtXBpoRWArWeTV+w6JDUAiG3rVpEX9+vf1NF10Q
ORijqYKqvkv5cBEs0+wAVwwL12uQA0i2HaiMx2EsT7Wi7bDJ635GnYb2hU+svbqdwFSiSdofoFsw
EvfjAU8/8LTFz34ILayUQnf6jYJed8oCtR0+KjzEP2IRUWHBIQRierPbzB9vf8HleebIXjlVOjBI
zNfiA2xI+vBZSKUi1eh/xGqohRJXPrz5WSjW+n+XxwmDcWRLtD5w2SV6LNWiYXABfngIO/fFqcga
rmFfDNLUXZ9/aonowm2FJHbPdV12K1ffcmNbGl0QUkZ6gEhgc6idByA2ynGR0gTxXG3QoY+Ir4Ge
yxYrwjHDAE+R7MG+uz29y332Pia7GpQ8ZV7GPh+zy1GMdUU1eCAgTestwEr0c5jBUNnhV6qVdAkJ
zZWj86IUyncCFTZMw6FBbyyBgl3XIXXSuAkaogrmbYNGwWQwG5U2ayCdisp4O1Kcp+aMwkFfmWtI
zOVGX37zIsMYW8Sc2jFKT2Hho/pgah2oI1J2mpO3J/dyQQV3Is9HCRSXAJ7zyR0Gu6SxNcNCA8Fj
Ax+e489aP/bFHT5DWK7EVt9g0Vao+QpE7eoMg1HS2TaQ+5ek2Qk7dVevRXRKTWN6aoOxRfnKhSOe
IPRstCU+zL6PFq+J9xH9qnGldbDcs3KCieL/P/wSZDI2GuhPVWSe605BtmutIf7od7h7gKkenWrl
arqcZRlOMPBch4EJqPNZpiTszDF90ROv3U9VZCJSM+qI1CLrcDeNQFG1Hk+u2yt79QtJkkkAAGMD
Nj0fc0Th2G8LS1IsEgjJAfhPzHPSIf1iI8rlrnzhRWL+PqEucEOeZfJwkD/nr6sJ/722D/At8Gys
p+vdMIvmBwI4U31CNzEsXsxWHTvPjpImfxBxVvo70ILQ2gYHX7jd7U+/ELKASsNvkNhAFlkyxBc/
JpxSI9fq9FTgKYE0Sq/tRaCFRzrs9G9x+7mz52JMkHIH8QsZKNopejGccsg2B4CZ2X+3f8/lUggu
Bkk3kZhYsUyHcGiZDVXpAk8xkXpLJ6d8UKMQ3WnepiuH5bWhdPk4kpcpFUJ5ffy1DFgRJWHbz/5x
6PLCwMbF1GG0hm77XERJ9+v2d13uYXhDljDBi4NtpQB1PlhjVLQhURI6NVxG/6lO5D8DYyqfJjU0
pcuP3Xlyl3v+XItga1d9mf8fPpfiIlUQKUAB6+D8F3TB6E6aSBx8R0rb87FGwUTJUPbaXPQrQXW5
hyW2B8auDiaN22ixnzo9yKbCcLJTrFsVSFER1uH97FpA8qj4Q+0I/f5zlWmtujLwRamGaNa5+thb
jEsRbnEBGp0Tq8nc+ceIyAHsYDTJvB3szn8K7Dywt5MDVARHHaPaB9BpP6noTQW7tjCNHhsEDf00
etuZvY2sKrD+MVN8/22yz8HtQa5vLWZlsHIfTTzDOWqkjHddo3Z3VSawA4QysDYP8jv/zn7fx6Kn
Q/dVNneWDzm3tjME0yF3SEZGuRvUEs1zx00HOK5GJHAIjKw3tGGmj1qNXCVyoFRwMPaxM21/O/AX
KYnD1Q4GlS6K4VgyD1qsSB25qlLZuXpMcUxBuhIyzUYP3bHYANUJ8A8IgzWm4DIK/jcm+H0uEnAL
dHHOQx13DBzIA4pzrYbo4YZDADEppKAxe+sDjSPXQhRnCFT7GW8Jvb/XJlQDd85sYx/AnqCbQkVD
+TH5Vvz59mwsdsb7L6PQbdIRlxAS1Tz/ZW7U47suMnHMUGB/Hf0uqDe9U80f8hKbGigt1oEuDwp6
t4e9sgigOIDAwR7hab0k4JQUxnHdspJTkPSTtpnxqUQJzo27L0PfDD9NLIB///OIrDh3Ka1bvnN5
rdRzwKrrSO1lsWVJ/Vkc2hF8eop8ksLBGsRKxC8O8/eJNUGkgRBzmKVlQ76znVzFfBOvmAwNEa1D
EWxj9nBloKo4zo/bHydX6a/dJQdjOiFjouBjctIs4iuN7XhCeME54m9XY7jshA8NljUr+eYyT5DD
ECHUzrihXKlJcB4s2SCSuMP0xSuCvjt23Jg0ZrH0zXNsY2pbmb0q1fBBQGAEHR8Ng8oiT/7t5f7+
GySAQ9BtJgdcdifRmqcuMtTmcVQRJEecs6NtkupK2GKzGYa4Dbnl7K4s5pX5lfVlcEccT1QOFlcV
tEtuf12jJR0E+u98jMJDOxvByipe2RSGoQEb55xAjWbZH2zwBMmpBoWelsTTsUjm+gMyrcmha4eO
MnWwVum5up6MBpXJBrZOcnO+nnkYqx39IuVIAexZjXsBDE93XssowpEgfpxQXYao2Pjtk9kZ/5bi
vq8j+0Ow+ZFhgXR6PrbrmzWWKqN77PIQnxcXF4ZqUsuXucfp8J93B68MgOGycW7R2j4fCoXPsGob
JSNHLM1q13bYIW/oN7lryIV34vViH3KZon3Aa8yhoLDYh12Hpa6D5LWnZqP6WavA31iQ1I5tOI5f
aR8IPAmapiv2kSXKH6OOU08zj+FDFBf0YGs39Z8xlYa/F6Yi/DUJFbEChbsD54KxaxGKHTNkP41S
ob6clHP7MfRRpdxoyNqUO32GH7wydVdCkpoIr3cKkWTky1UqwSsnVt0ryPMU/UtWoWBB9pTE7rGf
/PArqhhYwNxerWtDcr6AxMY2wb2g2A1gX3I3sEK6FGF6KLRENzdVmLRHrNyDPaoSawRvuXkXi2aZ
utSskMQNjpbz8KjQ48lFFnZeo0z+8wA26iuauSifhhrWB9pofR2cATCTP641zRY5uNwDnNV4Mspj
RWfXn48M40y0Y5PEHm0guzlpYjQRHEFF4pfQ87JC3TTMir2Zj0Wx7bG4U06Kkevxyhpfuaks+ono
R4CHIBVc/Ipw7I2WR2F8qlE8u3fCMt8qjmh/1FnQ/PumZ1HZGCbzTOFisekLSzH0xoVo5fbFvKfr
323t1GpedWlveDuMriQ2Ej0lyXts/AutAO5B8OYitr26y1/ycYJNndSGs8n1IHiMsjG22TZ+sDLq
lRUVshYKtdhgvyw1IdzRMDK0Z1Bh7Nx4Vw3YNKnQU54Rn3XxAO6KbYVS5cEem9zzEcRauafeoZqL
WKYBLYEFvHNcOP3nEeVALO+roMo84USzcwcjvvc0qDFfir40XvqhpvhV2nXQ70Oz6nRYDkn35JiZ
+WUCuhTtBKYrcLICOim+MaOZiHEjGlwNSoD4npe9E3moj4mS4m5erYGorwQi5QfqOjS16fsZi1tW
H63cLOj3QEaDj46FX+Dz8FFanNlbdqixvx0hi+HIeWlB0gGAsUREUm05nyvfifEldhDnDEWQfIgt
m6orqAScTixj+kfwIGPppGYoRjmU+HkRno9Vgh0c45i2ldn3BcL5Q/ARlwf3ZBeRv6IfuchV+Cza
ZLzr6TUAY+LBcT7UEGeKDs3T9DTQc1/neWqwGwvaaq2Y/U5y+ivW5EAalBILcD14aIC15wO5uVYg
PpMLz0a/bgb0Da5mA6TL73d1jDHdVqsC8zN27GVNnFWAmfQmfR4MKHmfcN4WjnxwGeht+nhJou6n
23jcZZBdW17Mzc/bi7045P/3Y6m4c8pR8LiIrYrWgS8wZPCEVOlqXCwNc4nCjepBOfRmCT8uxfhP
T4x5bU++08/OJgoUI9JoIDpZfuZK3nh/1XUwREkGPCYA1CWq/xi2k3NqTFIQ2KeUsCIXq1MUserk
V51WFi5fWljqG5pWmKSrrSgFRHZDf4wTLf8Vh7H4qiCaCcI86PC2MdrARDwX+TX8TtH//S6G3nmK
Hat2kLVUGjwxfTtIdqwgBVrIZANmw/D0Y3wlW+0xq6WDSaOE84TSlekj+Zsi/b01E1Tj+6hNPsU8
moxjqmIotQFr4Ve4mpTusFXR7W43uLIW3qiHPapDgdLGL6rEPuPIVdtorata/4zeaL0z8PM29jwE
WzKZMtN/t7BL4o2JqNhXXeum/Bhj0ByCOavMbqNbsY+tmV7A3ImT+aB2ja7sx5hi8x0KheW0a0rU
nD8k2NgHT1WKvRJNO/W3UWbah9xqbOkYXdk/4ToiC5qPbfOha2Y33Cn0X3CMSfyuPjaIzhfbKSi6
T/XUonRtTrBvNhWFwLsy6+b7JAszeyfRp41ndjEaJyj0F3sDocAnFfom3rpxjHT1UBt1i8Za+J5U
WtMfxfDdAglrLBw3qm/ov/gt2X3C3Y4sP0TuBzB8yZ920s15j1RYBUJO83+Pvlri4gjQNN7OFFn7
PU4hTbpvqgSLuS7VOcPDHmlOxWxhOWeNLo29RzXbm7ESfkjyBCdIijlFeghiBQSl1iVOsk3VPP1P
0TIUWAsuyW5jOA2PJMvMS+QumrgKIUny5gYd1Ob5zul796QijyyAhwTNT2GUiBXGijG83d6PiyyP
mp+EliJoQAWQZ+uyCpMbfZZZZufjvq219g65y/ihaYcSZe66TF/btsmfb4/4ToBdbEMhZU4tllBC
KBYHo5lMoTlOte8pdKDUXR+XKj7vnYbfaO5H1hba2nSv+9J1Phqj7LcdtdErQEc4AuUw+xv4cyDn
o4z/TPNa4GENVlHsDCwm30ZHX5OauDjHmSEKZoCQETkj9Zapxl+nhnCaKXM4ozz6g3AJRoG64gGG
NmIXKxNzcRHSDFdprNOgA0tGGeF8pLSbRTXGqu/lqTI40AZQmUMfesi7ryHgXhdoRYoWuj5HWrIZ
nDRHeNt2emcjkn4c9g7581cLV3fM1ii3ORtEagIARwAl8pWfeiVqANdRR9WYGX7wcglLv0c2h46X
whmP8njQPHSNNr+UKUZ/pWustfIW6ZyMUipRIOy4S8nSl9pjbh4Uujb7wQlYrLFr1dJ4sGetfsL/
5a0WRbexrRGB1oCdPVhTtHZzLHLY9+EZmd4pzC6wjIsMJYctojmUxD03qPsTsoXptmyB/ua5i9sj
QLZjK3zjLsyx/oqLrkXWOlQPY2LkW4TYMKxK/WSnpZg3YZsnXGSvoyh+WYkembqcbytKMWRtBA9g
JEAA59GDaw8CdzBmT3Dt4q9zIMQni0o21S7Nt3/DG7DuYptMe+OnShiDWlPML/gVBfcD4NgTKh44
xCD1sZJwXUYKDRuKzSSUPMgpNJ7/qiTXMV6PJsUrqEMdB+SfjxiGFnOXIrM6Zytny+VCMRpvJ/I7
CpccZ+ej2X6HuvroKF4/t8XWRwZv0zai2asiaQ5Utqt9Y5l/Vib+8oAAosx+JQ8jpeTBfD5om+b4
oJtoN/jF0L7yh/GfZg8kNk2Qil8hibNycLWxf+qLsP6ezbXjpYgF/8IxMvwVTr72R6SJ+ZXbitx+
5bddBAXnK/J08LuoUdDGWxRCqigjC3PogQdxI/aFaNOjPo7ZIfWnb1RFxs2M/vk2U3hXI5gT7dMY
adyNbijKc6+ryUHTq/Rw+zdd7GX5k96rzXIvgypbTJflI8HV5OmpJp94CfE5fnYDpX/Fj/orKc03
xVVJwwrA0DF6H9vbg18csQwO3BAav2sBylmqntAIL4EH26hATZrzkNPlO8TIZNzptb/2ne/v9bMN
KceSykxcG2SbS9Wauvct0UYD+AfscyywaqMCxnrqMKpFNvZgkucesIOzHqnnAhtw1SrTX60yyNut
jtqZ10xztA/wDbsD0F9tUbrAW6TlGQGzMil0vEbiPtnpWVwcEHrGBSN0yh9aNrr1JrJQyMMlzz4U
c9O84iYsHrKsDOqVtbzYb/ITKePLxiGUmKWKs7xxEnK/9FQqbXs/8H9f8FloMTYZ1Vd1LOwtwT/c
3V7DC3KQZH5JoSIJBpTS7IsHj+gw/RhcPzn1I2gZoQTRQQtEv+9bvN1YTmRzaVvRTQzK8qBYIvaQ
NsEiDeDuhjNSPKo1tisYfqzpFF08bvhh1FXAClDFkmIR56GdAXbp6dxHuPy1w1PqhEgldaGxwRuq
Ppg8EPZZhjhvFqvm2kaX37wMNt5UNLstWXVYaoGNRqV1tQXYprMnhJusZDjoyvDH1mFz91Zk3scd
23to2vAeOQWzX8PzXm4sWT9DGIM2ErIVy8o8ulRUIpBu90TjG8q31ndwARxI8T1wTdN/tyPgcjDm
GK18rjmo8hdSCtoU9RAOcRJVoTXxgkhrTMJB1qlJY3++PdRlhDOUfDNSC4G7sJT4jDFvKkB9OnRU
ImyifNN6bvrIOOSlX38vyqo9tLYy7W8PeiXCaZFBmNcQKofDuayUK8aM+Plku57bxOmujFQd85wR
X3GI75uGpPwnXkvVa4CX7gnqEcZbZZAAT0kxwK7M4N3qYaPVAABv/7DL2QDsA6CLjhI5BiIT5wEe
JfOYik61WVRt/m64VXEHvrsRCGQm/X9ISFE310W+hkq9XG+G5fEu2XDyCS///q8UXFFKdTJhIHld
jkXnBGL8Y181DQ2ZLF850S5vJ4aSkiA0KACaLLdwlFMc6ni0e67VmFtMGHBrzRwTy626ecx9tF5r
J0uegxrvwlnPjZWz7cqXQkeCvOKQTBhcHedf2lqiwBURT2untavHsC6R2m6GMn8UFl4tK4fGReJC
GxbfLYsTCzQkB/j5YLNS6GmtlNRDarf2Bj3SnikI4lF+O2guT0VghzCQeNEgF0up73wYnD/bslVh
0c6TEMjAV076rQ47548hGl5vEa/T79qQ6N+teMitlQtfZhPn5yKD0yGVQrWUVpzF4Frd2IMhBtez
m+qDXfTRocRY8ZjoqX+ohzXNuGUnT74QecBJcheDgZ+WG+ivSHUrtyptkGFIbw8t5xG6qP6AHpFb
F+HJ7BN4/In73RiN7M6ox+yL7vrZynRf+2LekSqJB+mHukQjTk1cDPoEVn6OevctTp2PYtL6t8pG
1G3Oy7UguhKxcnHpSMsuIrIi519szpzDeLa6xA8PW2nnOP3o8Mj7b8iy9vftSLoSsOTZPCWApoPi
WGZU8dAVmTSH4xxwlQeLgs+zGZT9vxZuZQsKJh7MSNmQXbK+ayx9gykdXU+Uk0EBqdVL/270Q/fP
7a9570IuYlPiUACicLFQC5Er+Vew+GpoN7S5XI+t3R463fpZdUH5uQo696EZtWdbH4uT3nfzUxDF
PzQ9nKUbyxqL7cqZDl2OY8Cgn05hZrFDMiN3gmFmh1ip234sawyEkoJE0hkGIGBRf1IyZa3DcGXM
97RYQgc0SJGLk0eEgxWaKvTubkBR30YfdeNM8XBXYYiw12dMoH0TfuDKfF+GD40oKTxhwyqlw7g4
XFOrjt1AhRwYJVMRfpjtQhR4yaZptmPwxkbwVqn+Uwbss7d2jSnnNhjNyvSyou7NuzgK8v+QzWn2
dq3gRu83wT9ncTQhyWx5v0rOtzyTzyMiwkK3aHzwcYOt9ejhKvWdj8X0Vm/q9KA33bCzMivaRC1s
k5HW00uLS+HK+XFxhtF+lJJx7GWueW7CxW0biBhhiy5LPbVqf7qB8PdAMeYNzu3D1jIQJjLaGdUB
N8zvRVfrx5mT7MvtpVqeYfIncHxR6aGDwlN+sTPiQZ3oPNMKznXsLkfS9Z2eONHb4Pt4X9lNv789
3rVvxhaOloTkhPOKX0y83iim6w9qAhutjMYjnPWcrafi47EZc9+1dyOV0beWyY+pHSM18lFIrPer
CzUoWPsxBqv897nA16PKaej0p3irUnw8j4IuzlKp+e4f9R4IyK5PFP13NipNCmANVeFNSL2530S6
id9uH4bxts8N40mFKD7jYkxic4xHgTvHWObOsAL7We5c+dvg16L1wWuDxHhRCoM20TmRHacQTcrm
FOqVvsOzNsYgKgcA3LXOjp5O8Xx7eWTELSeE1rHGG5pqNQ218wnBhtUAgofyHfKjYjtT/39xlD7H
Qz0yVrBV176Pk4E3LeBIYnBR7fWrQBuLFv+cUMTO3kLVY5vGjcFJaPH4tot420XZmmLb9UF5NUkd
bKp4i+hTUg1ifT9gK9N0+h0/b9iXUPk2mqA+rlnAL/ygble+dJnpypUEE4chIk9psrLFHkOvqUvA
s8cnypQ48VHuxfIpM/4EfWn/VCR/Mk95Wfjk48ccGZmVY+bq8HDrJGEZaMDym8M8Q2q9LH3URQwd
rmne/h7mRNuDdreefDNT3hoLagH1KAU75tL2V54yy8tAfj54D4fKJPsd5PV5TDkoHAvh8vmlb7bO
oVMnP3gIahND0NvBu0x/5UCUR+g7g60mN1xEFHa+9ojyaerNvoZWPq6hd7atSH6G+CbSDPfOwKgO
RjFl3u2Br30hHQWgtcQz6ffiHM8k6yVJJ/9IfRA0qdpE5fwa+WJ0VrbntaWERwxXEeK9NJk8n0p6
ha0GySw+TSiHTJteE/P8ocl6MzhmduDfW8Cxwn1UiuITrcLo4GjTuLKaF00lZtmFWSpVZlHtxXby
/DdEgQpTg8anR1/fp4/VCLyhQRXk49aAFFucZsvGjwhNzfoOWWGcT3vYhuG2LosJBYsayX1Mczp8
hmfL9E/ItYlf8eg0DciLznVRBJsH6+vtBbqy7SELISQOyBBLsiWBGHu6ujQS9NuzpqtwmFbc7qOm
DWVwqlRMjBI6zShEcoanK3tvcZ6CngRs+N7xk/QzfRkZRc8T1A4RSCi1QAPkrQzYVX9DL9dRX+mA
4cpw+0OXXBJghYCMgRlJsVYIkUtNXBtn4jrD8ecuxxR1bxjzaUzUbqej1UfzdPqEusljJpTHMBge
OpTWMOotT33RrBGmlhAAfgTyCGx58BLcI2Dtz8NksDAKbWd4knXopHvFtR/LOC2wqaq8qHnu2Ja5
nh9NI3kjs9rVvXpQ0vRDl9leItptDxRtGxbaz0xJ9smYHctwPCqFua3G9FUx61OLP3wgmhcxDmvo
sGVKxCOWCiulF0zzdKmOev7LO9wEaeY7KESrRvx5NsLwLZ2LEBetMqfJE45NtPIOukiK5JD4yiBB
LoshwlwckRh1FkYAr/xUppXYWYlotg66exsjspSdDViDlbybiV9yIVrjCYYkt+Pm2jfzpe9JIA+U
pTZdgzg3doS0c6ZSU3YqorgboKpAH+jUiafY8IuVY+TagEiuc5KAUHUv/OTonWZz50zBydLDP8Uc
aNvINYuHtKqcTTL3/fH2912+AJlhHl+0ZgDGgPtbXPwsn2q3sY0XoZ6DfDdqtZr2Pd2hb3Wh6w/A
r5TsDvveUgBHRAxqgwhPruzNah4fNQ3m3/72D1peGXLF5YUBcs4h3Vo+5tPUrfRO74KTaMoWk0yc
n/GdVZFqXxnoamyBCZQSZjIBWYKWbCNoOSZclhb4abivU8f/WqkJ7I+g01MvbFt3PiD3EP/p/YaK
dmCkwCXKUY3zlfv56pqT+cso02jULJLLTEtKVas5dEXt+gcFUPvRn4yvqD6mO23E8GolqJf5AHNM
bUFy7LkwZav2fCPXgYmxXhzSpx3xlt0hSqjip+vqYb3lBlOfBuITda4geMXLux5WJv7K17KV6QSi
jwrubim7UXNED8g2kN86+Z+2xdy3HtrobmqovNG39/8PES4486luQOqmLyLvwL9qHJqiZn6ENMzJ
zfXuKeFFgSJpDq4PbJ6+KZCj2nLjoi+Aodi20kfs82D6bUmYsrWfIjfT368IOfHkzlJtTIbWMuHN
eguPcSTKT0NRT7xi8RH6mqMD+mni1H0D1q299EiEvvRIB+VYuepmsCngaccrS3At9nlck+0TB1SY
ltUPp6Vk7uMMf7JJWnYBXioHSBTqM87h0V2ndMVJceN2m3ZJjDbmMG9Srf5nUV45G2hsgR2k3I1y
8qIY0sZFa01jG5z00WwObuyHn+2sx/l9zoOVN+O1iIesIXU/aU0ByD2PAcDqmdKWKCGEuYifm3YS
W6UUWKSVdn9IUnGoG3W41yO7XElM5VZarjgdKXC4UuXmguwWT8Cw0DijwBZmKm5VZWuZJ+5YAEd4
3mbJ7vbpSc72btG1GFJiAMj4JaESC6Dzb01jHIA1gf6S3oqh21WanUKWNfpg40ImwTOn67qtilHg
XZ4lKp5i0//j6MyWI8XVIPxEikBivwVqc1W5vG83RLfbwyYEkpCEePqTPnczMTM9dhVI/5L5ZfCx
hiursj6Cz65mUPx00BBKm4picpQetQlcEWQDtEA86l6nHsi6NB7pIUEWx32D0eLFdpl6XjY53+Xb
Ih+xXEfcIVZIsgDm7ddFCmfuf5oPtSxmbqZ/tJ7h2yWYsOmGqKKxJNzVktflNrB5Hyeq/4RYurm1
BgVqidDL2VTtGI26DOsuOiRZbxHwrWpSEibqtfJz556Fo/X9LMivPWIZ6j8WnpV7LVu88KZ3HfqC
eobzck5o7vdy0u3Zz1F77eQGnaqtl2sPRsXRbCDaZUsGfLBu9PQ4dwnCNb0iB8q6bQchZX5Y44y/
bDr66dt6OHc1gDQBQ+B8QcCmOUdIKH+GihHDqm5qTmL5jTEh9fz7t2KfQk2172TQ7qGBHO77xIgd
RtvPZIMn0oRpBBRSl/6EYR+c1LAt30MOKJLYBlXl0J0VyJuDPNkiGppAaPIvQuzsmxdp/IjqJPwj
e+uv2TYkjzqN5x0ngcPcsOUATOnpH+yGMzn2mP0cYZSyz8io6M+Arq3fOkjtKbSdGtB/qOm/SGpy
QyQ0fQFfyBdqGbNLi2Xjc13LFQrZbCw2vvzYKU4r02SkRG1ii8Qm+aGe9FQKSeKLcCw+Rz5ML5bN
FLZKiEyrfp4RfLYMaItSN+xjwJ+O+Rg2N2TDT6XboDrvuoVXVpj1Gclo842TMbyPwp68t1G9lVpg
MMFRBItD3ZkNaZAmerEBNe8EeSXnaR7kw8Z5u1draAptmSxXMsLzk5sX3bHmFKVO+QKyD1mJ0aED
G9wvWGvsH6GXjyuzDrZa1y2rOgTbF1YbdQ8pyroPRd0/QMhIyfMwz60s1ZrI2+AV3U1KcThIXV1h
SqQLj73kDgy05KnNqWoQQjV6xMNF/IQ2BdBOxMztFALkXimEZA9e4wRKUQEU7WhbiDPoNP3CEuk5
pl33hghd8S8ekRaWrBp8dAh/DyMFewhUaGjdPLIPh0XFDfrEJj20dSxfxbSFr03aqyKu2+G+wcf7
EK8p/bQWtPWRqf5OBKsdcesLmJAlZpqwYfXlb/BOxepeVb0b8lKYdPujAemAaBiqAerG4LTBkV/2
Y06KMdV5UKarc9MVlDuFezN+jzYdlLjg4S0gqtR6fBg0Nj6kIbTghGXHOnPpEa/AUPS5no9rTWTR
sw5wsv+nZkzxc63bryGgvJzGrEXiO3iL8Tztocd4nhnaNSnnqBi1rnd2JPaywal6VED4VJtnTZlt
IrvDfgyfOoeQdYeTL/9aoMW578Ieru7RLuYpz1z0aWvZhqeo19mTTwV57dBUfCPsYe12wojwBZsO
6koTtOx+7HLE+64eHvaS5jbb+TGNT2aFNbJMkAwvi3zaWgmpZGd4iRF9j4G+Ukuzz5YW/A07JA0v
8HEpVk6k++ewBbv2kf8zeijPAxUv+63Hh0aaWu1Gk8/XFgmAEYS6CD2FH8/L5wwCe3edBGqCy5qs
efBvW2UujoRJF14B6gSzF6TVNWD9yTTIvRX4QeI52TmeNrdc0uAWg+8yQkje+j/RDGm0B8W4xDkH
g/nyS41HjCVrDr2W2KbDrLaDOKkbihBKwmvDcdHshIM9dgc4njn0q/JlihCk77ydzQswbiuqKsNf
XDTHP4uy+nHqp6gwmZzw8/KkLzPFt/3maVgo3IsPreLxy5Qm856n9frcMSr3Sz6bHW+z6c7m3hZQ
Asg/inqEMnWRINUU0f6bOyBCsXcf7/zi+GlWqekKAUwVhDgQoYXFSAhAThDyAjLKkX+TJBgWs8Xb
rpCp66pt5MEla9oRqYoA1dwSUsNgPkZm+uyHJTk5IvSdVYm6izf8sGSywzHrpS5myZYXGAdRo/Tg
pe4jBvSzo0Le+a4ZP+p+TvEs5ysMRuBQhLeBef1aG3KfGTaaQiVgoeIl7cFJDuBtO20LzwF0J8NQ
dlkblh0K78Oviu4G8lX+NTZzCKMirBTtgLevH4BCqpAdOd9FrulKdGryiQ85v2aLGK5xXrMjghrC
9x7i9je6QiODc8/UCJwM9QziarBNJzNH21vfs+00TzEgXpoCMg/4z8OG++tFZbhzYMggZzWl6V27
ZutrE5H6CCVI9qoNQhuK0K7DsR/ImkHZZdA+xFhT4V1bSXaxedshk9qQQ6w4/PuERgV+AnNaBbAd
fS96XAnN9DK3WVxpMbl9jPk2yMWif+9yTXbIR0acMLi/d5AbZ8dVk9nvoA5vD8zVgPcAbKP2bNAe
A1lDAUiE8yHbz/mQV0ov3S2knjy2OnJd0caL/wP8jwwKju+y+3046EcLzNNpiJ0AYFU0+rUBneaA
QRQr8m3g877GW3vZkFmO+n8cj+HM8RrY4Epd01wIF+ym6hat8DQDyuAlgsCbqcbT4JITH2EBwIcB
61Q9vSCZk4DOyJLXbvTh0fYyeG9BUtmryOtrx/n0pBfmjtk8TU8LrBHvc0TAzxNjfbUWr+ls4AAE
x06VdFz6i1Ik3mNx5J62Zm2eGs6/GzdsN6zx0qesxpmlvYv2Dhv+53ie1YffqL+uawhV/yDj555N
2wGsQIbrcwj+TsgsxtHYzSdY0ZZjQH14Iogj8VU9pCI7hjLs9t4Lts8bZJQbnSclkiSh/xF9dkW2
VVYQ8H/xLrn8bLx3hXFNBpc3ZF0zn8TLYPh/cG/2Zd5N+ZHYuN1FzSCqDa6oF/SdMSA26bJjw7Bg
AtoGRe4acpBZOj6MgZ8RM1S3Oym9ekhFN5ZD4DT0cmL8yRmfdutokPkIpsl+CRdoJ+eF/6lR2hR0
BIQPLhJWMAHUrN7i6d3Dpnr/C2IdCxqr9S7TrjlggoQCz+luvcGR6w/wdPMSy498ZxHGdg4n9jMM
qTu6NAAzdI7jQyRYcE4CRb9g3Q9RvAUG8W/AcSL3PkC4OlIaBhiXNd5x6jiZRSHckiSHmgF3gdHq
UH+lywsJf7LIFbPl0W5CxktlXdMfEo0YDWw7Qo0pDy47W/KFIxeMDXzRRScxfXHhRJ5sQtuHoRmR
/dgYXjjSbLtlHpG9Ecn4Umc2LSP4uL9tn/JroJalHBVrHhpAmKoBiXZIAlhFAE+ykRVId8MFhoIU
moy6v5+WVe3XRKdnK4D1K3yUqp8IVyJqCC/EA6N2+97CZHvBc5u8ZiufgATENHBD3u39wE3GCs1k
9wnlcX/hbNZ/TAg8fhcL+XeIcSAWjUu8qRbBsMqRE0wWRdTS7i2fgr4rsHRJ8EMOdeSPDFfjBU0A
7tWohtCkMMiEAqALUYA4RdfmqhOLkfRAEd+XDAwdJLirn1CBbB+M8biElyZ4I81oK1yI4bdMVvy/
SBdG+wAyzL5wvo+P+USymyduQQAvW8YrVMHpDv8EFxfABl/NGCWn3NTNiYM9vgMGVVxo2rNb6kl4
xKMdHT08+p8E6SJw1Q3Jp1f49vdLJ7sHTG34c1LXcFSqLd5NhIVHFSh1ldrRO2nocs7IilMMwY7R
69CQ+b7f1PY3NBLLdaWhapOcpIemdetSSLPq77BN7aMwM+T+3YrfIVBrthUiB566WJxWD1sIni/s
XsF1IXhUS+Op+/JaD20xQ7v1AgeJ3KGWD8rOzsFDA2sPGhJCqmEWoqR4YB/mRU8vSDEmh9oP7JND
D15avdi1aF0NQgomGldTp+wCDBaMTpJFf9pG/XqD7PLO5YR2j0fEnXQ66x1fB/UV5h34tCKeGcOv
gXMdSrqwKyYPnBXKRGWqsJ7lrnfK3a94iI/jLLcKJDNx2WAB+uEBd0+QsuZPECg7kCV49z5aUIEg
Q3RIfKXMhkXfS7NXdoyvdErdI0USK8TkLMfREvuYvi39SnchRosvvxNsnDdJrlY4IABEhE9FIcRZ
t9MfMbR2b1pYX3Xc63Mybf0jaE/xpcmYeAwi0x09sfZva0Bn2bF0Disa1XAzNDkAtcYH/DSgQFBl
hvvkjTGZH4VK8UAgavAQGV3fQQvvbm1Wi1MLLSyvJGL3FGJN+/Gro4hrQL1i5S8sWMRp0QZNvKOw
em9Hh40t4rqk4w8LFlmgq0HWOpZtvuFy55z1/21ZBB0yGf32nU4L4BSgjMeIjuYaPSlf8OBT2WZ3
WYzEnBb7+ar5XZQVMrHdBf65HJD92t5g2JtPS7749yZohnfyS+sjAVIOCvYrQPKbb5DBGYWXZdQe
58fIdjITvJrMmtwi0BkBe+/Yv6Fla5WsTH0rMY1nj/HHS4u83hNgS0sFDREUqzPHtYHc+gPHxuGG
+Vu7G0P/z0BXEBeDUBa3XhJAceTXh0bndD+nodthYIxdIncbms9lBMrYr40q8Z3n35ApJNHvCGEq
IW5BVbWpHeVe7BVPkKnFo/tZw/MGuDiAD+P6bYJxKWsp4AMfAiZ/Oieac6wFZC3gQwQfYR2KAw7Z
6IzfQeGyQ3rktmm1q9vJ/91sKK4K0+Uyqg3AWRmo1j2Jo52q1d+8Xhz4DG34jSGIOkjRkIqitKqo
8UmVwsxY1b/zDN04V+ote1zRjx/clonz5FEET7kIX6klf5F32zyyQc4vApj7N6JY9mL5Rr8Rqx6X
g0V31OCXLWnUmqIZu/a9b1oYbUYbHOiS6zMWQXg+48BvuxS9bEXTdkPagBs7vPQyhb8rjWDjwq/L
p96d+iXtv7QL6dGi4HyjLldfqU7NU0OS+Sp5AsIeTJUOeBW+vEYkFVClbHT4yUISXIgl8WMXkOhr
MglKl1ymVe+h+0RBHplrVLNlKsZ4pWgcHb/FduVlNKEQoA5vAXcDLPFjyvsdFgPpLkRY5KGNQ/eN
49fv+0Wy88a26EVEA9mTkKzoN71mj7IW+BejRN0DZT5VITqUSsN3tjOJ95dpDV0LippUOLxZ9wHB
W1hhGFxfxhrtfj3Stx5q2mJiJDoAANYUytoPjoX6Dr6+rVzb6XMW8XMABTs0UPoSoYAtZOzeM0yc
YBSMGAyfEFUOMUkqLLvzvTKY2vq+f0BXh6tloF+cmQBWAMA8IhPcZcN0rzfx2PDmezSwRKEIS2FG
LDJFnxjkMi4IkemwwGe3yRXqn2ao8R+yuGqzQVZp2rodwYM91nMGPK4+0AiVCHM+LCEku4YeOfbG
IcLBJfGGHo8iijrGJEBimVyMIQErGHq+LkbSRd5nXxmqvCPokfkerEF1yDe+D8T2DFJAX7G0bdH/
pTiTNnWGLuY5pPK168O3vrG0imtkIdsV3zMOzGPdZ59GqP/aGV79YRwE7gukDOJ2eWlyfNZO/CAS
L6wSYs6zao7zCiZtUptyiLahSOHv3aVN/LoomGUhI1+KLhCYnGwtYiKy5Bu8kRATBPs9q+EeS2te
2AV84Jqzw9hjS42XkwFeOnzkSWNLCI/4DkmVfTHgIDpI05rKh/Onn/gr6tsqnyT+gMzlJdxJyMCI
gR6vL10W/Jc0a122Y/d7Dg9vCqKIEqWkP2ApjAIRy/GDa/t/QzejoQMesWAW/uYx6W8L2SjUkUFS
DSZOy4ZhSjUYscDm7LMy5uIkxyCqyGr/Wt1cZdK2pVGA3nUaZ1Vq5VC02NQXtNPTJV/zjzQjC2Z8
QXJSEwxDRQpV+F/hBn802UQ/sJOaf2ydib/5OJtjl+A1L1KxRGGJhap9ndJowuyRDPvfjFJ4wNGM
PHZ1R2/tIKZdjZzUQz/N+pwxt55CCLGjAmDe8Lx1W3hTvVv6QnNszC0y5u8ykwVVn7WwJ9PRguq5
BZe47dHWziLlD9ih0urXLFO5pJf/ZhagMpvi9T330p3Flm+iyJNOv/gmXY4z+rFLa5ZpFwP88WxJ
N1jkI/LlxgwgrKFzKikw4l3AvMkFuduwEoRSBRnYK/BLH3jw6ViRNDElpT09uUTOZRRIchR+aw9u
XlRFc3xdcJmPu0HK5MWCRwzWB4yp0mb+3lhcfED8DtWC4ezOxG59RGJbi5I8zJ/SzIOp77BxDYD+
fYUSIPhEKCIuWGvp25jVGy/WmkX/mj7IdpoQVWXetMjW6lhJt+wOuxRXETEQFFj0EYXQX/jnr0M2
HaEMGU4R1egm6nMIW21nAGbVlqBbEOGnbMce13ieINaJPkGfgxkLeMhF6KL/UpL92KhPLlGMSROs
qqZcvPnskx4u5Cz56GJEuvQCK/AB5205Tu4QekoLMOMgcVii16aFirZvxLtf+QBnecZPYT18rtav
ezjM6XUbqS8Y1OpF3fZ0D4vOxRuCYXO23QWRbA+w+pIyHJMGmpDxVmcc7cYyf6ZL+q/N1LifXfQa
yPZRjShHSYsxfacBs6uPNt2OvY5P8SKx9uuPLKX4hQf3BKgIKrGMVYSGCLjuxbPV22dKl2cEsN6C
BdkJinTXJcqvzjaPa7Igj3pKHkYceiWy4W2VS6cDnMg5eMlNh2sYgar7wJp/QFp+UOQgHDBhTNCZ
IomMLZ8LmhX43tu9z3pdAbOkEKil0h3hqBGzCZsNAkDG3uSGPW2MUxRp8gcxR4j6DmNXtn3wtM1h
e4ji6Y0pVLUT9fs25Wzf4l2eCjqHqE4C4B2uaDvTezKR6JKhtfhkXNQPRsmo2lSeFlFuosfGyGSX
I4UAk5osAVhoeYnGVu0FuCdXorcOI3PxVLOgLeLJLsUS5HvcNl/LUr8jEQzSi3RGvtLU3FBBPzBP
x4Js64GnmDkONbrBrsfaQceY7WllMnwUGv3Etoj1X5eq6NoCXvWK1i0r4fQLTli5xDsxL+vLhPD0
8zIZcoYkO37GtIpeuXeNL9oF7EEMtNP5GXUUpiN1D/87S5q9jui4A3hCH6XxmIysHQIQYniw6vwH
gbC0gHZElVAC0sPG/F1U46AfQh7j8kVJBCWCf2eZyE8jrO0YoMF+OaZCw10HB0zgATkYu63BUwlL
LUVDWKR2vHdwsFZaknMMn2nRavgZw+TKE/yBBMS5Cgx5fqjbcb6LJfvQC5mPPgjNHgAFmOIG1HMp
6Dg4BUSwp4nDWshl1y3WwD9MU14uEcGGqh/HEx3nZ71tP2KZvni8HhaS1k/QQ487M4bzeRC0qYYI
UZthRtq9rU2AWRK/MUzUsDpzTwkJlxK72OYsk+5s6dKWPUNfiSXsHwwOm9dcwUwvIPdS2PBgObS2
mOdiSb8dGyI+BdgSZ8v9Wk4J/4EvrTlQuASOzje0Etz9DjCsL6Fz42eFZOGiSZTZD/h6SzgVn4cm
hSzWxUgfmQMDgVDqXiXWOa8+bZd9TObmsCx2xGi3xTLOBwJ4W6V2fkmRWYnD4BHTp7TMI4bBzCSP
Xtdfcm6ac+eSF48c2mpruxHtBMIyahR6T9Yzc8knHX5yyxB9y9s/NZsVCrM4OSF8uK/WCbN1Srau
ohbAU0hUyizj8pza6ZovSINvOvdCY4KFnxW3luNXQtLGLzOE/oBsIQ8z89khw2992hRvdpgJ4jxc
kn9Ws+SSumAshkwjFmIL+QuSY7B7bce27NI1f9ma9L9Vyx+GiN0ia7DcpGzVNyxNv4Z4JPvfcQhB
X3JUrov3kcnWQuPgRVcFERIVbQB8CLmydM2OHK1q2Xv6DFZbWG4zUxeTJxcGHU0VLPNadQ0qcCYD
U3CNbWuCJJrTbH6Pxw7MAD0Bv74hgxadSF4lCaIo6wUuSW0t283Uq9ItOOxHWNf31G14GUJgSwAB
vDeD/OjHob6nLe/2jrNXDrYdoCW52aHZ6qolwe4qU1O8W2KW79Jh+8K6FF2cUesBH0OIj4z1B5mm
+jD4pYb+s0VC5ZKc8S74ktaCvm46dvt1NgBkmlUB9zK0qIroV9SvbRl0XbQzRmZ3fsIv+gvUKyQc
N0gf6/5GDCg/kBK+w2h5TgxQ+hQudWwDwJWnOEH2A9g3sF3IHuTs0H9ZOIRQ+YRtuQg3l0Qh6jvp
+wMGpfGlDaTCLJDxHVqM3SAwisUVBoxJlnZFPwQY88T5hDwO1lchgpAqbHDHY5dN/3KTQj291D2W
AL/VcrJhmN70dqfTYcY6zXeYYoTrMQ5R7UZKn2XLgyNJF3OdsvwjX5OgxENgqybzukiDSR86MgPY
hEekwLJCHUcKFINIJ6ygetEel25RpyQiAFW1OkHmCkTpI+6IBAKjxvmHNBm6A+TGLf5PiSgBIplP
ANm9JHitDiTjPyuS1ssYkrYSkS38SOtx3vXD2P+Xx6O460KEq80Lwh4RSESLZEPetKaYGSwxLkEI
5pG9ssb+3tno0zC27pvfV8k4NVQtpM0cbWmI+sP6ZD/Kfjn2gGZfqEZ0lAum5mAH9DQmz4a7Llq2
R+czc940Z9dgpMHrOPbY2fJZ7DuEdQEMlIj9mimMPg1wDntqtDp1XvhdhKClB1hxUd8HiaqWOp4L
IpvsbNz0TeXWNIWeJvmKIeXclV2NPIdYbRbmAuzCwQPowmrDzrqyc2wwIcO0VjCwiTBo23YRkpwL
I4PuQWQZgaQBBd9Mnd6n0O/8h/Odf3ooO8uNcnVDatt0gvhkxdxvXg4jeuQTunZxQgx4+Nr5KPrk
YJiVEywmhznA8qnIVok1HiER1iIWx4pQuJpSluwSSZDs1Khhn2brXAxJPezkCBVPbSKMifstuWEp
jOdpRmCKxYFSIYQH0eNwWeJBxUMCrst6giIci08veoCRcg2aGZw9e2H6GrMGl//xscdGvJ3GU00B
v4Qqfq14EEvE3QwTemRM3TJsvR5btIiVilN7aEI8yJCoQzI6NBE0Q/YBQ0NV9BY2oY5k6uhRhhwi
Xkd3mDWqakQyGOoIKhE3YWXVNMG9VQrDZG9w+rDZW4zfKOpkvH936Janx03YukBLgamGok1ehMgg
xjmPncOJY9h5RK/VgtyNFwR3cF61S4IIe4uyv6Fdi6M7aa6KIJ9KZutwbhGzVDmj1P0ya5zyKfvt
qvrgL0Y3LYwVGcV5FY1VG26+HHGhH3Lrx6cNy+LKWd/t0oWZu2WAfttsoPR0fSuPrlXyAgFjf/Y1
zvqi4Wla0hk3GG7xtWwclCvtmNHCtmDIa2M8OE6YCwRbw7E4GqICDnGV44pQGB7MqytW2csH2YO6
xDtuMTPByfYQQwnyrJJZ7eeoz88AeaH8dEuwYPsVQJiRJBDZIHKlvbh2jPFXTh8xde37Kt7UK66k
+Q1xDOIUy9hcVmTfPXg4wt5V28o9w3l7jxB0NLtGyu91MNEBzFzy0WsoL2oERp7nMbd3zCDigCk+
fAfJI1kStP5BLuRDk48xig8/+h3PjTwvs0/e47huHuv1l2s9QE9eKihYvtIpQ70yeGw6jP2dFYBA
XbrVqRvbkuAdir1xl7JtuLE+SU/YD9BHdEADmpBMdn8nx0U190t0lL7trxO0+EBIrPZB+sHco2NP
z+hPkIm6RhIjmgR7/5vEQOqrH5m+m0WENjEzSTVmwIDFNcrMIhDR+D4Qs57wQmIHxrOBXWKJftjo
HuGSAMHdVBTr/8I2SJ5G0qNGGdYuu18Iq9/ievBoVEFkgIg+j9HWm6yeLpjq2D9BPecWhSCdP5dO
yzvETYZf4Knysosw2LdTsD0IQvlLYragkrprjzJaRTVSYm5hsPgq2qAdKxA+1Y4FPsbxpCwhT5gY
ij8jRwR44eMZ7J1ZzUcHleo9X0Z7T+3gbrnqm08X6P4tNuN0h6iK7WJ1N/zoBLmtGHo1ICPlKPho
IQmBHMLXGbsoSZZbgFnnaUFo/S0TbVxYvN5/FSJ2b2EGcGxBbYiUC5CWd9Paro+h2PixFUgpcnhz
dmNAk+toHHsyIomfIXcI0YXqBStds93DXIQZPNb8FQb8yynZcFi5OQrvtppjA7Xldv4UyBhFt47C
H61FZ+xF1b24Iyju3sSW1HcCbPvnQBP7PkE/hQs7ZBj5qeWAOTN9lpZiZbR2UqEDnpJPHsztPnPW
PSm7OXyn0ELsNxvBAZ1mOcaWvPuTY61xkXO8nCl6ZLI6FM+APR6wpp1P+ZyNGHH08RND3Ol7iBvx
FXUN/8GXOR9HOFcfGW4LsOs2jrH+whp5AYo7evB5utzhGBufoX/p0MbCbSRwPLVTlSJcc48vvjs2
8+9mf1ps+yww89pNgfF4lWcj/QGPMahkeWSPGBSlj9Sq/JvUVlz0xGtAymeGQwB5ATf41ps7yrn6
1D6Yznk3dq/Sp90OQs5hx6doeMQVhYI8Fcn0nIkZTVicxsvT5LPtbHhC/vCQ+b+dnCB1B0TxJLIZ
t/0Qkb1Po/5o57w/W+Qt75FDCknmFKc/wTC669zFwQHxtfRJ4epFkpLpsA5ly/ppApmdhjZJLxFT
7YPA8OgMzUbYFKbrI/QHLvvbJCO7wyEIK0H6ux5VQcif1kxAJ1XXISrCLv+acYSePaPNNVwTWsyI
mfkzDFG4a5oZ3zut+2fTS/fm5aDfHCTSt5A1fY7pXCbe89AHfwdDFjQ1sp12c7Bud43WywcFY+Aw
pVA0eG/+9rN2Hz6h9ZG4HgHBch7Ct3BZcF0bCJRqzGxanOoa1DUaa0zkELF5CAzsgYWMNE4LBW1t
EfguquJ2hax3ANjiEGjbXGclp+8NGqQYw7kulyVrAA8cI+TioFeu1UEbl9+B7buBQohvqgKdH+PA
LmHr8TdCFxaRX4Bl2DYVNHj8Pt7Y9B6Dj1YluWWvSxP3uxZF24fhK/rmuvN/YBn1n95CeecAq3ja
tnXaLU6wf9MGPSVGMJSjMmUCEbojeWRQunwkEN7ercgcXEtBYpw7aU0easva3WabZu9oaI9hGtIT
RmfBMbdS3Ftseo4U3L5rn+dNWde/2XjYPn6NfSgf56k3f4isazQUYXC3oXarBEy1+/GXyim30FcB
WuWjSYPukmHOhwsfAwEzLuq+W1YKr1iU4zRU5tyxtvkzSmmr2WmHamse9yads3OKYnU/wbx9QZZx
WqlsyPDV0JDv0JGih0/m2N5xIDj3WmlxBScujAqrs/zYNzrepcGQfANZuD3IjM0PSRqpaxrV/CEc
ZHNOsRlCQcg5Pncz1x/bxMMD6Nb5fsy8QDTX2ljYMCSVB416G2mjkX8KtgRbhRrRCapMMHl5+B9H
57UcqRGF4SeiihxuSZOlUQ43lLSSyNDQ5Kf3N76zy+vV7gx0n/NHS5blcalqGBgOhscBNSBskDHM
u4V0vxmGbIJWqpoMCsFbnqSwlEsmy+kyaPUQWtWkiQB0R0LKzP2nl80rS5UkN8F3WgeVSqNypOnY
yc7VphQXB2InEgAf9C6l/XVY8W/5aCx5/M3u6jjz+0Lz15UmLG9n1w0o3KS4r2pt6m9o7exzSrjt
ycAzVpCF2qzfSW53J/6+XjgDwo2+ZroKL0zjPrUTwjC7sD08Qcwhu6xv5lNCucBX2y3D3bjQ8CbW
0nhCILEd86lEQkDSgx6qytrvGBNsrovWvSsFIhI0WenZdEAXzLl38DfPqs7tWEBQW6rhRfT86AdF
KqjnKneJFGu+lcj2jcp2kLcySCrD+jazYrisniseV1dpji0x0y38RGPGacvcWpStR/evNrSPI1+/
L8B/QBk0KEG2tCVUFx2UZaq0h9vL+rJsZXOpLRQyqNSGxXerfLybpbKdkk5PLxtSzyd76x3Pt0jl
+wdaROiSagjz7+amCGhJmopobhnEiQt1+r2ilcq5rc0b7F9uLSLLshZfBWQoUGutnJcR3b1dNOUv
PjJ5yhVV+N1MgVZB9VzI9dHB8gHRBmZOEF9gr4Wyx7k37fshs69Sn00OHS6HK3rvGr1zX7u+Wy6k
P6my/uctQ/FFljKsgi5b66+z0N0DKqC8D5ohZcQoZ5JA3XxpHzenMU7SXJezqJVxBwo4PjiFRbfB
CBwz3DlW4n44yaCFYuXSBqgueqiWmpGBCtzYgZstQ1UfqxcTt8HADVuuh7zT1uPi9Pq7TorvV6Iq
lJJ1Hk93RyDuCPg81z/JyD4OMDyPbyVpZMBlI5pQtvVsOg42ufOBKKuaOJppybSLNNTCCBlB0zUu
+zQlNV0KzOl6WeSnBM46OeuoHX6cWQjOglmXxJHcJG6BrKtkDEeVHvOTTrwYeec5r8ppFsQ+fyf6
uqLsMkseqLC0LenEHWxSdt1WY3m0Fy1rIozv5fbYeLqSRnDuKK3RLPdbLAq5Ps/2tJhhhfgPdFYM
hk0uJax1RKyrhTC5n0ky2Cr6CsPcZEtC1ut06SFVXZj1pnCGAaK3K224SjZhv+0Bk7kJUsV4Ma2h
/jZl2Si71PIm47I6nTMS/UX4FDFoKLDOvKtdzuqXJs8LL4O5H0hOMLBu5X0WjmPRLpCXJHdeUBEg
YIB4wPHC5tU30YSUCWyutpP+VHTO9jlz7tHyaYC13iQe6IGycZ7ncysEIYbpqoglgodjl3JGT+eb
3tr6KjR7yUDuWB13bJcdQud8o3C7aImF3EPkDoQ/VtgIX8SktmZM3H1Z7d2qbMQJLpvUYbVqyvqE
dQca0ga03nj58ItE4CijDMCW5vlkkgPVBP0tAus0e4hYYymKCVZV6m61L6ZJJPdydl1QklpVsxBK
t9P8OavK4ogWVWNrbIi9jnJmPSNSkjqBKuWZJnDVGJH2iBGphj/jkE2jpiTf8EUFXnhMUFA6O0Ob
e+gORog71eOD/VPXzNEC9JGgY/7aIa6MylnrvUBMLfeQZaXQoRoKrGWXFLbd+9W2QUjBFffqkQyi
zfCNVK9+EY1Wm78SkafF0JANCrRGgousicwN9BZ0qwR2ZmSfdW4jT8sVspb3TE6FF93ymicMgv2G
Z6uB645GkjS8gChzQwnUouKaG2wLRey2VvbMMlFILS6ysv7o0x5BQoI6tGwCmReifSF8tyxwLXQk
qM2YiEeDPwXd6R2jbcVi5zAL2n7FIee8G9ncvctqlnDuOpLz280kNLhjCbKcOG1zbtJZfx1FbXrR
VihE4tXFUGe7HOhGws02jronfol8eO5QhuMc9IgDt5Xr36wrfcF5Xs0qmu/hs9Q5XPxEbyvT1zS7
7R7UEf0+SJ9ZaHc6+gFzOSw3ynUOdGftWGvQHq0Wkp/OGoxNDRq1MBs7sBzBI+TX2dK0pIFnVECR
rNPqO2fBqONjN3RFYJi68Zb0+pjFlfC8gTtj6Pno7MHWIs8TCMmtpADI9xSt3/YDbOrJo8gsi0d7
MZqneVNXdU+0ZenCIiWjfcrQx46hLRIBLM/KTE2YzxxVKopvzt6mIlSX0sljEv1GYpcLr0ziZm2p
JMjkrKzvSPkS++AujYtET3dbK0H0n0NoqXx8zmu7NeDO1pyQP9aglElCmyLNLtgs0gN+NtxVyKnr
BL2FKsdKjTwGPuOIRG+hCUqObAUeYg0Q225z5lO95a6HX78Y+twOVqRARY41Jkkp91m1RkRwoazu
+B1MDzFcp0HH0aItfghNB8HwCPA183YjF2kqWuVgIWfcXhaiV+liX0TfRjP/S/Y4EGOrHVwjAfZA
kZPbcbElyrtCtd4fn5nevTskGqL2NdJqJJ0dMaQNGz5txgNaOpG91U0m5YWk6syOdHMZC35URqGm
pihFfarkNhEtWanS5AtsQal/S3sd1mBy+qy9o4xt2j4G0qFZ4AzJ3xATbyuB1nSDuwjgCFK7QHG1
y+xJm/8Z2yw99n1WWiJkBw+jxZHw03k6K7QWTGhEEjhGNSm0UFeVvjzSycQAEGgNuOb3ytf37C2M
P4cum1sPyYvtuf5UJYb7k4Av+i7DnvpJKYXzohbDQF2pMudqlJrJ2uwGOTZfSN2t4pjYWQnerWh2
vS+h0cwjtnkFDqhkl406Pl7FdyrTKj7JBFDqqLh5vq8MV7Ad5c2GEyiKS7urqO3OUtAcdZn6u7aZ
XoXzYs1WkKF+7M4LWIoGU2oAjDr9LeGkFFSN7w29NpzTnFegquqcevPRBr9vdnNatfe5o2T9ruro
TeNORqOJQ4mWxqhtUd7EHbnlNmKPmznG8xoaKrw8sX7o/pqQTM35SNQcDYt/4wYPd94UB/CY6Wbp
PoSRttZubEULmGfO5jf6N3p70RwV7Z4KLSE+6oW8dYAYHRP7S00F1BS6erepdzAm/bxHg+dlZ28r
7O5slAkmiEpzyvGp7j1beQJJ5YDtRSm+857JO9ZAcooH8B40tgMZX2gIZTf2BFcsbMHsSZiPDCnN
u673ln8pkenVjJC4oTUJbSz/EhrEAZiBDs487Dx7ktURNxXtLdZoUvlW0DlYo21J2zzIMqWZ7nQU
sElQAhmVcUfYuXU0DH2uHujVkjaSe6P9N1uePvu6Ak0SFSBYiHk7KPtgqtgHeUoX27l43TRV8Wxs
CQLorndcpLJUI1Cp4mRubDvKCP1SQjgGeOL0HAdmOY4HZJmMMZBRmDeimbKOLaxH4IaW+L2bQbn2
VKR3iCFDznm1hBcYtSKapDkVJDQSoBU4SHmZjtSUh6aDfM8jdxVDfjIL6gw4jLy1vGaalawP0tN5
NJtNnSB88/67bxvCSNGWsyr1iE6NYKrzLg3noRLTh1G1mYRbmZolSvAqyxCVilyCiQIKEbVWsS6f
inSTNJw0ZuhI1qXZxeqYCwb/1rBbv2onBSmaVYq/bLXN17ECvghb6do1/s/edsPSMZYp8hRiTHDl
WthLgE45TmHBSUVakHJPAQZGxIueslnlTwWEqfzaMi3yb1jgvuCXAtHMD41Ss8avYKN9xgAo8+0y
dQ7yd14caTxUVg5k7okNVLRHx1vG1bBlvyTVYDDIJ5nQYlat4GyQuyZczNTO/ffQpf0EYZyk0Bt4
Vj2inTWEW8WYtNvRIYr82XBn7UOmhK3sq9QQSaz+L7GdPcV7s8fRncKCEQaPF0r078JY04yztBmW
C16ihA4KFJMkUvdMQrupVtOaL6BJIAcapjeECvWcnBbaVzBBCFVJXtifHEGOWKK+I1sf9M+VpGMv
Yvcvnf2myZqKoKSBzEArqj5V5NQf8lSRz4qNUJU2wflJEhfzPdeW88OVLJ9c00Y7Iup8XH0ba8Jh
Ub35vPUSoWuTU8LAaZdzN4+1rb2Ppaxex4xck1DTy42uIrLIMCubVvqXbGjFfZtgKpaBZpv3fWUg
Fuva6aqT7vxasJXFrcMZEGXqpJtxOeIoIibbWkxu3gqPxbpyv65zTwBVoaVW2JYDAW14alBHN8vS
54EDj4laGCk0et1agSyBoTRVPx+NpAo9ounLg+Fh7414nm5Eg5l0u5w1Cq1MzqWXuPaldAYW+WkD
5uKP2yhJSI3w9tnWHr+dTc3mtZ2KGuCJvkYDEmccvqsiqd5Azd3mHrk1cpPN0wEjVM0cjhbK8G1H
K576Q9Va+jq4zvLT9si5jmj0jXttSOzYzXTCSp2V6ooVdcFrQd/hrhs69WhToFEGCZunxC2wEfGP
HTXpD7RlejtlNBGXUMuqXDerEo8IA6sQdFzVUVxrdtS0iD02j/grxnc3jxdz7ONKm7UDqH15rK2q
/ykpo4hMk5YT6Zrii38Klgo6R8ZFt/kmXCpO2nudMQAo67QtF8sZIxMNyo0x7teHoaKc08Brq3yh
3PbXpkW//8rJvU/JdkbVld1b+PFqFoxq1s/ZtBzV9TKl7V1CBJAsNZiK4mkjKznn7dJ7+W6hxLO8
V3sUu55wXwhm6MDtJHPypZMutLDstvOPZZYH8K9YdiLOF3Zp2K1+iG27/CiH8iy6LBbV/ZIj7ZAu
hGwbeK2xg0B4L6yrqSCNzdFt2h1piv2/NqFhBs73V5hQC2n24Y7VU2l7r0VSxoO7HLr5vTcY7so1
ckflHvbzqUimOO23160qH3jiI8L7wqFacvx1VbQkztuEZKoXqLi3a1XhFRBOrEiw2qnb28vwNGZK
VBOSViu/rtdA9SRof4tAByVVVg+NCFx2TuvbIO9tdq5SYKrOkqPemY+Dt7ziXf42GJZRdC+IALVo
tT8b1LtTm12H5atkailyzR/6n8R48Qa6WDSjPk9qwk8ags0pA1GM4D5dnI0vEuzXUS4tIW65xl4+
t0ob0LGJ0HLCLWwfVq9+bJBV+PNAtcs28JXrSLLbOuxR2AAU+hAu/khhLYr7MztzwQS9sbylvJmx
x5VlXnvT8GVxh0ckROTlE1zMyuH4jvHVVggcMzeYc16a7cGY3jUNoWZJtspcBR6UiGMBtlV7zvid
jWQZFypC78h12m/PzPhXz9fsCXHghjkyNpPXFlyLIFz2b/sMaqVi+iC0JMjTJxL00D/xVlC1V6FJ
cwJrnmOqEhITeUStXPW5+JbSxWZjGAfv9jnc5JdkK4f9iGf8FiyuocwYkFHNzpOavVsjyt6bJbjJ
P5feOuaNc0IOcm3M+VF494v12erHdvmZ8YAbKmTLhrhMDxP1gOt66hgCjrmcMB3jH8Hhxde9UsOS
p4DlA4nqd5ooru5I0CGbDSvyOJ7N/oRHNUk/G34fnnYaPTcwWzdsDe6wyeDwG7Ab8y2lp2E4aN8Z
l5j0Ovze4m8qThuAgoFJuIGBb+LO26X5uXxeyTBGeGboDzaKP6X/VcovJfkw7F2f3NMbIfjvFjMr
koL1Hk678p6qFE0vem4qYGxfLXy0BLUa0f+NKKVdTqLawfpsxqGDPau/Nz0olLPSXU1738ugSyJd
I7/6pEkKrBt/5XJJH7kkNOO+9S4IyOzkd0Nb5pBtBx770Wq7RPpD8dqur5a4rsvrtgVjyYp/xzvg
aT4nr11EmhUv1h6HP+Kat0rct9UrPE0vz40MMJpF+SdWe9mhaAr4Dogg7zjvqV9wnWueQsurWkjr
U5gLnO4Xq1HY8iIIODzNZTStWGikiCxIdXBMvIA3hU4bc/IZ1r7MU4B1i5+b3426xi2dozv4hxdH
Fcft3mx260OOtid7MHU0PqYZdaRV8sUiyOY8nWIWF0LQhyZwlfzTIqts+IEqpXsHyUPuDKgRHrMU
viUxVZTV5aUS2VF0/E3JKr42zKJp2+96frHXdaGbJI9Zf8vETiLM93eL9aopn+2GyS6lTZjKhdb4
BwQIFLSwq4v3HJSc2yU0c+yua5f4Mx5gjqBvsWhvWcFIVKXnXvkRjh1t+Z0sLVwVaagr9m4CbHMS
aCH6AGgYWoo0IEi19JUkR4A5RSpAc8X7rAlr13VNrKnpj8gnHK5qyNYJ514cFAfqM7Nx1SeHbKkw
V2knx/2H+TNMMvSriRNBL8ZMto/zJM6WVsSy1YO66XftqF0HDT1PZh+o03rFgX2bxQPQvnDkUgX7
gejjkx8SPDkyWNYhzDfEhhoqj3SH0ycaVFBAfT1ovIr2BIqFYjqbzkPFQIaRQmvecpC5RWUkLbzQ
ZFjkWo21YQzIhwpMc4wX+NNt/IfT+WCrv938m/XXvE4DUanTtidDiMCGZNW4XLkVSmj5reKZ7fF6
kLCDutqJ+2zJyodFZgkaE6pWNdRiC8EBllpZ7tVYt2V9ZiWnZ95TVkEmSramSgRRQKo+53Ha79Ne
WN0nDYryTzUGqBBRpJt1EcnW9HeNs4nlpEwVhgCrQ8iL9qkgWPAfTlHRHrS07bIIa5+kMiZ10ubP
Ju1YWTjyErPEMDx7ZA7wdVLLEWQpvVexcBEYeROSTqdTN07MDtGngeFlVf6RZ/684d2atYmr3Qp5
up5y042LcbtUAw93VkyBA4GMYAmEpmu/tFF/xsK9b2aEMd7mvDTefLgZg5pOVGFRaQQwKNRCMocx
J9c+e44a1FunoVdDNTPXE8dW5yZAyWwI01AH2oI3ycVDVXrGnhS5c5Wq3T/F6zlGEvOnJ83Il0t+
bnX3EQ71VDTyPrfT18X1HsnjVgNBTAumK9xgrhRdMLpsQDPappQENstVnlNlPPbL8KAggbcUTWGd
VPfzoEdStd+HUgzhhn4rcIybEmcpfW/tjaDdzPNiaOzIBiI61ZCfbl5+Wmix/LzBLdfa2qFGzsic
rJ0tl6ZN3UZJRzDDuI5Hp2aU1ScbAVmKdpFEOXloPPIxGvx7mru90DXzUunmuwVbjE8EhZ7rdmc8
C6VfIQDyebqOIH6/o2xZOt0LEnk6KWYtCxKjfs2diiNIs3R/mfoDrCnff9E9ksiLEk17agwzREJA
MMVk+v3q8l4CERwRPbAIi+yuVuA9zP4+z4wvYanRoDl3jPb7ttP3IzSXn4v+mmjDp1oo/s1U0Wrn
zDb2TK6fWTvGsKKImsd/KXFihuJEzui+kRWBAqvBAfAILvBp6SXbFt5sWqQbZ2Zd8O7HNn/nLQ5m
XCl6Qc4EkVmps4WmO/io+jGzLvdghSR1rcMhrTwuwk+vmm4ttUAu1iMaomDDenEj/gbSLVi3VODJ
Uc35EpaTbmNGWnL64PgSEPWy1tuha0vwwWthqfdm/w/8+4waPpjnbEfiR+Q0653dJl8kq+JizcwQ
eitodetX47mE8BV+kRwgdFCPidDJDup6sJ33YphQvqA5Nz4RaIJkFVtoO8whGGv6pI7AOMNh/av1
ORBo4RCtPHLG3Wj1AI9kRHnDDrH0ZU7ecZ/FbqkHlr3Exfw8YfzrnOlY8helfx5/V9goe9O5lmUf
JzTbtCZMN4IvW8kACQ4EkNq6S65ODLUfUSfhpCJoaEbcWMHaR3f6lthqMYMoWxcozXuqxY5eBtAR
BKfEKcoQZBzNeFntd8EMR85OoLen1HtvMifOCOCUfbAwQk5aGbg1R4ekpopUBuPDSvbdzVyYXEGU
g5txy7Df6fUKxulo5qhsq4utqMcWq4TSm1fiVxBHHbxy3Znz8r7hF0uU7b7RqEVcYstjxKq3J0JV
g2J+s5z+jhhjH9FigDstsvG4ppOJRWradw5CMUyOt7/n8KEyeCRN9rja6/PAk8C+haGf36S2nuVC
4MmAct1odg4drX2nHVsnQUTHbCyImiieK/2nxnWpwQyWIcKgc4JIqv/MATfWF6W5S+2wYll0XbRo
CALgH5XWi1bsXMT73riZcO5qzocqEtjFMjoIxZm8pYvnNuEyP+iESYzstbO40/VD1uZfuJHeCh01
YGU8OG17LAtxx3I/EQCzdryuNAD28M0FC0b1Dq/uyNe83a/uP2fcexKFY+v92oTJJNn9omGzkXNM
k2BgCPS4DHZyuxct3KeT+Ba27FogL0Qw0dSnbHKPo/ZmMEGjvorIlohKFQawvMsQQsGGefYY9Wow
bHtPnFH8w7HSnZxkYe1dbeMgtWs+fKTbXVp0GOUJjUgtAoc355GePwBF7kCU4wQBJxlZIrBCNovc
XUpaJ/mLUG+h9MQhSb67/MUBmKzq4zBDHphfM+SRdCAVFuQH5dFya5/hj1ilsXqwt5+5/ei3h0aw
W3DZj9wZiH7fivKso7NYnsgNI02IEsAYvlDtdpn+lDmnFERzYBx+bQCSMw5NCqEekaws2gjGFfYD
pYyhS3h7ExXYqjVCkM6yPllTlJbsXkCU54XwFKci+SkU77Nz4T+5dJzixMqG+00evfIAnZappwIF
XXp28HjkxX1dXJueTyP7MZe3If8rXuUczPiU9LC4CebeDfkDGT9YJ5b42LUNtJDhLcRvfpDlg2JG
0/xap5jwd9Rlrtr3NOARjVBJ+TdvOs0/+b2w9QNZC67RH5fFX8y3mu9m/dcYF1COqgNc3CXpvqij
xf2Yt2ObYm0leurC+6sqO8Xma+NrRpXx0umvOly3hA7EkhjpBTf2zrSuerlbgQ63gJADj8HSfmv1
E7pMl0vH5NQXH5WLUN4li4uFIDnW+de0Ob7a7xR17wyfbnlX168IufyB3soiQFsYoQtZejw+6hqt
2UsiPov5F/hBpXovKy8LB8hUEczSYnWZbGUnGDeFuKpjpGmEhOOxMihb7qsgK/8SVHL5bhG/Yt0t
xUE3Xy1G4HzSCA9a+Xl/DRizVV6b6tCZdCCXXykyDtnMPgTPyVsUf9EuWhJV/QnvAbPkLS0hQ2yP
5nP+0lYE6FvQe+cFLaTD2KHc5/JA3wbuUtv7khBZeXVuxr21flpsV+10oSqXJe4+F1aAPC7C7l63
RNJgG83Vk5o/4vSthgzh8L3jPFTjjxRDrDrEODOzrtkdsi2E2TGgc4jsAaDgXBlv0nP4za4DrXol
Tjmv4DpYQXvnS7Ycu+6iPpvz303JjOXpw0siZpZuuSM3aqgo3sW52cMq6L0aV1g/lnp4EcRHmMW7
k8ZVb6GzSiNZmaFhYdFgb+aT8BejCEcic5yJPtPmT5v4hBsokWlfGeJi1M+2s+4UMkjmzsTG9Ysg
eKevReQiBXHrLIIeCB3BHom6XunPNBc7nvDVBUCJzDNiyLESM2dlX5m6QZAQlSuxtRR3Vd4C/mb5
favBMFr1zrXSgGsMkKmN1nQ7500fz2tCffWm/BV80WqH0Lz5SE332cg/sYn56KxO3jDGQwbZvs70
rzr7FR1pwliP2p1POjRWc+9qzSGnmRhRX1hWZw3ADLP6ULwp3ntSK36+GHt5m5VQWZGd+VuOdTDO
Q5wt69NqVNjkCaaSvMG9LYOVRTRLzLDtHu3O5URmd0n1E9IwThfED+oTAqyw7PCuZoL+ay9c3a/e
fE5ZumEA+YOhysVix6KE9Z1MQ24Qe07IvmkPmHqOGeZVw0libIo7a6rjRHus8ox7YYAnJewVAxGy
HPhXrvROP5o9t1xt8/G3cZV6F7qFzOzO0w4DcUPQS/xe92Q9LaBjnhXCAFI/WVGGKv1NqXyVXgZP
O9LA5G/FbvL2qdOFdbo9KO6Dpm5fJrIEuV0c7z7JHlODEJ1l5bgh9fiI653R+3PO3+v5pW1jshg3
BnFdv/PmX6PJMeksvjXSJ6pAjCXP2vquASNsY3lUu/alxeG/Ld4Hcn808r+99Zdas48hTmzmrlS8
2DSzvYEqvSyLezdlUdC4K/FXL+x0HYfnyN5gEqOWFnN063cFQwyNAXeB+aZPsy8n4BAcqRMidokC
uTvN7VdZv60gubV6r+j7lFmkbClJSeFdAdGJF+pHBV3Ueijc5Cp4OW8WzwSPgyoYRNDPD80YujXr
1IgXAP1Tsri73n6VlJ90Bmep20U5JknJsDj8g1w+GIv7nDqWb3n3k0l4KLJzmph3dkJaD7SXur4k
AGEtM+fKFNOU5a7Ok7ADJ25LJ7hVuhvjGFd1H7FRBEI1A9JZGp6i3lsfHNBTu+we+wpNHSeFoz47
yrdbD0hOGD5cHJYNqIBSkAv7AN0TKPWV1OyF6Co7UUJjKnfYeA4pmHIHfKBIe5ev10EBMfooTH6c
5NPN3rT+LJD0b3ZLmhAxzorOT9JPNZGCkFh7bXn1lkeX0UUOc7iVR1aqkCwKwq20fQsN2yUs3TgX
+gORIvvGmS5t/yYxHOYHBMiYPjih2BfU22oJHDhmgVzgw1gjieKgh5ZXJd9bBJ04BISAibXGt9A/
avPgEQY2p5/ufO7zAwcGbC++/oVfflv/UZDChuHar+wgqxbGfIcRvJXKldD7fcuPKcV4rIvynYAy
228GeRocedEb5yHt0zuh2y9ZbumAEbII1AyTDXKdh6UZQkfJYyMDFXfw2RIy4fiUqF6xbyIFdFtQ
ZjaRsV/NUFSsZ46hFz4Y+90ysms52282pPt1TJ+wAn6ghu2AQpz39OYxQfVAKMBGbdBqkws3mzvF
qo9LCyCq1eaOSsIot/so26zHtKljG3+81tuc/dihgSUePMmqr44m1g3zLbexW2ptB8nZrUft5izb
OuxRBqIqBWsdxkdex3FQidHFpY31m6QXildX38kJj1VV+AVFtwtCttx7kXlyjxOLxx+1d+T0/Wdb
3kB5uQEQzXFbqH8aKNqoLc/F0uxve3ayqsdiSa9SFA8qrir6MTBHVlzr5a2kxGV5kzqyDw9dygTy
g3jVhMq3H4oifzDJVw8If4ysbkQIMGs7GtavPaEIsQbg7TosHqbhXesKYFl3xQM9oGggawNWyK5x
gODOpK3rVW/R4tT04dFO6jUHmU2vGbhZZDYL0XkbWiprbYEPWl6vvuL8HreujoQi92mqP0vqu7Hn
uS9Njhlr8R5zbf4am+ar6hDxpUlx35bVa54wHQyqvFod53hitMcxqb4bfFjtytjbatgzeYN1Ik8H
k93NEx9uYfxZA5FtxfhNvBDe/Fz/66rt3upbD0M4K1HV/dNYWnsF1IJ4L25x/dsCPWr7+WVbYVtq
Xf9OQb2CNZtfUFnG6ubi7ZjeRFLfIb35LUzHPE4Lh5NNvlKSmUsw6HDHuWN2KIeLX0EOqoqdFnX1
I22BP0mbXzfHoxHeOZKNc4fyLySj8YcQoPtkytHsDg8M6j3YsiBUfAbSQ32FcE010fhNbozI4tQ1
iUU4DxQUuk07QPxD7hsZm96o7qZlexOd923eaOFqBScBIam7fdbTfk5u3NOigQ6onQU+SzSGHMej
AOWdN3Dq0sHIqCwJOzAeNN9ohjvFyuddNm+nrRZ3TmHAc96UA0NeHpABEAviyhdn42TKDOTmi3Vc
CR2LNI9YR3I13orNirPZjYRw7kjaOeiK94q072ArPCgeREXBI5rqGgbLkVknF+9FX7zJFPBe0eRH
Too/UXN328ypJbQbZWK92w0NOmOJfYIV2j5bq06oph4R7funoTScFny3iDGiqqQtSrPSHQLx3J88
ZqGyaP5IIzw4wtshCf9rCvMqzPEZ1QY7fLo8aC2OMRKWQABsHIgSy6zXXEh+hr/U71dEZtHCZc7L
/ZzqbkTi6uSb7M6Bkusv5UCuHwmdaYASC0RULl+5NF/TtXlWzOSlF1Ieu2I8mdv2kQz9cUqHnVvr
sX0zJmfbDfBPdnrufk6mK/xmJTigJ33GE9hvLSuepv6ETT/q6+IfYYvnbEbXBIVWkDfn6eILtyl8
k6n+daBqQZEC8ekVuj3LzjyQMoW9jLQln/iwNyht1lg5n7nfXqGlf4tC+XKa8VGu2HsHKhTfFIon
GFx5M4xUxlumvTe9dkQSYF3ccsQ7gwIjkHb7wp8zaDQDzD8HVxgTivSM5pmospfV7k7ZprzIbnuB
Ob+is2/DZN12y4J4skFN6aft8lY18qo5GzMN5zNm49+BhcV34VuMdDkIjdC6hjhhdggQCAINBv8/
js5jOVpkDaJPRASeYgs0tDdSy24ImV9473n6OT2rOxF3RlIbqj6TebJLkluS9ojD+pD46vQddRFJ
9b36xKYUhEt3xe1/nCb1ZVFN38yB34Kpra3oYKbjd9ZRXcNyZfc9vLSz6Q0UK4CLERvP8kHR1cSx
CmkXg62FBNR6hsWfL0muIpdbEoigAVNsIQ/fpLZ9UMm8M03pt1kh2Rp0wEU/8lcs9BMx0Wm2cSi0
yXQSwcSJcbO1MUf9iXjg0kPhwnBn7u76g1EbYknhVqhvijVvNS6aKqnpd3B2L6O6upI9nrrReB5U
pBftCDkWpUvilrp06CJkuIU+OpoZH3BpYUCRvteIr3yj2tfJFqq/hE3tpWl0x2/3DvHjvbeb90Hh
YpnYeUqdhcy/mPZDzFgmM7ZGlHmIPGqWThJ3SlJ7C9BFV5f6q1rUb0P+OJl6fd9XywXpPB4AO9B1
HuQw45WQZkiIdXQPmcaz+bJ/2hHlh5p9iZ4KZ66/iii5S8Lal704mXNIraj0gmkXH2Exav+KZfzg
nmKuzaSSRU3vaxatfGRtxrr9Vphl9FGJ0aLYLexPK0PeoSR91vp0ccqkOoimXvxV+oECxcgBj7nC
DoZpHPNgB+vtritTXJjHEERFOt9UmvROt44D7uKUq1ciPwM61K6VCqLGYEw2IdM8qCGJ7uJZAtIs
e3FZ70P8hEai/cxNl/phvHiP4SFIRCdK6V8H5vEJWFZt+EGL7Ut1HMJ2yYGIlPY5acqbudiUzNY/
qXoxhHAiiuhkDTe1ZfmYC9wEItSc/4TIfleaSwkUP1ACX84lNNV/qIG9JGmDOWNfUvL8RCXuG2Nm
n39CTHXGv/Bms1EREeimRpwSg3RleGUNe+T0pZY0pn1InoJeh86lDdGTuT5MREPATTm5JopeSy48
heI4YsYSsVBx4LUhvHpSYmM3t+2hLX3REF+frj7oTw+6IaMWNmjqHag0l+aHZP1CSvN6W7umq/as
SQx5TdWPVjOwhsaFDPdtCcWzGvKp9YKNYHctB0xU+G5tBl0rf7DJiZxHQIws40Ur/tbKcnrtg+H6
TUyvaom1e6U5GTgGmc6iifd7s+OYaxpU09omFvlbOvkgvYAYLozZuaBTJqfd7Kgp83x210DE3IVh
yHJNORfAaPaKQEDBOTZ21CmxZy3sHdU/Zf2rgRIxSEdLs5hfs3w208Eth/eqUpzVfFlTaJifkuZL
JQvPoj5OzYzPWIVwVgUhap6Ixz5VC8bNqNWm52FQDnJLO0wJACTblWQGkEmDTLg7gV1lKGL4odWe
RrpvOazOip6gqygpIZuSsIb4LS/gjTSahc4yX7+WfEGimVxWHfFvZL+CkfhOGFzLQ3uAh/ucJ3AN
ou42auq+V7lk2bvK5bknrrIxE3dJWZ72ln4kxW5TAmdLa6IO9C3ANlOYnsqdQNSeidmjiphY6gUc
8/mzmD9jOd2kbCZn8ze0/GHgtIuzoEbyPnR4uRN4DHHuJUB0ukpsu5Bxqm4AMYl2iUC0XV+sHjS4
ZB5QfQaoqoNh4NTkQ6umwi+myhsRA3Jn7mpeaB9lNyuKz+GMXExJvWQcf3sCQORVY09tGdco1zy9
0wOIEHs8n+B1b6Ba0YSBv7ZXuCxlUCXDDg/MppQZNSyTeKlm+TSXOtpEceE53UUiUWkKwxsi/sfU
yq3yawIly87Ta29PXxFDhzB9EqgQ2LSg9frHJ2jSFw35CUfZeUqsF3251+lzVnyH+meJvaBnjDQx
7IlL5EBTdqxGBoOFcsoynhdl+KL29GlxD/J8irPXBZB+wUbcmfJ6G5btXjPBITaXVrwu+ZMKy7Qu
rvKoeaTt0fhmgcKeJUOPEAtza1TGzWAxQVuZjye7/eE68dLYRoanHZP0J5rf2qG/D7V8s9tHIRlC
U3tpx+SQKdfcRqYmW+UXo/4LaNcljrdiNVjNy6hqpWVPmf4ECIkVCZYMK888M6x9HC8UPF/4lI3p
W2YDya2xabTyk0wCBsbxFklzQF8FUyN+Sq1qm2nMKleT/jdDCt4DvhUSWzT0zFjeIYcxL8mQrCeK
8UjZAIJncbhsykXhSuDbIpfPSfGvXIftOJVMWxg5mvNt7VV4Aj/pxJGuT15ubPK5DRAo/xut/LYg
BKiH2MMNFDH7jSMiJuZp28cUG4gqRlYwivxmMaJArupI9V8qkh0mnVGTN2zAGNx1G6YqSJGYKEH5
RzIPGWZwWZriwgKZjC7cPEKuQzy7T4xdmndeGe/7+MvuD4BjuJVYTTHzzqe9SMsNue9uW7xaMKxU
W9lYOvIJJQ2A1zfKF3vPmJISz/uIVkintwj58ieRy9XmQnbYTAMagJJcK2goxYzMo2ZvZaLMAMSk
fLDC5we9pZJKO2wd0uolBU3f2XrrwKN/ExavfaQZZQmxhSFzz9N2P/ShFwpMSI8sc/AjfmXOuptk
0ylakIzp6laitdHTfW3ovtY9L9lzijtMym8xq/7wy2wvqbiZXe2n4z+7NI4yQX2l/qK370JBCBpM
AGPoceEnbYCpMUDE8CMg/Cwmb4T5yZOqJeGrGi4elrXdav9gDuTNtJoPW8oe+cykXJnyJqM8rwpG
Wngj7uUIFaGq5HE/F8DsyoZ4dYGPzuibXVg9joHFSzIlSNXmVzXYWFrPU/7XTqdexZeHeR2kYv0d
LoUT96wy4gPhZwMvmwCNH2bEJeDFTxVVSsYNaHcjLQohPEJ3Z4vsR+64TjpAbcMVsZNzj/Jkig54
ZBGuAh82piAqA7PfZDFa3VLZt0nFyUyJcpnfR+Rs63adt9P0D1KRU+qbPDrM9Z2GimF3Z32Pmaew
YVF8YZ3ZRgpGr6lrdMde/xzLIEbmtvjtje7IgeToTPpX13xLmgsvahw5hjiGa7eIfCzvOcxpKeiy
uzGfYSWyDxzuNiNLQ38W2g6l6xLhhHDTcJ+2p1Zj+H0bJn8ad6bxrc57wXZr9GvlqxeoULFaCIbD
4lmPlHOVXkDLjaxtovKQCLyfETyKjxoxFnsyfBCtig3Y79uUR/rPXDy7/ABuvBYBbNRZv0rp0ZIA
4Xlhz2RQUf2ShmXcL/WOHAZuKF/WAkjWk/DpT5QWYMMV2RGonpwZORtz6TpgYvqHMKhCYGnjYV7z
z4rtGp6jQJ2+aoXQuvg81540uhpPYtre0uJFR/NioVDZKw0zethVd54q9rnMDlueqBcWZG097yL1
xEQ3XI8658KwKdIL9E2ACclwkR8xBIpbL18hfoX6wvfQlWhApY9YPZrzN740WDEsVeYNpoSNav71
DZN5DhcmlK0R1IDsGRf1cvPQ1O7KGp0aL2y4I51zdLU5mL20S9dss+TTJc+UWyw9y8ByE/PF7t5U
jkcQ1XCP1A1DdiAAtVQ5A4yusfiztc9W99X5rVbeI77ygmhEC4c8FLaD0V4LY6NDJFWCCiXF+tTA
cNS20+wr6p7JzWhmgZFwj4wM8rQnbusnnOT2yiN4LPJPhXgNjsv+iXGQOh+onGitO+XcsAtg8F1s
5SGoD4WJNX5nqiRuDJsZJSpzeXDwNRaQfdUiCMHs5Kb1zuDN7k8mCyk+HAu9Je7tYAESD6qBBUPr
yUwg8vQmZh8eZmxv2pl18T5Rz1Z8hBdZ2yhL/Qi0UOYuHR7urVUel/akVmBFHpZiD/iUFb+yRjRA
vFCNDQPrIG9O/WU41YuTYTxM771+MpKPSX0WPN/VTocLs7BS/DGBN3KiLYA6Jz4HN+3vKAiUctPp
Tq6fTOU17v+sLw3dPj5WYYK6/sWJHCM+zO5F5afaifmv07Db0jYMgFkaqtEGP0TfbS2OlieNvTe2
FYP1lq8SN5Gd7eWHQ5NyYRrcnOVW8k8R95i9ZvuEPz3J7urnJHt58d2pT2kVGOL4IFFwPI0MQpjT
bIV6GFMO7T2CaRTd3v/rUqAIbJTQznvGfLTCqzEcWS9zr3Lew3HbyxFO1EOjbco/im18n1p3qC1K
V2DiQQ4MDo93G9TJjgZJaQ9Rgb50PioMK/KQYda+Be6A4G7ZSOlPVxOQENhiEyVB0TxZ/VkFnIzc
ErZt5A4PcjaWjwGdnrjVxU6f3hZCzOWPwkS8uMEyET/4SAxzUCxRCnDtYvYM91rx1KxHRbj9Q+52
4mTP1kNpvVfiRgqfIu2bcbPq29zgNyKGPc7djUe6QBCrXIaSDdOmNn2D8VLtLuUJ9sag+FRDEF+N
ZFdK8KFgZZ/ihLraqVijqejxzzSi2nLVJqZc7LScFuIfqtqRwtQ1WF70LOAcQ7xJzU6G7jdvw2Fr
qkGokRBEpIWDJxO9vnDjwUWExxadi7bVUa2Cy9iFJEvBNJn3ab9BdK8VDEEDABUkbAC4pJ4jZHA7
PZ4ielGsbsiIODtKZid/6NQe9hK3bVafsdKKqA9eTHskN3ZD7YUo5T3ST0tPSsufDFOSwqbHP6gz
iqMfd6L+vdTOqv0kLG67XTifZDBk0+CzfXdhUaa8F+BrcSwogaRm2Emy4tzrLz382BUsnxxrR8C3
235dDxC/XCPd5f22g9EYorbvWURmsuHlinZO1eHL7IZtWBFukMhPmryQm1NsGBGeqp58ICzOx6kW
T1RGjyOn/tULIL2mUu+tWGkDYBjs/QVvjxytL11PV28r099QSf5ENr1jaF3tTg8McdjGD/vFRHGG
u0zEY5DPoV9oCxLVaregTLEfO8o5dWZh/AqKsZQqcyG0XBen0U58C8JQe+kaAcW7JqbpZvbYIbCg
aICL0vk3Hq5NQapE4UzJMZbeHgOOWXj6A1NAzoef5ntIvZL0bC/MOKHqZlyR0outHZTkXeeTRbSM
bhbdRLNDxC9rLk5jLt2jqE+y/qvFJ6v91aWXsqEpL72eS2b5i+Z/c/mNIAJE/So5KD3Ri1S8v/Q7
lLj7eXJbd90wEn1/YDMmD8kX8Ge9pJPwQ2Rf0Ta5t+xLyR9PD/I3YxS+ToDljeQZBW9Y3mLQB8Zl
fU16VsW+WrgwXacaDZtPfROCAeINKzc96rIfjFfG4JonlLRQTSun3pgf5eIy0DcxAf3Jh+TbQvaM
RvBFMChSXPRkrXVoGUW+jje+d/w4xFXtZ2hRd98oPpkclNAFQLQ3x0c5YIHF8OoXyTerXdQfaCnY
SyS47A8R2NhoK6FDOszRlmJIYbgXaLQ/6S5GUbLysfvDPw4FJBjkWg0eBYcB4rLZScR2PPTfABnk
U/qM7A6kCyXm8lT8oWSzmK8SLstDD76Of2tEYeSmd+k3PMmlBwZu2tf0gtIzhYyK4uOYHumPVi77
DlGLA34Kwl7qROf5k0CJAMqH4CWBJd1FCnMU4uKu9XweWm5h3PRb8T1/5K9Ia00X9fVXh9isdNJg
2gM7hE5Yfhaop2H8MZloHPO07PKXgddsfU3xidAwWhbWz8u6zROOw22JMIfNCsEDZzxl8S6/QoeC
X90jmn9P/6ntEetDUu60Clssi3B/wfJuk3jn5epW2RPjZmwJ2kpfE4mGKWCLy/zJqK5zYF9hVKuU
y9+YSUYs3y+K8Hs0tExRNXosxjNP8+CzF6+4BVDnNsBiQN7tktlVL9nd9Hi/7Dd7q/7hGW7+cCms
K6zHfX9BHo1YaMLNeqVAQHirPJefIWVKuqFy2JXfEV31b/yMzEEHr3GKfhHGxMyH+ENmTyCsY714
RbSxyFfwbnh4aye82HDaf+azxWmbgyVxuNiApNOdatpbu++JpKcYtw5oOFSkK6BwFGe540QYjWt6
QHaooLhjtBDv1MxBbYglHYHRBPIUaMCRL29nQDe7W/VGJK9tgiPuEOe3dTgXk7O+tt/8T4TMqX01
ZpeSun5Vp6C7gokofBVptxlM3WFk1e5m+qViFeUSWhQxCKYsrpwHLvZJR/oW9H5xtrcsrhEH84BI
koO/DX3Qwdz0QQxzDqwLOTbojx3rvfu2/rFVZPH9jC+qQTLPvQVqG6ENgTQK+vVt2ryMN+iBSuUz
GINlH2cbm/P4iV17slzsn9z+yp6y8ZIBGSkcogkwv8BSdZkc/XHDU1aVGza/pbWncmg+GUDb37ni
FgzOoz02VUaSzvqO50mK/prEr5e95Dev86NdRPrv6Id5DqLxOhjo0d14W+R+0p06flq0M8/sDxc7
QQJxqNCY7qrfREKe5maITe/c0OKe3MtD8au+t9/kB+IOUH9MnAwI1V8mxY951HcMkDusFtDwWCGQ
r7eaNMpukauepTy4BsGUHozivQEwrS+cWoYvEyDN8B6CJocnvrZE/MkqlCTjLDT2ZSbbQR6Krtug
4iVmmEfxlVkUR+65jH2NIRPkZHv4rbkMJ+T0hDO01udoaIzSvjEMUdsF+HMhrb3WIXtAxrdMtB0z
O6YZIV0pE7R+Z5U4269WcmdBWJenkni4mS/7j9adtZpPSKvOOVk5bREY4VESz/yD1f2TW+HAJQUi
+KWXRxgxntnbVJc0bTzcCu2JxxCgVPdK69N/kRzw0YJ1xFxfbURtvNmwWvtafOvzXx7/lqhRJO3Z
0OEFFF8GwVNpoCtnqb+vmg+DVWJd+WDFM/3R9wAqT9AAqGt+hi2SFPwMnJyI6mgdxoyRcPGovppX
fQA3Uv5D9QjO6l4iVO7Fn8UJUWaRh5ES3ehhQd/H/oT07dQ4SN1TxsBK/wQ015uYYiYCCaMfg36c
LLYgbpUNDvOlOAg8eyuiqIWmarRf8w7mrOhfa9NLLjlvDP0PWcx3oWqs2R+1KIzh/iVGtjVhfsgZ
fkP/6bStPG/nFhcY8gtJoYUMHiRLkksiDQL/cmYn1XLZ8n/ryA3zmeONRs+6juVeX6HCAhQe5G1J
/woxDmV6TkJke0/H9Tw/GNld/R4r+ZGUwZEORzWq55Zs2qIi8U9HAwz1T2FnrOlM+O1ik5ufOXTi
CB38CGl27fipSeoL5abPx16WXjuVcnZKTomquqF+gOXAdqDbAmuhqy8Ooco3flyVHeZ4bx5XzLU9
nh2oMFMKqFnwvJEqFqJ64/Ybjj2TTtL3qCXzU2bq+7WXnpquRYLHGYSlxGvCFPW7XA/8t+aHjs3S
rinqWMWbYAudWGP1SO2C2ivAaS9D+lk/4a08WNTGbhxVkNqrcdaqahMj6LL65jml1ask2V1gNuij
2Iqe8ARgmTCtGGIhiwI1IuMJitnlIT1vOYhV8zIs3zpXjJQiswNFZ8kI9zC3yvjDLCJ9Bua/jE6p
gVh1aAOFuTUV70ak+SVfLEX5HVp+raSbiKKn305Q1aQS9VRvv0XphxlRWdfJtp7Mk2Qj6uALVafr
3p70fBPb0r1Kuju5Pq9Apt0Ihy5+Fp4+dqiVxA0bQpKIexxjvQIBIMeEjOa8bGQctfB5xC9qe8aa
D9FiopzaKsHrwRMod0FbtPvIbjaGCnok0w494HVZQn3HA9v2BmqghQlc+UsEDVYghr0i9KchcUXK
Jp5+Ho7rFS6DDj6ouQNh2LXkdHDEFjgbbGAq47oXktiLNd3L2vyiq+D5Qv3Uh93O1vKtadVbe1ah
TCrnuey8FZ40gbsYzlDNYIeAN/uO0tADBUlNQQFQN69ruPhzprBuoj1He8r2RYHKtNCOWdqzSc4X
7JRM9LRz9rHri59oPOXZW263zjQ8RQXKnDo7gtSD1c1wG0o5S151Olc6ZVais0xDaJgkusQRGs2B
oSko2zUN5oFOIxTH6cWoY2WXgbF3FnV8LcLeyxk22/J8Gwcsiu1MZQbAf+4Q1uHkGABE8FPtyyPV
RUWNL8Rrof7jFPC7yPKymGVrwY74DReNK/pyrw3Flo28A7PyLUHCo5HgklW0Ncs5Wm6NeksjCYIi
asLVHHiWFfaUOMbJ+Tsjr6Dsqyvw22ebgWPawATHezAMBh00ITs8LTWxE3NHdKeAneQUDQJ4jPPk
YpJf5ShdFFhj+xbOxV5WlkP9sBAYEWPnyVaxapkCi1X5MpT2D1EsuyTPgjz/NHm9naEEGo9qXjJ+
MX0JE9SUK6DOSYDpZSQ/JZKf4TFQ65VjnZBRZ8wm52pX/ySKZGO/XQMtSgwXnsdnwZgmwFGr+m02
7axCf4IT0tFD7PX6ALbAoEcU0CUm3HoSg64+GvHdSAe7GDAMrqjIx98uNW+dRohtP2w6akkJhG3Y
dsgyxCYGiu8IlZNpILYaGHCzD+m3RGKdlETa5Z1+0vvkFEbFaeL9tl7DqD+xrmP8jWKKV8lS5dKn
+t1Sh1eoiy9zSha39ZUnDIzqnNtNOA/7xkqyQclbxgrTxGNJLtJP3xZP9mq/6UX4r4onv24QjqCF
3yNyvcJSB4VU3xVwei0QGQvwoYJIuVGRna+dKyvaphnM88JAGOk55QXiOHxkNPFoMZVfmRH6HCKp
MX6AuLQTHTgrGIO5pFRYCG7tQ23c6QQ3Yc0T2i/gR5URR+dowE/XWS6aJXP+1lMRExPidZmWIlAt
CPCTDtggPkYqZSBJP15nFsFoxs8T3Bh0E69mke7IDv7NaOnShUhIPjZpZJjdMXaD8fxe2mI7ivWp
RTqfW4iHccQSJ3ZRWYe2jJ07AkaWuHouFby/cIukhWyR+Fmq5x++JvtcoQEr4bJ1N6mbegro7CJJ
AFbZxAgYaRVu4SV2WjwICotRwaGxzHcS2DYDatGwChY1YYKt+gTDUqRr1GA2Z42ETQAXmT2d4ZcE
jZCCDCfQ3IfOUFHrZ0St6FjeKPLi1wSPolEdhuTDHNieFh82fkizPhXzlyzO8/QtFUfSiHmilG2O
CwdwcFDSUiPe29aCaQdLFrSPrs7OS4yVH4/mPtXfwGEtMbFdaoVRhbcaARSdYYRmHm6VE0cSXTsn
BVm/6OSon7gRE4GxHadCyJUjjDeTKQP32z6v2i23n9fUV6OoPSyFXjktqOpCPPEIuTP5YDLyyeA4
ZGr2nQ5o0+tBv8FFfTwQmwnIomnYwRJrXmT0BN0LgG518kSMJARYPPhORfE1QwSKV/ADM2a7mrJc
KfDfJu1Rw3oGWutsWJ0XN/VZ5j1JbeT3nIjsQRybOSNeRNQi2RNxEp4Bxnm2y1uFEsOwHyqUFPD/
7CdycnjUkeFvBsKHNcc0lINDkCjgtWwFKvAP++82tbU9tdyhUQkxUtfNGD9G8Crbe67ejJ0TV6q5
nBApbyb2ZNmykIqG1JI8IpMApFje5wPDVsWy9x2jErObdsgTgOrL+xh34lSpPtU63p6FncbY/Xss
FdmzeI19SixOMPY9pcmSusqf80U6aEp16hv7LWvS13VadvPYe62SXmom52M6nUwGgoYMBGeATYqL
O1vzF0sR32NCzS76FwHSRqW/mBBw5lp8EFZ9i+riiaytncUg1UynfR5mu3Lm0op7N1N7wytQLHSq
GaQh56BoKMs7sUOPsu/62svYovFXACa3CEDxiMt9Bdt7SJMcffi4TQh1lDlflnLYxexycVocIQ7A
17Kupjp9GABgsI5OJ3YXDx1ZmIUfplQjK87ygzmq7H6iYk8iKpVWNrwWKSJtjI8NWPsWSSLwP5T0
H9Fj1l53/2qqPJs52/+7kAVjQrwd49CNemUH4gBsJpO9DLIuUgwzVffrA2uxVs+59dN1fKYZLAN6
qqj/khH6Z8PvGvH0rnxBUFdgx1vsj5ZG8hHpvDSs4isEo6Cf43v38ACu4GwA76Dy8YmlxnIL7KFn
KMiGXp3ZAjBSJq2EH8t4yKyDgSSqcJq/uqF2EA8GcU9EFu+g3sc7iSRwV4wdcdsFPQ+CKruhgNTP
4qFZuCLHc5em/ghD5nECcCbWw0TbFZ3p6fW/TPkuGPUoOFBgPHCQZoTemCqkVfwJTGLG2NgLk78w
HqlomDMKzzRanXyG9JoDz/8qWpkv/5zY13o0f1Ylrl9yRFyvS1YrtxZBzzWpisXVlnH2m2XpzgWR
jR5ViI6Ua0JB2kz6uTMsVpWjFb2J0ELybg32pwY8jhHGCuZbQTY2mSppBHzDYMM8RCoSjlLUKDF6
30yZ9L3R1hZJ4kgZn4qKN6IlCGA318nbKOjrgbvQ6eZJFKidejEwRW8KczW3OcDXcyrp4yc6MLb8
fctoPV3Vk9ozMNLCqtyPMdeC1dkRva1OPx/NI2Ph7jBXqCGN9VbG0WtsEn22tOYbIGllw3vDxaIR
h4GM14akrw4vE3xjNOOQsDZrRaackanmRiG96NlaOR3srsuP+WJo/mTWjyx2S0AqigE1ogFbTo0l
v651+qmanGdz3xn3cZlXj7wzc6/NJKUVnb7V84iajg7TZ0gcsl2xFtYSI1e1rSWM6LRWi/BEheYx
JsXrnMBNJFkG3aQeET6Tzkt4lK35J7UajQSNB1lVpNHbMJpsyKW1pFNjYjSC9eJO63pjaxO76HT9
YOImaupNqBSTqwFIxFUPKKyMZzMgvbTgQNUU825lIQZEwxwY15UylqR6/jNM9ocSFNKghXh1waAu
YdlT6H4zMoxwqg/PgIFQUxVSy0ADZaodtJEy7qUs4oSV9CxASVi/wKvOr+2aYXtHg82YMtf18GoT
BO3WaxcGemLPsEvmEENd3hVebrU8KVUIWK21X7IQY33DsnyTNQnvQTo2VCwzfqxOE+QnGBCE8q5v
b4o6rQ2aNVzYWiiqsz0nyejrPXcxylxcJAvlEA7jkZMmVDbKOjMk4tPf87p0P6To456JvvgFWH4h
GrsGV9MmS5Lvrs+YDAmYagQ8HKIBnUCCVvgj60Z+Yc1/SNdcfzShlgG97xsi+3qNL1ycbwvZBO09
aCOROBhU1nqZnjkAGJxERXPhqzwREDUC0QHJ6XRy/463vHEEOV8bWdT9ccHwy57LZFwoq5TdcY2a
rdXaS8/dtwm7h7CuTX/0PLa+01QBsCGb9fPCMY/Elfa+XpJqr8GPB02pSrtyAsOVjwTwjhBNUZaN
cgDWnZEtbMvlw+6z7l5KiXEghAreF7ckL3DROP1m/LRkcmiBVBvzYcjQehpzXvyIossvpHOHB7T8
eO/1bkl9FBzo1on++Qgjg4lkAwr13Zb4khiT6JgsJhU6OqHiHlrxviRYIN6KvlH8IWFxvQwjjuUq
44pedLprJeOlyu30OYf4R1dQvi9mHEeuIEb5QAR4IC3GCcPtcdBmLRCr9WilouInUSXc4Un3OaX0
UGYyLk6i2SBCIv7dPF5svg3ICWjFnDBqM6dvx/K8wIJ0pnT4mLXkaAKO5UQZkNKQC3mEm4UlPmGz
VeAVwCcNQWyYrkNn8exwKGLfksq/YWF1Q3gBVjwxGKeRpO4dH8AeaOchY0ClNkRfmtYzHHmgwdGL
iXlvSqFbjzVQiofQnJzSZxQsn1Eu/8y1+azV1usU5qd2HYB7y3kU6IwGfos6KW4V8FUc9/z5SzGh
d+lC2yXjz3Q1W7tnpKt7FpxfB0Jj7NbITbywVD/CxJ5AMdABFJHSu/VQfGiR9R6CvsmtKsanacyo
2h5pGhAnnLAtGV1rEx/vKDrJic0hsOMBdWmTmhe1iMWpFFjZrXJ6suRFAi+HKmxUMKiLgeppypDL
ZIRB8ctmp1FYwg5a8gHW+I8MgoIxbMsqPa5W2nM98m0FgolugI2jhl9dkgkeziRWnaZmbcicbf0O
s8umWVLr1Nisq3hSZJfIqXhr9D2QKGt865WxC8aY0mIkDvLQJNUXoImOhMISrD9MaFzx+VeqEuTV
9h0CrZJvTSfz0eYyH7JNWlQLU85sj2MTyRjXygaphXUBj7YeZl3izoIFGGjjYsDeMXD/TtW/dVp7
hyP7GZO/EazTkB/niXn/CuBjy7yIBGyaNSVUGk9ZVvVrtEqbO3QGuRNHIeP+FfZPCC4iIfLGJQ1e
8dYReWomjJJ5VGwyvMob6TtdtG+tFIs/ZsMpXI3nIl83dWXeC7wA1wb30VaRR7z1hj1tVqNHn7uK
LZtGsUfwxjUcxVupQjSoQ6tl9G3Y0Fw09Z63YUVCgKiOS698qUq8wa9RMfS1QWJG49dAYLZTqfA9
or58qpm5aXQPDkXcSOWkwlQyeoBqMhocmQjwXV+yNdYeMUBRFPEFBUTgjlJOn5BPWyagP6FNR6NN
1VFSpV9Zb+84SXr0dmR2MFwpfbmIbrHBYRDOM5rxSHyEHZ7FdY4HFo6okSBvR4SpCaBkRDEiQzKu
GDhgTisPMgf7V8xMs2PqAAIhk37KE+HEElgMYTCVQr1ZQqBpEzoHBfEt5OSrXVPX6sVwJYtDOKZC
MGAv+q8OCb/X9/OLZcvRFkZT4YJfS7FTo7FleYxWacEVXqWY3Qkt+kHjbsNcCgnsqJvZg+9/wFbM
4AtUBeLOtGrPufEwBsYT2DxjTByE45esWkj9UPqrbdD+o6ZirDSZb7I5UhPVM0eP9Vfj4XDzojAC
rqEWgnV/zzT4WcViyS7CTwz6Y8TjIxBxIXBH+p8Cb6ofZ8MyZdhdaj39HUgBR51Byo7UrNUW69Gj
L82+5VUtvuS1+0x6zl2jwkIAtz3ZlmI6EPPHSVeXKKMFn8U4FrRutX5MWTQfJgvGDurbl4Qlf2Qq
Eh1JI10kiCt8h6wHHnhO04O0is0qi2s6j//aZH7VWosRR8nWManOlFMaa+71yTClz/84Oo+l6JE1
iD6RIiRVyW1p7xtoaJqN4sfJe1fS08/RLGZz7wzQRlWfyTw58FAuEkP9maF1JBPwmMPijnLjF9mk
fgsbDUVRiQpJduxAORO+ij43Nik5D6AuyI60Gc4sRn71X1maGh00NoNMs55FHO5tnbm+r802gvZ5
6gsevywgGrMkfEvGMQzwltiUUV2cGjXU0LWs1e3pIWraYx1NNKtR77nDaw2S3arZQyua/3FEomY6
jKil+rRsdkwhccM9QViMJKlABvc4ga1Hoon+QRf9JY/JjUiQoZC/cndwom77Xv9Jq/CD368jFwfb
2VX2TrPMd9tvSjYwnrmStnZH/JCepEJIL0Zn5hhNgisUIEPP8QInJX4LhoB+R72EUAAiP3j19I6X
xkkfSeWR72jRt1uVV7wTCZlspUySVeZP494FU/Esm8q6enE3XqyEhq7S1R6yPDhR588QLUkCFaAa
MAxshAA1tb+2nRO/YhT1Urgj25a2y+C8Ri2Nre+fNLd097S8zrrRUd8OcmgX5mwzRJ2JW30Kh/xs
az2Vwezes/oS36C578gbFHZ5z0MPcZqVP0KRBmsjbetV57BngnuUPntDVB5IDBsX1FILgglpODi7
LYflPd9ka22PfH5dHrHabig+yzD51G2PCLvULJdRwT42J3zQ1RsQUrruEAblQhxLwrl4DT4s6vhK
03/GhlUrUBP2TJkC/DKHHXFH584mDYN1VpxNB8IsWrOWL5+j7mDrjrbJtw9lcOsVXGfuIRqrHdab
cdWG46VJir1BNylFzEqboynK7GPb1jcbb0Xjvnui+zdO2iVAVdIrgepQXa1p3KQWEb9jgdFiij/7
aGKnXWwaJz/PuODBImWiTiix5FhuGgNwlBmDElH/g3YuQzG99dz+/CEUOwiqQSxR9mdjte7j8FOE
yR4U4S1oLiVe5UZfE+O0DKoGi5Wx6Nq9QmcwWST/hqwKITM05mpUzNyN9tdFPSf0ZwWjo/B/SDcD
evjSj+jhmOUB+wDrvTKynxi6n+fA/6ofefmatPkhJ/RROg9wTwvfsK96T5GhflnznYfwTwk232O5
pL7cdFmz0JzigOD65JmnlqVy7q41JmdGkG2ocNnZO8eiw0DzDroHHSJWpKXVfmViU5YbqsJzmL0j
CIhl8Gla353815L1l4pPWKULAPqM5clf05J7DC9N6+jPB7X0bO/LYIbis+wZc+da0w2IlL5l1fRi
oUjDTsS2bN5ri7BAX18n7G5tVEEKPbneXb30YNLcpegkSRGiN0/fFLwVWclzDmipyMSR2neR4Xhq
8XIDlltUNggMHgXOvh1u3yeFPDIcqE5hW+oVbacOysjoNpaxTehCNbp3H1WbOpB+wA8iJdndheYO
T/WMl78E1uto3BKeU72s8Z5r80tDgFLuS3ggU3LWKjQoUIui96Jz6MpipsZfTeejJe2OPObMDOFn
i2nl23LjV8ZCzJN6S+LgnNG3qAAp8CoH6wiAmwkdPHdzADoOcv6iQqhKdBx7BHRS2q8zrWoD68nG
7V8Tbz8JAQjiJ/GYVZYhXxE4auqVgDReM90exVDChBd8PQ6jx4z2z3HQmY0B2QJrbrKXbLUz/98w
veOyOoB5YliOClCWj4Jwz5rdRZ8GO0no1URnhvAp4+O5iNRfa0O1Lr0GdN2XcnADEckWM9xz7H2b
X/zm4gwMhBLnyWWZGPOem+km0q+Of0i7gUXEbRhPsJDRBb36nO+mF/DKh13JAeRkn1PCa7Hcg13A
xSRKXLvDgV4m9Vkr4SwhfNHzb7LPFwTkPsUgxWTRHiad+8f6p5VUU3a69oiPUK52muTVA7owFQ8g
K5372lKfJiM+//ELFvs6LZDYyT/dp19ndNkDEu9nfR5gHwrQw5SwsMwYTkFRtC0uKoQAvv0gLBuh
TLIRfAGd7uaNxrKMQzq34P+pJtRfkJzfFBHnQmdrZULhy2abyVPvhOu4jT/aukTM2H8mTrNIHWOl
9HUdHS3kawB2DNFs3IivNhEVJrQLq0NWRZMdRcN+Gn9U9y6cfSkYwAb2aZhnIMQjGjaYs5p9NOdv
0gTrXnZbNhCcPWjM7W9o3Nc2w0XG56TZP5m6kWXAEvlVmtTK03PWIyaQD4CIT/gjlkPfvRBPZenw
HHloSLz6MDmXqpiXUWSbqdp1w9nFW2g4v7VwtrWeIDLtUGphw6lRZBTamYnBUme2OqHmRXZB1jRb
qAERntxXriSxD3CwQXfkcygWR0OXqyBsnmJDbYiv2EGNBzgyLokdfOoZEUaoJoxUO8j2HmJzGNSf
wgPpNuE7xud1IzQ84pwb8i3Jdo58HYD+OwHh2XXDFNRiFxQsix4OBcIK8lCQOVASUpUNLExQkFNj
FTVD0dh57lsAH8Upal4dqGele23LYQOw9ClwGVxqUOkKpmroeu3xpxtGQCfoqIzoTY/IyJ5CpFQ+
poz6KfMf3WAsQsV8kNbS1Kt1IplcOMEeyzHhgPBLSm0HefkldTqcId4Ody+jCII5hL3IrY/IzE66
NgMoqXQa5FDNt8XvT9k0afqH79XbtgJPxeEXB79s7rcCWEFiNrvWeavhkiV1epyGG+FmJIb/ovgw
DC6ofFsxxZA1ovGr9LaN82rSZGZYRAcGdMw8A2sHocKPj0l/8AFpigOxM53cpcUmQSkkL232M8QP
3bwG6Iw8ilbrVPXYaZirodLN8IJBDYqelf9bRq9W8KMaMgTrZU6zJT8xgHoBIjvG58z6nfFrNFEN
iX8p/tmK4JBrHD9GE3H2m7COIcNoMfJN3Lsu5hAOO0f9OSQUTiwbVl1x7qqjB0ALfJq8IQQSyb50
twbbSPd1UvdhuEU+eh8+anKYPSh8AIte2uCjaz/wQz8F1Ws39Dfhngv/FykP4QlP4wichEaLdgTD
mgT1y6bUO+ckLo5fvc2PutMRiEwDWrJhATBWt9L/mYlaJUq4GCB7sqvGZYLUeOipsiiIK81lz5if
Owx23bgpDYtzhKIvRCkwfpbDu2kQ0Zq9RM1SET9cxVsoxvzfBIfY2zz/akbmkZcGMmtPR0MBS3E6
7IVLLAufHO4NrTf2bqAtLU9tR/bOHGDdXImSWMo3nCZ8F2Sr0UDOihb14MXIop9T/9cAIA3weNB3
st3W7ttQ41FaVvOoBYvYVXOuprtGqqXKLd8xvYU0gedo3OsEsXjpm9S+nfSfjsjGX7V4OJl549Zq
E64iesWKKVEynHX9lqIsStwbSbNLA6OIWSC5ZM6jV6+e8V4XybYETq1nHxLKb3IxKEDGLQVhzm0V
BcdIIbRODxbr6andRMm3aWw79Rs6EH0yfhKcXSMUjx4lWxYTiFVxjFRltCw8OmqrrHZDhRQc/sjB
ytnaJn2x9UJEk0VUF8tySGBSo4FNAm9HkZtgWwGB5nSvKmDY4+uA+P9ncUQWOciE3ARIWaNWX0qy
iCMGlGkcXRstXTF527TuxexRJyA1NPqhZgstYRWg3oAaSS+4VEyc+YAR/Mu9RK4U+5+h421KB4V2
Tb1sAQxyYzLkYkQ2uAJb1LS0KnutxJ7QWAAHccno7mWgz3atVzp4ZgLfgT09x+6w7lNjFfj6QbOQ
qYT2NorSvU4v4znyOo3hqVc9OmZkB7QuS9P9tqYHERuMVII9NLlbhmbKMMaN3egbAga3PSvPhYGs
t+jxmPXRmjhiRqfjCrgpwUu07f7O1LODDj7MjQ6mCXIgn5YQBBccSjCkm0VWrHTdenInm7CfcD1M
xbMX/iPQgF/6Ww362a1/HCTEPvMK0cQuIEEX0+54AL72Ae1mQfItY+f8RcerEBnNR0J15nZ3a/LQ
J04XJey3MjaOOGufzK74p+tsVS2P3DHU/dqgkfSc8LbJof4ICWjXzW7p6OzOhofi0a7Nak2bdfPA
oDBlWlbKAeJLjv1Q+JtUmiQKTosMkl0kNj4grTR7p3YibKVniF5vM0UKMkaLsnrLzHLt51iWkIaZ
oAEwKbCboOQUzWXwq3NT2GeLVZrO5WQjemYG9tJGr7HGPwYtZv3GZ7iaHwu3/SP5HXbD+ALpYG+W
5WrigvILZ2OZ1bYMBsXCR9xFbB+IhFpW+kfA+za61VKP670c/0h6I/1jUWbtc8dTEljmr44MFIY0
hMDEWILeWcI/edIRwSHpWXUGuCTj3OHxKArAJNLf2JYNYwZTD6JmveKqKVgCtdGxRNqZeTTd9KSI
r5DOMKhKYs6ycngN2YfL2FiYUrChTklgalfk35BG7ffkA1bLegw2dWfeFapHnckcAgUEzihkXWqI
TnsY2IKRZO7tIKaaw58TBG/pPF7wtOUMj+WO2vIGLqLePrvQr2SIeacnmEHS1xKDQTwSwXYHIrWe
arJF7No+15Aw1dmweEAzKCj2OvT/rAQnwfTmaPUaicY6ZOyQQZh0/Ok1As9RtN1WR6zlihfJgdJT
fNVAczO/XtrRy9h3W7MhL7jNPjDDMiKmVoInNDasBzj1oLqziCcu9Nv1/nl+fU5QWcOFHmjrW5Td
FOcuOEXOjNVczddDQ8X2TgIzfju2IRw1VEqKAV/Nfxf4cK35QueuvhIxtY/4KKMI8hNa3sjCJVLv
0qzdwPBbRKV+10t3FWPqq2BaEEe0yIdgLVC2k3tjbr0ibfn+I4hwQW76KH8r5ywqSIAj2ouw9k+R
LY9hm1L7wqZC2EIcA5EIjxYlKdwPAeFdBy6xLEVxKLz0hXyraz+62yKB/GH4DCzK57RhGBzWY4Yf
3NSfTJOMAhco32QWCIP+kohPvVVmy364+ElDsgOfqwLAH4e4V6YEbVFKJQ2IWufFpzD3CslaNt8E
mIQDl0RPWjlkjbY6hvJPdYcBub5iV5leLGzO6JSYpQJeD7cifGs0kNkDJqno1MpbUr7KBj/KvL7a
1qxTXTR7dfThDeG11z/K/DcU80KuO2U2uuqiOWWFfRndCO79yueGjevgaI94RxtSGNKLyV/jpvoG
UuqKiSGeveQ8BnLluvux+zMdbB3jZy6RhRniJe+ZvtvuJiESBytHMsPTgnEv5HjKIg1EWszLnKMM
gp8a8atBsiEwINk4u56F3ZMTInGo0JZc8vrQh8+l7y5rT3JaUbwWrhYz0UXBm/xkWfSAwLAK8U5a
jPIRM3yaWvI+FMFz4lkbKHM7pC9cyc7D7OpFkZG8ngoyRtHStaSafJAcBLLKwGOqDnFSrjq73tsl
EebJwW72vk5kztS+VBGoSWYzercLbG5RnfmmrdAsg20t6urZHkb6FijLmK0zpfFMY8du0b8azz5O
ubyMj34B3iPyH77wL4aOb9P1l6oWO1fP11k7vQCGQFsZr1FtbxQWUZu+yWt8WCP7tuuoVRCNp+hA
g1dXJ/y8+WB9hpqAj5AnOUJwMoVvHUPnVGK6I2GOkI1VWv5zoAUMlP6Bc+koK1Nfg8V1KZp77696
yPzWfQCC7LNmUdz6FbJMP30U3cVO7w1vnHTozd21G38O3kcG59AAQ6gtPNA6ZXOWxqUHmFs6aKCt
W2K+kW4H7vCjTDQ2lPeRwqjpeKcsTP+o+Km8inERj/+8CHf6Vz3uvc5csE1Dk70ai0/VXCLwJE5B
aPE1aAKEp1C5dmZ6CvznyrgSAoeBEFQzHh30ChGy3Em7x+7Fd14aHAuNwbyuk8vSR5zlXAyezLoP
l/jICWFZEmNDghd9ZZ8sQrRxsMLhRVpQZlgsM+nuiBDz+YuH6Y4paaFwKCK7LNutQnblyb+gf6O9
6xkdwyiBK4V6z/2Dvty7LD2oe8TDzuyVpv8GiJd47ijmn1vSZYI9quonjRZbwBmk4mJo2NWn3Mcj
yRtju3s/KuF2UtrFgQ/1Frw1prb3bqZ/o6hODo327RPjFSBzeCJolY/7Oy+fLe3aJCc20E+12k16
gTYWogd4Qkb5T4kFbM4CGEzHx7BNqBfS86hQh6UBXBBWq3D3QHkj+8Ua93BL5OwNjRej6tcdofP9
NRhdEv44mGAgojletKS+BnO9Bq83d+xl2yCjY5nvOe95aC9nHJc98auh1/bhuqBIDLwvUMLCXSIg
zeqLHFZCdKtOgdZaVJPWZE/4gC0yo8v437zn+3MgCtH6O/3MczLzcziZmDtbosXeK4/d+jKeZjKU
SeF2asl7hs8LaX0btnn00liwvlh+hn9G4LgOfqIh+smdaATPhzoS8aWKg00XOQgbxK+FqTRTs9W2
f+2C5xRjSGl/yZhFLdkBNgOyotd3Qfqtu0AKVU1wcbwMNZ/gomzXBM2OEDfUat1u4l7P5YgGndwV
igvssmhOmOvUPLv4s/gksrI76DCUcrGX81gxl9eEQK/EwjGcv0XKw3BTkNmh1hmfGQv/eX230vBo
4ONb1IUic29iIcG6FD23D5vRxhXcoOKIqIt6vvJa/9kUjyaN//VJvUnkqbfuriT3J8L+Jq6W2S61
cZsmCoV3e2rz307HOJP/6aAnPdKRYDVdKXEWLCJfHDi8Am/CIOcoQQM+YLoMlGTB1/NcclR6FF7Y
psI5BZ75xKB+cACMIXsTzzk5+RsJ7BAYsKBA/9X43o8Sa8Q9dSEMsdvyxUlHmttNP5LZeuXOhTov
vnhJRQ3/A7pSQMBGjkIQPOKQrlqWBhO+oOzOxVc0zaFtBoB+4SGYA0jnWZv46RhakSnG1csZTJWf
ldY7WemHETLeKBeQUhFePcPwebLkvcms57p02e08C3lTNQttlhRDcmvtrwFBX12Ep5KaNOLs8CXu
QohP4/Bj279G+R63v1SKKaKkgfSDUidBz7smIXdbOfdJj078DY52FGwxVfFqk51g4wkT5DX6EVV4
/c9GGFbiKWADUmavPbhDX/OWkIf93FmPNkJ/1BteeLLi7ySAcjDb98ajUz9n2nfJ9iCwNhmVeEuN
MawCG84A6ixHQJJPVnrx3HO+lhSILdVo96jMfI9s5zb1l1K7kk1x57J/QuBBFYrDCCxHy9+QvoeZ
jqZmjn3JsADqH/Hoc+MwpdVfm+gTvdrTJB20NF+KrPea4ZwLlyYsV17DviIi+MNn9rXthhM8wNRj
b3DXvbPE6GHi+taoY2Ej59O0imLaZBd8DHHSFrMYEx+cN1bXMR7QHQ/o/QbG9AI/DCpRxUiRQmDW
WsbBO+7TFX5dl0nImF06hPBefs1cdHwSbADes6oOMK2nOGoXiRtyJ7I2T43PGjcu6Q3PuX8ryWh0
WWUa/AzkfLVKNy5xKwjZGGvvOosPN1u3LU4ixTSEBKxx+IOYxiD4Xyi6v6Gt15pm7qyApcPIbARd
eY3OHd31wih/h4AxvffplO8aNwpX+V7Jo0BEKvEBZ3I3mA8vfaQhAC7XaRZB1x4RvLMHObbTR2/+
1i6N0vw+kOtAKbjIRlz/xUvNjV1jAIqJekpluWqEz79WzB/9KnXMSzGlR6v11+XQr5pAPJXi3TLr
O9mdT+XkbAgHo7hGRUqmmTHGd9ZirBjUCnn92irUZSK0xqIqcuJ3Q01Hp38offr2a1xajQ404Ddx
HnX3CV/wYAZfWsATGx7YCWrli6vhcLTeSCGGZaNWNa6wAoVmMZF5XdgnJd7Tmgi64iVgDKF5/i7O
qpWEwtWwANEjuW4AacbUnWW/VePw0HkkLN2FIf8TeGJF8DOCg6+MIZaXNtSb4bIM9kL8zd90o310
UbuUY7FSFjCrIFiYWreshjlR2OLDY/XUy01JAcEummgNHhFgxaeu3FYYBdAwHFAAIBpF9QHHNp7w
FEVfE1uIDK9n7AZnB61kFUN1s26SAVMwb14JSEfx7uC/q2nsmib/jCoNMAb7KmC/6BGpPRobA4DY
VPMQwS6AbYcD/gG8CXn84zUwFJRxMWPtAyzXVovY+dleeB1FPEvQSHPrf6D8rhJ/A2CYfg60JuCV
qja2s8oT3qRHmRFPjOR5EHupzrYHsJeWKpPjBm8BTP9mgeyYXWh+z81p7crPbHzVsZuTZLsx3E9m
x7uezUrRnnU8nSk9fsZ7gnpaY6Osbdl/7wRIVDMM7lOevGtkyQeZQWwcFaeWr8ZZJ5TeWu/FiFAA
sK4O20dd/BRYJVQ57Ibm4JB/R/eHCIqggBJsU429OCwEQ1v7QPLeNjdMSNL2bgLFkWXtLsVbkZXu
d9HEmE/am6iEWicDHXYVTtwChfdsNOkW1SEuaCYGom3+r0Ao6pOe+Lb07IX+MRbZ2klBEdAVQvVn
QTygVmQVw9KYmFPeSXUSHSesUZlYTafqVy/Mq1fhSunh1NH6Vkd7ZuflGZdtCBVBOZuMfCuEbbhL
qvsoi0PfTyYndhtvOz0RZOjkeKod7Ll1D02YzfwFseEqckqyO8JzoHtMmqOfNhtPbjGv0QimM/Ti
Fg3ZPirhNmVI6Ar9LBzlIELW/5KpDLcViyKzjg9hVCDeDnxgZP6txyHKyeHgMwr/dNTUS6+v14Gc
9oTgkGfhnQj9RVKGBq5RASe8GA9R24Jwrv0D0ozv0cXqZ3oxKvXmJ9GQhxcAPW2z+EK0+dnY3KHu
CI4+rTpkfTRvPYvl0GM0CJIGUcjUvROmcU1rggRzX9D9lcssLA42AJ2lIrUToxvXTU5IU5FfWQRw
TVcaqk+Fw2rg/qXtlltNY/vhZ8QwxeoaZANTxRwpyVDR9VsZA2qcLLEB9rfWLnFDdSmoAdfcw9oy
N6JbabBfbcz20irA24DgG1RFkuCIxLFRJGUnKcV9hDxJgqAixGtct52zG0S3GzS1H3X9T6/V9xSZ
F8ItL5ntHiTIxJThhOGTSVv7H3VHAmHnHoTgjpF6i9DfuCS1ekS1eJUI1yA444GrdSSwCRoa5Ot+
FZ2kXt6kRZy95PnyCIrj+5/PLARGJiMRfLb9j5z5pd9bK3co4QeSuCq44hrFQcOMH71LSOMzpMlv
Lqjgq2hifZ0XFrVXexxGpqOll2yNnvCaeLTePS2oGA+b6xIXNKo+OC/aMiVT+amS5gHDz0cUx7hh
YcDyHBKRVyiHVAr/6MFCtOiNRT6i08+dcqMDOfC8Ztu57j9CtAgglDjcqz0cZg8xOrG3dfZuMOtM
jUgADnSvjcG1IVk0abnHOj/NEDYKzitLp4cA1WG4DnlPzazJK1lk6p1/V3a6KqLXiocazWmNgKv/
QMrwZpC7bSTeBVTbuhTuutJBfkQzmJEoAT3bO/rwEDnzrRmiAPXRbYK9yVafPhzVnrfKgxZOR7Is
/+/h4PjGNkCQSELsSKOlLPSPiT0p3F9uaUshwaibUi7b0vvnz26+gsk08M5mZWb5HqkUQT/YZkYE
e9koD1GIiop9MOEf5QrCNpglhBtRE/zlgsrbrJhQSe8U6uVPMSrsOh41D75KfGR9fo0GFoju3OVU
ufcrzfQ7RKyAcP+D6OUdGcynxkLu2zBBBAv13Y+ZWk1OdzFBuYruXLXexoldbDgS9mhOL0JSb+NA
prB7lsPw7qXpZuu8sMlV8+m/YPLLChFwlni4p0E/KCY6Jt8NnL+uxwCERwxptrnKBAkmAn8jGmSQ
W/5HObk5379kVYUGZIBx7XvwEXT7rXG890yfDiafpwrpcJwmq3Yecw9qWviOQTZxraefFqnaBvJM
z7aOnaaTZ0FeRtRmKynTX8eo/vDkwDmYQBpFNg2cU9YbfEkhuUXVc9XW/zQv2ph19oNU+K502nDu
k39x3a3F1GPFFJ+aqV9UOF8qWTY3WsOJcdylnLj99Vy7ux2hcl2gnQePC6qw8j+vLp+9EWXuyHxu
qZW5DqZseJ3vIv5Zt4O+Dmz/fZjQRBO3g2zv1QQUCeFz/AWyMg9qYVF3tSCshndnIlqH3o5Ff831
sY5k2i5H3TMXbQxhu++5S4V04Vr5zjs6UjKhXat4WBWeo8awg7VMhm8nx/uvRguYQc6qOYjcnSVp
uWMFxyQ3Qx2voMWPjt7dOPqK9OGdGC4JKig51K2zMhmnGoVAmuIViOchvtZolSbOIUbElqueywkE
oIsWBLK5SZSJxtPg+x1RK5iQhnGQxC2YABFwHQUxdJWmuxFXVCF45qvlZ5QVYg4/Gk3c2RH9sdUm
NlDoONwS+Smexq5jElgc295XqzBCGpEjpYKa6CwFU8BBK760SkHApOpT+pM0JpZO6DhwmODpWwQ2
h/lUMdRmJpFYq1yPflBiIVxnQAeCi8nEk0N6AYqyfc48UmmYPxP2+L5nIQPids2MfdlW4JZ7G4/F
yhI+IqksRUZJJUeJvqdVJntA95vIRUafTP3aMGLmkUZrer/NJOhWsZbE1wJn4MpwtHjcWwzMAI6W
KehY5arh3fY6ToAg8jLrO0mSNN/gtrA1dh6l9A/8weNlljyfs7j60m02dm6OsFu5DVwZR3PWusI1
MRb1Syf7FtM+UUP7stduhk1GIGyDVnyWcW7eVEE4fZmL6DdLLfMf1UB2DVXfb3TZguDvkJ+mIcCR
pqG7FIhewpg3qRMdHbnNiCLXWrk2Y2KyeBz/ookhW2nOj+9guZy0Arq7wSPex/FwxHp3yNwqvth5
A7LG4JCImpIJBCsibN0wIH0vYcScBh5/Etu7ttcttsGGvTIxUJ71PPq2fOAQZSJmei7J35qj+RD7
SNP0Uu7vxAZnhr6pwNbdZf/yRBOLPM1w1npDu1G5KQ+dr7qF61BPmlHIbq3p+/xTTshyc6E5QIMQ
JI0DMZNFjEhfGHwKLrnoC6Xs9gUARfGvkiI4+o490xoNSMRYmXadtFBzWzERcZFfQf/T+3dDkErQ
i5fO7DZ6xwERBpjncctojs+80JK3SeUXzYqYokfGATPqG8SoRStbnA10qgN4FXOoXifXOBKKK0nO
JJ4oUoBQajrSInF507t0HWb9PU0qOnlNg1XrH0qyTBr4dA2pwpJzcDnW3kcTQ1rQWOLO/hluqQlC
W3yODH/TjjPwoGQKOIUeJBvgTJmpdjkG+qCOH+0MWFDDsjXc1wpjiNGMj5y3eDnM+Cbk+BgF8ciL
kCOEq/IpLo2FkTIdsaf0YkT93dfAh3dxtO9NYjcDgilgPDr0Y/AjM3i4XY/9qRYsBUTJic7m7tk1
1do0iouvBHQlxLfsmuxdU+h3vCmULiEtnWinY29VyJktxga5Pu4T/hTlWEfTz/eNHXyxSx3ZlmXX
oBVs3gsMlDU1z5BnGG8quZ3Ijkoz7dVC3pzbGmERAzCSIocENpWrsJQ3T+t3Yzy+MWbf+A7LP+ks
ySsGrtEz+XGsL+FkW0wt19pOv5tEEKhAkH0S2UcyJ5AqUKpJe9c3BKHVJdEf6T4SzU208S5Jq4Mo
MEDGLNc0HaVvmLTPGamzA3MVK2Ki7oIHQ7gw9c6pjRFgt+mv3Wa0h9NWqXbDUY4mPnmWlbZqq2Hb
VelrPuCzgpxQwgjzJjaeyCBThmUZI6yF5zm3Vsj2ycO1wcYmZGUTs5iBDGpaIFoTq+/Xk8Vyz9Jj
KEiRVe8CFZ8CqE0UUYCzCC5gIszrZnziLHPs80k+HpEN4xaQgGLxZfZ6cvEa9ta4IUHe6KgxIr/E
MhsP2HOhEXS2vUv4F8gP9VYldkKJ7JE4SAYESfwZd9VX3I6v/eBNUNZzKtyI8bcCH7gSeJUTX8yQ
RlntM1tnQOjRJ3saPGHSccgfYmAjEzvfc4B9OgpsaMUgZRE2VMKJSWk4mf5nm9nxvio1MOWlx4Iz
YPwqHQmd2ydIp5qY/fTdvW75i1BQcSONQ7pksvvdda62rG3p7CChY/HAZUDjyphST6A3c1T9w5NP
QAo8CwuFrOt10GpcHE+i19VMtb6paDg5olYLq4hQVZWhBRajZO8xj8aZyDHt+axtEmQsm1aP2zi1
2nWr7JfRIMnHq/y129cmI1ebADbnOhFqllQWxG6aHjPFRGsSDoKSLgrMXTS6F6tXW+KV9t2k7+ss
w5CXz7nZ48GN0l8lu2nhtEjA+Z+J7iA1jI3YloXRc4WYjjXY8IH1Yytq/WQJqsOi7HaxVa4MkoHA
KaSAJYDP15bDeRQQloxgrHPGL80en5tRHRHuhGgmmPA1jFnYDiJp7sPhYZgJguz4XPMqr1VgxWcL
rksZEo8jhp1BaChbbTEH6pkuO4JSW/SWfBMV74/TlOVSzwxQ+TRAzRB9VwmjV3j0qyALXxhxWcys
qQ+nKL4mNfdsO7AlGFKrWU0U5Ixfmc7FIUIh30LQF9ecRUONfGawbvGYvXeiBdnFgVwb3p6Mht+k
J66ywefpN/zGOP7NjfSBC+JcN8Zhqii3oipDMDfi9OvMFh9lPK6KuiOZI5178B0BGS8OZ8usXoEx
Ae9lAwXCnhe1P/y2DytzX0XLQAMXuKV7v4K1GFFciy5EXWl5Z1MR7GO0fEAtJt6nwjE2Y19cItXs
El07AJbR954af6Wwth1rYkIWCVxo9NXQxJvawQM2aummmSexWgoSneEwxv5fd4pe28S8JcAPWyvc
IR1dYr1HYxb/MahD6evcwoRALo1sGIQLpyZQn4bqfKrg8Nm0EKzZQD67Clu5AdE3yAVb+nbbmwVG
nuLoQWOhkeDt4TkOWlhVtrMze20DHuUfqUCPBLUvZnHwZT60B6F6XFdgDSckS45pfelmcy9mpGDF
bo7kxQd88c2UlmvleP9xdB7LcWNZEP0iRMCbbRVMec8qkhsEjQjvPb6+D3o3M9GjligA7768mSfZ
y5fAeubgq1Zp+mCxAGf8s8VVMRvi1upAtqlt7xGFqJF7Q36rUIvbXAEHjc7FCNahLdeMQRukWKBe
Fh7T3O9PMTO534q7vMZIUVUE43C0+Jdsnirku1jfEINBQCdRBSTFB2e8WKxwOSEQ846u9Up8M6gu
yVhI6BAW+jzx+kxAOtbUs25omhNYwT+RCRLd3mvbpSgqPGRqvRkJ8YjYVwNLvy+ShzaL/6ZAIsCY
/LXVPz0K933U3coxvYgjWCPJxNfLT8kV8deKc/qhRZaX43llWsSuC0g3hL8bgan6F9Ik2iMeyRX+
mKHaFqwkLB166szslJpujpe3JB2jTnznxfzRi/hFc3VTUnw5N8lTj/3HrGs+sAXrxCsEuZrSQayv
aiieUzRrdprKucpEbrVc01MkuqhuvuitXaAUzsBNYEizj8LAnq0ARuB5u6SdtqtG9SNoaOaYESDT
KaJclI1+Xn4JU2MgmgswWaxdESvwdP3wEBasONTETWLGYzanCOD47oRVo/7L4WZqeArLh9Dh3gUL
0BPUlNTPPh3uVTjdc2G8ccvloSi0h1aZbq3KTyOmkUwgSzFwNtedbs+j4gg9sZPWb9/kTns0prLz
1WnJatIhozjo7D8mXz9FBLeuUrFLJM2wsFsF4riV0skT6WYwaT/DnIV3utmmpkqGBXh0wfFUJtZR
SJtd2Wg2MaldCK2lyrodoKXDyB1uxBfYLlX0ycSvatFkSbU5fpUpwqfGHgA2PKUrLOZNia9rYG1m
jUuoUepHq+OjNwqNnbKJESXINzkOPV2AKltI28BnzV2Ztmb6N50KGGeK8KKnWmnrmCkGSTtIMZPw
xFkTZfNG5X1o6ZMbU+MphwCsZtzlFCEB2bKJD9lkbbivaWs9qD6IE645dL1ea25LQ6wR/IuTF1F2
kkbNutO+JJR0fiiOjwNdCvgMy+i6GMtro7SHUgTVEvQvrWmvPds3kaBCDmWmKEawTNwi0KF3HaK4
CT97iAaesZS4Hg0BNIu02yFGQh/EH7J9bgDIM7MCPlP5pi8LR5bQbcZLhDPLR+eZYQLNkMFrYeFT
655VY8GvA7jsuBhqSgjQq0czqpzcEP8hLXFtJW9FwFfYRTLQujGJ/pHke1V6rlK4JwtOl6QfTSYE
TpFETz8m0DqGCLbIxWhMAxtqQ7FuYtHAACZMOlZAk0Pqkax8+BryPLxklKwKccX5MNH4QO4Rbykh
1LGeaT2wviqj3jTi6OTz9JGZrLkafgkWUvw+h1QmhOxXxzAWt0Iq3/oSysEwFXhimXYUg3O7ELBj
hJVQ3chnQ3tA8KaxMgjDz6lPgKVnSMnwaWxl6a4uBfybQkFiyY8RW8KcKpVSFa6S5l+KdPYId51V
8j4rsBUGcS88pgn4WmHMx0MfgZsp8NqlUZ1vgD5tLQv+FnXmSoMBVRDLljsPhEbc/qVZeFmnbyWi
DesaKPWYk0iU+uRc89y5ksCCqCfdbEtpF+24i/9lId4Jv8sDrxkSYYPOiGvPSH/ivr8i9TEzJijR
lSL2FCFFOgbtvt0EKdit2e+ZGLOE5sFe25a4fOyCkPlK59layQq7ayIvFbJxaTJuIOFXCZVQAzEE
RuOGYXoZKbC3hTQAJe2GKVch0aOU20w8Clxes2dbHQPFmw2fgDWrx+yNEvtVxS2kYMAfOjbsC/z2
NCFgMlMuoKIOQ/oU/1Ws4UHE+OAd/fqnDvdgvAjq/nT0WjUVSC7ObO0GBwygwMVqrgqmKcrrbJOI
Vyt9J0Rdh/EmN9cQ3h+CT6lvjWYHAKefXnSUleWZSi/uoBNJv/RzHFwYkLPKLusYapyBJeWL51LE
MP2eyE4a/vTCEWdEBc+XzgmzPAX1m5Au/2kjDG90i2kS1PSap4ngyAtQVloy8hoHg7xDGoT8WcLS
TkWcmLDUqnNxZ5GFO0JMMUfbAuUpIB3BGQYM/BieHCW8xAoCCGoCgXZFwlWzmq7TnnRKwvf8jXJI
ddpmcFqhkmgbijuC1KvYFNZurzv85LutVmDHdar6MISb+Jf/Y0s50+TNZBb1dVm+sfOflmA8mdmN
VtIg7rbGPhZ3AWlcYzMcIpIdFneBdfYHxxOkoMblSLCb0AYIzKDbU4oKokYrDoa+TYmlxh79Jewa
wvxjqRsQiDvEx6GmF/3BeBnT3mf96vFD67Agn/QWhHt0greksnln7URlUHpXzwrdFEymGGI0m0mO
RTa8DplK9wtgMtj3XXQJgETM3w1lhawiZDfFQCPb9BmRIuKPb9TMcweQuwacBHm86XTiJWhkXIEa
6zxF35LqoWZ3+UrpnTAbKQ12Kv0Y15/tU71L4TkUr/SyDxc2VuObnq55zTlg6o2AXz7i2DqEuMzY
GGXOTMhthO/ggqrNtPeRcgDsOqgFdQZr9QVXK00O1XxsLwphB7gv1Svhm9H/S/Q7Oel1W5I6V2r8
Pmxt+Jc+uuozy2+SfhYNdtrRz9jhnCuPfsyn1zYiHCyMj04+2rOAYLfWJoeaJ4ndIVm56Aae6qUX
R/VngKKIgVrGlbCuyESDgJu4Er5y0tohPPF18mLdNIO1vA2iJ5Y/05M0FUdCluH4YyFFBB0py24f
7au2qJKFJL1Sf7ujzjFWrHFKaTzX27zfsE4BlSL2Nn974HNJlrNFUPDmubyN4l8Dt5Q41Wg3BmlL
CkRcOGOkO2cwjZhP6VoGb0OGteb0cbjXN7krYF21xx/rvSAQweVZPWIMgpOMbmv9Gmfekf7f8h4+
FUgieNA8zLSStepuPm6WT1ZMFbhVwomtjX+faL9lesoFHDPQGtFnL81fp6vH24xCWk/Hs40jAHDZ
Pfmukq3+L3+R8zKzc3xaTna+g7hT+CXpp6MC/q95A8eumh40oPwvpHKZo4Dm1Qd/WViwmtYun1iC
u2ZHQowt2p2Wd7SsweBg5nHeDTi8ngI2ldlG6o9Dp8WFh93EwGoJ8dcVaIf8tvD6YGThFTmT8RKA
+ePWHZwYPvNAOBIv3j78ooVE10F/2VQdMGerk5veBVSLF7gZUEq0NTeCjYpJk2MVuKi7aK/Q5/DU
oG2tTVb/INiuoW9Hh5rAprjngRearyjccU2uQ+j76/DA8rBwVHz9ULKLXUWJdPU5Xcd+o0W0hTgL
xL1bsw7H8MvjwagkCpuQYnoV6zrX8z2uGAaXGEwlUxMsHiwWsLbmFV7IT+sjCN2lIAEwSEKFsQ0T
qrlBvcdSMUG8cvBmL3ztzOktO3N44uaHWvBu85Shd5KicVvZJkevi+4UrnWqjnISFC/0EeUlvLUF
f4QdTDCwrfzKKX+6+AAlHlzIKbUQfD2xOTfDQU6u2uSVP3BAibQVMJtwLBc7mQ4DHRspbppVeuiX
f7NcHmgpLWFfgTlamTCrl8dDGB5UlLAd4KUP9uO3Si29v8YRrcXEg/AlrYQDbiVclH1s5z+5vFc/
4ZMlySbVXYmnJ1wTLcfGGH1Xsz2/86uD+RsJL0ZO+4NeA2yvfsOH1mjbwnRnTPvfVCCm43qGBLLT
qo2lnvAboR7wb0x4WKZl+GakR0Q86M1GPcBtLhndX/k70Spikfh4VU4kjprqwLCxRFiabdif1Zan
Q6EURvXGnp7g6juC0KnjnAOqaTrm1XjwomjKCbQpdfPYrodPQ/gt8MS2fF44uQ+A8DKVENnCS8Zl
wMov1hykNePS/bEfgrCOjURN/wZ5KxGPr/0/iCqe1l0FTLTL+HUqubDV5AhIlL2yamN8UBDm0FiY
LU2uq54yPPGoVA+JV1jk7nVRyov5UrDrso+THDHkzMPWdc1xV9Mxw2OVLZRjZEmvGzz/TMXdUmFT
bFpwNbi9fQyRPPpX0d/o0A4jLkEfjfkx6Yds3AnZrtKcMj1MXBY17Ec8018SyVBjx88n/mRNRrKJ
aBIoNPqh2T5VaPq/EokYrkARDZSFK9ADV6qXAC8qT3op3jQK4MZbrmxHyQm7VTbtkHJOUbSJ0PYV
9Uvic6n1Fz3eT9FJ4ORqp+9GoZ++e7Smgpy0NB04FOkYvqMklFvt8+OwW0ol7oryU8FuEdYaex9S
oNlKekdszJ7iGxOEzusJYPkY/CXEsECmtzsehvIP3EsZHNVfJLEcQZCc/kIzWImECZi2UKneVPxQ
v1QeVYOrhjtEVkonyNou6yDu6xP7kVWJvJ/Z9W14WX8CMPXmHFiucfdPDWW55SF6FY0L2apgEXux
zFOgrNQOx+mKh4AARwucpdmXrZdX13kLaj1Rt/J8TjJbSd9IHortrYcd80z8bWPyRHrQ3JSSIKsr
7Hv6qTAwgb7MnOAbbWvaEvvLGWLfusmVnpK+19kixPvlmiVvouLZwVIGEfIbzSAw1jmBicmlO2bm
8dK8qjsm3Y6Ng6kdc+lQ1Pvmg1CYimUMTgF7hgD++ho0QCs/i+FTNO8Y/MN2NzH0tp/y++xzPCV3
2dqVGjeifdzxiN57WDLhs+6fzTu/F638MaCGiH/ZpVeXTzdQNDbdQ+1oHOUu5uVkRXoTBZal3vwW
aEdioQj+LasP+VEQLTzjRmVAMr5IvChfhn8zqMg5axTbCa+y2wHzk+utfJhTO27hXRxBwAq/acpv
+l9juDweC3hPICLHJBnIO3E+QqJYKfJJXeqD59sI97x8qdE1wxRkgonf9clR4QPb8kfIvgrzHJlv
9WmCR8OnRmHK4vfG77ojqMIOcgKUQ7fg8O3/q2Z9jRlQ1Q55uq/abSnUK+lpLrcK9OVDbvywAuRk
oVpyjA+mfDDUHYnDqCiwhcP13dX9UeLjwEU/AfhZnzuW9bmLYowGP5kuxnS5c4EfRzwy+kdRvY/6
bqRJJHaoRMWqCAZCkR/kkVJOox4fnwS50MvHtzxcMzfBlyh7e/EjyA+TVW30DAAIGLaFTQvIwOSG
UBnUX5LbtAWw7OR0IiNRJ5v+q7dOTMxEpPC0DwRtZ3yI8GZs/KMZLl+LSMBZjwgZ25J6KbS9DNoS
ozhaRdD8lG22ieRdgS1+mvv3kGifHG/HYG/NxK/Q3tv3AmVkOsd40rovNs7orzXrFJeE8cJmk3ax
vMHoSZYlUuSLVLer0lqXT/LCzMv4PlmFgA3/NIxvgN0916x2p6GtiBXfgeSoLXcQOijuOa465deQ
T2WJ6d9O+R8ZVeQDI3jDOqf4asKLCsKfDgtj2qXYUzASIGg/radhrGssowWH9Ca682D1JG9h5HC6
yDQfM7tH/WcbfLPWBHaknyyGwdm6G9JjLE+kobR/BvgHAlFbvlb9DAxOPKh/LGYL7oAQwwkNsVrn
VdK5O7aZl96q2IV3TOqAPS8HjRR5OW84ttnxXuUemCzmMWlxXLsj3zIBqVmAYvMHqnWY+TdcaLs1
OOR+CuNKHlkmqdAeJJooqNWRDxNVHEuKx5vLJ3Fq+jwwZDEcakdpYi6Tv5htZcNjWoHBFLznwt8s
urD6qfOlf6V4MC3I8VmKT6rPn4DuFQTE8TwGP4BG6BRopGdn3Sz/oDPsY1nnjm3EtOE+ZOK+PpBN
v3gTw2fBPFXkb0aVOI0krZvywRyoGPtqOsHSTjAwS9P3IpLFETxvIFpLxyi14QXq5I3dplJzi9rT
5qBAPvDfC6I5kxOJtiK5WWQzFwpvFHOtmF0Xt0AwMKSxrPOmjz5+8IFSQ6COE6Y4npJuVfjHzP+k
bhWzjWXYaXPqFVBGbM/eB05cnj3YThqjGSiV6iiou+lHruGD7RNhNzJz0MMa2AAgzDuXiLk9jZyT
2B60u6qsI37A4jexVlqGp/o6JpuCOFEgQcaxy8wWgY8/KPYyx5eIpCxKh0a2Gc2D6Ibi0gfvonSi
0qNXzrQrNBLX3PwTnQr5GrwOhnxEfb0j2CumG3ygqw4t1mleSEhyYxFKAj6b20kXgThlEO/OIiXg
GPaRRBu7zF8j2mZRI6cqIYPpxBR+HKONKtFkg6d0bv8aygSz/lguWMQ76+07no5TWV9GYWOUDynr
aF2iSWnwhoFtUle6Sf5Rh5uaqYU6WU/q29UA1nbxMQ/0qgszCIsSUwcf/Vwx1hWvSmVU67xqDynN
hmbz0ABwWfWXbM2cF1DZs32D4QP3dH5V/c/cj86KlG8CSbFL9EkTOvtKN6vrFFPfPd0T9cvQTHtZ
QoulgOskPeotefIlrowlyKwJBv5qPuHzaRkmb3q7HyTwldJFJSAZETkFU9oC5SOzMpP5D3ISadLT
qLu/AHhbOp1V6asaT/QIGy33gnkr9Nk2ZeyxWOdap6LbBAYxTapzBtkuReLOkfgnhDNvmf+TZp1H
V7tjUTwnl8mtnM6lAn/XNyh4KjAqSjYy2EpXXnqlntVueEzgIldNXH/racfaeLoSc+WZ56pddh2G
35oFlFhlv31YbpM8TLl8a684Smg3C1NuD3T9Srr+KQbaE5wT19HkOWKmx3Gjek0pb2e4Mr2JHTr0
+ZqDMWrrQ2ouGfrwyRaTZqaBIO0kqx+KIF6Ewne7sU32ajeKa6UrUEGQ2qqy/BG7+dx1wG4sk96o
YVBkl6Wd/OygMaZxi8efhiKWAXlIUXLPCHmdzGaz1Af7zJHkWZJVgvUplcM9ELqLMPSugJldqzN4
Io034KkIkOvFdt/xFGvfeGJo6IYwwKbqZwiPmVjy2iUOkaaKUxLGVJW5Uw0feJdDkSUiQgg4rfPV
iNieZskmWozlB73dcXYBEnF8XMuTeA0N2/8OJPHQLSZdWAgsb5FPm22p0pl4po9FkpAxYUDM64HS
p6n9ikfNmeExyDCM7Dr/6tiskB3ULrl4Eoa70b/pwscgnFPByxNqaq7s7iv9HJr7tHc6fFALG2fD
ZaMs3ubpUky3OXajuLTn5tH42wQ7+giGPPuiBwrT0k4mMEYRKGy54pZwDyz0fltIFvx61quYGKhX
YpEiJJeI61giutBOMKW9N8jaI5Wu+4w1q3ZWtH2ubnmPO6bi5Q/mjWyZlAjU/n2y7nV3S+N+k6v3
Ghlt9JTK1ad9Y3417WsWHJAzkcBf7h6YdyQ6sSmCZfhHmJ6BYBN2CLj/hoOGHxwrl/hj4fI1tyIs
Mo7NZgBG5s792uK/W8rBp4jViLd6RfeIi/Lau9UXBX53Vpjhivbmz+oP9MutfGcHBDxaP1alJwye
esVoiQCzhQP0px/F3XjWd8NNE1fc2z/jeE0hu0uwetwVT9iL6bZ1o9d01e7lVjqgI16AatndB3MT
77H+QW3Pu/8o9mQTzHX1jTPQnsBTUGppJ3swst/JkfXOHVbPix54T9wDEXeKPzxFNjML1orz8DSU
tcwAvMZL1PyFjRMy3FHClFGkahd/aCfoujOhxTV2iU+on7RfWrfoKKnHDERBvO+/dWQ/1/yJv5Qj
wb71YOe3zKZDwTGWaRGS4LV1lGNnR5fyln4Oe+6JLpEBJ777j2Sj7DFL7bonyRfhbKJ47qojWvCb
+lvZykRWhENxviUHHgkbw61trpCFDtNROoDKW1NiFK2olkco9lQ6p8Z9/h0B4HmgL5sPNjig5REk
gu/su7Y5Ze/Cxfit3+kCbbfiPzjHfB61NeH7LYmfu7ZBQ3rFV2JxRKhPrQ1Y0C3LHbMXUT1jQxvY
5N/5bTIo+V+MvfsMaQNH5EU9g5FsXO3K+EeHSg7yH07dT/AwPtmCrgnmv4V3027yMz1Hu2wLDO4v
eESTO73Lbu3xkrnFUdyWDpTwrHwgbiLR+ufqMhwG11yZjBS6a+2G3/GIxg25lO+C1x6Ljwg/PC7D
/RA6tJHlnLQr3S121HzbvKHdujxVF4IWFx1yRrXGWLk19tSZaE59EO7MZPy1FutkLZ0WtMQPP21t
kV/9u/nOMX9oj+ZPeZoBQ9FCsqL+zrbe4pPEBhL9YOWzj3G0Iw2TZ+ETVUGjKY4WlisiJbrLkjk+
1DC2HURnwB14T2Z+VB5pSKc9KDbuzNAmtri23O4t28z0QHv5q7KRG0nNFgf6S3VuCafpOTNXI4oy
gtvNKbrRweMwXD6rHx3xw0VBe1He+DO/FxvRG5zwQ/+bvpp1dWQVwdar3AtP4Rg4+ud4RoJxps/I
iTbhD0xfb7YxnbmM5tKu2ur79FjsK8JCK34gO1hbO+NUbLJnv01tDl+PYYo/6Zq2Ho/rFtJc/M07
eqIMx46vc2xj1pY3AUf0IXhITo23c03N9hYTMtt1tiv/Rn7gTvrb3SjGdGQE0uprfh8PwLNYWn6a
9o95VjwMn5vFhebMjnVVnrK7VMLgHrrjyUfkWFVcU9fEGtWtdgu35hWX3/zO4hve27vyrtyDE49p
dSMQD05X2UTUYm6gWSquYkt73g1Mq7v4lGxrZ1xpNiYBzEdu7oZ3CF8bui2d0A7/mLjYLbLJ2wle
8Mge6ZN/0U3cmXyYNDd1tcvkNZtqw9t8LN+NQ75F7ji2H9YvH3NUxMlY03ntlr8I8HZ9H7flPVub
j8ABqAFFGgM0N7Y3c0tr/d/SWLCOHMuhaC1aMbq5iEUEhTxeYYivp/pc3SLHt5kUmbKxMmKE6Ozh
Z7hYTr8xHLA0v8WGgNR7+eDBQkPuVuNFQqY7pNvkREzI1b5BJe2REzf+FqMUtuwVyqfudE6w7Gc3
TbVONsMSk97OxGt4jiWy28dRdgSHnxOLUOx+7+lnvbrkd42CTjvwmDXojUMiLC/EX4ZDuNG5/vwS
SokpNbV5njnpmVTZEX0a/OPgTEJHzffltqjcRbXa9a+mPxr9k8oxFF7Edv+B1hHtxn30r/DIZH8G
R9K7QJFvDM+mLZ6R5blq8Q9+pN/tXt0axqre+xv+tpB1j8IVeZiLM/0XONHZLayHTbrht679kwdX
lllsEzzG+XUVubx8E+A1Imfk53Fi7XECnskP/T670abyBKdEhmTY3+tbf0vpReBRKMaxAq6l2UAf
mnck2ZtnInscDsY7xyk3thEMCH4vzWZ31711vGiCgwlKVh11J+7I1NOMgW2LzxD1dgSKAzTYbb/X
bjxr+T7YSvi7XHwbIrAk7ncISX/8OKFNBKEDrWmXO/0/AbW43wzIxNI69VCNF7+SPdmZPVaIZavQ
gaf1zUO+5mBb9d/WOkXI/ioeJvTn3fhsLsaOWsXIwvqyTm5K45TbmkswJqJ1BgtVP+qGQ6n5mSQ8
ll0+efIDx/wGOjRg7+q4SICcHqyH1XXb2FBCQh5exFtHvisUhKxYwLnzBs9y8oasjDDKrOwFX3wU
Ebzfi1N5Ge/Np075BX9LpiPzzwgrFVHnKG/9g0CcCAP7d/6S9vF9QDZeD7wPMq/+lkDFB1fsrl8T
2rf+ul8ujaTdZWTbdoM7Cfnd5mBoaPPwuPhGWGqI4G/xDnmVsjEkd4yd1NOWsoQTHzkemV197U8c
GeiHW9luP7ku8aaO9/Jisbf40iSWYCuZiaL7GtLV5OBCTS/ZU90FgYuzIcaiSUj4GS7/0huVUpm6
AzfK9RVtbZWfC2oPjsNbscY59+YrK+2Un8OzfmnesiM7N9aK2Rv7LuwvY+XxPUXmEy/RwUht7n23
9jY6wRrlKvRUD93mA/vKtjrgCiYJ5Iku/h/NnjbZJWfJvLa2POIuNGT8pC606n5cl97oJaItvro9
OctpGZpWNJowEbylu25bPPorV91Hx3FI5ygH31NyXpw0t9ktD8o5ZG/kSnw2583A7LhOeCxmlisy
PfOr8td6AWTxw92ELeua3QxQTlSuJ3Zz5ZCH8nNGBly1DB0TrdHrCJElWHPv9dBM5wNfZ7ShH4a1
tbABl+p7rJ45V4ojPdXL0a2gNLwx3ziIOnzyBI/3Yad55g/srsNS4kJW7zGezF/yZ/i2JmiNB+MW
fvNx0ByVXqFVsgdLbbf71AWXgo+GKfcTbqGr7Lh+ySYzB4Q+lu+X0stsFSvyhgdhfkMagMwDU5DN
GSUjj2hLYdKGu3RkE8vke7y3mFbWheKgCGRo6MBDVhZNYKtqL3qEClxOwtATLu0bmXd8ahgoCDaA
FpTYqK+A1EuvYBk5+JRtSTBvJMqNjz6+81XCl49Kt+wN6s5qsPn1Ow9OzRX4/9e0HJ31mRznHroQ
nkhmDIhmKx5CCF38jNxxwwckoydmqcDl3sB2FTHK/6HlBuekJG2b3+g9nz31G9CPwEdhTr99JMMF
y8k2FONvdhUnflnW78me/a9BL6zhoGMaTOxo9PXe6pwQA4rI1sDuR280DgjXQHp7TtVXGm6h8rNF
ZOEUdZjt7JgP0tvA6mRTn1CL29yjRXh6n6HjsobP7P5P+it4nx+YEmGnQCIg6FDy5eVCtl5yAXRr
U6IUXmZUbV4Nie3RUtjbJWvaiG4U9ervjJ1VfKA7mc6Njv7UK/Z/jqP+y2f+Jt3+DlQ5Kncji3gy
9oZyJ6Wv0sAK99Mw38VmG2GQDrnPKymTdbbjga4R1ia/2HXkihQJ8mLGMSnT0WWO27pGp2J/pZXG
CvU8v4XWEW2kGNCqiXCwQAEypI3SmpJWLTgN+c0fPP5rGn33+Q8++YnuzfxPCpkmC5uoUCkfDZUM
3Yr/64QxtlKe8CiJqB7i9BI1p2Y8RdO1mN/RdtZpvomEv0TDZOaAdxV6WMiCZ1YcUOzZsISzyKle
VkPanF2ERv81JWua6WpstKWp/Jnb7q2HRJA1dx9hWA0wGqRwQqTMS6BsVZRydsLf4nCprOkejDqM
MmmVwSjrWSHiU0NOVd/DlBTEfJGZiZrNUHPdIqvTnnoWgpQDeYVYf4iU5a2sZAzJ1KQ64hUBEWXA
56hZ8c8kGrtCLD8tpfqcZwS72srwK+E8zCTKtAkf7UOx2Sli68mLbIpDJpDpCphMCllNSson9NPG
IlHV9LOGTwKTiSWUJ6UBojgl+DTFTvkVDbhfxqgILvjTG8ikdTPKHhwpXtKoE040aSp/qcI/Hafl
KYc7mlXjryACSRQi0gSh/26WzSsXaWUW2rfep6+10QiThnIB6USCRJH1h5ga0ZK2pEjB4appNX7F
SP8yMla+hTl4BQ6v1ajOQJ+mloPOxOWgDJnTQW3xw9D40mu2YuKUdDZdZrld9frdp1QDlEnPmUB6
TGsZyTpSIBORTLXRvoWhWRRQCdMn1ULRcEn52RPip9t02ImicI11TinScZtuIrhVzxOOE5/j2PTj
3YzPdSxMCirNa6Km35mMGuInymdPP6QQt1etnPYzqCI9DhD/NB8jqD6NWCX5BhRk3k5pqJd7Uw9B
4/UNndgRayvL2iVUqPm1+R2T9ZUoUBml/p+qDK9E6qE5i4i5sXAHyL+zGpSZDADMgvsZsRgt71+P
3Tpg+RTg90jnCm4jOnb42WgEhmcgwq0obUftr+TH1ER/fQBHngNd6BbkBJq/di/alDLdgG9Uew5V
TswCCGfKgctDFbMZS1oN7eUyadzfdWmVysp2iD6VgG6kqtz0Vg9p86OjbyzSvkVKYtrR2gyjhrEV
PAPEr2jmksGuMxAvivCZmRyFrbAT4fUkjYUt0if0XpET+I1NZAIiERObjqRhs1UtHFniZBp/lSTh
J9kEpmXyXsI+0Qxej8LDh01DewThkItYVzjEGKG86Fwb2eW36W1iPYkxEqc/CjAqDjYwCwy2isfS
qGe7j6ncM4J1mmz04F+Z8gmPBb7C1T2ZRkaeU1aZm2neF5Irsf0uRZxIaAblNiaTIbI7DvxXzSdF
ZosSsz0RMjQs7Qso0VvlLwA6C8CdX/0pZswPYSZ7IBeVV1bd2UigyFSRUqyxML9XacxWxDzzbTs2
47SpJ+E40E9P9C0+ZEJ1VnTBbuV2HzfNWtLCuzxiGuWwDGg3y7LwfdLkJ65IrBPjq5S6T+LDfLqZ
LVLz1VYkuPP/S6XYNnAGIHdfU5VC4wEEA1jafU5EqslFqqjJT4/7ZIKIaG59ZhIf/KDfaQxF+7w+
QRNW88cMMdzqU1eF/ombSA9+J+5EwvKVwHOahtaXYVZfBi9gZ/wExIQ06A+U9p0iFdIWkw22Req2
jpLP+98nFPQxQIbVKa0uFb+BVLvXFGHi+OdSDMBW1S4kp7IW4wor7UT4GMkVgUMlPrPVE/4O2UvP
6nzpF54uhNuZ4ZiGbyRYIpK0uKzK0FgbAjXQfUVFHqpYwQ05ljaVgSNF3wQ68T3Ii1p+rMnjcefI
uye4OLcoFSg9W5/Lja/8+pm11zEdiPpR4iKSsm6bO6qNf9KCTDFfgeK50JBqrm3J2K8D/IfJ2PEF
ZjqvTyImvYhebUn6iDla25qzN0NqsxbdNngrleVYvIEFEmLFrrJPhdUAk1j21jfQKrjiIg3qPRvX
s9jjpaioV2d+7j+0kMh3+yayNTCose5EnthwS7sNu0TQneeJW0Z+GLi1KUjRvL5yyEo0UyiV+ZA4
5wQcyZKyy1hdpfozTrBo8G1Jhn+yDj5ZOy+L2RK36VJNTlyYu25QoUykiCvtIyEiIjDcCkb3KYMN
FYZsrUgMEikMavYd4z0Pd+lYPCTqFn1L3sQDxoKCvxaFdQn5/10Bn6qJvyTUQ6QwOfwRAeca8XVg
ZBi1Hr/9UUCDgryAFr5VuNUZRX1uIDCOQU4ADgwki8axuEx9TFboW549CVucEHxECtDC9mS2cCu6
I5xWR6xgi5nv6RjYBBPAZWi8dxOCVVLNxJ7pLxOJxamVAH4AUbVcdiZ+77Q1baL9vK0MThyWid09
i+vLMOFDJRBSBuGnqTI+CfpLVjsyayXmCi06JsyPfSeThSMvdaLajq+RADdwsfUH5MsSux0klvz5
AIVHDg5FyYWHqDLe3CjeF6O5K5PhKcnWB+gAL8rMeWVlxKaLDEklxD6WR89EzaGdEccE281SkpDH
Jk582Mvv1UB9g2ZQiBxu0nI6gOS4q/n000Xlt6opWynn2wybewXTcW+UvWgPVvuoDZJrRNnUoHqF
Sf09+FwnZS1yRebLAoDJfxydx3LjyBZEvwgRAAp2Swd6J1FugxAldcF7//VzMJu3Us+TSKDqmsyT
Dd3C1H/FqB5mJmtGwgQ5CSQ1qFm9NslHLBgfge1AxFFdgQqQT/vqogzCtHtvIGMVARPXqA6R4h4J
CUMCM1uCLOCGmoCt+UMHVAl6uioESA+tCNPsuZsy3t6nGfyrhHGKWO8WOObdwcT1ShkGY78pPgHS
Ik0rV4AL6ItXPZcIZ1bGQ+RHJAtsbVKMEudnAkmlitchQSzacFrRcZToPvA+NneDD1BuxmaPXAN3
B7HAJF007aZwblP7Yol76P8FxHBxoQHPZNlqYs7fMa8F9ztIjP4Is0ACamx0WPftDd7LOV8bwNo+
dj2S5X3kR4y9okuJG9j8UF20Rx6AvkVNBTdQ0qIWnS4wOPhMwWj5XUbVxdIgep2cc2RcJBNnKiZ9
gBt9GdkjTe47TCJfgCUiHHnOm++H11wCJkhd6o9lO4L+vJKyRpWy6gpkyfvaP2auR9ICHoqcXSNa
2+E149DNWEca+/TDSvdg7vviGLtwaJcB1//0rKzfqdhngFjp6jcl40MUEjrD42+0BU2wp2Ox9bcB
xqC5VMqNYV5idgLsEyzPACbjgLPizbIsT+HvlHLliN8Quj4aU81jaWi05B7E67g9+uJI0Pfa1g9m
/iCKYNHkBAu4B0N5r4x7PGLy32oN4UUHQLJ9/U9niJulhDqifAkslK9wkzIeHxYusKhcbuNmgp0W
z0Bad65Wfb4bc6kNh075wnQ5s5fHTc+HyIE5osU1+y3io4m6sqToYUUXsDrgEC9+SoSadJQTXUK+
pZGpYaolfrrK8ovG6iA+hsFWp3lKyTclfBFvN8aa7xpwYcXc1W0x3BorgotXGMYWfXWuE2NJy8RO
WRn++oDS3z+HEk/yXJEgviHa1uJZgMsxbOS0TvXXFBrroebXoFCntwOHskCfJ3YoDXmm25E3j5Ff
vVaGc28e7P6gmjOeFCQyVU36Jnbqv+gLtIl/QwVsBGhu4ITtjH1wmj5C1EFn7DxujHvqjKdjPMPt
0ZlQo6pABllu42kLcMfa4qIq6aEZwafwlZj98vHwaxvedEVqHHuIHNs9YmxKS3vl/Ev32TumDqJF
UfFBAIjWXXHvn+YqtpDIre1622hv/D5ogBCbcjroVBFfeKed0CPaCguDI7EmLOrfDNHLik7W8vgR
BmkOHyOTV/CZ066GXoZvGo8QqU+LyvX8Ypkqa9wMRNadEpID8IjXy/FTXtuz9lNdnF+w7CySH+GJ
b0e55YgNswvhbTfrX9FCmmb+G/whYCJo6ogmE3HEdAHr0ezSm+Ca9bAduWvNGz7g35or7arBrGRG
cUTyzUh4nJDMf7HznqpdR7WTJV+KckmdlZGui3Ztmh5hqRMifjLp//WEEKifWbzX9WOSUwYubHU/
U6solxfDScfHtnTZ1xALnMKa81idy9WEhIB5CkPjL1K1i09Eg42yJk0ZhZC7mOUDwwoguqZ8p4QT
ghcvF0Q9SXCRGw5ZmW6JEYQ3vuc0nQGk+9nZfq7gOqIuXecfgbIO42MmT425qeJ9lHmKcq3UC/Hm
DCNiTibfQ6oF9ath9ws94234nCsUVnbJDkSfTk+iUjgSdH3GXI22MyfhwPGcL2HeBYfiWR1RpxCA
ClJw7W5JnKagjAiV8Kx/gfR4T1igQLBlGRFczRcikuWSwAdP+5iF3z/sf5y/7qkdlV2xYoaU4LRm
iM5ASX7El/Cff6Pnqv9R7Tto8Q1yK5akYOYeA2/IHHzVfbSo/xBu0qkR74dR0NqJffMUhGlD8Ys2
vrZMBQJdjhH0JQoIrp/2jRMz3pusGJ4l5QsZ6/eJGjpeATraVZ/lH7ejyfj+GXwTpekhqroFjxRC
/79gG9zKTf3bqgskvbDUr+rdvwCihYh7Rj3BkK78HLdi5yDfWxPfqN6ibUbw7pLfxl6nu5CyGLuY
XNMambd+lz26b+dA1hgTcRelxwIhIOcKoTMkVw9P61Lv5AmHAaWrQxoe//mzxud2YlHn3sXVeQQz
tZB9gHaLMZQu5VZs+QcoYMp5aEoGI1GhFLM0Yp5+ER8Q3t6YrPD/Ph217XRHYOe856/VKf3rubo8
EyME03vYoj+w+R7ZoVnT4m1xGBMf/JQs3DJI7P2iWfNRfA0P6Skn7dQ/LXcVffGNai/uKzxvK9/B
BTjyqvrXekNdER6I57tRhQTfzZ1+yrWW7fvA/JUjYXokbD1HzD1rY+sjJBWH+GFzt9K48wDwLBon
Yz/QqmGiwLm8puROOEBXvKPdD0o05gzkacAf9Flubg0SDfbOtQ+P5rQkBnGT7O2rv21ZX5X76rW4
pCf+9gMbg5qDA53rhaczgpyRLzDhcIqiR0XVfSH2fBc+gzdMsLP01P9kmaOj/N6Px/DCCkFZBod6
WtU/oMQg95+ab+upIATluvgk0WnaFk9Gysi4RLXRvOy7/8BdHCAxLtf5rfqdIc17F7cZtpPrMJsC
Fwiww1NCxhmUbP8U/BYb+9xcnKsSA7xasg2rxw2JrDzyzM0BA072SglfBVUas6rf/hlzcHHUMm8n
uuIRoNVftGTbEonto2TzsNNosG8WIWBaZ8/slGmrxZix8ChUxbiS+R09VpG9pvODw4hjUYz3JqZN
3EKoWJGAS4JSOR6h0oS9sxBM/cGTYcFvtVvSLSu8NQFRWJ1AVu257haBb+zerc4rqp8+3LChkOVG
RYHwIPZ6ERgcxfvYeaTFH+Q6vxjwTQDV2qDYmRwPYMyqC3+g1Ublxuz5upMV8eeze41JDIvceGXi
TmrPVvDXzWoVyKVfctoZwWUmAncKYrpZN+1Z9ckk4DtDUUppxfjcfVW7F6E9ILAb6clPvDb50DLO
CA7D4FTD2YYg1+1S6xLiEmi5NYfqXrYR5chKY2jNhGxhtOZ6aFVGTbjV2AWxvxkNpMX/oPd6dlmu
cGMPOVuojtKRUW4RX3HLShZ7ukZUUYuRDoUIa8Dk7isF1dDJsN+hPyDhPCnuvWqjc0ukn9Y8NPEK
ci5mNppljD+YTTS4OgRdmeIH6DTWnfwBzJINB1utV6noVzlpFX2FunikyxYlfgStWLZ/tGV24o10
c5Vnlli5d2HjET80vBMpwJ0rqdZQc2PMWTPVDp9Ojhjsw9G2Sg0Dfa2P64pB5pxjwDtgfavma4aR
2fdaKvH6akRbJFOJyo2evrS37hlbWwrxQV2HrLDYujUDFD7SjVhEyJNfHlwuY6c65tpNm5CasvCb
gWt48CzB6ZkDY0euHbLyAklOTmswcvRl/u9E8kNgpKuePxS7OGcliylSwIl53qf1p4CUbiarIpzW
oOG9xqEPt7Ot6pLnRBZngn6hKZ6y2hfMbduzYlwFRAhkvlW28n9m38XPmG6Y7f3gRwVmzm1t7ugK
fc2rv4YjfiCI3xjlkGbkKZoSr7m5rwjsfWZn88TEE4iqw5WyqzYqiSxvrK554cp/ygfxCtktw5sF
wcB5oUpNvlxrxUs/sqyiYbwiesRswy8e7QIeO6a5f7zibHNeBjJHH/QqgFSYTWJbIhdmNmot5Kk+
Jrd2Hz0kjjzKuAO1FDKwctd47ZYRYygI1AYzvqtHXMAQHVBU2G/DO/aTdKfcBQNxvD4Pqa/cL4kl
8Tbvy7eFRxU+nNWtuTJueA87ZcGVBsYCX6Vn7fODsWfRgm1h3ZqeSrDNud34H52HTnMANvUiD6y6
EClmVJA4G2adL3uDiUIgO7CCAgW5l2/5O3ql+Fng9rHkYvhDRYDRX1sB6KHL8BcMjOJwqd7SIyKz
+oe9XfppsBm5Nm+dl5zm3DIka4xonAVpaf4alRgC3ZZtwsE5Nz8dfM+zszY8Xd2i6q5x/S6iB+EX
XBvEPdVc+9+lh9Eeg9CFWTPr0go3+rgsruhqdgWXyxtn3MSzfiNRE4xThA7ds9ZQQBF4cSXt6212
hJNQP3kebM94sX7S02yQhATXItzQn7R/kbFxT1m27j8YBTQL6yY+SWe489xvONHDDtMVnod5nYN+
b58zV1nrp84LUdwtJLpb+Omr/gPOPZJgzz84+So5KsfodTzJdsWTla+bYek/KPlvBeiKS3P2N/IK
K5JGclefHZgby/LFOMXc/8/iHKJ5XoY31oPx0dyTIYfBEt/ipQPi8EnaBxSiDasqZVuymV/o/9iG
kz2481eIb27RVWsO3YtKgP2yPWJGVB7x6f8P4VOns6b0mN6HXXBp8Rium33wwyiK9blxS7YjI/Bl
vZ96gKfLGusGo5L4SvXZPEzihcBJU/I8InEA2QHxWhSYFLzWYbW8CR74OKO/7packy36XMYEkMVK
XsNuvIncvDYGwX+MegJKQxMqYF46Z2eavBhzeISXIZSfFjybvjSOKooE39E8EQ+P0jiF/q0ulE04
/3DJttGkPwz9jU7PYefxUYFX5UiE5AJkIco9p33TAUKO+U7Hyt1B42goHYeOBWonKfSh4vaiOju6
/ebIZOMXSCli2lnoaPkmCbhYF9W1pIUCljUvPy1nXTB6RMcR7Hv8lNB28RTaWsJG4NOKCPLgoYs2
lYrY9hjyYPTrHjIdmqL0I8i30jy3iY0ngQOStqomdGTV3m3H041bhDgrSDcdrd+ED8C90ETG6Tqk
OzK53lZjJjdx8ZZXjH6LfVXvVYXm6AANStS7oF2r9QP7faEvTeZzcFEUHqdi5ZQK/ngAzNs43GMZ
6E0m2XfVANdAJsWlSy5OQWRJdw7K/aAyqNiPFiY9ENhL/YHAmqp7lq5qS4AdFcB6ekfjkA67fIan
3UJ0XYgYgZn7A+2SvVNsDxzjuvD3c/BLLVEUe0irAQ4Q6TqyAqDXZUZbZ+wKEOfiol6CrEh8L5s2
GOo3BIxC7fzwR8aYG4pIGimMfAwedAokl/DMIxJnI55dLdOcg8023nHP9QRVeWHKb6ndMPWULFvT
lNCMg0EB73oDEweENkxJ+uqZREdF4AnEXiXKG6b9ApxD3z9iFHSEUcTWJlS3LvGuTkTWwdYGgbtp
XcZBmkBdKmL9t3VHkiKaVegA+s0Cw4vnjAO2CZDQFcQxKbV7Xp7Iz1i2SKx9l7XOkAr2KyEBrvPK
1wh+Ks0yV76ms56BbxuCM9BKiz/UKL/DpNHJNa2bn7afimelgNKXinR/E2IHnq6fV7u+562Ieje+
5npNWEZsPGQ1hruuJZbatiX4Aqv2Ucuy7B2j4i8aRwNTe2cCgzIkyOmRytw2JSlgpWFi9CrS/IOI
HN9TBxLAqnwssTXBCJ0jwt1NQBTDSz2wgAyLSvsd0rYiz7cluE6jQGxVo9voskQCE2LhSmKViDm7
dV6bZsRwn4MS0cqwuQ5pznmXKq1kntkQCaHpunG00172i9BGXQ1W3N11ZQ4Ef8oDCPMuQhth0375
A8+C2QhyakN1nNjGc/y3+qS8pak2T7dySG4MAW2s10kbfMRRl5Kv2NdvTVSp9Iyj7WwEAW1ru0+c
S1SaKeSkxMY2boCIr23nK6wTbhnbKNRdmJJkGFghg7wi04iCdcyaWjTJ4sg5NG3OjMzM9UtlNQiW
ABwzpmVaxT3qMGTSh/AW+W5yTQQhIZYmlHwp4d2x9aqNLVHlbABaiaV5IMmnD+HRD5GWvahpx+Sg
ZyAnWzy0zYyO1ONm3BVuAMXJHB+AkoeQS60DUJGm+Ws7hDYNmUYvNcaMNog7KA9BI1R+qTbLP/Qk
Bn9rxjU+eWF0qAWz8Z5rBQp/FWQwg+os+1EkjyTigiHgP6DO1KXBVOrSyw3XfobDmFxl3+C6GQtI
0HoUU5MUqkt1PdrRS2MltFmFIN4DiIdaflWmMpsiDXtbQ5V3c5UqQStcioZE0J/wPzhP4ibl3C3L
Hoej3+5AoTg41VlDvdWyVBg8JsDydKfF7Dvhc0wTyzqNWR0+Jkn8YzLEv77a/4wly1NpNOKFNCim
81UerUTe3kXQ6YfJd1oFP2VRpitScnq05RGnRRZbM8WPVNTPzGC9Nmmk9VZRA5hhUPhbKQ+jXN2O
ulbW+5BAgiNkSU6rKAKbSvsTjwwQ9DxZO47DVWoIhn9BzZ4KrqF+VczCv2V5wbyvnMrxHvAkr2u1
ISW0wYnsT4CR2NcCHOxZLYKifue7YyOjgrTeJQqQE6bHYkNmqb+qnSy6BoXrkwiagH/KRkm8Xvcs
DTYq8ANZu+ZusyniCdUXKJuByLNXNYQeG/sQ4nn8KyArc1KhWavnbqzDSyWBOdh57zJxj4n00K2M
dOiRqYOsxXQq8zGZY7SJzSHR8ajARcYU5s4e9H6ID53KN++Olnj2tZY9NV+SF69ZTN0wpJDMWxaz
ntpNki1hQ1yPVodsuVUIhlM5KK4EssuzrSb9qY9sbZ/CwMdcignPCOveU/yyRo/J6yZMp98XFrlw
teV0B1Ep7ZmIvebVqUWObiXU7YPr9i26+xFPIRwslC/Uqr5OyBqTOxNQDQgpkt+A1gm/0BkGGv7H
qAFNUgeNAYRNT63ZsUPimDX/DBlJT1QK8BR4sW8aGX9LvQcHQUYSI7XeJVkxHAUySoI4ql3NWh6A
bpTc3SYcXqDH1S6XY8sDVCEgKfKcgqGNZqtOEei7jtxwVHtkV9t6nd+bIpdndUI747MZXg1s0O7c
AJrXtWDfYfeSLtJ22q7TQ3RX4GiNfWKF/UbGnXHKisH4Hgwd+aZr46vuJ7nO0rF/RtXIU50Hvs3c
uuqQ4QmHujO3p3snpupktSNE2TFDIxWbMW1Vq22dpnYcZBroQMyyTs9lkgMuHyX8hiKZjWZ9imVV
U6rklPYDEybclOBkgEZG27REqjf18B1DwyAyoVChh4WG/EzzkTHqoH8EQ+KvY4K81qM6omLxO+y7
SRCWmIQRznfCgJTRwYtoqhoOn9TlnqOTQWI2QltalI2McUVPERwopaNIdIFY+PocJRgXAo1h4F7z
QCloW8K0v5emRLnWG5ycTULUYx8TY8YlQSFYMbLtRt9BYhfkIaxvEhtALRaM68pEuYiis9jZk4Mu
4gYZAgqScZDJX9WEebwBstVvAyuF+ZGT42YWeXBTVAtNr0VynG34A61OA/uFK0SCvhpy4x2m0Yyl
sRymQU1UDGu9C+LTYAUuqpqEVe/gFtaBKrfA7JwnF2oYtpc1acKdbrIPsWJYaLIzWUTGvc5Ch3qp
vY6amtgQ5Ovac4O62dSJimswhQyQdsQ8LmG7QxywR3aVCwBOdHlKDPamCyJaZai/qKNjBWlNWFlI
BH299HqB9batAH0hbcgBEzCNidBZHf1KIl3rpfT6uCu8soLMS4iAwik1IvfTB1aobsxbKRMsRn0x
4T1HwhIyakud4ORAdF6nvcAa0Mn6mHUtlvG8Lo4QsHk1J9J4yTXv1e8k9+/wt+KH8G3jh/D25gPo
e7BTFTj9gUn9LSkJPF9De1SqLf9WOCwNXTPAwZ8QiICHD770QqsBwi1i0qqCRZXrJcTWNnhUUWZi
fAn68qBVbvCm+/Jfjw5qLs3wJyYJP126rM9k2H82hjkqni16OnWLBcpIqk+CY99iTCblM2rDbCOj
KPQ00mY2ke0wIY4qyFy62rkPopncfSWqL8ds3CPponJrdEF3NKwQH1brsixhImJJ/xGWk8PYxXFJ
IG2Eg5ltSNEWdL2mr7ShmpWOrssnnTdjdxRF1P3qNe/qstQSYmwG9CB/iKyitVvYX1Fglqu270Gn
qZ1JN83xchbh5OZbHxYSTsCYPMqmY+ujgkuKAhxdDQ2GsULtxUVH7cGCUMej2LZFevQnUW+MIlev
eQ57juVemHi6SwzlJCHwJk7CwjMdSJ5Y+pWme1HA0lOvA2fHiM02CHnTEG9KM+l29WBioimQlOdR
2l4GNEgLqyApkse7vwEb1m+l3rSeLbNob3c9o4yopxWpgulRFEXKi5FGPeatfkQWjrCzzRtyYN04
JB8j8teqYbprC9o40D9dOfouMJIs8oNtbdrONcpYiEG/yjcDUOkN3/28QYibL80aWuAY0txOIYMS
3TF7tjiZcpgMmBXWmPPBj5b1QxhV/mYkOXysbDD+GVEpzkR0pR6qneSrHpgIJYbsTlzQuqfVAK2c
JO5WRV+le7evE2+q++bVSkZEx8HQLE0wqOicBvek2lq8T406PmgFS1W77RnbkEpeU3wP0yaQOpRi
7JnvVo9Pzyeebsnj0b1MWv9dmj0mJ7XVnjBbo70lTG1vVnObY/B3gYmzn4rJPLDUHaSik6VLIrXd
ei0rEpdKHdBMpYDHELFRrnpTt8ieKedWQCd+Gl3jMsoVDYxY7184PhChRGiUsbuihohIYRyiWHmo
g3DRrtXJexcTMxhrjnIY9Di7TRABl6RYvEhEMYdGDYK1ELHcxqOtHFQiXDf1qNNSl4llvLduEHwQ
7Tq8JojUPMVx7GcQjuSES9ff8krCpRUFX1U3oMJthnTcusXo/8F01C5WNS+53awFJFTGewdZ7Ga0
O5sJe0G3z1jgNatMsgN10bNy0FuDJ7kcBq4VNvljFnGhB0VnPF0ZWZdsMnnNA3bj5HnS+WJpVC5u
XtXENqUwAKfUQbKKGkxVJppHC9orOJSaPY8qg4RFY1Up98wEzI8UI7bXtcskEB1NfxhafQR9a87o
STGgpcCv7JplcwhKdKmRGfp7S6nfxmAsTr0MB9p+e7JhbQfdLktAqAUB+EpVM/oNLHedFMuEMmrs
sx+Ktj3aSiLusm0l2ysJYr3XVSGo9LYcnBuJZiMciuy3yypl3duT8xtnifRU0KKHKui1PTOTF8tX
krvSmsO2S3LaYI0b/RY2bvrso7hhUuqiqSpoWEumuM1fFTQBgl3bYRJf5+FHZUewF2iEvzlbgI+o
fnb26cLeeXSmlc1XisnB6FGWGbNtxki7PSGUxTEiMWDV0KR8iCS3D0MessqnsB8R9RZgjNwRn2rR
zWsRR5tHey3VE3sPy7qWZhm9BrRcLc/ixmzCAOez5r/6Eb4IxfANsnf14jJpir4b2lSejcJlXRWp
FRAjFaLHIKeDP2nMswjtBNMRpe+OoU4m+091uAdNPnxYDm2KJabc60ucb60xA1VGoTFnM+T7ZFkk
4HRErYPCZhVXKKzHQg0ZpK8zaStrYwN4DWOSY2nbysgJDdPU4E/6IUlhYQ0GSFTNP752QbMFtaqs
BOs/u02YvZQxjneXIXRJnMUycEzSUy1DIkTLyg+jVuJtpE4GIdyS67Iwpx9Fy8bXumRFmokCiLmZ
T7fMgtuPz7rpTASqKiCZYepYh1o50C7Nr8eXJNXtfdG6+pWL86wX5vDPiVP/5MDMZTY+qmh4KVvE
2LL6H2KE4Rtqg2TDcItI0VDDKI92PLnzjNUI5Ke/IUHsBcgXo+pEFog+BZgkkM8e89Ad75aTsoJU
s4DUG2AdXevbJ78LjY906LND1GvByVY7bRvlBTLNKJ3DCagMzJUzktzak1G/tlu7Oqii5RBoUH2K
nL+wMsfq0xnKCFjrLCE2fR+HsgDky4nM2GCEAcLEX3Fs/afrW/nKiWm9u43pXtpGAvGZJdtZ3ZVv
FFmmV5cdDj7XNl1CiIz8IRwjPKsCkVYbSEilWVBt+qoNNmWsTltXmJhpYPMW+UrpChBMTpTkH05f
F8iPMvHNec7ApSz0XRnjDSkTzBXAJRgrNxoXLvpfzN8Gnt1gMn4zGsHlmJAUGA29tatGH5deVv3E
MndW7VCCI5RN/1QMwknjiBqf4xdaWg1AyC8cnmp3YvNpIU6qGxbPejFSX9vJAVy1+2epgflQXL09
+E5VYXCBikHeFymXfMuwcCwma6qmiGPiyhTDazJA6JgpoUC9G5Zeggi2onF/otgUB0YQ9o5cB4yt
jktyRn3p3OAlNbs/EVa/6qTxaJDTVlRxD00P3cyUowp1WZpasfTSRl3mdrsZKu5HOyFKEsz1Qu0k
njGxoVJfJjCvBhG/p5PNwl4lLQ4KJWGqSDw4mzaOOr2S9kAhUQ1HqxpB5BTtLVPa79xF6ZJbG1vi
LJwCccuTFupcT21BGVWuuz4iAKuv47XFkkZjrmbU/tkiUr6O41eTUIClaNANjZl/acLsx9cRtfIg
tub0ohN2Y2kcZooDkUbdJ7CK+QqHoxKMR9AKUOqMLeFiax8Dh1kh+DQVKkFn51ikrUd4MXV9o9nl
Dt/Cqy/DXeMyHCu099bCdzq5O+U8IFWUCgQMUSOj1Ih7QCyhO16oaKd4arl6+mNnI/WsWTmMCfHs
MXKp0WxoglhxBRAR/e7qF+m9TLEsjqzeWLEZLJML3lHRilvTGNtMLQ9KglvQrhitu5A9kU3YHq80
liGQJ+QMna2B410E+kEtpkdsmGgKo6VvmU/UiR5NzdKdmpd8btEctlY2dpJg3LSIfg0MbExsNswR
2m87cJawgHeMvqhgZ12I318aXAMiaS5p0O5pAl80Uf1ZprzGCAvUBAv5kNz1SUrcpT72UAMrrvvV
BzXuggiPUQMUVVMv07xAc/9EMKPxyl2bdGCNrlEjPLIa8SwzXt3oIKtk0HoKKqYCfjGyXp3ZdweD
VHTW3hpIRDIe5PME6hWMZI1lQ7Gak4oiz7WmnS3YaZLV0b0yroCpYfAGuKsBzcT0oZnvtfq0MqKI
kCjuodQo6bFx1pAuYGZuW9LXu2lr0Vd09hrzCEsusi+xi2hMGtLhb6h+K5hq9i3JHgAjFffgENxA
sHEgoY0azleFmshAx9SU4jNgWaxmLiSUaZE0QCMJ1FTjyXPJkU3Vr9AhLPNTj5hAW7cphSy2UtVt
I9fkFy2s5JsCGpXYpdBeddYDERPoZI2lSlfvOUEe1K6k3xU/OVjT8Kcsvq2JC2K4RAUGC4XXttAQ
bcAHfsY6m6uuYGscbSc1/dQhi1LEr9vKR/ZteBGyO4m3l7E3NQmhbEuzZzLgsrAa0n9K2KzZlKoS
niXqccY0e9dsj5qPRJC1cf4ZkJoewixjq9rfc8AoVD/aOwf9IiSctxgKimfWAIDqBpNsofKpa/2p
wjM/SFSFPYPIyfYsVN0MvCIdqVk/O9rKdhum1MDzhgONqyHPwQD27Qn828OGs9JAMHY+qoz5Pktm
KvW3g27DV1hJG8YlCn7sHm8RygfnMqMt5iiApp+58bDwqbZk9i0mfZ+BAZFsb53c9/Q0Fp7almzA
3Q0lCa+y3HIqpRxEDDDrKvubSuM8huB+8BOdJF+nabW7EPKw5fTfIawFP9JXvsJyE5md3YasV0Ni
RXmHbR/LAVleAUOMmGuIcTXtc8s154OIM0h3cH3GBghkMMUOIy4e3dynbraz9f7sUsL3k1ilKgpw
u6XGT8cPgR1rcBwm1fqJWMPPSdNPbugcXBVHbD11u9btN03A0GDkX+vyK3U1fofY/KQzvk4z4o+b
FIES0+4Wwf6SAl2sncIyDpJseLhJzhsZ7+jWzAbkDuUzZnDjM6hBE8WJQUMycVBqpYIdlI0GmNip
wGyZ+NOB3OJ5Vky3HSz9Bqesk4G1Dq2TbjtclZb+amizOtTqEFRxP3amsBfK6FcIzcyD1dQsr83q
3CfECMrOWXQdNVdqpNvGsdkylxViSsIM5ughjr0BiFqYgABxygl6r/U9qtHWoWHJBAbowLwpg/SK
sWcLxdwoHMTsFXqUWAmdnuM1sE0Gs4ELs5Puye+cYCezEkJ6c/NzmG9V89H1oHCHeHzLbHESRbP3
SRWk+YS/L/ym5vYw15xMP7kWXVzpXJsxuLdufehMgqaYiWxrQMFhww5OFeKqR8oucuN1QLNOxbA1
lfLMrOEobCRVIUnNpG/aeYm0s8CAWfjy6cNU7SH9qCL6TIz0VXbiLSJYYzFkjWepxVY02JX8YWsZ
4ZHUthWztZVF8ohqZJ895QXPaX41gBSOGA6KGD+RlSVbUo13dgfoljpq2aPYLO1uFYvx1HWoyzEI
NTw73CcugtPYAQnIpeR2/kZw7yZsPKNZzaLbaJLIo2RsQn5y8jpI3M158RKQjUgNYO3YAWwdHquF
0k1PZ8r5tMRrrjMX9wn9VqXImMSazBD9lT6QkULbyxst0uIXrQ4CayE37F42JGm+Tm2xpzG/TYUD
gQ9RssFI28KVGYEStnTzZVCtY2ziDNGIjCzcMwnEnuiiXRdBwaryY20iJCgCL00BylFh0F/trDTb
1TEROxm8mXqaE35nYkDts+iqHoHLOHZETVNODI8L/asL7ROV34bB2Tcz6WUi9B8qqK1Vjw8/kVvX
ZcXJBGhdJ8lTcHyZoly5vravAnQJPouYGnw7dX0OYFdUM3C3bf4cN34xwfANvorse7oVOj/ocM0T
pUnSer7uiXXaxwboTZcpIrdacdEdNKIBoxUny3/CkWxApateNDRsNELBqhvFTOXMt20SfCgmTpdI
dfe6iciP8O6BiKxF7VBqJ+qainBNrXJQlH6XSBKDM56UmJw3Ov5vXSFAiZy7HTGC1Dwaae1xeSM8
h4JIRS8AQ5u12k6z5TPpMVbhQ+MuS/NVLtPfJJrOdKiP1G7vRe3jv1aglPU4IewQvXPAgCIpSEQj
NG4bxNqiqK/uiOFV9rCDhHGbKOgLM4fWwEEm9A9TG/9NWXZNYhS+pGJs8ygbwE5WT72bt0qj2JOg
u/+Po/PYbV3JougXESiSxTRVzpIt5wlh+/oxp2Ixfn0v9aTxgL7JEll1wt5r+616ddJQnmsF+UOy
/VvGDhMR1TFEjcK43g6cJHwg0zoTfEc2wySMfQwS2i6lj1RHKxjPOpGrykZW4k3WrpkSqhLf/yPB
Kyf0isOfBRnSDhwZbUKSnzKvjhb9epidSxandLbsz8dH6+uIzyCAExVEMJgTh+vNsx4aftuD7Vgd
TS9n/1cPT2PBwFwkxqFrKvQeJlCjCGGpD1W7Tdn7KkwDqYRuHxbGNpg5kJvKWlvQf8gpOicMKDh9
2uiZXsb8GeaOK7Plxy0zFqke3BR4RlmU9Ey+6mveuy+pJ7ZYUlk69MM3E77raAZ4xCIjXtH6cHcn
tV6WIn3H1rs0E8hVxJ9PUbB2vPrH5fVzI2tDButHirRLiuHZx/uzjO0x39SMgMCeDvrsBvjvUwzT
juZPSz0GL5g02NH7vKrzePQF8lHZPL7OyTkPxsPaPGDdikE5DOn4rlJhrAo3uY05oKosPtN+/Moi
+TDllC37Cj1wQ6WfSQJp+H96O/0trPK/sVUBI+D+V/vtzXbwIRAKx+clfTIeagraB5zbGq59SIDr
hAucPEqwS6hoKa5hHszqzuTgPLWDsSg8RkAPBGg5Dbhj5vnJsQVCf/3d1a7eMdMy+Q39Nc/RfGST
zXZ92oUDoDXJpCuM0CfW3WUcucWlmXyW0BYNA82GbM48sNcoM9+qrIGcbRkXM5pNOp35TM5i+WNo
xGokNuzZF63At20qZJlK+QhO3PnYW5gyWyeYAeD122wUB22ZRxNLogAUTNP9YhtAq0KOcEuhB08q
v8cBXPwURvTDB4YaFSWnCuaTYeS7EB9p6+KYpJSZnGwrjAhts5r+mEitbWfeyMQ3uaUfo9gxZdpj
SGxCMnui9D00WF7y2f1HSum1reS+j8E/uTGVUO49zNwTjoHKB5pA7wxWBBBJFnfWyhhZLyoz/a5N
WmLDFP41mBlNsA/FbZB9h30NyK2Vd+LTjx58uqWiwsnGYesRe8AMGbbq9MCWW+2b4yHrnGX/WhIx
o9oH379x8GLYGBkYpy49F79773ubORH9mbfeW0U+arS0jdepwqGhIKyCVMzNIVk7LoLjdm7VsSrb
vWRb2HQhAJzMOBYW2EwnKP7y0L0ZTG+3WoafKeIekp1v4axfjcdRVE36nQzkvY+IgyfuyoKBoyBI
3jBsAusQQfJEpMQvxjZ4S9ja2x5xfKHJGs1gipCXWM1E6hTB0xgHh1ANH1KXP+rhZdf0rmXdHln+
32aIqtDbxpPI7UNCqerUbLutGuuPuIRZ/sM25thq5juKuQXcwTgB7deGapUgYM4q/JtqunKYPXz4
JiRjmT9FHOALF8OZGUUnETyshA0in9p6VYF/D0YSzAgKsFDmzRpRZW3UWBs0otJqF7T6qBrxng7O
b94meyOEGTml73kB8cc3OKAL61dgm6qxWWrfuRgkq7IS3ulhOIT5uPM69wvn+FpVxlftttXV1V6G
QkdHH60JptmE5rpIvcdKGdbUSMxF1q0LbcJTJFoztVBTQ/cIXEbqTSk3TJ/QN+oOFyNWtrgPftxe
/TMCORGBx7/dbQCy05KypkIWBylALg3HBvbI+L3z0RD7s1y37LK9vHmpA+eV0geKjB7o89UIDyhH
U0dSwcImn1AG5dEvuiPbInMRE1cKIeC5Uu7Fd+drrhAvDkX0W6AqVKOAEAeGE9dVTVmA9IG2B0cQ
G9djgGnWLKJXB3Wg8HEcptaHL6nh8/hhqjGZXAXoswfmX6ljrJqUWCLyBBLXZpOkntMOvj2RfoXm
BE+xSOJPNr8j3Jl5GqF59Zd2R/aM8i+VU3wTl/RVmd6WUeOvHDyQjf5XmZqXae7WM0VMUqPH8uOL
7wAuVfWTbTSvdvSW+RYQU2xLvvmTdJDdJ263rrpr8uA8MXlEbY070eqDCIZjjY6vAlgYEl1tSHtf
Fc2Tmz98Y9gxJbbreWSK0DfPiTE9BQh8FHEGqEnWJLAsU9AyE7qkPmhXFr2c4sGJ7WRDW7pl2saL
Gl8sUX/q3DkRPbqd8WxGtSRczjiqdnpnvPrhjTjFMnpaGkHUGAbxYkN8tiuJYSWHPpN4F0EoYkg0
TUvnX0dqOY9YEo3mKVWjjUjU2Gcq+56S8Le1WQEnCcgJN1iknX6bwWYXZbXre4pgs6clLmuMQc1w
NGzzTN+HI6QPnnAwD8sBU26hata9jiQsUNyzR/5FFZ260TrngzjIBE2ugEsWR/uBKp21xkvY4y8v
EYYsEwwMfdveTM6MwopfJ5xPo6AsCR6bdldwXrpYT4TpEQeicOGYgIDah4muZpu1Z020RiHEz8fT
PZpTsyG4OdkGsPTLPINxjdHHrrO3lBmOcKgIRx4UZEb4HIecSFPtxXwMafzMWibd59put7b2z8KB
gdW4efOR8q+3sUENJJUd3Q6K3yQwVNRztJ9T/plxg9rewRRT95xI2VhKFN00/oHp/HFDJIdcgu0v
E1Lebb3vakTBhHPmDCmMx2du3On3SJaIRH/Qnlwoqz7NdoMlE+UR7F4nInsiqNZKCnqamLnP/yVF
UpZ3T+PHzs366JnUkTrNvg3iceTY4wLzYPt4Njjclr7BISk7455SXXnvW/o1+YwyjxFYh7yqmyi4
mQ7uZZJ+2mgjkiQDsIH1IoQsgxGWhrymnJrb6TwZakugDyoIrpSAe20c9FfXDa9kn+xi+rmsH/Yu
A4lhssN74uW7fJ7+xmbAfegzZ0l1wNinQgKqNbL2h65eTK+jbylGyu676cdgM/rohCrn4pSjfWk8
tvUplmWW4yYIpQngyRwZCIHT11Qhxywa65A3GJh8Ex/n5H11lXOxvX6XTNUpx5Ti+9mJSxe+fQqK
JYHhEsXzvzgNiiUBX85lGEHo8Q4cyJZP1nmJe68MjF00Qh3UTn6yBFAdq8wvM1IqsA7bSLDnZai4
qCRDLyZ+rZt/SU0Cc+ubhzF3nrnnr27CELNEJbAxVGAcUj8nYjiAsajN4o1lX72PpXsjFcliB4/j
Xdb6nBLZQxjltsvmzxj9Dwcx5gZLWe0qsDGL5WMwbhzDWAbCBdukFcB797lW0+oRcC/tAJ5Na67t
Bn97zfw0Hp1LoeV7YHavAabdiNXBJkFW2aJsJFP7SLFHUdhTaikld7GHbNrrYnjbJgp2SKuYyye8
BbTRSpFw2xX0hRUZYbU4+kHZfCF9WZkOjiuynZeWrvMb6xJ3C8djH2Ie9nAATUHzxI3xRb32OZoR
NUBwL/nVvuEV+ybwe7wkrKNNojE521mJOvyPzaIbx1FC1pMdPeVVhNTRqP1NXOc1XmQ0bL3PxNgd
RbVkX0CdNj23mR6OTeI2G2Wp98zG15UZMU4cJO8kT/819BjggsgUqrKcSN2SfKeBxjlsamJXk4pp
EgCOzYgwGVAyZqN8g652LVrUAB0QZ8+7Nw01Z9ZXzi5ugzfl4lCLAzQjMBP29iTWTZ/+ZS07ljYa
AAcXTzJni0Dpg00CP2tt3VPkYfQIzapuYMhIu+cwrHEMuxMvcNGmfNLIRp+iIeSPJnRy9tSTnxGD
k2b72e5ffYEZrMmtb6XRUmTlBsEhHltpvHqZ916BdesK8jL8Sr9aTr2HMzKtpBoOVt0+UtWLHPiJ
LleuXZ+9oLtVHdua0cWhnmWU4ko5L2M2vPhORGpT7sZwRc2T7zLL8iwBF9Jz61Ux+1/FzLk3VRze
fevfE+HeSyPdGmwbkohZB+0pvdsw7UrPR6M9oNYdu/CDA20dM2fHi0EmseInRbSin3JhXuOhv7jM
voiSsk9dJzQhS8V4pAUKANa0Hom65XfpW3tlMbaXXAr8NPalDDChlwRHBMpe87eqPYto64zi6dsJ
xo/IsiBfh/OW0Hdv7bEjXpkxlfLcn1w8P+RiC4ZI9YAOlGNoPxu9QdlZQ5bn3TdnFWxmd/5vTj6q
KbjlYGISd2ShMjPB94mGRevCUMRxxG5IOT7isTs4jA1Uw5KzxGxdFf5HPWOKTqP006QEFXHic8X3
L3SJOycHqT21oOYCZ15nD89XHA/RtXDabOsZAoDbDM2xiH0bHIY8zjCdfYjolAjiStm1nTluwZWT
VcgUhg0bCmsKknQLLYKzjuSPKnPXQekCkqiKYllJpLVpgXOFKSWleoRkNjbfc0O+mG33qv4/aDej
t3FKjn4oX1szDbYiUfs0gz0ZnuYKliejgyhIpxWtdfufD25dlvW9zzEkBtJmitZeGtuHPYSqfJEH
HKyBZ/x5Xo9dmESfUNWMs9nptynCtAj54jlKXGqGkCnPWJohSG6pWZdZLnJlfkPQsf60pfWn+SIW
Vhh+1RUYvwAbYeJeui4D143pUDnpu1GZGqkEGLbiQU8k2G+bufM3kbYv6ejxcHBhxQHf+lh9eiVm
FifGm6we9+kgPY5UogXimJmWZEHgzNEhfqSIhwVCO2x0U393mmgXq3LXBvFXrVnKsOa9DfGIRN8c
WBgaEmK2dar96L1gF7ctDNTtTVYxcvSa194vffIXEnOtp2HXPE46D1lpOUA0RFy3rJ0AZa+1EZ4B
sQoheiTbrRV7D+NEZ5EOFzMVKNW8m/hi0ywDKzPBtmvbe6+Hc4IxxamKu10afM/Fq26na+l5RP6V
GBeTlB09DPNFTiY3rELzoOVEVDxMqBD+yuh8pLlzLR/0Hx8bhoL5VzX9jTP9WEvoHzaRUJE/oOzF
i+dN9i6r/OhpMiVQYPmSka3Idw0d0ZkPPjk+Gb1V5GN1NOPy2HeFt2lUvplN/iRxm0iCNIofw5jA
f7ODttBor6oc0oy0AmIx/PE5Q8TYTdV6slsiw0IgqVmPPFB1YbIkdfw39Zs3ZGQ/fOposrJdlgIr
AHGdBdFr2nmaZQzCupoJRli8t4SI6IFwv9p7nVgZ4emRcvfoFbps3KYq3Rtjm3MY2ZcuE09WxY9Y
dhZFBscfA1gkwswWMxSyIBbcqc5WFkiY55L52arX7rPZ/h/iTW7hBJuhqqGcUjxQHuwccojLiOKJ
MdLNNye6RBo538wPMdBv15nxwVnbEPFMHDnvDD0+0M9lILmMFanH5NoEdrlE4I2AbMAij7fMASGE
EGvjSroyX6arcOQXz238MxcKUChbqgjERTsM69YWSy9gG6PgNZie2gT18Ffm/1rAC9LyNnWv9o0B
ylRHN81wXvpq5Xe8wTOEChncqK6xoApJocbjqlELkVYhjh3ro2TS+9DGlTck/YeX5ZduQqVYUncw
34i2TTT/10T9RiJH762IiEdiRNMm+u7NGMd3U+br1CDDoekZmdQdY8gmrznPWFR6iI65ZmEo/isV
72xT4tiWLZRJZULQ7/H2Vl27Ln2P+DA8oB3UjLAPzlWjvgzzMYaKzYPlUWFm6iwtBnC2gF/sS2Zc
ZmNCo3Haw5iEl9kyXmXN6zz5q3JkcluAIvBGUptHluveV9Mfk4gk2C4vanyOEnjHwYY4MJRPOplW
qKHUgEO6O9ODYwGjugXL2vff5jTW/+q48n9R60iSQQdjM6DtY8qiur8ccdwzclca2yjMInLfnArm
LP4SAG25399zZDbrbAiNt7aspp/cTzH3isJoT0VoiK8UzcDRGedxP3KqXaw+0a+jNQI3nttmadQF
PJHetjB/mgLPlax6kpu1Wa3NJIQO7WAFD0QY7qEkcWfEmHIrh/2QnwPO6JO+u81YcNapQmPeBeV/
wpHZmmXmhLVXx79l5eAvq1AYtl0BnVmbxLPE3XtbAL81xnXi4yRJYwIsS1Kxl9IIQML1CgPVVFW3
vqVWiDqFbgram2XANxkYNTP8j8bgPRnTD4187pT6CjO2MdGc4pNhqwk/g11fsuMDcVk882m3qMS5
x2LkyF0bTcdungXsi5Q02wqfUv6Ici4TqCFVQd1kOZDwIgKwOWNqmIZprdF/NIzUfH7joggIAnSV
Y/MQDg3BisTxdJ3DJJOlPo2b+ZAOxHmy5vP5cxx/vonBtOOTaz/+7M4I6Kih/nlZAFu/MiKon8JI
smmph3m6RJKrFDE1TB8KIR+uHiMEN32QLoVBv4gAjvxb3QkkC+LT4JQuQurEyWBc2zxWKNqjMlFM
QeqOgbjpb1pyr7dZychfprP4rEfqCGYe1WUqzOektfU60941GeovC1l83tv7QHuXHlRn3zGazyrv
F+cO7h7J1Kue4z0CypewIFYhwiAx2sOtKvpqQ3cC60ORZJdgxe78Aoe7/HSQDEyiNlk/Fze6iN/J
Z5fiKBj5dk2qtZNFl8QZ92ECd7Oz7vkc3meZfgVpRxGsd3GU3xMf8R4B59nG1P1O9TEXdLnmlkm2
AoVpLKwN/dGpxh+n/Pqt9OGIeP7Zyohd6dk2TkN1nRF4oqv9KGzrJszyz0UAhdGoeZK6oc9qOO/9
ezMzek9N6y3MJNIq66JKUEOZRZEwJOwH2u6JXdz8XgXt3k58NDpW+NqidSOgCg414I4kaAHFT/a0
LinQVqEMngzDCLde7d0Hk50qfd1bFo3rvrXeh54gmKS9l5RRi87G8yxyTvw0Ij8uQTJ7cpghcTGx
x58TfDlJ7VvoEvp6kYWoSIbymXtkEbKuMUl3Vk6F+MRitWs93rAqTBnCYtQpe0rQwVl7ZH2puuCL
licj6wJqXGOJAvZf5IsfjhL/sc21NjERp3EHudbqnwxbgdARCZsxU3T3zOkgQsXpqwF2ZEToLtj/
0aemmFA99HaYCFb5zJNpJib6WzKXiq4b37LMY/LeStDypnXwosrb8pnssqD/j9Ti5tR4+nkgzpGx
Y7tC4wVJQW1gcu5qSTwB5rNVCltSlgazoRQEmMEjFSSaqUq/Tyx/ldfyUwzxBT0q5Ubp7nWW9xeU
p0ucgwFLY6IzHx1cKdDaRQF/Yd7LVWszDo1S74LXDnG5UcZbUaV/U8RJEOsBXFeH51Xb0dKf4Wbk
OBC8iZKoQg82uOJLduq/TlJrc+KpY2+G/02OvPkRExB8kBgx54fx3i7slSNquLygLeZefiQuf6pd
nh2/xx8fVYtEjysjMMF+WOZHYKIkcS20zGSzFB5/HbGt2uTwz6PXztE0KcM+zjFIBfE5fChKAa+u
wxycd5O5TzpNNvZYrZnGfw71CEGowQ89uA1tRVsPB4r/dY+QfM6xOAiJy65iRmYIw901USmYxWhx
N0MDFVNVdler5a3PxcMOYbaXlIOrYTcwFPMy5jElM2VBFbUWylpaZMs4lb47DuALH/GX5CnomKOw
hFmaIjspJFa1Gf046XQqw5rNmblJExsG6KcPbUPbuybs/iq/SZc2m4OKoS039y3Hdsr7BSow+MkQ
tmhxs2YY6WRpzWV6lqhOfflVUVKlEcCpwAe04jzCLUGvgANnRUkM7seEERAR+L6UuOQh/E1+c0UT
tqYsWmsNIyF0F6lrbrT3nzaIO7R+VS1fJBqi1P1mB/M4dCMXEoA8lLW7gYV4qQbMxzBGDA+tsTXC
MUUUwxawC8nvIBYNYwS3ASzuEZY88KmpBHXtjCddAMGS4Bx4iuqK46AjhMrWp0jFbPSbVRIzpcXW
GcMWYCgWEOdpB+apQcQUDt8eGX1UHAuLQjh2gczyy6o+/PamklsUp7qD1Vmj6AsQyFqNWinZr6fa
JFdA/gwG5X7AHSrsdV+pWwuagKd1U+DlyBq96NNi6VgKAPAzPzO74FWF0RzRV9v9s4BrYXp8yMg3
DbQsLD4LzxebuFyhcocOBZ6SLgHVO/ojcXAzYpF6d9+628R/YRfGPmzaeKXDAGdc53C/9avnsMGo
XxsHrb+FmGReYWajWD6Lsn6Np2WieEwtoopAyLBaDxgJWIcixn4QXRHz5misLYAaCD8cvgMAZ2sP
JXM9vzTDV014l8S1Ps2o1PnrUOdu7Nwg39R4D53qPYJaFD24M5xaUesuwR5uQuoA1p1borfR2WPP
BFuhc3PjB5/Y5HaPRG63Mr7d+gRx2ODymNiBRdK9SBRhGXSQGXdnLi2ovlAMWTxUCELJf4LU5izt
Ql89gwSl5lWSOMhOqSJLNpr5ROfsUmoBfdP95nbeFt7FmfaTfzShytkoW90O2lZBtuLOw9QckBmc
DpemyPapmtlpMISJ99r+MmegKXOxT+fu2E6C0Qm6qo+QxYtD9pJ3MDpG76sA3UY2veS8nTBCXCwM
Vn3QUED9FzVffOgeHnHdOdxW5Chuc2mUWDbsQuXwGaRvddlx/SzT+tXE6OGxUya10tvOIDYy8TPB
iOLxe8CJgAxEpAIFDQ6GZ04Z0T82l8SQ9WrbPqys5HqZb6YsIUAfI7CYsnqqoDKhdtDlv5zEPr6w
/PEMhyDL4E3/15vPMRWnDfoMFuuSPaTqXsKYNgcwljIe4l5g55x+XQNT8g8h1wK91mIuBpbYD0RF
ufWhmivQWxb8Iux6OPejZTma1Hjd1fXEU1A757Hvjv3YHePkb6Z5aNN5NSYQsbiMcLqRhBvdEoR7
Bv4G3MTbPn8eXZIKU5b5ziWKeIpo7NAw8IwjsSOyNPM7Rq64mQHAOeIpgSfMq5zLvxS8wiRPEiKz
sNS6RkcR0PZZk7ethwji2fQcdMG+Nbjc2+eoTkjTgrGasPIEJ1wQ/2zkxlc5Bru6uFOvn5UGpMOs
WsOniHv2qG95+q+OTJT8jiQ2OKU4s4O3yQfihSRoq11uKpDPSE/1nhXVYY6Gj6Eu/opWrnFCA5GN
zl4IDHN8mRKiyjA9GWjYkJKc5+H/dMQkrJnEQ4JhFBlNgMHcP4qRxVj/VYm5sFvmUOawnOL4R7X2
xoizv2ioTtIGGM1HQhu0QG93Fi6oduQu8zjcxpTph9Ms0dMzAPnr7eHUJO+q/TNmecxQSozodheR
Q6yp2I3o6oo4Ok62v3YVe8fkX2OgRxvwztrFJfIJgkkoVIL2x9fxcQCa2zOKsbv035xOG0k4sl98
mVpDHMtWrt4Heb8zIEc44iFmhgxlmW8BrD/df1HCHOc42NmUGHFak04Wri0MyPxY/CvEQ7HpUvTG
NjbYp9pI11b6PIEU85h+qwE7TvdXs9i2SndTO/9G5yfn+pecEM58Y9T5DPW4jp7zWGzH6kxFwsXB
ntp/7RBs5/1HWVwwi402caKrUm8a5s48/BfLPrs5eguItb3xZACskXpezNkD4joeGYrDs6gWs//f
rF5Fdc3ybxXjdSSNzk5W8Qj+9qlg30BIkKJszSH2uwylKuaTQXzyoVYnUAbhb9QvM0wnP2CLiwzZ
dtdYy5ZZczYheBcJYeU1EuOQxFxz2wnWT34A3gvCboTcGEQE3F1EfP5yxM+xkIoBX9il8LrhS9JY
oX3fNX7O+r5hV2HvHYrPmep6iRcB3jy4i5hKOxigBLL9ofL2o38+gO5OPwmafxqFBfoVjxLd+U6j
7yL5LnNGukm9cJhTlylwlm0VnELYxK3zSHaF6jH11FgjWqHWuTb4cdGV1Cx2Ar7qDNsZuLwIiAuZ
sFp96RDYici2MgueTMW6ME7Vb0yyyeRm14eNm3eocaYV5i9ccSwkKMMreBGLWie71EdJxiZd4ame
IQNUkGziOXi27Y2X/rCng95Z3OpabEAhrH3mGDLoDw/GtDA/zfG/mDAYG/810lx/3EegXBr7gAl2
NaPrxDvCUcQr30NwJgmNGdqmLZAo9+YyFN1mQAMhQScYuAFqhnxm+B5F8K1lQFwjbip6N2wpJltR
qtX0vXPZfhQKEFqvdqRWMl2zQ4LG3IS9Us2vrpG7aNdioV/Mdy+YaCDTT9mTsYt2xBppMC2/WMak
i/JtrePxT4rwn0J71PAJOOKXDES4Ui+F/Zp3qL8BJxjxJXPtRRH2+7G41s1xTt4CDrIYLE3pQ5TL
YKRSeWF/b/txwZywnOhKXnoLVrUFqI1vma5kOTJI8lJGdDBLA+WeQfEUGsgdTAD8qZrsefWwNZr6
q1dQBwKbaBSB74503Cw8D7q9tsWnQjwz1+3JJE16jO51lb4WxrBBJg52b+tz02HX3aRNhk+JmAZp
IBZltpbssAuxz7U3mRP/M5jI9xIliAi2hsOW0S/WnCUp4ETru7aSCqZVH99buAp2VNxLtzhrnHwe
wy9XpHe/u7UWucclOEr8R+gBzyH6H2xjp1p8dD7k5Mh6qjt1TsXLaP+zKcLb5l0J3LT+rU0/MLIx
Hl3n9VHq5NYRbuykxtaUztbRmCJpIRICCbNHmpFjnPqIQEC+i4m0YCOVH2bFW5O2v2GbbJjskQWQ
B68D6mAa/C0oEwD71JERsxICLWxc2uWlnu8zIqN+rK4GAWxtY64Lvy8XIWOyvo9XZnKLuvcy/A8x
nraOpSBZLSVGE4tZ77Ubyv5VD/ZhFldb3uHA8NoP+6TSa4FKvneNHXD6jSzMrfSmVc+SA61DRSrJ
SaNQV374PqXGRsxi7zDFrJq/qflGgbPOMJu11nRQmWBr8aGju1ecHuVuhKhuHojgJcQQ/abBCw4v
U0r08jo5FhHtmYL1qnjpZhoVGVD3IfmDTLKQUBnq6BcB/IrNEj7LFDErk/fheeyRijGGK+yTJolK
Ov+m+ReK/l72JDsh7dDxW0sqSY540mOV4WIkSGb2gm3LHQ88oRWK/gH9v6f4J5MJ1J09CETlI0DH
T7aZ111TF07smFd7O7rP0NAU393UUMGJ1xpEVSG+NaF+OF28p5k5oM3QcmP6LL//igz8qH4THuCm
6csS1348+120Z+jIrwC8W16TwjsP7RPIegq0hYKf3eXPc8O7aUO/hOLtoR9FgZyNTBQHnEd7k1UJ
R4GH8cv7JklztrJ9bGDIyTB8eCOmYbkozebFrBI8ZnqDqWupkF+44kJGMo5a5d8icc6weZKM1H7w
qocO38za8N5c3jcxsvohNsw4+elXpT5bOiyrhnXF1dd0m679Ee2G/SQUmjiKuaMotsILpUDdv9PZ
aEYRKCFhCkxIgY9o3gRrTvSvELL5b0Y2AZsLnFwNyHkfTUUQ4k3DNdh4NXhtvTGQnDIIPGiXaCIM
lmP7zBhvGQO99JgC9wZpRoW7KzE64CXHRkhzE2Y3AcHCFLc2eqi1Y5RI8SZz6TZAxTvtDz2rim9N
fcNDuW5I9BbQrMSm4nWq+YPd8iVyrgjS4PS2UKW4zKPh8RQcHR+tAlwlfr00TkRIONZR1vCJJ7np
eX5R1Ka8b+nFHmHCWNmmNNYzY3dIYkOJMvQYtnedHfpqjffCKU8uqmZESiCVn+lGVnrajqLY2u0T
mwJZfJt8NjGq9oG/ViLwkiYZ3KhYJ5YvhBEvW0pcY3jLq0umqI90v0I2v0+LR8wrOwTrO5xpQeTM
hvR91OUmaA4zdOGZ4Upcku/n4a8ZSOoN+AH58PISHTmXvJOj669JAzsS+sIKbxfwSJR5wHlYLTtE
sDFKRhIFTK//y+OjENWmZ7k8oa7PM6gCuA9Atpk+ISDZyPI/tUkTiE6N81xXe03Gjkrg95bySRcF
VjLSmiixcyD2odwLFC6jU8A1mm6m0eGv1chAx3M0rbKH3UDgwfnWY7DHgryxuLBJrUyMYOWEfKFh
BHB4Bo/VvQAVWhsJemfpc7F7w4V6emE7XPDkVoldGzmsq1+m5gOlFXvJRQM5VTjjKrZxZAM/yMGR
CxtjD24kQZwPBgXuabUcxvnLI7p2KkhrYgsSpsE1cc5Z+Pp/AJCGhT43BBjLtVW/2zN6BGrf0DsW
TOatiM927C4pPXopoeFcy/oKqMUi6IZUS9SEB5cYggB/aoqrhwXqFungiqEjj+DJAbkPWsDp3TNF
AeTc/MyAn4Sl7Go5zzICTjYDyxtlCBg12JRlR/yFhcBr3Kio+Ylmgw/ogP5BANVRY0FwFcowLAhQ
2NOBl8w5u64Tr7BUBIzio5Mb5Azd86a9jGXySEUZ1EXlBhlYWf4HAegzCdN+XTxio+MC5Z2BGnIJ
XABZxMB4DeEKnlqbYzaWD+y8eNGNcxsHMEh1SCJKAC+wZbHjtTHaOWQkGm+rqcUWoexj1+8fxRh+
4uImM5KNis7tbWcnB0dG+xR1Q9CRJQqTBvhiQNydiIsroj1euOTQed1WBgPlpHxwaWd9HeeJN0nh
PA3UBOXfRX7ZJ/MxdXKsHEVDKqBVl+uuML4Y7Owqhwnv9JACTC75YZFHoUnUuHDZ+mthYzGrC0xd
oFyYplnhvnj0lIZ1tEznEFvTtzEx+fII0e5s+e3hbUUeR8nFEK3gwsYQMmI3yWsgq9bBqjiximwV
y+8eQrPZhysbKXNFb4sviHDR2r6xqLxaVfAxjhE7G2Q3uS1ipOgxdF0D+e/8WGQP06/PnBKjgjNt
hmD4ZaD6Fvj+TxhPGl0RAk3/4fGa0dFlSDuXUcBEGbHBBVfClVbP/OFhIO08Jy0sUu1X07nQMbCZ
BQ1ZmgNCE7/LyDjTwaMqwmugUGKwQ85nCOSZbFdCGm8NLHiWM0njnatY/LIe3bZ0sR4KqFJa4Fjq
zZAkL41rcElg4iDmRJpMaXC/jKGz/x9H59XdKBIG0V/EOeTwqhwtWbKcXji2xwaa1GToX7+Xfd2Z
tT0ydPiq6laMa9zyoEPglhX+RdcgGhb+Y6TkC086mQx8h8B/Yp2yaY3DloqenNw+dv01IbFgS17Y
OR5k9DqLHfb5dqzuY4grn6iUh4ai/Yvp0dbcbMeQ/autdcidYMpwivo3MHkm47126/sWzEKx8lye
TH+gFc5r38PQ2/Tw4jBFm4iPWHNhMHq0QVhCYIierr3j3Uw4+3HunLWMezHz7jh7ELXYDymkCK3n
pIhl1hqfuFKtkro5ms6LDlsDlycNClQs4HhJuMCT0OMkYiFEceEKPtOq3Gd2vC0n+eoQzcvYEsdZ
VG/sPWAeomoM1YFgCq5/TeOtB0nSKAvpDItxw5qrfE7DBiPTnTtNSpwEu5UZJbuUUheuhpxYhlPH
S1tWzGzctcZvwze99dS89u2tjR7QBAJSyVwLw+LijMcpuZrNuQYmnYGXKplUUlU0uVD4EW2RWDew
GbYVNvMUf47BoHHMB+b9cOjxMwvYti4kaYfhVm9/SWgY1auBKy50mzVOn3U1ZGfFYTHTvmfuo4/D
pB6Oggk4AvvCzMHg42BsimE7UfXC/f8o669Ba9du+OU2LAsEdeG4qYTDoQiBI+8MxjA0R3AZwkXR
QeKLcTPkzvSpGB7bdGh2c9CD5FVR8q7Wm6ROqbcBMtrOc6PZ0k8Yq2kJEcXcfhjkFtrGCIMbuCWe
XRW/ZXp7yUkNzW90ocgrzgggv9jzJO5rvXspCE07qMG5N+ywqx/96Z+EAd5Xf9jlFy7EWiXhvFTU
laIFNySi0w7KEZZXQ7IM6eOaxphlUvDSmDsDt31les8ymAMrSl7taju131PyVg0kvFv/SUsINl58
HrWkcbFt26ex+0yTSwz/GkPmQjjNOohavtm4Mdx+lwsdGHK7coj3WQgggGQIHHTLzgleo2ZuxLML
i0+ZA6XrD/9qi97nsWyA/kbR0bblNmqt30FkOCT1k/CS10bSKJoRT0xD1rbK7NSqG/PtaNrMmCsD
zgUHx3LiuMRayhxtOIDeuLfSPUvcDTFDLQF+PeiynT2KPw82Jgu5d8vC8epDm4vC1lzGRCU0bEZ4
nPVzXBmkMy2NNUBf66TKY+ayelaiG/Vr5cBWiyfKsec8hXWyHElMWvsKILAwE+LokySVDu4iO4KL
5OSUJFsUJk7baXFINQRfEyvsAtIGpOWsOxPRdZZuqveEpSBh2bqEHUxbRTDah37eWn0TP34qtX+R
MezstqXpPl0DQPJx7iLDJFX8RpjxW4b2jAP5dM3Zxqe8twwi57I3/JASLCghDioloLaQ9c8knksz
WI2ptPUZWk+kKHZOUX9WDsRMa+LvZNGLO2IkysM/GQ2HunNwX7PmDrT6JNG0a0C+d4X16uTRpYrJ
cIbud2u1pNLKR1r2X2Dzxn3XhrTc6tWllF8aQ93SGfiVY24kM+ry9jM4K2HFD+alSGktMwAkR9OT
mvJ7idHHyehvl+bGk/GyGcdbxC+fEOMqFBwidR9Ar5z59waeNsMSW5SgTdzKjbTZMzPj2fSbjigP
E/wsxnmQVcWnmUEfaOxjPVIhIOLhJhlIYQKKLo5rvSRacjRgDVlRce4rOY/9ENlgUeiM1cuQtI4w
r23nkvzQ1oh2By0q/1r6FAI/2uq86AIXJWN7xnlxiDLOo6wtO9znSHQAJb2c2u6KIKVbERv381/l
dl8S7GeSDlSwhUoCdYfJXCEpdW3yoVuQpmtW6EBcqy5A1MzUuHaMDCqBMzxXPWZ/vaXAKBdWtdfM
bpOnE9JkV77FFrubqDclidZlqc/hKQcarpwP9FnbfWBNw/iHgXULs+xUDQF52fQ71EDex3i8VEoR
q1Ur75wlXL9s2WwjjcoCLbSvUwg4N5zLj+gu3KgJrotnUZNYVpemN0aubebEV8Xz2cQcxCvXWBG0
JYsOeWnSNG6BNlNinjvRnoo6/5zseE92Hh1meA8QE8OoectSWtQ1TIHkmg5OLnr0gYC1SdvWHo2f
YURSvvOtP9exLolVX/Ek2G98gZuXsQYMubwZI1CvmMgm81bwwlZuZPQgEHTuq3RdmH2x6436mw7I
cybzf2Ysj2Zkni1jsldZYKRbH+emaPM38jGH1vPmqd287fd/2N82kWt+uKOG9cA9lS1KzSjDDZn9
DdG5lUJzdX3nOErjONZwirXyKVfOn957z00fHhqz+vBNTr9a3JgA4LlmDYP2xtqx9esBwFR8COGS
23r+WvsNDwBkQeUlT3qSfFn5xJDUXRnUXmjC3fdZs810Jn1eiG3SEe9TzyeYFTbOdt8CQRlV/9Co
SQ3PqotxrY2ufvKq5Bx07tbTzU/AIjkxJPGJB+kwRnKl2cYMfV70IQGb6OH3VGoGmESrUmzx/aya
Pt0lgJ2DEtM/9ahlNX3gqlrlYfhqWnNdgn+gZpMktc20QITICTlzmbDWVnFsnijgu4OPNJduHaxy
SUNNx0oI4PeKb/BM0yR6C+e8XgJaEKXaZQH3t9KAOs9hwRLpsQmyAVx8fhub9mmChK65c5CtgMob
NM2mHPHMkYvKWYL1P68lVyGRCsk0EHTTdCoNDNjbQBVx17qsyNIFrx+BZ86m2zSCjemSo5TinpTi
PMXNweu9eaoLc8VF3fGm4CmO7QcIBfrPO+Oex/1Tp0NTt+11ace7znM5fcilESTnWqeoaIh0tBCY
WBxJk0/Hq7EWsfUlgtGjJfELVpOBVyEl6qKMp3aQ5yxMshVxQlBLgcWR3/STFdZQCkAsezooT/un
dX4NmqG9DoHHj2HCXyM8JfqEz6GsTnbCXddUNIH0hPRxH99rZ3i1BvonSujGS2yAX+TmznADz65o
55bQ7ts2kFqzRr2mbvVeIF+XMT0YAEaeEzvBImOsWolin5nusQtKY22wqkJ8wxg/+gKLpEh/dIdu
EMca1pEkp5Xq+VlrO/yRqFq4CghL2IVjroHDcR2o3gc8ZEy0Eeq06SeS3iGhf2GXuFONvmulmyGb
e1G5TYjCfeBardY18wAcPCnDbv0L2Cw1Bk7UPnD390s84/w7SO2sjBKdaupowiprUmWa9h7nNSvQ
pE6ywWzKK7YoYNEtyd+xqlhxveVdeCSSc5PByAFZI72M9nitRs5epYPX3LX6vV7HpMa0HQvf3vfr
ZxVSOecj6wJ2motz+Lj2bkpEKMXkuHYy4to1IcRNBxGEHaA91hPN4Na4MvCRL93JOdRaGq0bJfQV
oae5cCa6jaGXUM3UMQNFerKwZaxxWkLw4V1z3Bo7b0BtS9u+xInHmdyDS8DlTEQDoAPHuZl0JDsa
17EG+XnR5tG2HZDDSbVwkHQ5fkV8jzhiFmqETINpy7UW+oA4npTDwxnwQPMd350apQ6zxDbUabSK
u2lCPmr0s4hyGq2Ebt+VFVNuNM+tGBiFVzzZnGCS35o7YupbIJHlmX2A9vIEJKGlGpgEwAILvpsp
imxTBloxYwnfhWpa/oHFmx8jiSU2xdCBqfKtG45EaKMALtbgmote71/tUrHz99QxRD36LGf7IQNL
p5/CLt/5Ruehq3OFDR2YjQh3gvhx6V+SsZhz9IO8Rb22tZMB6JMa/hmJ+aVikCW5EqwnfDDGMN5H
Fq6m8iJYHGyrphRniSXkFdQOy/ng8SDaij+jDCHC9o7tWzwc3XqMkDGQ6PANOkb+NwpgLQZEOF4q
tLpIQx4IhqpbslNwAa84JtQ9TdQl0ofOdrRw+pzadOOjDii08XJ4kGPtvwV++yhKT2zIopzaMgdq
MOVvpBCOyh62hlO8eEa9zbLwJXWnF7tQT1Ff3nrySjbcWci2H2DmLpXjbLSIvmtjQGD3NH9duaBK
w4qspuc/R024a4tyU+jxfbJnTkqKN1L4TzUp5zzgTAVffDOMNcsRe17FPY+owR/0VG2Jqf8iafcO
e7bmQaW7zjVw2gzM9VN/D9n2WBiAMhCf2VwysYmrWSeZo8tjpHnk/ANGfZTaTnz4QUozWT8nTDrr
CQvpNdCGnzrOCyYOzkUvPQyl3B6hgKQ/lIpyWWXsUHXG0QP45ZPMAGCsGJqFm7GDX2xzObFYd0iy
/yXsNGRK8m9yTVcRhh/WQHGh3wgWYe+38esLeNEH+HOOZfbJDcnEJgWjzUhe0hTWSO9fx4mmLpD1
NBGaeO559kjKYD8wAFGOSc0g3rRZ/3ILG4IcCD5EqJahjv/U13jlm0YyoUy35Ps5v4gef1Qeo3Zk
3ACtKdih7O6dKT7XWX8zfIeEFydzZIhlHtPngyPvubLTo11m+c7OqP50++mMV7eg01S/w0LYuma/
B+Z/LdT0UxXTO0dmPhksRKjwQ0iLRQ6ss5iWlhFrR8lyw/nU0YarTmb4HV5vdO+AA+/quR0gqJBO
kkSVHKcpV96MBsxrqM35yTLS+5Rb4qlI0npZdghFrQ8NKwbJDCbyMnWdvXYZo7DscOcbdSY7WsCO
ozSClRR3b8NGfyR6/uWQxCJL3HDdl/ovNncUAqfdl83A2G6sd47jlPeeWmYyfyShpaCDseuzltmf
TttnI+t9IP33IdZBlGV4b2Gx7tyKqxCTzGVToW12RnAXDYmkBKPJIs3GU6WGOemf4TkNPoLYY59x
N6ONfyZrgAOpeW2mdxxZyH8zLe+q5kVLM/4xh7pKf4KIEge0wtcD3yHpb6Tmj0IbbmGhH0PbeWJM
/xmN+oNDHSsbwa/ORNFT8ONCcuQLOTGJnJTzrVoKOKCwnmGA/COp+1oXHEFyiqSG2ngDXoKOElH6
4YfNX5ExGVuAg4yhNqX2Yer779jznTWbVLfD5LwaKKXkLR1pveqmtQaRq486j8UWWYx9oVlEBmGB
xmyZoQ8WThEqH8RKayXsMrs6FVVxTAIgEA7TUk63cDaKyf7MuZ2tGyg1zPgFFxiuVVWlSGK4OGl7
f/oMc2o/+XOyejTX+M62DnC3QWD8YLd5F/zLQcA8ICQ82VD0NNMcdmPBVgsYfzMIxpExr1A3sbuP
PtiB4mGolIo2uHq59J5ch8sxVmAukC9h2LHE0sSS1C9gMAimmUx9Iu3acc8TZnfWM//TgBGAJASk
H7rSyg6Nm1Xoz9KyaaeY5Drk5I1gWV/dlD6aQf9VU8SUQcehC/XGQPZTEfV7qbv3GhuVZHpkjN85
+TJ8EWq6eJ59H7q5tEALf5mMMfsn3+i27qffDms+g23qA9mx/StLwCIpTGKDlRFtYK60J5zUz2OF
mDfilVgzk6b0qk60Y9cy2gh8oqsVA6RNa2LNQiaU21ypl5S3LwvwPXSCoGDkThfmVw6QM8hYaY0J
ycqxObmW3i50TU5byNzkD4LwTWgwU4oAH0fL8xC6LqkPM9u6dNTOnBm2sH2d1ttegxevDPXlD97R
9m9OzNG5SNzPHrz3yud12dnQDjlIzQufBEuoo/NBdqelC7hCJA4hwUSOWIzcCDiju+nsLHGmtAOo
P6ApsJszwnCjB2wsjkkZk7LXj61deS9tXI84v1hue3w0nEGlziQzx5xvWsFy1LGoaMNcHFYjrBD/
5smaldDgp3CscKnhPTSlfSJK+F4beo4Ru/5F3ybQRqa/TDGzJdEx52FYxhYT3aYjum+CMrF4vwmO
iqUWcSENM/cjpY56CbZ0H8MLpeKMD83BEMVrTlFHEjkbEzsTH6NccojBYoA7ZIUl2Fm3dWodWly+
md78c0X8T7ezmU9/ryP6vvm7G7vuNoL5Sp1QqNbMlQ39sJ4MFt/UuhsKO+0gw39mxkFWy2ZKmh9u
/RFHANhZEnUajgM/mQVim7RIPMx9Qo2NnxhHmc1+3LoKk5sGdGmkoxD9eoYpzfwauaHPGc9gMVOq
zPGmAiqRRudFTEBNzJC3UECxg08GM7XYJbZ1jetkLQfzVnTyB6/yAUIsXjFZfDaNPs2P35+oUUxi
ml+o5FNpsCt6ikVj3yh2sklfx1Idgqp9i6zxt+t4s1MnuAPyv+RDQ81REmNlqdXS6f+HI3LEa6ry
hU4I7o/txkFhHRPUVhIKkGD8coNa+dfQyczPyD2ZYqKEo6xO6x7U+h0RY9Ro9uF1OMifgt1+maDk
3/J8PCWZV8DxopkHnMIPKO4X8o1/4G++u6EJabiz9pXuwpIOaGoR8hwM5S4WxYbLONfQ1nkqdA/K
RNDKc+WE9XMc62cwWJc8rqF5RvWeXWplJTXDM7428aF72+LenZJkBuT/JKYWrkvf2nvYn9EzdJ54
v/kXcO2cRgyLbofKX4xc2GkFq1vaNPHJzbmkNy86d4N5ZIzDAV3n3xDSHw7TX+6ywZ1xI8GRUae5
90N6qqeupqAxzZ1Tao+s/l5wEyAQSD6zBo2kkxrASk+aW1Rby8HOaRnGq+9Vz1M6MQanKBxGHY+G
Qo+jbMn+0ezgBi590/b2AXQHc3FcZbs5u6QYbW/yEHkwwMpolxAGk5SJiAkfDUCWmbcUWhlvU219
+j2WqKxyLr6mfUitMhhqynaTImIsElF+wZBPUDNSzJyEUaPhpo3pqxdPi0r6e4tDtSLNS8ovvIuo
ekkctXX07iuxza+JMgjUY4d5vv0jxviG+edGX8WbLPojmAuaoGN96afAIwVdu5Nat4TLUr5srOPs
Uc42yJNVJTnmZz2RoLpPbp1jElMsgIc460avjsU4bb0Q1cHsJ6bkxBMDz7nUQ/nV9jGotYi7kRrQ
8EBTdUK9+qN5CI0RA0tivivobLkVruM82KaJehVhevNiuq2Kb1/DcOx4R5WKy8QYc/Do4OngtY7u
PQL3CAmL9j2PzZH+xUxh/w22DW9oKNtPveNFNKmh0zhMIg5ilKFLSrJFIjSLyUNaxJIUtQj2P/rw
RTyLI2e71xoyo+ByCaAc2DzowCxptu/OZT5dxGQyRZVvKmEsnrP9ILBXZb6TVkM5effp++IUqPQm
qakKPefgJPq6pTc9S4tjRw0BB419RklHXZlvKSpsQzGRzjSYKtrmN1G/KQxtlLTngLGuFHSXUfU7
zYJ0mtGPhna2lb6xKQuubabv3joDj4BJ/eWkxZdQRW9x2e1ylugqpx+4IdwqrYPoOeTr8AF8S99U
5Z9RfpUgS8soPQ8p/q+mEryBPKnrsvTOgWduRGf8TNO48Ti7+R7328qo6f4M6bzhBttkf51v78o4
ZZw1j/hfuWksWmnfMkxZJfpEop4DBidhRY8vDyixhmvVdBvX73dlO66b0iWvO2EmtZfVYD6mclzJ
vM9WWkduY64bt9oHZWxvSTJdjCR4lFFyDrF4s/w+BVRxI/lCqtHgh4iDn8g1FTb3MA6AHszkDdZk
atMyOgxkS+mo0xmXrp7GncipGrTGbV/HcGpNZ2P0yF/0SDxpJmqNTq32GKvvnCI5EyMKGCbMmXVc
L8Ok+maNfVIB44lm5HPwvOlPZOOvE3sZeC8NDJKgAbtKMNrncJAieNfnFg1hbxFEJCuRBUcvABFQ
jeUzY+Rgk/b9WXP8TyXzekn25+bnpI9NfIdhVj5PJX77iApRDpM2+yaSimZB1aghhHsR6EzVqHce
h68O2gBtDRtuVvjDJ0KPgCPp3xE2XFhdbBAdNmMu1q7AMwbd/EwFV7LSavAKkkGaF3cXrgyLTpeH
AFOfg3jUuflREEr3w3wPP/lolXS+gZoyO9AXFhRbajEI5BQ0rAhHriDRYwsm3JHAJl9UcfQOXJlt
VXdNhuUaf9NGkbdTWEX4splS61AmGDaE9E5MUNsDSjZaoyLVAnIvJZD9Mq/CiunlwnThT9oTh5fJ
8nFUjQ+Ts05tYKVU+YELwGWelwmPmNkYeGSEmg1nikOjQSRC/Got/F+iAp9NnZS+EiNjvLTh/+Ag
1q7sTILKhMGPgSnUKR02avOcjlyfauYtlUV1VIYpU2MnJ8ThHOs5qlzoIUEi7p54AfvkJE3jGKmB
T5i65rHYu9w6Rk2dzHpuSLcfxuQ+Qtc8Zg12ARWgo6qyXmEbQMey+m2fUiaLowAh06log3PLfme1
9R+xXPCFBZ6ESmc3NDfw3E591T/lDgSIjloIVc9xCvStxDUvdevdY4UYFFZqj5CxG8F+My/cMDKh
TsI69kIVa98N0JjM/BfexbJzERfF9Krj52i1OFrZOGSSGvg9fiOU1aUXgu1P1Aa831mFzdWj6dez
1Rei1M7wy1c43x2p4npvDuKl9dtfcFZ4vvWQknKcrDxO7ODYFt0jzVLrVu++s5EjOOa4e6oADI/W
3xDHHwFOczd3tpzvqJ5P63ylTwE7B13oYX9oLOCSpftS6yhCXf9uuNAu7MZ8RGo8WVYCGcnbz01i
rdfVi4YGCpyCxrkpap8fY/aTWTQBJpV20f0Oq31UfoSp9RM18azZzj2G0rsx8QmXjdFsCeFx4Ujh
uFrqaunFDXTbd1nyz6oYqazdHvsMV4h74JXPbZPmm6Fwbz0wBDSCIrpEdPxYFsuxl0BgI0Fh2wnZ
Ooqf0EuL76nOfrWAn18ExODB9BIZnGXEUjSrwo23aTOtUWBAaaV3h+GJlmF9HXEfDjkhhL9mvg3Z
Qf3uILe68XTU8+reNpwGuQM/2xDIWtDRpqlBC0/JcKXTrhL9hjzDoXGrJ3zO98LGjhJzNcXHglSg
1hRnMTeRWwlDgrMxNss8LxB8slUKCHDkFL7sapi4sbX0kKFEXx2amFWOdNpujMuDV6qbtI13YfRn
m780Bsi4lf1R8bss3QBhNXwWaX6JidSoYfhUI/VLnVNw8bQnG5NA8Mxd9WPI7I3e4i+cakwHHeq8
MO27PkcCneatq9111pAbpyoR5wWBLyvl4GseE9PC1sg0OI7sJ4TdVzMqr5bvvFMNBxGNbvWRKSCW
6TQct1Cif7IhOIAGuBpRTOCuOmlm9lCCY16o3Upcs96EsDDmB4bOO9cZrn3R30Kn3kEXPVi0zsiI
lQPPzdhSlaFF+X4ahr1gYBV0JvsE/YODeXfsArNHxzChPXTSpholPmgxvgm9vjXQO4pc+6IZ6kMy
dNDpEnCBRSJbh/P+j9ropB8cWu6yz67GEN3TAd5IZ+fXtihWcVouK1yHotR/2wD6rNNYkLewnGKl
hNfI1mAwNcOp7NKAN1EVzEwLD0kLCddLPwj2ENDsW94mjAQw0koxbGsenFy5p8jwznE4XS2XbJXj
/UVZ8NMhdSC3O89uj15ENYON8SS1OW2RCQx0euMAMJYQo0EfPelDdEIEnJuv/2lyfDYwvVI2clQd
P4EaolWJU66Kxrm6cR2nBBOoT8TBHcOEleEp43vaUYi2Nz6DtN5WROMLn8FIH25VOt7tEAGhb+R+
aL1zV9hn0I1fAv0t4J5dWslRs5pTKgNtLrnBUjKc3CjeeT0IVF9uw1R7sXQemYj+24T0F8CSxcCs
cZGySUVcYzDt0y0kBJXp5dppNUBoauphxIcv+J6drRFBQkpnJJhRKZe2xng/YhsIqwRALJsz9ir/
QAwxYWKRvyoPRT0I6FDByq+xBGE5WHthyvAGGlVldwaCBhUHvabekE+PU8koSgyoYONJDtZmyqa3
Ubff/FFcmeqs4mQ4TfWw1gswXTQp0teGUxhkmDcl3Ny58GGshdvq08oHGi2lSwD9xn512nmukOAv
CgB5rsvMAbHZMwpalbmdXCCCyRnbCEVeOMkH6IJyNflTfcFjEdH0hHHBMvFDunjfjx7cgqWObfuq
YH2cGFHMYa9RfOCt9X/MEiO5Yt3+pR3PREo2yblkbu+vokFMH75L/svsfBYP6c1R3NxqoGuo1lor
mwXekUT4PdArpyL1nQPwMfcy6J7+FtlxSJF8bfoE4CbwAhEGKglwBDcVb0HkGEQT+unuFqj3VJS7
DmNtojTYeyd4gZzsFbengAwb9/PGYvRTa0toe8sqHV/JXWwqfKMx4Xq9bS9+8mzQ1925+kXHPqos
udcDYo/De1YiPXQz9BfDjz03JEEG57+NIZyfoVoECXoMvm8wFOxA4WIAYjk7sbm6YRkLmg8uNFiy
7R2xYvR+c6MqXtiWCQQGjDx3wRHni6DXF13OmC+wVjQZXgr6xF2dkkGZv2qROBKpO9hZvu9DEMq8
w502cO5yjsIdP/MBeFRjX3vesMh7SD86JBWy3cB6CWGWmsDN1P41qVoXoCHQz9AiaENkKtWGVFf3
36zhO4djbMM+mTWfDr6FLHiFX7nRobx4jvXAkrVqgvZXGdNJ2vlzJMnjqWRNn9adFrrVPCwj8b9z
uo7Jf3Suhj+pJ7vGaAGJjEujPmNfWTqKQomSavQy4DSJUL7AHHacKFTGpLnww4E+H0jS0l364g69
hEkfDaOyXFsJwTonOOHFXCI4YTUb07Op5Q+napxD2LOhaLonjsS4N0JM7ylA20efUc4qpT4bXIgO
EltggkxguJ2ms1mqs21VR5GAFRgwtfI8WuIuXezBVvZmYwc4iiYVNIjG+RlfVLcNY13n6Ym46iFX
YCYbm2cfpx2D9ux7SLLfABARCJ4RAdrkwE8AezGMtKzBsNDuour6b9XnMfJ8fxyKZK9cezrWqdmt
8WxeuMbzts4fiRtbArBu/VLH1fDll82X2fQ/5ujd6xr0bNyhdUwRETYssu5g/zLmJNDVg0wwdBrl
XG65RknY2fPa7KWKsmpr9tCoYgoo5kycH/Z3JJS950ACr/0W56Xvu/1ToAXxC24Q7dMfBvegd/lr
ZTnpu6/hKGHrLY9xRqWSKkxAqqYLAJFF39JFtcpj6R7atvyhzupmahKvie9ke5GM7gNN+xcm979M
zwIAngLKZRDShEzLWVMS/icpVRyYBA/HmmP4XuZFATmdfBDij/upDX3KSDWCA65mujDbpMAMT95f
TiPoaemMjDVDIPb4GL7LhOZ3uAJH9k25hKD3B1HcfeMewVfPSv/U+eonS8a/pCSv7MtHYVFMxfKA
PW3kPMuruNWw7u3ysdM+VBU7OzepGqq00vbsV83wXMcBpcidmSzLmpm9MNkay3LCWxYFP9DzCIkl
HncRDhUT42wqBjIXDGFpkwxydae+Fn7TXiygzMu85HoXl2B/ZD8mZ3pdkm3kwg6y00NVKmYO1QwY
cwtj+sr94leXhnNJu7o+iWB4Hizbwn6Q5n++NbBajUaNYGjh3K96NDkrIizhGtg5leDJdxwsKKqK
5pgFPpyyMnBnDPRJQjhmPFWWR5dfG9shalmpWDG8EqQNIKZmQ/9Xh1QWoJUaotpg5zZJhRvNA53F
XVO/CPi/qhkWB0EeE9uM7IuqbJ9YdrA3QkOuCwiaN9Ga3d4LKG9jyHtPhE3XRARKgT/jjaziR6OG
jy4gjNOGpnF1dCKCNigQjqN9txZB05E/s7tjLXLAHkaTT+cIKPEmnuIjYWocKbAlwLp36uxLu11h
k/3yNCd7mjwdKG6si4cfOAmPVyuooTPfqpkf3ql6eq9VVsPXY7kEU4A3KVTUQRJD4gAZqrPR4CLL
dK7uk4VBdQx4gGQMtNsJj1aTm5DzM/K8nfUCwxeZs7KhuuWUbLuRar7aQnDkmJgsTF5ovfiKNBjE
TcWAMbjF7Sz2BPA5dTqi9oZC2bFHLnWGNnlLfEfzkklcomL8U5tYUyiyB0AAJnUbE9ha1QUVte7Q
GAQ2gOfXxnDX8ZPQdel37b/Qww0DOaiYI9A1oX6zeok4Gu4KLZZrah2/AasHlJ1U0H5Szr+dV3nr
2MyTBVnniWEdl0Yn8rkYJbG1baWVn+XkxxvfaBz8cOVnBHcWdr1PxZLqWZLjnCN6UPcXt2JIqJwm
WetpFt0DSItrY6QRM9Fwy/q0FSz41a5S1wkWtd5+uG1xCQoGeIVJLh5ISbfzzMGCimm7RyMz8m1q
4IoLPZMMfuVjzUkEPPMKFSIZAar2qfPZ2pG1E42q3nNVdHiV6w/PtTewOY59nqF/pbyZRnDqh+pD
sxj3ZxGaYKmRPk5hQe19gx7IRseJ0kMbXDBcu2iFQNIKyj9PQQ0fgJYtkJ+NJ1d2Ly32ol0mxR7/
FtcjwuhAxeCL+FF3GxSOYgZRv3gO32VVv1ua/8JV9Y5gYC5KZjuY48FB9RP94XrqAuwk8TRYMwi4
i+ofiJs5Y74EAl83Mw3qSa0ykzNpU4y0hvagB6H6VRsbkAmjCc3a2Hw9sEXceDt6GXWfzG4dEz7p
M//Q2xmFifPxGUf5oszr5GTjxF5wFXS+zdCCpDM1MAMUHT9Qssw1NiqEVKNFfhjf+JTO0sJK2pv4
7IPcJjRU5jhB7Sb452pU74bGvCn6zOTV5FSHoFW4VVKRHFxj+mTZCBd6xU8HtU57b9iTCbQXS2uM
CXfJckn50R0l5LUCAbL0ebaBD0wfXAARf4vpo9VKdx1NjFUSxlCHKOb+YVrcevO5qTBjSh0wb1na
I7SNKaGxVodiu1aF/8xMU99E1GzwRNpol7W1Lz0rX2sjGw9TKhc3mMEpu6THKMZKQIERWRTff+2T
Qe0s295zBuMpaacnrBaSrDK0StkoFLwSjHnTXXE/nRKO51sc792uFfg/fTeqeSpsbRPmnOZovuAs
KoYciDYnpUBPjA1rxn8cncmSpLgWRL8IMxACxDbmIec5a4NlZmUxTwIxfX0fevEWr9usqzsiELp+
3Y97NxStj4e+CxWQgSWW56qO6ps8HsSxnkxADUaBtaBpZtDemHLORUp4N7MFTj+LvxFMASu2MfHf
DMF+MqJeeEJpm+gs81mPhTCgsF8F9SHwCKHpuiRUgrPiMIRedAmWetnHdsaK2LGvgQqp8AynmKxO
gnUAN7uz6sbf3rj6yeP8xynYmHFGDXtHl+7BU918hOPMV05HOEx+F5sr6Qx+G6npniyP4KFA2CmC
6cEnrwLBp2IBZ0owYbkt5V2hXO+38cr2jPe135JYIaiVL+WOsZU8xDRKPEthcV6aOX1youVvYzJi
hbhFX8ZhSR59u+XFpNdRKzGRzWmBSxgCZHpsmbS49ZOqaC2be3pIx1aQ+hhrgnH4kBOtvnVb0dER
G++fK/sfR2TJMesieDWUuWxoUobrCXuN4cZRLF+z4uqG0FaKiv+bpTiZaLvS+1nlKHYiH5NL3tHO
6relPDTQvjYZLS97IhXpq990oBkzj1CdE74liUt5FdAHwRi3GoPmIjpaOYh8eOPUYnCS0Gx2sEtY
uClvC4bH7L0zNSzzeiDSV+HtJDT6ObQ2HeBW4L0OQrGFDm0UYYa+jQqalBsamCsDNHCJ2i9q3pgM
257Igx/j+4dQvvdbt94B5KRebajNxRnDT7+Jhi+3AduuhP/XY5VM+Yf3bMfqYwbftOEG94o92QNi
BnHTnXJeKRjIbymBRUKjS2gzGbLVbLXdE+k2676P219npT6XnsrO/FmPJk4faYVkcyPZ+gli9M+M
od3BL5ITjXTfSiGnDQNwjMx1ABEWCQ8KueF4cIp/aRlPZ1lFzx6SLbAilgYS8DydWPP4TMsn8Fvg
TecymshzK0AKDfxwHL7ibuj6j8p2oIgNAH0q0BX8SL79dGTLxACLk0/CmKdDY4eN+00tE1TVtB3x
VriYUyc2+VS9aagRYj3Psvh1DtUFSW3EEpY1J13SuFaHHAxB7d9NvODLiozKPBFjqHWbcBpjocBm
w6q7MIc5jx/zMPiJKCbFh7BAL84jTtLWIZ/lq0Mtq/aEkl7vGdRBl0pq1fohevKUEyGE0IQ46aDi
jTZStSPm8aN3ugdqVT0UPanO00KDUV6SyGpJBe50QBCvcBvsxhN3wVpF1r7yJmCPbqeDT5UuSLVl
Ht+ACOaZBTz3Vnu6p/tIvS5jKzfzpMHKVhWPZlzpj3yEXM7ae7o0fHOfAofSwpKVF18Us6Hva26Y
tqnr59qDdUIRJY6mKb4C5pOcSRWLeR1hq3SjK5TVi8fW/X3Bmg3EoWP88f4Sd6OivLfvODAo95Bk
1QoskR3vVW5TKJ10CM/hix0xMhYA78/wZSEbJDRhApmtLolMv226wR+nhcyx0OYZwza0I2Ojhrnl
Sz403D3ECMtnjGyWHEn6x3XH6IAgwcJpjenmTRGSxwSokvtJ8RYgxFHPNe5mZ7xlAPx2IhboKW89
oDqrRjBMpHCaKbqUVVGTjvLvsyL/kS5Xm2BqEfWyhMVRF2uBqztBFaibhuna5tVlQSnbiswLfmCE
/NHKwVE5PyH76ZN0i2lHaQNcWY65u3bsvtsi+SzNHD8mVU/rjWNuy6z/yTzxUqXJP1tX1P5Ae4uI
72zD3pD0Sf86vf/cF/ajXdYUGA3lHRfv1XHOF8Zi6r7E3HJG6+UnZvsHFuUshMo2pPi48S5+7P/w
4omPxMWxyHEZ20Uh3IiumN4MSnqYLA8icG4B7xOcHuFh1N5bMwQfVQD2Zi4AKY/BrR+MuKmxPW/6
GXe2DgIaBawIlltUVF95QoA3YVGR6tb/FYMcz/xP0kw1UYrNiwSUwVrl5GXi0YqL4VjNlYZBZhO0
90qKhOx0nW7ZuqC46OYUOT3o72KqqwskBv9sQd0/zUtD2a615CRXI+zcRCXz44zPPEOm2vZWBapD
CELOzoQ24xBukE04XZx6+qxr/w+axb9UUN+44lmESKz7gZut168w1wyzA681sf/fKk0b6dHycHZ4
BRuWOPMrksnkj+zBfOQl0U0iXuMcPqpZ3bU+kVwtMbLh7/gb1t3lfyBu6tRPPjVtuHWACAxp94UR
JdlOuqd/UQ+PdR78DSrqP4QbkxCb2/bBsjX7UIGyUjTes7VWe6bawyJOMd0Zh7bzxLfMICO85ERr
0SmB1b8daN3AeJ/hCxe22c61WA7VNE3PMa4c1uwy3WI2R9lQ1qNUoX0wU1dTDsVzUBftFzak+jVd
Krzc+F1QbGgKFfEAh1SF7TnFxttuIBunb3ZuFHxjS14IKjtfYQ43x1M1r3YVzK/DiKlp49CTuIv9
bnqKyIVsrJLNBLMq+00bnJaUPsfTtHJ0hQ8Y1fctc5oKasiQa91nDBxi75HB2q0MwJ0FkJlMBtYS
GG9sAyMOl9QqsRgmc+s9oG4/kt6acJyT3Q4T3NkV+7GNrm3xu+D3usvGjuQPnFy2cq0LDVAOMudz
aCILqDjdQ6FrWfBHEPZ+5rg7esbzviynmXiauwfdk4NBzezY+fhrlxqnXKfwhoRZnXKqmGrhPeV1
CMf80Pj74IWqYH7OGUaJZOKQTbDwU2FXDc+tXsgIthUGTR3zfchcDI8xDUNsHIvbRFPZZ8+x/Yw3
lKKM2IJdM9eESafMevINVc6ZUzaUN7GxLJak51UytAf2x+wzTECAjTqBLav+l47+hb0rfAhFLvOO
7GH+WymoP5jC+oiGYe3rYeBgabGzhOwjOqxn2AfD+znMT5XbXaUdvPVVDyyww48r5KKOmQ2BAGYj
n1wKNqHz4OEwfzMt6zrfjSuHvVzn7tLHHqG9CdqP1547agt4TKlUzeSNcU10RGl3jtjd7hjxy6eU
6X03lkAoy2h+nQLVYgKko4Wnd+dGuX8afVFehFqPGyLYRJVqpFwPBOxGhf7fwKfkZahXkdzB7NOG
WOxzNV4D0hDUC2Aia4MsZn0NttMT8pdSUP8GNjaNKBQSwWZ2br3Ojo5NK+UL+ijPp5SHxcU5WJNR
vZBNWh7T1HxaIn2vLLIWinQJOj2HAuqP9UCh7nQoJbJCgfS1KYHqs3QVsJyFoSk2JhwiPN52Y5ss
u7hrBW1JpIYIx2Tg2+N/lk+jhRtYwQ2PP30FCVzHIAs/FBIzSxb6V5BH1G0HJZhYIn9C7S7vWcT+
iG8RF9scm5uCHQiiSPV3atRTJN1n02Q2MlNZkFzPrKsXx8gcordwbocpnp+guc6i/xodz8dHBByd
D9ZAFE6+i5bgvY77n6TNm10XTfSgslN7MH5b37gqXAkTsromrt+d7NwGY+phSMktp2ch4gLPslh/
D0tujqZtpYfa6dnXsbfLgxIlhcFeNR8aa25fOvKY+w6VYltVjJGNAb+bYelL3RkgUtiTpW+waFim
pJZpGsurLPozBSQ6w3+UujdCBKAbEinFYzMYB5RMjVTo51yASWiaz8jR/aNX+fVawRHuWxcaRhXX
A3vzuDjZtR98SMsjTSO0fV8XVnfBd1udprzrzxVoIuJ9o9qWXGlxM+BbM6kX3uukVFAe6+A5yyzz
EtiyPEc0oR7ZjsR7t/UVHaJF8soF0hx5G3NVwTVv41ToTf8xu7DpclyTsEQiyn2nDo+C7OpjVDts
dYnsnEybri+eFiMEUva+p74s8gtqgxf9W3WJddA+8JI5RqK0BB/3tN5UyXWrh0xPq5TFL40huLyZ
GzlhvyGZKWg83lU6/uhbkES5R+KLfwV5Rh0BG1ERjCrKhXhiWr9UYaz26by8DX79kBVWA3nHiwAR
dPQOsh8j6SGQAoZq3rNH9HbVSMVV0yMFlgRY5wBP6Vy0O2X1Ee5OqPKAMZ9m5X0NI2YuyvLIMBAy
hBg0PA6TOs+h+bFT1W17V93rhkFkVM0OanD+pnsrfIwCIkBxP2IAVV3HgQZ+tUe0Plq2s3JGMZDw
y2dXanftdzFg6wHjjpTkZPkh5t0BhYkgHkEncyjG1Nr3qksOJXPzyhtKQbBE7U23iPrZH7z5rqd9
wMNXw8BPTNWC1TK50qWuUjR3uYrD54JqDG6HsXL/0InCncKn94UQBF7tfyRr9Q/vSOCECo/PIR7o
riGD7Xgvakzxe0Xkxqz9APSmB647L4g7Vli8YAdN2JR25IXopCXECYe0Ma8LvWJHlyjSKYqmFxkv
LuDopXoWosthxVASdKy19X+ixD3xJhn3ftPEV8Y1D2SJFd3aAktZGubeLjfDfUvib9uwGrjgRclP
0TQsvEAGChBTcrIRcvPG6e36rZOa1JwVGL593AK+xTdGcwy6DobO+8KPon1pgxEOKvDzVoYM6/Xc
EOLaIgPj8fSGwmdPZ7HeTwUQVifSzr5xpP1ojWyx6ZJITyobAcjxtnB/qZgxb33v/quU4tdqUnOd
rGzVOxCpVdgNuy4PxLblEz24VkRFcFlSUwcZAkEo6cujiIPmnigSmeAeIyyX64zAVJsQdXWTc0Of
wc6ueAHyT31Pk6Rgl+GbqwTfSkCrucW+EW0sldgX4ecwuzwnOEQOb93O7unHzdCjwjB4meRwI5Vr
fksrSO7L2VevXVdCy7Q6B65KQT8tzsAE2xbMHDLWlBCnU5zsYyQ8xQdLvKEZOAsJWflHpNoEtqR/
R/Wdfyg0XRoWE+5t0nQOFJfevUpNACzNQ6AdUfE4SJd0OnU9OODi7dCkL1h0n0nRsfUETUDlRpHy
VVk2TYZaLTdxI7qN9PRvOjX/RNjEN3TS387UBzzjmpy3XHSLfQBSHCCHOcV5dxfFBI8lu9m93Ums
TnOessBa1F7IcKZb1Cbo62CkKtDndqz/21MxwcB32APuFkDMjzT9Wato7ZQwnuz+kngZo4ERl6mP
XllLQBjJswCzD42HfC6P+Nm/hURtyHo7P6dx/tTkwn9nmMDdv9JrtIybc18OzqZjAct1MTxYHVDr
iHoqzoMg2i9afcPkp5bblfuJVco7ilBylEHXHYlckaILkNoVod46WBNtuuo+Q+lalJtb7jVPgn9w
ubIDJ/MNJcU/eRk4p3AxgCbB9/xrvOiXnykzqbyl4SA5OiP98L4uvtoI8Zzhxia+tZhjkWTjic+l
ObrIjxTNedWJH+uI/sMOF5yV2gZhyI604yjFFTTvXIoYdqUPY6KbgW9LKN2e2x7gFzVHa4z63dTM
0ZubGqqzBpzgo60sct2d/ZRpSYaB9xgG5K6sHtpweCiqiIeA45mARXVqPRAsllN89X32BwJmQQqP
w4XlTLerK49aJzp6XofGwy0wtPUlnbW8trH2aI2Dh1X44PPBf/wGiecdmxQVlV4ffZnm1uxKBPJ1
Nup3bYc7ZqB++MYjH3isYx7LbAXVmilRz5m71NzO3a8GR8BZ5MQBdAEBd7RL7oO2PDp+WVwtldoA
tkDExzNxsEq90/NK2mYqSOzMlXP16OfazZEKrvWYsMWLW3rCQ+yzWTMOkF3Kvd/zsNk+ajXXUujc
jX/jI8cT+g5OVdw/uX404NQsPv2ZhMM4NM2OwNZTHEZypyrG1rko3grVAYAOmu9J1l8aRBvjV/rg
eRrQQoHC6q00m+wH4oTZqgTE7TDRr+Xl8ncM03/Cgg7IZu8+bSP4XIDcn6wWPXTRRONAdsXHHKg0
OHjofMOiacah/YTChOmDe+ALgKtPORp1TPG7suyDSpKhuLARYE2RItShNUh9kJAVzy6+5g0Vvej8
IWK/CcJr7q8+eLbXpzrC1mcvDQbAoo/uap2RyUpgvthtGx+6LgUnDaXBqhhjSvdRJALJVaRYZjv3
PcfzLyTOXoBD2CpK0vETPXBke79Q/XFDooeMpQL6rQNQjJ0+gqK4a6bxmxwVgBEQ0xQ4sqWq6v6n
NR4fKXsczM/DucyLvSfC16Bq5SXyJH/WgGzZS5z2PpWCMloNYbfI6vKk5WrE78JgFy18m9VUvCXo
jp9qjht2sxj6A+J128WED3EvQoapQvzki/sUUg31wu1CvVMGFBzkgCg/0020x7nScWZS3T0G0W2m
ym4HjoXaiFi+sRcifyiacMdYgC+jK8KXxXffY0IeGxnTXO6MmGnyNi+vac+U2oYtvzh2MDe2i/0y
szkxhWuqG5mP9xRVcGFAV/I5ofFXKtyKsE6Wpv+twr49KxYmhzDXQPJ8m+m6s/5gp1gxwbAg0CJx
2uRw1iJ+z4QjiSlHNsW+BqvQ4C03qYqx/WRwu3zv1dDsbYluvHNtpIrITqnsFeYV2tK7ylzQHyH/
TCbs5bCE0XTj9ytFF+LBIa/mfkOvx/cgqofEywET1VwJWumPp9JSxOlaXN5iAc1L2USbBpfAQy7F
sp8dljr6pkuaDSUXA2YNDHD1xIrb4qq8bVvu+wy+fAz1WL5wa0XCSMna5ZO+0OqSXjqTvkPE/Vtb
MHIcWz5RC2Q/ce8gqE+lAt0BUGscrMlu381PofT/ltyo6DHh3TZHYu1nbofPZkLWjU2KCpvRPEWN
l+Dn7hOg1j5sxJz8COEPzDCZhbqVl9aeE5ntvdfbz8on8TJZVtPyntbjrlLcIvCLFA+thDcZL4ML
IlIDKbIfco2ODTpjP47Du66Tkxt7TwwydH3PhXudcoJwQ1/lu4AIyr1ftL/ejOElELW/tayQRb/7
09Vc6aVNVUfHIsPL1avdxwI+uEc8p2CeL8IgIDbYxNu8AkazVDcR+QscfeXDvPYOVVYz4tpqBhZz
KFxtoK5Frc/aL9IDcsShGjprz2qwPEBdnjZJDzROrDWlqkguIq3AH6YtRK4cUQHzxftsqm8AK/sy
CKIHL2j+6GnB4BSjzVxUkFERmSJCzyFmi3bKqrNsAAEsrVlOTRgDEAunSj8w5LPL7LOSKgp7/B7D
pLt1KBTHjCz1l5Yo6Zzo1Z9Fo/UWMVRjJiGsPWH2b8BSBNsGpFRR1P1OUdfDY1Z1p4x8zYEuUO4F
ZR1eGdCHk9Ranx1IXbTVYRmuKufD5oZDgWL1z6R1AqcGn2NpJ87bJOfoI2UttZ1LgiC9q4vTKDr3
jhGdwsSSCoomwc1XxqkFly+w2Jl29mOWCYyjtok/XdZ6Tty+uMHKJte0CCYabOxkzRqwG0PWhJR7
Aj9Chbbusj3SvbdrE3GXuObDzarnAp1rK7B0X8c2JgOXTeo0kQba5ykcvFRmwbXn3203idChJ9iD
NMypA9ji10Kb2LFyrE6hKOtro9hCVwnvutxEn8bQSOOmNs7vnPL0sqCKhu/BUZruQ5vlY0kefUPT
j7wfKDmBaKOdk8j6r3rJvUuKE4ygh3cnu65CnrHrV/ZoV4d9Jte5Pnt2UzXd5Q4X6KQPk1OZyBq7
D/ljR7CL7GXoHtKpI+iVufdulY7XeO7UcYJzSv9L8MUDDOsxQr3syQUNkXsvguSEAv/lTuoJk/ZT
IOK/2iK41y6iQo4F/GMvNL+tg3/RE4MQZfQ9GWpnkrx17kdoaWc7mJ4YoH+YV6edO2d49j13T0GL
dXYwT+2TpT/ZYXKXJhw7aNPZjeXnvws/mYMtaqDjVWkuGHPw5OUdOXYkJ7zQeFNHmOUJvNJ34wv3
PrFS+sOY4/o463exLML7jPU354OTP3WrSw65EYuMQy495tLeiqGnnykG/TRA8bilGZGXagI2t9Vs
48l0UJmQvTqe/Shj+ZBj8d/DHvE29RidJwEyV0HZArLCPjT2XevERpCmZ9XdiFa+LNn4HikOqm5c
0jMOO2yHkLt5407HJpT8ZiKXG1TLraPsm/0UVs+U2NMngoF43buibAneT+N6TW6K4FvVUcCaPLlQ
3bcWjRG1NTGefZv1bdP2lPpiGQkj50X20dXPp0vdsP7vC7oMEMaKTRdh5Bhj8v8OXVJhoGgbTFVw
sZTqt2Js7zFjOWgT85F15s2IgEUdI7Hvbuyf3TCX+xFYwrby0o/B1s9+Xs83QRtCjwm6v6K2yEms
hlV0zuxYLUhyfdP/qwc2TLMtQBOwOkacBUVd49/e9nNIkU+UTPejPx67KZ1v6nh+zGb3E4Mg6meE
xyDwgQXmleHRzQCOxxDHkW17Vvbek+fXr1lgPyU1hmoOOxiQJnjmF4O9Imiae2ZhRgwuaui7uEHA
xNqENkf+GmCDndMprnE6+AM19cZCXN/mzbyfhpYBtWnGbWTV7sm489kmN7tJvR5NEavwNW8IBU8T
VkwcSOvCkIV+bDM4avejZcnJf2b97kA1WfEj6XZureCUa47nCsrAhjmeBh9U6g07t1UBlOcpl695
r6HWlVy5tIAXlAJT2oUFaqu/mhmK5rOGZIBYK5gb0u4RvDcyAWGykB8ka4uFgDQ5+WOxGoKCzP2R
noNlZtDAJGzvw+jqxyGvvS0kx4xy42Nj2id2Gh++u+CdXgp7m3nVFdA9uaBx3vUFVsOlCgSEd4xF
EXFw159y2nXQhvzQup1k910X4R27ERy1jr7Ry4i7MJ/ua9WXd35NmyhtIGzSWFvTHPlnjMrPOnLu
Gwe0jLsoDuG8vFgREFESH2LPih/hqiffSQAG6vli+B0p9TsJfRfnKX8lBvc0JOBLB3c6lrGsSJG0
J4+rCe0c1HN4+scN8peMdQ9l8M7v0Ltom843m1VSj4vHa9CAG4s0s4Zrx2+NLXHjWRQylUKzcljG
NzBlt3Rjf3aKfFQ7sT1crVHDHPsn7TevC3QiREBuAmVCwbKkacSnStFP+nZvZnWiYgPeruBI7NJw
T+LyQSeY16HFX5rEeVlaq71FmoYiSP2Zwy+SB/OqAvtPZcg4lvF4nxJn8PwZlDDmNqKScFah52AD
Cthw4LOYtCkYD1O4oZFfHxOHWh8MDw69B9zTGnu8b6zkMx31m/ZjiJApnoBsMv+awrz7gfOs4uUF
CNobSecb8gblDqjcs7Vgih0UWuJSz96pdBSbiyh1z5Zn7nTqH7VIvkJT8RwGbX92k57OKke8xKv/
CmMn2pBO/yFSUt5hQdcOuJX/2pyPPGwlewVfxVw0ZEwQwza3Sdf9NDp955z9GgUX9aUukaZhr+e0
yEhU31OaAF3nqCd8wgNkMv5kBzcg+S7KlAf7nWkp2mVtYeggGegfL4L6LktjC88LNZoJe+RzjPx8
ack37Yh/UVyds9EIdD9jwnbukMtutTRf9pw+44ClhcIE+9z3l32pY2cfkgbaYsTdKxWcVSbTh1ra
/sWF+3QkjwOvP2TrWOEGpiczD4/sCjoM54YhRszvAIz/OQZGkVOf5y62jgvs9xNxI3/rLAkqElKk
HNYzHnboJcoCosK1b1iien/toUMK8fxXjWGecbrPdr4K/zQoV/dDZb1W+G92+ej8NaTHsfoUzwbX
8H3o4n+QJcDHZZYffYJQgz92fu+T7A1MGApgXvpA9uH/uaQRmii7Rjgfd/zXYh9MiJ2wD+bcyhXq
ejKF3aaovfo3xmNErQ2LviW5zZxZXh1V3bbo9/xm+0vjj+5ZsUpmWqPNbezxagRmMm8yLU9zCYsp
jdzLGLh0dq11hetXKCYn2A69DQEk6fbsMqlZBIvrz8Gz7NtvugXpL0t087A0LdpKT6MmxhdWzbZ7
Y4vpkA7UQU0e3WkjUeiN1SWwOUbPv2mU6T65SJ3CPmt+usJoCuyT6XFwAhx+snbfxWJoznKD5ZLi
fD9iKw4/OTPxBXZ6rJ4XxyqOsAjYb+kWD1BKPUHVE+zzM1kAJIKYGeNnOUBFgezf6PYFHY1KOyyJ
qHOlxF/v85012p0PhavokXd69Z4DQrjtIAVRAYwZwRL2IyNz9zM1Bhkvz0T9x58csc8n52csbb1r
c0Hmt6FOtZh8+eonUX4OR9n86hx7KyUSL9RS2heNRLJheF5+0Q8wXEwsbhoWAZAiPGz8ukj8T68U
wQ3XfcC3fE7TLpqBcnpt80Ph8Wq7hFTJgAjFs6ZtcJTEfZN5fomLOr8GbBFuLM9Vj/i7gb5aNSG4
2nZSjD9x/uVMbCWS2oW134K8KIUJ72XCj30jvAlhjFU6CmGQ2LjyTGd+/UKQv4gGXY8XJkFuq+7w
NzNu8FxljGPDOPnYfqgork264PgiM5XBhUNnYidkiGyhNlM6yw/TAYWGUczPuAVPENv0KuTGbi4w
5mIOcdKGKopG86wHqyVcloKW5mJ+pOww/sMLJMBtywKsolYyd+m4CdjvHmzq/pKadZi0Yw2EqiL6
KK0dq1RI36lGbrMeXVb9D2ItzR2CmU7OpjmpMlhzc1YCsaI03q2ebfyN8VoKbzv/3A7zRSU9hRVo
PihP32NJEZtwsZjbR7IBm7JhGmBUXEh0GsccNNWMO8YZtdZRlsBVCUgc6gRsVdilDO4hbhru3nOW
3HeVxXCapMtexsW04f1d8/Ei9oVQyAgukVQnU8Nb/cWCFBm7JQlp1KZrHrNT4HyxQIhV+WZ2Z9bv
ZfgaB6H5mueK20rKbW9J1p1wm17mZnnrifUTOz5XKkSvj0N0wUV/VvS14rZub2tVvuvYV+coTMJP
EzvMOZKgwAO1tnjs0Hw5gp0k/et2xBrdvI/Yeev8DEWQqQHKDwWNXm2RGHH/gqvE0OkJTKtjsRk7
2v26JPrpPNM/TXiFKT2i63frdFN5suGKma8CJCZU2LmGGR205Vgfq9AFKGjwiz33ek64nLQPORg4
brZ9uWsMJzB0D6KaC50AYzll+6GnRrLq8hD/YHEb9r7YgS456iSGwZqQC2bTT1lOLO5q5YPu1fDi
ZQ9D1K29WzuV8BRLC7k/vS8k88fYQHrUwn0ViY0dO8kTi9cuhSiY78CxCdZ3XH071tFakAbErjUZ
XiZF916mPVNuhzQJfqDRzBgmIe0JXK/jW4L473UsSnofMq/0W03ss8u/oXDcACNFBvZt54mNzvwy
6chgZ/S/Bzt8J2CDCTJkbGIBaVbyw0iAko24ZJsCsNf2d1AXNHKz/JDNeK4q3Gutap9bgU5p+CZ4
IMvu5AwwGIl5j+Skieq2Lp6TRWJ3kyPLw5jPGtBNSFqvYHiGaRAGaxgJmrnXUyDPNqUjpoY+kJxi
fieWnZD9DOduFyM+IBQBE1D4DPemaQEGEl2CRx81B2OKF5329wBoZsp3iblGzM6USfASJRD1OETc
MtQq2sxNgYt0HLlCSPxDncU2gZOrgf1FYjU7x4tzX1gD0QZ8X11BFC7v6u/a0fQBBcFTxTkLHvha
FT5lz9nIr0zW3dqDtC6lsm/DdLxVTfPLVs/ZJYKXqqY9IRHzcD+OxVdeFP8wMu2N43N7wvqNmTQ1
i+i3UI4rPFq2S1tus7SEzNA2ly+R6iwEDCsWyAmNxzww5USlmBla9ZwzGst9mJW4EsMO6+4ex9v8
DHkFEbd1S3mLYkJDEids8+5nhiYpJfsQZxQ+8e5hsUsNRqawxw9sdx1hX2CTGW6lbMQsWPEDz0KX
woGSZjc4C7KY2a3hO9sOLQdX6yTPdmKCB8dL/06u+9pM/QNDjMeLV3rYdXhFiwb3ehMWMGPV3z5l
3TEEsvgicICzpy/e3EqN28Zyyqs9y/WGhgk2XgdF2bGsKJBdtgt87Duv9aa3kIvQGSAATq6e6Rr1
EiGpiqzvyh5ICbhk6Y6TIBtGeLkGzsYq80xII6b1iI5oFKjJohZ+pKqEjVDA3pYeLH3va3aO5Gqz
nYFquCEiQEVjivMUb2X6AWi4+HIFPd54K20iurg8FO6DTZlh8EtD3BteQL45c5viSRQVZIW6lX/Y
h+XUwxn+wyNa+9xIAjTzag5+FBuGMKsp4J/GItp4rPUP3Ncy4NVlfevyCfzlNuj8BroLjtRNLwfq
leLf3PXnnzEK4wdnwq1ReHQTsxf3jqpV5HeQRqgEZ2HF0zb64d7N4+I2xQ342RNieUTUaZ+90em3
MinZ8gZ1UFFlgl1uPDjM169KLJQeIjrqg6JNHvBw4uvHqmy6lzkJq3vFIhA/xEgcyuvr/CniiHnn
G9T3tpuu76AOQaHNLe/QJAJHU22XtD1EAS+cJuNm0fYLqHhTOOJ+8Xu8aQ19wWJTCsAKS7+0w85Z
yZ6lCMUF3AVFxdMCgL/0LPZGGkp3kneXhZDBxhiLo6hQCXY12I3egOGpMaNklNfxVfEhwp1jeo3G
MD548GM3fZV+1kMDm2WFscflyldfBynfTMU2yWEWVcYOrkEL2y0dEZSztDZH11G3DuEb5ETk/MXJ
mDAq93VsaE7NWMa5xWDwHCMAGT2QkXLxi6foo42f0EmQICRmA0N+kU3hRk0ccoHFNQDQ4Io2x20x
Js259QFguCuxr3TkSHkMNm/9/yjpF+qfjcd/59XxIyB9mvji/B06BdVxGXVRaVpzSbZWeiPL0pRU
ycJDwKo7KbeQ26HEznVHv0HaoA33j6aaQ8wMIzu5gI0mRe84x6OGdvZgoeo7TGX4Qhlc9adaF1fV
Ws0RTPn3XM0vqmN/aKq3rBwL0iw9H49nrTFL/VPZyABoMjE5WO7XZWKBErZ4OIKgeOAY/9B+d8kW
Yr5qTpCLuwETuyiffVW9LWVDyjyN+z1eyvEmLAAEB4aH0vH6o9Mn1jbMsX4yfiWvQpi3MaavFLVh
OznOO7d1w8vRyeNLURN2YEGZ/8fReS1HikRB9IuIoCgo4LW9U7e65fVCjBzeQ2G+fk/v40TszEpt
qFt5M0/me2EEbMx7LtZbLujZ2ffuJK4WvSLpSm/TpxZg4Ew3JxAN47I3eG7zxaw+cyz3tM/ycBis
/McuQ3iy03ANiNLhZ+3/BQHSUj7b/iNwyvhKMXG90mPynBRwxFgvQS28R3UH7ji7yB6CrVnzq3vx
3ZdfjsjhytXbEObDMor4WYXBHohrCLvxUrBMnaxHjDJPs99RUtPMzZYCZn+hZfdbFsZP4cCwUS58
zjDms8YMxJiVBcfAm6jR6g+5yxzv5lBgksH6h2sCoTfLP+uYuGBjTtayCua3YXSwytXPLHYgkNjh
n0b6BoKeU7o+aOvsJB2SGVjftVcb+7JXxsYyjGcvwD87eOwuR3nHK1tWvJ796hy6zh3ynNJhYdHD
oHkIdvhTHQs68RjpH0WXJZBFMp3KJ6sZt9wczcF6Cdhdsd0bXoMxf6YWyuF9YzHspNVfPrcPdYDu
5XnZFStIw6WTEk9KeLe6nShxG7ln2djpKB4b6A/Cmdq74p+w/Xo34RsnuR19F6IE4C6EAt9WvIIL
bLbCawdiVnjEB58KwDok2F8FiFacFtyqXarmXWQpPM2kTctGfHZuzK1ppIwr/UsDiWsft9sBGyTM
4gA8h3CMs2OXly4h5V94CjyeRES/A5ptUvypR/WfMQXwRlmyY+ixfBib016Vabhv3PAv6zUwtbKH
Gwr+81oaGqx3YCdc+odh19VQrfIZGSuKs+SosynZxT26MCBSYBpB1UP7gDO57EyXt0AU/o7g/sEP
g3EBkNjiQdx4OL/yd6fuqEioa2vLuk+g1xN1zZvHOXSKs9u533PDdyDX8s4r8JGB6z8v5T6FV/c9
DurHqLXM0xTlihmqZvaxK3zSC0NpvIZN33wyHREeV5bzQ1rB/QyBShJAZ7leDvWwxicyHaiaxw7K
/Zh+2tR/5JaJus5tlWyikCyxhHtIUV83RV2aq6m4l6YkZB3iu4U2av23agrv1koUXcLb4VnFXIAa
Ag1EjNQbfr/03MWVfkyGPjsNdvzkubwZGbaavWfWH3ooelauLqpdEGXLIfazS6FkjW2bbnri1ua/
OqKhxlKWusbu+GEUGv9HzS6q7nY9Txm2s/zEMOBo7eCrHEo3WnWlibDm+AN3dI1Uy0Q8b9OQQybr
hpoLeaQe/SEiU0Td7M40DOtV0Rq+U/gEFnlc/QzDnTFbOO5e+/l3SRXEEhrwtSLinzb+l8N2as24
xXM6l6jH6YRdJvOWym5+sVni+rQbuN06q095ik3aH4GTIaw15b1M6X6vGSdtLfGZRCitM56ZGoQd
8CbjHlaeV07Fg1VM+aslhx2Kfgj4ROfXyLDUB3fqcqXrZtpZZFOv9tj+dRUWXb+u620jQxaJUeWB
DKSFoGdgNVOiVEZqR0sm1C+uJ+3CGdXPVNM8HvPJW8fSeG/cON4rqf7Z7DGBAnjz3uWzux4xT6xG
5f+jq+q7C2P6VlzUShc3FCpb9aqaRJ5yxxvWTn+fr1uyoE0oh4PsvPiT9N3aCjvs9/7crIamGrZB
Nn1F7KAIm4X13m8L98LG4Qi9lLYn1wi2fYB01apI4DWf3GOWGsbCllzy5RB+eb2DmdcZ3rGIX53a
c3c1X64t75gL8KsQhyCMsAJhHsdF+qW194UCza5kor/Hb7vy7AqHHZHhvfsIXRdW790+NmoIYH0U
/EZ2NJyV2+JdGYZuxXStlrR1a8YfHcEVGOi+ydlhxIQbNsPknWQn+IorOhdiHGTcU41Ckc2jYUSv
Yn5E8OlIJlVhkVW2bAEOcz4ABN1Jil0J5h+lNV4Lw3nz/VKle8NX4t6mPcj+kQ/BxZ/8bYIniUI4
WElT9GTnd+axsc2K5GQb0bNZyotIVbkKqZEbYmjowuKZ05fGJeLcXuQjEGKY9uMw35AUkfOxbUbx
q0WdiipKDjab3IOHe9UBk38PGsAibyM0hCmGI6AANAQ+25A217c7waKCpw5iLESDFv4tnaNPb7YO
8o46npERar74WUcTbiF+vJSvIgyDZZlBxYauq2ZzHSb60aniT5GStIqaZ0Y6tmLF+EIt1W7MWcRh
CuMxXK5nmmUlsFjcv/bBccx1Wkbvft/9+589g0uO/JnuE7aaIRBTDjbundG/flIthg6XGCZ8Osc3
z5pdFVQNj9JMaZ69rDzNWNZX+K3RHnHiLe+W2O9iDLhwRProKNacIQfsAqMIVkNmlm2rKwLKBYbB
T2RIyrXbCXKtkzzSO37p6I/WgPARBMxFVXXj1tUDRgjJrvedXfBfo9JdHjPPzXP/QQB7W3byUPnp
R9HoZ6vIdylLCxf+HJCg8NUiJpsKLrV57u5zM9gP2nu1qhxUsgkMSA8ZPIw0GdcKz+6O45chggFg
IczJeBRlcMXYfpmd/nuigG5HtC2hs2zkGd4/t6YreV/JM4Kwf3SaXCwcyToJYvIfZGdogkTBtnZr
mwsHsPmSzdMWn4tYTU5cr0kqJ5shrm4k4viP4i83zV9o6Ao2OKj4BWcm2uoxLAln0CQFfT8lCVYm
ROgmyshXlOXQGNBN6jsEnfPGE/qIceuCPTMCDKs+USLNkwcJOZfjj0Kpt7OqIptGSZOLQmeiDHra
3c2Z9RHr+d3RkFA0zhDDNX5V7iFequrPrMJgjZAKB7bnNTHEBJ84bq59E/41Sfjc5y5rcv/NpEt4
eWfLyeB+gvBNW9h0RycDrgwfq9lKmuwxEfLI9M8k+Yzim1BEvpo01+JUDE95wnKZV/AJPJrBN8Tc
mhRcNxN3ECaC1zBsSOU1/8KYYDeBaH72AOvowBS8NKP2aNr9d9W5akHy8c/oiQg4dfI8xpzMdn+3
d8ZQwKb+zRFTunGcEc4n184VVHE8KISuIpQhogjJA4b3AuoNIy2dyNdyGokj5FhOhG2xthruP05q
PxGnBZDdbvrsPjg7ZbuNYwTVoLKd9cSa6Ua2Fs6Fn72bhBdDr0SpEfPScJq3UthnYTsbRzUVYTF9
IQb7ELfcuWA8083nsMGseeokwiavGRSUa0zEO8rO3bt9vfY7zb3HhH/WnbFoPElypWQ93iPLWWeG
dxCOxcBaD2jKPOQi926Xq0a2hpZ5Yd95nmbj1vfF2mIcI5/Ozze+GAGcER1wmPE0/iRjoG/2xJIR
ozB7m97nl++NtWuwABSdBepQZCRsi+YgRXWeBoRSezzWEvjJULyQ5HtSfb5KDbsC4trgYYXMYc3B
js7AfhU6aXtsRXILSguLXz1yzjMLi34+eVUhl0PanDjO8DGWxNqG6NwzDxguxBn3ToFKwvlf3cAQ
84xgM7QADvK0eozN+Nb41pVdIEI1Fqccvd8eohtNC2sX7+bC6vVTkHjfeS95g9Ifahd/4rb7yIEr
tJF8JGt0aX0ODx9EveNTnmuQI2sob2v4XeWEKsvIjCOhWHoipZ/CP5qwLfiMnp0Io3aWJWeSxnfj
ICuXKTMfPG62W8qwVwP887VLxq2dvYui1pKWr3UUGE9zIrxtpFo+8uV31Xt0zvqYo2aTPbU1HWVk
H/OCFH3MRSSIh22WJ39qBkjY+08Mam9KuS+mmn5Jqmxo8baWOEDm5TyCKDSD8l2WHW62pvn2baf9
N7sxYxyoRX6ZcJvVQu4k7PJVLdl6dFUYnRFT5V4O+hUs3EZneDpawVfVMsOL5F7OuVbDLU/yZ43I
7tSEGfQQ3dNY6kQPZLjq2f4CafGPoWxvrpGxMpfxvkEPXlauTxV95J753QBDls23FdIAkIy/7sRW
D+Rvs65b99ckd0JS6ZY4/GV7fHNG8Ou4kXY4UbalNrcUx36ZhkNoIvvmu3EaxxkCFu9djhC5lKV/
7c0o3aVdtG5quTUIWBFleplV8FrXzVcc+h6lgemLGuyzEhU0iaR/MM2C/sBuOuI3/YsxyuFxsOC4
1dXaEvplmtMvqIeXgMTCvdcGYU+6R0Ahj1k9DUywyWvMRQa3THzOiB5MIdpIYfVvfAHpbvCGc2OW
3OGm6DHqHJpSePrSo/KZIJ1g8I/2aTmea/p7vaJHNzP1zVTscIK0/xTgtJdcCT5H6fy5PvReH47y
MSA655h4AbO5OvRmTl0Xn6lFbSdvc0ctNmPiOjI9bwFvbEB+KjF9US0QMiy2gNvbg6GwznUFMehY
hYgUEQuR8Wx3Bqux2P/gzc8XJv7nGAO861WPmtEBI8dIJTD2CReWgmcZMNdU9Q6mgD49ok1FZXA0
RNZDotOXDpGT4gegYYA7ruD+lzKOgYZakHGLQ9iM/wJJm6KjzMepH46RJR/HnqVH1O0An//cpVCa
wTrcJk55Hoxknbd6zyCzEiL7Cpl+edMLg1Q47hDfokIDPAYDLc1S6AvhXpsjFSZN+xSOAvr9gHOi
r0/J5H+nZcyUJAne+u+xZEEtpyfXowDPGvxd6CVbPiHjZfTNZKcaaSzDNg6WQDa/5vHu7bPjepPz
ZmxA8DgLHyl9KbI8x+sLuWxyu02d9jijGICHGRteUjyYpfcWiHrTwpHgGsLwy010BXJ7JXte1DqY
VzZu5TWmjU3YFa91Vr7kdE4vU7948UzkWaeMDsKHcFQnb1iesFGFDtwEBK+0njdTUELMofrEnooN
AeVqXcGyA6Nzxiz6r3XK5ThRL+pNxklWfPkSrc/A6dB8XJfXLsbiLIgc+FlP7wNEfmAYlwCBudOY
kbO6OgILzpaB58hjnYdHe3RQIbN5S0L4X9lhh8B7RQWEl/2EfrrWo3yzcrFioxosB0xki4lWKBK+
fbJxG/FCbh+HU8H72XmnVNi7CsAQzvnkYNdF9BD6tKM5ExgQI+8BafDXDRf4CcoqRKx545b+ygXW
68b8An3OUiTL+7chzNbBlHGOKQroS49nVea0V57EdFvcC7hbohSrQcujhKizUFKADqo9rpN3xDTB
jqz8SUaI5F77kcbRnnDcUToamLlHsVKHsRcvFAVWvqlS0Km42WIqsSeH1eNCehMPzvTfEM0v0dQT
LWEQWiT3zoNAWMfAEKRIvWe6a/dz60b7CTh0NwbvM+YY4NN9sMFDgcW1oxYCqXmVxvnBa8Vf2nKc
F8G+K4y3rKwlTYXYaNM7PqZPPH5MkNWjVhflc9OGieyr+gbEZu8b6h1/7pG97NXFDbEs9PwiWneC
QZU8CwgfBVMt8c0DKh8uAeGy7SrK1YjfRRaRC+BVP4NdIs08GQ9C+Hu7c+qV6DRSeLRP2OvnE7US
kc9FLM4cnOW1d8T1dLYr8etb1sUuy69uJrUdECzM89ZeDobacZid7Ip7TT48z0EgdvP/wz0Ap7nq
/+FToO3Sm7Cw8p9CyyUrT+drfa7lvf8FOytikrmiY+JaZwUp+vw34JI0JIgzLdnPIkyetKc+ANrg
gNXhbUii4xAxm/l98+K13Qbl8xbj51s3HfsxfK8/fGLY9wKJVVIeRJG9mCJh0eAyS1pJAwSRDtip
j82tN1cwpfHHGBKjENvvYkGl2m7W2cmt6HP2UR1d7p8aLZibQ3CbgbXT4sKJ0PGB4XXczYn3i+f0
tZLpKTCcQ8vaggEPL5BVcSmEFogpootfK40Dehqo7gXjgVrdEJjB9M0mykccFGJHlfm3zEK2qSnL
woGxFPuoTRhzxU4Rgkpx8oW45t70FTrVmWaF34rtHXfWeBVj9bZAsIvAecDdhOW7yH/gSlSLiYyZ
KqynxKtpYe59Sk7uxmggXN0At5VB7zjq8iQS5yQogpgLrohOgqU1rvdVQhfw1OgnRu3r4IldXbnX
0M7hwzFFpEAchgSDasq/WoYjlaUetRhNHH01vrtPrejmpPrgQiTb0uzGDXFO/oWi5EeI5RE/4960
SaE2oVMvR2jKyxHYVepP1Xfjc6GLBBI3gsURg49+iATtL5nSX6JmCxveIYV1Xsmt36QYZ5v+yJ7k
d9TFG+Qrchal9phWooNslQvWyD4DLveWdjz9uVkbHHPX3tpp+0zQH6x8SsECYrpxYB0bLVEsKcYz
GJe6aTw4MQ2YkX+00bK7wkLxpb0ghhO4MObxuRPdBSGcp02b7GyjBNJpdH8mPqYuSDcwPXZIE68A
xJtFYuDQ4w7zEZfm2brD/MV93ZJE7nqW8rPFgtpHxHaxDoZO+2gY3QvLuUuljFPv3rsGKF5s+vYL
Uutv3dlYmGxNYTV5fKAtOz4H09I0/CfTC8YNFc4crrF9DtjHiqz5EyaOXJ/e8cVQ1RffnMjH4Al1
PGSAIske+uSOWgegn8eHoS2+tON5S8us/D2xkgZbVMSR5yx5t1+xpWyG3v7tvTzbqL4MNrBbr1mu
Guy5ZOhCwobc/dHFY3jtS+KjdBwHHeS+moevW9101LzgHoTmMIQlHSWlg0EVDYYdw2qwHT66PAGo
NJi3iL0F3jnYxRLf+2bMxDbIfYi1VHPLvDi4hOt9YZAooOCIlcWKJ+hyVN1Pn6p03bFA2rA4hrEE
z21bmwGuHRfkPiR3TmrgQNX/otj9TLIvfRU9lUFxbqlk7qTcytncUJjQrFJ/BK9gfluSJ3k0mD+p
YIviah+YY99suZ5e2jtw3HD3dF/OrE/IDw9JuHVbLCSRiNej1cEmIHm5NvFLLkF9Dksdk6jJ5yDc
DA5BE4vvWRVSyDg1yQ6t/yVuU3omx2SjTWuDCPNe+s7RDLNVOw2vc0qbaCmuVpi/+Nb0y8H64k/T
V5paWEO17WxnCY1ZwATtA/uko2ztOf8/f4tiTUqnxx+LBSfQDK5J9czXizmk68g8eQSE+qMbVpCU
a9I3KZwLy/pICmh3mHvO5NI3WR4w39HCFaXFKXXcj8JMnzzLjA74/Zn6iugxS+WFncS1s6FDclit
Ow7XxewZm2y0t0FXfhodE6kV/UXKeUgjm5NRb+ciP42pCaKG4AoQAPefzujjI8snSqY+mV2xL69o
gNpT1nEztY+LyvptJaf+mGFbuXsHhMoOlnDfg2nYDaK8OJmuOFjZnpp0+eZ53u2gsqzKGiO1Q0Y2
bbpnP2guuEG3cMkke6yULWEKFCdC9lp6+GAfRd1vU5wuZWI+mh3EIas79lH5z2jrR2d08HKSnaOa
k45ATMRDfkJ0/qMza6WD5DR0sGNcFT41ragW7mx+BDVN4PdCUNTV9wzT7Dyqd52I6qL5bpNZRkri
cspITkybrBmNCplA/LTYG6BluM6nhVmZ32BNHeBeW9FPS4njMrardOmm9WVG6cabxhHFs+ro5nLb
R83X1CvMj0pAmsorB5WB+1wIdoPTaFxqy3qOEOWsKlrzAIm2nYJ9Td2Bw5KO5YX7iNE7WA0mKV2C
CyDl60wus54iiD4JWvwzU4aYTEzI8+dDZioHA1mz4Y4EZBcNMvCiL1VXW1b0M4SxWj9Mkz5jUzfo
T+WKYfmefU8evpqJbW58DVe16q2ryUpw7wQefEvoHc+1io9mK7+MUR6NfKLJtwBRUUw8jKMKJJmb
N+xs8JFOzYmxCsE2WikifmqaN46Bj05aWxZ8X1MT/VKpkuDy4smRgDzxiMwvNLIyaNLXpKzGvd94
F5gndKTz/0mtaRfVE+L0EN761IRsQASWUZduXtXey51hrycBtIagNI6FEezjcSZqoOg1QtGFgRo9
ms1482x/73tUkXVldgyY9JfNTDwNKN5bNCGfNNq6pRDos3L69IL5EvfWJ37nXU6OaUFnYbKcRPs0
pMabYSNS2z3vKDW+4G0UqcYgDL5MVlZ4y+Gmht29lRWAF368fteAoVwT1OXkJxjP8gFbaV1SqJkJ
mkKG4MtNLEUn5z2wpYiCzQEQvsa1PvAp040SWg849zdQRcpleSeIk8UauZu1LEaarl3p0n6aoGas
GoMGIkzVHoZPXPbVE/dhQBa8dO2o7kh1FW7HSr2Aq/3EFcHdU72TnP6yRfHrzSEBVv7zmsldNh8s
ZhEwqUANKv+ms/BzzjGr9FTdqftHuQy6ZwooXnyUVrqU6I9qXej2RDhW6Qwcqhkr2hjsYKONDinR
/6s9FnRThNfC5/7otUifLavH0EtPIBo70tGsUSRvkWV2I9GL7hCM9MC3yAy68FgGV8PBbdkVSplx
xje/2G7w5mjOrrnnMlS5IxHquhtAy8NmH+ha8oz6WoycdWMkkhWFFKvarOl8DRKSUU6FWQpv5xoK
1jprylcle1RUt14PavoxW/025uOwKOBsMoLeTQQNXO7a5GGAWUUssWmYGMUEkoEstzId/4SUADKo
O4nBlVuT+gongvPJyB261wG+IS+mUYMCs+VY4SOZzezTiMx9GwB7hp8zFd3r0EdgGnWxRZi+lI55
tu2OgdScLo7tIvmXaL+KYggk/odgsBAPSYagP3M16h/tWiJLJD0fHSoIk254m2JJnl2zwpOd8aka
FokQGVeoPNvagkLg54cChCu5W58+wsI+1No8UB++zuv5gevBiy4idvucmBi1561FCAAP67WoHajz
LajMkMTXnNl/1WgdCABM6BLzA1s7oEGus0gK9w3DNW6ZyH8Pw+JhRtqlmgITkOmeaq8Jt9DyPyVT
zCTyZKk680WUOC8FMUMP6yRdN+EBNstunIO3tGxRvCjOcAXqqXfooXIu+iEIV9JvV6DpyGmlFOoF
Nb0j3YYh7IcA2MQTlSu6kYfroXS3jUvq1OsouG0y9RRhP2XZyM+DJruY4fFAO0CFR0dteAvZSzeo
va02X327/naSSd+CmObfqvcfMBwCg4R7rcwPAu2bqR93nuKu2RnBwa8lHGM2MvBNExwN6F/NfCzp
1MDKRImXMwP7jftqFeDXW3hZ+ltU3s3INEV1/fAQtvLP7fwNvVc7OhrONvuYLieM3LMLHXRJ8XdP
V0ch5ldadiUvtPgRaftk93o82RZR3M40qkWjJvncxuVr1/AKOdrjngFsgeGpXnLDv6oGUT+FnOu4
/Q913B8znB2S/Bb7T2xdJp9rq+NJFA0pLKzWeYSCvfdpevJd8u2i937DnM1+MFMTCijfcIK30dCP
McVE6KeYNMZ6T2H1E+JetKozcZJe+oYhF5v2VH56tXjiH5MwDtt/CTUZoUXrBJUQx4ETI1bTo+2w
2q3dOYZSn79Zvv6VIDhJSo6ASuUdBFM436CRSTblx64WxqFzsH1gmavXo0i/zIhb0WTBYEjYXmMX
TPfhhGBeDXitw6Fl0eRlb02evLtWPNxscpWb1o+DXVtjdHILvnpWgcocTpAarYHu1rs97JSjReyi
gTPXqIo3CPmP4GEuQ5yiMsX1tDWt0Oeu2Hm7Zra7T6PHUnhX04Xb1lxvzewYtrwgrYB7Cjr5m0md
VH4MYCH2ZUgFQ9+uIUobcEQqsW1aoD5TIvb9AN2jJLx6RuosN63kpzWSnt9rxL6oKAI6hSwINvhb
QJJPRf0vsoMId4/5gsItH8BL1FubNtMRANv83FXCYC8qCZ6XubB22eRIVuE0Ze7pP8lfRdKhR87u
V0syDYSLc4BhFnC9H4Z1hBX7HRq1dQSdN+1cv2veK2dorw3v/Y3i0p4+TVE/2XouttqhqDYZWvJk
fnJOkK9gpdE4gLvhyWb1fMl1UVFy5LFSJV3NbRpILp9PYZDjK7B65frSl0yU2UT7m++3+U5zleYV
c18JDfU3r+//4PJ+DyBlttpW0T5IuEmydDEO1myUDxSLBetCdtvAmX6pVscvkPRvspbUqnI3og08
eiPZQJq0IhI9QyWnHRQtunaylx5eJ+bsgiRl81yhrpCfAeaoweOtG5dYSgn5RcQ8t+JulWbyPWun
ctv1TrikMGML95Vd4GiLu0exdledamWxVHH4Q9tke8BwQY2WbSLaWX6A06W3m5uumW68iChelBXy
ZBPrXgcWdDPhBN0+dQrzRpl5tfLcFvozK5nXMvJn5FQ6ggfaYBjtOambKplvRpICD8vKVxOwz0Ll
ykd0U1zgaGxqkPui12AeLzqRzwEdYLTcIbhi5KcKUTbIJZ2BjVcKBz5UwgzkKwxwDhKg3ZTfULRZ
zbR65PDyOBfG4IlzHMZGh62ii9GM53QoTn2lkheHoDJmEc3EI41LmjPURL0pwFfk7zD8OO7N+mhM
kM3APEbESql9wGTHRyFHD+dW+t04A4YK4Jioln3wMBYcw2kxdNtpYoTL0pANaZfB6fXF3poSwAht
f9ACaaQe0oCwld4KzUJpbgxcKWr+JFMHBEfHZ6gB9AoJ5yuQoEJGX84HyWqf+I6ZxtsKwsKDynrS
xt5LasbOysW5vB0CNPjAGFnLFcOwyWc9LNww4lI62xYTvqK1yqteVCmPJmH2dVW0T1mbfxJcnR/A
4L1WJJhW1uwCsbdhmWXCTF9kPNab0eviR6B85npoYFtUJMp2GWLm1o19sMQBqQfbsb8ccNRr1wLn
IbUd/MAb9LdGCH+/ZUdbg3E4uzaEoBZJDTkAUWOECMmJzkvdZ9SHR/wRh8GBjPG7mbfP5TQ/u7J8
SWtHb40mr1Fvk56eT279dqF8VAgqOcJ0vLWNWa8iJc+Wq8VZ9CY9SLEgA29Qg9aW2d5o3HRntsyA
Pk0LJMAZEHt34uTKByiImKUT7I/NsMVVEywttjlrnnvsixrGijSA9BRFE7jt/pZjG/HoM8hDPNsq
iQ1M9hx7+KByumsV/Ieoeg5DBxq3YBYmIN9fW+ncOLTTNS1BBf7s+sLPew9nMlHMw62qsl0GvnEp
k2RvBsXEIMRiLwDlffTApy07BwSNX6GdKGViiRL42XbS1nLtmF3AH/U1B5S1zuUdtd1n1Nqo/g31
dHoYknLexWWml1UcPI+tR2GsSQPIdLfSz0l3f9iwIixq0v5NQq0xJ6e34pDrSO91fD97amjXmHvu
AJ7EeBs50ZjiRXmaZMO+E8M+gxM1WnN1g5faHE1N9oRY+RPFvNyJG2EvkD6o68sl5EGXCDEDF8u2
nkeQ4r6N6W2k0RCHKQvd5qCBjC39qPuF0lvuyjoslnWQfItW1zvDNyzYbF53tqRtLjuroPzbiZ9k
CKQtDOhPVV6pPzPX+CDU6BzhPKU7g10VDWUWBiAvzgGfDgjLmCX5c28k2DE9g5QeD5emDN0XMTHH
5PC8x1TNS+Tme3VsWZ/mSNNKmUBPcGpWnTyd6Z1jZB7bpxgn8LurGkGNvUm4viimk4S6tOLxmK1L
H3LykMzWC+EU+wt5330HLPxXcR/ZMZXFe/IL5l5omBw4jetLF1PYBN0cqlFuYQgl5U1EBOun/kgG
7kNbwBjuSTOFfgMJ0jWuU4sQQFE3VAJ4qeTCqfjwqdAJPtkJimcVkK1jenUjTYqASzXeHPEmC4DV
eMiDh97XbAFSQ+IHDxXFYdo19ukctw/sJ332Hr4H06f3FZXQNjJcooR84loy/Aigk1cvzHjTLWAM
XG4TwHN9q969pmMLOMjuX+UlExvtJn0dNdJ+ZHbd1ShTdajnxsYZ5ZL8TcbA4cJvsmHsCsklPLGy
5uAa048V22JPzVQH+myifa8FSUVOvBy+ywZqUsUqniRKRw0cDfHuo9+OuJak37zr3ONflwICBHXa
hGCNitlPtvnAzApMzrbvIlpEa157HyAohmDsAbG8tIAfnvKaq7QDouTsxeqP/Jy3iSqb+gBTcW/w
LG6IDYtPfA40djFNhAmILsXsuRpmw1nXUfzbj9WvQ/x2H0mPMGWn9VW0xgMCW3+NTdQhVbC7gi2T
b2TKOEvE7LuaIDpEhc/6xWcdFFAWtPRrPX7MZSjf+MBB0HTCeWuS4NqhIYU7vkQ63HQm1R6Mwczw
MKg3LKmbtRgyZwPbJNhVeag2NogTPJMSDTYNWuTX0XmfcJh/kBjJH4jkcOs1/BIKCtmFfTZ48b5r
YHeqJo53zUgtBI/58A4IByv87qWNcdR0r16HrmKZAKsOmgmPFOBe/N+oAIvG6hExT8F9tabtwCr/
6hi1Ogd8gs4O6uSyB7PDGz0cddXrY+W40RfLcixoNabBrG+ny9zzP0ZyysxD52oa4GZTAr7CYnZv
9kWDLcuZp1bZc332srl4bEvF5XtymD49ciadcrhll3QpAUhU+zFq4fpNYfhN5DLeDzJ8GSl03is6
fG9t5PAXZq5NWHV5Cc2JUkHLHU/GEDLp6RFtIyvzaMtHAL3LCQWjTotaaiWTuHvzh2Nu183lHucF
6UZgz+Wa4OKhvrDkpeDJcptonbozVVptk2Il8EliBHboHCs+hTxrDWc89FPGVAs1+ZB4sX7oO+uq
yHIu58GquP4ShRDAh5lCiDGPpmWvHQtjUWSbrPvQd4k7dwQ6aulCke/p4V0KmesjbKd4ETD/46Z0
OnZXRY4rdyBIE1STxWfK8NRRmdo6AvXkOAlNZv08z6AqRGbIraczx5qOk1mYZ0jyMP4NrPJHQe/9
spfQ000US0bZxH5j4xk8Wp2IUXw6Mj8BYgkVuXa6bJmk2J7gkMa20Ju7hvCyXumMHOuCLhLlbf+j
7Ex25FayLfsriRw/omgkjUY+VNYgvO8i3CM82gkRCknsaey7r6/ltyYl5YUSb3ahC4nudNLs2Dl7
r82p1CEmC7UBr2hDti7aM+iJDW9bgrDiDv+5f1Rs6IQtAspoDnrKUKePGE8r3I0SkiyEpCLduhW+
ATZFbbQbyohx/V9kILZ6gFaPODcHMjTr5wox+QizTgM5XvZJ86M2itdGDqe4ZI2YU3JMCpKhibVM
xZ6YcdaMSPUV7fvZ6i///Mf/+j//+2v87/CHPutsouPwj6LLzzou2uZf/5T//Ef5//509/1f/3SV
o3xmwp6SlumanqU8/v/X52PMEvyvf4r/4gGRA7rjhMfcSk/TLTLmQF9EFvQCExKq/3w192+uJkwJ
FMu3TVNY5q9X63q03UMq433oiIhMEpF4xSa2WfPuxFR1L7U5Rk//40tKl5Ga8j0fjo6nfr2k30dg
0xiF7H05uTDjSvnk48dAQe13m8kpx//wFf/thno8/K5vMn52POUJ59frBSj1ZeyXpMToIjg6sdns
8P+728ZCRPbnr3b7p3757biUNLmPGEltW1i3u/3//XZW2QlQM022B+AXf4SCk8hiLFhJ7/58ndst
+v06LlWN8Hzf8qVj/3qdvDU9bfBK72sz8oF5lfESy6hB2Apg5mQElCvq4T9c8+9uoxK+z1yamBhX
+b9eE1gpfp8UwElUZc4DWA7vLWPB4IDq5jSE//wF//ZiFhcxGccypPztNyspoEumZtnejUVZrPB2
xR+AHSLF5GzWn3++2O2T/343lY/k2VeubSn/t1/N7eu5E4OV7rUJnDCnjf7khKazKsa64hRYe6sW
OOXSjsZ673VusP/z5W8v9O+X9xhguL7kwZHObze2sBrGylaY7Zm4dgdqHrIcwkBzWILZYdZIflLh
g1Kd4vo/vBl/8xjZLmHcvuBxFRzif/1Jm8AApmKGGvV0g02ibxklTKoSSKA5U2TLYRR9dnBnhF5/
/sp/d2HftjyhhGlb8vclAPR+7Ga2zPYpLZ9l2hrIcKrG3kyoQDix09r0WloYf76oEP9+o+nWCH5q
13V4rqxfv25q9H0zG3PGfurGOyWY6zi272PwiS5exYEIsc/FcgpnMzKefoz7wDsWvXP+88f4txXX
M/lX6S7aUjEb/f1TYLuYzRCp894aMLvTdDTN55n16BJZZIkslEqYBv/5kn9zux2HcGWWeFZdFo5f
v7hXk3rNRCeH9B1gsXVKjjum2a0GAQJzjmaimpHb7P7nF+X4JVzHdoTkv369qK8baBdBn+/9RNpY
mTWdf5m1iBiacsnZTe5wkBnbP1/0bxZgR3Lk8Vga+Q/3t1c5w9rRxpnI96hZp34xNWjj7waj7K5/
vg7Ekn9/mKjtXdMmf4jhivvbu1P0sS2rIY/2ZuaZLbJSkG1hxjBqyMhfBaRcjmgPQZ7SzQpLUlAd
1D003JJsnQWDQb0IqIw8qMD56RFOgg97hPOUhAHTPVTgB4kgl7GKAOne25P4CF3ZnTu6M5uJF2tY
9XVYbh2ai4dAurQvYX04P306LSgs5pQ2C6IAYsWogrsXCn37PHQi2HqyRMWSBMalQanGvHHGuwNL
A95Co5xmL4MGcAxTfGpQkclzU1cgr1opFuOII28528r/Nraie/bqqIczWnJ12j1R9gOrsVpN2Luu
VdVUmymy7YBMk0ByIkEks0GBMsLUqOxvo+01IwdwwKl4hINpjzcmoWVLWxJfUjLzSgbDiLhwLBSj
scxALsgYZUJRUSfe8O7ldE/vrLH2vru9g9auA5fBNFWm8S3f19xxfpNLxO/RMxK74NCz3S+x8Q9L
zt9kRIvb4CYI2uQimOI+dQDbUIMnqSSHPm+vugmmC7MThG/IHVGdltYg0HblotlZLCtYKjT1JRHY
bvJjuuVVRtwGtYyqNjwXZLy/e51N8KDVwe2gq2mSB93ajH+d4Tr0GcLKoFfovnzGBu7GU7BH70aX
wHmkKXS1A2ySuwnng/ni0eR5AoGmd51bVtc2caKdqqvubPtl8JYPZbzg6zo78Dv9Je4ND2U0x+qh
tdResnqddYkM2o2dcW/EotuFcZ4DvO89+om9L8pPq2jHnPQqLOKEnGEqWA9RXF+ZOdL70UEwADCx
NChfqKMNwR51wO9BPzbGUqWDo4ctqlxOUz6uqjZjktnk4hLRT9arDuWht/BhCyCzy7z8tRnsplxp
5cc4WpE4H4tgthPUyjXwfCVDw6bwnodb0rPTHkKicOEURuXWHfN5jzwi8O7saOh3lTTHTRWn2Qdo
3/rRmLsBXZqf7QsRlti4yua7tMf5EY1Qf7QjgYQoy1DALaDAoIgwHNkmGxkP0cVnXIIbpjJVe4Oi
0lex5t7dhR1Iz2WD6WA1xbE42KSkqrOeurJZlZJEyIk5Bl0/X7QnQobdBtHkgCpWY6eOnDk6Qjbt
tz1P/qtmoMXwsw0i784ro/beISv04uc2Al9Zh+ZJ1jUxk1FpZY/Cczn4Z3XidHfx7EIAamp/FzGX
5NjTVf0942rfXiGRY7IbuojmiQe0g22UWozTK1YTeS0tr2MebPZS0UObVfQUdCVag5yhMsqPaPhZ
iwDi76gHh658pMAMD+b8NJNAdaWzw37c9v4iFAljyzJleJ3mVkLOryT7udJDs64RMwDVz5RcteRv
kkoa+OSBhKO/F7kpCeP2phWeP3iMgCoWZu9lzxgJ2xnsEdD8kZCtq0GR/AjGqpqxpGdia4CigQyf
4/ymUeBAOc3z96ggu4c1ws33uOeKC7lvTKor0U/XLBpQlyu//ywCL37gQsyTp/GGncCtrsmqiOoP
4GA6XLDwzc85shCatfnAVNtjbLqd8jA81EpMW68yidzqGErll26SEfmk6OKPqhjFzjd7ApgrFPKe
MPTBd7ryOUxBT1BdtDsJgmPHgCt7C8ayXMX0yJ9UIrF4BMo7YdF1t6EYzHhzC8fZRoFK1kFniHVh
g7/Fvuhan10eT+xNzlvZKVx5NqIEABZJbxNubKujj2RhKyhZT30Bb0kODIpdhY4ES1xxo2nazpU6
A1F3BGUC6WB4y/VERUjWbdouoL4sbRkvFBrrO1MrWhYOZ85oI0uR7YXKU3tRorHcFv5AdL3Gj4nr
oMvbvW/3zILipHXUliEfLn6wHbwdsFpcAFB160KEJjhXUTQ8jK1hbrOhju9z9N57Un6Ct6hr2BQ6
J2QH6zhvYZc1B0XfmvHSggxVb+nFA2B3EsWqGzQBJW7tm+a1GpVzmDNDLoXX04o0saEK2+D29UJu
iICpLjXkxOdQD+1Rkbb901aZ+8yo3H0wZ+1enGCCPCNiZX27uY22piqNhe6N7AX3duJydgiacJlX
jBVuAlcP3GANJ9FXcjsKL6Ti8+kwywKl74JjUPQfym3HMm8l5m+1vuu4nnQlp/xb+ftrUdT7blZH
9ZDtS9Rf0cRzbU/vQyPoQgGTNFS2GyRA57an91yshPJeDIaMo6X3hMpcDD9dDNZ4ovG7EJY+Fb35
g236QRfpcxfm+wEOVcCgHJXkTaqFOqAIfEK7249JuUf44jszrF7zqXyYmGpu5iym98m4IWn89xEC
e9ZNH0RMgJyN6ltspvOXuBchBbHqA83lrGgerIwFJS4e0tC4NnYAPc1cJbaPes08MNayaJRgbnDJ
eWsQqICAvzShpBwCosNDR7OoXXaJPlEa3wfaXjPIRRhBYodlLdMb/gg00VKBOgwN85hrdU3K/rut
uj10bqpUeeyyduvSVq3n8icqgb3dgYXU8Tn3bX3HCfE90FBRtEwv0mUa3li7iQG2WU1PfjISaKne
Kn/+0RBmV5FQcIfh7KGso2qRuHIHIqElUjh84I1aNF35KKIJAp84TEgQUFoEMDdRA/hq2s/jcECU
/jwbzrozmhUzJAuCNgOpmLx32xDbvImObj+tkkGjvHBOedXtglENqEe941B5S8MuMXLAWYX4kz/2
eQonGZyMCYMPrydVGYqeBANpRJu5QKfQ+bgBJ9U/NoIIRG2tzKFGdOEY7yJDsZ2x7DPzqfadrN56
hDqlvYIy9wQBwlyQyzitnBSiS83ebTDHNtOPufVIFHB4981z5zP4sRASovlDbQEhh4Hn1zSIFWMO
Y9OmxWvLWBf4u4X0ju4bRQwjN6vPQHFgDachK/isAXXBgpP2qYwTzWzLfjCCaVOGzIUAN9+nbfyp
PDBdXp2lK6b220kmN7HtcmzBc3hmcwOoOBc1YaRno9u3VbJrbj3wCXNsavJPpem+p0xjUMRsI2MN
rjOas2HzDClhYaN/Eo74ZuGVXPSqu0QiO0aD8RE7/c9eud/DyNg0pv4+3bwRY3aqRkIGosJ5QafM
UEp+mMW067xpX43x0eaLjwrRaOJY97btE1qk49Mcabq7CJb0MO01WoRoGNc3UBDVfnqqqoBpVrh1
xLhreueK1W7VjMM+xT/kEFmhh+g7ILUXSYnW9va77cgzfsEVNsEv30jWou7XtlluK4klPJ/NpZHQ
V4+snQsN2JHGOvTlTvVJu/Lh8SKChSUuRtBwaqME2SQdEQoeWTvSwxwUaQ5a6bFmIwf89hRE08bz
wt1I5rVl5XvZltg0TCTDE03V2/o7LkgW3BMgcO8Z8xVvFsg6e9XWWHFSNWzdFHxUJxCG8StPhfNl
uMkDJJg330MbU1nPFRZqV9IolWWIIy38i2DC46KRCFAIFe27J2/M0fHHIO31TXYLn2Ft5fN7gN+g
TqfvaOhWkU/krsh/ZFFxNhz/i0V9Udfqk/R5yJcms1lOlD8mr3rrVLLxscYaaX+uYrRASQkUlRGf
OU/XBlEFMxDrhuZeT7xoUMqqxyk17iMfTVqeYgwVbgEpXZN0xSACPUU2VieFNSCpkseyqfdW0SO0
9BdJ6h6IBVsZhHujm65om9fXQCPbGut7qbv7PI6vcSD2UTy8Sm2tbWk8tgo4YRivx4QZBkqOitiZ
m7QDFc9yRKMStMPKMonfbsYtqKxt1LLGeln+SsrThor3fgggk0/OUkzinJJ7GibNJb0RpJBmw8Nh
PjRHckMbgeCTqdgiXHkoy3pFls7KNoGphJDze9EerI4ILpe74pXEPtH0LzxCXxpuvRNLsWtcojVY
S0/ZpB/ijMNBGHfuXd9M3m4GTgg6+6YwhPhvWf5BtPoxzkErMHDBqY0Sux7JThpJeKzMZR+auzKO
tjrG/Bwha5iMb1QylHJ9eo3gc1hRt7HsBnUUSWnsw/zIG8wa90R/rcRYb2RlL4i7Rg/Fm0mg0gKM
85qhzMM4QZezgEkhBcVj2974edXFKmCcAxWasWFEYwiJry2/YjmcK1xjXpTvXTCdcxc+hDVSXOlk
i3I2kR82+VOZFrAUfGerGCjqsNlFqC4W4VAQRTp8EwhFIhf/IOhNojNNBHbCWHeaR5Yo48YZl6Zo
jmFsX2yBklj5TyRtDIxPHIxDA+cY1Gg3A67NM1hB5YlbcpXGR4rFrTWGZzOONmyK69S2lpUuHqYg
furJVG799hL05Ytvkr+qi8+JA1YSzNvcy4+NHzxjnTfuylavi7n4kJ0/rCrP2AAv3QVhuxXRbWg5
dfvR9L58d6StD2pP2sk7EF6oyCORy2Ce+ZhFdglT+4cssQtjDq8XzuzSqhiRywITvivd6C3JAfBo
E0hecX9b0moSPRTTgQmpQ2lCuCN9jDmIoRZmGTwmAl2hA8HZtffpwI9bGeE6CtgVo3Fm9mPvblSa
Bul9YkZPReUA+TAkKsBxMeTZaiKbbw32goISZoFKjQkJeQkSGyAt+Vzo3S+9DA8t+nxhjge7gZCG
SoTwyFM5RVtppzveg6XFzDxw8TaUHfkkQ+vuiCCGgdHt48CkRdHd2xbdr97pn0GAb+o5jxdwSb44
wO9KsiOBurQnqJbvQZqegeS8cdJiSJr3rxCxSF8McewFklnjDWNChRklyT5ySYUQot+YrdwWrkKY
Pyb2skDBTixYRbQ2Mr0NO9KJ/AjgmQ4oDkyViUhWRh5T4d5Y2zZt1uYlBxsUNOZPywMT0/qHuuKI
NtSsBDYJfb337onpocmdFxBkrPGW8yIH7yGt4m0DnlmDjYI8ue1jxNsJ9uJKGrR9ILixIqdZecSR
+wQXlR4zQhUBwWlJosBB6RJdhLVWqbmxhvqV+8fFg9UYhAedlUtX9Bdmkz/qWyOcHlHDcYsu+jo0
+ycb2CBJCi9Wh00pS5uTYEXWzQjkRt87c7flg5/LKj2M3vwRlTwN3ez96ANA4W77UdGcITzxJ2vA
0mxupt+u2JFh2d+hQFhC4jmngG0rjV3B842tQ5rjXZx0OxAFkALSK1Rxi3l0zuQw/TJUmaBdHmgg
p8nK87OnbOzfQAc+pl403JXZSBaxudOGd2KjWQGaZiwJHEvaSG1RcOy0e4sAoAwDDgoonAfmZpc9
By2rKKfrQzt4K/zXq0lizREWUiotfZo5tiZOwx+PBWZ6hNd2uPbb6WNo0/tGqfc0RbEpjHuD+MEy
BOYRmL1aJljnw1Gv6jx6aWrU5Kkx7uJAYgWLvpjjs7ig7bB5llBKLaESIvhEF2dyvax3VhmGE9Np
zpHZ4f2/ycjsU8jg8aGgTF66BvrFgpBh3pR+gfPwE4H8pgn7kxFS4HfxDz/13ydN/QBdyr9zS/NS
kEC1zPg1gxabdcVGhBZjwTCQLCcEBJzOccmMXxpiutX5r+q2BnMC27UpunDbB30ijOil9EHUuMr6
2aO1mQK5NTmKMOKTLLSk0gBqVwCJc+8yG/jRSac+Aza6uDK5KHyKUgLRyC0N1ew2c457foA2vSI6
OOkMghARedvMo7lK8fIRN9VrWeiNlPaZbE2fjK9ha9tY53U9XHqOEBhG5Qo8PMGDWjGHH77KERLt
RMofVQRxxmON1VseilHudF6d/GF4GVFvu2aGIdLb9HV6NEqQPgTyLnnh578chz0x4GZaPjcmZ6zY
hcxWdeTRut6VdM8dUUB4tdqtM6bnJiF/z5kPXT5X+7HFGk21SO6dSO9SX8P9JYWjBuMYGfa1KPJT
MmDGz5F7MKck2Bm3m5d6uwx2z11livsGLeEdqPW9ShwELs5D7pfXYk4ujOUpzwj1m03n07HV1VXh
1R5ubg2AK8y0yKxJO6y5poektg+xkgPy6mfrXuWIHv369keKhJOBRmTuYn/xkfDlhJzB8CNQ0uPR
FKV5atB5LBoMI06rPiaRrjtQistAxTsZ98egAYY06M/MYkP37ObDsasrW+C4dXhnmil8BE2511PM
LlOWj9UUPPSkM5c5yLN8Ej5iGXl2rXJJct5hLGJ73Y3KuHfcxF97efGmMI/t3Yjtiu1zxTn6pDVl
uk5Oo1U7dwSO/TT4fKmTYOyUiL8dXAjklRgro9HbzsOzXlzTuHyJzfTVIej+bsJFwNQkYghEOShc
+4Tzt105E9QFlaj0s3Yg1Rl4N8cBSZGnf7aR+WCEpJS5LWBmq1NHSeSiO2Ck8cLynPbwkm9Oycro
FRqr8sEEfD3WkshklgU2A8E+FDsLJ3cfSkTGJsGdquneYKGhYdWwvSC/2BYt/hBLipsG2dK3hkdD
ghscdfUFTQKSjLHD+7m/pR0SBEiCrQGYyU0MMLgTMsLcijFBhzdQWPgwhOPZNKYfSZwuIyfbOiTy
2LdE+967qjnYcXDXGIQQQ1VG8FTNIWJh8+ja1IquMo+9wAknY75UitdElBW/BOCmpqsIGciNmzDN
hUxfWasyVwT/ClbtNmlPCTgnO7I2Bk7FdWTnh4SHY0o4rMb6XUPEGkzxkMNEWFjAMrLWfOVw9dCF
sftVuc65k9RqNqBrSlwPsZrEaZ8A61YAIiEm3HNUX9pOEh3jxF5hkt13jEehBnOgRQSaFB8Jc8y0
9gCGocZjMgK4xgVWPiTISnJz6c8mjXP6VkXd3uvRO0SuQ6UDeg8+/5K1cTk5Mxy16LWwkYOOXvLV
KfbWYuYgYjQhXDr+bo8Kpm7ftCG+nL6lxzbC+IvmSxdCMhirBwnpJ2q8xUyTIpvDvQkrIJ4ibIXV
9BaI8mgV9cZpbWoXSbbjvLTnOtqq6fZETV539Of0PfPkd7i2/QJ+SIB8F2RSSyqg5ZnvtDMpgPtF
h2Q742WH7FUuOCofabB/I1VAMUsim5vWnotjZk6tSxJP/XqqfZSm4RGFEdCfRF3pDFD6iOkqeNqT
lHJVe166JJGGLh8APV3h974BMVWByMun5I+cj7oTB9P1X/Ienj9kwXlR2+7BMmI8DgTytDLdK6/b
JGN4zK3gTLP6CP/9Z9PCzkuU8xxDYiSdaI8ylJrT+a7joMbdTZuJQFr0p9O9qFFg1USMFCrbug0l
aZHH0Um3uJxReLIBT+NpMKI3y5A/pNN/kw0nM1ubJ3qH2672YTUMPBEN8tU2XZMbfKm84pJYyOdH
0JaxxNlSW/VyNiZcLR1NHWg4jgZH0+or8VhP7Eb5EhrsMmuwNOXOSI4YFINuXOu6WsyMmVyflnMS
6S+htLUIHfXSJWLvFRiHupLlua0YqQcdhA+P/BK6wYDRRUT9THkRDxajHyZqleTUEGaUXPW4lihM
7Tnd0CNZ887cR4H9BY2YxSxJEJdFPxw6uHdMcaDoR/LdqG34qNGT24o70x0nDKMdD6Jp/XRJQquR
bCWlES50MD7EIWArCQi/6MfXxkRnBaDN2PWAggYtCRf2Tp7wMPswpBlFcVHZbGxRPpM1kwbfzVi9
hhUvfGdiXEmQ3lEBlu7eDe0fPUXIXRtZe1AMxCh40YeREtcc1gTvERzKqaPjUFKa0YoAPpRpXUqi
2a1BLLAy99ZwGll6fKucTmPdyjtnIPXSaQDfuAM+15k6oQDWt0LhfTWmrEMmR+PTxw/tZogY46rU
qzYLD1M8rEGcMDwp2y8OfqfZE09JHAD8zTzgNiMV76ivXTSNKyGLC6sOgC1bfyKI3TKBYHCboD+O
MSWQo94h2u0B8NNnlHLZUHWj/NtZ7M4sq+pO396TZO5Z16vnemo5QhMMn2hqbqjkj0AwDoYNSTbs
3EfI8DzSdB0a177wcHy3pvhQuu3S6ThaoDBddUF+dAjYzQK9c810iaEP27g6z4N4MMf6ZbAjDp7W
RbTFztPx85hnryoPGdEC2zWFhBZAR0JLY9sIVCtquPd8eZ1CFqeq4cDPM0cJvIIESwLctC9aiRdx
tjaxaq8DvbdC1y/4jZd1BMTUr9XJTLrHsEm/E9qMKSKZfyRBuiXcZhVnLhVARNPeWJS5d5+QtUK3
HeQ2vHtZBJcUl0QjMFyD5gWQ4z2J6j1R2bhImVdiCXfpXHAdzO8dyIMw5VRM0oW/qCrrKS+Mh7Fk
MmxHLDlV/ZUjg16ijTHIoBDzKplSqtL5luo0N4LZEfNOJq9r/g5Yl27Waz9RkEEQdmKoQ8HrMAV0
aNXa5ltDTMzYo3ed1HCNAutqlOi2Kys7en3ziKXnNMVinSHclAElqhako0W9sSsJcUlL78Hzqnfp
e4vRmR6jLrtGZDAXnXr02R8AVuxJmT4WlsD13a9cC04+uO+1KzgG+NG+z83nCQQRya05zXzhfFbJ
LQIiGXYlyChOGX/NlPUnvXymRBL9thO/ZYOxJUOFnTh27Tt+tL+KAUSRt8hYZ3plykKm8s2nkjtr
NZByZGUuyDH4nj5/CsvkTJwkUEdPlXfDkL9gc9lZNKZdwrZUPFzQyT+2EBwILTtYtb8fa8bXkihX
Uz8FTv3TsoKXXJUHrZ37Mp8e8g4K24i9hFcVdwkZFzOqgRB8ZYnMMtbrJNOvhEAsS7s/toGzQLu+
Ha3uJ9FtnL/m8TUx4QFWSl7DAAP3oFFOQ30kcLbDgzIy4WmeQ7Ybw7lFF+qQ6LEktJjpKg6cVMp3
HbjsO1fHr4FZoyOZoQya+Tase6QCZbeJypF5Ru9fBuxA2iI+0QRovcgoyO+o55KFU4DOQlnOmNzg
yAt0NXYjmLz1oXYcjCJMEGKHmzE2H2bYUL5AiKOp3fZAN/PJvg91sFOwmJq6X+okWGXTzdhvOd8R
0sNWzApnnWFzEIBxQ4/iMiDmyg8KljqFYsO3madG/SWK2hP+PCJAqofIpn/ck5NWpsaX6RO4Hkfh
3miM59Iov9MHu3cIux96YrRKejx9DTWvt6yHlNc2KeedbmZ6ISC0JiHuvPAWPBpSkIL6ndpnxq7h
ApIw5P2S7kCuH6aJsrm2v7cmTcSiKXckGW0pluE5WQQKCO8KSHxLstmrMp3nYGTWO2r5mCfuhrSU
jRfLlUr85177Pzs7+ZYxn6qCfCtm2PhAQxxKi3gn2uDLsYp7kqXNhZOl12wUOLPi/lsKuRwH5UeP
Kx/yIDWts44i86TB6OfKQh4ev+o4usx+tO7J+abxDhXdLLIP3CY/gfq+uKj9wTsBA8LmNuKE9uB9
3pRjZGxtb28G3oLP2vyB2GMTDJV5F09Tuip6aylc6zmP4dp25MrQm7t1rrJPaWDAU2WJJwTNOrqs
na89H/zPfEaaY8LLde/M1kRLDC9h1TflvojIl8ia8lkA6SO49wBsY02IL0B/l4hN+n8fdoM9xCvi
PaOXh74t10EU0Edsm50xOgQRZv33dnSPo7ZMiG4z435nJ6z4IcKYs05KJmZS0EPywZWED2kQMpLx
8KvVN77Weh7FvsayD4aGjJXSW3W5Xg+FvZppQ4IK8XmCpoMosbEngOQhtA/OC/rFS2Vy/plqoNkm
ic5qO4X5t9rot/hKVolD5JT0v+oEd6dNml3UKLpkvv+AUg6GXvfFGPdlMD5LT9BWYlHlph0YEdvY
DKFHqgk3vwRjXTT2DfnBjkmQag7YVMP4btlmkes4PxHbXeAdb8uGxmHP4afNs2sdoHIcjDWUI8bX
mGM9PzkxXT+hxGMTMxhGqWMeRS/IdNZ9Oy2NQL4iizxVVEHgvpZNOnznoPDuDd69D69BebfxWLuB
MQQZvDTwMuC900a0LpLhkBT1J2/+l+j7b80U8wySLRSGm6bEKMXNNe+wlb27vAKpcHe5bVzZ9EBt
5BtRZ6vCn88QC9ZsUWtELGSWiTN6Zqq45khOyWLo2CTJJcYVtLTDZO2O0dpu1MIgzaOFotI0yZfU
xCfDkkVy+C3KvH03j59t/r1MSRbzDQfERbFwaB9xHIlf+kwzL8nufUqcgOZLOadLMj0Pkq4X5ix8
V8HJHoA4YAc08buTRf7a28U6iq11Ew+nGQlA6eiXWfer2BiWvgPRFHzYAgN+i3zdfsRivSWd564Z
YHsWKP4ladrU4BIcOEMcpYZjAHiGRruNl4URruqSgzvIda75vC3l7UzfAJrlqWaTNn1I1iGkVYP4
+qnYWUi3XFJcyRv92Rq3TD7U/wnBEdNbUYYn1OECbz+hmZO4H2brUeM+BBYCPt60bjblTeJl+Onh
eZmKyOcIoHHrkTgHsbn1gWIQqlZwpnCaS5N+w4hwTx8gaIYVMo6nVIljEP0osHNZCW4Vi+OphRWp
M6b7iYMhM7EPaT7TjhjPg81KUzcSSFy6DTBY1nD9Zl/vxrbESkKRBpHdy4Y3CkmiFEoOp13VvsNs
qtYIWBoMy+reSjifM5iAGPFz7LyPLC6CfaGTtdH6t5bffiI1D5jQyc/dMzmZj5VtnEhZY3lpi3MW
tPdhon9UKY2Qqd9AsWPbguDol/1XNGM69LsHVXlrqeQetw5Co3c9wccil9ru5Zshlb4jKY0+AJA6
X3ZX1ThfNOpppY0wTzzS7uPH0KW8MQwOWB1rU7YU7Ys2bPZLj76GWSr4EZTBtdE+WR6huSbpwm54
mm+YbKc8j57/NA/GI0aYbQ8XoxE2NiyG5NrYTpigmih8dnz/bNMSt+zySJTStaMQr0pAPSUBX7NL
3qVHuAXlVudOD+gm9yDF7kJJx5t+j1nVTwHATFoo8dKS71VQnB1Z7yYLBELrLUEsPKdz+0zq7ONc
etA11J7GL6OQ8mlKQhoh4TNzk+nO191765arwmnWU2mRMgWTsAqjbROWT0zJWN7M9MIiuDIGRs+j
TSQ81VEJtovEJZR1beC/AobTGydiDcN7bB3bol4isNxH6MKd2pffUAnCieppp6+Is6ULF03eSQce
xeZA5REkcjiQwX3TpXE2SqOcH5YmMjM+WmvTYYJgNmUUGjQ3vab51njq+2T4BwrVVSQgrmsIS2xG
0Q01twx64zOd5W6AqbqlIv/sOnkPi2erAoDdDdDdqJumTU4aYV3RLbZKeepDjri5XzzOIOryIX1s
swAeKxozs0n3SZUTOx8vaJ9uVNA2CBhK7GngFqK2fpTCPpuF2EyGPqoBv/xEX8wlUNowSH2OMXGW
8tEfaRMF3T0t7k3tVfYF+RMSG6mZG/isB2WRoNEAiH6HEeqOafehqa11kRYMAsggdUmR1M4myXsI
jcWjAk7bs5fVZbsF3/4UEMNmAQmWcXsOC5iMCfO3ApTYyrwl6+Ws9kQOtSxmebLBWI4Otoxj/5CD
ZbhY3uxc+zTz/y9nZ9bbNtJF219EoIozXzVLtmR5dvxC2HHMeSaLw6+/i30fbqIENr7bQKMDNLop
ksUaztl77X2KSm0rXJodPFEA3pNbE+2mQQvY0arht6Hj4giNFOU/KwNmQQzko4dgTakofDMntNyY
Ex0+uWps3z1Z/wLttA2ycmPj+CJ1hJVhBslAs6NGc3TDYd/q9Cl6k8CS4jr7qZm4KGW8qWtUFob+
XJvVuBJm9SKDhr4GW6GG5oEeBTdNml+DWl5ooBPT5qml6JZ7/jOB36SMe2uH9beF/j+V5VlDphR6
+pkEp4VPJroHDWKOyZxEuZgae2tEcp/OWRlslBuMxx2gX5gYITtV42yTVSGDV6ywMAwo+0M6Ge1i
jZTo5Gmkz3SoGkLqmTIFIdWFD7G15eBDb4skWDCrwRraxDooi5XIMFXTe+zM96gyKS/G15WR3HCw
WYPXvY4ya683w7R0tHNSsbxUoMdW4NEnCJbJnYNZfVFbxWFQnBiJGzgls2CNmE1ieOhAL0103BBA
rHM7TDeN5e2F0hainzbcQAeLI9+U5B8vSh09rHuFJOuDQ8N5RG6AV3lTauoELQS09Vx4xn6692v2
ohkSmywhZ9WYVpJ0aT5GtCwlnIREe9B0ucYcvEzj6Ap5MutwIV41VzEC2LhPCVTGzn7JDPqIgQxv
dNIcVE8yjDdu8BifJ7elkRUWy97xQAaRr1LQrdUHzqqcXw3OvgPSGEWWXgS1onQ1D9V0t6csMvxi
2ufgikXQ/KwD5TTLqPHYBsOcDj4ycpA/qWVmvyq3Td7wtQ5Hy2lqKnL9mLz0YU7kEvAQ51fjWe7O
tP3AxKVYlPWr6sjxXmj9WJHbkkPtztgoHp24cNSKBGNQXjWoDIS6mjYdpALUKVON/ZIyLFkAiHAh
KBQmRbIpzfMnFagQZOwv13szxrOf2dDP9Z3p+79K7wnCH+CicDVl7t7paaNZQcupuVdEWbcne2IL
Uncm8SshD2FQn1TpP+yie4iGuaFZt1fsko44fJ8Eul7EpnNeEzbqcLzJ8XcLEyp6HSE8t2fcoTPJ
TYVfLPb4sImYd6rw1AzdtrLVCqHx2gHhO07enaSsK02QM60hNpiVusUYUCkaJ9qARY2rVrw7FH4w
oDrbJGMFi9sbGRIGDzvkqjO7J+Z2ijrVri040aWdXizrvj4GQnun5QFmgRyAwUbQ4SVkbXSIaOhA
C47TNforjfIBzIU1zV+Pcn72Jkfxo/LqzUgnQLmkaKCD/FkP6hyL9GcYyGwddjB8Y9qgVvDp0dxt
C+i8OWZm/E+sLmtks7xNHKOwn6tSg47mnxxgnkt3osTd9Ne1am6qiSOQz3nRbTHlk/eNGHJV0ZhG
9UmnnVhOZ9xqqEo4TIMomE61NJ6tLtoVmXeFK2gt8/JNRvXrmNfQp9ITX9BHjYCWzrHhrhFoL1wn
2fqjf5sO2mPQzrADZp5ohB8MFvtEtgHc+WlT1e7boOkbe45DSTiuOfIhdLUnwwTaR1+Iu9ppUQdK
RF8IjkSNSRIIuRckM/1M82mtjfZ1T3GbZZqFLT2jiIQnpAJCasnRUBJoQ7h1c3/ReXG1tsCVVF5+
8qxyi31g28ba/VCyvjRxcNUXbK0z1N1UCxTpH7nolsHIJTIK+F11g9x3xQoXn4KeDzjlTB0WaqUn
7U7vFXZbymwW+wks9RgzxS8jcNls0+jO63f8ladMYxLmAxgB6AITo0agrXrCXEcOrYlq9qDgyJ9r
eRRBuU8NpIAm6m6TBrJRyMcKouoqciPOSmZ9FU+QCcJEcfD3zRMy0U3aMf1gzEf37R1idD7NhCIa
AqIt0P5k/it39ZQPGXoPupKTc03l54F89D1V5PPYwJR20OtWiABTytSVH0ZUb5Bg4Hm47pApeJN3
6xr+jwSvWxTUa98mpdH2f3UpGvq+wFhYEa+apMcJy7VXomkab0fTRTVIro4j9kHvXblZt0bsS+OE
qoPL5Awu+CqZjFXGJ7FEDeJeTwUF/cK57cv6yq6z68ioFkOPKjGt3804fXTLmBzLqsnXJKmiNJlb
V6DlTKK9zTjZR3SJYNayWoEmpFhy2wzumwCrg4gJh3N/y/qx6RtiypB24Khn+5yhqgLRBYz6hpit
rXKPJPadlXLx1Dl8vO6uBJmupzPnChiCmzKz+7G2HifwwJxuWwtgTWmveyM7OvUZT9NDWcQB4yJ/
Zhc/y6UQPgE0q8hIBJ9r9ZuyJAmCqjJQC14nDgdaaTeeKh9gFANpCBsyNmkR+t5t1bPudQOc45A1
SLnZpoS5WheksWovhe1sCx/PPYQPjpnRCl/bph7Hhx5NzNTS2Ao80YMEyWJaZhDgsbVpyPDrMd2K
PiGpSx6iQOwyG6RpQzVIK1l3bVZvqkD8PWd9hvJgDe5r5Mlbo9NWKBkPXYdYEApVTAjoctKj5wQV
G6E9OwRHq6ELzmZhrHvdeq8qlNfAhOMWUBOz9q6klwAqZT0YP1wdoTugThpoUEfpIJzUQOMj7ptV
bYD8KP0bVpNtlYLhZ+89DNG+tMZN3bvbiqoMq/BqwHkSiOHRkbCVcXYAwHG2pmqYW6tnbPCYOuhz
WewXFAhljyBMKn/AP/0DmNRVpbQXMzbvKUFtHcw/vpduvZnrrVugJPnv/PBHyI4Rbf4ciEg02Sy1
y9gGe6q6pkuDULb7mdVI7bp4PI8ueSsxWXRm8ZBy9luo2ryK+xodTH/0qmIp6vqGrJ67adjxgUVb
NbiSybY0aTALKo0PdWe8WnJ4dwP6IIoqi2gypMLRg7RgXWNgQL7pOzQlHFALZnDySu0cj9bngGhs
CVZmQAo1khXAOb2GaoroNt+Lzr4qSnOrIucqb+SHA+CNJBYEsrOS1FeEPUAEobDBfggdV0oPh54r
2QFtvBaivC1j7TnX23VS5Yc6bvYQJRd0bI+pqE9dKDZEki+oL3zEkQGeiFGKk0aQzNZHqOgcr6wX
hDY1CArTK69zz7o/i2/Z+6j20JstKYOGuh9V8MOJoUwrG75JcpBsRggjf801+KWWQTx2p3vPlWWe
87A4JeCXdXjNER60FDo43m4uhAHL0viYgxYFYM8XPXTmKisYF5RE3xN0P0tA8PQB4gQIRMGGwIU1
QS2jXHW9+xDJfE/k6I4A+y2/+oEOz7uyqas7ZBHBVmITjSC/xkKtJcYDkYL10tLql8gNr3JjOMcd
paYU1EGjg4tS17gsOHlYIZXA0j4OpQslKMXvl0vtoW6TH53l0YMJrhqdygDl7Lto9n/I+tZtCKyx
ulu/6zhSNnwgPgqLkJSdKlJLkkbpeQ/UgQilEQBZOuBLs6SPTMgrs0EYST79ummQGFZ6FW4AnNwb
PRCXFGbyqizyCK+gOW59+K01YlSUM8jxCSOieT2GoBKascuWsjKvQhO5dwVpwsIcs2SPePBgai+t
puAoicTDUsUH+M1Pp7+zPVQaaPe4D+fBSvV79j/XgZl8Fnl/Mg0k6WO29hrFadv8jAs+cWaJGx/F
QFSQ+0hiKoUhkKYVkjlT5Ve6XrcbFQXrxqt/hbnkKJyCI3UDCKsu5DHEhGA/Bmp90fhojy2QzDa/
VkP+OCa2R0HPAVxFDHcTNPZaG9p5V3+b6/2Nha6oLOyAHlp/MAM73Za6c+XNsR2Re6RHTKyAxhaU
d5uV1CFIQIMQ2yaHHiYMeCPiG2L/qmaNoSd00pnJQB/6nKQGfGT5Rk/8k/TFKyCvnJBv6PlNB8bG
pdbpvcIYWPeNcVAkGMtihlVXhb0CXPJBFYRWYRocVG6fCiJVlnVEKF4pUdhH4J05tDFfEygTaA6G
w7n1FU09FiBvGzrly2hkT05N8zIt9LuYPW5aJo9mD8YZTwhPcp9nBuDk6R4wkLkq7Yy0q5jGiVes
HJ3eDikHKJ7Gpdams9Gl3gJwmt+6gSoZ55Gim91797HemcsqpMwYZu8GazgyqzXJq8vETZeeI3+G
WX/EI7+J7fhO8X8RNKm7qd0A+nnoIee3IaEwAcTPZLxx/Ibg9ZwTiHXLZpD1U2ellTbb4mDdJd1H
qcbPvI22TZ+c8jG+6yvU9KZTPjs0y1LSMjSoACudZ83UdQxpz3QopNt+fMCssiGJFxYnwX9Bweca
xuK9tgtCxrNbOpWrdkxujSDlbRWHqC23dEKpwImrKXaeExfIjkgR05rB1XwC8kfjpkbBX9Xih05K
YYm51FHmo83qAIrrWJTWm6w1yHPmUbTuJ7ye4jyZ9FjT4Cfe+P1EhZFsgdMQcmdiqhbC7SLMnMT5
BqNlUu8oWczye4/kVWAf/T6De7FGtKUvoqJ77Hty2XSTon7CVFAUKNNNBH1N9ivg56zbvj0UBDuT
G3JlN/YJONW1hiwnrjT0D1a114PiBwGgdK2nZGeZ+q0KHHAlUHyoD3h0MIV6a/mZYvbO2VlxJasw
YOvmfmap2tEZeWvEcA7d7E2b+olzZiKoYQ0FkTxs9/SauX8CWJVNyZxRYb4EDINFqzn2quPoGqbh
xhTBJ+4usNzpryImwwXD6WMu8chodLhiIc99gMktx55rVISYNQrFRoky0preObA+5mZxH4pCX2lN
f/YN7WMczae0G9gJJda2pTM5js1nU1CW74T5XBokd1ELsqGBaUaNdTmvHvwcHfzY3mcNR3wcPHfo
udv1FJLNjjtnILTOdEAR2z8VmMbcM14CJxc7kdA9CuvphVCbE9GjW9hoz0WmEdWTvONB4eVpbbwh
zPmXS0poghuNyTpagRA4+ka9nUR28K0aTp187FT6s2sc9AL+PlOd2kyxtVbIde5lyZrUoM2hl1Nt
aqCU+2wY3HU5qN1AvcLSIa5HAxtsvy4I68Yd0bsuwc9xTvnEgUQ/RS7uh8I86GZ7F4XGSvYDiQBY
WWs/ZfqqP6e+31bK0dFx44p2cb0rjQrcdChDZDMOEwMHcFIBbT/kFwCtsWtrZ6bOQlTGyhrr+8kJ
nhs3bpZlwkRcd2qrF2qjQR8GpI3SFRzwqPpdxDpP7fGpMPNqm9cc9VDVEdjTQpX1o3FrY1bi7JF8
VoOdwwiNEJ0g1iyHVmdSb1+aJrgSWFtpfNeHuEvWfWBh7ZuOJItufJ1+XhFS3AJaGqW0gkwpPmJE
WaMoSGHPVn2tnk0SMNjH8KR8wvB6PznKQW1Z/ZNVhuQGJMA6yKtf8az6cfoNkPQ1GRAlRxyWa6Y1
B7Y2z6EkUjptkivkmy9W4Z6SMP4Q1ghxd3QOWekPMLG96grR6zoSHNlCTAJR4czVNsl6butXMgNd
nLXQjYxtbHR3SaJWQOFPdjbyTQxU/tJ7JxuWaUBtPIpWlo3yyfXZvcY0PNygoR0n2aGWBtpMooEi
gTwHa++zqfubKjOuIfCsTRpQlOA2OupLur3uPgnDOyfQy00spuYerYWOSzRl+mLmKRjzfO8Q/U3j
WsCt45hMurpNRJK0W7RtiNVWY9Uek5iSXwvgfzX/Idc58LX+ruCQRu88vkrR3ZBwU33gXD8A8Vkr
LdxVemyxCTbAhKMoiEJ1QO3mbaIBDK/qH4Vd3TqM4oUZ0fkUUfAzNtzVKMIdGRoF31726lH501v9
YeZ1Yc3P8x1mw560+i5HsEsMEflYrnBtilnIXDsyF32vvytKjWQjyj3aRMwYmaaOICtUV/06t1Cc
DNF0Sh3zSMUK/iyWZlPcgLOD5U/FwsPkH5XkwAb6UC1LMgT0pGGLA3fMg5o9cMoakvCmwEFQJ/SI
kcSbXb4rEHKCMn/MU20BPnYHnm0r0+EKI8dz09IQsyzy0vVhLmrvKg23i1WfGpJ8hFnzStRWhck5
t0lT4BwZLMOgwXJE7D04lJsI4QCDO3myJxpBU289mzXaYrwD52JkD6hLbA2ZlbzHHih3w+7spRGy
g60bIGRyWBktp0MVPTaywOBri3tll/ObQ1U1QiFU9TauqFSrqqVJTq5y4wRvjl3sJTkjcG7BuoQd
uyMcXi1oTlqYCn2oMXZ3knl8BaL0iQPjTe6U19FEH0+G2rWy0k+aDulymHB0ltgVFIssfnenJ4be
rQgRq8lqBS+6zFx153pGCz6QfiEz04b1c1vK6L5sGxSmJrmFqDP4dkURbjAFaJRy6LH7ob5LfG6C
LRtDL7TLGYd3zbPcW7XcWkn74LZQ0DMUIG6TH0p95FikX6Nh+TBF8wLjDRpjiUsnacSLkfr8TiZb
g22pn0UP5HOSLIT6JjHl1rE4yXrS2WT0RyfF+dwwX23knJFobm01A++z+oAAYquCuaDXt4QrtfXP
okQy7fvTZpAoZgMRQNzVgnaBuKtfaBRPatUd8wpsbQotYtXiLWXmHVBPTUa0wk+fn0kN+GWWrFkR
3b9lHhIqHCQjOLyWnaZtqh8Wy++ipRXTSahngacxNdQ3GV9JEbCYU/F8UaYDqnpiE9i9TC07gt4l
e6A7B7Nztg7aEy7SbiVIepVJskVofyw5uGElpdcXN0957mIRUgffH56Mztkk1N4d1SJF0lMI4dqN
FrdLhR7O1odrUjJ/dnl03Y7jzsfXiuj+OIYZsn8Xhp6Yn4eTbfFNTRtyRl7TuIGvpl0XdDS2IVsB
9HnqUSD6XlZ1biwsFb9bMQlBORbZcHyJB7UCNqnWTSyqRRXGT4RjHXOBitFMCMzRslmN57x55Gz7
AcBerxt/WQSMsfV7DXQCA+w+Oqpa7aJY3quJ8vFQ9B/0ushNyYZPMRh4yMxH4NwQYPArUSYsjxXG
Ghx0V6MKcTdoWG2dGs+XqDmoZPOA9ftTo6u1r+Rzi/+/FeU2aNRNSUrfMh6Jmm9rjWzUhmOLXwLS
9aSJVKfaVNaIIEq9CVR/Gb0hi8V7XeX+OdYZIZGsMY865InpQLj5FMLHtDQepOe+xLqAiNhsB36d
TGcZXVj6S/YeWD8m+RQahGPpDVsDvduafXpN94jWJZS+VTNrp6K8ukFVQhFj2E6mvFFWfN1kol7B
dj1S97+Svn4nPE6qXSPZhRT2wcuTh97s2GKN5d3UhNvIJ5oxg3abIUGrSxtlEA0ja5yWLUhPrEaH
UA0UqpzgKqzirS2N10HPnbVnIURCJo32lAKF16e3bvkrLJDWQMj4YYS4m2sUwRx5rdhb1tZEoSP5
5Zl5thKFuPMxVS+TzmSBKhCINDR8vVm2oljNgXyj9GqonJsdZdz4bHDuoXeFlgrY447SDxnr3sOY
k+dk0570ExjVaFpmAG5cwp3PBQ2dunyp2R2HUj9YjbYYhHm2AXQCxLrSUr48Jd9HM7uaPJAkpvFq
NORvmvJjdLKnIRKflQ/6IFenJo6vtWx6yd3uzPi611g6iOO7Fl5PRUhbT3gZEq87Nw2L7aSFp6GT
P6ve4p02O6nTzM79H6FF452svXON2GbhOeZnEDEXcFrnhHGFxA1hNKEtQbejA3CIGuZDssUoJ6Oj
I+dRqoTwREzNmL4XTeattFr+NFRwJCKW67x3TPd6kR7ZSj46bnbWIqD7HOdpl3n3XasBbCtvbJPU
Jw5JZU5V0pq6F3+OU3OzHY261eA558D+RVrGDfj9neyoQk08fYPtX1jhRnZ79Vzo8lxzTsl8TNBD
/hoF7VHHgo1Ts0FsSfOqoRzjOqa1DDIstXX7Gjv5OsztB58EH/ruR2o2wTwHHkt/vIdw/lB5BbkR
cXUmSvmePfqwjKqKlx2BjAjxmJp2eTYc/Zyn/TuZUgdhxjdQzjegIGhIg2FED9rCFUc/nXT0ievm
2midG8bKdVDKbaCTCuP6CtZA1HebasgeM1YDJym3ht6sEQ8sJ4c0qLD68KeaN+7397bZsncJ6o8M
WazhqqPSFT4/OpGuLIl7QIheqpONZmzdMy+xEaZwgNBLlsN1GkKC9hkphCjTuLLRIHmvGuVZrdbv
DLNqKEbjvTdpFYc2mh77SUrCfIrUOyoR6IvAmQ5hi2kHgMNb2yW71Cqp+eqIqVPaXHpy4xKZzcay
XwY+ys4sItpyXALjQDSBdSRCjlFM7pvSikOhqmpBfvwSbuzak+17V1IjwlAJoiFot1kQ3jhuc1Mw
Gdhj8RlgqGKEtVhOZX9td+rB4Oeb6K5aiQ+0Na7cTl/XMVWqwE4wg1Y7PO3YGWHHhdV9zSGA/8O1
TJgXKv3VasGRGsERXzTJ4z2KT/wLbjxjKVI8WG3NRjbO35u5vMGyhHgq3JFeSFvae/H66HnItJvU
n9b4/vYjYbIEa2HjHE+IqV7oe14Jpz+0LoWIWRUUMJ9X3Tqg5ZemiFvhVi6weO7T0PxZyXwjOtDt
fMAWTT9RS29pgWbHIZ2sGhUfEgkIVIW7JAYrLK2bWrK4j02zNjwnQPVqbrTQukvS7hnH3jMu8X1o
An3F2X/CfrSTmbOqbFhqdMkTHZe6a6qnhixnVTF+M6L3fA82vP4iKu1XBwsjbMI145JcIkdhtSIB
iubsviIYhMn7Ti/xeZTQiwFj8Xd2GGcu/ZSvnJaqqyjk1svKPRf+Qa4r3osK7bxOazCrdrH3ETuE
2ImIvlpwbEwJPwsPrTNdDbp4GTLzEGUugiRj58PSaQvkuuFwFRMhgIw3QwVmvdmS9zbxy508BLQg
XHQXPXusstMPHkYxPUNylaCZQFuMGrtx0Z65PT9fa6+VAVCLbdwE0R2I7CKgD2yqiKQYmzlKYx4n
w6xX6/8kgKTGLEv6pY5e3AI65ZjLgbUGIezTJjbq8FQSgpD4zm1nBPdtYmw1mkESHNakWhTkBTNO
9jHSfCyKZJsOzjkK8v049ZyPtewDxID1zBc9JwjgO9eHR5dN6yJoUhi99nCuKoaqQ4/G9cq15HQY
xPRXo5JPjy01IzdXKBPEC4dC6AfiNLsQwJTsg1qgUdRXlocH3A5xqYueGTRZ2ZX3o0vTh3gMaFOx
rokq4cn7ZFao7lREL+ZQ7mIpV1ZHgoUznXNtIuxofBvVSGgJbgA89sgZWizbeUdmg8nBmpiE3PwG
v/gPdh00QGHCKNVR2Hnzv//5/xCzoPVVaguw9SN6rmVpUFynTi/v85rJ4GtQ3j9oh/DxhMXqazDA
9QtSqR+UtufGzNqBQzyvL3KdwdzimNQkeikUEFH4v8MOuSJsVOEIhwjhC8ROYJMXWeeQ/rV5OtQL
k7zlvKrurdhlGnGVfUxhAX9z0X89UXaikE3ImpBgHf98orY7CD2NQfAIF3JOojuzUYwmJ5k//vZ/
f6Ieb89w4fa6wrrEhXZljTg9yQ6mh/FdkMRxwJvVsINJYcR02vC/IxUhk3LSNwXsSNgUf94agCrJ
TA2r042G9A2Np7y1QBx/w0aaaZCXYCSPuwEG6tkWL+/PqzhGn4ZVCZtzrIfiFkYDYr14VmkzmbwN
WUAc/Wjn285igv76ecp5CP51aU/MWFvp/o1AzvM6mIIhzg5tEJIGMsGZTiL0GWYw0DMWiHaSWokj
lQex60U2bvOJXTybsAEzTBckB9f0/OXXP2p+qH//Jihh2M6ka4mLLzQLWo+TJWnAiesTaonnbgWh
yjxKq1jTMDuPRr/BFw9F8vPrC18OZEu6noRNakjHcGxhX3w9JnEpVU/W6gEtWzZrU/3toIhudHQE
3V9fSl7yWC+vNWNLf5uGGoArPus7PFZ2gHcg2ElQJ1XhZ9J1wRY1PSclEheBzDVFpBO2nJvCAxY1
hifkVfF3kFQ5f6O/P/P55+hkGnsYjhzTcy6GIDszcxpN6mnJgOiL/Vh2Ti0y4rAqS85grDM3XjJN
N4jWHYCfPY7bhGTrR2Lq83Pg6lH8zQO6/CYuns8lLKwCehGWBuKBriz95npEo0WumBu36Ro3TDkt
o9z1b6syjUi+HZR59/X7+dfldWFJnWK350rrgqWqdxqFn8px6HJkR6oYHq9H2MQCGzSUGUPaafRb
87vXcLlg/N+3YJmGZTjS0C9hzF5cmnlTGODPSZ6ghp15mCGKzjbRFPt2gX6fHtk3D/rva0JAdpx5
1DMP0Fr9cyCqIrW8yTXHPShB9zali7KRDQMs9Cj2VK3dHr9+speU2v/u0TWlhWOUOc+64PGimIiC
EcDbvmE5+oCzwdGwR2/2zZz6r29Z585mjrblGOLituh2sgsT+YAg1CnwqoPfC1FKaCTFuInEPv71
Xf39FPl+frvcPJ5++5wRr2qamUfJ3gYriyh2TKKr3rD7U1522q5Cn7b5+oL/eoymLoHXM20DzLp4
jMbguxUipehQ22ZPAyZG69rVtfe/YrIt6UnDMWA1z2R+3buYp4wKjEHUuNM+Uq4wTrhGeHZZM9Uk
05KXZ9M2xuY5m56/vr9LbPM8TFhvDXqU//f6fz7QxvO9qaXAf2hszgFObdLSJN2WEunw3nQg2iLL
T6++vua/xoyDNd10dJfwI/ditXfdiSJzxBZ7GC02qj79DjwwAY1JihFfX+pft+c4VIQt8d9HMP+U
38ZLlLVUmbsqOiRproJFMfusFk2TtTBOtE5/770JMcoI/nP65nv/+8rgJIkEoIVElV43LhY5gBzz
Trfmew/8dC1Kdd9JAXNFpOTOU545jLp5/fXN/v1xeMKwbIx+0B8l1PU/bzZJhxT/dEgPB8LQufcZ
clRerPJt3jwsypL4vq8v+NeLNEwK6qbNDOqauu5cPF0kDdy5RRpiRjtuR5kQsGegWwscb93j15cy
/voQ52uZfPwOf5DCvXie0o2S0Boacz8q/IObxMR5uC1Ntyc3C6GZuRbTRIuqKRFWPGGP+jl0Y4Lp
F5cURYHQRAqcZZTm6XhOAjVchOYGBV6b3o6ZBP2ZGzUB45aRjfdpnyd3maC49O4YrjbeSDOlqRJL
RcPCHpEzLb0kIQEns/WiI+UydX7UkU0yXYOFasuyScC2WWXpKuc0huIcaMFLUKYwdL9+KH+9cB6F
zariupKvybAvJg1SzXWBf9LeN/1U7JDBRde6V85u9LRcEH3Z3H59PfmvlwDg3YBF7pI8IS6+3B5v
FN42eJfDYOnTTRq63ohspqByZJT2+EPlU63t6oZcz9ju8ahpqBgAp5SxrE9kfqek79ERmbaannnp
hpQTef/1T/zrs+OR/PYL/7uD3z54j1FAYEs57vNWG99NN8BAIKonLavD1WgIcCaIGb6ZQ//1GTBr
2/RKhU7b/mINrHIzc5EaVoCKgng7VXn9IkrkhaXhF//rfIZ7RbqsAJKYDCG9i+VIxO2ABdglQ6jR
h42s/HsjqZOnoZ6pHajCAFIQe/r1I/3H7Vk6qS0u2yXLdS/jW1IcHXkYUk7gSF8dwJQjloUTfcNZ
1PpmQP+1HeT2frvUf5PAb2+vrE1htW1p7SGnNwAr6Xv2e5lHw3OUD8m48vNgwCgJz8feGK4F/O7r
W708EgFOsAzOQp7r6KBzPePPGTTNpFAxnv695SKLU44joLmKBASb94Rg2kZ02UxzOVdDgMYa8vXV
//WgDRIbHH4ANlX3YhzVKWNWyJGrx0ZxYxeDWPVygPQSVN99yf960AZHP059jFr2bX/eaIHv3jFs
EzqPxWPN2JvP7q5+Q/ZutzR62vOTn9Zs6rQx+P+5S4tEGReBIcTxizlkSAoyLUWNc9miKWkpzmFO
Bg5gbJxv6zT/mK8sNm7Mkjr//KsIlbRy4ntPuj2yPrxPyeTBo0yLYXK+2dLof50z55Hz25Uu1l4v
agg5i0pzX7amAwUT2ek1wYrI21TsZ2odaDIKToNsCWlD5EIKkqi7bGdJMNOp9HSq7o7VFRuZTZ6/
67qIYwgUUu3O8Ybxl/TdSbvuNEfieK5DazyTraGd68TpX74Zgzpv/o8TKjfCdy4YGg4FPOPiRhJs
AyEFdXBlrVcOp54S5a1foQefvT0TtnXSCsZzLdIwu+aMazylyKrCa2FluBeSjgYe9AgJUkLQoKG0
ErRutoWJJnWEzM10HRrAFdZeOTZocsDvUYT2GX1ZKcrxBTKMIhOshO1S23n5C+l1RgAjPqo1DlGs
WJ0fvebIJ9D5T4GBDTgBQLaMKUGG14U++PEqD2qGrJZZ2a1CqdkcyeEr9X1ZtuWnQ/7CC2tRJojF
9acHhSLJAISM9GdJvkROgoZXoeeZGhPRfuAEYnwsbSVftTGHfxrHoe0uZCkTAOlRJ9Q3k/vf1QGe
vcMZgxqYJFvscgPXtxV6U5Kr9qbWosawTToYGppO8KspCXQ2Rg4w6GcXfcmhk14F9rIJb2mGt5sY
Av43q/2/JkMS9UhVcXXb9Ox59/HbZKzRVUaU4WEz1Ca4BYdQxOm2GRXGpCQiwhIp0aqKumAh2qo6
fT0M/7GzsagRmRb8ch2x/MUkQUhNVmu24+4JlsD13qLlIXzk1osTd+E1fbz/ny9nA1/jpKwTO8VR
9s9bddB81cNMHafCqj4d3Wh/KE/6927aBUd4+DR/vr7gP6Z6W+cvVhqTs5d+sY4Tj+HEoUxcCGAz
8rnKy31ikA5ku0n8zdT0r0sxrjzLJOhK6JdVz9jwNb305LhPymI4yVKBgTJafdu4g/HN8v2PzRdl
cWkzYjxPWJfFgJ4za9bVJGoB4YAJlXgqqFZTMvfH2Q9R0OqGJLgh/05vv7nyf3dxMW0BQdFtqXOr
nmHPT+G3wRqmZSnDsh33lmd3B1ehHSUcOdmM2uRtqsl3jiTq0aa3EnvjG+HwmFHqe/z6pf49aOfI
OTSwFvUQ17mspY2xH1nMziaUzw72SeiGerVqRBpoC9idqNYQrmfhN5PGPy+KHswwhM5hzL4YSUVq
mCw8A0wx+Fq82a5888oqfmqcGPQVuKhvNth/7xxsagWumLdIOjF0F2eOrqy6ziAE9UAOC6cMgBK5
OmSOVrwB/cP47fkRx1yPlK0HO86xgnz9jP8u6NLh8dgl6YKdMLX0ixfttMNogJqMD71X3DKaFTYf
PQjGZdT3urHRSIoE0AyGYcPmJbnXQOPjAna0+lYU2fmbHzM/3D9H3Z8/5uJhpLafWOMYhzjdygpQ
ozfsIMFhMCKb8nUY6D4RL+kuNQ/dYv5/ODuT5bhxrts+ESPYguA0+0zJkixbkqsmDLvKxZ4A++bp
/0XfwWdRCmX4Dj2wkCTRHJyzz15uvZiq0gxke1TMo7lOsOWBlFqiXbzylt6uebYVn/QaTeMLSG+Z
NL+thoTcw3KHI8NeYgpSD2VZbkELpdSbq/TPNxiu5MD6qEixlZnmKmIoXWTuZUshsUL8QllRU+De
YearRlw5XENd2avfbjI+5yOTj4uCbQbr+HGyRAZnGigWncTh0fI1N/2QXtVWtWhwEbuhqrx2Mr99
n34gSRR7HEoeSZ3V+eAq06RBHlaObvxulzo1vVQ08mzJGEZfP55Tb9ezvxQHXN+yiFu53L/+dDgy
5CprEjYyN4z/JZTCmBFM7yVqU3nHF782Vd6uZ2naDse7K0mI++uYw5rDogX6ZJyxH492Qdz5Z9pD
c+4gg416F/1junQQFCYB258+qTSZNHBKbMsnUbZ6qc7sAzjzK/zm8EKO6VRpI4Jzkx177yRDAWY9
L6v9H49JPo4KDEkT9o91dEtLlEJTSebf1tq5xI6NXC6dJP7ow5h+wb/aq68sxXeCOmk5JhVo4jPL
9dZrUaSDUYQiNM5D4qUXuRhfcqe8qzIlwT2K6lFEQfYd4dF4aHKZ3RmtF3/ta8s8Gn4tr+1Yyw32
9Y5FRo7oktyfS+rXXB0XjuzyPhtxjzPoFMSqzkgndRwtgd+6iU1HgsjKCu7dRI+Ygdie8RVPcfq5
QrKV90NM2+2G8zylB8y12yvpy7eLjOjLJAyj3kZSUS43k982LQMti0dh3ThZ7QDuI7RD76+ktPFV
ioCTu1e+y3uj+Wwjvk/IzZxY5RPrWXVt2YTxpahIfLuhAIRiCIOOMRovPp5061OCeJ5iOokTerYJ
Tqzlp/z2YGPKApatH10qgysxEsFF1ClC+uCuPNObKOjXSC43t1/5XwLZ1yNxqYiGga6ci6nHCr4S
5eNiA4qYfu8+MWcsdWKP75ri7Y2LpppiemlURvf2XOA4//FTv9mnLeY7aTELhKFrU/N6/Vuqtutl
a43GmasrzboGtbyFnn6edd8dVD4ivSrEt4/HXH/U5fnZyCxyKARgRGOvx+ybsYFYq2LEpA0S5LFr
MhKOHqLAdOyuPN97X5WDD9kJN1lBMu71WHUORF77jGWaInsQraW+62iIrmyS6+15eSL4lku44wpy
i6u500VcgzMyYJfUcetTo8PivrMygSEy/oN9ieNpE6v4G2S5/w9q86uRV9/PnYD9udzVL6pz833a
B85O5k5yExpWvW2k//Tnn04ub5MSmAMid5V66xypVNoUyYVqsXMuGzpOK9V7x8S0+93HQ1nrM/bX
S2WOcPCgZLbWaUar87IgtXmpmVFYpz4T4d1oTmpXt/S2QMwRpOxxEejiKN13WPTg+Fep43Iqb9hS
ADjI8r92JJkddtQFOD63H//AN1MLXJJNIhCcNOVbYa1OxqR2Mhgv9HOGGMHeKV2WDe63I6ypj8d5
T5bCyYTyZnntVB2XH/LbzqSr2AjcAuNonTYpNJbEim9tQOX1jg2GLsOyyqdPMpEDvoy9mp9jAttb
zGzyF7MuqL8GtMkMB3q76+LKnvlmJXMSII9gEZsu95p1jRCPQfBMXOA4MEfzC4lE+8CmRVtKhGfM
x2/BXl7n72ci9XHGoo3Y5vThNawOntgfRzfHV+VCS4j1E7/Z8GKldCnMsK+87VQkNXYWXYBhkiiM
tNhUPg3xYVDEP2zZTD8Kp5svou+w5fdaP3/Q1DLpgExaEAmJtuN4J/x+/Be2e/8F/yipthhadT+l
kxWQPoLJfylKoqOt2WBZvvEdeixQrnXiYjW6Kjehx6555cO/88TEzuRDKUxSSHBWE0zSIjnoqcsu
NLDg8ZvmOcHzJLFwB02dOR1K3aged8ZYN89B3Dv/zHmmHz9+7W8CI167zclAKQP4nefZq806Cap+
9gIzvbgJzS1m0f6MY08944SEkJwWwoLUEHZprsCQHfeo1LZfBlCzuz5R/ZWD853Zxnpj56EIj0Zr
fVapYmqMXIVwVkr6ajdAHeTnOvfjdiPMUT9//ODvvXyIvsw0Zjdx4WqnQ4dUO3mis4uNA1q3o2Nv
dvbCLRGpZvjoPESV7L7IKaxfHHCun8cIAfDHv2D9uB4HpEnII4lI2AHF6heQP5xMm8v6ifVbVztz
7Od4P8jeRADORecaSf7XE/2+wH6N53CZ4ULjUZZZHZU+LR7mmNFcmCYd4vy4ogkJjytXYftpFV8K
Mbl60/aRE+0NGtZpXtRu/kLusXh0Ihtw3tAvJUZmc3MfTxOWT3EmCKPHvv4vyZ2xPcUdV+qCibSJ
NK6ygDyxuMbkjqv2FoMFgBttBN3CUHdx59ITl0Wlts4Y2sb2LUk+7f8c5BzbW6kNO9hoZ8y+w/aU
5Bb6iUJUMAR5tc2DIcrOkzcwRex0tJ87kdtfa9KntKKWrS93Q4/WgPv94GI5nqflzzFnr4C46sd/
ZU9o2g9OF9mHbBhp6nXH+ShH3Ew22tXll3h5H7S25tCyBfJupPRRts8Ma/qR4v/l7VXbxoslaw3y
stJO3dL6bWFLHcZzdkdfuqOPhZPWWJCGUdTuk0FLYG2DTaP5rNHo7BJDsawm4BkBvnpD/ewMwzjt
nNLOv4NC5d2qACszIEEPzJDO345YWAG+Mwv/0+yMVnVl1b2NEJmG/5sW65xdlI+p5dYhWVfhGAcQ
S8YRb0rjM4//3EowKtKc2ys737tTHyGBZSMVppy5OvHGekhapJW0AM0RBnKNMZxmV46nYoyTK6ts
Hbr9mvUII6gLkxNE6/j6cM1Nqy9asiGXIrclAgMRCrogZowM7KWn0Z/z5nNrAurF/27E7v/jNb6O
cZbRqWQSBpO8F29CYdUgikBDaJwgtakbPZe9vjcq9FmnMQnCYk93FS0eH4/57hNzqSRmDUjbr9d5
Z+L+mEGROOXgFHNaZd0UyXxV3bh0KG6DkrxQMqXez5FD/8rQ7z2ujQLcRfYMk2otJIwbo8/b3M3O
uI/1sCIxw8atlezcllwm8KWizNDHf/y478zfBT3voe9Bj8Lrfv2Be2p6Ok0Rc4Z4QNH500TfcWSN
6Wpvgp3rArZoOgzpPh70vXfMM1I4RfnhUdN8PWgyhaOX1QRGaV/SYoSVxXiL5Z1KDrXVVP9ZcZg+
uJk9DNu29LuXjwd/Ezkzq4gWGB1HHGRV65wNTkMIu3oxnk3KCsWFsAGbNpPIRZ7qSGoEtEGnhsVV
y5puRifQSy9nlfe02E+tI54rLkzYUXRTUn6WAzlCsvTY29B9Cj1454S+NV0JJN+dGFzQqLVIZoe7
Cu78wS4tX83tGfVP/a1UFmjCAHdpYtfE2Tpl0n3++B29NyChJNkVZFG09q5K67Ipau22ZnaJ9UQL
b+0MuH7g9JH/7JOke5Rp31xJnKwDimWp82hI6ZYaABW711NiilB/UshLLgHHurUPPSyGqbGAbqZ7
DVbU3MzO53xwCCapiId/NalX2lf28neemvzWMjwpefadZa38dpMYKozrShz9Lg1mVJ/yIlf7aLGV
VFhffJd2e+UlL9v0KqKg48MnehQE7tzkXg/X14Hu3BDfud5fTHA9O8G4j8dq9JXnemeN+6wyPqWN
tg6g8uuBsoAj3cay46R809h1Mu32QYuBbRpV984AXIBO0POfT6Dfh1w9WzHlfgbALT8V9ByChRTK
ewlJVlmfbJlASG1ES9by4zHfllUsKjrLdZNjcdGlrw6ryI7sNMdB6iLIf9MpZtm4EFRBS7trjyOW
i4TBEjEG5WYyHjvkfpuGqX/orbC9oqZ6u8ERJ3J8UAb3uSCs33gZmmkx5mZzrvxqbvc4phrf2wpP
S4HmaeuXIIQCdrn4EHm9de3UfPu5X72GX/vfb9NYhuPU2YOyTnkLLGROVLxjKbfdIVKYOEXxvCDj
sisv/21MsgyKUtRb9L9cP17PsZD9MStpiz+HciTFQCEjAfwjPNxC6cwO9B+/YJPqLCGHxawmz7o6
QXK0MgMBEuQPADxn3J+Lr0mZS+wt8bgddQLUt/fGbcn/za886ZsEpcedbWnVIkPJ4NSJXz+q4BhG
diTKS+/zbZUeU8iVAUyHsnUexl78DQD+W9Aouhd1XB8ym7D145n+dnrx9BYdVPRhcPFcl49yrM8y
8nRUjqrWGBYwmY/5wQSq8bRk8GHSjBh5z9ng4K6ARdi1CsTb8S0SgjQCIBaiWitXGyX8Rae2VBid
WW/dJztLsRkrgl4+Nklc6r2btULs/anob808HNwrUeE7H2BZXVxyiRyEgyPR6w9QS0rQUAjkKRoc
6xalD42IsG2PuIX4h7mBIaEmPBUHJ8QgeenIzmZd//unn8AyLSYe2jOKk1yPXv8GU8z+XPsdjWxm
pMQJNwUsgUZflQ/ULrqH1p7Db9ztPAxAsKm4UgF5u8IZ3OPYQLrLXrae/SlmNbJW2Cbj5ITFsN2H
tDyNCHVxm1QRdVrkTfKF49awjx8/9q88/+tDi6EFT039Grn0WuMf89hRYSUUSpuO7HyZusW48dlY
sCsJ0/hzIc0eU57EuqcUCVhQBaL51/TK+Tlpi+5ngNvU53jI/Afssa2DXWLB+vEvfHuII1xA68ed
haCW+O71h4nzoNMzO85JxktjlNbjeO5UFhwHCeGyE5l/Jbv9VjZHJW7pBOBQoeZprePJJMv7Rmd2
fqbuqO8S3kIFJxW3rc2Y5zF8Xprz3RMG9J1zy5yMhq2hcJ3ZgMr0sqPtNvIH99KYTvPpL+zZxH3V
1Ml8HGYn0xiRxh2AZV37+T6ZVRbu4WJK66Qb0/7jPXWZUwE1VEHSkubM128unGUSJk3bnqdKBF9o
Zqs3FW27ZDWsdn6kwdIMNxae9tvCUdfihffWNJ+LfkbaQlnZ6xqBNQiBCyKIPRXM06e04S5Jm2FF
irLBeMCSRvUpc3DWhipj7mOsPy+unUZXdpa3hxhv4H8/Yn33a1XTialT+cULQ/lZhaIEoYq10zRi
pHflGHm7hl1hmtQwCecXddoqWBG1becLI+dSyFY+Jla08HrLxoB+VZJAk36IF5Fl9eGVcd8+I0gi
B80ByjtEkuv1QUqPTIzOosvU+tnDjFfxp87HjVAFY7z/eCm+PSYYig4ZKpMoKiiMvJ5QCb7Gbq8M
rnmya7bTiAuWlgq+d5tgCDPGuLFIds2QL3Jlm3r7cpeRJRv0EoLZwWoqF4Ebox8Ji7OnA7xKzF4c
ghADjDkZQTkj0Q01qJKPn/ZNLniJCyhBkO1Hp8bJsLpKO2WNYVLuTGepmjx9xvllQf40M1au+5hK
A4nJGtQNP7zDSqzC8i3OMzrackwE75oM4DUG5fDJrmyI73xw22c5+7a3xEzrbgJsliI68QO0ygtk
e5cXjp0f+nqGCjAJsuNX5tc7r96WNFiSGQ8Izuzl5/wWferUoftrDqezKk1xGjCpPriDTm5UZwb3
rWZLK8hrvXz87l3+6OtTiY+8hNqOSVKB/f/1oKOjnNqehHM2wMJ1u6ah4X07TZSHr0ysX39pNZKz
XE/J0CzC82AV/PnFrLg54n2q7Ir0bS4aFAjWkC/swtomBZxmIsHUHuLjsPHjGXM1ZEc4ArpUrY9l
DJGlJjjGlJAK1VYmcwMLsjLZ1MJqHlzYmXn2kGHdZcHhBWK0b9kCoM/MjbjvAlS+mw7t9XwUAszX
lRn8znr1KB5xAXdox6HB8/VbrPxCeh1H57kyK5hFjpgBnXNj36myto/axOgLq8vpZuhH+8rO+/bU
Jufyv6HXCzajloh2Os0u2rB6LMh6C6uSsQoAI1h5B5Fu4n5xZaa+87i0AKELDpgx0l7fkwZ6vUJ8
dUwUbGBFKSbA9vKFvQWbpqGt5Bg/KxecaGAbp4+n6ztrhPu+Savk0kD9Zkl6vXQSlU3+OaEn6izA
6bAJpuKciXp8MdGff25iy/jjK/nyihFZ0gNDOnX9uHZWJZBAcpiLBha/tbL/yYbW+GbQSbYrLags
Hz/jEmetFoqHJgsxOLck5tNqC65I8QU46mAZk8HQvSTCmneek6DXhYHpWYfQrNp66zQ4bh/Zi0Du
NnXn//fxj3hn7+NZUXDgG4nMc61aMcpeyGZEE42YsrqzvKF+pILZ7oHZ9Fdm8DtbECpzmvvQDvNl
17fCMRkj0yya6Yy/BHWWsG0bKjZ2NAZXtqB3nomL1xL5L6EKm9HrVTq6VeukbkZuDqt/lkpT/8c9
e3oxnPJqI8Xbb7hc8dB7IfKm1LYaqhoBVScYjZ6lWwRQNALIE7ku5s+OXfjf//hTcUpxlyTpSPPw
Wi2PHD8tU0WXK0D38E63JrQ9erD3SmJk/fFQ70xNn8sjZxMpfqoKq4PaG/pmCPF8vOB9uvea8OIn
ZkCnihI3c00N5yzNGkSfpa/17L+z44DpIb4OFpUpbY+vPx1hEFHuPCY4YZjhJxLO/RkLr/pQz1N3
yYGOb2Z7eg49989TQqipKFSxHBGACnd1Pk7sNTPGMxkg6QEwZtxBl8nDeD+W8bh1QnSvboJP1sev
+Z2nlaSsUaegVlz6pF4/bYOYuVnasM5V1Hb3tVubx6arxddqKu5iyx1PCGgoWvm4zH488K+QZrX3
IGIn7UaGgOuxuzrIggx3itqm6yPyE/dsdFl6cFHc0jypiwesRBU235p8fpcYOEhlsSqeW1yZH+ZW
i/+8FsXAIcA6DzvVaRiutDK8s0/w2xAI0jWBl6m5+m00HVmhoUM+RV1ocTYKWsm3FAnRZ1x5C8sO
++otuNBEaKGmRk+Fkln3+v3jE9/B1qZiPY9OVh6oYDsPQ9yHC7mR3nVQqhnZzwr3A+xB0bdhrhsE
P+gSzvJ91xgTdVp7LOSVWfErE7j+WS6Nn/imcOKzO7/+WaCS5xjvmuk8cCF4zkXhU1EzGh3tGs+Z
iwNG+Fa3g2qAQ6fFBRoDNIrIzS5QvlPi7lVg8Q8m7s5rcu8vPN/s57hIjBsQ8gFOUmCpkdFPYBTh
XGB4DMQjLwoSdIX8t8uytt0MSRJRJK9SG6715E4/StEX6b60EZPuHY1XxybI5wl8W1ZKdSVz8zZH
zUehxkC5g3YkbKWWRfNbeKw8RT4rhMiMwbO9rcjfbIeJjD/thHtngpDpe7o4tr3nbSarrHbBPMvD
hI/Q1yuzY9m715+BPKaDnhKfMhoSXv+QPPKCGNFPeRZdmWNSjlkjlnWtrG4RbHWnMIqT/DiakNbR
28ME2scisWB/zIU7HLJohlljO0Ze75TE3eTK3F2m5usfR6ViuVpzlqJZXy8SezTcZO6N+Ww2Y3eB
EQ0QzDbEIae/ckvV95qxyWqrYofg9rCom12Hyzhr8/XLwGmzt40p9E6dCRKSg0CfI/K822YC3Vz0
MECmroXg6M3WtaHX18ZlbCxO6H2hYY6N4Zey67cZUUKSs2Wc+ifuTa6xiUYX0qpX97Qo66huu00X
NBVQEF/RSTdGHIqbRRl9AAR3RGJX39FPlP398exYxRjSZeMgbGNxomPEHWF1XtCfnU8FrDPgz635
3YsyY9tgQXGYIBxfKfytYuH/NxRTkHYYTj2OqdevforHsYUh5pzmQBSHMcDR0rZ+dZREj3EVD4cm
HccrIdTbMRGxE86gaafsiDLj9ZheNeLXiFnIKbUrfStbp/5a4lb+NS3VYtjcgdZMptm4MqnfvlTC
G2pwy6ZMtU+sVpzjl0XuKWM+NewLPyeMwV8So85fiim5Vn+6NtTq+4kSAkEMluY05HI+gA0M7vrY
EicdxGSHP54rq7XKByTliUyDXURwiVrHo0XrT07uVvMJ/z+XnKdwmhep2CQ6T81/jcQZ0+GPR+Tq
TUaJt4k537q9ZPY8jROoO5+QBaod0jJ1DP3O+GwKE1ClVYG/+dMBSUrihEI+Y0m4rwfsmpo8VWt3
J2Fm7Hu9HjDFTobkKTZ7XDsS04+vtbSsYlRig4C8ADl24u7ApCPx9RQFh9D4OMr7Jz14yde+U8kd
ysL4AQwH5rHRVEd3IAGdYzb76tnD89K78syrOIXPSj6LEgPqkKXOtN4CbBDXkyea/hRWQfODw6K8
I3Ogr3zKNxvvol9elMJs9iZtl6vVL2mDCnrqRSeURKR8M4kTr60F1Eo6Cy6jDczMnxr3wk3yWrL3
7SZAZzj3f/SSS25yPW+jmJtcHtv9KcP3/rlpunQHzSU9TjRJ/e27ifoeaWN4+ngmrcUny2tdmv/Y
6Bf9llhfqTRMBdgn8XDy8VV9juAk9t/AyuaUT/q+u4XnGbwEodc/kX6yXxziFsyOuyr41ia+i0G3
kdLyo4uD01Jg3KBG8hHSdYhPrwQq6FiZYa/OYLKn5Kc9RJZcDZj4r2cg7x6iRkybEboItfdw4joG
NtDAIfSbsz+ZSGv9dD4qHDF/GrLud2Sq/kqn0ftaq2I+u3Ndb5wBCGpWpHAkMit4xLQuaLaNKNuZ
7FJmn/n68q5WdXNPSRVjVlPkn9j9ky8YfOdfijhzT0ETDntaXudLueAD01xaEISm6aYI4EQmI6ZH
TTH9nWZ5uvX78G5xnkSX2F1crKd3XT26oEHSdleYrbOtpx5QR1G5f5HGM3ZWXdtAA4ATWBjZ7sZ2
Cs91wZwHoGTsnLmqPnfdmGhMXCeqIUIOsOULHy+eqDaqje8X+kmh2KHNnuQyKk+YWogQjJ9ogiGX
eS1MtxBGLhZxkIo0Vh/lpP1LCEcdKo/fb83BXTjszvBEyFM+hbLOlqWGEfHg99MlKQV+9RSRywNH
cjbsQJ6bMKfAVSWDJ7/4fePwkpvBuouNTD8NoQ6gg8BOaim/gyIYpnMUltWToVLrUzdVjBhE6pzo
Gt4WBZ/5ZKocOK8Z/hdh/Qy11bBOxeSHj04lq4Ppg3NEwyytR7935v8GOVW7gcrFJzcroICkHq66
xhxbePtHCvaGKL7Y41h96UwbErljjd+nAd4y4IHueUjb4Qcg9eRCn4g+KPC2F6diaoQia7cqrgta
LbPmnGf05A/lmOMzBXHRHJT60jbztPWHJBw3ugz7o1sk5nHOSqeAnOclD7gjjPvaSXMqn66/6Zws
uvUND3eZvpRHr3XjS5Y03aOSoKzyCufcxMNYHJHYWY4xVi2iKC7xiAcp3INbY8hxXsfA5OyGXrDt
C7yWSmzofui6qb8VhAubShEY+i7KUllUOS3Zrd46WvobnXDbcBAMbnGWyh6DkNIgRchYn0Rb/uwc
G3Nz+pS2tMkstq4hNhLloB+itq/OpDvkP47hueQBAG0iCdLdcBs5bv9kDOm0Cwoj+Jz7QeHiBO8L
WFGy2mdxOIDzcquLaPTIBlH1d3JKwj1upN8nsw5OqobTaNZpeu7qxN8oCSVyzubo7Oa4s1hdNmx6
vyjvWYb9UTZ4ztb0TAOTVDRfV7K8z51ivKe/UfDIM/7GrAh1348e7en91B4a4cIayUO4OEnY782g
8VpIxAuWe7GNTgyz/dn3VbrNomHGxSgi7TfRq2fhGnlS2NlflBV/b2Tzj9sY3VHENI3gJzk+2INt
HHwrnB+cyDXvrLH7J07lc5yp8jhxPznnuukOHT7wB7rH/QoOBOASg164iztjcKVKSBhZaUb/ZH2D
P7kO/V0Xlu1emMPfGqHVY5Rjs70hXWBsM68CboI8+caFYL0xvNneq8qINhldBmAALQeKMTsdVdwd
utsnREjuHkYRLh6R/g4Wo0+gMcMJa9yhhWgad7dpGFjsQGV+UrgFpBvkbU9po4Lz3FVIGw0Hsko6
hXdBmg4/BE7eI2A5aeyNvm12vTUNB3JiS9dKaOzKOsaBOksF8Ls6eRiNAWkm1hNiO0aNs6OzVR7c
tvnp+grtZJECvgrsbldq5wW9hPVjLrPwnosyZQr8eW6EXOhufep/84dmuSrn3wZX4q3fOeEu9iY8
HfMMxZBheZ+Epu3fjpx22yVzcUQKWJ1Dp3fpBuePUOPS+8mLxsdQ6fR+tpLsGFWUvOwmDssNklW5
b/qsQS0zWo+d1Q+XcghrbKMxzg6UcpB6t/gsJOBAPA/hThna7BgAWnaAmZMtgtDPfjGFmxrV+dYw
40f8pO16oZK3j6WOPDh/Uv2LJNF57HxmJ56z+kz5NN1W+CzuK2k4l9xZliEONP7fNBfCso274DZq
53bXZS7QPIKgU2kNGuFICayt6qy9Vw5PiuZKC8O9JCZ7Qg+niGf7ZJZpdykSlD3dGKSHYhDJzoF2
f+qbrt01c+jejNgLQJaNm4u2AgRQQejuhRjngzE0w8Z02gRdnO2c8HuUMMIn8wIPU32aHJXfNpZF
AgJU9ZlOrnA3w9E6OYU18M/xB8t5+UZMq5kk1ZFO33JDwQathwPKx8vp/9ILqVnmufnFHQxQPfif
7hJiqMeyk7BPKsc+hLJIT0KP/jadvfqLIwu9sym+bMmMpKCxsBvYSUNPzlazVZ+cVtJHFDj9oTKG
6jCoxAdMoBzwM4kyduAPhztJrngzYquzl3paIHyeuUfQ6u6KPi7BKWFOa8AwujRxap/g3UOc9O3/
vFlD98PXjhcI2mJrZXF78Ke2fupTWrmsCPZL4BnloYJNtqmnOgAf65p/TdZkfatxsoNGNHyx2r68
hZjxzBRPHpDEw8FxmuSMf1l+ELSPPtRWqfahO+dQBKdsWyGw2MbJKD9TfjFvE4ztH12sBb6hT0S6
USbTBWcbkIZgtYNT70Va7zGrx5dnMAH7xOW4i4ww42hlp+pU41+UcMpvtALY34h3M0xKnRCytQ8A
4QG1Y/yCh0CEm3k97egKZp/QRbSruRrtoZzUxyINPOwjuzEElQBv0qWIvLNsOZ6l1X+N3bj6lKjJ
3bea2SM5ZG9GpPBADCFx9WIJmyMebSxH5zRQM0AtP+ATmSxCoAq15I2kW+Bfd7TKS2f25SGcqvFI
Rsl9oXfHPdDIHB/STsRHF5brOepjaKTBAJVO0+OxMccGwHdXpUQMVRzIHQrGjMKlD+WWJ/oc4C32
tNi0PhhpHd3MUehtRBeVhzyIAroMp3LLKY/iNDesfS5mfUMzuTwjPmjPcWMOD0EsiFIGnJfGWcJZ
nyt70/rIJLnC+4+x4cgDAFHj1GThdKJ7pjgVNugGcxDeThjoCyfFPtOIwrkfcBj+ZBTaeBicHNht
06vNPJbdTjidszGpl5yLRLg3S/kGdJkHwKcz0zMEcfBiIFm3pRUh2DNy+zZr7fFFLwjLuiuKc+bH
9l09Ev6QNw52KnDdL2Ly+GlBqB4qvDv3UnbVEYMfylwtoZ1jzy+tPcwbg8oUTeqjEvt0IpqP0qK9
d9GN733bNPYZABn6e61gJ8bEvszgP+lRHbAunrP8yB7QfkOLDXun0t4GNEZ7CLDfxM6K7iA6OvWX
Hn4YnhwjqVzH5VihIL2tYLZu7dKcdn5eR9DFVP+Ehsa6Kao4Ad0RRXDmIz3cp0hODsM4670vS6mh
hlrTpliQCn2dOd/6HuxNmuLmsElzMdwUQ9gfhnKOL5aGOTx3tNVnYwLiOoywk8vded8rb9gpy2ke
bcKNTxl9Iw+DHuIbNgK1dVgDezVQLW8qyJ457jrfcaYlwLIp+3xyK8gCvts8KdejJD4FRXis1Twf
4gFeqta5dypqK7nEntGffZ30I61AsgP8VwGFSZyZDWfu7K9YE0X3zOn+CHVX345uz+TwJ3npsM7b
03FswS7WIGRA5aZ7qeLoBW4wjgAo3440MVWQmpcuUbMFOjuW5j63Y3XoBGIoE5kUIVCXldsh5fED
nNaPvJbpU0L9/97rsIvxI59Dfl6armhF+4sNNZx3NEzCF4HCcx6UXe9rjcBnklG2yTlV95adD6A7
CTpir46OBom2k4Uv8aNR5O6GCAzVLun5pwyfmE0U5cxBcB63lWsDRxzQj23caZbnGID9VoOmy5aW
KnY5XuN9YpcDS7rpvlp2EsRbNwBFWPl1Q222xdytpwQr6sw4SafOvytjGGCctd7RaheIuQGVfNFT
7lpsiRZO97TrrEJ8Gb0+vgzYqh18YJ2HDKXdqQ3L564x0cK6tbyReZES+0/lwYvMkFRFmhKT+YCr
+qIBttticuR56V70sQksyLmtOKLuUbzJU1j43XfhqJB2tMk9hHEIPGbGOnGTgNXZznXbnKaKxmVu
DD9VEYij7NoQylbs7Qsl6ARky9j5BqvMgbH8fRhpAi+WnSxo1fyVA9r+Whlx/zIUnPAYBg7UhSLj
PvZdTDahRka73iwf2hkJoxDY3QqlsV9qp+Ip6qHdTaLmDLcLFHE6TAELCf3ZaMlQD3ST7KfMBFUm
1H1VqlbtVJPG5yJznAeVpdY+gUS2SUQHXZBK8SYKo/5Gp1rvrIa7onLK8h+uT8F2phzwBQ8Nbib9
EIBAgsoKmgeIcGq6R2zVrRoab2zAXjK/ZVm1JMTKoDjGMSniOcCOxMu6a7XTVbaPpBDJAEHudOm7
JD+8Sti4rOIg56JyaidLEV+2pMLsrhH/eDOoEYLE8UoeapXK/DXgopXA6GNJ2a7tIFoLqDcMw+A0
dTnK5tmqfwJ9mm9xbpuuZL0pjS3Fp9dJDzRatBRztKDkQsv+OulRty44itgXZ/yk8ZtYCCxt2AHl
muvgUGJODASLZmMxVmhyasO9cfyI3JUqL1J029YNrZMsIue51L3/RPkv26a5PdLwWEb/9BR3d3Wk
T80kD/i7dHs1UoPy0fpspCG3ngeJrwemomPDu0Piy5VW2w84TBKytIa/6Vv3LEnh7soKgmlBLD4n
IStbZtuZzMdkY9g1lf2PbChvRheVm16s5kikpls9ueF2cuevtSVuQKlvDUDQk6B8E3MaKVxzTENN
z42c4MWOJ1sTLkfGctY2pBR0WD4Uhl60/UQ+zc/AT+6lloCDEntX2O1RtRy3UxQxWjipA2X3f4hx
Mo/5Kjm2cPBg1/WSFFaUck/8GAFZF34cJFVurZwFCpdnBwD41hZR22xm08QYUPG6Az//1naS5G5H
ggDTl+jfafCge6ssq/dW3QkMf3rTOMdZxbfySv/g14MC3+cXPKUT5xAo9JQ8TklVN3ujwa1mbziJ
5qeN+aXqwuwmTDVYEJs9Om3gODQJHZtOkPVHsvhc9nyIcoAJ821vmOW3MRL2M4kIZxsayJ7RQ2RP
Qxv+7Rg62ebUd7a5+D+Szmu5bWRbw0+EKuRwSyRmSlTWDUqyPWjk3AhPfz7uczlVY1sige61/jjd
2QE/KHLxfLaRfyh5P7pWkHxIjuNLNxjiHeBzJl2tRjreGw/xPmr+3UxMbaRtywyAoB4V14zFYnk0
ntfNkcIzEJUOI37JoUZCZKH/VadUBuzq1iGr6/JQbWUde5pS31COYdhtp0b3k6pz8G+ZKgWTa30e
R0uem7r7qrqpfiVYuzm6KkTfbHczIrMkO9lbrx0FtLfeKv/W1RWxVBl7YIWdKC+wde8WuJJgbrc2
Yi2vwzbX6Waq7U2mPNDNcpmb7h++NCPI2SHzXVuiAFWQCcTCrP8T5PoQpCLdXQuO4q+JqhKbNDg0
2JWZ/kpF3xCX62ONVorsC/CHf282/3B+KwHJJJOfYAj4pEWLZ0t32MuyHEPyplE9tgr3qU1dZV/D
cqPGq/RgaVfwGwAqX1oOv+AwNhdppN869SSRa3CJ88D22o3ae0nBtFhf7cIc3wc7S94mw/lI8Wgd
cBHbO2K7h3sye9153Bz1YJSaG9utVdwVQ3ZBilg6cJqZlbzObL/U+fHaTLU+EOrkP7PlDDfVkz0T
UmtEovWcr9RkONmADNPIFso6BA6Zb24gcO7Uex76og7k5lKxoiKcPLFfq6fSpuDVtFdlRna/8ho3
VYHBKW2MN2vLvRCCafLNhbMon+Eueb/ap4xuqU+FXqd92Yn2X6vhS6Lks1d9G096WCsClrGlqIPp
Qu0ybtdse0t1Nen9mgfwTpE0MsbS2S5ab283R5mceMV68kJ0ae1PySieRy/NYiZ5w8/kqBwI9M7D
1tWdfVW3yu/SJOaPKhLlfwHm87NcjCWSSHN+XapT35gvt7DXDQqklTl9SgsjvQOgzjs9kZtf0Zr5
J7EVixbyyT0Pk7ac9XQGJrHy9VPRKoUCKH32JzysO3PwnDij+vGWtzMV70Vmc34aPwyp+d5KU+XN
y/FHF3OqXw2DB5wQejsY7ZRAK5n1f3PXsUa07Z18lgYAhc3devHyDuVBYjtfap4vR+qEAIwnCt6N
HFm6mMrqPhH4sgNndFq/11aTU/pRY1vrVDBSeT4GW92yAadL2fiLtZaMyuP2j/ipaidMw9vrS5Pu
23Fw9tJ1xX92o1+xlMAnGdZCk7gry6shWekVsyeKj4lM/OcAxQrqt28azwyt2HUVKgDF4dbZUyRV
N70vm1ntZ6pR21B5hLzuCxoKwhbi7I5WLJCKPf8rBgdjq6mto48aiqbqNHXONG+DCaLmdmgt7ZfD
CGLOFdY+r71lvRIO7IVWzp69q9WB/lC1ViNFTx1eD49MEFrt6c+e6esjLNNJRBmuurH+SYgOfPRa
zhQc0h17KoyqjjjsO56gZWyPpVCcI1XMc76jkdrwl9H2npEFjPu8cWlxNGvN2vWFTnWpIbqScC2J
tBir4xo5XpO9VVIdtaDMNMcMxrFCYL6OIDuZoe7aatUuuAUIoB7kAy3GzkTDaZMTy+H2KQl1Tp0G
bKV0yPWL57Oej8fUBP13eo5lK7W42Oqucv5SizXsH+NHtxul5FITi9TPm5VsX94q9e+5cucLHWas
97XJlL2zdRNfkomWYjDHKcQ4kYeKqGntZpkMdUysZ7ACajIcB7i5b9Nq5ECw+7BoB0/6ntFpRFNO
WRFanT3fe7Z2oApmEYXG5sVvy1yfdwmmliMIkv5pTwrNzEqZ9wCd2+D6cwfVoDdOvbfzhqAJ2kux
inXJo2aUHok/IhXFa5cUGuJa3Og7NWXiMacMemWkk23jTezMVjJa5AkowBgvC3rnJPmXbmZ3ZvWJ
qUwp7gvS60CkM17GtP8iMrGKp8Jb/wze8A22/NrrydkR9R5VDG6gTV5qwhvNQb6SU4djRg4nBTD7
KbFnn9Zt3qtyT+nBuNfT/NmWMqOi1M53su8/jYnrlq5B1mDQMyzZeIFBDMOU7rKdmEWs5ebbZnSH
dOSpYQDg48gGGomAbtgdrUAv0K8s4O6e3mJAgMHdTYACEZ6kF0Ou125SVl81xK0e049UeXzIOMA1
tgx7AnBY559+wb3jddYpTzUyXOZ3IflCc7d9tzLnbe6V97ymLlFd9KtljcauXFyW8UpBCWrOlS9d
3oCKlctREjIvRtbFVPOhln5IpXpxjNRAeKUdWgOQxjUCRYizgV71RG4S6zqAm66KNkhc5vuuUTca
rIWT/CHYuQ0qh4Oi7C3nvdLs5GbrUjBWCcPA8iRb3xFdLEnDcYkzZbNJIuI8i7OgHsJPFseNMr1w
4l5aX2AhMTBaDAawXz0U0Uv+PJd1JBzrTHunhlk437vj8FNt5rdTKqeZpgVqG2GR9IYyakACQXt8
3OrpsRHe6GeT/d4LJcqN9AdtGQJSW+uuiYGWS8ut7mT30uVg7F6WMTF3Q9m0+63SX/FRxkYlL9qk
7MTEXQs/4mh4d/M5BvOC4VvLnVsrK0dvCQfmrHuCzOyospwn0eO4TCn6NXpz2VVZavFtVAe9Lj/p
2rhn9BbtckFEykz9tw21kdmx6lQ/KPJioheeZVe9mDo9BEX1win2t6xNf+WkY+jXKRuu/jkweUh0
/xmLOQZamz21BcQUVGcyQQvBgnCxoqss0tDSOT/QWfkZxw6FlD34XRKXU3Xjl78V1XhR3OxvPdvX
1TWBbZcIfv8vRqcXNNLXgvQl2SaxK7qnOtscwlKMH1nKQztnN1kpBHu1n107dCwkrk9aknjm9v1R
l/nuLtOMccu1I83YLnVJ/NLoTCeT/lscJ8S7Ios+zqnpRMwK5R4v0q+7tnCe+o3r7tMq+eMbVM0V
isNi2bS6sJIuv7E4NLN9pP9CcneYN/Ck41iXgdEsiHeMaKR6K1m8s3Cy0NbJa8Fz4uOXcABOhtVf
RLkvtz4BnbDfvJGhwbOnFw0tX4AzG5DE4iEgjhYRFp1rkVK3hL1kNBaPIj0knv0P12Vok8/eVDnr
yHxh/qdo1aW9vm6+Gn0NC0tcwYgNf3a159mZYy9xfk2HA9t0Ejfo5Pw7jKMv9DkSiMBl717tMv/e
9CnaevPA1f886laY5cV5mmvha1npBFkJzgindFFWRFfFEiRjF9O482cp8l8xJjd3ZENaqiueywE2
2AA6H1UZbiRVRl6OD53jmc8HP1DpVsN+rtsv7HTjf8WAcGN02y4YayIc89a7izUL4DMtX+cywdvJ
o+X1ztVlLE+1/NvMh7e6yX9z6XznVDhpjb4FmEuYUrxLqzgBZHPQNOLQlxVb0BYkW+vGo2N9g4uG
uIk1X++WfzWy/9hzcMh2Rkm/8tpFlTBDsiXCobRfjYautNpkuqs8yLCZt7llWw7EQPH5RKc5+hV4
wiztuEbrw5boIHgVbbHdoDtUT4/vdbe2TN3VR04oDh8nc57Sdeykvfw1Kk/d0VKm73pSl4HinG93
nA7542VpPRnmaoq3t0l2I7Vm4fwI0pJrOu8GnBhigTdqlPWaNJ4F990FeHVyGJ3haSzZU0R1Xcwi
8ujHZUX5q5FDNePn2Rm4DTDH5qHRr7dVDiBWRnuxxvJrwJO5Yy7+12luwk3T3huAVLq5aTYzKybp
Wa3eSqM9mRpULzb4uAQ1DYUh9GgV3Wu2WPfWfjSHc10FTdJsvlHK3w5uYddvqFUp6RmGFW5IAeTu
LMRm9IZz6RbnOoNVGzS+GC8f96ml7EuzuZhZH6DxT4K2NC8jP086dl6Y0QAerHV3gBt70q0kDzPq
UBWFx6nM173XtQd+q4tG4zqqSd3PM66JpRN1jDroL2O4b6b1X6eG8l5z5dJSU0lVIItw56SXfGt+
Vwy8PuKUkkb6OXyIg2PZDXw9LsrprfW4m5dzYvM9qDMBKHauOqHSKDXkgEHkIF6ylCrxmd156pIz
65h6laOHPGOEYdeL+tKrE628c+Gbvf2Ua9lhHbs9TYH+PNQfnNK7pdGiMk+GIJHLZ16qRpC67nyU
+vSfoyn9oVpxymx0mhvq+tovdGd39gesw3iZh1HzLWiuQC09j9iY9qg/JtsSJ/RLUhnntFrJK226
vTRRCRBmJWPVqDt/UMBJ4BjZODjVA01O793gRdIBUG2sS5NJUMnmdVBzhui2U3ewtsyKzuCSX2XR
su5ykdVqQws9+oxsUy6zoR8ZOA+GiektVS4qg+xD3BMmUPu+GCu5ky1HISqUvUDBgXynIS7LYaJ9
kIWz2va73pzfJm9g/etNp4S05vYwleyLAeWjHDgRCsd8QiuZE8632rFiP44nOZ6red07huTUWnU6
eLtr1tMZXXqWXwDKzqDC9AlP+61I474y9sS/v7sNxRWVeinktIP8J6zOynwVEV1Ia8G0G5wyQnJA
3fCW7svWORBHGZRienWb/E3XV9iSNrQYLpGpNgjTeJd3WgkjTznG4msOHcMeRvJ9xlxdVOZJiDpy
Cz7HRxfOTh/sr0yZnvuBzMIkfZegn6hbk7Bts0/m+yBprbvQp5B74wPFZFA2rrqbTXqKmdGtAAn5
RSrrm2RgxDt798xmOgw6EvdtlQdqwrnwhusyFrTMbkug2z/dZkVMZtSXLc9rsr5Lo2EtL5J4Whde
ymnh2ZpDt8ruYzFnZ2cReaCObCpqllZ+hQblRid7iyVuHGAfx6uypfDfIze7bRZqqDedFZR8mcms
/OfW6gHi/8PoTI21MTcwn7aHbjb+anY1n2pq8nbOuBKflz0RhXRKU+0m6u6CIPw/NAEAdep1xXy3
sxFIGMQOBbqa/kP9exqQkYUVBafO6kQrsmFjbb9WEPCuGO8NkV0Usrq/kkuYBuM/lV7H+ZZ9O4ri
RSszgyXT0de28TutzIwZiAuZIWcMbHD9Vir+uPX3lFHJNVdzX1nFt0SZcbBEBqzhDnQgNPZjkulL
sJb04uChCbZSHGoyAXepHK29hV0x18ajYU/XwnZftiSdDoWeueRR8HWa28L+sX101vKXse/RWdI4
u85ceLS2u7nqb9tUxHLuLtqCBU9bSpbNwXmr8772l1a+Sruor1KXL6S1W++aWb0oHM4gTpsLaU25
dWqcJVbabRiGY6XDJjbzEmuD8VF4IqEnyCp2vTPGxuBtZ3MR341lXlxGdBj+YDL6LDAd61CpiRfo
fWqHdW0Ek+2EhO3F5pxFFVkyS/I5Vc5r526Ml3XYd+1NWvNH4Vh/c6P8m9jjTa3M9tQa6OOneovI
3IkkeVekGPchvjQwhgrdGMXdgTforGXqcmV7v0nT/jYK01+0h3Kk4n0z1VOHShsycwznZH7qDIQO
EFhx8yipsYfAnlsQnCZcEFBso/0x9caPK9aDM3unrZnjTn24YlVAmDW/crInfrnSn0GEILhVbbDh
pP1TXxJipRoMXGJPpLoSk7l/dWF+3MGbIZlpe32IZLzZOShqQU8DOp++XdmrrDileM5Oyf4cyArc
Ho8HzNrrYmRx3g+nPndG33PSK3IsSsIpCm1MPe51VpBy0nc5IfiNm764+B82x3m1ywkuYTtuZQ7e
PlUMg95BcYcYW4TvjQ7jhL7nADm7Vr/v2wXyKUWTRZU9LnPvK+/ceNs4A7TqmDRpWCJ4kqYVJ0pa
kWBgHkr7Ac/BZlENfeQaJ6W3OKEZZFxXQmMwzrrWB0uD/qapAm9adwN9bACq+clhxKDX9imZVoDb
5N50FNsgr+J9jE3TZiylwHwdj3npXDS7Pcs64ZFe45KdQAwm+Mfi5452zbQyAkM+E6WKF7sLkgz1
qTM2D/FdHrlpGyMa4SUeqsu4gq9Xym+tTTDDee0LMjPWfjrz/sYCfBMGmrg2YifLNahrEl8SNarY
MpKyOQpF/zW3JN7s+qLW0zeczWFtxs/G5lJv+I98cF57kDe8dyhvBg5e61L1yxG1ymnq9ZDQn+uo
o+ZhVZnRXdWlvZcjpV6lckDfeNXH8TBp6kVX833aNAg5lGgs9FO9ptoOxX9QLehrZK0FhGrtm9XZ
ow06VOkUPG5mdZ72PH3+lpYvTbOGLZ7Jkuk7h4zdr4ne34q6WH2kEnfHhPgyyqNwaJd3UqqcpoV+
jC4xD1PKQ17oz0U3XKp0fR7V5Mkt1Z8ZiVBUTSkJXt30hzygfSKY/B0RKCrlevVwVkVzX3IrRh9w
ZVSYw1It4yYn8kG0RMtYXX9SZg/ZkTH4Cd/hVW4wioVuPyUlC2mnbrc+n6eXxquOs9MWcWaDbLlE
dbhF3I4yTrrszeR5ILLmCTXJeTAzCJMtkEt/skq6yhQn1CVm66xUP2SX7AC0EHNZ5IAyXLZN1BVb
4reDtQfsDdOtuTa0KhFdyN9gId5kOZbdl5omG2IV9dXmKKnJI1Iog3L1BQlKBlQIQJPoa8UBoLwi
OAuZRRW/FLYa2gnbk9UbF62ck6OqoFpNsZWiMUOD2OoEppQygRtKvZyj1H0xp6INaHJkHBCeCoxR
fdQqt23Zi3NbyP2gcp7BlVyqqfjph+VPjzo0JKGen6BVMVkp05M1eXdbEkSQgcpnNtq6Vrs3lhdR
HVYFdbEczXq9tm77CqKrHTuZvQNXNmeOOqA3bax8JFb+zPwCI+ywdSrKsywXXCrladVZp7rOvS5C
fKceuqUsrU/FukbNIG6YluLJQH805rEAGIPXmh+0fLzU/EbzkoRrpxzxvH4iP27AvDbqAgcSExgo
sxQRIoOaayPQWbbmWNtrg3TVurhTFmFJYOjWvnPjAQRAe+yX3GbgRzZMBJGufHcaUoGlYO7v+8Q+
UpR9UDxQGEe9dauObHOuI9OaqFM2zu7AwQTon0w55kQGfluuAI2lcc1xPQBpotxDP7krlP6WmfJL
GvqfXlbWm1l3LcMeMj60YjUfZcXgZNf3piWBWV0X5OJ4W62K+QJPWT+Hc9VE2Cesk/DkJ9VY7h5m
2QpaowWqI5DxYoKMPktvPRHFwkA4IS/LoR4fGueAZy0s0/xVle3XgHMS2FYtkFkbH0mLIMXSUh+d
5BX6Z5+Qj+iPq2KFCqJypkJimrR2X6jGszvkG1O68k58LnKl0QrlMuypuqkDq6vDpVB1v59Vm3IL
XPlGYZEZMsRDNSMrsph6swHeNRun7TDzOQfuQp9XB/6uF4TzTwk001TxnCU61OSgDTsVnMup6joA
HY0Mu2cZcZYLAO0bF/4YdKTNBHZX/0PKsiKyYxeCENutwtgjnXizW9jKrk2+UqNrAhOQy9cJ+JXe
ANpmKWEl+ri2RIyE7LOV5cHI0rO7OGeTCWY3N7/ZuoSeovzOm3pTh5SknfyDFEAgRN0DGUwMLthy
Ow36/GvlHoXmgvYn3YOCMqNmw4rXbfpPl3jGJakn7Wdt5z+FRkgpiASBmoM/6c3NWfL3oizPU7ae
CRYO9Q2SIaWexy43NOs5DrpuVfzJySKRiWOTj/9lRXGxoJiOwuVtVfN/Xm/EaLtD1ew+NEygQZqX
HuJI/TQSRlFY86WZk6i3ytDYyv3spN8tlXuRLBDAZ4TeFg+cm9qX/9qi/M6s7tvOlRjv8b3quxdN
n08FeNygl28jQqd68kIvEY94lOIprdMXGkjrHRqZ2CbeXrTrCgy+gDalr2u+3SZZvTUd/xBQfOq7
CMpWzP+wBCX+gfyIrOU9H7myPetk5lAz6Plf0Ha6xJLR1Ddo4+/QMBC4uTLs3KTTkWvVP2JSv4D7
+lM/c0jMjkW1Mu+RYysPovif6TYHT2ZFkLYp8Jk0OrhhMV1ruj04k0rCYbsuLJnTyHxD5aI37t0V
ZVxA+5daGs74Cg+tkr3Irou54n1D6Z+U1r0IPeE3bG4NsjFaM28Litpl4okziI/S9a7bkVxxlF79
NG3j35adyyJnwJ9UfAKb/DIR/O/ahkurIvuZ4zSJxtQNq1Tmvmt4EVG9CGK56uUMulRlDQHU+vbj
jEAQ9qewByuokyJe3O1VcdZfb4QzW8b0oJrVH9uU5a5dtsF3TaBwoaffXick/aWo3hdKdP2sSeFZ
lcaLPXX6VKwppjt433bWdRxk+i3bHpw8OXiK+eoRzBIIkXd7uM5zMqKIG/XkbqlIjWz3kKbeo717
SANlVD+ROQZLxQlnVcgATJ3nsgZ1UFKx7NKs+50hKKItUS6FM7/3W8W+DPhRr9ML0Vs3w1wxaZjL
eal1yHhHk+Hs2aeuFAFR2n+rgmLwQj1xXQWbMZ0X8dEYOSCcuTXgb8qZTjliuNa4q/SXDUFHnKza
u7V6T5u9XYe1PoJicU2qNS0PZeClabTYU7x5TWwPpDdZ6RrJzrLhRNq7lcw36nmQ7mt6MPQoAFDI
PK282r5mIepeyxgE6uz0ObOER+zplPqDwCOArsre0WtQ7AnA/tR7gdMLBA1A6JkXP+wScRGyuM6r
QMxsts4n/ytTjndDeBWROLiEDQr5nVra2S7R7JeyZQGotqQNG+CTSdMYHDyRktxWHQisj8SiXBtp
pntdqd65/bodBfWRPW43OaLLb5KnSVU+TZQjaBWLr020VwKrniZE5evsJb41c/Fxyv/r6uqrrayo
X9QnlJzrfpWYAWD6Z/ZiWTfofRdtv6UWajqx6+0HXLApI8aCnz7T7irekrQhI6hGRlktOpP3eiei
IjAX8PEGGVQFXAa5A8FmdeITZ8evs8BKqpDU7xugWDeZXdClXoCa8qCb47fVpceesxYd6N8C5WLd
qf+W5PGmrtbdUdm4Te+W9n3Y4WTaZZsgO19v+aN94nP17cGbMA5tbjx59X+sLE/9mJzzLg1WT/0h
Tav2QSLpCG0PImtPWZk9ra7BbGTMH2CWEpKYMnMKMPmh67+2orJjwRiMQ0b8lQ6zlhlfmjlxqPYg
TEnxM3vzHSkmKyfegg6zUV3M1wIxtm4kv3KcP+xxeGenPNVWEQzZBLRmHdLcPtjV9KrXtt+569FD
hoMyvIj7tUUPZL8MDY+aQVxhkl7nmqXDJeXMZqtJkvUNN0BgFPIx/BnvC/J+x5kgKMygLGcUlKLw
hSgvk+W9ckSGsLOHoRCXqVF/KG6BmioclyNfHoQ2vAxbezfc8ZCKfJ+gY7YbeU63Ap9J850a1tFI
WPocO8pb81xoZuCN06mTWjxLljJFWgcnZ9pNBhM8MguFieR5bFbsNF73aTX1f6qpw1/3P9j3zpvW
BLqyPD8E9e4CXTBU57HVos7W9pbJe94LGNDkjP/6LXcJFDYV2tUzIp5VYW/+Uq23fqojzERnrwaE
49mty/EiZ43twjkuk/Gorg2cznpJxwwKeal2perEeAVPvURSjtcBtd2Z/cR3yYSaxchTAVMCf7sI
ddltMFXLVLHXFHEOFLBYaBcF8SZIdtNqe0kTPVBRU8JIK57vEGMA9Rp0y+q7lfZmpMm+TtsjNTaR
2vW3cTKZUDkderK5FZPDPF/roCqToFKAJDqkLjgeIkcMbxMqy9nlZUNkiemsPlVr+qRsTC+4eKuA
axhIgFR3Wce41s7suaFEcbrY+QnXNOkICUiW5Gmu/1bJyJy6nKrNfU4t+/iILgvXdUKtD8D8gANH
Flzg9WNtzW/oMc5sdAc8akfNZpQRcvRJbr8ZUrkkTn6uZ7yBXjHuhlT+I7LyM2/qM1/iAXfT2Zqs
uJTgyg4dsjTba2cF4A+T2KFxtycSLqkgtKvDVLWT35vJS1WgwpCqFS1FyRDtJq9pXshdWpjPmlof
hDIyAG7tVcFCTp3ifxixvkFxWbWJ6BEFwrhy9Maz0LNo3jToaBWiFgSRyyLSlEGJAHdgSNZtOXam
c9/Q/66GXp8rlgd7mX1YzP2QGzxluBvIieYtVUR/WFxxXoW4l9V6laRXtasDGaFdFZk9O8XSYAEb
9q2Jh18R76owDjk/J6GmrPeWuzP15jo2/Z6fhO+ukH8arQ22sfhatmlfqtkVZsKXZfKy6ZXPUB2v
ugRFFbdFKgFelaB3lXOp67E5mNeq0v1VTT7JTAhR4PvlZr133Xoe9CrqZyNKe6ZtoUw+N1RKtILz
UuGISof0WWIFtM32nC0DTqHtD8awYGqLs63NzrVY5pPVquyBg3Oryt6f8jmC++Kiy/d9yVzosm9Y
g3Ih+pOVTC1ejby4phb6wsZayN+bHb9kIGW7co4QHyfd9qY9LI8GJy/BC7P1rbLZhJTSOhQ5bLB0
jD+NQVSg5N/AZ4DXr5veDZHFyeiFo9FufoucIVCy9m0z7asxDxd3Y8kVGopltVV9zbNjiirPpZt5
O0saxmVRubW35HUwIFhcpT/jNmUh7wg6K8r/13KPPBfaw03Z2skTm+kez/7RyOp4Mr0/g45/r1du
tp0HpgLjJBJ2am+nr+25xoIP+228J/36jq612HVSnqo+fU0dcSVp87RUxecE7ukAaMLePZPIIHzK
V1dfK4cXPMuIhkGvqh6GFclRnpr/Fsc+qvrwXKbe4wHdO1yRIKBE2Txs4fZs7LrSvnc9qxSjEMKK
nTspb82SH4jjeeILSndy1jHaidjZclTwq8Ia9NimGrOK9LZnjCrDNEOrpnR556vsgjFmF8T1m/kv
8RzDHyy0mrYI1kXoj6cadncMuc7iodR9ugKwBaj1aR3m7iUTWaTnLOqLLQ/ptvyaKFMC6ZT/8djo
Psqsp3a1As2haNeZtxWqj1nEMnmeEILpEZj4/L5ysGGmGrPdjKvMzQaF3J6i3Yl+HnYK2o5wS7ab
Irunrgag84zjPBq/NqE4YW0zjNkaZtMZbZupbdpN18wjNl2kPYpNIZmw4k0tSGTVgcxnyoP8nOxy
jBUDTD+Hq76Ku9p0n25hnIsNsHCBHyqmDzit78k0fglDKa9MG/6EIzbKoFjPDx93KAf1zyPhMXfH
J8c237cR0UNja5xukuKxxV/IumLY0BYymJqrBLpr22ELyVi5wvYLPJb1vdrY1dRe22s4JHaoZtVA
qUVkzOVRt/sRniV/Muivnach2+uz1IO22Q5F83Cmje9ElZlhbpf73uv5+Szr5tnpJVXas/O/FmGD
yx/FLnVgD1kCubPgvauLJIb+lsiauyUUa/6huss71uT/9F7/UYuMk7N97k3OQZ3EuHSq7ps9PZf4
CVrD+uhBhJEhpOGyIaWqlbCri4gspmfCQw75NnmBNxff2mwdjAmPB/VAPLwTJqZ1vnYSG/UkosRb
X8jvfCxzo59mwt7Bt3+6NcvIAkesdZmI1VUcFE0Dh5ju66L4y2KcWp33rk3saKNlp66zt1VNUSN8
tQ+Rbr6mb2U/8agPVhvkCunYVe2mUYf+2Kezh6tcdm+cCMWOAGOW+eLBItJokwWKp7Y/pJPp51nd
cJfaCrWD9oj9yhw/CZV6z90iCdBDYBR0Hg0Wss0jzLIfRlrEeGzK0FsnN9gaEL9NWhH1d1jO0XUI
B+DUTlgCkokUrOSZnaVDIao+HBhHfeKclmQeGszx38mahLNOe3sv9rgE/howRLvNJct4KxFAd3TG
N4zPsdBEdSsl3ZY9Io3BsH4XHLp3ZB54CHsbmNh46Xmj3VndJTVVnp4yFCccHtWxt/PyiPnrlcdc
vbpDtx7U/yPtvHYkx7Vt+0UCZCnqNVxGRHpvXoRyKS/Ku68/Q7UfbqUykYHG3cAGGl3drRBFUeRa
c47ZqEd0TZcNy/6K7v91O/SPk2xKkGGD4oBDR81y74dabaPMa2mZYNPsSChusukmMMJL3JRq3Vrl
uQqnqwz5zjrQumAdCIvyfvOQ2iP/qHyYWsPZRGHd0TOgwySU1mw9IalB5dmzn5BMVBr1mzU7RVR9
jkllg6Zn5fRhT/UTrillrhqhB7VgsSZzjUNfhtUxYPyD1AnOU1LRnAaxYBFDXaath1Zw9B7Gxt7H
QlIJEdG+wKS8BYvFXsU2f2hhcS/M6t5o62ELnuhopbROzQYTsUNA+AWO6ggzbHjrocEv+/AFpGG7
Fuxw8FO9srLcdfnoXM5eG6+Pwy3HwfsuhyfGsaNfS0m3mMPEWsHm3400UjewumJOpVQSPQtEwMpI
pl90bfGsocm6gid/ZyE8bdnQ+TU9Ir2nf5GI8XE00mc8r0eFtD4shiN65bU+VmeB0errlG5i1jrb
NBbETGXdzkXmnvnqLMr6TRt6j0Of10fX6J/yMH1Ls/499pDUWb13nHrkPzEbAHP0njh6nWsyI+ad
OiIKz1XYeAcvN1H+1rdx0W1V2O7D2AHQgC83zrrrsTbRSIitVWgZmx+92WTKTTbgEnCuhzH5V/mu
MDAu6dmZGoyfaWk0kFNdRigtzI1N1XwTywgRQqgXZ6apxetJWsbKtoyn0DeORtCfx0ayoWmHCFcL
aA6GyXRXN9PtMPjWGsL0eTBiPI31zL/I8BtvWT3LXTOKK5stpjMNSDKgitEW5+vUhewZI6HjpmpR
c9gYMlFFx3a3wSh7H1fGs1nk27x3j7kUl26LeUGzTaRp0z2eH3/Fm0O7i73HkSoLjlWEWcG8WfaQ
+DMxL/WS+6lqu10jGUhXraZfyIqmgIjRYnngVbbm4I+AtGirN9LAPZpwpJmosuge6W2z59vKkIU2
127KApu4ZbZPEsWHr2+o9099viET9wdx2bs8sTdlhc+uHjfp4LzHSXbuu6Axxprj3aBIpAj6Yk06
891owchvLGNfJtYf4frRUdMxDEZkkq/xr8KdCBIHbRXmcz4O2L/wbl9FrkXvW8kVJjgNAxwVA5cS
mMlOM6n717AsflHb73neol3FuXEvqpxFTdBZbITzpxtxcGEqireZdCnbNJaioay/hM34kHNS0SvU
do53Jk2BSC680CLxe4iTXz4uKjduzyyr2uETXKMkgdjqq+5HFzfnNUwL5Ktx9uAb021C01zXjJ1o
nYsqh+qU6MmFmerXGBwxT1OkO+fpmBtGfz9FiOmHFEtCYPHLRhFcjI721OQBkPr00uXTTJH3gtmF
x1sHXZ0Xw9XQ+z8Hu78nDfY87nhjzNJLMVxlHHrUK+O1JU4t24Bpr47IOTejTC66xIloIFtPbIse
jVpeD5F24GweAlEDAZJk3oHSQrhx0VtREfP1B8OhkWpxfqOyCVohTnkOnGsPsVsi1m/qe8sm+8q3
o30+aUetHg7xgAo+Noc7aTY/8lFctrSwESftC6e5mfoIim7EuSt0k3TdCAVluOQQ5PNoDY8vG9S3
Ox02alfXbFvNlywoqQ91Gb55ZSS0FNhuJX65N8bk2qc1dWha8rH0EdqxH0YXeh2DTQHlZ2bBSlPZ
WW4Vb8JI/wAqMI7JGMu1B2hnlyJyp7DVnyVtvqdd8tZm+iHx0jvy1+NnFZUj+r6I0lzw2nSMkZJ7
mkod1T9tO7geJk9K4mH+Ymr2axsijgzdOFhNgfHqiIafkpYAvVo2RYa/y2GPAJ7Yjka4H2t735rj
Q+eULZHRFCA9k7yQKnsE7fSHI/JzYwznaeM89Gm3zcu+WWFLO0eASIwJcha6LnFdWVD6ywcHSxly
QGZMobEBDi2lb0tX3EDosWFGhneyERWtdFwUbGYvrAiFZtN6V0VEZz7ofsmu5N+id0Vi52qII3vb
i5C+OweCTdtUTyI16FUqh6WvpSmVtQSPpcFTYGXvsaHucjZkqy4p7qjLnlk+WTJldIULd6/1RrLr
GsQ4Ysqf63RsV3ZhcVgc+zf8JfGqZHbRcgvQ+HF+yLFzJWPEP1S5ZzHCnDwYz0Mfhd+ACcduLvmz
i0wa63qIaVeU67aI8Dn5tx1WLDlF5yUZCysf3IJbqHMsAP69nfndujTM10hghkRoa274Fq2dFNuJ
DDno13Gx7gV/7jU/jRiQgLK8s2ZSr2MVXWnk/fE5tn8JjDEIRosfrutsQB41x6FGRGFr3TnerR6K
jfNSG7iURdWvCQOJNyGn1NELXr2Csq4yxCpXyP3dlq9vSuEcufaoR898lDYQDXeRK9exKe6c0kXa
rBBSxJ71agfhT1G3aE9zyz4z3dq4MFLc/CTowJQsMrHtreq29PsEqzpWiwpFAC1A49B5/kPq9BfS
bRhi/CROnK2bMD73a59HVzT7oSo2YVXeqDR8K1MVr8KRI2OflZckpUcrvWhf0nrytqAXfpr8d2Ea
qecyk3QJgSjQyLv0JNVx8E+HKMl/NBZkSPosyh/fHb99sAdxX6bO1gedxdYivdUC40a07UXqi31M
DLvvSHJx4njl5JjskjkKQ2kE+JGgYSEx7s4aK90o25pQE/hP+L+PbUIB3jXLY2IluOGt/YCv267Q
mtbupmOjVEcBKuP8XbNZBoww2Ne2uAk7p2PUR77F1qZyiyMNhBeECxXwlJbni4REM0IUKD1Btb2+
j6zitantM12noBsBp24a69p0jTOj7Mj3YwVVTnm0EHQagsKlNd3UuBAKy7oaQCjk1nTFsWdXaM57
WJF7zJ57R33lugp1/ksuffvxNkbgZ/vVjxJei96b10UwbdpJgIKJw2snQk804HIWHJ9BGx9Yva5j
X1xMTalfcEC1zkKpr0eCPYZmePMy57xK9NvW4A1IhHvuc+jK3PCZX/GEqfRigLWw0gbJHsYaOVMj
nlFqOBi5f+1g2MRK1WjniWl0F6Hyz80OuYOfovJLLQpVfMe2JiX2c8QVJc119EvjYD1VMGfQp2Ma
ouV0XfFdXLtK3fmyzDZRbbWIASX7nTmmr+/ZQmXmEPF0zPfJb48TT2Xjdg6cgWwWDgTsxcl6Dko2
2kHvsm8LDmrQqhUK1p0YjPe+6zYkrF0EQ3w5jPLJcgQLSIPtZYjg6LKyZyinQqzllL9lKQ4mTaQo
QE5pj1fWJCj4kjGWq8emgBMdGGhp0uNIg3nFO7AdU3M84z0bqRRw2BpxIQCBGl+R7W8GDe6Pb95p
ESxMrakuHdyBdyZbJqRDub5HLIu1vp4umf0RbpQw3hWgjCmrEA0fRQSa2amzhg5z9GRx3SCObRL9
QkT6u+aqP25R/BFW886iHJyZXndwsoa2H6foyrlj6VpXJq3u4ifysFuHajodxguCljYi+KlBqK2V
BiNVow/Bq5GF+wB3Emfkc1vL2LmFc0L8DBprNoWTXSROcSVCOs6x96NN5H7oI+hBLXs8xBIPHMSu
acWtetpvq7iMLtg63EyR9dOjxbPKQxLZWi3n0KPTimgIJVkXHZymEfV1C/WK5NRQBA+alfxoPE1u
p0o9pwl1LCt7RR50NamK/Gt9q4B+UcNortrW+1kVCRM2CvCk5TnCwRKTRQVsvz6we6AMlu2ptV12
Pq1JuALBdpLyClSqNku5L1H6rvMu+ul3iB8htmDNPCIu2Dpyugcct4096rQFcVe2+egX+QXKk5Ad
OVpZj7ldDJRGS5vuoU4plTIXppMBLfJ0QfPgIi7CgAJmAWrWBgyk7hTvfVZU1yCS8BwntyIvt6CD
aI1Vcxs1wrwEI2iwH6l4jbA/4AFBDqT+BeLSVhdEoxJFhaAqNX8kZKK6Q/KqxcGl2WmSs0b9ZtMW
GrOEHi8KrKTeOXlzLwftJcKHtUoC2tCpS8sqaPq3Nm1+9Wq8syPtMpTDmcwoJibBRiUW6nFsrauk
0f7oNcIlJvxTwqF8PaGtLyPGB4WvjcrI4hdjD/ZWzTjSdx1pag7BC8zVi0JRm4xM/SowonOv9aez
1mVtbiuUa24PBQQpBYLq2nrNY1aHLEuQNTuK2mIe4waCWwKWt7+d2rg7pkOXHWVsvni58Vg2WBpa
69DoNkghZNWkRlDajey3IMcqPpQISv2x3kp32tJEvKs4Fl9xloPd04sfIVaRE8jrLyz8wiTCFXeK
IxGMLei62GrsWM3Yjlg4wZle5OpFNr3GubYhz+IEYHEOlfno4Le5mNCJ/4OubC4pq62SQ1rgpTgS
GR9O1McpllOcsC/DMtaRu1XRNcVUatLtmDaruAf30PZe8+P7n/EFJoFsUxOUAIB5qAULyLUVBq4z
eXGGHAFWTeNW6ZU5OfplZ9ACLy1Pnbjtr4b43+stuAVGZ3etJbvwAFNN/4G6N3gP7IG6lW9tvr+z
BbFz5jEI1zDt/+Uk0Y/9SEiYQghSpUSIh9sYUbrL1h9yg7zpiAAECKO3+wpj3FkZar++v/BXQzpn
vOhMIAd052IW1ZlTDIZQ2RGkwPijSKChbvWOOKtVLIbsDmq7dSIQa0EI/YueIGHe/JvRJPS/LO9/
yMxh2pQN0BiJeH0mLykorw+RPYwNxYLGecTqMIPvArpa2/98q2SDgKsVluth25qf9j8X9rw0QZ+u
RUe9cN3boOzUpUoi97lqK0r22OhPUFgXsNm/N0qGtfm//znWPPT/XA9jU2PMnNljjTRubytx5sO4
mkp7O1RKnUnMv5ccQu1DCQb0xMz9apDJiHItgh8IKVqit0WbmFPaAjmxTBVu6Qjrt30X1NeW47+k
GS7ptvKzs+/H94u3BQ7XvD5Ii9COJVMkn3xa4lRRjmhDu2PSDf6D3nRUqaAPnLq/L94XDinwxUEW
g3z3Fs9y9MakTvhqHkQeE7tSyGGHbRzuE+eQswlEE614O93VZTw+fH+XX2SqMa5c3Pv7yhjuguAK
WSODrMiGBWPksBqcpP9tFRThhVuEt75Wt6i3mp4Qvs69xRvLNzHBi/n9j1hghP9OLWk4YJMBOwBx
WSwXrtaNUxUPFJc4ZXXA94Fr7uSoKFJ+f6Gvxpk0SMOybK4FPPnjHKbHCVl/tNz95IzJH2cYq9uJ
khnw1axU4BU0s37pW0WaMcWvwjpxm1/NKGkTC2rbukm6wYIoTnENZzg4oMOgl0S2oXBHpRIXUDsg
vmjNiXfm89VcsMWu9zfYhmDfxaAmYCRsGzjxYQYmPuRTUcCHdVGUNa15It3w87BiZGXRnXOKuLll
uGE1FZEd1Vl61I02wjTWmLdKTfGTbqbOfQom7r3piw6UyUD15Psn+tVdSlcwffU55lNfxMdVupWV
ele5h4CUgEdXGAPFkp7TSEk/48/31/o8TUmK1DH/Q85nX/sX0v/PCtihuHTyNvcPvDLTC+QwF5DD
NDvwv7/O55V2vg6ce45khCwu49btkKiJSfbBER4MJtZBG7bOFHHSjnGBPauWIrcWjJSbwvq5L+vh
xMf78zfUJTWXNcH0bMfU5WJI7c6gX26U1Ar7rDs3KzlupWGj8+054hB9aJ+YPV9ezzYcQ9CtJsF7
MVGdKur1chjkwQL8uPKKPu7XVdcHeyCD1gugg2n//fh+dUE+18KjP+RZBMJ9XAW8ngrygAL2wJ+N
yZYzb+bvXeXEctMMhZHhhhU0Or+/6BeTh680icCezdh+in5SZkYpyoz9AxXh8RZdPXKo2Gu14sQi
Y3zxMnrk9zB5mEOs7fMb888s1YYUMTH3dFRWL5EPlm38x46lfRWYVnruG7I+r1kHr5IcgdFV57bp
PWTCjLMTTdo8oL1oqhSXngfp8aHSjT66SQJsRRl1jRejCbxTEHnj8zssGRayEMmJIwzIW6zKbZ8B
xCjM8Kg5zuRv/bD3LtI8IgQhibACrjup6DQk5kh/PmtKflsel+N9DrlXrScXlAC9XMrACGPMlt6c
Z/UbaBtU4L5/hF/9TnZ4ZEYS0EBy7GLetGEcCb+V4yEir7zY0HfJnoJRNxBn6LE+nlgFPl/Ng5Wv
e5bH+kb7f37O/zxHPyRkILHJ4ETFk24Nf4wezEDF60Frxe77G/v8Qny41PLGPIg98ybWPdSGTFLi
U9UAe3UM8V43WVmrdWLIND81UT8fwnjsFme+OU2WrexiOHW8NXrTZuOhkEq7tS1KcVnR36EHNfdB
0lvgR+N8r+XoG+rAcLedGeb/eYyl7ukWy5cQ8wdkMfNk7hCvygJ7CNM+RioF58QzCg1jUHoqUvXz
os4+0hZsPcjXZNM+rw//PE6OSyBMU2LSlDWML8zi6CbMKcKbOWdP3AhUsjQP4WEs8hdf6dnP7x/x
59kkKS0ibDGFNG3Hmf/8n8u7ld9RJGbv4TaatmvTSO1ddrPb3Avsw/eX+vsd/Hi6/nAtsfiAkKkW
QeUA81RneviQoyZZESBYPqXlOPyaDIrMox+Do/Ap+vdG1NKKjwbUJC4IF0Quj9//nM9nB76ifNEE
Gz5bt5cRBZSHwoQ4UzaXOd6rHGLZdtSzGNd78jJkwlrVZpOc2JV8sasmeES3DINBZ4bpi62eChyG
OQiyY1aYQBMywGnsqsU78T71xlRtsBrGglNUQ4e/sMGGYiyMTrzVX/0IPuTCdoQ09DmV5OMzpwGT
po5JXmaiw5YcaofqOaf2fQNS+czp3HBtVpNY6xAGbz2izY6A7sSpyfBp4llzih1iZstk383y/vFH
VE0eGm1ZRcdBZunWLkJ3V9fWb4oAqFpCPyNJyjWvoki8+Zn3RM+N6qOE+hp5aPKJMGF2lKDZei2p
Tiznn1Y9TrMUmjgs6nCFPu07enb8OBDgV3mj424bz9L2VY/icaLcjfwn7F6+n4jG/NA/vBeWbXLI
mSsdnLY4CHwcisEOB3Mc9OjQ4pVXZyQtxGqTEoCuNpGmZL4HhdO9aLZWgQjWBcyE3MYSC208MPeQ
niVddb+IfqVgT06dTT5tT+bf5lB+Iw2dLMzlPloYvgG1IaEKH9jqrTPCDhsF7OZhe2IQPr2OXIiv
J0UvEz0j7+THQTCapgTvi6xuyjE0KDS827EHJN3YeDbRw3Zrg24CoQHlc9s7PXQli8Ybn6KNS0/y
OFSRWgutZkY4TItgNmvKbDwVUPw3WXvxrJgejk4KI1tForA//kxNa80iccfwWDppeNVG4FxNsyh3
nqKWzQuTnrd+aT+HpedjYyORMnJkuuvbXrxWhuVRUlTJY1bhMgcrPkccK1o+0dDuYjtqtnQkUZcp
wx1/TWBOwGSEZblrZRrcfj/cXz1Wfr5L2L3QoaXPT+OfZZ+SQ10CZHcPkj78fQ0Wpd5YRjFZJ3a3
89RdDpfOK8RpUwiLyvTH69QDyL5A5gOKuwjkTN8W49aSynv0htpQxNRX1o1IasQ0qkiVdWJSffEm
UwlzbNemigCuaPFtRU2RD1XgEmLYghM6KtfT7gfd6IY1z6MoweIVJyiwn1c127LYxVsuRUYW+cWq
lsEhGm1qJegp/PIQz1KUIS5oBAFi/u/LlCW5O8M2SHmiaPFxaFGeZmbb9ijle3OCOkG8y6MDVPF3
C1zugqDQ/lQo5BcP0zZZCPhmsDaS6/TxirVAcWpnMkdPn03Bri/7pIA5Q8Ldhp+IxaaQrfsCRtmE
b5vFkfn0nyctTQBOZyZlEv5iURdXss+jjG7nASEcBnKRprekTvYnCrfzG/zPlP0bsiRtvkvWfFaC
NfnxLoMCL2PaV/2+H7XhQUq0vfkApWIFsULfxkFWXgfIy9ao/uSKHBrv+vu7/OL63JzhcPX5zVze
Zey3XZoOqtsPVoEvAf1GpkC2jtPFCC0JAyGhtKzB1ji0h1JlnY3qg+D01fe/YjGR51FgN8i3SDcA
HX/aqGR9MSSFcFukuSGsAxm6LnAVlM7NSvO77NTU+uqmHQ558yZYt4Vc7IsKkXhDNHbtXlIDu7PT
wrvufCRN1LDNq8S0JaE+QiD3muBBII07sVAsZjaBadSPmVbzkj6XVhaXr0wnMjLItGc2/R/IHZO1
dqZAbfjahjfE8Ay/HFA3dEuzYP/9OP99TT9MN3jGdCRMksxsloNlf8sHele3neftNdvXqz0JN6MC
QljH0Q1dYFW8Be6oIYYOK6P6nVpmfaNxajrvnQBpMkZ0cGbWUMM9NJ0ed3pdTepsoHDhnHtOWeu3
/APmmQbSEz0Z9kUL17MZO83PlOZWvtFzejz4wwT6NT/loCfazNxGkyUayBdp3q3NLh6flacr1Frt
70FzigTvcjLY8BBKkEOGdCEH10IvaDUK87dlO/AD6DxGE9ZqPf+TOBqQG4OXdyX1XHbbsp5cZIFu
1PVwAUJSr2n+DFBdUV7Y4qhqhCsZIq7cQwXoX3IILlbwm3fkSD9A44UyMR2d+A3wWI82cUACXsTG
Xk2yG7cGmSS0asuuLba9W4I4nliIinOoKJW7yRzp/uw72shuXsY/cNGZL8hAxEMA5vd3k08kG6A6
be1NLQRoCMcOnwHs1yF0i24GcrpGScgm+xBz7caYejAnhS1sjAmrdl2hiV7JwC3VHmE0Vtxeltdu
gofhYNtteT/hAIM8IS0CI1jgkmtpBvX4OCdYXgaS5WxdEBV2Kjhy8aVnalNBoeZDNKntUDdYfiY6
vUqHsUyOY9EZt8Lp5WUj+lMF9MXu7X9XkezciPOiCLosTaI5sdN+7LU9QhIEZ36lm3vNVz1xWKhM
HU/Je0Fi4YmTzKdFar43uiI2JUKQrtb85//sYpQteXsA2u87q9auWiQG5RqcmP5DS1L9xLWWp9e/
tzgfl1w2p6bhLHtNoz6OpZX54VE0+n1ooqzI0jhbecYYHzDv4m3RMvs+Fq3/J4yb4uAMlCo5V6Gn
I1ou+q/rM7dus17pbDaITjAXt54GBZkCYSj3RA9H2D0r43rwE+sQlMidvl+ivnq2XEXMHXE2Gstw
dYqehUpyx92LsjbgqAHynnYoaNI/5ZBH761jBukZzoopOLEqG1/NXU7LnsG1acwsl2V3iipX1FgL
cqH158EAGWDTYZY5+Gwku3UuewmhdYqttyZ3wUmlVqiw3VOT9rQSn4AYs1BbJcPMQhzDToQntgpf
jYwE9CzoZOsm1P+P86+J5IiXh64ytYT0XncRB6J2TbbtJEFNRMMbwUjliadhiOX+hCdP20Ygh+Db
rC8nvS6czEW63+8LN5fXbRFHW2eY/H0aFcVFX8JjVQOpgr3nXFmSBTLMBo00pHmq9hQjscuJS1kA
u/S0MAL5rf3+frp88VJSQ2cbTHVh/pjPD/Wfl9KU7Muy1qsOydiOAPw6G4BLSCYf8sDarLL195db
vpdzk5AMUNsSc+yCi77g4/WCUnpp3lSAnTllwWozLHXvG6FxBY+/fEv0If5tqQRlvKibCv7OyFNb
dyrDHKQbkwx3dVP0p5Qki5nx90fZ0BzZOUmH7tdiZviAPyfOV/5+GpgKje2Ajg/njLgRCZRjN8iw
Wrz7J4Zi3gD/s5f431AYBuc6w9SJhV5skD22h1XowAXvGkLP1gn8vdeexDfMMKOMHlur1aii9AbG
8sLrh5+piZd3FZGSAmvHjE9sZL+oM5FkRNdPssGZ69WLJ1N4MtFHkhSOki9fgGxHK/Udub4K0nwY
xgbGPBP8lTa05h3Av3ZO4jMntRqLvJ3OTozNYi3539iwbtsOI+Ohj/g4TZywK8BxlkhgY61vN/5Y
5dSPvX7S7voyzfyrBtQpwVqjO+Z37uAX8gazYtrfjVne8LOhZtyzs0HNltY0pncC4m134lS+2IZ+
mjWL4kJHQczNgiI6hEEOSSGqwLi5MG9MMUF60zHa5iR/bgu8t4fvh2ex//7f6CB9YjOF7gjlyMfR
kaYEzGbS+qLedBjKDsRiDoy3Ry6yzxBSXIJCx2Zpa8Fbit37+4t/9bLo/+/iyyKBCkNfYhLBjOUR
nZBmIOmlYUX3fR27Ox1RLY4QNZ5aNz63GagK0E2l4jaX+pzFhBBjbIeJZss9vBXvrjKrwoCYIDRz
PWAvefNNx7vljN3+waAT3w6WeZPXIAi/v/XFYvl33NFDUfgyHc7V9uJHVGHjDhLjNDEwWrbXU2Ve
6gVGhyzy7BM3/NULYPLtoMhIv5GS68dH7BIaYISmDI9Bmqcwa22JylAC1TrZt5sXt+UyZOls5+hR
65brLr4AoO1SDZGzt8cEDL14CgjdizEq6UZtbwJaDIcmYIOf9rpcR9WMFRhEeF3nmXFoZv/r90P8
V2n16ecYFh9pSVo0tcyPNy4tr4rcqqXQ3wX27RiT1kF0Mh1Qzc1IetAwIqr2NQ3ZO6TFJAEzlECb
M+v9+9/xd0v26XewLrs2ugQGZ/FN6NDxVKrALUk+GWhxPNPED6dFI+e4BnIdLoKxHPFimmX3lmct
yv40NvxL7GI12u+sHJ11aYv8vVBlfslZGTyEFtmqREEMRhz6OfKjoI1tyFS2rTYJHoWrIqjtH7xR
CLZNN/Pe2UjKO9ON5Ym1/qvJRV2UlobgoTvLU4bvR22vICYdc2LWfjS6B/bJqxNHbb4fxPlZLcfQ
oVdjML/mWPXFJOYNCrXI04IDNL+Qsohvoetog1TLz0pDh5OViTns9v/ron9rwv/saJTta11nKG1v
E6b6nOd5cwnnNng0R6c7YtjrTrypXy0KDtnpLtUXBEly/vN/rufXijDUKYU/2RXTBX/FyVn0474M
s1Pl/eUW++8C5Ej2kfTC6LX+7U38cy02Ej6qW3gucTxx/G+leeko/GClTuwbNCq5ivQe30vjxus2
Q/FO3AlKmjqE7ufgsrVz5z5TyX8dAZTfSCfn0pPgYS8VURqJxYTdSG9PVTc/NLCl4XFO4rFHzXxi
0/RpsOdLsVdy2URywljWiIleKVVeVcFRjGjnpRE/lVnYPlOHGR7+4zSar0QRmr4bZ11jqWeZX+Yp
ZErvR8pul+R7phvNzOIro8gg0DdTeGLL8+mzOl/PE1SiqayZ5rJcO8Z9HycAHY/mwGoH0ilYcyyy
rojT8XcxZXDqmpZ94oP2aSPBRbkaIgjIzIbtLF7QkAKdXRdJcqhr6lPWkIZnaViLnZ9j6zYm1O66
BbChroxX1wusu++H+NMyZHnsNJmw8z6GL8+i3YAqEX6mLllix6R/nTKfxPNxIL7mv98lsiQEO8gS
HZO1/OMbCtOUoruTRscUDnuMQX2D0k3sInYJF7VyIHWYg/tQ+KRpVq576uz/aZvIXVL4d/igoRsw
lh+0JsalxKk/PDglVeQ/eVIZPUJ8h75G5MdgUQirTYMzN47td0xxpTjxRf3ilSHThe873ynX4v8f
757uMX8UIMtE5IYXLGzq4IfpxCUO2zD59f0T/fJeXRtxMf1i3dEXR5pM4M9RBCUcKt0Zi51L+dE7
E6k0n1DEFvUe2D4JwmyVp0escfa4+++XR61ucITjFWI1WtxqXuUyDMrsQPRJRGaX6qEAcqQswRHh
uCHOos7bXVkZdXSBy+VUFf6Ltwlh/ux9oPzEJ2Ex0p2BVNyMlH/gZ2BhZKFM17GA3g2LO7qxmqHc
hq4uDiHlm/U04JP6/va/etI2bSzUzgwC/emPt29RJC6hXwaHMgdrBZkdXarM6ytu3T2xDn+xWiHy
nesZWGdZiRcP2ibZxqaKJw8m4JYdYTTRjpwX+F1ujQ7GB6oNDLQ78Xj5msz/3Q87Cl4m+oMMECef
WXb08Ra9vNUplQAmpnRcrrp8aFZmBDqbVIJWqnPTqQFukSmW+3pCUoqD/1s9ZG6L/xLrPXjNuh53
OpAB5b0CS3jVFRRZWE2wyvruaiiaTWDRsq915zEInmwjeVEEeUROuLc1Am+FO+MA1Ytr90A6W6xI
7XvhqXJdaQrHSabfJQkQB0U8Yf1bDjViSOO2tvIDwWsXgKvWJChtw17+cir9zbHJHClnWXifzxEs
1XRv6/DmKdySbJom5wV2YBg+8c+W0IHtoFcPdgCxp3ZuOW+dZVn6roUTYYx5a24DREmQeseLMPGO
6ZjfIl0mYcPA2UuBfBDTcciyCzyQ2zwFSluAQVP1y9S48IUccE6Y7UuZEbruQtsDw0KqWQmlZXYS
u1MBr94Z8PClyZ2mE100mYQ8Du4K7d79NKlbDH5vNZD/RqlD50xblIiHhp1d7ryEMt2HEYULzcMy
5dvPwTBcgg+/jfz2BpPTOimJcJUQ1LzGeHJrpOokXV4JABhdFT8GWfFqwVBPzG7TeNk+HZAPcpDB
mBHbW1QK8MkhSMzUVie0nyn8JWtHWaShm9M2SgvFmSU8evC9eku/aslO3eKgIpgz7O7YzpXrMXXv
Ol0564olapfnnrwKdXeTWhFcMW08kznWotRGSp/lybG0S2js47RLpQ+r2w18fkz/VA/hS0t2nR5G
yao1RpiCnQC5kJcOhHS7v0mq5s2Q0Qs27ps0Ne5B8l7lavJJ+NDAIicClrIRXTlkgvk9sKWqDPdI
hPfxpG3rJK0RkYD7FkVwNHNYjnou6l3h18SPmKgK+VCvIxMQCpuT9ynsqm3Nkksz40XXBGRYWOOy
KtaJo79PnbsZzf7Vl9g2IZDSK7qdmgBgFtloojvKyjsKfjt6HQJrDR1mTugVjBlBR8kotpGadmKs
CEkhei5oo01Evw1UJ1ZRLeOd8/NpPMvqkRJuM1xZCRk/ecNbChUXIpmonp1+TqHGwwjP+K63y2Cn
8r7deWP2CxyiyVVs1hJPnycYJn9ATWdVCRnYssarqk5uDOjVUyXSh0xOPwI3S1dNDBnfSboJeDUU
c2tAMDDCDPMbSKJE8BFwlmvrGliDW1mQMfgiQ0agcOIhU+mL6jacQm8Ls6bkX2lIuc/BE+cNTxQY
xFpv2/LCcjptXwLK3yDuAdesVeLKmIi/0RNCBGSrb4IRKNSo69PeKeiwK9v2VwHN9VUxavWGNTsl
eEsr9p5ewRiuqoatxvhTV9BbW4ixZEz1N0YWvSgbSqVsjg4CZk4C4IlM/gb82jidniIr2DQNDARf
d58c9g47tIj1/3F2Hs1tK223/UWoQmikKTMpUqKy7AlKtmXk2GikX38X/N6BRbmkOt/Ek+NjEECj
w/PsvfaiqtlLcD6+NQQktj4M2jVC7PSNgIFHG1XLaqD6tUxUeC8IDcL5t0/4xaIefmeAbTynWpnB
QGZMYf2sTHMvartf9HRx1l5l/QQHTHp7UZlr1CnRKrIyb+E78YPIIDrWPYimtNLPKgmqndvr6H5Q
el8DgSJfBnG7Ko1bIvj27Mt+18DuHB9jumHkv5o5ajonxKpUxzA1roKQGPM+tsVSJz5vlRCFNnbZ
UqvjdWmhWiW+WluMKc2qPDmWY3kisQraHjGIi7KzrmMnA01ez1L+1vNJVuHJFbKiQS1/IhgM0UUn
z9JG71DJ20BaD/6ARdArCD9HExR65QEdRI0PU9MW4LWuIwPHddVIZ4kghtQaodcLK8ERVbB2iMwl
PyAtvZNjVzsalEDt4W/J+JAGhEUYfr9pI/cqy6OfGZEfAEH2RE3Ce2jEr5Y0GvZA8LdQTLopUEjf
U9Ee4Hk8q41+yABBuyQ3zMn20kugA8CtLlsS8uqoXyZ+cCrGYVUFA3XF+uwV9Y/E9HZy6s6WRW66
rNSrcDAaUaFCZtZh5E0e/KS7b4KpPkgPtWDaOUBkNPmA5T7cpl5ckTXGRCTcgkcdQcvVbrMgRrEx
we/SvZVrM6m1U3A1DeGrW1eHIgnloXDFc9EFw2qMIT9NfsA2IEjgHRaSOCk9Mneiss+zGiKpoU6G
/jMcGHzDPv1FF+/MmJOJG79a6IHpytXnKEZr1JT3njXuWA52jWOerUY825p2Fu14zUf5QkfiW+ca
D6VC+YlD59jEzSmcirsWbuLCtcmvsbHUV+ZZl92zAhzTkgK8pmpTMrlFR78aQG9MYBZKUAKmSWIY
pzFwNaWzNoFGbAa3uItzCe7B/RXh61+Byt7R/JULtpJ3g/SHjer6Lak2V47XXmVR4yFOEnDOG+PH
NOpPSpjXpo4CWB+x1SWe86Kn4kErw2bVUfHANen2i3Ag91ggGMUwjX7SbwwgS+wroUSBbs7aOHqx
i95a0BclWq4bSQpP3XJBLECCJbAi0a701XJyrPAatVJuAjhjL7/gjN7BJI4JpeH4uBVpEG7Seug2
lGijb2ZeEreWeECoiWlQnAk2eNWNhW5P3Uy2eDDcCFpYN5Ac2ROe7hWWtxEJk2LR4UIeTI9wvAY0
s+bA++6ijY5TcjUB1CLy3ob/WIFUqQmMcTFrk/3UgtuBAjPCxPDoILTe2Shab+Pk1RPaLyIsLPFA
W/aJzBXo/hnwm9pnsFhN/hy7w40pq1ts17DXUu0mkalaNBYAt8CC1mfEk00tFMPAUGPyqrSCqAcP
hq0jWuPU0F/CNxRdtbp2tCr9uQuAOEemcSx7Za+szJlW7I9PjZPuyVa6rmv7bJjJC/zPEyD8qw68
pgzb61AHJkpOvFNVZ9Yx8pEM80GhAUBZ362lED+cOZCngV2ehyQv4e8GFy7UlVTFjSjCjRmRctoh
PCTluNy4WrXF2E5sWSafnDz4xe4GFpFuQ6so7+ykObpe8qy07Lrrqxtsc9+cwNzHjfHWVMEhjbM3
4H7rVJNykYXOzsnzbQWQmsPViXavJCqUxK20ab4xH71Z2EUWlj8+wV2Ll56hOgzlpDJBjFxOhvFE
gs+2iCjAASFi54krYUkGLVlSVf89FPWPcY7/sSdvk0YJeS/Dm9LAb5lGMhDADHrNcAmdYEJJPeqT
g48fBcCrT0Jt2hMFZjqk6wRCfYs8xSDQo3yNyu0UKmCH9Ri9GEFuQIAXG3KKSWsTTrrxOofFiPiN
ylG7kc1yR5Ovz4ZioRWQLScDKtZoKgY5id17vbBfRz/+Vdf9XVsows0I7lkVsfHYKR/OOQN24RHB
sJDoYEHcMA4Mjam8kN1Kdo79XJdgitlSfgsUucqGRSs2krccnu+a0buutWaeNNzvJEUCtMF/vguz
fl9N8IWqPOlWOSLj3BoPUQnVOR7dPaWVvek4dy6BTysilkjGhYmsT7iv/J6hC5th2WIM2IDN69dM
RQW8utJZ2lrwsyNmDRTL6CERTp/0TJydPNozkW9A4V1LOB3xOBFkinN94TAFnCLX+FWPsb+rYlUv
cpyQm2q0vJU9pwZkrrGf0pLkrBBynGVj3DYl2Re9DDe8CdJ/6uzJdomet8YOo3Ml4RW0nNw64qyh
d2vXjRMTkeQ9t6F9D1tmWgTQ3l3g+WPBxNmSob2vrfE5GLrm2gqRXXnNxL7AL091xF9qiVtiV/RA
7c9a+FbEHKq10N/LbtGCrygNO1oGHUgd3PQQ4/hnbhyDHCoHEhJoGvPNapmArdmZTL38hjQbUho6
xzhRBwetZDXPpGPlwG38LU9PLlpAOTCVfTbpkXrpKuJby1npETv9YwH+lX3WFJKDHd7LVP/tFNpt
MwJ8DLsy2kZWu0uHmd8k4pFgdjgfQ/boZN1brQR4fOkRrxNE0Ohy5wTtZwBYWOyblnxnd+YNayop
6E1GLwTA3YYKZkhma9NCR3OyLnXi96RGkBT1RSbvGHZgnJrg4+gQQNxA7UA6S+KSLdVyMBt6D0OU
7wXPGeivM/VfsYxlFB7GwQt3aIbSAyGy9Xer6nXzqLH6+MuyTKJtOCCqVq5nLZLQfJtS91eMpBU+
aVBsWzQm175oNCJuge2B+tNvjbjvXwrR9NssSWH3QdNbo3xlHLemu7UcMIgqGburwM9DQIi5YZyG
HoTZgspDR0Aix4ubxrfVOnU70AqegoATtar/FrVkGCyTWsG9HjQL3kkMYBtMLlSvqutuO0da5c3g
DGzIQRZ3Z6MzyUq3y3CrjPDN5t9Yplk7PeZ4hW4crYvubcJCYd4b6Xcr0TgLBgFrVcbBe5kFNXEe
VZpsrcLpdzPOcVNqZKvFKirhmtvFdmzTcVtWk8kDD507AixhghYjaTSoKw7CA3RrEaB7QAhGb7uB
shv5vVynon2wxzBlHw9CvzNDJLu2H/0m2i+7hrvePRjFLOaDvgCxf6jlDb5vIMJF41/p8eAS+GBp
w8mgUbCMEzaKXeu/2DpMZgqtw6HSS3PNrtYHC2z7K45uwQOZatXGipwGVuQEWtiM2mZn1jpgbj10
FyPC9t2YQ3SWuZXvWUVD1vrQRmfvQO1rlUFgwKjWSjJnaq4Rk1/svwpOsHt3hNXpFU3IeRTwIQ38
ekH/vNxxEHZQ5HTJQUaezTlvsu4mWZMpAz0e1Epbb+w47/juLWclhUZIhiINU69EvGUKt55gn8uN
Yid9lh380CK0vDmevNtnaLJWSCb8g1Gb1aopyVTlvFY+E7cGAr5xxlvamOUtnD1+zORQgTCla+01
6nlnF6D50qm79krFHgmzpR4f1YC3ye8BWnKrzhnzNRGwrQ4DeiDkZjWBSm+Q2WacdxJVf5viSGxM
1tJTTKA6qUwCvBvxYJiUtCRYwwwBPWB16VJalbeqColIF4eaOgwFm5eCmsw3PwDwbru52MMj0zau
1ORTj+/ze9zWE607xx6If0EAkfaERqva9BdRkByg367sgdjKNp7YMNWkyxKj6udiNWnTcdLG+6TN
9z1RRQsnJSwi6n94Zv1Yps4zeD7289k1V352+ul3batbORqksgTekzbVv4kouYJ95m0SjZOIzLtn
LTEfhwJuaJ73d8ShPxWeTx6nDB9F70BB1m45WBAuwoceF9HeRDKykHxQK90rfjsd829sbYgWfbM9
7aHU9KcpSQ5GU51DJz5ZUv1sxnLOYz2PEOhdnQ1f0nLGamVZrKqhskgbLB/NSdsOtL48zTxDndo4
Dlu/kCDXIIFqkxJu7bIVXXZuCnQ0WOl9l63yyjhylrnpwuJbBiCsTok96rWbmE9Lb3NvofjniRaM
mIIYrdpsZYW+NExi5ybj1myNcllP0OZix3vUJrNeNKWxD4haGp38wWlLmNac8Lth2CvAW6IxW7Yy
Mfyx+s2FDxnTqlwgJNkSsEOgwWS/Nl5xPU7+CkSkh+KKqFC9JyGysSRpml5E5vsipvP2Pez7DhZv
2RDsloFIN5X/5Kf6KWyoCM4xE3Y/PAM5H5Y+wQ5iSKf9RBwh5vZdHcu3Mpypluax6W1jpgFRrun7
gzG6D10ePbnWwO6WADwthIBkuyfd7I9uCG9XylejA6irYrb+0AujReg6b97UX1klOaQGhwkbcAY1
Byx6hLzflYSJAeB4bLz2l59be6WGU6M4DEziHHEYBPUY2UthcI+Fl8E8oRHGCSb+6ZRteQUDu9rU
ongAzTIC5lfNvgKPPKdZTeQEu+mubLzvMdBVnnGyIeiK3IOaw6226WyqUlV5Lgc/XrhjaxLDq50w
jCMNTrx1VLuHxhJ09u0da/Bzjlp5SdOGlnC4ShtCWxVnC4Eb6EDKOHzummJkQG556LvdOu3yXT4Z
RLgPqzbPTlZbH8yw6he5pi+GwLiq+DLYrPeLYeBUAJf6JYdsXej9xrPi56bXH8Im+kZwLPsFYL69
TbDvyOYBvNa2SFPKpxVOZBUVc2CKvG3B8LpWy5GOA20bF0dtcATQyZJTJ8mIyr6d2BWosl4rFhCZ
1+tWkD+XRzGo/sli0jG7F2pfN01qQPGcVlHMGb903J+end4HvnxwNWeHfnrt9Maz6apf+qAfFDg4
xNfXk2FzeAvB7mWbrmCmjKjC83v7ezvpEbmMaEIi7crtvGKVdkaxkQ6Rg3CrKc5Y38NwPGvhdKUn
4ljG5rpT2dnSg5Os9EeNqSTJjNshGJYj+mI7Kl9rPQF5BY8TdrLBlEVvFZspsfTzmhR6+fNcLRn9
Zoc3FewlPFjiyH82qbexYvNmJHbbCJp1E8MA843p5LHD32ZQkegCkAo8df5NlRffLS9kjA85oXNJ
cx79GXvrdjUFnPTYNnzsedPcavr0Qs3t1FaaYnKvu2sCg24RwBXrriHp3tH7X0LzwiUBaWczxk/o
uUDaZM/BjBLuIQHRU5XjjywSL1WcgapWPaEbSUpYd+FWK5uZ4rouwmyXjuENMTPPnq+9sm1dD7n2
TJ7CM0btjfIhXjsxG/aWcmJReyeTvBXg1PYb0jmLwrooVk7WfK/IgOjnnOCpKfyriLG4pNZHa5ql
d5lq2DBCSzlsSY2CESz1VeU1PL3U2pQhjeTOqe90ImGmjMmW3Gmy0heepv9OKRgvaOMfETr9hpW2
CTv5qOv6hszsre33V5Eeca5vX7WWeTIqz1ksiWltiYelcrem7n9DTAQpi1N8jGeEX6DcJfaBTReH
h0wYv83c4ow0Tocqi29wL++cIPgZVKmk9TydYy+GX6Ud7DrYeORsb+AFrPLE37M5ffWhKvoFO+/U
xxFcLZ2OSjfa0UobntM2v/KJFoQlRKqId1XUEFGIQ7kxwO4B+VhiAtjQD+YLEyuzMne6CnZN7K8t
x+EvW1dmwDGkL1tYGcZdNK9ZIXUboe27ipBWMn06k9gAqwVpZv+yI1ku6mKkgJ9vVVus4A5CVbtu
Q3VOcniE5I5ExfgW6eUqNwD19ka4IR5pV4B2hXMeSMIw/O/IQ9Zekf2M7B60uGkflEkUcDjZdzp9
C5kRvUjDYtf2DuFduU2V2HkobYujYTAdEZSfANNvXX5z40omdTt+GTP8E8CI6RZF3W/pVVtppVc5
Z7+Ew0j7J4K0UiTF9zAlJxyH+OuWvshPJGzBNqzKY0o+ulH37MUqJaHXUYciLxfTQaDkvhu8IxFv
8FYJD0qn9CZqibQJmCUSYT4H1pzLwO6kwoqdYWXAkn0yxuCJkvuG0+qPMGkOTRP9keK8CRkDkfC3
rNMrqjDojI1jrHSmxYlqDB5az7IpQAdPWEuXbihoT9HazIcfnUnNSas09hqAizOL1BvrRsTBje42
R98uTs7gGHeKYVmk5CMCOZnqoyBgyej0nWvf6432qKckyIbjYSR2VHBeAudKWbBK113pPhd1TYUn
S24kES34Vha9b618oicT9n4EgqwnOJBDmBzaXr0oh7qk3t9VgSCTx10MZHYiIxkWnS5exJ9sJZSJ
TfgYMGnpTv0gR/0udmt4hVAJ9fkM2JExSoqV32T7IhnuWG3vgmz8ZvvQPjCVdAMH/jh5bAUEw8jZ
kSy4kDO+tCElMuVE2GVfyLQuxeM0OGeT8UwbQA5nY0N/3+10pRsapW4E+1QRQ0dGRLVpp9ElkIFK
iPKj5tEZUGsgzYlWuUo4culzCS3oopWj+78Smz5Y7mli6adevwhQIXzRkf3QcabVPmu7fAwrUFgu
BV4TRwuIvXMbuG+qU91NoCfNVnVHn4OR/KK9/aG9Pl9M0N/HBevr/qVeOqtb6g6tpe1HQwYp6s8s
LxdWWpvOWZO+eY14TkZLKcbRobKO4+FY2NigvxA7feh88yvwcEBkQizv8Mf7d2LraTG1VDd3eZC3
1RaqCZhjIxWRWNLFK39oHVHprP3CDv7zw2YIAIVBYwYAArH++yuzCTbm8ACO03EIBKB2Q+23LZrG
XYiuo/n3uZjgH3pwbhTrAq5KCyvSpWpGjRqlBgihB19YbKqL0h6vgHz3v1maQsrPVlHtqZVbEYsY
L2Hhhw6NcMan84Wo5OMTxzSAF8oydGgMpjcPwr9Eb8VU236jaJIQ02gDXOZcO0zKuy8CPs4oz8+e
aOwvPr2PY202KngCl7sAEuWZ769pmPCgClaMA2VVeTtQbVqERc2+P/Lv0G+JddWTSDkWrntvphzo
vnj2H5RRGKD5+H1ULKgz9UsUV5YMXj/ijdshUpHF3mmd9K0JEjqyEfNEuIVT09E1Z28cnxn1nsA8
029H4WnFRpHY8zj0ff7b4vD70rTk1q2++H0f1dj8Pl4G8mR8alzy/ePRxjbDueRGe/wzw34wUk5U
iU4ut0t+H71CmvngACgR5/Vjwr53ZVvh+MWw+McARdWFEhI0D1oQ/K/vf0SEUiw3cMUcgtAkGJVy
4m7MBHE/qiO3xaujFaFAzQYrESd8pE8rg7TzL97Uv8aJY5qzStBEdW9b738DdKXeNwoz3ScVQo3l
GLkOp7cQRNoit0u7pYYbUaTKROL+8Ih2ah+GSPtytH6chnkSvoBqhMFMAGF6/yvwUalGb2t/BzWq
I5gwmKM7ilInPqCTU9D/HyaiWXqMTR/BIurB95cLrG5KbL6Pgxc3xH+jZFslWWdsPK8zdp+PtPmX
v9P7zEAxxIkI9/BXg3F4fylXJC2hjELbjfTX79uhFyvMQEG+FHUhHyfOZ4fEdiMeufPVcvPPh/rX
pS/ucnSKIpiUbPdZQ0iNMnqxyzLSNq3Q8b5QU/1D14sdyrBN3iJCRcK/3t/mVOmyyajVHxw78l6I
EzMfm1FnZg+HrDnLVtNvppCS9L1fyQDEO11ADfcw/dgmqeuWvnDn6nv6cygh0F1Ahv/8NfzrWaBp
M2fSChK3y6WnkwRhwvbV9qZZk0nb8FOdfTzhVV3WDfKDp88v968ZH+wZEraZfPbB7KEKPqaWKsOO
Ce2NoHgESwmJY6KO3CUZSdbacEv3/vNr/vMd/H2PF0OtVxGGY8U7KAP3WQ/6ckeACLTxwq+x9CCV
sTTd4BmL715t3oPApdMnqFS5VBPrhSj19MpHurb9/Gf9YyVA7IbojUkWP9Slpi/p4qZFFkOLnzSE
H8mQid+QruL151ex/nEZllgWG8agDavBeT8Aa43KuqxdbQexZSyPNeXVR8Ax9XEsLA5HTUL+n6rE
REuHaNuj26bxT9CUPJ+uAtG+cirEVFur1IzrYZjDOQbAxJDHM0iLa783ykfXp2VFUkJFSDm+XTIp
xh57V0uVESadOtap35w0YC4I2Sl/Tus8btjf9wSWpvhtvO5K9k5whGrYtecAEsOV3iboDdKRzcsX
j+Ni1vEQrqJlZ/218cKxwb0YCpWkLCBFjYY/cyGQt4M8JBYJVQvIptODGVXGwW+9ZmXUVfbFhHfx
pf3v0jNhjLmV9eTyRajECulQk53oWOj6+2ii4JyWM4qms+yvkI0Xb/3/X4z9BbPrn33e+7euSqw2
vjURdOjX1i8bmFlSsk4mDb2tOh74I8rKm1x6d+WQ3XetWo8VShECroupO0LypTJL7ZudbpRjUnIg
B3TYeSclFn0/LWVpHUnA3gV+RbpGfh+Y40082Pd+26z0LD/5ubscpm8TkMpmyo76lK4RKxIrpd0U
jXsQCCxF9lAT7kYW3zHPg0Whyx8iJAu+QkbLF8HBswyujVRt2B0jWXwN0VpiOiFQPlt6bXUzUY+m
CrD0sOpEUm2R/p0aeiVmQTQncoZ8Fwj3m6aGr2zYlz6mP8+WHavJxhkxtHMp+6aW6OVKESps9ZwH
WoXPk6YtRT0xuTtq/ugqEcPcmzHxwvT9jI0ctWyDelp+JX//x5CiJsX6iciKNfvPL/1r/ywVIpeA
6Lkde7kEzcwkUn/TkzONaFAHYP/f1gpu3MSUyOGIvYGPeeJiLXNR9YAR4nblMI2nNHRIYSw8lBJT
9vr5rPUHtfXX7mC+FFdicwCMl5OKuNh9kV3iaFYXTyxFbTmc/J6ZZKmMfCKYzWav1/kVzYVYG9Po
UKXsIBedN9JG1/vU+slHQYuO9D+PkaBm7i1nPsNeyt7UECmVRokLq7MUaAS3JmWmMkJiAAwGm7/W
HD8nYDkcu/uws41Hkw6jvrAdu71NRjkJ9FW2Vy1ZTJE8fH7TH+cmFkU2RJAUKMBztH//zYYltQio
ZP2uUCIOtx7iIdShhjF9B/KYxFQuY0tbkfMX0s3ywi/BpBcKbJ65DdMWTgW0RYb1JQEl7VGOours
dzTlSRL2CK1YTG1SIb/V8peg58Mc1eCfZI3iomKjsMmsRn7PwT6eP38SH2ev+Zdwr67AE+Q485P6
a1xrRlp5VAln9E8lyBxxdHXoK0KQVp9f55LF+r9bZvODDROqAvbT9xfKyMppaVjj4U9rhHuA3to4
pWE+lOc+R3WjaeY6n+wVyrIbQa2trpCkeH29A4F3MKWubZrIeBmL/LXMMv+oVPrj81/4jydhc1TF
TIPngq/u4juwRkg7ZKf1Oxk4ySacug4hCFLGX59fZt4EvP/cKEUxf8zMN4rcl8uiHgpd+Vrq7vK+
j3bE39yLnENf4MfJeqitr5j8/7oc6xK2GfhcOJTmee3v90vEN17QWO3t1NSPsR+2JDXqdbcbTU0j
l4m53F9+foeXENv5Vb97khfXBEST5r09ZpQZ4gDdQq2QsFL/7oOIEjsSjZCdAQHuSb3C++4vpl4k
r42r2k1Cvib6r6bYCimnRS7R+X7+4z7O41Dl56eBDsmAWXYxsc7orsgS7rhrUr65nIX7hLrT2wSy
Sb5AZXx89LPrbZ7HXZzewpwH3F+P3oNPaCPgyw9t7qZ8zw0LrFQxgtkxOjlYIh4+v7WP16PNB6Sa
CA2GL2zl99ezcsRapTWF+3aw1F2Ad/6oa7n7lrlm+KA0PvAvnuVl8YAX7XKm5FJUMQwHd9b7KxJB
WmY0KdKDoZWgHM2EPm1K5rjMZxJcS8lgNrgsq6iixWqyCQt7S/38/K4/vlAo+XyylFKYUTFnvf8N
SUYHqMPrspOdqV/FBgeNJOujbdlVzn/dVv7Zg+ADm1dMoAoXD1h0Pdv6WGWk8Tr6DZllHmQJSFBe
hbj/P94VcwNRYsyTzJS4g+Z3/dfYGZHbsSPXxcaxqnKtMhppRiQkjWKRrf7rpbif/20zqEV4l6kH
mWJIQb4TG+FFGuHGbfSYOF36GwWO/sXM8GGEwosHGs2qx8EAFMHFA5RI54a+zcUmJHzs2KHu2eRC
iWU51vJK+M1XBqsPY4NvARMZOGOYduaHbBtEYYoTvx+SIDFoyJoJx7PGBskNa9Tm86d42WYgQ4Ho
ESCBNoUsDpuXZ0zHbQFHBHWLlgopSxsbd8KqXjElPYp0aJYoftVWTM7VIMp1Rr6wHasNAdsbjqw/
w6lBHO71IFC/Tvj5Rx3ApZ2E/AB8tvXBg5sjLE5rO4r2Kd02i155KDE1VKjeYp1MSfZxWue+THVZ
mj++eCbz+/xrrXPnjxLAxsyX58vkB7wfxQ3FlYJ8tGDf2n2QrFuV6CXSDJRZ6GVpi1Y3xM+aT6lq
w6dYjqa/8YBgY7hGpXwzJUEn0ROMjvoqL+ZiXMy/C8suVU9hs/+iXvH+d/VDaCU6sW57o6UmbQ9W
tq+yKaUDEX9VFLgY8rMTmdKqS3sHyyyz1MWHjAIbdXmho02f8o7sVJXZ57riaDfWzndkOUjSP3/o
86py8cxBnzn4F4HrMTFePPPShQjl+CXF1CILDr2j2dsa8cFXO+h/PEIuA5hyLq/P5973j3DoyG7z
ShdZC4h85CNOQryinLxpmzUgY76YOP4xht8NpPm//zUdxq0bOF2DijDzs2DPWVGuB1B9iwJI/k3Q
FANmclLvP3+S/7hFj53qvD9HTA8G7P1FC5HGRtXQWk9Nr29YwGC6EYnmhz/dlGDX/8PVGIyCMpU1
I8fm9/rXLbrGhPSV7HUQzDoKg94MgnWUBEj5UuVE5RdVi389UAEGZj7Tgty89BhXhj+giGxDFHpu
xXFvygX5hrXu3EgEqdHeNaPcWKUVeZNf3OeHD4I5gZ4fdX72Rghw56f+1332iND1vAnTA4pt/SRG
KbdTNnm7OiTfUHc6+4uhc7kb/TMJsRGzOdwKju8fCu0l3WwNhMNBdemrZ1kh8glymw1seSfXIttV
S0ey5xo7IyAibpZsl1AiFeTeGHp5NuKRHDk6agvHntzt5yNsfqcX3yorFP5K2MrsXOyLYc1pnDRa
30gOURMQkFlYZn8rkO99hbz4eB3+JWzG/HJBn/lP1favZ95pjkGlwmEeHhuay7BD5NE286/2Rx8v
w2GfPfXs0ae1cTmEZRSMuk/Xf49GiYned0s1Liyps8p9/tz+9WX+faGLyUe0oYwaLSuJix5GfcHu
VD4S3DS5yxSg6FfJCJdH1/+NILJnwMfTMOYW3w/ZFCot6SSlBoRXmw5O3PRrX8fyoA3ol3C9omwj
o28V1saL7C0oPyFYGjV0Dy3Y702hjdmyz4dx6wRxcAXCXCOVHjlcRNr2F4N9Xrg+DCg2IZDhQEFw
0Hz/S+d9lzs1Jl6KEvulEZWY/zDu7JxJ1TsAS+O6cRH5e+AF5oDor/Z3/3ovLg1mOlr0Xz7MmLlV
pOg8c3PvFmm/0txo3GKeGOEClub+8yEwP/PLO52BIhTH5sC3y2iX2G/SCctFvm/CwN7YHTXLhZYI
dSgCWpr7KLfIy5QVvHIDj8Dn1/7HbaLSoArosLAzzi8+W2TjjdAru92XhT88JAzEx761GR6JPX5x
KfOiUsTYYwkH7cF5g7WISez9G9XGIHct2WeHSMToWkXXBI9OgOBvldeelpwA4bbHIpvczZRp2Svi
Xj2kbOI3b8Og99EyhnNOJUsl0+8ptwIcp/A7FjnZm/fKS8eHROWWt3RC3LGbfqqSdNlJSgVfbEqY
3T+8L9QmdDltWhimLi6b3V1gmKrXieibl9pVb7YUbIvB3GS5VS7zQJWrxq5JVg/SbF3gRgde2WBJ
IhV1qefKOjrJ8D1gl7WtVNltEms2F00JoSxRKg5TncPq5f9fSNn1h4gs+ivHbtJ1MJTakmqHcx2D
otmajYcymlILHntvWPtxkb5VGpXseOqCg1eHwU4RV70yaw0/RlEHJwT73RrLarGKakNuOj2NUQho
/Zlge/JqR7M91BmWUZtg1YcyTdKrLECZ1Qx2vBBj4b1ZaiA0Po+DNae5cUOocroekFTuEtQxu8kN
X2RF1TOw9GoNAmXYToHvLwjn9W4xLYPA86zhuspxMLSxL68MDMeHyrSTq0iJslhPLpRgDHs4UqPC
Wg++/6pnlTzHSOtwlXvZlcR0hrK/R5RNd3tRa8mwrDLlIpPHPKtFNboCaYo3M7J1ojfQZlejWSyb
LKUck436ZrSN4g5WMcpSAnEXI2qZK8tXgPlQf+xl2wwPRmzpm4Fe1M6MZLAYKhvbwdj/0COw1WCk
QQBrHW8IsdFZ+QhIl1HrIJ10HIUAJPNr4HtxPsVLV4YYvaY4g0oR16eBFZj8ZR5eA5Fh76rBukbK
Z590WA5iQWyu+jkir79ueoE3NA70BTVfVK2a7CpMxwK0cKkM975uYXk0oa7jV++etIEbtOOhuikN
iRB8bMe17QT1TlXeuKvouixgQcljKeN4gYopRDqYujcpqY97vbODbYn6fD31QY8qDxlmmYbNSSTk
p5csHitz9Lsbn1xjYFLOQ+P2qMqJXqH5SLC5Zkt174xWRA5cQ9BHLboUK6plPafKMO+7MT73Mg7u
MuCUV3qWxpu4Gq8GMvrWddz+8KQfEDWuIfBLTXvdESW8rcgqLxeOgdBcj7xxVY+mTp6IqS1kLFEc
hz08qUKvkO5qNVssTCvdoEoOfo7cOW3tXnECwiRtjKXYNzi4N6GiX4lJ09qKARBb7KTjmqLTcEr7
vlqbAEZfEJUYK3v0jDWFkpo0+sY/lk0CtSr1jVeoKdjcIUeaT1HhjPtkGlyY23lLD7oNjykLAqrH
1n50azeYw3k9QAWR9eqrVCzcphpJJfS14wzlXg6Y4a/9ZtD3va3cbRmXyPoZ1Oeo9aYblbn5kTFO
b38cnNsAtMW1wWFgFcSGeMCbBkQlmkrYIVF9pSqjZ6cHCBYgN1TwsnU3nUy+pSVwusEwYHLQyHgr
NP+mZMt3TcfFvaKE91MBXT5MFlUKJDuUpa0aBxqOh/UoRLt0Jley0fFHJlpHZuvE6N1TQYP5uQTm
e/J8BcWnswwEwLp3GyZdfY0FFX1pziw4jNNz7PXaq0vhAAB+ybyEHus+imOXce1Ey8lG01z2gfh/
nJ1Hc9xImob/ykTfMQtvNrbnUChPJ1KO0gUhC+8SCZe/fh9oZ3ZVVQzW9kTMRcMmE0ik+cxr9pmJ
8TjqPP7dYPbzQ9ZXxrM7m81z6/nNTTYH5qoVHaDhRPtUNfb3LpOfWlH791phd6FkJpnD0thqM3qw
SCoYuHXbyW1X2cEGoXKIAq9flJexfkAjnFQU11CbLPgsg+og7SOF7qiDJN3YlSmq5k5imcciCp41
3xRXop/L+JNEjYYvFiVUO4j5T+9KxyEq7OyK5iXcbcDKQUlQXdOLv1Y/eCGnQBqI1BDUHi0k4q3T
kQii5tEdivjYScf6QHUS5qCrp4iMKTnZ8i4181LHTl2rjkXhynTV1Cl4XSBeCr3CGYaDXeiI9CaO
9j6r0DtalYMRXLNSvXRuQZgczWyfLgNhOc97+pjwuqXFeoX12CaTWEeNVX0QMOs5iqfKilYtdCOI
8GOpR1+lob+ZR2Ej2qv3b9FIJonvmnT04IXG7ds08+t0NVhjeyhts8yPjnDyD7II9HfgPWKQfXoX
bWP+yrdGE5EFHXECqf36ejovsi3REJVDjhZrcZ0kyjx9IeFow4iTenEUaPc99yNi4EFQwi3Fxlyy
uDR0wtAoxzOM+CHL0hXXWHrfFFWJkKGVPGRzWkINzEnlvriOlgKhb7BBtibKYVfW/mWGzaPSuEUT
GpQtlcHTR+X4n2ZtHDC90eNgl7txuwoy670VZ8gkpN4XbYK0+Pr0XMbEAbVpUmr6V+T057FiEYkO
wFUOlq8vs13TBNYhS/Jka2LttEL7w1zD8LPey0LT9q+PfBkRB/g5LqU0ikIUFM76qRFN28HFnOro
xyUidL6dU0iGrIB+kPn4+lAvbHLQqyTMANl4TfOs59DbRVVpTj0dYMmjyNhm+DCGyL4Rn7w+0AtY
JgrvtCvp1YE9IK85/YK1NJHRiYvsWIvcy7Zol/rQ5XTtQ63M8mDEU7xBwFVb4hBL7TItzquVBbjl
rV4bAVLcoh83Zj9J6GJg5f9yCgx8mUR7yQoWC42zrQ0gsvb8vg0OVZ9DGq1ba13BnvkaQIW70sf6
NaWnuRarGFVrMGRLeeoi34lHOzE6fzqYbWn/tDTNOIpKpk+NVYwxMiV++tluyvS+yCOoeE1uvOtE
3GXwuIcM9B00q7epXosOHbcpPqBhVyDEReRz40GqTzYqb733pYrwiBAFBMb717/jC5fQIpROrYkm
xlJyOv2MTiuQocl16zBEPfWIek70KlQUg9qNNStbC7Hhmqq/viEg21Dqcij5Li5dp4PGKkidMTeK
Y2BG2jY2quRe06E5EXqX2tPrL3jehltORToOXEV0GmkXnAMLRVrNxBl4bmiJp4k9GuTo68gGqNiG
oL7XtroVF8PGn6z2gUpG6d0C/KRAYxDQX5MxfWm20ZUDTcBk00g92zSR3jAtdaIfAuCH9VbkNDrf
JBPUp4ODAZ4ICbDS5ysTYDKbJwsU9ylA5lx1S5WPgsDpbJdZHyG8NsQLjLVESA9JOkXIOudRdyw7
Y9ql5RStAQWVlKihGKU5V2BiGUj4+HF3JQq5OAt5GOyOf6Epltr/2Qwgt9OS3zXTIa5Sd10Tf2yz
1P+oOJ6vIF4v5noZCSLHAlhANvfcBsDqcRDqetke9MaCyzJNlnFXjIgwWIWwQtetrr3a5UpjRERz
7cW6TzeM82Yr9G34vrOWHO0oW7Bgg1wYNFQcIDIgGIk+ZDg5hfag4Mc/EAr1YV/ANH79c1/cANh/
eEAneHN6o/zj9GvHRkJhg6998KBvY4plqsLbSmSovCs3wAtfcumlL4ZY1oIoPtvEneH3SzE7PVa4
+rwZWxtVFUB0d/4c+evX3+mFT7mYX2EZBkKbS3R5598qtHYfpQqIoLl3NMTBXarYH+2hdXcVbcLH
XtneFVfOF8bjLKdRid8Vq+ecgBNMmp2WXj3tY3tU73qvT54x6CvRmXHaLxNGpH/1EMZjCj1TatxL
kIDx6un7cZcCKKw1cZg6L196ntYm9kiHiRSXQdNrNduLchPjsUZpMWAYR7Pv7ERAimHyxjRFxXNS
0zqo6RCZnhC3AurwWsJ63VamXm40IONrpN6urZxfkfXZiYQTHhaXHAM8yTnNyhs7LyOW9TEWiN1g
3YnWCFZBjQwxImr4Ix5xUZzSkCdxnC1t0lLugoHLsRplTmqsUh/q4+w1t0KLiEBeX2yX6xoPHexD
PIIbrovz3p1OWcMbC5DhmT0YD4XjuGgPVDMOUfq12OFyKFxFdZyjSMrIlM6/QxYpIyqKoTjGekTN
svYaWL6uU+kh5Nf8ynl4+dFRNLRs2qzsIHDvy89/20StkSKIlpvavinaZlr1uoOwWtW5q0pN7Tu9
z2B1kGVtMP0pPw/I0V2le11eRGTw6ATTM+ROJgs9fQKLW8pPyD6ODXggRLz6JPSAfZOexB9QaBIr
V6PTb/UZlSMfJZxWD4Y7hB3yZz9APufK+bVsqtNFyNNYOHculWo+wtkmAJDQCTvHuLOr0nGX9N68
6QRio12L9JI/0Bwg/PraDJAhXl9glx0TpHOh0tMusbDH4nuczoNuRUbbC6BImSbQVTXMRlXhzG9M
qzibLTTfcl2EmZwlrtZyVCNaY2acb8d+Hj8nyBb4i5YldVp4K3RW5MBPURawFcDmGLhcGNe9n61m
PJKTz68/+0XexqNT6YGZo5O/cT6ePjpF8agpzCg+WkWsCNqi8q7SoxlqKIJAthTzOnVc7cqEvfCl
SBEdomw8jnSgCaeDRgrSfmRbWKxKe7pJ8GpYIUCE6JhDm8kckoc5V3qYV+a/IQVPPr10gnlpEBpn
A2fBDBGpsOOD5lTpvkbJ4aapPG2T9OqaHc3lUYBLGskh543nWsCATt8xHuw2G9AZPqJZgLCeMNJH
Uzc+FmNrXuEdvjQS6562CbUnWkNn9zYKJKAuRBvtG5InZEoLZXebJb/44WlpdO2sX577bJexUHAg
4hal3uKd7bLEJvSk0uXvPbf2kDpJg7zZmr1TlVcWyQuvBXyH5UlSgWnjORjeSdI4a4E5HBZw2Hag
1JKtanL+e1sZ6RV8wGV8wFmNJ+eye5f44Cy9DDQ6drPQtMOo6UgFkEFtzFgrv499OsBJT65N4gsb
gCIhtxFINAs0ydniSD176DNI+AcXIaYaJcYNVl+IdxVBtG6MgVQtbjFvaq618i4jWthi0KAXFibk
azB1p6sypSjtZhYSTlgluY/eUEbbVvNQqQa/Gjb0ejdaMWJaIqdm/uJ6UJUS1V6jql582YWyhqg+
u3AJV4zlTPrt4pK9GLMBieBDTaN2M3qU02Qzjbs4spMrd//FRDMU/TfEzYniQYmeve9sCoPCqSQx
rdPg0cB+KBQkMdyTmnzfdehzx3nZIU6E/vfrB+vFklpGxkmXI4CbkbDg9CX10RxQOE+gAs7Jp9Sk
9F7Vo7POjcZ+ArehrrzoS3O6IK5o+HCawxQ/Ha6bc/K7xMoPSG2qIwIkwYGrqHiMhBNd2SwvDkXh
GbtnKOUYFJ8Ohc2DLu0AjG+d0fxY2eOEVLIWADPZ05Ia9PVfn8hfa9Ul3V949KfDmQi70vA002MJ
gxuVIy7YLnGIGmeVbr3cfn59uJfejhfjtSBzcICfDQfvqHMWuWdqiUlRbPMgx+gG7eQu37U2Ngiv
j/bruDw5TlkmVC+XdCEggPbOTgIkOxJXd+0E00VVl+s08TXr1qOR8g0vYH9rRF3VribdQ70lzeKn
BJDBoYuN+bGWaKbRyVQPTZ40chXTP/3sN1Nm7RWK8cgPY8E6xKWLa4JNU3bEsO8RBTLzYWzT7Bv3
k3IAEWuFu4ohixaHXLNU/6EZaSZh7ercYZs6IvxlNvcq7pBrcVyZ3Lal+gKVEZW/Mmv56lHX7qRr
ioMWC2L9GJ+MWaGhPHa5UiEbU9/YVikOWN2bUVhkabbHySjeKKcHTkwKn9yo1kGrLHdGmlhY++UY
xaIst8ome6YFqxW3lj4Zt/pQtAenMRBHSyECihmd+zXIu8ogYGi9T4g/l/deIf1PtHO1XeD24kbz
Gw3lx76st1mXWHdcvcmn2NOgxFsaQsYbk9BUv7LvXzpxlnII+BnwzORCp8vVrWPlRaPGCdtShp6j
GQUgmX43C5wtsaca9hMaZCsswcSn15fSxcJdIP5kHSQDFOGoGZwOjAx8Mtjx7B5ieuprJED6A86A
bchqSDavD/XiNQJ9ngocdzOH+dnh1uMybDW0LEmpuo4GpFftAgoja1g85ZsxYmiUITlqabdtigBj
IfoX/pWHeHGif3uGs7AHS7mGPBvwT4AyEQpq93qBrnodIWc+oyCzVeWc7YAoXAlLfr3b+Y6lJkRl
eAHGX2hceP1cU/Ue02OrF97tENwhaZ8gI5UWa12qYtM3K6Fray9on8VGpqBgX5/85Ttejk9361fE
R4B0+p0HWWdDqRZt+cBrNwjoumAY/Bxxtll2G8uQxa7qk+bw+qgvXWeoejAcRz4dj7OwD35QqcnW
iY+NK1rSOageIeKoOlm+6aymutCvnYwvvCbWv3BrIAWQv5/dMhImYGcHGfroRY16UWPSfZ4G95Pm
Cuijrp8jIthdQyhe7CFOY7otNBooglFDX37+W2SiLJAdQkzaXsCh3rS9G9wgaQlYR8no37iwaVdi
SQVUkd16NqE4a7BAiwy4bZm2HyvdLvx1qU0BGoBJlly5Q19ctL+Ndq5N0swFEPA2qo6EdNXRKUbN
WkFK0HcFHgff/TStvFWSIpy7mtPI+WxHEphfjRAUzdyplwgsv76cLjcvUDKqjIRkSyZxfu11Zm3H
WTzSQQMBALgjmo4YB4wgqw301oZBA/Kx6JopCzue14e+LFZRpKY0QX+E8HPJ208/stBGTxhTg192
rXt7ZbvN7TSldmjEyM0N3gBY3fKQS3E+GHKYqEspdxXVIPwmm+p55o/+h9ef6HJHEyDCfYGMgkMC
rNvTBwKThrO4gY1XIOfqdpbuUjaoi/VsdfNtK70SCvKYXymJXn4ByskACvErg0Vlnif+XZHVJYQM
sINUcYIQc4vx54TJEWp8iK88DCpyPsZZ5blrmw7zNeTmC6MTFdOoh8NEF/cXS/e3jTZbgV4ZZaYd
QNZCkBkAazwM5Tw/zH4ev/VzoSHWVI9es2snax6vLIHLwwwkA90jvEFxFuZAO53wwjCTOqWRd5hg
cSNN2Jd7p4INhE+uCs20uVYgujxWIISAa0SKgbp6cM6k6unQG2iC2gf05xGQNYJg+l4TuwEv8zvN
+Dfe7rcve94Xxwu7LzWhxKFlZb1P6mncNJaPK5BG4bes52sQ9xeiAZYSJTeLUcGJntN7oxhUF8lz
cvQ6YwZLP2khZ2iyQR3fWidRibA14S8WGHW6n6yyf067qb92LS/3wem1CAVwKcARSi+H99kmEkbp
T7xgfERpu+/f0+Ju71B67bqwHv0UhTO0KiWaPvjvhuQUwRe0mhKyCKMANfP6frZfeBSqMZT9OdgM
GoOnywul9DweKmEdcJYQR7w5kRbV6sm8RhN5aRnTp/6X+/IvEOpvm6hVupWgT+wdbDSExMrUm2AO
4ywS33Wj8pGbzuBfXnm3l5YybFcuLXhOQJ7Pri0xq0z3I985JG7dYL7Sed5qZHFDh+cyuzLYC87f
AIHZorDNsGAnKzudSZSz9LnVRc1GtZDodvuvM54bUJjaduUUFrBGowZ5byCwaFCDfpKZMsIqraww
AEt2Td3nl3LQ+RojFSU4QAqPIGj58L9NOKouU0UD0DiICUxEsVIdSm6rjBRNhdwlDofH3IwfDa3i
HKmaTPukjTTrkiTpdR7QH+nKzMZdnCo0HuKxkMHerJSJQsBclx9i/gS8+H5wxArLnP4NrjjDM2aD
phUWelvuLRmoG9Lh9iO2IHZ0FyMO2R1To3M2HKb9G7+fI7XxTZBxLIMG+eret1ClxJmsvkd3un/y
NRMEKEhObN4KWfjvUs+jVG20INdCYY7mMcUb9Fk1tfkOFdZ6N+kJV/Mc11m91ucoKm6sgVr3TgX9
INnbfmAD0jYxGYGFi3JgA3PdwCkJd89ti5TWc5ECs4Z47JGJ2FaFnEuOuPwH38u0bl9mKYrLYshr
MgcXpXjPWlD6WPLFTx3CyEVodvhCYfdgVz86Q2Q4/RTm/F0IOzI3aTNAJwtsSkmr2YbIE3qgaDFs
yuUH2CGqWxvzTGc4nUV/D4yGJGws3XTN4TMgXBI0e3wH5jutAsW66jihBbobXvFWehrc4UmAxsUL
tUe6Meu94NZVCFCb0ySm7evHxQsBCdfDL7a6TYWDaPd0WXk0zY2MmvhBlKJ4QIUSX+BSVhvD1cqd
7pTIp2cuHkOlhzq7LfMdbAi1KaQRhAMmkU/CyqYrDcyXjrCl7uD5lmmg03h2mrpSnzOESNB9Fbn1
rkFPVAORbUn7yl21/J3zHUXLeek/UCe7QKtglhbo0uXUnnoE9BFunasdpI7IW09KaN+HvsOeyWWT
XJnzF96PNGbpE3FOU6w6O6LrPp5I1NnJfSARrtGl0O5mIMrXMuUXx1l0+wnzScrP1TjLvrfjZtb7
gwrMCot5kaO3Ns1vXl9BS8p3NotLOY6MFMrBwqQ+XUCliRhSqjwSfsLd3Whb7n1tI4nsa5D+i1qm
7YpGT7/O6wZEkOfAOX39AS5uIiyPgL5a1AIQV+FCOn0AJensBSDUjtJUmbHKmshDKpcqDsTBZD8j
BHYtDX9pRHJRZE2osRA2n+2ZSLcrOOVdfKQph6+2lWrbwOvNbRV5YFORl7uOj7uYZV6SIvJyscNQ
4YI/fUnbmbEnsRH7st3Ruh2M3FxPMsVQsHRB+PeeeIuzmL/uDGnSQkjT93akvEU+poGer5S8nwpn
XJcpjfDKyKzNSLSy1vUhf5hE4NzJvi1u0NVUe0Suq89B2mU05fx8XeV1sffTIsYrIkfpu7F+DJMX
QK5wsxuRx/Mq7WzvNqkrtXYHfcZJTW+3UHRoPZdgwUFR10gIUYE2Oceate3V3QLUslB39ROatCXy
bFQUkOaN8e3ZOG2A5yWOQquxHZyjAuL7NWuEscrdyN51UCU3NNHNTRNU7i29ZnyCOJC3kxkk2Wos
s/ltYmYZjohFsOM+brYqNTWMSkB8vNEHdzjkBnL36TwnB1XQ9N+JGjF0rc39VQKWCKvBOb6tAaHc
Jl0KN0GYEER10FUlKr+3Qw6erR1nhH8LYzhSVvtZa/GPoU+6vdeMPwCS1zdTJPJjKkr9VpgxBGu9
N3eaji750CS4H2DUt+Jk6dYakjmLzWASzq2tbdopIPWK2gzd9qY6JLJU29LJx9CxBrn37IkahCbS
TRb3I6ijvHuTze54r9eId49zJPD9mUCdel57nBtjSnaSpvxjNqn0fixpM+B6Y2+KPLdNkiqZ3jsi
TsqVPkxIsDtzrzObvid2xYiv3eRx86yKAl5IjmLkys08Y6/XEwmaPbjWJvUyee/BrwhjBcV0ZQjU
PAf6Pua6RYXtOI2uvfNKeAnCVMNKQyieSR9QB5iV7j97ceaEqpE9CtslVneGfmO0aACqCbMsazbo
Bs1RH5aj52//8lkReGwfUgbIbFwvp9sIfgn2j83ipTiokVMiTg0E/E0MHVd+pqlnhAzja9zmy9MC
EDWk0IXdbFBvOOvv6Z6A6xqJ/lAB5n7gPBqS0OmxXN+2rt0/VKldd1e6JC8NCYCUxi91YI7Fs1KS
D+ceSCJMNtS+nHsK4/XtRGQxrW0YPZ/cNEb68/WJvYyWQR8sIfnSvUDb6LyoouykiAzk5PcoVMoS
aKrmj7dpngUCz67mDgXgW713HWy+srTO5IocGaebOQokO2oq0LVWrIjxCkzlXHGLLgrR8iKMa3lL
4/2cp9AAH6k7KqPHKR6opbUKiwZWF1Jma0w3BIuczXGT4yYuDtQ+jM+dZ/bGWnbDfGONdoCxhxya
BzwS2CZDxprdePAhsRjHu+ABylv/o4+jrsS1KbChxkNh/tpnmXkPIJWNiRuFh4SJOaI8rjPImoet
b5PSte+odbnRlYjm4sbnIzg0HEFQwwnlVj5d3gVzCk45nQ9JnbXv6eoWEaY5dXaNHHAROTEOQsOg
KBZwATocp+NkvasLLgoKsp6F2Lg+T/gU+K33bupa876XVv9kKio/V276F4ddXs0hbNIvOC5SeDMa
N8A9gza4F1Uv13lpt5u5LqAUIfW8l/E0XxnzkhV6+q7nFY3IyGEtKomVAK6sddh5rj2+5+NiiTE6
/mdp5E60mrO5dTZS9kWOtqkSR0h3brnGKCBK9kMr7PtcxuVdqvtiJTozk6GRtcMMt3kqaUBPNtYm
Gj4tT6Rl9pG8EiTr6xv0FyLrJE47WxtnYZIR085qXbThM7eP+7vONhJMWkt25E0z5sXXIl/wUr5E
qgpTpp4LUiPZcndz2rYxcqGIEnYeRdwmWnwHY8P7WiXjkg8bdY+z9RgrtY4UtdX16MoxpZffkwSP
yeDFpHsuhK3YwRSs0KwSYhhsumOv95jX1xEg8XXUziXXLSZ1/cpBtGNcC+H1w6rXlH0bj0201b0h
dd7okqx8BRNdvZWj21qhnhUiDlEIxHMZ/+wiX41g9W/jUot/FmjfPRdNUj30s0w9yJeByaWameO7
CMsp/FvyOeowejaGGiugKPO2eME3T1FWiYfYqPEdHej/IStZjWj8kwjVH319kj8TEnH5/soHYs9c
fB8fLTQb0CYR+1lrBT2xLJJND+Sk9JFo6DHLzZSI8aKqrzGdL4NJF98T1BWJYRfhzrNjIpohrGEc
EhwW/vpPUJO42JQVNy7M3U8TX2g7d/bXPOutVRoQqbz+oi8dUsTqJFyA9haawOnh4aT1hEhXzIYi
MTc2mHyoam8WdFN3rw90ySohJzAttJ3IChAVOQcLUBucU+FBlRnJ4lYuFE2Yh419E/ilE6KC7YRW
Vr0Dp9fv0zzPVwg6GHiMLLpocvknZ1tUCecaAOfyduaxXAQioDSCeD4/UUb0DKQBv+pAOys5zqLV
P7R2O25azB03KrHNK5fgJZVrmYffBjxbWnaakRdESX4oDZm+1ehfh2LOFOxV4q06biwE4qh3aAah
6aBopZZ28RaOprHucWsM87jBGq7GO0lOMEu0zLGvxCuX7DliFaCT1DkMcwGQnMVIUmrgf6xAO/Ru
hEWK7pfzxy6Lbfwb1TjOK5xXRrUeO1WWa2z+JkzrYP1+Lo3YeNtEFe4CZjMLHW0cObzBOLZ7j789
SOe8bcF/eogdZ6DnZ+lt8nKSz52ew8/uCj/BIFuHDNPXgXSv3RyXC33RBkLsExAe4d+5HmA5lo6a
I6yKxxrYAwX+lKIhMIOAi6HTtPdBJLCs97LAAobu1/Xz5Gf+x8JtUx83Rip7azHlltiZssVWsAE0
boaRnCR2JgiZF5vJBZZxaMbOf+Mi8RuvIBDj4WZW/oPtJsiD+vgPrv1MMo2v76zLAwRFGfhgC3qe
2qh7lgDnugmN1a+jQ5k25Va1CAmYE4gNI4nLkGpWvPZ6OR+0oa232qDaKxv7hYkF4YAShRHQwgHm
fnqCdH5PiOCr4JDmIOtWcP+1t8WUZX9RGW6B4JyMc1YBRr7QrkswTHvy4XYfxKkcKfNhdBV4mDNe
WS4vzKkHj4nDisYQyjFng8VpW+H0xJyOmJff+UWGWy3r9M5eJJcC0qxVn/fNR1NJ0M469PjXP+lL
c2pT6KaUsjBqzpFOEOYV/g21trdmErtQ60GMUVjoK/1K78+8qOKjjYY4CnAj5GtguC1P8lshu+vH
Xs2+nx60uVLJoRYNYkAdQUezqDnoH2Ze8WOZ47F2lDpqmk2hC3jyeTPYoYRX9AjKoM3WqhHCv6fC
FQfHDNMklJFNiUyAlsX4S0pu803ugBULg4zSB+Z5jfCeLURuRV8UaJ3V4OP2r8/hZacbaC+gAfcX
F4l66tnVVo1d7AxJpFFxE+6+yLyHRvrdvQeVZW2bKYZfBVoRSEi8M/TeIDHC+chajv4rz/HiFIPx
JFSmy0177HSKTSsXXY4cyWFsE7F3E61Yx5X1ZcBiK8QL+Kfs4o8cx+IIJn7eaFNFF2AaekytEDBY
1Zh7hVXRx4ei9M1rjYzLjh3fH8F2EENsYTbx2cNpttanUebnx6le9EQMPTo0SZDejk07hCYVfo8n
GF1awaP1gMMpJpzeqF3ZbS/MEN0d+v/QaMFanB8hGpASAUthyQsn/8ZHt4oqvF5sXX3SrhRIf9Xm
TiO7RbZzccChQ7loTJ5+DYPBEqevF0M6v8GoUzMWmRiiahVSKjLfG96cfpMiQq/dNCfvkSzZo/qR
TYsrcG93P+HPNN0qBczqbgVSTwIt2aTtNi5ic+OqiwDmrQPN/Q4uzP406ZY0NqK35mCFKk/0vcAP
ArO4aPINzKmVwkZNS/p2E1W9HoQaZbAnE22ne+KC5qtIRPzNbKboR+tMcbQxkCpAVKVPpwyJjYa+
ExVy/fMUKf+bF5XqY5QL2lBBAgsvLJsctyv0FrCO45R7gvs9i7AMehQ3hFn+9MTQIF6SzXhzQ0gw
k3WHjx3wwUJic4soA4aiMd4oe4aQn5sqQArO77AA9/XiDUa9H+FS+tsh8NV9aoJq/4TWvvs2svJs
2DiV1huhx8Z7dNO8L9dYcHP1d03TYP8bqzo0JUSsG2wHnZp5r51DW6ZWDE+mnZsQV6jmam/6xUVG
p99a5G+5K8+uSUQmCWkSXR3g4oRWpOL3nW4OW5FGq0hb6h0fsIPkxKLyudad8bF23wsAi7vKwtjW
wqoqzGvL+XDlcPiFsz5fjwSenPYGSrIXVYJmjpuMA1cd2txKMdktKBz34Gl3Y9aM36Stuk92oyB8
R4HTfms6rxWh0dTTscYG+Is7YPgZJhlR5TbDSmLaGCryMVYcsZkLdS3I70pznMptNDuo0bSd5jyz
IjpQiJAku95GhduvsWFaCd8t3wfN7N6rJjC3FEolEuBzF7+tXZMdP4JGOrZePueI2UL53rh6TkFG
Fb71tcZWBH90HfSmD+ANVVN7izUZSOpy6KgoI3RzLOK473ADt5ptqarvqZlmb9qum77VgVti8hu5
PbGt0jfSkPPHacZT19bb7sPMk9wUGMbQZB39el03U7rpLSzI00y4n9KgMT+4zShudEAjocW5EapM
slkJ3dSmEngAm0Vjr6c6cd/HdZyiypukz1LKCUxRX7wTeFPdInkYvTG6rnI3Hq5QWjjPQXJjGJH2
MWkHASikngU6FiPSQ6IcrDVtS3lrJ433AYGD8daq0WXRjDrC38/3uy13+7DjQvFvojzrtgvu97av
7fxHHcmf0EO9B5yE9Ru3bNUNezYPZ7+dV7Zdzjt8FabPqYdiWiGbRV2eH2+8XyIlMubPOHnfFeuG
oyKsu1IdaRLLx76Lst2QRSzdIlefO+LVW9H65m0lle3DuRrZpZpv3HvN5O2W9RSaVupDoK1rteu9
xirX7ij7uzjG0C6qGutb7yTzvHKCRNuYWZC/rZ2R7sDry3+5Xc4XP6cwqtQwBiG9nEUfQzRSXcix
Di4H22p2Y2dVj2qK67s6L2HQ+049iI1uDO60fn3g83tvuWgICbiOF1wGRPLltPgt7sliv0fH31F7
TjTjZuw4vfEzMGfq8QG9yNCty9EKkXwqMF3IjeHNzBJI32iR1m9+Pcp/fJv+M/6BWy0s/7rq/vFf
/PsbXTWcwhN59s9/PDQ/qrdS/Pgh7740/7X86v/+p6e/+I+79Juou/qnPP+vTn6Jv//P8ddf5JeT
f2wQKJDzY/9DzE8/ur6QvwbgSZf/8v/7w7/9+PVX3s3Njz//+Fb3FfSvpx9xWld//PNHh+9//rGo
YfzH73/+nz+7/1Lya4AG6/JrChj0f/7Yv37jx5dO/vmH5rp/B70MzRitOx2Ogc3aGH/8+pFv/N0j
lXB1iGowAWge/PG3qhYy+fMPw/o70fIS0vA/WoKLwm1X98uPNPvvC84QUBK2AxT/Uej9418Pd/KV
/u+r/a3qyzfgv2T35x88xBJA/t/qJVhGVwFOEsQH6A/0h85ipy4HI1dGKXtOjOYDhudp4hH9WmlR
PuJUIyINYSqDgA6Nobbz3nYoA9h7dBGEg+uINsmVFw8PRtP+VGo4WN7wM5NTrD1ODtkN93c0jDAA
3fQnmn4GUJdem7dzTYDyhNJ07HKJRXp1yOMKC7FVlZpmsSWAa5yV1sWoAFSWlMO7KslwXDWBjUwf
Sn8s0F+MMmMyv+A9CBES4xxZh06mu2PY0JYMVq3TFMVNr9IAGFxlxOIJOHnc4ZpnJmplVkNkfR1q
vW9+DtAr8ZO1UrSrxiT3pq3UBkqGXoDSBXRf/GufhiZTdlhVmXzSc2YhpKaKuwqq+KODPIMGzqVE
yarbgHnJ6TMqqHI7I+j1Ar4RCVqI91ptI+IC7xJrmdatKS9mk3aMxjgJQh7NLQ4IUHsIgw1N1Gyi
Iq6jEPE5IF157PWCmRwqHTesScvTEg8afOzXnSwkqgnFSHsyk8GsPtQwM9P4m45twGcP3AmtkcEF
YFy1pfbogHemODrVvrbS8qr70kROwf/T1xWOqxZVCy5QrfD8z3GSjfaqNYcx+iyaCGwhhQB7mrd9
V0XZsz0baXHXCidBrd62gbtUQ40Lrg3RotwXdtKZa+CBGppF/lSrjwK1OGMzu31Qr10ENGmQBVpb
q2oV6J16KqIaP7/AlDpc9hE5slSXg6WvvLl2kk1lD6W1SewSMENn1GYbtom05L72VWwAuSHyo95a
8PT3ReeXw01J+F/c2K7f5mE5K0DBvaW0fOMjXT0c0YTp7I2KyzQ/UCLP7OPgJi3CrXZL1G7OllGs
lfSs5K63FXexk1UQWYEeuAe7K412HwdVgbkJth46FrPV/HOUPnbcpRwixzl0EQ5dRxYKTqQowYFX
ADU4qqfK6Tj+ETIRYsNhHRhvwDNF/abXCt+9zSdbmw9Wyb5Yo9/oAAJL6H8upuuAmr1bmLaeHWaN
Ta9dqGbIj0FDz2ub++6MB2IixPwFfYKo+Wo0YtFhHIa0vVEG8joboPW9d7OE7dGXGG/d+h1GVxmF
tyCFMuJ1tfGx16Kxf046A6mhVcoCGB4dmqrZN+ilgb/psIMR+GQHsM2qmILbgarZ6Nw4Tt1DPdPg
ojkrNcPVJ+FxRrlxrUIVj7mfFMmhklXkvNHUfzN3Htt1I1kW/SLUgjdT4HlDT4rSBIuUKARMwAX8
1/dGVnV3ilWdWjnrqSgS7wGBiHvPPQY/tUusUv5P48ZBtsdTpwzMjSb1FL4/jkf5xvfxFqzDzjRm
d2My3qy2GAEE+jHr0bygCVKMOBWirHgeL10/xPlDnmBztyGTDhE81UMz7uwCH9GNWU1N9iXh7D+r
HCZdJO2hoDSeTYO2pcxGCj2PMAdleAR14RbaEuzpDtPwtkg/s6KlL0rECIbSvA0+ANNP3+cFvohM
liwPXGDiNuS5t+VhJanxDplBLr29MFiOW90aLBSeFZ/5q5nP5DHLlPP1pHuTrx+ZFnbF12nKamMz
SBqGc+Kgsj/ZecJqqcq6bhiGUzW+97o1JU+ya0EYhsn2VbNZRlkSiFxMRt8+yKWu1Xev9f0nPaM8
jBYYaufEmAzO/Kx2vsTFQAOT1LZMjhSFpIMbzRpGjnvAOGyZuGneVlW2z15b19rXXNgBhvItNfcI
7jGFuvSox3KneQjYanCVXPD/o5xIqg44W2+HMHEH8ywBA8Yt+1abboxc5ee+TBgE1fXgn9H2lRcQ
RsByR7dgWniF8UPY9vzuTFS14eDWw8XuBP5mMOjGx9ZOzO08xNOdgmTeh2KsqwSf0DGLkTXasatt
FpLD42tTCOVtNLvG/RHqSh5vXTBw9VYMtg+P0tSnZdPaNn6WqVkp4tP0JcgPy2AzbQtbU4ddkCVu
lmSh1c+84W0cWzN7hFcPJ3fEnfwQ44v1bZSmmVykI4IiObDu2uZn15Cm9KxYBJ2MOofU6jZbxFZ2
3bOPKCwxg7tEF3A3jfNE+BGR4+PJ400KF1iIU+M/NJ4N6Dew/YEjrNHgY7qbHA37Y2L+mCnU+kG3
tfSQVG5ziuXQbfU+MTChc1670rlTtb8vFSlL7IWYILJoyIsfNmMMrz/h1QuzsltT5C6rEoNN1BqP
flLeepXx0ubi0TFmH4Jm8TGm032zqGGzOMjzB1d9JJP2xuTmNrM4meQMWDcTLklD4YQdVOmLjsHc
F8ss4UGVcFVwZyMrT4gzJB9972BLwD7sE5Te4HM4qkZElpY/jnVw9rGqCI0OY9qWBb5FkJi86g4J
uj7PpE7Kbu/ksXdCIBzsDbNK7jte0WSTlXXuhP1YytvRcIWOfLCz97qofySOLCOhTSLECKPeDrn7
lmp5chET/okYo0ArgsC1Eb3kHNPX5sGvu9sZ5ioHdXkzT6iqGLmnD1Wauju/cG6KIu7eKGdetdlw
0XdZp1HmT1oqiu3Is97zwgoaP/EWVI1xK4D893E1qjBIbRm22KXtdKc1P7psym+XdPzpzZPYMVjM
8NDxTpoUjK9lgPh6uCfpRBBoV1r7vMdYscXiHL+n+q0AvHqYxSheVgr/qRNOvcHq2XmdOy0/l0vl
7LWysw9WiS1uapTv2Haq0Kv7y6I1iCcNWW4Wi4hy9I8JHZeev6tBvwJNXnxD3hBLPF7Kpsp2AzHp
kVY57jaY/TeRY27nlkMWmktLyJ4lz16yZFtO801jpVXUBUV1QL64M/v0jls3XmzWFJHnc9g39Yfk
TYAzXR/a0j90bfHSLuZ7JZpD1pBEa6rimjrLaU36ILlcXZZGAEKYbUasRIlHbXmX4zfVJ953u1NH
pQ87YQVJGMQTkfDTTphibwoh3zItbw+jSH7g5maE5SSdPZHxcg87+HUIJo01bey9cXGjxILoO2R7
30uAmXQzykd/TbCpHqi/H3PDOjt1e1FJDHkQtGwVLZwnjE2Knj3UzBJt2zGEIadxyHcw/fSDplm8
wiTSYP9oS3dvABLs6iAJnuwlrR4rkakvaAmGx8Tq9I+gFPFjSuufRZPVuschqwRu3vHccWqXRv7c
1x1VkucGO1ll/hwqyxDnwJrsSzxTog5t37/1Qz09e6mfP/Bfiju/8ztChR1xJX3DwhNhwpM0GfyP
2tPTg0WRdSjnoL7p5ZK8Dl083wBxdFFslO5PJBz5XbdSG9y5aaqbNQfY5suCC4RLO3TkVffqtRLg
SoeqwL3vSqrUnAGhxbNkO1sqFY3ZvLRYc8UBnCPq6Hdm4QCKdsDQa+O7WlJs7XYeHp1ZMBGth85D
OFFNcKoHYlLTvTOkJfQ/t5+cb1WRet0l6wzy/4Biq6/pTLrKh1/oqbdvqqI0bMaICSqDKKhaEtQU
ri9+iGdMcp8WiiddNZRvoZnnGJKk85SqjT72+j3D//Zaeiven7YdJ0Ftn+DblzMzu9bv+RLd4m56
bOvMcKkNcKq0oCPaLNSWau/hxTVEbdtzG/ANbAoqJBNG+0RdY4Z+HxvvleZ+yXyj3NpgqiHSJ6hH
mupvRw3EGznxCsV00UBXseGVnZ7l1OIoPZb1IVOdYl/MOYHHWttJdMwRDokL5sNWcBzjCtJDlhkn
NoSnwrPFA7zs5q5MMFtJk9lhI9YziOX6ser119Jw9c3UIEhlCluElW29dK3zzS5q99b0qkdZ+cY3
YdbtqZI6x3PXVhtyTMeDoWkfcP4JZzGGt2rx3sdBTVs55vMpS1NBfrRe3jqd7M6yHuRe8cpehekr
jlORRijix+d6BlbtlirdUWHIn0tQzDs28SXKZCp2rMti7SR6474mH/nQ2b3YZnarPdBR6NsxGIpN
Sv9E6Sh9MAqSxjigKOpoe3TtxKgDITy8askRobSjO1n6lUJO7cum9CI7sa+Maeqw8bzhYnoQFGW7
WoTYOvbdAZ54Z6evY0rxvNibZV1cfWyhOXfGHw0BstvZn7J9isP8MSilH1VW98LOIPhi/q5Yj4t4
6m9I0vjhNQHk/uDgxE40zIUR4k30kFjWhzHbX8l6fuyNkd0S0llE2TeF8RB87WISVFKs4zjmSUcs
Gof4aWl+NS2Hcx4+SGi31cn12GcgsCCncOmrwQsP2JjeTLV1Q8LyC7UfInEFx3FKnrNaHWKsSUL0
ilfNzd96U73aJWVDphu3MTP9gH/sjOGI9Gs/GtUYxggvDm6QFCewoohkVg4W08ZJusicnZ+PN9Oc
P5VD/2PWlQESWV+pvK7trHdXL6UIsOIctnFu/8TrKsWH3h05JfUr2UzHHOoF+vXF2g5W2xB3xC6a
WPtaqAZ/JOfYxvpTl6T73uVzQEKk54SKvscAyw4Hu/ouDNgnfYdyKeYYiTyXHjFJ2QMzpvRhmjtF
yOSdKeFkWiH5zd+syd203sxJOaZlpNftc5q4z51S2KbMaRF1Vf8Ud3KPjd4QWnpX78vJG46dCPAg
Z4tlil3cd9iHoZ8oopzTYWu08a7OSGZPtewmGEo8FOdgilqYQ3iBaklUy/klywhe61pz2wQaS0mj
yxvNLGQ6/tR2zb3uKn1fVYkezmNpbh29+U5SJawk37pfQLGNSX+ys+BuwPcLO/VbJkaRIFVjM5Zp
cl+3IMfZWHYHM2f/wQAP2EI1MPaNIr9rbExTyJbIIzczoeQWsvcuRaZc/lKaRonuzpcqdUGFnXIJ
9R53fcyWLrB7+CeGAlGv6TeL492Sy3K0Joa8iEDsyJlrDmjdPweVs7P12d4XGOkeW41ljo7/GBdy
3iyG9+I0GCuWlgZz1Q0eKm+8DElxnXNpQHKxDuTyvjj2vNU1E33Ukn8DNrgqZ/5SDOp5zpk5ikWr
NtiGw46WRLp1OCf4bapvPRweN5RGY6TKRYuMkSoVPlAQTtyLsLFjRt+8puW1ho+8yYv4aSBtd1vL
8tnQ6otMrODeBpcmho8/2aCZ2VV20W5wLq4uuq7VR+q4Zt8YazY6k64XqlUrgWqdSQpBHyUKjvIK
XZCNrTsEOWvnLENeA+NIeJZZUMdJtIxt/M7cZjiKvDOSnVPPA0kDZh2/dX0+9VuCRLGYgP3KqeiU
+aBvA9FMUzjkRroL0nh4QLxmnpl1GJQwGuglaNVT6vMSxen8U+Oh7WfI0dvEsudb+JrxrtcGFYA0
4XvG3mH3u8QuIGZXgzpgTyFhm2nOqQPJOHY6aj9A3n4vzJ73z0zXWN8ucfHaSmwatbCnOY2Yd/tn
bSFAD2+xwQ77AlYaMEUsnVOw4GB8zmWurrap9a/ScNtqn8EqherigW3gPIAffYohxRnwZgyuhVHg
aVeMOW9UkMftsZTx6pduqVtdmXi2mzHuoMKdMZPNJrKai26xLksKcZcbXLanSbbmvkkm/SYzqGj2
Gk5quOxCIiWdCKQLpGA2QpeG7kwJMW3btJt+itgrt7RVxiFfKgPw0MIHwUegz3bgmWQRZPeOtsyX
1JBPjWUuZwIVkpdCju4mtrP0Nml19Wi0yX21DOc59Z/NVrXHyqRcnV2I/WUaP4lsIf43ppN2rbc5
G01sg1xsvaH04mVhPEuZ3cP1WnmnaWT16s7ujSycHFjeEHFtRlGM0ZCB6s3eVc6PIqtPBr0BstFv
cnIS6JftaRGFvl35fa3MbmujrLYwFObIWLkzrlRlhB9vT7tHmEtnupx7rrtL8LYo6EQ3ptfrO4rT
a5/61Phu9hUJP877cxeBM1Yhz+TgztXVzYOT5jlbrSXQYvCHedcWIIoyDqp72xEYfFZDvjHITuCU
xDwPhs24xSwEnqa9jCH8V+uE00p6G9AZ3DolSgdqo7oKkW7DL2qxH4fDZtTgdlW3aYK+uIwCVE5K
XcdejamrmeOBF9CnaaDF3Ba0i7nQ9m5RXXqbiNRleGSauk2S+h7lAxHqKxt0sosDqBvZTKl2NmP1
bNUdivUlJ/QD+sHW1To2QdtOIbQRzGDEcFhcctcmV7sLuuWLGgndHqb4idiGCbZ996q12m2WM+2r
QVkiZddrUra5z9JypMzrbnocAdw8JsZ0mm6BZt8ZyqBfjm88IZE0rC53zj6Z54diJEtLlvUQSo99
nbSGo9Gb7wTcnoGK8Up1tTds278ZRGIeMYDBTUGjF67yu3j2LrM7XwlEOC7C/zKN87ZPimdVmAcA
U4QLimDuZV8uI7ZwernNkOgtqsqOMfkqkeeN19kWP80E29tlukLXuVeOc8+2c+9pyXPiNT8dpzhV
YACJRQGSy/m2MfMSVQqdyey1P/Ex66LAGl54tpug9Tna/a0ZQ3oFPf4y+9l9M8d1aJek3RR9GC/i
Dv+NH3U1wNiweP3UziGzV1UV0CzPFrL2Bl39ZphMESknoeJoH0ytoYPststkHU0AfDsjA9i0H4sU
oaftqC5ccvduLLUbkLqrJ4csMmz5Pdf018IVt/lMUocKOKidZ/Z8tVGVwtVl6rqoHv0vdd+GhY8p
uCnh7iRI3W4N2rvVh7oK41izICfk5r6L9WMyaDbBKRywNS4LL6oDbjcq1YbQciK7qZ+5g7d+Npz6
pY86fzpklX4OBiqqBhFo5hY7367Pud9sbaIdwwUK3AbimYjgAsuQN/+LxA4rTMo62QWJ3YdVC4M5
Y0zgVG8KT0aKyufEt/ZLVr0Xc3sDJHZJiv57CgWBRVk85Vm7XTUyLWElWWvdNgWJ3LOaNgCEG2ye
L9Sn3zI3u0drHBUL6Ivs3rzR0ULdCXjxTLEWcGpvjaSvovXcF0Nz2wnxxatT8moQAE1lkxxE1X5U
A9PsFW2nnDE2+HkTVFtIAoSC90mRD5A7uyYRT5YK3vii2dlNpptUsTDXSkmPLyImXt7Qo0lqEAvI
e15jKMTWMesnEjH3w1RWb7Z0oFjLtIUFQs1ijjgyG1l5T3JtjI9RzW87k9gOS3/nxcAfplndpeNM
hpYWROQr7My4fspd9WJXJLCYVbPsoLP+8GocGUkftyEkOtXO1pIH0J/vpeZfR83Q6Nu8teBczmls
XFufOPFxqO8d0CJkTv2hM5BCzE5/34uJ1VElT92IzhgM8pDWwR57pyfUZsceClLYYoy2E94y+Lup
VOOJOOnsPenM+QpDDO2Sn3cpgiPTz3kk0rr2ca123BbzxDQFSICREfWQ3kQMBfLvSHWNaKBNfvUT
zTmikaLoh5RhX1zg5UfmNcuDXc3LFfWz2gjlAjbYsd8/amlPFo2op4t09fZ7CprVResUuaY6iYdd
3OvT166QyaGh8T8Hy2R8RZPWvgGrvA8N8imTMB5ugyBlEPLJPhMpNqXY30UxETRtQSSFUNqTP1jl
vuQ0RiRZoEYmFmbscUAeG+9AI3rr1EhQVD+b0aKTbRFIpyGnBtKl5oEMZ1DpE5O3NNbZBtwAoDzg
NQHtGGAVufc2XCvDah+Z+7FMPX/eEV9g3aWW1YXgojpTpwbXj1xf5WiYgORg6qGEfRGCyD5oVe2H
VdFsgsX/go1fy83PvyELe6+oj6NeYAFk1UPDqDH+krRiU0DxkPQ+07ubeq8zzmKvjqr2DJKYrtvL
QXb6Q2wY721j/RAo8gIXTpTlgRQQ0vNlJlArqhmXbLLGrEIYvpw3TDkw4aIJxWpBQaLh8U0DPgf9
8uQJzQUr7F6JAbl4iUmyonHTNea8SaRyD4kqgqhMDLVxOdTDVkBj0lKVomtzdkZZn70AQ06Ig6HZ
LK9gF7fSa98KXX9MnWYJjb56X9xZvzHa4WDY9mM8LSTSKZD7Nc5UWO4Rs5HTBAclFBM1jCQZ7+AA
VGx7mySI1EFYmA/DvPdsPj5YyZ09V02EagbojAnSN71dIYbSs3eNKZ0PeDblxbdgCPYTISBFYopH
C9enx6lchpNj8tITkznd+l1cgPbWtvnhspAR//nZLWMjBCmqdSuHSWZQAg6L7HHAN+3GIFnvrAJF
vwcRSWMDtZvig1mdXoajFuvvQVsMod8EzP9YrZFfNOOdWwgHCBvnu1Ws95JoqXXpfCGOxmKx5l05
1caOw9e9cUBlj5pX2XdL5yIDGeF8aOGUS3rtYtJ5nbKxAGHn45nWgtNb6lJACdLBALJAZ6q06+/N
qZ8A6Zemq9kjLK8GPQTvIB4e1eWUtsCcDR2UnILsZxukHOJWaV0aS5UPxVSWF2uovJNVzeYhCDT5
0xyt5DwYc3Mfo15z8BnKFRc1Sru+zoOv8ZiE/5T7CSEXS9kcA0uQqxAj5slRmjwDnFndhh3QeLXy
Xo+KunVX8Km86cxK28fGMB5iq1J7w27bc2UwK1NJ6XXhHEiLEJja3Ulvhqcz12zEmdOZXcRd6p+J
YrNe3LXnUmhqL4xQaRbKpQNA0Jz0BgGsfbR71Gaj76ZnwCt9N8KMBBG3hnrnL5S9ua6yozMaENdF
Y2abgUSsNky9XEVuHRfHmNTBSDOhCEZ6MtrnZhbWT+mshrdz0Vkysrsg3xLpQS2+OEVQPRiFQtCT
8AKFzUIpBtrzbDCv8aMhGdNvxqCLl8rp8q1k8ICWt2ET9vJx+ZEwcd0gIbbuyxXYhZafbPzcyr6I
ggFnE2T6NZOTopb1fWoU27k1M2+8a90FFUJRV+S06CBfOyzckm2unJatz3ce5vZW88FJktAzFVq9
MfDhgmm5N55MKKwHY+oOZUyacBiX4HUhzAWc8plFFg9O0zhQ0Lo8E1sNQ5QPI7aMH7EKRgwlvPwD
mXqcboYyVt9ikIiXwcorl6i6xkbmhyX4tSbb1wiLZsm+GWU+fSuFXjlbypnOObtzQISfLUnKIuUg
413mA9A0oIJy1QBaRDx8ONctiR2B1RqcE95gwaVsgDcBIZe5cO8ST7AXuHHSjngm4ieHQXVseMfZ
HMmrXuFCaEoDd1GY6dmJq+DZp1fHq8IuMFiMSw6cbV/FStsbyRy4O/Tn6zwYodJzMXb4NBQkcGDt
agVdsSkCAMBQOaUtt2lbMq7Pg5EytJ2Z8IUSol4SJQRbJQfHnIuTMfmi23X20L0DwKp8Iw3FlKbv
go68vNlsUPebnDCpk0AoxsN5anedmVj+qUBvfpMaHH+b1Bv2IMAIhz2sjpcHiCjrahIoOTbSspYS
Phjw8Y8KVR0qaQ0fk9B1+37aJbIHRXUSm1aWH8LdsNx2haHihYqyh+9pbw2bA5roWOiE20z3S3kW
HLk+YyZHNld3SPz0Wk3gwG+OkxfOdaz6abqq3Cm/qqwfJz61WTAbMXp8OkjjdQaSM+VWNlNXMWiJ
gw+znJ2fSDRh3i6ghOocpJO898WgIXEALIqyFg5EpPkVDEJsxUGyLNX59d7Ru3LYqDjJSQcbwZDw
edC7D1szGXHoiz7rm0Isz/EYwHXza8aogb2wY3R5+l1Odl9v6y7AGiIsSgs2iAyC+QGCIj1n1cn+
3MNp/s6QY0ZRLbx+2vRxDAFHdzVf37V6nF+TYFh+dvlE0+/qtd5stBh+116XmudvxVRAuNd05hyY
avSp2FQYslzscTany7BSRvZU3i1sX28SNKOZr6xzT5L59MeYet6NMxp+MvCCeJkucLkr79EbYvw+
xymVt5AExwRiMpQKEJw+oL5Bak3mHwSKOvIz2iq4gFmVX9pOC5xzn8v6zoNObEXSNM4dx+xIh9VP
+WNGzddezT6B+5gtmMdQVMcsQwZvKznUKX34SJNeN9zODJ8XuFAQR9DsshMbLoXC1hhKS+4GTzMm
ZvWNDLZlprTvokakfakh54B8GANwUoXs/geZtiIOO7eyIt/J+KJN5d8PGvr6DUwdd4BikwsrYgUD
Q+bp6nNAmBfJS/U8To9QgxSqYHwanv1lMv17sgCL9wwnmOU4ekI0TxLig7HrXORlma6SWoQZRVv8
UrjmJK+oMdMuxJhYTQzMEF6At8VwS0GJSvnV09YSyNZEklGFKx+A2lTu/IVkMD2NdH8UHkg17NTI
K4R4oda1UC2SOJncu6W5/BibHimQNGPoN52WLq95Rq5wNMelD/G9a/t3o1lkHqVSgBl2o2e3tzVB
Nj8Zf2Z5WAn+Ip4Li5rCNarkBQciSfnlNRymNWhGjvHRoE0fOlMktBqwa7w92oJERMQkugQTNWKQ
1OFZhqsLHkE/bQnb4Wi1hY3WqS6GICzmaSnPnl4RXFOMNVyq0snsArp3hxdfimrzZbBHe943uOuR
kWg68ZsA5O2/OZA01KkmoYSAicxp2Me9dgyijnIHwFiT2oW2HDUYYQi+FQaDpx7KodVv5iqW+SZN
tNKBid5WPeadqElhxte01NBVCizDMmPHbuhC1RwIusxzM2MSPtMXUutJy7m4zdSQWI7jhDoVVoIn
Ea012yfDDaYUXeEZjPuZ6Zebntx2i1S+xZ52JDTAZ2eG6b/h+luCqxqF+d2UgQaj3qmHTTAXNo0+
i4OJQB3YclcNU+vcg3hYOQGscy6OTYxDzSUbtfbWzuoyi9JULSYzbLs1o04bJ+fITttZ5y6ggdiM
UMzUpisTB73uUi3xpjDcNTLY03DXrax45WRPTn4tEn5wltiapVHezPjil74/8VrUarylppvSnaUs
iF5pqRXtuasXUDIY4guhsK2Vk3IIPLJAS3a773JuKrkj3xX7QlXMlhPNDFKa/UxaXroX1Cgd32aB
d876QQpNhIq/N9McwpRIkqneE1Mbvwd2oi17OFDS32u93QY7d9AZ+y4ZOgig46mkDusx1sMVTKJm
LcTQXlHCW6tq13EGTsBxue28wZyiQhVeFrb2jB8O3SxafguPvPSEQqGb8K7P2DksRHPqSH6R1QN/
tQFai7j35kjyu87WBhVUkTdW3bBXDVwxOu6CgaCoAOciXB7qlOTKBr7Ac15hpXxYtNmeI6xPjPlU
ZKajidC3i4SXSbrzcmN4+PXv7YDQzXVLMQklR02Y/U6Q+Cv1GQuEVQtkuFgBkrWG0PKT+QXUSaGV
Upg0VTHJ3W6nDLYmq93ZvVaH3Mn8MP9Oqverqu0P2wUHszbAaLR08GA/KaKIECFTdcgtjF+k/oAD
YbmzmgZKal6pHbB0vCsTe8aZnAZodNql/1s6nz+uvzK9V6sCezXM/fSdOW7EMjtcv2vwcTJSMRw8
k5BKWxfTx5+4xP+i6/6Znvur2uOfl/rDlZggO9tDX/0rv5uMWiZZAjGtYbbFjanTkGsQ5jZ5kvsP
f32pT0Kz9VoIHOEjQ4x0oTd81suiRCTvEMiVMmOGaduDKCYNBaaDkF7TL1mvAL7ylhJoZvOtgeCJ
aHF/x6X/Vcj8x6dAvQwUrXNYACJ80mGuhss9u4a1STppvucUpkM0YTMQ1k1R3ivaseVvsffXK/Jd
MTRZ3S1WudOn5URzHKe8k3zNyhUhZsQfkG/0DSTgV9Hq900CQfCvb/W/P1WEagiS0WaCH/qfkyBa
OQm7GTDPZyxTbihJUewVkIR0b+j2f32pf7udSAR8EgFIAHRs3Jw+KUCtAb7b2HfwmDGHeBWogU9L
b6NIT0ASqgLH67++3ip1+F8yOTeTi9nIwrEHJcjVDtbP8ydBQmOJOnOSkpbAb6xsqzUpBLgJbNH/
zVP7Dxci/mhdsqtdJAvl1wsFeN4tMJkhCrT68AgnVtxM9uD9U9Xwi6jhz+/fJ7n/+n0QdugmmtJV
mYx/3K+X6WfI8VNiZ9tSEopdVpm5zw07X40is6gFOoqS1sfsaOWclGjbYHKgELdLgoN8sXYEEwNq
L05+s4LWx/brbf71Y316rCX+wlRPTradyUh4IXMqg7EqE15LfGadxemueZJkdwT1mr9ZUP9239lv
eay8MgRr4tm9/vxPD7jGB511hji7EFZ5wZ08uJtT/e/5VqOSwLRiTWJYfXxXe6NP308Hr8DkXxrM
7mFItH463VbUeRgqxb+zkv78hXj/ENKh/nNwnyHq+NNCai3Y7XTvBIRqBpOyhZgnSPtT7f1OQfv5
rWeloq9Y41HQhhJ/+km5p3TYL6rpxc6YZrO9IgrKHmx30iH3wDkZNn+8iH9Lj/N/qmx+Ueb8pWrn
/6EeZ3Ug+r/1ONvv/duPqv2zHGf9hX/JcTznH3h24I+IUItnjmXI/8hxAuMfvol6F9MIfAaQy/Oj
/5bj/MPGkxTHP3wJfI9f5FD6bzmO8w/d4Lf4S/7qiYxi5+/IcX5dI87q3qGTncEYGx91ktA+nX5D
1cYzdCcPJlI+XDCKzna1Lpf9OID2/+m2/IfS4pON1Xot3IUtzOHxI1hzQT4tfHsxR3owBvHMYfrz
PHTOySzIOJNZtYT13FwWgRN/MMJFMyRzUNf7WU/+16qJqzBzx6cAfY2uMc5HIe9S6vXg10E2nwJL
fUsZjsQIgOmx0omqto3vhW8xAgnM3Ah1esa1jvnIjKJ/+OuvtW7I/7sz/vGtDAbluDZjh45X8ae3
DAMswbOaPaBi3Tmk0Hu2euMwcc6MmJneonUfjvLFb+xQ/u25EUDESb7m1axqKvPTVatkbByvK3lu
eDftFmbgESiNua0q93cxEZ9c0dBrcbj6iNxpSVmq3uf4v7loqDNbhBcjOundkJr9VsPTnewT6V4Q
fGabxJts+Lqq/4LsoNjRi9ensQrEm5mlKIz+1g1HPoYJFPuZH1CsYVNg/nogjPCY+snU9E1LjOLR
HOGT647bfG1S6G690Re3U1nku791UXZPHCvX1C4k8DbREZ8uOo867EIxeVBPR/djaY3uUtlVs3HF
nGPllPl+2OLE8pun/PnW//Oyrk5KCEq+NYjp1+/qdTNGUEVlboVbojQZlEJEYfhn9E7MtGdH7TMH
fAN63lHWDkNjzdT2isSdyNQV3evfvgnIBtfV8Ee66efaDqathMucI1CxzGqvirqHO+b/AKwG7lri
vaAt++sr/tp5Oev3Z4OiGjKx9MAn5dOxjNh9wGk8g7tD0N+dFyTWDupwukkw2Fwt09/zshneGe5n
EEsW/eWvr/7pJfvn1TH4t+kqXEraT3e/8KypsLrM35CP7q0NwTge8fvFORni+fS7uuDTRrJejX6W
QgR95Nrjfroacl0qWVl7mzZulluEE9aFSKOwLsFuTSShGGH9blX/p/VFB+bziqMG1U33U2c5g1A4
QGbIWnQj/cCg1ThJB9408MTwvawX/zAEsjn3I9QVxJrFmRmG2jZD3T4tVuL+xkHJ+CNk60+b6R/3
4M+f59NrVqRLlS8r2ViNEnoE9V6VKUQdIwfStMGgNQhbxczTMh/T0jz1UDdGOUPzva3TYzm/lP3e
yF/rWr+RfslwWBwZbCCZ0MQrVFHYRdMWQDYceXtgh6BFW37aE2BX/TYVj6tyXwB0FcabrR9UbGBJ
Xm2VkQGtyu9uGm8QkF2rINmn1lOpi13SxxFDLqSVnjxoYtgkybCzs2br9wbmqcURGireFOrB/S/S
zmNJciPYsl8EM2ixTYjUWVpuYF0KWiOgvn4O+i0eq8jptrFZ0axJdmZCRIS733tuZfoN363JuqOs
dMdolafiF2KKOz9m6P20pN/HJZnbdUurjNbblVYtHwAyJpch5+rY6enuUZy71WKjWJJnRsHzJs3t
Y8YfeHGM2dXawJbHnZBsez284sXapml1UIpqL2PaHxtlq+c3KaNoKBN+OhX+wsx6GoogseSgoT3U
x6sxb2Mo96Ke3amdcFkWHsnnm6UcAiNkcg8TPES2xfPrFmv/Oydxq5Z8cOe3YWRzZs5PgxwyFWbM
nuXpsRpAkMO0UnmemcdZfom2X2oR+GTVrs2sbUIkGXwVGzURVJuofRw15doMw9eofS+nBy367GCJ
t3N0g2YPqbj8JPEf8MNeSHTO6BQXfpWJF6EpQU5aO4b02GP7vf3zSgDH6/s2/z9PJrwBg7WI0uxn
RIMegxJKJILvuqbaNqqzK+PiA/TYcRGl6dHs3JB3+JGq8tEqYek7oGtD5kcx+My5ZDb8Guk9rU2U
2U3iGpDaqTb8EQVnHx3DKg6S4b4XT/Qvg5HHn7CvA6xF2lvvqcPk1EtH4RqOTBP/FE6nLGLIMwQ1
mom2Odr6GZW3aw6v7VwEmtwcJUYuqo6OMIE3UXpj/RhOu0qNvKhek4DgnydZMAgcRKP1lU4HdVEf
Ijw5ZWLraF6Qd1hzVvsQzD7nUXnPlJg9zhb3gxG/RxUixZl8rOoFzMoec/WmZWLZlqWbMr5MbXGV
odBWav3UjjnTUAmzklNtcqU9azWWpmUKTwtQDSsW21SvfF76Q56lm4Lnze7GU5OQaExr/4NTdbxx
6j6YxicxUeryzEKhKHclpANzmrCs2sg7IFBQI94QJvUpgaSf0r+FrX7fBtZwrvXsw7mHLhUdm98o
kn9UoHMm0f8cc8ebFQGDv7LEbbq+PnLai/2fnzOq/X8/Zw6xSVg8bdzxWO6/7/ipJduCJ9vmVpnI
3xv0HokydRtYHZyPyzPGLKLBZM9OmNxr9XPVde9jaAGQSR/arCSJVQqvKk0yNoAnNtbIGbSuwxva
wjxujUzYGxgnlCZYivT7eLD9XLaJ3OqKm4XbvuTjVmjDyMqi3qqjgcRi2THuu3Usl8XMn5v7OjI3
WsVa2p8RP9O29haGqzMDn9ZE8+D0bloxjrWPwPA2iiq59IX38JxjTduGhowSLr+rlf42bT416ypH
8Zymu3qFprCJZ/l1awVaeEhbEJr9zWI+6Zni9lmNv8l8roqv0MJZytYY2i0vTLKbjeLcK9K5cAzw
WiTgZqwxqMuxCbqOkXiw3jdlyjJcSIhaOy+fhcdLfo0r3MuAv0aqMW8GzLw0xVx5Ci95n3roJS6J
0/Gsj2dV77cyvul8SZ6kaH5Wy2gXZmNQdSUJafEuq/rbhO0RIA1e+jB85y/iuyvjDe6uWx1Xa8BI
D62Uo7yBFD91eXxiSb3DqzBuZF2/tYWJsrEZPRQiuDSMEUenHt1Jc/ZoLkcp3aFwkBiWL19xL71m
xocy7uPiySHQoCuQ5wsN+zju5Pmo2PwehIAano4WfU2iws2S02sja145sgWLE/qzMR+Qv57acF9N
j3p8ZXAttQe77C9lCuF+TGplM0uPauin0mNaGJdRtXwtNJ/qkNHIJFrsNtAHFzg4cAU2xmBuhhpP
S7MYt3CyeHKMXZsO20knqZAlpgsxUBfspZjRza1ZSqjHxWPb3Ee6dpqjyZ/j/B6gNRud3xtXiyNd
5rVFQRBOh084rE2A/x1lR7sJ819ZaaPDafGxcEa5idvzYpFddw+1eavr8dYcC9Zic2diXouyZhMJ
gUWq3+uJfhmT5rnUBCYViRn9hcMkwuMUFdUSfRkJu5/Ml5YeDKbRLUIxPc93tUNyNM3w3HZ2TLwI
AJo2+GkY84VuG0Zg33I36aSDshAoom/D7iMtnrlmTC3HQFFey8YIVJJWID8i5ihvBNklOS4Tpq+B
gXQOmgrn+XtDaYC/P0qqgtFsdoWubiPntqg7b4oaN8rlY6oAv5KqawY1nqOEwGy0jc6oc2L+GcHE
jA3zuuOBWCSU0cgLrBdIWgzG8esP/mj63chUylQ9RcherK5u89gbI2N087z7rJaXIifqJLpv53PH
WgNzddNqw2boF+YZxkthTYgtL4YhBQs2kBpqQ6iLbd3THzOjO8fovLGZGU8tFzOzXU1w2rB+ITTE
NohaN6d7TxLINH0sSvaEU3kHSJvFA8t9kV00QFJ2PPprzuOAJFi07a6Wo9tQxqCzMMaatQoNtGVs
OX4fzLB4loz5EhYokVLJH4QB7DTxphnZUCNR8Ou5rymoSCS1/gTUsPut10qGyh9naFA5xmvR2YGq
i0sam59o0U4T1yGdz8bqgejjg6HVDykmvRqIVT1C0phMHyXlFS/kZ96EeMQiQt8c3uhxHQdC8Bxr
TOoYxU8l9zZVkAJjygM/fxciNGMCPN3PWNWmtt2yzzwOkIgVNi97KY4d3lSvHCXdy0xSlPLG8f+8
ofzuF//vidrUdIPiRbPobVqgVuhSfN9PQCnZRLI4st+0EC7xIyDXYnWOMrSGnWjLfZIPNqNlu0Cf
MAoWcxaHmiy9a+oVzJSsJ68VepSnQUmKI1hP5ReiisF1pLSlAg87Tgld4af1UrxUSkfaHUEC+cgj
aKioDXQVj44ho+bKMtnXGom2kgxMwB2UJcZB2naHfoarD9uiRQSqkJoj14jYTfAjehbkuTk+LQzf
kZ6St3ZNFFl1V0pGmO7MkbJQ5Mm0s6TYCio1bz9ZQAWxZ6TM/q3//Rts9L/X8Xcl+jshhNYVjWiA
Y9+vo+ibCcA0jbI+HYarCOLRTgPtdUWGBME+INnBSC0oNxRUrT0ith0ybSvIDaaxReQgtjf7xLzK
cq5pL3T9L8OJ342An1+P+C5Dpnq08HH+uM0TbaLEGlJK8wjul+g6PWAdWgjhRkRslyCvU6uYXI1h
8K1QVc2ziGpEWjZ8xrHcnuclR30FEWAfJVnBUhmph2VRxTYb84WYi1SMd13RL38p+NZv9X//1v+K
qKytuQdPRMkbFlN46EFyZa7d9POvAeQsB5dET/cp2AV9FTKYlN1tIv2lxv/3V7BlBrgMGVaQNMX+
9/saN7wKOfpEz0lFfdVles/zGpF2FunyAVpCfqM0Wv4s4TZiol/Xfwmx/H7c4/VUADfKa9FvMQtg
CPn94x20E5I5tWv/1Vm8vpft2xh7wxH36Uy02pdMGpmrSHaz+/O68B+fC80RoPTqgndM5cfzUmCS
BKqB4DFPVPvS2MbwaukcOEWEKphULv0A7Kxyh8UYn/+/PvlnS8tOEl2qBC0H+KnVHmUIMU2LqRwG
ycHaBDleoXYY43fNSrKnv3z0ejX/93n7fbUNFdyvqjLclunJf7/aRSRJI8Gn+OjI1cvMxJfq+1zj
Qkd9gD0eVXK4g/y2V6v5Km9TGFeZD9joeu7ekrjZyHN/NTVdICiVwE+5iZmdNSv0Wtn2+1DZhnG1
DduLJnAlIVmOw8AsDgtL2dRFPuXrFtHIiYTpwOSMucSYigYdH18XaIZ0RI3pS8oMYuAjTW4qiTZq
ol6cYt47iCiISL/MIYsi559F6U5KN/qJlh7HQYK+0WL/+zJwTIe9c+xR8o5Cd2OEWlRRadXsUYTb
Gy1LOMj2sGdW3TnBvvpJbk4mw6c8KQ5ZK05WYr2aEziZRnlKVOdAsixOvhoNknX35zvxkyO3Pvf/
vBM/+6maoI08RwAMQ1TPiOJ0bdrNzqwykpabDxMJ0taYpMED52vAmkN2S7sxe/jzt/hR2K1fwpLp
Iq9ruuoANv3+OGRWYZapRBM90ySoKbZoXSlWVRqrtfGXffg/fjDhR+uoGmIr43Hrx6NnAnTQBsWy
QMp07XValjnluY6W2m0G0BS7sSx17rb2RV+qI8s1jywVQ0E+/w1du25U394BHfWRqukrNFPmTPBj
watyno2IXqfHpEQ7p3PfP3YYRbHyVQj4oGP8ZaX5ndD14wMROjDJtqDOrcD471c5X1DscRBWOYeO
qp/39WozkrNgrJvws0tbskzCEkZ0TOLINoxEKrmylA06jsyiepaBO0Xn1mrAshTLrUpSw2bC46SR
1/Dnp+HH6H2t89kADObcDnNZdoUfVyYc2sFOajiiAMjsXdWkHNTaCCdYDPGFSY7SY4ieIrcxZvk2
K6NxN3Cm3iC+X600aRYQ99btYD9lf9mjEFB8v2n/89VYr9YxOIC+n6c4CSMdjdFY8rDV70U4XY2D
dgLvlUmPWIQ3YB1S7UYV+7QlkFPvN3BKNhJE9sXZpJTVsNOkVcQDi6RBylzZ+w4NN856EqlxLDxJ
6qOs7sP6Gl8SwY97kBo7dQlPZetL8pussFrNb072hR/GU8piu7Stq827lgIgnsP1IhFRpfuOuqMY
0op9BIhGO01o2FDZGSUAkI2N57fjn8OwHxyckp2EiE8OIv6mzh42tfYm9RcdQmc/cBJpCVemPDa6
K1pugZa8hRDcNMTVmYqLNU9pKiDcE/Ihn/f9RO/NtHalCexPDlTwqfU8bcOE6gZJeKPKtEJgccR6
wO/acJC7tuLdkL+1YbyRJ+IxWrpZ4nqmJ5XnEkqVG3vGgiG8ckEPwH+UmwAJcSympgVH9aiI4zCJ
oAbsalFjjrrmjp3hylXOZPJlBCFFy9nW8HQ6XhnuWdOb6qAZt3qpuPpyRwOjpYlVRC/15PhNc9dY
V51tuSB8TAM+R0mBHb7aRU3tzxko1h9S3bqFsLEZTW0nEKhP5TkkO1JbLosecU5+S8EFkOa2KSvn
KKcpVTbxlTwXgpcnP6s0K6YbabJ2tXi0cblHBp1dGTfvVyFs31Jqt7H2Q3NusQjbtRHARd4kMQiS
xSViKDKPkmFudDryMQDXxUOp7+FDiJ2QvSi6LsfZrcRDjFO1NvWN0cyHCbmtgHReq8lN3LxmLQ5L
61JJRyXbifhVT+XAqoAu2K8dJkxiFfadYd3G5S2wDy+MS68Y4Wl3VzUMBu7IWvPlfmnfjE5/tJ2g
5Yrb0IN68zqELOgoXmmdnE+GfowPrhnD+SKliMSiHsr82GFjLTFow1udLkT9pKBMXHRAwb0GocLm
tO7KnIOIh3FuU3WmgX7l0KMF++Lb4B+yp1HzQ1gEyaNdN6S3a4o7To0fDQmJC3gnQE4Z9Htm/pR7
bMZHIdOx6qK9mVD2jLlvaY0/xPlX3bN/m7e5uQWjziJmbixFQQXiwFR4UQmhxXSuYUXFX8gSWCxu
PoP0m3hf0isOETxvGGfuQtpU0ZedBXitXW3QNgiBneVlgYGsfMyknTS27MnyvkQvpBkfmv5hFMse
mR0L1d5IGH7QnU2wJCkR/vAxfHa6ztMpBlLa9Pq4j4Rxrvo0MFvWAFpL5rHDHoaPLhrbfWIBw8s2
Mnwuu0mxl0+BDUjRhocTsqY8kTZAWc4bo1zV5UdPBHoU7drZj8KtjAU5TpHVVAe9vOYYRdgS+M21
keGACEf4W9T3U3NX5Ojv1BdRNIAVFndWwqu2BAMYciLgaTVKrzZQZ1MtG9mvRb7WC7oR2kVo4pm2
VWYF3fhLnndDh4sX7NjqDPFa4rcRaLPq3FtAU5ryucrUjUL7SgLfXViuaR+t8GpEUr2GnoJYAJAE
eYlw1CEYgasUiellhrxVgYvb2baXoSYqVCUhz9WgPcTFS5Zdq06Jrt9yc7XHat4yxqErkCi0IbdA
FeTiKu210ygYZdEjUV+s8r2MAknfT/UToxIvAtvXFPVu7bxEuteOgSGOEYhSqmLaeb/0ukPZfGRD
cnXonHAXkPE/4Crh2IiiZ6sr26i/zNm4razcM+Vfs/KG62fjiHOWnMoSR8zNgoJ7xJfDfCqX8l1b
NC8mlnln0ffxND2HzRyQLfiQTO0lV+4nDU/jzHwmhDYCHQTy4YGSLEgdWloAmGwgjbrz1YEDHwfs
Q2hHsoux6i0UHlzaz6Fse5lM+4dVRL5oJnEl7X2cnbsB1ma+LcejCr46WXaNSZP0BVPTxlqhzkPu
pyBjUubcm4R3Dsub5E7RsYH20gfRZGMz2054nXTddFt5X+Aujy7S8lDD8050LLAv4crpbpZrzdb2
MSQqZ5ZR0wF3BmoUY5qPz/nKoEvUQKqjrRm9pFO+S3O8qXjHEE3vo/kyplUAqe7Q1Jj1m8dFYsii
P9QxVtdyb9No7RKckON5sZkF5jsLExS3wgSKtRQ0OFqI8jxsaLwkQbaIDd8mxRxTuglnCh0URIph
Kk8/5PhYMeuB3MxilXl1BNRwZJjIYLJPr0KQABLuMDV6H4aeseJzSj/MZjRihvc67fM4f7djdaeb
4zaPeY1Rb9OrDggwQRcI68PSeWdvOZlMLSHL5ntY1OCVbixDdtOxDSaO34vubMtZ5bXV2YbcCFPP
jINklFa3Nbtr23qyFTS5n1SHSNx2iHZknaNO/9k0DzHwlSb+JHMQ9AJhmPmLUjzp0b0kf4319Whe
99mzspxHIQ6gIeCL3uVLt4mkXTXGXs/wRwoHdwgvqxuzN9xoPLDFhfEHE5ahu7O6e46o+OXOKy5I
l7Ub4dRbS3vP2mlTKBhTG+Cnh4SDWFvjS8yecCH6MSK+hCfAbNuHWYndsnkahgeN671Av0ojmCLo
J6Iv3Wbc9dX3pyL/FTOPXQ0WAo95nD5EyIt6BhzsItYAYYJZ2yxGrNk3MX3asLutKu1+gt+Ww4XT
nHZbSLpPp4zN95dCs3p2WsAa11hzNvRUMQheOu7IyraSmPjh4AWSF2NvVTHoLwmFForAQUtg1DEO
Aeokyfm+Ve4AfXjAGvzJeRQIOmhg+D0uhqKYd5neMBimZKqKTSYTCkBudOHrExr+dHYX896B8WFJ
o6fNnF/pQWNgmrxFAjIgLmBvXAhxPBAj3pWDSZ5ApsdenUwbp3ykh7fmZXLIuxVC9u3sJIx3jC9B
aMHtwFGVvU0qiNeBd+q4zPcmPOKuv8h5GoiqP/blsscuHcg5YeJKAqNfeguHhLV6/DVWw4cKFtCW
OFx8tI1XLKt3jUc6um6Vc8KGMM37VUSv5yWdYSyTtWW/jcwjC0bfy8efT/1r9fGP6oSTNZJ6De23
7jgyx/4ffb1iINmHkpODnZlJO6Qm9nUX4YLBwpOeknZp3Z4QtV1VS9pfWj8/CrH1kzWFVpsCkBvV
iPaj3BhC0cBi7eHZtmO2TWU2PIPqk23DyXdVqpnBn3/pd93pWt7weeDi8TAQ5EnwIVfiH2NMKZOW
qKN/4GEb7o5mS9BxH5YsZn/+GGTK/76k/CgU56hONbTSPzSFJAYA3yQ52rNzDvrmcqi7DPaAcYcA
5qiglLOgGmVJ+N7n8c5MZ6IAbpx8eIlMLdkYknJhhO3pSH3CadjVdvSBNyLaVB087Mq6Rlx+Mxj2
bZ3Q5J/lyNP1eQd7k6lkC6I/a966knZ6V52nMPQi5GCSbrHQ635XJycnqv1SYmyZ4OQy+vck5gWO
sC0jSbDxxpAtcpXMjD7YvyEq0anXIYQV0n08Igse+Wc7ThuJ+CrkzmhRbvtqfgD+gE2LLkZovpUE
DMNs3dP22UVDa3qTqkzARpJ3fF6ku4MCqWL2tXzXTfqjBgkdSMy5zK/jYdiqS+cTYHtdgg4tiDtW
PtsoPGR2umcbQ2837gUUtQpKjavMWWCZ9X5Jc5OqSN834oIx6C4vyieIZegqyA6esZjFYMDhLR4h
+vhyl30AqY7dYaDXwbxmy9T8UnCqa7KQA061VWyqJkMPwtJxu/YzVPHdGpAPp3wzsHhDX6L9vVEh
TVoy8NXu0ZgttGagC+l5NY9xY72FyxwQ7Ys0rtqsmKki3NWK9Kor6Y74tfuYeImQ9l8/1rB2nVPb
PofizdKjl3VqKEfnSjrnZuXTm/bAurghe6cpSn9KlIAhwh2eQptVJv7KC+xdAN+V3NrSL5Rh1DKm
KykFCKzc0DsGOPq0pNk788L9bMFGaI6IGehls3rLO7VMbiQlYXEZ/BY4DPdadJ/AatxxPfdByWyt
B0WZIPg6u05TN0itsZA/F2KNNUGNUT9E/dOYobrJwOyZD4nCsMdh9IbHijMd2s98gVqm1s89LfmG
h2x1MYPQITfl+c/v3LpU/FjEvr1x6xv5j1c7iQbsgAlIFMhdK+GhK69luTEfBwZqeCod3b4k2UxK
0p8/9rf87tvn0j3G50FPgiVlFTN//1wY7EmBLEbzjaqPbuS8rzaEHXR7ztrp1QjV2wNFygWFgcKj
Q7ilRhAYh5BcqFtRCkQrcywNe7utR48cF33nTHb1vCTCOELPSh8tNS6fUOYzpwO6T7dAl/vCm0fK
Lre3TOW2tmfsyLo8HSdt7G+lguYDsQtGTUXas7dIgnC83GLwBYF0ONa1WI521dQPcVyJcy566qTa
aK97pYk+WQuwE65hVBj/S+hn/G3yzpb6BCP80Nc3naidZ9nMy49wbou/zEIYN/zHXVTXNBvkpShA
5B8twqqTJtEIOfQEYECZDVCuHVfQmsOgvJ+rBEwASBPgNxRXxryd+7sIJpNucaKwMbY372mcb0O8
mxIpLz2ODETUGjhDRXpDpOtyprXbKxmgO95Mj7QqrPcLzlxEG+YHMct6eSEIxbXRrCl2hUEIl2nB
UUhVfxmifdRmxAgj/t2BBCbjy+DlmE+tfh7TTzD3vt2FbhxCb5wy/Ou3jXFcDOqoeuzdYsq9KSb9
HCkfyTh+WR4b1XTjOLDnX87wpKHvbmFGSlPoJtq15jieHAOo0DYVMrMWfl2Z3Ybq4BqdQHrKH2cW
HK8KcFWuul3K96SVX3LGKW3fpkxUg9aMPKUqDtF8otPYh6dako5WIzHzzE76MnjEyaPCYmiXfGb9
vQ73u1nVW6y1ENE2eXYjS+cpfkoaUMcGLmabVUflX4SII+orEIa9aI90JTexTPqh5mwtJ3Zz5X2S
nkuOUhKdkrCU7mnCeHr/bqWgt9rBz8vKE4qDyq8CEj5sCZzaGZxyBjQXEAKQkXwsnXpbFcn17LzA
iHeXePWEmm6vRWhr4mMxy+euKTxtKD3eSLfsHizltek/atpmg8nzot6VdJAqIMKF+dBJNj0RA/Hh
s8bDA2simMsGSgutBvUGkIxfdHeI/t24u6x0BifIm+t07e0sgDPOtnw244NQgSFBSVSlGAzXeO7m
S2d9SQgJNfCwaN7lZ8CDREq/zuUXWZt+bFPvsYASnOOTIedpGKwLGo5hwVWsHh0cfloZncflFway
7aCWQdlDqDKAlKA4gJnmN8XFJN/OEfOeJeBCADZn/+xm7iyotVuixoEtDw6C0Jt5JW83r4aI/A76
DnK1szTcae1riwS/tcEy+5IZGOOd3BzgXybJISxf2vEyW++0IEemTepyHUrwzxU0MvFZaeugY91m
Su9hrNmsKavMQdv8YY36Bo2+sZJmT4YBqtKI/jmSG7E4F33+KulDjjUxvfrz3N5JwABoCPmKnJ5N
fTh01osRQQUtdwP1HWhDDuKlO3c0FJ8E2qwe+I9Zw85f9fPIkZjzDMtO1+KDSlnTWTlcPnVLGylg
KXJtOmp/XsvV/zq1MZ1gFMqKjkvjx+pTRoXaimKwPLTsVJ7DxMrBKLI9zWM43itIv2E1m845K630
LNQ1izRTRYAcXfJKWx1dHZkIWjNnDLpMac7VbKa/WJ45Zc5hCiBUFuyhPUDi1cxKAQb4EqkJ8PxD
PQ1/m7f8169hwGThd2TcwVbwfWeCCrqoc8xctYXr68NlpG6MRPG3Mdb613zbADlTG8wK1gRcVbbN
HxcNK3CqOjMTJJPn5ErFgPkwTflI1mZFIkyh2Q8acQ9+gyB3DXvl3yJsu2601rj58+37r2KCsYGO
K8Kglvj5e9N+6ITR8UWAVRY3Y5OLI3E6BL2YqHErUYm/FBPqeoj/+cv/+YE/jhwThedKYWZ2xkmL
224Y21xfJKgHg3ZmzMjZrGjMo0wws2vNI2xgCThiX2jWVhgESpTlCO2Hialb1yAEy7rLoeVKYsdk
QMXeLvfo4ZR+Dy+9OkE1lx6h2ih/+RX/ddXwW3IH4T1gpvrxlNjOVKMlaRzPlMBWhYPFN1wrF+jA
JXHsREOMf/nE9YH4ftmwZzB5w0LCPibr6xngHyc1LgQRJkMqMUYxJHoNQKxdcpRot/at/PT/+kzg
M1TBp2sK2cnm71v4j8+S5QxeQcY7oMcZGz6BQx9mVVO8K21xMRpTe/3z5yn/upwYNDBr4nKDMSyD
z/n+44ahYXvQVsIQ8RydB7nDOKt1Kl+v0qsXrQ1JRYDDDYC2kqQogGMx0W2bE/WQ5GCCGNHCmwJy
YL/Uicy5RzGAWm8qpgj7P3/Tf52XcTIhZ8DSYWLK4wp9/6JaCbFST5l/dWFY3FJyrup1SJwGxM9r
KJbZWZok6ePPH/pzBOwofKqDk0W1mbuuq+z3T3UMucH3zZ7YF3F40dpMeq9K2Nt+gd587yRxG8Dj
arYCXQYiWjV81yJDufzlWxj/WhpRXsm0OlZHEyf/n5KTtLdGbE6q6U9Dm/gtsHQG/p19qTWj9C2C
hNwmdRK/mjMy6UciIo6F4J5qXVsQygTChMpR0fKOs0luPCuZvaI8MiE9LHVXP86mOX2ERi+fhKVJ
gTWN8JZrrsalKRpY66SDlBB/LQ6Z1GVX/WxpR6Uf1IsBmIaMTCrD2FzqIBHOeOF6ipfJAalRjFV3
sCM6zcRYKbtGUtCvEcJymA2qQWvJAZwoRhqoMhm7m/V/8bJZbvfpwAqTWj2ngKVPf3VxA+RDGbQj
TRcmRvmg7Qgxcp6qFi0wcoDo0UY4+EhTI32gg9psjXJc+Gvatu5gQiWUFI0i7bViEqQdte0EoY2x
v28Z7Ur7U0K79BmJWuje5/nabJp+F5l6Gu/A2syMLWSn3A5lPT1nkdbtohQHRj7XDIx0NdSPE3GZ
9hZKXLJLYKARq2SN0rDNpqJClCM0YoYE/fS9Pi/ROScMnYnAsjorhtR4bqd3LVbbfR57CZpmlbAc
I+d3As3cjAR97e1OBakS4gB5RMBPpxOFDD7zRhG7uFAbAgHIT0CsIhCOuSQ6NBrYxFi+VANix9Yq
yCWxQ+Z149RyDOrkSa9JvpgixU8H4js2I/r/Y5MCZevzZA56Tuho37KRJJxC7Bs1tm/hRA7birjK
a8OejEMHg+ZoATVFyBd1PcsC8Y/s2iRAKVHxUedCfg3VdCTvwCoHxrnpyCwVlJ81TbTYY6JHPHSF
OPDqpRdXUpdkW4BlSzDPZdvvx4Gc100+SeajgYv0ISK2CaTEPOOooVNf9azzuv2kZhH4VhJ1lGYr
dU74VKQJ/qKpsv4ihWAU+GPbZJPRUGOy1bDoEE78c5/ubWiUVcFhFejitDe0Xpc3ctZnDsRWUd5B
VVs+kAPbW1olqUfkqnHV6nqFA2esDBWk6Zgzzs6X4V5OBkq5ZmwrOlUVPVugK6SHEYrUPXUtN9aU
6vzDFo3FQFpAHN8gg6Nl1k4F7RHH0Zi4pa2mvZl9BKJfz8N3wDtcWq1Xb+3GWh5SaJPHssKuDiKy
AqLpVEhXEphQTxlxGAdNWN0TZjUloNQnYCYn5vNdqkcm5iLRddC8DZug2/ct2qme3DkeSAU+rSXV
5Z3t1Jh4ifDJP/Sphs4zRMpyjLgrO+jY4aULa+VN74BhzZ3GQbK29Qc1NebbvtZ4e3UbymDatM7t
rOnZA6ec0m8iTd7WsKP3Q5JMT1WT6ac5tKsrRnX1VoQxTC+tsb+aeWLkGnIBNnLJdSaOoQyvepIC
nmMA8OcWndhpzKjVykxJWVfs+qbXHfpoUhfDnCk6xu3pYvU3fTKV+s4SZXZSytEag4VPl1008vZd
VE3yljBCpd+Ekyx/ABZs5aNu1J0P1CwPIuKGb0K1ay9Aq8Ub3OXipIus3NdlYZ0tKWuOlYQyX+QT
GqDa6oB5abHh8fsTzTOJOI1vpFElKsNylLLfWzTWOso/vavpJ4pWWTw5i7tyxNGghNNLpi0wATfG
DPc4PKmhZv5ih4i0Z5VNRic/wuqxgRX0zsZ9qcVkKRVKJX3ElUz+g5RWQiGCjqQ/RxH1qyzJEsVU
p428erVpfPZiaX610FyAVExGeCGMNXkE6rt63GwwmXnW6zyHDr00k+fGU9sqCnq5U44h3CK/Bfm+
I3xAhk6tqWepqKXDYlgd2NAl8mNVjw5xDZHVBlB+b4IN+6X81ht0UotIs022RiOK3TBrcK/QHR9C
0xQ3zlDT+G2stcEIli0GkFowd+pCUPFGeqNZOJOG+V03JJOGnWLIr4bddbQrmPe51jDBZnVGNrcp
cfiZIslo7amg9iOLmLHJiuj6NZINyxPNrCeZEsMQGhLw7e1uJ3RKbczgRNzmucrtQ0EhzBqtY47o
kpDI4lWLgeEnvRl9dE4/33WpyrA2kfqaOeGIaK8Q4K6WaekDK5lzZBGVuYexKu7TqRqvGdECqKWL
/lhkZACkDfM62mjtqVTp8CJZgigrRqd+m6TIpmi1dAQ4M6LIzBOLNh9nEfGAy+B4mfV1+MZo5tu7
ZmQPzWa1uP0/HJ3XcqtIFEW/iKomw6uEUA62bDm8UE6XnJrM189i3qZq5t6xkeg+Ye+1s5zv2aqD
c03vbxuvolf1dzk1zqlOneq7SW2WwnPLoGNFnp59nKVUX/qG/2ABwJcvXejA0LStjg11m5xsqZG2
xcvxXPaCqXmM22ilg9gG212qO5MlDAvAhT4HTG28G3zQp7yv01PUzPmBt4ovsLE4bITVt/dqapsr
SToB420WiHFUwAaq/ufbLfzkcuFmK5+91LJrv/zfrd7JvA7YDctvtoGUxXgw4lHdGSztmOEm4QfW
zP5cKALJRdFi4dRYeB/m2srB4NvY6WrdHPpTACf3KII6R6w4cJMVbeSpJNf6ZLbm6y5NicFSuyI7
Dv/z+tQwwBjYCOLgkF0G5TOERVQWrjmKD3PW9VME9fEU5Yr5kgVJuB9KpfiVOCDStUvE2ankg3mG
QZw8grTovLBwmKunQUTzbVd18Z2ZROlgOiptnzpg2NczkU6C2hkQWowErI1C87snMuplMCfunLGp
zrT+zU0arXpI8GDimAQJ98D0puwF+PpjnVoTVOpg7kBj5oV5SAd0YaNdjFe7LrsndNjusHYBTe+a
2SofVlFdA6eCOhku85vOlc9N7ujUK1jWke5lSBxM9MXHKmutnL2l2Z3NelRf9AqVzcoOyReE4d6m
/9S20/1WFh1iAi1Ho8J3wjeBUxtelPYDKnTqv42Ikuo42RMjmtHSkqdwIIIQt8psXKpKtA+df2TC
Lgf1UCVyfrQqPzkEwwwjJnaTAcvPFFyYpJbAzYDz/Uw2AyD7fxAktrtWZ+PTq+E6TmewoG5gYkuw
Etcf+aTuAsDnzRmH9lozK340xNPTyzSoHcpCHW6dEzHl0lBx8gSrHDlzqDLWTAwswmHXO1s3VtOz
UAKC3Z2w3idaOHDHG/Zaxl20TQHz4idBTYMRxHBOVliq69QtzFPfxs42JjryyaHoPCDiY3SEenQT
m4H1O0ckgdgOB2rfV+7h/wg4MWvpa0S795qORXpVUxRLAbsq3Fzt+MarjRk4QR3V6SRzASd39lpH
auxUzMa7KavqWRNS8bq4Ly6DESNzCVSkFuDetIfD77PWWosnQ1VsfHYNLwFxHgj2oyruMPKN7HAJ
fGRpPZCm1OCLMbMvK3eu4RLAVRc3QygbFQGXQAdlWc+9IdYNVsTB3SHU952kOEYmfwWKspZbKv1c
LMA0aZ5hqlx347qOD6I7V+V1NhiBts924ovqoaXduldOenIV+r4wTm5zw1UlshdNbJoRJYInpt+0
vo/Ct2Kv6I5FeKjQUQR5t0aOYBgfDGjC5q9eYloAkU/XoLsZ2UEpnq0AwYp6MtXW082I5BbIR+pJ
nf9S86ecj8jnkugbfSpCwHHf1UylLbGB34msDN+q1byFBhXFddBprnQmYrT+ScROftwRW7Narn2v
cG1G45xUl6HRnxTWVzEKq0jPngR7yQgvdSwuafiZktXBF9uzc9QOBCAa7XXOeNUDiK6L7I9Mq35T
MuAVJA4QPuoYMYeXuoZo9WZIyeN817LXjOlttvjsjd3gXjpAp+Q+rU22WaSsw7bnqQzKz4xwd1Wp
f5E+rrhc/zQj8ZKRm2wKNqH2NETfQfrCcQ6dFCUL5BFdKXxbMR+ugpVg6I/QSW4xKgQtQ2NTvFeR
RSp4d9ZbeR7J1+p4XdQkXw/VpmOthmOaI+tMwPg9JxmBPnCl8dlIkb9NSBU0NTtNioDpKC9mkz27
kBHaoXlKaE/mYLjqyngkF4A7fx5RI6xrJMITA/yqtEmu+Mzj5iXPJXlqBHkYxZZdEn/sIRMWDdNI
jsKM55214lxfirbnu8khS3yXEBeip5Fn6PfMZYeHRgg66WqciTijdWazstUEsbIlAX35dyJvYf5Q
qReyJvaL7pvqFBnhb5eGAJg2jUlR3yKy06Y/I71N4hqV2E0nZDo1aqZMHhD3rhKynqIBd6hq7QNz
Rv0SXsIy22Y1I/yCeAD2ExHtEjjAi5VEL2oe0r/wnulxfZsqfZ0QhSHmY46AflYAV5KBVZqmVwXK
lqzq4WxwK2WhvjGa9Ceqc79TUFUl5L3xxOrMIaaDY4yjMHZvqtuwU0JLpYJVU99ttmCFC4Y3WJuY
3ZzSXJE8AL1YIH3DHC3ty9yJlT46K8uE2Yn/kpxJIKorSNr4a+0Venw0c9dShPBn+xs/8kqp3+Lk
1xa/Y5xt8YXxAGp/cEas4tmtR2KZjcMW2/hmdqurvtgPG7a1WnSNDERAkWJs47E657LF7kSw9tgQ
3JaudJCMMZkj+rBUGq/MJAnnwnNZ2sgjp5Xl9LtBuRN6vGpSsaYGwOjMEqFgxb/EUZXeUO6UlnAk
sc1ShoH41UrEl6qcScegdZzJR25czw5UHvIhjf5mcP1uuUsdbP//uvhh24ccy2HHB6cdq+QUhuHa
SN9J/GqyV30I/IY4TKK+jY+4NfwSNyPUGy5D3NbcC47D7pzNMS/NdLIV4WeFxLOpvbR27hPwvgrH
o2YMK6XnEQf1Ji8XaDeo2OW0IJdErx/u8KTx1YqSbJ3DxgvlU92/5O1jjG22+u7GZdI5BCgCDaRI
GlMVyYYD8joQbiSpBspHdWk0Nk2PHltTsInlAIBc0bI0GR2/skjRc1G4NbdQFh7RvzCP/sLwatkx
aw12rrnJuikBs+ysp+xfXs0rRxyZc6rOk8tIw+yK9dDzbf11xCnovgDeWeV5CI9K3a1UZ2snOTJU
xOHJJtBifunQE/0uYmnPzeVq707OVIfLP6MVLFV/RByCeKrL33t9owaHYHzgAt+obEzjz7rck6DF
Vy32cuKOu/eCWMcUScOQXGv3mLq7kPOAnjw1j0nSXDRSJol2Kp1rYr2Q5HSqxbPIPkpM7ej1wuJO
aimSWNcbwJSH9K8A3RefjzfbhAwgsVUIrBlQ10jO35IoJ4EOuZLInOJgZZM3GAPHthzpRfQ8XY/a
6qOw0YoiIHRxGGt5uLZCMmLLI8ZB7PVEOrfd2l5ykup6bYFKDuK7Hb2E2bOtPmfiVmaYKcgjoPg3
eTwj851gHtale7GVh0JmsaXKY6S+DAXaskJQwfwO+l8eLsN2ipiZE6R9UQk4KMLXuv8n85ONuFCy
xxA1Eiz3pTPjI272la2/Z/IRsPtJ3DNR9AcjRKpbA6DKBxSPmp/PDqIpfQ9Ld2dAjnDlEylDG8uO
7kYHtSImiUVxNi6BKzmBxeY+YLYwZi9Z99clw0aN43sen0Ze27HC0N8UxBE0hx4Y8tj81KGzXmKO
FCnWJpVoM/5G1UDn9TWjr5mjk6FdBA7sYfpheR8GZOhQYI4AEYmxXnfia6YTqzgiSmEDY3fXZjxv
DPM1k9goDGedu+lWh7PikDinOLcaX36ISrsptG1Bfm5uETMYsxYkICJvDroOfBH4Ef7Ojs8aT+rG
sf8YPsbquxhAyXMmltqe8CnALcjInX+xJE20fG2rd8P5GwKiR/I1ffhKTU0vm894H+vRee2J01wm
bQKD1/I56rs4sSGYvZjlmx5lbAonb2Hr9iWSncT1KrqKeOy8gJZi+O2sf4uTHmGnFnyNOV8X+7nW
/lXBO2Oa9WTjMc/zp67ji2iHVy1DJVSlnHUkag06GhfnEMWPxPmWuus1nbZWbaTGSOI7dt1qj5WC
J8qR4ys8MxzRnK7BSY7/wpgMchRSKFxi6idD+TXKzyB5zvunNEUHxIaTcmaHanjDpsgT6uwX8hdy
WBKpW/ABHol/ChwvZDTJ+Nq2M5tDRjbNjBjYAnZx7MnTodXpoPOULkeV+SPsTyM+zWOIsBhECXFj
KS6djB9nEfyfNfISqZW2s/iwzR+CAVcd4oKAA0TjWIoja1N2z9n8UJBesIshc0xSaY4NAXoJncxS
m6i4eiZyBZ4TweiHiJOnpfuq5+lQW7dcgeJoKf4YoqsMX7JmWcqLS43AIKkQ3uhMcDXlVU9HvhBI
gMsPu/mTWf2UZTVKVIIAFbmfqVByd285PFQDITGZ0vRQ+ilnpJW135W2WDyGXZI8kwi+tlFXIdF+
G7PP0ETLN9/NTrvCF/fqnuqJCUfSu36Z0y4hosq0eeNieYcPcyhwsebzGYj3yhgeXX2lG/GFsDaV
2BBwXdT6W1TK9wnUP48ecdx6bohrbPJzIjqvVE5jdB8RxeYRVvoXHSUwFQaeF7KCKMoLPP4omlGJ
t2pyDOP+HMb3jthHnODuyXR/zGD0RmP2u8BlTY7V7UlBBmiW8z5KbpKcsjBgoIdlWhMPd0wufVv6
JeuPOitv6qixybRfB6Kw1AalXx6sRNdQxncrTY6+inYZviyqncDPonCbO4AspvaJxtpnZ0BcaHvM
JgxKcB3SuP4kNMqPhWF6vYgf6A1+1Jq4niuBequg/RmLw1D82gDNBkfx8GrwfeztTxXwSjl85W57
KId5y0yRqbN1nsiLSWb1SMAUBX0cbDuZ+0wHdoplobpn3iy4MzPbq+Me4kE7HxhLHUDJ7128M5L8
s9Q56WhGSHe9ZAhDKLwpsJ0XSEnbzEp2jqqSBQPn3Jj2A5zgzJ18pSl3Qj3ZTc+/XtCvBJKisTIh
spEj4EmDRBKuykZ+I+zj0013aBXwA256cZFLCl/KW40CWGDqsTlNgYwd6gawVE+Bps47M8o80zxl
E9Muit3SoOpN3WOWP4eMykr3kBk2uUBLvoMQsDEWMI7ahX5SEDxdcg0N7oyauvtoq1+yAgpylUlF
YiuUEhfleq1GtxIC+helsZsJAIy1m6L+NO0WIII/o5aZ+tovJoszl0hReyZuCn0y94rBhQ5AeZ2y
RwbztHWZQsmy9HFWM9nWVqXVb2I73hLWsZlUbuSOtUA7XXIkTwGGn8jlz2nWnlwQj96XJdWAVn2+
1U6gwxxRT2IaH5P6B/3DRRBduJ5bdWfbqS+MMde29aljFMpzrpDeufZt+NuVyO4H8dw7FqcCH8Pi
DEverMxZpOwJJC1uwLhtvvKmapFjKX8zbSJhGV6AvrDPTXwoYZ+tzILjeLKdt5BkYWX+lfYjmSAy
tddYTfAq2aTq/eRSvGqLrSXLSwNOCLpw6sgvSKHm1SGxhS7CHnewGf8livWyENrb5kMxMM5bPxn9
INSCbF3LDn59Jk4sYrdZaT8RfbJymxR8jr5HR24ubVXlErPZ74ORX0O2JuruITgS0PjCTHPrIkIl
tYghVbaYsEqCLZGX5dqHWejfAy63zmAUhLULU314yyOSQNUl1Fz91E37Bmr3OM7xHuS8L2QbbwYG
MHU031K4IRlygTJ0V1OcrHq1OgR98m5V8YfRUrRBYCP+GbG7SYQMN6E6MF4OcVm58HXqeMeG7Ddu
gd/ECPxDOcN7wwowD2ezUsCFzL9kjazN1j0UTYkvmh0n8V/2yJfI2tWh8AoZkLSJDw4YwTDcmkJ/
SpR6V+unkQNPHsdxYLBKPzUZvuXkxApYlzb8drp8o9W/YFtOlt2vtbJZISjbJKazE8PXCIWBBA/y
VyafS+Upoo62latR1Iey5XpOHPKc5j360N88qHYTLZI2ymMSxOe4tnZVFh2cyTm5Y0n4tN5Wh6JE
SOP0ZMnIEl9INlj7bIh9ChafhB2GQ6Lfkya5cjOGdzaelUmZfWmrV5c8c9/saHXLSEdg56DCT+w9
58xKM/tNYUxHh12Dr4TWO2lau7bFR08+RsykpohavtR58S0sTb3ruZuvSt041AzmKqatde1Bg5mo
seRVZ3H5i9JMJ9rF/QI8lVzmqcx+iXixdoljtOipWVtYaftbmgpXbiSfGqvd5xrGvHSMq+FVw8xI
HC5ooSrXDYaZnAZCn7qtFsbEQeVR9IqI4pWXuv8bzbjs6O/NkiTEQb8YsOHukLHdG0GazoeWVqTG
AO/EFOvaX3WgPTqr9u0qvwZYgoJO5S1xA0rXflL2Ch49lI/oWmGLsQtgQ3ohrKjgV0/kPbR6/drY
ZnJUKydYC7e+afGIeyEx3DVxq3eS8aLldamRuMcXtNsfqavxchsC838oEySlqv3Vu67LcCJBtgmT
UEkZxbSpGDf6ZJeMdSLjhD40wGpUvJAlvxkM1OZqOh+jwip8js/ieYJTsYITDqtmuKaY15q4MzYp
O5/vyl1mS2GK2M1+WMSurNKwghdQOPhuQld/HUIqEy3qmnVQ94i8E65a9EIo45qXSsuaU5xl07YD
RoW3YzxZTnfXR/lZ5PNvM/cWaRXtLrXDc5iU19i2vDJp6ydj7iZmbBGT4Vmk+BjwpVZWsp8y9LfE
T03vC9xyNYZowiFsp7zb4DxIuqLjc8kXg/CUblIaDV8lqcbRu3Ktc5IF1oyfSVpHVs70ehN4YJH1
iEujc8rNKYfgnhvW21Bal3yKNoiS9jLRPlAnOCTec5fWDSkZaC72mRu8WgWy74pWXimyv16kCaND
titypv0X1vTaKZrJ8l5rPVbgviabY2/FHF3qxu7sS+VUN2HgQ50qJV4nTiXJe2q5H8ZR3Q5DN3tp
K3/T1lkepey9Ksl/21q8OqTGb+A4ocDh6edJaO+cGqZY6RrvNY40N+I/duPM9jF+PdmRQ3IJ5nzB
KKZNw6Nhs1hQ4kz3uiIZILtYDPynRNwdmYzH3AGsJGSv7ecpr66KVQ3rli4Tb6XNkBnV9GYolq9O
yjZ4pWDpDOkE2VqokNtrNIxzysnPIm+a9VWiTXG5YfIs/NRQY4+cCwZ4mIsmDBkr0Rftj97NJCUL
TKcZnSB5Ib/joBXlLpqE8TDdIGOUB/DkqUTZX6/rso8/ZVGTEGgPBlYCHGhkNupkETPgssJi8tTe
okvLjeRPitFkqEHY2t0eHKM4qdWo74xBdZ9USXIzvW/IWVNkzuB8uRVdApWWG9qbDAAjg19c5NcG
25BXhCy/EwSyH0Psmr9wC2EfzlXpa4yhMR7LXuXUFHRB3swVyJSrbY1TUzq8vz0WlKOTLLfesjNM
PnszN9iWsxHbjc7SUw9IRqFSILouAz3DokqlxDLsmBJvS0lWP2RWHSbNhBWa3lVToohOrfZYpS4v
QpDep777Z2FQUSfTz1NrP9fjZky51OKiuKCOP9HYXpR0vKVWd2Jz8lVhoiOi7KKM5ZFVWooTk+w/
XW7jcvT5mP8lqvbSxbRGbR2+O9loMoUTZDJKhhG5i63GmXe9kr31eGX4suJobDaG+CVG5dcyo6OR
a+wowmjf2qGCnFnLfUEMNn7DGF1cOvulTRiGlRMxI+wCL092w61IB4PqP8TmFkA66/ujM/1TzRyq
qnpLE50WzGAGYLWPBLXfqa+1aae7zk/Sml8xmFGtwvBYNgwBpIaJg+xaPG248z/a1Pga2+4wNukF
TGn3lSZxdiMcbiRCwu412oe8XxX0Sfj/3lGASrlpbMIl0KTLiW936+wShsMHZeq11aBhsAMNdtSn
yY/nImOwz8IsLtX71FQKlurip5yQa6sMggrLxnINkRFLc3ctGHhCu2uBcnBMLeIlrSLvZq7uhMpj
EBKJqxwa1znPtQR9DRshIYMG/rKvBPFJJI11Zw5S+mrdWaSbUbpkpsWhzpAKVka34bDAmTTAvNSr
aSsd7dNuERfpNp7seWujEKmEQ+0U8VN2hFraQ7QiTPqDsuqW4FRawTWf4Co6l9YYt3L6SzBpYmrQ
vUFWgBuQJJf9pZ2iveGqlmcL4pjyRl28hJwGwcUd+F6jvrrXSnJtBvBkWvXpkExwy9XETPdAnVmq
iOZLsUSdME6vIni64b1q1UcoSdVGgoSMPsC0jDSqWzUkAS1/aP7UkwkaQhQztYTR/lak1S7qhnKf
mancBHkAFyHRWVa76VXpez8scx6Ek4++Rt6mcBhNs+qBx0S0+oeIG+bnFqN746i7ESmQWiqv+Azm
h55r3S/BdEJj7dRtaOj3paOfgwAajqUJL+ztXdAabLuz14HCJx/n46A9qd0T0ZUghcXzQHaRMPWN
DemHieOuth1U4oDw+msRit1iBbcxTo0F91Wmhsx3lH6p/tneICg3zHskuBtSFAXcekhcMCRD1WNV
vXG4T+covkM7wyhkqqg20pCOVPlycL28ktT51JsFFjZsjy5BWp0asJTpfGtUN02kb3ostTY6NjF0
11YpP2kpOX/zfcRiuBg/4ehj9h9oiZl+dsleKfMno3jlaCS5uLyEPVKVyIzdvUiCnWsUAvtbepVV
fYyNfm2M1h6fzZaK86lgzDhlZHvl4ykWymFpoYYeDI4VcIsxQ0nktQlcBlflo4HlEcHRz+Uxkywq
Wu25i6rjmBNb51bBMcYjJprWF818wtvGETvuLPC/imN+dAGB4NUJEsG2qJV1nhieCWlZgx2fxPMK
naw3kXk9EK5rfQonfec0Bl7EWgg2nJ2+DmlzMdhvF69tucgRKYIdP4EkMyUTcprd4rkwWwff9Jcj
PhJ3E89vmfxotRdX34ENCbKDy109TPtw0NCE7DrqYqNCAGLhJMmTdWP05FiR7ccOTn6XxcROGjRP
ASVnvKbla89Rl7t/hgU4iS7PBZPsDPuhQQRDh5osow/3s680X1D56O7VsS+kmnVyG3XPqrZX2Ghy
aAwZiX2O5+pH1lUkyniRfK+dDzk/9YAeyU/dKX0FEPO9cWFhyq1OkQG9G9bCr1bj6ZmeSvE60lCK
oaHNNg9GKQ8Kz1o2MPmnuzu/OEgUZbLgWfdpS4Eovwz3xRyKtc7spCXhWI14WVGGk5O6QXFZ53dT
fxU6HR2J2oxnsrtpH6zuXI97p0MeUN+wlnpEp64y3efSpPcc18qC0iDfXuoRdSpv1L2J0Zm3+MLZ
KYPM0K5tOfiZfuhzVifQ8aPkPUjh17S/GeWAzqpfNOcq3ilM43P2DiVJ1ST57ab5yxW416atMtJF
Y8Pn2I0OFus941+JTJYRetP/s5st4LhdgVhG5amkAKypJ/FXMAnJhfBQnW4qRjnOJQn75S/3nHCf
ZmuCqD1DYaTFzIwKiw+3HH6J9dlNzkeUfPcWJT273izFEQ6mW2FQyCKgfgn7O8No4ByMulm2GQPT
UBQSxaB6MaIjO++YyzQbmz1Yy2/CNGFFhGdZf0hIjzBNvYo5rx4zLWL61tMNLo1CkZ0WgFCffmq9
c4iLdBNOo9csc2wX8oW+k9YlNh+6squT1lNY9LohiVgvjfXQ00uGVMx6ONO2mPmKUcZAFugMHh2Q
ZHdYGXjxmy7+VzPSb3nd22g/pO/F9I1gdK2Wxdqst3py6NxtaX3FinWwUKGyDlaBQGogLYxjRzpV
G4mV0t1SxfWZDTM+TVdplHCnXiM9/UrkFpd7ZeUPsz5T9PhqLtYFWT1xL5gzkxZU+Wmjcwzgb1Ig
67XfRDQSnkf8d4OJ3ZIQHs/BlO4750GaDToTPxB3JALrxDIOrvlRhS96pT4JDc9S6FWzdmkIcVRB
dpTaD8b3tW0Xu0Qk2xazOj4lHdmbhgbSK9rxDPJ+ARRxqBJMX6zKvj+LWju0c0+ewjKObfY6FTrS
xzMdjTfhtcoGdseki37Uc3nsjfZgDMWwz2V9x/2E53Ox7y4vueTJfFI4uRN4iaZc45nhRt5qE/2/
/ZMMNcbllTJREjZQjQNg6IhG4khtNm6CratiALJUJ/5C8Y1Y3yO2vuVggjIO0QFSfAU4uYsm5Nnx
BsnHJu0JijVRWDjfy+hbbd4cTnHZnIFVhI7YDeUXA8kDZhqNkyylRtLMWxYTxW4js/uyx091KO66
PXlMnHy5SL9kuDVi2wcC4CmU8Gr+4fLlRGG2zuKe4JR2qzqgU1ImBTxcCQGacPIVt6nZvLnueKs4
Fng41xQZFoZgb8yRPbBfaCr2ELCiCWFhu0gyI1PkQGH/k5m3bvqW0KLLMVhFTbNT48XkzYJwbC5R
BRoG9e6ttZ/M7MMh5bcAEpM5dFD3cmIaxyErmW+rI3JwNImEtvuMK0hHB7tCAnClnbSWfuQxiKcU
NBHdKCysfdqgagQYBKlU6l9NgnpkQpg5cCmKn6bbKemHNZ9GNmfFnTcxb/t9SbCVMr116aO1Kt9t
lHUYn1tWSQHj7npY2+53r3y7y/vNTrp8UwrHNxXYqcnTwOJ7NF/tcWMgo9L15NbUn6qGVhk+Neuc
Wt+ODMJbPdqIcfYa+9kI8R4WfiRxcEuvyPyyDBlhfg7qW53JS8IpC31ITrcZ+b2rfAqQtIP6Eim/
uvwnUcQ18daenzIaq6y3dgUmSrFkiJJZXZXdocFdWMLT4BgT9q8Jeyr0WPNva9bpJStQcBO+Xm9l
x9rQvcAPEfVzzcTbHH9iVC3yrcjsjTKyj5a/cKGOkvGtCcQUrQ0NGYptvyCVuarYvc8sX16YACMI
jDyb804lWlsPzn3meDa718X1qFrpvu8KIrx0ZmbGWiJnNrqPmg2DBSSnEEeVHyown62IrTtL3n9F
hCAi32nNW5qSf36JWoZY7bdDEABDtmB2b3nOzCoPAwyPwyGnyS5F864P6Y24GjrvYJ1RHmBFx2C5
xIan9k7VrbvlDFhSbd+12d2V6XMRJf7ECsjJlO0wDYTdKHABOeXvsrg4+iNq8pWUftHf+vhAOPjK
qj+a+dXWnzPz0WbfyBcM7IPLqdt+jtl4CdMfmKvbvPywajKL4HtriHJ0bH60N9zQQ3oq220fMJ1E
oD++DgVCnTzaYsfkeV7d+c5Nspbdpaq1FQTPFz2EBGMhNWhJDwj3qBXWvb2OuKDlJuazaDSk4SRb
gEJnYXFJ4VcaPzN5qGa+Jl2NrU+OZ0MHYke47HIzlxszkXhbNey56HgbhORws42BQ/23EI++veXW
pe+uvfKD+y+Wf4Y7rSt57RHoi/5zNs5l9ezMzwN7XibBBgso5u7r5IfuDqTStGOgSUfFyUR4isnR
03qzqrJnfrLsQ0Cfb/LKHIEZMWTvb8RTeY0j1up0oVBQkxO+fkf1i6xeJ/m5Sg+j9dRrSKzmlHbG
79Jfu3qtxUGD94YcpajkI58+M6XzNe2JwYfFFq+pj1gqvK5kghn8KvUZ98SqiQ5NoNwrsu47l++a
RrwFgI/Ud5YmmquqMTPgvmxKu69Gy2HYtW8z+4NcP5kVKh33KgEj9RATIqxjI0OJJik58qC65Nsi
/3Q0ZdPoixqjXakUzLCitzMxD6Ut+A7AUJnjjWa9LIogddsAmppAv+YUshmBFoPwJiZoecSMsm8O
Ef4w07w5yXm0fpsm41aFm0LcYd5pdIiSEuHX1UaffNdNDw0CX2hf32um513EfF5NAd0szxDUWfJs
6A/DZkRl+TBfUfVzDMQ1S2F9C3B7PTjRthW0ym+xG+6TuAdxfrRZWhTVgTEsUPprMU4elw59CCVo
fZAUrSIq1j22cI51CvUXQrO5z4LVXF3S+IJKctdbxU4LYVZByQFrEyQRexEuy/bSMGW13H2nAOF/
CzK/dk4xf1yKz4Uo3mmvNd3V/EkdLkt+uldO2IQmE38RmXa9G+6i8ABLmVni3bYJIFr3rMw1pD1y
/rBTCNwIQZVyA07Xz52zxoIdIAfsyZQV9whyBvZIjXebUW+T74xqZGh0VyxazMArBXTX6r3LzHUe
BFdLau9peZ4FPl1V97saNmps+ULbtPJTqTlxB/No9vwtCgpHMzAHFBvIvhEms9rrcdMUaDqkLI4Y
AvxIa3aRQnmRdV9JPh7rZi62hSg78qfTTW7AwWfGaqIktJglZbq+Jxv7tw5QdkxJAOSJaAHSNQao
uSiwAyCDcVIgdyo/hsLQqEmHkisKrm7imgO1YPNqwtRb0T/vazkBRTFkTlUR1z8Y1Yy1O87PORA1
DAX/EkO9jFZRPiFvU3Zz4ZwCO3u2csYnOYj+EUHAiF17YSAssrznuVDOE/knRVY+D2RD7ePZ2rmW
XJtqtot5B6Iy95rZfQyTe2Lq6jScbzEqKwiFRA5clQhda59wRIFIGsoZtld+UFAjsihjOThsxwFS
CPTqonVWIj/CZ5xImQ58uwAI2Ubuny2bbePmfpC1Z2nwkJv6EpfZjiHUvlliQUvjDT/ms5nx7jT5
zVUpzVx5Zp1MFkJ4CRpElnXVrMNR54KfYY05+uR1pv0C9I0oZ546qhc0Vu6f3pSHVgwcNfNnmw7P
ag8gq0BiNjvfM3DelrWyw1uo8wu4FaE8MOr6bV5wTV/b9MPMEW9W64TPIejAnlEJp4kGKJE87WLf
Rv40HqYhA4gUAjSxPKM0vkRCAnwQb/DTGpqk2aRsIYqDJQhVHgH3roGhayWTHbHc3n+EndlS41i2
hp9IEVuzdGtbngdsDBhuFECC5nnYkp7+fOq+6ZMdUV1XWVWZJFjS1lr/6PT+CoAv1dYp2V7833aC
rV8MMDSzB6G5T6DhcoArSygS8jEttL+8GSFolOGp0LA71Jz+sJTOBwr4HlUeb62RTC7TXpblU43P
ptiQ7+CTO6wTgkNtpeppdKJXnMg0DU3HoPlAzyjGM3oU0/k082UY/DbVPpOvUct5em7ME903RYj5
f4css0ruJRDnuHFJhAubapOCMCGvqLtL2j78Zp20M9G0BgVr832YMp/fco6v4Nb1W81/7RE2ZhfL
P4k/GTq18Sq1NYJCsnoi59g0hxABjc2JH1O1sOJ8acwrhsgl35oz4l8nmI4T2lhM4xFdCMzeZJFR
tvcz4tyuZHjJ6kB00djfhPyqqnNA/ltJYOPC/U6VVYTW3yL/M5r+lCoK4uSGyZxbFtpU0+42zQ6M
QglPZlusNHVVfvCfqN7pCAVk844/BvmS63uSLqS1SdiALSKH+NkRUzfmnUQaDSitW+lMr/XbHGnQ
ferZdxeep4IvwKLTelOMtVddjb/SvKvuy9RvJiJX5/O+00CjdhaqJ9f91YxtUWxz/ZkVPctYotYZ
/d8tr4fgvdHOZfZTN4Bo7zmxdL1QlpqBqGaX+5/UBGvxHywfqfE8Xv3U90SEWFQ+KUgVU9DOT7yc
Cd0ffEu9oJQWiadJOF00/DrRiBwZUQAJgiShRmjrdP1msNqqlQbZqTI9eprOq9qLJfoWdHMjwXj5
t0HkiJmeVHNPyrUfr5pXxFjugLLgs8D82dKE025BTrTiPMbk7e3MlD/LfjXwBl7ECPz79uB26nIM
1sh12UlxBwbIPvI/rFBSlCu13qbKOuw9Ub1RPkUdTQhuIFnMihU0g0g+bHvptmdZaKs++4j1WaN8
dYKtKk6VXCTlnzCio2vYNs4ffiw8CEq8KtOdVezc6kNvzp04C9ItU/6q2GvKJ7s8RTQ8aNYHKI3T
PjBhFOjEFIDqU80LFc4AJ1/IUUBiHe8IlAf95CDJO9K3CzCjdBcrv/LCgI9BqEvk1rJyTz4D+A80
xkGHciUfiaS0xSRcAOd7FUKcMlc4087I9l3Mkal9gEO0uB/sLTKSaX5Ll1dTXREt2cJwW4RkoePy
95lNgLD70ljvOrhBbe6HwJMdYplbTGNFjVCnXgRsJfKoZY+Ao2909qQf+vIwiY/JvE8tKZebBlAu
2bbZJkWaGcG9t+kpdZ9THZEG0xz/DkYSa6ckBoipVzR/QXIF3dZtQPso8rK2RFBBx4r0qCZ7phzb
P2YI8or46IPMOItcXYXDJvd/S7jRErE7UlTX+u4dlOCs6P57MWYb2sRwoi6pUcGtuIrbR1G+x8jp
CDZW+y+ybJDZHBMUTWb/nqleWq5tnHPzUeOSTvE7BeswP+XwxvqfmDVlKHcFeZYpKUaEqkR3Sryx
Q09LrbqK8TkcubWjYom5E4z6h8d+IPS2/mMwmIf1fUAd2qY9qv9DArwcvUdQv8ADTfpR2R6cZD4v
q555FDmA3WvhlPgRsCKB6yTuQkedp+WEB+JVIEq5KjcWEdCwY/4WQYeaezSpAWWe6+hR9hf7o5Cn
uL11lMAl1qIuD5G1QXub8PIoiIDWvRiKlljD7IS8rZDeLBSs16qOGuZcNiecXrhqNZaRbSt/O+6a
6tSzfCb4C53G9srxeyQ7xeHwzZRiVQfj0ui2WstkcmpKwLOUvpQPI6VunM92zk4eOad4LnklvLnx
Hq7F7I+ZwXNp0YjyxC5sYFydNg7SEYk0zSRVhk9EPYXqdgBIZZO2zbeQ+WgkLydGaozGWbZPyfjl
IytqyA9KOmxDg7tJKtqtsn7JN4YAkcIch2SpzLzWjnybAMjKOOU9gNsWHRGRTuS7woHmJpHkio2Y
Wfcc37hY7Rylb+pbJ632dpxu5NB5ASlGep3vsfzAwFbi267kITXLk5uFK5JaMaTI8k8Ml4x4gf4q
D9UKYqI7nrZtA/pvQMUX3HN6tU0tZZe4tr8gJ5R+gW4dBv69QTmlqcj2eJGr9BwOXb3NMAILcpiq
hnkVmpxYBOD7etl3lCTU1qummz9+pi3i8RgSU4OWxkXc1cUqsZGhRzi0BXcLmhvLVZvyfuywBrh7
DWC/NAEgAmvdmjnMyJvt+KuI8y+Zo0Wt5GTbcg/xuM5zdZMn3W2M333xQPB1iUFaEhT4Mi4ZWRpq
8MTJArRW050uJYIEsPfiRmLsKnHgxPxl6UuCmwZ08g/hbwLiPml6kdoAv3AOLIq6dMcL8OUvLEx/
y0n/YQ1Mmoz4EjYunnPLTAmP/RDZn0kQ/wu4OKLDHZS7jOQi6ibEftOh5mnqSOvJ4mQjFDwtVvwV
ZsnGKA+B+J4YHl3b4n0jCLj0n6y5C0yYyC1tNKx7qXL0abQk2D99XL44abaOE3PH4ONpNK3p8l2r
VW8CNiNLcwDfFwk7DwGCxhyArRXb0kDSI2CVUj16NmP5jX91O1HyQqBFvnCrdEUtq2TjaNlhEHK5
2q00nJszlG+N0+wHqovyjlynYFr1NrUA+VE2aPMM/Vgh7HHxPhDqa5KkjDt5PZbZcqBXqsJMKjCA
NHryM8AhxS3DqRSbgt1UUW9mma4j/1hV16i8ZSp6+rGA2skvYdjRzBjSS/EZOt1yij6MxjomuVwm
GA7wl2+qnGxR3h0Z24hLn07v9iT2zUOr2OrltHSIYh7QVCSJfkhlzeKT4uJVjwm1UZEIZhP0osOc
VlSzQQTgj3orhd1fRPkG/m85TaRf9GxmqRp/KVGP/Drb8BsuifnahOa2a2AMW+mhy0ARGi6wYpIj
dufusssfRIYWCLXDQqPWCTIscXa7m6N9qwXprjmrtRv6hI/yANFeAUHMgBcsEX37WH+jtaEbCwg9
HPNkFVF6JZieBxvbRKhqXyGi9arCwVET6pfDcAFT5tgq4LRb9+7by8C+51xzdPXE1wWHNMyvFhkM
DutwTpGTSvTCwDikSVLgvVHsprL00mrjODANtrsenWCpkPtblUwDMRGsJVommzKpchsQiQMPY9SH
0dwOHHgGO2FigCcI6IshBl6DgUngQCRqrgDOCHNwE4utEDCsADql8zAq/ynM0i3OeuS7ALJquzY6
WCGrP/uzVJ7SB9eFBcWQ1Qfi1SQV2wFTSvxPpboV6avdkUDiF/tYNcjs4s4va08zK69iWwsN/Z1s
xWfNhfOSnHKB/WmRYlsXTPqBAeZIojpHc4K0PuznrsFgk4hokyrhydChSmKW56QKX0th7Oc1lWB6
Xbtj1uThaElEh1DzMaKO79HUriIwXgPgiTgKXv1EBe26nmiCOcug8tutjgrfDq1hQZ65Z3EpYwJu
eobYtlM3k/biRPw/cgvvSckyAOpAc/WOOhBS/2kEQAeGxlBbEnDxJAv9IQyACMQ5m6Htt2nIyYLx
QUHzXlcfhEjtSw5FmwkCGJ8JNtjaoVgNuXkP5pogGmHDOFo7EdVjasMFlVts10zE7one5qVJtlqO
9IOkZcJF5QivkeysTvVG/q4sFSDisHcWGUlYA61+XBtZC7YQvk+JjYrNfiaNaEs60d6yyf22yN4c
aKDohw5XOtm6RXmVpo9SR0EDzXfgk3QYhu9GKh6B9F9olFhGdbRz1eCJXFGcnlWAFbG5NGZ3TKEv
HMixoMpOdWkdVY6fJmLmoIQg4qqOYUBrRLyTIEeWP51UvX0OwRxx82w08uiFH260UL10hb9pULMZ
jbaLA0kRYHjoS5hP8mzUJnpPHR6x7NunLEKGDj9sfYry+uzb9azovQuHB4xMTklnl9m9uxiWkARu
TRX6zwnWJdTdQAazaRgLu3uK8UUW2Xga43pvWeFLlEfH2mqWaiM34GqQU8SSd/CVCr6WZDpmvFGz
blu3vCyjmz5WFPRQaYsXngTFCZp3rHm+ZOs52Ll8OW7sPlzxfnsyc39jtO3RxN025O/BRFa1njHY
ZDuhob5ww1UPLZLD1xBhe+a3H1sjuauORhS9TXKhydtArNVwmHPpGOsTQM5gb+fnuosXoeWv85KS
4KlhmzSQhxoSbqGN4p2R2F/0EZ2kZL4s+vZuqN1mqpSbUYGnSLN5aCYHx5gTim8a+Hi1lF+BgyFS
mNObm7H/LtuqXylGycSs579d0tOMkBLpDDkNFOaUaHqQO9u5Ef3oRV/uARPVPUZj5ZksFfXazKHR
6CoXJh1MJ1sHNCtQomr2SVeUyVN62E4lGj9zHR0Ni3upfzditqMK8zVN0kskaiTEbsDEqkA0yo4l
sMBWmSqVuyxzHWNxV78TkjUXyfbAggwdbvntFiPa195F3jSJX9tXxBKvC/a0EYJLGUAJlDCx9y2k
UVr0pAH3YLTWhDCGNnhnRTGbA7vlf5lD9d041laPlaeUCaoOu/1YExAcNM5bHCdnIL1l2GI0tqP3
IFU3IUR5Yyl3B4f4wrfVxGtlfBvLBhoIC6XdpEepb2z/tW1Lz8//6BUcP5UHeOj1IFj1ZCMqwuW+
IysCyYBZMV6M8UnaE06F8GO+fYkpXKiFNbsVVhXuYRoydmHueln80w/aKhvqrTvetbJ6UpPu2lSf
oX1P1IFtAw0EZkbbip4n/nzZYxBw9ma1H8m9VKxfVdsK1LFuuDXMj4wao77o7hryXtW8N+rIcOuF
w280cQBj2m3LjRb3PKtDSGJow3w4TeTHMKM+JRGVGaX0sr4omf/GX9TvQDKf0omeM/VkGPtMoPFk
kisQcU56e5iIDm3S2KNPhySSZ9fFDRx5AT6W0aEHtHjrqCmo65eivvo91bEPJTQwfCDiTg90JGAU
KRalWEYjGQP5End/v7ZakC1bRzn4x80+0+gueBiSYKfEM7dY3Xo1vEAdnTQ6hPW2eRuGA7WAGAvS
jaHm64ifXzEvfsTxyI9lGo/QrryhqTe2AIzP5d1gMOgiF/aB9y34RiiiE0YqrK3Xcog/NY6PFJ/P
kMD8M5pJGyjUhXeEwYnJIhsxjU3Ds8WMhdQZpx5sJYTeprEeiFNXQz8XJnzYwXqkUNn6dKqDqcXL
pFYWArTIT1/pz4Tz2KkTkxfbsO8Xq7C1X5W03sQW9mZQzc4GAQkJPWg52noLL2qtI2Ak7HVaAdRs
hxy6xffvXYbegPM6S5WD6YJMY34pg4BO5/w4RdY+whxT96inOMHGSblkLBAqFu3+oDAth9pzqjx8
462fnUHXaNJAg0FCKA8gpbOn7r7DpD8f2OpQMgPPbuPPUeaPGmEEEXcQxe9JEb4DZh+IbsJjIvKN
oyQjj4H1PJjSI/74lUSizzYZfge3xSGm71iiPL7Ik4/qep2NNbBZ6b+NvfWV8K5fdHr7K9ne7FTw
Rsz1xCtnctyMp7dQ47Ke204j6GOsl7OOQm3EqSd1QMbNZURHUdfK3p2g8BTcsj3ToCNQ4mO9w068
mMWmeXakUPTUFsazAigxuHMiTUbcRHVq8+Kc9c0xpougY7QflXeF0uoqgcp7kuIn5XTu+58Es3o2
vRqg/J19MhPz2prBqtEUPn6A0EVoRKxUFFzQPKyS7ObG3xrqIimZ6KwwhXuus7sO9pg7WMf7YScw
DfH0rRiz1jbDS8/g34HzxMCZYzHsCYdYu4HGCxZpUIEHlK8TPdnmcMnb+jnXdfhLsF3HyhcWYQod
xXKVah5rsm8VhqQRuIHb1qi7PeKkfdC7qKvyddUiU+AZjWR80A3xIEjpEcBn9zgvtLD0SI47VE60
kdgC7JC0lzjY+Ay3VcGTjryriEOemq1kxSkysQkysRMADIUGAFgmkrSkAFxXueNrfgwWoKY2wXsh
pe097BCPwo7fCre6+jU/UmV1r5XNWwSWIYSNc+5oas80ILCi6J2/9s0q3jTsqvOqSUqci0XdTb7J
/3p0vsZwNt0HN1kSRiJXXZMUyzHp9BMhHuIss/pmtQ7FHfpZ2lWw7Ygl8ppEvmNvmBU5ayfPf4K8
AX6ewBwJZIW7Qo4WStgGcoou5Pk5G7UCXdKH8ivp3HbR1yzx6pTchDu8ZdK4DdacU1DrG4WC1y5L
PF3RhnM5ZE9+ixE21N3XThXuk51bL0aSfScxsAhJJA2sMlS/rrnWUpUvBcg3J5w6YIgBf+++4mQ4
tw3msTa1t2gncRyHe9/As4c+n55wiH/yxqcXNK5HFVaqFQD7Bnf8eCj4YZB1Z3V/M5RhGUCigbgK
k7B0+I2m3WIHJ6hm4nBTUtCGYul2xXvT5ucg/ZQArO0Y7wdXWXAsZnE8gt/7m8jBEQtrUilWvWCS
30YD2dqU29QGoKGTZBgiCOxQm+WI9ptlj/heKAUt2JVl4lVatFFL99DU4paDlZWhfPhuvm7cz6Qn
m4xCq5SE6jqHcgeb0rWBL8HYwq/rgSwq6f9O9fgdic04Zaccr0nPlqZXv+VwGbnvsB7meNpYG5vs
nvW0+yrIgWoawvvmD3rlKuVEzpKVtOt1lBtQKIh9FXlRMwIAQl85OoZ7nBrqIFVkfymzP3Ucsf+a
NGTxhQZdKDk1UikHxRyP4bDOiEOI3TdHczA6Ds4r8p9JJYiiApwgOPTiokKqS4rLQWobrsYcHWZB
IiFHnIt1srD2Os7jLAjhNrBtggVlhQYlHy2ow+PGhrUnparR7xm1a4H6UwhqfdB7Gdl3ZXabwm8/
avdB3MK6a08ptNAw8zT+62QRrQCgmUEEafy6BRI19WsZB/sMFWFUDxiqw0tid2vyhGEB0GrlKAFN
Qa4xms+IkSNsmbO+M6QdSOdXbUiRU8TVLsUJnJ+Yz22PNajAOapRn0leEqAxbw7yyhV9HSEEirnJ
VNV8kvBRqoIenI++HPxdnok9+MHNEc6lTlDS4+BKKPzNanPHez4pCfOZmLNbFK9NAFuVyQvMJ+pJ
vrOwvZjiROovEK77QzMRpAZPJg9rrCibto2fYqzNSfGQvHjpJzG67BIIqG9dO4zRgDeXGt4KpNhs
vTG7B+WNxECA5HZRdXC46Jaczt6HmrNyRn9rgvlBGaTBSLg8zD1owUDZwegYzDfgb7TQxQAXLhM+
A/Gx7+iQan/V4SdkfSkk71IK4tHcZwWxB2HAOxuKghTDVomPQodmJp49qNU9fqE3LWLGM2wcx6wk
aVKzX9zqCGIksPEqV7A6zkS+pA1wOFAuQUdoE374BJgVRv/ccPuJtnkOdHVd8fst7VwQwOQTjl43
/Vs4fzlsfgSQ4y4yqXlm5QjUy+CKS5AjCO3KZeITOua2Xu9CSZiUnvrqViV0zEFSEuT+Sse9bCsU
lrmAkEqy9TEsWGD2riqp4Aa0hAilvnw9IoYwfPlcOy6BDhEqpDc7+CQWCBKDbi74VLGcEphpFFY1
H6Y2b1/41ajgZcQNlg7JfI3kSpGOYTqaZwOZ13wsKZO+ok84E/w11DAfL6N5eGu0ikEc8CEcly15
EE1FiC9BMeJnQKmgKqqn2iVtD7S7Aklo6DImqXEEQEVCikzRzYb1qOqzqwR8q+MmneRe4tSx4GNy
q4bBOOJ5/Arq5hjQ/1fNpYNmuquc8IGNL1hqyIUnx2VrieD6JNi9yQ7h6f5rykRrinLbWuYimBDA
NeqSxNdlCLgxEOAwJXSpGzh7AudXMcRPq5B4bmp31XbPQka31PFfqLVe6uBWBNguVUN9UaL8PVW7
VVv7y3E0dkL5LrHaYuZh/YCIrI3haKIdob13qRvRSpYdEvJ4XFchQEQAMhzH5nUikgWre8tuzsCC
a4GEH8pkA2O4WSD5Iex81ic7KWY5unVKxzk1za3ukc5nY2L4haD0E8uLo3ZPxOqJPC/bIWqK2nUE
hc5b1g24Ez/aHBmXYnthv/Uxgcvyt3Oea3mH5EVC12AgQs9MdE6kHoEOg1keAdxaRiu/2EqNEj8E
eUgb4w7D8LtbFMshY6DHqRxdhOuC21OtUagMVbyM2SVorsIB+sqfavsvg8J2J6I9FZWO+q46CgIh
Vky0cmFHgROCzOyouCXk7AcZF6tKQ35cJGuymE+SKIEhfi36Co0Cs7TjELwHEoQw2eAWdZdB+hI6
V7vjMER3iOqmQmDlAggP1PM5qHWsXG5REZeAoJHDK+QgSE3geGGQEJXpWQbcqfWWpp+NdTa4gsin
gvbm8xBWRGkwlozfoSQ+FgVnIF5w1t6m6jtHrm7SEGApuHWTzTjGcO4pP920UXhKnHWS3SKHZ7Ok
Kpj+w7KOnrTsEyxFT3ciYKIu0oPCdjZaOhrSEWneXsPQKn6i7Nfnw9HnYIiE+xOEadLhle3sIKWy
ZAf1DPVu+v6iD2+ttQ39n7x/x+YysdWrxpmDJp9eYxijZt1n76oNcEH1SXu36teKzLHoZsobHo2+
ucXTolWw+NYvmLFcg1c2AgnedD0LafZbFRvo7sjZ2jnSHWAoMOuxvGfha9wjeAWxQfphmJ8Tdcnj
trOPQExlHntEYc0RSTSMCc1YD/ULIXrBoqc9IO99NgnQcA4dwZsMO0GJbq9uLg6lPiLX+HLY84O7
lT4rwU3zzxGJK82XiVs+ezE5tHpqJOyODPeVzvUZgYjwVC8z9obE2KhwbgFziC68CjWpa90zrKQG
SlfIqNWgPGGO2SaMReoYb2q+2tgiunjnuNxmySOooRJJSyj7N8Y5i1K9kjG+O1vlUocxabpbMnwY
47c/7nodrfd2jF7cEAlyu85QIWfjbbZlhcou9k+UB9bylHAGDttswte+8IMdaVOTy757S6KDLj9J
0qDMS3ffCh7I8uhw+GbKLSV1U1wc4DeXpvVoJ9BvBLCf5F2lKzmBJgysN+UHacxH+uUIv9oSeYK7
UNkIBNwEAMAiHVomfIr3LOtaFUhYeZVNMPTNrMRSFjlyS5PIp3FXmZuB8JkUkn1k+C3OYiQdibwb
C9nga+uqqBbx3VEOl5Y3O/jBD1WjhE54wtGucWwJtmZcr9xFe2U+wpFNts9qf/MxwGI+IlAN2J2U
nx3kDkk6ktzAN7/zENfY07chT5VxmFCBaSWAi76kfNGniFR0YD7AOi2aNET0ZD+NqFtt0m7FtmO9
dqSxG8etqb2a6nEsn9P0bGAajDPWgfWY/aDMd6PXTD6V9TlwHBJF9vrIqMuIT1bjdOucj4Hmb5sh
RdtllNXpxVoZ9gXKOPdhj3M+Ktlp/U0HIun+dP0v0rC1DkrsIL3LsJVyqRBSzqqIdKFp8bPeUJ9R
NS99bXhWaB8HkBZd6vtZW8L9UGTTo7bMS04eBhT1W62bS+IePsh3xfmQHEZnjnhpn4aIZCOfx+dG
RjOa1JWmYXwnxAzVP8ww/rCloig89cdKD1YkUvvjYwyxyHSMgNcJdDBARVe31xQAbiISMOOxIyx8
yuc55aq7Ep/p05DcFSbnKEH6y4IfZjGP6EKfXgxAvz4kGFb1Ail3UXBUoI/y6dGWXz0VKX78XGB2
TOr3sP9slF0EcWZWsITmnElzmfqH4uCVUMmeKE8asxiJq4ifB0/Yzaopjn3xJ0cJ5E7Wqg7f3LRi
tX/rp8Woleci5340MWg7TziEbChrkRD6cMx5OYfTdkjpwOJ6jdZrlu+GEKd0touHe6s/rE65xilW
IGQQnfGRT7zdedwSLVhHjKVKQsjUXkeMavxY8l33jRUAGQFXCRruY95+BgEfLsauqG9OmkVOmnLC
nRrIrU5NShkRLfsUBSoyLwBh5xKidE3o88mLR6DxOok01gDWKwVjmgCBMNvnyig9AzZYcy5Fi4Yi
Gg/6DCtT8mt897Sp5KADYbkxo2HZ+FTKfNR0gyXPOhnQBbCzMG8VkuCcKwFitgoSZC8gHcoB5zaL
JvsZ0ibbfdHHZFno+w4iMps3cMYagy55o8owYnQPaMxVE+Da4LMsCnc5GlcdVUyGx0grxr2WoGPE
vWCnP3VW7sLKP1Lpvk+0s6L8Cv3cwDxabCdqsQbZsP2A/+JiaNrnSFTlnNMMxS/GHvEhp/2In/+t
ctd+GXi1/TRQqxu2a2fYpTqyp3gNL4jU/yVwH7KhXrDkDOcnpSdkqQ09MJu7DuesvBwhrda+xzRk
qRGnoZRLCxd+WzK0EMTQcJLWKKZTK1tZ0aV0aH1meifJajPFzC5GdxjLAjKN2A5mrKGgaKl8Jvfq
ELQb3eGq12jMKbyhGK7AsOemI7Fd+o6cqMNAkJ8Sth70CmftrPdGVoGh1Gvb5GlCUTtGn6pK4oUL
AOQsQzxQrnIN8GGaWnUawI/K7lqS3Qe4qCvmspgT6IEkE74KQrcycr0Eq5cC5VshUZbTAaJg1Tn1
Zh57MsDNiSPbwCKgwpNYs8fGXZvmL0MfsVK0tKbpsx/uWHlWMo73Y8UZroXHsEvXuqrsHd3yDCdZ
GXMKVUVH9tRtccVC6U3kdiMdo8py7LR1UysncqO8Cv1B2Pkrf67kQdBphBdVjRD7onjqxFG0jxyk
QMRUqO2UFOY25ZgBTGnML4lHz2gqj/7PwuYD0zFME3UFLa5OsVfg75R8JWlTClQVh67ifT5qf6pK
Uj8mERwyKkfDNRsd4mTwrvkVlydVPFsvaYdF5icvKbeWESg7JqN9RNAJx9XWV5294R9J492OwQ7X
LaSASqIjXdXKeNWkoO6ObhUuHA2Okj7mhL46y95YPvOc+6Ulw88Ug2Mh3UkLCL5It8l7mhASRbmv
3EhjhVPRLQ0NsO8zygVltJM5vEOgu8pB6SJc7eUImkky/XvK5neoC8c/97ae37qkiHdYJ/xXQuH6
L1FUNqGowqZyPeQpLkVMmQCZiJdsilImLoMLQxMJbma3gExJR9CAMTTJBc3LdZ2Of1ROznvekw/Q
CmpaHeWPY08EsjrGrk+405W+IQApnIn9OKYKTVWULFlGimud8ZchoDMjA85XwejFYM1QkdWjiSYX
WU87IU2Po1qiYu79u5OLbNN2c/5WHsecErIuTraqRzBtob/s9CFF8e9H+7GtWiZlMn4swVvUxeqw
1rOIpL54zo3W8qZel5oWXATQ68KPKsWfreruKrQDY0NrS/SudNStL5KBJgQ5xNUtogmrqNJzSdPb
PiSQBC9rVT6Rdn5QRbh1Q0RHgYVzI/m1Y461deO01rLMtP7LyVoSXRWdRmCnLOmCHfO02eoR1BY6
bKzYZTAGJOSwMBAgOiU+aItvoujXgy1EQkbuVNuMt8GdW+n591vVdN2hwF97UTJ1ptlKXvlxU4kz
sxMOCxJGPIUOVXQzRbivqzQ6qdZIWgMG43ythXxWeezQcGZP5XOV61wjk27fJPfNKz8xoX8JwVL4
x9yZY+0N+eQPw/wyLJBbYvcwU/rsCpjLuJusbxBVm4p0xwBD7kmhNkAJqPOg9XYuVqjbIdrHdPeo
XhEUwT02AV+5LSAa/52aVupsm5VTvmFvCVdG1vkbSvygXCNXnAPDRh06GtktVFoHKqMpXY7+3jzp
oaIQG9kDt6ZjzKuw81sCWFu3acm5cYKwR1Eb2m8lwKK7aJws3nEZgjttHcxYTZhhRixcgv5c0di0
mglX6b3AzcBESVS2jkaoYXLqcwohdMN9SkB8/0d/qyboa/mPLh/9X10OrgoOYWuCf/5qDzJUTH/J
ROeSMfiP3ObGbOKGCvZuR0e356b12qaKWMd72bTZmqIXwn3wSCEoId32ZDM7iIY5epy27VA+E7L5
OqCL++e6l78qefgeDYEKzDKowtIMXfvre8xyf7KLnsB9vwWN8KWLE41TSskESkvCbv5Hw8Vf9Ua6
YQpsorqrC8c1VF2dv53/qBzypyyYHE6gFZKr8JpyDu9yMfPXaDv+R5OS+lePzb//Ll1VVWFbuq6a
f9Xp5GK0MxyaVHxF3Wz1wYi9LiZ8Azmp2DyIRGz1NGesM41UtCbvsb6ZintA20dJsj1jzkXnLC21
CP7Hh/BfnzmnrbAcm1czQQOa+9dnriIfEK1d2iB/RD7CEpNh096SNMDSiYxl+c9XWP2rNnL+HP7f
X/dX65JeaGmdRGCpZME7hDblkjg3ziN8Ul7kVFeOKDza8pbYZE3oDsenYSBmzqEM/vk7+a9WJVUY
mmnQN+EyhZt/32tUkdShOVIwbMgyYENqYzz6MRbCChP3iSqZ+lY2XK9//lvduWT0Px5D8ndQwtEc
4JKjQJ2R9lcJKbi5Y8ZB464mPLMTxmtL3QQVxZ6mT0o/SQhWtTMt+aWkxLQ75q729fswtPspmC7B
EDzULlonUUdAQLeuiMZhGd3S0gH0fGWfuzsiXxv+RAl8924Oz2qOOiYGbzDXjTZHxJGDCzRIkjKV
TXQrlBUJw8GqYvqItHHNYwmZCi9EAJSqTjhdlRUhXYNL+DDd4kj/m+KZEJS13T636M4TUP9KKz0T
EKVIr7a7cmRx6dN7y/EG7LbKMvgT9VZ1T2zVe+Fvm9nhOdGl614GANgerRGu3ZhMoRiyJX3q8oNK
wwbBmr18igDyh6L0BsVZWWW30/2D4DmJ8MgREXnqil1oHaBEAKG74jrBqAyCBwVFj6ohkrJNcXNR
ifR6fyw4y/75Sv59J//rShqCtj7NUTmw/vXE/8fpIUiXd7hjSU/NNbB4gQqX3IXYG8o89RSDLCxD
VvGhtwfqzQm4Xw3NgGRRdxElpf3/cXYmu40j0bb9oUuAwQh2U6tvLLmTLXtC2E6bfd/z699iXTyg
ylXIBO4gJ5VZliUFI06cs/fazR+2zr82q58L6++/zo8NhrUhkjRCGYt2z6bPq7p1NTK785jEf1RJ
qK1ch45g1UK6N2jwHMEak8Sa/kqLSODcRtBfatiogUZxvAW294fP68c+878fF5GNLjsAWUI/F35L
oi+3kIJphW7SfAxJRoL3lyBX0GQ4J7vK6A9PuPyPZ82UJBcJEiLnvN853uhv31CihaJWKVTEoXKq
RyMANtF5g3bMLdjWjWe6Z690mwqjNEqSkMjxxeRGFvwfz7iPiVvAS8gc0C4bG/VLxI0+H8a1FpFo
6erORKVfjZtOyZKeJRzFII5omGpOf84CgwaBo+pD3Xf9dgpiPH2NrYG4goIri7lasKnMjH5Cvpep
8q3gPk5+RvlVlxZGzWHe/kfysI0iTf6wUP7rQ1GCD8MVhmG7+vw9/e1DaaOB8k56hNq4qR+tkzZK
XhVhjIuO6KkVuIgG6YmnSrjSCnjNHL39+wdnXog/FqqpsMcqwzYtkwfon7/AWGkM+MvZtmhl4gBK
BMKHZsqjqmJ99/uXcv7rpWzbdizLROXxc80ZjoWTr47dpYs3Smhw8sWk304yeW8awhF8E9FEFE3v
/4dX/dsn/ONJ1OLJMpuURPkoMbG5i5nL0njxSsEa2sispqkY6vD4JUa437+yEv9xqplsRv//Hcsf
Sz4ajEApZGXIvHI8e/miEsj/78uR5SbA1GU0Y3oa58M1aQmdc+/QvN0MeDfgeSysSltHMDnYO9OA
lMua1m4TR/d6Lu5VIWt6suXBqYCbts5f2i1iQkm4Do1fLa4OwrXpMp0sgy04ejLCj4i2ggceebD3
U4JFfbg32/omqvWFZtJsmFEiz+WYbQPOg4h+aqoDLLMVN33yZ2irM7WQDf9/OBZnv9LvDVVvo5F/
nBTFpuE2aQbd0pcBBL5LV/brGFMtmSsWvRjoR0yAUf0Ajfjog69aAByUL4pcjerJ1159uvOJvJPO
pvUf8zng0z67NalTtyTHLnMc4Ez2PWanZCuAVYI/Q2dbmwOBZ/mFO+yG+hsu5LYOcAWW09E2y6fU
4dceq88qjW7TjMY3KGDVV2h0GfJJu36lrQha5x39+E7PzcNQB8dYcivPSYnIA6bI9mMMtyoZkwc9
Tm+6FMHaACfGF6twMFCz4shraCfE+Ws8S43ddu/lDX2KdimgGitA3kbubCayFjzX3BuNc6la8Zp1
ya6h02bLmrw17rEdFyzrobBq6MPR0khf7MIhQYY+eP42jrOU7MUyfnmOxwxi54JfjTKuU/1Gy9/N
+jkp60M74PuibCVcZzMCr7ZiBqHMtMY6vKt0uZy6km4VkTWhAf7mIW2GXa9QgDfrTtAQn/YV7G0J
zII8hAxpez4ePK6Jwr8S9ITSfdgkVCypmPHMBFPRakriJ5NbXlAwkETA4nTVQcOkAEYYAlm7YZY4
6CNa5y2tRYd/0KuZjhYtQ/usw/Bq7L9IUA78/6axwMHucuur93f5hA6iebHHD8GXq1eXCNT12O8j
YA2uwEC3CRhDOeQXZOln0QGJp/8xgRgAor4qx18ulWuOx9ae3m0I2xrxaQltyNE883tr5iHFak47
FZMlyU1jfHTHT4DQ8bgpdJ4xzOVstBRoS+XiC3uUpBDI4B6z7iKJ0DBg9OlT5A240HLMWjZuC1CR
xSxkDL5Hcnlkzzf+ZOvpMUb9sOjJibHR9u8t5jeihkRPcJH6CrXT5DxMcBfcWbcOnYZRKrMQrT7g
LQj8XUO7Mq6WZvjakruALbk2QJKfiVbXh4eQCYoCKVp8F+p7NMU5xE3beNa5Ab3ga6sBWdWY7CaN
hj7leqF/9hGNszL+oGm+FIA73C67hiCZpwmJH7gioinkPKQpqS1rPJzN05RExCeEiyK460p5HbVj
7JG88FSIjeZBAm2Ogf06jEhXqoVlvcNqWaQzTLv/JKcLT0I5HkocrO49TqQyv6+sBAb62uanT/gj
0M6MbCMgD2/aylxYUYk4CeU30SGWh+H5ag+bNiGGUVEZTQ8TBbHjJPhlXkdVLRsywrA2cBFFINd4
Cy3HU4ajoB7n+VhNm84kGcob1ln9qH2NNg4FuRQpaujwY0JXPTD5E86Bp25eLE14ZZwSdIQLXery
fixOUXMbI5VWDS3yASTCC3airRdN95o7HSMbE/myasjepdNItpEPfqHapIBigj9US/9RzyoplOFK
Tkp9Dmf+57ncFZNJY9Wxl7Yw2+qmjOiSR9XsTZFhWK6cmEG1RnmC3EJT+9GiAMb+6wdXvHM+woom
F3+oFP7zMHMdegLKVY4tf1QKaijV2IVU2Iaj97cZ5pILYcz9QTohtse6YHH6sXr4/Rn67zrVkMJw
JBHZplBc0358DJQmLvW+s9TBkG68Oc6wb8RHpEtzFwbd5+9fjRvnv98lL2hZaCVcCyvIzyoV3cOY
0kLyCEBkXBFO6ykg3wGnsQLVz/0u5lFvdwpiNNKz8qatj4VhvlLa7y1K6HREteztGqwC8NGMCD8q
nUU/3c0wez8btoUD+xwnnoU/acCJkeOr9tAhlBNp70CSdDI+kDPmxya8SxDBCxQCBXQlH/mWyFeB
wmIdGgdrNkNTOGCPGNVjztCpBnUTwFYpGXbrjCyc6Etotz2YblDF8BZcZP64dpDqxPQPdUWwkIew
GHWFnEcyOIU5ZpVxDQJo7aiMXes7hq3QJMx3O/1SejxZnMxuQqHmPeQUJr2Ui0bflGW1r5toXerB
0sqJl89n3yX0iKOXXKwK4BZjb5usRnY7MgT5BHM+CXTjAAYiMAAR02QGwD4dPgMThhq4Al1nOaVB
Eh2O3ZIMA8k4M5m1bgU+/gukAl1z2Xw5gUZBMzVbA2lZEObgkpXg8kHuBZIdoYt1xyGHNhzKRb1I
CKKqMn2V1c5OMgOOmAcVwV43j2H+5RBRkWJP9C0sNQBmhmPhv4vkIvCikyPWxw0jyxd4NGV/m1gl
X63Ed9TPvisLSldp9cdBPAzNNzFgTtQjxogB8QgiRRGhjosMmb+KPmdgS8xJ7jJYIy0ZPT1KNQYb
0mJ2PdPWzw69SROuoANhuM1AwofIRhhu+j4y8P6acVSb2lpiFCOFbuXYbKCKMOxhi04ZiMv7iFab
2D6w+CMVZWucshRnur6x/JkSu474XEvxEPjX0L1tdBxRuNIjNDA9/7orvqf0TvK1OjxmxvBZZvdx
FczIX1xbb4YtEQEbZAysqROZ3wPuWfvyVxJ8Zf676llhMRiUjYn9MTpYUQ2lHhkchjudt0wq4E0z
vI/OxRsgthOH0SGtGeVNjhbE5DeIFQjT8awYIUsicabsy2Ag7c1+749Gf0msPW32wroPu7OJ7Dwm
5nrEFXekbXeTeiWgoo+Q4nj8FLTes8davA4IRgIbTfm7tC4u/qmUUhbnw4TvmaTqOCpoBi+1CH9t
VVE4XHBMAq0563gucIYg+RbgHIjUXkXds+1tdOcxQZ2F+MiJwfiFt2n9VhUX1C+VxY9jdDmPoWuz
gKSJPhoVopOi14Rzl3+P5dYwTwBrdUSo4bgbeNLr6sPrnx1sFcl34J9ynPd2sEIG4ONYwHWVVs+a
GUG9kRBhkBuaN+QE3UTIdKfkOk46Gg0iTmA1xxQKjjnwn1m46zp/R4AROVtJlwPGkQ3S0kgIO9bQ
+LrHnLliZN7ayeOYMEJnIN33L22eQ+g/I+1aWm23yPtu1clDnZK4hjol8GhZYVlFqZ+cjLYk2/KB
A+imd28LKsRySNcFcjnryvA10xxi6nBgm/sckUsRPYXCwnq+EJS0o8rwmX4o4y1gwGLkKFSR58zR
CkowLRh3vXEwwtsaXEyX0CXCI0eNkaQCq9W2lB85VZanWQujwNKf4eowUA6ggxkfa32lmx9KnuxZ
TBetqEkSlNeNecfTdKPn0DoL3EDaC2x6E+EN43uzftNRzNjBc42rHJkDLYTN2H7HAVPvGZ/Hxuil
kAxfo3piB4Gj4t3EzbfHumlJrimmZx+Z5CzjjG8b/yjheiboSGQGEXYDaVB3TjY/I0dhqb3r1k4O
V696SW0G8WeXZCcCUJlfdJtsvCudKw2XSCYYTcmy0Vo8n92Nh6BTaoLvchcKtQ/rOwLw1h1DmrZ2
DyZzJFesbYN0Dx5Xit0eZrz22kXfEqp9ibcacWcxPA7DCRE75kqQJfbS6u6QD+MRZduFxYF/fSFM
LgY5Ez28znrh7ouOiX6IiAGXtKqmddM1u05HJAgrdwgVpRPcZDjj7YOBKiLSD1HyYcKnYAz+pRyJ
NuN+6vvThKg8AMnezlIddGJqpsroMJbdj5pRcgmzTOlPim3ccbWLsIxLyyUuaNobGzKwZ19Z8UYw
kthIK1E9VcBiKheZvcakvmMR88xM4huw/W0l8QcO1TyWRapn3uoNZAeDuyJFkgjig5yYJ4qOrw21
WwwNnplrWCVPYki3uOL2xJXk/HQdcytfg96RMIAShLzKmo6tzQ3OaG7b+W7zDvgGiYbK6FjlUFZm
XNyNsoBa+vtx1i/Alnb5e75IfjVcjIRO2PyhMastG20zpR929yKQLHQ1ixoxGHu97L/lcPTNz3CA
TXsvvEUT7RyKWjMgvsjYSByNihMezVJeCfRFUBUZWvjpUe+Q1ttnlUKTDReKm9bQRCtX+8yaqyBp
jT5AYEL9QUEedd/6IGGxMjzmFOIykHA5tz4InavknTYXBvhMphhUNmflqP3SxKY1kEM+xDU8WaLd
zXsSXaZpaxXPsTibPLHS2nYErs1lUfk06C92xyHin8yRRkUynT3/l8dhL80aLxBtBq++k4I8aJCB
nYeILsYf1MLwYrcw4OCw1ce9vvOnB19xjiHZal8aq8YCjoUWYYkp5N0ox0sP/0V/G30savVLYTV3
Nqqvwpj2fvQmimLHmU5/A3Mv0dbYMdvvQLBzORUyqELFB8OLb7s518vL2q8IY0pTyKUJVb108VV1
T5rw7tr0sUkyLl+woVBjgbZouVUQg3sTYefuN5V+N2KCTORiQh2OSTm9U/W6NvcR+0YZYo/TUKUj
gOJe4L2jR0Hc/E3WELHL0FEavCpOGKMJ3AX6OgNs5656hE/xqgtegPBzyG8C5Epsu8p/dYt7XCnr
3oDcgpQ8gPMSJGwa3nsPPLpWuPPrcN/4lyRHosy2YubOLhVPdlbhzcwXEbaHKvOeVAUsqdO2RY6c
ijOMtEvumS+hfTIRRDf4JAp7Gxs7+jOedx3Uh0xuK2DQU8+BRKgto+ggAms4N3Nwd2UIOztUeEqS
IlpvGenT4CIz8SrGvQo+Zn8rdvXDKJfK7Ha6vZXatWeKFEDaEfRd45xyUGERyFYNU82CWheZwn7M
vrvAhelRomkBfsnFT0eX6C8jxvQ4wrDkxwSr0GvoqFGJXzOTgysBUY9IRhOEZDRPrIGcn3jd+OC/
3GU+lsuoY0/R7pTz2bcOgNl5wZ2mYRX0QC6ynM4Kd1XClpNXP3wNtW8N0l9EcKh7JrPXbL686hL6
d+38RHEeinqTzjIQKNW4Dz87d1e7JznRuUJGQwxHhsbGwT+rD8co/K5KXFW7vDx6Q8kTtRvZ2E1C
hTCIhpQ/xsjNfzNGAbLCnRd5qw61Vtya74gmyJv6kggFkVPKjWdkWzC38ETQRQ7+Vo5fjfQPU5Pd
Rz6oHBH1zyLvkVj06zQmCLOiFUawak124xYrMeZeLIvq11RsLWLnRr85GpyVeoRDCt0PsCymnfER
cmVFbjQS6Dr41SaXNHnygl9eMTO9CQ6/7SPzmUbuISuT55g6w539OB0CUevFHx+j8pJVj0FDaNvb
aORkrkyrRKfoNb01PcEJ2ZfhYjTB4lbBnBf6WzoS1cYua0pj1c5oKYOflb8XKd7bRF8VbDiMuICF
gdyY0VxaXtASmhWW4ZU+6o1joMqd8QYIsSuEZmYLoABdRBj0RzDVh6TeEWaF01u6914PxnHaCRKH
qtE5WVRneoBGNanPcZDxVh8G2MMp8zt9+EyckxG+NwHLrH0CuYzi+73T3+ugWJct0lfE39IKHiZu
ZU1ZLaRw6W4+mM5bT6qDpvNV04p9ECZ7wTo27qKCFsYypydxYhcYMuQMa4Hd0N2gm6pM5mx3xCiZ
NnAdxEHvcfEknYUGQVYucUDZtHHJ+C5gjbF5mACHoCRYi+QjKJ9r+xeD6xDRDtFWxsHtTyQ+lN4j
enCfYEs0pql1DGe20jFiVRbTFrUah9rCTBayu+rW0aA16b0n+iGLj+gheISCDg51/dJa+6a5TvYD
cEmVnWa6KJFgMn8NgRDor05H1+QO/1Rhf4zZYxKfTUAWbGzshdpzmG84Oc05RPHOUE+WgDux59Eg
+yk01l68KUjwnQxEfken3Cpnp6NhSYdVol4DnhH9CUUfCZ/41YHChPZHNe5qP0ensSFmguAFXe5x
/PrI74JgnTO9pk4PkEjCyUheAEMm5jWBG1DZ9yNeTWPjNZSXyxIXpmAbyVlDxWgu+/pZVuSr7Qps
uiT29N6LbDdeeerkRfZ3MY3D6a4O1nWK7lOHnrvJrC9DvibJzoHhxD3M/GJlS+aNkjQvtrKmL1EZ
LRHqE1bCNedxwHqPRLbmkn+rwc4nr1mdsf3nT7wkLKZivBHoYEsamoQIFKxvc6UG2F4rlUHFxhR6
68ACYoMdbhFoeUiTOKmbEzgKj+McdA01F5nq0JZ7BXz0pTW2o1hm5AH2u2b4DsIVAamRw/VXREvH
fbUsG3/da+Pt/ZQyEn/bplGkRG5ky6FEpO2zBRDxzi5ueZDG4lhznld7zeAVlkFNmUJU8p5buNTA
H+/YoLWXCJRJrv3y+pU5nbzqTR9fueNxLWolSSQHa3jEU+uZpy7e2nS6430dLf3pvtbBPnzQxedQ
H9766VHIJxnuZ4JERur7G6LaJNl4Xy0rCfAfRhFcbiDvRfdKbTo6O6dmVnlfR3tHaMj3OA8BlHG7
W3su/fQrUXU1SUJUHdLk4g/iaSV+IZrx4he/u+TJPDs8GBCSuuQZtmAScBBvmbGN5iMUt6LZVuNx
ap8r7tbB2slhb//VPeabwrnXLyfUo8gzpQU//OrCuvOOCnSkWpfQn5Ym+k7CG0gxUvEEXhymPmSD
Fx7wvoEF5x/IK7NasEbzlOQecOCAsw8BWHC0xNVGPUqrLd5EzpNfPjrhGqagLrbFiLdipSFmz/a6
cQ+SrLaprqGAGxtoxGpChHrTXpRaEm8zhvBA460BtlTEjHMILLLu054MAlpJCXgUY+GgymdXSdAV
D4uYcq0rTsm4w8/XpQdvJFNpJUbUdoux2gEmM52TTMEbMR+aztV8s4tfHFyOyK2H4VGfNlyeCgPT
8l+RnT0YUwzhycXLy5UpHtx8SWlm4QpMmnsj24TmveWQbbxKtX3W0wPwD7X6ZVEDd+/EJ/NpfTTy
OSICsD5QtObu65D/JWU1EiLByUfg6wL0xtWiOwoY22kIHgZD4rMdXaqOgoQ75pkecEn2uA6Dh+tB
NxzYy1FczKWort1zz3es26K85Nmt9M9acvKChBvdr4QSm+5VZG/LYr4s3GSEc2p3FOhB+KW8jZsQ
D7CNeIa0J2TrjRUtRU9n2D9GzipCb9/0L8ynsHgs2eoJlYPnSoKt1c58mAkEpKy1VWm+dNzoxhVI
LensfcXzj3ZjETIhiXGf9Ac6dPT60mqXzoJ5ToHgSy8fAyTT6TPgNWdcOqBXoCLThI5BB6x4Aigt
SA+MLP6wOMpm77RLv+Vmvw16sBnFDWM68CCElnCDXGvFpgCaR5WH0ivdlt6L6bOUVorbO5pKeuz6
0RcbiYCc27LauM6NAQT/s5KnXB9vQMmAU65ee7AhSAjuXC5D9hp5f58cBmfL+K2iS4mPMNn39Wqo
nrPkl4uslEvBgJpxHbh7zvElfVBYCNZ4r9RTAOBkvFJRCgdB1hUgFqkppGLqche6lwHjqHE0+3cM
OBZdbkRYrMIF0l42rDS+7blbhvneMp4s92nM0UTv0UR22ptQRzO8qPyRkyMNtxFviLOjunW7D0mE
FWyrod0W2rkOz2Z5XxYH1PvAa4dmMddq1aKiKLLbRdA+hsjeHWsfKRpIi9S+tat9Yd86bnVj2Ics
vZrxWnCC4RynPYm71NmSB33T6mfssxRlKt6bHOMTAmyFnpx8X8BS7p2yPpuInftuzg928O2Np149
2Wo1zN7g9KMChWseJqhl6cbjYqGu3fDo0Isc7scE493WQVLer0izFiyZKntzzGVNK7LZ8OWrkmQo
Ls39Z05ni9p7+EhSQjpfRfZehL/C8Y1KvExP+bx4jzirKqjcKanKQD/V1tN3ooYkye5krsdqr8qX
flzqxkdaEI6YrOv6OQz3TJRyaxc5ByBfs2fS206CgRDdS4K78DBS2eCg7bjtWG+eD2d5KaerKR49
rCSC52UbwuvGrxqID8/YzHlx/abX8PnuGfEN2hvcMABW/EZuca2tQ2c92NrrGHzW8XEWkpIC1Wwq
cbKNNZlEnrVHwTAxZtP2Jn/bnia5NIYNV5HqowqwDW6UyQe8xBw/nfH0gzppmRvhk9L7x8Z8SO01
5i5G+Oiw127+3rW7yN2NKb3tN8YwFD+NfarENbdujfqk08CHbRL6Tyx1Yl0MdpmMMXqWPZBkrg9Y
cWfCdFjcdO02L5/lDPdmLQj/DQlCEJx6+j5JvmxSSdtiM9RYjVPMmULtXNa/VS+zQXH/31Q5w+Vi
M7H2Eovx8cLyXi117vV9z4vY0z5Bt+b2r2SspcMldteqe/bNQ2Z/tPpFDgc7fyd2fOm7PdjQxWRt
uuGsPB/w/iW3vtkPKNtlR1sJd8b42HK3tvWzZVFaXPWu3JtDv/Jgw2TUzEQGDRdDOxruzOFaaC9+
T0Wy88Wlbj5S/zGg8ge0W6aPcQp94bkBIkWGGJo0F5a+BIFP4IpJcCOxvsSms/sjTKaN4xWXmrv5
CFF7Gxdcw7cN5LGcBmRDlihYgpXbHxRY8+k64bLI1bo1uLujIigsXArbxqSamGcirKWRzUdyEen2
9L074zWPQDfBeCJYktY82IpsWdYwY5A28o2U5o7G3TzGrtEeI2F2bIitYB4OtRPSBt60zVcSPaDO
QKtiBzeY572JEeu2sHaGvomSndcQ9XmZ4jucoAmuvSI6+cWnmrYp5vc2+GiHbzHBUygXhTgW5RP3
j4lOZiMJF7iZ5u7eDol7QqxveEhJsgLvYWwIuLLECsiGC3G88Lhdn0EQci725omk1A4jcnHsk3vV
ATVfzgg6pqs6xa9RPTgMpiPSkVA4LIcY1fiCsXvcrzU6EEV+bsJ9gIAcYh4MSQ29HOuKe0q9Ccmi
hTIZbDNSGKwVkxMAfWAQ9nZ78iUn0MbztxaCLLgHwx1vycYhSoevqq+R+StMOUKWrb4UxLuJ19q/
77t3cgZXios+aVV5eZ+m6xwb4lB8R0zabW3jw/ztaS5jcIteuTdwEZ4YbAeHOr9z2jvf3+f+xoVp
ZxLz2C3n8PDsOafDOssQbdwn8I2UgjnIZh6/lCx+e11ah8oB9QDmdhN1K1ocU61uiLjELVxRAaV7
vdhkzgpmIKwo4MDYKbEMvZUmyJB9Wj25rEXPuZk/rWZEeznc0HQuxG3bvpAB9ggCCfnISpZP2G+I
N2JA/GwY7ybNPfnUWHuOzJm4oTHqwktIbccSPdPyD8IN0hm+DF/fyfpgWlvN/JpQDLDc/Rs/2eMs
zMaDRSRctk2zA5iyihwm+wNPHaYgOvsOZepQj7iZKXhWLpA0KFq9eS8JWsl7xiKLxr8rIGwItD5b
zHemQ1DIVuWHRu4yRo45CxJMp810x6lOCinoPAaJnVuEQgrEUZZcjG5NSOtNbX2H5CQPRP2CktGO
SpWLzNgbzm0ltiY9v36tZ2caNAUHZcvOlMkD0tGqlq8RuCAdnaz3oOi1Z+EF2kGab31pro2JC/M5
9O8DOtLAgvPgEGPh09ik8RfRsiQkK8/3hPViDlqCZndquHPkpS8FshU88R13qeLOowYlMr3dJzZe
PqyOake0LpmAN7752ILyt4s9+MDZ7U4fpo9IMgX7Q1e0cG71lJv6V9fy714d7rFZc8mgq+eILkr9
kHpsGxw2uKN8BmKZX9I2aJdu8K2LizedlH6NyQGxieZOnABsnLPMw2Al/BYH/GMbPoqWGDlA/1X0
1ZYYk31CutvuFNCiqDJnw5KYYrjxgCLsEsz3rSSkpMRCsqzGyyjPlf+QGxtuaVH5zLLWnXe/3Zvz
FZ75Prdi/4PYxYVvscO1BZU3+jCNY8t78es73XgYzKs07tvGZxw2YYmOllrNZjmd8e+DZc7CN58e
nKcdppKnvfHxW8vbPrw25S3Jy1XzGItDGX439kMDythh6kIgsfVF4+Svgw67OnwYThoywi3AtfAe
9fzJr26T+lfpvrNFjCTCANDEyKoYwl7oH8mJF8zWBbxS+UTMDwke4fhVQPIUx6jCylNw3bFB7Jkc
+rSFziE39UIyWv2i0MD+sLSNb3LpMrjdQD1uoFHASMOatIrVWSDfDlqyNs2vvPPIzHbvbWk95uNO
t4JTnKtN0ex7A0JDwjmi+1iOSqqZ0E27S0pWKKcHX+Nn6gmMxkUHfWNs2o/R8lCQVMgzjyLwIasa
PUWjNY9lnRrcVJ7nhNKZwtch45UWqTFJH3d3jtahlxqFm++rrrMOLfeMdvaqJxvp3pEkRdRjIlmO
irCWjMGMSV9dLkghpLvFBd8uyy+AiO0e+xeHWIPuHLyQIo0BVgwksyeSlRnjh+NyiKTi7MptxDrN
erDGkyrokmbn2tjowUVjQJdlM3Nl4bjJyuRGb4fWVk8YTZjfSfIZoLlPsJVEN04C/wNklgwZtJGk
5ba0nhr0SQmNMoxFS6sGbKehqJHIdj4G+zCyV4rKPcjW0bkfYVbDNq615goWV0uTzBc0G5lBMxg2
R7S2AAsT3qXjvHg4J8zI3UbhZ6jVW1bpKp2IZOfNYv7i8k0yX77OpfnRhJRP/snOGe3IZtt4zwza
ssX/YEBGr2ej3ReQJQKgEuaqu5/qd1fbun+SS4tZqflPmew/ZSE/5DgBcVx64tH/diJtWGXG2OC3
gw8XxBJAyAiPpwhrdbU1nphkCLh5RRXQCaMu6i0m59nq34jq9vdylX9rd/mlHMsGJKVb+Ih+yEtd
184ckgCdZVcjueukW5MPkxUbJsbmH3TKPwwz6MV5KVfSGbJNhUdn1vb+TaesiLuIC5VrSz90qBXc
RiMUpejffv+GxCzn+fkxo/bRdanbyKL1Hx8zGJcJcXihLTsLrzlhKZnmLyotbePNoETwUDGiu7cR
TB8tnUEz0djZUk8T/8O1Q+MP8t3/+HSVrlzDMA3p2qY9W7j+9pYDPM1hWSA9Qq/jwpCcJugpZNQl
2KZu/vC+3f+QHf3jxX7onHTAYq7TzNlFA31/0bnEz/iSmLeBKMZPGzNs1KbEMsGyyZvmqx4rMk39
Y5dYKwsKi9cpKquBCSczU7uyt/AtT4Smzn5H9sk2IlSg64GJZD7BS02yNH1z76TUnlR9E9DX9FPQ
l5rMFpbvp2XRXfZM4qd84knj7tOivAubcGP6+cai9+Cm1brXc7CvUMRgxwqIeJp8IsqS1u6pivjF
UdXX7dyEwvLi03mtuMAbEEUge1kl6OWn2Cwp0PtNJ3YNp/FsG42qK3QknnycbsQp6SlgTgaHIby/
miCczLU2mXHbVXOs54uOVjPiihnU4XpIrzYGATXUi5gbpsWMaTLRolBWFihMok9VmKuU8DghooPG
7M8iO0EOd6Eb3Do6TS5Keculg2AqbDlwUPClL+H1AVThlsaQ1UH9FTraqvW+pKevhhS9KG1eeqpQ
Lpgh5XCEQEU3bBADrZuielPBMJdW9DUGLq0HkxmVYSLFac4GMOGVXmMzRPbf2wA5KuSOBuyvdEZd
Mr6DDUkLpIpL2ksMgaRc+dR/Q5j+Qtm1MuyjTuy7PlXPOWDkG00H4guQb04jkMBVfG4qordOFccX
l870PiuHsyFGvqJ4TsNJgQQQh/w0hSSpvWeduzWrHqZKeqx1Guk0Lr2q523adymKlyZp3pNWzNP6
ZdVFK8gFQQvqh+/YoEZr0vakN6emb1CMoQfkyQ2w1WRX/L5Low1XSGbXgo9KOsY6oiudUDMApIPd
SCKNeEiqrcYSjBkj5gWV/WzmJzzi94/Xv0SEtonJUkkL9iDSxZ+aPi01G+QNc2qc5WnEZtAqjRrt
AQcMRNAyF3/YK//75WyHPDZTSsP8sS0XRWlTcU1ipZp8U3pJuO+tcFhZOgEindBWv39z8l9bx/zu
hIOZ0cQ1KK0f+1QyO26tiM6f2w/dW9lUiHtrYVdX00HV0/W1xWIlNbG/CQ04kDf20KAZxsvdtVxk
MmOXRW71abqZf6/DRZtz4joeoKwswoXPJHSNRcZ9qKwx1ZjXB82ZWIBgW1WpvVMdXUELgwUDfY/k
d5Gisq1AmAZRn9AtRUcIJS5bgYyeVobv8BNsBIWwYfNUIp+fusvQN+4zM08iZX7/ufzzW3CUcvhj
mnhNLKUkR9Y/t29NL1vfqXDY+ibdOm0q1+lIZl5ckQmD7nH4wxr75wH575eb//5vp0URVEOLQR/w
OVj2B7JMGZ2lXvj6+zf1X69iuhzsFopg0nt/HBM41F271NDeaDkeqgD6KOCXxv7Dkvphj/3fN2Nj
XGErMnRl2T8+uyFxnK6LcaEWTtJtNTv8cAlNXshUBIs+94gJLFjLvPqJwhnGqskzX/oasSk4p9C3
ETuRJHTHf//m/+MbNRV1gdQ5j4X86R8SvgBYUHZMtoD0XqwEAR+k4EgAXIFniJzKtf9QYAnjH/XI
Xx8E5Y4jUbNYqILVj887b20q8j6ixgy86SNFL7ANAvvD0sz6MVIIWEiBR6laN2oTDUQqxYJUaigo
3DC1rrr8/v3/929jmiZYVUzSyvnx21hhmPqhweAtTbnyQ0hTC7+h668ndG0aEQOzH3RXnEWkI6Yv
nVr+P/bOZDtuZMm2v3JXzpGFvnmrbg0YDaIhGewpaYJFShT6vsfXvw3erJsUigjU0/gNMyUhIhzu
5u5mx/bZSAClcYf20CblAQbe57/ReOr7+7j21/BYhFXNkBCTvZ9qPkx6jGlKp8iwAkpkj7aqPPhW
y2L7jAlhRn3DdDaRUeNfbrrh8fwHTw6KJpPf0EUa1HWAbZpCVP91ufl13yTU19hIER80q6DF6GUF
HVHLkMK0FSp4BzGX3mvyT8zq1adMVw2uWR3wBfjl7f35ryOPC+LjQEy/zniW/DAQJTj5kAmv4x0e
cz+o8sFEDK70yo8Wl4RbqWX9XOQ9IuMi1igToJrgMluiZrLKnhNLqrXOurfcDkw/XYbITKL8VW3G
JGYapGNCRgBPe8ERMTq4qRTfSpmSAa6tPFUG9sSEWxhgZTrziS6iqlm0ois0Bv6PENAGgua7uWBt
MK1AVmQdBJ81BvqYCl58pybi7RB2dtjXFOgNO8WFkjTC0THg7Lwf6tKNhZFkiNefSS0ow91BBf4A
9IBqj39wdP2Ysc9DJ12ZKAst0jVNCsUwhswwrAyOtGzZC/2Hv/Za/mvOmLolWiqzVZbemQwfXlIc
IisMi1bZhC59Ok0QNxlWXI2rrqKhH3BJIE1Y0A9+atuajHQZOZSP3yfKf3zv/o/7lt78a0qU//Wf
/Pf3NOsL3/WqyX/+15X/vUjL9Gf1n+M/+/df+/Uf/dcpe0vuq+Ltrbp6yaZ/85d/yPP/+vz1S/Xy
y38gzfar/rZ+K/q7t7KOqvcP4ZuOf/N/+4f/eHt/ykOfvf3zj+9pDRyap7kgSv7464/2P/75h0G0
/o+Pj//rz65fYv6ZXb+A9H/5x7Z4Sb6/lS/Tf/n2Ulb//EPQpD91ujlE1jMXTQMCxR//aN/+9Ufq
n7rIXYz/r1pgKcY/StKi8v75h/anwcFOo4+Zf8KpyyAulmk9/pH8Jx3+NNda3JFRENFi+8d/f8df
XtbfL+8fSR3fpH5Slf/8Q59GYEWnXZq9B741+4+GW8Wv69yHmWbRRazRYSQrb2GKprggA3QIOA1e
dX2Tv0W9g7BdN3oYhSBGvaMegWH2HEk+otF0DinJM0qINDLmLKJtZw2pLVRW/TOpfZPGkQ6r0wKo
t1J22VWjCN73SvfyvRfX7ZVrNS3FwB4VOCWclBb2xntpyKrfuIMqHivT0rad5FBJNF3QXkkFK9/B
LqUa8pRrVJSGexSxUIxkscDOcCCtXUfRkUSF/j0X6nJraQNabDIVdtjhbVC7UmADW06PimIAw9Dd
dh15lnCTQ8bdA0wLHxQlTQ60BBqvKumYr+QFlMtSSYbrNim8qzTEALLxzNdkzAoDMhb3gpaN/Zfh
KBGWxpIe1yZUPz0iv0Ddlb5lHf2mrvZVHcWHrqLxcPBLWd+4WYXogaNwdJ00mg7F2QOpgz2KXdI3
v3fpSFkVoSKuMotmQ/qcB5zpWqC2LmY7gxaoz2mqaQ+55ceYG/kGJLnQC4XbxitM23AFgD2mVFeX
JqU6FfBWKB00yzd/CI3SblEu90+WUOZ701GiTWe1oH51AhRqNEouo2tUVeE95dE+TaI4qLXvtSGG
KNo6Safs3ZQdKvYwP5ktL4qrtCDuPUPr1nEpd4ccjir8S3fUBww0vMciJs2ph6WKG3soUa02uJQ9
tNcUSLiQqUW2d+VMutXzqrKdpk4f5LrHjVSzBtilmAlxL+66jENaQ8dnmmsQpQPNLyE/Df21EVFN
kvWh+iLHRrQW/Ujc6lZEHZAsy5b+EwEFhZQ127Y0IpC4uuNt0qY1X0Ol6JCxdRYFIy9d1zAwMIiJ
G+Z5rSpPYd1wpSWz+VMNhcC8qPUy3JidM2yVsioAsmmeuW0dNdkJlWcIh0Audezmm9jwH5RakoZV
V1dj2SF16RKirmc94acn4eAea9fkDuJHLLnDA0avzlXvtMJBLr27rqU4SFutYd4qhkA9s48VcGC9
17ChgKYcXZvh/QAVLcKhsP1IjU7mIPW3VSNHB1U28x+x6AGR7PVkaHZBmKikygPaYOnHSfAaKJLk
yQ+7Dq1l0D9yoaJM4oRaei0XTvo4FFIM1VnOUnpDBxpDHcekzBF1eYFmpirDR00c0GSG9ZhOoQ04
POlKTjNqwhKkk09UIKEVpeqDn7NItdBRtObti7ikGi5GspEs46iZca7rc9jcmmNcVR01JCcobVyF
+BttUsKh7aQvXkktLdRRtSVBqh+KxP9pkP63dLf4LpgWl3dG5hCWLVnSNkU+VGb6Jg0LK0R3C/Gk
drCUl6xYOdG5r0LEoaLJgzdZ3FZrCZCmXauY9unMUt3qxWuhrixseIfupIguvWxFcjMoyZUQKSde
sh0ZSfaW1Y2yFoOUdgs0zfvESkkyuzpKrJhh9tr8pJU42FekSi8cL9cQC6KvANma4WRCUUdwW5mv
Y92RvM+JbAZCuGCoUfWQIoTDiQEdWln0mhsyeDRN5+kj5iQnMU/fhl7D1E4Lbws/vM99Es6W5x/K
uqSaX7mg8dAUY66NXEoQqmwlR9ipWF37JvhAaVMtOQxmuBtc6UURNfoJLBOb9BQOURFFGIFVQ3xJ
w6oBqAm9k5vBsBcSDyd5ByFuxcFnJQ95tQsd8QQS0LXLxpeOrAJdu+gQAOVY+/j+FbOPerZnqDcc
WZ8lWO97VRLEQ6GK/UnIeuzqyB6hEQvKy14IXnzmKLWpsvriJbVBC0taX+dlxyr0CuNKBPsJGvwa
z3tohgbSyIAE0KrTHTTDLjaZba89GT3t1wB+0UDCAoaxmGvrSJewdEzqcNPWlbhR81y2VRFfO70r
39LUM75ZoljdqE6TkYSFSavW2rAffBz/SF5tdbWKN1Ejuz8bPeC1xl2qXw/+cEfW6CHK0u+uJ94m
qYBvVhGOOuHhFBR0FuEawKWxb7+LofDYpKF2nw3gOXJd93eSGnYqSude+xqXjZGtLaXpj4VvireG
0Pg7cC63xCUk/35dHDPfHQ10gs5uTSO6ZuowicgNrEGC0IKgkjYcSthpFxFMPNZbYKGN8PIsu4tS
ESVekoP6t5NM9TJ8v32FvJemhXZusfPYutQY+qppFEqQdUf3/NAgxiHgURqtGxR1mi8orITQwPQu
Qb7ulQMvNDcbrLaSPr5tSHJihFFR7nULt3tN1doRNi6+aExAZLgvcVoA2uUTvhaxbt6mnp8KWy2X
TeyKO7X/ludtOxxaMYJyKQ5WkdqFPPpg5zSwPjQmwncObHTuSB7d2TuvySjbx/C+KeRD8seX1NUP
nZEqFLCDhtYQMHtkLpXM2qcFNj4X4B1LOw1iKkDcYsITnPQCkzIOYzV9NqoKkzhwUct42NBcZxrd
J05gKZdAhWDW6Wkr0KWji1RprSqiM7sT8P4UjSH92uQ5Mhyp0ZI1hynKelD24HimBTLAtozcL4WS
9WAJaqVGg84cvWKhij9ErYlvcFqWvgmNpf4s3NS3ayt0HitXsu5bxaUF0ccFjLs3XBRM64IEB0mv
/mbKXf+k5iYKJchvGPiJkcQ3SbLLWvcNO8D26lC0ZoSu2hF9GKCJxZ7YRtFdDg/hh+KU6jNOwv0R
0zb6v72yxorKMQz3Cpv26DCA1QPTWtf+EdJCduolvbisQJpsykYQ4D9GiCjzhBsQhzV9neIF9aW3
AlqncloDeWT9JhedvkmSSEQYj/IobzqHsePcxzkJBzYjodtF9eBhj1aJCtj+H22Pu5pZo19Xpby/
GWq82TGTi1WydLFEVaJJH0Kzai/r3DLpJRH9gyogq8lqnEVDESvYoMSyNDHdAAVVLr02XKxpuo0E
+VZMDNyEfLQ1seeS4ug7J8VBqUBXYaoFJkVIgDTDLG/1tvJvgjhHmdA3ob8yhaFdtYMmX8GwIzGt
isGtFOfDrSuMWICgdHaV1ykPpiDF39xIIZo6DlCAKqzX8JeslUytcKMPYbXWuFlfx4nZ4qIkOZtM
U1DxdOnQHjOhIxncagmy2wTYFdqOpBXvJAX/YqWhV4cEPJlsoMwoWF0Rgnbn+VeZqA+vetCEV10r
4xHlxFl2iJsCPiF2b3BQJSgNoV64l2SpqCaWfXdKNRxXZUmNXhopqL4mTq9wnMPZQZV6CLacnlEK
cWi5luLavbOotV1XQ4tneRAP4J1LCbs4fEUvsTSSaAGT0+EnSi7hpjBpHY2tQlxZeZecBnLmXHYL
KvVF2uMx0ur/SkP8/9vlHwZ3+fnb5b6EeP+Pqxd6LpKX8pe7Jf/uv++Wxp8kM6iUSqKpQxMwuLv9
dbfUpT9VzYR5ppnc6RRF41/9dbcUNPFPSACWwT8ds666TGrnr8uloMl/WhL5BFE2SEORilL/X26X
v6YnBCYY6Xv4hxOuglGoVetpnmGrjnetyA2Mj+gUZcIuVowvVWh+hZr+2LIVfRiivy63Hy+zv6aS
//64Mcv6IQtiObLgaJ6kI+ilLpDDzs0W4JZjsuvvZNjfT54kwfQhlmDTVaaN1I/nF0b1kBru4/mv
PSGr/f30ScYPf5qCCIxNMwCCxG434qa26cLa1FvhykWXepAv8BtZR//K2PySsPnfDJPy6zAFepNF
WtJhMl0f6wgMj2OuF37J+IjPxmlMvX14A3pS+iSyyZphjrHJftQ2XsMX0kHeaisqjna5kMr7tT70
94BNssUYNxpO5tVAlbgLtTCHPRcWlPSgiN90p1j4MXOzaVJ8smJdJ1PgAH3B0979EYGNOT9K4/r6
bJTMcbl8GCXZa8D1W0O4a4BAdLijJp71MITBOhrT8Z36s0edpjj5TRchFqk02NSAmf1QsNuce2Uf
OddOGILIj91LNUxogdZeWGVfgTfRLNco90IpUv6Odn0eL5QNfi1U/HvEzUl2yE3ZNpMWjBWylU6R
6K0OVi6i3CLoFkZlkv/++yMmwUKqTTUVC5kiS5yR/sCkA7/We1el3BvmPyMJ9KOoebTPwKXJUxza
4oXi5tzrmIQNKQs4wg+yaYflnaCxKoaLpv9y/l1LM1PVnESOACSH2fidgRKT5EyFLVHd2EIhfOE2
ttWi5IuC3LZw6TTAYTVOcOSraAk0f3aua3PQpqisftNSY6GkNxH9/D3Ik1CTtHpSWFms2eKhf8q2
3la+AZ+OONKy0zX+1q+iuPQ+5375GCM+zPIyqGLV71vDxsgH28RS4gCovrQOzf+6/EVLtAZteIaw
im68IXZ6BBG9XTrxlzQrqME2KyVqDppbfYlEbLgWXsfMojYnAUrWOozXA0e3g72y5TJ58tbijXZF
Xv5Qrfx1dOWUC0M990mTGNW2Tp7g4mjYvghE3dsUEKQXfsT4ZT+JsuYkMqltiyLLc027XTXrcJfR
eL6qLihVrHHQseuFHzCzLMZzysf35wHrRjPCrlQ78OyabeNVa7gXCwFl5mgwHlk+Pp311rsRgBxb
tc3DuE9gFGhXtrE/P0Yzo29MgkkOCh8vdIl5rj6UxZ4Eye89dxIr8EJSXDKBml35L2pycgr7/HNn
4qsxCRNyEA0FWQzLNrF18JKriNxHZN5kyvP5588sRmMcpw+LMSf9MVAlsmzMN/a6ZKfpizPa8RTK
RScvxLq5CTNZ8B0ZS9xKmZaC8pgKNlT9gC7Q899/7oxkjGvhww9QBTN2qmjsRLaVbbJ10OTc4nFE
oXAdPtCBtjHoCQxW+FrTbnX+M+fm0GQFG44ReFz2LDYkzJ1IHdNd8HtPnizgxHUqQLJoS1L9aKns
pATI80+eeQf6ZNGWLFmXeyYKbMc6RnSEK3p0NQTlwrIaV+cnkUefrNqw6o1KbXodbCKd5INqAk4R
INpSOKi0t1aPXhTo3gtxbmb89ckargeRc3HIobvsbwWXTP5vDr8+WcSD6A+Z59aGbfRHn+gpOsLC
8M/tr/pkHWOg0UnxIFu2dM/83Cdbd0PHIR2kK3kLPsEWFs4s0jhVPnsTkwUtBZk66C6TcwhwWP9R
5vQ3Z2/mAK3JvCzKnwNkRm+4/b1ZNVnZkk/tvywVDedb+mwN80BT4ghMPf/02UGTf13bXsnFbSB/
ZFdbPDc3HhzQC/SRF9RNNtkhs5Wb8x80N3snC1rskyaTKJXZRSGzX7b5JTqSrVMaW2p7u6FRNpG/
dMifW4iTJe5UhFe8D0xAe899egwItMvBcByYT17+eKn/JRg6Rk49Q8ZOZNOsER6uYzvb0RrHBgpH
feGSNfdatMlip/qrylR+oIPd9qtiHx5wBnqW78HebbwDtY2v59/KzNY3xTSrmlvKVpaZNEmRpqUo
KqInMXZmvf29509We6Q4nkhB1rAHGf0sACTX6Ki84k4JE+D3PmKy6in61whcWPVaXdIzHxKvQC8p
9B53gbuw4mcmlDZZ8IXUVobjeJptAFQoMZhyoisl7hdi7dw9ZarsTLNUdPs8pGAMhNmm34I+JMXa
q+SA84Duzzr5lhbysyfg8V26xbbucGP2y29eZPaHQUueOjWhSYWau+nG2dK3GgPMZxN9EhnK0dEE
UrBmh+0628ebbkejiXmJNHkDieDU79S7829wHMXPPmgSGure6hsnp16uNhHUOH3T4Bx0/tFzL24S
CWr0HqWcthy9KAOK3VrPjXUuv/zWw9VJJIhVrO7Rszi2g4hZt5wnR8YQWJAWTuny+Ps/GRd1EgO8
InaSZDD092N6c6O8OodkD7vmviHeKAfvDgDKZbeh0XVNfVC/znfnf9fM+3hnmX447okyBTdMKind
00GDQ/QoiDz/5JnXoU7CgZAltWpUBaiV7BgBvciDr1l5Ov/s8RmfjdYkDgBE71Rusobt0kMnNRBe
ahT47nCIe2nhBDbR6/z7Bj+KhT7GfrFuutSISLGVGxCsX9urdAXB5qLDPPiisIOF+4g0s1eqky0f
MY1XkHPRbcMNbi0xO3aOciWo2k2eB89ZY31tNHhQbgtmshtoHdWijIa9Srt3A+rsHnTZlNCw8koN
E2wfLHeYJZvzozz3BidBQfCiKvYjAroJCnHAg3dwvJ2Pj/35x89NvUkowCQilFt0s3YGA6TOcXvO
788/ee6LTyKB7Lni0A0mjdz5ztL2tXVqwoX3NfOl3x0qPqwXoegTLUZSZGtKjtWAEF5bae+uz3/v
uYdPggAQQLf2kOcz4JAtvhTAYc8/eGZA3vX/H7418hSpR9um2a4RbwuBLoZW/+6kwkJwnDvBKJO1
LopAnEusqkiUOLcGHM73A3nerrAFAkt+kI/wD87/lLkxGn/ih58Sp73gRiDYbMyiSyzBC/cvgeVs
un4mqCjjJ354cudlbtTo3FawuutZaVJCQ1wD6ahaOBbPfcBkqTtKFqsxtSBbV76KFozaplt3GGUT
KL/83uBMVixEUBJJ43lVFvc6sHmOZAszaKLr/3c4VCarFaVVgQ0NabZyox7iO4jme2A7+/xSsOWL
cGvtg9X53/C+lD4J7spk9YrNIOiC0UOdruuH0mywvBAGC6kdUvSovsJODeaX5nzVpO6HTvdtIeIK
SBaUlLn4pBTZeuijK7hE+NP5Dc2i2Vc3Nl+9QcaoGNBuIqVPGgeQKmrBuKI3S8UfSS89alRzV3rv
ntA2QUcFfRbDtFMr/K0d9eT67jGTMUVHUb0VWwS+4rB0/p+ZF9OmhCDCyziXKHfBtlkP62hLb7H6
1dk33GZBQ0mrdC3sRUhO1+dHeGYJyZMwQ6tPI7QN2DjHwe3Z925oO/3NR09SCVQGPTNXBNaQ/xwG
r5W8sOrnIow8jt2Hxak5fpEpUUmOYtNvpLVy5J3Hj+Z6vO8DrgGuvhDg5xJg78Wkj58UJ22g9Lpl
J6707FrBIRj6G1lWj6I86EDq82etLeutUSTdoQUI5VjSIcnKH56JIUsgbLQsRM/VkIv4vbc1CUue
Y6G8zVTT9gFyartObxYePPtLJ/HIN4sQTZho2pmjosPrj10aPhaFZQDDhotkoB1Tgp2Xc8RIuQM5
uQm4Ozli8YgCp0Kah0OFhxHH5vwPndmk5EnwqmsvNsjm67akPrnek6oBavvNDer92P3xpUZiVw4C
J4IWn/sndVWu0iv5JqIVCZOQbbLB4Hkpfo1T/ZPwNW0RkIkanTImvRKwkh0CPE+TV0UDB7988Qp/
4ZY6s4alyX1E5PKO1wFK7zw/RgDSTG2pHCu/P+OTX/B+VP0wWG6rBUHvJKArvPwkBPVNrcIcilPs
4odGPHaF9ZCPdFDDSmnKNOIA25Lyi940P1PU5kCUuDjrQfFNF4NnbFovR9tPQbfum969ipriUh1N
1LwYYw9LWvtpduQUf+PplF9LocOcoRlo3gff2JsQBzgbH+grx4AHXnpiYbFYHUBqPIlRto0SAGQe
aMaqpou4KvJLvaujC90UdkOtnHS6Qv0sfNBjMHGtvPczBDlDab3Gtbi14m43RPJzaoTXJlwM+AMb
RQgxlArL9UCfsUWjCeI1GOODs2lLSP91a3xLitBGw4rkeN3iat4G2TEpqnIllvE9noQjR9E5lJ1C
54SjbGgdPsCbvrccehMRRYIWTe4MObntQZw6ffZjqDzcU5GsbVp3tFVuwpdU9TCJdBHhwhPfxqL1
6jajbSfED70eke91Dsy4bV4NLrd+wIasKU8u4lZnCEDQZ/T/0FQWWK5dxuVTUQYrenOvfA0KfyTF
d5pU76oaarTso2mW3BZlWvwYia50wYXqqqeCmo0ms6oF691Pyhs9aQ0Yp/UhVVsAlQZU5URoswta
98mReHgFujTmtN0zDqLdRSTp16lVX8JquPFTgHZOHuzCYjgmLWLapv1RpRXcT2iXSrNWGrKpWSB8
K3w8Xozua5813zPg18h50Q+r9GNFTv0ayuDsmH5Xoao6m5G77Jexe8r08nUQ/Fe1BD6Udk9VF25E
YPVKD9NVz7urJPO+la2zpzx1GtvNpRKFr0luZ+3rkPsSqzi0bbDuNJNu1zjaG1UHiy7z7v0KDyou
ZmvLh1JlWt86RT96yHNXcQ8hqXDoPk2YwMj3LivP2oWpaCN9A1U+IIwzO23vBsMjeNmNmZkt76S4
NUEeBvSZcXIp0guzwhlLgRi9jVUhWkltsxM98aigE2Ulq5tIT49iql3yKx6qQrmUcmNvyemj1HS3
saaG68HsL9EhnsabSCf3P4se64/zYXguQ/X+/z8sfxyhmyxPDZM4PGyNoHtGLttfhI1u05L7ECM9
F4zmrur9E6QP3lBusAmmKKMFNLE0e8KRjPJ71sLWzZaACnPHz/c97MOXEvH6S7RRJDIKXoQLrDhO
7jeOZ5yOlFV+z5Fwydhz7qghTW4YKW7YDjpjUiK4C9YrkjBb9zZeNcYKM2H/Bh7XSr87P9bjieuz
SDvZ203aHAB7sAPHrXcdwN40rMj2bcd4Vcynrl7YWOf2isk+XwpaiydTSRYbUe7YJBDX3cKj57Ik
7///w3sJOq8nhr1nyNsNNOG1fpPsQAVu5Z2zGhYuTjMng3cly4cPiWE+J4gyufNhoyiJnp1gXSfQ
43D+Lcw9fnLhqElDOHWCaXiS7wfnlOgZMX99/tkzYy9O9mlX1MrId9CBNLXdVD8r78fvPXdyhvdE
aEJiTNmjKdmV0++Lfblzy1+cHOFND/t1j+41m2zTGrQDyN3yqBbKVgx+eiCDkTF+ywqs6LP0MlaG
zYD9B0KXYwgROMHeAp2v54UL82tu+CbH/lbAdCYxfYKchHyGlOJejpIFicHMQW0Kikm1zPJDWFF2
lJE1g8xo4tjn7zosNQZ5qRQ2c7cTxx/2Yeq6jaJVgUymUg4PonIf4+w+SLvUrxeuKzMRZMrvkdOE
o0KMx7dEIfoCWcCVaUqU5iUf1lYHy7SjhyD1F66qc69jckRvIhDpkuI5NtyFR0GsR2u18vdWoThJ
MBRSquiKH1DR1Wh4fQm1H3GzED/GxfZJmBUnC7yrOqE1HMKsaldIkXy733o78egtvIPP37H87hD9
4R3jGOeGiZcYNpLYTeVshwJPne6YCwujPvf8yVq3JOgZaUDVS4f5riFDpzajJD/SRTHD3AdMl7wg
aqFQc/PSS3MtwYIrmsqOpZsi+K20gGyNH/xhhAQfYr/vcoKohQG2e0ZnUNWJ2/OhcO7bj2H9w8OV
Br91WiJJDXjysQjLrSIianP65i1P1IXr1uczSJ6yAiyx9xxnGEZVDLYJO/CzW3W7XAX4fAfCse/X
n2Dljii0HchbiMGOsyd3pS0t2bnRmSxZ1ZBR14LEsAfpTVEu0W2vDTC7+sLAzH3zyartu2DQSZCQ
xM84wd/JLtUqeWHez2gvZGuyblv4WWohDkT/big4GJsvMGjuaHwc3RFq6I/dheB1a6PJvgVp9Xx+
Os2kReSpaliiA9iHBGDY9are9ImtbaUdduVr9SRi7rZ3H5RVskFjLf3WHidPJb99o3si5Ch9JFHm
YD8yL7g4/1M+D9fs2b9OKwNMRYFOmzKZeMrM634pIM09d7KcOykTk3woHDtSUMyXXz1lIZLOHCfl
qYpX62iQ40qMcce6exdcNDttU3KcjDaR3S98ysySMCd7siAOlFpxASXc+as2fsWbl3I3pxd3Uf47
N0KTBV0UZe4jY+NyflAP1rZ+bJ7BZNua3a/TrfhKNu3h/Cue+y2T5S11QoAVNedA6n7bUv7q01kk
BXtnSBe25ZnrkDwlxmBmXvga9A4byNfJsWs7Xelr/ArLtbxt7Ha3KIMZQ8b/3KVxAP11tiYUdVFP
Vobd4jaMHRQuknRqv0ZN/Fj1Sn4hicD49YHEixU9KwZg6MRdmhIzYWyqwSWrSy+oyIyWZPDhdYTl
gd2Kj+ff0dzDJ/s3tbGspQOBMFYAzbxRyssiu/u9R09WOE41qQxYjpyNXpIxwXGKrn9vlzfqwlqZ
W5Ejo+Pj7uqWNU6OOWkm1Q71C+1yOOLjtRrylYsUIVktaUDnou5UmFvUQicVOoec9oBh6jo/wNUG
xbcabPMifYC0sK7LlXO9lKWdeyeTGGDIHYalOUeeNI6uhcHzL1KJkoVoLRw5ZwKAMQkArP5M4KZk
AUDs71JZw0bJVBeZj5+f+mVjsuppbY58QUKjBCEXxRgc7XWUbfK1u7FIlF2MPQbtTt/EGNPnnBYX
tpOZJIw8QlJ+mQtWVQNyTUkEsTVii7MG4LzxN95aTiA0UA30dtUV6JLzc3tuCCfxoEskY+gEEly0
sqsJMWDh3jcTMqfS3SJSBS22xiu5fOl7O6vmvGvhhvRy/mvPPX6y2mOahfATpcoboK4MNFDQxmPv
bOVoyUx5bklO9bqW7oq1Ur3nXFReQLAVVjieMhk24g7C2sLOMhf4p+rdVBkCSW75mDC6wFxjl9sV
FgBQFi7SvbJpd5Q3ssWpNTdq4zr9cIhHT2tJQ4bapl1JW/JI2wifXpN0MpIb3F/XwQZut6vZ1s2i
sndcip/sN/okBJRGn8T0bo4fmRVrSLGsInoBI8IbFOW1922ppDgzkfVJLNDqqKxJkiOHldMVq0db
VvTOBAJ9EgiqHps2l9yYXWydK3dX2vkVVFfjYnhuLtCp3hpX7VrZIN9DsyRtz0/wd2DvZwM3CQNh
L0VZAfgLSp92ozvVyfVInLeVfIXqZtNE6n0R6buUDh84JMYKFPddi+UnHbIwoJFAXBSiAMpCfwIp
c8wdAztJzwEbLj0rYnjtdfie9GZ318UqYAljE0v5F7nyHuEWHCo13PfQY2MHWzZXAG2mCEfRjTZB
gg2n7GkXPg5ZStQtCM3mQt6UjGlmbpqU4yLIolWyh4dgq/viFdNB60piC6ze3LXx4/y4zkyTqdjY
MmAZUGyldi59TQdvtSzemHvyJCT1UWzqcoO6U9FevQhJuXL/e195cvyQId17Vgnkvu1POcxQIfu9
I5M2hokP4aDWLUpDY4hzlduwOmHNJlQLr3TmKq9NIk1RUd1AQ2TaVl5c5tUjMKSV0STbsIRM22G6
CU/WK5Xd+REaR+KTtTJVE5tFWpkGkHzbKaihYKnifYuUQ91RDnZ+nv+IuUA9lRR3hRyEYYn1EV4x
xV7ZhVeYf5+0Tb0eNvEWa+qFLM7cb5kEGzk0cRVy+BxPi15bARcFscfNVw/uBz+gRWsx6zuzGUwR
parfuX6lwUxO28pOw1cAhztVeh1M9/eOFtrkaFFnFBLriA+ANQXIJHZ2zLeF+TXTXyv/D6kw5f9c
aknmKO5mFMIVr92tfhE/CIflhNHMip7KhUWxjqNK5FU44c+KA16+hL6dORdP9cCOnw1mPtSOPaTK
bexa0FnxWoyXyiFzj5+sa/DFmQK1fUwgG2ul1reil1xLmAmcXwry3LhMFrcyJLmlhrJjJ2lDfijC
irY8qZnwMxSUlTP0x0DN75zavPTEZCsrGhbfKvvUIAzPhppd9h1GYFWOR1qaJhh1hRcy7dgQfXCt
8g3pCyWC5zppHoQlKdbceIy/40OckyKTAoHbCzSvaqe8anZ+gd1ru3TLmVlIU3GxDuO0c4cMkx0F
MnbrjHgxagVqGR28Hpu486M+N+iTuAA7kaJRabgYK7i4lKkIlfWl6+e7RPWTADrF52K73UhOEHo7
NXMutSwCQx4+9lF0TdfMui3yQ5Aktl4k6tEzm++RmG9DCPR9r9/BSsdxlR9vYkevtAXc8fyuhnqU
CfVta9Bf4cjWyYEofmHCgarycKeF3dGrgy0QPjtmc7vwNAM7mqY5hhX7fpFCs5PbDKZx5a1KJ9kB
8L1vXJyS5Eb6Qvu1C9O9gHBoddd+DWTK0GsITT3ilKxtMYhXegBpaIFMqATrRgmhQBpJQ5lZWCuK
cyw0ugrEDjepytJAs1Xpte+rkCnE9AtmBS+CZL7Bm7muBW+jBjyxDtNvnh+BdRTo11C7Q2hlR1h6
d7jLP2u9CyItxu02VvPvrkKnWi0DS8/aY9zn+yrw9W3eyfd1Ae3HsPJg5RBHxCw5ZWX36JbVIezA
rBupdVL6/CAb7PBGmmHzpFxFOfmXFCmD5+cFbs7FD5TLre2Y4b3kdtcwC6+k0N/Bv7rKk/IWiNcj
DRrpRZKLN0oUvomW4F40yjjENRVMHUf1LFf3bp25a1PACztVL9Na35S+h91rFZxUWbjV0x6EjxLc
yn27dbx+K2f1ndAPTw2XeLfzaFI102wdBGW2LiXtWiuMTam1z11U3A8lRiMqRoXhkKEOVfbn5/7M
nvjOwP2wgNNh7F4t6MKVneEyYn0VcNrRp6BwagwEbP76/OfMrOSp/Pb/cvZly5HCSrBfRITYBLwC
DXS3d3vGywsxM55hF4vYv/4mvnEjfHSs5lzHPI0fpEZSlUpVWZlgsQMlpMWTqLQWN7Hr5wKYqRJK
NFbB/v94yP8fxFcTgbd931SNSkolbJO/GfPG6uHyb5c8UkR868LmSYP4VQKMS37V1vHtoClub6KM
r/XQfKmWYwm5x8tzSXyRiG3VGpv2tc0U1Mp+tJAcZ+tuhko29HYEPm11YSDlQrJGCecgDpGaum+v
47s+ag6qZ+Lguezaerr8EZJbQQS7NulqlLaZKsjqvVNQjDhF6jkg/rs8uuQoiQDXpo0nDbBqXAoc
aQOrN49wr88Zin3rku7dCbJJtkX8tFgZWbNEA69dyMl1vphuCeKYBPATJzF34izZIgmvatqpdjf3
2A40yTy1Jp7wqcKvAQzfA0JKWnPA/Puf39BUWa0bJmwbiKfb5q6GkLW7ng0oGWPTFx+vvzCGBth1
DMbpaM+hyE6Z8LjuYqO2QPCooGW9PtMM8a/d7sTvkj0xxKi362zF7PtNcfa3TsGkqiYu5dDQKPn3
rE/sjmmRkjQB1EMkkJkQU4QUu0p2IgHJuojqQTmfnKodIJo71q8lWvktXf2ePXxEHp+OagUiOD0v
oByVg2957q5xwbgluY7tnUWRLLvYHJM5PE3Xhish0V+m4gyiFvRVQU185w0uG14IecHuSStqODG6
30Fgc0TzQ5TPx2G3AiBbeMGSzaJxFogjYOGrPABVfkin7OWyJ5INLZiw5aASpyRwEjHYqrMBYoIK
gRrp5cFlt45w2lsygJ7ThvWSXjlPDfgxdbAc9+i7MavqyprzH1quvV2eS5JTENHY0KcFofeALTbK
+rVa2+eiG/7GSX6qSrtwnUZ5SYfxzJU9WJSsMi5CtBkiIQeIEKBYIEKpsDmyCCRSVPt9WIur3npx
VOMEITWPUcW//ImSvRJRoXWROYSnCA7y5GZITlP19L1xt2P9yfralINCugDlVr5Ag8r4Q6e9R750
kQTLAEpcYcnQK+GqtwBBs5dqAvGl3l+XdheOZf7I02lwQdQPybe9F5csGfORSPz0PQu8VFbzFkch
XJdgS8lCwN2NVbCzFe+omQV7WWXJ/ffxAz5NRBu1I9aA+49Zv1ao4oLhmTc7Ua1sbOHmm6yscyqe
KOhyhOQTeFKNNYOYwY7ZSzyWCOd0FvAg6qCQDbUaLV3U8azZuMnT6aUq2fdgKR9H4tPilKwpslHF
qbKRgB7Rj1ApRw649eUzK1keEdS5rmD2G0aMvnG8KtVLa6XupP/43uCbP/v003mOpDlY53FLZ5Of
QHLLJjdaef+9wcUYllQTsOQ8jezkdkoiqKx4o/bNi5QIppyOZTwu3RSHSAkGNoRK0AoWmsXyAI2X
6PLvlzy3RMymxctJHScknNfG8dfiYYMApTmFcvuN1v/93hybB/y0AWk1zZM+g6Fh1t7r6rkAKiRh
rzUozPbI6mTnR7j3Fj7TNNXQgJfzOQCVM97/QDzoFfoQLn+CbALBfstCadK+3ViuQM9fxnrgjEvk
OMNOBfXjIfJFUkbEahZVpmU4pcBqlglU13hznxb2cW4d5q9afFBKI7IdRPxaoRx7Tt7jJHmq+vyv
Xs3EN3vlNo6Rvekp1PWatJi9FEg9r+1tEFIn44Gw/NBP+rtjzoNv6/YVhUShOtfVN1dHiAwyZybc
VhMkCRPyA5q9XjuCpgZsbzuH9OvVV0U8qNqBS7Co+jjs+anpbtP1CEGlyxu7OYH/XnhVFA/hBnQs
iVnGocneHOPWtrIQ6A93iJ8SYENb6Khenkfy9lFFRln0lugpW4D6af6MQX+1MYKwM1I2mu6u96tn
BOOpPkLT/oi6GOjAdmbdzudXnyd4kHoEV1duAl+8cS6gw2zt3eZsuPCD3vq3NHZ7PGQ7tP39k4k7
o05TdQUF5ibRYf3p9M5T1L2vkA0u+A+TsamIc+xRDliEDSS5wqB4a8Z59q3rB5Kq//nrJ7KoCQPv
d7jMS2g4hhuv9Nzl3wssVEdwHtAusRILgGBUC/XbksX3TWKEC9+7mre9/GqPhQcuVCEm3WxhHRO7
yYcjRegF8Whrv1NdZiOCeWsJpJ0HHSU3fiifxqCO6EPnj1fKc/6oxt7wirZdnKccjI6Bfbh8cL8O
jlURMhrHWrIB8WCWxZut/lvanUfvR8/RF4slYkO1KasUyJg4qO/3LzmUUge3QRU6DRyvRytcDToS
02vCvd4nydEVAaNcU2rk5gpUEiFgoyh6kKuGH0M84fIySXbGFszb1kD5Sg3ce3arzdAPaN9M/KfT
1hMQjJBwrY9V/z0aJ1VEktZjRscSnVyQgNB8pnfoHSreCqdtdy4R2bcIVp4N+ZjbKo/DbKbXdqV5
SgeaRN60rl0NP3hpHGZzjxZOgkJQbcHim6FL9ZFs5wtInPKdoS8vSE4jMJjQGR9GqDO59e1ejPWR
3/rq0AkOYNQb0KeAljS0aKQOLoz/YHudD8qqoA6dwwZidQ41ehweoeVou1BX9vaBgF8/paFJ+p/O
jZcF1fiACmHszA9QX7hbMwadbMjRWLXqKqrxppE5nLN2x3QlwENVhJ22c9suZbLGoVIsV4XDn9sV
iJk6g+7wAuFtNM+gvEFCdPHogUot6ISP5Z2hLBp+TPVH4dCdcRwPWnjvl41E4ktEKGoeT5OC2ga6
r/nDOoKpvGA716ts5O0of7r1oIllQIEPXzr2kTEcY+fp8i+WHU+RBLbnyqAMNoHbgEJ86GxcjD86
NA0/9mAPg7aX7/iAC+5Mtp3CL06nCEiFOB+e7hZyLdYj/5lEELAARMyAEhKYz6Gt/s212jzkp7WC
hpU5coZjmG6d20b6Gwone4zFkhvQ2vbn09g6odCuTbBcOXul2TUEOQE5fqlQFry8RLJ9FryFpqfZ
MJFtO2q07z9a405WQHYbibBTSEYDGq02uFmhAPTBEmc8lYic/QVEfx6IpcMyVHV/3isiSJIpqgg4
VRw7tzVgpwH93+hoK1x87Nk6fJB8Bs7d9xq4VEuIGKZ2XM10JkgVLm9x3uMlxl0bikF7kFDJtSoi
The9TxrFwWECB72rmpPfWicjrne2W3KcRK7YbqATURZs98huBwiDWuAEq8rbad7jTJbtuwg4tY3G
0Epgo8IOElheZYK3cNBfNEqvoFoG+Wv2pDnKEeQ6oVGAl5H2rPc5rW/RF8ehe9Rcgapgj8T06wwA
BHX/03jmVrdASQYnljNwNZTV9YRUrktKJNbzKegbiKRftiLZsgoeAN3s6DyI8dEpAAZDthx1Zfg5
TdmPDkDHy1PIzoXgCBYr7QqdAWxjLNFE78YVNEPB94YWfEACd1VAjDQOu+ShXP5UVsSKb5WRVBFz
mqyVYQxQ48HjPzDXh0JFa8ZyYmBs+N5PFyKARtXJUMQOWk3QCLV0sUecV4iP+5dHl22rYOtdnKhG
pWD0YjkUzQPwQYcBKefE2dNXkHhfEca5xmbBHAfnhrO/yfBk7THPSX64yBKrrCwD8ALLbs94ThpV
MXmc5U80XV+6mTo7yyP79UKCULFKbbRBgBpOWX5FK0MLc2Vpdw6lbPDt0z5dfElcmmjVVGIADK57
tMM0O9kKiR2JkM5pGca4WZGujpf2UDjDtQa8kOns/WzZNSSCOGcTTWn5hBcxJKsOW8dD7WUhD6gL
jxgm/h7NgWyHBZs11lGFvCNwEmYBvUMttwEkoe1rYYP8g7Y7Gyxbqy2s+rQHQJ7W67DaOP/lycqB
8qB3WvN42bZk+ytYbmVDqBE6p0qotq95/W6tL98bV7TZaeFNU2Bcu0Lz6tOSvl4eV7IWIlJTa9Zs
SSjqj1Np3rE6uyGZFXCq7vxs2fBivL1RQfUjjqVavY5xoKMzxhj/Xv7pkqUWcZpjadsERZQkWhsG
sKPqJ00aXR5acgxF4la7s3luQa8oXMdnlh1itGFpoEHO171Svmxdtr9/OoJgHKsBl8MEJuTAKdK/
JLnJ9rg/JfGBSNtqA+RHixQgB6tcvAy9BRNEz7vkqcktKNnfXV4iSQuOKgIrQSc2oK0BrPCQat0w
vrE/Wu5HY9yh9ru/e6k42ePUEKx16tOS5zp62/Nj8TCVbn/cmMsA/IO+MNiG8PYuT45f3H4zASSi
LUcAlxUTbTEhpB+hLtEnkLW1v9fQpYr4E6cvslpVMDjgjre8KY+FGR92NkSy7SLypAREtILcZRpx
cKcqjnFtlezOac0jCnVelqF3VeMHswdNyTI9V2PymOXgVKxBHqiTowbNeHO0grL8bvQowlWmOVMA
tMO3QmHZLfS29Zdi1dwBOtztWtTh5c+WmKoIXdER5I0LAyNvNf4yjNblbHCJhVfA3pbJJtj+/slU
IZaeUc4BorDGdkXQATgrK9Hvt6rXJTp0g8ufIUsg6IJHgNzIMFtET6Ltgl20cArH5/Gkvm3s49C+
KGeosn0zPS/SvLZ4iY05IOFg7NJcDXo7s2L4etr8u/wtshUTLvG6VdCUu6F9YvNxgcJrDiGxBJxp
ljPvbLrEfYqQU5oZtC4YII5aZkT6MF8ZvePW9rpT3JPcLCLSdCTjtMQ5AAz20EKUeYUc+jjsLI7M
SoWL3F5H6CuWALfF4y9AtzWW+CPr0ekEvvl0N0MkSSGKeFNb7ZMVytCIwFFFGu/IT+Yjb/C7uDZ8
5ZqA+kW9Rr3nDpLTzndPlYg7BXtbkzADm0J47zrzH9b9hI7p5SMl+55tNT8bYYpmBt5baVRwcJDx
yUX10h0gyutuAszdfFDWBCJedOd9J5tuO9mfptNwrGJUZjcEC64bKEZNAc5atJde3qKfL/J3IvzU
0CFG1rUbQtd+7ugBPIOPzexnGVJKYI6eSL/zjJSc448WkU+fsRp1WRbbOR566JNzA0DjPRkKmb/S
BCNH86NCmg7fMAbtr00XJDnYr0BTdofJ770BPKk31ffeNiIINS6ceTZLuPhU/2lqv9T+YXF2wl/Z
Cgnhup5Tba0LuCp9CLs+cVOQaF4+sRIXJXKgWoVN51zZ9phcL7nmDWi22Ir53xpdRNt1isaNChk1
8NbyY0KgNmKuSVgRIOO/N4EQuHN1zIB+Ati+sY/T+LRS1MGC7w0t2LJddmig14FJA+mnaw+lHxto
nF8M7/LwssD0I5D8dOo1U7dRSu0Ap8tcvFW94rBG2d+thK7+6sJh54kg2d+PROGnWQrUSwBb2XZg
eCHliqbb20LdM1zZ4Ntx/TQ4OHJBAwzMZGjUdwZaSKa3wdrBaX4cwC+cz8cL/9PYoOTNyGJj+QfP
N+43JukOBazT9k/x/ljhL9OLX5YjKsMPe229kjvvY6c+TdlpDVehOofODVDfNmoe5A4YGzoe8sF9
v7zrEkMWAXXaqg9NOsPVqShPEcPxkyHfcT+yoYUbe57HsowRM4FfronShd6OWbpzz0iGFlF0tMnS
tK5NoNDoc4e27m4nCyGJwIhgvVkLXuqxMBAUg0O4nY/M8bs6dhl7+NZqiwSJXVtnpkG1JBrnOTRM
el6c7HB5aFmmXYTQ6U3MHLDEbpmmjQYhO0xK5HgbAULlZziUJNJf1b1HrMTQRDBdU6r5WI9Iq2xR
9/o0XKs+RJsOCggQwLlyVwzuEn3zYSnyIPZllxU9QfbSTO7K5YGioSL+e3nRJAYmUiDS0TEc28Z+
xwghk1TxxuQKHbiHciGexXb8tuxQaf/plBZ0Pm89vUBlFtmpsabTMtlv9WqiCDw/X/4OmT0I13FH
jSZfJgTHJLufwM3czKV/eWTZRgtGDKrwQk9Y5oQZ6CGnp9I6J+ufy0N/vS5gtPnPdcEKZE0MrF/U
AuJM8KshKATSmYAl5o5NfL0sRIS82WRyAHpDkm6dz+ikd5ds/dY1T0SMW93S2i4ZjA0U1TQ9JfnV
vAcBlP3obbk+OX1zXtVK7Ri6VrVXhd0Zewiar886cbYd/jSulVdFO5R1GrE+B7n04JZ4BUxtA1DC
LTo5L++p7Mdvf/80CeGxit4qtJ+Vy3BKJ7CVIJWx12QoQeUTEb1mx2AUYzHMVTda65BU61PTGBC6
qMz3su8VEL4vtxPtaDCqyslo+L/LHyWdV7DgcTb0ddVwSYLu5ZhF2Ul/UE+gzDnvvZs+rtv/Di6I
IxgwxIxiJZ+h/bqhdDa+HOWwqQVrfnraA5rJzE2wZFpWJms17H/V1p5V3cc92J5i7imZ/j2jEKFs
Wk+rdQUne2ixHFopD3GM/lu64+IkP1+Es9lE1520BzRvTaA8kgdZCn4/+05FivnyLn/t6YgIYFvV
Me1zDh+qlpPfga+zpq1nTXvdpZL7mYgINkgnoRSxdXeot8VPSA1YL8Ceox+w/JdobnvVAhLLwnYn
9vqISr84UCKGzUhKaEn0cH2b6MmcHazfeeo6h/6wHlLqm5D03sW7yBZOsHlbL9O6I6COow4QHUs/
3jCeQmLF2Hv4SBDFRMSwacmg1ZaK0NuJrFv21APGyMM5AuyWnQdf96yfRqRFy7kM9zJ9MpMXRcib
lc68rHGWy4m+Q2WRQxr0gbf3plGHTW2coRh4SoYp4skuT/1m619tmeADksJUdavdwLO3s5+CD732
yN0SgOjivOcDJHeACFhLbKg/12RxwHfLApNcJU6PTnrDHasbJ364bEcSQxVBaMaU877NMUeJdtcO
18w4IJQ+J7uQEtkEQpDO57lm+mwjQ3A9vnRXZqD9rX/Qu+V18Otj/MJWEP4lfjPteDXJlSYi1JhR
1Io+ISEx0zJaZtWnZnp/eakkliPi0XSlLgkDZi/smhE4rtd2Zh7Ryx2HJnnQE5EXkRaFM9YD2oHm
FzVogvgu8yDa+wIydC/x9yToZbshWL+ymk4TVzi1fLKeWA+pE1sJSrWM9Crb6VyQULMQkREx5mPe
zjnSik45jd5agJG4R/HK1F5623hau+zB0dhVPEAslsZ64TYDvjjjqDoM9v2cL4dKV3IfKgC4OLh+
YvlUe8Oqpq7RVxAnKs5p3q6+Q9pQt/dkOWXHRogZ9FSfp76EGVgqiOhSvMPiPd8uOzaCo+hSU6Ez
ilBIIVY3myDR8AvIuSjzimOXebk7XjNv1xFuv/cLryQC3DjnSZ8lcxEZedQdraAAZ2PzDAT5fKhe
s6Ddud4lnknEuSVORjYGsyQaHPKiWxStrysJCDOPrORXGdF2rFmydiLiTUs6kJNwrF1bxW5b/hwa
UDJDKe2yQUs2XUS7UaaohdbBGKxlQpxFvRUX4eWhZdYsotdQCGodMqH5wQiNf4CIR2hw+de+oJUG
Em/dXgy3OdEvtlsUR8dO8zKhCLGXeTRdqLT8aM3xJm0hargsaICeLQghUcXeySPL4hSRSVEp7CVr
G2Dhp4GPngbf7juNHerL5FYLiTiriJ8Y9VteKW9qWz205RiUoIVxF2uvyV5SKSciyWKe647CGMAz
7KX4ufVI1F7lOb/MazUcfAqu9tirD3sG9VGs+GqFN0P79ERKcx7jFp6TqO5c0AJ6ZhSH+lV5lyXu
8tPKXOMn7VzN030A5r0pYL9AfaO2mUuDOmjCPdyqdOEFJ8KywrJjomfR9uIIimiNYv/PR7QR8R1H
JbM14cVR4Ok9OmjmjOLSPs29/tBP5YNTODsQSFlELcLl2tFRp3kpk6jzG81d/pkBD22/gKjJCepI
j1hFPz3sZaG+Lm0REUOX5k7fTxUmIycz0KMs3ADqWrQH15Cslbn5xU+nAlrnDnUGZAYtvT9Q3Tpp
ffPI172gSTb8dnt/Hh7BJQWiFi/LlUVtNXkMSqVkrPzLzkkSBIgourbOadq2KjLu47M2oztTA3AC
taEdLyFxqyKIrlWKosnQ3R8BOgomxGsFpDaXf7hEsoaIBIh0stIE1E5ZZF8TwHGsYD12t+u5j1qf
3movymn9m56s415JTrZQgvEja0qQ9cvzqKHJrbqmoda/O0Z1Mpy9AqNspwW7npOhU8CVl0WpoXoa
/VHH/5ZK39ln2eCCRet0ncncLVlU0dKv6r/dHAels7MXkl0WIXULVNDGTgf1GUPElGh/rWanWiD5
1SLj4QhdMaZQxMEgkL0i0GTreBnRbzbGExFPt/LZUNMlg9zlAgL46UlvCtfqflw+oLLfLhjuFr7r
s1GmUZmzG8XqIpMOYF7Sd/ABsqjC2Ob95BiaQdXiDs4gLLsj5BU91f1oEFyP86EH48Se95R9xrbn
n6aJ1QqUyc127rPlak4gXOjY98WypyUmG17/z+HrQV/h1MDI3WjvnRO7+fRmOns3tqRkT0Qk3TyD
nLBQENWBFxLOHxFwoN90kRqmkXa2XnNvL8aTBMEihI6U8dSpGTiQEEO6Pd/I0fsgz2OXkkcFhHmX
j5R0zwUrTotUJWaF6llT1S8VnaC7whyXAdXLMuWqaiCiaEEta9Fu7JxD3hXuA2i+nfqvJMAU0XZM
yQ3w6gGRYseAIuqNq6u/ajQFtSYEDqenLN15NEq8iYiiS4xlIkPP8kilqz/Fo0+ql53121zpFxGc
CJ1rl2XgVowMvT052v2azycQPSduOa0l5LOs61nr/7QL+9VYOODLys6oVe7FPJIjIjJCMSOGuGSu
IxuhuvzniMsK3OrP5sN42jrr85PypoRbMxsWdudrt6vpq68VPIQFyYwkhubzByRK9/OAMq8/jQca
gFk3cYvnnXkkNiyC6xK6QKpDTwFhv9U6d87c5kk7DCF0CQ48SN7Xf2Di2WfBlYRzuuAxoOdZMCND
SiFHQl+N6HEJ1EMX7iGVZB8j3PNQAl0sluJjnPVcz6o3kN/IWu1siewMCFd8jGyFGqssi8rOar1K
669MC+I/LLdf19l5Mdf06fKeyGxVcBRQflyzqQO2EqwUYVol3HWq9d6mLZhJwZ/p9syIhqrb8QwS
ixWxd+ZU58scg1ywBuJd4co7VJ12OH1krx0RY9d2lVOvRof9UKDDW57q9p/VPg/F6KlxfT8rP4sE
CVHtBllfF2G+O5aHy0uofljmF/ajbbv46epb9ARZvowgeKXxY4zsuLLozknN69JdTO3MoEbs9tQm
aETrDBe6xi9TpS3+vHTNjWk2IVO6u14Bf0aOKMblyfKgQ2Zbq9LGJ+1aRRatqkO8mOBCsGa0Zkx2
pGdrHbbZhOa2eryfEaT1Y8q8ZYo9voK4McvGc+k0h2Jg745FHlPLQVYNCsSzUUOX74ax+r5Rs7Nl
tU81XWsX756r+artzAd7bvFLaJd6StE2Xm/rd4Ne/aiqtPJpnniakp7iVHthjenO8/x7sapTleJh
vQLkE9fm6M00g0TZepiTNDAT89SwNooV8NdMSd+5ZW76Ou0fNAhD0SV5H43mN1/TA3dK7nYF1guU
uqAsa2IXSKIrqxmjwRwAWGoN3e0aUMfGyX1aDjfOZD33Sf7UxuZJS5Yj4YrtgZ/5UA7tOWmdcFYq
8CT1/wZE4cDk3bbZ8JyrWLMSHM4Fjf0p3Ua0jxUZfuB1FrRJ+Vep03AZqhNSj5ZVBdU6+4iejjMb
Wre2rrvZIWGitVfWiCyJwzYJYF4chhgC0WXo9GVYl5CAS8BQwv9QXA4QywNVBp6vLXhA5+akasZB
neiT4ahB7eQ3Wk1+5MX3OPeJiJ8kampMyZTgmUZaz8jf5u91IxIRMLnkk1Jv6iWIv/6BUR7UkIqP
UuPOw0AWsIiYSZNZUK0hBBfuj97feiYqSFU0h/yB+E34zRe4iJYE2KqBwmCdRQO3n1e+Bk3i3Jdq
fbzsCCS+VJSRtyZt7DSeAIzZ28eUW7eUa8/dWp86wnxHa/5SZ3q8PJXMkQpvBsdWaMX7JY/ion8t
LfWgVN1O7PMBq//KmwlXgrVOpZXkwJQqTVX45Wg/Fdw8xerc3dcDpN51s7HvQUzNEMyB9IBsDNLJ
PPmak12hr+KQgCppiS1wRZeDt5bWddbhPWPMjTcoOprWFORy0MztthOZTx1NFj8tzPRxnZfA1ovT
pAx32WSCg7SroqXnL2pfXyMZfktr5Qiup50TJ1lBESZaWhzs2zkroswE1DLLvV0EvqywKNIvOkpP
lwHhYgR6mZshrNAM2B5ppHwTTk5EtkWtMfMOoSjoA5s/ZLpXnedpjwJO9hISIaLzyAoINiIgiK9R
/jy3Xu2BQQRiMTZybQDG+3uMyZL46SPl9+nSTC3Ici4JasqgV7cisNjcVFBLCFi6p9omSx5+fOKn
GQjuMCVTxjyy3wzLS59WX3XzoPJUuhGjbAItHapku7W4zT6+sJuPwOTTdJUNMmCL66ihVOTc8vq6
XOjZanvuWip6DTg0BpBccTvdvq1yshNTS4LcD3/6aVIlh0wCQf9pBMCk39RQ1Z7aAIxrZj55msED
m2ZQXb/f8TqSZ5EIJa0Vm4wF5FGibkIcwpfruOMnu1drl+fUnxo7qCvyG1w6T5Nd/ytMew64up6Z
bt4tqv1mLTRM7PRsxsmrw9pbRcPTs5wsV62SE5j7j5bOvbxXFnfo9BvFyF7qvo2sBtJyTTsHs8pd
BoGCdGAQGJsPTr7cN0p1s2T839DMkV22Ue0A9ZCkYdPuNbR/XEFf7avgD9mSpQUZYW1Nq9/rs5X4
iql6lE4PjK6Km7fEtcduCjII5/RgA1gQfQZVTm/mldeQE+gbqOaOcQQJiX9TRq7JaEdTV1SQQtV+
j3X8hnomC9BA/D18PRGhswZJ13mwKjQ59+1xdkbomFybys4lJzFbET8bpyPH8xR+swBzkpacBvuv
Vu0AsGWeUwTPLhkrGn0pCoS3NvArOf2baSlCwfRYTIXmqkUJJSlbvwYr63mshp1PkjkKEVebj7Np
VwoyhkYISYXFn0Ab6fcR9/GqO3YnC200p2w3USZ7qYjIWmVtARgtTKDM1NAOtcOUePNv9O7c961X
vMZnsourlXlzEVibteDCYCstouTX0HraAagzb/T4FdTAdXi/fW8uA/CIONt0LMBwNpEq6v3pQH4C
i9D77BHo5MB2jYCeiV8gZ0ESl/3Ya+uUXOFEeIEbqmkB/IkpZx4S+7bWfl12c5IMvshfqeaDHuvm
Ni4tjrlpggmyvdEGI5hHvvdmlFwW/yU6PsRrPydqFcXaE3AzqnHouxPVfQ4tmWKKrDH20/7H5e/5
0mQ3Wcn/fJ5mea+X0LIroniufzdrfguGw6s13iOF+HK5MPwWDn+6gipoX3MH1D8Rp/w0dRWoOvkh
dbL3OtH/fe8LhAd2tWSLHo94YCsWPTV4VTaE3xSquuMAtoX4Lw+PLxCi6YlSbTGR/w05HU90PfQU
Ie1QebN5dsqbAejWbtlLtn15aDHXtkmfVsuaSGprNtAJFM/pNIuvqBXvZA5lG7FN+WnoGApYXWMC
xqTq7yNUZVhK3TU91tnT5V2QjS8k1LR27oxqUwBZtfE3t+z3BQnSuWF/DGVXVvLLVCSWR7Dpsml7
ViookhqhiaQEMBCZp57KBw2Ir/8B8vJlIINptr9/Wio1LlU6bV0a7Gr8oC9tDv1PqFX/D53EskMl
hA02jG3Rtn52CIiFtm0iZ5yA7FtXj43tHFOG4kjdRJZGzJ0XzddvaEDhBTtvOgyeOoCfgl/2TUHO
wdqEiEiagB7XhL5catwbcfme1SBcA20ctdgR5HbfcZqYXPACizLaI5mQsSTFiZMXtf2NmoKGjvDL
Z+/LhCiGFzyAapb5gt7yLKpRhMbLsnmYqWp7edmFjT1cr8NeO63EWYoYXoP3qCtsRDqMWz6hwTyj
P5Tskex9fffjOwTzT1BF10iGroIxIP+Gm+15BV0if5PtgWJytvtElJw+UcU8A5V33M2otLa80lwQ
cB3GrviTmO2fsW+OANBhp/q+24GByHZH8AzVZJRL0wF7YNTKG02dO2T8flvggnNrrWtdoyyDy8dA
esYF/zCu3VClJdhM9Ns12OKZ+AlOzlsP3f9AdCrx0SLLZFFbttEpAIKoE3dLIHK0x52fvy3IFzeN
iM7Nixy7knx0cI1+c1fdpz6U14L5kHj0eR+xKfkAEaBLVqWqCIo60ZDOfjI/xtVeYeLriBJdMYKd
d3GWO86Eoc3bTVy6CSp0l8decxjBNcve1r/Z457Q0dfIDcwlGP3MQNXRzAAw4S1bnKqb30HrpYH2
Xr3MnnVq353/QTNR+mFCENAvnIKOB/WDzi+RJr8qTsohX1x6ZTySgB1YqL7u0lSa//em+eIkiMhd
ntt6MnZpHhVZAk+dmz/TqoCMgjpCRrmOUEq/Mwf7bZ2MBzUeOjfOkXpXyklzR6N7thR6yyz1Km8G
1DtSy1MI525eTL9o5tx0laacmUHemmYlUEl2HhXgadxEM/xhHv6ypjl0RvtGy/psNcYj59rVmqS9
qzr57NGufEly9VlJcg3PaG64eYnGKoZjtAHLT4o6RG2NcqT6XNfF4naZck4mJAHLlj6lbX/UjPpa
5y1qEQn1HKeBjFBvu5Wd3bcdj6Bydx6M/k/NNNO3tBlUoPMxH9QGdN515+V6gicC0dRoSc2n3hrD
0l5vWk3zrCL/TdbFcZcWLKJouAvU9KYo6OKa5nRbDFDvSGje+DWBfI5Z3jd6e1dV9mtdxMciTq+H
ZDlXinFH6vZkaEtYrdqtHTuo567Alc+NGQx5A40Zx5jRpjZHOmHMQ/rktNjDWcvI5Nl1+9aR6dTH
y2vb5T/GhPxeSXU3mKN+doDe9Ig2/oIq3i/oWRXhbJCneFmv2FKM7rCYrUuAzneVCW1FBuprOgRy
XZJDPzvTimjMNNXLGXXcVRvORGeHSbe4m032dal34HYmBbsvcs3yrc54U2dtDQuavzU2etsrvfo/
HF3ZcqS6EvwiIkAgEK8sva+22/b4ReHlGBBILAIB+vqbvg9nYiZOhE3TUKrKzMpM0RWf+nr+5Yub
xq6/9bo1j5lKYcb3Q9fouS+9a+EYkvZU4lBwX4spOnTNH6nNCqTStA9/MEXCHPVdK8fNXAu+RnbO
xWvqZ9mWsJEvjUiJMJeCsVRNzqPryMGY+Y33ditp+74y/z9iYZ7TR3ceO1+hpPHG9ViVV7rYx/74
XKvohffBF+3LYwyGKfGszrhRz6Y3UG4r7zwh2wzJhvVGejikHNjYCesc4RDwtjgwpQ1hzB3AfHFL
YiLTUYa5lf3WwAN0QbBixd1MrwDBBunslMCTx5vugQjN40LUL+aHM4TBH4spDdif+WZMYNN+CPdQ
t4Nu8yK8+ZOHSALzZKsQWjHSfauRY014Hf75wfRErcx4Vd9mxMbZaL4tE9gfRGYlyunwI321bdqw
RICyyaa5usto+Wp87+i04sJrZKQ4M+Zfw+QrdOyQQozxIaDiYBf1W3nRm6AQKveF+tBrCdCutXWC
//3Fw+XazfRUTpKmcioQYk3rY6Giuz+Z3Drh0fAajWtXnzmJXmzcwlJI0oOZho0ErLpZYHs3OsV1
YgA0qmFOXNf0WdMu37M/7bruL72i/vZW3mdW9O1mFDJIxyX8bjXGd+i10lXKp1jb90oHP2qokHZN
v8UcfsbheO2Qq5ZWbTinC1uRiiq7dG3EayWLRxHzD09BMdGF3daQ6SMY7SuJ+33g+SppHSg4lf1X
QS6SdmGMNFXpHAiwil6um0p6eTfNW+38UZw972Gb4vRJB8OFeDCIGQiGbVVoliwriDev2/de97K4
NcoQnrXAzCdsABwIqDjuiiWZF+VnVOgH7fkvKSewiuNpmpHnGpDqzgcnh09ok5Y62EHWcZ1JtZ3N
5CYhDru88fBdIu9wJR3oC7OIIy3AI0817ATH6jx5wycMnjmoTm9XKBZkXaiASRSnNW7gLia7MjGd
/1WBGU4Y92zq+dO5dp2PzitZZuiYi65EGCkZ3ouweXe9ud7FIxW5VP1/q0a47MLeAs9NR2Evvudf
elptl7HesRrEbdgU/8pmOIu5lJC7N09VMPz68O2wo3dy3fBmZXer5/IhJ9wdd/DvKppz4xQyow0C
2Zl4hNbsxrjbkqC7F2TJXe2/W96hzDtOzqvm1I2VRBRSmXY1bMW47I+4BJwJC6yxpgG1zFki/K2o
zuswfSKW5nnuxavL3VSEDU/WECmUixheue3bpIthms17L0I0BOL/amSEeKR+x9S30T5CdR077KQq
t0XZnFVc78fKvitWwADVu9ja3y4F/5766Iztt0NQ+dmsRorfUx7FUD280lz4rA6N326H0gUODhIe
hMZTJ0Odoq9rEjXMOTxmwAP0/ZjqkeaF0u9l20c4ZKud0OWayl5A1DGmMUMCdOGM59qhh6UXl1Dp
iwGBMIr4hwcMfu4EFtBVCJKs+3tITYHsxyl8MqEXJ9L4X3FZ3QZNq0Q4fp+UjEN3vkZPLr7eqB1P
ywimHzmFeekWz1MY3IuS7KxE9GsL36N8UF2Oz/dcD8zfBwFWJRYkeazR3Od+JJxkcGWFSFjIGbzV
uFnk4FTEOTc24YsJo/dORlkl+GWI6ZioINgho/YU42yK2UQTMpVuEs1m7ykC/4nxEETuuf67+5zv
lIngjhZ/18b+dmN56Vf4ypFYIdClKbLZzJvQ8gMv4AcQhl88IngSNToByYcUbhNvXgk1QCxBh7v+
RZpVw2WHOokfzHUK17XH4IavocbLLYJ6ypryG9RsKrW5uOLIAodgUYB/OKF/tOH6GxX9c9CxVwnb
WngbAZ/l0P7ZELTCUrZJhBRXl+llCzOy8xAMGQ7UNELsFfwb68QuwVk4HBuR8U8slyWZ2ungEOgb
qLuciMSa/vR32KwGWSldXOSr3+/IKjJP9nJn8b65oboPlE3odUbUlfJQBVjf05PIhpg8jVHnZiN3
42OEUzGpsO+QVQ3ux1Cb73aU+MtgLB4ycYdvEn7PXG6kDs4hX6bEC/ilmedbwTkCW8tTR5aTM9P/
RNvduVftRxamLvNQlaEiSWQf30NTnV1BPwotLjVnZyW7vbsOKGJ9n85hkLaDxYPIxbxncLVQjfU3
SsGW38VPI9PZWLwRY+O2GZ0odrl8ifhi30vIgN5japq3mJiHIeWYWpxK6VoFJx2jiOtx6ZO5458O
HN/SXi1B0vF2V0/0S/Yo1Kq+xTQ+tl2IPqh1T4oXr2UdQ7RExntg1Avwlm8RsdeY6mPMmUzGKsSe
6iQOKpy+x0rIFOf7HYXo023pZdBQKcou3Ec2yrvKIjDKsj4bh/Wg53nf0uFYTCqnSNXtCX/vKAK4
h+B10li89dxoR/zhLaQaLWVrD86IaieGf1hDEThn4tPi8h34xgmvfLCmha1yX/NN1drXTk0XGDmf
y07RTM7Fbxg0H35bfFWDPgfOrJJIGi/t+fpk0BAgdMMNEgBZ32UBS4y6zhU3Xc6qAYpKcdKmhFuG
U/QZZSRMypg9xFAfjIPWG+nVyQihyEJ5NsweS1andxKi262nw13Ur+gkJrkBMY4olPINnlJHa9x3
Nhbf3ji/j7y5lYZe7SRHxHEs/0YXjC3zkR/NNTwc/KM2IaSd7RXRUcfO9e+IqH0hXesn0Yps87Ub
P9y62st4Hr7qeRUJsuIz3slYJZMAyLK6MmVLixDmxlxNqxHE7CxHGL+lBpnLG0AlAooefhDY1BtY
dysr1aYI+Rw3Q1OfF2/ZzKgEiS0Gkjal/5+KyNYR/UPI5hC48plM88UY/Rwz9PyGFBsNoTLcBGyd
1hWBm/b4PhQFKFTEgSyzB/9exI6QLm21Prda/UM6+hUhzmfofq5YYzqVRXQqOnLmjvtkC//qmfYg
QqOSUXbbisd+ApXESRUqh7kDAgFqsimW6U5n7yOKUbUk/6QDyWDRfCpJ8b1CCZRw6Kew5pj1YzUn
9WL+FU2z5gN07JnTVhyLZeJWSHYdZy8JajcrsT2MfVhW77UenkToH0LKX8u1drexJojbos0HIXjd
LBKDcQlYHsOFbfrYQXPHu5vwpd0HoUBykti5U6cTs8o3E/GXVVIMT6h26Fr3zqJgShm2u8I2D4TN
HQVe76Qv4fIoo7HJqiB4m1tQ3uvqp4HCJGNr/e2pdUxdMcEGCENj4kVRkdA1ZKkUPl53L76oWYsk
6oeXwffupqs+kTFxYRXbUztdTLjcIzSv/nSE3O2HRBCPj+q6+h2WEllaNvSELIwWM8sQZr2d85AI
GNvGaA0io8+giOEDLi5RqC5Nqct88PRNaQR3Ge29gWOxuZDVQcnhOKklSnwbfDlsrlKU3s94Zqi8
tMGQ0Oaz5r9Fs2wQ13FWCNxIxj4+1Q0bU6pKzFQd2aELjvOVBxcPSVWJDAdUUg5FmwNZQ4v2eml6
mQ+OONYysHCBbYZsku426g2SiEd56TosWYZraolzlkt4jeJDO9Qc3wa9F573y/rBJItGyXXc+kgJ
3eFpvEy995/xxK5t170yMk5I4Z+jUe+CskCW3sTPfrdmzmj91J9wpc7UPlUDIhOY323EsOydKoCh
ghsfwlr81Nz86yv/3ZlGsrEEy2TWHa+spGkVNAcCEroMyWYJom03sK1s4ixuokcnlqvAxVXKz5kp
g5T8HUHWWb4dWbz7sXigtzxOXvPqrfUj1jDXiOLzqMkeiSUyYRoLFKV9rR1MGr2onkLXbp0A02tV
OU+uCd5NxV/qRW6aFs+KE/F/gV2uXk1zvgyvg5DX1eI/PV7adrjBM3ZTommbJn21ujtgIk+Flje7
RCopwrnDPahfTNCGN9o4JlmnEUq/xdEJ6eqNU/h9bgAoZriJHyIit6WmvwPKvmT957BSlcDw8ptO
c06VhvN2Uz/I4n6vffEpQv4DM3qBs6Mg6fhnYWe589mN85g5PGZJ7U2/8woJW1hNEnvEbcYH6EQC
xnZcowELRT0krvVOrG8u5eQgyHGN/gAaloY94ynvhpcFGXHoIO+DHk5ED8XRXZs5mSHBQ7sTo6p5
1QHDwrkYMesrn794zDmtDFJebiV6wmE9IVY9j6ty7/shrOqmZQuJQ14N7n/j7Pap7by3qpzuUJg+
oJ7C4hsxF0YdzKJjHk+Y6KSfjiWAiQhWHCRYj4yNY8qV0JlPAZssozWpIuE5+uvYu6l8KfDqJFBB
4nYR4AHdvJ58Ou5kvWSxF3rZHKt/Yws7YeyWkwRLu2EWkOgfOjwE/PYIL2I/IyX7vjT5uPjHBTY5
ifZ1nHiju6VLa4A4tflAu01XxkcCojGBT8DGuj2yP8Sxo2ZKx9XAmkRilAHwJePwOVDLRdeeSOSM
ZqphZ+L7xUa1OBkGDLPz6L4gVQLvn8MfHYWoBc9P6pO6SEsWHvzAGRJczH8ybo7IRkcXHJWHBZ7C
abl2J4y1372L80vF8mki3m8dyu8pWl6W0L24enpph+JOaGQTzHEnN9ao1d6LaLpNCWldW2ONfObj
JwZjL419fhz6YU9HByShoV9xyHLRxEfu4DjHFufHzBVqSOM/M7F8By55q0O1tVOQRmFCo0jgfahe
uAMZ8iSXzHfZC8dQ6+ONTQ0W6/UybrrG+ZnHqMdDxKBQrbrnzuUJG/m1XCI/c4NhyUIVPtWyzRo9
Qc0bn5Shlwl9ZtyaYkMp5mku5b2jHCe22PrKwLILknuvb28eIq3Tpmt+ajpuyRC9+Tgbq9r+8Pp7
7PlTFQFRRITwjUheIz6wGlPRmaf2b3CrSn+3Yue+x1ueYE4W6VjTt2BpTswbnoW3PMU9AzkDOc5s
N/4Kc1u0FteSz8epal/pHG8Gb9q6sCjhXZBPqjyOEb2Pk/umOfnXB962b+zB+2NcG+SQ52Vnzy52
adGhfDC7XgUbNqxlu6Jad36B3pc3ed8VQ6p7coqc+guIxtkn/AWAyTlSo4/Btfj2Q/ez8ocD88wK
x2D2ShxU+MX4jz50c2XUG6cwfvDq8SWc3AepxW/XwdRY1WzjOPbGRnUs0CInPkZEWXmXop+7VLrk
oyISNafZwGj56nFeJYRhLKS+fNWVPhQ9Zqy46jd0Efgo4s1IdY9swxIAIxvEncHJKwzelqH5bBuy
D0u+8RZ9aH2b80aXicvENXB7jNrFBr51TQIY8DwytVd99F8byfdyhZreK3fGKQGKFVca4b0W9ZHE
w0H+HbJ/E1pR3J2ZHzRhJxwbEEwX1wZCLT9uLzELt/E07SvePvoaujhG6zT0wkM0kA89EcxbQFfc
uNyPwKlbS+qk6mBrPtopoW33PUq5JfXw2i7kVhaotvCxp3OTl5PN4NF09YPwVi1uouAgARQUZbCI
hzNC8m7oZQ+LQhwQm70vF+iTBIDmYoqFuPylWNvcw3Y9idrzyiBb0cVT15rM9uoL4rDXXsa7VnJ3
4xP7id3UR23CAzDWf2vdZ1HQHjXFFAPJXTkHVyqmH2iL35UX7MpoPSCFYN84GrBwBbCy3HIB/IOL
nfabv55MvU04c1CuIX3ULG0svBjR521mbd5EXPfoAyHTp2gZqSP2BWvQJvK/nXni7HRMNgZdH4iA
u62ml7hoL1DOog0v8CEoveK1PhfB/Ggbk0D45WaQtP6HEI01XUi8VdQBRum/VKJhqaZd1nMHzNbo
PHowuyng/L0sxaunMHRx4Ft8bdKpb066fO0LvmtrbLHLamdgx+ggJyVlxQJVoHvsVLOJG4AKOLfg
h5ch6e4IoPqBljlpa5YJj+5sX+aTG2VynTYz918sUCdl6l/0rVndtIcQWIvFP9J5QpIrTs4z8cYN
0NXrX7gGXbvMb4IRHnv0Prd8Z6S7GYRF7+VtrTPDjpgWl5byzVDWeJ6C28glDpUlVTUamYV9zyw+
jIH859UwNmRFHvU0ZwCu0CAPe1a754BFH9EUPAnfeetbOIS4bd6H81EEKnNJsxsaePgwH7p/1IOE
qxHf4Uz2kWEfpBjTjjj7tpFbf0RsSaO/EFJ7Nm7YJC14UAylJu/m8RK00Wc326Or+/0KF//E9PLS
cnUbaXSK4x6EnQ/9XtzurFp+pdTb1iF76C6+u2jcOWN0aiqkenO2JqsI3useV4HVKqTJoH8L2mnv
IdEnEtWLiseraIFIokXkq3udqjAjHkgmyR8RHpK4VUcCz0Lj1Kixlt46qCULYk584HA10Regbz2Q
V/dQzHHu+66PjlntCtoeJm9612r9WBRaELK66JJGJ4l7bwcHmRMCaAE6Aogjet4iGOIGN7dvVj+A
dmyE0z4aiQNtbNfUOCjghT1MA8iIykEOmdODjIA4RnvqoSjG4W5w4QJVHUpPpRBUZ/0Ukz+8DES2
dLu0gy0Vrc1OyjmHL+a2X6zZM/R6UPR8YaOuTPoW7dhILLZegijB44+qEigAokAX3PjBWPXcjj/S
wSDb8QytzUlP+FCsqC4LHbBbDQMi4GQQcCfLBCsi4I2p07EqUyx68nT/Vobtl6f634qQbaO0C7yS
vMW+OPBxSScVw26CZ35U/7ookE3f39aIQ/XTXOq+flJBdxLttJ0iO6AdKr8mfOH55ET7CAEsGIMZ
Ht25+go6ihTfYVt2/Xc1NftJa/xRY+wNgykPguVSls6+rpxDKMm2RD/AygllSQM0UJmKimPLdW5V
vw3Frw6bKnebXiQxlZehZu9Ym966MWoocrnrenntm/C5nYDSS7cGjDiwZxGMqeEhTQ0GBpzRPVqC
6Id3JTxvhP8WBhFLO2/OgqL28UFGk5oAztQY1sawOBIpsRYV7eF0pRIAlv96M1c5cZa99ZqHdLyD
oMNmJqj0ZH1rFufquYBOohikYs36KcW2wD1aS+z2xLX8K+pH2w7XqNdfaxF80DU+FSFEwk0Fp9IF
0d/BMleJH68SJgXsqTJ6x8dpR8Bw0jb6pWV5HzvaJHFkopPxyiOSIZKBowLAdKjkosA2RQRsggJb
Ma4KEh1BDoZESDn7CHPtuzO6VmyyteSZL1hiq0f+o8cGRFvZg7HRc64asKTUAZzPyJmRQKbSGT8M
VrMSr7I6mal6WivnG5Lji12DS1gigg9THYpo/zS2y17LeStiinmgqoAEhBcb2HwGMDaXqJ5xszex
cyrVGGRlh70szcNNUyBkhBbRrpvdK5nGPd6Tu4WfofbXPdHraeqHduPrhSWV36nconiusXp14upT
o1HtV/TmYs6BWL0E8/St+fTXFJcbwYox0XGAfUpFgOxHT41XX0U0JqRcwnQtzS8jA3pSfIFygcML
BemYs8UcdaCBZOniXg31i+uPm7JpMmQoPvuA5fOuxf0lJbnTimWtR77U/NWSVu0HHh4dv8Ak5y8b
VONdI8V3xxc87xTOfSG+EZBvW2/oCaJ7Yyw/OT52RKCvc+bMX0ALTDNsyVZb44KUCPd9Ne79tbr6
PqTdulyOzgxBtduCioVy6rOo4y3CJb5saGH05Igfp4e900DLDe/nPeXllAauusvQbjAKrViJWw4F
Lm/Ui7k2c3t0Y7sp4Tlaz87TWq+bQZlTY7tMkeqMcvfE+gK+sKghnZWHIjYQIDP7Oy993s/zZgr1
zQcm4tvlP4vGNQndPqdlINGMgXwaxy2rig8S87OV+OiuDDazq0LA+tg01DFuF3llpWvOEeLEk3oC
bt9H/FIK2En3vU6bVbGzpsgFVjM6Gm+m3kY17anwVB6M06tlNG2r8FhqtFBV3IQH45YpfFF+ZsKX
FGtTTQKP5yYPKxyCQXee+HKNO4wPcMr8bwjCbCm97dr89aftA+HHT23QinSpxzARcsF6BxmfJizN
JWHEsDW2iqfVE2GqfTxXEbFBHsjy3lgPol6fXlsT7p3Wnrpg3Tj4YX0HdYl21iuZBap2DAAsnNSj
Bhc/BP6Rupgaymk5oRm4RUO/jaXJ4DglUg/M19KgcSIMoyn2I3akx9sqFEJywCf+uXb5zM2cguzN
VNz00L8RsT7KwIBjhes9IGl/F8QdjCgnKBWcDa+rKkc9/yBLjVQsGSShkU1aR+6pHIMycQakof1Z
OFQRNAUz7bdWsf+iRb86WLhNQwqwfRqRtGkIP//fEGlyuErbtX4abXfsimbXKqz6wivOovgDOLKh
s3FLSHa53dsScpiZYrnU/Ih2tfkq+JEzqMhUfcTbdjJDmVHATXjjENnjhDsQhpkZqo+lcfbREm6K
GnbvKK+Q/oZFbv3iBcj4DTvT+FkQvKJPxkKohyEEoNnLWpEpWZgLGFUjXpHFfuoUzresZTZO0X6s
w10vpjwsOri0DDu94JDRATao2n8V+Nx2BEYRxvG9mvprHGFpxCsfQEt/JfC51Cwjgi555Oa9QpwE
peYmQAJAsDHcaBu8d0AWVml37RxlpAs/WVk7eEb9p3okD+KZMS3AzCT+jIhBz6mzQOjXteIHYJef
hoUq8cE5JSKWO/gVnqZ2dtLQnb5lW+is7ksCHYLZDkZHODOeZ6e8TZ7aCAuOVfbn0KEZeNSjaOPg
R/jr0WiQOUH3bsbpN8C37o/g82uLwMTYuVhS5QE11y7oT4K1F9fp7guK2Ur1uitmem1WuzOxAY+2
QoUSjt3Zhb/7zFLXtHlQoSa3nohOxNg7Hc0RWmG5beJV5I3yDmA5dpGH1U4Wl346+f2bv4ofOB0g
AVVpWCq7GxkXR0PZO4QpO7eUI7ilEVZb7VLuKh/xBI5qN5LxNQ1LPLWDgIBjLOGTjPMaTYff1omg
4uH1xcaudbFZdXWT0TjuICCas3hSdbpA0ZNq2SH0KfL2hC372QJEZ6wr4YtQllt36us88Mh8kAz6
5gWabUwkEIm60XHy3XuxygK7vMjMXU3uF8F/fRySxPb86JdlTvvpMEOxXFLwvoDWktKBK1Lp/4R9
ffbVcCjrCR6zbg7frQwdQDp0/fiM8QmE1Yg+YS5k7qHPrMn4WQcD9I6m3cVB+Y+y8nXW8KEY0LQs
RuC7aSnyVd273xWbYFUbQ9jHWs4HZ1KnIQJKobnaMde7LWpNPagBMesVANNIiwsgDeB4/6vFORlw
tY15D+Er2g5//VxRs3Tzz+LMT3gAn42BiQN0nh+NRgcJH8Gs0BO4PhipQuff/1H2kQHK1BgHuzrh
Fc7b4LJBQDeYP0aX6syWwUe9WATzghoHdn0KmnBJq9WFXIHRa0/nu61hcwZmCDUHULBwyLvR7RPh
JsIet86wAYf9SONHSe9N0JtbdDw+BK1JSaIcNmlYKwqrT6+It3a222GaD9h/Qee8Yrean6ynvQz4
b8aJewlikQRV8NQ60oOWFBU/Dvimnsa/7WT2D/4B7y2OTgCC/5iFJqerTyGcOMpo+QlseGMRhA3F
MGWDG9xmXbVZF9T3UXlX2tIUckUUZmBRJsJxGB1jtlwpMR/Gztinnz6Kbn6ZZ3tb+gbEDVmXRDpL
CNEkBwvZ5mi8ztRXbspBnqWDKfPF84DxltibakydBmR4cpf6UPjOpoXutnDkqVfiKXLYLQKtn4wY
nVIp8Te90hspLWZ5uamH+moHlJZG8304z0vWRuDWqz8ipoRYOI2HBhxXOwClqZoCdxZMQqXYwQZ/
ajYsfccB0mTorJ+56T94Fx2Aie4K0YK3w8jgRUdqRJWNXu/u4T+JdEF96+bwUMXBVSAkERzv9Jh7
/+jXVmSFiZ6LcEGYwIJfNgnQVAhZzqLJOzt2+rZOvccGU5Otf0xLOEYfM8gphhM2aYPuUFRY/1nl
LmBdkxi/vWPCvjXd9ByJfhtF83Xq0VxF6N2XMcy81b3VA78zNIHOLDel7+rEK7sdKWdv77p17lTt
tmLeTsG59z+6ehd/wMfCzcJ5+tS2YPvr+E84XZ84Q8c4O91mka8Fgj0jSJ7h0/EVRhbKZCrAgtto
gB5C9bDHJdDvBVAetu3XxGBMMLnaPqO4Fln995Wagu7C2sHJvqC58iGpzESH41bjdc4XIjrAYjAN
CHwfwkVILyT+mKK+waJFmwHguEPt+KtBAKwMch0Z+2FK5+Afr81lVutOsOaDu0j8CgTbo/phnnPb
FOSeD6Vb06ZqLf4LdOXlJnJ5utLmU9ROtHMtRAFrhekSSkUa0TzmAEfXqY43tMcEZJoidyvyXIrw
5GHnmAAZCwMY1oNTPArVpK1DtwX4RwgvP+OpAzjuQtS/uJlvWRJ1tE7mtqaZUAvoRgZpkQvxhsln
V++orn6pLNHwcHCkEmCkL8UZS/rnoFJpJcrccZy7T+gZwNop9mJ0hMEz9H4XgN0b5Rq5qxhHXN2s
IFdhN9EK8HOK/RviAsBZh5mZV36RBaW9sgLXhcFgxiKoqzHION2Q1kXxYrEL2k9wUZYuzKUsnOFq
B6aE9ME18I1qXAFVTBRwlFNfGki1YHvwgw5jyouwu4YRVNy6FfhM87BHaEadlIJ3yRp0MCYZ+WVS
8C+wtUiqiGt0fsEXsf2LZyf0SiFCD2sLHrjQuR9UoAjYmmMTFLyxLo6+Cf/H0ZksN44rUfSLEEGC
A8itqNmSJVueNwy77OY8gDP59e/obXrRXdF2SSSQefPcm8QuVra1WcYWN7nTPGnbuPlpHWjDR4iz
PTTz5cJasABIcA/itk6sbq1nYUMjhhu3zo48gdNay0t6P4dDRWkIRbM2h8k6Gn3J3Hj4JEiDhIdq
bTDyk1byW5hkLzYGQ5DWYbTFB1lrsQFYOerMBJVtuK603Pa+ty1i+4fdgcsqV8u+yRDJUhf1wSAY
hUutLijei+Ske0V1wyE+QwNe8Xj+5zLwXCtd/0sWtEVf+vcKTh2bmMefZ4NvreuPTef/4Ab+jxt6
32LSW/cl4KNyGE+WXr8hRu4W+ePJafVZtGtNVxkYiw3lNSWUDaVBRTvohfMgTNV36aqLPcyI1MUq
S4tbm4j7ASMJHa79dZw2gmt5OMxtfEpzee54Gc6hL18Les2V5zuB2aUsCzDaoHasS5M1e9dDFfX8
oHTif2jpA0U5aGHRVQfXqNfc7LCkpf2R2vEGNGxCSSAVraklXn8zOji+aW7VUH/5onlxJ5ZMeyC+
ebXP53Yrc98PZhsOJIk+zGpyV54uFfNavat8Z9e501moZVj5slovScJ8KaxPwqnusuPwxqUsN1Pq
QOY211YTBOIVXWD69VtkkcFhokxGbXaHKPogt6fX3BWPaThhSnB2veXsfJ2yHNl8s1t8HVblH9IG
yosH/sR0Vp0KzfzfWthraszoScN8KslaqXvvRGTEsWq5WlLLXMuQBAQXZJvReH+1YqVvUIzlypjA
eoS5CBYfWVOwzCEnU6yjg1uqNOhza9iFo6y/hrCbd3HqPcYqerGN8aKSu9ie8WFYTrnNXKBfe1na
Y9cx/h1VfXSMfkFu8m+tMw3rImqOHSMXMaWXZGp4KtOOO5ipXG43J8ibVe8Ub71j/jIikAdmZug9
mjAGm9gWT14TRi6BsGHqQvmb2N5/bln/M1vrc7CM22BSVdEpOeustpnWu/9lEYY47WiTsbiNcr48
Jh7f8qB+OZJcBPD42Dvp1glHPrQ5wfpTUii2Pfrz4OKyN1LWEXiMFlJYm6SFeAmbtW7NL6dEtTUt
sLZKIAgSUnPqB3Es5moGr6q2C8bF2R4Omn1Y+xzjsTS5Nduy36bOss2q8uhb/rMbRQybnM9ojP+F
g/eZRy3pxY56wAezHtgATafbvZN8K1YK9oSxqL0dciydCOFTP6xT292YfMCrGpxhVaFecAHuTTSn
0rXOQzEEs1X8xv7I1FJTei8bZecPmZpviefviUGdeUbD18E0iPV0KXGZYU3JPG69zMUv3tgvvile
mF/9GQDF3n2VaB5Cm9tIdv3SB03sjqiaQ0GdmNUBOfv8KjFKVOKGL0B+0B5VGK1lG/+bFxEwrHoo
MZoHQIV9kMU0pWHunsJZPSSFMYApoD8USj3kTV2uVWGM63rioMykEkHEyOqmrMZeR8boAr22BkVu
nqwn8mi2pi/TldeEn6bjXx25nIbEuBVDSeHUXtOkvTazvzezyQIiE2JllDFjsztNVlq3iOmmLry/
JtbrPoor8hLLP3dJnjq7fpd8z5GUDxb9G9P9/NlzfabI6bFyin9tJV/JA8l4xNzN5DlPTMAe/dp6
LhZzz7uAnWBOt3KUWxDgQzuYP1Qkl9DLj4ylfisoA2Oco4cknQgs83Jv26pZrMemt9dzM6+r0Hw2
/XEbmlSGZEIknNuQgHlWIJ0X+kIQyKGo/S5IHGcjJhS7KssVeUz3qU3Y/o1SA3O4aRsgb3C70EMh
VpoTY2czmx+nOtyLzHiNJ7qJkkeRXUY3MdSXZpmvUYOVfCGAupjkKSnnVyPJkqC2BAJn17Bdiejz
IEyWgzKmbVS4L4augdCtOzqMwGoa4c1tvKe545VOrRYxnSK20hsxhMMuifOV8JJT5qOKclyMu8Wl
QkrvLWmGrrsZM/eB8Mp6i9pYrszK/FYMADam6dxcz3pUEz8CdPKtRY8Y+YbhxZ7iKfrOFLeeK1xQ
QhbgzJab7Tp2rzpsNl4bXUalUwLAxExvRbsx2Eq16e30cVz8944FG6HTgZRF2EpgGqbU2DRKH0qW
6noAXCvBEuYgl7bzoKckX/tzu89dI9m5PVOHuGBirsNVHYVUS3fwuB2SDSBLdZ/lQ9U5fXtYxmx8
WSg41wmywkfFSKSp2p/K13CmnTb2vvvnS2dZMSlzNrK1brEozmlsv0qxPLqReBUZdHtJhNTWayzS
osrszpS8eU5X0JYUblB4dNY1CUsr1U4s14w58fpiZO4uiNifTG6nqvwq5BjyFieIaA02HkrGlQaU
eShDqkBeiQ93Hm7OMD+5Gma38OOrBAZd4Rd4LEFFAp23L9aU6HWT2Olai+hkx5W/7e6BOroo+gr3
jbVRyIW9566SqsnBrNO94AMSRYuqww6ryFzMp6YYf5MpOxt5rq8yCa2tmBYPIrj5r4pbc+sPbLzu
SvWMtHM/q9qfobBOGqdL0FVAOWbkDusQ5m1bUPrWDiN6EhyxBV0i5kLaU1uj5eb3y2/qq1dVWD0f
tPisHVZz5hMMFj38h7mMBwQuFAC0FBCNalzpob9EYaxQ+pAz5tC6+ohXsKor5vQXVcNUNUnIkzma
TCb6bm/O7jFrlhuv3dXynV8HsWGWVjD6wzHFTXK1pnTnLgDCfHc+AU5x79zKWu/7cjlGMPl5ihBL
ukI6x8e8mY66tY9c7AedZs8zFbAl+k1dLkvgyPqQsYfV7Ys3YfMbldGwHiaiCUsZbiPM1Gup1Nrt
201oSTiCONsbRnjNUvWU3WGU2tWnFs8FJCUilRrXHsaDVaaLbzngXPF69+Y5qDJiZh5ZO924iixk
3B5Pec1yI6NoVtLDjOtgCykmD2RVUHHVx2woDwv4sm5CMtKt5M3I288kMY+1D0KqIBpHO3sYRvvA
oYgGlEpY1uJqJuq1vMfMcXuT4J+L0xSCj2YpvevyNC9AMH2yS8roWhEOgqSRrAwh/0k0DaRy/6eb
s02UVTdlpDvD9rNNBWF16KbucTbjLWdpu7Kd+xHdT98xX0ThpHBZ6uQS/LAyWmfdaLapdzEbVVMx
4+JJzk4b76Y2e6zIPLHc9N66VZfRs7cNxpSYCZxe5g8r9gQDr+Gnyvj4qFIRI1TxmmMvcofsE0hi
7yf+k1WGSGQN3Y1PiF4LfDbl864pzWDslgNEwZPnZz9y4sSQanyP6qRb2bGEksJJ47KNL3RCrldd
VryibeCZyfPQRv9pp1gvYffAH8WpVpT7ko8jtBC9VXZr+nRAPxhflD1VQT4k40ab/lctv5xB8AvE
ZoAWd52cKICaPPY11JH2DqGKn9Db36Mk2rpmtx/5GCrT/YhEBqJSfAzRnDMrm7ZW2e1stt9xcphP
owhvU2G8iVEds6JsGLCFLzILA54f4qNNyADcaOz2Crp7aE4oYTzt8QNCYG/GS78lXvNkt81jgYrP
9wH807cnEyNEX1U3wyP9vvaA+xGlOGN2iQENJCvxLLiToeMOoOo3UMNv9FcTNYLqlvHJw+zFz4kb
b+na1kZuwItDKoWw+FGHVp958NQT8HNRwmeqBIcdMzDDQM8Q0rVWsW4UXOz4MBAdxpQfkqKCteVf
+fsRjRswdleWBrFBajVLYwjSVAX0Z8mmFG22njtAxpGMM26FDLSg7o56rr/572/TlD7qik4Spmtd
mBNhgXVPJBBf+liT/0OqMsC4OqPB7QfGNDJpeK/gYpC6Y9842P0kqWC8Jy/uthCAxxScNYzbmmdm
PnLDM+d3/3h53LUHLcGuCoV41dkbI06++SA4Q1MMQmNZPNGuWyu053XPgWu1zi0e1NoX3r50u4fY
Nripi4vl2RsS+TdF4/xjEQFkTzo/MuQ8dK7xld4TDZeWfMeQ9U1yJCclsnaF7nfuVKQHA0i8wio6
cCvclISJ88eODS8p7wA2xWI9dPFHOM2IHva478zx2crSI5K2WhHOcZSL+8EChmqzhJ44FFPPGVWk
VKXiuZ+L10gkD43h3+j1NkYqbtAxt8qkzTFylhb7rELat40kYc66YSX7brCP9Nawr1IGRoqt9SMp
i1WV27Q67aOo9MFRNqVXWeDSKJYH1dp0WRBFgV8z887aq5tOzLntz2keUEQjoGu6TmNi8wO6ERNS
93Vx/FOBrmAQm1SU+UFHEfNMLvAqJ0gqlCsr5zDqBcBobY/N2gQ4MMOZ+MnMfHS1h4jMxuuVM4T0
a6yTwWlLL4Lc2ozWNyDjxtXh59yVf4uaA9G0D6GMXlMyZOohP4cQUQMbWOuePoFr/90qPJ5Yab03
QvP9IoLjh1phzVl3BQceBgAMLNMkNqJqt8lYzytriA+z3/HUlOnWWNrtVI3gFOMSZL5zM2bUknlh
M64MO2vde0a0ycrkQhzoVhgLI5fiL2b3WdJmJyTOYx7574u0zq6uNn7bHUavH1ZNVGxBDvid1Lia
nPjbFa25Ez36L0Rhy0C2K9KXoeEFMkKQMad/Yid10EuDJy48uyo5uC2TWbqwPp92de1+TZW7r+Cd
LbMlJqZ7a9uYZQKUViX7MoXGs2fZ9LtVan0klnn1ocfq2LvOKU+zNttd5FbTpsLqkAhmRgNtrSji
dwCsn3qsCe9QqcVwdFn5liqY6IF0JFCmXcvtVzlgs9nowH/Gd0dvh78G3WgJFWeIE/0t2jhbVvYg
ckI0xYxbCu0W/xRtUZ4dyON6pPQ91qncVjZdqQcvwJDjEGv3ea44BBcnWheyfXQMGjXd43ptOvsk
c3ATG9tyC1Te1/1LgqkFK1C64m9yyOoRMix9nVOAQ6Wo9On4CY8bAn+sH5MU2qQjz5SeSj+aY3VB
2zoYXQooPS134yRmJ+JTvRQnkN1QW2nnmOX22qVO6Dzkcst/y8uBnPQRuKRPDL21DPeIEejcheVL
Ppr+tqqB1O/+p7l/Lkd7Z5rupibVXrbi1ZkkYC7jWTgelzW2DR1l4h1Lo8NXJU+pn1OlAUj7jb2t
PM/atneENa6fcN29eaX4NAz7C8cJYE33WY3ztxGh38VleTSFc4eV7V3ulnhylBwpHKMe6tzwV41B
blXtfNYIxSjJ38IhIzrUP0MPOxEJ9K3BQgIYm/ihyWtY/Vo8hKN+6OpyH/sprVv024fpRhrFwYzj
vzlClJ3Tx1k4SzC23a2GQ04L7522dFOV6X8e82fHXHCJFIHMzecscb+sPqfbnx3Aj/wBWpWphjpS
YFp0FeLd4h1q+T1XU5S/ix73iOvNJx22kCb1dtD2xm2N6+LEBzkiFrdkSvZC/6eJ7ZuV+i0LMOSK
uRn+JsDbiEp36uTFMhS0RfQxmhiMhpQnLFEseXXrx5HpW5La4ERa/nk28l0ta2oLWgemAWCBCRFm
WRvYtn/wpKZLnp/qMdyIBsEnSoqfXsSB9GEKBocmPKe69ELYtyHZxlh0A8NMqQWqLl85hbhEVrbx
qvwl7E1n3QquRSC3BPeGIylge5hFrIpVWJxaTbPAlYnYITHdpQlG7AhPFZMXeQhtlml6rfcvTyh7
OLi+RY95Ku/wx2fPiKvoS/2zUdtHOfWPSorHMgc8js2rm1mb2pFHZMLjSBcbkDjbB60dX1rVn7pi
/LKZ+khkLEBae9NIwr4Fd2dYXeOJCUbfls+hkbzjImVrYe1gSGHe1+NZay25tQ3rqymgNUzikOv7
bFGYJOoa4HseDqemcQOVe23AtXhpMU43zvjokGXStuabTOqzHJ1n6UzrsisSRg6ItKqqXoc4JG/c
bXMKSDwvjWM/zmO9mUcmppWomU7SkVcutuMo27QYx8oIfitV730stpEcT27JtzrEVR1kWa4xodT7
yWvBGHvApGbgwLBD6vBqZ0j9ECK3YePEEd7Eu8ySBina9afTyK0yoq1XgL6MHl9ZVeb/jQ0O5WTZ
qz7E6YnXnp+Cg8tN3Y1voGPnTA7NaNgDKwTC0evSyXAzm/a6y5S9wtlxIqv+r/bVBy1FAY/Q/YiZ
2mDIsHfDK6Vzc/cst0uAuWqNdhKAV+KazsH5zE5t3Tb7RoQNajvkFK7ls2qolgffuWY2qa2OOew9
kR9jwx8RC6etiH0+Q/uLOmufjvn3khvsgqwFHS3YwL3ymqIMwYEJmm73bPvgXXHxK3UUVgrsfJUJ
M1iw8N5vOoUSMH2k2WAElldhiZA8zHl8WIyU8QTlqSitXWk3VynGnduVO5rqtybqHioPGi5LrVdD
2yD+VbGe3G61KPU2cCkRh3k0qnxDYbMnnfaG5nPQdXVhjrQLdfSCaRUvbc0wE3BmrjIsx7N3LYf0
oCUMW5xlZ7sInZXfUjeGEYTV4mCjccxzFbmUq8PRB/UQANfMmFjRNTRvo9K7OTQ3RiufKzW/617/
pPl8Mlqj2RTDcPaxjk2pJTdmZ380XrnBPcoDkszUt3F4kL75AkA33f9Sv4VRvKWd2hcWtTSxZ7vZ
d7OtFef4kbu234KTx1hx4WvdAVNDm/GPYbFAyQUhGQiVkI5+9w5zkWAqJ9cCHMNNzKdQuHjmM6ij
5W5MMOhbSx61zvrtNNqSI3nwlvs74cTzp2bPn1NyPxsy/DcPIYYDi2tTuwW0pUqHY2NGF+Gk9zVA
+qm42+N6fJWSUQD3EN6W2ql2dmMc3RgiwzPNF6MkpeC+SZmGaBir74ah6KqaxwcjqfCZ2MUDHv53
6biMs7t8R9LMuKo9tKcx3OrcztbUl78Wpw14RJQh6o7LBj+cdUirKTuUnYmJP+yH94SUceIT7i+l
xWKNbLb2M5M8f6C6cOt6n8xzEyw+4yvPZGO6tLe9F19SV62X1n9Vs/U8eHrEDGn/K9y5uSuwD7pj
WNg2H3rx3uJmMFZz469it3/PLJxRXQcYSGpH7oQbYg2ujLaDUtcgJ124KtroaxQzdgyrfmf9PKpj
HvF/zg/xTI+iKWXRdfxXncZ/jgD4bbiwXdq4TFsv1B1XMkXfpdDPE+vaNiVRHoZF2ko5tUG5UADJ
bv50DWOXRRwpBabMFWOkFzJTHTzh7nvdhDsx2tMtFcULf/5Z4ROrnHgzJJgIONr8eomokMePvHeP
/cIgDrL9oKz6/H+zv2kOD5mYftJeHOcI8LUqf4SvxLrtrecqmnhh8zXxW10AnLvGjWRDOduHdnTp
ZBJYis751inmh3aa/ypdwV9Y3K+Nn7xYfYi8FUevsL+XsHf+sxbnh3Vxr6SNfGZgSTnFqdkDw9GV
1ykHfTJ+1w2DFaOj98gbFlXc0/yxtJKBkl9bxkK1TG9mtvyEtTwVGY5eWbBiRX7Smv14Qpyk9AKp
0nc24mwHL/8uULLvjvK31iBtZSnVa0oPsmAc8paF+mvEgDnpZ8duj8qfrgKOWg8ke6sZxpvNzWre
ykmMSICEoxgFOQdNrV5NIYnKT7Zz7pwLy/2XD/275YzuerasLwHXIlBpuZbrxwgnSzsuH63Tr9sJ
w9cswFcco8OCMiICoWfFWbeJ7sfjxA8fVbGP8jsHmBZAN21zsy36jLKSR53kDKRy+ZMohfE1tuz1
kONfyFrIcwQDJj4Q+RHGq5JeNrFhKqHeVzrTaOfiCZvPRoK7gLAfe63LdadGjJudczFmdwVR+jE2
Lf5eeqqu6j4Qyj/8KX6YZUk0qsuNYLn9moRAvLPtxU0e2bh1dVieYuOCSRfgRFBxMTnnSix7B78i
ptSHzhhhNxQTalANpPpu+nS6+WVI4ye3jjepLw+9Hv755XBpSrbkLhiIa3efW9QRrtLGdkoZA9Xp
QYnqs17M57y2/1ppvqDWfPuQXJOD8gY78NOIsKGHCSUQDD47urS/LvFOBYIq4y19VVH9EJNW4BvT
QcgkW3klU0RXIPJHrcDOhVG34b7sPT62GMyyN7kmnRa8NiMlqvVC8PgR0pG8jl2FgkBARr6ChMs4
wcNXHs0mkB47f3JMXEQRnajsti03RNe6F62qU0GyxIYBTI/JQxMzo3265q67LLl9NBz9PscAMOAM
QOHZIVtiYmOsT1nThJod52OZvKc5vUecdp/I3J9yXijVy1fDMi9lqC6DY/7UIOsmMuCmrYtdpyaG
ZPGT5dO9ReDdU+wdh3J5BRL6b5irdQsZ0kXej1GpUx/1h6pEyByNQ7/gU+kMwtoFz4Uq2WhRulzq
NUkiK1VkDPNK71HF/YsV5ufJSJ6NqH9jRL61EuO77MttTsDNpguXf5mR7d2e7sdJCchwzOTip+XG
6LqbqsXWr0YCDto/U2FGj31F8nxT/GdymcYOUoepbTyFar/0zmtOkIgzqkCaYh8O9hEryZZ3eW2k
1beLrFWY6ICuxteoicmazZJdQa7zqgjC6thkjE2XBTt9+RPLirSStPrSVod1KNEcA02BHF4vv9Vk
vAgcYR2/456xxR0pci5FH89riXvYSFX+uKTeS9dnb0ns4T2J9LPoUbxSyoio089NDqXo17+uZV0y
YkEygAaerGW3DNUDSDJBQ4qZHNSLHWcRWT3pwcnjIdA6y9ZGHx/8NJ54aXV0nNqK2Ubfv/a28+4W
qFgpJX5P4GBAgZsx58l+qc13rubSk3p88ZOWfeSt8UGVa/GI5QF/LMAoQ18+wVQ0EQ94H0Mshy3S
isJ/vHLLhMItPTah2sSVDWgeC+B+56mPi5+8AZ1BR3wWYYSl0QK7inSEdqA7NNYpDVgWoY8WLOeR
6B8imVIqaEGbusmaYdejr1SmhtKMQXYX5t2j7l9AUB+UACDrivDNiHEUo6I7kwdCg3KbhVm+ppJH
ii5gxtylViAt2LHaCaB/mrYzYj6pWtYBgOU2YihLRmI90qU8uZZ8NUZAo95rf4cGd89UX0xn/DDL
7tXG+aUaFTAMvVSO8an6eR+7xi6PTMwg5odg6aHMq4trTue0tPFC5f/GJYtPxZhFPOzirZc9Lt8R
D95yU6Le53kv+cQAYPGo/HW2YibRvUxM2OqUxGxFM+kWn6EP5Knj4isDyl/VyvtoC3ksOezoAfiK
7eLdTqD/vIhj1zOtV+DCU2qzusQeNaPOPEp2DdF7FvY4b6iL0+SrZuOBuBLKsJ6N+Fyz5SXw1ODw
LOkTXrZdWoFqjr56NbzpOgr/XY3ulzfqZDsmw8FlhGVn9a520g/mglwURc2ymOpqedmvivh2lwaD
qV+eeukjOWAP6NKaiJeSCj42CQPK6xHkpdi5Rf6iJrZy+ba1mvP50M3mTzdGj1bC5Kqt7I4XkNdB
ojIPTfgMNLEnBmM/AJWMY/nANho4SncxgsxGQ8jJEVVL/W+wjIPnz+tiNN+Wpju7LhW8XRQLkIH/
6/lkwVfY8wy3Zi1vevOd/CqnO1rkU4tK868czL25lOOd/roYXf5MTjqkdLIjiBdD0PyCe4o/TVdF
l/Hh5/PXfB8iWsUr26WTQAm9S5iiFyaG8ZlXA8CRCqc34OJtCFx5/7lNy1sfwyXx7IreO9I7b/i4
tuUSEUwiMELF3h32UPVlwnK1CpkFBBkKShZbV2KLXinm3kbL+DHEvWsbbNbVpOlbVkA/DDNHcnrD
JX4ZSD06tz2BD1NOB498NKEKu2fbLv88p/jWNsEKkrTZaXGfKcq9jTdXFz0CSAl3XvsOXvKhM39w
ZF6SjgJ8qDXZPpPPf08Z3Dfj48QiVxQGSNvcAR7V3s+kQ0iU1KFxTydEO+8rtMtDRd9ei+TiTP5j
NHnbvDZ+/C55Mu508eit6+U+uVYmCJmWt0Llm8X2HhYIb8GpsZTGGQVsL+3peyQqwZjT0xD7X27m
gb4MT1WeQhTpqlv36XixbdII2vtgl/EBnpJkL3DOMGK+zDKCCnPa5wwpGetwdNJd9FosrXwssjuT
ORnNOVn0o0jLZusz9/OwCF5m032iyuY+5KQtMwZsuSFptEKMDnP4iWGxOgxSDyuTWuFV1+oyRQVD
5rp/LHD9cWosb12cqLVpw81mtfovt2EfxfTrx/O2KNRLWSUceMN48jj72zQe162JluqxO5VhYxBW
RCmYqLzURHqEeIe/3zV1vQ67ZOMVJHewX4qBCVV2Kkm/ut83oVxHRE74pPp3JnZ6VJBTntkn5Xzi
6SfspLJwH6S7VpZk9LdfTrRcrTzfR3PyOBfqjBS4jYtfoy6Zjk5X3oZbEw9bs0qffMbQhRUdTTc6
DCNev4VWiU7COmFZepwYQ6wF4YNbppwv9pi/WKhbXiK+M+kzV3Pt6xLNz26HZbnPvfTcJsxL+wxb
MLydDq3nLl9IVBtEHbBB/jv1uv6pyPjmBgsB3THHJ69CcLNVU9+a3E6380i4Td48jHaxq3CIc1zM
D4L9SquhpQgIh6Bx8SplAZIK80kJyObJYzfb4WYxgKf6aQkiCxcIbtHn2Mifh9B/rhwV5KSslU31
ZzB1WDUs5BiHhCxFYgW1qp8aXNADOYocgfE1p71dsVr31RCcnDQ+d5xzH9vxeWC3NRMoeZobfpsF
lyYbHrftpM/RgJd68ghuy6dH3+HdQfVcAcLuen88V+znjS22Si2cc1KKX7cxYUxJnF3sM0PxJ4KE
HsoOdzC9WFVg2GTK0YLIaZHuZcSp53j2oehU4MUR6TRq4UwEDRHZLu30m+OyQ1tYHl5U5zJ5kbGC
iXoOi54dGeOVv8lurqEHF20Rr8nCEhSehLPSZCKDnYWZRpioLevtghFuOPUNVsy4eidNflm3bbeU
QqgB9GWjvnATPtmxsRNLUkFIZs+jv8h1S8UCp8E+MRn4CRmHoY2njoRKjeSp/QEsCleC6b0I1gRg
VSeXgDsfY5X31OTtNYlVRRTi+MkT+TrH3d4e24f7fT8t/Xud9i8FR0vTdm9DyKyyn+doA5mAscYx
3wUBXQH6DYvU0tbfu5pf2nYB98AaE/Rl38+ZKdTTgdnnxKOF/4kCc2flPlKn/OdZ6pVw0ashAMvk
vGczxJdVtkeOpB3t7s6bypeOJ7Q3h+82GTYqc99Iwvks7yqgTJPT2N4l2WwkjIGcOUXjX1v1I+TX
L5mT/KwZgLPV81cqw0PSpB+RX/3lYvnSDgZFh+d+7RrpT34varoCrl80XhMkETi253tIRsV9RJkV
myRSD2k+nPhY3wRjptBU+Hg8k7CP+6GS4LzTj1bkvMnK2eIyOka23pbS2MzucmJoiNks3fpQvgtR
X5mNhBebybZIlq3ZeDNBnzEitUcmndws+fg2pZis237HmrTr6DgPVTeBiXlNi8BBBiJiwkgtjJlc
ngUcXdCUywZ04WlWzgFp+musoUiiaHcnNmgBGaGPP4XIz/Xi3hrHYCqkCKDr82tomy/54J7n2kVZ
N97U1Py3uCPb6uYviPLt6MhT3Y/7GGEsdJjD1mlz9Mvpw8Ida4ZcazDsSETNs+iiMxxUtp7gdEMT
hLZQVxMBc85JP0LbvsxJtBF4A5feON/1o1Q1z/DoB38smG2yvsfveRlwlRLz5SVnVp2D6OjzlKoz
KmEVkC35l0XJpaa+ohb4pGHjdblkLuGhUbLxs/SE4I/gQ07uNE7/mbN9Nf2GzAfLvmF/e1ZmQQ1X
7lupj2k63hZMJ0Gf2RM0WvaU1c1BKyBVImbOXmTCwf6Ps/PYbVyLsugXEWAOU4mUKFnO2RPC5api
zplf34vVEzfblIA3ecAzCpIYbjpn77V1tNARDXt+zpc2ZY9Z3t0gUeWQMVaHDik1kD1jo/khbjBL
kDZxHP8GCQEOzyp/V6ZwN3bGo9WABQ4kun8VVpjJjEFuABKKq6dWMfYKBAlQYjtTnqcXQ5Kc0KBG
0PgAE4AsKNBPcBsgRm67hF2FqW6j3gJwitcsAQYNk2CrRKAGvdC/NTXP2glJ9kaJ7ISd89anRTgQ
aYliEDWgz24tMUJ0zGgZnSySsweQr8cAPZriYdWpfXCimWnBRk9VVMSDy3h6Rak02vQOf42VeVvX
5sMkc4ZVGxw6SrDTEyhDOVGGOHSLCSVq51Wo3CUF7keV3JFL+zh5ITvTIEB6iUejh/VHw0++U/Xy
XaIjAQaOzUGDhaVAlBlG5UulWBwzpAIlsH/nix6d3yl6y7T8I2093JH0PYLuUBgdl5/5nzyUz0wb
P600oHMo34ZZz6kWBwXcehwRzVc8cRo26rtiQgKX01zPTeNVmiwVcRI9+1H8kg0oi6oYWjaMUNOG
R7nLqwZry8QxyksCjbps9tjTN7W7OP3bGaQZjvORjJfHwoavvgxdKO3aSMUPb+W/xxJ9bh0HttH7
aN7NoyRbRzi/SEmsa7qDt5oCGWuihSDXxSn0062BkeRgqN2V4fkdvSsKKZamqw5QU0zpylM2oUcy
hDtpCmmtWg9Vb77WWUDphQJRAWykoJxsCaQLW57hGkp/TUoI81+G39xCGlIbwUNXirrriyK4KAw2
Gck7Y3HQwApe9WX3VzURZDLNQHrsZ09AMTyFqKetJvhQOXHYAALGqzwOvY1IKRiyK9JepqBY8JxB
hD0dB2wdxhQkY1kmaH781i4UfdoMlSLcjEbyyxeNtzA1W1ubrF8pikL85jd6XTiKgcOGMrol8GKb
kAe9iip14KgB6fFZzrIhfnShsjdhcMmBVjmJCbAs8qwr6kBOnYtvgKEOGuDhPCNlMMV813UmYRzt
oa/hMWrYuseRPYDgyYeGPE1lSOx2BDwaqJoD1op6lIEwoPlohhzHrJDwxwKmCoc/X2zHbTsER0ll
ry7KJNp22h/Jx8iNyDygVNv01fwb3FSUcNXk97okXMcp66wBwUlv74gb3bZBDocqQgea6A85LKgG
XtMM7C4bmiRZ0YD5rA41tfOgAj4im7YUeSfe1UPYEF0VUgDZqKLAYkKRUB/FDxET5taUx2Aj+HVo
i15wNUHYhoPDlm2ITmoRZVuPwo+SU1xvKxOsrv6Sjtm+NKxX2Ip/2lHYDWFzn6fdk9QoR7xQLwDP
PiOJU1yMYiuONeaREleexdqDzOPGa70alVyFQFy5NQD4JrnabktzfK6QLNTerPnqbj1lYJPgz85q
UBhJkx76rnALbP3oQuiO+fV7YKaPCRiRNFGudAxnmwKLgyCOV3AYHou20LdhrN4bQbL3zOkQxvIT
gqcZOWX8InDjI/DZIw8Zut+6YSXL5L3SD07hY9apSPySC4Vja/hZJODLa7O761MJ4kWiulEZ3zUS
XXqplD+GqLwnFu0P5dV6y3HMjSqFEjDN39AKX6sqeUA9ciBD1DGpm2ZTwaokKIAU8uEhl6MnU5Wc
ttYbytbNjdBoD5aCSdrEbClXHQGyfvCs5cEN21WqvpX5mlM5trHHoqAcnqQQCTm1SUspSuR71GZH
ttJSn2z9WVxl5s112pavGmmt7DAQcDOJp8YfebDQ+6vWrSmYu0Yvf02JwnkJOXZn7NR6OvT08pJx
3AW5fuyV0g5ka8vZ1LGKMd/qU8xpSB4/pZo1HAmAE83mIItMYibM4oOQZRJc++Iabm3AGRfr89AJ
7DSs37nQfWWD/tYgBNvWWr2DMftXNbJjbcaO7Bc50+jwuwh6bPQYtelZnlB6XSWGeiXGwR/0Sqci
i+6MGjxg0WgbLJou3p4c1SqJLPgZj2Ob2n4m4SH1Zl+nzdnsRVQ4QAUZXrfI+OWX3XvvB05WI1EP
UocunQvxt2rhL5ODmSXGjK4mTb4NDwidmfkndyysh3HmaKHtRKDNyT2ZkOpXw/Dhe3T5mkm980aG
Cvv6L473cJhx0KZhuCsyE4n1mG0IKrsT5kOxYM16mTyxsQe8xnl8K2Ge2PgNx0VfrtgKmP5fA8Qg
kkWZkDn4HlNy77E7VkzzUevJCdLE37jWNo1SnFLqkBkzkowqRKMGFBTRFkUT23WhF3BlFGCjsbFb
7d7qxuswCPcAIIyNGOp3vsAJSp9KljPefmHSXOT2932UvqWjj0ce//y21rVdMXrHMBYjm/+hCtsW
n8EsufeyWWqhQRIL22zP0hgznw8yiz/pmbngjsznBdQ736uOmtc6vRA5BK0eJg9HtEJVesj1z9bz
r+Kp7XYEH16pAnIbCa4Xh/+XoQJNFwOBSMhiRg+XXkml9xmVVripUa75nXo3NAPLmoqWMxCf26F9
z3x5hyoZeaYhbgYJeQaW3092jc1O8AKeS+HqtRrupLj6EPrY7hWo94jsbRrJCEnpxJIk5dRj8TaG
LfxuXXrKG/bTrfI3ypQ/sFseaYEDszSlkkoGrv/YoG8KacRNdRkEcv8kRxF4J+21CCscCynTOUyQ
ozUNyDnMINlFETJbWqnyVoshV3kW8AzlejKKJ88TEcbIOq5dmmcbqm6HLPCfEtM6yIrxMKaMwiSP
75LGfxzagTAYLKlGKjz5Bhz/NGaHSssh8h/lDhNqGEx09oYvMFUCp8as3NLTRjuAoyCu5Y/ZUN1a
+tzZ7R3VK77QABNWAMe2rK3XGs7IILYzOLl3E6wekC/pYbELptyC/iQXbyereq8TdFeeKH6kKQeF
Zm78J9JdUVhu4WFaMHXpT2XptC1HbkXEbg5f2K9KVV9htYMRrj1tq5vVG11p6r8aXrY6jV8oTuhM
MMNjUmIXJHYHH0yZPsbISOhSIcHlOC7ShXDCnCabYYZ4UaOisyVQizuLd13v+eH4BunzopamT2Gb
rNvbug2U49iET2gtXgK1PlES4Xytj3dUdG7YCPi4ZcubGvkz4h7tM44gPlYdNHBPPNW19aVS3HPT
EraJKA9Uman7I/4fGHkVzMakt4OOxTXX1c/IL6mZhXjihREZ8hQAprEspLxUWkMJbF1tXSuGkcAh
01+trgFiootvzPq2ldVfaT3qjlhQhY7oJAAzecAcRhC5xGELBewMmwx+A/pF/iMge6iE/tQMqvnV
afp7oNPr1wecM1UlgNyT2GpO7FLLt0z0b9gv0t/v1fs4YYPce9FjWlv/ZCZvpkyMr+GP7oyiibz+
fdQRadJ9IAAEgm9X7oA4v/Rt+ZyV2lUPS18Wh89anNBfsHdDLPjVaPyaQlBPaZpiMKsfmi781ano
dqBuNgCEOEwlcou2nHJ/EMTHRErZNDXBsepm5RP2AxZoDu0iha3obhzjrwoX+PkEn5UMNGORsWaW
WCV75KauztjQ/mL839Qs6t70cv7z15J7FklKUROJrTKP6K7Ds993LyXW+PMfvZadZCyyk3DmJ7jm
Y2GPNWGvOsnOv0b6dKSv6qIxvxAFtXaDFslqZRqavaeRHyxPHDLNTLpSDBV0JrBQTlXnr2Qlo8tY
RKu1xQSSdwqxGYW/yX/tC7eKkgtBY3OO0Q+5PPoiRC1I6m5qeNH2KBj2GvvtKEIXIO8SkkfAtKC+
v/BF0koWlL5IUuK0powisa97/dm/mex6U/+xbup34XncEb/iSo39n+6WvkhRCoJRBaEDv6NkITdU
Ej9YOLzD+Q+XVp63Pv/9W5Jeg+yrBK0k7M0PZJ94Kwho3M31WCmx2U0hqtD2+q7YAzQ1Lt25tWe0
CFGLK6WhK0XoS7PD8bBHqj6/zxSmt5z40rfpiB3J2jOlbTFWPF240JWRqc9//36hgdVWfm8GbvZG
0cTbA2wmu8t4Vitn2Erb3BZAL1yYZda+azELKH3Byu4PHrWYWz34hIx1/iLWbtxiBmhZO70q5cZ5
BUAu70407zTQ/pXwWoODkO/Pf8var19MAWbnx2I9kBItZ9oxzcL9BKD+/EevXcBy5IMiBLyQo+vT
zbu8yt8z6sG+djf4zXtlvqFJu/AE1iZLbTEP4MQPNUTm3j5+6Z3/Dc4N2Uee/jcLDAXZ+QtSfgyC
FWkE/N/XCosr67vfApWdcgSaQfBLC4ZfXjYWO7PU5G03pZ9NWPQocKgI5Sm7PqWONLRmg01BHw2Y
HoFl7XT6pw04aPB1TqxGMf5kWvhJ0r+poD1oJotOl0ifM5D3Hk7qvGEHsKz0yEsR40G0plCmSxce
09rdUxcvcCSPmSfPqNzkQAjdR7CLcVFt4O0TOgws5NLrsLIQqIv3ucozVZc8/Kl1rj+kBT2Z3HiS
RnN3/uGsvMjaYuZUxUFN8oK5TSolQrSaUxDmF7Ja1+6Qtpg3U53KTN0QD4rCUD9iNz3m1wgytrgF
+tvAMezzl7C2ymiLuRLmQCJNJdOW99w61UFxUUnC34MkszU3dAkx/e4vfNV8139YOrX5Nn6bIYc4
qogHx1pY/qWKt5Nc0+bo8YkEkmDL/3xBi1erSuE3DSPfEr7AyEg2wTZ0hG2zaUxSIMVNuPMuDM21
p794ubxkoJMUzUmgpCVshoHhb/3nEaItJknUA0ZM/8x3QUlUh2SHw45cDgcJnZPaJSEjFxbotatY
zJiaFAtJRyHZNTTXK906fTv/tGV55ZPVxQw50pCZiTIETWXK/UxCNAaTlnBQUpjwu2tQAW5OwMug
EHUDiC6ckn1Zeq5nQOuvsU/Dk7lB9p5RgAOb2ZeU3EM6Ye0+zeNdLLf7Lh5tL66QipHoEwZ7RfSG
05iqCMGy6LNF9Et40V5IOHCKU3gHyTrbVG3y1VkeXdCUcB3AhqjOzWupx34RqqPjT9VNpFT73hjt
sgLnP9Fe2igCguqeVBHJLF+nuv00AFnL0nDVZnjRQqT3dFqnbRTHe0EwTprZPcRxiPkmuRLV7J52
yk7w52LuLDeuKNlX9ZuAkLAwVdjcxpukgLO1Ig6EQd+Bp4uHe1OgS1v6zX2Rtu9DqdBz8D34lAb3
ZawomjSyCjY/votzDmhdpMBlbPBUQK9DHUec9xabJphxA9ci1e/HymzvVES8sqg8CUNxTTKQgwnc
CYoWOIdofahWSxBrDqN2TL7+1ZOQJfmyvxUQQEdi/sQRdCfOXgV1PNEXA01W8YOVCPtMJYtfYQf4
TbY0LDb+lNmaHFPqU7+6tEZA04Ctr4LQHtUJlZsqkdGI6gY3yW3XyCDcB8ypjXKLVe8KIeBVT0Bc
WRq3PZT4DmitEmdOkVa47sKrpLHeNb17FxrvVRrbz7oTwBlEVJmTuGEnHoq3tdXdZ/X0UcXGdeiX
rlJ1V6xop3pKnz1U8U0TMX7MOnYqk45rm+ZvWmPctCr+OnCk2I+yO8iZSCvjP0ZR/u2IRB+xCcqk
aiAS/Ij1GUaieV9+hbeskbCtj+CRmsqnNxP4b3EUxZghaJzk6VDY09A69dTP6MD2XdPMyA5ycaem
07OVhL9h99Ffp+gURvcJ9lHckg9paT73Qnmg/ONBWWww4RAk0osGxbapNSHuRwj/Q4EqAgKnbQQo
9yQEwm0qUMnoIaof8bu/RSbhT6SsRIg/JqS9virsZC19kCT/LVIGDOIa/92M5KjtMFOEDme/2b2X
v+dl4wZBfjQSMo4RZpDwE3SWK8f5f9zAqotdjRxQ80PYGbgi4Q48NOE6QEJwYXextuovluUmyCe2
M2QAe7p0q6vNdQ4xJTLDS+vY2sS2WJpj3WriidQQd9jJf+WXcguLfDsde3tyFCdzkDvb5+fQtcVZ
XSzOSmoRP1aWgVupDuvMzjv4p8bYSPvexpJzL9jK+/lvWruk+e/flmapFQezD7kkeU4A7U5ISpzz
nyyvPY3FQpY3lF4jsYvcLKXynkfNCXVPBGWxdiT87xt1UJ7y3L9TLYNmAM0buSsxvgIOLvJHuWz2
nSe5lMRsMaen5eUP4xS9jDAo/YwDpVoj9y+y7o/aI8oG8H46/7PXbshiWRTLUK502DWu2D5U+Ws+
/P5Pn6ssFkUJPWWSl13gSjIQ08xC5eRfqHqs/GRlMaZgiyYozxs+utsOyZ+Eqvn537zyBJXFePJ1
mdpcn+O0GaRbUgfv00g75fl0YTytffxiOBVsC8LSagPkatF1UUmHQuhc2SwunDbXKhDK/L3f3u1C
D3VFbfAqJ6hoD6oT3gvbhOYFIj3gfi/NvneVg/wBzPLClmr1GxejaZKjMqjMNCKEXMd3s9Fuvb2+
jXbCNnOl+4atr1Ps1XSTu//tAS22vH7Lildrge/OTXgloVHX7c0gsM9/+tpRRFlsdDMDov5AFcdl
xO7Cq9jRD/WbvgHSsfft6cIMND/tHw4HymKaSFBV43yEsNk1li1kWG57THD6rQqF5Px1rL1niyFd
i9JQGBNxKEXmbwd0/mXwnMS/zn/4PH5/+PnyYlwLppdYquqFLtF317h6d1mgwKsx1N/+iFrKT6wP
iIx4FfqH818ozTfmp29cDHdLpnFQSxQGOJ4LKGaDkzxEL3XsPyPZe5kGMGIC2OBdBa5nQD6ML+TS
V88D/6evXkwIiSKobLsaH0E7MM8klQ9jKl3BiHtvMwHGalHB6EIhmKj629RWktOrkcuZn38LA8RW
S5zVBQZWr79raunC9CfNF/7Tr1rMI1mcSUIW1D6vqf8AGPdtzmhvfmGm3YV33bG1OUsfEkaecmmc
r7xR/5a8bzNL0hSgftNJoAZkvE2nHft329oa19K2PrGr2woXT7X/Sgo/XdxiStHKKO0zEUSLpCXv
dR6/50OyLeoCn33zhrb2UckV2xyVQxsqj1UItUyqdzSKn2OF/jB4zjdfy8izKk18J9L9qBbsmmMg
TJ1p7jTwCxhNAE4QgvVnqqw9lQdydpQw2tS1YiKZQRKQZvqhVZovrRWf2iB5mmNI0zBgX2vCcJVq
PHzIvuHOTBVm6j4VPxQ5cpk7QGDElopFQf0shAFWT3gK1PTX3D1qPfWqkYKTQKgJcWaOUdTviioa
WLCFk2R216iUL0ySa9PYv4H07WlBateTjBAbak7NIWUR6DbZC5nqG9z5tnxpbKwNy8VcrAIl7Tn0
Bi6a8vwPUD7eOrGKtp1W0ZGmwbYdS2CBab2r6ZWrEMf0avyvL6TM0Ph2iQbMnXGgw0idi5KEUrZ3
JfRNJdbvPNAXfmTeGxqe77ynqfsn0DrHGvz9OFkE4ia/LTm40ONZ2YnIi7ncyxAEKhq7ybTub8o6
fDVqyzk/7a0NucUkHiW0PBNgji7Nkb04hizjIUwsdXP+4/9V638YZ9JiHk8xMUMnGWK3rqqRaLfy
GJqmG1KOAMB6SzTIa+njrWsVOLKycEUv9Sto/TmZoQYkngjELXjyw5y/m5CCPYjqg+bVoIL17JqE
k8YhcupGpjyxU1v9tlIRx9BZDoEeTM8hJhCK+vehl/72FODiYcfap1h0WicIBloQ7SbB25GPl6GY
IUcIoLwlJQU0aWVC9hX4O0/FXRVEwUfd1zCwRkoLVnsvzsm19JTrSXvWhOqQ+eZTWJunEHFVXnjv
XdO8Gtqk2INav+aJcC0pFhmLeE8SBeRXKIZfQ29dGCAr67y0eIA5iQlUUxLftQpc9K8xKqlA5oBp
vZx/gtLKyycunmCR68qoF3Xkms/djoqOG2xBIzgkVmPmtyFFXaydrryL4mIFjsHBV6iEOdlozZUA
S780yFfjxH3hSlYWNHGxzHrF0GajZs4LmrRDebeP99QA+x47JOJ3YiMoBwPU2WXXaot27Zhc6giu
3cLFSpr6uiCYreG7PYEHY/auIGu4cE3zY/5hfInzvfw2Q+mEeXVKTH9c3ZNBtEv37W5wtG2zry9M
82u/ff779y+AFZV3Gof/QCNxrYZMeanz++8V/eG3/9t4fPvoLASnXSmiTxZc5wylqeAsRxpsENZA
LmiNw9yrp30EQlAOzAs3bOUdkxbvQOkZOpIwjB9KcCUK0Pkwv42CcGHPtPbpiwfdKxiQAT1ErucT
8InSRsV/aWXthTd4HnI/3bDFw846oEtypdGNk0LlEGJEAxAY9Oj3VIA1QnDtGWwVUH9GiJwS+/wr
tvIC/JsXvj0lMRsCeRKZYCJRe4fXftLTS1Wrf0fGny5osbgnpjomhpXyNFLC1UkdmszpSTeHG1iS
5OKNOD7G16lBwzSo0GwDpnQ7h0mql8m9OYi3DObPKS3eoyS57mPjKhuqvSiHuw4jhUBEZixXrqp5
YBOhJmAtomgIZfQqk0yKkawVOIEIaCYwL/Zh1ipwvGRZ3PsjlJDzN29lyvm3d/p284AoeEONKsYN
9fGL7SS8gObJqqjxYqy1J2RvSibsz3/Xv3f4h7spLu4m8aMgtHxqIeM9gqbOVrftNQL0G+8w3g1H
NJDWfm5A6Tfd+4VvXNmciYv9kTeGUSZlfeBC1XXUbWJ7h+aIb2fn7y6dxaWVMSUuNj8ZBamwbrtZ
RTPYk53YJOXMbpEH7ibVWXuWHQh3UXOhZb/yuouL9TQhTkLsgWQwxihKy3+b+D9t4kxrsY4KFdFn
yOR9Vx9iZ0TQlRt/zj+Gn38yrqT/O0X7iUD+U8EWWS3xXwn1TpKiC4P/5/fXtBbTJTAp8lO9LnSr
Mrsyg34bBRgoANM1yqko/uBbPH8JK4cJ01rMnJnFJmMw5rb8i7lH9O9aW2Uv3P/rX++iC5P/2tUs
58908tHy8SVwjrZG9TSL9Jtqr2PFLDyPVL0Lxc6VgpVpzU/q27D34yrzciVkos7YZRqW/1gmUkGQ
Tmjugi6oyJcE2K2btUPGzV4Vo49I7U6qBGm2JuJUHRGz9yWZY4b4eOEG/7xRIJ3q//4kPa0UfyiY
xjHRnjJxuir9bEdO253O2popxVNolKcB0RXkigs99/kl+f/zkWktZgf44Hlf1BZkYI/oxEIjlMvY
wrUmg4FdkPz7/JWtvf2L+cE3+jENc17RYCgPXYCfKzAgtJz/8NX3cjEdlLWoGgQDCvvuTT+Sz+gq
D8J1b8s2Zc6rS++lMj+EH+6UuZgbGsukqKXDf+5hviBFtyxylsp5Fbyt5fRWJ5zSgXj24KnBE+6F
xO472c7q/ASUQLTDsr4ricyiSUj2N/BY/57gLW+2SkYnHOjvKjxotNYTfVUfHmTXZAerAfsIiIXw
cJjx27bR3Qgm8bFVMjCwpnKd95mArwzWyoU7ufICmotZaqRb2oDo4m0g9dPRNJ1Ph0IbNZO3LXPE
4JlgPoK49/HgFy0ljtI9/80rL4i5mMM0w2yksVdDdyQOpk7f00uNq58/2NAX78bUdOmkzaIbzUw2
EVFo8YX54+clz1hqoWSFiUkzK7aRQnQfCHG3GQGUbKMqP5y/JSuvtbFUQZlyJAadlDKv26OD2cYx
D9NDspm2MkpIsJTnv2blBi31PCNJHXmK/NGtKm3vJaUTC82FBWPtFi3WCwGomEoGUUT+0VFVH4fx
1hN//bdfvVgliJGjSwZNipRN+VCE1pUQas75j1771fON+rYuxNAglBB6gTu1b0kPzy54h0djn//w
tbu9mOEt3R/UakxCNxdx+cLibv0Lz3Gehv7/9GRo8v/92XUfJnpdIvuKpfcqux79ZIuoPCRvrqYe
n2WOFv0+fw2rL+ZiNi+iWtWbWWE27yixSG8je3D9fX7I7fDxUh947TEsBi5zT4rUm/FF0vzWC/5k
FZgnyILnr2F+BX+4W0udTliYmpwiRXANub/uqvgoweHVFLJBLO2/Peplu9/TqkolQA8slv4nUN6n
/sJUuXb71cVcCfkSFGrMCVP/0GDPHpSrdD/t6XhoRwrw+2h//hatNOINdTF868ZMQEQx/9QOcOEt
X7M1KCm1duBihbq2LkykKxsxY9nwp2je1BMtLxdMrm3s4LgRHNtvKrfyN5DkToGb2tmW1GDP2p6/
NPnnXY+hzsPz2xgfKJc1hMYSXbBHwX7H5HrsYRI8xthQf2kuPgq4bOjn/Cd1h3su3gI/OSrP6c4j
4o5AlEfh6fwvWb3JiwkhI4RuCgG5/7t40SEcFziazenpkDkkYvq2eWFaW7vkxfwwGVJUSAZpDYJG
Sg2qN7aWiVLbBGvD9L00C8nzx/00sBZzQ2tlvQBBmO27tAHV06Lo2tX7FBknYInGCdxmT8L8ixRs
vU37hKUaG7vt2+2FcS1rP2/TDHUxbxSpUTYh3Bm8Aj1aEQvUCgVk8DvIoYxHSwyIgihpGRd+/prp
OPpV3Z3GCUFYU+/UXsjJWcjvooDQ5iozoYZ5+ZF1eBNmzZuqC+a2zrbWNWlXtt4HN40K5UMJd9SU
XkSybLcZu6PNNFjKya+tei/ojkZqECI5AI+uQBIvMMtx6mafv0A2rfoU1TDhBZFPVScUcYoC0WNq
U4gX3vg+Up5qM+MjA9YgoesrR92e9I4QrIaMGHBtoUPS8ftYIuxLC0kEANj+xkuFl6E/ABvcgy7d
GkSybbTQOFppfhv2Uk74MkFMon41xdV7nJDrmYFaCNvpOoS73+v6SZvke9EvpmMhxvhw51jc2moO
XZm7ZtV8SEgDq1zfFqm+a0bCs3MRop6UHNMpeR6l8VXTOsVJ+/EpNHPHM1vkvF1B3lZBTgPmLvKV
lIachPDTssqPIgn9gyEd/VToTjgM0YgoYOnzUX1GbNbddJEm/7YKv3CEMVBOPUq/XVirVwDPol2m
FzDzTdIk0p1CMmDlmb1jtsVtG5nkJRQvmZTe+sACEdWhPikKYM9+K0DpUE9SatC6iNN9kFqHdgTL
qna/hi71bIR7z17UQd/M0u5L8SQLHCDAblJbGZ764O2aOuvgdRNIJI+QxQiDrrZG7dv6aFCyIotU
D7hWoykeMYgdLBmnVt21r2XVPGuSYThIkN3ADGvbm/zTMOGm1AvjqeyLXUv8riIIuGEN61EyKXVR
LXO6JvG33qBuJRXvc56UV+QL/g0KT7JzwpETq9vLo3qlahAA+1hDdGR4bh5Uz4FXkzAyojbP619Y
yvch+Q6hSBxNlxx6C6+3F+JQ6dRfiUWND+esP3RzaACoM1MLb9tEeIbfoNg5ETVmQUa9RuUFwiOx
Dq1CBMf0IbQl9PX2KlLLk2V6t/P+RiogLOmek0nGqWjkZyWtXgri4FUBEprRCspRrqy3tpNvSkzo
Xh8e2OruAoy5AaTLzSQZFRK51FFBtW20WOs5nBLjK9JOMmI8iIUX71oR1zyk1qMoRHeNR8hfIRj4
KksedCJzlSQNn1p6xUTG3A/ELG9M8hP3UwkgLBylUwHFtym7/qbpM5gixe9qgL6nW8JDTbtSgYGv
WUQZS23c/qf6krFUQo2irBHibkTuVAu3RTv7zscLa9q8dP0w8S6VUIJP9EkhNYnLe0uMhQbu50KJ
YGUntpRCdQGzkNXh99RGFf6j7nTaG4rJx/Mr4MpOTFnsMkCD5oWStTHxaZBarf6BGL+KLOGwb3fn
v2FtjV2KobpRBrYbsxOLlK2+x1UGN31j2oz9zJmF+IJ9qUiwdqsW+4qyTknejOiODbQsfCPYDX3y
kBjapa3SvIr+9JAXuwWrigTeHJyQomF9xpOPnHn4UibpDcA+bC4j7U4DxYRNKWqkgoYRHsNMss/f
xpUDxv9TRCGyALIdx66fo/rPfe3XZEEaMiJzRnlJ26QBOjJkskT0VdRfWM/XvnSxnQBwS2+/J1U3
OrAPvQ736UFx0Gtf2OOuDZrFZiFTFAsvgBK7AOOfrLHAFC5dGI8rr8JSHDUNUmUMGvQDHdBDBtVb
G6tdzTt+/mmsbWHlRakmrmMDNEAdu1jX7FIK9qS/7KE3S6Cq4ve+GjeVUdx4kwVaXhw+Cmt6jTvs
3WjmPkNmZ/Dj052qggeMdEIoyG20qDVm3dNs7wcyh/tfqwZbVnBFISfc5Bb+Luzal/pkKxpZ49+F
fduDGyBi0tgs58qMfuWLQBFEi4ygvB3/YpP6pMDvqgkQikJqP9lTPJad/FlKc5a3iPCdeDQPgBsU
8Eh8zgUp26e9vlP9du9H/T6dUlAsuXEjVNVBb9vPsFSKC3d+7fwlL2asrsSMb3oWP++aOGC33jdX
0k16kpzIEez8wkqx8uIvZVZCJ+iGCDTB1cCaiLJ/DArTqZPsqI1f4gCcrPSO8VSnFy5q7W1dTFyj
VWqt1/B1vXqsFdjZIBuii863eXr6YdqSF9OWZvZV5RNE5sr3/oPvlvvARsRynR6gljL7XjInrSwl
/84k396oPEXgQbRs7PbDhypfW2zzlA6TwMv5Ibf64BeTETqTCqkTk1F2Er7UPwRU2gwfO/3d3l0W
WKx+y3JOkk0AQISru439v/26Dsu4rW8onF9b75cKrvM08cMjWWp+ajnwQDlOodvWZbi18uhA/tZ1
nGlb8g/uioAM+uHSLLvyXP6fhqBWjCIsKTGW2Gu4iURuEAutD7bU/7rwaNYuZz71fnv0XqKqUGzo
4YpHxoW+kXHys+UG2emG+/bNv5Oc2BaAp4GKubjar6we/woa377UiIuh7kxkSqE1wS6Xr0QtubB6
rH30PE6/fXQlFwFOHhxqkvUcwYBQCOQ4f6tWRvpSKlAlmuxjjaXyZdF/bh7Bem3V7FJtaqXK8G8L
9u13Jyx2w9CPkQuRraVsNByy2/DeszUHxm50AxlsAxnm1ToMd+cvZ6169G8YffvGFAoROYEDunOJ
Y9FmdCS7uI338xtGIMQvZT/PMYiftXfl6cJXyitjZzEPAOXtCtR+TGcVEofEUuiNhMQsDOBIk/6r
1suryYqcRlaewkL8MlX5b9SpF13YK7PpUk0G/mvsJXQE7Ikm9ANA8q6CXUOpjMO4v4VdfuEdXBlT
S1EZ/MzImFKVap8vAornyCdsEuS9FbMRwenRpbG78q4vJWUVIZpUPvie5CTtFNs/RoVjTBsOecNW
gSHg79LCGbLd+ae38v4vBWZEo6lVXrJFl4sXo9vJFvzn//jR8/z37VUcc1UpaqSfrpF+TETgiuqp
Qvt6/nev3aXFjDBiVYqjwmRZKJ9G6yGNL2gpVrQbhjh/4fdfXeokFNUKN+R+2lmVbe5nZ7/xP5yd
yXKkypZFvwgzcMCBaQBBNIpQ304wNZn0fc/X14o3eqW6ujKrYcrSFCGa4+7n7L0XeWE+7blw02B5
oGfyy93+oUB817+08PYEWnqk8Wb4vMjsriDBik7OLkPMT3LM079frR+cAtZ31YumI0e1DJosys4g
fCO+JnrwcCk+v5f/n56kb2WALGOrqusFEruAF0znwMivtfH2lz/gp7fv+zbAbs1hUDmajNtyb3r0
ntxIbjQOrw1Ei63YG/c0jfp34rv837rR//wXye/yF2N0khpzarbLlM7tpycywTrzNynh5S34vzsO
+V0BM5ExnWHp5Gxckt+x1zCjlNp1N33+csF++vLftgDApGYanJzyVRTmbv6qbYXbMZpqd/F5VHyd
lIXkV5XKD7s0+V0L01aR3ZFHTU9hL1zuAzFN1GAT8RYJfb9+zE9/0+Xn//VuhrZTWVnFNeuam0Q8
t6WX5C//fr3+uZ7I7/KXPLQXsxdOvmtIhocIhg17/++/+T+S93+605eF67++NeyXqux0p9jVrXkF
GpYcM8GkqgLzPpEqrTm4ok1nMb2x8gg7TDwdP7c3Jgrgw0to7UTyuSQaOpMAcBEdNqK+N60185xe
eyvW8DfhyD+fseR37UtctDm4cmYVeVceV4I/4TbCsZNEjiqDsocHN3moF4NocDr/36/NTx/5rWYM
JK/rtqDRqlQRcROFtQ274mqNzWPcWKdmQWJhXXDtov7lZvxzGZHOtzJyaaCE42W+lM3ZQ0I036oa
buSE91lCipuhmVcUyfGXNeqHqiu/a2RifagHaDYxuSvFHzMR79pc/MFVenQuwSu2LG6HwbyCyf00
KGgdp9X5bVz8w9/5XblC5nmugghns6KQfyGT8bltSI5byoM6mKunpyUzg/GXu/jDu/NdrUKMQdRY
KHjhHWJMJjo87vP/33Is7W+biHrWcMjWtPgWOKkkOM27IfWxM8V/qf4umbe7ahfyovxyHPihKtvf
KoytG2E5gD7bgZDSuns5kryRPo2d+svv/+lSfdtdMKzIqrYr2SvTx5/rT9X5ZYG8fMF/KDL2tyKz
TnQjHcEvzqGvF5A3VkGUo/x/3mHxv0sYCPhVrpWe74ySGP0EfM0YBf9eAn66It9KQDrUyJsVjkgl
oXx63UIP++VL/9Dohmr/v7/13KwNwdcKWh5aB2PvG/66SzBMSP6NC/D3JsU/7+KkdSlv/1XhiS4E
ajfZVPhuPgkZBaU9pZsoXfeyGk4t6pxfHp8f9NLSurzv//VJxjxHuiVxtlSNVm1ZVN5GVdvGnfga
YnmlZFArc/uu5WXJumHXV/q2Scpbsr4L8huqIMbavzLhM9P1t2/0w/2zvu0zdEcvq8zMy//0Zxpc
KuZVdMhccW0FWGxPv2ft/PCEW98qgZlgQyQDu9xlGY4XKOV9aZD5/v8b60jr8rH/dWXpKRKuW9Nl
VSKSkuNjPSzBGtm/bMd+ekK+vfetPmCEkJyR0zb1ZKU8DuGUBmPXP4VtRgdT/20R/6GAWd/qgFm3
s+hrYIh2+owZIYnuc8TnRt/+cr9/ut3fKoEB+bw3He7CavypzRftt13ST9/7WxlgKXZEag4F5BIN
CDDOYH25S3MnGBTb+/dK88Nm43skpNro3RxmnOxisJAbgqJPJEaTj5M3XqZ3QWubZHO3sJ2y4rfo
th9u+/ekSPJnwWNVWrlTlfluKkzSrhwA5+V6bB1gUKb8Zff6w9X7PzmRKVZvJbbLXVIc62OdH7Tx
9PXvV82Q/wn//Ie1RX57xXMwZUxQ6YqNjX0lmY2oFcFHldqeVSAKGoHtob7eSlK9nbV0rcE4JGHu
GW18ysPsJbSKBc1E61UOCeh6V29xxO4b2JLaqPl51N0AZPZHaVzHa3ZcTcJo86W9Ifcb3cZcfcR1
fU0+NHfMJjupIkeIqXW0sRKEw61KAyauzgZpd8AJg07HYO6k640ZESkJHQuhh/kAUfOs1cP9EnPR
6365n5G5IfIYt90Un/p2vI5ETdxPeYbOtRAsTHp9K9E4OSLy9K47k/d8cNJ2V4Tpsc+sT3PWCWYW
0S2kr+smCm+0TGPaHsLdxU+p6Q3k4UsCeJloJ8M2b8ya5ls6L2RY5ctOq4g8WaL+TsXmfGyhVTkD
sKQ8ek4ictid+q2DbSLByEWygkgy8/LWovWUnBauMNLn3IpJ7c8EdEkhwXTHXmY122KC9Gop+VcR
J6abpbaF4ZgEQKPv/xSd/dYq5usEzN2bmuaUjPFb1TX3fWYzIEsPylQPwQL1rOlF5Zqh/pxGpIMn
qAoSiYNlvmCstO7OSeQhs0vygO1YuOqyvqhhBtk2TImTmpyLSqX1x9oh8CKC/xrCdgb3epiEBAK8
9B8FfxZZ0eblKnfvVT+91JV6hIF0nRRmR7IdRth6cgp3SY2F+VrcuKaQEDQdZdvn6ps5S6RTuU4T
ji6GoRHM1eMcMcR825nZF+D2a2Bux74qXqNC1EjSCYiZExl5cR4f57aH/g6JrHEKr04tTCF6cj9l
Mazkubnp4+4R6t66qQzzpq3Tt1yyDsTymSRZ1e2a/ma8rOuQcunFFbCtIpv/KzlIOE120stlfIxF
/tku2YsYEchVo7EhlavyzWp9mHO0JAp7P18T3V2LsWZD7Mm9SLT7pJVBZIu/TW89DJVzBNvzCP3Q
3rA2IMSahrcKrjgJ/x1Oudg6YrFHqGnuMp5A8BKnSuRBXQFLSRtBjLrRB9lcPhLwqLprmT8lsXJn
jyQ6C1G8Z4ryl1naa+yEH1W7mvDRjL00Tf3RCpdzS8KWHIvHDv7wprDiDzll0i3D4Q4Qfe0imjuM
s3pega5t8pA8yCqWLgHrimcwFHVjm+C1sW0/Mp7kLWKOq2GNM58Gu9trkR/mZICV/euqRPXG7MLX
ukGHS7+akkv0u+KQYFmqZ7DSpFS3NTM+0LppqPyFG+vrhtir/SAZ0HI6xD3M+xAescex60luQqm3
7iRNa8MM+J4DneJlWbgHCmi4UwIccajz2iW0azpFWugnmqlsoGQ+9HW01XoVFgOWWjU5hKEO70RZ
Hng5TpaiBKkyX0xKugUUPb7pHPurHPXzYs87HYqLloXA4IzoNBX1Y+OI49IWhAl01psZx0EblYWn
mfZNHTk8MTNdkT6Kr426eO5W6Yfm6seNuMtC6y5NQcAMFqKpnITPRnLIvwSUjctbiT1/qsOHeoAy
cfEbwrkbXDVbuk0eIUKNL2mfdVu4cB5JLTc9FIf7QSb+ZKcXc8bkg4O/UAZJ25szLzPKidywxnW6
+Tlfez93MN5BMH+Oc+0Ihod5RN2Onphi83M2E3Ur0gJolPxYpsT01n46Dvl4TkbzFeQaAwyhT7Ag
jC5ydUv7m1jTfrCGeqPElRcyDAA3bYJbCo2/81oT9dZ4Wj+QtY4gL4QfKPuyuCIRJOTMAj7Byc4y
qg8MMbSN0vNctHzlRcEIWeRyZywj57LpgdaFv4DMVrLmoxLCn6Q4L/n60AJuXuvwaA2ECkfxfe1U
bhSL3aJlFIF0/KgIs5hsrMa8+mBRJk9taLkoADJXwCA6BxCwM17sxE9UeT/J06+hMf2G5wRxAWBk
3tkhWQKEA56G+7qzml2rwZ/LvggdcecUwE7cTBCuU5AvytVYlrc2iHDixUFEqwNUZt0dFPnI0ksC
YjSD6iScBUwT8Bnwr8ZdajkfavlUWUy0hXmGCe2aw7i3lpCAjtWdLup+BSsNRa3WLmj0vHQ2qpX5
GiHjYbrqoKXtgOfXbQvTLSbjvu304RqTZTBKy9fTP020NpuwnmqXALPPyVRvJkgSaaleJfOlJOWL
u17iX+ELV4w1ui6hAprVJsvLLWYvl+C7BF4qdHPJxDq3LqXX8ut48KKk3lRd65VVGKiqMniq1W8N
JbxrYMo72XBYlOQz1CeghSHEBKmRwz5vVy2+hOIHo8NNVmAGIaDZwvBz88GGWy0PaxPmm0Fp/Smq
DprCgrJO+QRbRF1xohnSb3vSEcoYK2dvJSD+eKFZ93WmrEGkm4zZ1qjYNQOPworNE6AKFMEbB7Nu
hT51sXOvredPp3HARc2bOTuvNozA+Y9lDrdhdyrCZNsr5nOHtbI1WWm06K03uq0ilRt2lGdDODdC
md7QPz4UTeSXYA3MGmKJnSHGLAMlXnYDkXxWI/wWarTXFf2j0o/uaq27MsoDvdTVC+jotMr2qR/K
qxUyFtuH5q0Dr5YvCrB1qGzk410tFtS8AkI8RYt63viKPtyOodgXZc1ftMA5UJ2LDPZKaqArANL6
oWXfFGb5BYoapEQHeFtBMVpvstW4MqbipcV4FTrzCTIfJFpw4pWRBuD1ArsW26kaPzVVOVkqMuDB
ck5dsVz3yIcRVi3EDxCuXZu7RO+PADo/9BZa1qLL+1o335PR2o2piKHGicWzhuJJhIqERNJ/anF/
bTT1nYUiMxth9phzRz+nS3Bqgu2oBuesNsq2SZM3ZZYHO+3+VheGgD5qr2bMDadNSwJHuNGsPMgW
ddOYETEVF7nk3O5kz+aqKpab0sy2Tm68xGQPjd3yQAQi4ang0cdcuU3E6PUiQTSKV0PtdiakcS8c
4qtOBZgUa2YGoQcdpjJ8Kll7VGNi/mTkLytSr3ocIE0m4W6KR/sVxWhmghdZiw0SYhhCTXGj0IuB
+FgFs1OeZ5bD2sruAYYBGG2mXTfpVybDBpCx7Q0UmoBDSOMXotvBJySZA0owpEtNsFo1YZBbmgFD
aNaOWavFD2B0C3S/2TGFxOeNpWyB+8m3MOyRZ6NBA1VygNIgvNpRzcueMyp3JbScuG2fq2kKen3+
a/TRx7IapQ9Bo9qpiz4demXqvFkMN11qBBaatbi1ruJBPqTV0uN/XJ76EDFMjjZiUkJvSuTogaw6
GbKyHsdVUY5LUQ9/+TGNcypgNhTk6bDnbywiMUiASdvpQdEVP1/mU7cIl5zO3boOuzyrPWSagGfL
41hY0aGcNPhsfW/6uFsuoLj7YYze8NhAwc2SZyMMydlvLqWmmt0YeglFcS692Yn/EFhke06YoKUB
YbVJjEzu+ryYXR7InWJPyFjZjguCY0PrKdNhC7Uxu9ncugrxBZerupsLbVsnBaeUVfjjkh50/WI4
dT5lah/aQu4zMungtui3YNHOMjWJbCXWy6VvfiUzcbmqhIIOJaEG6UsSGR4P9Yk4qs9G13xCXAji
6k+lrj33RX6Kl2EbW0jq0Uinrm2097ist5R+8OQD7Kregr9gNIdRcd6dLu39ota1j67llot4aH29
1NxE607Rkj9UQ/i14MVMWnaQQFt8m+6QWYm7DkJ2tuhBl4ONroo/oS6AT0GL3ozj6q3OHKjWei77
9Y70Mr6ufKuM7tw6pc6RA+DIGGE7ntfyGPKLBq1153nYaS2rDoD0XRSuJALU+cc0Ontb764TZfGn
OTY8GPK1H3bNOSsix5WiKYCilA/CMBDiGh/KhexkCftAXO+8k+rUbKGaTJfrQVKUSQpCWD2OcaL6
+izqLRUbdtZQNh7NwodFVccttB53LdIHRU1uk0t/NrThvK55x6S8iIbtBDE6BYRL+LnqGyqAz24l
zpX4W6iL17oVjf4wTw/haJUB9eNqbcrptc+MmzZP8mOZDItHF6IFlVTHDCKqdSf6lfNNEndBZtcH
OHfeArRtQAS6QcjsFhWnLhJ0tO1UajqZ7Mttb8ynzLLGxA31NAuo9iyU6pb9GHtxewKjrq1+27E5
qCIJUQuKcoK23J9UNL/6dBOVtn1Dktpj+Z+znP2Wt0rypEIr9xtLOWBv20ZKF5iNQhKMXL/Ysj1A
oMq2LebfLAJwjm80BuyzoYm+n+fsb5Y118vIFieDr2Y7pyhGsS9rrly9YjEi7oVOUbBE2VVmhB5X
/Vjq/R7tTYD7IVBa7aYiZCZSi8I1woJYWeO+XuIjlVhctzPl37Q4XpJyVQFDXKzZb6W1Z9d1iJlS
OUriFhpm2d6OFR+FEoiEOHzC3H7Q46w+dINA+Zg48zaspo9xTXwdgiSZRp+0zZWds3KqtIccjUJ4
U9fVFZ3QrVCS+1ixb5VVBAUfHFYaq6JxRc5XoIfGLo4EpTgcnsN6eKeoJfsOaPwtR9j4JLA8HbRp
knddWnhqjkZGs5feqwoysA3ClYqFMOVxsL0WYqiDdaNvce3MExyJCgqaYsKUc65qaf7VLl5u3j+S
lF+TbN4qqf1Jstpt0o97XVf/Ep/h+JOItkle3K5TdZvAPjhNvQmUs6rOa8I5D2KZvbpLN1yHdoRc
p8nAViWQGrmtX9pUGJ4wll2C28AzcnF08sIOhlHqwZBk1m6eY9UlzPd+TZdTTVwD1oU7JekgQc69
vmt7iNN2nOwLmEB9R5kgUYbTqUMwsT1xbLLXHgC7fDfWtXMVslnkkOZ+YcfXCbyqLB1a9ldrt0ny
//C34DRX+zXqg3WNr4nA/0S18rRO034xkq98Ig4n49Qf6WR71+xNauNsdhX0ydKPWv1LL5K92UVH
YzC8bElBjiQwU7JpOSrm/KFa6i0P+ktvhfcp0Ct/unQ/Mq3yMzR4emNBex9BaeKgyfDJgC6hhnap
9EpCYN26BhI8tg1UXI2VKhUnDCdtTMqdc2NnBMXWJSiismP6Ur/mGAPMYYbFu7ziZT8bVbfTzBG3
gHPBQcb2KYxsLykoH465hO5sKcdCAaiFRe9jtdpxU+CFwqS0VbR2y1nmJrPCzVqX+3hOzqxnO0Xq
TxHor3AWHAPlVyMzC7Vq/2L1zP2t4mRZQJKNxcsoN66pMXbSYHKyFNCFyW8vGMqCyDqPCeJebeMt
B+s/JHH4Bi1qjB1uCC067KLb0jEUaJDV27gUGLSUQNG0o0n6eNKkz47SPMxEhCvqi5KEdyZJug07
GfyMbmUkJIkry3bQkhdVq7xS9PCQUvIagXWXmVVsmtkM0mgJGIv5qqN59ij/JhDkXDKQXLVRT4Nl
v3QX/GhK8mIJ9WzTG/2uUVYmqrL1WZQ4Cq4MRFrwZ5NDXFmba0QmD3nn5o3NiaBjHjHbpEc4evas
6lxubYbH1A7cN418eq/ulDd70AigqM+psphXo20NvJc2QUtSLTyMxNl5zpThMBspMKmpt/1xGt4V
0tnoexh+UykbcIFgl0PpVRm+imwiQy1eCt8miq0plH07tls24UBO4vMqOUPWcf6kzM1yLDrz6IzR
+7j2J3thoJrWdPcaB3RibHL9JmU6amV0tRCGkSlrTUtAm311VaNNf6FZxzlBUWti0FteTSRq9JU4
IkHawFsX9O2ytZPI3mGyO0J9d0NmG1ZTHjjdeCxcB85ljwgACthj2l1UkAHkxCWxEeWbrSoww2iN
AaX3OPtfD3N41mRYuGvflK4Y5eoqafaS2UyX4Z3vOlXp0X3apzZPgxSk1q2xOjfYysq9VDRr0yV4
hcZGPw4Uqqs6Xf9OWVWwEuIQ5DJzQtPGfpOPULrz/D2sqpd+cq6tSfcsC+0vO5ZsKe5lJF7nOH2E
Yn6x8ZVgCKuwgX3IvZiWgZrbB0NOS7Sdq0fu7KEyytwfSlbRvrLSrT5UZABl4QLIUmvw6Dlsxwkm
d+XYV4D/xtUt6+7WqbrTGEcHvtzzZCzDpddLJF+kvDo5GRB2yFJjau1Xj30QO5ljbadcOyRzd4Q2
/wYfYhcVkddcDmt9UW44g3Nc4fwbaqwSnVp5veJ4dHsueLrPQbVPWh3th8m5Wo30SknZL41FU2/U
ZX6XWrYfQLEna3goGnrVdt/iCUwrQvnAx2miPidrfGiy9inVqXd8wctReqDF1F7Bn49dqIDGRrGm
U0m3XFQLOqYqP69d/znO2FE1Oo014YA1znXHvs9L2j9WvPp9hH3UGk9d8uVkml+2wNL0Mkg6ngcn
8tKhd9eB03D1NGsOrVT1rLJ1L3lCWuLkc33Yd86LSG50Vdl3sdwoCWLNCNNbG+1H81NEFsJnz4if
c+ch1sl1BTPLWTpwur1c0TVkumsTWqWI5W6miCFgmyW/m6gPYXfbktZsVNhuYopNSM836Z2tTr8E
zp7ZONsqpFtovJutTdcbcI1OhU9TLzM1ogzlR50M0hsWKxDyjDCA46ivRPlpUGi/Zt2XUTguxz/Q
RKvxFacN5QWlg2K8zzAKHWv8LJzQHbWPtXpkI/dOIpg3UYSA05PZBtM5io2PUQ8xesxPTCLg4FxX
ZvKOEHunTPFmAYHY5pQIc76fzflsLHJPi/o1ipcKg4kGIZlvJmpA17rYVODpExPT/JKU9zaQCzNZ
dsswvycZVoxE2WmRRKzUu1OmbdKxfakc4dLjxSlLc07O7zECyTR8Ixh1r/fDSTPE+5w6j7ADZXk3
6ScaZdtutp9jteRRtfKrgevcNBVR7W11jxrSFb14Yrm8GQpMXZn60SzFoz7S78zNPyUbP6rQ9GZh
Ua1q8lSi4ZQqCe2XyuNseC0S81aqI08enhimFfVGq2E296sX0YpLqZJlQWK1eCGVcmPCHRNd4ebS
PoxCuYPA6cmuvOvqPCjnd6Wot0UHBMLcacsHROmNw2NIgfCLIcc4nH6MUDhorm56FjWD10J/0jBL
lVW3ZY1hpafpT6UuyBCGy27swX9zWl8eEJFuc+nset7uCixBTe6Qgl67V1407qwzDW5KjlzPeKKx
hlOlKF7BAT8Zmj1o76BnpEOnlPv10U0LnZqnuNL9PCn+hkRb0cN3IxZsHf8v+5ajwwlllPtpGrcI
llVFveuj8taIWCdI7uQdzmr7mBPAuCzOvlSo7XVn0zpIbmuGEDVETl1X9gn4LNzEm7afNkpYq249
51+85scs7g6N9jcWjT/k9i5OI4DN4qmySy+dLS+HtwtAnHTyYrKpusl1O8o7OfRvRIjMBOP0L72h
3UaYgTe6yG5rcmIiu9pJpsywRRZysxss3rZdkqOvbatGe58NyDdzjsQwuitbCnNsBp2lnBYA6G6j
00amtu9F/1mm7VdjMSsSHlApRlVicpckZBMrN0tOtwqT/sLxgW0+T4+d/0mVaUvXD1n5h9AkWZ7X
QzQTVwAj5K20/yTzixXadLSHTWOcq5SMtykG4fwIrZ4btvCqcclXbWOjUtC4Rpkud8s6kDuc+Z3z
qmtwfcvu5LDOI5i8gAEOU2meoaxaomXVUY/MjVnF6UuyjBjxdT0968LP1vBBnS2Qw4GUNUXeoqwY
hTt1d9F0pS/hQ1rkn0sYBbZWs/3ur5SuJFhKGT5Ctd4IVjV4Ir7sHleD18v4ZHfoGnSNQX3fKIPF
d1QDe3qxmRl3w4dQpRuBCQU56cqwcrvWOOQl7a2+OxNMtGGbSgMomujevgyrwQ5O57elJDkILx8x
yDt34SWkF5/xRbufmn4/FdccKpT61sDQNhnZZtBW12k5viyuoZ3KjqNSXPrCgi03YCbuUYQcILFe
eKh/ZrX0mtA+zaC0CI/ddIbYshi7CaPRsFjcvGXa0Jyt5JnMhV1h5z727W1f8SlJeC715aCP0YYA
RXNtnnMWcYuIo74kfcTczSLk6H6rR9qxhq6SSWWfmRCgo/PUq7zu72v6IKBW5TLzNAb4E6zUWFM8
EReuSb85gjKSRa3LkntPgdk2thGEUmxHuqx2tVw5kcM564K4YcrRxMcKK8OI+Y3+y95a+6DoL9BF
7t3COWX2aQ140u5PRfFicSNwcqQLjvOBuT66l/xmBf9WptxDqwP3+gx8jlz0vyXD/6WO3dlRvTG7
neiMMOjbzO0QiPwVrT8L/92c/xXFYdUe7bjc9prhNgOhGNW+aMzzYMdeXTEoc/5aXGDp3EZsaso6
hTB7b1KwrctxYXV47J1gUqLjOoDVSl/wTEHX7bfN1PtILP18+qCzH0xtf+LH/jhYrjLRj67FaYFo
sUaY9dqFqdUMA2eiKSNfDAzxDDSYSjAoWD1Nj64awTZJDx9myybPudjoOIdNirdgN11a10v8pBl/
M/4hyTJrpfZiaUQIjCVw+XLj0NqRo+NnpfRSbIfMs7gTTHkwFcqgUDq/LcZtk3d+PVheQ5FJ6zfR
AJQnP5v62ljjobUjv1GechZ/Z6Yo6LsO/PiA1iLN6C40zp9+DnejGF9pyZN/YbJazxtL1Ecx229G
Nz3onXJHfhTHOcyYzJzSTdJQP9bqzVk4IJYAakKd1ZfVLaZnnEeMHKOS4hXv+yF7L7q52WRJxhtU
aZvMqC+tr0PEwKJlkL3a81Fbclij/dYEAkkna+MwENLTcZcvKVjdnDOIs8fGuyXSQHEbtXhFR4nI
aIGSVI30wCP7o7E5jUQva1shrom3FeQFz1bnHdTqR+DA1xl03tSSOztzBzP34g69/WL5EJ9vor55
tW2GLHxC1K7HvOgCUXVnYS3PBWngLZrAZgD/3vB4l6CJVzMNotV+l6LwLJMEMofFadJWTwySBnl7
XZX4/6PxntCMDw6/ahA3dkCf2M2c/GxmXcNb0yfEuU5fosofsmxCbwAjPKWdRcqPjNQTDcFt24+B
Njn+wLE6roa9kTWu3SUPhILcJLZxbtPyw2rirwtZWOrDaxoVwWWXljYVBVAE0JQgfNn+Ohoe8f+c
f/rmjmPIjW1bt2mHBoynqUuicWu3JmEDdEG7pbpmUbkXbBRKaKNqwrBa6Fubf1s9NFCYWUb1OJDV
kQKU1jX6rQkr8mgEUhuPMjO8SjNZsoz7srGeRmPa1nXDLADsNjv6Zda9AYK1Owt9n18eQ5P8UjUC
0s3mguSJSMnmTXF51ipzcef4Re3+mvFXif7Dho3dG5NLpEgjbb+gJzANnIPzDvVAqbqywEiLnqLu
z7VS9tt8yE2gy5eG0fTSq8P75DC2qkjStRSwQDanHmnGzWEuQqbAusnaZJwI54h8hjqeHKl15tBu
BTFbm15mfqzyhyCDGa9zpSUzRmhPENG5a45+mRZyBKZGdd29ZoUoHHiXDrI03xCcDNdqzgOtljRl
WZ4aZCrkdMB36irlaBqEqCwmQdEx6VTmUvldhnzCCFndo8sDHg/Ol6MJhhkFQXcDA2yGMiDZmzD+
QINwGDgIL9wDb4zm7Tyr7dVIuoojtG1oF4lrmMuE371aXFXTGXun7U3bkBMik3tdqXnoCTZih0tn
u46SwRspt0Ho6HS1cI7gzkduI0Lby0TRXZvCgb49Ljuu5uPYs/MTzMRmnH9+YeQuyXIIe0L2Jwz0
G3eNxX4h83unmsMjgy3I5nONnCtHv6FpLpeD1FUdAIduHOtO7zkprzQFWdSZL8vTulh/dVpFlBrP
RDg7ddDWtHU7q2lgZET1GEz1YBTbBteis7ZzZRyVzLrSMnUfrZF0WyE+G21+WRYa/a2ytUcRwLoL
2Tg1ewWPLKR15arpyye9Y3/QJuPeqMTCvYbYLdFG2KHFWKXhUJV40UgDydK0j7q2r/Mxe8islk3o
hH072spUMPEyfW2GStfTAXes8K4fF4Uub79pcrGvJBjFgVZbWjNZyFe6NN1YTa4amk1QK1mFEEPV
z5OgByl0JEidZXO4VEVg0Wfh2Ff87XDmc6N04ChqaG2TQhougfgMSZpHGdlBIRaLWXl0M1pW6neF
OGsTk5Jm3MV9nLLsZrs6X925mW7jhoiXnrkko1ePhcRNbPVgGvJRRMZt70RvY9hbj6asgJdnVlAT
5zNLaXr0oma2xVQmEl3OViPjzcDEDSm2SpZu3WB1b+kBs5cDaN65iyEhoxV3xNT56zxxAfCGtIZJ
A5v+iAjJohlNAWZKa7Eop4RZpYb5akfrNlUkg5/hXMxJ7+nK5MJnCzDir8x6w8YrcnG7VOzCpLm8
chOTzVjl1lej2Eex9GgR6O9HBlvPzg8L1ofOqP9wjvD6AZM6aS+LU+2jct23ZX2WRPvEix2f5CgJ
QLDv5//h7Dx2I1eSNfxEBOjNtryXK5nWhpDUEr1Nmkw+/f04q4EwagF3e9CnSiySkRHxu8p6n0zz
kjZyy9Wv8sZ48qviHPlxTwlU+m06jNnK83ugLyO211Utjk5uHyInfkmN+KZxw9eMZqqT+iMZYWdY
yBxH1t+km7DvZ1kzJAp+HU5exTA+FgTs+mrEWBO0VE/VvVv7JytqLy70FZdOsmcJ3nbzsQVnuWwH
nMz9G4cM+N4nb1JyYHri2DgEkbbFwvE7ltzOSjOLs+G1q6npd1mcH/u2PvuJuevK9mC09mqKAVI0
v3vIpuoqhMayOnwljBDDEckkEaj0uRz7vSm1l7pwbtORZ6G0g53HdYYBTj3Sep7Iagyn8jkzok0z
fQHVkwtmbWur3voQEChZe8PBalKNJzNVyzFISroWRkNXbVt9eJgSd6+G9gj19o+pj2cWNVtv0sm8
n0rM1WJ6o2raDwFcaaXfD5F+lxNuVUbdFe6evTA1eYPh59UD+coi7dOLcSnqI0IWRnUJ23SfZ4jo
lJ0uJi98LnV1LTzmowC7Yb8xHkg7Y1YMTAZeTCp11z6PnvaQpHawbLSR9h+BZFB3N6YxXmH6XSIj
O+p9uDcMfS+a9m7su0MMTWnhtuNnn2UsdQq/Z8bLrgrXWCSVbAZjql8X+vPepP+jFxr077T6Qvxf
L7VJOygBJzy1vsYUNy6w2SfYClvPyl7r0PXJ9S1PhmGtw7g7G/gxrq1B/DVH+xpQgzj1pgwsNrtW
NYmw9WgN+wBrjLF0N0M7WUvTKQ6j8hNoI+MfmvClYboUkq68YDpx7FrnrIoGckYFl0VLx6dkUJts
8I/h1NwnbMr0/mS4CjAHJKpvtqJ8CoY/4PWGhT+8f3Zj2pcoPA4ernNttlRjwdsb7seEvqz29p7m
r4NUHeK03KVeC8WGjIc60fgPmJSN0doszOVIg6Hqadmww9CMy3z8ZgWTgDjrk33E23Ux8z8kLCSz
nx47s0eoXJ1M37/XCVJs4wA6Tbv0U9b8Kc+mzQPWOdxAj7kgJLtjWRTlfS0J+soC8Oh2jaD2KCPt
ReXxRstpsmr3qAfdGcunq6GPd27hDgvf6/42Y/Ii3fCBcaJb+hOxRVOXrUTZQ6pyqbkVZIDW1k5a
BMl1juiZZjA3hKlixog4K9OBadRxNurZI+tPhgWsTlamGd2ojHNCt57sUnz4hTOb6m4GcM+liMdo
5dQWLHcErS6zdh1z7lryhDn/ka2rv0h6kA32rDd9N6wqE5ieNnXpeuE6cuqNSJKzFsYRQQQdy/Lx
MdHVzhNdtTSs+qUY2jvS/jauPxwCq33LXfcDdZOz7ee2xgcuqScAG6JEKfaOdRuFJZEA0XweDlAM
h3y60W3CAU02Acep7h4DV7sIj+Wd2Z5lCKCVW81Labh0bok4ELS6cx3z4k/uRzjDaLWjp9gpy9uo
n4ZlM0JxDDVzgxRkbsNsn+W5pVaGwEPEDr33ILKvFpl2YuI+iIUheoZQbWt1LA5aDwCJbPKUjlhn
/himaAadxze28gngZ7C0NeNsJAMr+UaXySHKpMvqN0+2Nb0/cbrGDTjvmzXVrANifWUn+SHpwNZj
XLyJGvW3WUw2a/KIJmgZNnLTpuouEDNjplXOvRU0WxlNj5ZeQW6MJx56+QQadKxrnlwVnAblso1n
IM306GHwxUHzSqBlnWnZYNGV+NF7ETFUlMNwHES4nizJ/XflS4wDWJTQIVg506rsklXGphcHUN5B
C227yeGV6LgAEji+yAr/U0n90MDApD8OoPvxjVZ/ahKDHrqtiGrqiI/JwrUVG7CHRc6SQRAZ3z3X
fi4WYYBhnFY2twZptas6DLa63XlL3yvXul5sXL0mm5MkG9OSK2WljIqZ9qRFs2lXJdbImQJ2O4VR
fIgmvskm1q1e5N5XRrCNXe8aiXpLxwN3sT9rbbc1HXJ3VV4zt/OwESW5a1VxEdr4aPTGzTSEd8Fg
kCubcGrIR6dR5GoEt4rxDUTwkodsEH2vXulWuW6d6JIb7UpneBAYqTROi24AFzYoq4aAZIcloGb0
Wx06FOuKlzxrV86UzafVeiyyg9T0zdhZty4BLk7kbsK02Nd9d3KQmThd1TBQQunlJX8nqfFg2/29
qEZI6T5u66N/w0LvaA6wyv3MAMkWvOt2M2yKcITF3F6woitXXu39Rbl5bmtO4TprMlB89Tm5+b6I
U23D3vJxbAhQdmL3xZKUXfbOHiHES31eLgY+kcCxpa97TzhMlVCUqlJ/yecjnnp2F9fikrVWCsu5
h+aiIOBbJgBFNlQSXJBhoSin56pO9w7Qi15hLKHKajsqhxe41w626C62XeEoB7xl1lstKj4SS3tJ
Wv7/mWbvJizeM+qxRuJD4NFKSjy++0Gukya4qWr2sbxJy8YUBuwr/TRaxmdfJfjc2WbJQkD8TYCO
skSc87R4Tz3QKb3yL9pgbZ15r9Fb0dUxk7s8Trxl2Nv5enDDbeHUJ9/MLz73w6ZFWFGGV6XT32Rl
vy+ld+qr+tnPuTWpfRIR4cfK/bAL7VMCvveUTrbO4P28OiNFoEOuH+fp66jH54LCD6PmajOIr/m+
j2yYToxppM9rKyPo7s3YhADSb0fH5iAXG1I+1pPChQ/yfKAgiNjevqc6OAJuQEeAY9NHMI3k02y0
YyX13vXTWwKqMFtUmzEFJe4D8JkQEFZA+KTJTXoCiKa9l053Zqm2RuNupDVdMPTD1DXaRK6+gu3K
8p009DKKi8Xk+/vU79d5hsWBl0P67JtDhPWgUdW7KXTvdFcdDdd9h2fCCjdJs1VYjFv2TLsgLE5U
UZbJqcEe18lpVdV0IYH0ZLn5wdTFw+jTNU6NWJYeS3c1+UhfknDZs8s+QJCcNzgDNJtGnsjGbra+
pcGSnrkhbVzBboa67U+eWsRIBPTR3MRJgeTAeh00a1/4gBEdguUODjJ92zqrIR13w0ZLrKcxwd0u
1s7O6GK+Ch1FFBGHWlOgqPYB5zRl1oukwDxUlolcClkRFj1u3GA45QkWM3aZsfjhXwfQazNbAL/o
3TVW8mtmM9RkYyyc5jWNyBe0HbIkk3OmvMMQcVgZ3QsBePe9SrZaaWy9FNJgOW4cUbx2oUcFHPpT
jNJRwiNKZ2qwkitNTtdCRVuedBduDDUGBi30DFa1pDr1LuB/ezR82AzO4yQhy6Rjtwqa8sbKkoCl
i3HQy/4QufllMHAVYjkzOhrSDrlILPwpjWDaCK8zF2MY0QKZb4JtWG2qLbTI9QjGtZps2DMCtl9P
7F9c5vdcbgEWx4/m6v5bAYCRBdqNMrtdxotVtk9GW9yAGQ4rV5+emMQJpEBpxmZXlOWDW8h9rMKj
dNimhnI/+DNu7JxRc1zqLjiJplrIeeY1nHUr0+dJmbvAaI5EjkD+gBnnNusI/G9Isksu/gqHpVaP
ARhHDaFkvteu8yY8oQ5elVq0ZVmxijy5MVjqeOlcxQze9NiNYUX2JZREDzvoggnY09ZVjnmQgKIt
LexUfO2SNwOTCDwPC6qo0ocDiwbOfZgHhIf4ebzym5Z+uGHGa1aNNXJLrjnwU+PnS0fnPw8+R5fa
o1JeBSh+hnkmQluTBNFz0obMGu22yl6LLHkPiuBGVn6/iPpw2QJnuZZz7X3vjZz3T1ukgLXRMsjq
9dTUOJsYewRQ+IoWeyeHxapd4Va997l+yp1xYyXmqSuAtIz80RvZk/W0LKVbHfVofGwSzpDKzI5a
V69ROi1Lako4fep+cacSf9mV6j4uPEQD6prXIDJheyXLbA3PB7QY+9GRJinH27kekn0xcOI2KK2C
YBeNaNdkux8i8xoWf4i5WTSW+pQZxnVmyGSJkrdX+aYLMCMNs4YrKJtF7mnb3MlvfCiZpLuv8sLb
qmTYpJ1c55px07a8BtgPs0P3N2Y+fXUYki+1oCvXoOQwKaD20SSgL+c+YuGYB5hRl5CBBCTGrt9Z
WXvWgCfI1VjO8HVtDtem9NZD4+GG9xHm9aGIx12S5y+igheLX+RS696yeuYU6JymCTeaWmIG27Sz
WJmIJRn1lKZ02So0YLCMKfeLwoxXKmDLMuR/Jsc7e722YnW3lqOCsThjnMlHZLI7lRZSB8D/pm9v
9djc+o670Rtnn/GTY3nM/AibFlQzBpZtev/UzozjHr/jqnau1ozYN3gsDJpzbF33trb0QxJnW6/x
z5r2Cd184dFhhJ3/HnVYgmviaBU+jk8pNYYxokQ+NIzAcfnCsuu71JB3EOgXJukY8Akc8KC06qaF
kZmEVzibzJCPlnoYIz9ZeCMOPaGmjl7Vrt0wep2Uukg/Z2Sjj+Ph9IZxYbQs/BVDR+0u0pZV8tjS
DKAoqONNmhtkCE6I/aqNZsanoJYUQIhKWRisk15jX5zvS4ETGfYDzTjeFi55EVV46Au1jbmS0XfZ
F7tAurV5DC0nWikOgtYhd0NvKz5v2uhqViqwl12gLIKuEtxkKWaMXtpsxhjlaOkce1YOourZp4sS
ij05qJ7/OpW1xn11dhzp3qLXcJuAlL10opSdZsoNwiZ4Sv+kgf4Ky9Nl4ZYH4d51uTwn+1P6X6I3
dmz7XhDy7jvTeIZAvUoCYGBjuAQVXFomfIgoT3Ej9vnQHPPEum2CekC1Va4mL7kTqWzRKmBbAK2k
s9rHhFOOPQ2SKtndgtat41Y7RAo1H6GdXf9sSAV2Ha+EJkYWDvaXMNTKKen3pvyQQx/FT+Qw5uaz
VN7TlIWL0eJi9Gzt84bQsrIwAnO2q7tc+Ac/wEEKVSXtOHwM6AHc+WOsp7d5263LjENUsvhnSL+M
RbGxyaaJvWhvRsCAXpOeYJcti3y8n9qOnUdxqEzkR0OzN2kE0p4wFCM5VzUdqN2HB9fQ1qkw+2Ud
9eBzZFI76IzGsuG3NNz3NjKuQQea5gbXyIrfVFwA6SSblsbCswxooN7Gm+ReQ0Voetq+RI9mghx1
k8EowIIVnPHotOaw6LzyDoPnhVvJXWq3S3u0UGEKJGWsdv3+TWQ+fmRsEnPJ25VR1ZgBGydZ6ndh
DXFD9nxRtW+6asPF3TA+ghnkr93EXCDto/CxYAkr+9S44s7w+iPz28nxwu2ER4ttw2vMgJbKYpuy
DE00b+lpw40ngY+TgS/Ap9yH8GR6h1jgAB/zBsbmokj4t44N3oKKbczPE0BW40/QdaC4lta4aWp9
XQc1JJW6vPBuH5qiKdZmFj8ry0R2M6c0CTj31r2CcwcTSN63NpvBqNbWvV8enViBa7qEzA7Vjd/F
xQ38pX2G0UzcuFutqW9h9l2QM3xpqXhrUrvk9VFgn0VzSvXsYmu+sy3a4hy62UNpNV+mQN/kFMfe
tM9Qo2iaYnXbKvOAFNjj6axWgZXca2G7V40BycMZj3QMq9r1PjvNrGDIlWyY6T8KiDGLahKPWuYf
CtW/wBCMFyLyYduo5JLrajlogBgsHK+JbhgzBPzCym0TK33fTu65UMOatT7HrhPCX2YKMKvorcJ9
xHZSXPZ0mMZoh2yWsQKaSo1Yzui1rwEejmfIfJVNzmffaKciT9/7wXo0RfxoorxYaAQnEWWlwVLK
8D6vvXJT9mhs07i6zZroBuaD3BW28WVl6rPW9Ks5EIWOQLlAEaGN6lXkye1k+BvC/07cSbbeZbXK
IOwuMseDComqThvhuNlhdR5GJNAus7+RbaKxuS9zhvGqUk/RKC6QWHR2X/FTnIWPNL1YzlMYnT5G
28nOP+7h8lTykNTGtpMmTNZ5FO28gze3wob51E9ixf7iWrIJMel86wyRpGY+qdCejsMsrK11GKTR
eN90HSIq60p9ihYxOua5R7b0aedkEAV0k01+rkOsophooXuyJn/J2nUV9JiuK2UtLaFYicfLCIKX
DrhQGO0E+AcpaXjFFHY4ZYr1b5lveqSLi1SkW6fXz3FI/Q7C/maIzeNUzDqEmDmgdqEYuzocyf5e
k3IdwrWxa/rJOWExHFTFzF3dkogIJQUXU54OtewDHcwkGB+mUFzjlNRtlj3r2oODabJr8BRMo3Ys
eCmMraM5xSpFpbRolNxJLcVgLb/Rh3oL3zz9MKLqA8AOr3ezuENczfgTwSZRO1cQNGWF3n7Q7XeI
6gLECZhrqOsNTJB7zyz/dgoKos7iAoPrhc1LJCZzk0ZOsGo1PVt4Tko1rngnK4463CvBn+xEu+un
N2cE9Cxyjt5eyx7aqniIRw1edvc4tf1aAxIcIuhZzkDRguoxRdragK/B0Jm9BCFgh9unt0E6gHCq
9tn2rbfBMXa9o3ZIS++M1F1Wo7VO3ZFLCe4ROZDj25/zgAFfr8a9M3iPEBbeyX47w8yBbj/VL6Zl
Hduh2pU6dSEPkH/b4bkSNio2xPNe2z5luXvqc1hdfkbQJQvwd48FmqD/4ZWH35uZ8f1octT4RXWR
8YSj8vCk6uFI4sFKZS5qMOttsvo1MdGnWicxAFcTcyMitmx+ToXrnEtTsr7RAsCe2htOU84aJmrv
KoiKkYAWUlONqCEXObARmSlW+DOWK10IOsOi/urGZFhkbviURMmbrTLUr8O2BL9ciJYNUy6tE20E
ot86ODZaAGssGF4arfMXo6vlCz9LDqiOu4VXNmu47Y/uaN2YOfMLJAlRl9tQD/fYD+JFG8QOYAZd
r2GvXSAQB0BzmUX9sYv9B1W7b6Ve/PVsGyzWLhUP8ywOs/EpSCrrTk3yK8zlg+Vr+a1mjOiXtZn6
APw8RiaUdmGttQxAzvOUx5zb5stpajMO50JnPqpg5ldHWbVXJVHPUNMWWdeywSSzQnM2lVm6S1FD
7SIh4VATpUcVYvkqFLYFU86uyLJuUhddUme+kQmyTZTN1gkWc19BvihsgLegbNjy9Ei9YaGhFhLk
D1jhSzGzgWgm6L8MeRWOfuhcFtJ++4nX4AOAJfTAtNsaYt7Z06QgXIRemFLiba+5tfzmUqfRR5XW
j9g1kD8BB2CFrEhuVIRBWmDBM53y6oFnfk6HTUjeaEB1Juu1lTaG2CwJphQAKcwq2tT6SkohAmYN
YkscW2QC8oc74czt8dRfObRkX3Tpe9GhffYF6gS7bl+HcnAp0eM7J5BDFppukVaWbQn+hqg6tqsu
9kYWbsFrAQt24ZjmEZ3y41A3gKn8zo5ild9zdaRrvGQuPNjaQ/gWBq9Cipk2fDE8E61KKhng6hsK
4yGVwcnCey9wnXUaj7esqwJEQPIrCaunPAk/pBAfaB3kKurH+74fsp1lYSYkIf82fXO04m4pB3RN
+F85FWpyN/GenNA9CoR6ZfHUFOrPZKpbxCJiZdcGJdyLmBGRJdaJDkAxgtMNlzywT4gDETuU2UZD
M5mUJjuXTByLMP/IGMmKxK9Xk4QBCeZ3V4+YCDZlv+qyfoTeVm5jC9m7oHLitZGehN+9ZCNWwnFV
HB0sMwtfO2W1syEB/hR0LAlNA6mM5N02e8EL7nTNHpL/JaPHApLYlWGDaq3YeVqHQEpSf8iAGYPa
X6YVgsKxrw6wuplfvE/GonOnaYjnWCOMyXFksSgS+EpZcByqcheUHXRatdFTm5WQKUEuImBj7ZjO
zV5mp68Rb1ygBzW+eu2p5njCgZlKMQE/jbn8qgpIujkkkdi2pmVRIu8v0yfbS7WlW0JLn4XEXVSh
10xres7I4lfxivU0RncxI1uXuUfP8yFBBg5FZhiXthdvhYD1kpvBfVsPKymZNIvZ7IDb/+ClBZ7u
nb8ZwWPhPSXFYowy4C73AJSFm3YSPwxFSc535D+NEi96U+7TlAzZqnuKhniTI9Pb5XniX2yjXKGP
3LJWXOYTfZ5jme621AkjqKb25LTa0SeDIahJhTR7Z2HHkDUlFM9FJDh2e519u+LccPubsdMOfj++
hgl/1OTBhQr0B7wHT1Ilt17jvU+c9nyAS6PgvKVtc/Cd8HGUxsUmpLo26Xl8xnKZi00aQm7vgeDt
Rl+bdXlPcuRxGr0HgANI4eEVjOcu1Uq208m5DxtYlsVdmtTHwgFd0ssbJ8hv+6x4kDO8VZXVhkb1
ImsVLkxIQMhsj7YPKDjMR7II9+zMUF2o8ZwKdi2tjhrUCjZGXt9GcU/PFe+CFKKcYRq3iI+veq6j
iaLQw/feBhZbLuwLSNFF7zLp6kg87Um3sx1qN9QCJZYcOdhuFNJ6jD4EUSUSsXDpdtyAX19m7ReR
xqfebreyiuTaNCDjBZ1fLCoQv2U7tfuIM36d1Ha7MRIqSJ2uSR3qgVbdUe70SctBVLn31C7KLJIt
3Ff8NFB7UELU5GCIKuCImzzMXjJ93knEiCm0kOlffvlTdOkxrl/avtxYjnjoworcu8hb4Wi5mzoN
pX8Nk4m2HCqo9qJJ87NNU2xjcAdYjkNxayZ5dg/8zHKytLd9DOnRb9ntMMHZi8RlFZ/aPLCiNJB3
V9tIpge/Lm5bsB/dd3fzIW6TvdN1rIVKogDiau2xp0k9GCs2yeIM0ngRYHDs0G62H+7EYQiHClwQ
Cqoe8bbF9l1o6895xLzmKO8FHs/BdPuNXeqPgV8cGDqYPhocztyZq95L/Wj0bPMyfcCaTqs+c3g5
lchSnga8VlhlsUrsN8ofqrU9csBakkWxlt+NYLF+YddAdxOxJw3yvygpXwaz1bdFn/4JZfRWIv1a
tW5yyGV80kfnAWnSrW1DRM4h6icy/XIcd+EhaFjaWXSD+627TLPkrqAa21N650XYYlTtwUzzaz3R
4hcNa+UJpVk5OGtn1lIa46nRUaqYon1NYcBbPQ45kQvj2NIi+jy948GjPUzc8dUsfbnyGaJx14kY
ozQXT5Z5myeTYZl62R3n9J9KEy/xBB09atdagRKtaz4H9l2GR6OSdnBH+Rj2scbJkOWcjcKyW0g4
wwKDkzYmc5ysIgT9azqOB7tVkCPjtWWwYLSCtoGcrT5yCdO7Yi0gc+s8MPwNRntWLvEntY12IcIu
oKxRD7eh5EdvIP5CfeMvjZ5lVUsOlcnd+yHGno0LhlISGdsNcMYI2L3Ru/lcKxAdtUH0RFG8C6G+
uKBlS19DUFlOIDwiBoIK+2Hp4XKLcCiGDAtff21jTrWiZceuwtbpK4dHaPb3fm9fyMg4dGOdLoHq
oPVOT5o3PSMOx9UUGVmZIYyHnm4FsPnG4trBzVnXzcT+R3/LTMTOXXpQrSDQKzsNOS7Kk/NXIlGu
bRdCEd4bAxq3BO2WB9yY+QK5DJ0B7QGsYGE91lF6UxjlZhLqNbSGK3lW79IuPlKOgzjo/jLwboOB
vQR+Sc7Og7yqCwcZaHbtk+nQtvm6Ehrc93iHpwaPHprPKN6xsZlVlEDg8AIcxWZpSMNz2poEdLIJ
QpUfLXIn7rf92ELyqkZy7pyVSvrnNkNknxHntrYSa25vYcjSuq4NSGJThhSjRo24iDOZwvzyXiY5
gOsF0cvYZCeGg23phBhYVncYWW4rEXzoTAsL00u3tG0wcKdu16b5g15joBmT2Rvb3DS/mG6CupEL
o8c9xC3SV/bcB1jRN63NAwKCe0iw81ajPAQA1wvXFJcWS+c2CpZ0ejsfeVGPa/4Ud+3Owm504clq
fg+eB5PAn9TZJjZKSsOVS8OROJqUrzCKDqJF6zgN973u+g+YjNxWo3zLZXlux48SvxTU/V9pEz2B
Dz7NHi/dNLyMov3r1joZj8ALOp0cJL0cHrqPCRRVY9EMJLOZRfUwQN1vGrmSDLaeU+yyytAX2D0e
cSK4SSGcTGD6NuJ2FGzwHlt17Ic+A9YzUaCLq2ubi6j2L8KpkbVaWxdPLaaj4tXzLA639I+XtPnm
3zZuPzk0u7N13H/5G5pdEyKTN0tSSlH7fqnHeKUts718Ct+hFP3meDtba/4vq7hvLorBZHmBk5Bt
MWyqCzKgbbRv9uXhdxf+H1wg3W9GitJsYoAfHPWG2F7EdPDY0C3i5POXX2m2Sfxff/93+0SXuJxy
7NJdom/Ng7NJ4NbCpVrzcpmbOZux3EJn/PeX/WCl6H6zUtQAsYxCimKXTOkn6y0QANX+4pv708/0
zU6xyIBgY4VlXy6uebPtc4AMwNl//+E/ffg3X1Xfq+y2dLgH1kBH4uHSgV+Q/OXD/5Pb8D9uwfck
abwrlaZ12DRGs4lNrcRq7LKrCBIcuHq8F5iAk/oxK6tjXAW/+CeaP1zS93DpwB5KXXZzJE80bjNR
rcvAI3wUKYiaD/ehQl09pcmdtEbC3jiOyzQ4Cs/cqg5kxWWkHVxwZ9UfC9kv5005ilRUSvYiMh16
Fk4/p7pqZfg4oA/6xdDyx5/qmzFjiG9oNZmE3MlNdG+vo4PYDE8trv7eL3bZxg/Gks73qmEWUT54
GEvqd+rQnqZV8Z+XIjp3WEVBA1lYa32HxcMvMU/GD++EM9+f/6pSLmYZJLI45U6+gMxXX+1ebGFW
qr9sNKclllZE31p//l+PsfOtlGigQUzLfJdn3Jr6sXDv7fr53x/902V8KyOVbwSeofPRE0mTnNXH
Bnzp3x9t/FCividbt5HuZ7rJTO7XS9SvCKQ2xaNEltAvwkW0zO/KR8v65WX86bX4VkZq5IR427gl
apFuYUG7EQxIIw3jL9di/u9y63yrJNDoy1pG/E6BjtdDhGNx0V2qTpwGbONQzBsPzeRt4Z5wRiLa
ygPtNoNh+9vX//BTfo+9jg1iR5OJtz7eFxdrNe3gLxAcY/wnhff3M+uns/d79rUJuQEZTVLtUOQg
9Uy21UBcmxvHOwIMz9A5VgKjIaN2zlMvoVXyugX1+79/4x8saO1vNWIsjC6UNd+N70ZmP/e0GKTD
DXAfvOKXHMYfioT9rUiILGOjQ2Ozmzwm9KZfG+LWaGbiTrD990X8YN37PRPbRBZd62nA7zKwGA+6
i+PgTpEIaw8jemf4jVyaarp3vHT47TX74dG3v1UHrLFqU9NNklk8OPBt5Zw0nFqlncDwnNxjrNI9
1qB33jCdXd1+FB72pVOO42fphss4Q1tpT3f/vvr/JIP9jyPR/lZODJn66DKzavcUn2o22MlyDkND
TrGmNiLxG5YszpC1I11alMvfwqN/uq3zS/tftRgxm9+6upPuDIh8WrYs45uxvCNpafnvy/rpyfxW
XFQdaVJkE1kMAt+uvsF2a3DvojF8RCJx9KUpV//+oh/fv29lxp76jO7HBSLcRjsSYz4VjK2lvplD
UMb35rfAvR+q/vc420n5geO5/GAjwuB02rZiXP9yBT+8AN/jbP3MllOTcAXmFou4ORSqW/SbaRGv
TETmXAqGkSvwS7daDxu1c347AH64R9/DbmVvC+WqjgLtT9vYYVPgXsryNhEhI+jrLxf3wynwPfNW
6x2tC1NGE+um0ff6U3YI1o2xGr6Sv/apeAiu//6eH57n77m3pNN4g66jE9BVdS79cMcEvzUgi4xj
cvvvr/jpSbO+VY3QC8M6NZt5/ol2SPkfHHC2fbc21u02/YR59P/8nm8VIa0ywsYxFdu5r8yp7b5Y
s/l89tB9XK01FtS/XM9Pt/9bCYDDnyYa9sK7oNuq+AGb42OPaKCk9UhS/5c6YPz0Ld8KwWjqAQ58
fblzH8fDsEpvsRy+kc9zjmj5FV/UClciucB96Zer+uk9/VYOMBYHfI7hYCtbXxm19WWzOP3lzvzw
2d9zbnPIoQT2kLxuOPclLayX/P33Lf/h6f0ecGu7na6V1jy/JyYqkCdDFGs4PWb8W7bwDwfe9wDa
pKe3U5KproF1hrFH/STNXw7Tn36U+Zr+6ySZ4O6BD+iEEiocQAykbSZgwL9/l59Ghv+MdP/14ewZ
a9/LO2JOl/pSPc2nIoLuo3+DoQphYPnnb5k6xvw8/o9j2Jwv77++KfclKFfOcoPdZ7zl/YOliqWs
ZA8+NPhBFf0LfQkAe34XT/IPTra/PVU/XuS39z0bzLKcSjvfdS8gD0/xck5brdf5k76ZAx0Rfa7+
/XP+9BR8e+MNi51yPPDGD3n7tzZLhuzagKzQ/DLh/fT53971KG8mm9OY2OzSO5VW8DDZ9aFLGC/+
/ff/9Kh9e7ebJO6LCkLxztXWEWQOBy+Nf3/yDy/g94hYPw4LqTpewLJAJZN9jF2DdeLeqh7//fk/
nR3/x9l57EauLFv0iwjQm2kVy6rkVTI9IVqtFr33/Pq3qJEuj1h86MnBgYAuuszIzIjYe025sJku
q4VZMZDVnbIt1+3ZRfvin/KDeYV2IFh4jJkX9BWEvw1iNI96nuWsUK77GWt7enwu374yvuEfZsdX
CuHbD+sFZtRYWIy3H98IK/E6OeC94mFbBXXOu5UPxgNCuYO6zTbWbgQ3BVfxNttJb+Y7Lpi7/N06
/BsuVpfGwfftViwxzExTSRjE3oPoHRN1IWMws1B9zc5vv+t4rUX/Mwed3rgieZ2bL1n4NATXudQs
TL+5rzOZ59iRUnlMuUJtPWL6I8THy19n7ncn0zptS8dJEj5Og8e8Ju4t+oku//LMzvQrWH57J66G
R1uh8stRcIq9J0l4GtpTOnwmwqk0doL8cvkycw8wmddSIclOMD5ALNML/YEj9z/9rjg+1rfbF4ey
MHEL5PaHbZ+cXW9hqCjjm/1hOkwxrl0A4REldrQvq+wlT7N7oBf0xDQ4AbkOpR43q7e5kN60g/XQ
heIuK1BV+F577I2QPibHeaYKFWyw/MAeVKZ4RS4dn1L6nuhdcApOnaV33SG0Osa0JRmNicNHfi9Y
5rUlOWdTwMnASeJ3pCxnFtzN5bf1NYN+eqpxZnx7XVpn9pTfwf90efZYq9lzJUV/zLEBPZNoPpbT
a8MxPoySoqbSvFmx+iRbimWX9GlHo4wfb7DnhVuZe8GTTQV7FewQVAKZeVY5FNU7YUN9zz/I23gr
2NbH5cvIM2FNnMQSBzlYbIwDBJE49iMa3iBF8iJFtAVHTXGmKLQzc1pglfoV3EsE/gaZayEb1GOl
Kwptt4mJYZMr7kIVfZkQI9aqAZ1h+X35BmeWpSmvtvMKl96CMtoXmIlE2GHkOJj38hl938L+fGbq
TRm1SWpQHg5YUoVom/Grmlsv/PLctkachKWk89JyyKSYBHa/iTcpnQwr76XcWrDDaD2j9xyx6UKg
mnuMyc6j6VVVcmKR4m2KfbrobMy++LfoKk6Ck9Pr/JbGaUykxonLF77Ulz/uz/esTQm0jq5GmhXA
3UMf81AK3oZ95d3lnx7H739nsjblz9J8aLaWwlcVtaus/xhIJeNlZV/+8ZmtsmZN4oSueNSHa8zn
RwB9ZKc7f6ft1C2ulsd8YcMx924m81+KMNvWHSZmiArSo8KsZ9nu8u3P/fRkzje56crquApHdXzj
tv06lv3ryz89c9jVpqBZHxPDippKsDd/hfRaHJA5rZJH54AXpvoUnzAMecMO8GgchoUPPbOv1KzJ
niIGPxGFCZMMl5IdnnA7HfUB+S9vH25NYyUvlQXHb/vTiJpM5s7w/KQuKRZIA1SV7mOgDSRWH8zs
De+BhYGl/3wG06zJLMZYwW/kmlnc0JN3GHTT2cR6eq56wrHUXHMOu8/0/oy7pL+pBAzerPy26Tne
u5hV4cwcEmBKpaWRzMQr2sHU3ql+4+iAdapKD7FJWjVP7ETCTSzXGmodqIXEblfAv6qFGqWAvo/d
FvGBtclIucaWvx/c7uSK7c4s6n1aC6+ujBbYDPDWxK8QC1CBEmYTh38REz1nmJeudRK4DqMKBwBb
8kSEkTqd7op6rYUxKtw2wZ8l++WFzJ4E0keqHzKFqn2qIP6MfvXFEox0ppSkWZO4hd0lrZcy1b32
HnXgLtl62+yqv+vW+eFrDV2oD8yEmikGV6pUBrwiULOv7rX6Q0p3OqWkhfk0MyCmpFs0Trh4Isjb
48dLym0bXoPAUtboDcmDCdt/vMokngmoplVd9tI9wktZhj/TGwpNY1iw6+SSe7XeaDpdcjmcp6qp
H0UwQgtX/nl918xJmKN3TUfpObbg7nqc4hFB2JFt3kl4Au9MWtK3xW99W6z/leOumZPgJ7t+G5So
ZjHwfg619wL9rbNU8PsqUv4QI8wx4n7bPzYyNnH90Ib7ashvaqcDeqxH0N6ExtsUJc3BvoG2H0uy
ykWMY9VrDFDWyFaSXWqmx8pK3oJUO6YazUxhLGITHoX1qihwCoK8h/nH8OanLdiM+E5Ttfe8QqHo
Zsq7onaHcKCvOh35rKqFpDnF6xsjXF/A2L5L/4RWduUgiDR6/ySm4YfQF3bn1P12MDCGU5Wdmncb
LEjOGY7TlIWuUSRvdCyB6l45ayV2znGOANmR/rHLgsLB/76qKPVEWo/LcC+osG7UDw0FMjLHy8Nq
Zkoak49cg4HTDdcIsS3ce/WdiBbF+Le6kWZMvjHyqSiSM4qYbRMZUHpqtLXKX18eDmPcvnz/MztH
czotUq3TLQpI/l4xsaewSoUVrW42JGh+AwR4MQTtWAnZrlcGCniYtDWtGRH0fZABPqQjr1/YKsze
yORNRsbQFEraumT8kUlnb8oVLoV0Rq61Y3Oj7uUr4W4pN/dzKDCnk8fFjYLjO3Gm1+J1iM+0ZyJL
fnWLf32W6U7B6mvgK5ELMDk54cd4klbpGhODX8Naob6U7ZaeZOYcaZqTvYKSpU2uyRV8hBpmQ01R
s9C0I1LbU+X7d5UerbNICdaCke8TH9O8Vo+fUVZiWOOla8cFQE1+fWEojdf8b0wyzcmWguJTgh/c
yPyGq4c27gBZcqvcYD0jv4p2sasXxuzc55ustmpLZ6Ck8nZTIEKDgWIuIg0Qv+Xly8KTjN/phyeZ
cqi1Ou2UEY24j07SdrCLW28br2kWX7tv1Zoc8WHhOjNPMqVQWwmmlrJT+Xu3sw6NE9N+OiD4EeVm
VyvDryoATyDoW5kmbaMOP0UcM2mcd5NVj2uUMIBqTMzkVEIVXdgFjKHlpwefLM9O7qpy3AUurXTK
yYO1W1vmwgL8c6Q0p2FYCwq8Y7zYhbgJ5xaxWYkAEAfAfzo6mv8JxJ6Y4bnuc+fSkxsdeuSWCx/p
542ROQ3DtZMUegbdkbqItB2rIjAosGe11a24r9qFdWRuJEwihulVA95djIQvSZbTKTdOZuGc4Yxw
jmjhBDN3kXHifts0DJLRyX46DmshOTqaiSBsWIfYJjTZ+fLLGsfJT+NnEgIk4Iyw0x1cmUTpnWaL
Y5jjYhsE/h0JNYgYwBcXhtPcs0yCgFkJUqhq43DCFqAQ37XyrurZZaAz+adH+Q9yulXVQcnZNuT9
L3grKwfwTwTPwAkAQ+IOdvkqM8dYc0qcDuteUK0EfyY/i1/NDJmW0EsHDTtEPOc3CkIBLRd3mvTb
RKPUWBY0lrMQ1yuhyXeG0COq8K4d0b+5fDszb1WfzP/Q9UvVga+0V/uEz2ZsLbM4CJj6KgshbyYK
TLunlRgDPnA/RDxwbw1GHtJzg8f25buf+/Hx79/Gt4Wjs+AYabCPuXunprWSEq+Qfl7+9ZnYOO2Y
LrFJpS1bcveW7P2O1Awe5GKv7ldfww8TR5/M/7ij3P1Vzqs06GxaX9GM5KILdBUk3jleFHqjHIfB
v2mCHu/wVsFt0XhMmwGMEjUf8FiqQoN/VuRwV3KVf60C/hCGbWwMj8h28XGAmwIGj1KuKdlh5Hyo
oaStetbqoANVHUjm76hFouFi1IATZLQ1VeUXDQX9KhbzvR9b+zJQni3Hu0+SjG2Fb20bzfiN+9pd
1nLgCIIIo2NNeqnr5EPx00ddt05yqr5yMLkVUlh2omug56uD9wrQWGvivmJp6HOjABG8KCYPgxzv
I0c99CmMibQ6pZZ3rHvEPpiVvdWR+jBwQKVXvfxbxRqJCDH9g7ftNacagJoItyWcxVZJPewtgZ52
q0QeKJvYWwpiBbs5eDHd9k8eSZjjZN2rUEeKLZnGCD+kcOCT+pJGCZrr4FbmIhT2cWIc/c7pxCOt
AaXZPKSKdXZd81deORsU4DddjdlhWcAO0F/8wLh1yzBbVVGzkSvxHRIH/jbYFPQMyLIxHkxM0/AY
F9eGO3wgt0MoWAFPEbF66fDdrfvH0lKefD8+pw1XdTC7xeNf2BqG/MsJrZsEpcTWyhVIDbp3MvLo
Soir31EZHJOSsq+L5RAGFnQXF325sCrNDPlpC7nR1oFVWi0bZcvMVyjvdqbFWLk8n8yZxWLaK96q
6BscQeUMa0mPZhAVgPEwDtFVbIxxMMs8fO1E+NRyGryXmORtatldd071IruI/33T2Oay90ce8AqM
ZAQmYvpeQLqyVTOpMTT2rlq9ddZOED6gRDwpivTHqaNbRcwxbcFdbe2BjSctbimrysTmp/d4tR5c
rjT1TkgCkYPp0HhqAz1JuG6D7kquoIQEeviJJbt2NCIRK9Wh3biNSWd7m9u9ITxD/8aNz/LvgtGP
I+cUsOsEByv7QaHy0V2phX/fK/ED3OUPoYruisCAOfE7ScI91YFXTSYBmwbudSlHt00j2b3LqVvn
TBm0w1YXQqw8heGQVsW7pvkfSQg6zJeKd0/p8IUI0RUK/KAZuddOrPq7LtJuE7ibrl/8DQqxYl/e
S6jQAZmX8kLU/Woe/SF2aZNFX5eSrDUGFg0Mz3e9aZydAB9HSFxbWCIQBYxhY8TdkyR116h9S1rf
arscRDhXzO1IU56FMWHh9P7jAIAjV7VzjWanha0Uy2MNRmzf2rDfZGlwJTgifgkglmQed7DQBhuY
UsSDdqp65XdRjIjJYmOmzY1gUSAnK7fqerWHk+Z7ZCDSbaB5yiq14p1h+bdNET7ImXoW+/Lx8pie
GdLiuK5+W4EiikgwsFSOJspTj/haTc19g2Y5EO9CDrOXLzKTiDanpbR0wMcTk9rxqNxvFNvbIv7d
FRtpPbasYb56+TIzk39aELMkHeuHNvL2Zfgy1EBJjKVNz8w6PS2E4XtL7jW33D09x26kP7l0gCSt
vlAxntFamNNiWGbhdSJrPR2qGyRl9Ievw6NjwyE/tbSka+toE91jjOtsLr+nmeyvKU7Gf2/goemY
XC86ZYfiA/CAHYLEXUMB2xU7LDGUhf373Hub7Hk1sapp1Q7dfYV+z+qyk0LEk9sFqdNXA84P81iX
/3fwJkCHvTjw3L2EgtPcidoWgS8PY2ygsZR29mx80o6A++8KffMK0/CFFzgz0L5KFN8mjSmKdQVx
kMfKiVhlcqQItb38bb5a5396pskrkwq9D5FekFIW+xybYSfE/sVI7Covnq0AVgaV08e+K+/isDh6
indfIyWVS2FUaYjvVa4/6GHyJg7VVZ9ah1oqHjWrMm6cGIfkrutGvcG1H6s3plTaaUxPuzZgGJzq
ERgqlMgommgrzzHDl6PmibYLCiZmzCbL0M5FiQmTYdHagR6/9imIZyQ+3RS/TaWzTNCZyQM4rHOM
Sto3WEwG01gYSDPbfG2yzZcFcreaAKQr5Dqd1WAFG209kFmpoN1ffvNzl5hEQqMMRT2sdAZTcq/r
59r5dCHUWUs979bPB82pvikGo+xaKnbAPtglLEH9cy58AmkyQxxBH/HXWNikyOMk/mEATcVNiPEL
y5HY9Xt5XjEgPA8fD+TifZReD4C4y9KxscM4DJm/05OBxu4Mh5DRPUeNAb1gNmoZjIja78NNizvN
UdccXNxJq7ROftd18sJxVZq7UeV/Z2/bZ/goNCw94ARQpLPMRU6BtUZhPch9vA1wDzAb6V0s9d9+
aR5wrFmItzNr3lRHFYtajAieL63q+S83Y087tGeUWxR8E1pm1KWax1cD7U+fYjKXNcgdapZR8S1B
swZoi2vFkld5VvOfJjhVoozRSBFyUIm0dC005muU+MDjh17fGX2K57ZywnYVQsGA/ZF0sOIW18ho
RFWV0Z3bIr8riz+i1ryEejuscP7CXrDfVoFqX54TM/F7KpPKkqwJJWy39pX2IKe/Rs/VeuFcPRND
p8oozI56SU26cbq5a73F06jU/20fMBU++d7QJKabuvua09cAl1lbyOPODdmp3kkDfuHGXcoqaTf2
YOOMd+WexG3y/yg4zsSJqeAJiwkAgGEm7AJ8mMIWw5BfXowS2bptcGepP7BEX3hN5s+BYqpzUmOY
pWmAFA1PFvfgBpRsmhKHWicPbhzdVXDAKh7D2FtYNOcSR1MtU+RoSd+3CX0nUL/BWOwBG6yRTl15
tvdO3t9Kdtanu0ZgsKhKn4np6mSD4OfuUDSag/eohEkPNXcYd7K6d5x04aHmRvFkJ+UoVh6UTevt
pbBce86VyQT9t6k3iR34lWkpyzvuYnX/ZHAGStIcVIi0MLPn9pxTyVKNMJySD+nIym7Y/oHA3Jc7
x0ZQ1q82qbzqnrV1tgt2l59m5j1NVUxGo4qiJVL9LTi81iBdceNYCCQzMWoqVMobw6vF0TGrcXuk
w+DcfO+OLNDCnc8MoalEqdN7FcQ4eGu/gBngnlr15JMulpV2qS9o7t2MD/ZtNwkgFJ4PXju0T6fU
MrG2wHzA32EyfD98lgd1Hz6WCwFs7lLj379dysxciWQLuduWunmqPTTx8+XvO3ekUCaLuVpy4m8y
XlO3bU46hsqP7gaN+E47YiBSrb3N0t57Lox8td1+e4bOcsQaJyuewdRPYSfCZMRf1kkxB3K6/Fbp
83wlw1SJouq6M3EgJa+BXaErPtGahlAfA/2wwBOxxpFNOl9+/Ln3OgkDbUVzkjQyZN3ks+geVH1h
8M3sVL467r89K67UjoxnVUh/SXur94BuVLoXPXH/ZaVnSAtfb+b2p9KlOhSdBDgXTTQefJvkWW4W
NqMzk2cqXRq8MPLdMKY9End8xQVTBCvkILf49wllt3CRubsfX963l6RhjAeEk+SCgJsKTif+GrXa
P+4l5PHJvv049BdcbGVejVJASgscFFiC8f5Po2aqX+r82ogHnYKNGHx45lXvL5yLZyLiVK0UpBgZ
OhLeXXW/yQUUfCr8U39z+aZnrCdMeTLTh6rJBK0gRezexDcx1hP1Vn9Nt9DrF77n3O1PFm2101JO
HB45XMzkRFOjXMyeIYntyw8w9/PTuVrmAw2BgbeXQWtViXiNm66t+Us7grmfn6zbVo5HM1zDYO+J
J2g5gbhJ+4fLdz7XOzEVIhm4OKVFmlLhA9/I6fug2GAmHyppDaJl1ULOGFbBEZvIhS8xe8Fx6/ht
9OM9peVqxsMkJ9w2d1AwUPQI6+gqeK7tUUNdnJd2CDOh4ivcf7uUJWiQ371xFWzkdQW3xkxvM0qk
+b91gXO++99nKQDGU/rJoRVY8bWQmk9FvHSWmVv9vt7ft5sXlEgXoSoHrH4SflibYZ/tITyuuk2x
yo7+drF7ZuZ08NWL9O1C5KqFXMhxe5YeoVna+MXtKaLQg7gd8150Qud7LEhvQAJudZjTC3vRuUTb
13N/u2xANruXXd5d7avvQDqeOt9/ciXf7sT8DRf4a0eDPOnkBk21CpUlYaNlIUkjPMOlXLuNAomu
vXFxaWVvINskuJ9Cpi+UgOeyy19//3Z3GtWGIBnzvsMtZ3k6QaGgYhr/WG30rXfEmX9h+s0sNF+n
wm/XUdvGHzDP9b70pvJ4dNln7wUQnkdaznbWYSSkLmkOZ8LIV/T9dq2uqXGZjENy2Vn4zK72lCTe
sSqLhU3nzM9PxU+WnmuCn/EoDUxYzYmgbAon6R+zdVMFVNRrnYbCw8PICeaUn2B/aVDpO/f5y+VP
MTMNxMmSrwSYxTYaOa5U7a/whN/moKfbvt60PWb+sOnJW14pNHRevtzPbwvYyf+GDo/lQu8Vpnep
wOwejANc2yMFxn9akYz/CDJI8eQ1Jnp7+oyvu0qyQZU9GHG50Gj0c2Q1pooM3zIsxCMUL5L+UXX/
Dg1W1MZdBOnk8tv5eVoY1iSwgmBoValEA2M6N2YrrhtQrf/2y+P3+DYJfA+mhSyN6pqkOlk5Lvrx
Upp0ZmkzpmqM0DArZRjHKJVz7ZWAundsinp/Wls4JjcaSYhkPSxkr2cO28ZUiNFIaTJY5siCK7zR
RdqkCm8eaoVUo9BUn2RC1T29O5ueTOSqijEnlNJfoVvsHSN6bZIOt3Dc1AVr4b3OtK4a1mSLpXdt
irczPgjtmrqJs6NvC0ORZjWSqY+YHm9lTF4XLjY3eSb7LWrmuF+3yI38CuMcS6bEK/2Smn+dm5P9
VtjVWQ0ahLqcAfMPJK+G86axMHVmhvZ/9Ats/wULN01S1C6ldk3Z+IV4vjy4f06/GVP5gpJiRpLq
qbfXMrDe4VMiGSBp90Xn2n5RoJ/JtpcvNPMBvroZvs2iCpYEJr/EeqdQQCoI1jNCRXmjpsbCYjL3
liYBIKaRsc1ynsSJP8OiBTq5kNqZWdmNqSLBj70Ob3X26vqvcbMD5XajuKt2q27z22WXrrn7H//+
7QXJQdB1vZThySXJ+P7nbbEavCVF+lygMSfnJakJ8rYCQL+H4kF3E6IDO11DQO3ZHwJstbu/0WbZ
xWHuWSYzu+0yIa8rvgXwKaztN0WoLoT5GT2sYU4mMt3hsaIFeHmMFlRoUbbyp0QKPN3JX34FpV2f
oAO8Ffeghw/CwtI79zyT6d1oeiEMSeHtawh4gccBn67Gy/NixlzLmDZN04cZ9z48870kB1dhgbrE
9OwkTd8cIq3WlLuYEr/vDM3GGtJrUIvY4wLNS0EA0rlS3umBuEaKiIeB5V6FIZm7yzc2M2GnTdap
Z0V67o/fEFcvGciwU2arplIXfn5mP2BMNk9FDxYQT0oCj96CnCPvG6eyjSGevJIs1HSXH2LmTGRM
26cLH9oVbXzjbnmslXj0ITt2tVdXvOctJIGF4DP3ssa/f5u8oef20KgZIAirYY+dqsLfREu52a9W
yf9W8IxpK3UmRGbp4TxLLsLBbkW0Dk7s+KvQVBoggagMjWJkCpZxaPdS529DKK5CRd0+R18Jl+RT
yZAjAqSBTkhr39pMpUOHk30r9n9MXGW2QiFdGYDQfKNax+pwG8uiZ7cSJtzukP01YCisVZTeq9BN
z2prnPsoulKClBKJ4sA5pHUrcrIr36BNAEvZBClkh8G675zwy8e8LgqINKV+W2TF7yyg02aorJ1j
9PfYEBYrSUofKi17EUAfbBTa0VgU2o8mw9umMp2nqIKGpaOeaerIOLgAuNeMdLqCgrJtdhKdX6e4
kapVnFFWuTxq5sbmJFj6YuzJLrNyr4poMeWHCNegWPLg6CycHGbiiSH/73BJZalKmk7k4BMot4UE
A1FYMn6YqbwbxiRAlp3o+HncEKuSG5os2+asRGvQp+nzeFjMd/TkVTu88qXhwH/BCmm7YSOvltMD
M1sKYxIspYERpPRUo/Qq2Dlue60Lml1FxpUpyIe8j0rUNOK/GcQZ03Zz/Lc9tTUHb68Wv4PhDsAe
bvybynJX+J5fHg0zc3vaaq41aloIQs8lnPQOI943oXS3dbxYAxs/zA+ze9o8LvWRLBcG74saGCFK
X0t7nY+ib6vrJenPXBic9o9nXUFDsygRbR8b29/TtWJT5DmOuqrx0/9b0hSvwf8d15x3qz4nduxF
p3/JhOBQOeqdFi7l2Oe+xDidvkXZrBCDOk5U3tTIE9+F/qlTFran47Lz00eYTPlAN0XXEnhBmfoQ
d8WaRR7KV7TVh5NqvF0eSDNhZdoopghtMhigYvdR8poDlexomXKzleQqu8sXmHs/k6kvxb2ZirRT
7R3Lvc4aAfdq9DZ8hss/P9N4oE03kZgVG66o4ler7nrsP4NtY7ANZhBtvGO3NKN/jo3aVJpXuwhD
vy5iZPeik21UsKGX7//n16P9Z+vo6S4W20i1M9M6Fvhi4yqyqoOliaz9/H01cxL4ZKgiZdrx+01R
7vw4s11JB8CIS01UDfskaAEXsKmHX20K3iOwY0DuUFUHwc66MFk1ALwCKBJposBN7ZI13LwNFBVK
mKX4IsltsCrl5iGiddGOLSrYAZ25q9bzOYuk2MJApTRlUo4F4CLBxKRNQc4hCNBug/omLv2N1khr
3Zd3gawdahV0qDNk66yPbPZIR9EE7tTnVznQQCH1Xwx6xa1QvQL+ujMjaddoWKJ04lEQHGjCUGBT
SASXv8vMAUubboF9FVqn0wm0cuMQ4a2z22HFJu2It53to0jZXL7MVxX4v3Ncm+5om9hwu9yljql6
4Tqq82szgNwVanehn76YIygaEOkqcLtPSRjUNe3mYAul+8wz9jqI+14R+nU+mq9bpJZNTOFbcbD7
DAaFGJubnCOiXYlwK5uo3QYcsUpEQFUEzafJKrQhUXlS0+Fc+cE5j+XXVMZ54fKTfWVMfnqyyWY6
ii0tjyIlIUMQ2KosPyQVosg0la+BptllrV6bWfDkd/AvAZmtU0Wli7yVNkFkbnzPH0Gs+ET90Url
VVDKK/QlazAu1w4AXoQftFDWypUTwB+R0Wq7wk7pyt2g0JBp+uFLEGLN6mjeWhI9+FBiAlSm3xqq
cj+4MHe9qseLuEcKEuAf05kOudh2h5JYXZllKgKndG7DJqFSgBS1M66HNjiGSHjC0L+pg/ajlIDm
Oar6Gpfd3zhNP3OtP4SVYHuxDswYT9MiA3Bu9g9t5h6kcOxt0/Qc9YtsrvqSTJffssYVzLDeswCs
Q/DyIXXKoslPxH+tKLzDNuRqkERYUM2N3qoPpRPvkpHxUWvmUxV1f8GEXXlWCJMv5o95f5cE+s0I
E/NKQbUtvXvNpKFepV7iL3zTmWBlTBYkRQSBKRsU26NwyypxHmrvJsCe6PKImQvl0x0oFECtNMM0
3RtmhlTHIqFhWbAR3eYpaAVSAy5M9kQXYIioESyKzFmn+bCwTs1efbJQkYvIkhwR9lcNo3pKAHXU
2/AuOy7bSMwGlUk0TlI4MEVRpHur1YuVoJA6ayE82U2jtCMl2dbjNlyrKU4WXWudhpyOLLG6bxV1
qXlqZj2Y7k2lToqt3hCTPQgkeZV03ZWeis+GHD3pkbz0KsfH+WHqT3enViXicFBV46tsN8pW2ZsH
znM7FSrC5aEy9xST2IIbvqXmJT5niiJsE9pZtBDrIMv860jCx+VLfDX7/fQQ47W/beyAgjmeOEjp
vtKHbWfdi+p1pwnrrLQwOqGTps/JiBXeVogfBh3wGodKvS5BXVGNwsJoOHeSsXEF0kGAsMN4bYAq
rYxom0q3ISfW5hwpKV3s2j5uOkii/i5Qj7UCHM43t/7w7DVIjsDkDH1wbGMIQrg5lOmhazNaXajh
RdkO3KKd/6OoW5vuk4ECgjn0k2TvtN6NFnRboY5vO2vJJm8mdkwll9WQ+E3hji7Qjni0YIJRPT8W
sfSw8Lm0MQj99L0mwalwFLGKkgREa1zeFp6zlcP+uVDl+7LFaY9lBCI6TCWxW0dSKN0PqiaB5UUH
J0ateBg0s1k5uujaWcCCqwieeRo0/FhqpDJ62vyKldrCoaW489rqqJbpWh60O6EybvH9hseoJsWa
xum/dIU814W+czVKJ5b2MBj5Q64H70LXNmuAlURq1z3X+ENuZHM4i13yabJ5whS0HM9vCa2l6sHy
gnCHE9I5FBp0B4H129cQX2UCUEDSUEalbmKVBlgMMV1DulMVHWVkpD3kQZMioLNsEiqmXRXNrSVJ
yGYb8is8yI0g4akl5y8qXOeNbsXmtgmjA1w1aF5Ca+1yZURkN+qwJgPzYqaOtAoUU12JIEVthB3e
Bu0e5/U+fm207sZxvaPFAmgE3qMgQ9dypW2qt2/dUF37Aho7BXFkm5+93KlWclAfjMj57fXRuYux
JxOiVNyVuX/oXAJf2ZRb0OQY19TSLVJJ0w5iqbbNeDTZr9N7QUmf+hKb1E75qA1pH5vSRsQrA1bh
bSO0xabBwxWNZ3KdlPIxNg0wz218VandkzGmSYAKvnUtTaKB0RbrXjMfaqfeR24fjW8c0nDmY24T
p1etj3epWICkNhSsqoYNkjg61Af2GZQHrcG4TywTmaGagvQ1rb1Lc5LfVneeRVIhGu47vboLNP0l
cKLfHfBl2Igu+OT+rtWKh6Cq3zVduVeT6lPIyTOVUv0LFAZbFEe6KwVnI/eyvFN0oHdZ7m8tXvrK
EJtrrUquK6kQViX94KMd1losRsB47Z4rFY5WYSS/tcLfQlC+qxP9Xu3pXKUya3tuN6ySRLwJkmaf
ScKVFtTtSsorO4DXbTcD/WZyd4v7MPo9vJxSV98n6WCuMLl/qP0cqmcbbh1DerAcQ1t7kbnLguQV
ycSfDLYbSIh+ncT4PXl5FtgAkBR4KMGVpuUfmo8M2ZDYOxflXw3L5G3YZrWd1R4gXvZpgZnm4wsQ
1qkBJ7oIaJiqqiOFzXCVOf1j7uevUgOivTM/Y9m7EXI6idvWeyik5MZoKQoZ0M0yXbvz1eQhYv6v
RQU0dqimx8bUd22ccFJjaKAAMFcCmDHbU6to1cvhr8yKzjhYwmlWYMiKOIxGYIhacoKWlXZ24Sav
LfZwa6X2X5PSC+2hRGlUAFzGseRoCPrB9c2TZfq7Wup2yJMhm4btupCG69QpH/1GHclHoEyHahdE
eLdbA7gjtfqIyuQxd8saW1Ptaejy/WB17WpQw6ci7YOVPkQvQpG+aU73XNchKKnCOepjmlPMzYeE
IZm5srXuYtZrX9ozYV61otgP3vCG3ek4IsO1JSd3Xmj87WTcn3LJ2CkSULsxokhuhCOQ7tuRMPwt
lHbYD6J1FWTuB2TOmz7nHydtdxO2Qr/KLX1dawOU0PZRRzPla+ze+7T110UhP6gNvNDWzDB3s6DD
42sBYD7DiVUqyo1gDidEKzYh70p160OaJee+L7etXK41eL6rxMtuGyd5azK8kBTvQ1FLrLuU4DOp
+B9Ha4+WAVtUtmzHTW1Zb+/0snqrIvWotNDWO7m6qUVr3crajRNEeJyFJcDeymCcgtPEcYPcniQ9
u/lwHVTWxkohuWceDa/gYzeZ1tSrHmE7boyflTU4dh3roi1bRTKCnekZCtjp4yb7DJZTWmU1NEtw
0y9W7UTrPnfA0HlKtfLHj5g77i0w+mdUZq89uGo4fz4CsKhprgq5X0OogE5eRzs/GP1NDd5SKSSn
bNB3odbbbCX2huptGjEeZcs2dnd4e6knrQzv0ML+1eTyNytNx9hVT46un2JSiVbqH8VS+qt41kHM
eoy5mmhVCBxchObJ7XQA1j6u0XX/29O7VcoCuO2t4TpHDLjRMRALaZvZxRKdx1Ihijah5l3LOLgU
/8fZdy1HrmNb/sqNfmcPQAI0E7f7gSatMpXyJb0wVCoV6C3o8PWzqOiZq8OjVE7UeTgRVVIlkySw
sc0yIUxHReIK8N4LBA7Y18Cvg/qCVG9Ub+5gbbzphLGL02jwO7vDYQH2fcFWTmTALjqvoMMJh0oK
d293rAqwguW6KeSqh0ARyM8wgi1AvjPIviqi2o1yKbyBFz/SKYUcdtgcZCgugvPOpAJLMgpFZsic
DrL9UemOb2xXrRIfNClAejztBufG5g/1NpeUlCoGi1CfXToaAIWKmax2oS9wrlJYUlA6nugtbVGN
mDfyigE2x7b6tXbDvXTVbeiFNPoM+gKSbX/NcceWYqA31SUsVBCfaogiAe2heW8q8vpX9Tt0Z+O0
y+PkMwhZvmSdOCrX5CTRE8i7Sa7yeHxIOw7yZfU8q1qppHBBPDtNtgQSDmamFwrLMzLsfKlFC7Ve
aEcn0I6MtvZNofvOj+KXyF1DBux3I9bZiXmFr56QIL2mV7PXlYl5Trbh4KDFfnWse1cFRZD6wo8u
lUhfL1G2BE4lIWUimvgsjwunz9aChnAtDLaO2o7Mgwnrl91N9aaqAXioxgpWtXpfH/q2qnPA9ml0
7WAi+33qfC4z1/+6CGKDVV1ioFqr2GOS30R56DKIFHz/4R992K/S8kVZPUCht5RUTzfoPj2njcq8
tkCmmZtXI9fRPWSiRT013dmzE21ayhtl4pY7yvyU4AU1oTxYDFNl03pODSt3NVHvQQi/09Aj1Ulz
V9D6tQoHb4S9uZvWDLG9TI8TbNwFHDuYHGLX7sUxE/DjHqsfkCpZTcrcFU0N22MeHWgRX+V5c0sS
GL6jcRYYjAekDLdxk3hDzvA1oU7eFFdZC25va9ibJlerilsWXLEzVGwEOm0tuXImepom56mNyZUA
eUjV0x7YV4gMGdXByspdQ0svC0dfj+SzQeFM5RiPTdntqoKvDFt3oQNRrlK9BPYhG/Zc46As8uEw
6vS+0PRTb3ew1jCg5Fe/8Kq8IUkDfY1fMtcvLIMz8xhId/51HaBrZIJtP5UbFKivgPVvtMBQrvEy
rXSf7Afh2hdgqV9309FI/euFsmFQbec4zjrWDyzpYVr7Z5pnzFz0V3D6EVsYuAUhU3iJp2t76p++
X8gOvtxX63jx0SCdykTr4R5KHfUw8RJOVvprJLofQmsKvy/RuBP8tY/yCyfA3Mr44np8/h6f2g9D
O/JOgRiICd8InQ0ZnSqarXDL0DVl8nGUQ3Zhi56Br4Cq+ddLlRDtMXOFUwxt+3m9tpDHa/KfqILg
qxZN18Ce936WA/+XwlfRyW/0DIKgAGm5owXh3cpJ7ixBb4aw2zVqRp2ilsjT/ikD0ejCdzx3Hv6N
5t4YBII7IbwOUE9AjRDKK4NLZi0D+Qg/7KNxaQmdO6M+JimfHrzGSuREFJLNqPNeGr27qsvwwHQe
rWGznri5PQszmsYJHtjPsHBffb+8zr3uOTh/umqHIj+sJx29zyHTXCPJ1oAJcz92Gt+2hyOHidn3
F6Jf7z6+ZMHXsrAqh+FKgyeO5et4RTdO0L6pnbUmfhIUh0u2Nmf4aPyjU/PpnoCltBumQeM46bod
bY2XeuyuhZP+rnKy74Xwiz75KeLESxI0P8roaFrhfZvlD2ZNHmVDTrIRcDEXyQXM4rlnvAhwOQrW
UlYocp2BrST5JcvHvE4wito5w/33T/djz3y1bZexrRu5mmA1jNk/dkTPPCBpN8OAjpJjbYeyzlyO
gUTeFr4+hbuxuc73sRNIje9oycrApmALVYNPxpC5OSZDLkYo8CmHNZSuQZUAcacsktK3NIrcnrwo
ov3qpQHF4O6gzAlLVBvdPEqiQ1TI69bQ1xkTkMrV+L5INXijFpWfcnLVVtPkDoIjspv22hr5oa6H
jTaAozi0npNYmZtI03JNlvujA2mdZrxyRgwwUJR644CxAhSktjIOZ7Gk2o8y1N3fP8Ezrd2l/SkG
Yk0/Zm25wRm5GgZSuqWOXoCsAq1AWfr9Rb6Gg/Ale59NIq4YwSCjQ1GoixsDZVMWrx3UImgmBVRc
SrDnpfXFclhy+XM7l7mWoRKZPaqM1awmLi0X97LOV9PPixbBX2eTfMnr10jYFhVBtYBRj4zdOYvP
vRh6sS761h9eWJeM6c5ED7ZY3zIPpSnRb9kgfXmCUPS9hPjs9y/lzAnLFiesXRmxzdG82CTbmXGd
rueZASwC13/08UtaN+r7uGQOFlad8F1SPmdyVVeot+E+0qPEIeHKQIPr+2t9EBW/eO9LVncxhcOg
OT0Skd/i2Fxhij4DQwHTBw+KBIUf3TkBUtXqUT3GV7D5fY3vAZb04tWlGvjMNlpyv4tahZHG6ewN
1B8gTgvQ07gBQdijsXbhgZ6pG/7G/6akyKYeDzTSUj9r+hsbOBVKLun9nPv4xYlYUhXWtsxgEBw7
Xtoqt24sn4MB8P0rOveA5gX+6XAa4Vo+CisG8ELthYZJ41TCTH2dWcWFx3Mmxix5342ADlKT4gI9
Shh9sFdJz3IXSkI1HH+MzVBlftK0F8DA5x7WHH8+3Y0DXyWLGBgsGuzKDDd0eCjsxz97UIsdb8d6
bWOAUG7iMj7ogr+glkZwbg6GBZHF769xrhGxpHNTYprMQGdqI1dDoM/VOPDTiS8OM6I9CWZCpeZf
QoR9kKy/2J1LVncNGTabt2BUFtLGcDKannMLwJesOoUa5GAzKSG6nw4vsBi8JUV4lGYa9Cn3Eimu
RCZh+krXSdr4SAiVOyBu+VAJ9MfGspGtdF6mR6MLW4rNaEw+wehEU6avBseCoYYTXHhiZwLxkkBu
aGFWF7OrqkVdOCzEr+G6WoVb8gtK/kJ39VUWaP7FVO7MbvnQ8fm0vlCLlDlRoKr0K+sHm02JBo/F
Pr1tfQq0XuOBlmUGw8/8giXix0n81Suav8inC6KnFo6RCR6OkVabKZueQiN9tNIGPdeyewztsoXj
QB6iJe+M12SE1KOuxzkUhKC4VTqxZ41duyp1lGNjk2DOYuSjb8Aw3R1qQChMwzkZBfPHFBJEnU7f
s1kDrOyDDOOlPmw3KcVISEX7gtX6GlI/5lYnkCcd2L2DAYzWOLnXg+bmoaFx6If8kNX8OclAuRtr
DGUzuzxgvl65wHvNYw70xZt+N4zpT9LpK8O8JPN27q0sQqRdoUNCBBYaj+ytSbp7omx4XcG2yLar
C8X6uSx+yZmfUgyjuoliNb9BC6XdTV77GoGqMbOi1A1mgtHrGMw6FpeovOdW9pzkfHr1UEY3NCdB
LOiqU0OemfzTO1kEybSjCcs6mW/sQxfowQxpFUG87jd2AW8C250hgzHAVgdy6Ypn8rIPPPSnW5ms
hDl9ipTGfhmCdFMeqifmCwyasWOmfehd4r+f0dPiH6X9pwslfcNy5kiUHWu5RZH+kMOQFS/K8CGv
5TuBFSiPYuTqjg/oVwHChl6mOhUHaP8dMu9ScngujC9p+DqwbLrBrWKDNl9zRYIBA143PZjb6FE7
UG+6QsP3GiqwtxeC4Jljb2kPavRx3rLZUHC26sFcrF1DWNuFne4uxE1a78VNvLp4c2fW5ccG+fSM
pWBQIK7QGMAovvvQj8cALnFL1NH3NMiCGqO37R/mbx9P+NPFhrBS+pSOgEu09In3BazN+3A/FcZq
nAb/+8d37oYW4aMnfIwUdYrNFEJ/UjfWMTre33/0mcj00Xz49PV7p6ozR0LVSEAcj/Sek1FPco6p
mXHhy5979YsoIZFN1QMLYclDMcVSb2MoPB7//v7rn+kUfHShPn19s2Z2OcxItKF5i6arqTb2Oqaz
MDp1e0u7cAdnd8sysyJRATdI3AJ9c350xzmkOoGAmLRfuQLeIsQHKhfz0Avv5NwTW9RXeloZXdaa
YKkBO5GGLLDTe2vgf8Q24kvefE3s2KAcn05U72woJalrUiB/nWIsL1TTZ9brkjyfMAAdkxDOf8oE
cgqYV9u6//59G/Mj/yLdWNLmMcM0tMywEUhAPoEzp5flrT84/dqiNUoDDFIt2MtALFTXVnAkdplu
ey2mnAIQE0qhELtPFfMBdQZzaHRjfc+G/KZvdZeDplMKHsSyuks0KwgttctUduoNaGDLLfq6F1Lo
cw9nkTD1pA4VK+DPB3yFX6QAwJsX1s2ZzfA3ieJI52bfW9BW0W9GecCwWFqaO4BNTOUlYt+5bz//
/acNV8BD2G7QRdqoZsecX+ZFZfJzX34RJtB/xIBmhJIQMxMoShLPaH5iEJOYP/klHbRz332RVlAJ
SFU9u/1GNmZZdinQNqPOhSryzKYlixihD6wRmIsCledgll4mK1tJb0id1fcL/+s4zZYCC1nZJTnw
tTCKd3pvSrfdSDaTgHpj0VzYtF+XwWypsQA+PXBIA8rHSgDvOETFQVPVoWdG5qIbA3ey5p3y5kLZ
cO52FptALyHBREo8rVyFq6IBJqEiP62q2vXFpV7bR3vj76GCOYtTE/ojaB8WWgahu9KtAaJN9BFi
kMW1gG8BVsIGj9MlDWiGrRuibTnZABY569R03DKUyhW15iOEeGl1MG3Lr3q1M/XmmERqJcYe7TuQ
Tcd8D6VZj+uFW+hiDfj3mkf5Lsr6TQ+RLTXA+K5q1/AV9lPnkqTp1+uYLXUfQq0eOMg6JZI3LbC0
ZwLdje9X2debkC1FHlorF0kMaamZK3oYxeiVyRQkHCaBCjCw4cJKO/f9F/uQWxWw/hZ6rbT9UclX
I7mwqM5UQMxZ7MFYwVO5As10I4xmK7IEFpdjlrlC5FftqAUJwWyuwd0489821vRzipUbJei/5/VN
bwD1U4VOtxYMSP+2/zP9NeYsjnMn1mABMqL9xtC27LsOc4MLc5Izu2ip7dBwpQ0YM2PLwghQA6u1
6R5rZLp5LS480nNXmIPFp3CfKFs6qOEx7dIciH7E60YbfkUxACh6DUDh96vu3EXm1fjpIr0hEmZT
9GA1lV7XTpO6MzYzj8nGCEl+4SJfx2e29NyrsABIE43lplcnhz708lY3/kisji0lHqgdjjKFYsEG
QEpYskByFJQnvRwvtAw/QDdfBLKldZ4p7DFjCcfQgLQQD2iOFeV+2kQ7m/SYMg17DYRrVjguVOZc
JNteXI4eNEVXCFeTmxQA9Zo9+WG3rD1GtPaGkK/CrvISjj4tdyDXkoSPRp2gP6XXtzmBbq6K88m1
VPLYzpB2jJFCwK3Dt9Awr61xWIO1vYKjyqqR2cHimE722XUiQBZKJIyhdOBlST3636+OM9FiyRvs
e3Mqa4yXNmkJGhDQDSOaft9/9JmBOlvSBRV8/Ao41cPnPphtxur1uOe5K3YGGlTrYR0HswMd1Pcx
mllhA1snlQTfX/rcclyEKoGZsSUlSAut0e5GzQjsZthOjn5htX89omFLNmGL/L5TvJrbDACI7OWG
r0HY2l0a0Zx5J0vOnRlHVR1V6GKjkxqEIcAug7r9/sEY8ynwxWpfEu0onFviAQrVm9A2qMvH4aHr
EG+IVq5k1QAnar3mZveqOnFVMsvLefFAKD1ahgRYDWwvqAZAedx+TwlGnb1CSqHXgCgnJwXHATaA
0kVHqBO1am92wOwD8NM5w+0AtlnX1Dur+qkk+aGNzvv393PuUS2Cm6Y18CSxGBYPlGvMeN90Fx7U
mRW0FKfoEBRyQ5/hASXxOdvD9EbY4YVN91FAf/UW5qt+isk1/GUjFufZBzMIbM9Au7WC0dNXcl14
9PnPns38zD5dpFIq71qK0yUxAhORoxWXjpQz639JgJustutrXZUbe4JNL2+hQxxVD3wApYGmT4Xe
A/Za7liTPXx/J2fAGmxJicvHnAB0nmWbbBtvSLVCGNEgZw/7SrZq1ka5iuAudXup83ru3S+ix5D3
LBlaAdfrmgu/rRy0det0xmjrlyY95y6xzFosjcSGQARpHQe4OYwOip/mmF5YXx9N6S/W15LeBpkS
9EYFWloFg4gxaB/khJiyZjksosx6NTWjx7LJt6BKUkjlW3UcTOw1MVdjvrWSPYU9O1R5N3YLngwY
gOkN5QFrc5/ISziyM10ftiTHsSEF9iA0EaLjFnBs2R6SJD+YDTgGiBIAG71nuXasTLop9O6OEhqM
oCZBknBVULlqLeb3rXr/fn2deRtLmYdeQno8T0LQPvpXWmwrDa3G4PuPPpPzL9UdIoyfTdUilrdA
2kd3YHoB4Hpbw58ansQXDtozGZ4539anje6MfCj0YkYsZivJX2JIbnDxO2v79ff3QD/G5V+tp0Uo
0ce+yHk+4NToCxAeOCjDtRWXLgHw251Is2dl/qNFWokXqlxVwo6gzBPgPIcKVjHZW5/Xo6s3syOs
eaMK3rl21t5Elb5SnEMFXExGoIW5DxOaZ8yLA3AbgD62GDpMcflT2hpqQvFILZAsqqYmHoRx1q1M
hY9ZRuTJrKlhZKn95oP9OpY2ONGEbPVCB6hJTEdjmITf5A13FWSJMbWENELeRPfaaNwKbj85Vnsn
nf7A0mmf1+2V3opnUVZ3tpPsDY4iEIbCp2kYgYs1CXfhJ3Rkk/2kFfUOzOI1lycW+epoKKg+9Wz6
mRgtlBHUGr2oIAnBWYk7tsoq1ExWtzYjA9bk8P1SvFzFWX+KMowjgHrbYamv+wpEIyMC/YhA1mcS
6yHrPfiY40laDw6Kd8hlv9PBeSsBDrZrdk0t6Aw5I25gjKSbNdot1IW9umh94POuoB7na1oeZBXx
M5LvurJ7H6wGT814Z0N8ItO0r0ZzHUJ5AHrnqNfb/I1Yzp0t6SEZq+uyTgPSpVs2GfBeF/UPKcWO
S/MxoRUOeHmENSqFmh5q+xgCQxUnPrXE3ozCHY0SAu/BwR8yterHLlD2CB+48hL39dwZuvSXpHrG
215DA2KQ0oX01kEmUvqqs9dRpjZ17uy0WRo6MYBluk6p9qOxsrvvN8SZDbcEpbaUO0RpSJp78zbq
jx3loOzr7vBnavFsiUSFXmk/8QwburHhTNXrVzavL+Q1547SJYJU03sIwJCPpDy5n92w9OHe9uf5
tfD60SWlTwA5uBQ5zj2p+e8/haaICdVDdR3oj5Wxwrh0NW7RVUOp5QLV5guvjFw42IG1cyHcnonk
SxOlkOptP44ItzbrXbsqIFj5ammXmstn8ExsCRptox4BY0RdgZP0gJh7aGf7LK6fYPMOG64xmkHw
48GsnNwfivSx7ZKr1taDQtVBWcJayZxOkKrYWP3MObKI8Bz485hmmXmZCOe2OCTHgV/5lQj21MDc
40JCcOYUWkJQCxKbnS0BjCulg+JLEnDF6I5U7bVIw3VbXoK0Uz7nSF+cFHyuOz69cMmKLNMbJORx
1+dByqJ9NoMIAAp/pHa6H5rsPu1x6TZ9MGPQwTPT7N0uAumMTMZ2oogihVFCbrh1ArvTrpMQ2iqy
TA3PJOQNw6gY49sIytWhBhQRLQnq7DrQIoX2Rj3DTFEHWBG7wwB2X1EdFqp9GGDc9gyB2+MAYqbL
QaewdObZsBnt6/GYQa8iNscTd+oHm0CighP20pjKjwcjCuoYqqHQHgc1poIyhTWZNyIUAl6d0BmJ
kLmwpN2Sjq80B5Mqx2YeEFVPRZbeMt71Htb+5E5FdMqm8DdpyQ/R1tfAoF2PLdjGjjY9FGOOX7cf
BlOH61Z0R7XYMx3nAD61O0gOonST3BWhtWnwW54us1+NDT7hVL4MHBRWIHi22ihvUiMaYHs7Hg0d
1LvI6N81s9/JHmqb6QA851Tkh6RsW69K+M0IrUQo2+NMbm1peaCMrnRn7ABxTVbgoEpPmcBowGwz
rqZrOwzvcfA+ViF8PIe67K/GKueulmkP4dioLQVRVOrtTpfa1pzQXlI9sOiOvrHz8ME0Rt8R1Cuk
ubKr6EoBCl8NzRq8rnu9ZpDmmO6jpLmD+s/vcOqOwDsEbVfvBhN+BInVqAAebu+hTHRfGl3jRZqx
7lKIvye0CGjuSD82tEeTALrS6n43QqdrdqUcZnFxVgzIM8bqmFBFLrRwz8SzJR+tspAK5THY9WNh
exyc3Rq9mTbOV44ZXmgKniOgfGytT1uozGBe0ilE6ManHzHTyQ7hvbGeEUbsiYtd/PT9MXYuWC6K
ENab8A41MZPoFaT+isjXTNstaXghLT13Qi/hxZrSIlImdbZxNl0wY1khG7FRO8PL/ctiIufeyKKH
Shvaa2jSlpu8RVZqNl0Ns9leeWgMrBJZXJr+nb2ZObR+eissbwo7nN/KLG7KvDSwn8UaG3wNZvPD
JYCZcSZ8LimbrIxEas/gCpPc5KMOt2Rrr6wwaPX0KIrhxjHgwYXRiFGvS9p56XCXJPdh+0MM15MG
L9y4X5V2tzEUxAQbMGZVspJw8gFoYhPpN5H43UClodQqv4cXrT6ZyFuA9Y756vsVNdcDX0T/JRG0
cToz5QnOmaYNf9dZmLgEV/747P/1Nv5v8Q6VvmwSmAn9+7/x57eymhqQbeTij/8+xG9N2YKX/N/z
P/t/v/bXf/Tv6+q9uJPN+7s8vFbL3/zLP8Tn/+f6/qt8/csfgkLGcrrp3pvp9r3tMvlxEXzT+Tf/
f3/4X+8fn3I/Ve//+sdb2RVy/jQRl8U//vOj7a9//QNF7KfHPH/+f354fM3x79YgKxevf/sH76+t
/Nc/NG7+E0U0DCKhcqFDQGteuMP7x49M+k9GLIA5LQrNNmLMPyrKRkb/+of9T24QB95aoDsxi85V
eFt280/oP6lFyfyfYVNmOmjy/N87/8s7+p939l9Fl59KEMzbj1uZo8n/rAluEtOCygbVue4AAIGj
8K8bKGFJXVsONI5hVy0PlPDEY7zQd045DYc+79OVlFV21ZiQXmjTklVeU7dy32Vxnrtqiuo9GgJT
0CvKHpoJ+pglXHyuClRpsWf0swgD/JWRhI+yv2P21O4SaBT4XaSxIK1q66YRs+pmZMcn6MplD3pq
5DgWU2X8qoCB9XklnZPQISnRTRPURWIW6ndDJpLUlbNqCaLKmF43Xds2rjB6cRu3Yw2JDJ4+Yngg
oT4GYkmNh3901MR8AGjTGy3n6bEAt3unW0zAA7WHSS+UsHGOoftxcoToT44JbaeGWbAJV0U5oDCu
Bg6NhIlBSyClbeG1SpA76GuEG/g9tEc9TMSPlqD4gjxYDHkBNVboEo/Rr9bmyXXVOPWKpXZ+rHWz
/2m1VvSDhXmOJ27BtBuSDvSBll1z0k0dJE7Vg4I5Euu1YZ0AdB1lTC11BIW8HAVUSMsSWhtcnIAA
hbsBEFirMprEtV6mAJ7UGpUoQw1+ognNr8IC8qVTAnHYqS74C4jbk6/ZdYJmkk3CPYD4znPriObo
lOieu0avqz2805ydGK12ZSdRf0WhM/CiFYW1T9LJvIXWRhvgw0ZgXiGblxUhEKhoXN9WWW5KaA8N
4Gc3XfmgCtptwXbMnmrLRu0Po6+N3cM0nTqWtjEHKp6hqdAdBisqJ1cwxX1lVNmt7OfkBDTMt6zT
7AB1V8tcy6zNFUineaCKrNuY0dDueKumtWl22W3RWeQ67kvnOGllvc67Ot0DUWn59dRSy20tmUCX
qHaKHgxWrd86dqKd0PeI38BadnzR5JlAjpvBxrmLNetNhDAYaOpJwOByaA2vUkTf5GVVQgsYym19
jtFXYaj+NIUAt/gDVFVh4oNBqOcYkGXORMqOMidmwPgIpiIUmpODk9cTElGaw6yxTZ1oG3apdbLt
zlhjUUT3UW4BhK8ImMAD66eXRir0KRjIj9Ya+hWYXHWkrJxXSVi0hSqHnqJrFaonAUx3CyhvFrd+
PCERDqTIIFJmgNp83UWx+ZuxKoJyQihb+MMXEJwo9NJChyaCY6CcMlN3oxQiPlbHwHYlkxZtyygs
nkbepDCiF5xVwWhZBIlbnJVPGFdKjL4qa6PXWby1Cyc6WGMDbfo6T68jfSCQgumjeDtp+DMNe+cU
RRqFCAEgwIWXJ1xeGzQafSg5ildulMZhUogFea/aK3SNZrkRhS+JnNkZ/N6Cmomrhih6JVQ6V4jf
AvNznRxoV8PMSuIBu8Ts8H/4tcJcSYQ5ZJY6ec16lUDm0bLsJ2ucZ4UEcK9jqdLyaYxy3FldcTw9
MuJLaXqMuDRZZrTNgBx60hu7GLGUa3wsnmX+RLWseSJJ1d411RQPXtSl0KE0GjJdWwKf6xGVoS+g
UGE9RA5pqkMBhC22m1VTF+zsXPMpzoP2ASIDSbxDd8bEVHLQswYEOyeREFjqIDcpWiHh5qubHB72
OgMlZoDkjCcbSo0AHxirFxSH8219vGIdhlsiqBD1SkiPdLOUiDal1wMdMO3PI4OOd2TEHvM1R9fu
iBWnz06YGlVQOU3zLHhN98NYkFMhIn6tT4TuaFgJ6NvrMYeQlKYCJtBihiR9A+BIPNbjvY359LYw
oUblVhA5emJAMN2ngna7ugohABlJPeCFo20InJM3LZXTUc87cqfzunpKhJYobzDD4gYoPXXP4NR8
lUKWc3AFbHJ+jlnJAprA2pLVMdYi19LxV2wyiSQ7hp2ja1mjSlwN+ryPox3VIB9jf+wz6CsKAB9Y
BkxxlaAkGpUqfEqU5TMrT95bxuvBL9qCXatGh/4UGm3dcCXsJgbzqU75o60n1c/MimzsEx1ML2jR
8AaSMDXkFPdGphnvNajDBXy8qxwyRslUKA8pBetWJOxU91aVmilXxUBBcSBFD70QhbZjt1V5/doC
Y+R11nxqmXVTZ5DnsnoDxZqyIEIXty1SZH2I6ysLamD2vI6ztjpB2CubDfdiBBG7qAYPLtdauQcA
hmpe0yVYwCUgsjEatVVyFZcEaOYmrUF70EolvKZI9djvoR85HBJrdPi1oHp5D3GVxPbyyu6zHXxj
QSyK8yGz/JFJh+4slWf2b5umHQmgCNNAHCbrtjXNE+e2ZBE1gBe0jHwVWaNm3bFsrBiUDwdIRXb1
yKdV02d8PFn9WFCopoNYIIyVZhj2k+igTO6gbIeXCOJ30E4deUBijS3D40kDJqrQwFmhJhxlhT5W
CjdejGTbWcitNaeKyWkQhkBF2YQUMbw11FMO9yMcibnpaLtaQ3eVWRJHeUMtNkLVKhtfcBSMR1qC
TOWHYwLBHJ2Y1Mszpk52y0ckEZx176Ydti+RY6Az0DJSQvU7LJIbOqF/3YmkXqWJkR4yJUw0NA2D
QBGiQbBXyKax/PC1c6AGHPUI5S+o3ZRZmf3sonYmo9fNyRipeqQjmiCdPcvvmGWiraI8I5BkJm3t
4nTpA7uui5NoNW1v1HBIB3yBJFtnyM2Nzisn0DCpgE58AoiBEkn1UtOoh3SNnR4Uz+lRkrTeTlNf
b1NIiTwXfVPDdEZPdoVZGjDHaPpnLprwoUgyiAuFjSODIc3DHxWfah8queOviDvlg2XOvjajHpF1
bsnpVBWy+IGBIlkZbag9Gr3EkCG1J3Mb4ujd9tRuH/AI7BaOpAxMCKtKViEbrfuMZ0BQ0SaOr6Ni
ZA8lukkHjU3aakhZD6nSxD5weMt4ECeHmqDIQQ2CwI9jwb+ngskw8rYnQfMcmj0CryzTYedQsRiy
hVNorbPQQQ9GUSv/QfKh2+eaitdiqBqMPQv92jStaNsrTd9LkENu9ahp9xUsOGuvryq1oTjLALUB
U6xCI5IDMi0hfNV5DrRmnuNptAq3YlkMsdOka49RB40Nt8NxC39zFbfQzM97cJP7uqbGdqCT5jeQ
vn+nTgIVt86ZF33sdMMOBuz2i5aN0MWhgxnALR3KwtUQi5dGlM1vDpfrl1avrCedw5y7hVmGdOnU
Nr/NmAyHcnD4b6fI6yMds36Xsw6nAzTogs6OoxtAb9Rxcgz7BC+AFFpT+bhNJI2v+jZTgWHBeDwV
erWyc0etChMDRpmFZJ10k4NoRqGW3qYqSGNu+kUGob62po2fIZcOBhsyjphfTBgooQhtCwPbRgz9
tbSItms5sMSa6FmgWVb1zKvQhrxkDE8XOuVBMsRvGG1LD7O0CV0xhE6QOVsfwJjRK2yJgwRnpadH
ke31HCspopPu19mQ+ZLlxC2rxtr10rbxE4VUHOpOgKnBatzrw149Q5Wsf4J5b7RSYUqhvlUOOwgF
5j+GKDf+D3tnshw3sqXpV2nrPbIxOoBlYYg5glOQkriBURKFeZ7xaL3tF+svlMqbVKRK7FvbrkWa
pRkpIhCAu5/zn3/Ymy04mtIO9cZWssgth6DyDBKoPKsT+V1qGsnrHHW5a1uwLy0jDbxap+jDK6V5
ihItXlGSxDdkNMrAd2VyB8WguDV0ffk05Wl1ULrcOE3JYrvW0IGM4WN3QndERCQY8biyl7hbh4i1
TxEx2UjjTUvDUNLFr7DjwMJHXhCNKORJndxO15UHRPj1qioKa03M6oKIzMj3itUv64VK4Bszuvmb
UYfFqmnzBkcaVdU2A35Yj1ZeFdtsVIMTIDRdUjDNK7zoymMrjK9SIZdPdZilmBWjG5PhcDup0Kfn
ZOzEjVaJVnGmwF4+Y2StbmGT48srMqYlXdDy/QddaH8haCj0c1WRtgXJxgdTD6gicHQeai/P6lHx
8rZUjtZSYic6BlqCs8g8vgL2qLdtaIsHMcTSTR1ZWFIocBww5U5CwNA6HIN1Mwjk8oGZTqtcF+jN
w8sarXTDXaK42geDAaRMWQcCaUfDeeA4K9d0FlgGt1Y7PigVB5oTRaDjYLjhGoVhQ+kfTfthriS2
zBncOlHHftu3EoeFbDerhKNgFSlGupUz2JG4g1nM0tmA5zIa/E4TzQepRhHgYAa1bJukpvxulNx8
GKacoicqsmk3p+SwSsbExDsYIl9K49rvl6W7U4iXu2Wukfu1akunVA6TdSg3CqG/yvJBKXEpUuYx
3TMcT05Kr0VuoTXZOkqyzmtlu/QozG2EetL8YpW4wZi13d8g5sNuUUVhc5k+Ch8bBXESaaVsgzbW
T2bdaGxCxiy77DbFijpCO49BXaxTzuXVFICiq0sHHS5bKnutdl3DeatnK5v5hmdFhr54BMgbmSPs
pvoKnkkeAID5MjsKadz+xCZxsugHvJJgRq+NK7FKed6MVONgRUYRHLwlgQccig8xNdcuxzT6aGXG
RQDdTjtljqxdN/WZl4/t4Ez5jNrKnvWPCa7Jq4VniLB8zLZAHuaK/8SOdjR90NVA2Q6DDFZMR7ZF
wRgceI1MF76Hso9MSaWasQs/FEXvwTXWsNApbV80dHNsnpXXKlkBh6Isn4hG5+Do1PIoIX29TcLc
JDkUij3YxfwZIIHSN7LaTWT0/SZO4hm/RDX1lymQvTKVs1e1GgV7eR7Ip7LC7YRuATO4ZJI/lN00
PlSpiT7OEpjNJ1bzKlIrupu7onLNi8/nUuntdgIexBoDQuoXTC5lN4qa6bOdg6Hruqp8lCvEqLMc
6fh3kWhtwf/PHfqdbl1LXXumZR93JUfQWosUSQIGSIcnsJv8tpqYpWADa/Q3So9AezDs6j5q83iV
AeeSBDTp90Xax1ib0ndOQ6lstFBUfhyEvE6pvtQX+OCiImHerttRv9cU01wXRWK4YQMBUhHNsEIj
r/iBHWP9MZn0DZVCd2ZJjARhdzYv0pzkZz1Sc9OxO5ZC14f4oQWTOu+b2JD8rtF03DjbdhPaVfqi
m9Pw0FkpfW+jtHutpFPCh1AnZiXPpcvT0+bPUdqmd5DV2aGq9GJ3a4ah22bW/Bz2dndTckKfpjgq
SpDTLNz2scZ4HfUqjmfTAuSra9WHtK3LbQ7ziWqkDXeTYJDDE8deM+4rvDgX86DWJsY1mSo0V6bi
Qg0bjqOPoWN/i6NQe0MZn/hT0WoH6u9xg90U8ykWzqqMtfhcx0PN1MbSi3WOR+LtyNHwAGQaLozg
G3hIQZkbbpEBu/RF1noV7qKBI4TCveCbVfiBPrc3mgX1IV7w0RJthZWoRhvGbK1Z7HsaCsxYy7AN
bgbLQilMc/FNFnGsO/XQMUIa+mJXFmr0AauR8RUT2QyTGhxzdnJtA8tF7QgJh+bYT0sp3qd6Ht2B
8wCNNFJy2yiZtY2VGbe+YJ7v1SwIT4qSyOeIWfBmwgjHF1U2fO0SRV53ZjiTF0KUwDLHkEIrqbiT
anl8HYde2jMxsk+aPUUf0qqsfLNXm4+YvlZ+P6is74DdhcYlXtxhIbGH0zCWcKybkQa6GjqLT0mJ
OWyrA8JYjWg+LgUfHBQs3n+/L1rKhIHkPC9OqnX1QwF98YOZz/XDWAQYaOITONyKAtdQtZjENwt/
KMcYI6om3qcHuzLtPxn7P5Dln1DTf0HW/58g2xbjkv/1F378D2T79rX5P//7J2D78vs/gG1h/SEM
xbYMtmrdwL4BkPwHsG0pf5AUoMoKLiu2brwFtiX5D1mzVaJYQa51y7Qus/of0LakWH9oBrRVSzBj
t3Qb67W/PttPT+nX2DZ4+E/QttCERTNmkkqg8hkU9XrQ1fVEUxtzPvgpERxm5staX85H0o809UFN
ZNsGYZKkJN8HU1ETm2DnSvplbKYIYUurK1a+Y8VmKbsbqbjyqddTUYUue3TZe2m1zJhSKmzR4baO
xYD5ljGbIePnxhjF12iRwEWcAfPYZnDkJYR+q0b4vUlBaeNkWURj40Uzf+WkpAvxIHsTyURHJETc
avhKBc3E7pHk2N+uWF8z+ayjaDPz69jKsfVkEydeH3MlztLWKwGOjfuRbHf7adTBtRhhh0WdvmAx
HM3fcqPMrY/WrAutcLQKe6vI0UOht59bq2iyyqkYDdWyg7dSkuLmX8GxvZ2SXp40QJG4kiffJjOt
+lgmhRR9iWIzV0eG5JFV4zGfRUH+qIxymtyHUZgox8mqyMd09TBuDLIp2sjsT3qSjsFDoFYpjuEl
VX66ZY8CN3RaALVs8uRx7sKPhiTr82OYjZr4UES6kpfHeayz6lvZ0nzeytxN/9ApUwfTP6p1+zFI
SiqEmyxUFxF5chYLEJYlilStcVVhT/ONLF9aEQcWlz0eLD1dmmesiQOZki+1p+Tj3KVJvwJeKORH
Q7B5f4qnqISAGQVlA9xdR7F9WlKO9fW8KIPuRLWpF9vZGtv+m2KmWnkPklQae0HStnnTNxY0J0cC
+qrbVZarkzgmVhLQuasp3DLBfH9ajPuUEQGpc0UtT6AbYEuFsCo66UiiVP4QT3NiV06PR3p46OyW
AsJRKmZLawOlJoCE0VMw1uswmAxlXzQdvWsRhTP1h14Z0SFJp1j1Fru1+iNFAmlmBdUHWk+L0w9s
ukjUO2q5iQYhLSQa4a6Iez/WUKi5cTGF0ZMcBea0+u5JkDs59YJ6XPQ8q3ZdY8XzVnRS3nm2xTzE
q22bBHtZDOG8CxeNvqdFsAoeVSCpPmNsHSkbQ697+6XNOVI+WGoFvZ2+oBKeSKfIuh1TYITU08pw
wX5Kz8auncg7DdThICDjjEecoScKa/LxlGzZ26EmkZ9SmV14zES0zAeBP2ix4eUzImSgVWOdbCkZ
igR8coxkV5LTSF8ZkoAHV0wdHdIkQ0Jw1SwLom80tI29CrJmzG6wR9OGtRYTb7OalFq31skwh8ph
0WpoF4CYibnr+rYO1p1m6uMT7YkpNiyLrNkjeMqmL4lRLS1ti9z1B8uKwUglY+7BEyi1MXPme020
O6kctCDnkNRxch8HEeqlo5PAmh8sNsYBelRTTsUxk4JgWAW0Q6rXWKWJRUEjTc2rrtVqfpwLM6cU
sQhZ8eJhsb/DsRjcJ47VDLlymPDwwQY7tAxKfGRtQQozQogvEFbwAlCbzrgT4Yx4nGlbP063VdnP
ReNwo9P4UmnloquOMLoyOxgs9G4TDYFhrlOZZIvVMnZF9owkKiq/jDGD6kOj1VLrhrXV9rdyoDL2
EaNeAaUtKRB16qiBak5PeNyPLyaAp7or4XOnll9YcrXw7WBqM5NCQWPIbmMJtVovqmAjcORRqx1L
6CE2MqmmFrY3AqGln6yyUYKvYgwK43UmggRTuU7Vky44iHDKYE20ZC+J9FYXU3NBV+KlMZvek/qy
zQg6VSqz2kZyLcZVndqtcW9iCICWh2lClBB7I9vRN7VJOR8cTSyotajkhoaDQTWjQLiMQ+OFUc2w
pPIqrrsY84wWid+9kvSWfGiqHFMeEY9sqJJiLp3iDEpf1nBdo14hnsEMCpHiWWqZbDdOCpGnBFOl
3AdUNmph5lBylhaRdCMk0zpVAOvao0HMmnUTEJJinRpd6AJQygCzO+fdLFDIsqTh6GS0DoF1ZK5c
NQ9jUg9te8TKkBrVz2o7pDBvYg6GI/nufXmbL/lM36JUE0NFR+3mIn8OrDySNoGEmuqBmZLBpFDS
rJGVNxpmi0d9AoEOBlFj2zmir7Ai5mzx7EKbu9ptxsGIgHQysMi7VLFiNKiqfokrwBA9zXR3nJYw
umE/5/bwZl8W6RMbZGT5E7YMNh2osQSMMnTYPCSEEjcExpzBITFqqYcDaWY6OagOXQ8ycqeoRcWX
qzHMW/g2imEUhkviXUQ309C0IWOa2iohXExPNtEYtgJlkzbRweaSTRPrJkRPybMTzXDxYme0WxjC
Sd+p4aPMrM30eGZpCkLXqrWx53sLzQ/ZaDeRhNVvVVk9n6AKqayRYLb9M3W9bpGYakRDxaHS4oKK
oW4l7gEeZnUjmXoyb4O5sLSXJpHGxa07JR0PTB378dzkfURWaTbrVCRUSXXoTgFu70+xUcCV5qWU
FCXw4khO9VdO5Hg4Z2knC6/k37ByrSk35W4dlxEYslcKuqq1PJuLZa4NtWcK6ktJaQ75OjV70bic
6/1RGdNgzraMBEYNm/UwzKIvl7fEJIqNEqMx/Jk9QIeQoqlzdwmCMIvkq3op7w5KzUwUsZIQSdj5
ss2wrfT53KBB7wi6vjuz/E1SEJZl24as6YpGTQgqcC3y76KRmqok7YXkgFulHO61HCcK9QJV26iW
XSUx412i2CvKlq0lkdEGbrRSUmZCQWLiXU8E3KZCOUVEazjsq3TexPhpTQ0YzZsK+UcV+pZR8TPf
6fsnFdCMBT4yApGycqlJ3/CRbNE1OrikDLlRbgH1itCjDcw+SWGGJcEIOnH3+wteCE5vvxpbVhEE
6LhXEPFHFvKVBiBq1YLCMJn8YVLsrdKMQNWjjVm+q/e5fWlVYSQEFWvt99e9ulFbtmGMCIMy2BYq
9JErdYPaG0PVM7LwjDZT/L6Ym9vaUpbbC8rpS8uQ/Xv3+Y/rXT7Pmy8WNoUNcRxSqNRF6r2YQaxU
YN/EsclsOVRtR9hGP/97hELx51XpH2wabkXD6O3nq9al1NQiEoxorTYmbWJRVt1k6Ct5ikDMwrR4
hyB99TQv17MsXbY1HVAX9s/l52/uMs/aqKCjQqGgRc1dHseF5UmBrUP5j6TbGjRLxwnMLKN3VtjP
XMPv98ki48W1LVkHhbp6mpUS6W2Rha1PugrmYdGU3M+9Uh8qu7bWv39xrgiUglAf5tyqEDbOHJc3
R/v5HtVZa/siDRr8u7Frjft2C+HJM+f2dRbTWWt6wrkJwCugI47p4Ipo+FxamDYvs/kj3P2/W/v/
qVzUr/95a3966Zv+59ae3/+ztWfE+gevoa1qmgYzGl/Rvzr77z+ReUE1m61Nly8m7D8YazT2hsw6
uTDThIpDs3HZpP/q7PkhOwXHAqCcoZrmv9XYq/z6T3ueYfBHGClqlg1AKYNR/vwGYRqcc7wVwS3z
SCd8Eb59Q0KSo2vkbBKIfdZuqtGR9l28F2BcjvKgYcy3If8zOhKhdKcaTvjUo/WWrZO8HNOSAJd7
ydw25C72ybbJSwpccLKV3tab8luruJwjo5tLH4ahXjEUQ1HztUkflXabRne4KdBIFZonXvPMnx7i
5a6xMBjjIyzyQ6Z4xdZcpb7k16GXz1vjAZQd9RDG8hHh6vZnDNDuI9qAKrtL1Ay6ULMqnaqS4bgL
R4Ul0Il7S7rNG8UX0XFmHNI3J926hRixslvhmqnuZ5fcreEV8p4nqYvPQd3Z5xA+vIlLdzmes0BC
43Nolf0U3xjICPPgNY6fxIUc5lyGT8yCwmCTESmonQaM9IZ8G0dPOj1FUG96aVVVcC6K/YUcMSN7
kjcCFnThE8YAejB4vaa4VU4SzylTjo3SrY1dbShfFFpOST4aMcpTa/IqTeYkTpixgyWnz0qT4di5
Dj424V2VbjV5S9pM2G35uwVmafPe6nex9vWiRjfXdFDtISidHSEwxZ39NDwljTvc5zfhao5W+lr/
1rtkOOWrUjkp9xcJ6vRkP5U3xeOw7u7n7lx+zXW0NPWD6g3r+qFTt7G5tnUI1l9spXLbm+4YTqv2
a79tD4R9nboNxD76Wo989xX2mZJT+3Qtppe4Q4hDzwP6Eehqc3Cuaj4R5BiyETWUIwKLRzdcvgbx
iugQd2LIBTiMkDuwAAaStRHizbIBJN5neDE9RMK1UPzwnqTxilC1GZBcWaknUvSiO910lmkt+hX/
Y0v3etTf9fvEBXX3ZOUx//BmC/hF7fK9OHlTS/xYVxrnnWrLQHNX6woPlMVWzMC+xbXT2rXr7gP8
C4+Inm21/qHi/e+tF77wm6/9H6Dqw0tevvyP/8hfm/jLP3jDf23BElXuH4oOiirLqk2dZUHL/YGu
wv/9Q6YgVmWZffgCr/69CSv8SIdJaaO6sTRZvvgI/LUHK/ofBg4gwD0qvaFh2+LfQVf/Uf5RacJq
txQgVo0PeNmi3xQqIaFtJMmn0oOYyrXUMXWJDT/r7PWiv/NWXkqPNy+lLV+uhBUKpYKKp8O1VLdK
62JYglh66CuWBMOUsN32VfmeBEv+mRxPCWTa+H6YKLAv8LRQrl5+TQ8ttS364dybhConEUlVeeVk
gtgs9U6NsFGLC38aT6WK6Hr+nBHRkzKOmMEEQg6NHmiQGGlqQl8QhQt72Bg+GMPgpDDfynTdio8d
Zvl9/w3DApqvfCMyVDS3bbFucIQtBgmi4y4k60sPJz9WHs15Qm3UOqRBxqGE1L11Y/lTau+lMvHy
AY+5AtPY7DkLvw3m5yiakB1Unqk9zstnwCLSU79iW+yNCdfv8PVsxlUfqiRUP7fBRzFm9yFKhDQ6
SuZzCFbrddO3Irs3ghcmen6TJJiopSpjmmE9Bwi7CpXhDVGm8YsSGB6P38mV+0A+z8HTkj8TMNya
t9Ky7eveGYvZIZOtMx+Dcq2M29FMnKS5N/p8NdQfyRRzNOTQ8tlEEpSW8MNIdjPmmV78Vi+/IjtA
D/cAcVkZ0b2oDNC1ibth8onFdtWUrm080Of7KMNyPmhza3blqhHs5jbnCjnNlvmQZahAbHJPTXzU
aybv80Nf33cTM8HWRP2gQ7g1/SaN4GIksOasz7V2HxsPYdsRpXM5hSWMdTNf1c+0AE5IzH1D6g4y
jeNo5S7pt5LKob/s1UX2e+k5DptdPF6iLUuElJG0atBi5QtTQCv16PRd5gEbsthulm5VBskTdjNH
wKf7ItjEwEXYFylDwR3Sd5eC4GADy87UZhAKLN++GMVrxpnRNNE6VjjFZs3t0Qbn2uAtdPxCfjSN
GlTmLHochbMDwRanSYSfyu52QNk19AaFhP25nKr9QBeajXd5WLh2dZ51bTUyO7RHIq4HZVuCnthh
7CbIqKS+9nARRiiZ3hnzaySEE4RwyNPoFs+0NQUgmcDjOkkZwA7JGiccv65AivAfHC4xnEqwgSkN
nqjtosHyckt8lAPN7/vPlfmiNZ8qeZ+KdrcUvUNSoaMPyk1QVVuG4dvMNh0zbm4v4j0b2k4RfRgs
0iLF5EGmAzA9ckYFyU02XKBZ+cwEnaT1DO2mrT0yet5pleQraBpiiMlj9dBnJ0l7DkpObCjMfQj+
l23HWt4RarGrMjSvMx4GOR8+PXeV6mRzfoiYWU5m4PaKBI1/JwFqzAxPQY9WQ2FvxoGqQzbXOXMH
picMnZVNShRvMpJPtewC8ahCfp2Xxz54SeudpBLaN2TrtPqUWJ9m6oQ5B+tqM9eGPTiCsFkk4BXB
l65hiar3S9tgk2g4RgN1vXwpFWs9GK+Mpj7CVnKHGAFeY62UXvUqVcE+yqBT0zdDOKyFNd71c+CJ
aVhHdUyEwBMxlZ7oeMrGsk+5VDnh7ph9btDfS4ntmJICWsGyXWB988WJEgp4J7t6+9ziEqePn7Gs
XqvUptE0YssJI1udVzbA8TQvbgpJBYrqKgxqrwHUFqqxj5LwVBR3bcUbnc++HGdON74YxjoJZjxI
JrI8dX8opmOWb5Om5oexl2TsuJRo5fAgZ0+XxDFg4ENdZTs1siDUkhUA5WtIiqOtJScUBhtbDFBy
IrxIL2xhZaQMp+pbNB9avtPVJvhQxS/0foPbU1jbMCni206fXEXJ3Ci844y8TyknZ/u4WKMzw+qv
QiIF6wjfksI1xEfgNnzE5TW7tSuPd2131PObbAQETp+hK/ndzLvSwLWB2BSyWUrmCf6ilb3A/17X
SeKaPVZU7eA1jKCAc50SdYSID1r7NcRBoJS/RmHFDxp36V6ncDVJsbOox2JpVrFAR5uROIeupdca
qM3swbyh9RL5DJoOc6S5ynQx4Qt3kEqcGjeCGOrZGAAnR1Bo6Zxr0ZwwSCB29ZM6fwCg84gWa2CX
9yXnGrxG+9s0kOAzVDxJvJ6gfdstMteshrx5qxmWc8k1X9KzptzM5rpmBgnrkeSw7rJRf1KTT31+
j/TWqwEvdfI3tQTROLQpRYYZYHsL2lfMIlaJcl91xhaiAuNKWIW87Orlod9g3uBfhgPl9BAFvTvR
26i8HUt+HHXFnWzUxyRq6jP+Bq+U00Gf+BYU2sGKnIzVr9vbaCCo3tRXSh17UTK71dDty7BczyZP
pDxzW86gwlkpsfviD3fCk1HnWhJzuOxTzKVhajsaXBZzUN1S+jqpu3S6M7t7DXwph4E4yTcD3Nte
Jl9qYm5bn6dhG8+W20mhl1mWG3S7jEUKGdvrYKOPpHOG8X2Ufcz1SzTmt7TlU2UmsTSmm/WTX1rH
RJQrSz/oeuTKZY+uRdvKLfFyk4FMJXPlDnJ/HzAaVT9JWet05MNGyZ0qH2aRXO4BhiqW4OoGZNoR
pnbTXSQx/VeET8481W6eBm6D4Z/SqXtUWZhoKLvyEgWehJCg7EvWqNvxLNE/cwY0W6U+B2wqIYHg
RWQ68cUpep2QAzLiQoELuGqvdPVx1kOvHKBDhfZxJAB5Jm3LREkkMliRaBnnSN3PuH70UU4NmHvG
MpBSqLqqkewZzlANtS5EPXIM+PNx5fXZJzkyD7Iye8NwDDRkNwsLpVwNjGf6cabH5q2WeDILGbcz
x1LlRXylPdxIReUNijCs3CYFxi3dR00zjgWWqUJo5JQ+RfNOHxVnQYJmRCS847OfQySlYHUyKz8w
C/GWUPWsEjN8/hacTVwCdEih3Qer+5Y7BRP0ZBk9VSGzWC79JUs8sehIpzueX0E6U+VN5WXE/E2D
+plkqT+zRkfpEGWmY+Ut3h8vb5qE/4fe7Ht5KijovxMrsFq6mD69Kbg1vTcHSVCeXjzUx2Pgfclo
crvT+3GhKijOdcVtYGahCl0xaS+ufeGHC6k/7+ThrK7rJ5yk7BtYUrvIXfb9kZ3Wkz+m2/qQ3Fur
9CbZEEaxes8E+soG489i/O1HuHzEN3cLz5Vg54yPoBt0osOZgNY9lsWb1jPXg4DO5cBMfgcD/fVF
UWhd0F7TUK7b397GGBwewHBuyMKJPimWA5XKndz6oK+012QXe+9ZWf2iizIYE/zrilfiSwifVU0O
znCOjG/yJOO48JSWHAx6t/n96/OzJdiP7/PNha7eHmaaSqlmSv/97Yl3tj+uIHau2ncucz2o+fMt
/fs61/lYeY1OUqm5IWQt/pC7Am8REOznYZv60QqTiCMojmNtktANTtI7XpHfX8yrVvHt13kt0Z+k
Tpc7javPO2Z65k25r479Br65V57Svf253uW79Bhs+uVUnIbT++lNv+hVf/oAV69tUsfEnE+8Qeyd
NSjd0lB4r37/KH/Vp755Z67h83GqEjm5fMWmit9FDFbzJ9/tJyH32xHWrx+iAV/KsISiGdedMCSH
iere7lkHsxvH7kQxyeLHK3DVvMwruipH3eOX4XTE3ry3JH69Ct9c/WpNEFBOAzYWl41uOHRbe5Wt
mCfvg5W5Vj3MsYmge2fhX/nG/Fgdby55tToUNcgDeGLdWRusA5mA+zxnyC2+lfleWLd2WmybSoKi
qLtGUK2kCRo62rGxurhsROtKOoiipk5eZ+peTkefEelLZX9NJVQbYAbBu6kC731H14EaVtrEwyiz
nM2bCRA5fjb2gUeK3244kZ2xUjfvOgX98kz4+yu6PhMQtV0y7dvh3HmTdwkkhvu/0b1yW3rzh/ds
gt69v6sREcUkvDArHM7hU7HVXW2jeLUbecrpkhOCTpcTx//9qvrHVOoC/4g3N3g1R8WEZbFzKe3P
rT954ym/6zbSkWQnJ/eiXbb+MXn6zxfZ5Rb+sVe9ud5lK3lzwk34mMMOaS+L7GInUqymvdgK70+3
SWlrf/39/V25vf7jHVevJpmqDU0hqZP+XByKs0kPy7kKt2WTPfRH9MJOR+qftZ+EM9wnPnpb471d
5Zf71psbvsLXZPSziGl5plj1norAMVecQ66xbg/lmcBL979aRby55NVWEgjUlMwYe86D5rB4Gi/t
90gd13Ls3XKMvXfTVy5/8R9PVQDbAo2q0JSuYNEmb2ooYUF3Nhyxbra6X5/K52iFOu48uaNnuDpG
O7vi2O/L947e7ykQv7v21eGTIoms6qnIz01kuCqyVtANRw7P+fBIL3rhoMKsSr0+fSrEN0iJHwML
W4UqUs5doTGE4KxayK2Kq5M0LzcJZIKExIPqZVE79Kr27RDrd5JQHClKnmxJ2up28iXnoDPzcpvi
aG9W0V7Tysqt5+zZNnQ/CjEtTop6G4joPp0m5OBoeev8IZCDXQEOZN3VEc0ksp9yjVAG+McZEXY5
vWV+sah1HaVLva4E0svt8FOsT/tFTu+movoS9LanqJbTMYML9fsw1bAU+wyBal1oyn7Jo9swrX1L
fdWqdhURbpHd1zOxdj14GmZTUsMsrhxIzs48xTaw+YRi9dmGGxkS/tr0rwyjU2ZaFh1iBxPTRvGa
WuHKHPRbO8e/oCKITW7DzQT6W9vzzRIFXkjuBKxYb7TQnTYavWAuOhdvf8lJjQZ+vrau4/e8Xq8y
lX6s6zdv3NVWGduzJPVId87iudgWh9HnLV+Z+/aY3UbY4WBh7acY4hhrMLA1Yv+19Gnc2mu8U3fv
Hd2/bhyEUEmLhfVjX1uzZyLBqSKtu3P3MVgLF0sHqDfuso19AM4Op6Fh02zyA03w7fSIv6K6CW/e
+xDKZYn9cxn860NcO89Da1sQbfAhguPC2Ug/7Mpbcw0stI7Wv99UlV/We3/fsH213IMJjUgAA+08
fTS83hc77LTdaW/eL+viSV3lXvP67kn8y4PjzTWvlnmQ5bjGh9WfB8flYY8JR//iXsoxBLeP6v3v
b/JS/Pzu+7x6waBnNoOV8H0mWxJhCD5t/Hb7X60w3tzX1QGci9aeLNDgc00aafK13KFwVJ7LbbCP
b9T9e73Cr4vcN5e7On8NOYQ1qigd572yMjf1/XzMPMmVXi3bmZ4Q5/mZa3rR1j4Tv+r+/iv99Snx
9yt6dRYvOgSHLOGUUI+z3fqGWYK0FzdzXZ8yUfsw/9+54OVs/d0zvDp702ouMzSt3ZmDa6v3s5fm
973Z+TOAijbc/f7ufl1Kvflqr45de0RvJiL78sbgt+dCC35Gw35UV5e+Qbp97+aUX9WmDCLBg4XG
4PSaHaha9WK2UYwsba1brrlaNrbboXpz/iwr3j3kf7UC317v6vFJs9GlEumvVDKyu3go1G+iVep+
KbeFn96Id+L5tF8VThakGfhgqslw8moB9groXK+Z+TnQAbDyNjtD83xoR312rdh4QaT7YE/CbwL0
kSgo6cG9oOg8EZQ7W2grNcIDM6/wo5DjHIZDrz3oUiWjVsHJsLoTxo2AjEKY6KoYHpYLg0HSMAQe
DqZGpb20tjtXGOW23O4QbEU0vXd/PztQ/XmCvb2/q4WvhLqqYfWQnwvzcypZblx1OMcaybErBixq
Rm/KrMrDqMqf8CtAj0Eycv9FKrrjnHxGPHYkSKMkuHzYIpW4XVJ7TbbxGpeBI+Uf9rzdB171HZL7
O60ziRYLn6a8flbz6LFjUPBfePff3szVtqJauWksKGTYVpLbcEMGl49WfFv55TbzO6Kd3jmCvuN+
10v77QWvXsbcliqsKK38nJFL/SxS2MBOvtM+2P+XvTNbbltJu+yrdPQ9TmAebgmQIClSEilZ9tEN
wpZlzPOM1/ofoV+sF1TDESH/Yp+K6OibjqiqG5edRCKRw5d7r31TPGTmSrBflL2y5sZ3a7hMM8T7
3qviKntlI3j3EK0zJrn/pAuYOnX8FCLK/MWi2AqgcYt5vDbWF1O6MYezVj5CALC9yTp4puaY9bEW
+21lQL/oFbvuXq/8guV0J8FRN010sZqCFPeDPgyTvowgtTMeBhiwVqITWaeUNxg5MJWOW6jcjlwp
D4Ai1l48lrZnyd8Kr9tLOrenQnJXJWzeRskgMiv8x+v6/6qX/zkfOP97veGuTr7X/2P1iob95/f6
vfBw/nv/shSqf+gYAXTQFaqhIw7l4/mn6EVX/6AmiwpkZunNNWn+6J/KQ0X+Q7FQ5hoIoHnpCEX+
rXnhj2TVQBBDPA0cNTS1f0vycjmsNJB8s9gQxy4wP4lawbwOvTuyl20q6MXQVFiD4l2gxe6s/+89
7ggzhAfMU9pZNnRQp+Otb8ZbKSXwkzudhpsQK4DcbcRuLmDmHZ+wjUDhKO1ssGDOWXaK5sGrTccU
hD3ndMdSfqrNs2XgXigpYAb+1yKuvrRttvFgoPlBtAUHYWdcr0UYlYrJaXRqq4j8/Ij85yb4CrPJ
GdDoTVxNB1G68riCFXTFjQblEO8ixdpWep/iq+m5jMFbgC4d5EkWPbIIffOs7oyJzu1DYR1bzY2u
uQoHrAZXXMu/I+FcfDcW7v8xW72vOM5z1F9z2MeOXaxwiH46PfXqatOU3MePSOn0e5XLvq78ewTM
jy0t1pqiLOJgKHiFlnwvyH920hU6rPrxUdBRM+dIEl4lBuSigdIAQySDONyY/jEUCfUzH6Z4E7Oj
01WkQI+AS7h04wqyjG/n8zK2n1jWnSi6Q2FuV026VgC3VUmwrwXN0buvrVKj9XsaGDhBzqVg4618
/n7EWjL/W005HiyCo/WZNIKzbOQSIY/IAs9WgEHWI+T6OqpXrYqmB/vnJBArzn2mAkojC28A+9if
v8pF6W7uYToAqS/fCPoweVlnEiXKH0XfVShykGvloYsnzgeK135t824bS5ndpCuoADyjt8rolET2
wAb5689/x2/fw7ufMX/L775VwHuKPvq8BygasC4sLqetlQQ0WtPkzedNMfUsRu/lEy+2u3mhdlbg
D0wLysSVISgV8NCdeO2JFhW8f/Us66kFwwhU57yPevdIVlAVSYOBdlPLj0Gh7SLRQ8qDLjctXCH4
WlkHIk0BzOwrsT1Pwm1OYng9fZVRl00qfc2eL/fQsvzwgEt+3gWXZ8SPP22x5Kt1O3Q1iDhq5BpK
HHL/4BGCEMMdNfMTS+7shDVZbefPm/39S/6rRxYTsiUMZAN3vORSTxwNJmYuoy4uuk3i1VfG9fzd
Xk5R80v+q6nFFJVpYVj4LU2NA+bwCs1f+vz5w1xrYTFzBG0loiekhR7wo/FYt1empt93FoZ9bqg4
LGnzn78bPjpy+iIymGRb6a4ZX7hOXte+trK8l8+f47efAxfuiP0VskDkxecQGo0FPId2ShQ9bMSL
9kmcHj5vQ33z7n94H6apcU8rcRZb3lHVWPtFMWXEpRVo8qjfFCMrXWjuEOQ5TYzR1+SecZoQzfSI
aW5qTZzZaaDilacB6Sbwyl8yzKewh2lZoW5vhYF8vLZGn4NYR4IMA+uyR97UbYVEO6TDlygWt2qS
YdOMUaQFd2gznLSNifHQXLH46TdQLBC8txbiceNFLH8KKn/fKPactsjduO1MDNhgVLSmJ+YHudVa
UH7WKthXe6p2jQbBU42dciKOJeP3g5lJSr4aMgih+258Kqx9GjGFFztvGGzCJB0vbJxqeoL3up+R
T4nYbpvenb0DmFxv5exV3IdS/iOsjF+a2j3p2vRAbN+5MdxGvu3D4dQmxq+IUmqAQhHCFLJX8QGf
7wro601Dx2Hev5nyylGpxYQt7PZUXJuF4ej9fcXhUOifZz6ogPFC6zU3B9pXpLEd+7cyTk6GyH3a
xLdxLR/i8mfLFmLaGqemfIkn12NtnB+hz4jlQ2czCuc2/57pL/703BKyEFv7Mv+uhem9R0KlPraO
OlhO3E/OVFRYGqJ1Y1nrcdA3UAuO02DetIPs9sGXvixx9OZ7cLdyinCsLQFzRsdo7Ddykx/m4SKE
P0vY8LEZu6YsnHg9SEEigEreKh01x8815FXyT7NFOmV6D8ADE6S3Ro0MNCaJXD5Skdbxf/YgWQAC
lf22NWp3KB+8ICGO+SaV0X2S3dTKvS2L+k1KTLYqxOy2tiKy0H5eHkLeNmRRI9dsBT9K61XOADVV
a34IaeSMpOeogh2WPwf+T9hOqVCDb/rRWMjz/H4dWtKubNQdoS45X5kG8i6Kvitzhk0vbujzzGcf
ilxN/MeOIMHoKrRbAJR2FRdcDlBHKJR1mqdO01ncENzVGnIX3bHGGugTFJ/2hxzM4lrEiLd5u+nF
eyB4q6kU7KgOznlKcIiiOkOBSUvpvpGLweqnIuTiK4tTJ2+J5QRgJmO0pVTPfCwfgXqBe5M3Wp7c
Vob6PRaj51Cd7oAUgmTtz3VvHnArOqL6Inn+3tA03CuB27QvLUTNNKueCMF2CNyB1gn3EpkVEUTj
az+rqIrOVoeIE2XGRmi0hap+UNDt+K1oJxacjfs2BKoZ/ZRQyCkN66GE5JGfbzQ2GydX7XX6oXAl
4iUaKwSeKNhSjMF0tPVpdCIkoEkwHQoSoCu5IY0otwO5ICs2ey7411pZXpv5XS4L/AIiEHDg+1CL
ZjJHi2ASxaWud5uQq4ExekqAkQVliqkmZUBqm7h49sbi3muVdaCrm7wfgUEXNn74o2k+cB2y9ggd
EpCadqCJR01e1wiS582kXEPeTE4ojXc9NIOQoI54lo5X2SbRBVsTybdUq60e6Y7J6AfDtcqCdTqG
YHqHgzUadwAG2KJRCipQuhcIobu03lkGNpUx3eJlRsA12fMTxmbzoNeD28nPXe+vo+wBxk/Myyn6
2zrP7sM03AU4x81KOIVNtR9q7yCPkg3lwR2EgwD/rkRRX0/PsGwdhbcAenLVAKxARmnzjTVFvpFo
SCqKjZr2O8Bz0O9UslDb3RCSwjp1G7W11h1OLDRsa1O8Z6PpKOXEWWFahQDCxjTa+gLCLvzUJnc/
qup6sXETVP5XiwlKiJtDKqOygTlC7JrV3oxdYAs6mjn/oIX+yZC7W6V8RlB5rtoBGtkRIIejjJQu
42SW+W9IukMvuMtkWP1J7CpMd1jMb4UoeqL4ZoOAvKn0jvCn9DjF8bbVZNvTwrWM2DiEGux3289X
QWleSi8WQQ61Bv8h38qEUr+Md62Z/9OozdkykPgYIQcho3KlITXOKWKLMgTSjCMheVvDqKJFjB34
76BkiYPvxOPAXonMknsheKoi/cpP+7AhXPyyxfYbLHiWsCGrNnpqOkrl3ZFuBFJzWmn1U8K7tOoU
rnzifN4hH7Yei1YXWw+ljQD810U1SzRsS31q2shV5eTaZnfe633oduD7TMzc8VpvVwvvdlKBUeO+
lGMezoA50OpbTWC33Tb3rVitcwFowGCtpb6/mzcAUQAqXVZX1tTedKX5zedVJMq6kDHZjTEK4RsZ
abamBW9ndJEPO/KmldqqX9SSdB21wdY4OcD9nFL8qQWUEwCw9vpTc27Cx0ZChG2hgIacpkjrbgvC
xe7M3vZQBs/q1jxeS8S5eGtFZXeCv7dFky2jSbIUBUvKCEiyuVeNaWMqr2Hs3wdCfT9/c7rUPWl+
+k2oQfBP/n1C7k9ipUeC5jaW3z8FurQ2LSTRhfyc+ZNtSmfdB4gxVNAdx+kBAqMTdO02wx4y9vq3
pPHPE0cTUa5cnBN2wmmsMKJfQ8mGqTW5di1t4oTgb7DRYCGBA2nPEufPx8fiZoJzyjxA/npzb0es
d2+OKdCrRjGZh+WtyJwYVNTCN3MZx5zMQ0cfQ/Hdt3XuMvd61pWd8Yf60SypfCtGQc5SUZtc7sDr
0oSnDopgk+duHbYbACS3YaodGiwQbw/6f6HM+Jin/GeZwnGR3vHfpnrMP+c9Me2fP2+2vP2/yupQ
/g+qkA/fkzz9X/91kfEx/71/up8N8Q8Jcx3la5FAjL9qkJKm/YGyWBUpKmsaSlwOuf8yP2t/YGif
D+b8EWVKUWbK+LfvjvqkaOCJJvMJ1zuY9r9ThFwEc1J1xPnHdb9GaYWqp/FBYdI2mmfoIEq1soMN
T9qvhFhV8JwKl1QEM8zSzylpCRin7DnmOla+NDHZzkS8EJ0a++r6yjd1eW795w8CZ8yUR1kW7+jl
qCbNIIDCFRsP822YbEMwm5zULozVrE9GHvyskVEoXJmDl3d+lJmwA1Lax6ZFQVidPervT7NRq4bg
uQX5AQDMKmk1dkaRW5IIDLhnUyCIr63nIfQ4JRCzIxq7IW+vPfhc1PhrGYCsQzEYOjMFYVAfFJjn
ZeLdZEIgyJhUuDAfai0S0OximwGTB2xFa8d1mXrPUxRD3IRNs+ME4jmTV9wBM8qvdMXbG3//O/Da
SxZ1c+yiDFps8Ze/o4SQpiheET9kqZk8holJRFfSY2jB4yWkFgzxOgP/aXH+EuP8Cf/Na0P6p9MT
Ok3EArkk1AWQNmqg5gLd6zAVooXJRcFJJtiTQtHcmdN4JTb+7YD+4VcDSeH8DrnvjRbwvvewp7Ev
CuL4AamlbEOF32QPucvF7aon9FDYpwiUK3tEvfv5eL3cmQAsmXvrXbuLMog0RaksxrTbbcx9told
yeWa2L2mhLbkxeh4a2eeR0RGyDxMLt9KAMVprNMyfhgCDY/KqIWOp41rzFa4SeKSSm6nVquhV1KE
Q+rXWBXydRHLt1bGkg99OzsQMlNTe8DGpja9Z4ueNjxakcIWQ+/HbZLnwU4vcNSBsX+Qy+ZXLxQv
fhxTJ0YdAjUbp2QxIEJpm4dCb7bk2zzCmsd8U8ETq4f0zgMhhMMs4tBqoQnIJSneAAJpnCAQJdcs
+3tKL5IdytQ9hqgiglhUjmRE2EVrPXDsPiFhuJ24mxWn9Cn2AxGvk7bXpmbYCmmZ2YqY3hmF0dpl
qZ6tjPEXK9kxKKZ9XdAn7XwyiBhheRf8iV5gH7RmZ/sBJ3Y+eJwuLV66HikPyAHN9dIQZ65C1aAr
GgcgpWY3vvBNEESiB3Sx2vaq8our7keD/rDzTKud1s8SihFJ5sIyUXZB1ERr+MJ34GXr7VAH3ob5
7EvjTfWVqeGy1PY2xublAI4LgAocOIt370sNHlmSeWBBCC5hiISCgBnD0d9wdPh8ODPrfRxoXHWq
eJexSbMCLWZChZTeEuOCcNbGmmvwCoxVgEbIgcb7WEXcB0RRvs9r2Ag6eFQ9AaPaG0cwWmu1xkBE
8gCoXlFpXENUI5C5/rmMJdyTzWuosFXpzVNQ6liI/TuzqZ/DKLvTQu+XoOcHtQ6+xGn8OhnBj1Iz
Uragxl0Wp+uuEe6CUPg1tpzLWgyc2pSh5Ss8l+Slc02qsC/ULmk/N1YHMwrovrcZ+uS19yjUR/xz
lDGSfM2xHi9pof1QPUbCgPEK8VNOSS14iopgDlmkzNv52YjbTXAjkwUxr9VvejyjwKJsW9ZCZ7eV
/sUMq59JU9wWVkFuU+CNdt2LHSxx7qgH4ZnDyDnQzIcxyF6rvHqmZneccMHW8U7ovAciSSSyiWJq
R9n3yYg2ZZa53uSXq7LXnCAVY0f2kiNn3l+SVj0WHiE//iQeTAnPYV83f4Yyd/MpaMNMKe+VYNwq
OgmKfSH9OeU+JaK2OhRyc8h7DrqejKdQpKQ/J1XkvDv92VSM7yX4TkfMvNJVmm7LcPhqZu0cINL/
8Ik9AK6s/jIa+Se3kzeFDHGkAL1/ZaS9DduLKdsQwT/ITNcsuvMN6OWUJhREMYN0NU/5xDTSgaN2
m7g3DhWZlo6Z4Ig1I2pp/NXR7vqyWVnqEOIIlP1D5zeBQw2rXgeagFYt1eWnvB3yLedCxZb7Mjz2
XqUcjK5sbaFr6w1Y10TfRDrxX6hcuEkIYaXC3fDSY0XN5jBmQumIenZrjFXhll2s7AVqQYPTBWb/
Y2T2OqeVHp8IzYobR4il7jiEZbUTB99aa2nnQyugjA8W0bwTxzY5EOqp7cNJLl5HwP8AYwTFuFPF
rnwCC0qtFZrl2sibFtei8aJJBRxDnKBkE8T7ug/N9SjMSOygPjVq8zVL09KtwYlD1fRDl3QFy9Fx
+9i1UM6IbUF0DUsiC7cdDoI6tD88Mbzh3oYKYN43Tjrb4ieG7U7p09bumyldq3L1xYz6O6/BFp/2
ETVGFLFrUYwkO2an6Aa1Ia8NXYDL2XqOF4hYOfnVm2IyvlllBQHTgIMYK+V3NWyDTcRM64ZEBh2E
qtIJmx/2RIhNp6wmmSPJ48LNShyVZk/UNnvRaD8GVrVLTBB6kyo9c44iJSgGu2OEUuN4QtAdpfJU
C6OF4bMhtkHKq0ciR/wN1b2WcqA6rbtRksmM0GN7VKXXVGjydajhPQSsb657qVOdJOz9/Zip5JMC
Oj9YKgRMUfSsB872qluBNCN2NkxPghz86IOqpN6vtPuUWI4Tfovi724WDNNQFAMqsQqFw7AWWyvW
rHzEbaOcaBrtI+drFxCAe1XEM1/dXX5ZtAMMmYncAOgmzpuWd1vJQerAEPiKfCIoNaQIvdL3rdsx
dTva19StN6zT5a44yytqlOtoLeyEx2sf929+ATfWMpSzmYOx3K6IuZopPduZk6gO2drsmy/BZJk3
hporOGm7dNyTrN27ucHBfbbKrFQCyCnqpcLa8nr9WaJK/u3z37Q8WLCn5qAzb5lRg0AlW3SKrrGF
iuLAOCM8BztUBndeKD38/TbgoQCKltCOYGK57PhsNMGdE/p1FohRX42FdOaooV1Zo3/3IO8bWZSl
yORIEUVzLuuQYXJQSb97UJc/f5DFvTt7DnpL4SSE+Q55zAdEIpxq2fRTTT8XpqvhKTkgPnFCt+Ak
pNjxfcN9v91vr4m95in/YuDOrYKp03RwgByJFxe/XTpx4R21+lm3WIoBiqRNv5qT1T5/uo9nHNph
F43tbFZAwhu/fE9hD4l8EiBhKcIgr+DRNDj6EdF4RDSZgvwVTD4lNkPahnGt3pFtE64Vgjl8zTjU
IdvmAGS31SRHqxm+SFqPrrFVhZXZxRTA09EA5Td9//wn/65n3v/ixUsfjT4SYBvo514kPkFaYZgf
OAl/3siHY/D81gnwRPmq0Sn872W/5EqsDrnk0wp+yxHtPzapu9AdN8jdn9vtldY+7GsXrS3OTkY2
DUE90Jp2l95Gf9Yro4FoZTc3L/5j872xTZHC3So6XWv4Y1/qEmNM5MzPccqc81gvpkc5IchxMNWz
kGE7EZUtUXs/4yJ++fz5PhwNsTtSVkFmBvwK886iM4uhi3qZy4mz7MNZNfXqCAKIFD2oCVkjvpQy
jK5aTeyRUuvnLf/uASllSKAfNQs1ymKdyZvI6puSB8zIfepfPQ9IW3VlrHycheanA9YpitzOo2C7
7MS4DjS2KbShhiSgRSq6tGsiiXlMX84Gl03Il00krThNfUMTpH3DERhXSn+Pj96l7LCSuEQT5R//
Sb/99UyLfgtUpR0H0gHPXJ9tapBFWovW2Tx93sqibDzPrZfPNXftu+U5wbZDgY9mIFIEj+P39OTd
m4/TiX2u+QJXeO/lVwbE4mrnn00aBrttvm9KFouxWCp9pydmoJ3bLOwOcO/lrdrAQJqkoXY8eWrX
XjC+mKUOFbsTxoMcR+bOgLL/WFUymBBdvUXIwAazkL+JVeT2ibgZyT+yr3TN8pvhBkRGTkKBE6mH
RHjVZdd0yTTEmlhqJ6bkGwgiO+Citiei/oinfVjn6yDQtsj7ntTMvB8V70vqtc+eOu3isnYTNXI9
VTzqM6fD61o2vtF47eXNv+D9oKROp4ho8WB6USDj517+wmiMI10oevXkf8fIjJfUX09o5WZDEDCS
K1Pk8iN7a8wETAl3W1UAo102Vk2FoiSVQndUR1P5Sj74la/4w4w/t8BTsOzCf5PnavLFWJwQshQV
terTXG7Nz8Wb9QCmDTDE6moVazkvvTWmcuhjXmAozmXt9wM/nayWvOVWO3VK7CT67Zj+qSIB+HwM
LRuZvy62eW/VC5Fr2UWfmZrneXVpqGdFZUepgvmXuSf0his993HxIuNBlkU2SQSDMMtePsvoTQW7
/UA9N4RqAsRktdoMMcKa7MqI+01D4BN5RwYqUDpu0RAZtPKYcotwJmZyS7rhXSYl3yOJZGzT//V5
183bnvdjm64DDyhxZMBPOWMkLp+J1agmGmFUznWhHJRMRCtSmz9SQjlWxSidFKE/f97gb2Z4VTQV
biDeFK7qYkCIQlj7ut8oZ2BW8FPBcJNChzwYuTB36e2G0/a4qggDujIfLr8rHvSi3cUMrHqFTIXm
jdFm3ILI2Cpj9vL5o0kfDmGLNhZTrk4aRCxprXImqXLalRSxuFcNnqnmIYDS9M7NS7JWQ8185nLI
3xZpur/yC37zJfCUs3OSDYgGxvHydbZM8FKVZvTuczrZ4lpy8E6tQzfiQHhXH9Kfybrf+l+vtDr/
q4tB9L7Vt355t7rJRPDFUUffyh1iF9+sTZBjbfYUSiWB5tKc3a4QANwJA3xTU1mFVqVtmwyNIoT7
Y2Qpr0rtKxD8oLgNqoECpqj3XevvdHW88g1/LHa+vaN/99DyvBHLaT+YZqqw3+0cEEWPijNtdcdz
4pvyNbVD23DnYzJMMQhEduz4jn7lC/j9SPzrF8iX74iAi5S49UI56yUk2ukoa1eWkCuDYDnBCxLk
XGgU4Ahl6RdhKGjjRN/1ZcJ1r7z43w14LjRnjifkeK4ULx9lIAChhcfL7JGkIJO1DokbF1XyXk/A
bBLoeduJafOcTUaylVVyxcapE++v/Ii5v96PvrclBhUFhzoq2IjGL39E2JmVQu6iRoml2SVOTdiH
Yxz1F8Kub+qb5s8rzS1f36I5Y+6Td4M9GOOuKUyPBfqhcyxAyNvSjY/iTxKY03vycJzsNf3xeZvL
9eCtSUtUJeZ8Rf5wGyB41Fww3+snvSu4dPNdBAqHIkD3qFyTpizHztyUjMaa1kSZA+HijRoxVD7N
q7WT2LKEmi9KhGRM+PL583w4jL+1IklceSvzvbY6/4p3fUjbhigCkDs1m2RnvMTb+misRZhzx/jV
spNVeSDhut9wo7RBkFo6uWcb11A/v+tUGDTImIHDw7tdLERqr+JmzBT1BB/KjZ/mnR32XQqw62qn
UQWYjW/6anTEx3FrPAZbjcJZvAHQeXO1ePebDSZaDlEjsX3eki33fKURMRe2k3iCCj5Z3Gtl+bFV
9MdKSKttkeh7GdVuiTSUCBbEpeJjHwe/ZrsqqTKOL39vAnVVNfl974Ei061VNR4F1J6fv7Tf7BRU
9j6E3qJSYJDMD/HunZkqZeNO7WVQ4p2dGeA8w1u+0838ReOYv9Lab9dSDpvyfNlK2OTyKB1IZe17
0ySfaxnPv9D9CBrll9eEr7EwOKHOrkuHi11rzwRLXrtZnl/9+xll3ivgIhMp9zASPxx087gt5STr
5Lc1YtgpPzzHsluH1E4IXuAq/qNn5e2/uU0M7Y1W/65rjXqSUtmIaa8hNSUwtok8uYaWum9Xk9Dz
RKu8zcJxlY9X1qLl5z4/KftL/jvbgz/coU+D4qEV1aWz5O0mTGGZyrTdXbX0LKdomkG5gqaN0wZi
Q30xq+hDO/T+VIrnRnmS8tHuUw1dRbEbh1srUR4HtFqU/dkI9qs6hQfUdbvPB+/vhpNOjJ8FmI2D
CPv4y9FLBn1fZGavcUQAalE8YZIPknYlS8mdVEpbxLgrjCBrsRuuvNy3j3cxmLjpgglNKZoTl7mY
Z0i6I7FzyLVzSC6vkoRuaGnfE5F0FfJWVhXX2LX05MUuSUfACxG/1JNDbQl7iLhOg+k2buBggjwM
ZpJvZBwVOd5kRr8Rxj/r7pesv+YekUg49Ih7etIGsViVw9+Uvb0VE+YCBopsWYQtsCzua6WnNVkU
amex+zIgwK2jH32mxqtQvEm9nTpGmzAANzqU+yr6VQjNrhmNK5uN+Q196Ec+jtlBaVIxXvQj6J8+
6HRqaw03+7l3iDwEf8Gcr0cWogL1tVpl3uvnw0ZWf9eoSWGGc78uykseCTcUGlHnFiUvS1plsuGw
qzJhT6oZaa1BjWoRywGacSP9FXgEmYWbovPWnRnBOQV2SMphIfrnDIh3M1XHdFTtQvdt3ZpIZuwP
VTRdscJf+b1LdAk4nkIyEvJzR+NGNtC7/7rSIW8HwovXYLHD4nIA4RIORXzjlx+SHxuNBqaFHlHU
n2nfc/vcyAMKsfrPIsU9o+KiL/2wgHwj7ZTCsLZi78tuPHXHjgBJW46qcYUYFKV2OCV2mw2UmGRu
AlWi/1ZWGZ66tKTGk+5FfCxWMr02kvnqR8JRIAwWB0R5TrTiqz5VL6kvpz/Sxpy/IOMpIooP2CoF
qiDUiW30KN4Tq4Wf2HTEwnpNgvFnpnjfrAL/a9Ox+ZcIkQ2y8ps56Xee1r6m5nDfShLa7AIUa4Yl
F1v8fVO2qGcVbpVVNZCAz1puG3Ofr5qdk4b6HT9+CzP/qOfdjmrNL5ClP/pRupNzw9az5iXWExIr
i/yOGxxi/fzTxLVz1bWPVdm+FkO68ZWXPjUPjRS4VhbupVDeGtX0tQ/lVzMCUSARCF0hOb1Rx1i6
a0OR+aEl+b0pNWpevvEzMGXHaq1z5INrLYOjGbTpymqDc6T5v7SqvBPkcR3IjSsJ6omI0nTjZdZG
ylSI34m5VY3MsaoYnTFiLpTVWkdEEIsyyWRtgPfF0vbGIJ4Sr3whd/eAK+PeCJqNmOr7opVe0iki
NVmaEee6MzXtQynnbhjTMQjhV4qq38iJd9/kDTEqVr9LAvGOBDzuvSdtP0bFfZAxMoRhMyBAsnLj
HhsT5+TsoUuT1o517QvZjmTDA+PQamQZRlcFBF0EOr4tmaCfTAPnGwdfgDMFfFOxSPpH7m/KFP50
4afw0AbzqxZCgMqC9IRI97tR+A1nzcxVDVYA0DTlquoteixoD5OuHtoAvbPh9zdSgRFDx5gQcXlk
hx1ayM7AnBMIT6LIJZIiR/7a6LyfapjfQ8DaR6mZOoTUx6uoSo9GHG57kUTzHvuDYf4oyMy0JG2f
FdOPruwIPFCJHMunvdrku9JoN4o27Lw4G8iB9s/CzJXtB2DwYmWZ68jjilw35YdBJTKAbOM/zcl7
VNrCOOVRtBX6Vl5FuXjvaR3Jqo2U71X0yLFRPSWgsuKyh3LbthW2IeYmEp51R5VTiIQWhRYiR/uH
Tur3guJBrlNUezCGOceJJHFFdYvSVPYa0YFrQdPOnSQ7qlmdqkR6ZpvyQ1Ta166WqeqZXyBmBes6
1Ao7lZTCDqXhex83o5Mkar8VjQb5oBRVBy3xumM8TcqpDCV9b0xdC9+6QqCgaHbtoW9E0K2c6iBH
fGU2+Q2wwsqOxvbKZPZBQYiam3MjazLaS/QNS/eD6QsE4435eAqfpG+UuhUyAhlmN+E6RUeIaxro
c3mLrWZNFWD9+Uy63Hkt217Mo+SVj0PfSP2pmjp/VfoSx9ZIPnjFEK0+b+nqY84luffby2EeqOIw
nswjKpt9eyt8nZCbHottvOuddjc+KK/mD3ijV/yiy8Vo+YiLPVcatEEei/V4aoWHysOP/zcXu3/8
+zqnERW5AQeTy+fKMrbE1ki9X+qbtdYL7hw3eaXvPp4S58oyidM64liS1RbPULZG2CIlHE/dRt9P
B3Rwx+rr5ArHYS2t1Rt/491iItpdaXV51pqf7F2ry2VclMKy0wl7PgWHYTNttE12N0BGd2I7uYl3
7UHfmDcTtam7azyy370y/EAy9W3U2B9OXQJ0J7nQ+CIai2SsHid6du3GebmPe3s2adY2UspgM7F8
a55IyGeVjqdCzM4FyXR2oGfVHdcS256dcFpLP5VsyjelUnbu5/26/OaoU3E1yvmVNYsrWmWxhTSQ
IxFPJCpnv5RcKZPQHCUbnb3Y580syWAU0mduAU8ood41AY5cDkz0VMSlVqN81mOPMFo17ramBUph
1HFDsrORrMDN+nAzRRWcIoEoZcnID6GIK1AJdba1CWqwWA1KcEzGt1CoQkcnve8IFuhq9Ww51Obf
yq/V5otjkZSgxesYMqsUx1zhWH/Mdt2uu2tzO93Ga0xrX9JDfcBHvO6AZWMHvDbK5+5ebCXZSVJp
Ypxx1F7eDZE10fQ9t1TnRoLLSqofAtIZ/hjTssI5pvELQFTaUKM0y8L1hO2zE0keyEL/udDqvxm8
yVujiG2KBoFEDH5sFpdvbZwLAl5XjucswGkE8NFa6ey16qm/UqX/cAVCQ4xCal9UwDRS8i4b8vuh
khRBGM69ZtyqCamQWJ5HdWJfmTg62z8hvAZvXb5lpDU6qVyk6umYSHD7XTYZN8KIpUW3TlmOc9Ks
tkoT7Mo+spNau28C/dqrXR74l+3N0+q7JSecBiNUvYkYA2MgnSW788TkUR4KhIbC+Krp+f386eyV
sXroFDCyo/rayHp4pRD+YarhqckfRG8qUlgTl09ddFIUWZVlURmew8hm8d0MHrx2Zbvkq2nz075v
Z/G0vjAIxRTU+mlKNKK3vVB9joaRTxg1su3lMbCWVrr3UFHK6AGdkKHI1i54JHc02YDfko6SF/6Z
tvqjOlRfZIFsoYSYXi1ClougDsksc0KDMzg2w2k7cWqckOAj8qW0L9ZaaqfIk5xO9r5UZjxyA1pR
Te1I9BOKcd95/bWC5ccdxeKB5+H27vVqcduRtj3ywIa5Zqi/CPF0H/RRtNYmdER5fy9iLO/85Ffb
imfc7K7s14adEvY71ZlTjMIaEf8qKrNrU+/yRmL5KhZ7HeTtnibmgXHKsnbfi9pN7ymlQ5ELEFGH
TKuthbtcj7FIc1fhtp52ZcNwZcgtJ5FISYdYqcrwrLqw2zbm7h96z2tDbskNXQ65t0v+d29AMgIx
xWsdnkvEAs5g9uxWCy/aMi1yv4YMcd1340CKMfGvaplVTh9GrDUTxUWmggYEtkcIQthJrPJosK4s
gL/7/N99EMsbKLFWKqPP6IUZhS05/5uy89iNW9u26BcRYA5dsnJUKVsdQpblzRw349e/Ue48u2wc
4TZOy8ChitxxrTnHzMhesLckmATKulnrzheP++vQ8udo/CVs/O1dmImBT4akovsuGe5sd6Nl4f96
0gQK5tL5J9KU8vxfuQ5xMXI7Lx2MDLAP7Ib7wJendPY7Js3v2yFCmD8ecjN01cSK1I7G+72ulBGd
JZz35dS/VxnOXj33vmVZ8zQl7kIT6lpQ9vI5/z4bjfrsahHXMT4l+OaDquuJb0bDoY5brnsCYFEx
t2rQjtULiR0vYxcV+NFD1w9Tm+3VdIgFiuP3Yhr2mXCfilxuZpJiMiN9asGpkh9UnlXS8uwmW9pt
uSrz+sE1QSNa+UcRjcUizEb0MIhH4uiNGCzNH4X5LVLcn4lenoiHWTpewr3dIfUUWfbRCt33Xm+O
mseReqC9o80bcssX0qhBieJO8kkXuvM80urqYXzxiCnrk/htcLUzIl930c3aZZi8DKBCARMrNi9c
aTeRUn6SLaEtqkRZcsq58Avhc5l7V2WRtHOYTUpW5H7rtofGk/0qz8pi4w1gOOa0Sfjz2otnRuvS
Sr5jSyh9s6a8OV4zWAvNanzZ9HepWnzP6+jSdu1mGPQdimxBQBiRZVltnnoPGfqokm82qd8SQz9P
TbTXyvIDGgHgqBwbIZmMm1iyRZQjne64p/xgD/NwrLRxfqmVRsPH0D1O8CRqw2nJVCPqNJbjxc27
XaN7p6Z094lUvksW1vDK6hLdtLFbxw5kWhMwazLj0ZP8FE2OeW9Wlo2NYSBD1CrD4pwM+j5P5T0j
5Vh1KVuxC11bt2vtEsX1c1OLYpGa/H+wAUFaQBLmDdqDawMmoKSx0eomXaGof+8kLkSFohjR5HeN
i51GLd8H1zulpisWSDdWUUlsmxuPhBTlugiMVse/FsGiS3BPLxsH7AUwKSoDfjcpp85qSCFKp3Pk
9S+he32cMdORL9L5CB2n87WIJqTXyKcOIwbCG8JNS9vxTU1Gm7J14eFV+geZRftY4LCY25wQw1oj
po1a5GtV2fBzIkff1DNedn0knMkajk6ZEnPFKurjoviUcB36iEgpz8bzxpGYfAIhzsKr+cNHDdLN
/LPwRhzlkg53FqdULyH9kOKI+1w1pwdH57RYSVNbWIrTBGTt7OzZeHEazHTjEBJeFyo5sncF8LcV
xhT3CVk3RlQGbQd6NDQ4Jc2evNRdRuU/iforryNcs2Pd662gwpVH1JsKnGdD/10M1JUTt4Q+X4Nt
qKZZ0hnqD1VJvG2vpp9pDVrHHEd7MzgiX8qpMwJWjMkfWQpI4dW9oLCSZpHJpDzoPWyBQcQ/C0ip
q4pQ4ECzu36reQnDvNNOMZ+36a1lq8cG5ey+fMfT3+3CtP2uaU0UWLKzn/WqsoLQHj8T144XLfkf
rEaO/Tz0XexrjfoZ1gl6M72UuHuH6NDC4Vi5Wbbu9BHQKX5K/iRxUvIB7j2OEi3JifeVOqlKOVmH
xc/YzcHZjGQ5CveVn5BvtFhrQRNOWEeSfF56dJKWvZ6eXIWkM6rJTxhqI79ziLkr8PdCjoPvZRad
449zqkNwr21fA/Ppj079jMRP87s+uw89sOJtRS6XDoWfkps3+2mtHOjMn7yk3MgofpocrI8tTA/F
iS9hO77m1DwBFzU78p7eIJc+WVN2zZGyzE0VOs1ezef7CmIA2XIbT0nUlSqzNnCiZgxoY0ZYfxVC
j/EZe/KtEw7YhQZKyBSdbFV5H4bmsSfUkNnMD4hMkq0y0eN2ihM/8maKubVLxue0DjN9XOKgE0R0
tjtPk4e0qrKg9eYNlJLH0lO3OBVeigRUQuJ4iDacjzl2P+tI/dba1aortR+yJw7PSL1v0VSfp2n8
GXUK3rVCge8QbtvJ7SCpSIsjHMWxupU7isUQ4hWPwAAPKKIVvigz2HaaNWu+0lGkIQa+SSXm9Oop
515Axqfx3VCit3lK3nW6gkFGv6hzGcSjEDRzkuJTm5UnZKp3LnR9yv87rTMf7MqjHGFU92oGBaQ2
SANrPSQ7XfkzS5W3ELxvMPDqMClum9FY4TkkWFHGY5Bk7bGZJ97YuLCEto+LiBA94EeFZz8kDWuA
avS8bjA7RmOfEjvVV2k3HVVEaQQNVkSySngLY46rWHMe+tF45VYR+b2S72uBKTNXyj1l63thUYXN
C/JBrdLBmsegnAjcHOonOkLfdMyPdPqprRvDzybpAB9F4l4Yc+YXpbe2E3WPba4MRlmfMzm/mnD3
6HdM3+tR/YDA9YxpA4GsERj1cJoT/Zi6BjmLufeZFnKVzuLVrct7GvebOmuTx+u6EWTFuI3tEiqt
Ne5jz8YJlif7Xse7rcqn3JxEIOPmY0iHvSxt248T5AM64ni/MTzaA3P4LUvKT1EpD1lhfkQqoItZ
Fh+K7iqsPshfVBuvSO0mx6KueAHJSSXXzucc/uC26gdX+E0vBRXdMqELYhYxhBmb+AQno9DQBAz2
eRWzpRPN6RgB8XQ2xr8JHA1Gtt5oLkJWNTEI9Z2ez8jY2ilemD0Ho0y3A0+rqdpXOmeW6tkQA6E6
oqUnqVuU1K1d5BK3mqlorPqBSF1OiYu21MOgbYf9VDewnOFLqrn22roJmC+rOulKnJDaSPhrgxmF
ibsoy0LbjEZ/sHoQY9IdesAqBfQk4ifxHE5Ld6RuPNjEATbDQISP2d9lOjNGa7t3pRsDV0BmyjRS
3Llzg4AbW+OiFc3RE9nsO0l6UuvpojTpPuWwZOdzEVCpPueD+QYlgpDR/qjZ2kl3mzdFQL4EWPjD
nuNdXc37QRObJklXXWu+RBiTe8CagRXTRy8hi0GEtQ5tnb9LdXpLTZL7hmQguDciBGeKV8hLzoYl
tkQTPoqwOYh8PKljeYgSe6uMMT4xg5RFuw0zTmHJrhd5itPfPZuhRSgGQ0idSXHUVcCb3X1hO49Z
Wmy4nLnkEGdbOSb35JleIjN58exiAUkmxSI+boq+Jga9m58ap75rUbNigEn8BvqY11fYf51sxyG+
CLKm2eoy28xx3tOUimA2cVXuGxDLbVv5itbmQZorn20/b9AyPbpx/yG0dodxd+WE053WD9/wKVYE
zAISi+z8o/dEH0RZ/6rXLYwAV78n3BJFR0bcZ2vX64Z9yy8Gy4CeIwO11n6War+gtblSLO+kKRP0
6ck82J1hcMF1f4aZ+ZRn+i7XlFd61mSKahmjoWi3uIOeZB7t7Sl7d6bKxkWuzMuGSBG/cvull0zf
TfzRUrYvmmcuLdd7HHL0NHV7QQW0rsv+p9HNPzsLmMxUHqxpvgyx9lbY7b2WhD/zST8D6HVIp2TJ
xCm7BTz2nEk6ReWsfveQDUyJvYtU4FR5F8M2xMm+NAry4x05Gn6hsm/8933vV6X95uqioxjHgIgK
G/byTelsLOTsFELlfnSw1/EGZHdyqqTfPdFWq9fuYli50WJ+IlkKphxkO1+o+KuDLyORbgu8Vy/B
73/H9Yr1200wbQa9v0pNfpmZ2lO6HDcgeonNURf2RlnU/PdVEsM/buJ/+hdunhlVaqRasecgpyer
pA681biBYIiRfknesV8sVWzM2y8LAP+4Lf5hm7gpIqbg3epOw1tfHOr3a2IBhkoOyb4IyCZefFUb
/dfl9I/HXe/gv73ZdiBIs01K9zLsqq08i123Eo/zUvevKRdfeVf+OZ5+94TclCttra4r1y6VS7RV
dyAvVjTiVva6Yi0gOCx7AA25BljXHeBmLqz3av0/S7KuI+n3v+CmpKfNht4aWqVc9DXeLT6ptrZ9
I4Bx8FWp9Do3bufO70+6qaW1yKaQpfMkc52f2KgZPPG23pIpvrC+ksreVtxvf9VNicGYVH2yvFS5
XCNLQrJmklX/4iyvuXiuSiDmV8PmX/MRz6WjobsyzL+sJtY42CbT0b2ks0IYLgdcqHzel8a0v5BG
19/1+3NuRmcZ6UXpajwn2nJufsRlt0wv3slc5Afu/bvxiXTplbX471XvL8Ps7VNvRmlqNvUYm1rI
qoenaynv2uDaouOAd11wmnW2/go986twdjtYfv+hN8NSjT36ZPoUIlqtDu6uOY/Me4ypP9mwAy6F
wRc/8Togbp4HFYimmY1IFwL+zU+s5lYSFGk5l+pjuJoJ1uKNKL2XcoepIMi3HJkwy/kG7/erR9/A
qvFmI5f7/dE3PzWnsBmFmqfwU93LqC/C3bCuMTP4MXb2lzHIH+d30tD29oZ78Be/+x/jlo4v0ZWw
+WjT3KqgbTvMKLp79iU2LpyOuJc9zeR1/ffLpdv599ulC6pdNXUYi+DK/bmoarOIvJxl5oK44j3L
m+mH8NwP1xI7CdvonrvYzimpSoytAt9juqejgkdaNQFFXjHBBVKl0BrcTRfLxw74JM00kF1h9zzU
Pa/KsTet3VPBqLgJ6mK6wnlfzaFfe8ic24wUM8K2Vuo0Rtu+Hd5QCDwMtr6aJHeWGaRRqp7nLDul
9bid224nIbj4A5HQVWeevdq5py+/E251arpwHenGU1+2+77LjwKytdEi88QcdVGr5N3prO2sjneW
NR4I5d2MNTEwtbotVHNFxXxvaOIygAjwCSIDutPVgCzat8rWNlbZrzj4bHMHBH0a5hcrqu+6Yn7P
elRVsJQ/5lBVwYSQDN5pKzE020Zqh7Rv3sYJKjJ3hUXV9I+WPp76pnrPYYKQB13XfglkMOjG+cNU
CjtQFLv19co+jaVxrgvApWpdJ5xQ3R+t7F61nui1wmX/Adq/kcqwD1WStNNk6JZxYnRbrYu4q7XW
IVLld1NDGuaO2lGJvAug3ejklNyPocrQsyEDwYcuRXB2Bpk19VpQ0W0Ni9bsNnNdfAeawA3Pnc9l
ld9NlMBSU4NEGe4yWj9NNZ+SqdioFE4MXSfZO4sIHOkPZOStkxBlWj5eql5/AceMQz1UOXKqnLrs
bFuF9v0U95uK9x414aWzddyTqrqJBEuzueb7nJLuwu1m00dRHExUR5Iy2reDS8JdrYPPScen0O6m
dVXCZg9D93MYAE2YunLMiiryXbS0Vt7ujdpZ27WycVr11ZkcnRsTpMqO6CjNquC5z6epi693S3ta
wEV7tRQX2rS99IrpEA5gYUe1+2wT714rqDFQqnmoUm+TzbUA+sgtUkNsPtvtSbfSB+SZ1LdTtfPV
kDaxxy4N2DhtjFc5eO8tlUpnMKgvheG70K6fqGwqn8A1AiKMjKqvR5DDXNVvVeE9mAN3+rSBWtxX
3BqzKaZYk1JCisV0oLLYbKjOFT6BbZ9EkgtS0Oe1KpQNMxhUUr/r+OxLk/E/SfO5brPR12zRgmEe
f1CdAdmTAg0vZ3uf6c28i5ryEd7vm7Ry2y9aLQ+mTAXWlZ6kF7mBVkT6XWe0mS+BbgRplHFXc5of
eqcTKT2C4C1DtfY7vXw2JmVCmxgvbbNEOyagLNNihtdmz/POarwnLZofksTs+blcm8a+41qUKECe
qLJiqnypwDn5NTAw2TZvZjcejUnbS7d4qhzn5F2RyEVU6vs4Cg/XJctvTXDOhLfXs/lM91FbaQy7
zX8vjv9YGm3zeqHQ8PXQcrk53pqxUjZhrzoXtzv02s92nTNH+MPjeOGIJ2P+oiX/ly2M3eaP592c
ILKshr/RGM6lAzqzjOPYDmxA8BfKlg7BAIRB44y5IECM6ZsU/QWt9KGYmDrgHg/JmB9bJa58radA
nV/BTvr1QJelP6O+vMQD5S+IR1S9yi9cLH/fPlAlISbAPk0LGtDJze3DVACvsb1U7JL94opvaNfz
BoFkYEPBczflg/j6xvPXt+GZyEauYDIVduKtNQNOYh+X7lxfVHwzWulPtk8y51M8+s6JguBz+NAd
YMlv2nP9EF3M+/8eGdcv8ceRhKdbqmHryEY4lNyaZXJHD7vYEfXFix1UuqPv5eUXwrXr0eLmEQwG
IH8GihBcVzf7slqPOpFYWXpRKOhrib1nYOAHchHwZ3MefnGO/MdhgzRu8BSOzRjUbwVRQq0ruzMr
uPbWoS7ua4qh08d/v7N/HZBR2lwtcqrFPd27Occ1aTc23pQ6F/stw+hx9a05+2RBbxgK+MK5YGR+
HtdQsL6Yxr/Gwh+vEhOzYaKpIQQcufgtl2IAIUBxgHmMjnSr+OXO2XRHdzu/uFu38OMt6K5Fc72y
3kVPhk+dwi/PzfHrwMRftrz/+kNuJnhZxSoSmwwjely8e4qe0q5Rv1kt21ydZtQRW5W4McXZ9rZc
liJ7rBpBnU+RemBq8bemyHYczBZm6by40lirBCroZnYO6fpRnyQTp4K7lBmAAdKsRuYQdQtEy3DU
5UOsALF3bB6S2NRkQ0XboHF/Rmf3Kmcj9FM6IGo8PSdl+BiZ5YlyJ8eDTtMDhICHRq/AkapiIySW
XkWpts7YvodqSwbDSCCPTS192Y4exa64tF3KdS2WhO5hGqxnqu8vBhXvWg5nrZ/mxaBTOHKaagw6
d3jV23EvGiVok/nOaOKPggSCuZ/soHI0heAhK11ORSi/uPH+yu/441MQAXUVWuF2M0GluDdrO0E3
XSEbnHfKpv4p3rXVNYOUXFDLv0Z0pyQv5vlKXdkLyqiP7VqB6HlN7W7vuofmc/j+JbnqL83I9e+5
LiWU27h0WDeTI0sig14lf0+2JVX4F9ATnUIQLb+66/+lwuJB+PoN4smw2qMm+PO8r0zF2DYymy/9
GK1KD/ZCIr57ifNZZFL1K+T5/+vS8uuBJsIvVhawBTe1hTDpp6nQO/PSUf914igIE2oYyRfL5d/7
wfVn/f9TbqoKaV41SpPn80USoIHQL5jpEpVjg6bvODUSW78FtO+r0KS/9wGeSm6bi/6XCsMv1uBv
FSlXAueLTR0qR/LaKC+D8f7fa+Zfy/LVdQifF9wDF1GGx58fqxzr0ZJNNV0MN193kQNY0dxqsv/i
FvjVY26uuTh+3ca2eQxFWke7j72z8WV99tffejPjQJcwynV0apbn3oyDseoxhScI1HSbUAKaHIkh
t7NlHid6VZNTPNQJOh1JL9fOPpuhf2T328d6ui3hHRroEgoMOhGAVaYzl8atIP8pRdmh9epGVdp9
POKVGaq9nvfBOHVBXh5mFQxjmi4S6NGat0nDFJVf+N0IrR337sXcORhOsn3hJovEnoImxvRIRowx
ueu+rmkT9V9oeP7xokHL4eKCuwy/Q71Zddo5H+MWePvFNPd9eRTaoXb+V+Movmaewb33eiiztFsr
elThiG89tM3KxtzFGMPlBi4pa5e6SPAQfFUE/qUUvfmuPA90M/mEVyTTzYKCKSO2e+mOv2rPJdXD
cm3u1Hd9ma3CBeTShUd9tFjK9bTBo7ZTF+nqKy3gP6bhFVfuQe7BuMqydjNN1CgekOePF1NmQYHk
iLZ88L/ORGY3fHDrygf/G7E3RTlu3ERUF686Z96j3b1a8ReV0b9WZrBWxOM6YAygW7m3FL8oTqcw
khxTREe/L7zofQZHcTs32UboT//9c/46Xd4862a5rHO18AaBFcu1FzH3yHDIA+wfWwvR+38/6e+q
vcGXYemy1V9m/tujpaIKTRFX8xZry6uxEDsNsBuEjiBdfV3s/esdXjFJbANXnjpCrFuSXF2PBWbX
kjuT1iE3g64c1wuNLowRchXyvlg3/7Hp8OOQ8XNHvGLsb6bz3APxFENsX3KoMYGlGDsXtooTJuw8
8VpgcKmK6onu4heD8a+vd/2VrCNoDiENwcz7c7wnyBMaUTv2pXefFEKvWh07Xv7cfFmr/8fEMn6n
Tt1cQjQRjVJnbvHtEGdtKyD1UEqcYFrRyNT9/qgsvvJpo8zlr79ZUMDHYdBmWblefm7eqtdnXtfW
1nwxwvyaNux8V4xxI6C9+v2I0BjTo1ziENt4efxelZYdhPX4reRk6kdtf5/mGBrCVLTrWFfXdhm9
8aDBjwxvWpfebK61Ob7TrJkAk1QiBysRxbVGvsxc9dDK+TOryHkp9QDh1bIsldYvAeEXIlbZXepP
SK64A+SUr5q43ZutepqccR07+rFv44sxpJrP6WvF9W2PjuAkRfKmyGtqmtxXZf6kJNbemauHSNor
05OYLfM7r04Wnlq8pvN0B5/tyF16Zev5gjvZKe3NVc2RvyDqyUnEse2tY9I6d+A3Z8Ja9Qdv8r7h
LrsHlP5N6uaSIgJwaAzsq8RRSGPB41m2xQ+rF8fOaz76KgLmJLVVW3kv5phzwqywCeJL/8mMGf1M
M44cvAfQa+4SrMox0khza3GdotY1fiZT+0rjeSFMvJpS1V4S/CFXmvuu1507y5AH4SqP1Mzeklzu
7KH6SJriUdXC81TVm7JIDyrpr00fv4upe4Atvh6aZKlZ5jpVmxNGlWpTlsa0noYSY4J3HrVshx0e
N4hub9Ox2HbzkGPwJE0uyYjLcvT6c4ytFUsnerZ2Uhd9S4SDlb5Hrf7eGfFdPBjfKGnqq85WHX9Q
0kubuI/0L6geqtXZMOQd/rulns2vqjYd8hkTKbyYZ8+cA9KySL3zdsglHwUpQAYWkWry0Pq1PLbw
zEU7aLswHPYEBVKKgjCwQF8xrxTCIzLa5oaKWTfuVK4U5H23eXI/VM2dGZpLz2pRGijWKW6ol5W9
dkksjDmmmRxyh2ZR0tz1hkXsd3YeRSqCOYk2WdRiSIqwxI5eCRSZQvTYwdNWtQ9zbqpFlGkYWSkw
Std7SeIwWspU+y51V6X7b17d6e6DguyUyLYo2w0FOqFCzXa5UJ6t3tupHvo/Y+qtgIw0O+jE/BJV
+lrYyt7EYT2G/XNVxHdeqa/IhXpoLCH9qqifS7M95V7zrZzNB5FVHmYiSw2g9F261v1Ue6QAHULD
pCuOTj4gCe8Rq6Tu0fWqzDci8V7G8bdKpG+JqD8Mdax9xHkvaqR3S2D8kLBVsPlt+MkWU2wN9CdT
52xcWW1RGa7deSTnK9K3U0fluRpJEokz8w1t4Dd70taNMtZn1Ag0x2SKTinrdrM5741CRAf+btAq
KuhBR5BVWVg20YNa1KAtQjFgaB3w57ZA1ZiWNcbbRg+coUQ44hGSp4ITrmQfwA00lxLnHx3472Va
hEshBgSB/KWilvd6kr53plryNiRUqVLdGgSvZTP+8Ckvypdinj7S0X6KM1LO+/g+mvU1BPrlkDC7
2viktuMmwX6dlfUiDrXHSI8A8N+3dr7gjHLWrOmAxeWxj7VtC9VrUed5tGjJg19A4rxXjDroknnF
kRzztqm/KLVzTMPiaFjlaZb6IhLVsnMq7kVy52XVN1Emz+MktiPWhLCLNuSxIyRGQ5F69iM12Me0
8dZOlz3brRsoLsoVtUvKhSrmtRjzQ2E5H6YxIqFLSEmbPaFTN8ZaJ6XzNpWRdo5xPAXUVPu1KeON
rU5HM5UXy+iecmVkcykfFEUiIFBHFbmjgxG2sTZh5W2c2nhI+0pBCuUuYzU3fL3m7espRYx2+BBG
FZ/dSDoLlwDJlecm7Qr5cBng7FIJN9P2yWR9S0aaECkSJJ0aeJqlu6EtyxNi0GYB+r2462TRbwc1
Ne8chrnMimMGQs4fdN049Q5tp9Ak67qdM2erhe4znTYSjl3lOQ6VfqnJ/BBZIWlwmvYwFdrdnFYP
nuy2ic20zhF3ZiR6rcfCnEH+ipdmiC1yTJJF76FFkRpyXa86Cld4EB4UIpRtNKgUFrHVaExtr0VD
DV3c842c5Do1jp2lbdinuXcuQPpWlHSevDpz9vU0ntUYptcgyWgcrcKmNEmiZFnes9OW/nDtuDmj
daoHwihFdv1GSdH98DqE0KbmoJ4skefqVv/sePMuza8rp9R3pVL0yyzJzvUUmdtBibMg8rJF7nQL
R8e8XhM26KtTjJ+j97Ya1rkFHbiZpoJCmKdyZ3kYHWNNoYBJkJiBtquPSV2cIwZ/auqLfsqeE/4d
SLzUSC3MEWQl46FqsnwjXHDpsdqfwTQEBo/1OSGgX59s4jT1mjNeSEKZ6ZTRpY7kJ9ujReerJ09D
eaiN6TgmmL7tHtkRoOGtNiOWKxy98XUhEC6n9YeMp2TDIW+8t7QZRr+wq6XoUaziUYdvlTnlPs49
sZ9FMa4SRdkrIv2AjvjQz/1LpsC1C4kpWYUO1Xdi/XZQBXdemVrLqQ03UZUjJQ3TZRIhCRZ2apAM
0Mql0zRi2WaxtpCAvJDYs6j1U7QyzHBfdLgdnSLKFgVxooj771OVmLShlDSdhnPfNm7gtBz8MsMd
KfMlH/bAEQgZokaNX0WiNdebuoFPgONSWQpHldiMhm4Ni5Uacj7chYUt1k6NTSOe0nOVYroMZ7kQ
tHf8WJr9qpfjc4sgmT9DsQK38K4RbWP+EnvY4M2MI4Nkh0SieNJleKeI+TBP1AmH9hI1wyuusGTX
hOpILnv3GU95zRAmLIH2wYPDnqaowBe6QW+QeddUnUZCng1tSLfzjEXVcFdtiJnBihauk2QLAnHv
4sTZqNI5ilYePbNeOsAE8lQ/ODrtJCWOjxRBs0A6YttB1CBNBAAIX7V2jH0xEWIg9YfccZ9ZTS+T
l2/xsJBfKZeGyZJu2BRSO2FtrL475TAOaiN+6RTxFMfygdYTekxmMA3e5Dv7wBn75wLXwoZK0yYc
5VKSpJt36rHv1F1vaGjhlb2VxA+6W6LK0+5Eoh1K4pxbqz6U2SzpQ2rPsOkOGNNJUqfwnbE3mXk/
L5SR8l+lr5K22BUaxhcRpq9ZkZ7rFqBBgyY2SAvdvaaLgAcM52bRZQNml2jYwSChJ1fcq0APFyXn
Zww4OoVm5ntqm/cRKwZohXXWZGvNnfauG+IF6I29HarO0oQBLOouDJo6P3gMnGNszPxsDQ+FyAsW
6jhslzM42LFH1u9o4eOgEYega8qljK3RFzI1FwMMn0UZSUIGpmHaIyJN/LHCW5rqho/ZGzK92Cqd
so+x6HxrTWJMmiL03r1IOY92iJjDw3ljKfLajhZoPQs1DWC07YgYfGpSbeulxXzXNF6PMjRq1tEQ
wYEYw60H2zVnCwqcblhXAzswMoDu3Smnt1GHk+qoBZ6HGTZLWKNMHxlQ7OPTgA8ic350WchbndVN
bFEuZN1XxmatDsWPXpNPk1D3BBFRHB9Idh0U70dITPpCOhFzVkeNnWXKY2TkmPm6osbIprxRol/D
GUYhqkz3qUETXB3N94z6uxomo6+wCeA6zDeK0Nd5frXx8J6IILl4CmB9XQAfj4dUCbxI/hCxdkzG
9LFKpnvDab51CbHgHv12qa1jciF1s39CG/tJ7syaWcArnMRra1KgDstV1hn1i3qN6khtWa/UWHuo
M+UzLTMyV8bmnOjGLi6sk048YiGNjaElVPnFXRmzU3jN/NkbIlqmnXkUYQG2xNh1RTf5njs+TI19
NivzscPzFyVUlrrqIVGwlMrIfdUSSfhTFz7Vnk3YR7eKDHEsQkyveOxTZo9UuPGY6WaYy0eXXnds
IiWZhLdoxu7ElN8apgRcY8zbopLbWHgJAWQqNqr4NVHjVdtEWzOPUB9oWHHU6X1uXXDNM1KUuDLf
9KR/ykzie2fnCUrQT+4oOydHFeqiu4gc9SzHcq+ryTG87lxKku7kREUy0Y9FYSOc4rNMdoMfjJDI
tt1lQ+TCS62WZsK5ChW3ykwjHGBvhug1ONK8OkJ5G2uOXrXtrK+IRFPOi6rsT6EdLtuk3Rd91QaK
Z3Do9sipVTuuQ3RX5mRtCwxnTRJ+JAoDM861R5VTbQNbxq+zQvhXr4qnw0epRP/WC5w8HFvLgKvG
qnGxOSRyp47pwqm0S15EL/PYrCqEFJNtEQxECpFrPRUlmKG60TaiGV8zTbnCfHsOZfk3arSMbbEq
pmlhmOJYlt1jEkU7r+8eInvWAicxuGXmcbNP54KU8GhvTSyEQxt2AF4IBiChCHA/NiO3/N+7BpTU
NZBtNAxROd1UFfGykISV9+ZlBASkJqTnsFy1D/9dmzL/UUj5/Sm3HE0P4ZyIdBuyRkmilBMde6RK
Dla5kKaXkj5l2av+f6Sd13LbyraunwhVyOEWjBIVSFmWZd+g5IScM57+fPCutUyCOMSec1+rSoON
7h7dPcYfUAguUvqT5ud88Ndx/rMP3tMg3iVoADmtu5WdZJeMcGIfWhF+VGHwkFsYTBvBqhGiU+87
b7iT3SU6eKHfVR896Q6WFpl5F1rWsaVvbbUO+HGUX5zyUamKlePnd1b8wXUNnUUWUh5/cjvB9lW0
nvIljcOZijTVaBlBOpwiycGTqnxTClYu6Jl6CvyXmJe96YEbLPR/XrC6iDIpNyKo71o6V85TF7Zv
oq58ovSz46azdXoet7cn9ZoYTtOEhYOaJoIs19AAHlN6GgzSWLSizlHa8cb/lq4C3iX31i7djvBr
95OD58Mi1HSmHngReVxuZ+0gBNoDIy77sYnn7sN7f8d1cyPul0ruV9oelPhRD+Rhj2EJz/cpNqCK
43Rwzaqn5N5uckruI+Qzf6z26W6Efoq+jTzTyjqKT8XjUq39Ghc9CT5Be+QNT+EChsdJa4LjqBSq
K+gUSyplmdQWwmwvuq9d4r/m1mOacZtW7wYJXymH9BYgh4W8ohg7r2hEbRpP3aXDT4q5xcIamJsI
TDZ0RaLPgvjZJHuE6LaIVRP0p4CJ+N87Hs2lj7MwfwQfz+abhGpRH+37U0mVMQhLOLCwvricpDuv
UBeKzTO1WHqB/x3Tn7LpWbCI21UfyDB1kLK3++5LFf1Y2DhLESYzC8mqw3wq/J9lVbzqq2FvvGC/
ZUsrcx+d2v1SHXt2LZ2PSbncMFAu47rWc/XU09NTKP0wb4cyrnaOl+4j9N8tr3lBs5sj6htKPiuu
SytdKt88zXvn1bbNKKlI9VcFm70015Dv02yLo/P2d7lOkbR+SCQkSADBV55ErZJUYNbL9NSiGtj6
v1VTWHXqp9tBxgx4WfQmCGAibLP+OOJOvoQxSAbGdEp3AkUxAuh0lMhKbg0ob5ZrIaVbaSZGvoWP
t9B1mg+sj3IzRL6yvlAajnWzZHQBzruV4O0q7TEu3FU3vKol/uPuElHnetOMI/0bcLLK4hBipexU
BEREN7N+iAG8s1+CEm9vf9GZxYX6kQ4bSEHGiiww6ZLESVTWcZx0p2Ldr6RtchQfy2/dnfH+P61J
fMipkLy5lAWO8brf51/6pfV9pfiq/UlArB4I3Bp9mkkeUuKcwkFUFqfe4XKqyfqhRIilTj+pag+2
xXwSmwx9wnTHTXbhAnUNt7qMrY+Ik7N8gRUZV+sAwCC6GxtK5ECtvK10GOXlR0np+lh9bg+LIx5n
b7KONa4RMn0xZH5AXV1GVfzExBwwzU86Uk7uXtoLyIUN93DPVsLdIkNmZmsiCSsBk+PyDu1rMsVN
Fw54vmnqSQF826zle3kzwncapE+pSWOPEu2bx+Uu48ye0VEn416Kz914y7gcZNbGWRdlrgYCU924
qnis0EDPDdQHlO5REzgGIn91ezVfn2i4Ip+FnFwtWkFVUStkpDIefiNDx72zdup+CR00c3kaEZVo
Q2HNMtN8a4sComNOY7gH+hStrGfjvXtAxXSDFuF7j1ZEDoHVBgy/Fu6Ur7fHODOb3PRBLQCMYE6n
SILIbKTMLEFHZGV0L1TNF78xdlhuLuBsZ2YPXTmRdq2O2DVJ73L2mk4chDTnIEU9aGUV73J3qoxo
jUhQ1Ly47e/bg7o+VJGc/htttGg/34alZfpV1CX9KTePnvnap8nCypgLII2SWqOlmAmf/zKAXBha
V0gWmHvufZaGEIj/dnsI1wBKpADPQ0wWXyp4Ok0UQjif6426QqR+qxzy+8pfR1sEPjbafQdfrLSA
yAFX3AcnUbR7myLLzyVtwJklcvFLJunFLdDToIIE2MQSV5BFHuXBWluyf3d7xLPfFCCBjNHHiNOZ
9L2Viq63GzLgPgFkpH+PlAW42uw4FIQb9FHQGoz55aShTC1bcUaASHmzmiOe12b38/YYZoAXzNpZ
jHEfnB0AFVV4LRWchksw+FDlYcyMBngc8705LXOl5kZECxUZPZzQcTSYXGBGoQ0e08COqjbaBHnx
Ggf1unGcz7dHNTczyOKN0nh4E1HhuRwUZsgyLWnuSWobvap6/ylJ/X+OoEIwceRekolQgJsiVsy6
jJHFkdmyifEUkeztwGjeHT/daU2xrQWIBgr0jmcEfQARFM0PyUmfQAHelb6SWgvbe9xbkwPV5B2j
A63XkM2bZquozL1GGYbu5AJ9SNyONu5e08NtVCzA+Ge/rCZjd2AgUI8e4+WXjeIG8mKC7KZRBGtd
7FDCP92eu9klchZhsiA7z/IbsQRmiKEHaBl/XWv0ySN9fTvM/EAgzQHspeI8ReXIPiYxohvxjCmL
FTV2HqW7fxEBKAZniMz5P6Wal17Tdn7H89LquMZZvV0GC0fh3O1ttFDCr4xjH6XzyWyooSl3GBGy
ndbFQ/hCX+K+RpYCpmWxaTZ4FsN52sTPS6WF2W9H7gE6BUPsCnAqqI6bRbXEEVyMRgGPSugvzM4M
W2SUI2Xn6lwxVLg9l+vMQwYGwXNC4BK8zn6iVbF2N8KqWQVPyYu+l78kuyUK8AykiJhnIsvjyjxL
hajk53GWVe0pVozXqkazVqV7YVXadxRF9nVbPWZC+gYiaQ+h8ZNSCEuPnmueLkfoyHzAAAz9Nn16
ZURiC3PQqOhOuabsojYfaJAb/bHX46PTB3dylHFrze6i3jkoWfRalShRZIYiPBoFqBYXxt/tJTw7
Dec/aHKmd25ZF02ddyftuXroHoxt8O5vHLgY9Rppm/ZVXv8vGO3jITBNZudBJ6uaLnorSIgGnsrS
OmW68F3rcuOhFh6V+Nilwb2Uo5ge+8q6iRGHj3AgD7qTmGB0cHv0c0n1/HdMMhGabFmuj//bglPj
9uiLlK0ty5/bYQkiOP6nWyOerHYVV2kAUzWP0FFITW32QfnbiIZV3Ba2XINPEsWft8c2t4XPxmZO
Lpxm70VFnWdMbIPkW3pXS/nCkfT/WTtkUVHkIS9e5T+1LYQMWR/qjzV+vYJdrrAvoQYpPMpb8EN7
ZLUWYs6dHQC7/xtyUjUICSg0HiHT9C22HhwMLfLt7Q83U1Yd9+jfGOPqPcsSamzSUoP4eRo+Kc/d
OjmaO2kN0A1IOGy6ZO/f0Yj7kDauZFOl+hJ+uR1/aYjjxJ6FF60MlJvvtKh5+TbtxnWJplbTLT3R
59f+31FOcqHaD0btB6wPXS43af2t0U1bQ4hOgTZ4e0Bzj0kex9xuuUUpmLNNFn9o0qpFeYERGStA
VOGLUa+kNcr2qwb7ALtXN8LJfE+PHNHrJf3y2a/5N/Z0G4QqnJM8JLZkfseA3XZwbMmb37dHOLvX
/vCI6JWZ0rT+4GE5aBl0nk+mEx10uf7WWd7Cdp4/OTgrDQyVgRqbkxtvmsOwEjOj5byMP0IXBG7w
yXxteltauat066+xhFhSzZ/9eGcxJ7ut9jA7MEqrPan19zw4qMNToS2s9rnEaDEkuIbcAyxxchQE
iRICducFNOjFczcIFD3F9Ag/BKrVUIgbzwVCoCeSsAQwngk88p9Gdzf4gJgGXm4zNRE1L86MMT/S
ry9Ku/C/1qAN+l5Y9wqO7PWv24tkLl1CTYIjoZgSt8Yp5Uo3Ie5hMtGedM32X+SV/CsPbSQrd85e
j1bKKv9ZrKJv4tJGn5lEi/sGiuE0w7jSTRYOObqtER1tTxzz4IYqE4Rs+6Klwcft8c1sAsDvvJbY
6NIMSQn4YNm7fnuKSh59B9Q5b///cSVMjtCL/z8mtLO82Ke5kXU40Z8ijpf8oxe8T3T9qD4UIPvF
bCFpzX01iTsaoHCJN8QUfV5nyMOYw6jE2hzK/rWF4B4r6cJpdk31Hv/5WZRJri8UFJpTgC6nfEST
SJVrbTMfJVRR9uV7PK7UO/xc7tPikbrxu5cjAW8arrmmynxQm7zb5ugjoEjPSw0R7GSPQH2/auLG
s1vFaIHkiccghVE1SEvejOPuuJwMmZe8Cc+GZw936skZmdc9/9MUi1NBK6bRVcTlvmR68IBzrlf9
iFqk04T17fm/chGnin7xscYpO1sAlmoJqFw01Sl6iI7aFobRt7ped2Nz6sF7UTYoeGcn/buwLg/d
19uxl1bDZO1R58XwCTgLEgDJJxXUx0ayQkQpcoDGtyPN7qJRpgi7bSpP02dR47dlXnt6eTJa2mDN
WwJA/F9EwFeA/pIC6mHajIhkBHpjdDFPqbjX8JmLxWFzO8LsTv0bYdpyMDwJkc6BGlDP6yrNdmrg
rwoHfVEE2QfcLG9Hm7nIMJL/jmdapmnNIgVK4yCiCEnCM0o763/1bfAYWgsF49mpOQskX66/qHKV
KpHxkJFHEoD62odLMk6zy+wswmRXoVpdGqnIUCItX8EOxqkNY3dzqVS8FGaSdUwQZUEiUosWxcc6
PMjaj0XK0GwIuHiiBJoEzabx72d7tWmbNEFhlyXQgeBqoeO57X3eLDQtZ6f+LMpkWyJY1JahzkAi
4b5HtiSQVNCRBHS77e1FNjv3Z5Em15SoMpS6kCn1oJFpw7tvtX+OdCK7ITJFlxJDO3oSl19MlbPc
qTqXvn4db9Bf+Qb15sEqi4WK89zrBs8PCtoUT9k300JiTmmhynviKH1c8PaMPtQ8bVfcsyR66j1q
HSPLqhaKtYyP4QoFpB+ZiA4x3hjArutQv6sUvd63fXLnjKDbinvx2s+V3wV6Mwtbe6b8Be1ZxY6F
rj6SPNMaXoI5Tu1kXJmCu24dHGV4fJt8Zz0BxsKaK7/z3+lNu+vlJ8v4tSfnGxIRUMlFbms4zU52
YulkXliEQcHTVoSrYCt7PO/oa6Q/gS8uTMn12kLOn5q5AfpKpZU42SuCGLq55UBbLYsaEfTSfZJy
c3d7/V7vx8sYk53iVV2upCGzXqT+mxR668hSdpAW7/5xGDTEIEAxHkXjELtcxJLeyzwXaOo7Pkgk
dKLTblgDsF/dDjPzxS7CTBKY0mqJ6PTI2SSCgOz+TzeQN7cjXEu+KTIhqBvrFF3hREy2o2d5qLCi
HAZ6DBlv5Am7xC53wSeEv1fDffaR2cNG2aTP+2yntPY/d2Qbo6NUiL7MH1Pzy++oWI1Tpm2eniz5
dwoCW9EPw7BE9595kMjKyBs1KN5I4G8mC69D1d6FmDciIwawwbbxrG2VPRj6bfBmncpXyIP3S05L
+nhKTnbWRdDJSuzrKoIuUqen3BAOaYo4YZbctZqEIlSzqV0UTd6D+pjI4n1syg+FI60NJ31vCoC3
HoVbE3y2Kfu27JXq1kpycaOn8pcK0oLVIGhb6HYI98dvzZdcSJKtbzTQlJC7TfLq2SuE5/qPwtqp
FZsvDRyUom/Xuietez07ZPBaGxlIsGor8GxCmFSR3GyLCG0wp8rsQgaRH4TQ6VAANISPoMnpBKUH
Izc22F1QPDQ/pxau6GoPWrZ5Kbsfkes9q666qSN5l/ZL1eSZ5wPkftA6XON4VlLtu1wmaYYoHMqE
OVqTjmaPkkvBGvWOaCshNv8Zw9GDtvHvrBNmDuu43CU7CGKivdSMnSmr8zPIXSPGjjvltGUkwm4V
e1wyTpo9bKu7FnejH/U6eal2S32JmTfAZahJxVZWa8uxCjM/VT9Q6H/Wf5dPxVdpb61YHj+Me9q0
3W9xjW3VeglkMpNzgCT8VbeaJAQ3VrJBEaviZKXJTik48+qF5Dmu/Fs7Y3LHKJxSMPEhS0+DqG7y
zrSpA66a8kPHxPN2dps5DVBgGd9uMuRxxDgm60YuKqOtKPp3+LmIGWYWH+ZikJkPdhFkstHDEY7V
NH53kgO8vgbjWwbE/l+MgzbV2E0BCKtOjhu54ILQd5RKG0xwY6p7XgVAuvtxO8rsQFD/G8vcGreR
yczHYYdq4FhC1FEO92uomAtyINfvJfIw8FYUzEzs76anZpv2PNk1oziJKj/f8rZD+ksu8hW+PbY5
LIzmuu5FMKpAFKJ0LufTg63QUQ1IsF076UP62LXDsbKcZ9+Qvpomxgqpf8xS2IK3v+DsejuLOZ4J
Z6+BruucLsaz9iQ4n5M2RaclsAMv3NyOMj8yPLm5tpnADCb7R8TlOZELpTjFTfaCJuSXLHS4Seeb
OCgBtdf7XsjWt0PODQwsKNo/SHbwYJ8swJoqmlSOA0PQCWLjL4laOhfs1e0ofxbANDOchxlX6Nn3
qztBR+1nKLgGtx/qCLtJ10H0R4mq4GW1gjGzdLbMXg4A7pkStUpKh1MJDQwaQDqodYH9pm39QAhu
N9gO9D07Q4N2jVbaQ7Rxt92SJefcXjgPO8kavN46WRjk4jRIxabMEPIrC/dbb+VPYm9Wq1xeEmqf
WzXnASerRneyRhTUpjh1zXtslvcwyTdWFyFLFK9SE587mOG3p3Mun5xHnJxhtWiGHW3i5IRHzUqB
3VMS5naIpUGN5buzBWPIRtXIKoWEGNp+Pbp2FejJrcxUOqhGuAtiuYZ0+6/u5Wcjm/JohkwoeyVi
zbQt6uSiuTEE89PtkS18PGOSjGter0ptAKXFl9mHuUgDJMFOYeH7ze7rv4t/KmU5CluD/mHDpcIx
S06lyvGiLUFzl4JMkgeMI5UJSTAWEfe56q5MsUHgYcn/cinKJHcIxWClTclqqwSI6u0PyX2uzdfb
kzIXg8MEAWmwtyPC63K5WRhN6W5dUILDD8St2nUVug/40yw8lK/LAaNGH3EwDlIII07GMiZg/Lwy
9ei+KT+adbfGeenw8lLZULXopR9lGrJLRJerhDSJOY79bCt1Rq+IcVfKR1E5KUZ1Ar6x1xIk7HQB
aH4qL6y861z/Jx4CUED2OKSnl2kdtWFX14iHHsFD/IJwyGY4jHSeZlNSfFga3jU2fRJvko1cy0AL
TSGe84gowudwN5Y5mqditxjpapVMIk2SUuULyOEog3zMf7cbxBfQI5b/UJYSzXaeh40Wrv01wlNL
mIHrt/wYmKe0aYzA2KuSl5W3peciqnFstt22fXN+V8f2I9zgU3GQj/Jz8ea8w18NNsLaeqgP5ub2
5rjKWES3RnyYDMyT3TE5YBKcRhP6S8oxKB4FDk9jsVp1le3/RODmqPIIk6Xp/RGoViM2vi4fEV34
zCsNalWUVTtUbtaZFJgrr9GEjQaVc+FecvVgGeNSPkAodrxSTiUduz7I0l7r5aMrPno10uDae6t+
74uFlH/96BvjmBpaUKPAHPprl1tQiXW97spMPvb3EIRxIF9DBuVmUKdbXGcQF8bHNrHFL5gPutt0
oy5cz+XZcZ7Fn6QdPY4waOsK+VitZbwV1E12Z/4uC2wPnF146N+QW1pX+/KHcgo+ECDyS7TuGoSU
2EijFMSizt313WzyQSY5yQF22PhVLR+Dfov8Cu//rarYMSZJP8PPCLdsOExylrPZr2+v5bktbFky
QpCwHqjyTQInxAzETpKPcYU5GCqpYQadvSoWkuDslrEw4sboXgT8OJlwMW77SJZdmTKQc8i04VWK
LG0hxlxepy/x3xiTSbWkULYSwVF4/0ihHaWabEdy0q8QjPmcIM5oK3L9/m++HmzisWbD43vy9Uol
8SShzxlWl6M5UKx07wkT+IWBXQO+x9XBRvlPmMkVuknGTnlEmJEWKr6Fh3Q1KjACykekf7EkM5N8
QGONOGkZbDMMp8vNmcZSEsNJVI5hjn1Wbbxr+baSR5XNn7r4Je+Cze2PKM8sjvOAU0SP29FvgkRP
Pr0TIxsHwuAVwc5ttW+wa0SJYDWa1hiand6hSbQPchv7xEd94z0ax6Wa0Mwauvgpk3tPDk8lFxxV
OUJUaXTsuvQYx4DXWN+UbrJQHVqKJV9+Z73LRbNAwewYSsneEHLEGMI1JqQ7pLqeUmR3bn/mmZx3
MbTJFgTmlApSbyFbUr0YwmBbXbINTGGzTARcGthkI6qFB4DBZWB6i0MX/nEd3gRhuGlQv5IwBbw9
rpkMdjGuyR70oGWJTS9IXOvbOwrja6czgNgOi0K3S4Emu9ABKdCJyIUeB/23J7f3mljuDdjPt4ez
9PHGv5/dThFS7wfVMRCawpojij5qycL9UN07oblqJHF7O9rSmCZ3xRoVFSEWNOXotB9aiL+YcoiR
Tr8dZO6WfzFFk4yCGGQVRB67KnpACRjHbkSC5Lt6G721a2XTQz/WH9t9ur8ddmHBWxO8bIQ8VVLg
wHO0vM9DLCIa1q49UV5jg70QaWHOrEnWiGSAUtqYNSSESHJK1mZX7qPmc1Ng4cCj9v82LvlyhbgY
blv9uL3UAd8X11kriJuY5dMgNrvbkRYS8xQTJNWBFcJgUbgcaDgOYpqipl/+byEmuUJo8wA9y4jH
Eao0OSd2s0QXnl0GmJ/DCoRxQVXv8nOpxdAqMtaLx0ZVQGD17Qbv7HUaC7mtywiI3R7PdTdeRdX7
LNxkQEYS+1Iacpg1W0SZfirqCrW04TX9Fu/UNZYE98oq6NfoQiH39WuZwboYf5IOKyVlxgrio+y4
llcQzU/OkZIpTk/lY/yZxtZa3uKS9CvJHmpc0Be2wmxCMdGxGEv48E0nW8EqFKfo/Eo+ZpjZx46y
wot2GyB/dPszz4axZHhwgBGuPbSYUCP2UfY5mlkGRhcgN1ahTzzqlzbbUqBJgnS6Ud4kFthsyIN2
Mqa3sryuyqXDeS6DAIrg/q3ABLsS709RQVKUvFCOReUoaOJZG1fAtpX6tl06wbZt4pfbH3BmV6B6
APeMRiM2qFN5GF8Ix2enz2s5haRo2oJmkPy/ikm2kEPkPzzVi1o37ejzUJNPiJFPjjPAeM8pEeRy
cvGnjsu6anqnVjI2ZtTfmbXYbQutvkcz4mkoimPAH9QQcZ4yrHq8cqsPJw4PyYBxeK4ADg02Dp+o
6sTv4O2+xWM5tHSNhzYyvuqWl60jVK/QhM3ehdZ5cC3/XuqdrSimX/1I/qRGIhp1IhpdibbXR04M
Yjy009ei7j4UXrgbjP5QDDjUDohNhbm2k9wU43qEf3D7DRt79MNYdTWiOnkpH8IUo7geQpovPCHy
vUUFbFugRWmn3vBgxs1WQEAKHMh32StQyM0+R4568CzEQ9scCbEw8R6dIfumOMJzhoPzk6o1Jl4/
2UHK1TvTMp8dnQtok/CbQTevNNN/brp247fufdfgF4OL2hfUdw5K39KUSwQ7kMsPVto3fvXRl6qd
GlNNVbFxGlphJ5buepARz8nKLrItRZA3mWptQew0qFFod7qDqqw7aLtK7t7F0MhsT6+fWkQSpaLU
MPYQH/MqORaYRK17zbvLQ6teF/lwsEQLVSurO9BUf6S/NooqWisrQccwCbH8cofs4OXiiy+6W0ej
qx0K+zq1foe4fCmSsOsG6S7LtYMStcHdCJq0tUjYo7v8w0ujtR9BrCpM96sVjNBDTL1Rb85oBund
sW/kHWTPAX1D41m2YDzosfrYSaq7aYzgOypMK1Frj2022qh3ZGNl9GVx0+ZbJ8h7CpuviS+9mq4O
BJ/Gkq1Vw3evRmSrMoqvjRwrK1OrPgJLOYm4eGORB++mQ21PaYRnaALf/SLrVjmYhg2ig+laLRr3
TlVIvKb+2UNPDeeU8tHw8l2satWKKvShcv07U0c51grbbOXV2puDw5bRq/dUDyET4RajCubXtM2+
5oPyNHTd0WoGxFhj4JdUL9d9M+4T4VGvkpbMR8dBlasHsQs+Ymf4VTjtW+pgNJyLrm7XSr+lzf0o
++qWxfzs9d67VDjfxNjc50LwICj+A1ASvHr06ltelj8ltfVX2JjZZuGWa0107v00vvMyDYqiaVbr
zhVXgZg8G6G5F7MGA6+gPbrdCPHgfSrkd6IzoHWlbpTWaRbuqzN58iKXTG6SGYkfYRmF46XQbG0w
/HvVle70TM9sS+4wQ0hNf+FEm3t9n8ec3iMFITVAw7VjsYg9QpETe7RVdV8+JJvlS+s4gKtkiT8U
ikDgsC15clthF2S9ginGcVSaUg7Vvt+qW/nf1MDR7fobZnJLGToJddPOkY6t8IldZ7fJd2MoVs0g
rxAKWzisr+lC4wlwFm1yJ4lNT0DyJpWPJZ50WS58H7z0bujLaIWGQk7e8at7X5bD+1zJf1lRbVBx
axXbStx0BYnvI1IbyoOe+JDWKB4nvffp9mE4c8/FCBd6O2evql8pLWR+5iWpGEhH1K4OmeLey57w
T0nYk08wnsdnz7qu0nKxEVhEQT6a3FWkBXHwlx6PM7eViw89bp+zKI3vanIW8kTN6fbaZcuhMaTS
Vo/rhVN9dh+OzKXxAkbxa7JMXdVqpCCjXmkUeHdKHecmCpgiqt55j6VyWv1jMO2f7/c34GTBZhQQ
XRHs2FFAZ9X3vlRtvpHCenV7Icx+P8NECA3khoZLweX3M51aDVST76e37p2ihavaR565lRZSyuwm
PwszGUztqmrqxLzx1Z27r/FxKTbWfbFYyJu9452FmWw7tdUzz0Ul+uhk5n2jvg/RZ/D7+yxaAG3P
Va/RGIR0xVIwsFGZZGWnT1gqkiYeR5/A4lWw9RbWaLxCSNvEpTz8gWZdsFuq4l8T6MY18TfsVIGF
aoiQZ6ku0kUw70eAHKrEEtbBGKht0y0LJGnxxfnH7KtJ1MkLp1G6wUgN6k1wjDYFat+Gj7x+uGQa
ObsUTVNH6grIPeXfy6UoVJoaOIkhHrPI/ekP2V7JkUjLk4/bK352jfw3DFWayzBNbya+C4LpKBZ+
uMac9iMxpV+lIjY26JslsaO5RAs5ahzO2MCbQlDCWq4kV/CkY0OHIcyf1ej9nw+HKjlIZVpzMFMn
kzMkWi17scCSCKu92ePqGWGE0Om2uvSumZsfnmsghdCnAoA1iWQKHtzGPmQZ1MBAE4VGQ9TVSO7r
S+Wz2UiYrHFaEwrA4uUU6ZhLBehUc/+otXXUQulv0lW56HmzFGaSlIbWr1vrT8+x/aK3j7r5XLcL
iWI2hAqcC5qSOeqzXo7E0sxITCFvolJ+VLQHjat/4C6dgXMrmlyjQj8FBM2j+jJIW4RFoQxMTK5+
Tbntx4Npy32+0urw8fZi+/Ovppe181CTT9YO+Bjnoc8taiU8Cwd9J24ScsHBPWmuHb+Xa3Ebvstf
uOasfnu2t8cte7EXLv35ale/wsClCM6rcs3/wNFNcrycTQWzAvnrtH3ogWPb/QDMHTa4lFG14Bkm
rozc2/RCgKx402wH0/lu1dle0wQHX4tu69b1W2TIvA/aFicS/JB1bA9iQA125wiFjbFFs+aS+O6I
5nPj1T/FzDQ2lmdg3KFqud174dZX6FTGHbp8g/oaqMFqqIxdiAKS1ji7Wq8bW/fbva75b63qvMQd
1JtaMN/9JPyk6+VrGyFB1slAvzs0lPF8bn4VgYunhux+SsT4VWr8H6pf8qbJ6vtE5e2jV42+dVWo
JHFxEnIg75DgT6VeiI9VbLwEcfeOOPS26aV7NCCpBDMriF+PSu0mHgZYwVUkCAXfIRyZxacoCIqt
YPYpjKCgWiWJ/zJCunif35tF9K5WzqZFs2KImp9mKO6GMHovCn8dZA2q87KBfpqvf3caE3mVlArf
mEWHAePqStn2dfJN9pJ1DdfBlov6lPtI1er4v6zMTHp19Eph1CJOAn0Fej3tXTS/RISvdWoLoML7
vdAY1joS0NaPXbE8xmYjrKTC/+SWpbtVjBJIWBSKW/RIVrnbPhWF9bOqu2Z9e9H/AcdeLbcRfIEG
HhWrqYCzLyJRq8mNeGxF7zHWgKmnQopIbJC/YWP9tcyze5rA39vBfPSl5qfidUvKSXOnCLcMaoyY
NMImmtxyFZhKkWBiilO7ybZ3uk23pAM0l6jOI0xKVmlmVIrUEKEdBrukTFqWr5n4LzpXPPMwmZRo
t2KyN0mHAGeUHntxkRqcg0qO0mBj4rcrV+aVf3vSxt87nTMEoDhykRUG1D+O9+xdUGP8mndiJR7V
9sWzBrtLhq2kvrfGrzylUCW1/xTGzR1JRgEN8WnY4wgOXsbz1d7kqc73w0Ecbz2KLcBL2yW0yuws
gbGGa4VBINekyyhGkkEgUcj0g4wgCq5HJEm7wUvl9sebXW6gxLVRig+S9OTjYYfhRmkE89rsG5xr
nvJo4RyZH8ffAJO3oYZUtjpIPD+Hlh6fcBhM8qTwb64R8tkwJrvGTGqpiTVJPCLCYLteREWO48BZ
EumafQyM0pnAeoA7an/+frbWErWInKiMJbr55ZN2yHfYAD+ixmM+UFGylU22k45pvvAenS0xwFtH
gEnFB5rsdLkWiswfUmrMIi3G6LV9qp5z1da/Og/OXtxWT91O3svf3U/plyWC759/PN1aQLSQC1Vx
QZWmT8Z0QObCTcdUAa9QXiVoXmmxzULMvykVLEPloQSsEa76d5jl1Yf0kX/q9+pLkj5od0sdz7mV
ev5bxr+fffo0CerC5TVxREJ5M8jeKbPEBQ29udsVPsaoJ4JGIZtMniWUInFLCnPxWEdfotqkxvdg
CJQspSUO0mwgRR67ECZiadZkuSL17uNj3fLgN/Z6IhwC6bOOKKtnRv8iV3Eg/TfQJNfDp4Ai4mTi
MdSMrSlo61jAYVIy9rezyNwmp88ijW6S1MKm7zk031rOFIeXCWzgRoh3WLDAcvbWt8PMLQHErFVa
b/R2pCl4RxOFGlu6nl0uWsEKreC7yje//5sYdO1lFe3aqweJBii8UZtAPHZJuctHcycn4BZ4O8js
98KD+T9BJmu5FOI0pasuHvMuuxco/GS4akjCkgbFuIym25dHHE8PdBOg30zOkC6M9bpGvfBYud6h
VvU3w0zu9FL5cCvzI3DFb7dHdU3w42Q8jydfbtEGJU1B91rxiIcjXdHgdQAQka/czfAibLznILGt
zejpmx+HyDa3xc46GselvTWbo89/xeR8NvMmKVNHGY6q6bzXDtbgmtCEduAon5XA+hzGZmA3epSv
+9r/4iU97jUhmrqiEW210vqIkqKyJc3/dfvjzP4sVJ//85KZFnRKx6IjVHQ83Tb1BqoUIiThuu1W
AXbt7TbxVzXunKux0LhEyJlbbRI6Viq6RSLWLuPfzzLnoHCdiataOtLUsIdAw7FxSF6GtFoCKc6l
tfMvP1nWsRkrVe4JxrGir9QJuICU7r6T+93g9Uvg+nEWr9Y2OGREc5CiVaewlFDPWt3PFOM4lFVj
O1bU2nEYi6OdG6IAejdqoKnZpnAFZZVVuJ0pSrpLTOtXNeAFpTVhsbk9wbODp+Osj9X2kah4+ZUr
LIMG0dMGYM3BPkLytMW40cZdaNNUS9SC2Y19FmuS1hu3dQQ/6XFUFcK9S7c4CIsE+Y1im5bWQe3q
r7fHNlsMgMDA8YpYrgZp7XJwkhEOaiNlw7HbKlvxI7wvDv3XUZYXv1ruIutqI67NvXww1qhv7cJ1
9Ll4tH7e/hFz2f/8N0yyS1R2vqgI/IbIS22n/9T/Y9960he1XJ0aDkIKFL8uB0nxpgdulw5HPwRN
Igifmsbd4Ma4vT2O2Ufm+L7kdBlLvNNjLDYLrfdyZzg2ln7fF/73WE3vC0QP1jm+mnZYBq/IOfh2
QgOzVMxHJ8n1hVv5bN/PQCtCUnjCQKmdTGgX5ohua6F4LAfnV69mCKW7xqs0jL2qEhvDwX+XC2kt
9aBku6LO7Lr2NkrkL5y2c6mJaztCEpBxMH+f/Iw2FgXaEqZ4dK2CAyMS61WlxroNgHqJIjj3TDwP
NVk+LdZwxeByf/SCwFoBoLsbEvXBi/8fad/V3CrPtvuLmJHonALGLcWOU1Zywqw0uhAgRPn1+2Lt
mfdzsCfs99vP6XomsoTKXa4Sfg8OMjgZFTdcynIhALt2Ui2YFkzKhUgc5ipqlLcllH3BWx061UtG
K9DbP0nyqFh7Hj7/vq+uEUeQIfxnrHkv18x0hQ+pPh4aQP4ZfHIfp9e3uM1WcYCb8Bnkfl+uoDq0
Z0fInIcLF+C183k+/OxbAuuRDFVekwOcCeGm+lin379P8GpP5HyE2SeUqgrTpwbxeQNoJRS1QHBG
D7UMKh+Wj5Bm8GDsra+Xns9rF/v5qLNrIYbvcEY1fEKaSWhEWYOrJFM72UruDTVf/z7Ha3hx6Owa
6I7/Iy7MN0xHm2E0img8qGN+KPjwgr4gvAAbTd0ajUVvoJd/AoCmdGkibyFE60F/DfpYcGvt94og
O0cJ03U+FHaQpPAKRETAXTtHqRjCNIUvGz10Gxp+GPk2TZUlTvPVpfqfHz/fgQqqM6WiCdgdOvd6
hSCw7j08mKsStha/r9PVnBh1GGQbAD8C0D/L1ToZ131Y0BGZOEN2g8J06idPYqffO2tIuaOlHvTr
dKdsl7bDv5bEPPI4G3keyJVCGH0WYj+kWx66OlwtpIvm3LHa4sjtlr3lrxGKIKSOzN+0VSRY8/gN
TIVe2hkevkSCh8aMMQKXqJM7O0v7VWeyl5zoX5EpVj18auHPbeMSbVXuh0AnFu24msAHuQbSIaT1
P21hvCZVvP39c1z98DAFAFUX8tvIaH8+nWKojUIIRg4seeqdj7r8qKsvaSy0WK52AxDAgrxuaKj4
/XtZzyPZNB0jCJxgfyECWJse1O2+lAdoHfnZNvEsJBf9SnXLU3JiR+gsEXepPwq1fsxk/vVR00T/
E7LYFv77OVNqAFtldvgJehSuYL/9l+b9V1xkqKp34sNhmhnoHAJUsaLtDKMFFHA4NXq+Rpb+hPXf
wVIahrMwdWtk5GWjHfCxe87LbB3BK5aT+LOOtU3K01s7T6QrGvI8ECHAHwNnLOvqlVLLdziRPqHA
zr3BSu5iyl8yRd7Bm/WuD6MOEt11CFNHNCHHnrw1NpTenVS8E1ad4A2Dsk3f/q1ZdxpMx48FvaeZ
HrSm2I8pIuccbpUyLI9FlsDuHbArTX3hBvCF4OTRqv0a0uqlaeAybpcF2Kt5ewdH3+dMb3K4D9Z7
ro5BozkrVdEGILTASzIpp65ZS3h514XbGuYdNOjvHLX4rmvrjocOd4e+2HSgPbqU7WxpGK7dKau+
F6k3NOS1d4qbEGbCkBmBcmylP5Ke/yGojm5TVTrrzBpfCc9uaVLtC63dWJr4qzYAQXaVCsN1+0FX
iG9Ab9KrTT2G0zE8aKPSfAwjIN3M0rh1qvEjYkZy00MxrNcM9Ios0B4lwIOGHlerrOYwgFZhv9Tm
9SoSykNC6ZdNHdutm+qEsup7ZKR3Vl1tBx1G2fYAFKUd2/cMJs+/n7JrwQQkN7D5CG5S8Jd/7j0B
wr+qls5wyNLvEOukyQ+nPNkjDbKFuOzq9YpwBZYKDmrqF642MUDeyCf1ASgO7UNxIMLqsoOA7v3E
7u09mKnGmyrQKjfeLaGsr8URUy0aIkGQUDPI7IQlZid77ijDQZFrGyqZrbXUqb/G2YD1kgF/NAfq
X6jn/lzImkmjdVp7OLQ7455tFZcH7W20y7xw09dufgfb2X2zKRdy1qtZFLoUFDw+AiWkOaNukrjJ
C802QT6D6a3gbQRx5/FFEwh7Uyk1jwiVu1Y8VG7YaLd1KpuAMnEnFPJH5X0wEsBitfwwVNVTQfRN
Q3nq5qOEgf3IgyIByxEP5ktKuuL59513tXoB1AGuPODITKhi/1wx06JK0gl8lGoFw0T7drJzKm6V
lf3YBM5bs63uh5dF8S38zYur9mzMWZYLzUd9iHp8JYPc9GEeRPld7nR+kmoL5+rqk34+u9nzZYdR
SfiIkcxbDkGoaj3JwvcegLEu9xJ/kUcxAU/mMwNmGAVTVPQhQjALleF+TTNBc2wEHW9UxuChuxuL
m8ekhaMTijS6lrlW8V/rKCG/PR91Fj4XosqtgjbmwQlvm+jLNB/a7Pj7Prl2dgGBobA2m5xfjNnB
Irk64npXh0NE7/v4EZzVpbhvuuMulu5shCkSOQsBGggDdpIl5qEvUliHK+jQcrxNjjbCm1iRG6fI
97Kz7214UUvd8ZM++9R60vh5HC3UO69ekkCxYprAVWpgbPz8LaynrRXp2nAoV9kzv6FBshGnPAAi
fhMlrnkfHdQbddPt6evvq6xdC0LOB559SZgHdkOcTElC4fRewcOgj63ELSrcB4ZZdoGV0tHreIu0
XotPOmJCDynMepjwklnz3ldgjY3kJpUcxsiDJV1m0ZVm1JuxlXjo6l03AD5Qm+LeqobYSxPtDh1x
WCsPn1AbP8hU/eR9Flgk+wvB8kAbZAHCEVy+4fjNpPWiJOadqQ5d8PvEp3N48fFh+mhqWHHUv2a3
EEm7wmqq3gQ+oNlVpdQ9Glrr2BEvHRALzRDvRtu+hUziuLTtrq742cizuygtQwsgdWEeUigSrxoo
Ka1qnTyUowljgNwu7idZxrvKGJIARdC/Q8bWjq3sY617hoa5EtQDC1c0ISqMk6v8XU20ty5trIff
1+dKgIC3RdOQJUDWH4nRzw0pLbhAhUbdH7Q2xtJkbsPfouSU0cmkfFjI96/VkH6MNl0GZ0dR75NW
79AqPZg5pJVyG9wR7ukah6odFJ8gQeej5H2ja2kQleV+SNuT4GBM/D7ly+wIYvyQIwM4CAKYlwG5
biexwwp4N0qI+UFZcI0UaJPC4Q1WgOvRUwOIT63+GSivfx/5Iuf5NzCwfg7916Sf3XW9xsKe2055
VGpouzfhPiFQMJDciD1W1Is4c+PqeIhXkHjA8fRCd00aFCwPUlRHk4WfCAcQ34sxKIs8SBTDa2pg
bWX6YNDhrzOEL8yOwWgZrVUcQn5CaRLQi1RoRSXsNMKvPmX5K4OzlYfge5sa0Ukfh5MGNgXAT3el
GT3BKPJJbQEKyBjkaxsVqgMdXAi8RuR3CbhVPk0iZUUisHa4CgR7NmjM1au89LWO6D7wkVvLGWF8
Mq5kh3ZP59DWlRMqLlaUY4w/79cgbPuVVW+lpIkrx2hwc0N8d3n+mFkVmsyjbQUIpXKXhrJxEWGD
wxuD4mc475nV3ym6daMMaJdkJWDnYQLpK13g22c6kFLJICC2T6C3S5OXqBQBwsraq9rqZOb6XRG2
f/LRuYOer+r2Du9X0GPTXtPSXuk0c8BeiqE0rtz0gr6JHi9ymqCnVeTqu0Q9xpWWdtd3fEdqhW2G
MK5Xg1Hfq2b1CATUl1WrD31Vb0lLVnaWPQ6wjfYgBbln1D6VjYJ4uv3o1PYQ82FrtvUNbbTHTOTU
5TL9bK30vhb8mYKwFedd0BSKbybGTVpHf8qOrRNCoxWgXIdYC+8zA7U2wfTHWJlyk/K+t+HzgkcY
3q3IdhKYIOLbd++yNUHMESDvhmTvhP3Wruhn2iDajDpyn7H+fjRJYIdAx5Vmm0Djq9spZvGpKMVR
V0uA+rv2PiT53qgr6Crrkd+ECdhEKayH4qS8HULrD2KoTQi0vFmK3gPfhy9c/heX23Tezvb/7LrJ
bYsZkcqqYwRJgRQuM4LD01EYMLwLknApVr9+r5wNNzveZZckemM6/BgaABWZZYUblbH96ABuqfLx
pqxMnAvQ2KIkWbM629igba6cMXxG+Pw4IO0EyFCDfinMElyN6TuGz7zNhvZL7weYn7TdNzrmnwWP
ns1QB+hVL4BrrA0WSCW0tllltz6USnOP97FcJdFQnRozm2YMUVTwCP+oTp6v4kocCpM+2zy+gbUc
uodNeder7d4S5KnROhw8I4MVipqjPSagf50W5o7mReFpArg/kWebpqq2ZZkx3zYGfaM72UM6dUed
rJKQPTT2aPsMrmm3/Fb2zqc+qOtOH7/pIJ6zbkBzwvFNrr+G0bDKEnLk7eA7ZYQKAPFbAC1ZxW6d
urjnIgajTZFHpa9hBaeN+9SI//aJtjX7yPI6SVFrGFZ8sL5bI3uE24BrlDowSVa+NVVoPfb5iel0
TUYbF1+ZfoId9iTzFFpkEJBN45vMCZ+jzhx9Udf3LBaHXk1GV8lxBcQav5PZYKzbuH0cCiNBeiVH
tBu0dWukh9TA/2Ok5JiZpekaRv8JzTt1PQ5QaCXlWz7Q3jWG4jVuogdwxv9EEfFZBBJkwZTbIRs3
odqWIB5Gd1XZAPVb9x8mYZnLSwU2ybi2XGge3RpO7HMlla6lVfmqKfWtim58O0DJVIQ9ZsuNLSn0
A8AhbyFviQtM3q6qm6BlKnPrrPyKCvmFrVJ4bQZi4JA+09C4qevwA7CI1NVt7lMJMiLhQ+0CPvYQ
pjAzaNpinVd0RyV5kxNBtB4+yxLWVxZdgwySuloEveGCYKc4YbodLejySCBsxKjeAZqtYhPTr8HK
ntCECuKkWUeJkXiVlj2RZrQ8GGr4ulkNft3R0WUIOb1MoevBIuho5X+aPH6lGfmMDUgLkVjbh2FD
YbApS1fYbeWWk2KdyH09gRJRWHewAjHJoe5Y7oIJ9W7KGIJ5Zf7OyjJoImUt+np0IzM5ENGjXcO/
R91+BY/5lWuSebj8trRvbs2IvjRa4SwFPBe5x+wGml7os4CnzPqU1PlkEw1gN1rO25rtAUQStPQ4
By1QKXxU+JAVuDALXFWN5Sm08X+POi6jLvwINJOAzp/6ZerccoNRoUPGKORHPoitJrI1KVs3YeWa
t3eyXAv2XGhqgKIVygZF74KNtrQMF9nrz19gTP9+tgwmhWOGVaJIqK/LO1xXmw9jrQCE9r9Qmj+f
6TxLLp2GqCrDOKV4wBF1C/7n97W8COoxEdhU2pPUGlD78652bHUZCPBwcxpoc4Sb2L1R5YavaFDY
bmIR9HTMVgXivIWQdXo5fmQxs2HVn+sXdqyjZq/3x7hOD2QQ90Wa966dVk+/T++yXA4fAmDmVXQr
VBuiBbP8tNNrokTaMIHHG7+Ik5O02g+b8X3N868iKXxotp/awnwfRpSYu7Fam3DpIbq4570FLRH4
9sBxqHGjfKQrXDoIA3rroe7L1xas4qWNfWVZYIoO2Tk0OSgqI7Nf20DzllOL19Cwp8E75/AMgxTU
TRf0KzOAsJbHvSXv7ktBCawQCH7o+4Pth478bEyhhaintVUNmzIa2F+jcI2bDPpkaCasO8BX3OwA
Rl4Qf1k3yWlJ6e8im50NPtsHOdhJcGDD4DKwd9qmWCdbPUBVb/P7NrgSN6FDBsEKJCqod87bR0Ua
KrbBQSFoBfzCkDfbf3I0zEB9BEX7fyEx/GOw2RWZKmXnlE0CldAWgmEdwOW1BMt+qRF05Qr6Mcw0
57MriLLOzlF1r4/Vqr4xgnYt4evE3BSVl+YPCdINoFUbclMEUNjb26hNLN2BV54C/AALkGL05ayL
hldbpV2mRPh26Y25lo/UBTJ2Vd6U26kNvUyEmWLb2ZVxPty850h4RI1aw9noom+oJ0TDw+975LKU
hb2IBHqSfZzgGHPiA6N9blkE303ZjID4iM9ylwZyHwbJtvPpanzTN/AX8JZAvZd15Z/jzjV41cbQ
eQdkBkwdIBAQIDZg7lSIz2CTBqdAdlT8+HbJs/LqaoLQSSf8KzgDs3KvGpLeCEusZljblt+05TZl
ZrGwRa6k61jR/wyiz15JIy8cMWZxfRxEjtqYFVDrJNCsN9JqYaRrF+f5SLNLrIKQBRQ0IlycUE8I
QVHuUhB7i6VhrryWPyY0u650pVM0k8O+IeHPUfFs5v2zXm1qsu0itMrUfIFUfu12PJ/VrJbFoyhB
QJXjdqy3pQXGVpcc+mhv5euxSPZakqxou4CKWlrIad+c3SoZhcdiZjjsOCI0JSkEhkoCuauP38/a
1fv4bGNMv+JsFNGEnQ75LuSx6FJafeR2TQsoS+mmrA7sarFAtjSr2ZUsRrgmyxFHu663veo2MOWW
dhBu9A816LbJp35j4vF3l4Rkr04TlXEUIsHMgJDRz2mqHXQPtWpoj0Pb3VRV6opO86z6ZNPiyJoh
+H1Rr18kZ8PNvl0apZyw6QLDxRHUW9Obmmh+E5gu9fiuXwmPr5f0va4GWCj//2eOs0+ZtaiN6amN
iGHsXkJC34wYtSdtjG5sM3bQ2bFjdLc1vjLQv9ooaqoHkVYgmxPRMdNAoFPgiOIyPV2LVINuVcPu
oC5zqzRmu8+VvPZ4I2Pv95W6eoz/NSANoP/UefSeDoVQchYWRzAQSzcC9cPN21TzY2qB3tmXd1qu
MW+Udbzwia7uw7PFmu1DbmiNXRCVHTNaoOQHfIpTr5Ul7af/q2Nw8VaejTOLDQYGSUYZTj5BkXHD
QNgBBwwCYZWJCNhlKMdkrioUB5y0BnYE1di6Vqc2a6dIn9MsfJVtA1BDnmxikACEOtZuw2Tqhn29
tTPnVVccYNdz9KSbtDdQFwOUG72XF15ntyRso4+6Q1sX/fMOuiPFTunHZ7DtNoXIDixrQAzn/V8Y
vjmekqrryMgCx6wLf2x5tG2jtnTVNP8WufIhLbpJanFUodODEuxdHJtHs4BZDU9ymJ6Ff/OOW2jo
JLWrsA5zIOk6gy97RFExasQNG4dtp9k7A7bduS52bRdOVM6P1MLfALjDVMZ1Tut1z5UN/L6fFUX5
bJPyJjMBa2mUP4Vj3EpYfLo1TzdAdd2BFOEZzvCmOM6aOeGH7kS+5eSe1Ib7uIMYZo4iMzrY8DzT
ewM2FiIl7yrUjFwhwgwtJEtuaq2hnqYBHgP74S2F6bcru5jc20nOn5uyrQPe9gjiaGfcxL1Z+xm8
3lKtQuGWDNkqM7LCs8Oqdo0uezLMXEPBVwXaKxPRX8NOG8wUIF4Xbp451DJt3Wt1VI/J2MMvfexi
8FMht9Rq6QfKL192K6pbyISJv+Vghaan2RAj05oGODptRNJjlsMWXgvNzrEF9yubNDtZtHHgUMh0
xURB87sGhL5vxEejo/uGqvk7GlffWZ/FN0ki5QtMX+W6B2IjyGP016iTAI4Gop1n4foH+GSUW9T2
6hOLTWfdmNw+lDysS28wGEgSKRZc1wq51+zUWVV6JvetIoWb5RABM4b8GYReVCKMAGnq8ygYVBRC
aq51x4w2wzBA3BWGdyMcgpMvoyvMD+yOz5KW+Q6S3ohIGmjdlnFyA4H6BF3SBtX5AdMuw67waw2w
HI2MDxKKQ7aSl4GaMXiYCjJuakbeTaby1RBristg9RFoBPtDyyN9R+sKDbC0u9csaFYkBjyroi69
64aOQOutHT1W6z3OS5T7BWMPoRh0vzEbhM958hc15u88AWaos633NHbCoOGWr9b24AkGZdzWUj5U
x3kGZug20st7KlAXGC10MDMOi61EUaEfBTIeDm8UUG4+pQZcMYBcv2UdAi8KDJyXkc5cwYdtTWuF
uiUzDK9Px33ZpXRFcO8RC6bpnTQBXMKedMcWc8yMECzlRmfAXHbMi3m6A6yaQQxTosvLyUsCt1/P
sQwwAKv6T81FoJAWUrTJH6KovQdAc+/bmbHRcSDdDCLlIChIIOnL8Y45fMfRDXQNrLs7SvyNoSs1
t2qA+sxiQid9rnud8FdguUvfCDmAVjK5TSD/0Sb9nTBUn5tV5FqplXngfjxnTrrVlfrFrtO10+sP
OVFOdpE89qN4FNKCumv4BvrZo5VnR4dBJ01TxmZVjCGKhfh6h9IRrTfgCgl4xWM310i7Zj1cPU0L
dUUzTR4pFSdu6M+DmUYej2Fpy+zvvuq+HTXX1/1QKZAVzhTfYJ3iQnD5ThXRh8VMnAIiAmsE6T2s
hnBrmLXuVUVCfF3CxKdHVc0blbxyVW5x7EG8gerwzLuigKl8sW17HCStJAcecQYNL/VtUMnRitXX
UmmylRoRBeArFJgZdrDdHDj1FRYYIi9dmFW99KR+yGiqChd8rsrP1CJ3c1rZnlCsejUmWD6rCrNV
KaxNj71ZW7m9VbSs84w+Af0W9ACvjzm7tdGWuke9T66sSVGNhBrdOaER+0SNQ8hhZkZ9AiG+ek3q
DEpppo1ioAslhQh7RUD4znlIe30HtafqtUIr99S3LFvpqUSkNFRynVFxx7nibOCdrK1rFhdvzEjp
3nGo8kiUUruXrbQ/RkCjAjtiqW93CTQFqkJbQXWN+FAtK9el00IEuUqJVzam7sZxPe66ThndVk0e
xjBKFmDu09v925s7BR1nMa3V9DAc7mLY5OkAQtI/PYPlJblx9IXE/3oMMaGn/gUv8+Kn2uuOIKUt
jqENQF8NdQaI5ZlNtRAjXWv+AHr2n3HmpUdzhKa8DNv2WIItgOaHXeGusL02ZBAnKZ8iRUGLvdji
96C30/K/BC0MayR+3xseNCE9PaqeRGa9AApR9QuJ0bUK8I8fN0vERO+UtAKPHm6f0Ht9rk/w03al
1/lp9P+gmL6w5HNvUankSmIVVXuM89jvgAyNb8RiVXtpkFn0Hic8cgSMIY5ZEaFh2bsWkCw0/vo9
9F1cuelnnG1T0kB5Q8AfBc5U2YO1CSHTPFVscIuBOrCEFb46J9CJ4AMBs0Ggon8OpnXd0CBGFMeq
Ak9Bg4gf2lkN+DQLk7oa0J+NMzt7OZj9JRwkwU1gWDyze1LUzI+G+44MKyOfxD/QiavqncRW6aqd
FRpvNfpcynhrFMBvll8IKb8YUd9//11XiyxnP2tWZInKicVQoVyQ2p2n5nUwkHwho7iaYtqT3BJa
InC8mBU+BhEZTQFfy2PJMzds3w3rrUDY0Vhgg6hPv0/n2tcE4haeLNQE3mNudAMPOkMLEQgeaf/i
DM+pfIoWP+W1MYDrQDF6Ar+iYv9zx8QUqKt8iPhR0b8SJIaU3CuLBuTXvsvZIP8cds7OgG3JTO1q
tT+Klh3VHET9tD/9vlbXhjANsMFttAeQ/s/mkSKM0FDahmFjBDPY9hvoqYUvf0mT0VRoGqpTqRKw
H2hu/VyqFPbAedL2/dGuHMe3iui1662XvlADvQqs2D4MIXp0pNRuhzZ8c7QaGjflrVmbIVBtyt+y
oXgVAZzw4pgxv+zRZh3AHdCbVUPMzz4miHxMyNQoA+xRf1+dS7Qpfjt2C1oO00YCkeHnb1fz1AS/
b8C2jY2/knxVzUtVAG9qoFIhTWAA6BNg8A+ZYj8ocR605Z9E/fvf/wYopkDDYjKrBm5qVp2RRdKN
WuJUR450cYt8hrlwhCCn8oZ6whO3zbuz8GxdhghoQqC5o4LwYwLIMbsO7UbLw7BL1SOQ+nSdZvnW
HtPRL1WpuTGyvoUn/Npw0MiCXzBEpy95/FFFcPkqPT06prNv6/69KQCtHttjYfGFsuHVoQDHJFM9
GWbos+9p6LKNc+zVY95pPsvVz1Z3dmBxHvp8wdvn+khAxQOFbUzhyc+dw+ExTKHZRI91AdlnOIg4
1lsVKYdSOf6+Py5vItMAmA6kzKk9BsjZz4G0qIfVcxL1R4C8PEBoH6PC2o2QaPp9mMuL4ucw03zP
7iLoi1RggKjyWFnZt8qVh84pooUxLh8JEJZVgP1x1CaNudlUrNGQMESKMRW215oTp443yD2FBOuQ
LHHAr/QTfw42m1CVs8oOVQymUZdtoRg63EZH9RP5mge76C3/S3e2G3nmPl45B2MJV365PTA6GH0E
aEjo088PdVS25eiYCaaKotV4L/J7Xf8Y0tffP9rVBT0bZfqoZx9NFupYGDr2BnT7DL+DXAZC3vy9
FUJzWTIANj8gafp9zGv7cepfQjIShBTIbf4cM6/YQMsB1rm2CURinPhCAewPGOf/v2Fmn692sOUh
/NIdUwik1xmcycwvni3kMNc2/flcZhchBN1oDRprc2Tae1NtM9NaeGCuDoBLD7IvMHDDO/lzsdTR
aeM6xgeS/Ussn3m/cN9d3QBnf1/9+fd5CwX4tsXHKDjUtprHRkv9UEHCh3JID8uO37/JJV0eLWvc
a1ChNHGfm3MxSk0fYlVNp0ByawTiPlqBpQavMmWXH5dM/64doEmZGqI4Fvw052nfAPXzqlTQjWz4
Vzmi9xM+aDW0V/EqL0zqMmjHpM5Gmq0hUCmmNTbobtU+3xbP8aMVsFOxVjzjzXw0jto3yIF+03jD
erF1fXWSJiTuNAjcIZGePVdhOIypLbCeMtC/taABSO4l26EhASMqcpJwY+v7DXuKF3bNJelKA0vI
ANUfbmIO1efgfafiRTLaCj+KoHw2v+mNBTvMYq1u0+f62dkNJ1AlNnThsF3Zq8hBkK0DMKijyzo7
bIAsw8HMRpzjmIC60c4rYI4qgI5Hzd/jTnv6/bte3FOQyJgCO0QcOshl8zZ6pXK17tMpS3DsVVuV
R4OpO6P4r11SJ51Ra4LD6pBnhfPmzxNoV0Pk0NRIjzVmxSIClqUKTChZOHoXF8k0DHIRE5pL0xLO
huljrRdWVfKjNMt7Hf3rRofMyH+/YhOdEa1lONhAq+jnVGBoXPRjnGNXhLlHzTdYzK5orC/M5DLm
xlQmz1fg5tGQvMBr8HgqYNsYBk/VrSGGEvYWJUwBeXHTVpFYlWREgt71ox/n+VRMNieG60sRDjvO
IBjzv5j0//yaOZwjJbQfKORr0Ns24F4hASFs4Xu5yNDQsHg/ynLTrHHYIE8PJSsyVzRJrM6UYBOU
R/vWuWcH+g8gUyTwoDS8fMXW/3XQPRtv2lBnoYFWAGRLOqs8wqwdeHWvHENvTFigA2/0+wpevgrT
UNDZxeOAnYlE8+dQNakzqsiBHYdkbEFdInsUyoOatfuBqB9aqQ8ofaIgVkEYwe04/xtJ8rHwGy5u
0uk3QKiBQN8SluPmtPxn0816XeRM2iW8M7xwXazKdf6eHGPfWMECw4Xu0Fv6Fq6WYGPXpg6aPQRk
wLNDZWlOO6uclKGpYoYQIFArT19Fu0kWXPwlj0mw9EUvb+3JJnmKJWFmClv4eXIDI71xyLUa9t/w
OXYjxsdNUpaf8Sj6FQ3HZE3TUN4ncoQM9aR33PJMRcEUxm4GYWzFTWmvtbJEic0RzipxIvHw+1e4
uOF1MonBwUt24gzjfP/8CHWKywWkm+SoaUDPGS9Qd3EV8SDjxlW7pTiUXuIM/g0HwOiUHiEgne27
xk4ip+u05Nh2UesCcSMDKYHzVnQdtGgYB/iyClvof0NVGLT12B/iJvMqCxiLqrA/+gqlNyuKe9ch
MNsY0lvYeArXNlW/C9krUBObKgP2MeXGi9o17xWjysqq5Yttia9i7N+LyBk8hyceG5Stasn7MFbR
b6HGiegh2npKUoHkjkae3WkVKIBwD6JN07lRBJya0BJ0s/Q9YaCymxTukzJSbp0wOqlcQw9ZSXwO
J1Bg/5UbSmtwdeLyVLR0lVfyFZuOuGqptm7Mkt5vioEebSfcRRmaN7Y+bqBo0oDuQJAIswpd1EFv
nxWY8KztERj4MBJAxhnouWuqfBuz6gVZ7iFT6p1gzinqC1jfGApboQPUuYLqf8COEW5UV9yH7ylk
nHkIRmKdPqFNe2vJKNxYsfnckHCb0XwfWvyOp9qdPgL0X8VERxNcAZlFI5B4qz/VGMgLhB9gMKJf
WCkxpAiaClIoolx1ht25MqLwVQxZ6JtaM/hFVD3bg7qlPAqPCjJsWQMgb4UKCu5RchSOdlNBvi+v
JVv9vp0vAkOcNx0mDfBZA4ZBnb+5BQsz1Qlt5YDW007tYukCAQDT+GEfSvm+qyLnv03nMCDCCJwS
qL+iijG7xGCa0IFSVPNjA0MSR3vnog2aXPFLgmWQ37/P7hIxM42GkXB/QZDwIhvXC5B2DDGNtmqN
gByTO2zaEjT32KePdK94bNP4ynFw1rzyZLmnK/GWBEtOqJf9nX8/A3YOU2SDXHk26RB8wg7V4xQP
Y3gs7rLN5K+dUkTA0a2xSp+JX/iQSCLv7UYsrPeVRwNXCO6PyUMOdcDZfVWEGXhrgrIjkfYuRgU+
6l7ayt7qaMP/vthXthKGINCi11CXApXt583IqAxTWN0XRxH1m6HUCpD0AGmOtewvKj4Deu75Shpi
KaJbGnb697NXsWudEGcdL3NJyo9w4jqBTcfcolBOJCkaN+/VnVOKBe3Wf+2UWawD1VagG0CKIEDl
zmYLqECaMOiwHAdeo8ZClV3TQ3ooNpM/bSX/JnZ+R4rxpAKtiEaZdio1TXigbz9XBuAVSVkf4Vn7
HY3JE9yuQOIoj1qD7N8AsgNb5V7LCEJthT0C4sFXWh8/kXa87fLhvQ+TI0/jIP8/nJ3XbtzIFq6f
iABzuCXZSWpJ3QqW5BvClmzmnOvpz8cBzt5Sq4/6zAbmYoCxp5pk1aoV/tANDeZsybTB+6b25iT4
A84Lk7UwHfwRRD0qIlPL3CVBhqRIN2poIaibpIobQyHjfkyOXZmv+iCd0APg0FMS/7Lb4FiG6c8s
qx75o+vSFLuJn+LNsTJfSRkXQVqoDrib7JIqwvmL9b833cl3tBurYUaRxMdRv8poUpi1DobiXYXt
ImkXyrQzlQY9WgOxFAYsRKGTQ1H2lhZCWYmPqpipZubxBzCs7kJoPb8ItHHgzWRPp6E1BiuV1kXK
1Z3rnmWbPtaKF5Y4I1FGNoJg8v9dQz3Z/IEsVxmgoiOoA3tjrauHCH3PZjWs8oOy4gL0L8ayJVad
bHy0FuCmkwvK1hdbEF1Fx8vq7IpxcHgbHcADbWkjrMYSSTR1+z/MNZcM6MN6J49YWpak4bYcAyB8
XRB80j6WNt9HrnPx2UT5QyWnJt/4ck20hUlaxBDpOLyFt9pLe2sCAQIYvkhOMkWtd/mu3i0tEvwJ
vO/XXgrOk9dpIUXIDkGwj6v4pD2SOU448N/K46KWOka2D4LEq/pLWj7nEmtqXvrrdKapX07bWnOJ
G5M+WNHCIDjOG9zAr6zrYGfdpDfVCi1tL3DV7aUG17k6eAFxIwdMq5ghzEmUHMwKfY46lQ5hobcL
0Oo2fjK6H9KgHXSl+yNm1dzUtdiF6XSj4KfoOtE4rdJODi4UcGde86dwfRJdtMwCRAZdHPb8DuSI
50AaX5jH33/MM0celTAAyHxRVJNOGV5JPaaBqXblUe31Iy4buP1drALPPQk9HxTJsMwxkAP5fOT1
UnGSKDFyzt/g40W1az0ooTsQnjc4xLrQbC474Z67Y2ntOtDX0CmlCv685qBOMhpkaXEsGpi6eHdO
KrNCx5WHmuTtzhS///17/Lje8p4/3OkoHRhKie35USTJoRuN3Gum9pI+zbnM6OMiJy+ySEIz0mJe
pNVuRL24uKQgDYPrvvpfuk5I+EP5khERYTB0cgzkecy7vM9QiUMoUdjKDhzeIwycC3FMP/udbDgu
7D356/BpEiXgjJb3xrHrEK1NbyIF2Lcm5DfNHBhQ1zOjtRxF5hbPlhTZdBcyIHRoKRMuysc47QzT
ahaNH5jtTjTlOkLhAFzXRmoqr5n1o6NNvx05f4pGAI92nGCvGmZ71cBIpsAu6qhkJeY4EP28uKEZ
004PzGfX6P2Dg1ON330m3YJFfE8a57Vo2pshcPa02++iOLibYupnVZ9UH80Y6NJWu63xhXJtu7+k
bvH1DHFKzWWYrymO9aWbU+tqFM2xnhyHIVnP0XiszPjBSLSH77fx18+xLIMK6zLVNL/4GdjZQJjp
2uRoDWPnz7PyO5Zo7pWjjclO1R7TKUh8PcH37Pt1z4UhjSYFjW+mCvpprK97JMkHWcuP05j8FBqW
ppOoLiTA50L70t6kTaNbiyXlyZ6OwsjgHz0/NgBCt1ke3tLDUD1TyUB+C7EXkXNbxPFD20oHK0z2
CkyhRph/4IdcuEKXlU6uUD4lLV2ocepS7X2OFvkQ66NaLQfZajFpNI2twMYHnYoRBPMxkKPn71/v
2Uc3QFmRP1IA8KI/L2hNY1pGESlQBrHAjTzUTneDJzwDbXcUvArvf0gSdCbwcCpJJRF1PwlV6qyj
ChCb7FdN8aRhWMkO4qo4/37/YOf2DUkxFSqQCT7ryTLk+Bnmyn1yDFMEIqx7yagv7MyvkDgdjAQt
4oVU7mDCdnKTVDF9cVVKobDsxh9LL7FzMybj/5/v7exylKQkPXhsgAw6ya46LY+qsmW5uVTv/+mU
RSIPvS7qRr+122fYUb/Qm6TXYvbgrcO284xc3xjMSr9/tef2KE1N4EkAYNQvWnzx3ONyxxDlGAKX
zTEKyixBbyxxpaWKq399v9rX+CYzUfzvasvV9+H+TEq1po+81DezjIXwsJ4M6Yc8xvffL3NuvwAO
AaOmUfab/3SOPyxDoRnrNaCro9xYf8uo+S3MS/oDZ5+ECoCGwjKJPx09DWWDua657Bc7f4KBMeyw
+/4DrPKS2sK5WI01MVg4tA7Ij083plZVQWlkyTGz7BUp+bUcSNddwsC8jDqPJtq+Li4BCtn1S6g4
jV1Idf3n+dTPX2rumgFDxDg95svtK8f9HinUEZd0hVRuQW8WIcLGjWPdQ92Y3Jarxs3j4mCV+mtD
pxctwUc1QTGnDtP3sZ3vSOASenjGX9lpERNVcm9SkvdAGaANSP4c9LkbqtOGdu1vAEuuKYsbuUw0
UIzT02g2qB6OhxnWgpc1BNSxexgqeRsacAsGbT10KUbbEKk8VUT3AVZqezlLaTWXXePKXXUXVNWV
mur2qk6AQZXjQZSD7am5ft/mNuSVCZ2Sms68C+Ff3pqBvAkkMfukXJvEKav11ISvWm2jaiLXvxp1
3CZmiKBRi4/EDfQQuqwHpw8QwnAIslyvbm5auZsk40bt4n06N/U2nJihlfItCu8NZoXtWpWbt95J
H5ByuQmc+FbVor+xZCpumziDXyX0WIN+PVrNbZGoMl30bkSjSbxiBvjojPNhbsIDXdqFSquRWg/V
LrEDqBHqfaCCzB/mW/rijk+7YWta6bFVWs+SAxSijOkpL+JV0EN8i6PwwdDSBwuWBxECqY6JDrDc
25GXFdOVsoDvAv3RKdPZZ0gpFmkq00v0wKG9POtuUrZIaCv5e9/FyTqWR6rSWlH8tNX6NTLsxa2o
k/BWELndwMwM/OuSlVRG7TpBAWoa1WTlyL3k0xoDsw9HpZRiY6MFyKgNZFquXJR3WhC8MdXTvbyw
r9VCDJ7TTrXL7Vp6PedwV9HU3Zo1vCnHyKAsGRBosuweb/UcSZB0fmBuleeuZXX7Kc0Sz7L4Yqmy
LRZ9maRNr+JxugFCGyO36xxMQ7w4UwdMKVokpKt+8FpHltZYhiCIYSAgPZh1SuiCByJqB7WsDg+0
5OcYLcq8CqQMfCJSN9aYw2nFbsrEnSR4Lykf75ANHZ4nMCbdcjY5zFojrTJJHjetCqVlsuZiPVlB
4hVKECJb12GdEeYHZ5YEiauQD44xzJtAdRC61hoPnePYVUptL7LY2LZD/3OU5Sup1n5DA5Nh+UFR
lpzO72w4aZnZ3UeBeWPqb0WLEHBnmWtV2Ju4dqA0zek6sAdYNcwmrtJRyX2jhohi93PvVnr9OA3W
batpb3Thrs3WWmXCwvU3IrEpYlQAu7bi2zL1chWnuo3KuV8NMi/ISdr7nC6Gi9bSrR0lhyG071H+
Sbw0yAdfx1hh2xbtm2TYT/GI+lLdqbIHRxZtjSJaN62Uuk0Bu0uyxI8sljfy2OLAMCXPY46Xbaa9
Wf1seXFXvMtBwDgJOcFdZIb4cRaDdCXGItxJevA7LIpdLFm/0CvQt4UUbXXVGFYO/wYljhlVHob3
VYbeTlcqR2lGW1wLs7/MdN7iCiStKEPXBkHnTvH8OjhilSeJ7SfRWADTh09phMarHFihO5dMrZiR
3k45e8sYhh2SsVcSM1LPkpxDP3W7rnGuwgArx2LGj6fWo5SpGS5b2pjQENUalDy757R0BHtPv9Nw
zMGAKf4DBDr0haMNnlRmT7EU/0HrZ/R68E9+rDt7cgefag4PUiO6nyq8KSHE/aLVfGePw74L023W
waUcecWjcZNOsrNr7OohTJMfpSLepTG4i9N8O9nxjdDoxw+R9Seii1vk1S8nH/8yskrXSa5d0fbq
VkXHuK3IiVxaz/A1C68rmrZQZjeBVf6SFppTm/AbDAT3StwlfLu0d3VRXaV9vSVKPvOD/GxRWDJC
cwWG2rrpev5PTR49GwE6dpoy/C61dDfHg7Pus3zArQcSajhJq2JgfmeXha+YqS+ix4z9J6kxQbTc
t9CKrXq8xQTnD6pwJiwcE5MAqAGrDiojSmVTs+JKwysmxIkvHoj+dRBhA2HV4aoc5md7TMDVWVm2
F0ayr6cs3wqUOxo1e7AITqskkEuv05AaDBV6NZHwm9h5TfV6kyFz5HUmwmBx+wSW+rrp9JxbUVzp
aUlYt6UNFjxru0vXTVVeiTR+hGf3AiF33QRZuCniUbuW+gDl8RbeXa54RWXKLpQyNP2VInuQ2sTe
dDGS29LMnK+C9MajRMgqRH/o1/Vun0EUzafxtTWQoer1gBmpHvGh9PSJoefADFR+yA0U9WZxm9TZ
PT4IHZI20cOolTHBvHrSh3xtROP7pIbaqp87zzTKlsunt7wuD7Zxla9ikTynqgzfkVhnx9NTXMi4
K4hp7czDyxgVDqc9Q6d9kl+cTiKSU+d3mfxmzanlDp1d+ilDxaGIdlEJz7HuBfJ8S+JZt8zP1aoa
V3FkTR7XyXuljZUryfZTRxBDUTNQcWXBjVlKB/1Qw4TdVpJx1zpcGM4AS2AW1jE2GfwGPdij1qk3
qjGtmkj1rTF6lNre9hnco26tSRu7l/ZSSZ6ADvxjMCXXWm7vOsfYDyF2WF0UPRVF9VSI6tZMp3WL
3cGaK+x6qKKNE8s/k3ia/VCeFS41BkoDLWF+fM3AhFgcm5KnpQxYq1F9zUf5dz5rvii6jY2FoCZh
bYuW+zRtmibcOK2+F47IF+18nyj2M1ftxzJjHhtY1s4xipt+kLb5Qp4xHaJdOSgPqhpdi6AgB5vq
2wgNZZNxMoUvyut5qvtaPL81prYH+Fa70PF3vZlLXohOcBjgFdyO0nM/tsIfO3ZTaCaHXprv7E47
6iUd7dB+kbEqZdD+wKzgvshhvQadslH6+gmBJviJdb4WiLO7nA8OrWT8VecI1ylF3CM0nvmyBMVm
GmkDYutnOM1artlJKOlFue4zhf7hMOeOe2UXtB1KcGIVTAhZSOFfZRI7bOH2xhg+iarwhznxIwsS
SDI/dLbjB0W/6bXffZTuSEAPXWJuzUxZIfrduijEbYReXcF0UNAxmURwr4toY3biqdW7bT9JG8F9
hQzyKtRfu3S47fvek7FyNDUU9pKcnjqzcPGD0dovPXiUW9VT42ZTcHn3UkWSa/rJIDa9rFz1QBcq
JsWqHHt2zcSWrxsJ+46L2NeD5xqNTtOGAwwkJm/vJdyGpTjxy8h8H/OIo2mrXhPaq6LqNiikbLMA
oVY6zHgWuHb6lyaQVwd/c/w7oqndZwaMqQId03Jy9SULh3E/ZMPV1OFyrL235rjNNJ5fCVZ9rqyi
ZPCyVl2nQejVsMQHPfImpPnKyr7VndzVe2v0zBSTYwamT4HR7grDIaqi9z0DUIkfNOwRxizn6ANl
jl40NFKjABBw9SZLlb+Q/eQaOdlc9TUFgLdMLp/gjZCIHwVmlHOHiumYrWpjvOqceSsH8louw21F
gEp1zRVj8LOyQvRLBX5vtu+YvAPkEov6MGcvUhhtUZJ7UIx7QRaVzxCPzR7pXIAZkzia1i3dRK62
fNVZxQ1YtkVKwmtqY18lAb0HiO51FF1pcv1QkMmSHG2qMfZrIa/MVPXQb9/HCl4QctnsyYYfYFUt
NgybEfZ1V6W+iT1zZS2KBmTbCkhbYgVtv70ZWq4y1NtyUfDrp2saT+44hp42mI+RcFYZLgluHDg4
R1fzjRUEqxSUBPz3FU22PyIDsVu+5CgoRMuxDvIVri0EoWqTA483Zms9Gt3V4Fi+o78q0G4UGNNY
rPpW0HrTwOUwcuPkf/owPzptsw1q2dPl3sdW2AUE9qap9EjTO7VtKoqE5l7qKm6q3kOdl4op3aVD
t9HLDIuWqt1q+W2RkX/IOWpnyui2Ub5GOMe1GDousO+Avxj1pZeY05tctdCOm91QpUAVxDpG6jQj
PDVJ/SKrM/q3SJrEk2tOktcpR0zFNxawGHKkbasWqwYjbiN4dqJ4G+fTJms6X8Xcy2nMW2gwICsm
P2/i27mHZARvzxuhkCdVcd1auSdzIiu9W0H/fm0ZIXsG4RONgF08qTs1Mq/oJm71snwYsRxBlnrr
mMKtbJMKx/RFm25VQEBFMm+tgTk02BnoFb8XgxiUgn5qbXdVxoB9gmY36r/nBs8DnRzQsB4m83df
5reSMa4y0Ez4dNeunIVbOXVcu1M8RQZHNMVrB2O7KEr8OTS3qDm8WGX7Lmvog7bTVc6V1mTSakQ/
Im3xQK8K242GbI0apT9ZD024WANi/Rj+aBv6yKM1oInwppQygVZ+C63mb1L0k8vEZZ/wV8wwvcuw
W2qHcJu3zZU5/yhQxcW3cQPv8l6toquw0dZxm61FJ28Q1ntoqv6mkmF0JSlaQfnDUFakM9Me+wS/
Irrhu2ijE0rtfM8LdbXGWYvhJR6kNQCCfWFjdF/Ge0mLV2ND0V93CP+anG4FHrz8aErlqlBLGLcw
uomlu7aZXlTLXlvVqO0c2xjXDPYgx0tPQlLfTANFqxp6vdeJ8lckcXoGkT2WSIVQoDdv1TLgmIPj
lI1viYamrjXKP4QaXE+m/kRD4XEaB3gI9NPWXLE5jHQGAlIE0s4MbHWlaOM1ori0G5Jsa47ccL05
r81G2Um9eqXF9Z2Bw0TVlu/CaW8mkTMCUGo/Q5FAkwM/LpJkq5jcwLNqwAaUrtQqtNfpqL+iEt2A
lA6RV0cKMLCPuRRQo0XhALjCpK1b9nvDmiGS0gjKEDon4Wt+JUO870uOVG+TsPetQ3ROOW6LFMYq
1am+hMWGdKZlx+rzsbSpQRRDeiBnu5tNk/Ikv9c7ZOm7cfQn2fwZ6tmPsKGTS4/otYMMF2G+7aYY
H1qh2KiNVK9Ka3ptcm4eUUVvQ5ns8TRZd1J/I0cV3lmdthEYfzYjpbzVWc+tPlbe2GJmH3fYhYXV
7CkICLdCwtE+UX26TtvKHkt/SIa/Wtxb10nQPkmR9mMu7NdJGpi8SOqvIDSuwsK8Hjp9VSj6NWq/
ZOeW9gLARdqXUAmnWALV11/nmb5H3OVxKoetEqLH2struiGgf52OU5Ydm0lfgzC960royBo7OhyO
mU3ACeFarN6InAc5wCxVN8xVLNXP3RBcwYmRXKU2HpO2uOkiZ9vOXNdaOC/dKd1ByAPRm0mKds7U
XwfJ8EpSHLvVrL0lZvyrmpzAL9J6K+IRSJA9htsmbm+zvL0psv5tMsk8hqZ+DXVj9OrC+jGWZXJb
zgDrFIlDM8td6wsR0Ahp5junhS+DOv4Wye6cHD2AOlFWz6Gac/XH5U+zr39lvfmkmXXi91EruWOi
P3Nn3nRT+4aUbu82drzTRNpcGURSALv6blT0Ye2E0q5JpMQFpHaDQBZ9jQmW82RJu0LICBbp0++i
kpiPqTNJGdIgm0bo99VQveh9tcH86Fjk9ObNNnqacqtciSh8oQl1q/WJErpDa9j3GPsIr2Ef+M5Y
vuhzZvqyXdOfCcznIkiSzdxK77SYDC8cR/RBF2sEPQ1bzhxlXzJZAzq2+d/K6k1PpD1liaHOqyxP
D7lsXitaSk4eBLuJCXeSVlc1lV4jVAokK+t8rZi4r2oDkklwoAdupleAFm8H07hTqvlXkCJv04hf
Qa9ZnhO2t4oyb2c8LZzR2OIxE91MyZSRM8lXdls567BOA0aIU++Nmbq3c3ujpuJoidihRzU3S3rE
Jm8RiXWi3g3j7CYp2QDwtn5nor2mMYrmZdzfisAqVoNi/Ozl5q+dN/fRIJUE/oyx7Cwyr9BRosmR
BliNsZNc6M2fGwRbmN4zUmd4BHX+cw9WHmupaiamK3UeZP6soSvT2aqrRsorhd6FGcvZ4ZHF8EM1
AFTrwC4/r2ZGXdzRtU2h4ky+7rU48kqreKMvKJN1vJYev+/Rn22gf1juZBQw6GMuVbYdH2vlNQZy
GEn9zh4vwSvOTgI+rHIygmvkpG3g2KbHSf8NxLef379/ivNvzdThqiMsi2HhyQKiHstCpEEC6kH2
YE14QLyhijJ0U7z0bd6qF0Yb5yZHAMPQ9lcZPFgMFz9/pmSUmKLq8QLZVK/ibQ1XytwbG9nvNrF/
SbzuzEf6tNjyej8MUkqnpL1kOfGR8cSzqgz3o5iBjCWrf/8WGblpCvucgSl48s/rzKOiJaGqx0c5
Vf/megNeMWpL5JhecjXQ3NiefpWiu+5pMdQ9Lew+sX9aibzHM3X9738K3FFlYcnipfHl0DVFkQ+O
FpfH9K/DOMBXEVEIPRokr/TJjJUT0oV2L33VZdx3Mm1hXuUsc2ub5uApjiUKDSlCDDE9jpMTu0Cr
bws7eUwFxI24E8eKgsZx8ocA2Lz7/fOe+cKfVj75wnS9KhFZUXgEKeHNje6iJIVs0aVx2ZlQ9mmZ
5Wd82Eg4BlRE0RwA+USeloD37DaVLK/1ZvK/f6DlB5++SmRGYIVYUH6+GGJ3QSkXXdamR7UfEh9y
063EKbqwyLm3BnwBJD9UPhqsJ6c+H5BmNztE22PlJm+pAkBsBWlyYS+eX0WHugojDOrSyVEvjCjS
e6VOj0k6riSRulEmVsA6Lixz7o3hWYmMOhA8IH2nh69VtaDomvQY4sLVG3LtT+Fket9/lnMbwDJh
O7KKCRf3ZOCtka5UIzDaowndzJIpQkDRzqQx3QVtgDNPA9HLQcscYAJD7ZOXVuNfz7UvuDR1YDuV
XAsP/fRLllfyl10Gxtp2QNJBULC/kHEbycyivgAUnO2bXX9j78KddYVO5eaSavU/L+bzfgZWwRx7
mc9D2DuFBHd6YWBnZEbHuiZvbVUx+U6HXJeqkGE1VOdubOH4CW54ZcTlg6mLO8aaWMAUZIyKw/yo
Q33T6sX70DoFZqDmA6KcmVshAHEhlnz9xstPxYWIGT6uZ6ecoL612tFOFftQ6aMnFMYCc0un1/Ir
7fn73fT1ZCCqgswEhveOBVLqZMuG/RTYVqBZB9o8XsBcYrBQkLzIuT6zjMIDwcpcKHZc75+jlijL
IBhwmDgqpINWIvlVLOGycwl8cmmZ5b1+CI55k/Q04xjxD8s919JQUTpqMKsILm3bZfOfbKZPD3QS
t6S0ExnGWMEBrEIn9HUidVtmYH6amG5nhOsAPcPO6Fedrj/gWsKw1/KtIr+wT77edsDP+GpgzyAH
g0j9/LyjhqxbamjkTErw0qO36gVtm0IYi5fCjEa+Nse0Qeu+XpuzcUls4+zbRuEbSRRuCAAOn1dH
9SdbTnRynKz6XTcqn+Szb4dL8jZnlwEZhbWhCiLdONk7+qwlXKNg7NAn3RqBcR008rZt6wuKc2fw
07zMBUQEMxHAoHoS7wJTRmAL8uEhYrA1Y3BX9mSFjCTnYECek0EJxWfB6CTtehxpgOTSWDeLLX2/
FTkZ9k7RhZ/0NQIrCBKhNILMCMI+p4WEHltajOJvehR4nnmRMWzV5t9LmHH7ghnHCZqvCNflZA81
BH4tbswlAC/8ArG1kJ1XPAa5fngRC38Gg6OSFP5Dl4AwcaqyNEltJYqeNLhySIFtiCuTM09bs5lz
DwvLiAlzusKq9cJVdqa44CH/u66x3EIfAoMaDWIKpNDGyX7yFR9FWVRkMdkWq27jHPBGvnBJG2fi
w6cFT97qSAsMSGQNoR5SpN8lDrKQ08zUKSubJ7lztsOsMT+jTltMDYKdGGlINYhMNkEZrkHHJ/AC
TRT4EKtd2RmGSWWkVsy6cs2rGUKBsci8tOfmCdXa2mlp8actlWurZX7ZGDhttHtROW9TGv4UhU7f
jVafC/v0iZQuvW50Zk16T0Oyy2rmegm6xdDYw0mmGZO3q04N9/wZa4UBoHFtDQrKDmZgXcsouzFl
qPo1eHFmFZGq7JpAFr4zzSS71qh4SQTC7vs76p9AchJsSXeAbQHCwkXidNdoRU4fK0aDq14JpLhR
v7N/ZHfdc3Gd9xum+wsLxiaf8+z7i34CZ/IT1saOkyLGIe06+ZABVCrRz018bPV13P0cs+d4vGrt
A4OtOEz8WgLZ/Pb9854JeJ+WVD9v1rkR5CoqmzXNp/tRMsGT155hFxf0M85cHqDEEAS1VeS6CHuf
l9FnNYydOaMknXsvy9R1vlgrTZ4sR9vavgu7aBUAXvr+2c6FNAg4EKtlVKDQCfu8aCqCrlBGok0i
0bCVppg6SZNX3y9yprTnuH9YZQlDH467HCV1XpYyLRFd2hjzn6B7FJiqRxhIZn+Yjo39rUOTNgYw
342XRC7+H6sTTG2AhkT+kwsLBn+rqb1kHaStuTHW9cb2g3W+g7uBKOSlSLO8sC9ng5pmYdNruJie
lAN2qqtZjSXhUdXACM6hUXi0i20Egel8jtGzA2zwQtZxhrLO6/3vmqceGzpmftyPY4zdxdtk6J6m
Z14j55sZo/JiuLfMh45Z+dKI16UHyfkVgbeR0nJV286F7XQ2sBMRoHTZeAJ8SSybsBLJWPVoX7kC
s4+MKdra9lufHui2hODlq5fEkNTl+J2+cVJmBDAg7HM/n3xeta3BJ9g4IkY79Sq/7XbDbrjTrrMH
KDor2goocNS+8Pqdfg2GEXngYmMcKv/7LX4uRtiqCtnkn77maRVodhRuWZA7h5JRjRaFng6aLofo
/v0yZ+iHivphHfXk4lS6VpnMrICzSVduIPRu8j8Vt8HOvAsQpFC3g/T33/cEPq95EnLRap9zS+ab
imTft0/1ou4ev154sHPnxlYNHT6gstjSn3zFOmr6VpJz0p5duJWeeYvQXm6rbbDVNrNf+sUxXvfX
k45bzPcr/3NjfNk/H1Y+LVKUaJLyWrUOwdPgzyt9VUJGHGu3/CN58jtgQ8bVt8Nfc730Ic17U1mh
x/P9bzj78BRjFiWZQ7Z7EoW12UjrgUnyURoiX42B3WBhqDnlyihiN0suPPGZahYTIMSFgLEg/HGa
WKeKOUZBBk02ja+qlgnmLK10LB1dTu+FY3Euv8RP3jGWbgI57cmDDUVJ521azmZGP2kiMdCfa+wy
xva1yaDTob38/Zs8u6BJQ8FZ8hPK9c83TWlDdhhQqDwMDvTKAcED6yaoF+Na1Ni0tdo8fL/euS4G
XSy65AZ00qU98HnBpKmY5zKWP3S+jBS9G70PeJPAZU18zDiRMcOJs991m+EJvfCLOgdnP+V/VueJ
P69u6NIcR4gdHJqqXQ+E/HiKAGehB4xLxPdPejZTQNqBbUNjgmv081JFJ8uTqCfKPpnhmuZcS44Z
Xfh6/2jTnp5FWEX/WWT5ER8TBWbhlj3QTJuS2XhIxXA7xlhYTo75UhYIe+hGf0h73VrVM1p0iRjs
Cxt2+VynP4ARLhwyjf4Imhmff4AZNeDLcjs6poU07foIa9e4te9iuX2LMkkD45f+biL6M9kY/Hvf
RUo/qGvw1lA+QvT2ZC/NaCsaDRSogz6Ym9F4BGriqg1AaCNG5bkCo9+Gvt0M7xZFwvdf9+xG+u/S
p6LBndyGyHQxtIqL4Tqdkx1wkB9mNN53SrT990s5kCLgZS7SzqdSj5NaVFGmx/HRWoT71R96AXKm
7q9S5fA/LKQg1wZXRrNpq33+lkOJE7vTmvbBEvJVB0LfcZ7TodjYAJ2+X+nc7Y/inUXPR6MXbJys
VGtguwAnk4B15U3Vpro7m9pLPgET/36hc+Ht40Lq50eKEno8c8NCsoUFGNRTP6y0HdzzR13RfjLC
fgHlfmnRs0+nwiWExm5QJZwEcdpYde0gcHSIg5EG2og3B+Yg7b8fyTF2+Icd6sim/UW9YYiHRNVn
9sWYi1UYFjhmdlyDI2iS71/i2ef5sNDJSzQrNdXRFouOsSHDhIvwIf5htZeY6WdTYUejgYU31kLv
OwmYlHKqkChXkUMcV9o6Xy1jZ8dDfGdvbudtecHQevkKp5Hr43InobPP8RsqSyNCYaNQSfupUZss
3Rdm+JPBYrpGX1W/sCRTzAuLLv/9Q7xGO3tRfVQXN/IKHHtQAevMpmcJFmwVD8p1LcpiY0KDEzJm
a6pzaAd1MbxO2ptcLvC5xpM030B5Ha4y+NogvBJfq5xrrHaAHU8JHCTN2osBLwRI+MJDiuxaGFnq
coP8IUoCkVDjd6UWxToKqt9mrMKxGrEakWxrI0zthzH2MxBc+WfqtBsFLhZFZhu4fdfPrtPPu9mW
Zm+5OIspuq+BG9Z9642pswsrRjla46vIyi1ckcEfUOZa23KObJGQfo9F8uRU5lWAchogfHPXSeZT
iBa6GjgyypDdY64EgYdKfrfNJxuTHUAneYQBcpyZv0o8JAC+1qMX21IJVE+dARPm2x6EF5jwTmzD
Sl1QnDgyTo697xdL6UKzRuym7YOJhZFhcRM7bYh7kqZ6MebU+Nb0D2HQ30SSGiAe3SZe24snHKTC
tbCsu3FhnMfM9NpYeRxa9VWtx/tYsV6TPFhntfVk9uKnie16VgM5ho30C842BmJQ3P28rZNt5cgv
1WxPboPxATQGeS3F7XvaG8HK0vPGM0jfoUJhNRaa+V8ztotjLxnSJmnURzkocJdqnRf87F+Rg7hw
p5ytiz7u/pMkfjCLtkjxX0JyfdyItH1OZg7BdN/bjmuivzaOysYKQE3Wk+IDe4QXVJB+ktI70oXm
5rmr1NGoYMh4dYO2yuczkZUd36evycmE5sM3+T+kXddy3DqQ/SJWMQAMrwwTNRKVZb2wLAfmDDB9
/R56916NIO6wrPtqV6kHgUCj+4RbuU+BfCs2tayuUMKXP7/3UMJJRqAyVPCO4WSevpMUHKrC2ivt
mpLJ2oCEgywLrMnUGdd9tOJ80wJ0L2Qd90rwvp1M7lZk5JeWEk3BOQNDfe8zuTwNBjhhJUVyG0hw
/iH1jQSxGNiqgSU8NGXpyhAvgy2Y9Dtkxk1WETh1Z+QRUHVwy5ClXqdG84Uq2YefNF/LZ8cceC0Z
z3OG7Mji35MSjDtqDN3fX0tIVPAQRSUD2s5iT47DGQumKHiWhb0BbwIkRVngqE26kscv7JkPYYQv
JbPKTpWgTXoLKfE9TMS8oVBmwNlKQrlwHUHwFR1xitrUXM4UpiwzrLbMS92vm8jPcgB4zQLUT2Nr
GcFmNJOVL2HhdTL7YANSgJjovwk5CnDSXT9xQv2Ak1+63HlBTFY25sJn8CGEsAmKJNXySkp1n5Rs
B/relTWAjDNwEoOdhHf65SRlqWoJtUs0nHRozigQuREmkLEGiP0QL9lNeR0f4Q/l5b3TusGN5lVb
gBYvx1scHUGWDIEFkL6JMIF8BBxaG6ASlJHUmSgHFvEVTWJbHtcae0sbUNUViKbgoQfNXiESMeNy
4Pqk+ZPEXInsDXU8wJhw5SE3/5WP6dAfVAEqvqirQHFEmL5Ar7KQFS3x45A5nKJd3z6Y8ht2Hoig
K5vv84gA7pIhq0JNoAOwA4WlGmUzGjib/CSBpbkcOdHMAbu7vECfU39t1skCBBicQTxphGlL8JCp
sxYfFLqmu4lO39R03DYxPKoicjBauJjElXc55EIKC28NfFJ/RIhQXBUepBKF60UymaMPHtpTupug
Oxbs8qsehkpQ5roJVuItzONctlEBk9N04HaEIfKOT00LOogPbTAwZX8O/A7ynysf1ueNQQBuwT6H
Eh36SGLBJpI0ILQNMvr5qD6FHT3A5/IEf49t2qevM056Jd7nQSGeNgt54+2Etvn8/2d3R1Z1aoce
K/Xbkewq7hfIRAo4N11equUoJl6f4L3NdlQfo5hJXOe1hTu6zCo/bLuDBtViAhbg5TALO2IezXsc
4ZUBw0LQZWINBXSw4pxx6LIrxYDDqJEEHtyw6b4HgJMYFaSMok08wuGzH9PjpJOferPWh1wcM4EW
hjrrzZviCRlVXVQxAPT9JBq93EzvyqB7bMdp5ZWzuGFgcoSmBlpfsKf4OLU06XHE49v34aXoAeJh
U/pK+Xe8HBzwrldu58/3GOb3PZgpFPRkWuZNmyCjgxoBppe7cb+mgbE8bf+ORzwZBzXTsYyR7pvK
4ARy5kpG6wXKGkzk83mFkcxINVT0MSCxXhjHWhBNtYLzKm+fy9K8axV6ypXxdUARq7Hos1HpT5d3
5+LIcAZD5BYKu+DwfVypprSqSEfh0M/SR1Jdaewuo/eXQ/zppX28V+ZhvccQPgCohERo/FeGPxLz
PoLwwkZRwreehtwFiyk4aaTdwHkeZMwkSGwLjFyHclY6cllDdYPloxNWFFTBbnIqCBA+0ZFpgIez
HCpD1msnDcMpzSRgavAtZQQer5Pav7EMBH2QxNFAa4oJVpWwkZSs3gOjA0/hTrtKGPuOP/tWxQUI
ZZTf8BKOqVGbNO5I1GsuNQ/ymHt6Pl21Y7qF/g4YorKXQWDBkkNwRJptTKPtELNdm4zHGm9tu+Hw
Dm3StnJGeCy4YB8kR6UZHyWNgXwtlbjiKjBeofxggHKQUjWCCnblDS05dg0wDWzWg2iqagfxBDzm
QSPYoODS7C4vyJ+v/NOCANYEe1QocH3CkuoQYINFX4VEMz6RWnYj8KiJpyZHyq7AlzFp4bXkewjR
8MuBF7/Us7jCRqhq3YIfJr7UqolAFAz7l6Jsv12OsbihsdeQJc2VYdH/rtG4KjWlQf2a3XF6X5V+
m6yEWDzdLHSqVRnt2k9eZXUDSnze4EBXwStRIOmPraGrYEMaoJxFf18oxdcDOsFcEZulf4SztICG
WZrrAfUTFv+2JrLVU3M39frvL8zbv2GgDfnxIMhYC4ZOXus+yE9uJaE00lzn7cq98DljBqIY8oIA
FuPClcWsb+BjyapAob4Vlb+zod6QWNsncn7Ta8PL5fGshZr//yyHqFhV5T1NdJjeyZsmGd1xUtwQ
uxvKg9uvhIJF4axnCFGmeb+chTJh7QTACZ4dI6ydOwJ/WTW95mrptln9djnUAsJvnsH3WPMVchZL
rVEh79tshM9Bt5cUB1xlP320nMGpvqO3NDkgtm6kvcVvLwdeupoUwBfRsEOH57PLGrTqANvHdHYB
s9XpcYKYgZrfBCHEk7wCYveXwy19YufhhNXrTDIylBBwQoF9nUD9pkav1RivKsiVDma0uRxt6cw4
jyYsYK32KhpYlKL8VEP6p/SkhvywprWK2+KWxJkxd6sBBBWzIggEF3A3xLGbUtlJ2G0DWmxfto4V
sZXpWxzQeyQxJZqg3xBEqJj4Jc+uJaLfoNa5pyxYKdstnecQFv9nQGJaRAujZHChQgUh0J/QfthZ
INj9x6GowoYPQMY283z0dRASLaaV4FeY7sShqHV5EyxuubPBCJnQJEc1L6qB+tpQOywO30iYQIG8
SSNPgkBBx8KVXtvy7AHAoADEocC35OPIwElvM8AVic/LxiWwQAeMDIKol0e1vBPegwjTp9U9Aw8Z
Cf9oVHcZab/NckdyUG4vh1nAN37M8ebfcXYuSaNqQqkMswc9OnBJwZWq7+TH6S1+tL5PkZM/1H59
oz5nj8r+cuSlWTxPLoWTgoySwWqo+fg0vsu1e3Ptsl+aQFxUyFqgLIxnnHA2tKBixqGZYwLpzOsd
AEOFWMKq5uTS2QAJccARgCwGXUXYfUFfVnIFkUhfM+Gy0ENuwxjt3ASp1vzSewlKhagXzLiET3DQ
UavSaWpxOKT9lkcVhMsUWGZdXpbF8cBlDC1kVCaANPu4H5S8ziwOGK9vhidTB3MdYhddcx1x2bkc
aOliQmf8n0C6kLfIeqYHMCoZfXMsdrU83mkk/D1CEKORrR9xrUFCaOhX0pjFPQc/ErC+kBSBf/lx
cFmAJ6+p4DKMm/6Q5MptWK6FWNx2ZyGEbV3ktalBjg/7gb0YYQcVC8iBpz8uz93ykfd+OAibLquh
0pLDic1PJOAKAsjvSnLyi9exD9Mel0CV4nK8pUHNpe1/Trx5Xs8OibwyrKbJBuJDbMiB2cg14/0m
m8hKbXFpeeADQVFywTbHS/pjmKFTzQZCX8Sn0D9Rs8EprTUbkcWZOwshLE8XRdBTyjnxYbD1EEKe
y+44/9FQq3NIxSUPKq5rKNm1UQkHka7KuTSxBplfsGFdCsUdw7u8PIsR0HsHcRlMCpA2Ps6bqgek
DsAEQu8h3hupcg1m29PlEIs74CyEMG9VCayyxkfiD8nsB/VI+xgKL3zl8FlA9yJLPgvzaa7g9AmN
GIT5QV/YgwXLiUG2yTfy0PwOfXOjEJtP7rTyLlw6imA+Bk9AOB0CLiicefOLQx9VJK2MlZkjQ5Eq
p9VOg1VUbGnQ9WMtDEPoGshseUr/jSryQkZlarq+UohfyFAYkSB9b8lOhdTl8sr9P3P6R7cdVmWq
CNeVYQpuBLo2+Oo28mFve1s70U3qoHrxO7ChZORZvb3WYVnckbh7wZjCUx7dD2FHJmDWAiuBnEzR
3BLwnVXXyHnDiaUQ5SzC/AvOjiTYLJZDrKN+Lim/ZWAFSn4ytG+VuvaKXzwwzuII35YVGzDB1kt8
vXpzNdbNsZQsF8D2WSXjdlZju7xai+FwJMyMZDRaRA49uGZkUiPcUFZeOXzKICfzvW4QsXsbvtCF
xdd2FkzIMRtdHs0xQZvFgvaiCcc1B1glT4pZ6v63UQnbgU5xNximhHca2ICNnjosrOwsfc6VzDPi
X5eDLe6Ms1EJO4M1GspynU78KroDqsNuiOEk8aHLvkC2+Dh/4t6QM5bmgBj7tdYdrSh8C2mOgpwO
twxuwDEvjV7zvpt1aR9yrdnlClQZSSb9PWZ9/hl07rdAYARqzx8/BWoVDWGWMQCzwF0jrd20v4e4
s3d5Whc/6bMowmahAJ0ozYScYxqe4/A+iV8u//3lZXsfhbBHoNrKJCvsCRSRK2hFFhxvuDqhjsSa
lzzQ/hoXPs8ZCPmAvsJ4UgRrB1rYNzA7GfwIZcA6e6It6tTRbZutjGp51t7jzFfP2TFlSAzqsiE+
MQmmcLMSYA5NocsTN++yTychkO1gxeDqQv/3YwhlaIoMco6j38SgSeTkoSqt3RCsYSkWL8mzMMJI
Eh26eTJHzUDWUYuTniJYpas1rAlr5tZJ4iRTtpIOqouTdxZSuJcrlbZZJKOEIA3PYQswYQ/aVgq/
14rutRq2xyoF7g/VQchSo9N0k/MExXAISVlQhw7ZFcie20GBqrb0rSwUx4B8mg4BtJD9yGMo+WZ8
jQO+eHob1IQzNKDLqGR/XAp0QdoelzpWm0jQ325L5P4xldy2ae+yPxAUNA2+svrQ+1FgnopHjTBH
Iatk2kNy25dDGLNpoxPJkj2ueg8tNkPB+UGvCY8ApEnCLourNpGjnI9+D5GfQ7irDxnITroGR7ht
sht+ha5SrNyFSxv7PKSw4wAQkBNujagQABrL2vt8lk4P18AnS2sG7Anwvug54Nqdf8XZF6olXaX3
MnrWKmREW4jHQbwUJn/USWAck6yVdZa29Hk0IY9mTamCUoqGZNRCopJExa3Z6T//fkucxxCWKimn
LtZblCRSyPaNvX5t5vQpC8uVyvLyUNAnJgAjAgoiHNhRQBWpkFB8VaX+yrBw58RkTdhmOQbONBnK
TMAZCru7RGcDaELEkCQTvHjI5+prRPfFXYam+v+FsIQ6BITqIbs3n9AQwXdUSBFOTeMosEr7wqLg
IwXcG6k4ODsft1nT1pyPSqP7A9dudbV1yym5znmxAlpYHM17GLGqYihJLoO3T/25vRUVqVNCwlmJ
17bxH+6deOkAvgdqFSQCZiTfx+GAYdBAjhAJfu1xzzwMD4ViK7D+ddEvBQ8xuIl2hSfbsatARMSP
vMIJ374yoe+/QPiSYEc8oGOIZp7M7tL+VKXPJV8pky8femejFL6kVh2pmdc59ceRPQU6uVG1obiR
ceNu5CqsgCSGYgCBUqacQWc710l71KX6GEwN5Cvr58sDXjyozn6McBzWBkkGVWejzyO2q2ERzZQb
nhSQn+zsXm6+tF/BYsN2nbkrwtcd1jAb4C32K5BFG2nWSwZLG13/lTxs8Y4HQg5/BVRalDaFK1Np
e8Xs6g6jMgJq01yT7UZKIzhK6wOc68sE4pvQSExDyNCDktp5Ug3XiGB2dzZm9Xizw3HdtQS025r+
jFNKbaDhHpjSX7OphcGn8bOPxreATBv0AFNH5+qwck8tHVKg6YMsAjgacg5hCJkWGmExhriCY3Kd
69SW+rWzdrHzj/QePX/g4T6zJnHQqkqtDpovk/56SKtw19bEsOMp/yahXBLSChYd4UkZCg3i6XBx
kKHFf3n/LX/zZ0slvACMmBea2skUKUDnttfSG8RgYdEm+8ptuQcDEeZUqgue+V7dZSgQ2X/P+iAo
ss/0SgPSD8DZfjxz5Fhho0JSCs8+dYOm7k2XHwr4foEJYuPO+8oHcBZNGC3XK5pUcgxou0QcHVAo
Vj710lfe+3N/AsVOWM5/UtGRw6EJ0rSmvhFl92CVekCcIEHdkgBaIfC/uLyESzsVmENrxgJiEkXD
zNBMG60zUegKW3rLWHan6/32KyHAQYNpLL4JMU+syzhNY6Dl/bz22/rRSH5d/vtLpyDqSQBbQxsG
pk3z/5+laxEF0y3nFlAV8fchVGyYPcB3CIihWWF3ldO79CidpVugsQsluk/6P22OKk0mo8qEexXP
RPjBmFAkZbeke7o8rEV8wHkk4TqDvgDt2xgQm9bTD40/nqYdiDpHvoFnRvhHvUGH14P9995vQAac
DVCYzm5kcLlhI4AdED6vk58DFPGZvFZEWzy+oPYBST+oxgG4Lny6Bu+TaRzQQW/DpL2i0Li3NQr/
BxYHnT3WUe2kWuLKVZWhdKJUdlWp4KHWK8nR4mqe/Qrhk4YjJ88ySJ/5rDWdABK7msRdPvgtNCQu
L+fSYxnbcyYfgNwHT7qPuzScCpgKIwv31TDCo+JbGo37QYW/7zCXQiEzXa7hiRfHhmMR3wRkudCI
/Bixp3WeayOeMUxJHW36mVePqvmWwQXl8siWEkwk4sCHAnWof/LclU3WTaGGkUEHetd00ZEXzWGs
tL+Wn5oRKxiKhuc0mvvChknGSUvAfiBo6hfHIS13RaLvL49k6SRBOo4kFS9JvNaFNZoqVZosA5Vd
8N2I5Mm6tCMmwNh6a16XeNzYl8MtLdB5OCF9S9OiIzVD/Uxt89eB6jdxJt2rfQll9zU+wNIxT2Cl
pYPHCtKxeEaajdQWPERO1Y+xV3J49FSaxVc2wmJf4f9I3OAdQKXx445LzIkkSYzkg71wqGTc9df0
2YIOfGUXT6Zd3VUH8P6Ca7qybItpyHncefRnN0AJh7cA/Ro0I/9YFI8exNOPqZd63bP5YL3WV+x7
soOo1OMY2tGvtW7e8rDBf4BY26wdKRZcILNuGJwCyAXkWAiNB6iODyHUpXuvRwoo5eaVzuDTY0yv
dQJTqIGnFI6l426o64c00w+DBKrc5a21+JuARZkFYQAMhb7kxynpakZG05jDQ8p+lqLZpNDA0Z3I
Randi/3mDpnvuCMr76Ols+A8rLADKpPj5ATQ0idNDPIM20jDY90Y28ujW/pOz6MI602taUrDiWp+
UsuPdS2X0LoYNuowba263liwbvr7eFAM+WeBNaEgAAXjoq6MDvvLuk41iLlnYM2qJUyKH1n8dDnW
0gyexxKOOaMoUqs08A1N2as0/uD8pagfL4eYp0d8qQOyCSgHgZ4uFYVhmw5vLtixar6Uyk6LNGaU
7y5HWDrZ0OODIgCqz7PJ18fdxxMNllBMU/0S9KNiyh+6hm0LAyDx2PxxOdTSYJBW4udCcgnXqhAK
ZnZSQs1A9c1gPJqyDDJuu5IkLG03HTcChDkAgPlUD9TNoOehioJqbMobsFngfjdWtyjj3zfl4E3J
GhZvEYGlA+0AGUsNHqTiS7tmKQ04Q/sG5YM3rll7IG1vzbS4yRsWQYSDHluNvyjatJmg7mlPg7od
4JaOTg8/AOwMijnPqo3BSGBTcwxeLs84dHIWNtD57xO+vySAT0KronlH4/ahh+pvYqb7IR+gFMjv
4RUHZzDGT6li3I+R9ogu30/4IeykDn4YY+11DdhUNboreMW/qubgDSnw/XKrHKMgPTK5f4sprPGk
IXcDs1bdhKj3YFFsOmJsg3K4y8FXVzvplY+pXxedV6bac9mFBwXub24D27sw6AD9nO7CyLxO8tgr
QnVTdZpmUxLeyDF8rzRYGQUKe1QgJYXqG3jK3dbQQ+JIEdqCU+xWSncFUci9qnO4bhb3Eixrxqj1
JnDZtSG86kP1kE3ZDu40sa2XcOcLo+61AreOdnCmgp6RbXDymBBojPOm3vZW9dwWSe7lWX2A3IcT
xg1eKMm0h/DdndJCC4DCNGTbcwCs8saA7UZl/Q6gq2iXmn7bwxfUhgfQYzP2BzUc0Hau71t5AgmT
Nx7T9B9SYMBdU3nIJVOFx9NwXeX8GuUhV4+nHWkH4AlodYQx/CbKB2CMe3Iqqv6O6nSb9dW21gFo
6OThqBhDC/fZ8BB08tZILBjC1sX3bsyvDRWVcNOKd30DbzeYFgLtXcEeSYKlRI86eTLtYBsJtZa8
V2y8K++UXvslW6GX8+mkwNA1sqZnXYnf5N7AXMBSiw/3E1O4rffwnqijtrLHCOK0cF26bYzpyoyn
qzKOf0YahMRGfSw3FTwIQbFPJxtAVrxP0tNYgSNS8XaEepO2aWefNatIDoNVXY2xXtlES7faCE5E
LKVbFiWvGtxM9DY4WVmT2AaS1Z4PaNDyHBp1DL4pEUQKbJi5/GBF9jNi/LEeUbcY4P7ptSWzIZ25
HcsGZlCm/tIRtgmo+mo0mQPQZ7LpDGSnvNpHLP0e9tWG9ZMTTuif52Nqy6V5KlTrvsuVm77Jn3BA
348YYjTUO12td4oFn0UVjU5wyA75EGwHK9nHk/Fq0GkXUXqCDPQN/ET8gqCFPRPc8q7fDXl9H7dq
aedS/qBH+daQE0cd4GUCIR9o/+b1Vs6nnc5gWJZk489Erx5QU8Fg8l2A1pPalse+ir6VavBYyc13
LNQpmMJ9PsR3fNS3XSNdGRODcEF+DPIW8pKwtRvbQy0bzzUbrzQz3gFr/k0P4e3TquhmV50vlfE1
2rXbEgYbhkwyu+UwBrXg59b0/L6T2yuofZ3KQP9Rd+192sAzEx5vO22i35nUXnGYpkH35Kgz6VmJ
iAZfkhGmVbKyV1PoGufBns+LoirDMariU5sW1w0B630i1ktBjCe4p8DQU56N1bIoPxVW3bgNtN1t
Ra4Sp66ICeMfFR7gerQfi/xnbXRuOahXWZxtKR+8TiIHtStO8WAczI7tM6naMfAkbVNuIpdODQQV
+HDAqm4Tpj1k0WDM7jL7vuvudAhujEX7bCbddaNHd0Gfunlk3OvV6DMuyS50tONDIiPDryDI4YRN
fdukDWisqhdSDQsbYOCpfIjRBbIHPfg+ZTK8VWrc0kMZu1Jj7WRa3AVx9Bhn8g2PRlj/dTFoSOEu
Zhz25iy+5yW7SviwL6x0T0flESoZHm3iq1zuTlRrn3igKe4U1nCKI+N3lk23BTdfCYzgrDzUbKnq
bkmqn5AopPgiqidZhiYshzFrQac1hNdSrmCokFw3UB+CXoyQqZYwQtNCIg1+qbeeOZV7GsC0rmpg
XRaU1spTYekqPw8m5Kc8lpW0qCXNhzytx/sbJT3hUekw8k1d6/MvtgrOYwm3pMbyWAkHZKm9Xjlp
0Xp1lDwpkXVrZT9M2ZHqXQd8jetq4WOtV2+XL+mlNBISEshWgGmYheY/ZmCAWkGgMo4BeZlZ7JCA
U0Nuq8maIuNaGGGMQ5OxrCkwxrh+yidlayn5Vc7WBCiWtsh5vjH/irP3nZJb6qSUBQGJWHfR51By
ZRuqd3CCty/P2lqg+f/PAqGRoBajQgefwbV43PWRvg9wRRThCo5hadrOByQmrYBtkqquiZ8031TW
4YM7Gsz8ymAsaBqADqqCdyb0F3HtVY3Va5rPOW5DKFnHYXGreTiRVlLwpdFAzUxDWQuEIrgMfZw1
PZHSEEbTxKfydagg4Rl/W/EKw2L+seKbBa14Fa0OwHOgEvkxhjKGhZFOOhBNE92F6F62aecAgWkH
7G1SYLuXu2W3+fvdgFoJar0QU5DRafkYMwRArQA4WfNrFuArjbw+sNAtus+K0L0caSmhnj0gMHsW
ROo/m/8kndw3KUCu0EsEiiS90ibZdEc9QcsUuqpegLbAptDggX058ILOBsHB+x5Z+IDLeOq7Nk1m
EMfgTi6KJrU9U9Ckbb6xvq1Wauat8GkZzw57YatwuOpFRciw8RUdvpQkgv/CfLfhSbEnddl4UOJ7
KRjgoUqr3I9cuYKGJm7qMEjtoO3uzIn/pkmAfxlCAgOfCSa4ugY/ztb6HZWQgrIka6Wkoc1TIP5m
NOhBEJ3LZ0TEAo9pnkVqw3COT2MLj97ZtJbkPgAh6lWgtnc8KCqYBNMfdd8j1VEmX7Jg/B7pUu4W
2gQtB0hTyGrttlOEYkzR1Lbe0SupU+DhSMt7msHO3koiukv6HFLqMUy9x2MhKz9gMhdANyy9Tyxq
67ViOVGNvKWFUv19qcfproDD+uUNsTRYA1VUCxseOCuxhFdYbTCAP4oCTpfipdNsyjpYOfyWDlkD
BhFobs2lARFoV8UjjPWmjPg5YzA5QcNwstHztePuK4Sz80hCgTVHyRjwftwbHYORHcwQhzH0wp6v
nBOL59/ZgISzCU9A0DrmsieBd7oac0fC20JW2cohsRJGrEJVBakiODhDOSYMRkhAmb8mNfUSKd5+
ZQv8uz5iU5WDmBcNEMSBqHxzNanw2WVr9ITFoczkEQiRoNr+SRzQqFDV6FV8UnCpNofK5nhoGp28
cgMuhkH2Q3SUuoAWEk6bOjCsrkyx00b+XSrwsDY7b6zWspPFnPIsivrxmgAzK0dJIoB2UBf+MNtX
onkydDZBjnGV+u7y2iyPCN1+yGBDQ1REdg6lqZm9hHxLg6RIyZ1k5HD26r+y02Yq6P9FEb6bTJFQ
N8xRxQXQlpUveibbSbVSVFtsbxpnQYSvpguhKRZjPH71UnsyHvAPzG+d7F7LbcAH2siFslRwRMFm
DR27vF7/jO6TavDEIXrX8BCnwhS+SUP9IGvQuIaRuApNE9KYK/fH4on67zghofJxexg5HKbHEZm4
qZ5S62SFvy5vibW/L2w/kINrQ+HIHeoM8NvgR6jcXw6w2F55XylNdLHTjaokaRIR37jP9tW+vtbc
2hmOKLnu40cIXHjyhjnd4ACjEzjSZmUzLl4XZ/M3j/8sJ2/KGBo0bH7JqBH0LO7D5tZMrsPqZWWU
8zyJ1/z5KOdP7ywOsYpUSxPM4x8p6x1ssgfImDzDr8C4C6/Cfevm++IaOvq79KbfGXv9Lu429Ofl
X7G2mPNknP0I1ZqaXB1w/erNL11iYEmzlctqeToNCAdBMgSuEMIww8JqZNZhOhXwBGHQ4oyA0pJs
G60dVctDeQ8kDIVWYd3WxVynYwcGxxitmuzLk/X/bMz3EMIzSpVhZZzlmC350F7Taq/s8pPlsUO6
j32CPYnu+mO8IbvwpTuF9/XucvilAQKhRi0k7DLyJWEm+WhRSasR3YQNOBbLZuoX1uo8gjCFOdUk
owMw3R/h6q7hS6txU0ZPHIa/l4eyoDoJZ9izsQgzWRYo30GUFSe+i9a3U23AjE63scPdyTN3zSPf
rXZNl76385DCJWNGsRErc+kgUUCM0U5JfqM2+OiMwjanBw2l+xSuT1CMNZvEi6M18oo6V0DE7x2P
Y6iXIKeHX4ewfEpWabo54nmc/tZvzW13NexRwd6WpU29u+hHu823wSxWjLeGqx+bbXGi/lqfbI5x
6TcIC1wDjME7vdF8XIZ7/JwNdN23ZTttv7S872MVlhe68m2XRtiquM+h1/gdIrFHyemcxnCTa6Qr
RwjtrhCrlXn9Lo1NWN9IC+n/JhHpU/ukoC+w6U9T7aExbvMNPQxPfK8HdnuTuv1uzSdpHs+n2NBY
RHcTJmKfICmhRUpUWJGRJ3UPhj+woxaWFcYVgS5tik5e+U4XlxG4UYBtwCGCUCF+ztmpXRuZHAZW
At5mesXTxFaNxK7735cXcXFMZ0GE+eSMJFFj4DHDgsktYbQdx9cROgFt0NpmUqwUBtaGJGRnBF7l
YTdHo/GjmkDAy5Acrn2/PKTFE/QdpCDibeQhJUFb4dRp69/65DdrcmVrf1+Ysiwl/RiYeGaUTWsr
CYA8MfnS0v+LsxCptL0Gce5C6vAoY2zfVNSFpNNJM+Td5ZlazJbPIQ8CBKFX4qSH3h6uuq18sF7a
6+5eOQYueZBfRhe4ypvk1tqvQQEXS9jnUYXcFdhy3vIQUdWtuU13/al8bI6NBxNsT3kcj+RuZZSL
dwJa3tT881wTaetybpkVDZGDVYW6GQ1iG/1vYwSRqL5qUsDA0fCdCm9iv7Rsr+Rr0efT9tOpcRZ9
/v+zz1iFHBNIWogOo5/fxku646ldnthxtsuqYodshq167I/R9vKoFz+1GTyH4ilqjSJ8qKuamig1
LoHJehs6P4SkcwLSyeUgi5/CexCxeKByue8GYOv8viIOZXfGtPItr4xCfGvDPZXwesrwMp2ewwl4
TfptiFeKU2sx5u1ztkBoPs/1wwHXJTWeTK5zGz0lt+6irxSO/uAZ/3dJtDl3OAsEb2ZLDUccTIF+
3yT3VX7QwN69vCJrg5lX7CxGrgWyBOkGzUcrHNaeGX2x/t5TAlnd2aLPP+EsxJCitioVCKE2P3Rg
aEPtSQIZ4b+NQ/hqSBjWpObYvtD3txXzR2gAdDCuVQsWb7+zoQhXbJBrel+BCOHDF3S0W90G1xTY
r8fwNT3Bf9IFYAT0j6dEd6PDWtV6Eat8Po/CPdJOLdPMAsGDHOKRkj3MDCq0ZxncMwLtV9/dQpjG
tlCajQppZXrXPlzhIp6InhrAYqAJUWinIG38Iabef1pBItwtcRqhJ2RWaOLR2qOU27EC4NaaYsza
LIr2wKrGyqoLsRtZ/sgsCfYJsadGz9VArqSwQUGzs7tJRiU9sku5XZnGla+NqB8/hcLSc6bIJVIB
kIOM5KUzXpJu5ZJevD/e96ioQizDHEOJGMMeTZSnkHaeCuqNlUc4zzVUHy8v2sq+IMLxwVTox0wJ
rmZqvoXBb6Ku+SrOG+vTbXg2GuHwSCq0UhSO9xHBO6zjv0KsDfJM5Js7JdpHeEkE6n/ciMJRovWS
OcTA0PtkvGlUZufydRt9uzxva8MSDxIpAU1QKnDbYgQtGAb1a9nV9lBYcB24rWX4DOdrRPm1jSGc
H0XDLY1Z2PkGl58iYzhyXXXzsfmVlMXm8vCWn11nyyacF1GfBSG0OXHRO9NmpmEmvnQzGymjPpG5
9Da6MzfNaURF91SvPPlWtqQoX9MoaBKPQ4KKj/ELYg1Agqnu5dGtRRDy0RqaVqOS4iDuTMXREnQQ
16RC/vBOLmx7KhwUVRRbRRRj20835sm6N7eSrV0193ugE10DggHHwYE0p+KpUEi0rcr+ivLQ2V0j
NuCSulDVnOHNAusxO5M3Gj2Ah7Q38trui+zAFOu/fXRUOEj0kJbBOCBxa3Cxml1qs0rxDHPtAp8v
kUvzKhwnMF1QOnNOqdgQHBtrVB0yBNTVWA8Xc+2QBuqhy+le4jHQmNLTf9s3wsGiWqUMRilylDiI
4XHUHOuhWQkx//5L4xPOFZZPdazN5SxortlphK0S+FwPVz7v5Q/AAhb9j1OyyH6XmNE2VZbi1B+Z
Z9LwlAbh78tztTyQf0OI7Pcyr6ukmtt/RH6oydEAo65vh5Xbazmdew8ifshxb4VTh9kyVGljVqob
jRWa5Y0bdwe5Upz/NiThmy4iCFrWc6W2tjK3orsRnQSjXQMPLXMuyPughFdDYYRS1PMZXOYpG92h
MOGdyp3pNl50Fx3VHe2dDP+8vzy4RbQ4ZF7+2ROW8AE3PJ8macSt2R+MG3Y1XPXX5UE5djvAGsOH
6G5+t0LH5rn5CvgLcpDAKqGGAwqysOVHqwhiSwH0fuiOY3LSgqsiX4H9LB/HZzGEqzOWVSCKAjag
xE839FkpTirgE6nXvirH2WF03Khud8pvjN7LMq8tQMV0xuevUOlMuI4o0LsG3VmkpAf/Q9p17UaO
a9svEkBS+VWhklNVObX7RbDb3QpUTqT09Xep7z3nlGWhhDn3YYABZmAWRXJzc+8VuipsorhBWyar
4a7GPKh1uU3aOMWqsPri8bsYarZXM6tWadUo7NhYPwwYtjHjBWZ9K8dvbZDZTtV4AFcw8GlRd/6A
FZjTl39YvJJoLef7UEC1ULRUJ1+dWcpd8IRwhlg1aMQJA7KvJcQo8VR6TfPIDcQbN27FYHtRlq5M
b/kk/ntofa6ArgZwwoVoGXic/uBTL/bRzQsP1p5uqRu6CgyOd9F+jfu0GNMuBp3FtKEIKaoGwDYB
mnMTGaXXMN1jwNcHD91aMXjxHrgYa7ZLqnAwiihGqtW10JalKMk1a2qsy3vkX8sHONDX5Ys11kal
giH6hPhqmWwaJXzIoapwPXxNu+DbvXkxk1n0KhpuWXkBym2yD7blpt9NzYH0sCY/uBwlL8aZpntR
C7HSpkIbr5HH7gBzYGs79bAjcu5vTFcFlcNR/eExOhUf0ClYCdAL+wICSZCRBKOHGN+YzhNwsa1L
0IcgS7xLwqOsofWum9sJjF6Xz9c/58KqQZbVAnEIPFZQq2eHrlWsTOsDIY6kA5uk5ydhZs+2uibS
MSVMs1WDJQODNSX6Z1BgmA3TlG1h1VEtjr3WCScCTaUPLS/OcJpXxeyWxgKZzIDpMvi9dH7NKLUQ
IZdsPEJH2QNvwck7ONCFJ3tcI7AufTy4tYFLxlCG/WbaYtoSNmDJiCJBGbzDbXZ0iqG8DbQ1wNjS
jAA1sHQKfuZEXPu6F02jyXMhNHqkRAIQeIIf3c6MYk+L1ijGizOCsAODGx2Di8bsEBNFamPR5vQY
5g2MAkenLB6tYoWZ/bccOt8N8DmfZH/A9gNv7et8dDtMo6DX6bFn5juqVZ+sJr+7qHuP03JvQYdD
t2rTpRO1plZV9LBT+1mU6iet9W0Bh04X1p7M4eoY3kDEc3CtQtmDa1u5YxhuDEV7zW3VMavivZRQ
7eYdgbG5YvF7HcZ9N2PY3NeROW7qUKIhRkcPqLPYCUvoy18/W0sHGbIPFDZTNnjuc3OIVBeyKGki
j+VoO3YLFpKA1kn5IFPTKWFhc320pU1yOdos8wECS5Vg9qE/zoKtXeKtC227huaHMl4r9Zh/H3nz
FQQxHIkWZM/QxpztyLpr0YqvAdZA64r/jrtKc1KG3ntVikeFZPjoY3MfGqKZpGS2ROV3ncJr3xhM
d7TtY9DDcybP7kMmzl3WBS4POcSUk0G42QheitrvMhYe1Qonl4Az4MoIWmdsrDfJAPX/EiIkhxhW
GQ6BVatr8WQDjbGdULmHGBQ5ZV/bm1yznnCgfHif7+Kskk4U2n5pp88yyo8Vs7ZFbPjwwDqoJPhd
oNYhghoMC3IO1XOk5Ds1Dn3C48oLdAnn7ap4g666B/7kfVvTX303HDhJ3wva32l20XqwSw1cGNs9
wJT8NiJmf0sTe2PGXLgBbSoXdYjKbUL6U5KauVFBDiarnjud+yaIi5nW+UbEH1RpvmuVdiLcSh3I
CzzkwUgdk2ZQmbChlNML6qdjstNGG0oepHsrC/VB49avVNc9AeJX0VgfKt55eSEeUhtqhy2Jjmot
JdTkRQGFvWYTkvJsGMM9TAjuedD/ALXpoIkQFCR20Bq+qxm5yQB5czEvGxxR8V6Npe0gvoPpo8Fh
rtL4drSU0Qkq3cszzR9GHKCBBdlmzNg2GJOfil1u8iF/5z29jdr+pJPwvRjHYdPl5KcBiDR0h/TP
tlbw9jXiWy0HR1NKcQvexg1YJ8d8GAOnbjsT2k0FYB1psYeQylNcsM6hmcjgc81gnmzBUrXs9qkd
3ck2vrO46tdJ9gFFHHADoWdudeInz0fVlW2ZYivaZzUm2EO17lAFbiZ50t2FwiKeruDmw7OyhoBy
lxDDsYrhmZhF7xRaXUDCHvunLrLbIY/3vKu4m/COe7aVC6cDd78Zk9cWasJOFai1m0o8oMrqRUFT
Uhekn0yl9nWV3w2jchcRoDCz9CU1ozs1aj9ya7hRVPgssi45p4PMPTw/NzSwfuXJ+Kuw63dbmr8h
nL0DRoG5CGZ3eSx9oxr9nEnYQZrnzuoOwNADtaCUv7pBPYysc3lhPNkJebT74KFJmtGJB+LXRuEP
WQSOtV3tVKW9KTr2Ng61r8XV6KGUfxqo0vlBHu2LbHimif6aBKRzwgSYiDoVha+X1vtIECrNUKBi
GFownsEBwpM/eR6TMnGGMny2+vwTZpxofFDYZoFam3uD1bV+2Y2VNxDh0SY85BE6I3kGPvIw/bwi
TQ5WlG3ImPyBWNgtq5STAhlSUUQHlK53nNPPMlBzJw1ymEs3d1VXnvKoY07XNw+DmT/DbbT3yopt
24zfpq3pwf9i28Qgh6bhvdkxqKcHSOGys9GyM1TC71gfePiTuw4VPKfP+j91b7o9dOkc2Y+PYw1f
57GpXwJa/yCpfpOQamtrLRD3fAODaTwrkbMPcfcLitE028nE+GVb2XOdjA+gqAFNpmdv8Dt9IqA2
Ooz3fgNr6b7v4cCbD9uQM5xwEt4g36uAOUkm/QOyrVP2ATG181AM5zCuflQm33PQPr0MSmUQOrtL
c+OuqPIjk8Ue9FmfCg7y5fTwS6P7EhDEglf7cRi2gSCbqIVXT0dbWKvBc9qBnPYzR32GdM0HzFVi
CBUKc1dpxTYdmOloWi52LOLUk211KhGnU27lDy1clIogPBtlnzlmX8Pho09DsI5VC0SLfsO7oPa4
Jp+6Nopd0NM7R0nIG8T9ceOlYt9qtYS0GsQkdDJyJ62j5sYy1bMNiRHfrti9ESl0l5L4M05VXzQg
PXSSN5sq6zvX6uEoQjId4hNM/VEgCYK9eAHyLc8+M7X6wxndGlVoOWYeNV5VjQeF2EhbBviTZ2F0
11dJc9OTaQV08+dQ5GekPdYeinDpO6zIQIbPpq2tVCDtKC4rtLOdFQQEv+CcJfXG0qpT1drgm9IY
VGJIbKFtZ9xphf6mhMO24YPHe4SVkPHRC8umcFTRb+swzm/7XFNcA0A5v+v6U610tVOF7HYANXII
jZ9c786REBuFACrQ15RvaZ192ATvM6nSZBsRVnsmJF89K9TzW2EO0JXv8mHT9GbqCuiKOFYuVfiS
KNSpyfDKifWb6hB4CvlffHLxmyYRmZwtDbcelG3QxIcgKG+YZeC0EZgqFWWD/UbPEK9UQNAe7oIi
fcS1rDoRGY6jZr5ngblJKo59NZper+a/Y1nfKrp4LiP7QaqxCybXraWKbZyiXpRIt+mze8GEdEMZ
bCKi7iJWWj9EJ9xiMM6IkHeZjr2fKk+hSF/hIvRgyfyWWspGz2zVExOB1I7A7x3arPVBs96FOPhO
bSRAnFGYQfVpc0qCnAPZKxQ3KcJnniufdo05pSVaFHbT3RUEpKS2UGO/jkDKtsgLGFI/e5lKx9Z7
rzPtMzi4L3aLHo46RPh/uTD2RqYnnpD1Xg3zO4C+nzJL20BI/bmvQqCmhuA+UTs/EpbbG+pdq4HL
3te3Ii23HUzzwCU+ZFr03FKaOYHWF45S4zUP8rkLJsFONmwDhAB3jJD6sht1r1K7yJFJPzgB/Jdl
bN9BVyp0dBCdiaVEm7w1CYBh6nOexSmYxCYefymcA3OWn0WSHyIiXoUV3ehDtW+teK9C/RpBYtzZ
Q7XLI7zwe3UnqrTwQlJtAK3bFBp5lUH11gT0JSqUBIbuUfaQIjuG+GN6ojx+gWRC6igsAyWciW1N
rUM4xjgjRQ/QX6o+SUJq5NOVX5vyDAmBh1oLPyoWbUmH1lEJHbU+9dNBeGOAmMN73IO9fk6L6rZR
xldRtn8gjHCrmw3k1KPPmvb7mMd7NBR2+hDiXkys1Isa61Mh7T4DA7bvQR/ue710ISa5b5URnozD
g9J1j4Wt3Ghx/xPunNtUhaiCheyjSdm2Nwo0CLjLNM1vovFQ5eUW96JwCTNvWUdPaYtbPY/IbZiI
32FjbEmUb+FVXfp5Yb/Dji/0iiLad5F6B+dMt2zCjW1pMDgwwSFXGAhIWpw+8c5onLK0TEAYmqMN
tS5Hl6rPUoCQqiRH23Ok+pnlQeb3qvneBRC9KMPUwTG+UVq1ckVk7QlN4fyUIBWDk67TGfGjOtLe
bfL2h11J5F/ayc7a1xIKVG5sJr+CBFWIrDn3HKDXsDAhidHgSia4QIZ22Ke9xGip+gdXY7SFPARx
sojnjozDm54SJHiwiuPxe1rVT1CuKr02y56ynOyiMPHKgnPP1AIfTYneyXT7jMv1CS/Pz5FDTIJX
puGOmj6cFWUK/o19M5YQIpdxgfMTcpAPrfjZEF2wTZO88/gYF8j8QMMTmWw9I68pyNN4FCRNad4l
HHsEQiyxy/uu8bouiIHRAYFDSiJ8YiEjtnv2GhlR86CnAu2l6l32Nkr98o8m8CGK5KYfg10hoayT
dsWRtQb1SlNnbhpCtIn1FmrnqoJclYUxNokwNn1bULfQpdyXA95ioMZIpyECJkEZaFj6ONwpPbEP
KnQ4N3i8PvYKGIOCjYAXFyDOpxlSjTZac89aKMxNXryohhMC1vUcBqWStNBrLtgRjFWHKXfxWll1
6UV/OcCs8lckKlf6HGwjvUC0D5J9ncGtlEkuV96fS5hwTEVD1QovwunB+/VVH0F80E71SKKTDNBw
9CYfY1++sk/cCswxNm3o2quA6OXPh0cdAPUMLpnT7C+qdO2oRp2oMWbW/Ir5h6zWyD9Lr2oLLm3/
GmBWqigr2aSlQBuy6y3Pxj02mI2n5r0nubFS2fyreDx/VGMk0Ean5ow2R5EpcWXoMZwYjsHv4cAO
zfvgwjrmCQ5xh3KTeDBQphsmHANl6dYffXIr77OH4abbGf71UsLinrn4IbMaK3TtAkA5CTuWHZ4K
3Qsjn5q1BlRaG2S2dGRI4BwCw6ZjUA67BOmnYuGhJbWVYtPiDrmYy2wBmwIqJnGPAzbAW7gy8g85
hk/XP9dS+2DaIv9euNnOL0bIpFc1zhhurNrDCzL3Ui/0OXjRdgRLUBjA1z9DzzivjDtV465tmFnJ
hw1hVooQbZLGN0GKGzfMp7vgs/HwwjIcvlnDB659y1kVN8p4WBlhLo/DpEkJNH7JViAhK5tiDi0L
gIdSMpTSjhEDMBTAvehDCX5f/2yLRxqi42A0mVDMNWazQMmWC4U2IMAhuTDzn7UZ+6b+xlcJuHQB
wwBSgY7Yjt2B0vdsX4yVbUZWOxHhIL0Fuz3cq+30KKAQAU4UuSct6KxmjJwdX/XFzINqJSYvLtjF
D5htkAYqDgIS1/KoN9DvD3rsxe6/OV8XQ8y+ZgZFHgaVF3rk/QdR821ZF/vr67U8CbQFIUUJJc+5
2EFMeG3VYUuPYKi5EbddRj6uj/BX3fDbQdKApp52BNp/s0mUtgStoCspDpL0YPS9ibzgCWzzqnsg
qtPfaH/ddZnTwMLbK7fWOSkccPszdXf9hyxu/4vC+CwmFlJObFN0Y/qu/khJ4AuTu5aIVhj1i19U
NwgxwOcDqX6KKxe3Jk9qxruCCbRXn420vlOgIXB9IkvNXGpdDDH9hIshGOmgFBThiwpX+OotMoGd
6Q8b1ddem5WPtjgbg1mmZcDXFuf661CRLFHvjVVxHIzyINvxZt31cXFdkNGAtGcA4j3nGegyt9J6
xBBFJn4oYfNTN4utWhav17/aYgZgmwYaZEiiGNQQv06lFjJvraFleHyHhkM7W97IUqKoNoT1nYQc
8LawwtJJkAo3WntINNXLabAL8eJwrSC6DVLzd1bhgdiT2K3rkN7VEE64M6WEmpqyT9N8FynlbZvL
fUaq8IZnEJe4PoclQCF6bv83B5XMe+ljbZhKnlTyKDdx7quqC/0L6w/z4Wd/UHzTBf33R9Xs409c
UdnGXAkWSyt1OfpsMxgiYgNHpRr52jtD46NpdiP5cX2Ka2PMUmreNJWJaAXcLjvmhgkJj1e5xtKe
roZ5RLqcx+yIwnB7ROlKsqMc9Vs8nDyNpHdkPxTwLeqTYWXR1mY0O61caVin6lgzMfxMx2hTlcVG
zVd299K9ezml6UdchISC6aFJoxFTUj9JGTq21kMEMvBh0eVdX6DpmFz7eLOcD5hAXBkZevehJs9R
ou/1zoLwugr9tNRoH9r4Lcr/CDwHrw+7FIguJzi77ussHGJmcziCpaWrQQShK1dC3fKusE0wsdGh
Vee4okQfCik67O5IhRkVfTS7btsVym6o3+ri/fpsFse66F7OdqDZo8RhqdNslHCHyoMDUqw/mJFv
hT9rqNZdH21xB16MNtuBUQepH1gkgD9ontuy2yYKOBpiTUV+bU6zLci0RAtjDhhha4sbYqPeB33R
rAVJ32Kxy2B28/+b1Wwj5gmyWdriRWfkoK7WJiT7fqNjuvLtFg/Wxbeb3xpNobYlGcUx4fQOl1Qu
k22FLRhYm+vTWdzg/xlonp3zlBS1BIv22IngRxZFlvO313t9kJWdMKd9xBkCBTxIAE8M+32TQ1Go
JDd2Za94kazNZRbEZUKGBtgbGJ9IaCsOOvlVxHLlolhiYdKLnvyc4SHMtjDECF7xpBHB3MbNH6Xi
RpvYhfqqXzx2gBB1N8HKrlvY5YxAjgma6hDA/6Z9Vll2if5UBK9Mo96J9KWTwQENWM+IbC/O25Xd
t4SUuhxuvivqOmiHAY3bIyyE4DgaGg8qGTw5Uk9k9q5qySHN0Jw2Wrcs8z2M4lOnilKP10PlQON3
EzfJTq0rrzC75+tbaWGNv/yyWTIwcBuNOCzysednOrSe0q0xuZeKXojEkHRAOAZxfC69HGl4TBZ5
QI76Y77Hi+459ivztvs1uoNH7/rfxeixemV9F04ILIahwQazIKBL5zXDxh6ioM5kfhoH0TpRXO61
1DyqUbaysgvjTPkb8ngU1/BSmPbZxYUdQEZlgJxEfrLDwY8J6JNoOAFXEfwX8NIvA1lfByKCApjT
mNkpMvcR3ACJ6sWhtb2+GRZmAwyMgW8GXwMb/uBfB7ESA7hBncanLO8exjTyw7p++a+MzjWo8lHQ
cyiBG88sGFe1JKFI0vgUa/2ha8eDFuavevBfGJ3DN8/ACw59SwgdzmaTNwVgAVxRjqJHQyFTfnV6
V67ss4U06ssYs2UZhV6TNIniUxiNxsZs6B8MdEtya9+E4UFJklse5U99hY7XP1+qy8nNvmFNGtKl
AMefSvoyGI+6IiD993h9jKXJ4Sqbnqjgw6B/9nU7hH1QVSzQlCNTHofAhqg03qlq7ejwbKSjEw7S
65N8JX/7q1U3y0wn/8t/jzr/pDSumWhVBWLU40aGgJG2QeEU6EF2ehi7uvG7kgVU2Hl7J5MU7jZQ
OFH7fBcGym1rlU9JCslCVv8sc7LPymDHON3KctwzhdwDo71pC3JK++aDMf5mo2Ntc7pSO1j6bjac
K+B5Cynmb/r5VLEVahYiPNGk80oNDmtd6OXQXKzR1SusEYrqrduh53x9uablmH84uNOq+HhoMiDY
fl0uBgxDShsOjgxcfbNBc2K98XI5+kFQb5Wg2V4fbmGWUEJV4SNPIW34TTctyJWkrVmQnDq7/VDT
rPFhOwQr1txmfhZVsHRo0tdSBeaGZdS7PvZCoLLhjgp4HtGB/53biTYEoiNDkAMlx/eR7Dbj1O0e
i5UPuqTV8GWYWW7KY2GJDH3go+7kgFJD1H439RimUlfxySBYdX1WC3exbcPUFo0hZET4qF8XcBxA
dFWylJ/0sWydMrFvAzQXVz7dUtnJtidrMg0ReLq3vo6SBRFPlT5WjlEJ80p2DuA0rOT2oaJIvNqz
gQYqPP02DK1Gfa12/X2GqBzChRCCtpNM4RwAL6RitYiZ057pM19T+y0342IlBf9+DlCwg7HIpJ3L
oNc8C1taHrWQM22DI0FQ5Fn4PMhoB4G/bVahlcy1tQ86pcFfz51OptLaJGaKBuW88hWPEJEZ1TA5
oYHujl7jhr7lNRsggjbxZk2G5/vO/zrYbEuOjeRAUCbJabQNUHfy1BGcP2qVslakWhwI3hwMYoso
+M5Jk4XR2zVCcXCs6FMqjhn035u1yUyhfP7lEOnVie0E3PY8S4tUCuAVb5KTkcVwfCNtcEMa228I
bRylgWzUmMKww2j+uesgooYBRRTUKRnkjGZHoMnaLIkAfjxRLX1D2fQAPGniwHvSv36gl76hSbEn
KNMAppjL3IL0qqjErJMTTN2foVSieQVG9XA/vF4faKG9hkH0yYXKgtz7N45C3CpBMIzYgyZ1lF25
z/ziud2Bj4fO8q3uFh65Cb01vbGF6cHUhtpTaoA3whxzD0sduwMayTpqme3ysZ+wOl7YrsxtIWZ8
GWWWDyDJkSF4GfEJpI+tzKNns5Hn659vbYjpqrvI4kXVWC0TenyKYgGzDEX4OFhrFtgLutAQjgea
X4OHPLLfOXGgl3mXJHaHNao8fi8ghlbuGtsRG3tbbMLNmpbewqNTh34WtjdSAUSluQhO0KUZrYY4
/huX0s/G1T/gWvGm3od7Zdtuba/YAV8FvQ1zJSIufc6LgefCOFpXQyJqCOITF4YHOLRbdf+4B4o4
y0AagJ2PrhvW7NUaQN+2LpokBmGFwREs3LdwSVFEu5LILU3EmtgkzCCwBZ0zf0hvZdmYwmm+yUMA
7FTfsOOVEDHF61kIhBw6sl2GdAYJzWzrsTauuGnGFjjOkOPGM2jQ9kOl+I1JV0ZaOK0MIQLtGQba
1LfHXZmyLjI1WHDn/DkQiK3QoGj7lZLRUiBiiEJ45kN2Ca2m2XwCibxW6XqUDz2Tetm93LcP+abY
2m63SV+qfax6bLfGRJv+6OwjMmSh4GCgLQRozezGB6AmgvMfj08Gbnw0dzyeBBsFBieN9VPRf9XI
fVEpW8kOpz/6bVAo2YPcQWEtO9eqZKHRZ0Cx4tqXndz2dpi5Nh0izxi1l5wPqZNGayiKpSVE4qai
DQuzaATdr3Gq5k1lW0oJt4ZOboA+3/bC3tvl2rZf2JPscpjpWFyEQ9mByE2AuT1pgu6EyMD86ZNd
R41X0yDb66F3cekupjRN+WIsYYZpr1CenOpKPOlWsiuiQoN2NbQurBK0Brsn93lq3zGiralFLQVI
hgIg5AWRbH9n6OgQfAF2UDHR0p7I5dW2/AgtP9hpjuVEO7CnNsMu8CFDBI7F9VkvfeFJ9t6AlSAS
kDmMKejQrScFIqRImEOAa0+10A+G332XrsTixQMJ8hHeMcA7w81tFir7HmmVFmUg6vv2I3GhiuUh
A0GTsfEshx9Dl+z+i/g/Gdb/e8gpYb5YU6nE5ihU6KXExeizODv0XF1RgF4gseNCg20DzoGGJvoc
SWe0VqRBRNk40sfoKT1mu2abPMR3+asZOprX+tVteiYINTGEhfmrslfWuvfTWZsffzB5UV0EkA85
8uwsAk8MkwdJzWMds02TC5gAxcxjCrvvjcCVxnDX6M3g2mpcOdxSUcctaOsCqH4aIGu5sp8WXqr4
HHjPYRubBAqss1Ue4G8Nij1FT9cOQ4eK+AdNwpsYPAGtvyuFl1I3fx9yZQDxKzzWADSQuloTD17o
a8M8ndjIOuCTw/AE+7rwYGsrYRVLUN4ykuJX6KpHlEp1YPi1jdrsBygct6CmPxNbOdt1eSIdwLgg
J+FsPnSGuo1tc2eDb2TT5mMcxUqWt9BqwM9D1RGLhoANM/CvP08vVC1RU/w8JMltBGuO/I0C1eoF
XoPWHQ69AT0akJhcqEqsnYmF0A23EwINRrx18G+zKyrLuh7YdoFj2BfQVDB9DWtjc3VlIywOA+Fk
E7pASJG+rQC6n/97/RryrSg6p1R/qBABux69Fp5t6qTO/K9B2NfvyEielCAyoblfvAWj5aQNhT8D
9AeodALozQzGymlfm9XsrGlMaXAr1BgQTJ4uTH90WbrnLf+8Pq+/iensTH+Z2OziG1s4Po46JtY2
/abSlT+9rm2ClD/F4fguNP3YJhDkq0X5ntnGi2gm9HOfS7Dl6BF8EHAOtfRTocXjoNN79IYhVMAB
WBtH+dSI4agI7YHkYkthZuEVbXJoE+NGGVO/oM3o4lLwmCGNlQtAn1bj66Sg2GhrQOSo8EfCG/Hr
agGVyvSmUQEifS61F57+Sll4k7H2d0Qr5GjlFkJ1gWPa/FdWKT/aGja2dWjvmFGBExr6JVcPlhls
81jZD7J9VWCfB0jCHmp2EH5oWt2pa7qFxFIPfw77BQxH6fajumv1JPKgDNZ4jd7fNrZy18FFUGna
QzGGNfZMvdFT675RulOjQvVdtDfMVo4m1z9tzjfQYvjTIY5tclOp7ohhvSkjNHpNUApTC96Guj3J
EJv1Gth8aauh6GGBFAgM5beUv9JakZOgw90F4xgG5z03TqwtSNOxe32z/e1yfF0XHQ8zkMo0RCKC
HsXXdUGNDY6OIS5m+NDoDnHDM4G9srxxuBvvzw1U1/Utdh/c4vw17ZXvkzQpgP4oUSMc4rqYbwk0
zhTI0GJoC0TixKP26wgi4MoEp9PydYKoRyDhmBp/eED9Tb8u0oC4x3mKzCg8NUnZua3oG4dVmbXR
u3zXDV18AGHsZbDJJ9f032Gp7UvLeAwUoKGCmjp0TFeu7O9JFxAh6Pai3oNf9Q3BWDADbK6hYVCc
eRwqes75IYpUHw6LKzNfmPjlQH8xrxcTL8bcVKGNgRNnwkBWtqojqm4NN7E2yGwNa/A7NXgTsqPC
an/oAW5Tnq4v4OL3MqC+DZEICljpbIOmLAvx3srYsSntrR0b6k4TDaQ9aPUWUbtdOQ9ro03//eKj
wXEyDqmJj0ZYem7s5kUO1k1dsidFC/fXJ7aQE2Mn4IbEuwNkJfVvcnkxlq0ohCdGgZn5BpB3g5P2
0OcHddUVm7pyk3N5P/lh7f55PRChGN8ThWlTo9/S/sQUJShkJeBdVuoOyQs8YH1ZrtlRLFT4p2Es
wwLpaVq82Ruc4FFaWgzDRGPp68ZrEP8AdsehMM+FE1jxSySxbzW5K5rev/5llzalZqHZCgUTxJV5
UhwZaGDU/YAsp8L31MfEUe3o8/oYU6Y0Cytf7rNZ9kHp2LUwSWTHMGz2CRp6Wmfcszzf6lnsxTR9
vj7c4pQurs9Z7mHLVi8jisdMPtjPkdKCrGjY/1yY4usdPf2Iiw1ZY7uWpgFdpwyabQPSU9ZAAsZ4
48Hb9dksgDG+jjQ71IORNlnQJHCiUkGQCcQv0BLveyvnnjRF5SU5ST3LYDcDTz3IusTeMOY3mgVu
P8yjx8lN+OfKL1pbz9nB18px1GDDx/BAlRvIInnVb7HFj9gXW83DaVTdxIk3UeetPeGmqV7bSNMP
u/joMhWYjQKVRmjM7rSEHLUCWGKxJga5FNgu869Z/bqCXR2Daxo7xqpyw3PjIVe5tlFTBZ7iQR+s
5OZrk5qd/VKlEU0qGzbxSflREv1XEKZblkCg4fqyrczKmgkcC0OKuENqeax08HhDsHf441j96cBE
vj7Qyvmb5yrwiJscZg2Qk7TQA5sHfOpu5epZML35ciisWUhJCz6qY4/JDG7vBX8oajJIxYo7aK00
Ap4ewqsd8QC7dc/ye8ONc2etgrm0bCA1AHczddwsaxZlzBRGhnFm4UaC41QK0uhADShl1N4//5i6
ylQLJoFIhObIGxO0cT0GXuaIqpvHueXY6Yq64MIjG1159NUAfUBjDw3mr6fKTpIJQQoIs/7YdluK
E8398CDkNtyrB+mP7/R3vY1+rn3Ahe4KatqgIE6tZfgHzXGEPc/AZZUYNxPlvihsAwx9+H1CRB9K
Qgp/Ea1+DxKH17HqHEjyGyhrYD9KyM5c/8QL4ezL75iFchbnigrzCrBVUTi0lGDbtBC1lSfIk7nI
s1ZOxwJ/anpAIJn568kCMOPXzx3SoqvoGAPuvDcO4i7btg5obcd2uwZOWNihKFhCxguAz4XiSV/p
mSxViDynEGLR9doVA3X6aE3xc2kYvEpQpQFAQNPmxx0VZ2sgKgQwO/WJg+Ctg3hMujXrhrVRZgce
uQvQUxUWqYJyT4x6IXCmrbGyNmwhRuJl95+5zA+1hGZFzBkeHIqSuWNuF54e62+gm+G1DygS1LGh
g5yIe9pWbg+ZEF2MXjSmLo6WG9ncx8v9IejTDg7mKFFH+WsYqomjGeqDDoEhJx34vrD1yrVaYA7T
PvcKpX+/vp0Xwi/mgD8JJhQC07fycd1VoHtjf8norNihH9VrgJTltfjPCLO1wO6tLSoxQtabEDK4
N/TG4WtN5KW858s8Zmth5LixLDsEZBpkK1TEoMj0O/Ei4rRO78efOuQBdhALuP7xFqc2oSmxoYDs
mcfCPlQGEK877cgqaxON9rYKtugQb/9/o8wSKFSgMo4Oh3a06tqNrLvK+hOUa4FmIazh0fyfqcyS
JTuOoX6QA9cek8qPArqxA9WD3IgLk55nTHSFMrl4dIArm24Q/DNHn6iwvq5B3cJ9qBi7/yHtunoj
15nlLxIgiYqvShOcNB7bG16Ejco5UNSvvyVffGdnaGGIPedlXwxsD6lms9ldXTVl5V4b6udMLQ/m
1Px1kxf1lwtTXMCu86Huq7rHMG0Pd6iS7EvfiyBJ247wZznr3y9SzZh2Na4sIOnNRNpH8vxWy0Pp
qFp/vu0KW9tmosABGAjoYRW+myynE6jqFYyIVGX/VLXRIY2Mw2gMoPfJBRf9VmAAmwDcepUDRr3j
ekk59DeHdSgqlMjvKvnSkc+3l7L5/ysyIMImQaOfh4pZYEMphwJzIWhHhplunUmtPN82sRUUDJsQ
FKhWeWaUJ6/XAPyRLkmSxsL4TXoimjvukkA+gF6o+la+VH6zS35pf13KxqfBTCmwYrpmAa15bXIY
O7XDWBV6EM14ZGm9U/TirmGtICZs7B7ODYYb0OlY1cC4lUUFVc05sdAPqtKzmdC7Gspdfx/doCGK
IiKgTTpa71xIkOpKmnWrBYPzSBydobpnv9bJ3zcbsGEXVrjnUwOYp25FmCTEMH0AFkknLn+jguzO
XeW203IwFlFysLV3qNLIaOpBpR5lmutPhDaRmtuzihGeufnVt8Nnk4pmfzfOKeS4/phYf8JFPEit
2Fxq1cSbUP6a5C3YXSaH2qoDakL/to9vRJ4rS1zkAWMznQswnITEHkBIBx691I1UUdYmWs/694v1
4GaIMxB6k5BZZkCXbGco452Zp4/GaAT/bUGc1+kSGphFC3JjbcjA6NSCJSrzJ5j8b2Y4tyuTrs9Y
BL6KBTKZUow6GgXslwlF6NbshitCXH0f7qCmKA80RdfMYUFcrVx1QqHaflRDzZnzPSrm0FERZfLb
/q0BrIqGEB5pXOV4sdqsMVb+d80aAr0b3aUUXEPv/8XHVf0xsa760h/GKW2KBtOlKyS2fwTVllZD
vcFDQp9Njwv03+i+zHfJGXMSAWiOXFBzdpqTvRbHOFBlMK25UvQ2qyCgRcv8vnu1vfFfRC8NgIj/
7QJ3yqeytLImx1O4H3LQK47gtMTwTiHiTV/95NZOcCcdue2YYjoPz9IeXJpRAG2GDoQnEmQ7wT3n
yKlIQWDjKOJKtgEqAQIaL33uwNf5NEOIu10HEONDZYBAMSl3VPrWJIIUbQM+s5JNgA8C1V7Us/m5
LmtupygqJkziU33X1vZRAa+YWY6DZ5dK6c1Tf2oVhBrIGQA4pDl6oeROM2iPc66+DDUY+hoMMQEi
4zSxJDi+m7tw8dv4bVd6ZoApWQsLwNin4ZQBUA+44CKCSm2E16s94HZb7aKlWmJMhRdts1ZIPa1g
/tILaqRrTOOc6MoKF157oPoyayWxYWyv6rgGKdiDpa9s1EFxZnt/HflsHVkR4GUKusYGF2CrQpIy
IPzw4pvudP3e0MUSFJtf58IEF1yBF5CyOqOot0mPevzlhzGeB5EHbH6ZCxtcYFX7yFBiCnaAbgHP
83BCax2EaV9u79VGKL3cK5OrgjZxGtWzUc7hkn6LpJ9s+XuNNZyxP6vgm/dxyQpZSXGaa0KCNmJO
XMSoPx5uL2PTvy6scOF6jjSrT2IweEnsrMwqXuGzr/WNk6zCu5mIOmv76xugkUGhUwMYlbsc0rYZ
shET5rkBBJoM3ECLeygqXZZm+9sL23ICTK8pJtBIqop3yrWprILAAqVIgyP70QTp6mx9HujLf7EB
a9c2loLVwwTC6rCQyleSooeh5U+NUB5A37hJ7D9rQT/92k46KlYSqxIN87p51QgNI3k4yjlUmLUo
882qQXt2cg2wgoJ5WfFA6Jf+Gi2jdoq8CCXgQvxiXMKohmaNgVlYwNbupcTwm0I+DsrcOJhRpg6T
xh3Bhjm1qaRea9hBPURfUXPdW3kOaRiIajvZ0J/MGi16cIY9xVGE8mbRB2bdH8zOCCICVgdrYX6T
gEcbxEeBZs05mC/Tn5FBB9dorQNoYWYQVif3YMM7gccjVHK2t3sVZEJ59AyobnJn2Uu6r4quOgIx
j7JGWwGzpbT132MC0ABWFDSCV+4kfsTRskGuOBqYMqFSd8hUdJv6uzYnp6L6/i+8BG6IuRMMCX3A
f7Wz0WtzCpxQ0e8zmrhoP0M5WzQVuhWPsIx/rHCBNVrkrq/NTgn1BKDScsifJK32b69kq+SMkQ/A
+8Dfgtkg/vx2U1cwTZ+1kFXWMUtIKEe220iNF2Nk3dAip9YHF6Q6XicSq92KHJeWueWlrVrXZsW0
cGGF9pgoEpIKqf4pTeCSBWRaUBgSWeOCx9hmEQZf8A5kg4laKzS7hn7Pitexz3e3t3QrTJkYRUIe
pVsA5nBHu9CMJG5lhYZpAzkdaNa3OfWjQVB62Aog9tobkRHqTYDIrwMIBR9R18uJEsqLsVMSM/bb
XmUu5A3B1b4qhy65ortNMVbu7eWpW25po0dnAS+LagFfzZOrBr8rMeSwUuYAyIMZFNrKvMcD4Sub
TAszsYUVjKCAdyal9mdbe6p7/a4DYYdTS03QEXSqCI13tqp9nXpjxmSr/JvZQ4xiQHKayHhKzbjZ
dawrAiNRBZWura9z+evX1V08ZubENqKFJjRstaOmnk0Id88/bu/QZi6NgVYVQCkwQ0Fq5trGONuI
0qSmYedRX3MT14jPpe0nAdjWfeKWnd/nrjlijMsMa8EwzVbrbB1z/cc4t0ACKDoACO/GZw83h5ck
TrybXWlXHC0orQrc4aM3AJ+M44iZCbxPwCV+vdZmKFRl7vMp1AdQKQ/m8H2pCsGaPp7daxtcRjPZ
tRlDsGIKtd5cqfl9M5udtrzTKsHAi8gQ9+FSY5jLecmmsB2/RxEwNQtY7RnIsMGze9tHNrcN7/W1
Rwx35CuHnSqNrT62U4gK4gtl8+LJERNV27aMqKoq4zziPsS9fv1tpDGhOuCX2LcYQOjh02LrgmV8
PE0WFN/eMfPIAD9M5xJaDNKYRWNIaeHUmD4boCjAUhG/1cYtdW2HuytGSQWXS22NYQ9KxAz4lRjc
qZL8XepA6ry8sKx163StugmeBFsOcbk+7tboy7hTxtYew1luXdS3Uciw/SXt3HIQcYJsHFysEXPi
qJBCIgg9jOuv1UX6qHZaSt+bWpKDvtkJJX8Q51S+/F0EGt3eURTK0c4CJaLFt2YLC9w0UH4ATkbO
3sgUab4+l1D7teYa9Hrjniom2u3Lc9d16mNcz6XgTG/g2rBc3F/AHxHLBsrgerk2qWPVmmIaAsSE
7v5jskjBSO71FNpF4CmN08dUf7P2U/V8++Rt7/OFYS5AgkK7ULMShtdBIQ3qk0+1K2GARg3KEaq1
f197BK8C5htxEayFb55qE7IpRsYmsoTxVB7alWpjTorfyEdEBAdbpx0V7vcGCxpt/DyZZEBTYcq0
KSRM8rLmZw2pkttbt3XaCcFw1jqpo2Fg5/qTGQTaFERXptAuv3Ttl2WIDzJmUW4b2cBzYsMurHDR
fkDCvXSJPoXqrjm0j/ID2dcPBia6PdyYWJjbvRY7UYTZOujoHQGwYwDwAX6Z66Vh/lGplrmaAPRQ
d6CX9PGA9uc22i/lKKqvb36oC1vrb7lIQewazDUgnEZYXsCmb7+A49C7vYebHwr6V5hJw2sI0M1r
C8aoQH2qT5cwXcDylr/pXRNoeEbetqK80+9dl7LwqYBVWTHYoGfg50Mh70MMttApjCSWubIZBRB9
OtVSuu/Nfl/K0b4q4x9F+U7YdI4WoNOnUZZdi6Q7xqwfQEod0PC6L+Nir0Qrv6fSu3IT3Xea7do6
NOGHJP5lys3nKk0f5YFAfSQdNG+Sqe0axYQqHVETlzVgF1B0C7oiQwJ1lfYXSBwgupGeR4gNjQoU
ZYj1VLLYZwUG6AkksaR8n7Nmuisl5W2ENpnTSuVupNOy6+Ys8au5BDMI+J+duC8Oo0wDi2KYKEnr
/l4yzMKfo0R3SDdY7jgXR1DaO0Cef5us+tPQzn6Gt71TxBPkO+Z0R9MM2lD0cbGLAfQpEwSptHvI
xoQVpL1SlJTdNK4ObJAOQEzft4zuI7s55mr2ZNVqMEf920itczrJX6c8D1OdQS1pDppMfmrigbkY
CYo94D0Wj5HoS9dJv1tr+EynxpsGey8N9X1GtK/AmDwgv1aRbTftkY00mJC0T1lDHUVmUOvSd2oN
0YvFepSV5i4n7bHoIeqiQeSPmvIZITzxyrgNjCzfx1Xhd0t17O3ZrxT7KUM/X7YKcGQneai37WvX
FY9Gg+KTDXmPVFX8aVAPZUbcKMf1UrLPkH1YBctOgyllmK2FaCH2/rOa9chQSXKeGP2KEaGgUXUo
WI1HkCXfKTX6g+OwTyf9nE/qAcSQd6lmPQ3Euu9704cGmqczC+ozmgua8MyREh1dstm0HL3RfejP
HCw9E9wmH4ttFsIhblEMfcDD+PRXp4pamYU2omxeHNNSu9MNZCdVO/wEMvxkJcv+9pnbOtloBKC7
/f+KmdzJTnEe2pkhyDexl5vTHtD3o6klglVtRaiVjhdwpxX+xpMPgQoiSbQCgX5syoMxNwCYv9xe
x8YbCS/XCxPrT7gIggYDG/4EZeawqyanzR+GIbkrh+F+YsND2g1PqzRebOdfMcTlt7XkzenyA1Mu
vjQSCOClktez8US7RfB430A8vr+o8aZG5FwRK9e/Kxo7o8LA+QI9ZevYHVQ/CxzJjVPHOOPtBhQB
6o6hJXjMb+w3dhnfFfkYCJ1NroiqZ9WA2bJpCs3R+NTZ85MOGsjbG/6xXgCY6IUJPoM2xrpelGUK
ewh8DEwJeklCR4n4ZQz2gNHasWj463LctUluK5eGkh7gzAlM6cazzPK9McuvA0lOEbE/3V7dxvWN
rwXSUhD34NVtctc3mxV5hmbzGDKgpnqaB1Hau4Tk/jj/vG1pYzgXg8pgIjIwxwqWGx5DZ4Dffpni
xYAer3Zc8bBj66S/IPPoyh6tHPV7K8qUtxZ3aZFLiGoIsxdGo+uhbEOicexK2R+jPK4cYMMryDgp
MUSSWgstWTl7rBTNyywr3TdN1vpDZkN4rfbKNn+KVDDIpAqUEW/vyEZIwoZAuhfPfx30CVxIymya
Dpk8GKAj785UHe+UCcclTdN/ETKuDHEhY570skmH3gjVE+LEQd+TvbJHdQN0fPPR3NnHyh8e0F0+
CKF/21/gzxI59zJqUCdlZqSHgO8+RPYzHtUeYMGOZfx9G3b1rj+W1l9yERZj28p1MLwZ0Kqv3/pv
2ZcmSFR3/hQ/TEewooAGPeyOA26YX4qgMLa5xrUAjPCzxiEuuVer2DYGiFSiE7GzAK0u6s5Vo9eW
iAbqNv3lwhDnzs0czZqeEz1c5J9WekeHgwXZ1H/hk8ABgk4GGs8q381OoTomzyAiCoulxcwvNDTl
0iGiTu7mSi6scA7ZzMh2k6k13sGusX7WjQbw5kTwINqyAlISDOFjPSBm4s6X2pLaIkXGwmypXAVk
YWQx35Lh7faObSQy69MR1SgZpQeF5zMyc2ANqVkYoRQXEC/M3JI+9JHmThV1U0NQZ9tc0opowyPS
+gg2SIraZAbJsXGg4qnB4zpRE4AZEVPvBq8EJhcu7HAfaOrkMcspQpP1OnjRDohAT9NdG5Vm0PP8
RDgkO9SiXdXBey8oFX/sXVMoe7+5WDCxqkAnwhv5DkttZbXedqkR6gAJGuikZCUJiG4KQseGGVT4
VBV9WOBFkFpdRw6aog9Y2xOgIvXywAxA90q1PRTdJIAvbPBCWJeGeEKoSGqSIW3gj/IRjED39HE6
oyO4r76Th8XVj8RPg+xBr9386V+UUlQk2nhogvHB+sAMpA5sKaem0EJZ/ZKaodWewNhx+xhs7iK2
T0ZpVkcblcvE4j5JSmZac5hWZ7UgTjSeTEsEIF7djns2Yx1/jHC5WK4MYEUlJnAmPXGTGONcULwT
Ub+LVsL5Q6HWmMZHZy209NKlKea5QEqDSY/b+7W5FBARAFi50k/y8DOAoaS66wFpmMb5WwwJvK4o
vdsmNhdyYYK7L0hD6ViYQP8k86e2Lx3oJWHTRLWtjfinYhLmn4VwUbZBMw9quIDySvJ9OfwYB70/
NjV5S8roDroaUfDfFsVFJqmrW+wmEImqnj71i3ZXDBNkTyRRDr4xtoLTerGudXcvEgpL12J0xdU5
lAY3fytK/KPiZfPeGAItu0Fc+QAhaQlEBbOruKqnBUm/qtftUs/2RDR2G68QVQaeHWhcxBAoUF7/
msRkarUk4IefCECBkLymUuwM6OaoqlvT2VPL/b/Y5wuD3FFTdNAoUctGW7v53Y2/x+WsUhEX4JaD
ogWma3gtopPDg/TkyZTAhArY2NimiiuX93lhtBCKFG2eyA6XG2KYMI/iEXZiDKAY4CRT7MzVldy/
vWUbiSCo5f4sh/tGbZ9MSc6AT8M0lFsnnxE49qRBE6wX3c9bZ+7SEvdx5DZZMOM0aKGU3M+66iit
4sQxA8sR2vNVIliXaPu4gAgCqhKDlICxmvGj2qGSmIQa0wTxULB5NocfSipWDHqEUZca+rV6tNNk
1AC7H4mIe1ewGJvL1osslTDz2OEgzRh2in+l3UtqiCaetloll65gc6HXLNBYWyyAi9VT/zveV5AJ
y916dGe/9BJfxKq0dZdcuAOftGt21s8zlTDmEMU7PPYO9SyaBtj0OMw9EhuNGIyjcFHeKm0EnRxJ
EnjwHrSx8hOmPGD22ZXYcu7N5u/z3HXC0gbhrg4YD0/gVPXQX1Qa5J/jlPvgjndjvBgJERQItnwB
ZlD8QD3tIxckqIq6um7xclNqfRepd3jf7RRqCZ5UW579TnwLICkeiXyUq2V1yeocaewsDU5M75PY
9Kqmd0YyCC78bUvIJf7/G/FcOgoIIRJ7rPDabomLJ5YnDYWLZ7PTG39PowmcDpquEFJVMMDDT9Z0
yI1YVLR6aNW/qgiS2rnhdGA7vx1Rtz4QlG5N0PmCGQgUyde3HsYmNFKqiRESYtw1PX0bQO9i9ubf
19tU+Bnma0BJhmEhLibQxLRoO+BVVTOUu8fKqVXoa+uVZ4lo/TcXhDIFev/4B8NP1wtqms5OUbvV
QhIXZ2CmU0cb0uM0irRMt+0YCipL6GJ9YCDJpbEGLT8m7dDsCNZB+j59hpSfIEfY8Df0G4FdQWYC
giO+eAjK3VbuB8AGFfI9yapDPbwmPQnidvr5135wZWj9IRe5WD7aZllUihrSIgLkO/PtuXSMSjS0
vhFHCdwNQ2nWOgfHD8/LpapldoaEuR1qN+o+z6XgkbQRRa8MrD/gYh0KA7HaqMIAtXtXmZmrFqOr
yZVfDXgBTofbuyayxjlbXyV0mHNcdTqwqDQGo6eeO6qc+Vl6MJlIS0i0edw3GpeZLGOLJEu1mmPb
ABHRyH8fDq62b13wxfYxMEdj3A+QaSihu3otBVFP71Ll9fa2bXr1hRdwydUCeMVoyLhNIZjrWB2m
U2TDJ+3zQgTesDF4iZN5YYlLrCiL1UUukGMPnv7DToFcgVtQ6vwY/DKUDPC9GJkrwp0JlqdziZba
gTLUprUWljF0lnKMnWAEV/o2LP/RIfi6qG0tAxStkKSCC/JMM7YDflD0ghAthsuzSD1KYCbCDkay
9JgUoF1pou5hmDHcp4l4PQUOzl9Gc9K3iRUDRT9A3Rtgb+NJYargJto+sitn5Tq/DProaw+3VVYY
2QhPi7pVeL7zK/uujR/zpvPL5u+5xlb3+8cYT17DFEiig/kXOOIKiBH03A1memUFQk4jCW6fqY37
6MoUd8PWpTVE4E+Yw5x8kRpQwZajR6ff/80I5wxDaZiKpGB+g2mzO1j9gVLd6eXq7+uFV2vhkpIh
nbJ6SlGBSMFaPFsPC5ihp/7b7bVsOpv2LmWM/PQDN2FhppVVKZkS2ix9MUd098FiJihIbtrQgdwB
6wTaT7xwgdLmEpsWGUlCBPIHiWAAcBae0Pf6N1ezI+TCChdOpWwqk7lF5ULbxXsVQgwJBhpe6K9y
13qTP7hkdufcQ83zlL3aLwng1079lJ6zB1E82jxbFz+EO1tlJi16RVDXS2wUw5REnx1QXY2ONs/+
nMX3/SzylM0NNmyUsMGPrAJ5cH2aZ9IXbElBxmMmNUY+pjaUOu3zbUfZOlmaAvUfSGuArZPnX0/V
GHxK64h7m4EyaTpWmCg0l9NtI1thVgNXpgZYNthv+OcYCJ4xnmv1Stj11OniVwnczkN5XESTDVsl
clB06ICxoShqfKgIKXKMgZe6oXCW+tF4Yw/jA1k8mkD2D0IRE1DguhuxN8zGRtqhEt6Nm5t5YX7d
h4sEI6nj3oJWCQ1jxWCOEUH6sy3OSj8JYAtbIA6sE68aEEcAc87fJQUwm6ZeYhQguY+/1cuT9LQi
Jsg+OhhepHiGFFhP09sYqneJ4GW9+SnxyMGTbZUg+uCTeEgvVtZR1E8he6FpyxPNGqjOVHVYoUHv
33aczQ3FMAdecECHoM59vaFRPgMCJQFTX0bRM8ZynjD20IEhIfJu29nCPiKM4TEPnwGaga+PLllp
9KSEoXXUWsXkgCTdZR2oLDVHDaD78p2wnV4HomRq64TjI66yGHgvADR4vT7ZBvm5nmAoIl5eDQvs
gFovWNkaHvnwCQcBuhma4gr85doC5GzkJp/NFSn42MTqzrB6Tx9CmWBIK/tZjbEgKd1c0T/2zA9z
fElU9UYCqSOt/o2hN7egVLAikQVuz1BVzyYMWkB9tlWDTDMpntqa6KmwZUQHBguODgQIqG2ut61R
FGa36YoJtz634xciHBHYwjsBw/LHAhcryIih9bwoaWif5yJYwKJWO+prFkhgyusnh+hO9DTMHqit
PZHXbZ2qS9PcO6i04hzAfmkKJ/uQSrmbZ1/zRXR0RTvI3dsYtWZWrmF9WvVmtDGo+GqBI2whgq62
kPNtM5ohwD3DRO/PXtM4de4kweAMPiSQRyf3kmO/vx0nBDvHP34aqa0axcD9wlpQArTdY860z2la
iQrAgs3j3z6sYkndVBUw+sbkJNPsYDJXsHsiE1y2q6XQwZZpS8NBKow71ZIhrKhNosRdZIVLduNl
BqvWgk+kG919GXWPmN/4dvubiEysf7+4dK201tVhyilEG+xTLcc/MAt3uG1i86V9cWJ4pcSalCYY
qPHd5yCCCI4770t3PvV4gzhWkHvj3vpafr9tcytwX5rk4sMwZiamuhGB2mJ2zAwxKBsOVV3ddYb0
qNndqwn5Qee2TdGJ4vUVIDppmUOKzwW+Tg8CPLGHgOTPruV0z4PpNjtR62EzY4PA1gqqBaAd1GjX
Xy8u58Ka1VUaz7mjPooYMw2eyPfShQ4a2qLplzH1jD1whY9o6AhWu5XLXNrmtrhUjFFPISUQJrUz
B7OX76PaLbzSVQ95DQJIxWXneEQZRQoElrc/7p9VcxG40xdqUgurBiZ9v5LokU9xDrLePgDM/dgd
yyA5ocJme3kg3PH1yPEZgQ6kGzoWSAowt8LtOANCXVHhy52nBIXhV8G0X8lZq+ekdMZzKrxuNrf5
wiB/Ewxqb8ZKhOvGZM6g1i6VardLDrYpGpHdeqJdLo27EMbSbHuqr8lHXnyOm+wubempnIpDZvev
Y9QInjXbYeHPyt4ZcS9CT9NJtLMsOFDvUx+Mtr4l7VGb38led8xOTHZsD5QAt31nXQP/+UANDpwg
ADmAwXIHRu26UR4apIxyflTY74IFXfbQ1U86e4NTuQS4zNsGtzb10iB/ShiJrapHIFJS2Z1tYD7n
7wO1PBNsj9nw5baxzbTo0hrnnZ1k1HmuYXnsaDqW5Vqta09O5YFSLqRBZXl6tRtc9a79RARBfstN
Ly1zbtpUCRALPWKfqapOHCVeqoL9tqmcWHu9vcitLOLSEuemPaAnqA1jR4v53CSPC/0as9+3Tby7
3g03MbgybYtHODOBwQuXMzmDHKj7bAEAl3gW6G3zU/3LdtUnE5RGLIgh13Osveoh2d3+DVsX88Uy
+cdN2VEF4trrT1AA+BteGyqS5RJZUK9DGTinjFinsFBA4HoyGreQft1ew+YRv1wEl8Do4P6SmGZM
uPlJUPzQ9/kJgzWu4TBvOC2GWwk1jgR+aHD5TMJKpueQwgoL+VHpml1TlgdSG3utF53sbT+0wGQN
8mPrQ5HQJixilNmYfogLMABaT03NnguzEoRJkRnuKxltGVcktTBy3VoO8LbQgBw9W/sk+FLru++D
x2N6C5pZeFB/mImz21iWqgjkLCyhKBQqftwOewxzvQ7UfDbsGqSu8m+azzvQ9Rtx7AnMr6vgzVsg
noBKLWoIMt8817XUsDqKQUZtBxphLz2Rxh9W4dhDHpBMmDhtReV1kOedcGCFVVy7fh03EuSb8K6f
0682Lu6ssFzJQsuZERA0vdxe3NY5uzTGXQFdWkVmsc6fTmXlJPOPTtjs2Yz7lya4uB9JSqE0cYaH
ggNOdcwXgJxrkdx6tw54QHxdcpWH9Nx/F72Ft07bpV0u6s8xHlplg9M2xNRTWOEazbcovsuEZYvN
3PrSEh/1GRQaJYbkhLpKsHi5j7jrTvsxwPxzULyKcszb30zjCzHIbe1EN3GdZUX8o0nyb3adB//F
LcDEee2Dhk3NZFwpPeLqyOrT1FWC1EOwZ5h0vbYgyYxS247XPLk79A59HTWMI3c+YUCPdyc7NERd
uq3xePLnM2G45tpkZaZ5WhlY1BQwn2EO9Wh5k8sC4iN6iYDVoo+0/v0igUyrpNPreE0gm8UZrMe4
k9zb32izVHy5Hi5Q9Os0mCRjPb0f720aIAt4GjMvepmPULMBPa8rgSYdNOi50w+OSNx6C8l2tZ1c
6DDrchzNlVwhOxiWW8ZO6kee/W12mTdXHrsTYTU3H5SX6+UCCTh/mrGsYFDdRYnbPk4H+SF7ioiT
fDLOi9uWLvE7V/5e/LJ/st3tzd666S5tc8GkBxNBrKrIR7QO1w/Blo6yHSxR+fO2HeGucrFEs6Mq
7Quci/XhUXxJT0jH3fLADtOrWKB8/c8+3mz/u2rQLLp20okVtj1FSIHWDhzZT3saQNdVyNewmbJe
7B4/0tuaqiHZa8WDuhiqS59t+Gpyzh+6PdjlO0fP3NwdPfM3O4CoLezqQPQCEJzG912/OI16uYoH
GdjVqCF+Zg4QL1mIKGcV+Mh7yLswktczwEgjVomZCmfQG8f+JZvCKLZ62q1vxgUWOtZ5bSi4bIyH
noIMafHGna248136oDzbD9ETxC0ejbvhlyQmQrqdmoB649pfYLaWIJa7FhhmFJEskNJikFdzMF3u
FM4CKaLutCT7CLWPQCRCI9pdLtzkiaaUxEIaQZrJiQncCMTWkEUQXEy3swa0Nq+X2IBmoGEGzFh9
dlBH63vC+ldInB/6VMTzKHJKLqYYRR7Pso6Y0smds6Dkp3TfBNFEdMC5aELRAzDtCCb0J7AJaafu
UAXlTnuJPF12ygfjZ/amBoOrLV6TO+mT+iywv97iN5yVL6OMrMtIacP+2nxbvN5dPum+4USOtWf7
ei+wJnARnibOpJKJgAb3BGsbhVBWflrZIF61w+qb9k5+ST1TcoRlN8F3VLlUhvW5mWIWGy7zwN7A
0+EuqCGDRfzcHkDY9iru8ogMcomMTlpIE60NptZIfsyl+dqak+gFufk8vojZ75x1F9GsN8uusnqE
zOXJ2IFf5A2DwZ7p1/f6b93tXMkT7uP6s285Cxdd5ha8SDF5z8+043xfnvRHzSkP0q5Dx0ecT4i8
hQsozTSajd7jpFeQXE32XUOcDNqst31S9Km4cBJpTOnrFL4h6d8a7aUSySUIXleYzL2OV9Wcahm4
aWnYfJ6D/DH5shwK8Es71r36VN8rGOty6JnuRcS+gjDJj0aOahpnUgYX7MhvkC87oJcN8gyUMVJy
vr2D75fKDbfghyNjEDMtZY0VJvcaHFH2QQ567iBCP3rJc+xizvQ/uyI/gzeOEKaNGa5y3fpB+tZp
jU9pq7uV/DAUbybba2m207PYIVR2Jz1zKNCSt5ctuGoJF1TiYWZJgUG9MOvHLpQnXXarWT/byfAz
S6GPrldqJACAbJoE1QPI0ixDgRz6tSsNFTKLfL0sMr18thToDXf0a2unRzMdf0wKyHr+xRIv7HFL
nEq0qu33Z/MI0qZGd0yZ7nTc7qyrj1opEoTdxJutVBb/Wx8XNmMtVSmYw7C+2Mdt2xfOWs6BePJ6
PzBnOmIIMqhjVCbWTr0McEjxtRwQ6UR4s+3H78UvWaPGRWxlEtMXaDevUBsn/UaCcTfty/FQ3q9U
/6XHvkMY/vZeb58i0E2t1IjoLvAHFvAYLWkbnCL1qw5hxQNkJN3oQB4t0BDhPl5DbCzUENi+RP5Y
5c+uNhg2gN8rHiGoH/vnAg0pqXeUHfOSO+0u9jTMqv+rLODCJufG/WD2Spq827SOy73ygndpmD4M
R3un3dfn7he9E33QzWh4YZLzZDyjEjUG+U44QfstGmunIqe6u0tNAePu5m1yYYfzYAVo2bZbnzED
MkZr+Losoix7Owb84yaE80xlnAHVV3sZyM/oTObOUWsoculeLJWniopEMrdLGBcL4q58o19avWtQ
QJYg9naYvellOSAzrXe633qs99XACppj4o+fyMvtA7F5+19Y5m7/rmd2I1NspR0/MjB3tzIkA5LK
v21FdOwId//HCthV7LWn1/vRDjWnPvfo1wRTwjQYVUe9z05W5Fa5sPwk8kguLUDNeK6hDI8GQKq7
c2ICQfOpmchzrFuCW0NkiXti4D+0o2GtISgZmM7BYtx5E+QwHJJOd21divCR6+n9kA38+W4aV7Ig
TY5B2iUGyWY6gZUHqjCAWiiBko3D22KqUB4tjOF+wbPHMVOQ5Eml5nRFJmJDEX1YHviqxKUFgXr4
j+5Q3wzG2E363VrTHr3+oL/Rc1058uKJyoqiiKpxoQbaxAUjK8KrC0afBDgud2nulQ+mG4f0Xn+V
JAcjare9WHBW+OknC8MoIKemcth1L4Otecr8QCzR9SyIPBoXeepm0pdmxkkxZuJHSuJ04wCl+6Op
xGC8FuEJhN+PizyNLo+2muH7abvhQHMo0DtZ0CAOePX9DPD5ojn5k/0FHDe391IU8jQu8EQYrJEr
Da056oJp6jeEL/td7MtfwCcc3bf34/34U91D2Sd6FPUNtstwF2eHC0YFqzAH06GzJB/Tva36oEFq
H6JQ+1Ii4+k9jBOcIkd31T27K+2XDspK3u3FvxOm3jq9XFjSzWSuoCkHLUtbfevGkjggXlmctoly
B0kLRA9S7WSXGDb5P9KubElSHNl+EWYsQsArEFtGLuRSWVn1gtXKJjYh1q+/h+yxaUKJBbdqXtpm
pm3SQ8LlcrkfPwcs2JAwq9pdTZunQrV3VkJu6yk3bmhqms+Yw5u8jDr3WoEhGKYGdWGlv5KShy8d
7Ss/L+1jVmvEhY7TnU5sxW8p2KyMQeyT1oQ6IyWQq3LAb0lronlNNXQHPsvGJIzdpHaoedHQvzpa
knp4CZS7kY/PYqrvrbE8W7H9aGSR4satftd0VeG1HeYGiAK1+r6IML0J0SJq0dQ3cvtQQDGBKNX3
YoLAWBcnEInI6bnLzr1tKl5m1vpjrhqQbuYi9UdQsexillS+DmqbXdFlIeTULb6rGebF1fYLKOfS
OwjN3lOQq7rWiCHO659o/WBgch+KpvPEq9yYoY2OXYRCL+TGMUqXuO1Tgn5Wh7jWfVNvI6/y/h95
4mqEwSAn+BExDOFQ6RIpTE5Le37joZXxRDwR5Dfxw+yTvd+8dE/prvC21M3nePLBFSHwZQBsY2Cs
QDoMwBaQAqxuU9CrXwcAWfvNCsrqVbWwIDm7SEqh1NYwBQUr3dxgBxLRkxU7r5oS+tCCctu4eKq7
+DN+hkvVLZjuemlgYV/aVDFClT4y+RTUGTlgPPKMKdZzrIvfqWJh8JvdVrYIBtgmQIgaPHorQvpk
R90rZHv8YsInp2yjHLIegv79TfL1XehajNKBPgVtWr2SBkTAhcDEV1aNe6WMT2NSHcum/t5OqXDb
Dh2WuvRH6KFhWsYH+1gwkfHBrqyjGeEMO90+7+tTWSDVuH4KVv1xESmlrbPGDkM7Apyg4Ebyjcl+
4aU4pHq0lc1sJE8y6piLuM86FQA659k+aJ2bnasH9hA/JI/ZIT81L8rgN4XbnreuglXn/3d9Mgo5
gsAQheQqMAb8i6neOdnGrMDG/plSlhKXhZ3qnY683vmOeSo/AXG2aPMNb5oP0IcjvFiF9BxSKtBz
Fsmcg1mfTOcYlwDX95Hfk18UL9pmS89zvYCAD+9oYDWhtjyjX9qYmi7nkqjp4v1luBC0euS31j71
80P6mSq4wEGr7ecn242P3aF8LqDWV23coatbu/gRUv6Q8rRpEguso1al71qo2Fj9z9zUD9cPwHqz
dWFGCo+MdlnEHU0NkrY94Z32IwJTdJybxyFPHjD+cRsb7b4tpk+OYtw0tR1EaXzOptbHaTyNoXXG
gJs6T72M7qAUW59i1X8Xv04KrY3VTbGq4cEd8f7ejtrTkI/HjR2YV/jBu2YVHwv4KXBASN7VjgKs
1HORZvihPNT3tu3nj9Ab2Wlzjg8aH7/6yjN/ukNTYeMTz9HlmuV59YvyUJPrqTqHhgAc/pb+qSxR
wx0br1XumIJO0TC5Cd+iRFxvPC/ufalsYk2kTvUJHPGA9b/oUDXbK44YD2OV/C4szvxQ7V4sbpxB
Of4la1jqMaRYrN1Sm151b0y3WpgoBOaKSl8210IaVo7Rov+WCxfSn58pZD8tB350/fuuht6FISnE
q3k+xm3uqIGaozXEvtAs8ZyGeZCF3PCk1SUBAw8xaFO1VJkMQ6g2yUMTpL0W1CAqkZ0U0dzp1RbL
/6rXLMxIgYGaXU4Jbq7AgU4Zab/wqfeY9WKLzKudm5jclG234airR2RhUgoSJOI5UZ1+CsAdcWrS
es9H7XPEqhtHq77VivU/bqTkG6Vi11OCoZMg628h8AbKySemRRuXyqpfLNYk+UVXJzrWBLSfEoYu
dHhcXQd9Ft7UfbORZKy/5f81JY/Z0zyzlaTRWjwFe2hNuf0hPBEXxPhvZK+6SLQftjBxq3FzYVE6
5IY6TnYXY3G8h6bViPkW9fP1Y7VqwVSBOoW66IwPuoxdTmJPnAwGMqc6fYkZudUmuuEGqyZmukpq
a0CFvr9gFuGRmkmklAPyahWlNQ/d19yDSPgG38KqGyyMSKcpscc45lmK5B1XvRYCg+NgKHb4Tayt
kuv6i2th6sMpGmwdtbk26Lhhg6VNg1oLf8h15+SU3cOUxqNbKdYTq4E/BWQOyKNGA9pW/BDZ5Bq0
BBXvUL39xWdc/CbpqEWlCgHgCnIXYM04dp2x76qn6xbWmyCzwjuemhhSl+eN62xULHxcFSKnSuRH
ifa7UEH036sjlBtw4+yatKj3vaH5RgzdtTpXQEfSJcMJsgO92xE2bVQy16/AxZUwB/KFY4W8TuO+
QWo1aWEQN+apF8ahhCADlHzve6bspgFzLkMoNB8tFmhMaM1XbkZbP2PVvxc/Q3I9Fg6Cq7GFEudj
oh6BJz2jQnQAXKnbjbdAE6IZvgnRWr2jFjYlH0zqUY84yKECVAV8gK0rV7D8HNbFXzBLAMNtgylu
Li7IKbQYzcLGDasFdtHuNe17mPwFPaWxtCDtXha1Y11qpRpkJsT6wCjSGGjhhhvZw9p+La1I+5Wi
yRbWpqIGjn6LVO3EIXqnksNfHBGUQxDlME2sYZbu0iFVdEdjGzdeAEHMzo+O4hmVwm6nvNan7hER
HCwEGy/SNd9bWpQebmkRmrVNkERkSQLSj3tD7Tbu1zWZLAD5EVtUA9P4EFK7XFSacjFVAgJnWchs
Pw71X3Ucfk9q3u94Fr2wXGvdvO1V1+LxS9nSjR7aWmBfmpf8Qx3HjmbtgH6FDfWExqOCn6kR7iqt
2rinVgHHGH7UMZ6PPbWI5CRaoYM2pew6IGSBfXKLZ8X7AcGqffaw9WJYDaYOoXiUgoIdkwrSYyXU
pyJtCc6VVg3n3KC7yRzerIqiwqhHYhcrrXlGa5+hKVLnroWKo0/pgApbqdRuWdnO9+uuOy9NfsIg
2wW3CZASlMjUhpMpqqQ3kGigo3iHWqVbqT8mpu2KWjvE7G+cdmFM+qRQyk7scoQxuwlNqNapu6J0
tqSZVk/Gwoj0MfmYFryDRjKMoK2kjY9M2RLCWHXNhQnp0gXioyJTnqtBWUIcJRv8Wv+VVsRLNkk7
1xeDEcPZVcA2ImVpaLtqTQXp7EDrQTFXdTveKH8TIUHS+R8TcmlLjUkd9rOO4Yg4nBjn3iKeWf2V
FdDBQDQY0lxgBb0MJmU/akluN13QaGAL4pAqcmJPtb9c9+b1mIVasfoPaeJ7ZWiRGXRDnNV9iGKx
3kKigtRuPkN8G+4S+85GO36qfIQV11K25rZXXWJheP6QC8O1MU2daWfIBcavpIDkpIHbP8LQtrZV
THuHKX44sgtT0lZmURSmRV6NAbUqN6f3BcE4wQQFyBjDTlH8OsbF0cZYY4dnERBfvMBE98DcsLeO
LFFe+/FXX33WQdZgGXsRQTJl5G4abo2crXru4ldKZz3NkrGuo3T2XAu1r1j/XQ3Np+ufe16ptBPI
TgjYQSjiNjKVy02noGdQtAQJmGICrDLEbk8btxIbqdDKp4UVC2sBgALqlFLIdpqJ66ODi2jowEin
RhbohsfID4EZOM5sFH9+Hi/MSZ6kCSWaKtVsQR9If4iGvQ6j9rsO2ee/2DuCAilkw2dqGilMgqzZ
Lk2nRQ491qdBQEEtN180QTbezqufCHw+CDA49yDYufxE+hhVYOeCGVvP8UZ4FinHA31LGuzDJ5p5
UjE/aUCMl2BgSFpMk9mhklsVdKedoGPqbij0Y8KQNIgp/uO67mzL0WANVD4W1M8uV9QJtUV/BvRL
6IKfqwniGmF2UHi7u/59PiYlkh3pADERMqfksEOUPjlmLIO8dDGgo4L2JcpG9ncVGiW3DDWqG1Im
3wSGiItiqz+wurGLxUobq1qNwowRP4I5+WNZtwcAcX2rDB9LRzxvLHhGhFycZmnB0q2aV5Pdx3nT
B5n+YkdQlgKYIEt+x1F30vkDtV9QB4Es8ZYc7AcPhVm8EByo2UPa05CTv0HRrSgZYJaXA2SVR3T/
yt82TTa+54d4SDWimoYO3gBQMmFM9dJt7NbuEjVDrdga9J+URaVn953iX9/DLSOSz4g+Ry0YEzwB
EDauZX7FKM3Gq2DFIbAMjFxD7gmKOfJLpylMGhUdGm6G4JVbdyhqKMhP3WSyTq3eVhvm1hf0rznp
mSOMfKBJB9wZhM/iHV6rgJ/FdIsFecUFiEpVEEtijgSEU5KXp6SGDBNFFyzsINQuoOAVF24TbmGR
ZgeWHBwVSQvj0YB1Oh9oxPtIUSzIu6MZot+ApvFGgToZxgMwIEM80mqA62zwXG4ZlNyBoec2lpD6
DIoMZMVF7qXO1waEOSOuydiK0DveIu2ad0paIgRqoB2o40YBdEIK94Q4TVUN6MVk7bc6ecb4K5hp
v6rTT2ReG/fkhilLAph1oMkRykw6lKhg5beaZwO8kyPQHhZgw9M0blR7Vhx/frPpmNOHYDP6A5fn
dzI6/E2UnYLRKU8MiBChldDr7NjXUG2yz9fP8Tv5+od9xG32HpSgxyhFC4OK0KorgPWgZOrDEL3p
XpJz/TgckWEWe3M3azYbHjmL9qE9/vHAEwWwfGFd8pt0RLV7TGCdDN+K8euYbjztV87bxd+X9rJu
waxU9SYenVC76Eg/AVWRubTDP67v40r4sEEwb+Fpj0IP0qrLj1YpLB9FhyK3kk/c60GOm+TlVkK+
dlNfWJl/xSL3d7RI2FM2h4+7cVfth2N4rE8phLW26S23FiT7RQ/iTd6hRUUb7rGWlPsyCdn+z3fN
0hyQUjgEmybfiCQp60Z3UA5RS8utYkvbZY1CNoysnSeINtD3GQaoKEslM0Vnua5HeBDGfLy1TdDT
hVTlfmWbT2qr2v71Ja153NKadI9kE+egRM67wAQH3hRC5JfoByveUhpdNYPaPsh4bWQSsr9NYT/x
OkOBw7Iz18nvWJm67bj11lxzAguRAQp/aHtjCy/9rR0dISaWofYHGa9HtZwy3+iHTTOriwEpLa4q
KGx8FAxB8xgqKCgxGvQHw+NKzSrw/H7/8w9jg3oMxM7Qq/tAhVVAo6I1uQ0R4QJgjMJxB0337D/m
lUZAAxutRcFJMtc0pWMz5SRReQ6N1NgZXdN5Efguif4X0QZqGrqDUpqOZ6J8bowq5wmv8XKzSF97
Q1l/JebW7M/KsYENCt4wHZnEB5G2RunZZPOxDUz+RVXZqQ4f0uZTqf9xCxc8wUs7UjJuZeMQOZHa
Blrk3PMobF00cw69qm2EgY+9nNkQAjS2DQLASBAunTlPQE0MxaV/equTX/jsQRzNA92ns+Dw8Y+9
bWlMrnXh0cJb3elbEJc+5mnrxRzPxQ2PXslLHGR5OgSAoXgCmOTlgvTJikNm8RbvtuQh1ftnfeoH
jLH3AMBMlm9XilpvXHMrJ9WB0hnkXHRIxuMZfGmyVAtlSCxDgKc/e5iiMJiGOBg3ybBXzWCYHLUW
ZAfElkJ2lKlGW9g1OI3HY2fFqK+lbj3+uv6JVoIbDii+Et7WyMdlEh/a95UeqTEcvP6ihcQduj8e
/4fHoZ+BggHEkiFkLH0g0GHilddYIii7H6Pwez3zhPLj+irWtsrQVAMCLShHQF3n8os0NrcHXggR
RIy6bXTqzMor/1yBECtBqJnxvwgIEA26tFKkjhnlGvZKh7YxburJt7Xo9/WVrLkzcHRoASL9ncXr
Lm2EXR/zLnSaQJjUzQFjg829ZuY7tfg5jj+vG1vbNoRPqL3i/jQMuaCnTplTkdZqAstQvCL+WnPi
JkB2/o2V9yR+lrmUty0uILdKJ9IEFGx9ijhrytsY6htncs2PnX9eCu9G5kC+SAoLHjq2EFoTtG3m
irq9VWm4kUZvmZDSaCM3mmnMsQ5oJ+71JDnbk7mBrlj9+sjRCBR18KqTU42hdKpeRXUkaNT8Qc3L
Y9T3bwSJm8s6gsajCinuv/g4C4vzohf71nWC6qxQ4W/dW6m+Nfyudba4OVbdDFUYZDUaNJwcaeMc
EMmamJlrAjB/e0Wi+IpT75KtAce1qxoMn0ig3/vc8lsYLEb5ULKyCdI2SXziDKlHKX+FPJm1x0j2
1qI+egNkJXVt/gc6iyiIX25cit65kqYpzE3ljaXGuiuAHPauf511I1CbwGXjQKpA2rmxyFQlSkMe
DOOvFhPHqDdtIJI/ehxW8K5/BjkLqEpK8WasnKkcO5uDwJ9h7BTnf/xmtPdGW/k4Tp+uL+ejI8AY
mTNPCGAB7CAtJ+vH0UEZnAcT2G16ZThQ3iPP3ZJvX921hRkpmapAWD0hhvMgHVAlAygI9Pd/HAsu
VyJdaqPeiLGwdA5d3WnfTrZXR+Pj9c1aWwUSdAKq/PcJEOnLxAk1gNXWYEKvflRj6UFTYksubtUG
pPZQxgckDTnupRNDWC1LOh2D9KlOvKrVfZMWG4WctW8OPANkxXEyZyOXJsiY1WkaCR4kRraDj3uR
9kuvp8P1zfrYiaQ6Ln40VjTUHtCPnH/GIo5ZoDhpmTIJMBmdS2Z9GTk9Ts09tBYptF85UY9CNY7O
JtZ+bXlzOgCnBpfDh45xOSZ2PpJWBG30UEfVTTPWbhypp+vLW7WCzMZRkbt/LGWKpMffLpHfpBXo
i8Odk/40lC0xt3UjEMBD6Qa8XfJrOmfIpa2xEFC7jvbDkLhT5XjVHzcR8aEQov9rZXbJ5Ydq+ijj
MRNBQwiKvuXNGL0yQ91d37C1sDY/bxAF0GzALMSllaoua2WMMhEY4z0IZxmG0Sx+WzTo1tb+dVOr
27YwpV+aikSWK5xFAjXzc0ytW70/R9XWfO+WESkYYMxnZJhwF4GpPITEQRXvhjlbxBMfb1B8GghP
o+GGHNqWlTM4BMlTwcImsDPnZxPGO6bc62jfs8Leqql8LJXDFL4LAhxoF5AaXG4aSeq010KjCTLM
ewHHcTAStXFNgTqBLW5aLu5MiBZe/1ArywPuBhouc1Xi49OXIbE24wk3tsZPonzry8ptwXzWbNyo
a2YI2DSwkToikhxTewqZ0pRkPBBDvBNh6pr5W27y2569XV+PXAjFDCIyAzRSKAo5uL1lMBFhGSSG
rFILBityoWUKKTIA78I4cas28fCqO3FGfdCDH3NMabRZu5GtSrfHB/vzTiyOclZl3ajM76HRRIZK
afs4ZOUWohCPHvyZRXH+gxnpBpk6WjZ8UjTURiYAAgoMMSkZyBSb6jimirqfRSLdJGfnIbFbLyfm
Uxl26QlSArZvKNUdnfguMifqFhxsp4Nh3U2tprqZGn3O4tHxxoobO6sxWle3jWee8xRCFyR6GEej
8ssKf7xl0/Mw5J3npPwxpfb9QEHqTqNu2pGy/ZK12SvadH6uOocpDY8qEPmugr81mnHrNZGunFUN
XJqqpRRemaG/wIem8EkyaHtTKAlUU6HmnRnVg0GLBnNBxNq1jdH40Hh+yqn9CFd7K/v4E5IN7pYh
eehY59ddfeiL/Kyy8tzpySsfphtKs29ZAhRKzKI7XnS7rEo4MBTg9G+sZqdx3E4MOHG319gN/pd7
Z6haKK9kN0aYQ/k27/2Kjs8KC0F8Zt90mLcm3MQm8F2VgQbG0m9obX5T4virreW3XZHfF/G0B5cD
RrO1E4aO91pW8kMVKmcRk7019LeWGsWuMzVfzSwyXWFiotxIqNdXzqliYNKAlK1f6u2eOPH3kPea
j4KLF6XsFpOvN5HjfLGqRnVTc/xSKM7OYMbnsrW+2QLk0HWevybESDyb1kFqqQ+TMt1mwt4ZZfWY
FQS3cXRsm/RFMUGKpyvarZ2AozjFZyNDwMzxRh+ixstV/qnKjR9VV5onpR/YrZZnlU97zVRdWqf5
Jz0Ox3vAVWYOnuxNFQAda31W7HIjxMHq6bmA11WO/jM34sEvOh1UfCHyjoTYn0pBzMPApswz9S7d
GTH+JQk5MAzaEYn/k5iUHeBMp1EHIwVPvqtm+MMqzN5t03E4Z06SPgpr4n6EKbNgnDcGOlSl27X6
57ZrD73F3lI40IHpm0LM0q3z4eRJiXTRtYMTZbUK5qPCY6F1S0qQaI38z0Ar/zEDWCSaE7h/5FdO
ikZBmVupCHAa960d7yiJvbxq9n8RLyEiQNFXRFUNAsaX8apJI1WLlFgLxu6byeyvLU7d2I5+J2J3
MJtdxcKjgeFZRpMTS6yNl7Y8z/C+THPWDTSAfbVsGdhUaSSr0oyImeFAB8dSNVMO/swGkHxWYHTR
b43Si/bJVo9Yuo8+mJUSLlA7CWVQQgx0mbbL0i/KZCBafhqItrXA+dKWAzWky/C8Qyn7Y6OkSXWh
ZnMtsePWQ85SiGsY5VNb1XflVCYeEENfiNZjek0tXqiV3MVKxTZ+w9qVBFCJjUkbFOo0eTjRbB0K
yL4yBghLQelAXzupt7jl1jYU5UwdPVX0nYCuvHSjyOorszIdAALBo5Bnljvkg29hTK5p/zBNev92
DoomOjB3GiqCksd2BYASrYMUpdYBldCK7KFtcASZBn0BFseOW2WsccdNXfSPB9/G7pmQoAMcHVVb
6coNbVagVRQB6UdRd9YgptDdDuEW2YiUBGJ1sIIDDwQ/sECgG5A2sqG9g5dpGzCoeWB46XUyphvC
i0PdVcfYTu9qonz74xgAm/hwmBwAdA3wwkubwM6YFRIGNWAncYIshCdc89CfKi/Z27vrtuSh/n/W
t7A1JzaL/MiOxlwdFDSP7K/9Tt1ZZ+NYHtQv/Ez8xt/ZbuSxG3bkOPSgU9kcn5rd8PI0zivFCtHs
A7WbjKDQcjrRxoF1HP9n0vRHmiuHdABnhTq9tdlA3E5NAxuXk9kL9aALhXhpmZ+ryrgnmX6vUEhM
1EX9jBwC6r1A+6UtWHSu79Gqo2GQGL1VdD3Rwr3cohoeoLKiUoMhv53EvWKfk3YjH1/1soUJKUul
SBSyYfYyOyu/0C4HMVELrUg7ezRq7SxG8YVnxffry/oYhrD3C5vS+YlFDFQOygCwGd7ZibkvGnPD
u4ytdUmXMwqGrS4GoOJTZY98oXBRAheYWUigpmfWjhdVEZKU0BdT9JNOk3kEV1F+NM3koJNxpzVp
u08i8yGpu2zXFaj3TVn6w9Hr2GvT4bUoHhM8mM7WWJkHlsWvg8B01TTcDjE4iKbCRNJVW+quH4nh
tUXS+q01Wa6l16e2qBu/TscHysd4b9gR90tcBH/hOYSaDrpX6JWjXHHpOXEaF21pYhBRL3+Z6QOp
Hgma5tc/45p3Lm1IrpNwwaHTmU0BhLN8R+z7GiLtbKud+PE+scnSiuQsKh2c1h5Qd8na0kun2xJI
oHIip6rYArmuWppnAvC6pxBIkAIuT0Nl6qk9BryN92H51YLWXt/dmP0GEO6dv1COPTDxX0NSzqFi
KqDMO2OCTsLkRcnbWDR7sAe5A2HeRIVfOk9Zx1wGTIA5nrQM/Od971lI4qvPYVH5pCTexK1z27S7
kj/ivwJElx16s/aapj2U8fe250dbeTC0yu2t7KhU/M9Kbv8E78URlm75gcYDJkFGRKZBPVcGukpd
Yj50VrmxVyuv+ItYIU87a03YG2WGEFgZ9Dlx8B5NjH2aFLtUGC99oj+Gij+IVrhRkn5Kh26Li289
VgF3gmqM6QB4cnmQrGGeVjZi2J+Kg9Kkh4qwjWr57MGyOwDB+l8TkjuAfJokgipTYIjPIZtA1fDD
6B9MQCNjbes0rV570FyGPbS11Q9AJ5IUo5ZlOobLEoiqOLt+T/fZfotwbm3XIO1sApmoqTraM5e7
prZVG44Rksza+EJBqRLzv7kaddTl0VwyAH+XBXr7PBedlrApIJNxz+aR3xa1v2Hyr8e4tZgAHMNc
PFcxnCCnmJmtTYqt4NuoarbT8eljjUGeHUjmMARZ4HVjqwHV1EEsZqEXAF6ry12LqI1jPxRTwCA3
2Arhm7z09GprnH/N38i/ZmR6VbOwLF6QEixOehHt4sJ6ttLhHv+H2uXU9pFqFn+xi0uLUlqJeSsa
AWWOmyLPfAUFmLKEhEr2RPRP13dw7dZfGtIvd9DsbL3iOYb8++rVmas5RXYi4g0VMpc5vWubG9M4
a35OAEHRZ5YOdCClL0baLLHSCVegYkAJaWL9V1Pboold9YrFVS6dJch9TRrNS2yepfqG0+9y9Qej
G8XKNT9f3rLzQhfJeDqMYdjYOE5RkiReV4Ino26LlxlV6MUAvlz/TKvbtrgA5yUvrbUhKfoU29YY
9U4VmtuLl//NwrzehQWId4clS7EeO+rv+0k72nWzhfle/TCLVUiZiZ1qE28MsB1kOcZ0aeTWmvD6
YSNBXz2t86NdBQBp7m9drsRpUfvv6xBv9iz1HPNXLzq3UTWviB4iVWx8mNUl/WtMJlpr+kllClOa
AC3BFztsdknWfItRr73+dVa9DXx96HoCWgXGnss16aytCcIBaj2p7tbmZ9HfNiB1pma+YWjN0Wam
PhO9BjSL5bmysNf6vLKRBvNxpoAUL/XUb5TnZHT8eyq0tCG9NNK6ydFMUEWQvBbcn6ASBRXAh+ko
jurJOPSJKyI8oiFy4rHIazZJ2WRq0A/2JQexyzLTY4L4kCkKCkcDAeW7bvkaT5+cttxXUxa6KLDf
qaU4T82w02Nz8PgUC7/B89gLdXDiaZSjTpK/YnJt4wusedRid+T8rWJKVptFNd/TDy15TowfcWp5
191p3YYB8hgMDpsf8G11Ek4j7Tt85a53MbrsZuJOUf7muYN8Btczbmaiyxw10JmPe8NB0FKbV0ru
reqXrm/UX1bdFUhNjCXj+kcH8PJcjCYfLZUhbbJr88aK9CP4czfcde3omQsT+qUJs8gZyUKYyAf7
nCovg9HcdOSljr9c/yZbdqRbKwE1KseEPeygK2WOxMsBqda0W7E1ELv68RcLmvd0GekNzvrGQSwZ
M+fz1Fl3KOh8Uvpsa7Bi1Y6h6VA4IBQF6vnfL+zoCq0TYRMetOVPzY52o3o7RenfnJaFEenaSjul
NvtemzDdezbNW2reFvnGfbK1DunWwqCLwvvcGgNNHfZOB62Z6lln9en651/1ZGoCGm7bM1xP2q2o
qEqtDa0mwBg6NILMYnRzUfUbB3/VCiagwOqEbjKy9MtvYuVE6Gauj8EQDYcut2+sqn7+i4UsTEju
xfpxAKVTPQYp+a2CRw+vnr/55gsL8lZFDpqZQzuCM1H3ONjecwLOKG33N+swHWBLVPR3ZPwfs1na
62ABD5IJtdyyO05VtPFWXzvy78hcC6kwteXo5eSKKMKoHwMGelWWEt3lEbur8zYHkqXYohd/bwjJ
z2YIjqA6jlFukN1IjpzFVT1YMQCnxEhVF6q8x3Ewah8wWNOLLPJD1xj1bLwM0TnYO6jEeYCleZFJ
b43I2JqmXMvSlj9GTgJEYmFKGKcKY3lHpkNnAVrATGUu2HjcLP8z1Nj7lY8YBBYsTHagCiNd+RWq
VI0x4WM6lvDKMkeZCgqO2dt1l1n9nujGAQw4D0PLoDE9F+HYhjk6OWgve06C8YQ2PPUwvBNqfbhu
bO0oo5+LbBBwMXxO6RSUhKsUIMsxGBsOrorc48PGjbRqgQDjAkIO8AfJ6OE6tuiUN1iOiJ/48IvG
36+vYNUFFn9fihRmq9XmYJWIFJXh2cmbJhqX4j8mUPQ2trqJ64sBdY+hz9LGcqkgtiqLqdMwBIkC
/tocPI0m+AyuL2jDhlwnKDGaUmEaagiKMXI7683ZGreSuab/8WNUd/+zClkwifWaoietMUDcvTqF
N9E52yW7HDI6456+KRAhz6CiY/rXl7X+nf41KmVALDWirAW8NlC7T515S/TPMV4hjJ3Z1tzF6gGa
UZ2IOTP5iHQ9obUL3c8ckV1AJqTlIB4p6F43hU/Sx+tr2rIk+V45kkTLNfh2KZ4S81FNvtL0qeo2
ws6WFemMdoUKPABtxsAUB4uDd7oDn6uOerS6xfi9ZWn+94tkC3jBCYwm2Rjk3Tf0Zohj+rr1oGwK
OqzVizA79N8vNPvKwk5YD23Vl1jRaGV7c6i+1AKsUzbPj+XUvGRd84YCyF8kYEub0lXBOnsKDQVx
Iiz4GxHKi+0wMJIDpHbdJ1bXBkDH/PhFuKPS2uqSV3o7pEj0wEczDW8EOiOO7hn8Nh81lw6v183J
Kg3/HOaFPWldSO864CjwzXSB66I3LCCRGHTWbPLcKuGLnuXpjiqFdapFDkkbO3zTWhOAFudxbFrT
CzUWuWqvpTfczOO9Wqv0u6JquwG9kscOejGfNDXG9VM35afGroAp7+3TlI2Gl5G6fyFDmfh1DUyQ
ZbUToNR2cauJ8KdSVHfAnQIVAOgasjfnpNn1MYQAXZt01OMGCzShhgd1KJ8zm3+ykKmAqEWlrpZZ
X0IHgsiFcVeEs8bX+ARs7rc2IuBj4InuQynitRK5cGMRPTWlccMqdhoHiDEoJj5nx+tDSp3XJopD
v+grBYRW0YsxGj9rh3/CXeg3YOsq03RygXb6bnFl9Lg+3TWM8Q1fWAvlM7cqHvRop6CYfenneTqW
1cSB6lKjtyR09kKPj9c//2osR58R2T4gskCRSm9XXbT6NKTIgLifvXa30dk6p/7wObozDtpuhEz8
EcDBw1ZxdC1QvCe073QmGDi8XNgwATFUDD0gIIAGGglCRYI2eXrT5dbu+gLfpSvlfBORwkTbBOTe
pjwLkucMUhNAnaF10sZ3xhtTbqp4l7MblEjVm+jYHLKD2rqj48bQKuW+8dtwoPyBm+XYvKRutomg
kFH97ydu+YukqB+1ORhsa8xDJXp9ZNZgujVwMm6jhK+JPWDkJpuZqFrxOWvZE6aMx7/wKorsG1/7
nehI2vw6svsq7bEjWU4YDAENQ4utjtXqdb0wIl0FldbVUVsnY2D1n0v9lJa1FxdBX3/Rm2EjM5h/
r/yFl+uRIiaLmOhLzBpDfR245LrwKsf0BNlIq7asSHEyA7MEiPScIaBJhco3sQ+Cg8EjYX9Kpvef
iPzv95GeCRFOY9cQiiTRfKmt2xxoyq0ccbU/+3+kfdeO40bX7RMRYA63DIottaRO031D9IRmLqZi
VZFPfxbnx7ElDiHC8xmGLzw2tipt7rTWutqzacV4AE9528mqgLoB85NN+TGK2I7K4+kuXgg/FjZu
OpzU81Qh8kCBxxT1oVCSd0svz3HX/U1d/3pJkwARAxW1gEpXf+pU4ek1cfWmchEmLLyepeVMokO9
keCRJbweXS12kUBuahsx5pvL5Nd9zzVn6NpNjH9+HeQookZu2opTIbVeTgufRtQD77t338zsQNe1
nclLTaWBEb1GNK9CFz7XXKt0w8TLAilgHj5tee4SV/OKVX6o1pniqvvq0C58hca3M33Bv+m9LQet
YVCi3S7VIeDP6joTuIV4eMsavpbjE+OQyqwNtwvbVUKe7y96dm9HPvHfBoHivDVoMccgokYwl0lv
SXXBa8No+0JkNWsDShIayCJUDK1Nzm/QQqfMVdzHxBHbOGEXRS0eRbgUl858Sg0U6gCsBk0A8IeT
+5gVmkwiDfeRGoVfNY9Z2LgRxLW4sRSNzMUKI7xFQ0pkKmCnmDhaIYNOjshI9hm6JTniglXxoVFX
CnTfxBXRgjwozTXqVAtXdGYnb+xOXC8hOpMkO8ZOqsmmAnEcpsY3qcEWmqnzZhwLee3IzTQtz2Rp
Roq6sMRJs6WVUPS1WmN2RI7W9+/e3IHhsv9/M87k7uVaq1d9hKAuqRovDX9IqeKLmHoZX0olZi2N
BVZkEiN1/uQGRkkeRxgPF2Ptm0YkMOmuEK9xs9BNn903FbuGkoZqIW25fUyGZNRq0xvitxZFbBeu
DMniKv66v20zsbBhaxjdBZ0DrvsUmhynoop7C9uW2t1aONIR5A8LTZYZN3RjYvIFEbwATr2rABuP
L6AuCkjM1pHhQIClXauoSlpOsr2/qLkuIEwCaTmeEVY28XyggQyFPNbPxMrcNT+1h/ZMniAJte5W
5RZs4zt2aMDKsOhxZ8/sX7vm5BJqfVrqhULak1YzD3OULkpvq8ixFp7U/I7+s7wpYpEkDTgfOYKm
KiWuU0JbW/6ms7cWWsvdmw6Y0v3tXFrV5ACLcKBF3KFGBKoh3y6EO3S2T+QlQsGZ2Pb60KYlSSsE
6JgqNaD/jK2SxlhpOfcGlXmKAO7iPxLwjeHgjbVpupAnOsEArDihEurpIUdiWgS9TdrArrVoux/K
bIFie7x0k88xLJqgGEeCAADwxM/3NCsH9JYFMIXhV0rivVWLi6Tx7xn0Klxt6F6pGGy3VJXFGacl
0xNXb0OlN6Ic1QjHii2vLtcDo2Sr8VrylcppPQCtoD+fIEzpRAcmNgpoHtT1jpnNpF1PFWjdRere
aIxyY3WG4aYMADgNynOZKW0aDSg4bkpfspV9Ivkv3EjnB2aCEg+MSNBxxv/QUdL7KbOgF041cwVf
nQd6SgZfb9PXZuQSkQrDJ43yGqq539gNyg6h/a7jw7ypEjN/MbldroScPIYkj10WkhdWwX7RM2dd
N0XlaQk0o2lvJhsgVkNPM5pVmNYQ7bVLGaiLgmAa1FJXToMXWVGkpm2UnLqMvDah+JnTHBUvHQpr
bW1Eblp0P5LKOmCa7hfuEQBGObiqWdRmcMB55UMCZu2k2hqjct96KdTWQxiCL7JtFDfJGsdPpOzX
/Se4dIATh8ZjqY/BzC5OFuXfrUR6j0soaMRytHLS6hhKyVHTzNfBWNIwmf3W/Xtnp1VvbvGmkQWS
QI3vswKSN7on+hduqwsuZsnOpF7SxVqb5PWAb6r83udv4HjdmdmFJfpCUrtkZ+LKALCoJCdm4jQ4
zcXqW7elYp0rGkRHt/dPbNZpjtUlwJaRB0xbOCrltdxRWFLJr06r3KEIXfAZLaRNs+u5sjL++VU2
U0uZIBj2QfrcP7JkcCsbpK+56pZOsrBzM5A0OMwrUxP3VSuQdqEhwh5LcetXbaXAVUEb1ocGbOxh
ciZxCz/96L7/RVHrxu7Ed4mMq3pmIZGiKhx15ORu2ac+qMK+R7K6NHKwtJ+TdyYG0+FFh0VKahPI
cDCRkm5M89MoLgvX47cM/B+fg/+/nwpw7bdH18UhIDKJw0+QRPyZhzbxNJELF0E4uj6JAvVcg16q
JPvWx8C0Fqnxo6GJLzoE0SBv90UYa8AL84dEXlfU2ql1vQGB7aHDcKRXty3GrEx5TaPyJMcowalt
tEsVeafS7NFU1Ytdp+92l/6sJPICf/mZUfEuRfmOZYnfJ92rhBkiTwH7n0s6DvXzlG1JjIF7jq5/
btFAyDK0CDJ4/qxQtkPHdyBSgmhhttWy+oB69z6Oo5+JjtaoEvaPhUw2qRmpHvKo1s3CZFVb2lbK
0sLjHAgSXd0ZTGheL9m5l4/CKR3J17Iz7AGD3LZDu3ecZgcI85rX+QcbnHWXN74ityu7E4+hRRyU
jPJzXGHmiUaD6okq3cdG/CDxyvKMtDnGubmzrHI7DM0+Uc0gcmwRhJKAbrxaXQR3jjmNwsBKuZs1
4tFkmAa3a1AQMYCBsZnsJ6m0labQY1RnRyJEYGtkXdb8LDQScCkP6pgdslgLIJ7hMjb4Q6F8Ck3Z
aizclmG9MiT+DZ/7FauzIO0wAJd15wwn19sVvlBO9Z2LzGtIDCnt9sGRyyAvFRTckr2kRCvIN33T
MiDV2ziQG/2QVBIElPOVEYlzysJVmODsOrLCFztoQZtGdNmF4IKrQPamwO+3offUlJhmRQmncdU8
2TF8wzmIwyKl8M3m2S5a39TLB2ZqbwV0q7UhPmaFGnsl0H/jx36dm4CfFTKKdJYvABWnYemWpu1R
Wq0w0XHWpfpYQO1YJND2rO0NutueJZhbappf6NyjmhFQRVpbZhvgoxokidiTSt/YNp5aq226pj82
SbotxS8F9HV6bXqVzvaQinKT9LVrdJ/lYZDEAHNjUtaDK8I8QYivcRyiP36oGtlLu85tUNfRGMjQ
lHOcFr6sfqdp5Zmhs25Sebx/CF3hKMHMKcrqRTGfNHy2QyM5IhLylOG9iaDqPaQuG7adoQfA8OwN
QKMQ6h06XYGWLAGzHsgwoygoUWR2NO53RuzmVecxKdkZahnQUveH3HnqaRqUKX2qzFNhpJ4aYQqi
PlBVgcssvVCPH0rynqexV5XSJU11P+vsVWKAuECxA2EBaBc6EMbQvJRE25Z+a+VfCuoQjF/wq/yk
DD3Wd6BdkTDPfWDJj176NLJfTYwaAhRq6gJnAXhV3nzLlEPf71XMXvKQejKRXZJ/L5xfth6Y7cHq
68BGcw809ZVueCa5VPamVfZD9KCJh9DcqBk6Ujzeh4Xkq7ENv/CRlEcdGGS8IVk7Z+VOxb4qTesL
x+XDQ8X3tb3l1YuTCpcpZyWxPeb4WnS2MfRmDa5t/0xovMKoZlAaSmBw5SXs+B4c5gi+dJ9bnQdc
nCdXR+b8jBrItFVeH/1Snb0OuJpe/6D6BnWmSA7Kwre7XWHsLWUVSl5dP2eD40bFgSjrFmUUE9za
XfLM+h2CCT25UOmrsp7R8YHEuFulT5b2jsacl6YiyMVzJQID096G85AXO4W8J3my6uuvBmg5Owap
egXNHzsMMnsD8WTTkAKp2avhYy4O4PPJBHeHJMXlX2GEu2/fQuXFqp4H8pL1D1aC0RcKsXbywTI8
b+BkpdDt+x0xA7NYd8oLgHNK/ORIqYefTs3OHVjp1YO+MsKHKPfA9joQ4gthejQD91Zau5XypTTc
V1nlhsUq7S4pSvUgOA+MPvEqw+8wDSFQUQJ5nNdj5kgFDTfiEtc24Z2awtWU7MIzDborr0otn0Me
BVEJkGt+pGLfpEAp6z1uTBGU1g/Wq/ueQbYlD0kQJsw3rGpfO9wfosgdzI9aMT0l77YV/VZLjzTr
vME6pjlzSbum3UECd4tEm5VDuKeP4X0RF2crp88JC9eAnK91opx1w/pVlfU6gyS1n7fdxkq1R2Ka
kIvPobgECGYELOpOKch7aJRHqnTfyhROTm8TskqhYsHkCpRKWZoEmBztoC5TfJcZq93ISL9rpN+D
yiKB8grA7YWEf50Po59g9d7hGJAFKaDpMoe8GDrfmzzzK2YeK916hcbkcQAdgFuz5Negg3iGggYL
5TNAyuJtPVivpA/BHGaaD2HMXNCZySCAHnZDWr46iXVOK6fwjFJsNS37LmsDDszIR30uFYRm3cVI
yiDWtW0Oxo/MTg18GFCR1pqlWPFuRIqAYxJjN5gFLrUKMTaLP5VcQZYGKoNyacT5bgQFK5MIW6v7
yKlCtEDaCiDgpzDKwCnyyrulKtxs4cqwwLMMBiqQrYyrvYp8yaBykreIrzO9PWBoa2WCM/R+jLZk
YhJcJwiemGpb/FQrw6c9pKB77/FZvW9k9lSu1jEJq6lNqGXHnYDyALDUFYMrs9ZG0y6MI86uBfT/
AMmrCjqUk2qiE0pETkIqTrUuA5Obacwrwbi7kMbNlnCurIy/4upQIinqHCGA+miSlwwQX02mfue8
lOEPR1kSwVta0eQCNE43xCHBxsVADkOIeKMiNrt/NksmJhfAkcK85wqy3zo+p82TLf1HRs3/K0Jd
7dfk8HW7kK06wyWOsxfWPuET39Qv99cw+x6vTEzSp6JheVQ5OHgH/Il2hlZuyDxTfkrZ831Dsxf5
ytAkdSrVQkONBpXkDmhdFYyaPWLx2PiLWT90Zf65yL/HAK6uWKYmOiirK7RYbaj9Op+9/vnf14GO
Dz6T0IQBH9zkTDpZshqNIwUME+3gqHRXczCpymBMum9n7q1c25kcjBYZahwR5H+mZLgluEEzUHSA
uaOiL1K85PuXjE0OR8IHOwXXDXaNPDLlR2EcqfyeR48xvjn3lzV3Da6W9bsven0+JKeY34H/5wCM
C2a6I6sUsNELbnOuv2rKMrChIJ9Dk27K3qIX9ZDKYDQ5qSHELh2t2ia1eI9b9qYUNPcq9AldkjYP
hhTtdI7ByWIIsjRdCb3R3MbglatxhEZaL967WhxrTUYahD4c4oHoL6CsN7914ha1oTU7MGyhqqC9
tmidV9pZKpbobGYe+o2RiT/sAWTIGkyBn5IMcUWKImlRewzDU0Yt/vsZ35ia+MVULlhromJwkupn
yn4VEWZ6n/7zNboxMXmFCuY4kjBq0OJotW+E1C96Gb6moOa8b2bGw9+YmTxCXS5yNugGPyk1Oq0M
1GTCWt03MfMgbkxMnh6FXIDK27GEGr4Aou0a0HHsvu7bmHne1zamcydZ3KmhluNAhCG/x8rwpVkI
780enOCaWl7aPn65b3AO53djcRJM8riKJFqlwBus6ZY9OrLbmV6tuyYk5Q+t76z7h8jLfPvC3yoe
hEqwJNe6cN31SZwpC6XSBpRhToZqrUWUHbRcjd2St28ZVRYu48ItmdIehGoISvIGYY1NL3L/HP3N
kM3Nbk4cRKZ2VisDjojz+wKC2mXlE6/f7h/Z0iIm/oG1NIGmDO6hHR7RHAd5ZvI3bgGzjrYMjutR
aOU2+ssro9CUskCfUMrdPgfBDBLrTP6LQTsIgv1rZvJmGUejSu8GqEuRai/1Q1Dayvb+Xs1erisT
kzcb9cCe9WQMMjAz6FRbJ6oCK2tczYn9+5ZmvcM/lsCzcrtn0IZJFcjSoCFRH5ribMcXUV7+NxOT
pypTAF+rDC8FY9UoLzceAaUcvp8LX+TZPcNIjm2jsAexkMme0d4xmEpzcQKj5qGgyXfLKQNorQZK
jBzwL5akgpl1hIArf7DzafKggbQ3QqxZv0rxe5O/xUu7Nr+cf02Mf34Vx1gYWTCIEiNbdjJXGhJX
Dtt1Sl8TqVq4bHPTCsgE/jU1eTdADKITxWAqeu2/gCRoj/2hPkCfrX9XzjUg06/0OBzkt5oilf4f
d3LymOqO56KqQn5SzQx8nPxXBqpUu7AXMqnZ3dRMTM0AXzaK49zuJgEDFQgbbDRx9H4Awyf8T9jJ
bpO3266UF0YjZz0dhrd08N1itmVKFFZSO6RoHSJtS8BbVfeHtC5P9y/g7Af3ysTkdnBOaChsJAk5
iig5eaY9iMPJq6QOSH30Bb86ux6oMIGkGnzlmFu43TzQbCVx1er8VHLlSw2p4zZC/ZsDurIxWVCo
ZhjnK8YyRPFlQb+IR15cvtHk9f6+jU5g0vQaOYj/WcrkqkudyiDxYMCxdrVL7Qsqk67U/SJjYXR4
TjAHIRUL+dysyXFEHdz1kJqbkvwYSVX0mATnJ0ciIHlNH6SEnuQO5zbEerQCVQUL5LJJnyMMpi28
rtmTs3TMCEB5DLWwybU3ejkt00TlwJeTTU/iBxr/uL+hSxbU27sh9yqHtqfMT5pxcWh9qULt/L9Z
0G4t5JCyjWwJFprKekRN7CkExd99E7Pe4WqbxkVe+VqnVqrcCbFNRIBlVX030NhqtVcnvPyNHZA9
6RDJAG/55CHFrUFSW0Ie1hZfoBl1c/7Q+0m8lJvOB8fWv3Ymj2nQIGBloeAL9Ifw+0/x1L9k5/oX
fSN741yDRw0T4ZmfYrLGlX6CYvX+KmevxCgKByAhOK2mlw5jdUkRax0/SXTTpd8zfcnA/PpQSRxr
iZBp+gP8oXTZIPSxdHG2Pe7xQPfYk575LUbDiJuubHBW9r6VeH27Nt8Sf2meaTZourI/uS98AHG6
ZMO+ol1a8gaSAI8T7v/FNl4ZmVyWpgViWmT4Mg7SQSYQaTeX+GVmaxhgYzdHgWPMGE+LsmEZarqk
jdmntMo+IYFpr/MHtL7033Pitd/Za8Z9AvoSDz1Atzkvw2bmvOP1T5hsZSobOYDZNgg7K3D2OBmm
VPIMACUsXV1VanVuu/DYZ2JjETT+7u/w3DECgYxPGvg9gMUZf9vVs+epI2dFpcE70mKrq9ExlmSv
U5KFT9vce7gyM1WjDYFfcsSAXR4yME+2QOPVC6W8hYVMo5uiHDVeWligLH7ocgN872X5UIPma+Fp
zxoCpgy+CyhPS5/cyQRkZW0cIfUZOHd7SQW+amsvxhvK7I6BlBmj/CpA9dMSKNdJFFMJHsR4ii7Z
BRw6fvFiP2dbYyft7L28j9f3b8KSwUkUioFqrtm2gENRNr2sumhV/c1du1rS5K7pRSdRU+mRNDYR
KEwhSYyGga78b+uYFj+jxh6UomX8pJfQoI+9GlPG93dq/gb8czRT524qSWyrGdZR6KVrSO/MBJFM
thClLRyHqt4+zDbheuYwHIeVP3dE/IB09FK1cmkdk6iiZm2aqQVucgX2iU4OgObAaOjCOpTx3kzD
zTHWhBo6qBfxZm4X0hhDX+ktLrK0aQMeaCuMhmzQMC5ZEH9vf1ggokoDCVNe6Ie/J9/vH9XsLv5r
fKpoSaDE11cmjMfJexu/mNlSqX3WwLiwkYUHXetJME1sVorcrPiJJZ9Qc3Br5/3+CmYPyR4leEDr
DZanibuJaduWjVTwk9B+UivBJI8J/fW/cc+o4wNIoRkj3f7kjJyBVyJPcBNArKBnD/bSKua2CQzv
qBiPrAOwcmtAt1mcJTnOgadgPJENv+kW9mmOfQVJOoiqrJFeGEWJWxMp7ywWVhlHOhhU22oFxtwH
U3HFGZC5VbFyfPVy/2QWLY6Lvvp29klq9lYKi8pTh3vdrWNffmc70x0AF3JOf/Op1m20xBykn0AN
TQ6pbmy9sHOJnVgFat0qO2kVnlC92D2aPasrOxPPw3KSRspgMUxXfOnSR2stfKlnPcL1QiYn1TGj
BDuAzU50xXxtlQVF+4GxrKFe2w+YagyUQN9kxiModDF8x6xgSXlw7kmB7RjSg0ClAOs1ebNArFhC
FWBtVqJXw5ZcjsF0ThZStjm3p0N+FGIAYBYHiczt5aiNSi/UBqrnVvYAKMJDjwFAooH0WoA4IvEw
E+nev45zCRxKE4DcyIaM8YKpo0iGlvc1ZMkZ/SaaARNLEOiok/fEWRovmdu/a0uT1IqQVI6MCLNQ
2cAfgOA4iAH6Bl28VJedfWDXhiYHBUJnMIAanJ0ghbPCCCJoPwFM3TmesZZ2itgmq6WOxtzdv7Y4
CYKsULeyPBHsVDHHNXjvhcTe3j+nqaTzOHAworxGd4joERfk9maopISCo4WDyjG7mbvNlqxC39ya
wMoF1IsXuzSza7qyN1lTXzuDqgPPczLrwetyGfiJp4Ulja5n+o0HtTua/hryKPzzdkmgPOhLh5QM
UiljIpojVAU6Y12uyEFa3bc1hgv3TE2cbkV6RhveMDS9/o/hgK/0VbNe4oueg5GPFLf/LGnynJLc
bpjc1pB3V/SVk5h+1+suIW3sZUAful1lmS4l6U6UBn6BxNZE1hcc5ezBXf2EyTsLMTprNgp+glKU
rgkmEPDN39/MOQuoBUJAEKxaY33u9tyUDKxdRZqxk8GzrRxp3/Rq8bu8YGOKx+t7EAEJHTac2O2C
PuAgocLoZECp2/+kQXpJNMB6PCgW3V/bHKYXK/tncdOgRsq6pi0GwkCPQUK3Ul37q9ilK/U98eQf
1eAllUtBAulirHN93/TskjF3B2TBSAY3RZmJzFSJDYgllMCtwAxr25M60QT3jcx6R0xd/GNl8q7B
d6TQUoUVDNHKn906CZrvug/JXmsXeZUn+XSJ3XDO8Y8KdmOIOPKVTTyXMHuTktLuThgy+lmZqeS2
evIS1hgwvr82a3YHwS4MHj0NEuFTPt4eYoeDXTjdyeQh2MSY8kEbGx45y1+ZLL8aKvULY/iZ91Fg
myR2m7767In5nEggqbeJtREYS84E3Rh6vpO0+tLG6qM51O9OAV1mqE2ugVuIwHJzLNISY6ND/tC3
9AGqb+six1Vs9O5dN5q3Mgp/RaDxzFL816k2NNBBC9dNnYBMJy4+itAs94JgID9uKwlj/BiDyeUW
smNZh4uOqqZNV42uFEFYl/mmz1kcKHWeYW48D11il+eCsaOQBdB/w7qlfCs1GEtVuPSRJs2+7aJv
QkC/w5biB0Azjr1Enq1SKo9l2NS7MlSdVV8Sx8ecthkMGJbaZJl1KIl87JXojKkffcH7/hnVOLLi
wMMbUFVHm3E8t6uQV4nTMgPRED/JPSYLQ6jcvUdOiUtXuU54KqEuuHAT/rwIo0ELf4M0edSfvDXY
aGlRx0JqTiHYyurwsfmPsr1j0+/GwCTaBZqqd6QWBkCaTqHZW0JQO/px/zr/+W5ubUw+j6gVNGYz
QLS5H0A+UWYPlRb5Ql0Ct47fg9tP462ZyeHUgnEem1gKV94jmrhta7hWfIZm6/3lzNam8PoN1UZC
rwKaeHsokimKug/N7vc3GOPoyiZeOUH82uSutJM35qXYgzx7wejMh3+Mo5Foo6sIBO/E+TRazw2d
4sMvbcwz2Sp+7g8b+Rd5jFfVnq/UDvVZMGA9xed2v5jqjSMAt1sLfVAVSTjkoeAApx69xMaHXSZ1
mLaKVzRKzkIMlVs27RkKLStAJ6C7CABDTwbAHuqFRudccxql2ZFQFhUGFcR9t/udy01iA4ELaahV
GwwraCSekdi+2X607Xx1FW9Knx74Zom7ZA4eB7v4y/5Nij7lt5FlYRhyrECK6UP51gf0pKBvsi4O
2gbyhy/0kR8jQKggi9f61lnxDE/dl77sl1st6J+qD3PTHNmxfgTarFkvqXXNZZHQUbWRXaGdPX6S
bjclGYww5mhCIDnobaCUAuHHnvGGH/M+cgwUJ6txm0++bfAlXEoTfidT0/twbXzqNSiX+wK8bgh4
i09n04FUaysenSd7Xa3Kdb5PvyzmZyBf3yNw9IvncQ4rvGjP6tpcKN3M78PIOOwgowUR+ORdQIM3
TBnDIeUP4luzLT85ej6H+FE5SofyuRlcy5MhVlj40Gnb3H+TfzpnG4Nz9qjROIo2T3lgzDBv4i5n
OIIy0KMEkpNLKeCShWkIrNSKaArenVRID4K42zfapVs+u4Fg30BHHB0gzLJMXhdlqTo0lHboFMpf
1mOzVYNhm5ylIFz1K80zPrUv1a08x19Sc5/LBFEOQ4Q4mgdx7uQKg/SjtCmH5fyBPDsrqId62jq9
NG6xkhYbdnNe+8ba5M6qKiSbkwHWwpfui7/GXuqD1fAUbdnXENSreLeUQ/352cN2Xi1vsrF1k9O6
GA0WSr+qSey5uVksSBXN2bAw64yLaOINTAuL1El0LpWRDE3jCl/vIxmgopb8xT1HCdbC/ALo1lHJ
vnU1GgBPTTJ0EMpMU0+qCYBpSynD7Olc25icjpUZZoJyQQfasuQz/QnBXcOH7K5cuboLQJynZOvS
dhc/q3P7B2g86I3RAx37yLdLk3obgrHgnTl1DT9aUX1mTgwoOY3/eyAHpdF/DU3TQK2XqyGUIFtV
Qv1hqE1X7hY4bv4Mf0YtU2R8o2IrKnsTR6irbT0YiMBPQ/kOlXmfKpk7qADOVUuz5HNe6drSJPNi
XaPIGJiA38vYwWnaI+Sy/qI5AxEpTKQ5cK2oI04ORs8tKTEE7pxpFh6Rf9iA8enDz/sOfNyS6WfM
VsdQDuG8hYHR29Pv2goAJB0vtDdkd4hec9nx0HkOoh5jvOnSts0RVmJNDkrXiLrHg7o1N2S5pJLO
GE6JxUA0mChkrcTM8TRwRnkUomb4d22xVYfaCUBuure5cmqgQAVxYRmay/WTRLr1UOo/WA7CnYaJ
A7KjIDHN2sUw9I5oDK6zQW5mQOJ7LRPctPv79edrcWQEHIYMgncdMu4Tj2awGr/e1hrIX0pBn7/q
Wep3tRn8b1bG63eVZMV1F6cp15tTElZunEi+bXyBesS7b2X2uWiaqo+ZlY720q0VuSm0CFOh6qly
gFUOn+MIygsiKMNoYTn27znwP64ZLIy8+OiZT+sGfY2xZKnFXbbzGIhQkb9KkbFucrZLHCPQzOir
SRCtDbbO3UQpwTOAYnnU0k2UNY8xUL2IfdfmIB/Qdi9cteofAdZGJq05PseYttJKjwYGzktb3jpZ
v871EiBrQ92AZ2DXC2BFwzh6SQ2xcdrBb4z6mBHJ4wxEqZ1xrGxDBTi1uBSYqbIkYbppvqoomvs1
L3Z9FgWGYQAvmkVPFs/4A0vMrUQxhsVTeVuadZDUysXg9odB5I1q936ZlWczhQIAhLh+QiD9TRAV
DU/Lz+x+ZccW9+I4u2QgeHYNZq1E0u3NTDE8g0aHqLe/9311trnEXIQ+KGJIDMw+BdQsKZh/iOo8
y5L4Xo+Am1xKMtdqlIMoiy+prhnoAVCKaDRg+/HfQCjuBWTSQG8Ye5vKfia6vVRpW6NAjAqSIwuM
hLICeAImy8DPQKViF+d26FUq/TH0GKbEzAyoTUvgep2O9m4IVUDfkNIfmBoVq74w3tHUe9AjSDqS
QpSuEg9BnyAOl3BIBVFBzx6fwZHzWA/loW2iI+oxfgMiDAhjAP9TxKB/ZRGSA0UGTrdGz47TR0ew
A2HKJ0vyLQYGD/hq2C7aGLIvCuWjGMW/MCwLJLUEsLkZxEqju1SzqQuSnCNkTjV/qPMiUAnJPUM4
pRuHBobTNYgRJLZrlNJLStoC0szVky7JJQC4duUqTRUUpfUmUftNlkzDbSvxDP1ke4PJrm2ahJ7T
qCB/o8BnO9ChJWRrEqTydqRuBRXfhMWfIHAKNUb+qzSqj8wRz2nFZdewxd4mAiTe9pfO0weZVNSP
AeYO5eKXU4wTzRKueqGW26LhH7iau9IANX8lgQvKSYADL3XA0RhAY5pInmUtPVgyai1mUyQeUgG3
sOpzXoPsoSv5swJFWC/l1jHnZCNr/L2wys9UGMwdLOvCHakPIpP/iBpFclXKJRfyAy8K7R7iXHrq
hf1IBPB8GmSI3ZZ13wcC2kMmPVShtO+rKnMVputuKoe2B2DQk50BVAb7KxRoDmgfP2tS0rm6LX10
LQircvodRIGr0OiIR1uUKKlpgnKzNi/gUHILW0WRjZBvamHYoK0u+0BVNe419djiZoDQ95oz+GaG
sXWui9arqPw4OMZ3sF5BhbLCT1RL9ZDxEvqbEILwS0r5qrG6yFPCEuANTXly9AzyVrEsuzmzTqYt
bWkD2T1bUsDJULGVHPFzQjsPDn+XlnRLUv0RJbQf+Hahz9Qm72CFXJcmf0mk9AWPAkMewLq4zOob
txtQXE04e4lSHIcYZOL3efoSGeKZ2M2D4OnaKuheaUj/ULAMNNoYTvI63lwAA0w8pZe/5Q495QqI
rcI8OsUmVf2mZa/MJJpXDX3hhmEDV0RCrwi7DVRUnsMkOxixuTcb3WtTchRFO0AgOt1phK2hoASU
2aB/VkzfNmqyttrsBWpHT0Ocr9SoaL3SjJHYZOBbqlv7QtQk3MpgW8B9F54DUpeSlhdweDJPbcCT
ETYEeq3dh45OrRvLItvIWan4zPl/pF1Zb6S6tv5FSMbMr0DNlYTMwwtK0gmDARsz8+vvRz/cmyKl
Qr3vkfaRtlq7V9l4WF7rG8oHCiWXoU9u287GGUnMcMe4OMYyZ3D+qP5QFXD5pC07ONApm3bQwER1
TMhtExKUEX+Erjk6ea3erAoHPQCjUCDAHpWDW8VFtidtFLpp6iSuUeWaGyrqR1l2/qBmZCXyvPFL
Tm4jNr7oqeJluvqSWibdOj2qUJaVVV456F8kjmLPdKrSI3lyZKQUkMpR6zVcFmDdzVvdzZBvrS2n
vlGK8qgJqB5nEGGEwI/5zMO+h1WyE62sOtrKBK2X3DQhM9ZQiLtrdlD25S4h/VPKUMQjRrRzBkAy
AD/oty1YjF6WjHtK8yDuIEFtRNW1Weh3GGDrAaGwUvv8C0advpKY8BCPBwATKPvSBoVtWBzbMIW+
LYU8RG2RQ7W7GXYW7AKdkvR+QuPc7dPReEctJN4rNvThOpgnueDm+7VtUkjq6/WKd9YXLmLNLZEP
QyFFvFbMQGGzT6Ub44GxzhuVb/TQUlxS4ei27O5DKPQ6l9aHiKHDR2D+7A953q0ZdTZG3e9IXY1e
IcV3Vhp0Y2f8j+PwZzhSPxqd0btIvO+TULvJk3LdoNHjWV31BJmqr4j3ozuk2IWkchrPKYdX2iom
xjhsawkFloHE9YbJ+lFlOA6MFAIQsoQ8EIGWi0H70HeI3PZ5/5rq/SESquZyY3yqLSP2M0sL17Vi
/2HSfGtRzwdvlB84dYYXnNfOmllmv9b16s2onLvYjhIEwyI2rQjGJKAtQwmHQUetsqH2lLEs97K2
C0FHxfYQvX7lFNgDSgsVL1riuLbr/j7SxSEzIMYRE/NtqAgOSdV6Yz0Yb2XE7vko4GqXQWFEFBnH
bht2Y1I/ZAaBlUK9t+P+RTWrI3Wy21DvrxITIkTdtChUDfpNjcDRybtH0yiP0ZC9S6Xor2wo/3nG
WLwapLlqZPlHJz3x6qIdrtUiYqvQMg4iIxsZ8xh6JMWmisN7isN8BTzrJDMDISDDLKGEVCf3EW82
EZf3MbU7Xy9M4qm2vC7U8hhTfgVv7oCO0Y4ZAzSwSK9sipBSL9LDHNMQyzX6nU/URu+kcVLV0/UI
2skaKv7UfmiYcNal2h2I5jzGCUVmXo3OGmyGvaXCG7nqk8/EHraQE97kUfYdUXUvx2Jt6W3kNml7
30J4iKnomuRDsWd1WLulqbggf23zXPWjNLvpcrYtovxmsMK9HOpNTGDN0GcE5Paofifh4I8mQyKp
XGm1nQGEFd4jPz048fieJe0xboodKuObgXLHbY0YR2j3RmR4yDtlXRhD6UWadlVSXImF2b/Xar6B
mPOKdMMWdF5IC0GYKE79qhU+HQw/i5K1I7RAcuMqBcg0nbQjLUuu4XBI4LcZ7zQVSzTRy/6QmKW8
Mjvc5K1lrFUz3NshfSkz+ygh1WSG1jXu50NeypeOSg9Ura2IxtyXtNxkFr/qKjOoZA0Rbk19TZTx
oCqAc8gUB2fTahB9aeqbwWj1azTtAEeUtotCU+LGja27DG6pVL2RrfmgqNoapsJPUrZrK6VYFvV4
rPs6xCsvvgUlG/Nf76w63Av4n0IRbasOI84Lbm4VHYUiI/puo/xvptWvHMhmClHvZCxylxnhtUab
x9RSPbiG3XYWNCpbujf7sfEU2XyWSr6Wapdhm4FnUlb1WhnTK8hwQguL5aDitumVSMO7okFB3RTi
CFLrs8ZIAcJXfs9Fv55sZHDS8cHVrGFXqc1VakLSSqcNGmMZezGt8tgKYbmmKXZNjUZvncY3aUXW
paGMHkuLGy0JD1XSv6LPdF3D3MPH47p2mV0/wwznvco4lDKi2zqrnkvOe/T1bXUTts2VcNSngRsH
o+rh49XmW4s32zYpN6PioPI9yquIhH/AU7xPVHmvpP0j5F1WOEVuRGwc6ORskuLlwjK2Qrvnyqlj
aBcNzXsiNO5Sozhw0v9BivFH7c2H0TTWRcHuRMXWbcpfY1lDkIDDMgw2aR7+7RkNnX2emO/moN1o
Wr7SLHaggj9U1Hm1zOLWLELmcz1ZcR3QKqXKV7Ucv51M/65jGJLEhnCrRq6SvLsWebiu4noL6hl6
miHUhpoYYjzxcN1xANG1+D626h1eIbBDjUWzUpvxqDhkbdhkNd1wScx2NKObuk40b1TYwcyN7ZgZ
GfRZqgcSoSeLioNvFRCamiyV3Jw5N7Ssj4Otf8XRsM9lfIhLHPSqVWxHCDRSB/qeYVZ+xkzp3Ey1
brIx6nBJtbEb2vZ7rMdwo6uRzqUyOwg72ZSd8dIYFYiUlbXTDHzRbDR05H5khd7tnW2WcHURUewW
VBX+5dfz+XrdjzftrAYkG2WsiyylgQPTQrltX/Q9nlWe4kFCwlJvGUr+dLvU9Dj7Zv8RdFavgRC2
LcJWNkFqQhROSTbEeRzxjCLVUqt/+psuPNn1GSdWlGD39pMtu77J77StuevWwzHbLxXffxdUAGql
oBKjLGQBujmrrOZFk4EpiEyY17hlyXRzAeqS3V7+WOfqdZD8RX9EnbAE1nzakhFCiJldB70aEjzr
zcTteLFQ5jhXS/sRZO4rC7/bLmRON1mlKrk3hE3uxW3Ve02FkwuSijsW1wsVz7OzB8TuxLEEsPav
XOiPQhFJK83h0KQNsjZ81YxipWvVg1Mm/15jt8EpdiBcpKFIOO+0KaJAkykmY1ACkklE4YseL0/O
FgpS5wAtJ3FmJXCS6DJW4n4M4NGLy3w8KKnyFI3NV9fUntoWj6Oi+dAru4fPdbuWNXvKMnRoWrkw
rX+x9bPFf/JDZmU+RUi7AIIDBsYsuzaictMxC8okxYCicmM0rq11HzVNn2DACud4qJPVxHiJMmoj
56IfUUFbV1rdNnUgVtw7w5YX4x21JffQRXjP62qDHnG08KPPNZPgiAgv4AkabOABc1rPSxPTskQn
4NT6on8bx2ileOTefGmCCQq0tG/PHA8QxIeNnAYABQwMZ5XcJjfyUB1gCxt22lGq32mNl0T1LFHX
qXm8YRSi/8P3P+9iSHdTDVwtS9cABDgdYGYWFewSCezD8JoNoQek64+XI/yt384/PJo86B1MlChA
+k9DoOButKLCHJpRxv2yhsxeEqIcqBRj6gurdjxRlNRNkbwYNflsy3Snd83OrvCeMJU9JVB5NcF3
WHWpdg8Ej3qvVGnkYZ+uqpJtDLPAn/eoTqowSVraPmdOucnaFj0ctGQpxB9Of7yKqjWIW/AlwgqF
zyeEdcrb4qbeQlF74G537B6qe4ga0bvLk3buJrRtE17m4DnC9XbOoOutvBGlhmSl7e2tYEoN2VB1
1UBs2ce+eTQ4fx5Czeu44kcFucUr/8qSeuuCnfkkofb7zzV6dANxUqEpOE3E/FC0SFeQPIefdMqz
PUoqDxopb3RoE10e9pmzF5hazLINM3EA/aY//3H2dnEFfHfjDEGcDzisrpqSr5Xu3y8u2zFMwGwg
sURAMzkNkpDSSRvVGgIlNNclUh85tgvnxrlVA1bGJIYPcA1cY05D1KUwoN0x6Xh20DHN4QeRDNGS
s9A5LCa+iY7eD/YvxjHbu8gnraZQISCdPEG4N9CO/Jbt80241W8gYf1AHszn4fAfFEROgs5StJym
SQ11bng2glgEzcqxRukEIF6lW9gCZ9fCdAPjPYVkZs5pjprBoDaDi0sOTXveolCIixIPv39f2SBR
gaYJ9QZ8qHmvW9EKgKxRYgwU58bi24Z8F9oSDfz3UABlMrGP0U/XLXQfT5eDkqITUcVKGViFvMtT
cVPZ1f3YyQXUykKYeXopB42ZsDqAeAgPuvYmSt9q9nl5g/7OlU9GMgcvxSbLGdQpJqlNSPUyd+iq
bZ1JL4/S1eVIv7fQaSR6Omd1K/JeGeE4Arsi1+ZvVvl4OcD5oSBBnvAH6DtOs/njrOGtE3HwRKGz
CZVgIhU3RT21Sju/GxdW8hkwDMZiwyt7ajtDqGEeilZOGY1JFQyDZ96qa7IytsaH+gH744PxNnrZ
dQfVyrXwso3+X9bED2zp7LCzBpObNYf8Rafdmt3rIB8M8nJ5Is+cQxjejxizT6UmYQ5mLyCS+lX3
TZ7Mp0FbJ2/2jgTiW75Xmt/cy6+4d8uFU3aattPE4jTu7G4u41DG5oQyJTpqVdljNqSb2FldHt25
ZQI2AjrU4ObCxmq2d5kIe/TUcxkASOv16WuVQLNevvaARF8OdG7B46LH/UoQBnf/6XpMYtSJExLL
ILfMTWqIPQqt/3y94itpKuxPcWUA2jYbi8jQ98piIQMVDSFVy127RYW/WvK7OZO8nMSZE9O5TmUD
EXU4ia+tF/En82Pf9NsVXed/pMv8wlvSTTi7BJGjm7gvcGH8IoaxbNQxZThhJ39CAXPCLapmvZeu
HQ8wyj3VvfAAJfWrpdrBGXNODNUxJ4/2yYlu7u0TWTIu0byo8AqmtwOjewGWmNqazxbT1z0Fzp4q
KsoZInaThC7svLNL5kfw6c9/HGH5wIGvHqZRq/ERzzYoOqSPl1fl2ZkFicWCuC6eBzi/TmOUPSmb
MErKAMLeUen14BbmW+25hL3Vdb2Pr7PKzV/7N3Zv/IfFCuiRBoQwWiu/CIV155h9EzkikC3E0NYM
KjrZ0ko9N4G2oSG/RwUDQjazPVfqWT2gaCcCm+IMZqjp5s7Svj7z/gG7FAhIQIwNFeng7PSntAv1
pu5EEB8hQXRTvjeoUXvJCu3EW8iItit1oz+oG36sjugDHs1tvMo26hLcecrL5oflz18xnXM/1kqC
jZ+VuFUDmEPbV/FDGiTbYq0+K3fxB0XP7dPZpNvxMbmvtvnCOX0mNG49HfgeTITzS6gIbVYJryQO
pAoUwV309gVWkgWwQlXAqwyFWL8QNIdd2pIH/F+t1NmgTyLPbiZdLQwH4n1NYFXNtcqqR4dbgDjA
trTme8Aoj4WIhNsN+b5nqPZZ6B16Zm77UnZ8pRohnsOkNlzNqVK4aUAbvsz0uzgjpqeFoKZUtQlX
vvIRHxdyXOMjeu/SCyvxYlUmiDIZ8W1TRC5cp14KUr/WmtV7rB2WlIPPQMBgr4VKBN5NkPb9JYzT
jrGdRDYKfmQzQW3h7fAFTf2tHcSfXetPsjXGBk/VP2jE+smr+dH86R+V10X89tnv/ONnzGY7ZRl4
9dDiRnkT90vCdtB7uwZ42+/XGu4bn0bAtcc+83SXrsuj851Kz2w8ABf8hrqN7qX7bLN4NZzZ4yeT
M8sSmKhsYD7wqybNIjT5vTAYK4/hXrDdyCvvnc5VHi4fms6ZpEFFOQXPWIANp7LH6WaD+H3j2LlR
B2aDKluowBTQLuBPwBzUKvTG+AM1/uux6fdZYn5anPXooA8UcO8eFTFYpuscLVGho9FiZPmj2USG
K7j9pnUqcWt0A922Uo9Adh3zmpdrFsNbBu7Jzp4N40s45rvMHCs3ZWQ/WiDQkwZWc2jOuF0D2BNw
C0DD0nqtA6qk1+qj0lQ3VdU/dQJbP2bf/UCeBkcy4Elg9azIMXI1KOFK0ps+VP/VvWUZnwaXbyoW
F/o3Hz1sHkKtcVwQ2Uo3F/mmH+J7WbLG7ZVSuKRPgcUAbAglRs0tBiXB5iiJJ2HT5tLCepfRcKPo
EmgtNJmHOgJepkTFI4pH/ZYkrQChMEJpA9J3EIjL842Iy6My6BHs7epop8WS+LkiogClmgkdMBho
841vAsgSPzVx8Tc2HIVAfPbKsENukFnvCqoQwOfFpc9GDTdaWBV+KaObrCOby2vhV5IKZosOfh/o
VpDVA3T7dCn0A+weCklY0IobtLa1/h0s/Mshfq22vyFwsuJ41fGUmV0wXGs5TIQGBo+xt7KHvY/2
Yefvpr4kZrMUZ3aFRFLJSZxgKGNfeA1NPdK8KmPox8b9/29As2tZi3onDWsMKKaoRjvodd2OWiCW
ShnnPo1J9UkCBBpN5C8f5ceVmEP7ocx1Mw1K/q0CmKs2RwnIwOWxnCkho74wMTsNAgNhZFKnC6DQ
IRxrTX2SalU9Texq5Zp5gCj4wwNdZBf9GhLqTZaJfgwquQDVz4c0SIOSXlfR4ySO78gaW+4GNoCX
h/RrHSAIPIqBbkbVmGrzEWWRavXQQm8CIuy9UTavqcY+EzWGCS7EBP5DLJC0AKdGeqbPYzGVxc7Q
4QbPFWvN0iceHRpcy02p+ZcDnbsmgAj/30DT5fZjMVS9SQoeIRBwcp4NU6kqWjA3PfdtfkaYvb6k
ROkbnjOgiqhbp9gX+VY2CwKhZ78MOG22hZwZJa1ZiIarzZD1FtaaA5nLNrluu8favFac/zRb/xdo
/sKr6DCWTEfGUWjNuipDL4ma28sf5Ox0IavBAsN6Q+Pg9IOwQRlYFU/9RUAynAQYE32fp0s3Nf6S
WYJIkZzbBiB32DJzpgaqmaYlkqIOBojx+qZUb8Ne7lrd3Dm6+BhEuUulcVso/Pny4IDiuRx5Tt3o
eATvH5HXYPD3B8Np6baX1hcFNlsYkDNWGv3KSuMdnpCHJMONDd+3WzbywrXGhsHpCoz/PoUTAR3y
bh+PgrhmZPzRaTfutKa/LgbjWjqaWBdZGLQNt1zdaDfYSPAeqsabsDKyQ45nlSOAYYiaTzxyMyBQ
EZ01exaDgpjL4VPX1UMBNSvPVuzSBezQdqFyCmxQD+waze6NIYcvU1x8ObArci2BbQMlbhjNGfwb
vpevcVeHq4gMX8YgAD+okkOetoDoVfAcQmX7HWToTycmV1VoguVa5Q99PWzQRd4AlRgkXXid9v2+
t8e9yQn4fgpcxzLr0dbjz0yQh7qyzFUXDY8t6+8lLQ4knQCwbLhVFChmxDF3y0bfAgaKDkp3Yw/8
Xa3CTWRlt4lGXiA9NXpmV5dI95N1qlpXraIdWQ5jDL3YpKN2l6nAjfIufWohAI33ifMJvPy27WLd
A1CoXWVKDO8pWwkgqfwQ5vyrbXsAM7Xi1aLKYwdi+Sob7YNRwwlrFCsjzVYmjw2kQIDONUlxk4zh
a09ruMN1dzbjmzgXu5rSXVig3YRu3AicCOAdRGPVyhkAistL9AR5qd3mI1AeURM91mBvkC5dMUFh
QgWBUKCP6FqBPDUg2d2qFkkFqDcy7E57GQq5TlNj9Cw67utEfDCgQLUm/mphWGs36OA3pvWlxeBe
UropAbXxHCjs28IhHvy6BreJLACrK3pbG9k77buHPrMD4uA3QVn5SqlHH9Z8sTcSYPzCst/qnG25
DrMuJbRvqWD3lhO9FJb5IBr+Kiz7My0zPAlMZxePoHYmMmCwmvMUToBVbq0eOJbyG94rgJQa91Uj
jKu6AVJaL+0PmrG3Whlh12tEsGUMQQYVHSiFau8g6Ru+HFs8gK9/lTuw7+rCvZYRCLXAIQ2p3yfX
2bNDEljxlhtdz744Z6oHt8jNwO3rbDDkdVc08C7MmndZZ1dxom24oR812FcC1w5H0MIi37Xm7IDv
/QMCC0Q0eZXuFSnXRaKHHoWYodfB781oho3VjzueACTIc0/vyw8+dPdaI4SvprBwa5nS+4YNu17N
eoy5+BC0+bIocM1Gt7HV4YGFOvEKR81h5WY9lzL9EzsJwLDlk64pB1sbH7SihyuaGu5xKIBqphza
od1UtHqJwzH1dMKMNTPLrwRPZU/lTg0lTvOxddIU5BC4Ykr8dr+kMDKED7K2liBI+U1MXuF4X2yi
sKu9yoYbIboYwzGkQ7a3GHnDYSNhwmGYoGmJV7CdU1+P9MxHA28Ca3LIgGTOy+VD88zthv6jiTWM
7rijzfvjpEDuGw+jAGPwsbD3JIJ3HTmyLlnIOX7dPGCOagYqNoBhQ01ozksnSiwdM8t5EMNcyq1J
cTMWoNh0Y7WQ554LBJkYtMRBV7WpPbuu8QXykfa0CGL9a3CO3aRdZL1dnrS/Kd/JFQfpKgAYIFAO
PRoD9eXTe7QQSDl0lheBddPjiEf9iV9b3AWeHugqIJdXpQeY9FHQ2/DFzR/MzxDP4gne8O+ZMH4J
enboaE99UfNvteZHimUa8AavdS1DIQxMny3bmzvArBp/khoKvXGh4nVmcuGhNnXPDeTeeHmdjlsX
Jm+cRuIeGfghSauNjk5EpJJ/bbBgUD/DTPf8j0HVNe+asKryQCvkXvRlwKt8C/+2hczu3Gj+9t7B
KTVQvJ/+/EcYACjzfAirLNCAXXZrKkIvs6JnnoJ0dXnB/Npl02sSz0iUXrELjHntoqMA80MegMEO
2fSY3kCRBJdphQ0NYtTlUGcG9fNtPO+tJFrcWeCfsyAzntrpXnTu2SJT7td4KDoqKMJMrlfoDMzH
oziD0xITiVbR7HXG3FDe2PROSf+dW4pGIsGzCw89qD7O9xkbjAKGuQmqX+WnySeMPtp77ZIE95T1
nuxmjAaS65BmgHAFhCJm6wA2j22tVBZctZx3y3gKFRSyoru2/eBIZi5/nXO9DQpeIflLYwYiaRar
BG8v13O0LSHDcFS3yurT2KgrebVEaT+DUQM86Eeg6RP+WNw1uEmZY8UIdGR3nKzyPdtML2RSr4YH
6Q2HJY2FXwsPswi6hjOxmrXf4DujyXhPlFDimVx7VIHLqCSumsULM3guxzdwg0BkB2+LX+ixrIEZ
rxE5EiwANDDy5NXg1cIr6dzqxiPJxBHkTLods9PdabrCGLsWSjtIiQpjpYoNkmA36c315dWwEOjv
YvnxjWyAsxnPOglVMzDU1DeKfMMpv9FA8S8HOrfC8V1QLEE+gorZbER5oUrD6SX6oLiHUXDP7/ig
oxgItXL8RzcQoyoXIp5bDaatA0mDzitwR7OIMNJIM9llEtwDuqt4dbSg6afWZGEGtXNTaKGRjE+l
AQ8wx5JpeWW32tjLoLeVz7QxtfXIIxShleoxS+XnEI3vpZrsgZK77aj9TLVwX2vKR6sOexNatR38
4uE+BHVkK94MKgq8zbvd1OsxUdc8j66yKPIpnJ9twPpdIsVxJN2VZHITqcMqDrVP+IBTP6UmDJDN
OF1rg7nVUg5sI0RkF1o+v4YKiQoVuLnJl4JisLMCOI6uKORQQQjgM+ma4jEqIzeO4USsK6vLy+V8
JEj2g5JmokowKxOgEoLHZuigwkwsH1nypq84Elmg9WDR+R9CoTBsQKFcAx50FqrK80iLNDtF3ct4
N9UaBMTRfi54d2/pi4i7s+P6EWxWj2pZUXSOEaaQXrdfQkf5LnjiO6F+TyyYUF0e2K8NMH2tCd2H
Riuqh/YsVWIdC+E6a6SBFkFRMBl14G9hpCiqz8tx/gJdTm6vSbmEAgaMprkxSRbMDvqUJMwsyjRg
yWjCj1ttfIUlz2ln4DmWbQ04dbtQlrglun1T56YHRbbOi5jFfKpV3+C3iFXB2MIKOndKY/gAeOAF
ryFROP1RWs0U2pQ42WhK0bUCtSJeelGcQ0SgHAvNJyyeSRVn+gI/Ts/UcvK6T4GI6PbFzljXN9qh
Bf6/9OsV6Jx38lF9XZjq6ZudTDWuOGgqTN1zyGuROVILTygZKgK4FX1jb0DzXLfbz97rV4Nf7KPF
3P7sHKLBPUlqw1t0jhLo6igurNosA0dfNQ3WTzgurNEzEVCpB4ROxasMaNzZ0lFbCZNpHWCfXN+X
yXWx+I3+PutmM3YSgZ5+o8jQElaliJDuWj+/6zY88niDF60LaW3K/PE5gbXPFsrDa2UDwMcmalzU
5O5DywVxG/w9ENhe84/L3/HX1gQv+uewZ1uTEysbRTENGyjITHc2DpQXQPpcONrOwTyAgrCJOkFi
fzufhDHrAevF3RSLcSe7IQUX4aEb3uuSeaqcaIp3Elyysbnry97lsLPpsBkz+wBmkheKeEEN79yw
f/6caTX82C9ar3MkpNiTY3xM47Wqblm/UI4/t6B+hphtSZQsrD7qamwQEGpt0PcssRBhOjjmC+pn
hOmI/zEIVTp5pzqIgP+7MgfwfkX0mTH+OWTOcdBApzak2zdLoJYzynYQ8tMdsJOn5JbO76l4AEY+
gU7lX+HgOqhvqkd06eqDtYqOvads5IYn6+G5tN3FTH7ahfMhw7p8Au3aOu7J2XLVjRHGwnkk8WSo
d9AaALl+ZbrVDnqhur8U7cz8ThI7KNIAl4RkfnZwN41wwGOjZcCL/KUvUDKLv2md+Do0J+PKRkm3
XKlgkF7ekWfWDTSxoFbooJLxG5cEZSdiaoUog6wb18JGYTaLFnbjmdV/EmJ29+c2OPVFWZRBE10J
8y1ujtoSLvTchkdDcrqQIPuo/7KMilAd5nDFAa5rX+9i8EZvwDe9Sa4q6LMNR3rs7mntAhux1ET+
nQNQ5yTwbFdYMs2K0cgwf8c4IE/WNuldQ4BYAzbvqtmh3Kgfuud6CYN95llxEnaWvCkE3BKDMywW
45VK4HCqGw2asWj+d3zc/Icl8mNuZ9+vKKGJkelpCY22aG/noOBCY+FyiHNLRAW3D08/4ON/VTXg
RsiVKAUszwFnJzTSPWhRjxr5dy96PP6BfkU/0QRNaF4CUPVQahXXy0Do6RYKutD0WZQl/n1kYB/B
1svAOwEIsdk5XEkAvUFnKYNOhsdkkIcOGGwdgr21LSCU83553s7tXhWybBAetaY62uyAIq0BJ88B
W2uSBK77d8kfLwf4lbdjeaOciyoNgOV4Vc4OJdCdaRcXURlUqLYXEMEoFJQyRtWNla//EGnC8YKD
hHR6TpBQSpMowK0LPCfhjhE+hNaTY15nSbKw1M4hGAykXVOBBrwcc74IrLISaRuNHPCy/LrbZPfO
HQm0W21vr8lWdxbCnVnZDh5z2t/1gOL7bD04ncoz2eiAS5L46KQD9RSNAComFlAzv+LgLWLqUIBF
9R3kNGMWxyJQM9KKLg0Eqx4UEm6jun7rW2ggXP5M5+Ng4mwVT39z/uqn9dQpV+oUuuX8s4EUVZVB
jMEQ7UIh+tfK/jue/4sz/fmPbKMf7Mw0YolHXF+tC6lv+qJ4/Q9DMSdfWlTv0a6YnaFGV7CosPM0
UNI3QT/1EEYLkLq6HOTXBprG8SPI7PDMtRxKGbHAOHRI3NpyFec6emk3nC9dCb8LnFMofHxAf/Gu
wLc5nTJVUXmqDywNMoFOlwp1sF61iFe1eey36Am65ZArvpl0JrJhpfHHdlGW7uxXw3GBdyGqV+ac
8UYlJFUg7ZUGTZps8WT2oT3/dHlCz4VAPRqnHpa6gX9OR5mNSsSLIUsCW35rQAwkw+flAH+f7SdZ
H+bxZ4TZyymhOFSZRIQUAh3bCeMZrk3HhXS0W6CzsxDt3IaanijQ2LM0Cy5up+Pp20gpGZjCwRha
m7SqbgZ+T4c99JKgTAnJSNp8GqG9KvX2mCKnhxFcgXIY99mgri3p/Htjxvr5a2Zj51rkGJ0gaVBF
V05+OxifnfNwecRnBgwDGpAa0Pz8CyI8HXBCE7XO6jAOavSLG9gXqkAC1MAfXw7zK0MCgwWNC/RK
oPuKjTHbDa0yKi1kl6aKU+zXodxSmDIrNRCbJvHjbOG4OhcN5S0koGgFwjhodvzWUdmnDR1wlmS2
20AcTA4f6NhBZ/ZFN24vj+z3DgC+D7Vk8GqAWIEwwukEWgY8DDVICwYUtdcmAB1qYeqmqTndANMd
AkQcIO46Si6zrKJmjsELIHQCA09oCPfrbxAyNSEGyCA5PBL7hqL/CAGuz8KK/tkAEHYYFF0nuEzj
EMOj63Rw0rAHBQA8xHagw2AZkG3Ts3WR8o/Lk/h7FSIO8GtowKNMgNfxaRyUjAtH6dI0cIxmW7bs
KhbxRtLw8XKY32S5aTzozKBJDM4AEpvTOK0Gun8RIQ5gM/cNWD2+GLuDEsJ7cmRXZl+uhA454tG+
0Wh54Jb9iF0fQ12M9KvccPB8EOO4TkFUDCDYs45ZsXDcnZsIIATQhsUj0EbqdfoDgcJIkrgNk0DL
nMFTnOKtT7pxxctqvTAV0980X1ZoHaFuiIUFRYrZVGTQeuw40B6Arhc7EUDUcdtvSzga9e8ZinhL
UPnfTBVMvQaQAGw40VDCejodWWemQqdZkgZ5ONguNSEjmVhIiNBWfYVqwz5MjQ6YEYt5sS2utcoA
typW/bQpmBvbgOsK8yuU9RtNs6MhnY8RojbAy0QvKjTlvYRTBuGgSvd7XOvby3N19qNAdRe9FfwP
hY/Tn56wiIcAQCSBCklfld0pqg6BmwUsBZ4lZ74I+K0ocKA7NUkvn4YhkgnCyYCbblC4O7bJralF
6dpqgLKqIyVQhhbvSZmtSlLfcgdI1VFCfKXl5V0EeJJHBN+C+gIQlZO8RqKJ/AS9XEcf3lFQAcQm
9eGumLqaDmHDyhGPXEKisNRRLeqk10AOQInBThaj9QG5hCtBbAGRsKZw8z65Dkdxp6YAApZZ6Yfg
aUAGUOLvAjXTLVOYiIA58J701uilKix5rQoIHsdOniHCXUBkUNwD+nfoEnObxfohb4tVods+V3Jo
5lWEe05r+whzZD3LUanv9/hNr73VPgjabpsS3ZC2VF7iWv2jqSjORky9AkYOAp+aXEVya8nuECbD
C8RRP7oCKpc4R+8IG9b4lm+yjQAtaqN9a1Z7KfGe0Uj92Ubq/5D2Zdtx48i2v3JWvbMv5+Gu0/2Q
ozI1pWR5fMGSS2lwJkEQJMCvv5vu6iolnEx25e2HWm3JBoghAkDEjr3FMqisl3ywdsDqLyCPtqyK
fmvb6hYZlxcKJlAyqB82ihqXfTDGYrrqQbj+8E3EUHnJe7DnuyCWHCstLErBWDjyhTDrIOvhSBGs
Wgd+fYcc8SYajIOfkBdQ59xWBooTwgHhHZCg/eB9dId6jpum6KCq1EBcKZIx6LzcXY66IdJIXD2s
EOFh27lHluFeEQtXff9zRpx8VTv2j86TBvQf/U+5j6h4y9gDD9oPWcvXQUCaBQ2Gr0JJxM0hsLrM
DHMk08lefZbemn7OX2ubqGWENPKtye1PEUOmCSSnzjpDannmGDuDFbJwT7RtOPixYE2/ArRREeQg
i8bdO/HlXc1sf5WzMIPgDrkzG9tZOmW+8TNwt9q9/7uNk+1DHvBb6JTWyxbXqywt4oVLBkT7uj3A
zvexw/e+VWzoED0Nab2pfeeh77tuqRIHlJxhOYcXP3PUYwTgbIL7CvAu1lymIw3bBWlmekBEd+NG
bOOkc1Ccc27ypI/xBfPupZUndHDxqIObVO53aia/Z2Fvr8OOZyBl9T+oqi7eOF7Myyo2vCVgc2Cx
GoB/BTWuuezKuEQOow/3Vp6xtQ3O4c/wx/wuddxsb6kWRTNmkiwKIv2DkHF4TyL6+redJdyXjbzC
HyRHpwMYjD6urBZ+Pq7B8fzgtXe9O/O6PrsO77oYf/9ujiJW1kYWUFy5pFKLqM6LBSNzeu1znWiL
3RlBXBkg2jswniycMlv6NllfnqpfM3fwj+/nSlts4cIbdl2cIpg+bMQrRLBuA5RvRFt346yxsVdz
JcW/EiVpPWoXLRspe9yY0SMo9tUe7HsP2ToBZ/Yq21f3wbPzDfRM62wlPrdsUW1Qf2ut5wtJfg3T
al+hPcNZAkEegJUxt2u5yV+QxFjQtbvL7v4tjpOv+9u5eP44ldp152SqtcO1zboQFM3Yll2HYpz4
QeIMH5q3YK5K4twV831HOqtYZjvCbttxTfcuUGdfZLSATNkKfIK39lcw+4QfkJhBpR60boCDnLtm
zexaPVfa8KxkQmDX+kV+qCikypJ2e3nXnptJRNDwoEM+f4x2nlofbXNKOqLig/SyOwMk4VaySwEM
rspspqcz9y74WfATjckeYKo0E2QRIwZr0FNbPQr1NWK/12zGW525c6ELIBNweiIEqbNnOFHncLxL
4gPed3fgkPrWkOw+G9wfRls/Ei97ApBr5sH4a8gTux8RIWj/4EU8TuHpBOYRyWw3HeKDTYyX2HPB
F9lU8UpY7XawrF0PVt11ZXUOKIpNQAqT5jYwO3CtFskMivXcSiL2itpeAJTwctVsIgyrIDYKER9c
yEkvgrw4QE3+8zBYt2A/nunr7FoCpQamLpTbh3qtFS5QidXHEmvZbhNgktq7du7Vf27vB6ixGrNO
8Ko6tLpxmVMWRR3jml6EuDEPb55J5gAdv44D74ARhAloNXbML9CHvuFGQBAgQjx21bQofs2+MJHM
pKhHGzr1VmMviHvZwI0Bd6TZWOsnHU0KBH4aDo0NUuc+XEb0GZP4qIYCtal1cLxs1ZZjn+vTB/II
6U6kfXS5tqCgsnWjLj0olDcsJPMeWFK/hQV5CyNxa1L5BEIee9Qw+CGD+Gs95B/awrnBL51lmxbP
Ie4eyk2BBvM+Vo67Tgf8bRV4b3GL+55oUDAIWs8PnQcniPLdT4NTHMEQF93WiVMvaz++I3723MbK
XeU94yswpnsLw/Fxm89RrDyyiyyZ4YZLmQW3cZ96e7tQ3XM9qgPEDdSmqszNFgkZEIV84xZKnJrk
MCSoGjbJkAPuQ/cU75lFS7xqnZT0G4lL1A+D4R9X0P6lqvB/yqiulgjdxosYRMprRGfv7YYfKiK8
ZVuL+8Y1Nm3c3LdF+Sqt7llmAxKMof9YB2CIFrVcdV0JjQLDrHE3q/Fu6+M7iEiuKQOxc74M/S5A
hQ4KzlDTVo606cXKzHu+6xr3YPOyegJE4kNdRtkSr550iRzqDTOznenxR1aC4UeF6d0gDMixgnOz
4TJeBFGwrRGcX4kWVSUoirmtweTtWtxfpqV47Fn4iIVg2yIp2lXFoTBodNYnBy2vUX6yRR04Cr2t
19pU8dLg3YPd2jfAlj7FNvIwPYBEPQkw7+Gdb0CehybyeyVq3MYT+sFs++c6GcD4jADOgquhAi2z
/5oRIlCB5fxtLReUGQCG9+cG1W4NEWUkQgwsPeBavPSSr5VPga2dI7X81YugFyAcbLxU4El0gAMV
veHFWQ4gntfdyK64L53s02Vb+/XQQRdICuGdj2MNWbbTA4B7QyLMHneRwBDgvnZRYU9AfkxE8oPU
VbIY6uGumeO8+tXZQzYIemkuyoURh3W0UydUBEZJy/QAWYGDRZ094nB7H0IEnJdfLo/vzB0IfSEJ
aoH6BCXDevwVxolssYc57Jf+1nvs1/ay3MQfRorrPaL4UARZUHsR/Ai/exCL/3y593ML+L7zcSLe
vQ7qMOvNrkLnI6trmcRLV8yEl8+dAQ4EuECw6gLfoId8fZBDUUWM5JCAKFZGTyXe4DWdezCf7QWF
NaC3wpmJN/PpOII4KErDCpNDEVYPRh69ZKjEXNhMbK+Yr7/60ZndpBvUtGiD5MAUSs1iiG+k1fqa
LlChjug/EP/6wxna834uIGBxYOEXZn9K+5k8ydklx5UUpBiQaIeG3elUSbAfMQeygEAEJ3t4nh0I
31eXh3B2Nd51MX7Cu13lNh5YYnGzPtSt3IQCZdxmsy78OSTiaPr6wQ9gFRIkIUjdUFp12k3nlRFY
FxHsJ30McpeErbvC/BAg8WWRJTCqM2t/flR/daeNiuIhlmYcmFkVkaXJUD2bfhuJ3i/P3dlBjSxn
ANyjjE5PqgU2yNNVyhE3cQQwqa0XLtum+k6T+Fi3CvL2YAm+3OOZOzY80Lsux8vOu+XKjNpsCo7E
OIfK6EjMQtfRc71mOwnZ1Tmuh/PjQ8YQFzYEt3RYRmcVuKpZcK0ektayches9hAthDCFxx6Hbi5J
OdOdp7F+CCOTFvS8cXzExhoE2qsMEh3lYC/JcDs0Mw+ksztkzIb+e2z6Y4WXuJjxHp3ZTvo98nvE
I/EyCevu5fKKzfWjLVgniM1RzZIeysxcRKiIFBZisrhfX+7m3NE7JjsA5odHxeNH2xe2C+7yCIeD
6JOVHCRbVL0HwYv4mZFgJ8gYYmyMuRTe+e34rlvtTLJpCsMe82j9EvVu2I7ApWVbKBRswUFrLObY
ks7293P3ozQT4Uo9zyXCnhtVaSWHFsmd9lCXC0ipLZEAXaKm3rxxvl6e1V8Bf2MF6Gjgf/Snjc/E
PQlwITc5KAJWOqbsUQYPd8khuo+qEqpt2TZA1cESfDWvTap2NCheWQoZNdc+WlXwVSnriML1bMYN
nNtULnJ943vQ9ZCe1Va7T22P+cio2PSl6nYNfXK74+Whz3Wh7VtPIXhBuwFHm/ltkGAzyvqlM2cc
oxvWTwWwiOJgQHkDBqTtWisP6sinPTJDSblQzFuoOcDy2WEEwCwB3Osh4KFdNurBH8qIYqYy+6nJ
nyL1mFfPl2fqJ4peHwUKTHFhAuocgANtNfzaS9M6z5BxtEF51noSrA7IFYVQlFz4CSqjDHtYtQqv
GDzstvjKZFNH/Sqzh6+uKfaBKex1StwfdtmsDCPcQWfvrjaaR1oXTywxZum5z92Yka/AXRKhftST
aGcxKcFeD54FhEe29IaxTfCd34+3V7GqH3A4D/eNXEQHYPTXMxN1zsEDEjnOFOruYFOn29bMW7fJ
A4R7eJmyGxU2O96Fa6sJd0UY7kPpfs/AKQzFGsgUSHpjZVAfJkDUlgNqMaCUA+Gm/M7KzFsm/HQR
Wq1EaVcmlrHwnwCGxAuUOWqNJ2u7iQvTWqL+11v5LeG7SiQzac2zkwjY/wjrGjGl2qIPQds3OVSW
Dq1RA5lG7B9pCsGZOnuiVfz58sSd28RAmaArC1gJhLVO562tVSN5K5IDGM5uUVz66KUtQhLlTPph
bEbfx8A1WxBFhSAedvRpN7yKIC3GzeRgQhRzkRUxtIQysvOBg76JwANiIJwHwl9I5eTJTOnbuRHi
VYXoFoYIyLE2m+CNaBu/7zBCn2xSBUoUz8o+yp7NlQKfWzbQcgIUhv8ha69N5SAts3EcBFAgZiEW
tSq/xUb0e0Kt706XzTiGc2cyvA5KmxGJHaO9p/PptUihGj62+9CZtyCnfx7yul8yb9h0tVimPUQj
falmjoazA4QPgQAI6Dl/eZIMnpOKjAP3ZDTeokeVbkvBZpflUCOcE1I+29XI0I377xjz1cwZCkR2
LHGNOnDE1RoFgj0IenEFwVRnZmeeOyfAUQvfikJCvLa0VXMzbrW+wvYIwbBngfbSD+aIFma60NMb
XmTYkvdtcqAeNl5o7XuDzZS2nN3kf41CPydIWeRDZ3OcdsEuyu8S+aWzZiIUc6PQTm2WjqJqBKPw
QD44CP/ZqZvdZWd09k70bjF0wEvkDiQzFLyRIxbDJilX5SpdkR3YVAIAMUDMCoKgTb1124e5NTq7
4cbQC0QIwKCmh7BA0mWWkKJFzzVES524WMV1f4878dag9RzH/bnDCmCVPzsbrfvdSwtybh7zXIbV
IgOChfKrGzb+WFqdr6iMn5omYIvLM3t+eFBABsIaDy59YhuIBvkW4D8HAXnUHgXpXmZ/LO0QpMzp
TFdntyL833+6GvfRu8H1ogTWDZqUB1mmKPyVqwRQlDguby6P6Fw3IdSAPLgi1FvoHhCktVjHzoGH
8OpnX9p4+Ut1Fyv/0+V+znhaFL/jUg1cP9LzOvzdhpQpKa0gPgQFSCuHjzQCtKBFGUEHCtVmWMjC
XP3/9Tiu5bsJLEKoilDuIe0DwLWRZ2AvAXJXKmBcjNUQ1LiYmDNO8MxkjhjC8boxEo3omPiQJzUP
FDJNiOUvuPEMYuBF4eYzD8kzm/CkF21n4MHiVZSgl9Rwl76CXIsIVoIewvDr5Rk8OxyciihBQ9Ud
roWnM0hCSVOacGQLO38VQ5Om4GpdFerpcjdnxwPiCtD5jLFv/WYBdmIIeuMdfIDE2y6omxeI7kF1
sdvESGv8fasCum2kEx1H9Qs3Zp844GAICgyprPEE7DZF0K5zuPrLQzo3cyiLAFAHN0LA9kbP9W7v
cSJQfj1k8cEx7Ne+p2CGDiHs2mdXeAnUXzjI5dqjBpEeDyaqgtQddLIPFEq0KdJbXdpvYjUX9zkD
F7HRz1i+gATymEg9HZAHaULLbpIYsAmxHlb9Q5stCeDw3pbvQKRlLOfJ7894d1RPARmOqClYbnTi
mYY1sVRCUWASHyR/odB7b6x92WWLqHy9vFxnkP6o63QdUFjgPPk1LQJKoM6ViAIcyL21gSr5DbkJ
tvaqXib/gUn8n9/l/6XH6vDv2zr/1//iz79XuPYnNG61P/7rPvm9qXj1o/3f8Z/9+ddO/9G/Hutj
+aFtjsf2/rXW/+bJP0T7f/S/em1fT/6wLlscDE/i2KjnIwfM72cn+NLxb/63v/yf489WXlR9/Odv
v1eibMfWaFKVv/3xq93bP3+Dp3g37WP7f/zy4bXAv3sWPMG6/LupP//+8ZW3//zNgNP8x0j+AwoK
1EiBJwX3x/44/srCL6BBgPMJpVMoMxrpR8qqaeN//hZa/wg97HnTRQ0XknPjP+KVGH/lWv9AEBtL
iXsISvdRVfHbfwZ+skR/Ldn/lKI4QJ++5fjX2N1/PbuMMSONRwL4n093PSL7ZsWlzfeg033xLfB6
lyYxZ9z5VOOaG4eKceHnEOHb9zFgo9j/n4DCnAv/nTqiv75cc91VT9LOMUL7NstFuKUZJTfCR34v
zySduW1Ofb9+kQXrvmBMcRC7ZMGqIj0i3SyeuZ5MNa75m4QbJTWivN3TGFUNbkm+GmY8F6ucmhwt
ih1C9RDQToPvhbS2zMnB5dmmLwHL2PbdBv9jH/0X+0bHm/Zx+MfsizB5q4CDX8ZOMXfVnpgaX7v1
Uq8rGAHj3D6MZH7XD8ZXnkXuzLxPTI1eDZFBoV7kKHa/JU76pgDTXzLafM/7Pp/ZNVMdaLcyFpRg
7lPYmHTIX7hZqx2pi08wbv63EnN/7nw9AWzWtsX7MOd7c4BitvCDBmhlLPF1K6sZLYgTjYGRrN1z
Qb8h+5wvcwmM/HWNa0bbQMswNfw8OZYNA1tYbD7yirArv1wzVzso/SFqhX1bVdj8K7yjPYjv1Y77
cvnjpxZWs1hA9rvBhdjwbRFXYNkF9muhwBS7AGf+23U9aGaL6DQLGsQPb82BuynSCVkPjkfPqgqU
ACimrvPLevxJ5ZC0G/zevhUZqPh7n3xts+TvQXz/3J2eZryhkFCrHtIG/LrEzHddECfmMjODepbl
bpzvM2eWjnZr/JB1bWdDCDmL42dZQ9cYOm2fE9LsBg70gyTI6BZ5uORgLFqVTmmuWNfPuI8J3+Rp
1u1lElU0tuJgxfJ5298OYZomG4P1Kj9e3gSnt8O/JnDcfu9u1lC5bwweB5hAlKvnu9wz3hqn/uSN
xEtW23wpHHsGEHf6PPmrJ83Uu7xLRZW0LSidRWguYyg4I1LHwp1ZeHdmHOUzczZhOJ5m9RTFN76w
LEEBAcseM1bm+zy0PrptqTaX52xqVTTTdzvSWdLO0QNOinopQrtaeaqaA0lNNa9ZPmADrZIA3tNF
Q4FKSOqars3GmosLTzWvmb2ft4IOrYuvp438yGKhVm0q5uZmYvZ/SaCn4LJJpYfWo0Lcx3GGb6/w
4LAwiKtm/2ft1bsdm5LY7ynY0JGgs1Fos2ahEbfPSLW5RTlzcEwNQntuFkbl10maAwmXgeLds1K6
HgInh468bVx3rLqaZbe8BbCYteiChK68QfUn+8Dy+O9hXP80Nh1vXbqWpCMbDh6wrHOTRWuQe24b
3nGwEJK6biE0g85DYwhRkh6gYsxqv0AZybiPaUFnYkAT21SHz4iqa1qIvaB1RpI3kRre1gGrwMwm
mlphzYSr2EkDW4RoPRlQAVfGuCDwIkMtP/BN7pzy0tQYNEsmfRIxK5agYPdkLu8M4XsHZ6jmCkCn
mtcsmUOGAnIXNaIUiZU/W2FMQMcFFPpcUGSifR22FoqwCfsKkHroCHVI3SiQ+7cNMWcOhKnmtbNb
lU7Myr5zUUgR58na7LMXE7zhMys81bpmwxFniYeLAD7eKW0k8kixqjukpy/v/Yn985PD850TyrzU
D4umxre7zB4W1KTJPqHNbjzQrrs36ZFkiaK3GqFWbB5oBXoA0ZQhYEGkmBnB1PyMP383AiKFmQBp
BwcUDLhWJiS0VqYPCajrJkg7hQUqKI2WWuQtzgqwiDNTLXLAnSBUgJLV67rQbVhwyHI4HnnLlWxX
gUVQYKuqdOsiS3fdSa8jbR3WGokQJizMBqd2jcDIlimZztxUppZAs1+WKF4ou8EmAlfiXQFcJTjJ
jGhmeiZudjoOxAkcYbSBQOvjfbXw+D3l7q0wELXoh3ILLdbt5XWYGIat2TFtBxG19KenViXIDTsZ
b32OhPbl5idMTYdYsyTPzcwEDx4As71/Z6Z5tYHjrjYeb2YO46kutMM4tFsA4kvR71WPw0AQ95tJ
i24x8HYugTw1R2PP76wtcNMuDDnBIPwKG3VBu4yvTFLXz5cnaar98efv2qd9oIBmNMlbkQQvKDtK
dqg1LmbA0lONa7ZcZt3gJVmFndQZuGOZlEvoaeQ5yLAvf/04z2feWD9LHd99vSvxwkLNhruv6uSm
AhamEOUns/J2ObM/X9eFdhSHNOgV8qcYQ9hyhvROdABtQvsKBJK9hsCcNwPvmJorzaZdwHsUdIbR
j+nE2QrRExMSM3jqXB7GRPN6nZdJmNW7bHQZIESD+InhC6B/QGZ4XfOaKTPAhyqvJd0eiU0EAIhd
xF9dRKvm8h9Tn68dyrbKiMWhLxwDmQ4DK+s+X4PE8O9lpf689f7M47/bR0UTcd9uUEdtDo1/KAQA
NUVWt84a1VYquc7d6ZihhOCOC9HOft8rl79mEKrgy4aXamajTviin5mjd2NAZQDzQ951+6SV/l3P
xRe7T4yN4WUv162xZs1Z2rLIGwp7X3VBtKQUWqZQX1TXxSN/wlnffb7JMz/OEarY+7T7EFbxyDoo
Hhwp54p7puZHN+Soll2JF/geYRGor4F+IUHFhlSAacXqw3VTpBkxFhNM4bHZ7Yue07WdBag5k95M
TnPCBnRukCprUQhXqm5Pif9s546J2E7x9fKHT0yOqdlvKGLkPlJJNrx2xBaWFm4TM30GeM6bcUAT
rtrULBhwYCtG6hI9JP2mj/07hnCz7SFWEXszZ9n4sWdOA1M7jSu/A1qTU5aA4zu5aezs0af1XVlA
GTwYtqwJNs1wZV5EL2fxMry7DTtBX+B4QxVd+BIY0ebyYkwt9Pjzd6YQFL7dst5QEOCSpF9FeYlg
RSZnDuWppdbMOBzp5gjUhMGE7gNK7ObkxsetZeE5c/CncUnPrYN9+v2maPnQVha+v7HUU+F2N4aZ
b1iWPfsdBO+4t748T1Mj0SwaQJnUhjwORmJIiy69VPXLjKGWuixAYnK5j6m10Cy6LMqudvvKeAME
F7D9WrB9a7C5arnzIwC643SmWFHbldsMmKmqAHCXQGBrG3cArPSdf9W9AjVFp124vuEUsgoxSU3t
mWsoASI9GBf2zG46b3NIjJw2X+S8jE1bonnU1a4LiNGvkuSJmjFkAMfa3dq77cN2ec1iAN5z2plg
TZ7R1kZnFLUIH4uOqY0/FP7Mfjq/b8Hodto8jstE0bwz3lyJar7ITMXGYg3b9rT/aMaNfbDwlrs8
kqmuNBP3MgFo7wDxu0WXC/MjV9kY047lKuSxvew6Vm0o6+srB6aZPNL8RKkcfA2LQaU3rqLfYh+c
H3Dw0nbWplnPPIfOGwuowU8nMKZdC20QltEFmGiOFWxn2aVXhg0BgTlt3VSFjPEftN4KZSyjgdRL
y517yp0/nwBJOm3dB5FT0HpGfCykb0JSvUAhuRu38QsSAVBwzLMsmVmNiVnS8TTQyEaVSjHQIxWm
swN/HFDikL9BFvDy3ppqX7P4RPKQZdy1ILOZPjIbtKaQzZ5jUR1t4VffDqT96TSJznR4k9L4iCgc
2dYCtUSQB/c3EeuD66w81Kw8MTu34i4uan0f8j0J4+Gh7pEBvDw7UwMYf/7ucCWGazgBk/ExVE23
TBjzVqqGbFfjFb9f7mHCJf5UZn3Xg8tM4TgotqBI8Xmfy9RZkqp7GJzuNWLBS+uVn6zCPV7ua2qt
NcsewE+BQI1Pj7HibAePm3yonDJ+vq51zZ4VBGRJllewYFYnJiR2iooOYA0aiBH5V4XrfR3p7aa+
b1G/M/cEQMAexAoL1G/MXTqnpkczalzPOl5TpfYsH4alm7eIBfkIWl41PTrUnnUsHCqJsDayAmLb
B1HywaCZeXO59YmNGmhmHOaQR8NhACVbJKvzOz9xQXRVBU6EK6fP2dwFZ6ob3aDTQpmxW6ZHXpTl
MumzDYHEzL6U1nUBdRQan1qcmUY9CILb8ijcpFoA02avO5mVq8vTNLHEOjTM5NBhtJRIj6zp7KXi
HZL5PJxTTJhqffz5O1sOLdPLQKlQHpUY8pUMHPXkp0a5ufztU3OvWS9EXMPKTitrX5hQzhpjVyS3
PstezIVlJg61QDNgO3P6pqVhdmwHEi4aBGluG9+99YnVHaK8yueilFMD0Y7mUeO6dllm7SnHJqpQ
jL/GiYbwfW9c9UAFGe3pQrgW6xEdM8w9OH3LdZgYww11nL0Xcfu6g0HHihlV16ZtkEOsNyX3bUT8
ZaOsH5Gkxfryak/sJR0vpnzueKPI3RGPluq1aJXDtoEyg3Km/YlF0CFjrIM0KqVBeSxIl6ySCnYW
sIpsw5IV113wfM2UIV5VV1Ty/OhW1RZKc2T9X2Q1ftY2nrlb6IixzMobe/BduUd9Ii7AToUEfbrI
HbdH3I9mWQxDKWU/PEOkOM/TRQ81bLV3WNA29TqxEkHttUVbnnnbHvxFqOOmSUJz6AiLlLDXTmT1
ADJC5ACyNYr1Afj0C/MLTasoXVTQQHcgmRzZhfE1GagDmu/ceE5NVmZfLOAerGpv4joYb+1MdQNw
NcyTXogaBpCEmIvC7q36JU8HKaJF0bRRumkboLevCo6BO/d09wvIyxZdW5VHKOl5ywTo8ANLe7Vo
K+7NLO3U7tFMWAQ148worb1KhL9GSXNsLErLre8xv1fmDn1fs2Kv7SObKrM7DqFHVlDV/gQipGTG
gCfs6xe8WFl2fuWl1l6I/kEkgASWMi9nGp+YHh0vBok4ZpZdYf3MNIBkjCx8E7GMIJ27tf+MxJ/Z
/TpezAkqwyxMBjrkNFIZqpmjgxlLc5Pm7T2jCSCU2G8rh8XduvNqUE6xge4UwH5Lw48fywLjNTtj
aaYZ6oRzf+V03jPPO7VHOXa4uuzCpmZBt/9SDiE2YneUpSCLWspwa8cdXXRmPEd/NtXF+PN3Jy7x
naaDFkJxdAPjUxN1/gKifvUicBARvm4Q2pkuLSWbmgbimDuo/EsKmK8xxP6+48FcFxNb0de6QLWE
zKMBVRJJkaOYC9TCvOw/Xv78qba1S0OSMxlVimdHDulhvFE71082aRqDPO1yBxOXBh0HFxY5pCry
qjqKLpe34Ly59Qw7vA3yFFhPAjjE5W4mxuFpPi0E1i5A+ZSJZ151IOMzNarBrn5d45o3sx0bonZJ
1x15kJYLhrKZZWsncxCIqT2quTG3aUHZGpni6HbQEHLb5NFN03JJ/fA6Z6yD4QIgyw0zJOJYO70D
hIJ8GOnwlqoUV77jdTAcKVzKe2bjYsvAcG+Ugf05KmLsJ8PNAWa6vAoTUS6dTjDMwAcH5oHqmBGk
Tn0SCGCBCn+PnDYqevz2QyRN8Xa5r4ntpOPiXCMUJrVYcZRuE97WwN6ZoIx2+mB9Xfu6X+oo6ubA
lIn6niSoV64by9/BOD1HozKxpdxxWO/cntlETkpCXh6l5dzGMYHCQhm9xTYO+cvfP9WB5jZcuyoB
Ac7LI9i136CfOiz8LhOLq0MRrmbPSWeCkdLlxTENvXI71hHtaGfl28ufP7W8mkFbLOaZIKo4Vq0Z
LOwI9PGSErK63PoYbz9z9ur8Z5wEfZNEOCtDs8fJWwM7D3xl0ez8NH2uam/XDS+Oui53BLLS07VW
MfR/xtKuYxLWOEWT5FvJnZfLI5mYJ0eLGnAzyCK/wzJ7ZfkcONlb6Advl5ue2EF6LWUSOoWSXBbH
AByRP4GhfsGtbd6Be+S6HrTrBaIaSBE2SXMsMr9amQwp7K5JVkGjXi93MHG06dA4WoFKGLfZ5mh2
yWMs3Gevbx9soJwMz70KnAgCstPFHQl1ywZcdEdQukL7PaIm3hreleeaTguDBCr0CeQgjrZl25/9
LFJPA1Xsw+XpmVphzYSlZ7duRD12TDpQY/mx/ykKXPA3EjoHQ5kwNB0XB6yUVdY4DY5GbNzgjPuS
5/wGF697wcXN4FVv0mn/C3zWWWsA5aW2oRzwl3j5AF1wpR6Hcjc4M4t8dqLQ7vjzd95audg/ZjD0
a6KegqpdsGoX8HDGU099tLaDWqBxIfqS92saxB20R9UH1DBflf3Fl2vHQCB7J0d8BlI29SEzbrL4
OS+fL++eqe/Wdk8HgK/DGJqu3bvKeyZixitMtau5fiMNSUmAGF/7PFnh3bEG9mF1+ZPPbkfMhnaR
a4QAch7yP2snQrKvtVDHLy0fYTGvJ+Ump7a5curSP2R15qzKOrrqPe+hMv10/1gApWdQt8P+cYoP
VRjx1ajDubLlnAzr2ZsXOtCOAUPmoQzjCh3wxlmqin8liQfuNzce9q0ifEUL1PhfnsTz6wNGvdPB
EOAFTZS0oa/wgbeP4Zyi61S7mvGanDmFLYx+XfJka6T11smTmS113n7BFn76yZnDUb2Uo2nL/eEH
ayXYQuRfrpuOcTjvfIMQEalAUNqvc7f8waSUb+DXGr5fbnziw/VoN4RJsqavVL8OvduQf/PUtzB8
udz0xHQH2ndXOY/MglndumxvCuPZVG+X2536ZM3j1EXWFo1vQns33bXimEbLoXu63PTUJ2seBykS
SVB10YNnfFMZGzKXL5/4ZJ0+xKily4QH85TmXWF/5tFHYc6Rh0x8s54jR3aTEWVn/bqJkx+BiKDY
E2XXYD1g9ZqnjEVaVjyV+G6QkJrxIbduLk/0lDvR/KSoPJAlNVSuaX4TigJS9L97BdQevpR0jid4
tOpfruCgxdZcYs7BCih7fDvUkVZuD6War+B+EvbczWNiTUPNIw5NkA6pjfZJGkK0pwfMVq5QNb+4
PEMTy6rnxSH8nDheH4xWHy2LWm5BLD6zqlNfrvlBP5RWAQLxbi3Dtyx+s/2jb81FHScWVtf4VRmX
qpc4J1rj3kOpam7Uq0QB4dyC1G6Y8bZTczP+/J1HlEYciyi3u7XJQfVdY0mbHmz810287l5EFxCW
YwRunYE/v+X9tm2Dfo5wamryNRcjYzpSxMMr1i64uhy+7eJwpTxnffnrp+Zfs9g8BjubDfW6Natu
O/IyWPmSs/si3KuoXl3XhWa7tY+MvSdGv14/ZflWRuUCvGQL1RpQ25oJGU7Mkp4Jd6G2WFYefHxA
H5CSWBYo5EjnLmlTjWuWa3UDJK6Y169FGN8PebbN8nDXh/WMeU04Hl1nA9yCNlQEsDujlG2k3e0R
iV/Akle0jK+7IekZcGhM0AC6kz0gV/ssogukqmZ2/9THa/vHbbB5kCToUGb6GqV3pfoel8dObi9v
namZ17ZOBAG23i7gM4derup+WEITZVFwObP5J/zCLxlX6eUKhVj9GkT6/sFx2mBBc0v+ftXH6+lW
sDH10hj3ZNfcU+Yu4uiOzOkMTEyMnmptnBoCZ8CFrt2yBxN8vupEuArbOUzG1MRoHj8yoNjkMTRv
BTdx+FDTmWN86rPHn79zxCr0a9Mt0W6Qxx+tPFxDhfGuctMZLzD12ePP3zUPlURoZI6b0fLpXcC6
VUPC18uLOdW05uVVzajsowFN48JkewTI6KtAGJCv1jx8zaPWaeoEa0klBJj4d38YdpGcE6ybmnPN
QisRBR31LehfuF+hsQLkl0ijmUuHxgr2R90Kvl0zULdArfbQEqCTC4AW3dL4f5x9WXOkuNbtLyJC
iEm8Qg62M91Vds31oqjTgwABAgQI+PV3ZZ+IE261Se7HmyPDIaFhb21trb3W16Jh0OeJvMsw4xfp
BI+5Vj/qiGVpbJbwyYXsaIJn7w91qz5Ok/q/iY/970vsx9cop1GLbL45Ng3kOFGiox1vI3xYmUH7
6dXJlwKvLVj7ItInGrYHlFufkITf5+Tsd9dpCevaL0dzRFXol2iGWnQsox9K7+NNAFeuZc08ZAEe
6XB+ReQPVFylY7+VKVqbGcueW7xHQBgat8ERmq4LPwgBIszi432TWzlaAsua40VEYU1hzSDQfSKm
PEdxeIYw8bU0fCONtmLV9ktj68oMlCQ9brPGR9hJvwGc8XL/69eatqwasf6cqwlHrtu7BzCnH4JJ
bEzM2qxbFg16XzPhYWkESOJpAvGz116H6T/7Ptsy6Bn8grMz3O73bHzWQfVriflGnLMyI/abIgla
zioXh/kcglT5kxz/2vXJ9ksiOKqcyRvRrhufB/mf2WyBytY++BYzvzlOUM4xOMxDw6Q7dfmHQW1E
Yysb+18vhRMtajbD4Ue+6ySdj0B10uFP1rnlg1/Q8vP9eVnZJjaTxhSh2Gye8fk9/crlhUIlzG+/
7Wv7NmVvpsYNamA0exhON3qHqgqOJnaf+WYqaO3TrdM2D41cqB6q3/2x6EBlUv2eS+jLBptFtWsd
WNYZD6IcvNtlP26fQyhTQCiZ9hvmebsWvJNIsAUfolZLR4Y4iTx3OkG72iSM8lRFesCL3ngah/zH
WLD/m7TW/849++UwGCOtUP6C3d9E4CuYgqKdktYoPH4G5XSK+bA3GrefDSFp5XoGnGrHLNBJQOOz
9vsUQibH+3tqxdzsl8O58wLQEyMaB2HNiU3VlCjh7HNr9tPh3DqZLm/rvbDnWn+j8sv9b17ZRzab
RiuKDJhceHk2OE/zBLVnBlnkMav/2Nf+rd83djZVi9Z0hp2NDEWFS/01ZB0Uw8ON4qm1KbfMWNE+
7lWIaTG1OuKukmjinu5/+VrTlgl34eIIiNgYVElHSRY5yaC3WL/XmraMt8cdORg1IlqXzUnbgcfe
V+m+r7aOVgm+QFF5iMUURNSPZpwp3l8yuhETrDh+zzpcI1Tw+cMYYrqFuZpQnlk2n8PRPYxEbMXB
t3TlO97HJs9w+tFtnRk7smbPHhUn7f3eZU9d9NX12qQxF7J1BLi3r36vJystYnK2dD5YRP/MQEZ+
iGNkjoTIU9MAKFej4PWhkI6bNArlZJyWZzx4FIddq2QTa3QAD9GaYIxtdwrr13JnmoTe1u2NtfGw
b8ooRLt+WKS+2zxMNd345BVHYavnzIRkCiVFOBS6BxNfO/M7FPeSfdNxs5M3n42EfhmKeIATigBU
HPOmTaSrP91v3JJz+t8B87dY/JvWi7JdWiNwnHWD8ztVXlpAGEsP/S8oqh4CPqQGSiMDSPd63OuB
TCvSYdiqzVkxGJteA6QLeVC36Dvg4gGiFh8l8uY9lw/VEm2kJFacyd+CQW+GFw8toNkhFqatzLmk
JAmGLcTTWtOWufcRWaYyg/POvacQCSBvH9IYp6L1VtGPjE5yRpTu6Beuv3O1cR9ame+/NTXfTIYs
fEhRL9hJ/bh8cTj5WJeHaEoKpvfFjbYqhPZLDQAnopV8eaDBRxI9dGLj21cszKbQAJtY5Ncsr36P
VRw+KYpOWoCqDtUY7vQ7NoGGgWJw6dy2Y+RkZxBapqKOd369ZcNh4Ekvy2FBIyrhl+E3KDsmcbAR
ka4tq3UWZxz1DIHCsrrFlz4G3vVzNoPewvx530Ws7HObOaOOaVERjsCNq4t2fkb+xmevrah1GLcx
cboYfv6YqyLRokt5ViXlVi5ybVIs6yQuJ217u+nG4X9i50vgeZCgKFNP/do1KzZbhiCDFnMH6zfu
M0BNSU22yGJW5tvmygj05MzSR8twhk1bLcC0dv7x/levzLnNkpF1GjFtj1mRpU7G5qHOv83ZvgSA
DYYaRU3A4o/1hM6NX11Dd+c338byxmtB+rrJIwf2HntHp/gwty/ZllNZm2rLLCszZ4PIeH/kzlIk
Y599h3bA1tvnyg60oVBxJTLglWCWmSeKJJxKceIueFMlZI2Swe+2igHW1tSKlwvohHHF8uEY6+Yh
chvUJwbHZt6qE12bI8tM6xb16lMO9QwVDI9LEULBu9sXjtvwKDwGF/M8YoaoE13cjB/x8LmBcH//
q6mNgJIZqhaAKxyO3FQJA+5/zKNd8Ri1sU+TlkiU31LRfJBVkpNmTJ2u2SIPXAnIqA136lXQDHRB
xJK7Tp9Agyi4ZmxUH+t4fobQnJvSzHzpGzc4KBMGqRp9khQzoYmOF70ravqXUksspNtoDpMb3EfF
n71xZ7u2U578Bvhb1h8zaKrneZPyaKt0aGXBbXyHDvzSi4Z6OAaMf3Nxr06Q1P9+32uutG3zgsRy
qiSNcNmdZ6+5QJ3Z/d44vrvrWQvKGP/0bx2vg8mECl++dEkUT2k5+Btb9X3XQCGO8Q/XaUzndG1/
u0qb4Eep54ciR1oHdd775sUKPFgXBODqQvMR/+DHYSqmLXXVtRm3fJocx4bMCjYWN8tyrGHJh1hX
08Y2XJkWG6ujyxamwxwI3MygEsl/q90HUH9vTMr7BswCG/MCcloNwWu8evqGDYIfVd5R7R8HSUT5
jYuJOgdQgkW/XPDL5BIl93HnjJDK8pFveynr2iv/I6YAjJK68cut1+p3JxQfZe2EySv7UEVNfS3D
Tv4ISEe/lJPaE8mhcWsfhB3EB1FgVV2hvdsB+ymmOPUyt3MPBYg2Tjs2GzqxtoQCUy7VM62uWeVW
YIzIwJN0QI0R3wjo3j2u0b51zlVwHvVcy+qqgUA7ZqVYznm8vLR+Ob/Qtt2YqrVeLA84AiZWLKaq
rkJQ+QruixciguHJRW4xbUb1+f5cvbvBGSTR/2n3tQI78hIG9IqSnIEcHKij5w/ceCilRHIXShn3
u1kZjE0hgZIWaG+YrLyWKJp3P0VuTaozpxD9rKA+HZI6iZrQKdROy7KhNDpwuloABHAdtQj9Lg31
slTnnoeD86HIWsikwUu4TFXn2dNV9oj/BnzzFDl8np6dYPH7GVTC4+wf1DB0QbQRa6xNw+33NwGq
i0Jsf5yUvKpK/1aj1Cp1TUNA5TnNKatJtjHbN1P9V0IOi2qdE+VCdC5YyS5gbvtm3JyCEhx93V/K
tcZvv78ZAwdBsfD9UV5p5gcH0HTI57jca7u2PGk5adpC9JRdAr3MaR+wGnX3juv/vP/xa9vdcg0k
4tmoosK7ahoF7e9e1oNu+egVLjiViriGTsbOWbJ8RN/EOanmtrhmcpSoUcKNtYG0RkO24IBry2C5
BzqxqXQbU1wjMEU0BxY1vXMAknSLhGJlq9qQqLrmPnfxlHSJNfxCpfLg4PXOd0Fj/pxF5seu9bCh
URXNJd7FTHSpw0Yd/LltDxxqEQeUB+YbvuD2SPuOMdgIqYb3RZd7bnmNS4jreu34Oe7H5rsUgzmo
Rp0oilB2XcghRGbZN8lQnYEYrYQSeK3PsZICuORx6w66tiSWWTfUa0YwdZXX2kMtFzh58pRAXTMV
QA0mo5h3Fb9hFJaFjyCZUCCKii7Uz/zED7Q8c1BxA6s15HsiWXRhxQF9GESlQ9z6Gtem+GR8J/sw
jPLT/U21Yho2jmqKuC68ik0X4ebTVx8pYvXgMh6wx/vt/53me29LWcZNg14TMsXZtW8ah0Up5aEK
T06G0pPPXQQmBu+oaOu4nzPjif4vCRog8kMvKprSm3YJ/dS1ns/8JHdIyH7kpQMNzIdh6hb3YxwG
9VCf73/oirezQVkBzykkLlpycZj+ayKN+OT0/veoL5Z9HdhYq1jKkTs0dC8TXniuIy3NGUzt7qss
HbFvp9iYq3iuMx4VHb3MlacfOydofzJJu40BrGwVG3K1GCpr19T9FckcD0wqs/M9WNrN8nz2vu+x
AVdtyFvW+1F5dZzRDXiKlDfjfTJn3GuSjNQcTGzgZ5v+oIFHAIU2eGSZtwRCVtxFYLmLuAsd7UDj
52p6ZBzVwMSfTRO/eDoSr22YbUkArHVjeQtPKwg08mq4NkXHUzxiIosSLv0jtPN+OF2/i3cb4o+W
x8ClRGSEVOPFLEUxPLYRaYI2QSU8rYN9Z7bNA+EsHTJYZccvQM7NqWJh91rxqNuFIsIILK/hK9NN
zHHiSzHl0CIx0FKB2Kzh5UZWdW0hrIhgphCN78GNffV6JvqvreuX2TmDUC+LjoGpWf1LmR7sQHuu
xgAOWjcHEw4csLZxvFSFbj6DNXK+QubGfcnLKt5w5CsjsgFdzAF/eEva5eLHA0lRFDymOLqHQ503
L3NQbJX3rbhJmxwiCxCD152fPyOH/sUZ/M+Mq+4wQobrcN8Pr43j9vubkHnJq7kiShTPY55/YzdG
nKBZkiDHTc50mp3u97Liy2yYF1e9kw1IJV+LKdRXt6PqKepIvRXbrMRRNi+EyODqvc4hr3KZvjDQ
ER9Mxv8YvNZJeV0jOlzMxnS9DyjA1rJs3dA246JWxXOZk6++hJ5F91seCZX4bNSJVwHDID3kyWOV
tAPb0gpaWyXrblAVSy2pKLOrKjnEaoqepjzWJp2b6WHK6a4aJAzOcgNtA7nIIizpK6mm8qOumuxb
FBe7cvBo3XICpRGiA1NLdpX17JQHSmXenKOJ9luztLLLbOyX8AQkd4LcuyiUhv+kY40Z6oRDNy4E
K4tgY7+yLIJ6wJJl1yGrnLMrRy+J5z4/94MnjkapfZ7FhoHxuCNgaK+z52rs/MM8NR+CXFSHiEnk
/9uo3NjJa5NlGX4RZ33khUo+M6DOzn3h4RENkfVG8LI2V9YBnwUTRA8ZF884EOM0r8uLcmPnZELx
oxqiLRLctV5uY3vjvLqMOXWce+pajkMUP2FdvOU8AZ3Oxcn3KqgMJAvuz3638QC+NmeW8QPCqP3W
d8XzCIq21DPMvUATOTrtcpKeZeRQrCuEl1HyOohu+gVd+NxNMxkhu3q//bXZsqyb+bTiIZQCnwtE
RSnhEhDDIrzUTfW9L0I3vd/Lyoll48cy1kSooSjEM4K67Dx4xD2KTPtp4c5bVbB/w3reueTY+LGp
zKW3lJN/qbmKPSRQB0n1cixNEM/RgwaZkpqhuOnJ4ecEsk394PMCGdCnWuuoEWm3gFrgzEJZgvE5
joF4M8mSVSxvDwUrZ+84LKaNfhGjzfwhanFFfIqrUpbfysKQ4SlCBi+OoLzR+y5NoA5c53/wph7Y
BuBxZZ1s4Ixb4ro1Q9/makbDDr3bPBMxlYfOUxxMimyXgAILbByNHupuwCNu86oHKBwoHk2fIuOK
r/e3wYqp2CCa1tU8zkuiXqk/qisDmPxYuf5wvN/6yuXFxtHweoKGi+OzSxYXtagPsxPr4NHzaiP/
qkwUZD9QNici0G8WQR3NhwxPPIDM3e/8FkW+t/tuH/XG60jUNowU9EHP7ai+0q58lYSnKEgYn8Cd
/B2SI+dogDR6zfVWeL5iUzaW0EBOMXTmXDwr4nzJ9SwO1MuiNG6bXcX8LLBRhTLUdVia2LmCPmpJ
zQAYJHd0cS66Zdg4Etam7Ta4N9PmD9qfqmYun3Xv/hXWBo9WDRC3pjWJLwIvvU1cH4LKq3aCcMMZ
rexCah0QJkaiPG+4cwXmr3z1J88dkzEa1L5rzd/+6c2QqAz8PM6EeJ5Doc7cicAW0yBNWCmWlrcR
3t9wa8tvHQwmW7qFu1l+NY3qqu9x5snxt7gAUVOWTq3gI9noaMWsbJwhw7rjwUVUz7c4ehDuBy5A
ISbd4UVP8ddpRPIhvv1yf1grUTu14sG2MZUpl8C5qgZaXmHboyQ6wPqTAgLGBGmHtGu2OK1WNoKN
ipPFAsW+YmleWaCzFxQwciQ5ONn1Fgtfau0z6USu8pq2AZ9POD5SvNvUaaOLKgH7795t4FrRhzRe
oDLk0i/R7JV+Wo2+VGdSZWDi0ZJvVpKvTZW927hegrgMMVVSIfusRqH+y5l/f9XXmreiEEq1lLJs
ulefRewxZH4vU2BFNp/zV3bV3xe3NzYpAh9M5yiQvowLZYcFMqspyg1nAH5BC1kN/o8aB/+GS1sx
TBs+B1p+3oo5aF+ruHZON9uH2OQkisfJH6Pf78/XWh/WaQMGIgU2ci+/LuBEyT+7MaiEbm8QlCFo
qXtst/v9rKyLDarjHpj5sXG719yh85E4oKlKm6LSuyQlWGAD62YkF4eSygUx2xzg4RtoJllDZgc3
9y28xdpU3X5/s/Q0yAwip3h4nWdOL1XE+U8JdsunLoOT3nCRa9N0+/1NH/kwZUEXufq1Yst8UNHo
XBpZORtXgJXNa6PtiA9Z11no8GmKDZPygC1sWgCzoPNSJ7oXAX+M8ipc9KEFW5D68/7S/10J9O+I
xrdfVabMzzUeBYunOqz76c8GpKrLmSlOl0+Ti0xt0o4E7BWJEwmQDUMyOivGPO0nKI6gVrunUZkA
oO74L+B+NuPXJUPtGMyBxK1MTI3yPnUoltYN5aPEWxBJAV0RJUsXlrH5ZV4gHPmh60xOaxiodqIi
zZq6KsMjz3UpfnPH2qX/MQHwNMcl7Can/jE489AEv6uZZ206cI2HjrpBMtE9uAJR5ndahIP6vgyN
KEyau2E3PsmuDsddiX8/tHxYKKlqdeWGL9D8FtUp9iNzRmaDtof7C/L+DcC3H0dQ5FSwGYRQF553
Zfh3pUrgn7wZLCvQ+O1nFzhjj3hB9fF+fyuhGbFcfu6U2TTlS/CyOFM2oCDQzGVvoCIZRdktyeHw
uD1QBwfo8KCnnAV5CkTTFH0IENCF1a5ZDYg1q5WRjC+iRFw9+RnS20OEcopA7JpTEKv+03BRQbb0
c8jkcw4jO800OrExm58KxO7juEU7/b79+jZgMw877vBJYQgVdDZE1WVnhcfDVJD5rwld1pHjP+xZ
M98GcPpR3TeqwS1EERamvGqeBoVQQ0kET7euoPX9Y5lQ5jTy5a/7Xb7v+3wb1KluxIVyMc4FckOR
eVQuSjy+gfnerzfOoPcdOMB2/1wjFNKTHgIuwXV0zJgqCSzHSfKZFEkzeOOWbvzaIlnHhB5Rq9hC
GP0acJnHQ0I6Bmt+Yj0YgKCvXATkT7PMLJtOvjCes3VyuLd9/I6XtXGMiG0DIbtZX0Vcq6g/SNUG
QXZyco+xY17JwXvKgKyCQpxLhBnkb0uniqFAhhkqzd+DiOrg4E66FvHGFnp3PUPXRryVnuEDpDjJ
qQ31AwDYVYpS8mjD3tYat3wKq3wlkIFRkAT2CSwgB1tWkWf7dAxcG+jWEpq5Ps0JMBKqTUwPvSLw
ZW1FEmsfbzkLvw9bWaN46TSwETF8f1aZ3LPHQ9dGtXEgPbieBOaF+pDDVpT8NcgRJUwi31V7ii6s
kNFxy8wLJFlOtWgPi0/SiJuNr1+ZGBu8NlSyahqvX06VJ0/TpB/ntj/e9y7vHnr4asv4K6/nrOuW
BZIm09lZrlqXx1tmqt4V4aIDy+5Vjrd5U2FRg1Cfcjc6t9GyJypE07fpehMV+nkoC7jH5VSA0LWi
P+JwK8XwvtdA09atb6Q9BJBaLOZUnOKjn4SJl0ZP0Dg/OEFqNjzBu44XnVjGGvDacUHVv5x43IPu
2XnFlenkOd2PfUtrnewxuGm143TLiUzqjKKDM4rUnjJdJbKrNlIxayOwLBZwdsozrZZTCLbpg1Oh
ohcElW5SS3+rhPXdcyN0bdhZi8djH/cWdKGkTvy8yI90KvlRe0wfsyH46dJS7BJ8c23wGe27LKsC
7NUxn48hBGGN2vIOK3Zmg878EYE9cZrl1C4mOi5gwTw3EXRsaOfwBHTxW1n6FVdhA86geURyd17g
Q5cv0gNDjpIbuzV+7yDFQliGjAu+NwISW0MQdhHFRVE1/MjnQaU4V8UHwee/1DD3oOYmH7LSkxuP
Pys7zL4kqTyMGMkc9EoqIPnzzv0Q8q4+Li75676ZrG0wy9R7aNvHZTTOp1ii1ioW7qHuGtTkRUdT
+a/ZsFWds7YylrUDZ4pyMV+4J1kUDYoWARIfCylP90ex1rpl7L30S6GrEqfPNP5AqPUt3CrzXtu5
lo27Q1cVmRNgBQKlvrdOdHKn8ZYO/Vxl1Z7Hl9C1YWPt0LPRKfz5VHQirZ3idEtSx/78DQ+N510T
ZMPGWFwYt2ozsPFycSbMe+mzfWLPro0ZI1UvBypC7CDxpST9oSBPUb7hYVfW1QaM0WYulr7IELio
WrXnEHWHqMjZ2jW32ORfwTHm3bJpIKVkNc4lPTOokosieuX5+EC7/lMB4Rhv8J+KZgvDsbKNbM6u
COT9NHIxSV4ueYKS+kezuMfMxMeSBhumvDZZlimHeL/v0OJ8kr3Kfy+KtsNLIUKnfWGYDQcTqikC
k3XkpPzllwgAmlx61Dbf358rbsgGg8VdGQRsjuZTL6V7qBy/eJ0L/aOX2gAWCsQ4bbotYNjaPFkm
7VcVd9o4IyfeA78D6VSH5U9IAvTdhjda8do2FCx0RFayUbqnnAnoktGiTMDRnB9B4lN9uj9fK2Ow
oWAyqLwCjI7kxPrZScjUsPOI2pV9ZmcjwHKhZ4W8CGZobMDqv+TTLy+sg6/7vv1mI28CV2RgZ41c
CZ4QQsOcZ8anEkENNDnuN782+5ZV50sN7j2OqakIXnfahtdnAcE/5CQ2d+taF7dVeTOCOXOmZo58
cpL+9GX2ws+t7j/VrXm5P4K1xbUN2edD1noa98yW0Y8hQrE5rcde76rDDXFl/efnD2EFFUG8vmIB
tDHtk+aS8sdhgezXx30jsM7jcJ6iCfRb2EDATBz+1n5dwk3Jv9tGecdv26Auswy0MhC8PnHINoM6
Q5z+a2MtWBbdsQj3OTwb2mUK1VQN0BcnKcmvts7+iAGF3nd5s3FdBllVXPGxSZGxlqlyIQIbIc+/
0frK/rThXJoZPHNWFVovuZcKV34WGQKurtkpv+va/F4LeMOqsMvd09K4KBguS+fYAR9wvL991r7/
9vsb+2pl1Q08DHF3g2j9mYK8JPHp7cIzN1t0UCs2ZqsB5boq8k4JcsppTB79YtK/AkBEsw0ntNa8
ZcLAgAedCRx2ofEcf1WqG9vE1V68z75s2BZ3wc3ZFGV80UPs/qI+Kub+f5pfm3/LfIlzU1/Piuji
u8A1P/WkH+pTMVAynXqX9s6e5Hvo2rCtIZS5jMHNfxlIQ4cTjRQ0gwEK2QJPrgzDhmwhxUV96hXs
IufwlY9RmaJuqz11fttsRO5rPVhZL9KPMZ8hQIqMIAIVVoPmq+3z8NGrur1d3CKmt7bg0AEvEqgA
FERkqIoJogQiDajA9ityuG9uK/7UBuJUfbfUpvGah9mNPldF85TL7j/j4l+mYivUXrEHm+YLzyxZ
ySdpLpUs6CfQ0hdtUjYT3bidrzV/+/3NJOFxLCJ1lbNL3tXjwS+DV0Cxwo2709oiW7ZMIWoMQB/x
TrxUX+eKkUc6DL9NdR7tS7zYbF5mCqu2Avv3hQeOe2AlkrIUe+m4b3UtY5ZObiYX4oWnwW+eQge+
tHWrg9+w514qvu/EsXE1RAEpUAuGEyeErCfhVfC1Gzv6W12A+vH+OFbW2IYo6taUfZwP3sknzce/
j2OweW6465Xsjo1LzHsfT2alGS9zMQyfmCPIZZjYidxuOcQN80eDmrVnU4wvqE/44/54VqzORiua
cm4UQgx6YjfIS14NFEoZkBU2XZ2dg6iIth6B1ibOirfDHtlPp2TeyUj1u/RRU9r12VaCcq3xm9G8
sTyG4ue+D7LpQrJFdq86inwhEpB2NXTD/NZ6uP3+poc88r2MZ3K6+OOAmoeZQzgjLecu3DiFVszb
hjjpoBxkJ81y1pVSp1uGh9FMnRr8cX+h1zqg/xwAuZUFmoBHFzkpgVdgBKj+rNpD7DRbSmxrXVg2
TmPd9VDH8E4kG9oHGhcyKecIwVk1b2Qi11bBujRDJsaXXBJz8ZmDpUXmMyaXEsLw9V+7ZsnGNUF7
fCpiNsJNQZ8x0Ry3BSYhvpJ1Ldm30jY/mPAD162m1sNpDWoFqKxWp9lxv0HqZYt0eGUdbEATzVDe
QDRuJoL5yAbTBdIFiQMITZiApSlyNtzVymLYuCbVQDKJSAQ2flgPP0Ce3D66kJf6tW8lboN7Y3Az
b6eugM+4tKy5AiFDX+YOpeJLuQnUXpsmy6RVhIxO1bHowovwp4YWLRjypEyAl9yZb7NBTdofQHPR
wZsS37zkFYIClY2nqDQvIFz5dn+e1lbBsuvcFHEuCtBKoPSDP5hFO5cIaogbQcEtvnvnkmsjU0Bh
JWNcejCCsOmSqaE6pSSkByjS4hmO1XGaIW477huKZd1AA1E8M1XTJc/lVKTE9BAJCRA2T7t2LOpI
/rmn+CjrjpHSXGTeBU3K8Hh+KXjpyo32399R5F/IFEBExkCK/4b6Cmf3s7sEP+Ol2SrrfX+xyb9w
KMBIRKS6XXh9+kuwBThlEvCN69za11snNB4+cfmPkC5hc3XlAJodZexNR4c15c4ebj2/sWkR9w4T
UUROKFnEZRqCblDFmT9xoXaVdoTERppAYp37NBT+aZiDn1UADFcxogDj/v5cmyDvn58fgiZgLhc/
uggKSc3UJ0KViViKwSTdsPTBxkm9tsiWRbfLxIKRLbfMJFxgCiI899CVuNTdH8Va89YpPbdDiMRe
ZC4zU3GQGNq3+SEee/S3rwPLjPHwVeV+1QVnPcZ5f6xqR4H2tSEeyBPv93Dbkf/2SsQmi/PHFvDJ
fIbnLvvgIOvwOi/hR507LHGKfRghYrOMcS8O47EDRfANsgv2bMCPkwzvnof7Y1jZTLYioITsnVjk
Lf/cNoCAz1DaSyoh4fBUH2zM01oflkULfyqQE+MGnCGIZng7lwcNCZsHpxVbkffaUty6fmPSqgcD
ZMvL+Tz37gdgNl+1GlLVehe2XaO/NozbTn7TxyBEH8qIjxcA6KOD6B0NJo+8T0Zns85oxShsQBjK
SxzpR5pcRBWWP26ljmPiBI6/i/wpJP9iP0MBSYk4Nbq0dMqDZAbYOP+wDKTdeqN8/6AmNiqMgGXA
J12DG6MGNaya4fQGL1MPbQiOmMKj5UND2Pj9/t59/8mSMMvCVcGgutwZcmlD5r2yph/TwYOXIpxC
lnqYwkQ5RZ16LorB7ve4sgVs7JjiBsxTc4fbi+z1RzJ0DP20oN3LavCb3+9jZQ/Y4LEBz7pu4TvB
ZchYCf6egR96OW4xma8skI0fk24FJfAiDkHx76svLRs/hQUaF7d7/RyrPMnGcqvedW22LLv3m2Bq
Y8RpFzI5nfwCnaY4fODaBVAIDpLpXXXtIbFxZaiaoBL8qeFF6KZIZgN6pUBEW6WOa+thmf08SmN6
5oSXWYY/KWnCp67CC+P9xV6bIussJ5OXTYap8GK83j/irg0hG9qT0+jhnfR+F2vfT//ptgwos8pg
XMiFRrcX3iGo/CKJ/G5rCGvtWwe5Py3uglMwvOS4fyV5XDmPnSd2RlKRZePUWapscV0DGd98Cl6n
NqjK31jfq3bjeXdlBWxQGVSWQMnUDcGJ86C8iEKNkF7I6XOAWpld6QLQNv1zBULkNDlYO8MLdWgb
Jq0kc34oXLZVr7w2hJutvzmYNNin57mS5BLKsXioppvCjJ8PoBTJWLiV1FxZZhtNNoQqgpvNw4ua
8ziRDfxFNG6Wv661fhvamyHMhQOCEq3DizbU/El7MwL0w2OycwVu3b5pngejF1bCGS95DN1XowzQ
dvNmUnlt/i0jBsvybOJGeKdaNVDHAe9/Smfvp+j76XTfhtd6sGwYBY9ZWDR1ePHNrVITVS9nfjtR
vcrbIi5bWwHLjNuaViSqBpklQ6ifdQNxxEDl3oYTWhuAZcYDDRqBeuzgkk+MHfjY6S9zlc1HkFqx
jS5WBmADx+YAojkLl8GFS/es9OLhzt7ton8KiQ0Z89uur0qSm4sOe9neCLOKIS3asdzIxq19vGXC
iInAn1ctmH2tgqfWgYpt4FGz765lI8dIPHmsbvzg0nqOTirkN45eJNuNM2zt2y3bBSjQ5c3IggtF
Uu95jvv8CvKZ1/s7f63x2+9vLDcvO/BWMoGJuWHSyKzL6xiZ8eV+6yvb0iYOE+CdBeVwfdv0w6zS
lghxifHOnoJJd6fjtKFiTOisVciEXgaV/0Gl1uclnIsN0ti1AdhW28W8QSqJnvybjJKYS3XinUeQ
Iuv25VdJYJmuT4N6jPsIdtVG8gtlyhTpMs5k655+2+Lv3KJtgJhGOZguuyy4qAZ0t76On1U2lD9m
r//UkSw64PVni7xyZTPZQDHFu0iMOfEvlILoPcnNQj3UczZ+fry/n9Y6sMy46qpx4BVdLpVvEGVR
aiLnyXPAkrPP1v4fZ9fWHCeudX8RVQhJXF6hL3bb8aVtx0leqMRJBAKEAEkIfv23+jzN6TNtf+WX
manMTAOStvZt7bXOVSGHlFHjy5HdgOsgmeBrCKga2kmuHxjEpQ84s+WGTUsrIdeL2medPccLtb8R
RIBB6P31uXBcz3nCSFvXHMiS8AbM+iQvRXfsB1PmkfIf2MOl9z9zxUMTjOmiDbmxXea+QXQ8zsGE
9CGDz6WfP/PDg2pZGnGyItJSdtgIDbDsRleOd59zYv9DALbQxshO8xsGlMaSpJBOhPLzJ1f/zJJr
GvO2n0ocHphUPsmTYE7n3CPJ2uBz1/U5TKyvRDaayDAUGKZV58AQkWXv4op+JONyYQf+BytWGtok
IMy8SSfU5nsUoHMwJ3+Uy1w4n+dYMYapD14tLbuxzvG89EF7C0W8Nv9/pJOXHnGWFA8iBSFOS/AI
KC49lOta7sMALVaViI/Y+C494vTn//CZfRrFjYbWBOSnA9DW5LiFfbRpwCZRf6sw5F1/djNOm/SP
B8WVitnAnb9JW2bEXRcDyQqi1F59JJlxoaxHz8w5rUka6apGPawUP2qu4y1LZ//D6BG1btU0f9+/
lv71MejvnBmGBXoYPDsZ2/akvo91s2v6jECuTh7l6R8+8xB+3vVZtGs06xa2Hex0XYb2qZyTB9nX
9xWF9sr7z/hX62D8vPMjosjTOUZ413nuHmo29LcU1FUffcKlnz9zb1DSICZN8PNRW06/mjIcvwHZ
l319/+X/fRf4+fBxR4LIJU3ItrEFgyNoBKDoM+oArQeKe7BKG/z1c086MxADmfa1E2P35GUKNiR+
KDkmtzvV34aM/Hz/Gf8a1mArzmxjSstysYnvntKm+nGaDiduenJTfCQh5ov5h0W2S6t2biIiFlOL
aZanMItvwwlDvtjvPUF5shnNB8i+S/se/bedh01QZSgARJA/xDTXcAowAzTLPkjO//W6wkqdxbBG
GNFCrNUcV7b6Z0gVua0M2u5LLZr2+/ubcekDzgy86/04cJaaYzPS9moJIlG0oBn/wOoubPV5H2ge
XVJLo6ItukEZDm74c+ZyawGigk4E23offhD9XVip816QAfaU9DUxx8yuax44wEIWsHpeUztFu0+t
1Hk/COHlwnTS+mOVgcLPuZQULpOfqqUyaK7990GCmN48SZRTjxlHZJYEic4zUBi8/+oXLOFcMacH
RYMI1yraQkDuBVKqVyeIWjaP11X72fc/M+oI7cQRs+nZsceQ1JIhR2yFnD44RhcO6XnzxwiMgmpS
uqMOQlGgFDMWi6g+0pG7dHbObLic03JJyTAdq8hCTUg5VaAIjGHvhX8EHLz0AWeGXCcxAVLGTkd2
orH7kzSfu37O+zxGMZlWSidHkZG/YRyrrYRu/fb9U3Phpc9bOl4mja+aEutC4m2mzBfJPoomL/30
Wd03ihmQYTbET2O61wLfK6pP3pnnbRxkafFQNn489mt9Aynqr/XaIY9K7Qce8tKrnxkqrsu04tCg
OmYrI+0Xkg2RPYLdUcfP7y/7BWM979kMg6KdN2o8xjo+QhDj26xtwXkISTT18v4jLpz4c04AYSwB
x2o4HGs+380GYjFBG1+bqvpUp47xc2aAaWxl23kyHL3phjyMRp9PpPmcyzpnBAitCtAJ7IEi1WB8
aqf5h2X0I4GYS6t/Zqm6lFkvxxk/Pg3LHjxR/dUSTfYwgjehWJgcPzCuS1tw5nfRNXORYOmA5uzQ
umLlSvhiBs3MG6uRIW7e3+gL/ve8hVPRMMp6gJaP6J7fAdx9UyfRazcM115ENzTix8895sycxcRl
TTRlRzfyTTz039t5POg+3pKOiA3/kIb4wqKd8wO00YROyCz9kYgMMAPQfXU9CFQ/gkpc+vkz0wbE
N/ImlfqIuLHNEaRGUDFXLq+Ctt69v1IXjtc5PwCXvbEgeByOOhluwrh7O4XWCRQNcMZe3n/Epa84
XVz/TD3blkZMVv5og4cYEhbyNMBn4s+54nMJmhkklU0XT/7YyEwXAwfUmiTuc+7sXIKGW6qIUrg2
CAlKkUPVz71MFAO+n1uZM9suY22ArFLDcRD9V0DD3lKj9hVxn/Ty59xoXbdE1kxldGxI2W7KllXg
+P/w1/8V08H4eRdHtdph4AZwDmHb5xZSGA5MnpTX20anV2gS5pZ2H9jzCW75P4VnPOrMnkHusQTL
EkVHGSL568ie8qCQI/sxxWrfZ/axrBWm1eLt+/ty6XGn2+sfJ3YuTa/BekWPyAuOS+u2CR1uEzPd
hXVZ/OfLiN1NYOR//3EXPPh5z2cIosysrtSIEDS+r0rq/nGduP6oFnDBAM/5Agx62dqTSB9Nk/ye
++x31IECqgZM/QMbvPSAMwtn00gHNRLcU2uDeypd96ZSBZzJR2oFF9zGefPHEF6h4yCHoyHmW0jA
cAAZQKRXUOHW0yER2Qc16UvPif5744Nk1NQNWKl+XfZUJNvOTb+Slh84T/4fj7m04Wd2L1RQJlEE
ClyMIUBUDmOEhQQe8ZO7cebJ6xI6uFLNPezS+dxPpcp9o+rdSkCx96kTe94IYi6gzM+zPsrTxJ0y
ZgM9vo+6cBdc0nnrZ4k5dT2K9sc6Bq0F7vJsnp9Qj/vWqvGDfb6wAedEAWUL7OEMYpRjkK3NQRDQ
RwIk/RGI8tKvn7ntsuWlWSm1x8jyP3wydfNo135pHt5f/AuH9H8EYmjdo5dh1bF32dUpYLZDs4tb
rBPmHhj1HyHoLu3DmVVj7r1b5LCaI2Dxq8/beiU/mhUV2LypZPo8tVn1/P4XXVqws8LYRJA0sqpf
j27BwAYoidNiXD4c9bpwO53TBiwcPJNLq/pjHFAwnMZr+BKyjuVjXfe/3v+AS484M2jZjRPPMDN4
JBRgA8hPATuLwmueduKjksOl3Tizar5C4gTD2eoI6j6QKU2/6oRvkozvTpnSp77ivCNULYjO4Gi7
44x4UPbDIez4rU34J/3QeUNIJuvMlCy7I127ukgUUPDcVXorhmn9IBm+sErnXSHhAg1xLKySFsGD
GSaxQ2h1W7Nm2oBn6ev763TpIac//0d4UFvMSkWpVscwKusbnwn9DL9dbhvB501kIYb5wU1+6UGn
4/aPB4FeXiC4TdpjGfZfMTx9depFnOKQ0aAh+P7HXLC9c0KBIRI6xuh6e4wb0NgSmmLG1gYfIRov
fcGZZbO2m1fDmvp4AntLgQIfX19PlVYtP1I4vWB755wCsV6zaYLs15Homr6ifF8XGWh437KU9pv3
1+jSI87MG9I5cgKnc3VEYeFmJr5Bq7fMgxT/8P4DLm3CmXHPjXAQRVqrow/pQWXup2z8y/s/nbL/
1Mf+JXo+5xPg1QghvyFwW98say03ASULfxoycHPbzczTREL2SwXp0BWK0wz0S6KfK+bRQ+g0qKxR
GQhHmQ9Dz0QFrB8wnUMh0K8EKswPZS/Qt4QCerkPgKUAr3Rv40gc0cEesRfdtMTkF0CPi/wNGmYZ
iHslZh2YTa0nH3+L9dQNP5a+nsGWtei1Ld+iJjPTYTCzF3NeURS0DidkUQ2mAgdwmi5qyK35EKqB
C9maHuDPeYh5hxcdoJj8EgVWDWNOA8pB6dtY5iOgbOxSCpYnIBktERSl5KRILLuKuQdTi0DRnBvM
/dyWabyYr9QSKEg1BMM0cxDWv2W39rMvmiRtaYIERAdkDzbkMgivu5iO4l7ilTDVpksglN7GuY0i
aPny1K3jnVqBqA8Kkk1t0GzT1uh6zYmNs/4B2VnpxxyN/ZZDI6khFkiUpkP+c1smXaO++W4IEInG
wVon3+aVYVjssTUU+iOFBuKjJZu4TMnicgI8EflJjanHO+1bFeiiiVgaiyLyZE2+Kkcb5gq5Ap7+
NGXKix8hB0xUbVtIrAa+qNqxRz/P1SLrpg3juhm6nGTWdQ3AN9aRMs9GsvYa4z9zFe8rCBOg4C0r
OTQxOCqzqIlyrlYe/+oFMrQuP1UjO1Bh45va9UBB/TTC58asojeVWYMvWeoz4G7s4Mt8XPWYHYfV
Vfwqm1jI/topreRbNqXL2O60pP3U5MBzOEGLVQ12fZPUhfWLNV1dmhuX0hkYmwr/k+iAinTzNBwg
OsaYwagsOPZwtBpMALX54rO3ZDRuWbYRyEhmuev5UkUjeOsokvCFudWJXOI0hT8U9E+zvgCQhIvf
ScjqWWwFz5r4LiBN1LY3IW84/xkEwhC5C6ym5Q+tVgzT5iOZluqpXPEqLzqS63QPluS+/zLFgFBV
O3AMCPrnJBILbvgoXUHTmM9Bt4xbh+obuccsa1U3W9U14FgAULsfB7NJoFzhnhK+9lWVE83d8mup
BjcCw+cbm90uPIlLvxkD0F0TaFEkCaqcwmjF2zzpa+jabqnAhOx6i+EB1f6yTZzEslBpn663Wqcp
/wEtTrEeunCdIEAm9UzZt4wETZruIHcSr3/nRcX2moWDSfzG97ayz+lMafodij6VYzc6DmPgwNg6
KgzUAd5TfolYmeh7oMw7cr0m9eTu4kkHbj/MvDI3Ui6Bs7sgXKi6XQHOrV+GOVqCr2UJsuwxB2BR
5LydI3S45DxE80ELnnRykxI+sa/9ktrpWzJyjCwVXTSp8injCx1/edDvN1kOBQ3aX/VlFiF11L6P
DXSQRzKzfFK6Gh7GLMUsbMFaqmEDqqwgHZtnbWS6bWcX2fyWwYqqRt4DKAGmLPBnkJOMOWAHLTdW
//SVmZYbaPDgbxsG+jF/6EAER79TBc6HI6qBU7BpoXqTiR1xDiNnjsw1e8nI2vmDxD0IzvYmkGH4
0zWNB4NvGoGyQcH8U4c+d+QBea8hOGU8ClwBIcMTP6UsslgomRFpNr2D4K1nmENRxTpHsEzWh+g0
vgkp2u6kJ+ZBb5GL2dvhhtfLoAVIml0YvPG2NO5lbGgZfwUfTJBuxrkMa7xuUz8l44i547XSa/8w
T4wcRsOHDFLHNdAjXQFrFOTFt80cPdhRt32TY4zVBW+QXicG0mCszVyMitNA6x+kbfrgvlwyYaq8
BfmsG4q6lZ5C6DzAGXoIYgw5BzkuTZn9pZ1s6aOoknASeQAp5v6QJnbo/0StafvXxOD1/kLiaVh+
RAbeKdp2RjTrNrEBSbcLx328FJrXiXnFZEZtdgPhivminKbJHH3TaN7naRWYGMxGfDH9A66boblD
pa9aH8N0ol1VBGRR/q+oTY0cnXUYl967cewhuIONnYIB9UvZmZ9x6txyv5YLLvfcQ08xwVFZRFtv
iKqIPowYAczKvFqdjn8rMJUPc8GraprvhYhZu68TF2V3wyqC7pXWnlR3ZlLDVExR61NX1DWqs09B
AkWeG9p3XfUdAjmZ+UbqgGdXfJ3FDHq4tYwnthsxfRE/RBjZIm3uXdk05Q2ClBozY1qlIds0tB5h
ERC0iMN9ChmLCgJFNZxTnzvZg/YvR71mqOs8oR7NjL2Adx5ArSMx+Ze9YOCdqubLAksR8naqoNrk
b1Y4TnDPR1orQBsKcEXW08GAozBSO8FbPQ05JHLt+D1bxjC4w22JbylCKFoEb12nIrcpkx5klnlJ
5djtV4f8IyrSqtbkN+yX6jiXUeCifEXc8p1UmIc6YPkzDGKLEeMZ6W6xabZ+bRJoPS05/DyD3wEs
rPZFUCqGm5MRzjZDVHZyn646rTfKsLlODlk/o+ZWyMSEdZiPWS35QSYsCV6tAcYUfbqWs8dlQey6
86ONab+XJJyTRz9BF6fLAXfl6OvXUq1+73mDUV7c9dXyI+v6ihZZXM+1OwCfWSPRZCbFTb/B0Moy
X4PRNEqPJfVuHnJDRettDkwt4Cd5F4sE1r4kgULLfRpYpod8ogGwQQeL/LLtEQ15bW59heGaNdcC
hGl0h81c7ENVoVTyq4oHwdOcYjSMYStSEKclDZ9GsQWQ0HbgZymV/uV9NDC9HVW4dnkInkoC5oc6
XL+nZeR+RvhQUuXVAsbYYdPRJI6i3YB/LeNCJWHFjrQLSd/tq2CW8R5iwQOmv3UrqnuBW6AP0dz0
ywIyflv3+lbWpfBjEdBWaGgMUVzo6WKFQxcuCGS/UWG/9N+Ypr7K58yO4VXIq/hA0M7MslylkjnE
nlaruc0dQsduLUpfClIWXjqXiGsnZ8xmAXo0WHKn2jqK93ArPNsg6PQl3bgG1P0PRPae3TcZAtVm
k3ndsLdMlmP9KFrohS15BbgadBGHMHkF0LyOn5QB7+x3CtzxDPk4LRPPNkaUErT8aWqXtSoaE6v+
C0aemPqZJMMwg6KeBUNqc2CXIU2Tu1kT88WLcDq42huYaUdD7oKijQJcLUAkTHCk2xKspJECFiIJ
xR83ZnwASW8j2RUkv6Jhuo5kQtJlp0zLfLUzMpHBL+GybhE7wZqlnCHMOMjyS4DgQf2ZFh3pCaNL
EPt0m4iHyxwVWR30KVqecaDzcLInbTes9BzHqFPYjn9RiMjM78QpRMR54pwNw6sVWNnqb7dWalKI
Ykk4gaxNQsvH37aJF3SrU6ontgGiBgrSew5lOqhPdFCYwWVu4ngO+bU/KdXcASc0BcdIVXX7ukhP
QAmuVkjNxBu/NFZB2goXrh9uQ2BCqsdgaNebKpxSDd2xEft5dHZNu1thpAC9Q1hKTZtrqP0Y2u3D
CjBxfQCYVetfIyb59bqRc0Y6+PFUJXY8jPhL44pRYWf6q1ZGlK0ICWITuS3QG5WO922trNVbhDOT
dsgKLB+bPYdDad0xXeIxyrYZeHUb4EgWZtQBLV5drYUSJKssptGWn8EqwwJwRCX9BuE1d4+pMpKZ
PDInbcdicbQO7IbQGokMqh6Q7qiL9RQIYbxsLcNpyk2a8arZrU0K8d9dY2tEB7lR81oC1Ir2CrjZ
ESWN1e+Vj3rCIbTdkr1GCAG7r9GMcx9eIfags9tWrnZQEzJzy1Zb4G4p1/EaTK5I266bZIk12Vk+
0UTvevjBwT3KkNKVoYbYqqnP8T2uZsDqcuplzgM+pTcKwYersCuge35I1Dzx15VgWvF1CZNh/lNJ
EbUYSdeZ5rsF1bwYQWADU32bzJzUP6vYiirNY3AXUhgzmXU6FGFv6/RNQxWSPqbVihBuA5mZgH8l
ArNGD9JCbPdeV6Gg36yGcNSxmWwJsomsmVMkZvU68rQpWpDloSQJRcQ2QHiRzkAp5Zagc51sTFk3
Ld84NU6z2KjSpeg8ctebLjc+cNNdG3vSUiCz+rh7XBDiYx5MewcZzk3k4fnUFvQiFsnUUsMTRZu2
bWy6L/mU9JD8KcNkzQqr7BJ/c7gZ1u/tYLR9dSF0u8Rm8p0KX2TVZI3bQuoMheAcTEQCPn1xi21u
RAJuiL80tKzu8xXW3w+F78gQV1uXhKFq8sBEpWYPFHoP2YxxU8xhNXkfQ38Ei+n7rNEgexC9/83i
OgCMaoVENLwTWBrCMMnx7RB9BYOP5JLAV0VWvAHDP5FHYkoBtHGDOxmscz3+l05GAnLZ0M72w7jJ
IBHsoTDF2MLFFuFbvb7NKwjZxiJGKtLfEGhHl+NblI0VlHchHK4gVaV87ZF3LXVTM5Ub1A6G7K5C
c2s6aIaTBs1CG9fkOSRLN0F5p0viFtk0Arrud9ANIoI2zwhia16MTZjJFHFBP6bPEq5D6kJXOCSn
KsQ8pXuVDjhWYNiu+fdwHvvoYSUtsgNat5gmz5PMteZOMQUqNzuuzWxyJaAX86WqliXcLDxOUBpA
YsT1TeYhcqnByoE5ih5xFKXybUgmnMQc4gVquZeDbRHYWcFI8AMpUZ9CVVCMFkrQc8nW18alUOvO
Oz1IBXmVWZrpFbQ02tqczSJFEtYOcQv+uj4kMviRdkFsf0AlKuijOyAEm+AugGadHPO09uGgoLzn
KRU8d+H8YmtLkqcuAZ+ryzVEGddHnM4Z97usgW/TeSpT1BJudKSykO1U3HVBkM/jHP8pg0YhJ0Bm
Y5ZiDHXoeBGhEkSRbs3BBCIeuqzetxCaIEszI3zDrLTdQCMxNTdtYtph2mJywga4Ecaonnmx9FWf
ytuuc2kI5zaURvTbvkRWFm8oX03tihklGMrRng1hTDmBkZHfcQCZMlOAeXgI9hhh75cXCK6cZv4R
OLY2XxZRP3UpqKERUOnSImKe5zmjv4VYUvqtxmGp/5R92y8egfswjfdywnXzks2AVj5DOAcsPUU1
rSS56SJmJiQyAenjYzisKsSU/FRVLVJ6YgUyKkH7YXlNPezgS2xUCLPyOFnjEQQqTKjC6yE2t0YE
WuyToOzoafrClvUVF2hw3rdgkPXQyA3BStMWtOdDRXIkIF1zZ5iBNlBRYi5kuVXERNFL1KEMsKcj
ppnkppYyip9YVa3lPaCbOqs2EGcegVdoIeAJNcSVxEYPr72oEIgUBHLpju4h8wJ5yUiFPlnBMNC7
/jgjtyjHA0ZWHWq1bZmMLUbF/dofVvAiLxyw1hky0nlMGsws5AnQHDFirnVKp11ElgGBh9XhMoSw
f/BPfus5rac171JFMe2vMgbBg6IrkZpSVP8R3T1NSadaAxnste9+kVBnA8dQNBYJBE8BixgvTnfM
aHMpGpz+E5Elx4weO1WMWC6yaYi+wgbHBpIspQkccDJJvwxxMSJ2RTfD19Ci6BEv1LzgACYmYOJT
dQA8/4BQs3lbcI+vh14NjbyvYkaW74trMfWBjbMMsWE5ZsMutRj3eUhPQTY0GVOrqm+Qmin79D4E
2WlstjrQtQ/2I+myejmAv7iS0daM3PBuF0FtKfZ7ZqldUEBC8tn1uYXHiNV1R9KOF/jPqxeE0nBO
IOfuqyHdzr6XlOwTpB1cXq2ki4EA6lJrvdl4bwny3EoQDdFOxJDWPCtYeai+htqnGVwVRwl1uJYa
FTpxFViR+PHJIDF8MF4l8X0Mu6n6ggYVAolNPIWu+tmPKBjGR5b1XiE/TGqIYcUitSW6KZW015MD
QHI706Vpi3HoAbAFhEXGEPgW2JcuhxiBRl+NySn4nsYUHI4QnJij0JeFpE1Lfwd1M9spr8cK8WOe
aMepunbViAwZt7zp24cUBKU1aKVdC1ZOHKJyKDAxz2BozeQGM+K7FMqMu56QhnyfR8Q0ePwiR1Qp
00iQ4GmGpIaL0fY2U6tzwCsk3cH3qVJf2RAJZflccun7Zz+1pnlDlzEYIKA4Dcb8bUwT4UXauWuf
h5aH003C4fmyLfpWwChuu76J/F0EzwvryjJjGCTL4NPaZVtSMDiAcRupnFyLrLdE/GzngKdYjn6N
6/EaL4xbtIDy2BIdJOvbYcuZVNHTvGRAhBR+4qh30RLMDwcDOo7kF9ikOETRFAkUe0FYO9dD3tOJ
jjtMDrkY/bNh7fe6CVaK2ltbDdBWbZEAIXWKDGIX0HQnw71pa8ZxGUIqSexQakDDrcDmMOiYxaHP
jiES5/ot6nBxHofAdIvJE2QE1RcWgMP9q1ZlJn4PDUYYgI1p7ewgpYvySPaIgkvgXnFY1fKECJqm
X3wwrf2tt+DcaxwcOSQdpFuz7WJR3hsQmMks/CIQoYRXgiaL+9k2HP4namNSbsDOmOmNhoykhG7z
UrExj5GfOFF4lFHaB3TF6tS/Co4MhxbYW1/e9X6J/DZmXRIibUtVK8qN7eNl/GvHOkbhOKvr+Ge4
jrV/iXCJ2KU46VDH86GMElmjS+ikSQ/w/OSpU0YkmwmFvyUfRsTAEKInNRZWlnWww6xGmBSBQjJ5
W3ajHw44s3ZHV1JjWcSpFF5hUu9UER3H+kYg5Ziu0YcADTiJSL8U+OAOFXLorMptlgXrt7JUzQ+o
d2KjGjuw4KYZwPAERx8FUwgWYJqCrTIbJ1TDoHB+vbAxuZ+RO95QVjdfuNHIJUCJrw6iYwnLIz6a
H/Hs05dy7aJX5ObxGw/BUbPJQueuxhaDAZE9aejJnqh93OqyKzyuerO3fE1CrGhVfUUdf3nqOg5q
/RJCGT9GvrjHjlt7q8MyndB79qzJx9LTsUBPye4IApFdRTt9t5a6oRjj5/MfuXKWPbUItuMjLREF
XrtBE4mSeD+5rRJaThvNS/3TZNF4ndGFIvYtm9UUs1gznsOJq1+o6XDzBsT+qfU5ogK8Q/lQ600D
Y0EJIpuHfq/WIBv361KRFaKBQUU3Yukpu4oMwXnLbFmFB5idRTjLqYw2pRnUt5Yvodj3axOj4BD3
LJdjloybaBHL2+jD5UAZmPrz1bV02KjZDvcZ6cfkNOjCv/b1FP9SgcEkFcrYTBYCPiTZ2obV33gb
pmBiTcRc5YYMaXc3hDYLNnQSzUOzTJMrPOMN/ZKNmj+F0Cte87BtWnWFGIV+KUcR/QIZCK68ynXZ
AdLVILGpkzRCpYsHK0+uoNKt1NWIktGwhSGC4ShbVn5n0eWK77hr1qQAKwr3aMuM6kmrRdY5NWA2
ySmgqYdAgvAnj1qEfgg7fP9ifYftRKG1ywqwqkh+jbp2KYtWh8rkGB8TQ0GsFcE2iYT9y9bejvez
DAddVOMUvSIPWdgGg7ZTC4LmdXklOjHrZu0Ien4QwMHZtsk4VLcxAfPAHhObYbbPeDN51GWSNdiA
nMR6liMhrgAeDFePToVbMAKOcqVFhygNyRPCW/gzjfVChFnVa3QFoj6D6BEp/N3EeRBuIMes0LnR
itrch06uVz5A6a8A/RP2HrgAQHJR2J9+NmZBTUXULmp3aDDy6dpB8Pov6nGZPDgZjtPVKMBVnqtE
Sv8FRCFYKlQtxmYTJYpdMaiIN0WSuOSeMi6PjRcdKNo7iVObiBCZ4iBj7a8dIlOWtzNzGN1QS+A3
uATw30B5q+3/gPOsek5ZPGFwOJpHCtVHSOIVGcVQ9E7O3C/FEGSCHVJwjt6yCQflqkKEMzxObOR3
LcR64928JtljZ8cK3ZG4Q3gPFujvRALeXvBhrm80W6tu387w/IfV2/jkxPmktwYeOwNXYGRVATET
9CzaxiTkLlXLimqrQXYAD43pk69z1lchsod+5qi5tcOA2oVe5SPrGhx/KGJGdxVaZteLp8u4GbIG
nEUZC8gP1HLH6iqO04lsWTP4GosHL5d7dMGeCRRHnoWuenc7V4b56xSN0GFP0HN9BtxZ3adxxeMH
QWeYtgbeQm4NskA8fGBps9etbTdKrPF6X7Ytvhsx0/QczSdevBFyyeQVA9/kD9TZ41++jqsS3s5W
kbw3aT2WW1Q86rCoEeeTgmGIjRVqgBbhDWmUqQ+oZM7ldzvaGrmqRuD/PDHa/G2tS/RGJSu3BxqO
DK7JxBxKA7mbKgCkZNTC5Oc1ZM+cVeieQo81NF/nIJnhNPX/cXQmy3EiWxh+IiJIpoQtUJNmWYMl
bQirLTMmUwIJPP396q46OrrDlqog85x/RBlXU5okN0h9r+hFgi5vKtJpohAndiRUZ8pvaW8/PSXm
+y2jiDM8afg6SKlRX7sFAbCns55z9SdbOZxPgCWjuNj8P17cU2S63QWrS1WM4s6W6cKPZrNwDVn2
sjHtbefIBTWLR7eA9KCs3n9QLuc5C/j14Od29NW5Ud46X3K73vo0ux5eB63D6qvfw/qTePFq/Fv3
Quhz1pf2474O/FhOt2Z7vA+h+yimpZ5jBx3DnecxYzoag+OREbT6WAlxeOy8dfnAMtqyQ0dWx2i+
rK53Cqhx+1G6lnMyj8tUkabrolDIESonYwDELcrNimKt2S6S0Hb1jedDYx2nohv+0rng9RSQOcHe
noZR+CuDYLaIm0nlzd8GAdOzYCryYnuIhDjqEGL31kGFdKFmrWz/IxRw5OPofecWK5r+tVG8bdEo
uJNNVqsysr+9eXHGDy8vRXNEdBcypAyNe1+v01QcWy4gKx3raWgOEKxcgza9TDZvgI9CB/5g/Y/Q
d9aVjiOfPYlWJfW3bk2o/ipVuvpQq3ZLRBb5z7VWyo3JoO/aX0bUY3AiaSyo7rMBhvxkQVUU53Ue
s4D0PDbXxNntTSYNJsBH2x5roq0L9AbHbueTu98qGiPOyp137zJmmj9ylJFTpVNVOvaday2V5GnJ
EQvoWTYqnXOq4O+ymrGljNnqy+pQ08q1nJhHgjLJCexp+dla/RTWpv5PsL+FN9uaaTcpSdUDa+22
Yr1XxPmoO0QOAUdlJqLoUTOGN6+LCkvcBTIqKmVO5bbP0ZgQJSL304xqbvh2hIz6Eziy2L+6teLh
0VvUb3E/hvqu5B7K030cs68SvuLRBmkYb8N95rpYulEMB4pti4p9cohw3lQlLN2UCEr1Nkiadmhr
zmU6L7t/U+l0U3SaTTOPH2FY1Lr/2GaPFqrH1cdCYO6mxrb7CuV1xDLk/owF3evHAmag8G4ay9ab
ORjZKbnGA35qd26QElrl+mi6phUPpU8zbjIPSIX+NtSPyHsW7ZqBPiSfIA42a+9I7maJ6WPfVlbx
iHzEijDCgJ4lVd2yqIdM1TJlommcdFqvkne23vy9d7JxTU0Tgd8FUeZxpeeiAAh2hNveBi4dgrFd
1JaXOkOox3O0j9ET+dS7PGXLrh8cnvni4NPNBHKZ25aXzHAjAIxzRUwbdD+9llDAvkr0Euj5TCpk
3T216N2nOHSj7p11f32Uuxj+chd4H3Y0Nfuz6gP282aaetS57eb2jzSJ4DqrhfAnnhe5mbir6oIG
HDVJJvplnd5rJtnubEdAmpcNPYyV+JPbeLzauZOnuZHVTXedqG8LStRw5kq/f2HiyrKDckapPqgE
nLhKwyx4Qf3iPOnOatxD00npLPHSl9FQHAXEHvevrtq7Crp45TQrtP04t06tXvRedhekEo16VFqO
5U00ZCAfxleZOSPjFG2i8RssboJqYV4OIhwdHTuWQDnDbOPsKWIR3gqlgMRTRtSG0UoGbnWogiBv
7qcyRCiyLDZXYZ+XnUl17jodzY5OU196bPkQ0Xxl1cGb3GhJR4+w50PeVqI9By76lNu9qsYX8Mvw
30aTzV292M0ed2tp209VLYPf1CH39TsNatlP5fUku/WFaAEpcse+t4TkCI57fhEAgMzRrztsQ4iu
aXP3u1aNHKsyW3t9UpQHziAMpQk/mn709q9WZn5eJDzmeSsT4+h8P1D6lz+q1gAgH0xpqfYxgj/P
00hSA3Bx7Gluftgkl+hxs92JocJMnHHwx978gqahaN4nKZF6tCh25HHaSt+h1rSM3ltbRf09zO/6
VYzWsh+1FeTrW7/RYvhdRwRsAU4P0kIWVhsZCp3YygnfrxkAY5OEjhB/AlO1j0x/ZjqBWBXhkxOs
2IhTtWfDAoMbeeX+uML5Bne1N8+Qm6spjHs2RNB2F1aaib5QTxblUdfu4JDD4Br3tC6aj9uCjSlO
QxMy/DlGB27cd2FZATDAsh88Y4952gBlv825yOUFEpbw8SBylo9gWOR/nEgOA+4YWtNBU1vBp2r1
0wWtgXoojN8eNPtqdmAL6aOLRb6UOBWIYXSXLKSJoYFD9tEMD7qX8542hDXOd+GQASDHI1NYedfO
+VAdyHXKx4Nv7Hx6MsDW+R/F4mg9Wll5RQ07YKiXYR3WW8sx/UOJKOsPZi87TDpj0FsvmoYKYOl9
cW82N9unS9PMu7zntuK/BrPkQdqZCO+9dVOPdS/37DCrbHy2vTq6cdZQhalb2cJNvDartidvzLq3
nU+lTEyfF2nvavBjiznv22VoPosdMf+fkqeyO69s1M2hR0H0R4XGe0UYMt4hq43+RSKfXqd5DJ57
tDMvqiGsGanXaH8EFbMvyG29/2W7g11gqyueTNMHTx6r+L+sqdocDFz17xuJReFPxdbtnobWlyKB
VmQRB27O/5p2A4ac+72869tRmiuI3j7s8M9/UdkytGVIY9KuttkwFvQ6l5CR4pgPKBnO/TruEBar
Djp6b4yzdsOjJL50cYGBIynPYUlUhYCkXROInaHjYNkhrmwmLzauramPWSv0+0QNwu884n276nnz
dGoWKIK+mvSp2IqqPuXLYEwaeWv9HG5D9syRat0uQVb912BRuniE9ULemdzO0AfD6m3w/ZfeZipL
G1tX7s3U6XG5yWc5V+d1r9GSlNtymfvOvAFYe4dJuJ0HzjzP9u+55MAsMFL/Ny3eKIgNa9la6p22
ppgx0d/Ptue2diIAEaOUmhkkGjlyeniQJWcKgGfx3lm3rmCwp6fxkEVuHiQ8cSHql2LtD27HTBNn
YCIPflmOyyFn+NMJ6QKdfxzddq5u1EJYXKHbxhxzq7FTAMAFhL8Y9y3deycn+z0o6xzyPtj9M5hV
946G0AXdNrOy4wyt0H4Sczve9eY6A4I5IsdrQtYl0kTwsoZN8P9KuTHwD1MmiycdLfmS8IMVdmzb
KKC93uR/6TyBRmCyboa7jpxak27e2rgp8rTyBS67enT6sC0eIJEHfRrLwc2OCKMqdb/Kfu7Oc80g
mO8iA9gfmGXCaCpeR8mD52TR9qBM5BQJcLo8O72NbDyvCveZVNblJusq8eqQiWsOhbbgElCr2Gxc
elSJ63pFHbt6bu4itbcg7FQFV2fQz5yWNhkYRfTXEL5xMkp4+L1iDgWUagGP1+oPXzNotrRN8GWv
17KYvpM8dK3VjvF2xS9Tl/Q7k0ATRCJRZevfT7YjY/zw65mvFPTLMMNXBghhsXLJJgEQ4MVqL8mW
gyiVhiWXFZLcBZe5HfL6NKML4d4arFak+e6a+tVZm+ZvSwj3c03i8MFpAb6TYY34fTvajy+rssZ0
GivzxrLQjklW7lCiVl3V/5iOdXghED4f0350qtMaKflTEpHenPVGAx6vcMb6UVhap5nKPP8QNUKT
OsWNyfzvZNW9UDBvqd2o/ELwFQerHXIK3dSZccMbwEL/Xjuq/s8KokHDSNmcMKCd1hRndbnfq0Iu
mkz0oFhSYES+HZeYININXfekonU70AvHmFyYPChiL9L9Q51L+DUKDH7P7sji0PrWrzWT9utmgvqm
LNro3aP5dmXA9raDzLLRJGYb3V9lXTMq9i2CPtReQfgwE+D0rbJGOl91lW1WflSVqKNznruL9Tzn
KFQTVdP6xNYO2nr0tUEAGaiynJONO3c5Ab6wcmm370tO9mteGUeYmO8QhiGn8ctw/CN0DSrIVusm
QzfA5ZVzGDS3SxtJGNpWdl8mc92LDz1IZLOLSolIL94AjajETQ06i1tV+T2KGuWXd4Dv/X+z34lT
ZrXyc6+gW0Be+4JqGXLqdBKETRamywxQdNost/4Yc4RFSW339dsIplDEoQcRHZM+2novANH+bU8b
hEw8i/ckhpPnl2ipu9yPJVEZ04W8xnBi85Pu/o/Draco12/tIPWysDJ3EExqPC0oK+MxaOfihNB6
Li/ZNurlXhN876ILFrguPbKGftw2h2Ye1ukrrPX2uxhWXDc860529KKl/teWswliayznF705nTwW
S0Xcy6at/Lmp5bCcWeq0k5JsMLtn8s8NHfVZM3dpDxg2ozY3zVPkB2t0DEElURgKMvDkzEmRARZ/
R3xGddpsuyEDQaGVEk2lHsJFq5c58+SHu1RzGeeM2E2CItwfj3Nv+Gj1ukdtAtDk/gsXsHBwhmD7
L9ry+Xdpr9V/TpM7A7KplqWgz7PlRmWUURz7SYv1BjTjqhkqEVk/ILBwEyH9gThw7NXPnrECzdzq
AC73s234JMV8u4RR+3t0tYy62N0o/fuv4MXYjrKzAnm+SiNuCedYki7jB7ckfwmMZI78W65Bn5jK
1Dezm0XoxaXznHXSue07YX262rIOngcLb1oUq7N3/aEhm+0p8RZWjrJcHRS9KEDZxqvilEcV16ZV
FifYDslovhaVd2grFAoBfY3mKYv29nuaauA7K5q9BdrFm75ctG3eqV/XiX2oUcFhsaR/CPf93+4b
AcvZepG8XJGtJsU7TZR1CcaIrMlwOULfOQ+o9oMv9Mu9PI4QAi+LtTpfPAPeo28Pxbt2/GxBVqDB
JJloUQxxCk+/tbDHD4K9tzZtIPvTSTYgMS6yw6cNRvWwRAL1zWjjl0kCXTQIpU0tvrqiGueHPmNr
BLaROy4UZzeHsOevBtwN3O9677eXXXK0cpzyTW6+WD4sJJUnsPMV5tLZ7vw9728r37+uB8rr/nTr
VPzURD18jRN4YywCiO54K7txTprBElZcwMAeCwQ4b+vSz+PRsWkfPyNS9T5xiNRxgOQrmRgRU2a4
fTsCdZdtqoZKlLGuZ1/wuW0+V57Kp29n9RCCbvaWjcnsqP2ZBWm81QDBt/52PfLxx6YLnCkyr7BL
6Z4GC18GomrqTZS3KHnGMLH00HQH3NqMg0GEwWJx4Dlbv5/iEtlYkZiZ7ueh1/mBT7nsk3aciOR3
u877Z7u9H6TsNhHotPD7s2gddzw4M/bJ2Hir/+GvRfBjCPN41c46f+K6KB+uEg4TK7cdjgbIbIWK
dMSfRqDwlOiOn7pG9kkmdo6uofbPqkfMsDZjxlwxM/I11ebe+FWk3zmYdzceOpmdckCJCwS+gedF
LbUh0izFu3ERqqSZNVdcVXIjTCLkrP3RSMamWE/0WrDl2mDorXelCVBt9dTWFG337S12MN/LKSMT
vTQZ57wVjD+khpTtNzIUPcY76v0qyfjb7rdMZwerqazjXIciHcJA3c+IbqMT3gtQhrLT3mtUKkDN
DD/BGGtEMYdRqA5uhrEhS7KaP33dBjwa/VYzNfRuP98tTT60sb8X45IIlZdbUnPbQbPLcnoF4K3+
BAKZPLQW2PwU2e3N3A9ACZx/D3VYFW9Wu3P0T/kGIFjBGR36ppneSqem8Kxss6cIScSrheiNB8/u
1XFGu/hotQ0UjTVVZ9NTB8WtGnwP0RWuzgI6TCjWXu9K1+G424p6OochboYkb1eJmgY3zJlX1ri3
+TyKH7tl1yBPsGzbQ+E6AJITuvMD4gxwUhHU22XYTHhheNXqEPDa6bi2/OWvZ+1oIIJB2nFojfOn
GXLhJNvMDSpYr7l/luZgd6F3BGtfz343M6l3fl6LhDgG57Awg//ny8n6ibiw3GTOqzpMWmA+k2BZ
gqmzB6qi4qUeULTgq9JvVeOV/sEyTlPGc2DlP1Ap+T+vbOxfRcbC/cBWwisVDgunQhGwkKpGmG/u
U3Fa3MH74H73qsvAb/aGFLD6GKhsfe7wD1kn3azBN9WI1xBqpJroP1X436qw0RxXf66+J7M1hxmi
6150dlkcS2sF5153co7S3F/dS2k4d+KIYynZN9Odx9mxH8k+nsdEUjV31kjTGhyyNA2nTcgMfdFt
vtx0K7VhNhqWt8LHDjcPqhxxWK5FAdfd2B+LRuLRu8Y5aKPmW9feujd0M81nUfvLU6N74EZ8Vmf0
Gv5rAc3/C8Hm3GHSqomYGecpusuEG2anDuZ6QNGtbGRTpCbPcYE4VLHu1FmbIBPWDu/7BG3jtazL
KaYKkRZ1EaXrbMANsqXj2TMco1NIuj7UnvVdjoae3rCYnHsO9jAdfHe4aGXtIjHrVP/rnCL/O6mQ
VveAcZx9DMTYcFMAMUh9jlAvHgFqrRtgKbQu8OOWQ4pCO3yOO03tqcptLzrsUaQRI1P3WMQdLRrh
xcECxeEF0vnKmD1pRCER4oo9q8LwJq+ZlqDP5jnNg2n/u+YIPODVOy/pmyn4vYiAbZgPztw3RCw/
2lmLCA4yBJjFZXqoY3+WXXWyBnSGt5OEIkUyD1voWNfamMqfJhIZXD94HpQaXNwdeHLsyTXeufEG
rZga6J6lH7njncWV6RsyzZduf95d13l2wUGOGhFAcdha9OjU0ECt46XoKtBT17XvWDDy8WMYJjd4
pUu1FL81A2XGTyhhX6ysyqpjFDnTKzPrehdubOTY90CtXNar5lhK1wIpafl8PcL533wQaYQ32L2m
pMks8e1tUYSENbA+h/9bXVxZ8mDOtAjWcC+iyd+4p6L3stxw2UCOdZYsEr+ursIjzl13ukdPBfaI
hn0ucVfpMDxInZfhK7LlQj/tBtp8JUhpRQlTDqZn+pN12Y/JoAa+NrmY5ckpMvVSADs+S2V3qVJR
96sZbCfBdZF3Z/b+5V7Yof9t1z15t770puJtxWjxBjwug4PaB3bq2Yp857KukcDzB2jWrcwAeVaI
G6+cpuDCsbzgajS9IbI7xjAr1j2ut07+wh3YuI/+zuWjDqOp11SgrGqomRrm5yBHbEu0S/W4jmt/
j+GBCy9DFM3lVoTdAQjMHZ/RL0iiOhWKqOhO7MbKDqvSnageGXOZoKrdsChHGcBm0gK3RUTRZhYl
VmizRJrNjTOfVO3tJbbN2dQna2ERPM8wEw68aoW6YuiEzhOLiY7Q8XxX0xGRWYfFZ2ijQ+BUg80b
L+xLSfnjMz8+CPO0I9+Oi9bmB8icKuOb8cIPfxcs0CSNQ/8voyxCzmQ7+4o6ixVTrfuDbi19Y02R
+a7GEoXP6GcbsUJoMUpyNPhfEBo7snwOe5fb3F77+REz2TYDhJDDduojnESxkC5ubeQFwU9e2DAU
fleMt8ES/l9LgiEq8duZPxyNxBKlo0uGQDzaPMmHCM/agCSkzkKoOadFfMiy3cdus5Vo9JBWvGE2
bECimS87yF8+vdtAtPI/sleaM0Pq8CisxYI9ur7FLcOuffYse+W2uDZF6B6PxrHOXQyvkqswuykK
29BgPsCuWaHzrI3j0py1bcdyq3lUhOj3B+Rk4y0nbH5pa1iTtOnsCfh/RByb2L3VHJd13k9ARmQN
A5c/BCEosztz5DQS1ebjULjGghZboJ1fmpk/+EavYfOKGZycmH2v/OJc8PW8YhsNH/Tgw6oppDx3
qx91r9JU+mHu5wrxXObxbbgtH4PVwBnHUJ5TmiHjYv7jXiPJGofqmcqrYElcpuu7Embwdwcc9BSi
iUWjyUB40dYK5ZYL8NzODMVvOQhestx3Pt2KQs9oQm3D/MuXXTR+8bnyxN8BKaxfC0+ASJ1loUrq
atzGjsKTngNXlM53SGb0jTNGYH7I61DtDnMHNwBcJ951FmLfr72ONN45vDVNVr6UuJhO0T7A6cxO
jyUTPh2itp+xdybw9/6/QncK3epSRXd9nluna0Lxb9QZjGaLE35uNhtXXHQ9rA7Pg/i2CLFdOZGX
6UtPfXRjCjd4lDRKnLt8zR6BmaM7NGL+k5ojxciCXakCiR6tY6+88mUaQ/U4Wn12opGy/jepq6Sk
BbM7yArQXeGVbNEL2GiJtEu5DGbi9b/QGXmW6hYH1cFMpMHCkRBbCUtzxDdc15+e50z6l7YnoCPc
Qs1ZBCRPlgEy3FgXoTun3qR8VAd1k4eHDn/Ojw/XjpwT49WxxXXAe17vTwr57QOtZVXCysqr3bmO
T+RG5Dc/uLpQHIxjc5Gh3Z7CoEQ7pFX+NdjI4s49Qa+fztRcqRv3OnwZeHyWgoIQWPSR+a2da/3H
KsNOIRWy7Ucf49TJqjE3pGLZ6uqPF1TTpc4z8BHDmR9zGSEGpJsDm8CxAeZ6X9SKVTysAyd2S4G/
ccTLG92AFuzilwgJZOak6ZkvAZPYGZ1ud4eT8ppqifFSFstB27OIoL4Gt/msKtfAZAcBljYZ0MdF
EnVpYanYMLkmpI/Wf9CgZrQy0+Om0yAs5t8WhKh8uAIyHM7REMqUbX5yD3Ja1vCVlXX7J5ZVw/Zx
C0b/BmON6zkoAmD0AMdZXFkjFuS9Lkt5jqyixPMaUVD/oJXP4O8FlBfE+3iVgNKpFS4X4XWVfZ5g
p29q7BTPXUAEOCz4uHM4izD8WwWsZnEJJ+DH9VBRBzuzGoONZwHybb+ykQ212Hjvka97f606j8qH
XaosOojZd7mkIvS2MVrvgUVo0LDMpW+TsO9MgfmWBsIiVbrJcQ2gihiPy3UoQHtp+IwJawDEWhjx
3BjXgkjlrkJc1MtifrgZl+UOBkC8y81ng6pQgliskFmVrkJHr2vY2mykLCjYDDbvPWgx7cIf4e48
tS0hGYP26L4A9WKz8JY+O4R1hdFur1dPAXJENmJUN7SyF1WQ/WP2ATtayeqZXFXaS7LJQr8yHhbr
CdWre8q3HqfaBkTxyOlTNrgJZFYfy87mcTP5CqyWI5IvIGeqiihhXY0j3uauUInMaZ1Lw6ipbiGO
YXRaFNAytk0YnJd9uIKd4rq2DCgaks427pC4JAb8WOFYh4/FFu1NOqxyetwQHz8E/eBsp4HqxwOV
lg3volkzdXB6XHTJbEa06TnBtKic+KPvgQbZDXcHV70i5c/CnlY6jLPLGPC8D1uelExF4gDs5tkJ
go/2x/Qgzz1z/NeCIvRsIm/6F4ZLz/GCePfPgCUqeHa6Xv2obN4+sQCo/uRtbrel7dD088OYt7iX
ikamkSP1vZkM3sgiY/e2tsqTeZJXjc0B4/IqHDnoVpAmQM0LI2rnfbdDH/3FdQLHxyUd8UHXY/8w
h6pKyDem827luuG4BZbwEk2Gtv+BSsd3g7QLyoFy1SCYiqtrchsImGzdZh0+p67QE74RV3inHBtS
+Y5lAZq9vOk4U1pxj6isGfM71BZAgXwH80qDCpC2SkL8z/8mtCfZuSN185eMhmC4qlhGZfNNdjOW
SpnN7r/FWeq3YXBA6/S+d7fZPthMRlm+SO6+YrIuonBkiGVuqr/IyIO1mqO6Ou742OeWsbqGmd+q
IPu9tkqHfuo0oXOMlLfdB+PS2O8IfgPvL6ZWR2cpAlKzvlpVbfwfomEWLiA2Qpy2sZKWKxk9S5Z4
tWGkRO1SB8ORHAcautARluURTJFqWLPaVw3P3nf/2GilecSxLgbqpjN9Y/sO92oWOu6vZiP2IMbw
MfCYEId4qhpQ1dCpqw+efhBwB7v+J87X6ystQu5JXTbD36si+pcicbOIS4hqNMXKQyguiPxE/DFG
xKNG7dxVSahNJ86jt60yFRZq3AS7GZqzTnGGe2xvW3DgkltaJxlsr/IPAgKyeW6vau46wTk/27cb
Wbd/0IE3XVqjlQ4fcGKGTdrhfyxw09Rz8StC2Dxw5mbAwEXooaxrG0RsBCJgDk/x0/J3RWhX7rgy
+vto2Rx17ErcifE4LnxBEYb3d0NCC26kkm+6Byu/M4ZRCA4W+9BZVZYof5VLFFav0VSJ4aEG90Xi
wr88SHdc77zAAlRx86LugE4YlhMkLstDRoJB8J+ZG0aBpUUBMpShiuC2qwBoATHADX//ziIShWhX
61V0NxJf5pYSEKJ//LUjnKH3Rz2cCu5ZyER0Jvq2q3jZIKTYq7sYuJTFcaim+rAo3J6vk9U74Rm/
OvqneFdUQ1wvUSPW/GC5k+6/mTcBU2OFfI31N+hc4MZO5LV+qTAU6TvwIjDfTYZBdTegq1lwmbh6
eUE9uwfpItnt0gbJxphwP63LU773EXsCTGD/PiO7+CVE1wSHWVflepr9fnn0PSfrDkQS9E6TBJBC
462wJQobqLeSXV+gEz0MmD0hfXvtPpFAsV1QbPeoW3Gt3zhdg45i3PrhZIe7eOMgHtWnTXzKQn48
UNdFeuicLiRBqIqpR9IFvLGr97y/dT5+RQhxzhMXbHZuZ1lg3p0mq3vgZNBI6LTtDNXzZnksUoO7
XGTQTd1d0WKm+gGg84Kvzh+7Atii6b5b6PQg3bWeq+cWfyZUTxfs+anxO7t7KJS9APaREBesn7zV
s/QSMn6xakwEhEw/BaFP5rspJ1SytO0MZftRtCDsT2CYm30sHFLA0Sr7vcWk5lENCZcloU08aTTO
K1ssYfNLBKLZReoHWKIvKoLIeK7qUujv1XgwHh7XeXvjQEbJP2xDqzeBwXaIlbg86jn3SXdpW29D
F33dPBKTkT22JeUA+kFagdt7Z9UZlwgZ9KPjPw+ox89gsjhWr9tLJd2zjT+l/w55S/RtRXSBBy8E
KfNJnJUDOu+EmhgfWkGkUnHjGUNAS97OzVMf4La9gCz66mHaVj8UFAygxS0RzHx2BRJogtb9vb5k
Ee1Wb7Bk0b8GK15wZ1BWEbxiDZNxv3q4uesOueyeR4L6METHNR+C7GbxxERgB0RJcWdNky5+dvQB
zsa3zQj/mWOeVogPEM+pt4m8supdjq4T/q5Ij3CzuMw4Ht+dvA3I2a9rZ5+gOnXQS3MhjMHZ9Lly
y3mswPbq0LcOgwkakf0qi8oIHHaiaft7QmfweVyfncmccrJ3C1nFyGBMcQijqMrP20BmVpiuPX7l
OGS7QrU9doN3rIXa96QfC6/nvlN+aNt4+Ncteh8Xp/jc9lxWt9HEGE8aBzNzf2qWgSd8AfTRl6rV
q0UGb7tmb1dtljgQ/1Dkv7xKwC+k2ei1oA+27U3yxpEzdu54RAYwvY1IlKYzjDyoeWY6y/ttmxkJ
Rr4J9PHj5ETqsEJRTi8ormX73A/jRJuznfusppna6mNhOWH5zGeyP2Fho8Irw7y4HSu4vF/+Jv0y
KVWNxZJIB5eYk1EzEosGmg7uP8rPPZCuOWY+nWal468RvZnWhCiFnCWBh62f1G9p+MEZBltbRBdY
jbw46TAyGVp4gLGHoAGVehhdwp/uHV1TaG2jP9ofTVl03ZgKX3b5oWxIvjiXQZnxqy9rtPRPqN6q
nsdcXNnrZaMBKPZAVPkXVMqaQqPBGv2tPrXSwz9PfIGCIAJbgY7kvPZFeQomX+uQSzBgIT7oFmkS
/5i6QIz4y0ann85m7qP63o96EyByUuMok0UH5X63tNm6W2DKNlxqFlyxKahpxKdyc8HZ2nHdT3kd
5j/9jm8UB/GSyfuxV/BEbYkOj6dqQPG0RYKxGQP/C46RUcaO1SHUh5Vbn0zroWshpGa/lwN6dFrK
pKGXbl7tRxu6cz9EGE6Yl0b3sR1rd7vYSuIpX2enhNtyF5hFYUX2H6fNRtQEpduG8QbWVh1KNeDa
DIg5iTt/+h9HZ7Ykp65E0S8iQkxCvNZc1fNgd7tfCLftA2KehICvv4v7dCPu8dCuAilz594r0x85
Lx2EStm/OsDOfrvUWpw6ucBEG5miO9b9xPW4lFy0+35YGLHl3Zid/cYL3CMsAdQ7YAe6eEwM/PCT
2wS0ce6YpacgKvM3Rjz4osOYnTpE2abyI19qg/XFIpvsMtPTGQ3dBvXiLvT+0JWb+yGJwCAss4uY
G5Vt/DOtcYvu42zGObquM6t+TJa2r10Y4zqM4WhRXlYWUayTfeVyuSbZUWekLICV4rgiSU/8L5+Y
v2+AtXVfFr3zu3NKjFk2aJzfal6NvrlMVFb455roBrEzcO4TGDFsbdAclq1ptnEtSMIvDEGCWG8m
AyYmyS6HK/oD0BT53lrk7nRJnVZcSrSnt+1cvFuGlhswFdg1XxkJNVdZpnSIVAxE1OIwDNjixmT/
B7Pw6rHBpVAcC2PbHgW9LUEz9R6/G07mAW9W+BhpgUCFuZajr87CXTmZ9KrHZn2cCxyNO4uhJ8bS
WSUpycpZDM1v6RSjaHkzxDg/DOHIWmeASUN8ZMiWDWebcwuWZ0smOG5Jr7soVwU4kz6+huGqdEt9
WevkRSxep8e9WbC0n1ZakXJmzjou4xlZoxAn1YeD/ZV0MvVvAwPY6ZTFs40pfMykb2NckX8r0KMZ
SVb1PyBTPjYCQmX3STZHv+K1cb4pyvhMJu6Q8rB0RCKZpW8Vs7YeRVOSzDQeywqSjgdscPpzILGC
30q2A+of7dzFzNFUTVCrc0xmr4SBeSYyWFTXzFLUYmnDD7ELRD58oidSVAcrVe5FRy7MuZY7xj3Q
i3CrWGgVzePaNKlXvWJKIZc2iY79w/tqFa6qLkVWzx7wYQwnzMlwEWWf3TKb7CGR2xT2WAxNzJBJ
ucjMhEVwSWcFPV1A2onGGCnCXnyfJK//gopk1p9rxG4g3DNhUssD4ZdquWDP6otTGHXKRW02DRna
yGq3f50KMhnl4lGhWcYYjy1WoeIwNWmkoYFN+Mq6RWCLwAlLtxbalHke1j2qJfICdv7A5BSSXA4w
j+2iFmTeTqerNHca1+ZPTOPZ8NiY2c6nuFSVfbO0vvd1nq7DPupykhgarFG8K7ypG+5A+xCmqxKh
xnMkR2f4SIOOjwAPbeBjMPb9cLhlviEgMY3VSvnMW4wFqHDa+cvOmERYiam95ZjxPNbvqqRGO2p8
OQQaAif4JMXBBxetdYlnTro4+Kp4FM2vcc7l/SA9PZ1rxw76PBr0+CeOnkHM+3UsF4Kz2BcqHMVB
LE+u9hLc8MKkf5cxYe8yv9oGB8fA4rjnwWlaxq5Z450DCH3jrwFrxn+OQpll2r+QkU8ov3+tPeAq
7DVR7V50txTrD5E3y7qfRkeGxGEyJ4m5n4Lma7ZpO92I4SzituK0/MlWPJ3thxgR4lISFlZQj5z+
l58a84naSc/RV05YE0/N2/K0es00n5eya0nqTPFbX7uM8wwaWg41iwkttKSs+2DAGvy3Kkyk+0FO
K0HEbtpSnB6jjyWRy6/KWogvKH3427JNeouKoFYHb02DmiyqVvo3Op73IucsGu83DWpAlW96vOQg
htcr4Uz/TKbX+UfMzr12kE7tA/AIwt5Dgzl08FakRnxC6Jl5gaU6903VnAKm8rchT3FXh2Vq68dk
bJqauomVfbs4qiMuVTNTMeGSpj41/YBSgoYrIV/RTW+YHg7BB3RWcpMoj3w5MXlye+Xd9sJfSYNf
YhclPgY11CWutJ7u8XOgIyKZgbqY7taxprLt5or/yH2bT/u0bdpHksjNT9cJl7fake5X7oTenyhE
a/vnSB1P15z+ndwfcfHCfie2pBxpRiBf5w28og/kCWM8taVL67b0uHQuhYPuvdNYcc9zhq6Hxmbv
wtWpnrQTESCdhSr8swd0DD8Lq4mwmoYiSFCMR+69AMrS1VRBKo554ckP0tdAOhksyi830VV8yhgV
eDsaVQ7CnJr/HW1yuoT5qv8tSjcvEdihBxCly39OTl20kyni437aAnC7LA2gEHhjkUCGBPnyoNZw
fXW7zvnnZ8687ucmjF9SXI0/pCk58pmPp8c+ld6fjOnyuuOn3qaj0B/uV8bWdCDcgpS9Or+0XjaA
PujSoyh8LsZ2TYeX2Ev8p54syp0mHYh2mJdMeXU7etVBQtV83jRajCteIJC0Rubk8Yw30k+Rb5wa
xyBYqLT8KXm/xyvyFyPgEfYPvopcPTZS0t0WQ6iuRdNg7s9r8WqIVS1HwIhbKUNqV+/rKoHh4AKx
BIBiP+3AogVcI1DOsFlmcuZpKrMfvu/mM8EXjQZXZoJAe52GP4IW2sMuaFPx6XeN8dgm2SxmBzsY
Ny+guvDQdabTu9FlfNj2bfKk+R3HZK5xT/Pnejx8bCxEeuaa/Qr6ofiZYRplWL+GM0VJrwR4m7mH
HHlpdB4FB6rCpr9LTMqPJ6H6qJOsjHW2UgGhsMaX/dbEDOVRYotXPk3CLW3s+D+ACE2HNKiwYQyZ
LLy/TbMN5VewgifgiTlGnmjLNfpAB17hNdCDQCpcfAdEbhmfBKo8dJmVT+enRzSZjQ1pWym8s2H5
iO2HID/8LG98orHSxXlciiJHYacLeSQUMoccx037KkaQUPsBFOy9zZfYO64RS1GOevSF4EzGB4BO
v537pddX7SmwXV8/5yPA1BvoxNSginClYORR1O7CX3R5mDTuqxtmF1RRuUagWRXNZRJD1jyRMFfv
eLCEj+mmsellWDEGwWSFMUEdiz1u3/lieKxwWUJTQ0fx9/ysif2L+BrN57pjyVBEZ+4k7nS2U8BE
fJfKqv2/H5Dpm9oFjHHd346hpDiGRWTHy8L4lzzL5FXyhGE5fMO7HWYnqyH7nZBz0o5OcsB1+bMn
PzRP50p1Pa2a9Pz/DKscXkIpk+aAsU1lt8mqdHx18jS/ShsyYmNQbb89Xtl41+HwfVmVlz/0IJL/
8p/r5dC7m5+tw3jAwzCRCNwRHC7KZ9yEOnlnPkbMlz/SKV8sFJDojD/VRkd6nBxnYu5LkIdziYMg
KYfhnIwQiw7Qb5xvSMDEp9xa2a8QsKZYmWUtdfoksopU9kTE4asOaDb4wjShcTvOEWl/haeC0wX7
HB59al9Z4A5HfxwxZ8ICadLDpPywwJJZ404KhiysrwaAAsY3PBPhAaKuG/1QdchwCGfLDwlZ+JQS
9EyPhLWJdjcJkYUzaEeSAWXCnUvdFT9H5CfA0KJSUsC61ruUUDjNOS6AN21VCd9Sgbr76BUd3ohF
soWXOjOJbhW2SP8qVUo/XTeDbm6VichmpknClbIrtCfhAJmyK/mMe7H8AqsXX+C4LMDieGVJrY8C
cFVDroC0R1NmDz3qDELsoKR7r9cOYVWMuEeYTRFyw7wZMj7oohaNyYEIsOyipUJWT7CSvc/IDWc1
prXAxkv275jIdHyPgArthz7pWjjAJV9hXMXhz8wb8u9qZWBnG1Wqc5GTp9mFMqjeOqPL9yYYrPmT
Vovf/cblRRfWE74bdlxPW1YnGebxvBLubp4U0mdzD7fT3PfM646kp6robLto8y+MXutB9q3lCyJ3
ycioyonC41SYwqPhlzT7gkXcH1at6tqtmxWhA1l0Ymblq0uR2pBJp9ev/Rt03VSdSHB3OYzTCusU
6yhXvQvMMjwPeOW4BfhwKBx4ws7hbAnI1y0jeYbeHiMbk4n+d7daQiC4pzADwOjx97gu0TtMny9/
5pVg+7XDHs0wDBjlGb23fVaDtvX9prHPe6VJaO+JF4fqKVewfU8RGsh4SqbW/SndJT/nnt+49/iF
FLJ/VVEez0IPxQnzChtL3BAF+Q/WB0pikivymX643NIXIq9vqlUWubp2iCY/Z2IxZ+kLRIXGrwp9
ROKqnbsZy/idi978vAx1WP8dbG3jgxRhWv9yMksORZkivEKU5Rmvp7GuzyGRSH0Pt40JDVyh5qvL
EnHFqYR9hYFl4e9bp3G70zK42IMUfsXiwKAZ2+PqmfYhHTbvY6aHrn8ObMF0noRfTP6vUdl7GiLh
k1vAPXZc8AcGV0744D/VeRIPLHEQqMus1MQOT+eEh581iVgy5uKMWgyyYpdmfvoTY2g+nWPiPFuO
NKqHSxWmbQf7z5e9/OtRcMEBrXr3nQxB8I5FgsqLNi71H0MHAteeiQhh3bglqnc3DWaYTrlesbs1
0SDya6sDh9GdnxMMSHnaJ+I0S+CQy0ppmebBc8tHaRO5nso2z+Wht1tt1rtNftFhVv5F9EVxMhDm
MRyxehhfph97H/Ua43ScqOyfbBFuk1gTiB+eGMlxJFMCRrfJk/QhiJFYvg3wqvjMhJxS1RR4DW4N
PII7IDJMrCJZ9+bS+KuCbRiKnFjXMlPCn7qV9RGwMj2ACEEbM/juc2qeHRE7Ni/hKRiy+oTtriv3
kBwAYswiG3+3hOnVE/gyOT7hmxNHph10bBIcOnpyN9dHS9KUDGJXRnexLDQXCYRMgk8Fnc22d8V7
WYooce9SWyCYQ0rcojI0g5Iw2ig3f3QFg0cumcZGPEYkoofG/oOEHbx30iN5UaQBue2MI/pThwHH
d9m2a30oTMKVR4wOqyxWxXQ6LDmBlQbpft3ZqSvHa64hAO6LvEV7SbxQMx5phepPDhMavuhqLq+p
v2KIA5W6wBYsoui4JDWQz2SEhbxPfG4UgFMVJZbXpMVXRNQy36WY5J8FkiduUOJde0AAZEG6gQJ8
35SuOSdB4T1PDMyqPbcGBzEBl80om+BI4OMZcK3X8Ty9tKQrcEEY0A47Cao5xf8HuPCoFthYO9p5
p4IgMEav6DOUELYLyyM3PQYaj4UUHy7xEGdXtIn6u12RYhcEk3yGniPviQAT/4pqsDW4FDdbKD5R
HNj5uYgazM3UT4F/HKSgKZCixpLARVQ2JzGPU3YUIoHKzPwz609V2qVPFt3gJW0T+66jleI0mEz7
aL1ePWiX0wF3YAowwfc2IAYqKssY8HzrR28CqHcCbun9VukEHFx3TvpWtZhMKK49/qAFR5J8CFdG
uwuT1yPe3qS8cH4W7aP0VvUjLSr/V9DjJAMmuGwaGo3epcsZAIH+nSMSIn3KB2ItqZm9LafxMXGd
HKEKxPYVqShsj4nLwAgjkY1JOQekFKj/fGJnnEIPfGnlLz14+GnI7ynFaz55DxwZxMsgreOqCRu+
hQAHTrUnlLUFrbI6ORLz3QY57QaGseAuZ9TKOftYpigksDpwQOz13OIwpnKmUmI8OzCQrXW+L0hN
XRu/5BwMU4O7oSIi9k+CHoqPJvc5ok24xm+6GbPXCqDeRwww2t/pPtpsAWukP826wRy8sefXql7V
32KCosDvjX+qIiJtIHp5r5gSfSVrEPuHTRDq900EUncXdkxhO7xAb1T5sj3qGp7/gVY2e0lMFmME
a4fGewO17ugLvBuMa+CK6ZRT6QQXLTRkAab05V8IECvIGEZDX2KIsX0MldJvDbH3r4oFLN1FYcZG
lEZEGg5FmGNVaCRa1U5GZsSJVTHX12wRixGzVZ8ypAvxKDsVRjdyXbzlw2JKgkPax4SRAqDu6OK4
Hop14ZSrAJpzQXdhWJ3lMmSvTV/OTyhVE0cioCa0aczBZpbMIBQlUk6sC/gaLsQtFZj0zTAfA3Rv
/yhTBqaHbR/cL4oLznaGGcSAG47lF+vhFsXwyE/TpZiGKu6cZo9Iz3PSYRX6cuKFdkI7FhsaeRON
4W9p/qR9X6dAsALvAmgYITBhoszqiHAs2uPSNsufboixCGrYmZjWBTupNUoBTVrc9Xe6V/SHqnTG
X4BnecCL0AEYF2abPR1LNzkymh/SElgW/3qrlCsnXNB+mAHNi58TcfLAXIWBSDf24kdSBPm3R9q6
2VlX5y4bi6y8pURm17PiaSMQ67QQ5ucCR5KgEemQUbVTn2ff4mjESwzfhF1pU3azzTxEO5OPQXbK
Bvxvx8Gt42LHrHcqH3C/Y5LsV/xdFw+Gsb3BHi+GUzpUlujwKsVyDTxBrAc3DRIJ/7igxxwKsmkY
wYh/JXri3yLGhuNxjCcEdMJT3RX2JhbCZpTrXZdS5Zxoumzyox0XoFVq3ZRANxQ96uYwhfY6W84H
Gk5+RopodVU5NoFD19DBIHw4LfCOdFt3E7HJ5yoyRck3Aq6EyYM1E3ehmqW+byLjL6eppVJaqBnz
O0wc/cLrmWv4/7QGIdYR7DfFvTfrov6p+Rb0U8Akrn9pZYF0CWFVefs0pVyjUwlb2d3JMI4mg5wJ
pfMaBLBfb5wzdfbMazD3nO7Uhnu4SH38xI4LnA1YPQdxYdlvq/s9WD8J5CexfJs0hRa4BOPuf+x9
k2wbIyWn0Y9bw18A3CTL7EWNbm3EwYhqXMdLAGI04qzJNhJJkkQTrWDP0onHhrUrC9pjbIuD8pnq
m2OFkajv7tk4VSSvduFhfTLuAPtYZzEyMC5QLv/rmDNWeUxhvss7iyztHIEq0d5QixT92biw8xrg
xdbW6a0IeAUDVBG80Cfhmo5QLGFERu83iiU8UHtPkv8lipQzje0vqcVd/lnhz0uJmvTCu4Dr6frq
IFh10PwVq0A/8Dgmi8/Oq5lBHzHFKf7tANB77zGsRlKmcsWZta/CyqxcrDMInRPtk+fgWTQdeUHD
J0foM8ZqhZ8HhhLPaoBhmeJhmvj6oR7FtB94PYDi49fcMC8ydStx7w2eZn7Qz3UW7UbAUcl3obb/
PXh+oWrSGzMRVPw+RVuFX8KBOcOGCPj5h0lqxgC6mHiO4U55/kPXTsB/08I47s7LUZ9xQUpYlXfJ
XITqPsKVDou+GQOgJFYGEZtixjIPv2BzxZshE68bAWJ/wcZGmLGtr33NF7AZPBov4UsilnSddNi2
D0O1deaqNfS4SyFqwH9ulMnpJ6DZqXq2TLeL/1J0FkSVZS7Wp6ADPXxZWg/zNYM7Tz0QqOccETUQ
rZd0hBX3DMiqwuYq+jp4GCCcO9cJ8wG0Ynj5wZsMOnd5Tr0AuU1AwikwVHdjuwvwp3WXBB4UkjJR
8vmUTrmfvTdVKusvJdolyI5F51KkwiPELYLvKb73sgYmwSSAT0U0Bf2eh3Vpr3PEFojd4kRTdrAu
mwrhPATtX8Nrusf9YqdP7k5gSXGmxgp4w0ynuoNuSGhJw4FOrqZGkUNDV/7yFzu5yMwBCagTUKw2
U/e4NrI692RwU8batX01Po7+vfZF8QMRnwKDfWAESBLp4VQGuVAiSo9SHZgNOc1fcsLh9I6S4SOZ
YH9izlQk4cJW35AvXXyPspLm9zD5DThkdoWO1dlb3XUEs+X56olxmktZ6dli+lnldVt8II84ZO9z
BzvKUeLoILtgVCqbmzeH40oiGkUFMdwQBr+1qM7FyUaEdDIIa/YQ5AD6PlkIMSaXCcQkbWil6GWB
iPVdd+qiFDA9wd2UPhzLOFM+5OOMmmKhSCRDRcFSF425U3T1S8ILPoDioSqLa/bwKkA+AwRDiwFh
OnSL8b1zMk+oT4v2UvuxEN4FC5jqLv1D5itPbyRGiVqpIGEgAwaVWgRqPJEVgA3pA+OizYFIszwe
GggoFTdpwcKPHekuf77CdAydn16tcblr+nh/3Ks0YbTBHI+JRWYEdxXGzJ5iBNsF2E9P9TGYs8hd
XgZS4UwMnYbLyWODXPNP5I4Jbxxq3ZOzJdqE3qgdfbEV8GBjCdNVbi0CJtKiKNJXWAFt/Y/NNzgW
FyaZ4oVuF7tlEM1zfsJ0MAW3hRF+TS5sm2ajAdBGcCiqMxCxsUjpyxYVcmo38lrx/hKeDnz3W1dC
iMd0Ms4u0nE1fi4QFFiQReYh93kkYaP/w3c3JDdqqqV59BqL1ee09DhPeHAbPtFXGGFeyFaQMjs1
YBunC6IB3/geHzC2AeOmjXoZ+LRVtPMpSkdGtz7uhmBe0xku4aRRSbqYnnbX+dTYd20Rz+bQlkIu
9REdelwObDRCqUJxmdtnbaq1Gu7ZrCDNi7bVFJd7ptyQNXZzmzI+EaGZ4cWupCayN4MS1P6thgRX
HHgJkfTPrHTYGH54LiGeOorRFxEgrl0YbsgUqQY/CfVHM9f3lDv0j2uwcpZ4IDWXi8lb0ttChuNz
ALRQ3A00/z3JbtV3Dw2J+28zwoW5prQq/few9r76aDxWdh4UiNzhbpnwcL64xlE1SI1gfSea7rtH
q7rFvVUZMIFPz22T+SkzIElOPcEDMWBw8jhMl2YZ+4sBGuSC3RjJcSSJGYoHtVA73LHIlBBMZ4ZW
f1mndYoPqRbH+c/qlWqYwSVHgQehKNzJPg/UiG+TAfBxDbHFX7nvtixLPhT/QDMBUchXcfRYc9S8
dd46rY/ArnWFd6JWsY/HiGxYeQElxZ8GbWn46sB/M/Apc/TWIaLdpP8QZTAcUckToMQZ8vdDkC6d
OdkxDN+oqiG/CY+fcK94Nby9XFFi9l6KVf1gQeHoF1kjqX1SKJYbWMtvu5NA4PEBdWb0T4BT2uUM
2AmPHA12gBd/on+ed3Hu454qij6m5xFD5yCAzA2xauh9fsjLny9vlcgr5ylwpkbdBy7CGMc/2wzy
HeVcbX7g7SoQpzdILBYGrB5EjZboRedJZO+ILngPJLiAgUBe8UiroCNxTqUin/CiSZGa4B0rTTSe
F1eByw3YW0elOekufpIqIG2EohLZ95x5mdxeIV/uIP8n2wAgXr6DOJ3oeZuIo7mAEdsf7eRBJQkY
QMU0BYi7p57s8UoWfbsZNp++cwKTx4qWA29vubxJfhsBK06O9eZ4hijCwCJw53fqeAUjYcus+LJi
40RTIb5vDkmzaPVLpkzqTi7Il/A0J0zbDkrG/TZHilt9NwA+ib6bIIcgQQ/KnqYb6b8A856Fa+4c
iQ+7B6cNx+7UDsSeofMAK79WXYJ6FkBrMjuL4e6ji7uGJWZsrTlKzM01d7ev29+JZc3LgusQ/z2P
EcHJOUCc1LbEiDNCijrQYlUeGEQgwmdkmLk9swaAE40NaY5/z/PKIZzWnQwe5NQyVUtItotbEzGs
M7OTsEtpctVMYjbVzqOnKmxJUJri8UyECeJ0METd8KI0FqY7Y0Y3o2CI3W+6gsL9p9yicT8seVgW
xYkS1Ge1YAE6VlWBkCRq/F732lpAaIlPNfMgqxzNjMt9FuR4fPh5MLBdvJvNkkeHTvrdeMOB3PwZ
KihIjBHTZsGk5nHYtGuRkRryRBiCJYNkzkKkVQePIcC69Uo+QOkHBi9Fd1D4HfD8ypUQAsFyoS8u
WLHyTMNBUpMOeXadD8YWY/klgFPKq2VUxDhKoKf+aB0Xi3g6D/38BH8gfBva2sojwtpcvSdQgpkZ
VC1XyDBN1I0ySGOsFGUzkLSpEQN/qjXzQiI+UVo3V4SkcrlJil575ZzNu2f6Dhr2dMTll5Dmit7Y
nEQLji0LIkWCNnroRM4oRhXp4v824VjVF1XPOU1stGF8F0G9o2imBYNFZWlMh5ho1oEJeuldIDoX
2QOZ+GR4MdPIAu8j4hu36FK2zCrMypiS79LBIVBhYpUXprWl+SUdRml/vUXxnDNMbNjCU2MGhKKv
ralP3OzEfIgjNDF/G0Ghs6n4f/5J+C3RZTGKFzWRMThhRth0ctyuxKOCih0+F0/5kBi6LlqDP6Nx
CQakbQ/4q1nikYVt3cojE7GX/QGX1CJeRpDmX3gdh+E49AsVCFueMAjtFt9Y91Din1JYZtYZT2yz
5k+NO9GhLb4l2msYzlW8Dcr9xli8GfcaOJYU1JV02/3g+MkTo0LBpBUacH9Wi/XnR4YIUlwMfhlz
KGaykQ9B3YnyjJ1dPDE3SsO7LG8pdTUN5V87b6ZXTmvffBbrkKsnmLDI7Kg5ROcFHquayn7g0qmM
yfW3Tjpzb2VDBKXPhzW6K9zNiQd+hRJQqgrAXuE220aYZkQPx82iE1BqW9SO3YfIJZqFWcOx+X97
HWQMzPfWCYJ3IyW/BFLp8CPN89R560KPW48YuUQUxqXW3s/uOLc3PfVsoIPPJRqHeW+53T96RhMH
+lL6oMFQ7IZBHAV2F07zXMVqT+2bjJg07fDbxx4T0YjlXLKlX3qfMZc/SW12U31Q3IPzMckEJVGl
LSmnSNgYUNJI1MjkbNfYcZaxM9nHBj8+U/GQlaKe8uXRmwKo0Cy8pNntKZHMA9semIulDT4poD+J
nb48Pxm3V2Qexnf2+ZTiLZfEQD6KdoxGVjUyA2epT+IwKkBIjIsncgsbiHpOy4cVDPs5bpJM3sVe
TPU++cxh3upWhj7V+8jYlteWBwdZDuUVhqXLfk/E1eRuoOJdb43M5T/CNRA6ZR/m6g7TafYvIe6X
nYIicgVbe2qeki7vRXAlI+uGL0sFbeyj4MeeHstp9prbnHhr9yHItCn2G0GT3WtQuiE7IyRzwmEs
2VzG3HhxuAoJa+jDIMhewrJCXEPYwsL1xnBG8dKFdbk+ehT64XkwHsYiD4s5RjGEO/z8EhpDVZWx
+im61emmYzMksn5ifVbv/p18W68P05iFPpSl1rC3iaZv/OeuM+Q7gyXYf0QtremqCxtU2LiZeAN6
MJ2h6G/Cbl6eBr1sgQyY/6zrmUVXPYLYR0FaogZ6PedmuHwFc4Bsr2CQlqeODZ9qJ+spEhc6XH9b
ARBqDFpjAEM80mnwH5M+GbABGWAkEFTIZTRALpzaTzwxglCGmMP5kkbSvlc1QUPIj543UBhW+uRT
ixRnErCb5IS8+puxVzg+FXSuzp5CkGMITqnnnbuFUcwm9KBtKzZz/B+tTRpCBV7/mTo4GbI9FohE
3OmhnqZrjQfRPFeTE5Z3bLtCyhFu2qExaemF8cNWraYPHCYkbtMesNRF5ywBuDTVVACdbRP3LQCk
OLJ9t8XveoCSNDePOCbXEhfyGgdv2ptseSVailsVvd8fWB4lhCtJcU5ZHv0pApz8N65CBjckpOQ/
oVr7T0PbLx9bdggER5ZH5G8S72b2jgreFKe0DJLsSbFxo6EOpmYKfg6SDUVvBfObb+O6/lAwZqxc
55jQsQNFqEWqn1zZc17oQWxrAnIh4wfBpJ9vi79sfLEYrOZvOSBk8XYkrIR9bRIqtr1iL417UqwS
aV9phMjkYg/So8LO7LtAIXyEif8mn4kVyrLLHpcWcNTMhC7O1euCpA+63Oe8LQZsSmnPrmW9w0vI
AIjBOHAnL3YzCB4R3dMrAcOsuRCkIQo7zuHU/lpQOxUOK5Jh62Gw+SjuhBxgsuNzQWQA9bkd5e5W
EOsom8yBb2FhioCPNnqtHHe7VY3vTzdCpRwV1i+C7OLnUG3fxNJKEK4N4EZoztDW/gpLKcHEYIWs
F5BUL482raz7Fi8SATDAWxU++VXA2WUxG0envJzRYIXfISyViVGC0GSxoGcOXhLemJaQnwjwI7C0
culN+tRLyZEMwGuJzmjulcslGQ5VdrQypX7vgghRZvSJQR/gFQlxqOSwXecKkGZ3cBf2uuyYgwPg
22XtRGyGSzpfn2DpBrOzNy6LDB4riQenPfNnL+E9TuZlfd3kSJ6rKmJHgJlaSOEITmrJdsQTuHtk
kc72sjD8HO57J6zcFy9cZA5iII0YLclGgL1n/d74bODBlPfepApmbgT2JS4ZDhaiaUMezTf+rii+
qbhIuttIrOXVh8TvnH1dJCeUWcCCAZ9e/E8sblsfBOqaxdMyyXtWlZBfGcRWkc2Vg0LZjvigy9mf
upvJGg4T5uf5AzrCRlHzOoOmD266kEeJBWUz3nfY1bFiolM07Ybz9ViShWkiyhl4NFpDNrejO+TP
FJHkYXU12ZyblohYcNJtYKoDSIQMB5Js2/HLqDho3WOnTX1cpoTaFg8nZHGY8mlTHIqsmtOPpvdG
5yWHlOdfSMeh5ApL6P+gcf2SzCygyzKs87m+PZOX09XOrcGXqKEbfBky8x1/P0N7RM919WP/VMDg
wonM0UfqcYmnqjladisRN3PiQrwZG8XmSzSFfDYKMMAbdWSQPUbYi2f3UlfMg5+oa8zw2XfoppdC
4U3ETUdptJ9BC3ndoezzDawg7JI/rDQaCzgMeoFLNim6TetPkKgH1lixTzIvSQYHZDORQCRw9LSC
av8NvHRozkbwxJ8rZpbLK7cKfhzMbX34oMuKJNhUAZDrlsYuLIZJS8ar2pAlw+MZr+ouCQiUnS3/
bH1l8kiq1iqLOsBAPPN/8daGyQuDqIAQPPm74a1rYojE2g2YnzvF7If0qa1aHsWa+Pot3Q7vIywG
VTwkAajJ20aJxjWhImDgEJ7z8OyNENZYFbCq4Jkllt5XrJOmfW9GQBwnY7wofk5mkqw7uvxs5Dtn
oHhKK8gDL70hTn2M6wKhVhWT+5shMvZTkk/Y6SxcivKq5sHXD7hhCTwXQWDl+zQnNngqPWyzbj85
6znuZq5w0Q3mrnZnXGuotsjOc5BTopPprEYg3f7EqovIg4zssykX5zr7GxXWC68Bs8Kqq//vdJl7
FKRpYqsuHqGWuWrRDWgpLaWQJEMwkwL1PYzfB8rfqcGJWOHT2Xd88v0+5ZuCyzOSWoH3iwnJg84U
Qp0jvZ94fybXaYJnjgtQswJeqT520RB2RxwTg3cExdf2dyqXZEmpy/5H0nlsR45jQfSLeA4IEjTb
dEon77XhkapU9AYE/dfPZc+2Z7qqpWQSD/EibnDwUq9H89TGwGihQzihgf7GTCvYOa9VQUfHmPEx
sJzsAwqZSl0cpFZR+qdsUdlGH0bK2eNFfQ9sh8enX7uKXpSizBTgNpvD8SToVmCaoBC9+fCQ88Zf
+mXYFLUtLqp9K3qeBIYGK+4psjSswFy6YtMnzBle+oa2V/NgjT2cqgxPVfIhGqAckBgZ6HyDrXiN
oczsE3tgQ88Vp65C05FAiQluquax7yQvKg6CmiO0JfU6x3wiDdzxvYdVtU5vRoQxzA/L5Lf1rd3b
fXin6c6IbqEDwkVLCdhiivGHVux9yPklNPE88x6gyszqhk02TP0S0ga7f1ULAE+Z9mGYIan/d++x
JDHtoJYMdEB2HYHAbY19Wb65PfsH513nFgzrxmErKe0SFW0f5TjkoUP5AQfhjFVO0s5h6/65xHyf
vpgc+D0UHdTWe0ALrFc2a2YeAzBLZbkbXG8CjoYN5d3p+QIz/OT+PV0NmX3DEgNewWg33GEUyR9y
gRaD1QsoHuyxsh1K91aMaqRoSTVFY29QHfhm0f7GJaanPhY0gmYqOyL3hlfB7Dm+49Th1Y2+Q4Qf
aIpzHxAxWjTmQEUBHG63AXAWryx4WF3p0I7O+8QXtHYjlsWiiwhd1oUAj7EIi/l9IFXuv5tkXYUn
FKG8eS5x8t0yJhZrLZ82uh0aOT4BJd22Oze1M4kG48TCcxlrDCQ7HDiOvPdtJdWwAepMKSVXurY9
5i4Ug+sSFgYCGgTK/eS2CGF463zq/aAPYItfZlGpPUgBRNmJtXKM0WD9/h/jwQjr1As7vSLRIDal
7WLra5CV3R9Or8J+cFjM0MhbpE7xX2qbDnFswbTHcc+zCUGzRgx7UvzQ+Fg7ZhA+1F4i+sw/oH68
7GKY2hmyglUKNb60o79sBhDXwI0je7T0W6ZJ0pGlnrT3GKUW+M+j8Fw+bL47BY9NNLjF2cc6YG+5
IZHN4+Iat0ffzzy0bMIicayPbmKctntYQWnqNgrW3B5w17r69bCMiItljfpYw4hL/sVzKXsY3IQ4
mjU2Yg9fXQjec2tjce5PyEkdHPxgUjFwkcEuvKc4g/+dboLA6phNk2lVlb0ZaZ/OH89EGwMke/Ur
ly6/9rKd+A+79Za2jpsDyVWUBd0o3llpEgSvxFrcoNqHk4cqWEnGxB88LlK+Oq7P7WEZ+txCVXVb
nGlQdv2SEoEooeWH6qrYeysidtnDlmopBG4dle54P2A3LU8TRb3Wm90X2G3qfiFwZHzOnEfCRCxE
hDeUv16znnTVjNq79wZEp5uuBmfG5q1y8kf8yzzprPCJww/UEiw/lIBS2zJP2fhBA2WUX4t65Ovk
jknkv4ShSp0XU1TAPcBV2C+4NKzwQ9dN95KTemWpa5Ws8sLSYVPWLVl9jEWDZBpMbl6dKYvFV8V9
CXc1qhT7NdSlyd6lKY1BvHEKxe241gsxB+YMKzYvmNXaqqZDwGUNxxaV1MdNPQxt/wBQyefvyLUr
P1VGZ9mmoxIU1QLvf31H61BBoF0GxFegpkEGpRJaEIDFGRIFXnPpSq4B7J7l2tDLLov9a890AkjW
wpoSsVZvtnW4xHil2CvX57yrBwcXzgwFb196TRg+8PQw5xt/0PLGR7MZDx4nBHTQUPd4ACjGFa9p
Nsr6x2ALwFLlkZ1/qbOSAuXIxSG9ozYXiXe2enGPl3cZbHQ2tj17mryBt1VScN5q28Kv6nGpZO8b
5rh1ShaoS3IQYKRDVh+ZV73WWZJ9JAaFjUCmBfWSabyD4P1DxN7Ov+aGrd17GIxAaHdVQaewhFdJ
TRB5eTroxgNytzNdgtSEzYm3I0b78zTa5hWG3lzSEOZaCwUJulZOUW9jxCEMIbi9F0HzdzyCDUr6
3AaOB8a+gTIeunVMBHRKuNvBS+IQjFj5zI8xGaXls1Q5STnBunthKkDZIUSVqP+QkD240k/ekQWT
B0CLRdxVCEzY8plOCm5iINSwD1HOxFcHYSdzPniMh/g3Zu3ZbPORONA7QqU9n8DALtbWiyqT4Kpe
MxC8KNvxm7kFRAotODKbKBCsmOV+Q34ESoFYdzHNsyAHDurhln1QUG0GnA2GFDCDD7GMakO5UDr+
syHgVPtOjRQvb3DprOhcJuJqjzmOHQOc3yXeZp5b/vZxhSktQx/1jxWu6b84PwGc0YljHhTzu3yw
JOHW+3VVOWzoFMU6KDCH3zlpTSFPPMo0feOrWmbgfJTE2orJeCY0QDtCjUVpqAxlWojR6K8RIXia
0Sbr4mO+5ks/ufIx5fTla9kyle6HFhTohV/11P+NieTVZ9flKwEFUHKToAsRJWaOVlmJEzFxwL+w
0xWu4RNOkMTG7RD1srtl3aqbYwL5jgpjqZGBCVZE3jniRcEK3IDkJu9Lhzdx4TlYbmh/YdWf9inN
eC1pV3Ptw9FC15+UG1zZ4pC8SiuqMzaDGrL2CQ8lxrgwjeWXcDAZ8Y+r3qPbbRU0F0pYITqTrL5Y
XYyNLk4y/iY7HHq2TYXLAkMFFSwuzrtVyiDE60OozNV4z8qHcapsgSVtuU7nwS6OCerARe665q+0
SE6cUisNISqXAWAZbH8svk45uTKIgn1dyx/PaVFVbiQFL/GtpVusTKaUfE3R13mR4lRJ5bnupkD9
6NLrRA5hPA9J1XD3Yn+8MVMdZUdaushP0cPH+wDZBF2Zo5mr2dgNOAfjhjjjsW4oOl0OXGmwYUQG
lPODNfieoT4M69QQnt3cGgXZdFP4Kfdpcsazu3HK0g9J1TAheBt/DQyid1DgkGA7gsYZnMdAreUW
WJBkV8G4WTB9YXQDovXsNS3S7i6MuMWe6WpzZlxfaAETFDI2/Mk/CoYrLz6OKFiQkXCiePaeoOHC
1OOMdZS+TqCqAm7t/Dolu/kmXmhnTIUuqpc+5hxlqwjaJtb3Koe68Osx8LKlypAD1/tn2AQhN/Uq
AuTLra3/SAbSvrdFNzdFuE+HaH1r+GlLda6eAKVRPtb001FURg2UE7nO1B0bqo08axeTZyrBN2da
Lw+MYI717am2onYmhtdUIH3giceR0/j2BLqyNpRHLXnt8ECPXBOSb5YqQE43cyJH8R51cHkghdY9
RqV8aOfnDBJxfU2VJhjnBf56dy0NC3zFnSZaR9MqF9aP4stCZw8BXGxYYLmfvZaqepZLvdPtuYea
Gz6F4NPv7FJ/e8HEn8i+85cvsxXc0MKe/lmcfL2zaIGsIaYyP9gu9te263DrUr/oN7ccoz7YDEDY
T6pYLbvk7lljpWsxn1A6uEExcq4m09kHGC1MdDoacKih5y/mniIqv94meEnO8G8XoCj0XFKkh50i
YIdTIGRzUe9XHciv4PVuWftSljEkjeJfZmAyj3buwXXb9VSON/0Wp9goQHJOvmSbHDptSP7fXzqW
SfYaB3NhosBL0DYRBy4qo82Ng7Hs2SdYvexYOIE8z3zfjk4jG5ZkL9EFqcFrBeuIOkloN2OnHdsv
EQtBVo1Lvfh3cYtLHHr36A+Y+6xM/slRN+nWYTx/jEQe1kfLpbl0r8gW24cZ/U2+iDGa3wiXszxK
5pZMTz0Le10CTnbWAwEbNIukMHiJTWrSS48TJHgsjTNXV13Mqr3qIUu8bY67tdiVbhKmZy9YVMo+
bfH/cEBbiGxW5FYnUbQrMapYwQeRo4uXeLEM4w3/94kw1MrwSHewSsOGCwEL1YgEmEJSp9cAMXfh
zvcXSBRSkZthoo07heUbzhCSpsg1lNY+RiS9koAAHBCFlfcd+1rfQBsZm592stWFZ9xq0cc6x+zM
QgjhwJE7gIsgy7aUtyQfeJaaZgKt2JKngBaaZZR/RWKybt22mZITBqkmuOKD5qPAM9z9IRBqfmjp
5r1VLhbbNrmEfnoKEkDyd26FKrSF8BHcsODlpw54qO7rypPutu4CHD2I+9IcwVz25tdjiulhb/v4
gj8GTK9vkGKZC8uh40Si+hzIBqOrf6+aNKXiDJgI/4nzOLBYkgyP8JWtyWt+a8fuyrfclfITDFx9
JEmQN49zb7fOT4yjqSPwUIoIFQsXdo66Sa991u51Ied0541p9xXnHD03wmn8p5Fz8rGPPMIiK5Z4
ZIZdis86UiZDrC2V85gDO+dl3kx+8ClTQBufUDc1mwkLWVrSKdU4mLDjjDdjaUeEmrXf494eTQhB
O3ZBk3Ezx+X731UUxQjDrXZNVf5tIoWqAnp2fLJdkTxh72Va0AEI8v3qH9TnQuGqxEO6burrfG0L
INyNn6LQfkL8/T9Y59K2aI87dsq4KtqQHNyPoL0U20PNLl78rNyxkWqCkPoj4fIWCduVvpTlMVMU
33F9D4UhHh4yNE26MCl17c0JCoJOLth5JjKYS+kyV8KcoUkjxxXTddskzmznIeWXN+Cilrg1dnML
E+MP6fdheo7N0qQ2r4YiyL7NHE1ID2wrS5eUlMon/2v1NXDmgiMIylNlTTE1i6HnWxeIHHw5yfcT
jPiREqbWBzv52jpJNGaH3bYwQU+1X5xYfN87ebTxQt9WbDLVgyJS3950ZQa9Mw6QUVXgxOIERr9K
duSy8AUGsIeJDeSBh/4TsopuWzSqo+kyLjIgNsGqS5o1dnNBfQDicpyPB98upT7gWOs/OZNXLuKc
8K3rTf8ZyJYnfVqBrFdUlpiE8ML+sbxZ/MQNT3bEN/Ga8S6rP5tGkZ0MMGmpuxjHxtlPUvFEi5cr
955T2L8z7RnBY5d5fLICAu06J6Rs4+bIQXX0Scqt+gv9gpz7fHUkUaH0kBRsNoPWT6tbZg95O/kg
BdeTjEU/bn7OlyokAIN1nZew65asdvAR9zptb/ymCv9OPiG4XW17JK+XZem4iAye+fYbJG9s4Syb
dxmGktu0icDVjuEaI/DxdRzAKjH7Ym5jj+HNtqbouGjqnKeU/c1GMi1UUE3W/dOY5NrnJKoZ8+p6
fSfEDl5v3FnjPf9f8xpEWXIEWWiaZz8hpwbKn5obfit1Pmqs4iPdvYvmgr6pB7D7KppYKQhbuwRN
LMt/wLaJt1UNfGWvsau4aIReEnMFbP1OMx9Bx37pMSy2ZxYMQ4gN31JI/izYIuTCCBOnprMtoZxt
j4saJ2oAtMTlntwvXNvwg2XU3A8dHb/bhEVVdS67WP604BXaA7a23t1zYnGnxDwK+ZT3nV8xmySh
7IJtmA+B+5SVIfBIE5ExuaU5PvT3bmITFel7vFoCqgYwAlhc+UmRre3w56RWd1DNmjDuWbvVR+Bt
XageOiNd16YNVoFk3LEu7iEpuwQEt7wc4vbEZEUXo9Ey+mFtw9S6wVtcmouD1aRcuc1tH93Z1Sod
zclE/xV+3RGCPagYFRLbcgFbXcyScJ+BjQBtEj/asIIBw4XRSuLZ1QduRPmrje3JPwsj0vHo6nJ+
zvmdhmzeplZ62aY1prNPLCExmh0JTDb0w5Qj/7JifiLHyEQ372nui9pb8DNF8WpVMSdsE/iJvZuW
dKQ+mpVNcSVhi3+LU2Wc7CfRD4SDKB+rTcwn1iAN3ZNXdMLfkCE6CbeemovwLnVVBZKTsmmTbmwM
b058jFw2NvvIML3dIga67dMiemiprOUb3jlkBHlbadgIwcULrYyqZadbJ/WS2Z6biohzpIVdT3Au
AplXJ1L/lkzBRXcTwMynm5yU27LTnRNw26BmmxwoTJ6pvOWxZ8z0UhtTVVAaznp4H6Wprugyw/BI
qzEdkpxx/EfTbcFlJdlgjqCYHryxtv/FRZqZP8yQLHhZ2uYOu8QgFT9+WUc0RA84Ty9x55OZT83A
JSv2JbhMRGLLLb5KQBPufg7wCPi72BHx8CRTcvy3Gvvn/MWh29wFcCdY6gaV9zxafXBrEOqOaDUY
BnKqncQV04tKL5OCSfMAL8jLjkkzrtFjR3XpvvT5B8LL4gGhhh3cucT6Cd8vg+GHTaGc/B/dsVqu
6YxaXRmeg1kDNZ/4xCZvIVJQk0g5CN3sNcMSOy8aaitIl1s4K97vpARcZ8oz0s/KHZTZYguV3WXx
fWLLymd9yYHbMGnWNuknTjv2qGVOtgVmI9m/uu9SB9ID7Z+pK/Ef6mFEROqFg8uK0uaczCORd6oW
gkWv9krquFfTH0MXZTorm2mZaY/wHAIhWzdw1vivRn8p0w6tvBzc+TMMVldbVuRrpaOOKY4cqHsQ
x5mzzJCpliQ/A1+xHXHEetlHXxk/qjoj9V91GKLgw6E6bEQw2NOTwGBZPaSAxca/5LWww+TwbdtP
UolrUwoLGuyp82q+wGQtb9OsyQ2dQAukYtIXwCuNKQHe9T3b0tlE4wXpmqUDsyfdFmWytDabvpoq
35iWhTtF3qK8af4TKYUKY6s/cDeP6S6fK1RmQU6834FsD7tvN2f9Q5g95V4L0Hbs19hBZXsWIj/k
2NYZH2gzFUefzW90SFTu+TdDZM3eTboExF5mvqnfa0Awvgi9jmWhXXZfpCPZgADLcv86peVX+YZy
olZeOX5FdUvAcp5w+yyJ/YuFd3xN8azkW35R3OEDz+McElYfZlf2KuaXcY/fd+CRTq1LXujb2ClK
Q6G9VT/N0mZz2OZ2++GlGRt9dxYAeFXZvBBtGg3epIRVlsfmBQSfzUUFalWonjM1so5DFAs+cEgV
wX2ZWvKBSLXuMd8IkIspBMVuOMyJ73NWq7D6gLZTP46o1EzsQGNe4nHEXYvUMh7cssYeWZrQcQ9E
daqjLtusf9aCbjDR2fAAliAZ2WH8Vx6a23hQqDKT+g2JhQZIss9RmV4HtZingIeUOBvHQHCoBEIQ
VBdnGXYUb3NVqFMaCWfcF3205aoPtOvicUeiYQP5PWB1pTp5T6NplV1ze02z+zi3WFh3mGv53MHo
zsSk0NxvqokIHJi/EY+5W1ou4yI9l8PGVql/388lXiYgudkzJTxoo6OdwE4bW8xyN2kFjecPZFKs
9QQfSemmOPFZikPgxVopQvOWIh/A7qHNPiJ5SsWGy0lcszONKudUexMJXAcv1TYuOt+6WzO92Q0/
RwxTDLYCOQDg0nzTEVL9fyyiWusojCesvfAFJ/lWarYFr7QUJe2naFH8Xz1LwCfc8H2pC5DwRVDH
0SPKFQZWeECV4twsJruHqpWb+N/M4+AHu4R+Cie+Ioy44x2ZOlQdLP4VJE0SeN5FZCkcHzxoFAY8
sabNkurElrho7iKMDMMzqkrX0ljcrEMdmNnJubgBm1gMdJrN64nQPfMEjmLbuqOuwurXmLtduPyR
cNjmXZAMYngYNcDEXyV7KN587DbGR2PPnJYE2D1r7p94w4pWb7yulSlGyIC334OiVMIwlOEZ+2Pr
JtLziwlmUvqboZHaY1Ji6H+14iRJn2Ji3MzWKNe4POCDqORKELSczh2MOoi72BDSEeO8W0TztpqU
XNAPh0pcmYxZpwI289vjwoJ5fmLhTj+rdmCLbUeqQsAuw23MR0yQchZbwHK4SkSkyF1iNpu8w/qH
QsfzwlE92SLFuNpD8lDXebJc+eXIZn5Pi87Ojwx/GdUDXARVfVm8tk0uXQM7ghKGsqkuBJhgwtmy
n8Z/OU3o1Q7CDbKIuyDIlJgWV9vbmsvolwKbMdwiJmwRBvj6YmfEfNXr1jvrMORu5Kty1rfkWbKW
A4QBBQ9hCwaPFXOzdgVGYfuYYOomhZSX8aEmpIsvjhLrNQjVOUX4IWndcSpeUQtzQWsn0TGYK/GR
Bm5RUbcMY/HNXYrxOgGhkqtAoNpfBd2In48cN/sdJciWA/OU8YH4HQCLjT/xvSa2n/3hkPYLfw1I
+ANZGtR41iqupMcdu6UTZD42WN5d0WOVzH63t63czXMqbNq1j04L23/nfWsfqqlp+rsqrLmpOI6F
7RVyEglwKuLZRaI6rYwrURDhgIDNFGMQDFGNKJfVe6RqVN4EUMdXmawR26IiRg3OdEqobqsoWwdZ
FJbqOrYr7ifmjspeOUJYugEOYYfP/DqhmTRzQOGvKd2g3Tkp6759vwT4x0sQ2damJO9hoBchlRys
kksH2GLxDDMW93/eTmI+xIRkUcT9XPWXMJ9JOg/RqB9Jpy39LSku+eEIjqmNi8vuYsdZTWgqsMkG
B4Nw3zkHbcmcQiGzzYxMKIi/U4tIs6SaJt0+eIQwfxdWAg6cdFZgt7FCULxLB/iPu0ixSNtkmH5D
UFeurY9FM2Qr2oimx42UjvnliVXpEwjaRX/kAxfYI1QFrE7ErPhyIyIj+pOO0e7NqLKGIaN2VAOP
Fmc7MBdIEqkDAyCowgdjWru4we4gy/uRLk71Jmj10Bz0OTto4B9WwHqZZUGs37RJW5yNnetTvM0u
hcB1LrHf9akvi/PS4ZY+FDZTzJMMR4xHCdxRfTWDB6RQWhA9zg4GYH1ZEmHLfeJyMPwiN3dCgdds
FvV3ZpGQPCL7ubzaVJkCUcmbdDgAKfFbAo5Duxaa1jO9uWRBkjOlLAwwszLw+dH+eG/0Iqw4cpM2
Q9/1+KkO+VKiIfDu09EdXhyOYvZOs7niaCJuCQxsSgkFtMxmOHdmfxtB5hK0MwCPRjMo8DymKuzB
0Yam55xZkhiHkHaE/90zjTcrVw5Iic+WfUMXOzVrXF9BHpHP4fDGFbdanUHZ6XOa0t52FSqDTNKT
6k6pBh35X3mnsBfQIffpXd4WvrONW6eTB2EcmjKBeC94UkuJ9EHmczUnQIERaDU/dC/z1YILr96k
JdXdvBT8xqjKQJKC/yK6N2Zgrt86DsD8EEEbupuVsfAZuXbyy/PFbBlgrv+WTjY+BW3NI6L7lS2F
UEx5+4gAwsmMU9Pa9OBt822uJ6602NAwm8BV/++OuQJ0ylRgM6ox9vPDSsWDISgP4s214sU3CfS+
P4AfWbjkoN0+CvQBC5NnlqNEKASurdvU7VdgdHZmA5dYO/BuHs2wjmHTzEtx1mwN4QGhz84kbXZA
39DQPLFgfkTBj4P3OPDMuSfbOl9igMF/sM6TqU4jJ+fA07SVrV4/0hVGUqG2w2SP4DpCrHyMbIAY
e9xqTbOLc8mNq0Qgp0KlzPyXFPNtsMN3RXYvksb64gcMXmUIuwAjMOcYvqZUVxfCfRj78KbCvcAG
xX9h3lkorrYyb+Wo8OnhloGKDLzW+xGiNC6hKiRy9xQWDh8NBq+yPLe0yIJzsBv4PkRIqdag9mS9
KAOi3pgRZirSEI74M5dmRvs6ogr1AOkaU7CI5ti/yx1wElugpRR3QfEtLhIKgTkB9kcGoPFmGMDx
YpQk9hmemUQ5bCPLIj4oApfJVo/YGzcsCQz9bm0uWEbwp9NYn2k0Ol50j42YmJuMbMIrdEX5bvUN
UUGfEcp9EJKF+07IJlGP3gCuBELcCjSZU+IJBD3XoiQQ09MVqkVBUKXD2+M5M2FABrX8IRpToCPY
Hlws2eRK9yBl+DHMjLa+464yT9e4Az+w7lpnllurxU/LgpsT6o+7p/BvBM9ORVZ3CrBA0zffD7Cf
iPAwdWti0vLZzXJG5mjSVM9FmMV+4kpaF74nRPPxMHuPnj1xQax1ip87hZqGeleNlfvAOcQU6WH9
9WFdNuQ8TGWrbsPzb5JTmygrvsyhoX4nH1lkXBMsR9Aw8J3FWzR9+2smQ7EzyIdIxW1GdC6Y1sAP
73kieTPbB/e1T61mfM3TELpaFmL/LWlEPBEDXccQ+i2YK3FA8R6l67QGsAgj6U+OdbDcLkPtvpo4
C+WnXxGeuAQs556RC/JDFWacw0EAg3CTO1npnnQoYBVIXL18unGIjTla6vEpcyUSvzCJvZ/nqZ34
7UcQzYB4kJrBLzlN751e4YdRw7IKA9NivBuXhhymPSL2JD6m0agtInPBp2yKNUkE7OqxijHWHfTY
Aq5xaZhw+GIVEbUbcG7ICh8yZIXgHZGIlgMwCkCUjUVQZcc6UR3xUTTYmhNXPxOQ4mSX/KLy5556
t7XlaVrBO6Ne/kWEEShi6/ucSmoIdzd9vWCRz0I83GcKJc0xL/7L3rnUEuDSbjDYkRbyOt4g1F2e
KO0jkWix5aDX2KOj9i4GOae5UWbdecR+wJUgt4OHgmVEB1jDcz617cR3kd8nL7bxDUY4B1rFmnXs
J/b1dfajXU3XrpqsMtgQ8Wh5hU92WFcsmHPvPugWu9m0muXAKTJW+IDVg+aZgpHmeYxB3Wz7wbcC
qls4PZigovCGZCrJcip32J7lZMuwe1QzBlzfC+3xaUF+hI3S9bDv/bazJ4BAboBd9ehFBTYrP9ft
NcRx1t/LeeKXAyEi3fsSh9KhR+N178gTDtZBGjudWGVlAyYkFyY3XVud/CJUM0bo1IWfbZt6Wr8/
AA4oDKZBbMTbjTB/UA6DZpPNbG6B0/CoaK+ZvhWdIVTqFCn+ibAgF0+t9VBYG/py2Xz8v9scYBZ5
nIgmvGwDIsp+M22t74eyxKRCJNERezSIyoA4Ghp68yi5+BsHvdWf6sHjtUumjf3IVCvG6xoADuys
euDZyEji8FJOw5JXjgW/YebUuzhVxeUS04/V7ULE+eUUsLz/bace42/TsRs/TFlqe1uHfNO7Pw9Q
U+Dd2/XfsMkqZFeqaf13n2wJfyIfEooeXL8ogQcI0/RUZq6gBLC36vAgZ6V7XF4p7sNtRKbdnK2k
aziWAEB1+EaJ/JLSKCPlYtp0jE9ZjExbUME5V1DESbZ0dvM6RyD4sLHg+HuwcvIVP5M9h8V3Sp8f
AiyKLa2dXmISfSqxu8tzEVgD21ND1UZ+bxpnDadPCYiL8xT7ncx3uL49JBhncYqbFLw0naSGYL7B
HciDg8TPji/nepufyVoCCCibMeVXSfc4xUgxVazL0bRZ28A9oolofIDQgFVDiTUxN/OCHG8gPRYv
UO0whQTGwtLkzoPLdxkrRXJOWQRMtBe1CAuCcXW61j3T6b7GGyaf3LzD1oWeyRre5eX0VpJjJQKV
KY+1u6f64rlChS9fLBoLpi+P+Ol7TVp04YFrR1ANNGhgt8x6/UdXYnI4M9M2tpGpKDzmZbZAMfhX
6rEbARfPBZaxk9e4A0WifDRt+95Hi/CCzdqO3IitT4BebCHABUzbbT+wUsb5AOEWDEH8GnWDsRFy
HL3kZ54F576Mq7Frbwmf8nx5itcLs40eA0zprLJjWvKYSYCpVzV+1V0JLvUgMEC+4bmjjKk1Up8y
F7GpIFoaF85LDvK5+qrDkOJecJnZtU48iw2sJm0kHe2d+0BOdnl0HUMtAOU/qEf7uPKX+OQ0kwXq
ss6c8lu7QvsH7sBh+oOrCjGaNnineapU58avBW+r8bNofYQStuedB9G0w5anXpMCug9EwHVYDXrB
3x9p7rf/UMlC1zBTdA2Kh17Ykv7rB64SwBUMdkVQGo67QGBMh1x7z31LCI6TegCzjJ4cJjOQ70B2
VDz4XfnRZ9BQLjxFk0nxTNVUcm2DgtH1zGZ8lR9jZVPeoYvQpskmjNkApDZlyvf91AcAefpej69Y
JQprJgLA82NtcaVkawwHllPQH3N0l5mFh6o9qrmWNuD1NIiZsNdIutK8sW2orVe/DPzyqQcj4BDj
kV2cs+7B4YG2GsNvkUSlImzSGTnph95zvZAaJG4G9XRiwTamAhOcSZtPwHKI/ziR6lw8WU1pt2pT
B2VrfS5xa3tyu3hzTESDzh0iAXxh6so50EqmqnYnjQyqR4uyixoygU23FxGcwor4shYg41nWRT5S
6X4hq6HnA505+GGuiwz4t+YA5Ly7K6JKlbiwcEVPatORoRDpLklU9pmVYoH1wyX+Oc6SdMYP1dWf
mi2GdK5UsAb2uWxsCoIqntVrnuC33QjuZja+VZ8oKbgUgLYbo8Nc33C/G+pwn6QLK8ytrSXhgH3j
4KB77FrM/XdI7h09SmSVxuEPeEpn/lN5lKpemVyW8J8M4MBuO2oZ2kvDtVOQwOG9e05JGYGD9Rkr
eGzIPV5L/KzNnaGmpT2MWo3s/Uyjn0J3oHnbQBjzCfJUkAm3IB9nIkUpNvZXO2rbfyTAE/dxktmC
odOIubiPyoW+eDf2rIzYDv2QxwQ5l0r0ZSyvVmWVf6lmMsUNvbnCIUenfLprR5SqhwGLfXycNKdI
tc0krNY7ZZD/NFJymchm17me9U2xtE2VTsuv8JlSdIa1LV5H/PQBUWGIwJixgwNWJj/7YdGmilt0
IkGQD5GciaCMM5rJEblBgFLTxValNdH0S2VeQfK+YGRa5CZzKEnBNjlIWp3dGOVwy5KpfRXpNPIM
DhwRSFasJu/yoIW94pO3cE4EQGc+8pE6KAYpE7b/hjKbHnOHNbHP3tkO+j0b3jCk0oJCpuieHFHr
fxGl06DuoqD4pmgoMmjasRWOzxnPleJhEtY8brqpHTxo13xcm3DAEX91/SXSd+PMFu869KUDYxKM
vf+bsodzXpqJOQVfagSjI8wIw4Tb0PI1jsVYefdhO9Q+KLPJokYj7BqQarYSN50Ja2q6pgQ5p01p
mF7Xi41kKKevZ13v5HFu4QqRlP5sfOicWI6yxD03YxX8RKRMs63digHPmrExL2ep5e6EnYcf1SIx
R2F6itQmQAIdbzDz0ecqlOW+ADEKngkVdEjtHNaNcMfvBgxwsluonoAE0nu5ex6wi2kkOd7VnPc1
xlBis/KFt8J86wQjLMIM0C4VxyU8HMI+WX/LAqj8RJ22YpAOmjADAM/yH/aB+VLrYDik3Hve+zit
H2j6VoeBWeDWxrh7Z3lF+BapcfrsuSw5lALAUkBcytPrhEj8HfB6A90fiTg4WtKtyW7TrYhoZsXC
Z/qFpLFdxrb78asmWNmaAcoSV57mwHeO8reCTfEv5LH2Sxba8bZ+muRPq4vhmeJe+YwPbCImlsbi
DMyJAw07AZequovvisrQNewYrO3cJ4H/pCOuhZGehX+y8Z0LBJaCPFwbwyI3c/uPEOl0Ybyn52Ux
lDUw/VTTr2X3sbd3SxRPmBJkfl7o+g5n4kQYR/iT+Y6Q76myksfeSVBWVtcvN/GKsgJ+l/zYrwMG
F/AxjtJfdqL0axlD9GCuUfFtFxEUP04V/YF7hsSctrc+hr9qhaykh1yO9+Sm2UcG2qu3pVUocbe0
KdiMTYWHZXmdGcxkuh300gIMN6Cjtjrxwr+qIZywS3jDXYpCoz/WLQ6zbdGANi0DhaWy9hQXU3Z2
Y/ZZRTL5jqXKr6VD0cb2f5ydyXLbzNZlX+XGHRei0CSAxB91a0CCpCSqs2RK9jdByB36vkkAT1+L
romNK5IRmjk8IAQgkc05e6/deG5VXdGByXHRuXm0q91js5OqaOVceYmunC2pPan7Gpl9foWGk+Ud
7Jn7KyQijdNoCsPdpysTDrSjhlk9OqaW4bkPB3ENPigcIWLahb4qKLezmsKic7G0GSOmwNxU5H4G
TuuQ0GFG8QZQRY4FLJDlbZXrk7WmepAL38sKu76mK4BlBWcYxeNiqkEHYuvMDNqigZx9j/Jcth6S
1Lgjs370XWiUzHlOJtvrGZ3ePwOkF9sn651ZpmzcoMWopaLPCntU5vd0YsuD6wxInPqWa34Hbp5i
8mpTVz4ijhSDTxq9K66cLJHaRkvbjgZ6gsH5qDMiT4RoHAFUmwxrC4dhHrZlYO1q6Q75nq2DIVAq
aZnk2OFOKb/1u40hjDz7Qo8edoMqchDXeotRwNJEe1B25ngr2Tn6Dwvi0JuWGBpEkdCy38DG9mBq
ZnSI9Emz/KsrDfTImAgxPQ5IUOGqQ0LAGgqDh+jsvqo/2XZHzaosetrFnilvxmbqxE2QovjceLZg
U5OYaLA2cBg6Or8G+jX6YbUmHtJKmd9a5XTFLeabNj6Udad9NTSjKm8ce8zvOVPRqMcvTN4R7A6B
jItDGSF05UQiTdNZJGITRqAd0Nc03yeTvTjRtZoe3pqNZNobtXqM2VOhXEXbo+Vvep16KftXjnMw
L+mm1ps451C+oTGbH6QR1XyDhCPdumM1hpwkIibnTsWOS7hzBpbZwSn6qe376KZMObX5WuclBwQN
zcHmuHajcwRSVx4BTViNUEIEcBIrPfrsFZikv2P6KMa7IqR5Rj3XTgN/NOcMeVEUmoyZsKuQ/URI
zo3bxLOS6tBVRj7e4YQt289pUlrYlKuoktmKxm5dolQEr75jf07+Lauxbe8dV8OSGVLdLd6QUKXa
ZxlbsDFURaIRtm9cmmvwAKQTSq/omCChiudU8cZC9xKw7ok++8zIPH9QeaW6jfUozzZGlJUa/R9b
RzigjVpwRzaBJnYxElAwnPEEQ4tsTap2BS0c9/p46Gy+JthUPIE7VQT5dQpbGfiYjqlzraBIMHZ4
T8MdMUCx+VXhgGzHNXCf2CanFpXGq25QSPOrHHbxZ23moPLiYVenGZuqwP3Kg6kFFSKiQa4sbwyn
A60vT21b2mhgtBCOmzsMywkW3ZC99B0Gl8K9mhVbjLUqB5t5ly0J1g23dJNg24ouEbt+9DR5wMmN
WnhFhV0l5McG9ispUQYROaxHrp8oapQYmYmxBPYUemm0ypBkEZbpYupn2+iZICFIKvcnfQzjW496
U7ExMVCUVySGttmj6zqSX1Bl7VqfqFJPCNbMFO7A18p065rD/1SOa/YkZXHI2j7rb5jt8vwtCkpN
bJM8MRvbR7CTYD8L9LJ5yLD5mY+ja0z93VBGZf6AC8Gd6fQkE41DTgAeWgq99m66jA7T60TGp7mh
e0DeNV97OG0JDTaLz4gVzQnoJ8v0wUQ2G03rXAiC7tlhZTRxnRgpGYtVIfCKYmI9ZFiR7J9GFxXu
45FbNm2mueIx+QU0bYHsaEKB6ttDVLsb2iB5htYtpNu5GUF0HZkpTf0p4uu1tjnTEFtD5Oa/HEJ7
uo2moorFX7fdf8bRzZ9tejrJNnNlP/h9nCLVc5yICqKtoMZSApzQdYylV3+Zc8elAiXcFn9VqnrS
OCi6gp/GvpL6nnKb4L6OPHFfJ5wtNnmtTd9I8bDYQSR9h4PJGTHJ+6SWprhm6PCtFPM0ElPTM18a
DKeY0nP2gPgsqNhTbsK+tdbJtHio2A8eBTBR+6qTcEO1l5bMvmIhGqjOG+0PSylDXYdW0kGEj712
uNJN2tzQBkIyst2KaEC4dvQQoGOWTDV8PnRO9dFz0GZNHpVWxWdMBlHYpPTPSCuh0EwvrLyqPBIn
4YhQS8RAAgFp0+Wx12ymjGDca+jA7Lsj0erButGo8myI2ajRRFo02fZEztVoICnXE2GeHxuS7J/d
NV3uQa5aK4vDLbA7jP02WisiwY7H2xXvVMhta7sN2ckVS8QK3qr56gYUYzaJLDQ4hjSX0Cp11MbW
raxZgM1EZNYNY6x8HeJs2lHCdvpNhTM12cxtposr5i0dtRRHpwejDMA1z1NiztD2gubFFU07vdRI
HgdS2jU1fY9Vwg5/Lh24NDxVNV4RYhLdQ4oxqifOT4DF5VRP1jVLRmjRvpGgSWjMtmVvrtB41+oe
4aZZXjk2zBxQeaS7bAPlsTesm9zEYdO0WnwXazgo1vTaC+8q0pqpxKlWETC5kvEgoz2c+QSJQ9+X
EdoFEX4DAiBM4LIq2icKouX9TDLnfOepvnMe4CTOPThNmD6+rWnOmwuuNlzZTcwOxyjrLL1KJxpY
ZC+2yfF/4uY+QS59w4fV/xN6GP0Y7UP6pQpTGT2AAvDSa/Lvmnmb17b7BM5HjRuylnAFMUOq8jBT
HUVEhNc4xWnO7MER0BkRuRGwyouwE+3VgcpX7TEOB8XeyeNk5ImgFkCJ3XVU+7wicKBo1f1m5meI
2ADoq/m9BrDm4Ji4wyE6odLf8saa+cAp3jN9YiqKikFUT28IqIi2dMrIADwPfj9/HPrGrm4T5ajk
tpEp8Yozhsxy481FD0aTrex3iFLI7ou8b95mu1LDJiAGeuDG4pwPbbYKzOnDPG2dLhLuppkkNJuM
dFHrs2UDTvlhVDpCWPqpiXqciSyZfG0QVrWrG6pWO5mxYq2YK3uiVyZLSr80c+VShR4KQtBLZpMt
WR3VczqZ3S/s31ACsf45D0GNIgkFXI+wXjlg+q8TRD3qSpNaHPkD1dT+R051HdZ8RBMcaIlqgp1F
jdvwUdXDZ88m1/sc9hraTRMkR3Yz5FpXXNNzb3SfFrI2bNFkURe07aisbnNMGVc2iYSSTTwAGRSY
WIaUSRsWGPhPo+LoW4MUu7foee8mmZf9m533GZKTQf4jKzJMm8Ksd3ZbaIfBqiWSFZDrT1k8VQ82
eRh875DwNnwSBOd4bvmzI373yEMzkORlQaCx1XfNTxU1greWOXA7Iza/sfWhKh/ZPxj3ItBcsbPc
lMOaBTzzZ95EHgK8ub3BrO0ARzRHv6EF+8x0Zu7iSDPyDS59ZwM0N9/BXJg+VYNuYSMrQPVZrfON
at3wXEWEvF9jzbK/T8zGe88Yteu6C+Z/oK1Cey2lW68xNVGfbInAvEoauEhbvR+Fzeqhu5ZfFVH7
XEajc9O22K3XaTUgRY1pM3/SALVY8E0TZ4cyKt4UBnGjoLidLWERCGxyb7hB1drrHNErJ74HBN3H
14UpXEYDgY3rXoPqVyVxcB2180SSJqK/Fc7a+EuTJKBdVWVxZNZi1N4rwOao5u3WitBg8PEMJLXS
6KXS2qlX6MVRTSpthB1dcwxTXZW13TwFoUVLAZ4hlAwqAoT+1big7kbSL+pqhf21/0EKmQtQuoXY
D31Bb+80Kgmtb9ORwD2cpBPBoXUxs7lrJxs7EVyTfotddQI6bhkPFPi92yjFAY15cP7qqsk6kOCK
0IHjpQAwiWdlzzOO4mtS9RKMeLQTmVY1fkuvTf3riJdTvwKheNwbUffr6LMNJXCALgVuxEAM2yvo
O7O6nQorKdeAafBtQHSlvXStjwnFETaLebbrnNx6hFsC13TI6p2h2mYPkc7aYUKyHiRsrpe0JqqD
aJBmy46/fQqzoml3MvbgXDQc3JiFpeiavZkiyqWKgspiZcVSozVSggTwiyGdqDyEjW36JO1B0qoM
4Sg0zrgaXsIMXnZdq/y5nFrzjrpeg08cos2LmuuS6LJa0hiUiJkN+iTOUJRXEoeWt8mIHoa1CeiE
QPehrdkWFqpi4Q48uPSEA/MKEcHQDyb9I9iE1Zzc9cdqD6sAFaWapwZfC6bEJ0jA41VTGeoLbVa4
gHOgv8VESVwHYrKvcDYV15iHkmnjhjjTfJXNWnot2DTn/2g1pMatVaQK5SWBoWKtV14DuZVTH6eC
YjCSTZjQOrtCIk+uUyJzsPgUFXNDOtAtiwb/7RBbGqmrtSp52x2nOnIs53EXN+nQIsWO52CPy2D2
Dp4kaulzzXzLtsBuydWcEhlkt1Dre3Jb6MRTzdPIitFdafuGrOJvCWNz74ad2KOuhnHdWPYjGq6R
jRn/V5VDhtCzNjA0V3VCTbLvfyiDD9Urmnq6spxjW7mBDUFUKh5HTvxjMBNYjeh5NzQz9tmKRK3g
oazAcUHIScJfkFjbx0JQ8SKhOW5uhm58Bj2TiHs9S7CEjMzvZDNYcwzwCWqRnwiSprYdbF6YCFRA
FLQ7bWhvENoZbbbCIYHhOK6KmU/VopcTg9Slz9sfJo02FAuCATow3iXwTAxCAT1CgKOtBPJrBg8o
w2dt9DUklv1utrSUk6FmV17+Ge2nEXd+3uq2bLeACUlcxbiHMEV15aPbYlBRhVbDkiRpEUrYJu84
A3d+bMyaLcCHtaJqfY1jel/eEnE8ZweCkbXqdVLtwF9VdaYYb2yjpRt63dQurR5fQgZp3pA8Dnj0
SlKP6SioEBcZHzn+79C3qV4fh5zjdjSrYDxOa80T3pMkUIN9AewIbbpxWLPTnzRAJxdKtBKY5DhD
ZO70FNS2ZV7/+1//+//+n+/j/4Q/qfKBYSuLfxV9/oiEt2v/82/73/+q/v//Xv/4z781Yg8ouUrg
fvz/97enmPPxf/5t/C+d+PTYCPrqNjKoFGGDjbpdzt6FcuNYyd35ixjOiauYf19laCk0lyQ47XE1
jeTPu8iv++c0Yl/8pfR64K6IrhgI84Y2OboB8v8SQVhgrfdUdK7pOjsByR/DSJLdNOt1s5uCqkq/
jGkB/HDl6I1BjNNUyk7fnv+TTzwXx/37L46kGMeptYw9uAjD2JuchLwVQtW4fk5Qvw8XLnPiwTjH
///j8XeeIa0sDLy9qBEHcx47yKT7PLPZpTqePp+/l1MXOd7jHxexDbPJQkxU+0nSTH4xlUWXAxFM
PhdfKfp61gamIh739fnLHR/Re0PK+PtyMWc2b2BRfBgBMpTipkubAc0prpQgoiksNDTEPlwzOxTr
piVww71wYe/EhfW/LxxRmpQRfPijNZuGzzZKpE112atdaMN1VOi/AJ3IJt5WpoFLg/1olwe7rAYd
W1+dv/dTI10e/7Y/nnUB077jEEP6L7LK4QuCXTqvK7uCMV9urYDS+LVIKjZutyrjRHokkMZJctP2
Q1Md2AKANllN3RC3qCyU7H+xN1HjD8uxcnZQ6YSIHDrbaAzG6vwfLN5/ZlL+/feyIak7ZVnRU9pO
0IWnJmIlcLzSuf3Y7y++IyQAfV01XvpMOQ48tKHwVhRlRODE+d83T93A4guKOVCV8WwgQBKqLlhU
lAq1cjWENekexDJ1wW0LWttUe3TNx2Jc6jmYjeg2kmNjrkJivaXawAYqjgn0U+Hp0O5bRfYXWk4Y
lYh6wHxnvuxU7R2a3nMgDvGhJgh7NOUFR50ihm8opGMPc/NqcFAT52tSPwiDW6cpvYyv52/1xJ06
i0lUdzM+ljR2PnE4CO/iyY2NXdH3iHA+9PtyMU3UxOOMGbE9t8gSJ9NPHTs48tQ69Xj+909MqfJ4
X398Gj1afi+O4uw5jEOb9dxCeRoOIUfQBjPU/vxFTkw+crGeKahAsuApHUu/sU9SLWxk+0h+K8dp
a8r6PnWogZ6/lnFiwpGLN2KbEU2r0iPQNy+EZW/tPu66x8DkbCmv0TMMkwb+NWMPhn/crvIdncRC
/OjgyJl3iP4rFxVu7NHwyVzEOYU/JDpZIGs9l6HxAv1IIS7kUJ/Y/c2EAUhL74vMsn6WXdxH9s35
uzixOojFa9ddm0j6WEtuAX58YTelb2YiotdQZW56e5yvz1/lxOCVi0WBLBavnzsreSbsDKV5XyOx
3bsjX9CFiezEbcjF5D+5idGiWohv7bAUm9JtXzGExP7ci+cSINaFV37iNtzF9K4bRYtEvff2GiqQ
HQWYysJ33BqRf/4xnbgLdzEdh54sO/Se0W0XgCx1neCTnIVBcHh6bRmoBc5fxTh1G8tZ2cLjCNiF
fQ21f5Lpoa0UNMlLzfXIqh0grPgK70hrbMkanouD104x6r06juZBXxmu8rJDHtRhUW0g/Wmoc2bX
pK2Sd3qiX/gjT0wX4vi3/zFdOFwfWRM5T3VOaEceDMDzZxrgZUrEzPnncHyq7+xUhPX3JQQ4HDNs
2m4fhdCyDL/WQkN+z8HMeDZrtucNV9DWiom1mMrPSw+qmWDL89c+9QqOI+CP20s4udOaLKZblFIo
eBBv054G+fpy/udPzIPu4quGYsg+G6D1LfFx3kNXVc+DNfxsED5tqayXa9fSL2x5Tg3ZxXuKK9BD
rVdEYMFJKyOLgcrYzqY3hqnNYrtvXc2ot6PxwnM7MSzcxTuj/9MbMZSkfYOwz16jC0FjiHpDolUp
5/rSvujU8zP/fj16OKbkbUbuPjSicT4yjThe/KBU5I40wr2knK4l4Y3q02BQVo8ujPlTg2IxSzo1
h2oc99FTfFSKvsZN20RPoinHj+3G3MUkmfeyY8vLcQNadvNsB9Z44Gjw+fyQO/FmnMXcSHpHnVGf
4ZDnatPOiVugLaJ8pmbfXHg8J75XZzE7TqTHdLhz872GBDK4swiSqt4iRN/9iGDbqBCA5Z4XDato
CKV4LSLi49WFcff+MCf59u8BAUH56AmrnXvlZh2uBnBCIciWleWog1cBOjv/EI3j770zJzmL8Z0S
kYEgMK33GropYOIQgUsCzxoqKRtbVRU52CVZDuNbStujilaRYzjivpmyNr4yTU7yhwl5+vRPkNhY
pDbn/6oTr9ZevFo310NYJ6K7JWioDtZBWttfwgCpCtX8KPHPX+TE4LeXb7cyZjMOjyTdCGB/xSb9
O8WiS7tP6zjG33mw9mLNQ5k7eiqUzS2eWkBsRxRqHN+js5jyO8h17kQIFxIp6xbXuwswX1MWMa4I
FWTVP7UwVIsv7TgYuvoyOlkvxFrD41ywGS/1uKcE4RViQ/eLsl5f22A6EGVbdC7SMUfqis5ivCvz
TiMCJ4v18TkfXB1+IhkKZQb/qGk6aLHoa+g8RWOC9bLQWkBdmznuChcoukk41HzhbZ560IuhjL9G
a9SctreTVxvPHSRQwveK1P7+sfe4mMQSWQlL4tq4tRvjtauK9n628dN97McXMxjGMgMb8CxvYpSJ
rwGaCXM1k+4lLnx/J0a6WIx0I3In/RjAvh/zKSwe7QGfPeGOYUq7VmHezt4+dB9iMdh15AcBwUnl
Xs0qxWFJLprziCowau7OX+DUjSyGu8JQUVFIDG+dqg7RuLpdTMNAo4i6HghvrT42lsRiG4Mphv5t
0AdPbNWSdkNBDyOxJQ0yRD50H/byAm3hKbPqu9sii+IDrZJiLYYA8B6V0Wp7/hqnPojjM/xjL4ZO
m5hF22z2rFej9qM0Oae+OVVX/zj/+yc2E/bxun/8PukPydhE2rQPcC/LO4346/bREYRGYDX2Whs6
BJLiGoUnyv/cP3/RUze1WEgA42VDjpr7NirTKQQ9hnKrvUW5HdbP569waogt5pFaow8QeZl8og2G
sQ9p7xWMRtJhSyTeH7vEYi4JHAdKIrF7TzVABYSC7lESxv4/MoZLR7pTd7GYUULcJpwBhMueCxMa
nEwEH8i81snxX+fv4sSrsBaTClx4kc5gBW8pv/aPyUj4z1rrVV5d+P0Tt2AtJhPA1W2bjNJ9Csgw
WAO81Ne6ABPU0Stcn7+F40+9s3pai+mEpL0ptHjoe7dsvecOmWX8XS+RiG+1DnHwLzEG0fx9buwy
vCux2NgfvLXF54+WDKPboJs3XqO5pFaatMmJtr7uCqV9rGRkLb7+3AkbfRy64sZwLZJIioH2pZn5
mBamtRWqbWoP3YWneGogHP//j4kghbIHUFq4n0zRaT/LrFEHc2AuO/+OTg2DxRfvjCnpB3aX3za2
lyTPCQEH1isOMfB509xF2PHPX8c4MZ9Z5uI2EqDxQE3TfdfAa/kJOFzJfchsFmyDDhHio40wx4Tk
MFcGwlriVbThBZubKB/soADzDgcC1PCj7ACLX48JGrJfNeLoSqyTKiv7u6TxAP4hG3ZAmF2oc514
9r833H88e6K2UiTkItmnWpLNO1BI0eeW5kDhn38qJ37fWkxVLRJUTCuueNIFEvLrtKUWuMK5BD7g
/AVOvd7FRKU7KOdyKixPvSBf5/Ok14VH/nwBrj4hV+Ll/FVO3Ia5mKvqCJhnxjQOA0yVt5PhNZ+K
rGo/ttKai5kK4KhJflAVQvmPmvy1J+JQ3+n4FtUHL7CYp3Sjd5O6UeZTTqWUpjx+B2c7hu2lfsap
mq+5mJCkRq1f2Im7Byw/iE9Qg3VnRv3uSMt3LJukAEWPHFxxbSDnFxqiiHYH9Q7QcVha2rF8EOA9
IhC4mR0cP5NVhOvKDpiDXupUNJ76XJVuoMGIyzo9TnGbApF6xE8u6Eaef8cnRpKxGKp6k9tVPRrq
BtE1kWjrwiG301qFPY0npLmxaV/YhJ4YTMZyyHpaK2mgT3tJLmK7cXWky37g4rX90I2Yi6l7avG1
5W4QPuepBylWevF9KNvmC2aT6fv5S5yY6373nf6YNioAxxq5u6hfXMhdaRCFO90Z1Y1VlwNZCviT
cegMH7yfxQwuCPhEjIWRDZIJEyNGbwvFbTre5EIPLpW2Trx9czF703rXFYbC9LkuahS9JmgMGEQ2
UX0r6B0XN+4n3r25GGRwPyL03oV2YzDfGlgtyH/ctJ6OBv/8mzl+ce9sSczF4CoJcZV9kGg3GZQx
PiHjJwrY+qbxwF5EeXmpsXCqWP57JvhjBJAXXjWg8nSIhl5pJ+toohSCK7R3jVvTjGfCpIi51ENE
SinILCgHDpFsRk+akuNjQkJauo6GKkiK1eiZo8QEbzhT6tsc+63s+UMPQ19M2+HQgPEtjOoZdGe4
BqxjXuUS4ACu2wHpcpxfeOgnBo++mMBB/pHvh0XzBhNK5WwTnIKY4ODRwICak6z84Ay1uAyc9MgL
Qes9BznBRX5OSYZQFTKtfQI6o935Z/a7yf3OCPq9v/njzRL1ZgDrjiuYt+SIS7pwwjaeWgcPHgxZ
7ITxN6xp8bR1ywjF6Uande+sDGFil16R6D0nX/AdG2o7gxobQj9Ega78CP2tzFfYLAJ4ZPXUT90t
SvF2BL6HpbF6nCsZ9/DfCY5JyEoHGVT8sus4kP6QoR2Hwo4PESuPFEXkAE6QVb7lDK/wWos+Nw5Z
V8ss2GkuDe9Po3ARWq69ATnylhgu7OW7bsgVrMZRmIG8h2ebF584PiFH2hArZcQ/41kHoeRXhCXn
XwQa487ZjBWAqG+JaUX6J4RqdfLDck0vAYLcihxSRAm55FENnasVPrRHs6RxQY99JzvYzlgWcvTi
9xVqkvqVVo201jYythr7Jf7v6KqIPQOSaEaehHmD0Sjw7il2VGJaq55IK2tn1T2mRdCQcV39gwkm
kLsaeJV4dUcrKDpf4fnD48QDYMOWCdaR10jDcnhDQvERFw8dVUz7DoGavKcRAe+xA1nbvrapTEoE
jPgOSiLJg1ENfksYlMkL1uOwrdfu2GmGb4SZNt/BygGpjq9tqLpPnGfhBULRxOHswefXwG4BDwVA
e2H8nZgh9cVepaxip8xyVT3VpODQcS3QeKxiIqe/nR/fv0Vc74xvfbFXwXDbYlLO8yd8te4grwm2
alPzn5JIwzDzC6kX4NJ4DmC/yIwKe9AeWDNtbNpe2tZEAoFxYF8wpSQs4tAnfOSmq0hffUTCioa7
ZfI1VpgjEuuOg20fbXNEmcGXivriJ+JH+nkPQoiJs6YLhOw4tofxOXan0Dzo4DLHu6BA+Rfh3Ewr
O1qRdEWmI0SkPh8BzQ0kb0y93vT03QbIeBiDgK4c1fVVg3nO65oXuNFZ+yxyyqtfMEWKnEZQR8Od
+PYhtJprdlCkQFkePQ60+OWkKIgTqgfPZiobUKq+YhLvwk3rQDPOwAWRGQHA3kH6jH6pT1Abm3pX
Y9fREmxP5GLqN7EMSUEq2cc2BzyCJYipsZpHCLgl9tFdRU4eSF2PMC7hhxIm4IaTK/JvMgKPRFnh
Vp5VXAeSOHDS4hAHlds6A0oeXDeyA7doZo1JD17kTpe3m4jKASRgXRiQMIWcQGqtEKS46ZMaVJH9
ZC8KhQ2BsSO/q3rS3Y6n6RnABRxd1C1wx9SimQ+TTRXlLsaeWh1cdhTG5EcyhU9HnLDK8/YKL0+V
rO1qcspNH8mhb1ezsmE93A4dovjq0eiaBCAii547XFhLjOO25r3xefww/ph/MdxDeRHKvmkJHbQf
lI1XFd5LjqZ9lwZaUxBw5WGGATsvcv7AlSyqCeWuNBX2PNsGWLmZYqPQvtgE9Qhk5qgch6cLX8/7
f9xvhdcff9xxMM4whfSbbijYkSWempwvjP4ov+5nBL9ylUw6fi1wkiSuwOCFEBpnG6vosuLx/J9w
YoIwFttbgw5CZSIM2Tsw9TD40HpisJEIfeEFnPr9xfPHH5FisVPz3ubjhl2Hjin1J/LSL2xnT/3+
YjsbW8IUMf7ITxjdwbjQSYfXAR2Y/PbzD+i4u3lvAC0ekJlokW0ydz7FCbse5NDeOjW9u3SOXHIa
e0i7otTWRmM8EHbT+B+76OKuRtQxIZ6tI4t0aO9NE2DuBLu9D4EGiBhy0hXWPxHEfqOqltKR6cwm
pOZc82ASfayYoZt/fzm4JsCmHVG5udVG3W2CbjjYYIrop835mzxx7NEXu3cviUc89DRzk0ZOzk9I
p3b8tcIwWbw0LbhtGLDx4NZsNWnuF2/nL3pivOiLHT38JBXiXZT7uRklkLu+0Miw14PgQ80jy1ts
kluS06FxGO0zpwOJ04Acj7VmOOSln//7fxdJ/ns8Wt5i28oSYxfY4J1PZYfXzr7rI3J1XKzQJvrs
DUJ2eleEjohWA9OIuwdzpSIC8kkHKQThIcUVwn85MZ3CeNcbFZ5Lv8DpPmCYtjDL76ifDO63bLBH
GH4ByxzAZTzs+peR5TFKN4VN3q69ZaUKwP6ZbQ4FT3owN3rsX+MR3R24rXEtCgjgm0iMiX5DwGYG
u38iNGa+8BzefY82/LO/R2dSB12ggOt+M8bG2dWBEZDqEKv780/53XMfv74YmmwoZJ8ix/iWCfrv
tTYmuO1sUE0D5Jp6rOPt+eucuovFaPRmohUD4sK+OaajrywTuB7pVZcOUu/+uvCWYxFcMr7HNklf
TbTXWMGyZg0quLjwBt49pvHri4EIJtDLKQZr/1gYHUk8Jd4OoaG4ktgaPrJ4cInF7lVPAs/o20x9
09kf+5TEkC+qi2W241D5ry+JX19sXeOx7RBBaMZr3wi1NsNiawvyV0hCIAK7PqCz3uP5toHV6htL
CF/rpx/kfl149b8rYe9dfrGwSJIbs14f7G8Y77YyYfvjiE3kTQ/MiQ+yTzZuH18lZLRRoX4AWHfh
mZ56bcfB8seeA+Mp6dO1Ub4Aejym2USag14LRhLpll5UXLi7U0NvsYCRw0s6RW47h+FIdlq7JG+M
2Pm78sI0++6qzLtbfP79rAOcHVFLa8IBREVwih0jYWjdbeDMD41wntqUQERAoR/4ULneYkIoE0JV
UgwUB2gdOqSW0sawE8YXPqXjJ/PeUFhMA5aA2Q87Qh7UXLTuzzaR0/BVBdSZt5UIAgOKd6vSOdtm
ZTdPX6Q3KO/C9uY42N+59NJMIAJWWmIz4++9UW8cL/+a290GOfFusNoLZ9BTl1hMFFFKRQ6BQPI9
GlinGMwguT9zWF+nvZZdGNUnxptczBRo5oIiVKM46O2UsmHIX2CRX9KEnfrx44398cmQt0tiTDWJ
AynA7c5kB+QPc/CR+jW8mcU00AiIW904q0Nf2W8R2O9VbmL6+tCwXerh87EFNAAA41AX1X4YUZUF
00eXl6UO3u45GYfzoA5REGBrDvVynYSQDj72py++8Hp0+0TjtHYYDVgRUhcPKMWdj31w/yUVr0J0
+lavDihzn7uqeYGuLFajbu4mDS58Sh01tOFmfOxWlp+3rcUhGP70pfBSNkuRBp0WoFhcfmRPK7yl
YtyqjFxrRsc7hFZkrCOH8vcUD4fzf/yJ9WIpFx/IzIBp0uZ+B4vkc9dGqe+yJu+6+tf5C5z4utzF
p6vRwJ2cIQb1BEFqTcwFjBK8Mu73j/384uMFgAnZOSMwttPc6wom4EPSmJekYicm7qUEugeAjkC/
zv1ZGlf5GJKlHCC5QGltAe1IfFzO1l2dD/bHliH3+Az/mIlmoycEVuN6+J67bamhJ5KO/cFPbql7
BgEZNFOhcl8N6WbCiz82l3Ydp17y4msmpkxAfR5yTK/6KtTr79YkL4z+UwN0sTQbmpklxHJ4BwXD
7YbUdUI7bNiIrWgvCcJ/NxPfWSWXomYZEsaF1s39Vk6W0oqd0MEBFmuFK0M+2qIkUXCddASkETFZ
BgVnVtyvdKPWbBcqK9mOEL8+plfBs784Ys5ALp2KtFx/qD3fldZWCwljsy7Muyce51IADdtxmGI8
u6RqDEG48QaRPObNPD6SJahrHxvHS+trKeq0MryZAjGJNvCMU/t1TJxLRqBTt7D45GmQ1GUcFJkf
1oKXRIbyKpuDJ7MSF3Y0py5g/f0Z5pljBRnsGz8nkvi+SoC1kUFJfVnv1YV92akht7TiHfFqYoRW
8NKIWdrIDFI6D9AUe88r1yRixHW+dzWtqmIfaXE2YzeHW0rUxSSwpRPZWgzyo69r8YnpXRj1Y5iI
g0CCQlujqme3X3s6BYiXD83SzmKJxP9sRInK5WGuIBaOkO+ei5DO0od+faktz6U1mJxVwxf44rjd
bKB9VSx+fuzHF9tbBdGHaPCkeQmCOnc3sKGCO9Ycq9+e//3jqH1n7lmKylHdl2NruijVtVTztk6q
Sj28IoOgBt062CSBXxU2voWH85c7LrvvXM5aLDHdaFqEzPb2i1NlTyHc6dVQ5I9zAkxbc6bPOc2t
8xc6NcKXsluEIV2IZKp+Q3F9P1bATTnwVmG2OSZWhKhYXA7FkfdYESdy/pInlmv7+D3/sXzS9EAm
S8b5W+5MgOP0cjeqfO+E8joidvx4YrRqcaG9fOq1LZ5jMOmOHOOkftOnieL6fCcBtbtG/EyC6oVL
HH/qnVdlL6YhrxuPzWQjeiFPlRCzUleg0jB3n39Yp359sWTrsumitJBsYghxj5heONOviX/P+w/V
7pmFF1+OyQjD8lx1LynUpmgdG9bQ0g7rL1V4ThQJxGJnKV0ZWVRHtQPVI/feJSt5lU+i9PPJ/uWM
UbA2Z87xk2zNtdc6l+w1v9V477yWpV491EPKYEVX+gH5zVHwAnwveIjGEDnHSss7QKGruCrp2IEW
tJMm910z6tUbgi6oiTxtZXTG/+PszJbkxLkt/EREiEmI25xqrnJlpst23RAeuoWYQQghnv5fOM5F
WW2SE3nXXeFAqXnYa6/vQfXN1AEwVRn3hx5AmIKzNgu+IraKmPQGjtwSrnH15CCbBI9E5cCeR7g6
5eWugN8Y3nL10FXlN9g6ZqTdO8Ar1uMtg7uOOAG1YBBlTmCaxN9hVuBjko1TXEMvDN0D/IwcPJ/E
FSALNBkBwLk8mpaWFWusgkAnYfIbYoFnFbDACrs+pl46CrB2OwFbO52vrJcL49ZWjjKPAUTZeewz
FhfAqCYYssFHcq13F7Z+W4KJ9CHQZmE19jlW5tmFNz8WqSfqeysr1MKq8Tuz6MMK1VAugj7I9Zsm
5mYqcvqgW0fukZtjDkG0lo+90ES2ABNx357DnI+8eaVyEGhmZNvX4fvlnl76uDWrB2QzFvip+g2H
4/jQDYhcwf1Br6x5C+0fWkcRhNapbkG4/TzoYnwvjJM5J0TAoNeGhXWQmeteZULrPFJGsLNHSJ+/
EZf8awpw1OKw4fvLLbRQBzsBqKaBgRoydT4z2PvUn8jU5+zcVQ1cyUB4gJT6cjELHWFn3QNHDxvU
TkW33U/yaVj57Qvz2E6ZBs0OzkHIL3uvR3pH1M8K54HGqQGxwIM1nAwv//SlldtaLYJeQqQElcRn
KfRBjMOJSRfkBiTmIEkAbpbw4Eni7ECTtfvpUrWszQ6gGuQycid7Y6hWAsO+iukT7DY/ISHzALHI
Wq7BUjnW8NWtD/pIatQbfH/+lbBACSmeUkL3BTZfnwo+XHfgDazhi7ACrRxYWb3BB+OLmcr2ACEQ
213unIVxZaea4Co7wiWpJ5+LuEs3HqhVINew8+WPL8wNO8+kBkVFd3C3eUc26gMMKf6ZPw1L1tN1
n5/75cP6SicFN2vI4N7BdbnxxOv84t25V575/HlV//j1EcfkOs3j9wQQhUAImO1q9gu4kU+A8q0F
C5aaf265D4XoAog32GECg1iGkfcPbgDw+YrcrKxW9qCFU7JntRFo1iPJYUj9pit6HClgDZjjBSSI
vXCeh9Dc8G6tqIXetpXusP92pjpS45s3eTDyzpDaUYIVBBed5BRDYRfeXO72pSpZbRYbnbIGib5v
4Czt6j56ZEX9KXPGl2qIb+crjZLtSustdI8t5hYg9TGg9MY30k5kj/xdvNOsBguW6mGti0kJY9Gx
cMY3xobpF9g/4w8Sptp/AGAdEoMxwbGH+vHclCaR7XWboa3mFuDfDVrr6D0ieb6JHBgzZ1W6FqNY
OPLYIm7wStJBDE3wHjN1qKJxR/L4iZXqa9eSfy93/8Kqa8u4gwbyV/gujW8jWCGA7t5OXfk7QOgS
tU+L7u5yMQu7lq3iThit3Kjq/Pd515oX+DxDxAViZnVTdfVNptx3fwyDQyPX3h4WKubO4+TDWoAU
6IAi35O8w7vk2Qvprh3p2Tfl/VwxiIdXps/CmLZFzCIGMrYZiH7jk8N3vwVPoxzNytVgYQD8RwVn
dDIGdRe/TY6/iXxn26r6Yaz0s0i9lQosBdttmRvAWiZGtmr85o7IjsEg0zU8OmP+AsfMe4+j4bL6
vg9nG9CyPADPsRKnXqrb3KIfOggeKUzkDcqVQ3fIoT2VJLjnYf0OwMHlQbfUN9aSoFNYcwtdDG+D
iN9qkDDhaAir7ssfX1if7YQ2OeooBedPvRFAgDadl78g0zeGl/n4/XIBS7/eOg+5AOtFEJoNbz0v
QEaC7P1WgFS4v/z1pZ9vHYN07oQFoWJ4cwvY8oakPCOIf5z348vfX+hdOyNCA/bjIP+9fwN1FtJD
/TyHWWUZHpFoeJWAEoxya4oHtawDaE7lG8S26iEFROyIt/+rhE74+rywfBifY4cdA+427A0QsMfJ
wcApDBLb/OYbNv3D5VZa6GNbIh5yVofwLI7efJjibwQBPoCb9sfljy+sgMTa2d1AZlUNb9S3MWjf
vCD8Z57MIODhYNqH/4/XyqVKzH//0FBQZRUVsk/luxjpu0e1AYphXHMYXBinxJrDjObMA8gxfKuL
0Ml2OYTnMIZ3+Bcvhp3v5Yb669GB+baWylOgMoDq7r2iMKjvVVIDI75hlGTY05k3KQHaaA76xp0j
kZL54CLTDQCCy4X/daKg8PnvH1oviYoKMTQtT+CagGk3ZP0diNF871JkjzeeWpvwf+0llGONBmra
PmwG1p2g/IHAPQUH2Ikbb+VWtVQLawwwDvk1aNf0mfIGKNKOnpMe+vF8fr9qvOrturayBgMcIcGZ
6wh9bv2x3gKkBS6GJ8me9OEdUpfX5HtL48FaeXVDfdlMsj3JPi/4znOLqH1gXktkuZEu8buvQU5M
uQdSvYHJ8xRGvdxdruFSL1nLMjy1YKA5wh0Kkfn4X5glmmhXFUh9WRnqC9+3NU0SlUiHzGOvHKCR
u7xWyQuYY/6VX7cWZB0h3UHIqj0h14TfaWBNbwo6ypUx9telgPm2kAncM0DpWpYeiRP6L4AjIHFS
OFAhVjHLfl5u/6UyrNnIqmKAx7zIjlTV/buJp2BCUMw1//YkAKDgukKsqejlXh9VuKC8alo3EZCu
sK09dFnNm10hwJ86XC5mqa/nv39YWRBYIQ0ukOnRq4LwOWlyM+to8+Z8+fO/D4j/ecxHf1izkamx
jFN4Rr0kPegysJ5LXEPuWq+F0SSE1UXWPLYZlefaNMnM83RraA6jUlXwdVIkm6P+rJpIcVN0Yqrb
Tej6RUS20wTEwxPcs3pk3l7+qQsT2nYKZaGTZJkj+VHVUQToF/8CBE61n0EIyCzDIg92A4ANbbgy
D/6686Jl7AWExgHgaJofYWsjn2WClUlUQbZPXFhtewW8a4cClMLLlVvqZmvJoEBuAKODaSFg/sN2
vFBwPqBY7NdScBdaz9ZQ4dAG2/rKJ6/GF0UwHgxMpdJ4DxsdaoBjHmodsQNS2VvhIZcd/qvzFdjL
107xC1PSVlkplTE8Xiv3NVFpMT4bzado5zu+H9xWRSiKlRvqwg5ma61M3EedrtrmRIxwvpUiNHCp
EJpF99AOdODvwcJ2bRVeGB+Rtcp4OY8A5QmDV4qn2n0SOOTONPJHnWnvlenhc99jZ7s8Ohbyp/3/
6LCyqaFlWUWvZQ2W4lcySrAhiB8UVG6VKkAq3YHLSMyrp+qgL7Zp4udVcINWBpsswL09/1o64SAP
sA/2O2eLIJKM7kNvTPnKG8pSB9vrVM1S8Coq95RHSKtos8nsddyNyPQFO+lyKywVYS1VAu8oJdLU
6xPy7Zw7U+bzekXj+LbDieLKanh/LrdoVhh1JFlzEh6XO9JgoW1AN9+BPHidQaUfWesKA18cco3Y
O8Gkf3pVEP1/zZxqzR1kqZHshQT2lz0eT82JdQVYkiNAJwnFSTQDXHmlH5b2DFugVXvcndjQ5MdS
5uUm0YMHmCFscpLZhwSZnfP/MACCkqjF7oB9fVem/j+//0MBjrzLAPiasJauzI6FSW8ruuqCIPUT
iQWnREm9YVp9LUMZbto0iBDVunb4/UfTJQC9bMGWPpGyh2cvnAweSetQqNRksfKastB51FpSkhC7
rA6BkWNVS3Y5TACDW59UHGTUxECOdXkeLbXXXPqHI0VdxBFgoG5yapkBaJ6aGLwVKVMkYOZRCpDP
ULVp+Hq5sKUqWetCYICmCWmVnGivn2mdd/sEWRLbvqJrYcCFddh2+yxnpGqrVHKCt7A4lEWEl8Gq
J3tIqo8TOFr7KTJrUf6l2ljLA7yLRzrlPDkxx4DpPiU3SFWot3C8L/aX22vhIECt1aEEIs/wXian
xDiBi4xnJJhs4zzO+tvLBSxVwVogEFmhFMkEyQmuStW2DHHBM0jM34Knu3bWWCjClqOxGPy12Kti
OE+0zgxtTHYMD8QPvXDHlVosjGHb6FRBastTJsNXGMNVX/Fsz2aYVaEEwLY9iRvyDc4DQVWvTJml
Gs1j78OUoWABdQNyvs91AsEYFMnIqYyyDuA4TVY6/u9yMebbcjEPsOPBZL4487Zrzkndjh3ApcTJ
ttIfagf2yVhnVFGQR5aOEc41w2xtNDRusdKmS5Wc//6hkskw4bkCLhxnCHqKB47IPZNNewv3p/Pl
obcwtm0PxxKeulPseuLMuhzQMMXS+wzgp5Wfv/R163gQOBIbURyMxyCjza9WBf0XrKepWBkCS5+3
pr5CNq9JQmGOtTTjOwOve98FMj1f1zTWtGcAySgP0tNzEuWIN/dTjSSHuu7zldG11LfWrFfc701M
4vwM23mAZ7mesJ3QcurcTdq5cGC6qhq28oNNIBkCvx0fSS6iXQsPh9sZ9nHd4czW01E3wVmsVP5R
gZH8Az7K8kZDClWDs8TrlRuE9/trf7kR/0dVB5SoowWjR+OCbflYB7qqbgR4gFBuDoDxju8Zcdv8
RSTBWNzltI/EVgFAGKs9gCK+t09gGJHdgHAWxDukB4cGBM4AJn3gGRLK8TYcNk88a0PnBRfaOOZ7
yNEyLTZsMmV/57bwCqEb2E2ASl1OIj1g04Snhok8J3lMIBb9Nrjd2N8yOPZ+BtFSeo86zILkgNcg
xEjbVrbNuc3SnD1InQEyuREKcedN7RdDe2cCTZqfeACrqj0tHLiycJADI/zEEUg9w/PxAUf5/ieg
sWVyx8Op+MZ84bt70NpkeKCkFhEMHqfafWQ0TV691GPjTd00hD3gkBz940D0qn+oSTT5FwUWfXxD
CvAQoGcZW/qiVdSlP8q4B3N3o2mJzU1mvWr3pYt8yq0Z57uazBO6pf2Yz0y3qP5ZduXY3LcOCGDA
t3fdIwVD9EmixceTrErdAXOWNKg1EGNFhtzSZHJ2FCFX840WXl3c1BBgesMeqX9Jb7YS9ijskKug
a26T1Mz0GZi7elsPCS7mvY6qIfxE/XZ6pXU9xQdeIpP0hvvCG5E0EobTIc9xsdzkeZHxW5JGpbsL
Yg+8NjZOnXOfs6SDVfCGpAZ51FMMBfuGwpG6uOuz0Txp3I2CQznAA7TZqLid2nIDTCeJpp0XFQXd
q8wPyxsGsOJwyEuYXiswIcawhYmMrIfgcQxUN+5bYK+/R+M40FtADjGNq5BA/+mBJd3fpMjwKl8M
M+xz7mZ4cR990fzLSD9hTKC/vzgdCG8PSQlg+fca0D91Vxe+zs8SzizgLvEhcTAievNlSNX0SwHI
FGwSZ1QJ2KFTxTaaBc43DmFj81KrvG22FCmWGWR8WMgeVe9yiKb6viAbMYZ1s6Nt6MXbGjQK/yaN
xPgQENBvt50nkRFsojF+hBGLQMghERLeTR5ouIcAuX35PTallmxHREz1zwZmRD2A0x2GKzc6y2/8
CfnfP2Ee3v6KfeVtnTIEK9prwJd/gco0hCn01EW4/EBBmt9pA7o12H+APj+UzdxmXUyBbTdAlMZb
IAKGbYY0tnbYGR/WiodwNuXchnLAk4hxaPNNgkKfIUOhLz5N8DCqvvLG7cltiNzfAHWcBgcJEvNW
XaVIZt1wOqNZHIlbwr5uYPcJPWzX/AtisHxjBdHpfZyKSezwBB78yrnGHxI5ASMViarbNPBx8R6a
xM3JNuhB2dtWuUHxgMciGadK8e93ggWNX258xIPuOy3S/LktWXkiIyLa+EGIuzx0RV9l+6EEVfoO
rkGGHEAt5xBrO5O4DZTvl5hjIC8/NrlTBd4mB+LR/9rFoTts8hLOOY9TYdqTMwHPt8eQr9KdHzsm
A9iQFF/akgMQOZQ18IZxqnpkoGmFN4UE/oew7+KNZ+DrOODH+2pyg0PrxPKtEEjmg6mVp+IdJ5RI
GEjoQH3Fw7Dbv7nKK75o4fI3R0wyhl+tACE3rWFjejbubEgJQry5HwFI/BK5YO/hIAFn4AfH0Qld
2QQWdktb4ZyEqgRto2XHIMyl3lPPif1dnulGHeLILa8SmjHfFjCWOemyIMj8oxQuEvg8aNvjLWi9
p+s24/kk8+E8F0TQKwZpH8PSONRbhODYc+i4w5VtZB23kMNNZdxV6YnOWBmZwM+PKbicjX2UrRxa
Fo5cgXXkkr6CYl5n6SnptHtD5ht3Y/wrz/SBdeQikQLCJ6j94+gFxclXyrnpY3+otirt+XUXelun
SFPpNSSv/OMQek1zgznlRnn5ySmnqd1d1cu2WhGuy7CVKSZ29L1e3yunF49Ql6mVt5UYY+UvhyFb
rphTuO3lzciOZmqGHQSFUmKVYxWZoMBHWFCTbF/5zrchZmvemktFWnctKGE9mPIpBhNg/UrR8cAA
862SAYH/BnKWsbTs+hBx1VQjSn25ERcmvC1sFFU7mxS64JKHuVCw+NNVv6kZx14wNIB9r7TmwoC2
bbKRnQMqbwaTcQnpj9yQSET+rQOA1Bpyc6mA+e8fprxh8InpWR0dednAaUxK36l3A5HTr8vttPR9
a9IHYZLR3BRwSYfup9kyAuHcIY0IGGuXC1h4zLGTGxICQHrAuTpr6D73AmaC7zBqrl+BPlQ3JeJ6
7W4II3GN2J75drIDDf2kThKF0kJYw6p0GDCBeLmJ+Kr7PluYQPbFy+RtHA2+OjOe/JJDGEAhogGF
DvoSjJ1pNLtRN+TFpXy8rlJ28gMxY5dVQqgzXDwAljaYJKoHviKdi73cSwuvL7YFNbCb0IuENSpV
BsVe9d1TydroFgi0pwLG2rvLpSxMSlun6+lS0HBg/Rn2dGrDQl/eu+PwPGG6rJSwsNTY8lw4Wwdh
VCj36GGHgSqANVvSmo2YVRuaVMOGBeqVmeqm4vHKHXapyLmyH2ZoXVSValrxf0USf/pu3HLLe6yq
v0sEpajblG63GTHOVybVwqy1Jbs8LKqki0cEcanwzL3JhZD7ckBYYKWApZ6ylgXjSTbqIhvOfICw
esuzcOT30yg8cuMgarUGUFgqxvuz7Uo3FzxjVX8mKfKG2yhsvpmJOffVVMUrQealprIOBS7uSdSB
BdlrrP2JP3sTDu9bWHTixf/yoF5YD2yprq6akY7xMJ1Jj/M3kLo3FEDnXa7jN7+ij1UTIcmxKZzD
5eL+Lgxlvq3ZJYDUT1KF7Vka3ekjgxc3DoOdw4i5K/kkoQxNIag8aVBK2XfGfC98yU0Fhc6GR5UL
7juo2c5K2svC6m7LeVUJ2Y1IFEIo6eTflYN8CnC1hSmnKx4KFn3CiXVlmi00s63obfEa4GZ96eEZ
XTJ4X7WPvEbLeqH3D6+SLV68njoyvF5u5IVxaQt86zHrxgJhsDMjefKq+jb6lsSxeXK0F66c5ZeK
mP/+YdkAo91zo0jps1QieyZKQh5A3Nzc4aBUr/mpLT1B/w4/fyhFDDiqRsyQ8xS1b0DWJxv4hDpP
XtVqXP+DcxAnm37EcI2zKXzuszXQ0sJ+8tvc9EO5IJk6bV3iNR95jeAfiiHOpx0NqIvgNbJmW2Ru
1gH9dLm3loaGtYq08DpNkPlETvVYVnAw9LZw7nfRmg6EYR6ClY4OjyOJr/O69G1SAFxH8GqDh7gT
gYPzJgfRmDr4+O8YJQxjqy0YdXt4GJkNUkX0ys72u+n+cnD/3cUfmlR6ySC7Kh7PiPvnFdnipQ3O
oRtRhbBO3MS9wv0c3GbixztEGtzpUSAvnn/Dq5jnPBR1XKfDLkvazER7Q30mXoEExllvpQsWOtwW
FrO2nMocvudHNXAhz8ynTvGkZZxGT5MM8dKA14/SfQfYvY1g19IIpJh8z4cOP+R+yBKcmnMIPinc
h7OKV5vIJTGaNSzr740vhP4imhhGm9tKt7n4KWlXITU5VDGHggnmmHj0uIdD7hyqLtowd+4EoFGK
7GjXCLy2JTnBwwnvoX0ONwCcDgHMQrrCDJ/HCZa6aLZkas/gphVyVxNVF0AZ5kD4bFoX2Su/cqcI
HEiSQtwcYB5MMy8+8TBkiOJCF4b8AlWxTtSItZa1f4dbrdd+14CXNph1vWlAaJ28oNt4jETk5Bn0
1F6B0G2iW1DnUu+Qw8rZlfs8IxQQiCRJwZ3blRn19KsXRaMnNiQMAvm5BLIbEcSkhhbrTAMAj8+w
t/SdLzA/5lm+LSs+IpFGtYXXq00Gp77mFfpPHcZb5vSD/zBGeUG/CgmEBtuUbZ7SWydCzjy9pcZB
RHIn4BZJ8EsTB9QAPE/FeA/t2jbrDNj0uuQveNTlXrDTjJeAYcugD8uDS4nf3mAv9yTf+oBTVXd1
1o+D3AC3NUYvXhLD/AfKBaY7uk+HkST/XB51S4NuXhA+TAlKmkBHhFYnw6BmJ1jGSNU7UKioU+PX
a3YWCycIW3FOYL2Qea6ITiQkeLYPvKIvbxArzOOVqb1UjfnvH6rRwrFKjMTgyQIauOkWKcLNpxoE
xsca1MPxNmP1mtBjqSrWppMbU+W6ghwhGPGiDYeWqHXuh8Yf6P5yjywVMP/9Q1UYjnM8CkV9kpDJ
fOcCO8oxagCruu75xdade2kMxWcTtq9BQWCz3g7NkD3HRVEmM2wZV7HL1VjqEWtHKSkCEXgLS8+6
ksOWUZDL8yxJtynDEb7nvVjp+YWdy3ZtbQHUzZia+DlpoTLHhIWLQveUE9iGejHtt3mESVsyerhc
rYWrim0lrPD2pltSjieW4DRIatns8UQyK9zqnzyAs3vrmuZbAjTfnVes6V3/Xqhne7rCtBdmHMLV
J4NMs+08UykOhsqvH2H4G28JDm8Nq+/TfO3ssVSgtSpwX0WEd1KftIIeYi6wRu6k4mOxwz23g62s
C1eQ+CmskddxuWHn+fPfvdmzUxVqGKZ1VRaJcyJ4dCh5Qu7xvIVMPYSP7i4X8feZhd7/c2YlAvyF
rvT0qWR9dqtNODzjmL/mbL3UZtbCoGGyCEQQMsiJqH8ypX/3ER1xVSJ98bMNskM4n+bxWrQy8v8+
wxDF/7M6UsBMu9WsPLMpy+6C1Gd3SdPxuyLEyTSLVsv5+wyDHfGf5ZAO6k0fji0nSIudH7yC1yay
zCUsK9WEl/nBu9cpua18zLjL/fT3GxFUf38W6BknrZIpqM61hgOwgfAeJw58nbRBvO0oNHIxULjb
y4UtjTvrcovkuTiSkxpfEgZrMgLTzwMJkm8FK9aei5eqY712JV5ZKKYbePy2PK1+cDL4wU3chglA
5lqCeIEDNwy1zU5KxgK+0ojzKPjLfLLzIcpsGGUGxMtZu4xuNe/q1wkWJtdNpd/kmw+bFGldDwaU
KR4J07559pJMHApJA7GyGCw0mZ0QARVWXzHgmk/GBZ4TBrnBpp3C6kZKp96MVJ1i3F5XylpqKGtV
yNvc8TNEnU5J2Mdv5QQyHUi2OECudMTCNLW9Xs2QVpkP1MU5oWNEbkuAxCQHeLnsgChB+DVoKshN
RlWvvCcsDGjb/lWLKlEtYgXn3CCNcIublvND+EH+qyI6Ol6eNEttZi0JiQhFXAHKfgJHMyNbFUke
/kghbR7PlwtYGgDWEqBoSg2S14ozr8l8KlcGYX+8isyvkxu/zqudm64eIZZazFoCmFSD0yFP+GhI
D2ecAu/cXIYALqXEO1yuz1KDWWtAHhA4aFR+cRaToq9lGanhJhJtuIacWvi+nclAeEIdFzCPcz4G
BXQSfVzscQkEHOPy719oIjtVwUxcFyWC5mdZAK6zqzsmE+Qcs5AdxorCwf5yMQvdbqcqwNO7kREN
+Strp+KxZJ7eJkDEg3Pe0XsQPN+qKghWqrQwL+1UBeIIpF50On31ZKrDjU6FTO5DU0f8weRh7OzS
wXPZ7eWKLfXP3K4f1kuE/vGYWdPoUwkszVMwSw48eJCtzJal3plL/fB13QtJYTaSnaFaoTeENWQH
p574VhQ1W+mZpdayZjyLfTB1AirOxonYTqf0sZ1fgYMQXGYfHjq769rJnveCxuCrJOkZoELP3BqK
x/Mnn+EtaqXXlzrCmutBHtdBCVnIWVXgZ0owYu/CftXVYKkjrGmuaCu9EgfYM/EYQrPeoEII/3WY
7rsGgfqr2sjONMhpAgeIfnROOKcM7Qa0uKTZQMa25lS10NV26gAjMDsvmMD3B1pgyw3cO/CRNgDD
bFud/7hciYWZbicOsBbZEjLk3VmGfRZVeznFrTpQCde7dhtAd2VeQFNjwz+KOZOuNpdLXeh9O5fA
VFWvTJewI29rVW2516ebnE7lmtRzof+pNc0h83HLTJv03MoBOYl5WvvBFvnCMb2fqjFb2eGXajH/
/cN0p5MGkZRBiVMOLSireDhM+41xcIG/rpWsua511Zk0mqJjDRPVl7wbeQA5U9emK99fiL94ts0t
cNKJQ6jrf4KneObeNHESId8Obw+wvduYqo3jRw8w4uGrC9Gb+hIQMfgAkNGmV/lGgDqfnGFzFqwJ
Upba01oT1ABtdF4U/skbERdh0Cjeu7hz765rTWtNyIGxK6s+8E9BVpot6NbksQmvvdPaaQUJ3gxD
qbl/wkU9RmJRjqwvr8mrr5d//MKAtlMKRAAZnnFb78QG+Nc/UQfX120pKoQimCx/Xi5kYcGxzW7r
YgprpIf7kDQFELWMDXlEru1TF8FyyvWbK7cwO5eAcryVNCAWfhJFi9QUGeS1+8XL4t6/jfLJTZ+G
QvGrHKGYZ7vOat+RDdIS/VOe8fgrq6VbHJCbMJGV/XhhzNppAz2FpGUyiv8LvKKXvEQAhH2F/oc5
b5f7ZOn71hpgSp47MisEcm+x3yNp9F2zdO1KtDSqvD8XMA48aOo1fnoyIx5iYPkF6aOgmS/3vQus
9nU1sGY143ia1eWgzhQaluqQpF3/HnRuk10lKfFst0g6JJ1HlBuf1DSJRwFiyzs1stqH9ZR/vqoK
duZAXcLsQgCz9SipbHcCJ6O9665ZTvxWOvzlhcDOHDBujYifk7mfcteX2b0CMYyA11yI/BsveZQ9
8XRAHkGKE1O4S2jPtoSzKt7XwzSQuymfwOCKCtwpVennzV3S4x79QsFGcHZcdbgWMiWVgZAb6NUG
Mcshym9E0vp4q+LdCOGfz8DAHHtQzN4hgO/WHDsWhq6dq5A3MOZJs4QfZajGR+BD2/smrL5d7pKF
c4utgm3hrSlzUIBwhsetxyso4AbVmxlw2pPgM7p9u/YGsjBJbCGshDo6ToGpPPMGpBiEt33kareB
Cx18X5vr8h4929pTqdB3Z8//J20qfphlN2WS+pD9VO1u8pyVVluqi7WaBLUr3KYYw08JU91DEMM2
gPe+fhnpdf6qzLN1sbQXE0eeY/hJcy97IlME/X1bsS2oAGvgtoV9yhbHBiyZmoY3/On3dOSD+hpw
XH9a5kebFDTY6w4Mtj6WDch2yULPeTWMluYOqQTlQacDFSv3h4UhbItjWxoizhzJ9hz40twJmK3z
BFkBueTqQTbD4frHVVspa7LG08QP+zNNRaRuTV8FOc55vsYyGbYwXrs8KRdmvD/X9MOBWEaB47Ww
iDjKQgBqCsvrcxqC7H356799mP+yUNpC2HyoRh8RkfjVeFEJQxMHMdn+Fq+rDlzReFAwwDrz0iCh
xaflQ46VMbzlg5M2fKvdJnyDM3gaYV4FdbJVlV9LxIpNyINt3RRJiUTwgjK2DyqOpItDNQpxzwvA
Mc85h+XqAy5Aqrvn8Vg/pGkqp01IhyLGORnOdf4TQsmENHC26wH8FUA6pjemjMvwmbMeiRGXW2Bh
+tpaOVZ0vPUF4MCJV1UwIkeCVb+l2odWrnJgGnrdmcazVomk6gaEJBtxxA29yW9lkLr6xnGcK89M
tqWlccBbi5GjeETaeADViWpx2Cg6Eq698i0sELaUWSIQE4ZjKo8t3Kqf6qQ4U8PIWx1k56lK1y6x
C73hz7Pgw2iHcVM61o5JXkkJi617LnP+zmnexM9dI8eVRWJpSll9IXPYRBV92h2TOsrvy8gJv1fw
7Lvu7PQfRXOfETLmfn7k0FPtOG5f0GeMxW23jtdbqoB1/ENCPQK1gRqOnIr4mWopn8O0W2MyLa2h
1qWOV8IXquX8qFM1Zwoi2WDwv9QcbAE8yHS+92JMn7JvY0ABQV+ZhgtVskXMGgcMHdMuR6EVUqkA
u8mrTQGv+PbKCThHAD+MLO2NhJo0jF9hy8XD+xzJS3h27ZX7z+V1ZGF+/Ee8jGwqHWkev7o0/YzA
ofOIZCX+7AZ+Ab1SnbprU2T+wX9ZsW0NM0uYEzmTUxwpC4e7tpFI8UROvy5SfvD84lvQD4esQzzh
unrNM/VDu5F+SBoDsR68P0D0bkVWbjwoHu/kiFh56uNseLmcpQFgjWkoAqOp0F51hAzbS58MmPT6
Fe5X9CpoHQMa5c+K1AAId74y8WvAIGeHkQwYUJtKgJ9zuQILA8AW3poQYMKyHWvki4v0VnM45rZ4
p5YewnpZBP/Gy8UstJMtqYUVAPWQnVkeVUy8W4Wz4aPThcfrPm4dNpA1PNLBwS7CYT60UzDYgFp4
8FYOG0s/fW65D0NpfuzkjqzSIxCg4oHgpH9Xx9n5up9ujVMThYXrpVH3bx7W5S9F2JjeuDXD4eO6
78+V+vDj4ZaFtGhEos6K404MS0s6BA9wlMS553IB8w/9y7y2NbFCcFPFWcc/S6j2dqCyTrClZdVd
pFa9gpY6wPuzDtT0fQYMtvtKYa/tbtBGDaShpf/lcg2WPm9NYeIQ0YSOk35uXUCN6zmnRin/ygXC
FrjmONeYouLOmXldesPqzpWbiSar79sL89eWqNZNV2H5nNpjIg1zga3OmnRb+4B+v4XQ4KlNj/fC
bmWiLXS2bYJrUiRSOipir22H/F3sS+956IvTRMz3y32xVIA1k5Eg21YY/t6ritz2rq26cMtgen3A
m8i0shItbES2DS4VaRpHResctWJIp57yPcbT+Fizht208BXadIzHh0brNUT6ggrJtsbNy7DBHTvz
z3k+fm4LyMI2CaxZnnLt30+NM9Pa860fT0iLRz7zmlPf/zi7tuY4cW77i6gSQgh47YvvTnc7cTIz
L5SdzAgQIEAIAb/+rM734tGY5lS/pbpSyLptSXuvy1I3nY0PpxrpxxBh/RZzgFrSvHkEePeXQV1y
g0QigLSGPfQ+TuDLE/f5JvJdEF5MGw8KqSx+67nXbcI4KbfRkK49Ez6/2xEXbUcClQUB9aI3QJHT
W1Ge6fDVRLMXZBeyl0ir6QcMxPlVi5C4juqkl3OSwP37JDOf3IhQqhtb5OKm8OwaAfL3A+e/YZO4
2DpIOKR+BTbqKfaKbPqeciil+pvASLwnN9BFa+VDE9Um/BM+kKm8ydkY5/fE0635ksJzEIYrOq08
OW5VMY9Q04BOGQxP8wwMp9uYhTWMI21Xhih4mi4PvreBRMYw9pspe6eeH4BDEEcQuhhvvMm/MsNO
XDSfLniLUm49vYA0j/IkyaFCsmvUlPCrjmLi6gp7YWJ1Bdj4L2hW1MGJAbmc040KcUKs3eiXlpqz
b6QcRqt0NL60ofmqS54gmVR0+zOb14frw7ZOyXVCRsRF8TFvFin1dfTWSVgEoKC+RSZL3Sd9s/Ji
/K0P/9kqc05OmSCvE6Mo8XJ2QbAkvwNxFfKPE0A0OikLII3Zc4oXC8he32bWjk9hAlZ8V7IVmtrn
hxPEMv59crcZjwMv1uMjHcZAyz0gpB3y8XCVKMRraiDV8TbDmnelu0utOVdlA0Ne7UUdAwOjnLak
MdvSS5N9XnTH1ibXsRSJi+KTeaH6Pkj6V1GG4aPKvfluMHABuRxHPz8A4VHy7xGzFqiEGJajbwR1
PngXD/sUekuQusuvqlSDp/zvBkiR0JkFdfhmAU9It/Hc9s3XSPWMXDcLsXNd7mpA1v15RqzOgf7W
UQtTuTJtN5kHkY0yvpKkDlzTvzuiwESJy7lPTmmRxN+mSYxqU7M0v0oAmriYPQi54LMmZG9tqsPt
OHu/JhEFMPMI1oRZPz8yiStpDJ3GABDyKj+lmhTv0xB40ArKzEo+Z+nrztbPY0iTDFpPL8yHTD7U
L40xO3/2y2llby814OxtRitZQeotfpMNpI76KTZ3rVbi++V9sLCXY3cvG1gTRn2pH60RYbOhEWRO
8wn2mkREoKcF6743n1/PiIvTA9o8LJIg9o5w9Sm3E2xCN6wO91ShsckHXYF7Qm/Ghm4jBqr15e4t
DJ4L3oNpYZzAZSl6g/z6MH7rmnjqd4RAxej2cgMLx5gL2yvgcjlaPsq3hJUAJDX2S5TKYgMzYr6F
39nRV/LlcktL4+fsdwisqLIc/fTYVlJDbUruoX/wJaWz3cYBlHVnZC3GqnuecXZf9eYkrsxwK0po
RXQSTYqQvAKunaEwM6mjNydr239pgs6/f3g34wk751B/Lk6q65pv4K5m3yCCcJXjakxch3cCLoJV
gooT8GJ5sG+HHEy+vg9Dubs8KQvbJ3J2f6myrohHxt543kPIFmK+u7IFkkY33jM3I12ZiKVRcmIA
l5ByMyIHIVuOAIdWmj/9P0BPC2eh6/bODIrRdTb2jxTpwv4hBj7sgXUpHK9S30Rr1POFPrjYPRX5
gZCJNI80IhnIj9pOEMJqk4LNKyTvhclw0XvnbLQ9ExJfWlF3+3bif+UcOm5VSqH03drT5Slf6odz
sOtqkO0ImuWLQCbgniZd8Z50Zq1CuTAXLkxPsZGnYHanJ9R02UC2yieihr5ZEZexf5+xIlnb3J8/
XIkL2BOCQmvLpuUJs69vRJI8m/ioSdZtfodkAqbcdujlt+tG7TyaH/a5TuIKenGmPNFCQdAS4nk4
IAPU8eqVyV8auODfDfBsglUBN/YRPQkQepM7waFWOlskyq7rgrPXpe9HSK6KEiaKBb+t2ECPXS6v
PEhcoV9aJgaacFSe4N+Rbc7ToYQ9WY7MsKbJ9yFTx+u64Zz4lrUsjklvTsyf9TaG5/UOPnflyiAt
rCoXlKcKM6pRePXp3AM+wO7YjP5tW+j3eMIhpSCeAn28lTlf2IouRC8FDbqBSIt5tQNRxQaMMxE+
goKcXGWgHhMXnhfDpi3oy7Q/qRx+rGzETQUiUJspgIOPigp9c86tQ3muWenQguICcYF6LctbSIp2
+jHvwHaeGHhZkLKGSRiF5iDSv3toSKbQs57KPQ2hm53B+3ll5hbbdi76eZflHEqa+Yn78fEMh0k9
VQCQDIQ7ryBubNh8GCvIW3cVfvLaZs0MYmnNOLGhMh2r0inOTozyJ3hy+1text8UQVor95XdQGi3
34a47FzeAIsddUKFhhp4NFCmD7KYyB8shdVVegsVwUa+tWaOhscKWjVs34Rnj05aEa7tLTWyQ7k2
i0i7Ro5b/DucgDINvC+oN2os2Xy6BQ0KVljU/yf1zH6KoiNjnthPsDeHAyFRu6hc0xxauLOGzm2C
Qik3IfOUnZTtElDMvlVgZwKH0f/vqEy9and5pBcOZBcn2EZJHzPZw/sCOpbHjHft7VTiuo/js/41
iqzdX25nIfa7YMF0Mgq0vG54a0PN9xU0m26EDZ+GGjoel1tYiDQuYDDti7ifRdscgNkn5a63cfqj
55X3ft3nnTsFbwpewpmsfZRCQYFizz2K7DUkQfxC3FxuYmGTueg9FlRkNJ5Jj9DmZRuBpI0WIHxC
zardecpsZ6mOA7Qsr5wSN5icpQ6Bbuwe4dca5s8k8OrgPk6msP/RQa09WHl9LzyKXAxfKzris9lW
Jx5096lU3VYNP3HFeDQFxIF/R4+zNWh3vtZcHseFNc2c4JHruK7iuasPtAp9eLzIbi4k6sV1A+ru
poWfb/TYidDK6couOlEiRXZ6gIr28Jry4AcF4O7PuAmQsjIq32AfPaD69HUMQ+SB6/Hau46L9yOJ
gEL1SNSphTwuuyVNqSHVAX3MPy6P4kIIcoF+DL5bvd+28hW08WarfWTWPTLepeFZ7Jw8hPWqasHC
znUhf9M0QjWwzsvTxE35LaUFP4Eu8OtyN5Y+ft5sH261eVdDwJHT4iApJ7iotYJGNzMFtHt3uYGF
yPYfeF8FgDKekeUp9dIsfBRtBUFr1SHdK4BOhlrudZJt5D9APx1HmvgYJlNEsdzmWHEEGuNl9/j/
0IhdypO7KDHQYXqfsF49WgtXIJUAAZUDQ77Nif0iNPYPLj8QEa2IhYFSX9yq/luvumdvWONbLE3Y
+fcPE+ZNHgWVs4v+CgDE3cy5zG6biMUrsWFptpzYoMMunkxfV6+CjR5WwxzsTNuFzz4T6u3yglgI
eC58jNehRrpBekcOl+ptnvbvuhh3Fa7UVHT3tov8jZohu7uuULg0ZM5toYILGRzPIv4XTzOm76Ec
BM0iOVXWfr/cpaVRcx4kFPpLoZI2PVaASjOkIGGDBPA3rluFhtDI5UYWxs0FkJlZBQObq/QoRlSj
gUQ4TpnON0bjOmLD+R9GxYH24lc5r3lVL3TLFcVMfA4fqkbI99bv7X4OOARn9NnvN7Le9rpOOdcG
QbI8HCnzjqBsqQ23McxVJNhi8nz2UX40Dbn1e/kynF+Rl5tc2sIuvgzqf9Be87vpV5W24pADzLut
SKZuhQdke9WAO2ZTAf/Dxqa3nq3oFpT/bpPq5M+oQe718l+xsCbpecw/bONUtiQA1Gx6g0moek3P
2lKURfXt5a8vzZwTJASU+AsDL4L3iWtzg4Q7XAVl3m9qig19XRNOpAihY1YXic3ewb9+yv0hve0j
iAPpMW1W1sZSJ5xrw8RrS6D/VB9hTdLeElNND9XYhZu+h0ni5U4sXCldJ3stgmgA0js6qgHZlrOm
h5otXL7OL2Tl1SDUMDDx114tS3PuhAkb6oB4Gc3etZ/3e1K2zZeCruryLnzdhefZMMcDgunuyNIe
AFNSlL7GQzeDavJVg+UC80ybNgmy29FRB/zJzulzTIvyf+MUz+H9GJLD/2ObLsy+q3fJo1mVrLXN
ERL6bF+dZd65xux7fFWqZmnEzhfkD3sQwhFymEavP6q2VPcGiTGygXvU9M/l8Vrqwfn3D5+fstqD
UqHQR6mRiEaOfXiGu+I36JUOK3fQheXrqlumBG6Hc03iIx1HxEsTfYP3wHsFkbDtBLDG7xfReE73
XO7Q0ng5Wz4q/b6qpZrfeo/E8pGUw4iKkVBTlK3cDZaGzNnytEIKsU+b6n93A9zc4bNnp33f8m/X
dcG5CugIAiEiVGDNZJBPUxKaOrO/6ni19Oe7GxxqARVr5+pY8bLKbyuvwQYxiMT1SxiUIJlc1QkX
yIejsI54UE9HmPP8SDPobATltQUnF7gXk3YsBNfTEQyfXwa26RvAMdZCyMLT05USjGePy86bpiP0
ttqH335t4H3x4ySM2gZm9Ym7sFJd5B5cEyEyKZPxqH115vnACegfqevrSIrExenFUkJj0w7yfWTj
WyFpt2vGVcr5wsOSnPv0IWxANi3jOe56Rw3wLWRaYEiZR52C3G9MtjXOqS5Oh5Vs7cKCdeUE00S2
dmxYDzk6SDWxmQJrE4zywRPEvl5erEtNOFta9lhLoe4smqjBf5J5CnVfaX04HTVnJPbKxl5qxtnY
6Rw28LzJu1fqYSagw0jFpof/yA3yk/X75a4srSpne6dNmnveHExHmgzqSdlRv/VtbFfubJ9+PUpc
5CJt2k75yGMd1dl2B1Y3R8iNr7GzPt14+LjzzG9VUUBYqhyOLTkXFimE86vzaZploDsUs1gTjvx0
GtCOc58/P1IYlbE5tmn4N+xv5g0b+j+Q3FnDVC115Pz7h92RATzaDOMk3scS2wGQCL2NmuCFFDR/
VEG0gkxamotz9z60UpFmzAFRbY/VPNwRHz6SIUj0V6wiDNG5zQ/fZk3nW3jJ4ttggyA7jvKHHPHo
vfz1T68E+LpzRss5A43N0Orn+S+HrsBDUdFbT7Kn3w3B5PaPtiZr8vVLw+Ts7dT6pW8r2eLKCYo7
VJLEJk3KPy/3ZOnjzo7mFSNBBGLWY+t79pbMNvyadMnaC2np685epr0HYmZStUfA7GeBauvoi12n
yqtAVVHyH+zf2GSdMXHzV4xY+ig6b34J+nhNH/DTXAC+7mxngsBQZLVt/oKfooXtV9L23O/2iT9O
Db8xtI76x5gMU3+TQgYotMiWp3Maw1cr6tPr5sfVgWEZNBmavqVv0ClMN9Cg57u+yK66a0aJW0zO
PRWMPM7DAxQkm2qrQw/ZlEZ3bI0Wu7AAuLMAspjpCWLc/lvRTIQcCWQyn+YZZ9Xr5eW7NEVOJAxs
KnlgOvmzET5ATmNd3Wj+rRrN18Jm4wFCBwqiEJDkGtvrgpYLpzRFpeCNF8ufwNsFm9aDrCPem2t5
3IXxckGUErbeGTRdowPNBo9tkfSERQ6L2vbu8nh9eu3Bkj63+yEsqqlSJPOa6ADmDnjzonz5fbNF
eivdV3P/9VoYBJpyYiTPgqHvLZ8f4QB518I6epvUEMe93I+lcXJiIuehh1dSww+6CVL5bHwfcucT
sj1rjs1LDbhxEWT5PC9MeVRa9PsU4NB3HCjN2sZbOGD/A6fMSQFlrdn89GM87loQx7fyfD8oWEw3
QwBm0lXj5IIpSSbLoJqG/GA0kdmzMhyqhyOc19a81hY64gIn7cytKbtZHgEJszBDwCFuAninTxFA
AEFE7q/rh7PPFfOy0dNliTcfn6NngfyXuYFqbJmvpMEW5tuVOqy0gMn4kOeHVPjYeBD9SMhu9slU
7a/rgXvZ0YaRNCblMReK30MxTnwPsyJaQ5Gf1+V/mAVREp379WFjE1TC/KBHchoKprn/pxrKyvwN
w8RG32VhCfM7O5sovZsDZr3nvCm8v0aFTXNTwXn2h7ADWL8QjoTSOcoRPgl2Nhf+/DB5c4t/S8jW
7qehp8hPI5fsbekcKfMMmkfZ3KZZBUsvSifIbA8eL+tnCPLAnnDTyFhnB4oEcwy9YDX4z1UYFfwP
FvwuS8HkN8H/QuKkTQ7AFXZIEsi4ae5YHdTyptVFqkGypTbeUXhAyr8VhhB3H520VYjkyCDSd6+A
W8EasOXTJRBT95nGwnnM8lIP37gfqp0Ix35XJtmvK6YfH3cCFly6YbsyVODISG8sbvikeHVbxqH8
ft33nXjVTeOspTTF69DA+/bZeHXawmfUi4ZqZYd8eudFD5yjXKPAmCNlP3wjLQqMYXYnpRog6IEE
bmxATvZqzrfjWeXnmh757kttEl3Km64KT1Vr1ZMVLf2CUsmapvXnk+27TzWa8jSg0Dx6kbA2aiDY
kUSeSfY1WEawVrmuB07QyuGWDBqrBxb6GNAbDuOzm7lUK5F9ARUE0a9/73gxN2wcIH71DBHgh4k1
T8A37JRQR+HFz9VZdX6i8yFMqj8h3yZWunSOVv8JM7HvEr6qkYfTDCPikylx1WI9QIF8AIwmosUa
wf48Op814UQyq1UcVIn1Xkjb6RvFzr6RCiVfOcZ6DyfePwtIHa4cK0vdCf49horHcEWJ+u4FNg8p
7hKF/MeGDWxriUe9lXW8OFHO1hcS5URNmPlGrX/QrQzvfosoi3B6m0ylniDDBkIocCFblrAHL62P
1y0/JyTwmWkipsI/iaCByjXkRP3hJSzDpljJay3tISci2LwYtSCMn+ic590NV9mc7ImJ6TVvn9h3
X3fWA4BQ1IaeyKhNdiNmPie3syfMP5cHaGH23fddy1gEgboiOakQjopb1KuhFRNLv6+3XRjIeAVH
uDBMLsNL4YSVtc7YKTYD/QJ5Mkgv8dWb8KcXMAySEwZa1UQli8bspYJ4JtLgALalWfQXllj2AnPs
tbr4Uiec6wubSAPZuhaKOn1k5hsBr6P8qevSplmBLy1NhrPtiYUGIbzI1Usbp/ZWi+RXCtrsLR4k
K7O91ANnryMx58PLypDTJMiU3MWEBOyuB8x5jVe+1ANnnyPXjjs9xZEiusx7YxRRSvYdVZuorcgf
l5fsUiecPQ1VUTt6wHi/5lHCZuSBUNnfDCFO3svfXwi+7rtkkiBbKxGEP3MovnfVjRfVuVeCRdSa
+CEJpyj9w9cxrkX3bZ4kfE3tcmERu88UzXLW900dwS2M9CMDCyPzy5+Rj+TUn5ZRCKkj25bRFabc
wkS5bxZSS06Re1SvUwLcdJ5n4lHkUKmb4zFeCY1LTThHP/fFWJB6HE+IwtX/xMx1OqVvYxpdlcmO
fffFkvud4oFFeDejpepHxcIhAZperbF3l7pw/v3DiwJAtWgIq4KcLM2m/i5nic6+k3gOun2DLNca
bHFp6p19r8aYh1bH8jVPY/rIau+78nDzhn1CexMpiE9fXthLzTi7n+X9YPAWpifYcsxRfCPA9yfJ
Ju7iHhkiPugh2HQDXjS7y+0tbFSX8EUHxqyM/PIVzJkuwnsSvrePsI0d5Mr979PMF6bfiQSQAPZr
mlbNazxIqAfYSE9f85ab4jmdq+whs6YA4yAPa43rE+u8O9vrtSvN0tJwDv5WgZAQocZ0UkX1DeKL
4j7r/MOcrDLxF2bL5YBRS2ENm+b+KY4reYNLRrqzBmtBCJZ/HahZiaafP2l8lwiW66pq/cbWLxM8
Ou6mEW5yYEx6DPfmrCg4DjuZs+zLlFUm3xTe2IRrJdqF5eFqu6ND+RwJ0b3ywUAIYhKz+RUNUDO8
7mLr0sPSvKAh3tHw0YDQ0xPTfR1uIXqR3CErZ9ZgjEudcCIE4XDcA8YmOEH+Ywj3LVQE2n1n1Bqj
eWl6zu1+iEAwux9KBQGO56mE6YhARQpuzsBLdlLA/UoOu6biuxKHxEqMWFjW3IkRKRDaOpk7AZMT
0Ds2DDZz97HUOMEb5DB2VwUGN6Fvwlnh2SbnEyV+QPechAGbt17Bo2rNnWABe+e7aX3ecxrGvk7x
dIb9wUvcE1CpNyLHnQRQItP71QP0TGnydwe+RbalfThkO5i1QdJEexUzu7BKm+wHxDuT/ua6bjsh
I+bAlJkUC94wrzuxURm7KWks19QGF9aiyycTQQs6V9Mlp1Z3rbdrYwHZfzkK0q/cjJYaOC/SD4sR
sudJ4eUtSt+p4Q8GKPH93Krx/fLwLCw9l0CmWdWYuqB4SgkGKqoI+05tSN9CRDSM4fF+3Qp3aWNw
cjbKz0R40jPYok+pary/beX76WM4AtR2ZStOXBAtBOCmUqEVihqMyKFOOiVReNu3/lq6E4P+SY7A
lXan9QwMHhPs1PYBVCxQd6vGDSoO/sp0LJw/oRMJTBqICFWe7pUQPdzpLG8A/vWyLbEh6pcg011T
TIr9kP57UaWQ76qzzEc/vDanN3kOrtc9wJhAFl5eVwv3eZfC1XYBn2UQ9a/U6u4RFr6zOlt6hBTH
3JzMJ3jpKnvbcAa3gutadDY6LGmiIg21eDGez0Caw9DJdJI7Qfx6l6cNdAYJigSXG1vYlC6hC2do
SiyYAidb+hH4b7FEphvAUn7dMerSufDQQe2fQMOUV6AMYcimOzWWYjvg/F5pYqkL7kvBVAlniLOv
UIj3YS88ec9BHwQrT52FI9Rlc0lVBDZjY/2EnBqM1Rra3ldlBsoYg4hNHPFzwAfdtu9WM4QLUtC+
K8rOPXhIwpC9wdWm884a0MWUvRqwe9sNb5s4FRuQRx/oYPIvvYZ10dzn9zQjSbv3itnrN5D1Fvu4
8cst47Xc035Q32gSg+/BLeiNle1avmmzPmnhtTHw+QbEkB462ajEAk4OpfZs49kIVs8W8L3sy6hi
2T+ToWDqz8bwqQUhpsiIvm0szdO769bheXI/HA4wuG0hzp8Pr9bzkhPkZm1273XeSFeekwvxyCWT
qXqIyqKmMDqnJXmZbA/zcUiLPU+zlBvkA9Yi91I7TjzKg1Kkia6HV8LgwwZY+51RcLAMZuQlIWp4
vDxaC4edSxqTUBuuety8TxSv/eEml7qdtgbA8GLjz1648kBa6osTiAxkt8OEt+UL4GTVwZY8uJUM
3ANNJc5WX4KgfFV3XOYYyeErXk45PSlgvbwDiZiONhIGuM0tVOJsf90ac4XidY98WDoP9ZNtoKYF
9wmz7/Wa2vRCFHL5Y/CfGEdemuCkDDO3ORgY3R60vj7YXx6jpe+fJ+nDBqE0FrP2B5ATZ8nvp9QD
18OT4aq64sKS+g9hrKt6YQGRebUK0MEbypPOwhYgHtX3ORCtPl3XDWefm6FtVCHi5NREpHrsApv/
KBlQfpe/vnBYB86tg7MSGvlVI19gBAIJBHAkzsLlN8IM0CKCgXEQ5GRlMS2Nl7PRjQioSSYwrtUI
3P/Z4MB6eL1n4joRVz9w0hOonzA6Iq/+wgQoYTTmlm+Tcc7MyoJa6oCzu6dU1CyHKMWLDMtycyYb
3aSQld/02bzmVrzQhEsFA1RUjbpC+WGKVPVlmuHCtiGpSp66nqoVmOJCkHLJX1PT10AdG9zPuH/I
c7+C5Fheb8sAfnu+ggLZ5ZW11IxzySDJQMNRY7pZZhVqtTH1mh8atsXTLVyl82k75AkJ17RHF1JT
v5+lHzZ7NQZ+GfapeaFdB+pcyOy2DcO/z/7YPG7yTauibjeF5g7a/D+v6uBvG7UPTbZTNCVNXo8v
ts2oRl68r+yOA/Wpdzrn07j1QEVYE3hZWhhuMEMVpmyaYj6J2KTlnkUgnpCJCrIT8Ga87lRxqWtT
A1MLQmY8aNMBaYLAfpnKrrxv5lX3nKVF4QQzUdDJ5mNafFVc0Wcr0yTfNIVfPuYAKjzP/rom8tKA
OYENLfVdkiEhqXvInak5v1PIEt178ypUc6kFJ57pECqQOBLjky66bNzzCD7FeQfi/e2cz7O5ck6c
oIaHbRlpPwxOJITUpCU8fASoePwKSrK8ubyQFw5KV14eMMxRQutfIG7WEmZQHgnEuE2qkkxrDowL
x4xLYeNl5McQO/Pf8snrfFhQVRwAfuOrcDu0vBsAAyVpBkHiSlyZDXdJbSAAtYBXkOCxQoL/L7hO
zP33DJoVcuVGuTBqLo1NjmOWJk0cPKZs9Evg0GiSBk+UJGO0EkEXFpjv7HlruZRZY+cTiQrFdqKz
9Ask43K+k5JdWSn2z41/iGKxAtWsqpl+1TMJ+41K25Tfd3ma9furVpdLZYvLLMmgwyqe4gI8M9Af
4MgALc1wTTNqIaS44vNmgBc5aDTpY0tZCZsfu5vG2N9J5JxuvPA6cr7/G2jxYZhoY6s+1sj+qLEp
/iAEZ388RGsP8oWZdnlfUJNNCZub8TR4pd5WFEwOwGPJIffMymG11ML5sf7h72+7zqvrPDcnUZyV
teK63squ7J6GOP1+1Ty7DDCSZWHL6qJ51dgOZifLmf9QDD70K3mXhRPeZX5JWASlZFDkxArTPfEg
ssXWKjN6f8cQTOK426NcCMYFLh4SchdRLfIffaJa3Vy3kF1uGGXGdB5cK05mRjzbxJDu/CH1EK+A
EX4v2E8SjC49rO3GGgrJqXciNCgMrFFKov9hWajNnbCzDP+qJiTp9oBnT7jiBE3kRUcUKbx4F3ZF
5uPyxlqgJVOk4Zm3iYYmG1Z6vgQn+g9M0bOqIHSwL/ZsKl4l0P+CMPdegUDdJsHfSsbZQ1wwvm2I
+Vqm/lXkpth3EYxcQv9i0lN/+q0jzM+K8iQYyL4FVnAzBmtAyYUQQpwzFtRXr20njbK2akx7og0r
81sheEf2VsJb8XkGJjVfmedPGwNq1rmYsLKPk1kl8kirzP/WdmfB1EZ+Y6NWrzYaXi/vxs+nDM04
t5MuZmVU+Ln3s29Kf080TXfd2H8NW0jzZ6CYbiFAqrejNyXbJKl3FFtlZaN+GmrQsjOadhqACRXo
oKqBO/sNz0Ymc4CW/SpfeWkMnZdYlcU9CtBR9i5C/uL3ZbwFtCLdk0IlN3kTrxUbF5pxS8KJLmpW
W4xh5HUFVCugc+fDO4Hn3AfqsVqTylhqxonNfDTdkFE1PnaDKbZJpp4iySAyM4p9xdjKPfLTGxho
N85zrIwhuoA6TPpzTtK7xPPaTW+Dbdn1X+BzgLCZ1Cvp34Xpd8vAFlrGE8Ol4kABso73ePs18hC3
uZWnpq3hQ7OyzD69f6FD5/Y/nGi6z4RFDdjiyI/HbZOKcWcI+XF5+yx9/Pz7h4+PvkZ12cvl+zyp
oNrSoai+AEsb/7ru824MaEZWRSnNXyfAw5qHOLHU35vGK1ae+At/vluZDHso5tFyDt58rdJDw3tT
PfWBqeqVVM7CinXFLcVUwk49Tas3qZLk/M6tt7VC1QWs44cW0W1lzS4sJbdCmRJQjJHPDw8SKPlt
jinZqF60wLCT28sTsdSR8+8f5llEI0NlqK7foq7k+5GdCYMcpIKi8f+SDVBol5tZmg9nrYqc4DDp
s/BAGo47CoGUcb8pSBauzMfSQDnLNZ5pZnWU128i5S89srY3ME+/aYz2V8ZpqQFnwZrJr3vll+zA
Jv5iIWa9bXtW7P2oMStlyXOw+8/tJ0rcsmSWJEDfx7p+q7PCvhRE/kJGZxqQo+f1regmttdRN+2E
qsaVgu458n3WonNOVSOYMXD4qd7jjr8A7/PPFIAwJmX8nEMwBLDW6CoEO/rmHlfV7E1j0dODjZH5
tBn0YGUU8G3QjK+XF9hCX9yiZDflpoA6Y/UOt3mYb9VQWhrbXG7qGPRdjVfFJhjhMHS5sYXV7FYo
6ZjXuQ2i8EF7UFEESCaavO3M4C123XZxraLtmIjOjCZ795P6ZeRwOo8A+77yr3e2PPU935q2Fu9Q
Ffc241wEB68R+crptzQ2zk5HsafqCMQrofnU6GFfFbDjeS36tB6u2+quqqSoprzNIuO9hSWlODMg
JOADsIbTfE2DdmGvu4U/YE0UdANpdFAwcxl3BNMRAGgvPGj415ked9etIvrv0GvKaqgz1GgP0I+s
qwcUazsfu92b5TVVbkCTnf3Nx2CKxsFMB97bL7Q4K0ZEnb25/NcvDZKzpfU4kIH2Ff3f0VSZ4S7v
TQ0dLn+C2OJVbbhFPg3Sdd40EzuAxCd2qkz/bIn/I0xtsRLVFxarW94TYQGqfCfJgVel6e7AxENq
hlUZcFLX9eAcrj4cr9IXqE0XHTtIC2FXsHbspoUAyXauV9nLv7Nhn4RxVx0yJ37YMORiDqquInHQ
Yzna7yYKa3sc42CEluME9AyUe7SOm2eYQ1b1D9tkPIy3XMDNfTtpQF3/SDS8uN4JLuNjvRugDJv/
qGI6z2Tjx3qiaxaoS0PuxId85B4+fT5ICSqqisJzYMg7tr883ktfP//+YbyTDnL56UCqN5+Zp99q
UVBL6Vcmc+njzh2gomQsQUqeDoT6IGhWg863YE8Ma/zkpe87AYHk54KR9Nnh7FQC7V/6HEJ3YiWX
uvRxJxh4k4Zn59RVb1meV9tmakiwSdKeXLvSnXhgKy8A6zQhBzGNCX1iuaHlDdRYzko/jadNtTIJ
n2bBosQtEOYowRd6rOgDlMegKk/0cxyFTxLM/U2l6kc1hk8Rfuj02lNlIdC51cJ4TgKhp8ke0m7A
+zcit1Xeefe+MdNKKF2YGtd+WNl4CGVD7IEFhNzwOfR3AOh/u7wjlv5857Rv+5zHzLa4eVsF1UGI
uAa+NhtdaxizB0S1q1yi80x/Eofc4lldEMSWaZp+gjQoIeDqw4o6yzdVnhZF8pjxJJcvNoARRLPr
PJmYw6RQ64Xb/Nxy/whX8mqwu8TQgt7N3azTbybTZEieI6HMNO5Zw/LmNsnjyD8NReCxrx3OIHog
QGi0ySafmykG3haU8sPkBe3s7YzEm8BumjCry2kDYELx/n+cfUlznLr39ieiikESYktPbg9x4jid
djaqXOeGUQgQk/j0/6fvu0n0M81bvUmlvIBG0pF0znmGqoJheNK107NkwA7tYanouvHsMZO9wGMw
lD8mAD+BvkHuqC8ew32kogMNBhN+HRo30U/1XAVuvqFRLusvDu+k9ykTWVPu4TDrN7955PX5Tx74
stoJQan+NYK0U0I0PJ+z6C2h4FmACCFYRYJDVEjCoqNbBI3fraQRS/FxWWR/7IAKxmZznaTzewkV
r00aRq8SGtRt53qHELq6sVflvxJI08asa9aMHBdSF9/aGHXKGQs4nVHx8F1yLHzetkdSD+xHM3Uz
HbY0ZCpqd5x5boXaCwO//frqXgoda8scdS0T1iTsPkNp+GkcQf/yR3oT3gF7jbVngkSfjq7Ed6mS
8qMc0vkT6XQAPcgLlOb6F3yMG8dLrI3T1NqEPs38ezfP7nwFQYf/tGLF8IUwetRQV04YvyuC4Zth
3ubiaVEmABNef7v/Hyj1g6i1G5PqIkaZqMb5kbkzF/epQT32NZxE6pQ7TpyRHhqtS7VncmTNg4D/
NolLWlQ8i4dJmM+0akj7GBUtYEXOIMAagzGDMVuWyE5vximQyTdfh7O5T9okaj+zvgqzB+lG+Oxv
Yw4cRH4wYFUVW9VpPn/LjMyng+xg3gQLsmwq3qNk8qv7NtUVhga0K2RZAi4izt7tw2RIYhRfsNzE
GOR8U/Q+fsc8VXQMdjmoHfK3C5H0PLv45kzRnT+FUfVFFNztXkZYnI5PBRuQRqD3MJp/wEKF1vXc
odj9jRd9O58bqCCYJ17quvpXZz52nU3S8ZHSuGzTCl5SeVpXzrNpAe74mvqUkpegYQmaEF1eANgF
DSmyaavO/yoHB/2a2XRFsmGu9L3XdJyy7JQ6hfYeI1jAR99qsG/hKQJ7SH8jYFkqDpSZGfbFcGDr
+JHh3+YAv7yAbWvI9fNd1UKK+UATB0K/Ea487abqyz7/FLo+CBo9at2Qn9aec0y0Y4p/We3PdcyU
0P2z39ZR8Kh8d+B7v1RBc6gyQhP0w3QKr7ki8Il3N/kqcmJ8CdX/QEeG1EU8oTykdwP2Nn7MG6jr
PyVDCIBcNV/k/ACZ6MSh16pQv+c6HHi2I/k4tIfSQz28raKoeOwhsaniROPG7W66UPsowxImK/FP
1RiXguw6ztB8gcNrzvdBCQu8uJNcEL2rxUTUHI8VWDuvIaEB/UJH6AtziAfmZvg8pDREnYzkGcc4
sjkT1XszSGQlQoUkiwFQiMJ/DWSZky8jzWlwb5Io/wfrqIfGb5+EkHkVGZu7PVbnEOg3lfYV+Z6n
Mp8PsBIMx40RuoMFUK2iesJhqnwCEfTIE9sAVNRyC+VbUewAs/XdAx8h0XjMIEdwqUBE0GpBXaJr
H2fYinheXJZlVxSbykud5r41vnie4BY+bESaDM19zoBk3QsABMSmdQvzNaBm4OcAqvLdlk0Jd/Yp
BF3ZHYqaiDmpnFl9B+rLb7aVk8hkyxOQaHZVAJvOu1FXpd6zQLVKwSi2JrtEw9Bx3wROwjYFC+v8
OJZKg23aBd281XlU9Q91Rur2wFRN/B31DG8eyjarX1kSARZceUnxrnFYj19QOISDI/y80Ql7VKD8
sfspKcL+PuTwD55i6rpYwr0/Q+EslDWrnxTURJIR5ruNn2Zbf3Jog+b13EDtE1UD/0WYQI1fQo8F
YAuSKupRp0BDXvebNCXuN97qEX+BYcYgJkiSD5GDIal9sfcqh/0sxTCUTyH1Rf2toDWNtnnTR/0n
Jcuu/AqMHE50SaBQ/VzWg/I/4V4/R18bd6ryQ46ievsDVsp1McQDOGjjb/AXy/RVqtHM99B58Sg0
K3lJD7RJEmeXYID9bVqmQX4olUnYFixXhb5MQCjdIaRYdu+KHJ65mgYJPyRQUxF3hVex6khnOMdt
SANx499RUXfOPTwiQgg115kTpnFb1mN6PwvYc3zuQ5J3d5XKqzrboxactm/M0TAAc/gA8euy9fk3
UQbDeZZtKLIYfWEttoOper1FLz+dznga2rcx6TIU+PaQnkEWto3EXK6VYBeOYhtuMoYCghtJ2j7L
eUSvDR4jhYLhR1r8vn5ULT3fSqUbqE9VsnOd16I3bfcgSw9r15+aUNxWubLRJonHcj0COfEMnxqD
7pAEN+jegSJOtJKcftzgDiMbagJF0jLETUI+uLA5iP2LPHuSJd8zF6smUo/QW7iDr5CMsa32sRrD
X1nQ36UwTHEov616ZoNRiCjcBgf99Ew8FCRQxXFiqFUkm66fbiyq2HiUpvcz7bB0fu6zJPqGfZ2X
W5w+3lr19ZK5fHRjse58OPSjsu3z4ZlNKIzCLBxww5KPW+n2zXEqhq/X19vCRdpGN7rU8XKSZPKB
e2UXk2j6xoGlbHT663IfgwULKpz9p8pf5QEsZGo2wkYlfcRyVDYvAnocaDrsGX4HiehcrhKkF4bO
htlk/lz5E6RcnucZEqOhpNusK/t9HvTbyHXWqv0LtXhbZxkkA5ifpGp6JRV40jHgmgwa4S4/jEWb
fEnK8NcEB63rs7SwK9igG8LBtU2bon/mQ6fAUWGU+Jfg5W6wZgW2sBBs3A3QczwIxta9d93sOYE3
E6jdD6S4iK6l6v6CEe96CP+0qz4oCwvBxtmobo4G3bvDc9OKfAdXPgIvIXjv5NOaXP8SOMKG2gC6
DbJpF5YPTCLh6PNa7EzS3EPbu9knKX30aW+2jYGLUZnyzyUusCvNh6XBtFLFIpCOKSM2fML1LZL7
AH7YDY+FU9XkTitF0OpEsj8jh0xIdJwEIG1xDfaqx1d+wNKCsXaPkZbKEUB+PYAKPBYHERiRHoM0
BOzs+opcHFsra4QkDBRDwsm7JxryiNn4qQ/5597zNyOnj//lc/3E4gkefhBwWmuwLo2rlUWiajjM
jnLLhwSLFPrH+UZRWPT5EdYNk/SVzPwpj/A6+AT/uv6hH4c5t7XCsjrK+85cRjL0kMMNHnJiiROF
xiyn3o8AkGNwrAcYs62M7MdTx235MJUIx2sS7qFVUrjZJkldyEh4FahMK9nw0gusK0YWOkOJCkX/
2qOK7MBgt2YoO3mrqlRLz7dqcYWvEtSmzYzAxm8WLVCayODW9JE/XgLclglrGIE0mGDmGciKNORx
46O6fjf0IYvSGI4GZDrCkiyPaOyOY0vPWVWXAyQWel6sKZ1+vHNxWwCa56WBuVo4PI8A08Ihs6Zb
3lbDxot8tb2+6pZeYW0goxtADZHPI+rMgOYjHc8BG0HxgM7t8AtgLFGv3DeXlre1UUjueaT3ZP8s
Js6/uU5XPnIJoeEundQGNYrywQuHYeXuufQya8/w52GYEunJh74GxK+fx0/A1j80jQTE01SfB0VW
XrQ0fNY+kTRlULk1zhae18CnsWgjxotVKYAmKzfMhf2P2wpiBajPHqyG3HtyyZQT6HJf/EoZc59R
X7hLhvSuGdtsOxfRkyeqFVDhQmjZsmJESFSukql5FgBoGOi6OkWwSQ3o1isv+LjGyW1BMal7J1Xc
Kx7+8y5wATC9zJBBPoU+ExpmKXusA4gNXl/lS59j7RSyngeXDIBcolvGkk2himza0qEN364///Kc
/71Dc1vyeGxYPoRN1j1DV3lGjh71IoQIrt9TFBYgBCOyYV9x6BXcprEMk9q/y9JaQ8M5yur+E3G8
4DCE/bky4Zpm+MejxWwmAslzbRI++d+F7z3LuvMOlVb6pqlgdlpYlGp0JADHZ3dwULiEG2tfK+d4
fR6WfvklTP+o1heJVHDthRoseGJTnIxt+5hPUEC5/vSPg53ZyV6GXgM6vBGFdG9Zqd9JRAvuobaV
eYXZT0W77lC49B3WrtzxIpM16B8/3UtBgaYpzHlBcl+Vbl56vrUZC4qyjNKl/71w6fSjyZtLUXRy
5JrD4sfxwOxkr+ejSFVUBd8VxwXqDtUpsHCZB5L7sXPCIt+mI18VBFn6GGsPzrgveDZUzjcUwyCk
4Zb1NN9Ffl342+vzvrAFMzvPQ4eU+jObzJNmXveejaoJZKxT44OlO82RGjZoSqHcxjt4VeZxg2oy
amhFgULguBmqPLwNwMjsVFBEplFkHLzvsq3KfBuKor+fyo5Cl1wwf2VrXpg8OwfsRwKLPYzpI688
BsWdMfV2Y4kiZQd9NtRqjbuqsrIwdXYuqEEwh7dj5H0Hm56EjxcmhtmZaZhvk8SGENHfGwLhQYlq
c+mcYIUJpJFwhvAub2qx1qpb2BLsxC9J6iwdK1KcXejkPmi/re67NnR2TeOvXdOXXmHtBYS5LYzQ
OX9Fu4/DXLhiCcrq3dTH7Wz6m7SHQmYzI8p+6FufhsVZ9ETvfa/Ldk6Q3qRxgqdb9zEXqZRrVFug
ASRdEefhXPZx2ES3oWCYrevsZ1FwcfDFOvIIHx/YUKJ+nIy9s3YT/3ihUjs547j7E0ECdU88uD9k
iqgXiK6tbZcfX4aonYn5g6iZzjh4YKRSezQUIEYsO3S8B9zzYTk3PUL1gcSRf5NfZ0ht850kpxEa
dZP45vZdm+GWLGkWm8BDu8gx6L+vJIAfL10oVfwdfcAgoM0QaHWvVah+uITwp6STwWOSeOLn9b15
6RWXv/9x4uezSTAZU352ElK/qj4sQbRxZ1gVtfkKrvfj/ZD+TxbWOKxuYBd8zqYq2xsJ5xJXw0m8
wT5cptNN0quYEyvOjdsAt0Wa8qznrtm2pYTUEC/f+tm79Q3WqY9MsuCyAd2w7ACwhYrFSwBRg808
Fq+3TYYV5pxQ3iXhkJ89qOf39zMrkAsxxwWVBpI687S//pqlCbEO/KIhEQwGmbr3pRkfklqCLN0b
/iA8yM81bC0HWlhaduKF470G7z7Kz9CRr44QBnR3A7Liu8Tr1i7DC19ip1lObryCeE5x5jRwNk1d
iE0+DGrrDsHvqG3XqC1LX2IVYnyohU7pMJdnnmf+gO0X2yOodbR8qN3Sebk+Kwtb5P+IOIPR5k6+
yLHHD84R2nJftQ8a320Pt8IcQhxpLpw2fExMDTMhwK56mn3VTjl7a5vV0u+//P2PnUQOgQBauMMZ
FekuiMuuRd9+mKle82ZY2OVtMxkeDYKH/iw/kWAuNj3/fMl41ZjeXZC4RELSIvCgz3bbgFmxXhAn
8WCcIT/54AduMp0kz0FD9Mp0LC0oK9ABdPfIOJXyDPHh7i4r++zR773v3Kv/uf7zl15ghTh0j+bR
GSZ5RrP1ew2+A+S9cK1S7rgmR/VxiYjacs3+gOqaqIg8Z8Y7tL2QMa+7Y+6+jriItumqaO/Se6xM
vRtlFdWVkmfkBtNPsEIBcinKYVNOxv+uAF7ewfR1TRZhYQ2HVqBzkCNVWUqJ9vTQDHGQe86/WZE7
KxvvwqzYcs0aungB9P3lGUCmb7KA/vvkFi9tBK3j69O+NFhWmLumD6aItMFP3qLWJYL6sc3gQVd6
jd5EyWsz5iS+/qaFnI7aZjNNmPtuT4g4NcGUxG7fqmJflBLCS5BEiOLSdcP3Ns+piSkqCOgWNQN8
YAHi+Pf6D1iaKvu4d2hfiTnpPxmf97uxG4Jnj87Ft+tPX5opK/wVo7kEnkKeZyKrOCy7LHaQRwDD
5EUrO8zSK6w9QIugLSGT0H9iPcRxDDyd3SRM7irO1yrwS0NkbQJy1q1uYeJ8VtDQBvgLciVkSE7X
R2jh4TYXl5QRStBOUnzyjQusQiz70QvaWHkA1q6ssaVXWKEfZmDkVSmX595N5b/wz2T3TlnqFUuG
/yDa/1t0pDYDV/B6BgCicX/6eoZkpANw+KzjaOAzN2gQc6LOXZopHYBLWVTKj+s06xn63zQZgIoL
dJvuWduIMTw2Ck3f8RFVPkJ/g45PaB7DsLGFfq7vAxbW1LBK+ALWst/sI8A6nsdcVybuEidP6GHA
5a6cD1jHs1vGGUwJimJbDvPYNBtfVFETAiUVeH71gs6nnNILArMh6fa2ibzcrf48t412pjGN5Nl0
qP5QmMjuZB+8XH/4wgXNJgVnDnwJgFOtTopzGETl2quAWeuTuKxdcah1tFoyWwgndllEf3wG4NoU
lHlSnEwA878hCOOkGfZO0jQr47Swt9rK0IbDUF7lunxLwPnasFSiMu0VkLKqUdbfZB7T77Xqk5Va
6dLAWRsQMXWU1ODPn5qB/mtS+kMMpQYuJmifnM7N1262SyFmbUKKQpfDsKY4SZ/nu7E26ATXqzqg
S0+3NiCgx2gEqkV5Gg32/iJS0w+nNWplj16YEJtU7ZZw+oNttjqRagLbAn7sIou8fzQ8zHaXiN2G
gAq+X1/HC19iE6wByjVOF83ynExjH6JmOEjzlWXa3Falgkvv38vXx04TCS/IT4TPLAbGLt2INpVx
ZFaX1EKE2MLPWd55WR5U0WOGflcMjYNPPEOryAlXL81Lb7j8/Y8YJCX3GzK58kxD0+/DnPp3BLql
m0Gl4UoULk3E5e9/vKIPuxBwlCx6LIBb9AckrCV0HlcevrSirDsFwdGLQktSn3wDo9WioS+u70BV
WhQKhFoGe6u5H9Pb+FvUZlg3hR+mBdPuE4PWlvvid3VidtxxBrW7vmgX9pD/MPZ/jJWRdcm6tq9P
meM9+xGgJnE2lgLOKuOXcqA3NhCoTaeGAJbHHRHwR5Xq+TOMPIDTCd3brNNDanOpMyhVd4VfqBOk
BNlubNlj4eYo7kjy4/o4Lawpmz/NPGUC47fFKXGdisdjf4Et541Yq7EtPd+O7aadBcD1xanpi+yz
gatouMlb7bory3Yh7GyBZzFALK4mUXVinVse2Rh1G6mRtECv6J/bRsgO7BoC5Z2bRo8jpCkBFx2d
t6BadWBbGp/L3/9YpzqBdkwbXG4gYSBqwOI78IHAPRxX4mDp+VZYK5W5dBBtfuLwr+GbZvLATDCT
dFcKnEvPt87qsPS1mh1PngPTvDM3gKWMU67cUhdi2CZNizIxjkkbddL11NyBr3XkzqR23hx8YnzN
IXZpAVnnNCdOMVJXVqdm5PJrn87FF0LaNB6GNdbiwhDZ1GkywOyySJMKfR6ASUle1p+GsWgO15fn
QmXI5k3zvkZlFmoYTxlQ5E4Mii2PIG9UzNUWsvOpo/eeV7TFDi5D7fjmB13hDitZ3ML82KLJJBo5
SSB2dE7ANtx2fgQO3zRsO5YNG4cD8nb9CxdmyCZVM61bOcw5eXIjv3xzW3bkzVz/asfVOsvSDFkh
LsCIM23kpieC6koE5pKepseASFHeXf+EpRdc/v5HlEPjvssCOpATxxWK7CClGPGN4u1ai2lpiKwo
B9ch9XkXqnPmIJ8eDU7rJqic4yxWFZOXJtsK9KxIHDHPTXrSBfBkzYAGlk9B+Q0b9bki+U36nyEy
u79HSqP737sqSE8J09V9E1D3Hj65a74WS+NkBbtp8sypRhY8QZAsAE55HPfcjQw4NKtKvAv3KJsU
rb2ZZnC4UeeRwvyjCeE44I51cweml/rhuMUrbVcNexZi/3/40H7RGJ4P0aPP1cPlUgh57ofeAK0O
+EoaT07/NfSgDnnTIra50WM+FaJSXnZqAEowdw1qk+PPPBLgkV1/QYQ5/qAo4V+W3h9R4icVlZox
71RE0S8/+6JAHlfALN71yDzbwsQV/gDPhjUR8IWotFnShMCesKMJOUne5Xf/XQ95Ma+pJC8EjG/F
PGxiCxlGrjqrEFZlMSCh/3oQfj1EHvcfL3yF64O2sKRtwi9rxKQcV1RnkJr8aVcDnbNzpJxOoqn4
Gs9j6SVW8GvHB8W+yelJSyX1hqQaYizYy4Z0F5QOkbdtkzbJtwhDoTrq0RPOMr1tyto75PO8RlBe
ikwr+H0w3TBYRp3UOFT3fcaHz6ypTyO6BW8Z7KKevBmCetdnZWHybSpvwsKgEfmQ3rsZG3cc1kwQ
Nm/nzz70pn9IMfBv19+zsIRtLF/SGwcgFa1OaDhWfAdKIsDzDBKua3i+hZi08XwJqMZB2kfeSTjh
ngzQVZMQPGNV+wQC3IH72GYo/pDXa6jYpS+yNoHGG5pK0zk4qZmgrE44it1fZmBWbvKRCLGa/t5l
jNcAwAl05YmbyT3jmMyHOAKF11+Z+oVYsZF+CUwXCIqg9GRGARF2NZsojw3sWqZdbkazZhO99Brr
yPdlGZTgpNQnATw0tCDLBiLAoDz39Y3XO1vGvqCukapAvBjgeO/hRYM21wC1b+ECCj2Bnbe9voaX
YsU68lUQZVMNTuT/w0j0TL0VvTODYZn28VgUb7e9xYp+XoKu78NwHtXYoniXOTaYMQ/z333W+pu8
X4MxLMSLDffDI8e5Kn3vBDGEH4pluGRETwWiQwIxqaAA3iXlSxmqlSNzYRXYoD7mlXMKWi2q9WKi
m5y4JtZF+MuhN7kGh9QG9KligsU60d5JwzDjEbqd8iu0lWFTdH1Wln6/Fe2yBz0GbLH6rOFC++Rn
IEZUML1/zrDr3NZvtmF8mjoCPg8FOxlHFz/YkLCDdEp4RYNkvOaTtbCEbShfFpHemHSqzolh7HuU
u+RVtSAosLEY/wmwha4ke0urywp60YJp67S9e1JeApWI+l5CQddgQ9tnbfrrck3iFX/qBAAt1+dn
YTe2oX1NFoQkoKgzQ08hKrcgScE70clRs1hJ7pZeYAX/GCrtZpGpzgxVEPOgGuBegYilsvh+2xdY
cQ/kkKmbqGQnZkDnENBnOOQ9uBa3PB0+ZX8fJtKLFOSNoNinKY7cbGrMvswA8rr+9I+XFbGxfa5U
vE9cWZ9VBrn9jLvgycOXOHZz08bVVH25/poF3RNiQ/oYjFJDtK/rsxtV75kYP4+TPI7FJLYXnq3b
mJ9jWbhbqdwDmPbPPEp/QARR3LT/ExvpZwKa9OOMjMm4k4EHYP3IaDPco7CxD29tCBObkgXhC3Rp
0zq7N6x6E70+JgIBen0AP17EQDH8vQooD+dMwX3pnAfkNxQnup3jrzYWlh5uxTzRlWPyiqtTn+gw
ibk0CD5vqsiv2368//ePBwsymDlt6WlURbTnkAc9hN6aw/DSj7fCG3I6YdkSXp5I6ornrJ3l07qe
1tLDrdCWfmCYYk59/g8ZE/lFFQeEr+GCPz6aiA3hY3Po66lJqzM8NnFaOGkVxCIdBwbx7VV98qXQ
s1F8Eq0IAnGO4jR6bcXojtVohTyOg9uGd2NJWT2D3ORSncday7YOY5FXjtgBK6fzx6TVlfsylGnq
fL1Ina9d+j/+dAjU/L0koLjCWYG73zv6rnk8tNMcB6U/xxD2WXvFx1sbXAT+fkUCrGdtDKNvLibw
qWyTkDz1EaR1t2Toh3RTSiQCN90AXN9a4TwTA9xM8TkMoxYPI/tlMlJsmC9fbgkhSA7+/TEuNgDY
TAf5e6Ph7bLpp1ZM2yBTyZo21NKEWCu9rp2mHVOfvQX4mB2KB1/HCNrTfGjXME0Lb7ATVii6jeDc
BsU7qL2/JKwH9swJfuCyxG46KV07U/UFTDgqVmTvSdVTdYCMF0nvwrrQa0D4j3cD185UYbFTzMxN
yndXGPfeyVTxhc8qXymzLKxXm3oG5jQyevBc3xUW5heDDlmcScCLapakkOXKbzL2CKEX+vdSoo2o
jENL8iYvlZytTiA7dJyaRN12H3Lt9NT3EijS0TR/95s22VVE1S+uMWKN/L60jqy4pqpqJy5b9iYC
zV+aroRaaQoXyB/9YFBnvR5vH1+DXTszZV4TQCQgco9jWr6Ohh21JzawwfncjKAEdv0nrp+qZFy5
Hi0tLCu6naoNZeGb9B2HpFvF2VDCYjWD8tj2+tcsLS0ruKUTdXTwSPnuG19/UiN74RMK+ICw6X9y
Bw4j11+z8Bl2ZpqPAbob0gveQNiv49ZE033fJWtS0EtPv5So/6jdYuObgpLlxTsPYTi20dNFsjHJ
yui2PdzOQxM3zIAZLYK3YCjeAzX0e9S9wAOCEd3K+HxcHnRtPpnscYMvZRoc1Tz/TCb6kvjVQfD5
0HNvE0Rrqj8Ls22noz16Wb0/0PRdQCr7K8V9K0b75oTGZncE6nqlLrA0HZe//zEdZG6VBCKBviUa
jvYglsOV6DB1GjncbavJivOmdHoUUz3U5UOdHINJ+e+RSG8U4HHtvJMbQ02JyMtjjtlQdaU/V1Id
IIu4ZnP1ce/EtWllXPgpFKCc/J0Ngwi2mgEm6ng4/1KoQHCuvCNVlJotz9Yqm0sLzIpzFy2ncQRc
9OgX4WuSpfnRALOMGhcTbwPBL5nDoL5FYpjBpfvv+fcUg7YKwWHYGHg9b0JO6zTuqv4mpzY83wr3
CKJ+UEUq5DtM7ED0LwYI47BeNW83rC48/jKEfyxfhsojSyHi9+7BMGjYltCrdfaVUzS3oBbw/Etw
/vH8AbAC+ALhlC3SHNOQsuI3rMGblcH/8AzE0y9//+PpGonlAFW74p2W1Bt2XYF72iZMNCEv/jCt
TcGHGwneYoU4C6ci9HsWvgUjmNLeJjKzGosYE90AIVSk88V5S841PEWOt82KFfOVF8ww9VLZey6E
AS436prmAEcEvgbh/3DXwidZF3UFXWwObxLco9Eog6co7cY9eDUiX7mDLk2MdZK3EBwN0VWQb1NG
nCNFg6nZwGeyPnH0slbe8eHdBN9gRXmfyTR0y6l4I/D8vL/sXsTv4VCi2E4FcHPR6fQTjPMHB12n
m6bFTlQh7jtpjwGRBO3WE+TXoAobAcl9U++PRXaGWrSGzsadcep29LW93HRFlO//PzKDhYVsy3mE
ngdn4UnJdxL5DhRa6fcwauvvJXRsN1Xds/31YVqYfJtjhpN8qkZD5FsQ0O/Y5P0H2cGUORtnc7j+
hg83eIyUFfdNhIhsWxy6EcCZ1a6jRt+xTtCjqhQbY+13UwxGv39TxoP3WTsALNsg9NRMybsfVID+
eLw7DkHTVysreSEabc6Zj8Op6pVmb/AUzZ8T8CheHRWN2+uDtfR0K9YJgy4RdLGCIzQY+Detq+i+
E+UcrqQIS4+3Qp2XzaR07bOjvEBaNWDdYbJKSV9aSlaMk6DCbbGmEL1HtHv3oOYBzbqrAK4apy1E
sKabuO8ssolmydz3ru6hPT0KR0MSzp3qTVkaxlcmYeFDQvsYb0yB65tO3l3tqruSl+VnlfD8N0i+
a4t06RXWUT60EB403py+526jmy897Cr7OwEpIjA7hJ8Ha8G39B7rSNedcfOoyap3YEt/ZpChP0U+
ew3SMf1+fcEubFPh5cV/nOqt66R9r9rsHWQcfiDgFsUCCsAbNCz1QVfFmrfowsq1yWUjchCAdzr+
xmoPbVcBlZV4QNV8zZ186TusU7xVFSSpU8He/LBvHwy4ybFITLKVfVtt87Fd67MvTYgV4ODXlqSE
4s3bLP30oCETDYuA/KnSXrm7PiNLI2XFuAhLwmEhCRZvPyiFO7WAl8a2Q0O0WSsC/1cW+R9MEiLQ
CnWhhAM1YFW+mcaYWCnxZEwS7sWsHkgJZytkVzCMxpmetNXnEClKT/KXaojugDQ7XVQHb/pUm3Hm
0gRSwqqnR+YZ9ejPI4S0W9HBIu768/9T1/ngO5m1E2T1UAVoLbAjFGrmJ1JDizRW6dgM6JL/p9+V
jV4DWtEMD5ughZ8fIA0YhzTsUBvPuQT06PovWVieNjOt8DvYBc6j9zRmYDrzEXLfEKyqNrOMfjl1
L27LAGxnSB2kc+vlBXubZNVPUHXvnX/a1s1XUoCFpWlzvxw6YgciXfU+9r6a8ziaMtb/gBJfBh2+
6wO1EF826at3inD2Ganeqzp8qMCv3VYVx7CFDITN669Y+gprq9CdW4duLYq3xmvoNunyV5rjP7c9
3NofGmYw05mhR+HCYhoC2mXM6kzurz99aRlZe4NvNKyjFEaHEe8Zt9fm0Iy6AUYmrO6hqNrzlTvf
0ixY+wM0tR1UWILqfTJOvZHMG4595aptYjJvzXtrYRpsshf0y3PAnyl9q6sevixeAaeDmOBC+3J9
rJaeb8W+Duo8TfKWv42idrfcA4584yjjBSuby0JKZPO7mOwnBU1UFD5yor/JsZran/0wsXFDwUQY
tzw0rr9pXAVXt3lGu+m5zquwvwXCwCKb+gUwseMYglt4H4TFNzaM2XTIB09GKytt4dZPLyvjj3sB
fHXGbKxcekxIA4tIknSvTSlfNC4I2zyC9p0jnGit8r2wrOllCv94GZg0njvPzmUo9RhfeuVZUrQ7
ALUenXKV7rm0IOy4h4HjUMHl9jiG5qdEfr/xklVN8qVPsOK+lHmQR/PA34KcurtqKMkuxR4MqNfY
bXXjrTnGLM2LtQNwkEYlcUr1rqf5p5ASlsw+RCy6QYZb4wj5FHSrTosLu4DNAgNdWkJnneA00XV6
KN0mOJQdUdvSX20BLsyJzQSrkQvAlKmib6YMUNgp0za7R3pQrQFxFj7BJoJph8B8wg/Z2xjNX/+P
sy9pshNnuv5FRAgxb7lTTfa13Z7KG0V7EkKAmAX8+u/gfhf1yKXLF2w63LVAV0OmUpknz+G++62C
xFa/kJ0PMlNHs2lHhwvQPD3PSb22kCs8iIN433VrdoF1EF8Oymnxn4FPhj4O0WAr6Md53zXoGxY+
gYEs9nPUtHQCsARIG0Fx+o5BXWRLHXJ1tK8EX6aOZhb0clBzED67efkzBMjyTo85dGtAfjWMoD9i
NIXmxN7pGNZdTd2ApmFX/UBfBQjVoIYIVYvSJaP8ues+8Q0Ll5B8nWlR/5foVqpCAaLGY2BX33b4
l5YmAMGdKNH9/BysPZ5IeHJHHVvt+HsXyLjThyrgbR576gfBUU0rpYufJfjt9qXrzHawsuALoLTI
TPyhBZgZOnghPrZFFGTxrmY72NhDz6iCauqPrgRgY0x6P/U9Pb5nan2ldqz8umuPzd4vKL0ARYf2
+XuJhuS0mSZ6NzXJLkhwCAK+/73mmpFxVwdRcA8FlwdZtc0xXob3oH54kzSb/Pe2pTLM2h9KZ+qS
DgwWPjqeCdD6KYOkBGsgCurWwUaDrcWvesaNTcKWKXdyo/sunz8R9OenbGreJFkf7PNOnmHOzG1K
WdZjdI803e85ybwUjK+f9+2yYclKsHaqIGr0ZVhQrITYL8it2mHWn25/3rY2xhUN3zhkAdXsyxRn
2XsNYYozDfq+gJDQsLy/PYbl3vQMYy4znyrl6Pie16pCO3sGxaaTC9WFjSWyzMHs9/IXkbGaAkks
cv/Ln/0tS/4zH4Q43Z6A5ZiaTV6ihvBoFKNsWEKuY7grR14kj16JFTqHFa2Ct64gidx4FttmswZT
L+LLBg3UkMRS9E3YiCalU/gtDBd2yZJNq7Psh9nk5XfQJhU8ju/Bdt0dKJxVCvL2DZSO7ePrtF78
/AGAwADJGv4V+m/FsWhnzz8UNIi3JDNsy2MYMxqD85qoOHiEJgjkQRsqH2JozB1RSd6Kw2xTMMyZ
Zr5oVNfRNwMkilPady4oup154zDZJmAYdAdlSB/wcPoGEwAVHvrGlncDGoPXhg53qynJNohh1opD
xWhOluhe1atPLSE2trhaQAkmWo63jcK2SoZVq6UP8kRo54vOXXYFkS55qtFOe971dRMM10GGgSWC
OV8QcKOJVkWPyFEEG7GqZXVMIByXgKfNSxjdxystkFCNgKCa/7F197Uzh4mJhFOQdB3LDvGXaN0r
o7xJURbaogKyrLwJhAsppVkpcTV3uXTCVI3VDA3t3cgFEwBXybwEPfXgfGlHUV4GkTdnwF//ub2x
f77ySqRtot/EgHpNKXzQ8DLIokLER1VkuLAwegf9S3VmtHymUwU1bhaeJ+gL9xr6nlmOwGbhBT9P
7lid6rK9v/1zbEfBsHXSSQDRx6z8mUiHQv0DmYlIQ4DbEZuwS9sQfxm859dTncifc567ftr049sw
AlMsePGCraed5Yb6k1N+4XVF0EexaHn5E+AmsN1pj33GzRQfmb94H9ws/Hh7tWzDGDZfgqpcxk0W
3qOZ5w1IM04khmQar9nz4qCyumsQEyXHyqgNICda/+giBtqmMET7mxwgze04aHjI2n7Z4mO3GJLZ
uoWelByKvKMP9SPEgiXAG+lSIgK6PY/XBe7CxATMMYprsIOy+L3Poih/IxISUH5oorgXcDiJzsLP
lPBGqMeWz037yJOKzVmqZAT8yLGIfSjQQ0ayhFwzAdUCSU5MBmO4YYi2ya97/OLIQOMpGGKvZD/z
XIL2REMq9Tla8i0GMdvnV2t48fkh6vxaycF/LMFu0x6HbGrdlDt0F4cpFncd98X3GwUEEQHpxmMc
OXFVpbIdFvWxGwrwJKeLnBNvYxtfNV/AyI0zT+NSUXAgu2c5zZ9EAD3PpFCfUe3fgsG9ulJBbBaW
QB8Cze+owgC1SEAlrLIvLeTJ9+Re8XUjs0zHIk9Giq/Pk1AgQUNvKvgR9rys8HEjVpVSV5o7tXsW
HM2cIgOlaOkG8GwJNHtvW5FtdYxjOoAOhrBSumekISDR4AAaSCFAftz3deOUsrJnpTdq9wx+HvFO
Qer1IRhYv/Hb19/411WH5THOaEn8HsqyNT0TEjzGsfMMoYv3YyWu1ZzteS1gCOP+itsFeVSP0zN1
kMDlsybnbhzfF9Aq3lii1+uSGMK4v0S26A59W8EZccdBJw44zaNzWI93yh3PNHEPeRB8yBf/oc9w
U9dgvtu3N0YMy+bekbXq3fMf+j668vWjeeznvo8bVs0a33HA2eiewaCfA4FUBUcPlIcbV5jFZ5jl
IsCLZREsicxS2Ix/HuPSeRyrJk+davOatI1hGLZI6s4NhpyeC7Aedwlwuqyu7ltajRuTWE/pK6fX
rBmh6Nz1SVnRs58VK34Z5WiXFltEE6/WBoLYrAmprhRd4U8+WCyHA58RRnQjmAxC+s4hRXWY5l30
ahjINHHA4JWomvoiF0nuyAqQBp16tHFIbbuwLt6Lawi6mhCPcxoYh1ya7qIcmn2EwEoonpBY6baI
TGxbYVj5EE9JGbIlODMgTZ9mUA4uaUVKvqu8iTUyTFxl8QjuWA9ucJmr04y1l+Br3HmODDtWbTkD
uEPcM20H5zBTBPrLJsmwxcWaZR+Qh9IVRl4D9OF9YXiUXlH0z45tX6YZ2UyGWnbZrPwI5Ochtizo
GX23HwYBhju8wJ7R4s9Pu9zRX6WfcIiqlnX+OeyCX101fqXduKUbYVkis+wjmhxEzCMPzoM/nHgd
Pg2eeoKdZXIrDLAcT7P244hhmYrCcc8BC8aDhn7o0S/EFo+k7euGAYeOWkJ09rvn2EPXzAza07QQ
wa/bC29xQ2bdR1Rth/utQPAluPcD2+seYhcUqCGYy6+U6vJNu2JGbw/2apEpiH3DjBn3agqRP8Qy
izwDof7Pn5gM8o3nwQ3fdQHoUAHq3/OyxWCGTZdqnHNPIDIoewh3ltMqnjglb4uq1Bsj2NbOMOxw
IX1WBrq+xEH1Qw7y1LTtfSyLH9ABPHkiubu9arb9N67qzo3DDto57rnzcZcyBN+l2+56pgSxWQqK
l8pLmqzxz34HqTZw7dAfUcGnz7t+ulkKoplTFw5Z4+OV81aD7SotZ3/r0W9ZGLMAFHLk1b0go2cO
EMeJ+14IFpXln30/ffUmLy42zgMCoZaZnps8/KWDqjsnQdddbn/c4k89w6TVGAtIBSD6Io4MIKCh
AOPNpP6QZPswDtjYddFe/H6VyTYEhtY/d0NDk0cSq6oJ066BGkWfAgrm+uJQu4HfnvdNybDtsIL2
eVi27hm3sroQ3D2g6pnkAaztWy3Itv02LFojCzoC5erDkS/iCXQ6yXtwzhQb1mz7umHNtVCgAM4G
eq57MqazoPoAkqxkw/XZdtww4hCqO/UYUCxPv4QPWKoo9V3PP+dU7AzFzDLQnEPTtyQzXrotQnoq
QKo/TBUYmn299Vy0zMIsBCE9IptihmrkmMzvpRLXsNAflec/3z5Dli0w6f24gOKZ9tf3YgEm41CV
/FqoqTrt+7ph0X7Vc1JnEz2rmsgDixtInce13thg2283TToYJtdBO+JZqm7EawHU2NN6Ve/77euo
L6y5cZe2GlXu4i1S9umw4HCis2DLkdq21bBdXw0FIIQNXppQ0UwbxF9HnwAKVUtUBm5PwDYE/d8J
SBFnjsg6uh7Obx0Box4qEEvqeElwuD2CbQMM+y0JrdBPN9cXlaMrQqIh7Rh5mwUN2+837FexJWpK
Xa6hC9IwYB985glI1dZU2O2fbwkmzIJP0wbB0AYF7pu2Ht7LKfDmlILzBvInvl/+isMwhiLZskV+
YZmPWQIK0XQxQKgdL56mD460K9hJdFKm7uo2bs/INsQ60xdnVjOXhjTGjGqfdU9BFP3yJw6VmvVk
3R7BsuVmIUj2MlBEIgCQM2yulE18CKZ5q7/Y9vvXv7/4/RLYEjF1yLyhgVVduKcD5DDENVkTAft+
/zqvFyPM0CCa/BHhUdks/J6DSu1Uxgg5bn999Wuv5C/+pOVffH2YWE9ZiGgbvGbyFCeoI4QDKnFZ
BknkWpOtgq5tFwzTrpd+KKA0554LHSTnLtKf3DLyT7cnYfu4adVtyJrWXfN7+fBdZVAzmDK9q/4R
xH/ElV6s0DxoSC/WWCGIxEBWO8fXA1Htu8zMMg6f0ECOPhpk2CZWHCgKOIcRycPby2I5m2blho9t
ANTv+suXTgCrkk//RrP27h1ez/viIbN6U/pz5PQCzw4t8iSVRVOfWtnuojoAPadxGZMZLaozqNxw
5SR3LKsfRFc257btn2Sk6GGZd1GfYyDTinvQjc9lXl94jmT0EfCSsXgDHM7i/Ly9FZYTahZifE3L
GvQccBNF4aWcc3GqSVTsu9WIcTVT0sS128bq4jfqhw5Acu2FTrfPuEyKA4KS1ILngHdm0tMHsaZ0
1tzjvnUxLFf0Enpa9QDnVg7fOxdQ9GkMtroGbYtuXMe6b+nS1No7l0VeHFb6gmISW+HQ61dxZDIX
6GqehQjgliXzHxENyRTgtrs54WWKwOVxEvUGo8jrs4hMCoOQz/PUOngUhI3jXjqaj3dR6P27Z/0j
k8BA1e40e7SqL7p3yUmj7naHhu9xA0Ji++mG/coEzPT9IBGq15OfDh0UWiqn2UqZvn51RSZ9AWtG
kHsQj/0WgX7rL+WPrqneuW71uWXVu33Ls07she/XTdcHftez32Elfuq6/9oP+/CQ0GY0jFaGyotp
nv3fvTIogizalImdp8a4b0O0LHEXaZUzylJZ6ieQ+0Ni6MPtZbGtvGG1cULRqOLgp4dO/I4qyAOD
2uGuUK1Oe6RNbw/y+u0FBvL/XXsaqgwdmVN9aQAMQMmj5ifeanlom30YoSAyGQlYCyYdGkt1idHH
A2itF+HJEbWNt28KJiWBzzIVukQlv0u5zCi+w3TlhK43HfMtB2pxQ7ERP5dLEOtsbGskU/i3Llgp
prJrqPIPWoznaSKX25thsWSTlADlgwkQEw9tow6o6eJCv6f1vr4FbIN5+4KfzI3KhJzjADh2TUHj
6fKtzljbLzdNuOgoUPIRsk1JcFJ1nB+9aZOLyXJGTeqBMgoqr/VbfDwsvOcubKFYr4LWc66VCIJ6
w9xez4hHsWHLQvhJizJjje5tfSauPkJ+8KK94GlwgP4axrcTykX79tmwbL9oPUBSnf/bZ6VjaMZm
BXc2oBC2zTBsWmmwMwxFn/xWiKPTOMoL8CYFG7GoZTNMEoKQ9YU/xmuVIhmmJ9Gj87ki/rkZN3ub
bCMY1WROwKJb1bACDbXRdHZRbEfTQvwGjVTh+9sbYLFnU93WJ1Xpo1BUX8oRMkgIQ6sjZ+XwPLhy
SP2YqTQvKtamt0ez7IcpdhvyjtU8W1+vYMFDV2gTHNqBb2y2bbXWv7+4PEk4td5cuPFvQLSh1OYD
aT57Lj+Mzl77MzkIJPLjHWnL+uKj4fTMR/RfD0kBciE/IBtLZJuFcU3rDEQHk85hEWC/C9+AB9Jz
Ujm5gftUz92wlfpKXn2HR5Fh49CrlNmwNGBym+P4mMXQXlFj3Z0VDboPgx7f0mjlGh6C/ITOnF2M
o0iuGObeBIv6r/QS1h605cdM3YFNDsJqAP5urJ/tiBkmz70EeCFkwC5z4JB74k7eJdNbKjyWzTFR
YQ0uDWgU8foi2pAfWJKoD1UUewc0O6gNr2IxSBMahtcU9MwHhrdVFTwoPXxFlKCP6+0KDFR7dFfE
zS5jNHFiDPTlYDhGVDXXvDvScAxStVCxAXGzXCImkQAbyqEMura68MT9jQ7mf7tCfhzc5r4N/UdI
x13bZTzfnohtVwzDB2lK4RPQgV/Y6NKzmBh5GOXU/OPshd1Ef4HG+kkl0dhXF102QXZESdrrT0sf
0a0ykm0OhtmTERS/f0Jc7nrFBTJS9OxO49uRL92H26tkO1iGxce+rCavUeTMff0+9viXspUfVjx3
3LHPI8tP+4YxTLxbFhhfmKiLnPv5gWv/ARSCDropkarJ0IB6zjzQ8t8ey7Zohq1DpUYuaoYTA0vy
I1oHh1PN1eeohsHcHsDiTEzIGFukM9V0JEiXuRfKnB8e1Kf3mZ8pH4s8UyUzpavL0Ch+5UXnf6qz
BFKc+376egxe3IaKZWMMMiZ0jjE4qx8CIvbLE+/6IrrcHsCy+CZWLJ5b4KhHbDSoZnQaZvE7IaL2
mCHHuDEFy7PPBIkBAcCLKkIovcIYQlEALUsuvlv8qOAWb0/CNsS68S9WKXSGAJz+8FKiLT5QRi6l
Gk6q8D+sB2nfEIZl+yvl3LJE5KxU3qZ/+DwYzuzXhc/smDSk2HC4trNq2Dc45P0GDQwoCiQ8uHNU
WR0cZxPSZdttw6xDDwB/qNxhL0QujxysFdC9n6a7LGzIxuvVNgHDmhvmQawbkIAL2Os/M9p2lxxY
/X2uwgSL0aypCi7K6iK7Wn2f4yg8D9DUu3iKy+OujTbhYiAvFC5lQXXxlbqwhVzjLr5rR/8h83fm
KEzUWNjWNFqQPLiIHqxLcw8mQD6y5avXd9nH27Ow7IIJG8M7KfMqtIZe5FjzM1ENu+ZOvatLKohM
ygAFXRBGR4HotlTPjEMRpFXOhqHZfvn69xe2XHJ0ZeAhj2+HqDzkHjDPtWq3lt72ddOMWzb0CYqe
lzIYOn0/N6tsPZTs+JZir20Aw37JqKZ+DBPnd+hCOzRtqgbBfj6JrbeX5f43VWP9wEWwN4XVpaTR
CSo8oBVac1xoYgHlf8RCaFsvG67I4lV9w5LnucsSKNWAlzh7KkR+jD20d3sz+VaJ6MuuY2pCxKhD
x4pkDuy5F6hSQiOxPThNqLbA4pYpmCCxpu7CLh8jgJ8pOjWwXvln8EaDMXE+EIdsqQtYgmQTLCbb
ohJizCAYV2fyqLusQE7ceSzXtlkKEbvjIKN3Ych/3l4026TWv7+wED6IJdCOU16CRpSHqWYHmXn6
hHQOYIg4bhuRgW2Y9Q55MYwEsDVikpQX7bMDpEH+iXP/EUjpy8LFRoeFbQjD1gc5gN/TrdQlnOPp
oocJ4rQBQWdzMqRNmI2nfQtmGH0Hv9pFEgeZD0DD8QjPZdq8wRP26mzm/G1TMex+1pAVcTxKIOnH
vzUePYQS8n4QOUijbkt9zeJbTPXYGekWoqYG8hIz/8I6QBLcvmg3Fsn2ccPauygHsJt2CHASdK7P
HCxftdjMh1i+bgLISpC5taAdx0/3x6/xhKQOGJh2iW8EkQkdK13QKoDfEcdolY8KY6RylNhsOLF4
XBM5pjjNoNK5pvsD/R4kxONxfc+vT/mkYy6EULbAuJbgzOQOWMZlykagZM8Lh5he7zw308hBHAVW
itt2YNsEw6L9uhkyv8f5oaz//oc1ts3drT4K269fB33hLhiggLHSK0WkAwYkdPZXXwXPxTlhe2Nj
U1VH5100OUUIoJfMSoaUppOHadMOeXzet0CGEcvaS6IFCloXXnpA4pA5Att0S0i2s/j4l5QOixxk
ND3ULPBaPIcT4CYKaP6zwuM9KLrvt6dh2wrDlEM1gdCpTgBs4cOvrkFXTtyN74PBY4ddA5iAsrVI
KMOgxzT4OKUh6d5IBDrHwt2J6YtMDJkCq7iUvC8vIEx3DoT40P5DyT8VEJTaIhOymINJJFA5PuO6
xFNr4hMN7ttkqUVaJLneBzCKTAxZGPUsynTuAeYyoyuZCy+donCLudz28w1rJuVIeOz2nOPVPolj
WaGyVhHwTN7eY9vnDXt2qizUcV+C5nHm/hcXqNkDddxdyoJBZALIVJvMXte6JEujpGzTLGzV2ZO+
Pu378YYhz13eU96tK+/mbYMIphzvlrHcjCgsd4LJCeBXtfDouDhnPaGsgwBm7dUERTMoFErQPkb7
/JEJItN6dKvWBVYBdG9T6ms+HhaJEGbXIpkoMkdOQ+hCaugCDOWxYuVZess+HIGJIRtU6RG3xadx
GaRQrrtMm2liy7k0sWO0WlhZxbglee++C+eGHqIu2fn4N6Fj8VxE4F0GTLIb1KWVYP0aS5IypzwG
+SaEw+KeTdgYeDQbqf0ABEcz+hd0u1LDcuBjvQ7Ep7e31jaEYbwxq3rigYIeDMZj83Epmf7Ek+xz
NFbOxgivb0MYG3cMQXVcBsuyokTaMP93zUKX0VRsvAv/nPC/AKbQ2DAmILvYGUVVyUfVt+MdE/6v
IYnecUiryaXKU+U4DZARiK4dPn2CJtfP2+v26qwwrPFSCImD5G006CvzOYooachkE6jj0jrx+Gvf
EIZrKmUAiXF/EI9h03dIeWfyPOWEbTzabBMwEnw+rpwGUosQrSmgU4XS5nIJ+E4529jcdFGH4Mye
eHgFwjf7KMeV1iJDTXvXypiVeJVImkskT646bqAC60Xtacnadk9eMopNMQBelWMEedfisUxqdDdQ
x6H1Y9J7hO9berMGr4duqf12yR/Rf4V2qJg0OLgymMXx9vK8atOYwPryfBFgSyIjGbrdeB1Q6/3I
M9E0j3MT5ienA3/+xo3z6sWGQdbBXwwygAdIFJOffZIgd5eN/0hcoC3maLkWIbkuAK1vhJCWg2rW
4Id4pZUGbf5jB4X3RxlAG0rPxVYWzjYNw44JHm1hUi/ZpzKM361lpaYGHxBJ+DWT1XMPRMnGmbVt
imHNWrIgbJNkupalk59ooJeDmpBuqhJkZPbtu2HS4dA2LnjJpyvtwIccNt+7Alz84O7ZuROGJxe6
154M5Hj1qY4aPHomAskzGuRb7P7rAX3Fl5vlduIIn/OB9lcQOjuA2bDPbOpnUE+IPq2252HZCrPk
LpYR9dZGDFdBQe43L913GnrqHWq83oddO2GW2nnnzDTM/PzRb4UOHvK54N8DNXnLc704Xr4BHbDd
fWbNXXmzrkfa4vBqvH1Q82DQYSiAeeLOZ+10WQpcoPNG0+hnxZM3Sb71bLSYpMnq32S5n4uuFo8N
yrxNKoYA7EgRuoO3Os1ezZNGf3G2xGyIBjIw/qn0FTtJZ/yqlf+gg+V349Jfjc6AGst3kfNgMMMF
QApd9Ej6VR9lACIj7NUpSjbVJm1nzTD7gTAu8lmP15DXnzswaqWUQBgDBKsbfsW2F4bRKxZ3oHLz
+adhKJsHWWjvKBxnq2ht+/mGyQ8trxO3a8YrFBP7tAGb1nEu+vziAKC0UTywTMCsufvEd0B+Hyyf
0AuGZjbBSfB2hjzcp9umaPv8esRe3FPh2EVuVU39NVZx/YVwspQp9BSHrZS+7fvrxfLi+7E35QMf
R/5JhMX0iDidpbyKtzJ9Fo9oFt3BEjqOKw3glbCmo5/ppKfqyaUx+0L1mMWgnRmgO3J7pWxjrWfg
xUx4MncedIiWTzGIvo80z1VK3V4cxQAOu95D7e72OLYVW//+YpzB6SNsuq8RvREANcscauXhVrrA
cmADw5jjiAZlWMb6OqlsunPG0UsFmBC+JP4mzZ9tCMOkdQYfMTli+dSEy3wUvU8fcU39486gKL29
QrYRDJvuiiQjRRhMH+NBDzqVkrrzXenX0XMPnhW68fS2aK7HJm0L6qce6eph/jSDtYAD2ejx+RSC
Fh1oypmiA7psOy0vtTOBkNFvy4U8KGjP8qPv1Erf5ZLXTQq12DA73Z635WSYRfvY9TPXz/VwRRDG
DxDNrS4OZBs3zp3lUjHr9SxBSlsAkfqRegoCKDx4AEO7n2q2/NY1C4+q/5g1yLzdnotlD83SfRdE
wq1KB3OZl+iu6Vf5KpCaxZ/qaei3YmPblFZTfmFKbJhGL/AwJQEaxYMsamBy3v+JYDsU9g+zBKjX
4ft4lqLYrOaztgalukPaK3PQEC9mUPDIwenuPb0MG0ff4oRMKhjQqKnQ4T1/BLWqPkk3+0aATb8n
SeSmeb2vLwwzMdxE6DnD5E9yuNISlauuE0Var5fb7b23nWPDQ3RyWKRbZdMDnHZwULks3gXMYRu4
Z9sSGd5hjirkhcDdce3Ay3fpHPDOQ8esP4Benb7PGGpa+2Zh3P1zMzUOyjTjVY4AMqmmJMfR29wB
yyzMgj4EoMLBjYnzQMKKnzmD2ndTZRc+OyoFi8cWCsJiIX/V9R02q7gZpwc91j7wrvrsQ8I6hjM9
rE47CLrvjpz/vb1iFps3y/sgex0AhJhxW3dVdcBziZz8ck091ZtwZ8t71VQEUE5GR8/NhqtO8uhI
fPYzUVFxmgrhgawXucGEbPI92LZoneYL7zID0Nn7BfIIqERpEIcCbVMAH1GOfsuA44+CukoJlV74
7vbyWczGZIuZB/SbKGQurqQPvctQD8WXXkR6w7PYvm6YPEqMztg3Mbn6PXKRXY7suKqX37d/um2p
TIuHiBpq+gwplwTAFDBaBmkzwp+swX5Ub/bK2g6YYfpsARfgMrfutVxG574pw+PKqHMEY8YWnN42
EcPouRs7tJiZe/XdhR1nSdB7t74k42oKHpMJSILbC2YLPsw6/9yIuYr6an4AVf03gcU6zG43nPXy
USTqibXk0pCe3tEKkqXS8Z8cgIr7fG8QaiIBGlmB1WKm5Arung+lEmj7Rj/j6fbkXm22QD/Varwv
DAfydm0Odj3AoVFCDws0XGigWkXnRemfBl7tsmfkL8/bL3JbKsCEBMxRwzBkjOXkLhChyZtV7030
3b1MgqewA+9YPHqPaGN5P85Ii9+ep+WwUMNBDB0nY00C5wG0P6BuHpE+1uCifuyjckgDInaxqGE9
V5N+sZ5zpP15lIRcB4VWTX/R4ArBWnr4x76JGL5BhhBhcxUGYOBvQRITyTmZJ/E54tUPVJG68+1h
LM6bGl4iTnDlcA6k6H8uqA+fpPD9j6RArBY52Z0zeVvcDBZvZ+IHJNiGqdcO5IrksvcUgrvvQ90h
1Lk9Ebq6g1cydX/+/mJHNI/72mNt9FFJ5S7geOoBHz3mSvmpcIuq+dYMuN/vBgVc9deh7f3mAwvQ
DdAcq3koSHHvkT4J41NQac/5J44m4r+Nw5mWOuUjeMZ/j3jEoee9yuOwbQ9gMuYjTVvQeGUk7UsP
4j4bjsiyUGZtc0ZJpchqwh5mSE/9EM3Ug7l9GbcEMC0e26xvznwK0NaXt1cK3sQPuq7flYEazjKb
i7vbe2GbgOFsBIrhuC9FcCXOOH1vsgQU+lmJhMftz9smsNr+i51mS65HVXj1dY4lfyQtXuqiqcVT
BK2DfVtggkR41np5AVz5NVyqiaey1wtEMjK9i3Mrik2ICMQ96DRVNb2WddDOZ1+PHf9YAGPGNypG
ljUy8SFD5WWQ32DLlbrFB145OcRix/dTDybuXZtg4kPAFwrOh7xlD3yE3kpZQYUGyl88BYv9zjyi
qTeBTEOMZDVZrl1Pi1Mca+e5CuJsq/xhOaWm4ESTOEwMbhVcNcumaziR+LerIZZ1e30sF64JEgHe
tA5oKINrJ4PHIYrf4Ub30rIVIMuoEDjgae/BqfRDvKXMZdtyw5VD2nwKJun61zKY1AEdfP8MJMre
JU4bbhyqP5v7io81oSMsdpq4LYi4KkTGwDfldCmQC++Jc4wpy+RbUufioeYknA+aLFV8l4cecd5C
Pir85veghP+IPrxSfm0YwL6foSxf6a8C5afmjVfqxduZ6TCxJ/PCRpSGfPbWI1WWf1naOQTFpnIG
QX/UC3SMd2EVor9YdEIdLa1P6+a/MKAZ1GMXR/7d/4cnsuyqSaMTT6OoW0WbK6nnTwy5STDSzt6l
DkPy8fZJtY1gRBoiHmuHcre+hgznpmPjeykIINnhviZyrJJ5Mmm/9owTdUWymJ7KHgfSx0P7kHPq
bWQOLXEfMZ4hamlLv5gi98rHpD6oGR8uRRiATDL8JwMZ2qfba2XxGcR4i5CYcaYh/HRlbOb38TDh
Wiik6De24vVZ/MWwAznhMMyzmV79qI1PIAuYDz4fyDmKK3KsUP493p7G61HfXwQ7YnSdMOo8PKk8
KHnrCR8eULCTaV4u/449uLKA2dryhK+fr78IdxofuGCAU7H71VKgHXrw7kWMm2Jk+yjpoygxIgIp
PTJIVrRXXevMO4aTE6FSEHXdxra/nrL5i3dndqBJNBcFvaKB1UEJc4ie2eR/C/sgPCeN+jzlOnzI
nH3iFpjPevxeRDgz44En3BkRzjKLp7Af8JaJUF35cnv7Xz/Ff/HwlCB4a6OZ1VcViiuevWU6oeJ8
+9u2I2zYupBgE5tHvPS4LOSZSAKYczz6H/Cwjk8RmP220gK2Y2VYvJ7yhFcdd69NPBbqSEpaRKeu
FW6cTmyotoA9tvkYFu8nToF7XNDrTIYA+HwkASL0BUKA3T8H4xLskceL/uLl8UlSTMkIx6JAffFb
88nLD5CkJxvRiGWxTFqeLhiRxPQScp1zPGEGqAb820fY91qG3QbzlcWnmLQ8/hBBOLiG74oDRDct
0otiNYj1RRyt/1dL5OZvnzHbbAxzZ1Dicvqlwp40eNXHaxoYDHeXZWF8Y70sFmLy8/h+1YIMV8IR
z8gCZwO7ejP+c/vn2z5uWLdflvkwlT29AlTdzieSraqUYBsvN5bH9n3jQvddNyqaFputqTu+J1NC
n8cMEfTtX29bfMPA/YV5HXSDvatg2l35DoT3Oad5Eh2d2hPj5fYotjkY1l1Kj4InMkkeoB+Yf5fQ
i3TTIoYY1u3P2w6rYdWgWsX5gcDptaxwjzeuq8rDrHh0ZnrJ6dHDg+MuH51uiwXcMh0THlhW1QK6
Dupd0TlLvjLeTuEhIDndqlHZvr9eXC8ujDCRfonGLcQlWV++Jbqd8nOmpL+F67F4QRMfSBtdkoLW
3n9lBL+WH+N40p/WF8widgZxkYkSVD3TvCsy70ohYFMCI1tN9IEFufsr4TO9C2QOWu3bB8C2YOvp
frFgeo4Vhd5m/oVXzDs0jsoP6HfYAgtZbMQECFJn1pFQCt5c+N2/nUPLX3MBlY2skFstb/+Psytr
stvktr9IVRoAoVfpjN3utt0eOs4LlTi2QBNCs/Tr7zq5L/2R1lGV8pTqpOAI2LDZrGFlBYd2kDsG
5UDRVh9N5bD6sex00B9FGMzil+pnGCXGQsnAP8DmZgi2ipJro2bFPg+GJdOR633Mda1PJcx125g6
nP++Pylrw2YFvd+wMTXgnPx/zTPnuE4NqbpIBQnU+z2sfYAV94CWzzpPPfUquAwB0MaLeJD0MnPM
xt678gk2XrAfKjiH8QGnYAdTkjF30ovfgUfQGZNtnE0rsWhjBceqWApaeDj98EwxjjDKjPR8JaH4
UXuAJ+waKBsuCOtLUFjdcfnI8YIYJSJwAjzk6QqWffc7WFm/NlDQ7/2wQrVCvf6bkYAeF3y4pdSk
xGOrR/FY1Y3DsHE5XJuU29/fBLvWrANhdl4+ur4XHGbO/r++3RdbXlJrU3Jbbm86KKFAaKrex2gF
zfBv6QVKaRD4xmtYMcBG+f6QrSxeGxVYynzJJOxIP/Kwn6+wy15EXOg02oJurLVvRbcRtUg1iBEf
dSSjZzXr/ktn2C5pWuztVnBrx+Oi6fPsdY7ECA2PUNSnwghPbCyotV9vhbbRUhajO2Fv8rOq/9bX
PASopWBduqXUstKDDQv0IzXoEJnDa4qC0oMpl6pGVuvqn/end2UR2Wo8fRUWoS+j5WMQTOy4mOmv
0YXFEMGt+Uynnc+MoW3f1mZ4PWqawvs4l2ZmJ03Y0DxNTgu41f3vWBum2/e9CYa28rLSc+ruFcHG
Hxnzm88Z2Qn4CW1FHuU1C+rMtH1ty3L6TgiqCf6kaVJ0W+rDK7sFvX3Xm9+vTOlFBGnnRzXXAhK+
HL5kqTljSdcbI7TWQ/C/PcB7k6R+b/iDrtv6aEz1wy9lcwz41kpd68CKZDXlnOehaF4F3LcOAsLh
6QShaTyG7TseqBXMo2yEgEd2/4rydaESrQaoHvjajT7dX0NrH2AF89yrMBsCt3ntfc+Hgiz7wCtd
fID736/7HdwS4/9WskMb1zfyzIz+0KIDFIuuBJqD8hnSk1R+9SF/YQ4lnd3wG59y6HvIxt0qJL37
XYzY9wBUPZs5AsroqufW4Mk4BOVfQq0ASGBv45R492BFF9ZVwB0HF48mrXcVXfaPom12Ju1SLHip
rNsEj5tFFXvQSzjeH8e1D7r9ijfBwnTkAMTS+tdxAvKrlLDW60czn7Kb9uX9Lt7dT/BB1n5Slrxo
c4h1X2GVQtIXuDdV0VmBZZed9nVw+7Y331D6vum4CdEBc9SjgPXbmS6bZq9rP9/aTgyjhMlCySvT
s06IBswrcrbEa989MzA21k7CSuEVohLsUdElfWorUSd9enPbdSr2oWvgu7pviKwNxe104WaAWl1b
5jXuk2Yz+wUv5Xb+tq99az/hWbdk2M/rh7GJnoQBNiSShh72NW5tJg5wp5M7LeTatJDTOwBFSIo4
arrwr/vtvw8cYkCGWwsIVgRuP2GKSe0xkP9gFlgKCFrmhF2B7/umQvjW53gKS7SjvhLaTGDYBY+D
u/levbIO7DtBC+ejbAEv/WEMgSTLXZFAxfPIZPCLgvp2/zNXFrJ9JcBj31RE2gRXDlnYz6kaKNDs
ud84G1n62jfc/v4mDGcm86EKaPfoN5CSjtuGBA18QYVjCI0dPgX9cMzGaIHR074PsuIeO/CSAcU7
P6gGRVEW3OjYvvi+r3Er7JmZmpG0Ld5+UaLOJW41VMOdal/jVtjPWvrVyDR9DAb/F0QWc/g6FV/2
tW2Fes/yKmrmhl5nB4I0KmJdEkT78FkIFSvQXRAmB5j6pNd+os34MAseHUNP10/AdEhz3b9araCf
2zrIIwh7X4E005d5kn5+AbHcjfZkQIzYlwHPyQ3EDYo5jWnlDc8SCIhYLdkuCA2at07x0m1SMTkp
u+JOUzffoH1Y6s+DE3jOLpMf9GCf3LXJczcV9BEeGxyvZTRyeZIhL9nCU67sFzZRCO8YXtaXgXMp
swycxl6reMiif3atUvsa0PbZ7DIvAjbn351WkKKHBof7e1/rVvCC19TVBVL0x74en+Hnl/0hA3dL
H2BtXKzgLV1UObPIw09PR5Uf+jBtY2/ZZa+EabXCdwxQni/hHndNeyc9gMNdJIW7j0SP1q3wHSfe
mrL0nQv8FGkHZ3Fa/eXDdGbfvmbTfyAGTj3WNRiaJW+iUx5mXbzg9X5f83bS79aOaQtPoflGu+Q4
LShE0GJvkmSzeXTUF7kw2rnMKPc/py2YPMxpwo2y38qysdk7+QS6Qzk2aQZUa/tEFggKyWJT6PZ2
5v3nPsQIsQ5fdwZKthH47W5UaXLg0LF3E5Fn5iTLrTvXWh/Weav4RNtRFOCv93U2/rGocEwaXjlP
tyf0XYFrc3X8KB8dA/RPCl4FrtYT7CPiAqF7uN/82hdYoYu3WRSxZIDmW4UkTyz6kfcAskT4l/s9
rNzebHdmE4xhiFyYPZaldx4V8h8NiKwO+dOSIrPLuq0SwVpHViTnQedQXhh6cQ19vCWMsJv+BgHZ
R6+rDttp0G39vLeurGO4R7ld4BpsHtKIfcCN+9QzerhJMmRkZ6Zl03bmgLXzXE/RVQOqqWPcU2Qa
O047nu5PyUrg2XydfvEMTJHy8ZHPt5J+j7DO5LJxd1iZBpufo7NpGAnrxkeT81PLvrYZ+8By9pXU
HN5Iwy7FGwbupJVbUzkz6IW0Zw3iUcx6aHzvTrVs12Zg03VHR96eSTnCEm9WrZMfuyWff+6bgNvE
vL0YEA056bSll7wA62vWqv5Ntexf97VuxXQKz/BJ89A86A6ttyNkQwJk6/cbX5te6zTOTZ9CcRQO
uzHxo4s/5y+pKLLY1fQatuShi6Dadr+nla3J1tfsm8GdIeMxPhK3/sQ44Yd8BIVQ5rPZ0HZYiwMr
lP15AMOhrbqz6eoPM56gkgXGVBs760rjNvemzIEVcRYvvJo2+uT3nbkuTt5vbKorY2Mza/DWt3is
lu6VC+REsODORhVXbaf0h4CSut53QtscG5EBR5/JGgNE6a88p+lB4g/7chebTcMVxEfFYMSF5Gyu
Dz6wuMvFB2pWfLu/gNZm4DZ4b6IsL2cxwOOHXpRyBp4QJ/xMOaSqdk7wrds3zcNbOsoKn9BLOi9R
HtfSL58Kb5OfvvbrrSieS0pTICyaB3/Jyzj1UWKh/j6lHEZslozoC1XOUF5SsblJU5URtoyYAfn7
CFP0aetZYOWstAkyqjMofPhDd3YpUJkE0h+C3d74Mg7PZnDf5t/7ZtoKZANPp3ExWf5w8x6IRwUM
YF7tXKc2cwKmK5VLBXQn8hygkcRtahZ9C4bS8XeRgMEZs67GnBvQY3XKoXAWASXCByjb1sOyL85s
4sTYCqDYupRd2ESlON9kUc6wc2HseH/wV/YimzehCixNJ1DsksKpNu4JNgjWlN/DZZ8mEsbHCmQ4
DAz14vVYRsHwB3jfwWEozbAxPCsH2n9IE0xCWkRl7N+0cQ5vwNSedWZOTNH8HRG5hIkzgxmycar9
C7h7J3+0aRRjhCojjzx2gftoU8amD1G7naaBBVBFH2V1wMPZ8jmra86h9Wko6eIxgxQn/AKy/BxU
fB4/h81EfleG+uaAXwkeN12m+YfxIDj6LBT+NUVCFCR+tBgkSLNPv6iyK/Uxr4GwuWQZrv++Yrx6
ceuA/a31wqoTgWXcDxRO1LMAR3yCP7gXwK2s8Lv+kzMCccfGLoTipRZzFveSBVHMowpis8MidXqE
dtAieMxYxSiLU1r5KSx4O3DvYhxUDXCTheOMEFhUTmjGC76FyI9zF/U5rHThPRJWMd6t8N+OPJvK
6itZehN9ZS5HDQf+QKFKSrLwNvEzPzVYYA1AAn2rUOfBH6C7r7xl+MQaiT+XuRu8LPnQZZ+KYkTm
VgFZ1H813hDwZwIcHvAYrBcTsMhgCvwIKydUhzSvoUfqQ8QmSABOn/7Wipa/xkqZVyl5Kh/Gko35
AeWBBh7PwoFVxBDcEI6lM/T9ATYASvUQn2D5tyLstEh6zqV/LFzp8SQkJek2KCsre6qtV+kXEoDX
ZQwvI3xeRXdbqX5EiRdLEZ5oWxhn3+Fv8zQEjNj6OXLDS547XsydcHmsGBQM9+0aVh4pgPxwRMjY
RbhSfRKT/Ed0U/4A8tgGendtW7Kug9rkfePyll0UpixpkYqByF3Tawdou9yXAtisHCIqUPabkV2M
ij5BAaE71Ay01vsjtJIA2KRJ7YVzSHTRn3MKCM7IUDkaWbAvgbQpk4IEAK5MlF1gA/R1DBmUtUMK
1DFkHputq8LaB9x23DcJ0tw5Q2SgnHghbvqqFGRSqANLvPujszK9tjZsTuAsizOzPyuHFa+qJM6T
P2fhDwr3n41IW+vCysB0oaGQtdDwwilnSduAcKW0EsfO7/zj/a+4nfDvHAY2j8gdSDQ2Cl0QMkES
yh+P7Th3LvRYcMhprNYJds4nmQeZ+/f9HtcmxQoLbkQRMuRf/x/VpJv/InL8tq9tKw1DHTgagyCl
KgbNOzj4BBrYkCjdKr+/Px+B7datB8JpK9L0wR3H3MSEtc0fswAINaKbLuxrfVipmPFrT6etxCcw
VsK4QIunf++3xu338CJwSlpRYRbTZWZo+GVuUVNleNXxPzrp4MmNfe/9CQ5s5lDq9rLPuim6tI3+
6c6OTMIx2oJirDV+G7a3Ie1oKGa1Li7+kadHGStDc3rIm2nqPu9ZQ4FNFOpLUAhUGBL1bxo8SvLi
MNSn9jVuRbQr2C0PWvhFOS5APoZ5MkyyvK02HnzXVo91qPkUPsJwyMSP18L57t+K2XqJvnt7q9pB
ZIVv2vltRCBNc/63ctSnKKUCHNPFu4v+oND87xz3PZg7Us7jo19XDQDYqYm1jy52TYFt180Bg4cM
hD8+znX71Eeo6iDL6A73G18Zf5sUJIzRAJB742NZsD/1VA9wTsGZEDR5ukXhfj/9CmxSEIcMc42X
i+iqbqPj5uPnEfZbH+cUYDTw5Y73P2QlzmyrbqjMRmHoZtG1xHUhZibsEqfZR0Nngc0FQgENEGhP
92fIC6UJS9F6WOhP93/62hzcPunNFtHiyu8MgvErandBLHqYUJQV8w7FzcNjXxdWGOs0M7msuQcX
B0nMmPQMT2zZOeO9T7JT45Bhi2W2Ng9WQLu9NqkssfxjNd1kbKdWf6jwyLArCQ64Fc0qKCZUHGf9
wNybW2wLVkBKkEVm4aa78toXWNE8Ll5tooXw68wbdsQtpz5GPvt6fyJWGrfBfzzS3dxLRz4JUJue
8kVEn+ts2VLFWGvdOot9wMwIzDuxm/YdQJ++BAzspuCy77db57CvUXLBnZVc0zTozxrijBdQBDZS
x7Wffts93gTB7EPkP5qiQMWgNPwiOVSPiroaDvt++i303rSuhjLibdOSa48U4qnVnJm4a8e94377
qDfN88mHYaT698f7watwG5NU5biLScQCG+DnRvUMeYqoRl28wfAU4DvOYesfYYc0n/aNjxW1AITj
Xh/kNXZPdAEhlTJGue77/cZX9rf/2G0L1Luox+urT+uHfsi87zmf+/PAbpDUfV1YMZtq5efcTetr
iiLzAcWHKGZj1iRTgZT0fhcrx5gN8BshAExNR+pr6xVzAgXl5lAaqCd2FPaXnSydl/v9rASCDeOD
LeLcRrCRvuam/jTe+PEZkpqNj1iZChu/l2tHD6mf1VeNFzSIJ+LOketyiJtoU1dg7fdbgTx2hcnD
KUsBbM8q0IzxugUaz76rgC3xrb1gBqtEplCUdqqEUX1BgXMrUVn75VYUs6gPm9D3EWcDFKp43gPP
7i1q3xNmYFN33Nyb0y5HjEEsZMAu13+Zm3rcmNi13+7/7w5UChk6je6wOiOXvZLI735DcqHLDvsW
pXXsuipbpMo9F3sD6jb/KoN1/mZlYu3HW9HrtkEBoYYeresKhTMQFui5hsL0cdePt2F6TJcUoPQA
FlYu8X6nQIW8DF65JQ+5si/YKD0C2ywOafPiekNr5DfPXSyetOFPgcf/2fcB1sGblnAp45VpruVE
R4A0cEMFB2yLhfd+RSWwMXrwagbNqxzVE/xq1MkMLTtClRLVgghkF2AFugNwe/Rp4JsA0JX5/g9w
L8ycUS2kuOaF/ukD8XuMBmhH3R+stfm4dfrmLBbB0o9dWWMxlaajCe+xP6SVmh/KqPsS9Ljh3O9n
7SOslDqfK+YsCyKuJ1UaxC08l8O4b5ZpI9u6Te5/C12BDeLjNONh4bvqqQUl5Ura8LZdfxJEful1
6rwMCg+C+77ECu50gXaGOxrsHdmSPWkoAH1bPMffhzsJbECfADW5UyIorsYHF6yvodLWjHTjtFw5
0Gw43yi6uox0U1z1tATXsWzYJxXR9qvv63bjyrEy0Takz228kdQK4oDcUR+Nxo2jBvP2tGvsbUSf
dpY+YJVXXKHHoj/0kOF5GNJ9qCUIB/1vKMwFW1AqHfsL7I66g+npVyDnt1LqlW3DVt0uaZQpFzKO
8L4NXlUGSc+BPOZe/7l0zfUmi1rkw0YorE2yHdJZgAfHou8v89L7rwbgxOKWWMgfXVE5v+5PxFof
VjhDEhs77ND0wCaMJ1HL7ivEaj6FxeY5AdmW9yKahHYg0KmEIaTrqW+i17hehipa1LnTlf8roh79
okto9X5jjVqagx487TTHvM3U8OJFqhkfm9lV6cnJsvxPVuGfpB9Zy79AkF+5DyBDMvEnKMFSHLoS
WWmY0rwE4gh5HjtEIg1OLAScLO1DAEeaZTTDYUAKwvH0Rya4SQG8RRPZQNf+3Pgoq+cx75gxZxT/
qj8qVjn1iQMbopKw6Wh+GPrc804UNufjoR7CNDh0wLv+s8Bj4gceFTxcH0TT/rGQuoSyghtMl4KP
7HOe+nORcL3Uz4UzeMVhiiDwFyXuUrjNgVZSn+nAFzzbzHx2rqmTLvKLDwMUGUMVAqlBYXoXe20R
tZ8XuDvpvyFunDsnL/M1OaVz0P2s8q7KTu3M8XileUWCox9C9SZhdTj7cRo0pfdspJDtH/NQcudF
Dv5CHxvPy4eEZBwG5BruFfPj7KTVx4U64LEpoPPI9MzCZiZ9QgunnhPOlkCclnoa8rMzpIbjYbFp
YO2JHbtIP4V1Q6Zf/tzk3ud2QYHfJJjzIIGqZ/+BpIz0h6hx+1Ph1Qrumih5HjAFEeA2tcGDdu3D
qvwJLlwBuWQoyIkSFEHeZT9KIKK8Zx7WeL9dZkeUeNfVHIVHXHnwAF3mkEiBwy/c4IsWNuuw5Fso
Rg3eEBDkKUKlwvOiw+rB9QQeB2LapYX+LXy8+YLlodgUl16m6TNTzu0Rp0qH8sz9lHQVLiEGs0yD
3AODcAxllB9FW9eQwsrcmtVL7Kd14JYnp5kl++gMjH+PYGIFk8Awa7tkDiCIEQvIK/8cPTN/GWfI
52dT2n5aUjqaxK2yAASEpuuy2IHJ7EsF4gP8PSRp5CWNRAQrzNZrcFWBtFCg/pJZMLDXuRuF+V0N
RRr9Wgrjalz44P8Uh7MCzpEEHaYTFNgR6fY8LnCrq0k7XBWko787tDfVS0Xp4iWa1SMpDkPktP0H
M3kB5Ko0VONgL+L7P1nABpq4WdhjeAA3SGGOpfTfTmTUB8LnefpgooFkcZ4WVXXUOW/FAQs9eHBM
Nf9ZB9n8s2IBLR4Nm1B6gxJH1kMCjaL+Vixh5b64kw+D3tJoBF+OQUvjCJIXddLUkvff8OwIIY8F
ycZLUU6TPGg39I9kXPiXas7b6dKnmv1V+gF9DocOdTwPymduwvjIv6WtS78vc03FV4hE4Ladh3X3
sZvDRj2AcuD1x8oHc+USmE54j2MuufehW3qIM05A+RUHWGya/KkMheyPRDZ6/qo80zXPjqw9+G2g
avgHNJJIe6xLiXsezF9m93PVtzP8HfyBB2fqTlAuNp6DEZw5IQBXgjqH2mBXhPKRSAHSj2vaT0Dc
RP8IUFKnBOgOqKHCPAiV9CmrX8QyGyfJPY3P6VxkdH3rEHoMKy2aT94MfNqUhEMR9i/wlR8hNT/T
KWrqGNFYBWcgXhugQuasVLFcgEpNurrFz5j8ARuJ03oU+dWkP6sWtNWz43UshU9VvvzTYjA7gHyJ
cg9SQxUYNWU/Cs+GiPmT5/mBObQSGswHNrdOlgQjpX7slDr6OjV999cQzaNpY0YEnbDhpUomOVSW
Tz7pgt8Yh649DmkVRCeaTooekFUAU0Y8+CgfJGj4uHk2UVHk/2DzAnqCtXiXTxgk1WgMsCKQADHs
MANzGSIXTggw42SQ5iha6G0eB4+yIj9SJEDso5v2ZvjCCxn+wEGAdeeH4D58mPqyTZMGGDDxacxL
0Pf6BeylpDPlHB2jooSOjIKWF340Ck0kcQeai8fOn/z0XHuTWz1o9PLqZArfOOJQaU8OCPlijhvS
t/5Jh6WaDtBiqL82S1SHSQmBIOecefXAsUPqvI1JUIpzK1PZdnFRq8L147bmQ38sPU3zkxASey3J
egXf3mbwaVvisJDdbwRs2x7cQrAfTsjc+eg7XfG1x2nymvuzLp4jUJ3dz2M/9xSE5EnXh9IT0HOq
K8Ka61zCvvRJOg1kl1Iv7emxw7A4J1yY6/klHBzTPUbgBKbApwTVB1r4szgOtAj4Jc1NWH8mN4PK
VyKmMfE7gXc2KPbOblyxaPLjEaJt332RogASl1KH/mkYOtW9kJSMLHZUMPlwrKk1EqSmWZyHYSxy
qNi3RYCTJ/bqkKtroQkiGjr96dSjQYUiyizbsDq4vK6Kl8WlY40jtcIrhztxrK45MuHPasiK9Bsp
RW0ATa9DIo/DsuD/FNj89aX2hWqPVUv9PBkyCEk8qEzUv6E0MVRxXjcm/0azsn6BHXP5q/E6bPI6
CBj/0U9R9zphZzDXGWzG4VoUmrZ4JaIN00/TWHTgikWVNF9IFhXilWTFUh1nvwGbBBVWeGC/dBKP
Gw8DfLTKo0h7nM5NoWZ+DCQafMD8l+0Thz70QyADnh7p6LU/Je6kpgb/s1FRomGC3ALqhb6SDIKe
8hykAIHVONeIo356qavLYwS9768jMVF9llWG8hNx83RLMujd5JD8RykAvpj+TQVFQnld9o+pcKGG
I3L2eWxNsOcigC5uafabaytNu0n3npAnWmj4YAc6/xYUdfl5R3aL1q0KwpwZ1/MhuntqF9nKZExB
Nzh2hXTAGg2HcpdhOLqxLhwio12RsVDCxqh/9au0OXDpbknarU3C7e9vRkj5bMgzP1cn+IAVlyjw
f5fAix+zck435mCtB+ueUXoMIm1tIE+u6bOLCfIyGYMmuAap2qKf3UbiP7d6jJB1zZA8QKV6cuSp
g9vYNe+wxUoy+jeb+CqRUzVvXFrfvZ2hH6ukFqUE9rxdJU9zg1AQLLrOVfNUBe6h4bIBTRLJDEB/
GwiKla+y6Tc5bMdg/WHkSRUsPMxu8eyKyRyorK+gpO8puEDmwIoQOYUFGD5anlifwXZ9yKsTW/ot
E4R3b/lo3YoQ0/C8AT5KnQBg6S5BUZY1ZCUr4Gi33vHXBun29zfrd+ohrlRzob5RPj17vLuGXnvF
MD1hivbQ8/ERVoiQLPfSoG7VadGOOGcBKS4yo7vq42jdCg/uRhS20jO2KE/nf0nov/AYWzndkvRc
mwIrNnBZ7KBfeAu/kYCQWRoJn+OGFkVwuL8LrnVgFcnzCcoVgNTKkwgC+QzEb/bsKKk2oCxrrVtl
tEUOY9AXGHyPRYsTh56p69hZonLr8WatAyumCzghLjRY5AmCKwRJQ8oOUxjtemUkoc2+EekEQgPF
dRQ6UDqJgq7+qw5ZF4NejNzy/gTcgumd3e8/JJw0D4ZWYYanWn5cJKljSNJeVNo/ZCH/aJZdzHl8
ixXMJRTYcJF25alChpoISJfE0IrZVWFG61YgD0rO0NHBPABv/VFO6mUC+y2GdsEpo/v86dGJFcrz
HOUM9V95GqHCF5OMzDFsqDZoXGvzcFthb7aiUaO2HC5uehLt2D6WQpydVjyB+N/FnajzgyD16f6M
r5xDvhXT0u17E5bYMyaSX0lhPpDlqHn+Z6bqa1f3uONWP/f1ZAV37Uqn5rfgLtvoGkV/tiJ8bHCn
acMJqlr5SWX9vmTK5uj4bIQf9HT7pjCkCZ4jdQy8VHnMNPgo+z7GCvVBmLyGiA+60OSlhChJUJpk
qr3LsqhTMT+FMPC739NKUdLm6oRSGKnaHntitSCpDZJJ5R87wU9dS57h13MZnOgFmlhf7ne3sofZ
xJ00C6RoNDIFt5N48nFqsMFhyuAwernfwcrStrk7vsKBAbaGc3Qc+VdWRUdvILeCUJMlWd0+ZETv
AazcXvn+N4YmMPGBZyudo1fT8DgC63yFZ/P8cv8zVlJRm8DjO75xax+reapbXVw9B3elhNMI3gkF
tO7Gw/1u1qbD2giytEmJApbhKFMCf3nu1weapdNG67eheGe7t4k7GtVhr5qQhOqs6c7w5MLDqBqz
bzPrZDKRMD/v+wor9AMtfPgxjOJYw+Tpi4EYRZJmaksnem2MrHO9lyGZDJKdoxrChExdHwdi2OVu
jFVkBTpeUPD6VpP0RIzUD0jNnWmIYbxQAOiDJ0DoHAWqzP/cNU42PyLvawn+CI7fUiDZ+m44ZP+f
ZZDzXXY6JLQ5EgtEJcrcx6WsSHXxGdBz79TcvG/2/XzrVM905zqTwESkwvE/LPMMhat+rL7db/19
rzr8eCugcwFLa5QG3e+oBReQTQn7wmlPXQrpXnOUHniq5akdcO+A2WRVQF/izOpSISAZan+EJl7J
mdz41JVdzKYsdaHgXVnAZN5A4vKDQyV5XmTKj+nN47Ly2ZT4Q7mlaLESpjZtiXVBk8JrzDnOOUJ/
oYU4N5BGfOrhvHRAcVkc74/wSiC5di4QNWk5ZEYc4WKiT4PvyXjo5q2Nf2XHtIkhHu0VrK2wOngz
OtcRZd4E5SRygBT+llzS2kBZO0FoCu7Bm1ocp7G8DHCPi5cJZefOy2NnDv7aN0rWjtAOKvJB4xfH
ZfGqk8u95WNFSb5x/r7/CcxmhHgUqLt5wlz3irOYSiM+L/CySyA+qs/NPGyJxb8/1yyyLuvCcQS8
/phzNF0hEvhOVKhYV+lG/rrWurUTKAovmQmPVsdcMPqZuiG/EsG3Cg3vryRm80G8us2Rp1RYp03k
HCZIczwtMLF9nlqyZfq99gG3rt8k4BT1bkZaTDKtSPFJwEb6qgDE38jp1lq//f1N6zzLoo7etmEX
mvZHuDd6iREpP+1ZoCyywjiKmpDeEPzHArvxa09Vd01zVW+c5WuDb53ly0IaWHhk4ggH3+oCwQN5
8YcMtu5dse8cYTYjhDR8EbBlE7cYwFVBDmDBpwteju6Pz1qIWQEs6ThmYPGKo9dNwYG0xaVs9bVT
7q/Om9TGFL+ftjObFMIyPO9m0xQBKdAnNetPjgwe8ia/5Ho44dZ1DBHPEKveyKpXVpRNE4Ho1NQD
RIXzaKjhJ+CR7MAdj218zPunHbMZItWMTKIs0To8Ka+G9195VmbHks3xhIf5xIVP4sbcrH3Hbc7e
REa6LFWTslQcXT+tkhQun3h1yfTGKK19hxXViIcyH1MpjiTI/6pNncdQAP0xBMEZ7Ky/a0W2IFUr
S4xbAQ6tHZ2NPnYoLIPoNS14/qFuOfzocdE9etJL9xWFGLdiXWeiicbKiY5CNSoBhD67zLQKElm6
W4SRtUGzAr5wQO336Owc9SA/+QBu4LKW/8BT34UxgXcwEPo3Jn+tJ+v49ggtqUM9cRxTPMr9GVUz
gMRlhnfiazEIPFCPxsE1mI/7ZCoIjKH+d7lVLJ27tpycY9h6088y9OrPgk+7kOKE2VyS2jWkCboo
OkLyJ0pStH7ws6zZuN/eTur/Xt6YrSENVJpc3ECjdT//ApyBOtZjCRDJMF46B5CGsKjOYTVvnOgr
K9o2l8E5FQAJZCIkvFKcZsAFT547tpcxhS2HSedqYw2s9WNtACi106ZgPjvgqRTReRXOAm2CUxts
VOBXjq/Q2gL8XESDKNF+6j8544cMSRX9dP9cWWvaCnrYEwvImqFpmeJMx7u3hOxosTEua41bgd71
sCZtOkBewuybO50n8zNQO3+3HeBT2QIohqYZ+epOz725uDuTBZtZ4odNUYuIQj42Y92pYn6UZL1/
g+mM+0rJLLRC2CxYLHCVi44wRwwPrAqXpF9MeL4/pyvnkU0qwR1umpCgRMcxghRr3P0fZ1fWG7fO
LH+RAGqnXmfzFttJnHgm54XIqoWiKIraqF9/a86HC/gw5giYpwAOIA6Xbja7q6t6kwFdtHSvlz/v
OO12LwlAPTVQjQZAprjfJ3N9gw7kbbc0h7LjK4brODh2RwnQt2MGIWOcyrDZQ0p3G0TBQQTjyudd
C2TZqzeBHccLp2TXCXTZ5KcR6ZfLa+O4DexWkgaScS1KscmOUQKcJKIaMiLFIw+s9jcjoSvDuNbH
stq8AOMoJ5hAWNwAfLXNumoD/vSVyOlf1d13vLTdVBIhdAIU5vz5EXCwB53ne1bTlyj/k0YH8FPs
c+HtmpztIrlWhnIdKsueeYAWtbEbASsFyQZplvsurLeNDh6qZc0buXbduqmDAfp4pMQQqaAooX2a
U7WyHa4fb5sz+qdborFeUr/GIzr9AS/xnhHZ7i6fKsf37V4TBf7XKfHxyykyQkOcAmZHt+0MJNkq
PajjRNkNJ3yJymUE+9FOGXOfh2wHi7upinClxcphFzYndEHiJhfQMt3loX/foNUtBp9T6nePnWkO
YAS6zrDtrhPJSdzp8xbPbIFY61EuwcoWu9bn/Pc3MX5YJF2j2YD18R9V/dNE+SaUVyVnINvw329L
BWEYE+Pbna83LZIa0Lu+7uBYFzCiN8inE0J3ECu6g4UdGB5vMs6fIYP35/IQroWxDJfSZjRM4sdr
/iKGf0b5RJtP133aMliIa43loPHpAlRWQ/aaZi/j/O3ytx3OwIbN68gH/ao5/+z5qx6g7FoPK97T
cdT/ah4p8TAH2gPOQP0alxMAl+iLPKSROdCsWBnD4RBsXNdCqzHgBOd86eR9Ed3S4HeaNLvc/3x5
dRybaiO75OClnKSYA3TrQTX9aZZPhbyKVAEg9/Ok3pjSmNEwGzuNjyfF1nQndRX9ID5s2Sj1+RIz
irinDHlxX5g6uAmLLv993ZpYVlqpuJ7iBms+im9gbdzMcbuN6ArMw7XglqFWSZenTYMFp6Bl3oBN
5q6DfEQt14676/uWleYEdzow5MmuTb+29L4h/Y5EV9F9YN0tOw1I1yC0gS0x0gCf+20Bw92wRs3k
+uXW3bq0BfTiQXWzn+rhB7IQZ+WhM/Ci/HLVttoos7TkVV9mHUzJO2g/3KcASnb1WnLf4WZseJlo
fRpAfTnZBerBSw/BvHIYXd89O583NoRmj0CkJb6rjP7Ut/5HVAH3lxfE9WnLPMMeBQ9e49OCZI+F
yrY6VNedchtJ1o/NMKLtCHFl9NqhgBLrw5CtAWgcB8UGkmXDaCJanTcyfB3qdCPqA1XNisN1fdyy
zxBd28AxqQRR70PeoC8F3THNWqbSteKWcZYxnWJtYPyZL17LBk2muphWYgvXD7dscwjjCu8E/PB0
fsmy8nYuH1lwHbQ1CS3b7FIPCisVPh4m/KY2rzW/X1i6cg4dv9yGjumq79BvJhEVnd+A4y1DO9OU
rJxEx5LbmLFi7OMqpPi4aOrbeSwPQbxm8o672YaJ9X2WooCHT1fha9XE6KiqNjr9TJW/u2ygjhya
jRSDTGsx0AADpB55rGMk6fBkaucO/ScC3Hhxy3+kZI1LzrUL57+/cTR5iSqM9Hm2T4hgWxAtVhta
puNNxs1aYSnDp955bQbnPXozxAi1y6k4K5qK7pBSgHCbYRdn33jx3bRkU/Tztrwuj2bjxuaKRlws
HOd1UncTOqvzCn0FU+oHN5e3xhH72XTOOuwgkhJXyS5OnwWd7+Lp46RPsvk++cNKOcC1IZZBJ5FI
qyzCELq6i5fXKfwsm7VHuOtkWfaczD26FDx8WxrvnnqvrafQRvOjLscd6becXwXshpjOfze8Rs9h
PQkMMxbfU0k3Z+Ou8CQXa1eBwwRtPBiKfAgvC+hBiBF9qSR7Wsx4VyzJZyXV18s77XAgNiJMAUnR
+16R7UVez88zq/uPw7ysADUce2yjwJJuUQkvUFBCF1Q77JTXxXyvjE/nnZ9VawQQrlWyTBtF0NYL
TEHRP2P0TTkn1W1s8mBDhLcc8AvWmMgcp8pmdk6nmqRpE9J9qZJ/+JLNN1UwjtsRnTv+gA66CLpF
Dzr0V3IADhu08WHVAi3dCNzO+1mK27yKf9JpOeWNvlmi6Snj/lrSx7VJ1q0N1b0SnVUy3Zu+kNuS
otc4bUa5MSOC1esOmWXr0IgaZ7RnpfsMDQ/3UDuJ7kRbX0WoDsE0y9pLkLcxdD8ke5Ia8nSmVh9u
VZ1l12FnEhsY1oXlVKO9N9mBMm9beQmQzcENWtOuu8JtWFhCOu1naR3tg6QbDgRNkvctSEx+X7X0
xAqwy7rjWVDReE9rP5zuSTsvSHmG5VysHFOHA7GBYZLMCbD3U7yXwdLvwA8QP6QdWHYu/3yHzdlQ
r0AXxRyJMd6b2r8x7FRK+VCm8Q4E6g/giP8wQsTx8kiueVi3N/qppTckOt7/KwsWQTQcXbRXyaVF
iQ3u8uN21jrIon0EOvXsQJuhmR/xMq6TFU/r8IE2vmtAhmyqgzDa6yq9I4n4GaTLjS/859Bb/lxe
INcQthFTv6OgpIz2FNIa7JaMQ/fB+LX3eQmC8BnKEm20Ehq8n7cHOev5NLyJpFjhjV3dACYQREvT
H0CzmutnILH5qG9IVoad2lTz5KHNv+2qRIfoF/OH6DuFvA4oUlONTOFDLNJwtRzyro/ED7KsKGgn
oMIqfzhKTZNpA3qw+rMZQ/ZPu6jhcHl93z2AGOO87m8mDSLQGhpKPnnmuDaLDTl3JAPN6Pvfr/v+
eW5vvj/NdacA0ByP0SL1R+gSz6CDZnh3r+Ro372v8PstAwJhhF90ipT/DEFVFveyHiEIch97eaz1
BmImOvjgszhA/hA6MCXK8ddNy3rRgsCoD6IyGo66o+DcAvNctIez7tc4fl1bb12PECDAjxYdtkUs
3/nUoJmbkT84nGuPT9e+W3ZV+p4AS0qkvudiqD/3ndd8ZVCg31xeHtfPty/HrKWkz+b+mES0pAfj
p4zvwVhCXltoa6/cAY6tt3NPERh34Q2YOCpvbs6t+8iHFM3W1OhHledGuFIOa89Sx4TsTJRmGc0o
z9J7qAjznZrKEBoQVbOdWXZVq136V7cjAMSC0ZTJ57LTuHp0IbvqvgVD5lpc79hyW2yMZgOYPGIi
jkRn+t6UrH7qfVAnXd7ydx01fr5l6MajKKklRXmkAh21txxdwfwpagSNH0Fdwn/NQZ+swR1du2EZ
PYQ/xQjq6/7I5rm+S5IBmp1Eg1qFI4y5PB3XELaBS79XLVpZj4ql6QYoq+IGZwotEgMXKyvmOr+W
jaPdK/BQh4bWfY9e3cdAIZPyhacgnTpAnkfo1wEcAAWoYmI+Qm7o8rxch8CyezqOBWQMc3Gskord
1W3o74mir5c/7joDltlrXEvSJLU46hzMX2Cbf5nOVlkuw7JNoT+yu2oYO7eF7tbBF2UhjiASX2YI
e88KXSARve2r5ltswKRweRzHGbDTXGoCFQbJA3lUEazc8CG/g0b4skV0GKwEHa4hrCseuqe9X4d+
c8wb9HmBZwWiknMHFFENeoXrZnHerDc3MAENx1z2ZXPkiCeSTQQ5rq80ZGB80VEB/qbLozi23u6N
hEBNk4BprDuWpmWbcuIHCK6UdyoHnWZW9v7N5WFc62VZPi5w2nPWN8eolPlBkyLdDaPXbDINDvnL
QzgsxE5zRcqkJdQx1RGKQ9AgkjN9hP9ac5OuCQTWbowGlZi4aeC6wOobNf6ykVGRg3MGourXTcAy
cRL0MYobvD1yaIvUG9IYcJuGERlW9sC1QJaVJy3x56oh8mjmKflAJMsACxUrLsSxPnZ2ywRpBn6y
AKuvR/Qilj54loIZcAHN15AsriHsOH82EAhPyu4IIG29hYOaDkBpk90M9qIVD+VYIju/BfGqJp6H
rj1GHg0+8ShbHmTEg5UMoOvrlkWzGD1O/aKbIxEJHgKKgZs1Ac/ivL/qANmNjlEZJn6D0OoYeCgZ
JCL0f3R8LI7Xff08qzf+KPd5GfR+JI9TUvvNhvVTTjd91vG1WM3hiuwUFqpvXSEyUx3RRD3dgDRO
Av6g0ttgUo9LNq3Bily7YFkyFbyYsilXz5Esn4WfdShAZc11NvbvG/XNIg2FlqnmCz8GvQfEbdF3
yOVL0rQrTs61RpYNo9M3gcfm6lll8mHyoMqk6fS9q+THWddrXRcpdvSv0gSUHqxMdZBE6EnRUhx5
UbFbAYqjje5B3c845G5SGn/uas4Pl0+VY0J2Pos3cTmndK6OEQE+SufZL0jImHtUp5//fRlcHsXh
Ov7KawGSWxRQK3umgKTvjOf14W1QqLHalHSM1siRXaOc5/hm8xMyV4BzTzjAMZicJpVOO4krfHOt
LBe25jz0myFArJLkfsSrY5mHyj9MHvXPCh3NsNYt77AOu4Ex7zVU0P1FPfOobrZExB+6cZXn17XZ
VnBORLj4XCT8aKRiYKHSMYiSw3xb5lDnWMYwfrm83eeD+t4BtkwcHHmLNwZB8gLqNFC+CX0WGfVi
ucs9BAVtyqrtUIX6FvKyz0W3pkfhMhvr/qYz0kk8I3h6GJA/l9wLHqY+AV3m+Z1jWs98GkOyxtLv
2ifLEQTgG+X1XIrvwzKmSK8JqLNLWX+5vIDvf/2v1kZRSSVnSaojSNgAvix1WxcbBmWGtf4R1wDW
XU6hWCM4VfXRhFw1z+hCJuwO1I/hGtzq/c1IbKErEvuezxIhjhQ34A2HO4F/5IchQGtUOme/6nr1
Be2ai2X2gyRLVkV5dcy9cP6HgsRwG2XkypxMklkmjwcGTvIQdPeMydeygqJNAJarQ9+O9UpCxjWB
89/fOJVyhv4l6NL0PVhIH6Y8h6InkjErN5ZrI2ybD3ijKxb4RyiBgjQzr7rsAylB9oeS8X6hTXaP
uhhLVqbyvgtOMsvyzZmN1+NFjRiiAFWpYmN0EvNAH+b4uiJJ+nfPIzjKUwHG5iPIFcd4R0ew9G7o
oud/Lhufaw62aYMXO0VOdIRtNOKQqPFJV0rdpqZY69xxbLjd8YibdsYEeHefe379LSkkWDyLnour
cruJ3eFYjogeKJfTcQCK4saY5AvqPnw7zFAREWAS3IwSDB9XLZbd75hzDd5gcEgcy5oty3cydKm4
o1TH5csMstz6x+VhXCtm2XgSdjU1fgKux8R/Lv3J7CrlrSlCODbcVsQC3ywSk6B7PSoVPOdUFagX
1p+7EimY6369ZeB68aZ5mtL8SAxtFr6ZosBnD4R45XRVPuSv5kbqi2DI0a91LMGI+y3oxbgzSiX3
8wiFncuTcK2SZdqJQZIVz8zlRfYMfAoV2LUa1G+a6jqBvjSxBbGCJpy7nHXm/D4DaWGEjREQwOHD
t8szcLhCu4VRTK2uwWjNv8s0+1VM8QcaQD1Z+P4vPxhffL8vd5cHcpxWu5tRFiYHL3HPj1HRDvqz
BJHIdMOrehB/Lg/g2Au7oXEgA82WQC8vkzd9Qp2o3mq/mQ49klQrLZOuKZzX8M2dxAJhoiDH41Wj
6HQPvv0EaK8gTceV0+T6vmXQ7MyuSNk8HlVV1phCyF9BtH/tpW33Lk7DYooY+mQvAugPBY6TYpMh
+3KTkWFcyXK6ZnD++5sVUoUhJvET85LThQfbiJTGvw8FGmZWbNo1gHVzq2EmMsswQClrDS09IneL
uU5WPU1Sy5xZ2IIhuunnIwtlAdLyLs26DZ77dHf5iLp+vRWN6xAkfGKO8qOoDd4A6GIpl5uiGNPr
Sol/dTMS5UEiEQwgL5D1FE9iyaNfiHPE78s/32FhdjejiepUiqEzL8GCxwuIufsdeKbDTRhcJ84H
siIrBpfEyKDtivwoA6+toEfaDoBq99e6U7udEYkQ0vVqGp6YgJ8Wni534Mlbo4h0LZBlwBO0BQm4
1IYnNDk/JuAsB9AqPSDWNNvLO5C9+4hM7KZGkeJlNSRp/wTIkIYCeUDvmizUatPSWexlNoCUCaJx
kmfPfc/yNTaK8+//++2aJJZZi8E0svJy/5hMSMgHral3Srbdg8yqL6ATItd5D7vZMZmoX8EuEBKc
i4pa5kjphYFJflxePNfu2NY9NYqVyhSnXJ31DfPpEy1HDdYD9np5AId5J5Z5M9aAnht6OHhWnCMa
CuWM9G6h87AcrhvAisJVLmNCR48dwfOfRI/D2Lf59wzctmsMF44lstsbzQRJyTzE+dJFW20M6vmQ
DkHcNELYbGUOriEsCx+6kXjgYjfHXCWqewCnagciG1LKQGw6MAFEvy+vlePM2n2Oog4jv2nT5Tgh
cXCjivZbyRf5EQCbr16NNNLlURzhk93mOMx15ZtoKk7QkAAZZZ6U/hbwq/5bBDXKvSK9uuMISq4z
kPi8pm+uV0pBEoHiDsP91PN/yriG9tU48uXm8mQc59fufhyWavLAuY7rr+19ujVVlkJ5tVnoSq3B
tfXW5c2aFqSNqi1OgoZHFF2Rws2keql6Ea9YoGsEy8R900QT7ePhaWGdindROyTsx8S0Bw0aPPK7
X9ctlGXolBA/Er7ITwTaKOqlDFJVfYMaQlysGIlrJyxDD2Q/T8gCF6cAMh5oJqzIzh/018u/3mEZ
dluk6tKmwpWaH03SfFPt8EM2KH1G0JUF8Ay5wcujOKZgI+CgctQDutl5rzrXVQjdFK8c0Wds1NqD
4uww3rmUbERbROBAloGxl0j7f0oPaQmkBD+cS/cQ2Lg1pBAHP+pWjq5rNue1fGN5pgKsXJAqPFJv
KDZDHv2evekqWsX0r25JAKH9tPCb8AjR++UXJaG+5x4oWq/biPOU3vx0wlCKVL7sn4RI6VcwIPTh
toE6xBomwLUPllVL5fso4PLiC8RHow0v43vhdRuQ20IdFC+afQOB4rEe17iRHCYeWSae+HmcoWwf
HLUGeya2ZNpHoqwhirGK13FttmXeugZxBMQ2iy9lm/B7oTvvrjOy2lzeD9cELNvmQub1yP3yVKK5
8TZAJ/t9yBaCbF25lpZwWLiNZst5nDZxaLzXvBq7DzJk045l03xruondpNRbyR04ZmID2fjgDYCV
99Gx9IJYQFdHkBOTfdJsvDCmp8vL5bhhbeJ+Vgp/CqBO+oXLutyTJG838RTEh6UfH2aV3/gjW4uu
XctmGTkfonkaJ+xMouB1/WqstiXE4m+8uKy2frtq7651O//9jUVGGnDgmsnypAId78BzOuyXBBmF
LIt+XV401wiWzSvYpCRBNjxJjUcA9dLpeZyhMgxRzuXjdUNYZi8k8TpPhPExqFABvpkKiPdtjWrm
dguNmLUCv2tLLGs3dccAy/KLU6dEvQ9xGnbGF9t4GMw2RcVmJfJxrZdl8YDLAbVa6PIUyq7cA59N
H7wpPvNihytW/z79bPpXh2ZQZ62KZ4n7UI+nIEACvc2nR5qhEiRnSK+qwYvvmtz/4+eBeOw1+tov
b5TDm9kINwopgJhArPGJTWFwKJlIvqcZXWuQcn3dCudV1S058fLqpCYAeIq6GHdV1avd5d/+b5/V
O5e83cIphmQqswmCVBAN9ncTSO33UcfDb0tHwmf0X5b30XjmpWHMqDsGQpYNhdTjd1JAXz6HrNMH
pqv6iz8lX/TSQBI7y1d1dV0zt7zFBFo7qGr5yTHAw+KsZeQ1YHjCm2bNi7sGsNxE2fdJDaHE/ikJ
J/8mz0J/3PjpWe/28uK6vn/++xs3JOIilyP04E8CA6Ub6BguG0hgQcPu8vcdgYENfktqBmmDMgxA
YEjIIQ8LH2qG3bhTNZjhVVP8Gvy03+KJVKxYsWtClrPwy7wP6VhVp1ZUMcpf4dDwAxVLtYYGctxF
tjIAB7VCN0Iu8amcALhj8fCSV43+yIfxE0guoSmWMbKyeK65WFECARlxETd+dSI1zjx0qdBKUQIP
u+aPHN+3sXED0oITnVPvlQp5E0Xx+LR4LPt0eeffX6fILoAlYwGqG69tTjTkDCJ9qom7g8arUu/m
Icg+eIOi3o5A8/D28oAO7xpRyxjzJWdC1KM86QIVXUA5oV6XpGivSVlkoA8xnMjUqlsV9dWNSJrk
A+v1Gm7g/csjsktlBZuoIWDYPqWAKqP5HsxcDWcbVOCvOguRTQeq6nj2ZxHIEy0CCIDKOPxCWvSq
rHze9fvD//qBeIm7puR5c+qipH2SoEn/Jln+rLqsOlzenvdv8Yhahhk0MXjAw0G8JukY7AO/hubF
YvYcOhSbma+ik993OJFdKxOFoUvRFuqULDG/lxzSeoGfVnvogZ4GNNjswci8LZrxqpJyZJfOIDQI
Nc9ZtzAhDurAGshSwRWFmmKa3y5tdtsM3hp05H1zRX/pf/coQMraS2MpXqFq6iEjbuTPBenRNRY7
1+etW7xIpgH8kJE8hXEa7pLCeI8R5fS6A2aTf/J2AaQRCvcnRCB4fJqCZMknoKEAsxYUepZX3WdR
avkAwHV41NAheB2msdxBdaj8MKora0OQd/7vDkAmiddcDs3rVLF8N2Eq3kOahUJclduL0vPWvLmN
ObRN85pTcYJg8i+816tt7fPPV9lfall4MHcKUXTovw5+re5NSPXwGacXlNIs8ql+XcoiWzF110my
TD2qSx0rVpPXIeXzA+Ge6LYtQ/54ZZMdrsSmBCXVHNeFT6pXlHXjB9YPkIcOynBsv811wDT4sSS9
1iqsOxiXbRg00KiFY2TsmdeieQ0SssZO9m8c9HdsC13c/+74MPGyAeEG+YBSeP8sPOjg3vqVl4XP
RcJp9GdokjlebsCvaobjAE3HML4Ngkj/SLACyGgOvTD1H8bSecEbT2U8+hpk0B0+JFVRGAjkBJP8
lNRjho62QY1s8LEfppQvAB9BuTWEllw0bsolbLv7YEYH+oq5O46AXcOjKBFGBvrtjyqEeoaGlPCr
T8RVGnjoMT3HHG/spIRmuql75b+SMAlvBq3q5FRXYvFPl23l/RJblFheZAI79Qhlm+yD9mm7nSI8
GqasAEgXMEkl+bjjC70Nk/iuJ2Ilj+JaMMu16DKaAaGu1ElmSj3j/RI/GkjH7i5PyHG928W7nGke
QqY4eDU0rKInsG5POcCZyg+3oHxU1xC6YFssFwM0j84MQGivbZx5h9yfyB4Hc7zLQTCy4lpcE7Fc
Sy5b2tZJ0j6OSJYcxqb4LSa8krXo1EoY6Yhb7QIeydAhGQmTvBpwEiEhN5CTpuys6jwNdyz22vs+
ja8DA6Cl/r8HOS6IiSRBkOzPU1/coo8nTV4qrdrrWi8iu5hHYpLzKQzbRxAekWLDBTKaHpSom5WD
5bAUm6jUh5zOJNMB7pEl4KQZo4eSpOMetHT9bVBK3DPtQ2satln6oL65fJgdpmJX9QYqWOPPqf+q
mgdJUcJo5h+Xv+w4XXYlLw6FWUSIF4RSWfSNenRG67qUm0VN4a/LQ7h+vG3ndYV+kgZxUEB8Wv2R
IU2GT6rX3dqV4hrg/Pc3vhEFtiol6DJ8VaEJQBwLkHm59URRrUS8ru9bRl4CYzf2c9OeEMuPwS71
wUD84oUsEisG6BrAMnGosLBpluPyv+gBjDjJYaqXNXy6a4utLF9STU0q2hhxqJymAuKaeH5kfCm6
fYHrdSVAcT1FbT5TriCsjfqBfjQiIRsVc7EpA1yEPATqQPtVs4tYN2/0LOQn4/tHyBSsYWgdFmlX
9pZE9KQfu/Y0KZ9/YU0mHkvS3uN2+dhAOmkzMXCUGW8YoereQMP0qmNtV/ogMM8iNOsmr7IXU7Ln
UenzfTd3dMXmHSGfXegbqixIkQZMX1WHEtlE/sgsjA6ikR/SmOUrJ89xNmzuCqZERvoS3njCO24L
OvsM+u9Ze9/m0do8HKQgSKr81zxzgr5yKK2bV0602inwrDE/mLbyfAB4mfobEwS/JxLeh6X32td4
SjYM8vHX7ZLlG8pINgSdNMiQgN8U7RNh7Xv7Qk0QiL9uAMs5RFC8z6YogwOlLYSUcPgruAgi1joV
XYZlV/4MCGi6asLpDs1AdrXwoCGcBWafefHDDGQUWN2leZl89g1R4X1K6Vo/sutsWH4DvX7jOAas
ORnjiWciR9QC24FCUXGCiPGVYbMt6Y2nnz9kVdieBq49IN9Ufldl7XwVdjWyS4JCDgIyhFo/guYm
AoezIK3aNF25RjFFcYbfeczYtUCFulzKm0E/St6iCly3H3OfsN2ALnopC36YlnjatcPai9ZxUdhV
QRIQxXqBw5Y1aNWB5nn7s1IN3V8+yq7JWG+AaEx0RYZAP+pyOkRRWdxOwXASdXAsEXcYDd28uV1L
IzlOl012UdLCYzLCrWSoJM+DRts+bQV5EKFeowV2rZZl+9UMshdcDfIUxJDQ3CxkuCsKtkar5Pq6
ZfjgqK3yBeX3E7D7dKsH5t2Gvln77Q7vHwb/dZrIuEg+tUY/Dj00XoOu+KUqeZ8H/SnLgSC6vOGu
PbAs3HC9THExqsehQUfe1BXtJqi69NbjfC1adq2SFe4blmSNV8H/lq0eDkM917uzq7r8+x0ft2t8
alQdj/pAPA1h+SsyS4JyIll52TmMwWauwGNeLZFKzQed9qAg7xJ9m0/ip8xzoDPrHiDyBhQWEFha
S3e7BrRe+EFEMVJrkIyc6Odl5ICJqTzbUAPS9nZOvmQLEInxsvb6dg1nGfsQF3Php8iuJ0H5y0i9
kbR4TvB5PJ7umSd23Ux/Xd4mx/vSJrYQEoKMKaiFn85RGcuaHVv4Z/jL+6EIjhX+vTyMIwy0aVx9
kLKJNIRzjCq/3taGIxwDNMfLKOBecb2dgoweglZsgxzaKJfHdJ1AywlILysb1vfd47/ucpjwQo9p
erj8cde6WT4AkrZ9G9SNfqSyzDZg/gO3o4aEwpkQBID9XYV0zOWRXIfBcgTnIqWCwLj5YDqv38oa
nSS6+EVk/ZPN/UuDk1FH0T/XjWV5BNXLbjxTqJ+gHfIhZvO07QR9jZLgRkbV87T0+QY6BSuDOZbQ
rveREKlwZZh+FC3gJqJOfusYUBoyoIuvzwjKVqvdlY6jYHO+DkM3G7QfwNMB1buJIA9/345a31y1
ajYdBuMjxNF77JCKhhhnAW3N59TD2WAlC5MtaaPP57N9eTTXXCznUBra+nOOsObfi0ENzW5Sw3Ws
D5HNjSGrvpkVsg5PhgfsRmdi3BQFyjuXf/r5J74Tkf1F9poUcxyxBHFFmaq9n+Rq26MVEe4MmnUb
SMD4r9cNZJt+1Hk52Cv0I4Fa4Rbyj4f/v6VLUn2+PIbjgvYtDyBzMKZpdV6qxuSbhDfjLsnA1dMG
qw1qriEs02c+m7p+9LpHIdsEXC7AyiHnP+avyuTLCoz0X96Q9zbFsnkDJOaUL6R7ZPUYgCtVFo24
F+gbwTsPbBm++ooONoBNN+A5m9i8yXUeVT+Jykn/6kEMTbEdqcOq2wtpUm9bsRlZ/auW2GbYAIcH
6K6iSTxNpm/3qox+52HT7iFr+fvyAA5bsmk10lChZONlzUnjIQrW4b4rfzdzvMaP7jjvNp8GCE2Q
gwYLzAlSqWSDYtDPoSDky7jgdT237bDykHLcEDZbLCNcT32lmxM6MU4z8rfbbJl5ueVtwtrDuWZX
l4zqbV20S7tiyq6VOx/ZN3m9RZXYco4IO+6JvqeGsWWDkAwcm5d3xvW0thk2eGrSBvRxCOGz5icU
5U5FlTwQ3QSPwzQZpI7x1k5N/Dn2/fk2La8EiUc2qyzPauUN/SieKHIvmwiKuhvQ2K4Ym2vVLJ8B
SqA8Ayldc0K9MPvUQ0Ha28SgQi52l1fN9X3LYcSqzfsi5M1prJt4V/JC3oL/olvZE0cQRyxP0XkR
J5CMakCYLYet1y45Uob01/meO6eJii7b/hsiyIhcF8OFtng4WFyCrAu75sSDotwGE4gE67ReYyt7
f0KhLRmu+iCuFpFnHyg6jXVN/gxzbn4Ct1fuomapbyq05x+MXnJInVzZshvalBtF4ccz6RN+GkvW
/SPRgNxvZBGHt5ePwPt3BsSA/muYOqNTNC1N8TQV9ZdztCgHXX/w8uAqLWvE7Jbl07pr6MhKnDHt
68fQq/0fwLbIFb/i+vnnk/3GrwRkwBMUDQ0gczBftUEXp2yr/g4sGGvobdcIVmyQTklPmZTi5IV+
WIL8cJzyH4bofP7ABs2ij9ftg2XqppyaZtEdHlYj+iIBBAMIU8Uy3vkNb/9cHuN9cw9tWXGRMo9C
eZuflpDxe/QqsrtkIfI6kqMws+xd9CIHi2eDe4WTKLsD23xZfwWldxxf5a5Cm2ADva6i9qHq8QSA
Bt0LH6QzGV7TlxfHYdw2vYZuYgauSabuzxmzvGSPU5JnhwiZ2hsk7z/2Yd1tz/+FFszrMvahDTJU
vAQjWJmKU1VocGZ5bb0BlgXp4KReC6Edp/cvVGFsWI+fz09ag6nX96ruN1LLMWCsU3/dqbLBg6mM
cEMh8juN3RSDTJOMRJVbUcd5+uny1rgmYRm5pjWfe1rVJ3Z+MAVD94ioRTxGZvXRfPZ2fwe14V8q
4qIiCh2D/H99E+UC0b1tUuvqB00LfSJqIWvtlg4btIGEPJwztMbN4lSPcbid/AU7n7c0+XbdUlk3
+gxC6YCOSX0is6Lgx0L7zKZNa2/bSW+tid41BcvO0yQfwAxvxAlcAJ8BR11uQlj+Sgzv2AkbJliq
fugLr69PvE8+c76EO4OK8F2Dm6lNwzUZEccUbKYNqeYBrL9Vc5qr8ReP2CadrxKaBG/1OX3x5kZq
EQ3m9ZRVpzkxwwGwXnlHmAGiF3HBVU/60IYJNiXULHVawG+0oDjBNaFB48GNyO+uOkQ2UJCgTwka
rmkNLGWs93Hwf5x9WXOcPLTtH7pUSQIxvNKD3Z5iO7HTyQuVxF9AIDGDgF9/VuecB0exmlv95mpX
SWjYW9Lea6/Vut/qBTTiU92Ux/Nd2Bbg9Pu7WYJ0UqYEkdinanoBnSakaPFMXAmwWNKUrokWFEve
5mWbIlMIhx361VUIcHPcL21zNfmK7ZbTG8HztuMwdRvww5JDpi58hbsmBcfilS6lSJMewbzXbzOa
BKCt61RQxsBjqQvnz7BzhpO8LvukOBaBbj4XmS/IpoQGC9mfX5+P34iuKSruLO3AaVtWR9o5v7rA
yTYAxR1PkanT+7BaRBFnbn0ZvNY1cYTMp2GZZ0QetUfd7aIH7ceQjQJj2sLrFc9o2XEmpq+DoGfI
pQfoiovAaMxYL78GdV3N2/MzZjmkTFRfRbwhcP3q9PQAP0fcVW19XYWcXvteoteeubZOTl7zndnM
gS67RXnZAxnG6UQdmFwlhOhN4K2yWtm6OP3+rosqJEvjlnDAbAQfsOTBXd978xVd6nR3fqZsK2HY
fi6gduQim3uUiERclXiUd6JbwwraGjeu66nveB4I0cujGMpvoUbZYFS00etlX25c0qt2SSLXLeEY
nfza4UG15Q0oUs43bpt4w6RJEagcrD3qyCdEKAomt3ld7PJ0lRDNcsM14XoqBLnl6KFKIpz8gyem
rT4FlqopeU1A8gDR6Ou0LW/glueVAIDlLDfhewrC0CDuBFpsKsP/9NIWcV2TdItCFxkPvF1xhZbQ
D+py/96xCS1Arl5qWB6uDAPYO+OwAt2OAIbpFYQjd0uBuwNyIID0tndBvyoaYlkwE8lXYb1oh06O
Xd+MG51T8ipJnoeb0aPjWl7346yHa4L6VO33opGuOnbA2v0xR1eO3Q11wyZuM++xyaf8+qINaHJz
pM7sgmfOFQ9dtBSbbgLRro5q/2depOxCbJlrMnRUfvR/9nkqEgj6/Hk6ZYmSxZH3TtSpH9wJgFis
UGyfNRl51VFXrOQULZ6BG54BTJWSjoivHgOPJhCpGUK/3eIR6T2fnz5b+4ZzIL3DYcAOjuRcVIfF
H9NvHnf5j/OtW4yXG96hc9Kl0imCaaf8OBhI4nQO3/pWz0Bxi19592sWxZtsxBrlp200xiVfDy7w
EA7uK4pwlFbWhV8ne19XzrTiHCwdmEi/CkA78LnC3YV9O90paJbJTdb0FxKJuSamz61GpCY9RCNq
0vhXPBXg+mRyJYRusUoT0OePEPD1lxrJnGSiV6ja6OgOYBf3zvW6DnLBCqxcUbOKyLTcxkxoX1Sz
ugCtXonouXxjJ6SnmJfkaoQJkfnrmEfNpib+2kFkG9zJ3727AXgu9cuum4uHFOlWZwCwb2bFd1Wi
5LHaM60pTe4nPGRJvUHOjPbeygFo2RGmFm3VdZEcKh0dkmzSzyFQ8Xe06X+etx9b48ag5kI4VEdu
dFB08p+Kgrm/J0iBXOI6OTMjOV3CwS/KsnE3nbS3guLIUwVh6oyvvPg+XBK0b9z7Ike2tMUAdtLT
/4XAeV+pmXkbGQQQFSyWLzMiYitdfThR6MqYqIGyHAvh97s66SFnC5ox96KKXTR96vLdxiqcBgXa
HKNgXoWEVhEDJHB+dT+8aaBlw7eDe8LNqoL3O1F8npY7Mk9xUO8LfsnRgeYN1+7Iqi95iOanSbsb
nFPTfhqybGXf2z7ecO0SUcC6TJne1VO17cUzzb5GS7rla0S4thU1XHnd/0E2YtozN/mcNfwT+N3O
T7ulZTNYE+QVG2rwie5CZES2tatYPIB/cn++dcumN4M0BbahLip8d9f5VwMKMFwnverlBGDbsgVP
/8r02wZx6v7drmw1AkFgQdA76nxCXveEK1g54k4m809UkSPM+nfLOUtRKAwFQeB7kzgdGxIn5bSX
dfd2foJsX26YajHJZvL/fDmFgvNttVamZGv39Pu7GQkUmSBRugy7jIDrALn0GLV3xYp/sa2qYao6
H7IizLTeFRXYb0KISD5mdbsZOAQKpxV7tfVh2CsVzQTVCDXsRpQOhbuWp/u+vAKjWux5a6QktsU1
rNYLGzdqISK6Gxb+rN3w4CcdajH0mi6PbREMq5WiUtJpnH4XVDTuJ3m9hO7j+X1j+XQz3KI8FI90
gDrvwgnh+luVPpTjJRlrzswoC18YQMcaMz85X2b3ldGX85/84fUX7RpGOi2daBg4o5HweWhQ+hs+
ZsB+eeANpd5Dqb4iFXeZ0ZrVkz0S+rPbYX+S5TB7X732KBHsOj8K28Sffn9nWODyy+foNDtq+R5J
ijPwrR7WRDI/vCRiigyrhe59HskEq9qWnxp6TPhjG3zr3N98IJtArVx8LWeVWSSZOfWYqrqCZaXk
ymHTDmVa22ZQ+6adjpdNkmG8g2pr14OG8W5snsLkv7C7FhdeE8zqyLQXXkrHk836yYvs62eKp00K
WD+po5Uwo22JDbPNkhBslrgr74AkjVP1XM8HsFCu7B/L7JsBFWBuecepGHYpqCBY/1a52WdvjPaO
DJ8umnwzlrJ0Y9CD8aTf+WS8R9U2XmfOE6SqL3PM/4RM5FKJTMIAtDNez162592bCp3rpQ921ayu
LhuEce7qFkWQoLfEFLH2PpB00+t6X+b0+XzzFs9sxkmgrZKOYbjoHafZ1gvHnWZr9Dy2BTZtGNFE
7hA57Ar6NHb9rkpxv/eWTa8uIq/lzIyCoB7HIRNk93bt2KCkZd7pMt34/Vq+2eKnuWm8feAvaYu5
kWq6bbNwk/F6M2Z42nfTbkhAL5VDHLq9KNqL0RiHcA4IAE1D3LAIL6MN2ICq/aJzveLsLB7VrIME
YYlSDlBlv3CXaGKHI9BedNG9Lvpjzd0DAmRiW/vByqlsubSYAZEl86qoHEi/49GnBmEWbybXst+X
nrsBZ+72or1rRkXCUetoSFMcEqRhMQk98C4ExUWJSc7MsIgAa8kMYjbsWyZ+4bH3qIW+8MMNm+ay
0Chrx4f3vY7BJbNN3WXlRmqxZ7OoMRioXyBbg6YzsnP5fAiHZCWbbTkNTD1uoVJZsS7sd23b/x5k
9ZVSvqv1RYVXmG/jLs1VEqUBx6R01WvQTFvozSdr2H7brBiWHIJHjQB5OuxyYC544MTTFK4cY7am
DatNNEcmYiJ65wbLDiI2e69aY4KyNW0cvx7USp3WPZ2QynkAKel90fYrV1uLbzbrDwOcWzWRmOyM
3ZXiivVhnJDHMlg73C17xaw/nGYudFPjwt8nVG2DHmSUgFp3m3bJye689du6MG7RY9TPKP1DbKfl
rI+lL2MJcsI4ZGJljiw+zBTVJiOsknWY/qh60tEmApuh2z1n3pOTrKVAbctwGtu7O7SYGxRQ+3CT
KU03jEZHKGy/DbmE+NxQrwzDNk+n3fWuj6EAn3feYalrDvUM1caiv87KNSYsW+uG1UZuqNpugGVl
S7Ut5nyTLLfNqg+2tW7YrQ7coWlBUL9rWu9aJtEjCf0bxobX81vIYmCuYbt5wuey9hEKU4Pc1NGw
HZyLpD84cw3bHWdkfcIaVxMEICLy4hAyf2mqySlWgoSW49wsMQyaBEGbAqcTnQYZV/XVOLi/w2re
I3JbbOeW7QAL73fn5+njrCRnZtGh1+VhJzlu0n2V7Zr6Fwifd2GTxs6Sx9EMhaVeQHqn2oVlcTjf
pcUyTKbRntE8aGeMwNffFSiFFwi0JP5VX72cb9+y9GZ8vu7bus8DJv7zinq4TdOZHzrarL2NLa7D
rCzEykwkAh581yTejUPoXtTNPq3TjRRiAwDj+THY9oBh2SwD9DiF/Miu1O54yxPxTCI5bdlcPY7C
ozvmEB3LifeXHXUmg6hGBtyFJjR2gef/YGO27xry9fxQbMthGHrLOjaylsIRhu2t36c/e+iYX/jZ
hpX3U8/b4RRP54u/Kcp5WyAPdP6zLS8EZlg5kq6jH828fANZxTUZfpXtuIvm/rqqyqtp8WLckrZM
s5ULmKU3s2hQFkHgQzsBA2mjvet+QnLArQU8DGoRhp1fTuDTvT4/MMvWMosGU6cWpcjR1axuM++3
lo9+CrLDL6735F6k38VB/fj3wRTyQPbF4Ks3qKTTjR5muVsU+X3ZAE5+5d2px3nZZ3no9TvizTds
AFojXJCZR0F8SuDq+Sbr14oSLa7KrBsU6iSDFSLIpqrkB8Pt8tM0dHRLT6nmhfv5iseydWNYu5uP
kSfGYdxBj/qaL/TAFvKJM7WXRfL9/KTZujAOc+idUpShzOVbz8suTtviSx2Nv4kb7Vu2VtL758z4
IJFg1g7KySO+W3V6FzId195b4fA40yQew//GlMcT0CZI2W1KRIqX2n2uhqcy/RT6SYwg6ZUbgnba
+a/Mh62Yya5sX1kb7rwm2yngE0PmxtBWDkYvBp/Xk1DByh3KNjGGC4lYm0rWz7hrJuq24/xuLl/8
QW2jkP++bOoNT6Jc6eoR8JHdlFK5zwVSFLMbJAddev4mKiP/9aJ+zLLC0KXFHEU1DHti20H2cbqU
DiZaxq5HLoJDcGj+/m18NQcgbqnRSc2LYiua7GciRn/F51ruhGZhYab9UpNsHncE3ENu8MWrl+es
j1auOrbWTzvgnd/oGxJmIMMddxUd1EYQTW/Sfqni3G397fklsHVx+v1dF95AC5Kl07gDReqVruWV
SvLrMU1WWMFszRt+AiKzJZBKetx1wo9B/HGTkmJDhnIl6mlr3vARtPQRmJeYoA7UCbEb5k5cN9Gb
B+TTyvxYjjli3AVmR3ZDPtJxx9p9FlQbd0o+Df03nh+SIN1zcu3ztRi6rSvDrkG43vRKevCptbMN
2/mqbcrHyB2/DAsSJknzSzbBXZTx/WUrbxh5DZ2iqZj9ERHRYuckBJUlLNpD/ixYsY3TGv/rW6lZ
Mhi19QKqWjbuliFqXsYQCLXn3tfNGlL7ZAUftW8Y9uJEnPdZqneRpxDtYNW+n6LrZUTK03HzwyWz
RM0iwSJblmaKsMMADazc29D5Pg+P55v+w9700QAM82aUIlXooe3lTm7FTsSHL9Nd/SW9ba6yvdqk
L8/uA/lEb3bLrtz8JvHnz+1Vsc/iz/iz2F4nD9fyHnTDsRuvBZk/fipQs6RwYQvNhp7gi4Ib0NAA
wX9buvsm0jFvVo51264wPMLUhSJNfQy6kXTnO/Jm7oYVW/3YG9DI8AaQdJUFV/h6gpB1M6LcS2Qb
5YkLmzdcgReNbjKAz3+X+d9r+VuWz1P37fxWsH25YfqknlipWT/uZhLcdMO1V0ZIqKcrlm6bcsPS
fQ5CgF7O4tcwg3AQkhRDPEZrQj+Wxs3SQT+sE0ew8eQgE9GD+4xl9FpVWUdWzMQyNyYCbPHLOsNr
T++ajTiEmzXIlK1Zw/hSZ1k6OQqNfPpejFDPKLejWPnkjx8s1ER6VXk7CRZ22S/d+bgzims/4dsO
t1YWgj+//7KU3sorzDaK06q8O76hOSEk6LpGvLsEG+LecZ3id5M1jbtTtV53VR+7WhNbrEF5q3uO
0NcYznHlN9s5vSyzQc3q0CZM6igUy4iQNeDxAK/uVFH8Om9WH7qzwDWTBAXBTAx+Ix9CwaPxMBe1
s/cCSLv7cq7onU6GJze7kIffNXMG5SKgYgH+lGMJUeMjRI6VG89VJFeW+sPjDoMx3I8YohbalE7x
MC/e/A0slLOz8UWmok2dLt0D9FKQ1jw/bx+H2NCX4Y9U4Ik+coP0vquAjdeRwBWdk09z2PC4yqcf
0HPCiTWWt7Qvnil41873+6EvQbeGo9IdlEzahqPgVQa82aW4OMjrximb4Mv5Dj40zMA1Mw1FGM3E
oSS9J6Ac3GnAOzEq5jc/dQ+FQzU2B1p2P8/3ZRmMmXWQqb+0SpXqyHKv26uG+Y9jciHZsWuSHCIZ
qMdxRsFM2871tyYMiHdFCMm77fmv/9CxYKYM9xiOpZpHt1fHaPYf+zKQjxCyIAfiR2vgSdsmM8kN
iTMQt42y8qiSqdpk4InOy+k36oWh1lhG4l6G7aGTehslYvoRoEju/MhsNYzuacHe+Uw6zJ7PBwZ8
fEN/tyAM9PiX5CSqkLagkgMbVrE5UbvRoLpRefFWa7kWobNtCeOCIuoEO5qn8pgRVe+SKcgewYdb
XZ0fmMVBmGyIIfV1Ejm5Og4gC4jzIJVxFDbNlVs6r3UGsezz3dgGYfgGCBlHeDWeip1UVENb4ETP
MayK5tpaN1xAkiWNg4oFdfQh0ISi/Si4qjT1V77dYv9mokLkkAFBeQRqfiDC/ad09VTsobL0bYoQ
IPWlii/XdXPNTIXDZbm0lSyPJXqo+uqXDrM2TsCaNI5dvQOp19ZJp5dlcr5pl/w4vz4fPiMD10xW
lEKUuZiwvfuU3zXAguZu5XwNplpCzjy7bqtW7xGi6DdeRNfSn5ZV+4dVkDhV5fYT+hREdRvGmqH+
NhSUB2tJDFsPhunUyZzUiCPAdFwWiXgeeKljBHPGlSPP1r5xuvpJ1gGiBdOsy4yzuEsQPX/qqDvK
Sx6SWBbTbJyiaTshFDgPavp5Cab5ZUY27qCQ9VuJhlgcgJkA6JKgrbOMySPYs5DakR1Tz5BFGF4y
UXvOlnss/HJ+j1lOBzP47yNfz4KSpvdzNsssVgQ679pf3HwD/ex0LSFtsVYz7q+AKGzqEuWs4yBY
7KDgUHpFGVO+fPWj5qdH8x2lF6EyAtdMAPgyBOtxLdURtHjtpuHDeOPK6TI6P9T5/H3mFGCNHaYx
4Pd+KehN0ym9FVKtHdaWzWsG/YmWKIV33PReOBAN7cYGDOK0XmOfsS3Dqdd352XIgcnrG57eFyJ5
g2I9iF65vx86lJV59fg0JvolWOcit2ziP+x473rr9Jz1mjf/R0mCa2i/yRSotYEelnExCWfFHm1z
Zhj8IGt/yaOy+F/qE4IC8O26qJLNPgxjn5nT0mbIi+Nc6gfQ0/jQzWr7T0Pe1V/PW6Dt841zksjA
zcKoy49zEIyPTYCK3NzDup9v3fL9ZmC+oTjjo3LJj109NdeyoGlcgpH0Win3v/M9WL7fjMrnPSrI
xQwuB4qqoIe883uUZlNf+bvz7dtGcHoSvttGDai3eD9U2X2ee667RwGQnz+Nfe0Arzp0yxqBjm0Y
hl13bjX1BWhJjmFbtPEczmBOr2nnXnhjJKfhvRtGV6ZjCgXY8uh5OntCwxK6aIueVx7Its8//f6u
+YoC5ybdKjkw8IbEYuzKXX56H59fA1vrxpldlKpQXgTCFpWFjr/NoYoaPqalni/TDnTN4Hwi5nQK
BSAMCHClsSQ921OmlocTpw1uIvIyWyOGNZOm1XXbw9a04t6LqqOg/q+eKThCzs+TxeWZdH4C0Yms
KQtoS6NGYiOwqbYTlBYPoSP1oWA1r+NLOmJmRL4hNa4dmRbHZGoAjhIt3zRt1twsElzQrFTey/l+
Pl54MEb/va1mOSzgYs2TQ1eP4VVaLMmPICmzp/OtfzxdzAzJew601ybPFSCkpL/V6EROXDXec47D
aENxY1urV7GNwrDt1gOSpZx9bN+uzJpNxXtIxkaJBvHT+YF8fFOH1PLf0wRVvypXUPY70mWUGrIb
4/AI0bfmU06k870OOvY1oGVNtsHso2oGLuYis2eRYfaAaik5R112rCbpfusckr4GbVpszw/LNm+G
2YMGyM+qssDhwSZ550LqgcZ+X62RZH3s2VlkHNx1omWOtZBHXk7VA6qp1Q3LgnBTQUlwxXHZujAM
vhv8ulbDEh3YXCexKvl3MblBDM6mn+enyLaFjdObjmKcWZ+IYwA+VRYmDkMhIP06zo44NKxKX893
Y1mJf2LzykHOYnSyI5n1Hrob4dXIq3nlAmWZJDNwW8m6X5wAisqVhsRpCae4bwf/eRoBTT3/+bYe
jDOcpDzVPh8zaNt6cuf3KIhKRr/YLh7YKM93YVkIs/w71F1K3QHi7qeAwByR8IW0J04O0CZtSQ8N
lMtswswInBjRTgDh6ECW5K2rM2AIJ1DEnB+EbZlPv787xb1UEeEsSXZsENt46ibt0y0kgqRYMQdb
+4ZBQxmo9UIXYVnqZdG2GmibQi6qiD5f9vmGQQ+LW0GOjmdHv576TxJFrEeN0MFagsES72P/SP/i
hjNMczvei24WdyeWj5QMWTxk5YaggDvWbpvFpCrlnadUHgOnuD2R2lw2ONPSy4WmvZTiyKPUf0xI
XakNCA2cFUdiWRqzTpx5vkr6FGFgXvR1dFUuQ9vf1T40gS9be7NU3IdSYCQk1h5ECNN1GrUVqOIX
Cpjt+fk52fI/OfCAmaR+cwo1UAE+yKPSvHgp8d646+fy2Z9zkI1DtvslirzLlsIsGh9U5uXukhVH
kBhF5UbQ8IQdGKq1tbAEtJnJ7qd8N3HqHvEKNlSvNWSyT+JqEy34NjhRP6mKXCESc0ehgBBfvMNM
cWDX5dSVDcdZknN5cGhTf2lHDhz2+QWyeEiT8U+h0sCf+YQzhLTRzZydhHb8sdpUYan3RFwopMVM
cr+hijQSeDxHuqS5EenpCeWHyycAWiVbGYptrxnHOsB8VeaMGl3M2ourEmjSWbl+zHoHXsCn3QYY
bPeyiCUzif7cRCzBmPTZEbLcHoCRTkWnQ9gqfll4jJnF5ixbQJsPZt27atEKLAgS6dMguNXe5zSF
yo+Xi+G27Js1EhnL7JkF6CLUWZpGOCp7Z3KgHNlD0+EkINp69aZi5WOOjNFKINPmss2i9KV3iqgp
tToGoK2Jl4L9iKLhKWPqC68SFvt1+dp0J4mHSj7OAbvRtXOZkzCL1NPS64sQUi9HVnvdQ5WNwHpS
Pg8rzdsm8XTVeX9Uzy5pPImBgUovQ8VComKfsWrrTMuP2a+KeKCJ2p63XO9j12qWrSN20HICyZo/
GjKTrMQWMYq13WBr3LgTIAft6TAfkadpqm9dB1axuuRrZPMfRxyZz/6epUYtvHL4HN1XeXIPVZed
qBoRV6N7Gy3VbZD6d7Jf0w+y7jXDKyDViDo/r2xu9AzyvlFP8ewPnwfV6Hjuscf8gG6WIPtET+xQ
eTj/OCUGL1sh43JAlJcmbjSDkpdFcokrmagpzgtPr9xuLQ9Ms6p9VtEk8zpBdAqZzpOuFBNPTHn/
6XI4DsGQQrTai6fBXbtqWTaFWeMeJEkYdI77v/3RaQm3BJHQFe9tO17NEneGKGQ+ozjqKPv2rsRh
SsqijyGF8Lt2ihBYNfqp9kCmW4fVTevma4UmlgPQ5AkcxNKh+o6Fh6TGrUckwd4rEGhlDjzTH+7y
83vB8tgxa9873pVqEnn7AB3d7rFr24J9ykXpLLHjt55zfb4X2wqdfn/nf5I6G/OiqVBqrWBdLURu
Sxeqs+cbt82U4RMaiHy5jlOFB/AqjuHW12N6DYnUbidG3OZYT6LH8x3ZRmH4h6QrW8UaMMk3Q+jc
gztPP+eRECtWY2vdcAjKCbwx6wHcaGXqPLdkVtO+d/k0r0yTbaUNq9egnSFaTOFBN9l3bwQLKUOJ
3AY3+LXXpqUHs+A9WciCrIBM7sGPnY+bJg9xyxHjND6ikEFetpXMgnc/or5bMkcizJPQBYxpvrpv
TneelZeHbRCnI/TdVq1q1MKNrAkPVZV+FQS1Fl00vgAR0F62Dib3n1cMdJBzEhyKpB03HovuPdQc
X/9/PMwtBmHWv6fJNLqI7Ab3RR/Af0BRYZ4g3Rry5FtezT/OG4Otk9M2fj9P0IVIMgieIc805TEy
TGk86PrYRL6L6hxoK5zvxmIVJrptnjmYOTo6PKi5/6mSsLwKLvYcJraNZDX1NOfBgYxlfhSKyq8Q
DG4+N0pBg3iZi1VhetspYkLbSCLSvAaV7dFx5qe2aLqnLjmpedVkiYOT0lCB3PLndpzz+0QVb8Jf
Y9O1TaBh9h5wGcNUQRq26pLoifTIvMSBU88XFfkGzMS2IVQ2dYS1/r0XIUWryk7gYZOp/UXLb6LZ
qiUU3TIm3U88ZvoiJiD5/ibkhcgoZsLZVNuwLtXz+DD7ooOmJ9B4k78qL2SZehPMNnRuo4n0xwfw
xNebgco8j3kUjMfzc2O51JtANgiLqGXxU/2gB4jc4SrXbqoTq14n+AHvpCy+3LWb4DXhZt5cjmX3
wMr8LZxBuSzaMQWv7ypNuW2yjFN8jvwhAfJPPyAket0VqbhZBu1cBGJlJkYtxZtElWIi9/Myii3K
myjKmsi8S8ahe1iPr9vGYB7hWVJBN3FpH1gTJV9ZOWViG9Apcq/Or7jlbDIL6rXfNV42ePQ+acLu
JylBig3yWPV5zIp5xd/a3iUmVs0Hv2ExVim970ICgDr0Bmc3uaWixrkV0yUawz4WA/II19qDT3b3
QBcNFXRBiTOG4saLik76EHbl7triWUZtwtmSZQJn1dzSexaGj6jBLzcDpMY+t77uVs4yy7qZ2LWK
zi30WiW9JyXttyqCLEnGB7HCOmRr/XSCvjspZepGqmsRABSaNYdUJ5CiEeXa+8TW+mnW3rU+TDps
q1HND7qenFvJdLXhkA7ent9xttZPv79r3SumWaetKI6eA+RgB47Eg3N6dV/WumHzoLWAiE0t/Z9T
oaZNvrjBdaYab+XbbWcuM+7rVKFKLxkVwHUIihLGn4e0i15574cxS70gLmV0r+Yo35OZ1zeLnn5e
NizDDXT+nAjlC2zYsnWgeUPcT7OmX883brMG4zyv6laQYoaPEdBQPxbF9JImwXI7+MW4Mm+WHkyU
nfYI7H/y/cPgj59JVDRXolZJXAq25scsAQITYSc9CFLIPHJ+ZIDa7XMA+sVEb9sCgoIUR9oGQcU3
J5C3hNSXLYkJs2MeR2Q/qNk9sN9zuEt45ae3GWsgynZ+WSzXYRNpJxYqItoycv/nVi+0/8Xrlhba
JOnbAna2l/O92Jbm9Ps7c9RIVSF/kMM5y3r+nA6J/kKQw+rjViFFsnIE2DoxbJ75Di7dtCf3EPkr
YlQ2UyhJuuQgEzpe9pI20XZVV3ZRGrrk3nP0yzAipCGnC+VImFlcT9q8BzI87O/DzgemNowQDYoD
5kQrL1Db7jXMG8VbY5K6ujimbcjiyZVVPOTiLam6n3OWunHqOCpeCL91/HyNX8G2JobVN5FT9Fxg
e1Woh9j+WROvLb0ddTu6crk4Le8HKTETfFclvExnOpB73/Oy58Znzn0FUeMV+7AMwATeofKpyd0h
6e/hp7w3EfLoscn8LNhMWS2/nLcO2whOF+V31uH3WdCWPUbQBOUAWH13X/nVGjbR1rhxiis9T9UA
+OO9iBT77nc6GG/LGWxDK9NvcSAm5E4ERRRBJtg/sEA08RwhOkpAF3xbRstw5dDVaJltHKff301S
1aFowu9rgjTKKO/A0V89BeHQrSW7bM0bR3qoPFW74PM6JA3XG5YCslv2EOW6bIXZ3x9PUlmOPCrR
+pg493PjOvcIy/PPl7X+t2Gfb8O2zw1DZbPDISEH1Q4897248KgESyaIzcDLtkZUbbnX/FPhjvrB
fJ6SSfzUTvlLTFkVa6eov7BTjKpsUDnnOlELRgKEDseE8lsXkrMXPaSoCbELxwGCua7DD6p3v6Z6
evkTSMRT6vfE1Vo5+Md76J/i97STzRAEmX/ovDT97s9L9SsCpdfz+RWytW4YclMSVaK8nv2vn0Ma
z7n3cOtY8XMfHw7/lLKzaZbOoGfvcNJkKpzlN6HqF5hxyL5ByVcfVnc57ZtrF/+5bDiGPc91RJE8
JvyQ+Hl1jewyewCWRV1CpBH8U9seTpUi+ULET8jOA9lfVgmk1vLSLb4so1qF+tuWxDBrsTCB6opM
/PSF370gEcV+SeAQV87rj02Smiq5SRJAA8kJ+KEKE71FRJHEnjwxynTJZcg9airlhpGuk7yj/ID7
THlTVX3f4/wJ6JZDK3kl3PPhJEFJx5gkSsXUjbrlr02DK/I4i3DDEn2J60Pjf7u+/0fGoYk8P21f
8bZ4IRSQVjdZ9dofLgAaN31ip8NZNap91eOJhqWGguaoIdiYJGtFnR/3EJoIY50uRCcZaYEnRXnI
QOESCw2NQy+q1gIjH09/+I/n03j+SMnbV3ca0v2oq+6JE3aRlpWH8sK/D7YWpM1QKQGVU4Z7HsTU
Ftksm7lK9X/nvcSHbgntG06vwxt0nkTbvnLaxXSafoTciUVVbkMXEfU8uKMEJOpgarusu9M6vbtk
dHwmEDFy+9dRiK+n1zft0A3ycsrJ96rKn52B39bFmvmdZumfqytGd1qzd90lPgkI8bDBmqnYu2F9
NUswC/HwgLPqC+2rlcPPtgWMu43uwlSOje++Cj5XGw/prjgDtcIldxsMwrDvKiVVxbPAfYVOysxu
RtU1dMNdQIJXOrAZiWHjTS5p6qBA69Xn3f1AKx9qGk29c73x6fyq2+bHsPNS1kmXVujAacbqADrX
OhZ5sqy4ccsim6jiLkjSqcH2/QNxQ81kEctu+h/SrqU5UpzZ/iIiQAgkttTDLrfd7X7ZLm8U7Z4Z
EOIN4vXr76G/jUdjFRF1vfQClZTKVCp18pz9uqGoxkj+ddrRlJsIY9AdVTWVQf0UcX0kbPgeBfJb
3yg/JqLZqAl+mO1jDMPfIYdQ+JoP3lOIbnO8BpZxGcovPbCh18Z0boKM56qlbVt23hNH68sXXLjl
oeS02wCR2GZguLimXEdQQnWfpJBVTPW4J0XzoJfyU8/cDYJXy4Yy9aU8f1kKXabeUy4GdKOMfMlv
UQR3fl3er5agaIpMyUSBxBM1m6cO0Qivf1+qqRriahyOPSn3Xh28As7xOaNltpEcWjzQlJ2SXHGX
6MB90tAK/wYEDpyjYp43HFPIw2xVhG2OYvg5y6bQT6eJnJNsPA6KHatm/OrV7DTV5E7z4tvl1eMf
B11ueDsHWHpKNFZPN/m3GT1RceGzo8+6h8yZvuA0vmFhuuH7loUz8cYQ1HJ0ITpyJiuaCMW1bAFo
yi1+XJ6KZS+baON6Vg7RfkPOKxYrpfIbGOQf84bsxqHfSKQtRjEBx2AbZCkXqnzqiuK+qMbP0OT+
tNDoARzhD1UdXndEmWDjBs9oC7oNl6cOxGSfgCHhN1kvo+PldbJNwvD5Gk0wBVDf7hN0ZY88mdxD
1kxfVzOnIlexDPqNk8Rm7zUgvD/Q23boioouT+BYy+J+LLwbPNUtO2TX4ePluVhiiwkwRh0NTR5N
vzyBUHR5FH3nnGrH3wJc2iZgHOZRgAs5Y+XyBKmqCAQInTiAz6856pls4XlsEzDcHOxouZjnGaZG
OXJPwlweiyAYby4vj80lDO/uEweyT7m7PHmKfmtaeLem7k0zjn/5S/F6eQzLIplI4rrNMvSZ6eUJ
qgfeoRThiNSd9esRmG9Mw7JIJnoYbeNlTyqnegIbf/+QyQaS56PaiEq2j69u8m6XjsWIzqnam57m
oBvjiuqvMmlPl9fG4momIBgS1x4FXIuf+778pkLodRPyCqmPo1st/wTNVYITlIeGR7vRzLijFT/L
0PviRfMXFoxflw7ggcvTsGwjEwzcQHAUsGaHndkQHtY7Rw2JSL5qtyVb/DO2lTKyctqnA00legkX
v/8OpGndlXdgWAP9oxMnetnYSLaJGA6tBcD04zIkT9RdBRYwky4YIGeVfCmHrYcF20wMj06KqtHt
hDH8mf6zDoG4gTpicFovZ9uHqW3bGq7NvMLlDWhhbqCpWR38cuNwsOQDJupXd03YJXj2P6PD/gs4
rghul+uGhdTmzbD8WOGxl/eU5febcN8G+JYsUKF/FmO4B1/A47Y7WKxsYn15ABcpNeZAo3FfjuzW
6bqYTMHexzCXf71tiPX/74KGly8hc4uInBdVrcDoGYoUeKneef7L5QEsUdVE9EIyKZe+yMXPcIpO
NTILj893uI1fF5hMTj7l9FxglcifJcLvXy9hwRA+ZLgB5OFWDmuzseHUOh8zVY6Jf5bAI88V8PBO
AA6jyytkyftNTSvi+nVRqGY6ZyBHi9D77tPiBuRcpzWrTPEw1Ze7ot3izbZNxfDqsc6mAUDJ4kzq
IaV3pPT78nsWZd4W34FtRxn+XDrVkEZR2p6dspZE7jKSTdATbmhbZ0BoeWOVxkq7Ivv7quUzYb6J
EGuFfm7PYyR2OeJ66+BmWczxJId9ilA1aPx/cytY4sp/AL9ZjX6SNqzPEQLJaimFnVZBEHgsh2OJ
3DOL+MaBbhtqDczvfDPxdCjpxOtzhdmss8P+LsdhH6GsNHnFzku2+K8tod4EAQsfmlHoWqjPYzh+
nQk7hqhj+FG+L+hbKslGxcc2inG6d66T0Br0C2dwNJ5a7Oqllkda8wfWuzt32GqmtC3buvPfLVvU
p37WUPABzuDKWYeasVZqELs+QnFD6qMADcflvWebkREXqnZqR4VC2RkdOfs0+Uny9pRIAQq/39m8
ddu0xAcTFqwK5w9MtjoLgEKhBXgjZhoPKI72AkAFzIcjZmSY3+U52ZbPDBDNRL2gLdDP1IMMxS/3
IG2EFITYuSBH+X/lSibTJSpOhHnImJ5Kl9wmTB7ZNJzadNhPqXforhP+QY/2urDvNkTedR7NARV+
afKg/4XmUxWuPT/llqS5JeKZqOAO1J9dW6nsrHBMdy69S5zysfeGz5B22jjmLKeoiQzWI3OkHLz0
LEgrY55WNx2JnoDx2TC6ZzkWTHAwINNSek7nvBC6LLSMB0DS0DrfZyHglPu2JKh27lAAq8JvCBV1
+akA9DYqQHLnaSeKAWwAW9VtpROdo+ACMPkLRVtpfwLj0BBuLMLHjsDMVwMBQcDclyR5LtXa9ajJ
H0+IErxp1+0SL/149MvfKUQCLnvCx3aFCOK/902x9GGYdGV+rLzodsy9INZBdhCogA9JtIVEsU3K
iFaziAqvh0j4s1vJ24aW+5Dege9tn3ZJXPnRj8wFPetVoBrKTG7wQkVpEvaZ8yNMXASQEj1DxT6v
B/e6gMjMVwNOSdtEeeQ8NSpFM+4cr2n3DA0NMvY7TfjxsmVsu9WwTBlpv3NYSV7CqKY12By9ACfJ
Mnn+xlazBHYTYF5FbZN5aeC+aClFUcbUAfIU8t7TlPk3OmjDEuVF0jfRbmJJcRUrPAKVcZyg9pDU
UNiaXhRQusE9zUKv+DG44OjeEE2xrZtxbQR93ZKU6VC/kLSufmkc7a/JMF1FeISfb5wc4dDmE94k
u5eqLvNkv6SN193oPgv4zWWz26xipJYjymIsirr+xUHH8OJ5Oy+kB4EgGxTkUxkOG7vLEmxNzPlC
fTSVt0P74otS6l9knJj4yn3uqtd+YmHy/arZmEBywhMRRUTVL9Kv1pbePXpj8M5NP60ZBNl8Z/s4
wHATTQ7WsaFYCK9eVpdcz/PVLWU3fC54AoVJb1cjnUQP5HVJq6nipkoPPE1cF09EoEMKJfg1P0aj
wGH2vOck+UnJfN1zjKnoBto/V4gRDFhR3kU/oAqf/qjCpfp22TofB39ukrnWK3sA4kz64mDd9mqq
lyOwLbdE0WXfLfUWUNe21wyXbwYeyblQ6UsJgOCCnh/aOnhsdTq1a+c+DTYe+GzDGI4PBaOFul7L
nxWLHqBmCRUXdh7TZiNcWuKKSeuaVICsd2nDnzOwXXVnnGngQ+1F6TnXlSlMUlddUTQqEsme57p7
SBiYgqGrtsq5ZeEWmNmS95o4c7ZU2VjWZfjsgbjr2OShG4umFTFFZk1wdO17jbJzUxf+/vIOsyya
CTvniVxC7YjgeRjQZ5SKQj/nISjvNsoKFpObGPOKZ5QObQr2tKQb2xvaucz7FHlDt0C6Y1LjRrC0
zWL1n3fJdUIcWrgVyw6jmr6SDnwBoNseN+ZgcUKT0jVpO3AgZDw7JMjtVkNUrX4ZKLtrRbTxEmYb
Yp3Xu9+vyeRE1FX9syik8+yBdkz4x6nK5mCJB1yD3PFRRa6ztVwfWwV6TP8eDjpWnKiOp4c/1Bcj
cEfgLknjFYB0eVd9HO6Zif3ycmh86zJ0nrK8/JSO3i7Hb1dS7yDacvCK4kaUDw1oSy6P9rH1mYmC
yKscwNKI5EdcEHV1TKqkLA9DME5btFg28xjxsYJeSEgHNzuoduCPQpByJ8RKHtyr4gieEv+fyxOx
jWMESKgyAU1RDOkB/WI/ugYP75JUd2CIfFimTeTZx6vF/zS5vdtrROZZQtIxBek9bnHN1PDdtuFt
HzeSo3AmrZuBqPHAh/mn1KgVQB9vq3RjWR4TjT95c9O0E7w8H7p9h2TBpcmX9UnDjfzzZQtYfr8J
yfclOumrQObPOHDDX9ko0+eepp23EUpsn19zyndrj8PJWfis1TMYP0J+LHMOAexS+MnWSW5bovX/
7wbQjldHssvUc9Unz82U/hVm7o2/0Dt/sxL0cfDgJigfkN0KPL5h9qwSNT7QpabRXpUBneNBeg3b
XTaEbSLrCr6byIDX4X5G3/FRVulXkrqPjPqQR5vu+JBsBXabNQy3Lpap9Coe5Mda+ausFge/ke9e
CWwxsamTpJpmpciPE8h/3gIk9PoweiP9QSmEvI+Xl8k2BSOSd8mUhQVqpMcFj1c7r5LTDXr2tsBr
lquOCVKtk36uuIMpCIJ7ZwnxmZu0pPkpnBI08ZbdjILpGGxY/OOp4Ar1b4uzJilVhFh+ROPp9wBB
FVKLHd24tNk+vuZb77aTS1detqDGOmX0SzrX4W4qQWd+jRGYCVTtdZPIalKw9NiQk55xBoU6um4f
MRN6Vwa6mdCplx8btkw7bwCBmdsp/2YOEn64PIGPnY2ZyLugC8Pan1l+TNKWncDr4d90ee/eBkD9
xbyor3NqZqLvItB50czhCsXiRft3HlscfksDje5GKtIzyDgT+nbdlNbo9c7gQGv749zAJp3m4+uq
oPoZ7FKjs+P5Qr4uiRO5+8sjfewkzATkMZkveiFddmzbMXtoIfQgw/wg0JV+49SZHzOg7C+P9HGT
C2UmOA8vMW0VDQV7IrhBg8N7B/qEYwIlkWBxbhDLbkCjcmyG8XbgW+RittkZKUlb5AWlXpsd2ZLd
uklyxCGcxqHoviDjvlkyMHJdnpxtICOS1WEykLmp0XhcLd9z3U+7Gbz6O79pbsOulUfRh1vIeNtQ
RpISaCeEOluCbaj03zjy0dApsk+CiVsnKr2Ypf2Pq+ZkQvTCafR8kNKrYyCS73wUf2ee89IN5Maf
vTL22+yfy+N8fGtkJlbPcTmrIpTCoai2KNBILegqyE91MNzyavgJ6DQo2Le0Si2R1ATtiXbMWdsy
BR6mSBBQOWRZd8hzUl4l/0IhXf5vz61IEKBDWIVPxUB2fasgXiOvtIcRFHLchMrEqbIjnuYeWO7I
WEfF577wDw5RMg6k2qgU2BZp/f+76COHPnMn7uAtaVTU2eUNzx4qLxv1dc5iAvWY2/T12Ll4Hq3E
zRJ0Cic0pImn5bRwBVZYeZUWO4xhuP+AA03LacRArS/PoT8s5w59qslV+TBjhtOnYnT6wSHZsQ87
UGlwAkW7eJZ6Sq/Kj5jJ/On4YGTK4WhHZ8zmfSjm5ojj+cqfb4L1nCQcxJz08IUkdc9+X/l3jrvq
Zl92648zbWYC9dBADV7ydMCjQu98DvK+2wXpeOQEGuCXB7BsU5Pb05nRj5XikeHY8/YNzDj+K3PT
fmt1LFHJhOs56MBzugZrH+DomBT5jALaI3HLvwsnue274DDM1bIxE0tINzF7JHDGcPbT7MhdcT+l
KPwN6fLky/pIwXofj9cmkiZ4j8jew5LJ7JimTO8L5S/HsO+9q6DKLPT/HTeiADy7rodAvuiiFLdL
mjifi34AEvSywS2JnsnmOZeJpEuBuDSrlB2TPLwN3PK25areL73aKGbZbGE4de+NScCCLDuGxYIS
SdQfEVhvBorCZVJPLy5jYsNBbNMxDvJGjorMgYLVHe/TtLDXgEIYp5yOeKreqFlbhjARfCOw44oq
bKy0ae9RUorF7CS7iUaHaWbfL1vF4uf/Ae95JGlQOJHQWszbAy88DylP1d73UaOvnMZqq3cHUj/R
tnJ7bNuoLQ9RiGlE6iWc9V2wyI3s1BJMTHLOvuSq0AkO1w7YhkOZ8f5AxfJ8eYlsHzdO7m4iHh9c
kR4XqdmXKsqWWxAcki30m+3z6//fLU+6qoMmM5anVsDWd2DL3LmbqHqbeQ2nFr6MmD9iC6ky3SV1
9zMDHmwq640XKNsONY9oJ89SCTXDI+he36QfPhEXjGeQPvKqGNpLzVXkq5QFhluH/QI9eoppUDY8
pOXypXB7TMN76bt5IzxZIocJMgrnnCU8k/Ko++UBxJ9RrArvAaiWgwgLOPgWmMlibpN40A9IkPuB
kx5lMALk4ITjyc0LthGVPr6mMVyX/72bmsSrQf24tm67YFYDSH2OV6DZqtk2l+0Ya3S8j6p/AT3O
eK+G/Omyj3y4zzCsUeNIcK3JqjEJT2FeP3UMrb54uX9qhzDaOGRtAxhBxO345OUTMKGVAKECCcsn
4RbZznc3ofEfGgZTWPf4Oz+E8ECVj26XvoEyLnuDUtWMjRywYsNVbBNY///u80TQIUBeEIDFqUOn
OCbgNlm5y7p0S9bJNgEjkNC8qaCW6mOJim4CIqlQZR9Pgw429taHHoIFMmJJzxoX54NWb2FHiLt3
6JRMK0wqenGitLvhk2Js51Tzz+u2lBFbFEdDkJ+S6jMIUnTsqvGr67v5wVulAK8bwYgqM7BdkVBL
9Rm9ky9opVl2UTHNMZpgtrBNNpMYSYI7azdt5gKqCQSMkyDmS049Lhr7q36/ecWP/KxSHkgNXwax
klCnoo7RUxx+BSdycc3Zxzzzdl9Am29cRKLeChKk3/q6/s1asfUmb1kd8zrP3SwnVTBWn10CZDTe
a8u9I5arXpfx0w1/JgGI2uXUpC8K6cctAy9Lg6CUu1u0XLZfbzg0pLZJ1bAMskQhxBG5lgy88IW4
Cn6Bn78O+y5eVD0ZXA3uzeeqnH66CsxiTVh+chyoN9VORw6Xt5BtEoZPO5Jkc+WH/JnNVN6rvHcA
8UujDRe2fd1w4Tkv3WUYoug5IVAuc5AxP46kSK5J+rBChvvyME1aN6fR86qvMoMqcheGw5a89WrF
/1AY4OOG53KFh40JT+HPenb6HYjGH/M2gEAD66eNcPph7gRNS+Okls3sEjoM7Fkq9mOU/gKiMmx+
WmCEqUzDm6ssbF7kw7EF/aoom4eiJal/J/s6rw68RlV/Yx4WI5sXeZ2L0EfBPnouGh3sg6r33pqi
ma/TT/HMm/xQRxAwyevouUqC/DbqaP97TB1/o3dpXewPzGze3YuhL2YfLcB3sqyHPU2mr6P/oJBm
cD3+rJzM3ae6fXA2sz/LtjKv8DpyC8AlJXuhHe/uqk6qPQfn9VMbRVvvvLYhDJeeWdC7KQApLx7Y
BW7rBQ90XuOgAaAut6SA/1D3fbRshmOHXZqlY8/zO9KEe6mDv3lWP2r+SKCJMQ7jTxdNciCGfaxK
fksCaHIuxfnydrbNznD6YdSNjiAi+RYMSAT2AA3VB5GBPB/Nzo6zvzyIbUsbzu9WLiqCXRS+JEVI
flcjGb/4DLSu1+Ud5r2+EY1sQ+UzwLjb3ylJ0j3I4d/YkqfX/X7zUg8R19DPlow/iyzRz7p2b3CP
qX9ctThmT57uy4oTwtVrxrl/8iZdF/FQpWJrc1kW37zLy0W7IZt1/joXEJlK9NDvcwhvXhetzG48
D9BltZRz/loOOT0QL+3ATNRu9YBb2Jo9sxtPpqAWQTuAenW7PI/DpNy1eBJDO04a+8v00xkAP2rZ
cUjDezAcn/qm3LiA2S5+geH2PYgktJ6a/BVyia9d191yF6/NbXmH20wfA7hwHP1x37rFb5AFbERP
WxwwO/fCDh/3nFy9Fih+zT7y9OCPdh4R8RIG7q5Lp1/poNCzmaRFvCrm5EIfQzJu3Uks8dssDGSh
mGhTE/Wq+/YhqQHyykModCb5EwW/XwDxmd26znPJN9bZcmoHRmjQ3lTr3McTTkKdpyqvHsO0JwdB
+u8tJVuCPRYXMDv63KROpAQt3l3TAIQZCsAJx8CprnMBs4HP8YRPcZlWrzICx0nSOvwxBXnxr8vh
4Q808YOzgRo3dQWEH3i4avU611AzWbdDWU9HtO0BOgCfKDN/19bwB4h9j7t8GW5ZX9xPlJ3DFA3K
FQ6pAL13l3+M5bQw2/o89GfUjluEbxDzTNWuLkeEqc7rvV9jVbHb6wZZB3+XqXd8LgkfG/+h69fS
hEz0TgLLc2LFVku9bT+s/383goBcHKV4ZX3gdfraNH3wOS/ApnrdzzcCR+UJwkDEF73BHmN6N/OE
HVMnpeSQaqKWKzedkTG4eTAAQyLoiXj5N7cFVVefgPjv8hRs62MkBW5EvWRp8HGccjTm4fxLCdxk
Ln/ctocMjwdrJxCyCcfHOe7wXeY8jSHEjEq8eV83gtmeN2Y8XOoMIxAfOsPCYY/ueuq1hdqqn374
HMY8s0GvUUrnXhHSU+O0J/RXrZQ9FaOHCnwJwHl/GWq68YpkKRL9p0+vCqmu54CeXMTHrsC9vvNW
1PLwU4Tkb823IBuWOGy262k/g7glK8iv0A9zFjtJUcdeltAdTXv6U+TztOHdtoEM78YTpd/jGVq9
Tq0ujiACVPHAKx03BKkDwMx/XbXLfMPF+w5ChguIj16nIJlvQwlAcTjVD2IWW5mPbSKGn7tD0bM+
JO5bniZBFLe5HuOu5O4ubNv+CzpWtpIgi8OY4h6jP81NAinzVzW0w22Dyv0tkUrFDHQUGx5jcXiz
0SoCDrsJFI79ugI9h6ta51MwDlfGKlPWQ1Zq7Mald99QEu5PITbv3eokVxna7K2SQVW5gpb5a1TI
/NvUzvIUriSZ149g1uIleLe71slei4kxaIO0DzP0pk51tElNbnFys6NqiJp0zKB78rbyO04zXXaB
9nZRw05igYYqmKY3kgmLnc1eKhL0Sveejt7W3t+bpnHccleCb9XZuIlZ4qLZQQWNTymU70dvK7/S
MfOSJi5Lh99xv50gyzmL/ayGZYfNQK7LSMyuKqVowyc20V/gBA2f63mcT1zgOOF5flXfC/OI4ehi
miMvhUu8OVNY3kwgnz60wKIcMIsteIXNLuTfCUmRzl2jF48/D06ivkDaunPjBX9X3gHNdqo5H3un
hzLLG4zt3XRhyb6Fnt4iUbb9euNEn13QYXqOovccT0o/eONWRez4m+JGlvhn9lE5CjwpjlyyV3cJ
vrgUIvXpODgnErT0x+UYYpmA2TgFJrBRQgnGe9NL/7YMfNz1ONg3dqjFuc22KepC5pKhd+qeRKuI
Atm53apNqKCkMHTJa+Q2W95nm8Z6Ur1La8FCLDBYK865p2V5LChkLveLz+nGTGyGMI7uihWz6NvE
eesiaFYLhsS28b0iAT4n3TqJbGOsc3s3h2jIaJ01o/NW5235JWNJHnu+00EbKdgq6NmWyfDncKYl
l2Mn3vgw5N/4FPC/nBTaQpf30rrYH1zXTHWOUZbMc5bFeWuGTh/TugExCS5mo4MMtIdA3saJbRvG
SNGzAXx4XdY5byneTXaQ7gyg46jKPfpw/8TXq4ibQdVp+Hbl1rTPO28666xr3Z0Wmei+OpOfbZGC
WQxuNgKNQ6uhD6gcYNYGvEhO2cOUOu1+djXfOJQs9jb7gBqIjOq6GulpnJfuV81dDsqoK+UuPde4
nmfewgpI8oo32dXOMfDG7klP0B3tauJulIVsEzD8mpeaRDQQNIvDQIw3ri7Gv1Ms2gaeyPZ5w631
DOHEeUqT322G3mfPycKbHtorf132B5t911HfOfQ4qQU9kEGQxbSJPH/XOArVpblvTl3opIfLg9im
YLr0QDsIHg0kA+AU4ow3wgEt1YMDmfNl61JpSW3MFiCVQHSsahXDEPVCnocGKmFVF9wnWSZu0XaZ
/FWBv+QukOVGZd5SijMp62eqmzms2XxGLSm8r2svI5CcXfS91rqV90WJUtAxWaKyr+N+Fm24z1XW
+xvxxWY2w+9lM3U1GtrmM9DJzrHsxKOT5PwTEKxbI3xsM9fsEeokT9Im92GzpJT94Y+GBGpYG5v6
Y3O5Jp297iELO8oePqNZjg575eEZUPkTCJZzfzwEQg67SQxlcISyweBs7MOPbeaa3UNzFaFZtpfL
H2pihy83QXvOaX2KkNcL6GP4wY+G1FedNK7JXtNIN+jGekh+A2cVHd0oOLhjNDwUZXWf11O+v+xa
H28EfOXf/htNQjYqWMTbgBfjfYT3znk/9Ux9m8dyE2ZlG8QIEpFWXViE03wuZRvEDkU5s1xLT4T0
16XA6CL99zxmd1HlQj0HpUtnaGICgasn8Op7G8tk281GBg9OIu4pFYm3RjiLOoKqBHwFfhpsdVLY
Vsg474slSTJgS/0sJuVIDmMA6I4uUAUY5uL3dZY2XD4BLVjbZpXzloU9/4kuqySmDDWTBKx+l0ew
LNJ/wHRKoDuN9ngqlxBRKvqd0D2Q8APwe/6WjpXFBU3knJqUm6k6IPdFyB8ron6IHs/oMkHcouvL
TdWWw06yBtoJU/p8eV4W45g9d2BKbdbuyuiNZ45znj32o8tF9aNpICt4eYSP0z33P2C6LAnHuW75
SU/lXgFvj86wJPbRQrCw9KpKissNT+e8yDy/d8UzeJD4Hmyt1a51e3ooG8mu8xKzv65qKobGCkFO
yoUkNI7Tcs9YIjcSPdsiGS4OTJjXKRHkv2fJhsdBM3+fjfS1SAYA6yJAQjaMYTO34es+2nM1pMv4
Wwu+qyMYf7G1Epbs0zT8cdncNkcxvN3NerSJzj65h5Sv2s8E7cY92bw72L5uODq6ihzUE3UIjJiC
YM3o4mjkfOvByrI6Joqu6VkXRgsRb6sfqBLX9aQI7nuJZ73Li2MbwKjHadx43HSMyClJCPA9UFgk
DYqt0aK+XR7Asj4mjo4UU5dn8+y8yRHPoXtRBVl9yvTSZRszsA1gJPR69rP/leHQa+87v/gEktlP
CXLi5ua6GaxL9y7prtxB+QqvH+d28sebReXk1smqx8sf/7ig4ZpIuhBKUGVYDuRelt2DGvCoAgZW
0MyJ/rAqp7Ud8zcc2rZOhkMTpNtRWjnyhchMp8cqWVgXR0KPdCNLtA1geLLK5Awux64+K9AKv7JE
Lf2ey3LceiOwbVXDjwspPJKVDju5TMmD8EsR85x58XZx2mYMw5fVXEk3wmPXaQRX9x7VewKBjwoE
LSPet8fKCUE74l63WibCTnGik5JEyW/Uy5zoSDtwFt8vTpMNG/a2gC5cE1wnHWf0cFvkYAUfj6sW
BrQFv0hZ368yOLNuTgXtv4NEJ76SXowBCvNvV2lGiiQz6pLfcwpgYh9wH+QI8nNXLt23QqDDZsnk
7VA60ZWJqAnAozimhk4W/EQXL4xJDV4VdKpcB+9zTQBe41AtvQVSH+u7cCpov5M037KPxV1MtF3T
uNIH0T1qHTkvviObLiHQ6idfL8cVi7OYDXNzKYuyjVKQLShv+QWoi9hTzR+WZBPKZ/v9hruHc+dP
UjreuSFNttNyCO+cpd1qr7f9fsPZqwVgSlBk+adk4tEudAIG3VxUeZc0+uu6FTKcfZ50WgZwkDMB
xJV2Ko+DBfwETeHNx6tGMKF0KFPLEIVdlHgl++Y6cw5aAHnriOzKk+k/UDooUntt1eksFq3b/p1M
uaTRLspdIOP3l+dgSQNNQF2zyv/pcCTnqm+HHdJYEc/U5T/9dvmVNX59Fc7DNXF1iUdDJeQsf4M8
IYxRVeb7usyKuJxVcqU1jGM8cmnVy7Yg59xf0ptiVu2BtRU/FPW4hcu2uIQJsCsqlgLu1aW/ASZv
vtM2r7IY7Q/z6bItLD5houhGrUaQuQn/tO7YznX/oUGU7iA41sWXB7AZ23DpcaJdgTUi51b7r9BG
TnY0AKQ/72m1z9vN1hbbMIZvy6mUfuNT+dKI8lyUY3arW/LM6ZzfBhrKNJcnYzOG4d/KDyveNRHP
YtzOOv5aqKBQzyLdbE+wVMVMINzMSzY2ZQvcist+NAF3T7yIop3KEASdYfqJhDragRi6ertqQiY0
DjDpuY2SVv6OVN3sA5+2+zyDjOvlr1uMYiLjRprPISsKeqK4Ie1lLfg/QoLIGTov5DbVXbDh6ZYc
y0S9LYEcUzzeVedaTbcsb94SOSD9UdNxEGG4gxr3de/ALjUcvnHDwZ+gbHWGTgpQ3h5kd7ql3eqe
ss1j3XbvbgVpREKwbw/yd1PXoMhwVTAeaj9Id6zJos+eZM6h6xNxuGwdi+tTI3kHy3wb4cUM8VGp
4JYkXB+SRXXH2od66XVDGM6vBt0tBPf6M8B8E5qViyCH2CdotD7NBMKGG1mpbSKG74+plwk1ZuxE
enSsVEOuPwl3fb2V+Vagtzi+yVvfBE4QeE3hn2fFGfpWQnkChYPcX14my9dNPBxH7kp8Keg5AOpD
//JdMgR3gaOZs1WesiyRiYdzfZ6WKRN4HEmgZ0hjtyb/K/J1t+mStxuGsKDBXRMMp7gOdKtUeW5z
75kOvD9mi4i+9wJaIywBsgscPZ/8HDdSz6/09yos56NI1V/XLeMaht65Dy7p6JMY++I8l1W6z3hz
F0Rkq13aZqN1Zd99HGpts0jBBX0qkvqpacm4G6JNmkibedZB3328caYmC+osPAHkVcRkKASasMnf
OTpCr6vsmkTjOsVjUe3L8NygQ2KH92L/LirqK5MUEwEHLYQJ2gFleRZu335Sjm6+X93C4Jrgt7wY
mrLEW9sZwNQZEMRhGWOZFAndiFI20xqnOgRYS3C/utlv4ZUoCIdNDkrejskt5WaLdU0E3NhIv0Dx
i51pLm5RsVdQ1W2hqVVlG35nmYDJKz7VsgJaPi3OXHt4bHR8J0zjseFXEfoBrmBcwQtnBhd+hvhE
wGBfHAkQ1NkNc1y6PF/luSbsLfBLXPsilaHTrZluU2jwfUfK22/sfcuxaoLeNFNKDJKp374zuiL+
P86urDlSnFv+IiKEEEK8AlVlV3lrL729EL24BQixCSHEr79Z8zS3vnE7wm+OjhlQCR2dLU9mnUTo
OoLFa8lAD7boPEim4W6h/GMHiqfkwrOCdzmGVkDHTqOOV/QzE1fU+Dof2Cs8/MKnluUZwoc89sS3
9hGBNfRTSPAhXhE8/MKVWjPxWZt0+AWED9jmmGC6O1RahPXj31f/nwEuXnBha2wTDDMqy9n5BLJ+
QO53a2pS3vtFPfZphNyj3+o2SwZ07//+xv80Dv4/0uyW03GbvApfYxzb/USb+OqjdxOeflHrjsKt
i6YUd7U3Vrq7VCrArTaok3xI4xEvuLC9vunSzmtKf9mKjShHiR4lVtAPvnf5/eflhOdfOE0L9gxP
AF74FVfblpEWM4VTEEZF7Fz7kRwTr7hwna4jHelnEf6akWpORTokNM6HYDJHGtTvjWb9c5v+D64L
b7nwoUkfL5HlII7OVuCw5TPYqYdyh68/gldTpTyEvtGiwRfwBX2b1cW7GsQEpDmATG+ZjhAknAZy
5c/ViJyBOORVr6xXBSSak+2FhksQnWTYzOH11i/N9EiZn2R6jRmMHo/XnnexxKzE0GqXg8S8KqFO
s02TPFmwcEI7pOpdGPeHmJaTX/ZGsJbvnRlcsD/jeaKPJFz8f1S90ZuftgXtu1MZbvwIqE2MUp2o
jj1rdsH4rn7df+Z1eM3FmZlxgfJuCObXeBi7dLdNgUszv6loaaAfhD7rA6N6+Pwh+73seqpKoL6c
kOhEyzj0B5UqU+eDDjr7Tvb430N9+DkXJ4eAmgn3DbpHWZ+4Xo2AaTQjLiGvx0hERRRtmIwFpMcF
9RVYc+1K9wQDoJJd83ieuD0JThyvC4BXqkahoFXVH5K9wdIuPAlFQbEs2x7DxRt/LOdIYsBs+FDY
gIdfeJKkjiM3QogQs9n+p41xr7QEb/jYZ7vwJIZa1vOe6OPYYqrVYPg0q7bpnU/2xp1+Kf1NeqcC
NkzptdvQpi5DlPagN+4+tvTLBqlvydQKzvmpN2jZuBmzW86xdxzgG/ftJcGIYqDqTxkfj+cJ8nIl
dH8eCZzGd4mD3tiby+ZooENWti6kr0Yu6AGiah/T65Qny/ZeVv+G+V8idVyJg34mqzkRWGYGkuG8
HuxTrcIvXfgea9Qb23QpK8UF7pERiq4n3zOXi83tjZPjIezHD7V54C8uDmiNsc16jXFX6ja17IeZ
Gap4upJJ986XfuNDpBehDgez/baAr/CX1hI6t2iedP5qWd36/WMWdgbY/CtpVHoBpgkDTiezWej8
OOcLKJa9R6z1xuovYTpNYq0rhe+/bvXysszohE0C6Jy/L/2Nr3tJVcM2MCvHIIu+puP8E/QQ9Q6a
ro+opb5XqH3rBed//9fe0EiHAWMTEmqGzl1fu69KIwqPY/PzY7/gvG3/ekGvu3TtWtoeOWTbdiRU
z1b3Mea/35srfGP/L1lnZVhX80xke/QuCAsyDeiUpOPH7s9LplkwMFPtgXU/YhQH9VFO1qvZJXb3
sb25tKzZMAtxRPrae/R3TBM/gMU2+Dy5sHln/W993kvTsnLptzGpjmadq2eTlMgnJrKkNpsYeME/
9DMuu+nUqlSjFFBem2YB/gYR1ZlSE3YwInP8+yve+MiX7XQ+lKkdEqaOLjVjYTAekm84tB97+EXm
UOp1DUO39sceMf6OaVTCjfsQiIjDG/7/8++J2wKjvTxaihFeIdHqhPbQmcgHJZqPrf/Chnsoj46c
KZjYAIqDPvR/hiEWxd8f/sYJuuyU0ygGag41k+M/Q84U1FmZ1cmcLw3587E3XIRuJJoC6Ik1CICW
/jMN+TPl1qPu+S5K7K2fQC8+AaYDmw56CEffdCpDf1blXGFGt+lxUv/+G946nxeWrA1LGkjYDEcI
5dBctXiFLdHA+djTL6y45uPgB5/UR9ChPfyz+ysDAOdDD79slGtUv9aFxO2ReLfnbHN5CEWYdyLE
N7b+skluK8jBEd/po2V1n1mFPKtsgPUNg+U9zpw3tv6ySQ5+BROiWt4ezQTGRy22+2F5tyn71sMv
rFdvWtuoX4YjTTExW0a2LTb+IZgyF5eMM6ZUAdQssTnONhN8L7z7GWAYnS+gv3/bt7b//LP+5XxN
2rhEjrPG9b98lY6x/dk1ruTd4OetF1zYrvF6i6N2rY6iQtpF+TNhroT6MuSQ/v4L3voAF7YrezoM
0vXAT4XSFHUyxAWkNF/+/vC3Vn9htQI5URLZFdvjcS0LIX2+GfRcAIJ+j8vtrfVfmC6vRwilBUof
lYAQhsRwWys/Gj9cNsFlKRYXCHxe2tif3MKkXLK8TGfv+PcNemP1l11viSGQba7G8cg7EBtYDezJ
BDT6178//Y3tv+x6j7XBMPIcVEe7ij09XzqKdIfm/eP/1vIvrFcIm25Jef6+nTq3t2FhuH+M5h87
nJdNbky6bxOSVDzf9b8wSU/zwb9bF3hrd84/6l+2W2uQYgfB3B2lX74yRf5g5mcuuuhdTM5bu3Nh
uxRNefDptPC7ajzaGc3NiVQfwsdziBv//9Vb6gCOWlhzZBHdokxCUnz5EgFBSj+ED8QbLoy3XFRn
rMXVHLkhyBOeyE/rjPT6Y2fzwm4lpuSEaBJ91PHWFtwJiCfBvpAQPH7oBZetbJL2kvo0Go48RFzY
4yAd2SBugRl973SeT/l/1HkvW9kuDdd1DGV9hGyyzLyD4p2gjdkDPPHc2skcPvZDLqJnw2cSkBUp
huuFK84M0mxe9lGwkHes7Pyg//odF1Zc97qfcfXoI6gFbqyj6kjOnswTTL42agPKMuz1Uvz917xh
FNHZGv9ldVDUnFECEvgscnkaQzD/btNK9n9/+BsmfUnl0td2jpqA4pecU9UzMRlEeV1Wgr717y94
a/UXJm1sNNPR8e7oAkwr/OMM0o9xj3Fx2buGJmMbo2ukjgxF4ExZVPs2pPMfW/mFNVtIMyALG9uj
IDw6kqRLbxbxMR4lLP3Cmku0IOLOlqBNi8B9/g8jHMQC88h+aB6Mi8vOtS1T5iqv+qP1iBN7O49X
c1tOHzuUl21r3XGF1plQxxJgNwkFqryCqs47Pv6NQ3nZsx63EvrEq+yAUPdbjsGmB2CC+uz9Wbm3
XnBhv8ClQ9ahSpFBqgUB+jCh+mOA6Q+pHt8xrDfO/WXjmvhqSxViFGw/oO//3NQJfsiHjuYlMYtf
6lp54J/RJvJ9/s+dAD/2+WMPv7BYOQzbAjGg7ujbZffPpw35u8HzWzt/4YQBOwK+s6LjkYYQVdX1
6gsfzU+zeneA7PwN/+NuvqRj0QDgCIBNcDIlWMCpbAF6UDI4c1HczOPHcF8wr0v7jWMwLy3nMKXp
pl05beol6d7t5YfxP13o//gdl8wswlULQi2kGRDI6r8DgzAOTxZ+87M9T9ru6CLUb2lk0+0pcLpX
Zq5tc2ay3ATIebQD2/RuERjM5ju6DtD5ARpg2NUWe5M1dYdqLXWpooWpqzrcoVhJ9X249etw7N04
qCshrRIazRPqmdzVWLHQX4A47QCBMQnQ8pnqsMS9m8qZFn20VlVOCasryF7I5g6TMzOIWOJ5G/b9
qOntSJm+pVM/Hg3oX9zJIc6+dsrVa66roNmlSTx8Q/q5fCV9VW07WW7hDzLa6lNCSXQ/rmVY+JRG
j77qN3BZlPWTXDpyZSOt8TZq09xh7O7Bdk1AsmCom6+MtcBGikCrncag6t5ptZ1pPkv2HHqXXIlu
cfulj/Ur5Af4NdhvxHIwKTlzAZhU/FFT613OARbEBwZg7M6CxQs7VpVgBdElWBxMz8RtuqGkkKXp
NHbXfbyt37kEkS0SIf7Jhinfg2DO7tDIxjfgXM/PowfnTia6CUN7kp8TYHSZP/m0kid2bucD4aXB
rMC3cs7btONRZhowqsuqk3tKo21GuzZsT1WJngfYmIK1GMFXgTCnpksmz7IDEPGsd9vI6xOd0K3O
SNQlrLBksnsyjibJMNfXf5IDgRYt2dJhr+nmv0+GlTwDqrxGAMgXmGg643Y0A4a4UCUc1xuSbi1y
rnKd7/vBi2tOkYLpOY1ooRI12oNZBXth3LW2kFzZE2FtwjAICQ37qzHt2dcebLbgDl/WkO3LABrq
KXYhvEJyHrJsId78IHM7xJkIqlCctOHmRdk0+Ia8UhZiKof+1PF1KkAPW33TZg5fZRiu8jjWIMot
2n5kcRH1THY3wImgZw4pju2xiSFiCRGnLr5aeaB+q3G03+ym5T2m3bTP7LB2OwiqBntLjLyu7CZe
eguIV0ZC6GPCBkDmDf01HFXbbEJk0I7z4dHISNwaD8nUT2RDS+qhVgufrmUrQ381yrJ87YPw3JdK
5zIq6ChMf+AJLot6TYGQEWPjbpMUdaJ8gk7I3UhA750FKcLtrPEDiQo/JaPPqULLJfdbWj0YzUIA
n2Y6z1lMluRXt1FsJ4QmDSswrzySDGLAargmNVAgmOKcy1vebkxlGHHfaEYrNc+7cUDLvGDeAd9k
QtUmuyYuRXcbMPB67CV0CGwmTBX6o604eWlrV5sdVbgO8ll5/F23K1qGobAUyxhhvI/EjJX+1Hip
y29hA12PfJxAHJejSNibK9B/8u6RrThBEFCwT5g3a1SWLiUKtzVCQ0BaVSO6nw6CAXUukLVOCtJ8
oGq7CpOhrG4xkhFahL7zdJazjiP5iIkRYnKpJllldgpjVWjkuTrXwzzjs5VnTREAcV2yS9I1gZIT
0AHTgdMZeyHiicqsLBMiD2KrwvaA8Yypz6Bf1R7AfmxoxsVCr0DS2Q37YIyTCYiaDsTUWOw8gkhR
SlAI5yXjJb2rNRjSc0Anpc+SKFLdi28HPevc2ibeMt7OMdvZaAuha2PGMLUFIfXc3blY10hzacmP
LLV2eKojFMYyp906X7XEDeHN6tchrrJgiaGvnSWzB+GFsJKuhdU0oL/kKJsV/VVv7ZRxJbv0K0/7
DjkICXrBv4JX1C43EsQ8dhfUDRfXawVMkt/FyRLzJdtouAbfUWyFL4aZg1H1pg9DsMfJelvZCaC+
nqw7t7BWLRnF9i/7YMNk0Q+F/sHyW8m2Go+o7zc9zVzQuNZkHgrpFl4Dqt1PJMJc8k57MlVX9eZb
jG0p8Flfs3Dzekd1Y2xeJekQ7pcwhMyMNt7wIp5ix79heszcKbel2ye1QMz8hIRLgf16SKADrpdg
XHcxLliXG8i0jwXgVXIBu3Giu9zUvuTX4ZKw7ZZghiDvJaNyz8JhO1QJjsEPcMzY5dqlfrQQUJpK
cu1I1UQ7Ah2x+QRZtMgUcztHyZBhEnciDyGA0P5zM7XaHlKWqnrdpboczANUmEAZiRMYLfCtwVCS
E6BIU/qnigMdPZSlTPkfTGIG4Y8aPF5678oUbjHZ0no5NGsPPaWg0mG3wY7UNr16mSbyBdUm5fYA
BEm/I7SpXSa8bOyzYbR6RmvLk5c51UsTZqltqOmQQwNPWOe8tmmc1bHi6oRcAhLjsZft7HKtQu2e
y9Dp7qo2NFjXwkHNpB0yB80RtZs1T6sfMtVwIAlYh0GzOaY0eVGrK9sdMLsweug3BsOBLPFEshrX
4lD4fm6fgVgS8S0fVcWvmgn49AKCzmt0kLhY/K2DCPp0k4QQE8pxYttr1YeYj0BdU9jmqoQVd/AR
uPlygHbGrqDCG5njlEAeeqgZG3fehou75Rb6Sfu+SwL/CERjM1yfJZZ+UG5ivmXR3LbTy9Y0zpyo
mdVWBMuClcQQHcQ4a7+O6U0LSWW345NAxJSTeikxVoIDCwK5bJWg5H8k0WCYyKRxs1pxgwDXvW/t
km6nWPjmZwXuhviggZowu3BdwOLK1moZd7xeN/ONQ+wwvcUwSZv+ZOmQhq7QDYY5T7YBUcJ+ikzZ
Xi2s02QveBz7HyMPt3QH9S6TsByTQ4Ofdor32h1bF6XuDzToopsl6Wx4W+JQy2tudfUNW7jW0aEu
ozla99AsA91OhjwmXsVB9dOWfKoT0o5faNK16pMiTPrP0BtAHlIwIQN7L1zbdQVmmumAvGoOxvRe
YfqivxGI7NTjCDRbuqOdiG0JY+2a9UB0WPY25yBC2j5JxEkT1jtsU/uK0d6x9VlfDb7+xlDaGR98
1bIpO6sGu+/Cc0QXPE51KLFGaKEdfM0j9SSRTo93nHeSncxKOcXEtrbD+JOU3fwrlkCZPmipKwC1
Qg6mQ6ibz7rbjVUbgwuijwLir0o+2LQw2/kiHWvL6PW6TIHPxkiu6VXL0GXYj+vcp3e2poKXmVo7
4q+5IvI85twnyCjb1fmvZZhM7vo8pU50JrZ1SX7OLRQeM1ENvZwzlDxjkKiQRluxh25AfGKiY8EV
lOlXUfi2N+FOb5sLC1qGFfwAByFrVlZdQvKaTuO+hYeJsmpZlNyB5L5jTwQYM3M3Rv3q0kJOff8T
uMa0uo40ax9NuVT9jUY/nGN6LHLxybq19UfMYGnRo2JWoyuPOmA5/W4B3RtzTU0w3YdBFJXfB0Nw
Og2vJrcLhRJzTtOhfV7jJb6VQdUvfdYPiH1Oc+XhdNegoeldYGR8ctHA9BVol2O6pykq01VROt2k
OvNokOGiUaoFLXO2esXEnKVrtEb7mljPFkzEA4JfFXJoNPvGRteFL9sCTu6sblTQPDDZD91pxKbF
nw1fwIEDcYGurCDxQREnuY4m2wE3sSdZ0qsOpteYFKujCVRjr2TdhsEPF4xGHBNa10fQ9aJ5l7UT
eFNyjGMruCZL17EU+diVGO1J65KwbCPTGr8g04zK/dxslOwSG/fftZgG+UNUFrGd8AgDCg9C9G7K
wEuwPmMAuB4ftJ6q5VXX0ST+uIHr+lPYLjFIN/0qmpvUVLzN+3iW664mQVXtEdsa/Y3XLK52GnZO
XikDAKeAD9zkLW0jg1qzKaPqTjb4QplYu2m69oYCs0c7vSVPFBzY009RRc20i0rbsmvGBj/vRdv7
NWc9uCtuoWjF3asasdlFMo123LXduiyHsXe6fjEiiST4Igk1BQG7mPkiBjifqyCszuJq8TIh+Sjn
jU37UdSIRA+Mzet3MBIZ+1MubSQ5eCYFr/cI82f57GzKhsco0fN2StvJyP3azohI8JNK9hQj4Ce4
vNYAYQnxpS0PLkzqp3JD2HhfUw6TYm1U91+tnMUosor3Ub3rfC1epQuBN4XoVznlfmn9ZDPKkD/t
Y1bF9rke4Wxy2cyDuEmx7xtkqjokFKjtuQpq4NVgbiK1jd2uWiKSh0EM/5iNqZ+2HcOVvUGhfHHR
waWphIrM3CE3JfEEPelpNVUNn7stuuAG3JeZRbASFiamozzFfbOhSFYpR65jwNZ+61Cc6TAgKKyg
BTX5MHMQhYU+ISL6bbfF6fBFb+DEO1gkxicyOASJgN1vsDlcQuRapSQOb0oQLb74ZsCtaGzXzrlo
9aBPHEn4XnYM8wtIisxPiRFRdqWg4jKpDB6QfV5CMS9368zbLylJhupLVcXRY7KcdV1s09ubplpp
eQrDiW/7OWGLOmgpcUM4naSgFT+DajRmzac9W4Zz6WxJe3Sb8NQcUk7rkHv0iICOmaALhvxhSklB
rEsegReWEJFsx4Q9IGiARRNWwTGz1SSASrUN/u6RswQsFwwavJ98H9YKF/gUF6ksk7lI1yrtnpe+
jz/30YxEpe8YHAEL6RLsZUKXO7FF3BdYY/2kktH88CHrH+xCBn6Pqp9q73rAnb/Af1rz1QkLPrEE
s+BPqhtZf0B8LKdPOsBs6l2/DQnIxpZ6HPdVVyoEiIB/4kbuygh5Etqz2y2GIht3RUIJMrLF8y0o
RgMDHlnrUPMr6zAvcQz7Qq0bWIdVDdf3dR543933JUdJwyK1EneY7CU7Eig/ZTp0iMkjkArXOUsE
/0InP44glzapyR0bohs1RKBHTOkqdqBeo8EOVgbr3DrghP7x5mI3Bat7LfXZS5TzGK8Zh38ecxus
VV30LsUyLTPaFYAg2t9lfaZmQZ0YTEtCTqHItCTDhLVA00Pv5AIGuZ0IkUHZPrLbAQ2JPtSZDCXn
jwbZm8i3aGuj/ZqmKK8s5/JOxDysigamvSbdeRuIl8afZjDmXluyNEtWdgqhbRlFi9mD+24edwCM
V99UF+hXuFk1FgMmA9YMyQkSr7bD9fsdkzqz2iXJ4mDocaqyCMHVdY9kpM5RfWHTjqRkFlBgnXGc
zLDCU2GwysR7BdT7+Z4Mq+ct9oFF+UIFLUINsoUV5PY2HPwasnhi72GOsMbVwCaBYC9fx3Rdncm7
weDIVRN+Vpz0CAZcoJHVTTir+DsZEEZ3wxTdlAiCTmkNfCrEdDBinlo54hSFgb6Pp2pLcgWtxXve
xkl5LAM6j1A5OwuQIS7GJKSMJv6zj0ljUarXWwtq+gTXZqq3cLly0ezA/A3HsgPFSYgcZdFjgDgX
JK87tlqDhYC2jmY+RcVO6sXpfA6JmcBZA09zKIdw+eqqCOeETsOqn/tVIl2QgsnqIDlkfTHgBkbu
W+dRpoHG3sRvZOim5lhXLQQVbb0g+MW4F9xVPaO8pKlHua8TwP7QxPOjMmVTaNefB2yF7vcCOdd1
ULaWIcs0KAwB2xB22fksf/YIJQuqCRKLgDNztAu4S1OglL6dreTkxoXepREqPBnQLphsb4Wb2qIP
KAjPGRDYPwnwfCtUmqu6O/Vk22SOaRhzxwhUhgqP+Ffdq1LiTCAspOaaVUM05qBig2vpLab4tMNu
rEZvtwjqaVl0ylUQ5wOHvmrG9gHR4dmTpEa9KAz2X4GVYnnYOEqwYwD5UkQFVUBOCnnvsONIlo58
rZPp1MHNwm2V0dJS1ME6BM39BM98gzGF6DYKAvs86q0bssrX7e828dMrTCVpbiq/gIDC+DP5IB8R
1Ml1JRVSUi8/22FuQE642CclR9CW8TlwP8YOdyaULoW+N8G4LRibYTIXIcZP0I6hdMoTobcHmroE
KOwK3U9dMf0EwVJ9r6sp/UxQ+zguaYUvgqHY8kqiSoe6iQr9riOlSArwoazfWzBeI/jp22TLa1k6
jsgdRfCC24bc8yWpgqyriXnk6NncOGgQDfCOUX3HYpHUxabOp5LPMSqw5Ui6Y4QUDGUU4X5U6zCd
vChREV7CuS9wYPjrPJTbUkgGFviGgddp1y3RkJeVwV0BLBvKKzxtm6uB4KoQJsKzIXg4YPiwQRid
ln7ccgjuoOa1+dQpeAGo77qUoIqlgFH+5Wqx3BH0uff9ApsOwc4L1dko5vmqZX8QYRyfYJ/upR0k
puxVyDcoJ6EU+hlkeuYxqrg51umCAL5ryVz4WavvYl71q/f19mdaXfODoGSHQA0XVa5KCpMqAc66
+ec/3/y6fhepWn9qV6Oy75k7DJuT19j45GpJRusyPjXBTztCOrOnaVOA3LxeC89r1AyYR6hW9KAf
6nZ2VfrOiKiSGEwx3VGwGVVU06XudRiq4DurEYdLpNQd0H8YPmMrYS+Yhsd6YNuLyRy0/L7yah0J
6K3rBpNJekwe43FZjkhM+BeUCtTRBgn5jB8RH+omWX/RYdJ3BFNsVUYI2OI96pT0Spm0/MGQFrdZ
3U7ts2Jd/4mVZPpauh63BmKcsxuMqOqL2otIZaNck/RGtm2zrTmqZTDGrRpArN6HSBmzETf0DIoZ
2vbZShIU2bdlQ73SeLv9xv1UHqYooSxHh8Ke6gQjNwPOS3VPtJjFrV4UyA8tacWCzhtq3F3at48t
Hfh0Gi2fXi3hMu8h+jiA9gyMFhlFp+UrSi04/GFSIo1XgTEPhAejerHdyj/hml4eooTps3umCCkt
3GCfB+kY3dQpE6c0IfY3yu7z52GoowrVyTg5tJsjKIL1ITZzQdUvLxcEVoPz4Dhu0lqKg+hUcy0B
CioLzTWK/JA0IqdgqmteEIHJR1STOdxbUmE7kvMcBRR6kYW6KWoOfk5FsG81gAIZRTXG7yNUmZ6S
oI6CbFnhZIp5WtG921L4M/wzeQw6cO3mGIbBhjum0rsGUCpTyDZdn3Cm1R7eYL72FPJkSydK1Nk6
DLbjuu6RPYk48EvOoMeFRKZsvifoEkQ4O0K+cLW2150KSp1PnRoh7pvgIyEn07fwwAO408swfRgF
XnSCymScV7h6EQEEK0bsqHOPC+mXq3rCFQU/zfbQ48aI1cgFNJspyA6fWgiLPZMe+5Wt0RA8EuBn
r1BcRIEXN2r0B7X1+RtZQEiarSJE3dUscjsMoasH4MMcrkKobHncASvXUeYhdeFQG9DuFhXYcR/6
VMSZXs/14oTa8WpdAkT9smX1U9eDQCQH3KO5N6h95rNAxlsv3ZSfI4RrcHIsMQpjQfwDxvVHjAZW
QAfQce5a0BSHB+HBkz0hIg4OHbQadaaDRLyUZYOvLTuDQjFIs9oS/88g74lMAO3AwAC5GhrTgKkr
Rd2vqQjKe0kqnjE+B5q4lNlDFYbqhTDC0qInY/uI37z9UWUaSMx/SlSrQwtDQtcsurfTiACAwdHg
LHDq/0Bl2DwC9dFdxxr+oKyo+GO5bH/zrnWP54jkCl8BuKskSK94WwWPQTKo4UYyjYBVBukwPSYU
SjDAla1+twmQraHOjDi6A0oij9c+2LOxxM3DCRnGbKAcUNUpkNg0Eov4yUP29n4a0XWzvtf71nX8
R9fG9BPOMsoPbVCjvYWlP6bgYCXXdZRiEKcJEJ16sxCIO69t7ArilrIY2hWuOIpHfOJepvIzrzh6
SmDJHO9FHdWnymr2u0zq4DvVs7wX1KB+khDRhy8raaLlKjYz2OFoiRpwaWn/gF509QoTwlBkhNgS
qu1heS17VIU+6RClmwzNuZJkMZiL6AMLenvSKMzORRCeD4oZt2Y66LhDtNU7cIeBNLXB7UmpatA4
inHF+NGQ+3SqUO3uw8nsuyk2x6TtwK6CYGNOrpHroqJBgnD40tfBUu2AXkoQBy7j07ysyVVLFRKK
cDXkJp14KK4G7X3mAxxMMpCGZ8Rqm55H30DWPi1MXKeiRkKlRkLkddRw9mytH76tzcQxA5tifjuc
kNzmSg/jUyeABk3HdlzXDGw/6VKAJoccuwCzSd7q4KcCUuWnjNm8Fauh1eOGMvJwUE6JHUvR4Xva
kLDfo/tRHuB9cSUIMFiYE8RRkvkIz+zuK+M66JQ6XO/gAQnKQoI/I80Y8DA8a2k3tTnIv8Mm7yEu
NuwID/3vxaXTJwwk050wvP/em75adhqR1Y4gw30ENlzccYQ7t6yv+2vk7uAN7pDj9MjHKFJ7kP7o
+22pK9DKjsF2SjYFLzZMJTplYwxiilGi1pmG87jmE43oJ3D7TTtaWftk1sHIzOhzYg7L7zEOFiNR
o0Glvi9gyG8zqDmgXIiiF/+helbfbeiORwW8mJIFB5fDL9kgXg3WGsFoWsXqM7ovyC7k0iD2XRNw
C9TIBd0OiB215yDN/Nn21sw7sAewLRtk/H+cncly3EiyRb8IZoEAEAhsc2JynimRG5gkljDPM77+
Hag31Wgl+Yybtq4yKzCBmNw9/J5LF0Mx9NbVrCme4uhojepgBtgiF1Y6v9eC+X408iUpr0z4INBC
bHNjuKoND5rD/aZygjrZy6klSOJMoRQBgT4+6iSOv0tDFb/AQmT1VtdAcfzaqsRu8gu3u+zGGbxm
xz8TM0U3f25JCbTCpwLhI4covbIGkX9/40aq/CYD6hWhp5tjHgwQMgZbpUemGsneUqdHpJTk8mft
AeHZjW7vNod0jEBrhi4a5E1EWoM82tbfDY0p47HvrSI5Zo5DBmDYDiFa5fptuinzUEYPhm9L7mW4
b0KZW1qMRzWZIdtaJh7sLGOR06qaPvQzP84yqDxuWkdx/dCbyQzsv06HWzn74kHEZvZNkKs+Oq7b
vJRYineb0NWhQd9pbMybaDl/uPpO9w37SboTzdidcWnTPA8ir85qp+R2IYCGf1YbRNvA26dXu8dL
9boIuPLaNFE7nWc0c7xJBvnBSidufO3AKi77kdN+h5uacSCi5HKfCjrDWDn9TUkAXNHk9+ciIBmL
2XrDqoDSnOb28zfBUxX8KMYoOLRKSOMsieficjSi6dcwV0Cfi8TsfczmaCE9tovVIPGaZ+Q/Gzd8
880u986Cnh9cFpnxQKo/k5JOGQWIasDQjZPI35OLld+COYs4YL2Oi+nK7bPHKXKao9nE4Svl6eqR
7SR4K5XJjSj3bOE/obnkBY0bp9Y24rrwtmhzsetItO1XruynC67aC2ODJV8P5M1qnGlnpLTppBt4
/8mzDkR1zPyGYp0ajGE4NvhzbERI1rJpegT3x2KSHH1gCKpdMDZVeWxKofvd2EEbpajtRfHGaxTN
K14gxts+DsvkOpO2ip+MEHOPMy5C0wc7DCr9GE4GF4ZZZ6bfkjhlQhIU+8jusVoSlzIqE2fHNZG8
TqPQjs/dufe77zzCbI/W5AYz9zKCVg3h+Kl+cdt8fM/dJN8apYqDvV8M3DJ5ofC9GyoxMt96bSe/
5fMs0teC0lFxhPo6Rztjmrk7ZkkXwxl5E/UYKuRRcOPZKfsJWSdX/1442WW7KWdm4x2NFt2r06mU
NkGKtHb3SVv6iWay//FQErmayq4L/qN4KijGHGcD//UvNXytTZR0UhfKtPziIqFQfqjmZRcKXbba
T55/oufLXHXbST8t/QWv8J+uX1h/zrbCg9YEHLn52hssf/lfLbJd5gx9RTHnorBosrucaHoQlDFo
J8q/OALLyPzrLxScpJoErLiYDBRhyyu4bvwZZOjU8K467iK7Go3M5gPZcXT7B1r7/+jU1H/vh1t7
JhH9RR75Dn1kjhAHWYV5yxk2mmcytIoM0Rykft9yyUFyK7LV1zoU/1DG/vW9RDQS8o86o28WI9Kh
UOXWTYf7j4f71IRa996ZDc1hcRFccDCoLR1or+w5d62lq681oK59kxQpnpQo5i6Qi6r7jF6YfSG0
9dvwPX3zpXdYGydxP9BbXCUi47XwHSXQf1USe47/h1D7xKxamyclo7dct7ksCptE91kZ2H/dY59V
fKJRPdFoKdbLusoAk9WueSksCh1Hwa1rZtLsNZEj5VPgTr8otcxfcwpUWqzWOHVyEliXVntip9tp
0Yt1c/zw/xDWnZhVYrXExWB0jq0MA+IlmvzBDnNiyOqnl2TdJ9vUqb+wWueVS4atnJROfi46ik0D
QWfbB513NcZF+vTxvDo16qsGW5uYPEiKIL2Q3qgudJMSRo+qc7tPlsapUV91xQcJ932qtaloOcbG
Zni3YgholKkoiHOKfE3BsUZNFQTE1TTSvF6ZJd0slqK98m4aqMW5u7khM/msj/3vQ+KukR6B3Xqe
0VbTlS0iqskxgJapAwbgxoRGH4/I37+Yu4Z6iAZyQZXL5qLy4AxpN6PKmdFQZXc3bvZFua+7xjKo
2EghSbv8lSJ+11wf70ybtOTjVzjxldZ2UkGX4Ts5ZsWF4DAhAs1fIcOwWX0qe/z7rKVWsjpesZEb
QzMgBPFnDqlFcZRl1j9f+/UrORC38aFZGTm7OVoFcn9/I8bxR1x/qqj8O1pfuWsQV2UnVmX7ec8Z
G7wFTnRrO09BJn7TbPFIN+xrUIXHfJh+zDL/0gJx11wu1QdmGRiIUyKv6HeLTjqje/PYsyd/slmd
GpLl3//rBE86kzbaNutRKvoEatJNKO6HgZDHj0fl1PNXm6HwU8U1rWlfStHtO6P5Wcj8k+Dj1HRd
7YHcQ/lmheHe5dRoeaeBefWXgqswSumtQ93t4xc4sa7XEBotwbKOsSUvk9AUB1rDAof7QTnU431b
4YlIP6goys/Ui6feaRXzVCPFB4nx7+VkIZxIgiK89wmi69bvP2FmnBiQ/zGQ8iM2qhb/aApo1nZi
NW7CtP358cdawDb/q2bgAue/Z5Mi+TdKJ2ovOq8GyjHuGqnfA8N6GLzgaEfGhkLYRSr5mx//vVMv
s1rzdPVMzQTh/WLw0pTbYrvcGulneIhTD19FPvSa+vgRTO1FoxFpV5QgsQf8FFBwajfRyxT418rr
wi4elBt1F1zNcZvAfs6F+OPysbow6akdZy/0jx5dnZ/l9ddSTHcNUrNBvNPPJykB6rSFWQBWhmaM
7PDxcCyf/W/Dv1rsVN683PBHXmkebvwOEFSQE19VbnVN7m5szE9Vsn9Pd9w1GC0byy4NHN5jYXR1
KMVBPHR7MLTnQrXbkezQnYzXj9/q1DxYxUKKO39hlGZ7YUfTc4UCZ9dOSFq/9vDVgucKPXKtKO8u
9AizRnb1z9RCffHxw0/sJmtMWiCUb9Dq3l0krvHCXSTd7I0ZYNr4NdWqw+X5f09ioSgMDRkNrxF7
SDMirmupBn7y8//64Xm4/O+HO7ZbZQlpGVaAiLeFrMq9y33FJ0//68bO01fDCiMwT4PCm2lXInfN
yv7o4wS0KeLw1jX7T1bEqT+yHl6rNpcra75Ps/S+R+mBftxXrJ+4MZfikyjh79+JIPm/v5M2jbxG
lCGQ/WTpBv82cPT51whIjloHbToiTLekTbxmNM5OzrLY9fVnOf6pn77awP2Ey/FQl+h2ogmxTMrV
Qz5BU/l4/p96+jIq/95iUQ45VbzUQ2rvDn8qc+MQlH/x4av9mw70Km2RpB2SMkp2GD40Z6H1Kd/k
7xMH3uB///TJmnwnSOkqt2eDDoKZFMm9G2T/7EzuJ3Pz1NdZrV1EaXlmJ5E4FHyiTdJb7T6mr/yT
SfnXvYdps1q8iUIwKeZCHIZoTraVztEVYXnqNlxOfm10VwtYTrS6jLhbHQrtPBRhTJZd0Uj+tYev
Fi4IUpudjUKp3Xnvk7VYYiScMl96+DoGU2XSlTN3Bgf6vPSuqem5KDkDvvj0VRCWWdg3hBFaOG0B
f1w2Zh+h0Nc+ul4t2MSyRZpWtYltslk9Rm4a0H1Em9TXPsxqwXJBX6ZOZDGkfU07PGLCh7Gbq09K
WSem5DrioutIiDxxrENBuwRdQ4V51pqcVnOKhvJrL7BetkJrmq9qcZjy4RHpTYm7lzt8sqROLNg1
atZ3inS0a/YEIA7WrTUm09ZyvkZlcdA6//eO00S1duK2Mw+xTMft7KKa6nNn97XvslqrcAUbWcSd
PFTklxeVasxqw66DeOnj558Y2nWkQ6OvTQXclv+Z87ZBYaSz6H/0Jqv42iusa0gNmsOE2jqnLCo4
c0sbHN32bP32l1BujlpXkPQQoCE2tTgkifiRYZO+d6pPiU0n5s66cITnh13VdIIcEGz7dJbk2N52
xsvXvv4yKv86Z+lPpK2fzt4D2Xe+z/Qonudw4I4R4eonc3/ZX/4nteDjLO/1rz+B9K1uDJWx78Qx
LS2A9X30FZFdXKk2v7S7/v7jVzlx7q6hnnOQKK9xIvvQhPJhHjP0b7Rzh+Is8L4ENuRVVgtNOS7K
v9q2DrqLjtUsbssu383Glzz0ePxqqdlwF3JjOVxoG/OuogxrLYwtiycH6fjXIgd3dThWma7gXlg2
aCIt76fBn3470VR+xQzCUWuqZzSXIuQ+2zqooLmmrR3T0nIXZfHDNNebL5JT+DOrYzLJFf2ElkGE
1RkmLdELVWZGMfTxPDqx3taemDq38rxrlE10GBo/AunVwaa3yWC+9vjVQVmVTU7/AT8+89STzgH4
hX7vHj9++Ik1sDbAnBMx2Y6gA9A151t7aUEHYKNL53xwrJeP/8SJ/XoN96xaZy6wXEEfUwIB3idW
3kDsit3C3dVxRpvbx3/m1CisQtzBaWkvgaRxkHb07nfE/nlWfLIjnfpKq2WsBYL0IBz+M02FKM6E
6BFnqTtrHnYf//xTX2m1lBeZdjHUUh5s9Kw3GFCZL5VGdhAnPa00H/+NU6+xWsuyGuIsylhtiTvc
J/kvRPxny1uEWMZ+/BdODMKa84kdZjVrDIdRumXzWVaM3iM6BvdLhF5HrUmfUV0lHi30bEZxdTXk
7rsz51+bpWvCp6rHGg4zW6l0i9fCXSDYdPAjjBzTr43w2gHTpiPL9QKOG38qr1RtAilAL9vrT1by
qU+/OpjnuQJ36gAfqUNv2BQOGbDfe5+5E5w4k53lr/7rTAbMgngpkgxsFJ7hX3UlJ/LfzMuvll26
b+vyk690Yo6uLTC7MEa1NrGMA9N49vNC/chcbKDGqFT7Oqjbr22qzmpFd750OyAeaF4d61tWhu/Q
Dj4JK04NxGol+1bc23jfcSgL7OJtm84h14w+w/SeGojVGm7NLErQ+NuHyotevTG5HeanxNPXnR8D
8BnNT/KnE8Owpn6qUZjRWI6caWl2NqbuP5YI3lo/fMeQ6OfHe8WJN/kf7qcioEbnax+Ih64szzz4
MnzXwn4oM7WLvxojrQGgGSqmvncDB66RQidQcYWqUxVAeLXCr02mtePlSO9NEaneRhUxzXu/C94z
NwkPH3+mEwfDmv8p/SJlCtX2IcpdABr6Ha/Ag+c1Tx8//sRstZd//6+FTR8JeiaLbaMY6JHoAsBp
f7r8P376qTFeHcrCCU3UYyljnAr8FJtltqqcrn9VFbf4UX1ysJ36RqvVXBIUea7H7hSH6aO/9FSi
NjnXofj28Wucev5q0WVId0wAVRYZVYb+1S/0WWvV1ynupp+M8olhWJM65TjkGAixaYhcwv9pwfqh
uPrKrYaj1pDOLopNM8Wz5oC+/zkKEJvQfv7Px5/m1A9fRv5f82dO6DwWZukcLEf89DE6GdzG/Fqm
by2b07+eHSQwwWLONML26Uz3xTfus4KNk9PS+vGPP7HLrUGcSVW7eWOzcHXV/ci0tZVRf4N48qYP
1dciojWOs5IdsrcCxZRN9LLzaSOg4/QzW5BTv3+1vEBhDIUVtvahFd0VGIXDbPow+Mz4ANzhk5l5
YgmviZy+0XKyFLVzUKWLqjk7aF0iPpXVuWe4d/Rqf/94LE5NpNWxOUhAGE1O6GhPibvTVd/uevez
h5vWH9fTv1QV1ijfKoky28FCiL3HkO4v7lxVspPNoDGziaf0Tgl6s7XI3BoOVMeljSpoFt4MLVgF
sxMQetxK8s/gXuK9tEYUfXyJuT102qMB8w+W0Eb0tPOxwzqgMQ+z7eCU3W+Re2jXbdewX6a8Ka6i
OF/UYCFd6X5ZKRwJ/Ol+ISB4gFFI46tENUc7hfeV9AjD0JTq4rsFQ+1OAR3d0N/sockUXXdVeIn4
LmVUHIcsLc7xK7YrLLmc4RkvYXmjK7t8z3ljY5egsRk2aaFi6z7AN9I/EPDCMLOdoK9+gefogn9Q
OnCbhP8LUAR8O+i8B1OOZKBBJl/Cteu7s7rp3IfZysunTIrsGu/48gKj0fGyi7T5E75M+1SIFFXb
lKD6qtocMk8cU5mWQd+028QtMMRsypLuk6GcbBgjvRmInXSpzApwX+3eDtv4e5ciAglk5h06G5XL
Fuk20t4kmudo05iL5EpLpEhoy3oQHC3N4VWd0vujaD2fb3Vt833/uGRuEycZn4LWan+FieZWOin9
AknyIgOZEKvbLzZidIQ72aB+6Bw0kDJs6b/Ra1An1zK000vKTr2zDwY+7TZobbCxnmldRCKUu8wx
7e/CnGR1KMOoeZrg/PS7NJ/r9iITc4qOCoGF8pLgEhW23aH9jwZob36D8DXIAJPvA64K8Y20at/Y
qEFl/qVymvhoxD36ChGI4qUITC4PJ5vomyLSmNkgMqbceUEzEsgNTSQt35X29B3eOtDmvMGLOP2C
unqkUX4UmwalPSAc0wXjZ5TS2QzmWF4XU6fPIvOPnHkcFiZg5Xj3WYzaHnRbyyjlNlZ56GlNf3oA
STo8TB0/bKrcaD5KPmN1rYuFQwC/KATzVHeIIlGOIhfC+yJ4L5TU54kr8ZLULZgsZKqIjErk7Pmm
s4V7REUBHoCvitMK+As6+9sRP7+8b2S/T2Y7/mXAwQk2sildFLemBzvS9u3ngKWJuK5zrItUAaY6
jlpK8Zg0lmXt0aAmai96CHvnem4ja8+Fy3AbqRQ5pW/p9Fto5G4MIWCyv9NCDS7PqYN37SK+eJDU
WB6kC3Nq06BPEL9gDxrNTo3NH0CjoX9XemE1VoFL019Z1Vew9sanbLaNa5rrC0wni+4NnFoKy6PW
Z4Oy+P11IK0z2S4a1jpui3sildC59OyM+TqXkNdbMEHvuuKUm5DiXE65rndmXmJ8iKnC8AxJJL0L
gl79bBMVBRdm1Jsw/rOFR1O16D76YqCS5U8pkXQyj2guvQV1acwVGgt7ADN6D0OD0bH4jy4xX5I3
bAYADiRmpZBI83NohM2Bwq6183UYgn7xCXJk3dKqEpmIULJmAEKmk0VZHHatuiiLJjXvoroF/oYL
D9tABJoL4/oboEOqugyqovudxdJgAlmjE+4yvAPQtbRBf2sm7RTtAj+Z5vNOJoBoEP1D8gsm5OAb
v1LJRaRavpZVxEjhikQT+c5x1D5U+L1P28jJ25fAad0HP9bJM4pkN/9Z6oS573oZEl93GtCTFrOO
4m04mYs8nT3l2hoSaHESomEESMB1/O00pdE/jV0XP6XnwSupDO8uY2E/6NBZlKvGMv2GuE9++yjc
jkIg/T74AQaAoAYt/aQmaf6koSc+G9kmjz5agh2NC1bwwrmMXHjhvTq7zJWGf+2zrz3N1jJnSr/O
4UcNUzzjFZv145kdI2665iYAwlmj8MjchXB8qmxLnTJ/MbpcjP8k0WDdAolonYPMvclFT4SuXgfO
8EQRG/KFHzXtrRUCTNpGQ4oATDtQnNCqMjkA1xhIb2QiHxVnUQ9KQqJQza3GuwJX059DCG/fOhFl
B0pEiymoE8BM9Ac7/ZZHswPlu0QhsaUUaRjPkQdj6NZqTYRxBXVtsRVZXV9liPo8QDxei8g3aJzr
lC3geUI+/dpx7p25kavASLhls7HLMb0bokJe23AoHgxn8YpKchE+JYFtnSmk+q8KreQ9R9ewk5Np
tJt6DsYnf4ydaAMpRvS7BEKWfcQWdE5uhmAuAKyCoBPzk0zBRlVsRvD80H2Zcf6LJnBOTxi3Um1F
6qNss5HF31JaMxYpd2E8SJUifG0Md4A0gKlOlR70MBqgbvHpBoLR9OjLFCiITZaKhZWEkJu9NHL7
axSWlDJlPwLGLL06BcLhF+E3KFxp3h1tr15oar0NNC3NuL4+73Rfug+luzCEkoB+FBonmfoydCpW
jQv9IrcreZOEWXoXe7P9jB1SYOzzKDTHnxMm6pdDjTJm61UI1IdNKCpM1gNmj/kMDohfBR5P/UPd
vv7H8FnZAqzPu5ZTkW4sLqP3hC6ZvQnIji59mrAZMtmHO1sa/Y2SaK02+LBm5g1qL9O7tIsOugmt
orrd+UFvPExx51SXdTKpN5wdou+gBDpnX3Zz9668Kf/uhTH9mI1MkCO6lFmmw2gqeYkk1XiN4ozl
mKnOqS91WS/sBdkXMJzR8pdBNsmtI0o8OyE8z3B0BNsh3fXZbQE/KNlCgJHxhv0AzXnFsWZu+e6D
j/LIp+lwHjmMVOEgI/PtRv2YkP4/ug1zjnYZ+lyHAW2xwdl2PiBf/eE4yD23g6/jXexnCArLGTcr
VaLj3SGtU4cSRa7YxJbf5mQFQ3FV1AWnp+eFHNUBOtHzNkLLbZvwkzd21Ckj2FFrMOQGL3T1z+Cz
iRBC+s01KEYYx7Qu/p4CNgsLtfYIT2RUzeU8zR0QPQ4iMDIBmtfZjVG36laqNxGGVXlpgzKi2xHI
swHQZ/TBI0FpUEJtjciF9LgRwLCCzdhFfHW2kCS/ZktCJLDp01yInRHBTECkl7KRXzd0QbU7y4WQ
BXchTMab3kOG/ocWOe8QWCn9mJpwMoax7u+T1prFbuZirzlTnmpekrm3S+QgLQfwGIlpnziIO7ce
0rpt0QsoAnQEvjnJnN3MdpRe0ZOwQIIgCXD/uzB7AiuGsaQqBUIHTJsuNjR1oGXsqX6Dj+OrAp5q
RuDDuYZXvq+lBzYS0jGc0xaVp5uW07fCiU21g56JJHHBbIH7iAM4NcigqgNfzrjMvMIbL/FW0MZW
jcjsfldcQNzKMFoIQUScyb5LLc23DRSHWzheys6aXn0vT99Lw5J3DXLpi7SsxNWoQ3Ppvy9DhPQY
5qHXTe88Y7AapMJzZe16Is87mJooJq20YQMHUQviLbem4i2IgHBuIYAR+fTdgtPOpcWmCUaHj+Hi
5AXUpzKC1yYWhXEm9KJL1lkfPLchyloV+8m9y27bbSsLVe1GkMPMW7+0gx7ajo73g6MWuLSv/R+y
7LtX5VfpD02L8k3ldxyhQbVA9psU27lDO8n0G8H4/KOaqtzdRqZBoNhxkF+grnf4JcKooduKZSJp
o86Q849ZUm16gMD3MgmjuzhYEpmkajgKChPnhK1tLbc4EbmPc8wnF9jCpCqu4nOCzLdqjNWPxbz5
2fGB8CfA3H5I2/Hes0irg7KK6FBpENlFOBfPQzcp9NNQSMZBe69R6Cb3JMvBNu684akJ4I4zTXSw
xX1Fia1tzHxrnkaAPnlolIckG1+iFMxBkffjTxIa8DVaJ6QUmW343wJlQhftFTBJZREBb/0qxqcn
ahaId0dZh5eJZfwrbPipRYmCOE7gFiUzym6CKxgtgVNgXabs9hvtmw6AINLApBmMS5vc7WhWcXaj
nSB+hM9aTLuaBHZL8aJ7HCQNKJ0qGbO8D85pYtJ0kLXOtQuGed5O1UhDPkbXB8TX+Q4kBwS+xd8q
GmFBb8IyCC5ra/DH3Wha5ktI/XJD5jBch4MErFdb3LMU3Jo+lfSunmvJhrfcau+UbvnPG0ug3aIq
KW+QORIjaVz87uw/nKtBwM/1B3Ag+y5vmhs9dCO06BoUzE54brntLAgASeWy6J1yzq6FXmiwKJHE
EXTb+OJnMZaeHqC4Cfn0w2x4/XWVtMVVJYHCE7Uk26hP5/s/CrhurJI3s4ZRAPSBr43wqzqPMOze
VV3efRNLbARwU4IZF+6DXebJLwXsx9uGrVmdO2avLrCNyC9qUUzfJGMKilbPl/Qe+LedwlG7bdiG
KA1B1ypBoo58hAXE071KoqZxE4EyGDnr/BmaupjSVxpTZLyrR7aMXQxJEFeKtL2o3Dy/pmLMdOsw
fzGQ7bM/FA5JLTTX8cXzFzSAtv60oANeAcvbgHTt/Kw7ZAk8LVMMoGTzEtmwipTYQFYJ7wJolhtu
kiieCKHP8W+CwZUBK+NtKcdtfQmmj7RKDumRfuP+O23U3TsgyIYQHAT3PimZY/bEsbPTwi2v//Bx
Kq3eZBF03C+koCG7AhMbhDCudcvqjFH1SHIW6IQNmNc2veJEtq7U5PTnLcvnsbcDtmdu1AA0RKVD
457t0TYFcMdwQB9xPqCeOyNdEsZm0vipik0aish6SlByV0fINyI65mal8jfQEX50FhhGkwQEd4Pr
npP+km2otrXHnR4D8T3hkuK88QV7hALx+FOKJudIm3vzoTV9MW6MZLyCLO01VCgrZipxFkjSbpgM
/SimtjZIlmFibewiawcYwBQ72CJmP/2WAS9Nf3eDmTQ7VE3kd0syBGWoq8LiaNcg9S+sXLLYPCCi
9i4Ovcan1K0ZqCpXgX3hg0GKtxLSoP+PX8rEOevcLFTgGZRbH6GbxsUO8IiFT1YS+EA4lyv+sMyg
ayZ9uUSTDrF204gufEyIRElL0xyc1aNhtmHUA4ACFPO7wds+3Ee2CZmEUgIouykcIuvFMdgC7Bwl
1pZ0lH6jwvX5TP4Uxuouky2hF1tv51zYbF0NW7QFjCVxDHmPRN9VP6zRIG3e8vmJuWRBXnQ5R7kR
3BFdeK7iADWL54VXC9tMjQjKQPS65nlTmAQ0Osm7YpdPcjCuVZPU1KsAfHtntRS1exzwm3Bphp9r
/Zx6zbJXhoGkFzBb0n1QNe0mQEevtigBYuPgMytgUoUuzDJtZqSePnxudz+VXpJ/SyK/KK89XQ8P
EAoJzkUelPJs2eiqYxO2gwE7Y4LgMUzJ9BjNFmG/AiZQ7BW86pRn4YJwZhOz1PSIaA9ghMf03lh5
mD5MLSHOq4SZpu9gV+Y/YHmxHACdce5GCDDCQ6Za8IxJwPZ5gzwXgtJo5kAjgXLK68Qt0/4byylb
oK9CxUfWGWHw1EAr3UQob5OzHNXzHTSJ2d8sousXf4CIC6EyW/KNqMj9PaDkZCQ8LYc2z4k8y2D0
N5MzyKPN3WWzw9+9H95MRqXfQlUtfskZWvgPK7QG+9LOLJC+1CkwAJPG+dyT4p03g01LzFSToSpt
huIci54MAmBj46GQtPqskDhiEWeO4r3LWvhtQabZNvx+oWIiZiI8bWuqANh/tTpXm07pFEBbDUdE
9aK5abq4fLFbXIJ32mFj1l09FA9TJPST75UaroSbnwkQ4kdAyOo8iYeSEnMXUCnyfVX3+7SnMdT0
jTTcx2MevIPGc2iuj8ZRexdQ8qYdoNR6T5bBCtQJYNZN38EvhCzkXYFdZeUt8yY899EMYvJCgGnu
h5ndkMNxpugAKqh9gqs8vw9CBi+uPQD/aZzuyhJ0RLY6Mu9jgcXJBegwLD0C17nx1cI1mnqcJHbI
QLMzl6gUiw7LsbY20CTmK5vOxk8coHGpi8QjjIOlNKBVVseXHaF3CptOsIviakltThI+J3DkPDTK
ZRftG4egtGHXjg4Z16J35LrODT3J+hx38V9sG2QDpjYKsq+6qbfgiU2yMQV6pxYu+GouG3gzv2Pl
S3t0riMRU2IwK70XoxjfBA4BP/yReqo3N+pqFkUXHmIXz8Vmdsgks7RSV0A4il/hXIsrc8zBc1nU
qn/pUpM6oZ24StN+Oni2G5mHurNTVoFcyC44CTT95aKIPos6GWyVCYRbDeADtFfMd3YRUoDyQXNM
2ybV9XeRwTep0lABSYwog4ctRUsqpq7zbDfsrJPuBd0AEoqdkVPq1Vi8XLYTBQBdpf3RKJYIZKiB
LY1UNY4c4uVNW8Vw7YO+NS6bMKAla3RTcrSA/eApLxljj+rmnt2ov4dca6uzsEVglKVBt3xJDmWj
dMHqtZjlNZrq02aYA6s6mzL4TxIl152uc7gjg01Kq6g+1nUWf/dnZb51ZU6CTzmfPJnzb7qgXkF/
TTDVFDwqpyInt/1mOJh9474GHm23vt0SJ5CPvJQqx5Ikbnzunwg0hlvWeHBrFGX5FOkouB3sEXZb
Lqxg+GkGgSe3FtHKc+s5zbW0Xf+bpuNgi3pU+ASeggsEH4npmd/289bKFt+PZqmvJ1FhgdNrLbbf
zjLsjS1QSYy0ENy7AI7yLV1TTslZFhBpW23hA2hvUNLvK+UxpyvwUunGTGP51sRt+K3Tbh1spcEt
OFw5sjYb6uaZ6xRZtsvnDvZsLyl975Mphpjec4uKiUDcOP1hpIoJsGUGu4IF0VDgMpHE01UGxsrY
1twN1DtRGmZ64BJlfFQicetz3U9D8pSwto1zuMSkeP4gvJfBSfrsBUS0l7xGRm4cErOsKZylC1Mx
DdSdQVsSFgYReX9rTe1tFNDGbtROsQxTkvyC5MRU7eS0XyiexQ7okTo00MIPXbewPSPH1M+yHTCQ
6CiHUWTuPEuRv5fhPXtl0e7nce7EHmujAto88dzMMV737LfWTCad7Es5uc6Tg2iqOueQj7rzvF0c
DKhOjz6bRm8/t3lSTwegwZQaYoD7qE+dkkpMbrrs7blnW7eBScGm8W1iauAA2b7WAWuiaPmfQHh5
sM8gKXKGR0v5SIEevQjmeo5/N+mMWqvUA5kwhTmz+aG7Fu8cL+jQh8bVayNLDls8UciXnTLuvnWj
05DxQBPORnv8Ffl+etPMFHHHkYCRgF0kvIEhtsVMIWk0B/CJk/bEbSgMrAgoS0Y3VSGXXWihAgY5
B5Yp+H9JkTV3NXZKD4lrqjdfm5z1EFa995AG2UNBbfN6iJeQwrKzZ6Mh7kQx2elL5u2w9fUInzTC
d/J3nlJvAFblcB3DyVO8seET11ROlz4Z6PSbHdmW8VDUObW7emi4a3KKqruCogQ0EQ8UKi3gLMs9
nAhSnSIpxEMH2PUhH/L4u2XX8ga0CmhJgKnmI2ZKLMRwHkAYtgRu3TGMW/e1DVpBRZ/aQtzsp9Sa
7pFkUGTOtCPOIcibL77hmG9c/s0PQ+c1+6wKimTXEnxYxzyj6BhidphSJszbBbHfWqI9B2/aRM6u
AiL6anVLGierpMxI+P6PtGtrjlNntr+IKi4Sl9eZYcb2JLFzdXZeqJ1kAgKEuAvx679F9nlwFAuq
OG8uPwhNS92Sulev5Y4N7tGQEZI5XoAnt+wZLvZOC55akoJLqbHQtAylCYmXFDiuwGStuIejoUZE
PAxVDcbr1CLz1YpaCDwhM2WBoRwtN6hZJfkvD1WZLwotZXi5ggYbEEdcvv5pbRyqxwz0XG/SAK/Y
O/Bd5necgIkTGSN6j8IQqe4byE48Dvno8XMGNhSw7QVVOF5QEMHrqOZLfW5fIVcDS3RzrmZJAZbg
gUB9DT1A/bypBbcgdl+p4uoaiHbUQVlIduRczqo5eEF5LpDCw3vnzKkXHIocijab0naGkrQuiSij
blQ891pwh+BlilqUJ9U/5QC139O6qQz1e10WkVRWNWDp6Rnda7/wDj5Jq/tKhvBuu3xv+g3Lp19g
KPAAAIq0iLxzl0yfca+tj2O/2S9owAa4C17mxeDQi5whWASyb0CIvvGhOLvg88DlcAStp6/+lQGL
1w1l+hXL/198qMuqsqvTjJ65YKci6Z6Dnmy08RiwPa6GoVA2epfHKSJnngD7wZcjBmcJqLIyAEE2
cCamb2j4JE79sqxHgGRQKhtiX+LUZ7NMLtGCRlu3kGkrafAJsBeSTHDbO4NkpQMwk/+zIHtRg7w6
w/Bx/RumVdA8W4GMGjoO8GzQ1weHzsYTwOf2467BdXXEkVJXImFJznjf9UcBYeoH1iJls2/0JZ68
2EDcRl3dcSZ6tlN2l0y4OE4VEv7rgxuWV6dbg5E75I48/5wgE3EQETphwIf/tU78eQOOabC8Trhm
o2Uw6HoC6cEoKsFyPxZHr8o/r0/fsHWc5We9sA2SHu0ELiwfR7uDRyjBJRsgz0iRQ91n1r5TwVl+
2cuP1GAhqATKl+Be/rdJkJempb2zA8PRfBh86ZVfAwCAXkL1eRiX1Z2arX420+rqzjs0nNg+Op6W
/osiycEJWVTjgZKhivctgOa7KuoC8GS0/00/RGRbkOFsEG/qTCT7QtBvaooX9pcdhwINxzlQ8KWp
KoKNQEs+g0MDae5dP0PnWOucGgLLlqBL/fNpVNOpbYufBGhVXJm22rwNJ45OspZ0AajimtE7J135
wa2gNh4kX6A08TjOn+qFhWL9pxj87S+mNQJddoYG2HNCRutGi6j64VZpuQHVN+woWzuTu2zMgH5Z
DBUpVKuqN0vTWUXHp32TXz77YqldXPNbZTc48iMQfzRg80LJvP2+b3DNjxNP4RXO4Q2MRuVxofg/
Ocuhv2903ZF5OpR+jtFB+go5U/QwBG201f5iMrv7p11Y1Gcz1F+8cwN8ygG5AkjnAI85Nfhjffqm
3ak5shzzGbq7ip5bX15nD2kenMN2FB0DtCKV1k6wsM6l5vkileDLReMiB4AIwi3NAY+nrdFfNxPV
KSZYW1OgKlX0O5gugHMeOM+92LnG/8kjv9ierAxAtgNR4zNeg1/RRlKiCBFsMTW8fpbRaFmZF4Mr
pBOzlDkYvOJvFGveQBXpn6bGw57b79cX2WQfzXsZTyMFIS+cxWzRU0FX1aFIIJeCFsMtXPLr4Yfq
XGBktIcAaV10fxeo0aiWdYeMtBusUCYTaR6MzHSOzvUcsCovRE7ZRjNbdidY9bQNt339lQb1sD9X
AQVQ1AcJB64QlGZPSVi/sa3qKfPIzzqCWmGaIyOXbPicyVaaVyOyIc3atThhUodldygwdefZLz6t
L7ZpdM2j015VjlcGIR4eagEjlklcIQ953je6dqHO+9xyGjJh7k5bjJBjiiBvm9nf1kd/PRpRnXrC
7QCaGKoQbR2ch2fQT330puFz3XoxkmffSi/YOG9+U8D+/SinOhUYcyGz1lILHxotZOUKdZE9P9eN
c/vvY/Ub6clTOOePHhxx5rvaGiBu8+cu49AMYnNJQxyjXQQ1I9SEHVWIjUPasPKh7uZ+AqEYyA1C
IwBlXJSFglOdDuy0vjam0bUzGvKvY2J18HBm99/BvZ2cnHBnWwDVmb+SPKd1hj6Qc96MUFgJh/IY
UvIhzTzIOBO5b/PqFBW0qn0xkz44LxLJfoMwCNzRvM+rdYYKMJP3MrIoug5sqJckC45llPs69Gio
ObU/Q0Cy71L/zKbgE0Pj5HGWANLsW1nNp4WkyLgnAzmjIgWZAYDq98dunfsiR9mIz9JbOrUALWct
v4DGngFk4D5Aa7PfuIUZTgid/gLp8ACA94QAfu89N8uteskltLY8ZZP7vMtMOgOGjRJpEg0cQCAA
xKC46smLV2z+AoN76RQYuQd6ONLMHexU9U+TN09vIAieb5ygptE15wVxcQg834DRG8d7dlXbXiG2
kewLPDr9ha3sKYWyK0YPB9HfozTHTgNN7C/rhjecCjrrBcmlNaOcjKTmDEXNw0TFSVGwn1eN+A4R
O3lw3Hrr6WwylHY2S1Q6gaAj+FZaut6pSsMoxtv20/ovMW1TzY3LkvVZh/IXTs8yvAWAoR2nwgOi
2f8GmeGNQ9RwldH5L3rI/MwR6MPxkbGAogeoZ1CtTN4B3JYCjN6Lo4vEPwTV9x1qOiMGMC+ixPdq
XJ0AozoyNQMx1UERfd1mhhXRmTCmBqJg0FCF4l2SBqhnWH3XAiE/ZfXnfR/QDuUQ4hd+EfqwV+/i
bYgqJ1Dx1byRJHydSRMSJMteeHG/T1KwpZXtsuaMDjGqRUcuoT4J0tkg408RbpqjehvW/hWtSbty
b2Ad+POTrpNC5dAGThTgAHFB5QQ9IR5V8bq9DPtLZ8dIxhYPrrDC6KkLUJljQTaYnKypvjpZs6CU
3AvANl/XP2Zafe1ezgIxBlZetD9tPkDnM8Mp1aDAvi9w+Zq3kwYNBOU4tj+raAyPoyO+o5fV27lx
NWcHuijjXRE2P7tRfiUh8HR5BKzRul2WpXzlAutrZzZSY8C6eo71g/W5uOQQXboGkKi9y2o32rok
L1Z45Rs6NUYJUVmrscMUPSXS+WUFDQTQwBHZ0CU9I1pIt+ZISCvSxxKavlHmPUdzPSEaiw2uHcPi
6+QZY15EUMJL/F/L8XIEfg5Yk7xgG9cew7Gi82eICc0INnXZDzRUnkpkVLAVoKqTfVr4IbZ/hOkz
mv9DNDqKPOCzfg2su19IdG0rfMvUcLdE4dkCb/36jjAZS3P6AWcWakKt+j5BRhdV/Ah3n9bf17cL
QaU/Q0opyMxUX5Af3ZycHZ9AeBw967LIHn0a7aNUpTqTRg0pDQbqFfq9tAFDl231A2QL+R539H1P
85h5rmsftJX8Bu6y6RE0TsDzNEwCJ7/D/uh5iv60EKBx/oQmxeYmoq6Ouwx4scKxwj2ri9GXYPzi
FIGYaz2HbSpuLITsHIF8KdoYxAzwyL7Z64fgVEGsC5WCm6gASIL21AF8fsXOyWsu0NhRC6B0rx5Y
iUpfwawvTQt43/rMX42EsIy272sbr/S0d6vbDOXXo82AHylk+UOVBdn4wquehS9oe7/vKlGUM2lu
E6Did8lcfGgzqJatT980uHbApYvGu2jG6gb0IfTgo6i6WDlAjftGd//cNsMgJxuKUs3Nifzq+5RX
qMXhLdbutIx2xMncz+28batbVrHPQ1YO187JrT23GJhdc1g1eV3guVN/AwW1ewiGQlwigKr3WUYv
3uJ93qcqC5qbcuhN9uShYVtZnlcjvg91xT+NjkNTBYOKmhv6Q/8ZSP2QIl0J9Nz7QNRPhcU2do7p
M5rLokm/6/G4bm7QwgXSLCPPRdl/tZeLLCnG98Bjxrs2kV7KbeaBTqMsXSBkI/ZTAlHmHOoRfab7
dpFezUVHTQrp2TQ8Fx60LkPa22eQic07R9e81+UtECUqqG8Qw7OvbVfytyIjzmmfbTT3nRiKVXSg
5Q3NVcCHj/5QpQc773dlc7GXdAcuAnts0DR2CwFe4G+5LdGEh4O+eL9v/poHJ3ON3k6RBGeoXnax
L7Lhsq1RYNqhmgdLfx6nDmwDV7+C6AmujgkkA1jRfgcv5LGWuxjGfV+v4uZOKVJRW92tZAEEuWUE
QqujUIvi6S4j6SXcELXVUFQNOH8VuQFF+tNJe7ox9uvvQ8xec2MRjOPsUsyejuJb74KTpsgDGfuA
yaIjms7XvPfLi2/9O0pRnL083UgTGA4evaTrlGjNTCltblFguagaW+jzbYfP6xZ7NdGBH6UdyoJm
M3rb/eIG4vE0nkDec4AyGoRDUvvRQZvDef0zy3B/vVDwGd2325CMRcBwvHFBYvRY3Rqq8hPExt2N
5TF9QfNvC118U1+MiOVhJ/JjAC6Th2he2ruDvB62cgSLt732OzQvB/yQVl4KHsXDaOOIu9RV24Wf
pyEU/teonuriPA6Q1Zmf66b0EWDK1Elc1LJljeZt8BkEjJYfJguo2C1lHNPv1uKCO6Xo02FdcUvn
EJ0xZbT00qFjZ9wKbKYdosWGqPEgep5Uxa2AokT4GU3kaAk7Bip02VfAxIcL+BYq+Wl9n7y+16me
+O98h0R8AEwlBO72gBj9JWm3akmmsbW1Q7KTLydicla2495B1zO/QFj83/WJv74Mf1W2G0sSd5qF
ekg6dFmmaBZIgVc5ZP4WiaRh9n/pJ6gJ5FskbcCWVzrHnI1p7EBaa332r6/xX6VtNCL2A26G3a1D
qmJRFQbt3AlC3FNxKhrh2Kc+St3v698y/ZBlDi8eSCF4eapoQowG5wZaCnLw86RCft43+LI8Lwav
fGl3kTf2NwstUd3DEPopGiO9orPifR9YftWLDzS8yUEaUWGda+SzZSI/+xDj3Yhhrx/Df9W23QG0
OqU/AaSl/Hvl8OMCPmaZ/6nJgqcpTLeEA0ybVfMEJn2H1lBgPENiMDozAlCkTaCZUU/Zz3Uzmb6g
RSU7aTzg8GiE2rZ81zhAu3Zd/qmaNtNqpl2kRSVVeHKMmtGB1Lf40s2QyNv9DP6rug3xOkTvALNP
a3TBcQcdzBTsthurbJi6XtIu/LFRYgrVFcpW7Rs8B8SHXnTdZd3yBlfWK9eF5efoSZ4jMEZXaGB0
mYcnB8nauJnQRwy96I2QYdireg2biwivMtqra+L1iXUaXNk/yoiAnMSP0LKIXHo6HRZSnB/7fpfm
2X4SKjAPQEA0HVxxRWEPvAJ1DlII8Nx4EIP3642ta1qe5f8vPVzYSlmp51xdvKESX85HtHVtlT8N
fqGXh4uU2eiX9OsH8IgN1TH1IMsioXBSnoAE4bd1U5l+ge4bjPMpSn0802bHB5EMJE2C3T9BrxOr
Tg5Ojb4lAM55AfYvelW42J0hyv1h1/T1EnHi2EIm4DICmVKBSxYyyfmYPwN0O6A5cP0TBifRK8Sc
MbAAjIN95Y10YwhWoOsyAPDWj8rkABmCLbkBw0rotWLIdyZeiWLVOQRr3rGZy+FMs2jrSWvYTIHu
EtDvCEDvpq4id3+BjkCdbOR7y6lsN1Ivpg9ormCDWQrtnrl6GJAxPZKRfpAJ7pa7LzV6wZhZXo2L
JCfXBFxqF3cMnVPa8o2IYZq9dsrVvWXVQ+6F7BAEE+rplQLnD/qs0Zuc8NP6RjItsHbOWR1kFcs6
wjcgAf00yiJHp6nbbdjftE01R0afNSqotEkvKEQ+peCNXO4DIQgpUP487/oBek2Y065VYD1AezyD
RBR6zdpZHCNv2CdMR/WiMMFbJ+1UCwrREf0oVUg/ZKC62nBjwxmkqyMkqcVq5E2HNyk4Rd76An2c
brlsJAAa06QDoUEZbHbBGJZaLw/bLkuiLFMU7AwlrhsTCEUP3N2Fffb/qgTbaBbnPdAR6aHIwvDe
yyYgDgY0Ja8vs8EX9FIwgP+DUC5vHgY2qbPkDFwcIBJ/F8xWF69/wmQf789z0y3r3OuhR3L1XeAY
hgkgomreuteb5q/5MqpNIHPidnIGV1xfvPVJM7RxKKvSeWeDZHKXUgJWQXNnkihqB5aNt0nWPCYB
RCdlmB5qUm/kD5YS09/pA6oXg/0kyVKSpVjl3wiuDhQeB9Krf4e8/S4l+bAYbJFxseZsI/fsLhZ6
5ZN6bVhK4YEaI52vbuKHM6AAeTv2F7BAB9bRShhoWcPUA7dhXWXqB+9mNNR2oFAQD4KCgxSiaODk
+Tg4oIe5eUlAaTyCDlU92pEzC7QHR3VzKNBcCg6IGpDQA5+jKoFOOcjQT2Ups/Lt2Pqgldy1x/Q6
M7ca5F6KLMHDBTvYZ254gtPkG7YybLK/6sygEfXcOWCXwW4E8pNDQFg/LbwvDoDkCjwvv/b9jCXe
v7hiJoz5EwOnzXkQAQiowHTk9h/XhzaERLr8thdDc1qiwxDt+5ewGUjclYAtg2VDnGQO8XXe4q3h
gdVwI6oYXF6vNacebuF+kURnsIX6F6kgDxSVjfyw/lNMo2sBhTlJSKc0ss5KVAXaHXBsWJsa4qa1
1gIKiXrmDpLi3BtBlrwIc/zWWW+6rdqSafZaKJHtXFehwBpzEHKdmhzPMNDebjSWmlZZuxhwAUx6
PwfWuXGGGPm/N6kkDxza4YnFT1M+7nMIXamhyWTrTQ4uB/ZUqiNh/ht/qTWztN1VOQSvyZ+7lVmg
yEL/c3XFtUOdCu6D7QepjvX9Y1hiXZ2haDsbsRXMP12f/JRgyga3h/cNPAj7qg1U12YIfbsa3DHI
Ly6olo8JCI1OYKTeOCpMs9ccWUKKtXZS0H0nILKNixE9S9aMasMk9rDH+/QvdQZoALiFF/Froip2
JpaVgZCj2Ho6GLY/0Zw3BMkHg8Ijv4LKGcQtKaSvwVD5aX1lDfdiojkvA39u6XkghZLe9HnJMAGp
czf49GRP07/rnzDNX3NfFqQu6HaD4jJ4Pcj8CoBn2OeaFpLsNL/mwmiykiORkl/tDqoMYCwjh9bf
ig+G2euSDyDHtgFyGfkVVDxQlGK9HWdyi7XfNLjmtAOK/GGDtuH0AHBU/h2sfm9qmVq7ql0gVvgz
JIRZ63gyc/iVtHn+LrFb654mSp12Lasu+9DQsOt4ECJwRqI9El62bxw1phvgbYPPeprPDjnP59Dz
+NUfERCGRRRU9Ui9Qbx5qwpp+sSyKC/Od9IlUtHJqy4d1E8OPEDzggQfSl9v0mAY7qie5rmSdjXL
UpiIM/FFSrD/Ad0R3pMMLWgJJ8HByUBJ7Q0gDnHalm6YznCi6VIQPGtp34HnGE9d52LjNBNyhGpP
/9HC9cgCJGPf+mtuLco5AQv1LC4SYgtHMOmreKcWik914FoiUnvhwxMXNxg/DrUrjy0Y3vfdtXTU
WoiMt3AgBnTBXz3SbsFPa9wJD6I6aM1OEd6UO/MrWtHQvD3xNPac8Oe6zQ1bVmciAe8dsywJj2YJ
E+CIw/nrBiBUocM+/TOfutqFupNOA+GNUFyaFjmAtACxj4+eNLBTsQ2Eq2F/6uA1HzyApa8icfHJ
eGcTuMI4fBw6kHAXgG/KnVU+HcE2NOiQtbmYH3iPC1GSIW7YkMVcXwhD4NbpSDhaAO3GLeaHjvgf
RMX6g5XsQ7ViCbQzuUAWacbDtr7IIXkbgh0c/GHzLk1bDK65LQeBeQaR9PriZ2BitcPoSzZvZjlN
ZtFO4m5o+9HtLXYvI/BUDQrsX5B62CLwMNxVdPiaz8EBB4wvu19aVRceHsghfynq8M4J0Na2vrAG
D9NxbCFkUgrHkfUFrLJf5ISbrphB1BYwe9/O0VlIClo5Nk8JFrfMH+2lsN3u3jk6ak3lYwJYaNRc
3bobzoVdh5eyGT+um8Zkfu1IhgZCwFQetA9ysEV6gZQBbnMJyMFkdd9W6dC19xat++Hd+ucMe0mn
IgH3BeQOAMd4GIpJuXeIdSHSYEXhOfG+D2inM4CEuPwCEI8MDpTebR8KgEAVfto3uObDyq3ahM0u
9tE8QdBmRnCwKNmIoCbTaD6srDIEOztvr3ICdYSyiw98LLZYkEyDaz5MIqhuKMturiKCqEeaOumX
1h3LjVqnYRPpuDVfumFZW3N7hR7KBRS2ePCh9TKy+TFa3vW7jK9j10ia1v7U9u21WPgz+QTiUA4O
ho19Yzi/dPBaAYkVdNDU7H4JEQXx7zv/Eyvbe5V6t6X7ct9vWAz44naaetQVEOxor53CBhocsLfW
fWJv7CBDmPsLqwZZZTq2WYtXzQiqrp49cuS7jsiifl2fvukDy+56MX0y9tilKJ9dSW+5uLsXqX+x
2yz9mWVg9N33Dc2BCUj+IOpVMUjjJOlJhNljUjrPjZ9/WB/ftNCaD4cEyiARm3CDGLu3EqC4g7S9
h7Ys4pFHbyGTs5EbMnicrbszAa8QSlLtNSGNH0vSJ499CWD/viNN5yFx26ALm2horzYRTzbUwkCW
G30ZM+QR1u30+vzJX1QkIMFIWFS11ybEZb3qnEsb5fNl3+DaE1kMoguggYZYNwIKWiSLrFo75c4W
UMg0+WXxX2xUlMJpO0Lx4lrkVg3KJehPnHs0m2/BFEzja35s12qQBRSvH5hAuagJyg+hAqHtunFe
j6ZEZyDhQSLhsvAye6IfEhmccSTfB+UPVOG9jcV93ZFJtPyul/ZhCRjpe6e9ujNkzlCifcMoXq4e
OBB3xVPQbv75hbB20Lvp0vY6AKmw8I5+XEonD+iBhTBcBaU9u953uyOR5tFFxyYAw0Z4dGfnwBdD
2sdCFX7vu4BEmiv7Ten4cuyaC3oF8/5SsZT8miCcs5ULNC24djgXHTTsg1LOD4oCMWJ741cwDDyL
OfpiC7oRVg07VickAdoe2iS9B6bvdgS5dw8BspFDFXN9y5pG1/yZN0kPwP2c3UOAobykhMgTFMe+
rQ/+esQmOmJLFvWE9kk3u+cKetEzOnNxJb4D/9LXYcCmnYtoV46F6JCttAdXcFJk+VtUtL6AzvWq
Jvsip/FzEuVnAAE2PmMy1uKUL5wPXBFQz4CI3cVdmsi4bz9ub1WTrZZvvhgbNP2iVbTtHgrf9eWh
djII8cgp72O3hYTdO2Gx4Rq4syM29pUhkvwFSLYKCRrwkt0LZi2SKrLx8niYne6dAL2n+359C5hM
prl4YhVtSL0e8gmeqmIAlbun2oYK5r7RNf9Gm0XfBbV07gVaBn9fuusRtE/7BtecuwOvcEvt1rmH
ZANSwuChrxUY71m/4R2vLgBql1qgHZjyO9X4Mp5Pbkx+NBsVtFctjmE1i09OZnVTnc/xLIPwWPb8
kQmID6zbxDRnzeBgxbYDESkVd8TlINbGXRjs4SX0DvK9n9DM7oQzi3B5HOIWel2+95yq5jiMv9bn
/2rApo4O8QOP9Fx1lA1xDzmBxvlaiee8eWJ8Y7ebhteiaQ3JGhB3YHh3sA6T9aDIk/DVwd6FOcL0
tduRhPJuhnzOEFfQBpwK/9ioaGNlDdtGB/T1bCotksDsvdvHfiROYtzYkIY9o4P5qGtZwQQx8JgW
Ap35QGV0aDq/rS+oadrL/1+EzdFKurzI8yEuSXIQBFLg08ZWMY2suWeOxkzolsPWkKF9Uw7uN9YX
G6E3wuT+Qq5gGTUXHQX4RNoMQ6OKaDfqQAPcdMmXMTx77RmbZSJP+6yjuatNoSDIG5h+DBWOlPQ8
hlsXB9NW19y0heiyK4EfjyOu4pIB+DMO9QkyIWeXe/sIBRwdwwfpgklUy+pafXACYPPYiH2eqqP3
qDX2vHYXT4J/DuSaQzzJcR/SfmPTG8yjA/j8BgIIsmu72MVzu66gDqee+vR93W09lJaQ8soe0kF7
kVMzxgR+gKWeoEyd9Vee/EQsA+fU5vYxeK5O4tIO5byIgCAmzM9dPcRp8LNI/NP63jQNrnkuaNDt
cg6aLoYQwyEgDy4EN+poIyyYBtec1y8jN0/q/zwMk59sLILzdd/ENe/l0m5zkPcNkLMZHyJZIuRA
C2rexxDn6Ei9VFZTwwpIjrh0/JbU3l0ivY1NabKK5rPlTIOGEQtkKcMMSbAZZW7/SKt9BJyODsiD
/HcWjBmGh8LlyRuiY7fFyvHq5Zg6OjpOQGQ67FJIlmeFF8QQTeyQa+2OfYr7spz99MzE1jlo+pR2
xHI5eyoqsXNs2gEaB62y67J7fJxd1Hte30GGo4UuQePFoTX4kIQRKVFQCEK+2Od3QZVuRHzT9Jel
fzF0CnbHYaTpf3GN8echuoWAdzgXxIV9k9dcyxG957QOtr/T0vu6e2qCXYhtrLLmWDIlIYTHkj52
pvxu7p3zTrkCh2rnYMLLKIfG7nLgglgQsB2kyFAr2XlMUc2voJ0B0UqPzTGr6BVSQh8BxrisW9tw
juhANQjY+50lECUHcS2T6kCyaxgCksr3hQQdpyZ55jpLBiB2XHBb9bfQu418F+8BMLWaLyVj6qZT
CbOzPoByWXfEAbLPLJoHVeBNBaUItjkMEXi3nINrgmL4jUSeIVASzYuqORHIXCCSFc3TcjnDuQor
bdy0TYNrB1/ESturUcRfBl/u8Lh2VP7WtcwQWnR0WgJF58jt4UPLAweKeSdw1m/M27QVNffMkoFn
lr2ce+Ezbhx42yRq99OJaC6KJuM+gVQGJKecm1N9rfkVdtkbtIjmoVDqccnYLmFxEVX369PmTjQE
XB2Q5qDlNHXIf1bBi28JLv/NPfOf1/e6YUk97VG5ZJ0sF9IYcZXT4zz4p90ntg5J6zxvEJCHHGLZ
3GTdnKYoOO2btOag9lioidRYTjK/h6jSocX1cX1kg/voUDRUvTmLJEYescNt69ZBBnXz2m4aXPPN
EhwIap6wmvBNu7SWS+Pe27QOPyMulEkZ91QM5W35OWnTrDmUVjW/F2PEtlLqps2iOenQoJsenF8q
DlL1tRrGe4GK+rrhTUNrHjp7ow891AhLCipvp6If0aK0cQqZhtbcM6Ntz5UP93QxNCuz83bUMgyt
o8sq5IbrtoE+Ud6Jr73M3s/zVkA0bBYdW8YgZGiPObwHLwyvv+GQIDgrdhlbh5ZlXkolYxGe1ny+
D7z0c1VtQdNN09ZcswhDYmeBV8ccMtrpISzdYXwDdJ/Fj/WgrK33neG40HFlKsA1TFUIW/14hTe1
oMKpxG0zk2da1+X/Ly+6ZeI0bEIYmNzmd1TcvraYZq7dcCeWKwDSsa446MrpOfSeR7yXNs8i0/Ca
i3YsshWpMDyOi3JETQTYQeTDIqQ39u0dzVErjrYlH30gv69dWTQfalqd9g2tOarVgBeCJ7A6Dowq
bWPmtBvRxZDP+AtNFvl+oJqwj0N21z0IcQOD1cHKOwjZnjezhYbDWoeTZQBj5f4Ayyg86Srnqe2f
guqJ5s+Oc95lIB1PlneQqp+gVB/X3jB5RwgVyLumcr0tujvD5tEhZWirF04fSiguivLql03s1b+g
VvDR3yofmNZhiRov/MplTSEQen7nJqW4ztVXgpsvPPf/cRTqYLK+5aPyl7xkRfv7JGofx5odh6R+
Wl8EQ35VV7ZqSzmMkHrp8b7+NecihITxc5U8tZwc68Z659I63rydGaKpzo6GABeUk8LRlVfADiLI
4WYZbCUKTKuteTJq7tJKPAwOFXWgTm+E/EQYIv1t3U6GGKrLW01NH1WcL+4w1vaJQP75kNDM3neE
6diyCpR3HIj7/wo5KqQnlW4hygx20RFlGVRS2NTDLtHwHOboOcWTdYBC1/YXDKbRUWVO0duQh18m
jwrLEqH3D738qBceVoEWNGS/U88FRG6X8lDVx+sLaohvOo7MsSqa5tAsifEmHsdfy+mC4IbyFovq
jRPA9InFYC9mP6j0/1IpeHlzwH7w9LbKG95qdrWRXzWZXjt+nbBwfbS+IgNXownK74r5ezs3dEsk
wxDgbO34ZVZRpjaBjfADMvhspsI7vGVhp4gFd1H2a30pDHFBR5HJauAjFAGR43P+caEiXYb1oSC7
mHaoo4PIep40Lthohh91VYn3RWVNz6Lyyj0dXBRSW9oaZ6kX2F7VxfWQhVPcBFYHdganUftut7ZO
+VXaA8CsFB9ol2IjU4c5De7W7f56aLCjZd++2J8FJplW5aDiWbDnwYNyczJefDQLt5nY9VqxI82B
88xte9vF7IcpOHpJc+Hws/XZv75rwP/85+ynlIfzBBaluBLeMQJJGa3bE1rzdt0MbR09VldUzmUm
VOxF06kL0RPAvI2hTTPXvLa25zJKMhhFoCpS1PVpSqf37rzXMJrXeqCFA5ZkUrGUWfO16dHr/5GP
vR9dXSayfiO4vR56bB1H1A8ATva5P/6+Hy4FEhtZ0V0rG2or65aKWa7y5nhovebcTiQ8oss2jUUu
1MYSvB7ZbF3BCD3ZwLdNVf8DCYW7JGveoJT/DkkvqJPM9MadOT044Kfc93u09R4bl01t6XS4r5M7
aEucOJ3PQx5u/BbDdtJRLEVo5xNQb30cJQBqsCduN0d/5+va1smqeg763dKbuji1nYeZ819+P29h
Ak17SHsijWM6QpcHN/TMyt6wCYydRcW3HtUGs+j4lbkdpACjdhfnaL1PXftQ+eXnsq0/rS+qYe46
XnKwiwkQViXitMFtKgzQgwFh9Q/rg5sis2aYhuekBapdxYVD06vbNdGxJxT9YHX92fXZaf0rr99P
gDj/M4IqXJejsa2QAOudAwGXhlKXtoTWfFIcamvjpxjspBPdoZkBwLkOwAfZgCTMnk9DvcWy/zoZ
L7V10KTVVNM8TAyC2qMz3vUYnPTOJZzkuZ+c+4KnUKEg3aOkX1zqxbuMphOT+f5cCnuAP7ACqVrx
HvehzKtOudoLRbF16BKbwQwYOWMXV4UVI3QgxKqN0GpYDR26BI0TobwSTrFgOQDuerIK737dMKah
Fz98cZvI2kCBc5PgGdBOHztiv42SjS1k8AZdsArsCg5ewDA50hBp1p5Qe4PCdtw1z/tmrsVnp2/c
Lm9hlKCizwH45eps2FKONs3d/dMqaQk1HNvC2MiOYbekUhwi3A1xzd3Yj6YPaO9e34rAVLlMHuCW
erz6/lMTPdTdFlDBNLwWieZkQGNch+FBEHGIWHoE/ERaDxM47NeNbwhCOm6pTeeM0yVLw+jZqlG5
wQURTyQLtTgmkw0jGfamDmFqeRE4bjYAQNPn74oGgMO23EigmIbWLtGtNXeCtRhagQE8x4xtupXn
Wzznb9ySreOWMgdsFmqqu7gA4qoJzkBgZnxjzxvWVccrISyOWSSBSaujB7xST8jtIYS53ZZSsWnu
i7leRAOa0w7SpgB1gRn0Axf+PZHFY1bKfc8uX3NZXyKZhFjWxRK17JBEh8nbeFKbDKM5bABBm1GG
C4pAshisQBZuDnSmscy3cs6mHa957DyPQ2U5mLuVWUti23XOqAAeWuAtNqvypl+hue3YdK7rCzwx
mP2eDpcl7ODVPtGP605rGF6HL8mmEjXghr+DTgn2MOlAg52cUqAu1j9g2D46ismTLai/oYkW1w40
JvjHOpWXtN93UukUX+BfDyxSZIgGgHqC6+3Oa+l5fd6Gd4UOV7JFJNEjnXYg3fpFRXXB8gIVJd2f
RSvv6RauyGSd5f8vnAuQC9pZav79Fa4EpMYRm7eyMYaApvN5yagnDTQU2pjU5CRd/2gxclq3jmlo
zWsJ46rK7aCNa5LfWVKd+2gLi2Yyiea2NrW8BEGhi+nUP3A7fQTg7dgk4T/7Zq75bMN8boPjDE92
mFv5xZWGasOXTDPXXLWtCmhxNph5IFh550bcgXDm1J26wFb7sjA6MmrEXi9pn3S/MV3STd/W5c4E
jw6Kooqwiec+ylt2KSHjWnwTWb5xRhm2i46JUizp5op6bTyOXX3oOMhmijrameDRibs6X6Xz6HXk
n1DU+YHZeH3SeevJb5q65qEWTXonq0fyTxlB8qH2uDzQ1v8fZ1fSJCnOLH8RZiA2cc09J6umt+r1
gnX3zCeE2IQQIH79c+ZUoyklz/KWlgcJLRGSIjzcvzy0GaO101fmr6hOqhHait9LVcj9EE/fIDbz
+7G2LRMVPSTueCWj72me0Z0KQQhPlmrcP9a6ZaWigxQXMineDy9u+pWaAlD7TuoN5+uwJBsX1aL2
zwAd4f2gDSivQXK67OcWlXQAqG2dS651tYw1WWTR5iQxvwEukpckod2Lqtnw8aHpsQFSWZEGHIyy
0XfPT5Yd7fU34ldbLxHHp9vYqJoJlPP0g/m14rB2TQzlgkaxLf/rat26BnMx8hSQqOLHpFcZQ5MF
GSBB7SI3zmzHjcPm7MoB/xURy+rfzQrWWTkjMpM+DUyJ/QyNhPvz79hANl4qnKsxm2PR/YiBsLnS
Jc8uCL3LQ0Sj/vBYF+v8vbJdKmVX9bXf/WhZ9SLDMf0dE7ATA0jNP93vwXG9tLFTSklQHyFt/Hus
kv5pKrPoNC802HkjL/e0FzV0ZsvkeL8z17JYBm3KPuKRj87mNvnaD82+TeMnxeKnVD4IGfZD6+xd
PDmWms3lz7Az41VHJT8FYkv6yLVvLYNupiqrUaHKfg4MAhgGQO2dUSHbWG1H6zaiaqJEJWEPf+dH
1YvhIAMrJsR/78+9465pY6r8RFdZFBf9N2yjT3Nf70PaHRFvQ5iw/Fiaag+my8eW2YZYwcPNXpKm
8luUKbEbTfBUegiy+bLc4z63uz+eDCbwxnPX5u8yyRIg2hkiZTGFX/v6s0xQB8e9HRMeduzwLQRh
yVRu8fw6zMTGXDWF5t6CO+g3MiaHIB0uGec/4iE8qim/ZGO38Zx07YD1/1f23g1Lx/2wJt+SgR0q
4YldRMstML1rDNZhXWQxRLaNJN9Cr9rjMHo/FfERYqNfJSzRy7fe8q6NZhk54iYBGWTSfcsK+jdH
iR8f2ptu+2eZkL9FCbXEdisr7/DANsdX0vsar3rV/ByyfIrP8yTpZzWDh+KQkFrzjZ3m6sUy+rSO
tIlxRH2Pw3Y61WEsPkgfz+8p9ZsNWLxj3W2MVu+ROoOLb372QzDtddxOO79g6cZB5Vh4G5w1hixE
Opg1P5GQfo6zwN9pChLIrNO/hCgvUQla+vtG6RrH+gWv9m9WSw8HlB5+ZEHeHljfjXvWbR3qrgC+
DdFCEMEMWVVWP8WQfKS++cxYe1531rqrVqrYNOYnMAaiKDN+LHJky1ciYxxX5UTqnywmA0qv6vE9
zUNvY9kdO8tGa/FZoGQ/77ofQVRHu7iu6F4gPrgTQm/doYP13HvDT9qQLb+pQYWzRNmPmVanJPqj
68P/5Un6viDJpYAzW5WqJY+/8nz40Mf08thGsJyATLlKs7XXvqq7XVV2zaExjX+437rjHvHPWF9t
MyZApFLmZPnO446Rvym0Or5GadHKPR+4/CNKWt/bYGdzdWUZvxQKazO3+XdEJOv0SNMAQtC7FjwV
3dMwtrT19xxpww0GZ4el2siuqE+lN5ow/wUMe6X3ShUfi7Llh9Jvi8+9BDk+qKs243Ku3lYP/noa
p4w1Xq/734U3XdbrGPPGD1LJ59J/6bBF7i+WwyfYgC9Re6lXB0P2C6iCeB95BUe9+qZ2uav1dd1e
jWGaY1mrNkLhzCS+0djzIdCKFN/9T3dN0Gq3rxsHWF4GWUZ/sSh5mrzpg57GP3mrL0qOH7zhwayJ
rXQ5DlkqcvCffPUj81XleI3KrP8Qco8dZJVvLMM/TuUNR+Bbx39Nc6a7KPd+gRE2qMp9L9M+8PeS
ilKbXQQG1yY4qZiO1acol54Jdxx4T2/X037Kws8qNY2EGNgwimkXohqiDW889EUGd0VjHrzcn/I3
7S3K7EwDyrgLNoVFdeiS8UvkpS9joj70qmDgAhcb7uPNPYM+1v9fLasYTIukbF0dam8oi52IPUBG
uFy2qKTebD8Jba5x0DD4BWSbxZX5M579Ffj+ZF6XG6e5q3XrgQMJ6HEZJm+8JkOhDnVJ4/O4MtXf
n39X65a/ayH3AE2lVF95i6RdNMruSHJQCj3Uuh2yaLNkln1sQI2Te1/qEMIA2fJQbDEJ7YiFzsKO
DcPErxDcnc68wryEkJ+6/+Fvbks0bl1saNd10zgP/GqWqM5vU5xVVX4R0NltcV/rPYFzgC3VJoHX
m54H/VlujaeNGsDbP53rOji3LHla6epVWr/vIdI6DPrT/WE5VtsOYXAewdtkqb4Qr2yGUxsusjwj
KaHZxoPGNW9rx69MDWpgQUeFjwVP0uiz6kHKl4SgijZz7F8XHOMPbizLuemEln6Hml6QU3olpA8Q
hsGTgD3YOvn3KETgA6GA5PZFz9qL9rmA+Mep94qHgvpYbcukJ96oCRi88SrLDoVDOe4AR+i9zJfA
Bzf1/aV+866JPizDNrzLceUrzRXVVfwkJGSEZFP8pVpVPDZLdvgiYSnefuE8nqNyQMlTPVdLc4hT
P9jS7nLsVjuEoUa86samGi9GJD/kKsrRPyjuEtoxi7bL2QjI0AAJn5K8owukLSTBTYjk/sYCuL7e
MmkNlnrWlwsKBwdkECYgLPfNzPiDrVtXlbboqYyjGN8/seKH6pHjW13F/b3j+vT1/1dWzNO0pGEc
z1fTxv7OQKVmn8rxIShQEv6HY5yQkhY00JckCMjXpJXRsvMUYV8e+3jLeP18QYwcsJELjZafusmG
faFRIPpY47blLqILq0zNVyGmb8ihI3GTRRs0Zg7fSSyLZUtTq4p04PXzSqDtgjL3dpFvKlQmQZgp
Hka5xZXu8A12+EGCbDEWXMg/WJrzG2MZ/5MWasY170EtAigB/HsLQUlbeTWEAq8Abn6fIhB2DwPY
rh9aBbs2zOh0pjLs5qucxxgS4NDPKD1oc95v3bEOdthBZ4KpAeSpV11VH1EdkO4QdizO+Syf41b2
j2Rdk9CONORxJ7MGQcZrAlWCA4Nk9zEru40whuM6YQca8mguohgShBc5QkBbEL03o/8OnItnvAre
zeB0vD9VDkdhBxt0gXKYWVXzNeq4OPgsgo+T7cYLxtW4Zcis6qp04Sy4+Tx/RiQz2fWs3VpkV+OW
IctesCAsPH2pQWUH5Wnq7+NR/XpsWixLVqC4ltqPxitrFtGfddDkwS1mBak3AkmOr7fjBijsLop0
iqcr7epl2TO/1PEBYrX9xjXO1b5lvboBUnaszATr5XLH6vkznpIPPgrsAAEBl2k85hqnC4OQKOuE
OsVePR7uz73Dev31/1dnl99AP7FQZLr6iA+dW2XoM5hZQT8d5OWhCDeVAF1TZB3AgJ1yJf1xuqKu
qt5potkuTfTG/DsctB0haHWThg2Eya4qYv6NjJo/6QEvyn6hDyWfktAODxAUjQbE89VVlNAdntLS
PzST+Xl/EVyTY5muGII8RLRS4nYVqGDpjgqKt8R/jv0p6LYkEl0rbZvwooG5GYfpOrHyXVLQ93SZ
PpO6+eL5D+EdMEmWIU/ShCKLBLbqGJAL0K7pzk/jrUqf1Zr+E6FJiF0d5kP6suzENFwjFR/rmkJL
Ho56Tk/U4y8LyfdL2jzkqIldJzapfuqMnPSVirl6Ei3iB9NkwgdbX4+hVzaHvdTWINScr7qDNhC0
JcWpqB5k6iZ2lZgfctV74TxcW0qB8QGnP7gVhn3M05f7u/VtayN2rZgaehQwZYO6+maq3rNKQDe0
rxII6Q1blP5v71Vi14tNXo8w8uSz59ZjP5hQxRkvkOzS6XQ6I4S9hXFxdWM9ixU0CTR4X+H8wA19
bcsg+aISTQ+8lOrctStS+P6UvZmNxda1DLyOQtQ3xziARAwi25vU5fKn341ztkMco6z2LUh/vV1N
6/zYppkuP3j5rLYOENd6WYYfJaLnLZPTtW7gepEdWHZ5V39pZN1svK5cPVh2z0Lepgn4TviOITVP
5zz7MDV1dxxFDi79+1PoWCu7voaEHSHTCB8/tXVzyHP9qTXNdFKSPhd4222M5G1PTOwCG1z58mbw
2/FK+lk/caFQQbuAx+WxIACxi2wisJ2baMIxkieQjq5DySDFtvUOdU3R+v8rv5LoPI3aYlLXuofG
QLuMxfmfe2Ateva8QBrg/ko4VtuuKMSjaw6JH2O1KSKWEDgX/VF4tDzEws83XKSrj3V9Xg2lLUyh
42VRV44kwxMpsvcmgLj2tuSiqwPL9AVPwoZmpOfQZmY/8iRrzvFIq/0IbOrh/jy5lsMy+qhApLUt
OnWFqDY/5nTQp7oDYAUiDeF+IvNW8ahrKJZ9S2S/spkrddXz4O1VrehRj6q69h1YHu8PxXH0UsvA
hRfLVHZ6uNYUWgByWKpDHuF0T2a97FOVXAvZsyMANFs+y2GHdr1h26deE2WVukYhtJVJSr4SPm5V
4jsWxq46Q3ZfDcJvpitbhULbqa7AgoyFYTyYUP0m2fH+rLkGYZ3zOhqmnHRrSAtqfQfux+URNAlb
NPGuUVjWTqqx8xpD9IUjbPZMOqoutUxBqNjG2fsQz8GX+6NwrL1No03nueUi0+aGAs2dbtpbG4wn
No6fG6n3QSs+Lknz/n5Xrglb/39l9UZ4pBjjAUfxwL4iGmj2YeyVh8catywemYllZqj9v7IeCFbm
1+NuzJpow0Jcn24ZO29FWOUtIHWyYelJmjQ+L/2Dz2+SWibul35YjZLDW/lNVe3kGrvn0bh1PXF9
vGXeE8/LnCN4fDUoZfozjwPxxzjz+PLQxNtFaXXXBf08ra8barCsEhPfrOrF91t3eD+7Gg3aN5Gq
ixITD+ayPWp92T7vIPI1m+Kv+z04Zsem1Oa59L2SLcstp+MnsfjLbl7jvPcbd32+ZcWmHWtwFxtM
DuY/BjFy1R+BodS7qoAI1P0+XANY+35lVlB/zIOVHuqfbBnYqeudF3iP1HJAIWTt81Xbpi2X0pfF
eBUdrmV06hPQRqS/H/twy2TphCR/JyA846d4yvTpvByN8LccqGtaLJNl+dIzYySmPsnKejd1yPmA
lOjTY99umSwcfwSohTRXKBBEYETD0Whk+Pf9xh2+P7EMFmFKROBave6aCbBRwoPybBrl7aWfDF9T
+qhbs2vTEk4CRumEjiDiyfaaKRR4zRCDvT8OxxLYlWlt37ImDrAl4dfkuEsk+botHrxu7zfiBXZl
mjJ1mqZDg2/nAFwe6RhCn5gW2P1pkz0UWSR2iVrd1pKNwboQLfjRDiTt4XnKTfiOawjr/6+sC+Az
1eDeYK5Spi91C+1a4WfFvlGcb6yA42UaW/YL0GCAxB4CuypjP0jE2p953wTqoPOKAlQCRb1LXpF0
2Ws1L8Pey8L67/tr7xqbZdx+FKsyZ705a2Ty9/5Ew73xyvEwxmbrZuzaXpaFR82Qe70gHFm/sfjB
Cat384xJvD8AV+uWhVPfb8qhWgwACEF+iJATHY4hHciysTQOI7fZvVtPVVQ0gTnXOnhHO35ZpdCS
EQBIk29Rnzv6sIvZDG3jLvQkZijPoCTGu+Y7xb3lQyTGD2OOH/enar3xvmGKdmGbJPHCGpWZM+/S
dBd1/k8zht5zG9XNH12JZ1cHC93oy3FftQvdBPSqs2zJzZmN/N2qy7nmcxhCg20aHVdxzmHY0uVy
dWUd3oByB8YLE3NWUhyJF7wD8BkRSf+sefxS5Olp6McNoKVjs9nM4NHEaUGAsz7nFNZiyoEf+nLa
mDKHKdo1cEQqYQoIuRc71uThXqHMnJxqlvaHOWDdtPGmdw3BMngWZqOCUK33FFGw7YJb+m/cxrf4
6l2NW6ZOy2VZogCNyxjZa5zl33Cmb1HruLavZel5Ey+5kDosdiDleoriF671J6PldWTTCbTNG/BW
lzFapzqJBUozQR12Ji2SbLSOby2UCLhGJsML8v19U3R0YmPMSC9M7ykPe1RCg5LPn6d2Oogufto2
C8da2FAzEykEm+I2OMsw+ZFwPFPSEICL+9/v2Ks21KyNAgCy2h7MNHUDznOfZ72/48g/x/vYy4ot
0KlrDJZpJzGuPQyURxeejp9Inbws3Za1OXaTjSqLSplAaiUcLqqcD5EQL2uyOcp+oXjqe0rGDZt2
DWD9/9XVQad917Tz2F9AWSl3ckJFrseS6/1FcNwa7LI46N8Fk0qT8iLq6UQmcVJL8jER4sRLPAL4
+KGmzc1bxtNj3VnGzfLaAw1AR4DJMgCAraC/vCX7NvS+m3l5t3rbDp43fTAhR2zEmZgH3dO8LS8k
aMZDzou/UlJuvVhdK2OZOeiGpznsAriqLgs/5qg6eudRuVXR4GjdhplpLecoMnX9DPTlBxKk47es
GqNv9xfiH6TCGwe5jTFjY67WuuP6WYrgTGIgVAFYSY6clRJkt973qChfqAJ9F0JR/WGiw37W6tds
ZnKZx81kssMH2Gg0QcjipbgcPQuRss+gNCX7vAmAx+2acAMS4urCsn8iKPNzlntPoh7GvZzWGDdN
wv3gp+Xx/mQ6PLFdNGdU2kHvLqme9VypHdQTEeTsevByw9mzw5LmbCs45erJ8gUszTLUERfsGeD8
X0Qt5jvihubQ1OzHPBmzEQpw+DUbqCZVnHuJV9YYT3OQYjzqGPkAOicdyuoRMBkT9piGKCGWQ4hi
sG0VWSaeWLAUL6A2IMdpmcJD0fG/7i+O42pn184JYILKVcQOgt+kfKagxPjO2qUKT001JT/YCEG4
fgjjm5f641acxrXnLMcwMY04WUTFU12M6iy8srzWXh0faPPotrahbGxIurQZQFqBCKUPHE+S7Cnu
F7uMPJq6saFszEMwrvC4eK4FAlp5NbV7VQDQhmBLuSG/6tjPNqCNDJEAM0yM9HA10DMT6RUxJ0TY
+zI/dk3ycn8LOJbjP8C2uMv9zs+x+kpkJxku6hcroj/iEvCS+z04LMYGtenZrzII6lXPPkH0g2ee
PgKGzFdfEOwBhgpDaK90mp7ud+c4GmyYG+rL58BPJqxMOAN1nLSiR8Ir6BN6vt+Ba12sG36iGMVX
J+KZcePhlYq0LHhGSLHvqzb7I/SDYCt255o52wHMfbYomMpzuQzoBVBzNr8oZNugqRiW4XPgE488
BD0kdjkdbctMsiHXxY4TRbGZkb6rAvHx/py5dpll9LIWczCAZXYttMF9VrYoh6Ht/LPrUeB+vwvH
utvwt7mskqBORH0RaXkdVTvjOphuZbQd329TotczTQ0DQrbYTUH7noiOIdIWfeyizdPe9fnrHnh1
k+UsrqASEk94nUbB/4BkGPdh7W+Bex171gbAiVQFRVVk1QXKqD/yKT21xXgSw3iqxHh5bP7XqXs1
ANUzVN3XaYclLvLgpzYjxE66AWJ8h8c6WGfuVQdy7tPc0LC6JGOCYtkWjN9l8fl+2675sWyaz3MW
BSIAmZIPmZxkvEBx+R1t6KUlW9Wwb1cuJ8SmRhc4z1uCc/ZJQAZ+4khbc9495XEpdrj3g80NtYSF
7p/LwfwEflbs7g/NtXWtZz1Zmi5kQ7wa9tIOL76YPrRdl37MyEPMRRiYZdwgJwAEppTVxVTT+l7p
5x3Yor7c//y37QKFlv9edWFki2xghs/Hhbu84qKVXRaM4bHW14vRqz0FgGY6euU/k5Mv/MlEyGg2
vrfx7W9PPZ7s/26d8aXQ80jx7TpB2auOKg0QWU/2xSynjeV1zc+6o1+NQFJQDw4Gl5Gdkiga/eeF
EGAXPTY/llGLKihKRdfWExRM7qng1f+jWs81P5ZF01oVM/UJXAYDTGwHQM+ybzmUDDsw/x7uj+Bt
yw4yy7L9wOtR0wqIyk6S6uOkEWoq45cS4Mqy2sIKudbAOqd9COtNwiswjlosZocbIc7OTeC4a5Ys
A1aiJ5CRBOZpJzs1QVEK53+0Jkigt7PF1+HqwzLhugr4goIt9JFAi/WCOre/aDnnB53Fyen+Qjgm
yYa2SeVxXjGJLsSSxjfUwibXDgCYh25lgY1pQwnDOOL+5Z2jpnrhBELoaf6lFRBRBYju/ggck2TD
2lTZVj2dKoxA1cAn8IaNx1w18aGkJt/Yrq4+LHOOVBbGQxc1WAiWp7/rIgrlea5VPB3Aqz5tEYq6
uln/f+U1wDHUN2lSYCh5Ar+nMv2NymD8MwZqd8MxubpY98GrLqqga3uv4v4pKOJLOGrUmjeHoHgM
rOWHls1RJCBkGM3+iYb5PkKAbjJA0oho/LBebVICAAOYAD8+svL/4ZNKqqDORJxGNxXQbh+1Afvy
j5Evlc8+3+/ibfPw7dLMpBiiEghs/0QGwBrrgufHEneQ+42/vRa+HS5j/pQAe++ZG/MYZFc7icrY
0phDkGzGeVxdWCdpPYsIAbAsukWgvdwzqGtAUQAx/XlKq4du+L4dENMRi5mn0+XGwgks6tq0v2Er
WzBp1wAsyyORV1WEquU2NSm9UtAZ3Nox/95TjOSxVVh7fmURhAJ6B1W94MRMIQ5mkHTvBwm/VrMX
b3hBxy4iltHlBejhpqlcbrJuo/QJ4PhEfxiAL68f8uK+Hf7yl6Gr/V4HJ3CqvYu8MDqNS6Q2cAbr
VP837urbAS8em4CQik5nE438wMFhf5AG+S2OJNctrPPH+A18O+xVVywbBuoHpxw45WqHrLPZB5np
/35sna3DlLQ+5DZFhnXOk48+7OEwYun3nqJ/3e/Ascp2fCvx6sJfAqxyFAJyKUw6vVsiNn+537rD
EOzQlhxUlHUVtulUtuqUQwn6NLLlZ5ab+KE0r29HtnhTLSChj4ITVnilKTf0NkqxbNjA20FNWNC/
zcyA/7lHyjK/RSr4n0niv6cKNb+l/jNHlnenSPjHwIECeGyyLJtGeA41fcVibl2wyOCQTUvRgEgl
1TLdF4NOvS2JHodt2GEtlrR1hovsuqmA5AahzimpkJOoGIj8SJ9sxOpcc2fdllUUEaDe5/zWRuM3
X/xGzIMeCdJdSZ6cAgVbnOtNRoX1GfSGudvifnJgeV8bNZ2FRG0z8ZovUg2fpiC8ZchzZXwrMuHa
0NYF2uR1qLsqydnO9xpyi8qYHDOoyFwzMm4R77tM0rJ50wAIT/KGnLiXXPMwya8FYuoPxeZ8O7QF
voM8WjoW3nxD6HMtq7HBC5sW7+/v4bfznL4d3GLVonMCsme2A2PfH1r45uiDYGZXN4TtRDIeEIVG
WjUbbxAof0hqM/Htgs8EXlJBdQoIDKmeFa3NHzwGTee0NOcm0NVGtsax9HbcC4GOMtVjRE5hWZnm
MKTL3xoYpp2fkm6LWc+x9LYs4MRZ70/LbG6AFKvPbSrMFVfe4bFEqm+XfZpxUTPPG3NrWZyVO/C/
BOLooUj8IbU7rIRl8zxfD/QqMjcdo05srynHM4PWafn7/vZyzY91U08iYKHTsQlv/4SHwB5BTn4C
Xb37rTv8oq0EKHMRN20BHiqWNOyk56A6UAYKah4lwSFlwf/ud+PaSJZ9k17pyg8qcmJzA8pa1vxG
YZY8hP5jINQ4swNdTGpBJt6Ft1wjfVlO5jj6jTrd//w31wCNW7dz3dST7AsvuNV5vfw5RVz8ryJm
i5TR1frq4F9dbI2OacOWEp+OsB/cbXxYMkAq73/6mzOPT18X/nXjzRJR4xfhrS3z5zpRANwAQbsv
Q/lQFhw9rD2/6kH2WRvUKg1Oaw9s/fJujEGVqMjGxd81P+v/rzpgKcQjUsLhv0GY8mRqXPflNk2U
q3XLfgWbF8hJlfCkdbeipAGrDxmO7fvT72rdsl4ZZVRgs5JbohqgA3jKvwWk0xv3DVfr1tFMkonO
PJjJSYsMeVSS1qm/96RAzej9z3/zbMPaWnYLeRGiadVl2Pjjn3UYfjWNYbvWKy4aAMloyOmurlS8
C/ItqkPHfrXjXLVEaKIpyuxmooSUh1qFKI1a8ADfjWW69VJydWLbc8mTyVuRxTtcZUHSN0zphddB
e4jHWm74DFcftlX7YZiFPU3OsmV63yIbcpQMBMvhAuTL/dV58wYYZ7YipF6iBpSDATkluMZGPAjx
pExwsLVpX+yCFoMawxG01I/1tg70lRlOpAERxILLAOjzdskImiGJNCQT0ce4QOQ5zEF5fr8nx677
j1ZklSx9M+rsxvI4viFWy/dSYX8bWn0UCDvrYVC/Eu1B4HeMNi6Jqz/8z20ac2m5AZkNqECqmgwB
GJ28r5ehFSggXsyJgxI5PxX+4G8YrWtjWC4ByD6gQgEHBw6OhMuOBUGT7JJmkU/zwrbyPq7hWJ7B
VLjl1n5NTnJs5p/gnVz+7Gga9jcASDL+PEV1vHGDcPggu+wzaXsAROfQP5VRQZ9Yn49PUep9u78T
HI3bJZ6oZiNFOyPUICaV/UHa1tvnjGzxuTnsx67xFJp6RkHu98a5AcohJxUHNXGhQIBKCv8jZD3b
Yq89koWH+8NxLL2tM0gmAquUWBUoZQJeBbjlRL3hloam/Xy/B9eEWcc9iUjflwWCJyIOxbCv2zD4
NIMc9aFqiTizCz3zsRtbMLpmNxoX3Req0vJ/pSZbpBeu+VlH9crFkFkQaGSGGYpKAKU4M6/+naSD
vM6oVd9YAtcEWXaua5qOlKZ4afqg/pxUBOAZXh8bnsvVumXbeeuNwtfLcpJdqp/HMqOA1YLX4TFb
s0s89RQpExQ472HKvn9ouSHe12XxWrXhm1zfb533LdgN86yi9AYIp/c1Qaqdgby20htO9p8g0hte
1i7zTGjWxQOdAF9a61VIPvyirMh24CT4EdX1dMgp+WSG4ZOJhmNat+eVrSWjQbarFmZ2K1i4KKqP
26Bhx3jtwlCTJv7MugXf0zKSIIXqtwfw3zx4c7WrQqnHRl3h5L8pUOXuSFEAwgnT3ziQHcdkYtk6
zcYg7ThJb0nU1KdEj5d2MjhQSmD16ng46qF9GpeXJldbOB7HqWIzC0c5y8SIi/1JFVH5M4mKv3KK
29+UVPOTN2xShbyNII4zu2A0ybOp8OeC3hJcO3PN1YFAnGsn4/45MSDBSUAQaKr4JckA6EXxQHke
EaQsgAdpOHJa912pa7CWp6ipXEW8xvCkDAxAok5zJ+ul/b3MIPRNy6DcQhe5NqHlNFTnq1m1cjkb
En7V8djuGwZt4PujcDVuXQQQuPUVqfK1OHO9uoNhwhw8AJcP95t3eGy7yLRVy6jKzsCAklCrM1+a
71KA54f3D1E4xpldXQqk+hLwErR4O8r6sx/Q72bENaDMAPEpZLSRO3GMwy4y9XDsazkuKJ5HUpLv
IoCtxdz8DmkoN2bKsZ3sStOE9lU049RE41S0h7oPRxS05sAOj/mHNBA/HloQu9iUpsh+d/06XdoI
hIEjfpl7/6lMHyNhxYKsU/jqkK47v8+Sfl3y1X/zfMLdfzRbWT7Hfv1PrWm2IDWjh3W5h3w61CEN
DlCI35gdV+uWTRMQVfAmXeGzHAKDz6jhQMZYQ8jj/uS7mrcsWXfpLLSpUCnZeqAtx10bNZ/dVrWO
awdZpkwq5edk7KJTsoKmEas7yxRsqaJr3iOPe7w/BMed2C4olabJARiro9NKEGxqBbom4AD8UH8Q
lfd9hNzN/X4cg7GLStuQeHM6rP10CoUi4zFKps8SfKDDtImhcCyHXVGaVEXrs2mKTiTPy2MuwUMD
lOCXxwZgve+18hlQ2SY6teDEnYrm9/oSHhv+Luymw2NdrHP32tJApGP4sGCORnrKJ2B9Efd/Wrq0
28/iIWLNGPQ7/+4kKSXRYxtFJ+wudlBrvr5V+cYkuVZg/f/VCKapnpay1tGJ9UN3bDP6F1XVFneS
q3HLmOuw9zw99tEJQEG540X9vXw4tmILEEzJUGvP86KTpN1TD2UnMQO53Ccvcux/ZQvO0/tr7BqE
ZdTTMuiqpthG2m+AZK3Mzw75+gcbt67zEYUr9YsYG8jHB/s6+ggK0q3crePL/1Mk6hNISsY+Ss1z
H5xx0YKwUNw86Knt+tBoGkPRLoAF7hL+DxkoQkwIkm/hnxxuzq4Q1UXk1VwlsN54+pAYPAD9Wrww
VlzAp7BPh83zbDWjN148tgqBabSXawmnrVvQBke+5++17iFHY7aITV3rYBkwS1ASskDx5uRn1Yto
wZzjVY+RCsVZuHb6yoB1D5KoKYF34D4ArPkK2A9978HkhF0iirQcgwSRhO/xgvAA9pCXOsHlsR+y
DQCua/atA3kScvb9cQlPsukC7KT4h1nq9qmYZu98335dG8myXzPpkPMmCWFiUIOD+1dyOkTV/FMA
XVoF/gYEzbXIliUnufbGBeQEJ6T+viiDyxxELb3T/TE4GrfxbW0Zm3aWBF66AZJA48GNK9cmv7tj
Dexy0CkGeBsATCxyXtcKR1hJQYIilspc+3Hlw3hsENZ5zHkcRdCYCE+kA8eTLNNhvxTZX/cbd43B
OokTrwG1STRHJ1qY7Il4fPkwSdbv5rJ/iFUyzuxKT1DHq6DTc3hKJjD0mawId8qnG3bgWuH1/1dm
LIq5KhGYCk/gSM+PWtb6NOLKcn9yXI3b53AcFgvOGTTuCbUzPRQ9wUjy87HGLQuGZJIBbeGImU/a
c81ZuJujZgsV5Ppyy3iTmueZnuF/TDaRo9CAmRmP9xs70uEabPEBk1RKYjL+j7rv2o0cW7b8lUY/
zTywLt2mGdw+wNCkz5QyJZWq9EJIahX9prdfP4tUd6dql5g8JzEvFygIlTTB7SK2iYi1pEVYgIaq
6jp3nTTYefMkSo4OlhF1LTUz35qoyS8xbXkoV7VUygsHkU4HXuuLU5bOIp5ODH82pk2PsjQkrYDE
1goaDOYxbMxErKYb4gnWVf3MBrXx8IAjTxN2NC5xTKGAcNEEhPAcLPRU8zD669cUzG9tIS00AYlD
yD/zTZ5eBW8G7seh1T4oVwGqWVHM+XA4YmnuGs+lRllcu0BkI9c6JZeoIwZkIamqYAhNKRqeX825
EKd6ltFdN+AQ4gNYJcRy4uwDZJDdhh/WoDLAh6/rWEaBxQAQ30DMhV2rk++a0xQmKWYPWCdUjE27
FOVIaYQmhYolyskXopPjpRuFV27dMrjX0zlerKlWYmZfX9WL2vExfKoIrVS1wGnTaPwaRNcBTxKd
jVErAl6kWGpJC7fhn4s+oKYagOjpqi74JUINXM4iTVxpkfjNt8bvFePfWOBOqBYbiebqsuc6rYKo
JCReADmavmoZmDgvl3yi4dkANK32JCkHgCkmdWwCeMVF8msBvy8HLhTz8iemys9oL98Wbe7yeogs
KoTxAWmdektad2/XSR+++sE2JODUbaSURq4BWicEziXALYNtm6MsGuzXJ7sLNvisQuh1BDanwaEI
BBqKfMg0PA2sKlSbs25jPOln32AUGBCCfA98ix7Ju20iuvcu56vKa1XVYfpDdh0pMFXiBK8dDfT+
tqOSh1w0JYk0NbgJEyHwkWmlZ0hENPWU7/Rq5sB2qtuYqRsIG4FfcDlqXuaBGRNkBErNdSHuUEdG
4YFqxUsaQYh1xoMaNwJqRIuD86uW2xobquargGpVdATDIWrqHu7/yPYk7G6vGXAaG6rmiC2vyJ2I
4HDspkSBIIqv6qvlZeGfq6PGZmTmPsL8QeUsLcqkaZAgDpi8uMByLwRZo3X5E5/3q8bGq8mKhg2n
nguLgWpKcgkxFaQZzJiTKeGMriexRxO/QqhaSOFgUeRUBJaC6854N6ekD9c/6HpVK15TAdJq4Q4Z
nx0yD22kjfszo2aITfpVDTU2EzMBUh06Eqkjld4tZLDo1scqyPcq3EVlYag62NYu98BUJzP6jvHa
1EWNmIshVD4pkcYIiNXSyDOwrV3+wlRDMbo7bPvTJNNw9O5irdc1YmIFPfi4rpPO6G4h0QzM2Yiv
aSpEPAo6AOr0yLGvEv5LeFofeyL4oDGCiuTWlWoeLFmOv74s/HNrrrFJmFXZBhxxfLR8mARAgg1P
BS1BIVbo+yjlxZmBNNH6bB6mo0Qc/FwZvgKk3gc5UPytls8CzU9JH+r2QQm6SqiBHoEGAnY2mN6H
5k/j8uVyA00JZ/Q3LrFJaCM0UOMJhcnniWz3HeBprpM+fPVD0d1M7IOiKIUF+PN2oVIVphAD8f06
4dLPwovW47o6hnHgVURAAy03PfQqkmkuS/98HaxpjM4mvQBsernVF2KOEDngWSoaD3cyeL15+RR1
6pVDh1HcGEuxVJQH04A0jSpAamIKQteZFpoa/YzeusiZAodDreMkXLjphNgUw+qQFNpqPpVlYvyw
4WQafE4hzVM0U9/0WMOXpexZkZ42p8vdMFEFNqBM8WMX6EyYfJMCS7w4qg9AxV0OJ8pRBNT9yx+Z
qsQwBj4M01DoHIdzOkwEoJo6FBq4JJGZARfFTCdP2H91qNwH+b6kljytBjXQ9MjMsPs0fEd8ax35
KjxzorFBZL4CwA6/lpBAyNEcoZ049hUQsN9218UMaOrQdB+qkCCVFudc4OJ25IoYLvA4Bz4C0ceZ
oCa1xnX9wGg0n+YINglxasrrumRmtf9npipz+fgTs73KKHQTgQRIK7EMkinZ8MRbuS12PEmCcKgq
2ZYBeaLdHKToVIczWi2C8rnKpExZ+KqWCshZAluLpANqSPTpAu6pNJs5Cvi8UoQwlUq8qkeqvMi9
dCnwPJAuY3J1fNIJ8ug5GRQehVebyKGbQ2X4XFEIYerltsjZiGOXfwUu6wbU888E/HJXdT6Q6ZgR
FtMISA+p9KqUzaEBYaNZdrOnGhMFZ33jvCZrok+S7pWXUt5ShlIrID28apojrFfczzIBIa219Op5
cWYAnqQEKIZye41SEBZYmQZt19Udit7zjataidfrug2gz2IODm2qbRjrVCkKp4q051+1TpDWfRCA
Qryn3uq64jMLDJnw2HLoXPxD88DgJ0dAIlGF6xx1cEf8PGbiQG/dTs75V1ok5TPwttJD4SnajHKN
Z16/bhCIzNijtvZkwAw74Q9dK/eyqO/h2q+toq05I4Kz06hTZ0/afF9lbma0HnnK6usW9IR1livI
3+QbbDhfYNdLOw4QoudX1zGPEOy6f243GWH5LuBJ5BcuCWSTz2htOpF7lWONyIwii37fa12Syi9a
CXi9vh8OaXL/qnAj8ouLnPhyVoG/4AeCacrQiLtIfJSi0pvZjk/oAusjL3Xkf4OgQn8bYi+NuiUC
GEH816tUgfWQSx7orkIsrl885DcajlAmZpy1/Yz9/Dx2lbBu8T7oNb1Xe/Gl6IHvRDX1TRFwBtJJ
8XcRWJOrPkcecN+7Bly1V1EcE8JiKqcJ2ATAf96+pjKomo3Y7bN1nmfJy+UGm5jdWFd5qjZSAv++
8lbL3B4+YRPOnzVtmn2ArJ+oTDexF89Y2c+X+4T1myMkpSJB0ZSvSeg95SU1I1rafCqfEJ5rd1k9
s9L8fGFAWJAYFc7/HiE85SvO7/RNzoXt0u2V2jW4ejaReeobjHJzhPfzWG1aO+5Bt16JYMZ9Erur
wtnJL6gwCIME/2fa2kK68d3SEBE4ermzJ1SPdZlzcIGRTm8hObwR8kUZfL1O7jC4PqxcxUgSQKYC
uTlxGgPQpc9NpMy5mIc58pMZgkWAwUGLXtV119qcsuoau619I8+/Js11FkNkp+bYz1tRyFq7ctN1
26cvbqbO+K/HYIHPis5MzLEmdLUv862tGnTX2LpRWoWdW52ZGJ6lWal9UCzPun+VDcEEPKDV2vAf
Go3xNZlZGUy1HTN5513X62KDtguTLQL/jEr96inA+J9bUE7oAYsMk3taL+oOGi9PkpuoohuO7x5F
6j1eHldTxWeW3hGgw+qgz1tbr6hvRI63xjx0oBK1ehpXVyoFo8teEWPS59FJLUJIjSARUyP3r4JJ
xN6BmagRGqr7mtKjY13BKNVyoYhzpBMTbc86zzkOtCMKrQYblFaWqmnRMWkqcYUgwLkDmon2Zz3o
Xu6EpVeiaQLySr1Dku6JDhw6OjM6J8wR6z0HyrWr+mkB9Wi72BDd9k1EaJV1eexMNQ+j17SqtALY
JbB1AAZAtoUh4Rsk0+3L4qfKPnz2o8mr2qRScG5ic9l9Uj/K4sNluROOK8J6zmXEpPidCpVqvtJ7
3ha2YmBEjzIOlqxoT013Zt6fKr/0c/m5moLMgmAGU4PUrCu6wBnWTNMMTfCJ1WMhXuocbu2eogZt
/JDzkeElL7n29XLzTBWbUVY5UVJfJXVry2lW/9CKUqYmCeh1GHnYfDP6KlViyLdN0tq9U4Ey7QcJ
QwMwpzPrx4nSs/5yQhRAhBAMGqqu3SqBB+p0uVmmtlGsszzP47JPcSBuB1hNv5D9bWuWy7twkVjV
VZAnODtgTvAKPhAitUXTUC3A6VRiJfqVuso6zJEll/FVR6FM7QJszn6Two8w5xmaanRGUxWiF3qi
DsKDRcc9KVcuHFiMlrwhwJ8Ehq/tqSuvO+ncjFX8HDMYDc2oZuHUiAHxoD840zTBkXMKhfa+Lsha
E8VXIawWfSXdCUVvFtxcxMKEoWdhiqkM5z4foC5y8FgLGfLjbaANGDF3nbVhAVt67CMlt4lgbTy7
jLd5MHN8MLGlYD3eSe1lQO7FmESC3VsTk1PTUTviuoMcOutKuwqLicis77tLFWzwW/SIWO78dhP5
Mw6Qz5sdqBo/G+FOz5KEqHFr87JqD+BElVrlRl3QO82nV4EFo/CM3upAr+yaHNuJoNMfXC6LMKay
ObflxGCVWc83FUsH5ygwPErhGKWTIuQ6NgQuNiQ5XXOytinVyM5b1cy8OaCFzztdZqFbOIn6CjKK
MJjcyIoVwYiDhe9pQDW9adTjZYP6+Rwm64Mx+TC9C7WXljWCbOwWIQORUKyJohmuH8/sDD63STLr
FkeschrEONy1u44z4iTZtrw0Yz6mSi7+XPKs6aSMRCi5Vu5kZAnkAMOdmXynhisz+Sp5IThRAdGS
L9p9mZs1yc3SDy1PpDOfmGoYZv71ao0jA6murVHMvT+aOQL5CbmsBxzOb0rqBpOAq4YgvHDu1Cic
afAp0YwSt1reCESCcVAjx2w5QPg38VVbE5l1endyo2iAE2zsNHoS8lN7FRYjztKHDv4wukFYCI72
YfjxJLMz0iK39rrkcVljZtsqdmgO/zOW3ZW/1OvQisA8flknJ4YfC7DSyoAN7Bs0NLC/FjJgHZPi
WeY9syvmfC8TuvMLnIrsx6KkB/iC9JaSpzB6StWrDnXgCvm5yfM6oEKSDU3OOWZRZFbrziVjTSz+
kB/1s2zahLHscDCIFaiPUvq1F+gCZDEmJbAr+4iLNoWWWn22bfTUutwXU4Oe0dPWFbSY69DNhIsM
TpKMuqyMq0Sz7m5HkNqk1qCqRbT282OuzgyfiSKzbu5GBjC/1kOuzkmGGmbDmd11JWZm2CghVduL
sItpsQKmgHTlsoP1aRPkTMZ1hBKHyUGsLF85XVdeRkeR7MsB/lZt7Ixf+TUG++Ky3Im9q8x6sBuM
LzFwIbjbxIdq6e/fhCMxN9yta82tZiaMgMosjgHsxQMbDitJpX1qB3AyKTNUdduCw+FyJaaGCaOo
UuAhWERSGluQRIN2uql6c4F8I6bxrztjmUVCiXTXKaJeRvuYyjIxPStYJHtvAYCD++5mJy0l0/SM
u5XEGfJp6z5eVyFGVUle1WCLRotFxVptdq12nUVjUVGqVowzPYRFI5m4hinYONqVJoAFOBmOkqNS
dhpbilSrRd6GqsztribGDwtukkNVCznkG1sDBCkALx8pmLV4vwWGXj9nkCemERbiRMoSIlfZ0M16
YWaau9dT3RTTuUPdiRHK4pk0eehRJcS02hHJNSK+CO3GTRLrquHyC4pJhJwKSUIDJfoByPFGT+6u
E8xo7gBGWTQIYbIlnRqauophgi9LntgQKIzKVr2vVSng9uy2zDdFXxo4qXhosRMUq/aV9LMElBNA
QAAT/Xmi1aNUCqMIbaMc00W4cZ/UQ20suQdpkyyCjXZKtityf7lOU53MaG0dqhJCdfCpLLZT/0ac
M28TY5MFJqGejiD73MXxYiwZAXHMwPtWzkZpTkln1sI+kZAAAihWuycnP3zN/BMff7vcIFOimUm2
VwqAt0cQXeuRkWXPsgSUs7kw5Snhg7X4sCBGQJeeUh22jJOpXTf5EonOpgYy0Mtln+hMFnykFKQw
znLMi2C8O6hSbAOxf2bOnRI9XP9Q8riJ2zRwYGvEFhCKyGXJA2lGrcZj/k+mK8JoLAlaH+QLaJX8
W2M6T+GqXHGmautmf7iNd/GOmEd1/Wf8crmRRsfFZ59j1LitgTnOD7sdft+8ObdiYyi3fGo0C2o0
Lz+cA92ne24d7FXLeZ6DA5iYDthoqwpgbViUw5bqsB0Gsk0B2kXSG6UeNgFV3M7sEYfx/1nVGG1O
dacp20hs7Eh7cLNdrOlWkh0d4cFvliSbO8Wbsk9sCBanJ7xadEjPdP3GJKRfV7qzFPvK0KrK0jXx
JoXCZ3p9lLx2RzVnKzqa2VNAN1HRVsL+pu04+3JvTjQsG6+VCDxwCh0URaweAiB0eLcuf5vNcZtM
jHo2YMtp4wBLg6yxgRZp60qzwFZ5pqumCj5c/6BQZRCBAh34K7bmR7qVcZIVh/GxSTdge03Ny40z
YW5Y9JKqUEsud2DcEZG8UzwkrSdOvOWD63I6ZDZmi7i5ykUNbKUGthFuSdzrzivZYC1SiNjCIurV
rj1L9FeJ+xxoyMueWXlPtQqj/5LPw3EUlY3tyI7p5ulNk4iLlkYz4id0kA3ISnxEZTvZMIHUpiDA
e7EjHTWUYst1htLMLIonliJsYFbdi7HQB0PLB+WtmJb3wIlY5om0r+JklYAs4qoBxIZopVHhqykc
prbXbWN15/eAZZ0JLZvoBTY8K+zcomrDFkZfIxEQ+UB9rnYZCFOUMFpcLv2E9rJBWlgEdnxdo/RN
+6RK+7a9slUY1U0DGkmgpMShrXzq9K9Nts+4mSypqVYZrn+wClIklxEdpsKi2HHSOnJuoytPhtgI
rCohRegIKHXXWjq3K67zrstsuJXfBn4kD60sSrKhOK+qMuN0meo+Rk8jLSEZ10Mw8TmL5CW2IFeu
Zlh2+tjxaFO3EC13diTd8NF1CzA2pKpx00DoCFZJKUiRBE3Y9NpczPuExrMxVbCyjszpHg5pxGPQ
rzl9xWnf1eZBqOZOgSfGHgtFUiZqG3HA0bIpn3yT/f5QJM6PKmyv6042vkomzqCNqADwxkxPccwm
n4NxnGobRiHjMHQQcp5iY5bEJtImZKPMRMOvq0MTZBaw0ufcUIPAT9ZXLAxJ5dEgpnqIDwES34+6
paI8gN3QrOZ8ThNjnuXYAq+WGyIDBMdOXvEVYYSUtveXjeFU7zKLbIcXYpXLMacKifpnGYeuyQM6
6tCCD+Xh8hemGofRV6XmZKdy8IW+VHibi6NqxSEw31Jc6tpeG19F9ohwamZ3LHZBQbMQC2dBNPVw
o8+lDk1M3GwMVSMgUl4O0blivIxwSOO7ZkmaZSJmhtS6t3XwcrmdJkYrG1BVhqnu+x7aSY27A+FA
CwHIOsRL3iZeCKD9euYzE0OJDaqSJT3OM6HCOUimPyHyPAZCvDaXWj8lfKjbh3kqyURNLYBsb9eC
Z3qkMso5hq2JccoybDmt37pqq9R2KhlSANar+nsezQVWTxV7+OiHYqeeqiEHHMVOvBZEAKGBw5zL
nTolebj+QXJdkaYR5cG6UeAZr/J2Zgn/eSi4PIIAf5CbxGJaR6k/yC2A87zzcBQXIMi4qjIrEu8i
4Ri1c5lnEwrMBlQJeSk1gHrFhKs2JjxeYJy918lWngu/GTFfPjGfo2PpQ2UAyqXrXjk0/9eXwtRu
T93tUt3veKsz7jhEgxuX+2JqCDG7YEAg8a2EHrZBiSEWXxsRMHn022XZE/3MhlalEUkcyYfskF+7
7cab27lPyR2M0oemEVpJIlEPuUX+qvOBUefXwTjJbDyVXigcjsti7GGBfI053ihJshgb479e2//j
viW3711X/Ou/8fs1Sbvcd72S+fmv+yTGv/8e3vnnmZ/f+NfyLTk8x28F+9BP70DuX9+1nsvnn37Y
tPTL7li95d3pDZxI5SgfJRye/Hdv/vY2Srnv0rc/fn9NKloO0lw/ob//dWv95x+/DykX//VR/F/3
hvL/8fu6iJ5/M5KqfivZl96ei/KP38kXIsoySLk1mcgEOBPo5uZtuCN80RB9B7IYxMNIClLAoOg0
yUvvj985In/hkUTF64og8ZIqDIOrSADnO9xTvkgqsntwT1FAiYNZ4+/i/dQ/5/76DedGt4lPywLl
GXv9rIKapCrILMWYkhRR1ASZJVsAk2ACLkPHwYmAC3ZsveM2cpcBPCYHodBm/DNe7Ejobsf/jdfe
nzn/Hi+m/7zCi0lv+b3bGx+EneWcxbLCPjx+FtmKsvNXgc6fOH9bz4LeQhpjb7w/eP7O+Znztfdn
mOqcb4//U8YWGL/Ffjvj9O79Y+d3mOp8+t74zPnB8fvvsj+rElO8Kuk7HCBUvcHc+NBc5+KM//u0
muzj5yZmSpbqAEAH80r/PiI+e2689i5w/OD4mykeUyZGzPiTeYT58ChPygNigLmMrMsyB8zs8CfT
PcD4SKkh5Cm3Ga+PlwRFBCBUp/Pp7v2/49Ui8WSDlEoI0Ey8rCkp8M3GO+Of99/jrQ4cSgsQnz9/
eOb8wVHu+Mr5GniOkSLvQlf+Kdf5sfOz7/KkRsdq5p+CnMtdJ2ofWefHhdLjxnK81wJr0g4s1GO5
x+8MXwXgjrNhy8k00SiRupH8/tXzB8b/vb/8/onxxbH6hLov73d4ZYDXIgLp+cX4gqj9Vdnx14dC
j7/P9R4bfKzn+YYStIWRRWG9yjMkNqcdVy4EkCMdxz8JAaSpUNaJ5Qq+936t5Lh8lfdAhB0fGW/A
ZNbbXu/vzq8qCtKLYl97f+p8vUdslOfJ6qFwi7++0oT8gyvKdHt+StAwNhq3i1YR9bEb8jE2rLzo
EQo/FK4f/oTIf1x4dSaY5/d4rsrXGpI6P3wWKML8rpDC3fmxOGnr27iwz7Ua72VavwzUvtufr3NN
9SYGQbQZHxivIw2WImVaT5ZjFcZrQLj2banodOv8kSp3EP0g0PBD+aqMLzYS8V/Ht97fr2R1r4PG
/PyF8X9tsStCNbo9lyWl/V5LcPb03iadE2WG0ubh+vxNSoADVhbdv9WJAKPkjbEpRwE/d+L4WW3o
xLRQP7TmeH3oRL8p1cP44liNi514rsO5I8/XJHTsh44cb4wdmYqgOz1XbqojaffekQDDwq5w6ES4
Vrr9+cV/OvH8TU3RKGh662Q5Pja2wn/UiV0VvVZdHoBGbOhA5P8vztJHmRc6cLw/Pj52YsD34fqs
D+dOfP/AqIWgkko+DK5RC8cOHMWML//cgVSkga0EfmJHCGRd8TkpLEnQ6EPdSOra75LMHH+CllPd
Sn0M7sDhbhhlwSGi6vfxF88rzW2pO5vxl1gL0Z2qkPcnO6emD3G6Knq1vvfLNHmQZQqGtV4+jrfk
3jkSsaM347tZGQWGHMT6brxJMpiGpBLJu+Qi61UzDlNtNd4NCtmzB1725fiuoGXVwmsRbzrebSLJ
W7Wd81d9AFn1V33Gu52eax/q0+qcP9aHDLUb6+PU7naUq5bpe33Ge+Olv+sz/hjqow31GX9xrXaU
fq6PMtRnvDnWR+9KshlbAtxMKoJiW2013nWEzkN4N+ojEjV8P43+/72+3/uveVIkP0p2gf/TnuB/
0C5g8CZe3gUUv5nJa1L89r+2b2+RT93//XE/MLz+vh/Q1S+ChAhyRRqICCWsuP/eD+jKF0UQiKpr
OuEFnQxH0X/vBwThiwIQOkVXJEnWJBBvnfcDgvhFFgRNxRu6DKw5WflP9gNjONJ5O6DovKQLyDcg
KjYe2IH8EtrZSh5P1Yws3brsNxlAK0EpWemFZPYlDY7IdK/uE0CHfUuryM9NoZZTyXR1PgIwJO+D
p4WLuG2V5uSUwxdQW06Ug4pGavydqwE2ZYff/aZvCRJNWl585ni+gbOg5d2NmhDnsQ8rGTnnROgR
Mdm2X4OGI4HRxI4aGULU9o8+MvkRhyHm3GtDeOVRJ3WW4oSu0h9aR0SikJRx+YNcC3EyIPl7jZFS
EZD7cpDXb1jP5p3ha03ZAYNfzgZAFVd51bmQLDu+Tb7mEYDuAFqa1ruO44WnEJidW/iV08rQS628
5ePc75c5CEv+rNNYJwYHmu/M6KI+eebFjvvTF7tin7RIxDUEpHcCcU7Wne9u0fv3EEhbQ9Vy/iDw
LbkvPKd23g+H/iP9/PeU7/9WRZk/R/4z/c2o8rfn6rfkx2935XPpF6X/+j9hZz6QD83rZBJ+VMTh
nXdF5KBqXyQoFS8qGpJplAFG7n1nzgkK+aKLsqbxyIuQ5Z9UUfuiY98NiH/k6kGJ1QHE4++tuSh8
AfGSyOsgsBckTQEc0X+wNX/HKvxJF4G+wMsCoAQxSrBRZ863JR1ZdpTwxR04azcOSNF2zQaKE2MI
x8sMWCVhZyt794VfgqkHVOrkvteN2rXLcCESIyGG/4PvzIIM95xnWpnwUXCLOjK7UEDo8CbpV95a
z1ZZZHmtYMFZbYDnr9lox9wKHVvnrVC743lbDo1WCQ1BQiiUoUS2GFndMXwE2iEnGNWGlhaekJ+U
Y7CLlFW0A/hvtOsF4GGZxY/u5H4tgk2Ur3TJzjqs5SyIiHyjOfYB2JdAI4xK6KuB/QS1An0pzjV3
qJD0mn7Tgr1UGVFkinTTU1NY+/xSVewYvD6dJVAEnJtuZNSyHRrFNngga4FbNkda2xkigtuFstdM
6bu255f+Sx5Y6prjjGwrHttowa3kU/XSlYZyEm7VYelnVYEZmbHlbH3LsSVQ0IqmZgqB7b4QxGTk
qL+FMBpuEcqLfNGshLdmhYi2XU53/feMN+BHDXlDiw0dZ7NmiiTaZOE1ZhhsssQqv/ftItJRaaUw
/K/cHdKu5H0YmDm66xvdBbGZSyZ1NnQd3Lon3X2ugrW80W+Ce8Aaacvc0uzCllULJyrOsbLlQ5oY
dN2ipfU1Lvee7abbmth8tEIMBiKJgSjoiEuwBolm+l1E78EPVhi6bEoysMRg0+2sXPT3cv/Q1yYv
H2HisGpriyVV7BIENO1aKJaRdxugIXa1aIJwvoiWXGhK7lc9WHCO0adrUX3kUgvoS56l3AYW95Lm
dvPmHslJ0exefdI138pao0LoMQD7DTXdpIKZAY1236/zm8BqpVXvL+LWAAHULSByA8+QXqiHn7UZ
LnPBxCK70exkX5aw4EhUM3OtN/QX/RC2YFM2uYN/hHx3UzT3wU3w6qzJS3QT74EFgc/FrSlZmVlv
k8pqH7vKKl+cwMDz2d4LGwMZXP1LBZ/OqttDAyz66BDTuwtbU1lrO2Vdb2lmtyu66A7DbXcf73vB
DB80zoA0b8MdtPv8EcFUkOGBcfU24lFwR7Yy1P0RzWAjmtVLreAmves1I9zwzbqV1yi5Au7yredh
agIAkFU065wsQaRbAjQeMwSOLzTETufIA94GzSJb+rabmG1m+0d4Q8r+NcZGoLbiI/EXoPum5EYO
t9S5F/lvqg58aeA++4vKdQ2VP0Xjd0OrfvFuNHftH6ObNrVc14zuIFD1F9IqvaWW1O0aVEh9IpxF
F/1juOHM2my3rp0dAytE76GvPCOnRtospNJoHiQrv6dWYvoyKhZvwmOy5w6YbQUDz+/pHdUXZOsf
9a20jXG0H5vStjggAi17qDmzwGaytqM7QV5pgZ0tw220cMD0G97G+/zRWYdPzrprjBJMMMDvky2x
Xery0uGW/B3Gl1UbxRKOxMfwLX0svpc22cRrZ6We4j0iiJeBZyqWrlugF8ufEfhrZUvObM1s58Is
RCb/GopWJxqp7b8VVrwOXlTwqBIrX9Vm/hWe6BR8FRtfN8QbrjXoSrPIAQHVCJnftbFdb2KA/YE4
8hv+wOVy6DepHT1Gwaob3giBuAFah3zh1rBaRgpQ58jQ9yLMWgh00mJXQcuIocPfdFAM+Rvg79sN
dW6VHNFflncQIgNKIy/SYqe4J8VSD2jrxMiFDdynhboShI0UbGIJ1jE1QaDV0z9VGON8FbrPFHvn
1LklkVUXvplgGUWKE5hQzah7Kt19BsYbXrYxa0ScrbuASvWNonvM0zfRP0nVi6i/1NEKLuHAOzpG
pPJWVq5S+UhV2aCt1f7wnjMkXB4aAFyvqXsv8TdOcPLLdaOeOvcQCCtK73zfRnpOFsGegkRMXDb9
QuefNNGiyiJNlrW4RNKm4i5LfMkxNM9quNDQyJvPP0b1Lu8eFABwlQBgt0IfLWKkh/AbQMHDAVja
yn0T+Ec1eMjXHV6ul8EKFJs30YrqpqQslH4BhF/+vosX/VNzDyCpAvgj64CHTU+Pyfdm12MLaYjG
pgLzwDFbw6vrmuIq34Q3uCLsvSdFXtX7aOWKZh8aIraAK6c00mX4CthzyOMf24f+gT4pW6wcg6cy
hFzxUdv6N1jYgWKzzDCNGN02PXLr5q586FbaowvDTcGiYOSJmUHdreIRTqhVagZ7EtrOQVzRB/FF
PuUP2OCCGYozKu3YBl9rcptyp4CeclxZBSAVoqscGfyYBZXA7JHg4m2qLVJfu8CUu1P16B1BqNCE
R/In0APKPWcFJrficELjgqsJadZmsCyklRdsMUPRPT26i2AZPsa9lSib4M2BzMAq0o1KzVY+aNIa
DASYLxfB3omNprfi+FsNLOvqgJku3btk2QdLIBOSdqkmi2or3WonLNT1W+UxfdDVHbYIJuf8kL5n
yqYy6S68Ua3MTpfD6tqsX/MlZ4EgBvgYQKgJF66VL7SDvO+2/qP30KcGGXYTM05A8NjAdcaspxRZ
EAegck0SVTaVx09T1ZXKgIc1xqKhDBZptq4cW+B7K9Bk0+sUs/GA+q8rC3kp0cKKys4Um9ju+nVr
CVZkuUcxM9VqWTXPeWo42cmhCH01oW+Vt89gEgA6avrxpndePNCTSfIujxAXYpTVRnJuMuleU75x
kmJ08r2Ww0C7u0aCnW1uU5hPqcMEaYWr7AD9dgsjbbcFjF1iKJ0BjE7NxJS8LVd1ukwCWF7Asy59
GdG2htMa4jH+qnVGZweYVtv/R9h1LDcOJMsvQgS8uXY3PL2VeEGIMvDe4+tfYt5G7IxmY3QZI4oE
CDS6sjKzqiz5U82IPDERAMZYEVXxkn4NLzxFZzhgBh47x/uy11uCyd1ctx3pYs0qiVV8xQRLtSB8
THUVVGhPBr3eRMUWI10JJu+gOqPbhRjBVqUU414NgYoTMQIci7bDXs9uGMoT5Ze2rBh/VbiLoRNc
HJRQJtITQyT5FKuToc0ASyXMoxtIHVJZPq8Di0VTVw6wDGNuChzDk5MpDxlPcZlSXkJ7wcJNQ6dp
z0GQ0o7TaDJ+Bd2+Ld/CGM0hQrcpnequfqiYhJaXmhnPUAb6T5nDl0g5kgq9jTniZofnBzsMktWB
Lk1GOlEzQ9BpATBCvKmxLPrkml9TxAvRSvw2YoKNuZ10speBTdjd29LSFC9Jj+vItWA8Bujdk24H
j3/hXcSnTLZ5DCRS6eIb2XaJMPTX4my851Vvj6Cp0TrkghmL1UGlQ+kO+gpRuP0e+wbRyoImLDSx
muzoEjxg6xKI2O7wWBoq5RhuvyUBUBJhI6CZU3gN+i1fWAHPssVdv3bFP5fkwjeSg4Hsbl27XGXr
BZl4KveOcVWOTbsrxk0+3NONxpvRF0KIMLwVKroP0QbkZPYVhyclPurzOi3Y5kK0Nq9MVNWWyU7d
FMg64pxWGOc0VFQfENlYkJQYBu0IiVMVdppbYn4tpYjE/OE1rPaGGFhJUli1lpAgNJeICjMReTR7
qBVXyqtrpRJDV7D8JbK0yAWw4bfKhjceSXOKtX0oPbUoxD48E9lXyu4kq/um3lT5jcd8jtSwJiDG
Ec1QRyklnSFgqQoYqVSRQfSH9sHXyBMWUwEYK6lSY09BREztSYcFye01jUxZYC01Fm64EdKKRbMX
AXvHez49xoqNUg80LohopdAWBT4A6kxWgeOnV7inEy+xR9pmJE0cjr81g5+0e7CSUXwIh1sSfTSA
/9UjQZu5aF8KZgt8JJaUiw6DYHGSYouqp6O7jnzX8IjP2VbXrbBuiAF3/l6MGlM0ZCZPz7Vx1qCH
pJTtocBcOY0WooCsy8oDv1+jXY+JgrUFdSYcoelH2JswnwObkRWITgjTTCKzHJMnIpICHBSbDGTF
WHo6IhbiVb2cquUF7DQJhy/jkEx0KjdT9pRFNKacTyW66Au8L5TX0fjB1fqtQRloprX1jIonVzUU
XcQ//nQ5zEMmNFqpL+dsg4znY7hwHBVVqiwMmJm7RR0ZnuERuA1zcHaxu/YpU2TScphC78GGMj+z
z2WEakOmw28swX8E8t8F8V+u7O9B4vczW30Zv/kvMEod7otOhb50niOaDVhNTA5fFDieNaIBFqe0
VikAeQ9zIXrCVqR9DWXCYSK6iZLZQ/g62dNEqxoJuD3fkwfmfEx29abwLhbzfA5fVTw0CB53NKPU
NaJUP8S5X1Uy//oG37xNC6yb8ToPGgoZy8uPKL5OBibtmqrGivbYlzZSg0z70gavNmiLTcc4DWRC
uiFRQ/NzkQU1K1MrNz60R70xvjKz264OR6Rg6Hnh94fm1F4w/XkEAaG7amgmX+o+PEy3+qA/+af8
LD7VtbsWie/z6d9351fDy399t9Wx9NvdAecoxjAwL2d5YFl0CgQ75HYIs2H2ESWvmebJyS4H4pHM
qXofWbUD0KfhOaMZh5HVdNoKI55fa+7cxqDcg/8QoCwjg6B9R0ue6QgFdK7u/z5r8Ld/IQ/V0MDt
CqIMq8dfrGqdKQbKPCrjpD5yKFznsLBx3xM0UfVQ9/GpX6vPhM5eh1i/RZfsSPxM0kcR7BMFY0PD
7cIkNqo+gjcInsDYleIrMoq2+AoqGgV7Hf1Gwe5AB48CMs2WkNFG/kT40L9gSeVSq3E1p4rAvqBp
K5EsDTmjmWx6tNwZAf+sQTVHYas0R8z0qcrHIjK+8sfJKQUHBy8BbuysYnJJm1dxoVPDRDoE1txa
lSVejY6EpdkNniQyPaKSJcskH1g1AiSd1K/oXQz3U8v4kAaVH3aNLYdUyul0iTHsBzoMyQs2XxuZ
qsiLkad/RO/Ks/uQOCbpK2MhMOUJTBIfW/AIBkWTVRFIpbKj2pH8oCGxvziqRHBUYSDYrvfhg+sA
zVZoMWFn7/15oaLJ66Z8xdHmlOkqDizxJFfBjLSf5RHUiHBBIGjONbinniD3NIWCaD4YDaqYxX7+
4khlCX5O5QtQ8jVTnKlyE9YsgIj3zDh2qm1kAhL22xqJg9hWJw87h0IwAksm2U19LXB/Ezv4EE45
opGBB5OqHEHUa3RLa+HiY9lgYdqEArZHocaCcE7g/uowtOdleQaTLb52rS+63R2nDfPCcmye4YTP
JNIjfaRX0U1lMp0GB51w9EunbGHmARs+4VE/wxcYPTHTExM9AQ5QqLVN7tUZSZqIX39L0DD9pX+B
L6we3KlwhR2a5ovumJjjAc1iBFT54XOQiidEu8oXpJs49deAI0VLq/u7YBu6Fd2xIWaBL4GSuXHb
MXSiu6qZ+ocKir0lE0T9FDfEaUeS8OtXVhayBIipZOGp+I66J7EnDTjLmACP6AILdLdTkPrDH261
SMwzD89rlAOCkgZrAlEMpEhsdrWFDA296pCk5tGu5a7TQ599NbFy1eT4xxy4xWl6GBqLAMoLZuQM
M195w20KxoNAMzm3sYM9cmUucYWJlS0zZjKkJBtOIlHvDb/HKenkbV5Ae1hof1XGZlIdFnCiNHuo
nbuoVLvp7wFpewJWYcYjWltp73Bfde10CpMHisEDo+5hqhtyydzJ0DEDaeemvITUqAn/VND5m7e4
hWoxTRnSxAar9KndurcQaj4qhaw6BSg2s4dRWTjmQLmJCpXVxRR0QUjLxEJuquDyGKae0xoE766J
3CazeZBoLD6PIpEoj8witmdnbaeYvFYhUkR8eGyVT+Mm3OBS5UWKtq/a6GQpk4Y9DCMNtqbSCVoK
MbRBTwJuOsaV24omsuVCYQNOb0QvlHN5DkxkiGUNrIUSJzswgZniGnmdgvUMo8dn2NzV6FXinGZ0
I30TKDHUnxg1IrFZI4pgWOIw2cmA5xcXTDCL0JMuwGLLdnbGhIq4ziJpJrudGXf4sSfFn+ZQQBHI
bhpgiCorKlI78VtImSuhWMpKSc+dREHTCgwX6aOniUjWTMkEJ3cEJsGDJn+22PAWu5zAv5MiIahi
Dq8NSkcsSacRKpYuvdVvJhVpMuk+s5LKHWkBzEMivVVvBjZHUBHGa30Hl9/9VDT7N3D59j2+ObEX
Dc3YA9SLnxurN8uJZRDu4hPSnTY3UwyhxAJTzNjw24X02yghMTi+iep7PBDlQEOZgmhSMyqBqopJ
clfsbjfhodXB/dNxD+zSLbRYaJ3TpKHgD9hPzRe+1eH+fSegyPwe3DHCfVRnTUzPwzvIKdUzLClg
XcVamJf8wVdMcEpvkV/AVKgTEUERjPIPZXTfOon85xwgfvI8PJYQY7+BpymHTBkHQ3puvzq3PMaf
4kcUrdcJm8XsKPFPQBhy0Z+cxHrXfjvet9WnpYbacQOOB2llYKGDMoZzeJtpcohoTfPrguZmM+3f
p9kUTN7pEHRozH6c2Lhe2j9w1bfT+LZ4EuhPCRoapDh2fktiIuxTVtDc795bpG1ncVdsgEs0a009
VVY9C6Y+lhdIPS7ML05yVg8B4uO0UZyEDQ4YFk/yihsMXvPgtKEHCrenwXsNDmEz3bTZnDftB9Rk
3eJ/IWA+ofG+v//Ua3TVxf/5tb6tqKHkE8yxwdUNb6EKh+tuAHfDb7uX9A2sTJNhbscqp+U6TaFh
eIheFu/hlYm3etzzVwPY30BbUQvetFE/FAJZkIJ0bgRtKf5UOl8NwHj4peiD9+Bo/SKWVnGvR+ho
BMumm0CmJE6h/3q2XgJI0gPYxPp1uFa0hVhkgPamBlN52lZmCXKtPUfqPRcpr7gGKJ7JwR6ONDrl
rZa/y4ZbLtZym1/aEJNlCcgXljKOyb2lbcRjrRGAy39D11/d3v+1MNZyhN8Ad41avtAY8uyc8naZ
29VYrGlvM5+L2dcM4Bw0lYEQUwE2f4DuLoC5M8zZeU07NvHmUtGpcPBij7e91z0tO3OM7AAOFZ2M
2B1BE5VOHVtB44/89d/n/jff9+eiNr7Z/6um1jkdDTTOyH/Q9H8Gst8pEbiv4MqVJdo7u2v206me
WGw6tN4x5c4bBDsTkNO7Seqq2NjN4TMEHRSce/AKRNjJQAOSKfq1YXVQfmKrAfBsSUNDFkTWv7/A
rzKIf1x847sArI+BPqhYvokLZRCaUaeRcLOeVWXngvnD0f5nIPzvVmSsW9Vvt7rJ+gkGE1yupTHL
lXIEd+aprnZFNr7suO1iSsgEE/uHw/Lyn6UOKxmgQeaG0C1BhhdBCfx54KFe1HEyyugshGaBHkUi
C2saKKS6iFdgMjyft2Yj7bm96o1em7PhpXDR6zE0JzbgJpG0teSjgk7nWk+zD5E7lLdhExz13NTA
gCC3ZeUJ38YO7Gz99UmiI2fmb9JZtsGZgthECy3U0LBCJJpEB6tVLG0PZhHSYWTKtvbOC/Zsc+fG
5c3CAup8Ed4Ld6RQrJz4lLmjV+ZMC02JG9g4k6h15vJjhigbvmW4Wfui89JwG56S0G7cwBwskD/H
2Bmdns60cnPBFrczbdzO6ljizhlU4vILiviXTjtreofWy0QvOcyICu58HD1Quqpxz31cErdihVue
4oxM+/5rNOUjmq55pZ+42mZ6gTzee9pkGZoL8b28geWH0MXyt5fBEpA2gjbWNtW77MFYvrDeROIo
9CR9izZGTyqopJ25bNqbDGiDLvEKEV6Kho2FjR7L7S4+LRZngTrW3fV7oC2Tpdui1+KuINehxQCa
DP5YP3MxZXMV473IXf+MHeMlVQH1TNwNT7Qn1u7SXeJGOc13YLE99HZjqLoD7ceDmxyItu+QSzUs
PmnvkUg6NztHdNgkF9nG0C1ttsrbwuYdJPQWmhoageXIp27JBVlvQIqQLRfFAeObvBiG030kIGzI
qudKp7jC8DTSLJtZPecZSzO7hNz8iU1bKqBq9lBucIdzM1Ch4oPEd9eQnIBW8dKTwBAgoOrGfm3i
dFlEFQHHpwrmZm/Do+Zzu9qTNqUnrXsMBNnh3NqLk9qhVz6gJiIVHe3mAxmwXSo03fbXQPKzvTxC
meVOhtVCxyT5oz8mZ7z0mu2LJ4Th3BZ8DPIDIweSHJRmAiLWjK/lp3zgUxNS+jRgfeI1GjANRDJv
gtCHXpqA1DQ1sOyWZmo7KMdOWtL5iqRMdXOotT1UOByZo0guJQHDfGj+iQ+vzvUnGLhisBr8pKTC
E9q9ephcGJATKOzrzyABgLFH3ENGjaSwSynUdtDkC0+Up9Qf0Fq2Iumx/tQA7CMyrfETNDoyGHO+
6jLSBmSIq4rQgdC954/cic0G7y1cPXSkkxHQ5S6Q0MQs73DDQ3Qq6QINEg5PEMmP0AdBKFB880rZ
zwoTlK3egb1iuQcy/QqaWsbfEz0lEBaulTM8Sxmae7Hq8kpIKtlVZLdbWJ3cogFySArZRDKz5RTT
6quSHJjVRcFXQNUOECeQ86ZHPbohppf6bcGzjpvAc+AqIf2AgA1DD7ffDUMzeOUoNF2RtiONnriV
8wfayxjhHgkmmDZr8ZAZSzlZ1DVMasUOHEBRmfVLcpsP2Vt0W7vA+s1XyIG5s5qAKryp5I7cm+oZ
LWrCDZL9r7Uh0St4ef4ACx1yvHZvQNW2NZv7qriDDg9F6WIwFusZRFcGjtLOrXRbmaJVW8k5t1eZ
Az0EzXIjUKiXYBd6JlDJRH2LXQ9E3AyeYYK+UHHCKijEw7BFCh5jcoREcYNH1t34i+Jhv2KJk8v4
2bxZKFAJSa3sineR7gQzwun/iVF4K8z0FZJroD8FykfmiO4+glt0FgSVmA4N4dE9vPucL6JIFLxb
MQHzpVEjLSZ8qi7EmLxz48EWttUJ6NSWsNGYoQUhF1+5o9NVQt/9zCpfS5kG2DG22XUQPYk2uaMO
9rBQ3ODMUw5IkpWv8DC78UdVmtVEhtVs6E4GrT8SEnlDYUpvkcoQ1luddMCt7SV9h+h9g0KnfA27
aif7HNMYNtFt5KOJMptZzsSWBkDMPDEe2ZvmZciCWXlO0QvHgsCSQt+QaW5BdsWTf8lqWu1APZwM
W2SJt1xTdAapmJpSriEAnX7tyg7wYuY0NEOOb+kZ7TcB7kliAimfpzcYKFlmF6ZiAw1QVLE6aJC+
gaDIQrpeFvUevncnMD9m9Al9pN5AgacF7FS4ihRCcuvmrLuKPAnPq5quY1QBGT6zk+pXlHuFVD3f
ZzfRqH6vdqrfVVYx21rPBti/7qXFMfWE1RDiG3WnhqY6pF+F5gfdKc/tJbegZdFgq15jbAon3gkh
zIRrLhmYkSvuOhwLc5NI/Sx5iNHTtkpJj38dhWuzNZhyUUDh4r4HjAOe3oW08GBKMAeJRJ/5PsRC
ggnDifeRt14FvIGN93g/7dASDb4vUBwdoqJ8qp/DtXcLr/s03NYLdqpZbSuVBhopzyjDQa0+svP6
aQy4RL1oynDrpLa+sFXvQRf+E0pfOpUKJW39HgWeZLllZnKEMI6Bnix8z5ETHjM7vGlutc2w6SFT
vfR70e/99N5sq6tyaLajI127K/y0aW1yo4M3C6/5XnUSs3zCZSZjI6LNFbJ462VoN5XsdMuYbYwq
ouojPqO73B4KKPcKrQAkT7WVfb4jZUEM4OnLgAAeMBzvjpmToGZEzkcpC8YECqHbL2BSaF0R/ckd
OCfB/gpW63NGksKD2MKTFWMnRvRL0c6IguopRAv+BUh18xMLF8t1equQ5ENAfq+88lzYoAYQmOt9
s9U5H8LbcSg3C+8v/Q8tM4S/krYVDoqaIWoSHJb6L6LjNxzKJyms72USnRvGU8XK2Gh2bm+nWxk7
xLoW1v1HdH4Covqv9qZ/wO31wLpo8FDX0Lb8e2cNQS6TIgVVf2oYd5YmSwP6hwYIKIwbjlQ3w5rS
d+MR/61zph6DLX9sb6otP5Bc6tf6TSMAe5fJily1gbnGHLE1Yo9e4Riyp7e5IaiE0B+TVbjoe8U5
kzWbgwtlDhN6tJcIkmIRmWBslPdsAwYEtSY+tn1MzfzSDj3EOeA1EYipR+S7JS7oOY/HaqbjrTfT
m+ope+VFPFautl9mKwZUAVpEGA3MHKYC+A1htngZZks37ngR8kDWmlXDusZJGpY0bvuFU65zKJDy
Q7Z7aOFeuCtKAv9GSaSz1AP/DS+qLbi9OdvhSbQlN94BGCEOcht1ph1or5IYDqTY4C26hLdmhqeT
RQ1spssLrhWgOgzIBMBaK/dNSaBOAMJfAPUxSBMoE8ouDX3d00hjQW9nmiXSbqPAWUUXF/1zfYnz
qvq1A48FXdjrdzwdXrDu0UJvIMhWzBq/iW+NYRqEv07WxGTaHjkyfxUHWBnSkxQQQJ3mwr8pILsw
1nE33vjQwn8KViEjtWOHh859UqzpLDkixbwwA2wACJecpLCueDP8qhYyMWgPmBqogIsdVkwPTdwd
7RE70zv0QQya/YD/QhlsAND2WMAR0OyQbeLXx0eAWLDg1xe39KoD5IxQZcDTKbBATBbYM5st6mig
swD0FofoBUBHcfptAQEG3kCIAtvYFwHIv6RN+1CsbiPDNmoVHzmwCi5YrDO0AN3uIS2ZqmTpOhz4
IK0pf00++G2DjEp9y481vKODKznqa8ZUezbFqwbAnZJndMDV+uxcdU2M7/Bg3SqR9jvJeXabiKaP
3l7NHhRJVecKpIQAAPlPItNZYBjCaiMBMNPV9gjXn7eaTnWiPUGaYiYL0Ci0IRgjKnT1w8Zlyp5o
Ipd6Bl6Fw+ENW5BHuOHJBamIrUNewTFlisEQZ7BOcEzUsCFWz5qWgMcZzILA8f0b2KlnP5HsHcB7
wtsxD+BR7ONpm72Hpo5WagQSZQnsB/motDs/NpUNCIonVJ+7kb3ksNWKVoRYO5ir97KhPCIOPiqH
kAYzBBrzOZpwxXh6jIIkI/bpMvhcsBUFp6q6V73VJnYhmJxmNSgb6mHpafyi9cEWcymBgU93y8FU
KnO6N7UN1MvtggtAaVSZCshsyPQfkFgGjXSg8qv6XvkcTJXCSObqMTQUmDeG9aRkkeoFo2e8BRDy
R6JvUBUYbtINcGRI+H2i0yBsaTieB8XHmDW+2GOYjCjRGI5UIA1eAhntA7wU45XnvLDZZqmbqRZo
mPhVAGiCErThvhKoazuEaTTZkIQ9unWirkgOiHStD8oXqiPRm+SGKj78LZkIPgY1PoGcYJn7VFW7
brwqM1MI28XAZuBFFZY4A707tjy8nJ3L8+cRnlFsoXhmKj8FNm0hCp0qPKOKCS0jDew43yywoiyY
WwVpBO0wWQAeXoXGoTqRD5EmOWU30cJ4h8/ZlQGgQ2UjKzdO3Nbji7RcRXw02JhtUZpgrmfVXCYY
smD3MVMW7mFf3aGOn3KLmZk6ZA/RgaEPpZ9g/kyDJUeoMlZCEjMDTO43JcPNz1f1+LUwE4+7FNuS
FbsOkkpA03N1lJ/CFjAJ9r+IiP6yjcHElT4q/Uh5KVl+1qEgwX7oFZ5kAqS4wOmkAVbi4C7/wjrb
4OZakR1auhWfdWf9cUXfelg7KU84Fm0bhJjGEy3IgchZ4F5PGTynKslMzIJExO9TkE7i7ngtdsgg
GRwHo1NecIJWYQuv8C7eI0cE/tPc62THZ0R2vB/E/UEE1clt8oMIyBiZybbxAKoYWmYDK413zmvh
/yKi1QBnoTN0v4eMkYEN9aOHcVu98RVdrgCAOxB4KZM3qaWeoqPy2myDe3hGK9Ot6HQ23jTVcDkE
J8AVAEVNwfWpndCKzBVXJPZZMpuVBAWWPkB/wlglXKJliwtuLXuwNHaF0ZA2ekUGd6DEBjg5Zb0v
QHbx4V1BhmGXz+rK9Xu40i8THi18ZnRUO4J7udHWX97zPjyJauHm0epMPImnHHB3D2p1o+xv9X70
FQbmJN8nVzw+4E65i7jjDmAr0XzUcBQ3OMVwUboK+zfl9YtJ+w40VFkD1MBwcEEyvrHtGow84lhx
4TkBMRmyGoFesULR5rJHgP0tQ0rSbasA7LRfK2eFP80pbGGjo0mOoGBnwj6DliNZui1HWhabwm/M
MKfGVdsqdnSS9zNIDzwqEubaMrwAS3JXfsAAlnolJCgXD70n2CA0JRuLQSRZzhbBKwof70PZv2ZQ
fo/yKTm+Rgt2gLdZ2mQTvCNkeRuOMRzMooW8AZYpYyRwmGrwFZWbAf7ScWBGByHbDBqRJPGhA4qU
UKbuFQgYRY+NGHofzGcWDEpNjojH2aH8A58o/cUmqjyuKQ/wCEOdiFK2P9nESkLR2pjK0bn3pve0
MBH8ypNmjVsJyPlT1Texwio4BC4QKx/RTvNEpsCi81nAgL/mt2iOkpyaG/JGOq9rCRxaQH9qpS3+
6hD2xxr4dprfhJ+izHi+k7XoLMr+KL9k41nWdwOMvdm5gB6HkQSQINnU2+ggR+SINpvO7fapPymb
rmXQ78rivUcN+YsAmAHZFy7p+oRyACyTLrYEkDc5WZtmAJsd8xybjOwjReuwESLpEPH0Sx7s8ac8
NhedcTrlNDZHrDwUpuyHPIOJGMNA4QGH/7m0DMARnc1u5QX3SfL7mCkQA2MY2nAYNkGpX8vtWhOe
9yYwNf4ioLVPQXvcfHkbgeeA91LaafjQTLdmcFAaWmbDDElDDKXIpg9BRiXNcKingeilVc52VtT4
pNeypCXKMZDUQIxBwYSSbhenPY4L0RdzyGm8A9YVVo8swCIEWx1qq2bn82sTWO0IEg8JXrxcZ/hj
dHTXImOLNghmEh7KfETHT6pENoct0nCkzWhLd7nrTRT7o3EMaRwJDly0ykeNRg35CisdxgpX2mU+
3PvTzAIr7EH4OSkHF645lDeUVaMhBZXhosqYBJKnR6hxUxEpAFNGhD5MBya4VDzuLAc/vrQJOA9+
9xDwsCJqZDfGSyuxAEa4/Nh9Vimua01KdTsGIp0j6PYY+1qFX2g4xys2hsHaCwRxBURFE32iqUUT
gl1bU9YQDobpGGFLhSej2qTLO++X55HHiQCjd/sme0JMLycwEkAdpbRfolvrpcoPPVsxcwZP2r+W
+LdtblQaDCpuluhcIjEHA1vybpUGVGsGTOLVSVMAUUQLCdMv6GmYZKy0uOowvVQwYwnpDNsw8o4A
/hg9tKoYljkYZlXg+H46ZhDCdMzPFiMIeJjxFSY2VhJuxKiCwsFWNdXdJsZgsbRzmrDALnZNUS1X
GIclYBEPgYGkdEb+ZRWLqS3Q5dEVoYwtgwPIY4gvcMJBIhoZ3J/74rMB2iwzUAe9FS4bqdvrlY3W
WGVvceCHJJRae7ECO65TaEhW4r12kBDP0kMGTIlom36MOgktodjMKG1p0cyB9dWl4beRcCwTn5d2
OqYZJDtOsVWAHRrAx20PlvSSnxroViUsNsQYLM6EaxlMHaYMw3UH4lS+tXRUD0g5tJaNMFXMTAag
ReM9qIq0M2FCUTYqqIjMxSVtJldU9kV9Dfd9BnoRVzdfTg0WBhyphKsfMwbdj2Qybrp6FBK/iT6G
5L1CW0mtA9WB1K6KYLSdX3Q4nqPbv2Pi/xD/120bmruIpF+Qvhc7glxVMWKVjyDKRDLtwCbGjn5D
PYmZgdxsdkHnxSh/gIei8saKaYMpffz7FH71VPx7vf73FL4JYFmsTJVe4hSyeJPnTOkpct4KxQkl
QaEgKA+0u3AyHvlf4I6HaSY9B3feDRwuB3YoP4CMslBj8cNZ/UWH/AoU/z2rb1bZgNeTopGF6Nya
yJfV1E2bQyt7cG3RZYiIZmKgCvZD3RvFG6azkw72IG68GaAlR6RppZmYAsIFD5ZeEDZRspN/mhT+
ixj514VbQ/JvjI1aJ1obN7hwY/lhtCZcf8h/7gmLP8fC6vjnIO9BhwterDsR8O67tpDkPfRm2Pbw
iPFMkD2kIrIrR5YQ7xT989+XUPkbEsBkgcpcRVVl2HyEb5eQi+U+UHsZFh8LThihYVhhIZ6pTt7w
MEjyO5miItRszGKXbjP0f4czpnKaV1j6epCvuKY+XGbvAYjtl+mmXuBhg4iBydMZnFng3uHTg9Ef
3OlAZOQ9euhXzUfUgN2nkNzEkmXQLTp4vZCBbGGVAqv4E3sliP/TSfKbj+mb2h3zkRSMrYDUBPRU
u5HBCzVEf4BHgpIWO609Ji6KCvFq+xxetTM8jgw/HEwUt2A6lBXMoEOP0MsqyI03/G9uSbomxYiQ
0kCgCDbu+Gg/4bcFYkVNKiiLYS855dt4my58SmINxbgxqSsNHVdZlW8S9aq0toZHGcxEy7ozYmkL
+uVVyfY9aBTFMRo71A6QYJSSteBcq7ukW2Lo9PAJfo0vk4ksyTAzY4OWQDD4HZrspoR3EaXNTQtV
MUJlR+Qn2pkP7CF80YqvevJ1Yy83Trc4GUoVJP44Qv1oHslOgGqf2PXsqogO0l3EKRpEA5JBynaN
jiCny8ZcU5adfppexYb+exH+TWt+82d9212MLOoMLcf9GSkIsxyZHszXC+oLpwwXi6AmADlLgjBF
eSf4Qdv/cXF8ewLigStKLpbS8yLALmkmuCSogpwgW0J2Q4rFmvvqgAAZ9czdZmUEEhOCBuj3oLY1
9u9L8auB6p/7BZ7H35bqt/1ikIYuLXQezyOKk8CdxaRXSYfJCzKqR2F8hc2hmkErWrwAc8sa8Zg2
oogHVCqrOPLvs/nfu8NvZ/MtYZB7pQyLErYzKBJ8xsrGwoYPVwD3Dl6Qe5Fv/0famfY2qq1t+hch
MRr4akZPSezM+YKSVIV5sgEDv74v0ureKZKOpbelfY626hwVy7DWs57hHs6AXK5pW22YchrxDXPP
46N4E1F1M2hhEPKMME1iS6YtqJ5AvitBWCbnPT2V0USHLMH3LKM9rflpWkH+swXrdab6SWhQeGrl
VBOZwD/in0adL13Yd4b6jfbGxjMkccI2gj1HT/Df6KzHonJsa6JfUt5lJhzmLUiCoZ0GoI6tq8z4
m3XwMnSvRrqm3jBhcdKNuU2ULX3joHyQmgmYDiwhfpWP76hM0eSyZc2tqusGsoBh4QwrPckQDLJl
dkdTzgthdZOubntIsVyZIdDDuyS5atzAU+zSi8O1KLnsu6tqVWwhszgAvIuppsH3UjrtpMo+Yhhq
KC4hpr7qVzlSBWC2s9vm7dTa6XqihxfXwtu4yq7NzchMdSM9hnvjptq0O8jNruZKb+er6nqaVINz
Piue+Colh7LaELt2LUiQZNufl5D0excqlBU6ssB0djlSIiSk+cNLt41BLrRWhANIsKmYfuRv6pVM
h1OCUh7u43tYIAX0KpSSEN5hmA52oLTC+3RdadviRvFjL3geH/VH2bSSd2MdPS9euzvQ8vDvz/1S
28KBfzyV2+rmvGOmnVsMzj3zrbkFiH6+j9cTK/0UWgIk2LvUN/RNDFic1xrKO0G2R8azvHXqHlAT
059MQId2F/u0Qev7KrmeKLib055JPmjtG41I80a5ZNWpp7+J9/SJ1xNwT9mGTFKfF+upeQ6+rXsq
4UunK+G24IZcuNkN+Iv0tcotdAdOD5RnJdBV1xa2jb0zlzT0mGJvRQsku0UOsliyLk6OiQ5BbaHW
Indv7UF+6Ea3PLRXtCid9lBfnWsLr6TzlbYZN4MzQe6IAEA5wsY9vZ6ZCEg32bOpbOE7TCMgyfSm
Nj6Y2364BZGT5W50vKvMVcE4uzot1XQlMsmqh5zTCkfT4RaG3LUMVvlrPVpGuVloNCx8tA/Ee8AU
dJnuihvw4BvzKpP5lumaDrESLYs/oGNjS7UYDMLjvWdG7rBQWszL3q9tRuLhGt2DdE01CBt8I66U
Q+uBqWAKAzxY2vBaYfX48QN1NvMawCOpc/rbPwL+2avP+ssCGJ+A4MVyGpkrurWokJVxZUQi9C28
QYhYDUikxMXlacvsSHu31X3zLsGpJ/V8F5j9whze0dPS7ho7ulFfdxVDqY7BzCp+BeGGLEjK4IkW
nuzf309dzSa0RRYINn0vtEtGKP6CfJAqeSc9MGi/o1GN1E5Biv10XNJwBk50r27K59QN0JvoqVxV
p/5ApCLa9v2auTC9eclSfWFFTKsYClNf2q2fpN45dtOGNigs5KI6ZD6d1b6HLiTYp80i3w++/GhO
pZ0dDgviukXzELR3fN38pZuZvxenv4rkLyKIjgyCmxcAAKA8NNr56CVm6/y06jS3KDwBw4KVumE4
DU5rokymZLk3ag7OclkOPgkOyUHwChUuk5cC86cTlA8/O9mn166+bs5PxXMEG2V3fjibFhWGx1xh
l+8N7Cci8EZXweB1KwgkCVx+hymZVaW1fT4kC8+40fyOoceRORGHhnm97Cq4tIxbcsXQ3KK7EO75
s/AFL5dWdktSHjjK3hCnziRxQVKJc+3ImOt8fu5Ot0py3REb0ur1yMGoCKf8XXaM6AA38QdbTMDr
CzI9U6F9jAyCsqT1p+yEl8AVdt15mwQ39Hfy8GD0oOzBigDejmVEV11FXnPz6PvyLtDfghOLYQZn
dVdHitgbWgwhONxcuJeBBowMGBgGQWMVT8DfGfNXwW08Fk57BMh5K1kLt5Gg6y/R66eX/qoLNzpz
kCftIHlM+x9pIAQm4tmQUB0tocoE+spJAsxhPAlraUHZa7xpuUNeVncDxCZPqK7GDDkYqyx3poZW
Bi/UWUxZ37J9i1IbDxDUPqcPf52VjzAFyhsmL0ge1jcl7H17LD1xRMv/tGv2wge1KoDBCUczqQkI
FeGITKLddhqjPeFV/zD3iqeAiQCDZPqL95Phm1eKB5CCoe6SZxl34R4Bgxv1j8kA57pyTC+hq32W
rIai+Dg68F9Uyk7BI/m3z37KLHAbBP6Enu/WnUN8dYt7DZlsOoe30b0B8+0tWzNG0VHpGDciumzF
A+q6N0q75aGpLXEqJIseb3SilcEcjJrIWrSRRbWg5jvaqrjARn77dmQ+eZus5dKHlkaibJ98Oasc
0AmMHRADjGEittMgAKeqRWLnNO02Xc91YB1jH3YGKTPkkUZcx+8x9PqOVjh+C/xpe3O6lTl+e/Q4
Rzrzr/F7eR0bcLrR3jz02YYBwPCmDN4ITEPzAGfUtaNWNiARFcmMcQOopVtQZPLFzixI9c6IUV5S
39cv5S0z8HYdRlKb9S0J8xFJCVo91vDBNZSPNBWtUJwIY3W/0qTpsOlXxrOYevXOsFswTrFHl2MS
aqk2yTWj49Qu/3oxHZGzLTk5bXf+NXsTr6FHNap7isCjJxs0UO7Ot7AdUmXJGCG0Aa8YdNoZX+xP
1wo7Ei2H8BZFgwb0U2ODlVgcjCMdiQmEnVzI29SpATxPkr+mbTNUbB9KTdme+PlHWkoIHn3krwQz
dc9gPmNA4RAX32WLLvqnfAsgTDRR1OfhPcDiExQU+UTgn80pttdPx7N9tlW3X4su7cm/yEOsgKxb
QHdIbbFM3ml/fk+qP0Eav6z+Myn90hKockwjA7NJb7mQ4lc+GCVkfGA0DV6cRlXmMX3vrnPGl4BO
DLfy061cWN0b0jfnxMsTT742buM/4XkJeCl7gZqkJd4AUBD0ir7m8oBg46Ru2bnDW95cKgl+okMg
/SUrsiwj3S3OSgJNa7uoFmpYII7hjTBeCovRfLtHI3ScUKWmDL7g/Be68hHJVYZKL4xWLHZduaSt
bYGgsmm8izfwDwkiiZ+dbSBXsAMBlUBfoyZFgMsLxSXal6DIU66x6WoEBGb4XJ7r418a77CE4J8H
x+1ZtGLSOcghj79/pZ+bBl9/6GwKkdaiWQrhMb2N4ZestHoVFFegsNMP/qu3z6/6m1FanQDXdhnX
yxEoEnpGMijbzyS2Dq32oDIJaJdgZDElyA9cp7TCgDVRZ/Kx0f7hfjVLmz6K0CCkAcSSyLg8/R21
+zOvYpO9K4/1PbBRZMDs6KFxYkYQ9HLZsr1DjepDa9BXAypgg3WymX5eZYf0jtZtflVRQ4y+4DTL
1q5exafaDu+Mp2mLp6DsbHw0boBlyvjqXXPH8IqV0krQ0b4p5WX30L9GXA3EkGInnt2xRV/bHWSH
WSsTIIPZ7UhP2q35KxhJIvsFE60D4iYuldXvX2Ex7abvZ+W/3TYr0I55ssjGoUpv9dvFmvQlypin
LE+qy9kRwfPQuPOjhSM+6C5psD9pKtX7jsYzoWrdoMfzN36ZqDnpPng+vpFcqAhaWOJz8CdwsYiX
9nWwhl+ZUo0CFuw+mgfpuEw7WlYDzaGtuKkEf8EnGrYgu1pjCTxWeA4OhrXYgfAJ7EtUtUl17/sP
llWqUbQmp27vvxVpLWqC2g5lyohOa5dozacP8UgX062pHrPVCBq/piwRH7rn9EGlE/Uw3pFeJbcp
W6B3alffC3uYsiPlIcoUxQ3zlRzHeiS6GH++L+AMjzscL8unAb4UeNbFJryN+jUVggFzCbxi5J4Y
JVXgluqTBWDQDHwJKRCIDhcC4Y+EMuPLb531OqS6UM8BuLLbxa7YwoD1uKXeR2t0ci6NyPt9K/3Y
5/n6tFngigy9DhcFT2N6cLSLGxPAy4TE3qAihqyJvpesz/SGbPxIP2JBQsXA/tIqftzQX37zLKqc
yCPHdmQVR3ekFs9cUbUnYLTim/oSZO465jJubW09ceoQwSsfk9UnrQ2s/IVrVJn20r+Hi9mrIolw
S5B0lMzZXjsJWTU0Z1ECNm0BRmuZdA4Aqj2NSfXwUtLfjLpbNXtIkMwgeU3eY674F0aQMbMWiWQY
iAKhSNqRZyH3IG4bulR4ai/JszSwgSWYoUVAVOyc37+l9D0B+Hfls52TaJF2DmtJQokiWzWkrCc3
6SZFO093FGpnROBA4pRnF/rUhbe2+N5M/vfZs32UykKtVc0g3Z7iVR1MJq9bZWJOayQbps8A7RS6
qexNYDanMl2g2WWLdE1LM1/AUIrkSVfxHM9dfUHMpj1S3Mnn3YnWF0QMV9VoCe+AG522QOQNuMQk
yNFqMLZH8tJafmzjl7jdnehNZ09DuG5LFzSJBZg14kqouIV1Ax0YSC91CoCB6lU61OI26gEJ/48+
gqrq4iTYq83HUrx+IwzzmhfhUHDTCRimMXQw0hFQbRFsTrm4bnr/RCZJvm5cevz0jb/v3v8eP2sa
5wLIia4/S1PT2NFLoBfLct37A8pmQPUZbFIKAKa58Pnl6cb57bGzQ5NHiajHRS/dNjZt8rv6gBhU
6R1BrT2m9ygjWqbXXzVgIV90b3RoPvUw863wDT0KwSeLye7VC2ZxP7TPpx3535uYnYYuU+vypPEm
tNvsDgzjabl4JclgMGsiA8qIUJqQY3VtUxAhq3Lplag/n4j/nj87EUZYnAJZKyW4eFWwBFRJtxM1
zJMGc8zh9YjkcR0VqB2/hIxNQFMLVHW2BE0ZeB9qQz0oQateSTQ6C5t+RlNuZNUpT84EatbZ3V4a
bBb6XjXvOhA0+arUuB13uJ1eGnT+MGv9913O4nNhjoPAYJ7P28jewtNd2pKR2w12HdoAvcwl+oOy
uZT0SaQwc1U3QcMO5bn/z7M1y3tiQVSrNuCTRuaSXiudGnpGgQ0ypE0cMC5XE5WEArVgAIDBy/n/
9/mzAhPvuEzKj+xyA0RH69HdPF/VHr1Oz2iXCcbFum8stYdkfST+PF/48ZeO2Ky8U6NkEDq1kph3
l2xeO3ViFtCbrYV2JbgCb9z18iZi3BHELoJeVNiXlIJ+mMP8sw8+K/AvRdqxKYO4jdkHuo76PVoV
tolGxEFOfHo623Y/FWslM4+BL2KPxucgZmJ2XHgV3wt9lsHJ0g1NFid15X/TwXRQg0QZEo72ks7Z
FR10HxEbp7zWL2Ta0o/h9MuTZhtf74tFWUaRdNsjgszsrfCK55M3TX7jxUE/upxaZviX5l0zP/NJ
VODfHzjb6N2Y1mpvBOIt+Htbgds3npmTKo9pt1d41153iIFfFuGfUAfyRJ/FvfSOf0gM/13CbK9L
bWx02jGcIjoQleMqRSKCoUMVcnVTmg6AtdCW5ZLtHyYEqaRvm3AFHJD+QrpYj8L779/856335UvM
tv+izBUtVwSRRDX0TTpZlpG/TQI0ILaO2VPb7RvA/RbtNZW2WeS0KaKC/rRDo4X/+1p+GAD+827m
x0BpR607JyQ7+uK+bzzoCwg4t7qrAiI+UpBQfzCGSRGpiZH+c/XIW/xVZdfsP0pmU5kXtLZMpC99
5oMI6AR36l26xcclUN+Fl+itYr4XIu5c2glFNtJ6y/4qyzw18ESgNfv8jwqfCy2WYtklld2oj0bt
NeGazhJDwvyS2bWs/HS3//fm9RmpXMyVug9O05s31+LEPy4Lu4AlmpU+1t1ntDoFX2vdQHHawR3p
ZtDdgkPZXqEBdkosatLzRajYpTXN0pzMDMHe1ESAVOd85M5Zu0LusbYntBMaq80mFC4iJn6oQv/9
7NOivka/MpAC88yLqNP1iRa3atCByeCopH7+0LXrNt7LJQQcSMDaVU7fIu8nOm13E2o3DY1DR/mA
OFetzqC7/zZo0H5IgxPltoTakOwlzCJRtXNOzzgX8KsGR7TRkfDade1mg9MjIX5aN+yH0LolY2m8
QeKvVN1ysaJ74f2+xf8fx82QJYhN0wx49ltHvZUQtCcCJbA67XPPdAoWAufcP/oxI772SUlXZuqr
5w2TKT558kKnrb1w0owfkygoVv9nGbMkTioSJQ2OvHKtmSjjNVBJCwI3guU8EoFDsIGOMYC4QRdr
khkD9XjSaUhornqk+IGk3pB7qlPJIMlOAEzv/JFQRuf7WHcJafR3JEtQvCOHF1qF3TCF9Afat1S/
Meg9lJd9qB0ne4QVwXDrCgr4dMmF9wB4jnbXTz1uI/TS8iVvnUbeGdmW6UmvLXvd1YHB3xo2XJ1V
vTpd4xgqZ3tzQlsKh6P2mI3gZQ3rwoeb7r5vmfiXNza/GzNl7GmXiLetxkQ9hqANsUe6Y9g8IooG
w6VA4JkWb3C9gIVv0xpBBHKPPtUGyiB9/B6k/iWhnsWPucuXRc2u0aGvhe7YsChx3b4af2sKOUtc
dR9MxIFlVjdGtz1lPsSW6G3sPNW0mMuE9+EKKK/JxAWBbwvRVwtZ6WHxzhhKE0Hbwhj3+9fwLt3l
DmNk3KeYI//h1zz2vvEHsdJRudNPbl9+LBpYvVBPZI4NsErMDAYdlppoTTR89FKbv/WRIQvUN9TX
6M/fXfgmP+cr/+3i2XWelXWqyyWHaSrKRkRZxBXD8GOwYjTIsNXqnDC75zuUPYepZALrg63u7N9X
8XNB9OUjzG704pimJE2sAuiWeYUm/Z+xcQrG3wTvQ7N0HlsKdsjcvlC4Fx7946Y0FqIkyqQ23+QM
z1mSx1hGirdD70R1BTZkHXIzOLl3dBTmU9rE57UXbuoa/fZSKiNdevrsssDJY8j0kaenOVQzsAEg
hxQKGJj1Vm2jMSuanoZNAU14dIV+/+nKNyXHKZX78tNngTQP2zgRIx7eQHgbCtwNEI3DUQxtdReN
CqJ8dhXcdHDBDUeOfHgOQAfh8SvbBdjwCF+NJf+EIq1XW+ktNFfF0wba8aWIr04J1LfA8WWhs1Cr
paClq2mTtlzYQP2YaSNTFCmcLaTWvPIqOq3CclOF3gAds1sy+C7QN+o7yPfD+5DA7imXQUCeesrs
Htl4+PPtVsETKLwSBcSQnQLwRJ85ZbaNRnCymnsWI8t4n4gTUH6A/ZjMNdH8wU4vL1YFlGVxgBJY
3OXdn9+/ys9n4cuPnUXJY3eSGdnwYxHlTVY9CaOV2fnflCtm1ej7qTE12LTw/Aht60vhUL60J2bh
sNa0mm0xbcjBSdNVybDNOS2whUe0c1I+Au8P8B6FgHqf6TZyCoqVacvufponVosLCmbfr3rsZE3F
lBVj6q5/c43pC7WKFXy5DyCXzxbASDQwphlOizYy9qEMlakzTT4bTRxm1+iCIIyshOhxu7C9Lh2Y
z17+P/twtpzZaT2xmCIdc/nQ2IFX3Zy8BfRQ9WbSxZY3inqFrMClvf+9vzE9E5ctFZ+ehYoRz7+Z
HR62+jmMI/mQrLIb41V5DMDPbJD56KXPGmdqvgdoTdwDMWHobdrRxebtt+M3W8IsOne4WwfltAQV
TnGCFCu8Rcw5uhWTS8Yw447cX4UNF6DkBOhGXSKzf6nuVL9FymkRmoyLkUkDXFZnwUqNldiMhBbe
GwmMW74itWOJfwlCntHt6FIhm4IMi4wSbQrWbKWcbJnsW72lDpM4qkaLmCqzvCG5qc9rxUuAXsQw
vlwtfzSNTRKtYluWHCWWNjUC1dmrVhwWuU+F+S4eQD1fOmg/f9cvv2cW09R4zMPKPEuHzq1WINNK
w1LhvoLLQNTbxcWd6ZDmjrRT0NgAh5QuAQytLr1WZTrP37b0l2XMok3V8n+WtVFie9EKbKqVgrVS
cQXw5oj0BMY8TG0XjxFIn57/FKNNurPsmflaCWZKQIpgfKaOkd4EtmlpUN2hLeLtMV4LVA8Kcvs0
9T9kwD16cGhP4fL3YPm9AJztilm4amVRTEylkw8owapO03qi1dxJw5Ukb3WV7MGSX7FuYTpEy8lE
NmZQGELvx/M9GJ9SQZvkdKEs+B6+ZyuanddMF4JMEPiujU32D8phtOX7epJTUikEHBBGqLAKXgD+
5C1Dg+7CG/k+aZk9f3ZY1XhQjlLcSwdNAooNABDyjxUazvTdQFUlhTM6xmbw9WdVvJBQ/Byuv2ym
WSOkqws5zLDfOsCbACqB1iQ4rFWMKGy/h919sgOJgszYwM8rUBBbYkDiYcxxMae7sKm1Ken9Ug0v
jOikZi274uQI/aMUeZNyVAJaRkAe4aFlDfAiF1eRE1hKc0ny40Kg0mY9iaooa6M3Pg82CgttTSaP
p9c6t7JNwD0FLp02wGWMzfd+4L8fXptdTm0SZWM4BRR53z0xaD4dkKhSDvoO1F3w1N5MiK+Lt9MU
dX8JH5+0uS9v+lRKgzBOPxY3HDBo5TL1T5YBG9xSaDxbLaoxlxqf+rSDvz3TFHVdn/JX2ZiFLK2P
mqTu2WXH1tLBMqePQroFTYMx17UARUXf1pBLm2sTDKq0WBOz4DYpOyTOPga60iRQN8kadCSiYgHY
R3sR2SLtcq5PD025JaIeEWRDD8M3hznVO8DqaN/+QRVxqu2TLeZfuBwQr2HAG+6IkiBdxglWkVji
ujnuNHBKd5ByzGtsCCjsNAfAIoA72VKA6BF/gM5TqT/+Hgm/z3Smz//lrcwioRYaY3dKeCvF00jY
E0GjBxsUA6aVZRYJyx74P/WEU77oEFwwC0mxDcE92Rq2yCAcGzej5o92nYs4anFXVEtsIM8gc0Eq
Zq8nHPk+oCJOSxfufl/654n47YPOQmaklXp9qhTpIK4VRApBLSNThAZiBsoFwJodo4SUXBX4ip2d
xO01HzR93m2F8gzj0y1TFKOPt4Q6apPekV4jZlSIxXS2Kh9SzPtODwYE8GmmtuRT9oCwEF2YGNLi
kyweikkVCezVxyhtUs2HrMN44BJK5OfM0ZysFDWMTxfzoKDkQEfyQpUOJiy36wkGMymAAC1Hx99p
ECe4eLF/S+Q/98N/T5yFA03ppVyOs+lmHM52yjWOsid1nvg60cBgngqoiKgCoqwc2vMuoepE26x+
OgU7PGKyFc4CeniLFCqgHLPzF8mdND714ToH3ZTvLvPuvjUiZuud5XeTF0LXFoPEetF7xvcq2Rpo
/p0mgzVkTaTIRcQUYjaVp4sE+TRHu4UmcOH6/JyBf9+L/722WVo2hGYV5zp7ER3dajUgHzAuNfzD
vO60QJIWlPFhwBtnyVAHdnm6qUcw9AqBvkdnjwCrr6XkOk+vGskxafrssKBoACitjCWQVhSqmI3o
f1DDiCxA8bTjpdv4FgGR8GibHgpk9E0JFFVJwDrfwb8UsVOB9YjziYBSBHPDpXSfAi1CiP2gFhdY
zt9H5bNvMIuszbHogzDkG0zDK9gYkGHS3j7+yTCUeFgA9Uf8I/J6t2pgxNu5A0gTJXPW6mnZWgFi
IjjKeEcY9X6PEMrPIf+/rzILbmqlKm2d8lXOAMlkD9EhFx+Gz4ZnIlgY7mIEGKSO8ghMNn9SjpSH
q9ZEoNEBPD51/bVwXWNBRGiGiwXWIUIZ7hMUiyhWqy+RpQtd4exBJf595T+l+booqhrurJJu4Jvx
byrSSmVSNoEsHdRdAlbnXaw8IMZ4iGMbgagm5DDn+GEicy7b7XGluuDDSUuc31fxU5r8zypmSSHq
DOLxeGYV4YexE1DnXpnJM2OfBjMsT8CF8h54yoO+cPvYXwiWwbVBFWdRcsNuBdRq/76e70NEQ/ln
PbNEURFPnaA0VB2NXQs3OVH+GMI+y1Ff2oTQMLzTad3aEWIODS6HdlEhqYDHwkK+v7S1vjc8/l3K
YpYr8smOYjvwaopJtFy0jsjYyH6HRs3TaIf6lYR21nP2Ua5gzA75fX2yuxcNYwhbeb7wUn5IHL++
lDk8R40CSRKBGRIBWw1iBurST2aP1AA2I6WjlnvTyzmEpZuAmdaLnhHD7yv4LnJg4NgOtdhcSJqM
Ztxss5pV30qtomiHnkIl38jaBltdxbinJ6sfV3J1EwAvzNAulj2120rIkGZwZcBdVtsGm486faiO
XmlsiSGYLq21PsBMdCODcgdYJsgrLfMS81EF22pen4erOgEnfR22XtMcdPlZKzyz8K6QTUqfEGvM
EQMvfSXAulA5r7VaOuAyRVV+xAUjviBdr83fvcQJpcei6BL/GKj1/XtMQ31cBH1ZqVTjCC+rlnqv
15P4QP9nofGLl1TfmYsinXVcYCRhIW4wFN7Q3YsoMZIBYlymrY7VGkpDmsFV9il0Ct0W8j/lcdWh
UHPamuFOSH1SqwwDSbvqVydaJiaaC9eoKRLplTtUPGjACg4kJymx8YMaYhfUmfp2sUadh9P5r51d
ctnQJ2ableoh/TAyDz4CVXOA0yq6c2iXeaio0i4trtFkJWUt7fNGvlQkfStT50uYXTWLU3wO4b6o
h7JBAy7H2ellHEfbrADLNohllQ8n4WZU/xrKPs39I/sx8svqgIq4lWFsKuGJ0mgkevFgSaCTek33
G7xF6vwtPPvo1/9dqPZZs4DkAQ6WEL1KFhYcrv+dqWPW3N0HG3MvgPMrGc5dg/86gSDIbRECJsnZ
YtciiI/HZDVZKWnDuoNegACNZzSbLHvPhrUIPSvWrrFgy5l7pogXwy9xguA6FXBAY9quv5W6n56c
wbhOxU0XuTVIqM4xYWOlN7RNlMwRpLtjsZH7q0L1JExhk6ukXKGvDLdcwesn9kP0dEVbf4tc1S4e
TNpW0robr+Nxo5Gvj3dK9lBz8FoUZrrwo0lbqzmjgoeoo9y9/x4cpIufbHYJ98oYHaOYXdPQE57w
7qObAIrEogbDPaobY90vrvELlk4YLK8DeZP3WOPthexJVG7LlNeBLoIt4XrNNYe6GNPp6r6G95Bs
KxWR3t0Q+rTpmhK/nk1Fd5NuUrqug1153EXIoMHeh3GMRLnoL8aVauIM4xzfNbT/hjUfRFAeB5wV
kZVqPAVR0jNGLNaAEwygmG6nIBfGyRz9Mzputqn6Nc5ZAiYzXkx6ZuA9iCWd18Q3RuuKtRdCTBsd
QdlPYlHOeQN+vLLExMekVIfki44Oav+q32AlUmReGnkqRE5saxA3hgMdbhFTEAArgzCw+eMKUVun
Lv0z9GnFq8UloxLAoQOciUs36xSovuav83M1C+E6vbD+HHGusu00KRl2BFgqPW1XrgwflddL9+fF
XTFLLcxSMRo5/oyc2Q2059Sp6crKf2SEMxuvXiG4dFMysAB0d3NhR176rbMsQowSM5VLNiQ165PI
h0ITHI2nD22dYu55X3n1hWviW4+Ft6vgpWLKsmEi6vrpjfal3SEJpsC4tFAPwV9MynpbWB5vIzdj
aEspgjZD5uduVboXfucP4fqfp85KubSW6nMK9v7QIleo+12y1fQVsJ6zk91UsKPwqxJwJdVFIAcI
43U7AFAX8lh92jezffXPGmYXZNmPiYSGk3pQXya/+4+ymB5+o3BOHuPMKc4whyemMfSYEe33ql6f
DMesHwfU9gXMPCqX1JwOqPxnASbL8GDAGNlh0D0A9LTHMlfqXyoMN6S1XllBhtMUQndB7RMl5Nsu
R4RkaaC/sctXSEdvJm4vBSDSObrTF69GvhryVZMfpMbihMKhoodvKACA1nUyoZ9q0cMe7lhY8ZuU
vOXqzmxXxgk+zSof3iT5MYkvQHyVS+9rdsWOeXkeSynnfkNNv9qXxVXvtn6E3AKcbix6fY2bIbhR
UXi1otaTXMQEwLAJr8KLcRuJq7hZg8CJ44MBWRuStMekwwp1ZGivq1dq4M2lttpPB/mfLzy7kYPz
YtSCVFYPg9UBV0Hc+Q1sPExfQ9y0T6MVP4PXxhcrOASX9ES+Ifrm52p2tYTnNgXAlKkHRASF2saK
VXoSGD0kroAn2DKFhl9vGjwDsHdDvokWam7DWw+XwqWR42eb9LeNPgugtWJqSatw2Pg+tMssjAPP
1CEZrHsvQuVCw3llcmEdJw1I9CIcCfcyp9J9OmWvo635GCNMpnhYvUvZXiF70qwuswURU1rbOG8q
vKjvueI+SSJqYBX3eo+VDjxau0ajchJXh7ZZWENgJYlzIZJMEfG3HzcL1kMmV7mkJ+pBIQdnbjgN
VAX4sMgrwUzQrPN7dEA6NHFp9SUKaoLFy9k3g9WFZfwQuP/ZarPAXZ1TpdDyVD3g5xgj3b6t3G4j
vSAeo78khw6CvXq48MgpRv7yy6VZmReNQxIvKnbYlLwgkYSzE0on8EgnGXvpwg/8HEb+9rTZDEAp
Vb0ZCp5GIdXQh1wvxFWpeOYJwoenLlDd6rsrsd/J8b6A0xcgawvYwxLRgFji8E7phDoWUC4kNZn2
y3aHDPSHYk300cEzgYMxyUKyUnHNNTT5xZNmSX8rzJci6dLdM2/L/e+Tya1nGDq6U3M/G+2USWOa
R5zMVbdtvdxrXbQwEXW/OFz/OWL+3yfNkatBb56KuBGUQ6jbKiT8Z2SW2ZeJHchXXQDwwNxj5gCP
FBUGOOAiYhj/s+Px3xJmn02oFpJ6zFgCOSFQE6Ssm5vUWeAVz3gRpX3af0RzL72Z7DjRv1FR0VVt
ysP/0Wb9bx3TZv6SZiRl3kpSHk4xCN8+2Rl902rd7iEEjoI3k3XhcZfe/OxuF9PSjBc6PztaTR5C
DNbhvWoKZdR7uULwi2lBafevGJwB/vr92T8HpP9+6eyaPHeJWSUp24vce6LUOWc38i+z+D43z/cD
+d9zZpebpvVauzgGCr0V5jvp0FqdzH16ej8ab0Ir4fxdTv+DktIWRFVdDjQIL29HbEHz7k01bKO3
YnOLibvZXJndHzF6SUMQtkjUCdSPaoSaZpxsjwxUEqQ2p8h5wuD7JQ5BG49/xvNdPvg5wCN5MhdC
tAP9Tqx5jL/Dq/JeAo1evIgHA/uOxUtV7+PHUL6XovWi8hcIgdJUhUn7pxCuhsjDjtNoN4K5TYu7
LFpTjIjlhTbwN5rn7Mx/egt83X5xLceKyn6YGFPnVxyi18Pz51aAj3SpgPg2NJ4/bXbhLqq8TRuZ
zd5BzsAjydKRfGHLC/BjWwQxop1xe7YRFIMZmD31aFNfCj3y9PV/2x2zazEQTouQwT27I3Dw/RXB
1CBihhy8Frk5osAgvSrr7GIz4tYkIW/yo/xefChrVAjuW3FZvkXNhXPx2Xb8bUmzK1IVjnKdGxwM
hN0GC98E3spo+Gnjhli64nFViA9J66NGF2Jk8YKtbrWsNeuI05jkoZg30Zx26W3/kj4vnlACcXrS
Evw9XQWxOmRAkCOyGGveZgjIlU55E98E173TroY7AUtiCO9uglDIGtQjogxrLA5vJukMGjSXcNSX
dpsxu5nFSukNPeL7AyPDfOoEynly6kGacsJ7XrjP5CmTnL3XhUTtpogLXdEX8/usjY5HPc81ef+p
CBQHt65SgpK2eJdqtekDL8jXzS0kSDcpN12402HrD5HTIFg1TT8aSP5+hkIP4aK7+z0WfhM34yR8
Xdv8BkwySUxPgirve7DA+Wkbn7anZJ1ph1hl8IXjQYSOARcQkUX1y7Nf957GSDZwinKtkQtXTmS3
Z18EGmmLta3FKyW5XZTPuekhGCMi8gZoObeKF3qqee1ne/oBI6p4F+6Tn2qff37H7BoNVOF8rkVZ
3ovFxshs+bjMP2iDUqtq+EuenQDVjIkoOGFGFzb97AMOy1iaL5GATtyllLgVkDr409TzsaV7XEH9
bji7xwx5dflCpfZt6DV/67PLNs3QJM5DdsSEgK54j4aHBUqrf6JnwKS3jr7wGubOvm4VDzkGZMhU
FR7Kx1q20mukb5bF8QEvNy9yuksZ+7fxxHx1s7sZv89WbApF3h/5+/GNw//bav8Xaee1HLeWbNsv
QgS8eYUrx2IVvXlBkJSEgiuYgv/6M8C+524KYgsdp986pN1CAVjIlStz5piwR2pjq2GUA1iZ1qx7
gp3rd1cS3vbrwpj49OHdonz/m1Twt9c626ubpu8jAUnGjfpaXSHkAWBsXl0eQIpCH7vlqqvSb/Dh
AlADUKq2pZ88paUKzDd5/G8/YraRdydkgKrCNzJFi0J1Ct7LxMzIcEM50LRZiMN/cHSn5y8r2kTy
NTWL9sDvqVhQS1EtC6J8oxgb2rXhGl18UvjZq/kTIUIP8IhzuTYNDmObDpPukMR+8oyBGJPjkId2
Sz/ou2P6bz9o9hYuxiU+9RkPgADmlmdXwrPUTf1A5Xf0tzSUHejSUno91Ur/Hp/+EKvPn8Xs2Vtn
FqKh8iwAPPWEauiJk4W5YwK25BVg2gZ6iyLtIvfxuz3it5ue1QeaUtebrpqW3moK16MDq/3Qr5XX
gs3q7AjYuS+8eOW71f71xc/SkvySCWoo9gRj5kcZoxwMZ4SvmL+yN7yIjRM99LET49MOLDb3QqiK
x2Zfc6QUaNdddz8EYzcksF7halpuqd/8/V38gSmev4tZyhJJSlNctFK+ke7C26a9ejV4/Zh3vMkY
w71U+P6hU6KL4EtPwX38xsmp9E/KXhMPdnMh5k5Ynyjf4gpyXjy+fJNO/fa2ZrmLZRhjrnYjMYt+
KlIpTriwht4nGBwVeZdTrPlkbZZKlN8VZ79e9jPR/JK2lol8koOON6a+0pnADSifXAFvR8zmJh1/
clgkGnxzevntirONThytk9rV7fQSJqLXBCHuNwAwgf0DSyQo3UyAKAMaLlJfbE/in0vLVJouMc9n
vizTz8ral5tW6i5QY1mavgxi02FCZU1HqKkGvJQmL33/nyqDL9cSEgFzeZVr1bzX0U3dyz6mz0Ge
buKPaP1kpW+Ct78v9D+UU7OF/hmgv1y0jcoyPUtctPWR8yrtZPjOXBJnKSwe6uvMt1xxSVa8uJRm
ka7IizFVMuKNzKiWz6hafYDe7nz0jHM5Jsc4e3haEmn8oXCf3+ksyHWBcu7KhvDKDIN0VG+onCsf
Jg5CfucheMvs5qeIo9VEWJ2My6dPadwzFieLNrYZK53XIUyWRhv956V31GF1OlgO0/+BDZbfbnGA
faWtXuqb/oEscPks/21u/XUtzkKmVpXjSTL5HDp0mXRdfbiFP1PTRo4fSM8FJgWpV14eUuFGAhU9
MorDrORZkBjmAbiFgFS11XZlyUxviEsB8w9d9vzpzgKmXMv1WSpI86g0UG0trq3ncwsxk2RzN/jZ
MTqtiuo/rbBMm/LfvtJZRDSKOu8ToZNv4k12K3e3ybDv9id3wlapvppz35gtLX6vf8h+Zvf8ucd9
+XYyczCLduCeJw/J6WiV0xWxO6AeaP3qgZbtOu8pSdri44Tg53uyT9f1xZdRe0abIfcGxg+sFdqA
ieRqYbGq4l3YosOxxxGVGgFOw0sYFhpzQITbyZ6VibAa+5AXCMTt/WR2q7sjvZvY1dV7XNe20x9g
c9w8F+U02EQPm1pMxaR0Xe8bjljbiWd4JmRPsNCtHCPa11a0U0HmhlBOlX1S3o7r6Uo4wWjJmhk5
zXzW4q1S7RLUatPUoHk1NeNUmeUWQIBAUeCATT677a7FpoloZV38TPSptxjSDjpJX4Xo+y7rRj00
9XVcPKRDg7SQIa/yaemtyNNC+8ta+JzK+/JSRk3QizKfTqBbfeLxMTaspK80ggzBPwHURC7+yFNe
tQ7+7XFwnYFv+xDjq/B8QPKDoxX1Jl+62LiV4oW5kON9exr68g0rs9NQoNZt32ZsoiCmlJOrOsPr
gH2y39yCQk3HX6wTspxp7EebsOITuGkb3VdP/+IlZb4grLH7fFjYBBYyivnIt6GdstPpQkaBRcoI
ilj1iCCof1cCqt8Oh22nO1ATXngYS9vApz3Tl1cVFXGgFAYPA/BhNPGKzEfOWm5/AzULqc5UGV0W
8n9XEPuaVSizzSdugjrO5GHK8CW/3aR+O/WXt+fofqQaIHjl1ehBlgj9m1hfm/RKCOqmn/1fyoC/
/Y7ZfqTXFalFzUOPp9iBRQTiawvLLZStHaWQxVTmu9LM16U32z7QgKepFOu4fkqugTXKveRG3ie8
rMU7IQRsZ2Bhg7nGYgHwD5XmPFDONoeaU2V0jj53LkgdFKJhRHLQG4mHjEFrm4mqMum0W+sKUi1l
FDDRSyW/xR8x2yS6Wu5kcwoMufgy9k+p/jPN7jlNOgV6RKfWyN9f+tKRx2uMz1w9XwsgXAlTC9/a
QkY5p52OUlsG2YUDJq3pR04TU+KDh5c3tBgkL1b/FnbGT/bql0/MaPX+XKc8+ek8DyRh4slPeERS
vMFXPKPAnnnpIKsuXXQW5HRDTopTd5kSlUvmmuMrpPQLDlraJiGUFLHftkdFfUiNQ6jeQGYwjP0J
SdY1/aBfY3Wl8stgpT1GwsOJGhaj8RpqIytdwzCrVvhMJPFWEtaDukkdcFAnmGKybf1QaOU1O2DH
CAOV48Jbm+oQf9lV5uOR/aWXWqsgeVRXae2hw5lQEIDcMqSiqxz5LDba7aK6eelBTn//5e2lSVsI
skiIqD+m2q34AKpfoHgLZPA6O6o7xNULy/Mz+v3tRmfRsS+lumSOX74xQKr42K7ShE8eLcwZNhMv
v2bKLAPHhxidQikWHImTPTR7Tsfiz5CVDCfU1WnDItt3hU1++A/SrqWHMoub49imsI4/KzR65Z9G
f6rPIARAyDCl5X7wjAmn5poLhcyl3Uqdxc84y8o4iYif6QYDAuFDQYlD39A1TMfYfhqpL35Ji9ec
Bc6sHxtLO3NQ+n/FexuM7nTmJW9kzIqW9MvSMekPT8RZrP6EBXxZc7k6mlptNfJN9oupfoQq1xi/
nGzsLlLlYQTI+EtDD3VkwCd0pQ2s+3TKTUu7xJ/YyLdn4YXaPUXczw5DU4++rm7O0Rr44HkVLdGX
l44d81HEPJU7q59SiOTXhMtKG7T3MB4i6hEgJsjxvEranERPXDfrpW9lqWymzeoTsSBnrTCF8gvy
WWcqicCJ8UQVTN/Zi/xw6W6XqqXzGcRWCHq9rtnCYvqht2fmygJ9lyCNxfxkOmEIDqxB9WJf9NuY
wQeUD9ct0krM6YIDQ5lYFj2I1v3iklnY0j5171+WDOXbLoqnGkIWbywJU+Kbf3WalPd2/dG4WBce
NHUN2CXoV7XsGEw5rz5Ob3h1AL1Hg7SFLYwiI/mAXO9nTwuheyFeaLMgKirnQs3CzwoHWGxI4AMY
RmyM9PvBL67DkgSPybylTH+pmvMpif/yUMxTm7RpwmVzqD8Eb4hR0TZhpifhJTVudVsZcBwXs7yF
VF6bRcculoc2PnNZHIqmgmrcTdj0fp2+S9rUA8LP8ANfAoldcuE5i0sPehYghbyJ+6aZTl4MdrZg
4zSr2GSri1er0LzXJ+x/022P2ibCTGxK+dT8kOlXlymCsmFgrdiFO0E9TOT3eh1itLoxnoa3Gtsa
4MMDdBG7v6wn/OEUAodnA1+h0tHNjao4w4uGQvgIr45jU/VCqcYxvPiti97q4UpSQzuyKKjxn3Kw
Hb3hLm5B4xeuHlzj2qISLALX8IDbSU7B5oaBecc091afXMVx3Hil0Ak+H/7KeghXQuPX07+IsYPq
hifGnt8kbKMZ6Rly3TFB1Jvx5IZyWvTmWtoPPjllXxaVkQfjaAzszhePQ/2ZYZnAb4spnTZd8UP2
BUYxY09wlxCUS4cmbZY8Mw4T4pHGu1VXleYxDdCGOIykfoFM9wodP6WNqvhQu6fe2F1Gmo8wujB6
sYfF2uFCUXg+UHQOm3gUp1+Sh/uxvO/ETTk8aCd8QXaTaRDD8M8AUqXKD8+UWQh64N0rOCKL633h
S5vPEwXSSTQUjSw3eKiugq31lN0ERwsYaXJf3XaHSUr036ahnyzmL+9fjNKcEcp/vf+TC41H9S57
hK24V2TuBTKyG/l9vPRlL5wc9Sk5/nLVy4XKY1qThTDm2ngt5fZddYQzP838T4YnfLnKI7KJ/+Cw
/p3U7+spWZ9Fb0UTlLDlRHHTT0Ldda/cYqNaV+sKZy7GpyOPaFKKTswB0vJxCQbZVtErSH3jl3il
0+Je4/6J6buNJ+hGSCGjOmfs2ZqY0tnZNd8ur8yCYYba15sk9JvyGqvf4j5ayw/aFcMNzOdlPnh0
8J8Cg4O5o4ZOzeTUmwByFpXqG8wuxuqAiFCYwyvkons56g7TbscVDgFYouA+WvVbRnyTJ+suyH9C
gVIf27tynzwMMcmC2yTXJTO4fC2aG8Q/EubDVXWCwATJqjqUoOkNJ8dbZE2NpNpYfnGnXDEWK0qH
TtqYHH0yNs3KOR/lt0i7EU23VZ2T6OvbaN2V/mXEgQGwMHof5kO8Enddu7rCLs073WlrfgmZhP2c
P9Vu7you3bZkh5+XjltUiLL8I34OthdpYz0zcc9/SGsQH44GlFd2hSGyIRyqiP6AnxUOVhcmznXP
ueiARlAoH0IQYrhoZ5m3mLMqTKGtW+k6ObvR+S4yXRknN/QJntljrL7pil3Yvnd5YJ+PBoVCe7w4
uEjoR/VHZzzI8dVgYXtBClFTnu/SB6V9v5gfxOpCdLSfbY/VzT1u3rZgPef1Td/dtkCzhtMuNZw0
YM/LHsI8dS0QKzkQq0MTYu5r2pIYuEHwnkbPRfUzlA20kOh7Rruwnvl3xfu8XIvNTmWCMyjWRXAl
P53YyTAYvLk8kcsieF/YQ5diyuz0pQeGETECNMX3S/WBffA6WVEkeYuTTYNU7XEymFg+Ui3llfos
abAGXc+VqXh/8YjpcbDqxBvlqAAa8j7d9JT2iKnERP7Em9XTtv0kmJH7yfdist2AuLyUW38rzPhS
rdJnyUQ9aEmqVVO3cUVzhqPneniYcifoOJ7yBrZxB1QTtoJGp2V9eVK0pVfx/YnfkqboY5miOXsm
eRy2rTZUdOMpr69O5CxO+UCdnKrsZPUcPIX+klbm33Qb/7nm7KaTtDwVaVx+NlE23f5fuWJHG05c
a5uFpfZ9tvbPtWZHS2h9UmRVlEHT55rKULgD7J2vcBedzpao5Ikoq8Ub/H59/3PRWRqRh6VQiCrl
qPMHKp92NU2wku0hcmh8xiFHDzYqp5plqum/yZz+/5WtmQyuydqma4qa2x3o98nQ+XEI/xzdQu7H
jkbCwtjZkvpy8bKzI2JrCZ06gIC6EbfCM0QtbFhWoQDXy3ye1Mbi+3+hEPjnZmcFuLAQsrCXSE1i
KmThahKHociXUJLUI6gEbLqnz8Z6WazoL7zfuYNGFdaWGqTkJ8K6BbvKZvLZojrS07JssGbrmJFA
Jt8X1vL3PZ9/7neWJISJ0jRlSp2MsPko2DleL9Tw7W4/iZeijYR/Ska0UKGdoBah57tw/em7/LNo
9s/1Z2H7PMiX+lwQrJga3QSrkYGLaMuw3LrwhL1MDkLN8tDstKXEbOlxz2JUF04C76k+2Dkpbqy2
xIbR72DfGjT5MOybxnFhRf/Xq3oWpygQnTTD4DXrqHYgTm1xV0Wt77MlIjE+e8xRsU1h07fwnJfu
dxazjD7KwvBEn7dz4LmNAFNtdga6JT+nA1rvAeIFtfOfOGYvvOBZ3ArKSzJ0DafqoLfl7amBm3Ji
LzzRHAV15y0r6v9No/B/l5QkzuJVpgqy3qRsBeJ2BCBksw/rNPUxGcAy42BuRg0Ix+o8OiV5J3Xo
CXxyPzhZ6QT7LHDDZ2wFw+f/OpBK8xlNrNqkvCsa+SYKPGb5J50KVCgTUaKDmRKmFXtg5OvF2pdm
/n1DlsRZUBOHzOjHkCcSb0rdLh/jjZqCUVjvkOm7uB7iaiehinTDWxH2drknCkRetYvdVyYPRjd+
tp6Yv/cF+sE+ySwUNdv8JXsFGH/UHpvTS38nmy5ecyTXQc8GMa4vrxh+KlMiTjp+Jme/RJwbhpUe
P7ZPZmEzv6CJ70xemv2KuXjCqletqdFrDTO5MH4saTUywXqm5W89psOVYd6Pae6WOAKx+ySljSPh
oEl2at2fI4QK/rnBRUO4VXFFDku4WiCE8rda4yxZvCXBY6+tFOXNBF8j6a+UL86ksM21Lg7II4+D
SJL+pnU/s84rMUfoIMOBUIbgqbS+Kj6nlycTOQutdwQRjebKIQiE/JazR/6gHynt38WHqnAlcizw
+hRxacngvcqTwCZZIY7eRKct/Pq2Wg0wALQVEpgKwgInztIrZMjMNqBtenoZffQxdiTpXe1eAu26
ZxyPf+FJeg+TlfQe4DEMpV1/QmMb1q+Gvpdg2xhBQ4NolaI30F94QENpN6YnMG1KXxT6TIVll20p
m6y0b4vdyQ8Yd/1R75LcqZ7Iz2vouUT9j1xyR+sp7J/OdjFuGN6SxaOcXAXYVqO2v7hpugFCXOMW
77arYqWolP5SrIMHZ8x8c3XZpqus9OqfqraBvHg4tS6uQetE3Yg7rZu4+5SRmJys4FYOHjCF5vX0
YyoRZat7CLd+7+JtRx1qkl6URIpwl15Zz5dtdD3Z3eWP0PoYVKUq9iazK49+tzXxzmXifZ3bnKxx
U3HBRYyH0bK1iXhWSQCBxK2+741ViKX06KvXeuzAUruunR4ru722mbwNY8da4ylUr2IkY59hH8tj
XsO1VNrEw/PNwGsJr3K6fZhabWissxJMxivam/6h2DIT5AgvYm3ryO8BugNaAmdXrZTEPd1gbuIN
k8LJC53LHXwqA73TmueAa3DgWPmVwNDPz8DJvfIguPI7SvJQsq1jtRXX/A/BLddojvD8rXMnTxxM
6/ufOEAxQM4vzR38UNmkgAdh6eCjNK3Ji0KHSRhTw/XQxcMZhcrpZ2f5Nb+MLzE+mMyFrdrcKUU7
O6SWp+eb/lVex6etGrhDsR128dYJAuoCn+ShaYjsvJdlr9vIttyydBBnKh36kyhG4rLSwnWdvfPc
9HcBiboT3DLBAUNwY2wUYR0dRlbjeqAtf0wTeDqfdR1MOGpHJar87AK350h64PEDRMCdFkwG/7sT
oVHZjYhZrtPmfjgJl3XzJgNAgZecLjmisLNit7lQE3CnZ4I51rAKRqZeL/wljHltZWp7Fb/tzO5a
X8Q/cnpYmDrHw0oT7PO+7zYWdMer8MBfJi3jwwQF7VpovVPv1HQJL7uYkzRkc7m/Sh3tRYp35/xW
QEcYbtXzphlBFvbqdVs8aBTI8Mfsi4dTd49Zq7UxmXZ8VSUPSMfYelmKp/ZzxghRf8UfXhieFW75
kfxJrm7wfJDatWj6dXff5z717hXUZwwukAY5/QrXZ8rNncPC1TB36+75N+PCT4h4VOGb4+QkCOn0
NdAPfXClRl7mV8yD0U5Cgd3YorkV0l3cUtpaTBynPePfJ26SOO05Xypbgp50FyMjkamf+RivJ3XU
6XGiiQG18hcJRH8/cgEb+v1qXVQFaaGQvuCY2VAb8s2fqY+LjnnQ7WAiF7KKVuGSi4f0ffnun1Ri
np0WZ7FXNc4g6r7GpcWJwU/p3lRFpxVB4HNimvKFA5hqWQuwcACSxFmKeknrLM1rUmPjTs6YrsFl
4X0SM2lbYJHMmeOUu9h6+fY5Y15BBmpKijQnWApKFWijyfFn0HZm5YsAh3BACMHUDm4R7vEKJWei
HaktFg2+PQh8ufLsbhNTjMUkITk6bYja2+KYb8d1sIlg/iir0228Bqh+0+yWvBy/b4N+ue4sIT+L
kXgeYq7b+jqwg2h99sEtIhisvNYrNwpG7vSaNovnvW+/ny/XnSXkmOI2pZxM7dfBg9uu471DEUGM
VgnEeEc2pwCxWHhfer2zZDwRhVCoLhQRGsMR0Dtuq6nz6kuM8GaYpFhIJ1fN+1Ks+D4j/+de5xUE
WcjNpJnuFWEnQ4NeAAe0gMWqMqcxNO9tB53DH41tyRk/Riihy4+h6qXC0/nsYQ4+FseUKTc1PEb6
Q6JtehX6Y7FoVPZtlvzlV84KDlo59E1w4leKrZtugGchI8dsELduzsAr0a1fC8c8+QsHs4V1b81y
8yHNojo580pqn7R8m992K2kdbunirfTD5QpvXD+763bleuG6C0thXm+QpVCORpUvvYZu51l2uEu2
pqvt5dQp3nQ/3lqusQDN1765V+aUZE3SNG2acZw94RQDqLLMe/HGwlFd85UD1MhLbQu7033vBtsM
Ca5xnT10+/YKthJ8Agr+pIMntxM4uV1u0NhD3sQAJfKk9rFizgcO2VFhFNKRUa+AamG9TNLPmFbG
BbqLexmvL6QuTOh6FYTKhmzfDemZPsfhOnz/+yP9blj3t9ubvcpmhGVonmTxRp/cl+nNrmSyQs0z
gUr/oD9g0VjmsDLgIoLLVenqoUeaLVZuh9waoyDDRjyptrgq0yDx+8Xpl+/azL/9wNmeXRpinia5
KN5UOLsAAbd1dEjCqhVdHXfQI30H7FXy6jozfATPUNfS+/4ZJzWHAqdyZWWOpF41IceFK/1n96qJ
H2ExNTV0ECycIDAcgN8a3aRYDGF4fnYssG3wSN8UV/zZkAVN1aWE4d5nKg9MskfXTGByCPfCa0rU
e3N7+SVCK5XdOPKS+iN+YedB6ig/RPIre2+CJ0+FUSLnB/nR2IGQ5kDTY9MKi3QfeQrtehy+TweV
aplpcbjWwMIXAHN7lkIMVjxy2guezIxQTz9MewwVO8EoIfI7bV8mN5W004L1eVE8+U2g/+2hz1KX
PC6zJDdY9NMU59QvpwW/51jrk9r6SzSR70Rov11tnrHkRSjlAq94rFcwTJhxqo8RzASmxs+P2DZJ
EKm0g5h9SNWW6TBDYFr4iE1s1m7G+CZm4J+iVHrFLHavTV7dOWcBhrQV5jvdYLjKas7V6Y2ob4Vm
kwqrv39B36U8v/36WRJwik411CyeVfAg/yqOyVZ+AVxWPamQdVS/AsXmq5n994v+YTSAbOu3i84y
AEwdMgl3evGmxyRP/Cnmjk5/5q0/DBnHcs59in3xwjULXewpmmF/1b0kna3dpqR9T/itJ7vmwXyx
HOXG2KbWLqu21bjVSdCzRaMPZWk1zdIGU+9FqzN5QuZDjXqvAfC3Vl/72Fb6bfIE9S+iDdj/aB6s
29awx2JFOaGQOKLbp18GMg7JZUJQtGz1brLVVdecRIbcXQyF3+iafnums0RD7YTaqJNBZHeZYG+p
G7hqYbdPFpY9yGogvDraa3bVezk9V+QpTh274oAxpvf3l/u5fc6OKV9/yHxyPQ2COsS0Q7yR8ZxL
rb0AnStEV3RiXQ3Si5je5cEdUrCguTUlWHy3keiZHTXYkP2Y55RaH2fUAhMgzMKOLr3sEg58Ye02
xlo5r5gxOMe/aKKWESAlmKDX4XBXyC9F8djGqOfWUXHIhS0+dA1N+IrjcL8CF152G+W8bgErgmpp
70wd9/XhyLx8kV9HxruCFYB0VQ3QuHz5h1X6AVWeXbv+VAz8infSllGHXQmVy0KLLNZecboxac02
Xt7APHyuO0+LAf/ZtM81thUzglsrI67R8WZr1n208N1+13L87SnPNva41cU6TBWRLoLkj7Wj/xre
mtuJkdU68bW1YieOwTJzQrdc7f7kLcs9Pwct5i9aNkUZ/3GFvuP85NJdFLEIErqv0bhh5JHsNsek
5EO5T7SVtY7vxTcGeRA7n1xVABWbBaSalAQuEK6bD028C8WtJn0oY2RH7YEPzA673M7Omi/D6+f/
qPSBl1+oqJn3Iif8MPhlReSy+UMsPZjyddncZKcHuXtSGK62TnuZ+ktGecxqfTkHjmEHjX9uX2L1
Wr7GEt3LPFH2QSKY8SqmGv8AJPQeP7YItQ0oRAok7FY1/83WEPbtZYNlSAqBC4iruimBQAq7KnqE
xYr1ViXfKT1tZ/u0bejSlAw6o3CN7BjiX3QnFp7IrzWdDmeUH0ZsU4DoWSfqyrBir0KcAf0RYxyK
Otb9WgBK+j6UqyFwTeu+ocpIne7ChPFtIR1QB9SnZ+yu7IYKQ59sTuq9JtEzCh4k5UYNd9hCh5Sx
UgwdXXHJwuO7g5rx9QXP9oYqQiQ3mq14A3V8czqWt8UBoqWRYRpoqwxuTTbG55vzTwpPp4e/R5Hv
BiB+u/Zsiwh6oQr0gcVV+8lbcgsuAtHb+xkaR7QK1pV3uRpg/6lPFEDPD0suBN9UITiO6yYLG0yQ
qn/mnV9KLSKeW2Hd98bxHHrydvJNwe+6eBqOcAShH8m2/pQclv3Jvxlw/f26syd+sgaljRuuC3DO
g3kF6e/8/oFSHDRZ9750OlC+Icv8fr3ZU1akNj+3xWgcu234NvwScjvaIUs+F+uO5gOWkY8KoW4T
oMZ0o536MyfLPFxWMFJ06vYPNBMSBwlK4rTwJ/IrPJU4UFrCroxjG/TrKWdiSfxZPqhIsSYTQ2b8
dj2JIhIk7UkGK86shXOQnsbhKu/t6NW6BZQfPgSxPYp2N6wGzR0mszWYTJMRBNJBHZdFWgIZeYGE
xsaG0+6iviz3FQNJT+MGvjRd42TX0gAxQrt/b7p9gisEZ91kpAtwX6HlUdeQ1sTzu0aoMD148edD
zDmAKVnGMNUD2w1F8tuJaS8fkwfGfjiVZq/GjuaWH4AhY1sNT2t9Ix7wEHlXnrqH+EPxm1/TLZrm
VZ/tJ6wJRpDX4qF6524KYzte7lCmq5Sq4dmAxS78cmrC1Lb8MRymf3KXPNBkKad53XDLcK8erWL/
sofq4Orb4DU3r6Nrxe9uozNJdrmliUGrQ2KyQbSTm1Psi8lxOG2tbG/AMh7dFu4GD1hz68AvMcWa
mhTV4XILyCy5ZYZrlezz17N7udiKQJibOMOn8w02cqXGJviaM1tp81DaJ+U9uykuK7HzkhuaZ+M6
Kt+CbpPA/c0dmZMhoK6fCJ2S5IPnXDJK0R7HeteRdl8mUOfrRXy2cNnNN5MRuFXWeMLgQbEWBuw4
mMvYitKuL7z09MIiMlX4JU8BXR/kZTYto2xleOJHqrxgzzXqdAs0Ryuv9KfqwYg/6vhDeKEMX9Y7
WdgJ+Rvld117TVpOSMAWEcGIt1VybamlrcSPMXqRKrxLMTPoU8M+MXQsh8hyCi5JkyozbOP0q4y1
ddn5Euha8YNcVDS2KtxJnfbCbgRNqNohnwX0KXSbFP9p/LRw+l1TeavkdCMljIW/txyHSFfH7P0i
e5bIsBr8Yxj7seGKRrWit9Fke+rwma5MJf7sLo7oRPe5naaPOe0SlYbHs648ULJPsj1DQlw+6kC9
s4y7dS7e9gy1Wj4F/h4bdWR7HebahrzjD6huB/2V7qXI6G+qJQLNpyD79y3/93gxy4VVszSz+lIZ
x1Gaej7h9XBTQcGRfwWDHf9II+9sbTAWnj7a+mD4Ek96k6B36z2Gboz3RLWnIRSccE4hp1PnfNrX
mWvcaDd1/jiadzKWF4at7aXKDo/ZMT+aa3OXnjbNhu2ZtfJyzp2zB+lZuVNo2d+24IzchY3nzyrN
77c4y6PjQih1pSIEN1txm9wyfohQ4OLcIpeECffGAtBvl4YSlvab+XC2kWiC3F6m/UZ+NLdEthNq
UViih/j98tw+Tmvebl+lhlZS1S+kkt+wBn674/kQsnhOo0qrBuOo6q4WbJPqkZtGPEbR3ykqu1fe
EuMIgokIoOAThLATthiHjNNLgElpkvyAxT6Jk4BOOSbzJC4jZpqyoy2SN/bIYpiUHQWWkIDzX410
k1TbuACQlOv7RZr9tGH9ZYF+Hua+bNwoErOzmfMgh5vkUfsg2PEFlh7U4bDd4HCDrSrFitxXcfcI
+OCXVs/S9Wf1Hk2l6JrkJc9ydZnwTADktLv+HrE3nCDnA0fj0cFrzhyvIr7shTf5jSTv9zc5K3wo
vdyeq7g2jtIhbu3iR7IldKFrbxzitS8v9i6m0sbfnvas9JGphiVoGtdjlqbY1Aqbzithn8ng1ovL
H31zCy+dF+DiN7TwmU6f4d8uPcuU+n4wc/NE5pL8akznrHmAeSHdJP3GUjdFewx+BHd40mcOm0YZ
HjsFLddea712scb37UMwJN2wNNGSrXlZd1DrqNQiHkIVupdwT0Mj2qsO4LI+X8eNzwpUHpMAE3Iw
TP+3N/Dl4rM3XtaWcRaUzDgCl22xGDB3Fd5CmNxzorHlcn3SfDwDQjrH3gmRtrPwFpbufbYArGRk
ULvj3lXa4yCEzbdJQqfRJEbihK4ctpsNF3ORT7103dnbN8TS0C4htz3xqWFOMPrpgbzLnEHwR7Ll
Exx/YDDNeamGP/3Dfyy7L897+v6/xJeTUFSnsWYD7Jy43priHm+PEiU6lzbOrnXGGFtK19pkWGJg
M7j0vL8NL18uP9t/YTx1OsjC6fIdJwRcovWLb4A9U64/pHEtOano6U8ZZ/586c6nyPW3O5/ti2or
ioZctcZRZJdAVHIveiWyyfVF8mX5CoXKsP8PBFx/vWFF/ENZZhSnyMovxlHpnk75ixEcTGmdulH9
esrXg3IcyZ3dxHoP5WuUXMMPPBeCpTv/NiP434fOb5iVWqzR0CvZKPjAOZYztzlRgB3KSC1jxRVP
gulhy11uji1ddqpLfllqVSiPlqhw62Zvd9KK8+DZQd9Qrpp6NcL7YZJDw9t6GRXzbWj9cr+zPazu
xZhUMyUDwj5kJXpW8UyQp1Xan+EdeJyGLpuuv0PB6GaXp3P4Q5XhnqmbxegyreZ/u+R48LPgprWF
IJoGq70aj+ZKl1/k5jafbOCsfB3kfoSdREmyfQ/NXzrANBuS+7shOizEuKVfMYtxgmUE5zTmcVw8
Ewp/sbuUx2Rtmu7QbcTcPwnPDSZJzVVzVOkoeXn1dO5u9MWu5dJymIW8MGiyLu+JPGG8Zq5NOuJ2
k/pDvx2BUXiBucG9MvZaKIxL6/+vMY/XMIt54UUC/gH75JhXfp5uBw+1IAdHTsucd2kfYWa0Ukxq
jWq+MeLlKdE/C/BkNV/W4/SCvnwIaWakVmucjaMsbTtpX+P/E67Pmh3Hm7i5Qh4ncc71ysZfePF/
3WS471nEa+tqsKSY+xaMVUO0LUYKwADdhmcwHBrsgL7cTYPlab8EXV544nNAvZF2gyFJvGt1ldFT
aMOd7hiWz+FYEx0LA1cOftfl2a/Lh/O4Dd3W8BbufWG1fWaaX565XifxWKv5tOib+grnIcSbE0oh
tdyWiuiVbF9Ed9hZwua/vPAs6pX1Oav1oeHWxdVF3Mv5hIFF32n6Q71qvXO6HnNMgwDoKYt9w4UX
/lmd+3LTklC2zZBwbdG8m+pV2F6MV7mjQAlDmLZh3NYW0mvUfIs55MI299ml+3JlWR3Lk9LwuEkr
hG0A94wKlE59iCv38XoiWKEvq5y6uMKUdCmrWLrv6e+/XL3KrVKUQg4t3SSQZz/3VH0qK+GIpXoE
V5syMyOyK3lwF9720kKf/v7LlduxFi5D+rnMEnFTbc6UDe38tAVsVK8w6fW6yJN516fkevGothBW
PqvfX65tBV0+jQkbxyjeBOmWeW3BkaWdQZsegjs+Hcd0NSzW1Jee9SyY9eYFDFvHs67dot7m9Xto
+MiTcc9ExecI52M9Hox8BRIiwdpr6XkvfdazkKaca8gXBfn6RHMfIuqx0lO9zsCoQgZELo5225cW
DW8XdtA5jNPoGiEKLgRwdSWOB1O5N5NNhOIHIabftHTgHpXhIPr/Q9p5LcltbOn6iRABb25hyrVv
Npts3iDoBO9NAXj686H2mVEJu6dTIUXoRmKIWQAyVy7zG9yRM2Ka4TdAScHIC/0rBLvtMlO7+uLF
bHZGV1yeHsedbjnYCB/iehxEphenXtHTIoYNXjqBWoM2xXVPsN3f+/iaDNbPUFXFkLcCR7WcjOlc
st3R4LOPYfhJ99IIR0vsfhr5JjzfTIHe47Z76xzFZ020+CayllkyyJUBoJ0YQ5fbO39b20x5jxIr
snKhyyznG6hXETnynSmSJV8/9CadZMt1UyiTP9lTkMh38jh4fH86yjkNrt3UP3b6z9bYpfVNBQRr
vGmzfQhkVxTk3vv41z9jPRpXH1+SxqIxzJiGAXilcFdVv5Vd2710y6kHKRxn7i2GVm3xSfOi+JtC
H1wYcN47fNe/YBNmIxMvD9te84nutDBdOdCDp5voV+EJwLwnq14PklhYNL4jh/DXD7AJsp2qJnO5
UEiQz/fILUqYTi0+4CHkOIff/RckxdoCaRxGACt70x0b0qku9cReJqItuMkkmzCXln6OrEfkHgGG
eRgHD/smQ4qp8c+al/wn2IMx/9fvfhN2lzit5K5b3715HKP94sPSXeoLR7gID4VGARvPHq10Yfa8
bu9tEXP91TchN9d6ZRgXnrmmftjrcPARfjDViyqSrXLqZMUTNQIv0hofLLpVGhqHUDUz2TIfFzgH
7bEBV8xUzLlX25+9/SOOgKvDFwCOVurQ0LNven1fzJ/V5NCfH/V6N7Sx24yaWzNpS6xHTg6ahyD3
MSaqHuuDjAdZ5Q87aV+QFWhYB8cYz/k2ZUn7uau+DWXtGfHRyV+z/s6IEFWa4KS/KdZNU0pBjl2P
qcZugiwsWgzMkGPOoIIeQiCMPYKXvxU9Uoxk7Bfjkledg/IR9xLDL0BIOE+KN8egqmdhnBEtuQmz
SpQUsVmnazIle0p2a4XQDaVgom6Nv09B1jK/qJpPgpvlvWTmapcZ66+6im5Wmcy90bNq76c4PCA/
h2CPsWaPxd40n/GRwqJMBB4TRZatWlF8nposMrnYhxn4zl7ODk14n8Z7CQVorFDswEo9dCMS+mF4
pvWnHLh1B633NOsHBnT/+t1vIixujEaXKM56xdX4xu5x92zRfNsXa/I+2wfl93w4F6KSRRDVtipG
hRrlfVfy7u32h34qisNYvCw3GXnEFwSi26cWHQQVV9a/4dYkuFKMTUC1By1plZG7FaU/eFzzby50
Oq54zKu7DmuuSnant4+32jvQ8r9cJ1tZn0RKJb2fCGjzE7eJjIgJU46VgChRnyge03InyHjfzO2x
rd1ln4w/6ISvgsGKh2rmXWjCI/v4N72DFvnrb9oE2bHJlWbBzeWx7L6qyZda+yM3fifWPeiD8jlL
H1GCMHDGfevPn6UWVmT7MKJvRe1ejoLd8A4q6i8/ZSv5M2uWhJAWEzNQxdKdBGgw93o/kUA/DXhR
qkd2JLgCwG1QCL/O/C5bfl3yu0X7rDgvEapfEOvoK2NI5UdIAjW30JKmUxK+1eaXCln/Fg6msNX2
XgF6FT/+Cyce644jr8XQlO3iGNAiJtt3mnOs26AwoETtgMa11SMMXvneKk6LEwzgcXzBZxScpK1i
UBrm56xOyNGq2evosASD7cPGjGMMCBGzCnS0ofFoDihNx4PwHYhW38bQZCycUGVjnz3pIf1lfs/9
wg7ktw6uOrt5+dyhApvuhbwU0bqbzLSJLGUoHNqcHQQMin/6vDIAFrCH7XKcAqek0Yr1H5Q34QsX
xA9z/WlX18bS5Hk4rS2us4dgD0uvQ160ANxyDrojuUG2i/xW2GgR3JFbCZdYkYxeiinEVvAiQAbu
R+W5RUe6p4Hq+NkXwb4SPeYmTI59n8rGTAYcOo/nHrmdm1YLtBWH5JnhjtMmVTeVA02YoU0gupUu
Vd0HyZi5zT2LrDDz+Lw+7ar3djvLyBzBLVvBRhFO8gioDwzSwTdoBx2+JXgapMHgXtLtB0I/TC9R
EIH1IK4Puad0u2q+ibw8OUW77AdAlSF9jvKH4fxqRAhHAKKR/sZQQPTJNhG2q8dmOaf0xqoQOiAj
zpUSYtJGYMJ/gwb5dIgD4fZ8NyopqqMoimNo+rYDO3ST1pUl27MDRqBjAly2dx3S8hgtEUSlQ6s+
nM9fEuMnRjdxAXuVJnS0i0Xp9Psl7J+/Y9uP7ePQrK2MPCcEb4sRBC69UJUwXIr9pvfj8gZvSv0P
GQLEZezYCftk74aIqx+wGUGlalV0kmKbj80lMCr0/f2FzOb3/8ZFWMgSDULiovArvJtbXi2+yWjt
0Da7emb/rkNH8HXdt1W8s4W9xu6Exb0XnFbRw27icJvXfd2tGI6mRRWyDPer1BelGlhdrMLQLYM0
B4AwEYZDVRYtvQnFaoL/on0GVWDOx7h6SHXYmKNKOPZDo3Ktcd95Od5OoPnaLy3corY5NcBc7rJ9
+QfOvWd3QG1Zhp0dZ7U7RCHWV9+m4muS/7TR7GbnSvtz/sNOb5LpTdZ21RSE6Em2uDSl/ad5vBth
5OX3S31EE6GBnRh5Ix4ukGmiVYdhtgLHeanyn224U+vbOdsjTx0DXzOORXSsDH+J3fl3CnHjzcGh
lBSDFlaGvCzTO6tGUFLbG9Cp3Sw+zWhYwnZ9bGwQ1dnPcbzPzPsED9mbxKD1bPA/jib/Y7KThsmX
2tZ1sFttprds9EN9xze5TZ4koNlU7sW3EmfUvvO6u+ZzuwBt9FTQUvv0oXmyIwSMjE+rRcz6DHvb
l76EjadUrikFZuuWjutEoNz8/NE4IHD3ujLQsoN2E52Um3O9i3svPOrlzrgz9sWtfWvnWK7cau1O
+mYxcL6V7irV5T03yy4enxFLk43bLPIn9DjzoF/2dn8z446GRrqjf1LDtzg6Nrr5YNL8c5Jf0/nQ
JW9VfzMyx3Lq7zlvJW0gi4EAzRLoA5J+WOTsJYluyyRxC70/RcoUIFwJ3wk5QaDQUmnelgUvNybf
hRneLtkhOkvexDBw1BjR+zJodbqMyOyeRXMiQXy8yLpeXd9nvY2jpSHXlOV9Rradn/jYpa+qO321
AKtykqVjgwypys061wdEkIUs4veau9pVdNh0l5yux/nUIDrYn5vvio8aIBRBnXcIeafc1ZZ/jrGm
mQ/OSwvElV4HEzTv44jxjo0GOffVb9jc782YoGdkaeZjhqQwhiBwvQCE1FCXsIQbd3UdYAqBUHt1
o0Etjn8D/lJvV81L4w0gI++kARWKrFZ+Emrav9t2vPppm8tfaeKzPC58oqbYZwacFAztwYz6w+Bz
e/7sYO7jbwxkxAnqiYZELRLEfL9eu/oFm5tbHs8LQy1iWmwdF8Wf5h0617Aexl/dvqVUfDKLT1bu
RQcohAtzfBeMXIKoQHNzXh6Z/tBLwHD01cRR8ny0a1G0F9wu2+FA341NnWt8u7OHPCTa23vziHC7
6uIUCXtFlI29C7W82ivbIUBpy+dBVsk9C/VF1950T0YbFwIS9ZiOGKb+u1FfaynAcJQKfl8kLx/v
1Xch/tfrb27ToUpqdcrIRfX5oKcHK9oj7VN58xgMsCPtz9k6zEfDo1MCwcrvZsF/bgR1c69qql1M
/doHrpNbJI7x6SkCChyADEhNYt7idasAChQXYRtOtPLmWmXNtDAURg+xROC8V3aDcrTUYMTW03o6
W0cAJZg/hbeL9CzMXtbt/V/Z99VTr1f+dYzMS80eDbIJ6YB7l+1P6Av40rNyY/sruWt5TdFZuI/R
jFG/zF+EywvO/8Un62p5ZZY0M9J5dGDi2u0EmD9Eby2Y3Do5ruKFirlD08m3YdX6gu8tSGYugeFq
6TxDcCJMSNlHKukiQqqawl5zf/aBop4QlZgptuhJWTvBuu+WCldvfBPystnpsqI010eWfppe/SkK
kHX6tqAZYv3Gkvb54/UuRepHX3gT4EpTsZyW1/wonyAYpMUtaPicNf1I3SeAxWaron3xu4gPteo5
5h5jNPy2FYzV/LP5pUYJGSzwW3sjl+TQO4SyMLD6HqHL/4uXhO/wbLlQS0Omk7FfZJ8VxGmdQ5nf
kinZzC4C6zNnt6CTbXGY+qBxvpXWDtL19JbIz3EBkXtC6igGdAwR7HyUpNbN9yLR63eIvH+5A7cQ
csmMm8Zas/T01jw5PY+x2sG+rNCBBWL+H+n5GdUhUfT+b9bpX1fdFCZtmtR2qLCquq+P8M1XfswI
88VcPXBFsM9LbP7gS2/R3ZPZFKNuEsFkOAXR3So9q9wlkEjbo7ab7ylI32IcHqTHUXqUk9s0/2Tg
43B223WiKDxfgqh26QRena/KrmMlLOg2ryBUE3H37MIfMqbAdOEPTug31mx/UfdE+BY20fQ8V0uk
2XTJVH1Xp99imy8sEcGzz+r4rGs3cPnt27TZw6ao9MDC1btGCqFsXqfhhxzfTOOD+TeijSAPvNDk
r95Gri+6Yof8qjb38FVAhjrDDBn2o4c8m00GTvtO8wYsJ1adJCpV+NxnT9RME2U7F+r51c+QErNs
w0pfg0/1/T+kM2y6PpXnHRyz+fwSq7l7tgI7OiF/l7vxIc2hIkS+NARnC6+fYwWZEujPgo3s8eNA
JWojXLyyr35bBFzasiIOS+8jx4JbHiogmDXXt+2PWXN1d/xD8SSGr/UJ4pHja78E6wsCs7YJzPU5
ySR7uFwIfftkevPKNEs89EfM6mF104LCLPog71hL/DVCbKJzX0S9agyMIpFzQi7Et+AnM4ObiiPX
L4okCMsu9BNA0YlikyCz3JpXKWHXO9XI46bHtvCG/fJFQvC+z9E1KHyYW6Jg+I4SxF8edQvviFrc
G/uIvddAhDFcKOYM2eXoeLaD3LyrpidKcyiHVI26vyh7BfkXqm96Vg4D1cQfqseMzE/1+4RkTPsd
Rq7yC5YVkgMt0gN3NbJnzSpn9vG2sAQnV99kpEs3NKW5wP9BpfOYvsVH6deZiGbB3NQQhkNuUIn2
DKxJEL0etxw45vC49tprqZ/qwLgJq73WH1CP8KddYa8T/c/gt/yV3/Xa3UYenARz5+QnCG3WSYY+
hHtj5oZ+eShjL3paGevqzx51vhSZh+orLDnKb/13Gt9038zvjXfxkaop0C18Qr/YcdA9wDJrPebI
zvBk9bMgUX5HVeav33GTKFdSSM8Rp57H/Jauj+ncz4H5nTg2eeUPoN/IKI1u/ofJpxsei12EBiXs
V/q2Bjsr+pmLjX0FSeTFw+wqcGiVIy1lzMYqudyb11WYLDG+0Hz0jTJxq2Oh0HdUywP6/mKXlndJ
f1cVy4U/drV6mWVS5ayvAw0hYrqB0frDeEiOESV2sy++pb9GyPporNB72JXo9J1dvj4SdeNqj6uf
vYH8o3LrN/k3nEeU/Qdf+WP5jlW9BRkwg9nc7Q3l1KNJebBwKGtGr85daU+68rvsKjf7gR5fjimb
O2qeiWEQSgGK4BC841f712++foKrh9Tbqs6UMw/Z+5INPmR4HiMyPH+tEtLnCf47Mu6ti2vt2vxE
8RDTPcib62hXdp233Jto+MUi7LkgYuubxkbWxhJONRzNVSsasaDOy2i+rrbOxLAIkUFRUqO+GzSR
QlNoupu2scXAxv0cy41E0OwCxvmK2romA9Mx+zb5cvFFPwfVnpa/fhMnKAPt8vJnZAOf+SNpn+aF
sJpQP+buxwHq/enu1W/aJDyhk+h1NpD2dRD5Jr9Dtw0MJU5ei35wAqp2/ObP3wHuWSjADgcgJSpW
KrQVS8ENfrkh/ysBvfolm2LSOE+GmqkMAnKgPOmXkWF7usBE7XJ3BEXZVJ2rN693et1Bvp68tkq9
EcsGqN5H5MzLU0knbNdGT4b0ybZiD7NaB1lozcIHInAstOTJ4+bmRUbdd/oS1Q9LoMMBh5/+D/Fw
V4+y2fA2PkP1ZAKNUSy8Pb7UORWMz/TPLD0aEe2AxXQqXwy6rOWhGNx63zRfklgRfdx3s+ir37HZ
4pO6aHEHxv9RS7C1DZIDlHVy6SNyLHj/AiRYBatBkvgfb6r3sStX626SIdXJq0aGV8CtN+LBeNvK
j0ybEF68m3FvR4kLi+Bkh45vY9gBt52JUOz9xa4oFbyC92PP1U/ZpEhSVzRnPaWA1b/JXv0ynJQd
rbD+OCPXBQse5nTup3/YRxj50Z35OKBklQftXYsR1I8canst+EHv52x//qBtTy5KnMlWc0DKo3ob
7tXOlbWbCufIe1X9Ndme7Ge7ej4Z+n3uhemd4MO8W1JeLb4pKWtd78PMoZDARKfdhd0tNAAOfbRz
UG7woX0BJVFO06rwM5b7UjkCW8QJhRtCSP1SRZ/mEi6vrgXZKocUiwDzsTuRiaXyY/qoBtqNqt6k
tluDW0QYtLVOPXlZBXR/bb1PvRupKLOgqXjTqDcOuuPT+VXpzZ05Borl9l/C8QCkobkzdaiZLrCZ
6ceqfmHcx6jn6EcNAbDwFQ7rFPpoVssICHTxQSHDkO1ASR/mGFrnsUaTG92LeY/PDPpv9UP2tO4P
dDEekGLLtJ3ZfLb61U+ttU8yONPB73S3/jR/p0Z/HPbD4jo39Seszh4QgzTM/flu+IxQQgRX33Yn
lBcA7T2aUB6Q1vv8ZRgOOoZk1p7BFuJ52Yv1zZihi3uWpz5YnzMFG2qPyfWuOfJb74bj+K1Of0eI
PWTY7hy0CtFgF94Gtje2sgoIA6aov+HDZOYvZf6Y4LQw80RaYB4s5L5sF7ndmu4Kigb7BiG0nLf1
gHhzJXlydWTQohdPiRaozq49kxCaK0PDLc8vGS8PoobprVmCcXe2USr3QZQqcEcaNxnuR8xYL/+R
uY7zFukPcv/YdJ6muYuyQ9ihND1z8fvfCAMaVCh3YeLGnds/T5jSf0q/5VmQ/tbvcdNR71ZkD8rM
UJ5gdGcuYpIUdOg6vqpIonxZtch+zz+U8xGpZeV3U2Ps3t1wmUq3SFYwzC5SsOduVbqF7eaYNWmH
Zv3jj4/T+0Xn1XHaJLNDa9rlOWaGXoenISCJZKSJ1d3qwGj69rRTzJs+A/6xIlHBHIgb7oIAf/Hz
uTpCjTXV2uAALaondJjk/lZhTI8kn5J6aY4/k7NHf3DVkxbVY6IQv1XxybVq7I2SEI8IP7pg6l4u
TqV8D/Z/1UejyFDZyzuj/Wni2uvleaANt+rf8d5c77AP0oZtE3i2hmIpuugyp7PON+VwMiiOfEzA
LnO6qfbgsuE5v6xzunpiTheKiCeO6DNs7tlikcZMwqfh0fzc9vsEAcjOHR/G+VfWf9MMhnIoW8B0
dO3H9rDsoxjE6C41XeMpqtz5rQ9mgmyLOjbbdXCVO/U2+4mZhE1B/Twf186i/RlD7GRXlMdWcxGC
V4Lmx/lH9ckhilsPiMrfn8/srjUxK25abGjThptk/Vf+4606ezeftFNEZfUdG7Sn6JFcANGyZP1D
uXX/KOiI1H59+wu3c2oBgGAr8fZvJEbvts2vDswmMeD2WRwNpW0wlUzr6GQdKHpXH8wFzI239itK
VOVdYaNkveU/2iSbLCAdDLueczLvUL/RT3weADZW5ddAK29mqL9VMHy10YpUPkdNQEjpfgjnNIKf
sO0hl1KUy6ME4nswcSZ4SLvj4ltokIJsWXeqE0CvL9qjPOzPEg2jrF/7Nusn+ncxS9ukAEmWj4Ne
MaNrfWWXa37eHdoVipEECWLcFuoSNgwZaP+0WGmq/+v3oP61GDTLhd5Rc5lJTmg3snL9EBEddr19
wLCF9hX4Bl/PkXjArNfBvFP0BgSbUNtE7TZ0Oq02AfbO7S2BO63fsA7MgkrdRbov29hqvC2Bk7AZ
negghNOuf/sHW/Fiu3wVstuzIdfMrMzHnHnIMcKrch2R+G27YzTCBsx2oiUtQYjcto+LJJezUiLl
NCGpVA9td0zHvUYomnb6sBsoTRAirwpcQPJTaPkm6sUIUEW7RGWgcqqyQ30caKJO6nMY7frwIe4O
2i7VAh04iQVeCwG3V0l6iCyXMnpeQY7W/ejp9udk9MrJV8unUHrTms8dGUu+a6s9Unu5+vR2jvaa
J9G3cHb805qflgU6ZkR1vKuVYwdxhyaRuu+iZ6e/xbyvaO5m+2g3T0hJVmzQ2sNzQXSzvT9E/jNG
bbvck2L1ahpdAJSYOa+UeGPNi0v0tvhAWEf9nXmiIDHftq9Tq9Qbx7lQF7WvF4CF7A4/Fw9Djv1Z
1JV8f5519YibMHxOrKGR1tWW5TFp7tPhEM4nNTpV1itcCvJZ+9iiaxL/IU0nSzRNex9RcrX6JhgX
3dIOWmGYj7X62sqv6rCTky/GJ1QowgWsxl6nFKE8dILJOxvPUgKqKGiqz7J5iKtfQIQsukXBEjSa
rx5yb+4fP46Q7xN8/vx92942IPwMRg6XlDO3rqZSrc6P8nxAWRXL4fHCa8K5zZZowt0k0rGQ0Cm4
MX3VuWvkR139bVd3g4S9wfjYmD7CeKP8JbFu+pUXqH7OoZ6izwZn5RS1X60znh4QCXCrbFcTErSm
PaV+ClHg1fZNfVrMe7N76vDHu2/3a1vGzSRsMm6r8VeLKbsuKhD/j51hmgZ6O7Jp29vboYoltdP4
NksU4OmIHYSbnWJ713NDTxzl1TftLKbvvdsmV/9cdnMp9HVo0iRcN2R1d6ZGwMiEgbKP6bzb4Q2x
t18U46tSPnItLIERkUoLz8T7t8KfP2F7K6BsnS/o/NKzgMJ5Dnr6vkE/PI6rhZrmdbj/YHiCYJxY
NP/9K+HPpdf08upKCIch1pSep8elT9+Pt4hTRl6y73JauLLvvIr7zv9HF+LPJTfNtrCd0lwaFZBB
hovcvHdOIJqwZxmSeZXjprafQg0nvIp6Q8IdtumNNSvq2Cg5XWF7q0tfsIvYRd/A9M2Hsnp09ib5
wN5IxSwM0Rbb5uhy28mWxUuGgcDRDWQ00ki9iuy+P0ye1O6W7LRSEdrpWO+hVjk3H4cV4SvfBN2s
0sMlznnwAZWP1VBYcdMVJY/MpVcWa87tgW38G0WiaGdv4u0S6/1/yMm9Xxg4ng1ITaz9CmumbXoz
G9g5MYpiXrmrRSw20dd2Nu51ktVEpTxQnTHqChzMuYHBhdP+DIzUk/YhEnc7eNGh4338si3BMzub
OCafxyRRQxk7BQaw3a5g/NZCy198tf0dTnfn9LeSP5Tdm2nRlSleJ+VL46Wr7ONDHq6DNmfAjYdW
B1DHKX9S5vKWttRcP9f1oWKo7UuzP0/oj5k/B4AspuvkTF40OFg2UpzwH3CW63y1YD/R4UyyNzDV
E8OO6SCZ/JQZFXjcIJGynH7r+d25Pui1L2Fp1V2QWvxNXH79K2p7Lr5RP8osyFGCHR2+k+QzPf/4
Zb0P2/sz+jqb6GslUSSbw4Uk00mPecEeUUAuM41xvAyFVMAE31cfpAJpIMGHEq69CbuprIRyMdOR
tGdsC75oyXctuqfpaKPAyvzcMkMw2oGjPMFwtcBlJw9N9lXw/O+X7/8bDC/l/VX8jbrE0qSJk8nc
ZcVIN9w67FNE0plKme4SYKH472Ows4nBUTPP8bhqQRUYZXHXpTUhIeZkAi8ujpi406/Yd2hti965
6HBsQrBmE/t1g+9t6WTWX8dwL09eussZQTORmhkTRhREw7H1Gv04DUfB614/6X9XQH++7k0kpv6K
5nLguR0tSMoAT8sYPucOLVosxvuAneanQKsET30p6z5adhN/owyd9VjnysuP6a9BBoxCvVkWLwqW
B1QTJeKoJc4bjE5VBtK4TEjeT3twc4bnpr9CvWbIt/VtEn3LoZnjz2edtOa2SZhTCttrynrkPvqx
m5httLliLSMdJaCNj/gKrYNR6XXyCBk3YSrGW61/3/+9nrPVgitlOTTzae1O2Pd1d0wO2XjbZg+j
sQ/L2wIvxeG7NHNPJvONVjIIH7TDoVC/z0II77r3Pvohm8BdxmMpw/5Y6UB7G4OlnTZCd0C0GPJY
CrG/kDApVMsLeU4Mr/w4EjjyJhKOmlp1ysTqjuKiCfSy5kQIbxdflT9Ct/J7nDvE00LRopsQuNhO
mnYhHZF+wPsRLXRmEnSQ7ZLjuHgMBCD0x8IhnSAfcbYKcKpe/H8CWI93D90Hy69R3YMORAyS1EOy
3APe7elh/42cRP04BjgXstBVyK0MRnKLQQyYIIA2d6GKtyNtl/BhoXN7CNF8zPZDdRuHwGGG9pjj
eCk9npPnqHvR431owPSFYSxsTn0cGamA2J1XP6uzDKNU1uTUcKVPGO6MvwBhcAvCNf/Zf5+P/T4S
tmf+j4bD/8RDR97Ew2yAHVyl1Fw59rQ70BzIZxxM8gG3OI5IL8pi5PT7HaE/l9zEQsVpy3ZcOd09
TUANGfodmvCLvndGt0QciI2n7Vfvwzr5FO06oeyf6JBvopuqnh0komD1p3rQ43zYrnA5kOPVCSr0
PN8PMRUXXPtVsqWiQdbdC64gwZHbkg7h9WitMwD6AfWgw+vc1ztF8UK/6PcrcFzKT3kA8GjW/t3d
Bw7krxvMqK1KMWYg63UXmKcZBe4dAiA2NDg0i9xmwJ8vhzniC55XEN4v183Vvh7SLkkT5aLVETv7
c3ockmMiYQMEL0XrXecZSerw1GS36tpc6wCNwZIAXS34GYLjtQXAwGQqTLvmVlMaf7UNQaMGYUVf
sXcyzhzkz1FJFZTb4mAnegHrhrh6AWOCiIc2UP2FNQ98Z1avUvd1QPLSRv6vWk5YLjv6PhtekvDu
3LxE4cN5OJm4M0wMi4OPX4P68eXuXCLz1Y9RE6lcmpVSFaWfCuWpDR/k17Q/dkug+bXzVGLgZb86
BAIgLV1/WuI75XtveVW3Pw/3YHuzjNJRkB6JroNLon71o2LbsoZOvhwJqwuMXYkyIIM0y12HMw5q
NgHudABXRHtCdBQ30a86O9I5i4h+CTUwTmYe6ia0AaHC+mcOPy2nzF9LxH/7vJsQqIadPbblqiUB
pmk1d0uYm5Y/zm8mBSFyGviQ/MAkeRE9r+DmuwCyrt5z0ZpJDxMWsjctriN0dW56CfZt1WHxg4FU
HDBmF75lwcnbok7KYjToMBEAHDRyYp/aFtCpF6vefPYSZC8fl6BHF2+HxIzoRQs+8AVyf/XApiPH
uVUxJC/wibf3E1OvnekpmKB7nb2vjs14crK/AbcT5NDO5RheLZw4TduqGcesC9KX6KCs6tnP9JR9
JDb/6Vznf6/US8ZztRqBrcyjlP00LY9zoKE+pzJTW/DFAjJ3G+O/FfTU8aJgIsoethCAoclRjFll
mJLcxeDZAxad7pK7BHUTz9nbu2yXyYI9/D6I938bBs52+D9252TAq+I/0EnwnHvtR0Jn5xbdgghR
ontnusVthu4lDirjc0r2miP/+J1O/6L7iuhOFWQTWwRAOBlaN1dwRYCGo5Uk3WlgJz3loCgYJ8Qd
ULclyHCi9SNnJ5wWiXb3Jnx1cldq5vlys17GmZKrHYosOPd3DDG/Yi6hu9LRaP8RePXqC2yilybb
vW5IHKrSPGg2o+TSN/SjE+TFXkFTltH/jL+54OK6TD4+KM7U9Za92uORJmWThGouJ6rm0nrCk5y+
wWzdjiDPz249nTAj0PdavuuwvjmAmbLHFw0fLrcewIDQybkxCexBdk8jDpWBDAL5rYW0EZnPXm8x
rDsm6TPeW452k+9HIZ9aEAW3M/iz7Cy2VF0+llreKD5aFwNNWMlToOMvB9kHQTEzlvc/vvBFZ3Q7
c1dGVZ6mM2Xlaj3Vwg2Wp/3ozV85Ht+Bd2B0I4KkCPpqzpbOlTfDWCsV4YjXbsy7BSKql52Q2wVy
Mvj9q2avMucYtR+FtGzBkbg0Yq52SXFuFmdG2P1xyT3qGZc5GFwY0+/jFYD+a5URWQQzO2Xd7x/s
zO1UvTjHXZbqxPo2vZWgVgeGgcdX4QQWJvVpgJ5BvxyBCJYBPdU6D0qvtG8LYXovevR1A149utKZ
jqGYpJkxwB6gruOvlRB5gMkRe7hDvjHki8XTM9Gqm6o1Lc+h1s4Eg2lH3xngIjUrnrxEnqf0kNBT
JJ+WOtGmFq26iXxqqxpRP18GKi0bbNeto/IoQOIhhfuM63enuPY/FX38M/RtmVZKkSPX0nOYMAp4
QkrJKx9if3hbKbDLXflbiB0SBY1N0MuMooiXiqJllWipnuG8wtAJ0EgHqvAW0ayU3sKgEKZNgjxx
O4UeaslJq1XrEPk5RgxntpHhwEopuwuvC78qRkX/SJtc+/Pl6pv6FNvLqikbstMIeHB61OJAZhTJ
+AEr5L1W3jAIJamBDrAvhWsLmhJbrpTuDAk0eiqQtj0aw2HlSamwXGBGpTuz/C45qOKY9RtGNDSH
FWFbWrCf9fWDXJ3dRO6n3G4JW/oIDupQVXitHKCDNBcu+ZIfJCC+e+1vOI8IdtiWglSEeDo3Ojt6
yD5xmRfRTkLrz1+SF7LV6iF0aXnJCfyP3BMbOosW34Ss0ZpbObIvwx/gLqurkvobwxdPWtB8CqYL
DixH3FPYDFi30jZk65auy4hGGqa1bQEmlpy2yyoabNYIZGiH2EdRE51FH87+TnSK3204Xq+2iZET
cuj/o9BsOO4KO9NASyNKpvzM5sOI9lEKwRr6WXF2SRhfi2lXlS9GAfx8FxZ3EUx3QRatvLffr3/S
JoA6rdPPs3le65Nwr2C/eNKD4S48Sl54sJ6yF3SB0NRc0SEC5/p3a/3rlTfZo7oYVl2EfPNcZxRd
Av470PYD2U63NYwgVLrmDvJV5/0jmu71yptgeoZt5CwZaQkthuZplWyI4bMFI77NNcoBN7Yb5wfV
rUCe7GH0l7t/kIldrb9t/A3nRYpVmzkHCrLOfXZAAir223gHTNjah5VLG6i6FeZ/752x61U3UfU8
RpYaTZP5qBquVrlGyKCvustvUoiO+NwsrvW9XpGvou/83h1yva7615DWxLUqqTXTdzxGcQPHfTSF
dHf+2ULoAqfsA8wXvN/3guj1ipsgqsipI1cKQRS66uJJ6yA5CmT4z4W/qqCsIm4Izwhbau9m2Nfr
rr/rKninfRvGUwyqUsc7+KgWpxz9uLQ86voz41u8drCy3TdCeVrR426C57SoeG7Kl+1UfO/MHfMi
wF2e/lIcz8ZlkmlKN0LZa9Gqm1iWn9vInHuO70Vt/owiBDdk3HF4McALgXC3DC//Gdng+h1v4pU1
544pZ+xiioiD/NmeIEzSITysw5FxAcAOYmgR1myCKHnJ/K++rN43QzqkdMyN+gnNuAT8iOm17b4e
7iFvxS+lDIDesD1zB3LHhpWy/HDCf9JiuH70Tdhq4pD82pAujetplwGQbbgtzmPgMJLshj3AIe0i
qWRa4nG94BRve3fRYA4wQpmVrQmoNrodQBG/nMHSgvGHMCAfBjcsRfpngpi1bdv1sVYt2iquteJm
Qhm7Pbf4zNVUAldSvHLhcY3z4W+MQ0ULb4NWanctzLB1YXMO1ps6/poE1YgTU9thIRHewD7amf+o
Yr76xtsGnhqdlSya19R3NX9j4YmjZLiN19HG8Idsl8uoddm4eVDm/OvTte3jSdBpnJJe0uPZAomE
JgCx06YpzVTObg9KYN+oeG3++3U3IcwAFFcZa6PgYjN4DsYQ6QzMg1UkDtEVchiA+1kmlNEXRext
127Iw3pqDdK/jjth8lfR1rz2DXBSoH6DfgWBAJjyBPeTaHNtYlgxj202KdyIOsNcf4n2iPkA88zv
Ig0R7VI+6nD9AZZ3f0MQWHSON1lXvQIb0pi78eyp2UleYEolq192re/L5aFJgm79wHZxEDyzIIJu
u3YxjZFw1hE4Ndyo3Ff9jpmb7T4/G+oRjS5vwWZgHbYaFBiW0OBP8NDbllveFXE4ATgnIQj3Jfjl
/0fadW3HjWTJX9nT75hFIg2APTPzAFeOVUVbRfIFh07w3uPrN0D1jiiITfR294NaFMlKIM3Na+JG
2O26ogZkAqBDjEUewP2wuMoLbzzPt7mdrpBcxUyXlgwhs+A6ykACDDFtqHqD8LJhL73YaXBBp+6D
SHeaakeFvTDt0y38RXwzz8DpLNbGcTKg3OBg1ty2l8RAI6sEfH2A4A4tViAdmVAMPF3a5QsOwjwD
p+d5G6oaTCjpnXB0VA5G3Qo4DrOQJuUnsH8j8wcfYVNk1sJbf5aI+2BF54m4Wtd54vo4YK56SKIb
3d124PLclanjD6cwPIr4OtKPzXiZxjcdpNZ2ot6R9sHTbhceZGkOZnZtqH1eBEB4INIofShLYtOD
XcUuwRpDrKnhropMuUCQsTDu0oafOWel5/shLXGN8AaovtEKdgQeYfPAS2NKy6d3i9HF0ogzmzZA
Z8StJbxpqq7Rbg/wUNg5CvKuUNuxpYnhHHD5RdrkCbn71faeWTMcbE/oKtJiylWMluf2PIGV3Pt4
+3djRjpzvjw5pl2g4DRXdpJfusVl6nTIw+VwvvQJQ46u8AuORiO7jw49Pbi1ky/t6oUpnifjRJMD
ORjDCUXzXoNXdMrQgSx3u3HVTWOhx7bA9l5kGXy/A7+Y43k2LgraPJD6AWgR/VjwXQZjbSnoQm8A
S/Vv/HyT3SHLft29TJKJ2rGx1AEtSsoaTYxpZLXoxBpBqx9DFeXvbrp5sq6Sm7yjGrK/4YYg7IH8
zFsEsqEpnpVvoxu2hNhZuLjn2bk4zcK8CEYEli/yYKjomTR1B134B32P3HqUTHQ42i5fZUuw/QU7
Mk/OcdJ1PUvhfU/8QAgtkY7sYLXtnEHD4SDJ69IUNUgHl7VPljbdzIJ5eac3FLXzy7Ax83c1M1zb
qFWhggbFF0dpTRAkWWW75C8svfHMghWC6GhWRR62JYBDM3kDOgMgsqU1GMkTu4X+CRykstv8pVrq
h7uDzQwZrRQfOhHIg7aS4+UHNAfYXn4hLJlc9MjuIwVa++jfXgRHTAbkq2M2M2VFoymSW8JBipI3
irRgQx/gfgfrLNpJbK+mLzq/p+mrSsD4KE+dsRH6HrdqACrdelHHbsF3YTNrx13ai5Rh9jXQGGir
UrlUxYqM6IvNEP+5k5X1813wmlk6WOaglmpm2sPCHbZw2Pisa6NqZdaQCpH+VK/0H9pjdqfbaHZD
jkxzxDn9U+mFKa77YhX4LElGh9ZNYoaLEykcya6ZCYb2koDIfO0aU6OIVeJ9S/Nvvuos2uRUaXnJ
4CoV+QkicfUGtSuQiI7NZZXexUbw3gtM1ll1HpGhbOUl87I01ZMR+JDeKOtAUJ9N/Q+9IVaB58SQ
6UTZAchXAUUbYOJAel/Agi9lxJeSwHOBqaDvfzcv4FtqbAblOoD+txOF/VTzKO47SwNdnlnmy6rH
C5aNzyyb5iUxDUJ4LLhOQeoxqcEWJqQC0XsAPNBr5yN99Xcds7mUVFe7WRROOrDAvIZAHew5/MFi
FYAUJT9BcBgc1eXKs7IlT5QuLfHMrJUy130icJrYVWsFYK86sTeQp3dP/SYu1uCEaWK7v6mQQQNf
+rp9RobWAQGaiy5EMHnY4HDs1i0wLTqqjEaVGkpklnB9CnC8SMvGcMH6zyWogI9IY5IhYKvh2ti1
vspKAPC9YeWBw9kFt7HsrxrJhJLMYh/OgunjM9PnKdngKj62RQSHogQI3Uge3RP6kFYyFHt6p9jU
15BQhG5QgcaRRY7JT5vVPtw/c3mpSmrAGKYidgH9jKWXwNQAuJCZDXi1wUdYT/f8n0jALERMc3mo
JkJxAGQtuOZjJ+5vugwgyPwSiB6HDVsKaSt4N8icNyDfNd0R7FRRdQN6qL97+84FohiNExLluH0L
/bIYj4N0QMAM7UFw+vh3tV2ruwQkXVtw/Cw5k++5xC9Mv5gZQd4PJK+mjmvgf9YKtDZCBxLJHfiX
XGvcTZSYyUbcp3DsqSNJRiEbKugIOkOCIt/ShbCw/8X0/Q8GOemrsKx9pHpjiHZu+sDiYEhCaTKM
thMrZWkyiIX/CcbjhXSBmNnEOPdK0DS8J/WhrycDvOdEHu7ANTYdyISAUje7Y2gnkPWFLJDz9TX4
Tmrw1QrMfb6B+T5vp2soWAMuidRbrL7gCuZQGTlG9Us/3IzYl+Diww7k3wiqlADTOZo1glUy9o3L
jr7pw+OYIqfSZZuoXpfoIKjvOdv16ZuQ0bS+H/yDBPMlj89fP/xSKlHMDGyi0N8fXgbIyApRvgWd
R8GQtY3KtbQKACpf7tBa2iczp7FX4oRXAsaKokNy279OhS7WIbkwMSaacQkge+DwxQLbgo0UMxuZ
Ji5FsxCGHZjDsyOL1ppqKbZ69t5Uk4F9aVyn5CpxDWojT83+hNjvwuWtzpxDTyFNw1R4y1M5AmLq
CDHbdY10ORp63+t7rl2G9t9bYnXmHCogqRzLGs17NHLSjWL7UBletegN9ZBJg7ottNSccXHUhTVW
Z85hLBCMFCXCfgKyk+xQbiK0jFuFt0WTfPowWJkVkOu/KD354SJSZ/ZQALfcBwFsQQ13xEQEJttk
jYxODCIGu5s64MoV+oaX7PDSQVJnti/LuE9SgnHDwdFW7rep/S1E7h8sb5VdIFOObGXf/U2L+97L
/cHiMj6Moywh4gGLdbNyVyPwRtDTQXrHdyGSghA7c3pl1werrzfVe47iC6OnzoyeWlPNq0DUeelf
TG2/1aE4DROEuLf6WzHlSSd6oEHed7ZU7RUoJL4KZZUUziQvh24RKOFgVkD2jfSiCaWLil4M+soG
wzSLwBV/wSsH7K57DwTpNh1WizjLBVPwTvvzYd6qwM3kzENK5J1Ma4IAh/l6BOwWR9Gr1uG1YqFM
+obmiWq09HZp2ZbswMwAFgXzoVaKzTLejPcTU0fyWK41MGqhKgkK+svFm3nBj1Znpi/XpCDsOiTU
SbWdOkPRRxBD3d1X7nQT40KLyV/zHlTrQbMEL114V21m81I3Vj3iTfBSdC3VlUXW3hvQSmYFRgMH
iIbQgLbg17vzD+IzVaOqTnWU4WaHUQgtiqVJ2CUMUJyxi8QGDpCBBrqUr2tiD5DQUozuNijWbnj8
i97gj9Fn7kheRqlbZgBUEOhOZbsAtJhPGnj9nGQThdfvjH652dbHxVX+3B3+MfDsUCYF1fR6Gtir
r60qg5Z18VrX6xRqdRbHjcZNACBL9CZtUpCat8Ee6lvroFqKyz83/T8eY+ZTcM6rLvqedHZXVQu2
BzBoI+Wc7nww4dgQHHkGQ1K9QND6KY6ZqT+GnR0qFbzRriIh192khyK+6bmNFadG+NJNdNkBCLSr
Cz9bqSA8JYCCgiIgcHppaet9bll+PMXspGlxn7NwYkjLCZRpjal4ArruiVsfwgJ9YhUZKMRxxi34
N/FyCWW6Vn+1y/8Zfn7aSjYEPfOw83sH7OfQinXqtQTJOdtfi10OkpoF7/dTsPyHWZ+zHg1aGpB8
4uYD62gOXWOySjK7fMBVD8JSywWrh7TlwlAlW8Z+XO4PeO+1/uqNZ45Gx5MxzqeydO3fyT5qU6Dc
bczat0Po6KgGBc87tPzu9P4ARmltXGvjJkX1uDL7lxalc4GwCJhJ8OfG12V10eaQJKmuc+nCpddJ
cDGCT16967OXkK2UftLSU28EpE8bELJE3hZEuqp22zQdcowqIGEsiAwG0R23vcqa/SDAyQYC/tSW
EYj1AUhsK+Pb6J6yCD0TpgBMId4lEsTqYx29H+KbDI0tuzvwowZtPkNSbkoOLv3ysQW5XrVj6PGV
1nF7G2d3pN2M1KgBGAcrZe40yX1d3PmqbnDlZmggHuWkEvpyz438VKBZFEBoadOkuz40MneHbjKa
OYtZos8vmR97b7oJPlyqSksrTmuUXDJAUeEJ+A8J6MjGdAM87CS+A8I6OLpWmy3twaWBZ+Ze1jW5
CaZutQC9+CspuoC+C1kjoqgbp9CN1s6aLRT2zLT528Zemxn7oQSovs3Qg9mZHio4aM/TQbS8TUIL
2n5wbnSEg421xEv4B+7mj7me2VhaNBHxGkQS8QYOEzq2kj1qsi85Gs+/s90v2DX2aeftx4M+M6/E
Syj3gDq+bO8zJHf1G4AUQfLmlgaBgHC5Vsa9f0E2QGMMNoQzswJq1WKVQZAAhKiaSS/5kTaGD21h
eQOMEDaj95SolgfSxMcctRgwZwG19Cj1TqltgqfxCDXEujNwhIvAqcNV+sbRbnShHdLIqJ79VQfo
s2Y2ZvQEbjW7e0ts7VSmBmLXFH/SHQUxFlqzr/DAAJY19lAe8/xFly4qcoIaExN3qwJJ00bfu+oq
8XF+m7u8nBIGA4CPzd1kCXxICejnGgoPwbkp7ouqNdTCIdeQ5AJHL8j02sTwZSg73ZP6W5Y5pNwF
4YGGptLa+XNylwJuBdVVkSbgrx3CHXhTQU0RIS8WrljbGpNkRw3C5RfN/RZqt1l2MYSgsV6D0jML
V6FrxRClb/ZNu0b4MuBTeHGjZ7XZJL2pJ0Y/Wu3O1U5CMkbvoZWNBGzFGBItoqqR19BXMr1urV83
oSUazdAbBynqkj4RcLOAkVtXjV42yHO782/wF4qErmcSdnTR18oMZFDQhCbZ7ib0kbxHo3v93D9H
e5KAfR/jRngFdkB1RSG7AcecgiDcJCkgOUdCN6R9jVS7RjMjeHjAyhNaOd2w3PDeUhdW6Eqr96W4
krM9eqrSAR3jZkVPYWBydQdWKPWUvNRXbBccUSjKkD+strpvsOv0TdmDXsS/DctNX2yUg68b2bMO
QtoLGZqnjrQGIGZ8IBBJkjadbDa5jb7r8ah2K78wRshryqC0OgyYyNvk2aUbTWxBklB767YFkPqo
S5v2Lt1rdqQaDDm8B8CA4RzvQCMJdKZ2TdULD6TYkBsWYN3WQPXQbbpduC9be6ytZq1LBrqAQQ2Q
257m4F/jdsMvw33GNiCShnDOCH340IS854Pe2OQSZFYV6MNVu5Xvmx08ggYtV5AVMUBbVUAdrFiB
Ny+qDb8z9fSiOOvhAVTG/HW8hB6n982rdvwhw5YBryB622N/m4KHFonu5+yM98U0eCgCHcC610Gn
/oxPTN9ouGpUo9LBXG+UyAC8ghoRLN/0gUuAOBl+7kAJNalMzBG4ybN04+VbRd81a7hKNDey9VS6
61+G+gCxE4rGxT1G8hA5oQ6xZvtm25WGf4H+Q3BtZXSNOzECy3m3Yo/8pr13hVXERnrRXQVnzBOy
khfsStpJzpBtlb0EsvNLTH0A/u38pbuqoHAHZ6IHis+MkDcst5gID3X6bpUuhdJ/0OXww6LOHLeg
rfqiQ78FCnc1MEbiZUQgL6ykhyLxEDqyKfkTdLXATthDm5IoEAm+6dxjmREbqklQlanKLfQxtaXb
bcGd/oUHLuuZ3pZ4MNA+QJ1pdPobsgbhlAabNjhBDWSl6wKnQuW/O/IscyR46I6sgjNZ2Y2GCx0w
KLhNE3gkfALlR2DwO7xwbn8dvb2D6r7w6PSZR1fnvKz7Do68uKutuDV4tdY0E/x7rbtvyTdWKmbp
bhHEgiK3OlftJoqfi/jazW9lbYVOSdBKCf+6VFvUPu1gktayt0N8tRTnvZeTv3rOmb/jqRAP9aas
f+XaHiIrR3KhFOD4ssM0U4JHFwDC30KDWb9QQNxrRv0aQto9L1cVP4zZRmmPcbEl6RUdT0O/8dA5
1HSmD6omyJEaLt77TnY3WXYF71GHG+s+uIBLC3QLOllVmKw7yNC2KoFW4gcaTeEEXSKc/YO6zn9O
xZzfrSKJHweTaGYN1elLOBqBPXEvRtVR9q/h0tkegVdPgtPXe2AprJgTvI2h12Q9RBVBW2ql8Xtv
puWD50bQG8n0xsvJm+QU+YMe9tX8evB3VPhXCyt+dmTdouh7bSLWq+wYTN6pTQuE7xY4mkGOPwGL
ASiAtfTsoN7KllxDl9xWBXi1FvFbCxG9PnPz0rIu1ViaEMYr6sjesYY8Q2+2MuzTqkZHeLeiwSZ+
YlMarUj3qnQtcLen/QKi/R31+NWMzJy/VKlU5sVI99VWB/AhdFrzFRQpXBsFYW2FHB0/BeqZR6Aj
h9MxBKsMTVn9sM8BxJCGR81dDeKohGBUkKSNZvr8WmSHTrFJDLcc7t0itcOS0ZxZcy8M0n504ZaD
uPOp3mATQTnEnPhC5cworyeGfrgDC/tmsod/PEtkzgQXIfZv+cTOx1bFk2JrjZWAC6lH2ReegakG
ju8Epga182itIDVgdmKVxztP3UaQpG0WzOhCEozIc+vtEVdTehyhbFom6ujJBAqyi/Q6AVeugQZ6
MJhASWi7dH4WghMyp4IrkkEpaPB+lSrR2h0BofUdOIItIFB2IjuQOHfSRezVtKRfzf7MHMeRXLCQ
ofpI870+OEWOPhekxKELB2EueDj1oVaOgwZNt5XX2MWk+MnBuuG4dPW+D/77pf8f7y27/D5m9e9/
4uuXLB9AaO3Xsy//vQ9eyqzKvtX/nH7tPz/28y/9+5i/pTd1+fZW75/y+U/+9Iv4/N/Ht57qp5++
sNM6qIer5q0crt+qJq7fB8GTTj/5Z7/5X2/vn3I75G//+u0la9J6+jQvyNLffv/W5vVfv00ajf/9
8eN//97hKcGvOcEQzH/67amq//WbRFTtHwqVGdVADs4UouGDurfpW2ho+4cGbjgdrNmKqtIJJJhm
KBNPv6X8gwExp+qaELKCSwieQJU1799TyD/k9w8SDH2wOrKB//dcPy3QjwX7r7RJLrMgrat//fYO
kPqwd7hCqK7T6T8hGBdz1PeYd0ndy5Fy1lrhdgNBcU7LVlLdgEcx6UiyldSqL3fvf00UhMEQOXCT
bU/Q4b7+8K9f/Oz3nwpSnb18/+v0scmPrzW0VoK27n2wH+N+H+z7L/wY16t4+/vTvD/H96+/PxIw
cL9/TD/2ZX3z+YPOf/bD6N+HVIslf2mWpcEcq5rOiA4AHqUqp7O7zE/KuIqisDvXKmABBUdY6jsl
lKk+7Lnf1/antZw+5+e1VME+KQNALVNFlud2L3YlrteF1J6FQsODq1CnSn048XKzHQdcAz5X7CFt
SyOsaWXKQ3GTNt42rslN0vcQvQoYIrfyNKSlbES1vKINmom0USgGSZM7mSL553Zbn9SngiIeEZSv
JSpf0ChwmqzcgpPLCZEMHb3orLnA4iVlBTHbRr0ipF2VPXlWInLjec1j6iItHPvlY9VpL4MqDkqb
r8uRvcSuiig+kc6cQMJgGKBn4gZTLNQ9lIq8Inpyl0dAQNHkIpfIQ+fG95nEqLUwkZ/MI1EVwpmm
yRrRZ/Y0JWObtV7fnqsutyK/MMvKvfCQxfx6mLnOK/YFRP2ESjXOZKrJ773eH9KGedhrTBnC+txm
ULTyvNiWdPUp7ELXlKLqLQnrVxHyV0mVodeJZJuVC3/D0pJBNqBlq0Rl36JUbo12ALpZByTQSLDt
q0G/SEQLndQxgbuSAPsdDAR9BSryJ4hr1nXEdKMXIbJH+QAW4SF0bV1qPaPT42PkpRl01X0NMTEq
OHn52olm3yUVeq0Ie4Q7FG7Gwr9Ph/4y7CH/0dcgHWYSJbhsCrLSuzIwFDeuLXB4AbamllcjyV6C
CoqkSrzLJfHg+iBWiUt0b8u9U7UQQy+hDd4ziJvpLVLltXjmkn7IZHE1JsVN37Tbgg7H1ofmyRgl
R99TvsXtEy+aY91XL72bDnYBgmc9a3Js1+AUav5dyptvXy/X3BXkioIlAqMdxZrhJM/hBLXURMKN
FYDLgpytBmm4LdosB92z30FdNbjSh8K7dRUUgVPJBYtWnnQ4G2LnM23deeVJjgMQc/Pxtm8oGGVG
pBCzmFsReEpFji5+v19FKBqVnDkkVpCQi3FUh7GDeJMqLKK2B00UT7wFDjEH4VCgeAC4DVKysPtn
DuT7a2oy0wnj060lzxzIoQ6KXIBu8iT1zWWYlCseZEsVqymQ/dlS4YOZJgumawrmdTZGluupFJCx
OsvbiTxiPCfmC33PVOubRYDCzD2ajpkiC64wBvlUhjfDw3w4ZoTkhQoR1ercbWNoqk2yBTVk9vI1
cgim9Nja3QaZ48upe1B/WBz901f9MfocFh3iZGV+RqpzelFv6Frb9FsZDakA+oCZY7Hn5LN3pSre
VGG6QOFv9q4IHAmLonia2O6JXlCwVQMkewbivIRAsGY0GwaSrHCLjBw4NK7/vycEM/1h9DnKRxat
UNIao3fImch2vhGmtiqum1W9DmzXgpiJwe4L9N2UK5Cmr8dtgabkyurt1B7WHGrV6d5focNyKT7R
fl0EnckyVzjVKVO0+RbwfRfbzU3jMxVIO3PeRne0qUBkGIQpUuAypAyG9jg2xV0cQntFIN1Vd8VJ
ytQADXdyg7KWtgtd9N6NIgAvgpI8p4WU2IEA4avqt3CtlcdSVa2IkXWa6CellZVtqiQSBP6i2O5k
cR2qA5hpfCRuu44qZlNHqaX2Ue104PnaKr2vItkO5cdhJDnE2uIbxOHcGVOASSEzIsGoDIFRJP0r
Ntub4herXGqvSgWTVUsqynAgUmORhioIw2rXcmSnmnIYkzw0hlJ7GrsMvHISyDLz0odyuQdq8mq8
LipgFStU5WRpIFadCw3A0eEBfG2Dk4l6sIO4YyjEIROuhem1hHyAytk1aD9vONUeS22sd+GojaDD
UCAEqSDTWpbNbZWQzhgEFa+uqwSbr7fZPMrCgdaZIqu6Kih68fgc/Bq6xGdV3ETniQMFgYxdghFX
svU7cHVBnDZnSxZxQmr8bK50hq40OAPwuGUyb4b1NO5FnqyG52bU18zHOsR6K60KhtxsHvvfPDWk
SIy4t27YX/Aog862W+5q4DOcLkpu/FZFSaJEDTAKdXcf+z0gwm10zEvXjsc+sD0fVFCdpuMOIPcK
zb8FCVQ9W1LtElU/RcOI/vmyehYc5RsVpl8U4dXY5lDs7rdN0Q5Iq4F3ZVTHqyhK7jQpf21TES0k
h6bcz0+TgOsPcwAPUyhcgbvysxmtXFL5heDuSUuhSR+gxqP2quUGKeoDtL9aWONfTux02aqITdBK
jpBjnv+J204dm8Z1T6NuJOAFtOIb/RqbD+lmo39MF/EDs3zT75c7U3RNlWXtV9+ZqXmt5MQ98bZX
jDhpY3T0kDtFTA1EVLnTCmntdvUSNPOzSVXh5f3fsNM0fLibFC/RkkaR3VPMy5MokV6rR5TMuPuQ
yKBZ/npSf7nZcW40LnOZ4toldI79KpTBwxtmkMkuQ3RlVeBezBeG+OV9ZkPM0mUumMD0ViThOY5C
UxuTi3HsNySPLA3lqIW3+WWLoCZBFZgBRWGqLubucwuR5j6IG/+MCviF7MuhrWkoxrUkhJgm71Dt
p8qDohYJOMHrxMg8KMa0cR6V96KCVIkOoVy3b1DCo2CKSLL80ElAzegdMlRej3/zshpAej/v71LC
t94Q31SBD5ljf+xRJtPEsY0mUTw9NmCuSquq2itN4zDgiQfEadfjAAuKkiGKbI0aUausk8jwYgnF
hMYD1arM6TbQI3Sp9Uq/ZLJ+dQRgHrkM74qouHzm5ycvyqjJWeadlZrH6zgfc2R0o9HKXG9bSfDR
pck9z9UeCjsKVH/Btp8awisfUxkS20E2dU4UogNpCqpsg4zcahSCLUYOM9zjcb2XotpFVaaMLVD1
XmSClabLpdZhZYfenDGqIJ+sS1aPMNXplOKV6dD8HcSYGXhjgnJuHRkkjnGiR0g21pA3yiPohiR6
bWLrbMA2ByNLfH9bj21phkw5dCm2kiR3pW/kAwH5A2fjJuqbzCzoErjnl5MC6wNrT3FYkKbh85Pi
jSTJB9q6p0ZFeSLNjpwtRevzRP93P5vgfwoTnNL3W+7D0S/4KLujWrmnKVE7nCA7D1p38CoPTnPb
P6FVEw2Ty0wpn9k5jSPVwwiHCZhfZZnXSJ3Qevc0lAMIApGyBjYh1eJVPT6m47b0FynbPptLHfg7
7EOFIsU0uze6Jm/lOMd7AmfuqOsYys9O/tw4QBiswdeh/AX66Pe5/TjmzKzCbmhNBHonjKkgwlAh
TA5+cPDTRUYHdTT6JlnJEsGx+OVFia6rhMOaM05Aej4DxPAoFdjgsn/2uAt1QtA3+OeUIo6jmUUz
YXMUKaJcPY/gDQ/rykE0b+TIbugFXeXw+ZBcsZqhQ8jOjbqlhtRiAyRPXl9eFVqCsn+DQ9te9t2q
Z+GaeCHENrn7GLRo8I2+FVl9JATir3EGChQZoL/eW2cperwH/0XytS0u1I3WR0ddy06V6p9cpr5p
rYLORWUrDbHtBmuOqx1KW+5VJYOoJwNlYtVvB/dVRx+N5DpUlLsOkt8uUCyV6JxSyqy0LLc8Bf5a
NDdf2/d5BW5aRNxUDN6GEBTHcRbL0DhmDR9kCYv4TjIIemCcfd8hLWj/qw0iiB7KhuYSU9Z7HD9z
dD6OO6d78/pU1vMA46q6a0hqvY1TKIqU4EvqAQMgYJhTA1OQHOUFYXJCHD0qnASd1ZAKMMdcAGvY
H8ZgmhsB8eh0H1ca+IA8y8drhAm1vBhkLmF2WQVgGEFXXlVzMyQVmPuvCwV6ElV3NSAJyzjfKFq6
l/ICqZYRNfkKWuWtfsVUAEUSyRzcdJ8zUESEkVP4WDruqvY4qltZqBu5UkAXEntbV+4ffTDdGlUV
bb2+20uB/EhV/5gTCANJOVDpAL80salCWSHkjTXU4txDVCEpC1NJIRtA+sxRRjTQy40lEYBtwnih
ZPNLhhT2lsDfQ8pbFUzMl7p2ScoEghIcHdwGEbeTYcejYAGf+4tzMo3COEIHUEcSzunPzpbrayXP
KiysDsYgzgODJlOrKi4a5S+MhIuXCjp5scocG1rlrVcpDcNIaAfvvQp9j2hCT2S7buOFm/6zqfs4
1MzUNZ2vS1GBoVinmFl2kyNnKcbXr8/ip4NwDuOGGwO80LOjSMqGsViX4B2PPUTbOWJDutVgMb4e
5r1HZXb0kG79cVfMVijQuduwEfduLCtwI7TY3chMdVimNiYerTRYC10jytHPN3S9Znl5e1ao0I26
6B60AmTqmIuDXITp0Qu1S5Szr1ThPemx50L/BwLdMRIf8RgcfBTufajzeSzcQEjCaSsINzD3OYPA
F2OdmRABrCok3EhW3Yw84+vAlVLL64Halwv3W6HBe+L5+FLI+b0nXPCAxjpUwVsnAAba8KV2nwjg
6BAs3rRVddl4+X2SRBeI2lxb6qAPi76EU56pgDuIQrfCqAIVhaz5Zpzol12hoWWwqDdu5t2EGkBj
tN/UIXG8svrmud4r0rvextX5U1+3EEFqI6fpE6DqkmKXNePp61X5bPE/Lsp07310VMqkTGlcuycK
Qea2MhqxAXX0QuAwF174fmXrKvaWDN8ZWfefR+mHOCYSHRHuggEHBAJm8+ZaL4MD0Przkoknk88x
22cKUVCfZYQirJ9f1f4QkToJFO0USQXsp1/40GD0LgIho0Gai00rwVXvK/hDEd9VrDmQqEu/F0t/
qpV+LNd8dr/99BCTufowr6xqZClCfe8UbybYjNHfAF/xhvCvscZvE82TE0jLFGq/eCkoDnGObAbB
9co1bTbPSeXJiagy7eQXYP6OKzgNDG1LjOyT+EYpo2uiyg6XZHBDartaYq+1n4Ae8+x7C4f9k21F
Ud5EKKoxrsMy//z6Xhgjy08LcaqLq264CrRnOVnIM8+5cKZN9dMYc+OInsNi5LU4QYHg4On6GnVB
M6wLUx7vQatmJ9CN4WkBQFttujS79fi4QurbKCLgGVsfMZ1v+Wr2wlWwu01ti2q8gyoScEoRotvU
lEm3jn19X5CksL8+dZ/tUTw7rC3DYVB/idZFleJJ8gaN/yuxJdak8sgP03nIjkvn4T0xOzsPVAfN
vIqzAPTGPD+KaI+4uiL0U1Ucujq+ZRzoTw3kcjJYXFjlVDmy4yyyS7nf5nJ4kNvHkQtQK96X3a3c
IKU6wlXivYGYEyqlnuG6YKZoXpSRXqjVWacJdBsyu+uqfSI/QcTS6FBfVtXY6GK68l3mRAE1KC5K
dDDarnfXZnCrNMCJwWRco5So0tHk/rgTLTf87LIuAEKEwrYbwTPh6K+PE2iB3ng8uJR4fND95rqb
lP+qBOiH0AAYZ5XBctc5IlIxQJ+0cWIIbqAWe8ESYSZpceJ1/6DkpZ2BEygol2Drn4RdqgKfg+Fu
05CWn5WA4zFsAo9H8Rk16pULen2O3mgwrqo5Wid0MPNA6/Xr/fPJ8UJlkelUyBydtXMaqLGEtowE
laRzEp3zAnr0gWvz5PkvDKKjtEKRbVB0Nj3EBxMWjENQwTJGZ10/jmJfK7dRu9RG94nXhjzgjzFm
ZlJ4kN+sIbp01iKjOAU7ddef1UO6m6SeuNmuqA1uncX2hk+mD9Ui1H9VpJqRgJxZpyhSKknW3PDM
SrqJVFDmSPpG6fWlS+CX1DIs1ITz0DgqYXCwZh6PnhFJQwJGP5UlBWu97num32pAJjfhhZfzWz7w
1xD0z0GhrvIu+gs2+OPos6u9dOM07ugw1Su8S7XEXmx8U4/IAoruF2ACin1IoqhTRRGGft4qkvQJ
bmJgYE56Gl/wblyHHshquGd2TJhKny281SdXHDJfOtjh+RQ3zhODmVZ5mUR6fhLD2pehjwiI/P97
3yOwA8oCKRTU2uZaRlWaaJoSVfzUlv9L2pUtR4pr2y8iglnwCmSSs53pIV31QngoSwIhZhB8/V3Z
5+G4KYe5cW/004k+bSUgbe1hDUdhIoo157b6/fMa3+UHGHVYt8GV5yP6zg5X7vc43BOxn4kR6Dvw
i7cNTKT/ocvmW7LrY22rrX9ec2nXz+5LexJjUdpaepW8DKtOAiAPRkE6Lry+f0ro2X3jYRrngqXq
eu5fX0iIXuBc43QptIYQ0HP4PlkViF+FeBtcPw2UQLMxA8kAt+BzYuVs9fODzjmTt8wAbTDLJtgp
+Gf+co1C1JPSiuwKA7/brBJWK1cT9IP/KBIG7QXleyzO/pY/LI2E54Si/6x9W9P2bR8TjtmHhXG2
NarGS6+JNxxAn390PcB0Wtc5pOAqo76w4lYWcIHpr0ZbHscE5U5j5lsmaw8VBbjik5e95BI5SQEL
cFHddTrgG40JDSRSNJvBs54WXtc3RwoRCkC0WzJikLnKWu4x1/fY7YNlUCLtwXCoPw2+rWF8oOSr
tN5a+JCqzDy7QrvvZbYhLImoXDjY3x2Jf/2M2zX75b7xXBsdqukWlY/+nXxs4HoKbGfIOXJmLYay
wnrpY33Xpv3XkrN8eSy0ftIUPhYfQb9B23mV7QCTeeKh/NScAJ4be33j3KuFa++bW89zDQMZGbm1
LOYxjNR6zhrup1fc4J64B34PJBQ0wEB0XPi0351510AOrrsuJqvzG8gqh7QuKwO78WjukGntU0jX
6GlQ/SM328f5A6LoQmL+3XbCmNpDmxTR7S/Uod+Nrt0n+I5DA5O3BtfdUkfp7yExDvjXJWZXm06M
rgYQGsMumBhkG+DHb3bY2Y2E7O6TU/m0FDtvG2Ee0zCMRjf/BoH4a4Io5aQLalnYmzHfGHse33L1
bO1sF77XN5cpyibXwcjBd3xjHj18B66spmPjKN7cElqIthzUg/WWg3TsIAhE6UXkm/Z3CdfhpYv1
28Pwde1ZLjaWTca7BIPwYgVGCg8w5tFfnSsqk4v4nMLs0Xglr/ndErDk28Pw5ZFn2fOQVe4Ezieu
pQwktK6IcnSdS+fcDenCafh2YwLhhRm3baGVP0v7uNfrPkAU6ZW1DoTW2hUC8EIy9P3OBHABpZYB
MQBvlvIJbxCF5ssU8IXmuYQkjR8OoL3c5IVvWimLSpXfbhjgX5DI3uDE8+Juqkc/4xjjXc3f3hmm
OXuyhlcPePn3zZqc6b3Y9Ed979wvGpt9G1n+u/Ac+uSKsVa0Vem1jiCK1YdkI++KOAtviJ9+gvEW
ZMwX9W9xGX3zEW/QTeCmAYLCPH92vzoC6CgjTWz445Ic5DRuxsbQqahLMJROtWQDrQgIknWAVbDK
eK4mBWOG2oFShSPBNf9wSuAtSu0Oafu61+WqqwGyqUuIB2N4/FFAUpNKjwaFhCg2LodXF9c8mncT
nDRV0WFmw9CbN4rtRPRfnPgfJp8grzuRR9NUcN9opq2dWtM6RbeupyNbVSYgLA78R6YCqA1pKDtK
ugqFgLQlBhDaurLIGuYdu5GlNMyzFGTclL0xH7zarn3R26wPK3N6UFS96RJ175RjaKsJrwW/BE1T
5ri7QSQR2qsN2hoA5VIlrHAygMJF/vWrGkBX18imNDjUu3wBIrDZYFZu9vtOR93dQ+ydmOsyYyBO
llPARtTIykYnxKKRPbhnqBXGZZaQ0HWaU594EfGqp7pTG9dNotIDN1zv0NYXFXoCDvimhJNVZYyg
8QPYi0xsU5nloTX5unFsWI9a7Z0ocjjxqe4tBSYq7LxCAa7kFNFk3zoSY/WraQW4rDJ/SxOzA/RU
dCtXyLfW8lXQAIwELhwcAahm3+BeJdyp0SdGU4PBNjrLy9+2hEAKUc2voSZvMK2oA+kqnL5a3cly
eDag2TOmkGiWMtlaQ7tnlRaZBFiqqvHgvIi0HwCvlQKKMSzBA6RW+16mUL2QDtVDmqUPRkPRjjCN
Q+10deBh0ovpDMxtRrCI4czxW4AuE02Cf+apBxgA4GdrIAV+9cR40xNv36dDsS4r720gzhgYttxP
vney0feNazqovemPv2iBeVA/OZGEIFGggy0Z0BasdC1vZGiXJoy/ehPSG8zxASvx/D0F5GyNGR+5
1J1ZPQoO+dDB0o9W6r8Qoy0g22S/eiTN8TLqYzPZa1UXp+n22H5XAEGh83VRF/HARlCeoTZJhPfo
Wx2sh1t+P1KbrlvTOPaSoHAYNIVGjrxKZj3jPSWQIujDWsdJGjt65xXNm54iBBrOL70XGEBZfYuh
GH65yxo3roaeHLKkx2jSkxgcmxAJc2tdPKVUj7LKMYHitH+NLig2Qw66r9mp1UCHMrCGjkMtbopl
LiEAkd4wfG/C4zEO9L4toAnidnvmNJdk0v4I4tUnaTRR3YzrlsC1Q/ih5tK1l4/bgaMlL1q3C6x+
eGIZ6FOYqedhV9f4uS19dPTit2uo84Txfuj4w5NZ+IeyaO5tyJwH4DTwG6kBBElom1nNJnG9HVHt
ivhGLAt5ZoSgx6tgacBc80p5+cwUcszBKlZpgda/KV2AUeACwEiy9+3sUPs1SP+MfZY6fSDj+Dpa
7FTRPjCw59hYPvgU1UOV2ismvGMxQNe6qSHKKouNq4mn0h0iOUGXs0nOtqhvk397lyjySGy5mwbG
AtPK/MAy5CMoTOtUZ1MMLLIRm9I2dz08GUKbWTA2S+oHeFG/4td8Fn1+qLuoq96NwQ1ME7JmVf1A
hNohN0ObDVAm77lJijro6JlayFHsAmaiFrAl6jS4bhrYerPqOzJhh5k4qtlbThnMiIvkudTqKzA1
q6aBmckELaO2BGzWhypfaUHrS0VDSgJaJXE3gW4KFvbgppGi71x/nJI/rmlC6ih/tDUnVDp0vwvM
cM0O6HLgzhF55MiivqO/rOnE0uRP6ZWRnUAcoSBrIqpV70IA3SBo/iL6+n1QJkfSwFaGvrR1tx2g
MJTC8oPYIElUDiCbHxzdmyTt32vIrU65c0EjpY5EBuMhLQmBwb8DouXgaO8+YJZe50VpARUoB77y
BRiWRReUujwj1FcBNzGBwtnSWLnLfQyZVBXXo3qk4ui04p1l6gIP8t2oqh2FM6vSi0tluAcXBt2F
yj5a/KfOCBVYPz1I/TMpP5JsOnZO8lb16b5vEatM8ynFnMPnHgRU7nhzcow73tV3BfvdpixuaA84
wh6867VuWgcwcjYIT1ufgkXYjDtNjs/S11YZoKSkq+5UidDMa3hIfZSk39AO2DyePSRwifMA9CFp
cVIFKBzpSwsj1QLjFgBiAkmhiFPwkCmyc9oxgsLGQ98dTehOTEMdIbDgFDvjHuirWGOvtQune5gr
yqGJIcY7lV4omB7rNLnHxDjqPMCGNWdr8Wrne8BjJVVoZdmq89MtguG64HUMlNR6gtMwMJ73KnvV
THTu+yyyPbZvxgzoojaQptNDJlOCDXFXa4B25VECiRnS+1CsnDZFl6zSHJ5vTnLPsvJOwM2SWxli
hIgFkGNwRQxpDZULSja1/U5cP8rTcmWObJsibgyZv/IauXM6mCJBH4NPyTbrqp1H3hlN4X8Knc46
DSzinSaJIls3I+LWgSglhET8XQ/RBbP+8Br7XHfX1n/SlbhjbrIyTQQMqW0xoA3HFhh2nuwYh+EB
cBKItyvLnwLV10GuGXejna8c0QLaBiJtUYFonay8fBCB0024/OxNkvhRZ2Bbjm8Ugow1Hc/EflEF
Th1EtFJfbUeMQQz2Z3RNDGORtfqvXvpqAXzgM2uTKog9FW+D1+w8tRscCQELb5NlLSgefkyK/q7M
Ua7bcB6DjUZXjweVpYEsPzynCIlRrznkP/EVIRiIs26ZcTIChznEN7IKqf1TZyZhURrrmqo1g0ad
1f9JfB2vQIVEK08E04ESW7hocWLzka3Txt1p+DNFC49bS9wL7Mg6r3CnaS9lmsVMzy9qqGMmLDC7
2QrT2UCHZKxwu1XDq1UCIRVMsIK2I5eeQS4OG69sja2tK7RKyxVT6V2e5m9N4RyNsghrfO+c8wfO
760kj4yq25vc+5UhaclsdkyMcZO67jpxxb7rvQcnpcdSNpGmjUFOEdwtBp45fmaiH8axwDbpol47
FBSo7RJ0czwenMuQ8t4zPwkhtRa66kJ4sXLbZx0pX9rQUHUbzQAYON375ZmOCI0udLCe9ZzgExpQ
yyheBl1CmOZAW34j6URMx21JT2WP4bMh9yUtrgaabrDEGG6THVNfZeNzDv0TCGwoiIbUvb7T/EsB
GLSjyXXLu7CfIG+II+tZ6Mfb3cYtcsg7iQPYcCeQTN5sCNIhA7COfeUCv/OpFUD1AmKS4gFtC3rW
5RTm+adeaWvmQyvRRnlgAvdnVH3MGDjMtQVDeJqebbt7NUmBW+4j5VncG8nG0zFdylycKvxnuwb+
0S7/dBnsD/K1R7oAZpkx6p88qIQ4g2MjRn832AkU+ykku3xuBy2qyYEakElLNz7XAeZHs3VQMSOA
5eJaI2c7hfGLyn8NxUMLXWXuZGs9H+/a8qW+0a5K2T957vCU6Oy3KPSVo4+vwsif2smjcAvqaNiT
3MAJaaDJkhsJgnx+1BquBa5o/9hufZn87I9wgbJPugFELOq98io/lsKHZncGiE8C54zA4joipgas
KR8gvOV2kAgi+kA/pgIZHvbRoIs3KdQ9sOqvaeftEqfd60AgkLbagG2zIsAOBJlBP2hpnYVBUgCE
ujeVKVjA19Cq4+RQojoYLOw1aGojWwewyXPXfensU6SeWTmGrXUGsWldZXpMBnVPfAeSw9YmsbCU
oWCJBNHKipxRb+wsHaoBwHl2gKBGzVCF3WTGJrmrbbHXxikL6tRbVdnQRb5jR2rMNm6J8w39tKGU
q1ZNb8mQrtr0Q7blSTXmpRPmugK8wqtNZJrjkz1Ye9mDmdapmFTuRev6KE2gKtu2kWl9cEj/1EDz
jmW5YUO75gZDQWQDneFEo4BfsFZvE7Aw+mE4EA3Zfp1EJJv2haIfXCK996bAkg/CvdcAljQsse+V
titFezDLKmLOUUyMrWkxQPCOTVfs3irOZNXiLmy70Mh1kP4bWKLZ8GcI2glEvL40f+eZdxTolPaN
tSY6FNktSfdJb6+Gij+PphhjM/HpKsUVCMo88H2k3XsD2aOXAJhublwSj/7mRvZLa/pfwlJHKiBE
UwxoAQEHHPS0uzOYE7G8uiOevGRaukp02gQ9GBrxYNNuy3Xjmo+6HcBh/j3XvfM0Ap3d29OmSvgb
EU4B/ggIUt34Uun6GTcnUjQnMjOvXo8YqIcYUHUoSjw7pLkFNSECgkuPfMaisMDV+3WKLM2HNR2k
hMHs0/1ch3aMvDTcaCNZ8c9KjRG6FXfM58fey6GfXw2vBBJ1fOyuqu5PqETPRsa3VldfCkgClU3x
W2nai/S9i86d8zQIiDOlZ8eGhojFDlIahwEsq7AhBNBzHDjuiVOnJxdiwe+lJG+TR/6o0jllk/Pg
+yp2fdiRNIzHQh/XonXeYPT7J6kHRFqTvLk6OzVFcuN6gLrn/aozeslRAwd0ECQoTP5Rlf0Y8qQ5
+kxvY1+wh6xFnZTb6k6j8sMeQXrybdgFNHdodrJAdp8g1TxXNs6D6xXbIe0u1PXOxqTefdhs5Q35
HD3nlWsYfEhQsU+OD+0IHbpVnUGv7QBQjFvWYdsNWZB2WRcNPq4D4uYqlmNurPQ+uajaw12giYvG
+ufJYN2TaxM9sBMQek1p7pgyaehk6Ua5KISmvInym4MFivM8R+GY2x7BYelhuwVqS1i69qc7Nnvu
y6cMaiNmAQxgXvHkCPYH4loq7lLgxzdtBWRqDWBrb7ErxmKvCkMIpJfjfZGnD17iXErW6xvTwl+v
EuPY2hVSzmQzZFB2KoUMDIAs4ajWD2Hr1LiTHNUHZmmBuEaLg6zgzZmbEc2sCy0A3PM5kg0Mo7uN
bUAaABWVPVUohFNnm1oQf6QYWXVi+G15w4a7I2gbxoTcDgaYGTzNKoHq1xHPuN2BdBx9N7D03ES9
mX16rKhXUg0fvdPft47cjlkSp3Wdd05Q9ByIRA1v3K4A9honVwd5a4LrBYF+eI3QHYA1Cp+VHHJd
xEp8dJaceoX/G7ZywA18tWbDlYnmBs5oTiGmYiEcBUOdR9QgL1WL5kTqNRdCb45n6gX8+HNd16vK
685mrd5tJKS+DjUpS7FA16pdWnhQi/M82IkOyExSv4MXIndfk8x6cVttUzhoatBJPXq5t+8mHbiJ
vFVb2RtbMTkvg9Ajr7D+EAtAZVw8Gycvd5ZRgipoKaBUs7jVzWdh40YYIPnie+XFBJgRknd6PNUo
wAw9bs1hTdHNQns2bH3kc5yegX19nfruqdG9XVN1p7ECucDkElVuYcC0kSZ7G2JtpoYwjli0dxWx
A7AlJDA4fTxU5Sc1ug+XF6cyhYURXmUPJST16aXoXQ2ZgEgXkLi6hKWrwcgR/wsawqb5YpL+4BZs
BOvZOjdp88SVdmC5s6dQh7E8XP9M16/+IKE3os6DAR9pKfbKwYeTbrnLpiLdCAviZwMoDVqKQkwV
Ouys3W6dIc9vZLLDZPuUdfUfW0N67g6gKoMUZATuaKwH6GCVoB+HpG8hh9PD9d2De51e5+sS/al4
5EjAzVq/6Dr/rUtc8TnyCwTy06SSt6wnsfSNTTKCaz4mTQFAKiDBgMSmUWVk2xy9P4DUfBZxy0PA
Kl+zdLpPWpDGJqDpggJpX55bOzahImZWuu0IikEG1zHTPlINtEMTwhNRwwEsLxScSQlgPl2VPdK+
enE73wtTOiH5o8V9PsoHI2EgsHEDD0nQFWh4v9b1Jua8NIOEwNfVzI6NSq56P7ZR4uRPorIBlBT0
AeyMJHQSYKEKhP9INKjrLSX+DHXmBjJH2a9Dwsq01G9l8ge/T95dDBuDCbYRPW3jpsnfJ1GB0E7h
qj11aKxNBHaufoM03NCrR1m59xXo6BJ6WBi73xkKSTPgEjwwEr2JEgkBQo87kPYzkle0EdcJ0Z6S
ycN2E7CD8G0cODkcwdx8MBsPTQmuLLjcJfcQFjhoE3vwWXatLXfXM/ve4KUMrWSEz2WRgeeeWaDk
oQcaglK0Vrk0w541vz140kRWbp4qT3VBM4onq+TgADmNE/veUEW+q5XrprNh1Dk8TxbK867OITE3
gS06WeOeOOW2h+6G61bn3G6aPYxVd5ORgNEI0Kds7WvZ9+XKocOnDpRGYPrJ2+jWd5lvf/oJao4y
y7oVrbMXkRUy6CYC9gApL9ZUoUM1tMjqLB/CSIkZOEzb8Ync+SP8JFvtCFQsYlNOH8x+fMnqcQhs
CV3HzG4PSSfuHDX8cRPkUBWkJFBbFPqtRQkaLMQnzRGGp/rwu0anAFIKOfDxE1zGbkc3ze41yEHA
fQz4joJN98CqQv209cyAdzkU2kctNHHdwA6rUKGjIArsW8gZiuqt0J1u5zCoL4LclYCxZbjbVpve
hAmsSAXErRqGsOLOECVDB6gtjgTcMSnKOLj8OcK8U7V1zVr51pQOMIv+oRASeVUnBS44bPPJqHkM
0OERlyVkYMFfCDRUllM37bOGDJfJsE5sKnNEFAaErmY+thL5I5AYQ1CU3dbtxjw0BWzVOgyBx9q6
THCRwGPDWBmpOkpVKuJ8Mk5uzc/JQFDZMevSw/zDN1IoBfTZO0qCsCnFGFCOv1yNwFg0trMlih0z
OrUhRVstMCp+qnIdlA9zClydbnDN0gjo9e0g7T06nNci735T35kCXSE2sBZxSMssAFEws1gB1+BD
mbA/8gy6nabBnrq8QWVsw+xgklDotOr0Xfb9S59az0mT81BvOlhQyA7O1B0v1mClaVE94LItgMPY
4mNf7Gb6rErrt+4pdI/zF2NITn5puEEBGTfRNi9o+P0aUWuOnkCjFLYw6JXYj4IAc8myVx9mh1yf
7tO+eeHKOdrCvhgpRhVOiU07jp4el177mJTsLvdzPyA9VEy9ptE2g470kpvQcMolnYIia1bFxPNQ
4KpdMzQnUteAYigA95FriCxILKieIlQ/Vb5PdxnzN2TSL71sN6WF8slFR5aUEMauHAVrMO6eiJYC
66IZx446R9wF8Moe08fUoU9dYkH7DbVDlhx5Mlx4o54dRquAcf5ZuOm28Ap5bKQhsTtuB9uC/KXV
A05Vj427giPeyvGKQ1ZUW6MiD11vvgwjOfeF/1rlOK883RXSjQYJdmE1PUF97U5zzFNv569aq++l
Byu5gqA31lEQ5vRHj8C8guXyXLkFYh+SmWHaD5l7snAMN5SiBSlH+U4m4sPmgly5yI963u2oq1Ye
ofuxISutE8epRetcTQdlVXt1m8o0xQAxVgKkZMLTs9L9j4pM67IvvFVJMhuiluYvJi1cby6oKBCG
QjZGp0i3JSYqmnqiCe73UbZ9XIhcAss5WGs6Icp5yM99LjasEbDdGEcnGAooIJg1aOpjd7L7Arzn
YbiUvRuVORpSeWX+GU0AOpPplRXVw41vhZ5tdfAdHLSqgz4GSCS4YiU5NmwEWvtGTfcV/jzxKDkI
swEIFTz20OjHQ5u7z+CB4MsmrxbtfejmYiiedrjH+nwMnXbASrQC6bO2XsbSXXlje66GBAbeDd1o
tH5KE1oGU1EgLJAVoyDvtwk8OwVipUOnLW+0k0X1+1I6cdUZW8cZKUYy9anxy196pfZtrb3ATxOM
bU/DHE7ta1f/FGAcBHRs1n3motVc4mxzjT5YCZRDvdYkaIiNTxa3rrz3x0AOHQoR6DuFFGocm2Iq
1m4NpV8XuQSGapkZaVmZhkKfihDEAtxUthmVtpyiyUfHBkGWBlaDJhfHIuhGMB8OZsgELKtDe86l
S8Dlb6a+wLcCdepAdx7AvxlghsrGAotoEFf4nwYSuNYM41W9//wZBrGwyny2TEDUsFGDieto2pEo
srgqxAqSMAt4gH9wNl9QHbcxPRC7N9AuQTHuzP0jNJ0xhCiRX83ztDbDfKU2sKSGBzdc7dfugxGi
0QqjvXyRNjnDPMwXnuvZC81hYy2wsDh4kNBM31FysQiFDgSQ4+6+DtGb6/ba/RLgafZi/1p3hoBw
LGCBSprnV3BWd365MXLYnMAh4+fPNwdB/LWM+W8kVz+RdshJlkMqZIDwO/DlN+8W9IwjuwfzAWLD
SxDsOezuryVnuIvS6VAg9GkO3IWx1p8naCNiaXglNEF2Trb1qju0Zxbgm4J7XN1R6LMsPPQM7PvX
L5hhkkibQxJC4pvacb2V6x6SLFqcQkZ0CdA/Q0D8tdAMAQHNkJ4paEFcJTLznJ8GcffzoywtMAMC
WdoIw9H8tjvJu5AnIRbgb9bSAjPIT8JRStg+nqDUMz80OWdxnxoGCpASVWFbv5YlOqrJCF5jwTDu
wUT1gHZlWGN+Brt2+mEq+1laRhfVOY87p/U2ncJkO3Hhl9C2V8fna5veMjXrpSI+7F8g2GkYN5KA
UpvWn86sGd7dydlC+x0Ve5LtwJGMdU4WqIKL23KGaURMN+HFjW1JRaDgXBHyHbwrtjfOh7xjazdC
Y/azfjUP+Z3coe8ZLmNmls78LGSDuJw6qsHLJsbBSrZe8ThZC4+5FEj929n4At2EAho6mgMe04Rq
qvmMLCGLyYUfSIwC63E6Yt4TDhuUtCz+eavOQWv/HAbIGwLED9o7bHFm5x7aBXVZ91wCCQjIWvJ5
Y9pH6P5kULMFZ+6O33NkAHjvcjHmfPvUX9eenfgBk5/RdvgtzHmxActStrZO5O2fWBdm9+o34vim
2ZmXhWeegRH/euZZABg9P5csY7dYhxki/ZSgnAMk9Ao5KGDI0acawyn2HqA7jzmet/9fOFR+d4C/
PvksQtBKo/7UOv+Jtrx46OI87mEMkaBPzKI8GsDGXzZi/O7W/LrqLGy0MGGsRILnBsN6l130MQAW
cwNn4AAtFgwOAnlR8f/tAH1ddnaG9WH0O9ul+TWD0fVtwtA8m8OfhW+69EZnpxRowpJAuUFgH3s7
Fjqbm6VYvXkH4CUJzED7RR4XVrxdwvPk57+PBUzrv8+sYDY38sIVV7Ht3ABms8Uuj6tIX0OL+yZP
8X+5tr6uN8s9MkMqqytxUmGnslU+QIMiWYCQ//wS7blCr0S/mZLRz5E3omZ2pu61SvUlhOfSe5tF
HGoRl2BULXD6gMz5dXPEY5H7mNy5a6aCZPXzZ1p4pDlzllitJPlE8quHVqpj7HT94+cF/hJUviXB
X76LOdsHo6wMiJzhu5hn9igf20d/3YQQKNgWBwYoywbNnv8FjvPnzfeP/+uXC6NrUNxDhlNeYarj
xgqSBxsfALsI/jKQR4OxVRvc9L6gqiXPZPvzE/9lLjt/4ll6mtZMN8dGu8UReOiK7c3eRpgh4DzR
exeJi/mQxxAPPI8RQvgfEsklybrFdz7bQ0p2aPsJhrOwspoV4A/rNgsTOE5H8tPYOTsH05GQAfK3
qGOy8N5v2+3Le/dZQQaoJ4mrPkLgDp0Wt30BBCv6+Q0vbNo5gwp9M1MQiYgpHEh+MswImjr4/y0x
u4FIY5TOJJBxDCBTFxjTQ3/l5xW+y5u+novZbYMZntvpJrboUO3H5NNst1olF55iznmZXeVQL/z3
98iI1IQEchOFIGZ00OR3gduBCEc83P9jGlvGt0n64vn75+/+EPzN2XVDms7BoB8bMN2izVr3AWBw
6WO9hX/idPW2MP6I7DVQwcG4nmL9Hhzy0F2LHT4l8GNQt1xy2Vp42dYsCJmsrejo42WjYXlkSPft
wtoRqi2li0vrzC4hyDKNjEs8N4fY3rtxuN2zxTG9GnHykD+idfQGQ4SFCLtwGm5y31/P3CRcNKQJ
ToMvb++5CcChXNpHt7/xw/ecK31zqNCIDIxPCJHmJxt9DO8A264Q86/d/8Kdbukt3p74SxSpMlMq
oNXlFZY4L8MKBLv3aQOTKGSA6SX/gOjCoiP4tz2FL8fRuv2mL2syWaVla+HLmbH1ku2nDdrZMAEf
Dhhtw/bAWyrnl77aLMBUhUaQ3OPivRE52GN+AnDlCSCG0D86n/UUlPHSVb90L82lxDkjbS99POKw
g50QfMMA1elW7RYcHBE2cb0ZAPAGsCHoQBmORVALtHTRT1lqpiwUVcBw/ftd34hdjia0W4pT03hc
YbRuv8p1/gdAngH8gcCfVt19+4Th8urnoLtQU4F6/u+ly9amGsERvXpHTCQtFhmP6MD/hwmowvwR
0o3Wc73roT2+WZJy/yfV+eEU2bMo5LKqT3iPD4Br+QXwXnaPqi4GcljcM7SwpiTkGARESeCijdUC
hRqYb0vsuZ+LHNueRSjhjQo0D5RWUwVuQQIydWB5MKQB/HcQ8HP7+X0v7HJ7FpscGLG4CnpQ14yd
GZAGLh3/nyvMUp2+ggJjqbtIYE123yq+meylPu63rww9BohL/aMxNduuTVtwve1u+VwHqzXDiRJP
fyTeqyHefn5b38a9LwvNNqcmitqwh1xeVafWvnxhAwlF9fnzInOxnP/kBP9dZS603DZax90bu6Ja
jeG4cnH0i1C/R+5/YDv7tLDabU//tee/rDbbbyCMNGDg4JkMYFohxYDWM3QteyDFYBBkQRcuGTc2
7Ox8jNQXlr69rp+Wnm2+gWhN2/n4btXKi7M9eweQTd7bq5sair8CmxMgHjs0A30/YE4ULYb4Wwb3
0/qzrTnJpMx7LbmFeODe2i0UemCnx2CGpq48zrdQUc7RvgI6dOMsacN+H+i+vPfZHcp6ZZRjga8M
sDMcqIodKB4gfARGoHDJ8C1En0Hz8lZ0vfjJF84LmV2lZWFVUnhYWnsAYGPl7MUD64IidiMXRMXu
LouAEirjpV7d0rK3f//lBi/7BFYRo5VfDS87lDVIRTffWuBkCfcXKMjfF1hf3u4seS9aQiYzueV5
zwM8i4yAnvOwDbSj/ZIENzH45rqUwn6foXxZcxaG6oxUFU2xncmDF6e/0A6MjIv7oFY0bB5kvERJ
nmsI/RUnZtEIStVcuArP6EBUi+6bOIuHdbMVu2Vh0e/rlP8+23xgVfP/Ie3KlhvXkeUXMYIkQJB4
FUltlix5k+x+YbhtN/d9x9ffpGdiWqI54szcl9MvJ1wCCFQVqiozlcYLPKwte0023bPS4K3u2uoG
us9ouBKzPEhvc/dzxtsaI89UJT6odAmNz0WgmW3zRGXEw0qd80KDl7nhBYyRF4oCVhbExTb222oT
P2AOy0x3A0NraGEwZKZS/kOP8bv2cLGRI5+jB1XNmIDPYftBsd73TXBkkINYggXCLPfpCuRrdCHM
YE3P/mt67F/rDfAZM++gua0dOZ9Kcb3AQLXsjFG5QHsv4k0MNePb7n3Gu455YeqC94TlsKHHe15a
vD6m7okkj9Vc+J8LmMbIsXQAIuhSjy8IGTd0/OpVcKjWDTqp3X2y4s+3lzXjxYyRZ2kxDy9XCoxl
PQZu2hPTPxkEg7Momtm/ydTs4qSM3EnDVKMhAokgMKsYzewJ4MJS+Hh7NZMfCeQQOkgFFPRQRqEg
kiu/b7gRnwOwZjOlX3bZFnngkmOISWpntm7aQ15YG32oRgkrCk7UofDWWJgDxnASXzpHSG8OXBuA
20Jr0Lq9wO8C6fh6Q0kLyC+ZM5Blj7yIkkdp7xUE7JbwklW85GANNrNlMtTbMtt/dr1VvckiMEdU
0BpccIu93P4FU3ft8geM/EveeFKaUOqcgqK/B7gN0r+s2DU+sNu3DU0GvUtLI98ShkUU+CRpAMk3
VkCpRpbfgWfbpoh7/c41g1+hsZTnn03DFt7a4uEkXwT2BoOWLZg/0zMXkOzVkugppQbUeqTUXWp1
J69Bg/Qhk/Akd7QFcLAE8yFGX1cuUACY2UwAxik15Y6LogEJHfA5AKcrC9lV2xXeghghJ+VHHafG
+vZ+TZ39y+0anX03iWTd7/TkzAy3A/twdABTGTTA1aCFuD16mK03W/j9uVVgwtU0iEKpqv6TRhrD
vHkPVZ8IN6C163vtrlpTsFYXj1BPnQk1P/3HtanRZVMFRpKLNsAQjQEVEY9bqp/PmBhTPSEFubYx
coZOB6ZN3QHzHVTQTKJ/BeGbxgHfLhRTjl6K+I4KYFDOt7/bRHni2urIMxYSoRCzi6Kz4qbPXZ4A
gNrL6z4As2uLIfsWA6t1B76FzsKk7ZpVFEkKBNC7lLz6JXgwBZgiJN+1b/+suf0epWOq28V95OJX
Ofwesk9mk9TmbQtjJsd/bjcHiyroPQ1jXOVzCuDyUw26GYESrHVeYBDcyaSFRlLMMubSR+BnFsyC
NN+X0VepjnUNhEgg08oKu/YhJi7EYzLA+fKMfrRe+ElJ+EmKHPQFCSbKM1bZ4ALGmGUA+KOqAelf
p+xLUvlzgWabDQ3EYw1SioVcQtK9V49ORoFn6aHK4kL+KJa/ONBYgMzGO4O2ATB16gdpMJcpFP8I
1c52UcrJJ+JNvID4mmkE9FWWKsAbmID6a2ZAy7QAvqPsAatR8nuozO10NV9D5ezdlfDTVA9klSJ6
6CW/GRC2B8iSyqbqNa0VJkq0wOPCMI3Gg14EGFCKLMF3dyhQHbT8lVZzz6ificBwCv9+jJHXUwKR
Zhj6icAdFbwRIFsK9iwLY++zfHf7u/+ba/bX1MhTcYyvGAqGOVGtB+37duA6ArHmOtnOtcYmIvT1
okZOw6nSpoHIFA7x3li5d0Nrc6B0AQRjEdiJORedf1YArs2N/AfmmVkfpUZ4jio/sBtX99aNaN+Z
BPZMEcCLGKnyW/PdF96jkzSzq0PgvQ5b18ZHbqSr/DILHIRL4Ehb270LDoCCcHhjiNMvXWsucRz+
3A9zoGGFOouqYlBltFa5cGnWRTgvlCjysqqVNQvIjrrFBvqSnVkr/jP0xDYzi5w6pWDiMlQOJjxK
tJFVqY+5lhcErxtUMNcoZlrSe3AAqcebshrUpoFQwrAjsM0zu6tOucNLw6PdVXvSOxCNQPoPOCXU
5phJ2u4LvMDg5ZFjTONoRb8Ce0lg6Wr2JLWB5TagAPDB4epYSsoePUe7AzPzUpMTbnUegGK0tEO4
2a0DpJYm1Moq+jfMxc942Yk0CiyWF1s2cuRG5IPVxcWWJQC697awkkHn1/ROEnirB3IJtKYxFrqd
q/9P7xjYqcALh+xg3JPT4kTBkwxTr24C1LHgK9Yny//pOPzLxrjP5gPBmldGEaHk1liqOYgIW2W2
NKwa+JceoyaAlEDXoLGdAKfitvGJ8vqwsX+Nj1Jx7ho1EMMEMy4fylJ7BTd/Z0moJED3wWIbvgcl
S2erANYvpAI1hXVgz717v5+C40t4+RMGn3CRqvqdDzonUkbnNJdDE5jrF0dJV3UAEapOBf5urWHY
u6nSR5X5dwVXVwb3njph4F2kPRVJYXIQLMhEXjtaa1IibZjqnQCXAKflFwePvcCiYpYOHKibClPl
cpBZsY7Re04sg8QW0XUzbfM3ufM3GcegeRU4DykRBxDd7DnQdLR1bOIqZtKloG9i5yZgFu8CiIHU
Bzcql1UHnbkwNGmpgx5upfDkPXTAKV7LIEU4MYy/hcAo0/hEAgHMob/NabvF2DnIniqIjxyFe6S8
NzMhLRMl2He9sYu8zyjnS6MG25x+LpMCaF0gMYFkD0C15ITFSgAn1RrPBIrTegwuFWjDtq30wNIj
87OZNGoqJFx+odEjplczXL6wGzqZ2pLcDTUtiMls6/Xtw/hvbvnfwzgK31C5zsMCvF+onlXYanuo
Z6GC8FuzQe9wii2+abfS84zR4cffOn6jQO5Gsi9ohRsgFcZarUD5SH1oseLZDcQgdC5tD7PScoxJ
GKiIFOFvoaEH4KUzvnnG0ZBRkI80o1WBv4zOIoV4sJHeVcHMw2DOwijqGA6JKKEVXJmX3dXBnZEX
c2NYUy+py3Myii9gmK90TeTDwBzbAui3KZfa9j+TVZpbzSgggIGNyEzFfjGwsHBA69187jRO5SIX
qxl3HqtGqlqqw/d3A6Gl7W4zxQZya0mgnakEtjKTFsysaNxklLzK5XUHc2Dr0kpgXeG6Zo76z77S
lbMfdxZBNqRSAP2Q7qxA77MCO6dZ2WyJd+7c3k2nOP+6yXTkMainqBWwkhEmA4ZJrkF21LVDUzw0
sDdMIkQ7fxnMrW84XzeuMh22+CKS5ER0QSIQSTyMyyxBUxFaWbUgwjKeGUZRu3uUjxUTHh3qz4Mm
6uyRmbkAdORLHD9D6S7FqfwubD2XKwgGo3CcHtX13LNgOplTMe5AdCDykExeLxb8U6SQXOSuyqGx
MKin/gEwEo0qcs8Q+RbeQbsPrBQNFjDSQXE3XbZrfSeX8wIXk/fk7w8Z5y8V+O7S1MEju3ptLG1Z
rtwXgjyWYnJ+nh546mCBmxs01hQcvcaP3Jkg2EIUE4lg7H3pYCkFL1j1EQbGyojL15n7MrEysMXL
0EhRyKCMOfqccV81Md7VYM1FbVTZQaJkaFj1S8C9wgW6sv99DLgyN4oBhd9WHZfAUwqWDZAWMoAr
ax8QvplVTTiaKzOjQBAkQeSnHJKRw4i82EEa9WGYXGmtfKkNLcaZvt+cueHSXlxKpcsV1QXa/+yX
4PmLAivAIZxZ0uBORhf/akmju5CJipEkwc4NOsjKrv8KnnQb0qUbkAfc/Qett+HD37D3XRy4WFON
ciRonLGm4Z4LCzlDu/SWECMz4V5+oZws3/0HvLIT7vtyld/NxwurEvTpfRHAarBpMIA0EHFrUGOg
57mUfKKNCbGavwf/u7tzaUnkhBfKP9cHmTrY+og3wTp4+H+bGkWKAtwbRM5hqhygYS/iTkKQBUbF
HrD1M2Fp+rNBvgJPSXjMcZOdlgVvQDcXnGstBkDegfzvfV59zRzG6QP/18roGusCbwJJgX6Gk8mv
eeNnoAfI730JhB6RZza8sESQgwIk3UKjYS3khJoggAAHSKqBK4NIM/d9btGj645HixulXh7iCStM
hzbLnpYLXU+Xt5c9AavCmaGUAokK90zGrWEVtG2SJ0W4g01MDm7XFYtA+M8QtcO8LCDqfg2GR9pY
rA9efQZ6cNB4FAy0O2hraYYAW7DW/s5E8AGVlY9Iz/AAABUBVLmiF8mJDoJU+ozbmNoZCFNC60GT
Ud8ZR+u81X3WxV14zmkGoXInX7RKcfIz5en21mhT7smANgYbmgw/1SuCtmcJyrHeOQFZHHoNL7lE
jwZejZSeC/UYS802DJ8k6eSkZ6mW73RQd8Vg58Rc+DNLPpO+t3v3oWHZgyRn9aLphA2ww1bltqY9
pLVna2G9LDoCBkWwG0BoU5CDH4JVljRrj4JgNwdKH6AVAa6Ge11sa8JMqoMulgkMOBvhKibNC77Y
iovnEtNmlQ6SU4+DkMt79evmzm2hvQ2Kq0oyZg7nRDhXDYhiQf116HSOoWI9MA4dGv3eua4BFfQe
jCYHcyh+avnn9jeYNDR0VKHEBVzNuKnqtKBqKYRGTlkWWKjjm1rkoqNETQoSq9umpo4VV1A10Okg
7TS+CL5agiVX8vxzXwVvic5NA0DYFZgp2Yw7m1rTpSH1OrIO9TCdhZGPHp/jW0kmg8A5QT0sB4hd
lCCZvL0u+tMeiqQK1CLxsXTthyhhD46JmpACC/Mqvo1T6ONpAJyh9dDcNWWOrcxkKxVA8yeGAzaz
YlclxKo8IP8cDlAliJKiqliDB+K50st1pRp0oQ8sB1WbH1QnPpQ937ngSHZKb/ldZc7A/hkkIE3g
3gtex96+Y+lLqkvyIldAtg3uLg0kU4ayTapI3/lgjTPLrjliFAA0hn11YC5TtqTy8RsBrtj2bg2N
Kta8pXIE7jG2nNmgH1kB9ocxhSqotqCyO8pC8rrxS6aAk6vyjD0HHSNoDvhM32HqG2hQcKGANMmM
yqN6nUzB+VUwfPMuks5dxx7aKtmooXgoyzlJ64nZZ6xHpVzmOv5Dx62tTs8BAVA1D8/F/D5dpOvK
SjHI3u47kFeYw2Q5MY276B3eaEHPyWxxcsgMr7Osa/uj51zZgxmOZrAvwMWFkIEC6NEApxRuru5t
I72bOeATQyvXBoebfZH2KH4TM9rB4JDW1fdoN68A8Fr1O5DHWtLMl5yodl1bGz71hbU8bhjJAsM7
x3++Z0pP9QpMZ55FUWREHgl2mxj6KqU+t8qpI3T5WUcJQQPl4DwBNdNZptkuRCtgAQlNk1feyQVt
t0L8paJwKO1laP4kWxKA/kkvlkKm0Lwl5kB3mAbd5+2rM1yNW5969EhI8l6A+gw73yyLDVkPFUaM
e82ORUy0qa/3fHRFhdMw38hhx/hFPjpLtfNt3i26M9vkVnaqdxC/hJTAmmxuL+9nSLgyOy4lIeer
jLqBUrXjot5c3ClNbRJE8v+flZFvABU8a1MNHzbtfhn5ESRJYIGe8XEzh2dcQurbXuBhLmDDke48
vd1CdP4OyH27r0vrf1kOFJAQstUhRbi+H8Sp5MaHXMOZPaRQ5FLrJ0OdiaD/5g7+taFe26hZVblh
1v7jxlcb70P5DaouSz6k6iI/DvevXjt8JkGY9mt/jQ7p4sXFl6HDI4mu8849WHcpWM7VKLbD6jlK
ykWZg/cW8K/bW/nzSTKcv78WR560rdo0Ey4sgvnNFCWAnGhh3DYxfcT/mhj5zjjoSijbYSdDrKKK
EIgN1Be7r9tWJoZer1cycpoFGtBQ3sVKALBPTwS1xXArYTqzf3WPw7iYZ8/1w2fPyMhfZoWR1fJw
RvSnQEPrcUAXN/jHalAM1tH+MaNtu54roc59spFHZA3pQTKFhXog7EzzB/+/ZxSBjN5FJjE6+l2a
ReUgpHJCbwcs17+ceg7GMGzM2KlfWhid867jeREnqX9u6ra08CZG3QKzjZacgJ8OuMtN44Ou2SX1
MUMTZu3TUtkKURIz9XVpJdccdE7QUAcTI57rNVPfpKqacWdTp/byJ44uhgwt8dKVfOckSeTR0L1l
2RV2A0DTzLGd3gpOdQjLDk/kUdzRhaNWqBr5qHJAGBvHlS1AKCAj2qPjuW9sl5rEBp9UxUzQds95
uSmHwyCeiOwUMwfquLVAfRZFaZ5DGQLw+A68tots2WEaNzrZmCLBAQ6tYB+Z7WIuIk1MeuLFwBER
oLzE8WYY3R2atCjvGKFxKl7DBTj7jrHtLbM7I1iEv4a1U5D/JI/ZQ4rph8XcFZp4d8PraTjDlBG0
8McJLLTbOCYXHOOElu9Ra1MrA54GBFNbUSj7kGI8OM28R61PVmDatR2ofXp9v8GHgqA7e/J8/uBE
+Fi8kpaOljz4umyTODGTPHliIPYFAzhUI0BwSGpb8ZNlpAb3RbtSIBzEHQDVhb/OVGKSpNuwEBPl
CrF9Zjy6ym+I8lie24LEu7MDET7WMSgwQ9VOIr4H6wSUgE6hCC2lx8hU/wBFN5u2LsREyHvszH2j
iSuAzUHJBmPwqNFoI8ddlkHQNKornTyIrhY+VODrj9JL7Ns3YMoKnsMMj2L01HQ28gVJbbDIFWDq
67J67wi6DQry3KjqTFI90RVRISZGceLwQAIb2sirGUEd1DwtnRP4cJ+SHpNsTPI3oaPshByA3L+N
ywXVBk5pwu6THnzCruKsGq/ZQDF2R7x6SYTy1egJ5KrYss2DPViResDyI9dqtD4zu7IDgSWlKPdm
TTezSxOzXvj5TMNZRfcSeoQjP5EYXidDW9k5DbOoEgAdNV0UuKnaFrrL8iIys5mwPRFmNPSO4B1g
EPprI4O80SMQcdf85CpvXIaiASgtbn/5qfiJP0ywLg46N/Kdk1+kOx2jXoHM1DiBAvyradKdm3QP
htuvUwa21ggodg3jLWW75Bk5aZX7oBDAMIaML/IgpjTTpP4+z6OohIITkkqwE0GDewwW6OIScxJa
Kp0wjLryDWXtuSgiqD4kWcAP7+SppWAqFYIp3XNikEcC54lRXfVVVv+ozbMIyj/C0e9aHaDXAJJZ
EKso3Vos8vSLQjPJTbea4tmh8ZJhrAR3awG6SiB2I7OA4Iku5wsFwLnE+GpaIBTyvFjmkbSi3Ft6
ZbUFYmIP6cgdGLetVnORemImvyQvmlw/R0zeoEi57FP1k5S9b0PJFjwEYBhf8BBEW1LWERTt4jdW
6O5Mxjox7Qj9ehlKScgIgPgeX6sogUAZaLO0E4EgDPjRITYmreMafK6ZB+LyduD4B1lttgfx70z0
Gk7g6HtdmR55DqqTWonBU3rWpF8BhdhY9yZBgIJ5oMNBalQGb03ZzJzZCW91dUZGyVeYuH0XQaP9
VNVg164gccbdZqmGc15xIjBf2RndvowAQuK7jXLyu/aP68a7nHiBpfliJVowHLZtA5D5sOjbV3Li
EXdpdkwNVrd5HEA7STnlrWv35FlHP6JyDxLJZgxNjJfBqXADqYeG8UrlO0Jf3H0pZk1daKkL+Hxt
o0mNTpm3EHd4cw+kWHShmMV9v6FL5Q/Ebmz3UMx1PybaEuogwajJGir9uBLDp774BbGU+aEfEOOk
C0gG0ch79ooW4478RSpRFhcUvdzu0+kw9MMC9lr50OiqQRTWk12r6iunRSnS995ok+87Rz8VeQcW
I1Clm1WJ9weGu29/mgl/jDA8lGeG5xpIMK9/blSocpMB/XOicmvH6jHK3RkLE6nolYXR2W4hGwTM
NDZEjb58jBTCO5uhHi2p+hg2X7dXMxXProyNDnivNQ7tOTKw1pRNELKaOaimF1AnOoFBHYLP3dtt
g9+6yGNvcbF/3wfy4nOHflYVEfT1Tr66LtRd1j/kguwK50+G+VaJQnUDDAFK+CoYmETr4BQYnzXY
DHO8wA0JlEfewQNvGwOPqwhjs6jTpRZCQY8he+XufYdBexwf6J3Eth7ylRw/S85j67S2T6MF6kpm
6slWE7amSHadsq6HCMbB9d9BpoeBD44WptYeWN88RwqePhK3CU7l7T34PiO39mBUOOEZL7WoVI0T
CFV6E8qMUKkFD+16SLizP2AvG/jb99FDQBeOqf7X7X7ct78H+Ps+XnyAohF9mGo+PxEk+UXhmWT2
BM/ckW8854UJlpdqHqaKcYoh16mXv9P+8/YOqjN35DvLvLDQKiBnL4nHT7zn6YOnQwypD/rHVunQ
4MCu5Qro9427so7XrGsHzVFlEXuQpVHa5kyyDlIb7AEdXugkNpiXFO6dyD3Ioqjb3C3ec+E8+bp/
L0Prsm2aTxC8gwg5+XV7EVOlkqsvMfJ8EIYAiWeBRTRL+VdlxVDesJR1sy7f6IfsL4pFNYthnaqg
wyZjg9i8TsDje+2+6iDI6yx1+SnaNbuB8wbyXDvFhDShxefJAoa/9vOg/8vaOI4FaugUqgFrheWs
INSNllf2XEK2YiXu3FV0Snfpc3mUUVJfBna2nxv3mjoll0nRcE4vTonjRgH02CPv7JN0QaCBI/nc
ciEtp7FgC4DL5vYHnYjaV4nQ6HsKv/RiWZTuGTT0eIsE95JOVn3Q7EK8SW+bghLM9dZqqoomqIae
NdqzjP8Im1qdFCGEab6ndoBSJP5L7ZbHiJX3ELc56hB9WfR6VdoA9WsQOy0VMzPUewF9vQUN6K9U
Ii9RnO8rJX0NG1Gu1No9eQFF5QHqQaJlH2XfnAE8zaH25Ubg1g44lOQqspYj6SWSMS8tEQFdgLBQ
FkbpWKHhJIu2EbWdqBBkgepCahq5l5qlMEBDAfU11wcmgDZ7KkdLhRgHSLBYuuYeY3QvVsQJViUP
Qzxupd4ORYvGRgul6abLAUIruWR6WrsF7/5LzpyXJEPKDY0QWesU0y8dDLIliW9jrCO2S0dbakko
LWIgRQyPbevM/aMrxqEL+/s6CKGZEKTPwBJEZt960PWQxb0EnZnS4w+Qm3tV4/RJ1buDW8RQX+wg
/Ru2g0wuG5QbMb+Hx+2iccifHKn8opVUyFW1eDXoqQyi8SBbArFhFWr8CVYDdYHH7tmR1B3e1lDD
TLqD1wePThev2KArEenSviqhXZdJFsN0MaQs2qe6bu/yMD7KtLz3c4F+T2FLjXHvd3EMpjMRW1qM
ufkOaX5fQ1+pSF41ZdBACFZuiTBY6BCzc1pMGGLM485vjd96rri2q4cfYO622954EkSzPeYdKi+s
F7oAh3sXFhsu2ueyE8tUiyCnAt4AkQsXGijICCRRvUtJuwPTz4nF4BMOsgZiIaG3c1zDs2o/qDDh
OEjKQIsd6yyfFS180PNoGSnkQ64EWlhZfI8B/gyauc6uiUA+ByAiMSvQWUQB5kCVvNtrEojbuoK/
exSqR7Stl5lIbFDLa7YadqjzlJBR6jJjB6J7aBHRe8zKfrZM6TACLhhkRBhIsqv6QajQhoW0qBSp
HjiH2hVotQGfKzNgALW3OAp9qyXyPeYzd25GV7GRaWuNOs+Rlu8p6w5F20I2zPceKF68y8iR9kET
gWdc1g80r1cd0A9UMWrT0KU7XoHpv+ggTefLH2qUfBhhBk1NgJKqrt51Qj8WYV8DnIGBGq2hR1UT
uyKX1sDz9FbWR2+emkKUrcTEa9fz3HRk8aRKwUOrs7vEEwXwFs2LKOtVy3ANqzCKrWAQc+yTDHVC
zOpG0h2rwgdoJ5xDreqgKgMcmC/xe04ECOmI62+AUHvOM4wsKxleEC6evwmPZEjz1KB5ZoOyT8zP
mSSt4p4coBLykLvlWyEUqFc+hqJcJ0m5N0poGg0vhYVaDbJejHySbABVijeJp4ckkXZcgehWBE5h
2dumbvXO4vKDMfTTuuKPpvI1xi7uCLK7PvDIAgk21J4Nq8vgmWgEjYkSswVScGZCXRaGYmdANLq6
7thZAlnHzJXupRIQl7qmoLCVwidDeGsg4Y5CCtEHHYqm0ppW/ksK17ZIqVhGmbRKKuMtKVxLcdvK
TBp3wzMoXfXJ7zwKjxBRWeY1iE4CQClFLAHElmb7phWvBR4XhYE2NrjMVk4TQEsCtQjIQDzUJFnp
iYNxGC4wN8K/ZNY+E4dumR6sK6Y8QG3qKRCJu0RkR+MSwxEbh2M+KBmEnkVtOCbSI7BkcYC3DQYk
KTC5eHblwDUgjn6pPD+WbhtD/I8NzaYWgqw6TzZhA5WNJiki20DGsgAkzljIIaTOKKDEViFBIljJ
i0FDSzx2MXSFBXfPCnU/UHQ9AyqHWa8Myq28ybFbuexu04yna2mQvK1UDfKisuduqZwjEOc+9LQc
oFmoTO/7on8lrvRSNLDg6gFZxBD4WbpKA+FeDuCM6h8lyT0I6BPWItM3MRSewUnu9bYEmUs9lI1F
XcbPfVg8a6yeqwOM85khDHJZIZqhoyRHVX1UfIAutKNzRD/0i8FUgJn5cNUfAO0B2Gx+tnkI4Bfp
zLcxBcMWKFgj+mr6EJMv8okAFBZKKkNsBtzoB1Ur7rwqXUWczNRIR1nTtxmVK1jXsCR5PJ9U5VCR
dx05PFNRyhgVr7dJLU5e6RwFYpMvyZXdVngY5gxc9rfzilHm/m2aKKqmYGh9aOqO0kMtKeOcBh5G
xRMwG6fGR9n+t0j0f9hAQZtBnxFJKBu9fjKoktexirn4ZpltjC/fDlfiMd9B8gW0VcmKbBwzWc1B
D77lL8bfDpQJKMUrTOfquNUQMHSR3MwJ0ZcMMHBc4b7RMP3NQxmRIdJPcUeeA1bvPK3GU6GFRG0e
vQN7d4i84iGIgMxWNYzAYZAe3HIK+6AlWReeCsC27EgLWiWfcQP1UT/Q0Fgw1F8kCyF8LCTkEPKx
7DJohzrBa85pYTsRNBpTzPtFXbisifJgVPre0XT4aahTIkM3JeGIRdUA0tbJ5AlSOedElX7lSa7Z
tYGiIifuY6nzYyspSxWilGEq/b59EJRR5esfX0lDXoTRSx1J9Ohi9bKUpKGOQ+jt3HfZbN+h/mfj
+fzAJCQWi/I1uO/e2yf5jCM6B3qcumdA3f7L9ihvrwlIT+JOCc8QY/ldufKdphqhiTboDOJq0g5E
THDOUdDB6OH1fRZ1U2iBUmC+VC1tN68+oRy2KrN+rpw3bYcCEgE2Atzs0V52ovKyMK7Ds+o6awV6
UaKUFqXSzvRKJy8vamh4GMgK5mZHywExuaT2eRmeJfqR5Z6ZQKvu9qmY8kyaYjBdM2Qd6xm5h7CE
6lZhYFQ5KIN7t+o/fAkdfbk4OkGxzRE8gJFKTCVQ5noCE44XJxJNSswKwsmPHG8nd0qeGC42MIqU
XWIw6LQXZFsV9PX2AqdOPV7GGsWrSFOUMaCEaYhuvPDDM/QCfVA95JqpQAs6eWm9XdC83TY29b0u
jQ3vyYtwggF1EIRlWFXJIQRapZB8zJ365X8xMpR4dRxzFOOvjUC+K/MjIMbPDprmZRpjpnZuYG3q
eOMG/svE6LoKTfa7LHWCs2FkpsAzuw2hmFYJ639YCSK9pjGdMcT965VgpB3g4EANzpLevBUdP3ck
fb9tYlwO/fZ6qI0Nt5SCr3V8U2OoXGHelcLzLJUlFNC3WmCWS7bIn2Xw80qf5czBnjoCjGiUQ1BJ
N8BOcr2mFLLtrNRIeG4jFcPtOxIf/6cVwcHRwQSy6msLtQzqzcxtsSKrscgutpU7EEWCBlgx20P1
MgcX+XkWkCDhvYneLiYpjDGLeViXmaGhx3uuc2p6EDHR3IU/SwQ5YWUAl2HMUUOYUMeTZy2ICjOi
ac4JUf0e/KhHMVBw5dGMNxgVdAaPc2VGvd47t2BhiP/DQa9fB9eKtEtYarsIzVBznPGs31nPdX6C
v4S2JyZm0fgkY8/TgqyF+oZwTlUHeR/MH0DvPRVWYbB9l+mHKPQOGfFftbhexyrf9AWehpWIi0XD
yRbSDZj4ZWiDRf1ANGh8ESlHeyqlT8gzbJ7EPZ5RaXaQXW8v9fyDZ/KOBX1mFT5aKkUL7W4fAJc6
P4Nt4LkZsOw9hCxRVrfdWDxXWZTZRgPdtDZrN7oK/TI/HjjkPc2wOHQeTaUJPoxOD60kyM+qKqDx
HB8VR02XSo8Hm65gxBu0uY8oIb0laiVZXOQ9nmX+E/R2372m39Zec0Ce9O7TAiX+8Pn2Pfh50UAg
omhc0VRUy35cgyzQWpGCC+gk5M+MWySaK+pPnRWE96F/riO3HWfOcHuZF4eVc+pYvwjCx4Drpuec
O52Yt1cy4aMU5M6UGgZGEdC0G91opcVaIq3lEHNKNoHsrVQlW4rU2Dudvi5iRUETLT2n3900nBZI
pslQzO66ReB6c++vcSH++4qw4RIC84kJ9HH/EDrCaceilJ+cfbHDO/Y9+gzvBajupXWyg+A9JoUb
MznRJbeVh6PzlO+qd2Wf/XLnlW5+xm5QC2FUYpi6V+kPBInq9LxHfQytrG22o9v0MX/MQRAL7aoF
anf9Atwg4MoAxNhdzhWaJ56h17ZHoTxOoXufhrBdWJ3VAVdcrVF/s711/iRZ4YyvGM/QDJt+tdJR
OqSHLldZ2hunupdWjq9tSWyUVpDGzh5t0t7Sh9qBDC13s41R3CSJ8llwX7xleguUQFL9IQxVaYO4
nZ1gVKD3XNVMaS4OesFlGzqixlbBZMZSk1xpzTyCeRpDmonmU4vgeFwgJ0bTF1MLoy0rKx9VvrSW
TkNgasJdcgzYo7MV7kpSrdpGxcQKcGpqjiIMdIHfpHADpipMdLnoVbSzb46J+wsAMQ6PjLuLszx6
lUpK3cqyw6QTDZ+qjG1LDSCnFHMu4MK6fYEnXNGVpVFU8XLSRxFTpZPsVI+4OodUi1e3TYxHer5P
CEN3GktBX10eo7CLUo94jWuL1pKzGoSmIF7yGYOhNbXaNXnK16ARmrM5sYP6pc3hfl6ksyVq/77T
wWaxZA+Dmh/Ew2XN7I/xZpAyg5Ac1OIeg/0c/f0YBvNjsSOHaDStXCoR0090RZbxNt/ze3oE4YTt
vogVtH1NedHfQQT4IFlDn/BurrYwefsvVs4GXPDFynkOqEuIB/w3Xaa+jA78Pm2/ZSlVq18ngX37
605kP5cbPS6gBJHIQpQc9ZNw710HvWNdrNxsju7iu0s7ykhQAwJzgQIkGWRlR7lpEfrU91MxnCHv
6L5n6kLHYYrt9sTv8pVuYzozeW9BcmNBeWevLrx1BWSGNpfADhfv1s8YrtPF5oKjrpDUAj+jsmQw
u4NyZitv9FW+7NdzbnxiY8H4xamiI7oylKSvTRk1ZzUJPQzDGMb/kfYdS3LrbJZPhAgCJGi2NOlN
2SyzYVSpqkBvQIDu6efk3zHRUipDOd2zuRvpCkkSH/CZY+BpLOm3kBpyVuoG8PrKTfX7OpeCDDJP
aguiXOJFAN4X6Gl+1A5sk3n/MDHzm4tqARLHjbThSnSeRdTcc0uRoRa4uDPQEPMw6MezlXW3hfl7
ZAiyjrt6YbT9/3x/YikPzT0oX6ARcbFxaEb6EcLe5FSglZZg2JXI57G4JZV87Rj9fZWLfeEVVTEa
EpzcMiuPYtYrNAhufKdbS5z3y29bz66YB+81PIiJuhxub+x+HIzVv4P56l4wDcNEkKEzeQn9zi1h
UXRzyYlXCCUhok6J0DZPExi+PQGs/hbq/z/SLhcBhVL9v1e8uH96b+Cqgo/AyXC7IlBAdpde8gWz
34URw4VaZ5D1t6t1OTaftj4PNAnb2GmHkYIo0sDi8/tI8lVtmutZlrOfmxCVowmGnQXJv1kPzUEL
om+8Vb8KUaVhClPsiLUF5NbdYoW6EQPi1NhaCaiRBvqtHirrbIaq3bybhLFILbomY+/61Ea7NXHh
GmOx/kfEzb2dJkPg1OL131/gHNX/eh8X2xWXfg2tTXyBs+hOvklBbTtL4NyqjK/l7R4ElU1oRlMg
Ly6/NBCvSSZbZBg9LCg35+wmHgIS9RClOFMJ4Xp7U8j5atBbaOWjl+pA//TiQJNjZydQDQaUVsOP
jmEVCuOqygnG+hbX+eo+tpzzo9lXZiOcZYXZuQM5STMJcqNd8YEEvXJ8jWIRad6azZ///m5Xo/O3
BPIiOj2RODFM4ZBAnnVMs9jby9Zb/3sN8xwMl5vDo6gXgZmBJPplxzMe6m7uJd6g3efPFI0Pv2Li
2TWGd9Xna5jBAVFsYp6sp5jttJE9p8UU8cE41NO4yBP2MnVuhxq92LjOuJFz/lwSZ9VpEblusgP7
AdJ2s9pwCAqA+lX7bQXh3cJ0HzDejByjB4qjL0GhJs+WV/38++GuvcDfnu3SMwWGFoxWHRLRRJeN
D6wBABywg//3ItfuVA+TJKg3AHNkX/YfFdAIsen25ISMtA3LGE5Mauwfa35zpUtY3TkPROZuo/bj
KPSNywBrFJ9Ms1TkRDLeBPEEVzhWwnmpPTi9tbfxwkNRi/UEqvmq5pBvmK2s98eu3MwZCIWz/DUz
A5NMGGVp8/Hfr+GSaPNfP840QbPBlkVAXoTimXYuFMnJKccUH2gk5rPlvKBhsTCFb+/g2hIW0fxT
rmlQvt0myV07CdAh/b/LX3pR6ER12pEFOU3DR+qWweSczDlbDlnr//tB/14InA60T6EVgT4gWuh/
3plDZhYlqzT6WDgHOHtwIROTZdUiHucbGc3fO+vPlS4qNncyB9k16LgMDmbhwNckzuPYPP/7cf6O
ESzioutMXSimgAH05+P0si0MU4KuwgFdcfkqy27kGFff128LnH/A7zmG14uEcjSmasoDZ9rWRuM3
I4+K5kZv+9pCJmcmpuUU2e1lICasFF5O6/hk9cXedHLp03L0S0jd9yW/BW28tpiFt8VcB8uB6vPn
U7UWRkiybc8GAu49XdQzdPVFxKN2zQ+W7/5SQXmEwuetSuzaloCttWVjsmxhann+899eZt+aqVO5
aI0BeXhshb1vGct9d+rDf++K88//81bAiOC3dc6P/9s6Te7omTWjd3LSBl2+JCiMT9O7m2fofOa3
GN1/36znxc4ofRsNk78mOHMigTXxwACSQ740vXFj0nk9s+JejH0XWKIPmta+JXd5ScTHeXVeFUcG
PhUz/8pWBAZsfQGlklOS+kBS+eMa7Sb0EBfi2QJODemZ3x7n5wGcmf/Vy/3vlS/yU9tuiDP00js1
/ctkADp1JiN0MKcnIRe34PzXd8x/L3YR3xPjlaAMj1nW36p8rfBmAXT59265FgzIvpBB29iZf2Vh
hWpyAKcK79RLqEiNGvo2NqiEcEoMsVdvnIqXjI7/fDh8MRPsKRdb9JKg0LQ45j0GgP24KA/8eJZZ
BMJ5WtprQEL57HeLCfltshFdAPRC95K93xKUu/q8v/2C84b+LTryvCGZx/ELSi0DFFFh7uS7uN1o
x1z8+81ei8Pfn/XiUoUkazdpL/dO4AgHKX8UDsww7M2QfNqkjv691pX8nRm/LXbJXDBGYNxsDrg2
yAMLFgA4v0pBbU+D8cde5Mf57d/r3XiLlx4sSkELoyVYLq+/BbhGxpn2oJ6okd2It6uh/vuDXQQc
fI1i3cPsAh0W7wjTYTTRojqo613hz3LRRzxoj9OKYXSc3lj6WvT9vvJF9Jkxxk+GgZVrmftFb/ug
4Qa2+P98k9af+1G0coBvCVaxvDhoh880+U5Msbb/5+PCMyoMfifmmc70l/SPADSjn1NQg7x5y9S+
L7wNyGMbYE5vHCjXXhvgZybm+cha/yKrozGlAct0QZli/TNgR/d2WRLUIfLGWXItvNA/hrg3NUDT
vuRxeLn03LjtXXyehVUcZogSF9ZT0RK/Edb/YivAcOjs14DmJtAEf36klI+SotPmnpRywkFNG8Hd
j86e6P/i3f22zl+UBBIPsq4l1kFD2nOfBuAVsulGS+FK/x3DRg5a3TlnBLn2IjdlVpyPGNFBuyFI
P6YfsSo35b7dw+AHF0BklYio+OFW9nOlAPpz1YtATipRleZ5VffdgE+as5pX/R0gxfBsKk7FoXgo
QLIQx5uONud/9yId+uNpL8I4F8SOe+14J9KGcl1GIrLW6U481Wuc/Teddq/kQ3+sdhHOJYp+S8Qx
uD+AgQOmXa2M/oxIdtXSmFtofNbDXcXjG+nzlZhDdDsIOMSC9RcyJAODoi3s0j3RnC/tRoRAW63F
cCtXuBJyJhoNwKSZqDv+0qYD1pjZsDDgp4aScKafJttDPrDsG3+45a1x7dxHS8PETNw6t/gvtf3M
GU4sPDH5KUPncQrtJeDQ72vME4Z7D+KsjIXQ10H+ddO4/MoXtGA764CIBsWLv4SDcouYtCY2Ow3A
IpUjeTcSfQ9wbTQ20HgEPOLB0e3y39fpeVdc7FG0HzhQa8DVnmeOf54vxDREa1SmecqMg61dUMTy
G6flFcgk+2OJi41ZZ17TDi01T+lMj/iGMEW1S1ANNDl0VR0BIt1GdmEs1VCta9Y9AjM1+2KSKzna
HuSE9cql9btTqdkfODvBgurx3+/gUjb2nBsCqAXAEQTjsIcvcwpiDsCwVp35H7YnO6Ub58CXNBqf
/x+8wK8cCn+sdXEYzQoCSmODtfhjg6QaBrGgeYVQUml8BrW2W9KxVwIHg04AEDy0Umz858/v6za9
LcusN0/WvIL3M2DTKhrp/aC3hbiF2rrSzMFsA7k1gIIAo4Fz/+diKSl7w6sVNpNXNWButlXIirwP
aCu+XEJWkjr3lcE2uS5YCAlIZ1mr8sth4o1kRh/VpnoYcn2f1zAKV/FP0tQPGKPUtzbk+Zkv9zw0
TUEeg4EIEAMXPxPvhHOSt+fPffZ4rMAutNbl2l0k97eKtmvZMcY9aJCeO7J/41/+M0EEENA8iSF5
sBXdxqN3rwZDLRsWrzAcxuTVno2gHYmEyRU8PLN2jhpVliEZWH4DV3fltMZjM3wcAyAxPPyfH2jO
5wQUKPwarXdaVX4Plb4cAqk34unqMoAPQ34RhfJfA8MhyWbWpgQHGWRaN82Ts4B8e+iGdAmb+fIJ
QkmYUt561dcXRQQj90M/zz7/+W/lVUJ7zSvmMsxvtv/pfAuoxt6aul47Lvn5roP3EnrEl+NCUtKs
08aEJwMvfA4p2t4QV18ObzJiixI438oXoXlr1WuPZqNxgwAGehA4qj8fzXMmTWPe/deq/ToBEn9z
thE628fXYRWBR3b7fV57VGzbM2QIee5fNwMbZTun+JAnktO3fqTvY3ZLyPhKLcfRATh3Xx3k65cg
zGkqoWJVYQkvMY6lM75YmfFTc28D7oAX/XtTXjsIgYkEcYQbaDpcju1JMQxw1YNAEWVDkLcHklG/
wdwibd7E8PXvta59L9BEgCyGns8Vsf+uGallaHYqpvIbSvyfM1W/xqL5+fcyaONf+Ug2kAhw8EN6
xP+C54wUqzhoDJ1yV3QwQBp/5eYIcWCc8l5n/qqLEgKk8YdX2c8yNZYeSPwVxLulml9zrb67hisf
fneL1oa5BoHIlgGJWsd8IYrtqp5tgaBa2J5cFhRqmsgifdAct401rAZJ3+3YiYN80McyN+5MUt67
WqV+Rdut06sF5pSfTYqr3cMcv+n3Q21GcS6Whpu/TRouqalB4whH3odlFoAvOW1Uxsr1xxTmE10i
w8rrnrB56qjIhhpiAB6DRrR8FE176nVWPGQu2hrcTCjaOBya6La1tDX+ASh7wALeLJ0QzHb4LFC1
BHNizZthwOLNU54nkGHpe4ijUPvTSjFj6tm8VFJuuiK+w4z4wGjBIoO3bDdOnRWQqftmyMcszudF
nBQLR4Km7fLD6HCQPo15qXukvGU2vXQieYIbchtO1Dz0ui0w8bW21uAtTAjejp4Hp+tzkb2UUNGO
xhr+SXUrlumsA0gub9gMa14R68Tv5LTgDibHCXmes/SZD90vmot9YlY7cHDwXA5mo8D/PxTmvJEx
P40kkb5dNy+xme/dslzbffmUU/UAuYbHbHAOuJ8WnjuBxpawTWkWDzxxH8jUQpyrl37ptGMwYcbs
z5Mmfjvg8J5a9w7bDiaBZ+VMCXEgwOkxrQKCbgaL0u0UKo0E8HYjoUD2lLYb1roGukjzoDfKZ6eO
UfR4EzytlDhNk7twxwzEOXGEL9VDLAhcD7L0s5LxBIoeZJxkxSKl8ifTUR8jAxHWmq23qoaL0SzU
69DqsDLHMSjz5M3WyUbWEraVJovctpB+JUEHAz81mAy6gOizGUrke4tUZG0Is9w8KoT8HHMouHgV
rMoyFSlqP7Yq203oHk3YsIHwvCagHQ8hguCF0p6nbWojgymkWlFwOFOIaHm1AW2/1BCQvwf5um4x
u4tF7KyTrkGu3lLwwEF6Nmmp4UrMVcC6EQEDRWAfIq46YIKDZIpTyONNG5iKnzoLxsEy3o2iArVJ
k1+5Ub/xzoMiQEnvmdtCBaARX1PewhKmne2AjfWBVJAEMw38ExX+fxCSIcwBjjmMrgzgjTvgJyKz
R2tKDAb04oS1rFv3PqMUesfZDCmndjoQXr3n2nlKmIGmJFlmBJ67TZW34CfzDshpAf6rxTe4f/AV
zQTeezbUP+iENUG5XRaz+TxNVh0ie55C+Dy8aO40Z0bYD6RaSkwzYZvJRPuYdWqbNN3RNHvwfwW0
2nhJUaPOxyyb6WImkC2dBc6EmkCWabAr7k8dNIUt+87ru50ay09dL1tuAPjRw8U3TmtkzoazLew2
8e2uWralG5ad/dB6Av7PMjlVjd7UqH0bO1Z+00xsNTV8g4krci3FtjIn+1r1ZUDr/Ffeu2/4wkmA
o3SVwKfWN/saQT4k53fw4ojUCDwNGtskHGBmz/iTpIEMLoFcaJ/Pa+JkR/DovqyeQaFk4gc2GY+G
hdyOQSw8tCaxbB0wgJSnAPvvBxLNTuejox4wFJhArUHADmr22vJ2qZOvWkLvdE7XwuOQmuwhyNI9
6rEILa7ey7Fc1KgeA5nYd8SaGuBvnCkc5gnBYxobJiwnbDN9zLmz0AbdYQuMoNDKx8wTW1xWsY+v
fbTYiAPH7HrfrOZn4tp+VaEYIbYxBSU4075Vp1vqud+5Y2LmNr/DcOBoKKpDIfHzecqTsCgNCQp8
vpsn4YWNBUADnVIWEAcwWzobcme0Oo10rB9TuCEsiKuLFZHNS3GmbENVfQxNoe7i2V7OhMELiOk3
153vmtGioWmXIpitdG+hFvex6cHIT5necAmXkpHgqBC1+6pzGM4QA44Ecdc9O5P36WXlgSkMVwH9
XVhmvG3poCO3yB8cZ/rlZmAiD9kKHOY1AniN5/2ixPsys+bZzpqHyUvepFZ3yulh9VSZG28GqVia
r3UuHkibQSYHIZhW4CwbA932QMf0M6qqvGjLqOLDso3LyBuN/QyLH9/kyQkX50G41qlAUMUumv4J
tSBWPbtPJQ7wqEonMCf4Gt5tYLE6UF635IebWF9w99wbDl/RGebbCe+aqB6NY9akJ3CnYT88/VRn
iiYTOB8UONuOgpZ5Urw2LvgHpWVrP+5xlM2pO/kgn93TND8SVachOkQPliJiNSWzGyWsJUutnGPT
eO6yQANmB1L0W9v2H+Blwl48lfceg7W2UjwNOtDDfQIANXyAIfGYufMW7feVTbwwxo8psvkO9cCu
cqrXwh7Wc+xtGmjiJcmylxAJj/V+6LG3Mmd6NWLjjsed7/b9wfI8G7y/2id649TpUphiASIH2uwJ
gUtv3z94Wm7HHoHcQY3B79t7RZAx1O5n5vCnsiUIC3QH5r6ByXf2yueCRHY2egtGu1M8u0Epitex
jlcJccPYqu6lJXY4lCPByoXjIYNXTWC68wZQ3XvqwWkcrHICgRAGfPzZ8NfzAhBYty2qWtwAm8FN
1jMsorU5HTJBfrHOW6ZpuzMhyN2mBxhqbB3IwSZ2FdV9unLK545mIeIuNLWEXat7iD3Lb0CFaCy9
Kmj7Vhcj/IWQ0TuxH9tTYHfwDZ92sg9bosIqR0rXENyMx6Q+9O2Pax7L4XVsZUCbNWDOYR/DVtLJ
owk/2EHF3BtPOURJWqgVFvYc2TUETPpx2dbQsrJZoCGhNMsHncmFsOSbh4ZAcuBp2/lV38KDq39u
a8g7W1+21PsM6LvZc4MxVZAU5Yt5gFFzo1aa3DfoNlrIvyqyKrheDzNb8ixb5Q4PCwpJEQ4dOLPP
1kDBrEz1rnBqS7BkM3dYpAyIjg6EGU8+FMlawoOyrpIVVY1PeyBmnWLnOmCkyCdCtkV65B4Gcy0J
DBH184YY6IWBquzFK+blaDBAEwNYxCLDAqMMyhQnqnBBUnzLEMTDTk3wqmS2n40fZQ9pyvkTjtDI
pabVVEAEq4MaMpQJlQKT2fBg6BFvDJoJGDq86upVkQRThNhv3BqqY6bvCAjAmho3vBGm4D3TehEX
i0Y/O0ZI+auOF2P90iEF0udUFsg+ZXyO1V4A3NJ6K8KHMIaVpyppcJY6r/SuSiCbn31NnB7sfOvU
UdZOfgOHirkLTRfGh9+THpeOnUBOZYTKSgkEGaACQsOIBWie1vPdXAftxBcjG39UB8mg1PRlufP0
T+eUIaTF/GHAWLWYIAE6R3HTHEcAqpgrA1HwU1nxYO5PGqqNqNMC0pqQ2kq2OJ3DpqWr3BuCylXH
TMlgws6f+R0l7MmScos6KyJ1/tjb3otFcexb5a4gxirH+e1Pcbmk1RxxYex0Bv63lW49oJ1ShYw8
LYKiRbZT4kmbamUVOhw11rfqaGh0AEUB/1wtOOnSAfgIvCQLuYRLVQh1l0g59xxYJrPQgWF8tXxv
VgDYqeW54T3jJND0zsNR1Z5LISjRkPFpngPWPBTOfQvDX1D5gxp3mVQHUm/H8SlmYZZ5IeSyV4Ru
xvlDJe+m2tjWAdGtmYqcejmNY9SbcaAgotsABo1jvzPNSOInSUirWQ2U4cRrm6xF/G1mK6+5y2EK
MO5V/UO7L2RXWm9MvmVj6Y/takhfs67x54qGFk1WWYyUAGOQLHXE2ZSrMaGJKUWUSOfHm9IQBpVR
3z9xfTInewGAeyP6sJRe1E+Vb6GUkdK9b+0H4f4w27yrND96iBt8wSC21aq1xpNy4gN121U/WdDl
fmDDUlXxJ3LWTRnnR1pOC1l/S/fThGpwpeUmrstIFzB9BSC6kjKceqR+CRoOWQHJkiRS80rahzYH
WU4MPhGv3awWw9jhrUMNA9lRXDeAvEKKELxnY8IOR/RbGGaWdb/gc7ug+LtWD6peUoHFDreVooSd
g0ZqED+LPI8M1W7dYpPY7/F0p51XWczLcnxE5wenFMSq4DRaN+NiAFCsI3VotMmuq7TveY/l3PsT
mdcOXFegW7BsquZOziwsIGvnsgWhRVC7HwxfLB415HeWRFYvncojT1q+Imt8kUNpeh+ZjO+bKBMm
ioPcB5PKzyYH/MMqSO3nkfwQ+kwn9KopOrdoJeBd+sP8PMEKSu0KxBwUVXFTHmDvuFLdiHk/EkIg
N5Ky9Zt4n9gKJcuLmdF1kf7qyK8apq1z/eVQHNLVFhKrNDeCJns2VLrI4XVtOFnYeUkkISQ18p85
sRY67SIeDz5DvtL3O5K90fEdasBLiZQ4/uXZyE1MbNbC3tbVpvG2JC1NOFjpe2b2d4OBajf3a498
MGGuGmiWEzhJIMEeIJYDoeGCHGoDci1QK6mtF6t/nJi1r4ziUPL12EFAy42hIDgHLTgtqoPsyXhv
WX0wyiZKEHEZ/aTzPh+dkOQhzLUGtRmrB20f674LtYcEzbYC6g7wM0MwdTX0J+7HflHAxVnSbKni
QNcGULISGkCwwqkWigGEzWqfulkAR4ytPAMaexJm+LBZXNxbOX7HTHG+f7ntt2rcqBgITMPAOcyz
qAS+A6VoKY3AtYDp1NGM5APbQ/+gJl9mMJ1IjO+UEV8S+KjUOO3q5peVzWjOw88YF1af4tBsrY0o
7AynilzWENKcFKySRhNq/ohiEwekpO1GStwIVRfYRr4wyjzkSAr7ArtUTSF3cZAX5Vtaxwurbpfj
3EZeA2Mxlyx0CZGoUWzKYVwgrwWKIsb1XAWzWyGfxLyLQA8LPkcRmp0LXsBFOVFQB4NApGlWAALN
eyhELgcNWSXTi32pzY1lpgFmglE8Pvdz7LMpRb0KRXrk5Ms5i31dFI9dbvhuKfZ5nMCeb3BCNAMe
agiuD/1PV9d+xru1mWc7tKhWdIK3/YgepMFXYwqR4BpxkUIUPCYQhRedjznzkQm5k029dKcxsqkd
SQht+UbfrkHpWM/gPwkFPS90LjSlwdS7OAHvhvqhsVwfddMi4W/Sgnd75W3ZIPelyp6VZexayVFk
WO6JZ/Nzm9s74bWLAa+nKWKU5PmiF+W9TBtgKwu9pJ29L00znCHuCG2Q5qUxukOuJ4ihW0GRQDu2
KO7i0YCCpjg66XyC3dnd7AxRhwIEEn0nlSiIUmUimCyHBK77TGrULO70QgWwgtl0VuUCKY8mYeuW
OOteC1YGpj0tHVrsFYPQkTt5ITW7qDck9LGM0MCVposnZrf7KUYLjLlBZ+XHysnWY012Su7stAhz
5CRNjmyFjoGXF3t3BsZr4pBZz3ztzL7dVnutJyiKoQFdjeFgfbI6XpIRgELdoBJXENyeESaYIjRt
ho3zYc0k4CZ60wzsM1jimOq77A+KfUAh+Ywf20qSfSdIqSZ0HVx25MkrJiSw9Hhr1VOXfdoF1EDz
XxyIuoaoLxGPzI+N5AgQKPBS7trV5rKf6mVvJc6+MeBZlTbvRMGHzYVa5FxqvoljezOraeuk05rh
Mlgz2agoqWEUP6nPCeUjGdFO0rAxsXGUpPnStvee5BEf32u7QKWdIBrqAxOOz1P9RbWO146QUZmh
fPXOf+iGNrEC0R/GCYlvuSVt7ncODawcLwQYT+yhIO9ZRAwRTsBQgI50R9O1aX0kzYlObwaqlZwW
b8XwVSY7iNJtuJqXXkIXIyKtlK+JPQayN/y+wOG5SfV9m7hI5LlfEgNdAxtpHTJ5y9NL2Ek/qcTZ
VcV2gAu4kwWZDWyDZYVD/EHMdYtdI+mpBjplQjVCaxpZcRxVeRcB6w7088Jt2DoFHK0y91X/nDlP
IvtCfrDujC4cinenIIHqh1XpDgGKuoAmzTMgPWGSTPesalZmB9KMm4fa6ZZ1XkfQtF2mA10y3qw8
G7SV/IcM2c4k7nGASUcbb2n2UOEvMylXHWwMx0as6hFCuwAzarGt2TanTtj1cN0oepzt+7mo3tDz
XHU10C/DkRC2NoSxqTtvoZETN/YU9gAo9uZ9bsQ/Tlovq0yGxbz+D+hP2aFsv130PHGBZOi9jdDu
yuk3QwuapK5v46y340dF3qjzWQJ/1Sf3EwTRqBFvbBLCW9Gf1GMn4HVAgiqtfA4XKN63W0gqL2sD
E3o1GrBFwi0Ig0JtwW0M57RbBCnMPBAaxRZV4MPAeQhBzGUxoWPdgmKfDos6ey4HZyHNu1zbfups
We6Gg3xvnHOCHX/bNWJQT2qZxGitOOjW4ZPbyc5WfaQs6xXdBrTisjqg2ggKbod2jVyUppDkbddd
aocdv2/mPcBKB7sy1qrbNw0qmj3oIYWvFa4fRKdsIJKZuLjSyZLU71ne7+Vkr3gvnpVRRj1rj3lb
b6pzXLVvwjahoWg0QVtK7vMEunYMtTVsr6Dl2s1Lu/7yJgbEOTK1/sDhFBGfD0mXLpwK0nWVCxG1
TTIJNDvSO6vMVwXKg6EKMXzv6gTSdcMuSewALfmHwVSrbgJQEtIFTpUGLvgz8Rjfe3Ldlxul77JG
37VgaBjoMsoGmnwdWWTM2eUpZAEJnnc6Ate2ddN+maOT6lldMBcvHsk2lXSXdfXaGY9TA0G+FjY1
07RIcw4HNWjdIaMyMT1NxunLlU86fc6Bbs8V91MIOKYeFLOaCcmYDFL21FbINnXh3aWJ7XNYNwwJ
ElDiz3iaLmmWtnuYcWYPDQ8K5KF53j5A7hkn/z3GBCgV8PSd/KrgrCFftBjCbrRh71L5mM9FoHQg
LcNFBBdnBJkuDo2corb6aCxoHnpvg7Rxia2a8emskFtCGLPVyB+ECNv2q3a+4NyEKceuY+8Y8NbV
HE7iaXZB6JK4SCCK2OToHYl0UfSPs4ezzk4+CuFsp3MNkIxhAd0/9NVXeY7RRIc2G8bZQdFXq2rO
Dz1E0s73xptbgyeG+dSXsM5/y3hAsAd9kW7J0HyLsfCWvc2eqzg95ixGFf6Wol0Ej/UAugXQezZ8
b6iWarIe0Ar7rDNnnUNyXKKEdqGOWtylkLJ3kGankOctmP04ZeRAlbtx1IyyN92kDsU1pNGqQ6oy
WythV2E+iMDNnptyjzlnkGf2iSLTcyq9gBLmqoxBmh0HMD0sbB6RlJ8KhyGWG7+Lckp9MOwADn4u
xaqdX+AOapbPEgQnANUAWKtVYGYo/su8+jAUXzr9d5u/F/p9RF8UsnX+IF4Y0SvW2E9zTcMpfhyV
HY228UGh4GpCwXRw+RreBvcjb55a847iiiiGU1xldyWvQfxHxgjQqYl8yij354EObDACKK9GOv/V
5l0wWvxI0M6VZh7N1ewTOD1lYwrc1QNpTlNrR0X7y02+zQEajJhH2f1jx2TkDUcBrvsM4B3b81lr
pL5pxPljhx6e8Ia9DR1S1jOoaqqIQO2zFxJqQiZ+DUoRYq2s7DVGn/SsTJihM2eh/wTDXKNA7wkK
bNQolh20ycCXHMtHG2k9nZrVICB04/7SUMZ1JYKgDnlcIEnsVg2mCwSSSKAS+FDbC2aZ+TUrIgv4
jB5TE6h0qSIyoMiZSjfIoQlmMtPnRhVaGRI8fgKFGNKzmJ0UdcR6zGu81tdl+9nPeeRQuZCYdbiQ
XOrPufCd7YJpeY9Met/2ctfaY1SqHL90eB6gzoKUbj6x5DwGyhTcDGH6AWONCWACT6WR4M0jb/W6
q9RCOMXo13DIgD+KGhejpxhGVKqD5qQs8LogTwqda+1Dk+OtzDX+QYZRvYeGpm9a6aNBvXQDwdSw
1PUORcmT1w3xCjoxT66RfvW1OQR4kQcNIRpf8S6o+/IFwqAxKikJPqquvo1cPwkco8zNdlxgMocp
D0SyVIn/AYIyG5PlYiFqpIt2mu1bq9ww8/+Qdl67kWPJun4iAvTmNplOKe9SVbohVFUqeu/59Odj
7bO7U0wiuacGGKAHaLQil+FasSJ+E30UAFV1zQntwVDvura/VcpkDx8SxxQfGXIr1nBS4dXmaZh5
pBK2EXWe0caNpVe3yj6C1kXAUq6x9coyu870azOp33IBQoLaytUTjZ5XbKrQDY4e0Nh5kAPN4Olq
3GRchZ7H+YfYBHekl1ljAf1WLtGJJ18rbTHpI0p1yQukkm95Cmukhm5gZMWvcPSeLuvQDhN6dXov
NHaFwAtHnIRssezvLYWNG/Bgthsr98lbE5CkHsxVpNPgu9QV41JR3pUz+nc6fRBsta6DUtzoXo7w
RqPwWox5+PAKLHa11dKiyfVntaUyphXdD7Bca0Vt3J2nyA9uUhLGhzvW0wdfV3qT7BJBfOmQ2Fn7
XZ6uDDL0Ud0UAWAp+OAtt07DutlEnTZioWh7qlm7z9nCC635GQgAXBsIRao58orOxCrbrgrU2NeP
asbjxNZ3xhbinf/ufHdu9OfkI2Xa3petR5fCTpAi0qAnhYU99NFEJhNVszp/iZwlUaapq8qIlxsh
n0jpKTDa9SkKxjcrs08RxQWUbGE5haFtgLxLMuxJ/lFupAtdopfMeGXdXYBxLMaesChix4lLtVOU
I0oBazNsbzFiT1a9793VnUKubF6PdjZVGD/Lqf+0sKrj9E2QY6OWEXx0DOhGaYCvQBwhTPjWS0CI
XSlvtEh6HlLAKsjNFrlzl8UHl/E63ndzeJNz7hz6h5d/wAxCFJWm0Q3tD4ZlClTUROTNuzgACKQo
uJMfI1oiTXvHNXpNcxThCXOJ8DQDMLEwIAHrRNqsa1NjJ6WDayFprnSElA5S7UcWLRD95haUMhTS
XtAjEXedkrHFIe6dzpfpQBdPt4H+e6BmpYUcyXzUFNQ84aZU95encQ6Vx9MO6SsOI5RtjPEzOsGK
OS3m4YofixjLOUANt8pe2BQbnDX8dbfTr/3tEgZ9bhrB3YF7pzZjIST7NSAu3jL9F2c4CjDwHMG4
ljptAYk9h7PFJA9QI6IkSAFOGU6OpBSdoJvDMVNsCQptsG2uca0hTeAFsnIf9G1ODfHNRfeFitkS
qHIGX/Ul+vS7BLGh+oIxwK+SgPv1r2jmR8Um2JprDXjMipwXVegVKUR7/Z8Lo472gP+OfALozE3F
M2qJkVsDN4WiYX4lPTQwzy9vm9khop/H1yCq/JlpGM/s6Er74lHv90P3U8pfjAFFuRbMR7++HGp2
v/wbaiqdI4OuSQ3XFY++JF71dHxNis//XYjJllTKytSyShiOBo2mvspXsSYvbYq58woS7//O2BS4
qNHxH1qDYTRbZdvftbCZcC0g9V+bPM8PiBBtvIN4lxibTFsvb8r5BbMg6YgG1u/T4zLsoQP2EQuW
dAKoj/StCfZR+yRiIqQMzdJgZ2DFCFmQEEGwlVGbnWwPJTeoF/pMqFts8TbfuAflLpeAdiPavltC
u45/bHoTnQSb8nW0oOvVsGZmnRwYOQnjIOg7uQs3+NyvXR5fImTUljP08qaZmrOMV//pIK3prsE2
RutDBllu0g/vl273nw4e1C2AjZV1UPfLCmTS3LyOrlLcuBzayMF8PTuzRKoxPlTFYy/I37swdFdq
PoIcZPrZhnkro3PjICBh5NkHTpM/Mbj5eXnQMzBVBBT+/QFjVnByW8gUCDIr4Qd4Q4S7X4eKn9D/
sjCQzsN6dznW3LqexlK+xlKruDZalPyOVYPef1jdUtQBkZcjdV823ztT+k2/69pXl5DNM4kjTBeJ
3EZBFAVCyNe4YawEDbU88VgM/i51vG2opu+uthTmfHgK1WWEpGgM846aaiAZdVZYjWUNx1R8JGmk
XYZRPc2LDIuKKkesP77Tl8y8zpdvjDmaUqpIQ5Kufh1aFNSd5MbcTHJe0HWnucULuqDdHwRLZ+rM
XiUWdy+MWEMBYz9ZvirUdBGGxwA+3Fjld+FhFDwcbG8vXy8K55wv2ddY4x1ysi3LhGaWqhGrWo+e
m5gHaTtzLV5pSEuaK+Eg7nG36aqFm2kmdxrDWpoK00M/p2K1vpfIWduJR/FQQWqLMJQO7Whl7NQt
pezlYc5umZN4068v1rBLNImn7swDbI17yto2MF+/RSG/XIvbdNuq+/KHfAOYYbvIZTi/iRkuGT87
BwUfku+vsyzVA4hbyROPAh2vO93mlfwarB04O8ZjAIgvXLX7ckGAfYas/jXoZGndvA1ElKNFtlGz
Lh7Sg7/JtvltbJvxPd3TF6RCd8AV7AA7rG8y3my/Lp9Cc4NGUBxePprp2plUmSXkJXa08nA0u2El
KR+VIy5cJLMRAMiQtmlISk91Jdu8y3OhYPPi+nbnpOqn2DcLg5hhm/IJwj9BP1jmy59++HoqOfkg
cNhoK1S2rsNDSfrR7C2UpSRb3+fP7X4xDZ4f1z8xjYnOSyDUBskbMdvDSPn0ttG2kjZo6tj9SBtM
ViY319tfrBZnGzU5GUmWKau24jxKhaEZjr7zFgv+KmsXvPFmjzVUnBDa4LEPhWJyhFJVTas2rQbk
bKXt6MFdbqO7YoVm7HrJ1nl2Av8N9ee5eHKqtb0PciMmlGe90sJaBeWCCMvcsQlDjY0BRQ3iyeSm
awwp9ySjJINBNHVQQX+5N0a1tBHGv/I1P2PvWWO+ooxCL1PeXSQN3iA1Eg8+3kF+fJSkV1P56VkY
+oDxvrz+c7FkSGZE40ZVp6uTNU2fI3zCRUDd1ZRvob3D6kpWXf3DW5LLmY01Tp5EWYDTYXIcVqlu
DEES8t3yYghAMPdmvtahWejAJkVACpeHNpNvUhg4iTdul5PtkBmBX3QGY9NoM6ykrefsPM5gd6Pf
dMDddwIdoEUq9VzGcBp0Uh5owsDpa88bjgPoWSW/NwZsCKlUpli2XR7f3HSScOki7GnYZNNtEgx1
10P6l455U9tZEq11B+CGxjsZxKaIttLlcHMDgzyt8T5BKAFi4tfZdNugbGsjlXAZB7eQlZtyoGMF
dUIPrb8IhZKupLL3Z9Qu8aGtExfo11GP5Gtr4PkfZQUsEyV4qELKv5cHNnvW47cNCdpEbe5MJz7R
QFO7ujbemCOnk3aMvxXsMT2IH7IDfjLX0TdzIejcbKJlAAcJYyBSvsm3EEc5fbG+Eo+y0j70RXZD
+fvZwEPR8pXd5fHN7ZNRAQLKofrnIP66cIWQOyVfGg9pv762DPFXKWg3XezcYHZ3EwyY9l2Od/5w
V0aKo4QPx2jOMn3LxpmWaU0like8Ct/NwPlwS+lBKaxiW7bdNUUuDWrD78sxZ/SCwVAZEPRGQTFV
m1ZXk8h0gX/rwzHRhn0clgoQ6MgCLq6PRolPqVHfeQ6ENV6gzYh834ohjVljqWoxcwN9+RmTIyfW
h8YF2ckFgatbiUC8QJv/L4bKR6+p45Etng3V8cNSS32jOzY/nd2oeWk86TeDLexSlJGlBf7o3IBG
Z1sediK3xFT+q5MVwfVavz/GeulBttF620X27v7ymGbydDwEMNlRqE/TFZg8031J9yvS+A6shbFC
LnjtQk7JnVfF+a3rdIWu5VJfmsaZu5z8ETkntDUxBJvuGLNVi1hwnPYo/QSne6ddB9ZWilfujXVb
3+h7iaIW9CDHFp8uj3Xmc+SiHV/KyESMkb9+jqYSZ5Xeuc3RNDLYFuATzN+4g8VlY9McvhxrZozE
oqbLSarp6pQkK2HH2FeQaI5lsNe0Y1KCz5e+/VcxtEnWKhdG6xeqWR8xV1+5CS4XSBS74FMvh/mT
/U6yInYHpTGSVZGaymTeEs/wG1AY9bGWAREaQdauwHBcY6NR0+iPH4oS5mOcxu+mWF+LcvgQu+o+
7LyrXBd2VpXdD0G9xc0QRma95+/w4JSUDU/Sq16PD77f/4aiea3RxDWLAECFBVgyznI4FUH6Gcvm
waHXsMeR9q1MLbpGZZKsy0RdB0qLoWkZPg6hzxEL9K4b6OFWRXKfFYm3obz4HS7Idem7j33s8l/K
3pXoG78URbnpHHpNhlbDZR3eRKe5akxwePTPXgaR+BUEKxUfKNczH0huv/VO/zy0wx0UO7hSuoYO
mRPgBqhDnIl0bVV3NewiS8LqUPgOSnFhqWcMBvhRY+lFxSeDh9EklzfxqqRpzRqY79kVyAgwTwr8
Mbv/ILFCEj+0rfca52H3J02fb82HpAPupmfgroWFevrM/Xn6S6Y1TKWMBDMW2dl1ntJOPoYi5LoE
tavg8fK+mzkAvwSabDs61WFaGgTyhB+ucdPSH/+LALwmRJ32jga9/Ot5IIVGRR/LqI8VTg2NAz59
qQ83lwgrHDj/hBhv7JNEOJayoShbQijP+qu5Uzf411C3/zXY2kFeI+W/qMw8uzxsUzjsYwlgeri2
Vo6HqyQyKOE9kYJNJ1+pnYVl61JXcy4QWamEdBdiEWe6N7ySAk6BHAJKBTVtsJHPtuMaXVHp4/Iy
zR2lp4Hkr3OIAivevTWBIrkDLviLvNXO5KUkWxlPy+kpR6EcHTJx1PqcNuJ8I9boekCogazy2zl4
t1ji7oBBbbwdRBqoCRSw8CSN7Wql/pR2GL3e5Tf1CzSmXYUUaLdbVtn+8y47+02k4ggayWg2n331
g4R7rpE18EdqnAlr0qhGhoEUJqBAHCNqmQ/9TdK8j7SLX0ZJ3J1lCujfpIlou0GPtpkUe7hVwLSg
QPBYVi2iE12/K5T2Rc+xAJPodSRtsfFbZecI7qNe9C+BUdtK0v1CVv1aSqH/RI2hrtUouBcsB8JH
af0aGsTQBZUTEL33Q2NJWwFVAZSkP/w6eBE770eOyyGwJv9GVvGXgtb3W4C6CKwG2brSKZ5D3wKI
hT2pHZT6vYRhFGi09tUZIIQ1Q3UjOQD80ih/FhPtJoc9xY2tfsfW5LpTBhHwsQLJ1KxsLRJ/JYL7
UHYonoMmA/Qqf0pB9Zj4wrvDm2rF1HzWQ3tvGdXPMiruIUkBhhWcXRVEMJDz+9ivrrH/fq4LiIaX
9+7ZGUaaKKHQg1sZdn+qOn5EJ9+/2AXk6mMJpi2Oof8uCb8v/3357OOYBJicYZ2W5EOpFwNPUQn8
bFdsWLlvMC6GTYTIwxYeH1XlXFRsmjEHP+w+5I7iVhUAqZaiYxbrf6jFwCJj4cmin+8nKjbM/qG1
sNkt2oLNZPrXXVgf+qDroAdhon55DHMHicaBpYpjXRrPqa9z5MAVH4Sm4MPrImxafwfyD89xnkCp
bS4HmnkeKaeBxsU6WQzY4ZkRymVzLOsfkg/52XzKwEWHmOPI2o3ZJH9xU57GG9fuJF6moCPQmsTL
QbiCjAfImW1yPV277pLs5dk2oGB1GmqyzxJF1nxRI5Re3WAbu0qbURJgsY+4NIOT3aYMYaQWbTWe
kWOFO1pLb87a2eav46lYb/u1i3kKXm2WsGhpNCNTNQ4R80jdRHYWJ46vsxmhQYbgBNeAuiuugCrk
K5w6H2W7e3Y3xl3g0M2wdhish2ur3QuLFc7ZXUqpQuUHWJzEk6FjxUVuJhFeRFyFR+BKAiBm+M+O
uvByWAo0SRk6x3ElsSMQDnmrprh3InGdD3eF5y98DrN7hm70+ECheT4tQCtiLjSJADmxce8C+dUN
ngzn8/IXN6PKRwo3lj7owaBTp00WTY+Tto9rnlwJHcyVFYJ8CoN0IwgDruF5+a1oqmdk3F6QNfW2
mdub62RQPQh25qMllVi9CQNMAx8TZTN9Wvht44pNL9fT3zY5DvIhRMWo8JtjcKVsfUhTCGDTasCn
yw6vvN9+bJcPBRQ0CuaLXcBx3OexeQQDCjMBWE5yW6Vpc8sbAo6iDdVRG0rWj+HRe3LtzAbYuPcW
9tTZNcTxQJL7T7hJCkWzHcZnRrhQfYnT12zRS3c2AJ+lMuonodQzeZ6EbVGVZczzBPTmIQ6ye9Qs
F+ohcy1MahT/xJg+PErB9BU9IUYAMRzNYn9f70SB597KQub3yFIdlnT45LmP8TTmZJ08o9B83+GJ
TXUJT5NcPjR6BHsxzjGwz1JjrXoj9TluoIrAUgJdfO/lKEVkwPqkDi5MaeIOIwYbJeIZmybYutds
6xBEnd0HymcwkJAZYnRd5h55JaAcXp7ym+ogHnN5uyvjTz3bcnRCkfK16DZMr1mgn4WHGkxz9OIS
dRMBpgVOPVdtE3x3Q/l7VoTvLOAHWvvbmDR5k6vqL002Dqrjb2OocVh7+D8Utb213PAj1NR7teex
jXjVq9bzci5q3jLejZJ2OaZ73l2IlCm6NsUmAj64blsLAaNKlxisuDCy+UMGHYA/jwQqFJOjuRvS
EusGpT76RwCsTyFCJ9tmH9rpz86Wt9UuRHrmSf+R/7g8o3+ayGczehJ3clKrZgdN3RnYkFfOTrVB
1cvQTWivtVfWpjsIj+VD95lBPXuPboP3eDsCh/3f1velrtXcQT7KFP7v+CcfXz9oucftWB8FS3ch
7jhXVcGRWuqPCwOeeyLhHAMXHQV/sJ+TiTYcVFBivx9fsx3auPkhDiHuwiFY1bcozu+LjbAzr0GZ
F/0O02SkVruFQ2D2zD75BZMpZ+cOlQsR+hhkZrM14eGusnjYqk3yVCBivXdMJLkuj3qmQqqMyosg
B9HUOzNiSYWuK9Suo94BbH8wngLIOQ5WisD6hwppLBRtvXqhKju7onh0GCPeFfzu5Np04zI0fKGt
j5gqmqTz0l6U95eHdRaChwP6cyolXwWl0enNXHhSkVYZYIVKw1JGMvYYK2/rRtj+RRiwfCASDNqq
04tBkd2mrEeAKSCiVVjUpE3YbtUL2+K81f3nGYRSOdUIg5bLZMIcFb5xPKJqxvtU4Q43E7u/55ZY
ewfdWl8e03nbavLomkTr9M4cBo9X3QhR8PfRWnztACigPmvr2/J+dPS0Ft4S57ffJOYkWwlcesWF
SwPcuC+uoLWmOxpl3wqexVeQ49fiPul2C8Mcs4Iv59sk5LiFTt4vnGy537YMs1h7DypJSnwbvdVb
fDe3xaf8H6djk2iTT9uAVOIabj0Co+CLQtDxaES8pzvx+0+u+Npf5Q/Dp/rm37vrRbjQ2TU/xlap
AvK4APc67cWHeQt5KQSLYSRlfBWk7qflJu7a9YIrK5EPpoLiS6MgrJPUD4ZnPEqh/ORw11dh+FpF
+ZOely+B3C+cPGdJFb+KUhQGzJieUc+bJB+VmEZihA7fMYzlVW2h9rGA4j87Tf8EwMkDAMoMqKJr
MsfwIqU/eggX1emmAFOsid8N88Fd+kJnQ2GqjFkfpVZLneylROhh90QaYzFCHLL9h8Ksf0TlmF2r
pmp3xlJWMHe+0eX9J+C45Cebt2phI/UOk+dq+aaonh1lWLuxt3AUzC6RQcnQ4oAj3GSJcGts/RxC
8dFz4tsgxJukNH4ufIZnty6rNGqa8+wE42mak6mjPKLrLtSuY2EAZnUVbVNJypubqxykcrHve5+2
LgpiSAo5r4MwKAtjPOd6jD+Aa8Jg6RCWncI/fberfbLK7thm3kOIg/LKS5tfldjthW5AZMzLIQpE
4EC1EKG2plnyxB2//Ok5BPSUApqkGgaMlq9LiR6MQVey7I6Rbt7EMQ5nQ/RsaBADsZ/R1q7U2rnG
gXF53ueWlozKGhdXAyA+WdpCcwQ/N/ru6Jr9vtL6+9LMlpZ2vCjORoahHL1/YFrU0b+OzBV7j+JX
Pm4fheJcT6muy15qAaJmSDV0hUbP1slceIyaeV+p7dGVrO+eQ+0OOuBfDNdCO9W0ABCeNUclLmkB
2bruaFrPfvWem78u//3zLH3cRScBxtvm5IMcwlwUlJAAowhzxH0Sra3taKTl78IroVhpdrGDnr2U
HM9unpOw4xKchHXiuvO0NOyOXeWgCpg5L2Gq/GjSeIeM/XscxSZs8HJzebBz98npWMe9dRJ0yD2l
qfWIdY2Tj0iNEI+Sqx9hJG7xE1rC3s3OLO0rncOOMs5ZrzlM9c4LB3+c2XYjrf2NDz/fXQ2BzQOo
i5GbjjbtPuztTrMvj3PuGzmJPO1Ae02mqUpC5Eq8q6zvURgsfIRzaY9B+Ry2F98+wNbJ20YT0KUE
YNKSFbSb4aXdIWdqd7a4rV+iQ7Rb4iTNLNxpuGmNoROr0HEtwgnRewo1uu3v8gph4yUMxPhhTz58
QE86kvss2bmrcOUrneDoDe7TLV7CXtP8JEvv7DrMwqUZHL+raSgLvApS9pqIQcX0HKtqNy2DpCVZ
/R+np/w23Pk2lhhr8W0JXHX+JuZVeBpt8pVnvtzEQ/onGoo8d9rzKLhePnZv5bu7CW1aMj+j3+26
WI22CVh2Re/C1RLLZmZXjm+AcYJH5fAp9sKvfKuW5bg90jpE/ax0oX9o6hLYaiajOY0y3fuIVzty
KRDF94efBTVngEF3nlsjq1wm32C3LVGVZoeF6rqMexEApGmDUmnc2lLbkDJl0b7AA/uFr/ZCQjj3
joJMQhpMnU0D4DT53AotySSsPdiXdfniDcWeeV4XWvcmAuloeuOzRz13X2dYz2O0iF6kTnPv8pny
ZxxnG/bf36CO+dDJ4RkGZV5kkt/+uSj8ffuqdvaom9+B/6biFN2NPvTxj2Ua9tlLf9y7J4EnXwr4
fc/g5c2+uaqukm24k3bePjqUCy/vpTCTTyQqDAjvMuPrD/5e2hfXWPBss91SmPl5hM9CbiEDdJwm
MPogCKmlEqeEN4t+jvVTt9qt3MdXaS7ldiyqCMfl4aHXMmrs/S3qC+gw6ogd1y6mqkFXV7YXIJYs
CjUlcD/4fXmhZ85AKgJkdXgjzMDAah96j9HUzdEX3zvjJS1u+yXrTmU2Bgr7FjV2jSNw/Pcne8lU
GA81o+YoNf5HkOXI7WausEZj6L5NaKlT02zXXRZsCvhz6ObW90EXXmV6fz+kAfJ9AjIvevckDv73
whQCG4UkFwFZlBMs3ox2rxXtJiobdePGKP+JGFatBP64rZZWv6WvnCJgkB7TKHnskU0CUPThlYG6
aVvaVH2c40euINbzn84raStmRLxGqNOeMae0zKxlXxW0oy7elh1dDBRIG9df+kzPc1dwSDxIiEBS
rv7pTJ9MrSzoQeEN/f84CKIpU++EOxTm1/FDsE8Oib2UyJ03AEfg00nAyYsuQIgGgUMClpvsqjVt
3bPHRqC/MRWK7ytzXR3MlWJriBY2trwKt8bVfz6xpz9gvBFORuwhwC/laMOhuh5cyUL7PZGRBK2X
wpyDhiYDHVPakzghnDhJqAcL/q16QFUI/MMfu6H0pjr2V+hyL1qrz1wtJl0biYe5CgBmWm/s8thF
fJAWvCPcZdqtiVD35amby+O+RBh/wcmYwBHAPzDoarZwk4YByVhdRfgPTfCVqaS/hMq99or4vS77
334j3Oet8BbKI2zQ1RfcdGZSPBphADN5VBsGmNevv6RuvUGuxv5qNaoM9fje2WkMT7vTUVoL5cfL
A5857IlGFUIarcnOzFIMTRAjwDLNUUvvUQq9rc3kRyT2V4goX+mBsW2zSEHAYAnNNHeRE5emrkF7
l8f5ZK+iKtM3As4pcAbSn2bJne2pV2lV7jvLfA298tPLwHdYiEr6zbOY+y+Xhz0Xn/GOgI7R5uSM
KWakddXqolv9ucTLu3LX7Elv1/VVdNAWPsuZF96XUJP71DFbqWpNpzyW/b2S7UF4ICSirZz2OTN7
W6vEv9jLXwJOnpQ47CAEnoTVMcM8wW6zXNmg5oy+UpXQFYRJUFECaXHfNRTEGEUHsVI50X00vK1H
c1Di7X8515NvS6tVDecVoTxGN/rB2rqHaqWvqqO8Ql1o4W6Ze2tSI+AqpRNiqlzdX7+eUEUEn0cK
f30nbeFV7thJyeolvC02LegPtCoQ3kzsRVfGmRMKDBW57ygrz1NwMudSZMi1bPkVuZn+O6bkHqzR
04YTCJZLXhf2sgzBn7LWJA8lJNUf3eJQPKfP1X7hWINZ0t5TD80LooLhXrmuHmJ4yC/5uwqh1Fwj
m7vRt9FB2SQf3rDKv4tokXxIh34tvSIduAbMvoxFOedcwPM4+WlTul3QNZYZpvy0sQGRPWj7Zq/s
0ivXLmz4wwtrPpNDAZenZwwbW4MXN5l63XTconLZXnkRbpy8x4soV7DtaJdATDMXH8OCRw8SjNPy
7Kka10nlmf7/H5a/D7bxLtg6a+SvtB2n9Lrdy0tGyLP76iTk5PAQvdxq1YjBVQZuLIgZS8FCb+o8
gqpziUCahSDD223yxVhxHNS82oRjhy69K2XPpSMvMI/nQ3DOq4hYUM2fZLluFGJYINTCMUfxsRYU
tGKTzeVDZi4E7sVjHw9a/lmP3YhKwfLcTqBdCAgQvkFevF2OMLP6KrI+UCYwzIKdMS0zc4n2guvE
whGGG7WedbL1D969BR0MqwRxXdn+eqlcMTcqQ4UiDr7WgBcymbhBKVCpAAqKj6aG2RCALn0J3aic
X09QVnU+HYbGfSyPGcJJ5oPyu+sBs3KOTdrJ1AEbZaVjc2ELphjflaL0XrnBgyfJHqp/7Uuk4vrR
Cj8RnXt3VRNpT89BFM/l/zWuedM0CgIhEWAKKc9eBbdDLDpqH+UUdJhZyDuv7Y0tyEmyqk7VbbVS
PmIRcXbPteJNFXoYqHERq/1e4zBd5ZEFU7JH/VVRERBGGvreLxXFvryws5NMj2SEDMAema7roPRS
0+SVA2n8FuXplSQs+czONGQpDfLeAbpNceQsy4plz8I9JWKOt71pu3skrVPsrzblGhRX8oS3k2ur
+8ReKr2e55Lq6BFp0HVGheOMcS9hSlkDjXUQiDrKsYGYNLqLLWYPlF8vT+K5ThRsIlovvOr4h8mR
8nUbjTj8Ju5dB/ijO6wS/FiQMyi/xTfabhRyEdeM77W8ztbJbunlNf7prxfh19CTh1eOoG00dJ5z
HEAkhvJ9hctDF/5aGODMXBr0O80xX+Vzmap7SUNSZF5sWUf5Mf5AB+sbCqzdDxx3biTb+N08ZUDx
UKH6iyX8EnYyuExOVRfTBQsSVUAaV9q1ActAlRF8Hv5mDanEQDql7ju2876uISLMcdU5icELtvFX
vXFtbId9raykR8+3cc01aYKEazw4zL23iexw6YSdm2KYmnBRYabBSZnsoTrR9ZBzwxj30J4H1qP6
3bwBqHZABGRX/hDv1OtlaYCZOhRdu5OokxnOq4DHyMCogxtn5/fr4CfCyvFraMvPJZLOtvWJuktw
22jr/0PRYH7IaB5KqqqNRPuvU96rDYwCPs2jrm6bNc5hKEps8k8DUdpVw/+0rbjOEF2JbHlxucfc
YfrdQNgepTLgOvLPr7FjvdDNDH1sctboIQGSVh3GyveYo7l/IeXGAUF7mLsMjQTEMyb3jO7wDOod
3zyO1jdbdOQxDHrS3lJbv0JNmsdXsVb6VfoAMGuxfjB3d+Mxw4OANhT4aGsyVLz1xDgLQ/PPc0+2
4aS9uhuUzlHQUOzs0d8uIVrHrGkyt2QiAJe5UC3ShslozdSByJ2wqQpFugkxHBCD8qrV+89UEFHb
xUVp4XiaucVOA05T7qbVgiJSCNhCObFlW97gP4w5HCNMXzS7++TLWbg4Z9J8EqF/B/nnkX2SOphD
iLhTT0wF3ORP9CFydSX+Qm5fssUXjPa61RIweXZaycCwbB8rs9NcP7UisfUij1Ea8q2vKjeJHHxa
6S6M67UgS0sH4njgna0ikGGqBAAbzjqXyER4RUrJj0kdtV5yO91ZG3L9TXX7VyNDO0Ec3Y2pOE/O
XlfPcexSO/3oFFBjMKjSepzFcu2b10gba4gWihIz544JpGYUHOUto06/xowjAYe3Vj+q6iDZUYga
uyve9UpargHbZUs7ZS4cIgNjvZcsSJvqHbllE7dRUFlH7R5huZckAWeHT+ka1z2b4W7qHySQFViJ
dfcXpT3qsiexxy/nZJcKVTZkfk1svL92ut3eYpRj3TV2s6mv2ufkFlfNhW9xPLSn2wahFnAZrCbP
nXEXn0RMIwUYzGhHoFKEGNYF4lJ4mOy6DQWI5//DDTaTAOEf+2+8McU/iWeJA74YQmgdh5/6q75L
XVwm17odoFUBf0gJrupha45c26XMay6x/RJ5cszlZWHFFmn6UXV4EwW/RtQEzpDuTtFWmEZYNk/+
nXO31AYf/+yFCZ4KWSZdLTVmTNiRGqFQXWi3wk7+z7mqFLpHpiVvY/iNZzltiP1J1SbMq1P/CJF1
C4XcFhv6xdZfZHlfIk1yEMkxVHQ/iCSgNVpnzhbdgz0SBa8yXhwLu3N2t5yMarI7I78yXavw+R6u
shcRZy27AzUJ+CTbWLv6QX5TPtu9WS59FLNrNor+joIjbJrJFSz6ZaQKijNewYgNCN+QU3msP913
8SG8sR5z3KpscR1sQnPVriK7WprhuRSAN/u/8SdTnBtx1ye9xxS76/ao2hzmt01g44yAaj37NHvP
PsMfC3M9d+6dBp3MdROIuZ4EBMXNuN7gaTFc5bvwFRfaXlpH10iVUhKr8AuHc/F2OfbsMqsarXL8
NTmIJheKJzlt23eE7oQIl4EQud5eqFe55S+Qd+ZnFhUvSdWAgp5JBFtdOQDLk81jd99tg8ZWD8PL
8MO3cRaQD+OLAf2opQtldnTohlH6BFTNML8eeWkSKamfx6wmro79qv0wrvPP7N5lKu0BU44dhmEl
cLX1El5lLs+i0AjklaFyhU5OPCrrJq7TFt7ocGpaWVtx1m8ur9zcl6KBeEfnCFT/2d3cwqguu0Hl
QXKlbeudifZiebXM3p5N307iTMFEuVNbgkrWzjXl7+XP8ZKSDuGvsS6PNdhCmXFckOmRDdyFj5/s
jRLqZN40txSjJtDNo0jlQxEQiqoR6aQQHX4knry+PIN/+Gnn0cBkyvS0pDOyfCKZjpAj285hI9xj
wLCRH6Wf0jbehI/4LDk3Wrzzm1W3MfcZGC35nVb7EspnboeOlJexXAw4bFr0lNRMEAWj56vAHTlL
s10ewUf1l5Lwuf14GmZyrLWsoFZXg4kL1TERXwr/1+WpnP37NMrQUpfH+vrkGAnDtKXHWZioXBzM
HqvARWUkWZ7bGichxn9/kr64XSpj4FyOizXiAyMsKN/Dg7HPfmGoSWd5bBdRCDSvRyEj+c1orvp0
vVj9mKmDMr5/BzomdSe/AqSuEA5dbR7xC8POS13hZbRLBZygKxqv7iON2YUrcXaHnEQcp/4kIh6p
LraXuXksB+WuToRdFli21S3p0p8rR5DGgOVTkMXk0MLJ8mucINfLEOtM81h7QFs5UpCnpyUDNsE9
hNfxO87bm/LGReBVsp2VeR8/oARqR7uxGYq329VyxW52U538osmmHVBWN0NfNI9Fh6+6/i2oF+QY
54o6X8Y8uR/0qhPCPGLM0dVwU23NHWY1u+66c1fmc3vjcikFOyyd1trCMTd7qOp05eDMosB31oDs
sdu2BjcwKfUOyOUre/eg3fEs3iab+FlZiDY7jyfBJok/xvFxrOWZeUSfUVK/9SQYl7/+2S16EmBy
agexOsCpT01woDpWeVjLy5glq0uYurkwaG2bFkBzyFHTx28OtQYJbsozWpTsIs2y+6z+FjjC98uj
mbuDTsNMDhpNdssijQlTa/iqivFLVt6J+oenNTdhsBBrbmkMqDqIk5GlnDEv/DQMlC4SjGNGOVyo
MNyyjpdHM8799I4zR20geB2czlOGXOcJVWAonXE0vPC6F6nQBslVk2u7sFI/gdRuEle+bxT/6nLY
ubU6DTs5teDImkJYDlQsB2EVG3xKMr2fPFtfDjPTycfg5mR4k1OL0lIX4qwzZifhE9jj4kW3lTfv
GVujR2yXU5idK1WyPXUlL6BMZy8kuqEgTJEG4NgcZ/7kYM4UqaSlUlJlOrSbBDl6/xEOKfnRAaGu
V/8wttXFrXJEGBfFmF22Mx17KX2YPcFOfsQ0O+tlpTbVlh8h7MeDhPosDlGHXl2Ft9k10/ExKuXm
1ha766Vn/czepQhFjZayuMjNMTk8Q6+PpCYxsd3CP7aJ9Y1bLSnSzzyMvoSYnFx6Jgr5/yPtypYj
x63lFzGCCwiSr1xqVWlXldQvDEkz4r6D69ffhMZ2l1C8Rc/YDk9MuCP6FEDg4Cx5MhE66ceqgVQ3
X4OyK9UGAqpL9Z+ZS29pQFfKQIQgYhdfP0vPWEinUT+yKIN0ah7c52YOxeBpn1bTe9PnmXf95M7u
3jc4GbAmlLqEQCKNTUktwX51NDA7r8a/ImMh4VoywP/87HhazJ/UvJj0I5Sn38uyX9eJ+nx9DXOn
D7vGEdZ/LUK4fSYEVIMITT3EZCXaIukf3RaEkm64CtbDjoGYfTes0x0CpNP/aFgIDcI4y6HuDsMV
qK3qLXESr1j7W8sBc+1q8hjy5dD7L0Ysue8XvCkWbGkGn4sBm6AQ5xKIM0t6gk2Vd91W31cY5Iic
cUVX3Z//BUBmxola34SWQO9A/kgkEUenu28aadCPLSH3zZDepuaAjkjZvQ8DKqBJJx/NQKrdGuQG
AdHfEh/UBHHJ3nqzcMFtFayDFBj363t/ySaBNjqki9AM4t8dVeifB0uVwf86kUL/hu10z+pOA/cH
JDKZ3byXKw4nkg7SkbdMMICFIErGjES7D+60fnEsai6O+vFbBAfBqqKPWM+wQztzrdxASO95gAAB
NCl3y0JKc94IA6x8dAGNQPzz58JrDdQTipnrRwQILnRbx/puGr26WYr45zDCqET/NiSc7npUIn8K
sMNQ13ONYI0ZSUgdrJgdHuWtdQDW09j1W7KJd8FKetaXbvXcIQdWDMUYoGghUSWsM+DTurqPdcag
srT1lbIx3cpNK3zR2AsWZQ5mtxVjy7xprgG5K3jCoVQgTzqm+tHHA1k3KDTWg1cGUAn084WC0Ez2
Bmww+D5gBaBZ8fqaZWOlvZroRxBhjjafRMVg+FMeVMdJgoSsz456U5kLF2buaYFNhYCaFrP94n2h
heSXTRjqxxApfqfddOaqSjrHyJ/KaimhmXP6sANUMBrjBEWNn0c0CsYk1/1IP5oHwHTyN66QYaBe
AyHpBxmuA0QC05Le4JxNypn9sLN4Qi3hDqbxNBgGqFSONGOuoelOlj1cdzkzuOu/kAYAbUHbhFLB
5QyKkvt6Sghm+HHNMRvou+Mbb1rylr+1XeLnmMH9/rQnLAk6MVqrZpR8C4qFn9Gu3IwrDbro9vK8
zvz24VxAWQdwBo3/+dk7nRM173rM7h6hUew0ZWmXIAa8vn+XvKtw2WhqW9BowOQx7Py0ocdxhkmH
gRyNLGVrmtP3tLJehrZ4TDvyEOqk3ihgx3HztPrIK3bTTbFbQDJdwVyfR4aOAYHUZXaTRIZjWpVs
o3sfA/KubieFPmZtgmkSiGXWuXZU2qU2ztwreP7jubs626BWC0pMSePHy73hyBDrLmtksksV2zkv
hEAWxLeQzsT/BKc3+ZqcR1GMVw2kc3LXPySZsaK1iv7K8frXmF0PF8vgcyDyRdN/AP0bhLIlchz1
YJdSkDHV4bqrWu+6mTlfh7kpTEED6czZTX9uW5JXia8qARYUAEuep9l73pAbTDY+tgr6C213yqtx
SQ5iNiKEwhLOMk4yXkPBKlrETZTGFjkSw6Glg8o354uNXfBqBn8ajuR76T7bRm+ZW4Iyyr2+5Nmd
PTMuvJudwiTN6GG8qj4n0H9Gyn1Q/4MqBOawgH4CkBSkZ2JCnek9a1FMxgqhXaD61MmGU0qlzfWl
zKTtlsnBlhBsBGBVjDUiY8rkoke1tmtMNN7VjSZT0BRpiHHzEBS1deU0evXKtdgWNvHyueLyWHBH
eCGBBRSrLEmYVTpIV41jFTCnwyyABtIAaMlAbLuuXq6vcsax/zQm3O0Y+QOpIxjjTYxyxRNJCCzt
K1ddjVsEVmHhkMfrNi93lq+NLw5D5pfUwuY4hmotQwCcVkdF972YIjxNXgARceJUsyVjqw5/XDfJ
XfjPrAFitehAcQlOnTfAfl5FX0u7KpVgsuvb24maIOZW1KVRtpl6BMbUv8lfUL1C91R4JHU9j7ox
wKMF9qDCDiGD2Qc7XgkBSncdvYYuHz717eY+cdtN7caSbcbg8rq+1Lkv+uNXCE9nMkxTAU0lgpRQ
WaHRv2Ld99SrtGZrkJc38mISMDOt/XPhQiFmHItGz3IsnPwqjqqTv2WeuZ0eitvMCzyyhZ4caMVN
d8BYH+SgdxZ1AgidLHzjmVSE/wqKzAB9HAwtCR85K6dJ6UYNvwKwRAvLdBuA1Bz5lY/FlsXNUvll
5hwDCwiFGshLcgSJ8LmrIWKx2unasbS2SjO4KQYMzLbeq/D2Zd+7fma9WcDLXP++M0f5h1Xh89aR
T4wKDGNH1ui3Xerf5YucN0smhM+pZ0UkWXjRjmbqvwam7CaQOlxYxoyTwzIQIYNnyzQvyj0Yi618
juI9xs3oMHo0ysEG95ynKHe07hfuxGVogdYzuHVQt4Y030Wpp28n0xyghHFstHJwta5dQ4zeNXol
tnVGTtc/0NyxgMoOxqXh3sD7IhzDgBiJpGUIxHpgi/ZhxoCxzrKDgvMCHoi0dcukjO2mkiq7MtTe
vW59bqmAdQPNpOJxBKjxp6fDk5FhqDfTwMY6lXbAug0Z861kJS+lUayu2+IrEbwqwROJ4i8nvkcB
8qctLZcjy0y5rbJ+aLT4a9SrLelQIfkHdiyCfJGLnl7A+7KSk9iVCc5jyHakrbcA0cd2BeGH63bm
zj0GlP5tR6RiCIEhYnKfalB+wohEA5LNplygx5lzUtxXoF2P/cJMo/B92pKlYVeE6hGkCJMLOVNt
Y3mNctO6KJXz7FCS1tdXtWRShJzGXV7nZSIpyKUyeQtYlBOHGHOuXkH5pnvLcKyZEFQ/X6OIN+1p
NtVgxIZQ+sofPTMH432AqUa3Hr0MOjeB0/0qnfgF3PPpryV85gzLFIxjbyG6AZGLCwBDpXZxYmow
7su4ZuBjfwO4589+ol9drz4p2At7pEbj0hCDAWPXPF3f7Zn7p1OApzmNM1jIRdyJWhoUgiYjvm+C
1ocZ2mRI11p/Q+iwcJRmbh8sWQhQ+TTHxShVp6Z52gWDeuzr90l5oPomJAt9y1kTwIKC3h5jNxfA
uiAuYrMgMJGlT4oR2oYBPodqYR0zt04H2Pw/RviOnmWXjaakUxT06rHWC1ezGkcCLcLf/ygQJwJL
JdIC7eLSsbycsibKVO4Uv8qy20dR9KQz+QZv6cJqZkqHKMf/tnVx24bIhwAObPng8v0KQ09bJUi/
Eqf6jE+1V2yz+8nhED7VDj260BKbvXoWENcGwGToShlCTMJiRlU/jVWEoNC2v4XCi7bhyIzsprVs
DtDg+MsgcYhhL73oc98R88wqOnE4k4YYY7cdal9tG2Hh4SulW+TyC19xLrL9ViX7twXxpBgyEFcj
LFRg51ShLq/EDn3+i/YE0y761lrIAefOPxDsMh45FP9xn38eTaSecijJCa4YJbalfvStDlGraWFd
cy4DyQkn3sV/AGT9aQUUTtVkZCZ0+abAU4GoVJVqq9AnZVga55/9RPjRiAz4SL/I3SwZJUhafEs5
apgxZrphT02y+gdX7cwE/wlnt9nSMrRLAMg7RhpbD+W0oUH0goLEJib6wlVTeagrxB862vaICHgH
/0J0LAE/ml5goWB+MQk0q+Mt9SfQw1MMQepBsjZJLNu0Icib/WJ0arncdnG3VRJ6A1VfJ8tR7R4z
NyiK1SBZd4UPgRSM+tfFtELHfutHTEKcFhZ2KxuAvSfSjpESMrIaZlf1poz+9vgtPAcSY8BRMKxx
IQ0QsWosQwSlx9ToPFBpOmbfLxy1mdgUJjAUh/EaZMNixNYAXsoggKoc2Yru0KretwBks/XSIzx7
bzCvgClK6BxgmPjnISChVTZ6iIsapPs2Tm2qfqX+Ep/k7LUxUYw2UTHEJJr200il+2Ey6HB1AUsd
afgCpMqupzf1n7yzFjy6jMCTXuobRGpv0aTCpckLtPHLdKgxg2FQW+tUeSFPmdk31LTQO+Bz68bF
iLwZJWxCexOm4pe43DbDUxwt0JbMoID5tBPidjDuQExBLFL0jd+EaacqxwzAhHcQVLkayvlEd3oN
Ix5cqiBfT2/XncKM3+HKDYC/IFEAxFJ4lcY0LkkQDcrRQhBh0o9GW3rhL0WzNSwLcF/oVmK0Ff3h
n6fBhNRLJ/Wpcgw1x3wZAq8EiYV85M1wjO4advFpGE5xEz76CLOBnJWWsc5zq0REj4oksLPwRsJP
UMYmLuWpU4/GE0alVaeQPRAdoPsTZy5mSnobYe9aX8hZZm4BJFaRZ4L9D9memG0C2KaAPwkhGgQ/
bHU4hEieA2sDDivv+jecM4QviCDKBInwBdhkMEt9gDgeYsGA2rm1QatjZ0kYI4G3vG7pG2Ms+HVU
cX6bEkochsEkPzGRsDRJuYXm5Gnoi5tyUg5QWWvs2Defi/IOIjxeOVofvZodk3qtMQsiCrpNRsNl
4MasVGhQaggTOlSayA0UreQUqtISZt8emox5ptU6ylRvC/IFAdUtax+TaQc6O7uJDadiUBEpak8N
G7sbDBdVPQgTJitZc6Gd53UKhsKJ5smjYZuQyoqAPUhqV26YYxpZuBCEzNxYMFbi5mDuXQUOXKx3
DzSrWBQ1EOSDkhhxuvtmXayDQ4NxbYiLO0S2lyToL/0QOgiYAIEPglDwBfVXlFnSSKVWORYo4dVf
StcCQVb/bWcHI0grTAsILozcC49ECtI2JfEr3NjCdPqodwb5ndJyff0wzYAloLXzrZ0HwIh6EV35
JU5aJksyKkz1TaQF28jSUrsoQoepAMx0AaQhi2iVGz19pA3AakFg+l5LhhMz5fveqGIXAoJPmWrt
gqj3PSjNpxDSMaJt0lo7VR73lhzE0CzzB1eaZHQPk+GuSMMlv315//hYjA4pe0QGl9s1KVBuBatN
ewzepxUrbeTUD5JD/tAeUFR9U+30ARJbgW08X9+/y6PAzaIHAn0ZyFSLr2xo8e80mZAQqPwD0aOt
CpkIG+CJxcEj/l7/vPU/LYmRI6pWTWYZ7ZEe6K6757wEpZe+j65qj/a4XxpNmVsYSKjRJUMlBnAi
4fjlll7Gug4RinhQbDnZ0+hFTpYC7u8u0c9F4fShPsaxDvivWCMGmhvto0EDzAGQ7mBv7NOn6ODn
mFu3PIL2uYGjeJ+5kmu40sb0OndwyVq97ffhwj34fmOFXwLqa1TI4b85pZ9QeALmuFHGBL9En/Ln
xDdOUlQ/ZGN1GrMeNE8QuXZMCMYTiC3bpFJ8SOOZmpuE0b0GRdWWmF7TWgep0R7S1FqRrMoc9CA7
uzT6la6wA0jBvL4gttKquY2/6TnQLVvtcIvQBFASoF2lWzlVDyZNC8fPx/tGp16KCrE91UmI/8e6
qeTk0KjKbcTpwCWjONJa/gMq269TzkAI7t+ltHvUahNAXYoEBj2yzilKYAL0Rg69XmnWU1eXbtlZ
nS3XDPk3QDyOVmsLb+5MowdekeMukVegLiJ+Vb9mktEmCmjUI7u+GVxjb+3VIwSjIbO1/SYvfONK
lrt4d8tuA+epXIadXgYb+AmY04U8N1LTi/p5FpWtFkmyfByBUFIhHg0PAIRSu+KcUbXlpJvlSaR5
mzqefwRYl4hJhTb+FPsQ96N95GrZPm+WnAA/hBeHlIBFB2AWzMOJ3iYYastIw0E+YozWMSdQtet6
ag9xtsnC+lNpmy0pSQ7yEOvpupubAZxgH+HkUP4FqcZF27xX0O1N2dgdx3jLMjgeiDJpXfkklYnj
+xQ8Rf3Wr7Cnmb/qlHYh9ZsZ0IUaHXoUpgyOJ7RGhds5pdCxjCW5PVpPZLT9L14xlSBFB70KA2rW
OmhnlgmOZyKLH1a/J1LOknWA/EGqY8Eqn+ipnxmU+AonOGD80ZG+vrE2Sz2z/8ckeDRAWg0/JF4d
hsQwaEOlBX5TdRrMO3qyhuHyYotWvq2CH9g23qqFCOq7gvLzWOHZBDsXYGfY3osIaoyGqI6ylq+T
t0TBcRSvW8Rw3So5AI+PEejCjZ6Yo56Ax0h/RbldLKO1Zx6cHz9CfN9Uag2UMLxvuuR1zccAka6q
XbpBMxVAvlYu9kEQ7FyobJstcCeK0bTHkmKIvj0qfusw8PSmKuCKIcRX0BklI3hWtYcylFwphq5r
ytxwAIH9WN2rvXmLqUbv+vXiqc/lBwB+FvRvoJQVkfp+CIprRcnao5YHThPiZZffSIwPnwz2aCkL
b91MMog0E6kYHAhvA4h1LqPWUOTSU0g+b4PH1tO26o6P9xNwbfAu9Fh8c9VUN4rHn95FGRh1ZrXn
5oUvXTZlmjUxVlvjOa8RridreidhjgmP1Gap7DrD6PRzsUIgQ4O6p0MNa91r9j6ATyDysrUFYvbO
jhAhfhprGcSGFF2fhW2eKXX/tMxD1jP3kUiI2MIelhuPbYPbaFMNNme8ZicuY8RF0xoFBedqFe/S
g7bQm5g96Oe7zM/cmXUpmkDJXsA6c8HesDV3IVYu3VoOAfx58LiaUegh4VviMZw5yxC/g4Y6atyc
d5rHsWd2Va3BwEtAsd+FZafyWvdv2nonYbLTX8QhX1Y4kW+f2RJPklSlhRrClv8rPKjr0QudeDt6
IMw8dJvqs5PBaiets5VFEEBev7IzbUNum8tKAk4B0kahLI2EXwV7HGxbT2AB8KYNJwFpOjsG89Ay
1J6vRPAQaNfJACFjRAraScIphq5nq1QJ3gUWt/aUPEmQYP4nCzozIRxXVakTnRn/eu1UPrDwAsS8
y0f+JJc+Xrc24+0B4oIYlA4vjKKesHtMq1BlYEjXDNBmsxY5jEYdJVgaK549IGdmuCs6O4wh65Wx
MpE0FWoTeEMbrENVfmF6tyn6uHL02EA4Kg8LbabZj3VmVbgCMs1iUxl4LsoKEGWDIiJdmJ2Z8y3Y
P5QpkakgaTGE/TPUJsrRZ4UY47u0KY7RJtkh232u1j66WS20SMZt8gxAsBO448Knm+kz4eSf2RY2
VetbUoUDbHMCyf5WgR/tPuBXIAycel27KOM6v52/1ypsZ5HlRB4L0h5JAXTYVLhl+/ZPTqOpIvUD
UPxi2jXqk7aJccWOBqugV72rUcOT5T+uG5l1jOBP/LcRflbPzmLhtx3wftg2Rblh0MiZvjrM3VXg
7pG1hXhi7oXHJ/ptS4iXk1QKAz2CLcBbRwSvxqrMbdljN3CQruSB8bv51GqbrhI+eIfJR1W2F8mE
L7MVfk7+8yNEhQmjqjR/JCp/gerI5odF9VhoI7B01DvjNrjhvCFyaHPJznazxNQABuw5nwmaJ1S1
iIY/FnxmOxpsIlw4VIt1Tpjsgx2lxENfUfMeqm+P1ChuoemZOkSvhs2UpWsks8xGvW8Vt+MTK+un
Tksrtw67N5OAocMopIPlh5VTh03t6CW6N7T8sCD1wMr+Tq9SlyV0xyQ5svE4AsSn2JpaAWCRg5Va
iV6MIbxJh3Zf69OLmbR3SWF5Ken3JG80p2EawSCkjHQ9Un3H6vPtFEarwjKfZKXftRJ9afpGtSkF
NZKv3LVU85LJH/d152MEJko2gWmkK+Dcv+RweGgs49Vi+Y3mR7dqST60xLyF8MZnEftAzYIBE2W7
oLWDsNz3enoatSZy9DC7k0oj9Jpg0l02tX+g3/dsRWZhx0OE8djGwkB9CHrKIm4Dp7CKTVuEdyTL
CmjtjhOoTYPPNm6OKPk9qq25VZUxc6S6L1dWGW+HIdtqU/nYp6ZiB+PI0bvWhDnsCLs/9i6NNbax
FBxIpQVi3yqL55gOg12O1apq5K8ibHUvqSLTi0266axiVYxSAcSFMTjXr+qFx+GADkz8INW2gLz4
TpjOruo4WJGml0H74uvDY177dwpZig4vHkCYQBUfNRL0srSLxkRixhLQvBZ7KZQ3ZoXraUy8FLX1
6wu59NUwAwAhCsjouWASTXgnOhCngnGTNC9jm9lonoKiFhRwxAQZP44SMFVG8qjHDxUB7il+r4Ye
c9B/W8KH97v5IC40q5VLdLEaElalptW8hDl5VOtuOzTRfRPoj5Wqo+xM/vy7a+atkbN7LwQy4Gke
W4UhVmo8TL+9KXu6bV14OTgaiDHtl77kXIYBexiyRjYJEnOxKqNJFqtDFbkkp9czoTYDWblfXKZX
Xr3lt5w5KMcz/KAsRfj83buICc/s8lN8dko10Cr7HYV/k9fDq7bSN2YPbUBk6wCxQJdDctXM/kdb
C8kD3pHgIAnBJNo3qHwhSWfftBD9ASTDzK49PkzZHdI/l+ohc1V9tFr+Y08INeBYWtRiYY+mnauz
5qsd08IuqCHZpbZYZbq49t8H57c1IdAAExujkgxr8tp80Ff9YQLfpd05cFtO/QCKndulKvvl/fxu
46HHAmpGzMWJeEdIBueW3KEcQdZT6EX7YIcR4TsQtg6eDi4vXvi+/gln18jpw2ARiohiXV9pq1pn
FQ5NG5VuR3akWhJdu/hmcDl8lBCINZCJy2I3Ow81NSZ1074U0zYH8AQlQuAME4+wJUuXZcFvU6jv
oiiJtrlYyJjiQqWcE+YFBZrnILDJS3PI1voheFac6I1uyMlyrQVYzeV150aBPlCh5ooBRtGl9mNP
WTn47KXxyE5XedMR2d+oOzR3bILx3sGrH9k6dxLw0CwEdhf5jGBbuA/DlMdxoeDVCKbJ/jVMj6S4
o/qNnqwtaEJcPymzuwuQKNppHHNxQaw7WB24g6Ds+EIf6puwc+LvrppX7qFylNt4O5T3+iF+kBY2
eO78nJsV3HehVFMq5TBrkOFJSkJv9KWTlQQ3apsvdA2/Ics/XCj289yWUCRBjJIm/RC3L2mNWItU
0s0oAfreD/Qgt/7NlIIvRg3ju4lS4hJVS9dJ1N3IRc0crTEjKAlOT+aQal4T1bpjmVBsIE3Z28wo
8RQ0HVQVJOsx96f3uCgLJ7Lqh1yWwMwsP6lj0DjotZpuxvoAAdZQOxkgLh60GAc3nAyMMk/qg8WG
XRMnJ4Owr7web/w6+VTj4hC0kVNnKgWfPsQvNDNKnQwBra2a6QNu+L4eJboB0B35TF28Xz8ZFz6E
P+iAk/BRTYx2iOXKbJg6v8n05sXQv8L8Ky8er//9lyfgx98vcoZYyZCTusPfT7tqo0D6LvE7L88Q
8n1dNySW2+GdKOqt6HwTlJHQ/xbeMyDn82ZEGHiq02jX6BMgvMyNA9PRg2dpStxB6/6oa8kpehBK
T4VnTNYDM4ZPVmpPCz+Fmzo7in/9FHDmYmQGdDsXdHlZobZJxkzlpOjNKgpyJy/JahiZO+jhuu/2
rNT3sU9szSqeOyNfL5gXPMu3eWwAwkRkbLwS/fNlr+Ugj9B7nE5K0h40M/9V47Q5sRkjZzOt3AYB
JIKKOArcFLwjbUJe+0LunazvIsfKQubmAwF6hBXg/SSFx0oTHF2av3RhZzbp969EA+bnr0TsPw5x
LI0nEwG0U8bg+BqMlynslr6GEFv9tR1ccgDlcfR2xWeyD2pkbrk/nrjSPVBSKzKsBwOMsAZok/M1
kDMDW3iZZ7/AmUnB7+FnaJUqJ9Op7KBiBAKAQ+Sn+0kvClv2pUMZKxvNTxc2VChKXKxTcICdPmL4
Brt6SjT93Vd1jARUEM2TWK96UlN1jpXk2UI3T8Sc/MsoB2UBDSJflIjHNPUTknXjaXjtv8hXfRdt
pk214zT95YoTuKPBduu/Fm69RlB5q79oO9XNVkuVaqE+cfEzuJs7i5+lpAPhaImfIe/8dQvprHbV
3/wX8x5CqveXHQp4pKXi3y9YHKE1UqSq0Y4nsh5u6rvqlvcgJI/cWTv/Tnab3LbcpT0Wix8XRoVq
kzF2OUDTbDzF23LLF8fLguqKrRd19GbP7dnyBM+RyNDdiRiW1zv+Q7GhYBm0wfKCoUb+HZN77dcI
9v9k5T/+zexAXON3FezsAxaYjPX9gW/s4N8MYeCGcXiMCCb/x2r6J7fz9yrFl6KFemVYFeN4KvXw
iJLTrwjyz4NsbfqBeEnHnvolBb3Zq3lmUYz1mMWmKMIXZArSqxQSmWNt5ybAJfTQoI628ADwv058
fwDi//cp/R5iPdvMoLZoOqo9zLkyiPcbZ0IzEGKd2xz+bgluI3ZPLj6dcPcSw1LaTmr48RxckGWu
JIKmXOcpHoi2MztanPtfuITfSKSz5WVaGJGQ4KyMDl1PLkQtJYfXyvsVWtkb5ZC4/u1SCXLJpuDR
o0SLUqPlN8MAwe6Qr4wW2Dht6eEQk8iLzRScuJapbZEWA/90ndvegmAN/P7qp+LUdozejboQnolg
ENgzMEGLtxHNG9C4iEkrADAVolitPAWmUmzbth9uJsP4YFT/LDmuCBw5nZ3LLXU7C0MEeVS0NpAd
C2/05e7iVyAtAewT5LAAS/x03wSlx6AfIXiUBx8KpB0ZkC9Vu9DKEduokETnGnC8xYIkE/8u7G1N
UWNBryM7BUcVNHrUaQ/GiguF6h59AoEfaAAouKOWXJs4M35hV/DfMq3LPFf67KQVSmMjz35qKVGd
MW4/WIoaSFW9jHSDWZLA0xN1b0hQH2my8FaVwm1XoyLjZzt0/t1C0109iZ/Mpl73oDlMM3Yjx1Pt
TjJdKpte3mphs4SnQEPnl5UMm8XhfPEfmTdsKpfaw3ux+vt6AX9tEZRfQJuNHBWdy58HQEGFNh7D
KkOMpr1OrrXKAGmr7MwB2wvqfaHshL/820XXJWQnF2YFv4xRX5QcmiY7VV+GZcf6H8FG34cuKW0Z
2kK1W7VrvbYnr3Y6MIhsF9z0xannW3y2aB64nvkxzGdCQA3pMRY9uGybroaP/CPYRd+63arty7ZV
2ovRxEVyIlgV3PXU1/GUhmV28g9cdibaJWtmaztzFe6o9z+ukO/A2QqluM2zMsD+8s+qb6EBDIvp
E+aVQt7Z/OS65EuK7CIE6uKjCq56RMnfZPyj6vb0CpCp07+wEz1ynBnAgqipGg/6rn6UQcVe7PNh
ETXBN/DH6ytssOBmUEIYrVjHWa6Br4pSuwmXsLYiE+nFEgWPUjGtnSQVJtgn5i+ULXP9dbkq1vmH
RlbVtgDUx3eWSemWDqzgE4xctZgZsezU4rwYUKfbj+rd/3ZkvoPhsyND6NTpclxnSCiyyFHccYAc
ROiqufM5ODo4t1cF1P0+lrQJLh/en1/t+6E8s4vJp6nrGtjtd1CCqjsnB8Y0Pw1goJafK0BsFsWx
L+N6waTgfSIg5MockgFIWvRVsmMb6UBW/FguoXgXvtv32s/WltfVOKoyDKVqbfvBppHe22Thw83b
gD/DRC7UHUT+yEzygWNJClz1ivdT3zLISbT90hO+YMUQAoVE8UnD89zvyBZ3eq2ceOQ3rtobdpt6
oWdslyK/y8LS92f6z8pEfAYBPTNNujQ7datgA62eh7B0CSRCVKBpcihGnkBT+PyPbsFvm8LRMKuo
tawSTpqszV1761d2uvLvI8d/wuiTXT5oUKS2l7Q95998iJn/6xuK3S+zs/o4sxLurjnyStmUJ3/T
uiEkCdJ19LGwxvmH6Lc14SHSWTBWnP0axz/a5E+h+5lt403J/db6uinuly498m9L/FSdnX+KFHJM
Aa0+mQFmbyTfHobQwWiTLYeYTTAe0l6zg6VLJ9bc/+Wkf1sV3qGgLw3iM6wvbSXTrq3gy2jYa1sV
D4Fc5E5Pw00x9FtZ9m9YPJhuWVbQoaU+JJBDZYPptkfqs8a5vhVLF0h4nHIj7A024DAjH7C14jVD
aGX0b9eNUH48r2248D4FVG5MlWb5CdPe8cYEleOqa/3eqWm5yrXuFtymqEASaZNnYYCScHqTpWQ3
qgAhKLVnhLELWKuHSXJHL4InJUgf6CCvtUl5Skj/EkTVBtRP7qQNK6NPdqQrU6+S0HXvKmiwsTCz
kykvgMew9h1p7qaAbswAr6Q/7cAkTZxYapqbVvPvgmw6qlqmIdasnsEXeow5a/nQVQ/j4MtOZkEW
tuvi2k5j5bWK9cTR8fc2kf6cDVG2iacSxG+UQlA07Go3t8Bi1k9xuetKJPWWXj/ppp+4Y4M2gQlk
/fVdnvuU4EwD2JuCAwq4xZ+nWkm7NI/bKAe33nM/yU6SQ1BL9heszIXI51aEu9MEWeX3apSdYvMl
qB8na3DzsfCsQl0wNPsCn1sS7ktaRpqqdWF2KlLb3FEULbJDvlfWPDNr78IHeekxmTul5waFuxD3
IC1B2SmFA2rf2R1nrvhs3e69uVvWRhdRft/e4NyYcCVCHyoMo46v1TsI2bDE+N5apW7H7GoNYE1i
+6BwB5L5fVijyWoa9iJbGrcgXsrzXyBEb2pEpRyz6vxN6b1oEz4nt8UjNKcc6hq/Itiu7fEp3Jfr
pT710pcVY7qUMT8Y8u9Xu3O1G32DSeV1hF686pa//r62prjXYiwnx1YxliP2mr8s1YOGlM5y5FdU
hMGNz0PjJX5+flKubO33w3r2wEytnjAmS+kpjya7VTBU0d6p2lcMZ2It6nks3HsxmmuNIO4DNcxR
/tI+wRCV29oH20O80NOO8nMOoGi7Xzw8F00UBEFnh+c7SDpboZZDZipQsKXoqILnpbzvAcvWD8Xz
uK3XgbuYG88lUef2BLcTNUNWsgH26IO/boAus8Gv8S0eiqEvFVAnz/fYwrO1ZFNwQHUvlbrvB3i1
supNiuK7LpsWfM5scnq+LsHnKBC3DXMTJwVqhKMthaCoCl3t1j9GD9Bw2Cm77oiCA4Byjn/bbjn8
fKlVclnyEz6l4IkMyuJIVvlhDW71uLdJl9qkN+3sUNXbnN5X9I8aqRfzv66/V8pMJK1y5gJOYwFO
PfSMfr5YZSkZU9VD568chnVUS6Ed6Ul5zLLRvCdJg55o0jok0vtDOeWp69eI6ot+G0ECPU+nXySn
zDZU5SRH/sps5dsYw+J3mdE9NeUQupCFgWON5XufgpAoDdLYzomWuk0axXZJ248iBATAMOizFVqH
tKLbIdFAE2TILw16Os4wkMG2gnwF7mnLNaxuMzUIDAuabEmdf0AgyLJzZTj0bfkKSvw/wckCfFY3
goxK/5CTfgOXsSlJv2qzoXQjKj8men2nls06CPINTQEoUHwJBAkWecvNrLdbU35BKTmyyxrjM4qm
ORSS4WiWf8TxeKjNUrO7aHI7mfxSatntNGtLO2sPSYDNRJjXW4rbGOW7NBUrU6lWatLdySYQC3qK
se//I+3KlhtHkuSvtPU7ZnEmgLWdecDFS5RIHZRKLzBdhTORABL3169D3T1FglxiZudhxrpMVQrk
FRkZ4eEugYUMNMx2nGR4RCM1anFN+ygSdcELxauCQF/yUCmWslY86VR+zErpJaTxe9umbqkUULmv
a+CMS/EuIslD31VvIKyTXgAuGen38zdDgQqHH0i4NEiLC8vwdScrtN72AZavg3Ihm3BHvHuGpOvb
9Y104RCd7qPxYj9yRmhK1OLGwD5SHsy7ymtdf41IbyV/FYvgi3v5YUTNxWvUWsCTsohmq43n7l4e
mSggNYzq+nl3qAI9rhayucZB7cmq7anV096rZGkBUM9yqOcwGudFVvS4gQQYxBcQFzxXgki1kLFe
z/VDoeouo/0TEX9ogejl8U0XoMBskNDxBe2nxNPbois2Cn/QK+oSPX5tEgNSDd1WaBl0Uwyb070p
ZF4ahVYxsK3SRiu/4VZtvqbN4/VlupClwmeDBkVGXzhasaeg7aH0zbIM4uBZXNSuaOePaAEcaUKA
y17QVXarvKEX0ZvDVV2INk7NTtw483NRihOImNEDWj13wMni9o9Wwj6wq0U029Jw4Z13am/i0oNI
5p0oQfIqBeulS362i8I2dava1D9QK+qd5h69Ab5L5vofx3GcBh2ndid+vI9SVBF5Gjz3DXFC8asw
INog5HaZHK4v5JyhSeBo+ok/dDyENlqcOnIhb0iQvIj+PqxmckhzUzkNFEWRm1IYYSoH04Joglbb
A+qJI6ubnHigU/wM7PYhXcyhms8jKswkAL8EZHbYp/ok2NCVHoiXOMdGlbZ18KDgqtBmunzGOTpb
rCMTk02pirThrC2CZyV+7UhqmQoIp0E0YhhfA9ynJP+IqzlW9ssn4cjoZGf2Yq80vhoFz+lNvlJu
IJYDBRlkUdeSK1vzcfeFQtfpPE52ZNBQQQ5rOXzGK8M2CjD5t5FXZMNzr2ounsNPUBdcZ0Pngv2r
sQgVZZuYxe3QijeUC8uCJ3ag6K+VEiyKqrJAQmKpYfiKl4vblsFWCWYQM5c91NEETXa2kcqoy6Vl
8Fy94ApuXc3jNu8stjAeG1t+USEB4QF4upsLp6cCiHihnMyUMcljIkIy/Bqqrc9AvNagcct+ooPA
BlnUEwdnRGPSr76QNi1yQQS3P1oj3dSM8UZrq7UuRstWjpddUXss7Fa537pGS9BnjYb2DuhODSr3
HQ1tUhluoOfveqi85xFd65xFduIb63QQZuq3lw/ur4mcdlBWcVD3ZYftXYDYowcLamH7EA368h/1
bXHDdt9SIJ0wlzIYp+nKqTImgUDWp1QLTPgLv6rtGu3eLUMvLh7XIVrtaxY7teh1g+m2vTmTRzt/
K5wu4PheOgpBiI4mIL3F3ZYS0LpL1KpMc250F8OMo0kdv+HIhmgKTE90HF8DANqhsOJq8LiBF3On
fukG+tpStPtYXf4zSpmXgAFcLQzXoLHHgt7WI06smiobVqZzUPdLH4YkP1SDICRinHV8akySgBPC
DRvpL5DlegjpY1gD9yqxTaA1q+u3zyXnjJIwDIGdBwrHkzNaq7RWBR3ylUz5kbIXMb5RlTlBjm/d
n+lGOjIyrSvEugRlgLyDNmJMbZ3mVqgmd8BnWypXH6iYOWLwYIqxK8cQl+BD72gMSvZ5ZiPOsjS5
X0isWhp9ZEP0xyuC91T7SMMlMCJ25u9Y/wMdq31br2UtzSGapVi+lKc2wMo26hl2zh6yUJ/ZPcql
G+d4SJPHFgWfCKmyDLc2QeeqVoDGhFlE2hjhPfcPRcHXRUWXVb2rmicpq+4yUQXzVw06yR2ErC3A
h7YdB9ESKZwkdYR6mYn3knnXN3e8yBaBwp2k3Q3cdP0MqhH9Y1rfduWhbvOt2D5pmr8OY9kZtL1K
gDVP5wisZ3aFPjn5uakMgVxr+qGUCy8QNUsUYpz+YuaYX3yyHs/i5JxjX4q88CE3WptsoTSFU/m9
FYUxkE0Q6MEF0RrhIRaVpRrcMry0ZFF2jUZzG1WaWdBLHuf4SybeoJEzEfKZ8HUx+G0jUlpG6/1H
J20aBlW9X6pplaK9P38MFfQCVe9cfL9u4/KEolsFRMgjOeO0xhRmyJ5XMiaUufK6dxXo0eJB+YyH
/YJ45Hle2ffiJa8fWZxMXKFoNGbjsMQF2SuQL6823btxQ3bKYsSLQS3TlsGaOIOMvRh8HZudBJVi
1Pe44WE2u+Fv2k2BVllw7dzSm85loGugMxN78VF8bG8SYXIScFFLcN6hLxy6ceTitUXAZQZZDOG+
AR6vvEXPJaoxstVG1jc3pKRawSykTDnPM4Ny9Wi+J1Gn3AWK3I3vLwJW8kATLJYQWyi28cDvSFc7
EdDnmRnZkeF7LfIdcmK3zbavQMqp55aOjHievJd0sBn4BMpQdFozQI/pvmJ3HdGXel/bqAA5er8S
kLVKBaDsAyfIXwn5gKbUTQJazAQeO+tzO4cAmdG0y/9wD0/i3JjHqp7y0bUi1ukeU5Db281mfGQW
q/4xdiE8Yn5etzltA/+OGI9ndXINcpoMlI02Qdq0QlHJrFAx+OjWdKXddmP2F5Sm/iZ7jQtL+ozA
5ORe/4CLd/6vVZ1GrJqSheowOkKpXqOVGg3EN0X0CWI13qiL66YuZChPdtA0mpS4lOu4nIxDcFuu
oAu+/BjBx0ji2XN55ktP26NZnQaQJAdZeomcLAipt6Rbtrx1TPMl6foZ532htH46pMk90oYCTyUf
Q1L3Iy8TKB5use091eMPSEnM3FoXL8ejtZp4PL8PA7EkeLDX+c8epMRiuabhj+uLNGdj4t7CLNdY
gtDywHTdLRuIVPDcioaZBrKLD4vjBZp4tUGK5KLJYAbF48hKH6G4AfzKQrAjW+ltcIaZa/CFzSfJ
x/U4CwiPpnDixPRIRGQGxeGDducvhlW3TECe1bjCYhRqnwdAzu3DiUfpoLWUgzyRHCqV7Bo1BL+l
5iH5uqnAu3d94b5F/q4NbepJykJUKoYpVbfR7QAWJfBJsAW7lRfCBgR7tgAifQkyq3Qdeoi3P1qH
r6KdtOc3o2iHcVuA2glNcFa+mCtNjPvyypdNm8UoOveEVgrgY/zVkH90wYwTndmz0/oDiuVtRWOR
HEIRxA9UsvR8sGtp5iaeu/lN+fTdFoS809QEEzxSjwuWuIXM6DO50ReozQWo6My9Xuacy7R3tsjb
OjXBCoFDYnwD4iWrW6qr3pPc5mlukebiKXPiXdggBknH4cpae/AY3vsjYw21obywKpwB11D5L0AP
L+aWjhyBOfE3EIIyioBjUmMQcDwCvCJZySv5UWx9iHSmnuHUHryBdPA32uvYt9uuKjR5h417/fTM
HFRz4o+SWBP8wBj9+NDZYJoBTB2gs+6dRNrMOZ07DBMPBNoMg5kRLlwTGqekCiB1SmZi1G+uxfMD
Bypx0GuCuGLKARBVTCV1gY1TOTJICkO73RZfSuxlmRWplr6Bek69DUS7CyExZjhQfB6g6oZHohmu
g5fAKd7LBfe9HGCNOf7+/+Oh8OvbJqco53UbSzm+TdYsei+B3ZwhM2YJB7aSG2us7wQOrp3ryztl
sf0zzPpldXJPp7KQ9ywdIJ/ndU7L8dCyttWqdRm3GMUkjCTnFS6CYmcYlg5wOtojok+UmRIoT8/l
WS57EjSmGzra8MHCOnHVnVTiLggDE0etcULq0WW0Ho0KmgdKgX+Bm+zi9v5lcOqBI03Je66E5sH0
9U9DipdhbtpxJTuS8HF9pi9u7yNLk/RE2pGs9f1KOLTGC2838Zw+zEVfD10YooO94Jxm1Iykrsvl
Uj8M2meSfSTYz3QWHHUxKP5lZMoqylDhygUFRioNXklVV5DDdVK1sRPhvZnVNBlXe3pa0XeIujpa
LUEdN9mbBuLiwihE+pyTQrY1LqFjPBhAAJygvTnwh3tUoQqny/GsQjHB+ffX69j41OubgVwwH0ON
wUcsiYsK5fXrFvRLD8eRbgJMFmAJOeOy7MoGsD3CkO8041JCtKeGgde11bLJwS0k8IRYpiEi36YY
r1XP72pFDpxMbQNHC8GUzHz1IVL13qoHpbGqMF2FJqgV9J7dKUpwo2fhiBpUnzulpFbdVo9Amv9g
Xf1Y4lOsqELvfU3FN27yTUc1QDEDJK+MLHMkqfxSe+o7LUOJjyFHAkLm5rEWR3GxwTeXXQ8epcDX
blvSv0pUwXO0bXVLjKXniuBbWJndhpw8DVAAtAKDLSnFWISqBF6hqvkTFzIGvR28l++ksu+WisbB
FR2koNSsmoXsR+hNqUG5GOnkhumSZnUMXeNFnzzGsrQW/HYnlMmPIB32Q1belbJAbaXWt6FIfTsN
C48ZSbLkQRTIhqWWJCb4DY2c0/7z+gqelzWgxgTlKREVX7CFnREpMoA+o0HI/EOo+cnGzNNVzQtX
4wMQbjQFhiftoSYSm05GyMZUgg8tzTZMo3jfN2W3iLsMSW1E3utaDzeVmXkK19ZGW72CzoFamZIm
VmiwN5LibPVDDwSrmg+ONCBElZV1zqMbMQhDNE/NEVlMmUJGhhwRVWwJ1BmQVoU6wWlMR6qyUHTo
Gj4D0hs7bd6C7ks2whVF/ttB52rpZoVZrQxh2DeiBhHvKgy2WsmjBR0EYd0qkggJVKGzE1Y+igyI
FjLkICKIoKh5fRG+8ehnbuLoGE1OaghCQa6mqMKpgyrabPAlD5xX6X3LFc3SQ5Z6MS44VyVxtau5
Llql1gpOWedLowNnXoI+PXT8aU+sRcN8GB3KKED5XuFA0pQbH2SEpJYWFQgYbXDvLpUmyJFvIT6Q
JpJqMwW/IvXVbJMnyS5VhkMaqHdaqt/2ITAHaSA/gxFTcylr8J5STEQTqlCvE6FFC1QiSp4BlWEL
75PAart2nzcI90yhu8nMxqEBZIl6yF9V4DsDRUtnOqRUWjtS6ueWCM2CGD4UNulQeaocm4u2qoLl
AFjsfYUy0aatoL5QDT1yNaFaL0w1bhdcY/1tnki6lTLjuYcyjguFkRp7E5IYZWE1pEnLl393gb6v
JPTMQygb1L3T9AZAMU0s603zDFq/Z11p7vNKSq0+EkXIKsA3IVUQ26XMfWS/ohZXcNpZAu0Rg0Gc
aR2QChyevPTann0WhG0S3iFcC+JNUghvEu3voj4ESBki9nBT9INU0nNCy9yqG2YsZCllDlXQ3wLI
uY+EB78tfII6e9zfGHqzL6GkYxG/ffUbqlmZn+4AUNoTtdkXUrMY/OBZRQUbBckDZ3Cu/qDutbx9
DcOhtMAodc9FfR3U2iHM2w3Xix9ZqmFAaS6hnh/Kbh0AVq3LLfwSL0Urb4ZtWnMwF2k/GlV7EXOl
daoIpDSyMGwMjR6KEq2gpaaqTsgD0SkYpMzTuTj4LFaA25Jk8GWDwWDUcpqE2k0FJFagMe3QRpnH
0P6jG8JGnOc4GmOak5M52gEJBVg5JOgwTJttVTg5v5KoP7IY1q7ehE/yKDcryPGb3Ma3MmU7zMou
hY6AGIJLACmwdOaSlcfTf+UbphCLttGMeoiQ2OhIc4j9zmOVssxNEPWF6h3V2KMR1gj+wVpRag7U
n+BZTbesSlvuWiurcyfgeznZQ/3HjZLWUlK21ZHvhLCGlY1eOWfO9eNy8VJBUxG6diH1ivhgEvZw
NYizFtJ0z5IkhVvqD7x66PSuHNzr/4+7vv7rbx7/q//rv//4bcc/LajI56z8+Q0AkFA3ifyi6aWZ
J+f5S2jcNrh+JFWDrC/KoKd3T1L1SsdkCdsTrAwiiuvMhiLFo2oBVmRla/SL7a5P+XkCdmJxcoUQ
eWAsKyL/4G/pfbFGNmaR3QLpC+67OSjExbN3NLjJxVpEpFPbpjcOuRSi2S+3zOpDSeaqoecvqcmI
Ju/2MgNPZheApFB5qF31Jx+pw/GQE4Chtqkzn4I9z8lMDE58SqtkPC0HLJq6NfZjhiR6Ag8mWlLB
ihCg8fT6ip09DSbWJvnDGhxOddLCGtFV8OpCJa7mTsqhlCHJDulBYs1uhez9utHLY8R7BKJ0wAKY
Z+kDuVGoz3wdzMVQBkH/qe4aD60z0iSazlx3mnz22BrHeGRNPj0GXA9oHRQVwB56sCeIC6CxYqX1
ZyzHCGchc5sNbh+Ur2ygFouWCkc/UEncsIIa2hAsAgoGZZq5XSh5JMMBApBVFhp3wCzxwcsbc+un
1KYhCFtTsrw+VRd3+fiugYTKyPM8ecjXtOy1wgy0gw9uVgX4Lx2daFry+Z9YAfHW6QyJCYduEmgq
nmV06ICqwRlz8kY391C7eIX8czDQJzk10/UZrfIIy575xS34VfEA9Q/XR3Ke7sNigyUdelkK5MUB
NDm14Wdt3oSyXz+Hq/YAJbAxAdW8p4EDutnAjhYpso0MJaE2s8J7xY08hIXdmIMR54opZykRfMnx
m2ay7UzScpH2HcqZ0mPF0DtSRw5AB67M53TnpmI7eGSMplQVOERwcYDp9XTQfRqigTbj6oFTvXBV
g+0bmnCny7TuvU8wtjBEhdRH64eQ1a3VmkrmhalWWpoh7dGhUdmgv9oozejVojBfpaEJuZNCTncQ
OVuKQfOZZ6S7haJ78P8IKwAEAnGDDJ5oHVDl00+Pihaoe1CrHvpAW2e14EhVf8uRigDjn536wlOO
7F0RjlWbxgF3iyU1dCmnnavmrceEL5B1rpsw84LWWBLCHloKEV85XyJgsoL2U9FnHOalC+HkgyfL
GvdFEuo89g8misxA3q+1JVv4N7kGnvzWoZ/xeq4L9byWpeMReTRHkz2NsJ4orRKhvKFE+7JpPDPe
NplqZ3E1+mg3Mp5qGcxZKpIWKUjYo8wVDeAQxXJRJLF3/YRd8Ej4GATOeMxC1l6d3BhFR1UsCWBV
tWquOFp8U46HVj8TvF04PJCrhbIegRgmwDKTbVHrekv7oQ6ffbS6FCj+6xwKOOAvVmazY5eCFmDN
cUNgAyKdPRUW8mUSMpHm8gEPnVG1NnpK09gpQKNBIn6nKcpzm/JFVoc7MSOuqM+RbF5wi7CPXlZQ
2RBA9Sc3fkSGITMG5E579Eb60Q4u376+ZhduwBMLkzVDeSQjei8qBxWHuzHKO1B9W6zR935n2L70
dt3ahQk1RAK54fFUy1jAyeKBIktoiFkKQLCMNVCwzdsc7BL+Zmyhu25LPZ+8U1uT41iVWRQWBTEP
NCpCux4SVHiRFhKh62JGy6jRPKLuWoNshx69DorojRm/sqOOJmG2Rd9fGKm4kli4kqiauBkyh6Kc
LFQ0r1pQvQQgg+UOFBotlSQQLgTqTtf9dVPuKr1wRoZ3CNvZovBDCvM13rRVL3qqwtCHCZE1tfGY
X3mlXzxVyu1AHrqu2tA6nTmR56t7OgUT91B36CMyOi4coDm2UaDamLc/w9hHUvKpKMs/HPZ/fXT/
HXyx3R8vPv6P/8GfP1jeI0cTVpM//mMbfZSMs5/V/4z/7J9/7fQf/eMu/8oeqvLrq9q+5dO/efIP
8fv/tO+8VW8nf3CzCvRm+/qr7O+/eJ1W30bwpePf/Fd/+NvX92957POvv//+weqsGn9bELHs9z9/
tPr8++8jMuW/jn/9nz+7faP4Zy6v3j4Z/837+vwqv//r8+u374nIvniEE/KHjb9+0dcbr/7+OwRn
/4aEOzLTsi7jdh5Lnu3X908U/W+IUkBaRED0KaNE8/tvGShjQ/wj8W+iORKSouUNjcvwf7//xln9
/aO/iThPGlSbVJ2Mip3k978++GTlfq3kb1lNdyzKKv733+WJOji6kPArJOR9QZ4MWTdIY55evj5k
us2OCdFe1+obdNuDsQvttsswFpaD+JCYoO/kYm/3bXzDDNHK6F0rPBcKW4RRVlgZqCGT+MUsojeJ
6bUDwT2H0uEB8b6LXO2+Dm/k4E2CXgCEqNFrhBRb5GbDu66ndh/SB4kRt6hzTyx+1uku9TeyeEcg
/1IiMmyDT3CJ2iz7UNJXzmXHh7RA0WgQlaUOFXNH6QWPgV4FuWSLK2SFOwtiC4nddF+0R5sE/oca
bhi91QBAV1DKgTJjmHyOGo5gJrNbLjwoVQximPRhkIqtpN6nbYAhlsab6Wd3eE6ssrZxzJLcZRU+
P83gLvpYtVB9stq4+4oE9CpU6lY2+p+gJrNRKX1N/OCdkaUmLVP0R6b9vpG2pvSkl8wODVfleF6h
6SuIn8roLkOrXC/tZP9G80EtXgHy1j4Y6R00H6Ihs7T+IVd3eYPKaWuANEeyFa12SAG+HpSrtdK/
8bngJkxD1i0XXck3bNOMbYabC60qrpnsuPLFBwg2ZOZCk6HU0BV2TEQnFhOPscbu1W4LH7jtRIif
lfFCzAFallIvhzZlUOuORBNHb+/lCq0EwzPv1KcqQLaH1dFCbw6BMXiRjBDIL340GhI8BbKvsl6s
m5gdtOoDqUHLNJmllMkDH5sOfEIdGdWtnOEnFX1n6AkshnDf6YjzolK9TQStssw2ufM50qhG89PQ
oAWmuGW9SvSnMC52SvSs+81XpyAgLPwl+hc2WpO/6L6M4kQK3aUCXZ+Wr+VWBrl6ReS2WvmgwuI2
8VWna4GiqF/U3rchTWWrBmj4BOSd5Lcc36enyEPnih3WqpXLqaexZmlIpdWEkMkmaL3XkJS/lcXU
rtJybdL7qGAWhcwrSp1+iZoDeh4TZMPl8B0BUQFBIaATkQl80TLd7RsF2Uo6c/WdPt3/OLyAwSIZ
DNF1SJVP3H7UkUArejXao/FY1CvPANO0IvdWSfpNUGVIme7Qyzpj9DT6Ozc6XsdHrQVqkoWVKCMM
1QLIqTSbvEjtqJhrrxnjkV+5xnMrk9wOaDaNVokxNL/qvcaIR81q6goPgQp5LQCbwkHCA66x9Pbd
kPJFSB5JhsSzAnpMdPwW73EfrHBo/z9jR8YJYZo6+u5JWGNqndyUiRTta/4Osk8JKNVYn8ugncYz
fw79yMgknkEKmPeZJEd7DNEI7R7iSsoGFUTFEl7ll8HNXJZZ9fLoKvvzZji+CU6j7XOjk61EhMAk
FEyVewJZvPhONbZ9hED38bqVydPpDzO6NrZ1KuMjXZ2YKYeybgelj/ea1TgQG7EawE3RYznyKZeB
ndlzKzapvp1bnGzXPunTgTewaMTSosnveh3c3ejAwJF3dDlzaqq5ZQQAbtu7siSgaSFdm3LpRaDx
o9RwzRR60aDBQrmVzERtk+zs+bdNN3nZgwa0HOJ95dUgmEagCiHeTbMkDyYQ7by28q0xwyIweUme
2xw3wtHxFbIEtRoo1O79L7Q8mC/tfeolC7SUa1tiSYYtgmI5ZvYsHmVMIE0P9PHKT544Gsp3pjDa
7YBsqxd0ARFeAILmmYgv+adjQ5OXTpTrVBc7LHgiP5Ym7t+1md/PbONLp+XYxiRq4jpTjVCHjcJF
xcfKfujv1FZXGlYt3mMnYyPPihlf8ohHNr9FDI4WLo213CBVF+/Dtls3bWbn6Hk0kmwrKMtw2Pdw
hjOjHB3NlSWb5pRitN/3zIRFddHggnWD9Shu2KJ0/g1kncuWXbrNjgc48XtFqYtyLn2bC5bQx1yO
GOdyMZdLmdkfUyhMqxaDXPgwE0SdJcefMWnQajBXLJNOn2R/nTPE1WClRSf7tGDXBIDbQAU63oN5
m9raQ7aiS7YHwmBso5U9ujJepEOzT7xZypzLA/yn5WmZTq2QZdAbWJYXIK3fSY9aY2kb4R7KgJaI
p62FVmzhx78H8v8e7x/JICgpyAhGJldjUEFf1RRItKdIrSvti658aQGzIrl0jTpfzGzNC2OUgasA
P9bIOQdo1KkXyyE5U6piHu+RpPwpeQme+x3SvNSuBWu4VXpXdIKPfll2c3HJhcv5xPBkk4LKGdoD
Gov3WdPvWgJQLiJCkMJ9JcGA+jr0j0LfZZHPVpRDJbmLt1LHl7Ww7/lcE/+l6+PkWyaXqdirfqtG
mITggCngVuYMwJqXgTUylfJdaYvvs5vrghc6sTm5TuOQND0Kt/Geu/4CpCc6avZuY3FPf8I0uL7m
guTXM0C0E1j986z5cUgTlwR1JBn1bxAxA9s4GXKmxbkMMGr0bT4CrCT5rsUxdEalEDlEKOHMcn1d
8EuwifKLpoNK4yyXlcsDQhnaIzRC42UrABodGbYAhT4BeWmBvqZQuA0LlFeZshKHl0zGu6dET02a
r4O0eFdVvEOTZyUAdUr8cf0cTGodOHUoC4Hbg4zqdJoGZMDpOegVoywhrkh2fUOhxQMljkJ1BhOv
6jDT7UEhAKZA2NkUXaHP3/H0XKcpXtIRkPtqvmSsWA1I3EImbRn1MWhwVI9F3SYK8gbM6NoiSIW5
mGc8mScrOH6xjPQxnKKJhOd4so+usdzvtQCveLKr0DQfLEct9T8uznlJtrO9OjE1CXVIWpYy4HBk
1w70TlS2bYLiGXYMq8AgkBnQDpsDXp9HVxOTk/XISBFHyDiSXVe/GDlUUtBPl7G3IqQrvaneYqI4
cooOUNlfK23yLg8VhA8ltPOqq1Y3Dtd3x3nsS6BnA/AvkjtgTkKC+XSu9XKAmzR1ZecnPw0z2Uey
8ApOn9Sp459Z99kKnxwRr1mD/KhUFpn5s2u0pRQPwGiXtkmANKupwS3AO+b899k5nnzZZGl0IwtS
sVOUnSgYe52W68LoN+3Q3OrInBZi4fTGXW8YKyWV9sQol12eWokxl3Y/96CA5SHnBUll5Ocgdj5x
J72PQhkFbGIn6au2/uCjDKJaWoJKrIQDN2pQy1ShmIhMcDSgo4YGbiRELwzsEjNLdXahERD0AJuL
RxGwGqhcni5VzuIsU5Kq3YWN6qlBh4wV6DXF5p03YDIn0J+jENkLtfgmHzkaUnAU1NpNXCtW1Q12
mKjOzAeNBk/O6eSDJmE0mHAEmXR5u1MXYDZ/LvbRBpSDywacm5DT7gE3s5mXLuR7o7Svm56biklw
XYZhHPt+0e4M7aXuNJvmSNJ1++tGLiz9yYRPZWnbVFS7RP5rfMmoxWLTylEWveNTO0Y52HcBzZyx
eub9Tmd1WheRRCMeQtQtdyO9YP+F7YTeMMk2D+F6ztOeRSoTU5NIJQMJVxfVmMa2G8sd7wadmcLx
jF7ZIdO3PBekxsx13u5qtsv9AJm62CLJnRQWc7M2syO+K0BHdwaqhBHkmjFr3+TCbJEi0CuEb4Hr
InLBO2nbqV3MvUcujk9Hrt1UjBHfN37VkdW2kiIoGcQ4AahvVmqKRg7BKdoXVCZnTv/F8R1ZmnjD
pox1Lmdpu5M1yGfHSPton6CMnbFy4ToYdUl/DWjiY3Smh36CV91uTDcMTrVrIms81SHYS8Hj99K/
SHa9wkvvfa5Xdtb0xJtkzZAOtMEI1YVfRY6qButY/anmQGu66MACPXUULAaEjT5Dm0rzFg6u2kC9
dO7xd/FQHE3BxLeEfIh4Pa5pAp29VHxTgR2eOeLjuTo7FjrQhppCZBn78nTbkJAkUQYMK4YqfOSe
vxrbP5WfoN5G083cHlUub51f1sYBH23ShoM/TiW03TUEfW1K5QInsgghl9xBfjovays2fMvvItuI
2VILY6/WIk/Rh3WjoR8JZIN9+yOjo0o1dSG0mCpYicHHzffe908CcurQZbaSXtwMJjvQWrHzjrsC
UuNiTXsQHOLCoqgo1L0XDbO75qK3PJrKyQnswYv6xx009jBVj6BfWKK5wc7v/wV5rrllm5zBAtxe
6NBjo49pDVv3UD3Ge7mkTmCXdr+Ze8nMrdvkLGaCWgFygANBK9kOavJYJSmId2av8blhTQ5eyVqC
rkvcAukqWhqqFaLdka5UL7Yk9V9pO5sb1+SAASNcKVKC/WjWlmwX93zPXruNcs9RCAKo3O62kROE
lvTjPzt1U46BFCzthQ/oF5YvRbrDi9bo47FQkdLs2MVdPhOjTAAOeHiNt+uvrTkF4qtmYgSAWI/z
Wq3q7ag2U7nhstpm9twZn2Alz22Na3x0xtNGG3KIjuKMe0P0Zx6OAPSP6RxFpWftzRw7Y+LBDDFM
iVp/O2vJG1u6yWoEDMfL+WTcuB2uOEtj4r7ioGmNyMd2AYD70JBFAaeCZ7Yl5NA1bfNnQ+gtnnHv
+m6Z2aTGxK/QQmvRb4SzLiTStoRAVU4MC5Jq161cDjGP9sjEpdQCEljd9x7Bqq0lx5ShhGS6yWpI
sS0r+OitMIt1PS+xTHbmxLMA4qdWWY4pLX7SW+pS2Qu2qkVe6p04ZmR2swLkF18KR8OcuBiFKCXv
GC48MNE66c4MwQswcoNXy5QDJ917cghBt3xhSt7cVh1/9XT7QCkVzKZIgIBUbDLW3IjkOq+rZpeE
nSPnslVEitWVHu2IpYHTrUey+vqiIva7ZBMmoVMyKoJOsWJ4LUdCNkjNLqMKYIn+tsxBuhz2hS33
IAGrnoWYuIl6n+PxmMR8lxbyKiiUhY8eJoNpXoEiS0vK5TDEQCUcQnbnh+ItEW9QpkKRs1+ij/jR
7CVQ+YnMAZ+JUxC03NAI0AQOkkkVFNoyiiglaC2TcknKe20IrQChlAFcWljK6NFqLHQ62B0S3HVt
WHILaHzmFh1auihOMial6XQr6r64/BA3776w0qJoIUTKRlLvgAW12sZ0uhSNXiDCKeXcbnNpEaAt
MQxvyj44tBqxAvTg4BxZeUGBkYYeRdovqCmiqesQCBE6DMG2gdpzyjVb1SDW3ot2Re79BiCHRoZy
dJUskGoD993X/5J2ZcuN48j2ixjBBSTIV67aLMl72S8Ml9sF7ju4ff09rJm4JVMMsaf7aSaiZpwC
kEgmMk+ewzEA1lOIXxL+zJtfeq7chbXkCPS94JkVisPTmGKkLBjMOGa+GQVQs4s7T8GQjRg8tBgw
16bZyFjZFpXuFII3au1BHn3AuUTHz0FGRQSHJm+Vn93lXH4HL54lGtVGx3/GBhBjRMHkQG1VY/Yg
YUIyjlE2h6yjCEN5aiDl1+6zRPP6SLMTWplhQay+GCy5AcmyCn7JgSLb6sD/LFojx4euBswXQroQ
fKC2CKkOEKAiv4rQrHkXUnnD5A66bAWemZDk1N4CrltyqjhC+Tj24ivLIXYaP6DkAgAX3lTcHvAo
GGhnxzWEIZTwrKBKaWaycIoY2YhDcCxC0fU7jNoD61FjT3UGRm5pI8olxhlf0qp+zsvUoQaYrf3P
srvvyegSPzgOae1grhTMbvGpVJs7zAy5AtN+BFOFin5IYEsSOSjF5cZLRvyfh/eMDl7NC0dIOq+S
P7kKHgww6iXRk54YXimIG1BqHyom2UAmOEbJraxDHz6LrUJ5S4XulFHiotxkYUgWEhmxVbZg8ErB
8USgbhf+YCkwa75uSrSzCr3y8raz+/iBcWkPrLKXCXjJRiQw1d73MFBrl4ngUYW5XV99VVW2A3QJ
PLbPsfCgAY8PSLHWpZYohU5dcyuhhScG0lZTIlvivimUzBH0aJtMaCMla96yQNj5vfoyxojXyqmK
NhiL7aVnrn+KYNAckvgOOK5PBtrNqlG3FeR/27D3QGNs5WSXGu1ByoRDL1FTFTNIUL30GT8nGExs
WmqWCcbutfoloPxLHgyzEAaUBXEQaeQkEnVTRdqONPsSq8xrSH0Hgfmt3BsmoT2skY0xZJ4PvEEl
hPhboETddeqrHtzJUmMmwUfHviTyFURvRoA6uMC3SQ7aZAq6wLb0ZB3BCUTdfsu8uEQSGFavIOkD
pABwl1Y4+KEgYLKP20Sr0B1SfmjDz1aDiMqnVDMvzxMLIMaHnjG7k6mjUAiTaYkjIMhGygeIW82U
jm4P6CNaIUWW22oCYGQm4U0HfFSr29Ugosc/6sVT295FQed2auY0frDHDw+CXVRj+CM+AD9pjxnm
eXlgiuqDnm8nsfQ6xgOmgmQRb+uNPh59hABa+4CZQVsw+0vQzhleykHe2IYKIiZyKt0ufWety8Wv
phC3FbpfJQWRWXRHyr3Gt1p/1iaCsdYajdRpaQcQC16k3U5Sei/tMYoFt/X12JW7+7Q4s+q5EVyg
ZN1GOYnlQTMQXAE2D//qjY+eHcPoGMXvEkjRSPaSJR+NQEyfYGRS/hGOHAvaB+TLEA9U+tD058p/
iiukNBOltnwKxXwbMsVMygazAfoDR3TRgXJmhYaL9OJrwEdkImD43KRIiIAfdsSQP8a4cmma25ny
ZLA34t9FQmnXg5uNohk3mR37xPIRoks1cXgMRJKIsbwC+jLigYh46jfgVYPFEBSTWg62Xcl3Mzny
jFy0qXBfCk9Ux5u1yzcSjw4RbmsWQ9hwePShAk6E5IjMeEvl+FWSAcjD9ual5vKBWkDuOQGqlJ2x
y6rGEhJAr3LlZSSlOVbP/SDsdKXdUv481Og5DPKeDboF1W6zozWQY8FG1j8ybefnLz4U3HQ0WMbP
DsyTQnJImnOCKdbaiIDFcvyAvWOg21LxoSP1ix+XP+pqsBkE35oSwl7RW1y+G2mN3lvzopWHrFBw
zyQkIqFJ+UMKQaCxa14MCgIExMywrkxG3jtltABIPJKOvIFjwOH6NHB+nw+vI4fUCt7SoPp/TKXa
DgP1AOlTs+8Sb5SBCeagzC3B9Bm3blz0m2Iwtr6k7ES92SXKVtUSyy9BFdgFzkDZqSofhFLftXFs
tskPNj5ygPOKEjEC06stQqCQhc6I3aNichRQ6NKju4Si+kwtAy2eqtRdZaCuId6B4APUFJjSHzur
Yb6dy3dKv4uB/sp+BH5hlmRr1LuOnAp8MgwZWN1jIYLFGaA4AeDDzrjPmQI6PMmqQdaRKsp2bO97
FmyykIMIdwcyPGzJA9GZB4ZWGw7SYey6leU7I4JLTxw2Pj9wDKKGxoieiuoNmmRleWwSjgF85PIN
yKAAJR2f+krckUzdxUaPuCRvAhU4yRY0e2Qr6txWgPoUgL4bZN9BY9NO8tGEpoBphK9S+jrENWgJ
fo6jDrJOKBbW6laOT2mO4koZv+gFHkZ9jhbXrgOHXVFDg1MgNp6+d0A3OwH3PY0Bdxr8FaCYISaV
I9HnPhed2PgZSw8yx3UR0IjiwALSFB6FGncxmCnbS8WzJvR2zg4qpipCnW65DPwffjd0sPCt7aGA
cRdM7MnZISXBs18BUJ6GO0GGzAPZR5w4NSoqhVJs4mAaev9JgsQT2uCh4i+qgh5qmD/XgbbhobD1
0fbgdHRyvz9H8uiqLUhjSbxr05/8VfnkEm5/P1hxkrrM6Dyx+zFmaPoVNaaAGTbunjRsz2ns+Umy
7drqJ0MnR5chwS1+EkgztEhJej/fZZKOk5+qDsUGU8XHPsRbS/YIwiiE1SAhBPoMyFXldDST8Ksw
kEyQTTQ8qpgvT1KOos+DT57Bze0hpfCa8UsUDiKYPehAj+iyOGU3UWcw0CrlnyzgbkCDQy0PO0nD
/1oLjn0ASj76My9B28mbIzC3r6mim02lbMSy3nc9apFIvbKhslIWb0NwNeQBtbtEckJw6ahgGErE
yuzl1E3AW5+j4a0jNshZZo1t4WTxxCtbOw2ucBG8j0PvjIq/GzApIw8Q1xAA/QUxSFWASUDeKJW+
FZSfAnpdSkDctlQRJhVTRcqYtMzNEDHG7p2j40sRBNKsshQFRN/RSUWSlQ9fuvghCY/6SN0ouBtA
44IgDcfMrDyCtsOwCfleLBVUdpD8y5XlB7IZKOdyBDVSZCLe9SWOj4ibDMysUDo6dgTlNQ38DwBd
Z90uaX927UsAhg/GHv3gro9is9H/0hSvFh/9XLJ7XbBYaZhCuE8hHhRTycOkusVzuolocQeEsgts
nyV2nUcavg1jARGmgw7zAJExxJ/gs8SGBO3zEHxU9JiX8JlRDLco1+IjqP8Ki8CSWyQ8nG/ieHSh
4mnFjL3qoJFpDbCEc7IJAYKtxcJKitjKApQk/NRpCh0P+cYOZMWcBrGEBCfa5/g2FXYMeAj+ri0p
r/VYm35NDjlrwWcvYFI89toEU5cg/DYUhJqBOOmoOLr6yKG3KrJXTDjgTnU7RX4ak8/E+BCbp4wB
80pyN0+/EKZAOHHqU3E7ggI9zhobU2VRWsGJJ7GNwBwbvMXBQNNQ2UX+moUr+M2l4gL6dxTiapCi
0+ezPEAbgjGhoO25BgA9Z1/QsbUomBRvv0OXCtmYwNImbmvduIL+ilDj4gEX8QoNMtPHjrVZt1bj
muo8V6/rCxuz4kza15hwqWCD77hTbdvTpKaK7+XoqTtsNsSjVrZusdJ1uapZYSZIGjB2j7AIrUWb
bRQbkLMNpCmO1S48raosLtVGAZpAnX5CEl2hebUm5P1A0Q+pASEiVnGaAG7c7lqzxZz1Wq3iN+7q
ajsvzM3KeEas+awpUVYLtoDwozHAtoY3iYrxFd+YETX8p2B4ubBZAa/EOJvf17A0YSxkB0R3O6gy
IXZ2HtQhH9mdcRc/jYKj2QTNR8USUQnORzuCxJH9D9wU8ANAVICMAIwGLnZRuiRlmdaGnLVnIUL7
A9Mlq2Rdy9v6x8Qc7jbERpP5ddWeqYrXEV4zo9qAOn0jgIAilxog/wG9QzWAITW4vbjFrtY0OfPf
1f0uEl+sDofJAKnJcdWd5KlMNk3llC+KGzuBW7ugWvNUcCezGkRTO3mzNtT+u7h15U/QrFIxEAT4
P50VvwI+JGJU1+1Zu4NcxkN1Hp5BLB64xUb8LA+DrTjNe2hnz8bT7WUvBjhDk0Vg4LXJn7+faan7
hhDEfXceJrYq9qtVRXSR1rhGFyvsmIWE0yCI4o5OVeqLzdUrKc+CpO3OEcbq1UG1owzydJgf0iSO
4jc1izF3aNjbYpo8snptyHdplVijrIJsXLkmgdOreuSYvZkaCpMQeOZGbglYNG6M6DZWtEve0Qx+
vb2zU0F4fqIXNueccIlv+H407WwgGW6TYIwZryoDz7WarvRLFldHRB3ugxGzK9oaiNY0KAqQbgK+
SOpBoo9+/7WymCUbuBpgXVEVjEzMp1MypWp4JWE1InJnQcesNAedWpzho443Yv6XVFMvr1S88CGb
EstWWh1S49g1oMJLJSf1i50GCFrbyS4duTvkdzqmOo1w2BlxbjatajY+II7UMMvMB79kiZpNDoK3
wtHGeh+i7ihK2q6jLdCuhquFh3bK5YzEVqUfGspNsgbQKPkI5Mck3qjCS6k8smEv8Mz2MUVd1gFO
oMPMOUoNGhjdMBC5qUJ5F+JVmHSxzfljCCCtpvR4dwxOqitmDAY1Y/hxexsXuwhUI6o27aUq6dM2
X9wDpQUDV4ABq3OO3LHLAq9PniWFbKPRN+tI2mftzuCVO8QPNe89WRbsgoF8csiatXC3eKAXv2TW
z2hGIZ9AkgB8QCk+7dxIilxAxD8ZEk8miBiEavY10oKkF54BvHOhzXegJdn4KjjyfWlze2OWMiBw
HuhUBbvaFCO+70usGkGPHwQXTsDWLr216cttA4vZCNI4TLoDZjmxlHy3MBiAVoJ1vjv30gHlXqvc
Reie+u0+OqrWei9sxq78n882NWANCFdDJPPMMWzTQYk7EeAEqfHGQd8GqNQbYC8TNMESUcEUIDnc
fkB5L2CjTWSKMIhSfunvOxHP3MwAbeAuNECwmDOcRps6Y2p4A9oULMeNySpbDMTNyNim0jDfhicv
ngt21Kdbrc62EWBPWZPvI/DTrWzk0lHpIhRfZAARpwH77xtpxAlYykosjLzHR9lp4CKBiffF04SE
Hz8wxwAWT2vF6JK3XhqdftTFvWnzUs39bOjOqh5D6VRzwuCB18o2QHkgEjNTgMrhWCemAhSMnrVe
hmFRCc+jSAISJV1jM8Bc7nVsv/w5s2ssVb4M2PgIOJYlWoAEE4vupX27F6z4EBwlC63xaZ7WXMvA
1uzOLm0g+iCIRH3oXJVPKSZkiyG802Jll+dryJdrSxhjBuRlaoxpIJyd5SNFNwoRANrI9RDm6z3T
UqcgjVeD4vf20V534CZDMINLL1L8t+8nG5ZVB9oIJJUiCrcYJjMrao8Y++OValbyNsEB3jZ47b/f
Dc72MMoTfN9qGPT5aFXAZ+VkTRhi2pzvn36YADDp93uOiPOBhpKIoO9LYULVoonX0KRtbVYVNMLj
xFGFfi2WT7Hryh7OiBAAW4Btn2VXMvNjuZIMPuE0IOncuGgr0M/elg6TqmwM6AsmrpV3BY01S0JK
666lr9fXEws2FEzGaGAnu3oZqIKs+6MeYMHlfR2jSSe9U2ktiVt0yT9G5m+DYgQZP555LZAT0VnA
tGhuGkjkBIAFTeN5IqSWAG+OHcOWtrddZuFZMq0P6Ovp5SNfZeeSwmjFVI2fFYoyizI+sLx2aCna
Utts6hC8+ZDwI41uKhhEXLG95K9gBYXcp4pZH3xJvl8QTR00AXWS9oyhffNOMNUNGGogIkMwFxK/
rYOnlpz3wt58NM3gQgKCQoZn+6Q/zn8OBQbMjYmyM7ZQlXJvL2/JcxSKm0LA8KQCHv99dVWJOfZC
kPhZz9ENegyFXbs24LfkN5cm5O8mtFYXWsGHCaHfG0ZxbKA5DnrHrF+bxryG2kw3EEkduDGBMyWz
mMn9KMMEqN6eQbFgDR+Zm3qSB0bPiVeuXLkNS15xaWsKqxcfRI0bXZ5z2JIx8uGXIMXq3m6fjDR9
yOdR5dLEzPGyrtF1vYMJ8X6A/mZggVr5TrAaEznzA9msDS1Pf+7KnI4XMCaCZEgrz3avSQoe+z6Q
J8SDmPlmmhgM/gZIaeHbjVMCtSwEeyXkML9f4hc7J6ZoOhvjb2wg2spTbcpwx1cDuM4G1TBL+TVs
UYu2EMVW9nPJDy8Nz45MoGBlU1tMBSBVAUdDva1kzWq2tRd6w0kzgdE3Gf2cEIp/A1p6NbGrfV/1
7DDjckz+A2T173pMaqOqEZggY52gPchgrEFx2e/hqwF7gZQJwbTYoWEbYvTOld38TeknEP1xNbIu
ff4JvvyKJKGUjSmi7348JBIBUwSqW8AmIDdG3R5NcaCNRmqBzsjsprPwgi1IfuhH4KwOMi8Fuwvz
c557UlRRR4ewO2egfxAcfafsVWZCJys1u09oOTug/Tyi2fcTanZrXGnSosfD26fHINhg1VnqU4z6
yP0JL4fiwAA/xOoF+z8IblnC3J9k6a7hTQqtEznseg1z0SEv7E//fnETioyNQVPgJnQ78IK3drtV
Xulmmp1A5VQ+tM7UNjUTL9+s3ITFyHJheHbVaS/mLB9x1UHaUW3TCUhntbts31uC19/9jSnaxWO+
MDi7eqOYNw3nMJj/UhRbyExyj+zIjlzfBo4KssnSAyYBnfJxvX67HEYvbM88vCmYWpESu6ycAC2y
qzOmHO/kN9XrDuBI6M1VXZalTyr5Y1CbQsHFsWLKypf8BItFzwztVc/YG5/qJvWmcbW3CtJFKbPX
U8CFBzYizIXZ2Ze8aLqR9i3MTnMdshM6eF27426a+vYtuqYHtXSiGObQkPECL4ii1/dFGhImGtHr
nL4WbMM9pER3hpMe9INxD8KjHbWTAzqr9vCw4rpLdwbfdwhEiyKo3eaFzEZEcljHsDue0LwHLMkC
Z5j21eqo1Q5vnav8AlYDiPzCW41VU54y/0CqSJOQ48MwnY+wqCoOlsdFe9ZJfi+oxKM68HcZlOZT
yUpb1a4nPCDNXDXGx7PVXAPwtZXlL6UdKsFBy0BLgvJjdsjC0Jdp5MftGdVi1OM8AETAIcnfyOP0
6E2c5F6wx38wTwdrF1annbnw6LjjkVxSWC3R2ykf8vcAnhy8Bi/TiMv4HNtg9UCf/1+udeZiRd0x
IuewCoZWw6y2vAJ9ltVugl/AGYp2tQOjoAAlGOe23UUPu1jsdAQXix1rqYZACV7eEKQ2GRAnhHpc
rAFuIdvbltYOc/b94WozJBRV+bOkHJr+ReDvt//+QrXz+7nNPjBg240bkMBNLZXmoP9SbDAXAFFg
ApQwuUv2LrzF4sqxrS1q9m3RWexHXQabmvGI1B+UPmvuuHhAqFNOQ+vgK5i3wZjGBD1NS9wB9SBU
EFf2n4PioKBWurJ9k1tfXXiVKBJmScGuO+8JpUkIvN/QTduHqeMj90AdnU8pqjV+JdY/6NfitC7M
zT6SPgiR2liGOf8ODAQbtmOHdCtZjQXeLlNb8fKlj9SlsdlXcYi6QtCKaW1hZRrlT9Vw6jXG+MVn
+4WR+RwJ73wQO7cw0rr6rgZNTb8TvGkaVF25SYsfeRWhHy90DGerZHaV2kYSYpBJogCCLLbdFo9T
2aW3oCuLecZwtd6y0E+bzuqPvdnNEtjY1XmBb4GWnhWgTSrlTBsooeV7rXwWUfjMNNUVxHeOXGfF
K5dP7o/p2QXLZFWQxP73UjUPDNb8Xdowx7AqZ7DFg/ES24W3NjwmL9+5P0ZnvkmFouTJgL6wD80J
k+2BExctxQ2PrQsWb0wo9K/GA7SD7wZXcQCLxJdP/lEcE6d4hiqQ/S+3YOa8VZtqMiDMLZr/rS06
mV16wal4LW0Una1qB3TeW/+/oym+nfi8LANCcz3UAkxHTC3MdptBBw143F150N1hvxYLFoOohucY
IClIc367+8U3iNaSERGxxdO/+NVFgHP5DytbuPQEAK/M/1uYfsGFBZ0xjMiKWA7eowfNSu9jYqoP
rVVupTsgGFBqer1tcSlhnIY80HwmqMvOC9rgbFRrJRObMwgEiVU3mHcMdkmRHMFtUZhM8lfuyTUZ
J17clwZnLis1QZQheW3OMovtskbzXsbQBS4PQMkEUptDA32pAejDWDKcqAeWEY/tsYRoYj3cj022
kbLuLjFA8hH20LnrSQQCufAlGXdK2t/nSb9naX0I0eDpgaRXBdETgY6LjDVvX7rvmjFpbmAwFQ/V
WRokNSUpBLHDOnpulRDGHUDiTRTr9vFMV2b+rbu0MvOHVhOUsVf75qyFIBj148rs2q3K/NaSRvGo
FsciwKBBPq6U0ZbMQvJFAcoZuARpnlMHNS18vP/5uQsAKkvw4I2Uoxb32wDsw3F9V6nqnYxa/opz
LD79kcND+Eekom5cPV+4UjQMAmLnBlE7wnSAmFPwU2ddjxqA9DNl4AlFoz1g7Ucn5bElMPmkdgwi
BaE7hKhNpQRAyQDoZSm2hQTKuz69v30ik3/OT4TiraFLwIbQK8hGz6mcq6RuzoMc3IFjpBN/aTQy
CcGYm/8zCOUVD1gK8Zf25O8RQRYasOSmvDmXxSeHqoOUAu6DYSjFX8vsl6LbpaWZR+s89BO9wMoM
7SHtXsVxJbgthRo0szHBBhkhlc5bzWURR0A/YyV6DPYsvzfB9ebKvLJJBBA01H3s2ye1dEPB5oui
Ke6nDjmp7zvXFEMEVMbYnNUW4Pz6Ufd3UfHzto2FXEpHlR4tOqxrQgvNvnlBIRGwStb83ITvWgWl
DdY8lhhK6hMJHVb/1Cj7qKk31IA80G3T144Iy5oBPpXfHZB5YRiqVwyETi0/MxpZvibbcSqd5BCw
dZTxeVRtBF3/vG3y2he/m5zFbrUUAMVqOboSI2oIPYDqI9K54aNr/veeASxRBZT4E+oBCKXvZ1eD
g4vyosc85874wb34rkGCXz5lEDVda6Jfu8l3U7OcsRy4H6ojTFXSuQHjlTRAHwXjObe3bqEO9N3M
LD9sid+GOij+z8Jj8lSbeDHvDSic51t+RiK8EjTW1jQ7qLHtq57Qjp9rsPmG+5gcVP52e0FrJmaO
3/tqmEQKTMhwtwGTDCJAHEaor1zihcfyt32b48WgMFUBaIx96+6rw0iQFOWe9gSaJADs098yr1nn
rFFoLN6tP+6nzOo54tASqBxicZlBPRIyU058NwRzAfGR2ZeqJyvS1z/ZTwMKVqhiTSxs3z2+xFxn
rJEG6wR3SBx/Ub+2jGrFyHWIx2aiqyCCnwzsu3NUQQsBubzrYaTvfyUFJCRfbi9i7e/P7hJtsiga
IgQIn0OxT32VyzXCzsWTuVjB7BqFYm+MoYAVhOW5wjBTkWZWG77y/N0QMMSF3vPtFV2zneHderll
s6ukjxnULjMsCci6AemXg6wHo0WJPe5Bw74DGyKHOtL935DIWoy2F0ud3TAWMb8H4/V0iTEAYvau
/4vt21OC6rz8BLtp44Dn0mGr2OrlWPXHMp2VyoOBS0YYYs3RtoaoLFSfdqlHnlSIWXuTenm/EksW
N5mi06MbgIUYSA6+O39rSHFk+AU/5w3GyGTg08sC4z3tMZSDjTR8DShjZiMoCAXQ5kwQQQFM+wpa
UrSHUiwN1ihFZsENWA1A4lDMRUEbAh9X96SWRQFEbVQ9ogdmkXg04/Q9WyM2XDMyuyx+padGynT1
OPaZFSRQMJceB3+NjmvNymxrFUC7s4lj9DhIIIKuP0GNZyWrQjazi3+1YbNbEkCVNsB+qkcZU05C
SwBifr19EZcsSNDh0TUciqbOs7lakqD1XQzqseCQOueGHev8f/tq/l7EpYnpJ1w8vpkoDgB/juqx
UV4opk7aZ7379e9WMZ3WhYnQIADU5zAhho9R8lrytXrILGhcrWHmVK2qdepQiuqR78hutPvHIbck
H9I0UwJVfAAZY/a6o2AgeGXz5pnwleWZow1qnuuGIKlH2kBWq9DB0Q/dmR9SB73aDjLFifqcQNjA
9Dv9q27XBnmW3Pzy7GYOiLp0Fo8D1s2kJwh6aVCcpvFKVrrmgrOAHPqArbdgTzgG5Skwnqp8beDp
N8ji4nH5ew/h37KOawIx5bmTj76o5DXgs0c89NVH9Udtcg/KDD/ZoYos/intQA1hpo/o60Aj6rZn
zoP+le2Z98sJAR3bAJVuRCGr2kI6za72/Mdgp3bgrCE2l7bycqGze9ABnB41IYyl8SseV2aKCf+V
9Si4Srf2cnYTQpaJEeRT1CPIrpzK2KBwcd/+5tZKWw9QfOO8NpO0tqjZDaiAbwfsGQFdg6YiSgjm
UHu3F7VmYeblomA0IhCF2DZW4XaFphCskD8vxY/Lg5n5eJ42WpH4OBgynFhQmkmjOW0AaJNmrPWq
l67sH1O6OMsyIIYuc0WeTHkgT4FQggV23mxLHSabDDALEX7HQ5dz9/YmrtmdZdptqqjQ74ZjGDEo
g9PITQNiJsKaXOGaGfl7qA+GvAVjEO6yirTRB2F4Dd4VaNmtxN01M9M1uPiitJBkJ3mOXYx06N8m
3GQgketXzmrZ7zA9iKQKgnXzx0mj+Xrnx4F2rJvciuWvoPq4fSaTW11f1j8GZptVNxm+EwbTjhRc
6hiLsYZG22A1Th0ktty3dpVGu1ZYuU7Lzv7H6mzvfFqQpKthtc7PeJKBRzAFmXtntizc3F7fdPVv
rW/a4ItT6hRVLowMGyi26n1Y3Ldi7IyshVp0BUzR6bax+Zv5v6H8z7omn7mwVouZmhQGrFXgGLay
1EVbxJVSE32EALrttmxn7yARX+trL0VcCoTnRFwOsOI8iy8rv45SBdspQM7cIU7kojjPYpN5ItpP
TLD/xlNlyf0vbc4iYlDBdUoZNlU8zXTdIk4MJSfB1Gz5R/Dgm+BtUbdguV3Z4iV/vTQ7C5NhBUqP
JoHZsvsghbHJwHYT4CzjJDsGXWiHnNihXm//wcGiu66h6S0C3DO/h2NflQIDfRFWy45V9QTBrwkY
R2z/lFUvCDPQHlz7VC+57qXN2dWkOSPoeiFc5ugFSO2kjfUWVLFZAfhcgxL39hKvzhP4YCDKwVmN
oh90JWZXsuyzIR0DXp6ifErz+7/KnljQwF1pcCyaoaJINVRcNIS07zcE051CQFq1PDWVuM/1fdKG
D5LcrHjJ5Hzfbv20mAsrs60DZ0FCwcZUnkgV2p3yo1RSEwUFUwCXCm/Jr1YSVrZvzeJs+xpBV0Fo
OpanttIe8/xL0kYrGxtbkLQHboCDSiit2wc2f7tLZLbIWWjLB8BKIBJdnoSMWYEETGYadBuhVaxQ
wgz2xNcTYMIzDjziVx7V5IdM6q2MSduy6b0etB63f9BVUP/9eyBIIoP1XZW02dXs0JSrlVIrT6Jw
btTKLCi4LOiJR2sF+GUf+n9D8yoJH1M9xwB2eRqDYMOGLWiInDH4cXs1ywf6x8jMUXsegS+sw2rk
HHHbEM0exEhZ80vrIkcST6TVzNsG11Y189mS5IxHEVZlgJqFhDulLFxaPt82Mkeb/9dp/ixr5qdD
VlPeG9Mh7fR4A4Wm0ZRe4+cJRF+NFtqomOfD/KHVbZSn26bX1jdz13JAy0EIsT4NpR09huz7aDGy
ks5Mf+T64v9Z3vQjLj7A0aB2kA/G8kir74rSt8Usc26v4/qt+N3P6XQPLmywqmVVPbkfggmBvu1g
Zn9VZ+5Noz+JGbamktqR7CnghvUf1rhhrz4KM+PTv18YN7oSw8NkOr9JWSgoraGGawaghCnAnbOS
WKwd2XRHLoyVLOpljBrhyCIQd4eboqEm8+9v7+faimZhQ8ZAsQYSEmynIgO8Inb3inyvKVjZmrDP
ynLm8KvQJ63ApuXUBXPz9n1MyAYEDiv3eMUF5+S9UcQFoRKnE2rhDaDLEYTP2zu2Emj1WaQAK2OO
yWdYKI1iVyaN6YM4SZMlW8nb//VV+t3d5my9uRZFqhpgy/QOfB4Y/aagwiLs2HVrgkPTMd+4ufos
PNTl0IZkCg+kATWTjDeBJNlB8ubLfwHeaImgMK3WjmrOsfHfaPgbbAFIwZUwBhLIAmR8HYxCfsLu
RqvH+IsACjhT/qtxqo9mB/IwC6xK98I6FfKyo/wxPrtdo5rFVaPAeB99SD2ol7pi5Yu8nCIY0zgb
RVcBgK3vF7gDOCIGRWcJbLjvg5U/3teeboP1AmKqoIRCko65YHCircSNBQdFVUGCjjC4BWRpDtcq
mRZXGkP6VYV44FfIzhlau9BZf7l9ERZCB3pEIJlA+x9yxnMMFairIcJd4yKESul0YW516ZsACsVA
OKtSu7KZC9Hjm7HZcSVkrFkgwxipcA2yjQpSuwiecntJy1ZQgMSaKFqds+8ziZMeNLYEIXd4j8GJ
RiPQVK/Vy5bOB13+/zcyu2t6mPo0m76SIbj7uxqCn/2rPH4xfSW0ry1m5n5BjYZhHCDZL5sYTNs/
O7CrZohXt7ds4R7hYP6sZlrtxVdKkTgD9TGsEOOx6+9YU6wYWFvG7JsbhR0V8xDb1YivGT/W6l84
oH9pY+5deh4IfatM33URTHkYv/MLU2Fft7fqukChYOLvYq9mH9sOCh06CWCmsQc0NdPaDCSQJagP
9L11iswGgXBsrTX1V/aPzOqNEDmNRAyqlKcM4gdVcl/BGzRxDeC4ZmWWsEsqxkNLipsTIoDnvaVV
TxWwTrc3cM2I/N3XGiNPZREwo1OYS56SdZDYDiyMddr/zswsCuS+oYdJh7UIupdRClY9sI8Xr//O
yCwKCG1qkKrEsRggPIzjyBzDyqThv3S5+TdIr7gEyDvMVBCG0X8Z+0n8grvJh+xWVvv1j76raB5j
olbGs0y5GuFWxzEfQJ+MSgYwvGX7mI8rn53rtGEaB56GJMGNJSoQ1PruBYqRxnHfRPWpG3Fb81Z7
SDL6UxIGsAwETkJ8KORVoCVUo7/GoASgkrjdaNhy0227dDiEKTiBCghudduIht7tU72KhvhtwNxB
uBuzbwBzTh58EQ15zjpZZ2V9EgEpBr8Lmtujc9vEdVox2SDTyqe5rys4dpgLSmKEsAFqsGN9jDf9
xj9Ir8Tmtvor/cwsZvdrQXhxXUShEy8+KGzmabUad02cJbDJ0KITik99LZlYMzC72mUGUEA5LUou
f3Xo8CQxXckg1izM3CavISmvaLAQFTmomN90kCzdPpk1C9O/Xxx+x0c/0zkstNmTOpwa9uvf/f2Z
c/X+0EZ9+3+kfVlz4zrS7C9iBAnur9y0WDJlt9vt9gvDK/cdXH/9TfRMzJEoXiFOfzHz1idcAlgo
FKqyMtlHwIM3fc906f+4gMVd3g5KkTeEfYQxdhsAJ1qw1vzFGjC3iIxRI4q8pLzqjLlpExMmTMh/
CNlXI/FclbCr5uItw84Hy0fRsMEQ+Z9/P/sMmtjQfEia1m/RwnPGwyv5VjsM4hQnML05xqf+E4Rh
uVNPHjSqbQBQwH2u/80yz34DuXSFHtIFxdDgN8yA7IgF2IdTruYXc9hb61w49DTFSa5HLVtnsMGk
fOr2W5pbjZs9JlCkqmfuYBNzsGuLIOcArYzMMPKXqwqGuZYxJN76+fxqpMBXfqq8EtnqGWL8H/8x
sRzBh/wFdkrBonQJWID8Sygf/8IBzwwsEhVIL46qJsPAHM5WDrx9m/GO0VK6VQL0GlcgCNMYrgss
OIuDmhvh2JBgpr6Rpm94P53ELjoFfXsnpJlfUYpJj96BXtkulKgrBr2Tg14NYiv2pFOnqtMvaIu+
AL70M56HZ5Fk6DoU4CmETEY7myAc7nnF46vnP/vBmF4EGSPGVK7aD0PQF0E/y/jBCnj2uhCM46NX
F9IedS6XFK9GlO6IEHEeKNfYGZgFNADfmoWCKz01PavrUVIb6mOUQEeFge4mKnoG6sqyPD6HaQKl
0spBtS91FXBB3XYEFsyWzgwWXwz0AJrPOi+XzkzmssnlAM2PWcgsrcUx1Yyt0oR3lcpJ9dZ8Ggqk
EJXChKgKpN+lJbPsglmYS+pLIrVDY94pE29MmGPiz06fxbxQS5RRozX1lepOaO7z8fP2ZvH+/mKz
JgAUzVYpqC+0OyVMrAkk07ctXANxmDP8s0t//v1sCUlNlSkrsEtog8+HzJvLbZ24YId0hl2GqYkO
XWNOSrDuAv/7MMtKCZqNOkat4H9mX9idzOqep0HvMGTEC9a8/WP/frY4QcxikhcVDhhaiHXX2qNh
cjZwLTib2EDZgGS0eTW8VBQN5GMBZPHV6S6jw3ZOn+WGy/fHs7JIEcqgMbVAgZUGXBKoKxWeZP42
XYpxz9CufwQQRk9dDFnnnM7l6gaerW5RBegGSQa2LqV+Af0FMMRCAIPjDIQ9hK8CwpmJRRHAHEMB
ahUwoTzUb9Nbtxnf88QxUXS3aky2PLaOhGIkJp1A+C4w2SUo/3A5/daPwdmvWAQLNY2TqQrwK6Y9
sSMIhFiBw0CMk9M8xD6vy83Z1mXcaAt1hFIuzrUmP8klRqwEXtq9drWY0G2HQ4It9oqNTiVGWQda
Qv2xNDs7HzOnzsvnqYaKhvZrgOqUodRfilxx7paVo40hIVSVGa0qqpQLf9HMoShbkzZ+rec2MZvf
gvpS6hsaqD9vxy2Zhb6F21xYWrjNkJuEmnHf+MoQgh+/aTZxPgR22CaNFZHsA1x4GElWVfEkk+I7
JeR5yn8VYlyieqEciSEqLtENt4irZwhnP3YF8oBhEqAiU6RvGXSbgiYfN0x8Sutf5phuRSl3ilzN
LKi7oFBFXBWEuFUQcc7D2jsTnCYKIbokywT1+cuYJQZlmoWg3/YbmN7HFXBqDE+rWcYLBAoDS7uD
3qNTcg76mlmG8sD4JV74YLtdJE+Yv4T4h4Qkk750b/Fbcir36WsFpvhvzbQgL4bMHUI30FX/9/Hz
wu4islVyD9UOHXZJeRrVndT/7FPe2tiWLXzlwsbCK81myASzhY1kNx4yB3IXEdST1AfGf2H8CrkT
BiunQMfcoaijE4BJwOXsoRbEREYdu/GjTrICsBG24WNRfwNOydm8lTgClBxILnXkU9IV+oASKc3m
AAtT9Bcz32r68fYpW/WKMwNL1EHY6tFcdTDAKBXirXpXpk7oFr8gWLYBrhWci6ltOtOGY5Yd3uUH
Oze7yHsoOK1rg8Js60qeekjd+KuEIqCyBWG4ieSEeJkbTAdMWhaG21ktpwG4ctueb6tOLo9g0FVV
LgswH4fHscd48EEedpwlrtrALDeBrLGBRtXyvImJMhj5f5b40uxSqEaHrn6vWAVm0HHME7f5yWP3
WzJksBcSkuF/jC4OG1FqCHtMeIX1Ht2Jmp34uT3fM8avZp86ouTycPrrq0QvDpQmQNgupZspiEXk
UIVBIzhp6g9ThpYfjz1/3UlZw++/RhZZXhFgflMR8OrXfSYDUR7j446cyCcj55TcaF8aoBK8/flW
D96ZycXX64SqFdoM66qCB3PaypCZum1gSS7y30/1z6IWnyodBhNNMVhQrWwXbltwBJr3854J4vLI
ytbCFZEM/A8zM6BlWJy2OCYpLjYUh2p0oUuVUQMdzPClrQrOrl13Ylh/78zS4mCVYZIVaoUvNUTQ
nwa7NiTY0HrBTLYFQVULALUYso1cUOGqh5zbXdypZdIllMqwC/rf0Um3mKd7l7e53dzNyBZaMPIm
e3ng6v6uef+52YVjlkhtZVVn5ahg3+WnevwF2WiOn/BsLDwxm+e81SfYYIMHZQGGUMhTfY2P+gZo
ErSf0Xy0A5v+vm12zf9ZbqJhCgZ6OctiXxBnaphBRtivoYFC4oPB44TgGVh4ShCpzRwoMCAGB1kY
rEDj9YPXUn4wp/+zhoVTaMoY91lQsYJ+71Sn7si00Aenhqpv7PHagbz1LFwhj/uYzBqMjXUJ6Epp
DTzc0jXKjR2us/UsPIEiV1XCCce496CTJFgxtBx+MoIaBTwW4BKl0DD4ADL0F+81s+qCZ4YXoSpR
40Y0W6xNhD5dWb5NimSbBfd7rYapMzOLLE7JS6XIWDOEga8lJ3XHyFEhDTO2tngavIkgU7fGEt7O
JTrkrXDx2BASAYzlFKahIRsAbZ4DK3icwTRfuS0kNrZ4nzrZhnfJ8Kwu3qRC1TRCVuIMDGFtxcJj
1VNwiPPGwDhWliPv0APv1EQoWz9FsjOCfbf8znizbNfwwUvf/POaOyvE1FCIbQcDS4m/Ic4rP6lW
tcshf4ZXdgsKR7RgN9K3AskNu+AqJnH8Rl6Ekkmj0J6T4J5FCDKw6UNIfikxRAnlhnO98XZyEVBk
QRyToMNORtKzWRx75YXwEnKyagM4I2LghapflZtiLdPjLCStrw10M6TTT5KKIgSFjWM7YD68oo+K
NtkmtO5oLO+jrrP1AKKEkQRRZTS75cxpU4SDunSpMb/3WXioSPaoD7kf1IFtBulXouejFeazc/vG
WP0KaBxDGgyJIKi5L3PqrAy0vheN1peQXNAtfqHVaR9azusCrG7QP3aWpRU1HClVC9ipZ4LRY9mV
s70s9pwXCs/KImWaIz2jWQIrY2FAZfBDDV8g9s3JAXlGFo6bNopRZGA69Ys2hE4pdLLb33LxePu7
rOdG0CvSCV6sjDn18sM0clq3WmAiNwLoL9kBQfwZ2fVGQ/cEzXwrJ07WWsaduFU4A67ry/vH8CKo
ThTaTFoCwxMKDsYpqT+4x4VnYuF0wdzVkdnAhAFiJySeELPYNyavBLzu2v9byBJiK7UtxSgrrKSY
LBynAWrSpatC/zILxqf/29da5uoYcBgbNAnh3qBpeGs+WW8VCsjxIXkeXRUskQLUITEQzRs/WGsa
gUTpn0UunDFW2o4Cv4QueJ1apK1dLZ02FZReEhmMZKP6lAtPilbeiVq1u73mtWKAjGaVhDl8tLCX
pEfQxwzNOhca3+iqQx5FxxKMRzmukRyy2eiQPOsNl4djpboIOob/2VwS/Q1pFwbdFME3i+eyqbe0
H3ExGq6p0UMdZnczNGKHpgTnbbKtpIhTsGJHbln+gPoDyPExw0swmn15JAOq0GgmKW5LSdyJ/Zsm
PIutCsL62I7KX7d3d815z20tT2FaodMpAdaTtbgXItCMDnciOIwrXhK1uiioS4joOaJFv5w2T8eW
NE1GGl+q1AMND4qJufKstQ2zhYYhD/CwBlfSZcy1M8QOjC2H13TgADSlM+E1PxUIqdqypW2gn1CA
prJEjvgZfU/eQF31i6CeysuIV10W3MwgtQMa+Aqj29IarBK63PhxSvaR3mymGF46eBlG6EbzJZ94
GBiewcVXFIVWFVHUbfwWKUEIXZZhAi9yJtjRmLpCPbt59a8HC5DSoUz8vzUuYmsdJ52Wplhj09eO
Dj3zVgZLLYYib/vnWgiHWCBSHgyzXwPb6NTJ+hhIrd9lyqauX/tR9jBy6t22wn7s8sShPCViYADJ
CcoglycOou21USYN61u8aHn2ppPCy6LqWdCSvVrqdqJPdkD17W2ra0fi3Co7m2dZ8WgKWmM26JZE
wmsMXd1KVtwQQvYgGtyX/d98sHNri6jShpCP72t0TGIj2UuNjin7EW1DTkFi7Xthzl4xDUnWALJY
ZkaoMGZJNDe+MI/7zkRV0aD20H/d3jmelcVtVIDBIS21sfHTJHCj+YAePEjweA+w1WcLxkLRLQPd
PAq1iy1LJmOiVY4ty9VgwsgTCZvZ7dLaJK1XAhdCyj6C/tegzm7IdHbdCL2b/gc1wwzs5HHjCZih
A18xDkk6TviPIOQ9u3WughIlAhfhv90UcHlhy+HA0CkCIf+lO4XRbJhDYyanWfru6kNjQGgq4SWl
1z57aWRRyNDEeWrInKQnQQThb/o76SBKEipWn31oY+/eXhH7Y5fH8tIYc4OzAyIJDNFTwpgK0ss4
ec1DDtXASlpzaWFxBLPBlKJeDNOTosY/pCT6oQ2dawYqhK1LHBC6CVBlkAPzWDUxz/a1E1/aXniX
FKt0KLQ4hQ6lDepZ+VA+dLXVb2sHkuCKn91TewTHOIhGb+/q6ifEEQWmVNdl6Mpd7qqC2rVAczmB
jCi45qDglQupramJA3rMrchjc1hbJSrzaE5JrC0sL1Yptk3bJ7gpTn0MoZGwtMI4w5zT8Beuwpjs
RHQwTaQZC1epZCOp+jFPT2lr2grkD0aj/NeXBABLLAUVmULSFQK6GeJuEjqspDEnoEkwfoY9K9ty
F5SyjX91ilizJ+6s4JqPguIA2D/cTsid/tQEzk5BMnfjrBRCfJJYfaTSCxto79TKpmJLQQccDN0m
iBUP/aRvGsgvt53l+n2oQq7XgEgpmkfY2OWEcwMBkGGo1fgUHUQoULV2N9q5LXceU/Y2vxsb9Bn1
Rv+8bfYqoYFVoK1R6DDBKyot29HFYIqxZgbRqcvpKS0rJ4E+j9Zl7qCK+4FAqiZ5v23xeqGAK6Ca
TZCYYWjMXNa0e5LqsqAjEw5b2VL7wSplgLzTwh3pV6aFDhUxb0Xl7YDHVVsRKBThZAYC5pXGCA/z
wOS429XB+fN7GPcC5lfAALk4pjSI0iFUUTMLJsESs+conyxF+/d33KWZa+in2iVtjKrVNGAlOYqb
vXQyAnFLosAxjO4Y6sbRyCu7waXVpkCIya1TTvqulpVNXiluqVVo2/y8/TVWFw8Kf2AUQUABdobL
GDVrgmlA5gStk6y00vGo0zeTSwR49crD0kH+DHJ1UUGusuxOgrNJrXsM0/lZouAjZhad0S9JjfnU
jrLTiH5jSFA1Fh5ngexIyZVgurZPZPRF8RiCHu71GwVCLpMQtEHnl4O5A27ZMabUVUNoumelMwWj
o9WCXzXDoYmFjTFlnPTzumOgoV/AWCkwWyAil1+E5ilX8qDR9c6vop+NHllSXLvdMN2NBibX2p9F
oR2zTPCMtHZB1ASu2idZhxgo4BPTUY+4Xf+r2579HMAYcPLRo0bEu/zmABtoZIyMDq0sXIfV7EU2
jaxwrxFbmQBIDF/AQgBWVE4dauXgwy4OPIhKAfkxlxUwtU3Kdsz63h9jIbHx4PBCHT3xDhptofha
KLEzJ2Qv9v1jJZxADm/hhFgFfiJpe3su3257/nW4Z9tw9nNYaDwL93GVjkKbDr2vKyABHTK7Lk3b
QDen63+puWZFMQblpNwOU26RZ80hVR2wMQ0kJwAmL77A0IppJmld71Mwz9aYv4JGMkZ7GqftJksV
U2fI3mQ98+Va3A3dF2fhLGm/yPawcA0IbsRfJAvgub5ceDZrMhXAtu6Hb8bGJBaamR4T8AhBgBqi
J8d7pV93ACE9CPgr1gmg1TUQuiqlXo7ytPe7RtsUqmRPE3O4fBrtQZkAB4vcUakcOVGphVmch3SK
NlwxK5aVX65aBsQZq8bqzWtZU1VKxCFQtQbgpOqp+J055VG9LzILk2JWNVrZT57qy3UXHu8z1JXw
ckc+IeJZc7nPsa7OEBBBcYvp7T0z8j1j11d29DzBJLb9mNnhL863vUJ5wqaOLFBl0DbpKouQR3Cj
A5sPOXc8nQpIZYp1tiElekFl5qUtWnqosJX9d0h45cOrpz3UM8DkibCCoWyw7zCfPztOWim0cVeh
cDmnxcYc820v1Y5JIfMNfgetfgqhbx8ZdHN7wdexDFbBSwW4jcqaHgurYSjkQzTojV/Vv7XmdUJQ
v21gxXkVEX0UpCsY6WGjPZfrEmPS6KUho+uql5Fldmrm0Mq8T+PZ7obBDUW1sPqyeZ0leQdwzFGO
qp0cc5BSV2kaNvcPUvHPJX2Vps1yMoGIc2x9Iekt1dTuSI2KsHCXDcmeCrpbZk+cZTPnvDwusIgE
TYGIiKSTZZBIRSXDlwbeoRdHq9PvxyrydCUrbbU3MPlIGm/QTyQDp0sCTkGSgY0oV+w4a52Q0J1e
/PusEb9HgT4U5gxMGXyLl5+hVKJ+LvIM6VM03KcRboRcxWuY4NWohm4XoUKuBANYn8RHM+ufJDLv
c1Lfq7qw7cCBaYkVT85zdYdQNsYBl9j/F7e6NEp9l3ctANU55CmykxQAPtHyhoLZX7n6DkjNMUli
4FG0fG+JxdCZpQKAcQheEX3+VmsMWZjpLs0eKwBjb3/1tdNEzowtXulNW06ZWseYGFA0VGGG7Sgb
nAN7Dbhiroz5UaxFg+DGMhlMOwA1exMQe6OCYPA8etQgoIqUnJK0llYGdlZLrDp3gLBgJnIVptdO
EpJBExU6Av2qZS4Wd+kc1LVKfZFBLWen8qAklToortjZZAUQRXFmNHigYkMtWbaKv9nic/uLrKMZ
5VwfZAVbXIf2IH1q4sftb7jmlucGFvFqTmOqgj2S+n3mZVVtF/S5SzjRYc0pQd6CYwiGEfXq1aAZ
WWZEEzaxChH82FnE0MxYfEFwAbzEIS8Ery4JL2Md9AKgtl4OnMU5ODf1UsOSvOIpFN3WBqKh3/a2
8mFY0luIeQwv9BQuee7alSZDNJlR1hG0Lhcxp0u6QgxR8/drt3WrHipcoCnyy9oSbOOQfFOWPIBC
3lK2sWM6MQ/UuXr1MK1cBGKQB19p4g1KqnWYhqa+HrJMXffi0Q6g5h251SN4Y1zgtUqu0bUYwIag
FRToUYZYBn7a9XNt9LjvkIAXuzlH1cFKvKlCJcbGpYMhEaf8gRotrwbJYssy0KF6BZUslAeQJi42
G3h80czbEHGhhPgTWJjLWbJTc5//eyg8IhDw4hDLw0WKbGlRv0V3NYihdYSrTQKXNmO0NkHOk/Jg
KtdVbWYHPAH/0Xq+mtRtjbYaM7wxQJBDGgsjN/dIOm3zUX7Uj52TnsZ70cLol+kInIrG/8cyKtTo
iUG8dFnSiFKjEQWVUr/bg6Y2ezL2XWuZd8WP5h3VpJf8qeut7om+Vl+8Sb1Vn8WEJYESxZ/VLz5j
izu6U3WMgpk/Zsh8HaMfCKyZFXwQK3XUhMtQvuo2ALvILPskVwzyohhXRgzaTl/Be3JKIkuFik0M
XZ7hr1IihgVCdx5VsyuQdTWARjnKB0wJbo0HqQEoTnbqr+ZOseg3fR4O0V3xyhMDXHk0Yxt1sGdC
CheEE8v0EyxOoCEqsb5hH3xFu2LHGFi13fhgPCmW6IkHccv7hmvhFnUS1AT/0DotxyrSMZBrNo7g
x8pvRchcaQTpdapxco0VK5hfF1nFmtWGlnFGa5V+krOx88cRLLZQqRa/muBfQ0YY5ahGRECu0eS/
eg6BI7RS1dTA7oG5aehLKy78iryKXEzaNeSfWQIuFHPGqPdf1bg0VTPkRAxgyZ7s6Vm/C/cpmEjC
EyQ9nOiBhyVf3T2DYIIJ8AWAiRbJZ9fkWQWYF/VJFVsUl0Oa/qwVHmZxJVmSoNiGfQOaALPEi0jZ
dGOnRqXY+UFErEalthqecoBuOqJ4cY+iTMMh91q5fHC+TDzSmdo1yoaXWb4kF1hWIMH1wtEazNqW
Ih4J1sqzHF/qzMYiAwOaTCjiGTaUh/QerAnObAHwWX4w7K7+Vm004CU4GcxKkLowucjJUIfRB21Q
Oj9CObuW4y3KpftRKzddMXAwLWuOwTTLwGKCrtNVca+rMznWhKgDu8+7ImCaTflsFZ6mxlpUwkMf
dRQIA+POXoJMpGnqwSiXsxKi+jE6ip3u8cE0Rz8ODuR0/GbTvfMykzXfgA+KKmt5g7B8sYlaKwXG
RFC2lPrJzvDmanNOp3AlrUVRFP10tOvQblm6+9ilPRlkofOBU9iNtQmaFs3taO3FU2Rjam9zO1Nf
NQc6HdCvYxev8oNiaOciiVGHi1FpVPUvrR9cs9YsCr3xsONBWtccAwI4xJQYnx1ZVn0pzeRuAN2b
n84AHJqeCKlTReB436pjQOoCUCCUn6Srkby2nhsqjrDSe/UbsVsL9TYn+EQodAKrO2nU4tOFX6fp
zNXxnISok4H1LaJUrddVDLSt7BdFuwmmcoP6lJdM0T6VH8My+6HIo9eOhHOmr2PjpVXmruf1robE
VQgKUz9pfotKsic1qpk5qMGCo6LUXpdm7m13WQlccHqRgH/pj3je8l4uczXP5yKQ/WzHZqfTh0B1
xjsNxEigg53QHxQEizdPcY3vwh3JSCygVwp+JLJ8e43CSMfUhFFlE25TN/kh5JZpS9um2ps2dRWv
2dTVXnXE7SBxIeUrnZNL6yywnm2yTKHSHeiwPtiD69eMBKba48TQ7Qx1a/Mr6D1RPZo7Xsl6zaXO
V724h0p0RdXA+O+qpW26YSslW4P3Sa8vBqwPuQmk2yTQdCwZGfNZlwsjEuQ/szFQ6rVVEGsbbm63
ha1YeNy64rYJ993fbu2Z6YX/qoGizhPbWsgJYMwjRvvVasdN0WwC8a63B0fz6BHjFoWACi7n7KyE
ict1s2B19l0jATyUwQTjTOBZcjKPqscg+Gid0S090EMH26I7lqXDTacJ/vDlKxOGZZTkgXJVUAZZ
1IsxwBVUgIPJfv492eG28PKN3p70o+gV7rDF8ALnzK460pk99nvOFqqC45YYFexN4j5R3b63lPYR
BWJIN5h2XOG6DF4UVOb13WjPrrGtNjxS57WwwahvUDhFOBaNZWGenWkpk2biG2r9GuTqXRdmNn7Y
Qanm3Swkm5yCFSeIHgJyV4Z3RjDYGujIG8ofBbu+wg1U0oEewcg9E/1afPY50frApK3kG0fJI+68
bZMNUU66zaQkZkwZb2J5J/KkYVbepJdmF1GkFbq+6PRGQhSRPMXOUKq2qjs2jpt7mv4XT1JmzmQ8
eSKGxpeHep4UPcgjIvkJUZ02f1ckJH3Ce1rxnlArtVRY+gMBlFQ8O669OSS5oo3kT3hk4SM/QsLZ
K1EN4zbRV04OAeUfA0igBH9VF+qg2D1QjRK/aV3WyyptCHVLllzZ+qZwiw34KjlnZ80iUggC9NZa
21Csp3mYUoX480ezax/or86LT4FVuOnfDIFpqLCdGVuEwyoDa5ueGcQ3abzpSt0S0Atvex5929oJ
QPaKCpcCRdAr2GYoaHMR1gHx21mwSCLs23F+uL1v12klW8k/JhYhB5S1FRL/EIkJ+Zz0u1pOnF4f
HKL8nFApvW1rLZATVndBfxcYZYwtXMY3IaxEIRhq2ZdTb9Iceuh3OhgbewX+4AiRbT7MbuLGPq+d
+wcltAjkMAwhYVbKg+8vQgmBLrKc9KmMYkzWOI25oxNm7ZsfYPFwGzc9aa3b5XZ5MD6qCRcpEzxL
Hv7m/r74FYvIoitjaEhhxvKTCCW12k7yQwEpz8oN8QucorUgERAiNfsLJlLmsGcbsNh5gFC1IJxh
WgPhJ2bORJLyPi5LnG/t8eKlLKR6WYQG9pg6yuRiOH7DGFLSQ/9dPoV2s+EmmyvpEC5mIHXY3B3e
eIuPWiShWqZiSnw5dE2w00abyI5dwzEOjJ0ojp02OLJ6Su5zTa8FG8xXo0gkGqAxXj4iZGTzRCtx
R7C2ULpNPPoe625vSzYm5Xd5yWnorqBPIAeIuQkZkCQ2O7F4tEyhMAUC+FvBdmk4cZBs0jn3Kqnd
ka7CrA9qe6S2+6bbRUbk3T60bBeXn1UG8AelI+BwQBRweWZj6DXSPoBpSQx2Yv0aNo0rg5/5tpW1
MHRuZRGGQqNtamOoJB8+5EVh5E79rwRTEm3+EGNm67ax1ZtQ0VDhQ3UAj88lejIG9WBe1YCSdeOI
UnfT2xQ3+6DFmzLEzP7cOp0muEqi2rpS+fPUc/Z09Xue/YAlg8s8kH4C96HozwaUZUVTeMIFAk0X
YIiKxk7r5EST5DCG+q4yebMbV0kmiBgVMBLDeRUDJ2fxQZWORGHXYSql0iYr06dTrxV3cZpsehAF
S7W5ATzO6yFmw9n0q/jA7CKLMwDcRyv1CnxBqgofGEhO1Wd5lfg1vws2AU/MjtGcCE7MY7RbXeiZ
wYVPRUatQl0JQMJQrywlCS2t0raGImyhtmEHcukME4acjPbp9kLJVXDAQrFA7C+yZSCsF7FWJeKQ
1KmG2c20OCbgNdLqDxU9FE2oLTOktdWY41siTQ85MYCklAaAuIynmsaHXK22mIy2B13fNoK+F8N6
Q8XuU5UBtVLER70vM87Bu0oxFj92GbX7CFKPEtpbuvoYhqE1iJ+3t+P6Vb6wwD7T2aMmHvKkkgKl
9WW/P6Brn3mCG26A6wys+a3dZW7oJTZ15t8cu8yPLwIXs4vDDVwTegZXycYsNzMezAMwICDMqjri
gvR6g4HQ92Q2qAUld6sroq0YBT8SWXoMuo6TWV0fcvwA8O5Cq5XlOujIXi68k+pamHvwyVWi9kMJ
zO2sl05OD2Iveh1mZSDBOzimMW/Kmrq3F4/q2crqMTwsMQQpEuJl2J6VXupK0CP4bdR5YKu0gqmw
QH6foNUlbXrymaSfQ74rBXsWG6tVqBfmH3lEt6GpWFNw1ze7vEdCgseI+STVD0JabariOIunLtqa
DJYqT1Y//gI/qmjYU2OrFO7qm/o2EDpbSO5y3SrE0/TeRA/VsM1CT0pKq0Lrvbun+d78lNTPHJR+
6Qkck2qSWbP5TmYHrFZW3biJYEmVFw7vSfOSFrsxfGskb+wGC9yeNiHlppWAPR3eMyN2ujG3Mzws
SHFXi7YCBTLFsHoAZN+z5l1o7oj2KMDrokOP8ye9ifWmJc8l8UagHWqLVvdiak3jPik2VemQ4Eiy
OxDzidPerDCy/5oOT8HozdW21N2MiZRW2zz1yHBsQWKXPgyoRkRe1thG4eSxPacOAKB6dT9XEDLd
huRbR6FE2FT6vhEbUOI5A91r6aPyo46ejPxbyn8PIv4URr7uE1o7AdlJ1VNbbgtho1Uphs7eoBtn
0J+ldtfioNC9VCVO1WPKB6MwLTU8Gbo+g/EikGijd/ohCgBJmRWnARGGDLXvJnMb8NhmKRBpWCey
3CirLJT9bUW/N9rXWDjGhuBMWgp0Pfjg32XTNaFRpxTfhfEAuQSrE/zOPOTChzofSb9XQnAwCrmn
FpjeTnRAusofaSXj9/xChYaK+6B/KMhvWZa9FBMZY/9aDYal65+NWWzmTrYEsbLEad41Kp7w4WCD
aM4VlU/ALa02IJZuTHZuPN4+D9ePepxFSJhoEmYmMLq7rIbqYNgupEAENZScHsYqQclVJb+6RvzO
jcjN6500AFcvSwdAYJ97it5YFX/f/g1X6Sr7Cahm4FUM7DxgzZfhoMcMSocWJqASNLa1MPTUNLCk
CfB+DDfdNqWunf4/0yEg3kfmtnzqm4MxmZhXxnILv6DqczWDzCP4FOv7XmqAziPeFH/1LZhKJTQT
oKLeR6OtQPWnIeIhat6b8Wff90czarb1dBwlailzYithZFrAUM6g6SD2BLhV3/8s52ZPcvmlmjWw
WSpH2QD0xWzsWZK2OiRvx7z4MZPCCom+jbUCY02abBl59zVIP0ta22IOutlUOCZJijL8r1ihJ3M0
Nmia2p30fntf/uTlyzvhfF8WKYHeRH09z/gGmSZ4erPT4tFN5HwbpANoKV4H3bAFybDCsvSAoNyq
dfmcq2+cH3GV67J74Sw0L37EJOphaiS4F1QrfatQnc/dxAGZDOM5Cu1+Y1iyLQKww+sCQ/Vo7VKA
52FqEsU9APovXVDQjXyQIlzFI4JGWYsv8pB/FWaOc/nUsm+kg2REfhET3aLgajf1zqLKo54+hNqd
oB4bPTnW4+TIYbvt6fwYBz/UTrPnOjwSpf2EotlGqnUvHyF4keeeGMqeVopOQVByqgGND3SnVD6g
VuxgJA0jFcdw3msomijiiyQfZuNHiZBQyugbADUV181RGF8z4bdEdrHooaIAFtB6XxTJ7zhvbX0o
3ViI7XqIMbX5mNPKDerhC4Tdr6Vx303QEPqdzkj6hOwh1X8Xc+agM+FIqQgl5tRWs3t50r2qupPo
4AyiAuS+8So2rS3nQJvLiWtMjxB7t/Ii+haEySkH8OebkqVOoRuLFBvz0hUPM1C+gTJbavPem24y
Po3KozLck+HnYHwkCvfhcPUaY74jyyC5Y7hIdDcvv2CdzCOZTaRrrMXRupMroMsx3pm2vBmfKUoH
ocPrpLI/uTwzZyY15lRn+VsQANY3REhnxX2MR326GTyk7Jt/X2xnSwPRHXibNV2Rl48yoZ/UlnSA
3LcuDTfFEwSLwbGqHVQ0idEZ3HDLMWsPkjODy0dYNWhG3Xdqg70E1mN2dE8G3imxyEvxCNb3Y+io
nFx49ev9s0Sdhe2zrWy7INeaMMCwd/ajCp504z6qedFlLfSjky8ymTVg0JeNb5VmuoHH5X8Iuf4o
qgPl5LKqa/XF28K1xwPafBhEZOOAV7PNWSnVU9BhfmCkL7og/T/SzmNJbmRZ008EM2ixBZCyKjNL
kUX2BtZU0Frj6edDXZvbVcicwukzCxoXtG7PCER4RLj/wm4wzl5JlreGM9c+ZriMPGPqP06Z1nVT
QgmivjSluZ/0aZ8HxWMstK7chXuzk+7U2nCbLPkjeTGNCoRxPv8BN4YogSIAfQxuBpTE4pN1TWuk
WsCqFHGsjYa/pGqFmn9je80sCA5qFbeBqxqvHGh6R8qZA5gPyszoC/W/y7bYDMrjqOeOqlaOnqUr
w7qxEj9EXZxBOJybGIlF1UWOA7uIkDcVcNDR9p9P3tsTZ5E76FTyBuEaIkpA8T9+vU5GgY63SXVJ
7jE617fWNzrRm3SnpXZACv3TfQ2xB29t8Qc9iDV0wY1zFnzofAEiXYLBWyydcZIHP4rYbfwEEMC+
9LNjhFb4Iqlf6uCnJ528/puuC/vGRFUpivKd1pXPkWFeskh2SyuEh22KK6iR/0H6L+cE8q6EOj2c
qqur6FgkfVwmLVM/apsylB5lNfkrnHSeDZ1x6bxfaYLlZC3vwsm47zDESHIYQV2e8UqL/iTJsO0i
cZv7hh1r8ELjlJt7pW+hLUD6lLeRFmHxZP7QrXLfWaOjGcmz1gh2HWYbFjINrCrdqsUvbDacCv2R
sgrstvhbiRAqBtzu8SxW4pPc/G7Ko29pjs4XkoTfQvGojLHbCtxO6tLWrRS/T4+Gb/xTybHJVI/R
gK+j2h3G8L7yWtu0Yqcr9I0hhPspsu7oHsPk/K6WX6SpOLbASQvqAFDWEB07+F3kiN1TPXa20Xzt
auWhwjk9EsKtmSCklmUQ/4pjILdPVJjv/bL0YYYGFG8C1/cmW7GwuPJGp7b6raT5ruHVOzkr7zKO
9rzXD6L6JVNeDDhyBs28UAFtp1iO5/+tYb1KP1OwlF8C86EWwj4bVLcUOXDyu6b/mSP1LcrZk17O
LrDq/RgXdzl25Ia5N8tfZXPuYUAbAs7vRuYWlXhIqnjTWIk7dHCwLa9idSNSgiN2p4quxrupVn7E
CZyYoHMKDamP3jtbKZW3z3feWyvlapUBwnhrXs8cmI87T5nK2uqUsrrkKNzI4bHU5S99/TDFIADj
yNin2c8q75xWPcqwzPBtOaDU7sTCuMG5eJ8quhuYjCAqnAZJgj7ejLr0V2ZiVtvbE1pWnnYOh7sE
hRmhpJSjfQ0r7kjtsE3MyQ413Pz80QmIjR34NvIR9Q7RgR/OPB/spLtPDXkDP8ften8jpMW2S05N
NNh4zSERUNhTz6KDYN2LMYq3nc9SD9xCsE6ZILt1Z+6NVPxmRid0O7ejIuyUCc6a3n+R62Ej5g9G
HPLdy6M3Ts6k1rboa7Ze5NswsrZGoN0PUvZiBcpOj7KDh1jO53P/xgq5mnsodbP+N12Xt8LQu2O+
EoKs6BD9uKRV5dRT7kCVuegslEpLtmHRHaBYtHR7lACj9JSKjPWqTtD4a8ZY/N3IgSOUmjMYezn8
VaqPqJTAeBePXdju/JDulPZ1zLmcYOqbpk9WwZVVfIrCg4hITat5dsjzSQvML9MQni3Tc9ocKgJV
xaptX71CeNSm5FTyAJgGjVfaH3W6S0Ai5ZWA6qAO4iBCO69zI3KGIQKiqXeGJtw1snHUrN+fz9St
ZzlkR5CHykzHu+qjgBWWxgpNca5gOogh44e/6ez4gC7is7B6kb22IoLArEhvGCEeGFd4UfjbhTzW
QLK7rXDpK9v8wjdRjwqIkgDYmXc/fqcerW1oVGtwH3mMVc64T07iuHL6SrcOfe40JrgG0DyAZj/u
Tk+XshwRbqpz6ANH3+sdqo/tg+XQeGiPs2Bcix6sZkczAMT+T/A8N+6+oCr+9wcs9QWyMR+9bP4B
3Xbwd+G+3KXOjNDdSo7oUo2P1s083ppUy21BEws9J8jM0DAX9dApzdowlvDlgVzrGNK9qF1qwefO
hipnqr0EkuJSzN2GerkZvMau/Bdd4OjLleiYRqdi0LcmhbyMldwFhluG9SEsf/T5k1z+CjXf0Smn
9DjHD6ZnI2y608zuAsVPD+8CtseYf4v6bQneD7nFrVioB12fnk1reMy9h0LL/oDCsCPri2J9l8f8
LqYbYUYPKTt0gH1cUTNNa9gtGkTKVH/yi4tlha7U1c9e8VJQR/SF6KUOyk0WJ67ZTXYlfq10bI4R
axRKk931q8TXsvRKRx7iS+COlkxBZTi11V1d3E3Bd6/w7CD43raRq+nf4yi1ff1IR35sDr3/MxMw
7fC/6sinVMp9oV76AjrnxKA7txqeEmQ1ZeM+qb73lAU733SaLt8FNQXW8DGWtqF0ymOUN5X+fuhS
u7FG1L3Dr/U02Fl1n+ucn4OKH5yaHkf8Ayb53ET5ZlLihzp+aST+C/Hvodyaze+2iJwyffKjY9D9
6DKmgxtDEQubjPPYrCeohi8mld4yLfZ6Vmxoyd8FcueY1alW0NN6mXpqG9WvLtPduf4dUAyuPBEl
ze7QKNO3AiGTuUpoIjDir+DFb1Tg5LeWl04hDuGWxa6LwjoCcRqigsWFV6JKoOW6LeIf3oE9+Dyz
3djgcwOI8r9F5Z8a/McNLg2l0UamNF4qGV8cNdpnPvuqtZ6ygOYX/k1lUmz6qdr9F2F5JCEfBFIY
IsPHsEowFEnjTeMlRTReE7JtHGm27D1XLexFkA819Fyr/vJ50FuNDmDQ6LPNbksQeRZRpV6fwqyG
zaA00cuk50c10xH+Gs61pW7GsuSOpm+01HOnQF3LpDdKWsjv0F+h/sMtZfncVfI+Tq0gbUEd9Bvv
mB/Nw3Ac77PH1frEzZSJkSJJU4M/tJxbs/ULpSkkuKBHY9si6z7uutd4V21m34ta3QfgsX+tzKzK
91qmTHhn8KPmfu2V+k3G09A0Q6u5oKI2JU72BgU0H8J8a5auTutUvpP6dSDtvDqvwgJ8ROkSNswV
u04TPMlrKuzguEv3G9npz+0pcrMf2R67dvUniVbdZztNWfuYt6YYjh1tu/l4plj+cflyfFtZr0Bf
nqtbBWSL4Dl7rV2uPPf6K/zilaf3rQcidw7+t0hrAASYf867e9oMSJ9kJJsvjbbJxMbNAsHtgump
H/+U8qqp261JRcoE2Dnal7CJFymhijEU9YwGXReMFovMsvsodaRwZcncjAL2GoMbEOdX5jMJiIbE
i2sg9SQchGTsWCKS2qx8qlsLE/i8zoZTqUIuASmNWUaqlYDc93g+0kLth9//xdLHhxEREGQ4ZvGZ
jx+nzouiqwdkcKhyxnvZsbbSvrMBFCVb2nt/5264/deqq6yEdyGXl6ImNGNpUOGMVLLlBgYvxfA+
4DaSmv0KAOTGSfQh0iJj6r0UWxjStRcRZkpp+I4SfNf1YpdWyUqkW+uBTazSBAd3IS5zc9XKNTQL
yESKNznG0O/9vLOnLl05726GsXQAHtzmKToudm7VJmGuShNT11W2kn0NpkcJFvDKmpirUsu8BNfr
f6MswAqDKhtWrcEwE4+oxjq17sx+cN4zTjm7Fvvr18/j3TjEaRWS7TnYKKcuu2iVUSpeLbOXemRA
NTH9okTAVWLZlXqAx3r2p2xhPWfiyie71aUiLjcHqlczP3Cx9IOyVzSUAGdaTPZSSba0155oDuV2
c66OCLvd9auk+Vv7+V3I5ZMVJ4ASSgoh+yMqPzAKcLbxf0NZ/yk51Jb2qWmvtqNuZXuefjyS0bCD
bLQYplJlMg9w/BvQJTnB/HRSixZPh5lblKP+q2nHOJW3XWB+7czRxg/zvoqrOy5TK7ns1trlZ8y3
CKBg7JOPmUaelJbmI1prMiYLgAG66nfkryD4bs7vuxhzQnh31FRSKJo0GunbgCvHKjGBKv/5Yr01
CvBGsyIhKiPXPPXELJM0RZI3zX+n4jEOM7saHz+Pcc0OmI9gDBnBA9LAvMLR1krWWYHMxSD82m9w
C3qeTDvYygecTR6Dfdo4wvc1cs0t/BAAeRQGwFNRS15eCurGQ7M1Ddn0u2nbWIcRtkFh5zvrDLCl
3U0b42tPqdF3BHeVDXEjT3+IvUg4udc0pmfCj2xc0SnPJY17x3qd+1IdNZUXpOudNNpCVF+LfGO9
EJgrGB8SBvnyaiIjeqoGcGgvSSw6Ec+sYVX86cbt50OI+Se8W5JWiiptgsbSW+3F25WGkzxAd9jG
u9IVjb2VusnGcocH6aKsMXrmaVvkcdYoakHgskREHBYXr0BJsOpStPJSYuWMQbStNLobx/egeJRu
08VfP1+2N7aGjBaQQneFzpi5JI8bSjDWcL5LbDe/l/33RnmZhrWdcWs2ZxEMA90heWa5fpxN+oiS
lddGSVMfvBIJVLcVd9rrrucDqAePLHNh8RyNYrGtHD4f3zXtjn7+++CLbk7XA76QfILnoz1tFW2j
3Hf39E+3uivr++5PfY+X1qa+qwXHf17rD9/YoLiHzP7eSOPDvli+dZXECiwh7vVzVcgbSYv2ODy8
DHIYb2s/uqvJFjmuBPmUfh9k/8j0PYdeL9ulCYcnaJN93CGVasor+fCtM/hxkcGT5QcZoE3xZVne
fIqqDtDqU61zwaM3k8oTbnSHzKABVfZbMWwQr8sxYkmoYIftfZ5Qv09k3D3N6H7EVVMSgn1MO84Y
Kcv5nlMEwKbA7NfF96SsQlvQM1cfvtZ1vXLLuV5J/O4ZtcfOYMEq87+/25eprGfSxJPwPPd9muo5
G4HJhvg6YgOUhGtNsuut+DHaIsO1PhVTYDtEU/O/JnwqskTbquGppmbTqegdDcNmSvW7JkfaoUL7
yKzGzSRm+xgGZx6Hj61OY0fpzB+hX+0/X9fX+3b+bRQLwWmLdIAXB7OXColYZLp1FtV4Q43h4BWp
kynGyhzcnvB/wizO5kbUwtxvCaO3hmOOil2jzy2JkM2CHF3HNWHLW+Fm0gIvtLlDv7zdecHQTUKT
+BcpU/B0R6nHMBxV0F5Dc+6eUIHOo+ESItfVRc1+1PRNOX2Nx2xb5cNO9ao7rW3/aN2aq/n1UQfB
0eRVArhEQYVmMdnFGFdCAXryUkb6Vg9+xSYHALjRMF8zHbpRL5pDmSxxKhrXtKYkiMypa2X/Mqqg
f5qgo7CY7GszPOSdeqra0bejODok8osqpGu58voNMQth8PyWUC2i1rAYJ6LXCPGp4nShLScdZ26a
58bOlOIGYWuOvC9XVtf1Sf4mvDGT0uYb0/IRYVS+qiZVO13itLbVAo8t4enfbpOPERbZP9LFolKr
erp42njUE2XX5A8NrcXPo1yTtyhCcWDPdT50WK6qJZmpZ3KrpSJm3CfR6Q708VWQco6FGGj8UDzm
4RZJu7Wo18tyjsr3QkGMJ8LyXI2lZhyknqjdtnNVh5KQaz3lR//IFQzasey2mT2+ymubdC3sYk6t
SenQtCasdNF37RkoY7aXo934PT6IboSjgG0ic3OnFhvp18o8z5efj+cWI0YDFZyXwY1lSQjtI1MY
DCWfKHxIrSPThnpDXUm7Rj7K28ZZl1y9tURnvUpioWl9hXHJ+walDNEbLxN18WSkBdatZPIbjb55
UP+EWMznoIxJM4nWiNBTdjC25a7aB39POD1HOItq7udTeJ1hPwabZ/jdCSqmVMDGKpgulZ7vRQ+4
g9AehlzdGl38pZO0b5+Hk69r0MQzKexRdKcAvszoWj1NhVrrI8pv07fw1bgAy9ggeD/ztk23dqNz
FjpVYpNhZj7af9DZvPULZqbL/GduPC9G7AeBoHqAqi+TZdfZTtJ/zpoPyNGnUPDEn6AgHjAMt/5q
gpOqONJGvbPcNYXLG/dALtfvfsS8zN5NuyTULKJCmi4cm2NiS678W0HHaxO41b7+Rre6Mp2ECka8
Bd30+SdYjb3I6rpYN1QZhumS0/dqQFu4wGpTXomq221CY58XphPgGO1gCrldY1TdSBYKlGoQavO7
GJzTx4FrZSB70eBPl6TS7JAqXoRIUHtvaCv16htwKiDo7wItLmtFB3sWmf0RVeLoFxdPY0arUhPt
/sQP46HYBV+Sp9knFXnB188neJ6/RVIiMtJbXA+4tiy5lqHqC7Geh9NFpX0Yay/tKLlBuqYgdStN
EMawkG5lIV0VMTwJR0jd4CijLR3a/S4i3YMT22B1H6EIt1qCurFvVAsh+/mPfJ1rax+RDVnz+ssQ
pLYpCJs4MUE+nBsRPwlaaLEJusf8JjXW2oK9MaEfIi82ix6LrZk1Qn8JDsZPA1Wu5/wx5FAbL8LJ
OPrfBpDYz6un6fwKXXzGD1EX2yQQDKORcO69yKK2EbviXAvi3hCUbRGkrqKPG09CTlymlDpa8Gvi
3eeraK7ovQ+P3RWSEsg9s4Yo6S9baGGkazwDQdxqMsJnLVgfT7eTRHPbkC+sh+ZJl4a/GkX//nnc
K/73HNiihMszlUoS5caPOzTNFWHAPGTGFkvb8lg8dJ1tbXFReIx31sZDH0Y5WsfoTt5r3ykmCYe1
mV8esYsfsLSum8t20tDzAxoztafxIOCP+/kYr6rGbyEQt6Y8jmITupgfx6iO2RBUFmBckC2zXkZ6
9CFDNzZ4dXEru8WuWVOnndPN4nPOyFUUhrjE061bROxUQex0D9XnEZcEX4ofvAgNfjGcbKtPt1w3
QAEqp5VhLpMtwyQovF2exzJq04ujDq8ZpDJjqC2gtt3wrsAOwo6e49wBua3shN2MFLaT3/3kKr8+
D73cssvIiy1bRjUHgFfPZouJ3fePU/LqSdPaZ5xvQteT+s/4FlsUZozoVTnjs1A5PBbbVHdwBas2
eE3sZ3i/uFa/uTmhpLn56J4FcxeVKwt8VpVJDCufNnGqbYPplCsNXMG1OvuNPYAK3D+BFnfA3hPk
spnnL48NJ0gfEu/P5x/oRnqBCEnKhuVFGWlZKdbq3DLHeT2mSYiPbXrsEdHJ0QVUpvwxAOicQheM
RH/lsTAv88UXUzSkW2F1Qe26cqoQx6qDZoepIVTLHxO4zkRBQCIcn1vjz5QI9ueDvHo9sww5HNHa
xYCH4syS2dnlXZmEDYj4JJ0OueQfqymgdS3a3dQ8Qni+i7sS1tWE+FXz+/PY8o3FOdsckypBq0Ok
WqwVr0jqpvFHSGWBeRLDfo8XC8jdUDkjGbQJ80zbKRqgn0l0fXh+Dk9iHDpBCE8O9hbPg9YbO7MV
0YKZ2jMUBkcPUMMwlG9qnr4O//6Une8rszwfL4+5jbxsS3q9VreWLw7nTDHxVhZDu8zblybQX0uz
BWV2iE3jAcbab0P1HNlToY9WD2HVAA8Kkq2crhlgXq9QE1AQ+l3zC3o2uWcpvbsi4z6Q976fa2dT
S53C9x1zyNFQ2ud4L0xex92dF0O9Jj5342hA506hNk2ixkdkOQ1RWip9ULbtOUqy0zhF91XVPpBh
N6HHNWMst3oLVA0j7l6FggvCSzeKE0/gFez79XmBnKAOjJy6psVLc3EKk9rMMYyH9qyXPoZF1KqV
aYMSlSunGuoD9Zd2+rfFVIQZgXzNfg+wAND8XWTTZorbsh296dx69blRXKl5AsQEA/lBSIzN57tj
mUh1ephwOPAhm30xr9LPIHvV6KlhezbD13GklTqg4tVOyFKvKYRe9eHeQiEJNNNGjGtB1yqvajPm
LDqLcElRCVDtOlH3fZ8jZDEetPqpzOUdHdPHSTZfu0rZ9B2E7W/yqur5MqfPP0SjiId/yOy3cIUD
EaYgtbK4OSdC57J6dqlXuJ9P63LPvIXQdADC87WGvz7umSrRxDDyp+acg04s2hksqh/7umdMwzbu
rDMaVA9+nh0+DzuvjPdZ/X/CYl0w+9TqV6A20W9p2iJNDUl6evVFXAeG0I2b18+jLLcEUbiOUhuc
/XCvQUGh5QmdbwUNhEVt63eVSzfF1iJrV/vZuQ31R69eI23dGBhYOWR66YfxmlsWQMuh98Wk0erz
AErf9/VdHjZbOX78fGBXRRGEeajt8t1UdM2uGddB1Qw56vDh2UfpSYzZ7GL2bdLar2kh3OUSztjK
cJ+NiB5LPL8G2RHF51hXvga1+iikzS7T0/uC46O1QjsL295B+fBf5qO3n8idjX2koUm1bPw3XZmL
AhaBZz8zzlPcbeXgbA1A7pOtNqX3fvptZU6upn6ek3cB5wzyLv1LEyDZKCFg49aJ7ScYgbhwR2Yt
Nn+jH6Qn5VRbdnhvPvi7djurDCJi9Bptyu/ZbrWvPp81HxY4BwKH0OxWgykJqPiPPyacIEObbeyf
rVJDFBqYbuAXjlrD+S1ftQzWQtU9D2n3t5VYOxHNqM8n42pbfwz/ds15Nxd6JvZDUGT+OfCNbTWV
IGITCEPVZrJ4juodwOT6AVG37edhr0oMfHSGzWUXIWKDWs3y0VKnWmekuX+ONdEdQmWvGChBgADf
cjvdRnFxCFvjp6oGyHONzV1o0hfX9LXX2lXe5FfQLaW9PxsbwgT7OPlFIZZF3ZqIL0iINHjgnb3d
5wO9Nb9011EKpYlI/2xei+/mV1YGNcE4zz+bGGdZU/iaBFNs91JpT5NyVqtdEdX3Q9mvZOuru8Y8
v+/jLta4FRpDKObEbSwb2E6x1RogIo1IsT6o7dxF1KJHB3BlNV3l0beodMHZy+BllwVQKVELte9Z
zOUIm74NX7UWr9+83EVyvfFRVjSRfPh8gudPtNw/fDhyKMmU4tHiLudJfVfloe+fx2prmY0rUbFK
q28Zthf+EK/gh25kjtmoCy1i5NV5Zyw2axwHgxGpgnAy5e+6Ctkht9yoU1d6VfO3uRrSP1GWe3Is
mV1/IEovPepdZpvyn768CM0KQerqCfO2Rt7FWUydGfTjIDbEETrLnjTd8YPwTvbS72Fp3g+6ttFF
n1Uj1LuOt8Lnn21tjPMT592+aMSRbn5LbIm+dYAOXxz+1ZW/0uxfq4z9zyiB4lKyRSR8efeMwgos
viYKp7YLzj5qMtjSbCdwxhh+O1mtbytN2dRa7lp9s23b9OXzgd5cn7Q5DfDxrNBlyRYdZllIc1U4
jZp/VPsf0oAIEMIKIkVqSVpLaDcX6Ltoi23f5rqXNr4snEQK8G3hP6mZCjdEWEsv8+e5WqLv4iwS
5wAkXis8RTglh+YQl/cY+8Cxc4UdmtYReCWzWtkTa9M4Z55360VF21ms0Xk/ATSxFRXWGEd0icN4
UD6E0drOuD2NJl5XZBWUoxaXXezgg1jAZ/VkCvlDrrcBXErxQShPVvQdMJWj5g3yv8PGSKeTAvEx
aJp7PxpdI+RpW68UNtZ+zHyIvRt6P8h1WMmacIrz56K6G+WHNl4r513fQmYYmMQ1ESM6ihmL72km
kqfUKNGdtZmTI8E7RJ6oTO4lOXcK4SLFSDflslNM3IYQnvl8i1y/o2CmY5eCpTEnpXJFEdf7uKZr
RXT5UTwq28zlGva92sf31g5dKxrLwcp4r1cTd03a2CQ/MK9X76UpyRR1iMry3M/KR71FtY1m9gA/
eARL7DdrT//rW8DHeItPyCyGvmHU5TnSKIiq1XGcaMhFvpNlpVOaPk4Cw9MEB/nzib0xTLxKIflx
wYIHtbxkmYZXhKlOWN7DcHuzDW6EbiOmGyMAxOT1T/82HGsHQAmsHOoq1L4/LlSr60Nl8AVuzz7u
tN6j6XngweP7tB7cKY1XBne9LT5GW5wgfTyKhZATrRju0v4QWc/RGqTjev5462LLSVF27li8Ydve
7TxvLC2cJTTl1GjQe0puTYFmw0rCe1Sxc8vffD5/V6sEoIGhgHEHW4/J7PKkKsIOeriRD6dEslwY
hBGodmN0wkDYZSW38kbIN0HhS3AyVxLevP4+pPNF5OWxAbTV03C+OqVIqCmZsK0DfaVrenXgzyFA
0bLNwYxfnYO+GvUJuhoDc/nbG8jhfrK3Cnw5125P19eaRaTFYEg0k9bJRJIQTwp55g5lsq2l39n4
renLXVa3BxPUg7D//OvdjIuVBYVFxHOuzVSTfgQ37SXDqe+h7JfTtjV/pzBVM/GoVl/DutskINqm
fuXb3ZpYWJSUL8xZ4nuZuqM+72FXzWGnyU57jK2CwValL0P0578Z4NzXonpI826Jhi5FoZS9NhxO
lfKn7bi2ycC3xntl2iZ5vTUSae9FKEIN4Uoz5ooxzpkOpgLG3xtajZbCx8SSG5mlVbWinyA7/eVN
Ge7y8GujIaI5ncRfffVxNMSd5vsXUZ+4zxmOXBsXbUwvolnskvZ3y7VEE5TXuvwWmpPrx90OMKOb
c+9sjP7w+TxdJSaMv8gY9ONm8+IrV6m6KVOoSqJ8EvmlYvhbs559ZSXV3owxc2H46qDnlq+eeKgl
rq6KfGr9U5B96YuXXvnx+TCu15WlK2Q95p2m7RUfY0prIUUjRD4Z3hegqa4nJNu2OyuFan8e6OrR
SBme2gerCqIj6sqLYyOX4rzLsko99bWyUfMKlyrVBgVhp4DfM9zhAEythLxK7HPI2eB+Nj2eabof
F1TQ+gPQxFY9+Ulto9CxH8T7pgZ2asp7aS0x3Bof72JK0RjRAbhcjC8WS5SbTA6qHmwgoBip1Z5H
oTlIarwNLPNQpbxVP5/Sq2/H+N6HlD+OL01bXU9TXz2JyXMd/k6tL0P8jT2z8gy4GQYtAbBOQK6u
lBxQz4ubqaO5XFQvjdSc69x/kAwA9toY/n+GWtz/jTyJogDU7Mnvwzu/Ht0hf21LeWsqK2n8qrmG
dw5UM5zPuYjKAIkWyaYDfQva1+DQh3Q7vGz1xG7PtTPs65P6gF7uLEiRxXbwiPimM1NPosdVYfOb
E8vFlJMEDbYrv10r06K8AyB8qjfCpXgR7OG5/x08K0/Sztr1L8bvYGOhC7Iyx9dFI4YOz401isY5
rPnFs6cX+iBTMtQjzSbctGinIgbxW3qJ9GCnqN6pU6YzM2fH8pPZB0ermzVzmpfPl+7VJYjfQFcV
GJc+twuXJSRRrGMxaBL1pGNNbTR4/Jblcz2Wz5DqTziJbXvuYQgtrBEVbqUE+ic0BTnDr60No1LX
wwxs2UlqFEeXm+0QyLuGtn8+PXs5jMPPh3mVwBnmXI1gskUO7uWp7c82irliyqc8zDvXq5N7rQ1/
V620Rki7lX1QtxJ5YiF3ConpYyoo89Qc0ipXTpGVMHe1HU6irXsUyuQBa8DMGZVqbR3dWr6g1xU6
Knh/X51Onjyovj/M92ZEGs/mHyS8AgdLMbf+rqXI1jvBEypUjrhfzUhX8Oh5986eTDObHEfC5bzG
ujom3sRnLPS/x7a4T6Jk1/vlU4fuLbbnrS2Lhd3T9pal8s6C45ToTWwPUnWo8vEYrXWar5+2i9+z
yFtU0KSpqvg94jF7MPbxMVZt+XvpzpZ70yneUuBfkyu4tbTYPNw+QOjM0vofv3hW11OC87tyEmJh
XzdfLMwKasSH/v0ChhJBVQsMwmw4+TFK1+ZlSVNXPvXCc0HNdTI6Oyqz/2KbwFKg0kr97toZcRQq
fUhoxZ+MMXPS8Xuks3iMta90a72aVK1566k4ti5PaLEMkHTPfM6xpqcZ9AvgzabMHos1ZMztOLx9
eI3jWLHsvFs1bA6k2pSTJGZOUCAwFb322anK1rKLyuR/eM+x6iB2/N9AS5xbURe1HA0sgSi/NM1z
rv/5/OOvDORN+PjdwzgLFcHX40Q5ydFrxKZSay+2EcI5o2a0ch7fDgXnQJnfHVd4urQs1TDkWDr1
omCPUeVaXrrJxWibN93K0XNz1mhIQZ4jcwEM+bikzbAlS0ipcpqNTIeIpme2EuG6HTt/GB2ZLdLj
bJiy2DWSPkq+mOXqyYPS9txupPvx5O+VfbiLeXRjQYCpmboV99Gu2samLWTOGkr6iqU4Z8gZKYiY
LLdtfQnPEvRCMJKau2G90clBnl3bPXI0EiR+UbHHnx3eN9Jg46lq2MgG/xd03rdfQHgqpbP84vId
2aRGrfptwSQEj8jbuYFX/KqyZqON0iHKE9BI49YougtiIMdIRHuzwBEk1TCWVVsJvQ4Ry4JxDRr6
djIs9wxn1cxKAr14xUgSm1ztSo2Lh/eXgb8eSj1oG0g/ACc59RaJ/l+4yvwH/jm3zuf3Yef1/24r
ebGqIXYSc9+Rw5+VoiM9qe/6UXGDvtgWJhJdXXj4fPf+P4ZqMEYe8wx3sdDjLvSSRGQJSM/dN2Pc
KlvE70/mISAjfSm+Rk/BHqfd1/5u1eT89mj/iTxvwXejjYapLa3aU3iYoIK002fNsxn++7vao4tf
/Qlf2nvxm+hW/wGN/NbNEkPMuezLpfpKk8XSEgMVA54QI8BAj8tWHG0puG2aLLL1MfprnH6HTbWS
KW8dxu+CLtWNYR/mgkYv/TSYqjMicBx1KepkPz7/ojejAKzSOcVQBlh2mScjiLwgkJVTDhfBtP6E
CYWNNd7DjfSog6iiyKTwOrhqfqZFU1UilKyThRoqT2ibPuXKcb8SYtn5TEop7lWjU056WWzRyNwN
0kof6QqDTvJhFFjPz66z19oJnhyagRLUyqnDeiw/tl+CS/wYuKEj/CXyoItdjI82so3phFu43lO5
cpzd+FIfwi+2eyPIQz4BBTtlWbf1gU8NKmp1whr3ai3M4tafp4MUpZD7T1NWO1I+2FXwzTTWGjc3
3kyQKVl3YChpvi8xYZqkKr1pcg2YusBNEaEYRHVf6JrjFaXNSFfm7kbyQIsF8gC8bA6vJZW8H8VE
akWeMnkVPPXN16iubGqschAeejlDufb357vqyr0Ft7b5PNDmHhEQgyUyqc60jPdD0JxK+ArdodwV
r9ZfODBzQHtrEEn5eu3PEElu1JCRQckuR5dHk19kZlazMBGcrFzhXn4sv87S4ekp3nn3Bq14t9kL
XyZHDe3iSXazR/Euc9YOwus0+fF3yB9TdN+nihCl/A6wd1u9wg9r+IWosB1omuOnnhPTdNUacW3n
i7fGzw0PyhGIYy5hizJZYiJPIBlKdeJo2ihq6apJ8pCqexU5TA7/TeXXP8wkPcoKlQ/jEFv3Xh7a
cv7DLH+qyc+IinDa/NUAnpK0gw9riHeC02m/JjrgSgInFrF3/VKNZxzOSF3ZYzmcMES30+Cr6vf7
sBjssoXEMD1k/lcxm4me0R7sDqg50sMw2XH7Kk7NPpOj7RjgYWSKtpnrrlbg2DD9ahCX9ZGtabsf
mUbt2drCXLLN6geuLXrt28QujC9B1rp58YTwfI1AsX+upl3bjABxtMNoJLuofuzy+8iff5xhDxMy
IFzFKkV0lPFJkv4PdV+2G7mRrvkqhq8nfLgvg+MGDpNk7qnUXtJNQCWrgmuQjIXb28yzzIvNxyx3
d5XKXTp9McAMYAuWU5lMMrZ/+ZZXrznWhRM7UCIh9r3X3TrWqwsxS+5VKcDFaREU8BKDuYvdQWsW
EPhxAsHHXttNuFFQtqy78dZojY3u7XtD9FEzQPijgaJXD0WMvMR9ANZSr0rLTTSttqWp4VcyR9y9
yfp9NeEDDGMlEPAPCB1t8tmZQFtCOV7lKRQPkwFpU/bFGh7DDKrD8yP8+WJSwRF5qqEnuh/h3UNm
tar6p1nveJjFwQDp3RzZMGsTX/HYDu6L4UwhORyo4p7wPzojWRSMCwCyTb+IevcRUrmdlFHb52tD
w7QCJBAdPDPw9YH4WzWeEfnDcwggdQBBc60chIpfxgDCpbZxyiR/HlS+aTyxMsJbByJmPgH0urz1
YROBeLfGTlnC8miCYneI/KzuoYnsv8wFDC50fa6ZlZDsrBgeyTRFZm2sy3bAkw4hsMmjEZ5DU/BF
9H0yuPMGyt3SU6mNFgQBqjADAah/IXaWUqNLsuoprOB1WZaJIaE6irpMQ9au0R7M7lGHsIcUUDB1
2UETd2cXWUqQDgDBcgeRepiAVGmI20OtA+kq27lw0oAXzEFjGD1dJS6ERW3dJFXY7iSw5Gj6R+2c
p0XbbVD8i0by5MJWNLOhN6qqbdhsK9gZWbCM0Z24JSZfzUN27zv9xoAMqexhWY5th+pVKV/H+jpg
IvKgSQgNohUNAJqkXlyVJNaZt4VfGuj1EFVGrVLB42k/VDHr54h6DhS/zWusBpeDXwe+QlNMqTu4
SUlhYTVk0VD3EZy6jqR9qxQIaaA4ylJcV9anfImb7KfMWD4D2tQKVQBh+6cy7J8Gv8f6KdR149ix
Nu7bok7CDoLTY51QtVcOdHwHM5ngPGaER2LMmFpd7Ps61gVs3rI6NWc/8sc66gCFb61Nr+FJEqpU
Od66r+qkDcgaYJeoyMgq70xI0UFLFjRikz3WnhWFk7EtmJfk7RMtX7oGjGrsImP4QuGIAlO3FWdf
mAFl2rz8hJLAqrS7bTjGgbdtzedGfBKiOueGGzEu79xqL7scMtp5mvvPY3cO+7cQdlO43YsLIg0j
NQBp7v4xYQY7NTlUQGyZNpge8AosX/Wwd9v7UsG81D93yt2a+RD15V7VWyHerPnVl29W/iTmowfp
fyP8MmOXafhdvaR6kAEKxrgvToMmcePvGsSQhIG8XLnnCWK+nffWC5gvlDSBMDX22nUH9cRgoPuQ
fBlsSBw6zpp2t77brP3gNivVymRildOPvCD+okwNI15UTwE0WFho749lyOmXJJggZetezamfzhvM
/lhD3Af1eOQNHzGzPrzeu5jNzb2ygxkSpHMRBjgrvTYfMRVWDQSysY98/pAO+5cn4Tf39y54c3NG
DZSiBToQfQwbslOzo1v4MMX85By8TZZ8WPj/MVz8/okukdc3aRn8bOxwsnHFRfHTTV1UJKortVnE
TWk0rsFkGvYfPdaP7vJdKcS3qgHQJlxTOF1qQBdIfdSe+oGOvsRv30yUH5KvEDSwkWDgiq23y/fh
Xt7T2InhTrCiUbXhu+I63H50X/YSIH1fSPj+qu8CGSZpbrTL9Fwepn2YdkNiIooLduZhXNTEV9kO
XikxzLWSMsF2CdmTtYctCVinCSYQyICLTZkOmw+dOH6Mn/HFEDYDYILGA4rk348yCao2U4DaH521
+wlOtXawESopN/muXKGvlUfNHXgsU5YU4SrbVzv9QfwODv6Pj8Z1QAVb+COLWMMyD7+ZZyLL68rJ
DXTSjOtQu1HttOfQfpDwz3PndB7BrLS3o94ZKMRrAMMBH0dRYo6QKJ1m77MfzIkNle+a/DFn91oO
MaQOVgHJolEex+HNwO5eIR4JmB+DS3Vvep/b6tTpBwuUjsoXK+GMUeHpdAQyZBqbaJGf8paAQPYx
dwDMNvJ8PRVVMjf+ZjlJcIbBs/Cz3x/NCvZ9TQHHhSXEoM6xVHYaaBW5ubu2CgFXrOfWvxahjGaQ
/3i/9ezp6JJ5hf68UZwUqO2ddx4Wlw70t9v2OlfPvnOm1b4pQKI131pSHmDefCzltHAzI2u6J+Kw
UAoDOFj1znhNZF/gdB1uuszYyM5KhHGf4zGGQq2pdpIONpB+/9IXBXrnEL4Qb2x8U96nevpUKUi5
dyQJsyGSfh3T9r7L72oTYFSYr3E4dLGBp4VFv3AAI5Q5xRwIFmas1aRW2Qj+Pfhipbml4HKalnwO
mpMNXp4B6x/Pq3ZZeFtWmNljarV3pY/15e9Iwx6JKA61aTzlCuxyE6rrMDwgit8OpIo8WAYZUxZ7
nB8z0e5DgeMd7DfwF1ddcbBNJ66dPyp0jEraJ12BxmvBY9FD0A1q/IZ50ApilcbnDvFowLcmzitu
mxEciVYwfZhquq+YtyqVdQ6Bu2HFY5DTpABKU1R0twT0vLqfy3FFwYAfzDvLfe0nH6DxR6DzU+lv
TO9UBps+ADUfou2NHyTlBK84CBN3n7jvIuxzEo58hcz7HL65aMr6A/TMi2RCoi21+gB7fqEHvttX
0JZeVjBspRawxPeLR9fS5+0cYqZzqPBOWZpn/bZQgIoBEjtNr6ILI6pT3VAM1hkKFauxeXayO1bv
FtNM+wvqOlGwCckj+wOWKcX4CERHCb8VXoD2EfS3E1PrysaExxNzVCK7A9dXZvXIxzsWfjHHO6Gy
tTXAplJ25ywDZamD1CSw414zJn210gPkMMxrIBPW2tUJFnvK9XAPpApcQcuEsXIHef99A9eM0OBV
1DAzmecnv7BjAispb1wA9eyVINmTjXvQTbuoUUV5cD3P91U1Q33UW+Rmn+1GnXku4WqZw6DXSD1Z
wnwDorCI9/zbrNtLQdcFcEg94zubsa0lZOrBQSUcJLQVnFVPcKh5sADuq/h/yBoa8awp1NFtEkoU
nDqyFf8IBbIECT+M3oJhQpMJBYz36W3Yjfk0yEkeqfJBzB8xRnWSyTri7f3PyxZ/cZi78Lb8x5Xe
JfAFRSelcXElj0+RFn9oGN1y9yPpjI/u591hYsqgcZAI4SoEZhGExLU4NsxeDahT/Px+/uoYxw0B
sAMhQQAi7HcHqh1kXZBDGfaILTiAP8kSgNWQLurifBuugebbAOS1/ui4/Iv4ZCn8AKwYAiX0A4yr
6fRcdjOVR8EwSM0jNz/9/L7svziPl+UM6EwQoqD6HvjkkkwXA63UMavkXaWKeAS9q2Xq1h9fTfdg
NmbsD2FcipeqmhJVSBCUm70kwSqfW7Drsctn44Mtiie3MEFYnlba+1IBVQQqfFqZVmyNb01Hdwqi
zKNDEmo5G2mkIyyCcvra24+sl2lVNGnXwxbMyNc5QWb985v8i8EDohzM78uxD2Hfd8GsPSH54eht
HJHxH0YouNopts1b5B/jLjtRlFBgKkiT+OeX/bEyiasCvgYVG6ijo1r4/V5JzLpjPJtzdKfhYQnf
yMGYElPCvRh7DtPO+ueX+4sU4fvrLZPpm8BGmiEA8ybusvvi7XCesI25UZvqgc8wcrGij5toPy7y
5YKLQj8a1j+KhdkzqPTacnM0UtRmqEG+GIy99B5+fl8/XgXCiBa6+9i0jPAHkQNn9vrSpXZ+zOBO
7eF8LsnLNH7EQfwLkMT3l3m3Y2HDrA3h4zLGrntRcFeoYggLr/yVkdZt1K8/LnL+uLgXQxDskZC2
dM0fUDFl3yvbKPoSqJh2bYCC5Bv1BzP/x9WNS4DZixYPmqw/FI8BKIAlesfLYydRkLPaRNsh6itt
JEcTBb/7v6uH/8fr+D/ZG2gm1QT6tPzbf+L316adRM4y9e7Xv121b/xWibc3dXxp/3N56z/+9G/f
/4p3/vnJ8Yt6+e6XhKtcTdf6TUw3b1JX6nJNfIflL/+7L/7ydvmUu6l9+/3X10ZztXwaQ/D2658v
bf/4/dcAC/M/vv34P187vdR421ZWL79EL+j+vX/P24tUv/9KTN/7DYiNpZOD+jx4Ojgahrd/vgRc
JTBWgAIZl3CJN4hQfv/V+A26nxAiAKRkEYDAcYi3yUZ/fQ2bMQChSJGgjAOwJsDIf/9+3w3BP4fk
F47SX5NzJX//9VKL+ObYR7wG1if8E+BvATCt6y+z5JuNASF33401qmFO8DiGx1mtA2PntkctPxP5
qZPpZB4z9NGMOaH9TTs/ePxzYd50sAJEFtEeHNQne6uKQv1GaLch3rXWRwADQzQE5iOFUZeFEh8s
EikQVbCLVs1KbmuKkOyK9cCvwU171de39rxSc+TPK2FcSdhs3Exb8dwiJkfpJIjCN/pYXPf8pkBV
jMaZAzNs2P0dnBPxYPvQbHRVfO3D/VuT9YiGdiObL+r7mfn9DP//b0pjE/3XU/oOfWXxIn/5Ly0V
zu03+cv0y39x9b//l1D5K/5/Kl7465t8kd/NeHzk1xnv+7+hfQhoD/pfUPHAtP77hHeN33AUOBCC
gBIUkB0WZtqf853Y/m8AUYHd5eEtiD19vOvP+U6c8LdFlwOqDgtaz4Yuyb8z3y9JyDfzHShDtKBh
JgALIkhDoZnzfr5Tu0SCP21K68lt2+lT37JVSOYNmaS3qeHHt65Kt90ord098wndN0K4MTow5HGm
CWBtSdNb4zmUxecsa1sYGBpjXHKHbDLffHAsAd3CrHO2yoOi4+jvqD0Xj9+MyJ+L+NtFe7FA++Ym
XAgCo+1nAwK0UEat9zehWGn7VsfQB+DkOQjn26If3f3QQQYg96oHVgH2O4cnpwn91OmL6Qwk1h5N
rfaAQux+qBk8P01dZ3HBDCMZYWN91SM7W3MLng65ttkaHlv6rkbBoWgQmU8VUC69gdR6pKW5yWBg
+fM7ct7FQ5CKBZ8I2jNA90IfCRoh3w8Louo6Y4GJsNDhfEeD0k/cK6b8OenQbn/0WRVbRb4X6jbQ
VXPmpljbbROmo4MC8GDU4bqZeLgWhkL3cQZh7fL/7M4Zz6T2j8hjsk3W2/CVZyO4/FR/VrN0UzsT
dmRryJ7AbBX25Ibau4VfnsHk3xXq81QX4iGsTHetTTyKIYT3ISjHCcoyNbBxjG54J2jqVqbaLvpB
qcxRCaksbwQTMTCNFR8tndbKff3gcS3h4XcTANv2QqwArH2xhr2U+L7dtfOs470QY8oRHrCA3thl
zR/HWNEOTaUiqM9TUT6UupyTpgxb4EdDHpfF4G0mP4Rvn/vMNNPPMDV6sSfb3g7OmauRntpCmCeB
UvnM5FWgp2HTO0X1AD2ryIK6xlU/kJ3BMdemPlj1nkjB1CzOkGE4oJACX3GZs7UcHDtRpoc2bI++
DjHgumUDML5SUILLYTBr2anO5XNeNcEHUfV74BDA4XANBLsP6WuwgIoXIcdvnosi1TgbWeNtgCtL
B9LqGzDio5BA0r3jX4YhZOuGvrVSskPOWicue8jezYQ2Z1u1UFOZXdwaFTD5JjxZ/v35uL1Xlbh8
PwgaLZx2iAzhHP/++7mdJUSOqHVjVEMQ+7K97V1ALblrqxOiQXj7wv0pcQXKXbwOAhDsfQqCFtfF
NfXYB7om7/dCfBugFeD/hghgiSS8d4uu7dH+MwY33Mx56ewgxlStLIVWcOWPVhq6WX1f+k7kolYY
5VXGdxlaMHU1n0pfPhg197fTxMyUdtLYW8ZizUshPO9V0EuU/bDreNCvgzyo06klKhmNgmMZoQuu
4QH+0YN9F8wutwJU0SJIvtySeQEvfDPwgRzGHNpAdFOLeoAzTDEXKDtp9x5AAHiDo/Eq1LAegKYy
BSJp7pViFaoSSzQzIOlPrXlO2OD2EUT1fDS+rWktoa8eQbjM/QDh8z4X+/pdUWJePFKwfN9P0rEv
B9umDt2EJTxc56LSMYzY+U7ZIPezt9GuYCml2b4vWxgGQ4g4Ypgle9CQOBrMH+kP/HCYOBB2WRgl
OGMBMcZE+H5OypC5IfR92BYCLvOa+hMKhES/STnUCSnGHj1guFQUxrxnbZEnEGgud5Nvb81F7EUA
8SAiqyxW5oROK+RQ0O2dlXWva+fPX23qwhukc+TOzmFO1xI0qRuOEinJyzqt2lAcRjf7/POV9h5G
hYcMkydIw1rIDKFr8H5CcGBIvs7tMczDtSoHKAuRCv0Ma2hgFQ17BjVPwckfxRo+lZxlqGSbwt0X
vX1n6H68CoU5rdjQwlMaFLxYFA02dWcaz60v7+AYbBwsOJutfv61IdGB0Om7rR1fHD7kiJSQGyA6
f38STmBe8Jkqsvl6ggSUF7tx7lawKa8ezG4eU8MZwfbtPSsebWEeQh/2pWE4nl06tZBIzc0DzTMI
OYfh1i3cB2+2zIPpgfkvRhRkZQlBoQniNyhUtgwAQ+juWZDuKeZsN8NGe1crqLC04XVWldMnb5Yr
3aPorX2BWIJWB13zfDcEi0za8ArzGRu+xHjCjo1OgjJmOxHkgSrlrFWHoputAa2QmYBhxkzb9SXK
aDwOuMHkmtsmROqJfP2zUUw3xBuLWzMgqTO3QWrBRBpOTO5+NOSXnPjhtq7shEGgOWm5n7RWCWlY
BzQY7cHzwJ5qTMoh12jpehDEHKiVWJq5MTYD5zxTw92H05szsR5Sa+iogCcEbuT+EhsRXTy2U1ek
I4Ay0+TZG+2QDu7cw3CyZJBFcFSV18YM8V2WkX0+1m4MxBlMzmtaHItevWBORbMj8pvGcl4lM7Po
sr3rbHpwgRq1Cjs4XqaO72aA3VDKUj9cmEO29LaD2dIVaSTfw4feQ82/FxEM2kUCQw97P8kq5QNw
GMsAjxUWDAMZcksbusH+OoCJnSELs6sHZ0QTtClFcLhc2wiLYjNo86U14Ev7dXq4gB4Z4LrvKC3h
Fm3niK0YWkB+9UdApwANFTSXTMqvhqZ5uDyzGWHP2mGFvcnc3l6zofSitqDVWlfy/hJwATnEVnRa
+0S5t3Qwcd4un1RPQFW4Gep4gz+sQNZ24snXznka+Y448L7pjBmGgJYdw9zL3CImAX6L4vxrJBR+
WRaAQ1fyMW2LjB4IZWHqlPk5bAd3D3R4F1kAvq0mDNpaYtTi2dJf6NyCRT0V9SZTIWxYbpWy1z7A
+dce8FF1YbcnV8o2FuXDCCUAQBdcO7rMX7fQ7tEbgPCYJnwP4ZZyi3glvkQD/4zy0G6DkxTauUcX
0A8B7IeBoiFl8473DrAJcu/p1t+BQpFvc2a+MCPjZ6uGlp7ZdIihFpUOIlrvqWJrc3Q3mJTdCWMM
g4nRpSLxnaF6CDjLV8CIzZC0yB7HLihOzgScFPNk1OUQ3Y95z17g38WhKgJPAwtQkn0HfbSHuSbB
2mMVdume3pDAXPuVwqZg9uXGG9B4LEB+3kDVWd4MzIlbyI4LSOaBYWrap8ub2yGEk4yv+QFmay7f
eLbObg3VriT3gSvgOkx4j4psP7Z5bHX24lNRwatoGXrG7S0QIkghphwgKojaQNsdC6xS1icrT5kY
3sawftBkdHdVA4bV4CHW7kO5bVr8rdE5QyLqka6dDPpejHiby749jrCYLkNHxE0TAH+vrUfNOPhh
nJPdZUldQvyxHvbjzL5krG52YqqN24kG8Crn5R2XkObTxLqyXTxYa24eiQlUETWbA9TizLXsIAQr
yiYKjRHro5iy6aVzh1unq8V2NCEsVlEPJ4aoFTmR2vGhMpc/ZBaA4rGxpEVOzYttM1uwwgZUSYfj
vGWABB5qGLrPS5RHHOj6B5AfvoSY5dwF8eUgBIACPcrJUuu2zzjeLfXXW0JebW4lwGhbFgZIczzv
YJmVF9X9aK66UagbOcHHjBoGLK6rcUSjUvO4gadvEtTO+HXcWVkWO1YSlopqcvdlQ/Fj9Nw9n+ox
qjCqJVDZV25Qri4bSWYM9wXwhfHlC9Y+IGTWpJ0To5gsgWpjpow+viRjYsSJra1tLy37vnfMx96F
h6PWXD9XWxH26Jlp43rSXX/rFz3O+SI3VtM8oOoTBOIattdqnxHirVx091vqo11i8yLOTRcINlgg
8CW/FhAfqWe3OQlrJS06rXD2yCsc69gdIeC7y6bq/nJgaxeO0r0t6/U4YHTbHPW35Y4viQtMLbEN
9tSOlS6ndHBH+yYLT7RzxWEw+vswJ/N2hBZwEkgogQmPlJHSFdlMOihjp+nLtJxzCxjEaLAq68rM
PQZilCiigW1FXZLrVhN/jS58tuftmUAELJVCFtvLYm7pOCcu1zI1h+DOZa4AaCycnvvMhXp8b0AF
2PBShhPJcoppzakHy9Il35L21JwgYL2iQAPuapiMAz/fPfmVAYgT8nQ6G8WhJS0Wdd/Oh7Yz1ddx
uzyRkTR9ahMCwvpyMlPk0tSY5TZgFvypfOgdU5V9Hko/pa291qLZDxOlAKp5QOyV2abK9I01ZPTN
IX2isaS7gF6HeWHutJbFxrexAPuBuftnNjTher6M7EhJCdJCUx21G+64KwUAFPKUQ4RpX89OsCYr
kcD6U0SdCviJMQMZdmtuISWNvVSA67DSdZDFlgXTrCqDZnHRh/bZ46QGUNYyPheOLPeB1d8OrZ8d
CButdZ3Je68N0UenM91rn67hlztt0UoJvoYWwusyxHpoAmMfOgPtCVPykj4Pk98+EQIB8two3rj7
2vravHOkb95J1e+twTDiFgKMiY0cO2p86GxeDsjLhgqtI7JTOCtXZKzEWhpGv7EzK9+NrYBNGLZc
Vps5pk1jf3HgDmX0I4/9IG9uh7wIv54FqC19vix/FFzonpRIQGTVHC8/AiL0+muq3CAViPK6a6fU
vLLOrXLQQlEQkhgB0ou4YkEysCmMPVbGXusBcElZMxyco3XOpwxLRwwwLwr4vuItT3rNnbQZ4twp
/A1RpI3mkvMzmauny2FPguyO+w47uh00sG2CYq4lu5Q45XSmsDUDqsGu4wZ8x+NUDymHKTwCLigg
Wc3aQAawbYy2SXjH9wNtDo2poIOKpnKKkl9Uy2YAABgZIiIxtahiVOaxsD2kuRoVG+JeISwPEl63
CCcZHnBD+/GaD8WCJD8JDfmDvGQAWU6EHxqtQQorpQ+DMf/LZUEYTi32jlURyNJkPlRusQFUsy9O
EBlwj8R/HuwMogYgNgDF6bxw2TtJgBkAUkBoxbNrnru57o51CDJ9zysLReWi3/JBPzaWjwQ2AAyz
41V2AP0uS8x8cnaW0chksNh0LnzGwNDh1Tmc+Q3ph+6JzrObTF80K7OdOeh2y6V5rPB3ByEVEv9l
mlyCz2pwAD1mAOZaXl5HQy+htogniAeGwazMczC0WaJqD4baGMmVb9XNqfOzcWNoyRFwq3voJrW3
hq2eJ403We0EyfRiRpnGqWMfB+uxWOLDzhD8GrHxEOUAQCY0dG+rblpDg+STL51u65jA4IDevR3d
+VNRKftgKe7GQnOkn2hQbIO5AHpWeSYka5Ad9W52LoygTKzBlIktGwCNIKZ4hB7GA0HlJO3Cgqxz
FYiorSaguGA7ujaa+69TRpTDDXahBoFN8KTQ2UuR3weoLqoqzevejirmyNQZs3DXU3yXzoT9z1QF
x8uTg0tfcOwq4JVRZNkHzjUzbHYsoJkFgzSzjWBTm+2CuZ1j0lP2VCzNQckHf9WxbF718xxeZYMd
nCxo79RZX1wjIInGtm9Os96HfhW3ovuSY2+4ufyYlUaxz9g0pcPOMxLhg2ivsMiNlAjZbvgQuA+u
A08Is3odYVp2EnAS/DopHGEjmMEOi9O5iIuA1gBzs3wLdtKwdYQL7RAxtCers7i3uqzCrNY6aunM
jpcfoz3DQMoHmYlSQHoKVtSvXEGlHIxWkgb9ZNzwYNqVZSlO44SOGQ6MfTdP6uDU7W3gSQjJoAwh
gP/2AKySdb8ecyGRV1jlHhatbdrBDFIQBzpOvczzezGlhNMicklfHztlGPuhnxDJaIDgndraCNR8
sE5ltqPlsrGpMP/U1eqJuDyINeny5FI7vPzAIQLFJtetHibLdLaD67712itSSIkjqm0yM+pCba4c
oN1iZTGxIy4NEM1gH6ZEGytp4H4hDO+jbEgR8cfdMBWo5WbA3ABNtSV110eVsLtrW4AsUCpXbdrC
exFGX+2myb4SC6xraCWJWqOu1wjVgKRe1p5ftjeOSwao9QHDuhy5tYmUa4RG0icnK7B762yfBY27
J1Vzj31PRlZmGxFF3LIvDaD2wTHblX6tDxw+KZBM6/q4UuLTyAr/ZFfVaWTDs7OUn1ttzeDJTvZZ
crme3BrRfFmOexgUbIAX+9IBAnouhvxglirqcGEYc+CIdzhW2lDmE2LLMSlovZODB8D57Du3alAH
twf8nzMfOEhRJpfqNRtUBrV4kDGwXwFDlBljgrAO2VKup03rc5Te7KI5dJ4UG01DcW2E5X75t6sA
s2tFdouty3GzPIZquHMthX8tzRbmIAbqpoqIOcnIHyPEdxH9Z/M+88XZRVcAIJ5BgJmpqRs53PQR
E+KBfr3osfKIf8fsyvwMqYE2gR08O1bLDxbm7aprnDDuLrOPFctU1l8Yt5CIzYjo0faf01raxo0P
8b2t4VdI3bU1bDQQAavBcEHz0HW/GQhvV/BKvKmame0MquACqZb8sAN6iZWutyNDQxCHA5ruO6W/
zc3Z2D7VBtaMNzjjSk01tlJpsQSQ9TpyGzpcM8Latd0Fzn3L8QhDFNELr3UPMgNrRix14sKCFF8v
HfcQLHlpmV9VxQhYYuEA2L8cmkzwnU86EQe5rZOcYJyBq1yWtrR1FUP7vU4b5pRrVVHUHD1q3FwS
Br50Mpql1ETB0vHQjfrUgIH7MLW9t2obGUFCVmxghlduaACVTgA+5xhUCrkKBUdPx882TUZAAiq9
nd/QYO2EwzJL/EM98JWmyC7wQJpPBL6cUCpBPgL1BB+iNfwEDVAEdAh+PyjMXyBQ3zYsHHT+FtIY
ZOqAVEJ17vsiY4NpZDWClVu7hsmaNQ4Jvm+IrKDSW4M1p2B22lu3+lQMgl4L3mzEUt3wBn9/aeR0
XQhBkEGPm272Em/s5ZZpVGSmGT3roVFHYvfN0ZoLZAhuFtNZsdgufX3DgcFthklc53X4BIge2491
IJL/RlnXXarl724RyGEXUBRU0+Fa9K6arm0FVRFXV1tItQfxQLRCrblVkW7Lcp1j07jxK39/6StK
4YWrmloNuFvjHI/eiP+qCIhTlyRn7B47UwAXZfoZ+Bui2MHY+myWLeKIrDLTS5TPdPAGNZH8NA/D
oaXlpl6UDXnAhj0cbK96osXBgqzxOgOsL5qgOHfowOyM+nyKWIfjGimFvS99ap96GUR56M+bUUPe
tlaNWIeZV67+GZRSiAJGGq4GMTGnaQ9LqAl3oiBfx2YTrQIyJbhWkeRwt7tURP8v9OHvmhr//LRV
/y8b+t8BUf7fQJ4sQLR/3aZf65f62w788tdfO/Dwr/sNRSigKwPIayx067934JdX0BdDGx3oy0tz
/h8deNP+DaISaNljaaIybiz92T8b8HgJb0CQgHo6vDXD4N9pv/8ofwPhQWAA0DCEGCB2laUP/E2f
pp8ECWuwlq7M1/LkLgaPj9Ve7av9vJuTIoFZMF2NHyk72j9QRperLs7XMBVZ9EbfXbW1W+V7U1hd
9YGXLg6PJXDl8xAcBseKnXBEcR1alsR46gGDYg1YuwIQYNvdjIi0muquR5e1UcjFABEgNcMGLLcd
agJWb14FdbtlLvbQhqUacLrKbuJ+8CIneNOOsbFn1D8tHjuoQkaMkshBOlTCRq3uoGTZ8vPYsKvM
YhEam5FEM1uOUJIfAJ52y0TMqH4Rsi4NA2/2w43EaTW6L9aiCdS5RgoQ11ZO5pqbXmrZ/kp0+gi8
P8jNjbfP8xkFd5Vg20sm+0Zn/4e6M0uO3Nqy7FQ0AcjQN58FwFuS7qTTGWx+YGwi0Pc95pCDqM/6
riG8idUCJaVIZ2S4ydKeWeXPsyeFJLjDgXvPPWfvtde+wZGlfogKinJ/6eWZO6byQhXrtZxx5LM8
eiHBI0rQReOR9DJETlICuI2iFb/oQsafNuBjzq1uGZM5X1oQzWVWYVL+yM/s6Egrd3JnPirpDS3c
46g8kjPkFINFfvHzQH/Vbx5iCYVsWi9yig3CUkHsb6zGuPHNhM4uAZBqtyryft9n7bIMi+upNZ1B
YRWMBFf2pk1o5ksz9TeDQnymSvne+64c9E6kjbaYt/ejmjhxniwlTd4IYrVmMLhL2OfTKG8hHwfX
Ah0elU7U6HWOQj5rrclHC05baeD2KAe7SYSFZOwD5eDtyh99w1Ek5awCDqIdG6p1+WBhB8gaHDLl
WiPEUdhFUb3ihKDr2BSYGAqHHKm3lqTrRiwWo8aRg61uqafSdScEm2xSD2123ZT6vSIN26aoXTIs
qClgR2uCto5Lc2uaxZbn5SgiETfbdtPU3WVdWk47jsvGyJw+bpdJomMITjZeUq5N+qVhm6+E7j6M
eordxqHXswTMvIzlaslrv1Y7ax/rySFTh63Sgmg1GidqMsjQHf8sg0VSRwt0WkoukTgh70OcLeZE
wUSBYeFcrIu3GGie3Ga3VYTmEZuCUhEiX9aOh+1PNUKcDRKht94mosoYc3U9JpZDBFVpo90cnbTX
bgwgFpZqV919BJdTEEgRUonnzRjIKtp1WOT7wXBHAI7azRBNbpnb8Ur4znwkolG+io/+XekvFKzG
Ff5dbUjWtZ7egJzLRWPhe/VKzqcHjqjIMAgcNlWTLAFyvBwLT4RctPEqrlWafLnmLapAPQIZ26Q0
Buw2rF6FaFQdDibgji3Jc3LeQKQqmHNFkjJl8SLXFbsrUaDw8DeqtNanlAqjcNPB5KtJuC99ckFI
aKwpWptoWGi1eJlTkNNPdSUMktrskL/IfWuRF/XeaDBDq/cF+U4RHLuezlQ9fJ94TO2po0Xe6yuh
MHBTPgbDs8lwKGBFKkPzzS+VGwllddGX63AS3FiRXsOKvpaGY6JvD1S5JHxpF0H+YpTWoqhbztLl
fVBHXKGUb4scs6tiles8sdZKmV1W3pDzQBmvY1DtEAncNGPtpiB2R5WBoBQu/CbfdoKUOFWKu0e3
kNfGFu+yint2rB1BVl/yYVkGm77ZJJ30kHrWk1pMBI5mxSIgFrygCYc5npYSRijqeUdW6mxGBz8N
Vb6OLYkJ/RuWbmzj3Sox1bea0UAai4e4Lq86uVykPsxvDj9heFlqd6G/TYXyBrjyAnjcQiauqUyw
U48JXEffHosMr7J2G9CjSlXpijHQoumMRcpc2yqeAWrbsYdwJZUdWXvAjO7wZro1Zmg5i978pLtv
iDSQxXSdlMM+VvivK/2m8boV5wLcXb1d5bGjjd9EYVhGxrNfE6MWvTZ5s4vlxs2SNw7G61x7FeXp
oFjb3I+/qT28acl05ELaDQMHAkL7Yj1AhiDZaN+ugkhdRLHpVLQbk/HJ1IYrlVAMrzIfQOMHNU5r
iyw8nTMuCoYg/0EYn12pT2FjiYwhhV3BCAYjEuYrM10bWAJ0zxZUDK4si5PyrYixk0z7Xn4Yhbu6
76k44wVdxAWnclC1jt6v1aFxBkFZzcNGU6oWpVpudcYSnVdc1W36ULZoERrppjZLhFDTRuxuFLm+
roRdTG+qL0RHbXNMwk+mCg7CExQ7UumHygeedNp+z4nYr1PGpIJ2k2mjO1qxrYyim0/RhVTql7Fm
Hok51R1ZEp4j424ImQNIJsFDkZuRrlo1gk3FA5dcu+3FZ0vHYPSQ89MWKhVrRwibwOqssaXWwSIf
RlsmDVEq67U3NttKklK0pe2GiZRhYoVi9qh6W8Z5BTZvvDdOZEiRbeEeCoxoa+p3zCMus/q7rmaw
9Esdn45EM1hDAcM/Js3zp72VPzfSU4XCakxKchmya8WaIqcr5QtNxLSVdQTFZ+1967WHTgJRYXSO
WLzJ7DF0bJ6zwVjkY08v3mA0XkGBSC6sjIleF4XzfGghZ+AstMDh9XMV2gMV3q8GM2pBE0CG/iL8
iAN1n3VPk0w3PV2HXbRVjcxWGIckDC/aLlqGbbouMBh4nrkwSk5QmefmsXcrKLwEbMshNzSVLymN
LopSZRYrbM28oBHU3KNpO4RD+yjEottNxyF+afgAkcJ03O8OPj90Kh/VIWFKdOkpN2HiQeny6UpK
fGKqG7247jOGlhgtsTG1xnNCXzaL5SXiTMdgbqJ/L5oSadD07m/3pWxJq4Cag9zTXrZHQbOnysd9
cS5e8quY/6QYPNG75JJSh6VHMUhzXOOhoklo50+zgbl3ESBDpmBmVZwNUvriRzq57ImdOBIChLOZ
SQ3a34pdw5D7R4aDUGjP4La/GlreL4T5AokondNTD2tXiVFQyML8/foFVdwiMO0Ut8Lg8Do5Ol6k
cGlszsZ6/7zG/vuyJ8JaRKORUg9cVrxpXNERvwGJia5ly2EvWkYvEmmzjizb04/40XsJA9s7IwGT
5xbCh/M3vCyKfCKFLBNDjfGFjleXYh8JupbsJ0w84SFcU5kQnqDuTbdz5OW4mbC9OKLtL63LWnKC
J+b/H45g139c66Mu90S68+UTnHQAxE4sx9zX+QTRnRGy3OtvRXWOafSz+2wYxAfistRwDswf4sMJ
ygvZWpupTvZlaQJ2MSHeIHaz0/6lDaFJJDy+AZWWJ515rk4Udu9fzkQ+DeYSnTYHws/XDZQ4Hicl
SPd62q8mfSVl3zT1WHuzT3ZljA///FZ+vBqC8I/f0kTdifbE41YWnCU2anfvpze/vsRX0CCHWZwU
MkI8KlAMfJ+vgTBbLCpKER4XaTlOdrEZkkd5OwMb5OtavxP36p4hP41DO0H9u/r15X9yPz9d/eR9
CY3Yw5/YZPsqOlgVg89hVixeIw+zpex1EoJz0rL5Bzp5Pz5d8OQQHDODbiuGOoRbeysy05d5vlTt
1mUPXQ3DmW/3k1dhvrU8JyR5w6w7ubcUN5qVl1O2H2oMRdK3oWS2ciYk5aThNj+RQL15FnXEciC+
Tr4QLbVUrP083Q8yICP2/3o8o5A9d4WTrSKm4q1bI0v3wqS5Ghg+jcr714/BT17nT1/iZFsoq0hP
TZEvoWIcVdbMklfBuloZm19f5lR5/OfNUnHKibSEvhD44qgQKZHa9D0PW3YCJ9nTQ2ZNTtbi+h9D
5OZfxkBLanE0/EriY4SgirnQpPuYIyAGrtXISjx05zK6TpW0718KUK2BSZUQGfLiP7/BvuwD5NOt
lEc63kluskw5yvROY9N+WTJXtZbx/a/v4092cRaM/7yiddLHDnUtYDxlzs/c4CrTt9z80TFAa80z
Zvqf/l4fL3Sy3JLb2qmeyFfT7M7tNmbrDuvQ0VajS49h7lusf/3FtJ9+M3wl+DCMOedgthx82Fc0
JUemMw7pPgdcFoi7ZsyOtNQmjnFIZFQl4vXKUNA8Nu06NvYKOUyVUDrGJFFPTzszi50guGCGYPbX
leeD5nlB9qh2VFlK5+qdBYwieqk0YRFBSPKi6jbX0o3aBmBLB9UWm5QSd4Dqni2lKEIleVN1DKsL
uFlh7HZtvEY7vwliTXbwisACSQenVK3vWripun2X3EatL17Qb1h7sGIQSncPOvFtVbJKuuP7vfo3
9KT/p9kdcSV8eGxmO+Unv+MRb1hI+z/Mf7P5P//631n4mv/29j35bf/6r//znOW//es/sjf+3sfW
9Pt/8093mPw7vBuTNize1j870H/YIQ2JLrMBdFgj6hbC/Yy4/ssdpv3OKg9zjz+j4sExyWbylzvM
+B2FNP8arz9O6n/anT7ZIoncAuGt0OlmjDMzDk92lDjxxj7x4tqVnVQVnQ4WuhA9KoAdjKyyZ7Gy
GLwoArtNcqbeOW1Rf7n0yVajtaKg53JE/JUCz8TDcj7UjthDjxnjK8krLykVaEfHDt4vHPJ02Mon
UxHWVuDZPgY1pI9oBrMNlryFXxUcoMqdpdIalKbVlKsumHenTunVQoxLJms5CtJFLSoba4LdKK99
NXQtU15OQbikCLwYhhIdoXzVmNoqCM805OcRxMdS5I8vOz8JePCg/ZxaDlqDshEVWA0eJ7cFD9uJ
2C4MpNJl8GAoL1oCz8nSHS/w3UgFHKBeVRxVBYOv1W5zZqloOdWqXaIxPLPjnyI1//honCIQJBC6
qrwvkx+WwQ5NWaJkNGVb2bRzZVwBxHPq6G3gM41CMuvu3UkSbD1+NLvgTDHw06tTMr2nhWKGNE+2
lxSRnaKGZe1qom8DEY1GGkINDMjxhnBeW1FbooVqW4fVk5TCuaufFG3v330e1JLFLJP9rJ48gykM
i6loqxqxLQFRYbesINwixzgaseikWmbTzYOTGCzqwltleKra0bzMfOyPzDoRV5ypWE+9yfPnAbjJ
nEWXwfiTWfR5S0IkxkQZVbEraoJkjzWFeLcvAsxoWmMKdiP3zyR20aoSV2pHXyTQaK4QFKjbZYTI
KrTcaQyv+0n/HpZ9DkNPon0Zo3ps3xK1mxytYB4TZeJ60PK91RaJk9atbPvpeGcE/FUwDhDbyk0W
yc9x5W/EadhIuQqFsnJKumitqK3K1oMGNMrf+yS1bF8YfyQeI+2xuownpKt6Xk92r0oGHWU6d6Px
jazwx4DoRhstNV1UsEX4NujIzSOpZngUMEvTBBvRsNGRiyzzJRkrsD2ThNi3awfkjN02FGTBbofp
nDNpXt8+HBHeb7imSSY9Rzwz1NWfb3jiF4UnR/R/I//Z89H3NS/QuDAKBMZVWNxpwZEWNJimV/8o
G69SfaeaN+GtgC/pw67yk4O0Kv/sg1BEytBoaCm8V0cf3kJUu7nZSSJPYhZcxwWMREraV9a1rRhZ
k40GPHMQw68q9nxbLLxXkRZlylA71e/lanwbKukZL+BtaIRIMMLLIMKPG74OvbXPkhpkLE7IotLW
8wwQpvm1r+x7SbzscV21enpQJn2ddMXOqMzrRGmOUAPswup9p+yYV4Se5JqV9EgX7Slv+gMk53PV
38nB4/2HIEqPg6lIKAp5M59/CMSTI2YkpXb70rB73VpX9bhT6aHP3lzWDwTF46prQxffhlNX+yzP
F5I/OT4coV//FKfZZu8fxZid0qRcEDj63nb58FOgqVDabMDMTAi9MzLg7P32pdOVfdokO8lomN00
7VUs1o9D016LHUrf1HKmlH6LD6q1ylmnpgKlH01R4LUFczOqMyU41IG88BHQ//rzaj/ZW4gUwRpr
0Qqilj25dUFC6EqU8Og0enWPBwMpXmftElldiIW2FELdQT53q6bGSyeat7E1OamQ35qYlezKG3EF
0kOtUYPblkL2AEnSlNsQXhkdQaLE7CKqPO5jhjKjnm7CSb8jwGu2bIxXVl0s5DR0u0y5COtglcuo
plgqzKB2tLK4LnP5Ra275VQVOw59T4k893KF+onMURtX6J2gho/JOJM5pds8SRaimPKolv71UCer
OgwGBHB4AwUcFkE6Y8JQjMU0we3eCI4CSfR5dqbpw8P25U1EDUCKG3KiGTwhnxyx0P12lV51jQsl
YhHO7aWpB7faMvQAm+okGazVSplW1ojRJvuGFIR9ctYwhqqU21clPW1UWtKq1fvLrqyuWyW+kxS+
XxS+ibCA7JGKI05E+upKuc07Mmrr8CmwilexASthSAKBsuNTlPer0EycjPMAkdNrqap2JEI/Uh29
Dc3wrTElRtrKfSA3x25lqMkqSLeloVxoSuEWOZeINSRjw6rpvYdCIrKqmJhG+OChgsgZqOcQuVHX
zbucYYA5nYw9FpWECF8CF0yiB6b+IpWK61iN7xqjuleIYSlCcZ8eok48qLnyLZMwxjLUIcMlsnNV
2yOfcVqfcTCjO49tIxiTg1T3P4TiWjc5FmXKdzWAEqaU/p1vcbAa44XVSWvDGvZ1ZO1itKvlJo2V
a1wdxPcK8OUEt8jU545vG6bpleB1N22mn3nl33NEPm8DzPngwogKxIWv24AKNatITK1x1bZZpRPj
MCvwIYzEqV0lDD+U7na0bs1BfdOE+ljq430klAb68HxbMJzyI3Wll/PsOEgVJ6/rLcX9ZeBX6sYo
wLsxf2ywEGQVQDwQVo+9km+YGC280rsThuLY5AzXOglq80FrGWRJYv4YpdYLssHL0CB+QzAOce/D
OdfifFFrylad57Zj2rApFOLOC5K93A1rRB+RLZep4qZ5dcODZ4+N4CBovu9V7RxHSpn3xk83jfMH
Dy7hKYZC6pB1su54rSeJJcA5l8Dmhy4UeezqDYUuLG8I+qS0QgxWo6fOiwI3mGus8k3FLGtlG02p
VrKPvVDyrlTZ3+M2tQT5yh+yFe/Dg5nUAfiUdpVN3QVBChTBxmvX9j9UlPK2GSb7xDLOVehfNqD3
b6NxojIkltFTa7giKANHwapxRw2+OyObKB8dtL4sOpCuQ6gwS41JmdfYpjKAaFTwUfcLtO/ur5fz
L6s5nwOhEONNYt/AdM2f88PuI+pDkXtYxdwKXmSaqY41UKDFMXztV6alTsQg1OvOxSGfzlBkjcuC
uuekysGSnKKTQiiLwr4BJNK4bVNci1q36/l2nfkE5XjRm5Zbld6mFPSlLkzLvnpkK3eTtDiCtnhL
hYcsM1e/vg2nuqn3DwTmgapcn+EB6skH0ryolKB5NK4VXYriVc9oTE7HZaBVbj9sZTPcYnxdJHXl
en6NKpvExnlvBcBcF2d22FPIwvxZKMo5vzNcMiQQdJ9/k0iserPDeeCWhFM3kgqzE15CusJquIij
ctsXwyLMim2hJQ6IeFsV9Nuq9C/Lwr+1Un+RZsdWKM4sWvr8fp28f6xYukRAAfsl9vrPnyr26qli
kNm6SV3SHtMLRENGJdlgSdM6kW3F1BI76JeFpeT2YJo/RktytT7V2D3VksQ5nLOKutCBiqDv/NEN
zRaYfGmLiDkbaQbadyAkQyl4S1L+S6J+N5SKb3dSAj0rN3dNlN4Qnk0yO9N1MoMGHLqx9qKP4nd/
kp3SBGirMn9NryahQGCdXTD2XXuYhTN5dNXB/I40784zJrif+ajYMZp9i1CxgJgMp5K0K0nFHMMQ
+odGWjfxxG6tWKR0MDLWTN/iTzaMetH4B+O1lZTJQtbgayTCBuvTmWTrn7wepjRTw3Cq80h+AUco
KZBbv5FalM2qkxbpphVDVzRQDtlxt5EVZLqFv1IIqkpNFB3GopJ6V4jVm77skWepmzNvx3wQ/PTb
g2cDqsEzyS9PtO3JQVELm8wAoTC57FWkMSmoAahPEmcyiQwYFiKLa4jyLr3MSEwwjjOJMGVwlUZP
dfNAzp7iv535RF/Wz/dPxEGKULiZiHqybilBMg66BEhkMO4C7y6gvOlWarj1/LWZQ5ON7di/qKwF
Gnz/MssOZy7/9R3VwSgB9iBRkVabdoo/kJIMnLBElLDISdGsus0gw2TllI34BVi7L5I3EesP8SBe
68N45yHR0VoBVdNwwGZ6E9a8vsC7Bj+Y/VvbvYxXKEm0dSj6q1EMHzMNeVsmrvoQB686LosM8nCI
CgeETwDgNqhbbMOjG+FsynR0XjVd5T5y4lB2gxIRVlftm8QguLfdtJlwg6F1xcDgBpPVj6RFBqMJ
JC81eyq2qNDfRK/e6w2XxibpZ8MqzvyHUpTuQopHEkGfxii6mPoHrPcHBRNxR0KAbI5uGbTfNHmh
G9OqF8SrOGqdsjwOvXEse+OtaYrnok0409qTWO4rT0JZQYZDHi/zLHdV04Lba5Ylf8dTKWK9mz6O
b0vWfPzKGI7DwbTlWnwNBfFeQPxS9uU2AL00eaFhM51dyDnykqJBc9Yg9Klk6Vvvo1VMg8htItIu
4DUQnAH80dBBCgdCarpV1+4n1AFS3R7yZMDq95zh/aikwkmv1RGYgK+dOWxLX/ss88MCZY6HVWK7
009qfL2KKaekQHQ1JVPsShRy3pUMhlLopERl2lUB0sUvR3eub4mjCn+YrEC9OWzwjJROq3XI1xsd
TYOBOJZDCyeZwBVKyemt9nbIO47IQHnzGn4Ft6qAV3r0Osi59JP2pmBsA3SPhlG9RO1akepjO3ru
MEn3Zuy3TtTKt3GMES5rrsFKBG5nYhBpZXWLQ3wXzW4RxhTEgWS73AILx1S8tBHedfjOrG2pzgYs
E+8rkoPEs25rgiFtxasykDahK43DA81WF6fkhSJxkpohvq1E2KmsXKUt0URZjLoMmYgYrnt1RO9u
YbYK15MgryDlxL5+0eQ44U0p3ZW4C63GekOuR1HSDDswpy9o/lmaEWTlx1icUHA23aLQBhEDUfwU
yjVugXWbordK4ss4GyFByBxB6QGPQryqhPGIPZ5UhbhzQy310U1JleObB08hWxwt1hWG/u+ttZkL
kYBY91IJ3MkLXCm/SrpbweIQ6etbKx4Ocmy4pZWsfR3FrkC5jdP9GkfiYurUddkNF6EOfSK0ro02
VuxA4ngUgqfBmBvYBipmmo7qk2Za69g3aErW4zfWvUWbWxi3UZd1fOVWvNsZooTkyHjsohhFbhZG
djhejUZPRLAoXEJIuNQUfz3mbGWuMGU7Jc7xrgrI+AoibjwnjLxHZRi5nGV8j8zqysusY4V2ykjD
RWS2D0GoPryvlv+Gcc7qez6DH+tTk8H/h/YBaeb8/Nf+gf/V5Mm//m/22zYPICB8Zl6+/6t/ASx1
63cVnhaPHGQg5POsDX8BLPkjjR8cGgElsiHOnp8/RzaSDs8P4iU4XQr3P/7oLzsBfyTNwdGIAmY+
LNXjP8BXnoxNVIsG8XxtddaKEEw1+xY+ng+8thwEQw+Vo1q+WEGxjqZdXiWE4QC8Z39ye5PGK6bg
wY06ek9tkyPNvLDy+EEfjj3C91SQNxU9NENYxoBtMmUbYSX0c5TN32Vy5HIAOEGxM+OgcSwfXJMk
rPJg3ElYXw1x1VrRWpL0bz4ec4R3EZVndaYr+078+bu6+fodT6obVYBuZNAGOIrlUtMPQ9WmyNY4
8FKg0byi5YfGnKShrehbMTurCkydkCw38Whq9pfZhub3S9ppuCDDqbRjsznIYvE8WMMt8UWEzEAJ
JMoo6bqLLpcPhWpyvGeBT1t8dWkjvaLHRt7XjNUtLvN7bAD9RWcm2CFK7ZJoDn/RtvNQ2sIPWmo/
8ql67WCrfXg8f9ISlub6/ctdwLxC4rbCIvI+U/pwEiQZAr2jnyjHJE3cAT65WnlOzdLb+i9G/jJZ
SO9hOJ3VzbxLVX5x4dMGaI+H1KulQDl6Ebi/jbeN4aCoMH6ikGbGupu2NZk8jjQswUv51i4Prxpx
V3jAlw6p5ozWGoBLJ66i8lXf9MJGyi6why8L5QmwR4ysVbcBzuC7k6GcBMWZ3f3zsejPh8dCFwfc
1YSGdXIsika5Lmj2yMeoJTQgihczwxva+lrX+z8Oqf+GdfR/kg9LmpUQ//VCehFW4ctzE36aeM//
yl8L6Mw9tTQwb7IO2FSaZ51/LKDc9d81mUhMnmhrJu/+vX7i06L9Np9msFwZrL780V8Tb0li5E07
nt62Qmf2Hy6gJ+19HebbfELBE0XqAQi906hVXW39aqjT8pbuoyNZECKssnPGgjlPLcaGYyZYAcqm
gWWZKqyiVXBf+VB59aj5LrbKczwkexOFqUEimYzTYClmo7wK6z4hoRqqy9iImQsyLoNuHpw7+J1o
PudPz3xCkWDXEfJt0hr5vPyPFVqPOpGi20qMHTMrrnLLdDQaJU+1PzzmFl7HaBJ3Ol1Es6b5nIN2
1wEOD8KPiV9g2eF4ZM46WKS8cWxuVXz9+tIq7j48Ej9ZvE7mWfPnpCdIZDModAsF36lQKQaKW+NM
Ew5mzJBmKNfsNSBCm9qOivItkNVH0uYYzrf6t2DKdYgQ9IutuVMpJjGLfjLuFDG/lbRwB8mzcfJQ
fMKvdhtpfbMbVZWe4ATagu6zZ0kLTxcOMuiFZYdN+y5M6h+NnherKmUDEfTxewFpZTnKLSFlRvgC
kkmxyyHeCoGUAs7aVvltiCOfIfP9nDf361tBxPunhfz9Xlgi92K+EbwXp+nK/dj7k2415gGn96Ge
0DJNo7qqTX6Jrh8uGUIKFxz+2jJGE1CyQIaK7IxydQFyRsWdk4dv0aQjRvkG9YNZYNXCoGralRyY
7UL3PQJGspUnZIxtw1matEE9H7vklm1TLz1UEYAXi+lf2BzH4nUgG0bpRyfH1jASPSA96cFFmiQX
CYSlPpLtcOC0fhvJqOCr+7ZlqqOLmyAdlobF4Vq4b4xLncltYkC8KK7z7ocsj2C+oj2RfnO7uZl8
8jrkq4RBpWbdEZrsZOohY+JrNDgXzGNQjks9KleCxp2IIvrHZMr6rbHR9WLrpelByjpILN437OSX
ngV+JAFl5PSmsU5iJpEJbJ2xivGqS/vKkF1cdDwMxxDaBioRnNiMkarruiOd3Pe+p0n5FOd3ng85
zap2tWHe5GG5VesnqKTYjvqtzkTMN6t1NObXVgykB9wuU7SVmQ8uEh5MAjhmIPAkMf+h21EmJg4W
bjMh7c5QcyQk513qUXp95rE5cZDPjw1zVOCeSIEkRSQF/fOrHiqZTmJdaR1k6GFGBaJCKmO8gWAA
ISXanWgt/WS0gwJPW9t5aBKS69iscVcA/3HIqchJWAHYOFbqs6ANtAx4rOJIFezOTDkliU+6UeFp
yUhBGkk0IgcR65Zhh5nh+GFDttJTP8Bt8lDgwZ/pBWIsBNVpvGiZwklSOSy24fDYwzPXheLJCznM
xwet8xme3Iv8lZJJHKC1qyR90mPatxxB00hZZuamC4fGblIi/8bR2JGK8lo10m0pCwvDvO/6kazk
xlhH6NgsQG9kgF8Kc1BkSlpforaLviIYUJGeRINY4AmrFM5Rn16LYZQHMSCkqKELoe9qweeT9ws9
RB7ErOGohPU1/stdW4Uc7Wdnk4atVIAH0JjhQgcUx3T0ppuHuGl6CVl5bzXIKMKSyzUFQBBFTHWb
RblycqZ0Yrz0y/A6m5S3SKovIrXHSRrRaTOZlSbhk6HFe19tAbqIi67ug9tOA8cXhxAfE6l+jWqs
cOaLKk5Xk5qQg1HTs4XHAsrhEonnTaikzN/D6UYuE3eivO+1et8r4yZRg01dEQivaD/OPHRzZf13
6Tc/c5rGNjC7+UWNSOYTFXOZwxYNFGpi3RwO7DVuKPY0+hkYStxnrziwOdkG+k9VTmkhj9pjkYVr
EWoTffxLtSgdKwE4QzgtWQmL/+aHmyu/DwUxJiBmUVZKwV4CUvGLqzF5q6FbGZ5wATjKMbzCtnwk
m81tTjClrtK26htmbxgyk4uy9+xcq1aBfHZW8XWBR6iHCEGl/4hzfK5rPn6wTGtD1SgC+eCb2rNn
7nq9dGogKTxZTylRFnFTu8Bl32T4S1osLUutPTeioN46+eE4EZrzNA6UqiyfRlGZ5iTJ0JPMA7lk
bvLWXYcLwXnFlfWQ+Db2l3OHk69fmUMyB15E6DraMfGkg6bF1FColYxDvQiO5rZ2cid7Qd5mNwcQ
Yetf//KfZVp/rIQfLvZ+Uvrww6N54EBSW8Yhz3/Q3Lc1+Uqpnn59jZ/UhZztGfWIOE3QZb5Lrz9c
pJ3ySsWtrxy0urcjn5AmhRie0onoCgejty6ybOOJwVOs7HzEIZpPwrEKwygWNnFyzUF9VegGTDct
3qoRDT/IXtv3qNgkXFhecu5l+HpPPn/ck357KytpFImlwg/OdOmglAt/YTnNQjNcBYl78pQ50ff+
5tc36WQO8sf6gLfBpAVODA3F+OcnPUnzPO0NbhIWR4dJfmD1Titu6FyvIIAsxeEij+8gR6nmWl6f
Sys8UWx/ufrp0S5lxW0CoVAOE561lLpGExJiVjtjpbT1/VTeogl9EKHcgzDbNmXzzFxvUWGol/1M
p8McPwykBBJqK5rJ1hrEVxhJt5ro2QU5fIVU277eHToFcdV4WygKHnxQH2yxGvWOyPFfCLNl3EdL
1YTLopVHnTm1HoVHABT49B/RB0Hx5Yxc14AM2JYGYSdm1hM0z6XGPAjyzCqPL8vpHVJ7j84KEmpf
r3Cv3ViCutSL/kwn5WSK+vWOnaxMcRF4YBxr5QASzEljWvVtQ4fT2Lc9qj4EeoroLfuRjr90EVra
sk3oUc8oxkq8iCrx3Cr104f278fnvVL+8I6Bv6wzqZsfH6Q12QXi3UXkpsQiOrq+lgIH5SHeHMsV
lr9+bj/3BP64Dch5mOtrEjrX09UqyhNNLknoOOBHLZUHS3qUggcrPyOl/dm3+3CV02Wq19Q0NBhN
HUhrh/G1DeqrUDy38r4Pvr9s0X9/l3dF7Yd7GIednOKDlA+9Rg6lbDoxps5aLRwh9HxH6INtp0YO
yDRUz52LFAsBZbTwk+EQNCAw4Dj0quS2A+1CTmJKraxHtVjEdPmYrO78TmKgxOjQ6Dun1nlAU8Sb
I/21W7Ha1vxvA2OgQ42LPNjqREdK6ldm45AKA/MayvGTEObn1rp5VfnVV543ow9fedQzfBq1Kh80
6S3NW3zh6PF8ZlfQHeTGznyiNA1Qvl5uXEYJWsE4Xwa1iT19citZvsM94YRNsQJku/c45P364frp
S/bxd5/35g8fL6r+H2nnteQ2tmzbL0IEvHklAJpyLLGcpBeEpFLBe4+vv4O19wmxQF4i7rnRD92h
7uhFAMvkypw5ZuyXas53j3YqNEXuK48p87pbBSAaV5CtaCLZ+068Whj3uMWfv5ZjzlnFWeGsMdLS
RiFsxVaGItbb6P2YDYKbt7da5vS9uQm5XxZ65qpGvo6NyZGi8rvf62sj0RfO54vHAtoIFCTKsU6u
zo6FCpk2fmH8Eu8Fbi3mnYd647vms77v3GjrPYGkcgIXquv1N3BxWf8bVpul+rymMrKGctkhT6HO
HVQB2FdyyPVid32cT9312Zs+GWi2jWpgzoTMYqA0Hh6zhLJpGN7nWrYxJI7agQpn1zrpUdEke+Ck
ug1Me3w44RrAEAAFEsWx3fTT7wKCTTsEd7XJdS2NcdF5DGHQWuE7LEawXdBwohRidz8uLaELe9OX
EHW2hCZTy2rIa/KhQlbYA1VXDRte2CN1c+qbwPMrWGjwH7VacDLjr2eIO48kS9KE+0YXFt7nZ5gw
e59ffs1sxSSZruWiR8CsIPfvFS5hbQ/1/LGV/tTVb6NTKH6q4CErVxLuoFFDvol+ZuW6rO/QIW+K
lN0LuZaTagvyzwtLCsUv1CcSNeQvtVl1RQn9rmxyQzrkmHN14s92+Lg+lWYdfJ9H0ZcRjjewk82i
mcoESa4uHcSb9ld/KG3Bpefm3toMD0dXQnNBubL0QLOVGatSTB6OByqN7+goMyKWhQc6zv2zb/nv
lc0l9L6uTanfatIB4olbyoOtmJBQBvnJKGUq0YB+gnA7dAZYce3eWpxKF/aA0/c5z5J4sJqL3PQk
4mBzMznjw/AcutA1mR+r3pFcyAxPwc+lU3jpM+qz9YTjjiVNA+9V2IoftDY40xYDp2+9E20rO3QW
x1t6y7MVA9a8KaySaRM0xp+kwoAZNY9yXxgiRi/CVgUbLJutjVxDIHuy8Ikvbh4nn3h+18CFwchQ
oh0aJ/0V3FF4f28PyVqwQxvHZT1faba41ZY2iaUve/xVJytlKiehCipLOow35qZmpaDus1HXmMVK
2UAgdbONVKwkLiALz3shCfJlSh1/2MnArYn0GTC8dED+fKe05m7stun0ZsXfJbRFQ5kstHUvjTfb
dOKC7SiNGa/QDnDDLE0Gc/XqqTUVSK7xfrVwbF4cTzkWjzV60bBB/Pp86jAZAigAtiA0HtaQPNVD
igUICJl2JO8sOVVoba9PoYvb0MmQsxkEhjHQ6kqSDjqGLGSbb7pe/N98tZMhZtNFs7wS0LPMEJN+
wDvKMeJoTSS+ccWpeJK67j/Fvy/enqfsi+NX+brvARCkiCRaIuSRMzwEPWsIxruR6dm0+6bVoVw9
g91xExNwl9Cvr79A+Xw1cBoh9KSWIuk0rM028m7q6RrDoucwGbkzVhKe5qOrhghOy2TdF/JTTdfy
McutjMNmALs8ZPldL/9sgr0x0kFcyIcx3QcVCWNQSFE8vFAOXwVB76TTnxx+c6oVr2NalQuf5fi7
5q/p5HfPY7RwimF6ei0bV6d87ywnSCao+iLhUAoYnwup1LpKqv8/H3tf3pY2C9jgg1gDeHiIPhFA
MnBKA9qn61/k0vc/fTD56yqC/T2QCO2lgya+GnK+xxHBkY38e07Lalgs9Uedr1keSEYITcGS4/qz
g+FkT8K4Sx6AWXPMecCngjcr75DiBuW6EF8rXHTwPXIGtVkV0O1q7Y1u1nTlScnK7AxbVYp7q+ju
VVhzQZwuvIfzpf31l82WNoKn2B+TiA88aQ+9R2OMkf9v5tDJw8+WdiD4lNCkUDqoUfEqeCjZsPTz
fH8VJXgE+blr6A8J+ZnrH3jWm3oM1XgyqsXEgVjGKfPQAjxtS9uTT2TTU1OCdtnJMs4doCSVF99D
ki64tUh/BUWRCQ+o66NfqPQyuiYjwdZEWT6DtSgd8XqLfcBBGktbRzAxNnxKsMUg9FaC1d0LammH
vroqx9BWjG+B/kInN8qKgc21WRvl7xATkbLY52Ly2iPOu/77Lq7rk583OyQbs1eGLDbFQzQ13xt6
JIbsIfXJh0nkZ8fyI+40jLGib9dHvZCl/fpWZmfliCVBEZLEPfRqcTMmxFopKh8djpn6249Kty+A
TctompoO+8fs0ZDSTSo+Thn5UU/ZCupDYBxhmUzTweCDAo1uP0ZBsDNh4cg7D5qOv9TkdAAhBEJj
tgV19Ik1JEjEgznsFV09lKW2SYJk4Vy4EIh+HWa2DdH4xb1UkMSD1+ebKfgj5TTu5xl38PYe+0n4
c9hYRZDgVN/Re9CbxXsLDfX6Z7m4B5w86yyiKCqSAqM8gfMuu8dMhXInL1V/Lp5/wDpozKPoylH3
dbvVY3VQxIAhulb52/SPSh3dRdG4jyJ/YUM7EiDOjixk9djNQswkTJptN8MwZjnOECK1De6YUBPd
cuOB1AKyFxzoQrTDtbcQkl2aLKdDzlaTlCcivWn01RnSh5jKt4ANXLpk3euf6UKmiq3s5Mlmq0eh
ot5Ox2E8Glbwjd1QjXUix8JVCeO4VbLC5BqrwkXWyqXN4nTc4+l2cnrRTplmnVeLh6opYAzscRle
mXhRdem3POeUKvuNkvy6/rCXTszTMWcTJokq5HwxzxoBAs0l8yYywrdqAgwR1Qe1a7cq6dHrQ17I
g315v8YsIRWCCKBxmDEnayV/VI/Cb1ofuIvGd6RhfVv6Cw1wFS9X4y4tjpNnNWZ7TdskmmL2jHvE
AmnWJryNnGGFWMCWDslKsgtGtxh4Cen1mdKeR3enA892HxEiOtyQQTzI2AipE0RLVKVTT9ljHYzK
evK+y7XgTvl4+N+8aQQSVKlp3T+LvksqCUKdV2wHdfamFvVtqFYkrR+K1GTn03aZoG2Gzr9Xk+RN
yjHcMsiSkytYK5+5a1icwlI28vK+cfKb5i9DMnLToB/zEDXYXvyIB7qRmGfeGO2YNpRevrc+dY82
cqq6WHtZsc3F6L5LFpQjF7evo2wExhutzPObQhgAAzbllEkoBXeRNG6zaeEUXhhhHtPLRizr2EWJ
B7XfR/ArxeLt+ue9uB3+e4R5+I5pHTkrUsqHPsjsNCwe4ma8g2G5sOte3CJOhpl9sKyJPbnNseHA
hgepANkMnxJqgss4fbR5E9stYM/rTzZj8P0nqAT38z9fZx7IWzJStG6C9dtDob6BvJ4zNUYa9WzE
URvVGZoEauhTLzv+I26ztu8spTcuXVxOf8Hx655sxnhdJGKm89RyGVKx3ebUU9EDGrW+6bWFktjS
TJkdpZIAADw1+ZCt1NpF8egXS26+FwOg08eZHZ24HPYDpd3j3hc9G2ugYRuCHwd3Yzt2KIIvzJnP
RrKzLe/kA87O0LIylSaSQvHQFMCI+u6xRiTfDUC3MTxq5HdJvUuKYSUHI9Ynyk0WWxboGhprRh+1
eKt8TmjslcqVEqr32jjdjWn3J5G1Q+q1P/AUFPGgaqf1wrw7zuXzn40jtEFMg/f17GdTyx8svT7+
bAQizTP70DfdMQzb2MiOuG2apXl+8UiyaLJCcEdPvTw7knRljIFnatNB2ov25ABFOCpSmtVER4EN
ZmIF9PeRIvPm+nNe3DlOhp0tadxQu6Ct1OmQYi2Yw0JJ0WUt0VqoGF94m1AMLW4zSJOlOSQC27RG
GnC9PJTxTsWEVwiwPGrpRLIo41TcTL1kcAUqYaGPFEhWts3ouXTHQu9WBddPE1jMpZMdaeng4U0x
ugk0SH7CA14N1hb/sNf4CGfQagqyzboIfhvNi16hO8yb1yClbAvHXPWml76rdhYu5uMw3qMfXcPE
wlVtE5e3eg1ro/AjOrZxfRV1YCoonEEPPYWT6chNST+SPmSrNs5vJ6vt7Gp6UtWnTkLIEzQkzwAw
4WxZR4Ot1VKzCr1hOyodkr+e6Ka2B9VELZC9i+FTrY2bIPFpFf6r9tljC7GDTvWVPJXbRHwMxO9q
BUQFm1trTN06/GMYf8cceWkpbmNpwINWBco8rFpBcfCc5ofuvMxbRWH5niDRy/RxcsOiu0mkcZca
dNrm2ksLgr0zvg2wp8M0wd1GxTXraIx0NBLPNmoV7Ksm2ViSINpxS2mYctS4yim9oEmNm7uEvDIi
nwm/4xrieEV/iUfLzFgOD12ns6yxPe4oHQSQgTTaJaVJqtdCWqMikYbnjrwztTIf+NLUI/Tuuxg8
lxA9FZ385nftD1MYRNuEDl3je+6YKoj1vqUjdgIkU2kLO9J51HlMCNHFSHMyihy6+L9u6D3WjHmY
adXBiGs7MbiKVwmIf2srUszLsZjM9J9Nj6uBtlXpu5MPHN+YBcQ2GlA0TOL/6xI8/hyL4AOlv6Wj
2/r6c6YBk0VRGKtDJZW2GMa4IWt2VywhC87uFLNhZseYFqV6OIlTdcAA6MlXajcta5KY2kpItG9d
92PIi1sLw9Dr+8sMU8n5PRt2dqKNRqEUgdJXHDdAZUGby1SbsHQAmzvEDvYApnt9xLMdbTbg7HxD
M6h6WcvrnPx21TbwcVQgttninnacJV8OiNk4s1kEVcWooQNXh0D7UPXuoRgTd6p+4GEHRURjDkHG
rLQ33+vu5cpzcGlcZeMAoU1zFUSyhRJux3KJiHYhfqCpm2478ic63j6zt62i1A0h4k8HvVVWOhsY
naXXX++lOzENVvQKsZNjljOXvNZaiIffVI0HuKNofQ/+tvqBZScWu7f447mkltJHebskabx0Wfgy
7OyzRkgDrYB0/AGehRtui7W0TTCLoKQGoNi2ylX4pOyuP+qsr+4z9jQBWeBLJokUL+atL3mii9Hg
6e0hDHINUH1r4xJ0O00DDvTiU21CupE9Z9Tv6KVEHQZkjsZYvdIfqjx60nr+PPHWYdmuRLV/0dVu
PdY6zEXPKbx+S6c6poVKhoefwO9/i/HkxdRy24f0WmCq2McbfzJwrXhMQRPg2c0WVWyHPn4o/Xqb
mI07hhK2c96zZAlPHC/7VNCXohLjQhjEK6APE5muSH5nFpbQRxFrU6zRay48+MB+Ksz2ikAMV2LY
uUM7EQ3XtMx0oqtnEmRYkwWODU0EiU9t8qNnktatUhqDtuUISSMIskNtZNC1qg/JC0WXqvA3paI0
I4wwtEC37xs1PBg4CASKv8Z74Ieiv2veo1zxDo75Wk0rdkIrrLS0lh4sYzQcYtmYG+LorfFnuJGU
+89Wbq6OIDBH6zBWO1XufXpIXscu9LG50GwVj0VUUrtI+QMGvZ+qdQUw0Wia9aQXd7pBerOFQ2Ht
Ok92THriCmJXdfgzar8q4U8WY3XpAS2y3uscEXpojE/0EKyS3n8Vp9xJovBxjP0HLUHfiCVIm/6O
QzoH1Jva4oL9u5vM7UA/v9jmgx1k2HgMFt0ibthJWBjRq9Iqt50mPceTugs5h/Lx2F+J2qHOcSM1
1730G2ufowXwvRwiGwU7reqZA/dwVUXDblJCIqTijyY1vzp8iFdCYf6eaC/PMv+5VSe3AZCZF+lH
rlH/GEbXEiMkYj3OF9JzOQ4/pcQoEPGLmNfCU4TXZk643sPvcooGOr5fvZl6aysEKK1kbJXQapDO
BTCy8ptQF5nP6cOQ5Dsg9Ns2lp4bFoWKwWidfnhJexeZv8ZMv5VoyhlEE+wJ1jSpabqSFTW2XDah
DRv8xYorvIHwLna1Cp6pFE6/1ITAtCtpyuDsfijLCMcCmS6o0FduhUEBk2WWTykasizDr74rbuUm
clPRWMpTLx0ws+RcM0YT3bRSdRhL2UkC6TnXhJVMhRFrxHUehoINi9iWg2YDCZN/Dt2cXAtcGKxf
GqeRKL/kf0xfwDVpdI7f3JB8uxof9Igu40GF7bqTvY8JLKtY5StJvw/CdBVVP0sDo5s4cCrYUEXL
W+sOQm7g4lJiI8J/CCMuEHJ7bGJy9eauLJI1pn67ZDTWEXQIfJXzoNvglbqO2HX07DnJ1n78Gzui
20jpFu5PZ9cZTkc2DroGEQZBC53tG33R1QEY3eow4ONk6h1twvkNbq+2rC0cSJfO4SM//oijvNAt
BgJHEOqBuEYwgXpJG/wPAL91T0WL3Zr8+/qR8Pm7v5z6liSLx7Y0mUo2LQSzYM1Q4qpImhz7Tyvg
AlI132SaCmmYuaEV86VMzGk1TKa5isgVxEl+o5RHOoInY5tLCw0d1ADfygdBwToUC5aii966xj+E
6rgrwTBc/7GzdA199/zMI/VGlrD7oyr3NbBk3VAb6KVx74dvBWVQSaMHJrFWICBs3DBtwf+4PuDs
o58NePz3J5mSNKWeGxcMGDXflfx7xWQ2emVVjO3CuTSLZc8GmsVekkKdscvFcZ9Kgx1FkLdgt5kT
CPSkPUCfQkJFd7ruLQw7e6HHAueXw3B2WW5E7DtEjcMQLziM0stnH4tpiTMwxCquVx/VqVxff6Pn
d5UjzhrAJ6we+Zi8nT1p2plToo9Se2gUu7ib0Owmq9qeVp6jruTvaIvbO8ACN9VmKTFwIZI0aWhC
KXsU98FX+/otCzWqQjVQW6TncOn6j77Vl+5hZ6+TPYIY0kQPQofu2fyEopyWsVLXhzChWT+7i6O/
+KIM7Y9ceD1m2FT/KdHfE1+jX3F4AMC5tSqYOHQKKHm180XjfgB/vfDCL20n8OQgqGEQI2J4+fW5
YxyIyPwU9YH492kMx3U9vqQQd8WwxWCrBUBiaLWb9X8ydFW5AHw1gLzi+S+tMXx4hD2l1L6IIx58
13/Y2fc4Xje4TYl8EIP+7tlEUAUcvMWYUoxpvSkW1esl0cDlm9rJCLNzzSrlOMUcnGLPBgCM6uZk
V/M7yY624ipwlxR6nymfLzvp8YHgtdPgK2tsqrMTwlKGWukkvz5Y0/gohoENg2MVY0pYkBpBuBEo
FGPVhzzObAtTbzpZMFEI7mUYNhXos6AdfxTiL79sNliWrn3cGzsCES96sDx953XYO5SKA9fmWxrk
N63/Xiu/rn+RSzPl9AFmuwERp1CMmlcdtIEcpY5tQWQ80fvlJJX/2gD0uj7cubxi9sJmR0/AXRZt
lcAFPpNvmGk3kNeexBASUvzdKt+p4jhBBgHWT1/1od4sjH6WwTuOzrKwaGA7tjPN1oVQW+SRBJ17
vGTtKiW4zeg/kTG9bvsYgg8GLvhlsj2+RHCUFsaezX1LpHWO1CEAF0iL/DWb+8VQYp+ODOuRewWp
w6FwsTF6LerxUTMbriIFnGNfAZUhvvSC9FaSGhz12vuWkOJSukVt+OxVfJ4+YLBATuJ1BN5wNnPH
mKZ5ZFnC/giSCa0OiaO6BoVnN13hyFlOfJW7XYFBrDZsr7+KucrlPyff8SbGeQ6Afu7dlScRDMwg
mPaZ/2u0aJPQtF9FVsG6zjdS/6f3QyevRceCj1Rl0pNEtEm7pWMoP9seX/Dut9U0uE42buHVBw1z
8YVvNf9UnzHHye+bhQAjIpc+yrxxr3pPUySt4sxaGGEuhv/vK1DYf2EEcHDM1oHaQxOWPI0hFP2+
Mz6sEOtVZW3UPSnE1xC2FbzZvHoSi299j8UX3VrqUEOU3uW66w3vkynCeG0WwtCLIQktpf/zq44v
5iT2UWi2TaNSHfdFFazV7E1PrHsvL1dNSNKz+WWQXW4sy7k+HZYGnUV4RRKMkRVbRHjxAEKRa7DV
U6klGUFZZxzWOb6fadsvTML5SXH2BWYfWUBpXFsaw9bu6AZ26Br+itIxVlGSW2242F1/ynnJ6my8
2fr3sJBqTPghnz5cGBM5wPF1Z7BHR141fz13CV95eRL/+5azk7BTB0HKWmPc456+S6KPaFgKYGf4
RcTux9j8ZLrMttMIzlklCQwhR+9toDhVoDwyVTDtUFdNsG37TS3FK7rKbyOxWyXRtq7fAswULbCJ
TYSnTbEwlZZe8rwvgQ6TRAlbltVAP68fhXZi7XX4LlGQuyosuVzMVpERfFOUwTbQzHM0OmK/OLeO
q/ckLJi/mLmIsJlMH0UwG0jlDA7OQa6Cq+WKxuwVGPH7hBz80n5yaTs/+RTz1oSmRHCbtcwuL5XJ
tchOY9UrrVTvJg8lRmtb4rj12cZEHCUWJra88LCzrazCA5RGdIY+KouUbbAGuVQ7x2ktroxH7Eev
j7cwr+es5DDoMoHOXvYo6RARwYbGwko9LvxrH2+2H0lia/RGrYx7RcVbNBZuPe5lYtQ6Qh0uVMqX
NqFP3O/Jhmu2UlQQ/497jc4VL6LNjJQj1z5RJtF17OsOnNYDP+LdTEPwM/GrhZc5z0ifzdTZrgQi
dTTEiY83qmsECap9bOoXbK/ekNU7KC7eC+QUF5bpJ6/u7BX/u9R/uhucPHZZqnE6xONI8NG+h2nc
2KoRAxPDM1jTf4rVtNJLHH/o/bYjgA4hyBtJDp/bMD9SGuWfRMMPSRHgjhM5HseDVoOpaQN13Uhg
obFBlkWsw/3MboSPrvkjYg/fkjWNdUgQguBacHPTrIav8rdvH3UNbm737ml7miT3PiyPwERSQA2L
q/LNVHyE0x8r7tws1qE79kvv4tJs+/cq5juWIRVZqfsyp1/x2iUAXVE6/y8WzMkIs0hPh1uqSniq
76Fz2nHxzfOXuASfFZkr33O+++TASvMoJW4Ymz+9EsHKRFpTPIhl5sQVBq3TPu13gXEXCpFjwq0W
hYiUAzXw4c2LyAtSO5dK2HvpexV8pN7fUHrwk28V7ghqsSBhnqvX/jPjT17HbLtqcdHWlIG0iwLa
hpxegLWvNWXu5BubOPdtejHvB0iceZ0vhBzHE/faWzrubCezvik6T1I6PnWYfATJgANVgGuG7whc
wlWyimXRuNc//eX95eRhZ0GAnoSBIdZ8+9pV1oGd7cejb+BkC5tqo+aOubB1HrfGa084CwgsdSoo
s/CE4vDsyaBiP8py4Q53MVqkpZ/7m3LswZntziX8hFhUeCJv+NlHr0IXOYJBz6HKcWNYdpY8yNC3
r7/Gi0fOyZizUFGZhIhgvWOXxsuhrpt1D2X2+hBzhdF/p+W/55ptxGYt10iaGIN4e9vHbxVfyvRc
KfohWk+N92PQ8b6GrKvlKwSY62k8hPF9hsdgK7cwqSanNvcxHGksJlhs2qowgATkHbi4hTvC5W/8
74fOplThF1qQBAMvQ/qtw1yqjXtLDxZex6WlohwThlTrIJ3Pi5a1WslJoNfjHlMVl3ZSt38M458j
H5uzwI70hXN4BlglksWEizrw8YpOguDsRmr4stwFVKP3VhI9JlLTrSwz2mpG1tmN6D2OkLm3/mDt
TTF5TDBoSc3gVosD8HHYqNi1WGyB9/4E3vwzanEEqeCMhzpYKvI9U5Vvm057ovcJoLf+prUJqJks
LLe6VFTrYVCduhLBsnnc7tpb7uU3Y9hzrrXa79orXo0+GNdhTztX2KLYaaopWZjen0Z0X5Yti4nK
A3RBWVbQNc3mXln75E/DMH8yotqOYV2bdf5gWcKvBpGa0ScqlgsKbuUR1eG2TT03EGuLiQc3mXZU
MdQefKkFyVCZtB5V9qjtrOpGxA4AxjZSpMQRy+ToqbIzS31VdeK6TCM3T6nLQam2em3bea+Cibk7
HSWgvGxDytdiPr3GkOWORAd6iyWtBF+BxKrwvnlG+zrJVO6n+KEV2oNZpG8g43h94a0UgfgQJhtx
k2P6sVt5g809gAAc1pc1/s0KaZfHMu7RzY2HemEY3qxMwmGr+x5qkh3q6PZ0n6wtxkdZuIFdGNiC
NQEDoprNH0468MBosiU1vellTBDi1KVI/uAV8S6O/H2ZhVwjNXT1Zq2vK71sVoIYxDYMhco1QbBd
3zaOX2b25WgTUiz6BLDxgMH/9UjxW8MPJs9SDpRP7nyLduhJ3tBYCi72KYjHBbKMchYaU4E5GW6u
AfZrSxCxbFIPljcdomzSADuyIVV1mBI04d9qGb/8IAUHiOFRKq3okNx0oXwbSNAxxWRrZNNtV0/b
pJ1uLclcDXH4MwXV2JR9gXKue+50836UROyFSoxYkh8U5rZGWiM+wVimtRpO6Yx3rzxhzAFRWxgC
txfQ7oKgX9KYnh00x2fFjIL2O/DO1jxDQ0FY87NAgKIDRsPHiCys/iqq545Wc68Zt2rzQ+6FhX3o
bG+djTmLEFqlnMY0CNTDWOP9wgv1mx9+0y3wDj47Es5mzcmjzc5Q0x8bM+kV5dDUkSOF71nxc/CC
l4I+vs6sDhI9lCstwGco971VBulCL6HXh+HzKLJYPemj78VtVxn2MHTfswF/EKka36RGuoc8w9of
1gAHt6qg2K1pQHT4ZRbGij+yo2Z0GgCQuc5/NskPYzv9iKOnMtQcwdPRLtxq6l8F4VEUYWCIpFAW
6SrgvhzmMC7lVaV3q34K1r4EZLAj7m9+94F6G8k/KsrYNGW5IVAnwIWOJvu7aDh44SE90ibC2kXe
dKcmhzINgHZ8tMVeEwLsRxQn6JOF0+s8uzf7jrOAQco8PRS9UIVP4G8FBArTHcXpvrjz5DWYy19I
IW6Qx2lOWD/BsdOPpJglzfLSXJpt6mEUemVy/A2G8h7n9beKgymJzcfrG9DFHeFkKs2iAbGgdQs2
tnoIRdHJfMD4EKG9akem/f9zbcy2OsHsiqlA13qQZXparHE3Cv6tl8ULw8ylYQh8v6z7+YUsaxUp
AhiKPt6f4PlgIaLH7bNgQgMHRoLLy1A9VKGOPq68jax2l6IawaqptSdD2qTdIhL0eD27sljnuSRx
EpJEhDV4EErFHoQf/YTZQNPa3Sjej56+BvgOsp1/pRU2++nT9e+7MIvmN7suDnrsediRVG28H6Kb
SE7XFAwXIpCLxxhcNpUYjJhvLrToQiE0xY5jjBSpU5n6So4qu1GGnd/Wa918vv5Mczbvfz/xv+GO
Ga2Ti5iRmgJAZ0M5FAXek02Lb9kGePgNqRDXzCq3gnsOFG2tIFhOBR8tU2eroe7oCidBKSLE/IWb
0TqTrC34MbfVHUHCf6dIF0Lty4vr3+9Uvv5OoQuUCvGWcsjYx2L2zThhnam25oW766/k/KL4Oev/
DTU7eUrPE+o+ZdaPNfBMAUBqoG1joO0BRNlA6FZxDHU5ijaeDgVW6DdGabkLv+HyTP/3G2bHUpMM
Yq32qnIwsn1L71xc3ij+R5VZD5KGAE14V+nixY9x15bF5vrYS296tmH7Za6klsfQR+36ZN0aNORE
PiZ80VK1Y94L9J/JZ2kq9xrKgGe1+XyaKlVHoQalgDinwmMY06eXwSgIsov2uSu63zmi+DYGpiNr
e3mEot/gzVDqzS72refEyzidi/hRMfq91kVLa3He5sAPxPMMMZKMvSi+E2e3AXgnuaHL1X5Kxjvg
EqXT1DoyuSzYmNieDH0VIUsxXtQSj4jMvDVE8TYIcB9tBGxkQq26l2ppl3bqC3IQKngp4nTPEu66
on4QR+3DK439wAtykwaz51CoP5Q6xE1MgKUZ7WDSoYYl44oGzRHxtmmNxnTLvu5RnsFs97mL233Q
3OZK8d5ZETA6mhmuz4bz0M/i0smj02PITq/Mjs4uC+VEUbriIKYG/mfGeizzW7T4eJDB+kjHFJcv
gode/a+3wP8VL3JhYAUjEaqfVFXQWs0GTlU9HzJJaQ5TiiG5hJxuUN5bnIpRmdJp8Z5mgNWTZiEe
vLD48ZQ7GXZ2iDMbYvTtg3cghKOjpd6YdFAEWCFaegIK1eAGpN608Oagkq+7rH/srKVO789H+3rM
0cCDA6uESxMG9/PSPG52Mn+a5gepNSons4pNOVbOZPbtSpblCJsPejd9E58hUWtvo7rfVkP8C9ry
SwXEiF5fHY2oVSWukIT7GNTa9Snx9YSCBKGJ1lFIRGM4VWuuBF+3Yq/OysaPhYIm6vA2w45Yah6x
1Vul+U8hrhZ2I/oazw59miiQlCjI9ESsfGcTQVb9OBJg2oG3KzelR1+JEN4Ok/aWijoGQUne2Ho3
/ZUMhPql71lr+M1PfTO+A4y6MYTh0ct7iz28oJmdw0vWPK6uIMVRwjYpESktNnyC7NYgV6f11pZb
X+kWg7bvY8BkveTWJgrvUovpIs6eAtH6Ho/TrTaqjlSidflOx63dN5gOV6pTTM9UmPZ+PjzpZvIi
RCGLOF3p/ttUod6c0Hwb1l6odyZN5rKBE+HI/9+gIEjHHBmPuqE0Vk4beL9cIKObVtJsfULWSWV8
CH/3OQWAScEDEwy5MrhdL2wjSuE5HqjJiC0jHVhAL+/ifBhWpVjfdBg3QeV3+15zMWt77QLQN774
TQXhJ2eZa43BFmiiZIsyjRVV9SvxgIrgeC3r8o2U5q6MN/IYdn+UWIAxj42zKWw1Pd8eG0sqD8+B
tWK2N00z3YXKYzT4D1EaveoxmJAhxQqSInk45ujNaLYPm4fcj+4zE2R8/8PAErmUAFbHiK+HCDfg
1utvChGbYQndcNEW60T0cI9L1yNY2NzbDeKPPOGezC/z9MdA+VsTlhQjlpiohzIpIyPJ1SlI71uJ
KmdeU75u4seym2osTMuXsaIJvM64gQTJ3wkQAH/HWlir5FfVqDfHZIaQ4eBYDve8ra1Xd5sqw99O
ym7Att4Pibwx62BDPYwU1q+g7O8VxX9MjKPPhe4/6CMunGIk6WvTS+pVwjXDbUXoQl1l9rTFVDQe
JeUrNmmRo8e0YaFMXFiXF47TrytltncNZauLVshKEW+gz0/fZZsfslbJn9HPRlsFt5IbJKPTi/o7
uw+WFuoxLJrvWrqoy3ibsHGJc4GhZjS1B4atPBRUtNE1bpi2ru4oxIqrwWUzctStsRCrnVdbjr0M
/wa1jrXgk/BVmKq2NrOgPCR3wSOy8rv4IDnF03gf7GHor+IdPOQfyd5zvDVS5TW/AhtmDAsH21q4
LJ2FTYgr4YHjSSWhTzPmOZKky7oJ940S94Ye6/hoVQSjrU2t65dLtJGzo3E21CxApbc1FEkAlgj7
/K1Cv2/jqutlxehMm8RGT8ADaATbW4im/PNs5zUa2WpB2OQHw3gXU/z/CmtXF5NbKe0doiQb9/Tf
qTptWjn+adKFmLTKD4+dRRu8Zy/56IJ8JZgvRX7XETTr2ZIXjPY1M37++2bzHVxnn6km56ScGA9p
EzxqDbqGsBsk7B0nJJWIhBoT9tdYraMOlF2luKYl2L1HWhlVP441EibsYV7sRL9zjlmexLtXSmQv
kmpnJpNEN6D9C7ZO4oT0JxE/+6BWGRgniLSCNI4MJSXXX4pew4j6tfUdObmb+m+l8S1rfgtGbIBh
bInhTGx1VBA10gN3u1XvP/4f0s5rN3IkWcNPRIDe3JIsK18y3dINIbWh955Pfz5q92AkliDuYi8G
s+jBdlYmMyMjI35TUqSTipPc+leA8I5l81SEkYMbSlzloJ+8K0G0jlG8ks0tUov/v7vNGfE+i6iZ
i2dUXSgBLGi2Toc3wzD8zfWRWB48jn2wb2rlpA60STD3SXE7s0vZvyxU6K7dje73+Ig2e7//FU2r
/gGfz878q+Z/oLlRfJe5WhYZRVYOSqQkI9xsvIKhBGOvcGyv+xf/mO3BtkdUzKc9C+7+10L+Z2O/
u3x/iCBBG6k4woniKcjVp44UI2izjWEUtNGSrV9fp/Ep8CxwPDddGrlyr67FzbPJz6cMXL+MypWi
QBf8HMI0q09CmErsYsr4qYM9MBoxqXlLEZBN6c+k8c208TL6/8egXa2NLXBCLMBi/MV7LzVk0AIW
49Oc3rTXvFDQ69/ARkMqyTHIJN01/NfajBdxBWX5bqjCNj9pYbrXK9H11adhfsrqKxW5zxWb/5+a
jjAgtGCsThdLWwOsTK20I4BlP4fs6CUPePR8nwx/GYOwgPj/IRar18mNb+YecynwkEnRAinSRy1D
+jxC3qDZ5PWagMb7RfLPPfvvSfEkhcSI1sqZvAlGeXAL5v3Sd5jNPAOI+dNWjixYN0kHPBGvFKnE
yYg8BaEGoKEAV8arFEGswcc34DUIEbsfacyku9ATbdjjjk/Sp6eK3Q/GJoPHZGbjsRT9fiN10r3k
P6UQ/I2uiG2asnsl1tCr7w9117S2Iaew3m4E4cHATAz/Y2dS8R+xrgor2U+VvqNFxx56i7FphWCj
X/iC1F6KXrXDQA3XoVZRHWmyfn//TT5nIv9aIQTgEePG3VY/65gWFcp0dWVlpwktfFv1jl3d9CtI
ki+PDdpmOH/oJnprSyIl1P9BGEoGERNzS7id087b3Hq1amkvhBbMveqnhSJ2YZ4q41AFyO6Eq0+x
83jO4bXo/iPTpSi8nRZHqRujyitjMzupV9NPH92Pp2JLJw5X1dJOftTusMF0F7cevGv8VezSoj78
74X+MPriAh7EocZ1hdEbOLz5CbkHxR32OFLOGhfGsbyNNgwrrsBW3o3dFycACQ840Zw6/bzThx6F
hhWzmp+aVkFwL7hvUiTtjN+S8kfvnoLgIYgxfEe+IIZ0H2iYLDZQuTWFPZ+60expBzATY4pxO9LQ
coKGhm5YNA9FZKS7Xvdpr9a57EbSsTeafhf3sbi3okQ6CEY0u9qWcDYgeUrmIazRJuwS6aVE6wOn
ZnnaKErt4J4i8PQZJH+jSU2xSQVEKuLtBC+wgbangZ4ScHYumje1vUoS+PORQL28ucJuzC77EMQi
QAb/EebEdVwFra2afQVYs0VBr0Rh3RyF1NGk4JVm4lU0g76nkh+slOw3VGBdo5oOODchx4l5WBCC
po+kvqlt0HXN3mvEwMn1YbJ9EWMtIYw3GpBQpB9+fn8MF7Xl9+2BkSwsFwrG1HDOXu6aMs2Qb7YH
fgWej2sW6ywi0pkAPhMb497TM46NWNi8+zCNMI9NKFyHsrb3W1KxKd3W2nSU9OhuFMTXru482wcT
zanbJEH09/tf+46j+LSrkJmkFAkZR0G04ZwZ3Uix3OAhdEpBePfoD3lQdJPkwSimQwUbRUUVJOnN
TQ8BOhOewuLeUgSnIjF22ji50/OovrBGr7/AGpVv7wstKEK53sqjp6KfgaJSiNe4QXu4UX+3k2eL
eMKnDW5kGtaiQ2cb2bPRmbR28RLPdRRyEBgodVcqMN8e3Lg0EbG9DMXisvGLhzHtdkA44P3Nu0cl
ry2ohmHrZ1Z2OUXXihcdw0LmrYoLgtzoGLy3d/RHnuSap1EP4HqgqLSHWPnen6YqiVOBgTZ+qdFK
JOFqlKdM5H2sFbjJj9dBVv3EQM3lCkCAYVxpepxlBJ8TQGWBy4tTVLQGnwQQXI9dVNluDMVbM/Eu
RFVfq/CtjbXoeChaEGhaT8Kn3NOH3EhuepzNGiAfO/mDf+s7Bfrlax3IszRhniBiOVhEmDzCl5LT
gZopCm55SKOl2wYTXzMFaj+ld7XqXXueifWBtbKkC2Yrw81DEictk4T6nI/Vp005lEJPUu22OHMS
ADe0eCCsyv7W2PvH0gXkJ24FFPjrrRpsutCZ5y6s6m19fq6e/5DFgkNb1bXR5KGUmZEdI4eQKw8d
+h2y4NuaOR4zkswEX8fvz/P5is/+qypNJx0syBm/SS+UFK/VFDuMSbC98YFi31HrZBsl912QZnv6
SE/fj7ggdM0T/TTkO9zyw1OiH2OJZJAh50xafmp33X4WRlGe5P0am/M8ts5jMav54p+ZQ4vUtgqa
TuwEolWZq2+c6XpjoKtoTntr7A6C3he2ED/EqbVXiJ9uAFwoAxKQNgX+8CUPvCYPXWkML6pC2olS
eQWaFzHfmC9hWrGN7kW+Ql5elGr+tToU1qGFUiCZ3cw+v3Podg6hFg7JiczR1uLIkdV8J+rPUtRi
0ULwiuw6OibCYykXdi8fhwxaZr4NG+/aN9DygRGjmS+y1dijlt+EJfJRNTQCUXNp0tCiatuV4tLZ
64El/viDF9mNNnqeJCZ9crKAVYfCH0VHUc17Xtk08+5fXjsGxkzk7ZTVNXHxIRF3VHxtmFiWTY1c
1n7amw+1OznTJtuIq/vmLDWe50RQ0PTZ55D35uePIBip1Y7Q3E5ahE86NJ9UfV2Z0NoQ83//eAry
rPQtyt1Up5St6d8Eghu4sZNekot6dtte+HS6VgVkzzPhxcwW6yjGsgDjvmRmNn0wfDELwAoo/u7T
P8YGn02XlpUhXwx006jN7dZUipQvviNvMp4bGGxJKL4ttrcaBWpfmEV8CuXxYmh/9gMFaCPB2HX2
KkVkwh7a2t9hpePQYcX0BeUAiWpknD6rHmD31s+eRf0HSsYuJqatbZb1rlbUuTlxWwWWgywDCUeF
bagkhsdQjt1JDBVbwvA49eKdaf7uWpU8Ql4pGcnzllhsUIUsTRU1RHOwN1rczZk180fHNj6Z09Wo
RJAiu5sOV3lNkl47tfutTxRLaj09dtFzVg3IbPVF5lpqB8q9dcS0xXwLu7i+kNxGMBJXS9VmI5qQ
/MSs2KmlEdtjHKzE4q/i4zsbC3sHmmiol3/ehWqvRSUaZ+/H6kndtcdg17jFIcUlEOfcU9nbEzKJ
wyZ3m8do8x8JJc5ffLFwn37C4iCokRCmXgTOqtd/phoewfl4l3uBg8XynRoCIzALEKY/xhKDvREC
nBrbhj/gWwBcU2rup7DftQUsaAHj2xapHbCy4BsPWtHtc6V9zUv1UKW6i6exCibs+1N8niSJ/Hba
bnS/Z3r64qMboVyKbaonp7jE6LV9jgzZjUfU8tJi8/1I51VmVFpno3ouMmMOTouDa/XIAk6enp4o
BtzSULZ1Tk4j9ldSb20C60LPFUBFodu3z9J006YHAfmctA9g48iuEI2bzqxvJ/N27Hw7j83H73/e
+Rt38fPmlfoQzuKJv1dIzPQEwrHTDubwq0wOrYEGVHnhy+hEIBGA3ixW6KQZ+U0UXivCPaCQlZ/x
RXiZP4cIGAHPElbr88/opMBKTV9NT4WFWNNoWEB3Kzw2fejB0XWBwl+qV5vCoKqs3Y1UwP1hTWr9
qz0BTEGxUCFHm2VJNxA0Q5vknA81ibf8T6f3I7vvMNvs/usCIWv+caTFmlsI66tNaKUkNxcgBHgh
GZsGbJnSr1TvvjiitLL/KYcvjmhNf3tSB5o2inoa6tltOLJlKrDdaNioM6ykpF/dUZ+GW2z1Jo8H
Q55bZOqufOW2N37GlYN18wbv0FvrDjpo/zA8lr//A6HqL6K49f6uBbMsyUCkP+8fpfWGOLHU4j03
hSFhk2ccVHvc0s5xit0abGTRi3zP9hjP1HlIi1jKLjn1wWAgjiQDEtCN7ugVynM2a3gm21jhghgi
BF1UgOfybeuFtsKrOrXyoy43eJXIthRQPFHT9Af1ri056XblLJ0/SETAPCqlOxM5HcNcrEUmer04
NXlBymX9ApX9EyMZpzFpRbvg1vBYQhSWqik+p9WOMsm6Vsa8rRY3w6cfsMgsUSBWEGPhB8hD6/Si
73TS2hFaG2Jegw9hqyk07DKUpDgluQhLBrxIPa3cEStDLHuvYmuGU2dkzIKCiQlNP+jHlSG+ir6E
mlkbQVepcC4lj4zCM/KsNefmRPAwsG1rR2lQCXyXdneQabvwt2sckC9eKpKJ88jciNIYc4n60tLI
HwVknU6hVhxD46FHCla4VeU9iBE7QyRR18vNlFV7NB/dJG5EAP2PU53fR2l90ar+FSqSjjodqTRt
FCFwhTz/oXoy9Tg4JJasP4XZylNlAVuaj9v8k0l11NmIU13m9XGca36TE8iGwHMmCeUQcXgJut9t
Cy2qz16SVrRVGKOtqNheH6MlG+xXTtV5LOUncCsY2Eer2Kcvbqg4RJIqD1i13OvIvlO3VKmqxPVg
+yBQFLQDLfNZLpH8I411Mh3EX5BPVzIPOE0p9uBWdnWvPKpG+N9vIsQ9yFx1WebNY1qLs8BrP0eG
m18G3mZDi01xcU/+Y712pqM45gWFMyfGQHUFELCQevrXN/lnWEtcYBOMOldLLyIERulzn0e/Y7go
qoxFi/8wnxZBBiRRU2yyxI4Q2OyE6RhmfyK0RKv6EITNyu0zXy6fg87HVWCbfI4IozzEelyxCvGE
CIDwECnPqVCvDLKglJ5Pes5jPsSdLFdMoxe8AlGb0E463u8GBMvsYaAnEKbBhVyByyj7bSQkKwWG
83D0eX6LjF8b+qCq59Z2Xb950osu//c58ecB5h/wYWpxCaQr8ZiaXjR7FZ5uaoW2IMtuPq5snbWp
LPKEaOgsQc7YOcJYXmVJct2pirNyXOfd9912WORYgiA0U9EzxjjkO0/ChFUveIgVrqj9GpOLxgJz
1e4aP1/r3qyMu7h8aUTqzSRY3BpeaZt0LqtMwD42AesOuGt4nvxVJYx5z51NFUrf7J0DXmgZHJsM
gy7cjoqTZl1VKoLbSY1A670HMI0fQluudEpdesqFO4wdHtRmWnlCf3GLsXPo1fK+IYMXl0dPEaSp
73K2JmJ9uuGybVT4RO/qAiYNLBtZ32lT/063a47xC02Dfx/HDyMvjqPexqMeZYzcSscqdcpj6XgA
XewsOgR/56pICXCoXnvTrU54cRbnenSWdmyuQMsesvYabT0qjsc4EB46QXWVxN8qwXQcZd+Wy86W
u9YZUoSkU38foQW6stW/jHwfFmFxcIO+TA2/nyPDxoTCmGznNAIoYeDOYsMNXExCFfg09sLKyOdZ
Nx8elbcZy8vnXxaFKilX8X8hZBSgp54mQEVusA0BdGjiHgoX5hZrjYYv5/phxEVqaUatLzUqK69W
v/T+yspq21zz6/ziHfN5WosLNeaFEUcVBwoX6ME0t9VwoXlksv6xjR/zPHD7MHT6sXfLSdpZerzj
1XMdUO4IQ/G5V6eLVly7bd/ZN2eH/J+Jv0P5P0Tntm1Q6laIK6kAfIaeqjTexrn4w2oVxxgIMYh6
CBiCj9mmMJv9ZGlbIZ4etSg8zuRYP6Q/H/c3wuQja6psEl+EmmkeLHQvYukG1VPbz37UwPv1V8TK
ABGGFfJbMDFjtlCPlGAVMkbk+vLPAfyFNeyKXDhkiIDq5QGuqFP6xhbKpp0Hz0Ch7FjfRyRl+hjv
BOU5DBXQox7SOMjjmyUDjO2TJ11r9WsgYqM9+7u1tt7Lc3XkQIHgcWWnruybZcEnrRI4ni37JsLN
VnJFRzdxrUBXtny0NsaVOEH0cipbvjDXTueX0fnDh1uEKGQDq0pp+HDRQahcxfWPoTNuodH/y/1l
7YAsCIn/DokfxlvEpngKY9HzGI+6QusEwjGqrjq6vbjp1i69e9zAKpitO/aS3ZVPipO64f2axsHX
yeGHX7GISdBKY2WcI6T80jsII8l2BBUebWrbv+xwN0Yg3KaITYHQXitVz6fzu5Myb4UPJwV2Txwg
g87pxUrcl6zLuvybjJNTh/nWQNXeRBfJF7S3/3GHLRIO0JWdqYbvMwYePG7qk7K3Uju5mK+h7m9x
zTojaeN+P+wXbdBPsepdf+fDbMXG8rTA4HMHoCnjPjqk2A5pQ75t2hfLuJdBnss1bRc/Oyh+ciVR
kx6Mv8NQuEXvXeoNaBrhFdXu67EYXJEfrHmn73/iOZSIx9uHW0JdxmxUVcXC4INUbqttRQSzN7kz
66G1uKI/IVW6X1uV1SEXEbxJejStc1bFV+sNfYQrweiAyN/G8eMoJM4EytcLxF2XhPYg/E3CZM87
f2XaXz0YP0x7yaAfrb6K44ZpjyPyiiqNZ+9alGbRyatWRv0eTQX0HlzRuB+DPyk3aJf67pAep+bG
F0CFBmto8vfreHkyLHCC2HaAyTwzPPUHL6x8hV8kDRchtMvOHxyh9+GTlhdNuzWCdiuIP4LRuogg
d+ehAR8n38nDTViJd0mYPUwT1Bsp8G4ToXO6TnUGYNkDpr/hiEY9cGgcbBCUOGo5eoKHoQRlmSPa
ol83mffiK8CWxFF90KLJsK2yvm20fGXRvwrzH2cofz77gy7GSTyHnbbRdyGdBisW72N99/2n/aL7
whp+WMhFjKVCQfNlznuSg1fZ4l+ELAInkOz8BJgJcYtNgGXIuKX2R5yn4oc+Qnpr7v+DuufC8+Ff
4R5hcnBygECBiyzeG42VT5E2URmJC3ObFnSlxviXbiJhXXben6lQbkIzRNAg3oYFmXhKblhr2y5S
/laitzXLl6oWto0MPMdXtx3ak4BXQcY+4UPsisJf3eRPtKOAlH1cN04AompS9zmaBYgX2FOIfHjA
JTrdCSq7BffaRIt/VQPaD2Bey2Erm9ObmRswuAL+5tYecwG5IPOuM0LYfO0+TC2nxs+lzl0knJ1u
Sm8DXraFAlsnedPU3vVjFGPVy0KWbaXxbj3L24qR+ju31Jt4TrDLLt0marxV63QrkmFISX8rRuJV
3ZW7aXgR4LXJ46OMCvOY76W4cCr1RyI9B/mbGDXocYLOSP1sV6kdF3L7hwbBpVxEiLqMFHD7QxFZ
tpJZmzjGI+FRtKQtZVw38KOLWokR8ZbpEkyJ9nsAbmdF3kU61higp1eaBApO8X3MGUesgXpRO+Sw
qBQ8WJy6HO+sNnotSdf9WGKHXKbhTZ/VAl8BXlFV3Agspcm/1NrO/OQgAhzLiZVpYAvCYOcRbLFi
0xb1ays0t8EgPXZaRpHS3OZAUVvZAGp3jBV4Mf5dhDbiKBoHnOB7pxObP5X/+/vzcH7qFFOHRCYB
w5n/vdiDVtyTWyVtNbtl6Xm8zf03wxNWbrq1QRa3CBKXotZlTXXqy8bu6MNmRQ+lSXa+n8sX+dPn
ySyuDrnK024yGMd/yi7RycMv5pY8sbiZ/c0myON2sek28haGGH4m4z79sfID5tX6HKXnH2DARpXA
651J9g9YkqWaVFcn8a7dDJeoVuhXyb3pgoJ0NKihNh7u6X1yVezWrs21kRdJWx93uQAF9d0EwRGl
nndGDZUEozVUpmLyhJWZztH4bKa8lVFiQtDyTFLbzwijVcF49abfKO5sVStsir1yHHbZ4xqBa/7x
y8HAS5uUkA3qyEvWqTEgDmrSND/RRHT8BGD3KtZlTvG+GWIJkNKCOFQKr+AcbLJD/9rcy7kzN7/a
rXc/PEUX+kV0JMitpvxr4y5Kn+GUJ0PYMDXjPqKLMByKm1l1Flani7dZ/hBcNFfjxZoC3BdJFsXO
f1b0vWj/IfXEfrtuDLOaPx/WatfjHw8annejgOtR6VusYcK+CgAfh1tcunUpqXRKWN22PQ0hYAHx
JgnXephrgyyOAPZB2eSxK09D9VAHGMNVQNzXPKlWtuJ7eenDwrVCXQiBzPfycoFgfYtHz8rJmr/4
dztx8RiZqhI9MvF9R+hHZR/dQAdzTFsCqrfmdPUFwGHeBrg+zGIC4hlUz/S1yKvlvDop3muUUDJo
StxxCvMiSNQH5BchkIrTppfpyVajhNxndaGJFMTiDryx/KOHGpz1/nVGPiz74pvee5ODc2J5+H5N
3lvAn9dkzpb+YWEt1sSD32VCwhJPULDMHVr78CfjW+tkOLpt7VqX/NXflZfmFm6Ua1zmf4PduFfx
Eriqb2LXcjX3+x/0RQ/58w9aXpskmFE408LkF/xw+r8hd/1t4NC82dU4PQK5cPT7+le3UTYAiaq1
i+68Qv55+MWFmut6GisVjutV8hJ2f4S+dEdL3KRT4yC4sDG1g4QGosZ77ft5f9l/RJYfe5AZdQV6
ns37Yfv7jRYPdRjP9Up92ktb5aY3nfFV4rTB55U3IRAm7UXCOhdpzgfPQmBsc/14JPVZpWpx15yd
FG4fSpcW0hsqrr2Lj9Aohd5UDbtXKKW3QbOOQho9AAMKkK4Wsn2jRXbTpJKTSEjC8Ua+k3svgN7D
AoWd4LQDZEkv9FCSCZWj0o/s6/SuEHK7LWkJllW8Hyqv2HV50h41nl+PQoM3CC6EgFl0Fapk/lRH
RYWIo3AXhMlzncZbqQ0rTKasV3A58a7vMR/MMzcdr3mnn0qx23omnVkUuTZ5Xz9x2B87q8r2Qgs2
PstcQUlAfNeCsqEHPD/KxOssQtNPq24Kv3GSTP0beWSqZojhIBpZXYusELWJIuv2YaEAOjIozcT9
rYlNbdf1rjBcFYORIgoj75OsxO8zuE8lj1S0E8jq+0cptK70MTwhxSXZs69WPYyHSqx/S+GgbeQu
mmDWa6KdKfpTUgWRYyqYfsK0/NUPt02T/ValfO+r5Z+slLCHybJ9UKieY1pJ/IAoUe5m4AC3VTm9
ymN3W2oGHspN+wbtUNmg4tRt/Lifdn7JI1oAGWH3SZaiUdgfJRXSkNp2O9Ezf+uIK9mNiq5nUT/k
wK50i2tygumPDDNC3pptAMkSijDcfL/jvzjp+FAAxaBJqoMGe79JP+z4QW2ieEBDnTa/r/NqsuXX
0plgErGLbqyd5qTb4gkHkJt1P+N3kezPYe/z2IsbbaxoSLHT2pNuUntA3ypt9Zfeb64DRTnFuIdW
WrqzylbYYnzzK+7HDRdr19S3nhy/iVl8KHOoca0EgQB9B3kKWKHXvpHmiO5M6SlSqkOX0ebJrtJp
sI2x3As0QAvknepJuJKCeCfDyKkaNEWMeN+i8TBMwwF35d+6N912svcWxdJrLmMSmPcwM6xyKwvq
ZvTaK30wfnhpf1lqrQ4hKbmJwOjlXe1AxecfD2RJbd7CzH+GX/Es+uGDqLa/e8SPI3G8Nc3GwGIM
OfxwLRc5v8GJnR/IB4tcxNO9mNpNh7O4/msExCoGnf39nlkbYfHZWCa9zCzoDULwpgk/p2T1oXOe
6nyew/zfP2zKcFSsIa4GETmFmdnm++6E7l65m18apm0c89s+hjEhY+y989ZOxNrgi8s4KJUwU1qm
p+60LebR4uBIwjOC8u4ID7oCXGJdNn+S3dor4CskyaejuJh1mYf5IA8cxewyv8623uHX4CQnINPO
+tn7IkOWUGSebzlkO03j/fL5sMQCCqFtKuGGhZXmRnfCI7wk/zG7GLcSSbJ5Qgrz+10zX53Lw/5x
wEX9K+CRI8Hta09pfYqr31mE3UzSqBejp20QzAn1t8Lffz/kFwDqz5NcnAWqKKXc6toc3HL7BfLg
znMUe9oCgLvFQZlS485O7PGn+nPadHceumqrFJwvv+rHeS9Pi98nhlfxG9Rd9gAPZDc3IfvL2Zfg
PxjtfPN+nvFiDyGDkpZZx2gNjSRUSBxLcoSNSqdbcXI+LazMu7WywNqXXRyYPokHfwgUvNwkwa7E
ozcejFiD+omp9vSi1xHujfFKpvb1sqK5RDFCYxsvjYysqMpifEs5LP2PGkcCNXypsD3V8QX25eBe
GUUb+qYjlv1ema6Dck10xDyvELDSYK4kzE20+Z/PMaocanRnMqs9tUVwK+KmlicFWaCXI7jR5Hdd
p6WvfoHdmddEryRktjwkN70Gki4nRzBlxBPTDBpIZOTkIbp6aYjhpZjpx35MX3vB6vHmiv+AG9pL
Ddc/VjCeFjmTjI6okm478oVM/NmW1jbU7y2EkKO4dwM0R0Nl5zXhPs+fehQmuF+PmSk+pn16CJRs
m6SHTNW3pQUgS0dsQiOFNcWdnMIWxvFmb44YAouKm+r8bfRXi1zZa7KM/C29IrPfDtAqTTgTtSa/
CGkhQSVCESupJ1vK/8ijspezXR4/tV1jtwGcSwPo//DbHIefvuBfaha5ooZXNUpLdlGiGTnwJ/CF
N5airCgQnN9SfB8dDRUYTyh6LduqbaI1noCAEh67FLw16mHJKvbvqwz94xiLmBbFGQDDiDHUnXks
jwh1onwzOflts1vrkHwdsD/MZxHL2r7NxgSrYJq12Aiao01Pe29s5reI7GpOtLHcNSHg1TEXscvq
PTQsfMbMR7vdkF/NLjL6IUZS1y0pU7nRUXj4PmZ/GcA+THNxrIqu9uO2DDpqqTUPFSrXyazG0e6+
H+bLvJe3FYo9+DJSF148rspMmwqjwBzZyGs3ssgf/do7wFYcJ98RaE2GJHum/GSEt7V0G+gD6IZk
Y1C0SiP5IJvPGnpWnbIGDjvftTI9R4sKK2BSsPiLB2isWbxqfcgzIhX8tukAH/grbf+VIZbgYaNs
KlkaxQTw8J7SOOpp2lpw1s8f8J+mscSge3mV9qieJTBLUMYIxPylRbXZDfMaIbMkgCzdjtmxsML0
Jonj6k6SITujZhrZol+h4JB5CFihSrmZBvDZGK7QTKmCh7AoMzCt2b3RpK8NzQ5fASkQes1G8sYM
RraJRPpNnmHqmcoPlSZfTEO/D/ObVBNvSl94GvF+3ObBr9jPHyvxURSh4fIyus6t7C43xNRJZDxd
EM4KRPVNTQyXNpIblb7bdPFp0oxt2L15QOR9q7qawpOaA+MaruThXqnbSzMabIhcTmkhCDAgNgau
ILVEOxoeingmH8F1SozNhN130exqCvhj80NN4ZsHpjvXnSQYaqi4OWpb201W7zwleUypqidR7PRg
BPV6eBEzxTXNbFtH0nVfmFcBau+yfhPQwBLHKznNCd0tlkRjeARWgp5ChZF4OzaSM6gIYUSid1UG
2lXem1fcajQPsumt0KrRRjIzeCkLuT6CpJuuU6+SnTihqWqIsKarro1goJe7WSw/q9WtHBWzmD7c
vrfQusX/CCjZYHe99+oVvSvVSD5k1V3Jn0Wg7DX/Sh6fAkqjSX+TeQl+fuPeAIaLq56DBa0rThdj
k2LR/kMfdRA99wI62ZAS5v8LTAI+bYJsHuQ98v4MdQCzUuGsoqVSSHehoT6KbbwP6mofCT97IzyU
erPpvEs5N4GD18bp++CxdoIWYZ9XOMzqgN1tYNwYoIQMvXDlCM0Vrs/Z8ucDtIj2wdj6upjJyakq
qE3QvEJrK6WlmPU3qDXuomQNer82p/m/f3gPSLk/pGlAVGi4Wnrp3ihWoJjngf3zjBaB3UiSVvYz
BoAU5KTVn7GQt1q8EtbnqP3dsi1SUTOIkE2dKb1+aG7k6aD7+z4KLkbh2eccfb8LvpyQhkw0PH8V
8ajFDaKjtaiXGqE6kkqg5JpdN+FOH73/cZhFLVSuUMbkGZOcgum2ACpXZZMjGysI7nldztbtw1wW
144UTEOZqQyCuu3WkNKLhLBbS69evJozrQz1fnV82GhIXlV+oirJCQj0TUEBrUKQwUsua/Ehbt98
uaU2o9oe4gih0jtT/SSGLyhk21Ew3NYE+P/pIy51zaMEdrjRsyt74TbD2MWn1Bzqyf/2DZf65WUj
mWUjzpTYXN17cYqENr5fqLV/Pxlk5M6/owljGFUkQ5UtmrWfT3GYmL4ghCKKZgGcPZ/+QfW7yx/A
AiGLoE8/VBkONDEXyiKQ4GEnJa9CDfzWPLbasR2Jy4iOV+LfMDLcDhE/hJVQM0nkwdayRwH5bx0W
EGVPCs+8ZEyjJgeKpcROgrm+acLJmd6yUbfD/A9O26+KFNxg9e1UeXSlq4OOmm56YzaUcHWUKbvo
pUTM3e8xMrEi26sMu5becrCsUjw8pD5i1Bau0FpXXQr9Tzks7CaqnvQ89bHsUP9k1IYNlHizuX/j
ezRzFDZM3kWYK0bypTG2l0Yv2Ugs7Ir5utD60c6t+pQAc5jynL8EdwQ7GfzLoP4x+MDL9CdBfu2x
IZZ0N+GoxRrYQBkjGv0+qH555WkEtqdXP4X4ORYz0BM/Tc3YzQCUgv3c+PfjjKAwsr3eXxfar9TP
H4xBdDR9cLowd8QCjMQU6yDvgHg2QrnNlHjn+z86fV9TDA6n2K7zO9H/WYrDT7kVH/SauihC23KT
XSUSmYNxVEHwaXqMKny1aVEKTMM/EjKn5ngZhDe++seEHQHEOcgap1XzreznF3U83ERecl0Csq2j
X6qJVmcib6fW/4uL0AsLdpn64662yCxCYQNKDzxefChA3phieBdVZeiEvG3JTC+kLDh5wq9U3MYC
l0RJfwo3jIkbPKAU66XddStrjzpSXLZRJ9dKpLthIeOgMbieldlD7tl6+GQA/yzi+hBTxnf1PL9s
9OYU+OK9j+FKh/SeEN+36athXPAYgMh138t0CdWocMckOmVq329SCuMtcAPf+FXr3lMm9VfIe6Og
FkBxrCgfosfzgKTOvSL/1NsMlr6yEjrOA9nnIuUi/qtSBfrcp0gJhdzx/V1Gu0VP30ZjtR025xOf
o/M8EoQ4ukAQ45ZdKR3hpkpqGvFkCJw875SA6ccW0h70xjYB+eCratY3kXxleNZGGdcIjfL5TOXZ
jBdfJh3dNVTuPkcVIOU58PEppysm3MjgyfCigTqSt6RxV6F+S6+J6mjt0iYAaLSzniN7VkW1hBP5
a42c0m6tyC1/kR/xk2YLax2JdLbs558k8zhQtYmfJAklkFaTQrfeG9kmSfal0RjO/zH3XcuRG1u2
v6LQO87AmxujEzGwZViWrpsvCDbJTniTCSTM198FSiMVwTrE6EzciPvSUkd1VSIT6fbey0B2MINF
CziS9giOAY91b8jNZ2a9Uf1BifYli+266TdhC4f0QYJ4sv7aQtg9jeWbLFX8HEpPXhKS0k6l+lEY
stKvynTpXLgCkZtGFlx/UCyvOCeptcylmscABcJcsutrr4Z7O01R2eXhBpDIVR6i+lWk5U8yoN4U
4RYs6hRVaQgcysi7E+DXKZDpuFKNFrSTmOyUce2luXkngEMkpnv4BcFVyx2zxsvrk1l+i5nppchE
KeS2KqEj3wmuBAksOI95omw6EQdQayQA11NIKAKehf825eAT0XDN8fz1gXUFi43+4w0iCMeJpc/F
mUhDjdpshvLc+73b3OXSoYI1jeEgzf+iOJLpRtTu4RK4NH+usHPQsDGtqCk/pM61R0tNpzWjEI+c
pFLgj5a4Sf4tGt9pKbqfHir1UWWQ0Fi4CLxLdnxcyqifos4G10CIznz2c8qlLE8MFJitW7KaXE7j
HfWiFQ+WxZ+upEhRyZ7k7C2wUiftn49rBJLfXKnSqj5Tf/RHN90mbu6035VN7UenaIHPfw2cZkCx
AlApGVI6nzIXajbIqFOiNasGzclTcifPQfZJbnU3XZsvcGvwmxqz04bkOaabXd6yhQjj+iMAPgy4
3/Qc89mk6jFgATGtJxXuVWHa4k7ZEk89kgDo4aAJukdIwSGmXCVeFixpI15JlmG4L1qfRVB9qXGC
a2uN1Dt3VSDJYVUwkaWFYFinbrvtv3+9eD5vgZAJ0SawAnJY4LjNtkDFitssVAEPGCAoJbDsHlXl
bVpxxMcP4lDtQm3pxLs2wKahYN+F6iW0+uaIhDhujQK5OKCDdr0bQXzPFXsbevHQ2cFhkAKDCPih
i0K7jqxJDtkVB/dFfYma/jnwUsDpgzoTyDbI3M3v7Jpel4WUp+ysRRBNEyO/GJ56KVl/PbxTyDNb
qR9amQ7lizhlwJKqyzBhZ2syge9KJ6pqhwnZrRqd+7D04ZsANxh5YUe8ClmCatqk5S7jnc4FmY0w
D3PWx6iRZXa6B5MXIpqIR5Bt6dfWdlwJ2BtlxZFf5G8N+FSIpiGptIS2vDa1IFQFwBQWtGrq0xu4
6DuY0zzFxZhBbZME4N06ktitQKRGOuxNllKnLU5fD/bnuAWv9KLBWdwCybiUDzxi5x6CFJkkO2O6
pEp3hRmJNgwd8wVyxDhuZtthayJ/UkGk8TyqDQJMru+IxmG1AJ+3sfZFnKZFB63c4gfkSb2Oxs8m
Fe00BmKwpS9doa3+dpehlCuJxqSwoGvzFz2UuaGBCgx+KDjNiV6sxCWV9msHwCTGC/SQpqvQqpu9
RtAAG9ox7BDMqxHaACdrJ4+Ir29gXJH6JlAzCwHolZWJajIqYiJyh1AVmg0xLxBoFRGhZ1kG0260
S+G+o7dfj9vny+hkNPlXG7Ntlskdi7MUbTQS0OaR5MCUx5Og3ApEgv91U5+3AFOcLpmmbiAZb8zP
E2y7NUnydkSNnK6ni0nr1+vl0s7nHn1sZtajrgm13IJc85mUo2OW0lphzUYuUJbo//ac+9jSbEJY
NAr7QeVoSYxWSv/UoqGvh8z4XBL72MRsJedJxEkBV5hzNYwVUEtl6MNn/V7putSDXy2YVc0IJbOy
S27aXJFW4VBLrlAh858NAPzAiGSMwActq3OqpjtMYdgKM3APUEusqruxb++sbN8aoAsc5XAfAVdm
jhkoGHylQvuVlTfQmAkQgrek3VpMXcVS/8wEGnuiot8KIkNKXkkdgeOqywdhXJe5RB09j5Huiq2n
GjBDRxf7MOB5j+fN7agVvSQVHiFVfAJNDzvg4DUQidPNNdNxqUlFV+rOuSrboXnWSH9OBgJ5NWCo
5NjRwwo6fNJZLvldq771ao3MxzcLTKuFUf90Vn0c9HkoGncY1aIZzw0CxF4WfJglOK2Yrouk9dt6
qfj+eZl/bG46Pi6OB1U2yhTJhPGsQq62rFs4ab4owCB+3anPZ8LHVqbVedFKX+uCwQSsPgkKTeFj
Vjx//ftXuNTYp+AcAo8rHf8zrxD3SW1KEOsZEHxAuhcpGQC3AIqH6zGyWl7BfNGFSrurHa1ukRwJ
jc0r70xDAKuLCshH0Eb52L2mslpYWGfDWdeFuyHJTpCqxHGT+lBrP8LE7C5CXS7P9+owEZoKpP5J
DsWERD5nNQg1NTO3sST9VDciMosocEPUpRfCRx0q1IHIFD8Un6oOCrP5nRXtJzdhCrrRGBewQju0
IFNa0b04vOVMMxBwyl7UjAPCSQ316x6q0Ab8MWA61tpkeM4iwesgi02y9D5TIfKYrlUFDHMqw0d1
QK4pg7Ww3uuHOqxXYgYCrUFcVXwAsIcXN4ycs1hbWahFlXryLEBQmQr3sVL6edFAkJbaBsBycd6e
WIcN3VCRf0YcTFK/61u3kxGcKWJm6xoifHNniQUcl6FJBpaoWqa7mqWryVwkJDK8O6CuBY/YkZwI
bVd6hcoMlLJWBK6wPZ7Kgrpq8xQKhacpUHppoAmT9quKIhvAlW2lbnQ928Rlu+9NjsKUvKuhImk3
Ft8l/AEH3q0OCVczFTzBQv4FFtGuzLe1ETlNr9zoSJyaKQMR3XKkKoYy9JvG+VazzKDqAdQnh7A6
WbWyb2mzptgbipK6XKJ+ixpijv1MBtRM4KYLuVMk/O2u1letAQ7Vcw3drkRmXl6okHEk4NAzeAdQ
R4OzU1mgntjukx68m1GEgBqSf+oz8hZ+1XZOo99ZxplFlTsiHNPyB5jYnUZZPYCrtB7jWxMeCbbR
6Dc06+8VK3G1MIVmfap4XQp7AAt6OF8vuWsn3UUi690S+GJJM0sfyyqk4hmykwECRpuU5YYIp4Iv
3CeXGppOqYuG2lizQA5iIjpP7ahDsnloUTnZpMPL1z26EtB/yM0ZszCBKYkMt5taPBM5g1597DNy
UtpjJp4UYBiqe8I1uwK3uIU7z7/RNLZIpC9U4Pc+0YaqRBxTmibSWUnjDUXxSem0dVhBPK+x7kTI
m0RGc1+NuegY+mOWLV6oPxf5TUiqTIgEXDCBoJidOlLEGjJUpXTm/aM5wNjivRSgKRqw2xnm6Qja
Im64qU10wOVz3i2cetdeMrIoSKMAsi8jDP74kgegzK2m74ZzKe2YCYeY6EmQd0OhewsDfe0k0i2o
9kLCClyweUO5InSypnI0VG1DCmS4mAVtEm2oJk0sXpTXg8R8rqEIGasyVG7JuCamFbAe4dvXj3Lt
5L18ktlsw0sAB65Fl3OQ9pFGSTLVEcul8316cR9DX+CpL/o7HV0Xq6dR0hA3X7Rikb3cnUrynA6t
l4uqV5JmIWlzfWyRodKApcMdbH4MKhIvk24czgxs1yF/iqr7r4fsStICK1QV9QlUBIPJucqpDkd3
K+PA8wL5sDdVwAKxeds+kHJg18AljtnWJl9DdRDwOVf3lPXX7V+bpZfNT59fDCZi7G7sCZrXeeHK
1XcD9RImP1fx38a7Td2E6jokfkB30mYvrY8GVicttrwRcBio/rgiXwAOXZt8xuSvZpqQ9dU+QYYZ
MgUGBBzPEWKTDDfyGAVDo1uisF8fsL+amc3xQlErGN6j2qHBDLCTuZ/rPZp6rJem3lJ/ZiOmaRCq
B4YcSHnojpbaXQH3wJwt5EWvJHSm9/JXd2bRXURNRRt64PEhJMwmepfhJ77lpKCvvqYO26WBfiv7
CM5dcgDPoHPgSfH1DJyW0Hw5Xz7BNA4XMzCjY0ri6QnSwoWsokgnBrsn8keSi9BbDXhx/rrBK6mW
j32ezfmxghm7QDFTaghJ/Ixku3cFu7ufBJhU1YPEjuSUcBRbSj+8Y26/6unsRCK5MMiNgp52xSts
W1LDlV7CQHfKwMJFeCuvJzqd+MLcY7pD9s6PniFmrDgU1gv/BvP14xjMgiSLSjnMilEerKmNS3Nf
2vzG8jPf2pPgRQuYsCFomPjtwtu+ogDxseHZjqoQpmg1mwbB4W6+jdZq0LuYdC5fTQlEwyvXj3EA
+JRsaw4NELctpQ+vJJ4+PMK8upLro1DBIhD0waC5MXyygRHP2rT/ZwYfV6CcaO2CPTmb3yHV07xC
of1clTa8nMHoYebt+A3BAIhMJMgym4ubNrmB++xQ2rI7rPiS3Ni1rQTqAgBcqPAp/kQ0hWaNCccC
Lp0L49UE5tt6p24tFYLflbTm8xv2XJKCkBGUrflhqXXA1GfhIJ1bYVgx1qzyrKFuONWBeTVqtlqP
Nzrd60g/MBTrIcR4XxHqdgPKfQpsFJWT2CS3MnAhRqatyoF4fdE7DQKjOuFPtX5TKU3QFokrdnSv
1vkDeEZvKct6O1IjGDklMEDnpvNe6TYgGw6cooBaPJRTbho5+0bb6gHeyO7Xu8m17eui0/OgIe8G
mG3wTjqXsRokiRiEwN/Wb9IYHsIWgOTKgAb5osnYtcvtZauzy6XaVtmQmhhq7kPoYIX0kl3YwgbG
SAs5uStTB0bOBupzk8wu3Ag/7s5jQyKu9khzDHr5PR0akI1ql4zC+utRvHLPumxmviQTjSvIHSBF
pBNpNdZH3cqDhRauvKgPTcyGrNBHUWYiG5HE126srAINVHGUQgf4pJbAslTISq1Lecd5fByZ+FI3
nCKpMEjAe44PQN1qfqVaiQOhEewV9EnrM8Ox6APQHDYAeJh6cBAetZWsDV4e7kLYZ3Xw/aTjvhXg
DA3zVykWT2KOiok1wtUm6SCzUmbforD9Rhn0f+Cerd9kiZl4giYMXkQHv8skPyINHKdAzOHcs4zn
QbfWxJJhM64vzORr7wCW7rAFmhQ0kPX5+Ko7QWu7ZtSGc8zyNVOZj+htYfe/UlFH0eiijdmxo0VN
HnNTHt4L2y28qFM3uZ1Y22Dqutpzc8o2wypDqWMhGLtS/jThR2cAoQKjGemTm0qp9lLB4M52RvIH
wYKMY7e4jXHO+eAKMLdAGLhMrro25S4bnV00xCjvRq0Oh3OLRIp0wnwDL5yMXi9D5xN831XlhQBn
o1TJvDE8ij78rRerZdde6+VDzF4rCMxWXdToeaYx3+hE10Cu6uu1dUXc9+Pozl/rmKptAu2ksxGu
Wer1LcRUo1g+wkTXML53qJpx3diGobEERL7auclWBR4IloXq78c5W5YCKEQamYoTsW2N92SpDnZt
/1MuGpge4OJ22vNWApFbGCBYKuzGfggkCD6WoHB/PYJLzUyfXzSTaHVuJmI0nosE/h33A0MuVb7/
37Uxm42qqGp1BozWOYHWll4/Jea3RL39uo1pMs2uANLlcM0mm5KJRp7F6EcujDcZdLMEcbDH8qGC
idMkgfZ1a9dXNTTFlcm7QLLmMR+R6lzVomSEHwSyiCPYYjWgG5m8yQgshUhDIOPCnyBhENRY8oVl
9q6ipwCFLUmJYxP52HNVmwTWZQnmajLEnKx52T8sod0PERt6gDXUD4VbgHXKMAwekvBGlIQgYuaO
5sVJgtKg0yhdHFQVh8WyCl0xcCAeMiGHJXQsI/rXtQ2oe2+CyRJHoBRplBKcf1lO8GVgWJUyfYlr
ZN9VAbAySoSXXq9hpMTULXD3bzKKCY5QgnUesg5HSZjXq0aWn3TgL2A+aLiFWflDzlajgjOIphsY
4jy2lEQrlbdeA0vnOE5/dpBXcCKmVrZV1kjuK0DLlIZ14hF8TYmyj8p6OxKY2woDygCjJnnWCEH3
pCngVW1xeLi1pSdQ4zURkciWW+0w+c1W6XCrSMJJ1ISNKug7KD3sNAFAyyaBrqnUm3aWDqekfJBH
ec85WPS3sISAEFABmnyv9dQeWwhhskiWcI8uLIAesNEYlUE8aCFAsEflvVclreD28ALQdaim0Rim
DRl9JqTc6dUk6hPCDalrKhXeZ1kOvGIJ1ykN4yH21gML9R8ht1wSJk9wW8ltrpOzaYCMq9JRumV9
w92uQA2hjQ9RIXoAwfZpDxlZHmS5cYLPp6MrDewYLVtS1o0MMK3SvdU0w7dkr4HTqCR30M4G9E9Q
tikAbpSPo2fIw7rXhRODXSTltd8r8UkM4wPV1YdOQmUyDXcsJVtRFF0UBF24a/itxmE1ILusqmxR
b9weGvo5xyjF3ljmu6GtvBoESKFiG0ukzoCypZSWDlihP3tUBStclPu2XY098+E/dJuk3B7CGKXq
g9jFZ6ULIbhgeeAn20L71CXQpzXFH1nGwYmEZ1Pc3FiDaSON7dVZ4aal7k32lLAWdFsdp5hafR/V
yUO0ROF7l5vgu6TKugS4T5ReSXMHMLGbtBglBAmsa+2Kwt5HRvYLLgAo2HhqxUH9UsBBAuiCWL5u
4oTkWaCLj8NIoVVBd1YIunLV7JrmlalGIJXxd6GG9m4H+CnjWEelIjptFa9HBnkljumcbacppOQ/
mlp1tYh7Jl7MaIZeCGU4DVbxYDcB2s9tsDZtaUg2NNkhz4SiKJwyyA2tat8qVAdMEfBKU5f2kqMN
3Q+rpOsGs1TO+i1usYE1YFoJyL2aWoAkEYTtEog6aL6p/sSlC24LmPfC6LSQQy7FH1UOT2YkVYhl
ObV2iMrOARA7CMljL6/B7TNluFGhxoz5VHCImwhvZYZXNDhZntocSuXpiLdYCdtQvB3lO5ZAl3YC
GmN1m+1GKDZYY0IoOXm7lVmEG2W0K2MYSpnx7RCCxSDBTS72Rx0GscoKcpWrEGMkVWSbqbLbSZnL
UJSOzPixC1GCZKZtxt2maODZJY1OZvgSBENG1HMFek7zbc0jtx0fa+tM20NBM6dUS5cpt0XJYNaj
BGBgOZbV7CDNh5N0X6vDuiqqLSCesEYyD11W2fAzXffQPQLP4ia2klUcnrELOlIpOMhZnHrthoiA
3lPUsZVso7TYMhv+wBXDGTnfl2qxRrLfbWJE0goqKrCbjtZlBCqa+r3NTmr/Y2jPWvjGws4BKgUg
EBW9D32hVX9QvQnG9KSwu8bqNlBp7jR1XWTxgYEhPrDJc9Cyxfx+aHv4v4SeBSwZgWTzqMC4kAK/
2J04zBTV1AoaZR/GG6ldiz0c5mJkdzI4itU7TR09PRvBHDw2E8vCEpxiWCUDRDcFasdgkST1rZgl
zjBsQh0KwN13lK8lwbLzXFjpkbCFeTkg1cDEI4CpbxrAZhMrtIf2qTc0P6nUgCplAMKDo0KycTQe
pQYJNTUJhuppbEF55Ldpoz9YueIO0TEVzHXeIvYYZTfCzK/iV/Ad4dPm9CREkRbYhgYoSaw2bZdL
G1hN29rwHGpYtuZzazG7HtYkPvXRwyB1a1yVYKX8iJxrmAleFKlBnIsehUA1y560vH0swEOqJxNZ
/l00Ml8taxeRpx2K5FZOoXPPiztrrLZx3KEYSp8KgPapOd621Eus5zDxNWKsSmyAZVWttOZpaI9R
KfuhHLtliNNspK5AKErIwiY2+UOq9Leo09tynHtxpq/GFvA0ESQ/eK1RsB9LQTknWeXROjlZ2Hgo
HOeq9Lnj36NJ5S4CJqmXdiSDRE/NDxoqoWYSHnopWyf5uUwaMD+7oIbkpdqcxIl624x7s5x0z8Iw
sTkI3mCNQPnbaHfypD1AMVM03U6sh7aatiMTSrHVaYBFDBI/pQF08eTYZbaB0aRbuYG1sFw0K53r
bmuC2kg50BPduNZiBqLBaxxBC5a0PqXEDzGzgKj2SDNgkahY1dI+lijZ8RROHoVFgVYegYHXNfgD
D/uWqIc6Ex6lHN70mimVeBOS4WhaDhxKvekaNYT4kgJtr0LE2wxRt+bbKsLZ3g9wDYprcwRsPsFT
HKzohdNdhTlrQomrxeHTlm5HuEN4EkBH3Y4z+WTBqcdlvYL8Jk3QiSprd0Zr4WZTDK9AhjzqJBXg
OIm74mAq4aoZatAKoQkI2enJCCIedVsT0mFFef4C2QMRC0DfS/DhTigiadJjvqZRXvlSCswlwmw8
SibEHk8iOIYmoPSnEJk6lroBL+4m/wlbYcWV5TZbVaxVjlKXTfyQO1yCxEALY9P9+po6RT8Xl+L3
qyGEIFD6QB0UwMspmXNxuS8sBbX+pmgPKGvtWn3w0/jIw8Yng7FJxWYbtuzp6xZngeenFme5Dgqt
1KjUwuagBmSVb8x151sbcbuIU5+FLb+3AzizMd355U8yLZFOG4iYoB3uGwfrMLqVn8FR3iVrHNKy
D0tZOEosyzbK1wb0otnp84sBRVStksgQmkOypmvBZkGzhTMggOop0vaLnZzFmJ86OYsxTZlWhQI+
/WFCTgMfIntk09gMuFen2GPb9JK3pfT89XHVEEeI8Bv/hFaXysEk+WA1B0V9bajupErhNEux2jx6
+qNjf7Yyp9qPVgM46oC31zQdRL8Kx1DoahJeM6F/oU4mL7SHRAl0miEsJ9fIUx9MIVxYHPNs/Ken
mM1VXOtHCWnG9oC4yrVY76uYNHW9J2HtUuggxqeyx6krgYGBrbWFMujXa+XaWGPPsOB7O0ktvI/S
xWTSjNhKe6VuD2aM0IKuQnihVAth8VIbsyxCWIcR6DxRe+DxjQQd/6pxTFhDft2ReXLtfSQvezI9
xUVPTDVieh/i4pVAFVGrE0cTUNdB2+6YszXH/aKBQXvIGyfPVNvQ+rU5AoaRgWso7zLtlhCyUD6/
OsVACdORmwGEDVma2SOJSi5LVdMeUlzh+qH2Od2Y0JGnEHqmKXgfpbGLxIPYjNA+nuR5260KOfCv
B+babmhBoVBBbA5ajTZ9fjEuXVIIFh+G9gDp9iASflRNtyH5N5I+afVjHL6AXbWQNb+2ZVy0OGcR
V8ykPQhg7QEqPBtGIyhB9Eud+tQrQFUQ6KGmDji+ZhizXg2wbUxoSdKjIbBvLYiVrhoz4sGXmjgw
b/iRqlzdN4ahObKsHaiqRIiZ2xdZgYu2FCEFOYb8sQxfVTPcNAi9YHSC+y30PQcsftzDKXnLpQIy
f3e0gKikJYLtJK4roN/TunAiMOwMYKilnAZZt9VjAOOEx4IRl1gtRAZj5aFsiq1aiFC/EFeo+LkG
bCyRo3VK/aEQv+uFFow1Lq5C41i55DUh9wkIsaMkBT0hnij8aGXFnkzHoz53mIUfHV/ksrBjrgQx
GfZJfODtmQz5y6Bnr8lQbXVJXsmjdMclCI1XVYuIF1QxgknekHzfUwj5lAjOFIqlUFbNY5qRk6GD
TpZZiEG1rtnJZbfixnDQijTIRP6ajFAKsmSPhsq+F0176K1xVU9640KWKL4cxSmk0dkxTaL7FLd3
sFCLhRL9p71jes+TjR9mL24Q6uw9Jx3NQK8Jk2NTn8bxrQBHmrQL2Ik54Qwssw+NzK8odRtqfIiE
5ChAjzDQH9gONis/ogf5xbSTlbhqV+0S2cxY6Jg22/iFHsxULJL02MnxlvdNoJWlaxbQ25QfcRNG
lqzGdAP0VaxXaaMex+xOkuWNGVWbxJCOeYtLZaRBp62EMspYWW9JJe2lrvRH2PHmSWqL2qTMFyIe
CB8gtPgWozThcKHf6yVIM41h/SygEk/TYtcZ5cnq1AOCiLD+oYPtWOeQCKHSZuDqaTROkvjIQ6jr
xw9IIjmT0IHWfZ+YgXoauQ3by9aPGl4Fgiq5XclOeV+8dc1BhOVjhSyPmxe8OeIChW1fN9/ClN90
3PwWi8leTvA7JV9D3+SADNpZMhpoDhhj5tRKhtplmb2Vqmk40pK5yBz58emVzy5RUiwouSFhXmkD
HPiQONEiy+VR7YMLqoGKvho6SIfIqKnSSfnkVbPetAFx0saKTlTcNkWgSqnLkafJm9PXG/bSzJjd
uDQJpO4QObhjbu01APOUBDas4ZKMsPEpZTub9LNTOZeZOkpw0T7qmrIWZMVlsugLjRpk7LHDZpWL
hi+gZGFplNqy+qLl4I2B5z+Qwok1kwSjMlCnpJyszUw37KxFOkYZpeeaSeqNaSaPanEnIymRiOmO
KXkAp2QvqqE/k1dbIfmmAFPWhD8LpAMG2Gfn5AcvN2ONBGGGOAUitTQag67OfqSYOBO0OJcrJxnO
3NjlEP6tTG3XqKZbdsZOGCTNbuQWRjbxMVFDeKuVj9yIvIqoR4kNz6WWfgfIzRuGbpXJ0ZYmQCf3
YOUN8ipRzDXcIVxuNltitiBPa26hDvsMQGJmjnbXA5qaIVvVW8HXL3qOBvk0CWf3AzmNdZ5oFjY3
Xw9Er9x0vQMeEPKjDtSbwbOyhV0IOmYM7cNuU2/VbeEsQVKuzDZ4yILSZrybpM6BokNoNADA4SAN
pROKsfDdTR2CG9pCV6dJ+yEKhG/MZTOzGlnXyxqFeQe2O0cCPc+eHOetPXdGR3cAudrXruSEdrGZ
wD5i0Hl6COrcombarEAzDfiHp5idJlY4Vl07Qr67c2poOqwyP/xe9wFOORcbpQ3Pe9WGxFOQnJaQ
BHMs8rxpcxYGhymTWCgn6dGCE8OaBdEBuRclALpsJSTeUgj16Qr2saPm7HQZLTby1kJrUrgxB+am
kKL++o1+jlzemwBhD4AXGffb2eQFzDHroe6XHhs33U9qlqx08h3QKwGIOK27qLE3A338PoBQHEYJ
HXdpfX4TqDqL4GTQ06PMZSdOkHwMB7LSRuQLS7c3crcznqr6JNX9Qk+vjuVfDc9vB6rVISFHzfRY
ti8GnJ9SbQk7NGe7zPs2vwwM4ThGaoG+AexAfckv3AOx1e5k4U93hB2vbOIiYDfYmRYr5HNA4KfG
Z0ehSBN95JKBgQ2yOwAhw6Dy+0eoXwKeZZOjUTvZZjmNcXXfuRjVacO4CEuI1A+hEE+tRr2X9akr
1T+TTFmIE5ZamR1yQqYSlJSmVurETtuTTrZR6X+9Eq4cpBBJ+HNiarOFkPV9T5MI8yNTXinDCB6L
4meu3X/dyudgclpvF81Mj3ExYGmqFkNuoCtqEIW26IFKgEpGCrCgslE5RPugc/93Wfuf5sasoj3I
ipEDvJAemZc+436fO8N96WBaomIV39eYm6AI9XZ4GFx2CwJ/aC0svsXZOTs4QlK0DErkGN11s1YR
qHkxePs9/oQykQPUYiD87yfn7JzQIMOqAyiUHuP6IeJ7SPqI+d3C+1zYVuZRMstEBdK7mDaTPmmh
eMzhq/4Esb9sj6nqosCZourofd3q9OCfjmHDQvYQ0miQYZi9T56pkdEj5XMMd81aWpFd5+s+3CsX
mplDYv6YN3+1M3trkQEBKGKgHQOaNCjfreTjJF6dHpbyk0sdmr2pCIFuWVtoaMr1SqtmpQVoZhEI
OMexzjv0Hk9crL4MtdNchkUkFoLko6JcrCfULiQ7yvvYqR4yRImmA0Mbwa52+r8Rn2Lp/zmac6BH
2sRSS0Q0Lm6AJIHmwMbYRj6vvMamnhUkW+QMF6XWr8/PvxqdHQvw5Et76A9g4WVOtZ7M4RHr8VcY
+MFYZFjV4bZ7XAKJ/4vV/lejs1NhQJ1TNIr3/aZ81m4y4KJTJ3kIfej4A6JcPBGfPH69JJbmqjw7
IwgmEBNVjG7+MAlnxJviEQV1Lz8sXWGU6db1cfWpBrQNJt66BmXOOUpGMvKo52XDj5KJ2mJnVDcR
r24Ts95ZSf2isxCKUfAgEPJ1BVqrEsd38cBvYMLNbVHsRAgxo36saUekho6KALlWmGsVtlRnQKRY
Du87X46hA8EANC7gdBaZZK+KP2iMKCZTSuzY0K/wBjXtfl/u//HS/x/yVh5/7wL753/i7y9lBdQI
iZrZX/+5i19oycqfzX9OX/vzn3380j8P1Vtx29C3t2b3XM3/5Ycv4vf/aN99bp4//MUrmrgZTu0b
Hc5vrM2a90bwpNO//J9++Mvb+6/cDdXbb7++lC1olfg1EpfFr398tH797VdJwbT/j8vf/+PD/XOO
7/0XpW8v8c+3X7YxGL7Pn7/69sya334VJF3+h6JohqbCzkMDWkv79Zfu7a+PAE6fXGRU1McmihTo
pU3026/6P6ANBCEVXRMlSbNw5Pz6Cyvb3z8CMxoiRdAQmnB/omr8+t8P+eF1/fX6fina/FjGRcN+
+3UmDKCJSL6gp/rEhUG0jwv2x7uFUiUldIfD7MTAz4UYx20yxieAXsIcJ64hZt/rNFvlJN003Ais
Di6jbkGGyelwqlFXyCrqFthuRjQ4tNrIEBeo3xEBqfZEE6t0RjM6GcjIy2wNCUSfiY1DZAopQEis
Z6XXcRRHpbrL3VoNoYMbZ9s6NVDVTJPVACY1f7QoUp8NvETtKHmbzGbGjvgJ73xBHrZyK73QlNm9
Ut5r+Vag+yiVPKbBQ1ODlRk3bsWxuE8ME8TfGnlbuFCm0NOLOgGomxsmHIDpicPvcsz8uJB+xmN7
juvbcMSVcdT6lSD8Aav8f7Be/uWq+v9yrWBW/+u1smbZ8y9Ai8cM+s/s4yLDF39fKZDy+IchYSaK
EOLCH1Pg+vtCmT6Byp4MxRSIuk6L6M91Aieif6iSrKDIgQKWClASfu+PhTJ9hr0Wp6diQXwXkkzS
31kpqvgOxv9rE9dNC2JduoxaNsCOFpImsysUWN4NIkBZWomGQ56Buwuf+oP6xL+TH9Jt8xI+s5/q
E3lWn8Sn/EE8JbEt7vuj8SruQfwFWugI+cgz/s0ufmh/4lPjVrtlsBF56b+NB+GOv/Bv2m1JAd6D
hrMznNPH8Rv/BlnHh/ihe7RejbvxIP5kz/GzcUuexVN/yP4vc2eWJCmSrOut1Aa8hRn88fgQQ2ZE
+MDMCwI47uD4yAzbOku4G7sf2X3urczurpR+O1JRKT4BZmpqqmo6/Er+RHx1Rh+fRrki09OjiPs4
mtdINPmo9mTTsDV1Mbd6L3dPrrBXAmnfHLvL1FOoT7i+cac5qIlwbCIp0jfDUuIRvdVFl4N2VBzd
o2GAYFe7PCqM77119mtziAD7VKJ22x96q7XAtjQcxaGF1XN/PjT7macdh7SNq0CyhfS5a4rF3FXj
KlXd5slLWmXJj1XoVIHocrOAu4DAaVUBP6xSCtK8y2qwKYepTT2exe0m84Ho6M3MyxIjkpyKOaqg
B1qMrH1XHEIi/s2nZ8qWH5tAicorgEq11WhJ8zUfb1pLcGZefloIzpwOu46RTvE/MPcW2WF+X9B4
G5hUALTpPsVMqh1Po1TC7a3hqz6MyrL5yt/OvhEpzmi1Wx5BTNhsAoOymsXwdQ9mbrWrTcku/XNC
pfHcoz2Occx8TXshEeNxwG2e+cbRIDfoYEiv1fXbxZeg7wNinf1ZzuRLSyTYTESSZ7abcpqNSc+n
00K0NNI48AdCqtaq9l002FBlIjGNqpxmx4JYXNhuEG5QpTlO35390uQcX28IHete4VCDdfYZl8MM
paNwPB+0cnF1hV1L1g7gAhPO/uJ8uBwmgyO6kaFCI7f7dCkmfE5cbKIPrx+Hal8fGhqPERNYKMep
rW86JamaynF6MuQtaw6MesJVjEY5Do7o6fQUA1Q8mU9MWbjSLgyKr+LrwvPuURFpXFiaZBaOVuiA
qnUlNS8tggZ6q3GRUkCwB1aTAuFmJzhCBG7A+fCM4OG5Rcgtdwqawe1PUXjk6Yz0fAWGdcFJGVId
md81aiLhKOJK35J0LCbAVlyjS1Klbb2o48xYkMVG7uQz0ON7ILskvRYB8FOGH1raeSHHwD7UmybQ
XcEuTUbRpV16DW43SicHe/5YzVz4VrA7G++1UKx1dw47dHvJZg0tzelsOW7j3qpIRv1iq9wgIZxp
15tqLzlw3u2gfgxfgg2kxnMHk7KltlVwToYCspa3Bfti3+wUx3BIbLuzyGysjKWsD6DjwoEVOLuE
+3aKrdjXtfrWpIPNTitBZ1/Ulu6pCeufkxdKCTxsAiOXONB47MyTJknwjOQEwsw8cjwzFmSWVBH9
o6gr8OYeiVLQC1bDxa8nfCipL1QCQPdxI3NjXrQgZiRFrCD0Sgo8gIZEMvIvpZWealXHPIKTuj07
oYpGAvR8zo6udgQ67XncQ/TnjsEk1IjwKMkBA5jhyQlijr3JHvUh0tknqZw0O9GDUWHXaV1va55E
468Hmasm8TDGwnMZK6mjgCm398XoXaNx2gOz78KwPCMtSSpNZtJS2OVOj3Qct7OD7IfBuC0ixAEt
WK1pe3DfzL8gVKTo5rdWC1KnZaRs43oLqettu5mSuB7sv+zQfoDqchz6FRx/u75M60LSZxVVkG26
kTLxYBWdD2RsQQOmyFAhwvRH3l6i0DPEy6/foHaiBRPt8L2hLSzlWKvrSW7cDuFRppn1tJWraJ6w
fjd6IrSLi7S6j2uIHnarSni/spfYt0xdRG9wJ7Le+e3JgW5SxNqxE62ZD6iz4mZg9EbPKPOFI4mL
rrLPIVTuhDacMm5r7+bpJkvg6B99cnIAOnXGzckpKdRkdQIQmIb90wXWYU937oDP8AA90pMzt7pj
bWV+EZFt7Mn+uBETlFFSQNib332xPXNnAsxP76buK3vV4rm05nEAeVbWs+9P98wspxnKHhNk4MRy
ZgkrK5COs0N8jB5Z78+49B7eHObqE6irW8NuTJS9sDu5RvCMkXZ3t3AqDU5jd7JNdU9O9PdwyWjI
CzzAJm1y866XRbebViO5I2suPosJke7smuG8Kt0xZrfJaC7FonW5ZJHiBWrnpNVxPX/pPijpXdwm
ymlSprPTQvOJKaQIhto9cWF8Qgde6b4Qg319spEyxkcORE28JToaa36Ryq7h5yk+NeRDPKfSINVB
BbkuGu9kl7Eo8EEfX8hIR6dcF9zqFEwdxP0auCCXT8S4SxEQyKRhW6SnAEEsTo+udtUerYKiA9MZ
ToJnr1FvVsElHjbS5uz05nNHGnX32ryeq5UUropoZNXmpu61VulPKROfD78/zN1uHzoo+wZxJqSl
WRHEXbXmPeghqx5fA3T5kE4bgmZGtEbZ8dsqKILWVCIdShmrOgNLG7rdDtmhOQKTLXr8w0KKnkoi
GdyGfTOSqXfUhmk/s5lhCHnauH7vlYcqvfhwQnao24ViG1EXobEVpwi6Se+0yLezr9gzr4kMpzZ7
M8SOqbeIG186TprqfEalI313oOmyuig+JOa+tmbuPK52KFtpyTdCFFr39GGS7dXsSrM2keWQ9R4g
lJu0I6gBqbuUd9cAApNBE6sxz8+DMYY3DJ8PWfiBwCFkDTqb7zj8uDBQhXkAaSaPLRAwJsV/5Fbw
Wz6TycT46jCLnk/uRPHsc80Fs3HFv/wC4GEeONhVMHzps+UlCR0kOLBm0BiNoDkZ7q5yKdl82ZuC
fTtIkThbcs3FV5xr8OQ/hKyyauG2MZaK9WA3Ewdxe3j5wSUXH4Vfb9FZccM4gGxSbAntMVk0PRbN
PTDuyyKYx0MkHcNjvdVS0kws4ThOuoHNfEJvdJFxRDXbYDMeaQZS7bOkN+l1Zs08bAlawVgaSwIX
ZAdpMty6qOQ+kz5VHIBpMQxztKulu5JNBU1v1thxzbS62Fn3tLBP3bpIobL8qbLJWM/z+mRTDyOZ
vO+2Fze0CoqjzXP0cOmbvVODYfPMF3kqf+Zp5c3seaCZ+aF1RAdbgopLT/sYj1Rgg1EtbBsGtNXM
zlMSaun0oIY1d1kkJOPXuFOs8Tjuq+nzgX0jbS5R3izlfZWc4Rj58+GO+9IZv4rUMMW9kWSOkJDM
AHKJYF7p6hbNg5kteIo5eIJZOmsq4PcNxonLAxPBG/ezQEr6Iy1XQiuL5M/OA8/K1zkcR3vDujiS
pZgytjY4e4FkStsHKs7STHV/duXgHF9i8Qt4ZKazo/rkFt9TzZd33fb0MXgyuHcL/h4u//DFR+ff
Yn0PFtUpRcaMsTqJkOvSeDcOui2i29x7Ctu3ruKTfvjj2sHuXWELjBzyd6v5M8BjUX/31cW5OcM2
i8R944lfAO57YzSYc+fqU6PyjbP9JXpEJ58eThI72tG88PuZjmJfdTB3VL56+r3T0UJ1fzoA2n9e
dFa1fezzZk0avl9ZT78zKaOIRqd1VLuxBszyJPSU6QrNnZ0XWtwAqLvnV2YNL2N+PaiiVY8l92YR
c7QuFK+8/thGVx98fZM+ho9lG9V78bPDuxGH9UJye7tMR5vWN8KyjgxPYJmPpKQ/uAsrQmI3oEKY
INMn8tFIxuXzQ0qUhDTrs1M7knl2ztGwobJ6R2CQdKphK21l2hDZj5pkcfJG2fVrGLV31T3Ugyz4
9c/I6CJ4Si+G+EKdmYSJuctT7byuPMkUkkdUuvK+d+YUfX3JOwmG6KB0cQg92eltEPTFqPLqCK+I
7BQH1R5MI74EDSrGN5i612xItzwtW3tMc7/eF0kb9N26ta/s+Oeii0EufyJVkGsW3TxYsYg1kp3u
MNoqxjNNtx0yI+W0TjtzYBlOvs6O+Cz3d3mRjWsRFYyBcggTsD7TLKi2F0f+FHePIwtqJGXEKoHt
eOg2ykezHZ06YvUk73xZZE5VrxXvcjxHrcMq3SKYZyd4ZJzcoktEcZ3ziPpjfwQaQklaLDVMpSj0
Tr7iacklMkwpYbOCsa55rBJjYSDj0eBLVqvJ1uN1FSYNYt45HfRhwR9b/sgljEChucZ1yU3Zy+Ow
ONNU97qiVuYWSd4N7Ljrmu+YgeLR04KbR4gBwM53NDNm/RWvBMt/za1aZxYwaFPeDYm4u2NiXmDw
3H/Qt2txc/gFIoZVQ3R4zLHhdiVnc9DG3HM0slWqj/s7g5GS8dgAEY8cERIZgw4hcnMuUTddJXn9
XvB4Ll9UFGNAl27beLdpF56dYYMs8ORPwTOSh3NmQOMXr02eLWzb48y+HIfNFfMdEE6zIGYgrpjJ
p+JR6lbzgDYyEs07HWBzp5yt6whZ+aSpRDKUK72cLhOSAaGkmaePrbZRyUQzn57MTRkRkzGSxuNZ
iCL4kLxac2b3u/rINzWOALPxb9EtvjgKcmrmIOkQPPMgc6VERwzPgyHhyvooHsfdLdJM+XOaNGaJ
9YjO7vTUxkNyijvE3YFeuf7gnbCuHMZsXSJ+xXwlr0vmNsRh5A8H5fz6hBY1d2QLk6ztnWHJcwSp
MDf2koeoOmbH+nhzWbIkizvvFmsmhNaQwRMHKBa8JphsbHEH1h7Cb+JPt0Jwayaf+3Sr+Kg8zWwd
mBQWJXXXNA6I7mE5bC7ZEslqZ4xx8CfBSFn2ExExbDHL2A2X1cxBjvTI8URiN4s7ip05jU2cOgsE
T9goyTkOTcNSLMnsS7imZC4ka0obcQfTbGa2YSo8fEAW39zxC2XlM5wPdS9PAj081O7DRZLwp/iI
e4n2XN0k/NGWSKMYhUJ93Q1zM7Ry3pPiGN9oxTmu+jh7yTbDlt9Of/thq/iMxwsPRXp9TqYKuufO
YcEOLW55+kD6owZk8AQWF5quLYzD+BUeQquOJw0hTYtbukCdb0+oX+3DOEx64uIaB8G8xWU8aS9x
z7Du2LiKidwsWQq44yDrC+1D2JaYws+0jh9u55Mt+wHXocGFzY39Y1hX+Fz+lPeDN35BY1j0vOLW
yclmlTfCpuEVLdl4uVX35PGJu5uLJb3D/tn1D5rsrCgVZIE/Bx8T/ONkn2xmcaBsaRpqHf+wLvga
FUmk29X8+gcBWhfD10J0h8pK869I60mOl+0L9LmYxFjIzjXWdVzgppqI3U5GYTN7K+vFA/Nm/DrT
LN0ND4OPsW9YD/cJ1LWlKCusQqBtMR+fEHJuK9YpFbaGJXE4qNr3kAOFgl06ERFnxeV76M9sbtVt
0SW6PboCJsGkUL6wb9LbUfDDAw+Axv6wZTt80bKc7kIW12IF7CuMAI4i8CcW0xij8qfThFXGCggb
qC2qwKaDRUGbB1aadhbYwO70OGXCkRfjcLJyMfgpMmbCg4LNis38XPdxTZKKP1mwtGzvbAYnuxcD
K5kfY8fSbO8UUASmNavaxPPWY2SQmsw5yWw4+Uu49HQkr9MfdPe544DR2PLkJCzh1z7ObahapPxz
TWtUI/OF2+MakKwY8v3gRCYtbMV9GxtWD+eEPpxdpJd49pWtWFumyb/iXvBpRzhNfqIZHYAmPgQk
0eJBFve/cWJjKWx5n9udjzG27XcTj2gHGfmGQmDzTRon9HqHd1JSOpUE3ukiP4io4jIqqhWWzCFH
tGIDlQCCHtRjZeWosOJw8mmAWHid+djPsURHJ+Os5zSm6oTX5fPQWbojWDLWToFvLcr9cLJ2JGlZ
73WnU+hA+Jb76GOr8Mu9YPHVDyV+C7jIabaA/8eVefI6i+LudjcGj6DdCxB6pzugq8ZhXHhaXO76
VOwXsv00H0HD8SLNvepQB+1ruTRiA5Lailvat/SWCq4Uzw7AUJ2D0r5zxAG4iVbqnC2AJWL1Ug3z
afRb2zgt5v7gPlLd6uLzE0274qq5zym/c/vtA583P1Hie3xLW/+c4v/7nPuPdNauZ5ZuUSou7M/p
072lUwCIguTJk8BzylSJJZdH0Z5JA/8WiRo8lvVnGLcMv0hqO3TDmChUHZRp6FLFyuT6FENITp9m
GchpR1OrBe9DRjq9ou2DzVsxrSEWBlC5l20qn5++bI/22C9Dt9uEXhk0GyVuoK7ZY4FCnt1jV23H
6HoAxplsUmwKbICv9hhirGlmeVSSW4SNIh+fFnpRQ1wh7R8YOViQ7f4yX06kChPDmx9HIOYOBoZj
eML0wHYIvfxwPdT5spks320flRjSBcLDvPp5vcRyGTwOFdzPWIEYv213sl1haWtkox0wOXL/lGjx
aLcOVnokfubw2XN7SqayHgpAsayVWLcAoi0j+hJLizbNOIt6fSTFlP1g82AUiNjNua+4Mx8iC3Fj
jp/NVnYMj/E/jq2DSYXMfGB4wPVnR/HQTCe/vK3LqNxPVsSN/wea0ZQreSfu5KDfocp8xZ8UDgJa
wnwQ6IwQehnmHDXd5e7kYZD6LQtAkx2QnaOeQwJKFrNEvfJWjKh7ELl97j2CPm13TOV0mEw0XIlJ
iQkpeZNFiMx2S/caKGxXtvVkA4XcJzTrWOUAdU8EX7dBGOuSy7HzCrrVsyQsGEbND2ON15cXI3la
k8k6LRF7Cz/DtIo/FtCrnf4oToakRnzAwL5kReTj6ZCNSIMyYkQkJG3nfIJhLKjr3Gdb9854FLwy
4kc3jjjcjudl0Y01qjkWTabXeFSPT3V9i5RkPd91m4kCZVTPlye/nawYjqtHVh1Y8mzJW9mBZ5Ul
56avhvDDuv+qLPKtWaXOlKPG5HDTmIMw4fkILtlD7GJ2UrOioWNMRcAQZ906S99kX+4Wzxhn3dyf
iS/AT1/dgpMQ8Qm7Yl/eY5HvObbEwlfrF+60eXOiRtq+9vK45KC2K2LVH7cdwafWu7qyhf/PVoiD
6Yd+0+1U8+ZJl1WfjMkTj0FryQkOuaj3hqMurgpiAb13xXmQwdcEERaG/Tyqppg89VV1lJPn8erg
N5WTfnKZ4lXjzQM+/jQCGopFFc6oe4RzEFft6D0j/MCUzs69mp8QtMJFDSgIhzgObrP1PdK9npav
2PsSXuUR1ym/N456ImNY84d8xVqfvKKTazRb9eraOAqwHav/w309HEWib3xSRbTOeUa4j+Z4MnGZ
84rndDxz9O7RCZd54eC47BNC22AbBrLZ+/xGC8akYX64bb85uEk/b97T7XYzCnS8kr2Fe9ywpX3v
S3skqf9DFE4eMVP6FKE+krDQF7VfxaOpjIt+M7eebmizHChrZ1ovLVAC3e/icRsGyl7BI7hVD1wm
7UNbP7C83C135kkT9Xf8vWEwhSJx1jvMgQnge90CzfVFlDDodoC9xkjq8Hu9G+ImflyWeDYvKRlG
uq+azXFywuqroVvp5v0YcoFsZhB+r9nXY2aPG0lYisQEpE+aAHujqVrjdjQHRkKHvwZHbe6iHUaf
47uwq71p6COuZd0snEs6+qiNcYN7nlKLyZdfOIX7jGvwEOOrW3snV0w+VYsZKvtrOPm+RTzLJ4e4
6761ZxY+7XGr7PELE2QaIVS/GfadsBD92UE/lJwK9qKPszmWfagyOxACYP6GvmLtLCQiJ+PKbLZd
tmB4ZVrh2QOA8SAfrhNJ0GeVO/cr0A4slsUvUz5hl+nUDBQL9tcjxZ9+SW9g5cYkT6CxhHjuo0Tj
c8A9xYhPqPKr4kva4BogpjP1POIv1BcPzC10oNtMJ/MsneIRunVn603zvrpPl2eJVGiy12h4smtQ
pKd6IVvCPj+O7K4pzrALI+kTlzjCzWOZdALAp+jkqISeu520Z3fhcIXj7kdhRwcbtpRoEgBhG6Ol
JVyIxJql4H6Uf3CefgCnbPedKGB3hJtZWmCgALlJT25zbD0Z/Ghr2pL95hRdXWnP6NBYqj+35gcN
9sydYdeeV3cYh14THEn2PeFt2NaGR4k/zw8s4rHbMe1rjTd97ou+sJfN1psECX3drNKrkzkCxWDP
iOb0tEFbSZ/99opNMp7XHauhWpPwmaLkQnByEExH6TOMYNkMbiISALeLZrcjCsTeDC4p66hbrR8y
ZJo5Qypc4ltwg1yEop+7qnVOO5etdl730waS9nc3S2E47r+HRMW0PHV6Senc5j9ZlmlX0qL6+PBE
P7NPcceNDnPrHi5vk47FmBlJCtCt6yQwZol21FHVeEuCjGgTaQFsWylWwuU57RNh1+10QvUnp4lF
3MCLmQ9FlRi2hl2zgDAaJvx02yzANOIDvEYTTzQTezb5i+r3yuocoAPYEJg2j7SLYcWMSNpqhnhp
BCAhYc42vbvwYms/do3Z27Vdc2LZEDH5YdRh2vFY/YO711hfzQZvXSpK36VJh4S4ElN+XqfXDR2m
XPi5tmFuoIAC7Is2be3cyxNMNQilAL/t3gIa32lui1V2SkDX2GizleE+/SfWK3Ns2RC8wqUXjw6F
aWwltlBQ7sr9jIxKS5lMIxSe7gxMy3DFyfk1mSbYYGTGOxjA7FORBqjovs5sA8UVZsvB7KbbRzWm
Q58+AizdlPbk2JH5ZAAHA+N5mlJsuKFbmbgBHykEufWLR8C4hXjyq4HkljKz3MOk7BeiAcj/NH0s
4aDePf3RNuKntJTtctrcGvZoGYSPFSaXy/uCqwpaYm+qetmPAJuqmBbNFoMNIOPxU3EvQR2IeA4n
E6CxKHehi0SzUU9L8bPeY/YoH0UDOUW7M7sN4CV2vcP4EB1U/7bejT23RugxlrvJYI24wwH4oEcD
pvm0EKzgJb0ERizadcAbGISvDLcx251oU5rLumvuZCxDE82VCbvbc1o6MPJk4DdafDstcShOcxk4
W0DO9Jy2rIyO+I5KfjCyCcY0a1chDwnj7rG6pDxJgrS68/RhJgW6BlU8mR9sBCnOgtv0i7uL7Lvg
NeS1MlLmjj8Sjo67mCFWGx7P7kAs9FuumlvQvLfb3Y9p3OPs9bwMA91CwL6F+wG9kAW5i3z3hS8j
YJ+w6XEDT2pvfiCQeVvOD+yxPdVrbOMp1jua/YZ2nf4kVrpdPsUi5xaqjdOFz7NE/0eW03+U7PVf
NOspo0se3f5YNGUaNX/cj3+YdVSTDJUn1a+JkD8lUL6m9+rBL6PLH1N+4x/rQ/5POZb/G7PBpn6a
/z4b7L/q++X//Pftj210ueZl9FM62HTlnxInBZKw5oIABKtCluT/5IP9yKkkA1JRAev8e1bl/0sI
U/9mkOwlzUnW0g3DEA2u+kc+GF+RWUbGo6FJIolihvSfpIOJPxcl/UicNEg6E3VBk2SDHgQ/J06e
iv5y0R6PbDffdLgAQEY07i8qMKmypRLfdfrzb3LBf853/+cH/pog3Rd6mw88UKfU6b5pqWBDMGV7
FYUvK7R0+E0BzY/Uz/+f7vbPD4SUP5WdzMPHfJCuGYVV71nx8ai/AVCGHUmfpKf6cs2XRGRpiFes
5ruQBANxBSBaWK7y6q0Bw4zthHzoXxR1fZJ+UxryS5/Zfx4aWX9/HlolqZX0CO/ZrlQOF9nhYHKZ
LYBBDMBpk/L3R/V+D9e07ZKyXS0fNSLCAxkPb7h78DJmzV5n1MAFitc1B6eTcHU4eOXS+v5Y/4mz
/5Fu+7v02p+45JfSnVtbFTm4D9kOS5jQmLymEFtafHKacmcr5a20sw+SubHH7tpyHFfDGVCm5f1d
kJcZTrbjya63A/Bj5cttRnnifVjI0kqYfeHGrF9w1o2v5Z54GlomXMxpD0Od/uSXSwBBk6+pYAL1
tjhTOpqb88NQ0bT6RXTm66R3629awvH4U/3EBXJbCM9XIVw+qKlJ/5oA4o/M9n/mIlKcNZU+GLL6
S9JkZqh3IILgoscNc07sXqvLqhQ/xscnOL9neiLkSzLTEkFF5aHOCtIAKLxdqG8c0fSD5J7t+rJU
iVyQOkPeMPPTFzJ1Cc2C9KZMIZUjXw9TevJ8ceN6VeGAPBKDp9OCeKTAFYCkV9D0teqlP9M6FuSa
e/K8vc7rb5wj1WJZqCvhTIPOJcfW80cxwLb0QF/SnmVWev3Nr65rkprVenUZXvPz8nL+4jDdL2bX
6bDSfDvbeveNUu2pCVSxBJJbwfd1XZ2BY8IVpjOfJz22s+VpvuwJwEnrsXtpxaVCZF7FaADJionP
lFXffZBmrjeHjFjTSVuUIlXQy4v4qtbR+fJ2z9XXRtnfxuAq9QsAsR6Y/ddQo93QfaXe31SOhEXr
z6uv++y1OimLAUNCIvPJHfNwcW6A3QWJgnYhvdgAbfna4Dn+GOUFflfjR9bUA90LErCwlO7r5vqd
1wUHwNqIbmQUZerW0EG02l0ypxDGpU6bImnZ4KQ5f5fxCsr9t8fJ1N+zdvPX7KNPMuavuOeXaiJV
bcGpmRXZ7tLQ8/ibNrwLwufNAB5/CeDLMpvVK0ls1gWM1AmfXfN5mlrNvdQX0DSxncND17WLcogL
cUXQhvy2K9ZTuwsJ/JMC3q6B7f0RG5SxRT2isbSazHEN4BavF0zq9jqj/ZbCoq2ASqTrPSg8oLni
Br/MPop6XX89qsVyeXssc3xbIAKeTktZWlf+cKVzFA9Y9MuyfCWlkBjWPDXi+gugrvI3m0yedM1f
UemXUqh+kHpDPEMltXjBNXIz5+7pS6sWzbAqnq8KaMskDvbr+9RWa3/lYHWl1uRKcmr28rSKROzW
hvym5q91+z0r30Ds5hgDFtGwEk+ru/QmUHH71+uq/GbEv5bAzYCkoP81I6Yv7+w7DKw/VtqJEvil
AHSgvBYf65n09gBVPnwvy71R+fPh89atNE91rrPlHBwSdRVOriAxW9dE5NfPcF31IId+PCnol170
nK4u4HCS60/hzPL+XQW2jsQa9fWif/z1ZKR/ZQroxmRSkIoO1M4v2qhW6kc2dKdsZwRFNHu5v+Ug
X2DXLdBAMiiuRwIiN31BXY4CSGXGkFYXjYaHi5v9u5FM++FXTvjzUH7RN5dZ3Tfz+ey0G+ef/Tmu
1tmchEgAGlen67qS3opwGcovBnWcq/ad3leELsvzEnxUYb7UaVfw/Yx0jboNIXIxfwfrplcIPli1
egDKe2he5luVApDZIhdfC/mbymm7c8TzEn6q9cW043x9cC7PFaC3Zb7Kx3X3WALpjtX/hB37N41U
PJ24SIZsq9eD+C0P1ySRYr/U+WOpDZ/P8Gv+3BmXldi+AXQrPb5d5XXRvRglLSpf9NPH43AZvuPX
q8fvFJyo4rfHfDunW9BN+8znq4b0q0f9fVRearxAII7fgWJ7p8vYCI78kk6zi/klkWrgK4tAD2g0
2dOzF9ybQd7Pi/f+W5Wti4wOk2jSIsju68oIzv1auy5LCsSKb4bwvUq03L4MdNjxu+eadsoEqwkR
LQzSMfEOFLel0gBvuSKATAAIh/pJWHEcnBvLrlxdysVDXZzEVbvE690Ly05/A7G4mb+c7SzlFqHx
LjRrXbKl01uYf4kCHQA/DPyX+GLGF8nK5LcZEUmO3uLSSLMKIJhlPjVPWsrojFfOwxOsb76+X5Zd
+yl3jj68GeJqFMHmfWueH+QUsuyv9+a1nephVvJ1/Sxebtc1g1aN9QltpFYbFAN1Q7Q9nJMHbrIS
0nPdiMuKgxXgodf3v+bafym+/sy0v5gI/el+kUtQhHbGJ/gvxufDEp4fAr5FTq7tdXnCC/jsvedp
LQ/LG30KhTX9qxtgB8A4xUWOYL5/tijP2dusW04Vb+RZvvTF10P9qmdrDtbZ7+DX5X+ll/485F/0
UpuLdHWss2xXOKWy1AxgiF/l0wq34v17+3Lx38vvmoQpSl+Db9fz+qa8ZK76aVyWYI7WJOdQ6E8u
RQOE9GJY6+ZjRtopNsLivAakvvmNuaz+69EC9EY3Ol3TpqPUn81ldXbO78/eOO26b3n/ftuQZ1gY
20ttjfkVMR+u1KZ6lfCkY7ycQDim0vp5X1bVXn+Cabl8hMCrLB87ALbK1q6GF4XE3dtBxrtBDEnI
VlfSbzBH1wPtGQCwzV4V/a0Dm2hc0BPiTuySXq7Ve0PxqLQyACwHfpcU0BWls4B+zD/OVMsg0/vX
H3z1Hx2//20V1U8H7X/7q/+Np+tJV/770/Vn1JR5kt9/OlZPl/z9WK3Jf1MpbNJ0ge7WgqhqKOa/
V1mp2t+mtqdzXaQtmi5JGqrjH9WIUyWVTPmUAKKdSt2ToXH2/J8qK4kqKwkMkDm9Uqf+3dRt/Qf1
iMrPCmxC+lJFsEMkih5FkXKrX1iVDmny1GCkX4rd08nrbivr+h4MN9JnqurlNOb6mtbET0wufKNt
/nyXb8+d9nxeXu8lsl+anY9zgLwmjfKQYt2o++VcJGcuw0wIR9QE5TzCrcUn9TA2pzASh+fb6dp/
anX+bSgpDQT3yDCu+0dFF5RHT0yjKbLonI30Us2emFPZZXFppxwFYDBFenqsmlopXh4ZPsNKe6tE
g151z0IDQWpchyF25b37XdOEX6TP34lEzSgLORcUakAng+TPJemzu9qfs/Ow7F+GUqRAegY4SQto
3e1JMiMAz5l2tu5Cs2oIAWbj6XsjAhs7Fo/F2InvZYPVPuSfgyrdv1Qj/BRuwNIoD7bs08zHXltp
t8crpEa5FyRU32cS0MHhtxzoFQIWt49Hrr02aCdjLBK6Hlj3rHr5E8/+i3Oz+LN9aEgKK0+dq6Sp
U08lmOHnGYZq3j9l0PhApDfcnGONzkoIuYbhhIEiFGjS5kWuw1i+1a+P7Gp2ffKbIfxSsj0NQdUV
8Gunzn2q8KuJeuPJfXbCLr0DTp3NL29VaLypDy1K/y9zX9ocKY5F+4uYACQk9DVZcnF6d7rK9YVw
uVzsqwABv/4dqmembZwveT2f3sR0TEx0d92UkK7ucu45ZikdZdo7YiJPLBvPtOUK990feaG/47g/
68eidaiLYPnE5ov1F0ZtljGBr0wChOmTASrSa336YWbMkVwiUDrlAd1ERe2KYX62AT/V0OPXG19m
/pRHTznoq21L25jc9K0crY+q8i0Fhz5C3BdAfaN81EFjiBGjUnhlGa0Iji9mJf+9APDzgcYatxmT
mZ8/YDiyBKJDIbJw+dYYKNmmo7oJaQzRgN6anDSsdxZeHN5M2xEZfSffIM8Q9OifFq19JUEbaaKT
EASDWyCRmsrwEL6Vlv2sK19p6tDJ6Q7M0Wi+GYDzjsE2n8zHeLCea6QGKwfhc3iPpXCTofyI6B4j
n8ScS4ofb1sRWBUkFbvWBU/Ptcm1U9F2Ry22vrWh8ToSsDh1+mvHw9+S0d2K7S/3ABxLBjwr51RQ
SBIuzoE5ydIw+rBzRZZaG1MnL1EKJkmMbUM3F6p1+T7M/COPwJ1WCLRyam1NxByT6Fjfp7OI30Dx
EyyK6wBG00V4NkXaQOHR4E1idPqSvvgNJ+3hrXgTqV9yEyUS8qJ1vdr0it2JegR9no5ovtMAJRUj
cUVgQpaiRyfOrGZoZx15nXbU6sHvLDB0NzkGQSrSeM2Ekr3B3iYSxK5sk5+hgcJi2owxEjn8qa3M
d3QCATogFpGIAWhscKIVcnqSpVeGrH01/EAbvtDt69yc/2SdvUG6CimILR3NnBCsZ2DOrBw5AtLI
jGFyeuEPVjrHYpZn9fSlBadcOFyPOfkWqvTJ6OMrcDJe5aX50o50JwnZ6RLApBK4+5u2t6+1yniR
TB6pVd2WAl2nHsUsm36zW2B7RfwUWslhBLZTkm9D0D+Aa7ZzZFfvCKQ63SF4xZD6b1lNEgztOPCF
XUBlfMugeCBy9VzjD66aARF/iik1Lo/E7B5qk7xylV5pYec1Ze5EpuFPAcZKa9CTg+MOT1LB3BYB
uxitt7ASe5DaATZTQrQ6naB1kD0pA1+SNmgjWcWe8NarFP6J3LIf6+pXBK24oi7d0Uqf8jy+inRx
inQMGUI9OG2s61633oaS3c1/ycR8GSBaF4bkJQvQOMV9LYBIzUPyTUhISuYhNi6sf/bTQ9Lg77M0
hgLkvJvSGQhmR3qEwD2DZraO9NHS49/2FNtgHRw9RdKbxuanpLO+yVTfmxQ0fxxd7FzHv5P1+a+i
RfusfWhS3I28bvFoY3BuiMmuJN0m1TFoEVpVugMr/EvHvQ5a4lU9jPu6QgGJ9XdZBClymoe/ezCl
ZwMaqkGuv5QUSIEUWmcTRdtIEHqDNDjJ4Wt6E+nGFJFXkMG/SyR4iYqA0jf7B46eFZPIcuMIRv+s
0UpatyHalV2ZW4vFVxCLnyGh9p7a6VM1WN+UAv8Gu8GB/xawZC8r3WepcWAdKBJweCan7ay3RKKA
maNBWZvRVTaiY6cFuOsmenOajH7Ds/+2B+NlYkBphFYMoJDCCI0qe7wRZvTbtuDuY2UgQgd3PG0e
Y9TzodSe2puiLm7LOr9Kx/YIbZ5vIRjVugoEoLq9H8Okd5sCPblgyjyN9KNjhQBklkN5DCOIbCQC
nTt6tKSxozkuojIgetKi29+2+uswYswxmsB3fJvpgUtktQ9qmO00FOk1hvFGEgxPtv7WcKSbkRpi
JyNpuxHI+Ghlvtodfr2ssoNqOvDk2l3kRGQbZkhGhr4KtqYOxrcQjYgiOkCMBWigMrpqdXSQg1Cc
wMEfOyPf4RbfpxV7G2h7LOMSL6ECu2BnvjK7vS4j5IosAKh1RH0w5IDEUXEgUQpNmhyIV9LlHJrx
TgJmW2a0PyJ96Bytpq+oNpubNgE6irxYjJ+kObyLgW1Jji2lFILaDTj6yUtfAwyXB0PmyNS8KaF2
mvE3vBGYO5T81CgbRJOFG1rNMUiS+/bVNHJtU1j8NEj6WnbpduoxohpQDPbjokXcKSBzFA0495MW
XxXNWzuwh3rCZg2RD25sxEP0rYpCzN9a3S6LOdr4SseB7toH/M5H8Or1Dgoy10kMGlgpUJVgd5Gl
b5AVApFs5iDYhGgAqhLMq1VQb0qb7oMI3lcHxA9jYUXaHlmHdw9jmiAjc1mjXdedjbJi8NsIMXSW
xKEbmJmEKkXyg6BwGNZIC1ml7TuTXhM7sjZZFjWOQtu1DIB8M/A7bc3Jh9e+ah2VzdQ1tmO11mFA
loHonb6B+wMIuqzGdJyR/8xsLB8KEyjhxgb6yxWehPnpyXP6EvYEag1Z/avNH6z2RZnGHn/irc07
FHSVAjpIs76Bb/66xDx93h1NXtzWqX0awEUL9Sbzm8WGq9FAq2AQD8aIq0py9LBlA9yVpUaP9gZx
wwyNhboMvoMHJQfKTJwKiZ8EZfVHmiR+QSINRZ528C0BLtuZjBxFWfA/T/1xmEDfVGXJc8zFI62y
uxIju3Yq7gIT6XhauSY0c3j3uBI+zJXHxdM9h5GglhGEEctelClErTqRZ2CFVlH21IguBlELFBs1
0y+ouTV7dj2F7C7RcdPFcJtQTBzZbJ/S5CmDO404Qfv2v7nombh+USqdYynCTJ3+yTFtzo1FPDOm
XVzlQdu6XWC+5N24iVKy4wKh3Q2RFqBvAdR1Zu84SfpiV+hNmFCAsVEyDIKCOMGE7wlNyVvdAJi6
ZwYAgoCi5zUc4+VfarA5rPm0d8hAkYBANtZgtsmWDV5m2SmNOipcRRW6cvVzZvSeSZJDS/G7Y9tH
5gUgl4p3+Zg/dtp4zdPQgd7abS6rb0ZX4ATaiNCSG9qICfVN4lnAepVhcpuUkcdJD7/bPlt279FQ
v47K5mAqTHOntqv6yBFgfaptFB7b9jdLDBzM5gFF5teQDSeTPIHzHqjULjrysjvoqsX/kQBmJnjV
xFbrybs1wBlFmJpXKOmRwY8I8CNEbIxKbHr70Go/Rwy4TsF9qNm3TZC7eDOuggZIUOTaQYW0ubO9
EqyJjYkpOt32Q7Ogm5Rhjq2Kf1RmnnutTRFsRQ4dwsc+6jDAX/i6KNzYjvd9CzWWOWgb/R53QKhw
jypUMCtUuYMwrlSNM9bUO9ECQIyMxkjZLWRIARwRJ5mNvjagYNq9CTATmUw71kZ0rNRJp+SWVRne
ExvQsae2jX1RFb/itLjv6uKBppbTUXrdGaAIRd2VTCf45F2gvcqmdwI++HUJHcgcrWrF9vkeoaxe
mH4UJEcGmUOdjL9FEYCalpBjlzkswCNsAyAdNNZT2ODxT3obqE453CQKOOcaLcoG3x8lk9jldoh6
q+HWoG3o2vRQNLNU1ehQYe1tQLVD6JXlcyFaYEjYTAHcItWhbqctaMHuCtq5OmrumtZdD3VyFEN7
I5X1kk7TvZkjXICXMiCn5qgRSlqB6vdWreK/yoT/qF72VOb470VUyv+1WPappAbsykyU9QXg8v9j
RW3WLv6vF/uDtPmLIewvpq+b7r0HfdFr9v6rLOLPeJX53/w3fRE3/4X3A90fKoAuATrlP4U1tIX+
ZYKhyCKgjgSl1+yE/1tYs/+lQxcHPPd0Vhm2BYoQ/y2smf8CgAVVN90C+b1uogr0Dwprn5M41C+I
IQB50QmH2A7+yEXJyBoCQcek4ycOp7MpDIFi0WTa2ywJQHs85c88zNJtayBRsoxgpUE5Z8h/u1KU
ACxUMUxQJ+kciBykkvj7H+pVXRsWTRmJ8ZShBZX3QFQjCbFXPPZZIxAcxuJQLwGr9WcjeJsjmtMA
3CeaDx0lv0Yo8+G7n3m9FlWpf6/jg4nFc0ogtqbpMUzMVNYQxPNBE0E3bAMBHp+/8F+Xzc1v4Zdd
+2Bt0dXloV5YWgdrIJD+EaoRBTjjajSR4BqQ9Ltsa8Ex+++lgSNrRkgJfKS5GvbhE4F+v5rMfBpP
9qn/Hj5gcW7kV1dKbORRd0FxubKXfz7Hl9UxjsoQ1alF/vygDwYRgAlppzUYdHITFw/dkmFsiW8N
w5UY52LkIH8qkx0Usa6HFlRLiUAnHyPiDYFQWpfmbi8FA8SCg8FGpEdNaq8lT+50YhG3L+Sxtsd9
VoBXXe+HEKQI4N+oO0Y2ZYNGbDVQYGkrM3XJCIiszfL3clL0igdiFxYY3za7botEJNumXOQr1b3P
Udlfew0tZgRlaHJbxvKkNlbRxAgYx5OBVC+fDsj8N3T4ffmLnjeCUj2q8yAg1Oe//2F/kzGgHWnD
ud8KNEx201FIJgr/spGzx4ahpv0fK4t4rkTtO401bTglx+E7SGmYY+xs10Kc5JRPM0XvKjnp54rY
fzbvb4vLax4nQVM3WFd2RNXPG64qr/cMx9wAyOWuUeQvyF+/Wlvc+LyM9aEisKac3jVcA+wtuQPF
xavgGO4xDuhVW9vJtmB3G+5Wtvbc9ecMjhNHBUW5JWVo2g3UjI14PLWuvQW8kJ5CD6yzPj+A7dGt
74BncDNYv2x2XtDyWoIxD+SSwsCjw8nnY4PslJByjjHrElXjlqNmNiT1Ns3TBzto3m1RHFpLni4b
PXdWhQ7ohIGKtw3G1c9GCwESVBOCsiD1MDegO90koAgzxpUHYvkEzq+QQDRv4v1DVdVaLE2xLtJV
KoZTTJU7tcFV1+d+2ce7cGpvJ1X4DRWTE4zG2iWZfedyTz8anl+uD1dRps1ktgX21Np0nn3gu2AP
xLGTPdAd31/eyXOP4EdTi1s/xEz0KptNtdLVO2ujtKfLFs4+gh9NLK78JCFlaP0xsend9gnECTvU
TLeW02wB7185jmvrWdz2IFSsrioOFLgVOSmG5e1/pBj41wUXJsofSPCobS7hiSwWWTAFdDjNLNKF
3+/INtrl6yzS5tkzTubj/Yd9+0/H58MhGEEdSc35EIxdNKECnB+GULvVFMZDTSup3AGRBYjLMNHc
ULkPoJyaTMG+6zDbPZX7krDwPtMrvgXv74E1+V3Oi2+pjXpLb9u39tRfp/0IpF46eI0deuEw3pEi
x4tpg0CiiTU057nY2hMEOIM03SsKgu6w8SpCPWWY0q1DuhtS9pOEnDggQQ+uQ0GvMiUgUJaAWjgt
AShssv62HqSLjh2mPCZwkmkD6hp9L/aDEogjGXAqrV6CFAFc+EYX7LQye5RDCXvj5MOf5cjjMzQQ
DTQu5c6MGgVQbPLIFbM9kZBkX6Uy30geHce2/jnm6q6wLMcGPAet5207Wfd5HP7oTf3GrLIrbSp2
ht4dzNB+4x1eUW0wdpmE40JWDzXreEw9YbPhhtaQcapHDNhzBU6asTgUZn9n9hVKsxgaHbN7a0DJ
PZnA/2R1FMii4dCU6CdzSLjJEd43BowIqeBbZfLnsuLX6NdgLfH0Kxfjto/YLq4swKo08Vuk8kCH
8bFh+cGU5jdeVvsi4sBXJdEvNdmPIpKHfKQeqsLvQRmeCg1iu1CQ/jFkbE2r4+z9oXj9TYTENmUL
f0DlBEpn6BSc6vCeq2ed/LzsDeb798W1ffjzF85As0p0RoZxOIXYrAmMeIUCkjoF4W8MOCXdXrZ2
9g5xoA10C1gFgFk+O9LJImXLshLRRm7/ykxMILIYbIRrodO5l1f8beYP9P/DVWVJq/fRbGYQ7C6e
v844HHkGEUxCTv/LioCMnhvdgDIs/JvZSnSlhgzuBwNFk9H4KfkxRe//1AggAia3AM4miDmX6Rel
aUJNWQ8n3YpvSZ3fqdb4hixgLWL5ethgB5gE0PAiqEWy+/nzGA1rB5GHA4IlaPzah/yQbzs0A/0M
WLNDu7V9REve/7C2DzYXARpP4wGC9RGORCuf7EA9DIxfZWmx0s8+8+phbYgdwE+MWBdt0M9rYxWf
JtFx9eedgDj4KXDfrHtta+4AP1wBlH6NwT7ZmosMH+OFyTSgkaJsdRojBCQ80B9JAIcZFvdWAbHk
Ot93PV0JHL6e+c82F/mfrXgNsUXYNMQB2dgmaqAoj0ac1fCVL7aoAc9P7mdTc4T/4Xq1Q13HfaWp
E7tWv8OH4EdkQteg21K1AXHOk70hjjXDE5vnbg8FLJ+7l4+M8TUe+/wDFoFgMOqFSmqstTjGO+mA
d3erfOoXhxgSVCu21r7lfGc+LLbXI1uzS9jKjoDruOqmfuZ+fR96zTfAL9AhiR7Kl2SHkdaram2n
LfzZn53zvE7K0AHAbf6SZwolAadiFtYJSHcXndroezWuQSHPGwE2wkDxS3zJMxE3hy0b8DXRpv+W
WXw3hPqRjquKqmcPKM4OSmj4y14mJllUkHpisJNHDu82mCknPhTa/RRa7056ZKhsz5owSIrWvuGa
5cUnZImK6zyEW+P8tgNHbhABBhX/aJi5djDng/flgyGdBr/4DDtavgYsjuNAM5k6Sa/YY3QWyTS/
ASzZCx0domhyrejzNZfGAbEB3YM/w9YuMyKGLnNfoqUChw101TNAwQh/s4cW26it5tLzNn1ZHKbz
GIGcAZ6hhYdB0SORWarUCWpHj5ZQfhwkD5dv29mz+MHEwrOoPORZFfboE2BWWpBNPwCGDja5y1bO
FD3mbft7JQv/UYySxWYNM9G+fDWONTQRxhc0xN0SSbl+Za245lkH4uLOLQ4gTSeFTcXOKWAQneEO
KOi9AclxpTwDkjcOIlrMAoKSBdQ/Daog+sq2LlRS/+2xPyx43vcPTgwoxpLZFX7A4Ou/dS+baasw
CPMre57vXGdvhKuHK7u8tuj5Vn6wOWkNjVWPTZ5FkuR2lnKXe3O3ps7359hdOpaLoCUvsjSuAqyt
dYF4lxsKPbtmHzn5oXyH5tVd+FQ/lS4E1lMH/+MXzj9Uvvn37gpMkUIWhjGADj+vtEt1NMxoO/+C
6Xt34LezFk3zCNT9vgMj36HwYn+1jHbWqX0wuoib9CrgOvRv5jNlEAfA85dxgMyP/av+XuCrVnKD
8fr0UbjWamd1voVfdvyD6fnLf/iyI9f6REYwLb3eBauUAxI1pI0oNBceGA7WIsQzmTeu69/2lkBO
gLQCrcuxv/R+dBSUSiGXRjboiXuWb+2Mn+C96x3uSUia6W6zLTztvngo7guMm192HGc94IcfsvCA
KSkLxbMGfsPswNdQ75KK7C6bWIwlfzlMM7774+aWgcnriRZzbDNrTYobCKVs/19U/M47hQ+rWXhB
qwqnrO7xGa3N6AAO5+j1JnAFYjd+CB2mb9bF2c5Hbh9sLjyhGEMiWg2N4ASScOUBZQlH+fldu8Xk
z4r/OfuWfDC18HlJBxWZtpPqVHU4LqK47UKMbljk8fIHWzOzcHOYbUysQtbqNCm05GiNUeQJ0CKg
4y7bWTt7CydjBpYsUFtB0M2n6xEz0ppmrj2Ma2tZ+BSRKRJVA75OPKMVbeKwuLluUHm4vJSzL8OH
L7PwH6SnHQoEOHi0TTBa2cEMOJ8S6kz1u5k9JKhEAKB+2eb5Z+Jvo8ucLJP9OKGyg3sFMlLAPnbk
CRQyAAZ5scf20z3IFBuP3/QHEK+afrfH0JHHHi7/iBWfzRf+Y0y1dDJ1/IY2myHguWOBrplVYO3D
cOplU2caH5+cJl/4EVuvwqjEm38KrlHmQ7QdbNMruU0gy4aB/ifDYX7moa4HkeLdmrLf+XMkGIf0
FTrVfxz6hwciS3kqGc/UiRejh2GL/TQBeWqba+HvOTsGwD2WMU8YAKr+2VfaxMwGLBR2bg2/6TbZ
L7JrvvWHzsWYpqsdUJIZd2vZ59ePSO0/3Sv6R3hrmcdMcWtaUwAHrefoIQPwOXJ+FVaJL4dhpbb9
dX0wxUGhgagCgIRluSwuwZGg4hB1BOBOBghZZxNIBOPny0fljJW5d8MtMQMY6LJzbAEyqGvc7E50
tF2hy40lkIUlazD8c2bm1pA9d8MwaLT4WL0hhwxgz/7UicBpCOa+KXG7cuX9PG8F7W9Uy2wsavGo
JXryp+PQnwL1GgYPVDtM0/fL+zVLUi3iH4o+FArQACkQoEUWNrqgSmwtsbtT/zb5QLiNPyQiL7Nw
BpRcXFArCkTxwgWe/rLhr3YtHSgMG5NamBtCPeDzcTdqjDNxOXSnxnzvMVMaNqZnsJUi4FkjDPNb
qNICgyEWRlp7CAZpFt0py8D6hC5lrK5oJVd4Ac5asVFHQt+GAlyzeAIMZeFoazhzNchPKOgmwYpU
gYjg8obNb+LnQBUbJjBihb4QwDNfTraRVI1e0w4wT7Vp0tcQvJdCA7dCi4SPxe5la+fWBEwAxjNn
2OGXJmgXDUPViRSfByD2srecEJT+qZ7+D4uaG6EYmDIpxAWXH8jK+zjvMmxdMW5CTPrK+EYmgaOH
NyJeOQxffR3uKQa5iIFGNsZXFrYqoO2EWZL2lCkof2mgMe2PoQR/BbhtL2/eHFosPxXKkzqfJxRt
svQO1WC3XO9UixK3Dsw+ToPeu0N+VbVvwCdsuFxxrWcu8TzrqHP4I4N+ldONE1mMWk0k4mxNbNon
vkMZ8QS0fuzoPvF68HC1KKKspRDnDglOIxo5mAiCTt4iBOiKtAFQlGJHMe3XZsDZU/2mBnPI5e08
9+EAzwWUCh1LRpa1mt7mAGumTXuqZrkIQ9tkYMvX7OrJ7PuVY3/ukn00ZX72SrwCFiaOyvbUxD80
Bu5XI9uZ1k8BZgIMNK8ck7PG8IpQg1jYRHvhNzqVot8n0vY0YgpFNYDcD71LLcyNWoFnZdL7x9to
4GmcwRvzzTbmn/MhkDGyZsCwGg6J5KmfmwEQrcN2ABWjAKXMZVNnVgbQ4dycwEP8FVPUpbXRpVkp
Tz3VnFgHkr98qlvQ6EGBoVvBL63ZWsT5ugYMdy5hS4a9qwHIlwnix9A44GHq1Og+X17amTOPpWH2
zsB7+RXJVASmHFuRS5x5jE+wWwK6rXFciWLOnHjDwNzzPBIN8Muy9GrIQmd1kOA+G8ypQQwlKAYo
49wftIfLy/mavmAk0kSXDH0yQN+WYJewiMs0iliDwla7z/y/eg/N9p8H0bMZ+ELIVQJFuiQlGZiR
G0lAmpOWZXsw6GxoDx1I0BRcXs25swD8F4ItPFpfo79MpmFQFiH6YfNgUVZ5HEN1yQiXCwZ8pSX7
y+bO+Pn5KbYNHfE6XuXFizJJABbUpNenEAyTsf7DMouDyKFFL6QXY765SH5eNvhnImHxsjCgZhEM
YmoPz9m8AR/u8CjyQQHzUJ8y4nDqET/1Qk840z0ohSJUysAUvC1vu90aq8yZA4kgAF8QuaxN6DIJ
IhO8IjOr+tSGr0RwJ9Of4vSlyqYVx7HcUYQafDaCUHRGKC/XF2LQekrCSD1XVXJXgweN0QPYvH6P
FOMB0ia/ozpd8R/LC700ufAfKkAzfKAa+NHtq6DeTdkubFfI8r7UwZY2Fp6+RA9iALSzf0728Q4y
Rpu5UpTsMCewWzkgK6tZlhejLqwtpsMSiLxcbRM5T9IpnXzbO6Nfup7+be1mL4j5mIUYHneaIoRH
H8xEAPz5SIZMKBTfwI/AzG6Tq8BvMd1AQHIypIbT6/UhzY9xdZ0OJiaDn2r6LjCHoekvA2hEJeeY
sP4t+XtZdfcZy3c978EBc2+RQwZGuZXNmVvVH2/P8qcu7qseSsnaET81Q8Fu3pd2ZwFgpa8C34wF
cwSOjMAR1tE8QwhtcL4EWIm6zQL81Z3MDiIXQRUVvsJYqhdwjrq2Bq2/SO8yF0Na3+A4tU2pqQaT
aMzetHZNPbtBGRpjarFbc4zn5fiPV/YFJpJ1cCCLjm2YXnQYBsYYomgCdcj6sN8SfAon5mNwm05c
eUBOjhtEGHuZ279TCMH7AejLoJKG+ZrEyIkrR7QYomkWiKyMK9JqwTHX5rFNFgZ+MpD+NgSf4F0y
z0V3EXhtGtqDW8hWV7Xi4FzOwd1Qm3G5qwoCnREK2BUmSqpro7b6rT5Z0k95h1G0OqmhaJ28FZOI
nUbKRwyJ7VKbNUdblW4U8AOLqx0NRQs+KLPcxjGEEGQwhp6ZGJlHi8IGO7ZEM1VgW/KMvI+p/jyx
VnqBGSVuBIxXKFJsrrWFl4dgq2jobc6Get9HdecGXbHtg+xaw9AtzhtRDhGWG+cYBMc/g6nPbtJc
zIfVUHHR8Hs1KIsPFmhoMaZQ3hpTfmx6iB2yyNyMynR51x80u/YhSg4us8rEHAxMEr6PB4jyBdTT
s37bKnHENBDIEAXg/2YQDn7Wiyc+lVAtb7jYlFK/CuzuJeLVMc35IY7MwmUD+I2iFF3CFlh8N+pS
v0HQBjqNoAQl1qEBeyLaMP0kSo8QEMx26DyTTZoFmJXt1CNGqd/HqHlq7OapF1O+wwzCTVvXKEKi
kX1A3ULtJSaQghLcvBIg1+1EwWQ1jUqsRNJ/wsmPl22+AQgBEVrYGFtDy/+zX2BkiDsjMORf7Vy0
6fRky73kpqJ7zald9hY6iQcGp7j3Ld1fuenLQGBpfOGUaMNkWI4wPgMpQSz22G2jxw5M1k7v9J7l
AOn+2DIHZ9u5bHlZ2YZhlO8wpGfinUQuNvvnDw90yfRIFXnSnCrzvRoRfFT5mhebN26xsZTjMQaE
Yia6WWZdNByHPsH09WmwJSb5zKxxS5t1/qTpb7wYvisxt1+BvHXToGk8q2nBMmqgh3Z5pV9aLvNS
UaZEXAAsF4aCFrEIRmYZxTRndUomwj1V8tLRUCj1Okzh3pqovbgJyTOnVhl485P0e5iWB5yIXVzj
e0uD6JhbI2S78quWAS1+FaabQLfLKVBfxjImG8pkivs+rE55pX5o8Q81xX6EgXhOap/3mmMXDyb5
RS3wk0BiIbaeaa+eQsocXV7rFfMaRQ9Zcl1CE2jll82vy+K74fdgGgglIoqy1+JCxLQPcyNi5Skf
NIyy17s2sfJNxbpnUjK/sQIQdId7OwYJV9Ldd1boC2A7wqBoV36JeeZ2MBPwPsw+MVRD6OKQ0jzo
an2wilNQNI7RR8D59TeoTWOiMsRAcx8l/pgHPnqCpN9OE+jBjCeK81ZjaGXQN4EBtTLpcB3t/d5y
Sci2A5ejI8riJQSZG3APTgdCvcmg70E7rODRlqEoXDNOvo3iLkdyaSyLKyh7tTEcbHsCwu/Rzt9K
YnvSSPy2XqnInzOERAJ+liDkxYX+fJXhhFOSWRgvaDg7lJ3hxSiJ9rV1NbRr2KgvAeK8KKTl+B4C
I3Ff7pJd67yMAq05TYW1DUJ+HU3WY188jiN45+JkBzT1LuA/C6GvuellxL20vAh/CbAvUTlbjo76
AR0kp97mu/AQO2SbPkkfpARO6Wt3HUSrL9+Hr55ydhuYUMScIZoby3JcHjTBpOfI1Srrgcbfs0yt
uGLT/HLhZgvIoGHCNEAw9vkDRlMcJQA2NSeuNV5qYLwcM+6bQXVOXdMD0w4pGPLQi/d0ZNZtW+MD
i43ZVE6VV+CNe7XJT627nyDJWF0PzastrVvBipXc4OtdxI+cB0CYTQSKkgsvakQqG/XWak5JcGra
8Erj7yDG1TTugdV2JdU5+60/2Fp868IaMDesYEt24Ke0Omg1gCEb4UnUl14LvLs0yYqv+VKa/HO+
PthcpD5Nqlt9EaPAUNH0WJJyS7v6Ry6pE3Zka0FzHLRq8CgCFN7afqpbUO2AQNuEqkVmbqNk5dAt
06PFr6ELMKvWi6KYEtQhYhl6ljmhBpYgdFvzsGfP9t+LXtbqW3A0Rca8aJs80QbSLPVaonxmISg4
AExMgDyfm6Ofz3af2GUeWxQVIlo8VKbwowoatbqxu3xJz5nBJZ2LXWg8fCm9pmihF2ldw8xU+xO4
O01RbRVIwC+b+fpoI43EtCcKUQRQ+mWjC5CjMTfC+abetvv4QPfW1vCSw1quStBR+OoTMEYmsGkU
E1hfmgDIyvhIjaA5WXrX+whPDw0mVPwxtmtPJaBNyZXEvKUct7URRp7dYxClw1SMMtjTmIFzFNRM
ez21f9kMLA+8Nymkm4q3vq3jXSq1H3mSHnOhXDDfStcYGs1hxQiIaHQXGfwwjNk+6rT7LDEebBru
G57faGX8ylLtVAbDqRijF7uowUmkhdARkf17Ilt7F/WoSpAmj/w+KmsnnYdLOj1iThdkuY/tfB7G
Uh4IKGCUrR8DIDdBYYDGTUqgSy+H75pNUPJVkC3LWODWXX3SbHmVBX33Q3XGQcY16LfdCrQIE8aA
xhjU0pPAVFr3wiQGVtSgbrIRCUgDQU6FIZIKYzGKRns+qXfUTqCWIvBcDfltRaKtNsnMCQRomklf
/gCz1DUjIJbV2j1RB/HW1uqlsSByheOAQSp1rVvSCw0IAZYWf4KGwVHmVbxVCf+Z9vWBFsGTKmsk
snkH4SIka0U07FtrAL1PDuqOaQoSnxjqMWkoqGUz4dWtLvcZpguQKWbHoa/fVW+D9AGQT/whkd+S
UYGlBpwG0gbLrTFuQdo9eL1dN55BiuTGChl3c8tI3KQtUh/EgjeJ3UMkOLqOePEQ6elhYDEQ0+ye
RylUZyHROGRvUohtqaX7LjQOqbLEPs6nfdoOiWPIijlxK3+SAPw29VR9x7/70JNMB/Vxa7ixASEo
Gf4CdPomCzQUDrMCswrBNz4aN7VeP4BqBwzsCRizhfmjsepnMQ1PUW5/zyR4YYqBTWCgrot7IpLs
2MjgvrD6p+L/cHQe240jSxD9IpwDVzBbgiBoRcqbDY7UGsHbKtivf5dvO9Mj9ZBAVWZkZFy51Dvk
wqfc1Qz2uMprWlWnzNKQ4yf7iS9EbQxX80mV0E52nrj7YliPiWvyw9LxxWn7Cb8DCkE3wnEn+sfb
ZMPah9Jq/rIhY4E3N4eDnOI+WqaZfIt+0NEA7k28qOJtXg3FW1qSfVUl1N9G7KBelP23lpI7XBTF
n5VCzq3da2IPz+acTxvls8mqEczWm9oDsT/d1l6y/4iWNKM8db8dQ/ss5fK45jl/wyG+uXP9t6j6
syjt90reR2003ERezM6X57f53veTs66GH2lqe68xQGqyfbTP1qzd2rPc5W4sNvTbxBcn95gc6slg
dnJxNMlSCddY7XmQHv1UCy2w80NsnztXD/KSqC0ZT6FtifeiH8yg4Egj/6f6rOeSS9v/iH2pDtNS
fbSTPm8G0zpYnvQDXQGiq8kRrxjxFB5phKJLDl3iEtY/t0g+uh70DbgO3s+FN2p5T5ze2WSWdWun
6sadTVJ+SSbxqGcy9MzC3FR54zMErrt9Pc9X1pRuarAfFWmAhgcFoFbkP3nasO1m4syTDvEkVQyn
82T8cSoCPHKCeEOrcs7laH4VZGSbdE9H0RPh1Jnlj2nPFo+r+EMWIf6ZR4f8IW+NA1r/ZFvl434y
xyK0xu69aLOfziWnPWULK2gnwqAt+AGi1N2NMRtqo2XD07wyaq0LjQi49s2v3H7bx8lVWeI5sZYX
xzVek7a46B5GKo+YudoTD3HSnvBvP/lVWnKMznJDtbcSfcIoejDrIlhm7yrM7NaXVRLYXpds09qF
j6BMeisCmTbx/cijpXgdfQKvrGr9Nfrpv7Hx2Hbomueh0QnxyZWx8d3pQ3cKlyz/5Xrf+CKsDHhf
LOr/yjpXZH8BVSzmXu1TZd564hdO1azDflvZbB27zuIdKX7bvgSIYplBLfK3zpbfRlxOBK6DDKDF
I2l7yi5ZbdyswgyVGP1t2rvnuDO/s6E5KR/EXumJ17IpPwx2bQIpkysD/wevBWd8d1aNyiKGpwdT
78XEwmnt8O5kgDZkqkcjrR5pGtmtwo2SpvaLrFmNzFPzHE/yuM7ml+Kd2MxLjWXAKE9Z3Zxiv7wM
mDQ342I+2Ox89XV1Ztv7KBJIYRk8HDbBtFPmOkUw1PFrJZ102+TtStFoEOOmqj/hNM8lD95uSAVT
/AQAxOpGVrFuuy7ZTbk6KWtU29qvH9sZa1qXGqzyMNlaksrfFpM8QR7aDnP7V9AELMIpLpM/l1d/
lk3IrodA5PBenSVuGcQuqKmubCKuNJMRHy98w5nHuiOZ8NyNWiO7bVxBshTQAVP3uHo26fEJOTia
pX7ZrZ0YH5fuk+52xYGZJMtgGYlyusiTYErc70wa34SFkaCX6USXiZ3tg8ow8/mhr5PXqpGh4ADa
5DVuN48jXaj1yTA8Yk1HFNtFO8yWeWz07lpkpTr0khw/36j/5jFGvAO82brjy1zUc2Sqma9Py998
c3zJ8/a1NCGDOTMAlHRWR2s2nkkdnwOvao9WXZJjMENusDWAvHLWqCvGZNdb+VAgESxip43gUFmF
/of0N1zZO1vOhdEWW7vrT6rgAkg00id63oato7XWxhs6Nurxm+Hdg9oRxzJ5iC3lRn0NoEQQcRna
UyKDsjPzcF3W/rEqmrAG4tDnbbQ2pGvHuk08scu/nvoTx/1LwX9uciokKfH2WisOS1NRSpDUuS1m
7eybZOF77rTN6+qocUta6Jz27LZhVmPutqZpOzisBOsiubXkPYa9y5jLFB2YNmVYLdF48Js7j+Df
wqov1ZJKYDXykqR8uyMr5n1GBCkt57UfZ6rhIrG21IK3UnZs0uvDl+mbB0Gw31em+eQJC3O0t54P
66YZEvZw1fIo0vZqyYlY0JXoZdA/1bEbc8LzBlgaTu4hchOEyLcvk0jM+o9V9KxD59ab8sr9VAM4
nJD7S5YFNnZWPgkxy7CoU+hEilgn0xkeF388q1Y9WEXZ7qqGoOd6xMmDOcXe8Bw9r2ZiX5e24b6Q
hXbRZLyZbeZsVTFeBHmTRNaBEFtjgBpaNoIqzZ5XWquNWrGIJ1yKpXtxZrjWaNc6CdSOOE85/oJB
eCcjnw7JlG3jLk+RbKAOZZkWtD158JNTApY0SF6boNDxcjmbte2P7X01WHK0kcu1kx17k6VkG6Hi
nyxeuvPy5bzULqPcPDaJ42rHvV3Al8lUfeBvVQYzw9dwSXVka8Pa2AtZit49xNgcXW55sMZ1lj1i
LDnHIv3XsdqxNRv2zPviQZqT9zYtiX/Su+oz7pK3dvLLjuuIB8hsVX7ySduNljYPE/YRC/roTZ9r
lHfrvHN73YhIDyIYdlKooYioBr/d3+ae/+y77TtOiNc6bggtXM4qv1c8bF6T9HZYnBL/v8RgrZw/
H19c4DX+vmPhfGtOtrvze2sm3tA0Amsaf6y2/WfY9n2k7WHiFz203lLTg2Qa2fcZtader+TGz1zr
ovWAK0nK3JqDXd1Sz+7fek+pc5/oRCjaJCM0PZRzO+7rXdvXa1i4LeeDk5i7Ro1YveqyiSbCvH/S
pix31tyeVbGqo/LQBz2Paltqnh7WStlkGIMtbs1ugNXERMZtjl5eR+zIclbM1Vdcit2Yx2Hqymvs
gGFa9forGUBgd3lLsLCpl0GTLUfZEtzYlcurJcRrRxzOakt/kwmyC5P6k3Xk5qJp7W2Yhgm9rzQ3
TXlvmbqGo8K/lFp7NOT6WVKtjXBMIUJ01mssm5M1kSPW2LwUFWHlrtm9OF32W3t82InTJmE5gXpw
Fuq/xtLGiyl6Tvp78tk65S1EjNE/NyJ3g75ox20ykGKBU2fylbeVQ4ZTTVSX1JPhEuN+jpP86LIg
tV0LnY9iTm8NW4obR5EgOenetyQ3MeGvu5V+evaL5tBm+THTBdyP5NiJ9tANJh9LvlcxIKXGduCH
1AAhS7/+NO1x3uoapp1kyklzM0ygt92z8LKr5tQfaazfVpKBOQDNm9lbLFmYYa2z1D+zYzoaGdkI
/X/CAf1rNf21aKvXwcwfmySOvJI3esy1d6QhDbbrErlW/iUWPoNlhpgiJvCXYEnSROx7CXJItZxg
7mS9e6yTkla5dmHSiOtEAn1kLeaBGuRfDv5DTcvespNvslZJMF5wy7SuEZlrcZNUWohfptjKBLSi
k4pro8c7Y9F22WSea7k+UqDdkRfpqan1gzdY29nQtqMi0YexKvfIaH6Oir5MU+KVyAfyZ8vyVK7+
zRUNGy3CJ8Gg4Riw9PbRSysilu9z0Ngr8arrRjjAz5o0RaitqBdiL9vLVAzPQhBn6FvPc9ae0rw4
sNZtR3re9OS+xgdj1DYVKC1qwYpHUwP22Flrdyw1Yib1XD+XNmfXzNQvwy4mSXtNa/PT06mkR/Pa
9kmNvUbsSipG1ch9ptffVT40ga3SZ2vVopgsWjGxAmyKnZPWx9RTTxWn0mbqxYNjghq3io+shZge
c5N2xnoZMxMNddbh24A4o6POPIPhZxmktWI0os5W6Z/yRg88I75kDTnPhgRbkWk/unR3rpG+1IZx
9kdnr3Xa1ifUOnGZVVrObqrNQ1p2oZGpM89GsBBamZoMEUeX/NEl/7EpGxbH+NcTC0266+c6Zt+2
lV+GON27trQYtQHNiPX5AUmOaFo+6r5ZSH8Yjqk+Rtl8b07N+0XXu4wciywOuiQLScz49UsZKbg7
Vhk/opS6G72VYaMXjy2wtnQ0QVkxVIsHLgGlPWkKtPGSX7xh2uezOHll9p8jtYPQ60OizK+7n582
aDqqVlT3eZEVGO7yz1nL58lPvot0DuNFXa2Bo1ujIDCHdWtMDq4TfSus9tr6DZqEdkC4P3hztXWG
+Ytty5ypVyOC0UWr9/jplc1AN8t17gWfjM4J4EDeALrO6UIaa/1kNj1hzZT73HGejTWJcq0BnJ1e
GskhmZbXMaOJL9ZHewIuMks4wIt/dsr0R1PrszRpJ/wivqYWKVPmPSLZI/3Trsh8HySnoS1jQoqb
hNPGMN4to/votaKP4jF+KXWbQC+vHo/O1N3MKt4nRKoHLosxEJC8i4ICsLGT5mPWvSysbI7QzsrP
Hv1akCzS3ipO4m3nQ5OpEzeJejtOUQDNj8EuGWZ5RGTC7rOZtK7aRzEbX1kGEcKwvkgQHcCR+6HW
98GsV8CBGv/ATYEB266P2pDtNQ/ial9Ze8cBdV+WL/agJ8GaQAz3p305F0FS6dFcJNupMndS6n9j
od9yTl9RdXWoBoqkHqdC02pDwAbYl1g10s0oKhNtueb9xA8ggsFInKu/GEnQ8Ij3Oikn2Pd4QN4a
TTylGZ6EVe//6+dljdxVfyml+s8Zp+9WxsdlcS7Fmr+pcn0e7OFhcRnWrXF6zQRBv8J61d0qwpq6
lY44VuT9qklcfBKOvYYGKk6NyG3Q/kym414Rrg1J56Y3XJti3mVDecnd7JPb5Gly3BFYnX70Vv1S
KPGoWI4Mqtg/ZvgeKrF8Wnm914141w1PY34lIe/XhppkdkWU3vEftdAPxfzgUfm5cj1Qhl37Znim
tvo2yirS23XvZPUu6+ChEc8S1+uOmGAWaXTJuKWClOa3xk3J6ZHRAwCnst7FfUq9WL6sFtDoruEG
WNqPcvBOVkrOzCLrqM9tTkOOcnVKxwGFErMANyd29L7tLtRc/3mL2Fj5GtEKEBGTQs7brCBIChDx
OdTCk1M+6ipA2vyyMgpil3rWLauAGOe9W6TvQyEiK++1qEmpAqu1f5sqfVcOFQyFFU20TZKM27g4
pJk337h8ME3o5Y52J98lQiMWR61euNqTCNtVrKFuyIM2lKfKsmfwPWC00C/ZDnG9x2wCp1TXWuhn
fdAW+rMauqiR6s3N5a3q0j1R7V+sjXKopcV3jBR4MKrs4uWFdRq1ar21qeoCcsw/LacbzrBq+kC3
pBfhrNODuDIPoFp2JNJE9UjBlo3ru+lnz5bFlU4x9TTZiHNxnURYbA7ONLURL+CHueqsG2u6jApR
S0qWEWVCW92HtbAhgjU8Qp4Ptc6dVJA2cBn55YhbA1LR3Mpu4+rprSZ1gvcPzK81yE89GyNzYgY1
2Dc/T+Ygj4l3HXp2QUl9r8I6j0+ZBFVJ40R2P0gnHKKbrmb7yzO6mkxBKqR2XV6mtX81qeUDLTfA
CrpH1sQYvExR1te3GkNsKBUz7rKgg2UUtIZtjf83MdY3UcfJPi/hqjWNS0PrvJSL+cdMgNMza5/K
PHMpe9V7WXbHplnfYlH8lnOZPFkxZqSMcTyF/fJqjvq/VmSPfUfriZn7O1NxgfK10or07aVccxX0
JSexERNILQbj5rcE1Wt1/a+d1/6wmhpQy+TiZjq/InNClU8VYCb12Bcpa5ZVgldmOZte9uGmo02K
kbWe08F8iD25VWl75rs5L528OIMBTdOwd/yJr8Zc/tUV0J21Lp+FrKCYtitNCmegh8YTDEPJFZu5
XcD4Hu6fQciO6i92S70lbXqq1rADiDY/enrvWPFVbfKl4N23aeiXSoEEyRQtmAWsvHZfcoJtkEke
R9/jXCp1mO+ltc+97iu1hiNRuX9CtGf02t/M6o8qXyjoSDrN7yCguACJ2Ynuu0jqOHI1qCRJ3o1b
GRdRXLgRxXlojnGEwSWylY6jB9hAcbfQ9IfOJXh51pbz1CDELQ07AIb/KNPCD4X0rmZRI0evfwRZ
06qKLRmUQT1ZENWap36AZySX9LXISES3O/KSk07WwZBYhz7PK3py+6OV+X+aPuy0pTVQU9jFM4rf
Qe/ATiYfnFmXEprjqGrKzNH5q32yXOOheojVRO5+zjlScdE3ubzQs3hn7od1482es2n0FTiuyxzQ
MPOnyuqNOx6C51Lc+Qc0fpp0Qjf2TgNsKLiX4xzOEhFgXoosqmqfkLFaO+Bo+81VcbZcArJy8rxK
3dnZfRHNUF8B6BnfteOcLFecSv8+Dk4ezGU8DZ28daMPNaTKt5OeolE3lMajkT57ZnLOhQjTMvtU
XXtr/eTPbaxd7nd/Rkpcf7zaVBuLjYYmH2XPpADTxgZji867WT5jp3tJ0SHIMAPXNDjpRpTVxfDZ
U1TaJfZwtE4ryv3KtuiGLjKAAIGyMdVbqVegJJNGoxMEJtG0tb81JP2ZTHHsc00odzxNvYfcLI1H
V+Vv8cr6wFC35WaO1dV05FMjWZYwZEMz3Mkzh7fLJQA1YW6KyMwofNKYdO4aSmjdySs67c4rnFCn
LVSjeXRMtc99CmM6n0atX6Ofs6KQJjCVJeg/plPbpR+jBPBTYNpO6Ini0y7qV68RTJJX9AZ6xuXg
aa4RLpnxnMYL24wGT4XHIBEO8X9cGOEC2DVHQO4SsJ6TteObogO2tYuRGqfCsEYENSLhTKM+M7Ob
YdZmP8Vg+JTL2SuogBEaquyjfi2eMBbhlOiqiz0TY5NNdh0ODpDZrkUkHWw33qyWnu/mkZR0bKAX
WXttkOrGdsrXJ3vWvgRd7EZfpyEscWuGqVGh/zoe46r2mZ0KnIrFt+fIk0UgV+CUK2GGeXHlf4mW
opGwM/DyoDHlYVGlcWjWFtTV+JE4k2iKjadCAxuT2D2s3bK9JV5yM/z12rXxDaPMI/abvZYROssa
2V/bpbsmMX5y1f7nriCHlnV8HHPntVq0EyHgVKBkdEUm5s6ANvcs2+ym4lrfophEhOXzYGSUVwZS
eYpUFFKUkWfgAvVbZXZd7eK5TBrGYVlHqJFl/J/V9ACv4rq6xkM2reA76pe58yIPusHOG+cTnqBH
c/X8YB5aEWgAWUo1/Qyd8VEIOvB67E+igEGQlOq0oMf5unss+uSyjPaDlap/wEnCYemKI0QIN/Bb
e75PUy66aZ5wyG6TMZEbq0XmLV1xEWa8G/Rp36AH8oVyJhfF+MV06r9lsv/SyoliKettPvX3Z708
tP1YbQunvhZ603IPE+pHIMoInqvOYKd1TL5q99cp9b10p29Uck7t6pb13sZpACQUNYXm3Ghb0TpE
Bhai/BEDPqdKjFEux4eeTmmxnLAYxn+iNJ4sWdlbA3BK3dLWDcVnr3uR06h/sYNfeXDgFa7LafJS
RmEm2m83tydVUVzgNjs4Xt3jZiVqQa4/GiWgNeW8Hk7QTPUpLuBlMrv6FX17KGNwH+S+sbjwZTer
t3FXkW4nbi0Uw89pjnmr2yvulj0C2hll+iO/O9aWka0D0r0jYajviULXbqF5Y039yOfszZnn3SxV
2PkDBLPpXGex2pEtc1kxXmtKh5Mu1uXTH2v9K087tSfAO6M5UBNslaSnrM7H9U6QA+Srll8j48GC
2LFAPJAfShtuVjUvm1y3trHBW0kyTTC4/RtHbLOBqTmB/Vq24GnjjSoNdzv4+c8yVjfM8x/FgJyQ
sTa3WSjUHGupQgIdzqRQhkxkw6ycwrRn08F2j/pK9qEbv8Zx9TDqKzmIy4OI43PsZGVAfEqBWNsd
faiSFhbAoBlnYC9W/aQaYKQGb3xTZECPKhOyqTXer8c5olR6kkYBt8sIW+TI62iYUZX4RwP5MzaH
eb80xbEbYqg3cEmcNUVegv0cr2mEMPZASuMasAry6SQ9UxX3QS72hmHVl/Ka0JHT0RPz1yBOfsoU
K+Ntz0lddDXvwRTtZW3ieDNa7I7yLD+0S8Ysplj+NZIs6WVuv4XBu7VO7IOlzcytNy87o/afLQlG
xikcRkr98DqNPdCmaX7qp+5iFlw44IqV7M9rnDzUo5vtVrP56wuMKHpTHXR/PEFdIkTKQUddtkqb
3jIf1ZjgylNrNw8Uh6fFqz+rHIbSnH+jFYajm5yEbI7pYB3Gef5Pn5ojgY67RarjxEoeRJR/TDOT
zdo5+xTS1JSb+0xbciZIehG03vJTj/N5SMfIjeuZLyuxAr1HoPbaZptjbUDFVv9ML38yOGj6hHQr
/OpO2UbN0hfbRI/DetFP1V3nssu3PpEHz5If/uKjdOmhvjC60dFgV9eeQxvERTpkp6xv3udFc4NM
5p8sCJ1Gmf31bvo2mCYo9brY9zlHTds511V459mKQ82fIE+08ggLHcVNEvajS24e58DFF3V3armB
Rgv6yfjlHDi3WnqV3gL/Z4iy2PppKURZpH8x2+ZXy+zvVp9Pds/cfdJ7ThotBv2FKGthrZhTvsXZ
WL/Sdf0G7vbR6sVLEdcwJ2otWk2HHQoNtmNin/wJeIc9Hft2QSB09kyK9rpMdwzKnxZ9ep8bLHtu
farW6kX2vHOMyfZNn+/Wvj87hW8yMbR+29EhYWdMCHRN+SqKMswMAxy4TWXbt6B7NAw+U/lTS1eB
jMh/bbwAWs/I2m+W35k2x++QMOtuDGuWdYLGSPe83KzdMXywB3rrGu05ltgU9GdSvuByZDtnLnea
jyl+GLyjrhEb7WC3m9z5WS9c9J5lohco0h3fxCscNCqCvEjCMfMOrH2e9MTbzav1q3QMGgIXfAnn
aNZcev37nkAFB6cpxmgQzk/V8T70afqCHepcZQQ4Qzg7+6l9tqW+ze3k0SDK8I6TfJt7uvNGQ0gV
DhTclhppeRnLAYDf2ETOop0TcB9lafxiOH4oR++jnePnonPOqy/3hjTDpdZv4whAY8C/2LlyPzfV
20AyxCr1fZ3Wj40Ps6t31qt7F5VieWvhhG0qpFx2asJ5LbdtYzz2XnuNO2fYxA3ot7hQfdCYHdSi
7lL65oc1cG6pcT4W43ggofc2xnTsTGuj2rMZyusnTL77tCb325vejTSPRD8/AlE4Mhs7wp9619dk
X/BybCaV7XPRkN+W0ajPcfIo2/q1n3F21L67IAGkceBKvPJ6h0YJEZgOBlZbP9HmzpYeiSQb+KaG
6mzFGMpFp4Vmy07Fagxyk88OU0Cf9N5aZzbh4DqX04vb+5fKYgDYGHQa6D2TyONN64uoFsONIOIy
rDwGYLEHh5y6B9POUl1H3YT21GfB1BXPll5fEn6EnRvbmUl17v+5KwxHxzgUTHhrfb7dN2eHYnjo
xupL85s3zHeXpLmX3EWxK7zqJCcJMY2mZ/bOQnQ6ay+vSisvdvkVF9NJrxlqFx29J8kbylgeaVci
VVZHNcegw9oD3oFDsTDZNv9iO9/qs/WgquVot9DqRiuspvR1SuOXFlOl0OODT3J/R0+Be6DYa2I8
d8I8e4nz5HkQ0VKIUp7DdVa1f7MJBlbgs5DYqSFSbtZEhMtA2eemASzHDS9stOK6Tpz8aWmWjxKO
H1BByw2kHsPHEDR9VET7BQRLVWdbGKgnPrHQ4Z4Q6xQSroUEZIatyxZNmsY3h01+cgZw35NUNFaP
tQPNxvSjfFhC1TU019+afPEtFsmt5avsyms7rlEaJyqQ6RjkYAgY6b6ybcBw+9byK2o5APBIzV2n
O5dOzZ+xXXyvlffgsFaUZPJ5TSjxhvu0plo2y1Ad5Dg/GgkCM3vd246BSQpST0/6ZIuZhDRnrzpA
2A0bV1EPGzhAzGhyILK5jbdfko9B6tTqr4JxGhBBuOF14GGWaLrizfSTX7uCtqgx2+irfaeGXYMH
blskZdjF4+vdpTRaVug446tFgqnkdFxWaO7+uHW8tgg0PH+cC0SgxFFTU9Wk/TNj3cgV9c7xly3x
cxdDFSiB2XXw6Xx1624d3GoqfWWx6WwKFamxIYQu4Yl2zr4SNCRd5C96RDDuzqRQ67nSez8OfRaB
6pleRdzb3eIR12CwklIbS4oFgSm/zr9bVQYoJTvRPM9GeSxKcc5GdExUd8Mc3hEitoNbbXthvDFL
8zedi/VlHo3tgumoj6mWiJtB5y4hk1PUZutzZhA5rzOhzLw7Jw+bm7nrjedczC8V8xkTRWbS+akt
BKmh3nWqPuP4eTaX8S9ueHSFfMc+cbPKh6T2/8X2t6Bbn3S+ytSpviyVnRvubLE6YVVrDPgIE2F+
uvbyNi/usiuG6p2BA87Idzn/swTzYBfSKpO6vjCIXeUuwpJlUHnqgeqRj2YnYOMuSPqMNZPkNgzz
Q1GkB41bsl6ms97HgYdCubrle7WIgynzMIfyXev+41D695MXXZD3cFK0Zy6WIM2PN77MD5ox7ZQc
XvriP1DUF1jOW9nOp8ajQtAwRKbLw7rO38yjkD/BHVhffY8FSnBhxjz7nrKufPSnes0OhkjPVp7f
inuJn2KhB3cBAZX9r2K8LVofdAshb/m405kfsLG3maiHNuXgYM5C90qr9/tdLts4SG0MMbOJbqHW
wMidR6GrqDXEczbgUlql+xJzsG6avNsqxz+I2Azj1XpP0xoXWL43Sy/FNEJ3uUzXDFcQlOU/36ZX
zqf/9CE9yYRx5LzuVlWWAcsPUc+JSwMGoISrR4yIc0Z7XTAveoONcU7+8HpvB9bvbNrFjQsRm9Ux
481kYMtMF/u8Rj8xNXupwU5JOJnTKb4RmXizEKV6AoW6wTiwrPM2Qgu8q7/gMru/vksjMckfU2T7
RnoPld7sFzmfcJ7s/MF/KSuOorLZewpWcFxFBpLyYOSBYzShqU24p3Ru9nI+UJK/zUTUM/7rQyuz
Wa7p6teRXilPMJMwXZxnPv/CzB74u7sgV5Ya4XA5mTn2MLsx073RMXrv3QXzOVvUOjjSJQXNnRsM
U+eZueXA6UkjWsNJyIs+6Fv9mNRsHZLIgYSRCv5YVj+y8nipHLDQhjpmrriRmREReX62mGdaS79v
O//C9iVKipJfWLxgn6lLp82Hyh1O3HT7UaV/Rsx6ZRozPLPPRt7tK1Me2Dj84nJ+T+fp3a0WfBV2
igBsjc+r0/9r2FxOkioqZ5ggtnimvnxN/eqhNhu1ZRf/kYTXwGRrZuNWkEfHdjxmznByl552zFT/
8cm+ljb3klq7d/4c91DV/6sZtIfDyg4n82NjZpY1LvKtb+Q3gWomFhiuy7bqI3ty/g0Gy48tJZu5
4gzWKxaIWsP757sV7Roz2aRhU200/YPjI2x7Qn0NPZ7A+wIlsy0U8qL+FK7BghbO/CH+GPXxsXVS
d+NTG2zQcBiRt/PFc148I503XjddKMoy3qFm72vrrpqBUhtF+TC5XRVUvUkf2WB9cBWD/Hl5tPXy
RR8ZykJGTwOnYVhTGad44roojOc2nU9SrnvN9sI2Z1pieEU0tstvkjJ6FRpcKrUccyMPGcsdDYL4
oIOOm5JYfpVpf8JMbl2q/XBJn+chv5Rz9V5b+quBeQvH6cF16tA1sOsM/ul/nJ3XktvIkoafCBHw
5pYgaNo7dku6Qahl4L3H0+8H7e4ZNhpL7Oh2NFKyCmWyMn8j4Iuw9WrzTREi2Q4b9BBd32Uve18C
PxVxLM13XlLcZSmpXdPlh1QZuEywoqvC9LsJc60w2q+JP3XZfQVKfAyo3FO+5JAAkyF0UtW9aiPj
tiqim6JOSpsGNg0lOqkPUWFuI0G7bQFwqyXliWpqvdJkl6OvBcdzW6Ekp4/hS5p0Lx2wXQ9W0GYI
tGPjAxpk2X/xffNBKYSfTYYEmqqTGsZNFAFMy14zNexsiBUtSA3tq5VjfCkW26JrtmoLfNcTj1iB
3iVQwkclfhmGpN82nnstjpiSBj2gy7zDRTrKoyf6R3Q1uwwvBjc4olF5R1L1O/bVbwaNGr0gL+mr
pABomma2NGT3StF/MZT4q+XRy6jTchfI5nNf5L/bWBhoaEf7tDOHQ9fUR6MKrY1QTvVg12D+w/Eh
qs27waKdovngKOCx3VFMu1VikLe64gJGiMyD3Ps2LS/kWA3ta6DUPDFc877L+0MrUBHMgKdwiQl+
duuNxja31EOrBj/KjIs/0YENy+5XynU+5W0F5K+KUSQ9OVA7Q1PYbqaR29GzxsSdx0Ff6sWm9fiF
HuhgG5u/I4+Ag4JvMrX47ZBrr1lW8OJiG+QUBKW222t+AlmgHb665eQMkJI6Fbtcq4atQgfOSMne
yU3Lje6Wdj3072kxHnsrOFa4z6AzcU+R/gZR3S06MEcXeGs98vJtmqtUid8oxfxwFdqmYhIcihRr
Gl2Z6l+cINaB1umtEDW3uSqwFC0DFjrwuUyx80Dgtd7tBVN7wIXiqicX4A1jPiVpqW6MXmiPVYAu
khGCgWTfYt0B7HNvmDCgh6m0AurNyipapiNVR1dxbdhxP3p6saBIeCj141cT5BcPLyRexKiyUyDs
QUb5u+mM+6h2X3XOAcVoduLgPsRCC/i2pU/VqyqbQDEtlORFzKcbGEBpjtGr7EG9xFI33CRlCbch
179h5f0cSTVISUn92gQ0LhOR1DGQip0+NCerFQV7tPzEgU1CLMt9idDUkYz6W1R5t1mjOVwkDQ1V
EXudQdiXQfiKd7KTtAP/26jB6hB2IBLpQIv9baKS3ZLmqg/dCLZasKr4Fp+y6K6wQG1VXv/Az3zQ
cgzDwcLbSpTxTxeudYxS1cSD0euPlhgj94RCwz4MaYm2bR3t5Ma9yadcEGDUj6oyjopUJ1s30J5B
cnrbPKUH1dBfjZVnIDhXWSmiK9JAKqewK1EfY8tIvAxUjncThVou2DGQ9jUZRJBU+yAEdC7q+9yP
byvJ6DkthiPsUigz9W9BJLOkT/ngk1pQZxHHnULFPs20Y6zWP5U+PiVSfSPIXWursvne6OKOly0t
62rqqmL6CcDR/zr65l1MjtXiPUXb7oCnHuoxHhry2lje6xFJluF/7aTsoLjp90jOfrIYQbbW6W3h
p09ZRIejHiaD8WjYGjFdApyFqbCZ1hM/+3ut9y+uq19Dsso2Qox4tdhxXkbXadEcLSU6YWoNNlSr
VSe2BFsWFOUqotrtAIS8T1yUbARzPAY18pv+CKkYVRqDhm9zXQau09QK1Mb2ZmxpTPrSk5+NMhJF
YFBaS34XQ9lBu0jhL1IUoWixSXVPB3rRPoOMRD3ec7dprD4ZPY8St/beEk2+ps+8yfP6WPvFl4Li
EIWhF0PKr3QR+G+mo+KfxvJ1CCrHk4VntQlupEZ9t4bg1o+6L3Fa3aYCz9IwIqUU2VeKh/Ovn6Ur
NOxFmpVhKIo+acagkPORnhZUTa4itFeeaJ2+wPB7z2WlIK+s1gQs1wJNHNAzvr0rYG2t0Mk9ySpn
LFl2+m2konaZniZ9pm7jsmHSW5003SR9Lp01mGR3YReVaBkEd/UNXSN1o36tN7XjfqkehkMirkRc
YIUS0NBVeGrQG+Z6SY0buaYWx+XJK7XvalAcOl/5afTBQa/j1zbJVoihS7Noahw2Bm8XWOFzEirV
CQEcTnmKDfqod7nx1V2TtFoMgTACigWTEOOcl+9VaZIoVOZPYwkNLtro5rFM+hUe4YLoBKS+sygT
MfNsOUiV5LYIoxSoeZfHYdy8VLdT45O3wVHeGa/fef89e9P5sVlTSFpQfEEBUlYNCMeqgtjkbA5r
tC4GX5agcENzpM2qt1tTCwSn8/M3S8uKnZeJeymPn3zAwfsuEZ5omTyKalvvhbpB7tBiTY35d7fL
J4CNxhsEwyk8qbjisvZolbFANXS40qL0S6fqoKAmGF4R8TiJh3elbel1JJSfzHE8oVB2lyTmoXRl
MIOQB/3Ef/R61DbUWD3pghlsM98MwbwrjynkChqB9HcjueyvubOuMsl6rYAlXeetQCbt9+EK63yB
H6uIOtpZxmQA9EmXs1RNiTeZUJxkD/xR+O41j5d37AJ3/0OA2ToIQlyyRsEtTgO3Y5E3jtR9q5FM
6ZuVkSwFUifNXuRTDYROZjzcsM25cJOsOGUidhyF09DLyerfgfxvlTLhrCLPClCdIKgFytP+OlvZ
WkRVQ6pDRqTw7NZUpbWzIQFyVQEXMH4FVbkyhfLCoaegd6zI6PUaIqfDx4ijnumypVs5h17nNE/G
G8oAj5RHi1v1iB/BreUoj1DHD9Zr/sg92EDY+kWzfdUTYTrCP+pmaOe/Q5lxtiVPVrxQEvJTuXX3
+mu4hTACySL/af4CJWCT8zsGvdpN84K2zX1tOoCj2ePyClF/6Wz58DtmdxrI9MiVAq9AYt587PGx
cwGpb4xduFMfjG8uJ86duYN28rguNb+0ys4+hTK75eIRO1hPMfOTpP5I4uuyI83Svw9R6VzeNtLS
xjwPNK2Js1WW6WrDW5G5xlxGcIq7SQvYcijww7/9kd8BEt79W5PIaWGfh5xtVXcQvLTImFahIJl8
H8U1SZ5POv1TBHQgRBlDC00yPp3MBf0stAfzk3jlXlW3ic0L/0rdlXtvt2afsTR/Os7awIhEpLHm
93YJRJ5kL81POjCNAthCtnLDrQWYVsrZB2oTYwxUGtsnbzhUdbIrZXGF8v9JbP3PdGkkqpwyqJHM
jzStNQbPbNyMdf7fjhhFdI1m3Xt83duSzS57ngx5asTlOmeNob8wPGARJFmc3qDn5so0nt67RS/3
6YmnDV2NQ8lTbWWJz0XgGB6np6RwVovIeGqzJS5agYa1M7CO+IjjxjXNkY22zx78q2JlImVxIYtj
CBydZAOEnK+GEM2PXqnE5ESKSqotlL9yNfjeBIngpK31CvXtJTElXnuIqN3T3eIFUtOMlAfNnHQG
JjpyoT16XgfrXXQP/Pf7oRmuJAlznUo1Eec2i2qndv64AU4E30KFCDOqIG5zMRs3vBgdPbbe2wK+
Q6IA6gXAhBhFBTFoDAZ/F5jZIeqz0Y6GsHey1Cx3VLwODcIsd2Dt1G0Jj3yX6EB1K5b1Q1v1KAgM
Ha25QCC7oFFw3fUpwkoNV6yaGTmca2M8qIiNbXJJ4lVrvAgeMGpcwfynQdbQ7g3TU9olyZvhy8JR
dgVhK/dtzWUW5I4SK8POp0B9NSR4gwUkVU7Hrch5Xz3BTnuXQPrZYUH1NwmFYlsNgLG0qcJIRX+0
h1jS7rRBku98QQG2TKZ7VCENIwMrvxcBTTW380W70GOQbqb05nVAYEOJdoMmhtXNGML7p9bBQ7ZM
rQJZ1/bVswC5Z6PVA+4TowMqMteF1O+VFnU2qH6vXi89G+j28QGK33IpIsDp6qehFPpD04DP1bjQ
b2ojrsngxxw7Mp6HQ+zeI/Kg7mBmCdshaJ6jMad1WbxDLgZoCiPYtpLWOtSl2Tja4AMSkiM2XxjJ
BykFXuhaCOmJ6fib/CzdZa7xMwIP0RtesPFhGm3aiX/tWZ3pyHE83Et0tDdjYwVOkGjZBgWzmu+Q
iHYApXsDQf1bH3S83o2GDpuWS1so5bRT9Ni7at38DjHrNyNP7ykHoBcsfFFHEuo2q5otuSNspriN
byVBVLfAm3EGVKduiZlCq4yjR/7+lReIAgxaLL87Aw6SmehvghI4ZqdciVZ4y0rErMqvAblKTvG7
9oChWCAgrmhWIDgVyuUuaTrPSaVWuKLyD3rAzOt9Ar+L5qanvnZR8k325QGy36juU+DW903JvBSC
3GxLc4gAowiejV8ca22U46vRoN9qRQNYY01AZc8y3jVh1I96adKanp6RFn6bFC9NRyoHtDohsmzq
fqr1RPodoLtov3IoTco7sxyHJFKyePFBBhGN2SWYS43XV3qWnfRb0ZZt/I5oc28F+8doa1fKbe1g
g+v4j649rkk1Swvp1YfQs8Sy4MnGpVJkJ8UTgKY2xhXt8XvBlQ5hZ12pNFwrKiBmGkaOAPJ7wpTe
1Vn574V5kMqUZVnUeUJ9km3jwaijA+nzItDhUNI2G0jxIJWvnP4L9wvwLVGRqShNKs6zwSZqPRqQ
NvOTIlNeyveq8fPyl5z+gfmH5FqhmyVODxt5liRCztHUTPRJoPLWjpu7CIxcmj9dDrI0Con3E6pR
iPIgF/YxCUixNR29IkDjztXux0L57QLb+ouZOouhzbJu/AsKVy3JAhKAHgN7N81WhNwWbkfzPMJs
qibDryYthewkjenv1oyRmsi9RzPw7ztT/w7E9+EvZg1Xd5msBvW7+bdXI2gdcsCIygoKTz04USS8
Xw4hLyTqmGr/E2OWngn0bIc0YUzqPrujr3eFx5fT7adE2nOMQ7gTbOtW26s7SPNX1ZFOW41ic33b
HdYy0aXnmymjqmSJSOYj0ztbJCYcbWqQfnZqd4OjbMOdjO2mgNj7ZtLIeKWJOO5HG6AE/or6XUGK
cZN0WyHYWsqm/3p5XpYW7NlvmT/hWo3CspsH2cksYeTBxqSbeDnC0r4jcSSIzgnCxf5xS2BKaGlD
njBa5UdZHwVNcnBnXkm+l1Jjemz/RJmO8bPsG3YvQGk5zHgS0ye7GRzykDvdjq7Ce5AoW2Of3kmv
QDvy/Vqdc+mCOI88+5qTkKqauUSOk5yekQkiXL1XUE8qJ7iIZ4w7MQ3WbCXkhcPsn6CIuX4crphq
ai+XUYYXoLSr8028dR8sx3rUd6Dk8tOaN97SC/tseq1Pgn2dlulZRzz6svRkbLHe7UBV8xBlasNk
m26sPc0Pmf8UbtZm+PIKssRpMs6+re4JPhABruDM726RWN3Dlz6IcrfyKlhZQ7xBPsaJYQa2Uk8c
AwYlNfunmOR3UqYthA3YuSOI02jbHcrH8Dp2MHs7Xt4o/8ckY3uKQi0XoT7bKUMuiiDBOBdKPiqA
gQ3z/H04ZfZk3dk7tEtK2z8ku7942vFx/4k72ztSmxeFPH1cLNg09Rts45UjYHVksz0Sir1aiCIR
phMPEQqHjqXdXrNqt9Kdej868oG2SvWmbS9P6eLKoTRn/DHywG/84xd1O83I0arJT7UmH4TQ3wLP
uqIrsnb6LJ2iTCBhcB1GmXT6HWcrtDF9PQ8bLTsFrxTCbPzPuE6KrfA4pYeTv4v8dHlgiwEpYmC2
KmMNMb9CqJoURd94pIYDgCW6kcomVZSVYS0FUXns8yCnEPTJ9jdrINQIEndDqFnwxY6qvGYvuhSB
csyk+YdCPaXMj/OWeWJMgxNMkJpK+6bv0SVQV9beUi5znr/PNnUSp6gXuDmbOte1TdWoUKnLZy6r
Fxe4Xt5mK7nMUqGOrF3DkgF92s9OFyJCdZHrxdNNhEobdF9btZtf1tPUkyqOUgT0bOOvdInk6byf
J7fnQWdHZAHro20lLiFa9GQ14wsv52ovvSgH9TsgzW3FWuwDu3rArRVtl2xyJry8Ipf0Gz+Mez7R
bWy4cc1PcL8hS/wTaSbk34NdcCq2oJVehmdktTJxs/ZuWLp+z0c+LbGzrTfEEUQ8n+me3kih0Gxy
X+Mt9gPNj30Fuzdas1leXlD/fN/ZmoUVBvN6uno1FJYtszqmGcg1KH2QI0qrXFm+q9M6y1vjVG2S
NmNa1cd2O/Rbmmdw9u8pjtlQM7ceFxPX/2O18upbHCWPPhOlBqgM5uxrolWUBXnGAaMD9Ralb0o1
0cNp2Isj/GT/L04ajBlUPCooxol/7o+zjwjjWCjSkpvPiwKYlZCzwGqurM/Fs4a6qUiSiHSLObtd
hbjAS5jqx2mwgRNfDd/zXX/40dsR1pTb0haOa2nL8vv9LOLsXkWoJei8KSK3HjmTsi1sf5deD/h+
QQ1Yyx6mO/TTEXAWbXbHpmKYB6Ygp6fqKj7eqhTUu2/RI/imo/VN21smDtzqAYdo+xHO2+W5XXpb
TSXp/5laa5aNxsDAtFwxICyo41Vn1vui0J7qQHkL/ODlcqi1SZ2bF8TuEGeowVKqvPFVW3bGAzgk
1JS2JdnRupGavLgRzsY2O1lDz0xzs1Spe/seu683T0ORQpqAtwbyCAJ5Pnz3SuuQo5MD57U6dIL2
lmfFS27WSA32+t7vgbeWHLmRXrdOF8iofErhtWGCnB/M66xBcXUoNZRehAeojm+6gOxMOOYrXohL
UAn6kwpQicnqiZfYx5Oy0aIBw1S05esdmpryRju4D9MhApET8Tv84NeO5qX2znnE+boom9EKEZtL
T/4xP8IbvHIPxTHkO/1tLIPDSoEhIenWbHTUVr1W1wbUc9je3V1zWx9Avm+Hm+x+7bZdfCho/4mF
/d3HmfSbRAZF0LPVcrv4nR+9Az4te+8xZXvtmh/xa3Hzx/j2qpPs6P3yBpiul0/bnLTijyS5ZM3l
pSXPHFvNL1PQuMHWVJ4DqACxtuYBunhY/hNFmo2wSSnQiRaJ2ZQvgeMfw784MtB9Rwcad0RTn+tw
ayr0SCRx01OmxJS2W7O0Db35jrHAz0r1h+3lSVs6G0lkjcmYAIeO+aQhjVMidwoL3hsBbB7RmTvm
Praw1O9b+S2Agqima/nQ0hTq7DVTMWTy53lvs4jjEYqcl560Z1/GFrnZT8IymwLZfn2HjNJmXUV7
8XA8jzm7cWJFQ1+uJ2aDABIUgGO68xwUp11n2Go2HeKVeV1ajLpEH03TDV3G9+TjRkDDrPQhpCen
AsGujVVQuYKEjeDq0+Xvt3TBnMeZ5vosPzBSD0FPz+fu7oHd99Yz1hKPdFLu09H8ejnUYsJ1HmuW
36Vjk+mCISRcMBotr+mOCXmn1huVCUVP+y55SL6W+zV/sMXlcjaVszxPjHujFJDGOalon2j6C1D1
ywNbCzDLfyxsYJpUJoChlI5p1ZtSW5m6xQiGTuFEprMK6mb2ldQwgYhJF5EG4FFtYod0ZCUtXawk
6LwVJUmiQPLJa5cy7qDmg5Lw0Om32yBzkivlrX43HFpYW8VBrMWiO7n9q4V+FnaWBSR6qHhZoCYn
ivsbhY4c6icolbkrp+Li45H+vmjSace+et6XxuXB4K1KX7rdKTtrN5zch+KXuQUV63BoQNF8V1e2
1uLTcToSNaAeMgfybA+HnW908jgkf8Az8U30PXp1o82f+9qzBVs4xXdIWQcvyU9shil//c3UGhQZ
uMqsyV59VqOBIlY3oOYgxui/DE+DZXkfoLN/efEvTqwxrRnZmryg5y8MNTVdK8qZWKrpaCPQjbW7
2+iX8Go+U1r/nW2j537tjls4HS0Fey2ZnIRqgDYbme7lDSLoSQJx+llpfwIJh5dyeVwLW+5DiNm6
tMD6R3ApkxO3WoCEa+enzuUIC0fvhwiz5WFYSVSroAJOSsY7c/yJgDaqpN8GJHAuB1obyvTnZ2e8
ovWJoWYp525LSwvUWNx4+8shlj4IhkE8aBXTBFE7G4vH272FspCchrR5iqN8L1fjQ2eZ28thlkbC
v8+0AWwiG53dILmBKYSSRcnJ1PwHdUxfLL97vBxioerBP6zjKo3hKLrqs6WVSRHyAV7MbVGrz0qc
oBeEGnCdgD8smuuwhVOSy4O38omW8gss6THoMEy2EuI6H78RRIS0aUY3PsmP+dG3UYA5/UAl6qXe
ryPrlt4rBCN5ovcuKp/OwhGovE5ymJyAPUzHUbhzf9Lt7x+1K5SXT+n+L1JrCx7HhCIHTv7JUiXF
y0GrKEiedB32di7sCrd3qjJbyQyXdtSE52ZYfL5PwNQqKesAyEd8KnTRjqUfrSYd+vB37K5t3aWj
nTP1T4EVlBNeRh8/VxN4Rp9IbCn3G0oVonwFvKmmie+Avb4rnbraGRqcWdgtUK82xm8+497brhXh
p2t/9mKxLEtXJEPCcFCcLxpTGuSi8/X4lJUKQkLtm9EGTwhK7ZLEQtYwVFf2xuddTqNRAbEhKxIJ
wrw2jotLUCexEZ18JIxMpcGqK3YqN/+rMJSu2enyZ5M9SYprLyghaNZopeiFuQkhWKL8unKYfN7p
02jY4+rUQMXV7+M3TMYROIw44hmPVaQo3+bhgPjAk19FTobEsF84l0+Wz4fXx3jT6j07hss6joRG
VaNT5/Y/mjz8RkdsjQzweQcQA/dsFZ8763O5b+ySRiook5/QgLiOk/JX1FWnhvPe1rpgrTi1OKCz
YLM3UTmEkhF1WXTi9KKLgaCbka58o4Wj6uOAZudi7CLbUiNxTHbROdVdilt3vfFewAr+KUpJD5e/
0fTPfdxRhMOPCRjr9Kad32NGBaGqoAoGliE4oIRxmECzyGitJNuLG+kszDSzZ0shimBA4GhCGGm4
TsvgwSqbN4hKK2iTtTCzFY7B89DyumPy1N+C8n1ovljR6+UJW1xwZyOZLWqETOvSC/zopATs0/qt
rZEJKF/0dq3TuTaW2RNoGCV/FKU4OpU5QFzjiV6v00TdynpbGg4pMwQurhC6gLMofSq4DSou4QlX
kuc+1W5aAHmcP/pW6dbQKkvnz3ms2fYpRjfJ4F6FJ3mww8qFhtkBS1UN60oe0j1/5m8AcNuXv9fC
I3xiNhjcWQZ4MAr2H5eeGpYop6l6SDUv+p6/SJTOYRc8Cd+lfe/41+q7txv/9ev1Y8jZGlGj7E8z
MjypxrDHvmtT4KtyeVhL+/Z8VPPvJuGdrlYyc4n3bb5rD8FR2Nf7tVbc8vL4Z/JmnyxqYr1q0a4E
SodDqB4E7/BgbwOrOOichc7lMUlr0WZnHzjwNGqnQSGi4Ug3yV2+w9bczr64R2DAN7gb/ajexZVX
658C5PwIPJvKOW5pRJ3Gzxol5MRFu+ZaOUyG4UhsHNbqMgsvR65d6uYA4qZa5Tx9yUW3G8CaTuOT
sJjZIfW8BX/9DnfYdhEVt8XDGiDjc8YERhGoosLdqIsg4j+ufherJxRzm+gUTHL4TTgJ8yt3vRae
Bk9wIlX4fvkbLsajicr44Boq8/ukQDK8ogcXnRohqa8TyX1Vpch0QpesBqfOO0xj+r9ZNqRoEr6a
bHBNn71gMExJTXAL0Sn/go7qd9WWNsFjYguvU8O426K7dwskZK3YsFC6n+CfdKqoWEJ4nKPRgDPE
RlAL4Ul8TG+E+/ZG2Wrvk52H09rGHv5v/VpNvWpKpflaUX0Bg0hwE8AGhr1k//NczlNxFvSx5TmN
kKJVBWNeOOg4zMehXSPTmssqTXMF9QzEYe/aBL0BuUKqEXXoL2IknERzRAJLLooNZu9Uu5BC3Ihm
cxWl6BxnPtzwFNwmOig9CvSegAlZiWhPKSOx4knBCulq4XHxcTCz8zIb4IubSIadxH22yTaioxyO
GjSrX+6DAF5J2CM3GDrCT+tn87aOulvK6s6ncnaUalYKsaEheufeBMmTzyvm8p5YPGEmhA13LLbQ
4vzx5A1mHCU12Y+cCDjFRIr7MijKdR7ILzKGqZTUdkLYv6oiglOtL79cDr+4JXklqjAxuef12aka
jX2EEYDL7ObK16RgcejBoyqgH4tuO7Ja40qut3Q18UiDCQMvhkL+bD5btxPVsuPCFUC8jShiqHV8
p6WvUlTu0yHeyOnXohj/Io85Dzq7qMQskz3XM8NTW9xmEfI+8CPqbznAwsuT+QfnNb8tzgPNZnNk
22FFqIYg6zoHt4ptjfU41opo5t5NFORb41TdmIfxV15sKg52zUaLSst5bx0u/5Kl/PDsh8xdbkO/
CfWMajIlQR97j7dMwJtwWDlbF25kSQRryxWik2DOe2uIPbUjXTDuf8E4RmJ3N4oqalda8Nb3GI1e
HtHCRiQYdRO6hSJosdnUKlHlQgtrOdMU9XfiYemmDquQ9+UR/SfIvB3Ze4PlAg8jCFKym0oSUWIZ
XeBF2UOldsfLI1oMxr2kg/Gh8T9v3OWWnrvawKq0rBSrysLEt9TMdiKyGENsrezzhQUhiTJcXgNB
BpTM5le9O2LN17My/a7fTvKdAfyhdJV+vxzGkEgrRAvtgtlXQrmWxNPjK0nFY+5luB5ysysracRC
c0ZnMP+JMmcmiF7TUffswlPhmLxMDQCewK93NQ5Tkj0crSteD1thO648hxcA9cQFdakiMUB5d17c
H11BjCsKoqe2669EuX+oVeu69jt5W7VU92UFCK0ZIHabobtX1MNXtcnv6xGrpJbW/UBvVjbwe8C5
w51u1zxsrwfABE4nWMhDZ8Mu9jzIzJP10+WltvhZzn747AAcmwGqZV+HdMFB/ufHqJM2mbBSqFrc
oWdBZt9e09okRI4wpC0HIiL46XvFyjCWcuTzD/AnVzirFGiG2xipRYjq97j17eqUvwe2vnE36R/8
K4JuK9nH4h5VwEBIMkCMT/xN9DsxKVUIqFVfGorduCQ8a2WKZWe5Aq1c/kQTspdyIqq4sw2qQlzM
VDMJT2avH6UCYG+L6luprxRBlj/SP2GmPz+bwaHQWkTgI8KgbdR8FVpx5e25No7pz88CZFJQdXIV
cwUiEacNr6rbbyRkyC4v6KWsSRIn+PrUwJSMeVrvKXWIKhZHwBiQupCCooag58jq3SIrhHnErep+
1ZpsZQH+ee7NLnjONgtFB3oFMkzyj6ODR4uh45gTNm8xBzV6hMCS/kfRCC+8FPdBA6RE8aHYpp4Q
bhWlOmYW8m0oKHlK+DrwTTdd2xzGRLjRM0SOqty7C0YOLbl6KpCrxjvsR6LQ+4VcKT51TfsglJKw
00t3j/jMoQupK/qh4v7FqiAZE6e6LxiL+bFNmTRCcJVVoSMfW0L8K3CsXfliS1sJ1xhVVafe6Cfs
pUifAkqoT93jkQdJflSd6fmeYG6HnJs9OlNvB+vw4xpoXpb5JvNvJpEzTPcRlIdPujOur45yowV/
WvmT7Y23ockDkUV1IgcJXlvbI39u57f9vv0+HEOH5Gztpb14ZZ3/iNm+w2TH8kZ8cfCcLHnGIPNt
kSTtLMSpHNenGN0MpExJ7oGf7NQvjYRcrostmxzpV0GqFXbhm+IhG8MRrxph57XFSmK+0HODd4pT
vG4izQPcf3Z8y3KBx3HQBycykSepyJHXHLRnuR2QSJfN35qn/jDM4d7QKx8h3I573U2ui1D5fXmd
zB8kyGzB3lKh/2PMOr2hP+6wrDUtH/0v/wRL5tigSemMioIpvYdBWvaA4m69vRxwAT3IwIGVEpkH
M6TKjxEtefCbxiq41Xd4etP+K1SAEM1WckT6Zc7laPPhMaYPwaZdcnY84khTK35b8Z5EkTd2UbJD
RESralsBjJlgf3453FKB80O8+XRioQSxmcFN9av2GG5NPE5+YhC7RccSRjH2fMgv1iubfakC8SHs
LOHA+EA3s37KlHbeAdK1dMDSBH75sI8OzW10iLcT26jbyfeeu0Hk0I7QHj3l0bUr2Wiz/Q3s6eO8
z1Z3MeS1YoJvP7XBNgrfxXwV+TEN6dMx888yMmZQxiSRsXjJieAfx517ZV1XJ+vNc8o37Q71FJsj
5hHDa0SYtspKXrq8dRkfCBAEAinmfVxUIANNXODIHaTnwZ7AeP7Wu0UB06n/H1i8pSYU5/g/0abz
9mwJt6pARQ3d/VP+o/4yNcz7g/+uf1W31t48ZPdrgPOljOU83CwxKmW1aiqLcIKLq06EUkNe/tUR
cDak2emMY2PVDT4xlGg33UzucbxT8OQ74kGxXyU5Ll5IZ9FmB44fNkptyml4Itkfd8VTsy9s+etw
P1ibSZMmWCt/LJ45Z/HmZ04cFKOSEc+s3K2QAvkKJp+NwO5b9GlhK62cOYs74Sze7MwZIt+qXIkU
cPS27bbfAgD/mj+HX+DpbEeoasYVrrlctFeuvVavn7bxp014Fnp27ogStj5BwiZsWCQBKri1e4N1
xaZNflZicXSD/hDEK5n7Umfiw4aYnS1of6tCODC/5XZwUnmj7CLH3xUwhN9RnmYTCscClap9tQLK
Wtv383JFHrQGXJOQ55Az7mSyGamylafWrlDBEtAHf1v5sCsL989Ner7zB7W1Uo9t0uNLxsbP9pR8
qy+9I99MC3ctaVrc+byyZVNSICHPSz5yTx2yF8hKh0a+6gv34Mr6Silhcan+E2I+g16IbkLUBOEp
hZNObr/p5GOKqFaRYtr2WIvWyvW/VM3Gw/0/Y5pPYTQKtVsMBKy/jF/qm3zn3xsn75eMYSMA6m7b
3TQv5pfYSfdclfgaHP/mE57Fnx3eTdsMgtqwZCbWoKhvfGnjOf/N+63hVR/WDrvVAc+ObwnZmmrM
GPDwaD4mTykdVsEJ3/wdiqYH4dtI5o8byQZLekc6rkIjl5cQaCAozQgPzRUfeswLTAVfgZOY+Y9N
heAODcTLU7p45MD9pXavAZWYV9bURhUTIRACQBLaDo/kQ7fT2Qz+/nKYxZGchZldUUkq8TjgcDs1
7psr/OyTv6h0oJCG/CepN+SF2XeqSpzarYIHSlxZAwo9yX0vBsh7F1h61v323w8GWLVO3wH6kTzf
2RQqrQqnteAUpMpxqItjChrjL0JQItRhkAATn7/Uk9QtuhFJqZPkNRix3QXJCs9JXvoiUxHyfyPM
7hpWEl5LLhEmbQQpsdNtcGU+pNjqoFJwHW4BZyCnrm2zvQH7SUEq2rZ+Ffmhgh4X2WuH5eIL8/zn
zG4hk5qL6ZeUQ2J4QsIbVi8Dfpa0dPeKHU68q517HeF5fBhWodWL1Ziz2OYs9xUbXDxbuslcROYV
9mDbKbdvjvHVGuRg8a5l1aiWBYUTnddZ7hTGSh/WVhdM9KupGSifEnQD7dbuOUb0a3zeS92e/Aa2
axtw8STD0QK6NZBNuh2ztIb2vFUFKaGNZ1xXb6xdclUhWbinq+MMO/cmOsJGuMEFptsk7S54XvsB
09DmuQ2sVZ7GqMZNz+OPeXeccx2N8hCd0vhk9O94deLstpK7LcaQJdOcJPJwHJ29JEDoN+NQyYDY
3KM7Isvt7vJKs//91oQfSBtC1afux+wbxko8BmJdA/1DaD0av6C6tnK+LC4TpIWmDiMFp09IAzOu
zdIIRVwtjrg3YVaGSreN3QTWE6hAqIfpGWa8eKvfaHEnnAeeHdPIPWIiPqmG10izCgWS3Ki34esn
y9tcK8JNjaWG2QWWjZen4+XqajVj6Que/4DZ5HotMFEpZuT9DiOgjVLty2eX/Vg7KZZ+m6LbHeDz
rXzRpdreedDZC6P328LKk2m6zaOZCxslHTEjfSpqfXd56Sw+Ps8jzTYh53xuefqkyg630yEK7uCb
9jqwR9MG48R7999rR9CtliCNT/V/GSTJx21XpJUyChMwti2lm0yX3s0qeVkZ1VJiTUccVQ8Rhsqn
rrjcGbi6ekATlXsRGYdqn9wKNghS279Odqtn6FLGQp2A7WdIyKHOyT+Z2ZR6VFh4Pyao5Fp9DVPQ
V7zNMFY5rPiC5t3wIsHy3kQ9DiNYF4kIKxbAPiL1kGK7cOReRX2k1u59nPAwY1FeytK/wcRtTVVj
cT9RGDYNVZxUtee/1cRCQ1JC6lduZj3W4X+R9mW9keNMkL9IgG5Rrzrq8m3LdrtfhG53t0TdB3X+
+g16sN9USUJxexbzMMAYmCxSZDKPyAjjGTK/mtvbIMRULRCtQIq9Bqllcytp/S6E0qDgZG8W0Dj0
ES1nqDUoy88/WhmZZBPJ7ODKbn+sIYPnkmN0rG5qD686JuyBfRMRh25mdudWF2F6HEHqw+YFieFU
gaQUj8zvxnJQLnB5VbJT/OsHcCOUQTNDweuGKrxqr0rk1iDFUt8jlIEG4JiCodF6vm5hwy3B4WOO
GO6Yz+0tblFn4T9BM4a+GqyBggaS8kcJApV/bQRYNl0hvMkNxOrCORSYRNEgXA4Nc4hqpSrKuMbP
slVFOdTGWtASBGc5bwoi7l9EWtUITyGlc/xVU4ULgpjmrh2dfF97EOLAeKpTjS5GDkTz4Ft2Dd1G
lZ63vlZQtii3QiCjx+g1KT9S1GwNeteIBr22HCw4KxCAow0E57DsQ3YVpdAmTiJUbjn3rwk8LK8m
6iDeIgcUMg5//8kIkg5NMZFCrZiTdEyoDG1IpCBFtOcaevutL8oDlCuEIcHGGUcfl9g4HaA2XoHi
TBl6v3nYSEHjjVC0fFMh/ezQU/+zdxqMLWvRf6tgXNhcvItymTR9SWEz6yFl3X2fa13kn7R1VHhh
YnHmwZVaTAW034PBbW6rI2R18MWad+ikut0vVQgZ3Twf59u4yHqizsxTHVK22MYioD/y5/yU7BQL
xGWjX8kol4oSm61Tj46rxnNSPi7FN+Cs6ISMmyTJWEmBbg+eMmDEPYcEnKgQtHk6zqzwv59ZAQNV
E0oMy4Jkue5oifUmjYnIcXAnt4jgwRrx71L4Us+MQF6TQYeuxlL2Gajj3fauP/BO0wBqGCGgWLRv
i7NnmIyxOoExdBZdSb9BQApqYFF/aSNyuVjS4vhNldbUTQgr4ffBRy/XxxjxcUQhy/jRCAHn/H92
bf8WZ6/W0jmzOm5MjU6QzLFBUVSPN3YGIfbs6bpj2j7oZx9r4eUhlA0tc2idBQBjf8uOzVE7oHfG
IacjhHvxwf4/D/oSswc9kKhSBhjUof20r7GtbtSOP8CGJPIZgo+2zPKkvJqSNMNhp28AtR/aPYI/
UHI6s0/A3CPEQm+YgzyGpqPFb5rryW+1hOo9xlNTwLWSQPPmA/iw4Z4ijHljnHN//bttQTTwjGDg
C/1jFLKWFVYysGpscozGMIibONK36H68xcjAge2zu8qbdxQNyGqXnhQP/MKS3+1aL3yIHkFpDglS
6yQ9qV66k3NBaLLB7wNohWagXGSjOwY61su7b05ZPFtNSPGudrgo3b3sxoHxED2z4wifDW5Yn/35
hAShO57ILQTefYzaRJ/TkT4IE4C1s0OQZwARjzqKtZZDiMw+t3soxATFZ0Md+vY19epBPn6IQD+Z
+eCdfBJ9F343L+8u3LcO7j1gqTBTtkz6JwnBXy5HdhCp9mdihEe5AxhXYyelrX4VSnOTzsIx4rUL
RCSGYBNIY7BO2l9X/Mzf5mBLnEYptHCFJ9/Kd+wFkuI46YNXPEeoON/EfuQpom7s2stbKG6Awlvl
ei0rQpZRBQVGP5tWoKY6IPZTnjo99PVAIX5TaxDcklv13qrkyiVSNEBAs35ucmYJHPNy6RxGgakm
w0DqCr3FJT6qBwuNPIOi5RVokk9G7T+y3YyO2gBJcv2+LQ0hEL5Y7cInQ2vBRpJmoZgyfaf9934M
d7KU+9eNbNRzYIXPbwClgXm0Ze0tjXCKiQy1BCjAPJl/cFL30FTw7b30vXI+Ml/9ycFD141ugBgu
jS6WNo6Q/FEqxQoY2piJi7jRSw/omvjGi7nPPurfPEePH9iJNzHmE1RMwV35rvnJk6gGwd+a5eVB
2MCpHnmRYBmUN1GuNmE0WQFtftnS5xCdlPpjVjWn0mY3Kgw3B25IsPr1Y4vVn9lcRERz3xr1PGHL
R3CpyjjDnxi78jABQp+kezDB+/N+2NWPMyqvDLNJmjscmzv7CFU5cNaIFFw2Txmyf8xH8AHzZRZu
kpRGqoYfwzQaYdQkfkpbuu8hjOBdX/ZGvs+X/a8l/pid+Qwr1AaoXQ1WkN1CjUODu+CtOdOjd61n
nZpnJfXM/4dHcvsL/2t2EeV2JZ2gytdbQTW/NHPitdZ7lfVOq0cuUYpjbamQdBA0rkWbuvjCLM06
ErVYatOUu0jCiPQE/e6sPwi29Mu3r44vNABNFM/BCLecsozKCkoUQ2MHTdVFOzUaEi+C0vZbB9Vw
t82q6q6Arsg+KfX5GOoQqchqnZ0aJIbuSEMUTKsWPYy0n71BhiRqWVqDD3T5s6m3QCsCzIDqVYla
tXTHolb3WJdnbgOaAleFbqQ3maMCLdEKExk0OmiDdcwG2yuj6ZNN8c/SpidrIsfUhLJB1mYmxIPL
m6RUd31seGEEnHGuPkYpwfiUfDSt9haiLYNvQ00l6Gwp9LTWOOrNfKsnxYmmjDmpNDzWWJ4DKZPK
N7QMxYC8VR02TL2H8rAjmXl/p0b9O6TC6P2sNKBh7+PyCSyOGnQfAJL0ylQKMSECBRIJ71Zp215U
kqOdlb86OTEddSat32YQRdW42DOVHLRfIi+c44Nq2UfFiveU2A+zEoIy1FIIn2K4I1ru5wNkM0aU
wVtTRg9KGXO3ybTPdMh+RgXZtVB8w5V/tlPjdUrm9ygrTpHODvrceL0F9WON3HTj8EPJpkdm2J+t
XvhcISCJ2eBYUnFikBRupnxnF/aN3eUPupTtMFK2y1TtaNb1HoJVj7SJmxvA7JvdqIwgVayMZJdb
5Xg76g147DRIsMq9AboPVcnvW62boHM6dKA3z/CCzVJGjzpNzUfSVNqjOZIZ8pjG8B7bBFoh2pCk
N2Yu7QyzCaSxpG7ZJR+NRF7HuIkP0pwkbptrw0MMqfrrx3zzNhkoFMqKjdmA5YsLNewwqsbKDtIc
Z7AoINcydRgLkOdB9DDxdtrqPlmoQKFopnDZuUsflZRtprZaYgd1aLK91lmzZ4f5XV22k9PKgK/O
BWobYWbV93bESbjaaN/kNSCNaTZ8ZPOguwDpjDdKWO9nC8qohIIs2DDn3keB6Zs8DkzwmnBXcv6L
v8IRMBmCWgIA3FXxJZ9rcJ3VefQ6dukN0dJbMuqCXeH57NIEpkrxPHJ08aqBnY5zVpXtEL0qhXos
jRc9706RAbzf5/XvvEoM+VqAk0ZqiEAezMv8IJy9EEPTGJhTR4Vs7KfEmUfr5yCnlduow6kzJijz
gEDDLMed3tLfeWb/TsLyvtKQGTdtLVjzqk78z2+xNQRZGLlBsHv5WzAw3DNM8EkIUcK9joGzeCc/
anuOprY9EbPbqsW8tLZ4MNosLcZySiO0eVHzjhwjxJzHCSzre3rk+dyAfjeBbLULYdwHEZJk636h
1oohRaxzzX2uDCkg+XQiAbHSgCYFJJrU8EdYl38/wQALFui7DISbOEuLxJ/2M/RDaE6CxMwcswvd
lEGsXZQVby7nXytfjY+zU5Q3EqPj3GI5Qw8iJfNX3cW3KgtF6j7Lm8fjc4jREN0E/yWXv7s8IaTM
tVQpbStIx/Gohc1NlGQiArLl1eM2MM+NHglw1GvumEmqmqnggcSsFs8QYoarru6iamBOS/W369dv
a9/ObS3KWtWoQ8CFwlY5hN+Uid2rifQ+yNPxupkNVPjlmhY+tm87IkvQng8qCD8DgH+btbEXtv3J
gAQ1OthP6GbsIQc+oPove7NhCdLIzXVCAw+9R8xKoPl0+d2ylBphTztEvMw4Sl140KQJg6Rkd32d
m5+Ol2Z0Dv2xl72MtB7BrFkgsNaLFymK3IJFzqB8yrkieB4FhpbwaLtDSSQdEeCSEZJeMjJyK/HG
QvuYklJgagOpgW/376Ksxd4V0pA3esYDW3hF+4ZCqwy9zO+hZ/l4lD1MC3nqjrmm7Mhe6uWF8/fc
7fgBIIHFE42CxwpG0WVGWyLAQeGhkG+LyPAZ6Q5Dj4SNFdPNQAxBtr+5uUgP0ZbSgahauiyMIE15
zAocFigogILGh30HinFQQRWgnrYt8Q48l6JfYTe4spZZ6hQra/Hp4vjZgninG2M6vrKbj/9wNlHA
+L+2+G85c5EVUWoNoAIrKNJbHdpFRWnuJhzMCAqA1y1tOUmMxSKxBuoF8t4Llx9DcdJMCmIGSjcc
C22+T5joqeb+4jw84T4SEqQoYfBHbEXWV8a9WWXI/wIL2u1pjBiN3dNYuQuT54K8XV/Olu8wIVKE
YiseSjyYlxuHRm+sTRI+EkGuYGfQ0VRAoQcF1+tmNnftzAz/+9n3UUpWGLIGMwP0pHTy3Mf/5WFB
nmZi79DPXbE363PdgJ4QFgD7qF296u7DlqGMFUuObImI1jaOtg4KBvR0wTpIMCl2uRzITSaUorkb
KBO5DQ3jtU77g62kz4AZ+dd3boMeBI/lma3F0UYYI8dZPFmB/NT5Q+NwNpvEy90a7MlH25Uf0mPo
AM0SO/GraIx547Nd2F68bLpSjzUtZCswC+kZULP3uuhEcSk/YYvTDmyXDFK8r0rzMhkiEN2WZIPh
6o7a94oM+6GFWKle20DQPNOQOtBDxwg6c+IZbRWdBANR9mltCk7oRtFZN1ExhBgfKu/oZ19+0kpS
JCnW4Bc1jR0TqEqG3Z0cgYghmTydvXeWoGm0cfFgD/1zXHXUO5a9Sk1t0y43EgQN6C307KWwWyS0
mWBV3BstN5doIPtGm8OwV0BAo41HTYEzhF9EStdifEqqn9uidBIlcaVY31fFz6J8vX5kt7YSPRXc
Dc43uso5jUyerdqOjGAyM+h8a5bipCSjrlXFp6GyvMQwnnIiLPxuuE1DxjlSdNA9gxJ08QW7ImZS
OVAj6BqU0v3oedT9ETUFn7e5gVv/pk0PRnk/eXzgX1R1FBlf3NKIxXUMiJQR2OZPE2PFdUydBJyd
pRk58X/JCHi7Ao4HouryioqlbQmETvXcCBppcuz4I4eQPDQ3BYfnq1S6OD2ocOKE4hVCLW7Z/FPG
gkSDxHcUbRDqpAoYu9ymd6G4ydtQvcMcGQirt1J18GoMIK/3R3U/vwIw6V0/UhvgLgupFpr6eHLR
EluGLW1hksTKQj2gxQvOnup2WQ9p1pdx9sEwdEzUozxPx0gGG+t1yxuu/mu6FCVJcKOuguuO9raM
hEUPADhx7KZwqwnLjVA5qfpIERjbOEUoCvFvivQIPoH//eyZHKssb3NW6cEwVp6VfkiK4YJyzmER
iq4imMtyZTxFh4IqhM5BKUQwDnhpTM0pRA9VTPFGAAq5ESqdjk2gtKtrXklVQY6yfEm4MYw9oAyC
XcTQ7sLYVBrVhF4iENEG8LX5H9Tern+nbQPoGuJ8cMTwYutYhKFktaAw0N4p3WNsiRgllg77nxVY
YHjDUDq+zsK90LZEZaaIKaRvTYZSKGSr7Cp7TytTRJazWTaCV0TpAswBPNS8/DJDh3qoFEoxiieT
b/6wDsZNuUe07seHUOK41b+Mab+WhlwAXBKGjGO++DhRlU35GJL4NUu11GlV+aOl1rfr32dz+/DO
qZBR55W3xZom0hB0yGBj0LOjxoZDa9Y71WQCeoLl2/O1lDMz/Jic36BcJkPbmzFkNciNasj7PMPE
dJjRvVol7jimFErnlahlv7U4wkm5FAswvxUh39g0HRsLWwostHHr8VCmGNzXf1zfwe2aGoSPTbhC
GdjFxREvqdTNkYaa2riTbAd+OMbDFvnxg+Qa36H47YafHWgSeJb613pK2Fe85ohXQPyAzuqS3bvO
Ji2uq1kK5h714jbWZDeMEgALiRL03dgLHOEq6v3HHqJrXgXGYhdH0mAkS3pjgL0HfT/4kexapaPc
Dvtyr9wXb9adjGkDZ/il1JjfED3mG4cIi/2f8SVpkD1LJW1VLDaroUaUdY5EfloVIB/mj1DRd52l
CC7gxvm5MLioQoyYslAMG6slmXqT6Y3LOgwClGx//QSJ1qVeXo6YTkOb6xPAPLZ9nK3OtVLdnbUX
jYEqYnpQ58/r9kTLWtz53CjSQpqwLC0GGyCgryHoryEeJwgONlz/xe4t7jxaCTZtslEKkla7scbx
Np9FWNeNlYBRG9EsvgTIjZfeqxtZnKS1BYSc0aJCY/uzctBGUQF2q0Z/YWaxEhZnhlEyHWZO06k5
8hFB7Y7Xob6mFQSHbuuZgTUkIRZB+r8ixoGjwZum9BxjGB3C0R2PFL16jsgDVGBIMQYm4l3f3kYb
SQ8HNq140M2kiRJlxgGsi19xox+7EOySxV+LfMF5YGH/M7NkYo1DO5JYJAPoWkGuZOxfbSuBKpV5
Cwhs4nRN+xZTei+zeteVY+1WtSLCBmzEVhe/YHGhbehWx6zDL5DH1G+ghqznzOlSQKPrRnCpN01p
iI15XwdPz+JViCgo9bUUrEJabRzQ4D1kDBcb0LXp+a9vMxpZUJQ1MIiJcJh/3LOn1WAV+gEKDGXh
jwGTXlH/LVJFCevGXb4wwld7ZiQySNRHGc4kG/Zx9zpCYfg/rAJdPww2g28VZdBLA1VWDKqaAtDY
hyd4WqdpM5z1vyx9fh1ARG+AGmFCdpU0qAXYm6IQjq9A/zylJ6XH2Gd927PBv76aze0yIFVrQ3kI
i1l8/DjF7E5KGM5Zl03ObEkKZNtF4iGbt/bMCH9Wzr4J6DmVtOthRJUeJ+WbYXzLC1F0ve364FmB
2cEQ7kp3N5egUQLWJzjxY36veeNh3ht7TviSepFwCG0F3fn6QMicbTDuYrhpmdkmfcOGAjDaL9dX
9p6qO6Fnu72v74zTcGu9FU/yTdQKPO7m18Iss4mRSU5FtvhaDZUMrcwoJhgoOigPVJIEh3vTpUOm
G+07sB7Csy9OtxqRTjaHUgpGKiFBD6v7UdWo0w3MR9n/lIzGqa2HAHGA35VK61RK+QxFuMTRIxFL
1NapQcDIc3XARlaV5QrQhnHuQFFL8n0Rzg7oIJx5Fj2ZW1sKn4T5Gkx+reVfgGeBxFushoE+9jcF
m1/BARdcv2NbDhYNS4zTohKyFn2xSNgoWjiEgS3tujpHw/6jw/SEiNV7c784s6+MQXFllfTR2hi6
QWMhylelW0eNm/T4t5CBhMd45zUdfvIBNP2fGb6hZ5cZheS4AKlMiHtmglD6g9MrcblShbgmxOR3
ol785gciwJ8QLreC6fqFvYxmac9mHAPpXcbnl8BWdv37bOVFEFL418TCP0FEblTCAibkpyRoWq+8
54lCdEqxrL52bWhs305HjpH24leBbX6hltuJojPQu5jwIqiUXS5P0ueh6eLSDuyX5gj9k7v2Lgdd
VTM50231PfTnX9cNrg8jatQq2q+4UIC3LgNRFlNbRd3JCqb0ndUnA/rHRn2vaqJncv3ZeC1cRYka
D4uMV+RyXR1Ax1LMUPkv2c95+J2NP6+vY8MDo5NsAPILMmlQny+hMah8V3YGyF5gOODf6dB0OtQj
CEYMkNL0f+LRU70uhXquqNaxIgbFuvC8QHkTbAz8Qi9cpB4WZkf60QZqk96TE4rDO/PR/AVJ6V3k
Vt/prhQtdWsvzy3yv59dOfTJDRA2wiIDaxw7ci4A+tv0yIPiGm5/R3eyKIFd+xKsEQ8MSHxRb1nV
IwalUrPeJCTIO8hE2spjpbV+k+qCHsbGcwM7eK7x2GA+YDUBGGudPgB1SQIoe44YAZTeW9O1fbDx
9Q4CRBDG/D2DGZaD/oyFdiHQW2TFYKYo3WgUSkfQsedTh7FLT/meutNO9cSjCBvXDcOuX4JKio2p
1MVhMVtjqLXaNhBcf1h0cBR7cMLi2xyr3vX7sHFGFP6KgecEwkqr0TWISMYz64gRZIXtqKjHTrN1
uG6Ce9pLV4UTAdoZFOBQV1w1DfJQraKRWWjL1Pdhqnspkx07P9WgwMDrv7tubOt+4+WHFByqsVxZ
YJEBVU1HSWbW5tdABWBE6g9zdqsHcEUcgNItnS7Isr1YFXPrSILUC8PxyGiB71s65B6THFmmJiZg
bqPXmjtIf+B0QKuydCyg7h8kcW9iXVYBmulfk0u8yjTMRpVKMMkFQDmyjv4G7ABTRSCZ5gwSXJQD
kirvGhMKmW0vF4kGWIeBl17BOWia1eUU46Oyb6OneSlc6B0yTW/y5le6s4/C3HrDtaBY8D+DSzCa
xArJmCvNwBDpAFIFxdH0g+SDmNorg+ZZdTAUZvn/wZ+hqo/rh5uIqvgyzckKs84b00RfZMicHKX9
sgmaQjjAv37MAX2DNh3EzaAWu6ICQTabKkzt9UDdKzt0QfYcBmS+DHiLoKjiDgL3uXHn+UgV5ywD
wckKkRm2mGiOwOcdDEo7HEjIYge110JQEd86IhdmFs8P4qac9FTSMJ1BKSgjuj1Gx3zmJJNfvRV+
tZcKweUXLYyfobMHL6Igpo8HWEy0BsVTuf6GYEY0wb9qCeIhwInX8eqAH2r9yCmsBWQwNrQAqPDO
jfL63RpKglGpCnD1uv8sS5u4U23tjEYB9zK1UsFQBI+BFg4VvxvpDQKJjcGpMM2isY2Z9pVEtvsU
Qy7/hduOrxNQExnnBMwicGuXu2kOYdJPgN4H1DJ2NqhPtdG97qxXjV6YQM8EZx/NHxWAo4WJsNFl
+OsUpXwDAPwEggY5NR2rL+57sK3SLvX17IbOtRvmsifV1K11TFJQxZPz/hQlP6W68ppG9npA5WUl
uddSyN0bfyubh4ARrBqoGwJtS9DmXxyriiTzTNTWCJLJ8CK0BOpC8EU37gqgcRaeLTgamayqEKxP
wtCeMx2fVNuBpeuJvYOFC94UQsMPJmJt7/rOr70pxl0hvAnHjfk7dPMvv20o1REJZ6IhULuNs9Kb
lPuyEGl8CYwsy6FFb7CWJjEW1T8n9KOobhRhB2wFpOQfB8OTGLiCR0NIv/g4atrHqLNMWgBwifIt
ejZ2OrpTYFx/tJ8tH4XPJ1lxpp18i+Fa9Gxkh338/VYanDIE9C/AEy1LOmSUa4QxtR6AL9VRw9+y
9mYokeCmbG0l/uf4B6OFkNhcRDVS3MUo7JVaEOmRF3G++uYzr02BlY3gCVw7gFxwqTmNrEjvbJWC
9art1EB90v+kOdAWzDqBru2PvGP3I1BtrYtNzB9ENYh1JHNhd/m445FVjRH420CxukM0K2+9We6B
XvYsM/Eyq90N8iyIStdvBd51E5kK1wxGh2Vxbqw6ytMyY0pQWMdcf4rpKCgPbBjgA706KhC87bA0
UMxtkUhTKAfGOO7mMj9m+fP1k7ei98PZvzDBs4iz986WU7uJmC0H8dFyVGSy1McAWlE59qe857S2
kqMczEfprbwd/UR288/2pXIH2dEFv2Sdrlz+kIUf10GV1icJ1jpq4d6sCyc1ZtdUUY+ohYHgOlji
tvi2ojCGnjT/+9miSQ9eZ602sa+gC9di0KHPBwZ6fhqUgfYj9kWFpI33/tIg/9BnBpsSdDdQcpCD
sv2VDSdtHP1evU0nHUWeJzW0dwbOTtjMgmBm601Axx0BIeCxKM4tMwqIgTahlWGh0xMDBUIBkUQb
pWL02zV/OkCd4fX6cdr6iGf2lulEMedmHrewNwBzNfU/Lb13aHmsm78OP6FTApyRDKSeKq/I7Ic5
t8umaeVAT6t7zEbe6mAJur6UjbvH2bjQatHBiLbq4nd6WdFON+YA0ojPbarfWEXl/b0JQGUANwSe
HHntwiMPQ1IgQ2/noEJnXhrt96I1366b2LrfAAPg56OpuMEuTFI5DBPwXQXkDoUO3peNMOZLFCcM
Cg8UOocOJBEleNjMl5w68q7cFXv6XkSHWRQCbbw/579k6aDVZpKlecYvKTCoauov3fiSS7PAY4qM
LLZ01jE5nSQwEsNzaDacV/NLbUQs+CIr6uV1lkqjoAozJ/iq3zrt3JCdolREML5pBPVSdHjkDdBW
P0ikY5Y6BXPcvCV99VlJ/SkP8+P1E7JpBtIW8BGYw1kBqCDg2LcYsJwCiPnua0oAAqLRhyTNAjsb
rgHlIWQbBib7cWcXXyaelG4uo2YK6jp+JqNxk2bQgpBVA/DMSeD3Nm3Z0GyzuN7tCsU7MDXPBjXH
91FRjI0Vl6Q/hyLxDKhQ/PXuAedjIKqHnAz6sosgGIInRUeLSQ7S9KCz0E1MKE3+uG5jwxOd21jS
znYtNSmqvnJQY1Q/md9mIpoF3IAsAez07zKWECmoUctSmGEZZbOTNK+67YGnwJB3/pT+Tt6tV1CG
Zz+sP6UHiI9rBdfXt/VKIXyC+DI6fyiNLsMcEz1nPP/zP88xyRzonHnVjfUUHxq3eR0cUUlm2yCw
8igjA2y98u16NKUpIbmMQhsUfRHr97ITag6HKYKjylHfQXYoWOPGkeS0mojwUVdE0sSv4VkEULGy
rkqaykG/Y8cM7EB97BiyU99xqVTO6ptkvpQ49qOI4WLLMOaRETwCKIv5ksUJTaahADBBnwI0UR2j
ezcaeifTj7AKBRd8w5EQCGxifAXRxho63zA5SYqhnIJWeifmfa796Y0XwS5uBG4XNngScLaLmWZ2
U0nB28lHc5XYsX5yEub8qPhphwYg3QmPCnfll4USPnuA2jbomNG3Wma5cxsbaTOaIyxqO/333O8I
ZHNAR+LWD6WY+2tFAYN4HDL0aCzxigafLLlcYd+nAP9UZvcVmlaP6qsiuTGKa78q394XfsecDPQA
I7pLwqVubO656WWu3evqWE8Mpnl5FPSsbmHv0j3XnsWgMwTRMTsvCIA2kBOoPmGAy+Qjwhz0dLla
20wwVJvJQ2A98KpldGLOsCuP/yAn/sMCUVYHUBjsKlwJfZkBxzJJbAoC0K/TAx4Qz8S0HTgE9R3b
x7+jwhE17NZ3jyNbOPyEJ2+rqeSWUMsa5awP5kHzFJAjjna9r81fmLoWXAz+el4eUzyuSOsxrQgy
G2BqLjcSiWgUUp10wajnXqXftlnuKPPNXL3FU+xU4WuWPSnVHwwECHLgjXz/wrLNWRzOrqSip5g6
MnBqOOA7LlztRlGgeEbdzosP82uITgJzxKd1/Sheml2EE2qjlNWoYcG1abgVSIudToM88/Vt3fp+
OJ4c/4+qDDStLtcGyBpNMn4j2hLsEdFTAcXoqv3TaO/X7Wy8vxg4gjo5ClDgWlgVMc3MAP9yIrFA
DX0KLhefBcYh9rCJ39rPunTqIAShd+ZzQJHoWqz9Nh92Ql8eI6G4hcsHop7mrB2auAsS+hrL73UE
ZDQQf4IVblohyNQ42SqqoIutTOM+05V2wgr3SELc+s5uoZERexBiB61UVu1Tz/Y0wbXYOCQ231Rk
cbh8iCUvvx9K71rd12EbQEIGx9B2rOTt+ro2lnVhgZ+gs9MfVknStn3Mgpo2ezm3Dlnd3rFMBBPm
xY/L680pQYF1BXodUKFlfCb1U6SzxsJChts4aX5kluSE4asVQ7W3sQSncaOkDmsYFAaPAqjV8Bhd
Lqq26zbH5F0bpG//8HQTBCY7LXSq3EVtCK1x4FMaPw+mGYoQp9yLdvrz39dE8SMw+AdgFKdDW2Id
ULVou5LEbaAn77nRQdHN9sZJdPg3QkGCeivSHhXDRLa2LMxLRRFjZl9uUP9CT/C22HHFtulh2En7
fCcddYH+yPq8wByPA9HjJaj4Lvy0pEAavOutJrDDh2aijqI9paJhi7XXurCxHAFIOgM64BQ2oioO
slb2yxxsnobsRfMo8P6bywF3CGe7BpnI8lZPg42JomlsgsnIwTj0yTrVLWeRKPZG+QwrgsABJjj4
CNPydaN1lVSMoXGa2fsumQ50To4P83Rnam/oiKIsKbtQl3avX+2tbTQg74w7gJYAOliXt6Ay28Tu
CWsCpQHnS274k5E4of6W1qI54q3bjXsGwhfAXlBzWripqCaSZc9mHcThsLdDbddl7X6cKq8vmqMa
0b+eZwPZALYS6+IecOnwKZP6atDgsyQGKh/FaU1RqWdj6+DlOT0RSmhrVRqzbSZdyTVcKqujDhkw
Yan0kSfrOVQgK6Fo+pbDurC3SAt6ucwGqZ6boOvk+xIzKBqTnugM3lxd6wrQy0kekTpwk4Xy5JR9
CdggqvZgg5IdNbIex4Q8JrN9AHnah5zmqQtU6Oi0+WD6cmL96PU5+/uzdfGDF25glnpVGU1s0BR/
U9I/ffkkSY/hKGifb9zOcyvLwoHURijG9DqcTVGeWJXfk1m7mSciQIyvX1lM+KB3BUldlGSRxV9e
FGlQKJmbrgl6/Xc0HlkqKrdt4N74MJWNWiy85ro/Npu5WpEK31d/sr7NtxyrqCIguwXdqNcdldfu
5ySSiNlIxGCTc5whckdlZ/kwTJaOgQtawCZmuFLgfzWvs90CGZF2RwP6S8e42udEnPxF+bjuePjH
Xzz2F5YXMYVtFqxsjbwJoL8DOuZ/evPFSaQ4ueVV0fME4Sgw3XAFy5m8gs66Uo1YYXIkJ8WpXfOo
7bujOKndOocWATkTOCdQArYW8UTUVaYqTXMdqAlEdcPhNKfFSxERkV/b2ji0voFoAkSYw7cuD2JR
hDLr665GPX0Ihra8CxXccH0Yn0md/JiGZnDicO7cTo+/hwX9qY3TC4j5AWQcdPMETtcObDJJsof2
teqOhnaHECupIF7XWYMr2bPumGk3O2YT+yDWyxxCyu+6nH6OQ/xNNat7S6G3oQ6ondx11CWEee0g
3/cYamgM+wTFX48TLtbz+K3JMttTSfyQ1m3jp+1seaGST06mliAQ1EE9QNR0AvMYlLTDKavcrmWl
f/2Ybd0qtO+RenM44pputQYVZASMCD/h2eNI/VhxEgwScPmNqPUSJJDgEL6xBSHDxmN3YZV7k7OI
uc1bDEhaCBnsynBsjf4gRvsrVONjM5h7VtDd9VVuOCfE/+Di48O7gEgtPC0Gpey4m6YmSM3RzZJj
O6ui1GZdN0Fl718Tywy4nUlUNx2803QaPdDmHsaf9n27m93GYU/Tu6hR+pW1LPzDhb2FvzXo1JA+
hr3ZduST7Ba/1NqR30LL1UH3DZquDBQrptf72bNR7JPW6d8iVwEh55Pii4ULNtATl8vnFbSzD9or
UmZaDT6ovi+C5jbeNx5nD4bi+70KyJZyw27mJxA1VW/N6LG90I3xx/3adixqSFlTzaxRYL/1wz0U
4TRPix67fX/gBzmZoVHv0NYrMMXxxmWXfwubu3y/r/2AxYkuRlkt9BRHDPzrqJuVp/mgH5VTcqh+
i+jFNzwcPj1nFwdNAB6mpSfN9HJQeUxasxQjxBN0pW0nTotjrIQ/SRU6+ZTcVSEVBXQbHhylCd4P
VdFQwVtx+Y2NsQCyys6agBRaIPfaoZjZvmw7QcCyeVnRCjd4dsTfpkszTAPpi9knTWCGIWa0qYeq
hXfdH2y960BJgUIOuFekYcs+VFTPmE9QafNVYI1u6juOeuXSYcZe8+NT5LK9uMayfUnOrC4uSdFK
k9xi1BeXZMqcvnchnO0mL/0N0iawtAGHugef4G1xSm5y7/9BnGDLRwFvjmUjmllzqZIsL1hqWniC
70Ccc+z2+X6Md1yKlSstte9Qzbi+zyslADQ6uEb3/ywuYvIomdp6BJkOogt2jB/B2VodtR0qPyj6
MIdNDvs/7H3HcuxIku2vjPUeNdBibLoXkKmYFJlJtYGRvCQCMqDV178TrK4qJhKWmOr121UZL+kI
5eHhfvycp3HHVHeQIDxoDhghBQ+kdTbo6khvksbmjte/aOZRcvZBk5ugrlCzbSR8kCad+vIg0W3x
S22XCoKzK/1j3FN9i8HQjVDJYSZ/HpAtIZawkk8a0BCVmbhrlhjNzL2fuH3mUDtGY89iqm3uFP38
gslhDcMkkGTw0GKvBavivjmhgz3fMmkjyek/yat2x/0Hl6zO+h9R3oXw0PSSFbJOhY6aXBxVaP+N
/EvaLqRNZrLM2E1/WZjesSMltWikSnEcD7XN9q//wgA7NeTJmBhVddutlgY1Fx+f2ZzOIzhFkXbD
qGSvXkvbeqXdyy4T86AL/C9z3hWATQTGYM1DNmXi1cdEZMGlX4CzoTzpSr7ie9kN+W7BzEyzGSaR
4WZYRgP9UZP4eBwFMLN02BjtR4YWpUcERSsJ9CyaE7QmRDFYHa05IOoLXGkpNp+5I3+anrxpEtC+
FzrzBpxO1lwMpEEp/rp+vi+4TL89DhJFOktZMtLo89uDNKVM+0HAycM73+RDH76VGLGV+4XihUGu
mUaTvUNI4wAirtzsQGluCqDDs65/x+zx+/EZE1cvBgAfJAZzAJF/kHK4dGUx5py1gbokyJBZ5Wxa
MedIFqlZ2hVHPngWmtQM2q/rg5gLqlCR+NPAZL3UptDlJGwL1JN0lMfV/D7Oq43g66rJd8IjJ5Zb
4P+XEn1zw2LCb2jaA0AVj/3zFWyMISNpW8BqSlbgsLQb7v76uOaO2k8L7At+BKupFtc9H1Q4asAH
EUO0BG0bQEv3upVZ14FsKHoXAIRF3WhyorWx8RPSYn2YSnF3Q+zWpDtjU3rKwrmaCwgBYwRNKdIj
yFROZiyswj6XwegF1wHIpnEXdZ+NFFl+1lt584YWf4uUwub66GZX6YfNyRwOXKNkEoVNkp3SeKdK
p+t/f/Zh+nNQEz8ljbnSxQoM8B4KDIqj4hGh3oVW9GYUVrYXTeLE7/+JTZx9NCtAqxc0T+cbQ2sl
sdG7rPiuDROru1GRXvJaBEi8Xb7KT6Vic78WbLJDNH04ICYE8AWsaeiQmC4eXwZ9Yaj5Maem39nw
EgyLwlnQC050q3yUBQDyeFtcaS9EtheMz53wn8Ynq6iO4SCOJYxDqemxPWYuuU03wUO7Y08nyfMr
J/2FvuPoNbDFhdt8dtP+GPdkfWMtCOqs0HOcDlysq3aFpsu1uFoUgJqdXzDuwZ8wkM8US1EOiVoq
IKFFIs3fBHu0rzrwZcit2LUjgiyB28jv4WGR74/N3MWyomwAUDgqWODrON9KvJJFJalkNrModZol
Yjwn9sKd6GaO8VJa4d8X7WZXH6tU/GFycucIKQnJyGExWedgDzFoecOtfA/lyIOMMadW44Yp4+Ip
LXpr2IuA6lm3+sP+ZCcXhVFywQj7SFp1xHqud7JDvTvDEgE0baBEFa3iRcW12eX9YXSyg4e+iGjU
YJ59AfyjxZPMwwXqrSnES8/fWUuskUlFBhrX0uTp0KS9UFR0zI9V31vgnFgVGW/2yV2gLVxPs3Eu
hGkhTargcF6UIzOuVDS/MfI/MTgjmt0OTPnd8HgzMtHS1D0t7dgZkDCy3CwoxOMeSYXp814TUwFt
p5hJJgKIrNyOfBYO61A2nihkgbqXjAL0lK6z3wUwJae0uDv6Hv59vMz5d0y2MU+QGlAKfIciiqZU
E8svZBSMEpPzv667v7lnGoaMUBEeH0igqW/goqoT+lGAKbQAVHvAR3oT9aJQM0EkZeVf9VZDV71o
h7UlG27kZCd1wQvOXXPfPAioaELz64L9CDs3ImqGT2DImfylusdcIxvQOrw9rPX3ZczMDMzku3qC
rr/fLU7e5Gns+3U/dnATUOdTXJb3kO/8O4WumLaFshHt9JAj6fuk3XWaeX3GZ1wE4lQFpW8QuF9S
8GMtSmUoKSa8EEyuuikC6qAVesHKXHoHdFLYy2C0QLLjIvLyM4XrKokdILR2hKYElEm7Ck+Qol+L
NmMGs1eL7m/GP6B2K6MXFowTujjFmSSIwSo/Edlm6pzoDhBWxtvrHysXCodWtIJi0ClYxCbO3DOs
YgynpOKSg+DM+T3T8UXe+X6L8MEYsHElK6li+/qiCTNX9ZmNiY8FzwYXNhQ2BCCfWrMNTaUx8d/G
LQMIElddD7cCSEqQ84X9PWIlbzG/ysYxuU/PvmESLnAAXotKiW/gN+Eqvge/NWQkLdXM31S3/URR
fmk957YqetJZ5I4q+QXms4bulNEGRX4sjfYjEpFlLyMAhAXt4/rszi7gX3amgEsZWRMgr2HHgMaV
KOwicSkLN79+4GWA6gVINcAwf75H8PwVk1GvMBQEBvpX6gBUduq36Spyg09/ZXjUxhkUt9UhvI2f
rg9v1seyRC6jmEFdeBoI9bLIt2kRsKikAq10sikSE6xr/Tq7DW8MCwLEm7RGIzcpLLomq9SWeXOp
PMAGeLF5MHJUclHmxAycT4CUijGDXuOQ9IUtd68JKgK6MVhF7Kb1UpZjwdi0/SnP+gDvCCxoV7/X
g24RyOgVIMWgeYuy35JswOz2AQkYy3XA7UyxRH3nk7LQZHrkUdPMkTfle7LkTtmNezF9f9mYYol4
tUvVPuDosdlk63AVbnA3OmQvWSyMXYpDZgcEPXvA1AHRRYXjfK3UrAO5Wd/TYyZ/NlFijbSzrm/J
uQViSX8YAOcEmmvOLaAxpSkLGQkGgx6VdtNIWKPiowEQi1tMZsx5EXRcMb40oMsumlC00ajbtoqK
o46m99F/oepHrNH/ZEAqjjePmgkMTQYkt1QAl2eD7d1ItwEnv8ukD91Gh65eBsiGV+XQ67w+h3Or
hAOFeAUtGzJgGedzqKSJSjWjhEk6NCYo2exap7+u25ibO7QPA5sEHiewvkyGxfXQpxz4MD/qQu1F
mr7PMsDPjWIplTFrB9oeCAAZA8kUutKVbUGGIcITog5ddJrzeL0AnsSLRWZfH9Ec0BCUchLaMZHZ
Ui+Qf5SXKXiUFDCN2MNXug9XaAGBSC8ZLcmK0Iy5lIace0r8NDg9um2tjRmnwSCoXUITwDLQOTrE
1SzxY2hRDAAtgJ140vr6OOdOGHq/BQgSM/DMNP4CytJvElmlILVDt1JcZR98Hd8SI7xF8nuVFksn
enY3omkCFE5MGW56AIwIkvaNhFG2ycvA3/H+y/XxzAaUMtvnYLZjElUTpxSgZa5X+5Eea2O0Ctlw
0JMabjUDN5cO4xYjB/e0Id35EIqxiE5B1d1UndsGRmmCHuFJioJNVGY61GuTxUWei41ArIGEFcjI
cAWw5fiRzyxFPQloizsgRQeztpEL3y5GIDfiJ+gNGNAMlRrJbPtf8vgUZ+9g23T/k+nRcMMz2DqI
Z9gH/vwAqihhkA7Y1pLFfRSr3u1R8wIdjG9/IDDMRgue1sq9pUr47Mn9YZftix920z7n21zqcFfg
2K7HyICyTCc+BgHSDQtDnJ1j7GT4B+TDsRHOTaFnrdSSoaJ4Umgmq+ihb4uzGFORZPU3w/vSNTj7
MGRH5w+D7FL+OTYxagSprb9Pri2PFrSAJZBB9asWTRUGmAx+EWfRKD/3iEGSjNdBTDbDH5IKRKjE
PqfHELGGm2T1lzGM1FTFMLJlJX4U1Xjb1wW07NX+XkzEmy6WlJday7hVWsaSJ7fkJHYRhAuLxpKE
xKGF7tG2crLeeKA1EHpKVLyOWfuCO/MloPIOXRufgc4Ru6DxsYS6JISI61OZq1tsto2uRAd5VF7i
VlrzMnef8onV5oKbQKGVDsWapHjeRX2wbat6E/oSZ7a8etJqpNw79Z7rMgaPdxXchNLYeEWbA9PF
G08ydDNjnn7moDQ1KyrsK1V3OsN4ATUhUs1qT5yW1+9VtfBwjcJNt/59WDUbVUgAItFf456c5LY6
DOl4SIT+M5HJTQTxusYnFvWhgYapqCi5b5IAGbcBGcC48TS9cYGI9WjUO3lNbrRG23SNaiV5thsb
Hg2qvraKBnqrtbk1iN22TktH8WMXuuqnIAJsqe63GZe/kHp4GiIeTSLdKqpyYo4oy4Q8v05GcQGM
MdOcxZiumbwReG2Rxpxc9E0GEUKuUzOWnpYBRnMrL8W2DyAQaLZ74iwd6ZmrA63OkO1CHyietFOY
INLRWc0kFo8+16z5PvCEdLR1/ilqkQXvlrg15oZ3Zm6SDCGNKvtSKGa4HzunPyIz/K45Gh5EEIld
zr3MYZRl9Lfi6kel5lJPtcHNUkPdOzsKhc0B87EH79O+eRShhFB4/jE+BTd41B5wdurUYWLjubd0
xtmCTYJ5UMECo8uacNC8NHFkGvpUJFXCBBf0q08VK8mk+6J/5nnAsxNUVsJ0W8va0g0x4z7PrE68
WUCidFRRWgFXg3EoCPcGFZrAlBOcvk67FzMC5iDDHKM0MWPK3wBUaUWlYtZ1txSCzcQK+BLwdrIG
OQ3rcO5X85g0Plc12bEhlvQcrvJbOKYPGuAJyu8iB4vuKdKS0dld/ZfR71LhD2eeQ+a8rKUi++41
jiQz4u1UdI0H1s8pqNBoDFVveI+8bjOslhb8O9q6WHEDkBMDe0+8KKgqEokiHj3qx6o047d+V98m
h6C35Bf6oXiiW5r9TRtY5L5bGceFW3PmggbH61+m2WL8HDdquSG6njNQNhpWFxarVuhWtI+tVk6h
D8FeXOtacWNpuCPNg6wiJo0rVGSIYCf0sPAxcyvPWObxTMK6XzSQZIUxVCmV0m+Inuaig8lRIksZ
ASFRNpmTef5y89l3+mYy+YDpIZsPKkcmejLZblUMRvhmxOTLnLyRkIrB2seaO3Ttq5ZpiknV+l2s
vlpwZ5pS6XEQUADbNO+2tL7xybDHc2QtiM1nHOS70teflIjcxXJra01yTKmBd0SMx0NC0YocxTY3
lCDxgCY3hOYBd6T1L06j1cJunllUkAXzwB6iOqFctJmGUEjPqipJ0PkVOFKd2qgamMrAL/iMBTNT
tA/p0rYOjDQ5cn5qKz6/ScLM9fl0oXg+bwaQG4M9HvQpmtIvOj1VBJIce6Ozxrhea3UDojF/dX33
zWw+vP8xZd9dzhf9EYFKY71FBHXUgj0R3qV0KbU+h3xBl7HILEDp44JJUwvCLO+VAq8AwPFMPFAi
UwuS1dD3H3XefVWyssbL67YIpFfiK09JLy8+b2eix7NBTrx8kksCJzYYZCjVXp8LAI+/iqNX659l
zFtRnjgBmA4lrbPz7r0OVC9Oea+Qfw2SYanN1/UZn7vbASBg3VQaCgEXaRGKIxkHhRgfiZHu0+A5
VdBSrg5Wgjis7yOT1LIV8nudq9Z9Va/KYEk0VGHjnRx+FJxRWvrGmUJt89z98UOnqn6AuLbmGy9v
isxNqXCvR6WOZLl4LwTjLqfxCEZeoXQaQZYdtTXuMtK7vJj8EsPqI4u5kQWLGyUB1TOYYACa5HQz
aVQQTwu+lJmlEGcbKPT6x6CtBBc47DvVTyDyIxvFoWwEp28CYpFQfzS0ijhBAxbZMZXfSUQ0Nxoa
PM9iGQlgQ4/NUiKPpRCAwFeU10AdZfYAl4noXyxWIdp5vXAsweUUNHiLVOFBqVLfzsXmvY8MlnvM
zGTMXq6v4lxZEq9aTQArgapAu23ytgRHZl5FYYc9lTXHIDS2JCWa2Ym3Cl/YmgbRCPoM6JxLgXgh
bWCqSWgHA+j5OoicVcKq4Rvo7CGWxJAISbdShAmV6V5p0ecilw6nFwv+cXbjoUERbG1gwJAumPCH
viv0po7jY/Zc2+U6d7kH0Jyj/RJgz+xz6X6/cGBIW4EKHHheVDGR/ZhMEJHqSC9inRw147YlumWA
dSsY26VBXZxtmIEIJ6TjQJd2ydLQcZ0EQIMa4vZs7XjVPEKoBcDd7CkGYLDa8XaBkoy9lFr4Xt6z
I8TMAmeE5hRG1jZ9D8RtEFRUbkN0AA++GafRuiOuztW1NbRgp4ryiKLRr/JNTpPdUZACOw8riPLw
tWiLYyuYpY8Wk1oT3uIcAmoS0pQm79f3gR5vyiJ64ULjwMMx34hDvemzaF8psdMLXA3nqT7TPl+l
Kf/AR8WvSChR/1EBytFC9MVc3+YXASIbJrjkURUFdedFbNImXVKn6hAeBePNCHMT3CAbBbmjBISw
eCxfN8Zijos5VdE+AGA22K2nNcOwG9sY7ZKYU2Bahe/eMrICQbB33czFlYcxociLBnJgWoFMmbw0
OqUSRiNUyTFOfsnlzSgvBHRLf39y24jyGFE8TclRrTVT0F+yYqn/b8aCruJ0sbgZj9IpsC4Tedol
APEdWwJ9lVqyQ4St1yfpAoEFj4Y7Cuxe7PACAHB+RaD4iBZ8ECwfdIitJiVcbxg7ikI8Mas8VJNx
rLj36yYvIwX5m/0TrEdgCkGeZ7IwmQAJdT6OxEOedWuQpZlVuKnS4pAqkiUhpekHvKMXt/htYE16
w1owz0+3HzPP6O8hmIiU7TSvjyo2GpcaQzgkJAKQpnfBaWaXGmq5XG9pBbUCiXM1qmz8uFiwfbGg
36bRPsqawC595aBkBrA1qnBIu9gJR8HqycKmvEwVwwTwg9gzKHfiT03u/MLvZS7sePHACHTqdQaB
Q/QAquo6pm7nJg/NIbQTK+O8WF4gK7y4CGAZGVioJaNoPXPeIqXhgOwWDjQNzEJ8NYBTSoWloOZy
CtGCjy5OvCRRSr2I/tVa0VELFPhD2xZ73c+eAojZLuwQdnLPHBTGwTQukKIAdQ6w6ueHIuD9iKCG
MB6kntiGzG9UHyLTfGI8lbpqkVjfDUX/yEFT3kxLPbXw/DF7AD4WzublhILICvKloOEHigQX7Pln
+EpRIRUY8Ie4ggx0u++0U6qcro/14vyzIfKMfR/lkstFy4usFPs6ag9KVNmN9BL7dBNodJNRPO3E
/IYXgr/7rsINA/QNNgriYlCCTkYljHIkqbjpDj1icr00dqUUu6h8Pl4f2GUUxOwAXoW0IdpBQDN+
PntURdmxL0mEXo3OwXsexE7tKl917uigAfBvEzUwa+D6Q34DCqYXLZ7jMMSgOFXDgzreyOS+V4Gj
QgNvEv5tePq5oemzVJfSKu4bLTyIA8DIxUdHl6TELk4Ys8D0QSRU9LH5JgukV+zp3SjhIVNzbqvl
vOEkbT9+Xl+fWSs6M4VSOI9U2PnykGwwOE7pwkNJtiEqduaAwtrCAbp0huzvQ3ESsRtEqOHZz410
nd7EJMZkRetij9T4ax6+cA5yn8iwosVOdABlTPGcuV8igp4f3V+GWTT7I/GklEQMxlgID3zwxEeJ
KVHevj5/l2k1Njb4eLhAsMZc3KJDmKaSQYbw0LvBKnaCTQFuXWkFJiqh32nfei65p7zo0pq0rak6
182LFz5yYp79/McIeb1J1FEYQ9wzoLe0MpveaJrJ9R95ts51FyJEjE/QoaOde/QAuWLAtjrB8fdL
74/LStX3lzB0NTKcl1QiVdD62RD24UE6yJ7vNZ7MmVq2CgG2Y0SKPAiA7XYJ98J2ztkVcW50irJp
wAQRCUIbHtL+taxUU6/Wi1pjl2/PiZHJPSTERc77aRMeoPzqsQaEpPvM+HfF34ZeiwcdUnYA9sXu
sG22EIPx7UCw5MDUBHcYPujT9RWfGzGTyUQmA87hojkhi9HZJNAaH6P2u0DlHJFLH6QuXbp8mXuZ
ziyLyhjRFKv4TBwDyKL1TgPvMfy2AA780DECs3xiVG6yy69E0JsuWJw7qz8NTmowILTTDST84YnA
TWbJUmwTcbEl8xIEh7X8aWVyHaWtEhIiFBiWm+1atOinm7Gy5O5YdpVpVFa5Dde9U9zpW+J0dW8r
rWP8+vsr+OMTvqFyP45sCB4Z4NOQOPGTFRHyj1op976vLjimuemEzgSjF2WNt9OkUx0it2igb/og
FqGTBvUR3BPr6wO5DFqAxgE4C8RBiJYvuIpykpVaqSvkwFWQlEqb3IrJY0aoN+rZvSy+h2qzsEfm
Nj8T15SRRAcN0/TJEgc9rRGSkoNchf5TPBZgFBpZplzosoVLa84UuJFAsIYsKkD47Hz8WKVE9BMu
F8XgwEv3Sj3a3aCYeGouWLmcQsDXgUADJhNdWxdd7hnVxX7ISoIwAtxESKQLWWYOKXVqg7eEIkXv
zZJI9yX6CNgMyBgyFRLA6y7o98a4b3m8+8mBYc3jLd00KHJaNVQtJIfP7eV65+VWPDc4uaPkQmhA
nwWDPEfdgS+3iVJ/Xt+KSyYmq+XHHK1qUpBDmBmrIRusQVvEfszawBqxlYIY9xQwKBkh5Hj0lOAa
+BZV2cSFqd7J9mgxuRzpBZpqSz6ReaNzJ4yZ+2FyEr8ISR/4UJbAfv+Rook2i7DquW0IoJaBmhjT
OJ2iLQ0Ah0bIjpADgwbzTmILoeyEyfjZrtRdb+lmaWaJHdtlpL20IBqUq+1Sv8fstgQKGPAtRj55
ceDiBkWNvOmD720JIgZ3VDeMuWSwS7z1zJa6SyYvF1QDthRoMaRekAGbjhqZvSZXClylgw6xs+q2
arqF4z0TFAHDgEsU9TF0NcARn3uRXE9oA71s7iE2VW+0KwtkbtvYKmyKDoTIzLwlZoOZWJuhJpDW
YxEpeIMnwUoU5ODlQgHmQfjwPbe9g5wRsVXNwSvlsViDAKW0RHhMT1t6Jl/uIbS4An2H6hOQAxf6
ToC4dm3s9/5DpWLJEtDpSmigiV9H5SgaozkaD9ePPAtAzs8G0JOsXfK7gg9ys/Op7TLfyNDh4T/E
0HgCD5NJlcIUaWuR+hdwnAsryU7ahTVcphJwlMjoT2kNQs3v0but+g9DEzg1dID9mrMFf9d0Cw/m
mU0J5l68X4FMRtpo2owU80DpJxz1HwJtS8lXH/0bx/3fH/3/BJ/07vePrv71v/j/D5oPZRiQevK/
/7oJP0pa0a/6f9mv/fnPzn/pX7f5Z3aoy8/P+uYtn/7Ls1/E3/+3ffutfjv7Hyerw3q4bz7L4eGz
apL62wi+lP3L/+sP/+vz+68ch/zzn//4oE1Ws78WhDT7x79/tP71z38gf/pjC7G//+8f7t9S/N4+
bHCr/P6X/vznn29V/c9/cGgG+A2cNkhG4pyyNCyWpfv880coOaDEjS4QOH8JGx9pl5qwX9N/Q7Ie
Unt41EpIcfO42ira/P4z4zd4FfxJxmaPK15R/vHH0M8W6a9F+6+sSe9oCJTiP/+BtNr5DoSEAa4d
SWOcZjhmwASe73etBicGuF7zU5qQu9JIXNLXONk5Yq8qGm9S6slliSansndFSDg0eH5Bqzq2+FzJ
7bxSRPRbZAc1lwZHIw0QN9rgcaPsisEtCoh2pie5GSXdLenAWlYpKqhrx/sSXXi7lFc9UaVOYORv
ULu1GjT9pLHqcWGxNiAkZTXDDQBpW1nDcxPtgbW00zjN0rMGZ5GYQ/Ckacdciz9yYVjX6mMpRtuw
kO9p3ZgKKDW4r55/ShB3D4nbCSiR5ShdcY8V6W7STl7Fhe+W0rAOjdbk5GBH83GfK7djoli+qJiF
oblZgL48Kpt5Jt71GkTPMgSk3CsfC19RKt1mTb/vxiP4jHZjtZKh6qqHoS1ExcmgMTW5qNs2aotO
LaI4SQPHrHkkAVheFj/1vtmOcf7ik5d+fNHGd55Ln4zgudU2HD+4UfVVaQ9aD8b57LaG1wEO2qzH
97AGQ3pxV+UnkjwpAbWN5qFArBWfOr+2IiQqi/w05tuMPxn8GlDLFeffJSH0f7744E0N7vToztd8
s4gS2+DvVd+rfNTbODziQT4YFe9BVZ6KMXew/lYppZae6Kbe7gNQC+T7xr/ngG6ED/aNxMxVL+Vu
ItlvrTyNoZV613OD3baSm/i8rSs7JTv44b7MHxJ9b4zQJbrVxo3SvRb8DhzpqJk/KtFNK6a3usJZ
ILhyOPXYJfpzk7/IwHJLz0MjOgIKr21T7xQJggJ17BlRbKLz2WqKVgIEZSvwhdflmBxtV6E/TI+O
dfcmqvreR06cAz7zl9QFTsknd5Vw4NGF4feK3SW3RhHDs6/i+kUX3kH5b+WiZuq97MR1gLq9bvHk
vY6fjeQp04710PYmH5Ntnx86wlsi2Qojd5L09kYfZaBPwQvGUc2pAqjFSk0pA4nQDl4aJ63p0/KN
ZPFXUrRrXvOK4RNaJH1/r2cVtLf3vQQtUnGriqUptGiAy8pXX97FarxOICqSBMExU7sH0eAeSVR5
BgeaSIFvvoB9DSXumSYk9LJa3QO86Xw7sf/vz+HP4YX/+w+neeHPH9+y5q1uzl06fuN3lw7Ax294
mn6zKSgygmj40989OiqRvyHIBP0k670AAzmc9p8OXfoNORUVmX6EFgymg4DtD4cu4g+iMgsAHRKy
aEdBsPfHt/0fHPpFvIuUO2JdZMZRUETxbxpRDJwYowGp7U+dxfQOkBiXzY/eEt3a49bRDfF+zM2/
7f+8QHQWD/2MYL7tASAAa+jVuWAWyvlkiPO06k8ZF6RmHYvvstSvmwoOUDN6B5HTmk/IOuQqh5Pi
HSQKHmkXqFaej19DBZGNtLrlDP2xlLncLNrO65L4Mc6L14QbcpBpdquWF+9plj5LRO8sKtPKTRuO
mKrQR1Zd6KE9RM0bupS8XK1biw87VPJLug9jJjSsdZuCBy5O0+tfuhACF6hlsgcp29ozWj4HqCPF
KRoSNAYGxIS+beElnHzwDfVjLCLQnAijYikVQNpRTy2xqqGeOMjQxxgzCA0GfGMJI+CONK4AUgkh
iaCTNHM7uQerZts8DrF/Jw0+WhN1MCMqDVoT2wZwAkolW0QuFefe5hPdUbQeaqx5Yph1wkEtPO4a
C7Cfuy4d4ac02puogYNckNij0H8Qid4lVW5dX8oLShksJbYvGmHBbqpeZg2aSBJJOyjdKTTER5Ar
o8skt6g22KjVbZOew5S3LwYYNWplwTS2/3QToZUHTyYwK7FQaRJ0q1pU5ELCtacmWdEA2Rfhri9e
rw9PnMbakFcBVhThFgOaIMafpB5lXwzVQA/bU1WppSUoPrUomldNnJbEDBRxJ5Xdi1jxn7RsV4ox
fEldfAh4rTJTWbuvhuyLGrg8ILKnm32dE4vT+9amkUxMksvvkSRRG1Up2S2GAEghrr+LVXKjDPLz
9YFc1L7Ak4jSGqNBRtvtpeZHFISIKPOwOPUfnSPtQlDlB+vBHXbB/wHRPTNt3w8wPL7gncB6ywLI
HxkrNJxyeRDr9DTEqBaCn4kw9lkSomdEJg6XpOsiBxtIOzpguccEyEhU65FXdaJNaJ7aAg0e4qZY
cyTd9Dqwp61RYP6CewO9+mufIx91rxFH6ZPnlpP1+zKXeEvrULG/Pm3TFxCbNUwXGjOZghAws+fj
AC/AGLXxQE+ysBGyxC2C7Pcr8+wF9NMXIg6/2MfolUddnjHtMH7giQ2D6qmQ5nVxSsMGynexepeW
PTh95WolVNFdHfgKOoShHTzkBzEuQ8voEeZJxrE1mnQ9amnncHIUmmA1/PTFlLf4MZTNsPZRoxMq
E8kUxy+MO1EH/SmpH4JKuKcgylpLhfSc8VmzSkbV7Wp/U+Q6aGFCSG0V+RY9vF8i5rrKAzuTwcIm
pWplDnr2LsuNehPE8KZBq2xFPwRNwwD1BS5T7MbPB/i68F5NweMeJbcRMg6mL1aKB7k/w6m1qDQ5
SS7NsCxuRsBZNjXEUV1fhxxjIufrupMRnmfDzSimsln24O9Hkd0jQYGeHXHHjfxDn7cfwLmdlD56
UEgSWkmbHyQ/Ke2QYHZE1OFlqp3qtE8sufFLMKurn7QbawC4ixSdjSlAU7m+VoKqNbNev+Nk9Tmu
lNxswk5ZlZGyGTgVoRUUgKxcou9orPNXRKEQQJEjF0JP/YrLFdkUO0Ozkjq5aXylNYOeayBSRst1
FlliVG6VFB+B3h+rNsTsgZO6vQjesCEv9pXGv0QDgvEmKFYJ1kXwOQdk6KILVZdhq/q68llU7TuR
w8fA0G0/yGxD6n/FTfjYi8Obmo1AkVXlvqzGXdVruIe455Gvk7suilYFrR/DqP3gkqB0lUZS7UIY
Ugci0lulHQW7LPqjL+a8pxdZbdKKf6qC9FHw5Ufcy7JVCkQB2bN6XyYcWF2gNglEDJN6ipLPWORi
u1PrwPZDYwmrO3lUKjhruENAGYZgBxrk07MW8qPCx+pIT4yZM0VlPt1Va2DAFjApM8EOizlEg10Z
kHyZtmYqnTwCCllkCHZ0L33ooDxZr8Qjrtt16iK7pz5c9yEXiTc2sJ8GJ5lTQPN46EnBIDRmdkhz
OwLE4sW7xFTNwc6cEAJPS05FRdw4uRzR0IuCAfJ9MrI303xiF1LBqBo1Po2pxt+MaGdDHw2N3tu6
VnFbQkiHQ4psqyNRbetBs8786Nmv+sjJpZgz+YAKdp1Bj2BEt1ic6p80Sl/VUUycsQzCV16Sbwaq
3JUp15voy6vduI44r9UD3PtxJUum2HPlTunQWTq0OGGdvA+y8rkV6m0jJ6e0So6UkE2maHYolgc+
1RurDxDkZGUXu2KnaJbUc5pt6EDQBUZ1jydjbmqdkG3aXK9PYxttk6Aa3VhU/NdKIAcjHF7UhG+O
Ui090F5+S0SyrwcEtLTeYR/gUZg89j62tA75d7CXG4JtyHARfIcWbvL/KLuy5kZ1rfuLqBIgplfA
eIgzO1O/UEl3BxCTQCCBfv236Fv1VWK74nvPa/dpDAhp77XXYA1V2A5eACsR3YPXQ8imKayHIkth
00xzdxO0A10HpHuZWyO0Srh7MrkHL3qtpyDuSD3eurLbqqaEjS4J7oSAnKeri4h2FQwlRrZvFdjI
xuQ/9tJlt6ZOE0m8p8qrREi6dm9aHIy3OlElII9UgFEt0Sz3YtCJ8vw5GqjYY4dXm55aOCTdzIl5
ayPXSkGCZrLpvrHoPW1nK/Sq/CEYNNwzawMEOhgIBMx4wLxjY2SWEwnJyZ1Bxj4Bf1WHmTfDdYKA
s2qx5qCdfslkqRMv66coqOlL3hVJDeEl58ior5yq2TQVjOBcDcOKzrONjcNoEdlmYyVlTodXLVgW
lqTm0eD7Oh5yr7vLHf+DWe1n5fPXbDlcurp6YFXv3iN7c9jOtqVjixaPHcOuxFLzWXJvArO2NKG9
0ah8qzlLyAjbBXMgXh3C4hHBB+NsR0gEurG48JOfP9lj/BhfLORYoMwRsJFOk4aq0qkycwyKp4G1
e+anq45kIYf3ECMPOXBrUAUvXPGEAblcEiNuTFvhD4S+7qgKaKuRVK3yiqd5Z0XIh4XnPd2qxMWA
+xIL9kSCjwoQOviFno19FgjvUXUmVZYxozSyp8WJV/0an+onhC/eQa+8mm7cjbUZr9o2/vmRntl2
v1302FWmTrNBdV2aPS1+6DVs2IDLwP/NWbsJX4sNuWRjdczphJbiX0ONbhvl24m8ZXCHhjlzbR8E
ye4zi2yqHi70qHAkfXXnP4PbftR6bwz/65zs33UxNUKdjcSHk17acMRUIhvVPiirfGlAEvTVQ9DA
SsYrQw06Kc/4tRVc4oCdPN7lsjhm4LqKIQ+YikuV+aXi1lopg7TUPJQ+HKb8HTDZhG7TZFiZkVOF
/4XBPj2eeuCSiLuG/9wyrjs1eoG9S+UIBPgeWgBMHS0/udkCTUvbHBxII5m4k8aYxKcrc8bOzst5
14KrAXykCLmYniVAX99wQCofd0ZT55E7mQkf4TDZeE3YVvbeRjsfDV5JoyYjKHkrtMsq36Wq2NjA
9BJScZBgcjS6chRdWFYB9ixZIaaOWghva8c7DBO3IBImaQkHwrpaoTW+xvANWmqcFyvHsF5ZWbVV
6DRte1+X3aZsZY0VkhsxrYNshYHZEMquKCFJaQAIVPRtGmTSFOmV0SCE0rae+JzTyG3G5gaR5luM
iO4Cs974eX5dZ0CJXZo9mraBZHPtPFc2lBD9WG8cKl1YbNPHHMHk8P+1MX+bhpvMK/qwb/P3rkJf
WDRsLQdoadwSpeEA0H1ppq8rZUY99+m6EGj4BxEMV5zMGw77003OM3ndWRx1naUxtedWs+kFCl4C
4CIcvf53DkBkyziw6X5EoFAhVoGrYb5B2peauX2iS5BWgb+DEGxSpGbZFBYdwr/TmICFeuhgA2f3
kRBm6NAui3ySFi9Z5fUhHLnw9O2pXxe2i9FePf6Gnkc8QGP0PE3wTkcZjYXhpH7S0wLK2pT8rTVg
6naor0uvu6lxqIVWPiJPrU3nHeah8ViXc8zm+ldHR/DQB/NAK50QI3D2Q5qurdx9zNBb3LmZfdW4
hKFTyVBIYGkYwwjHydEs4rRv2g33jPxP6jC5s4gY1lRBzUtrsAv52D5Zjfsw9QNMdxURT9gz6m1Z
4o0wpWBKP8o9lvSH6eZ6VQiALapRqBNT9dpkFQln5t4w6r5z3nS7pnBT/G0lo9Zs3kfTP8xl4a37
ib1T4FlqqCronrJXC8HGYeeq62JC7n05qz0a3AcTFumPASna23lKMfJAT5cx2P5Rsfb0soZNRMT4
HeB6JK9MtiA3pdIOjDzTPaw2KPbsbGfL5tWZICszGM578D2ua4r33bnXDjWQqWUt1Z3Gx8bHQkYD
EZuJF2trLPitNQZbSGo2hADaCHJQFB0H8EXnvhtz/VjzwoxcyFMAk9xOwsE4DZg+9HXbKkVPUEIw
WpMVVCoQsxTIgoVB+b4RfNulO0Jvcs6wQPJ7VksQz0d46bsdgOupBh/cr/nW6fwsHgJBwtLyl7Oe
8pDQXGMU7lyymD27bblwNvQoou6AW33fKZGfpC3iNti2Ri+sJApjK0igeXgqhpfxopriBHj5t0su
ubkgKMEQzj66XNArijKptQ7NfoD96LTJ9iN0V1aI0MzkUqryCafsP1fzQSFYEntP6K21iV2uV7X1
z+S13ADpn59bHY03lR2m4ENe+Xciye7SHKmQSdvDCie5VF4cQ2bHP+Go3REK/bYluHXIKy9melhN
wvtrTQxppRcF1JeudQTPwdLWtsoJ73JhBqa76c/oxHlSwksoBU8EUchNmI2wTbiEYB/jQss9Akol
oJHDDoUERxUUJuOlZQnfPBDDQcdoGgCuUWJcKJnOXwVzAQp/V2jclibvy5lupkOdSeWaeJk26BPi
BuyoGkZniGY6gOYZdt3qkjnxMRiFGwNxGEy6RRW8MFG+X7KSqPddgTIibatNoz6t0doWiKj7+c6O
6+vjqxwtkQxdnYHyyTxYMw6hvlg7mZ94yOJw5HU7PGh6iUF3Zp1AtmRB1uCiK4Zi8PttScWZQWxt
HrrG4tgxuyslGz9sHHNjsv4CwnD2GX652NFrAyBqGn5qmgfR2MD2m3ndFGRPmP/w81M8ex1wSBcY
A9rO45JP9kQFEoqTw2y9CZsjKj6PmHEp5e4fVPB1WLO8rMWRxKNQzoGVf/SN8XFkpUBHfPAVONPD
7H246Nkhb4NT3VzCvksDBuvmCRGGXvo4zPQW9W/CyplGpEayIiROV9ge4w6WQbM9R14+1WGn2l2q
O7LCwGO8FChx7sGgDrbhJQJRyYn51uSOJTLEMD5GDNUK8mCyGv/6cfbLjZ21sbPR7l+RjX+h4TiG
r5bHhI4RfA0Y+UNhcvTlZJ7dzl7r6wProfbMqn6IkQ/6qBynDtOyaOCPwFF9sOuhLS8suDOXhlQH
lBNYQcMR7FixV1A506qdUR0hxLje+dt2v9AAxaXnemY/Wghd0KlBrQNrx6Ndj/UTxId2ZR40JKw7
X6t2EcnVoVOOe161sPNuKnjUByRfCaseYoM5TyqbgU/kdD+4I96BL//+zx8BNHvWMghCDBQE2d+/
7JJUY2rBoflQGnvTuB0DlHIX3uxJZhBeLa4BXBKAGqwzyNHuAXsJp52sctmHSR+OO+eu2uZvbqQ3
2ToL8wiipWsoHoDrZdeTE+rd8MlhobIlMVvBxtS44IB0ZnnDIxJuVOD6YLEde4dqDCxa1Uh94P1r
Dl+xFjnI2rh0+Jzpn3EVBMVDvAenzePdZWa+pdAV6EPm2zd5U8Dgo+2XT9rPQtWnKizzxg6LFL2R
8qpPP+AXWa7LRvl15wH70rVgTgQQE8wlaFq+v1sQdU2vbLruYAs4ewZq4why7QxsPadTTJECICFt
mFGytYOxb6alwskvwRbn1jzAIBy+C88J5g3ff4NXt07maH8+0Pt5JeDCLQXssKf7cq8jN5k3zoLW
XTgeT8CgZcF9vejRCVLm6Lrc/t9Fe4QKldfdq46QohYX8UVDnDNHI0oYqO9w0TPO1NokZapgQnHI
i7oDxFo9igAhUEVjAJj0uiZ0TIyI4JIRSjNPBAHvvJS2XuVBeoPh5yeWY5oAHH12DH5h+nqmUv/2
05Yy4kv90/f+YHqGNx/UPAFH7uNWvVh8W0kvyoz1z/vI2WuZKJiB3GCcfbzWgs7mPsja82Fopyvf
o7cYK+7Z6F0rM/1ES3hJZX3mehhAwEQA0jkk5x2bXuWtKd1OyRklkAlFkusevG7GWIAPv2BZAeaz
uChiPfOm4cFCFwENABvrWF+XVWY/gZU2HzTJ/FiJuonc2hCJwxGcTsfywio+d4c4lRxsm1Crn5Bw
jVE3AsPB+YC27ooJlgAsGrBRzV7cTOWHqqg+/PwOz5yDYE/jG4VsHRv2MQ0XMo1uyHJj+uci0CQD
lJ3LOXhJyXcy0MGX8u06y57xZV1WQdt4OUYfB2RbyhgA9hNkLZHTwzp6+UzbtwpQ0fbnezu3JyzZ
g1iZUMi78KH7flHtG1nhGN70z8x9XrlR97dY11s3sT4uXevcgQd7bAKPPVQVPube368VzKZbDNyZ
DiMq9TjPYa7OJtbD0GnAdpeb68bN19wkT0BI4F4z0WuWDp9pDaa+iX0BCAP70HWVrbKqXbs2ZVE2
5mCwlcMQ68Isk4aOh0KkDGCXnuJ0Gm8GdBlXcjTKF5jM0PXPD+/cyocIHbY7Afx3TqZhAsrLzGQO
QS6Vv8I47rnqycHTEKUzN3v5+VpnXxQqciQ0I/oENqxHD8+TZOxYZ5FD0yPvq82qv3aTcUyRhLPz
YXYXI1X9D3rhpHGpBjaau6iinKcLv+JMkeCDXAX9AjqepYH8/gqllGYTDIIcZr9Fl8/cWzMT2RUz
de4D3UGIRTcGJB4B4oVE6jERk0QmAMZV4RTYMsz9puORyXh+z63Uv1RdnDlWfei0MIQFaQgt2dFD
UoWdi6Z0NFwO7VcdN3Hxq47UGzzgXmEJB+GPvuTIe/ar/XLJY5l0j2CyTII4D79UErUoIFZ685uG
gx+ZEWyYYvJxSctiX7jL47Yzb4nflqmn4QLsj3cZFkzI4EMcZ4N8oXx8saYcZkegoCV+ZSc9EcaN
x5H81nHj70iYeSXU5EZgHr1hrLCb+Xzd9kqFvSXb2JX2HZyCRGxoV0W8JI82zX41WHohRj42bNzI
E+uGw8wMGC1rAvlgDZzXbrxEiuq+84JLTfb5u0X1abkoJk5czHsrzagBh5XDbG5m+TKBIfLzov4n
a/paEGLjxfeLb2oZky0Wdt8XNbjiyAyo9XSoeenFY6kUEqhH7082zW0kNKIQnXFcFT1oZ7obZUJL
+0lrMJ1hiWyscw+j0qZ3gzATxrgmLNh3Hkz+tVTk2nbH95aOSaMasdVTDoukGakr2JpkZDfWhU3i
5E7+lbbwdgOLHyCkf9y2uJ7qZGOkSCbSSOyWvQS90N47GbmVPoEdVqFiA2Q63nj33qy2yuhvQHX/
rMDTnuUcjRk62V7dzMgAwocMz5SsTLg7bgskGs+zkbQFvc17b1XNzfPPL2E5Z76+g+WXY3czF0cR
tIDH8KnivWVJc0nJQhgqaYMoJdV6CvgevzHK2gsbxfE2dny1o0pYjo5Z1UXAD7MRIAn8hVKdtOTP
z7d0fDwsF1kclG046+CFHDdULcBfzP4HfgDbBWh8DWYmCl2sLeuS08zxJ0KXYwEcL2CzIO2eyLx0
72WgSbHp0BVtlBpemJsXUcPlkXx/Qd+vcfTIaiaKtp2q6ZA57pOmGF1pc2tg6MRFH9IW8GiHNTO/
ZMig7Jzhpm/UhSS+0yWCXwCJNDiTKFdOdEOwIMOfSEMdYGR7q8GfhcAotl0e+zPk/wCKfn59eG5n
bhlDT0hjLHSLJ9Sh1pIjhc22Ogjfuh4keF12bgRhPYK4oQAOrGzufXBhF/gVmPZZXunvcs2LuG1I
DdMHy9+l6QjX+9lABq9v3tA+BWMkqEGSqNvEKbo7R1ok9qzMRvOp1eMEB6XINKcWQ7Xgppo6M4JM
vopUl940BcJfOnhmbUnaNdd937MVTPf8qAgCjEEyi62Ui2qKB+NvgoR5NsqrUblwfK1uwbKjUY7Y
nhXvDA/aksEMYdA/h2CXwInUr7b44p9H4H4IK/KfOltaq8AxXLTCdXPrFebz4IIT7ZbmAJJx/YLu
6dlG7luoHQO2mBLifJkNm8qSBClW7HMQ7QyPiNSAQ0P5Shl89BCHesttZL5kYBZFfte/IxDwD/zU
E2eWj7PD3Rg289YOLnMfikMf4/T1o6W1DudqwAmFcOwVPOhedcGeiZz5a9sAnESeoAhdUv1ltrEz
bPPNtfF/9IH4sCqwhWVfrQdVsDA1nAYNJpaqgZluVIC+kwRT6ceFN32qnr/VVrfyhhRCjnx+RCOK
5M/M/QW3wTmyDQOimhlliztcTwTgv/bVm61QkfYl32ctEZHmOdITbUwFhprPUIkPMTzUEZ7rWDta
aqBazp8mIG9mYRcLxYhv3KAuEtLkL5B731Ri7LdsEHCcDuZrOhavKX4XEkLgT9WzCfodyIoafeMZ
IN+5xjzAm9BztqzNsyakDdyNiRRbCasM8DmrLpwN+gl38b8/fxGnuyboquBAAr5Z2np7+UC/NChF
lWsIkH15yEY3w25mXUOcJ5YZ/YWd88x+hiIXJhvQm+HcP0YexcDySQ1aHqx8J5EaTcilJJFTUxNQ
byE2w14JvRsQiqNCVmECYYrAHg5DN+rIoiqNVO1e5ynFR2a7GJwbhvyYl9fq6bRYeRiBhmCdqnCw
zDahDmg7E+btYVaU6q7CEo2cdp5uf37iJ/wLnCGYA8HpB+I7AFb//vzLI5+yKWgqKcd/1aWdoD2L
6mtv5YYo+pN8dymrcoE+vm/yDsBtKOdhGA1hyTEs5QyOSDFrFAfDta9qBFtE3ihvpe2WoeiNe6kA
3OQFv7Cxn73LZaq4NIfWAsp9X1ilN46tlfkCTai7NvdivQzbZKQjHCPr4GLyzmlUE57q1+sdIUCi
x7YCTbM4NL77QXn5xroKOG8mojo3IemduHtt9krG3DSHFWx9PgYTE5CMcXmVei3OV18NOw6P89hj
UIzJieZPrYR+qmPqvXC8PLqwDugxboqFAMgST8iH6y38ko5q1NnLHdLBR+EQMDWuJxsFZl/l4GHT
du90COyCrBfz5nZ6paPHEuGiAfa7wY5qkm7RJvQho2oOqT89odKFHUI3vRfQcN0OnpUIR4HTS0qE
2wDxJSWaF52Pny3EYqEqU6j/5BynjvvsdNl1s9wn73wn9kqX79CFplGX6s82nUBhyRUEdOboPPGm
YBvhUbnJSv7kjsoJKxeiFM8qPuemakDRL/onY8q6sE2zHQRO7hpmy5922vCYpOmrWEwtpWG+jsp/
k52i14OYt2bjp6ETTPf2PF8ZYHOu9JgVqNCRv5KlroyrhaY+1Saq8DTlq1Jb6Elh4xGNbMKD4C99
1mxzC+0LG6BDrI27tCwf+8a58qX+dLAQw26kn3BRLaO5y1noMuvas/gLaCc3hHEFtjo5uGDRp+kt
vs8WFq3qJeATWC2Fuq2ywQ87JFZHNHWtkPaTG5qteLUl1DMkSOs1XHGLlRVkczQhN3tFuRxXszGZ
K5VycEFs90/JjZcih2k4hfMSttehCCval6vaIgXaNgvtHp9umY0zEOda1Lhpsy7GmSVVUPtb5oPW
CP+//Rhgo/B7A8/dsMMmQ81WdDChYh5kh+C2IU2hB12oUzrpGrcKTb38YDxwGESzSGTpOivLKRpx
oO9GP/V/E4HoBctCu3NhdZ8WWpg3YgaI8Ra+zJNpi21PNNU2cp0WBzUjRLgJovYcWMbDSfBi4MiC
ARztcfgUIB/BWMcC/n4EvTOwXQnHfweG5Fhz02+ctbn6L+iQ524KmzdxLQpJ2kn5D7KN8FNaofwH
MPCf4ANjBbfVtRWjD7g0RFu+/+O7+nK1Y5uoMrcUB+uLYwuVcfDqRk0egmj673I2LOLiS4TEE+AD
OxKMEP7//hZl+tdqgMsGWR+s4YBF1fOCtuQR4lsbWGfA0mI81BABl2H98vNSOffyvl50eehfzkOL
+XVqQD+DGWy2sTfD1cJlhcve9ufLnKBtxzd3tN02Y+Fbo4eb86+hvEj0ZtE1eTsIFy+eRie82f9c
C2sStFmYhR6ffk49+XzssVACiMX7WB/KXYND6ADWo1w5yJ4bN9YQVtH0duEmgzMdKvzgF7sHKCY9
6Li+P80853lmaISbFcQ24spmv0ZTOpFy+SP0M69sEpjKAGCMIYYEd9LKX01S92FeI/aJFCTY1K41
IMGjBKV/1Peybx9tQ+tVAJogsFkDLHarDKtUFlFvqW2R+utqctZIO9lODT0YHqQs/VwDl0AgjLSm
R9csjTUb+t8UQB7kV5AfK+/JGtOb2Zj/Vh3mGi1E8KpA1rOFZJoMR4TFgjs+g2ivZf7pWuXTHOi7
obFuIEfaTwZ7DUr5PEz0xiq8B3DObwNzflUBWOQ0Tf8Uc5t4hntLmeuFPKXXac/sTZ43iAhHFg6l
7oMarb3KZzD5A/qalnLTGGTX9f0QDoSDl+c9Z/n0BiXfAzf1FiqQT9edn3k3CKCAxZ42Plth4MiQ
JJop3Kv+ZEW6niYUti2IxLYyHyE0vR61uJnnLFJiBrGhep8VtKvcuZIC0i17+ij69vfkFhtWQPkn
arYOMjRS2rL++DxzV76ajM1g1mbYIhQvmjhy+AZu37V55YYwlYKB+iQgM5QoE8oAp55ob0bVBJG3
/GpfgMBCGvupYtafPoXxeDAZt5TwT09kLiazxm2lhhKvUbiryoSFgenhnDXaq3yAWIh5/Wq2UCTM
A10DLEP5bFZemIHWsJpr962ZGxUFQt33k7VJi7QJZS1/WfijVUmDHNp+54lNzgN+4bMt8Q+j9oTN
idDXDaX3RHa4BTZ/DAE34haKWlA4TegGMqtOegSNxV0wikfpGWMsBMjAVdpa1yD/dHDa9Z7NKRji
YDK7aOgznO5KT+E0Gs+TDTGu3zZor+20DYGWVytm5s0TfjqH8/wMya3bzhG0mvm2DkpYwPdesGp9
UFOLof4Lh+s+Quxntmpw3iS84U2kzcrfUKsvExeyl9DrfO83bOyugsZFAoes+h2dLHmBqHHmM/4K
NB3v/V3b5XCGwfGZ9SwU1Z8AWg+YEoSdU12oQ9HmnZ4zMIdZHGkgAsI4+ahUp40LliBDWhdRWoVK
aJwtjvUrS+cri9QIlujKazHPj/lU7Zkpf4nSfFfTPENtId4HL3iqprFEQgLwhbp+1G4whKTNkPpl
qDqsi/Z+bvvXZrQxhU87N7ZMiLclEslR0rV3aa/2oOYVt04t2Qo6s3cXbyS2SqDcshXhmFLo52yw
gUxGIETxE1h/gp4tQDWjTvH7n3YkraGZNgsIEKUz3lksv69ntLSD/2ll6rFGhkloDqq6qoSP+AaP
iNAZh3c9d1cIdc7X+JeRlZ27H50NqqtyNHQbk3woAcjuG94JcFDLADB6hzWHDAkYK1hZRA3jE9nF
UIoH/i0KhrAyEc6MDnM7lL27kxLxqUHHxhjC4EewuYGopx2gnA50Y0C5CGqc9Uee1ts8dTe509z2
CumnmeXXG8jK55VZ8VdlwBO/I9CPu5xe5T7bpKotVy2O6VDUFuYxZFGpt/mOdKCqU6HSfUuNdyOn
fSjtzkhmWGATzG+TsZ2xN2VgUUMHhMDcIEuhA4XmkacTmCmcFiveqr+uk0GR5A2roQJHbJDsBn+z
CEfTvkmt8aETGMmRofjwmN0COkvfmtIewoD0UJWDTZcoG3kMoAX+HaR331XEjgZdiY1VOvWqrIOn
1NWY3pTmS0FmCbNR/HTbhsdflfHbeczrrZTtCIcU8+AQWaxTKK1Dv7d/KeG5AFyrO2eCf4xEJM/K
CSCp7yt224HOlqjZy2IW5Bnki6YZdq2SMHFhPdgnvLQ2aIORX1jQv+Brr2on71ZjQaqrRpkDDFPs
N092wJgY8EDtZTqUna9COjKYdmjvpmB8jEG4f9Du3EBYYPkRnGmGSIpy41blRjf8LhtQd9btC/UK
cNP7/qUZ9JvrAnrwwRbAnFPuSZr/nurxqaUtdFAKcsmuU0DgOs/fsKGCTIvzOrK7YjfbUxoG6M5C
pbH8gqICbycnLKya4I71cJJpZDy29SNIJyvaM4xuSivy5DBFU4pMDubwW89w4lKiBTEMI0wJ2+aF
20U2lXCVEThkQJYo8y6NgrKJJ4s+zjmkUr3R+EnnUB1CobXuW/93NmcbgVEkwCgTuq3+Bg7WN9TJ
6ZY0aFEDG99WTWt9J5WzhGLRHYYnm0m67bZz/Dz09DSFI2aD6IBlgvf9V6N1qgV85/yqhOWd4cpw
asjvGnlGHZe/JvADAFmWVZoIyrFBG8NdQGuEh8BFMenzYo6V44vr1m2yaNLkDl7RKycHC39wFfql
Lr1CrB8JGVKdQ1Q78F4oC7qtvfRPoKos0hkeg+QljdsU4xIh4lxlCJYSRr+TwvuFEmFvOwgHSvM9
GENvTt8jZqCskSUSTHYVFnrx25nm7TQZwXWZGhQ8xfmtMOZtZZT3BsE3ZescbnTT7GwCVSNrXAtr
DX2xsfZYtoFcLIhYgFjBQt3BnWgFjOCvhzMRtL8rIp1pVS2AZGX3JqY6gr26EM6tlceNqJrVvZv1
IA4O4EfU7DmFtDOs0cRt+qFHYCHBzA8ZadVLAa9x0tuJnoKdOYJmCAGKhpuAbSclNPXZjP3Kpr+a
oHlycPet0H0kLWMdaGwojWEjrahtrc/M9uu4hBdijILzijvBW43WPOTayDEqlPcIOVaAKaReU3e8
bSBefW/BwIsaAGAxmm8vrlJDrjBAlvcUYYl1znlIC/WoerqVVd3GTp0HS2AgsHNEXEUQaFZRUWVv
2LNwiENVGnIzs2KsaqDoQbbNKbBzqzL3PqQRsMFvXuQIk1erq524GBaguEebwgOspllaj6nBbzoP
ZZtR42Km4LvW9roIouRdN1UHuwdRmo859ruF7pv6/M4W8wcR9A8xayOaayZjihMRWQI+j5HS8BTo
KguRWm/GkG0FeLeAmAA9t9jnUQMFi9tmXbgfPhlX9eykqzRwQIEl2l4ZXe6urN63V5UF5RPUOXVc
l/2u0qD+ed74CvsmRMcFYxEbfQcLfNdMHL++o6VIYUZU4NNn/d3gOuvMqTdzKW7h4DWEiAe3AFYP
bFWPPcBwy3tJTWuTaajQzfZ6VuIVvqMKqZfDpS7/TJUC3h3aHCA5HvxnjloqxkXOIKvpDnTIg9Ah
+p0G9boI/DUjwUWu2ymEjJYbOgyQ6UEyPunyMUpUPqzEuoNO6abtIQ41m31B1pbwIJVqHzuaJqlM
I4iXHmyBSJeuLG8R3PZsO+Lh5z7r7I1/+SlHPWvKhdIwLgDfsCyvirF6mQlwehAm4KRAL+AAZ8qz
b7d99JD1xGdZeH134PNLpRDeqrtoxKYNQR1sWzb4khKQUZOfb/DUkRGsqK8Pe3kZX7ryrjE6s1gY
lWXL7zpdYqw6vjtjuXXorwyz1VVbqikq0JNpxGKpwQWkb1crOjS/ODV/Fab3jFTxC3zWS4/9qLmV
dsNGn+BHBWqOMg5bHgyVYRRmX8Doz6404MlIN4B54kn7XoxF7jte0x0Q77OZDe8q1879zw/4hCwP
iMAB7IvTbGHngqb1/QEPsiWlr8ruX3onHF00woE2Pfjg98A1Y/PZ3o2HNp436U0bw7+EhXQInQuY
yLml9fU3LM/7y0vmEuBFC0e5A+w+gJm62xRe1jh7g10eoNg2HBgejeM9Jd37z3e/tBRH0BYEoTC1
XrykoEZdftiXC+cmov1A+OGHngTPnIqk9NgHiAQYgkkPrX9xoclZHuYP1ztup6qR+Rj5gRzwr28A
NPKH9MM2sKtLepVT23UMdr42U0dzCIUShuQ2spbtHAKcVCQVx6S0BMFiKugVH7xrBse8sagf4ZUR
yf4flrI2O5yLaN8T3YGQAvebqV3XvosN/Deq16gs9EPDsMV6Nr3FEPXC0zlRnmEt4kdjZAbiMgiL
x4qEbqwBAXeI36Nr47fdhOYHfQuiAppUGfYI+Y3UhdV/Dmn0lsAoqKIgRz6J/cb8NHekAyIFk8jh
ZWDOZMDDbJEgx3VdyXQ1IIWvh5EATs5wcZCZcmNBKiIMuNY/r8Vzoyo4WeNIWeysTezq3xcj/B1y
cxgyMEdUseptIzLRnfWWt+2NFL4SPM7aAMc1nssoLHjo7RrKYs3bC9/E2d8B+w8ghvBqDk5CR3J4
4jemQlB7P8PHBxW22/FYtv0qnTgmCSUS7NxIzQZSwgrQ6bsNKxk67UtW22c22cXTIMD27y2DqaPz
JuhUnnlTUOFbadesE5GNvDSht7O4sPuc+SjBU4VHKdhBZHE1+v7c4X8+ZANp60Mrh31ji5XAIaKA
dl14vyfOY5BuItMIY2FMCGDORY/uqO1rpVqUy6ibIRy2hVmByNiuRrJDenJi9rBE67P6Q0gocSoH
Y5OitQHTGnWPwrj6rJGaHQ6devDqHIWa9v0NiBZ4BQb05HM9gMTr/Z7GNk2aVNM3UbDftGbovtz/
I+28miNXzmz7VxTnHbrwZmKkB6AsWbRF/4Kga3jv8evvQkuaQ1ZVEBrNixR92OwsoBKJzO/be23M
y22YmuvW7xVnqK1rLdByR4g4TlnSGVqUq4TUcMeIfHNhBoZv57DRVkFXsRlX23UqjJeRz+RXxOC+
z90LTx03gSDTIgy1fTSUPfRMypOoxhALQNNIDDIru8RbiBoSKz2qW1vrIRn1lA3svoSlaYr1uNfk
KNnmAljNWi8Ahwo14Ce65E5qNN47ptwCaAk1zqupazX6nuVkSXerjGK8leoQRaraXVF51eyBiG2U
Jc2ZnGi7rpapa+fjKpCoG/vGrlf7R0lyL9W2KJel7pbU9OTcUcKWw0cyais5ED9p3Tzo1oin21t5
taLQt0dxwfx88XPxtqeOtK5jP3LMzgXa6Z5b+i6UdwWF1qBy2nqNWmXYELP4gpErIE+xv0Fi85yo
0dvMLDp+ZREWMKl1EbQRUHBY0o9RSlDyzGPelWD9bOM9v0Mn4UQXLdUyG6a/pNnKmbLM17Gj3P08
+HEPfwoqoJGORAOe7mGFLsMmXfodOa+dpNqW9+YpBs7nGzWhIGjeem43t/s7bk1/H/DgLZaaggxc
3Yvvov5qaN8svSYhxlsKHK1oWAJB4PTqjXh2h+XPV3q8JkwDsyearISTkfD7mtC6Y1RGghXdeYh3
0O0zf3tnLKuZYU5oRb6Pc7DzgYcdFaDWIuR1cLgDpLPqsxhdu5q2Ip90abYRlXT/wyi0YZn4zEqY
VoMMvCsprHN69nbcg+kT5+KJT06yL5c//fzLvsgLjUKxGi7fKm+m2rsm1nbZvkJ2oydSztyEU/ea
zCmkKFO7Cm/598FADrpjRb3oDosy+K5hkeQZhIl2bv09NZmQ9ikatC48lofvVw3lWGwqWnRH3sWy
Hoet0sS0BnpHQLgQ38h00YfwUYzbj5/n0okXqs57xZBUgIbT2AdnmDEfI6vOpOiOgGcwyzqFC3Ya
RQg7l7pg2bePYRKBW/G3ulRsowCPntw+xmK++fmDnHp8iR2FtYJ81zo6uHYDtBVdJkp3MKTcFnJx
OeULN6jmFehlsf/SqPLcpub4CIPiBzIRoDTEqkcbLGoNSavS/ruThnIp1YB0WuDRnrjwivZlVKJn
KQTE13e7vnZ3wCtfRyu98UYN2UQzM89OdF75LNQ6JwkzOSjKNBG/zGpdagVrlLrwznWzrae1VI77
5KLrumVWatTDsnfUgVR3/I2QKbbRPP98+09sNnXe/rpJuAAf4SiSz026WjA8Ynj9bbsYlsQanlkJ
6SFTRgQY0vv4fk7Pf3yw+j7iQX0g9sQaKVYbsaGut9Va39bLfyelFKkQt+77wYaBWChNUmY5MB0+
w6mnSGU08Gxpg7c3k/7GKKPbpDUuu9zYWrB6bSuOkSuqr2bgIjHDGky7sljrjbssa+ssRjSjVdBk
C/m8V4KXPspjW3Ddd9hsjt/lZ7qWfgRIdpCNgiVKjGQVNpWPOjjbpCq2MLX5JUfRryhQPMfy3etK
HnfofbeJUCxjTbmqJShpeGW1c6XtyMXQy5tCzp4Tc4S1YJovKKv2rVit1ZbFp2DHmUraY9Kaa7+G
FdTK0VWWt7+irroox3jTGsFLQa/Cxsjig1aBV5SQWLkqM7bEAsjLFRyUfTVQ6VLTdCOPFf+5D27h
FY7wtwVK14Z/3aPqsRvBvOrUZuIHpW+9THkRxF1ud2H5y0ot16nB77LrU9kGQxQdOxg+RFM7RVLc
CXJyk4fNkxY3N5acPLZ9ctsr8O/A+GySyL+MyuojjcwXVUiei0AS2MVn5o0ZJ3uIP9qiTWPSxIue
3uJA+byj9psFtL0LPf2gPXnHWbXYaLGW0QLzL1Xfeimlat9L7S/Lz7HHP/WB9lrqkeZkGcrQMVM6
pxgrcZVYyUorYHON8W4clPJJlaH/6t3IrsEMzkVf2DaNH0O2BEOfl2a1UYThPAowFXSWPJxnKMJX
rmBSTo5KdylYPiHecO1KHCF2kCSXokDvjrYtbjJTegq6oKT4Haqg5szQMVwa8Lka/4pCYc/JdnA4
xDSQ9MPLNpVexjHcdWI4couTi8HHeAJ+9JIK/XtVR1u97y+U2kAHZUnhlh3tKw54cyWG8GAHHwKT
5t6rZrlRlY5KU5f9kpXgKfbrgnWD8IDAGM8ziROzJytPsk51v9WEaKUI2pVveZfhwE6z069K2XpP
zT5ZBbUp2xyKP/pYtWZeeKcefgWNEBb/CY9xCE2LB/gSXh38+fD/m2qk6Xx0+OyznHJWRPeK2W/6
HF+WVaKiJTVF1/o71breYk/ZWMtuJS2zqzkj46lLYuHkaDoxIo+ktQ2pXED1/ZAVdNLOoEJfVdt6
PQeEOfHS4i0po0ZW0SPLh87FWKyY1all7THe2npJd2XOeXRCmWOI4HwQpiKIPf5yShFNJI4L/65e
jSt5WazLR/peE+BYXU3CnGARXoAgmnkDHd8/QyaHhcMurBSqigdfVQT1sM5r19qXcq+hrkGOEg/V
Sq5kaitpu1fjgi0leQa+jLW6EPOr0AMIZ/S1uawkDnZizhFIZecSB+Q0qpNRrAAnmU6PxM+f9fij
TjAManPahBg+2qxoqd4GRTZae0GHRxGF7FjUgRpUp/AkpohypqbbXvPQyoilac7dqePNIkBiHfu8
jtvzOHm11/Jq0OrC2Ptu+zxI+UpiHemh5igUCMwkwR45NYCq+izt736+cvpqR08UNaB/FIEAOBw9
UUmkwIiLXW2vymG4YPY8RAqKkzTOcvi+3pVk+LssDs/Tqt+4UhBfCqHaXgajWtFlHi0IpYbqqCXH
lqT3NKp+5YS6jO2wYgk3plazm1527LsXnuVuhk5/yLreXOSyeJ4GYObisQOslZxTFr41x0hHtmxh
lRK8bWFkuzqUoLWryouluO99kS9zuZWBmctOrcvFQmTBdyisCYuhEFs7V5RkY/VhS+WKbhPSpY+a
gsJCQqu5qMqBnonovgQJsoBWHm77iCaf4OqXuZGfJVOHuDK9TxVeNN1kT1qGYk7GSWi+ShQYbJT+
CmknhExgLFDsUTeI0BvuQUFcWZwoFmFa1Y5YmE8ukdyVwFaLXSikzLXnTjY0rdUdLyhWYy7H933s
vUhmcqmAKNYqeOhGoO/0sX1PQ1dZVmX43HRwRAdfvJygKWqePyaWuK5DC0ypKANx0+/SLns1BuUa
VyFCYIkZw/uUPqbmLwaxRimSgo2dmS3Hk2Vy5E9qSeJDMRselK8mVUU2WJq7D2MHVk1xU13SSd/U
lPLzh9Tul9lCPv+Yk+uc2EwzLFAVqmbUtChEfF/1q77xfGgH8HMsHkhTRbJjEhKwyC2ikKHf4dmV
808cnETyyeYmSY0QN491O3P1xy+f6WMYvFLZfE4R898/xsgX2cADdPfpLrzOV/05DWmnf6A+6sy9
FU7eaJycHB15Ax1VXsyyHlLQb+4+6vJVkb9Z8bhMFHXm+5wbZdppf3mbikYZJ6KcuPtKUrZNIZ2P
AdG+9Zy5+PiEz337cjEHbwJtQhnp1PL2uMzXmhHcJqKIShEvmd3F0jMr7cx6fvxO/TbgbxfCl+vK
9YImv5a6+6L6GIeXTLn/eSbM3LfD0z0ciS4rUV3sUcIsZMQPereX8FP830aRv387eBPYmoalu4/N
txwlqggsfgRU+fMop959LFiIJjDccmA9mNSFb1B/r9l/iHJ74WnqPjBbGM+mcI266C1ScWZ1en1p
GrMIjBNnVMw5Gi0uC9cnNcaDyk8V5mhMdM7rxl6/cdfpQki3xae1VNbdQlxY0bKpZh+s40q/MQn0
yXGZWjFo/77f1KTMQOnIQXjXoyhzyETdSL2+xSRcIzfovJmbe/ISKfizZMDX0MXDBbNs+iFoqz64
68Zh5WkhpQdtoajiXWtCmXSL3Ja6bpM0Kb4466aXvK2CMhkJzLXXzDU5lGnCfN88m4SboXmkB6nw
tjpYRtlhJBXeWw/EiUAV3lsaWXapS319mxhKsTW8qlz53XibV2J77ukGBibBLQCJKummLlUZ42KR
rnsqNwtf0KvnLm7rV80kuYqroTJea9nOzIPwrK/yzKmVPLk0xiJbZr7QPPUtKr5ITptLJJTFRRNO
OTRuIj7lUqU9aczDfObmH3/V0+VyzKbBJB0blwWhzuUi9v27yOi3bG5IxezbdyNL+2XL9uB/vZYy
mi4xe3hPYbI9mMxSb7gEWXFzZRSENj7wTe/LNJbr2Tru8Xbx+0gHqzaduIELNr0798I80x7NbbBF
DvHoLeYQU8fL3DTQFAmL3AXeyfTzL8tokgR1r7MTuxPYQ8mtZov1nZjOrNVzgxxUpRVKFT1BFN5d
0Q+LDHmjHgsLXX79eZU7URf9fi0HX086ki7fDZ5/F29NJHXXIKcdYwkE/yEnKOLfAH2eaDB/H/Hg
a5LdsFeSnAkx8SkN044oJTlTeK+0FKKlsJgLST15I9GXoM+YvBCHDROp7Y18QDh2V8vXXbYrs8xp
CUeZuY/Hr1ZOq4rBcZVj8TFWUbBCXx671LuTRiVAYlpzK434biQ+YaGh2kKi2ZZObfYPgZCOZ+0Q
UEbjLXJu0mzHKpb4C7Uo50Bkpx51QiFJxwC1rfEq+T5TPaXLeiMOvbtMD8i8qrzIjlxi57Sm37bS
LEJxWigPF1LoMeJUgiRJ4nBV172sDa3SEPYdu2B8A04ITxyq9G5YcAQ4L2bUUEfcWraBFPX/HG9a
2L88iFrXNGaKL4BA4/EJG10Kt3wRLFHIbZqFdYb+v14Oq3Ep7sqzYTM3/G8I70+Xe/DeKNMgYiti
CvuQJ3UnxBaVJgXNplojlFA80GNSFhoIYNvHsnSvCdKFJWmyYzGbLrsYW+WzNsrUSYaOGL+BTEwf
gb/qWcpKJuhlIzPhPOqlMAOGqslqu5CSYRvW0YVemZewEhady7WVRbKwMsjfsV6WT14WCHNz++Qs
+nKbp7n/5TYPou/6dBW4ze/mWnWs83ED50JIF62TPuR2fckHEIiOlrPlz0/V3MAHC63Q1lKNVYv5
BKUSOzqSSMohiTKX/HtiHAoA6K8oNEy7vYPHZLDENChzV9h7SfRaNdVDoIkJmAF/0wrV3c/XdLzp
NxkLEhfbHsROh5U6vfKTIqYgue+yEKeESmhdVtyZQw3zNBn2WW/NPCUn1j+JbSTpq4TDHufA14PV
Rq3RC3vfjMhHvVKpNfvuw89XdWJDx8mPYqbKicbQgIp+nyNNNjZxaJEd0jnJq7LCvhAuEt4k9RIV
GRKGexT5MzuLU28SSGNQIRgPpdLR6pZ2GmZoT9hrV7KjohawEZxOgjkHJEQ+m0x9apZQyJ0aFNP/
HDIFKq0iG2nUOXsG+aWU4nMZMz+gHifsBoQkM0/d9FAdLC7S19GmT/PlocOyC4lF4GyvxD5E6uEp
kP63PGqWT4aAeUum6/StHXxnXqV6lVwoLkCMfqfmxiqL9Lnv6ORNw2VB4J5CwI95cK4YglFQO3lw
98NN9cvbJGdUYQC4GXRoMK/658PG2uEvupp765+8fX+Oe8jtcuGgdNxeztateqfX4kbGujizkT71
ZEEa/de1HYK6kkFxE2uk7oE2x+1vhvpJNG/+g+fq6xgHrzijG7XIS5kGyCyw2cgOL9UF5QJLBweP
zKfG+5ugvpj73qbv/mj6fbm2g7kh4hSRXZfvbcq7mjzbbFLs9Hx0crtf5+s59encrZy+zi+zvc2n
c0rFcAINPQ9/E4HOknv78808MRdJP5VNehZ033G3fR+kihurp03k7hGMr5TmfFRyKoSu05Pg9J+M
pE+A4YnefyhdGb0iS5uSkfo0xSsC5Mo2Sl7mqi+eSf4cuOVEI8NEDoSnn766SKn+4P2VDyHLFtmI
e/fC3+lrcVnZ+MMFRBUU4rxraRmtiPKbARwfF0iQz1HyJKxx6jkfVikkdGCKMbQ82YX/1PXZJ5YX
jwayfqWMQrgkzvKz8enfBrhif767JyYLNEuOkmTYQk45XIiLQPUMrQ7cvaG99/J9rDyrs4b7k2NQ
yUWsMIlGDpH2QeZ1oDMo/5CMTQlZtic2C5mooROhFRDhly/Hwp4/WwKgOn7yZGDvELAmmQpgvO+z
NNFzcxxp8+0tZusSryv72ij7BXrEWAiW9UgZWnVQ7ElOVTf+qqji/rxIpW0M2MOeSGEwpZqU5nfU
OloEgTeWvIU2RM8MehuOGlXzMFqbrd4tIbuWK1r2xTInefOiT2Te3l3iLyNrOBd14b6EEI5Hp16m
SnQbVumvtlFcZ0j9F97H15UXn+tK92QO6keO57j306sBbscQFuexETlagL2xGohUyPyHtpZ3CUrE
ZDCXqkt+mZJWV2pAxwDSU0H/Xz+vhv7JGguZVGwErVUGHC6+6ZTAYbukOsxDBdZF35+ZQi5cKAPE
O7GXXmqx33mu8SvoRX+rAc2ETytHi1H1LoyybRdFSkvG61r5mc6z95awzqyxUqH8AKfymocVkSW+
+jqQB963KY7EAsIo6WDavZl10L3k/rXW/MEuKyztopXbcg2YJeyFD/p33jKO8fRoarbxMg3Pcupv
66Bb6iUK7RQa3jpTW6K520pYtp7/LpbifRCq17mLLz7xjF1aC7BwYhPeS66fVWn4O7+4igATVR6v
ycSiQzSKxVkv5Z7dd8bajXMO6Dosq0FisRRG+cMqCv+sIVvoQiaYbpv5Fl1ZTU6uyZd9KYviTKg5
dbDqETihpEgQquKZlgHGuKHCYaD1oyMFULhkr8kWJilfq7E0X8ealCHJjCjlqgPpl1LlL9Ms7rYw
opR1I/YffExibKyLys/qm7gNLlEtPvdljGp2MKmkJWeS6K9rI8eU2tS0kTjbPA9ZsSjbeN9mwR3W
NDKecIw4kOAHG6PUwirLt77HotRB/DKH+2gcvVVZjLcKGEPb7xEdVIX0jokTincvX416T65o+CyV
RH8WOt9BkpFG30HfXukZuW+mQj29LbJkGVfc9LjBK68Nw85A+EXQHi25tBiwgZWaZHtiiEFr7D79
qFRtw9UkTNd6YxMjnZz76TSVwbqt/CS/7GOekYriX1zV1GXCYsUBMF31koYcNXQ9lCWhYitBbbgA
Y8TkDAFEdNH17YcLgMZOzbSx1aht10mNhNAazH5daKG28nnq7bod/UWKjgZKfrL2tch99fSuvA7K
ql9aMeAmv4ilVa0wya1wCDe4DHRbVgvrDEEuvWC82XYiocZQ+yFcA5Ss7aSlF+m65GiVvVZtOl/i
fJz1rumAt+vXiYWRDHtfs6lCuXDoyHbLhmbnNrPScaH7jCl0DKIUvvY0im66iAcCeImdrq4aMQhX
pKx+uIJFLYcOAIiyUuZOyrS+ArKLye6sFu7ARzM6T0ahkrWwRkFlZqrJTFd6xe5E/d7qpM9QDF7k
0Usd1Rs4sADGddxexmsrteZ2xKS3wkssYnmsiFQcfbhven0/4KG1O+mBgMGHoPHuYwliRI8uZAXt
gPikxLwU3WYfB8FrptQrwUIM1Fumvwi6+qV1oekgo7bLzn01C9JcuS2OYLmffUp+cwkYYSjR3+uu
f1f5DUCLUWwQzug1VvLwDH86WgsQF0NSPmBMpTsf4Ss1ewRsvpG1y1qlTToo9O5LMmHVUKCX7mrD
KmABWchoEC7aOiYquMs/RSitF5HYjJvQ1IpnT6gHOw4qcy1BB7r3LWvr0ZS4VpLeutc7KwAQ4V+H
A8GbkhARFWmQKPEuWXqDF8zrtoRQ34eT7bSy0BLoOLbtMOXWymFznfrCqtSCK7EBcuSZ3R1CiRYe
VJKtRS8uHiwkY8vOCuFhlGd1I+jXxuBGl0MSmbdqLkOvULNyFVc92qlCQMKu+mdM5exVKAzqHAm1
psZ1KXYI8JtFYbAuwFGMLV6ttt90KZ7eIcpip2i94FENjWRdiArpW2qVLKtOxfNtjLZCrLM9IANG
bQZqouBL7WJiwd0Q/YFfPzRRoTqmjtrbjzpskAJrKskRvdB1NziHVpUoXFul2SDIZmJKlGlW9MB0
Gsbiee2J0cJIS4BWaT5HID25JQPUOuk8MBmwOfv+Fo89kzefLJj7eNqQOeKDvKzW4Qo3D+TrxUQO
/jcOxKe2Dl8HPdhFF5ae1fnAoOpN9KqfNWt3UZ6n+3ZDhDjxb3Z7ka6Fnfo4l/9zwiE4bav/vNqD
PQtxw9rIkcvcV8voVZxUlUs9dXqwOnxhi9Ie74dzEiCMxc8bwVNVB9Qh0z4JXIV5pGylcxMYLVov
TindEnHAut2wbN/0y9KW7WBhXM+V/k/UHPAFIbDEqYLc6ig+Jxcq362qjJqf2WhrnKXCwvLK/pn8
Y97FwFtQ9Az4QfqBmOioBrYAZ2GljYPOzkr/mLn+45YH52pZJmcDuadylFnjlVZhCoAh9uwidlEx
9o5em8+m0PoQJmIy79LXyig1WxXRVATDHNjveJPM8LRG2YnTqyQr6fskFwdCu/SgMfbVlGXv608S
5A5nULuHMm8+8paYn9ByrXUiDfku8CPA9w3K09QDGBLpqbWX0ZK9I5BV5o6v00z/fnxFyi5R8UcR
B07vsLRhJKaPK6o19t1Nuk2pUy6yCzzzrMJgB7NFf8/kmJmMc0NOP/9yhDVgyZBsWRv7URl2uNU3
gxrMHLlO3e+vV3XwmBGsQaHPGww0SVTUc53GY7tBtruemVanL4U5BWYd4vChoKMjo6WrUQ3vG99B
5+o7CHjZIS2yJwQ7NSl0hbBAHDr3pZ2azRrOrH8Ne1DrMIOmaTqpMva1wvsTQ/lk/wf8N+QweCtv
vI4FGVNs3b8Oinat1Pr9z9d9XB9g0sikIWFNYDk5lBwOal6XnEWMvdZZbPTsBAxqp49TzvzMXDn5
ReqkIVGVRR16KNUWC7UoZN4d+9p8i3mXVcZtPz79fDUnFkeUoBwgkdARb3HU1tYFs9SrKDb2nCk2
nrLK1kSmvbhX3Q5Yxv2wqR6hNv085onrgrnHnUMuK1GKOJigcaGIw1gq+p6wIWBnglPB7xjm9VYn
JuhUdaDiQSYJ2tqDSk4/Kr45SrW8T3i7/Aa4CaQC50hR26VCwo58/r9HxlEtpKxNqWOqChzpUYHC
i32RDtJ+IvAhnbOzT7AhW2UZrIS7n+/i8UtGlrg0DOH8v4k39mBdNYNKzTRtVPaDVOZO2xNuiRcW
E6g5spUThEdpWIYCQassf9153xjDVqxCdSEa9fXPH+XokeATQG5VLIQCFFoOOyNIsEDmjinwDNe8
JqTjSo1lTAGWtlJGhKD/yWCmyfMgn2iNePTvzb5PlX3R7kL6lXGE3tJbgfSZWeBOX9X/DKRMC9GX
pXooMjjSbaLs3Ty+8Nr6LgoBPQvtVW8mc9rAozLZdAcNqpfQoFCXHHr7zbJPStS8yn4yupMc2q8r
knMImSaZvpCqheejt5EMPN5xOzOPjp4ShkZ8zkSaWj9H9U5VjSB5KZ28V3WXlmK0qdu5EDnl1K1E
lwMegSeDmXLwJELWIT1DCOW93o5w6ExHzjvarSSwbkSX8kSdGDWY7Kq2dSVwYX0pxrr3X9skHBy9
Gj9GrUf3b7wJYjtQUYtbWw6a+yLut6MS4jFtYStZrk9kcaG+dbr7MGSuvnC75LVtYuKIE05tZQoR
SEapnaeptqzE2tvo5MVcCGqydBVqrx22+5+n6tFCN93aKaQIzKhx7FmHHhTKSRvLe1iI+65W3gOp
BlwI9fDncaSjNBDcSoqKg4KVQJpUlsr3uTrmjRAVhSKzFgB8rcHROGgcPrpO6VeGB9x6LAptWbam
YBtVt22nvhQgoreSyBC7jdNt0yk64ZXtjWDmk6NKofg3+AD+U4KIrLS6kzI53vhdfS5F/ab0pUff
Te+7dDAXfVuOdlZ598gGIyfPfRcdrUfIc1VcGr5Ekm/XKI4oVqvOUnUH1Rh/wdOvZXeA95jdG0Ww
1dMItKKgM1Zu3SgUcsY0NrcUZSobrh5ZyIX2jjkNWL0vdjh5hfM06l+SETN7EoFaRivdO61Y7IxI
BZyvJ88Wl1jq7YMUB9ddmN8UVXtWNfIjZGtgwHLzZmSd5lSFuMtVax2p+W3adJ+agPYiVjdurG/a
buiWnu5Gq7Ib1m0Mf8sUzVtfzVfymP8K03rnGsI2KbL7MK6eNDd4p5iyGBU53wSpRM8+HV49sX02
PQsoiKiBiU9WdWFdc1bf1GPCeV15KIzmerAmRznZRGHnX3d1uu30XFqNMfifLqC+VpbF3iu1BAe4
4XFMFTYSSwbbeGPRu/mTxWF/5OyzaARAXDUU/FCFzjiqxqWPP+AikrII+n2RbYY4F69HcIV2E4Ta
WS9S/6KO3BF4UlDQJY2QsoTaLlLJdOpaPmvGul3OTdbDXTfOOk3VibBHRkdr4OC9RRx6ZiZDNnIM
LLfWufbW89hvi4WwjoEo2n1hz548pz3ht43+wZAHe8ah0EkB7xmSNJy1tMBDCTdkrdyoK3UzPBof
M1c4XcFPwx08jZhyCY40GI5fevDKe7F474j+GOvrFBV94htO1HPAUYeVEs4F2ZxYzr/d3ennX95a
ekFet+cytidflP2V3j38fHHHehYAD7IKimbaN078j+8DCFEU1BB/x/3QuIqjUGAme8KpBc+7dYPg
o6r6EkqAsZNgjJqCMuJ9r/J1r6Pg9MRVniiB3VoeoDpRzxZ1iXQ07s56UxW2ZhBcpL3e7praYj0n
G3HdpSOBqrVbOsTG62u5dn/hBg8eRIhtF31ElVrxs5nz04k7SLoV20Xy5XTlKOrNJfY1JR5Z2ot1
4+TGTRzMUbBOjDAJ8aczDOLWo3OnJ2q52MWWuJcSLItKKHpgZeG4/vxNnRqF/bWCWsVAbXb4nGWh
afWaq4v7KH8QNSqE/8HOAVnAnwMcPFUFhhFDahkgH7WtWvkrc3Rn9I1z13DwJIGzFt2czf0+HvAB
hiLOkVRJ/483avoQXx6ZEXKl0equuDeCVy2wHNJBZkY4sRH4dqcOTjxZF9aAk7hTetftqkjG6dOn
5wGH1Jkdx+8zzcHSw0gEbFuYoayjAFfZ1XzyFjWRxdVcj3t/K/9SnXjhL/JH2IrWK2jUVbbye8ed
WdZPbPG+DnwITAoyHScCXrn9MCzFIXlpvfiRzaAjjjNIrxNbZZUOEWc6mfraUXhsEZp1QL4LjjL/
vqqVVRJ8il5ts0tM6RcO43ldr35+kE7cVEVDIIk3ExEMBreD7euYdp6kVlmz1/NuJ2MnaoqixeXU
14CWSKJvSTllJ2GE2Kfo/gxZT6AN1e+dW9CANWCSsOHNVqA8mzNDC+tV6WXx4ucPKR9/AZCA2MBL
JEhSSz6UjOFFaaOOisxeMJqbzAB2EuGdBvMinDetVaIjxwBWtPmLWGYufqx6bQVFb8uptvU9+UaK
w7esCjeZ3+yGMXkDROvxinLdDcTUMzMf79G6nwVec12QlIbOGOoNnahZO9/xE6+SCkw5Cb0/CtlD
uVZdZ2Zvjkm9DwLtrRQrgDi5tyy0AgQl4MQhJBQ6kJIbuj17WgsSTQsapVVInk+j7BJX+/j5vp78
PMwzzPKspEfC4CyE21cTTrl302TZF9dNl8x8c8cCVZlL/jLEgdbZ9VO9yTiFIVBFE3cXPsWLbF29
eEvLITfCGV/TJRkcIF/P0vVcOe23sv77gsHg6NOR4uKhJQ75++IXs/EtWkus9uFAcmtcGeGacIzH
PKABmkiCtzbhLXtKDmk/aDf0cp1WDuu1OPV5JaGawielBy2vFSo4/oOmVRdKvM4TdUPxBaJQXgKM
Zdfj9I0sOUQW+osoLy77TPxUo/xKzmqCgSX1kzzzDGOrt/b1vLWrXNhbQ5Q4vSeWC1l2+00+zKWZ
HS/K6sQYoUqjcnaSD2eanogSLeGi2heueQ7Xaommcz1G/e3PE+i4wsbX+3Wcg9ek4EWxNKaMM2VA
pHfSYpKICI67ks6MM/J5N9bdzyP+ftQPv9OvIx68Nc3GD0PRzyteAsMy2sRXV3j+V9IiWrLd9Be4
Sum3aMup5zPeRGttTQT2WR4t/ZcEj+5auDZn3n8nVtDv92B6yr68YpPWa8Uk4R5M4R7qWj8TX1Ne
SqTELYQbJBwLyARX6Xqu2n78rmBYBIwWsDoaIIdarmF0/bwYw2rvBqG1HEf9UfAh1NG0RWXVx4I9
dEpIKAwImywkZP7n7+F3/+Doe6BWjGoYAdSR4ioD6zeMkVmye/HzixAqGK0NUteqwQu2feAh+SBM
x6FzuRzE/Dlz0SDwOO7NPDtrCQhUIm/np/HK8sPYjk3xnaXxitfTgxBV2tJtFWWtdZ18rrlpucbn
edmWZWDTqCeUjAqKFueXalLHi0Y0V6gxbpAEBI5Xdbdiq5wNmXARZc0GztmF1nhba7R2qhReS2H9
oCbGGzfUt7V4uIpLqV8lZfk+dvh+8pK1SE7qcaMOqbIVg2aj5K5PGdzwZu7fqSeH8jDAP54+E4bW
wdpUm6lYF65UYnAziAKyI0T7AWuifxtdi7sWheHchDk5JLAulgSU0BRzD043Kiizlr1/uRfX1bLe
EeM7eV0sR7XBxzdb+oWrf475/977//I+s+t/TIjq7//Nn98zwtACz68P/vj3i+C9zKrsV/3f06/9
z1/7/kt/v8o/031dfn7WF6/54d/89ov8+/8cf/Fav377wzKtUencNJ/lcPtZNXH9exA+6fQ3/90f
/uXz979yN+Sff/vjPWvSevrXvCBL//jnj7Yff/sD496XJ2b69//5w8vXhN/bVvFr9ZfroH5/Dcrj
X/x8req//SGgFv8rNpEpn1WEHIw/7I+/dJ//+JEi/hVbs0qNFo0y/z3NYGDyO7LyV/a+MoEI/Apl
MZ31hv3ZP36m/XUyQk+4MLgFU6TsH/+6A9++qz+/u7+kDSKo/0/deTRHjqRp+r/sPWYhA4jDXiAD
oagZJC8wiiS0VgH8+n2QXV3FjORkzOyctq3aLMuySAfcHe6feEWUt83/+V8U9Tm6vnzkYBqReKMV
pAA1hPx4foEm6co/6VEoHbDPGmy6iNgWjJWhOsPnGF5R1nlZXS+cUDKCu+mhNMPEpmjjKBvJzOzo
pb/Kd+N6afd0KIbPdGWI/gapWu0+fwjd0RQ+AxTjaqOxT5Zk+/jQhO+BzWk1qwS1O0mz5kI7EHp9
rfI9SFY3oZiDdr9dHICslQtnUew6dYONRTKjqZ0x3yi3sIpozclrqCeObGU36tNyGoET3UguAoBo
v+iZ0TpL94SdT+6UKBFqFnFtiM2VPVnJRnMqVztkT+GVLrmyM6vahU585GQn1ZjDlrJzkNgOn+kM
5h4WzE5wA04DVR1Q/h5CxJVRHEpYP/U2WcPCW5+OwY9gB9h7um3XpzWS45/VyI8qduGqt8udfJOv
FWtho4P1rmxUB26lJSFl+SE908j2YkdzmvlStesr8a0DQeF7twszX9dv2gFZabDkfL8WN8Abernl
tX+D0o5berIVoxdjnLbikRWT7ISHCm54cjgXmqm5KHB7wT3GrZA0hY7KqRE+oosoMH2vi5jCo4V+
UI58ymCUx/oYYHRhiNvwDgTS7SzhEm+aq+f6s177eNEANDL7+9w3GrO4KT+wlsGPiRuQ6gJ/GZyg
QdPLMFc2x7IZGc3rjOFut/ODsyBWfpUgi+8GN4OrFIgINg5yH+k22eON+RA7mDZcTQC/8Yx39JvB
BsqxxXWNtcjvupfKTczhenWDtZiHzjzjgmky6SaYItM92+yd7MHLnNRwFxx1lIttIMGu/EbXIdgj
qLgGjbdFvfk6Mn1PWzNJdrXrDZHllK3JEezUKR4US3O5tNwlHS/R1VzFA6ltiu74jDxqsg02UOuc
1YM4C/9Y2oGY0KbWzzwp4J0YNH2s3N7LbjIb8t12AJ5s9evO0b187T9PO7zPCnPu3mlm+gmijuXW
IHSIcEiYNtQc9rwWcwaab3rTveqQYrg1WZT6cD9zFFP1sN1lC6WOiNLDcUC/JXqq11N9p1vYDTt+
7Ynr4DDtiEwcOpPa7EBmzbnz7IC0jeyF+T5BVmEjsTewW3hETCoGQDJ4OkuUmJlb2u1WM+Mr3Wrt
k63d+g42EJvTkVc16TAEL7oVeN1OuPMhgRnof5u+Eezlt3qb7cTPmJYFrUl8n2KCtXlgVtXfVE+x
b2YNleBZNHKyqyvY7HfiZgkga7d6oaZ2wGbLDpzFXnGkdez6nSntws1Q2hI/8jQ6glVdZV5EmCVY
tdsxFZoV4wLNJ61ZGCUEdEZeK6T8eDEMy3nRzmH9AVJSesYuxB52M5658vyPpVHtlOsVZljCdfcM
6rg0ArMGlWXk+DYao5Xb5Q/1gYFPQExl0wdVZco2miTW8uA/+c5Jwy/W6KmNm/Una75O7qqrdA0V
2oz0jY4aimioN7PnVaMbI7D7wuRFic2S68Bcbgvd0HITEGZ4v7ijmbO8DUzSWi5m5ShZJ838iSWa
kVO5e1O9kcNCiUMQlbgoy219o5BKWr47bpZ29ggceue/YgFnCi4Wuq+zMa2VHaer8Vb9iJzWDe5U
C6NATzosD9qz6q08auzbxNHKhyB2AvlB2KKRV+Iq79uSG+5w+yE9xRgr3vUKMqn4RnTr5a20k9aN
J36uNrndjM5CNVYiG0hiIQQP21ZO42I9cBwv3eBVhCZSmvk7iiftC52V5RPdE9FszZTj8aF8QGUL
kwi8G0392D7kZvVWYX/oTtaQW6vQRtYkspYdHiCFA2lbrIjMPDSKKmPlqmZop8RM2We/wCHKnIFH
wFyGTdMiKGGA+6uBb96jEquGXjKTRlIk2ozc7e7yh8KuO3OyUt72gPsNvhQ9am6wCNAyLT5S2Uxe
S3ZzZ2Sl1SZuoBuiuL3IOLl0257lyjRNVrXcRtIh9sZHEvK16M7N/BYhpoCn/RKO/HXZf73cRfnC
3T7nF1/SlsKXMkVPudtjr/X6u8CeE5bM03/u+eF48e3mNOj3WIJ4BpTcLAh29naD70tyma/EQ2PT
/rnnln1DZ4DTpjz8/B4C62Jr5PtX/GfIs1cc4RifVslCPKh3Jwva5nG+FQhiNsW1ZISbS9Is52o0
f4VLf4933lXXl/rQBjULmHonqzGijU8+SgaKDO4lesZPIMkfpvNnK+PL8k2LQE6kjnebM+/qEO8w
ubyVrXlSV3AO37OHpQX01CD5RbK8WLePzbXydhEU8v2e/eeV5yX48hixoFKzpBV8kFzdPSG7RjXW
bh9rjo3cvLSHfnJOzl6aWsYM96NGyqBnGYzWl3qvVK20p4ExQpLwxlhCC8uUn/Ikp9NuCugow8WV
oCgQSGHVaCwgddjSO3wVmRgr2fUqGtdG8KFxd3Ng7vJD85F52n55H4pkQ2DSZ8y+AZSe6Otee5E5
UijaeCt+lUhj05j2tZu60m2+MggzgW3/+bv8bmF/ecd5xr/MaLOCz0kpkneEtMLVL2OrZlQvp219
HHKCo1w3ptI6baN9h2ggTlO10dWWRuBNLIc8sLRdErW9tc8Xnuub7/eX5zpb6Qpj8KksG2nv029V
DWJzjflunVBzY8mkO76wSdlHY4Lptd/1n1SRV58SoYS8BTlO1B3/6C8903kVYv7ifnmos9pLiTpI
hqg37cDKg6jTwaBgtjJMcxebJvHylZeInlw9p81NR8Ux9KYcZKrnL80lxq8/isSdesmYJLumeISc
M0LHJ8FYcrj3jp6bKbX3hdE3h5PiyJoZKLcZWUwBtNfpA9r1iPE7vWaq4VV4FF9SaFI1kCTJVGvk
Wor3BRrjqHZlsEnEjU45qLeElsa42+muXDsoHnRcO5oVjHfB5CTgDBEXx4KpPiwUo3+I7rrj4h5r
6hHg8DX3Ij7sXM1ZcywpcmFgNFmLDxhBXu/Flj6YIjZb5ko3BEKrJRV5xCvtsXk/tXYvWUW4n7hL
3iMYHD6C6lZwrD5PzVpdGcATRtUoW5cUhuhD2nPP4x/0WEGM4HMYdkrloGbOhlfvGh4+XlPzDGM7
9UpPcUNk8Y1mG7whuwXqYcividEfHX+/2qmDAeMiX1B3m1aGoBrhLs9RcNsFb1zS0afq6SX2iQap
4ancN8yo4lLIB1aBwVxmhDedYES6k+911eXmjUGOE8v0TvIa+4Z/0z6tdisvtFEEGkE7g+jzdCe9
bc1xLd1qHqro2N7Qd0cxsDT6yhzf48+BCtU7OpwdmdVkjhbmeWvkjyW+6+tA8TCxJ5KIPBWK/wbw
TuIVT028lQ/9JtsJWLGWgpkeVjcZXIvOzO59Cd9wO8DEGHF5PsSdaJ9wwyNm7wDyG7PZmIbBMtKk
1sUeKOzyszLvvP3nZB8ENCB7dCDOikhYOCIzCujgcNJcAkEIRIKrkX15hDP6Q11bUf452spj3bml
lVJgHzbDhPnn60g2R4cCyxx8B8El3OOptiI0PiF5vV2yng/jAy6CukICJpTOnPsFL/Fy4r/wdDxJ
rn2ECB5wrc/iH4OLmCqVbiexxZ1/ApjSUqdzcYg4fQyp26UR/NxnLNaZlLseNf0VOI+4vjoRlc9a
gkqP4IrvlsKPtlo3qbvQXlYRubc8PWP2Y2vyyV6CaRdva1AvXZKa9R2KKe1Hf5fcrrbNvknsCWwO
fHvE36pdZJ+2CCWuJ0u2BHLF1Jlzjc76MWuUH1O+wtYgPPTwDUCU9z5bR3YQmJEtkAR0L435M3W2
sj3K5g/NfiK7Q24Vv4eHKHWnbfkWXvWAbzJS+PFTYwf/0HonOHlQ3ho8BML8poydgs8Vs3KBCdeu
5WCX5jcpSvEriVLI6bpc3AjVtshq46TfDsObMkACKVxJ28rJw5AdVeGgwsQz4tbLIXdo1rTre1ND
3bBwRQVTO4xMwTsZ+k1Gn+qdqgOUZO7/1BvdwUwzp3zKPXmH/ADKWd3jSrUn0gf+HgH5uYyzG5kW
eZ1sw+daMnovWAub4aduyGRFtz4JX25Ha6otpTMdtXVBgq1cTS4gpnvtFWvZXbbT9mBwst1w3ezg
nFnq4bTpdu1tzyFjlp+SaCx3mIOZ/lX82OzwSBOcEO+yQ3pAndgWD6uH4flkqhvhPUQq0VQDo3Fm
lm66rjxcwsCoszcq3e3eA4blVx5I796XO9LE9zkzhl/AJb4Q79vHIDNrW7gjj7P614J8D/zcas79
cuk+Xx2ou+jvJ1PE0j1y8XDlfNAN+GzZ6IyUrX0SvYXdONBqoELpd0VgA7fBCRgQ0VMrbqLRSTgY
OjNUt4uKnp3rE1ZgCYzZabWF0KfVu0h7VFozrxAEiZ8Ww46iSVzamroh9S+ix0lai+XxNN6Gqhui
UdIig3ITFpuhsvqaq4rpm7LPAS6cUc8ljNydxaFu6s9qtxgeeD0ZM6T7xDdEm9NtA8CtMgdLeym8
eORaNUtjHB11o5op0kHNls/AYKu1gjeZi5f6VXda7utt9xGY4qcfcU7mNz3fmEWyrbnDR3HNn0mH
QZuKtrhHuHq4HzKnup6GW27v0Sfg0dcpfd1X/qsTMgLM8bPQ3Ej+VVZeafAANWv5BPiL7B5nUZOt
ZlbvjUKn3AGlq6PkjKC+Ez+2n+p+4WLkIazzE2UUCGjta/pIvYJyWmZA7iR7jwu3xFb4tnd55ntt
k0ZmuPZ/psaP7Uv1Ea9MnV93Xz5yz3G7vi84r3u329GfdttX1g70M9vH89u19llSYISOQTHhmlhk
F9+ys9pH8RFKuvy6YstmmZnf9o2BjLKOA4dRC+v0VsFj5HFqDKk32huhN/rD4nO5Ll+ml+yqf8Gl
dSvtxl25oXSJrk9t0iC4mpN7vkiE45a8wEOgufzXnZGf1lJkFY68JPk0wPpRgFxudQqRIqKkpHXZ
9mbwhO3gkaOOhFH0/N/rB5GS0YMPc/NIoUAwZBtl7mmwBdx3EmdO/zF4xColevIFNHEMjByX2ibI
7usEnpmZ0cvfDMs98wyfFlcUp0yMYe3b2v2KoGGXrFB8Noki9v4tN+TCyzf4beLwc0vvM3IUDknC
9+aqfyhVCyPl20gw0ofiGDjj3G93cqp6bnXFfFIPWR5R5irNOtqIBRfv4pnZcOKXvDK6N0UDLWWW
ozsb/K1jGx4thMEfobSN3WzbHdt9zCIDgFyn++lu2C4cbuLj8EYXpv7RbeWTm+/LfTCw7fsDv6O7
7qlKIFtQwPw2In7ppndROkmuNBQ1TMXBUXYf/ljhfnmzGNaly/G6Fd4wr/3ILEKy9oGap1PvRxS9
DfFh8TzcKdxVMT/8gyILP07Itx/AtTmyV/WHIX6OrGqNnKgprdub6Qf2LaSvdWGEnmx8FiRYw1Ph
zQbtwZWGtabRXGnP7U1x35rcc1VLsRXA34PwRERebYKr+oH6A9djTngFB9dLdQCa0L+N4Cq/qRxh
+6BtCiu6InBq9xHVCyN8APUY3U0LglI7PhmL5+yYfLI1OOX5WMwFIPHCqd5kT/NK1pBw46RYy8oN
DclKnMJKLAJHLbZjxZC93pkrLNkxNeONbw+smpE/iTA5XRx4veKKMPGucmgD8Xr4AXFPEFMbPE10
tzwg7iQJ5sJLoQtuFl5MMHESkQaYg0DNYkFg35etpZXGx/Qcu5jKZkbf2429ulrudbs6EgjyuCck
EpCVXlYOPGHVX5fvwXGC/Mr9EFjK6GmdHe58WzfV1pyuVtfFWozpL8TEfbCJqUkeu2O5MFoIKutQ
cnQbUb3gM/TKXfNK4dtSvSXXybp9Dln+aq28yNyudnOUjVmaJz25waOO47ymHPi94E9Xluy1Tz1e
z4hbuljBH2HL1+7Co2QEnxMNbP1W262ua9lQbtnrHBWJ02wpWDmxCdiID8CBR2rRkoDt6tYmev5W
HJj5j/ZheUs+BNNKbi1lvbDU3DxdB0750u1QnDejq+HYbfkRQMksoxu/SJWbK3zeCaXlcBO+iPkt
lO/YHVSXYvwmJd46hjtYSYZ8XQdzaWsU2bHMCnoTiWAoB99OfxRXNWiKaju9F2ti7auwMnQ7fyrs
Zh1cJVe1aqFewNScrqK38MHnLX6sMFwTzPAhuCsSM98jPjAHkL55QwfhVVoTjk8GgRcFOrG8QQvS
UJ5ym2/rAjxRFOcq0FmGr6IZgkkJ/yBqNEe8X7JfOVCjbmzy6SC41WBNlZXvNMWOPeFG9Mhyqclr
V0m3y6VrCFJY5QHxPjnSS2uFmaOA691hYleIN2F1Q0ZRio81ZSVANTFeA0eVSNUnM3TAPrapM1IJ
CNxV5w7UnB/zD+CKS3OcDG2bivggHNRgNy2eu/Zl4LhR77RgJz2MDe6lRITcK2674SzX3eiea7pN
jyeC5BCDdyemj8AJcas366re96mRNDDhllSirSk0Bc1LjW5lKOKuzeyBf4PoZQe9N7nyaNMMeg1o
9pBLD1b76RNauaSeJ0S+d9n10vHVNXoByF/AALsvHCKYpUmKRXlwPmiCtz/n/OKcP/y+GtoKkXhQ
sfzv19WAU6kAswynQ77rd8rjsBePKLEuqKEN1tJZbsOX5OhXEIAuVXp+lsr+NPKMCPuyD7qV2Onh
EE+H2uLMwSLdQuHueTzGG05j6taZ1BHq8Uzqaq23zr8aCp21BGRT/dDCfdG7vXITb6cHOlHmz2n5
q6n8V+30rIt99q///7WrV6zd//53M/i3dvX1a/paNL/0t+cf+FebmiTzP7RZgklF2hqHyiV11H91
qWkP/wcCWmSfGkjfFVXdv/vU+n+g36KIK7iEqF4hgf53l1r6DywFoHLg6SfM6s/sqn8/1y9z/32T
+qzoihQZqr0w/NBypR0Oy++sJriScRoWu37a+l1wlMqVOzQTLTj5dSxKQw7oNIjtg1R25FMyEvOF
f4EgdsZVmx+AN0T1HClGQON0yX/dqtUKJyf1FCtbjTQUCUu3LCXI+elga5G8ESkAtRJi5KsAqszo
LYQpxE8uWF6oG34zD3T+BQWG2goZOlbk18doloUQRF2pbJdtYgvpQMIYPqBd4lSTvMHEhVpdYykR
F9MYuD61zC/75a91+dpPmN/ynw9WnyElMCwhYQNF0jkxzmZhqUshwPIO3ZvSN+MadhLyGXVzkRn4
K0V2HkeBMYrwI5YYuvrbBaEECz0RV1mOLcBRzPLGkjuy/LDCa0W5nhJ/P/gIFoMQM4ruvz3Hs1az
wgrD9gZ79Tvmqp+SLlLbaYs8JdL8CtLQfmaX2+JpKUKurodDKqcWEuC2j4X4f3OCKf8AGJrRrxpf
zjkWowzUMlWWcb1Dp9LqJZF1pTQtjBf20W/reDbMWZsm6oQ07EqGaVdv0Skzw5ISkXYB53xpkLPG
zKqVGqwekno3qNtaI8MXyW9O+z9P2FmHi60yvwpUXO4uaclRdVaxbuVTcUJ8ptwNQAcUEy3fGx1o
AFI/pr4e18WFL0BUfy2R/zUgjC02CW6hv8mW57NDQuJD1Kqi4GECIJJpZPj14Mb6wtG5qptMBULz
I6NG3ab9zSl/Ql7TFBbU1SrViUoUehDgHuXwUExc+TWdow5CGXo46sJTMe40oG3V4OhEV6UPoGbZ
ZKKTjgjeVNtyftrKUXqlYsTpy9B/JKDMFbk1QeVs7F7SW50NLKKVUyXqZho0Z1H7blQOLw0ZaYLl
+zTdFuNyk4rjWhuJdzqSd9JtfRI2U/KhUwDoxb04pOuiWVg1/JeubNeSQvlM+FSxTFqF1W7sCMaE
11oQ3bQRP6tg+vShqPli+Xqqxb2gTkZQ+09TJpjJAEBR1gxOK75WTw5v5PT1RJsVm01Xxp5txZ/H
mOKK+tgsnisFAQ9+BDA0tXeKIV2MCeNgS36xO+Uf7YzkoT6pAVLKpZBUOfZiWd5yMBltQ8Y5VXuM
Qdco5BxB4por8aHG3gPjiIJOzpDgjZU85oK+TWW5NsCPr5OmKqxKSK6EdGEvtPI4dhWQd0oyp/pp
jJOrtKBDMKFQEybdVbN6G3vtXtczN4gempbSgPQcnd6LSDcL8XNq2IadTqGIfKR7EoLVpqfXILYQ
JijsL7sHv2/tZUz1cPGSJJ2ZCw/FAEBkOdo4dnl//jh+2rz+cl7zcaDWDIpsFrv/jeovpNjELiu5
3KUNSU227BQ7EYNN0D0q9A9XC6fLDoWErl1XPFeUx4Wu85TFOlB/DLQMFmKCUdWTSpqvZNQgcnAD
0Uj/pDArgYoUsIbSpw+C/kWYD27Shra+pIfQnOA0KgAP6bpjodkHE4usS1Yz3mbUuThNKdXJh0CK
t8vxhDrN1N1JzeL2zy9/hoT814cKm1QCOQsbigL6r3flqeZjGJZquWvBS0Q+WNXAAQNj17bk+D6V
BWR0rIUF5OHPA39zQECyIEZhylFrOadCl3El9vrQU61q12EfUoG+KM8yH2pn6/rLEGeB8yD4RRqJ
DNFas1QxgCyzP854nMIrrPhmeWEq5+vgfDiVSG6+kjjxzlV+slRFGcwnI8PqPo7XSf2gLJ8WU0Jt
s7VWFEv/PIG/JiQ/F271dbizfh8mvroyFjE0DkYpvD6q7b4GugbSPo4f/zzWmVPy74OdhTTasGxg
HGbdDl6O3a38e0E6aAICRtC1ovQ5pzOH5JeJUfaFbXKmnfTvkRUkizGDlgjpft2foi4Pmb+sul1B
PtpovbtSO7OOK6tdqnCPgTQV1SEh0VQ0T+FWSFXxIaqfBRnUXtd8XJiH73YtSNS/n0b69WkGQY8g
etfdbuZwRM0PdRc7RLrU5cXXqHlGfe6iwYDyW5iHI9nXMc/u7tIvqxQuRrc7aSjhNfN9GXN1vkSn
azSlKOYt1sUQsiKDpdAqaU6TEcpsC2nYqXln1e1k+WiftfmmjX70c7N2rKwRaNOo706I/GbKAGhK
vsrmRn+Ch/VKcwXukypJ1ksKVTpAJ5Gi/E8FH/yfTj0KXOhG++O26oS3CzP87bYmuUJFFMEfArxf
Z3hsCJax+uh2irt6l9C2pHWj2iK+i/QEML41E2fhCVz4sVVcEMc+Y+j8tde+jH0W8PlJpQZTxy4v
PnPISAAUHyewhil4ivUJGOPqRqltDU3Jd4GC4sq6ZBzwTSy4mhPLf7/7b7FgXQ4JYP2dSBNAB8Pa
jEehvWTCMR97v51Tf48iC2eCF0sRD654YIZXA1dW8ZaI2y56bZTpQpT+/af7ZaCzT7deLFT47Uyn
+hNQDCKVOx7IMW5xNiZUVgt4JKZwfulq+S7aXSGUAq9XU6ignaP7EymbVuzabqfvx8fV2yw+TvfW
6WFY1ebKumTqKn37hX4Z7+xUKJsVEk/9ouVUiEFV+YaMCMNdbC0OxERzlF3dj5avmEVEiyRB3np9
CSqjfnfXfX3ls0MipFA4l4m4fBRkWxeCLRK4lfKPfCHZUr5dxtT0nnIfFkdU7mJZWvfYW4r5Tc39
1EZ2BnBBlGjS+TkIG0F5Qh3EDU8Is55UuuOFsxJf5xB4qlfm2C85dAEPd5nl4046APYYqmNyiuyG
4m25ks2Qaroey9ZyAGIbQUSiIJiowsNwOpTBMRYOTbYPFldxuQlmz4MlPQLi3pJgdswupT7fHtlf
FufsnkwCpRLFE5uhtuqdvpkRt8GN4gEPMvtDeUNX/sKVdWnAs7tSyKtqyJSIjhpIKxWRqiK9+fMh
+e058eWVzgKbUNJOYpbxSmETgH3eDTRd4+RCAfrbY+LLIGcHMcFy08chr9Hk0BMz8N/pMUqprasX
VujS25yduqvBjxrkArixQF60q5z4uoWQ/9/Ps385E87O1sVULnrU85kzIVuLQ2iehlcJe6U/r8y3
MeA/k/YzjvpSq9XLflV2ynwS5M+4BpiCRLcq7de4BxlS+RxL/iXZPX0+XH47zhEPRg5G+imV9OuF
GWsjfg7Vst0FAYiPGk5YNJgrKcE2NHW6RrJQGRpPnEMLn7jJ9fGB7MUfffJeQqdeaG+nqEEW+bEK
rnAd8YOnWvfqAb3C5eOo33WLz1Oof/in+6X6mKmHpa/ZfrQrm+cpOQrqQYjJaprxRmhJHAnQlOix
Uz/HACDzSjiMFWyZFf2tWy3rnUGa9kEp2mTGVqMCiQlHwhjgBkWnWoEI9qC9hzbNH8FYVQ8+N39N
cwrYDiitdBKdIkdumPZMTWrVDb7bDMcwuurQZVYHNFsL4CUVzfv9qNeWHuBHPMj8f5OOstGr1wVk
wH7QzEwM9uQkZqApZJqnez3BvzIcbLm+63vZ0HX4FXAupOQxAkiZpm8r/3BCYS6OPH1SXB9dZXBa
Sx/Q5LIF2+CjaIT/dEIzcxtHt+GYrFkttJLf/ULYl6MHDCzT+uMiGZ26pfQq0MvNK6+qasuPCB5z
0PvZ4TTA0RsCawSSm1e8Hx1CNfbKKDPxKTdP9LiF4UYLt0g7A8PLzEbOnab9kYmHVEU+qQOggNGe
uriRtdNW1VGqG1urG5rPJBtt3HP3mQ7yKomtNAA7pO0Kmp1aCHmgrfHUloyR2kUNIWch0W1GvsQ/
RrIIJeYmxdZ7ketmjQ5uBBJqClvQUIlX5cgrD4jWtierLdB5SoGBpaBX5GEt1jdC89nRgtVBmPz5
G/v+vPh7w2tn8Uu/gK6OE0K7W3LjDOKHqj8p/vOfx/j+DJ91RKkeI7d0dvhNwSC3J0XnOxZO6IzD
Jipv/zyC/P35+s8QZ8deqaLPKs7fLQYFCKQQZhYvcXWjCE/N4knkcvQXxgBUOVXtwgc30Hmwt+il
J7MskrloF65YlW6oPYlxaahAtsZljD3f+7JnxxD3K/19GMomnsOOBCrvJD2F+W22GOxBkR+mk2yl
BR9DIRz//F7fR31w+/89dWcHrRIuJ5ROVu0Oj4oOZvh1c0g2+sfwPlhAZqrGmq1A/wt6txeW7Gca
9eXoLQfdX1UnrSXalGDdhWYXoFKZrydgLnjZzmOOF9bw0pBnAS7yxCW0eE57gZtLko9lN1p/ns3v
9/rfk6nMh/+XlxoGBcEV0W937TCifA1I7TlciBc+qP8kXv5nlLPgscBiuBKXvIe/Lz3REn4A+YMI
BIzscPqxuJjR/tYmohrNXfzPePO8fnkrBS06dYr4ulrrZzV6JpvZKcwVEKpudeFKvjSF899/GWwQ
kzjMBV5ulYJlj9ZLWlPdxSjz+/j7n1c6C8lKtMeDpcorqYAhgsDJUju0lteym6g2XevBno9C83+2
Oc4OqUXSSUPZzsvWPFZyBfz9eomY7p8HubhYZ+cUUrZllTSM0vgzO9XMNoGteEIAbE2y2v1Fpsp8
Pvwez/wzk2fnhxSdFqtlyZZXrwJYHOldBHITQh5cSZOUOJpBlujawHQALOlUtR1uLpm5XTia1bMb
phMbLD9O8xHmN4dKekJ48DZBVzzPX/9fJhetZhTxKBuq561CSa7b1dhTM2zs5hG35LXg9bAliepB
MF4SAfmu1rvC2ezv0c42qYKwXtG3jKbeTQ5ZHxj5iD4QikHS02gB8wtX8AvV+//hS57t07TqxC4V
07kOMDnQhC34hhrMU8kBXOvIF67ui295tmGDYBpggzOc4naP0UGDxNiDKG0/cVL+yuz/hdj/td/7
7Xb5Mq1nO5ZAYWwHjQFjDSK2rqyX0kfcP7eYl1yYyW8LDf+MdJ5e5EsxkoaaBZzbeAGA76WH+YaX
3V38Ci+NdHa1pX7ZV102bxXwJuIu2SRu4tUHQsUL2d/358uXdzq74nLBx74noUrUOzXHitnh3Eax
T3NB4A3Of+H2mR/9twPmy4Bnt51QdEnOJUAt2x4hjImWutVuE2/cZVcXaXDfXj5fxjq76eQGmQg5
4+UUN1gj1fRChpLYgS1AkQZk6coFlI6/lCb+0/14cUrPrrw2l+I0nreJhJBHb6bvwQvgaFDi9PKG
WXkxAMp5YWvOb/KnWT07W1S5iHq0fMCj7er7KjWC9cxN57SGZAgF7qPHMcxUr/886rd3xZfpPTtZ
IswAwjL+uXcQLlon7uCE68S5uIyXXu7sSGnQjOiC4a+vIb6W7O5krm5nVqGEUy0UWv/20iJS674w
o2fHioYvSiiHHCsDRKYsQJIsaF1ZfwvTNzECgQ5Lnp5iGt/msrhf9Jh8DfSBMiHbSQssXWgPG2pJ
Ol1D1JUUXHxKgNIfCr2beBOF5aGX3tWZ8dUsqTMD4Fbu6jow4ypcZ11khcq2EJ+n8YMmkx0ntzl8
9XZ8Grvibcjz3ZCwkYbRkqOtviLNFz6QihmL3IuSzpUTELTAJIdUd/wIsK6mkNmLxio5mc1SMDN9
i4mQ1YrXKz+y0O4Gxldvl4NwJ4eSWzT9C3q6+1xqrgJt8RysfKeVUnM6QXDEYzEKr4SlfMyb9E4c
WlMb4HXC9k4peUhLiFcgYnWh2eLMvC38ldcHmq3QXU6LD129l1BmGLDKK+mDxO192DxN4APS8K2A
SDOeXqPKK7OKtL50e1lys2TaNqfkoTjtxT61EKS25Wl7wpqoGV8iQAA4btHxHveLippV/CQtHssO
dHb30cTPVX2bwijI9HhD/cPMIDgsUrC+HWEUiT9sJbtV8x2SetaSzt0qEdbimJv6KK6rAaZIe6pt
ZQi8QZ0+5mXF/gcoOdKivfK+0m6L5ZMuPXQJWhAURvwWfLZQXo81OjZkhHoOZWOuImhVawwi0P8M
Mboiy3GKwiFFgWm/WqGfL14h+rYLTglZ4vTjVMCBi5dOupwsVX5btRDrFeG6rNFbCCP3tHw4QfvD
r8ZeAEgNZARAKhDvsm7oC1hSohNB0FOz1Z6w8QVRn89knMwldDi1EPfJUt9mRQA+dTiW1dLsTzSz
0MiEjh9jqCM3O7H3vags7LySnDYudoDDrJ6SRQDw/YQOvyg0V7jl7INiuf6/pJ3XcuQ4loafiBH0
IG/p0irlXd0wVJKKBvSefPr9UT07mYNiJ3Z7biYmWhF1EiBwABzz/SpqedV48qehcnR99OJ6cFXS
bZp52qRS60zmjwXV++kIFpI9b7JBR49IFPo20YMpyjwkTA9lme+LdK5QM1wHA8sUa80eZa69gYh3
WPxQlelFju4heIZBKaFTmvFDX2ERd+gNz3a0MVwpT52e8XQHdD8YwA0YqGaG2m/UE8eutoP9XdcI
w2XwgtNrGo9eZSX+nGylcKugsW8xn7r8vsLbMakPRfOggFullz/qOL7JqsrVUM3fNzpiL0pga2gH
wuNe0ufbAXojgFptWMXXpIxbcCPa/KdkY5XRn/MCgERuZb7dWh76VA91DQeBQhaFvMr1kyp/EpOg
4KBxa/BpOxyCIIJHyLChJB01uZNsoNfkLkRhTBkZHhMvaYYMmlAgllsG8l/Spu+hGKB9WOWrmd1a
xfuinwp0NSS7NN3XIYA0zZe9yIGOeEZL9N0wWowvt40RCW3C7HbulxdJATkhrp4hKuSU9f0ybWcA
m0vUb6cgoGQo7JqqX5Y2O0ODbg8sfCXbyOm9QVVfz14lA/Uhyn1Bfaqm22l86JK7BXFqZDdO1ZL4
KJQIoqG4HVqQedDumtrohZpjT6uNO91+lgjoE5JvPlTH4rNejqlebsIUamSntPuc0+HUZcueyNlN
Iw1vep+iX00COaSfj5pU5w5qHx+zttrlFXg4C8rB9RDvE9zJ6FuB3gzaWMiGI3sHzQoLHXKJNN5W
doUW3OJ9aIE4b6KDnjXPtgJEDyrtC3TT1V8hqfd1CZRNDymB1nJnaBctprQBdjrO6X3R/hrxX6ds
ghRZHpQoY6orNFYgA2BWQNVU9gEygI92RnZ9XGwz6GxFiKtmZvcyxBClW+4ngvLhevFVbGSlK+8q
FD+mBEo8Q9gfVHQfGm3+Y4psNwqjY9mVXqyUGzhCN4pPbYWqKIRhO0Jfl7nwmnqTR9WTodgbG6mg
sd8YwBel8xMdkG2z0eFcpLeVie7TOD4UdY9WvG6bEQSo8tdcechQ3hSZ8FmgaKLXdUGkPKYdwpqy
m2AVLMkjBXPMus/GgwUX1Cubuv+lmzcGqklHtfUsex8R22m1h7Z8KNGHsfwqh2yX9uHWmG813HNA
kbyj41NnBL1xSlG2rquppzXQlO/CnSZ/hBZ28yCDyYPLCesbL99tguAb6n9y2e/1nwV6ZMiHkSVB
DRiJWujBWNVurX4m7VOf36fSEaeAA5yxMTyEOoSp5hsjTP24ySFzCHcIpbe0boK+QpOego2ctbte
Dmb9IxtCF3Udbja8y+pPJf0kAEWTlPpTeTO3FhzqjmD3QStZQxOfje+/C1HgBk6qQxcQyuYf9Qy9
rfC9Ko6JCQnwYZM2uwWn/pB4FKTOTvlq0W5kZ7kj1whLVy99KG1KHH99eqjR0QMOcWS8SAlavcvo
UBBPK0K/sMBOaGJ0SYPbE4+ulsCFYk4Tq/1hQIC1yMdgkY03rUPnlQq9SWBQ0GmRE7JVc+pS+Skp
8JBsy6DN6h8ayDdmoW30Qd4Db46vemjGyFfinUQ7b5krrwUx0gRzikbfrEq1xbR1004polPWGk8S
qym1PzWsbgKsiqxsqxHuHn0JinKXhw223E2hfWhN6SloVUbvChnhVutt0nRPC8tp9pWnmOj0pbuh
ItiSbVCPkyM3Tyg7AkClOJrgrZTTiUiHEvSdzPZqa1+gyRYOatPR7wbLWs0WRL7RVFUgy5GfQHhE
Lc8HJDPdMkX2vyhAokFeQ0d0FYxvSF2jx0kdJw/Vef4CD2ZEoF2h4SzCLk+h9iZZACW0wG0ld1MP
TdseP7mdPVTFQZgQ4n2Fhap9c7/gMoDktqNKzWYYLCeubqbmMx4LYL1ab4ygq5XI26Yy9pJk7az2
EUePZKsgdFceOCZOkgB6jgapYl5w83lvtMqtcCKALuiWdYOaQXA55+2ERsZspA8dedZDtGjHQPhk
2V6ZR+x0iJvG+SNpaVChDq3ua0+TQ88i8/2AGjwjtndlEW3TKn0GcPSgWdLOThJIiKpHRem9WMtR
7xy6mv4ylEA4TfGnRcxjakJ70X4rW7qZ4+UWJXnIfiixl/dkM8Q64N/mfKMgWzNZBDLU6Bg20Am4
gBqk4iGIbuEEw44GaQdSKGqaxwLKl2hxHDSvRPsmrjpqCpE8FImORgCu3VGbkeyAbM8ikwDyVOg3
ae/DFgAcIIvhaazlV4IqiCx5DQ0kV7DmC2s/I2drI2O9FD8s1jCYPvaLDo9IHbsoHB2To2aQxYw3
FL3HGk3dZhQBvdfDsedXze9yg4uI5WyF1LRLvDbQd2ah/gRojW3lA+A0IyArO82z8H0jeGqo3Gvf
6HqUmU+wyKTTsvd2k29YTVN+V9+CKSSKYqxbwxdnWHQQWbkXf41L7pIqSMWmu/6jCvLNcmJIqRpt
fONBFPRaf4GfjXGv/RjKezqlMGYia2fp0FgxkNWKhaEZ9tT88/17tsO99JtQxT2eDSq8YTw9mR40
aLX2J8sbXPrESFXVcyI/oCci+yFEz6y/T8/G+Qd/ZpBe1WB8CCYg37YKhCU9y5Nm1HfDNJoY8SoQ
rRrRzHIv/gHNIBREA8Q20L1Vom++u22nKbj+wv+baN55aNwTfwbYIUfKFtVvn/2HsQUd9Bs3qmN8
0gMTUDGEoQVVYKsxBXQ2oNgQao0oicWHvth9FIUCWlihuCLdMRjdsE120kY/CCNsq7vgbIeP5YGb
rE8jJJkRYTOB9cJZsq0OjNBX+PNB2wmmcW1UBD1G6NewLASBuWm080nVQW5uj4UZ/YTvQoYdJJcS
FQHQ3IViaDqgfczvug+Ex5xWaW56itYZ9gKZu2DSqD8uBf4/UImkF0QA19YRAcXIhsQASv74GDj0
iVXJyPQGj9DqlUa3+WR9D6LyD66b8q/avksr3GrVF3OR095oEImbgNfD6e3kLBrXVa70bP7ueB4P
3Q3aiQcw1Lzi8/oHAFN2xUGgjxNkU4i5Me2w/1xXpjqYNBqq9ojzz7GnN4UabmrlDslx7bNB3TkU
qAZnB1MLz1GmIaBuX2h0ceP2RVaQ7EgKfB8oEkNeY8l6y6nADulqBn8a8BSBdL2CMuoSFwUL/cwL
vhRYHpVt4V6FU7wBpWRoMb1f9aw6UiufOkThJfpq9ED/EsActGmvFfKOgo+XUMin0p0ydZuBnooE
T40I+OydrPyK8MJbwMIf8RvVEu/XRrmDKvMGj+g7UpbvavoCrXRc0gE5BDylo49dFh1TRHKnAW95
JX/Qhnkfmv2R1KDSxO0SoOh9Ezf3ZmM9U/mjn/ugsXExWOiDHr02eJ9E0VvV4ISWcfBmGiRoUfTa
S34ffdrZszzOAACB1omDP+kgpgsyQNmam7hN7yzVcFXcJ6SyuOlkpADa765Stq1CvNjI8ap9aGK0
l1e4VbeZry8R1EqATareJZUw2RGAEb/wkHOt8bPAQztU0IaN4glTP2mZtVdxATFQ8RvutUT3FQSt
0A+NesQbgibNOfnG9kI9LZBQLXtsEiD1wIFMDHS8Nn6B0AAKdF0UFHs27o90OmQAao3JoYYISgSZ
cyotHihqnqK92RBXk6fDZEKyuUDAURk9IM2dSftl6ElgYmrKiQms54cIPW0600lHuS4mxKMgLZQg
2Sgk81W8BXKsN22wHYLKvl7WdoX8ls4Sqjc+9HQMiKS+9e2LFreHir4t2VNoPI0aDXKApnNaetD4
PemN6dBI2w9R7inZSxuBymKBttVGmwjrsU9TXEGB/9SAxlAGX0L5odEOgtK01RvS5V7i47FlryPO
hb2Et0RQ3JEDg+V+9h79Km/FFdirZ9ClOe5IsLIlMVFs0eJ6pO7Dfesio3SgRwuADfS334vpbqsR
fKLKFnoINUh56dyBbqvSaFGEbo7SlrFMwav9oZ2AR9iB9vjDEBwOqw74whjvGhu0jMpz3R7l8FRH
ua+gFEwT9eytXVEuR8S5v1GTNAihFO2xylOvBXUstO+vu9jVypNLE9yqGCjtoOOMSdM3+Qdkpl0S
JHv1DlvZBdoO3NtR2OgmGhW3MrLUXjoAv9ujWR1CcjtE34IxrZ7b52/Dp6LDWu/ikeDbMFRkD1W9
Y3cHN5/4/fPwU37Pd+0T0J6b5odGD+J1KFgZBvcumHRJKucCMyqPz716yK3JN8JacMVjy4u/OV98
NoN7DqRSV0twmbiaLKceBOt8QvmbsdMkU/TwWB8OwXZSAJv/Q9MKh00aDr3KdtXsDtA338AzA9aB
x87gA/7cONr3/1cL+F83D+Dt/9cqNz6ylLTTu6U9xlK6JRp0CXAgC5bJ+hyebXCvnDC2pHAiSoui
ifZlGRD+AsZLAk0hPYWOdagflxoPgWYjegOsr/+zXfb3i8uyms16qVlze9RCgDcQEAOKQzC0tXsy
uZg+9lEvTEB7RlcBEmU7gDjlw3zDfD1O0NP4KC6RWB2PBhYHOvw1yJ5x+xm1mGQx6g4wI30vRyB+
xCI/uH52nU3wO7qaQZKX8pYdJqwrrQjwHsXkDQ5SiptuU9BNL8jNri6OC4vcLrbSaph7DYMqKAhd
gwshUARyT3YiOpZFhriVPsgUNcUGDHUBRdAVfGsJvPJok+8UV/E7gFvim+hWGE9YvVlfjI9b/OYC
YQzSYkY1Be2+SEraiCbmTY4wHlguiFWaauxrpfTU94J9x0mw/GtvX5jm1n9sQppoyAa2OCevgjC1
O36nQbON9mbqFODVL1uwNhXnOPjxlvGhs5v5obhBicihQRWy909KwsjF7+E2i61ESUNtHBdmvpGl
l3T4hdpPkRtl8/mHw74wwpbBxY6EkkNiFD0GzXi7RoBKyx5CN4lrOaFT7AukxwQLmIOv/DnN3OVB
hupIT6KRTTNwgIHsal51m/wA+x9E9ewUud09CqbeRXVgqsAdGNyNAim/dCgmLGizORrJh2FQT5Mm
sNQzr836oK2+zO7HjGCSbA9HqX4hhYr0nOR3AzhW6GoZFLwNDIdIdxQSty0eRn2DJUIBASWxYJJE
v5VzXXlZT0OiN+y3fvX2i5SLeowEBky2DS8++5DKVbYMmIykfEQeNDZE7kNkgPNTMQkhv6Yw94G7
m4p+XbX3mBIMq7IID/Kr9C4ssri+khmz5XJITaLEEmW+WI9it7WBmx9/VNNHltxDBtcRHGSrt4/z
tjE5NyVX6BkwLQwP6N0gf+juqtv0Nrkxj9lHdWr2sU/QKyKYU5FNNuUX36xPbJIUIbaqZRxyiqYs
42HIX64PTPTZOJ/TJHhRIuMBG/2DQe9V68f1f180Bs7dRJ0+SU3E3E08OWr0GJW3tmgMolPZ5DyM
jWROGZv4OOlOemve2eVJd5Q9oxrWt9WzaOGJ5oxzLFBXRXUP7XFkSR+0fJ4nkSa1yADnDeZ06oCL
xkeZQwAVkOnV6lB0+LE5uXIO8I0YfUrUiEJNDft19KGk0T+A4NH6DFg3QpEMKn5QNfkuUS+MmMlt
94IL6B70x+IkPwHqXG1E2pQKcxDXfhDnQKK8i0iPlhc8AM39ePrrI6I1+6UT3qnWX+jn3Uw416Gk
VK/DAq6j8nqfFbstWxOyKdre2rJrzn+1BXjd705WOivSYAxJS3TmvBRlhJT023UjbM39OXs60Mno
QIYGJrcFaLvIWjLhnaKZDeAbX2r4haKo+7FvPTNUD/Zs+9cNso17zSC3CSCf3KeNPbXHnr5azS8F
8cpOQcQLKN/rhtY9yHlk3GYwm84qCxWG5vKXhHSeTWdgYXbXjawyEgj4Xv+aPz5tl8lDXQwE84e0
3baAQFKznYHJhiaIIEOxHui4sMSt88Y0bIpW8faY7doPJMOtPUpHoJVEfGNTtE7+VL8DMiL4WmyS
rnwtlVvwhjGmmTz/3lwoZd2wWktWwSp6Uf7NXe88jdwxWSPSirIffCxQvKPXqUSsftktlpN6NoZX
IeS8R/F/fMiBblQfrn/Dda95ts3+fnFcakkeSnaC56xajoi7f87kn12izhbYUr2wkGolyroaHGY9
Ub0CQdQE0jnXB/E3Z9nZBn9gNoNamAlmsPVllwkhWZITbUA8C1jrFdNEFEybYCOrnOcw1H6aphnT
lk5AFUPKrCJIVbfVobWero9ttdUeKSwAe0B2QxEEN3+51QyxPeVsbGi78imYINCCAobo1AbyG244
cPe+fKhfa0B+Rbep9eVxNs5PrKFoPTUpoizooUVfY5r0orfVuqs6m+CmUiuNpUMdFlzVvtkNd5Pz
BO7Yy4A7sAbxp/g+c6Xg+pT+zYY7m+TccFcCk1PGGUb1OLsoH2ld4EQRkHCjJ9CiTqD/7CCbInqp
/s1hfTbLOeU5r5UwHjBSfWMEN8yhoFwo+J2svj7A357pT8/1b0s293CJ0jqyWoRcjuYNWIMDbsHo
DwQCDZz3HkJ3pgthOR8aB70L/BV82qm9E9eQr1+Wzj+C89lFMZatbuBHkPJ2kQ6d8WajIj+vduGg
CxbR6hrSUYRoA1ZqI9n7nz6mGalKMhnLNA6RdlNvtWUGq1ZwK1/d8xdGOFdpNlLZAMODPW8pbjyM
kJE4SpkNxWDqXf9+6yvlwhS35+NctnWJLVDS7eMJmmEp3dmpBvWMhxw6Hck0eZZ62wHa1jSKKPy4
+t0ujHN7Xi9TvW5VhMDjo/YZLU71ZR/q7/zb3FW/QlxqyzvlGSEP6J4JnKroK3KeICLDYEQEhhX5
NHXI4cHq+EswteraoX4xOn7vDyGqXBdM7VKkQTcDWJBC8yv8aavPeBy76QToXAaMf+2gSG5ngh8t
+AFsLf6xNy9+AOcFGui/9xI0jPHuih4UplgBhb3JRRUWK5mJPNHDSxGsWz6K0fV6Zvd48x/1e4ga
ShBcLF1IyyMFe+xepA14Us9xdYSa9fb6SEV2uf0P7e3UkGfMtGY9T9OvOf/IUWwqa7fXzayHrM4T
yoc05H5Wal3H+OZ9fKd9onBN+YwedLcK6H3+XG1R13zTfaBSeqOCgdLuGsbFF2uqsYVz5bvywY40
TAAgZRlaFbodmZ69hOPGhLxfC0FA2YZAZSoY+HqS9mLgnEMqk4lYLVtJ01v/oUDudHq1vPkW1yt2
TUXiW4Ky3/XJFg2Sc0ymRu0hZYe1Zb6NVREk47tdvoTpR27HbrT8I64RuRgi54vAEm5bk90/5n37
UXyB9AyRzOgp+VI9phwg2ivrHuh39FVVgS3m9qYip1ZPOpizK+iBoWBVgvYgLRSBD/hNBf5zrfzb
Dn8+o4J+bpDuZne6+K55IgeKWPIv43PC0Tx/szbqMCAbkDXfAAtfXBsk+gUqOJODkJnorBGM2ea2
aajEiqpk+KSsG9E4DjvFUdAeWECglaX7p+dSEhbSrS+j8/iZk754E4w0WSw1jxFKYE1yEBJIwpfG
hobneDTDp2T8vL5q/8YFnu0xn3xhb7ES1UrTBOfp4+hXd4oT+VZx7FOQESGx4aV+gzYj2UFfjhDN
xTbhtU/NbdIGXcAousOnLlEgVAx3FcqIBKMTmeA25aKhxDdijlbdLEwweEN7qNBOe8WV9sWP4lk/
5aL3uMgkty/Dsu4jUmPRsCS96sMRAKCJ5ooToLXQV/g/LNP1Y/P8CbnLwULtjErsNtnK3XEujlUa
u42BtJ4BFqTpjlnhRxWUE8C7IcvGzt8zdC1dn+jVQf9OpEN2C53r3E+QDWnJ5AjRPyl5UNMvC5Vz
1w2s4vjQFohU/V8W2L65WKdZZBVtocOj20jXW5DChhgBNiSrfgg9KB0F9n32IP2CwgPok54uCJ2v
x3MuzHPuL05pJDclbrgsHcGarROEPMygvBWV764/as+W+DtJu1D0P+OaiaeQjeAzWocQ3ysHL0UT
FPKHiHpA+ieCEA0aLRYKvR4FoimB6BW/Hje4+Bmc77PlDMDx31VVQbghwfgj8bvX5USf6gDaMOm3
MHErWEJ/3FXapJu0mr0hEsfEdcw+RPd9CnHpZDf59V39iKrl5f36qhLZ5JwfiCqQSWS1XIpNHYTr
nEyWRQt39a53MZHsN1wsXODY5LRYYGMI7LcC0L93iFp//9WfjIF9mbqLUsHxp+j0Wj28Luxyrk9C
E59JsGmQity1iIXIKbBfteZdn0GRFc7bNV0mt12J1EIEIWVt+LbBAy1g6boV0fbjMzIzXgVxHP2e
xPQOhK2tdg+GHzRoJAEZTrQiODfTmzKJ4hCrUOuhLL7MjtQbgWAwq/764stwviRsJo3ME2xA/FFB
M5GbeR3klk7JbvTsffImC+vLBaPikzO1QutWrpEyWCKklw5gPl0fkmAVEN5ZLPKIwBFWQUegGaNC
VAbsaxTVXreyfqs/TxyfZklVdRryFMPQnN4PN6pPXmMQdxOoGOZ3AJNB59C/blI0cZyDQKn12I24
aB8V8yeNa7czRYkzkaMl7Cdc+AdtsSmIcFgN9a/yZL2oz7XL8txkk0UI0SbQbbo+JKFB9jEvDOJG
BEGTCgYZN4T13IBN6nb75E711C1UnQRTuH7DvPhqnIsgsmH0FdtS6a55gtb0wlR7f6Y/60/jnom4
l7fdd9JsUO8uGKjA8/JF9o1ijfHSIY07Vi7K5n3UwRWPUo66ZMe+gXZA6Az3RHfkQ+Rpd9dta6Id
wfkRo0jDNLVhGwgjX583XfXSqhAEBg6gLNyOftipAdF4yY1VE6LMxkfU4FSFOIYCOkFrPdK6emEU
wBh6tnn8K84OlRa/xWBxGd8dasQ1q/WX6jML0b+AO7evJdSj6II1C9OvWdee9jKo2eb6qESD4hxX
EtI8siR4YWvZ0sj0StNHB6DgKsn+kT9eBeflYnEBWhRh1JLE7gFzjs6pQnKhNONMXepVi+TMxkti
zUAE2N71oYlWKS+XY9CsJxmLsLXIVhsQz3xvHpO95BJkq5M75WO5ye5jEDEEUyrajb+Jnhe7cZS6
Ri/YnKJ39AVlu0gVsmoD1h2A+ilx/fr6NzRABwWbXtN/v78v7CW2ohpVAo+G9+W26aB3CATCAvXY
fzSfZzvcrjfAJacdwQbQN0BMLB6Tm13QTwPpNbf1gAQ9VVDtA1gcy15ke91rn21zr5Gm6TurCHEc
GXjTSo5eAPOLOixMKjpMVKe5GQ9Cm6J55Ta8bTYxoTFzNi4kq0HMe0oAfesciEyjfd8bH2UH3Sv/
LL1nnIfKbcklKYYSeEoEuj7Rj+Ea2576iGEiagrAReioMlTyBF9WMLu/JcouVhBQHIk1GVhBEJij
2+UTT7FA8vEoQRIWcGDopFbiRDA7aP/0ChYLPOkQkOH1FFpkSQcpwm023Q0eUjY+9eNbc2fezsfp
WVxGuj7Gszn294sxNl0CwG6IMnQ5nbdhq3h69SqYRtGI2IK6MJHlQ2hPLBE17iHWV5sQ2UOx6AEa
3KNXnNJDdv8Pv9x5VNyeBAcjKRMNo9I3qGhT3XFDFHf4SdzyOHr5+/wInkQnClSub4yzUW4zagiK
9lqJLxct5qapamfQ0Aolq/71+WT769oC4fZfPdPOmEeYCUNzN+KcNZQiWHDUl0kFzIvhxrh4XDcp
WiTc3guhwBZCBqY9Usl2UuWHOX5dN7B2gbFkk6BJkBAsfG6JyGVLIj2vwXRUALctP7TssQHoxgYG
4Lqh1SKSS0vcyrB71ZaUpkD4aI8LRb44zV3uT1sA+ptfEDoI5kcItBYbUZRBNEBubUSzbg9yB7NJ
A61ZAh2c/m1IkeF6+S/Hx62OEmipQaIwxEqzx9MQHYFLMaFCL6GFEg0Ek4+DEOz0/E1UrbX6aLmc
Wm6VtLTUmtiAaXbAm7/795XURRGcowZo4IIINdo+PcF41ZXdAClB9AoZuEr9IfElkwr0kBErRwOC
KVaOMoAsCpLdivpCY6AaXjpgxKbxPsVzPUlE2Rf23OP34qV1znsqeqo25th2AMek79mouVbZb0Gh
cxYQwhsFJzKQ1Rn0t2cwHZTwWzD4Nc96aZ7bNih8riFJgMH3MVoOphRCWtU7xBI31TJ6bbkP5SMx
3uriJoOEeTE6TSuYAGbg2vi53TRAGtFQwhKU2ehhgO6u9hATwQNjNSKCzmGTibgZhsnfV1vbnqas
SjDICXQw0laPIwTBjOQppfLRTGw/jcmWGnrQmaKTi93A/xze2TRbfBcnV5J3ckP0rMMxMr70m2nL
blaQB9+KelXW5/FsiH3oC0MlGputwqKg2avw6SX4StFbNAsiPusb9GImudUa1sUy5CDRHA3I0Erh
R2I9ySguViIjiCbDl/TqoEXfFGpyVvjQNe0pAks/qUS1BeurlshQq7RtHf/zn4PVa1rLRQI/oW9m
X/qZBSW0dAeENjQ3/Jk8xpt/tEv+bY9vPTJIns3QF+yOi6kcI73d6s1zZnRbK3ym3eArC922A17M
KtCC5E0CQ2IUIbPXv+/5J3BhI5IMo97LOfZJt2v70SPNHckigS8UGeFWq0KqDlJu2IxSIrtL+F6i
5RlyUYITlH2dP/fEeSjcUgUoqTCgRNkdlak4oInXUxIoL4WotMsfG+Sb05n64bQE1z/iarLAUs5m
ubVbA/ooyRa2Iks2QbSnutMS0OlcljV4Bto6KE7ANs25Owezl0GZut+a/vXfIJpf9veLTTpl1kyK
Hj9BHiCYsKRuGEquXYp2KbsKXJtgzqfO4WRrsc2OUbCfMmV0K0RPB/lY243DFGZqCsyokm9lA/gz
ZadlmVPgLlu3v+oQ4R9bgxaW6DcJtiyf9TJ0NMGHBL+pCD8k+ZhDc7zxBlCtWNKt9G3lqcrRDk96
x7bfWosKZl40JdylRo3QzJdI2D4o33ZJ3t3Ek+Vk3ctUYL3B8PXvvFp5dbnWOAdV5tDYVUeYG03D
t5sRvLPxRVO2Zn6oLYYDfNV6qGhYn5Mk/PpsHV/5+nxSjNjhNI0KbM840ssJVDLtezKVIBsgGJ+F
XoUKmhGK4hADaefyFdqVW4gzboax3F2fhdUfomIRmTrK4v+QMh0mapttonfHpi4diFJCME3YFCqy
wX1XLUltNSlVeKxtcxyeIEDphyBTbNnjuv4aQZsUUvhFJrlvq3WSUtIYw4rrW3N4lOP369O2fsie
542vh28S0DKlQumOqOfPwXH0ZL/dWIOvv0Mj5G4E1NJN76nopvJ7Xfyxbi7M8idMb9OIVkiLgyLy
mMw3JgXvpKJuakiuGaP88tk2wFcb9gRATOO7HNASQFwZkA6C9pUCgM12ARkD1ecyXq1FrfsjcLid
9qipkjtpLz1YxgbZQILJGS3FmarZ0TMgTajl5UPlxbQGneRZTuF95NazzcyrmtpVMmBv9SEozH6b
4d+uAIEJzb2ES3proxp1ivwot3dxrCJ2ZQSpPu0S4FhHDdBM3bEJCnBrxZ2k5JDHha/CEeZ953YZ
/hsuLjWYgvqSecDcoXgEGqw5QorjcYHuKCmQ/+8p8KPIKbe4+1vKo4VHP7iyhrovs8/O/A7VyJXn
O4wmbCNUMiEMOZ7SRd+NOmRfWurmIf6BVncXqbgvzZdMeoXytFMkqMVsR1TUgnlJ7icrfV3qQNY0
6AmdSrq1+tty9ugA0VrtfqwR+1PkIEOTeA5eYtnW7tQC3woQj4w6CeD77BGT0lXls0pyv0angVVL
oGi1TqYtXoubWoMot1T6tQQOZgmJIqi1JsNTms6OXFabwvgpodyNtLVjGI8lpG+N+rVSfkBIr3OU
9lHV3qtEc0CcA+IlvymixlEHAI7KKhjl2G9ZYXCmu719P1rRT1nfhcCnjpO6UZSfagIMZlp617fI
auWTpcmWqmu2Tgy+cH6qk37IR6zVes6eaLKPu1utSN1UA70rM51GazaF9ZmPaBOj0Gz/yqFArWAv
xcsSjHEKOB4UkDOspHK5C63uhoTfGtjbAyCy6AcFA2YpRUfC6gF48ZM5TxWBWCrTGp4qvGmzPd0a
BwmsSRcIzVF18i/lGeEeYRSLnfR/7OkLo5yvsntLGWn12+jsx+5TvbGDzMtvKn8O6qdh81wAeCi4
3q37r7NRPug5xsrcVAWMzgjvmi86a0Y1/N6TUWyX345f81YUGxGa5HyXqae0sGeYrHq32o03Te8k
ewrcsUOhIGgA9uyCR7q9vgqFVrnrcq3J5oyemw6Vk97iITyyVQ65S/x8ZwXTs5jAv3p9vJhYtsQu
ro9FsTRmOWGUBMzJRHkLDdUBmkP0/QQrVWMH4IWZTCddajMz2uP8C2l36PI65abJAVpQ3Bk921th
3nP1TL0YGXcxNgbLqpMEM1n72qcWAPF5kE7KCWvmd+FQdCuM+qzGXXQoVIETZKrgp/3nIBdJrsoI
kJjfPZjakbXCACy9rwMIa4jiD6uju7DFb/1sto2xgC0Vb8TYg8a4FgBbe9A9adk2M9RZoScSCIe4
eue9MMttfrNOlF5voPelfA5H7HskeEyX7ssb5JOPmk8928PzQxKXigvmlncAoAl1g5livNHsmPvc
Z0nzGGdN0LEuFcFZsB6Pvbi3cLuwMqMKnxLXpcaDntpTxRycmwBNk57ibbdB49ZJmMFandoLm9xO
bBZVA84b588IArKfP1jfETbHKyk96rIID+iq8aZxu5sIocNKsEFXl9OFcfb3i/2ZmEsLTT4MWK1j
tGMaTlGpgkld9TQXJrj9mLWUtqGB/RiCf9uonZM1s7O0umAkwm/HvVTTpkS3WoaV0vpDCU9D/bp0
waomLZKBxQnSAG4MwVFdeIlfH6AGNS1dJzLh2+FkSiWlGyEiR7odIYof6bjgQT7w+gmxvkzOVrjh
DVIth13JdiCIvWa8ywpsiLZySfY5CUmqoiFxHs0y0iyedQyplAuHzKBnWMS3qcCZiaxwvgwhojw2
Wlix1RfctdPim0SP12eN/RN/XFrU86xxfmuGkuQSthCkS9ttZGiuNKMgV0XFKsDfgG3rYeJfN7i+
of5tkK+jT5QqImMNg3p1NzSvuS1o+VrtebfOI+KL4+c5qzK0X7JlPvss8xztwQyFVE/hyz9FkeDV
MolLa5xDpKAfGl2KT1T7jIHHqqq712hT7iIXcEGsDYGzEE0f5wyjblE71WLTV4NriAIGXBX+uw/E
fsGFx5tj2bJKZqG1gNPvb028ba5bECxrm/39wgJSsngUVZizufzW6JNUvEiUCGz8jbc7rzPOHSwV
9EEHGUYSWXJSq/Bru/BMU9stJD20+ufUzQi3koACx5SEDyVioRDq2ZpRGOSViO+8fnu9WJScv8gG
DaBEBde8zlOCaQdEe3bTOS3I3051grzSBvogcxz8d/PMuY/E0CMSqvCI+fhT0zOUcD0TiMJcNyJa
kJwDaRbS2LUBIzoCFKYWu4VIhFTwKS2Z5X0u1kuvyEXf9fiUctN5SRY7M/QryvZ/SPuuJblxZdsv
YgQNSAKvdOXbG7VeGG0keu/59Xex9z7TJTSnMHe2QhF6UVQSQCKRdq3O6pAi6DBs3xB/M8i1lYPA
OBkyO5+3GFD2GPp61OF/017K87Y3ZW0YbY4FgyPhQNC3qqIxEp7mv9nWBQeZgPwUOG9/rrlSMIhX
qwPKaPNLBoqOmfb/Sju+JHD3vO0DFU16kFDWjZPISF3KJyWLBOv49O2/PzBfYrjLPo8dAOymHprv
TTYB6MQYWnFo9QA8iy0NM0sL/hrgk/bEi910Uxz6U/NQb5gzbUzHh48n6tletz5fH8QZhqYpY70w
Rpwf/TVEwM7uEqseRS2Jf3Pjv8RwN77QWj9FFwEylzt5PzrRYWk0W6ZGKwAfwtUSQ9avF12+Ajse
IB/k0oVqLoFdDeAvS2GWbMc3425BgqUvplu9m7fFj/BqdkeA7F4HXvCvZgrOU0Xca+ibpjnHLb6g
yJ9T4knzx9zrlowhTglIc8D8nYLnHk0OlXkNrjLcY9A2lME28t9ZbzxdvkHrZuNsO7grpJbSqMcB
PqYBbrUTyW4GnhHFS34ttI6Tg2zhwEBRYwGd2BWIXnTom9KfiebuVlGEQLeYIbr3NMxaKbnFwKt3
kneti1T5TWtTePmV5d+JgqVV5T4TzN22Ki7rtF5S9KR6nzFflbYtUNN3l5cnEsLdILQAq0PBICQA
nVtoXpfZwsIi6FUgq9X8r4ha49JMRduEKl3ColydnTjW9qylp1GNbv00fB4Ah13VaAzvgisG4uRa
72wzeU2D1g6iYx9i9BKUjU9qXTwD/BNwvuVDqP6W49CNhnyb+C++vh2U336guoMMag79xmzf5Lm1
qjbFD+HdQMZcacorKj+qVbcB+8cW/F9okv7Iq/xf+SpnS+WvDZHRRpjhgWvc4G5yVZQgQEL0llrS
Lfg7kDzIN/rL5TMkorwBdztKdN40YM9CVG2blr/XD/12OhUbBNgHfMXW2IAWzc025nbeSlaK7t8l
ygcFykK4fKfbxXXvwozd4vJYik235QbgAs+5LWok/TRa367S2d5wVynMc9rWKtSAPpK98jBb2Smx
AaPyHl8DYR0c9xCfu/kpBxE5EjvNs+gLFgHfPwBeB1ENjWkGp4e5TtQeuEKIXsHu2+e/UyGk4Lqm
f0ngjr+VS5B0D3iR4h1wuzf9NkVWo9v9A9ii1WiPfEniDt1AfdqsOkiSDmAL+oQt6h/0Q41x4XuQ
b7rGexJbZmVTL91LYk4V0VZyZ2k2Zh+NJcRjhvqB7vvr8jr0CCb8q6P+St/+AZDCqqk6WzBnD2Wp
lBtjhETzPohs/5YAUiXaF5vEfh86tH/hKSYH4SSLaJ2cgSR5k9RzD5UBmVG6m50O4xNbYIYBHN1E
PtLucW1EgeH6c3e2VM7hYIOk9Un0ubnZDMTTZiOBW89SCZq9R9tAgxuSyb7idqKAcfWxOxPMhRlD
1E2qX0FwrH8Yyu90iqykfBgl3blsslbZMeiZIC7UmHq57FoMPi21jh+gbMTrvd+V9+N2vDV1cPO4
8YE2druRdqLNXfbugg3g59TaNtVCX24R5aMwmEudPRXXnf8QsMcY4cflZerLdf8mTFcIkZHYRI8t
t0yj1o18VpFyHJTcqRie2Npl84TWgg86gl0RXH5y9NAYKVxJxDvy5OTAmjH16SMJDnUZPvfppKAs
1+8pQZYPdOSyHm8ZOLzaEHm/enDm8TWhXpImKOCVDpULV5FUyyyAupwp+7Z8qEc4qdrpkzNtAp9A
NVllNTlS+FjWpgue1lJ6iJUjm8H/If3OR92q0ocuP9TKnYkJWaXaXN6T1SkY+rUnfJa784eeJks4
1EzIARM7A3sQ8ty/88NiKwO8ALGL5Loo+7ue3jmTyxl/cFxkQT1AbrpTf8N43Mb3kv35BjZWAxYH
YaJgscAXDl/j3gKTSorfFzj8aU83466yMauxLwDwqQJIAk+se3ljV+/u2fq4BwHMkbkmQbOP6FsB
xIOdp7XrR0dlEKGSrZunM0mc7Z+MEapjIh7q9pONeGhronYQO+0Wb7lXWuYT4E8Ei1uPwc5kctZ/
Zii1m+Vih49YoTcE6OOGRAB+wggjcesfevB4P1/e0uVHL50gZ/yVsZC7usUJxp1iGcPkltopRcL9
spT1riedgHNKVRQQQHHmXgkDw0iravHfBlyIxmaAzHPYpvCknejw1pf0JYuz8DUzaOx3JVxx8t50
PwN218mRYEGrb+bZejirV8SakisN1jMnQFHoFTfsRH72ZREKn0fStWyKpPJThI4ZwVcdLS6XT2V1
o4CtCdYG8HJRjbtOJc3JQEqcvc5OXfpesMciEcRFq0h49EwGd5EMMw3H0p8XJwoH8qIfo33wC/jt
CBbibXprvuTA8xCzbCz7/02tz8RydykIAZuYSxAr7zWvg5Nau+a+3YhgJtYtrqEreJs0TQFpJr7j
LNlHorLywwHB5YLbrtqhHe19B8jA+9pCi9RONFe/+rKfiePsrZ+xeTB7hBfaGLry+KKVra0YP/TA
t6q6tS+rx/rZmTphKPcRQ+NZxOJSL5IC/H5LSmKHKafn5srcpvehM97qGzAsAG3Tjbxui+7By5LV
RfO+Hd+ZZM4qNUWSkhDFJBC5DW5151PwYp9a4zr9oE/ViTqNI21mlHQbS39kiQuKESCpIeT1/kEY
sPronH0LZ7pMTAg0sCmATLkfVSvt7fJjgfcZTLdx0IoFWvAtMlRgKI88UX5k/Uk4k82ZsjhfcgOj
uoxDDi6YWqmOR4h9Tn6i3BG8t2glEQldtQpnMjnTFoxKHUcUe2+gdUzxXyKQ3BvDr8snvH5xvqR8
DmacXRy0V/Ss0LXlhHtHtXMQrlvZJoJhwCzdXfkoGiBataZn8riL6k+zXmvzolHDM+uhOkopUFqR
BO5ulkNI0VdoAuQAo0iBuvCwvgo2bfmJC9fic1PPNq1UpbbJJ1zIRR1UDI1Ibm8re2mDmdH9vysW
nm0ZZ7qzvMuIImPL1NvRIXa1jx1QyW9G5FT0x4UA839cHWezu0Lt1DbFBsa74io6ADgEseBCQAaW
VksoTaDmnz782V6CBT43yxLXunV6J8qR8sakOobGEb1saGQND/6hPIng1FftN2YQVUxmUmLwoOPK
VI3BPFMM/fbPfqVspoI4atlt2yJz5dkXvO9/Y0a/xHEnGEuFUgcTxC3zesD5ONB9/NA/TL+KwC5+
IkmGQgbiX90mW3OjuKlrJgfJEVF+/I0V+/oM7mDrEQPylPkL3qexofqSYt76D02Mw9Una3xC4rew
RUHwen0BxW6DgKNTkz9TimcHPHajYhYhLMzoxTcySE5Bxg07fTU9xh6aUD2GtpV9uE0BvmCDn7KU
7VLs069q2dlHcEZhMs0kj2oY8OSp3nVXxq9lnL3x5qWuMh0zp37sDqIUoEjm8rieLVz2lc7AycPU
sfFUlSDsLuSjXorQN7XPTphv5uhscZx6qVhZowVYXBb4bs300kqM2jNRKcuqcJPKhp0mQDot/UMh
6XYLRvpEi/dtuMnkgw+ADpbJltHr4HOJ9pNugFfS37bmYEVdBGLNwjJB+WIAl6tQio2s/sxDYvmT
fgudtlmpeipal8F67FE25LY6Q5lnw6vQiZTkAAMaIYNWFjqVHcJi8KzetfoHnDjbZI9y97OEwUyy
DaUHIsmebBaW3ncOa0PXn8BELQP3XQGxsXoy4qtYB4wFiMDb1K3CR0M+Ds1gS3potWjgmrTZjpvB
a5PKlvoJROSaxXwAEU2A3o9ux2qwx7hwIwCGd/VV1qiWHgJQ2w/drkf7uCnRbTsVjt9M15r2hMND
Z/qmowP2EAlcHeM42SZXcDXpsGVh7A6Kas91jomyAM0CAHpOQlCnvwzzTev/aKXWy9rrJLpNtMah
Dd0o6o9oLq1moqg7S1Zd1W7fGGDFrFGYniY3WSAJk8meMG+lw8QDP6bB6tAhaCVFiuau1NJZu02I
fpeHzSbSAjssr4mMYSApxihqxayS1Mg0S7sgV34CX+A0gR6p6Q5NG9kD2hZImzgzRuDaFkAgxSMo
Ng0NQNj9j2LYo4N910f5QZ/fwEiKgoelD72rKvjA7KY12m3B3lTGHK38tdDZaz6ucfgaVT9rNmB4
ILJLepIj0Gnqg2WY8L2jdhPk3S4ojGOrJ/vZNCxKj/UYu3GD/pBqtNG9uvEV+iMsAHhU9tdRyjw6
+7uunp80abZpkttRiVegOCVxvlMTw43I6M6FCWR0JKeQrGKltCkN2SmV2kua+iaQvAxNVa186KLa
YoM7lnhDQgxVXQf5kyldMwN9x2F91ammV0SpoxeqkzaFSweMFdeY2pgVNHueGlyFcQKOGYaadfRh
N/kulNiu8WNv6lNPLw4qkh4z3NyyeqfTZPuyBof0roZdS0PdkoxNWaGyhLKhWWDQXK+8KkBVFe3r
TXI76/pdQq+CvHAqqlrVWAyWj2G+qGJe34Fgo9xEDCg70jWFolO1BZQ26hmgl5fRoEa3BvjuGNWt
gD7GirGJAX2vZ0+0zA9a6VtyWGziWrPi4FpS8Z+Sl1bN4RgjNRfhNsz1Y8vupMDWZd+rtLegvFaQ
x6sACTFV9kB/skB3G/oWD6cStPJkume5spdBIYuE+B6tqnaBuzVjeqRJqJ3O15UGZiF9N4cZEJVv
Jois5P1EX7XkPVGe8pHs6txTu8INAR1bSJYuA56oBoAKHPXch5/ZUKsnuFK6AVIahuFxhlay0r+u
S4Q0QQ1DoqJ7A4BBLCaYSrlOjHCZDwb6CnPACGZnClhdZ2coUTo2PT/KEYHt9aGyZePVx0JjGrtB
j5bhfNov/MAqOVV+4Oks2Pdm48TkPegmByTcuDZWMFYPKW5rFPg3GR1O5oySu6yclPyOSM9RwaxC
RTw5gRCmVW2NPU0pRfYzswBitDXr2tGb3JlixZ4n3TGzLMZlz7fQfq8Oy1OnIkpo76Y526ox3Qjc
ttVQ++wV4F53YkwGEmV4Bcz7HpYR9sqST5FLb5Rn5mLrnAYTDMl1dpPhxMTosqs+8Zl4LlTMyzSe
Axmv3dLbqPeDHTSIkzDIkY9Lr+Mvw3CzHmnC9BT6r5oeibzW1VD1TD4XHpJJrxQy/TdEWzIAyiFE
l3HlfLbwPYuyhOvzLWfyuJDQKNNA6gjkNb+XuQ0QXsErnzfmW3pdg+vcvPJhvwqbYeSZeImzjCW9
qdRT3xrgGQvBwdZ3XzcZYzArhGd21/02atn8mSKA0dmmzjDY752T39WosHai0HRZ23eH4y9pfNA4
tICtmwJECCPuJDM1p84fOsB41MqLRF7UKRN0tK5HqfRLIB81NlPXGCGWR0/sHZd9E7nJY/fiX2tu
/5j/EubTV2PIM3mcu1hF86RICeTJexU8JgHGHVAQQdRlG5Kn76HU86b9JYr0NNG+ch6j3zRZPfrY
1zTx7ZT9jFTY91l1Ky2ym6C6Iq1kRVS2esyBRVG3a3vtTssBCJ78jMGn3aTvqTbsNE3amEXrpmZr
TZgjBkzFdoyC3ZygVRvdCEqIkwICPiYPNpEO7KqqclV6rQa/dOU2kzO8FrqXV6VjzIoLAGDrsqFa
d4u/zpLzVv0iA67NkteY1GmTaScZKBqJlruXpaxnus+OkDOHPaBECnRBQ0cTYFvLiM/NbmMoGEIl
b1R67+hb1JZwu96RNxSscB3N4kw2ZwvjNJOjpoX6jOyamARlrtQawBiWA0Sy7lCCHDBmZagWjUSi
1x+Br83lrKAWykPSLZmJokDsLJU2cNO8Mc9tRbqXMcVGlW6fNPeX91pdTc2drZezhYBHKfJOxV6n
6F1uZ4Is/HAIGmar0m8Z7xCFFvaY9RwpaIjH+0rKna6V94qkXZkj0OuHU5q9MDiFefHYz886lLQB
ilRoYmKjCJyQlPbYiZKboo9etvIsPMtxqSRtxEeb5kZTb3KC5rd4l8Ozurw762H31+7ww8JxK5t1
YyAAJhvMrxp29dN35BcTbWUWsqcnAMelGyEaueCW8V19YxpqcjLilmkxbvvwQ+sBVGmK2MdEJ88z
Z7FUC5QU9+yYpGDBLX6M6FgzhockfJ6Ul0LrLB0DVVKnuFqI7k3zUUMYmSAcrLTe6+XQA5K3NUuY
wQ+sKrjrWIyAY5n/XWZ53YxUp8RXPMF5CKzsZ7bm7OBLqtVyOeCb4+Ps6R6AQexZ37TPpptao4s+
i1P+U7czxzAt6eGybNGpcLZP09Q6DGaogjZ6DEhU5akXjWYILMCn33K2uiht2kBbnsreAwwJqIdq
0POKm4JEK+FM3NzM+TiVi4nLZVdiXj0VLiGCRKvgivITgBlrjCrN8B6SjNksvR7YU59/jEXp/Jtj
YSqQjIBWg+6JP01BiIZeKZMCdN3617n2Fhfz1meagOhw/WC+hHBGEtzslR9XgDhqtBe/7LyxQ3Q9
AN4D2ZUcvZ5ahBycWQusz6JR3121L6mclZtjSZqqTAJBNhI7rHvUIO1/2jwe4TQ163LWAkhIk5+U
DJbq730iar/+Gw/wr3VQzgPMZZYbOgg/Uaf4T4EPE/GIagzA3pb7eC8qU6zPAyFV+l+V4IFMG7MM
MaAQogHdPxlz6/lhC87eYMN6gJOUv4MksX28GGn1HiSvCkLGy5v6N4/Gl3zOFQyVIVOrGPLz4+AO
zK7v9belooncWG3pmP+wW2KJQYbVy+pCOQMV+XHa5jK2uXE/R1GBmsfccalseIEjsoaCG8FP+DUD
qfJmXPLR8ogcB3XL8WPqKqeU4EUga2WCJFlC/uzy1q5brq+d5SxXBBIaPVdw2fvqJA03JRyQQBeV
21ebM8/Uh7MohdoHXTHg+GI62AqbrQ79V+38qwJyQQV0/hhDWPFUelImGmFafvnChaecmWl1LRy0
GddRRg4y6m8Jul2z5C3D9S9D0ZzGqjCmgskK+0mxcX8azo6mkeQDGfc4A2MkCK5JGLgZAyAJooeE
ihAqV/XlTBp3clQH2PfUQ1rYqoCHSq5S+pLMtVUkd11suAayhQZwqi6ry6oBPRPKnSQjSoW+thjj
UDVoKrpTTQL7soRVhTyTwJ2YZobyXEVYFlC9Jh3pw/yqYUL2xcVAftOLMyncQ0DbQZbqCRpJNsFW
BpAFjAmUsHfDg7zNY8ElW981Q8HcLhISII/kFMMH06gy4uUu+72q3MN6C45l/UFgXxKWLzjzc0ad
9d1QoKamXS9V0dQpNsFpBhXOQq4GN1tAmSJaEKfpacCyScohrtXA8qW1NhmeLquBcEWcemtNESdx
CXOYt5U1yBlgx0DjoV8n7F4nW4YUJVq+bZZ/5FmzNwtwaI6DK/iGRcZ3LfnaVU7btahh6UDwDapp
Y643BD/yr6Vlfik2a08J5veBa7cvPMw9CpMu6xr6JZu7B7VBJN/HWPFnJRhkOFuy0zcAfbbkbbO9
vE7RafKXIQtSfQLlGCjEFUtHf8WUiCLx9brnl4LyYR+boiHsfMhIjz34oGzUgO4J+mgWqOIc3Hyo
ApVbdNO4yH0AyNs/RGKYh3XT8teW8lGgmXZGYqjLcW6ANqZ4iqO9ATEoG9DbXT8RD0Rj+T7xhMlR
wf7yYeGcBVOZS7j+utzuyHBbd3tNeq8R+DVDZJX+O8wDQOU+fONH316rgLMrUdBSKljYsrbUubmp
TNWNBxP583qr1icpy4Aadl9OvcCOfBLxXNB4PhrsWK1lcYUtmpG3kFCBU+sPacTIXaPbta9bpDas
ziztwoxsqSq8RO+3swKmorp3CgouyTa5b/3cqoPSDYZgOzSypyP10U+yPU6oq8zHGZTBWdBuVPpK
jstv1tSLwYGUD/dZ8ZxUkp1MwUFHJRDbZpFpX7IWha53FTnHtokAYm3cKF1ga0pqRXW+iZFOydLY
m/O3IbobZ+AiKoDXrO+0VrW6CrzB6WwVLdpSmHzdzL9bBNllkNgTYLUu36P1F/lLvzgjjIbVGKlS
bB7Z1Lvco7uF51bdCkGSRHrMWd8hbFStX/Rp/DE6RW13j9KVsUsPSW8pT+MVargo9N4UAivxNxaZ
6USjJjhn+aCj7wpjkDr4UiV6UzC4ts329OU92ale9OMfgLKs3RomGwTczwpT0DX555M2KBUNuyVR
VMH5bnt7wawebxdIn+QFHW+34haF1TDnXCRnc4MMFI+98tmckUqnpXMcTPX6XW/LaI/oXDFX8Oqe
nkvkTO8YjVES95AIbEmnusO7/QiU1msfMzXtY3oSlSpW88DYTBNTEQTg47wJNDpC87T/7C8a3Ciw
9EOy6bz+tf6Z26InbO31PJe1RFdnPoma+ISUBWSx/n4o3khQuAH6e2QmuHYiOZx35QOURY+nJXUp
K46qdlbZ3GiG6dJRNLYuksRdcBLEExlCXDwGeBQzMzAnWVq+jtyyaFjjMzHFG+LPqAzwz1QjPPxo
GhQkz2QU1FrT3KXSi4IsTGtU+7B6noPOColvmRrZkcpELRxGuUTfgUWq2vLNJz846j2KMxqxNVnb
FlJ5JWeTXY9ocB9e2XBQMnkHRRA8HivKhX5wDWztMsXIDTU4uzS2SamxLO7R2+Rvsn3oac1Vb4/u
gs2QRoIq2PezgDDDxOXRgZ7PPm/WmXb1DehxQL3WH6UG8Dvdvewz9K+ABOvjslH/bob+lMOduVnG
bRBLkKNP93OPQaJMmM1ZFUEVcCsSjGb9p6PpbClSDfTVaJr7ozN6cmqV3rjt0YU2wzeyZBAefoho
LJeb96dyYU1nApe9PROo+iBu6POxh9Vh1/WusRH+/Fp4T8u79iTyLlds3J/SOENuJgGAfRikTX6/
B4eRRcxj0ZVeVRRepqX7RnkbUt/GfKolD4M1UyD7lrNz+RhX2sb//ArOtkdhQEezwlcskDZ1kH5S
cmh3laN6cnIHSh7M9kVO9/EPpgrXt1uXqUF0apg8DgXVEzVUE5zvQsqFhjs0/pcgtVwkJs6/3O4v
aZzCosVTnxpp6o/yBk72MtWCWvxD7cZ3PsAinX/QSbkc4Hd1+pLI3fs5T8y0jbC+1mmRyNn0Hpkw
Dp2DOYaCy23XeYqtI37Dk/Y/r5ZT5a5IsmgoPvcWnZRXob1MezG3coodOUo7EYTid9cL+F6UYKAQ
VKXsG8NSgOxHgPi+O+raUyPdScibFXeXNXXNsCnwrgwdnbjmNzacOQ66KKN6d5zkB7U6KA3gYPIP
NL//mxtxLohTlC7zw6QtIWiwSWhPrmF35g0zraW2jx7n6CGE3+xkFNxGR7QICecCl9/n1eZcPqc2
QT+APJNAfn7MMeA7gYUUXHUYRSx21cN4yoFdcnlnV9LIy+l9bS2nLAXtNKWNIHEZHcleQ9lrbLQF
+LvivVMtI/MyTxrs8FEgdl1pvsRyBpCOWTEWtbGILXvQZX0KjR0wvS2rza80F8i7/4QpZG2HVUU3
dI2ASwLa9KedTwYdA4NVMBzbHzO8Aze7Db0c7TjUSj7Qa30vHtNYifPBTIIQFX0uOqOA3flTJJ2H
oValdDiaiQe3fVf9/uw+2hbFEarFbAT4dupOh/F1+ED+Rox2veqFnH3Bt3acuDa7qgOUbrqLtsPj
0q4/YsXNjbwtRA/p9yQNVgtWNYJwCH/4WTW1yMsZ/ZYDHtK5sFQXGK52v6+OykmcvljTIjSMM0pN
4BlpMn+Yka/4Q9IPx1I/StmWRacm213W1DV9AXecjNBAhhPHR3ghmlrRLaH0x1xzozqzg64XXME1
CQSuIbwcrEHnn8KqkoAxiHofqBRu2vR+JM+XV7BsAm9TCFGJai62U/50q888G9qXVaVEfXesUIEP
WeRkjKA0NTpNNju9ELp+CS2+i8OjrpkK8KV45rKJxgYbhqrDyxcYgNOyqr0Ce+IgYgRs80ZFYUpU
i/ueZFBkgPErpmJoizpwatAaKe1ULewwjxJs/1PRbv4JzMXqSWEgRNUIqsAyPxRS0bye4mDsjuP1
6MH7PSb7/k1+mTeyp7l1Aj9CNCGwenZnEpcvOju7MlKiRspnPHykt3RMu5TIfvXsvsWznmqiYGX1
6M6kca/PXMWk1uSpOyIZj7s7XAHm/L5/Vn4qFLghmRejKCAIVFffH2Av/LWn3PtTpgjqdBUrnN8H
V3H662bEzB46fLGpINc1wNCqiNCRV8ZtoDAgkEc1f4n6+YmTKJL++8zXP+IH1e5u58RWkDgqNavY
9we0wzsFsSUTNtKHf0gVWz1E75KQNnUlu/Lnhyxu8tn5Yp5CU80Ur298NPall50iW9uwz0sSiIcU
15zu82VzWQHVrNQukyHN/7m4NtWJ3cE2w7cYN2jbF5i1FQb7P9fG6a45xlISJZBGQZG9U8CIOV0p
22zTeBHY5I0OvU2YAXDYR45Ei1CvltiFM0OwBxqA0mQdhGB86VgJ0GWsF+Z0rFPVXbhUwDpb7nIV
s5k6Wq6tAlR5ivbKqmjbaKGnYrCoag1kMOZfRjlfq1kNfpNhF5rDMReyha68W4qpykiLAv6HMT7l
1GQjDeZ2wscpvydJtuVgcjtZQNeyYjv+EMLpljqGslYb83ScW9UlsbSZlJ96PT21OW4zOCEuvzJr
qgzmNWAKmqgh6t+eGdYUs9zE2nQkIILoi/ykDOOBZuUhGHLUNFIrTgGwBHigiqHVOR2bk5m/Xv6G
lTOHaAXUZkwhpsFTStV6409mrQxHWcU8UhIdNC230hQ0pO2JgSEi7ETFgbVVn4vkWaUkPdZ8WVGH
IwvB7dZ0rROGplPItQu2RJtm6q8cEw8BeutIpG5ajM/RQpRjX9EmDfQJTFNBpYAsNOdfjqhVRY0s
TUeDde6M1kgpuZeDQHCfV2IwZLk1/DzyWLrC62xPwC1txnV9pBFxTKkH4fmWqDX6R0UYFKuSmGYu
dWFMBPIOizzQPo7rtj520wy2CtMF44NlKqU1COd0FxvEWQmwT3yJ4l+fuZnkPsGiyG38oR0XfLR2
u+CwANco3sagI6+eL+vo5z7xIkF3hnlc3YR/xMPwpI3P4rgf6mPTvvUgxTZzwIvr9IffvGXSE2iN
3LgrWmsB7G4k/0aXkS6ACplz4MYYySxp5SYUQCd+h7n+Hq3Y0ga8eALbsZagAlAQZooVneiawbtU
aaRofpVO+Ep3CUS7jb9TNsp+wYuJHDFezAoGE4CJFMCNmDo6RZDA/PMhJHSs6VjmizyMfO9Kz7Ax
TgOE5QVAoLVreAO1tc8TqxHFKyu3B5LxVyMMziMfr6CoPgWpXNafwP549DGjAFy6wh6X+ToQZQK6
FA3+XtYIiwHqmvadi+ZeSAWD7iGdsOi4qY/RMLsm6+9k39iiacIuY8mi0nyTlqE1lJh8jU9JiFbo
OvISEzgGpTxsSV646AyxaYfpsOApBOpSZ9wFTXuKpOTDDDL3svKu9K0vO/W1WdwxZWY4RmpZ1cdR
AygICG+SkryNc72PzNFrKNh2NAn18mU2EimTy8JXvPwljEGBZmnA0vnInTFd6vuxw11FKXGBsxs8
aSMuJa48In+I4ZKiXdbEUa309XGYp42EIcJ53s/aHU2AVVUYPyNMNl5e1wqEEXb0bGGc/ZZ1YJoF
LSTWwSd+Xe7EHvwy4Kp1n2G64bUbdjMKigUisZ9AmWe+ZxuaLAwC7CdGZDs0Zbolrl1hSyAYcwAo
V1vza4GePlFII9hf3vfuo9SPgghiVV2+6RXi0aWo3/fIsSGCGtrHmQquuEBxCOcI+YZZ+12H96QB
b54Ud1ep1J7qIXHqhLxNoW/35NAKMXvWpQKwZ8Hq1dg3TBYyN2kZwIIabHLk/D6bGwzbBnZWPZTB
bYYaVVULmgpXRWrwvZimGUuZ+E8jCkxpzfQZtlbS3qq6faBR8LOOA3uOQCKXqzckl94mPNmX9XfV
ip1J5bZ3qORWQ0WoPgYdWoKKwCXz22UJa14WIWciuMAFNa9AKmeIGOrIDjJ9b8zxW2BUzKYGyP8w
XuABHOuJDaUzRRi0y7Xd5PuO4CtWMlt/fAVnrmNmxmCnhakuc7CF6VK7y4LbRNIfzZA8YvC7pVe0
NtwpajZ5YiQCM7F6b5AiQuZSRvKBzyLKZCqT2aQwvZLvxkH90CGKiQyMyZu5M0Tk1JePggWvOWLw
+f5PJJ82ZG1gAOBHqo/5oG6anGxrP75TZ99ui98aJpM0TPmG2UeSlRt5GC0GZrQRVGGBiYcamZ7+
97/5HqIwONQUkR3fhR9XeQIdx/egER4j7+wag365kzoVqGKkR4NZwYeOGX8Mr4oG71Z1/Ewy9yiM
vhYVWhagVWsZW/oImQiTZi1FS/Cu/rU27hFAoodVhoS1yfG0i1TVmZtrKbutDN8Lkt9dyNyMPkVy
89phkF+wr8sN/eaS6gzlT0VXEY1y+TNpMgtzNn34ITvye/xQDmZgRYAUB+KI4QV4AUWtb+tvz5lE
bj8NtZ5qAI0sb88MD9Nfhp7shFi9hY79eketYRe7jSxMN606e0j76BpC7+WfPy1kEEikb+sZGsTu
MYZeA2h6KreC7RQJ4eyEDxrnwGew/B1qm8CwjjIr9UBnhEFfQGGOLqji8K4KMx7Lt387xbO1cb6Z
GQAfoIywttGrXuXX1POdRSTa5GMLUM/iFMvqpTgTyAVPUhQ0qm9AYOP6G/W1vY7czA6fl7qxtNTp
c8CHCFRVJJLT1AbD9VSpILKcr2gcAEp7/jevGSJceB+EqgYfTGPktIiBcVoDE6KyajBUqvr/95gP
3L0vCTxTjZoSNTUmSEjjHGSGozP5k9MF01sBCupUAtZDTncBYaF7WS9X1fJMLucd9IleTaGKwDMq
7gdTsUiG0Wyh27MuBWxsS80LQS53QlOYpuo8Q/nn0XRQmwGl5A5oUQI9WDcgwKj8PzGcAWkRufp4
D+FF3ir3kWFNrnZEkOqALSl1FDve0h/tRthluGooz6RyRlpqC+3/kfZd25EjWZK/0qff0QMt9sz0
g7tDhSCDjKAIvuCQTCa01vj6NbBqO4PIGKK2+6VOZbGSLuB+/Qq7ZkOnYVTtiG10SpsDZXj2OueI
13P//8saUVVHXX3OVC8udJiHaYn+02oXzPpdRAGxaTwQkYOV9NGoS2bC58rWQLTOvj8p1yqWOKK/
Rl7cbH/yRblsNNzskdYgZocuIswYbje4rs+hwoD5mQMFfweQFTLW0waETCv38Po5+jWFxTnyu6Hq
0xjujlacE/mWD+814/H7ZV6rPXxZ5uIQac0Aj07BGCDneZ4YqMXuAJR4ha7yCZqwQBlB4fr7IddW
tThAiahIU5phxA6MM4OThw+lumJerqdufn28Jadx0BhVquQYY3oHgvgw7pH4ZDw0Blj3qDwEm+n8
/ZrWtnGpqNCVUI4W0ZiIhtJcJSBHqwFEpkhN0bzcQxWkJpHpmVJvr4w7f57fHryLhc639SKAFaes
TMoaCx0EApiNyHgFJM68OQGk2gE43zLg/5J4I1r6NjD/TWPwrxO6TByBUxYSmxKG7ykw4Z+MolAo
hfI8BH3tYGWxVx++i7XOP79YaxtLxcAHcJgyHwTHiW52CCdX9vNqfHMxxsLexPGYCiBQnd3rymqg
cDmhdAJqfaJm4bZIj8WgmXJdWsUANH7hW98Pv3I1pIXNydNEB5GOgWOLxncuAZmzllK5GVZejvnX
fHdoFnYFEqVtokYYJpwMNwJMPwaThhSDbKtf4w+Q59/13VgL+yLX8ugB0oRHKpUsCTi+REpZ60lU
wp3w+dIMNI3m46ugx5tMhSbIa8vHTthspqYlQpyzqhdZGdabNh3IIJ/z9g4kPrbo7Vqtd7z5h2AA
m/zBVgeOQXaJeElIS7BSddk+gVh0MQ60TQPHzxWn7X5wo075/MYo73lFveXFCrlOqH4P6a7tu1nJ
vuqc7z/q2rFd2LtiCgXVy2Ea4jogkvIie9XKW7ViBJZZrJ6LlGxAi/FOjjZR6QRRYspI80zoqIyk
1Czywf1+SWv2dZllGVMQTYETFZEaGMBQsk7YBMIeiYxWfppFVYBaWrU1K5djmcKSwGtraCOuP+eM
1EcxCXqajm9C7QdoKeFVBbjC0VdVf1a+nix9NTpdxAmFGGFUTQ+opES3ld4+f7+b18shv4yOvDBs
xSQOai9jNxO3n2BE5ZxOKYXitPqpDiP/qIFGLS1otwdkADIsdXhUIP4twPGlL7BsVJWnoE3D2RfI
KwKSPd4BQ7TpRaZeQdUJTk5DJXRWM/DAfb8Ba192YfaEie86SYSNaJONIqPpHyxzQryWPFr7kgur
1/VjG4G2rIK0QkV87aGVzO+XcT1Fd/EdF7bO0Dkgo0aMMHfCDEyl2bHYgnzalEFUuhbrri1nYVYU
EBZ1k4BLX6bH1jBQ403WHsOVd2JZ2J2qRknzCedS3AOBbo43kaWevd4MLM9qmf+jx4tv+gVbI55d
872VZZgWiHM2BhsZuTMheouSJK9vS5DAdqS3SrcPtokZQm160+25f0coAtGpLkFTG57N71DbSomR
RNAxvGxLVgiZ29LM7ZmjLLlRrVG1g5isLfl6oIPeCETbMoSQllJIodI1vuApsyfVm8VJc9KP7K2j
yY1EnQqMifaqy3r11l2MuHAdR1TLu1rDiF5BlYZmrmyCkry1yp50TzKbKM9UkG5A9X7lnlw9VhcD
L0xq1cIlyEUM3BU+1avXti7ITFUarjnlV525i4EWdhWUO5JSdzLu4272TSHVx94VG67pfrWXc96s
39yci6Hmzb7wTZGsBmWC//n5BAuN1khYmoFiK+IDN7w3BIpnI4q33ray0Rkt8tSTXL7ZCjnIXC3+
fsUOra17YU9DuZqAp/ycTMemHZq50PPdutndegLsqnuHTDwgPJBmQOb067ojNUELRwbT3clvXulk
jW4mOm+q8TEB4erKuuaD8dsm/xpsGdXVTc3pcovBvD1PZ4I7gSfyeYYqTCYoY0dnWqsPXjWyFyMu
DJHIqS2vxDCytSlYnkpmfpPzLHhcn8pzyIyerNNuX3euLgZdXEzDB1qqAQsYZNmE+tl3lF3CQONy
KsTzZPa3gbl2eq9agosBFxeyAf5OyiOsckLOUkNuA5x2VFEUe+X7rY2zuI9T6w9pUOH7VSw6ebYG
ptgeMMf+rLdw4XgWPoPnNNc2a67jtXEhfyILKnKO6m8i6SFfdn0w9fAvWm8noLQbQyWgaoW7f2N9
l+Ms7p06pJEehhhnViKOJJIxEAcGgGGx4LFnoOBoSaKwcj2lfxU6cjnywrfx+UlOgwgji/tsN7Hm
R8IknjQ6+UMXNTxFKYnPxQZnxyfSWjSwtr8Lv6dS9Kjm1A5owdQeaYlOrsfY9KDI2sGXfQYZAnr9
kBxcS9FdvSiXq14Ynxhd5CN6CnBR9r05vmbI8WCrb/Tnmd1ivWp/zRgoCP4V4PoBsVsWTiIOxA+Z
NuCaqALUvWba71XatatjqIpioAtT0NVlvlNtoyYtc5huEV1aHDG2CqQFOOpZ+m3kqE/+cW0T1wZc
nNlpUASkyvBGSjJInNueKNnT99fi2nOvQpTlk/5G/I3lROKTig+ysd5xxQktaESUSqLq9xDUW/NX
r53Dy5EW9kVQdXDrRhipa2+4+MRnvdl5w0Et3joPLFTjOwciAeNFSD/qsblBO9UelTDA3MzvF/yJ
wlm+U5fzmOd54QxM+jhpgTHNHc5PgviaIY6LEbdNIDb0op+DmpLAQKORKJq+/MiDErYpPfDepzca
ejv9skTh3ubzmBbAeinVVs8D1qd2Ep+FMUarbsI8KASow0QQ9JvDeAoHkXmdSHzQaqeTq4MlXVMf
QNZOenBpfr+4q5fucnGLA6OVChfXDTY57Zl310BqJ2IdmoeyzObhkf8Fd3x+777bzoVxS8HQWU0p
D/6EO/6nZpV2CsC2hmgct3y9n+ZqFHe5wIU1yxJPG6YCwzVWcPK34QYpOAJmeZ9Wf2F1188s8Pdg
T+ANcYnXNeALp4Y44KzkCHIGN25QlTJeVj7aNY9QFf81yjKSA+RP1hseo4Cbhk2ssKJj5Ugb3Ylv
V1svV1a0DN6yolJKcR5LtqHt994+DFsODNP5bmYd6vZDSXxr9Qm65hpeLnDhM/ktsu+xP199K/gh
U8WJmHrWXgwE3+imDYiwFlusrXLhM00zXWk+WzUxtQVLfMys3Hf/ULgB/btVwVMD7vphjTzh8wH4
/TL8+pILGxc1qmD4IXZXKFD7Sndqdgs6LDuXW1Kn923Js9xgnXrrAzcc6hW0ud0smTuod7FY2noG
Cp9C862wOZeSwlIeqg5Nvs1i3i300I0DdfN59P7rffg//kd++GNq9T//G39+z4uxCv2gWfzxn7fF
R3Zsqo+PZv9a/Pf8V//1v/7z6x/xN//8zey1ef3yBzMDO/d4135U4/0HiG2bzzExh/n//Ks//NvH
5285jcXH//z9PW+zZv5tfphnf//zR+6P//m7YMCT+K/L3//nD29eU/w9t05e67/tX6s6eE2S3/7i
x2vd4Hdo4j8EMEvownztQDYOO9l/fP5E5f8BXDfaAwF/R8A/f+Isr5oAf0n+B8g3NBVkKoB9o6EP
86jzdv6R/A8FdevLv/f3/zfBLx/h10f5GySPDnmYNfX8ixfvPg+QsQoBEfQNAkhqIM/x9Y0qfa9V
y5z3j7XZ7VQkHmMwwRdbeKuGak+oa4JVEHavZ0VN1F3+EZ3llAn5WbIgXQ1ZDY6CNl5AW4HMusyR
oWodHeT4wCtPHGiv+vGcJa+QENGe4ISG8WNSwf2FCoq4LeDwj5suq8xRPSizZMi04TvQNEasMhjf
03wPBMVoNr0Vw4+zOQ+KC7vQP065q+h3Qr5RIZ/R8aQdN1EfEA+ajJqpSQ5+ko74VWhwoQpPQImb
dmYl0PFDfEVDnEojjw0Ayu2R8488lJKV3AXBLvzU3ALYpyGooDNITcRU98iUmGCfro8z5VUQySyK
bYED6xCYiZAPBUcGmoapY0jHvv9QujMguW6ob5Rh34CFkk7qUwkNWfgfMjTp0/3QO33uFB2wDS1k
YfpHYbLbalNQCRzXfHSbFLu6vWl6VwNIhX+WK6ii829DZ64DbReP6R/f3QDGysDhFH9rLIi0Nm3T
SPCPHfpwZXBsDTzxbbBvu7KDvNb/r2H+bbyFuxBI7RjmKcYDw+OcGGHTG/gIAawCZN/0vNW6vbQw
zL8NuPAWimLQERRgQMjKIumTtFvBuJM4OjjQH6nThJQhep6H/SSxkJwEj6Wi1WTPYgdqRDLnEmT+
RkCaj2f++1BxJJ52JTjWxs3MRx70d4XxqKH5g11YkD8v6JcLOU/rwq7/OW10ZKO9XwEsa/GeQEK4
0/lG9I9Nv52sCHo4sZMWtLTjYdOQbjQziHXoII4qSwaMMLhT+hX3WZqv/HdTWDwtLVBFWm1g5wYr
ERn0GhQ6dKDzMgUoH4F8I97qouWbMUUbEZzbsSSdtx9GC6ItEuE4KuYUSoMyEFexcTuz4JkZXvrQ
iS2pgz4MRf2iUjH5HHWperrPZfs/3MP5aFz43cZkKHE1Kv5RvssfR7M7fdI+BMQwgSLnEwoX/HFm
80BrSZet7N6y1e+3D7g46AaPwyJDkehYmki6Mc0SP6S55zd585x0FzipNSsDER46WughXT0/+toB
Wpz7GBm/Ghlt/zg3yqDvPLGiAuBQBU0r43EUbQmIeuBmctnUBLv0tzy4SGMmyU6qsFoiGjIj4EA3
3ClEspvv0EhuheJ2kF8LfYMCqfLqDyb+Gw9B6PIUuAr4lFyZgpNWmpgQmuNjdTtzbBzGiHQpMe5F
FXiZiZwa8LiDkJpM6OeJqOfWA3SQILoS5Gj5I+iUkNDRa01PSUvUkfiwzdADYn1FMrBu4kQ9Ne/C
LZCulQsLbqHGOEC7iKitA+0l/y56D0OqHJuIxUQ71tteoNoh+JBA4xwR/s2j6Rb9YCx6Dn3KoTOk
JIJAwef3dpBwCN9zmTQ4Hx41bsc77QcWBRSfqWzlTWdJ74kIonUy4rS/i9HJRwtfaYuwBefsIYck
G+Qlbj1zsAQryCyIDCkdkXTi96Ymo9WOTMJDlW4hLwVbj/fDDbW3FFgQhC1cuEkUwFrd1ruL0oOo
E2FwFeE5Hg6R6IJvwpffAu2pHh8z2wi3Y0TrqSZa8DGpB7U/TMqTNq7UIJcAlt+O7yLqSbks10de
mi8/unBrFjzPtBvhTn4fzNEVEGlZ62d2xeAsfJCkgAKVB2mwY9XYrQCwNEtcGf3OtAczA958POUw
4PEG7H65hKcZL2yE0GXFbKjf3xyVn2mKL8xGAICCNgi4ubKN/kSR1jKqkBQnMSwtowOSxzfFwVaa
Q7Hl7gXYjq3sCnfGHbfRAI98MFhuDs+Jm5vcQfkYZCg1EAniJ+8jnBCNaAd12ytmcD+Z/A7aLJIp
3TcnCdVBTwa/bEe0PQj6ICBP81vR0VFAhwvP/KN+L/JkZlF1w8L83lB+ZuX/d0sPUoevK06qmM/1
AiuebruEipsSUhOp0+Vurj7NC4S+F+1Mzp7zaMGcDmaTv9EAOD9xm/4WeJTppXotbkQCVsz77+e2
LIQtDqLKLyI5aDPFtZhibuJdbXK3xSmF6gHsBqhQAgJBuor0x+hl9RDM5/u7LVm8v1LdeACDYlj1
BYx+uG1OWuLud6ZS0zLDk4bDCVKollXNFioNAShaTtDhy2C5kHWUWA04kmAWstUjV2MZABwjueOM
4i38SbmlowcIlkg6sAfY/F04uaO4CV+zkgxgqgypIThzxlLIaMXKRwjaxKx1IEjiP8PuGk4/oXgU
s2jcBILVGERTaISw1voLXIfzOr/bh4UTkFZR5UfzZWgYlNj+wHcq5mzCJKg9xDB433/vZUD7+b2R
HURLB5Keym9dllFXdhw4cvxj5LamSDWrcEUnozptwIk1O4wcyOJ44D5TqiEgQYZsrqOtp5muuj+X
E1lYwDAFH082r1zfA0ybHeKNBPd0IkFMpfvYhp88Nrf8udkcxpbWBondUmTVJnnxLfEmROvYTnvm
zoWdUJk3Rbt0kPE+x8foIRaosdabOnsTy890OdmF6cylWm5kHa5O+VPBDR6JCEFHokI9BuYqgj8v
TM40szzLD74lr9A8L1Nki2+mLS1mqhVqNc7fLNtBa3vvuTLKm3N36twZu0YqLSypKv4YTsDxmKF3
PNpbvpqrqG65UCl0fJl653HQEauhX69zP/XBDpoDL7FeuUn43RTYYwYJvft2MjO01nc2NEsIQjtE
jio8nAeVGLaXUu5FHC31ViU+/uPg+AqNT2XFpHzbpQz8MDz4aynihJ2kWLOuL0dVn1WFk8cmgteG
Z1nhjIhWcwYfqvtZAoz8prUkHU1QjUES2iMCFLY3UIJUYjQvJpBplAggNCa6hsDj59kyAG6p3ZoG
3DSYNYVm6FsPAE6d488oJmjed+WGGYjMTC0l7+iZ8MAiw5QMrBgDuEFEs9vLPnCQkBpub31ojiJS
vJcaCz+E7kcn6zQtNoLvlig+SRBDfOO8n5y/afpT29x4wYnnV67xMi38+Y10XkJ6n0e6A0RoX78R
54dyKNTe7P5CBP0m3+S2zkLk/ACwi8l6Meaqv30x4LIY3Hh57OeJgXeiY/3PiaHefiyekEKAZKSW
m087zc5Z83CnRlRA83S0suCrh/Jy/MWhFLoWJOf954Jx/Uq0MNQEVAuoeqOZ3TtpHiQOyXgbvYIu
TWRwGzUmvojIgdb7z576t+/t6LIEuPwA0uLdrAtfDxQf88l/NhJRJ9JZnAzXt6ag3GQBwMi0iVxO
RS95YnJsjX/oqk+h48PDhEuGIi4vKS8D6Ahcd3DkN217n9X4INDjDFumgdvjiOiLP042VDwHwewi
WmwBFQSCD5Lw0OeIIdpRb32OZjYgIT7TEImv8sopV0zm5QQXG2QIRRHkaR4cgSU1RRS6rXAgxdt4
K4xkNzOoc6woybhWMLl2UJDZR3kdrKTosF927OX4cpzea/4xmA6tmULbGgBxH/FYARF5GgmmL1id
t60Z5iHA3y2plBAeTJ/oRabQ++BCpq9x4167rl8mtXjshFaYkqyDSeU3koXc9R6H1dvh2aBwYmzv
ZlUN8dqb8WXEhYEQwGehTiFGbFjmcs8zmynIBN3S7e7+gtDmlfTm5WhLvZ2+9ZIJktr+cdzMaa5x
r7wZ95CjBU10f1TfAHtei//n47N4kb+MuLAHiZKn4ThiRKGFjgkF//bcczBB9RQiu2zIWGGvvoxX
IpcvYy6OdFY2Ihc1GBM+If+zvAEjwFZ6QS/5LBquH9GF9lweoCY8e5PfmxtpbeiFvzxOcZzy83LB
7DLR9EZg2sTUzpQP1TnddA5/VM/BM0R4NTKB+UixR+SOSpI+g9zv3B+hXK3sR8TdviPEAJjiiSXV
Bi9FBVUHUJMOVHO/n/E1A/llsxaebR/of97D9OeMHoJbT71T+5iAA8n5g/BkbEzlEeh0ZzivjH3F
Xfsy9mybLkJM6DIn6BjAbg2WkljBObNABMRR5WW+c50pPCZORTvRWl30HLsuTyW60MCtoMH8AKH1
deA+ipoWFNDB0dvDU3vQ4alNtD6k1mrZ79qBuBxpkf/SRgBqtC4OjlVC6wppFhahgRcNRem+82id
0L6CR5oMjJ/zlwy6tyt7fO3KX05gnuDFHoNPBb1SCZbaQzsgRDdcPQE+jUKBJ7F4Z9gRQbiOUHb1
Klx5WLTLgRe2FNAiVQ3aJDh2QKO3tNSR6R484kGqAJAxr373ip+ZhuBVsuYMWc/ZGdShC5oioyT1
cPoMyRIGaLqP6BhNLE6yauaR1ww4JRY2W+SJUhlqAbG4coeX/dazy/Bl4guTjCJ+rDU5PtkfhDOJ
hdfwWbYq22BrSLqrr+DFJi0r0FKXZkU/BAHia1COy1RsIGR+ElDQaa3gZ+76EWiPh5yiCQNnBS+k
CVKDSGGD74T9waPot/n+vKzOaGGwwd049EmMGXGgbeEQenoo9UNslQov2U9eoqJVQbOcGOhLJbVH
pM1sTEVHO4/OWibsqjVFoygqfpqMkuHnc31xdieJ11tjNuT8S/wIYExQkOaY3AbHDBEIZ0ILq4xM
rgDRjV3VNBAfDIoS70ZHBsmqnhS0edUuOC4GJGSS7L4HNtKwxJFJ/ibuDgnFCr7fvM9+tt/tyq8J
L4ypwA1+rOezQTOg1CI+ViLtQ7x45YMsWKVmSiirQceku9MVtIe2bHhUncBUOrfYhFbhOzpaU2D5
PlS0i7FRoEjJAxj7/SSFa1b3clcXxg/Ea56vdZhkhYYUU0fo9ROZZkdAxgbMRh2NJ6t3FUDHHM76
fuhlS8efV8sAFRkIrlR5SZnaJIU4DioiZB18ICeFIKd6gJ5NO7Ae+Adom4rutAE+B3h2UHEXSO6E
8quXb4o1jalr9TBc8l8zWfgIYKBrQnWeCeAY7rgHtWSGxir5tsrdsb9L2oOW7FHy7Khit7vEHILN
LPkA7ufRxN0LDNrfSiAk6Kxi3is69CQVNv1beQxeElqu0NRc9RIvZ7twKwpBlqIywCebBbjGeD5E
DSD/hp1bJeBSTDX/ww+1OMh5jMSCpmN7uvfJ8sEiYqMeAvzYeBZeEMuP6DCOzAxlyuEdaPiY4ZEO
0Ey5dlRnU/v7ffr1lRZHNWpij/MTrDvJyaxAhL4bqORIKD6jxC11KJSAAht54jlOiV7aQkDz001W
PoR/4jW+wDUuC5GfzWLfzWTxjtfKZOQCpGaPfGrWOpo6i0NrT9pdhVQYH9143k8Jl7dXBagQ+Syd
kOwcdxx4MuxQR4ZFTKnn20ipoKj0EMeo+O8ytI8gOT5uJCwJbdNNdzaAChi6k6E/iujeS8unrkeS
5NYI1z7vVRMACIbCz40V+hJe1SuTX2bVHPSZSfAaxhsZD67Z53bPmXw8M3KK94lqJ5U9iY4csip6
ytX7NDRnjl7ULCXdzIBPCKC+ba2mPq96LL8mt3wTtUSP+bDF5LrGxp5C6+W9G7aIxyQSCQS5ZqB3
ZZajvfGe+9CPbWCGgWkgzcTGY2VXqCyuHcOV7VIWb2JVJ7wk55gRfzfSGF/TjM1ZRAhhjEqim/aQ
vGT7tVGX7T5/GMuLfViYKPCLCm1WYtTGQjshSLKLQ61uvQotfihCmR01JtDBEP0Z1zFStwItGjgp
ayWAqzGxcDGNhe3J0CrSS9z8OSyucqcdOEsQiVjeCfl5jSUNKMhWx7zqNV+MuTA/XZXzkT4fAQFZ
j9hqhm2JPCFcZ1p+pDQXj7638UWWBjbyf4mZ2X7y/L0FvBoXCWg40vEKQFt5yXwTJQnHi2DYO07I
YdaWcBZcPOr6iN2fg/SQcyDfCqmt2CnuUZq0tNPKBObP+5vFuZjAwn/WBiOrCxV7INvQfZNRflaZ
YqenGd/ps7Wutuu+1sVwC69XMfy+Lfoap40NmhN4D6p3jKuDxodET260et++KrXbGW5A83DTG6Yc
mxLmA6+djuU+bZ81wa0EJy8Zuool5nmVKch3QeJ6rV3OJjoF04x8M2Y3kG7/fq+uTB6cucZcKgHV
NyjOFhdUaPKoyydQpNdmqHYkbEASiThWQMa65F6SRKBNuvVQINe6D2luCIbkBYonJlqPOdZLTq2f
gwhs+4IZmeq481nBiuIkth7J8ND1tOCcythBl6dYg6DOt+frVwZrIQ8SOHBpGoC7Lm5XpfdqmAUd
yN2hAhRqJNxwtO1RqUDJnOoO7whrm3Wlpv11yMXlCjxo5DUxhuws34l6xPmfkLYa3awA8254J6J+
sGJCr36hy3UuXnLVC3u11TFoT8PKEjcR/MwMbCE3YA4m9XhOq5s+eQToWxHuh3SvwszBV9YeDf5B
KOGBnAczqX9kxc+KjvGtj3Y8z+STZ1l86MUHiIdzxa7jwS9nNYCCn9beJJDY/vadEBSC0V8COStM
wpL8B7Read1WqCyJe37j3SUHQOf5xuIBswgJwBa5v89cfcPv4w1yO8lx3AueG71HLcmR2kHFqSTe
D+8U/RQUogQUj4YrgRX4IIpk3M1IAgKe+Jswpbhv2ayZGT74bh49JHBxAgZN+/iue1IPrUQU0BuR
fp/bENXaF07nNMfcBi/583vzhnoOVLRlBBf4J5PspoT/WmwbB5mvnEZHXASdcyXJbdQNB2q2hoXR
IdXm1HOPUDMPD31EUJYBzFHPrVE3SwpoUk6qbf4hdIe+dwJLdicAAkhVEcAGDZ4i2U/0yGwE08gc
oWjgNJ9QCkZNqHO88Aa/TeypGt0gPMtlZJKjbRSCL97UQTAkqZsIFHGj/FRA6CzOX4fkOc13vfez
bHEUyidUmhMewyPOgzgHkdA16EG5z+VkO9ZNwK9qjrT49QCk2SksF4gRJKco7UEjamgPFe050hRU
AO1GiiYBno6ALJihRL2dGJlGYeos24JDBqHGsImj7VDahUezmkJ6uXMyb6seOo/p52wLPgaAHuUf
EljC9RMfHtrI7MfnDkw/r+oPTMB3IyjguUD5AGDpWfU7Z1CYD5SsEkQxN3KAPCvG2zVYRsdikJiF
B3yMPMKemwZIdAwSFnspGUmbQM9S1hnvvdfdMQBLterrZOJtLWxY+x4V74lcYJJwf4rUlfbVtNf1
2654L9EIUQqP/XMHyFBihfJ9BboOQDa0qLc7UPL55V5SnlPAWQcxJ/WAhFR1r6jnUf+AGVewURoF
6knPrEIjo/oQBbd1A8Mo3VbTW9Ye6uDH7H3zU0GU9gDiRaZGBUuGRy8abcU4YW80weyh/goac8sf
7ur21uv2RnAO0L0/o10no0VGJ0JZcFPGj95g41ACDEBKO6lpi95wSwPt/ISYFDl/FLlDE1iqdDN+
1A86q0y024cnKGoWTlXaI+conaWZAGiwAgwXoaVCzz3YiNCZ41Aw5I1TPslU80GI8ZiDWCPr99EG
oB3eUcIfg47YF2SN+b1WPtTgpqkmIIrkV/FNE7cQiO6NOwWK2319jCFIfSsFR3Erjrsovok1EB3r
d770mkcBk6SjJD813H0qmDXUAbHTAwBZKR3Tbd28ZsNN1hfEl/fheM/VCTNOvKQBDYOvaY4aLSur
q00xRxOMcJY6jbUATAkRZ2rVYNdFTlUZ2ZY+o0CZk0p+T3x44D3oX5EmC7NtUwesLFBWNyRSOkAM
8TfwzSNb+mHkiK/TrWr4IPowy4Cmw60gAsKhunnCVNEtjI/Iy5l8r94U0VY6FAoNR9ihukBdkPVA
80adm4PkJYbbHTYIlDEhFCmyXR7fFZE59bT2GBgA1SC2E+NDVqNdi1smdj+CGjSxqLL6iGvqt+Bu
Gjc+/o0nCaBCw8bwPur4rhUfWlW3urDFzcL5RzhXKvsqB4/hZBfKIQphzYD0LE3vfojY5H3IA7LS
PREF8KJAm6fbJ1RD/pK77+QnhUOQRWrlpe0eASaJDJSEN3l1bIBSRtt2QfI3DS3c3Zxel8KbKnwM
PPD5H7v0teppltRms9aZ+xlGfX3ccdzxruuQklAUsMHjUbnIX428XvFjNMzZvQgoF1YYjkAgoQQc
aQSPaLoNGhNaOURgscp6gO5CAuYQkCTgm06mIO1EaIIBGpdaRWvKr6VGfcMEDDApbW24T0AJAc7A
LIXhZqF0SCUzL2+5MaRFbUnI9Qo//d4Okx2MNWB+jFvxUMWrb6Iyp+Zmgmx4yV+XB2nMru9Aj3FM
wUmdwLpaqI95r/VPWBojBM5RBy4IAqQKFYHMAeYLh0/YZGDxplPgGKuaGdfTSxcTWng2Y9rFhpQL
AaovHTNQZir2XQucPA1feeDn5MHNqcyRoDSRlEuBRPrJ5bYIW/Kx1jt8PXxQIeyI9hu0LHz6Qxef
nvO7sOwKZY6wBSvvdvkcv3g+NQpWlZuZsaEyuTtAYJST3h5TwBxW0tjXvw6EdlRw/yPdtmQZVvI6
lifdmDejb5DkQwxZWSUaigemQKUsvplFws1U+ODU8+xuRk4PLmDU54G6GAN0Iyk/Vrz02QtfXgfo
bQBkLwhorViCIVJ5ytV84OY9KdwR04C3AxQAOoVGazJIY01Wh7RfYqq+i3STHptlyzKUvyGyEpmS
6KhoMRdMFe4qUB6imwr3MYzcutCsOMdW38x0iaLo21opE9WDyVe2LZpngXjV5nJzmzBdnbVnVZRM
qPcI85ZWNIusLJ41uXNkeKFqxG0MFZgX+IU/GqxwV+fPf6GW+3vkAP7oGVMgGzhjqKB/vX1xoQ1i
oKThMXyUNzJFNsqBR/iSuqBfN4G+XMlBSvPl+W1PLsZbxKPCVCp902G8noKowQbKD/VcJJBx+Xtj
28ikBV12S/TU5t7RCDzQBuwurODf9IbVcCYzJI42MgBFdMDzXiDsYlzyBNtkgy2FrV1A6eonVOdu
DkhIyiCw/bo9LTAfqRTg+IN6LrO9nvnOzJ7enr2zAIJt+Kxw4GfUVP8ABSqf5JxPxO5c9Zbf74PS
Bn6q8PcCeMbMWmIpSLoozz1zHS0lpwt+FL3DGymyYcnDWtlDvJb9gOTuv6a+SPwofJK1feGHx8d9
h45quOUAsY2IFloWvjTtjZRvQvHYTXseL2f8oOU3uCAMYGEnDd3J2Ccx3oXB5g7/8cwWFh8qW4Gc
etjUHvDYarK02qzrnTqYAyQnNMY15gg0MMRcbD3aqsAcPaauJuwVaSNktqAzxadIl2emvl2HPl2D
TKKnTFShoKFpgLQsLkSQdP4ASZ/ZvFRudZQfwsQMgBq2e2Ar4L2ELrYGCiyBKdAMdXV7lBzQ0AJH
PgGojjg/RKIHQucrRQ/pWvbwcl6Li+OpYS5OOZ4CTaR68oFGRGSEbW/TQm3PC1lmMGPch9kDFGL+
L2fn1eO2lm3rX0SAObwyKauCKvqFKJdt5iRm/vr70Q3cLsu61rkHaPRubO/eoihyrbnmHOMbRvUa
9m6cuvXgNdPWRMLmdq5U3YuBTQ+FeVvu5oxHwfaKdhkByN9F3UEu1nXkS92tLvG1V+jrhV+0hMTO
6nTB+r2HkfmFLI9CBLtboDyoCZpouwx9SVtHCrdtEXjlEJB0l6jYt/q9yLdSHdl9thWkg4yKbwEN
3xquX23Kf7lA80KinpVlXsnExaKua15ajqnWQTnj2HzGvy4lntF5bbMNAq97MTIiO7sHPXobORBQ
UTJCQNGtu6Xgk1dRnt0hc/rM7l96rE6RlzHyiDzBOmozf7ixHiYyn6CH31ymrq2qX7/CxTJ11rSi
aDXu8eib+q4Rv01YIgBklTBcOADlqB8rNmu/p70N0dUVdosS8k6mBxD/EErLUSX0lr5aPAb7zEbG
s9Fx6OkH6701yES98Uj8LukuNwES7ohQwqf5d460mlhIiCYqWnIv0uo4eab6QEmrG7bJDkC2n21l
mEnUuzJpbdOd6g3CtjqlUG02yVakTlU3erE5V35oPaRoAxnjW4i4YZAKjkmJKNRgv78J8Y0O4dXS
8OuFX5SGQUmfoT1z4WfQp7Mb0dJzGzycPM7lqlkJ3mJ0LDUPWWpWeMCJ1ZQ+K5qbs+r+uwy62krC
XEoupagiEr7sLPeWVBPrQad1yVbWHWm9GG1+W//UHV7D+dYx5OrA9+sHXixAxDebtZZ10UnpbBXI
2+xpkTdu0FR4jVtrXt5uh9heYvwsV7rFCrq2mS1fE3OlfiUcytDaojjr3Piy/lzYHQQH9sfInQb7
syFjFWCx0zBNK1wae+vhlv7sqpzh68df7KVlp0c15kc+Hn00qjMQNPGZA6AnU+DOfoV5ATeVyc8v
Zw7BSTNrrugX03NMQ8AufQ7g8q0d4Wpp/vWiLrZR9nZRLWN+ELac+CMK7JjeRO9EiW0lfnuyGoZM
Dl286EX0k7Wqr+I3uhd1e5B3A93Zfz+PV4td4m6XnDAyD/8KCZuY1FeTPND5Z6gy8zQeJH+Q1gYn
laSys9jXDBSCVrGKVVxalLu/jZZclVjcqZvRSZuNfLckE7YHDvnUgjeu79oxkxxIxbI4OoAOvzhF
F3otRpBMo1Oc2cqdujWzdZitMsGZX0PZpxk4GJvJlYSjof/G59ORGJJ18BOLKmv6rYCC34rhv5bA
L5ezbPdfTnaz1IWxqPeLopfNkBRbL3KzygvTl5ieZaHd6fMbGtYzeDMaILVdpktPlv/m73Q/Ba9Y
a6vZo4vpFjKqnlDloK/RD3pKHOXp37fuSquf0/CXa70oiUz0t0JYLT+tmx7NnzRTDmSHuZhxfrSr
wsmcmwqPq/vZl0+8WGsygCtxceYTMwJXA/2oK080CbtvQbiZYFfSLtUqr59Qge9VzEStR5waIyOl
u2uDFyPFW2NsDUxD6fHWgfiKlsAkKQYjmy7p+l9MtrYZ57iaisVRc94Ufr/uCIlaiuZ/33P9yh34
+jmXZ0d6hrHVmPmi6F2s3Yxq2+MoP0vfp9LpX+PnnAYEA9tXwXLT5xnqSOIYRwvhzeySgGl46XNE
v/FnAP1vOXLYZw4wkH3f6cwXLc8XKHuep6hBG7qOt+fTYj1u3K63ozUeDCSj62Kb+gSdzG6mHs0e
jdZAg57j2FrLZjvP3npaI73x+7G7uZhcWe7/+PYX9Yw0W/lZjLnLy7dfhnDjK93OMNzM3X2df9dA
tJZOdF7FzyqB3q9nJF26O/mSl/p59iBCWTOEnwQrjMkO9+q/f5prO+8fF3exGUR1ked6xsUtMhoy
lzj5cb/3s7Oo+9Ba/Pvjri3zJORAkcAAQvTSZS7PFLVCaw6a8Kioj1K3EoE3rNItBplc/UToiNPm
fCgzH0UdWm/RoLz3xLMfQijTIPjc+mmk34XFxcplLoG6uonsVYO8/ufKVc+GGGp9FnJ6W9TfDDkw
JWsrgSUdFc0z8ApZsZcR0ROcbZa0vL0DlMQpN8i+h8/J91xz6OA3dNx11o5XPLy1vpaOce/V7btk
2BrdP2WpqzUeM5VncTd0nlKtKnFV7JiEwAULV0sf0BMxLeZtbwvjY6c5qvWod08DYWNoGxcBMNFf
AaqiPVRKoDHZQYx86z17iM8eDqf2IL7Wrc3TUaCpO++k0/g5SzbeHQF3hPpY45H+pPoXAb4ouJaN
1AlLN8BoPWoOBncBw3Lu6Qekti2WVERM+/mO0IvgufXzV/OhowL1m63lRl55wvlbTau29MdJ8Gbr
17+fkGvaij9+kctCYG7EUgz4ReKXztNwHKSr+XFxFap+sh3W+Y2t9PoL8OUJWNauL3sX081WVBLW
JhRrVMG09dm8gjUFjxf7/xvV2h/f7mLjlobElIKZb3d2zZUO/ZNFaxFaAx9aWbz3Nw4n1pVCwSQW
1ARpKFkasJg/vx1c+m7ug0B4jIV9ytSkN1Zd9VnyWMrbslyp+crM762CA5+bZE484Ht3EJYVKooE
oK4ueqNS8ErlKZ6BsTgqecvNnflNPvvam+wtI9fwudUfdAaXS72e1S/ztC7NlSF6WbpmgKYLK3S7
wFpSSrfBjXL8hhxn9rFADXWsDdIy4rVZbyrj/ayuGsvm3JlEdGSJUtojVkX+z4irPba2iqbPzhr7
3ODrTQu7M5YTPwMU7UcAZvfB8onpLe6VeDVVHuLD4gzffMWsgxnHLSHStSrij/t6UUXoZh5ocsx9
jfCiYtTx4MYwlFsZKCZQo3zmp1sWjmscHj5yofHgD6Lku2g9NK0i9pwqhccSYIU7nw8qqVN7Yaev
ZKhxuj28hLv0wXic7uX5np8glV3zLfp1lujsi9ypwa2fFl2Q4MfHvvfM79Z7vRa38ZrpS39aQBB0
1DAyj16gbgqGVTe2Gm15cy/X2i9fQL9oTRSKiA1FM1n7T9mTtJdO4INcY52wuIGd+qk/sCPn3ztH
XYmMPVHF24oLLUoir0w+6YKfmKdyIx1602vurUPySgP/TvdZp813Agk808byeBC/0zsCjVwgeUEK
b7QOzawBns+tovdaS/Lr76FfbOsEkQumNlo8AiUM9EzZT17Y2JhEatqSD8abtUv8yDXIf2Puvg+Z
imZ2+9DjJFsGtorTrqLRFiXvpoHqmj/ZJIgWAiVIahV5xp8v/SycS6tLZOGR96JFijYyEl1LrsWQ
gCAaclO9mZNJhLEs8hFP2OmHYDEMWVhH6aPszeucVzkNV2nu64TpMCcz8FXn4fdA/9EuipgKKfbN
vfhamfT1qi+WqiX/QRoDUXgU402U+ZoK9mk3eTmsacNJNPLtD5MFFSOwGcVU9H3+vfFcOfMZhGEr
1MMyzmHTuijTBUKlSlELc/bO+KWIvHncWbb6Idln064sPybnU4WSOht2XVBdTmeAV75ReBPJN6hv
TNHhsGWMzrDehTcTnP6+Oai58MqaLAD0mH73cr7sUq3YaucMoOMp1nZFcOibtezJMAHCfbKMzsr8
DkO38jSYa47EiZetGu0/eLb/p9z3yuv75yVclEpzbSlhqCJXkg0nC7ZK7U66a+a7wlyZmScD0hHR
gILcKp+hcqic5WpX4vB7IJLXqrZja0+Dg89ZrenpLrb44ET2Bi8D2IIRKyOexpW+D/zBekSe0odM
yhF0LltjshV60F12l9ypzS5NHUTlr2QL3NJW//Y4/blC/aGZu5zGhYAd+E+3aObMRVMq/8yqtcD7
2x+SeNVjE2+xsSefwYjcfC/Ozz1JIdVjOh7U8aGMcNMFtJPKfY4pXHlY5Gq5P81wfCHo6AuGcpCw
G7WvhX7SNJxtSY95s1xzQimyHX54Wk7idOO5vlJQ/fGl/jp8EQOs1hK/G1qgjhonAm+Dok7dtPRP
RdlREZncOPDJ6tW6g76JyX5FIINxUcVVYRUIJAcKj3WOeKusIOe0bkbMpyktb5PlTELNpvUmBaoz
9B+t8lP51DpHEe8lNbK1zLQV1VHR0kNPCA+puB6VPeI4E4A3np9nQPS6upySf2QTkIvqIYk/Yunw
28NMHg63X5K2VuSE8ksz+6PlLXMrutiQjpDcfEYab0sXO+fyV1M/lZM/ucVstw3LpfTg5fWDaGyS
BnDHbyDLWV7x7wmDQxZvsskDhWdXfYJfn9O6aR7OCXXG2gzWobxXigRpl10FOzH6HLR7AY2JKqzb
hgb7SU9Wvb6d48jNzb2+6Egqp8XumKzCyjfQlsRhaGc6+Yec+satWTxm+iFTPgTjoay/GfWrMH0X
kJGakUFx89qL3yV1I0o7OfoBOl6Z9mn4qxh+VoHstPNkW80u4iURAhNr25LcY3cmyiHoWsPL2Mm2
Yj0N06pi6phCn4r5Qr1/tt61/j4a/YVliuiovKtbV84/Yu1ezwtXSi27Sp4y7VDTmJvwXUUN0KGX
IdmlGl465dtSy+p+teqMDhP5fap/MzGYS8HjWdqpwbtpvZvmeyWfxPl7yuCz4NAj0eFARGi2sq13
93Q9cz+vXN186JVTmj8I5UfZnEZa6XCQEdcBXivWfbqqzL0S/kywlQqPifhmBoKdj7/SalsjQ8I7
1JySai81iJkcIdl1ww8r+GHKZDy2v8b4U0+eSvSHQ3wX6t/OAz/fkyC+YWMx1GMofTetJ1W9a6Go
5N/n7Hsm+xm6jfSoZ4cCd+qdlHwu9L3ZAjBxP2irgjShUHpOghsvkrFs1X+uSEgr2cZZ+xXY+Zd6
kkm1kt4YSuFx2M4+Jv21av2qTF+Oj4a2rRO3LP3WeJDfe4rhdumbNIMTKiexcKzuRZE+Rgmcsb5F
jrQoGdm7hvdaYSG1U6Z7gnIQiq0AlaTbaM1vqsQS3m6l39H/ggYGa1NiwVMYBCNB3DaYjohZhfqV
LD3EiSf6HDkGp8WnrHuSxedCOer5hkclcZjVaPGRA6nVrZk5gatJVlXv4TSzimdJ32tPxg3QibrU
W3/dKooeAp1VmS38oh47z5UWpN3SQTY2ojMyXElzO1yfQY952tqgRA9fmXBUxlZD4aU5ob6flB9p
5MnRsyU9Qe5QLTw8JHE+h929JMT2QGs12HXYj+sV9iZtQmy+gDe09KVGdl8g3bnp77k2lUFMizoK
lZNlMrP9s3jTo1LrtCpfRiEp56OdxBibiQCikEXufs95f3qdGTJxqWwbtV09ZhyLb0kbruwai6b3
v5dxUQ1JQSd0SYJVNfw4bwCDvOsa+YXWYekPGhvFTpsb46hrOKc/PvHifGPoYzmbAl98iJxCdoXO
EQ23OSpri37UYiuwjpIn/Yxvpoxcc5V8/eTff/6luJrMZhqEIvmPRmpBQQbacUT9Y9xBqsNiALHG
baPNEOC6sHGe9nDHbs8crhiw/7iKi+d3GM9xX8zccXGb0unkMIYmxHBjnY5pBT0Ij0+MyodDcE0o
wcwM2VbTd56A4OPflfA1odYfV3JR6bVtYAFI5n7oD80HBcKz8Rq86z+EA9OOfvsf+Om0RqSeE3Bx
4zW+9Rj8nl59+TEglJuDNPLhy9FUm/ft/bzWmfi3L9Ux2GVQlPT4f+VJN+kB0vwnftESLwcqgOe1
VJej6NRpNuxMxsyR36Su9Wh5k68S4mfX/IUB80223TVF5B8ffXHuqYvE6vECMD9m2iatpAxX18sc
HLTyXdXfAjwJ8aNg0ovdadExGnb94vzeSck3qVmjngt5+QHoVPluHBuPNnqm+rL6aMovY/EzQ1eU
ntf8rWT8Vp83hurPyGsPaXOQUBCrezl2m7vY7WzFDg6UZ9qJ9uG/HyftWi349d5erGiKkMm9ZXJv
+09tfBXndfHUnurn2fLPdxbyjYcE7R368MpWjvkb2y66spN8OlfQcd3JeK5Dr4D5d2c8V2e7e6PQ
yPHc1U4OfPdDYfRPviriPATcAyWIbdZ+/Fq80ZGapZfqrVg6oQpype9Wsb8VoHN96WCdJlvXJLjg
sglgdWMpB4oVnvJmrwA5FvDO0A+KJ+xgphs1+6j/6IgQQSrfA8pDc/qf07NBfsm/b/M1TY0JUYcz
oq4BVro8vLTWGMTSMtJe5JVdvxflBzHd9mQEUPQrrrTOWbbMPWJ0qhY3kQ5SymFxM8j7WF+n4G6n
+LOpn5mchOxzipdZnlDuNXEXqa9QZCNzn/TrVL6x2MhLf/Wvbfu/l315PAkbIQ7MktlhSZSc6QSF
l/VO9aNHtK3bZ8FVelhVP0E2iwqvYtqvOuVsRwY17Ya4dXKo3KbyAvIMkHf9+45eX4q+XNrFiixr
admoBne0dQPNlsxNL6NLXhggjH9Ju1L2BK//D5aE36ejy3vyWwYhQjUU+T3/rAGCNBtVrTwz3qUH
PmaqHZ9/4D3Lg6Mi72txU4prtKv0aa2N+arJhzh0G2CyiXdWvXNe2jH5hkQ9p3tTOliaJ+VOof+K
q1+5tIGRWG4Td0k7x5sBly4xOVKtk9ZfjEJoAHM6iOb3qCNZ1D2TooyOObdB2rHndNWuLjzNXLE9
W81mqnfNdGiZzK2E0TaKndA+auHBwukzvSrKk0nzSBhlJ+nO8F5sqUSZ7mW3Jljysj7+62ZdrJ/B
mGMlyzAFghOJCxJty+ajBpBRWOyZDAbpXKGUpz6GhrBNwoep2yJlQgqV2K3sF9hToq1awtt2o+gm
r+HqM8RkSdVUieQrU7tY/AJxmrI+53zDpL5gxwbM5mVuux4+J5qDkEOfZnIHhJtiz6uTra8ffFHA
CZKZGQqWk1OabGimw4T2+rt8BMYubywnYgpZOy3+EfSa4e1m3rVe79dPvyjmmryvhbHGG64vqw+D
NdSPtvy+iPPnbxnxYt2N5e/3Dv3XY/DfG33ZXZ60ucm6M99XfwZU744yMg23Fe7uIO3yjLamD9FM
ymlqOkTBglcOV3mFBi/7ZqHEd+JfM66I0r+xhFzb+77ch8v9QZUyc0LZBP3CD2Nn6a0anvYwuOf/
IFFvjHuuvwtfbsJyOV+Kp7oUyqEeue2L2l9tfO5Co/mgBJH1R+C0Hfk59qzE+Yx+jc5MbKfoBUxW
dsFbS+FAQ2Rhhd4U9F07xH69CRfNoFowg07TQBY0XrAKVLspYKgMoRPUdPjLlrg0Z+lND17GrsMr
G+j72MmjxxgaXuQVXqlthkXdvorIBHJxOukOvpZMQBqP/87/HyS7XBNGYFSgcyUuHpVLxno8K1rX
6wDOpdA7W8+xcM8T1a+WXNc7koljFRWlP1mruHdkwa2tjbpfUEU3T2HXNsev17H8+Zffs0g6US9l
uMcNxMgKrRHy8fznmTAF1zIdhQklq9it+l9dloa/XqUv3/5i+xmlUtYnZQpPFgGaizyhaOjaSitV
h0KXPMfYvwX9eyUelzoZEA9tCCyspleC+4XUhgDJSVS/bfcTz+CT3KyKpWm8EuRNH+CoFQw3MDat
SrSIF7ZPzKmU6G5U7/JhZyUbbanlnLgGBj9U2zJ/qLPDrVnD71X3r2+I2wKfjkWQpnjxRFrlHIeT
3P6G0jRmRc4imNDz96Bg3FFvWld0eq6t4FXZD6lszwRe5g6S3rGyRxRpuhcNS0h767C4WtEO7abp
nd8G/qlvLQcmGLDAVYmQt7tug34LzdNbPEPEwBGxVfXv2QRNeQmkeJjL4+jVzUOuvcwV3T+vO68G
BWsaEFAs9BTmNxakq+/il29+8UTFWZMqgtIA7dhq/vCzFxcam+B1nAuY/ryJQCCJ1zvdcgtfHZga
yNUkBbmJov1lzRjKsq66Cu2A5LZudC87wvfI7x1KebLfFqi1eHvzXTbXv3/m/37oxR6YCVWdm2UN
fRZmVupLC+UyL7acB15NIAqUl/ch+R4OOuYEp93dTaja1eX/y7e+2AZVoyDSSyhZRz7JZXBBuUEx
+i2umYmjZeD/71/36kzyy13+rQ7/sl5UVqEao85dBjGbhKs48pfsLc3uOAHwWjE2Jo8E1TmsSGc+
Gs+ZuBm94cf8IRILjPiGNWanwSh9ug3NuGaWIZXm//4Yv/t3X66t72p9HKMzoMV8lXePce4OkzdJ
WyXnHcNzeNcXd/oCu504mrgRLnHyg9163I7pG3ICU8U9fMqUp9TcyJY9MzH6JiTrVDiYsqsm7AK8
LbfoVVe7cV8v+mJDneZQlCIVeZQENzFdj29pcGqZ43h4qO8bFoHSlzflPphOQk4o3jYq6A+mvLi3
liy05FceZksWlykgWiUMHX/uBWZZmP04JJhqk+2UnOrAKw0bVb98yKxDevYjwkp6NwDtqz/nkMPz
DcGudjymdj4sCVsbad2FP4ug8gPKdQnTMbHNONOp/MenBWEeKrtC27BGz9z6JchMOiq8m9UyyqsU
Vxvp/2W1nxcYkPVmnQ7EVtE0He4U466OH4x23azaNQNQl4x5u6nvFGmjh8czA3IvyL9F5/si20Tl
yWD+jWkt9FvcxDYrL0JeRfczzbYKL0eK2bhx7KF/11qfNMpZt7F6xEAZZmaFZmTrtLkDKEIVEN1Y
5eQxPhv5Kcz20+wXDU9vu5GD73W/1aQ7Qz4kykrnvKL5HHYMzS+jFck7kbgy0w+LZAmEEQGWh11L
MBEG79eRsIbINh/nwokGJ9LXBi+ECX0xOUjU8LPxkjAQ/vd7e7VYh9EBvdyUOcBfohS0XCXWZW5w
7cKf0PYarjWLrd0nTBplw+QqljdUrsjf5izo3hp9m9fKjC8fb10oM4RoKmLJ4OOXGOsIqlfo0Hkb
SXWQ3sRoXS0mnZ1+JkawOzW92xp31XsUu9l7/sicdNw3opectxPZHWMfvbTRtwZvKcFOiqdRFGXE
wrjdYX4VsBX1Pvocn9SclAXfzPk2WbxNkZoN/tk4xhnUiJdW3J61B2FeWePamD+6OHElOD7q1hKO
srUBByHAwi89lfOUtYJidzdDB8juK+zE5CpVj+0SqexW5Qd8O6TZfeXrWJssXxjWsbZWOK/+f0eB
L8Ic8+s9vGgWSGKRG0BEhEfNlrfWW9UhJLPYV9W3RQ+UPNwEAl07Yn39wMulKWxyQS0YsWJm9RYM
4A90tQ5DS7CpQc8idKuOvzoT+PqJF1XTuZWAkzY8JouQtb9PasyDOlyOaYn/tngybzZH/x8fCSsa
JT7vxuXxeYinWDaVYXkyddNZiD9IFzedC1ttnexuq0BufuBFyUDMSK1VzSg8jqS1CNS7cBJ9C1OI
QA6Xx9Iloyq68fZfXdmV/37JiyohNEZ8ZQFfkigZP3hpHpQ1Ld4jEyfacO0zsyboIM6ND72id1ke
2P/7qZcH5qZupDFT+KaL8rervs8C4lA3++zvOEfbivTJ0jo/JbonPpNsMTeopTH73lNBgDkSyfHr
oM2PSPhPsFzU3itYnUhk7nbTvJ2iTWQgeuVVbQtQHnpm53mAxPA9bn61xZOsn8DAdMnPOonsVHmr
ln94JBOOZIJ4LQQPExYYsuP0FWsKAIZzvc7ZbvIJvv1eqIkh+ewOTLRZTobnMluV2U6ct0l2x15l
vEJUDxG9Leyi4qEFy4TC7PycKt/7dnTOQu+bQWMLVWanxZNQ0BkyOt/KSmaGGFxS9sR2Q7CuDWth
/KDJLO7HozUDnrBVmo3cJWrFZniTBmahoW1k92GzMqJtWW+LpmC5Y5LMfKbaC8MmGg9CuivibTsP
bsOWFgtPLSKI2mvnlTFvteyIwNG78dNe07Rai+YTaT8pYXi8/iwVhKLrLDNmML74kpeBllz5beIP
ULKUXf0cpgTWAOTJ+euDeV/+DB/48c5QhmXEE7Ev6w5OlxbRZmgxDhlJYvJMxc8N38TRLVueCJpC
9IzZF4Q7S7rvxo9EZh/QHwvhkFf3lbk2/HlHmOS4lhAq5Uchc1LCY3JPwWqgPwB7UFDCkxBl+CmW
uI/yqK8qzIoblUil5ic008BF/FzM7ghqhnblD1E6RS+a6ueKo94Zq3zaGSJK8Qb1CACddmuOu6o+
6i1w9Jeo0OHJ7E358ZxOWIRPwvk5x1xfIJUu4PAMtaeRrq0+m+KjEP/oq48W63JKMYnRovduba/X
zGaLwd/ECyyBFrys3MRJjrsxiBaNPR3kbrKBl4VU22tlF2wmzRHv6D1ShuVoAm8ZQs0r28QfH36x
oGVJUpmzGC8thD4CqG4+6AfRcFB35+hjxrv+M4ttY9hBW2m2Z4Kk15bsMPw39sFh4vAAHMSLNtJG
U/ijc/xcoctL1tJJPMYcHH3zIViFO5xj6rPEAgDOxFxsG+lPoEAJEV2/ivN3BjjKUXsMcTlg4xpX
MwwiJk7jXWId1VO7hfQzPsp3VXkP6yVovA6y7kt7VKm5fIY5P9piVT5N+8KTnp8z4LC3FuBrxybu
EURdXhjoJL+lb1+OJvEQSElrIeUcl6J40yw1/mh38pZUO/NDkBxdc6HBYhixpxAUAy1mUrhWdbtl
llbNjubotVchguNd85Co3XqCrkF0/7jAi1P71KlVQaDq736FoXqhWZGLt0lUBBVezbissYF6FPdC
b1uWjylXZDzyKAVOaHiQkAgXG52lM59uOOt2XiSvkV11ojuPbvZwS/wFC/CvkwrjMGLPVVEjThSc
9p/LTxBqqSynQXoKar8hX698qepDmG6KbivLq7N0LAz8LO96DfyEQ7fq6D9RCfJuJn5+EBhOwebA
u+OCPkvuzA1WqK3BYq17cHumJ+WFfpvY2wV32qlPsGLyu+qgroNdPO908VjPvmluJOHeCl4FMEqF
9G6pb2n5NIgvYYb+XH9PdJqMxguTOzcTOQNMvaOfYc20R7n4iIBnWdIzyhsvsBC36IM/5rTP+w3Q
Lmn4cRbYlLv7EpWNsRdB8+iyD5prVWiH/kzyKQ2i0XyaIkZEIGpaU7ufhJ9xh2ZosDMwT3UQUctm
ToSdREH91zcnOfzVpJ9TwBp6fs3aXQwfLdoK6sYcNpV2lzUnEWSalR3IepGFTVg+K8lDqrwq2jIV
Q1NZ/JpBXZR29EsptvlgW71LMGoEyUGxRX5zyIzCurRemCs5BrBcQfsWi289rCdJC/fmWV/PSMVa
AlHG/E1PdmK4BiAtq0TXrCFaBT/UeKUvuqGdpWz4t1Vop+T+qRu3TfHBd7I+UtUT+adwKDnjw9k8
iScreSvfVMFnaHueXObri+wIeRLSm2awm/fhE020ZSx8rRIGU40tfbqvJu6aHSeerK/1J+0gf06f
CEbpTrfQ7/Rn/jcqMDqzdmg+1+MJeI41o8na6uNrYN3J6uJW1kyHxBCFNB3E+EyE4MmVtlgpjmkx
LPYkw60GVxFXU/0W5u9dv0u07YANJk1KW0nZ3K1tUfwYpnu93mjabkj2pbGu0UuZpzh+1vocrRUD
3v4jlxcOmWs99/KaZewbflnBcKbQbeV1KdFUKo4Z3DEz+AxVNxr3+Vs6HWt498wbBqcTUENyOGjv
hvqbFPmJdhB4ePR+LY3DusIMpsONCDhhiWgKw+q5jCd/FGdEgwZuiJ+B8CtHuld1pG2NQOcyY8lL
lEb0k2O5DiR6xE3rdMkPMtKcc4utjtP8Ob3LOOBDNHesHGFYhr1JBFgsswOdrOlHUW+niWBCI1tX
GVpeAesQlteKX3+mO0N/t9SRaS4jlQn8cUVVsyv0VVdyaFwLtLdAITss2rzNIRfq6iVe1G2T3sn8
P6EfPFf1Lq7dWXPl86oTCD7aQdoPzq9onng1HRX3KENfedeeC1edP9mrDdnPu925+B7pr216DIs3
Kwo41+0adYmEiGJWFVh7bzm68CZ4Ior3qaoc8/vSZDAwQ+zj2fRiMlKM+8n4pgdPaXoX+734puEd
zg8yXoOpvy+iX2Y/r1LjAMpdmp7EestVVFnpNdlTXW7IQEHxuFEhD6tNThF4VHmys/kt1laQt2T1
UCZPg/FQQy2XfQvcWBB5GAxNdYVGsB8egnEvWS+KsQ/9ofdx/A/1a208WOJuRAzQxvcqy3KxtcKX
vHse+13Z/JKMcZURIVl/H84G1ERCJ7uPKvyQoNX1aeLU/bPVrgLzFCXfziEtG/joU+/KM6A6V45Z
KF5mDGSzecgVLGvqdsh3k3U/Wa9isRNpfirbIvieRKshfDg3mxa17YTCOfhQ6gfL+jBph8f9s1Bv
5tCb4JyGxf2ZSOdiulfVXTnsq/yuVT5jZVMNdm0e03ij6+8BRbxSPGMqkrrDuV8DCq2r7dwxlk7u
Oo760cwoeTcTTKURvbUu0mMVbWPwHxq0z2/qhO++P+b0BpQQJNWaX5V45LFT7eIb7Q/lfAxqyIes
Wqd4fFHIty19KQD2xtkAaJNcEQr5KCoHywRtsmnMY5mexGRrQDTIHsP2WIQs0BpepvTBYptYCwLE
T88Y6Au0tiT7aI2jJUmgHd/TbmfBgR/XmYLwj7ZF6LIiOEG7m6leBXKi97SQWpTM4I+FXYkedMYo
Tn4pXSlc8kRPMziHogMfOsH5qfCyBT9L9ZskvwrtO+gI+yxr4A1cGVY/GxAyX/iTAhRhby6fi/5p
BuFRppLbUFIVuEWw6sFtpcemfQtpzwyLGd/EQIwtkUZAcpx7EUmqbgvGvhF2ObW3xq9mM35mVwPL
JwFyR6xbvcJ7a8bPzngIiFk2OrsuGdpg1pbrV6Pf4KCKpN1Z+DGZPjov1M4EMQkbZJ658S62DVpp
qvX4Xh4Yy50yvqUVrwzlPoFHbp5Mvn33kGmOFX0zyoczmWjK4iqUxVuH2L9PzkuloZKOjlpSZrDw
Z6XRyCpNpz7KTtKpY0KGsRewLkuRCzngw5idhOk2S9GteuzKVP/Pz72ox+RObUXEkdlJPchssl72
A/nsaOPJJDOO/YXzDW3Em4d25db3vaisZjHCGqbGfO5q8iy0RscGLxeQl5XwRq1K/QdkMXtXRFdH
Yp/fo/suToHh1QdtZ26U/8PZe/Y4qm1r278IiRy+muRUruCK/QVVBJOzgV//XNTRe3aV229760hb
S3tJvRoMkznHuMcd/PBFSBcxSpV+KxOogPeQ9anjo8NAj410ffE5zRjU7wHM7+d0ws2IyEA32/n9
oETq3HBZXoOo8EmMoFRMxpZo+C70vn+zQX5f8QQlF+PxKFtaSHM7QoFmCi7b0IAtCd4D35fkh4gK
RbT+6ODuL1z677Hp70ufdFrqpB/SXOHHyrqjQmbCSMvQVoHpTgfAbR9VI1oFEt9gvMNWe47xWj54
/wdl4u+7OOn9Q8XQk1TkLloqMmTcRGxzDNHvQfs6emKzjEfSYsRxe6nuP5Ozx5VxETCp+S1kHye/
X+nEYxTo8bef8Y7c5/vGzVeapy2Th+JKNt1gNUcbVqJX3fwX46Vvfvdfa+3H5U9+eJseSSUvE/aC
98MT1ck6vIs/SjYC3a3lG3wQF0kBf0vc19LToaSUD2aGO/UWB0p903Xvoay4Kj3JUL9o2uMBVKJB
YRIhOIX5FQdrXGtJWVuq0zLQPCU6Oi1RQUfsUnsqvRHMGoPcItiXwnpkYF4EuyCZsD/FwPr4IFq7
sTfsvHZCABDMjkk8UmxFfgw0rCDDK5Q5YniFvqsd9mN7Z2Lce5RfxgGAvLtTpp3pRx3SEZQOu5aW
s75qoA3FR8cMMXc2lHVgbORq16pbbQZimttI1+1kfGiqz6bcYMlqwwQbH2ODaSvnSB/Ud3JHPY/i
JVU/u/KjZayfkCP9Ry2hRUWBLclb7Uiyg683d7HxVsdb0dwr442iL0WpWMiHJ63fH/JdEVkLS9tW
0fURY1yoj1S3s6j5KG1o60ttU6EUMDivKSk50IEE7foJqykS9Q6fFURDMLpsIfjDWl5hRg7XbpO+
dS/TLVbrslNsyXUeWchgkp54PU0red8Ay1H+f9aBUy7zxxjvTECGRfxGU1C/RW/HdxQ27Vc3ei3z
RcFLDHLNbUXtF7L8GENnMEfGixpK++Ap4I6scZF9VC8RBvbdgtqAd4cHBzQhq/ZU07eStWiuDG1R
fs07hzU49KI18tTiWo0fmpGDvLar4CGFp92tkecUN4OvUr7jppYuj1tiaOMA5CBd9+Kyn9wBasuL
9GAiW90kL4bgMkobJrejYXmNMB9+xAyUeLHk4PQWobLI/y1bjBwZJk+DmmLbRfg2LwVq1mBh8V+r
X1Z5w+xWDn3+TIR5s77oX2WComUiK3yymJPIz1tPyxxz2hWHu0OylZBUoe95JXy43qXFxipuDApL
uIFBvSyLTZjHpGkve+lWVF2oYsB+Ng7CRG0/HMy3utjk0VVjPYgVMzqERkSfxCs6WjRmhbDWjSUi
UfkASXPTI/Cj3JVZIguq5fhJfsGcDzuFm+Gu/kL+N2VOjehYLBbAsdDhkg+xnZv7Y7PM0/U47CMR
76+eJvZDCHatsFfqRySDZbIKCNpoVyUxOc1Kajw4FFrjAQvWHWqm2pGU9ZS7UJymdA1zKJxzOiJQ
rWEhgyjfq9New3zadBL5pqFSCY0vgRQuhQDxwFoqoNIxW0MlPmYMHLsywy94qwd+zZ9hsKnhJCsH
i1kJ8e8z5Juk+3sTAyRE4K0rFtAJOba/CxprCDstqtpsj6BIzhzRZdxWayTC29rBM/vbPl/n07LT
3KL3RZjiuofp3TWuknYT2YfBAQwiBVLBizDy0tTOarRlFwUTZwDN33d5MnqapEKUOrHJ9s1IOt9C
8RINPMpnHo4CvranzC11aBWATHp2paHAd/79mC7ewEndpxRZPR7jPtt3oz1hleJVGBNQwHogxrMp
+IifoWQ69JeIc8H7L9Sd8vwa/vWaTuq/49hU4rHosj0Q+WTXKzNaNcjNCSp7nusM9Dli7bSaFxjL
3oQRUDLuphNc13R/T/9+Fhfv5aQmPIiVqo8DS0YBt42X6HI7N+XM07FNsBWJqDRHxCoZ1YjDFzg6
qJQFY8O5h3MOxMd/382ZSTYqaswJVDyQDaxRT95MnFVlLkd5theW+VZ4P/DJLaUNKVYf4rWMJda4
KrypWlg32du/r3yGX/L7yifvpIhGRBRNxpU34SNR1+ZVJHjIObTB658Pr+Fd9NGuwk2LpIfQyVUK
VAcAnnrgSfKwE/elwdawDVekU+/kpXBDN6XfYYrx79s80zr8vs2T1zWNB7VvNR7QTNPvP8ZPonts
6yp/tchCmoX1GG5eYn3hC3Zmwf58LSeF+BQU6RSmRTbrxyfxMbKuVKtzwv8JIUwpi+QtDjB16E/A
CqW5Ooo+hYSodm5BXMBRfab+EcQtxrbmuIroKIvGO2Cr2AevVnQnHpmuzZCECqftxsRJVAoCBkcZ
3kww6pRt2uOG7qdJQyrYE3LdKiM0Ru1mKGCZjqIvDrAKDu8TeqtpKYQPmojOjYNXWnf5rnMTVPYR
kxPEE1ASCxygqgb7tdFLreVjhfk7HGPDk9jspuugveuSvYJ3XMeQodMIF0a5WqBc1a18EbT7YRQ9
hA14omd9yOzvHiE/bKJmVvcjOVAZzvTmstUkWyuuCw7DcjaIZ7JurgZyEmj0CjQ0mYoN4sdRuBFH
WIFwWfOPOe9CclRusle+DAmjB+Gad73IlMQdDMy/U6xrpz9y0jthdxd3ayXZxoe7gMcl96999CoX
u4hix1A+6+xPXDb2gUT5Q3QPI0PDP5R0x9Jv7GK4b/vdISRFgTlJ1vlFryJIZhLZygsRPykSJfXZ
Jx7lxIRZ0aHYohgNAg/ibUigW3ljWE9FsTBDQFC7+2gQp5fLDNOj4FHor/CiP0L5FB1mkwcvejC2
ComcEHfF14qk2tl0fxOK17F4k0m+GLg6bgDC6mB6OuincbzKB9vMlwmWjcXxsyHPE55S6XYHPIQp
pXW7k12rhS6QPprWrRV9Rb2jkN5WE7Jl+k2Kr0uyzZS5zCmgU8l+nK5bcTUZm4h2vrubpj+Mg4xp
WQ9O/XUQd6O5tKblMEIs5Uez1ZbbUL8LqYTtGhsEqVuqKd4V8HuwaaFmUR418SpjWWY6Vk/yi37E
LxaH1tANzFVcHBZF55sGwm6/2k5wQMEefTm4anFCPVI6N+1zGN/1uGhQV0h+oX5SlEa5P+Hry1x1
lPcJkJSIpzKzaUHgg0hm4OkzbJ4Twg+pkzRQ8NDHPkKR1wYthdk42VDBTp956iQ0KJhuWiClrpI5
Re2OB5GVyxJBES5tWoFp8otwfNSPV2Jy06f3uNzmS5xgyCCC0a7dHa21ZBWLLPkQ9HWLDa60t/gQ
RhXWDKRcgkOrKxVzcTfWFnG1iaVlyURabP3a2sfT9VH5OuB4IMRA3XfIxsaZXhc3+MIJGnisEyJj
imZ3hvZ/DFcIksxspgEY+RFFqqHrxy7YViNHMffoQYLySmqp18jiCq+y4MrAETfz1fy6le9nqD3I
70XTf8lSe+DmOtmeCAHXkSYcvcxKFwOWReOo22bNXzi+8TlgkkndRjgzLtkPYGoDFuO4u417KfFl
skSMSwz++dg4Pep/7pwngIIQwpKrkbqzX7MzmI+5F0KzoVU8bInjnUEThv2G++9T4ptx9ddVFdmU
CBH4TqT7XQf2WHRJh+iAGUn1fGQLbNJFBxqrHUxKWMWpio9uWjExl477kGiBVvDkmLLwmb00alyV
DZEYdRxLpitOQvFLxRBhi4HnutwEcLEcWK80qsSqhI50Oz7z/1RrLTwoxU1HSic/MFlEDHLW1PHF
YvhSj/s4fqJtmt9MaWBeuEi/0CNBdczs8nHy8zdCf9bDTlgft4TngVmmXvw4GfYB22kdSinmT0P1
dlAQVVdOHnmjwDzJweHZIiEQu7fZZ1Xolo28DAP5UrX4NzDDkavoMoNdBb9M7eQVmsJkWVnL4Tew
yudjV+Msqe3DhHMKWTxG4WJ2M7iiyrDl22iOo+zzYmk/X+XvV/qfuziBR0ojLhpJqjLwB0frfARc
SemCHXcQEpakvRAEUxA1rzIzidZ9iX/1Ekl/jp8CvpQhxjfjuDmiN5gJgL0r5st/L7nzlduPp3SC
nxzb2hKyuURoXKQqA0DdkfVhh8zLmCsyOqOk1hf2A6BhARexvlAYnbGl/fWW9BMSYtdw9kk61887
u4OofZwI1ZOBJZlwwjR1TGHR1zaSNLofjRhYshswAcqgKmk2iQ2rS03GGcLt7xs66cUE69BNhlxn
32IawrnG1gujlRytmUxLOOt5LVOkkXxqF0Agd0tzE6cbwXBDwH762RoNkjfPrjjHL6F8Z8hbv+/t
pAMrDlXVSRWLaV7OZKSl0VarcErqGexG702OAPSpzn2Vgk64mVy1xD0xtbVsixcDthsoPZmA27V1
B41Yq92ov9TIzjfwj9X+zRH4QanQikG2ooIWMcQQtnBhKKhHR8JM2KGEqBjsINo9uoXqlKj9VS+H
3Jd6ZMuBd8xOp8LlpvFsbw3Fg/QDGUklmXi/91SlGI1cFmgQMBjQObFBicCIimsFLmPqwHFTVbxQ
WGlF7EOZKMv9kCIcdEggkzCgAj5ypegzKxyY1mG+4rud++4LX+HZQv3HTZ50MQBSnY46Ze4sk9l1
cZB2lF1zFDDZTHN2BD57ONlITHmwEHU6Nk/Z1TA6u7Bpnm0rfz6tkz4lnRItVpUoQ8xJfV3tOIFx
0rgyGuyD3AojUwI2icpiV0A14DPz65HAMBu83FL+Demz1n88kpPe5SgqEVzFhDtBrLgqsUYoOQCJ
gINgFsHIxlcpe5G/p4RmcRFrOCPx/n35k9NjOupZhrAiIzUD4FOTZ3E3pmAJEwX9o2BF28xUGJNn
L+KyelMKmriAyJ9/r4vzr+OHO9nJXVjClAWyKKR7LURhXuhsK8xXcSoQr6QFCB2U/t7w8B8tVgFy
NKxC38d2g0+OYbiX2skzAjHiEunvkS5pEqO3k7UxyuNBC6Yp3U/vktd+MGWSNpltdisrwFQuGAHu
IM5eT7Ir6H6tXdea378l1Sqj8bdb3WkcXbG1OYPcYHBcItV1xcot0j8pdU5Sr7T1nI1gUVdvK4Sy
8lJPrvR2t2y6XWy4Qe4kCjPbC5/eGSX67191ss7MQkjV9jAwv7lSkP29R/FDgcQtR6qEqnoxvoNX
hqCIX2QEJdRi63FFP0Uk+AcZgOtLbGv1zA766yGfvPFRyqfOEsd0HwNsU+cRRjfAVNk2h6t22qjt
oxjVtiUvJflwJQkwVyZ6BjP0m9pt/4wbE3LRIl3ph5Vkbk04E8NViBlsZVx33ZptVpJWce4ApOYa
zQDVECiZYfhHisLai7t+8e8FfIaTytM1dUJciDr6O/irNITjJOP1hJieaf79cZ7Szk3D5PZ/6mpx
kdN37vFhA2TMWhlc0tWTNWrUTXWI5zXaUsFwDDqWSrKU29gpWyZVhXc8LqbDijm26DHQtqY1YgFB
AlKwxUV5del+zpiqYNr5435OVpdWTamZpeI8HctADTgIoyMCdYU4hTmi26dG7hOiIVaME1j7jrQa
let/v4MzxpC/7+FkSVWCnmaVMi+p1WHJQ6hwgux9Q11OWrRAkDUOWxyoyf1YHqoN5zSF6KRdmblN
eyhlDpMIBDrY741bJhWqcKUYR0Y0tAxwtoyreAfDagP2Iiyb+L4daCC0C9+oeeYs4CkammWRFoFy
86QmyzNJig3z+xcMlo8iq2asw4jf0R+7P82fqMUhx9Y2isMmcs3J1ZrXJa5O/V4YPCV/oTdqsDjo
vBy3X+JZtEURL43rww6/AIXKWrS1yBmqe5ltiMkQDS3sQsWT+p11eLEKJ39qno+dzaBiEtxBhwbB
3mUbX+nOvJ67wf7WZIBQO0HkHE2sIbp1PNkN+SsMrpQ7+LCNpw2u8JB1VPOg9wvhywo9IXFgjshM
SdYl/EhaKayd8Dm68PDOVfiyrBA5i9haImnjpMLXVSbxfJzYG+YbEGFb6tfASXbd7QQb+p3yPxuB
xjmu7VL/ElB9Zj7M6lMMLHY0iX+YJ6uvzifFNEN5DtkVbY5SMMD5M5hlTjK5Gz4OeEBwKBXtrLUD
AVOEQ3PpEZzp5n/dw0kTphhG1Q+RMn+FBXK+zGMU68mSN2pvmo+boAtBJrDVSyEx54oIMuck3EVV
xLcEIP6uPSMscIS8VdM98HxtglOuQEVz7bGa1tW8ARxBTkK3g5W4Svu3XISj65OQ6/wX1sVnuuFf
t3JSYfZdIFmNqKdYM1w1rlJzmK7lbtvQbVnQbQd/0NY9fq8mAGXKRG62vru4G579jn88j5PduYIZ
YmklN0HgC8P0yROz5VHxLGNd+OmwDczrYqVjVbEIICoeyqWRe//eC8+NkH49hpP9OO+NINEDLd1j
fg53KLrK1HWObkRUFrNtNWUlrG5t2SI88y+d7WcPwzmCEHteXTe07174R3d0zMooLWaugn4FRXgF
QmhrrnA1OhkDq4vf/dlFjzEemYuwpEAgfi++eJKtutSz+eiFnYYT4J9pOZuJASk48NzBc6//b7/w
xzVPHq/UZ00iKlyTJQZCuUB14hs+jjAUUK51Y12yDZs3j5N+E0/s//zGk82lMEopzyvIJ+mqXAkL
tCGfKqm8K/kGB2ZcH53pUX1SM1DxJfTDf6+lM/oBdrYfFz/dVTSNACgLzo3V2umqID28KbZFA1ZY
fFq2Trcgr03hHUNQGbC9d4XDiiLsQFMsL2QMOI11P6xEqmN2n+zoQTq/0M2d3fpn7MsCPjZMyzh5
PIbZTHoemhCxUix4ttCiOL8CP3da6LKEUjcOzqYHcyVg8uBn6b1cLC8CYGeGpvLPezh5SkkmT6Nx
MOgaricvg3qQeTHsRbtxrXdau9GtcenCmZZYXSVZw47JZjn15SH72VLs542cnIN9KEVB3HAjsNIs
Hd/W9eA02RoOup35Q+S964uD9qGr307usIQuvY2zncaPGzgNaWuVQ2JWGdZuBfCqji+tziRsI+S3
CdkQ60zdlRDmMadJbHOVoGNrH1FKIbDUpKW6LRCXE2Zpdf8HyObn+zmtreK00hmrW/PZ2Em+Rs3c
r/PQyVJ/UJcIASxtnfAhQTvokocMjRyQMT7hHghSgIfLOrMurdpzG9fP5zTX+D+2ybYVJ0WOWLXp
CnrKS4qnCCRi3Mg7J7uvF0cY2aU7ffz7az5jyGf8eg4nZ3WeqFIRlVwV7nA9E4S+2+zwWlke++Uh
WrYAAYQbtU5LivjO2ExbFFOR4RIUG9sSsQmRLXn1TQI1ghGUN/MAwW+m7CpwFPXPkWrHkeEs5BtI
Kc0HCI6heIcGN/ilCHsh9NASwYa+vAnI5w5dxUJLqyvzcP60JWpSxl59ALakQ+WZ3fWl++jmCFG0
oPfeWAGeh1aN9btOWmRILVYx2WFSBauJSkQmJPS4uIWlnAyXNm/t7Iv+cWcnp0Wky0atRaAb5XuC
fpA5m54sw37bmJuy23TIYQYbJvrkJdFtIU5kgr2O5ED0UMxkZS3mcydQVLtAeYmn/YhBWvaUds+E
iPdOUd30TBR1pp+EJEx88mL12GEenRLzkd8Q+V49BvnmgKK8fVZ5daA5OkyopL2roivxYCfp2tBd
pHvpH2LJwuVseROJCyW9bb+9/VG2emoMqYgyH63HAtOb3laSpSWtj8W1ES/RJebmrl/L6Z/EcI/U
mgiZbkl+1a2rl6ncmfVKhracobb0kZpBfrL8bNiIxEFhvftAIYwqM15i+1hoDjZssxOoMAOV3ddB
35rGtrXuzWGtC6seA0nsoYFY/ShZSa64LGPf1B5QIsBmSsBacZ/x03qLCMMiMgzjddhSohNKDJCv
SSGGtK6qq4O0H8L7PAHcqx9VSBDGBobacY9xCHETrM7hJgqetfIrd6tpmz/EyHWq/b+/wvMn1o8l
cXJimcOB6vPAYm2fickhvpRxEV27cZcRY27LXouIn0wgdp8LF54/79NK4udXcnJMmckx7MoU4FP2
ZVBpm+/4xnpV3/F95jPAbzXyL1zx0uo/OY+m+pBI0pGfWsGLfg7IhYm9sfCE19mTp8X5d8GrFS4U
LWeU7mxz/3nA2sm8Je2OSoVh2FyhzazN1BFgqvroZwF024f44VL2zTmCDhfUiGZW0Fga3/3hj91c
Tgf9QBBatmdhdcDqhVPXThr5sbXshF1IhPAm4lSBD9CvCbrGCRmISEDPwNyRRQpFkxDnhFh3KJFu
RDB8bD6j54PEqKS+JV4Dxv0XgPz5l/O/d/3d2f2463E4hrokzsNDaXaGxYEAr20FAdcBuE1yCcvM
Fh0KlUuv59J1T5COBnpbWobzOA79nLwY7seHwj/4NaNdVr/i9v9NINbZPvXHOzrNwwrboBEzpZzn
ShBbmJMSQglrZoWnfMywTWBgv/gu49WlCQn3q36XkKI+wYD+P30TlmKZMuDdX27eSlLnXdPDamP2
ACHnHsRun9nFnLwB7oOr48JykNP8+6rnRn4s0f9cVf5dcFAjV+ox+v+uGuCJ+oiYSuNFo5T0CiaS
oP00ysFq8kX85/CiK/0eU8PyDqkd1ukvF2vF84f2f27ppBrpo1JOFZNBGuovoXFxsG/+DJpvUQVq
7oTagyxcxPwO3AgpRT3b2yTzplvM/JLnAuMWROWQo0pPQM5q//txne2hVREDDiKmFfrZk42rbsNj
kkVMZrQZZStXc1aLfjPtELguZ5ur6bHyxs3h7cJl5371dIf+cdnTnUtLNTEvEi6brgYaShcp+8A4
iDBox0IlSkQprH3t5dJs7jss6+/rUouIwFgsyZMjCfwsy8Lg++PA4pe0d6m4lidXHpaoJuv0OiZH
q3YIfCdpw8k/CM6G6KQOdgWck2FJfxAWGqIxx+of27m+gtoEZTxS/GbExftwp8s3WrcdZD+r11nk
w2jRKnY5ouQ2B4g+4+0hudbTewjVF2Uzxl/bjanCcjEJ5pMZd+nWyW9LusYyg0OV/O9pcDh8FOBj
ydGdtOsC4TWLTLaxjChltzuuFAPWfmB3n63uw6k3QFVjV42ZScJvIBRgqUueHK7r/ouQI1hliKFK
Rzp+kUfm51m8FBCXVtUrXbOfNOCQqr4jE9xuW0yKx5c0fZHD625iFrELS2N5zNaIMTJlneBQK1N2
vGrX4aO17ymvv9JgcZzsqH+u1HuEHLdy56AuYItOn8aSsU2A+QTufeQXx6/Q6jP1kThjqWIHd3QV
OZI76d5UbnQNnZ7+kQ8YgkR+yhXxXZ8Wh2dUcXalLlGvdtewviH0jvzRYXiI1ZceKVM+vBp8Zp2m
u1oDnHqwg+YeE78BNalloC/xE85z8Y4YT7lc18ABORPkCkOFJL6u1d0ULq14049rqX/pmk1qPaoo
y6eiWxz7z4B65yU5PsaqtsjTNyesXPP4mZqEhDo4qmTCBlAje5s9u+DOvOm77q1Mdo123R5dXMt7
1iYaMBhUhSO8TNjWA4/HPukY0Z+BId0fqJyU9bpoWx/RJ0GgF7YI7a+mf15X+GKrIv+DDnyyrqRe
b5IkVJFgrqErWum1EfFBWM+K8KqFbzVauXpiJ6+XQU864oqMdxGJ7k4YiKUCoXAEW+9WYXl7VKTF
0O7iYKM1N4n2XgdPlNxOkD6IRoMbnAc3sbwbmQcjrZKDmLCTO1yJssFrMbWAX3dQHqb0sYtfxGKF
9QG2aNFFp4+Lv/akdswRKlpRIia00D3ZBUZ4k1uHRZpjjMUtZT0ZfLdTuzyEXoNKg3Jfv0NwJGdr
NvLmNbof2NUhzG7DZe6hKcYR/SofF8a0Slr3yKITaV8CZjXh9FSpbCg2WoiqW4uay6qszc0gLSc+
GqYgJYoRt0MLHils/fM7/vcmLJ9/sdbseS6pgPonoGJfmMdjEPTzhmE8i6kbB6vKEheIib/T5M14
QwyP6mPPKpBUR8w0BCtYiaNd7C+7430Dpr+25u9l9p+7OWkgD1jjdQQHJHvSqNhpnTJAeaLMd/UW
Fq4y9+x5uVYRvTpKeBVgaA3JKHgzNXyHylcp2EJdoLW9eEKe21YVSbEUzdSoek8n5XlFtkt6FHhK
sC1Bs33BXOAnUr/19oF50+TB9kzd41KfLryfv89mnsjPK588EUWRGIG2ZsIhye5oIirKsX1YpZVb
58s52b2LwLfK6VaU3iD4XjxR5qV++kZ+Xv/kw6+GNJUUwUj2hTt5mie/drdgHPsEecTRMSB4OqEd
u4d9t9Scfy/NvxuNk59+8hXqcWlVecBPJ5lvatehgZbuVqBzzkG7+xR2mcSGIeIGjm7WeqjmyGrI
R6uxv0W1haNrshTxEWmfpQNiOvm27t4ylEjSVXK4y6YnzZ6IRZkD3/5932c+KQ10VlQxotEkIKiT
T0ocBKsfmhHeEcJV/FwsH2pnhyCRCcXALrI4POj3yh/IwMwcb8d+kVnLLFjJy9xPLq3cv5N6WbA/
b+Zk/cSWmUydPJWzcXlAeZnZwjvExY3yBEbwIn5EXwV4NcoOPHEgEDTpNeRlGOAXXubfYO3JfZys
I8lI1CGNh3KvdQs4H/J6xtOS9eEWRokPHLgitgkvUCam/0Xz9/cinh8CXTIVLtGVp2O7psqMtK21
ktOrXs3B1TizSMEGodOs2sA15l34qu1xU5IwlV5dHKLM9fPvb+j35efd5UfvGeTiQGaaUu6hcmAY
JeZuSJj16DKknrg4LDr8Nl4O9ohP5lphvFy1Li3brXjpGP+7L/x+C/95ECdLs5UHYsxVqWR2G99P
aPv6RfUaRU69nbb4nu3pPnQnW4njvt4ZuGP4fGUXdrTv5f+vp3GyIqP+GMUJU8O9YF0dRRsbVskT
lbUBVIYXtuipiKz8SN2KGBujeC1MuOOTnd6DMmjTTsR8TLhK7sZiY4a3s3wFARArV7+TWjc/+FW6
CeuHnFIbU7e63wndjVDb8j4yUVVtDfin96OyI/BjG3YvFSDESP3W2b14DXKnpY4VXmtgElZ0b0mE
kIhkDoivB5LsbUHAHfN7op/HNwShMO9B+aI+TfFGA81jNIW/pfB1CF4O1LOdPKC8RbaYLIbjdV8Q
1/k8Ta/CdC9A5rohSevfu47y90HOIjNVQBlF1TmhTj4w6jGiL029nIdXg1ev8pdS+xSz9XE3fg5v
3cy3RwI6prggubq1EP70kq/swAGAZG8UtyA+pnlqSXAnXY6wpthJni7c4bmvEMoH1qgEocH8UH5/
BmqQHqK45A5l3IGb1z6+Y1qiMrC5U8hlWnS6TWZ8OnzEvafeKHcQciGoI3Ygzwt5akRG7KsoOf0X
wSH0h+ybkDTY/5dW5xoBEOluavAV6VdS7FeX7v3cJ/zz3k8+4YQBgiz23HuE05snKYSo2PCDqWtn
p069xlWk4l86n7zDcYdc+sp80XaNV9cLJChwTZRbnJMk/+jgmbpELD69hJJdEIprwpxzmNxeWA/0
fH/tOgymQUEshKimJZ+2uSxfS+vaNN6Pt8riaGuGP4R3ehQ9WwHI9xW+Kx94+ETkCBFpUUuL5Iua
tRw98w9qFjxgaG7GZtu/59IWZ2JNx5W1WZvi7XDciNJLbl2DsotS7dXVfUf0Y4WotQFZvsnaLQoL
CmNRX2S1HQm3RrkECBz6G/F4hU15Ts+oH1dJegO3pjUWNTVVzP3Nltb8OeIEZgVzReY0dELs0I67
LnVL5BmO8izbNJZXAtY+m+ShPZIduMAw5SlbUp8TEcc/ybh7nTO5QZmd9A2/nQlLpidjB1MZr0pL
XlSyr8hzGaUTFc9i7xCxuAqNYekNNGiWB4U4xVTN5H5g4znhcK/NOcbCV9WRQjGRqo0rE+Y/LhqX
TmHGaEPwxxRLJ0mrWhQURuGStPiD5oyJK8luON22/GWhbR4IzxjXASacEf5MGuZeX325EpFawajE
Co0Ep9vruFz1RNPKET7yOhMR/JHwn8fn/N7ovaq4q8LPLva7GFMvR8Ogsd7UMSZQK+4AnoeCY9A9
D5U4QNZeMKA23rRzVqhdVnbwrkdzi4GIXkIN9yWs0faam+q6uMYt2NavTIJ6H9GcUOYqlFc3GE5B
BQ7sOV5Y7rzwS9G3pb7t8PIMRmfol0TBRDpaMj+SN4O8wQTIUvZCuEz20C3uEBrJkt3PmYvzgLxl
FkVQJCnF46rcgX0yEHH0u85Y63wIHMTVQldXjfjeyG5NV2ttDWBSF74W+gXHtIUOpy07tasNgxAH
K9DSiYclfz19WAxEhpSogUUmLdoH60YjnGSDfB8uIC78n+mfEVug2IUu1r4ctBWaWmgpUrQcl92T
sK3ASW1llV/BYUSpZoOa4P61oaScqQ5sjWSRe+Y4GzKZu/CxDte5nTkQ7DCHGW8FjzY+SjCjW3DF
ylyo4vuYXDfXtd8tK/e4weKuhIyFd0V+9W0pY6z2iouPJ8kA/XNMuTUu1SdzQ2pAu2ivFAJWPhNC
gSkX/wzKhglpCRKotqBI6qa/tb4QuI1gmT4htffVjbxsloMnvGt7YXtcVvvSJ7ux9AvvuBInr6c1
9ZIVdo3Mu3AyRqWTLofWYwrCq4VBhehhK3jRZ/pZrmWv/BpRGEdr5Sa4S64Juh7+4JSqJSuz524K
L0i31Eoz8XS2NRDHjUiAhmoXqPvjLQMu3FmwW4SCU6yDR1ImbfEmwGJ416xyNyFXlzsHDeODgj+1
wmrsls8c+dzW4i+rmN0ffCYBkR0tkS868l3ql/7gNyvOrDhZTqTCSrc4ff8pydGc6bJcCNQqvyaO
FYIIZ0P+2r5KyEkXtR/9aW/51B35OXrFR3w3LCs6h40EF+ABg7A9aphkpTuVHzjvVIQ2750R2rp3
azdchX7/xr2Es9ItQTYLZKYtZsDvRq2W5Bi61mAr+WMSbFPsk02OqL56m12+J0xRt4HTPCAZX8Vf
TesPmY/cn/AwarsQZqE0+08ir9KxIaCpx4iuWpj3BlcYF3K9hJUs4ptfEIye3ZDd4Vm5U71H+YZx
Lp4ex9ApH7t7DBBq3QnfSz/1hQthb39TG+i9DFOSZcL08C84xXsGJI9FIbUxhSJ+JP1afFCIdmGi
dU3bogKbC1ecwWrk1nfdB3TJNzFwGOLzFV6RAXvhLDtT2/y+m5NOsJ7SIZ/CJt5zMk1EdxHDg+/d
PQGm5gNMZwbCQ+sCTqifaoU1yYKNUokodJC3kVscYXRRfWOHqXe4T0lQCx0o16vOuvDUvo/U36Xt
7/s8AdLp1XElK3hqSog6ziERV1/nyqKa/KPszRbJxN8NbkrTyfpRfPHpEiHve/b/jzs4TY7A06UL
5YEnVZMs4+OOs8fA3CFukSWSvJbvaesoL8Z96x0NZ3L6D3VYMZbP+Mgxf7VxgIYlrG/xdIzd4hmf
o7qyJZwRchf1pwwihOuJM75xHLMhaw4i8Quv+v/nEZoSmoR5GqGfPMK4CgK5q4sYPApvty+CjbBl
u+3JI4h2jO3t/g87jB2vLz25vwX93yv+fy9snMxRhfQQHjMtiwFacEA0F92VtBFc9f+Rdp67jWtb
1n0iAszhrxiULcnZ/kPY5TLFnOPT96C/cF0qo9ToBi4ODg6qrhg3115rzjEd5cSsCARMZfuTM6ZX
dkM/7IvnR+Y/P3sxH0w7pSz8OpurtPhtRhtou3wjrcolJO+bfKd8jjuqhmYvvMi3/67Hf+hT/PnT
8p/1eKhKQybLXOpsl79lR23HyxMDnzz4L8VKO0W37b31O3Lbp+ikbsNf/w2u2I8l6reTv9wRnCcp
KSauOfwNEtVOvMgT458FQsMAvPZxumW1pDwFvkOmhFUuqEb2whXZij6f59/vzH9uwUVtTyCkmCuk
UfDITV6ZUZVtmUf1yUZBMdQ7KVRSaSOOK/8t+CIBstRZx/adhj1GjOGorYdfRMKxXVWUGSMChzmu
tvmndRjWmflKNRkP8EpX8xn1CxYl40F7pbCRsEFh3U+YoMNXJku9YFPTLBs65pS95fBUm6xUW168
MPNY6QG9Ja/t9lqH6Mc22/cn8KInIAZjPlUZT+Ccl1R8zErqAGbEeN+/jg/t73Iv04WPFkSS1rWb
KzsBNzFgo+duf37V1vq+J3LkMLxwOQAzyMUy2xmOeJWdrM534V936aJt0BrmeZyg0H/ZOMVHo7WL
I64lBtwnebSDR7FzrF1UEvsc7ZVjtjPJnZ1vy9fUOXHVHADVnJ5e8oUg+BqDIqLofNHRh6J3G5LB
bMssmp9645a6CwBKXf03cpt+etZM9ueSZFgGcaMXF3sIRiMYtSL8Oos55156mhtQcEndbF9f+R79
7T1iTZu9OhYwIhqS+sWvpbVkkmrKFjBaM+acGh5P+j3+Z27Yap0Rmx4u2pHpJHj+VSLs4Cuz1xYq
T3SgSRDhPhf/JnFuc064hJzQd7TIoV9C8Pz87DeaDRVInXY5jVdIwoULGSTLbYr8a8vzj4vV91O5
uP168f9OZfpqqmKNB7ty3xz8R4vm6q3xfmYk+zQehk8qdi1fTu0uovAWg8WVVfPHO/jtml70WfLe
7OKw5prSpYAQyZzQVfEaxU4EI0lb6sJqDB+Ri3W153dLuKJa7mnhsa+3KQzdmRTYvfz7kP6WAF3c
5ovyKCvKs6lkHFL2jCyss/sleap2sp3op9nS/uxe62j+OKf5fjcuvtJ+IPeK0PKLgzegv6OIBVJE
8h+bYlAnMFoql57ZXNY7xDfYhPXAGCDJxVY6tHgHob+ao/K3KerPi3D5/cbgXRvyyCHNMzu5g1Tq
ULIGbkSZA3vWhOQbHfRgnbNFHT707kVVb/JxGeaUjVRINXDo94mg1FlNn0J8wsZ/LwnranwOhW2Y
r5VgY/T3WiEsCnbm7fB70qA5X012+6FF+8c7a1wUBEpaVuUocR6TBcHP4fLG2NrIiIXvScMJ0IF6
Dycvzg9kWhDLt5h33USSudf6dT+/coao8bAzGpQvR4NRnoHSzb+uaE/SgpuOfM828AzCfm1CGN8K
4rJEXuxKiVstkeeryzRbl8KWxIzc9K485PMLfrn+m9+O5mIBoBVcW3HC0STrCv/f2+SQO6HkDjxh
nGAbPqYb/2neUY9XZ2A/lSmYLmilaaapaZc1qRaK8qBJ8fxo9a4EqKZxI4lETjIuh9GR4k0fLHFg
zjEl80yUUubcHgrV+fcVkOeV5e8r8P8P4/IJN87ZYDbB1/0QoV6wHfZi0pMmBimZCbvYMwpXhjvM
KNmeaR3U7ZYdf2h40ICb98uGrpEE9XkJqfvq+vzT5/nbNbp8bGGc1Horc41qt9nRLlPNZ/TIvXbT
sa1GZj0s2pez/GLOQU/zWpAAXl8bkUO7Offv6fb8j8Y+vEr/uW/GvJR/m7s0YaxUosAxneElRHgj
8FwHa0tyg2ATCx6ihRi8VEYTKs836BghMOfQF5b/vm/Kz0/uf+7bRZXb1kGaVXC+uTRGtAvMrQn4
ZpEWt+fsucxu2/5+hLKpvvrDMRlviw7stycKhzMorHA/O4kimjR6jHx5VZWOSY5PuE186slTFFIc
lmAh3DNlpHdtaPe3jm5eU/E2kQHB1Nu4tJvUctcWsSaEcJmVX5qXnjphI8kO3C4bgACpfgQAODSw
wdCMXrBs+XcyqBdNbk9MFa5TFX68kt+O5+JDl4IV0erkPF9JhO9s+KEYzF34Slz45MTb2J391IZL
9+Xdt67tTX98xr/9/MVXL4iyrMELFs4EAyqpjDQ063aewQP2RONBP69+ujYu+9tuyT2wUN3wIBvI
fL8+/t8e4kQq/NbKjPAOGAkNa/bqzGe2We+Vwm8sdr+ExDHo734mGwIp/HrbojZPgvW1AJq/kz8v
jmO+ON+OI6sGHgeywGFW128Z3TXeG1tcq/SFvyJH6TkibLn597vz49fw+9lfVLBhN06zrDRkc5K+
6bV3HrxZN183B+BWqgcnH0VNSDcYXtmcRl3S/+ttmvRXjuOnT8D347j4+nR6ENRSw3HM1QUJvmcb
CWDfu00PW785iPJdbj4G6NRKc9lpXsZ+wtU5RN6BWFzWHW3v8rWJl1G0xZrdLGttkwir87UU9R/u
EtosRJwa4gPVVL6+6d/ukp60WpOYavF1nB1KW9hNLkUYGzp6pTbIaigksEav7DR+KEH5XUOUFFHn
If2LzdQbZFRICiPuANquhsi2+tCe+DyyRyZ8KPG6ZcCS/++b8kOv6M8fvVgOZKkqxrrmZOFlZmv0
hLHlnH991b6LisB7wQ3ZqFpLdTe3qwzRu/L788P35wf5z9+/WA+iTDifa0n+EnrkUELJL1sGjBE6
D3K9gQ/kIUDsRbd9GaOgktf/u5/XLzpWZH9U4phz+rjhNU+A5IaSwFEQ/rdOIRP4su6LF9nJloF6
kNK3K7/+9xvxx8nrF3WqCTx1NDPu+OC1JZ1DD/Kxid/HhaMEpp0vQwvS2gmtlfIJbIUSRBPW+lWu
24/3ABs6m1v88KQI/LksNUFgjXqNviUeF77hgAKdlvmyKNlWt2w/ppvhbXildSUs/fr470ug/PTb
liLp8D101NOXA+2yA2MwjHXOVrB3x8fc8DJjOU7LoVhVXACREHskATTsj+Mz7L1B3jRcKSSmeIO6
ZRk62m/4V4y0mvjoK6uS7fWx8gyGD08oOWV/VntWnfvvo7Z+OGoc21hIsRoiGfhLIjzV9aAUTXFn
7gEw6PnR6rdhsG+1AtQ4DcBFvQV072ZL02Z351T3yKjOqzJ2GGUaWzVzQgI/nXZcCMgukGUxCHlW
wFovmkNySJFDE+dkuOGDoia2ZIZOk+4Zi/rEAbEXVtcqaEsF0k76PLybL0pzM+WOfw91GJIAXXES
mna5o783GBJIcFF+qzvzHc2uHHrKuGliR32qTlO90FfNgxp6TMMIGkwf51zZjmnwQXoA05ls6kPd
ujKp2AOzuKf0V/DMCJIspqv7NWWu3i4WgT8u58UiFBt+XppJV8wMY7FaaL/UzwEVKHYD5F6vJYWt
6UVwDl/yX+1zDUgY+mB1alibUAp46GO/wEdffnEZRsdNRQUfeimetJd/33jp7+pJVzRRNEUTEYYi
f53Jt29D7k967YcVGW37OSB9BxBnoWyHbfMOF3LPQ0kF4/Xba6Kjv13ypq6qsqnJ8BLQX1kXlYMo
5hYvEL8LetHtOpu90yycII/LHXJ2jtcK7p9/kNfRUkjps5Qvgti3E838VvcZsg+Ef6K8O2u7DC5F
6QxuGN8C4bOvneEPOzPO8D8/qFysxHrby1pn8INAYfTnc/PcI6LryT7eFvo6zJctj2Z63yG2kfOd
wbjxvOsNRhoqD4xKqLnur7X4CTHrgpD68UQp1X5aUnmliPmh0/vnYV4s2V0ldlVpcSNEeqP9fniv
SGDjCOY2Vr0wdTtfzj3gHp4JhTy72xKTDtp53FnzNgRyqqPRoWc4PLlZvoSKWlB0GdekTD8MsThO
VK+mRc6iRF3x55oeDsVkBgKXM9fozC6sw+gKeEbLt5GFfNypNM91XDMRLJf41LaHOEAF0sqLBFk+
iOpuFfS4jTBYRTleAH/JbqDAg+3j6OBT7EG4J0Tngw6R4gzKTRX8FjCeyDNWmAw0FF1R59b5WlMX
iXZ1o/xDPc/JWco8VVAIKbxUh/apHylZXQy3peqNldcgyOiWNQ1EF4vPAijrZKMHjS3CJGc1JEzi
6w+s9PMr8u0oLupZdWjzuE2a+Z2Ep0vOprEfgzuDqBVpeETnHlRIFaXnbmRZLzepfgMvMUcfZPoA
JENsJJg9Aij/Y2qL+GRhIKB4t7wgGVcRgtI2e9eHfBGUuzQzbLk7dCLqlBxUFYEat7G17yDYFvGK
qDitg2tOnzJxkYcQi95Zj3VS2l3xkErvfenWJZtNws/G32PnJbTemnA18XGoqgfi1cynTHf67HkY
1jNpB4wkyVSzR2RnwL9BAigEmzp3CB1kPq+401fr7lMobmOsfikM02FNVJiqH8KgszX9SU1U1+xu
ehT3/b3/Hnpa5HIL6E8oyAcAuZiLM1Ya3u58naAWcMN+dgqlJXDrdcN4hwEEHhXvajPu77azjpqY
dZRAWJHhwUUTgfQkQfFTIrHKaR81G0gr8nJM3NLWrHv1TMZBfx9I28yAk06mvbSv22eNFEvLSazf
qboHt4Tw5koFKs8Lxp/fvj8P6mJlN7I6SgSdp2he7VhD7HJcolnK7vslA3e0N6TZgYxtHRX6CkFX
wqxbOihX6jDp/2jZ/jwQld0ZVi7TNCjHLjfJU5gJ0TAkjFW6bWWslcE7r4F4W3ckPNSfheQE2rZF
D4q8cWcCu4ZZlBFgVOI/FBGGJfQTmAiZ4boK3OFoHKvz6rwPP/1wrci/MS5mFNdIUcX9qC1IIDP3
+VvT8HyhV/La/CY07ZRFNJqTVypatatcXKivWrVSDWRr58KOkAeSTyKd+uQz5wfPwqs/gvc7TkzT
TOgRsXWnGeuIQLgJXnSQnm/75HfcPsQTtD3stcZKzB+jc+tIk/lqSY9Cfq9Ju6BAISO+SOU6OT8E
yW+DNxcqFi6ABH5p81s/P6nxZyX9LhK7kT8giy8rf2OmSzk9gwVwk2flGMDxIEU2ug/e0vHAxck/
/cKWmOgJ22QXVU77iXWVynC6a8isBBptHkYgz+V67naiFYfvDFrSbU+mDiZcNReavwkbBYPLcywR
zLzA1JSyNDitfZ6O/Kp/olwMgPCNB+5RIGgLoXz2S2C1xlqMnlosBWnNwq8uckUlqx6wPwPJJnvR
4A639c6sQQ8KuOpJR/9U8v3ZhI74IE77jlxI86aV7jXzMDAGmo5ytWUyicysJcrMLmlVs95hPiZU
T7RST5HoGhlrc1OQY8uw1a7u4oI91PzlS25Iq2yLvYX6qF3Xjr9Kl+ODOCz8wC7pfaGURuuynj4D
2B6IYoqtgCEFtVHp4kG5YXCdWE6b2Zbl6g6TMTol+hrmJp1zTBPtEYn3nfA6HnOi81ZwJKi9gjt5
8dZ7RBKxe4yJcJGwz90q9P/pVk7VbekE1SrTFuVO0h3Ri4iDzRlHuACcx2e+HEiUsogMoaXOGcDY
JnMXTMFBvq/FbbchwZLRELlziJx5Nj39jkwUgjjBr9+HR+uzu2Fx1D6Lx+SxfGaik+TcG6D4NmA4
JX/Ud/IRXgiQkMW0UtcaWb5DeZPixjip74y4KGsTL67XlfCE3HX8Vf8aBuzdb4yCePJok1d2/WIS
c5TdBFDrQxAZlIHtcr6SzLzRKEYRGbHTraqvEO1klqM3dgoLAR1U4h8plvqt1T6Yh/TeOHWLYWHx
tVxxrYrPzpUdIhfuUIInixc6MjmJpLx0UO2yl6q+HXz6NA6ZMFK67KYVOzAmYyjoGLzLL8O7fqRv
Q+1lNW9aveutxVk6WUW5sgRUWX1BTnJEViDRAMz1Vxx7cj5Y3es8L30Qy3U8PNeanb1LNxM92Dhy
8vFYl7h06fIa6OoZmoRPMSF6GEBOvrQrDYKjFg1itxfN9KbIZosqD2utfUje8sZNkWZaN321BsMf
Rq9C+IQGHmscv25Kix4waO0yiuep4m4nmlfD/q+eY7Rwj2hdpdxRUGHV83y7GJGVrnvJEVG5yeAt
bLKNGHQP44IA0jR6JfprUUvivc6VPBe/ztMK4IQBUVdw6emJdBWIj2zfEowjyJkqvCxe/lx80kgS
+VwbTvMY1875lmqszl4SzXBjkyj3k75DFmjuxEP1KQHEGra6YywJqvKCe9pQVuqOXGESKUrUEiDq
h2xboDqtnkH3S+JSqXe8OiORDzWAvfqXYdnteORZYQOp3M7SJF5L5vbcr8EAj47n0GslwpxIp38h
KTcfPL3Zd8XSDH4Fyg1QSSDmhisO4urMF2BA0CCcCVZ4zOJTka1F5S4kxu0U7IW3FEsvqzZbSTG9
RfGA2o6E2zJyMpB2ArnEnTvBVgDRoeGSHn51XEmhRuMP0howOSR+ZJcQOtwE7Rn/a260qNkHPooq
9OxUy7CjQuXJUg7isBQygir3nfkShCSq4kOo2BaZfmyXQuJqFvnsypNOS7E/mT0ERkqbbl1GS4sv
UUycbMbS3T3K6a2inwSR0mlv6CceMbHfEGIbEtdJ3kHpd0ejYyGa3pGmkSSJtzx3xsjRwO1wmqZP
x7bl83GnZviV4bSuyCyyJ2SVZnijh8davZEwOYSUxMUTiQTsH21Zme83yfLLdlhyBZXuo+/W4VkG
7tI6ek0Q9P6MzFKa3mFHLmqiuArg0EXhii9W+9vMKCxxHLUef9dsUZ8tZa4w30vSaSNbxBDTYUgp
OzKwtU0+bDIEsfz/jMCSEO2dvZaLbW0j0+OaNOoBcYqRrtlgF/V2ammKr5L4lDyJa+UkdBQ/Tm59
cuNqw43ao/7hd3aJaqGy8x7Q7gImOiV/Hm7bxjGqLatjER5IZ6aZK6lkVuw5tV65q0g4Teb0zmcu
lzk+++HWFNZl+It5je+vomFHgv3AtUCf2T0SrKxbFF7tsez2vOARfFQA2bDGi2WKZNpNQBMWiz5y
YGsGkpeqDn9caD0lPLTdqhQWQkZN7pryTavvNOO+jN+nfFNxUVMG5+apyTI70G44dd6LZJyVokOA
8wFbLJJ6FO0vPqMuYuxKYNO9jXl7jB7l6NhEBy19lsTbodlKk2N+JE/+h6k6II24gz5/HTWrti7V
GyO69/O3fkavZd3GqBq75kPQ16TxaXeWXpERJh9V1DQWVvDuqHQ3MC4WITyPetlPm7O4I2ErPpPE
lT0H7ADyaTkRZZkwDDQbOoLGQa+OhrrrzstUfTGLbU08hdAtO+mmaVYKiQhx4JWL4bwcFFegcLS8
uHVGfAPwoRP2nzb7EFPY1AJfI/R5NFX0rLZTFjntvA9qoqtN5PRnm8wMW0AyIun03HQ2ucpjLB27
4FkWb+ICJ2uzHoWHswgJ2EFlxvrKPydGqPghBMdonWZYGefVdF4N/TrQ97A3oRY5qu+EiM91O9AB
PUX36rArcQgxnk8XOauF5N+W8YmBTElgTWC9SORGt0S62c24NE2vEW4n4Vbn0UviG1HYTuOmRR5P
1KzEcgcZp3hVgxs+PzMaC7V0d6Zz2K7n8Nw+vs/YlWJxoidH8PfQJ4QzrypgzYD+Bf9WArLBQZ6D
32b7iSVJKx7mw6VzRjRsTTyMMMvkM/6APUzPRUfbLTrIHGYN/7lkkBZP9JLRHncfFnVxUGysYWlE
23z8lWfrerxVNFstEVMsapwHTUQTwy5k4ng6e+pOSUMJua3a1Cv6Uym+F6Zbv0vdCVm7kd1OjGYq
6gm8pLRkMnTNO52FRSbdHOdsHGQuInTKI4SW+oY/LDWOzody7v+N77PcQtuz5cqoYKp+oWLqFx8i
AdEc1RfcLkgB8lOcrdR0PQYaK9vvRhttQVJwu/Ts3bJoe47mFFy4AjvG80WwGvPN2H0MxkgIPLbE
Fb8x9YtGr5c84+HYOGUGIaT76MhG9IvluaSnx+rY5g5iJ/6KwnKrHo30Ns43UbRMjF3UUj7CRaXi
woYan1Jlpem7svkUdgmesaDejsapsnI60gvyBFOav+ExCXCfuHL3WCakub+nk2OxngIi8wsX+ZDC
GqFIbmU+Vh2xSe+IK0y19xrV0Y0FI/2hX8iiq7X3wg5/RspqebYezdt8utXVA+BwtXuc2sKuQ1KV
bkJ5Zg4U6PgRyzWSpzSO1q071ZENNh89WYssVESaszhGbsyxUhxZjBQBbxH5Q4hUmO6N4oGABGVY
VrlHs0S8ieqDZTwW3SrNV4gkeTJGckTqgxLxThWIgvjS+tu8XIblUkQwTqjc6PThoSxcH4WeaLy0
ynoalpHpoiPMWw/3bKLcgChL+PnUNB1NRPmoCTjFJurvEp29clB5aERsv010A4GQg/bThabZfffR
pCyiJOmm0P3l+DlISANHl7FiMDhwviy+iBarrVx/ytH+321W5e+dOntRgxpAZGiu/qVgbpqGtVD8
GpQSvUOK9Zr5pF35BF3tlIxtQ7unO+viACgnj2B3+AfQqeivKcwIeUhdcg1ag06CU6tLWTk05uO5
eMCaKjLwvzJCU//uCXOwgF+AOc1A70uNj1RWdViZUnjXMdNOi6M+Hrg0cNOlesNeGBnVigTwWdnj
u6blqg3hpE5+tof41aK76v8avIk4GVubZtGoRdIU0z4RaxK+N+Voio/a2VtGVC/qrW5tmmltWDep
QagYgTItm1cHf0lUeKyJdffx7xvxk0htPiVLEyXdMv/iJGdqipaHX7lTDq0L8F+QIMK5AolNwPts
gQyShdxjJicJdUt5oTpTvIJUqXvUSOFLMEGBu3K5fxpnW8DD0VKoCtgu7WJaFYiCWA9yFt6RDAUk
oshIP6F1kiL5gEoWuzRMShKSMD1VphPf+0xr88P1yekPjRv4xdgwDbKJgP9fDu8EKZSVKE/Du9hg
LEdQFhEVSbLLG88Pab05SXQIm2Us7IUCT5JxzBQPrwxdHHu86ln4YS7x58HML9S3dj1tcbqNOgcz
fx3mUB8+6sQtd4g77MYiR30D4V4902wO8MtMkLqu9LG+lFOX7SPFYHwoQjTDsX/RcE7DogNWyG3h
CLJtZ62ngh1mcAyUZ2y1ttEH6AebhUIFhsCqK/hP7WNMkT0SjokWbEmBi/MIkIdaHQz9nk9Y9MBb
sMwIqw5WU3ugsn0N0NVGLuirLWkTz/VKPmnG7pzdguLzWdHtTl+Z3SN0GIWE7S8XLkA/DHIWSreF
qp8kwkRVbRmXjsg4vdoHCF9cAsgQDFV8j9nnOVro/Psl+qFdPTeroWnJkgjx+utJ+nZz0lzou8Ti
5hC/Ke7x5wIgdLOCh9QJK4dxHZGwoxP0HAK1Dx80ai5K8iuHIf+0Tn0/jItnZOAIs3p+YCNgF+0s
8KAjBbJonjvyqTwHDoymyAHVOSID+aVoEBxlukxQoBn9EPGBWQqJmfGBzOvfV+gHwgIGqdnDQS9f
Nv/qzA6VKKF9C8I7ge4FyaVeam4NLPXBtmeuRquWpBFH1I95dltIG3V4ise7EcHmJ5mGWMgC/4UG
9b+PSZ+HjpcP9PdjUv98pfKm7i2Sx8ByjG4Te11mV07+SK1OcqcPT+NF89+kj8pYkXKdn/f5dBAw
2DaEPhMbYJfBXs8+AxGPsC0Obqai8D2mlce161koKIA6EXAWQclIcTplFbNJio565un9JgQYZrKs
rGThpNI50su1IRwzczszmvoHpWbLvIsrCrJt9YZUQXOha1JxaM5QHQlpVmhRYqtlh4s38d9X5Yc7
xQCSpVczRENR/tJxRtrZmkzLyu8yDJtLIcCZS0AVioVXImgw9ZmJ7X8MJDo7grpN1+mHir+TMAV2
6Mm1MfwPq94fB3Op5jxPWZ5XGgdT+0fswzAhdGcitXkmMMQMZQeHHFHwvSsLNa12NRjInAcGfz4i
f/7+xTBQC6e0PJ+N/I6ig952Ytz2wcGvCVPn/QqKfK/kw51sCi5SswnjacnL9tAZJwE/603sMuQB
zeXjzGQvwd61ppdwZlzyatxqbrv314tfOC6xcT4qNxgcybU5v1n0PeOHYo50XqYfPRLZeVNQbsfO
iX3HCDZi90mRWZSgGC2vvwtfgNv0AFVVIO7Fa3uvn53sc47vBtWa7hW2Qypb+UyQ0Sb/zlLWgRG1
RUpIOeOrEqvtsJ65SY4wS8P+/TD9qLRSZ2e9IqpAMC8dkmIwkUHFZuDOCApgHrjTpYWYz/C+dsZv
WiTFU8ztr4+3f1gLuXPffvlCcZAWCP7jYX5yXCtimzs8RdYhJtatXKABvWf4pNyP7lDvLetU1cTN
uGPSYaz6HPS9ALi2rE5Jwqekn5N7rg3f9Xlp+eu5+nZ0s27o2wdjSiDii8G5uAOE1tLo8feUleUb
KfZStxyllX4+9eEzuCyNJt5jn6zPxAetTKrkcNOWE2ODm/TVX2Pe39IWjvuFItoddxUlzS1Gejzt
54WvuA0LzCJYVm7xiF2ZsCbrmL1W8TaAjUQGDOJnRaNdvpGzU0KzxccOHmZE9eHot8ezg9qhXed8
jgMM3P9+Mn5ShChk1ejMorQZ+HhR5EWNkGpyFBV3KHMpMad1i7ftEyBC9MK2NDA84wkvGFRAty2d
EWGaRQgloHk6FKRh1l98WtJEduyEYZ9EBs3nRf9kkR778e8j/flJ+nakF1PgImvCpJC/jpQI4a7Z
1PIGd/75I17B2tpaDE5eldGNUiQpi15aTBtpY2y036VnbdinrM67ULzyXv3gPObp/nZMF7VYFdbD
2Rw4pu5ZRNQPbAs8d+UAg5iXHbAky2l5prEcbcRf06f/zEZjxQU6v9K7kI7GFXPg3wl9EHO+H87F
y8bQEYFGweGwOxaqucmgP1Czl/EqFVxe+2bdL+sH/cW4RXVGV+XQbPVdVy1y4lmHLfMQIsVkh+bD
Ur2ijf2S1F++aZrIHkbke0ZC0sVzVteT38fzlZplBJ61G+EI3J+0u4KOb8dztq3fUt3TiYPZjfss
8qq7cqPgoTUW/YPVeQh4GQDQXyuwVd/Xg81/y3lDPKujLUzasHrI3rOtbO1l8bETN0p9E/Z2vOtV
V70bPwZ1P0ufyZwCaMHWyW0xiEt2Gb6opEAP/UmW30qiizGV1kQGNz0tDjAvK2ra+Be0zXmtulL2
aH9XiYgAWZJBnpgI3L6QKN/WntxqDSHtUgShCJyIVZuqe5WxDx3HrNn7IXerWGslKjIczRDotxpf
IXMZvUX4fqhtHhR4lvYIfaQDZ+hls04JNmO2k6EMkJ2s3XUfYMNBlzDKIjWPRJMFBWiw08ZNOj1O
PJh0pjYanUJ6yDXV09g1sOO3Fj0K23/vIWpeOeUf/MN/nLJ1IT1K/d6QrZhTZnfOtn1wYtKd+PjR
cHD83fhRBm6NjdXzt0w9a5sR7bX17uohXFQSgxpZTR0ns+Y4FkDQE8PAjDRxhncpQtIS+lBQwSLI
dGJsnII5nedrS+7fQoQ/r8LF9sCoTaMI25gnmTn7K9529m95iJLJgzKvj8u42MXmDjEuZBRiYaTc
JbuOfQuDO7Kh9+ldamyC5s7fSu4oOxJgd1veXpPQK39X5RwlpQJOTNzt/Mufn0ZkC8LUlXkxs/Qk
Z2RmjsiSR+9jxJa5KQ71viZBTX3I4gOl9fTEBvPJzLzpVns1aRbQu5j3WjRQqUrfrfgm19asfNU+
p0He7y3dRmkgOOXq318J7acvOqq9L6isPnOcLw5bU/XEGIsCpgC6Cb4PjewYo1cknqa6MdDV89J8
Gx+SQ78MbqVfJD/VjjB+npma01SmnbBqZYLLbwPteL7Ll2bjsIluxEW8F9ej1+5oRJPLZwRP4LGT
pTa9DT3hq0uBzhgfPyiYpscEgzeooAoW1te2BT9+r2dFpCKLoqgTKfrn+Vlln1h5hILzGRozjZlR
nD3cEx9EZkJO392GbIMyKKbwq+V6oeykBZkj99awyJ8ZYrYVPUma2uswpZVHkPIiv5c97WG2ev77
Tig/PeaYcXAPm3S01EvpLmrHvqrafq78YGNCpQGr87tSXPXBelew3ioPRksmsvDZkALBtGReoIUl
ZHViNeWCqZQ3AvxOTlW/TqunnLnUCNJGWeX6RlWX/z5YAgG5bn9+n3AOgiMj4E1U/69o59tqfC6q
XO+DsbutgOpkgft8NteFdCybiIeI9Z8Rayy9qin+GSl+7MkbF5nYjNJeT50UTrBK218cwfQWn7l6
MtuYd8Nymvap8H+J1HQ5eSZZqtmB/DpYvwy/cqujUvn3SvYqIilLVLTExTYciTp+t7DohBYpcPya
BgcqMSUn75qVxt+qCXDTwS+lQmqfTZnY9trVddK41YFH/dhqLzKbwnOpbAa4tJnBcCW+leTBq2vK
fhlUU01zXpNs5rD0YAwW+pHwPzBKobVNmw85Z/quv+jTW6jfT8EDwaO5fi+CN5i2Y3VMsPIN53eh
exb03ymCKQvx70S/vbNWQG9XktAu6dF6Y5icpOo0MvBu4IfoTLZkuNJaszGwZ5+nM0bt45hsDf8l
E51Eeyvq8xpXoK8wx/LowRqFrY0uGgPBvJmxnZXNxEkYXqCQWeNGxrXgIt8qdqnoFINt0OdltDDY
9c5fjIRGMJBzYYqI/ktk0A30apFO3KlJ3DMw5/K8POdLfdiGwltlbEdeEvAdR/nQEZznL9A0RY/l
3vDIfllpy/SYq48DnhQvfJ47YjoAH5SaWBfK5JWPbYnw4iiiyblJ10Bel+r7AJbBfBobk8ncMWRc
LMWZp9auRsBQ4xq00qCQWk7pNua6IewTCcHneY/gG37J8FCXiIAelAyuj0h3Nz90t8ObTOayjcB+
77+TFYKqQXublA2dIw2FzbrjRU9upmERfMzHH9iWvshk+iKLqfYKOgQjQneEBDVg5mYDnK4aHgpy
fbpFB1xbItE+obx3YUEZxP0+0IgKIs/6DXjaaDwpAUzNsMXV5G1zEl5lxFGz2nMjLrJl/pTeAX4q
TsOn6Iw+EPSbVjyj61r1DVpEVK52QQ68bZjbVnbc3l+oqxZWgfnUvA0uaoz87FbCzai7YodGH7ER
rKf8mBnO8AhAu2HWUL4zo3sbRjeh8XyHjzj9LfHTh+6QfMzhad1CPygGbMhk16SrBEctHis23y2W
u4Qw0hUOTv61jW4D/9eknlowvXm7mm3I23O8BQSNJGxwdHt8yCxP21mVy1gtY7/JPS22nIpQfkYJ
cW1UYYT/OMZb9tjM3KXuNulQSNtR4nRojvHZIW304Z99ccCaB0ko2FIW8xxYXxg8DR/lgaHDA+r+
8IwXwMYa0L2Ji+6BK6WR7+jSmtRNIHwLA4cOyAJhkU/bM2oW2O7/Rdp5LEeqRdv2i4jAm26SkN4o
5dUhSg7vPV//BrqNVyelKD3TqIg6OlGCJGGz11pzjklUVH7gaJTGTuy5FJiYv00soDpziaUkHURk
w4hpJpoX2O5guSdrsV6Kqa00Lhl/DJWRUTQEzcK8I/+tWzFWRq8megt2ECk8OCYdIDRlrFfx00Au
6It/hqZw394GKaCqsGZXRI3Hifh33Pz00KA+I1ZYRZWtmDspXHuC7UUXkcXBeKQ3NmlLvnDdWpfd
tuFfeZuIZAWEXGmDOdStfJdY9SpZYbsxBTZ8S8glpNGhc0SghftLA6tnbjn7lKcMKT7NvQW3iahC
wHQqWjHlCe4nYSWTsYubddwiNrIFwpJgPnyhlXUCgueZ+zbiNgRW7bvI6ZAXqW/8OgN0X7zHcFwu
iblJ0TVr70nwpFPIleoDc4biWQgOU0E5IBxzc/71HJkgnRyn2plBNyz3OHWzgadFOEhoH31nfLNU
t+93TJCmokEj8lS0H35MUDUJ6ANs9CTVQfOHm46/C6SdKoqx6NTTrJIZLHA2TNm9c8AcubVmul+k
nbLkIKPiQW/s4U4bUT/jXQKYIBOi42+6zpWljT4sQifGQSfkS9a3CK9j+1wxYwwogxtKmptOfBWj
hx4+RsTUS7v4N9rMOZ/z+LhAls17j2kJky100TITbVDekOiBnY075BTapgP3HjwPwgcD1QTsjEgH
HWZ96SjqY4Ki3WNtClBalPcB0AGBjN8QneFH0G8i/3ZGdCKkVv4E4lObr0frLhm3WRQhTjiG3G/z
vFfwPvrONUoyQiXG7+GDWd6auMXah6KFSBjbjOgh9KGxBF03xjc1w3CNX7Jqi20S7Qx93zBC/feu
4Ie2GTAxOuVstBS6RNcmlKHsAj0K9Q6rxOT2JCotottwhZZtXgDBtTxSHvyaKjhv/693In8fdN7h
/rUTKapK8zpT6y5zaLFuJ8QPeevO0d059Wz4TY78fb/MR5yTBEVY4apyPVMN1SGrKinsLxp1ZAdZ
t10N6/m24DGXvywTv5Zgc+Xw7QP+dcirRk5ZqG0oZ3F/CTbtg7Kf9amGbayaPyh3ofz9erx5S/yv
411tmRNzSE015SPORAQ2OurW1Kk5aWsNtyyWyGc7J5BOSL/s3/IHpbmi/dexrzoypjahOvH5rOI2
Oyu7Zj37UuT9743WH2Zf//0irwqfXIybLpKD/jLOyYKLeBuzYugLhJ10o4JuW7jdmm3aF9KftTNw
Wkpb598PzNdI+NvHxbFlof1npHNthsnqyayMtusuGdIQ9oW83mEic9nbEDsvCodTFp0Sdd1pJyCm
VeTO/tcicHN/2xVM3JfqslYWs+Y4YY0hJs1BeaKdDQ2w2xP7vIqw3NDOgT7RsYA4sKrnrQJyRkyb
aPrc6Zx/dkvs7ioJBs/xmWV+xk3++1P+QF/TscToOkNGHInfeqZBmutpiZgSP0pyh7t8aMC8liuT
jHn2NA/xm0AQzq/NavWn58aENYf+AaXGNwdnXY6J1snSfNjRmZpNm6xBSvfkSedrRGMnBq8Badhs
ohBNS0tBsdEuhN3SwwaO+gcbog+Nf9FlM+sGOfFkDw8BUkBeGOpGZOrmkB1NQRtv0rfmAzBB+TqS
oQAGd/PvC/hTrfX3B7la4eqoUPLQG/uLusqPGRB8ZVUcZ/rovw+j/GQcUv4+0FXTMdTSVAxJV7rk
nkPmrXju6NBOp5pSNBFxo7AlT8Ayak95+8ecDh4+n9y7rYVHScaur34MtJG94uwXH6HyjCBfIR4w
70nSDh2wWKuGkaGcIO6sbnyB7hEXesBT04WkqMQbr73kDXJd86m1QG5X2UrAnJNiSkCZtWpK9obD
o+VtR/Z3GkLuXp/nwcB/ZjdY3WziNj31dYLqrluMAhFLtUHB3wKpzXg6GNrkBKDDWfCHcSWRgtPS
ChSUj7T40GqE7tLZehLlbNERbAii0O7llec/lTmqcs5zpGCpkGLORZlEJ9SsH8CqwftHlufHOGOx
JGsHhOhT5uChk8koJh2ZnfRSVDdVcTHFN6GaEMeai2rYmJSaln9HwmBYPZNVJCTbLHjCxJTHtCPZ
2LKJysb7NEJUR1Gabi3Kr+aJSlNxAn7BMlFuRkQT9WwtgIprlswZlrBIjRVSy3zPzckgBV16HK/a
e/lTucVpwNZ/5kZ1hJVMzd4Q9oJpGywGEKTGc/HAOtK9KjvMGYBAi6XlkOM1zepu/xkc74eKXlpc
FAjnOECzjfD1isvYfO3lhzJ2U7idxlLK0bTydgpnzX8ZLPUWbeGsO09K3h3ijRi+WPVlzlk3NiU8
/Mrt+B9lA/oPOSQ/FwRowjkKA+9xELBY5s8NGv78mDKskLDhPLPvj+lPZU5rYnaxE/AD4T1W/Bar
cvPkm4yHXsrgjz8+ZqRHxmzypAVqTyaNiXdUaleSVmN8MYddFLLxnXWmMsBb4VagIyDLy9nEPTom
8oNdIjpRcdQVvoj6NY5ICkaUaG5M/5Jh+zHyj0666Qg95fan7qo1h4EAuieJKiUY0G8eMg4orWRo
9+lW9VdetI8J6awpeQUYzcGFYzEcF71tBalGcIvmEnT3RCZSmnb3YNr45aNJqqtbhHcVctPsIqmn
1thjfwvvc+UzWOv6KuTS+3ufjvxCLCgT2d/JbGYxXGyDYevlv7yvpB+XVJlwelUCc8es/b97rUD2
qiiJzP4iIZiuXbVyYUa9yCyYGnu8jPsZgNyvK/mP+0qT3tiswqA9Zsyn9dcWL8gkKdG1trvED9Vd
ugbwY1MgbucwbhqHNm6SXz7o14D3+sX89xGvllzFLMMsSnkxMxbSK3fEkUR3dFHb09oy7ioFTBZy
MvozuxHZdHcXRMxTWpAlwQ4ySLEtb6OVdIveL0JaCXm4ZV103vFuIaM3ZLfktPtN+frvBVz9aedm
6pooSyYbVLrQ/71OlTD4mdpxnTwkXSXAmH2MH25bPY9M3eNVTTQhzsbkBl5azUwH1XcZbFv1Vo93
JiPLiKeWSpjEMzsGaJswuH8oIJ1zvy5Ypagth+EgoxhIzrHwPDByKcbnXP0T9M9+/Thqhy5aaRpy
h6ckfpPUx1/nIfP75/u38r8/39UkACW4MVox38oMamnIG/RRHqAQtWdO2AQoBrWhtRxO/76sP+9f
/rqsV7ffNEZdW8y3H+rSN1nbFZvMRXrPbQ/eAMGWO4JvY9RGB/vfR9Z/2g6bBl7pueZg73T1vBna
2FZBwpEjfW0NRzXb9QRzA8IgBRtwfHwsobFrR95EwbQvKich9uzsTU/x8EzcU1q7qCZsDQXFlwYG
wyES8PCjnW4CYQWGdFyRHkxSjo142Wzp2BXJpm7Wg++qkL9JcKTvXT+rhJ/RSWzw/GbEW4TvEfQX
dBur2nC9SxUcGh7/pbFUf4Og/KDpYeP418e/qgbGNGz0pOP7TicI55tuqdroBkM3Qyl8CnmdpcJG
UA9oa2zavLK/Q3IFij7kTeSavy1+P0yL/3s2VxXDlNRR0GScTcyCULtYl0GQKi5vGJuuBMWuF68U
fzc77UeVyB0QGeWGVlFh2dK9hP4fd4G4oTtJPuqv+KyfMAV/XyvzalYo6kmf9SFnZ77EdLqc5pyT
6ocA933OxJkjgCbbf8/EdYTK4gRd8NTugIC8Qex44K3u/jZZ+nnRJg9kFujOzuarxUgqvazxPU4I
BgLBLhXJkz4gQ5z7wDH6bsGA4AuR/+9H5ocxMd/SX4e9WiOUyPOtcGCww7AnHB1cvlhiwwfpvXX6
h7Jxi3Rf6U4voYF9F9NjARdjV9CSMlzZXBoALfFIMb+YFt25vslfutfi0VsbN8WfoF5EdFTZhEEx
ZlrGLIFAqjftM1Fo7G0s9Rklq45HVN23WWE3NM8e6JVZhZtjLmTyFDFH+mWB0OYn4NuKaEJxNOap
OOyB/674yqBMRpoM3cWg9ZsfeWXharwfjZ1EYC9xe0s2ZPqwlWU66epLbAfy7ENBO09rNiHMZqQb
nNkiEQLFhdgxLz5m3dmY3hR4Cn0hrEgbt31aiKSp7xKcV0slTwi/uCeby/I3SUrfEX+6130WSYvZ
YY3BdgWGXPIegrGHmw9Y2yDOkRzFSXriRQhTwnSW2a9ByT+VSJYIcpcZrCR+G/OFSWVN2sQ4CleL
lNiiPS1J81QJYrVhKZo35rJ3Nc015JXGwAy0JyvEb42TH8wBukIljxid60kC6VX5lLSt1if1NL+e
rJPiKvtGttU/wqt5My/D9apiRKXbde+YG8LBVvm7P7hGvpPp5ZA4gNs2J80CMzdqJgl37TL/dcb4
U6/MgvdHsjMQDmQU/71dItx3lYQNjzcZHFUuTl7s62iVCTsv31vKn0HYtf0hUZOFivd4zZzaEUMs
AU4wLJnSVKupc3KmJyECe39LXKPIjGZ25S01yZXe//0o88V9v7tVFg4VirihG6p8dUEBYpp+bE7D
xbsndQmRFS++cN2m26G5wyAuqXsdA+0Ivoi61RHZxItqvhKLz55EYLUjBM2kCuDPKL0UDbZJV7VF
dYFZtmFacdLjo08MSH+j5NuJTkR4MmE0mTe5uY9xLmLZxaylMZ+W0lv29cbHrGphR4XDD+Ofjpxm
nbAJAo+hiwvkaaG/DATEEIlDGAgJsDY+C1rwHnlVxUZKmUgpDvWugERCIYVnXPTWTV455Ed4drz5
n7A9sj1MW7IWI63Mfh0/Wj3WHh+PHOKydF9i2g78O6X8pFrRmrd6kPBWFmtV/2TG5lXPgXZj0fkk
OoXs5Ub8hQT3U79KFS0IFbpI1JN2Dd9pzSH3PEGZWThztvczic/Fsnr0XwxSeqT9LE+5gz/zmGM0
sdtT4Ahnz/ZepmE3UaMckdib44p0DIVihaCGJHkqKFHH6hSbm9xfpQDIP6Gkd+txAzoF4zkrrmE+
0OlOhlU/vondhyW5YXu0uptK+MyINaCx/svm/wf0nK7Sq5JEVZRIA71uY0vFONRWMH9Kw9ZXQ3VX
KEusjxira2FT56eJZgX+Llcj/JzNGF647qHot7/c/T9s5v9zFlclSNr3k9w08kxxMWZJAFLKBAHM
FrNYEG5oTCGCX6ALKexBue3b4//3Zbh6+uTWw17UcQLidky2KY+/TkqnmE0Mz08jfNrExYuvokh1
WLb4Ov30pnz85Sr8sLD/5ypcN79lVbMyhZNQ56DFir3MwPDQlrR1pK1DJypvu3gryFvTW2nmMtgO
3melIZT5TRL80/4KnQPBy8gXZcO8rq2krCBpUZDmW5/0jz5eD90qU9hx85V4eKh91cm0LWpK5kMM
TJ/D507HloDYPWfPGh092kMFe2wVpyk8Zb1e/PtK/bRZ/s8JXm181C5rpmE+wcFtZGa6NuRyn9Oz
LTaidXRMqmGRtS5iI7+zMSQtSSfT8j9qYDD6fbaWVeRMt7+c008L+N8X7apyagul1vKMb4+kGZIF
6K3baD8DJtd7/FtIFO/KZiVLkJpugNLFi65bK9NT3hyV6MEM3H+fzReL7Gqz9J8rdPVEVVLSkl3H
FZpORDn4IYZ0G4pQCiTct8US+As7ZSE6TSDsSE5YmGxv8jnPS2dDT0bdHPRSdeeA79DAOYvwsRcT
+pbxOozPOJr0nvxYwBWEquj9ndwC/tdWIAJxuUNNoHPKY/OkPzF9TiwMoCuBbIKb6gN7o4VvPHhP
GwQoGMlxfq8Z05ERHfEm6j/k6A5XJynQ2QrVQfWBGr/rnHInHrWNdR4f+SJ98pDic0oKW8Qj6RGU
JV4UeWdyNvPnemlqfd0SzWbORUl9q4hPgveQoxD1b72We3MFKeb878v9gx+OZVRRCCvncSFp6Gr9
8PwcEk349eh2qBawe09u0K7HGbGS9ndhfumSJ0N5kQHHBKtQ3wCESoB1JR1N2u7s/basz1/v9df/
N6ru6mYcutYXhAjyWO14SDTuu3rF6NRCLai6DMLbc1Jd/g8GTdfruKmLCq+R2YhHOIR83bxStMTQ
ql5K7uh2R3ugzhWyMrQeu1BhnGPZemPDW+lWMUIfqod1/Vuqwdf76u8Pfn0GV/e9pFmh1lpTcjdm
RxjnwinBKSStVDhBKGFN9DRhQ/aPvO0qhIhQNqiz4XKxazbA26SKrY/HfFKWRbRhcxPc0J615JtG
PGjxmugwWf4S7/377vnC6v3rpK/unqYejcKvxK/Lxjls43zlB3d+tUDzHNauQvubXOAxu1WUvVza
7WSrXE9AZS6YjXpryHci4HbdVep3kVhhlCcxsoyk/ojiXfkbRf6r8Xl9tpQemAJExNp4bv+7sa6F
gY1Mhn+fXZ2XHVVpO7R2pH5U09Ey1pV4NvWnkU7MPpAKB9tELd9kOOwaSKrIRLfKfgSIQOY0uMtd
1S9DUhcX+IIOPYOqz+iP7G3BpvHs4jyxpk2o7AcGo+xt9+OwE0yAaeK6pn9dHIuJnp4TZasBbAI1
Kr9M2WYzGfFe2fz7K/rWDQbhZxgqASRzHjICy6sKX5CESSPDOrzoh2yTH2dYd4iIhXkkkjmYwMYv
en19fkL/c5XnA2qMwjHloem8LrDCSA2KoDHCS7KxnkLR6e7aP+lD1toGNNLpSIHAa0+gMJfWsb8w
pLdmONfePiTrcRKEk6UiOcq2k58s0D4E4m0EVCWikZYwE5A2srRWPDfvlu29/1I9Fjv5Vj2ZJGEu
h5AAjGClEcE4JFBotQHy4CJhSu2fY+9tnHZF+KQl6dKozuq085h9DOlalM+hwDilBg9yGv4PBnby
tWT06wv463pcbY4C3euUqeB6KCfzRsrcIqLptOz8lfqpOnPTB9seSrwqdQppFT1I28kx4b/+1qb8
Zne7Po+rNmU/ZYWoBZwHY8CM2zBFG79slnTsTiBPMmYWEn7DRUcs4e/DgW/r63xT6IyXRYsxL0nQ
/330mmScAikKCJw1CG/YxsohajdK6SBOS1HLu3IMi9QDJ9bYqGW64lUl3OX/Ourr6xL8dRZXC8Cg
pVPsN2F06cqNaGeao3HwpdyvrXwpHZHAjCoxOgzqUTxXBH+yRVV+Y2t+a1Rfn8TVmum3SV4JOpei
kggqtAuaOw+UaMsAlLrvUEKilcMxwYTqV6+C+q378XVw9k9Yo5gNfdMyxIWVTkWdhJdSW4TxbVOt
x3hbThhI/8yUu8GcSI+kXGJANenpIZJgmulAo8l13YPQ86JHXWL85srZZEfADasAgNa+Lgq3zt+1
kPGSsS65jf1VSJEdb1vTDup1VbPwbXWSvEr6UBnKLIafqXfM24swHRv9TctEx2QY+NTCKUvFTZDg
qguZARZL3Xs0c20ne0gomXFyDuQR8zb0k9sK7b0Hxk4hb5TUEaKh3yIT/POmYWan76byLpQO6P3R
KevoOPulxN819cM0U4RptdtJZ797lYf7JFiNw7KhiSLadAhGO8OiMFHRM/mkQZtpp+JxuNHyc0/6
Qu0yo6ZNnEqLkD3ntGwlRgwoUoFSrhiIWskG/Me4LCdSqXeKsg1IHwsJnfen20557hBzkP0rnnv9
rS/vGHm22mWyjklCvsB7dhw306G+E0ZHjfZpeRONcziOeRfehzZX96is4BMwyFNuIvFQ/FHjfciw
snjwvK3K5fAR0kb5TtQJFWWqWbzH/KBNXFXeh4SHkosibwscnLOpa8nriZlsdNQ+B4b5sBeSIV3I
s6dxIw+PrbHmFzM1eDK0p3RTIjoNbmq8uUyYyaBZKaSpuWglUQwKN768LOf48BUlb+mni6D/k5pr
rPFtdD/PcN9ki9qc/suaRiX8IMHgKTPgFiYuSaMVnD9rhsHN6ZvtIoPd27BIAbtlMkYOJ/ImXlT4
WT6LY/cy4fFEaIi2PFyg5vNMuKLpZ629pRs/us/lPYryEdNzc1+kK/FWfW92AliSY4jKmTnQV1V1
W+FpELme3mmApXFD+BtbKHhjwxamtgPStHRZC2dEGv9Np+1JP4E6UwEI3nP6pXdQbioIN4SofBrj
QQBTkCyotbNPlKDGoQDjtGAkTETGhm6vdIPfJd7rBIsC9jqFKfs4tgVa4sxda8TpSBEK6B+ZjQlK
FVZZ924KK6N4bPP7gfDdehcf+txVu3UXBkulXEkYMsrVAJLKdNFSKlRrTAylHsId3MGCOWK/VpKD
Gs1AIYaZCnnTyn2vda6ooechZbL2bQ/g7Quba+LAHQMIEShTwX5r4S6S6vyQiHN4Tf7MWjQ4LUr0
JXP8hXRflZjHKRQ2Os1asn+7JRpcrhDMvEHaIuo3nzzEqIhKyxPdUlRDgbobyn3dPLYmKPCFDNtR
+dMBtev5XNWtYD6I2VoynIB0uFsFw+qwQNfdPwrvcNdiZTO2eEGa59EbWCzvdEZLqAmBAa5NijU+
Kun0VMzVrmuWyfhE2xp+ShL+4vX7vj+f32DksdLjNGnjX09KgjCwlLZi5UyLhwihhcDUf27PVryu
yq0/OD4UXvTzOsouErZr2zyD1vG2g8PVKDB4bHSFZ3WF3c0fdlAAC+XGUu9E7wbpZ3JAOd/+Ukr/
espXzYa8D6c4RCR4qZZBeVdAx13FPrhep89Wo9OFy0RYNii97hLhUHG/ovAHK2N7GzBwnrT0rIhA
4RdoyCxc4QEBulJecgUuvXXXk6zxazPtek7y9XLCVaPpukZ8xtdO6i8FQVdV/EyNoosgLNUVxveK
oqVYh8kxjlYNKzJdmk3PPIe3Y0mAdHuib/nrPPO6mXV9FldXbRymAYABZ9G5/tqnuZi+5pPTJK5g
YrV3xxjUK1NVG6+KTmB5DpF1TVMr3cCBY3uvaXe99h5kW7F0BPGptm7MGb30O8b6p6vFUAmXszwz
dq7Hzmk4ar5ackOyYCsMI04WU3bxyHCd/C+HpcxsVngU5FWuAZH9CuBIevvf1cW3Qd58sf4+iavh
rxl5aoL1kFc1kFV2tcu8POesdemjSBVYBcucctQ8juRGL7Nldp7HnGkMgrWb77B2OPbtIen8BVR2
tb9JJV576m2ADr2Pl025HXBYvfjAm4T7efEML1D7SbXgPZMIj0l5HOs73mTxKbduxpnPica8QYKd
QETQ5T85F0Lexckh+PVzX7cprj/31Yym6kjDCFIereIJcqq8TOS9EFwoE3v1TpUOmrWppTU7Dl9c
JxZS9qUsu2n62jcna1zWOArtXHMUm+4UYGtS1HPj0KGPyG1fQPm5mcR1nz8r1mOqEaodh+dMO2jF
htKNaQ9zMzs78mq2VmKGCW5TsQzj8e3cEDMZbSn1t6bcj3tWUzcY8EiKjGj8qoic1MTIZJ17jRj6
WY61NSG74i2kmLScqbArwuTZh8ULcf3/VLeQpUP1KkJKYsj039LB7zJ9NEMutXLi4xlv3QZXMLEC
S/WMucJuN9pD8xL9Hmd43Rb9+or/Ou7VrT2NpkTWFJ+ZO/hT1xZ9tmtADe0neFux080EAT9cY5T6
ALWuLM13/RnGoOYSP1BT1J+jHcaa3QSlDbLb5d/PHYOOH6rsv6/K1Q0YeIHgZTFXJf1sRzKPiP3O
wAJulWX+EXiQFA/0OqXO7bznND7TEx0AfsrFfrJuRIKaklMHZnI4lO1LjGeED6KRaIZm41Wdtgoa
Ij5XlyjrQbaVV+GoXJQD2pMU0AWKTzZs+oKuTcZjbOzylHJ8ziTwsxPeLXCvVFEGmluBOS7cgtQ2
iNhgjiYvaLazye9pYM3GQpmOETbhmdds1rfxaW59AmhM5Xsldzu2LiO2CrNamghcG1gWeg44Y5Uc
ht6O7usae+FtLnhLsUFpemBjOjxXT3Jgxw/SKX4VsKliaMN1cc7X/774yk8VvUlTxVRFNHbSNV5C
aMXIjNoi5A0RnFVnWPsQPCVenuIw51ZX4iNhw5kXOqgfWxfruW93itsDo7Kz6DjkeyHeJSAg8fvZ
DJBdQrwdVVn9+yzlua9w3YfBga+K7FrI/7i2qhKAITOKF8P/GQN2Kek3EKnF3BGB1OLLq27lc9/t
8mo99csAMcIchIIfSkUm6WPXOUr+rUbJkTIgSe5/y6v6GsX86/SuHq+0G6NEH7r58RrkheSLLhIJ
p6DFlqaPg/WqeacEOUr7pxXJxMBsW8O62iKtV19a0gvGvTFAXz+Q/SjZCY62EfAISa87AXJxjqVQ
/xDqh8jEIolHroRO7dNqmN46DSawgwT831cbW8m3yy0rbAz5o2qE/V5P7S30310bmPGlTFdWuWmq
jS9vIwuWM7FwZAQQNb3rWtZyoJ9YoDQos8cA8IH3qhvj2rc89yUw0CyL/VHEfZW2b71S4ttGneDz
Y8zQgRQAPPUXFj1oxQgJzyC4GGcotlzfil4F8VjVd1Z0kZI9Ptg7+bOHaLYf7qxHhUl6bocr8118
J039kxovvtMYTy9gq9u1Cz6bZ71/hp2mGUe520XtfTYz3lvVDSWENsZmpGFJ8dKXVBnMpmYgtUA1
iNtxwXJXXJob4D/VAd+bcipratoFCFmzuUxv/BUkmSzaqQZTfNG9Yd9Fkc1XABsVvY1J2vit0S7A
H+ovfeVm3qFAOPym1tgbUf8i70ePsmczymeX0w37fXCZ6bgXAIhqMNfcKNgYybEoXRyfKqBH8YTC
h/dRCw3+CbU7IunBLoGG0q79o4XbQt7UuiMxrbVsYAOydR9inq1wES8tZQui3+ShmR6xW5JOmWBA
wH1JyaMcDMqkInes9K3sVxZqC6Qs/iI3ViWExnDVTrvWeI/Um1m+grCpXIv8+26P7SOjB6AhH5lu
gzXKaBnFgQTktpqDGyG+w0iIqLawL6LUQ6GsBwyGMDPkb1Nz3/Om6UPaoQDfOiCjrvcOxHiQ7rvw
NEaroT1ngDCmJ93Ya+pKjJZy7sY48lhKSwDl5Jmv/Faz6/v6BjV9j0r71YOqTSKU7AJO4aVVOml/
0B6VyB1AkiA/7A4pyXrFWujP4Pin/mi0xPqZB0nbc+eOChrEU2+ehW4h4+KdeWSghZpbTlTmJUiU
EbkMMMpAF9Zvonisa+aYl5xJcPUhCcdJejHo9Y0Ah17Fbsv+1PJMQn2nZWPYKOWJrgwU5BhrcBmY
oLlNSqD0yGXFfAn1VDbmGIlC5JefxOZDM0m6aGjH2BCGxsJRrE8l/aN2c/Hy5L+O3VtQ8PYeN71o
k35mtRv/t0rLmBervxczcKPIEIBKkipOiXLd3hwxWZjgqOJL9VR+MlSoAmdoWGW2Hrry6V7MV2rm
0NgGewbYF4AD0zOGEJFAUOQFkaYlEwpgt9u4cIo347YEAvQm/on6hUGjdhM8JbLd95siX0dsgeAP
rFUejQqweAmtu4SNHMavOS5t61P1yDScGZaA/kPF1m5G13wK1uNtcpPEq06HU7Hx5NfUTBeE0A4x
gcGLMjSWPaVCtJO6gychjCGk0J+VL+2CzHdbaU5+yAaCu8P2H39ZOK9fU9eX7qona0l+IkdymFyU
W+2txlMBNIB5b3uDyQdGDGLYtlxMnKQduID1l+RYbAsSJxflMrfzbbB8izeIh/Jzqe2b5kHziThb
sJl4zF/TX5Q16rddF+9TfGBsQudYJFG/BnFoiRQEoiZOF6nbNYJrNKuEno/63iHNjdc9+3K8WZT2
zSbRHZqJMmEVut0x7PoIt5ax0MFuePb4XjlMfObpPopcsEb9AvndMlr/wb3EarnX4q1P6VQe8k27
4Xtc1mv4Yg/G3tpEN6UbMKtaowau/hirAbd54o6JrbwouVPUZ8jlwjjTykeIfh6oXo0F2ftMyseO
e6ePHKE+VoWT02hRFFKktebTkP7UuTsCCUZ2BS/zkc+HrjzckaUwGAsRp++rRkNjM61UTPF4sfxl
3hKe4iLIsnAbisz7bPlZ3FiwCF7l2wHt7bnJ1qFEaAZAz4UQ3WoYTMmDiZF8kfVgfhjNu1XurALR
a7RtrS3sug1+GOEGcVGCzMvGFM1OE+txVe/J9MTjb4UbQKXYzJ2J5BTuy2wrqYciuhOG/STsZKz8
8Skqt6iVyBVv8rVBPeiTWFU46CcJ1BCVJQ02sgAKfZvAVvCjN8HzGKc+eejjVNh/s/e4k+lLZv6y
k+8bkU7uG302KbwbO5bzgyQ5pfchBOibcOwem9DVO/jS26lc4e6JJNq2NL+WRM4sIuJt3sLWnuF7
hIsUrp5fyualVRe+f4sMoUdcizOJfCcRE/u6VOB3k8oRvhTGNqhW8sCXO0dw0Acl+wHENtCFtntm
kCjflRACU3dGIBzN29qFqeBmuMPzCz1OXAzVok4Ovm4SSL3wX8vKVW6NO9XDuVgsNNaJDObbUiI5
FrUzlACCl8DtBLv8hE06V0+1uAB9FuNEotU6MwFo8rpo6cqZo3/waXnrW0KOCoLyAlsqFrW6AfBX
8OaZ6APC0ljSaFzjb9aRIOq21SA7X1sg++ObACeGfphUlBIb5GIF4ErTBWXeGQ5I0QaaIRuRCDek
3YCCpYkh35v5GvFEMz0hYuRIBlAeOol+99kb0wI/eH4iy4VxeODAAbBMWpULpH704yE5iumNFDs6
rRyAqdC6EbcFQN0lhyM145PWHgR9D14zBCff7KBX68fwkRANK7hnUuU3F1Ek3YJdhaN7Z0t9S3LS
wODSTGhkuCfTD6umYSkhIn2fukdhOJfyuhEffG+XwDPmlk/fW4oQwj8VAUOl8NQ1iF3DI1IDbgpt
Yd3JOVYyw+mKe3qZ5kXiZZc9me25AvhO8E/3INIK6SOqbvWASIkvxRfwytOC5smes6iT30Klvk0K
WeXAIykGClQRcsz1yLhre3OsTXW6jHayaTYyfi9YQfbQL4Vt4NyajkLEBCvXv98E0nVJ+3VY4mtn
dDfKXOWq0E8yISzzmsPSW57r2JW6VFbkNi7ErxTfX472/ZU9Ky7+99Gu6g/LHA15CDmaclIgJpl2
svdW7QoKJloThvv2yI3swMN3ftXsfX/lcWgNyRVcO122tKtuSizpiZmW04TANwORRj4MVgAC6HhS
HPqIvctsao4Og8L/GxzyW5kyX2Qs8ZiZyRU3v7WxY0WhMGzYT836GmN20W21lKgOwj+ZO+JGYuap
q6tW+0UpKX+rmq+PPH/9f3V31d4XUAsUE/Wot5Lu2iN5U7NHxtwMF2I7wnKR67y7N9kct5AeaLAc
1LsxgkODjSeZ3vJ2SRFD3FJGUWItrPrM6no3OeUpGBYMKjocHhpvWECqc3ISxt+tTOWgkavp6P57
HjEgOFvdu8i/m8jLOo3PZH0oxG6pR959nEKHLclY+Jt5cV2FhMg6Y7GAI6ffEa3RP2V/MGP2Lg0d
mvXRMVePWCX4e0vSVrWdipVI8E5zHuKDRo8vWvYknhAmmJEsC+nD8QBCTDhBe5tMsFtsqtpBJLgA
ZrVrXHDxshjcKJ/CTQSPnI0fyzi2rVt4yhXLoT0eGNIvp88K1Zu1YAj1ysWA/0oeTnwvaJgMSeNY
fBE5p20F8ifn1VBNTr/Jtv3/4uy8dhvXtm37RQSYw6skksqy5OwXwqHMJObMrz+N3rh3u2SjdO9Z
C1hYFQDRFDnnmGP03jr7M0qL0LU+LEaYEyRwmOJeCGeexYxY8AU4mZ3uMLyN92yXN/6nfmIPKJb6
LobW9A6baBe//SeDgF3EUm6rRyndqkCNrAdyA5qYUdOx6LfsDqx7gkMYw5lULWMbEw9Z36ThPu+d
kJVUx8G9yIenCc/UEvikkLqyFLl1oo2OV+CwC8r1hZII6SX7SabtRu7FnVo4zHXAicbHdGI8Zo7s
Tir8pt9KzS5mSc22PpZbgeqqjPZ1BRTg2uBemQbzfxf5f786FxqG2EyBto+8OiSq0emG22HO7iRh
HikLMnll0CCu+QcAbeC848iyoaYnZyfU9vozKPM51cac0JOYas7z5kVpK2j4m2knJb7jytr22wLz
/SW/qKkrXUj1tuVKW0dx+pXwRkF/ZrCD2ddWjvR0Thhk2J2pD1Ln35999S5dyBu0tlX9jNUN+U8I
tGY+/AmevHUAtGYN9d8g8EVxKIF4WI2959Q2PZ99dzcQA0cL+1DcEIT2gqS/tyf4sgDGiIlz6DTi
29X95rJjc7kgTXfx24KUKFpaWhZXigfA0RlM+INbLtu5Pktuvni2K+Iy/n13fjTSLz/zYo8T6lGS
Y3P6Zt7BW96FS3zcWDeTp3Fevgru2RYW1ZVTyw/N8ddn0je3OJnIoqVcPLe9ZfVSkMTjqaENY1AD
7aexyhHeTkG4HwlodGL2KvmbLrbtYdHuyxd52KYxLPeDf3vVcjZ93I/X6NvlXDycgiCl3jk/Tw8n
87VoLs0AZIZ71m4OEw9Tnm0TP/37tv9wBV7egouHMisgwCEwG0/ikRb4gg5o3zmIibt99zrSK9Ls
GhbBG+zj5+jRvDVVMlg4fd7g2cfpT4MrfG8Z+3tE1AjLIHy4cnm/PYkq5lEUuCQgaJejvM4akrTQ
o+lJDEDV9ovyo3rhKNzyxmpzAqz0j9paYAGeJXc+/hRYWwHzJHiD5MzTUFpJ11SDv9ViDFwMWYSi
Y/6QBdcyJIug5IqiFYasws7mOO5g1pGHgXJjk77/+w78AHNOX9D3z7t4F8dKK+Qm4fNwEDgGXTNk
YR4NS6w++qs6Mj3sP8z780oF9ohJi0c33ZY2fv3pHN2w1wfhF/dJdwpxIWTOaDzGuIxN8VWgsUzL
CoBzc+Vr+6F+vbzoi5e5lMxEDCIuuh32xMHaPjFo4GpTdTd0x8HGqhi+littW3C9wwHdY8DrJUcO
/rt5sIRAZqNFzcQtUtAr68zXqPzyJft+Py+qW1FkQDkUXJoWA9rniT/jG5gQK1jbvvzEtIHnxIGl
m4lO0XXgTP9X6+v3a7gYUaUFGMXszDXo95gN+43KkXXfL9PmTzsXKXB95S2VN9cU5PIPAep/vhbI
36TUkjFwOaysZU1rspDPrZ+m40vlWqfaW2jjyapIFrmbsqqH6sWLuhuMdbl4qpgYJ2R5uVBfRShr
MhH38Ibgwaocksdtct5UPUGyN143rA0pmgGRReBU093ZaeLCzB0vfkgqjNsQK801ADPZX3m5k5dr
FZzzWiI6jXDEETrBMZcHTq4LqUPGRhfz7ly5XvgpipSGOqG47+pAiFu49KfeauUERGAG2UxpNnm+
MsbtCB8PihzNV6IKzNrpP/LOZeLEr87xc1JsLW1lIF2rkztp+Bw5ztaZSr/EOFWVNTe5G8EUH0XL
3dHKXe3h6ljmQOOobkeb/1Gc0lrJgp2khDU7Xf4nS+2zZuOyIhzxFLUuv6jpiidIxwAVzTRSKFcy
6bGHmBAQncCYBXhWAbkOKdM7E/rOkixUjT+T7uhfyOIGrgkeO8/aZeXKI+L1s0WrQyoqREp0kHiH
ACEpCwJtS2U9KdQQeSGP5jeRAsuu/4F7l99DfGiST0M/P7kJySdtgZHYwrF+lRPnvjHelUTHxX0Y
YTFzf6aQYBCNeHyEBaKMgQl7slXlGzOByKQCfej2wnAUYlvNnrrKhVT5mFkOJg7JIJd0keEuiz6w
CI3nhxHaVfgZ0AEQZ712C0lb6ejR0NbL2SQ6+NOdX+z884FVKIGbm0fxZxVsfaY/va0iyzskSEr/
yPWSoWuovQ6RIxInGxn7FCwUDL1ZFdM48h8lneEQVT8EbFWtEXG9TzCH4jVlkOFv5dLVoLCnbyHu
CP1Rr0hkAZ2z7TYiB6bQWLdYe1HQj+2iAjkYEk5D2B2RafSXVf5GHz0k6ip7vDbUs347VGNxBuJr
MHn8ASqGg32Oi3MrntQd84hkEafMfyErT1stUAJS7PfpVnKwmdBj68kSrreIJDJxpZK4JT1jQg+h
ye9KjuL9lqrxI9mHNH5xa5lLOXXzwMZY4LEnRRDeVy3JfvsBqzPxOzdkeskbjUmGLcHKn9d37Z22
zFxlLzwktYu6GnyhVW6BZCvqk9HcJ8pHIt54xZ2YOGWyBL7IlAI5IyIGOmkNLp9+zeDt/CL1ROps
0xd6f7RWi7ksHEzM5StGMfBUpIX+znMIodTgpHTf31NX01kUr40Yfj24f7u11iRX+FatqopZZU1e
iSc5oWs2k22vs+X4BucT+ngG8wjQ5ud+lch2Yxz/vTt/OUYvd5NJaITyDYOMKF+UT8UgY6sjf/NE
r0LGMU4eAJE2nIDSxTh8oCzsE74lBjDaWmWIPHp7NKtksVK2M3idQGftMS2IGHRDp2LUJ+O4yq9M
YL+KpB8XaWHjwb9jkfpwUebm4ejlOY2XyWUf0HUVHB/P12dKyO2r8q6Kq1Q/ldhQyCEe7PiVwEkb
kytGV/UhvzszutyGj/Ku+cQci6E6QawElAwv7KtvPVmYq5/VVymdVRVJs0ymoNomCFAJxFtUu4Ta
Qz8UK4EnvrY1ybXMdmlWT1WVLD15OwSGEyl3aP7CYSMpd1jPyr20a27Py3Jf3Zib84v4NpYvpA4S
xzdYC/jX//4GJfHXNxNCCdhHEU6JftFzgokhlWEWSKduTWPTe2HaakgwjWxP3xjoEauVkTCTEldS
4yLULiSMv8OjFiKqyvadDFhkIxnLwHeJJhqk9ZC4QXBi21LqeeQOj/pjs2Fgm8Nfgo+eOfjggIcn
7/RmN9GWwUNszi0QYORjzTLYbNp9axLhQLf8XdLXKQSofNjKPk3wWy9+i9PXkREiKZX6rUW67pIB
DzNn4p3pjwfKyg/JmL/1BcdrN0Hq6sbyLLs6XmfUoO+JR1/clXjcvJURHMN6F4dubL3r/gZ3PD0O
k/YHh+FNr90BlB38TYkBCbP3rLa9O8+RD8IxB9KAlqm4chT7kQo1lSYGYj1FVAkF0C87q6Y01kFT
SeKJgPcOKP+8fxI/1c/xzJCDw/K2J08lWIjA00aTFNhshhJ16qjX7+kWCYGH/skp1mm7R99Nk6h4
r8ddn+4TWtHYXQfmQA6LEZhl7dOCdUmCtGShxKPj4AQPCO6YowxPYr0WXrQXxR2pQuMnlQ2WpoRJ
QHi/LjmNijYeR2EFbeQQ4sGEMQ0079oJ44fx8D+3AryBDHcE+/ZF8Ry3ptjo5SBywijv5OTBEOYN
CQ8CjeZ23jxlq24l3acvOS2/ZuOXdnsfXj+L/nbwQtX2fy/iokw2Jd/PU5GLoHHonjnuzbz+LnAm
cmfveuiSuIzNtcJYm360y5XK0DSI95KCDe1SP5RI3jkR05pPNVzxTAoqioJnElFlJAju6OifBv6+
U1GBNp9hgmzW6oPMia+ZFbkTEWcROV6GRbe4F0Pao12G4n4e/yFGGsUl0GSTE6SjActOZrRVksPw
Fq0ReJxQfUTx0pDusu7x/Boslfs0XKsm870pAtOHWA4zG//j87/Xnl/PIiZsGVOC70hb/+KbHkLD
TwQ5EZHh4FdcidFtvWBLn3AbXWcL6qqB2TVJNCJph2nhDJzPLns6IayH1/AfP1RR02NnYnaFQYIB
UPraZr9toz6jh8YTApHug8kRbcJoNcA120WEq8KNMwcz7jhltuuWGzdPEYxFTphIYKikyEOrlVmU
74zmCMzt37fpt/44xhyYJNOZxfxBiekVVRQDn9kyiQfdosFAGexEzMR4EtHTIp1xRzo01jRfJmlP
J/SVgS0jP2T3O1R0hu/Ems3KSHryHM6x2TmKf4zsMptfY1D+9o1+v1TtohYpVc/CVThMQ4SINXSu
S24N9Unf6M2WITg9LYJJ5xF9eOuWSxWILXdRtSYOWr1r3M3fFhJD4rahuuCfHzubmimjqWXmNMgZ
Sa3diBhp4m3prSZ1KoNaP3NIwygdTD8AcSBmKxWIbnLlroFbfrktpJ0yMwOjOlmrLisQz/TC8Nzy
bA1H7b3oaTM5lbkgCUiYRU/J2rfJlaPmZXwNB4v/Ke+AMhyZyl7ZZn7pMv59IRcttsJIyrESffGE
JDsbAaksB0JOSLddErdqzBViJGW3T21LZbJ29TZcCmct7Pnfb8NFtRhz6tdI6Jx6OV32GVQ7pVop
3r2WH5IzrxnTcYC4EDoTwu1Y4CqSMO6izE0xFsTXPL+/PB1czDRt0zVL0vn377K5yyO1lDSM9ohG
SaRJ7SrhpDQDbgXYymavpBU4Zw0M3PEBtmf/OnV+hY9/v9u/PxnfruJi9lVoVYI+nauY5MPkuWd7
LNwex4fX/uN84ERN0zkgngwI6knGM7CiAgherm08P3KCvr6Zb5dxUSKTS52Mfh5xPHND/6mKV6HF
cN62OL9ABFU/3jsEGquG4pbm+1y8ygb8pWP297dx8WAKfdJY0OKmb6MuF5JD+tkkluzgK1EebivG
gd6iu5EhYzrwusHOZwdmaZ7rDU4wNTpqWyQ1ZEOXmCQyUtuuTqG/ZLF/b85/X+LF06uocRMJbSoy
nPWO0QqnTwnqaWq6zLMBhzr5cLinHiT6I2eAfg5EYdnlZU8Zzoc53Q/jnZPBQIgDMizLHvR9d36w
1NeEE0+t3A8AIJJ80Y/boHK1ZhObN35xMuONmBh0BG4hHkWQyP6IuBgapzS+TGEzBLob70AEXG7O
hXX4TgdxcNthDaY24hgozLXzXufIupsmekBlxweCF2v6VuYau14h2y2RE8LdQDFO42HQVmVIXhaq
9mWY3o1ntwg2qeJa6a3o703hnlxoA2d1w99xNAr3NeSN/4cZ/I+kucvn8aLrm4hxci7EeLrX0V0n
LmH5nhMHWVt+F0h7kc4FENEejSYi1/n4KUExNBem+pB4rgns27OvVaW/nLKnb98ATqcp6LwuRdND
4cdpVNArjFasFXltp6GdsmgJjHkdS38adad2O9TliysrxPRY/Xzs/vvBF5VokrZDJkUKzdKdXCI/
cofutaV3iacHx6Dkhlt1hVkQGfOdlx2iV54F0ZmWTO3OVN1rQxrlZ///7/tw0bvt6mQoCQkYT55O
14jxXTVX9Q2H6FZemPLRb7YEeSe0kDHxzZSlp5B0VMhbGh8sJ9ym8zqot/FH/GFhK2zWPQHNpE3q
Dsa+CWh+5eb9MuLictl4AQ1JELP1i5eWVBpNMc8N8530odeXkezjInQ8y65TR4RIyQ8xqcuQkuBV
gYn/hAO/KZ3Yus1Som/Rk4MfEx7pL/FGc0QFlwdwhljR6nR+Fp56LHxID3nNXpjb++mzqC91by3F
tzmPJCOIo7/NlxblNQ5K0iKJkW4my0NDPTIzbyc70x3NUxvuDL2h+LZ3tU+iUUiKKUuSamB2rLGP
5svgQB5waHf9IlnXS/ywZnanH4JlvxMfz90ycapV/WneoimTFQh6C1GaDagLZta8eNfcYCk6pY3C
TniF/FwpDNBRBaIrEG9BpaMbHkLXwGgwxcaahLrssnW3r9AVnB+Hm85BaAeSbMPFamAviIWxkycE
VimiSwwvsU3z2wcx6z+LIKsDA3rAykA8wdBU67dxfeC3z9nE2yVoOZoMkC211y65V1qOpVO8zyvs
DBR2I6ztwtaypQjSPUOUayVP1bAmxgP0nn+ceiktgZe4veyzf9ceUQM3twltzfd2R4xV3eF3Wpnj
wopcVVkiLzMA8IM89bFc9CgLHbRJporad5a0Dl0nYG0DIOyQ1JDINkO0GN2H3LCs+8tBz2HEL4XQ
Fbt3pTp0/dYMDikUM7rVo/mQa8RWLz7UcZZXB+TrVx7baXn78c5DzCOcizSxHwgz0dK8yoSMMFEw
vZ3xlN+Iu+yIbnuAWYZDjqZ2m9jk8ypf+aqs2gsQdVs86rMzRnYGEdeaaNqv7/23S7rYoC1BQ6aj
cknSbfYp3NbkVEPXDmgQjbhZscMLuPbsEJ82GZcmp/NZmN/o46pUPsPUbic9OFktOHXjtXXSt36I
3f+gDfBz3LY6cxRwEgw9B3mS2PGEGtleNO9bFUI2z61cwuaY9QZAQzwzjj4yaeG4Bb/WWF1bM35f
6WmEWfqU5PtD5KZ0lQhYk2ODtTyvhKkYklEMTXEHQMH9eUeo0dX6a1o1f37h//3MizKQhy9qq9Ca
jirUD8QZ1Fteok01bXTlsnoyD0N/i/SfVKCBbupNcGUs+ANV/LXhAmXhvCQS5v4Fi/l2+o27LB8H
oRCBa7VP2rvRzC1GGZi5nk1IxYyUefbo4EI8YtfR0SS5RGlBmeYlVzbifbFjeTv5rnBPl/PIuH5t
PBRIs61jSiptse1W4hJSzt5aEYi1gm1DS9qO1t2mVGYm4WDiY1OseRFjcdHkC7TJ8UFnGHeNpfSL
gNGSIN3g0OKkD2f0ouMgdmPkDxENFpXe4KJjmwT4OkmqkCajc13AtmWkNZFtp/7fldf66qdfbOWG
nCqaYJS0GN5TSK/AA+6be+Jg7OCh/5TmEVq3p3CR7q49Xj8sVdO3+/3Hvti0qzBowurMiKBCCUtI
16xDLKAdzHjRsDfh7vOOXv2isBvpTkjE+9nWJq93ZMdFP9mcu0hh/rTBOyJHM17aL791IRzoQcrm
rOkfak20Q33nGy8eNoFS32PQaNOcqK7nZvzoluLp3yvkrweWbz/RJS8ZkKWYRj23Ut+RC6uwf6P4
fZRwqCyUvTqVxUsWc9LT2M5u/avdoi8i1OULK6PThJFGkxKn89+nx9ZrMiv1uKOMDT8ZfnqaE5vM
+yafTOYC4cbZharf/1Pw7uCk+mOczo/jPv1Euf7MpDZgLdxUBw4x1bxEbm2sI5aW7k9tbq+N/H9k
5Xx9+woJNbKowpa/9CZ4XVWVftjQW54AnrDXJXNZ39S3xRxX4ryBroWcl5j5B8St3C4dVslMu7aB
qNMG8eOO/fcqLsdUoxLUpl/x6lU2BPYPwhEcsn9Xo/ZptLPgKcf/vK3xxAfrVjrp/koC5sZoFf4e
osr35h0ZkFyu4EkwgyG7iKBV9nyi5k2ZhUREnW7sdHgr3oPvb2Pd1Riz319/lX49sNNT+j8307po
G9C4lcZg+uKDlb8nVUCjK8+wZ+Mf4Tgs9EMc2HRbCQ9xdAePK6bPHQyHKyitX89HtMeJ46E60Blq
/f346amf9J3HODUgfjsgREq/Zy7j/SHUfGDQWdxbOD5OOi6wmfhBet6xfDAe5Flg+4vmmsPx107K
94u5KA3yJlDIneH5ysZlWy3V8+MO0dwsWaN5+eDZVmk+zgC2tNgVrHlNwqZr0W26clD6dd/+fhkX
r2TXmVXcK1wGmaPU4pkbzLmE6aRM1Bxbjrgoj6aHY+bKUvRbZfT9cy/OqoogSak08rnn7SDYjGG+
opHAVYONQTN9rVH9aw/v++dd7GHd2ZeLs8J336eHzlgoTmLTE3GNnlgvJjfFHSF/ixAx/pWfc7p/
P17gb8/cxe5VxKFYlCWfW6BLKFeM7qQFH31gykw/AfB1OYtem7v2vni88sm/lcMKdjBZZyZCk/6i
q9wpuRUM00SIM6fV3xrGCYNrp2EEaKN5rjqafIfb1J+b5lrqiHp0/r9DrKcl9PsVXLz1fszUQBv7
qW5gDCqra7+8kYx3Nd9kw84Qt6N+kKxjg4BIw4bW7UIeffVkVmthWMmgtBbSqwKkpp+TI5Joh7I9
ROAd/D5ZiJQZmFivLfrGb71WFay8/MWtpOT5e4UQZPatvKjQeZF0V+wxZHb3cn9MjmfFth5JpGlt
UvccKbFm2puQLxpqrmRwlHqTO80en111bL07gYOS7sIF0LbVKZGWwuyNhiDYS6ivwotwpBMUj048
3CYfJHFmZDT3VI1uJZ1M9V5qFlqM6v1GJXCLuOaYweGwlTBUyU4uOySOgPspOd3RyHnU9zhZ/Dei
ovDRME/59yOk/PYITWcpJjv04Ek8/vt2JLJZg26px5Mf3fZOdAdg3trUgU1OkOeAjTXuJPV+5I9I
hLjLbHLIgY2b6i04qblCplFaOTQdW6QUgrWlPkRq3i4ri1UOVR+RuFeuV51epsuXDT6zYgCkxJJx
ucDnppSGRdfTboL4SiLqu8aM1oYXzvnUuO2f6LCEe/MIjNTfG0+4nu3otnwLqo2CkMf/M56PFhYp
ED4cV116Cfln06COWlZbIj0hCPcYAO4sUA54zrB6SQ7c2rKbWTf5H+s5luyrO9ZvPxC2SGQiGoFu
5pc6/NsBo419Tx0G3mHBWJ3LY9m6IirIDl3dvolu+vDZDGhTai+1dVOlSCLRQ26xIygG1IgzIR39
R5zsfCKyY7J4Y7yR8wYP8LU9ZHorLm/796u8WMubLDbyyOQqVZeHAzVSLK2kxdkRIwRqIP8IcJkw
YY7hryWkfPNRuXJG+FLM/OsKLt5bRS6qNItGVnenFdZwMGURjer2PG54ULGOtEufrK0FEwt9qamO
bywJRAbuPVeaBcaNQifs7p0EmP9Nwf39zlys/uAiinQMuS7vjDMDNRs4c3PV7YkyLDHncJwB/MEa
TKfoj0k+Al7Cq1qV33YgA3MtVbcCScG4qHqqzMoFveMa/ImwpX5i8HeS+iDHe8HGIklA8IQxP99d
myRqv60ehoXzjBOjAYDq4oPFvBr7KvGlUwzt/zw3jXlhEqXmoo8k6lHz91kyk8j0ZVLdOQl+TmGp
KEtcmXo+G547WrQfuIgMby7B9Yk7W+ELBE4SzcVn6aV7R8GiH7QX/JrbbtseNc5cDJuzOaTqMy2s
4I/8ZsGsngBpZNbizh6DtRZ8njsb8+J5Ljj/Xiy/9obLZ5DgHtj5Ej8to9O/F0s5M6LUM9jtjJaW
4km2u/vAoZTM1ZXcrginTVx13Hu+C9QKrZQjBtcym355D7EZ6uSFKTLcL+Xihrc1ckFlKCTeQwGw
I+W+iTlyRtOVPN96hvN2EpvB8YfqEK2vbZ6/lZJ/ffxFRXv2cnOQrFI6BeE02BGaGW4n1oFF4nY3
SoL3EFnfeX1tfP7bqRZWCCwjgy4Mmr6LXWpUsrLBJCNxRiKfCJHuwniS52QzbEizntez+lPRgBOW
brW59qX/1iP467OnMvfbAp3JeR+Zk5SvgokARtKaSd1jOexRdvmIIahsZTCZ8+almiT/EZQdwD6I
NmjkASVF5UfPP8eYuzAFR34i4xID2zrHekdZaE7Foa6gmMCuy/JpeqDjUDM5WnOlSpV/fXK+3cKL
Jyfsi6ZNu0g6eRA6P2Uq//cWSAxLxUI4TZ516yQ+j8vkZcqHTVbCC+5AIG5MNf1FLM1p9F49IEm/
uEyQb/BGoTznidYuXyhNNwQ5igbpRFsUCIRIbqO4pMEGW8/SJnG0Cf8Ii2ezLEuWlMJpx4fkzNkt
WEWCy7wwR5yGXOO8MXgmGTuq9Useq7ZV3TYQg4YPBYhDUJAKi8jhrcUj3NwEzLM7YuyM2aSi8ZaY
BfOMRO3tNHkQHwblRid6MjlEyZ+wXE0R9ET1NqAyJhynSgSktdaXySG8bZYmSQQzMlNcZSavi9dh
7j/0ChD4hYEa6maEEGrNyK5t7JIYmVVG6jlUTWVvYVuK9kZBotUpFWhuDdv4fOyWpkKWy1sbvyvm
1hQ2IngyfRdoexr4Epw38B6tdhsVWzF7oroqtoq/aoYPifB60xb8Vd0vLf2xp6MPLoZuveKeOXSF
NpKmNFgpowvt9NwTiBs+XlkXf9l/4CKBdgLmQ4jKpX9ATgo5EMIEtSuLbr0eFyRPTSYl6DEgzwAn
34oLGrQiLc1/f7L6SzXP6YfCCZvWlN5ysSIbcqBoeaNOcrR2ETxD/QC+Nc9q7Bvzmp0XLFDhZP1M
/xM8I7IpJkSLh0taqWdkbBhwts9zgxjdcFeMDjGlZ9/BpTBlrRmLQmtQEx49HRbpVoIk2izlHIHG
ldrqq810sasYbKEoqyaN448K0Ef+yKylo2V3FElm6Mt5771Z3n1knNSonFnOFNWws2CRd8yUB3Ve
MhWrpbmaao4/6dlI/Yy7XVO9BEHAiBGLK2ctgpqIzByRq9kZEnh1Zp2fghhO7wz0KTbm8rYL/mTx
wkK2CfIgm3nSTEItuSafPVx2dJ1pafLEMArP6o0fOUXnFM2maHuSPA86rTpRo+v0oIseffC3Nt+W
2iP8AObmU+vzo3/tGnfYtm73qN150lp0i8dIdsZ2F9CFUR8Tiu+h0R1VJ+RkHlp3EqEd8V30cq1I
MX4pUoi7EbG3SJOH/HLUqYh11nXntj9ZJFv6NuuM8M7EkjIbsXFkrWOMJV5XL8XakZki3jSQxwC+
pYhLiLNFQXEwP3KDPq9jvWr6AhQP9oxPSIx0FlTSpuBS4Fs2nwUojpIDDgXVwiqS7ocPT7HFZrI0
k+VbE7zxJG7h9QjhZx0GM+l808ZMpM7vvn4wG06ifMenRrJT748Z6rDNN0oM82DVogH35gFH4QLb
rrCcMqkyh6AqJT0pRLxdfZt/HElYitGtE+5A4KbMm/X3jpcGmVQJXiZDZ1RszX8ozddWOSnWTubE
7N3k1jocdwQdwdXhhDcIs7AhH7V+8/QnuhCqizm6BD4mQlz2Em5yb4fVjeEdNbHbjPCRkhuNFdcC
8eFLDFapUgtMvu2LCsDEY0KHe87s3ZLFJCFkgFCEuTGVFaPbFxuDlkpCobWQ7H6XrGCLsIl6HTlk
Ez4CFR8caGMHTYwOUzreBWAoZoKr/Jm0DyMS/OFZ8cmR3CB9n+vKPBjs/EyJLpvLkSQGbd7SbVYf
aEaL5aordyHqFbaL4HU8fdXxQ/qcd4RwlU+lCoNEOUWormkus5WDJGbcS4qP23sb3jSQwei2GUwG
juTPOE4Ka/+lPw0mxanT9ttcXUYdyT7RQSgeA29jeVtz2EOYVpBTHZnA3CMFv9XV17xmGCPbdXZS
YU2FSywsmozW5KYW/nTNDbL48VYDDn4UqENWqmzD2Q5sxualjjVEZQS8UPKXtD5EEtfZrv69BP8c
3nw9LZYK4xL0hWZcPC2Zrsaib9Y8LXa/qKu7Fg4uXj40IA4vS3pDDNxwP02OWm3+74/+KWKYPtqw
DORqHD9+7DuFF+Bbg0l0Sssnv3L8EzyscDHNcIAy7PM3wJ8sU0guAY+F8+7Wg7AFPIbK2Lq52n6c
at+/lvGLi7moE0tPbjQhGuVTT8NZm3lreoALkWYI+AMmfwyx9HhuPBPhfeUufE0IfnwyI8rJCcsm
cknHyKwyFz3SpCZheH7AU5fsMZn5M+Y/79bTpC0dWzolJr4hajoEhCgn4J75CJuYIivzHvx2sD2r
b9Mv/AjoOJtCjBOKOYLOXH1M2JXI6HDOK3Fe3+Dzi3jFznutngUgmjTaWOq0kg1/+ra2Y+VJanIm
aY+Nuc3w10i5o7RsPy+R/zYmW4ZrujX3SBMNb/WUXKCl8JbfqOFugEWnrEsY4/qDxyPT1iTwvfrq
UcG9o1W7yHDj7sCWrsDDE5GMJZDZ8hLG6avZbBtLhHOhLMRm2y5k6p8gcXQ5sfuB8HYw+PxXJerL
DTDIG7QomjcphMsHCjBT70QYs1jzZFkFru3SE8TsJ2OuoyDNP6zJd4GfT140r/6mkXei7zSuxTSt
tRt/Y4wv3YAKbZ6PDQvD7qzzrhcHzdtjmIQ/52rlhwLoKdjJTb8sExzLcK3T8ibP831M8p2cH4ra
ftVizObWW8kfNnW4CpRmVseIXRRGnwx7psXwj6gHswJGeNsy7Ceoq0TxXgDVepcICAH0dsYKrCUI
T/6U6F30kuZmx36d3iIX0KhfV4OA8S1d5J31mpVPUzfJKl87/SQu1nGxSOdF6+CTI9i+PC+JSIyd
7g30Ak9D6RCrRAL3Pf2n2ZSCItMcdYLRxTxCpG50klyR0qlF77CiDwF1cjjqsm0RVljYVbqLiUL6
EO/qfT8Cw7KzFSn3DM17u7Ulu5WfcldbyAQ3x4SyLYbHzlgj7XfEdwQu8/QFLXkyo9wtkP4thFXg
bS1xiWkJG/AwJ+f8pvhKF2hPgjvBv7pZ+0wQ7ErBzDaJ0amW3V6Y7CkoixhszyMLveawabs5db77
7/fxJ5VnWgi+vY4XC4GQ9VKpNLyOEyWBmvS5u2+XJdiGkSGPe23M8nPiKtH2MSVgeqpliazCf+/W
Qt/ojaUVCi2BMLktkVsp8CC1Uxrfn4dNba7i5hSTomDd9+JNbS4rdiWJETXay3ld2IC9umIFokyG
WhLYlXdQzHwul8eOIA9ReD1r8sL7j1PoehK0+UupAWjVlJgisHzjP/774qssGKwkFRXuVWeL4ksp
cxzu5+DDRVQxwYDT6E9X7DFzqKzgjX9U6nXarDHWkjZEJGyhOwVO4fTJozqCaJnuVNjSsXbEm6vV
x254jTW8tLMsdiN9NVov1HQGpLcIJ/OwrvP1IDnAZsCoyQ4kNkiPRM6fwI10XbAaYzi55Mc6dUzt
gAJ1PbYpGMV1Kq776o+fOoHvyMKi+GiwTBfzoVwz69BIncBhH2yD6Kk3MreY/JzqNqyPOW0xg4Gj
sk7ooUt73tbJa0qnagyvPITGjyMZN1RnU1YJb8IccXkwasRcb0I/UtmVg5socEtvOR1TJwui/iq8
gbSva46lNxqFVfOoUOtHwG3BeASbaRtllVV9fIkJkU6b3HLqEcrtXC9taU0Ai39gWAl3cBK6QfUk
XAJb8FrH0f9kEvFhYwvZYcuL7lv4flO7PVrWxwGxQ2Ys5GOWLycpjE8vdG4eJhyRj3wHyVbGkbo+
1Q8EHfbzfrj6qnxFs11slNhsp5HVpHv8IR/rkqbiqe7U0zmcZFn1c+XZ1WaiQLP0vhSMpfsFoypi
3YiKBbeyPAMaUo71G0fJ8lmDe2ccivui52hr2Bq+9U2p3cF0nhIL2h1m6rskQcSH1HqFrlnkWalY
K68tMD/NpXy3ZFPBwjLoAf4QYmldpkqkM6uIgMnEtoS1krwYmH/CHXtroT+CfGTFnkcwS4MIlPpj
NjjGuMySFxm8+oJTGAqB6lBClcehA3OZU3KLzXT274Xw52xpuk7NUmQaO5bxQ18hqTX9aiZPXKc4
b1ehBIxCUO89ptCBtkKynoMXCBmaNY5/w1D4RWxv+mFN+VrFB4xkEqK2yWF1TyrVOPdm2aLbVFgf
F8Xh+vhY/3FMlBgq0YWaVu7J+XBRxyqdVFXhmMonoQCwOGumkFTNYe0I8lUXPWQQgeB+CcpBbXbE
CtM2UpVb4Y1BenRH4mNr3gmPmRvP5Vs4UyRUUWF5TeKM8Z1pPvBjEnMxcvQmJohsoGw9aTZ1hyRD
tZ0TCGNAHVico5tRdlr4sv1xqG9E0tXP4pOn7jrxLYjeE/NuVB8tlLcV5z4V4SBRKOXtQ6PCAnA8
8UpzxfplDaGs1gya+5aM5u/ijpjC8D+cndeO21jXbZ+IAHO4ZVKsnOuGsF02c858+jPovviqVIL1
4wCNRqMbbUkMe6+91pxjFnoppPJ9ZezYHCjp6Q6ad8hY85XpMtrAkQrV9OXei0isMRDTk8yByVJ9
CBkUbg1v9odyMyKk+Tnz3pheDlJM23BQspxY8AflhwGU2KGQQvimHBSVaU38ttAZWBbgxSNxkcdM
oB8Dqoqwmw1mj2gdHdTgYKk7ebmo4ALiP9cO182qbsKFcYdSzImNx2z1OxzhYdFZCdQfjTU7VbaR
o5xYQLLONmK35YV3FVCNKJIq7Za23BhDw41ld6ClsjB303AEEoRbIm61NMuNeiqgta2kXhvR7VRc
UK9oaw/2ZH1CfUfcFlhchWPNSY9WqAKlrAIuuGheq+or7r8VP1IzD3d4rqB0I55BZS0yVYF1qYuv
lvJUd1AtzLsKOlx6KGuQ82Lr5BujIazzihbHm24Hv6JnkYxWDuq/yewErDVcM2AnCJEA4vBBAlyb
0Tss4XYAoSZbQTEkTrPHobxP6qdxeF6mV/1Sasjfwea/fuzJLGGYarnN5eS/c6Mp3rBJzepea7d5
yjqhFXZH/B1meQ3qQVLsSN3JUd9lbiFv1MDWfkujp9deD6ECACl3T71Vu+uGH2EARr1SkLhwCs42
lxJz/7aLvn3vNahvBQLCh1rfmk/zAE3KmmRuMm7SXvNrxW+XPfwRFrf5ff7BpUd+gVsLcahxKysb
EzxJa9xGD6BjnuvWE7N7AeSbAI6yaj0z/9nXR7mlDK88smVMHtKmgHmScsgB23NVt09W7APvAbAI
16jmGHU90p5k5iMuRwYiS+pJmru2BIrxbtBeAgjjaVKxC28K2gzm0SjuA2jFQ/KcIlRXyPlI2OKK
iHLg38v992Y+Cyg6FJlwFYju6t9ByqcLkydN1ZRyvda9SOmOVf9QKpsQXjeh7V5V3JmgUzguaV5m
3ADfo6FKohXOa8N6zbQ3pbOcyLrVeMwzjDWmO5avgmtdaLZaa/F9evdIOf77hvFlT9c0oVDbuQ/H
9ambPU1Fr7HLaUI6TBlyknonjktC+dqFz114qMufmbXPyCeXr2SY0PSZdp16lC0uryzgiIM1grIy
3SDyUejmSNfY0yuSAfCb+xgJRQ4nqLsqmjYHPUf1ZupXbQ1a/EBSGqxoyEtHNHGE5y3IJRB8dIxH
bQ0SLSZmuboXgMHVNKnQzZj1sYT845LpE5JNRPSiJ7W3HCoWb1A4Ycb2tPzQaxJfkz+I2ZgmJVe5
eB1AGn6sJmbSysIKhox3GwhvYnTdpQcGUhc2DPnc+sVoEjGDiFWbMuvrqyENSSvPirxeXKg9hLIE
/orroakaHaaBuK496Eq8g119O0W7WNiU+VEoneZ3SU+m2M9bruyFh/LSVzpZZYSoD9shk9avlMlE
N7IxIR6nMgfPvvpTSBBbB0Av+lEE7efR3YZlwpIaN+xpeyPxuGH//krKt5nF+p4YEMJklg/N/Gt2
//SemDmewilN1XuS/yqkDN3PcPyhlreg/p+NG3BIV5mLKcSGgEnZYGpH2di1ZLI1z9i963XMbQa2
KdG1JNZpY92ml8gp6pmLhr4fLggEPKZzp4GkRppkS1JEyn0l+Gu73NgY8rPQ7vFSuGT0rSvV8pMY
mzsIXdZTzxPqxVs2Z/wA0Y72OQSnx8zcxwZUeggxfrI8o/sqoPlues6azBW1zpfYoI0fIlnrTeVn
8A2df1/n73pAajm4OgzqTVPWviHmQ71MS3mgR7v6JunTO3l2Xd+trAK2RMgzLKChH139+1PP7eHM
p1GESKZIL+5USS+NYZjmerYexyMT7DixjewC6SHPNvThTJ/UuVynPSg0tma8S4vf5y7RxAJhh2hX
NoCy0L9R71ZeP+0WOv+kdc/jLq19kCocydIfORuDo0mOpW3wHQzZI8IuO95oMYAdxXgN7BRuSCdm
mwUuKVtBht6covHQjoPX6gQmEcd44c3XzpSKJi/2qiOjYkSb8PXNDypLGwstVe4x7tg9h/ePOt+T
3Cp70s+C5BH1XW73lvAy9rvJeID+VMxbRf3NGUzbqki91fig4dEi3XWNKSLu7rcKPoW43dlg2K/P
XpTQ2bsOPBwwxm6kJBCNX/oRGmhANbg39H1J5rAr4zVkYBr6iiRuQ4hJVvXOyffft/hcBYDUxlDQ
yylrnM3JMld1VlUpYqIwdBy9BfWDor83tPtV/TZZGCP7JA+ogNJY6Iw9bcnlwPF5SjGT3iTpTVPy
Nj8AKpSTA8du2sP18GA9mTf6q4y7mvA4qh9Wz/EpeK3f2gfsqCQOpBYHiutMk+yJiXGkEgcCdfwF
3mba39b0+kmBof34Iv7EZ7CiwZ3mWLeInpml5LucBMGk4l/++0p8FxWsx6VPV+Jkda2ldpQLmSsx
70uyOY6tZ/CRBQkytgwXBdG8eeRE7EweXeYUGDYTxhD1bwjui3tjmwy/mUZe2OS/63ROvtZJiRZK
4Cpmna+Fc+ou2C87TnEgkS0PnamNSo7eEHqsbINVWbhQw+tnCgwWHM67OkdeVTntaJl4L7Im5bOj
kOSU46gdSohtFrltXlS/yfo6d+QCkRfCuYcxo3QVdHvuN2ltAqhi473QFiYFP82YqNU7NflIwiNG
wia/G+SfdUYodPzWNZ039BPkRGSMcHENV5A24WA6qrDHCp+KhDtuzPxqIQ6i9Po/aXuogYd48/Bn
jm+06kmbercWfyrhluCoeSLVmPsUHKr4AlfhXKvCVCwTTqdpIdc8LZaFKQoHIwnXVyWQ3qS1BdV7
K8eETTj0zGDL5DCeffXRTGiuMFhjefJqg2hlDvylDUWkgl0fEFdCW3cZtv8/U5svX3DtCnzajIfA
iPUmCNailfAJFlZ13K6iudFNPwovuTMNW73/91uzroUnJeiXjzS+fmSGo79ZQmEd14RbXH/eXyfp
xTbRd2jO+hZ8uvYnysR5artYy9nFUwkagC2tBoy7ASUEYp5dlj02D5FP0uo7kcDExfq5byV4CLGH
gjRnqNrMnqjA4L5iS6pDYoptqbvOVXcKSNRp0dxRheI99JQfBazD3YI5mOihPnGbh7U9htOD44wP
dUBSXhrjmCQk++LFT1A5Ec5LJ2RQRru8RE3/LlHjV7PX0/VUZFXRTt8/K8gZ7wjrDd2jCAENKNmP
/e90M64htd5M4/LmkjxNPtM64gGn1cqAmcn56VNedMIgWqkp3zdsvG5l4o8k526zSnuICHtEf6Ko
m1Swl8Abj3BMInAMoavYzEQ4FMzPeLz/D97JcyvR52918mgrY2O0UmDR0Nqmzya7saHs5pve1X15
C0f7ErXou0hvvfKfrsLJc121hqx0OVceryaaBht4pmy3P1aZcOAGWyXdorDCxL14GXWifen8ef7O
f/r8k+e9LJpiFiLeK0ab25YWNONf6Z1OskdRsKLPRSf48e9X+exOo666El2y0K+dwlLMusxzNebO
D778h1gCL3KMF5pUK5MD0ZATFw5QbgtR9oWDzdka/fMnr3f/08Jlxu0iK7kh/22urgsXdYXUPATj
o1r+YByM7vm6oyhBoMsuDB6cUJmU9tpLIauAEGi36q5q+apxFcq3xrgFP9jvmnEf1A+ljB2q7K5T
MqwpMgAWkSKFVm54Rvqhy9syvonR3l9ai8/WVdoKk5AReWraaQe2GBCY67XGBB3xWPULbOMISQ/f
lobNloF6vWfowi+C7g/8St6Rch3hrEJZBGOqY6LzrnZv6bS3lJsEWv9j7VpY/OPb5pmgevQ3JIJ6
gejH1NrHxanswsOACcr7Nkk28nV0bP8w+oDEgHCYPKCnmkiol5mT+8rVr2GTJJxgYBxIpJNUdiRc
uKNn98pPP984cfMsqhYPfauud3Slq5NRNCAxwYXQoiQ0Da8frkqzsXtrP+1pnHgog95g0LXFtiUk
obNDlcsQ7mJ1lziC6GIpCdqDpN5eeOTPlfosq6vFToPbdHrAqbMkq+t01TncNFiwqW3qXYEVHNm7
K6KfbHbrwBU83oViU1lngaf75ucPPnm/pXQSYMBxlE/ZOANv/UzW2PhmAKXZEYKmMNWJ+01NMrlc
Xa03eB363VV/THv1h2ebqjiWORYW0DOOAuztTSRQwwzNC8HXZ2Qpa/YqongMiDLilJPDkBCMqRJW
okr5OUGTshNYXtYRG6c57jLq8QRhJLUfvH6y2EZn1aonH8Rlcya9vA2ceawItLQYapC1qDJiPSmG
mymVhgZW2r34PjsFMQYtqY62jogeqwTIcCaQZG4ltsBAi9zVYDuh4HdXoD/3cBhcjYZ+udVKB/oV
Q3n4lpdW7rMXDN2oZq0CUlTeJxcslxtDCAt1HVYaCtGFW5JyYeGOBAHSTLXHNwJMCFEk2VQJ0Pba
vSthl0yFNZfdBv45XzhAKOtW9fVRU2FJ4IZSGHvopnryhUSumK6nhnovZ64kH/V5t3QbxdwBqBbC
IyPE9Z4W5Z1R7kT5sOSv3FZJ2/Qq0haMDNXjBMR1oyKIaH4vpkdO3CK+jgzbWY4QKc+oYkd/iv8s
3Uel+KF/CZv5t8r5xw/QTtaSRBtMNW90lb2wAkeNwIOmOr2tGkxUGW8auBT1yPED9CimISs5iNU+
rPfdxOWU7/+9Ypx9Ai3EwarFzJI3+KQwmLu4NOTRVO8ni6OsB/zC1A+tzsGDFpwqbOVhO6MaoTvB
IXbVU4Y9aSyAYRCtbko3Tfy+fRmrrfqzybxZ3fLOXNp7/honvl+w/33Hk8UlDULgmqW1zirDYpNU
N+DXxXwvQZnB6BfjnjS8dHhQkr0gkV1vq8VG9UroMHG3Rzwrg+cCy22+Kk4pOzFqzkR2NPNYoYua
GF8RyXhhuzhTbvGMGhp6Vpkp3bejFePtIM0EvrGw7RG17pXMKXaMI5xwPzId7BykDYazOk8DlFuE
gycX3pLz99VkQKhIKE+0v//9UwlSlotQBDJ+Tn126OErR2Ui8Dmys24XYQ7cjdaxX+Gg3fAx4FTh
/kecBxz5di1AcDyjs55B3ajgZH4nI2S92q4qH1z8v58/9ezb/L/v+bch++l79uGsKZMlqH8HE+V9
Oj6h1JKLP7OHT1HBoY5tg4Ch/hUhNF6kgqALzSWYBqngo2pyKmT6mDbOeM8DO/3UsJ9ENyjcsvlG
lNzkeoYkyXkRPH9xZSZOBsIMFlnQvqyzqeRG2/3755zpa3LjP/2cE81MYA5FW+T8HASXoTv5pW53
7HWe4GnFvvdb2kcOJqnk96WX5OIny19rzkoppUruQo2XZPSQtXBO9GeGvkChjat1l+0faCRcUjhB
ITm3HJuImyzCQr+LWcRYiPJhirR7wK8jyUU3MaJXyD/1c4tgsPMk2VXZaaVd4RKUg3YjabfpYi88
iqmT1ftcfu21hya9GSPmx8OVKGwTzBWMVYStPuwmEcnOKKM7dpLFUcB0MSktXJXJa+Tqu3Wu3GXb
It0Wy87imIuwEP048GcF6mjojv2bHmy7EhTOjKQCuBTUDShXGB9MRpfQlL022iscs8lN3C29n8F5
dgK0LgETzNdQuEctrD7iUWWvI1WPA5O6mTWHkU0Y304cDrNn6d00YDM74694QeL3ugjeyJ8PfTe0
80MRfTTvlYMqfEg9sp3UcoumnLbOMByNbBuOe6UK7Sng8U53TAHJw1r+INu/TV3QrMgNSk/tD+JW
D2305MmOhr+40BqyW7BF9SIQKcSBJt6ZsAeLIwFMJpYEQPWwq3GdinSWyFrhbRlfKuk4FnvhIEXw
w58oTad+W6avQHJJqmoNn2xEclhE61Fg6AxDl+l7Rhy1/phmLFXTfvLoRx3qYvvvd+bMCX19Z/73
BJ0s7y25RbPexBpLgKR6tXAr9A706Bnz4Y3igx70GJXfN9rKiLjqtslzr3lmt9drLll5WN2bxeU9
53tB+/VLnVQZFomi1ZLzWHO9Y3lvLjc1wqHb1oHpbHR2ex85kYkMAoKMK8/7WGVsd2UU1wzy5Uew
6chGOkfTXGENfJaY2TcTd/Mh9KVLSV5nRN7/+cN1UPHURKdFpAmOuFYyJEdAHdGfSEhjPYEnqPIB
HXHpmNYyjxrMg6Kv/uNLK8+5rQZ/OsUYg0U44Ke2764Rkyg3G/XeKK+6qHKG6aBov1Qrc43ZhwqO
6YJ2KJLr+qkqdoK8q2dyWyb8LmAuhnIvpn7Dq+0EBUPyBwpHkjc5OvUXZeBnpuDrlTLXEyzZxt86
AiObdVPG8lpI1BkWM6/J/R68OOpiMkQWPyIv3lF7WuSu/CGPB4N8DifJXhDIMkE4ELuT40BqMS53
6gOW2gunqO+EFInvZ1KF6aoqKqCCvq7hNV5ljt4IA8nkBPLrKtPDoq70fkG2sXvE4S7JrhZO/rP/
dozwVMP/e0Ls10xvuc47YV9+Ecgb+LbAa9xVGf0V1T9D0ZMKUa4MYUEOTQMt2Juzkye7SP2wMgJ/
y2vO42qyjUqQde+qxoSEEAvRQGDO838lBFcyreQK6lr9qHb3WVI503QopgdMCRxf4Ia6RXgYu59D
QkAX9pttMR7i59ED5MVQYEbHVBAybU+4BOC2SdBtY7yzr7nhdvngJDuj3qYEi08GcYHvJkXfOjW2
Op+k8dx4SgSvAvEQ74jLJRWRloqx1dojrXip+GMZpLFLR2G+Mfm/+8ZNQtUJEOTCdeQue8zD5hzW
nkBIbOgtBV1AxRm7/VD+gc6vDT/64EqP7/PkCYW/3wv7RNpEqD/KeqdQwJPpMuSuISAtJdQqX2mA
QJ60NXAXyvVzVArOgEYMD1Ff/BhqkoFhK80b1H69Xz4aoK5bJsobQixLO/OIaJhjvxu3tDAVpkxr
EAlcq0S4rzkxm88Npmp/aWjGbHoClO04ODQTsZEOzQcdDfGlRu6ZQ+HXZ+JkydZ6YxgMERdSr5In
u7gN6trsUR7IlPdDcm1JdyTvFpmQF3BYBJum51f9+Ac9mhGAQvQJhvj3JqJ/ryMpddlG1mEGolrr
ZL0O2qACI4DTNOHstMho74ndsciFQG1dWTdmEDpRfL/4sfpW4kecr6X4iQfOsttr3VnPCsLscDa0
ohEQyPMo/9ausuxPGv6YFRLXHypYl4nbjyt5Ss3vc2En/B6mm7m3pcYXBldHp1z4HRM/8pOv63Cv
Ju5yXe6m6+FKcLW3CUEhJFhjRKZ8FTeHIdh+yNqeVGCN5QZzfLg1k7t/XxPte2m2lv8KC8lq4/1m
rlNHvcylJF7nJ0nEy5abh2nckeuMhpfuQvKikCSk14fOgL2/K4oboUnwjoBvWFqvbI+5cMv0SXUy
+RpzhtIelu5g8rP6YG+s8MTisJ4vSDVc6l8lAFHxTh0Po/ljlp77dKAsJ3x19oWWyK6xJ+PtUfZL
NxbccVshKXdC+a427y4OGL/3wL7+6pPW+hKpUzJFPJutR0dFpLPtCfxKeCHYZQz2ZFuZnvBOb4yL
HIz1sf96UP360SdLZVlW+VQU+So/i5cFMN0Bux2FFrEPIf03R90sDSLvbNyE6QdKYI/ZjWrDRmS1
oJpLSdtWBNqfqubJ1bZVflyM/TzTiOcrsrOsse+W/E2fTG7dpOZisLr1QTrgA6MVP7u1xLgeEgXl
ivZRSA//fhDPiI2/fujJ2cRMh7GPDD60zjeN5kySO2uAnIUXkYCkub7FjTgJVzxoPlsy0Nr3BPBL
0GxTeoMZuGaMtCMT2/K5na67P8RSMSeZt8Fix6JNc7VhVOuASk3UC6foM4eqr19c+boh5z256t0S
rs8SPIGCwOiPiGjNVfMXk6jAguI1VNiXCoEzrjE+19IYUjMn079ZpwWSpwRZUFnNdosLSAb8mDNx
xcqjin5WsDEqZYA6RoecYUNE0XyUK1Q7aG0zBKSVV0YfHeHtI0E1XsrhfXzWp9bpIsON+5tMpN1O
OM+KxrwZ2/dVz6uhPR2JGIKnj00CRxqgiOqmi67W+TXypxoHlTO3W1DIZuS2EEJMu0VDMe+D7ArT
a8kuMx2H4M9Y0qjal9wX622s9j2+ctryCCq6P2qCrcXlUIRN2+hAFANWRUIyDLvlbbqNEf80e16S
uvdrTjHMwazfpg6zyHzueIHv//1Mnn8RPl3iky1s0Mw5rjt9pXWERP1AhoncKPJRIfwqPPEA3vO9
Gi90O75TDUkSwPMITghXDXbyk+dJjueuH1OND6XnQgj7w5w/DPqOkUq0ZYUOkGOgIrq1KFHY+Ck7
R5Oa7hJYSls3w9N16vPXWDeOT00XZUgjqxtk6X5Cu4ou0dguiNqW5TagKtJUT5/t4gPC4fhOubZV
5T8FGUrFE7mmaf0+w6okeSftM7c1jiQ2m8QUi8KHRB5145jxwaDhQnXoZr8HyR9Dm3D6pruxpIOI
FOYJamQ7/rHe6uy1CreEc4d+ddX9jm+q5h2kkxZuk/6GVs0Iq63v0f1dugfrYvPtx8NCXDG5JpbM
k0qhr/SgX/l3vNPBZt37x45F+L8lJdm0l45HZ3dh9X+fJ520e+coLCOiqqT7mVqtgQrhSpL934DE
uh6j53q8k4X7Nr0WmocetVg9Vo5qHuPyftQJRJvsWXMtsDbx27iAANduZDzowl3rJs2vRL6K4Bap
d1iazO5h0Z0c9BfWB/N5IpaaaZgOsIxJDDcrX+5TEydk6WucUX9286asXAANSICve+FwSXCqrc/y
t+usQB9iFqVxoU9mG4aSyIkVE/JI191oXmVIDo1baN6iQLu0e1oSDxiw86vmRbnClNR55uxTNWAw
SPEIYt2eBLo46sbiwDg8zGRsdugSOBi+aZwMtMO6kf8p/cIx3gKJvzEIpL2SFtsYAkNxn/6s+w+Z
Pg1vscKM7joVDvVPNgyrf/z3UnJGaYWUUIb1t5pUvielpF2kx2Y9QTnp9iqNy/yt2rG1unjh559d
sRX7q5GuAaKvX+ouHjzgvZsnHOjY3QS7ZExReWtueHAougsb2JneCmdyxraKyC6iS6dtYLWyYs6T
jXKfESDHy53Vd0oCczvc4r4FYI7I9jeDEdqD8aug+Qvd1CGjeL7utgBe7H5H+Jl7sVCSzjwbn7/W
adc3SeTIbJRW4SAu3Mw/+s104Lnd1MCR0l/CxRiMi593erCmRZGpU4do9ld8HW+nastcTbuWaG8N
nU9ybetcev7/SupPnv8vv3Fdhz4tsmqqCZkej4hNi+uA35ZvFAS3f8ryDxy8kJ21eyVpaIh/aPz8
disrd9Gw6ZFWQY16zN8FT7qGi9ZiCJ9mWIarfedjshBnckANevoly7sg0QjcSPVhaj6wYE4YwWlu
O/9+vM/tlMjlRAWKjKkrnK++/pC26pYixlmwVrXbflNyknLVR7D9q1JhRacxvbiErfnbtDq9eqa0
Lhv46FCtnmzPgZbXZjyuAmFk1OH94I61Q6/zWsaKHO2o5YkZI1htqK5FV29dBJzFm9D5A1OzAhwD
9XY0v/77QnyPkYCFhFoZLqVBmw0szNcLYYrjFBCBJq9MYkv1JH8g+hdv5czA2m+q/chalB+SHHlf
b6+HQvv6bcRbQKzzKqzkxFFh4bGVdIPZYCDtkhDO6Nnsri/Vj2dfe/pIdGvQveDcPTmI5IGlJE2B
WiNR1v1cCvaJrlMp3griLSFOvlLYbAimJ077gVz62p/hx7xO5Kg+l8pRbO8alG+Wj5ScQ++FDVhd
N7yvt5ZWIYw2Qj4VaG1/B7yfXoxakWj+lYPECH72KPpdHW3bvoKmmGwS7SYuHTn4Y4Vvo+rObHUi
6mNfIsld3Fg8BhI9fYd+oex2sJZdTXWhQFJRBuwWorrhUJ0BWEVXC6tqy/m6NMj3uE0vOQXOdF2/
/oqTB1QyxqSTxpFFX9/2SIKPqEJwEHo9ELIWZTOe8pVdLIDfdIumuvBSnnFoff34k5eystQltwwu
4lrFmD9iL7iN859NcjMPV4RPcpJEZoPaYsEOnQM44M1YQaCiPf+M2PkHxrYHvdgSuxBdVYJNpZb9
zrT1ciqYpPW78hJK6YwBRRdlCm51za0yadF8fXtE3CdxUQIEWQV42nBtjndid0OkmcIBhodxE2Q/
hMwdvNoft9Iuqd9z6216k6x7aDvJvL+0QCtrlXv6HJKxhkrcpChn8/76hZSsl+Qo7lZNWrdjSxgg
K7SbzCXIszJ9VfTH/jFk3FSmGMnJr/NmKBPKMZLeMmAJOdhiAqNpvBUogri+9OWwR6m3cf9HLV9G
DWsRQyvRurClG9/rVxI2FEXCzCNpxOidXEcgFdGYjxymcckQrQc1Q7uPlD+MmEORW++HHRiPvcJL
QuZoRoh349aCJyc70bqGeaaaD9Jrmu5EEUzQg+TzjxaRXVsM8zeRaDcvAibM2mbcKj6wMCTS3rTI
uct/T3kERsQxFQREkKDMa4mOGUxZ8AR5s4thmqQqMH7rh7Hs5p62pANbU3brhyzljO+NL2wT6Zyi
R3UnxQ4q+mwEmNwE8lYFMKF78aUn7twNllQT0QpOGQWW3UkFOgjp3M2zLt535Z1Vv04qLQ/LN9Pb
4qGO9mLl490osKiuXRCndQMF7AVdiQ3UZLuaaD2LTyH+GXymq8VvJWPPeO5FCm6kXusRV/6xsNZc
2GXOLI/QIuDoSiINzW/U33LJV7l2CrdzoZTNaDDinmCcTWVGR2sVEtDnJpCWUU8/PmbLsV1PLQea
/42PcpSRHSyN5k00d0Cc95NwTc/N7aO3i422dbs7eX/4oitqUwSOht7x6/sD2q1Po8lY489q/UBg
DSdoWDLvi7SZcIdfboucEYLo0t/tF4i8+d2dNYSF1vCQrWf2Srjqmu1k7iTzKa+eo9ZTpN9y5rE1
d1jJNBLW07cifazUG3TRIjFXkz9FjxUBGm7abWsKJWvaOpIEJ20boEXETAyx5MK9PHeJOBEAAeG4
zTlo/e+ftrooabu+qYUVH1e5+Uvj1+N7FQI3SPtntfaXGjUyWYYuOoz5ngFip9xwXpg/+l8ovJU9
71N9TI8BL1ljk/O974C7XNyP1/t0eh8/f8l1nfz0JSc6uAXCPMgw800qvQXNr8gx9RFHYCOSIMR7
nW0XGRdUBufM7USmPK6h+eTY6/PBUKBq3GO7Hu4BfBFeUVtPNfM05rcg5piU/eWj7aCfDKZnjbuJ
GYELqyy9VKaefThYGdfxmQWw5JSqsWoTSnGYxXtmR8xAhV9keJJhkeTOuGx7Ol+1w0X30uktckft
dk4YT86sTNuCQdJ+1D0h+Qh9pkL5AU9Gqm4j9a7+4GzwIl6iL3wnZa/hjZ++60nxUDdhM+HtI1TF
r39k6Fe1GHHCwdKvzOA5aV/q6VHnSZ5jOAMaekSpu5c7Z3LUjNLN1fJNPWK6t4g0wY9FzjB97WHG
PQ5DoubqcmZjKsFSYRrMUa/V7AbtQYGc8s1YeDGQPEu0YYfEo1XXgVbcjvEFGO4ZL++6zSMJUZlp
UuadPPlTuyim0EzifQHyiix5f3gwe4hLN4T+wjtmy5/slsZG5CNvZBEtxwdN8nDqSngBwWN4Rulh
PtENrxU+wnDXsmtoG4wOoNmiwC3MBSkfw9n+umnganrj9GBRf5ndpisPZuflq22R035yUOs7I9+s
ri1oWR3nTBGXo+SUgBy2YX7Ftqnm9qBvLfmlLRkkTmDgf7SNh/TOFQoQZbejsuuTV/qQbXQTDv6o
u91vnALKk4jnZbYO5eIKiT2/TMQfIdwEeOB08a8e0tz+0qKrntn9v1zXk5dVL6uwbwSua+ul2V4R
2MRt6dji2vybR+7LPCwY8jG2qZtfRG6torh5O0LSIWXBVsBlOdHDGkMI5EWxiYUOSCx6KnMQpxW5
hYov7IKntnZo2ui9j8XV+feSKJ/b3jg8reNtfWUGn1Rd7dJr5mRBSS54lvkLWfeqD0A+s+xXTY8i
/fjLQcgB/2wIMq1zX93+H+baa5l0uup9/h6nr6DYZ0Y29BTQM7OojDKawy0wRJieFNMutDJluUqe
c4IpZPTAqOx3MGz/fTH+nsO+fQmag6uZVwNacFKhjLFGQkRW0Ij1Z7Lr4fxwKZAg4LhNNvFGR7eB
ZKwFrgajT7k4r1qv9enHA4FRWWpoEXHU/rryE5+VheHIw6SuQe2z1/e/xnyvgukvvVx+W6zNYG6F
5B5LKzg5v8Y/09lQkrN9Y76Owr5RrgaNSuPX2G6qp4sr+plHBWqeSqYZ4A1coSdXp8nlohxLQkpy
4Wjmm2y+xZhWblM6IBtq1ghVe/ZbeJgeKbMZEU0tD7ah3QFASWFyLJpohySzlTgbMbx4ZvooEQh2
MQD9THNJ//I1TwaOGkSI3pLIGFmPYhL4/cMqQ1iNlXns9R8sEhfKinOL65dPPLlv2ax10mIRSyQj
VCdYIa0d9Vq0aYqAhI5dwRfvymdiHrvH+JB78V30UL1Md8ZdBBdPWN+xn8LPpXMkoBbZbasc0mWf
adRMa2JaPTH9ya9yLmiK8k69TokoxEFAnmPn5CUl8m1SuUbrWLVnHaZHaasGoE6JByHodPgQpvsx
2JbdTG0Pwqi1g8Zbliu0/4ShV5OrTW4yb+t202S3knadRdtGPszJDSuxlhwYEpjGHXU1HAhbVUI/
LtRjgtUi4X4XqmRDYSiVbWQcs9HR2wudCePMA7cyK1mckDPp346okqEsYR/DZKMFH/7gz1ceEjAN
rWv9UvfTq3Bsrop3XkSbNE6UBTt5UzxSQ3SFg2i1ne22dIk2alaII+tZbXOG0NE9rY8DwzZHdGVQ
ZtO17McclChRUNADB31q30YCTXS3ROoCWa8DP+60lm3d1zUNhRqElel3T/K2JUDmUXNG2FXpBt/l
y4XV6Iw+Ckf+/37/adxVW6StVrQ5vz/ZjoDVdMb2cv8kDA9BvIO4TIyPPYwP2XjQOBNPN6l2yPvF
luerutokyKwFW+o9BTAtU1wIKvwpUMMXzwjsJPFz7Iam3wrbaltqt7rqomca8u4g1k/j+vrazTY8
FqU7/OQ1RjeU0xFwxH6jUZ/NvNgrZIYU9pCg+HCPhTllpo8X4S2+M6l/ato/DLCJkhwfLQ6eBfPJ
0hkbT2j4LEdBXNnuxOmgS7AzwWYeBl4SczOOBznYV7OXSXt58kECR1PCKuOX0iGllYLPfcWBcPL1
zGY7hm5luVbtt8EeexPeJnp+iI61n5Joy7fw9p0SULzLQGKMqUCIB9/Upr/MrzWjRdyVy5uUH5V+
u/Tga3ndqPcgWmDv8v59L5Uz2xugQ50+G+u78k2BPi9BZpRB2N9rdnwN3Ou+egV8Klm2/p5t8CLB
jLhZ3KKyCRLdrtSF5H6JHJDJzCSh40u2eNP/WslzxDd8LJthNcRczQxg7plcHi5F451rDn35uidr
6Jw3RiRR2twHV/9JPruHkI7pDZ3l3xlR1DRcX3DDTC/B1trA2Yj9kOgy0R5JT7u4K69b/8m2+OXL
nCyv1izWaRAlvAYOOWX16Mp0mT1KdPRnXqfuhO550g/RARSn9QwQWLjXLnEMzlgIeRVNfC7Sys7F
I/R1a07jVenU1/1988sicdIvjlLrCcqacNnljrw42GeBTRQf6hN1NVCDmG4udT22ysXuMwYB2/BK
fzOcMP9b7FYbc/HHm6J0ygpG/vgCbV4ikgYGaGHHb6vo50W9YLY6Mzn4+iNOitXQDKMRR1qP65R1
lJg1hN//j7Pz2m1cy7boFxFgDq+MSrZsOZZfiHIFZjGJ8evvoPuhy7JgNW7jAH1w0H2KIrk3115r
zjGX/OnoRn6knxbSHSLB5ypL8MNB8/UB/vfmnRUOpBwWmWwsNw+43XH2SUI2AM0GADcVKyAQooKG
CuwN6YjsoM83MDtkhIN6ce8zwz69VD84k7vKAd+VInnIukrOStBpcgTmjFlcMwryms1YhPNyXNeQ
ImscnqNDDhSpfgoJHCvwfdUfIAYEUsrXzo+XOluf3o6z5RIPc5dFNT+werX2AsDE0k41b4juwSN2
B7B4PrrfbkXkiVc7/So7BYyGAjpYG1W2a9I0yae3i1/yS/fOe5ByGsDOQzTQ95uQvCyU757D2ULK
53GKUVksC6nZCa+I1tMeJbxdJE6FPnrfPoWuVNjDHSEcKTXaMwFP6+PoTYknr5YxYLu5brq7IOr5
/FaeVf5qKuunOMu7D49/vUHhKXrIovlI168L8VYb8J6WV2gL2oUuy6dHdta2nfOiUmuxgvcKhFz1
4scJIjRdq3bJGSY4pRZXyWxja9JMO3ur36I3XsbKtAtlG2aeFbrZH47JysGUX4x26QfRGux+4RZA
Z33kb7Fz/6YywNqCycmC4xzabeLVzKCha0OnWSTMKaD1k+Y0kTulj4npf/+4ryx35BWf96yTWmRl
U/G4T25nOgXHBjgj7hycvOpnfpDtzL9WCV/QnvMsLZkjDC4rDjFnPchkIntP6vkjl7CPILPjR9mZ
bnGAWLmfEzrONLAN6JZCriGSEzBTY7ghaCeIOzJDb0aFTxkKiGEdsST42qVBeK2qvOCN/XyNy5H+
n/6a1CeJOi/XSGOKpozxACJ7ilF4s5dPI/MWT2FT4TI7Pi/ogFUYqz9hVuuRp7ZeAaMN4i5gsW1D
2DqKaM30cpBOT9d6Cxemhp8v9Oybo9LpTiydC60Urq5SHQsU7uQoky+2frwEmLsiaGIqLJwoeAok
oIc2oXqJ5gn5RoMFPf/JIkwy9ij70Xxl8PFxGP6ym1gLkJgZ9NcGn1i2cT8XR14vaxOOXqj6Rrpr
Jy9VPUQ1dC9iyJ+LdAR5nNtBZsL2uZvh1J1sYH8d6c2yR9UJLh3ejAGRWfKt5D4TAuPQ0YNyNKwK
+jY1tunRVUy3Gb08Q3X+03zlG9o+pgzyYI9+v2YuzfF4gf/7o842o8GaB9DRbAuDI2/yO2137J2m
ssveNQePbxTvw/DDpEn5YqD3N+wRWAvmxsIh8eGheBzWlLymBxeNSkhZOmk29ok5JUrWRmaUvMhX
A82Wt+C7x3C2kRUjpyQl44q54Y+ndbOPNoUz/c5tbYNPFSre6vtbdEFIhPuYbiKSLSZ1tHc/r5++
NQBmDeHpoIqPKQOtsvHF3H09vfZuCN7PXhSS80q+4++YiPntYIMEbU8uHTAA2kDwR/xkSPKNzZTd
ljmMefZLa3xOy3Vv5ySypKuOXbgij0CgtcCgNGfOcifChzI9LXOHDJniJt50xkbHHIVH2Pox949X
ma6y+PV7aQBsEvHSiTJCgvOmaZVLsKGjKnowk1Uh4mBm/vi3nW+UTLT7cNMii1PJEG7L31HRwpTq
6BSZ9pQRGa29VsODciI2cSXq7nF4OVo3SvxUzAi63ZPO4V0hf+Gtbm8jTAnQh6f8rxb6kSraWgJk
jyiatr1tBZh/NXiCVUZPgZBIes0/j9LWwpqFyi8rV3H9VglBbwQp5Wjmh8et0izZeiH6E0X/naS9
R9qQTQ9JVDY6DkBhL1DG60Q68o9744AfkMTZqr2nOoSV+TPMt2QRy7Uj69gwnComlU/eKtMOUVzF
mPqE12NJnUsFB2+e7moBX2hQ3xJ8fXWnsqzl7JDFdypnweyX1b9L2qL94F9pzMjbEswAm5Z4eszp
OgkpyzytIeYbeVme/jgm6zFd5elDQoUCHGtyoyemS/pqLLazhfyMJNRiF8q3gKOBX4owwtPNSYYp
fNtKBCjcTtZhFIO8e56TR5MmsBpvw3bDn6SSNVp4eRFUna+8CM6vordn8WY+bmeoU8YTqPw8MBqM
ySRFzxxvcJQVUGlo+sNHCGs7580uToEqvBnSPdECnSv6+kMpMJV2MnJNqkdR32XCb71/NGnoT0wp
QwEvrydDZfWa9PU0rST1lTjXYmG0JqhJ3YYGK6BgxSbzbHbjYRVqb2KynzEjZ+8RFqJxoaHgUu7u
0N9+v4wv7HS83KrCAga/hyDtrCgfwq6OutGIHpS9HkxevybeAY68dfIgPUxAhrfpr5PoSpa/kJjB
J3LYfJiedQdE24uFOkz0s1/F73SL0RxslU2yAWVOpROEcLWs+Npl/3ytZ/X1FBZzGw9h9EAsbzDL
XM7T/Cg+6bmt/zyKfPDcjnRBGmVIXWldqAAHtPtYXl2/lAtW8s+XclZDa3plDEfZih7SNVa1EaPS
DwtCIiBgTKvM0VEsgxZ0TrUPeVfJA+BiV3oJFwQ7XIKmIiGEaP5VMSuO2WgNQhQ/YH3FXBTfL4i/
TTRAfGbUikHE/NuRtlffKfyt6QqzLxT+EUSamyQbAPWJ7BvtrfpIf4XMLPgwgy8EyS+BaXVClAEN
tOlmqfoJpjDvJIusvWsP9MKB6dNPOBfhVkyjSkFJY+7iVDvaK/rHwu7u8181kyjOShybdy1RXG/9
/vgjw61lDzdHxa7zIH+IaqSCH9sOp6TCvIkwIdBvql1u+P9wqV8PCsulMk/n3A9o2jirCNTcCHkY
efzAhEenpRqUNB/S1yPN2npnVTiifdVykJ4VWC0z9JvDj2oJ4LA/vN6MzPyoeGRlGOV7S8Jz3NqC
yRq59lZoF9fIP9d5Vgccu1FR2uIYs0ZyTpSlzeyEYZT8R3lvVSDGNmEzGR1OOu/DzXS7J27m2Lr9
b0VwEj1C5uglIL/hIG8ZQtrZjWKhRQHjTmjk5MuuUflq6oe1p6K50ING8U/FM/A+28mIxBlXMTMZ
4T6qV0m9IqD0fzgnil8rHcPAe0FRLKMekc9fGmVSlGkqTVx2YgBs5IhGXsbJPWxxUwkYEsucctxL
hp95BLXjsRTudLZ3yaVhk8+3WrNucp9UhUi3jyev7Hah4HGDeOOOJ6fG1XJvHfKXOZjnFQVJjmJC
t5M7Wp1xddf/LUiuxG/Ml5VjAGzc+bagm4FEhf4lbXmvw3SJmIHxZcfHYsK75UN0jjw8HpW1lanB
ASiKZMQt6hCXj6P8QJeTfwgFjhZq17PybDV5jmosFu02Ef6M2X38otyTXejkG0idZk0gTbWL9TvF
8Ibj6pTeUmEX4y7RN2m5mxNyrv7M6XYk6OW4otnZXB1QLd+Ez7WmQaQrsDhmQKb85ZsxxUlR5ZYu
MKCirS7/Nd+in80OiID5rGy5+6qNtzN9+eghlGhiN7oPyUUN3ZbDPGbrax2Nj4nYlwsiBhDwPgzJ
L+Krop+bRa4qHHoii5HoRkFbuH39mFf78P60trYDkIzZTZ7E9UIeudN3vepnGt1pfzzovxYN0bBC
f/fe3EzrCMzVbU7Q+h3eF7wRYKKe5gCWCmM/xQMgMN80QYYKmyhyJpLvK/Ijh/0IInlDp+/u++/z
BcUt9/q/P+38ba/mVO/rmp/WbkhHCEgqwhyRbZMpUAdHuV00tnD6bpM0WL56DYQuS7UBKJB61Doj
QP78GnXrwrCbS7I4wjMElGTyHz5X/kZBLWeduCSiNXO/mBiO0umqKX0ZmFavZO25iYexyVByIlHA
PkRsh8TW5QZaFSc1XKmxWVQGfqdsAz5iwfsxwXg73YjvUPbC42qrZjfS7/J9Ph40wquOV1oil2/q
P7/grAOaxZ0wlBEvcItcGNcuR31bI1+vDlSMooTs/QFGDy8sf2u300p4xAc6vUiCHRrLXQXJ+fj9
UyZ46MKSQqwNEG9xAH6Z+batlRVdL/IGn4IpJWDAG80ASAyVvGTA/fUMCJGdrUlgDgiSoX/sQi9Q
SJti63sw38oU3jGB8vZAWIG1tkj7mbctQViGH0prEn2GOWjHVTGuVAT2SC6UFXs6wo15IwSEhZTR
7TBvC6AYiejmtCUHWggeAl58GtG+3MMcV5DkWyQA7mYMiY3fM3rhhMfcwY1X4x9kFat6N09eqTol
ZfymbFxrXqfyY46cGFTFsyRtple1IX4QSAeUV6dVXRaqi7tk8LW3KHbl/XBnjLtGs1HUMxnNKSUh
ySGLkNDQxB7pjSXJFIbNuSWNVjCZ9dmeRk8o3648j+Vrfr6h/Ps4zr72tUmfP25ngdM0gVSIodtb
hf9OaT8zeFokpuObuMJWi9Tkyh997U04+4CfFCNitMofjaDFDBZgW57AtfPMXfS4iJe7zOnYkk5X
Wh7aUjyf/WQLNwqbKH7tr8gpTY+HyFDlefGkSLj28wfoGsX0FOsnTgNrpadPj1Ua5UWOiFQ3kOXQ
xU6WnI0Mh2JdvzHliI+roQeNsItJy4j4n6riGv+tPTXGg5m+mbY100NWEEkSw9gpmCz20/FVUh8K
5UmFI4TqZ9UQDXraF/JqTGCn+FF5O8X7RJwdY36lwiiR1HTi+4nQmPfvb/2FVhYQYhgUIqg+fBXq
WUtDGtJB0hNjPhgLGs8fQo/0v4TcOCfMgob8p1piIEzy6E40tpa1qlJ/iSLGJ+LEw512esDgbrZP
GUKVMFzV0y2v+ljR5Ge3k/1QW4/WTpywNYIVS4BtH0gCXXXddop2ICcbDMZBDlv/ypO9oIn//LOW
kvGfTmfRKeMktNp86AhbiAJVdxuBM617fDR8HD7ySkpepAHrUwqUJg6+v6kX2pcL2Xn5KDM345xy
dsDs8nSiz2DNTH0Sca1WtzGDMpBAPxdpKsMfOws3Pdk3LOMjngMbcxyseSpR2aucIXQFQDJBf83z
eYGV8Pmyzs6ScECLTs/CmRWO8TYOl42TJlQf+tmwsuAIlQ7dh1py63V/3z/RkFFS94g6DgCo7LXi
dUPPpQX47406O1KmQnyaKpMbtaCiBNmVsw3Kg3UC7jjNmeb7g4zaOUQ+Q7jh9w/po4V1vvgN/iMZ
JkEfFHafXxG9lk/a0fy4GwPmj+mmvY3vKvFONp32dn6Uui1nL6ldiqH2Fy0LymGBl/iFu4Qu31z3
zLFQpSOggIva8TpTpDTBdX3YpS/3AgmnOWssaMZz8fiYkMqun8SZL/eipV+3yOYIcpa2UfWzEP6q
4Z+JVphB1AjeUSUBq6nrb6K+OcLtPu177TaxgF0crOIgYKL5/i5eftUX6TUkG+h9H2XqPwstbzqh
i6tokV6jxUV407pzjFzCJuEeuO3wA1gDYTekapoukfcYixfeaumncue2847SctTcOXzmKHPlAcOr
ubC9k7IAYx3VJ8ems2WYKkdYzHmM6p6363SXcZCtn0gmZnqeL5oNiIIR7DvdK+beFtM/HY3UGiCa
/K5nXt5t2+mHWNHeON5LYdCvTTkYjqTMe7whIWVKEB8dmYBSonyMW7n7RTCYfZShW0hl5Sx5iDTI
MVq5ZkEUnLw2IN9Fz1JyqIBYiLdKuMm6HbOME5WDS5DRMuftSxd9G6bnGg0tdPxA1XxFti0m57aQ
7kNXEx1wKyY24dEjT0+b36YBWa5CAmjx0jd3xfEtR7kjwLE1klcO8D/FubZ70VOWHme9lrPK7qbn
o/4w1z+TyoL3LWy64U4172flpYSBXBc3mXU/kUx8dcld6iBZJghAQMgisdHnUoKxmOM8lniT88at
ljO40DpidptEKwp7gL2LpA9ZUgBaeCZOFLzwy1VNxYVBHT6+5RhN2IcO3OjsrVDb0RTkDsla67XY
zNh0Onxe4gpVg4mrqyKEyFmm5Y62b/6DihMO+bhTaScDL3FA97QNHc8lxdZWpM4OaWhe7Wkgerz0
8ipLVgatF0JyzrbGYcoMoTuiiExCr/OEX+bsSXZPSmrkE9FLb1p0OJz7ooNqf6/txv3oC68loq0b
4qMUiIRuTkZu+8M0eqcl6pfoXpqG5VF2OoXO71NL6mLa7MvIIv35fppUOnkc1ZElH9cm0GAwFkGd
7RpxJfOEAsyeS5JMSR10QkqHpSL3kZ4oqh/BfyjSt1TzVcrasCOpyQUO1c+HY3HTI+Fpza0c3zft
4yTukWBZtQuLEFIPmO/YVfO1wtGSZIjFjUzyADcf/bBXRX70WDwJkPlYFyhApR9Se2uJHgrriuzE
wVWzNyQ3za1RbMQoyMQ7CZzHnjwDYCUHOCZH1lBboEW0HjjeZr8JwoWTRahKbNkd54qE4A+FSa2y
ggzLsEAed8fwkN7E82sCZcLQd4lJuG65k7u7uNtHypMCZVkgaEVo37Lw8UROF38XYwQXVNhvmV+T
ODg6ZGedapuoWQHYTeR0nP/vFpyJchdaEDhX4rU52MUPBAx/TceEhcH9ixu0aZuimjgmgHpcIKM/
RTkYd3EcNNScXn1ANjgQKwNZ6K2fQZF6+KtV38o3ZfeKxx1TzrW994KtYAmdZIAkKRztkN5//rhC
Yc7No16JlHvO3K7Acy9KbhRDsq29ErFkdM6xD/T6TxjdhxqouPkWGDXzouVV5432FYT4pTcdPVnw
oKhaFiggPK3sg7glvPRvh/nWy7rNKG+OA83w9Ek+iogWTM7V93pHsmpB2NWbaa3lq6rXC+rExQqs
YIqSqfEIs/n86yw1HmM5RA5s0Ue21gPqUGk1lSxQH6Km5Jiyw1JQ8HR3itfcg7JxJ0eFxIRihwPo
FkPKR77J1R32gqb985WdHeISAtey3uDKWk975Y5NWORmm7DblpTCRXHvagbtC7/3DJoQJFBvWgIl
76/BOJWlvj4vrv69Q2fFVTxJfVxxpjs0y+QwwGmnZra8OT0SUh+vpnTbRmt1WKfjHY+zonMJAs0t
EdhjPydbWNwo6Cn11anxq2yjkZTmLiaIFCEqHUtAUd9XMRfU79w2naGuJC1SxfN05EzssImMfBMG
DryIDoOKMp1Bt+ikMO6UAx9EdzFYVqnX0TS9ym34WqnQAcEhyFGURfPlwCCpY5OZ+ShgbGcTJwMe
C2/qU3sYBhBQwxk3054CvUztfHvylmsxX7Q/41MmLNP2rnTnhzTgiFxcpZl9fZBcmcwnGxwfVObz
KjlBfW2Ydbfw3bAx27nmSZ0T3epoPqQ/+T26ra2y7l/xBA6e5Grb5A14apnRidwIPRCl0MeTLqJy
0G5QEQ14WGX8QPdqtxeUJ+34Ghl3RNdM1U/mrJyElspmaTUQn5w1HgF8w+kxUt/z4rafN1q8Yfx9
HDyzdKP5wAFpeI9re2KlD5vSulLaXqhWPv30D23fv6VtVR/TOuSn5zsU5VlrG7I93YTjfQTJVt/H
h5RjLeYRj9iZ5k9+c20RXUg64AJMA3cWKMuv+/o4hGYqtVF4qKV7pVn3DTjbN/Po8df0Bo6Fscu7
ir4Fkzn+o5PTTRst8bPIqadNzjRe2tJT6hJGG2A0rBvajxtzRaTPq87Q6+T2mm0Zfs3E1ljHtdP8
lEm0J4CyCuYRV5x9ckQ7D0bcwyeUSr72A7nPkbQxxiUmDmM6/vehCQQ5qI0N717ZOgpB6jQ8r3Vf
L6goP9+IpX/0z5MwstMcHmvBOoi9i7yK0R+piqg3s5v4vbiB4amMzxzLpN6XQiQ1REnbyk3+nD02
k00+5E27S5zspujc6I+euJHk4kNvGFFiXV3Ea+kx+EiE9zt7Cgz3eI+8vRe4Oc8RGRbNNg5Xlfzy
/ZZzgUT2+TedlaFZtiz4NLQO9Der3WI7KjcoC3DU/qZ/v1OdIZhML6p8mrQNXF3iKE7BUv7TrW3t
tPHlVzl2ST9aDMBurNkdyaaUzMaEDqFYR0B1r/WQL3TBuWZLwZZgqZJM5+zsOUyqaDaTaR2a0YcE
6hTPIx4hJms3MB2qh/CEULU3mEYhUXgsog1huCM6e+uZRF+DWRraoAfUAfNPZKoh9reX1CELR9g2
f6pN5qvgtsgoLtayshbZ464haC6MXj9d/pe5wlinx3nQrcMAP0T8Id2ZN8zUXfUp2WiH8qln3/0N
ZuqhPWjb8E5/PDXQ+lylAOgPJydy+iC5U0jPclq0Tk0w4Fy5tucsd/Dzd/PzJZ7XTW3ZhH3LJc4P
SwKW6kX3mUeA+FpZ9auqQsCITSWAjSC/0PF+/P6dvLzjLX1A3cLdzMT38/OVO+0oN0UWomJxFICA
4W6JwUi4JVAcmB1FyAQjD3/n4qvGzO0bV37/B3rh6+//7xWc1S9iYqZjT4+KMZsCVRshlULKvNuH
QXTQ9tIrA7d8aTCuUB7kzHApLdnWEJi+SXwH/7T36tGrRU/PgvI+S+h/UBna1bZELtO7rbVJw61O
zGq/rl4gqGIlCPkzxGpdp/7xqX6B57JPfiZ/YXcgo87JuIIN7mp0opEHZ/b8nKzlNYdAeNSHfDW8
YgupX8GHeNGj6o9vEXpn8LypQ2idfmJCZpHNvEZK9Oek2jGcn9KBU5ffL8EiVx7dsgV+d+POlmYn
iFo9TGl4EA0n+Ymfwi2fGDbIv9nlMfgsSXZEdGTXyAaXt+b/vjLmmdJ27IsjRXcSHhA7jphkcBv9
PGE+s9Y5Ovue4EJnGAhV9cxx08AcrxiE2Bwt2cDIeWpvws3xkVaRi8u7U2yBi4f4pEF80AL+/7ew
59RX1Sf19R2k1qDdtMpKjv0WWR0HdfIyB7IC3PYFv8/3N/TCocqU0b/hQWLwQY1/tj/32hDPVcOJ
cCBMU804t0BePAZiukbZjtIEcI1Y0vynPjtuT8kaMZRV383JjawtyF7l7+IB+h96KMufe/agP13X
WROXU0kzy10RHsybqnNS+tnz+xw6Onnn7uL6GW813RHW10rkCxX95/txtjdM/VD1csz9qHGViQHD
OPVNv42fdG+gJMOZb1v7BT3TQtBiJ02f+420Om0hBojG0wAAZ6MRdYKe0Tn+oWgzriQqfmgvv9wX
lfwQUYO08YUvNtRxJo8YjT6cFhGylNZt3+on8hPvALkha+hzhhCujKXbW3xHjBJx9nXv146+5tfG
Dd0lHLQUzIyK5fOOaNfr9TzD3jlY+Y8SxRvfMeaXPUZ4c98ovzgQxdWjQmJ05p/CVXT8DStC5Ii0
o8Xu4M1Sb6yfIhk6nR/H+/SvKAIHQf5H6+8pPt2mDDGVNYKJNgn4LDXhy/CDRQUZWte9PFzsai0Q
neYwsqZk+iOO2d83lbREpZCqwXmCf5v+qNxP+6awM5gTNjVE9CM/ujC8w8qdc0/WVqnhwIcSabzT
CAxdSuyQIMzZ1gRClRBev6fNysLYpt6cfny/8C6YIhZ9xRLzQ5eQ4/XZi3acpMYQ4tE6TPfRz+TQ
3mJ1yVyOEAxieb/7xAFXQccuurLiJfnCHorYVYGppYIHss5bbp1oTi3QE+vQGTR2n+d203Y/LQG2
QfFXqh6l+Q7tjXKCwxLIoRcrjtDZTMsqskNp0vYnyS4mtPK29EPPbOkXmqkS1OAPWnO/Zp8U+Mwu
VlVzU39wno/vbbTqT9vsT/5e/2qBkILpF9xWwtq6gk5KzwqTG974NcJgpQ70dec3f62fDc/k6STS
THnSci9NmURu6gHYibn/8NKIr3nhCcJughRjLQ4bvJ0hpfwiTYfuZ96i+kQpjxBVbNagfgdG6vF+
kLaNcV8dV2Hv5Num8GTFOzbbPNkPyq1J/f+I6FSjGqhxdcGA9UrJbvcoo2quFIrOy9T5OjXBZBdE
8WLhAZ4UAkB/xP3xGpdP378jH2vofLErMi1kXhCFE/PZ5jy2iaF1RW8d4ukO1n9n+Hz2Tq/V2vDl
ZwRgiJuOD3DqFoLXU4k8dyMHFGtgebsNbUEZ8xfsmnHVpp7KX72XInFAAFUhyuM7BqSBITsye/Yp
b/glEdeHyh9MauIuhEjJiVc5uSaw0OGh/Bxv5s7VgCzWgVgF3//SC3ZEVsM/v/Rsu9enXNKHU4e4
98NMQH8v3GirvGEyvQynQIfH/hKNqq+IhcWU92yAnblZgvkYrDg4YftrOZbShZbAp0s6W6BtNZ3G
02mwDif/P/BQLAAwNOkPx6sqGK5ZzD5KiC8PG7wUNwIT4pcRdW3My0m4tg4qIDvzthMD9Dfz6zHy
wKln4R3PGnhYtDRHljkrQNsppR1wqxlr9ARxac8+9fNOW0UrJjiF3bwiaJ53YBXeVdXNCUoX7LT2
Oky8hwoez/5I2yI6oN2Y043Mq17a1lPT+Em7ETnZELDi9wjINxOZ59rWHP2e40LE8vLN2u3RTRyd
THmI343wLj+kW84MAPnTF2pFGlkbIpoRryuS31INvUT7SLyyj10YyZlLWxL9PolPSJXOnk9dmvKk
qfTK0h3UefAZizniSL90JVUu7mD4CiRrc0x7BZl72uBDWuxH1RxInZvBmuq9+XfyLhdXruvCwJXr
YtTKkFAGGnbepj4dm1kI52Tp4T1j4eYov4qQfz8zW9txJN+UYO999pppCDrjeSwQWSgvVYMOHY/A
vvkLjZxQWDvNMUJHBM4c6u4P5baGDEy9K4Zf36+8jwLv/LX793KXr8U/TYdCzCstHQXzUJIiaO77
ZKfontUdnabY9/FdLwRms60tl4MSCGmsILMvejkZMeylJ1K0f9ejXygvXekrWO/Tu5y5Y7fuapcR
RyeshvSZr3I4BKCeJd3lUEXXOoyCMg7UmN2HuNw/PVDZ/4cK4PNjONs7e8y8stHH1kHY4g4tt8M9
7pT16bf1nmkwPXfRE5+EEgIu2X6ibYyBNTikC4kr4ff3d9i4VMoiw8crp+mAK867rnkXSm05GObB
oIrWGLeuIu1Vq1exsJ5KQieeNRFxPRUbnn4r9Gm289ll7YbHQJ+9XvTzetGjkHAfy554V+zmv5W0
pv4+iWtc8mPhiUbQHG9VLKZZdZOjbeQEPREM7/dgfdq7JCJXui+okl5S635WVyf8eUDwhW1fbbAx
m/Fi5JlyjGfL3O8oEpv5F9KogmM19ZLaq/ObWPYnLTDLFYZmzuVG/2ic2KZ8CfivzpjpGiRL/4qG
AFZJt5iBu07s4PkykjU1aqVRMQ/6dKP1D4K+JgGlzlbx3dInSB8ze9hWm7Sw842wNr0lSlvxaRAu
FnY+ZGw/b1php6VbDPYRJgcmLcNu4QdYdmgGOeHipJBUlMvkKxh0kbQboSSFno4a33/+R9PrstH3
CKRBlf+h3GkwhJjEtwH3hD/pHoUr38ALYp7Pv/hsJQ56HQpyJpuH8GkhqrUB3+XTVl+LjPIXm6y4
CkEPXTtSaxe+cwpcHnYrTQE69mWGFcnD6VRJ5kHa11LQFRxq5js4CR/pLogJSyRdRfVzHv7qEWCX
jaSsa+EwwhmHE9Db6V/emhN5KtOSlGlsjHxTpzvhKVuHv3o5yC2HJLsi4ZSYDfjCNxZxHNYjoy5h
FXZ+BDqfe8lQ1EJ+56ql12Ia4plcWYSXzk0K7xGcMrr8aCjOGgdtmgmK1Zvm0nHxe2vV0j1hajk6
AodKxh0S2mpPyl351wlfNJOujo1JnHn8w/1UB4Ctvt8VLlXh/17QOfqjnvO56DsuyBTZYe34FaWd
MLm455RqgzqiomP3W3ga59HpmtUyLDBXfLbiP5BVw/5Xl27o2kzXhqxf5/F8u8CHg0JTdN6I895Y
PKWTmnVJc7AarzLWZXFy8yNPWf2r5QINp7XUPqIUsYBox7AOt/K40apANQJjQl67kZlrKw9oxIdf
ZgQ1MfhxzDdTs6pyd5RXWrgd9cQ5CpA+vHDoA5XmSEReT+maO3r7t8rSi7+PkYaikzK9eVidRlza
k1MSQ4boXBpvEI1Fx/u52yMZncO/EjPXqjwg1y7lp7n4qUgP3z+or8tSVuWlCSxCqeFrfk70nnFX
xXqo1UtHgHwteV4xxR1dnZOjA8NAwlDvyeSk6X5yggV07aD9ddb58eerKHtEJNmI4D9/oHHzm+ow
dQ0dmuQ2x4um+VbrTZ5eBnS/stvC0brfPcgxmMdGvStqFw7tkRGf//2N+JiBfaoUPi4EKZnCEBFz
0tkXVSz6Y60OQ0OHslGeyfOaf5nHbcl6xyb1H+9yTdhgQDfSyO8t0w8ND5dMU27a0jfqILX8xnpk
biEdtJsjNtrn0+Y4HcLfrW8F4g6xFM0CgK/0PtH0U/skeiDI25hZjAFJ7U9zI9xZI1IjW3O//2lf
jx/LTyPZVkMuA7/l/KA1lFJppkexOWSht/SCtRP6Yy+ObyeFIb2WPWp0AZKgc01znQibkTAqP1TX
Weg3+Z26ZRyRPH9/SV87jlwSk3cy3liHuErPWuRDIiZWn8sNxMLJM1A+5d2L1d8a+qZRVkb3OjW3
p/Ad/1d2myNoCe919UEzNqIoeCUSp/4xp0FbqL8jrMpF7y2It+XojVBFdAeTOQQmh7K7DZGHHNN3
MUSfu29UctjQxchPUfsAOzKnv8zWrtVPNIaTiIlLDe3vynv1Va8pw8shdEWkFw9/9Vz4J5aWrIcn
FliRvnTeFN1L6NR9rfIKk+iu+b0OY1sVebn5Cpr9K/2baibI6RE0lZrezPpuGg9Ai7+//19n5WdX
dXYiTaehVMdSrQ+ZFMyF00GAXB2VfTRtFpO4B6Iq4G5q60ZYFSAQEn9OvSuXsHzwzxbcpxtztvJH
UwqjKOMSaOLFd10AAfkgw0WxdboogOt0x3Kj9yt/6JcZPS8bZSoIOENjjZ8DHohsVsReZpUL4i4m
P2LyF44n+BtuQRlk6u10QpTV7FuKMGa0/ml0It+aeuf76/jamJaRgnIpYN+hqkva0n/851wiTghF
06xpDoTPJTrnIC8qg75xu2yNMIzAZPyE0oqU0SH4lWmHEARFHIJIXk2+9gzLsA7q6EesInD7/sL0
5cGfPRW4IsBwVV5a0gHPKgndOPWE4rXNofxLkT66w0+tIF7gng+b9AhNZDXXrFemKNm+7t5k/faI
Hhti+iEmBPlkJyMjAx8MTgR6u/PSeFveSy8za9hgFjC1OxnpVRE95CoIzq1cv5FfkdHqBNhy3Org
pGK31j0RG2r5rorwaqu1mu0nEfhd+6KDGppoEmiGPaT7Wr+x9DsR02g8E0ZEUwXrWRq9jJXP9xX6
xlVL05V7Y5yNSWZREicTvzffKsAbTE6hHH18H3LhBnU8GbSpn84HKX5ZMv6c0G5EDFpor4Xy56QH
EiZyjIXKcPWpfQ0C4sAAlZpe2kdA83m3QLamMMHmiQQ7ojkONzB2JLogEfsnm7d/PG274TECMY5l
qWl2GCDlESJn5V0TZF/41nAlMh8ZgLTwWs8rLJW8NGXIi0WuS86pnqwlXo57FDkwFuI7Rlq4gDhs
jRviFjir8AUlKe+YOMmj7Kab4nrivPn1qS1XhAITh8QFHf+ol5MlzQiI5cDYl61fivs6uo/F22p6
aOe9KLzgLVDQoQm32O7K+rfknh6KGcaLTeXKByTcRFWQeHSqKOSSOyt0Wv2uSXyxX6FRaKAJCo5G
4G/+GP0faee13Di2bdkvQgRA+FfC0IuSKJf5gpAyU3CEJ+zX94BORB8JVAs3+r5UVVRVJDZhtllr
zjFjqN/YJC0VFD6Clmd9x+n2kq99WLuCbo/zfBuNYL6aorNkeyf/b46yq7xNIQSSHI5/yR/lkHxg
GJca7aYMTh1qzwqMFBkKgkpW1ktNEnNuhwpMvWWPd7Lflmj+/X1x7HfBI4LFBSf+dh3acx7db1YN
biWFTFq7tGeuDHSX2q81I45FUEfeFuJubOJdXw4ISVDYr0cIbHFLSG2Jqwal6u/Z61+XczQJ4yxQ
ZmIIEdVMF1MhksNG94r+roGgn6wyaRuhfEVG4Zd0qLA6dDuD2iUqtDOhZWvaROkmD8mbv9OaO5Ik
0aTVQF7yX3r7SOZvVWFPG0/EomyLqEcc0j+LP5QGaU8gFmo2UNCf+iOPrHUT2i0phC/wTtKSswsc
a6u9DR/yd6qLdfboc6QuiZIfY9JULDFoHAOrp+8YObJuKeFNSa99cRqykRfYt9vgfFA+IApU9sMV
ZQ0E1BdqKDLpnVJAL0A+nrNtIz5iW6QWejPEh9xwkYXTC1aqoyZjNktveiBO5L6xr3nUMFUStwDF
xPubRKviskp3JKIhMxPsiP5xfQrOO7Q+yuUWYqDWv/VwTZpmrUksOwSjFbqMFjNABsx3WS2WCoMJ
9HDVRpbe4vtlk0ot2mdV1khTWpTtekFFiUjiPnPj8+FyvteD21Y5lErgKvlzqD8Ao+FPw05MQtHM
nva6wfTxJhgj8pfi6NUCWvaSGQeXur8bS6PlWvIOEM5tTAqXdWncUPyHD0rC6qlfy+FcKeNq5zK5
9vjfPy3erZb4Yo1k+K4zjoK3FQG5beTkLnLLwE0ALQWvUeZEqB0XALJ+Xp+vz2uTa0+OKUIotJ5Z
cO3KQU7blBvJXQAcsOAI0i4NkOJs5dfzGVkH68xc2ep6nRmvzsevYe2lPTrV/qOzKOLGK3uqjcOY
C13/BrmBzT5AM5STTkk2rSO6qWHDN+bcS/z5XnB/vgPXpYXJGCZ3P9Jisxz0y3gHssWvqvsdkT8G
WK/aeuoOaRWa8+Eu6Q6yZzfiaFs3YjeraYsBPel1uqCkbMSXU/Rvdu27qjUxMtTS487S+MgZ+vpe
KCx+FyWOx5Ep9KBwn4AtXWE6kjc6Mkpl3ZmuQb28QcV2KIgHPAjJ1q93C1wiXvvkSa9xOSeKnRvT
uDp+elfVNtIDJWVM3u/+/bKR1oKVroGbDg7Fhlnp8vUKMbkFk019lQmSnuQftyC8Jx/8oHtWFv1l
7iLAJrNjdYPxgFZ5sYILMzspjJvTL5vX8ep0l1Tkv4CPpmWws5ZeLlLL69m4CjADww7MDTSgUnZq
pDsj/Kck12FVNaukdqgnUwbTaKoP/x9lja8jmda/5LBSklRmoaJRiXAAf7MEHAoR7cC2Pt+JRxSL
6Xv0hhN4Kbqit1KLJXj3vz9/K9fu7MkwJsfshMDsLr9wQy528irSmSAo3cqf/1wcMXBwOWVUB//X
j8Ec38lP71yoJkaQn7kqJzvjLlApslthtUxvwzVn79/6jbfWTiCcTbQ1lE4RbK7ntgrXrMjJL58e
sOqw7QOBB5D3N6KlvxD52aE5t3rNHWFAx/gOVOkv2k+4K9gT4/olNo3WQI1lO7nN3PYtlpYeEaPd
jMblWp83Gdlk/pKzQrwYESMjhrzhhHX5q6P//IuLZ6XZtDvOGOFxm5gaJ89srd3PvBIz34g5WUC6
vNaSdrw8Dhq04Cwi2nvNz3f83upf463/SEw9TRKxWkPhS1zfFVez/avv54n/fqnmZFrK6l4T9Auj
UFbteduRGqAsFdCh9uWt7paoY4HzgosghdLBWujpd7PBAeOrfz1XQMIVVTa1V77C7CyWcWLk/d2C
/G4EFtWmAHSGxiLfs583HV96j+I1eT1WLGJzcgELkMeeAvPh9Ef8djlz8v5/vBf/HdDklqRyZciN
zoBo6KWbKLQvnKKxqPr/EsGlKAILGq3kDb5A3CA2gRszL8b451/dEEgOGj5atFfTtd3PiKvzNa4f
IRDtkffBalg2x+LuPxRJOyKUp1mhQXQhBM5O3eNr99PVJ19FoNV1W/XjV4FqtXIGle8AcIGWWcMa
YBp4NIrThCsVeyPdoOv++cdf863Hj1IZs7v4q4bZ9OuUlRZ10SQ+tgBcptLq3KxKbCwWzLpsA+Fe
pGjbPlXpa+fZPrhMYS+2D+3leMblbT4ENp4NdAG9g2ENHi5utzu4lZrpntGJapYe/CnlU9g8adEY
x/qn2gmRQ1jazz/h+7n+vz9hWp2Q9FRKRF/o7vC+KO+SLf6Ts3W3pFc9HszKe7SsmrZVZqDM105M
7hx5RAQ5ihrc1OmRjK0QXQXB6O6MM3TkhZUXNjqMitYHwSEhWx1Ou6GwqfS1Lxzq7EAsEgAs26M+
ZKtuSiMKdR9a+NomazanLq4CIM7D3UWZIdJ8u3nVVNR8GNrGAPvJYiiZPGSz0bq7HBAD3NZ4XQLH
JDVVOaC9gq9D0U/9/X+Dy38NZMss3HTWbT2+ytNXfdxA4wahRkLS69d3re+NNFFqqbsLsxvE9t1u
8U414lzdLcqlQWiJ/NbiGk7vheY9H/7EK4CScvUm5dykdi+1BxGoSL+vOKrNvEFXxVGNoz11auZl
XZdwC30dmKgnCtJ11m00qa2j50fl8WyXb0yHgoX6TFr5gYNbM96UqxC3CKq155kRXN+asbiAQQkD
F47+j/P/p52DmBSSvPA+to84lGSJYstyAZZiI43OA284VTIeMqrRs7Pf9fzz9cqT2Vc6a1Eqi1xZ
OmkoV3ZsFXzNrv7lzzhvayusXxbLHOfjbo4l981SuCANdTw40KHmUDXZMnu+SY7hJRj3A+dmmUiE
QAx2f6hRvS42YxkhderEwiBCeWfuyHI9aQCeojHEN6xgnLtKjMlr5dJepMX5tFgxyanxo7oAqQ4i
zG6QTI2S83G9mTtHXnsvJ5ed3G3D91Mty+TzSbtTfvtPYDVZbqjKSWcX1Gfzl+waQOOojg/NqQyd
FPewZsOiE2/SitpSgotrW/m7+JeynjVsXa2DH2OjS4aqRR2rC1+/AiWRTOFSAWODmqoC+62pg2cq
N8JkEbCy+vEsrOTwsbrcE5CocJqgTxBvaSaUvtMP63O9arMbicZpdyrEQyDvGxWSNnE8u1pbdhSa
noQ/Y1z9u17aI9c0RvG2NG49V3xRpVV/eZHax7Y4BCnoZv1NQyLbukYAE5d/KuS/SCaX/nBbUozJ
gXuE3TNBEn33HEBCrR+qI57l/i17k3P8dHOFj6u9I7eGCRSb5QLYzNVc33eDEhQdhB1xCyWC/G1U
me1T3ztM/E/BS//Pd1QnfU0GNxVOAXzpWfLi9dfyMQRtQQaFAsVr2jjxskLqWzlOTq2lluvQsDLg
CtxIpyb5W7dEhH+6TYJQYl3uwvnk5+/vwH8vP9mmNJnqNYIonE/V9kMsn9xIBCr9Hp79R2qGe74Y
FOrDk3TITuKzdzPXntHnrj/ZvddF3ZiFQvwdlFxva2AAL2BmoVNwGmNVY5RDgZaspeCRFCwSCuQL
u1bxUC3uBle+bHMa+Q0iG2vgyHOL313L3fa+PIWjmCh5lMVljrIQYKsyEs7r1jJEVz87CmBecjih
ChEE0S31+1Aj8Q0nDGVF6qDNbiDnwF/2t9Qf1W5ftXdm7Q73NDa94/l+eA1QfRT7KLkxCEA7n58E
WIzdrYQXi4b4Mcefm7/B6dSqg1wsU6Jofl5Vrl16k3dmMtv050Jr+uqcnJL3NnH6bRxviYFOltrl
8aw7A70pNgRP3UN+lJ476rMCvTYOrFvCWivcrIj4yhH4mxOg+UCFWE935grejxU4iMo2hunM+TS+
f8sXqCwXcKoJ9JqsxJnfVmEm8ZbnL8pKtETHUIDbkqPFkqDegWQC5P+Lp3KvbsS5Dd3VSjjerU/X
npzeB5NVsD9zty4cDR/j58WhdsR3M4Rvius7o7u2eJQwXSBUAFvagpFYZntIxyPhRzL2ChNaLC7n
tgbKOO1+2TVNhjWZluu8EpJC5JYoKwhqCR6KJaBfss+Nd9I5R9++YmnCSXwXS8iO3nuhj/CrguEq
R0O5veB9JVtF2orQrQBqmnbT/G2A5Slu4nKeCis4X0f1nDmo3lMyPeJs05p33b9598+1+GH8KaSk
qWQamDSBJx8x3dAqWrQBcxhugih8VKr7vj/6pYvptkQ6REEZ/8Gfzi5AVltRtOSW1r/hynoyMHl+
cPSr+F2QyeCDLFoL2H+9ta5shVFb5gqBlS8NUiphWsP4QEeZ76QU28eNfysRPIO8vAVcvcwxSiJl
Uezgn7T5+YP7dnmHackv43jN7mKcxT5t43o1yrs49s6nWl0uaK3TSN6nvxa+JWRr/QLJZhnTBePT
EtjJIZld+hhRdGuw6v0ZZ6RfOBknYJ+qUKo7tWl7rz8P8FoVSPufgAeT/jvRuFjDvg6wleW26aTo
fEr37ZOAHCb6F3Rud3kokFbnOp5i/9hnq8oEWfhSg5aJwVP0+Y0UvGoXmt8gT9+q8tbLTpfzr9p7
YTWMnWZdY3+1amOtITbXxE1cPhTiDRS5tN+E+nss3PFeOBoJlRWPSLTrks6dzGN4LtNtIT1LyHGS
JyW3g9/B4edffF0113UOG6MCSOdERo77118cZfFi6MsgOqXs7VVIxGNzMw5ezNjSnoYXbZttY2qk
gy2IjvRbW14AUFGWKv/B1lEfk1P1RiLCzJjGmeTrJz2OyaCjB59PJVf+65iGQDd6L08jFrPRwpva
0i44pQblH39FXQ7obLKv9yNAsX6WN/2d+qD/JZFgZhTX+72vo5jMd0k1nE2zBNqOHxryLpEyLdqz
B+5Q8cRxVPlH4wBaoO70brTOHvh6zOBAF8F4EV8SthmvUEBWc6cCefztP92byfPyRU7bQ5tHp4IF
yibj/FU/sRGV3HDdnFLX24ikMwDbvwkwFt21xgrt+TnbDVvzcaBmFTnb4KAVLkYe7KI4v2Zu2vU+
RNckHpqkMYch/p58QOI5STVYLdFJhJlsJe+hshJCElYdP14PGDV6FyULhVZitugY0sfE4YgSdPF+
ibcKCSnlclnCFlSsUrMXb+avYqYaooynpun9o2AFNUzT0P1ObeJmWCu6mkIkNTDB6WvPP3jYii+2
0O30/gSd1lGo7gwnMgXoYlMVJz2W3kzHVgXRRr8JDER9OzY/C2x/w6YBqly5ebIVOnQtezUfQ2EX
xbEujoN/VyYnHdz/5T6+9S2Yo3Yj/A3TjdCx/jjcGjTVP9//D9nyTz9v8ukESWKGhddy/8MNiWIJ
5kjEMoalxGteYO0VGH4dOyI0ZWVT4tl0stdwpz9DTrNzp+/d/g/ekb5zDf1ROclQWJ1mW2dL7QXu
EvNbZokC7AQSqbwRohDg25uTQMlXEnhmJIhZHOg1TlrYXL5+/WXk5abeSzBjTxd9k6guVQdqSN0L
X15Kus+77tvmkZ0qUgMAphQhnkDwosK9kBxfIsb922wHy9x2N+h+jBvN+fkWXytTJ+MbqyWfFjE1
atW+6BbRadzkOllri9AUo43w0h6828Xt7S2ZOjVcQxOxGORZm8yzeS+9fFWTmYxi+qGZgi9HBnfp
vAluZaK5jvCg1O7ElnX4s7gzqTsufRcnKSYAcFpsVI/FjbqOH0F4FsFj6ztkC+oiBZu1Co8NR5N5
GCDE+SP1OneI6zJgiM90Hb9dbT4926mh/CzUfqkl3LuLZHcAZ/A4F4f23Ze3PsIam7Vyt9gs9M0l
WTW8uiysmk1e76bd59tydT5Ajph5mt/Np59HNPlgorofE2EYUbQpnrwDng6puJOMDRsTNzn4qwRK
OSdJqi+JfXmSnhBlfkSG/S+HMVlsdK01dUDK0ck7wIJ5ICM4tJT3/sl0/W0IkRgym19vwbLbmLkO
2r2wmeuff1Py4bvTZUVBewsLaCq91ShFaanKnaD1orrx4IApIt9NWeYGKZNLoVxWD8pa3/z8y7H4
Xc/IFD1Z7+nLkiE5VSHLpRABR5LCU1c6nbRflPe58YoRN8xsaVS5OsBdvWHpIR6i4HKvPTWA6J7O
x8sOFzS6l9yzguI5bO6YoFNeGvQvZPHkK150lGQaSVgoiX/3En1V8+IixOkSEs9XCGQIPz4jTdzj
z2W7yb+Q7wthCfMBRMFf/scK0fZvJsPQXJaQ5y83hkEAC2yjjd+tmmyr6Sh2zKeIs/Fb5m3RbiX7
6FUi3hJ+ykoRbTm2UWQFsS2QvdmuSODMu22uO4n4oNdOZe4u6b5Wt3X+bOgs2DauIkJePQ7ELfBM
m22/WR611O6ElcmIhdUgz8xm3+0nvtz9yRlYXjSXuKrU8HRxmUBQ/ZYqSQ7DTSVvOWAEEglG5Lro
W++Jw7Fkkf2IfAkAJeo8NbEjQuOA6SHKJRauFJ2gcDnRcwr1YCzfzlU5rsypOh0FVcLALRoj+nPa
o+xFsy0a49J9MD8VcHHhXbkbUa3gu4JZLdGVRPvjcmjRJSTpyHKnp4G8lyulSeru3ou2DflAVqo6
7Pw4eyEjW/T4iO2OXKezXcO1fgG+l1oaxdnlAtu0d9euhznX0pXKZzKiqXygHM66Br+6Q2gXrsGc
0oRUboTowUzXIdwSyeHsz/qtHjqPDs/M5u5qhphefTJXJuWgyYLK1Y3fSXAQfbcY1190ijhVZCtM
LNkxwH0QYTWzrbnqgU6vPJkePSUpKiXkSYCl4BzL7voYOpAj/xKlVLspwvDs1/CEog2sC4TPn6eo
KxfVf67OzEh502BzO9mR+Lmsi0nP1ZFQQg3S7Yvq8OsrEzz8Hmk6lsqFD4TV0txRrjESzGLhQQXS
6UCE1N2fhyNdHaOn45nsQEpVbusiaLp7/WS+UPNrK5fyvFTZERhYDqrk6QWeSwCd+YdSSEvWfGyB
MxFx0dsZGBNDXQcsr4lcrb0yJiX6n6SsF/lrT9OfarLl8/dEfBGs5CV8wPZskFU28lvB4I/Z3wt2
BqmlS1zUVf1tXFDDBgxmJW/6U2zH8ZHssGB7XhOj5tDRHBZk3nUPbcTW3+rNB6E5Vs2N/Fg/jOwc
gRPvG+BERbEa4qkWK6rDATkAS71yIzJKIHgrInI5cjvFE4FU4p8x3KLfnREC3ET3zETne2WdWwoQ
i3t1bMyjpT7KtzqT128VzDRsSTdEmimP9nDonVZk7k1AgK/42cNtWgA4t1BgF4mb2cWR0vDcR3vV
CR0fl65IGMw4Z+N0n3w2xcVvwL1i19BJTGc7Sxq0tMLM1NRb+FrFttduDfWZ6lkt7hIqBL/JaKGV
t6SSSkU09zfrnrAqUNTlWLGxPxr9zz+/U1eb2ukYJx9YJtDfS03GKEhLuk0p0xixI3Yn2nRbgMYK
TpNsam/bk4/xMMa/K81tzQqMmntulp8dy+SIKyqRYQSElYG5xPngERfAGdIN7Kz+BUSWuEVQ6hCR
MbYjfs4RouToT2u7no0SGy/0+TA1vSmTov6gNNK5zLgpOfDDsxUoVv6gYLo/lZuselRhqRsNtRHB
wvnnITKtnBb5NgLMlaiQ/LjMLrseJ2m20eKj0bgZ1I14FWpUsHjXWkziULRn5uirA+B/xqxwfqIf
g5lk4kWoGv0c+Z7MXLWFPS0bm4EQoZdcumlNmP7Q2zCIWAxZAdWT2RGQGaKn4U4AIyMfdg/EB1c2
hlbYh1hvhYdk1y7zVSzY8R8SyGLZJunvKNziye04/3Wrn99DbXr4mw5/8q2cMX95tbno7gt1SWMt
ZMc31ls0AxIy6MzLcTECuslOINGUhCMmPGnd7fBIdh9hMeKyLMgdGBwOMXZoVXax1x/VleyIO2bi
hF+CouhP8Wd0MS12yRswB7e5Ifq0d7w/kKkoT+wvsL82JBNRxJ/LDvio4F69UUwDoiySvAUm4evZ
sSzOfWLWYnfvxydC0rF7xntfd0MsRmeOur/8e7gyZ2zX5/jeMF9SdY+AHlO3ZmkXfiAR99vExub+
T34V3XLAMrjq0udO+YWwnJRyNOgP5Wu8L8xljr5wRXBgQt0hM5baKR8JIgDkpbvgXrVGwmg8bnwN
kgkGGCqqA3K3uWf+puk4s8n8duNAYRW4ILjL6yJjpsYXT/AUDGvkTdQ8zwFlcnTUb8geUe+gNUrO
/+BkMZbLr242HWxJNMl1ooP+9Wbj0SfVSeJTUFZqtzPFEyzDzko91Pe7Hv3ULQl7C6sYV6T1rG5p
fJI/XHy6U1sQSi0aET+5jbe6vu5sNgxjA72PkBNutTNBt5YGocGuc9u7UZvN3AiuKl0fn9J/f745
+ZS8hZoPccUIal4K81gOxBiJxb72N4QbEYFJT0si/Qanqt3pVgkU+yl29cyVIptlWbXP6Epw4eS3
wM96shzTZVNbHd/k6+h9eU8c2oLKiKdizWJ15pycLMWzmy6AKRIZl8GYb4Pjz/PDlbx/+qMm61QX
8FmROdQBAsMLTBCBcheDpYlXZI2ltNeH30S3xW7P2klMLVLG/+X1J2uTosoXva+4PqULNv3Spj+v
BmTutWq1hV3b6eBQw49TID2NPvcZfftOwfdYaADB6XJPZo8FE+NQ5TzR89mCvG1QvNklIGlWBj3Z
rSHboLIhPWwu7KFsUDRzxedvN8J09w2NUgS5TvrklcpDfyi1Rh2/qExc17zZ5tJfE96FLdv9U4F2
B4jgjMwZRrLDugRBCSa2Nde5vZJsfbwGnwYyeQ0yQa8TWedOkP2CWDVoVvplg2s58TceHWcO9Yge
zu7Yfez+gQ2v+73RP7FYzLlVr7Cj05FMXog8yZQ2Ubglwnrg8qMvjCNilPABoAt90lS+ukJ/TgLA
VMG/NKWawvtCQRAegNMbj6QHe/v/YJEvncMcvg7olRp3gvBuEOnAYcKaeYXHe3M1M326d5NdTZMu
dK2QuXfeIX9g8V95G2VJ850lMbSLt5+v9u0Z+vMrM07Sn6qlpTSEOdJKpv70aPo4EOnPpspjFe9E
5bmHbgaJn7wI/HZnN78Xl4IdRLs8vS/Et8EnbWuWQjr77kwqHnWW+XWeMSJKPjaRwi110eHJSN5i
UJpdcaLfuLiTHO0C9bredQ1l+1K5kQiEnW10fbvb+fQoJh902HZD26vjzdE3Ugka59A1K4HgSqfH
fxXaHptxzKH1isXbx5tms/0nhDJwNGqzcyiuq+bn+Crj4iGHUh1to9LkVW7OcSpqg9bhvW/jtXem
vC5c6lUPbkMZ+0XVo5K9RXaR7YV/UKdjIjb6mxyL/uhfVUjKhEJvEbGhiW/l+Y/QLquUfQjzsX95
jharhe1TJtJyG+sZui1RWOZOsaFgkrAXLta1VVSuuOb4hRd1hOV5nFlnZtBvjxaff+Lk3fcLz8sa
zeAoJi0v3kG0QhkZJVpOVyWCF4CcMrKzZOqKuv2hpohJMum3bf/Xn/eCjPuP6Yf4eTCTT6NuFaNL
Fnp3v6j2lDahRnJH/ZeoshcozLwQOTfraHKXQf2gSBjtI4P5DF+QdEYEvQ3zpRjaqm9J59tWhgC2
CqtnUfg17965QkN/vBk4K9GcKDr1sMl7etbKpGkuXnff3xm/9SNgOKvb8J6SBCRfnIoJ7Y/8TPZ5
We0Cchr+poFFPuj5KWyWpaM80NH3xlBH57yN4JiIdnfgrF8+pgfj/kx4ALGyeCNHjDw1hOH25xno
SsI9HfykWqL4+rlXCwbfgZQwXeWVBr4+NpP8tYtokH1QncOIG/YBpcxqFyUH8mr4GT47Gsr+2a5Y
2MVtdqx3dcZWzumagyCsA40Z3jWFJTWF+JjxMDDbzhXH5fGTu3pFPt34yRa2Gkr5HGgmqwsAeHA5
1XpI0L6vRJG0Cf3gBRhByabmpAKCKHDhOxrSXiZT0wYzswAq06/TZh3524VBWPL4tEahleOXKyG4
U/I1R4gcKPrPd/z7r+y/o/7475/mfKUaigI3Xjfiiv3ewbeA5VskO9xpQLu7EdLqHrCGI25a/Y1A
DWNNW8/2wQjPfO9XeqnJs58qCZQwSPyLxLNXVroC78seNsUKCRuFqPJFZu/AnLVilzvWVNLy91DP
DOC7BzhWf1Dv0lYBtTL5cvpAllVz6BtqGUiSsjU5IfCQvYju123UPqEFXxI40K/k3LlUFkDDp8Gq
Hi732mL5KJtWQsaUb51ROiM4ObIa4ss1QX6xk9GfZp7aON1M3jUDjwcS75E9gS3+60qdm1Xap13X
3IeUn4DPU1vuRuZVT/BA8Vy3RBSclHYbtxabu+Moj6Lyl4Uus5Hn/8ZnLox0tMNAfvych+EKJsdz
/DK2yTdc9bJUCk3L2Cpq/7TavWWCX1AgbXUMTBIdMtsUlpR/bd0sQ/nk+YDBw2NqPNShbsnKMW1u
L+qxFl9kcsEFmMF12MM225G6JLoRv4RijU3YxLES30uEHRfDilBNqDvf2KcyfgVHUF7z9kkKjqMb
/KiOy9drH7yp/UPr/coXu1h8i7J7KbqtEVbUIQdd1I91+5dNX7ttk13KRmfxKrDNinYRtYd+X0cP
TXRb9QRj4nYTdom2/fmRfrfVGZkLKlIMfPlM3F8faYSuO5Fzv+X1h2WSCndUgTVSmi04FOwmmDcG
R/7XkQ3LGrhSbgxyFwggm9txjqvq5M36MozJbj0QYr1KAqHBCA6uE3cwtval9ze2iIe85zVD1zR3
VPnYrPx0zclmJvL6rM14Zz6I1mD+UvjLoUP5DWngjWhHDrituYt+dz768kMn2wvZqLqwv5gNO6ia
8incj5Qv1mq7TUeR3I4l9+JIqism1M0tQsna5YU9Vg3XZUVG45yh8NvbrpHJhmdClHG/fn36RS5K
vbEI2vu6t/KGyY9tzZoVOeeYlmzY4VL+mj2ZfbNioe0DrYlxYPRqTC6a5Rdk+GrdMuGJ1ljmAU0t
0Dvwb6EIpMt6Pglw7oqT/XxUaZlYXZrxiuE9NUkrco2NsqFyuOlumJ5+zXxU393Wz79wMk9G/hDr
WffxC9UXxUKzgC3jtqJkX21GLwj7AOnvz9f8roVgyjQ8PzqR4lUHqqj1ITVLZfyQI+EA4Pl3/qsU
tqBIKp0gQWgzqcy9RmYvOaS8BbS57yubBFJtCTC+zPal70Y0xA1avL5dgH2Z6dBdqXaYoXF5AVOk
7qxpxnSLWC18JfSK89iZ5AUPt4b/bBhOGy/NkUn7Rzvq7+0DWJQ8gH1XjO6zWnEaGEska2cO+u6Q
COdnpbrt/K0AN3V0oc92FsZXYTopUB+SgLdDlBOnS5xAb7ktymrsH0fVWnWFZ0KzgLRkNgdzpkYr
P42MD311XkdOeiAGGraozPnFkh4DR/ibz4kMv+toIzT974gmC1uRIb3MMkbU4qyiv4CAL1xB2F7R
IHie25gpc79/sp001ADx3sDVxG3/1KfPsUOUea+MKbXC5aasb3G1qG8lIdp47xy+IzuHcokqlxlD
B5tRWmcKKqBQwc2vOMhhybxYhDj2eKKWtWZ7PeZ6txeX7/DBBPTJOchkuI1j3X1mZ/VdefPznVMm
jQ4vMRZnWS27+wB8ooWFph0LGYKzcCKbRIpB27axnVkGkMCl8lCQk/lwdvX61kutJLpBuEnPE2C+
+lavRhEZO+fKwVQ2ip8DyBWpjih5/K3EUpybg0m+3rhSheh/lKNntXMIym/Xjk9vwkdj59OmuVe7
sxl3PJvG9dfqTmjprvvBOo3vMF3E29auNxfqqvUb/jrqf2d/XRUoDuZVD9/Npyry7LHMKJnwEr4u
G0NjhLXqXyixwhEhxQPoovLU3nBmd0flDLmIi/VZ2GmEYYd8LIDHUJVG9REsrt+457mW0HclXwiF
/x3PZFHlSMpJ+cyNUVYG4CjLjNC6LigvO3S1/zCb4Dl5/R+EdH6zH+a6o9tQIzDAmOYhKVVaXlqV
UwwESqz3bqqv6CITh7nqehs4Z+fEoZNc8P65kmz/POF/J/T4fPGpTDWpyyZOSg4u4las3LhzhrWI
xtcK1JfkshpN34u9CB/5Rghv8jmQzbeTOTRU4ibHUDiKvV9fAS8dI1S1fOzA+jm5COvMABXkDKyr
HOisql8tQGZEazThvvE+VvH0PfKAs6sR9PSAIXMJZY1acO7WzY3SsA+Kb7Vyl1Oa/fk+ffvVfB7p
ZGvpq6letlkx3ie8so12H8cbulkdHKIbiaMVgVoUTtTqFRuBjtnhucwgxhEWKi5ek/Dh59FcBWOO
i+Dn0Uw+nTPkvi7zmZMatyCmB2EBwBFplxPk1y272Ao1+9KuqKHFuJrPq+bSLR8yWjLaSYfXLHkE
Y5IxKViG5gx0YtEWp44qrpEU+8E+SmOy2Ts7kZ1CiZeasvbhMm/iaOu3ttc5fblj/jXheKxg5M4R
Eq8Ep//5bQoSPYwRZOtO1o6FUQVpViE6SaO9SRpngZRY61510nRpwkjr4NLZPfK5gPCI0H+mpOZt
oFdVtvbCKor6YmjfBNwSyLvsDvvUubqNnKJwAl7wXVWchIcKixUw9eZWF9dVw3edzxZUPrYh0x0A
rzUyQzYrmAwmvwK6ouDrJm92u1VPWrI6L25zvCZH9KZWKxMIydHtvrc7EyWVyLZgzuT9/QDIchVp
44gctCevSNrRANYixA1j9ZnlKgchO/CZ2Gr8IWYunYUbRduL75bydt7FesU/+XiMn64/mU1zWAZF
WHXjKwrDtlHxjhIuaDZbVeFALEJ9hZREoM2SNLohXVd2/tqlJ5WllGSy+jh0hM89+u2LHHXkDbsl
MBJJcn/+jj4EVV+fko7ojhPrQmLqvTq51J12hngBjVMs4FWxDvvmqa9rS/cOyWVfJ47BQqjtyoCW
uEZ0I/96+D3orZWw+c49yCWcuogfEHCl02ppn2CgAeOvk2OQ7pLhFtV+aYxILAVnf3azD002NwPr
Lbbyi04qWxPYlQwIEQG3f6gUdgX+Cp9jQBAeXFS0uLJtmC6VBPY+xrjmDdGbocwc37/ReVEx4lnJ
WMJYi6dAgEXRhPGZs91990JBxnhHq5/Y1ZNabTqOUlrqEFMVcq6UD6Q+PI6YmGyja26LkKO80+t7
/7IJNcKW/wc1PnV8T74+oi9j+1hCPm1XIt1H4nDxRLDIBv7HeNOiJbno993itgmJJcYilZ73fF6h
aQeFnS8sA8GVMM6I1b8Fdk4JVCgUnTXeRTrQi1P/EtwHlydfPOmodAf8Nuxt8DXu+5fu3XsJX0oQ
ETxe47mVHTO0hHcUyd5LE2yosSx+a7t5OzrBQN/9ShZAVkFsIVd7IU9KLl6hwIj0o7Vpbpkw/Jv8
TELRsYv3Zvyo1Xvt8mfBBKec4WQDF03D3taLCJEcThCkdetIsHuQjc+xVbtJs8RjYUg2csFzv/R7
14w2AfEqN95znNsJbOLjYFoSqXfAKKlTqsJzIx6kiob7ubE67aER1KXab6JhQybQGF+4UwEx604B
HIM5ZZXddqvYJWUCLcsKjphduNWeqCgKPv1tcEru+m4pPXMAa4WxCJvGB+S+Tb8RquVo65Vc8r4H
OJWrwSlXdJJXmju8owzSf38kUXGAE2/psRKwHS6J2pTlY/uLIIX0nYxRNNQKGTp38lbcm6vCvuwU
O94UgaP49yBSUqekfGZpsIXQ7pl2OiZ08RskeGy5vVAJRbIGLg78c4znwcREHS5ZmdYYHE+4yj10
wY4aONMUZ15W8M3ij4StWeHPdzKqqJZPNoO3bltLvi9e5DvOu8JrG960AboYrFHBk1KCp6iXFH6L
6DcZCJkGHhIbAtUJpILlK9TfPc7VQHplAlycitriarh96e7HwsoP/w9p57XcOHdt6ydCFXK4JQBm
MYjKN6hutYRM5Pj054P2Pj4Sm+ent7fLdtkuV3EJWFhrzjFH2Il7QFye/iza4Twx6VyJ5vEhnM81
LmDSLgOb3EDdlQgdp4vSZskvaBQ5XpEzpdwMeT335sbRw0sbEjWueJ5dYhgv7RTS07J5+VHsg435
Mg1EtVkUHTMiMlplr3rLNmdgkqDx9FG62UG2toZlG61ywh2Ym3i2Sa4AqTPKsydtEuVxiEBcxHwm
C/dkMUcFt0rs6tKLmTz12qOMTUZW/crSg2+5bWyTsZHhAIaUmDb847yUjucn86VfBEeyb+XV+dgJ
eONB7xA+R0IUaYv8FREm41vrz/uF9NHRHxMtK7pnFdXNcBK3muBOX+c+37GdC+zh/XkX3bOvw8bt
cNDxd92D96zk2zbGkfcpzVbcLTJ0FHMeQSPFSSl8x5s7ubPUQ1xzohwgzqvmQ686fr1L68OY3UXY
C8fiq179CuAx9eHOQ6FILg722Wn0Ihj7jvfTJRgkh9s4WnbmDu3TeaeIT8D8EBebYG+yERHCZE+5
daeKD0V1kKRtLX0KwaM82N6UV3hn1o9TWEnheEA7yRxXqJRNo4SOGL/U0jxmfhHZ58f+sWim9JoY
VBPs+fzr7GOZfV8gs6r3VreWB8eERwcQqzu+8ZBVu2ZYyineD04tLNJoWVQEEfNq7rrsSSZ6o8Qv
wFqfxU9B25J/o4YPPdi2gENEi8OABMBdlafBwoS7gPzg1DUUw6fRW8r3hkyoFybD1c30hr/xA5PJ
AJMMXWduQXLxz76gbE2vULpKvBcH2C+6jgiy6Z3zH6jxDS2KtpJxoWnxF3bJesQ4p3PQCHTQ66hm
bAKGhWxrtctkeCDp5Zb08EplRbdiwU3RIT39bdylqEldEvch35NeqL2I7mActOeSRO3sQR3nZJsJ
a/p3R8lncINvQUva393iz1+fHt23+1BTx8wb01G+r9CfkNcnHSnvRK5jfFPQCyCagJT9UvNfx/Ek
y2sTNqNaYYTJjMAdYvIgQOeUTUFVtejOdvgGLOX2uCMzm3gNtY8ArhOSVxR4ySLdyHy05W7EZDNL
QK6K10Z2YMZCQS8pf5j9WcKBLF7pwxJc60Ne3hagyX/5Jxs4/X5/3hc46OhlYRgXikwlCSXTR/5c
xCvUzT4+x9EfPT1F2segwQ1TkCJMaLgTpG+luUx9apNxlflHPT/EvaM0pl0hNdZeKvnMPbdulKMV
o+WBt+OXf2TxbRDfBC2YtUR0p9IqrnDTYqC2E9VjLVuOLL8ZCels4boh0tCEXT6uxc7VO9IWjsUH
lKAwfhqDVxI3zlCH/4j6ltOx8T6j6MFHIliET5aHzlOaCxDjBLkkEIjcZnTd8e8OkoNWbnpGq1wV
bQYlRJllxpMl7wlB5mLSjmJD1v1atD5CzYL82zklb7MvKU7njPDBOS1iMbmx2sHmDZFZbekcHXMT
1hI3lrfIhg3xCnzaMbnWJAt+WN0y6vaKPFegBb1l3SJuZqbstu2eFK8OzAN1/rbgKnVxsYzFZSGB
6MbLKvvjeS6ex6lpQ04bw23P/UwPnPIXrEmoTM1TBKObe7lZFjrSSLij3lLMnnUYG66AJylGw/0i
43ztt17zBK7XEBKoOlG08CU3lB59chAAIZI74yFl/hzNVGWFmWsvzRUGqa332VEbtaBX7aoKKW02
CYP1Sl3lcKHMYjEw4hrfRUbl2CU13MS4fnQD6qLwo4peTX1PZE73YJxd6Zdo3g+hS4Bvu8iylD9Z
IaXKzcxlZG5UayEcs63mmgfiK9GCOfnvcYlFou29n+8Jj4fXGUMpkXf5OuALqdEzvUm7yexsQvBe
czfaCy4t9aHdTf8/kEonnafeyhP2irEJ9LmZYpR9RwmQPZpO+SmRQoNdOqf6IsPQpV3ADxolfVE3
92rWkN9tUGMfA3Lb2bXK+Jb3j+jl6BIiadl5C9N472N27Wp0m8MUtKXMktVwH6xvnUHX+gVyPHR8
skgwmKTzP88gwTMbTWL0eH9mH0PGk9libuyTdDEzdbsYj0J36IenKl7k1tzasX2PsrFE3ovpp4im
xt/jvTLq1BAc58GsSYmkn1k3QJIr0NZX2gjieh2xH76GP1dpBEXrK0khAS6RKmMpW52jucYiX3dM
xrHKgzLMzvc0OlP45C0N0//nGVn/+vWL/lfOuNk8pZTuW5isTzVCtxKeaM1XdCepGE4RQe8YJGy9
4EMHm/w3ZTuxeissqcZkHdfL9peVPDfxfVovwZH8uXrT7/EKD4sHBIEfuo2oMkm7QN8CFm95SFbu
xz389yigMN5J7+FT0LJQV+hPMkIcYg0aCZGsI7XFTKrXZgBN4E3z1v0wz4hQwzTE+B3A3tJA33HT
r01CO7NdKq+7iJJEmxk8AGNWi4eYm8gTz5h8vVU1gSnQeTss6QNpztgJn24dWAAkhFzkcZda2Eeh
NZLFOwUZnDTM++CXKTwn/iYscbhwxGQtSxlY+SJq3ALTOiLXn9U97iKqtx/8RS0u+XfYYKW8IGuU
7g7WqvraWHxU6w6KRle/iNFj0ywE2EC5jJI7RzIjP0yErMYGDxNSN81ePVqp88h+veu0d+Q8VbWa
8PvgXuXvtDBjh4Vu5zwnIz9I1Rz9pOBq8lGZLOgBzbNo6xEsHsgkgb/K5iL3XPROUNkKO0HGZd0l
8jKIjt27/tIRNpNnmBYikFiETAhKRy/uLG0mHXNy73EzWCAMZRCHYMA7xfDoFTvz7syT5E5ZxCVV
9Q0V9ZWx/s8NcgF6tlYmx+d4lCYW2/jCK5SIKNxJziSJw/of1PO8R7Rs0bwNyxTSC6HAt8Yv02Dq
ov/HyYWZnwgkaPDR/PyKNTwrx7aL5fv6XaTChwrmYA3oTzoGI/xViHvDWmV57JhjSmx6b5fdi9w7
USs5VuWMFca/rknsXLYsfze8nuJ1JMdO2QrxsoZaYR09ZlL+sFFL8lcRBDsWmhl9VUjvjeKEcJuV
kZvqLtUfK+Ou093oeIs79HVa/vUX4sAH1mlMOT0Xn2EWx4KFmYL8NZrzxKUVLOJ0E2BcpS094ZTm
C9E4UOlCh/GEuTkrZ1F57xXr9tyRpLvxClcL1sLh1hDvy//gr3VZ+GeqCtjYX+AYJ7xeeV7Jk8dX
s03nuEcPqJ/uEx2buVlqYcW1mVw+Q9K6finjfLAwpGC6afTb9LHc09fQLtrKQw2b31G0TxyxU9Ca
lntWlRsS2E66CNEQu4ciheBNc4Gjk38g4koL56rp6u1SnQ3WLBJXGXAFpgsVSQdYCWgBjhh2nZF+
t/HHz6TcJuFRMZ5Nf9v52/i94UQbjr61RgLVFUQMk6jjROGabDNTAgew3Dp90iHjzG+9S2l6V38/
MxXvSkXHzfDSUyKOjbozMG0AdbX2mGpvgn2LrZD/b/gEXmGe8HWSEP5/f+tipNtIWkqZz28BHiJf
lGdIXeagGO5QLcWvGOibF/9Uav/Tn3fZl6VSI3r5IN9PFTGuqm7rEzlOchDjMs90y2ZmgBC+WSAt
m0NrT+ZteEUgSfntlXdeOq+f1DmWgY5yg3spT6fA5cImCQoBNNCcOSp+nhKhNo6manJKnN/ZrZOI
qwKxpLU50/U6+YkRbcpkFsJ+S3HGhNVcqjkJJbTQQ+b8M6p8RYVkajrGaSgwMYBRvxrIby1a0gyV
ldbp9EF7C50DqC0WPlN/DCSn0XaNwyueAOOtEdW1pvn7z17shzYsxJaPS54itRpXAKnA0ahfmlsZ
WJSgzhhzh5mo22L/kC4aDhJSb9VZGbukFREzFSA4jCdYoctu4cvTPfHX25G1qchQFEiKF/WiGWR5
2peedF/jc+c24kqrll1x8NCw2MrvyOS1FI76LpaONa64JSHaoQutFmJN9tutyuxrYP/3atgOmPJg
r3k5GYGaqsidmcj3Xst5sGiSJQVsA28LgNXEfLWw7AofBsZkTsRGjmydI0SZIclv7LQ/wabUYfjy
KvsFmaH2eBrzR7nbVt4q7hAFGk6PsdCMJyo4pIVnhMLkN161cu2YQRvzrz/horgcQ0EYyTmYdljv
yOQFW8Yxhmx1fs5wkwBSXGfpMjrf8SHGAEFLCTW5MKHCjfp0BoBkTmbX9yMbAH9h/aCnGE08Df0W
s4h//ha+mC7/9LAvXn2iCW3c4jZ3X75PyX/Ra9nNK0I7bPHO35hr46Usj8PIPMzm1m5J+jIPUGXI
aTjgaC0ZjgXfwmQANGveyUPlNfj4ACLIJ263gBG6G84vnXhftssb6/5bMcE3bIkKGhVFxxvoAnRo
5OhcMFmT7i2REnVqcTIKjDD/jMdxpo77vl6SKTbFTZ9Bztddt0AC3hhOHgC4jm9BsStHyLaEVrqJ
Wz9SJILs940L85F02xuLvbodLEOyoA8Amn3dFN8OnLLoi3PQtizWd6jPI3nGf4iJ4TLswLrrABPc
bNef2pW2UX5bynKEvAWYIiBNsEPNRro+pg7DJwT0k88wFL47wjYZMtyqKa52RVBEybgke5i82Itq
Tij9zvAjUb4fcd7DUzdeQ1UsXtWaHp8wOQ6frzeMnZiGrjQB3+R0AuCGGTAP5wnEZm0Ph59RtTkx
uTncb3xa2rVnSbmpaBMAqRPX+vMm8QfB6PO8ke9BPGvHV451tUww/gDCHYnlFA7dp8TELpWPmvIn
PW+YUmsY7KGxBbdx9E9cECC3MhtImh0B3ro31yycTrGOmEvrZKdbvyN1bY1Ypz6l+n1f3yOHNVzj
KAaOlR8QSePIG7gh4qVfE82PK+rGXfnV1l18kpNQSpWx2J7CRi8+SfyeFMsXQ/U+/kz5g1xFxdk/
xQYg3+vJmhEVFRL+38PjqG7LP2esnaA0kPeVuLhFpr1dV7ag7Idogqjk2vbviCwmAUiYkaNntA4D
Gy1ximFOL9aDymIdTVFSz4u5mK/aY987kuloxUFnegipBgIHjsEBBKjBBIXnIJ7po4PwIRZsv1jL
LRbtKLBnLcS1W1Cu8veVCdMR33jNoMz9O09MiBtdykgKOcFzUAon9Q5BcWxxnwDReLEUxjn4Sxhv
9bO44s1UCDEbPpXN6LMF+eKHWbBLD/ViWFJHZLEty66eLxtphvdl+SFLrqfsA2njE3h1i7hjTEf8
z7f4c+kXV8BQB1WkC+fyNOJSZu5LyRFKF/MAw1wUSb3U2K8dZ5GgvwOVmhioIL4fOHyOGiJtCQmA
lM/G6tnqn87qrwQUxj8KElCXch+Vc42pnmJLa4mb2CJPbqEdJYnZWHIf+LOZ/BIyUAR8vM+fJ7Sr
xTfDOlbjk5djRbMQeJ8pbm46Nqarc/8ol3eytaJzteptLt0VmIGoLsPCuboMT155koUNnYJelJib
zIT/eQ87PSdVnMjCEM3Mi+9ZiqNRCoyiPOnVtipwjEb3/tCMfKTcjfb5d4EZ0ouUfhrS62inf4iM
wn39xqFypcX7uYipQPp2QOeeXIxFU5b4VtPCGu/xuJLEA+7cY+FwhYOw4uEsuEDzkwspo9rifdCX
IWo3eHEOEDFsGx1K4Y3b+UrZPK3LAF4nLnGiYP1c15CmapSnYXkqrEPteOUM2YzTDWuCN6jlqSjO
2qL1CBBn7AoLrp4xAOscof1d2ka8KBHcVO3TP19mV6pnFIHwe2WIMwRKXipZFEZNNZ6Y5Ynphk92
MY1DjtkTkIOqb7u5Oo9roi7gy85vPY4rtKqfP31ZQVuepheGWJ7AOwTfUaPnMpxsSgUY0I2Nc5yl
uZ686OtVvNE/srfzadwMH81bRUsRzoXIzrJtJCFnWceGG2Hz9eYhoEE0sjWO51/Nqpj3H6a6UilY
7phSSTmD1N/R+d2P5/LmzBhdvuGl/FXLXp4SCKQ43bjKUNxclDFRUp/TPOMjw1pU+5NPRjA+qbbZ
Ig8WBsgWtByjP6UEyXsz1d8XGZbAf7Dk8nC89xj0kTuiPdXD5PqbVKsaGe/EYTVc4Gj1ibm2Ta2c
2NgiWn1jC/1jlld2LuwqYq/yV93EHx1DtzW2lSrIb4RajBmM5E6qy1ulxRXtoPXFt1bovSCOXZb1
dSTiVSQWFbZyyfCcnhfWMB9lR0LKBlEQlqDXy3Y3vhU0PUbR2gU1BTbEdbGnrkx2wAFM+hl4EgPw
VJ7dWClsD3y7VB/UmBB05egVdzjjh+VR7TdVtQzrperdNfq9grD0Nof8ikMJfw8hYpibgg1JX4zE
b2eGaiVGZEl9dZoIXAHG7jpK92F6V2Y1ryJIMP6h6B3+yipjFBevsOyiZNqO4i4U9xgFzcIWlLXY
M6gb+WRQ74d2jy4kWAz5R5M+t3itmxTiwZGXPZd2zMb70DZDDI4Y+xlxPxP93VA95JDoztWTPCKZ
lvgGvF2pFW7CCsLoPsDEZJzn5VPq/Y7IFQOWROR2W8QKu//Khacak25Mm8yTL2fCdSpGod4p1alZ
n1cARz3ViY4RJwO7ASO+sSfVRX1SYUAuCcKt2q1JlztZufSbNt/nOLFMiTqj9qsTdl6+E2gnZJhW
3n1y3rfB/eDtCnyiz/U6Tld55Z4TGr8agz8DyP61BSXMzt6sBUvssF0bxWqWUqoI7SGL3xPMiuN+
0WAw0nXHgtG58Uhe/Cu8jDK+I/ZmPCRETJTivlOe0upFLV8MiCTBFLSFXyvEkOEBWFIribuYRMry
fZFoBKz+hjkmIWs8aeah147MeLrVGQgt8zdax7s9P5fy0Ui50aQzlqWLwVtAZ8Bbi0bvT4HSkOH4
iIfsrD27cEn8dn1OVmX/y29fch22t7Rsj/9GRMK10kRFSCch7ibG4nLwMmS+VORhPO3czk3zDfmQ
E6nb4qKD1GL6G0nFq+Gm+utaMff9Zy8qopLbhP3Bz3Z26xT5J/lNA6OwBZ43Nn+s4RgxL3au+xt5
eVORdW13oupQ6BjRYELn/nmT1qKKeDmyqlP8Oc61ufEsopYpZ2Tdb+t9NMnQT709DrPC2zcy8ADO
GcQz2fQ9/3x9XvFBIJRCJvlYkzGmoMD/uRBZqjPKQhaCg8okjIK6p9CPzPID7DARJbEtn9BM469l
MHGaBGoDQgDi1Xeh59xYy99N9LQWVedj5p8gYT/XYniV1AseazELuqBZ++IT11GBU2Zv1r1yH/sL
Ah2SJ2ldPcDMW8YmrhS3MMur9cT3RVzUXmkQdNQ/LALL1c4lNHuJaMgRaOdwe58kBeb9LYjpCof5
5x9+8RK6ojLUUeU3qTeNHNsujkvO2lUXGzN4X0OxLDFAbndN7JS1HcsrHoltvsLc+gPaXclbA3WT
na/rzCZ8l+lGPDoMu5Vsm7a7iOIMxxPSAZMjfaUmLG/dpVeg5SnZBGuGqR4yjMsYpFg2ByERWD9S
t2QNmLoQXFz/IK56IEfMxm5e31cgrZ8/OX3d3667MQrjrky96foWsMtmyjPaqINGbwaw7CEdAsfE
N6GBC0BUPdxEBxtveS5upx65yJZt6+TM8TYcnD7ie4KSP7I9cMitkvlvfODnOi8+9AqkJdNK1lk7
luqGvyxpRlIUVJHuDZUTaBBkixYwgGHqNHgA/8H6jAvxlgDS/BvyZiH8g9fEjYiI4+cDy/Czx9aa
hSC3x6csJ86SWqTf1OOzVq+xjCtmVubUxVokO7CU7CDeI97PtYVsuKp2yAsIAzzYna5vz7AfxxXU
IRMvDVRX2K9CqouWzZRnS/kgPcC8XcBQ1vMd+ZD7lLKPdpL/m7hLYeNx3c8tF87yUyTbgls42tpI
15K4TKi1vuB2sbjLimPyCf3Tx9YvE+eK5pwXeAZoXmGL9H4+IwQpWtTkucjyo/ocKo8VFiQDznUC
NNb/6Jj89vQuLgvDMszes3h6mH7XJAzgYzbPfvVbfOeW/jqfGE5Y+9R8tO5kF881jPEI6njv48YZ
ObVYlxX699d4gcZoYyWUhcpCJD7o8W70F/nBN2Yivdd5RpR3DaXqPtjDw/pFV14XduXNtCefWI7P
Eb5I4lqrCpKF6qT76FH5c2N1V681jFomVzNqUe1it3d5isZWnE7wdBHKd7qt6Avx7PalM7azdoV1
9QfcVPLyhB0Mj3IEl1tqttE4zL653f4DZyo2/bf1XHRojaz6yWCwHoSVD41OcKZd3ZHsx6gnZ+QG
bIFzicqYA/b371tXydV22QBeNSk/Uadc8uRFLarrkPj3U1suDSgAkJ+coHSZMCsnpqjo/TfQsKjM
ofF0zaGT65mGYN/Aw3mj2Ewib9PjtGv7x9CIDzVUhZnTZZaLWVRtNZhmMXGu2Mt54CglEV/DrvuQ
zGNOiTuGr1oJOKlIUJMB1VuZsNNTjf96tVDwOCC1iXD4rbfoH7Jj9qgfgsxRa7sf7LNJM+fiU4h4
Fi/XQXAUH+MdADy3jCGe0UCtu+TByH/F6bEUnlrMEXHiInCdXCU4ce3BbNF9wHLpjknr1sG7f2vY
dsUDhFsKKiZpgRogxiVcICaC5rccIlR90+1eMaKp52Pf2VpAVwtKqcREXcsepvNk91UBtrIUgZ15
9NARWQr++fY/fzNXGxVLUxkuQVrAlOOy6hGNQajOSnlKtvrCmBeLcjmuaQcY/d1uE+XpoLo4P2RR
B/W3JGbOfw0bOy9KfMEAwunsCiuccV5km7J6KYeTNu+UefEWOTCuwKu343ndTxc4bYCczskaVpPp
8pz71a0ncHVNBpAbpAHp7wlbSC5E702w0pi+nlfGXOk/AqdQn2NjNZ1ZVrBStYWPoOPG5Xyt1pPF
bz98carXRdlyJfolx8O5RP21qpM9bbyTkRc1aRlT3U3nBXQzZXXjpV/9k6coH/ir0xj6AkmLBj2u
CpltCM8ayx94W8iDtfyLtZFASrWtp9sfv37tVyUc7TmPJA7py48/qYSsCnN+dcqk4mhWsXggBytY
V+rghiHNb7M5x6/ioNH4LqM6c/R+lcLTwN9WsOUPK19JQGr8b4kbaHYocgX/QtIEm8NYKsj76dls
eMyfjDTpPglz6kFNUKOSixPfe3nEBPmhULC9UG1EWmE878Rtr2y89DiGH11du+cOjhYBvlo3S96U
YeHnDp5ioeRqh+TuVt197YCWvz+PiyIyagUjHwSLw5AzkDkYpxvQN6AVDkS/u9YVS6jhKNAQjST6
TPjIOC3t7k8qOh7qqmhRoX74541xrRWQZW7PaeJiYJFxcRr4laYIpWBMdS0h4KQKq09CgE4B6gx9
iDKzRppDAdb62zg6ueBYkisyFiejyZqutDDbwyWG4RGtZPio5XxEBulQbT5gTC2a8zNJ4Tna4AhG
741B0dWj5fvSLzonWc6FoExNKsxq27jcF6ngxnTT0NF813rHGKcioRi6MzIfrF4cZP8MmIOZzE2I
NSOtVY7r9Y1v/Av3ujzw8JqxCM/CpUK5RBfaulXlsueBTgf+WSX4sThGjumcB/gdxSPhx3R2Hoan
JOyE8/7xNoPAmGqyf1rCxTEzpELfNxJLmKC5eqWaNJXnPWQLIoV7kI03sjb/yzWDYHHzCZ8it+H6
QZsyzgSa3DcB8ZPMtAa+XLdKOxcfgUi/8+NdXTM7+sXnGqL4YGAjTX9WGtyjZxIp6X0Eo8+QDcdP
HC2A5tdlZBckpeY7j6Cdmf9+futUWN3sshktY5bcZcmLqpBUB+gQDeu8cfBSUjA+7JZTTDSu37pz
mwZ1rZmTv7+ji6I2N5r/fkeFi1JnlR3Z5A9CM8PIIQaV+wwOwav5Cw1CcWfs4FxYs/iBZikDJH4x
yYZ5IPqrmOPqvoI+cTMx+gosIdPVEgMyHZvsoZ+dU533SZZZOvv6E96Bl55Gb1+FdFCTyDFC+uBg
cdoJqI7uUjzyYFySNHlo4wOeE/9JTfljMZd7KezLLgzYS9UnwoBZiVEwFirx9g4AiRXJmR0QO7sh
fwDpgLdXSQk54AGbrfKQMEwqGOefD6wrcguLj16crBlpLpEu/3w6WlVPCmwWFGzDnfVCPkweulE6
t9A+/ZHMtVCsc2U2ocSk0vUrxd+eT1OAbL7V48UA6kyNCBPLzvU3GAbSjinpeJ9GG0S+Cso6ca9l
B8KAEEH3n2jWhgfy5tSABhS9/ANYslit9Bey1ldYvZa/9dV9082iCoeMpcFEBVA2Z0g2I2l1Ljp4
VN9VylLDo6J8Dj58EYMpu0ZfCOv6SQa8FTCZd2vlOWGKYwwvefegaIchsWYWpGviAyx0a56j3xi7
yFegyB/P8OLk9PImiZqUZ9jOITOjxgidXNySU7YQ8xlE3Ww/MY6foz/5XIAeT9rdk4ImDVOfNt5h
vaYgBbxxEV2RmFImi4omEkc2CdIvdr3UxkGfhEN1mrJYCR43xWWruUFrQ28pPtGxjJOM2XeZ6hva
DJznF2aPBQOvd71YeVgu+FSXVG/1ollKxcq85b0mT73k5an6fYEXX4Lim1LYiyyQJLFEdmQKNxP6
wPN5nj22S8amaLGbxZSfUOyHR9+tCejbGnh62+lr4PqOMoPQVQ1OfMve7GpZQWmtoKMXTfkvTohR
hZYZJoxi5MSh/8W0h8pZXivAO70LXzWOF57T9+hDcWbuZCf1D40RctrdQ69yA/ccLQLr45+/0ytU
Gt7nt0Vd7DHJzyVJMVhU5eo4z9htbZ/jx6SmluNCnjfNXkAdklebIXyCN2XFJxj2oqNvsNYRg2Ym
pCfNlpC8O2qIKyY2ZWXz2oY35u/X+rMfy7zYdkS5yp0c8FbbOfPllCSF8RkNcXdPlJ1bvaKqTUGr
6DJL2KEJdjo0SVK/vplmcsWec3pe1OaUydgvXI5CxV4uxN5sq5MPXoantzqvBHfCzt7yleoGgFrj
vXmSlVl6Nw02ve0U+haqMzXaiC369gNz8Roi/hQIeX4jD0INXod8mSpkdW7jl9CxblKwlWs31fc1
X8Adkll56jitGcnBQqqPFkhVsseJO36qEXZ1hO9U6nORzVvQc2+dWydBeoCz4UCtcEKORHme6Fvo
PoRHfGSaMYtAlOBbNM8377EruCg5EJDYob2KTC0v3jNZL3KbnstpqXj5TiMYpq14Nphrn1gqJL2E
JISa2ww7P+XkxotLXGokVDXkQt+4wq6k+Fg/1nJxkox5O4goSKf6LCNTzEX4E5BY44bBcvTsSWkD
1bQr0cG5E4msrMEHbpniXTvNvj+PixKor0ZJFId62vcK9/k80pY9MREL/uRt58ShI5d3zOmiL3BY
LU43TodrOwfAjjA1Di2s+S76UasKwihIvh5B4ya1C2gHY5+2DHeNapPi7nk++MOpg/m6LRiP47Ml
Jvgk4Anj/vNSpKtP4v8t5dJiqJD7IudfU8EuzcfaVTkSbVXZwAxwcTjq8fbaxpXja4Tw+NkquAUa
Xv2KyJvDmxJxBQfABYjpSWKrpklenb7itSiwAjQJhDRow7uYPYYEDiT4cqacgIG6UOsF+do5ZhZN
/Dg0+HWgx7O9Xd6sMB21gk2hjtPMpZAf6+h3kPwHNG42LyH3moLvPQu+WG3Qe4YSDxHXYGMn9ULL
j4Od7oy59NvbGvDgJpe0VEWyS8EUzbRPi9Aceh4f3dSU2QO5Htq5/c/v8Gor+H1RFweRFuNyec5Y
lPdRuYjD0PtVdhMsa/n35LGNyQNThdjOpxPewfLE3JuNTaYP7nrkjRAQoJ9vddZXb5bva7rY4uQJ
p6YlJhSqKH6xvcVNFnnSjAmfK2iLrr1DeQEHdpbyrTGHpyPUq3+j2bkKOkFIQO8BKGwCDv8smGU/
MbPGYx0VPEAmvrKbi04Xu2FNTgJq9RCDkn9jYna1Ef7+u5dgh5VkVXlOOWHyfObBht4D/u1IWl1o
6Ux99aBxYXm4pm5Dyja6Ju6YlitS+90MC75aWwJCs2lNCTPOy1mUMgBCDWlQEW4ZLqsFpr6HeH2e
AykVINKQRmftb5Wu5bwlc2BPWRKXD+Yef3a3W6riL/IKCbGQoIIC2964DK7QXfmedKYG2FqSF/z1
GL8NFnOry7169Ke1YcRIf73ALDU373IJP5+HMMarkoQbEpbuNH1t4CGWoErlqCLuzZBtTVtjII3U
LSXeFrMewqspka19TRKstolhi9BYM/kS32DX45lyzj6JYtXEPZljfIY0StZJzt/V+KRJnxG0Epw2
BtENyw32ypKwUiIUMsT5GTOr2ucDvpXqrov2hOPcpChcuaG/TkCqIGQyf6VdF3JY6FUDE3ICTkxo
RNhO6ouqeMza11De4AmdMsObBihps9HIZbUwq3dFjyiJ9sGvb/QjV+S5k1e1OPECvpZzUb8aGU0i
W6Y8NeXcx091Ps3Au2ihnJe5Sw1TA9UyADRW2i1N4VeDf9FpkJMmqgrKNiL1vuia37YEvvxplosl
thZ2mJzkcJ87ROcoc9981rvfHnG2uaPBWnWTuYaeX0GcvjQdpgjzWlkwC8nqlVXOezeTD6Z/8ESE
4Od0I8KfPyBsv3H0Xn1tmL2Jsqgpf9sDlgMqRJn+9XT23RaxNeyS6chVV4blGKj53WlO+Ke3GXql
dkJZxTycsLtb/eO1Yw4iwL/WcXmN+8o5T+teL09Z4tTknU6jDTv7CBdTIcpJA6vvNsJ9rfX68asX
aEQBmpDD6gXRJ1cYmOG8gpuKr3P/BD1cdcxhDTdgctXkyxztUthZ0ips1iYWOYvUsVZhdaO3v75v
vz2Hi30btoZUYq1WUtj5yxaPPLYt2RJ8w+COBJ8PzHloRrvZ+Od/txMuZR5NnshGKGuw1flqn/rk
PkZjGezFHI+U/xLlkkxrDY4GytjPfIHajiQvz1vcPvElcbrx//qG8G38KjAZO12UKRjej6Ec9eWp
YjdiV1PfS/FWwJYBaTCXcWB7d/HOHD0nCZ2kcSEmWsMmzUe361DKBCkUuh0ZNmDhKvZw1eos3IkQ
1YVDiaQQD4s8cNMCful5n0bP2WfA1W7M5KNwkodZrrkEVyzTYw6zK150OHuVizK9I75MUkqcoOfE
pQr+HEeMwlhxgMU1/m3w5yAkrGt8GizLxdEK3yb5/JiHD5R9nofCfHLmI2U9hvEwukH5USYr+pSK
+T93eD3X5zF0VlH3cY8Io3bhV3eDMMzMDpOasnIG4VczPifScqiXpmor/arTFxKAgPS7MEFgN/Uj
0xDtVcWoTALTg5FBoAV8WuVWetQV1RVnqy799wELkPezJEmTOpKlVIXXrYj4tz2hV5tCrLLQDpfk
dLvxnZGtxVXxboyz7hA8GUdrUeFk9yfaNXMeC3ffE/rzZo4NEoLJFY4mOwYNS/3RvBWV8jdWbIng
UlCUAR1NJiQXZVzdthH+8UZB45gi45cx2Sc29GQeuISzX8pD/jIZ8UstNLbShOq58ADHwoNBTB0U
G+u8MPCWH4/TbUuOMbpvqbuhX/z76Pu5xMujz6gGrbFylmi2jJXKVT7PYDCigKe3BitYNQ8pDmzz
8tYPf4Uo/vjILn744vQTmL8ExVnhh0ncCPpTFarAw3dB3BI83UEAo7YC4083YEC8tklBHad4xJiz
UJ9jMIHTZ1Qv8UaxrXAeOf+Hs/Nabh271vUToQo53BJgJkWJVL5BaUlLyDnj6c8H7VPbEsWz6Dpl
V7vtdjcmEeYc4x9/kPulJfIpYuQAh2xuwgm4i+OnOp0joHUERkzKLhD2pvxZp58dpJtEvA3MP3Gi
2g0EnuqZzMnBUd5A6J1cvVKo/Sadnf3Ys411SOMuFS2pOOn74NhOc9u1e88PeAQ1VuYDJrTXOlPx
V5c8XVJC98CLx5+cb2KYYgtqV/bFCUQ4ztC03+D5SCNBQFIRb0ThKUjUlYKPRNbOzCGZ4T/lfgbH
Z1921E8DEavmLiYVfGOX2rw2V7q0x6dK2mm7onWIvktRVyIdm1nzbkFVuVaRTyCMauxMdtxnOEa4
J3hIH4eTJS17w8nkWWEkjoc8ACb6HjKFyeiet34NiXcAPcHEpN4MvvOG98tgriTTjkoHOqcUrLNm
3WZPmbgNSWfGS07KNmXMBgVU3jj6In2t7/zBqeV1k+ywLhPdOz3lq/FfKRZqnOs8d9u6U5R09lQQ
qn1vXEFEfveQ083mX8hwDANd9NmHHmdKmXcVrADzwUK8oS40xc6nCNhFs0zRd6ir9BSRr4HjL28e
pgGmbcQrlWZzcGQIZuvoE0Owaxqw31j9z2V9fYPfisF+GNgsO6E4SeVzr68Kl8ZWXfTOiAjZSTCV
wCtGcFrg8H5T4lfozTgMSCQ/pozXpZVcwcDe+DDnJ9ds/XjlzJ+O0V87wH9umna2A4QypAIFLOtk
oe4CfK/WoPW2cFQc3sV84ZszVdxG5pyTvyU+a2Yt0aZJuAgZTnokgGdid9TCykMueY3m8bvrO7tz
Zx+sVbU5xtWwLTKOa+zijLVI7I0wFzN/JmHa4h7CgF74VCCpAgNM16myAl8l0gs8OtipktMR4Ndz
nL+4zfPQPLeQk2fMKK+1PtJ03v3rLp6Bk1GlGfUg8YwxtXQ34kQJoIh9qmdRt41iW32fdPmYehnu
6t/P7zcU+XWPLAIqdE1CcX5WJuVZmY2uGU0yvaPUbpt5Dh8m2FThjV8uRUQF7+2n9mk81oFdioTE
XkXfvj6r37/9Pys4g27KsU/SSkTjGLg4qsOobN+HkY3F29e9NNPdU4cxkSe/KPGry4MbA1T6DXsK
qZzJa8sHahrbAo1IC1tzKQwnRTgMKHy8O7F+d13ev+LTQy+PcUe975uNVK9F7UXSVp6+EBjpGrYb
zYsH766fLCMLxNwFmsF0L3mvefZcW3fZHp+oqt/AtTyFfyp8Hu9AJWv5QCVr8fea+EZNuQD4PDvS
a28XZDJTrmG3/Uj4oe3dY4iFIwi2n3L3pLlPnJTEDL7xrdj+nYanPMqte4/wtfCpWXrzMbp7N16n
QZa+9ecFxUQffPhRPaNaSsXnvjnoT5DeRKdcGk4xx4HVjxxXfhjznSY+kz6Upn+G7Dm8U28aAcNJ
xu4q0osKpXLmWNS9IxqZBt9JFDul6ZBIM8v0I9ZA5riwDELI2VBeXcrGID9MDsE4qmIgyd/rb64z
FS5XLoqFW6FmKAp8iZ+FYFyqfZVLdLryvnbyxI5MZ9hPeQva5CxE9Dl+2FcdFi5vDN+ueoa/p7Ug
5mXIVfP3r/BhA0Pdyfj5s1fhSO6p5cov1oQPg3I9btsZnraVu7c2lncXEFZb9CeGadBv+xX+caX0
/F/w5n6NaKcP89saz0rk1Pc8IxpZ4zSqAP5ZTm11v3Ijp9jw3kJZmquzmkxoPAlsjijkNnPGzXQk
G/6Dd+PKRnFxo/+2njM0r0JRVKnTk2J+skO3lgdvVXGLbGDqL3HN2WDspmG6V60r8/gV6fPvBfye
j53dkLOdqhIUVY4GFqAue2GDqEgE55rmBhHukeaqSFbaU2veSc1tLP3JCIzoeLPHdin2yxKeW2n3
AZm8c8sugzX+ncDT1WQKuPc5l+To3mjXYnwnqmtB2k7Zjb57K7tTzMXVOzm90782vG938mzDayPN
1QWkvtxJzBBI43Dwwbe1fVrw0U8ZUFf32F+98HTrAICnGAOK63OWdKCJRaSn0M6QkRsHFUMefQkO
/EDRkmIe4CDhta3CxkgfKxwq99m/H91vkGS6PhxQhbhe8TcHVhe6OrHg+CIv7tI5FPI6XqCQy8dF
1TsVSjXEs2FLqkPHkYt0250bwjzMbxuoFukMY3xpnrb3/17Ub5DtbFFnjyGvysKv+CO4K6VKpm4M
YQPa5hIHVu/o8aYJAmIDi8y0eiuQ9JJ0RNLAM+y3oQg6C5IvvFKw2h7m0ok0y/s7Vd8T/umG6Mpw
8yHI8eoUc6pBf7073+7kWY0q4l8ja8S28RHInxxww2ATgKx9jI4Xwi329RJuy9LbwEmZYC9Emf2C
1EmJKPgQNvQ9kaJkwAMcItTr8bmC+EomknLtgV/cvP53mcZXX/OtZm161U99lWV+RYZE4jrS2RkW
NCHMtAPMuW6E2RdtAj4MjV5TrXDCE8JVRWI1nuc25u0Rjcl/IT+7+PF9W9lZvVr3o9u1IU8dxMVY
1QSSC5vRKRUnQZ/j7UbAk1BfJsvQhZ137PVtnczT/LFYZyjhTbpSQo1j++r0/3KV/21dZ7Vq0odE
Wky7G37McBMhmqHjNh9E9wRL2LcNsjImmnRbLgxvX1hrK9yUzQOlKOnTduyv04JR8sy9mrilXniU
vFKwdy0MUSj0z84hvTNLoWm5YZNhqqMpjzFgGuVMvPDkZcAYEnYnQ1tr7gkLQ9wX5ZpQgaZ03Pex
WsACTP4mASDYukvxLXDyajVUC7oWev8n7DcJ7MjvS+9OxW4FUqQe7SY1UkUVs6z1W9V1LPy8r7TV
X0s++4h+/KSzo0yZ9kid2dQp4duxZpW+1ZqlTL2po/bZIDjondjipvvaKnadEkfyZqlrx4RNCpM3
V2UwvMRUuLS7Cf+/dtBOxce/Vnd2zrmp1w5WNd3whbrxEDw/TicsyYgkNSFvmSVOsGiv2cr8HtZN
XkITRZv5GEOHc6/NWNR8sZS5aipN+GheQo9gZ4YJg5Ammocn78GycQvok3kBrw+bSHxT7HBibMpX
d7kLtcaPxZx9DLgQt82gsZhpEoR2DOqXBGfXczg6+C7MkbA5jF4EfQNiFG/rwY6QunVI5heDCfbu
1MtUXlTSZJryEBM68PLvs+P3aPfsbp2XrWHmtqbIAglC6LV5eUut4QdONVOe/MVS/gB9i1acZOAp
eMvDj8YgNW2vvMe/UdSzVUxv0rddFs6AJyOwKykkDONPXd0BUJOLQ4KBv3FD5g25g5uVLuazkEQd
dQ0HzF8MKUf9Cdf8LlropAu4E4NemHsyNJOdugj5O6cM4jsM6mVkjtHaU2p8HTGknovdFcjlUvmv
gGvBdjInD6uvQv3bLxjUNinLqP6fB42akn0P7PIBV2r0lGud4F4GsNcSfC7ttd+v+sXH+H5VY7TS
wOOqVv1FA2JKldUPpCFb8cJqluU9IKbtn0jYeoUloKBdF/StQt6JDrFdsrNF7W9q1ZHr2yuv1cW9
9j+34wuK/rYwNdQ9NVd5oDGYslTeGcYxa45qCfF4r+EWgdmNrf0hsnQe4e8mv5TRiXGodFPh/EBA
wdLAzwtzpMdr0vVLtdKPO3b2QZq+FUmSzx3TZoWJTZo2bNsIgGTfBPsUVcA4y9q9SliQyLi4td26
mDGmYC6tHf0VIT7hzag5lB0+p1Q1BUP65k7LRMcfbKlbD0xA+J+vbSO/7WGn7+Pb7Tz7Ss1CTbJI
4HbWmCvi0bst5L3vbdV5dOc7AZ8HdvQ7Bbo6IWLs5n3xUA6bq9jOheNGkrAUY9yBE6bILPnnZzpy
rrfqqIsncdjX1t5Q36X8vq43IvpS+pZ8W9fr2n0Pu5soITysoDyi7RCGxy4MZnI4zITxbwsTUbv3
wr36JqcnaHaFTLjVwiidorD5o6zcVfD3c5pTSX/H/w27iDg8DsKJQfoo3cj+um1OpbkZpXePzpr/
XmNrOPlBpUiRntgJ6mQmFgShrDL3bTIMjgHsB8y+tQDxKzIBdyNz+pASVAivRrUDGfbxMNbmUKKF
kRLkKQebjXq0bXsh35Xmrg2dDrcV2JwRsRx2rT8NzTYQlj0hCEg1yz0SL4yH8eOKB1Qa03CrhQ2X
zWK4tCP7+bLolm28TQ3Aitfe3JbpkxA/pcpGhi/mL8XoLUGGogsPCLbKYmF5a5y5suS5KU+lcgr0
jVLlNvQN0irTfqMEWKg//fuL/T1stSTTMHBzIZcI849z+KwMCyUVBjU91VNRVPO8AODxWs8/hoeE
EzNaJ2iM2l2yuBaJfvXSZ/1L0w3yEI1KCj6GykNujoI/1wAiAHBgq8yCtegtLeWOnDdwfkaWV06f
i9c3cWVCQUeI6C9hZx17VlEOVnpSiWhBbFutZNtaTIWqZMzKAfmHiXMcsKFNQla1+veNv9BSSnhl
/efqZzWcHieyOA5GevKIXPDu5OpdKg6atpaChRwvx+gAGWHWAY3PhWVo2D0DJYZwfrLifTcTu39l
bVcqt99SKl4GckEsSZIUwqrOp5p6UFskypTIDTTo6SWygPGm4OXDSNBYaOIM8Qwy4JT/zVq09ScR
2lVw22BzBrCYCmgHdFuvDjHxjm5th/VtMbWb4ycR8TiwREs0HpYz4JyYEqisRmRj1LeD8Ky0xiIC
tv73DVZ/l6HTj+HdVkT+/UsXpipo93QrS0/iUnqOVuNWRNL8VCKWZNylSycveAyCd909ynLH4Daa
qY61nLZRM8Ng1FaKmZI6Fl0wZFZx2t7Hl7GMHfHOxMdtFtbLbtirySr6U4i8HQjvOscXt+T9CTNh
8e/fYkzH08+S+udvOTu+NLG1akVLUwolaYGtyaIMgCHivSS/meuaKT/Bt6VLkpk8j9TQUfINPrV7
wX9xhb895ZApaORFUHj/X0cSPTwE5sxg/gtu8qJi7jAWS3TH48NwymDtPhSHJnfIB8IxJL6THuCv
53fpK6OEtNGILmK+sNLqg/DR4ahxLJ+rT+sgRivcjJZROvK4P31vo+G7I7d/V5a38jHfYKwTKI5w
f41/dmGsKU8ea+AywEP0d2f9RifFfqbGaXZyocaBR1H4U/WnCOgXHZaDfNbuf5GbduFw5rJo9mUV
xyTpV8MRAv0OSlZlYEICRZZ4o9pJsErVlS6siAwhhVDYaMMB5r0yB/Yng6Pf5dkbCUL/fjl+m6rB
NAOWEqdoU07nc4F23TWdFBVlcQrURUobauCCghs+kgW8oHG7g12h2MNj+CySyqEiS5i5+Wwm3443
XrwQgAnerb0Mklg67SZLbaZHZuEM0sxvFhIcCmpZhLawPoQ3EISFyAQ1cLoPzsQhWwvtfAwfy3CZ
qliFLv/9yy50KbI0ybwlScdpQzvPPY+T3AuhZvHLPuUNOUB7Wm4KM+WmCefyRzylEtlMkVfd09jZ
csrNd4Yra7j4mL+v4WyfNsWssRItKU6esMuVv6mxQumkAlV5d6ajuLuufRqEO0tctnN0KYwolyGG
g+bj/9etgAKqoENXMR45q8FiI1O6KITEIXTIEm5bwtIQr9LxfKpzAqoSOgAyZRZRx3Ys4+teFHej
vBdXIm6014ZuXwr7n/vR9GD+s5qzxq2k5mz63C9OZUBC2CKxML/eZED4Deb+PTMZp9C3LgJ4nHJN
A/TfS1bN0jAXVFETBEReBHMuzDhEHuLwnIpL3OPYLIinuY2bZIYvgoYjKJtxIf+JaIOLcpkwNrg6
SblAjuGXoKPn7QIiIqDx533VImnotdrIT8FjfB/fjt7tAJBKtTNsRWlvxjODCOfsoQmXBcSYyWfA
Wgbk2MTwp2xhD31zZyp/jAz/dfp28uWYOdrB07+fvv4b9Pu5yrNSybRiHTmKlp/SZ1GbCd2TOK4y
cT8k84iMdtOu25n1rDjaU9U4mY5SaSZYk7RGy1YS5hDaukWMDjL/nBEqsAX5ek32ARptDDAxke3c
Nyu7MYkjiReYbARra5whEHpudqm+CD4wzlXi2dzfqluq+ts2vBXCrRrvTT5DO8EPQthWf6yP4M+1
Pver+Pz1mn17OGdgcdGkY2SkPByOPcrrt8lynnmiFFpknToMwHlpJIALg6+OtCK59q8UEZd3oP+s
4Mvq/FtDm+aKH+ojK+jgrGF/gTMLKYgTUL0o2vnEd+sPWOoS3kIHFugHCaWhTaTn1SZsesL/uBXn
nhekvRNYrFj5iQA8yNwourim70jOROr98maJxb2or/pPfdHj/HNVofB1jP5eAZFsgIsMu883Y7VT
wkGou/xETLtVY1azIZQm9CE637syzRs87/pPrJEC5S2D8l3190ZiSzLJe8sQ+T+UwWoLw6OF3New
B9AfIlW2oxHN9qK8MXoiAEF1ZmQGdTC9PfFWFlR7KNdhjKxGnuG6p/n72th2O2ke0+VKB+3dI96C
jFHcqk76MfCRftY3ZegMx39/f7+VkxyxmiiK3GQdgee59sr38YrsGzk/qeo265x8XQdO3S4r0rbU
t7y+YZtg9m/ZnXpTDo+KOMyq4NE0DuxjqfwyzlV3rRv7iMAst+uoDki1CefRlZf14ueioT4FjqKC
/0X0i0UhscqxyU/ZJ4RJgllmMVI/HPax/w/1LVj2NJ4j6JY9mDTta5ZPFxqq6S797/XPWXxJW8a1
q5bT5zrQ1KzG/pa90x5eEM5bDyT+TDP/jiTfFvn8ld7lAhLHxdFjWiJTQvw6zmB+LZjEt1WU00/d
eMKth4n83Juba4vLJTNDp7iHAsBLeq2N/D3Rmi5MHKFuAtbg5/bzBCnNxvcLbeDduHPvipuKOArE
GXa5FdfBWkWfMgWCxptuVa28K+fChSYSRyIJlj0VCkT/8+69zZEv+lFHC7uMiJS3oVKV5VOh33r9
nRneStF9lh2Ddo9VLpWbU5DkhKFQ8CKFj+r4Pn0wtbht/CvtygU2EMvCEZqsEB7Hr9yrVGvGjOHZ
VBrrn3KxRQkmv/F14EKAOw7v4DCyeW0UgUPsykdwsTTBoGYS7qKTgdD/83F0TW7Uilmnp8ydR0B9
1byKVslRukcjUwl/zXApFg+a+5KiKW0Pur8ZPPzJ7FyZC3/Qqj0QjSUTmc108UvA6EuQ/j5Jqhvc
WfBs/jFHpzXnsBSEdtXnD4P8kHurKF1l/bXP+eLZM1kvKTSxU87J2ekXa2LYBGmHY7At2kQ4FBax
1XsxqmFN7JPhGcIEZA+E5CQqlcsxo653t6W8xWmSGMArO+CFCoSUc7YWnPupxc8/r1RpwbrJ5Tz5
a7jw2Ne73r4P5ilDtG0UbBt8FyeF9sGtl7iulo+TGVNqG9JCthbFAJ8ets/6yprk32cigCSeQCo5
PSYp1j8ftShngqUErCnvoYG+W+pnq+6qdDOOu4mKu4GMbVIXkLqMlTo8mHSbrfVkAdGI+NJUPbm2
eo1sfald+L4mbSLEfisYRqO0mjRlTSG5mM86vrlZAc54FObjsAr6LcWUnL5MUcrBzIL1PWy69lOA
FT5rr7EWLn0KP9ZyhtvKRp+G7TQmUJdDtu1AHr1tpGx6lJmIHOXO5tWH/6WR63ibOsmyRL4MUYeZ
7GRBPeVIbxsX1tisJm/FQXtH3iFSHZs30Cxtn5y18Ca35pzPGgq8x+uelZdOtB+/YHoDvt3NtqgV
MQj5BdW87LfDvGOkQd6Hh0liiO3qkYMsfzSyvyA2Kkfr49WyS/yNIskyx76i6ybWDpp51h/ImSL5
Zpt/OZarErIXrjRZdopI241nIvoi/rx7KPJbojbouwe2BqVexuqchGJAohI5kfTUdxu93I7Ds4Uf
6rDMq1co4qF38sRjbscr6XHc55g1KbNxQTJCUdoTtaX9I23Fubzp6TV2PXPmG/iyrvFccZDSNkVr
U3yNXxia0exFjmIujBvjBi2d+wEaFGMNh3t8MSDHNudDuFRfJH+RjkcEJWM+F6tDCsjpfqk0rJnK
EJkqH5gC2Q9lQjov8GEuol0QHE0dli5hBEWI9sVFC0qgY/RAyJ/fsINuug9s94R84R2u8Zkvf0vU
W6quG/LvFMwcKR8xQibkcUxsy1ULgR4RAvgaE9WBQyR/0N2/uj6fvOf6N7XZVPV9bdg4B+Cjd+Vc
+X8sRsd/DCLS77DLWmuVpKxgeSYDkbOMQg6pf8S60/wL/cnYxPqmyXZGdZvWO3lhMKdBkoqDVEdK
4pWl/HYgxj9G1P+zlLPuW8jCMYpkKK9k1IqfproYi3VJovAUDIY4DY0OU5hoHhMp7uATFQrzWNlk
/rL5AFV2smtjqgvzIZnSY7JJBZ2AoHVWAaWZFCSdmE8maZXLvOY+1o5NjisL2Y/WvZcTbo2Sbx06
emcn3qYoVzXhgPntOO+lgy+vUpPBVuvEr9c+3wukAMxEwNiZbkwY0rk3mO4Bjo0FqMkoPea1xdZb
zer8gA9rMQ0ZZvrJICAnu/ETaVlrM3Gtz4p1U9uNtnY5Tu1/H1gX8HWWY8DPpzCxMJM820zqNPdS
LOWmArlK0NzUHbSMk/DkWju1vJG9UzKJz8kzQLJfvLuQlQnT65xA2Y0cqGzF6RK4GViksQt3G7op
k6liVmdHbMBC7RQzpydUaKnQ6UOpnafplR9wqcL/8QPOcAhKlT5zTX5A9OgSxOko+sF4QrprGyJk
To3Rm3eTQe9I/BftWtLVBdLrdPc06B0aTFuw3p+HQaNZCbQSN5/kK4y3SU6VHPWOeKPbGruLk/wX
cJOc31tvCW9nmEHISql9pxIphrqDE/WUnu3OW+Dw9Er38dsnkE9SpegkBHcaop17/4yaPMR9C05Q
YJIqzYZq10EBryIoJ/3B0DE+yPf0ji7Jpyqbd9hvtvRf8S54i0hlTWiS8X7y31MRSNFJ5IXOJuet
RPZiNQT5eqizldXvCpc4V+KCKAjXGb4Jn81LvlLTHWKUbmFs/G0Z7Hv8yC1yUhl+JsMThkJY2g1o
bw2nKu/gUZNS3Sr3wzo4SCF5KHbwx7/KxbnQEhFGR7A85tbI9X+xImSxUCJRzU8CgJG0E+/Eo7HD
+WHjbgJjIT90++bBIPxtMf5R8ZLa0Se9052OPNVkAw0Ai8N9BYiyv9rIXzrOv63snDkRd4ExqiEr
4/XBrtwb5hbHbmPrn+6ngTwHI/cFBsnlStsrCW6GECNt4VPjGW0Chj6bdHnN2PKCagcnN3rWLwTn
N3EpbDtFqvM2Z8ivmUsxoVReNPOguFVQG1eOj4IaQSEZMaEN7T7bju2bjNt9hXSGfj5ViO26Ngi8
WHd9X9NZ3VUUahG6BmuCv9RxsFgkloWLlBzneRHOSbnIbqpo5+EnYqiO366za15V+gSrn6FNP+7K
2ZkiGVLrFTJYhrAyl6qtrbLRDjJsLh+AMGXNKbD18z7r9rFqMOGPFKflnC2Tu5qUKBHDkcmQVElv
EBB25WtQExLq1Zs+eqrnIeYZMeRpL7YHeUdnVyj8f+5o+XC+0tlkqYoY5emLyVMitP2deQySeQZo
XRZOWRUzNyJyk2yOkdht41HBS7oK7xnWp/6H0N7Xwl8hROPF5hsGhK4Zd1fP2+nun98bMrfJQkAc
bJGi93MjTGJ6Pfrc6ekIRAQruY3LUr7W7UFz8uHRTRlh59YLcvr8Xtu0PVZMu1h3XPcBkZDTXDvW
Lp4KOsRdUSYdQmdVP9eTh2JUdWKWn3qsmiuUsAGZXUT8LgNmqHu8G9wbxCLdUcFO8u+1d/ULof91
N75d/WxAo8RxGEphwrFgQOJwiv5BNRBqxURdpTkTkjcj2A3hGpMi/P7abZAfQcQMknmWoULyiAMy
ppebtLoJQrSZG7Pb6grsDycxlkzCTdjcY0IsCWBzbbuT9v8qOWnqw/71C87KAj8QlC61wmkHyPKP
HFbv2n9HQ7yUevB9W/VwjaDG1foDsCnGcMiGoZ3OJp84BZsAF55xwKkLcDqwS8yzKw5jX1XS2fom
410Lt2UqqV8ZR5rvTlEkGigTZujWW+TfGf1Wbv8Y2kHtVlJikxCOBKm/W1TaTc5JpS0z7WnEEtai
NAUiPRj+wpQWmTHHAWQcdl67qmRGVWslhQpDjvRMDB2PaGltmUBZvw+LpazMjXKBa1GZENJwU+pb
LziqxWQcmRZPsXHHu9VqcJEOOBxB4Xw2Fz38UsYe5lwWEDQJuiOog90jBkjKbRSyezM31F5T9xH0
KbMW9XBnUXhW++pjSEnNwHnerdk0hL+Wd/UtpUD//ZAtAwtpRGpMm34ZvetNZeiu2ENHyBmx2lWC
YTI+fIq5bIY58ThCAu1sz4pLWOPCYmKpmUugdsNztODBjE5muIq9N7naueLS6gkoWuEGKxhLVSJu
qX2CLmmx7RkI/mcMKRn/WvxlnY0LFbODS5cLlag6RrjElNm9xHuvzmH8NG/pS3SndrOS9EdxRsTW
eBORyeUuZAoNUiGCbYdGHQoq1oWAOiQapXY6GT7D456p2fRHmX3Pib2XFKNAdZbkCwNgUYruTNIH
Wxr1VfYuNlQtJ/z1Sb2zllRkrRN1iwLzgn5DEn3iTtDsxDSoj1ngZMLDONrqs0pFK82y0smjJ0mb
ZlMS0iA8f5h7KfboozlxiRDoFhRMB6RgNuS9vlwwX+iPKWp1hjTWzDwE6+R53OBVwOeD6gaLbGit
KIHHTf8YlHvdhIauVhSGFF8kok2eWVlyNImwf65e2sEJxdmAoyugvbLWggM/OlRXib8poq027KQe
tx34Ysld0NvUXwR+PaC0pCs7JtYs202+HfIqfiBScwUT/pjfyDv3SYrmsghFDePTGf/IJ+8Z12ft
LdRRfxPniB45cjbVrfagxLdWt1cx98ucgpAS7PMYubnIJbDr2KvSPK8PQwYxQyPm5BpJ6UIhh7UZ
ZCALy6EJav65sycUAZkcthPvhJf0w8zs6q8R76N9/lRjTY0+F6IrOxFFLRwYc080iJOclL+oj2+k
2460qqXxcu38uyD5JH/s26rOqpMxav3Yr1hVZ6Ox3uiPw34Yltmr+QJPqnMQMyO5kaH5OTKi+/t/
N3GX6CY/rn5WmaSuH+h9WKUnPlREBLKt2pOUgA9yPiwmt4p2BmVQu4bmXWoef1z3rOt3i8GIzKZJ
T8aJWqgGXpz5dKo4kASL+g+sDWWc1ekqeOAYXLSTjyLeJPXSWjebOsKFPrblJc9nUfDq2sLCPZL7
R+hFZjdY0jEfuAZTXCoLfiz4rCwgPH1EA8iCo8fJs8sixndmHMW1C8pku+9TMlDI7BTg+O3KI5r+
yecH1vcX5KwkSI0uKkuNK3uP4W17ACp0P0ga47TxH0maXeE/sDFedOX1ynUvFK0/fvHZQd4UihWl
JteFJBYzJYQKzmy2BSBybW2uHrTl/zhySc2VD5Ukgis/+awzNxrF8CKRsYc1vR3ma+0hRLPlcSaX
toQ9NUE64Y56dlOsZJyVglmwIp/GoWNe+2/imhBuZd88I2YCJfT/1LmdNotmYd016tx4UG6mT12c
odTcSRtjIx+UIxbB+Hix27G1x51TEbpkzBuBwlfAqng2CGv5xdRsSHeyt9Jvc6bzMCqnzZBZBSNa
SB7epoPmiZkC48m9Ze6Ym48ZQVkOoV2aeUifjWYamp20F//OcsRlfI/97FzAE2iWvlv38YN6dOM5
FsTjBxDn9tpk7xLOBtyHyQtojQ43+KzO1rtAj8uJDtkuCB5+lGYajiT5w+gTtDuz1GVDZuOnAePN
NqEDOZqwpDXA4iFI1xYqqCuw3wVHIAJRiD+Ap6vhq0Up8XM3TkdDElQ9IRRzuDUNe+K6dSfRvTW1
59Zclu6GuWekizNiTxtx744r9kZbJkrkpEUITiZUn9bNTvgESJjSJoFdrS7KYS4/u3SSj8KD+tES
N4vri7LB8wKPI/aUaNfQgSFdsaHqM/c56Aekntv6D6HDc/N5eIfgrTqIVzr1tsycRjn5hKGELUYD
3SeY1mgtzGFpAD1urBBvUBCZpbnt1iEdVn5j6Nv0prlXIlIsGwbVN1Uzr/HM2eVvxW4SBMMkV7f5
eBdxTjLdbA9R7riQFZWVFGyx+RG890R8ywYmcMcrn/OFPuvH/T7bRrwANajscr8pIxeg4CXmL6xz
HuyEpRf8N6ZPFzeQb0/4bAMZTdEPtOmKAKXpshBXlTnFTFUkdzOw4ZOeQsQb4DbTscw5aNYVgE+5
tABLVFX6ymmcfe5NLmg+0hLRSkC5D1BM1Tsd2ibRxY4Kx4aycJgPby0U/XemqwP/Za44qE5sv1zE
+OKayz6eNfdMIezhWQKukN8zda4leJcxe59fa/3MaVM73+e/r/asELBiVfYjFX95cJzs0zKhixMC
gLf1TAId3OXP7t/U3YzdaRz7WZ/dUzmbA7nhttAQznlntFt52CfBEz9OjZdwzGjkO3cr1fsBJnyi
YemxY5KD7fHMsPZBuPaaaD4QGGDwAYarzr3RoIBhuGrHBTg/fxmPqmVNfQovSXiKibvEpAApQhLt
0uxWKUkCWWBhAHJ5LyvH3tvvfPXZD+4N8c1kdpFspY4mJt1U1UaPFkH53KYflRHNZGwlXIvAr42U
frj+ToC4ZS1bGsBCXbRf0djmVZ/US0eKJaINYMAKxeF8+7PKPPFD0UhOhndU0kNeb5yhPnbRU2it
Jad4bbfKEvvyMF6ZyoeV3ZbDLAZl7J+mTf46KHVxO/62HuNstBqNeLPRvuCqPWl4UOPKdrTCMV+w
s3wRMwoktXgemCtL2nROces+Cev6RfQXaFLS7spmrF0qMciwV3QCIOXfweatao1YozbJCT5eN80l
TdOGiDdxMQVbb9tFPvyRk7e022WYkLndc1/ftP6iZLNrQIJvtX4n6HcVX7SODyORCPjKWmmDf7Sj
ItjF6jJwRDOdyc1f3KeCdJuwnfccdusqOCB/9+10z25KuakudbRf0E1IeLScQtr07dzUr8uAfscu
cfx8/8lnBWgcioMymPxkS/3j72qE9g2jx9x4sJJDXDzL9ZtYP7T6DhpyHR9L5ZhKpyjn5cVrs1VD
mh1kO+Imrg5V86EEt2GPM81wk/J+C+WqEp5kStqsGBg3Q9AvPiK0uQN5eOCy2oeOY0hztNS/Yv7X
wKGwz18q8eB3G0l2gu2kLRZPiJ3ValUpO6N4jMki1nzOIflOIDRNm+utbX0GyWs8Hhhfeow3iXvx
lRdTwaoG8io2LO9ptiQORmPW6R3H7tUYHwLpcTCWVnlMggdp2AfsZtVbprzrJppCfV1JJyUnfLU/
JtWmUWaiMk8GultmhGGyNuRVjqA5X6Ja1IMb6YjnUgFPGt4Gzr1LcSQrxFHkLSET6cO/z64LMzkF
DhiTa81A0fGrdmn8XhKLuEzo3OLiXhR2sP+VBVK37jMednVzW1iPnrSgSw9xVcnhr69wwMLVvF3o
lGnuY10fzP5DBwC9Oh74DcL/WNv5h5z8H87ea7dxLo22fSICzOFWJEVl2ZZj3RAul4uZYk5Pvwfr
HHTbKu3SRqNv/kb/DS2Tiyt835xjjm3WJOcyY5eTlp1q66gHHsvepb7gA4lN91XyKGYPcnho3A7h
N5fera5CncRPbVfxnUHUaaXZWrv+90Mz/v6o5yImkWJwxU2E9Bfb7zBK+MYysT1Z5h6SQmf+zMAa
y7TFe1VdvFb9i+kF29YbfvYgohbi0wAzzS6Ng05ceh5gw3gdnLhdcFCIH4NV6tDkoE4lvqNeVQhn
oWRBMZ2ojZWGPLc5gsrRwkc/etZjL+4O3YqCQUYsB16T4jOsPzijRcqzIm2sepf0Ly2TLjPcBtYw
GOqlpbxogOf7cVeRAFOu2lmyT/Pnue1fg3Z7FlWIIVvicv79lK64T/+UeuckXiRnf7mEYoOwhirU
21NDBTKnabIJxh+N6WX9EwAtlkIaFgPlNOomCkqqR8JYa0LSIo96S7hPy99Ru0pmT024MZP9vwd3
pU3/fXAXZzY08pNYlUp7GikAp/JOUn/DZi5ds1sb9VYXl1xDREJnDBQk9YKDwmCPilt5ifmWxff/
HsyfbtL388n3wVzMJ7q953YotfY0RTu9XFLWo1mfQ4Kc3LymhUNcNstUill/2XYrJM3WbLPaaBIu
x41k6+QgzMRx4nF64ci4yXRZpbcdnldkhN/HeXF5zAMtUIqKhxbUD2X2GeQuPUxZ2FGyfYDZyZfp
hu1d1LnA7tTguVcf0BNgAhGcoXPGyoPSdGOSKVfWiLmf8J9JdnH3apt0DAg3ZZI589cuL9QJlsFm
GF6ocmql8yeRgwl/FHN7mE2SW2i97bCEt0mxcqISaRNNCOeO6ynxmRIHBgbceXiSGHAsLyeobrfE
h9c/DWXOY6YhoZNg+f2GFpmTUiiS1Z66/E2oV1mzS0ey2jwsI410qMqV8ZMtM15adm1tBjipGP7R
xcaRXQobiIVAAqWHjgzeaBlhd7/xUP9ONCFuUfzv8LSLE5QQmP1ZbY32hNwhngPX2/dpCbYUnnu+
hi6r2mG5IiXNpGDhTsPPqX6AiCQBlKhcSHyFthyZjvoLHu3G6dN9ULj//mKuf75fRnhRcOz95KzX
KmvL1G9L+loJVTZQgWG9H0iBcWkQxPX2PBwkltV+WSFq0uFr1Tjgqv7G07riGf/+tC5uF6JeFEOs
mO1JkuWFXHP3h9T0rOANCe5U6siYm3NqFNJT6G/VyuWmMyEBa5zw+DHY2KQqFmnFUat7bMEP7CP9
5GDvLQ2vnPQFuJOpv4dd8+8HeEXx8n3QyvcZGJp9JksCr7h2e4rh+KwN+rb3dARwOYMpzdhjgxVe
zcH1u5MfPujoYLyw2AXW/f8g0JwHY4oqOQsG6puL9S8w82QQQ6Flox/JNpYeC66vAHSKt9Tx1yMN
itrYSdad9TRz/JP6MQkOAV4OUz1O7O83tvcrnfbvw7lY5jCEhoI1+iRTrENpxiDzNtgk6ACg2ZZj
Uuz78Q7SkNx4+rgEvFevZdkON6wTePfIkiulmx7/62svK4Vk0Vyji3bxwsRqEJuzwjMS8zuRcyNm
Br1etqat9xgZc2UBHT10stgTpKeBhrZ5JKcugDlbPmhAhpxCZZVb3So23RzWxWG/j4Igb6WwOwmi
k9QPDauF4r8PjupiJSoBtnljuzbblREdufuc1HIPTi4hXJ0eKS2RWRng3Jja8+L512765UnNp7cv
YtDG0IvRGIPuxPLfFI8T83pRv+Mbn0Jvqu4l1ba6JSFDFhaNBWFog7nkjS4Horv7GQvwx5tzbrZD
vO8C1jB8qbcEZ9fXry9jvDh++JnentWRxzZ8WNUKnRaJ0ha9+dmL0C3GX2rk6GymNMmdcZ1Qk09+
3nhKV8+wpmxIuPmNv9PljKwd0l6LOjbO3i1pXafYcQbnTwd8ZpiTgQjsDtq0cvDh6JKn4Yq6S0yV
AY+GawtZLGV3dy5eboxr/tb/entfxnWxmg4wYJNKTrqTdATPcx5dSXpGG+TXO3NcgIwQa44Wtj96
HcgFhMhEp7GocgM2TwPavWX0SvnPl7irOVk6l6VuyU2v8PlYHr6M8OJLFARFkMcm7U6UXZxXFFnt
86Q8Z2AnWZ0+9HEdE0qtr9pnzPE6fc49x1viIQvcJYatyec/F0KUWLHnx55xUI/Ve3PfauRvUBVy
AjKjuqXxptwBq7yxsinzw/vXw738WqupSMyah5vjB6W4H2o8XgSyds73Wt5HxEyj4FmDKDmlLxal
Y+Cc5ToMj+dkprLnz1m1F5uN39rQCOnhKXdivFJkW26X/54G6q1pcPERJ2cpgccTdydlET5Koauk
ywhUHkKr4Uc3S7yHDq2viyyS3G9/8kzh0HFal52eyhN0yJVqYP3tCpu/otC2YIDq6lU9ITM54hob
QzI/AYgsYPT2J/2nTwoydC9rFxSFi6O94tyXuOHnefXvP+uKQez73Ln47uOcUtGYMHfiHaaTqPyY
Ogtr4ub8ntSL4RR+lE+IUiKU1skyGJetBcZ6aVYUz0DbLVrL61VbfETzFhYYuN3sxtd3xR01j4+Q
FvZhSfrLS9KOfmrAeWVVUB64hs77Xml3mifXR8oR+na2Lzb4G29ageY//O+Z+Z8fvrzrJ0I5mlaY
dbTiUNoV64wCGZtsNlfSmxUBQmjYumSBJOPWWvx/mWr//emLs6ScVWHYZ/x0XDye809/WpvTcW57
9Vxkkp9JgV1QX5H7STmOLv8EufcpfjWCZxOLobUxACFk4b5+nhx2YU2ypYGaUfEeDPvYMaOtru2S
0GmjByq9Z6Kbm3tpgPyyOUuLlqo4x1VnVNdKt6+HXSY+3Zhwf8tJvr3QP8SIL5uh3MutoGv8cTgj
OFNJnjaclGod6IvkQXblZNtLS6Z8/OS3XpTsyPwMmX+O5dzU5d6aW5fmSDXRhDoLmVuoVZSUko76
THQEEDGEaWm60F+rTeFJ8eLfT+D6VovkFkEwRdi/PJmZ2gqG31fdqRzX3RLknTrwxa2UkdSQ2hNc
Odudzztiz7Dld+Su/Sy8ECOce2MY8yz6a4J/GcbF0ttYwmBEddmddBK5yT4atv2d/qrZ5+Ntpq5y
68cuVs+4Mc8WS1mH0j5YYeQo3SJyVHGlYMgK0foAU1do0ixooKr35oay+DE80jri7iIRo8C9oy1X
kXTwp5OVrMXIGRMavUimbjyUq0e1Lw/lYjnsw7KZBL3pTqZ5msjTEYc1lDnJoROuror0lXZk/Wq1
D6hXOJztm9gFXJX8b0UE2MyWioFHU9WLFSATLCNpkmmeIgvfUxzlZws8R/LOZBCA92ItIuSZCKLW
NviGqFHJbwU3k/OPswXz5kV4ypFqtw/QMzJO2ufCUbo1WbejT2l+cfv1Xr+ffxnvxRlJof3WWWPP
vax6SARgSJ4k7RRiJ4clZXbdi1YTKm9if6WTkW+qfEVjEA+yJrtStxx4y9n6TCwqRuqEqm3m5F52
85n+3XNj4fkyxotTUq9GWZpKXXeKEETJ3ROmb5K6bYZR25iOuopq97btf+JLp6ZJgrn43DIja27H
tkCDhERG+GCEy+Lfkjhquv0bJRoaZ46kLHvpQ5djgJbvXbO0QuTWOXDyqPn89/z8v3xH/50YFx9t
mga+7OsDf4S2lMnixaIH8U3HA/I8h5KqhL3L1acv7vsJ21H/jmCGsxMHqh9N+xnEhwaZ1lyYTnxj
kZz3mrLMxFM9/epX2uO/h3r1IkaRlbBoXJfWX+lq06REKZV8qhBH5SNCheUYxTGmBszCBkzbI7O5
lpaasVBpKyh25jThSjceAKTrnUeB9sZJ5wrtHkIvuv455vGKC6Mzy0App3IuMPheC5RFzcki2OTV
MbG2oXwQrFWibnrM0M/dCV0aWKJC34jRtn47R6R2vJhMD3+FMdJK7iufo+hi0BZ17cb4znqHJBQO
ghR3/De93laUSAgwqrim9NmrEowLgESS6qDW7Pp1e17nNPcIXrFvPPRrp1S8JpiINYkAc/1inQ3l
Im5ESeowMGeTW3SUbOxA8tR9HdvoUNbC0WgRev1/Ep99ggrh82x6kb4qfnOsVjwhWRu/1dWth3+1
gvF1XBfratulRalMLGhV4MgkkiSbqVqp0x7CIkUyu/QEexSXcbhUSg+RppBzrF5qFfFhXh0R5t1g
ObxZq73Wa4KC9N+nNT/NL2eRQleGaYrl7jSC2Gx2ml4vetoAYvXshzivfsplvuhkceHXDpJMn1jC
2Fj2XPhkbYWMwSh2BkCYRcvWoJ7icXOrcnBF1cCc/TLAi8KPHo3CeQyU+XVOLPS5i058HI/G+b6T
D6rohRQ0BnmRKfe0lDF3r33zuRl2hFiFtPDT+iG1DuRX5T7/26Z0ysqx7of3zDkfZdn1rceqPcYQ
jO3sVkH5CsTs+8jnjfbLo1V1ta7TUpyPedEhV3eyviVDJ69WJKgg8QXzgM6Xs50pL4Zu0ykuch/F
WPR8VDiyIg9q/PgmP6pUlCuSphZ4s+Eeqsf4AKvaX2YxaOCZeSinR71Y1+XqTNryut7NpIZbB/Ir
us0Z7k0pkFognfM/Bdcvf0zaZ6GeDGpHVAehDC8oXPr4xdw0yGrcblVYzjTQAJc3SbZU7JDD433k
hE83Pu1r+9fXQVws/U2olWKgM4jGaUhs0aO1MS6zac05AMnSWN7FORfG+wEx8dxUvhM+gxllaifh
s5R9UqzHdwX2o9yJwltR/LwdKHL1Mv91hBeLTzNEQaQqzFYwwi5bv0Xi1keIyva8QFWYYh3PToXv
UbSnG9Qc6CeMP/iulGrb5BuVO7BTPLDxMlQE0+dfEAw468kLIdlWbG7ev5/n1Z7p19FeLEl9aCr5
VOpzxSt6sPiKc0dqN4a/UFFDg93UOIGLs2F51CjKPbWsWjmXk3v/fFcMW4KT82Z1xhZdKo9+cSfo
v5TqMcm5phCD6EbDqkGdSjKatEVeaMjr3NpaIDXiHxCcB6ql4horjiqRMbonh7V4ju6kZ4vyu+4q
kV0ckN+wu8TPrIHkOgWdLXebFjZhRABS8VrS5o08Fe04Ks1wHSOniOGlr0TfE84eyK/ba+V8PLq8
Lnx9XBdrZRtbbWYIWnfq71FGpmx8SxGLV/ySN5sOPR6NLuhCdAJttVyV7ToLH/B8ASqdsRml7N56
f1e7HF8HdLE2RlPud0PLbIvXxSNlAaxexbiVzFWUArg46tmpgXxU2mBaY3KI3fpA182J9v0HqIcp
dfRq1cNT9fiXguehXOomwNWTzudzU4Jytb0GDxdLoSrqpqFcPLygrQrhPFhsfx+NU2cnAU0znJdZ
KCfqyxC2NqUNiZmPUhV9BhYwoGiFiSd2rS6Tjzz1VGt5+6X+6WP89VK/jOviGQ5mK1tTyLi0BVGD
ZvGrI3EFMON6TuoFU6Ut8Ba0+VEUjkH7/3BxuHoX/vpgLrYJiUB2PZsfTD7O+ZA9u9bo5pQrTKAw
KWk0M/bvdyfcDfFasYdDDdaRytitK/m1Ys+XYaiX/UW9arLYnJ+D+kCQn1tVR7Irl2f/YQ7o6JuV
Nqw42xU/Audmb/NaCfTrb1/c9YYgSNJmpKcVPKtU4AKEzB5nt/KZi4lXjDufiiAk0/s5gLd46MVd
Waylz+TtdtKMev0xqEiH6X3R+rpYwPOYHIIiE+ZN+yy4lkiBj8WqP/Vo3RVzlcH/ZXUpt4HJuwDR
M9w3E+T16Zc+PPqmOzV2ru+TcE2Wks+dafagob/1x7tA+bTk+7CkSRa72cT5U17PdNp7a4rtuHw4
n2r9qOd7v8DGdij04P9Fhnet8oTijeuILCtcAS4ugGPiF1IiBf0pQW0HBYPeigURZlHVqAIhi6yE
z2Y8FtWD2iA2lmCDJMW6VG/2Wv4ks/311X0ZyMVOXhWxNgoDA4H2LzuWtde7H4P0XAqnAZensgtJ
RG1WJWtUHL+1w9uZwDR7tv2J9/H4kwayOWzk8j0YOTd3L3ioM4LdUicJ343sc4Qk/WyhFatWdCYf
FQoVwltbehUmsnTfC1u9Ce1AeQphPPjwPy390CjbftXdkttcccIqHJvm/yC++9sfHOVtTM4Sf6ai
uIq1D5qHlkfe2u3vAW3pZKO56YhyLe5U2vPyJlUIH1xBgwKGakur4NOE8gr99bEniwqAHtI5wuPS
+0LlANRsw4x0sEMB0xZLXf9YStuq+9Upa6GmW9VKzuynCYndOsWK6oiam1g/Cx3eWqov/OpeOG9n
sfhTfh+6NcBHW4StW2G/LfP1qP1o1aMKfVYavCJ2/n3uuFYr4VIsWtT/DBDWfxrhXw+TxjgNQ6yC
oFSoO3hq9Wuq92awNKSHVHSwIGb6XYMRUT0k+JP13RCvMgrvAYsCjk630B3I3F16OIsPrfIkQIY6
ww85qDfjjOdpeDFNdSwENOPIwVT/ApMF8tlqu64V2RxaQh8gKU8rdXaxzeJPzZ4+QejduL+at37z
4lAWmlFdBfNv+nvmRo4WQV4o0UJD5KgvhNfYxxO4YF83aGvZ4SMxFMoGF/z0wTfdnSkWeuf3Elb6
XEuCia1Om5RW76p/ap/Oe/StO4S+MGMwEESttgj90/gaY0lV3Ib01uJFtihG5auO7CMMdBs/cKX8
INHbecaZ5Zou5nvhUX4hM1EDVtytZdWDCXfukEet2zkn1WnrbWPs0LZmk2MQ5/DW1uClF8YbcR3n
fDFuJxIqnm5xlq9t5N/e1cUBow2GVtR7nhuIRSciaFhczWmQwDJna2EWePgk0Ix90qgBbnXrU79W
6wEDAEkFESJhvZcXJKsTMXhpMT+/TJmzi2Epevl6YlUt99lTLi7UYtHRubE2wbpzWVidHhQTSuJf
4njr+7piWFW+DWaeY18+sLxJlUFVUhHxRhUB8LPROAI2jPn4OUCHDlgiRVqcNWwei67dT/2CA0VM
1An/jdRDV0rtjJsolCEQ90+KtCvNA6T3Gs9AMDt8wl35MrwJgmOmxKm6BYHi5Voq1wmtA7JdtS1d
SyaX+WMMbZGYhWZPCmYP/ZTTHTsqtlNvVrXUG6wKLQ5eRXf51yYLqf57Ga8FStuBcp4hyKWPI53E
CbuiJ2rYWyvaiYOrVBszWymNXcYr6sNgzg3+LvBJ+qMWbnUMqlhwKyS6vOjjVO4n61jQkZbGFx2d
cqfs2Md9wVUJ3EbOda9QSW8wAv3Ixo00fgjKOkQDuRM+xWMxLuCREEOrnX/zD/2wpDDT9R8RcY2g
AdN9KTxIUMwo7DLVRRshcVj+9CnY9LZ+13MPBRYZwXWz8enqj/wmpb6Qnj6RzaZTFwsjuNeeaVd1
DyE4FsPTnuNtXB18ah0KDt4FFBSWaXwj0zu3wcrY+iS31asoW3Y5haFFQEpCJT9a/p1U7wZpE/NE
/X2NL7ZaI1egtJXi4TA5bzvUcVUYCKpBjWtRIi6e1jhm2SgkbVtJJCOzwqxK7IU51winqIzFoDs6
COrRLXcmOHtFxKq6GDkGD8d02kO4Z+c1CAelZQHQmZrqUlAWY/JIKk9wvjWrrxzNsKpjZ8DQgCzp
0tMwJedGDSbaH+F4QEM/OLptvIy6MzR7NHoaBmpbp7zI52/H73KFccXnOE0aD0Hqnym+wZX6IsQ3
tS36laoEnERVkyF4S4QlXxyq6kwo/aRSppP8o60Aw/350jKbeSkth11HaugMnEZVq5s7JVr2KoEX
dxiR8VunOR9DuGjYxDB5srnLJHxFBWW/U9geBmVlPWTxNpDwwDshjIbCjqsFb6JAZSQh9KAolK6l
Zlnrc5w6Hjwr3pbZPofrx6nAf+jztQLzo2QaLAg+KfZB6SqEer6d3SJw6vqQpzaOvKStF2gqTXUz
BLdQiH8udhd7qAlgE6KjLiJqty7W5SYp+qFO25F1Ge4s3++cKKlJD0N30EKXyCCdauOTYeBPltaJ
eOwVerR+9YMP61wx0W2Io+nKXySRF1aFIytktjTrrnto7H6r/JKBrig/Wm6ssWOM3Y3dWJrP+3+N
HoIcPkJZ1vgLvq+knSpVxbkYIV6jYOF7OXtzOm7W3yuiN9unKd6RFz0KABOHW0aVK9QkpOxffvyi
p3TW5YjLacePk4flBrBopx9F8WOkY7OOVkqpOKQJtHcJuvJ8pQcbXbPpbKOgUHCui/lj4SUISkbt
KaRF3q+pi1Te/9IvNGWVijosbtK7Lj/LYPBzrYqk8VQAPPhg52gI/F5Xd/TkM8AdsWv++gCWGO4V
TB3raKn1ZNj9+0D5Bwz611syVLSKsjLXii/u0EGSDUPQxBPXCRoblU1NMBkALMdLwdVr+ZAg2YfJ
EdJvcdSlKTrC8xymlFF1ArasP/EPQLdsGDnpSSyXecIq0RC6pyqrWwXtq3szHRhInBLPjXrI9xkV
h6I+lGk0nYJ4bWBPpBn8pj91IMXmFEUgGnTZcBYhVmKoSurBHnBvPK4r10BsTyZncIKv6AVdfJJm
JJVFUwbjKUJzYMk7WdoECJ3plgEso7Tv5uf1SPZVsBnEt4nbli98WOYj5prhAfEsfko704l42RU/
LJ2sBBuYSXuPFz2/dVW4VkQHQgWGag5r+NurNQmhWHaSMODjBZRTLfHmQ3zyjKW0FQ7c5yg6vwjt
XWW9me2bwY0itlgE7xPz+VypC/H8VDriUkPSSGxzBEjdd7SAm+NLw84ls+lrxAGG6l303P829/4T
APgYOV2M9f5mY+qKAABUlGKIpjmHPVx+KOGkKILVs5QMZ/KGe+yXhbHPPAsuyCJFtja6RseBlYQt
68/le9Q4iXu3wmuuWMEUUxfVuaki0w2+fPmBXw9SKQ/jSTL3OsG+I0HpnCU2cxu3KHB43ypTXusd
fPvFixJbYBaBMmosY8wzzn5hiaUdWKZT36vagV3QcGun3gEq7Ury6gr7lpb56iL+9U++WB6EWs9N
OsbjqXTTR/VdiJfjE7wysCOVq2wC2ibaqnkKb/lZrtzkvv7d5kVJreR1B8r8dwtb7KiEvjjaTkK/
LZK4Qyui4eJ9a3W5dgv69psX+xX90KxLFXZb1YMuZiw45dvwhr0PACk2rzemQ6ciLE0oS90oIV5r
1X377Yvtqq55yT4z/KT53IFE1/DXAwmaLCdzmipcFge2k81aHDsgLkfjZa5GE/BIKhdaMvx+MNpG
h5BbB8L8XDO31vqTiXvm9kcwn8kuN4wvM8K8OLN1k/r/H0pMch+wQucsfa6/7u/mINB4RMd+881c
O0l8/cmLO1koNuMZXfZ4spDzQ8KNUGRPj3O8pvqYLhLNZVtKbuLgrm43OpszIVkIrQi7+b7dTL1x
ViWhHk+YHF1lmWyllf42mndoZeZIofFAeN/C11ax66PY3TSfNz//a+f2ryO4+MOHQLOEqGEE3VJZ
sjknruCG5jIk/83Jte1cZ+wI7a7T10y98Qn+qST99Z6//PUXm22mQcJTqmb+HAhVT36FcBSoc5Bc
vpbTHY2136kLCYKdv8Fi6T9XwsOtF3+1MvD1778o6LR6Eeq6yN8PMkrNoKlwKrFVlPnEq9hEKDP5
IBcOq/6uYVWocmd8hUhjeLfn4LWGEULS/06Gi42/aVOFYDMeB5f5RGKFyFIORjTQCCCE7dRzOnLE
7Hler0w0V1p3QKRiQaORUFntfRoUKd3IedlKngPscLf7/dffGC5O9kiLM4p4sVYnpVjo6vnMbBGW
0ApkO6DukNz552dLfVbtCumWU4FzoqnLTuHl1a7rjuTqRD7k4JudiWsnJRNs8LxlKiZ23O9fT8ga
nsuxnpOHm2YzhovKSQmw77E9hPZ8BNGRl/q2vNY8rbTFZp38av4XWDrIEIMzI5BWxaR//H0UWkHy
hKCrM1qCY4L5KqTL/nznx2ttWXuRp1BjwoLINuYATBXjH0CyOiRkVIFA3t06x1w7QHwbzcX3bBWB
TBNBm5+JiqhnG2yghO0ku13npPzcCkz+cyy6+IS//dzFKxj6WtX6kJ+rXmsoBTI5suSjU/dYRIbd
PxAXFv/Sk1VMANx5O5t1P4rzIngvQrd9jgkjWUlwlQrWnmzxCcUOmPtPCgVzXtaa8kquL8hWpRHz
228XMAgUHE4Psu9BS0EFhJ9HdUE9kA6ODIPzb3d2sGWIR2Ev3ENUgxxj2vG9WG4AbdQ/I3NpRFuS
alNh/e8j+zWdzrencLGIoBtq8qjmKcC7oIFAHB6qkdaOM7t4NOF5qxgA5waO4hWyZ/XcXu5cqwSs
kC7M5bjC8A9NvHn796i0K0v7t1FdrieRMli5wsRMftO2lNRdqdzTujkjX5iOUMGJ2nNRtSrAaxJH
g0VKaAyrnQy0aoH3oq3dJPBmdB3A+gKj7GJ4MR4SUuyVRbfQ9tIh1paD3i1E61jnS8Kn4nQDGnuA
qMbRbXztHaGcPaEyWjTzvjff+vauTu/94VfJ68yHheUIN1x6fxqhf81HClEzY8WALH9xwiJIoZY6
nzeBOah1RZcLhNq749mtNZpXj62+lNptXS4H/2lAtZMJz62yJdODpPTmcyggsBYQLTmNTalbKk9F
4lGxIaEWz7NKRbhwcpmq4LiBgOlYw14yUTyt4+Gm+uP6dwyRiIo1hDjtUmFrGtT4hcoEO4XrfV3/
SD4bSn02jtsZ+SKsDcX593S51uqeUyr/84sXB8Q8bqIoNcnNxDUP9uLnzEB3jVV8ijz5Qz8Gd3Tb
a+MpPCAI2NyC9ZpX7l/ffv1iFTXjXA1zlV/vmYSegvaBJRySICheH58/xTTG07vJYXDow3F5DH+f
062eOAM4j8/yQX9vTkKAnsMRzw+peV8VboOkkE59TBb9MtOcGhOUsGjBKbWrOKVOCbCcXGScUYeY
0K/UDsgn9XRk9dw5KkAn3aJKVzFLUObSJc6rRbEdl/EK3zHkr3xpWq5WHSfB0/JdRWZJvO2Tx6y9
s7Q767yb5KWQHJL6Jf6Rpx9icqT+dyts3Lz6hVPUxAEKVQhR5fetJ6qDri59NkDCLjg+tg9AQHbR
oXr009Wkf3agu/RtgRGIY8wIl3MJ2YpSGd1yKbcpNVrCTEmEILkJsch46S/1/Xw/grY6P1BqnPyt
H7uKj4jmUA6AXLea5IogsnO7E+0z/1/p3RgdjOHlh6h9qNU6foDdIzp5tuCgBGK07uxc5M4ILvte
XQVO6NFiKrU1ylZrspErx4OT0+k+HweaLgWa2rEm2bvbjwTaCesgJIbZhlpxuy525byPMfS/T+5i
sgdNMuRdy3QbQWeLCUq9RZ4CX1S8cNVgMFHBfZ6Xmnpzg76mkCa+h3azSsLK39kqQRfWeR7yznob
/71VUehFJLjQZOf8O6gXgM1beJozCGhC8a3v/fiu6J5DjsjUnaynvl431TII3UL80f4SV625hAyj
QayH17u4dTz+Y5K9XE+/jPbS2B5KfZX6A+tpipFM9mYJlST9HNBIu5DT/W5VZa/yuIHPRA4UrjFP
2kOlkoV7doRQfqfhIuc7UHWV5fgttnPiStcxearS8iOtZoc+zDsCUMRk36Q/m27fm0tlEdcbxV/1
KO+pA7XdcpIPff6snZ9SY5eCfk78t1v3IHneDP/6Q2Xi1/iSJMX6gyX60pRT/U5T/UjOZ7I6N8DQ
Fd/b92hF/eWM2KM9+v0G8z4S5ZjDuF+tks6zIlsq/7Rd5XGdm892nj9ANLlZIJmPbP8a2sXpIiya
TjYThobaydF/q/Z58gLuBZrnv+bBknTKl1tnB+nayiJ/eRwXZwfV6IUx7fnNbml9UKkgaGpy2o4T
gashGZ/LFRzynQjpzVIsvBtb0a2XcVGTYhcPrNjn19U929+M2PVw3CR2I80q7EZ8K2fYbbylcGib
itdk7zcGcOuRX9xzxHDKa7GaB+AlSD4BIdGrfkooUGubCv/qjOG6pS24dv8j7OA/U1C/qEjVIsGg
Q8h5ba4/9qbTEm4w3EFGEIx1OG5R806cWHCEeAUKdGUdlT98mEiJuTLjJ4Ug9aeofdXLe3jClFQt
9DZ2LKwgINXtZ2O4Ynbj2KvMi+TlxFREqlYKhXJgBBdPSbDktqsNcX5KwocRL9vyLoxc1jBlOUTL
iiaXnWm2RbIft3jlmMTPQ4oNEHegAxtKdKJXcZUUWBiOanvXCXjKhYILxCptiVDwbl0Xr0FjrC/D
vVzLspFXqprTfDXyvSjeH5Nt5OJ6DRK3l5ep9UZkvIV915EFb5HSCZaTndlAek3QotvKL2lN3r1K
sANRpN2neFPPcqVVSQQYJDAacfMB9uIINGqyb1QWIOsQoYg94foP2KfhLnshXyFnVls2VsGv+Yqf
EAlGXnW8vXWhu/6Qvgzi4v6oVPhKFaY/77TWuRts8l/5sgIN0mFld8PnLD50pRsMK4FphkZtbjiH
4johkYY27yyl/dly86vtPHsACh4VCT0ca/U/fJ9fH9XFtdMImiaJZR7V/Km0D1UI+iXZW3Y6LvQP
+n6rcIPH698/eq348e39XKzDZgZvTZrG/CR7JspYO602Ye1RmoySw8TlMl+N+TLDal3di059omgG
qdvgnCgg3DjeahVc3bHoVxDiRMvCYHH4fvjLS+0sZ2afoy/uHAXfEvkAA8ABiLQEjUmuRoYs1TxA
xovyVUVIF5LNMBCHlX+CwJlIMZmcgX8zOZQv/8uTMkUkhKYkErB78XpMVRjzSGJo4RoRGadB5uxb
uQnJD1fXsOtJ0h0bOOWLwZxDup6CnkPMXRVuiv2t3fNam9ZCLfqfsVy8NVw9wnAeGYv+BEGmAyRY
929G/RKwsxc7YEbtOnyGwCS1S3W2jIu4eQKKbqT9cHM4cSaxzu9Gt9cLN08QJ92q2FypQKqsobBn
Z4UC73PeDL+cPIYpqdQ+bWb64pywzvE8PJmZta5GPH7DfQZDJfZM4K3SGyb72V9ee2PhSPLomile
+PhZAglM2FPn/vs1Gn/fyRgZHmAd1N0VLG6WBnmS1Dy62g3JIliLHqIjmrj3Ur2OFTz/8PaXUrlh
6c/CNRnB6TG6N8DDCzZFwKI7lJ/kwixG6zlpHcXIuFE8Ls0wZMHgLy0GaPEPYvRLqe2mdMl3b8hi
gWQdLo099SJ4Ga1kiz+1zrWoKsqQ+6EWYtOgSaWQknDwI9LUKYJiqdkHMAC7wzl/zYwf0+x8yhZK
Quj0qW25RNQvaXdkbt24Ml/ZAOcHZBmiZJDegL7s+6tTxKlPe59lKKbjT1Sc2u0rIC7JwkJc9jNE
GJX0CMQ5wxAc1zYOzjEkPtahXcIChpWKaRdu/yrhYKGuRwWcJuZNHWC4NtwXyYd+O+LkyiGDIRu8
0T9Lh3xZwQ3ZYCYxYRGL1+NzDmO9XxvNNuYY3q/8Ytf36zO9FlwiS5LpMDyFR16Pfzc3Pdkj3ZyS
yFY0KS57mfgwEfWorLpw08s/A+emE/3P8/t+wMCOQM4Yhkjmn6JfLHFRh5yg1uEZiuM6Nb3xt/GB
coCEL3OTueX/Yey8dhvnsm39RASYwy2jooPkfEO4XGUmMYvx6fdH/zj7VMmF0gb+RncD3TDFsNaa
c47xDcTZcCvWYner19QJwtOQZWzmWBdON5KxT3CzFER6ApCFVtbBOv45Uh1v27dkQxIRmwXnWOl9
goHlp9VN0fpKeHPCglwJR3CWKgV7Ts9AT97n+meUHorxPS49mCOz7sTG3SAeEsuXhFVUfIF8B78t
9hVNLeoTkG5nWzzIJXM0MifeBsMJYfmKW3RXknp3NdTnL70bbhR3yuB8g3jh8qlGrZ4lWjvkKBYm
fpRPealLa6V+HXAIUZsNWJgZ3cm2rD51xsGsX5VxfwrKa2esv/golwvRLNES8b58Ey+EhTxYVqhA
oEw3emAB/9QY7IY9muan2tqdzk60+Wg/iuqmmVdCtjH5TNdn53zaniXEjfO2nH5FV22nfylnuCxD
J2gBxzr75cWLRKfQUCrJzI91+lwbW/PsN+BMFh/aeYMaFDW6cFsw/ApJ2Fhd95//JWJAFYmng/u8
nJPFy6NdHqZaG0XLeSXzObIUHiElFZo9y7cqdwCc4p9K8KUCPkjhGbrDWb9n0UdSka0QBCNqVBXX
xN5Z+vF9CAjKg/gRuZSqiUoZGpCUW+HbKTchIWDXklf/soP+efEXR8JYCiddLlgyCPBwxzVDqeE1
sXYKirg6OvaVV/f3obACnp2va5RW96d3+kQrLXmSolXZ33WABceIXEJfNv10WIvy47WV+K+bKBKj
pa2CyEi+PAy1cWYK3RKJUH5K/lS4Rr0hGB1nG8Wzq0sI0W5r5WeDqa3wZNj3OdoapKqxQAFy1Cxk
/ANJQM412pf6vUTi3v12XRd9ptPUCsnUk2mxTPxlhhLHobb9JF53GYpP2ypd46A+oPKcftbnV0Ve
I9sUmWLB6T1vppeISBW0COg+hDvtTrw5Sa6RENPqmZZjKW5SeQb42zHAOWEASLoarPiXMy/Xv0z6
kMYs+fQXH07Cl940Ybn0AaZ82zPOaoFyt5Shd2J2Y7rCI5eqvBMgz+JibYqE2nPhHF27kX+Rqfx5
IRc3UpQreUykpsCtP3AFomr3IoT0sQ5m5K7p8+BaglcfDVRboXEDW+16ffa9KfDnJVzs9lldilaR
10vREQbqojWUF6ZByQftguvuAIZIDlm9+pVz2F9O+n/+4YsPcOgivQx7HoKeboRzAMYaP4h38iEU
QBRdHPStnSK9urd+jLJXOhaHn85PHNVYkxwZQ8nGRFLu05pjmn21c/Z9Cvvn1V0c9nVLVJrJqJb2
FFg2aDGOmjD2c+HkGMkD7/hCDY8UxksbuI0uyYhNfBengX4tK/Kv7wiYMcUiD0oDyHTxgMpCLU3L
KCjQ7ml3l+JKV/xIA1Fqz8+M4jzZT1GwMKammWOth5/XMf9/EXSoC+nsfy/h4lGZVtcNk0zOAGtl
acc0CRWnbRlOOh2JStJb+yF+xDwtnhDSkp2KEXo1bK9tw38hB/15GRfPpCmFnlxZ7gSwSi+GR5rb
X0oCB2MMjfftEld3VVG13N7L09rvv/2i0lLyrhHoHCydbfLoXi3TrgME/O7oJYVTvV0vnf4iHfvz
Z16UThZM0zgK+YsNAs3qDiOOxdCYEsHuOZXyYxvMyOvrNqC/Hkx//6kXDcpsmDjoFPxh0NTMVgvK
SkckZk06tPK2LbEMeksVcPb63olfSOeQ0x/nysNlEj/j017LuX+mS9I57aNa27JFyhsCaQO+FdOm
wCStgxTz7k5YPm0XBpZYLbF6hUwggHvSAnXdbxYAmyfLrpnuCLiqnpZIDwZndro7Exkji4EQ+gT3
6eEumvfhcCuFBJqucAA1pT9y/tWGldw69Cau7cV/PWyZbMJUs4uMVrrYM6baqqRuTLk5Bgz+nTnT
DrLLt8izvHwHNIqiv9XwN9ikW+HIvtKm+euW+/ufv9gpLAEJb1fz5w0CTiZax1Lrhsx1VYc1kjW7
ZCZ1JGV8zt7C8wFWtNYHrOOpL5msmUv8GTGWfqrgSLyvllyzvnZOVB3jNjT3CzJ8XpGAK1orBW2m
N6Y0w3bh+SbNvOQapeIvU1Fe8N9u5cWK1o9VmMtdzHe8MY7NzuDvJejBAMvBxUfy7sx8Xgqx6a6I
qUy2ExP30BtFE68LSz1e8/BGCPd6uRWETRXdABMKS2d45PlDU+yG+9R6SHk6VBW8hcqdUjPeDw+T
8ixLvhxK+8IkNsjJmGcuPFcO804Xe7qyE/LjSTguDhisv5FznjdREjk9xYfKXS7lH3V+H78NMAaM
7ja7lagsz9tWPJjSD1MAI0r9pd2RFTjqjHvt4Tlvt6p6WxTMErUAfmj341qfRbr6YlyszaUoysXQ
Jkvpm8vBNL9FEtqRHVzYuNmX510o3NXnnSrdS8IJqgffr0R3US48rCx6QNRfoLdvQvpQ1N5U+92v
pH+tMXiAwHPDIpiFfWWtuiCP1oIzmJ9KIIkr4fSzjm5GPGfGqkORwGe8FUpvNO61cPne0xdFWfym
WOLWEuyb3DG7w7ld+WcFIZosIH+xqKKCKWQvORTZuke5kXvN+8wLfdoQt8oYe/xhcPb6MKN9a2x5
2uKTgP+vdZXqdXZZXpYyx0DcSUeb6WGRb2pwpORwWqM7GB9CtB/0x8FYW8mqx0JZulp2b6GEIGRG
sFm0Ev5fGzDg6fzj1PkZ5w9ui7mGfGPVePZyuEHLdiKnDyKfiwoz12ASmSnvs1bbjfiijNij8NEk
FqWLbnlWuJrHTS++dHZ47QjwzbwK/oQYa2yrrDv4Qi8lYWHcpCdIreLRMNZkyM3gOEny+MTxht3s
TBw0OU0P1FsU/U4mEFy2hdgq00WrAXSS5pb/zF6hJprnJbHh+ojnshy4vLyLLbIv1ExRTS5PDcQi
gIQqhfZY2CIO6gV5qJtsFIFIjvZD+qnf1uvTqrxtHkllApAs1Y+l9COLdoP6mNwOq3YrvaaP/UiG
0NXzw3Idv2/lX9epoek3ED/Se7lYd9LpPMXqOIkL9iCBfKgEWrNHG+QLTiRul9mIJu2lwo0tonyv
apW/6alo1oo60fIochfX1pdr6beWqJiSGparsnmUQPruwHU8mx5ewxZyDY22lulnc77RGXlXHrIv
g9XuCamY7icf6o+J5MTtNf/qNxvZf1dEWwOxIRlxl+SByCqiKUl686jcFjvp1iiIGK9vhqeC5Kyf
lbbmyBGNS4wZdjKqeoYj0whsYI2itsofmuGuaUDOoWVxmtbpanx5z0bizxqEJA8pUUHaJalxGk5H
mzjqvF2mrKebeKtBxzuTqf1ZRrsaMpw9PqZv+nPIevDWsc7QozqS4DEQn3vsRFtTj1a/hvkpCfbE
1YUY0uZDjzH4mnb3shj6uiF0VPhH+0uLP6rouE91Zh2Ll2lyrOkmQYvAa4FL/Ta6n7Bb3py2VoX9
2M2QMbMwvNShLedA7gkkRXViJdv+GrrSuHZVF9/X0FdhPfaxhazjtM7oeIHpWJ9YRm/rAdFBwJlc
JZLlxAGVgKlMDsKYbNjkM6KpMoPDcwrCv8jZ7UATY5/lJOlWGHKZA5JtPT7WkNT8E1F+dkXU1JlF
1jE1dxacGIT5RtuSGe2cttL9eCDP4WwsKrqhduHkJMQnd0GJcmZGFRoyUribwnexfJXjwzlbnVGn
ut2xrhbwVeaUx+zIUnmljPwaJPz5Uf/XBPt/j+zitNzqTTaVcmQdO2GXKPcGjQVzhe5kZDX8CetS
loJqnW112tIEJuDlg5nrCb9kwU8xgKxqEw1+tdVg09hquI9rBzAEw7/wjlhbaXA5JmmCl73mfncm
Kc8Wfgo7MsO0ytZv2h/RkeTQLaRpYZ0/d0wyHeIMZ06fY6BcET5+q34WObCo0azAQwNl7kvU8tvy
kYWZZFa9CADEI1YGez1toaBZTbftLl3B7SLx7fDvUQm4gcsV8+JvXh4uqkFWhMQgXycwjlmLtrMk
c5HpzA7FJ3Sk0bPIHbNuTizo49Ec3/R7yOFi7raJI3xk7/AB4OAlBFaN25bRM+rWpgvIKO4wofG/
oudtQbIP+MAAQcXFIo4Tofp9jrfaYIvIHDO7IhU3XcfzTXTe9Y1LNZ6QMW+B/LZnk9CkT7LXALmS
gWVUD0Vxi/87z1Z5/yg1q74LlGHbAjKQraMy381moEXUGq0dm2s0uxUBTZCu/K68Ozdr5YT4tryL
stWUbaRwY5ycUt5AGjXs/BPmNJqzQb4P8WcL8SE+Ixz8bF7SdYoQTS7vSs4NplNMz918CwVcT9cS
wVO6vp2jIL4TrEU7G0UvSbfTlQeoKCAKXQ2iS7Ou2pUUBUO8h/aSJm4Y78dpmws5q+q9AQe1x8aN
Cbt29M9YdaooUA0XEPbIrwfWY6Jbu9GsNUgjKVyf2sDkzI7Xu/vVHE8j7RRfa/dD7bfvp59dwKSm
3MDd0rYknZHDKNgBxUFU7ZXzz15kQ7ThgwT5bfyY0ThcIVJboSiNuuC/cbhiYLluNiSPAFQ8ccwV
3Ey4l07r2loZ/SFF3RGaPyx5U8X7pvmQ8OQDVymCRb1R+v1jPvhnvsRNezv0Ti/vQYREVqBzo9fx
ynqqmbZlsOREV6qfOMDILQb6hdpVo+t9T5+Mx+mlXY97Kqw+MF+YcZCS6qn9Sju0rwo+8V1/j6gV
72k/21gGkzDQWmbYQS9yZ/wE3tgHNBRvcmtXu1nSiLvEnj0UmTVRKkz64QnEXrKG8vUaqXb4wMGK
+XKY+yfKCcvun9JVyeWfVgI1QUysNTZ+VO/ktQzuaeZXzBPF+YPo1z+zB/Rs2r0RjE8WEaqxYwJS
qYhMIVHDbS1b2DNFJH7tQDMpIBLEL9eIzMTIQwtEktW4CVepAVWFxmnyMD/N7zJ4DY1MEx8YCMuX
LEFTcERf3AF5fY9BOPXb9qX5TB4KcXU6McXnAXsVW0Fn8911IX4FO+PJJ0S4quljW9rK24BAtAtO
w2MBFE7zcz7vaaXcqx8NZPcoMMgjyD2dYwChhDQh3uf36G5iofuIgIQ80fMRovvTzST41VP+0N5l
dzm1u7zjVrE/5PoqW1dP1l56y9YTV/9qjs9qTSVV38sn5qCutuchCw2B3Fye/AJbQPok4pM3zkqf
rXmd8q3J1i2QP2u63fWfRvZcjlsByMZucs/386NBlRbofurBAVmsAPGva4ugdSlguVx3L7pOqizo
c82DfmA4+HTKdnyz5waqSGCMrB7NmtO42e6Wzju6/OQ9AZQMoXaOodSirIn5d+oywDtsTq0lOjpc
UCk4Z28po0itfcHhnXYBuzp9nupnvZFW5+xeTrZ85TiG9NXyXogf0E7RQFXU7E/Y1f12bULtl4PT
+4nPH6nIaaNOPsY/+6z5DVaZ2IvfeSuJFT9/Fu949/unOn+rYGvETKRKJPKzR2hJJ4Bt+EHxS7pq
h7r/U/8YeruM3ay8DQl8N9f0vmXS8HzjkzeeUQ2mZb3alMxSf/57s5G/VRHsNRIncwZJqqQzb2Mv
+m1/U8xSMU9Nf3o4+/WTtcAL7fiDbkZqm260jz/V5VVMPwk1QbzM9IDgiecp2xvXVILfsHHLA5dM
RSOnx7Tgqlx0enpNiMJY7E4PevbZ+Cz+6ttp1+zCTbatjrgIMmc8iJI9Gw7FZcaSlN9m69k7eda6
Z9UIjCGYr9ycb1X+1zWh+AD0AhCT7Jc/b84UGdI5Nbgmji+Q23Xy+ba1Zqv7wrrF91CWMNRGu2w/
Kn2d4mEg5Dw5FsIrTDDsr4ryZoFbyFEwRPuFBFP0bg+joj5VbIH3WbvXLK+ydsNpp6GJxOIA7roP
hsbDs2m95sL2Wt/CvGyrXv6gi6dd5UWSg2Q6PQziZrRu5/5ZEn1hi3xYvGsHaHyx7liy4CqK5laJ
Zw6JGw0/svpXVPLZAHWJeV8t4z5n7dfdE9qEm956bsLngih5EWqd0Mpue74HgJZaR9MOSZ0uHdE+
snVMp70wbArrIP9gcJZHh0nefXVV3R5qgEmsgactkTRk1nY/Bfw72lZuN6yXQgACRd6qlP2pnXon
mm7V4/heAH52cREj7aAzdFpaa1bz1Db3oKY8DBYFH/37la/l8mSGiZpugLjMsCyL3LOLY+9kiucy
7Yzk2JpHi2R5UE1P546D1GF2p243xnhc3BAWT7FuU1t4o7vV1q/d7MviDaa6mflrUC4a5XD77yv7
ZtC5vLKLLnJYjBPJqwoiWvJEiB5lck99QmeSOHAcK+ePXHSYX6iDJz2TRyi1x47YuHJtSR7XG/2S
74bXbF/uec71L1V36kcwnp8Rtt3PDvMCaKWndpcUvkgWWR9M8TaughQR9m1VUym61GFnugfQFW5N
bFMteXRPYuXRwCFku7kWTvktBebr1xIqjFoN2ck3jYLVZ9Kct2Zy1Bqv40Xkb7RAt3tyZa1HS7wZ
CCQxv5qaEq1LgB7DKhvB+DnTO0wPp+72KNqgd4I46GdPwWiHLdkp3jAE81lGGceM5iG1vqYbxuu1
loh2OeZaLl8GDIDPwhIBjl2IXc1J7cW0bZJjL5Fu4YaQKiYODzSKd5x2m/MGUp+JCN7ah7pbG27N
UQo2GNEpcFsf2n3Ye5VpJ79UxW67PXG1oYTcDEpwUJVbuVkz548eOMK1DIywjhGMLHghr6vmz7k3
RQfgQ07mE+euHIWf8bgZcvvfr+PXL/i9Prz4hV934LdtpQDNXadClxyJDwMXQpUYqlv15An6it9W
qv6gvUzY2Pptcw7GpQnowDuLcHrk9lQ6nAJx3PQWiUievqtCb6j2VbrSTsEUfWgcOeS3xLyNitux
8zWPdEiEdvR+Rw6Pz+KZ3FFXEFb8t6lcL7PsxaPi//sXfpvOff1CHLakty4wlC9//m+/cA61TG2G
IjlSF4XhHdytJbltXJmLbjNoCS5MXXAojFL8nolM5WNdBT19NQH6y9f97Vb/diGXX35r6OWpqFiT
sLerhKQlw2oZlXFUQwvH4Ajn4r9/+9U/efH+VooeSebyJ9UAigjix4A47U3ywBNcFvCba/vWt8PB
xc3+ehi/3exzkbVxpZXJkac6+fqGMYP2HL2hGXifVwt6rXRgknzCtkvhqAOmXjaKisiKmwWahQv0
5t934Jv07fKCLk4r6hyKc5nmyRHSGuGHzIYyFXcSGRUnZ25cGv1Ycq0fGlvq4NAHL843+flWAao+
HvrJyRsXzmGI6OVD9MeAN1V5tGRfrjetjiN16XpEV8Gvf9u85P//onwdBX+7iQgOwIQkPLXBKcD2
xB+pmzm9M36qPmtf0Oyvi5X+/qag6LdkoIq6pl/cp9N5js3MLGN08oqvEGXyOK8sb3k5rV8Gno/r
GIRlC/72Ofz2F5cD72+/sskJWo7TKmaOi7LCOR/zyD/1zvlnZDBTtUPx1gpt5smc1fbSMxrRCdea
T0D7HidZRiWeJ6Vd3/4fZCdfx8Vvl6Yu1ED6zSpB3X9eWiIIRRdXSHJT+omEWXi54U4BLW/ma9Zd
vdJuqx1Hik5KvJKL6UxgjfccwzTxGVgqAC0abIKBVNCpx8apUR1yLJZBVTEUd/XcpZeBzh7fbTQ/
Mj8qlcDIfbAQNlbVqdpSLMEm4Yw/q7tT+KM+mPQqksyO5C1xoo26CjGwvarraF2XJLI6HWWv+Kad
VsP5gRnRiRgJ4zCivKAuEbzxtJmzVcFoi2FUvsCgHrGnnydbfKnX89O4r7NbA31tetqGiz6u9ifp
Qx3uNONOReNLwGbhd/O2md4HLjK6O52fzua2rG91PCjtyoSWGgbyVSDtN53t15ermpYoKoYuoS/8
8yGI57A4V4URHxGBKuwqkdd+pjK3zKkRbOMP34mbYm342qox+V1eU6D4SCl9ADs+tC/C/bDMmz1r
Bo4X7UXKeU4O12UB30hXX9epySTUKprIxV6MTaqpk9VqFnmPX0YMciTibmZ4AA5tq1R94mnjKyuw
6Wzxjf4oxRd0mfKd8sY0kBRd1CDZTqEObu3oFWxxNdsVqgY6zTyK2h9Wwi67lhr3bdLy3xUjXpbB
F5iYjf+8s3reTIIsKPFR3zelTUtYoJoG7rxByk0RgG6DiflHepCXJoZ5q0s2F7spXVa/dHTICCk4
iP64slAvFc23b47wKUuHxoTu7OI2WpMs1ZmeJEflWGJ6lDYA+mkG5PL99Jk80cTsqbzPzI49Tocn
0+5NO701bujvdksuFo0q7bRhOKnSyOmdkmITJT0HMbqLplu9Ly4V4rrcf1/1Nwnicit5PamImdlL
QMT+vJVmr7VyaKnJcQZfAq/8w/qoD4Jo57TpGMjkdriK35XPGqfGe7mmfyT6C08JAP0xkbx/X8y3
Kni5GFUDhy1jhAckdnHAEPNkNGJDTBiEmJvmFWJ5iPmjZ/7qTKYrdz86yO7Z2nxSHzsIqMRe+FXu
0rqb34sbzFnEZDfxfmK2c0NDJfp5/qQNVa9HWjnrZnQ6lCOw45S1cSf13hnP9rXjw9eM7/IlYL1l
zoT8UDMuR5CmNurtOaM219/Kp/wGwrL5i3W1SJjc25LsptF2cWk+RvfnrfxQpGuWtDhdU3vSxYva
lVAteHj6peqLtTF9/bnIAiG1YR7l+cvpVy0y/HXGu3/f978WObinDFnniClDRvvzJSC+KdchM3Po
IT1BgojP6DyzqXVicngsO3maX4yX8tDftm+nW0OntPYH4iPO2yQLmmqjQN7pbs7prX5nPog/02wj
vKPka/aJ5k201XUSGViNn0fg2L36fD1Y/bKFt7w3xkKNQEPLgnApJBdkKRdUVYgXYZN1lL86bt1E
oNQCm2X2GXu1uC7uOBKcbfwKsbouhVVX+KPl1smdrDnS4W4OeAINEoD8TextAeIh56vHrHLRQzAM
klen0pfnK9XLN5Xyf1cOB5K+D0Jv46LM70P51J2bc3I0ji3jl5htlzOevnCZp5tskz1Od7SizNpd
FgkGEMgnDbfrgvrF3NHkW1WUNFvOcOUtBn+vuVJ6fMtMXC6PVUFlW1hGp5elh1RpYyVIVox4VGQq
YqxTeD2S24Hx5+VIaTLt8i3g3R2EAxrtrs74uFpPiDaqDeb0OPUTfBmpZ8X+fCg+YwKBaJdSKL5b
E0cjBz1H97M7ys8DDcdfBuSqkFQQr2rtZtMEw1VS4rcc+eUHYVddmn+4vL59n0NdDmIo1fFRDDLD
PdEtPwqdPdZuyGK7SZ723Wf+3pXBcPYF/baDT6DeCtrmvMFtlTC7WNXtOjmvawKiAQUAq0XlPFIB
LIXXvl5d+S4vm2iXV3sxngtHMTO0mquNeJk7W44Xn0SR0zizu7fK3GT6YrfN3ibl2NBdEf2Mbrvq
p6BrwBQbroXYhpY72kJSR9/TrbjVI7qsB01cBPeTtTzCf1/yVxf3cgHkvMktliwNzOLFUmKlWVuJ
RhEfkxCMidcAFs+y1dAq9indDe1htOzwTS22VrjBIQ16R0RFyEwEteceQ6QO9BeEVON0GBzavYiC
zXRJj9HgLHZurK5iDe+ig3hivC9fZEbafA6SyzGS1NKZ2KvJYRLDWAPF3kC7DAD+mNvR7LOHoicO
ZTfswSrdxAspgTbVIoezVLs4WKy6jBmEdXnlXPBNWPjfQ/zfO/LlXf2tTGjneTKrLo+pmsOgibbG
aikhkRnsy112pz0Zv2DUBdfSzf9SD4EC/UKXWggavyGEs6lJIlrdwuG0RkwU/zRWHJewYxjkVDGB
s9yrCkrx2+sKCIwDkE5PHSEzy8Wf20ieVcJYzw0qP2SkqfIp42stmNbJ45Jrk0p3p25TCkdJh4Z0
tAi/1WnyeWgZiSqQnT5h8nAQGsa+jJeydB0xzGoQePVOlREXiGilEl7nkZYiHsMBz1nJv0TZD6N1
LLxiwmbWnxJ6iEez3yeP7EqMjPlCKAHlftH34zGNEfpLdtYG4XMm7qaV5pZYJ9e0kqu1Qcgwr4GS
vIzjGjRwOtyez36BOFG4UbUdcJBRAR4e5IuNn3O86KbbCtLH81JkDuX+xGjHeokT2OePihzoaWEz
56EZSI+sf4mku8bcGslGHO5q5rj6TZzfpcnPQr2ym6t/fQz4Mpm0yHhsL6Gg0VjXvSkitmyYwYGM
CVi8yV2FLZZ5lKPJ9sQF3+T38gDeqXZGONxBbwWnV1rI9xGIx7fzD0leGfc9Ql4+V8Dpgx3nKyxR
qECCmsHuffhjiIME3v/V1+h7f3l5i6DdI6GigP724uZJXBlDyEsCs8UxP3Vlo5cBme64YMP9SfXA
Pc+dM5FcRtSE6I5oyQbyemv9WQJ6RE94nHdhvNZqcBwu7n3NQhCwFV/IOHfRchyVx/NenVkH/DEL
8E71lZ8UjMk2/XCbzg+N/CIQfW56Wn9rzIEeBid1E+rBIslm2yOp2L8Gz/0mw7C+fvKSDkP3Qv7m
AzJyg/lPqPOTN0aHcNFXGQTy2q91JoVrE8EDFTmLIBD1glmvA2JvKuEp2ESRw7THXUu9lTtd6gro
gWSfFbLxhEDdit2z3EMeIYAjZEIP5/nYHyYY0zrN34NIbEEQB//eAb6Z6S5/zEVxlpySfNBNTT+0
Xn5jZutQ9wemn5BhyltmoEXho0sdRfukrLohSG+sz/IMvsfrms2Q+rHhMNpnYHnlsvBdXtZnJnWF
anLQgvXOfb7YmSayFMpTWWpfn4XXCp4gYIT0Nc5WEWKf7hkhU7qPSMc1AjUGVuOgY2n791Q7mLlH
51yZb3IixDT/FO5TxPMdcgMFTRid5vlWWxuv1kP4iFZEDO9StqI8dvpwn09vKp0LUd8WcSAlrtm5
vewZ5GERRC7a6bHl8KBSxtjx+2uVrcRmRbEfC89n1AZ3Ye4MeJgTZCd2BUDxNntAzMwZqvgkCLX+
6HEn39RrkVl5c2NMHkKEZTZvTKuOb/Pson9m0rdWPxjuCmh1Yhf9gcVXj1rC1tHYPCXzjWneFgZk
hkC/JSm2tItsZb2LQiAYfv5i6t58j6xP/ejWwIMtkGyTzf7K4D42jyipICk0OToHABkiNW7APVvJ
2zKDoOFqr/KVdqj27aj/51O8bPc3RZL2s3DSDhmCiGQ9vkSzzXYAGRxJEr39qkMB79Sk4cW28rB4
nhR33pXv/6HsuldRfhbz90m5kZkwg/OAxcfBtnejs/tRxX6FA3wrgWGvbtTt6c3EgotaU3FjOpkq
okYbGVb00f3MKnANor3Ej3xJWjIJBNuV4sD4y0IO5R5lsA5eg2Sbi+JAmkKjzbpEO+hoe09gD+zk
XWNKiS+Vt6x/nGALGo9MpaYUvjRBzzv2pHPpn2GQd06YEqG8FmT+w6pn9GEEp3Nwln8CNIIaitIK
NZN49iG3NL0zvKVHPODDktIwE9ryOWcbFdNc5Cq1D7pJCXej+KiGK+Ep/uw0Z7rlDY+547KNjCQB
MI2LksYHrp0ICrZl1yYy8udZe6jMrWmtu5/9nuPX4VrpCmf0b581KH3mpMgKkN3+eeiw2lk0GkiW
h+iTtkskbchOIL3jrU2fe+wosvRq8dKG0zpG9SBv+maJSUWWizOh3quLoxW1WCu/KvF7rzqEbWk/
2Mq3Fv0tHC+JXe5oNg5IlY7dK2dOJGIEnbDoUrtjeulOjogNkryDM7JLOgweUhztHvjgcCbnwkMK
JLGLaY7hqLdYi0K7wP4w465aJfQBkrsI7JgyfnCadkAd+zOJCTeysTt3/kSF1RwjuGbYa2YmbED0
kuc53UjFprY2oexMvAuTzXLZKV6psx88Gekdeb9CtDG052pBbzUjQlYI/vb5VTbQHN/GxAHj91MR
wtlUk93L6Yk+FM07R3osfp1VCAdB9gNFGqW/0N3/e2/43h7h6+UpKSZ690V7cXFCLMy+zDqmrQfg
AsS+QHw9RFu8CfS+mo1+j2/Bkb3uEXqEpu25E212l0XHZtp10lZD8aV4qJmwZ1OI9Rrk2E0Zk3Rv
z3DtTd9Kbk7EO0nYIPRNdS05QVv2rT8qm4trv9jXdKvIyobEggM7BrsZDb2IdXlGhLUx8OqUjnLe
wmRL26A4E3gY1ONKgldSJH7be8J7/HT+PB142tanZLrzJ0la7Vp/zgSnrD2emFq6+THvbIQQirHN
wsB4QrQmPZLGahLcsoY4BIsOcSpiRfaNet1eG6V+7wUuv1Cmg0lhDM390oZghc2o6+OsHnjzrCCT
Vqno09M3nxYjIiqDRHUnsjY+lz504iuDkzRBmfrWEyZ0aEhXlnrpm42XkwRwAImYM5WTIC74Pz/t
utB1aRos/VC5BmorjOXrvNiGCLfrvTHfkCDaTZz4XzjM5YTdunmCHMKveCXalSLvhPLWEO9kx8oO
nEGo1TVXVm0iRO15A8O0aA8zZAvt2Ii7XmR4X73EMkutewIJQUPcNmEDqSQEzMzqRSpwdcz9vDY8
vV9rIBMK5PSNhK3dj+f1WZZo675Eg8edUu8k6T2y8lWe7EaQD7WyUor2iDHAUTycJyki4opj9TKk
zTmCmQ5ghu3ElAYvXOrQ79cY6pLyci53df2spTfitBOKQz18RrRhIi3H4fIohYSW4gtL60ctxrpq
en3qTYl/FtaN8LOlsiKuyTEEy+3K1cgxYozg2I1PZX/ijRzZUR7U8EHjcBttB5i00hPL5f8B1f+3
XYxeC6xwjvSL/fDPp2iZ58qaBXM5D4aLZc2XVVdYjD0IRzwWGzC6ypWd82vA+O1b/e1vXjROhEiP
FLnmzZmChVC+SI9pnK4naUCbCA3L1jzxwzpkHJNHr/BAU82uaTxIHCrO5ystka8m2eXFaJohk0yH
A4TN/M8bkC97ey1yAwZHIqIAy15CKuNy5IPJZzd2Ayxy5JIU9zxu8itynS/+2m9/HZIRonKDf5C8
6QxMLqZQZtKdhjoWTgdRfdHVzmtpxXTADud9HuEleEVBS+QPw3wVtXAQhpsF3i5vReg5EFsZWWZO
TE5iuZKM45l5OBBXgSwLHS6030d8ISxOi9U/QvwPLoSULIQlUn6bN77ReL2A3JHzgUshOXaHdBGN
eF3k1L+SL0K/TokfoDMu+pVBOzG58usvp+fLr9exAWq6QhgosOuLez8oatkJaXM6wEVHBE6MmNw4
RvlA0rRi0DpbbEJsyC6OTl93hxd99FtUwgAWek85eed5Vdd7E/zF5EJbOk2OgF9cXMfV5znyFUTF
7tXGzXcJAsseQ0NKJNZh69uyd1Lqc639D3Pn1ds4lq7rvzLoe/ZmDht75kKisizbcq4bwnbZzDnz
15+Hqp4pm65Tmj3AAQ7QKDStwCVyca0vvCEUdSo3lL/IcWfQNUj5FOlV7GbSqQDyXfOJXMsbKbgM
6kMUXGoJeBCA9LZmzAltB+nZQqjUsWvvu+l+N9O72LpPEWNoNlXzXrYbirIhgvHGIgpu1fISflQL
mm1YUG0xvHkBnbd8GipWGPIMBybAbQHuv55Lc3NZ3aWYLCnf+/QW32wvOYi4pmffdGE1ZCvTXElU
3DL5eghvPGJiCZKRWuBPSuVEkLY5DqWjACL1QAphioZzztOAeGsOKKdvSGyyazl/yYPQrsiMnPLZ
54XEAqG+1IQNBKtZ4JP05uBqrwMkq1EIbINZ7sM+a9W50D8aOPNJyoNAu7Lb6vowi4YMTiTt3y3o
8/KqBKYGyLKx0wEQibXUpUVS26WxVeE2tk/I5KBL0sJvatfamcrMF6r/uKER9eDTg/rSOB8/rwRS
UNaBbsQUyGJywb1xm2zkRb6KmH9E3vEM9jedIPPRucS/gEzqrB7Fr9bijwOYrIuGlOqhKTEA+RpD
w3W+Gl0D2iV6NjjIJmjenYn3vsDPxh/MLg1sySTam4IyvG5oxFSgIlhFUAmuBu01EnBP1IHJ344P
HaWMeVHsBBLTUIWsdOs69PT8K1NzZy4lYePSAhivw2dyq7kubPOr6sJdSmfuy8k15cMaiUKIDsJS
R/7HVDVMVSeJllCGkd+FunZUdDpD+4CVoRKWlCTwV0HQeQ29URjsHAkPWKE8jNqwr0SbdRNuplGs
o9s6XPtBMaLKktzO832dLfvmAuEsM0PDyLnRzZVTbJpnTMhZL/khYLt7lextzkNLOk8aCtc2N4Fo
2MAKr7MDdXvSaQzTxziRdArBZvHOWSrXHerrPpH80hgWLuoEhPZHvNk8UN0zA7fgi46SKj33mXet
l4dOvnHq74YBgUHz/oONDXcskSb8uMRyAT9P55roLRnqXkXAuQLRTx6E/iywTkQB3JlwD8r/lPGA
403n1dtZMt+YLEzuGsGhqI2yFQq9qclds9pcUwSnU49dvvapXug7U8D7ZwsAWJ/X+E/SWwXQhwGS
ugAz3z0Pie2PEivwmva2VW/OTPZfPFyMx1DJUdl1UP76fDnAViiJNDAecYW2MFYsbnMsriqqpLjQ
UaKAcrzOyrmxqBagXCHnt/UcVjL5Sv7UIMPwVsIpSVjwY9uRwBvXVyDL8lmanWmz/ypl/jTQySrQ
9EKbRzIDlb8F/oz+V32PeTGC1+7G1x5IVln3G42UjH3cxjXSBA4gA3Q+WOXlmWs2nmp6Dw2KvMie
qPhjT6+ZbPSlpiq1RsphroLHHpe0ehubj6a4cVQVebQrCbthnn/m102NVcXYLsrfmgfuL5WvR5TQ
XWHbUcbkkXN9G1EJaVikxUKTd6YzP9fjmCIUxniCjETSFEXVVeNLp1l20sZqqiY6omZUyPvesD1z
HWlvcvTgkYBgLi7OG32VIlPRLDqqIHuxvfCAwqDV6mHcuQJO1cHQhFPE88qdNqq9a73gGaNeQ3Nv
xEvA56EtizO9fsdiOUZ/MDIXaLc7z3X+EJzDN08pwn/9IGz2AJlThZ4+RLpb5dWQRNExfY+1pQHP
DoiYLF0M1XaoV1a4j/InX9kOFL4r7c0cCQhvMv3ZuryXhhw7VJ50/c1zrwSspIdmpufzEMmFJuHR
L+ZlfMCJTK73cmezbhqDLQav6FLrqh0lawhdIvAAZYTeDz2YGErfGx01nugmATxHgWWu0tGHWxrK
r1pzNKrl8M3wHgcuoiEzbQH/IG20VVkQY0hMDQapuYosofZWgVDxzwlbnFp1H2brXxcLwBHOBiPM
cBJLC7ludXlbRsfwnUrSxgKL+gJhVmnsmM1TWubIhLmbMjoMwg7B0HDVLrF+Wkv5DFJcpB245Y6J
L95tcDcoo1euqlxk2plNFy7N54fqxzAxwrZYmMH1mJOgt8rlXgycNiTkR9J431lbWX0cJHayoZuJ
6ZU+XGjuM4JMSvcw6EiqUt3kSVPGkp4wVsgE+d0rMJaHxnhQ2Ka0oxwBgN/EyH1S0iZg5omEsQck
ol/QlCaxXphbK31C3RU/W3LaWtzJUjdP6yNQway4iKyXlG57E4Hy+yap9yl8GmjhUJKwvS6XWNPH
JGnlCjcPg64dFZHFcKwLWy03BzRXEGLSvUWr7g3jUbsXqqM771bZfXEcpU8vR8ZLBRkD0ka6id6h
3SUwfukext4Y0o96V+Iag3CG9aKgc6PT8Rsxy1HxWhWviXTRes9ivZIR0HChu4PHca+8I3V04XqQ
KefhRdykwA2HK7fdmaOsNUR6wzaKo5pv3Gpb7dRLSHPAzOi/h4BHnIVlIDVO0D7vn0xlURLyzP2V
kB6IgGPccAExouCH3sVcuG6SUQQsRShb8mll+YtARazjqirvZdT9r+CL0vU/4zgyzTF+TBF6ITTo
VQnE1WSKmAbuiJZgMkWuzWTHVvSswF7MESaYx9+anbOGgwhxE8l4RlzA8uRXvYPdnQNRom0izbps
RlkjPZOvTZtHp3GNGN7R7doykOj+vIcSTjiDkUnRUbnk4abYUb1mSO9vaH0ZiISt1Nv0FbC97e0C
E7d0tDpiPLf2od3vtM05DcFp6/7HaFALoGJJP0mcNrSpYiZZFejREU5dH6xhGJTvwzK7QrHsZawd
KPG7hWpyvDyn/6tO2hxfzjwpNipxObhDrEXHHDI4NBO9OFSwMcxdbuDTtJLjrQKYjMS9XIADF5R9
HduxaXviEsRckNse5S79KstoutluslfiDRIPcTeH7f7iYJDXoYvarfqb0NzK2qUfLIvwe6i+hBY6
6ARvsfEuyd/65t+AxU6jjx8/jYBtRCdosBomi6ghCV5p5GZEPci7Cmg9jKcE0rLI5Z0EAX9Ok2Wp
LCR9blrLIl+GGpom5zZybRJ4fBnFNHZ13EYsOys6NkvpMTzq82Et4vj15l6Xd+k366W2FhQ3aLUE
3yP6rGDfotweeO6XwwsYXfNKfipok+n4DuGaNaM9AigAY+h8hkgzVxMJhQW28MITLk6tOYuiQ+PO
ceKprWUO+vsygXeCzykO6b+PqKRJmfrLD5tExX5UZ5YaG9ERfYjnbAOl8pLYJEKXA7busjwDUZpW
2v46HbhBIiM6MNPqXlOJQS1XTnRUV+Y2XifKiNcE8MFaogOwCeFASUiU7hsEqpQ5yJOOjImtW9v0
u3M39RQtTvdnsLeKgp03MJQpDlCu9KKyAmpdaCUdR81pIOfdTH8yRlc3KMQAPs6luOfOKY2b8Qd4
T6FXWurqXABx6yEicRDzWeOgfDoT7tJNAp37Jrk4BxjgKfnFFo8hiyQbNFJMedoa1PJOqLTSi4+F
3c9T6t7WOpQuy2iDRM8c+VWbMqd0DPcivKxlsx7hARdtNnO+5yBkku57F19I0otFl7ZaC8qcQKBH
xMEuslm4KFXgUVsXP5fMxl8Hf+rqKlyEFyNX3qiP9aulbVVpd8QqQUchqcYFbPDypVLeqNShZWa7
64GgeyOHT0MFO2uaCLYWP2ZgTzDCLeYFOasBh2AhXnbVlVtdxs2FmWAbq3GG7l1YBdsiQARuOOYR
oZNj2aZ6GWXLgQQ8ecyVBuWFiBbag5rpiCPUqIfJc1+9kxCci9v3ofqm6XMX9bSu33Z9Oa9SjJB4
3tz3xFv3cjiTzdl5BspUxWl8FBCVGQ0xuV8gDCZ7qhu0iSBbUXzsrys7li4sNcMkCFq8RsUXzlZ/
aC9yTBgWVY8ke3SRPvaPCkJt4axQybH2dXkdam/KXHQ2frbxySbOlMWnjITpCE/x7Ye5GrSS6UVy
Gh8FCemthpi+b59l5GX3mjpX7KZaR6+eDjZpZbYzxbwt6yfdX+Xu2qGJjgkTgM1ZpDF/1h6O8VF3
YWDjWKGIFSzNwQ4QzjrXA59CY05DplCmgewVFXrhk92iFqUQoL8bHpETydCdXFgvNAXzbJmc0OlY
OiEJZ0iIvdHfmOXEbAYZ4UzStoOyQStL3hgGbMe1Ji2iB+Dr1X3bzFCb0K57Umx/CRmAOaandHDI
H6FDXfmp7SuXtXSXAu4UnHVp/S/rJj9+EyR4DYTe6KA6CXIKI44sugXB0ZJmya1kk+iCVidDyFea
siGpQJKC2ie+gOFOkZZnOZNT/sSXAUwKAGKpu0KlO8FRJH325zG423iRbVAGXIIjLdTLwEWC8JbU
oV/0EYD/Yi48MUn9dhkStGpzWZxTC/CCc5WJ8W5OFvBRCfxfV2Zyt7XACEwjYGBAty3QSbBjMFZ2
1wpwzed8k1MtRhqdqvs51JLyi3jg05kn8UDipGpVKtyT0VF21AxrALTo0AUix84xeRH9V7G8xCjQ
SWZU7uiNYMuWPIT74GjQQ3BtfbCHZjHQlHPyG1TIZm7/Mvbdexi3C4d2GzJzQ/JMj+7Mhn/umk02
fMnMw0gsuGbtNe2r+NBtyjdHmysj9IcBLbpv+U12cQ7W+qtcWJNUCc0iaSwdTPdaGqFtEGo6k9ib
FXt5bizT6yjdKNaT195XKeC7XVUdap425YhOiQpEBGxuNBNvHcd29K1UX9AcyoKdaj4FYFa0K9li
MZmL8pm63K9ClBFgj4EAiQXR/ORxU9q605VCDY5xwYxiMuHI4G0doCoh21cIiylQVyp94sge5tWz
q82Hbm20mzrbxvSdWRUkDCfrc0ZE03b76Sn8OK7JU2hqTZhkmRYch8vhETjBSO3PlsaLIOwow3U6
SNGRyyRdk4sVz8je9CE55tykJ6cnG6Aa51Qopp3K04hUIDTqSRuZatDnWMYNK6PwSx4C51u7yA/K
moWhWYATVRCsAVe+BWhE/xpjvPk5rbopC+10bphTCognBQDoNKLRyzGkC/L46N9D3aDHEx6K77DQ
9QRVs7UAzgjMN0Vx6POA762FlK3N8OAVK2w75bWQYPZ3U4TbYdiE4hWGpQEfFeYwvpL60ktPkYSM
fBAqv+fW81/eyI9DH5O5D9tq0VnNIGkM3fnW2IJnV/GykAHfg/FbeE/aPkFfx2Wfmo0UgucW93Hm
GToH2RwJo+oOQ9HlmTXhlyv8xyFNYpFCLZM6drKY/B6Fq4Wy18oVcm8hwn7NvPjuR7bsz3NvY1lL
skX0/pJqzQOBhoG/iO+ADdICGUFPt5p36QKWI+GngXMxwEOkMPSs3grODn+nTF4AUwCFmyE9wWQF
6zBPUCEaZqK79JTF4O7NN2yXdM1GfNRt7ALedDtT7wEzURq/lB6Q2GAHBu00yujQq8MSA+CRQMa6
APYIhMmF09+uemHlObuSDnp4Ead3HqInMEs82nfQ9q/yZsHbkCxqFv4tKv67mNYSDBR1XXhrIr9U
hPE3y9p5JqylZlMWN5jelTSgynmhMJz6ikZgcG2QvLHpzA3VztCabYQ3CbmKcucCGReKb5byUMMn
64RjC3xpaK+rZpOm/0lwQLeaPoKqKaBwJqtVpeh9XTvEaBp8UYBrq+KquaHSMtexUJyNCgvvo8fw
dmyinhPb+1VuPrbK/3XyyZLUmooTtCUnDzbFpl0pO1RakWvfYjC4AH+FwtXoJRoDjkWfxS6wOyv/
kxj14xAmIYATW8iudvhwAXf0rMv2vdqUFC10d6s0S7Hd5CjyeVtXe2jNfd+sXecoOI9lt2T3Jq7D
8PZVwZcSuRDYzoF+FQRXKsQpJTnq1aHB3au1zmTc6i9yMS4aiGIA9wh/TmtpatnJvhTH8RGMkO0f
BhuXc3r26V5Wbrzh1c2OBYmUuaihzjYLD6uW3qZETsOP2loSbYFKQvX0fZs2Qfo0AIyh/InLFBkD
FfRgnhrXWvatcY6YKFTa3GvWlI1/v2DI48o+Dbw+/AZjksX2Xms5jhXER5PnHhSeNw+3GbKp7SaU
d7V6EFEiw9rUXVN6R0IIvs2hunfnyTV/vMlcdvOnHpxiXy/b/j97Iv51fY0JaDDyqirOxTA+Zq/k
l8ZlfgAdjVQ5Gd3OuvOL0Zav3eeX8CSFasTCnrk2v6jFfby/xqQWV1m55oUheZ16wfnj5/YQ1LOA
jDPECWkjE/FF7lObr7H8jpy5eKNcC9f6Un3wKE6yWjk7rAIzDLm61UCcE6zihzMDHBfz6c1j0zZg
3GiiDq3t8/4jlF6peZUf00RrbPOdupXsrbt826h3g7zQ4gsjW0gJXr/gIRZZPweeW6sjD6Zw55G7
MZBlEXbCU6A9pCDFEFrvVkVld+d6fb+oTJ2QfGDwDdxZT3C/D9ukjoRJjeM4T7ZrD0t50dMk02w2
D9ldQhxUsZqPrkP1oCYjwp2SFXUCVQB/hGA0Dgjl2nhD4Sq+yVC2EtprM7VTDHe/55h8wGo7x2ST
TtXdL5dVG5u5hLhknpPLagkS3qo14x3lew1jmzjXordxiqtUvmAVGbwdbK5Buzff0UN2xa0THXJ1
Ry3TEAk9boIEtB29P2KQeeLabXPZ0jpZDda1BVHdHH8absR1twJYZDl7OpkxsTK0lmiLQD4GJVAk
EQN0+2Vy37NVUfMunAPCTrqwjLPrKFdmPkYJEl5cc7oRVge19R3sdtssQDnO9WV6Y7xFBmaWa1fb
WN2WcDu+KbbBtX5IHtEsstp5167zwWZOytrKZw5gQICQTAD+4htocj1CvOiQ65DAI2kWqFQru2ul
RWr6SkuXPGtdhWTv6vez+ZdB6EfA2mQDlMww6ZKegtoPZ7lTN19T16z+CJxEiLTagM51aqg0849V
cHWuivjLfOHjACabYGhaeRi04wDqmTlGTQA9gIbXuKfEoxN3ZVzLwpu1qG2sORYeorzBAQfgzr3J
hacKUexzRZBfBZig2GBoWxD6aNVOZiKcOMXPwyEaMxgtuw26m0AkFpDtURh8E9nBTUwza1a9G/23
Knlrk0vUl/RygY74mop0NI/a/2BR/DSkSczrWK1ptqVImZm6obKHJKP238KK2j0+3WgeumuslG0U
OCUbN1XHec0FZjStLrQDwJ+OcqYLL1pJytKpaH6tNQLkB+H2fz+XPo3ySxjsKg7BxliddoH02fJw
h+5xiIjpBsdq21rFmFDoKB1shX7rn7XN/tVU+nB+OHmfV+Y8qL28qjg/SNxEnvWkv4v8G/bMAgst
K1u7HAWEgOx3UIQAUj5Sy3xGw/28K50yQcuM+RWii6PGPCBc/UtcaRZdXjt9TW08wbGJ2Mi5NFtM
dvdhBBVyXac7sdpjH33hoZyaI0CgLtC9Gg6RZcvyoUaFc7iKg7sovkn8UUQ9LLa9vkK1zz6npPHL
q8ZOoYK0IFv/0lNQQyqBhkppIUeCN7tPul2KzR3yR808eAROCA1YDOA078CpIFzqoh7T4amHjMsm
6m02NUH5p6fUf712/+2+Id4b9W6alP/4H45f02wkx3rV5PAfF/5rkZbpe/U/48f+9bbPH/rHZfaG
mVLx9lZdPGfTd376IN//1/nt5+r508Eiqfyqv0bDtz++lXVUnU7CSMd3/rsv/u3t9C23ffb29z9e
0zqpxm9z/TT546+XNt///gddhA9P1fj9f714eI75HHCF57/dPCf8eRG9Jc9fPvr2XFZ//0NQ/zQl
jTXKhPkLwQOo8R9/a99OL0nqn8CfIaJKOjh+C3PEP/6WpEXl8THjT6JmXT15H5H7wz74429lWp9e
U8U/NfZdcDYjgpcc958X4dPt+nn7/kZOe5X6SVX+/Y8TeeHnbq7jVYozAOppEnqKI9xvshQMXdz5
cUryII8brwjXQs9qqJCyI1+Y4z9dLdNDtcQQgVsOTy8YYWDgxDAeF7J/W7Y+qnJGVRWrTGvcfQw+
7/QiEH/el+DV8eO79BA4UlhhDDJY4mtq+O3cdNvqyqBYtxgashulR1rCr3T/Vks1lEiGCJUNJzBn
RpSEj42Y5TNBIewvciw587Z/yV3hqi1053si08XKceaju5IBVsWrbWRiyZFMhSFJ3yNNrek5xsJC
ll3hTRSDiz41u9emrh+MvEqe9RYAfJRW3lNWRCL5NgWxMNGfu9An05ATAB1ZHa0LTUMZL/Klo2F0
2T5U2ff88Z+hstU6K69P7y81I7hQ+/bidHR6kxK5OqKdQLu1QjN+vC0uJbxgjUSwf3ytKAUE7eNp
Th+JYDV+mKR/3f+P95vey6eoGCMG5qFqIaguIqMpg7v9vPbKSq4kgu5vAaamB91J79U0dO9dx2xp
NGHgXUVhcAWJI5v7cRl+d67DSjVfA60HPd3E6iViukiDh3mOBpVS3ht5cHt6Yx6OBhNxc98i/oUB
tzJslSKSL4W0QgA8tbTX/l2qjfC7ht44rmYmGA5BoGHfF/0yEjPrrou1+9M7Ise/7gRJwJ/a95am
0zrbsvWyS9nCfqgL2+TVHNadZQbf9aQIAAvK/ZVihtZGCEt9aZluTZNCeToNq+q0Q6a3zUOsDdpC
cRpkuHzNOHQtbbXCUKSXIv/nD8CYxQgq91rs4cUxl8Did6FzG4XGy+lsTqPsm6wTHtSg6Bd57Yss
tXjXZhE54RBH4csobnz6CQOurbPAc6rrsIAibcWj7Yc5NLdqRflkvAyNpGyTSmkeVR9cni4Gwi7y
a0KmJo9Ii932Dtxktqp004bQPuzdMhj2hVsNe0C/Hw9PL5zeEltvuhLWxN//fMPPTwZdSEfqdKzI
3VWUSfn6r79pyvjK6d/TJ8tBamYjVXjx86t/nn3ytxCHBjuRMhVzKwZ4OsHH7z391WzRyxfSHLP4
02l+vGHyO/pe0FCfsX58x88Tnt728yed/s/ISndfO+uff/Y89cmTgDqZaqpvlbDda2HuHIzxH7MX
rMPpUPLiS0cL0PfMIo0e7PhCIYhQTCwNn8nPbyZCSnZaArPw9OYf/w4OPTcjcbc/v/T0scx13UUv
0PE4nej06ukFVa5QGJDc9eQDp8Os7O6avhw2k1MnnpguxNBR56cXfn5lFSjB3sB4dPKB07clkv80
aH6yaWGrna2dfs5TQaujHyhrGDCAUNGQ5ZlUoGgh9OQAY1nSMwjSZJrQaE/BSICPi4uk35CnBaGi
7SXRiP7637SqOHYKeOJCuU15YtJDoNH57TyHHoPh6vtSHkYn0fGDp3c7PuFLZArm8scpTn+MAwfh
E5F7EbvITyhVf9m1YnRniqDBhVYw976eRHe+XAkzT4na7enVKJBDu2MrWA/jmwXBh8ghpi0dcw7l
cORluJVlnw4LMwIWoqNmfzrsFbPduS7IwNM3O6zjh7QXn05HPEoGyE660eNZdbG00CO+iwZ85Oa5
OXJPrfjm9JqM2xZKufHV6chs2+95SFv/dIQhGPq3buPuTodq7UDGyUp9fTps3XCUFSSD0oPWOwyh
kO4LFWevJLRujYE2dEPBzCxT73j6k+Wo3/BLlKEA8pro1iG9/wjK63ioeFGAZBXIodN7gyZHmz0o
W3Qy+TYw/tY2c9iZxPFQ8ETtUOMsfPpokajZTQNtvEkGERaMRKgOT+f69KIei69dMxQXp+9BqjVl
ZxRoLp/GYGAn6+PrASZ/HO4QUbUVRPBCRmvdWnWB3E0GU5dKobr4/TbHN3/e5sDYgzRA7APtq7FM
McWkQjOMLKNBHUgyMh3AUp7aecD625hNfFEJEVwajkxXCW/pq5wO0vEvqaI89FWmXvx4t5HiHu82
yfr0oleaGJr967tKN44vurh40Ya4ubXEPLz10D5IDKea/+t7HMzrZKl8cdS42SATmyDJJ7S3aZy9
D22TfB86aYPYvvEo5iZkk84o97U8tBdGAn42qIrmm+sSHI1v1U2y1hjt5Zskj/y1mMvduuu64qib
MWzf8S1aglKeNGB64dDMcOQWgFXm6rtSpwvbtlq5zUM3gCit0zfrU+tVMvqdCuj6sXLBAghqke9i
zJEukx4MQVM07St0T6vQzNe08cCGpvpw2WHlvRUjmeJ3oBUPkVoe2vG7yrh4Je6Rbk1Voa/Sw7OX
XMe51lLsIU7fEZBs9qZcf1NalIhkCd5vpQtXvsuvhq+HaGEJhTPD6uhAUPl4OvL6qr3ytWwnh3p2
Z7YDxH+o4uJ4JFlDenddIws+O02g/wd5DXeK/6YJzadE6P+aIP3/mPaMHe3/+mdG8SXtuU3Dt+i5
/pTtjJ/4K9uRDOlPzNpAgLKWAL8yyaH+me0Y8p8a4aimaIiG68jY/Mx2zD/ZVWCA6sBJqdfCOPqZ
7Vh/qqpiiLCPxlIubGjpf5PvTMjT5FpASyBfGSINXY60SRlNg38fBlrd3fTarkHfaIZ4jbpOZLx/
Fbj1tvJNu0bJ2xvm9R4HKf2A50OFyveLlJwLxT8X0L8OZVJQM2qrV/u47ZAD1gAUl9tAextDk+Vg
+4t2REkCVx2gky68xE6tdbTwaU9i3JNc+d73BnlueIcj6TwvVmr0KJ5DQ094eV8HONnxg8FKjTrs
TgNE3Y5iqmfjFvOgRRZkrSNtZJaIuYCM5GwUmnVZFNJ1exZKOJ7mQ4r65ZZNMCiiKYS9qDAM7JCu
BjtcQKLwgktr3iLvnd/KCN8Dclq34rkbNOa+vzvxpL5oSUKSONHp99fWDaI4aHNBezuR/hMMopNd
i50k0Ndk40FnEF+6nW5Xo1Ut1e1s2aRL0b1SmsvzalCT5trXWzOtM4qRKfcqQysj28iuYx2k2RrN
F+SQ5NYGDQC95oRnLqNlhiS7sFXUJUx/Ncc+2IY4CosFygOaH8jKLcJ2gbl6eBNmFydx+hoowcxf
5mAEYUPiOiHYZzmX4njbfnd1J5UHQWvLNgt4EqnWL8L8YGHaAXEFmCy+AIjOiTd5R67+TQqPyBcM
+rOqY4yEns1aRacwfUkDSl7DsKrR+wivtXLnGzzE8YUKxlTfmgptHBr768jZCcHc2evphRBuU2iu
2hxaWSMvzaObHMBBwjpJ74o72tzVXW98w4kp0x9qbVQOv0KlYgeO/ja9kvwbDTBdSjgwT0CMXzq7
uNlGtCcCxGLAMNkiBLYt+GxdXjg7DVmKedZt3BGn1l1U+Tww7OBYzZVwAYBO3VV3zs6/FauLrIeY
ZY9OUfHSuzb8Ky9cweltae+i0rn5sFr/Iv+faJp+mTgnksyHblMSKbojq0N3U1kXYvDgFbeSu9Ni
f9vQSaluZO0KR7FSYv3B/CRE0B+gPQyuYZtJ4Uz3tthzBZDBEXeEs7Sy5kWwjsSLwlUutHiBP56H
i1eK1dllk++sbpO4D2p375tnKtjyWCH+zeTRx7Luh59R6mofmQprZ98tNFqzNWpOcziC6Sagmv1I
uAmgF7e+Bc2A8FLA09S5p7J0Tj7r7Dgm1ZTOFFJLJAZDCdRPd7iRK3ZiC+17TUc6w8JxMa7Q1J2I
nHtvLzzhl1u371S9jXMR77hxfbkiCrwmKJ+igW715ytiBEPZSmHT3Vg3IECUmfKCtDoK5c+01BBI
W5nB/FwLeAJO+msyfTjnZAcDABKbRcM5AaAE+6JYUybCI4bi1VLAIa1YIjulKIvKrs2lAga72kjo
WTZcl2GmosyW7EbzLnQYF6lCln5lUZdJ7zHM81h/xN05+oh+7hpNNrRONN3CVLLuBtHN2JmHMdRc
TLXmVDAe2mQZ+jBn1njMLwXZrtqVJc3zAcDBqMGI/WcOl4HKKNxQSz72+Y7KjAIWAJtIR6FxuxS8
a5jHXr63No6C3oodZRc4xmnmIQ32Ee5NC+hWTMcbOodicZGkO74tuhTjRzmed8Nm3DbwqlXatZmi
YNt2r79/9idohq+3a7KRVkXuWlIFIKzGSZROWE+J7437c9IC8XZ5tNMe4Gbb4FkUceVDXEYpEd5h
iMQf5qc2fEQDkuYhWiSr0D/TB58wNL6ObrLbekLg1UKMn6K3Lxe4Eq6Fg3TAfQ3k7Qos8xmq1wT0
/fV0kx1U6IaiGXTmbi+uCn+l0D8VwKWvonKdW4cyoWYDe3blHh0kxogTXd320MIgz4djq84c9zlP
AtvDBw5aG4LJNtuunfhrbNuzH8nIpx7Lp6LtL7fKD8/ZZKsUizAQHZXVbkQyuNKm8I9isE4oVyxD
cZHgWLGw5iAY0hJtJQwedzifGTz7s1FZx6FFT6d9jWR2vT4zo848UCc07Idl2Mi9MlLHgUnj0Pwj
IDdDmUsK8nzv2aZe+VtgiIDjLx0bC7N5izupIK0gDj2FS+fMCjhpB3+5o6dW34fBeK7XS3rPYIzi
0Yu+BbethgckqB2tWmSinY8OJTBtFtl99Gylb0a4KYKHYQ6AE+m32j43nolz6dfxTPYGva9cK5dK
4lbQQ3lxH+JItjZtrDDCdRhSFvo2itz8G4yLX26OP6fLFCuHGGBSegYXIg+3so4cX7mBaAyo/iZc
mRU4jHnYbSlXAqjXd4grqi7Ok1X0mqzq8ByC6pdJzoexTLYI3Ygw6RmfaqJIhzgB7eE5bqkLkCJt
thsFdpp1GT/7+xhzN4KNZoc+I8oO/aOOrApyVKw1SbLvWwfg4Uw2lr+fwRPhxK83abIlVEqcd+j/
MD5locfvvnQrec9IiGbLFlp9mO0C7btRXGOn3l7VtHSSlS5t2DGSR2r11ELvG4SS+uBpUFBifcmE
m1B47p3LjH6soAOcdmjVzsZ1H79rCxJsph7JG0plkUjQoDAV0V87aTv0F7W0jJKroF80C7pna6CZ
8zZf1ed8yiZ0nK8/eLIJJEZtRpHMJhDoa0zKlCUl8T4Gzb8SDrLOfZn5HVK4LyZykTzN+Syvdr1o
96UtmjDP2ap6Kre45cHRkyvI7TfuOaOcCd316xgnW0FaUtqMrGpMDXDbQMfMXRrKva49BmDaCtYV
x/aRCLkMAxbjVQUl8QLxEAUEw1IfDlzblXoOgDl2f38XXymT/UJKJZ+KEw9Vt/SuLNyhQb8g21Pe
nH+AT8vmb2K5UxD/YSWrLYVGVcG5RqxPk11a9Rzr3eS1n/cL+V7ZJ0sTwSJ1w7RBAhp/SFney8vw
tTtkwEWQTsYnLv8Ov/AGlL7z9vtH5tczaKzIUMiRLW0K7NQqD/elOukwn1KW9EddaHDesmKiXzfZ
3AQvEiL6PB9NMiR8MfRRZndU1IWEhJa1unJSEp5ZqK4kY3HeX2aC8f5r8vwc3hSzqQYassElF69g
3wYbURNw9cjTAJ7f4iPcP9OdtMfkmA6EVl1hFyYRCAkXSrIi0omXErbrZ8EbE87011FNEha5cAch
CAg3UH9Hni+MF0ZhV9/DhXBAZV9d6MXaNzE2Rft7Hb/8/o79OrT6cEkmO1EXKb6SOvH4PDkrAEjL
AtC4Dcee+YIv9Dl5sQlS5euPneQiuh96sdExQ4S1/2zkawJhtVu0mGgsxxVfWDTWLg6XcbsFw6je
DFs4wsdiZVwV5+Qpfx0UfPjpk/2nk0sjjf8PadexHbmRZb8I58CbLTzSG5JJcoNDskh4BLz7+rnB
UYspVFZiRr1Tl9QVSCDixTPXaPjp9CjlHX79AKdI6SCLB6n/RYB/BpqmKn4BIAN5ZXh8GFlbmPK4
DQOgJ8VLOW4K0Vz4HnTR38731UPNLh0mSDopir+3aAgpxhS+dXCop5mBYk6cQ8306JVxf9VvouW9
VWeRP5zkPgwVXMVUcI+SYSNyYqdnny91KGNzyjH2H0IYZx+nHhqkcFIDOTiywWkjkUd4cBuf5Phh
wCQoyb0UuLGiAYbT1BYS89tp09XLmQX/KanTbNBQpDVmo3qYs7NoppkD+Li2Bt4dWIgmBwq1XYvO
wgu6mc1erTwL8VLAZ7VCG7KAzYdvJNx2ISYiVgORB3yh6NU30zVKosYCuBo2En2CkteuGIsDLTFX
N0vNBY5ug3sfbJ72K+IUKSmeBzC9Se9AIrYmF2a2FiQ1YFVh8hfMCs0lc0Hp5k338xq+ZcGubp+y
FRqpLLBPhHPhEc2Q0A0MbDVZdZnNIDdRN52yiqYY+XTPOGX7wDUHcXqGf1niBIwnlltoIGbjgeoA
Q8tSxiDSBOeXA4kLrhJmwdlCt85BOoXPpgBBdhjwtVulf8i5dZ7soGvQOMiPxHQToQTv3QAaFwtH
YUbo+C1A0THFdftIHOuM13okGGhl5U4NfaLOFLJtCfW3RNcsCSLfqFsg/laoVp5afOMV6PotNlAW
n2MWmEmcRIMI69jvq7TWrLRFQggxBaBeVMj5Qd5DFT+oi293HN3QP8VoxiXvkU/0+1t/6dCps4hd
N0MkhA3tjMhu6k0mJvoabQVwnYlRCJLYyAQgKNeX9vhSMqHSUHm12QZRI3gDCX0D/BccGKgSqghO
Q3VuIX8pOUoLBDE6WDa44PqOFkw+zEQl4A3sGOaSzC9QQopB532jX6fG/bdyu2FydRJmcbpiC3+Y
Gnye5CunJwFaOf4riND8toMqQH2qHcZKwDdCkoPWDZjiBUjsRpxbClTqzSoxFVCBjE5xKm6hbrk9
ALh6tFkwV0inThEonLjSYbIeyk9d9KaWkBkXjhO0smI2NOvpVQwH8NHPASwNmOgROSTLrghMAsWd
EDnUnxGK0vUlND8iiFBAjBLjg0iC6rQENmPkI9kHyykrjK6Ajzsg9UMV6U39JLroCy3tQBrM7gQ7
dRb2G3YahIhDXcLDIBg/aQRUwxJcSCPgWGQWhNeHatO3lgw8oYfCZDD5ypmitbLE9ro9Irx6tbNr
IFQYJqhp9QGge8JY8GooU3fqnEZz2tiVHdZKTRAXoVD9gRDHFTu5ePHlEyQH4UJoLWzBhTtgLlol
TSKGXzSbbUwFbiM2DD7QLw1OHXTh4Iq1F5E86CpyF8yhYAbkweeoFTZKcgFQebK6V41ZjJ63m94/
L0ij/YerM9v008gJ5PtemmBcxCQb0WDhsGEN76BqpFbm9R9QoEIppghH6lgfKSsYDC7Fjtvzyavn
mEVxSc0nsZUROzRMamGo2oK8cQHTkuCSVCLYO5ReuOYeYXN2gX7kYpZLj9idHTtHUsq9PMlpR+gl
4jvkiLgFRy8I8aG/nbRHboAw22GI933xGEHshYoGEhvAiSkG3meF8VSxVSM3GDbteOoVdeGKE5ee
bh7Ru0DKlQ67uDHJU5StSA08rHIqxjMHQeuRQCziUCU25JX9YVPW667dRvW6at1UsQbol/Gfwcpv
PT97S7i1X74y4ybn3+vU8SGIbLTP9FYYus0ASTH/zCDAZOhyNdXTOJ1rbgc/0ZLDCHFxGHyzn3T1
zWf3hU9kkqkjYlq4mWzJzo7hRnZ4CwNyA6q+wDEKEG4VDEhU9BgAuvdP40x/6re8QZtdCG2elIk/
IUjRQqqFiC7Sh1PDvrPCuut2HHvhqocA2iZC9ZyAu8B0xzJ3K/ivN6DM5BKvBwWQMIjPkk3vDtRg
gBr4uxAyaqRZjRVoc29+uO6zE6e8dMW5gf1Lgb/mUQqek+YhkC1GOfiVw3iavGkhbxz8uv8Ll3JO
bXavSHHARpqMegkjSRsWjeAb20qKvM4egDag3biJXQNLtBj/aapz7zTN4n9W+ZNU89+BrreqQ7QS
PaodRbXQ28Wb/ZsceW+1WYzvWXlIpeY7hDXeYDOQl2PsWjUGc9K88QuSKlGg958dhOwFSNWC0wTx
lBrWKHCYiwJDwJ2ZGCIcZV7bDVrInF470RpuYnY1bTp3PMSirTm4J7fiqTCUp9JroFsMOxL4H1uD
k+/gcgG6ISwb2gf/vcI4IUOYnvbjO5o2gs67IEslT9UWqgKEg+fR0q1y+2UDVwNFAVmB1t0/IzhH
Wq4nGghT8hY3aorbo3Tga5qfoSgCD8WHBLUOpL6hNGoKmFqJHAwmDiOoZgsP8oft9vMg9EGvrhIt
SfmgLoO/Ol0bOowDgV1GCDoC9uKmr3liibExvPyrbf6z7iw6di1bdEqMqwPTPDgo8E8wDOR77HVU
wg3VeNU5I4Ict2rxit4HC8nOHxokP8vPohghMsukE352b0AfmDUYnQWywWm6T0bjjcqHPBg0VXq4
YseWhOITd0sKW9QnsGb73Fua4yq3c6+fx5mFtUxKiKKMaE7B17RZdWbxkGQuS6hH3U5pjkqwKauN
0g66TxzCb1EbABfB22Ky7jWr9FV9SB4LGdWLJ2meGG3HYsdBLwnakWghy18qdBzDLRsZVE4eU/FG
h41n4EwgUyhgAetlB0UR2KY5lbZWJCfAEG1CM6SzWNjJwbjwPLZrVtpAy0Xj9jGzg3PcJD/z6B9B
3Xg/9V4Em8yXcoQk7/gpAP/id895dpH8HQzqLFjbmcul2x+q5J93NguUcTiBDsLgKoB0hgV3cB7u
Jaw5wbT6ATJM5FvxIoQgPJTZX2EXpNP+E2sxlxjWqSIYBGCF91sI0owHmLM6cqdHzEvJG72AsfEh
g/1LCd8AnTXFNWNCaJODaC68lqwcVzbcCiazl7xk+BIgB4g+60LhIy1tiFkwTkIpD/sIo6vyy3ea
0hWemcAsQ0M9+s74OgECBQ2pmKwi2BepNg/sHAqGGkqz9pRtcvVUNcbYmjk8EoA1MkHAAVqNf6ie
YkByOJ1ldfIODXzgi7RwpXarJnM52W4yOKjaClXTgiG562devaogbkzA49FFDQHJljs7jc4QlaXh
ciEkLMXE2ZUQF0rTFiXtO9GZIUvL8AEPyuiYQY9mzhqw6ZUWrtuZk+x/EoqfXUQ/xFX8G2NWFDkl
RIkG8rbqtLxDMXaNJ7RnVj2w2Y5TP+TqI669WtsRXL7oGddOhReHatR38/6J5dfp8MuvXyfZ4zmP
m5BZJA7MZIF2CssdD410s6zPsog6dajhuOaE8oMC2xpBIlDqPPDNcTVlK95d0kAU6Cb5/Y79+7fN
PclUIklBGlFWrifZ5E2GGaFFxW4fcjOAbLbJCF4aG3CJoZwCiLriDwGAt1oGQx/0AfrP2K4Zj5EV
I0V6hLI0EFFVj24JlZNJ3Km5m4V2l5/G0F7YCjT633vy2fU4BUojcg1uB9jcUKefTw6FzcBa40eJ
AgdCKrEI18GFVRff1+wuzCCVE5Y86gkaUapDodkEEDaWe1Vhy6Okrz1/LMqH0cphNlnasVkiAkJ1
AmPcodkIiZtDJ7cBcyw5McWa1VyuWGea1yQrlQMQKlzjqFWGJux89SGYlk7PQsSY42o7PlfVCsB2
FEOQIxzgDwC5+wybT28EdwrRvpkMCoABVbazFMZlOTzKf3mtfqubXp0mYZT8KG7wBqGVw29UspaY
bdy4Pu9Isc1CNQ4ayMEW1kVG9CsZdgLnqdMXg6GP2UEZcRHj+IeO+88JmN2rDRMQWZyQZbao99qv
FnJ2E247uNp/5QRmIGiyGMxlgI1U4cIzsIY0c2fAA6FCBymzwrep0uEzkp+qFZxnLtpC8PlDHf/z
eLMrTB3AhisIspDaakKI6zvwDkMd5yjwZJ8SHTpDX4MFNWfwi61s3JTpdinzmKka/Bb/5mIScR5q
FVhTSERHbHoBCMoWw0xbK51JBccJwg8u2znA77GghUJUHqAlU12SqllKx75BAlf7JvIZOfejiNbK
0Y6CfVKTk6AYSgVfMOuvzkW7o8R4qo7dUKYqoALPimIt3bt/6Af/fJHZddA2/gSOLF4HzRYSVxi+
Rv45606gWohIThmDizyJtRSHAJC269BtiGzt38GN4I78V3Uwx4gyU80LUfEduKkzU+kA9tZ+huYw
fGiCWwEpwFqqB4liANaQW/VeSjZitRbaLe5lRHSrhZnk0tm+Xfj/PNQsJlM9/kAb8VAArwmMrWBs
JztjDv31B3V6FcRfgxnBp3T0qHsLKrZ4A/0QjdUFpYbj15NEPgbIpYSV0fM6sfvFnGnpNFE29/VV
nqpEDJMWlbM66IM9BU7ROTHjZOVmkp1J9OCXHsVWXXriYA9wfz/J9SVN1ll1HmCYzCy0Kv4wcP55
X79VODxb5RLe17QX642memlmixi+Zg58oae9gD/+8PXMXIYv/KGn/7O0+M834aehTEoBPRoyuYVo
dSZwn+26zs9i/ulDBh8isLxBVTXVFnrWr2Ef6vg4oq32u0I5l9JTk0GAX9R5HcCsRfedP7QNfx5v
FpU5sZM1aULO9R/ntYpif0zpu9cA1dMEpl7pO9DCssUjhdIXWx0L6YU8i7sB+vRlkuPT1NZoNQ9A
pQPNgVJ7gtMdpl3AbCzGWbr57mQ08iyhbyDFl/o8lqRg6fSQWYMbX0QUHp2jgTO7VNbTL3xvuVku
nTRBy7Z0nISwztmyQSALo1ow7VQgEQrYK5jAAY+2iVUuqQ7+oUX383VnITQIJ3/iaQOLwo3h3kKq
t0LaB/Eu4c8Vg2ROuKTZXmAeY/bCSBgt9byRaAj06OA4knbpLDWH2WCOydM7IxzT5MviJQu4LMAz
hhq+DSfeJnaBbQklNrh0ZcNei0xf2HLCWeIvXQvxPPEsBpvcWdIv/AOY4e/fNoe2VGkLyzrW78/M
uTPhnpOhJHwod+M2QjyBc6NRhQbsizvGKhsAHSeLx0iiBAS5s+Jkvdh/X0jwv5tsV9emEKsF4Oi4
Nuk+Dl84NyzhKHTs0wwAWahzUg/B3s0gfsai5BcduPndT9QFelLu7DMqrnEdc2UxYn2mxFGGZpOJ
qSG8T7ch1IzxgYCUrd/QtNOhlAtayBc8Ryv8GXWuiuEZzHmRasXERKuJHr3Wq5yxWEkoNttwNFqO
JjyLx0KhoeXe886CclIwrJjI+IClSoMj9G/Ra5I/0nY1CJuRUEPL+JFql8c1cA7Htj2JGsTyLqLR
gQ2aRJ8sU8LMZ6Wkx1R5LWOYlEDKKg82DWzt8m431JeBe2fEPTscJx3iBnK3bSGt1/VfYvkILCq0
/yqD77cETPlq+lCIK2bvoMvgFXWQvYLXiN69g2MmhU7KAiWVxE6o6jIaGr0H9bQYpuAuATwCzE7V
KAMnFFYhKmNrVI9FNZrgenSw3kwPohLYASZivZSt6xHlu2rX0waW85A5g6cjD3sICk/rBidhMFkG
P4AJoTQEezptchKgBNTCCZqTjDESbwL/jcyzzdfFRwbEZOiI/aHAOEnZAOZXA7WDpOxbuRztVdj6
aigtMW2yQM4d2dMoAVp5ABvDgLquXFgxXhesIHS/eVag8YyWJsFgDVh3zgJFIuTcFtBcFCrRuMFG
6KdNWo/0P+7ayOiBWdALxVBx0k69AI/kPQOTync+/AiRKQ7rEqB/4QhRVjPB4v0XsA5V2y3s+j8M
KH/CwOx+bStWrhuKumaPyRMXOJq/lZ6rX/Wx/8weoy1i7JNGftHuUQcjIH1A2D3Ua3bBiHZxM8/u
URB301IEQ/4c07YU4JANYGzNWygYYoHYvhpViLt6wr7wXwdBl7fdcyTZ/Ah7G8jwQ43cmiJqjSQ+
Qgi2fGzWAzSwGgcDdD635X7FwzgRljmCCzlLPljVCdxj9Ggb+wagy2yrD6FR5J/A7nXYI8+wtYFv
ebEGKnc88C8d1TVnNAu6WhOMxHwHuzQMj3HiSegwv6iaI7zxsBSGzupglHDtRYiojRaYFmBVFrGj
C8WxMrvwo04W0oZBcTxhsoZIJeAYGRXg6JhxCF5tQ6f9F00/ElM7wHSEheDxEj9o6V6cO1pxWiGK
oYoMAEi8gAWuKpatGhhsu6suwbRqs6eR21bjmSjrCOc8612xdSduFTcbWO09EFPUjipsUapVDiex
WI9rI2x3fnyIYdhmUkBuw71AcBZ8VDTK0nHVVK8+JGt/FcND1+1DC74/4QJnZKnAVmZ5Rj5EEwQT
vvvoMLirvw1bm8gWh9WEwXc1bLL+KMTAe07vWanHF8nxI13+KHZsYuRgHRIIjrituO3EnQRjRYE5
LbUVF+/sWT7ClULIiDW+PfiNEXFaoBAZw883fmRqULUXIeGOSROHZn/35Osa+hDytmJO6njCq2M+
KzSPF8vMmwmoCia0pigq1HRntRTh2b+GqCIErdMDBK1FnbEqi/sCnfjILGoH3k65rxac3dNspeRy
lqGura3B9IFXMbKMB3WKh1LteGQIkEYQ+/dIaynyLuBPBLY3QPzfzxZuV9dXTzG7fSfIw6Q5p/Xf
1bUCXTnhJSsO0FyGsL0pex8p58SsN6nP3Fv8XXospeG3UTtXTzCL3ExWBlWZYTOMUCRNTXTKDMkF
tBF48sFjIxdczDx6i4cL/F6Rq6ApasfooinIaSIrBMlIcyJAGrqTX24TgNI4LyF7onkScx7HdS48
BBlMEmAd7MSA7w8nIq3uv8Pbd8/VL5gH/RIK9yk6jWe53uTKRwe26DSdtdrkylXpDP46MSYQqsgh
ADIkhodduknVdaOBuy4MUL93yf9TCPevHtLVI82iK/L9mkS0e1OPUH9RaugD40JRdhUMBzGtRmP9
qQc2IVXBqegEnat2fH+g8Ygp1YUttvh6ZnVWXCRd3leIsp0dH1IWY7sLU3h96kS8q2R2ahN60qjJ
99BuGA6l+ZZvzwHsf52lbPOb5vNbsnn1XmbBETPepkmy7+AInn4NnewHwhxQNnA6wAope0rSXcF+
cmvR6ytXhY5hfYxHtyLri5A5ceaEANVYtaeFLg+JhA7uMIweEC/S7LaAhbVzf2vd7gWqKmwkQV9F
4TCLlGLnB3UAg74z8MYZv+INAQ5iHZDR5ejw5JEF5JWDJT34xkju0IaDeHAdP/x3D/HtMHRV0+Rc
NRYw5uxB2vJGATeeIaIFSEIX7S8MpEze38qaExg1qkaz6JeVzm/P3n5ewzcR5eoJIuCKusTHE9QW
XAWhEEFF48EuTzAcBFeKt7nqLGnQ34HkVpGbHZT5RLIJ02PeQgXwiYi7CFdZwVlteBjA35SA2H1k
ik8g1iak2AMgifFW0TDmhTY9I4E67YrEKjTdh9gmucho16MTGx/8yO5iUH8sDOIKFhDnEiouqqLo
/HQquOdg+ExBj31vAYWLnbIw/sWHUCVcTlSeUPjNDQaidFFc8CF7buzWijunBcIM6gXBcVoDmQAl
TuErPEHdnrvAcCc6LyIT6OmYn57r9WehutaUiis6iNqBuDYaEPCHv2MEtyym0AX4oAgoZ1Nz3EuO
yIAYz6Ac1/8PnMZbVL7rp5iFW20YQ03J8BQUs1+CeQb3ctnSandEX9qQ1oMraOZAJ8UAM+hajdZE
1aMvnUkLke3m5Xn9JLMoG3IkSYcswvcwpQ9eNSLMpx3B5dFo8OGWXZuina+ALEt3khGvlN5YNDa+
+UXgRS2o8FSToATzz2If4wooUI3yhGlKs0GyvgVwpWsMidMb0NhIZXBes0Gto9nUTCp46bJfmCNW
0AM449/1rmZK0S4tXwXOXmzp0QTmt91y9Wz0318dWuhLpUw6KBNSC+qE2H8SJzKUowx82P/Bludm
h1W9Wm6WyfR916dsRNizEr2yhpiZ0CXRqSLmRQAIUoH+hwwye4ML+UjbiuI6x+RPWas8qANgalHS
K9PDlQfSTmYvbpVIWAjmN6n21084Oz6RKiTy0OAJwbva1W66wYhy00+GVrkSCAzxg4AJB52viMmh
Q8MBvgBNuQrtBGyTDQH7n+jcBbNX3lK+sVZsACy+QengEMoAn6ydoJmsI0Y1r6HVUbNWmLBRohmr
OqzdPwCv3wLC8064VbpqvtSNcuSM9gF4JqNxAMtarPFu5dTXP3h2Uju2FYMh1yacD9aIAA00pdqo
uxf47pqMA4UeFCBL/OubefX1orNDGY1slxQJMyE8wK0qxPDQ4BGOUVm4Y+8VVAJDGw0FpqVGzZqx
sI5lKHZYC6Gafst7m3+W9LBBRfiOxeanfUAO4kWd679IGQaIA9QvIKr6in7a/TVV+svurTlLboqu
4uqCkeiaUbidqFcLrrM2gb7ZFo9R7KL6Y0pzvcpeCxlo/CSwpG5HKrITSAEZk7Y81EJwEOExW0f9
hkywKJAUGx7Ox1rbpEL9LOP/gg6H2TGQ1VHQrXKG/JAobtg9srZQHZjkVyEV+3hymOZVSXe90MJt
A+4UwWsYXHzJt/qusfoAfPjAUwHNyINzE0NNigeoPgSaaS9PTwq0OlILV76u+i+gYEc2kH9pemCI
UWRQDM+OinLImIcsVKFYUZkybPq0/iWUoP2EJArOcpFVJbS/Jut+AU4jRPxgDKGLdjo5uaMm8tK9
TPfxvRc/y9LaKhuTnvgTBv2hBKAMZFc0uHe8qGb7rICvrFcalCuNVIIbhnn/oy9t97ncANPm8ZTH
CCpiotdACUEF7imzqPiBtt3UG+rh8DxZKhBTS5XbzM/yf4uMq5M2FxcIwIqSmvL7eHcwWDCljiqH
UdYrtLACJ7USeAQtORPepOVcrzq/VjJfBqYC1/+wLyK9eBBwuFAuYp6iJ95kyevw9V81LK7XnN0t
QaIlEnyycWmauUeHNwOQrp/FmYpbjXboSisJJGyLf5ZWQHm52q/hBT98qbu4+NNnF0hDplgtM3zr
xsyRe39gALOuHb/QtQGIl6DQwW3wosvCDlvY3d+KN1f3eMhzjVAmKgJqCn0jj7WgOMW8h7xVw7Et
MUbcskaYulJjx/0Lu0TOX/zRs3jeN8I4qRA1PIvA5Y5PFH0QS3AYbZFdVU6OQRrynoXM7ibb/vqD
z8L3wHYwiC0ynKrRS71GdRXJqgN7QINkB9oj9G2iTQ6S7ATJLYvLdA60PlwmwGrFbwSiMB7Esxc+
w8KNMifbK43ij3KNzyBvC098o/zyxBgw8QcVDtbHNhR0/usTPgtsXKPlAVfj3auFIdjNXuAMQo3m
MNkzsgPyOB4uDourLmy4747R1YZTkkRKohEnXAVH3ekqi/Z5Gr2x1EiPcW9B3g6tCiq2sPCK6c+5
E8fnPUB5YHmhylKkkN26M7XW0VpogqDQrHDcGQfMTvFMv7OQm3XotK0FOqRkLoEEl+KqOItwwsSn
YqTgrecREkLFFtboOjC+gewV2lm8Dqpv3yxMLhYXnYU4FirsY8igkqAwG5jYdPYAphmyFTqBr5K1
ZspLYoKLa87iWQ6fiWCkKTu354g+PgELbUqn9IvKfYznePUv36zIQzRTpf4oM5ZWIGgaN5WQ0Us9
5iNzawcjPl3ZkofRiy3Uq+7Chrqdkf2sNyvPfJhRFQqEq8997IKaJthJplf7kuZNioHxEKaL0LvC
rtbFC/eysDj9y3/fzT+Lz7ZRkkd9XPI4RqJDdmTVuZzTweclXwXmUl/tD0H6Z63Z7qkk/E5sW1qT
R7vyTaDSKUjyySY4YFYJQZ/FK5lG4Hu/br53cBsXo5azZzb/JW5zb/CIIwF9nXwQ6SKLZyghEgxd
BhWGuQDTBpiGT1skoKkMrAXmMcpBQZXsw1sZCGABIwWy0BZefCezi4vtuRb4rADRpETWgA5/l6C9
T2Knh8yQBWc+kCkwgc106FAvfPrbEfTnc8yur64eA66t8OklvUx19SsFEgJ6U8MJfRlhBHR7eoXZ
vG8tmjDflNWAufvfJ2xWg/h9HTWhj88iHlPJaoA88zHG6FtDJLpgLEub3MR0XS84u6J8Ns2SjGDB
Bt26o7qCW5kVm9E2vXCXCDo43Jfyhn0AG5v77/imWNrPwtLcsCeJckWTaYqAnYWeW7qS0T0snaCy
8/FQBA5kIsElTFObNSZTxaTNZAwV0ivFcVQ8MTwVUFQZ0Pgu+3XWrNoC99tkURX5ZUbR/TAE53Gc
pasLFRp3bclClxyRgKm8+g2EckyXGh0RSPEhuETFGlJIjSySxW+26v7eDXB0+efCgT/2+ZShChad
GMZnIDwUtipgHlpDVuupk1dN9FDk67zZiDbv2wM5JQ3eSXSAcHufHBfLcmHpTcyihhwyUqgGuHEg
p1eZkgD2mgmagXxCR/UpfUms8lHFzDMAT1IXjiJ6IyM0LWxs3hrUcJ0Sd1Pgw9LHFG1j1fK3jCu7
kItZyEQWn5Me8KsvBo4QFyi0qgPaXt6BEQVfOyt9qROvdVsDmrDsidUjrAsMNc4z0BgOWImURmPK
ZhCafeAwgx5igLkW9TijggWhGzyHloZG39JRWDj0MBb859NOcZMGmoAzyB8nG+q4DtzXPcGRbaqY
uxT5tduJ8H9CjMTOgps8csjNaeSPYkyRAp0fDXrE+kf5KQtQe9MaVDPAVdn5gD9NZpXroT1xMIRP
Tfh5hfife/BjjdfaKLdsr6s9tAisPtEBBwuhwAlsmKS3W/yzCsBYAg3at77SR8gaJ6u8wF9hRY6I
nptoxvUaTOZBtTMY3pU9C2LEKhtXMM0xqxbqy+En7D/awYATCFxmgZuT9ETbkMEggeF7MSxzGIi3
VGWtZx+hBQWCscvMpnxUpme+Ag6K+cwZ/M2kyHbNhLKjpFDvxVrn/k0qsbOQXfGDxDMJ3WusM9gV
spJzDdolBhuqIXUOWFYGuE0GtwrXvubA1JyoTqZ6LAeHYrC7XrtPzDGXwcOLu2oW2VM+l0SRBtj0
GSAmzCybc7Zl0MKEMHCOV2Yvpmu38/+/d9Z80BWyPEmrEG8CIDQQE9p32ZoEHDxq8q4ZBIa+eA8t
SBFoLqH2TLdLKISbgGmNFSX0vlhBhbPZP0+SUqVTK8hIUNG2ge/rW3wYd9EKCKp3mC43emewNnqZ
R+al2IE6nyM23L/Vbr706weYBR6xShTJJ8gcEGVs6Gia2We1hv40hijJWTgsrHYrHF+vNgscklqI
8sjg58YbeeWXOk5p8Mg5lEfP67GFVSnDgRjq6f7C38XyPHu8XngWQ2KfDdtwwsIU+8vzjqLh/EYI
n5JFdnz5K5LtMFxTUtaYn4DsGaguLFS4nVr6NfSnbicCcYdRv4ZW7ljAcsRIKqidQggkPDXwzniA
6yTrDoqVbrP1wrPfSu6un312XgO/nOpOQfxTzvIKitiXbs1t6qeghN87BgusRTVGEyMedaqJ9AuA
sSC0oMS6Kb3Ukt5ocQVvb0OC6ejosRvcI4sx+hvYf+/9zs5uxAudlIv0GffVs7IHhdwkb9hOduMC
BvuUV7rXw0pJ72yI0ImglUCAbItyzAYt1kGQHkUdc10TOs2wXQqt5LHLkKTrwqvaQuZJtEEjOAZ2
q+r1GljtesU7Pu0V1F8F9CXBEX6mGwjqkiZ7BL/Kuf8FbjK0f76APE/9wlaSlExAKwYVhLjqoLyC
zH6FDpHptw6zQmwwcCkjq7i/Lv8NSf/za5XZWT1ZMNVfF60IpbIdA4o9fnkDALcT7GiaEOwKk3mA
s9w2eJcdBZIVoeGrVv1YneO9YiuXzK323DpO7GQlP03m5AngWcGi+KWRLdaavPKUY1QnooBrt+pT
/8jZo2ZA7aY+YUH4dEZus28etAsKCk4PzXGXQJYYILPugI8LuXGQRN9qp4NoMjCIZgSgJZ5Bs8et
sAHyHPOIY/egXEAedL/lKlGDl0aDe9MY7ciLkQyb/j6t9QQ3ygrML7sxVOQ6DyjOvXidgPmc681q
WGF4BAEtiG1AbZLV5YvIGeMLpOKsgRLZ4JwLWgussq1gU0G4ChQlBzbkNHmLiSHgxPqGv0ve6/fo
3Ch6t5Y9gN4n6EtA5yqDamRmFttHeAMAcyscJFwCPQaWXIlWlz68F+8CCtrX0Z4cKmSubQtL2U74
p3xFNx17UZzUjVcELvG8y0LfZDTZZ5Q++vApr5W3AUyYnfxO7PqM9nj+qAb6sAecVnaGvbzjjML6
Rol3LmzTRpuibslF0MlTAdl8YgV2tfVPCC6w5wWpaPR4CP2jC76PbX8zuIWlovX+XFkazeoN6NAr
htwgkkY2lHWNRsbvZuweMv4LCetNoAqGrywHx2bYN87F5+EXJtd8gp5V9UzRnOUJhXfB076dADwW
0ORIoRPgqzGTs1ByREv31u2b5Gf9WYkTMFKt9KJIZ19Ci204dQYZEEMStAkV5FS4UbIWEQGXtw9F
ev3+ybyp+n7982eFTiwBCRAnHCJCY1QDRO9DbLOuLvTBUwNbEn+NrFeAMx6uSeQSGRxwuGPA011l
VgzXwtXEKDOjKu0MXXXfnAaAsGGbJrLnqbZFBhuro7Q2OCYtfLdvmO3vEeXnvc0TjqQfBl9upzOY
7H0N8ECKe38yWaj6YVr8OG7Jigt3pTG5Yav3jirbTGxHkwPBD2TDeHLsrj1zmtx221QWAIRSZkAQ
D+YxWqOTI4Qtd8EWEIzWaPLVdBzgSrwCDGdPZKfetweINJ2yA/eInQlBhwz72oapIhUHiV3QLWFq
CUGRUldEPZR0Db5q7bpvjL69oGnjr9NVsld3knn/Y96EBV9/zFkOVAhl3Yx5j4EH67SWBEkpzav1
MtGD5ldbaR5071O76+weVIrX9jl7HYD6qdA2rZ94zCfaR3zBetdCkG3cDZkp2zC3CGE5a0Jfn1lX
pV5gTvc8GKzJdNDgrkuj923CoydlF8ElshNAche+8x/yup/vPMu0Wt73+yHABEtzR4BUMst/ATAc
giyppb3816vN0quJgTF3WiEaJE9Ir6DQqD4MhgrlhszOF3+bSs/2vT08S4hIQYgqjuiy1hYH6Hbh
BjGU8whUS4AWjfJEV7LjODR6SICmj45M9qrgZpLGJ7h+cWjtR9VGnpw46uAAsMJsp3frYNWnKRSt
gdSw4HWA60l+QHvnrTmk52CrHnvM9IW1umIdMKAaDIR8U1kTJ18ru2SDGuEr9CY7WRfY0LiZ0I1a
83vKkDUmJLmTnuy1+jFu2QMh4LUAoEk8AYdQj6AS5R+7GM5lPu4s7mPg18WIN5Zc7u/xm2Pj6z0+
S9DIoCT/w9l3LUfOnFm+yoTuoYE3G6O5gDflSRbNDYIW3psE8PR7UNLsX4WuJRQTMaFRi90EkEjk
547J2n5AZyb/avBMNh0o+3qPmVJvx5NdOTgt08Rq4QDZfLagrvK5pIcuJvErN/JnNivRrADj3hnB
xHL04mOj2Aq1fNZOD/4bY/IG42Ua9KrizpyOs8hjYaYWKS0IcP1+3TsTvtvrLj6Ihkppvpbm1tRW
tOINpKgeJbN7mln6jC3qtEOhwBdwD7zJbyireJ39q1cnumtPv/hQ2niEEnyEp+egRmECznbqLBGm
w2ggALbyOScYSBgq/H/n9+e/g127ff7FR5PIKPKmtEbADNE+GSDm8QCP1UQvqJ8GgGCI4lvQytt1
iAYof42U2GOzW6Xk3gmct7ex2IcAEyZCy2HsxD1Ax9McnOyE3BL+UMbcoEQq9cCjCFNANR9hJ8Jv
ZqjSnNdTjqzFTmMLWuGAh2H223WAwx31iZubW/YDWGhJhpwEQA0UkS649GQfRKwqTYe5oKnTVzR2
IsZJha8KWnb1Hpg7ZKtGAnUOvYFktvAWNztehCUr0AGAWcvVfnxA1z+LTzHjoLHUAaDiwi9SWe3q
3KlRbu99USqkdFrUQlL9E4AUv8Q4lOATfaqfOdaGBjkmQUb8pgxW1Z9Xdtaf/bnbKy9SsT4rMqms
RlwZgl+UKQMqHKhUgyYSRG+gpQ9l+qrRywRq/msTXPbPmdfttRd5WB1kcUFo7Gr5CWKQrTN3bsRZ
rYzaNgChwXQV2QMM0nK42h9zLYgcqjOi/do8jF35ri+zoav+LRSlpTKVy3n1capx7sRK+iNYVjzk
LXbVYGYOZH9o4AcsEfI+g56y2zlHEID4G8DvBkwo/+bW3PXuHPq3q7M4a/uqbMogaSZAJAG0vxj9
FEfmo530+KOBf26NWkXukYNRjgRIL1l/P38OBG7vYHHqKpXSlRGLO5gRgXKmx9kGABZd7uxemNsU
ETLC6gFigPkZZ96ZtSE11rFrFKm1u1iculTOx71Y4y56E6gGvwGlBFOqUgV4DHKJEiqrHwnkZ6eQ
rDi1RCiRa3QAhqbGr3ltsH/mLrcLsjiGoyAbB2pEABgjJyp20FMl4FmKcNGLIx3ieoiBeon4X0P/
y1bgMhQ7vgy3GB4Wf5LGEIeW1iLyZSpzm0/d3tPiTE7FsG6iCaFx1phyZ3fBwOhQ+sL+g4dNCfSh
3+XWnICJMCDauUl12MgRszi2jMp8sANGjYoZ7/MHyZtbp9MHYwYe/y7ZICyiE1BY4pdv4gB4zw0I
d2lI9VHB9xZ5ltxCR6fKm7tVsMsJ1eCBf/sC/A/yNFASs2AXpfU71gPEahN7rD23JBW9QCxIdKjY
W7SdQx8vQdOwc6o9GLPf2WHYhh7rBQ+Km+I3r33nd6aPN0t16edefefxANfYmMNSsUfw5gxaQ3M6
VyOX2w1HYuIx3lNII/GnlSN25Xi5HINXlxVjJZb5Hof7bDeRm+hSdtsif5cgDpnCJgvSyqDqEhFk
jLXNMe/HX/bGZT9fXbmuaarjE+xXgIvnQl+E6pY52RxMT2gNuM6Q6IVTnipz4OFvkTxHa/zGO6CR
2yVfHPFZKpQTLeDjJaVWbyABA2FAdGRS8OeQCUASfLs61b7Tlr+95qJKBvHBb3kKpK6SQjF/otuN
3G1yGjaRZeE01JcwwtnNbugDqbZEPEG5Fur3QAZNpxGWHtxKgXqhu/z5EmSWnWEstCgtlkD2/Zik
dYHyKr3MpSI309Agnc0J6u/Vbuf9I+qvqy0evq5JJZcJYhkr4GpzRAXicDoqMEiC8vi60t4Fsvrb
4y3CFNg+kzwo+QxFojO0JQsXuDsMQoEFczprQt+RdbiP0MwQSonWSEYPdQJd+qlMf9IB6GjVCAHf
hpk93kG5JhT6/9mAf63HIoYVPd02tILVnzXcGo155olW28Scu3/Y9YHeUmtf3f2U6q9LLgKWJLd1
UjO4ZAPrSR46MT5BYdmgfC/MYJ9hSCKs1Ad3mOzzlv/rkovANEQ9YdkRL4Gp7UFXWMDhKACYcPAL
9G5McNhFrCsoUGchaIdSH1znZelnkOwgwISUlwHfna1f8ghG47mXcZsu6FSgRHMIsMVoOFfeGOno
i+ANYcEkQ+yg52tIxWMi71rI7EooA59qWUWhnjWwvc8hQWP1gnbxBQ4bJ/mY3hKIGlGqchYqzOrb
CIrvqu+UBqQV2tSH3DusmZBXUeMxaXQCcTFIM+OKY+H4gdqtiTGtbotF1CyJlCcyDOFh8NIZgT0b
FmCUeuGatJaiMysv6A6VUWI4QZJgOUTDzP3y86uTeJQZ4vPYjA+t8FG/CAhwMAczgbzSqFOA9CrX
mvc+fhvh8AP/JzMxhuZheAYFwQd7mjfofA/xJ/wrNYOiPaORGmjGErw5aIytnFf3kpybW12cIHkq
t1zUEeD8Zl5SHFo5Wpq0AcTOoEN+prMazNatFKZ4xUHJ3UaXLBFuRKkBrxH00a3fo+cdptDtyi3O
F6HnmYZVmgu4Akld8yO602ZymBIMMpDpeq+2Kw4iOGqLXjWq0MJJbYBWwENnweSt4LiLIlT01pW8
7xWcNwu1OFpkJcxawS8xfXXHzOgZtfBoK9mVr8UJQ5ghVAmAB6DKo4/P2DVw718cpeGmiycWEEIU
de2pk93Yrja9/yBBEkUdrMI3BQVmwjaEHQI9XFnMOyi328VcHE2NkHdCUmMx54EPpUKjclBn9sEs
je17NZqm61z9OxHpZpkWZxOd5V1Z8tXc8AMqBrLx+1l6mpiK66Obt7p/L/F0EZBurrf4tNuJGvpK
Bi6gMFJ0iiAKjeYfwBz09+CAj+W79auMGu4Tg8tmK9lxqWa2IKvMo+jGLqzhQklF17f5EO0R7UUo
70JC2S0AK37l0QQYVB7MFqBNRHWAmwhgYsD8qNQP44pAU2IheZMOVeWHOBl2pQ3ZQzAsQKETtGyP
JBnDpgBVpU4c4QkW0QYHlcLVJRBWlnyJyfYbQaxitp6XPNuVmwmYpxchMYNdAc0SvT3gTMe8JdyP
xYaBX2uiCTTGBTB13M0ipchNPMBwuEkfPAmKc5hLyhqUvlkTIAf4OoGWNlgKvDnfhzc8Gu0JWBQv
eqkBuHjB41VmBAgpv7qT7ohl3OzeJeKbakJfCOajYHY2jGzBk4kdmvQhcBMXWXyiUYwmw03lGb7J
5zwAsy52lQPrCd+4teChgnw5IJ3yOovtTsS/3nJLDPhURnXQZ+0M2QtsTmexQ2ChDSglFKCBSNPC
4yxhsxJTxDt1xc1VF4klVRX0REVYjhh+N40K6BLVm3luNtskNYIjwFQ5XFOASOk9/gC8nitZkksJ
agOpZqKiUIaOO4bBJ9ALRa2DBQFGN4DTqaMLjzWd4p1R0DO7NXv0HuD5Rsx0QINeTbfztAyOEZnR
1pbQqgytZq5i1hvKRJCvtw0F72ED5hDoVKwcYPeyzZtnXgSnHjlODOsYxFGzwb6EPFCvktpsNzNc
AW0zUm5CTLMis3gL9e9em2Dnp2LOLGV4K2oBqKeKrKLyQfUtt8Rbg2cxF2fDX04ffhGuCBsBl8Qj
ega8GbCPAC36W1oGk3UL6u5oSowOha7RrdEgbXCrmEP5FuvOo/8RYLPUanYxUfsN8ETDhgLqGFby
UGyChIHez3SWENCF1pMAMEocMEyhdgV66K7a5KkKbSc21PH9cdALApGO0fNdDZoPFKY2/Xtskw1Q
zLNg/+ABWJxWyK1Qose1hkp+03xS9Tw56bQOAsH4H3oQpJ3Wm7x8HwzAppjhvtsipoXELTfpy4hB
OIxowUS1IQPxMz7OsHHBiTctDFIv1hCTle3kn8lJXD5W2W+B0hkb0RB9TcwaYdW6L7at55vJJiCK
3lBuWX33Fle+ZyY8Fgvdhnc8jJKSHKARzoGIYUV5q4TsC9bxt7e1COFt0049AhTe1phDdB3cxyxG
0tOH73gjtOkLjyn3ASqw5gOLQMBiqaXJaNDFIfkzXYLQhIVuFNxc6kmYrNJAMqLuYgvuIc8nU/EF
N+hrb+YWVpbcwyQbIQATq5JhUA+JugwOUoi8OD1SGjLxXpPY17w1c2ggc3h6DppgzGB18qT2idH3
RgqPJocfN1RiIbPJNREuiFCdZG0ibrkMmEiyC/GXGlh2MAGAjLtYa7G/4FvWm8Vo5YopQ44SHktH
ckoPMWS+KGPw90F9RscTtPhz0xxFwE4lvQI0NDG7CrZwhtDpEIuA+IgSW2WhRbD7YwqTI8dk+A6H
Yztaovzo07CtMXOkPpFZQVGdfizOdeNk78oDXOtd8jW81+/YdJMxQccBDINZqRb8d7l7F7fFvtsU
vMEHBufSm2YfIjnRJ9BLQhtTuOIBjpxarUfljp8VkU0CXs2OdtlzHRpMZKUMDOtVgCdAnhaCnzCD
058KWS61qHWFOuSQnsCkGxZboVHXkO16ai0WXczkpU/tVChUJdr2nDfKX3n1TegNEzzQOEdRpxTj
mYEZUGUH3FMnfcLvEPK1GMjqfebwzLciQb8L+KwMYv6V2qNI8k2m01OLotZIq2tJOb9I3AJ6EPOB
Q1LDWjxyTLgLHAoXJz6I55k72eQUm6B0Wg38goQnTKcJZ9TbeMUL+c6s/TYAL1K5uGuLUSK4C1HU
fbjtqMA255wKGZbg2ELln5g0h1m71n7BfX3XbyIbSivbCRnQ92zthAgyGQFOlc5sHM7A61IOoZu7
xFFc5cz2oBF1yCfwibwQpxZ1nphZ5QLrvuLQeK9DdBNFFiliU/VE6GBzhHhdNSbMsWZBDLrVSzil
A5/sjIdJ3uEEHHXg0t4iU0y2FPQMs5UIfgfYeLOeS4H5saAVtpgpovIWtRVGVRusZvhJz9jKZ6yj
8Fy4AYf2bO8hfiR6U/0T8WxxBiU8Y636t+l7eMOMehZMCVRRVpHD95h3Yz+ewtQqrbXy8N6o6nrt
LrYSV5UsqdKqEALklj3AYj2nczaMzby5hABRBQfVe6CF7qoy+r3e7c1l55T36rJ+/D8p7SXFSrT6
tdkqHosSEOVLa/Bm01hiBVrYKjziThP15sqLNKtrEr7uKiR3BKPXwKOhR4HGFpntmub8gtb704hK
wAUeBtq7a+t9b+Z6c/lFxlPQUuJTNLK8Fmpb/QHAllmtjjV9F1aTMH5xh41gK4EK2hRmIWJnpK06
QI8PL4Q1IWQKgw0FsDYvdnMLyvWdVymmj3AAE4q1gd4lAf8lnAqL5GdkQ79D7wDDaUXNN+GBgH47
2QIED4GPp2HGovHE4aHFuaVfqy1T6mO5KbRJUqHGZEzvZFNtUGB4kDMMXUE2kGyyHstCOFMd7WCf
oEM0Wb2oYZnT1V75HOp/u/dFKiDEDTVeqPnly2BinEOk55aG3pUCsasBtu7AIYLr8oICcX2PrTU5
hMXxjoS2r6GOQD+EzggIOwBmFhxFoXOCJXoavFnRXYYsqSkZwJ4YwScgKeC6VCZvA2nlf2SUtoot
X6lplpLygtDkcZ9g39UY/qG+0HoeMNBZwK0wgWVHWyVfZXJfCqXfXsLiYI5iNkMlhZaK9MC6LewF
Ri2H8IpiZm5d6n6sI5Yo2C7ZkfqoMBUu1blg9Vp5G76MsNuYtUpwDDVqDEFkL6AsJFiyDa694iIn
qYyCUQXo9LGnfCsc/PffW1Vr21+cJ5lXZ1TOxl1U8Nj+vckAg+COUP/uQLEs4JcgmNPnCLU82ILh
KTxUTqRSoaAJGlATWz1eNRzWeL3FfzqRNg/PoKk+QfXTYr6zCHEoYmbF6Rz0PJwzrl+skjTXTpol
KpTJunxkFBx0MTxrYPXD6YmoDz2SHLMC/luGdBRk6SgVIvBttG9jrZq5FSCZv1KhCAwkbL+hRFvA
6jI4KXYraBwF1mL7Or2Ku/R77bBhVz7YC6r9arXbKu78ckatC4DoXZQIle6hrV0l39biPuJcXtKZ
+nUctnBhBT7FqHMLAJ32KwJihrUozutQBxU8YPiFk6xasNwBN1yf2xd9oavbGzGCktp4Xk0HOGwU
TvqMihHN4Xv94F0ri8VFkBBSXpiiBj02BsL9tTG3tAkkzUy6NDPF4IIz5ztoV2HfoeSa3KExUQuS
rxpteMhDuC3vQcSlmr0h8OXoM22OWsu51tZjERtkceSHHnCPh4jawAWmDU+YE/WdpoBvwBoxq6ET
CfNDtYOrPWkxCACsrYy3Uwg4yqoayuqnujjtw7hpy4n7Z1B3c0WFGBhuJ7Ez1wf4fOh2JLaiUhtF
rXI5RDAd/42KNdHx7cyR3M4Rbd4uIdLsct/iR7CHJnTnUUSD6D4Oxxp88cbivtvAoV7XxthrtcCF
d3C1s0SWmdgpx70jyUaVjmIAtqFQB5fQ0UGthUk8qOOsPvX7gJjlE2/LdnSQzXK7FiOEOfX55bgW
F/VA0rOJ7M+tXfkpdXx4XeOcnkDMwWid9lDqRr0HSyxPfFLsAeANCP3BzyJ+mTbEgqKtWm1FJCfm
pQPLYNXzuV2eQ6URlTAsVGSdbABEb3F6biQ0VEUbpSMajsOb8N3hKSs926+2BFZap+IiAklcEtQE
I8OHdIPeDa+REzr2aJKOwLOVJuNN6OUaUA4B5gFNtMwE5BnOU8EbnEXt38PJHRTwTXUgLcJJ1mbw
MMlxK/9qd15kxOYjpHr4N6x+5hTjl3e51MLvfDpLpBHHKW/VTtg5sO+uN2WhZjsaJ4iPNwvECP2d
uIqvgU8IDXSDMHoHZMtJCZ2kfUhhOKnw/4ZlKrt2a4vcn6PSCMjfS8khC5hCscagwLtPb7bz2/BA
fdlWW0RO4cPXP2cScMjaqYuWq2izgtNR/4YzEr+y9ZdT/YhOqIGnULrxFo73B2g7SiLCuAZm6oyo
YX9gu2ZAzGuLHT/KRnac+3bBdnAD9CLccTPkOoPiYTO9QWsq0rtG4+2hMHhoVzoiJGoOzawuTpmR
vGpucQ93x3CiTEOAnUOMugy2rg6QRJKjiA6wsSCCD+aCiiSdVpunBEUmxMQ+451sz4SUixbEofI6
mJjrv+/tO6LS2NtXt7A4OQY/lrmpwyudBUygA1wb4Sf3jC7Cwf9RSvCMoL+2g6+eEZ9CO/ok6T7A
/5lo4a/cyN3v/epGFt/7FNR+KnI4wpBFoFMMHcI0eaVYOO8cSeUN0xmznlE4KFr+Q5sDVM4qF+oC
ZgI0ubhd/wwvMlx/fIZ/3c9ydBM3Sq0IDQ73tjyGFdoCvZOb/TMoaxtg3iCxFmvFd7mJpEvGI9Eg
xFtFekgEPbFy9AI/J6MTLYUzR/JShg9zp+33FbvfALi6wznQX+2eSGo6tpbw6qArCqgtgMDQ9JK/
EG3c7EVUJRcDNExbjZXL3q1Hri67OASYQMy7WMZlQe0/zlzXhFflx9nDaVZUwkf2seqxen9cKjE8
ZMZpgVGWgr6pmPcUO6uXUVDr7wjyklOWOETWkLeABSaFOm+gtYr+7SDs2xJSS1lts3SpNhCmZAga
BuiHImLhE1RbYTvxb9DUZF6hZctyX7n/wAXbnnoeh+ehPPRAI2cTOGV5helivo10BroPGo4B8TOf
dn19pEcHDWVkSEYI1FJrVbyFQgPK/6eR2Uf+Lh+seB7rVkeff+ngAOZUHYJTv5M/UDbwzwSjGpjR
gu+YPAQPzX5G51E6tYGItHToTxWO1W0P7TsVrffCiFNw4vyXkQVu0a7ELRl1AQjoUcP0p6YwCUTX
gdd7XkcymQmGaKbtW8l6WXYkIMdAyR6yDNba/Ee+24z5640sQd60xCrjJM4FYr6fzIHZ+WBYo/UZ
+8cq8QoWhxVR2XIzopHmoz1abeADrGUFJnEsLJC1WtLrZwXAgHCTKm4Hi5sBhA34bZDY8BWAKsBl
JGqOVw1nFfIFr41yG0CyDFLn0T4JtQF8zOEoiJuEt0IoN0oeM6LhzzslC6iTAStTKJ2LUA6oz4ny
AsdYKkEtLzSazPqPlFiC3AYv9dgV8kMUvVHM6zDumWCbNXYQHHJ2T4E/NWAwE6c7JjkHfKoWMEYZ
eXsMNmnw0MVmODi+gSpN/d98X1cru/is6ZHUfMgioBEXLCCN3pJtoWWav2lA0s1exQ/l8fcr3s9j
r664+KI7kW74QoIMEeQ9uJ/R8GFh3LdOXdkQhdAlFvqbUI0HNghERLxVWBnnVI8OvxbBtwiYsf+B
4f/n5/B/gu/i8M9jtvnv/8KfP4tyrKMgbBd//O99+Z2jSvz+brfv5X/N//T//dX/vv0j/uW/frP+
3r7f/MHI26gdj913PZ6+my5tL9fEPcx/89/94X98X37L41h+/+Nvn0WXt/NvC6Ii/9u/fuR8/eNv
7BxB/vP69//rh7v3DP/usciD9z/+/vd70/7jbxQjcX+XOImWAEqCYhg/j8fI979+JP6dZWRIbNFg
+wiMgB/lRd2G8z8T/o6/zSgKR4P0zHE4qZuiu/yIZf/OCQwtypC8lmDLQLN/+59bu1n+v17Hf+Rd
BlXvvG3wLMvEjxYElmYwZJXk2UX2Agi4CjVtNjJUlCbtszIbcg6lyqfCMWHErVymNiVipgDefAjx
iyl+j2A0mQxeyIZWOErbiganlGBgmVOtCUVEzH2cKsU0B+1SAGJTHIZcGmmyXJpTC2BIKK7FyWWG
uLj5S81+dfN+GQkyHMva59jhf8bt3JzCIEQvd5zRWusOaXOicp04/PNyvMxxMmi9tLJoIVZd2IkU
zEOf0w0wCHbtEXMyUnftBJ7L9N8us0jcghgVSV3iMv1UY6q+reQ9k52vtui/9sH1e/8jxVg+yyIp
owIm6AUhbJ8xitWHx3rfbEOoROUYemOKz4KYqOjVmiLvMsG4vSiz1AmQom6I2AJPVvoO6aA1s6q8
s3aFxRErVwwr+UnUPs++fSn8qC3RmRPt+iTbuRu6wapt3p1NIUi8go+ck2QRxgS3uRpb91EhcaJy
jujRUijJakpWF9jJlSSQHDP4EDSjmwGQvfIC/4BBYDFhgsDhhOEEluflxaMCAVsqEcQozxMJN0WG
NFbInmB1ZkGbVc3QTR+A3WjDRg+6GjYhqZFOPyPo8JU0bZnCP9DNtwyJ4BZkugFD1gxNmYDlXpOh
M5Sg3lVwERth4hllks310KWGip34JVVHHp37qhptOUy1Ngb+Lox39TRAbh/Bn5JREk40FKT9/EXs
4ZoFIYWWr7SK7TVRiJ+iUHKmCmlc8IEc14t7AFibYDtKoBQnkTdJYFHHj43Sg0ldWiUQR1HGbofx
Oa2Q99VvebOVu/JnTNsvAs1JSogAmVA2Ygj/rhSQWwZdI/AAOJFVU+Xy3FoiZ4c+zx+YonTQ1iGq
wmUiutrVc9bVbuInAMs3yKUkdPNkklEAvAQQG5+gcSNvqBhKrsrosmBfZ/KbMs9MqwFYQ3hoBd2H
nGE+y/mAKEy5MYIkw8tNgd8Nqo4S79pmNJVc/ObrEKYMARRwQS4sa/ZxRJe8hhs8TAiRx7Bgch9i
mF6WwH2UUCOJIi8OIqNphzexguU99dkJrV606MQ3EaAI6X6Sugch7X8owE/aTAGTiohqEysy3IEp
M87b/RjQCOMCJL2zFAzC0A/XqKp/FLnYgaLIKhwvomiQUWvebv0sSZuaHYly5iB5K1uYJATv4zF3
MOrV/QOzYyyo22N+AG2VzMjfkwPaf+Zar+7OF39zE4uDbIRoDedLg3KmAZEOuB0Rv9e+tD/P4+sr
LJtETaTEIRMyynmeTkLJQMu+Z+gDgWj+7F24Njr/Azi9WNZlm4iOFSnkc045x064wZra0K/Zyhsg
+l146a6XfXMjdhFvbp5vkSRmDEUXtEgrZ3lLQ6bFkICNnjwKql7JBkLOP7NwzP9CQ3r5mHNwvwre
JAz7MpRxfoWOf2Q1eKrCgBKwZwyP3mJUFCX0biSXt9MnakM0DAUvPrTWysudH+63h5+319Vd0HTK
j8WAh+et5n22PMVkaK9Y8zMTb60Vciey36z0IlYMfFzwgs/L56JDYTNYJfrdRSoaK8+0dpn5hV89
U8ImdR3LinJW4KkAGBR6PaFZQv0RvpBOd4BsjM6v6I2sXXKRGhGWKTI/qpRzpezYFJMGlOM4uO3f
n0xEcvvn6+IZVpZpjlUY5jJ0uHo0uaJbcADwumg/hmSBGHzkYfhdKU1vD1lMtK6eoGiTpQU6BzBc
SQCViqcQznWRXhNhA3r5Uy8nTkkOE584ft3Azo6oifBSieBDJBAQz3Y+7SJvdUJSfxCg4mJ5nygp
YADAmtfSRxoAppvzsKBotXggztiIbyIjOpIMrvjE7Rjat8QM5S6LgztonvKKfNE18bWwBLAgjhu0
MRNyijgO9m6RHUBWXmWjEcTKB7F+ayVMVhEdThGDGllm4VFX2SOLdoEyQA1TmDmZUO8U+syiy+CU
MtBiBAsSwQNKPXVgsTVrpTFj+VINpmEBsSAQlaDVFUqNyifyV0toKFUHQK12A/wgBjR2osQi8XPC
ZIYSDlo/0q7QTWcuLdWQh+WTAmHnKX8JgtAc0/qY98QKiv6xjaDcIQI/z1cqISjmmQSINgRRCpyU
FO3FvrJqf4AhKPCuHIIA3xjwoUCNX2pigNn/eGZRZCJIBn6BLiyLmUT+Q2XvLSE6lZV616cPIzDd
ZSEDygnBUhh+CExmRT57mEZEcgjGJDE84SIMuJpgIzYvDBMYU17A8Yl59AXWKivgypXpRQC6L8LM
i6MLI+R8TaQhUdQndlW+5uFrGdlQwh3L1mSjr6Z8VHjGimD4NhVoFAGzKBI4PtaPWe3vmrw9SMFB
9HOra8hLKouHKuLtrh0A8p1SJ8gbkwtog2orM479n76qn0YBI9Ax/xxJAj+t3mESYoZB6RUKb7A+
MKczoqilII6TakLJGVOYG2WinCmKf46kyYlJaJHMh5l56GY9NJpr5GVyh4kNle0S4Fe5WoTWefRa
1MFbwQJ9XnLqBF8nPq28iO3stGlPUgfoSlCd6x7I8xL6vkm49esA6VLjBFVgZPksbQGr05E8UnHp
sLH0lQEmOQrhQ6WcajRJFDQLMvhFwJkwhPYS98WXkGpOnniBO5bdyadhFIk0sUg/xBDuHs0hkV+i
ZNvNHjOYYQ/VLmQmI+YUBGkQ77G9YCop4vvyJXPC6c6E7K6hs/1AKdCEhftMdIzqERsE4/zRf+lb
IdUzBT1JAQogj2H7IktwrsLnHb3XkhvDEztSNkHxVeHzCMJtwL0ztCMoA9w9kJ2lUG8c5XM4T9Er
eSdyNT7QTT4Y0yBBuycGdhNvnNoT5TmPepuPBEjrPNPyaxuKFu1X1ugXR6gDNMU3Gc4Kc46pV5pI
WlE+p6GgtSie5U6yW/9JEZ+47IPnNjXjUa1LyWcxdUB5ZIDlK4avig5cJTxw5HVqEoz6gZju8IHD
qWzoMSaIS4+aFDOXodol8q8zmJUQ4CTZNn3FCQM3SllLJvYzY78jBfr6gKq+ctxLMIJxvInYzBSy
A4RbYIf21fjvUQGlXQlj6LHeDdx2VIDyhcIQtH85iLSR9rNFk6skxJ5KNFNBSEghjldnXwXFy2oS
yPowUHrdgk/XyBpXtlqWYKoSeIw4QUetaTIjE0FxqNH/rBojKBp4vErfbE2ZKY6vkTzXFJynQGua
GEdsfgZ2W+YbUX4LlByms42asl6TvfkgyzKTr+f+D8GQh8++0uAg9Y8ie8IJonIFD2SsSUq3qHyv
a+stuiofLXY900beEINNTedOnkDueBwPopijasDgE0dqDs8fpQdiFLbBOUxmJKRtTOuJUYgp+Gda
W1P3xPSbptpw0HSMQZA0C6T/SURrVEiZEm335LXsO70tD2F2HpItzXnceGI411dg+pJ7VGUV7FaU
apDPX2QRaHkkDgMgerJZV6DdFRjgwWglO/owtwc4Qpwa6KYBJ8tvSPggFq8Tftykg1u30LTF9IGB
A1DGbgSh1pvhJc7dKvK46lGIXwX6mEYl0NOgwIdoC0O+WM34E0otBrLFVWVyvXxusoEGxgV6VdlB
mD5ijn/m+Jcar0zKS6tPIfbDKJ4sVw8dXgYPufWWrg4SmUqVNLsg6zuVyyMYueEAwxlzAGDLFlEI
QsnYUib5WR6jmajIwPytAhFh4jI4viU4aROuNKqkgaMQ9lZTGWnxk/Kg6wsMollpBBBvk1DTlTT/
Etb91u+ZBzmgvThOjIaftIoKfijCKyrj169S2lO2xEBKiNuyyYmLIqP0h0YLYA6qeVWpSXSBxrIf
nOWecRCWX6WsdgAzh4DzQO9C4N87rj32I2pgksMzoCPCZwdh3L7A7kbBAOE1Th/Cdu8rLNj80utE
dQysgU801BSLZtbTgtEA8LPD6yhCkb5gj1koGjUMd+kM5SMjGAJkKQofNAjmLAiQLCpYvYREMkq7
ropNJqU8Mab0sAcdlrOGsDblFPLWnG8MwTbF/gviSifQE6rrCJLTtVpCMzD2qUNXykbZwECDVvwP
mulAZprEQRNDHobInfjyez51t9QAZRIadTDPY1HC3WaKTFw00UCXc2kDp1sP/A4z0xQtfYdUMbTV
ipXMdC4Il8n29eUWWSLHhTHh5Ug5F/lZKI8Z0l8FSEOfgzQVSOoswujvD3ivtLm+4KJCrRVSTWkW
oMbwa83sJY2CohtsnH6/yt3kF/1bmkUfl5cv1OGrpHRABwh1eIjH6k4ZRlPJCCJn/PH7Re6+K/Hq
Kot3FfsjLeY5Ul9hP/cxIFkO0bwfEeL1DAQizXy7pkZ7t7K+uuBi8TJqCPNuwmPFEDEIRMyjxHbl
/dxrQ6LP/dfSLar3mK6IPDSorXmrO4/GCGW9UKf3IlQrWZBrZmMT7vX3hbzTsLu+pLzAfASUPGa5
KMi4pAzgEXge7ixevMYd+0OU4FLf/vVoy/5c7zdS3bC9cm4GQGsF7mEAkWKMwIyARgJDb8dCeWz7
0hEw8EsxI/v9Kf8Y/SwvP1dSV5sya/8vaV/W3Cqvpf2LqBIgCXFrG09JnJkMN9R+MzBPAsTw6/sh
p/vbDnabr8+pfbmrIktIS0trPYOsqCEwzVFxB096CJki6wdL7a7Z+A7ITc+FM8AnDwUt2KXeQJWy
Ws69RM/vIBvKzRaz8WCb7CARsiQdAuwgC0AMxZ/0hK0vT/MEtP6vaf4dYrKBTMglx0p5whXdIpVr
Db4/ckGX2SofNxLeMPFjBh7WCv6f8xC3M+EMTZr/np45LWcLLZO9EoZws+TWFo8dsJszs5sK8/ye
nUkmNd6kY0kHvwDhMpDwNMgeLEQIjYmRv9HVr3YKPAcM/VSboYLpz+ygE3DUdPDJDuoN0ieFkeFy
gJdmA5/kdPkB/ukdhPj+py/4qy34qx8x/rHp1XC8lpNqUN54CKF2igICFB3MVb7pM8DrxygQ7Olh
uLu8sCf0lOncJmUfvIA7ZTLszBHyLz9hFDes6XK0aUESBonNjQFf3JF5QCC08AgpqN3lH3D+yvi7
dcb/PzqdbVlnNkGZwzXoawq5zBZCD2U1cy/9L9H17yiTK6PQYj8xG9y30a5xRlAXJJMgKcwX9gaV
xNXj/Vwx9tx9e/wVJxd8RYhBQsaFS0AIraAC7oFtloDJBsjk5QW8HFrMqUi/VUSWoTpbuGl66O0b
6YczA5zgp6ZbZBJZgsoX0PvA9veguAi07wA/2bFdH4Kouc5hQ0pXA9BT9gatg+oW4lRbVEEW1ufl
ec5slCkaA4a2dVWG2ChUvFLrutYehXy8PMTcNvm5yY42o+Ke16QSawn5L9CT7dsfeilaqSo/jLiT
1+azv/KcfDsz7sw3/AlAR+MKWNUUoIb+q7A+Km3j4Y2Lv4TMubkc7Ty0mcX8yWcvRJmfHOtoRB9P
9r5jiKf1KrhrkPMSB6hY755+e/viKXmK3mD3YPQL4yb9k73h5e+0zwY4eFtk/q86FBahbx8uW2BW
qx0y8kAuQab5/wBPj+fk5HcedVYmcR+G161FKpyjpGVPgd0CbaYg/fYd22qX/Ie12ynK3+ZDLRrk
CsDC+KsClNiag/RN2tXM5x5/9KVJTUK8IXVNGVpruXoAHWDQZ0EXHVZlwZy4kLs8sZ8tw3vwMuuV
G82b8PuZcHhCZ/g50UerOu7Ho6+P7VYzy6+Rjkjw5iVwrlW08sGaahQM3A22HHDpsNLfUg7tdx1H
2s8hZKzGaupWtN91b6ys/plk1xlY/S13afA2vltSq1lIoVYE3t82t+fW7WxQPfrZk7tCxpDDrRsk
/nhnXw+A52zzG/tgOSjWOjrq0tB6Cxz+MJe8nU9gj8ad3B56hBqwx/A4pBsIR95CUmsBjWZIsAf7
csbD4WyUOxpqcm+EQRjYSpmIQOAZht6aaE/SiOYWcmYUa5KOaoR4LPLw2FBg7S0Z1HW9HhBi3+HX
+l6im/cAmcnN3NxmPp81uUcK29IkGgbC7TR5LZBl66kB2U9rQeaNh86OZeIZanCGrqw9OWJdXtZl
mUvbLT66D2tUZjFX6Sb6p74i8XrU5K8e8zuynUWOnj3aR+NOThZr0XKC/xxOln1D6aMqgLSsDcAZ
Fdnk6b1Nr4kNRJkQ+958ngkrZzPHo7Enx8MuKace0S3c08GCNyZEk8Dg5vwfLX2kxnOQvin/qyuv
k+TR8/WZPTVO7CSmHQ0+PSMiFpaQmHgntxTFd8+f9a47+wY4GmJyNnjJMjPOMATZi/3oEwGQE2Qd
o/2sU/jcSk7OR177sSpa7B50ZDfDztvpm/5HxS1w5jP+063K4dfBYS5kEAPg38kVFyQGzXq0pNyo
pE4L1YAqBETHv4nCmTTj9NT/Hmic9VHUN2hJGdUTVGc4WdSULiGvvdH8mVFON8LvUSYnr9FE09ex
FK5XfkWFG1vvl7f5uPa/N9rvvz85YZoZR76kluVmGTt0cBkwIPdIWHxltM1IwYBT60wCfJqD/B5x
cq7qjqRFyDPhSjimqNDYSarcMtD3qiheinIO9XYiETziI483xOQotXCIGBqO7wTDMORl5paD8KUt
CgCuCZoPG/3efzJGDxIgCRclvckdMMLGuqX+pt/OE4bnPujk2FlGzILQxAdFH0sYnx19ufxBzxRo
fs93ctqY7nmwxESnjy1A6XyAIBRe9c9wY4tviivIlxUOzO2uMwc30lZ9JUsIZGvLcO6NOHcMJ7cT
9QIhdaNDa6zqgH6CI00cXg+p7xA2s4Nn9tP0JVM0VpCYbW+5LQCGnoKZRQHYePMEFAjgpGom2Zv5
fNM3DQu62Co7wPIybmwGEzh9tZ75gKeBefyAtuDA4AEA9SMedRRYYrSahSXxuh5rCBpz9GvyhUZ1
AF8dWOpBJ8+EYjzEbsq7BJ5OMGR/zIPFXCHhTFL7+1dMjo1van7VUCAvop2/jQG+XQzXBer4xSMa
Rf0NBEyC9Uim0+GA06/wc4bnHqhekLxBHT5ABmBzeVnOf+a/qzL+/9GqRCSyEshgWm4NJIFReQth
NCtlwYCHVoe+sx4uD3emLP57/pNjBLX8Vqs0lPj9GN5YcZvuPANodz1YlSTZiEC78hQcyOtsYyso
zPXl42CObR5SzsTLs/cMSnToTNnC1Ke0RtPP2haUNeQhsKuIQUinAhrRyNdnJnz2JjBNPvZsDP2E
Wpa2cRskmcYRJ9krSPB2vtBe4nfyPAr/SgdgTL6AIRJ4xurw78DtkFZy+MvrNuCnfKqyGZlGp9q8
4q7P3mz2Gs6mc+NFOb3ojgeYXHR2qQFoW9UYAFq+y/AB9hOQ/OYrA46f0LYO59lWcyNOLjqmsdzr
eow4fIyad6NTszUs8lfrHuhuAPxEtpr5hGe2igWksG0KYRKLsskZiYFhiX2muKub+nUIKXEeQWi0
M6FhCLmuMr4rOXQrrYXw9j77M4DkLwPjKikDNFpngFtn4iR+im1aFGRFyNtOJg8vbr/M85S7Mfrx
FgAe7Swe7cyGtXQD3xSpHmCEU4pBb9G0AOBNd8sG6gqAvdTi3QBxZAmdm3WqYBnGwpny6tkhAQPT
wWkwdHMqEcd1g/csznU3pB6EspqlDxG2XMv3WgRRpc6779LKmfmoxunGtXQA02DvK/DdxGQlLTL0
lQlNMtfUmjXxiztuRl9alUM1sV53EGaKXwyNdo7JwlugHopsmIkM41U9OTk2M7Gj0JBAjXXabTFa
T/VVx3pMmt3mdXTtAbqdK+0qohUUMY10q1vpXkcUnJn5mdW20ffkwAAjJJFpKl+GmaAa3n+uxT6q
FApqtPmuA/mSc4jVqu9cB2eEyDXznzCdu8LsllboMm1YViJ0GhLehETf5XU2Y2tw5iZCjDIIHT8I
/NYmqU0ax2k6WAFxUyAy0mQTgq8SJN/Ef85MMZNunF37v2NNMcIqDeM+ZwC1UQnVNYOsm9SAWSym
VUJyLmivDc24UqDXXF76mSlOocI0siHFbmBYENq2pfatoAKkxZ+UDI7AN7882ImnHTJ0m2FfgbKE
bh7YQr+vdmYZVCm7JG4Sk0WuA7OWVw8AuKw1H1pyWv/gBWQXcm/f8GspXj2UxZjnQSTO79YllQsD
Nh4w1p2JYGfX4OhXjbvzKOFoCuJ3XjUMbp9/dmBMAtOYN/fmCP4o07mtPjfYZE9lJlVeXIaDy0FH
NdJ0BWuXNbBhVwwyijFBL0m+VLF2K2sTIi7VKhJkCY3CRazDfC/6jptgqRUzifWZ2+T4s/z0uo4W
oErzOpdFMri+f1/BIkKDVoU2x0k+c0/YYw8XjVyOxGMa3ZB12FlUFgTX8kvd3iUQp768u06U7352
19EIk0RWxYqDhxISlxbVDTRInYIaC+B5Dzlo/5bdLvMGthslLMbt8GDx+rVvA0j7Ah0UmN26gdZj
rg0bEQOVSJptlKe3ZZAuDPCKIwphXtRlA3gKdtD+7HVY9qlw1/UcGnjAhkZsU2vJnQGfc9o/FN5r
7OtPA6z/tNJzBgOqrz1QHSLZDpUB+xOA8gBczJbor72ndQEHVuItWPmZadvLa3L2yx4tyeTAVSbz
9CTDbrPoF/W+7GSfxR//9yE4gWY6chGgAcRkQ9et52UlyXFrRRBVAQrN9+90oLYuj3Lu2OBmtCi4
lMJCDfz3GWVmEpUgFPWul39q0VsP6GgSvlCYJvqzZ/Tcoo0XMIqgtoEEdbJoFDZmOjAHuAajb5u+
R9lLUNGZ+Zx5NdswZ8OdZwCDjiTj93w6LfZqm8rORadgDaLXooJ45MIMvvB6frq8dGenY3DbAKrR
srGIv4fiXmqaKrE7V8XPXnjIyK2MZiLo2cCOkvH/jDF9mgvfD4OYGAC2qsipohJY2WJVAA1es+yd
GGpNhXHPQ2h99JFT+s9aGN+HIXVV4lYKnKSuWZTDjJrR2S1z9JsmS1y0vJNBLTpXB2J8yN/N4M3K
Dh6OtAIQ//Ian/+cf+dvTNa488sy9GJco1YMz8OX1rNXLG6XJvRkL490OquRs0sp3jA6BeZusjlB
wo3tKOed26hnCimXFKzrCA+21kawCWLn8mine+f3aJOrEVaPNPB6Tbl12DgZwlZcwy8u8daXhzmD
FPk9zmSP0oyLjvtJ76bMvycK7/CCgeNej1IyQu3LAcyHpITArUYOocauojDb6iKeWdv/5WdYEJHg
OCo6GZfj6CJM8gzK5crvgWYc1voqWdUv0OSGHi40lDf6DITk/Jf8O9jkujJDZYuswJ5hKUSh+m+h
f3EK6Wt734psZn+e/45/x5rsGjvU9KrkFmIAfWi6m9R/8LWZMHOaw+MTGsJAKWt8wfxgBI7Wzi8G
m9VMRwgosnti9U+D9RlSfhXkFJSD5h48v5lJnR46jIg6CRsvHwMozd9fq7alopEmlBt66p0JvkpU
f6UlcLYhczDDuaEm50ArGrOQFlEu6yDEH8O5vicwP472kaXVcyniaab0e16Tw2B7VsyjJuvQRSF7
sgxRlBvpbJBRyRdwNwD5ag5/en7j/13KKaRR6g0Pugh3hD7aDwfp2lfvHa2/QwlLIq13hhqdnDx4
hM7KEvnxMk/LubN32gH8Nesp2pHh3Zk2EbgRHKr3Q+iByyIWvI4hpgEWdv9oG9FGgvVmgQc6s5HO
no6j2U+id2MBvaJoq1xiJ6syfZEQ/xDR/b8T445GMX9v15BoIg8Trlx4X7iRARH4wfdvfA7ldIi2
iCpYM/Bi8NS89XITDYqRG9TMcUPPBp2jHzHuvaNTWoACrPmsxymV9loj3aZDyXEBRvcq6XQnKvOH
y7OeOTjTrL9REpwwUnRuHNOl5e2AB17U/msevl0e5wwE6ff2mUTT2NMzyXnZuQY+XpID1uBrUMwi
Zr6zfPIU+jCERu9DVSm4YmOA7Vi+8Yly2gYUKBQ4VnERzO3ps6vNbUpRs0I7fVq44gUIY2C3I8sD
AEyHkZClL/3YAWrdgIw9JOOgjKTt20cFymq4TuO5LTduqd8FHSzK3/Gn8hbASySm4Bi/+yh2fNlT
uKkI8AwWBRSgwfPQnf/7Kw8jWsAdsjHzsu3J/qrSogd2Gt/bH57MtF+0WjezqGfafL+HmFzSKlde
KmqvcW1DxHBR7vQFL6HvjyRUW/V+vytotw4JzCfC4IYVL5FVrwNlBrsyiG9prr1pg9xpfQiGCPpI
fctfBgvvtpilLphuW79z4Za21vtgmwTJ6+VtOobukw8iRgovGtf4NwntDaOA2XIdv72+DyHtsmwD
fp3KHg7NapXU5SOkF5zIL+a8tM5uxL/jTqtLLC7idmCBcj1IybUwVDRAtZIVnDArPD6xIS5P8wyx
3yLchHYdXoY2N6aPQsNLEs3wu8atDWMb66DyGiBERpp2nVfSXzEIqi+qFHXxChwo3YJ8EmRYXj29
u9Fr9WpF8KYLfX+TiPCWi/RgNNlzhoaIrJtvk3Qfl3/tuRh19GPtsU13FBMDymVsGolyeVOskgA9
A5UtZXrI8bK/PBIbb5Lp9+eQ+dAhmQPVg2ndHkK2wPDkVu3mutrnmv8e2gp0HnkYaL3KwvZPLgic
EXSIwpYl8D0AhPdetTIIu6eoqyy9ojgUooVjMsn+lIFcNVAhIxIK4rIDAELILxAWr+hg3chCrWB0
8jQU/rOls8QpknYvwRasQE9KyHsd4IrpqlXaiK3G7NvGFu91V0JCuL4KOYhoJQigvRwWOtzFcs9+
Il7ukBjYrVI8FFFx64MIGAmwnuLSgptE/3x5qc4G9OOlmqRc6B5pHphYQAwY6tXM/KUVw/CGkI3y
i3e/h7Wa6laeFB9G0TqVBevhqojAebN2AhYrMrFnjBV+gvXJt4NKyiiqBLmWabe2LDvTLBvZgo65
VzUe0ZDWMx9EqC1LCJpQvfvQ6nYrQeBLm96xCVkN3qHodwK2a1b5R4wxpnpMatC30awu1JvHrsww
fSzLzyL7pxe4DPz70kbh8XtmKc+GTA6BKMbgUI/NNwk7rIqzAXKSvWvCjUPC0wF05AT+IC0Xd6YP
RyxzWBsNRbUqcJQHvzsFXV8j2tpei/CZrFkLjcJmJNxGK44cqTbBQKyGvWwhCyD0VcXhG8a961hA
LMQG+TGUL4EdrfueLTW4pJEeLtFW0xAwuUto2UAoDDKcsbaueLSi8O2KpXovTWvNu+E6FRufsUWT
FHtbM9eNfZPCKKW0b/p6l+JkFpTdccP1IUds5FANN+xNh15QGxI0TctHTR1y9iE8+RGqWzmkm149
xOWNRw+1KJZNe1vzK5ncNypaNWN9Nay3BGW/sN2YyU3MgxEpkg3PTfih2ddNQEEvxrMXxP5BA0ar
vtPDeAnJgHur+If1D3EeQbVKu89Ij3ZUZ31Upf2lK9NJqk8FCf8SLjJ1zdahhCKuVcOlR0on7x8s
8A7rr1wkEErji0ATizbs7yKfwg0F9MzUfGwqqKrH+TI2UKxsbw2o6QfqJez6nZ1HB9TRV3UF8z+W
zezzc1fF0V6Z5gwySUytN3njdhCLUSSEKcA/nHyr4YmXw8xT50cp8+RMCRt6ZKiDofM9/pij0OsN
vTJ1mtVumcZ8nZEa+v0pDZcExFdEs12bA97Ba/ApWELQ4GwPdu55i67uHjnslrysuusQpRPTXnfR
bcSbdGnYEBSriKtDKtTWCvBqg63y46WVsT8tk1tPYKA8WAa1/Y/deI6fQm6BGluiB9dlU79CTu2P
Iati4YewMSBB+5ZpdFklcT53GZy7C47mPglw+IJJE9GodcPunTbXXrNr2zlIwU/h7dICT05+1EDi
qcgr5ca6vTMjsq071IvAEQ4z9lAU+lb02kpJeh8Rzbkcds5eq3/nN31TDmZbsFJZjTsIsPD5pvAL
h3qbHArTlwc6t2MtYhL06nRucjqZY0JkrpWkq9wmGK3hh5vMDB9yo7wpyPCPprW7y8PR8+Oh7KBT
UGywa39vWrMhXsbRk3Stga4hDQHB//YlTtiVLeW+RbYZsezBt2CbwSAkmZByFarntHuT5VNuo6Bl
Saf3Rx11spYdYCYVXAhjQRfRwD/pQDZ13axzy1ijKfAILbBdwmBSB38NH5E4hkGS6Ngh5WxLG+u+
olByzQNvE1rw7eoBBGj8HwMqk6/jqPtHh6qChGtZ1KpF0DQ7u5pD5Y/b9NcOg2QZbkQgACACCC7b
5OFVC5IOMs5jt2m0q1zCUcC7i1CE0cMQ04M/Dh43lz/AKWVvMuTkA0QsqRRp28jt5ULuqofgNX7X
nJH5EX7qTr+DsjQ8u+c6tCfeCwS6MEhr/993nxxYu4TtKveryu1DsW4q+zYAtLCQ5UdbNOs+Dh3T
6t6beDiwXl9Lr7egU+KpqxCfV4uC71wYawUp1MLQDlXc3UCHhsI1d3iQsCLzFEfTTYFk1ejQYbkF
3HTj23JpwqKhr7K9waB1Ar7ZFuznQ5+XhyqHxusg59b25NCiB28gbUdhGeeJT9/rUWl2QZKEtZuV
91agLXJoo6YKbmCQkLj8FceX4O99g5EYmh94I1Aw3se361HoL6ATA76nqt3Efh+6j4hXM2Hh56a6
NML4C45G6ANKB/jB1e6gDQ9dnl8zw4gXcoiXJr3GrVoXsLtRENVAFhvxqyyor+z2RmSGo2xw7ntQ
NwQko/h9OnzZ4cvAH2n+1nuQhoCxpplAgB2+JjJzqgT+sAXY50ExE0JPsWnj5wAyAiVOCxTYn3fW
0RTCyvc9CA/ULomLKy7hFwGwlhGguBpAqcIDdzt+50OyN2iz1TOHdt2eId2Y+VTji3qykLYubGoK
1DBMPg141BMVz3pWuZX3OGhvNXTShnCuCKefBhLUjQkyVOTYlEBR4PfnQg8gKkrDTFB8VytrnWSL
4hEy/nCWbhf6u74fGV3BO8VbEnybF+vp8nY8CeqIKRgXWwCtFW5NMxHp2ynp0w5hLDbgy/jeE7VI
1BcNWser6rnvenrMMJoBIVA8jxnacpO5+k0gczao2DUf9Q/5VH+yl9ET4plDVtpeVDv9Rt2Qf7yH
Obnss7M8GncSwhJIzUtZ9LHLg1dLFpsyhltG9gck/Z1K2pny0/lJoi2ISxkX5RRDhWurhRdsErtQ
1IEzebSAcsY6Cu7FXJ1LnMaScTn/jjS5g9BHGYhnWLkLoQ5noAezJVcCkQW6XUgk4QKwlCbAq356
FQ0owtX5NcSoIMYAsap6VwXxnkPk2WCrOg/3soPKSkQOEc+XdQD3X2rsjbR0KAQ7sgyC2yl0XvQn
begXvtpXEVl10GCs+gOmii0L57/yStifUe9t0UbGZd4tEh9/Or3S8daPA2+JtOKRQUon1zwHx80B
+HbZKwtPyHLR17WTG3d1qd8Hhlw3HYNWCwjFxb5u/LVtMMcOHysbOlmK3mVdutQ+vftiZcG4tPin
Gd0uICHJI+rygjsaXnoqbq9lazutpaHGnF0j6VzILt+loroKB5TT58iAp72E8XYWtsXgHoDMnk7C
rmKGYirvI+gG9E59l9+PVtLsPth2FHaYc4p453b08Whj7DqKkHBeK8rQkLErzc+8BkZZQ8li1CbS
yxvR0s3lKHFuSx+PNtlogZYHkSrsyI1hfQVXIgnCXsvLpa4Fq8sjnQn9v5dxEiIC1hKrMroI4bBb
yTv7xXdiKAsK2DuDxe/PahGcsvUm320SG6rBypoki2MXEqobacHCzY+W4NU5gdQfu6x+JvQ7R1Wq
UxFEHqtwBkMwt7STLD7SWVMXsoiBt+9WVtwu0AVB6nEVspkH7lywmCysKvO07u00Rv34Tgte/g2s
yniVHEWjyUKihhD2SWBCGh58IRtVqoxBbR8s0bivFnJWqOP03vw93GThkihEK7u3YtfTwCLIX7sW
aQncVa0I9udpjfqFNpMPnP1USNt0YPgoOeEtdBxRLxL1eObg5/poohKIFGHReQ8zZ+CEIDFuyaOB
JsfNjHqiVVLEro7CEzA/G5Ym603BwCPV32u4HQT5nyyK1zPDGif5zu9hpzsE7N5Ot8aLy+DXbZit
uYCrsNauDQsGqrB7rg17V+toOMPQUUK/0A79ueM/jvE75/r9GyabqPd8I9Bkm4MbIjbNdwu/weZ9
1Lap1vp3kMDukC0D2BzPmlmeJnu/B55sJ1UbfotaX+JaabPSoBhbf4XtbOHn8uym/QjbTwq8RBni
KN69efVqlXMdj9PKx8/e+em9AclFpzwDqHMBK1mEsVvVcHZm/qomcKJvIQeHgpvnk2XbDbusilGk
zGY20Pkl/Dv05AZsi74YSTWxm4NDkUIarYK1pz4H3T2VIJnMcHL1sYiiu+dRBOwP7db0N7DBeoZC
D5T4n4cl2xf7dDc49Er9ge4lnNFmb4xzgefoMpxCkXK718uSI841FUjko64EcvWohiUzdZIAoc58
vHwwz0Xu4wEnZyJF9USUuRVBWzRZmbDGtsKv/2yEyeaPhiqrfA+X7oBnXl18KNSmL49wNnYeZUeT
ZpMVVa2HTR+5OAOrxP/QStQNsg8/eLs8zsxaTQGGXtxIxBBkYXr44NFH05jBDJ+2+MbddzSRMYge
JV51qfV5q4vIHVEENnQiU6otNFNfRXW0NKvmpqejy4va+Bb8bNM3QAuoEEujAoe81hyf2ssh8Q4W
i2+Mgm08w15q9pz0wanG/eRXTqoMFiT2/J7gwWOWyNA5tJxAH9Gb/qbV2HusYPqVPMYQ0O1QPqPg
nLfkIcifdP1QwqI3KiMIan7kRgN4HaQFFQzVwDMGPmcZZuGb1ifLFMlKnPxpK8MR9k0YwXSwaoE6
gBx+mwH5u9MgBBoS7mRRsER2BfwxVkq225mvfTbkHFXhJkdD47YVBwIBtU2+JZzXrLq5aXE7oZe4
S0PSORyG42WvIOjf5NssbvEKKKpvH8/4nNvVgmV4v2gfcZXs0gyCUB6q7UX3Klvd7dr+pvTtPYFe
bkPZYwpRYZ++CwAOq9ZeIftYFF5yaHpkijbskCjaJSiQUAgGd1l4q7X2PYv6ddTlVz66qsrs/2TK
e26rYcVqMZOanE+bjxZicoI1SB6KysPd3QoYAfqHSlyVJL6x7XRXwR8ySumyg2TikEGqO2+clv0h
+KyXv8Zpv23cdX9/xBQO65V6XpseLgDL8l5kOOz8BAa4EURR2JeEXqwpWhSpUwgq92sB5ddeQQ/Y
6JexbBxq5Dvq18su75eDby6bDlbHPNmYQJILKT9r+67NYXdczJX+ZrbQlPCa1hbSGunHbgpofprD
TQu3V5nx5eXFmRtmGjeMDEVkPcCt1TRbtK73VlDfsTTdXx7mbJw9+gSTgz9aXoYDCuJuVxSjWvGq
tb8K2BjIds6VaW5Ck9ueDoMk6OTELrWhLIoUP4OwT9TOxHPjbEJ4NKHxZxzF28KD9Ymm42pij8Gd
/mHdsZVcyevRrxjlyzXcTwFIvOog8LZC/2xtHdQyOXAYiVF9ad3NGl+ewPVAgRt7LgD9GwxFrMn6
QuQhGGTHIyBK6uu8a5bgajkJup0wyb7qY21rQkydWN82tNxTk8w8Fs+s+a/RJ2tuJrEF9Ag6ALb1
T1tni6p4a6OZFZ8bY7LgoiwLE8JZyDayatMO1tJCN4eihXZ5o44BaZLo/5rKuJGPvqvPiC+VxLM7
gmaGudWcZq1t6llXNn1unMmjhteBpjS4hbtB1KygLLlLB1RK4szpSLBK4dnic9iZt1+00zd+mKxi
VKNQyVkR4b3B4HQFK+drNA+dKPugvJmJmGdO669FmFxfbd20hsi00K0TaKWn+soLwNKBpbzod5eX
+1zz6NdQ4zodrzfMArlnISPQU7FjKJp7HO1lH3i40tuwbmxV5oshrleR/jrE7xncAVkOgEK0yEIA
MuuZcDgz86kfud9rsukq1J21XjpU4zujGHaFZ8GgeyYi/rjBX9hpfDzSRzMPKYHdIdEikIHCVwCM
11yJRcJydEC89hlyKhsR1UtdH2BZ4KOsWUkHih1oeoA6ZRv+Ttf126hWI/4ADnr8vUyG+24wbnz2
Iqw/vIUGe65ZW7sHVrmVz1HBX6A6vuhMe4EGEDqT5W0n7L3ZGNedYW1YD84TcGBIHCB3DaN6/1pv
JX4Q3tOsQkpp7oqkXxGzfKl+PML6TeVDqFreK3ooSgjKZwGwyjvCvdWouVxobJXH9rKbzSLP5NIg
gQqdC2ApGay7fi9cHdecspSEbt/9adrHzn+8vCfP7QGODg90bAzCrZ904ujDFHHe537ThG5aXkkK
7xC51fwnsyOby+OcezGC0PR3oEmsybBEhWgqHLN/eXY9RXd0P0CgHVrAEOPe0I8mWGkb0ylv6UsU
L+Y4Aqc8oZE4ffQDJkGoanQ7spMaK7mHGeShuDOvvJ14oguNLfRltIDB4yGGh+wcwH1uhSdfUIlE
mnmCiVet71R41EHKbTmU18z7urzE5y6N4wlOokutl4aEb13oZv4/mtmsgeR3ait6+TdGAbuHU10f
FUQmly+1Pa5qmWE61deQoywMHJFVzrzwzlRQDLQfwNaFRyDcUqaAN9XIuO0izXeB73SGRNuK4b1O
6p0xQPTOhkNKGjG8KQzIbqczcm762SP3N72YSgqmOCu8CxCr4AigIG4TLCUMQVFOddiNcqqnAOBD
WHrMdRNmLkk+WVgSByZXyXjnBwXq3/GDCnwojOvLoNcWTINDRaXdtPmwvvw9zx7Mo2yKT/OZoe17
k3ghZJ9epboLDNdTqO9Fz0p8EthrlJbCagNDB5OJutmZ5VtPIuDpc4d3iSMGWO0pdedBmwq2X6v/
8MdNEqE+IZCL8uvIrdeQMfUX2muxrnfBsv9S24927d/BHe3BfyvX8ibZzKnBnOJAfyeafBKz2IC2
epgjvbYeW4etS39RbuCj8MYX+S57UIdimT3bn5enfO4UH3+OSZiiqY4MNkftsEkfk+5Tg3tDODPE
7A6fhKRGidpWIVLYgdG11zzDYG9hwckgZN1SNJAcAhBZJcM2o/WmSp8iw3rscWdbLZnJQOYmOwlZ
GskyHy3R2CUod1AoXtfYbGX7dXlJz0XgoyWdVnw1YXlt0KrIlfGzkvnKSne1r42NM+fyQDPTOVU0
gCDIEDcR5HzSTc6eYtVthDHD3fsBal/IpazJKzZpDdjjUbzwTQFDgLC54XCWQVhGudw/AF7ghjJ9
rxSKXapvtjLBklI+np0i2dWQDimVvm7gwZMF0Z3ZWbeW9JcdhSuGGdzXlrFnnvZEmHFvCPQyG1r4
QNDX0DEzXbtCUQoCIbFZHlgNBkNCKrkSRbqkWr8XrH+RMl2ntbbkqMjU8g+I9wuCrvAAVmUbQ/fN
2nhVvjJkuu277BqJ4IryL1kyDAxrpQSZsLxp0dMOGHgCAO5d/j7nCofHCbg1ibEMVT8aVBkeskDX
oDa3TwOBspgGxlO+sOtq7fvCseEX49H3nKDpHrmNAU5P8QqvtR0PyCJrpEC3CYyCMmRvAISi/x7J
7eXfKcZDfukTT2JymJZWMKCY+V+kXUd360aa/StzvB70IIc5416gkJhJkVTa4ChQyEAho/Dr50Lt
8ZMgWZzuXrjdz3piEYUKX7jhFpolViNXtirHi77WDxGQp30PhBBcobgG2J9oXysI3rvcLv0QxZoc
5aV7le5hbBh3sEHXn2mA0iGPQtmo2poqOiwKTJ7pli9wrt7XdhoAAqhKRG5bczQCp0gCC7U5OHXL
gPT5r6kK+TYVERKYlPB6RObG6RwJRsktinHdydG+QyanVc0qCxozUuPHaCyAttZ8R0p6l44RgYsz
Yc24ALTXhunt04gqRRfpyySULS2M3DHQlpGyz7px0aM+Cy+wFUrtR551Nh8K64Kv3CTPNsA3Dk6W
Q0lWaE2uhMEZjCQ61BbhLDVy8qoqKqcAakFQgwsvR7ZQd9DSFCvTyHILriomF4XbSrhW9/uKJFbF
d6AU2EeSoSOV+Ryjq4CwNB0LwttB36jqaYQiQ8S6hegrl5YVdpalB1WPXZWplsChTVKi7hmCAQff
bAjiN/xgUb2yUJsnsXqf9p2lg+nJJ3DJMoKVFECyu35qa5jaxLwbhKCajqSBS5NyI4ktCADjnmu0
h4FTTUHPXaFFtTiVAW3fZ5x05YC7lsnP3UIkUVJ4xuoJGQCo/X13Cu99CAiQ+KgueodZ3UawxdBs
tsP2urv79+e4LAMmZRiiNEek1bI2NH0qYfcKJRHpQMTuTgZsqeT8K3HHtZFmR2wcijRMR1SYApyT
adpbfurDRURfZ+k11tpfBBm/nmp2Jo2pLPVNM9UfkHtJ8iXk4Nn1BkaZY1Dq5drjAEssUW1I1RYu
9GIWYSauOH9w+fSaAv63ORIv/fous3OnGOpUrdIS9cSNcZTfhrVMql12gDib2yzpbQoZfrM85udr
OdJfBKG/Bp5u1g9paN1natErKJlWFiMMDecIFDGY+XBn5gCNvKYksJiLeSCa1XvGFbmGq889C/TG
CHUGX8xiuIhWotksDGcE5vmA815fD8vwZtwUpY1KjAM68JWz/i+CsV+PPgv4WDuIcp/iptE38R4U
udTh7EnzkFmlE+3hOmvV1zKcafl+vV5+DTmL/3xJ5IcgxpKLF6NVm9FyeEYLyhzfVId54zUt1unT
fhptFuR1KG50OjSmboM+gziHcjMpVEhibhojj25PacHy8Mr+/T4Q+/MB50QS2O0JKYqH0a2uZ2Dn
XIpUN42rff5pN/zwYNLs3Nd6GpVRU2DRlru2e0ja4UppUv6q+f+egfx6kNlBVOSh38t+imIzM6yk
FcwISveSRiBGin9iAvA7bMG0fFEJ9b0qBYtOU46VWJ+SUd8NjbIuAZjl88oKQNqJcYHTVLlRCmGp
wPghb3jAWVOfGBnMO7va0/TBqcXciiE7GgsIF5AHhKDuacFLC/mhSAPTFdlvC/4epeinCvd84ZtM
OULEycyl0FIAx+H6LdNqkmePYdKSjGauEDZm2bwUwy5Vgk3bbAx0wiCIZBqhbkEbwhRyRCr0Hr7x
JiecAQ43mxSWMYwn7dithpJzuDR1RFBTlWHfNNpzBO39FsEjVQU7v8uxVaTbgDJbVV6gZraPeIWo
oF75gaka1YaT88XgF+sikm1dLCkEkIB4BJp5iHTABrDje6AIxiZd1hni9u7FZw9yf4J/oKOqGakh
t8DDF71LSsvX4NCXjftcjswsyqyGWzc5yOt5sg5pbaFsQkJ4aMcSrBqzxk6jxA4zWD2qoikxSgYV
UMRcs8FjTNrRFbUGs0dNvXppuBtZi1dK88r5x0ETzKKAPM2bOL5VEu/p0FMcB5HQ4UGHOS00oIDB
fFHiidyaeYpfo62Xmv50UVSa2YN43L7wGXxh0XMVOK/u4PKBF1lXdNuoGzkdzFpLHFFvSzPPQRCB
F4TW3hjtpalLAkqHpcUYQmq51zFUoduk2nBTdwXoWglClpsKgwmmEZESTF4DS6UMCcqIVi1KRNSB
isJ0660jjzC4rHWv7J+bEpXb0NODpd+UJ5bAUbSRQCJTnXrsnYo2tspSy5fClVbArw8jQOvVp6UZ
CpGjC4xU6NiWHEw8IQDBoJw1iIgetcGmOawMU5mAsWeFCew3imOsAe2G0NVH+YSHHWXZ5qQxoO+W
+dui6cyWdp4Sx3bO30GCEaHva1NvZRnCbzlzmLSncfEytvGiG7NlVRfED7CDRKWz4Ae48vlhFcVb
cdoJTem2EUg+BbIlKAIbpWiBHmsXQbVRBn8dIJIFXG2pJhIM4x+k4liGQLGfhQohRdODcVZZUgbv
Hiq4estBnii3FV83y46zJKlw5Sa3YzkjgoasFVZGZj2dZ728VMEvbzmMWATyoahbWwNbsjiCDWoP
Bl5/m65LrIahrUAPxDwmKbdoh9d0WvA9vx+yB0PWVq2sn/u8JrUKd1EY33dIwOL0lvKJW6tuyscH
H8qDdOzAhI6tFBF3MXCEw3FC0fTqwBTscqgFKjDbywBmjEs06U8CKxaR2i3VPrCGiX0pM4jlKBEO
q65+4nkjMqsS1tEAQqhQ+6P5SWPQ2olx64MmR6t8L0GkoeAhlISHQ7IFfbO8c6AA6gUguwqVuKhB
ZWnlkwFOYpKKS0hokoSmUOuI1s14jHSfjH5P1EYkzRB6uQSjTlVztbbc8LziVFx+jhN/G2o60VBR
V54hT2U2OTOTcGVwrZchq5VGzdK48JavlKXEDbbGvdTJg+TTZWk0qxaytXBmJEL4mKjdvS4lpY1J
XPVFuu2hrZD6MGPw84VogOGMroKd6aVTjvxJLBrD4qotVUGb6kIXIk27cOjBF1Wn47BboXzrRFyP
1nwOolwyhuZgrH1/cllVDwIk4YLuocG/W24A4kV6g2oEnDygTm9qY2E3aeBVMluifAk7V2UhJs/I
dQm0qDaCP24ofGCh3unQbMCoAREgmZ0I6Y0ghET0dSsA06Af04OcJItGgXoC8qUoDp8SxZgoQ04f
+6dAqJH0hbtE5TZFPO7Q1rkSiV27uGfBMAyXWykHt+k2GyU7gtck7ZE+qsaVutO1oEuaBbpxkfhy
G2GcdknXvqt50WBqN92Sd0SrOefLAI5IP+f0V1KKd4bXhwi3LyUVnjgAi4dRm5nohy6rApkevEVr
9EB+HusvGo2/woZZPFuAYdXXEcLpHsAmU3KANnSCpSiZgOXaqhd6mQVthN01Pe9veDRTZ/7XuLNY
FpD0iAkjgAKyC1/QaKUYi1K3VKI05uBpUBwBOAfyKNpbW8O7hsje1W8wLZCfYrJZaDtSmclVguLY
xORB0avbwSCayMfwJiDgWV2upW/fV2p+PfEsuI0StRbUAk8cG88TqyWSBRMG52aEU6LKrunKXdke
75WID4uIo7IUCX6IDHjcNtkmKGGue/vz2vkO7PHxHc7Re4YENaYkQHE4Z6qttxGR9HxZgW/W9LFK
BoDzMwloaAO+x3iFnXTDqYLV4FiFgJhUsQ1PfcufnES5huJuVis47daAXgH0ZIh3apB5ifHoy4HT
4oKWpLsrX/9KbiPPImZFjfoMAV98G92OjnornpMBWGkndQZvPHSQ5bYmWezJjPgUe/QQj6ZoXi9V
fDVI+By4y7ODTOihfVPnkAruxHWT7oQYhTcd0EMIVQ+jYgY654qhZPshdfLyWJWAlVeRzYmS3VBk
LRB2QFGtVtiaFyUL1VsSCv8P7cQrGcycL5MDRRnA+D6+DSHJlAFzNbDMqqITalIoHdabEA0+eZIN
LWIrhod6rT4GYrcMa1if//ze/qKy9OdGmjO2DDkO0YwGB2NyxeBtRINLcSk5NSk38h4oiUN6I92m
dmhr+2sp+LezMMkaTnYukPmc7WE/SVka9QZ64Pqqpudm+Kfp9tNi+DXAPB3NpEbTMn9K8acpFhpT
m8wU+OBfOvY/jDNLSBHcxAPj1ei2ROgWtz4JAAtLWewBW7n1EVsaIaRgI+M+r3qnCY9NC9fpEgBR
8A5ZoLh5lNlXXuu35/GHrzTbjqUmgmPBMLfTa+1wDcH+y+7gTing9A8fr1WwrrzKOfK+E6QxTiQ5
vuU5hWgKA0DWuLJSvz3xPzzRLHRo8yYJswaTLA6ciRRY9F+TuCYad5tCzevn6bs21nQffDjva1mO
KQywcZglFRYOqnHNPqojF1Gp2cHb/efRvgOwflqns7BBC0SathMEXTlSNFlLou/5BYqf70fkdf7c
tK++3NUfZnJ6+g9Ph82AK8DH08WLyKs3mq24ugPy/LU1+G0B6sM4s5gAjU5Zkzt9WoPJU7cOVv3Z
WEUH7SY17d6CIaK47i6BJZnXWvrf13Y/jDw7WUQjDpOsFQGWwLnvs5tMrL2BPkw688NQOn0kOTLq
LAnKEGE2tQMy9CqCgzRVVaJ/nkr96RSaBw+dzyBSomLhAixqylEEyO9GgUnglUX0baD7C7HEz24+
tWHjwFFUxXpYfmUwmzfjI1yBvMkWW7D9u/jQPqN94/w87Pcb/0+cFD/blZqv9mLpY6aDcl8CQBxe
l374fhn9GmK2GcGkzXg+xhC8y0iDZSSt+XPpdh4Y+W6omjD+tKtlcgws8ebfe7jZvoS4b6ikEu6P
nD5EMIuN1PTKQXNt+uZbMW8YNwQIV3Q0PCAcIRrez48wTc7Xvf5r8mZ7sBVbrvUl4NiiDjm90Fol
pAKk4prK2XcM4I94ubnitEA7WmiDgG7KfbVuFu2m2KR3LXoIkGY6Klda8VdWxBxr34t9QTWUqOA/
Qjdcj7a3fyPEd2K/hYoPytrD8d+axDlMvp1EJWIBYL0eFRVdL600ztxe06/cA1cWw/scfziXy57J
MevRDQFLnMT9aKr9lYm7shreL6IPI2TawOJWjXHRAOskygeGpmWY3/08W98n+b9OoveffxhFEqKy
CeHPAiBXpMLFAFeasAIxhd9hs4aWUJvCJXKu+Ul+x/v5uATfL4UPw7byCGwNGyP43/YmHbYx1FJi
RZqqXW0Lie6eQuQ/gozFY55pphJppgQ7EU7JXT5JLHWq2OlwLe+qVcENi6YYz2V5MwqnNoRowKQM
ACWAuvQfK1W5KA1b5QOgV363jaPB9qErovvUCUrJEmPqGmNhKoECgDUyn7L5V6DwHyZ4di6B7VIN
HIf1r3FLGj7obHVV3v37GOHPc+O9c/dxMn2/gX82bhMdpVih9Bp5CwKwuaihicXBn6IPHn5eNe+J
xqeTCgEV7GBgEyJqPCjGsyBa5Lmcwra2O+eoVGYNgCFNI9rwsL1RskGCQC5dxD5/ytP60kC3y8i4
fVXVN2NYrYUYJepCKhwIzFidPJBCOuvKbRIBOzxq3TEpwhWfKmsuCFZ63J+KrtrKfa6bMht3Q1kM
pgxHIUwrqjZ0XcHITg5fwiREGRzcyrre5yDq6C2q5Simw5roDNVIFxrpOvJvyVUUes2I7ss+fZ8L
WZYUsK0nQObnCC1LuVwf+qA7D6hTcSHspTko8oWvP0/5l4jh8yhzfJagZG3UoLh5xv+Qus4m9iPX
A/4wXH4e6MvBNhto9mqLUkmB/8JAclkQbBNS0+gK0v3roTMbQ/w8ZWIIk2ZxmjKJF59EqQFUB6kO
9DTCAaqYxg2cZR29zwkb4RYMhz8ZypJ+aVMl/+dJurOvMovEEDSgwC9z7Tlda/c8KIELuoPaMrfN
vWHyI3MSatLlcBuvxBW9+NtrzIove3c2/vQ6PuxdhqNNlhl2EvWH41BxcEeGxowgO4MKt3nEurBo
cwEF+/klX1tN05r+MKrhy13bdhg10fhFWYfAkfloZVGrVa7JpX9Jz2YPODv/aCcMep1hKGUo0B6C
fVGxhwuRFfIaOiRXgsBv96KGTEWC7Dz+PXubrTCGmgY+6Hlghpmnh76i5hhe2SHfLl/IVsIMDEMI
X3a8xoxEhfhbc/YhgQjl/tyM/OoYjUCjGJJE/FQDxqoZXF+PvY6njg7JZTPLBAOiue2B6or189sU
3qncs/NY0GQealQgD6jiPKKLWZLmEPJWzkOHTnJiqohGOGqJ8mNdGiRg0MLBrYqqpSeo7K3OI6tJ
Bi9qtS1PKTiwvFnCP7n1YxMCRGjkuqMioCBdAvEaO0J9Fwbgo8qvWfVUdhEJgc5KcQz5aI1Ddd4d
uRVPp0bMqaDgdwQAtgU9mtXyrpOk+6geSA1J8QBVPUUCMi/Zs+i+19yuEGBapmwgtOeNmuahxxcx
S01HCKk5XAmZUz2wqZhY8YisiL2CDzR54oZoDWTxpkgHgqIyHi7YZvkdCBqEGS6XwShIQuQC5Z3h
teQr9Mh8Z/JwF0PeEvQhgCSYYFYFGPjRqYvjdaceUOEzh0Ql0OxjhQ6ecWWj0OiUWk8quG7xTqy6
pfocpMIm4dTnFuqqZakjNUSBXk3MnEeZN23AwIIbkayvxxiE4/gxActAyCEJ1rtMcwUwuIaxJROT
EgK4NqOoOLWiWaRybsLbuvWhg557aisQMAktJi6Etn5p9JIkZXmGfeEikEuoDav9sWT1Ap6CK7Fd
D8m+F5jVB1Co7ir352X1zdGERQU7Hdgng0CjzfKdtuRryB6NyjleNAvJazzFDb0/y8D/9TL8d3Ap
9v9YpvXf/wd/fikoq2D818z++PdN9FIVdfHW/M/0a3/+tc+/9PcdveTHprpcms0Tnf/NT7+Iz/9j
fOupefr0BztvooYd2kvFbi51mzbvg+CbTn/z//vD/7i8f8qJ0cvvv70UqGdNnxZERf7bHz9avP7+
G4KBDzM+ff4fP9w+Zfi9U9s9pe2XX7g81c3vvwmTHmd/ef+/mvo36K4JwgSghHDNlGvkRdWEv//G
KX9TZRH8DhWOgAIE1Sc4dV207z8T+L9BWUaFyJOo8xDrk377v0f99FJ+vaT/yNtsX0R5U//+2xxR
reAqVnjEmAYPmxIcfrPVwFGgOoOxY+cG+uDCOs86gr3CM9uvHPTP+HRZ8jsxWciZhcY6Osv7+CX0
nVaxRnBeYbVD7QlxAnBr6tYI3aHmL9wUL2HmtoHFq1417HzNjXtL4SCIZanVgnFLGXrYJ0M1q0Ph
DOf00PSbEABDeSHHpyACxtrLRnCFNrrwJOyBrA2uge5mFwqeWlLBrIEdGjTh8fifn/rD2/1jSj9O
4bx0OH2YhhcpQwgVioHg5X6+deUuaRs1UaqztKs6E3c7zmR/IVvcpr5vRjJuQlu65i4vzfLvL4PO
7l8xYb48yHJ1jnpLakkvuCVnJ4U7GgBHejCy4AuiQLe3cqGAhBb3mkKBrTsb0LuX3XFCmtj8Lk/N
UHaS2g4hcwOoNNLdSQjPN32IfOAyiCKr47x4whLJmcnolZNoXrH48hCfX8N/1qNRoPchVmcRBRGH
Qj5hmxC4TC4VUuEKsFDG//ldibMw+MuIs1qMOAhGwfF8de5JfDJeoItQL/RkiUTG7612C/zXUZXh
SeEAqAQ9J5K9+PJlLF8BFJ/qs9eYeeK7Su6HK/7LF5qlGUGmjTWnYPHANhfSybFMomw5jIapouyN
E8+MH7iat0sGV1n51NSHuNzF/mKyJmWijWoSyRg4mSVoYRFalElA0iEkPIDuox+RiD1gMeKqgYz2
Q1ZC7z9Y+JjavKB2kwhrRSlIAQ5AG+kWK4s9kIpjmiyS7HmkthpZCHDgudzHa6Eyw4igf23cZhZC
2ehZkva4HHW0OEFN3fsjqj8uABzI2JR+gUgCNtUccFT8vRHvqyA0U9jpDKeIsyrsdZteOuColBIa
ASsEWviCKFoWsVMg2SuhnWXmAAcAAiE5+MA22QFPM0Jm6wE/T8CT1E39GY3C/FF81pK9TC1OhhsF
JM7tZhM+QrHKF0iT7MU7ONdmx0Q3OdHB545n5IyZSTd47OHSnNNH1pj5o9ociyMU4SfcjBnRhdDb
GAe2W/jUClCdR9V323TXZVu1doE17wbP54gkeMNWuLBj2yz6HYBbKVTTJRvRgpYflRogucCqlAMT
98JgFcG29d0YUj0CMH/SslioO7qVbMTPJDl12JtLBszMK+80tm+CjrvsFwCsjSbgaelNRapzajcq
BOTN4lTvKelXKKE7gz0+CrcI7eoFt0QYTuhGQDxIxuVgI2O+gXrxaI8k3CouzmgPELUK2lJA4u8R
ysbNugWbUG7NdMXdjKuMTBT49jhctHSLtZUqwOVbCcwqhFX2zKpVvUo39bNEzWvuOHPsxHwTzJuE
4PzHAq/jMBsBtrEB1goBkJBNobTTY3HpTExbKkNaDU/RHhMg0u8L4fzzyTBvwv7jO+A2kKDXb4hf
yJ2JkXBhqo/VGaafmaUsaltdNrvY0bU1lOdRwmdW7AX39RpVrcdeu1KEnkMP3ocH3xM9QREOczBp
/XyJDIJeiIZcTweTWqE6DJQiSa3O448JkiqrAmzYU7BLPG0DmJY/7UM0bWwBlmk5kRT42xCol1xv
VM37OH98MbRioDoHd5l5DoJcNa5E6O+cobQPHwsVZSfS67Zv9cjBCNBSSU7qhBhQDiTR3c8vZW7+
8D44bMZkaF3AFFqfz4rCCwnLDFadNdWTEVk4TW1xE3ldPBmcU3g9Ue6nZl3mAg9qcPc+j6aSmdVe
oC9q3B+BXVSWQKSRyKUdGQeUXa82uuZ4h398ScNQ4bJrQMj2PcT6kHUHQgFSl19U59rudVLWcB0g
kP8Wn3PDob0DPJJX06fIL5wxPYU1pJraO13fh/qmBnEn3Kr0+b0S4gpqQhKV2RyKEwyHrNLttQSW
p+Fb2xl2XmWWHz9L7MboXzp5o7QwSKZerSSmBpUMxZm6eRDnxyWi4IhacJYBpKdspWdxg0Rn20TQ
hXoJ40df7NAN32rAFkBNSd4nqOxVN0DqKYNba6ch3gvsvkw3VLNhIofzkq8tlm1044Elp9FYj6Or
IXKoG9ycBO0MDcsAB3lryZBB00cnahZNblXQyQMoW4juJ6V/pJui22W3wL9AhcfklZ0KFE1OeMFO
H0PVyuFWwZuK6KBsWCWuSJHJugAxQtVowCGcuBIcKzRTze7DFBkh/8JddWN7D3XnVzGSbQVxNxz1
kNN/3oK8DmFXo4hwCr000rrXrKR2xNEWn7jsBB0GWrnBknFepzs9wD+rilqg0kHLg3DprsnWcv8c
Jk/SeJSTxajYwJHz8kPH78PX+hDZ2QZBV7M0zspBe4R0NWlhTDKIyx7s3ewOBVVMcllbwxYFse5C
QXURqckbjv/cXTJqGYWDTZY0pAQhTlrLDrJhWBNzpZk1K/1GBMGLQkXLbGvo3Fq4AKEogYk0Acbm
rGuS7HOM3fuKl1EmViEgAc3yuaRFxXBM+IJfnpUjI+XTCAQP7xi8mQKyUsDlCtDdFMfXY72jm+LK
mSBNVcQvrwmiEBJ0IZDGGrOgUWjkOhcko8RJmTwxxQFNMC92NQIUBN+6JUPvi+SoQcM/HZOQmxMg
X/ZkvDJA4ohgHAWCYoeEloi0UXD1dXaC6HiZwODvWvv9nQbx03edhZt+qmQ9JNfK6fBE13kMbX/0
YFUzHAUP75/TsATs1l+XiYXorWeuFoP5E7WkKgkUKRBBMIiKxVYlOmCqpgq4BFMclLyw56u9m2l5
//RdZ5GorPe9H6d4qeKjv4GTAAJiSk/5gu5rN5PNaOM3Vv2oVzBFwOFmRiO4b37idkfpLrT4PetX
nT08KalVNMveGsqVhnUROddQh98GC7iO/nj/uDM/b9OYi6uc+ZjTxoIdIgJmVI/rATxPlOEIZ1e2
tkxiE+WmbrTZMXHaO5SJfr6XYK32ZbJkTZcEUZMUuCUpc8vSXGJR3WV+cK7uB+TCWd2SXLj0eWzC
fc3Xt0qlmKrwIFSLSnqbfM6q0GoBM5dQWdSeRUDJy1s92AAUaxrSW4Dz34esCuPuRg4QeR9GBE7X
LLO8Nkv6qnc6Au0Ex8GRF9xCPGTNswZYWlQ7nL/pApdJp6Jdx+m5VR1ZNcvMy4d9J6FgGGJkBe2E
9BZ0ABh5IMCWrXJ4qNkpQnSoddtI6QiPvyYjLSiGTe36+XOsIXlMdtg8iXoUwSVQt6jXVbXLs0OA
yFxTnuQx8Sh7GzhEk1YbLfXpNwhLbR+FvcER2mNaHEo09IYOl5kMjivaQG+Qzgc6HXpgwroB4913
MrZRYqdSvCRaluEiEqaDccUVoCDABYih/qCBsety+gEC4A4FbDIHqoJdUn1ZFrIVxJcWBUgO8t0h
WBsydaLYBxUlNTNB8oroQktct0q+S3CVQCSvsVRESzeSyy1r6iGNiDKY+bSWyt/oUyqEqQo7q7qk
3U7mzYJ6E9wzgzuQvm6420R1B8gKiiQf8DMrf8RW5JGFHEIQVMHKSUhzEL0qsYAx1y7VY8JbDN+2
9J0Oxk2Rg9+cBH6gpzEMuIGXLbTngZgAJg5q977Vwa9c3Qfxg8DcBBEVZ4IFQgMisrX4nBzTFkbo
prJooS08WvSSximsRwCmU5CvLpTWykFzSm1l2FThYsTripZIlXCBFhUyL7s/irGj0kW9YxDt0e+K
nQiAJUkPMGt/jR7oo2hyb1pEKv1OeEJMF4SFqXsQ+GmLTZOuUCmmhk0jT4TJmXYnGOuhfUyz24w7
laqrgM6WpnYtEkAcVC/jrBLKjHfDuX6dKLEu7i5kc0Zv08FDmlXsjMTSQOhxgGlcdOGxSyzUnNml
GbwBa1GSTR6K272joMo+EashBLY2yie4sxjBMROJgglOX7lJ3x452wK5pCgQvE784rDlfbcyiDJY
fOZU3Q1uygA5C2D9Lc7W6llesH2ygFbckvcRo2QTMLtzlWVjtpZEqqUy7rjEaxG9EHaUEXpDREB5
Ax7AxB8GECfW9bpFZ/Q2v1PxKxT6XKONshk+JuagkARBn84WbOoyH66xQ0SWqu7FENfWVr1yqesF
a+zyVQSUBTf2Ot5SbVVXBxVzwsxatBJpLegkQwFmybdADcGtkHO50cOQYbrUj8xBedk28B9EU3ZA
O+r4BWQeAV2BmZyLzyhbV73P8HycnUqnSidFh5x5rWQ2KyHtXd9PqnzWGGyGfDUsKy8SzdzjNoFb
3DcVcqxkHbig/diZXbhg/rqlxb8wyczfoMc5VKZ+om/Cob9HwK3vyvtsXYUERf+ldoBnV2uye2VZ
givs5G+SYiqPHTOL+/SN3SdrzH85BeM285A/XdWm+1ramY5keTJQwYmsz5tEklzoUZgZwTm/1wTI
W9kyYNfxeoChK0dP0KVXys0gAlvbY2VAetORseFdCERYLW4rMj4Jm2yvsUc+vEkgXtgWD6K/yele
cHtLW2pFZKawKNjFI9Fs7oynlpaYdTnFh3A3oGLZcB9bKpN0KRHgtHb6+cp5ryJ+vp7xePCtR8gl
K4hvZtHpAIWBhlLYCg4OcEr5qbwdrBDWCKidwCfNBDcLu4HgbHSUEjLEolW5oWKhtsLu4mV0XYX4
awHy8/eZXseHrKeiUd1QvQjO8bqHrhSzc6BK7vBN4BnO6DpklwyHeZCulJpkAxoxBD9TnptVZWM1
SiT1ykX1NhzyI7SvbvnYTnetGzqGHS0ywUE0JK26FXIm2RKWpYW17ISnd8buwQhMHeKSLruHQzhB
XIQ0RH+O3X6Zn9PY5e8CK+FN/zxlLrCirQmOTY3zcJJCUBt15tBGYcbBmxIgY568BP4ppGut3TGO
AJPgBc41kLX4ji+cvzxYMyCTRcsFZf1Zdp9oOd+GRhSe4aMIazfYNJ3ycA0zVOUZr6+PIxz1S0wR
bKA7yLjJnlR44E5yETTQ7SHbpPyLobh8gAtR2XYldTOkh3y/CaJljksl2wclfGzxyd2SZV6bLmDn
BskHM6439fAUKwEKi7dDdCNU1iitVbqtuF2QLcHEag2Y8yFPoMjZTqDiA2wP2hhLXPj8lZvI7R1j
2Qp3sCzTaqfpb4TiGCQOuo28/ljXrmo4IVs0NzR1u232WuPgWE+87cBChTE9dIfsRHsr3rYy0WtP
vQ+30LXozLozeWfAgYk6YLjhk3PLbXT6gDM7epiOXB0hva2Q2kcR0O1P3RO/bvcwNAf77gY3TH3q
bpsnFVYxNsqD8opzq6eGgP/oNU/Ffryg+qdBzucO+i1UI/UeN4OvLHArKei+o5RYUzQf3eqCSVQR
oV50w5FIg0zJJypuV+g3qJ3j3/Hr1M6Jf1Mh4m5BszNp6KHOknqxHR8ip1+h3GbDwq5eFTvUOnPE
a2YGGjmujp6Eo5ueJ9Y8ZqFGNd7EtpxKfLkjgmfFewFqOMaKrlJQ3IihmHiCbUXyswxSOgh6982a
c9Dy5U4sMNkNHEn9aAFLRL8i8QYru/b4whb2vZcfGDqNZ2VJ7fx5Cn7/l7Pz2nEcW7r0EwmgN7e0
omzKpbsh0tJKFEnRiE8/H2uAmS5lovTPNBrdp6sOKilqm4gVy5xc8hYTT0Lei845dXGsunMU3UwQ
af9wofjPah6L4/9sfRzddBIK0/jQfuDpK9n1Sn9OtqdF75Bn7ZQHHKlP3ae+5YH9ENw889ID+ndJ
t/KV/k3PihTgz/X47+dicvZLVT5ylzRFlscso5ttVujkDJdCzIOZVrTqVXMvi5UrHb9b3iotWANt
Xdaml/MGUb4VbsIZRazXl7N2zsZzL/zz9FgHWXCec8iUvT0A807sLPcZi+cxBwY5AMdA1G2OttIp
gxFxI+chAxK4UOYYfLcw2txk8BgqG5fZpfhSryDsS3l7+UZLHe7KvTyrcdE6Bme3XojusLl6giOs
s0CdjSA7m4xWsXLqyyyfuEU8jiGKQPrQNadcxNPBPwayLS6rN9wgm4/h+8TEpnLMzXWtfJwS2/ig
ctA+Thi/uKA2Do4OX9FOvMdh/Nkr/vEh+T8v+mYFTLJIQvMbxUBeuHeGVrvrCl9kllyb9pUJ/zP4
ic+J7ZWO9CFDEt7iA504R4dCsHMkR/VTJj3ZGecdh7LcaW0QnmU1Fak4Ert2zm/mjKRSrwPI8hV1
KUhuPEMFuuvm98Bn9ecs8O/PcnOxNpPwIsJCjw+VJ/mFe0oWKPkviiulT4yFdOm779SVctmWOj26
1byZtL8P1XhrMaoiSNwmJtC9rOTvFJef61qQFlq5UfTpRXqpLtsUP6IqQIuCNF7PZlnjK+PfVl06
3ctxob+ep8VHjyTktD2OFhvvcer8e1v8AkKMHxD6CEZg4+T4prHX4lavT7URHcLl8e04WFVoQaDo
HWOmfLUBPqRcSYNz+QRxJ2cWcgSJubgm7ClDxcGtP7V3bQLT0hLdcoF0a3pPHvoLyvvXA96S4GR0
HhhF8oAVy2nDWTJFtCa517fJ05EX9zpWaY0neMOb5Bm75Ct9ihbxY6m66mPy3AOBGajeg9K88+K0
EUn6cWvz5pgVMyKmqvz7nBsEaEeDRpPfzdKjzVii255Z6/viLW5tIHrYKELtGdISi6V4qskWCBMb
vt6Vr/0eCy0GRHt5fqQta/EqqshmtE4P6G2ZK1CAnrnMLtZoPYza+zFJrAnVm7GuNNzJlkMWnAxH
xVPAEkpshVwgDcWLUKSLa7DdMwfogY5Kjbxz6dWn5SR7oI1VT+Bvd97CL5MJBZ4BSwdom9HILdSB
PK5qxDN1tTCLr3N5rIktYQnywhRwef0EytRfj/t21S7ZnA/X+ZBZyYvqjslx0oJnvF97SuM5fvPF
QJfQxrxESFOierNlh2N9KtSLFnH8sHbzIN/3Rzt9QEuzFZ3cAwS0xO/Wvhi2adiT74vPLX7nEtR/
qX//eoab+jeJjHDIdJ5BW8b7dlF+s8trV8TwoLGVYg4qI3CpExzzSPKAG80AdIIqkMY5qnUNyj1t
qeTRexNeZtfTHDcaxU0oSS4eBmty7LcL1oj5nmKJI2Ptv9Fd3Y8QjlVbpZnlc92XHOXphCMZbm4G
BCPfeKYjDE2rvb52GOko3mRLrfsYl4Sq4xbCzKj02iWdOZ02aWhcXHcE7NIvt4IhQijBtZTUxB+x
idoQYnHT6xw0h2SFsUGE5JoxmjjTEMO0c85G+uthyvym+i4X+ox2cbAju/pTeP370NNGFPDHEvnP
s9zcUBczE45kPEcQQI0ZM8vhk1bwvNSO0Nq8mLC/5qCEi1C3pXpbMjvpnGilR064AaZlzFX2Tgtn
vvA1J1znyLaXgsJ9fSyX0k4VxlZZ9/Cm62cc60VhkZt1+qbg65z8m0Z9mCUE+zkRGRDjoT8RfdEG
kgpCUsQwBrmzFM1fbrC/3vvNdmhK9Zz0Mu+9drNVNFUeT07kMnBmWDxNZ3og70DHzcbS1/xSmFmN
uDGowiIUSg2CFJ+4BKvMd3K/I6c8R8usFfNipWL70tosJkCneWGP95xhiUQYgqvY0jMsgcaeLE8G
iBGF+sxQ3PbodjJOGtYVtiR/MtdKSyZO9kkS93GB1cdnFPRz3WUtfojX1+pqibNWt60oQIR5lmYD
AQi4tmQzTCjAJwSPIb59tq/Tei7KTr4AHl+b6x692j267u9LdyRCmSxgyJY3d6SYnvuz2QjR4Xi1
OwadH1ieztRooRzqbeLGDiJ+OwMB+pC/W9WL2Xazyj6rjuncDxj6dRupzDxVEZLejwFHflXEvFQa
rh3b8BVyIdwSbhV2Leqqx4cjfRjmI0uGFWsTMGS0Dwp45yVzz5qtvxyfrv6/t9Iv803FgHsqyQLB
tLpp3PCbrk0b4Y+pT/aqVFuw8FsHtyHNApruXPHs9rBC+somfUiuRpRJtslGpoljJbiKaNfK8iLd
EV9Ivx2+EjcAf6ncz7cXQKonmSL36gRhiJ2BviXLOp/WRWR1GNWqghMySDRdwXCzzu2Uh6b3L91n
KJMIzS06YPedf1ZRUKhvaf4wDLP0yqolBt5O/7/eHbaI5DGqHIu3w6r+JGltJJ6iw+W5eMxWw0Kd
lod2nZ7xOhuN5dRNxiPRuB/ag+HlM/zYp8X031/gnzrl9iykgpENDVYz9+XN+SCXmpwppYa1KT43
NAuYWjY23gBl5OmUWpzIvl7ZopUNVufCfE34QkWn+z7vm1XpD4NDGiwdxeX7SNaM6mnDqs2muu5U
J6cUaYpAduwJ3o/Wnef+ea4ZqiJiLMlj8/puB+v6JDonXZhHhzg4LzriHrVtvYXmy63ogA19Rsvi
OYmmZuyhDnIlpwiyByH3wqmxTsYNsmjWwjTW7DO/GdpEqsD8LS/W8V4UifZzObIxiMxTyamWROWW
piCoUk+mDi/4/HyCuZETj316YNYRHa32QTjEL+lDu9Z6W36vS6vuNu1c3kYTC6+Qxkrf0LLBrGzA
E7k6Jr5aMSuwqG6PkS9NvOZDi/B3moY5HWdm81XI236meABVJ0tJbeABEezjexI5p5qQcksUrei9
udoyjfmsclTn/JE88euc62eSrwUrXU7u3fy/fVMw1KHPYGRErXxTKTfVSRLagf14elb8q9v549jj
UA/P56e2tjXdFV6GFY0VY8PPLgCwICK1eWf7ytOePO3PJl7/e+38UiLylTC3U0hxlgxotH/X7t3R
xPA/l1iW3XygY46dATszC103Fj9WEpwftR2mRWQDrYpgcrUkSyDdM79zNf/vn/P33mP14uQuwrMF
uTVuLhZ8lfSqkHppf0xnDeQhcy2d2E19DJ3Wia9PiTxrC4tKST16dbTJw5AJmXPNNMsUKNGkAq/e
QC0s/Ij1AkNhR9QDsXbhftQWoP60PiTMZv0WJ6Od4sROalgQFU6UeaZriivFdCfRIpTnNVO1vLQI
5LUKeIAT+yMy17BTUsekr0NY2+MWIERywNUy6ymcVf4cHI+ty1z2w4bv8CPCjcMJp4VkHXE0aKen
xDtN5qgEREgHusVAQOh2suhTIWjlS8ZYkUQrZNZT/AjCwmm7JWQ68LMuhGPvVTx0MtdhLoXog0b6
X6j5IpYgUaBGszieqhD7xK12mQIcVtEmY8Q32BW1c3WmZQX8K08vQvs0xOuWvqu3jtWhfNUUq4Yq
c9qIppeM7EI7qklwh6aoMIQHEyX8girslev0hI3aq5TOcWa7dvbxCxKgfZmr70aEDM1Rmb5PXGbg
+WSGgknYlNNmmr6C6jVP+LBtKw9u/vekXho9gfODHcIuRNUE9mHVfuQm9miULh+tFAD+q3vtp+CG
1sjc8s7vlepD/j9uhqBn5eXQLLMgHrC6pfcdXUdN0T6/iLgAvkfMF7Gxs4vMojuYYllHZWe6FaQ8
QL/rYuQ2ZMBaJMDZAF6O6RWvdKp2thhm2d5kDq8xyQCeUP3j1U+bhzRdS33kR6psdyVzjEnkXuOp
XPl168T6EsGrRIwRlNEZn6GzCTe6glsw92BOqbgnKAG6dTm6VTHvrl6UbJktMTOFLpzOM2cS4EDW
WI1KHqEtERt+XFWgmQzX0uAkLIdvCsfUdMKJrxdTtV+IrWcc3zE144drf0jLVzyLcHY05ifZkYdV
Kb/kqgscE4Zu9N2YcJmyDyUmtQ5+lCUQlsO/PX75vNGNdaR6bJ2mmDdvp09zztDheACnU8DBw/Cz
IIi59xCjNMU6qzZYeud4ARhAqMbnuZlYBLWZmGKzPyR9FpdKZrVqZ/Wp4fTXlhSVaK4Lzy3j6GJ0
SO3Xl/hbT4+uAvVg0r0MqRaY3TTEGfAyzIzL7sj49HDqp0yOhZy5YTcVAQMaR4DLQ5gvrR18X8Fm
rNoz1+3c3B4JPEw2ekuvXHQiTba8EACTOJU2habJ75ZKcLnHI/+FyjOeT/xFxLxEbXdzcg/JdVCM
iPNp+NCfQTLn4tx4QbLpxyBalYWo3zMf+jv44S9A7d8/dbxQ/4MgR9fTcDRSfqrgxw/ZFLv9eRJI
XmSPk4N7+NLdn3ZzBk+MQsuitpP2zYzRH4OmsWBQLDaHx5DsTs7xL9XWX5/tT2f6n8+mtNeJODSt
tIeciLSb6PBdt8lWil3OLhdr2I/6Z3bNnCNt3F+lydj4ARxxBr/Mm+wzb+JE7+glXWmTfIZkMj1f
IABnXPbbf9+Rt2ptcHyelFmiSLYOvLc/feV/nvRaS3hRVbW0D1/x+ETFJAdM2yOPfMW55tNIFj7S
Sekrly1BnmUCDGg7/xhGtBBTwln+nn5Di+VMQ39gBqGwii/epJgnjKE7p/jMZ+E8ftXu1P6/f5v/
eeob5cNR6blqsUPcY+nm94vRL/noA6EOjxe/uVM6/9L78IoMRDr8Q4JvdjNREJU+FpQwk/bqbvwK
24fmK3mN16d3rPmCywq6i4V5sC0AtI/uF6gk2pd/f0swm26hDFHQdeYZiqjIUHDFmy0qXS4VDi6p
spdey+/wagvfR8rbfn48uc3RgSaEyM4Ic2dAqBxOnoTukCWI+Lj2VNiTchmIyrdZD0GqbUPeFrY2
OuSK2jOz1wvDgpOvd6gqA9UIcm6rWIJLJT8eMcLJA2N2eiESQJkJuVUKrxPz0EXPYsUc3aprrxce
usc0mkuG3aruefAugwcgmn7GDwV30QesnNNxpDNrutPgP9YysPuIGHIFjVu61w307iDUEaR8J/BF
PyPuIUwiQcz6xQgB05nME//qDW7cO1XvKLKtPZfKSHVNjClsAozZ8ivDg2YrYsj4kJYrWd705hEf
WuppXyhe5G9JRJbqK9nCaOzh20gXyYOWWMZzetXtQZvzB53EpYizdmEtrvizRv4g+tfGz/U5WNoE
JgYip757K5uOrerHcMpkWJjMKLEoNW3YGdFn9DKZmcyNLo/5CGTgaGs2LikjU0G52Oaw1idPCYSj
RUQecUKnOQJfysdIEQGwlYN/r5efS/ZmudycrVdTizQ8aJQ9LGBHyILmFPtZMYf9IJ2IoPBquzmE
Z6utsC3eRFQZwFwaQCQcwxGdIl70ji4cnvqvK5hyHDGrAZ/7phg/asSt5ddK2TPAbLJZIm3UcK2b
GGr6XM4K4/l6mYjrQrBDzZO1yLqs+9oBlerJ5kNKVW6bRnCS9DtunrL2VUOrVKubYng7wTlrTjuF
23FS7fFvphp5Vft5pX2U9Qh0nax0dO7dyxy/5FEPVv/ZTt5laPMMzY+a08tE0TothrzaY3zyUnN6
1rfH067XPtXzy4Us7iLLpxlDOEV3oGZTiZeMEsN6ZrCAsIcb8leWuRoeegQfzUIQg0uI4GYlCGuI
3JGfMxMrfLl5Fin15GYmuCC8jQa3ikliHkTl3CxfutrCLNlRIJF0AQMATUUvDt1nSn4F1mW4JVyC
WgfdxWqZ+Q1jbala6pi0m/ZxMV4dHTStxNHHGorRARvn/CUSBBnF2DfLj436FYVH1kLuaP2czxIf
dxXcZnoQ/p7Lid3xAxs77OfX7gqfch5KDnH22UstMNicCtH7OfJglcNr60If1hjm2Cdq2wHhkFMJ
uGxDg2aXuh1yhdpRPiAyu9cg3QwHDSLKiR0cY7t5ovesvU7CkZvLN57Xu8lDvCym8UZ9vAAKmtYV
EYo0tr/NHuQ+piNmYTrwuuwTbC30gr0wvZQPENirgSA6FzGOIVGZ2iLWRwksaaiQbn/xLqsBcgHN
hVAUMyai6pnYMUgy8JvEWc9o/Ztrq1gQO9h5SlAJ1pcIReIpWeg+JqH01sddivAHhfOaCexcXZ8+
hjUN9GSCIMgeegveGvEdVvaePEUXSwltyOmXAr9It143AbaKX7wQxpVOZamm239p83yT5s55S7t/
gb21RjhRDXbxGT5BTkhfr9YVmkxmy4ifno7pS6T5x/rpbLjS2ZUZ/uete07d5N4UQ/oBk4+HhaYg
XiA5F5zipjQyu2MH4z1R9uJ6ghBo3y+6lT5Voc88jHGmglO9Cs7wPR6oljT9H8hLfhagfz/BrfZH
HbQurnOeIA2y7YBz9hIPQsjF2VxXFmK9Cdkr18RuHq8wuq7kXjjKJlkp34ULeeXsng+l7MKBmKe+
GAzrU8KhJzpSaSXTIdkuJwSZBX3pxHQMIk7hQTWseuO9mixbGHLRXGASX7ihODX0h/T6NXTM78Wr
pepHawBVleVDFydzuDeYv2Ol7R2/JERtr13NeHihPLdvpRcbD8kHX2LH9A4F62XUrXWdJ+yvkmWo
bj49esIUXn6HsDVxTzBKTEdfiLmNcXw3C7dnuI+SW06ckT15fu+TGZzNElk5c1qzfU/O5IbS94dj
XGjsnYxnHIj5D/GIi0XFcnHvMexvEytV+c9XMqa5iLpkEDb+d3Xemur5Msbf7WtX/9C+sZLFRJeH
oct7OH8O+3EYuhg+cG1rXLQedLYTG5gHc4DwJfnKbLLivhlXQQsfYfNkH31i5Jw9s22gf55Whte0
49kBaf/96oTeCGUXDryidfqHmXV8oyvQnOpwj47/c5R588Furkbs5BtRLcLxg4W+uLiIIGJ2uxue
sgOGnxhz+AzAX2BrH5/DnTrDirvRqI6myYkxBDk+G2V7t134Mcu8eaabHZi3qCyq1JBpFzp3gPBk
IK+yKZWAOl+A0XJlimAGU/f6Jf42dtoHe1H8Pj+etqinYzzFR6lkuBU4nD57yeum98ZLP5mH4xPq
BsRKwWQeccuqOam6GqaZDsc8t7o3Cav1fbvOHXh9sjbLT9PqOpJUx+JzHc+LXZiulXczyO3KY6B2
xdaPkKWnO0XOrxXFf57pZrynNUdjqIlu2nM20inZfJXlCuiiImc8uB7Ep4kt7JQ1pzvpQtwWM/mx
3WAudBVtbrI7KN9PScL4hgzofQxssFH90xL+p5HqSIbKjUqR9yNn2pedot+ANeVwk9fJjIrSZu4p
2PIBRnN1CCGZ3enkfooXbx7gZmHXUaRUZzoZFrboSRQ+q+YtmjN0nVZus8hgPD40wWk2TtK6p3tz
37sf/2YJd3pUq/mEjw+MVto5ljMLVCC+9olVJ3ldLrcIpQj3R0OLdO/l/xzd8dlpX0VTMwzCvJSb
4jJWTSDWSSODPY/b+swZrQXie7Y8EZ31lWwmEKEGt7wEKSdOsk79MUfDuZs+r/52lf73OW760rQd
0mOe8RzasnxjfiLYNEL2SG+VgtOLRBIGAgu77PDvIsDDwVvGKq84oU9j1a+Tj0ZGEiBa2PErVy+B
EPVSLbUVjr8v8PrhezSSSzkQpWu945NgqGTME68HosPTnomHvEQhfoQDmL+bn//ebD8loOMbVgRV
BeCXAYpu3rBWixO91WWWNzlwMMPRmU/T93Yaci5BJYdORGLQ2fl/V/rc/NybN0rQsaBHmiDv1TVe
bsNCcVMv3ukrRifJoaMvNKb9kiBKv08dfX/nQ//6df7nQ99cgoWhnfLTwA/Hz31W+5kPYmw1AUjp
9M5PGjfnXyOCm495s3nLFC/qjtHdHrPpqwu9TFzUtvrUP01qSz9kC8FTST/5o0cnFYTC887PH7fn
v37+zfaVlUsVZzCA9vliLAD1OfEUFRFFEEh7a5jHHjA+exhtCTUxWnvzQXP//QjKeFz/4xFui8Ao
veT6lcW3p68iDJEBTbys38Q94GqNB8FZmZ5B8nGMvfrN6rw/e4h8mOnAz4CtsQRamPiYdy/TqSz5
/eq0ATIdLFoKWbOS0pGRlExeWhp41HWfCeP9O/Mv9bfr6D875A8F7z8XgNpA/FZalTPoA+0BWIwU
PjGNy8NZEdvK2SY2+9jB/fUFDXS63w3vCvQfJnYI/ytsqa3u4Rza4Se2e2OyH44qWPbK22SyPb+n
qT1ioyc3z0aZrNjBJlyEf3D36q3BDUCAHcc0BHvrj3gjd3xiv734mXjnS/rTpf/rS7q5c41WSy56
xjqtno/kjjva0lwPjuQKKPLVpzTqveKKaAraR1S8T570abpm+rQ6uqkTOkKgYYhyXWfDqqB+ZNzZ
fJzNlYhERlKmgJ/iEvpqyjATu5T4MIgeIyORPTdTmMgQxujQ419019R9mCzMyzg+B4e2HlkzA7Rh
VzyFq/Os+tIDwU8ulinOk5OFhROz6VFhleCwwEQqtUyGR7PBRpdznvEbRjFTrtu4DcDe/72oReEH
kePvjX3ryB2limkq4xFSMiu6jmgwtKJcWF1YwDIaAMKFK9v4EqeAZA6mHCv1LcKe2Blj1yU3pNfk
E/TBqfPCB+GFZ2Wq4NARE5OU8wXYGfrunXx2lK+jFPQxKiHv+opJGixxSCJPwpKfEG1bEfkoghEz
csuTj4pef9YeTS/1Lk/xe/UkEV94xiJmnwoMkuEjxnyj0TSCVskoi9FkHYyZRMQh+IhSj+JDXK6K
1j/1iNG3nb6VSD2Vx+lJi05boWMhHDEFVFkOTE968i1neutW0VQMvyb0bZUtFXcW5q/1h6HIML9V
pro/hNvKBDNaAhLl/cXT18osmibzk1f6sXOaY7NKzz/Lp/Es9yfTezHJv/bP2MWNfkyaaMi35Mji
aISpJHVc+tcppoqKNCvOc8VwdDwjUE/alxmnVKUSFISBJN6lIx0eBv/rMAF4vXOQ/zllfmzQ/zzM
zX2ppmrfiekgM2eyjrBiBJg34yaBaJp6NWQlbTYogTSZCucDM/khsvRXZAjYIb7AyJcPnJkATowA
hswdTQOBQZiNT6YoykX1Xs38662DYEuVZJnC4laudY2aKJ4I1XjrhBuiFyKCfWrsJSIXcU8be7By
VscH9YC+Rz6U6/t6/z+4+c/X9X+fYDzU/3Nom1KeFpHOE3T2SbIiLozF6ZPC1WbkB/ahb8rWat+U
RXXXll3/2fQhUNBMuAlQFOCv3hQXF7nMsjw/ZvtLuxP8bsKFN+AeccGtoQDy7HaTi583fhHuMhTN
+hTKjvyMerzTEAQ5ib4zi2flqxlFQOctqteoJ7UtKKBHF16OdRYBqgQ4pu/F8yD4DKgHutpGcrTk
XWo2Y6CJFj8q3UwuWndM1cMDot2J1+AYbWUDrnuJ/PJQN35fzElyqyQ/0tyynEI8LhhOdaSBE5sM
LJC0qzpBhEhKnXgG05ZlqylpmGdiE6j3SF/yaJV2UyUg7RMJdVJUBiE/3lotyPmp0EDpVbhxx/lQ
BloSmBc/VT7xv8qBDH2UVFlps+zBK5iSnCYzZhLdt24EY6OP57bKPG4uPHZj4OQ8fQkfyy29NgAw
9BCVsQMA7+mhfThhNm7xvxl2Xd/QOO217y5nI9jcPMaVTZV+XL+SWejkT0/aTty27xnchvmI4ppQ
/XFGDFBVKYfMhJRtAUeh5tJe1BUAzpPw3C0w2Aji6QVuY+Ea89gFjLfMJSFuAYWWC6vbwn/JGgUm
eP1M8f71FN8MOOIBVk9utu6eMMuFXGpgdYBJhnt+PNJ2zdCLS5SIgJviI/BT8TA5zq4wR8bcoWuQ
z4Sn9rV5qGmWH4jcTZxmXmECnW+M6ZXBIxFdc/ElWSueCv1kJnCzzrLleDUZVoS8qvSK5yLo/XyT
7PiznAtRgkGCFQzGYSMsplswQXBZ5Q5xYLWB8ebgmmvm4RCy8zfG/rRi+nedY1CUvndLLYUda5EJ
Fz9B20YIYsKRgOOxNf3TvPH+cMgVvxJtICdiWIft1Tu7IHP6dKRTgAuTmWgXz/pm8gbH70sHcR9F
q8PW4AJ9NB4gyWyRaU4nq+ZQrESnXo6/zfBAeB6e8PcG842fWvJVAQfXHWqZyXL0D+iJO0VFucWp
ljtRlwO19A0iFEEksdmY2Cgb83ky+KKn2EM1i4mKzi21Apcs+BoDkmO/uLjPYGKlG1d+Mqs3DSOO
J/q+0ifLOCzsfMfq2QjnBRtpYkuf8kYmKfwbAmyyZyB8fU5CSzMDiAeUru2mQpP4csy2EF/4hhm3
lrGbxC6x0gaml9/8A1A/UuwwdmkMhXxfrmPTqQC8S0tZTEaapict0pk46smDztwLp0AQ3rF3kkQb
RphKG5ltwq0JJInnWhnC6gF4ckhrq2VIB04BseNBfdGlXYasL3XbHIkX4R+T53/XTMbPkoktjquC
JCmqJqDj+vtMVpRaOLdDU+47yuLeyVbtokKvaKuf2kEPzk4NbO6NRlTqnknHrnRTUnmn6ZI7D+/w
94GZZcsodrCTac6SuUZOsiyoCF5jf9NtlhTh6V6xY7ufn6fVvMlgTCW+WnoVHBMvXWNFGrCSzaXw
CScPz5fpGT0gcCwEjA0jBQO/LNDplzcMEBhSjEpwj1pycEfmwv8AHb/3Om6uqCqJlUIlwG9PbSHY
o/w13Ukv48TZnFVbdHX+v9+/PpYIf9+Jf7//m1Zfka7CsU16jlgKqX6BnwItX24Jot+bePtggj2X
dRfCIa0NtPmImdpj+UhjxjYjq3HO5AxJrrGdPMNxyFRrHML19I1eB2SAr+qUFexg1oo8LVLcHM+O
3tKiUeVaTex6hF+DDOgEL8LrR3UMrsy/puoMxHh3aZ16mF8Kn/lJjUIMVU36HAuzDswRrnnsg9Ze
jdkkm5Mh+TDR3b67U9BL917OTX1Vi2rUn0VeTmusKebJ3sz3r/Wq2Hjm9tQ8SuW04lABg5nrG1SA
EcHzgBPGSthKwNkcfkwA7gGhP8EDvjDEOaNJFhOcH/Zc4VWJ1VNd7pvx7Mm2MVKhVcpU1xNm12/M
UfAQg7RkLlFRf6C8kF8TlCn8G9kFmFw9hWE6F7b/Xka/lMV/PdVtOsREuvQwjlm3Fe4Fu+KN57L1
+fGAZcLiCM9kKTxPZsKc4JmAtsF07gEK+s+G/O8HuOFt6HFzSphilPvhD9mZm7xbXWRLfpFWaNkq
B4NgJ38oZ80h2lymWEzskV2qq2wjLM/rbH58FDaoZ5XNZC17/af2xQ0Q0NmUjZ3i77KTN0KgPBw3
xnfxJq8xpkfg0k+Fz/DzgoX7LH6bbM5vKskG2TR5YXAqRja12nWBZoBz4gtCZGobS4yV+QZIhPn3
2zfufXjp70NUD6UuS8OqBK87BSU05KeMGNnKYUYg7s7Ik67WqMipv8KH0zqcHVdHYJJp+9l/Mi8+
renn5dofa5bM4hfgU8rdSshXNRIEjDk6CH62+Wau0nVWWoVK5W6x6Ks5eryrDad2MZlhkI3xoVtp
DgaJgM560CHGn1azbl8uSL7F+MSjdHG7KfaHDu7hF8Z5XH7l1JC2xrtAXWtY0hwdN0aMUsn/754m
X/31aP2/G+eWFG8KxywzDFZIvMjeosf6Ufk+19Nuw/uRd8WjISyjR3MX+sZXR/3zcEVChE2XfTzQ
Nu8q1ki+a58iVCGH0/yMyWK+qraqYV+28E0vW/GRGLJmT9hzx4j9WVz2h3Z7OQjvjLmc4l6o+b3P
cnNNmCiAOv3EZ2lmF1BShLcwxWtHe4aN8j/xBPy1EP/Pu7u5JeSwOYm5yKFDdRY0xAD9sb+wkYbe
+WSSMK7VHxfSf37UzZmbpVIdCVHJDfjaufHZql4ExH1wS/HmIeAYbQxF3NmKIYVWLEyP4pwiRtEc
IoER8TJNk72Tc8ycPTqmXg3SfoWPsXzFj85SJ84lcY0vZjWsYWCTeFQ6HFNfA0TTHghOl7pAxDEd
F4l4ap5BMh6E0kpRUrVcVqHo4bIA4TqFzwt9ucPwm7wYK8ad9Gz1QE9YmiqW0lmQcLsX+J6Y5lXL
mBzQ13P70aUWtGuKi/gdkxSOZjz1erfZo/S87tpXFj7mQBwQ0PyPkptC4n2DWYImml+CI4mrzRtX
XBz5bK2J4uAJ1HzCYZ/YZkW13i5HO7PkkfmbfPYUHgzit/TnCqK/32Xv8j6aPCmAaJGL7Pb4PezS
i9O/DPh/Ikk5rRDDuBM8pp6Px1HMFa4nfuHEbjOfTKuv6OjJ1LwnFIkTWA+HhHT2yqW8bHF1LTzM
EAQgOFqCC/Oe8BXV45nktnxEOhOimGHzAnnilcXbSS0g3BGGQMlufsPpwBtCfFMPl1eK1+w5bZ3L
q3qo14Ar9byEnkijdLZMVGSYgj5n7/8+O39qkcW/L46bzjwvpKFtiQLfI+S4LM6Rb64n5VhTokDZ
XO1oC9eEQFcV6V+5IPI48vuZOgPhyVd8sQk4QutzyqOH+feD/TKE+fvBbqYEx2tTiccrG2FCtQ9c
gnEBFmdzmH7corF9fKD+RY52j35o/Fb04PSC/AbbB8O4BTFz/WIcDbLGqci97K1f4E6M/EzYlXzT
FIIWsR5W93F6Z0+S+C6Kbid6A273kX1mEFr4hmFH5xWc86LEf8UdaCXLRSm4w2nZDIdW+9ZgasBu
xYskkX10m9hWePzHEL81mkWJRYmu1OsUOz/SnLH87IKjBpDrDy0p7osEds2+lxcNtjyEkD+ynx96
zRFEDx+V2O7I7IbpKPiQKMRi3dVg0WRkG+Va7afXU/hUtBNvUutu7l9Sq0SqarqddNCvz6ni3PkG
fyvV/vsmb07p3GgqVU6Kcn9xhCsow+CNmt/jLKbtIFh0NU4CPrX59R1RYfDvn23++NmgTPB7CLWA
7QPV96avMpKqE5VQCHdMqLUBStr3RXnM/xd779Ect5Z2Wf+VincONbzp+LoHCaRnJj0pcoKgaOC9
x6//FijVvSTEUnZFRU863smNUlEiEsiDY55n77XN57xuARMe2i5YV+7gGM2ah042velfjhIOk7Zc
tl0IZ+07HEJ32yRHyXsMgk1N2LnmsPjTocko3OsWB1H8PBQAyPY06n2R/KjU63G8qvMlrU1ZonDt
VC3EQDuS7eBcuKmfxaN7MNfBlbsT7cEmROGl2icrKLtnxuWkH3M557gwHBGeYdAxz610P4S3HhN5
7ZM59kS7cuFmwjLndFSawX4cl6EC3i5wYssG/uWLy9Q716kG+NVT7N3Xw02Tsa3R6By2CKr8EDQX
aaHFrT/NR/F3MduV9YmvXf4d1S5TGWaDrkCIVxBbz1bLUosLZewa7do8qLv2bDzj3cB8ovaXrBo8
SNm7VlzjLOgfQpOpHJ1byH6S/WIRIw5Ecogzj6WjQAJZxa5TZYj10uDabIadim67CZlv6tpWqE4F
y4no7XvaRoFD20Qga3KHhHtKwMYPYkDcm2f92hg3onJWxbeocuQzqgTUesNgE443hnbNZsvNNq5+
MKpH8wdrTfFg0UdbJu5WyfdcKsauDdoA01G4KoqlBRDV24wY0aEwsLkto2Wbgdq0sX622ZOubnHJ
KhhvVLC8a/Z4GaUtgs/MRdwvuF3MeBYdrAtYe+aPyrziFFdQksZkDMoMloYc23mylI4VlUr2nyxp
3aHqDmlyqbp3AtgMVGsO+7IWpIh45cP+YkpaRawNbIJQ2tvSm7SG1PEj8bYqZPdHQ4RL/mCJi461
G4jftbY3n4q1ZVwaNpASYCQ+tPQf6TWYRrRjw7Liqdb3ka1TNkJCdmUCWXhV7lGCGReKuZgASlRy
VpT7fZ5WZ2M04WirytjuF8pVfe+GazYQQ3zHdprdxZoF+9l4dCtnXRoLWrza4zTc71gy8QMIKd4w
O8UPgl7AWgENDKO9n7WbMHpOzWVT771wlVD26DZjfmtYd71aOWF0ERvZSu+MQxEy2uO6WY5RtoyB
80ZYv4cWVNiYrCJr3JGLxrFPY1NSuQ+xflHoj6KyMfJb2mvSw6loSu23Kv809lEwaZBHdOV3alnm
WcbQBdq1+shC+r05dreUwbr+4OvAJNdVt0EAUUl70X0jR0jQDiwdRWoHHh60G9O96oNzXmwAE6UT
0TWUHP9OiR3odzRTvJf26F+F0JiGjbmUkFwLHLbLcB1p61E9lt3WpGwVOrG0MsPveXOIhY3SHlIi
VkTbHBzNfWsp/WPTOBU/9buokdsGJcxLb0hIJ6zZLkLw2rCJTF+7ZmelL8IX8y5fEevMgGwc3jqF
pudigj39+2Te6cKUyDFG87D1uVarD8Q8sgRXve5s8EZr3pWjx7lqKSzTDYPBpXZl/oAseUpIKk2L
16d9+uzCszNnbgomtTsurJSbqVrU2tB3I8SAHO/ZmOsvCgc9+Ar2nxe2LwcY8WwWzksUaooye9J6
p+SogxT1Wi9WEJ7AgbCA0afYYY1rLrGRRakzPA7F1XBLZTqCqwxTuXyUUVrX50SRb3A7GfhXwHEU
8Y86HTeW3sDQuMpR43b+cyXu8+5ZrB2rWSmwlyjf1mtLPBjSQbU2bsp2/kLXAGiXC6Hd6DjSrBQz
Q0gLnlaSaWB1dLeSgsfN3Xe4KCL1UfVXpfCi65dSc/nnpzHvhGIw1Vnh8XMpkNqB5M6+hcpQ81rL
NQ6anXbRa1qyG9uSGvvP/77/H3//p6gCkGWFjuP7y59zyInkWoM49v4pfyXzXPwcFbMooNkf/19N
BtLYPf+Pf8bx/JYMdP8Ux0H1j+Efq6Zu0qdPEUHTv/wZESRIBANJJEopU2dQgaZC8epnZBA/Mr/h
1tINiYwA4msmc9Q/M4MkhR8p8CFVoMRMOwavwl+ZQeo3IEYSGjlD1U1Zpxf6z0/56fv6OjRInV6q
Dy/7lBVEdd6Ec2gBhjD12Y6mB8ATaXHl37mRciN14l4VhpDhDLfP9/R7T6SAI1d3ymBiD8JCM9Lo
qh51qAvE07mca8cjJP3HNglBxD+EIiulWYHKKZRNp/tbOYOXRB1Z7IGqhBBDgXf3xbMW4JxsrPZK
1CAURKloty5HEDDe4RgfCP1at5a5KX19G+TPgySd15G6Cz3pqq9VjHhNcD45MRELnIfqyfx5cXZO
+vlMpofPm8dE9C4G+dBNVsw+Mhor9dlVFz/MguMOD4HO97IuktcM/ZrR4qMz6wGONvVXy9V2fR+t
DL1bJRz+u+amlbu1B93ez/dZhSuw1s9jT16XyVjaotXf9wZ9LsW6UhsDJItm+FQihJUrwLVoqZgH
IzLY+toc2ZGFMJUB08pJeDt2NRzxYV8NpIl4VrbJQDgU4eRjhYls4HFO30x9mWgPaQoLGbFJapBR
HZ2bsb/vdHmb6zVKMKu68nOSysIAm6KMkXYMWFXZ54jajUkDxRXyoyWxVWf0rfwGyUCtUDLDgCOa
D0NaXMZW9kT0hVM37TqkIq2BBtWrYN+a4trUOdBWx85DqGoxSyvpeVKoUGSDC6Mr1okFpFGG5+Q3
Tu3GANM9LMPqWiq0TWY25wY2b92z1sWoHKpRvHArjn1+SrpZFCZsKgxHayn6SL24NHR5majUFcv8
hAZsfkD/OQBwUBDWN6Wovif9fBgAgaiHHSpJn8jdbqnBeL+Rb71lYrfI24234mUgT+bk+jevtHM1
Rr9JYglzgQYPfybec/W8HUJ1rG891vlpuMX68F2FI1zHOthe8TodXnyARvlQAf1M15HsstvDwa0K
dC5xMeJJ9yoM52J9NnrGWQHL+sMc92v2+JiPNdsZzD/hu272w3Mp1brxys6qbytr2McD8iuxOuG5
/W3d+/kU2PAwI6GqYHr7JOVozL70Bxgct+RDL1U6tIqjbbwlRVCIo+OS92cPWdkBVv7w55ubZrpP
M+H74//7wrOqjKCHrdjHen0ryNTZ/WjZo4WNlVNhtP/ia/77OrOvOQuF0lJGrhMIwd5DvZC+9Exm
rXTbxd0Zy8KylPx7Y6h3KrTxGF+dNdBoxoWplIeBDq7gEwyGrSZMhMtYt17//BjmG97pS9b5dFjJ
wQSJ0nxFsAJgaFbT1re0wL0nnJwbmvvibXg90e3at2pLj47czpPmhC+e/6frTrPyh8GVCjKB2qnM
4JIfuiaxaR807okiNOmIv3/Ln64yG15uqfnNkPGS1RqMSmq6coCyQWoPIBOIIoT8HtlZSVVKbc6L
NLknNOfgpqTA+OKTbxKCjAmwEs+MBGe/pVwMGVFWXrkWLWEr4KMVPaiZUnJeydJCsUgI4NDrJzgF
i6vIO3QUVEqSIqI2e86KM81I8dO2q94Kr3yzPyh1sRKSW9NHWFn3tjoKuzF+SA1/P6jithaSdYS6
yQjOJbFaYBRYoOC0R7iTuXAhKDDazH1RmtNyACqhmOgD1bqsH1py5dLmGNB0xHYVrIZmvK/C5wRJ
YYIeM/IJ/hkGasp+sMorc5lI5UOZc7YpQc/HyEQ5ww9kgHci/FVvp5jhedyLVIxE1RlU0oxaUXR8
jHNSBW2XQk6Upk8p+QmCGj1V2WU6iPSp/FXSmLYbNLSQ4wtPoKeSIhSRlLOxjO3QcB8zdPH6iHBM
7Q6+TJvTDfZkUd+mbbfyZZFDXrWsJ+JKYRzTSFprZrAaK+POk6DhC48i6geriogQSJixWRHjFgmy
ZKFBdvFglkcp3Kkj9NGiTuxMGncupSX2IHaglmu3iG6ZkQ6mG2wqBXungrcLBG9bbVTW7HBQnAJH
uJcjuxCRCnn+tpWyG3PYaPJ1QOGxsEoyFzSMo92rQLu7VsNtRvmhGNydXvVnBNWtBznad9VFrYKG
IkJxAOHk7krTWiRgAav6mu3hzvPPmyE4yjjXgtw/Yd89NfhnU5wUqWqkhQMrTOqtXB/wbXVzYvaY
9ZN+zR4W+CR2u/B6ZrNbUMdVZJQ9gWxn5TbaTRoqvr2NvDmlb3i3Kszma97kv640F5r3YkNaa8CV
2u/lNsGWumi3hP7RLhPPC5vEBJZrk9C0DCMV9e5V/ApvBj7hKdfK1w/1788x708nXtrmDTNKOt5T
epLCUxPyrCU4f6TK7CTYs47HpLjzrd3x8lz49iTCZiPXrQYHIf/lf/xkZxVm34zDKsy4IEK1xm63
EhKtZ+FySk7j6I8TSb+e8hUwsdK8Yld7Njoj3jUa4X8eTHOVxm93Pj36D0uCoelAKAc+yOR/9/bB
TjvWixuJw+ywpA723lBAv8W0cGe9qucWUUlMCZ2dY35XTmwP5sasnx9mqvpOGxMIvLORLbdl21aq
XN1yyG4AC+BKfmm3MMqwRsaFrazpiJHJqazVFfhfSog7bfvn5zGr/M8/wVyKEetKbKUun6Cl4+nH
RNAY9S6otI0qYpLunR4Kz5+v+P4rf3vJ/r5paTa4M8NXmCuk6lYN4k3WP0iusopVojmo+tIAQFUp
4p3XpMs/X/fUnc6GfOFG7jBkQ3UbDsW2Mr/L6jGur2o93UAsqrMTd/nlzuPDTc7Ge5CKcTGQgX5r
YWsHUbgY43ttODWap/3Lnx7l9Ck+DGZfUkKhYX27heLw3gUIFHev+oWjV82JG/riUoZIiw9d7VS5
lGffmtmIUiYFTXUrSg9lif/UhU8lbYRMOrGf+uJ7+nSh2ffU+mUgGVJV3Q7xjtOBE7fRTg5/pOBD
h7pa1LV6ajL8+opkLOMRFDUczZ+fIjlNvZWy03qfEuQ7vHhJsSrsaZ1RjuRxQiKnTb/K7SCyr4v7
Pw/LLwYKt/vXxa1p8fvwFY5tXGUdN3Zbi9ghgS0kgAR6+v7/2WVmX58nhL/uUaBvPjRLcyRvICxO
XOX93Z0NyE93M/vyIq/WUr/jbjrkVMIUa565j6JOxz930b4g5OsRW4gurR21o16gaP3zn2/0t+IT
zbSPz3P24vlVOPipxDjNQfJ6OQSigeTEvWmglwY8+36x/65V/pc82f7/da1yW8VP/7h/injVfoai
vyefT//mV5C5rn8jQBueKHQk+gxT/fJXrjk/0ZAiqhPU3RSxOfxVo5Ssb/Q/KVL83OcZkw/wV4mS
H8nkZxoU0PT3wHPp36lQAib/NHFixAYCBdRMw2QBlfK3V54UkzAzOk1EyNquKjyynDDQbmgb+kEx
/ITSMdR0VY2ov5tHjViCRG+PYdyv3Y4gm5G6JXGGKPhw4Bt6u82Zp2rYdZ1uEKGm4D4bF25P5kOA
FzW7H5UfWfTS9DdGvtT8lY8epiQf0sX4VY8HKxkIJz3Tu70nEIS2xE0lJUvYnm24EVkOlXALQ3d8
tIgABAFyO6HhMHrQCh+2HDkMekfKXmS/1B6KvTIxLiwKcRbkuAUt5XKVglMQdskVzByfkOGLdEsU
YnTXx3aMvgCccmP3eO84HNzpj+goqC1qVzg6NkNwngi6k6Ooeg2abci95SCYCQ53Bvi0xcHKLqRs
H4sbtDsuevTAUQlFYY/S2SQERgtCX39kUGSWUzuLmHCBts+a9qLd3tVrgBhlcx6vTRtPZ/JmLuPX
OFoX2AiQUQN7Mdxld0auq3beIzLGLeUY295Y64/qWlxDuXw1NxPB0EzPqzNrp4PyAUAw3jbiiv9t
4kPVARcd+G3fYwSCZD7bwlaLlpq09zGjmCHnavBc5KehMw1tn5P7oXFhgR8bQlUqO9KJso7OU2hs
mwFpD7KVeimTwWXsxZ362OTg2Oh/D/6RKujCDK6CR/QtjggGC4yoC5BnGz+15cuYXJPjecHhGtW5
SUqxhSQuA/yzSPdQr6FgLrIVMyEfZFV1ex31/gWPaz1lEznJTfcd4icah2OwqjY5nj8HCTvSs2b5
Qig5+J81Tha8nfm5JW/9ei+jxlhX2K7VxVUJ32tjTBYTxzpUKH/PDDRBylZHWOAJVzHuynCdabaC
iGrYpuGmVM4bt9uO9Vsb3CRoNPUzQ3qyRuhGmFX3Lv7K8prIXTtCk23HKwL0zvE3TB4PUgYJyTFX
gDuis+qh3w0Ovfpsm2GesseNxHn3DW+GVkE/b57Nc5hiylv18tCXi5IC7FJXjg2KssyJovfADx4G
ZWYCUTMbYBk5Q528iO8wZxSqI2Q7BD4ITILhMu85tOQQS8WFEjgRBo56A9ZhhdOUbz45S+/51MJV
DXGy5eGCXrk2vaV6Hd4jxVNYny5SrbSL9pB4r0kF+PN6INFZtwfC6Mgb75cT3ntSS4Y+r8iqfMs5
q0TL7ijtO5r5WFTo41XdgjCwPl1jVtGvzbOGsIGV4qhvfX/t6Xuh2zNw3LcqcdCMXaQE7pVL60f2
WvFOVBOiIlBpBp6p2tGiZt5EaMUuR8gY5BcFCwm08uRZYvefv7ErTy27J92KlwzIZaU/Kn1l591l
EX/3ujvVDZZVJtmmeaOmWyO8MBJtldqqvuvSbYkTNkWRjKPJjA5mim+Dgvq1nrzpmklQmG09F0eE
PPsCFEG4SXlNghUTi1zVBPfZWWPHUO0kIJ2A0HbuTfSeEG7xECrzdtCegRNPPocDbgxc+BmRGze9
t1Oth9jftMImGM9y4S1oji6uMYPD1cAMMf6wVO+gGGddTj4ShXfkmSm7n8h7GBAJKrIGFrW2AUEv
kM5scRdUgrIKoDVrcrbKqc+YOAj8kKrZzgV2atHHR6FJbSBcD5mjNMQndC/qUT1WJx28M0Lir1WE
bhubYlHn9DYr/JkWO8fYMES4GsXdxMddFYENhsAJyI6D79Ztgx77jH+WCHeGft4J9Lyeg57T5muk
mvaInsEzANRdaOENhTLejyRHkc9UbPa7EBXrD0o2Cvnym56gVetmTL4nazG8iBFslsZlLcIOgRSl
YzYR0abaJCILTkdVLNqIHFozmtETA1pF98n0SC4yh9yJRQQ2GIzqm3TdhXZFQmW/LoHna6hlnHxd
M2/WqIByft2bOV7J4Bx1O8TrwdsCxiq/ygKEtvlZIP0IobrgQOLsRtimu1CKe8uGegrNy9L2lVqx
Wmz9ANnM4NSEKVr9zmzexmhVksFLcs+Ag3RnoA6WAMeTP6Dc4MgOy4lj2j7n+NeIrbeOVXWhxjSG
FlGyxFhkZcR2OKS3kpiiY1LTg5sGPwm03/HMc4xfYo3/3uKxxWPr9a+3eNdPSfb0eXvH3/+rCS19
Uyy0OyCg2OTRXvrn/o4mtPyNfR19acWAdvPen/7QhKYFCQudWsfUDJg1oUXUh/xWyNymbP1bO7zf
iwz0oMlDJJFmEtbxWT4fq8QoyAZB12ERqVPKbJUtmxKZVCEdXJVRTzXxodLvuo5KaeaZtx8e1Bc9
rbnc5b3Z9/HqsyJTr7RSMUpaf2NVm9B4EEM0eaVH/OOtQUh3n4GYU6Hp83qmIvHNavO9DEIwztH6
xAeZjnWfzmOzxzDtgz+cLhs3l+WgU2ELn8NBQvrPrNLuyGIHOgYR5sTVpof66Wrof5EXTXVaAiog
vX++WlCKaQHoZgDWZu4kR8KOVpMdStIPwXf5odqcuN4XZdJP15udNqvcb2RZ5noadyc51l5agPh7
UJ8xHS/EvXssTtQmPh8b9Kla9umCs1Gl+GGqI44bb0ZvXJiIC0PhWgvln6fK5/5/fi2geB+cf3qO
s+Eji14XR247YD0fVwJsb6o7sOMW2npwKsy9p/S/Jy84GyZekOVJMHJB/dCetdfYae16AXT+Dbee
fRrK9FU/8NNznIpNH4ZlIVoN8At/GiigK5cEhkyGCRggU07tlAGrbrr9KTHYz5f+T891tl4PZp8Q
AshrmfTmc1nKhmNF2B/K1jrLcEZ4qr+PQ15KV9Jqtn/9tSJJT5KrsTyVoPpE60Kq+r0ol0d6YihR
68zCWoghvKyXQ5S+DilIyda89I10I8oyjoeKFroq4Lfzqr3iGeeaBw2jCOMr+EEA1xsy5Ch06VrB
Wcj0bd0Xsfdb8Todyuc2Le/ERN3qE++lMR/TotyU0vgUWCO1jCL/kbvVWWZgupZr2miVvsSAOOlo
qxc3CeFKReFVoufffSHBLV0Z+UYchOiQ9JZnW/1wdCX/2TAkoObFoWrU20xxd2mqX8gJWo1CI6N1
kgmMh0ywvsd18F2xElpKCUYWGpdbtZLuTSN5sTz32ehR6/ZC9RRW7psuuclK1z0k21DPfa+zqbjL
CzxnZIP4iCxMHy1HLhNfoIKpN7N4GwiKa1dpnizSwN82OgKWsifk06sgOErsSrvSX5ceVVQlyjZ6
SaRQaYJ6HIoYWG8X4U9u4ar2SXEb6vgsapmY0bS/bQZ1ZSUN9Lm828T1sJZzYxuOqLmF0N8OefEo
p8JlSHDuphSKG7MrL0dB4fxG4nLga2daE0jLeOrZCdh+G8V/6C14AaH10iT5ddjWh9jonrl5+ppZ
sbMmdW1ScSYqlLPAE2O7V3tcH7WyKbLhupHbs1yhx+5mr0PwOLqkSCJa8V6DWjgva1an0djkUOZV
XbCTOMGjFGvskIWVMrjbvFevvW44+AHHY22UzyOpY2IN2LPFbn70U4JPixF3juRz7C50b1002luX
mJiCBc5Nhu+Lt9aA/tkYjPZeDgf+oZkDQYjgPcdj7WiqSCSnl+lbzRA4ckld5bg96vwCAP6qFOnR
a00hLsaKbAozZHcdeoS9VSgcVkWig5VB3bDrrGQdWtGlkoI8EYsHoQsppRbyeVZae13BOicZZ7Gh
g8wkineEPWCJuA46jjWjK2zTQunQG3b3Y8V0nsI7i7EcMxyCrasah6pojK2X0ylQZeALhkZefKQI
Z60GK4fOQgsXE0WQYl5reojAB0+xgHY8Jf9ci1zEpnAL3GC0w0D+IYjquetb0Fo74Tx0q+pslPVb
ja+W84RVOK7nnRcmh07P4zyY6C96Ji0bkZjzvvth6Zlne0MpLarG35rGeCZoxVIRw01ltAC5RILO
Y3z9UkpnI9akV5ntqV92GyWXR7vzjGUumJxtPE9Y6SroNk2rMsdVRka1UDzlg4JoW3kpFKJtdQ1t
bJklwKYt28+S74PYvbaWly8yIf5uhYU2fR13Yd1CuYIVjlqrvqtEGZFVo7xqNbrS1IKQZUrueeeN
d0Ed3FjgmjZlS97jYAyTY0qMHiuheRIKGvmugICu08A99O0RUvKt2xNAYXhvvYC1q9B8baGj5nXE
MkiPo+xnq6Dru/NY5ECjaFg5k6i+/g/X+qmI/2HJyKzYjE15WjLw5nIKuCdLA/WweU1ONKfOiX7x
5yt+udYjigQ0MqUjzaVTUVIHY9N1/U2uYkhFP3noYvOsippTyrAv2tuKSgtQ1SxIu8BLPt9ZMBiG
MIYlx8La2/fdXux+KAyuvgXA4yVrXTxzyaUbQEj8+QbnqPyfu5kPF55tM5ClhMx2gXgz7KQV4sId
Vq2VtZ5coael2O9d+t8W3w9Xm+0x9H4wwzqTpsMy+UdOuGov9F261Z+8I8Ro+q7ZAaMGTKRlsR22
1NTKq/JYP4FOIPi02SX3pzovv58Rpt3ch08024VErSz2Us0nCicfx0LalBttLS3F/UmG3m/b8NmV
5huPIdVLOsCkO+yUFVy612ANqGxHLNpGPRGA8OWwRWVqGHQV9d/Et1UlBUaZMGz1+L7RLyos2pJ7
dWLkTEPyt+8SEeMkQQZsps42+q6oJWJFFx2H74RXBbi3xQm2lNjoTzL+U5b1L0cq0WSI1pUpYU6Z
jZ069Eu3K8SeDfE75wIMFMRFB0S8M2yU7Ym741j72919vNpsXIhSNCosdP3UHHD0Xfig3hnwQtqN
dAV9hY4SaOXufirir+P1qbHylZaPE/Xf9zobK/TKssGMrR7ylb4jH2dpHOOH8gZbJx1J/ca4pHPn
Lrpzcd8tEuJoToglvzpTEWQxHeAnP+C8O19ZQVyLbSjdRFWwqFvilodTo+ert+HjJWbHNl/JvTIK
Iok7JBkVw2i+TG5kB4foSUjoqbuZza0KKprSK4vhRqqAPOBwosQGVOfPA+bL8fLhkc3mUbeRTW9M
A+kmkUfoS55YoSimQ1G1WNpkgoM6KntZD4KmFuRTffkvz1I6gSfUTGjLi/JsvIx0y31fx7yImeg4
VeVVyP6v+VK4VJYiikr5EK/FvX/753v+qtOrfLzsbD1m5yh2zZiLvJKTpraCmeNuIDMt0/Upm9iX
x9OP15q+gA9rv2QOlRFIyXQthc38KrhsF8/44SkXL9x9Tgvpzzc3ffb59PbhenMZWNu5g2sUsXSj
FlVu13m6VbzkXpKbbdxiL/Xq9nzQ88v/7KKzObXzzFRIBL5Ho1BsUQw5Nl0U2lFDyVjXt2UTO3++
3qlvcK4BU/w8c8VxGG5oXbCjkvaISZHVIXMA+nXiWl+tSh+f6Ow9zD2/HdKQWaVfwcVacnhyooPB
kjGBZoAvboTtyaLGl+/+3y+GMnstfUvNDYCHElZizqJ3uk1PluDYhXiOcXw1HohTOrWV+3rg4OJW
Mdowhc4uqeaZqo2xQh0ldkhcJJ8V7gtzjrdN9xPlrHMKJvCpOxU42Y8Tz3h60X8ftX9ffLZIlnVX
1wbTAckuxR0be3ZXToCDZlGyo0rfaDU6zE7XlI8u/nxl+StRHZPB35eerZhtO5hjr4zSjW8Nb6Iv
kXc81h6ungVaXmZFkwQ6CV6oR+eg6fWDbnT6Om4D3CyCdq2NZAymfUJGQg6mQBYGeySE6MUTlLO+
Dx4bLTkMvr/zzXJjasKmK5St6EOH0vVmP8juk6nkN0ne7co8Zpluo2Gd+g28UTe87nNy33zL7UCf
ldrWlBPRzpEtO3Gd+OtcEvAGj4h5vRYZrp8Kz+DHiOquJdMRfU9dDBimCGjv6OX5keKUcXmssmwf
IViz5SiteqepQSalbmrRtZMu0yQ702L9rpKF77pJwy+Nj3Hnsho0lrqMpIFglTgjKyuoUwCsMWMj
bkkm9VmeFE7oDe2dvoSMjndAB7QHd02hhzRk2HJd0/ghDiMAq5ZyRDQYkUNB5RVZfwRAsIUAa9DE
GY2qdvyg/z40A92cpoDFP0iRE1mVuvWAgC7LQIwwKaovOEExRPYVIYSaKy0HQ0gWeivdZ1n8IGXl
mZeC/wjVKUG1Csl8SWttkXpYQsKh2kWoabJwBGWXxrYZJ+RgkxDo6iVW+QoPvo6AsXf1btdWjbJT
687CbDkSpRNAKg41qCKmJ5H4l9W49xvrpq5kki1FjfS/krbWyF+IFOr1tavf5Un+Zg3CnVTIUFA0
qXlJG2ojFAxCZ6jzZulpFLM6DTEf6t3QFlqrctqenCCjuxfU/sV1CadNNfelbaVdNSiHupZG6Cgg
/1OIxEPk3+dlutEaYh9EgXNQExXwHiLM2v5YH1uYBoKXuYtYRoSvey6+Jesi70cCsiCVLgoF1AHr
MP0uqhJuxYHd76HsaSnB6/KAcUpOqe6hDl/UTdUt24Kzf1u4+nFEJs+XF+Fr9kX8+TXFPkPqpWWq
RtCW4N3hzcE06/t5esxLkC4gDdKVLuLhLurGDpTQu87dZupYNy2tfJr+ghAHtlRQk8s7MjVbhcqk
K9SOXgdHI546bdQYF0aD9VxW2NGOPJyFEHCAryeYYPccmQWOVjGVHKGJoC4q2UWkiWdB6V5EbNvk
gUBlY3wo9AA+Y5JJTmC2N6k/AeDGnFtSREg0wYWVYgUosvKkymzaIM5nOlSICjAFjdb0PJnO1PEN
pBPRNz5j77EcJ9wjB1fPxrxPZ/PE7DZNXrOr0cwwqPVyoNIkc7bB8mNXLHN/ECfmyyRI9hHYwBrU
L0mcsbMdSBHolL4DUdXbwjI+Yi9fi0gQpo7nqdPBF2saGW/ieyQPgbFzwXDpJZrVWoV8U8pAuQQU
QdKpZWRaiue3q3EuthRNwzQ251HIY9nVQs/txmcSIoZxg3zIIKgF2BaHrWLjPr0/3/9usP4XEeST
hO1ft1gnFV31jwOhxk/Dp07rz3/4V6/V+MZQx9A7xXCa1uQt/cvwy49IZ1JQ2JGCTWP1LzGdbH6T
GShY/6Ye6FRd+ktMx4/AGGkKYjryjw0FLPW/Yfedpa0Dt7YwDIu6pJEGpBjKvOsnqYHlG5LuPXiI
+eww8p65j+3YKnslpgGgXHUFiRtY8Z3GyI56r+5MMA6md1XIA5gSaZnlOc0IdFuCtq1yAFJm+9gb
47NEADE5eSs8U0SWNatUcp+0uiVH1xJP7dw+v+Q/b8LEmmvoEhOLNa9odKOmV77UchMxxlxRzO7a
EBI2SgYP62kEa6WRzHOBWjUQD8OprXbXJS7kGtYXmSMWcrHSKn96a/4vvBqH4LnMJizP/zf98ucs
H8rA8+v//fmP2Ox/XXsyn3/6wzKtg3q4bF7L4eq1wpX2zxEx/c3/0x/+0oLeDPnr//qv56xJ6+m3
0T1MP45uk13zv34n1q9Z6QXMIX/rSqd/8PNdUPVvuNct3dJUfK0/tQU/XwVV/CaK+N5NWSblxUDZ
+deboCrfJgssylJ5OoLoBu/kL1mpKn0TNY1imQJ8BEa88W+9CZjQP82dvASQNpmfJ+LmBNucHxzN
rosMt6rLpauKGK3lIHC/S67ekEARqyGpvmMKU0bS28M4ZoOdC6J3JStRuS4sxbD7SpFWglnzomiY
4xqraLaRPijssCDDj7mroeyR3mRV0bf62FdrLO+hU8goVUNfqXdmp1QwfbVx38YASOWQiHivahMo
v5aHgibNo9sxqhK7HJF1sjFst9XokVXWBfGud8XcGUq/2LVUTeygg/ljhiM2u9zTV13ldjepobZv
3UAiJF4K3Cm6UbCXHDCqtUGx7ycSVN9ZiiP3geWImqSRSV4bb74Uoz6iH5QugoCzbV8O+soQW6Ji
JZ+faAapQIYfOYlrIYYzx9Rygo4ek9ZnGn0eo16x7Yu3Ud3yvg0WdWHFym1D6AwaNTFJ3EoYrZrU
Gpat5RfrQkSKVKqR4WRBn2BDN7pVphBMpetJ64xC/R3pb2wXcudemONgOWY+9iu9GutVK6sE6gV+
vs5DHptWq9oB/gACSK8Yzhu9Yf+bwSoySwFbXhyn69b8/7n7lt3GlS3LXxF6UreAYhbfD6C7gLT8
tuV0Wna+JgRtMckQ32+RjQb6C3pe4xrVoGc1rNn5k/6SXkGZmQpJx3aagZuuo3NxcG35bEYEI3bs
x9pr66vrpNbxkjrLOCSe+mAtQxQHimF9JcGpP/BE1CQSoUUHHBjwB0T0HlCUjTKnfPk5TKIPqiQQ
9LD0K7hL8PXt2gQHlWKGD3UEaG+tlGjaZCNRSjQQEhK/AFdzpyunlQwjcWmrq2mGk43mZGED+vEA
1EhJYueHyNTVR6HaWcDCESSVzRWSyFqGkie/6b4CIgjQqEoy9RZBqtWsbGPzWivUpEA54kqcRYXe
6gehDfRwJBDjGokX8FsnoS8dAbeCiFN+nuEpF4JdBV81A62tA08yzq3GVL+ulrE3Q65TPClSLfm6
kjM0MymWUY0iUpSUn0hx2d4IgYVf5iv7S9XmMSoSBB9JwBo3HN5hiHYEaEz8LcmL8GMSEO1DLoOL
OdSzJkWfvjqSgL1I1PPGboBWJCGY6hvZu0rSAHBsKbDMmbgSotO2qoDtTX3xpokyfyYirnmW2XV6
3Wbx8rhJIu97p9SBjwStnV8F6OR5K9pifCtHgOkul03yNbNN7xJ1ms2FEBvdiWW36LABo9a7EpNu
9SGuIsCzBU2ukLYFU1fRgdcgFJUlWuKGEYhiY1k705SsnZlwfy4zU1fOdb215xWK4UAoJyFbKjRk
Xiu6cCJ1OfCcguYn7aFlxwlg4Zn+IShFYzUNQz+/jMW6QflLozSuEohwtWI1BmI8zK7T2oxP2lRB
Y8x8WVZfDDsIPwpIhH+2O5SGH8TIGc9WrQfeG4msjjs7q8Hbahvku1l4q48CUszXZqmBHl/vsbBI
thtgmnDTyAeUXVD8j2K3RNYSGfoKkZpVIZ9XoKtAELpYCrPUqrwHSQCXhFk35bFZF8v8oJYjCdBV
rW6RxMIqA0YdpmhMGmha9S01fO+jpfvNSWtoKI+KiRFfWstodSOv4N+DzzLvyOEqCPzrZpno1+iF
EE8FW1c+GmEhHBfx0vi4XPqRK2qlbUxbv8QTAZdpviwjCwV7jdp+CfVEVw/0pSll56rXFAtB1csH
ENkBh+oH0rfAW2EzKRkB35QemA1Y1SIdLL1KhVa/OdQ0/LMcnIY6EesUjF2kdlIlBMjA6MzcIXpl
doBcALSKSuwVKkua9JscyeGRGarZIoBvcuDlJEEX0bSIzixrKd14YV4vwqWpXeu2ZR83tQIcWoaD
EiCnm0TiWeijjz2oQCq0qNR9szmsPLT3JBYQmiHwCsBoislMD4TsMK7r1ZWFk3ORZVp2lglKOkMM
JqfUevIKqHCs6IfI89EZQq0JYNlmFN2RVvM/VlLXfWy7FWg2CXTHZdwhuGlEbWueBV6S4WikJQrI
S42gYWMZnkmthNhR5NWAa6N9LyrFE0Gf41Fg/QYWChyOUdL4n1Y5cOKVhkK+pBYFcKGq6K6zIgDV
R3UIw642ovM0MdHsxMia1RneZ3Luq5I2a4FPOAq7UDwB3S6KJYyAwvWEqkSbGFGzaURGpwykqC0m
lgmO71KFSiVKXcRT27TKeFquECPIkto+zvQW3ruSizddREBxmubkQ7KK0XtXUkBjBzoQ/0uBPkwX
XV3o39OwQ+1u0rWf5cZMLpa+3uLmENDAJqzhdGdmvLpHKqae21bQwZMOq+QoKTLQrzaliKgHOtot
zzvo/G84Q/lXfBMuirTDwfJa6zrzAFGwpAzo9IAAr740a+k6a+IkwArazaFCCvCDWyXoz2iIiZyF
kodOEA1ZCZ+X6NRyGgipf1lJlX2qrhIylyJdPbItRX0oBc9AYk/OwyPUsFiXVmAuZyQLjS9ZqQSA
TNiI3QCe9CVadiXlTDbQ4DgDMZUf+cVN5pmhW8pad4IzoZ3GZglMuJ1WFXAMZRGfm3JZHlRhVk/D
KkxOiWJ2J0S1kqNuCQ7BSlvah3bjSeY0TZdEnSrRUj8VIvC1xGqh3YgwVj6lGpGPSaFjKVQty45F
00brJUEHk1payOjwg6JXUHS2nkcAmw80FSUZrXQslt3yClgbtJgpJMn7IK605SeS4Mz4pZ7KU61O
vOagbkAuE0eV8L0MzPq6BDXBpbeM/OVhk4vSrDFJgC0ApsuDpaqCFSGB3w6tmiJaAFRXhpY3KlDa
argyQUugW9fICHkrwFPaFAi0HFxF6McbR5ctPJ1LtcwRrrJkLyrPAhHX+0klRRGKDLwkqA8DI4VJ
EstomhRge4LETGmt+07KCZptaXr6ocoS/zwpbaDtEZaU1FNpKYPZLStT0AspMliZj0tE7hrURNho
qiNkAiiI9HiFcJQYghHNxM7/hvOLy7TwAnS/KIIAXU2wVkj0VB3WSUI565WgJc3nZukDbwVYVpei
9kgHEgW6AhAUIffBb2yC/XkqmWWQXIFiR0VjkMqUmhNb8SxEtFCnpBzZYQhG004MzfigEzRv3qX3
sf0dZ2TWgR8CFX0HsuY5Hcgb1WVYHxAgb1AOmT1UK7QDyQGW0cCkrqEVQJdcFcZy2hTzPP20NO9q
b27U0UFOLhBwncbYVCmKQwy38G8kGS1GQG5hJyFIfXzAfkDTpF+R/GORzhNLB9da/uCjF1gD6x03
35mAeiXgmUIIacR5WyP/WqEhopBd40ydAQ32GXnbu0ir0IpDAto2vc1S7c7Iw5MWdBu21x0VHfDv
oLwAPUeDqIYoxN8SsfiSqxkspvI2D5r8RF221pkQqauvJlqedGDyR8xPjOy5SALlQk9ToPtLhdiX
pVzNgdM8XebZkS6gWkJarhDxlhpXXjX5oR236M9XZplbhmicDr1t2vLKweZpjxrf+CD7oHO00iI4
L4sWII8MTUMacHag/4Hi12ioXaL7cLxUVodEBl2jloa3RF+G90StomOQJkoI7tYIgkaobIhC+5tp
I0eUEmOhRM11igtwWhlg2UNQHd2dVp9NpbouoxLdVdrQuqkCHXA7u0SXXiNHYUuH/ucW8bRZmBge
Kgs8UDE1nT710Ud1qiWhdRTWiHa2qaEeA0r4ycvQjr1Ja+gzAV3WDVL5p2g2kKF2QKhvvMIur2sd
bL2BiKvGMMMjvSyw3ik4BsAWnB2hSg7NvNX2vjRRvxLr6NmACDH2gligyxtYLu7sUEevZ3RN8VfW
uaXEN6na6CANtVaHcYM2bVVTf4Gx+q3sLOkwSLwTYdld1ZZgHQBFNdXFZAXOKwRXswSVQlWO2z4g
6r1Qw2wIFf9zmUIH5BZudEKAIqwEXTxQfUoFsjKg6ZXqc0c5k7REKI5JlZODzFr6R/YKoN9cBfJO
UBBw11eKdNg16JyeW9LyENCxL5UEGsUEQLdbwwRhlVKiDNAz4DikkXHf4SI+CNJVfmrYS/GwttDF
Lo01+URsFGFKLNFZKQlibhnqKaoysA60EO1cAiFMz7IoABmoaIMrISu1L5a/ooVxGcgJ7WBVfDeF
yvio+a1/IZi1MtNl9NwjiQJYnwBz6xLAT+tmhbT7vRiL6KLVNapTqFF6oYUSQsF1CIiboOfR5dJL
w7tAUKUrK/eRYq1ixJZPCh0MYrYuoKWOKMCOBNkiCMc7UfqglGipkVQ+gIA2IvV3DRijsKMi/RRV
KXTVZCRXwOqGW96S0NsW3aUsGjFY3qQyZtoodnAWJZZ5X2W6PUtzvbwF9hn0/1Eafg5iApZXsZIv
xVZBXWMTtuijU0VL2JtSgf9abtMINo9RoaFNZn6uk6KbC1qBdoirKDfOFLUDrNWSrdtCCsWLCMoj
gpOxtFAxhfN97NVJUlxZodJ8yTu5RHdNMAZJaKQdLzt0OIB1iPHL1rFE+YsOBXRDPxNlD2BbtCaT
ARgqtFw6KsRlk57BGJO/EN2Qwd1pN118qHZRjF7zsjDNAaf8Vhu24YplUh/7QQRXJ9dFtOdJS5j0
hpHE806wIuVQNBo0gEol7VxK6vDMBkHZZZsK5BR5IzAm1VVWFAetlQA1WRelNluZHY65LC9BB9+o
SXZsCGZzvBRUMkUVbX2qiJ15pLfIBKCdmn0c+613KUk4x7FCgEvo0IZkaSbFmdKmd4XY2tPIzqvv
JphsQF/fraZCVnauKPspnMVOji7CIhcvc7C5EhxRL70ASlebSWqJxIeJuJxB3Z6DtinR6kk2gw9y
FChfl+AnOIyqNvwOb4qAM71EOWCWB1cSzXWlUWVdRG2MZEfTVO2DuVq2l2rTIsPi43I9LGR0U+oS
q/lQVKjky1DLMCdBoZ53Boj0QbeXnXetBpZ/8FPXn1S11dwCmbELLUf5KyixkkvdrMBMn1o+6t1R
xZQJmXice61Qn1lJE0IP2MvDwmiKD17RBGitnUUESTmzEu5QQqLfIptI2/EqyCiCnTOqv9eVJV6l
JugC7AiFHuCMU7zlNLYz4xgBUOXMUwO8h6bI40M56xp/StrA/gjA1AqlaKtVdEKQ2jqVs6QqAdj2
Cg+5x9zCljVaE3ZWVfm3UrAK0L89W6JawzNQgzstYzu5KRMoMeDKUf7aZHU4JYmKNHpY36WR+WG1
lMGqjOwz6mBRpbdEfy87luCGaKvoUJdBypwGaDq1QlslOEty7h0iEorTIIKZL4n97LNfV8q1mOBg
XSiKjyCrluSzsAG4M6kAb6W+1tcqQVM8DCkzb389CXCbRPgfG7Hso5A/w5kIDl45kVts/xET9Py1
KOdGQHQnzLmmJUXRBg2CXickLm+T1/3RZjR1V9DL4qYorNkKnPaS+pjtUxJCBwGgaoGQrC6/k1Rk
scDEJvYf5H7CJPYev7beoVIf5fAoDFt/8DUCtRsrtDv03WDx6/7mqQn8jARLlJmeiR3/6hIomKQp
S5ahYTE35i4Y78D+IZsG6J/Wn/Viv6HJU4DOqLkLkvgOgW58aB+VzclryjtU5OED2GH/WT/qDU2e
xvNHTV5W3qHkEDC59QRRf8gugSm+Aw+iCdJcAHHpZ/3AN7QElHJn1BJo4jvKgAlUMKg36Ic9Auo7
Xce1jLLJxyV6g8d/9BJAA8pgwQYd6nqSrAYEzQj2B/JE5pt7+xS+N+rtC4r6DrtaRTL4cYezr1/Q
8T0MVFMDYUv/eXvvnzK7jloEmgtEQlwTwb/ff1gtIGF70MsPhDA/vsbz3pASoBwEo1YANgCABCjM
Vh53AZZ08yqwQNxDs5cyQAX9BxCUt7UE480g9Z0GC8AAAmI9RfYgyPo7GVhqsCW/uQNAe/mNevtI
oOvgjgcx+9ac34EmWjFUUeovBvzrrb31XSjNr5p+MHKQRYeJA+BA/9kygnAwJBMG8KNt3FsIb2vn
62PvAE1/h2odXH6AJvQfVv1R/i3Ai0REn9efN2cGyvL6TK5r6X+4Zb/gA+EE4CXLOPp7fSCgpqAY
AR8ZdsHbWwJKXz5OCcANwPQxw0cjaOsg4I4EvsZQERhbf9a37hu6BWV1rCKEH6ihwkkH9Gc9R1Yf
CpYFd8GEowR4W/95ewahzsElshTAqTDPH+950xSQRKhEHAb6z1u7DvSxliBuAwRUUJep/bR2NycP
jCT6GaKianAY39wSAGo+UhHAFjQVU4epo+27DiSg7VS0KpFRmdx/3qAeGGsOm4ANAtINZbie4pZP
DIqgd/Q7BA4ev39za0DJh8ZdBwbwkbCLRJXVgZKKI4D+Pabyc3e8LXvIGjt1DfhPvFsgJrGPNk4/
DZSh7B974heu/xfcjz8CyigSCBd9KJm4xQbq9tk/GALJuwI2ALPw734guvs/pIjcteh1LJX+/C8M
QLf3cTe+/O+wsDZ+ZP52HX7f+HZwkDef9bgau+PcO4Phl6fEzR0k9dujHo/8OCca8/8f/+196Lk5
iwzG+/85jB3I8Y9T8aTU2EtCZ5BDaWyxFcYKPUjKonHYHl4Umz9arhsTBktNwfijhVZ5FS/IIIgu
AW1SOlbs1HcWgxQqk0Lqx8q8cdPqPiQPk+T7pPTdCfq7e8kgtn8I3IOxDzl0o+QhR9LkYfL88zjs
wCl2d56wGHnKNjJ2HtMkSlAUMAiiy6OBe2S0WAjInXDy/ntOHpz4xxoNkvvnoNhk9HOc1J18cvOF
O8jqJeOOGisZ7WrvkV1ldjzthThW7pHXpuUghg5W5zDYo6xyygR6L5ycVCR2GVVFybNHjzonZc6K
NTgc1aPSB2scq64NDqfzFsf+xInuWck0Xj92IU6ce/YQ0kq/0UL9rWuAdhcYLXRnI8CXHy92+sd/
lO5k8Q9ndUJy5tShNeR48Rdu3DK7F2Go8VIvyf22VYDmlxzkukVS+szlgvapHOSS+61VUDlctjNn
4XhO8eDkwwip/pF4XCMzp03Kkt0OGoeDPHNCpyHMcGmSd+zZgNgtoRxO8QwX6cMDuxkoe+74wQI5
WDoxq8yAweAgOumolswq9s3RuMnYUV8RGOKDmH6f8VDsvdSthUA93ujRrm9N9FkoCqcaxPWjplGt
sWtxAzN/wWg1mbJ+jBU7d9sH3w1DlzHfZJHD25vD9PEfrbdhoHQ54O0OP+4t4HyRNzV3Y9dzwkFQ
L5fyro1eD/iFuTO5dJOY2c8y5QoaLTyJoDTYl0hplkbLrRYO663xuEZvE9blQWU4h6H+8W/JBOi7
P/59gv08uc7/+L/xA0nZtVY4rPVtFZNia60pM8/Ytb514m5bjyLJM17wnbdzwFUOG/qgAsVZ7EyO
0a1yGGR/Wmid/tjFQLyEbBnIaHczXu4RgholiZn7Ff2sxwv+tmPQyzqHzfaNRPfOfcPuYp3DQqx1
6HznfBsctMb7+9ZlVtiQKf+oiMbFBpgWZEl83oXYF3z7AWPZDcmxIM5f//5xw/b7V9FAADGE8zYD
gk8EFP8LBB+ncOPYe56HcjnJXTcOoWCGI0SXkGJcx2qAmbsiW/YqTReOFTt3gIGeXNPL2O0vClQW
Vi4C54PofgtQgpKxT7qLSekuJvPSKbdsIJr6HSt9CgF9DAuRNwSxBoH96A004xt+sccQKjayLU/F
ladOTu7vXdYAgJsOngnzKY25lv/7DjCQAYb4ogOMCH2MdXzm8CYPWINn/uZNZBf6cObw4ulOoFmU
rZ32OOUXboH3cYlcBuLIzAaT0MdupNxtA2pPIOXXRormJwlr7EkiWiqNG+ZVklNHY88R6++IcUtb
gUVlx2jH0R25tI/O0e6YaQJ4R6392iJ/oCeBNX3RHtEEb6upUrwNeI11mn5mlduvPeMahSpesv0U
9FpEglcB0Q0SvRbAMzurVP2k6nmpgsOecbY2og40gQqGKlmFmSKBzgLMUqOmM0MQLk1KmLPMETIo
p5VmyoBuAMMBBAflnGKX7RUTmjmen7v3g6ReBSggtMI/6A6K3pMGQOM8HvTjaphcuchi5dQAwKqv
J0AfCyYitC0Chagig1kL1SpPxtt+940h98fur2fyvd+nYyg1+Z/utBfeC1CM35MwmFD6N9b0Az9V
341UB/E20EfQkzv6YGNj94/7fZZCf5H9BV/73ltbe96o/X1vYp/e/eu9mD9jhsMNCVbsfZxzLwpZ
3lTF1jUmi8r4Q377x38iwtOysQfauOBp7fH7NtHa4vvrbZv34f2O2fXcW1jDy59y797HiwQR6UFQ
f2sPP7x+L/ZXDmvrUHjf01vm+cEeuKFHqmgQRAdLsaOjxSYFLM0+DnDq5p3rJTVCmoPc/inP7vcX
Dd7JK8Y+4pE3BouRBxedGe7zx/P54R66ceTkweYq0LKNsWt9lrs7xgKHZNBRUW57C/D+R4922rkP
Pru2PFJ56Ou7vQi0GGzs2h47eeI+WmPMPnvSrXihsXecO/EDcwvQIq6xQz4h93B/EV4YRNHTZnF4
cydggI0Lt2XkcrB5T9w8cmJWLI91QACVXV2Lw6mY5gnyHIxqQNR9WJLXq/fTKobOYRYB2PLxcs8e
dpQDQOsc5JZOyI6WFuCO3bvnbr61wVCOxUEssIjAqrhMLBoE5uMlXzplvbUbeKQAL0npV9umCfg5
xg94Hia1E2wPmcMaXxLo9dKNi9JlccgSj7TlZbVyIyAzc29YAqrVJFqWMHbPzZJwgTUZBPVyKXvz
eLmxs5Vn0TgcEYCYSnawPNKhfxJtknhkLRHT2CKx7+lqxq7vNbD5bIhEQmPw0a/tGqHpagun0nPL
jB3vDaAkW9FX1FiOHzA90cD+M3sC7QU4CO61Jvp0sigEHl7HPEW2cBhh7w3QytWxKzyvHTh0+WKQ
1AumTfRGC27cBXt59AV248UScKT1Md5hjOshc1DHdwGohrcAUTzuj8fk6wWJvUXCuo27ObHqZ+rg
hSbxJ1pbgX03RdyGWZMnw9wvFD5LYlxQLvrhMqJ5eDVzN99G1fBAyiMM7NKCltlWrhix4J2M068v
9joLN3Me3MW2p0cbd3C4rC7QeKJmVttC9FrfTcVtD/73xbqgOq0X5bg3hvxfIoftodyAFEAUb25+
DprmPVTYvUOWrGAOtvX7PNq+1zhcEgdO7IXOAiTCm+vAw8uYtQ6N7zBieQzYr7ZfGgfv+ACFfSyW
TOEwVtSr3ScL1hbh4Q/NczK5dOKAMXJ43DdAobFhSR7OyilKDycX9F/z9zeb2wGtc4cfXx8pOEN4
OXa38hIS5QBzR6Y7IJl9dWhrNl7quZOyqkGSORinF2hZ0Hbb6gxYyPEDXl+LF8lW5RsYAsfLXoNI
9sjmsDEunM4J/N0l4XCuLx22WBSd78evBQwPJ9k5IhqHVYahh8rtrb3MA+UM53tBahZ1KOkc7joI
dtrtM82jRvTKTdmaC8ng8OqunRxWY7gvMC71LblGaqJrhKh2NjKPGPY1yBUIaPihQIcN3LtcT4J3
XuhezOETOSnUBiNZ4rA7bn2HbAc7ZErTNlbj3zpLsrvSAJXzEE1Q/zTI6ReZh4Vxi+IIahZu7w70
+xye9fqr9a67d/csB48o4yfilrHDOsw8VN1ZCYqGdA9eSEIvUA475KKKncIn+b4nGCqP0OM8BaFC
2O7TJQoY93hcB2SxgB995BTlsEfoflTR0PEp6dAQL0KJzH0SAIgY71ki4HkBQuSQxunvB2dygZrQ
8P/9738tAqd1Jjdk4THKBmg7XeFRiXxLwA8hXLoI5m+umAHWN5A+Db96/UFDLWDgBNXwzv/5kDhJ
CzeHTD6Cb8RhIwbg45YNDg89TIJFMvnnya0TwPsjkTPMg24G9IVUgRwdfvX6qV04FZpXMEl+CXyC
ukEZicbq62sH/ZmFB+TPhaKoBnl0/I/P4BAVmsNB3iOZgy65dNLS37JG1kvzrO7+ffEgcL3uIKTH
IqE2Z0N3GviXNn91RK2ngfzpia841matMexj5wUIzM8dzpJI/S5iqNyjI2J9/Ce1/guV/gH8i63M
L4+Q7EHudISpkeZRwjuF1csoch53xDRBC9KtoDcPi+booXIAoNtUQTzq045zN37wKVHOFusKjxTn
sRMG1EAfLrTNwRscLpWTCrFF5r6Cvh8e8vq7ag5zAkYpszUkHsgm6h96lcOkcCTaLv6nengdJdu1
m7PX3vMo+OdxeXd5tT1YNAIYP9hPSDZ1qIFkXhxKN56TvO8u+PtcA/uKjv6Cl8K6hiuezJ0oYV4O
D2TUAeBsqP4eXnLv+XKISs6puk0GJ4OJXvAIeh6gd6xb7nFhFA4HYZo8JMXkbxeuGyJG8o/7tCQP
pqM+cAuMItKlQO+CQWFdRcOsFQ9kzzRJhgodVvazZuzzuujcyWtS7HkPPLgJjsmSbO5LHqHAY0Aj
4MD/KMju09XkId/NUTxZ2/xCs+vxFgf2p93JgTxZm/1C+QfwDffFOkwO/ufj2PsUAN2l1F74UQdM
01tblX4crsuTig057daQVr8M0Th1AbF53KDrQv+HwyRGYHzfcUPlyLDhXm+mnKLZ3k/japC39no5
uKVoMFuSwp/06a940tfiTm7BY0BArsiaMDywT+eJD5AkNPn7MgkZU1/iEdKlyBwAzcC96X5nloqH
I3GB0MY9IDqsYA5nY+rnCOlGzj7Nh650w/Nev4eunTBqQRO1u+g8SCNmDiVrI2wpCnoljR/3ldtM
pk64B6HDA7Z0RbY44HiAlj45MXhJWTPd4BD8usIis1J53Ch0gb+5SL9tYUl5aPxrUj44BKp+jyGC
Gvjxu+PaSSsHpeLNHgJYiU/AMdxmxuNwGGGfFQgE7s8f7lJg/PodtSajOXVDN3b+afK+eAAunUDl
0lvklmoaKMiFM5lWsc8a6jxCQ7dJAJ+P2aloHDP+Zd8iq82Olgci4bYCanZrsBx25me8XtixdMGP
qxJJpGH+vT/Eg83zM0y1PXayzANkv+MYou/pMIHX30EzsgAQfp8yAOiQC5qJ5rbdnBoXuwQCGvgi
DAPkEejYgXyEqj1fH/f7AhH7aC7GBiI2Z0Nf4u+Puu8jK/kLznIPU8pfb5Y/+Lv+vlNbRxRogP9H
z5BhAE/WqOfVPaOSpfHqDb4sQRy11/kHTn6/HQTj8QSvIiEbT+WBr6GjRc6BCebwgL9TQvoDx3fg
1wyT768/DvjHqdNSL2+PYckDrTLd2h087uvDJAI/KEt4xgM/Msjd326CBzgPVIzbDI88Ks0QnFmA
ILFi2dV2qcR+3fw9deCMbu44iQdo4xz7eOv9wWwZHjPCLHJyyhy7TUfOoyEJrfgpKD00A/yRNA4+
zDWq4csEGBy2xlOm/dPHZrnW7ssFKcu1BX3lIiY8iF0nFDjEvdZPuaweWKCszEXzIbFIFs5i7XEl
92CeY8bPo/aaQgHX6zPFvkSCYY8ylHnwgawX6hMBWQMoTqlLQxsMrbXCDpKURyJjiEh+IrlH9ip5
mcfpuJtPnnoCh418gMDwVr8Q2eAgdwqCQYDHmS3FAyI2d1irSOYRtwIuuJwcgTEOgVM2QijzYD5Z
706YMKX/x7+HbsRErDUeGc1+AjMHT2CLYGk3XG56CDEh3AKTv61JUf5x89Uq8Fw5hCT++D8AgS7c
SYiImVM7ReECDLj+f86j7pj87ZAUaUWzWQ7KPyZ38/fC6fuz2zNmPKaq6hb+p4FiEj1gZXQKHYb7
Z7fgpu959Ajv+vuk9Nco18En6B2FR+f3CbTWTkHj5vif951f6ZTAVKZFy8Na9gkeDvtr2qZbJFE8
gjknqLYBB3VOUma8PK7/M/ACMUJ5dJw4K3LHZdNNPGruMdaMGSsP9rDzJF9sLQEPcN1F1cAwZkbL
A91w6YJFjuU5ByPw8Jg/0wjPQwE+wMEbpPRngQcE4CNYgHNGKo+c8NypFmTyPne28IAyj/TvvAWa
Y3PIMo8CwkciAzrmyVFEKISBNbF5uDafgaBHBCBm4OBgKB5m8/rN8dVFFcwgpncJeFDJnVBOlcmp
Szwfrse8ul8gVwIafObQqHirHLY32r3c7zPZEZuW6L06TO71a/T+vprMqoLZO4/SOdig//PmaH50
8+no8H9N6GumiI6dnYoAr6iCu1uSTVm3YDe8ZfAfJWse3xz472MpAEjWucMO6bc/h0DENIGNTj16
ZsfwqBs9CoE1DOttXDMPVwhRpNKNkL/eXA0eOVRUsS8oj/umXJye4cfXH8srLHAPDx5E9ZcbD/TW
NUB/bFkPrPPhKX824M0N+wum+b7/jO3WTf/iIQRa6l/+PwAAAP//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_xlchart.v5.8</cx:f>
        <cx:nf>_xlchart.v5.7</cx:nf>
      </cx:strDim>
      <cx:numDim type="colorVal">
        <cx:f>_xlchart.v5.11</cx:f>
        <cx:nf>_xlchart.v5.10</cx:nf>
      </cx:numDim>
    </cx:data>
  </cx:chartData>
  <cx:chart>
    <cx:title pos="t" align="ctr" overlay="0"/>
    <cx:plotArea>
      <cx:plotAreaRegion>
        <cx:series layoutId="regionMap" uniqueId="{40838E6F-F772-4F4A-A64C-01192A2FBFED}">
          <cx:tx>
            <cx:txData>
              <cx:f>_xlchart.v5.10</cx:f>
              <cx:v>Coste</cx:v>
            </cx:txData>
          </cx:tx>
          <cx:dataId val="0"/>
          <cx:layoutPr>
            <cx:geography cultureLanguage="es-ES" cultureRegion="ES" attribution="Con tecnología de Bing">
              <cx:geoCache provider="{E9337A44-BEBE-4D9F-B70C-5C5E7DAFC167}">
                <cx:binary>xFpNbxMxEP0rq/yALCBOVVupWdoCTaB0I3qeOJONFa8dxna+7vwSQKJnJMSB2/4xZssJ0XLh8A7J
xcn67fjN8/OMj83uyDgmKXat8/HI7E4Gy5TWR2UZzZJbisPWGgkxLNLQhLYMi4U1XM6FttY35bMn
T5+XZkmSeDc4PdanNRzGwVCywb/LLPsbjtml+I+xB4cKE7JP/d8bfdLJYMTirB8U7JNN++l+zSeD
P34yKMrT4/JRAA9O8hvbg0N/zS/dZ7NiHIAz0vUABqCidm09RVwElAINtQEH4MzN8gfltH5wIEak
89toW07IUHizDEINMBDdR1lmJB1JDLvgCcgFFqAijMnPWXBv/5JdtH5lcQhGwUZgBlQkZJCKPOl+
+piQHBhJT0I/y9IAaSB5x84xUowy+xCLMytYFCkB82HMdn2wQCJUaoQdSwBK0ngfgFtClT1vyc2B
JKiCU6OMVaU35BMyD6sgK5wc1uQOWEGuwhYZ/jrRBuvMsuPuC44B565BntXPc8MeKEEXakpWiyyp
oOFkWODWoU45pUaLMzgIl+y7rxvgYlwKHXCvPyGJbNUb4iC8GhZzLhSIEsEm4Gn1ysrKqV3HhWKM
XYmr7seM/ZI2QId21X13wOnHNs4CkIPj4OdIgzyhuVhgBtTdp1BcU3bA2uGEvF+ybXE6MOnudtaE
4sXwYohDcUvOUXH/jQOh/RVtsBTnrXUWmJeToM2e7o4cLhLTINYD06ImX/TO0dhogDD6mh620/Q2
u4yjwbW6JGAh7zpIwpqkG5VmYAC0J8ta0sUR4EblUA3za/JsBZiIvR5UysXUfZshdbFmSgl5gKl5
o74duDnVSUhtK7THMA3q2TKy2zSNtKWoyYlLzfe6O4astTUgBJZI/TESKJG3WlQ46GL8TxQevymj
V3X6wftbQae/AAAA//8=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19049</xdr:colOff>
      <xdr:row>0</xdr:row>
      <xdr:rowOff>19050</xdr:rowOff>
    </xdr:from>
    <xdr:to>
      <xdr:col>10</xdr:col>
      <xdr:colOff>619124</xdr:colOff>
      <xdr:row>3</xdr:row>
      <xdr:rowOff>190499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 1">
              <a:extLst>
                <a:ext uri="{FF2B5EF4-FFF2-40B4-BE49-F238E27FC236}">
                  <a16:creationId xmlns:a16="http://schemas.microsoft.com/office/drawing/2014/main" id="{FCF20EB6-E57D-BE82-2AC3-F3BCAE21AEA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49" y="19050"/>
              <a:ext cx="7553325" cy="7429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57149</xdr:colOff>
      <xdr:row>4</xdr:row>
      <xdr:rowOff>57150</xdr:rowOff>
    </xdr:from>
    <xdr:to>
      <xdr:col>3</xdr:col>
      <xdr:colOff>314324</xdr:colOff>
      <xdr:row>9</xdr:row>
      <xdr:rowOff>57149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Año 1">
              <a:extLst>
                <a:ext uri="{FF2B5EF4-FFF2-40B4-BE49-F238E27FC236}">
                  <a16:creationId xmlns:a16="http://schemas.microsoft.com/office/drawing/2014/main" id="{643AC444-67CB-B8CE-4F0E-1A0F53C14FF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149" y="819150"/>
              <a:ext cx="1971675" cy="9524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523874</xdr:colOff>
      <xdr:row>4</xdr:row>
      <xdr:rowOff>66675</xdr:rowOff>
    </xdr:from>
    <xdr:to>
      <xdr:col>10</xdr:col>
      <xdr:colOff>628649</xdr:colOff>
      <xdr:row>9</xdr:row>
      <xdr:rowOff>85725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Mes 1">
              <a:extLst>
                <a:ext uri="{FF2B5EF4-FFF2-40B4-BE49-F238E27FC236}">
                  <a16:creationId xmlns:a16="http://schemas.microsoft.com/office/drawing/2014/main" id="{5CF4237A-740A-B026-450F-2076C91FF26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38374" y="828675"/>
              <a:ext cx="5343525" cy="971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4</xdr:col>
      <xdr:colOff>409574</xdr:colOff>
      <xdr:row>10</xdr:row>
      <xdr:rowOff>9525</xdr:rowOff>
    </xdr:from>
    <xdr:to>
      <xdr:col>10</xdr:col>
      <xdr:colOff>457199</xdr:colOff>
      <xdr:row>25</xdr:row>
      <xdr:rowOff>9525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DB6D357-885C-E011-7D8D-D1B4D04702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390525</xdr:colOff>
      <xdr:row>27</xdr:row>
      <xdr:rowOff>0</xdr:rowOff>
    </xdr:from>
    <xdr:to>
      <xdr:col>10</xdr:col>
      <xdr:colOff>447675</xdr:colOff>
      <xdr:row>41</xdr:row>
      <xdr:rowOff>66675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212A4C19-0491-3147-5F09-6A030E1997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19051</xdr:colOff>
      <xdr:row>43</xdr:row>
      <xdr:rowOff>180975</xdr:rowOff>
    </xdr:from>
    <xdr:to>
      <xdr:col>19</xdr:col>
      <xdr:colOff>247650</xdr:colOff>
      <xdr:row>60</xdr:row>
      <xdr:rowOff>123825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3B84E46-F589-C884-2AEC-F3EDD84539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7F937C7-7D79-2FE5-8DA6-3EFC7FB408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781050</xdr:colOff>
      <xdr:row>8</xdr:row>
      <xdr:rowOff>28575</xdr:rowOff>
    </xdr:from>
    <xdr:to>
      <xdr:col>20</xdr:col>
      <xdr:colOff>180975</xdr:colOff>
      <xdr:row>22</xdr:row>
      <xdr:rowOff>104775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1BD2CB2-3CA7-9534-7879-DEB73E762A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247650</xdr:colOff>
      <xdr:row>8</xdr:row>
      <xdr:rowOff>9525</xdr:rowOff>
    </xdr:from>
    <xdr:to>
      <xdr:col>13</xdr:col>
      <xdr:colOff>247650</xdr:colOff>
      <xdr:row>22</xdr:row>
      <xdr:rowOff>85725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68A74FF-B1D8-E71C-42A3-6F22F61674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285750</xdr:colOff>
      <xdr:row>10</xdr:row>
      <xdr:rowOff>180975</xdr:rowOff>
    </xdr:from>
    <xdr:to>
      <xdr:col>6</xdr:col>
      <xdr:colOff>285750</xdr:colOff>
      <xdr:row>25</xdr:row>
      <xdr:rowOff>66675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E407447-4561-054E-1329-55C156F145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1C5954B-EC12-68C1-98E9-1FE535C2A1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695325</xdr:colOff>
      <xdr:row>0</xdr:row>
      <xdr:rowOff>190499</xdr:rowOff>
    </xdr:from>
    <xdr:to>
      <xdr:col>14</xdr:col>
      <xdr:colOff>161925</xdr:colOff>
      <xdr:row>16</xdr:row>
      <xdr:rowOff>123824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2F95DBB-F355-69F0-9D1B-7D0BCDB7A4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647700</xdr:colOff>
      <xdr:row>1</xdr:row>
      <xdr:rowOff>19050</xdr:rowOff>
    </xdr:from>
    <xdr:to>
      <xdr:col>8</xdr:col>
      <xdr:colOff>647700</xdr:colOff>
      <xdr:row>15</xdr:row>
      <xdr:rowOff>95250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7329062-9286-674C-34D4-D1C4703C1B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561974</xdr:colOff>
      <xdr:row>0</xdr:row>
      <xdr:rowOff>95250</xdr:rowOff>
    </xdr:from>
    <xdr:to>
      <xdr:col>25</xdr:col>
      <xdr:colOff>476249</xdr:colOff>
      <xdr:row>34</xdr:row>
      <xdr:rowOff>38099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6DD69CC1-7096-0410-DBAD-7E63B70BC84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77499" y="95250"/>
              <a:ext cx="9820275" cy="64198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714375</xdr:colOff>
      <xdr:row>10</xdr:row>
      <xdr:rowOff>138112</xdr:rowOff>
    </xdr:from>
    <xdr:to>
      <xdr:col>13</xdr:col>
      <xdr:colOff>714375</xdr:colOff>
      <xdr:row>25</xdr:row>
      <xdr:rowOff>23812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0414F9A6-7A43-491E-A5D9-219E0E45B43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29400" y="204311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657224</xdr:colOff>
      <xdr:row>1</xdr:row>
      <xdr:rowOff>95250</xdr:rowOff>
    </xdr:from>
    <xdr:to>
      <xdr:col>19</xdr:col>
      <xdr:colOff>76199</xdr:colOff>
      <xdr:row>11</xdr:row>
      <xdr:rowOff>76200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2" name="Order Date">
              <a:extLst>
                <a:ext uri="{FF2B5EF4-FFF2-40B4-BE49-F238E27FC236}">
                  <a16:creationId xmlns:a16="http://schemas.microsoft.com/office/drawing/2014/main" id="{5D93CFAE-9438-DCCA-9969-DB94AEE67A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05549" y="285750"/>
              <a:ext cx="9324975" cy="1885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714375</xdr:colOff>
      <xdr:row>0</xdr:row>
      <xdr:rowOff>57150</xdr:rowOff>
    </xdr:from>
    <xdr:to>
      <xdr:col>8</xdr:col>
      <xdr:colOff>29224</xdr:colOff>
      <xdr:row>30</xdr:row>
      <xdr:rowOff>48421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59CAE23-A77D-B1D6-B6AF-8E0F94536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6375" y="57150"/>
          <a:ext cx="4648849" cy="5706271"/>
        </a:xfrm>
        <a:prstGeom prst="rect">
          <a:avLst/>
        </a:prstGeom>
      </xdr:spPr>
    </xdr:pic>
    <xdr:clientData/>
  </xdr:twoCellAnchor>
  <xdr:twoCellAnchor>
    <xdr:from>
      <xdr:col>2</xdr:col>
      <xdr:colOff>85725</xdr:colOff>
      <xdr:row>1</xdr:row>
      <xdr:rowOff>171450</xdr:rowOff>
    </xdr:from>
    <xdr:to>
      <xdr:col>4</xdr:col>
      <xdr:colOff>609600</xdr:colOff>
      <xdr:row>3</xdr:row>
      <xdr:rowOff>57150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D39FA0ED-1511-D96E-C3EB-B0164409C03C}"/>
            </a:ext>
          </a:extLst>
        </xdr:cNvPr>
        <xdr:cNvSpPr/>
      </xdr:nvSpPr>
      <xdr:spPr>
        <a:xfrm>
          <a:off x="1609725" y="361950"/>
          <a:ext cx="2047875" cy="2667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353006</xdr:colOff>
      <xdr:row>19</xdr:row>
      <xdr:rowOff>29084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9C1845B-A790-3CD3-C4E8-4AF27CD47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163006" cy="364858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microsoft.com/office/2019/04/relationships/externalLinkLongPath" Target="Countries.xlsx?75B8F83F" TargetMode="External"/><Relationship Id="rId1" Type="http://schemas.openxmlformats.org/officeDocument/2006/relationships/externalLinkPath" Target="file:///\\75B8F83F\Countries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microsoft.com/office/2019/04/relationships/externalLinkLongPath" Target="ProdManager.xlsx?75B8F83F" TargetMode="External"/><Relationship Id="rId1" Type="http://schemas.openxmlformats.org/officeDocument/2006/relationships/externalLinkPath" Target="file:///\\75B8F83F\ProdManag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Countries"/>
    </sheetNames>
    <sheetDataSet>
      <sheetData sheetId="0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ProdManager"/>
    </sheetNames>
    <sheetDataSet>
      <sheetData sheetId="0"/>
      <sheetData sheetId="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ana Aguilera Reyna" refreshedDate="44833.695153819448" createdVersion="8" refreshedVersion="8" minRefreshableVersion="3" recordCount="3747" xr:uid="{F65DDA15-2D93-4276-A6F6-9D4A11FA9FF2}">
  <cacheSource type="worksheet">
    <worksheetSource name="Ventas"/>
  </cacheSource>
  <cacheFields count="17">
    <cacheField name="Order ID" numFmtId="0">
      <sharedItems containsSemiMixedTypes="0" containsString="0" containsNumber="1" containsInteger="1" minValue="10248" maxValue="11077"/>
    </cacheField>
    <cacheField name="Product" numFmtId="0">
      <sharedItems/>
    </cacheField>
    <cacheField name="Category" numFmtId="0">
      <sharedItems count="8">
        <s v="Grains/Cereals"/>
        <s v="Dairy Products"/>
        <s v="Produce"/>
        <s v="Condiments"/>
        <s v="Seafood"/>
        <s v="Confections"/>
        <s v="Beverages"/>
        <s v="Meat/Poultry"/>
      </sharedItems>
    </cacheField>
    <cacheField name="Unit Price" numFmtId="0">
      <sharedItems containsSemiMixedTypes="0" containsString="0" containsNumber="1" minValue="2" maxValue="263.5" count="116">
        <n v="9.8000000000000007"/>
        <n v="34.799999999999997"/>
        <n v="14"/>
        <n v="18.600000000000001"/>
        <n v="42.4"/>
        <n v="16.8"/>
        <n v="7.7"/>
        <n v="15.6"/>
        <n v="64.8"/>
        <n v="2"/>
        <n v="27.2"/>
        <n v="16"/>
        <n v="14.4"/>
        <n v="10"/>
        <n v="19.2"/>
        <n v="8"/>
        <n v="3.6"/>
        <n v="44"/>
        <n v="15.2"/>
        <n v="13.9"/>
        <n v="26.2"/>
        <n v="10.4"/>
        <n v="35.1"/>
        <n v="17"/>
        <n v="25.6"/>
        <n v="20.8"/>
        <n v="39.4"/>
        <n v="12"/>
        <n v="24"/>
        <n v="30.4"/>
        <n v="20.7"/>
        <n v="31.2"/>
        <n v="14.7"/>
        <n v="99"/>
        <n v="27.8"/>
        <n v="36.799999999999997"/>
        <n v="24.8"/>
        <n v="17.2"/>
        <n v="4.8"/>
        <n v="36.4"/>
        <n v="15.5"/>
        <n v="6.2"/>
        <n v="7.3"/>
        <n v="12.4"/>
        <n v="11.2"/>
        <n v="9.6"/>
        <n v="5.9"/>
        <n v="26.6"/>
        <n v="50"/>
        <n v="28.8"/>
        <n v="13.6"/>
        <n v="17.600000000000001"/>
        <n v="20"/>
        <n v="10.6"/>
        <n v="5.6"/>
        <n v="210.8"/>
        <n v="24.9"/>
        <n v="7.6"/>
        <n v="7.2"/>
        <n v="32"/>
        <n v="13"/>
        <n v="10.199999999999999"/>
        <n v="22.8"/>
        <n v="77.599999999999994"/>
        <n v="4.5"/>
        <n v="18.399999999999999"/>
        <n v="45.6"/>
        <n v="7.45"/>
        <n v="9.5"/>
        <n v="32.799999999999997"/>
        <n v="23.25"/>
        <n v="21.05"/>
        <n v="19"/>
        <n v="28.5"/>
        <n v="49.3"/>
        <n v="15"/>
        <n v="46"/>
        <n v="12.75"/>
        <n v="6"/>
        <n v="18"/>
        <n v="123.79"/>
        <n v="7.75"/>
        <n v="22"/>
        <n v="30"/>
        <n v="40"/>
        <n v="34"/>
        <n v="38"/>
        <n v="81"/>
        <n v="97"/>
        <n v="17.45"/>
        <n v="43.9"/>
        <n v="2.5"/>
        <n v="62.5"/>
        <n v="9.65"/>
        <n v="7"/>
        <n v="55"/>
        <n v="263.5"/>
        <n v="19.45"/>
        <n v="31"/>
        <n v="12.5"/>
        <n v="25.89"/>
        <n v="39"/>
        <n v="26"/>
        <n v="21"/>
        <n v="36"/>
        <n v="19.5"/>
        <n v="53"/>
        <n v="13.25"/>
        <n v="31.23"/>
        <n v="21.5"/>
        <n v="9"/>
        <n v="9.1999999999999993"/>
        <n v="33.25"/>
        <n v="25"/>
        <n v="21.35"/>
        <n v="16.25"/>
      </sharedItems>
      <fieldGroup base="3">
        <rangePr autoStart="0" autoEnd="0" startNum="0" endNum="300" groupInterval="15"/>
        <groupItems count="22">
          <s v="&lt;0"/>
          <s v="0-15"/>
          <s v="15-30"/>
          <s v="30-45"/>
          <s v="45-60"/>
          <s v="60-75"/>
          <s v="75-90"/>
          <s v="90-105"/>
          <s v="105-120"/>
          <s v="120-135"/>
          <s v="135-150"/>
          <s v="150-165"/>
          <s v="165-180"/>
          <s v="180-195"/>
          <s v="195-210"/>
          <s v="210-225"/>
          <s v="225-240"/>
          <s v="240-255"/>
          <s v="255-270"/>
          <s v="270-285"/>
          <s v="285-300"/>
          <s v="&gt;300"/>
        </groupItems>
      </fieldGroup>
    </cacheField>
    <cacheField name="Unit Cost" numFmtId="0">
      <sharedItems containsSemiMixedTypes="0" containsString="0" containsNumber="1" minValue="1.5" maxValue="242.42000000000002"/>
    </cacheField>
    <cacheField name="Quantity" numFmtId="0">
      <sharedItems containsSemiMixedTypes="0" containsString="0" containsNumber="1" containsInteger="1" minValue="1" maxValue="130"/>
    </cacheField>
    <cacheField name="Customer" numFmtId="0">
      <sharedItems/>
    </cacheField>
    <cacheField name="Ship City" numFmtId="0">
      <sharedItems count="70">
        <s v="Reims"/>
        <s v="Münster"/>
        <s v="Rio de Janeiro"/>
        <s v="Lyon"/>
        <s v="Charleroi"/>
        <s v="Bern"/>
        <s v="Genève"/>
        <s v="Resende"/>
        <s v="San Cristóbal"/>
        <s v="Graz"/>
        <s v="México D.F."/>
        <s v="Köln"/>
        <s v="Albuquerque"/>
        <s v="Bräcke"/>
        <s v="Strasbourg"/>
        <s v="Oulu"/>
        <s v="München"/>
        <s v="Caracas"/>
        <s v="Seattle"/>
        <s v="Lander"/>
        <s v="Cunewalde"/>
        <s v="Bergamo"/>
        <s v="Leipzig"/>
        <s v="Luleå"/>
        <s v="Frankfurt a.M. "/>
        <s v="Madrid"/>
        <s v="Barquisimeto"/>
        <s v="Reggio Emilia"/>
        <s v="London"/>
        <s v="São Paulo"/>
        <s v="Cork"/>
        <s v="Stuttgart"/>
        <s v="Sevilla"/>
        <s v="Anchorage"/>
        <s v="Portland"/>
        <s v="Nantes"/>
        <s v="Cowes"/>
        <s v="Brandenburg"/>
        <s v="Boise"/>
        <s v="Lisboa"/>
        <s v="Marseille"/>
        <s v="Montréal"/>
        <s v="København"/>
        <s v="Toulouse"/>
        <s v="Salzburg"/>
        <s v="Colchester"/>
        <s v="Aachen"/>
        <s v="Barcelona"/>
        <s v="Århus"/>
        <s v="Warszawa"/>
        <s v="Elgin"/>
        <s v="Stavern"/>
        <s v="Tsawassen"/>
        <s v="I. de Margarita"/>
        <s v="Lille"/>
        <s v="Buenos Aires"/>
        <s v="Torino"/>
        <s v="Campinas"/>
        <s v="Walla Walla"/>
        <s v="Vancouver"/>
        <s v="Mannheim"/>
        <s v="Eugene"/>
        <s v="Bruxelles"/>
        <s v="Kirkland"/>
        <s v="San Francisco"/>
        <s v="Helsinki"/>
        <s v="Butte"/>
        <s v="Berlin"/>
        <s v="Paris"/>
        <s v="Versailles"/>
      </sharedItems>
    </cacheField>
    <cacheField name="Ship Country" numFmtId="0">
      <sharedItems count="21">
        <s v="France"/>
        <s v="Germany"/>
        <s v="Brazil"/>
        <s v="Belgium"/>
        <s v="Switzerland"/>
        <s v="Venezuela"/>
        <s v="Austria"/>
        <s v="Mexico"/>
        <s v="USA"/>
        <s v="Sweden"/>
        <s v="Finland"/>
        <s v="Italy"/>
        <s v="Spain"/>
        <s v="UK"/>
        <s v="Ireland"/>
        <s v="Portugal"/>
        <s v="Canada"/>
        <s v="Denmark"/>
        <s v="Poland"/>
        <s v="Norway"/>
        <s v="Argentina"/>
      </sharedItems>
    </cacheField>
    <cacheField name="Order Date" numFmtId="14">
      <sharedItems containsSemiMixedTypes="0" containsNonDate="0" containsDate="1" containsString="0" minDate="2014-01-01T00:00:00" maxDate="2016-12-27T00:00:00"/>
    </cacheField>
    <cacheField name="Ventas" numFmtId="0">
      <sharedItems containsSemiMixedTypes="0" containsString="0" containsNumber="1" minValue="4.8" maxValue="15810"/>
    </cacheField>
    <cacheField name="Coste" numFmtId="0">
      <sharedItems containsSemiMixedTypes="0" containsString="0" containsNumber="1" minValue="3.9359999999999999" maxValue="14229"/>
    </cacheField>
    <cacheField name="Año" numFmtId="0">
      <sharedItems containsSemiMixedTypes="0" containsString="0" containsNumber="1" containsInteger="1" minValue="2014" maxValue="2016" count="3">
        <n v="2014"/>
        <n v="2015"/>
        <n v="2016"/>
      </sharedItems>
    </cacheField>
    <cacheField name="Mes" numFmtId="0">
      <sharedItems count="12">
        <s v="ago"/>
        <s v="sep"/>
        <s v="oct"/>
        <s v="nov"/>
        <s v="dic"/>
        <s v="ene"/>
        <s v="feb"/>
        <s v="mar"/>
        <s v="abr"/>
        <s v="may"/>
        <s v="jun"/>
        <s v="jul"/>
      </sharedItems>
    </cacheField>
    <cacheField name="Product Manager" numFmtId="0">
      <sharedItems count="4">
        <s v="Marc Caine"/>
        <s v="Peter Stone"/>
        <s v="Lydia Sinn"/>
        <s v="John Matter"/>
      </sharedItems>
    </cacheField>
    <cacheField name="Area" numFmtId="0">
      <sharedItems count="4">
        <s v="Nord Europe"/>
        <s v="Sud America"/>
        <s v="Nord America"/>
        <s v="Sud Europe"/>
      </sharedItems>
    </cacheField>
    <cacheField name="Continente" numFmtId="0">
      <sharedItems count="2">
        <s v="Europe"/>
        <s v="America"/>
      </sharedItems>
    </cacheField>
  </cacheFields>
  <extLst>
    <ext xmlns:x14="http://schemas.microsoft.com/office/spreadsheetml/2009/9/main" uri="{725AE2AE-9491-48be-B2B4-4EB974FC3084}">
      <x14:pivotCacheDefinition pivotCacheId="2619108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ana Aguilera Reyna" refreshedDate="44861.423985879628" createdVersion="8" refreshedVersion="8" minRefreshableVersion="3" recordCount="3" xr:uid="{DF8BE47A-36DD-43E7-99C8-155E1ECA4782}">
  <cacheSource type="worksheet">
    <worksheetSource ref="A3:B6" sheet="Hoja6"/>
  </cacheSource>
  <cacheFields count="2">
    <cacheField name="John Matter" numFmtId="0">
      <sharedItems count="3">
        <s v="Lydia Sinn"/>
        <s v="Marc Caine"/>
        <s v="Peter Stone"/>
      </sharedItems>
    </cacheField>
    <cacheField name="237347,2" numFmtId="0">
      <sharedItems containsSemiMixedTypes="0" containsString="0" containsNumber="1" minValue="86074.4" maxValue="192580.2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ana Aguilera Reyna" refreshedDate="44861.424853009259" createdVersion="8" refreshedVersion="8" minRefreshableVersion="3" recordCount="4" xr:uid="{25622AA0-E7CE-4260-83F4-08967D652447}">
  <cacheSource type="worksheet">
    <worksheetSource ref="K2:L6" sheet="Hoja6"/>
  </cacheSource>
  <cacheFields count="2">
    <cacheField name="Vendedor" numFmtId="0">
      <sharedItems count="4">
        <s v="John Matter"/>
        <s v="Lydia Sinn"/>
        <s v="Marc Caine"/>
        <s v="Peter Stone"/>
      </sharedItems>
    </cacheField>
    <cacheField name="Venta" numFmtId="0">
      <sharedItems containsSemiMixedTypes="0" containsString="0" containsNumber="1" minValue="86074.4" maxValue="237347.200000000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ana Aguilera Reyna" refreshedDate="44861.453146064814" backgroundQuery="1" createdVersion="8" refreshedVersion="8" minRefreshableVersion="3" recordCount="0" supportSubquery="1" supportAdvancedDrill="1" xr:uid="{A8F00B42-09C7-4676-917F-1D5FB4AE1450}">
  <cacheSource type="external" connectionId="1"/>
  <cacheFields count="5">
    <cacheField name="[Measures].[Suma de Margen]" caption="Suma de Margen" numFmtId="0" hierarchy="20" level="32767"/>
    <cacheField name="[Ventas].[Continente].[Continente]" caption="Continente" numFmtId="0" hierarchy="14" level="1">
      <sharedItems count="2">
        <s v="America"/>
        <s v="Europe"/>
      </sharedItems>
    </cacheField>
    <cacheField name="[Ventas].[Ship Country].[Ship Country]" caption="Ship Country" numFmtId="0" hierarchy="8" level="1">
      <sharedItems count="11">
        <s v="Argentina"/>
        <s v="Canada"/>
        <s v="Mexico"/>
        <s v="USA"/>
        <s v="Venezuela"/>
        <s v="Austria"/>
        <s v="Denmark"/>
        <s v="France"/>
        <s v="Germany"/>
        <s v="Spain"/>
        <s v="UK"/>
      </sharedItems>
    </cacheField>
    <cacheField name="[Ventas].[Product Manager].[Product Manager]" caption="Product Manager" numFmtId="0" hierarchy="15" level="1">
      <sharedItems count="4">
        <s v="John Matter"/>
        <s v="Lydia Sinn"/>
        <s v="Marc Caine"/>
        <s v="Peter Stone"/>
      </sharedItems>
    </cacheField>
    <cacheField name="[Ventas].[Order Date].[Order Date]" caption="Order Date" numFmtId="0" hierarchy="9" level="1">
      <sharedItems containsSemiMixedTypes="0" containsNonDate="0" containsString="0"/>
    </cacheField>
  </cacheFields>
  <cacheHierarchies count="21">
    <cacheHierarchy uniqueName="[Ventas].[Order ID]" caption="Order ID" attribute="1" defaultMemberUniqueName="[Ventas].[Order ID].[All]" allUniqueName="[Ventas].[Order ID].[All]" dimensionUniqueName="[Ventas]" displayFolder="" count="2" memberValueDatatype="20" unbalanced="0"/>
    <cacheHierarchy uniqueName="[Ventas].[Product]" caption="Product" attribute="1" defaultMemberUniqueName="[Ventas].[Product].[All]" allUniqueName="[Ventas].[Product].[All]" dimensionUniqueName="[Ventas]" displayFolder="" count="2" memberValueDatatype="130" unbalanced="0"/>
    <cacheHierarchy uniqueName="[Ventas].[Category]" caption="Category" attribute="1" defaultMemberUniqueName="[Ventas].[Category].[All]" allUniqueName="[Ventas].[Category].[All]" dimensionUniqueName="[Ventas]" displayFolder="" count="2" memberValueDatatype="130" unbalanced="0"/>
    <cacheHierarchy uniqueName="[Ventas].[Unit Price]" caption="Unit Price" attribute="1" defaultMemberUniqueName="[Ventas].[Unit Price].[All]" allUniqueName="[Ventas].[Unit Price].[All]" dimensionUniqueName="[Ventas]" displayFolder="" count="2" memberValueDatatype="5" unbalanced="0"/>
    <cacheHierarchy uniqueName="[Ventas].[Unit Cost]" caption="Unit Cost" attribute="1" defaultMemberUniqueName="[Ventas].[Unit Cost].[All]" allUniqueName="[Ventas].[Unit Cost].[All]" dimensionUniqueName="[Ventas]" displayFolder="" count="2" memberValueDatatype="5" unbalanced="0"/>
    <cacheHierarchy uniqueName="[Ventas].[Quantity]" caption="Quantity" attribute="1" defaultMemberUniqueName="[Ventas].[Quantity].[All]" allUniqueName="[Ventas].[Quantity].[All]" dimensionUniqueName="[Ventas]" displayFolder="" count="2" memberValueDatatype="20" unbalanced="0"/>
    <cacheHierarchy uniqueName="[Ventas].[Customer]" caption="Customer" attribute="1" defaultMemberUniqueName="[Ventas].[Customer].[All]" allUniqueName="[Ventas].[Customer].[All]" dimensionUniqueName="[Ventas]" displayFolder="" count="2" memberValueDatatype="130" unbalanced="0"/>
    <cacheHierarchy uniqueName="[Ventas].[Ship City]" caption="Ship City" attribute="1" defaultMemberUniqueName="[Ventas].[Ship City].[All]" allUniqueName="[Ventas].[Ship City].[All]" dimensionUniqueName="[Ventas]" displayFolder="" count="2" memberValueDatatype="130" unbalanced="0"/>
    <cacheHierarchy uniqueName="[Ventas].[Ship Country]" caption="Ship Country" attribute="1" defaultMemberUniqueName="[Ventas].[Ship Country].[All]" allUniqueName="[Ventas].[Ship Country].[All]" dimensionUniqueName="[Ventas]" displayFolder="" count="2" memberValueDatatype="130" unbalanced="0">
      <fieldsUsage count="2">
        <fieldUsage x="-1"/>
        <fieldUsage x="2"/>
      </fieldsUsage>
    </cacheHierarchy>
    <cacheHierarchy uniqueName="[Ventas].[Order Date]" caption="Order Date" attribute="1" time="1" defaultMemberUniqueName="[Ventas].[Order Date].[All]" allUniqueName="[Ventas].[Order Date].[All]" dimensionUniqueName="[Ventas]" displayFolder="" count="2" memberValueDatatype="7" unbalanced="0">
      <fieldsUsage count="2">
        <fieldUsage x="-1"/>
        <fieldUsage x="4"/>
      </fieldsUsage>
    </cacheHierarchy>
    <cacheHierarchy uniqueName="[Ventas].[Ingresos]" caption="Ingresos" attribute="1" defaultMemberUniqueName="[Ventas].[Ingresos].[All]" allUniqueName="[Ventas].[Ingresos].[All]" dimensionUniqueName="[Ventas]" displayFolder="" count="2" memberValueDatatype="5" unbalanced="0"/>
    <cacheHierarchy uniqueName="[Ventas].[Costes]" caption="Costes" attribute="1" defaultMemberUniqueName="[Ventas].[Costes].[All]" allUniqueName="[Ventas].[Costes].[All]" dimensionUniqueName="[Ventas]" displayFolder="" count="2" memberValueDatatype="5" unbalanced="0"/>
    <cacheHierarchy uniqueName="[Ventas].[Margen]" caption="Margen" attribute="1" defaultMemberUniqueName="[Ventas].[Margen].[All]" allUniqueName="[Ventas].[Margen].[All]" dimensionUniqueName="[Ventas]" displayFolder="" count="2" memberValueDatatype="5" unbalanced="0"/>
    <cacheHierarchy uniqueName="[Ventas].[Área]" caption="Área" attribute="1" defaultMemberUniqueName="[Ventas].[Área].[All]" allUniqueName="[Ventas].[Área].[All]" dimensionUniqueName="[Ventas]" displayFolder="" count="2" memberValueDatatype="130" unbalanced="0"/>
    <cacheHierarchy uniqueName="[Ventas].[Continente]" caption="Continente" attribute="1" defaultMemberUniqueName="[Ventas].[Continente].[All]" allUniqueName="[Ventas].[Continente].[All]" dimensionUniqueName="[Ventas]" displayFolder="" count="2" memberValueDatatype="130" unbalanced="0">
      <fieldsUsage count="2">
        <fieldUsage x="-1"/>
        <fieldUsage x="1"/>
      </fieldsUsage>
    </cacheHierarchy>
    <cacheHierarchy uniqueName="[Ventas].[Product Manager]" caption="Product Manager" attribute="1" defaultMemberUniqueName="[Ventas].[Product Manager].[All]" allUniqueName="[Ventas].[Product Manager].[All]" dimensionUniqueName="[Ventas]" displayFolder="" count="2" memberValueDatatype="130" unbalanced="0">
      <fieldsUsage count="2">
        <fieldUsage x="-1"/>
        <fieldUsage x="3"/>
      </fieldsUsage>
    </cacheHierarchy>
    <cacheHierarchy uniqueName="[Ventas].[Año]" caption="Año" attribute="1" defaultMemberUniqueName="[Ventas].[Año].[All]" allUniqueName="[Ventas].[Año].[All]" dimensionUniqueName="[Ventas]" displayFolder="" count="2" memberValueDatatype="20" unbalanced="0"/>
    <cacheHierarchy uniqueName="[Ventas].[Mes]" caption="Mes" attribute="1" defaultMemberUniqueName="[Ventas].[Mes].[All]" allUniqueName="[Ventas].[Mes].[All]" dimensionUniqueName="[Ventas]" displayFolder="" count="2" memberValueDatatype="130" unbalanced="0"/>
    <cacheHierarchy uniqueName="[Measures].[__XL_Count Ventas]" caption="__XL_Count Ventas" measure="1" displayFolder="" measureGroup="Ventas" count="0" hidden="1"/>
    <cacheHierarchy uniqueName="[Measures].[__No measures defined]" caption="__No measures defined" measure="1" displayFolder="" count="0" hidden="1"/>
    <cacheHierarchy uniqueName="[Measures].[Suma de Margen]" caption="Suma de Margen" measure="1" displayFolder="" measureGroup="Venta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Ventas" uniqueName="[Ventas]" caption="Ventas"/>
  </dimensions>
  <measureGroups count="1">
    <measureGroup name="Ventas" caption="Venta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ana Aguilera Reyna" refreshedDate="44861.452046296297" backgroundQuery="1" createdVersion="3" refreshedVersion="8" minRefreshableVersion="3" recordCount="0" supportSubquery="1" supportAdvancedDrill="1" xr:uid="{8FC51F35-BA49-42D2-809E-1340625D9F78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21">
    <cacheHierarchy uniqueName="[Ventas].[Order ID]" caption="Order ID" attribute="1" defaultMemberUniqueName="[Ventas].[Order ID].[All]" allUniqueName="[Ventas].[Order ID].[All]" dimensionUniqueName="[Ventas]" displayFolder="" count="0" memberValueDatatype="20" unbalanced="0"/>
    <cacheHierarchy uniqueName="[Ventas].[Product]" caption="Product" attribute="1" defaultMemberUniqueName="[Ventas].[Product].[All]" allUniqueName="[Ventas].[Product].[All]" dimensionUniqueName="[Ventas]" displayFolder="" count="0" memberValueDatatype="130" unbalanced="0"/>
    <cacheHierarchy uniqueName="[Ventas].[Category]" caption="Category" attribute="1" defaultMemberUniqueName="[Ventas].[Category].[All]" allUniqueName="[Ventas].[Category].[All]" dimensionUniqueName="[Ventas]" displayFolder="" count="0" memberValueDatatype="130" unbalanced="0"/>
    <cacheHierarchy uniqueName="[Ventas].[Unit Price]" caption="Unit Price" attribute="1" defaultMemberUniqueName="[Ventas].[Unit Price].[All]" allUniqueName="[Ventas].[Unit Price].[All]" dimensionUniqueName="[Ventas]" displayFolder="" count="0" memberValueDatatype="5" unbalanced="0"/>
    <cacheHierarchy uniqueName="[Ventas].[Unit Cost]" caption="Unit Cost" attribute="1" defaultMemberUniqueName="[Ventas].[Unit Cost].[All]" allUniqueName="[Ventas].[Unit Cost].[All]" dimensionUniqueName="[Ventas]" displayFolder="" count="0" memberValueDatatype="5" unbalanced="0"/>
    <cacheHierarchy uniqueName="[Ventas].[Quantity]" caption="Quantity" attribute="1" defaultMemberUniqueName="[Ventas].[Quantity].[All]" allUniqueName="[Ventas].[Quantity].[All]" dimensionUniqueName="[Ventas]" displayFolder="" count="0" memberValueDatatype="20" unbalanced="0"/>
    <cacheHierarchy uniqueName="[Ventas].[Customer]" caption="Customer" attribute="1" defaultMemberUniqueName="[Ventas].[Customer].[All]" allUniqueName="[Ventas].[Customer].[All]" dimensionUniqueName="[Ventas]" displayFolder="" count="0" memberValueDatatype="130" unbalanced="0"/>
    <cacheHierarchy uniqueName="[Ventas].[Ship City]" caption="Ship City" attribute="1" defaultMemberUniqueName="[Ventas].[Ship City].[All]" allUniqueName="[Ventas].[Ship City].[All]" dimensionUniqueName="[Ventas]" displayFolder="" count="0" memberValueDatatype="130" unbalanced="0"/>
    <cacheHierarchy uniqueName="[Ventas].[Ship Country]" caption="Ship Country" attribute="1" defaultMemberUniqueName="[Ventas].[Ship Country].[All]" allUniqueName="[Ventas].[Ship Country].[All]" dimensionUniqueName="[Ventas]" displayFolder="" count="0" memberValueDatatype="130" unbalanced="0"/>
    <cacheHierarchy uniqueName="[Ventas].[Order Date]" caption="Order Date" attribute="1" time="1" defaultMemberUniqueName="[Ventas].[Order Date].[All]" allUniqueName="[Ventas].[Order Date].[All]" dimensionUniqueName="[Ventas]" displayFolder="" count="2" memberValueDatatype="7" unbalanced="0"/>
    <cacheHierarchy uniqueName="[Ventas].[Ingresos]" caption="Ingresos" attribute="1" defaultMemberUniqueName="[Ventas].[Ingresos].[All]" allUniqueName="[Ventas].[Ingresos].[All]" dimensionUniqueName="[Ventas]" displayFolder="" count="0" memberValueDatatype="5" unbalanced="0"/>
    <cacheHierarchy uniqueName="[Ventas].[Costes]" caption="Costes" attribute="1" defaultMemberUniqueName="[Ventas].[Costes].[All]" allUniqueName="[Ventas].[Costes].[All]" dimensionUniqueName="[Ventas]" displayFolder="" count="0" memberValueDatatype="5" unbalanced="0"/>
    <cacheHierarchy uniqueName="[Ventas].[Margen]" caption="Margen" attribute="1" defaultMemberUniqueName="[Ventas].[Margen].[All]" allUniqueName="[Ventas].[Margen].[All]" dimensionUniqueName="[Ventas]" displayFolder="" count="0" memberValueDatatype="5" unbalanced="0"/>
    <cacheHierarchy uniqueName="[Ventas].[Área]" caption="Área" attribute="1" defaultMemberUniqueName="[Ventas].[Área].[All]" allUniqueName="[Ventas].[Área].[All]" dimensionUniqueName="[Ventas]" displayFolder="" count="0" memberValueDatatype="130" unbalanced="0"/>
    <cacheHierarchy uniqueName="[Ventas].[Continente]" caption="Continente" attribute="1" defaultMemberUniqueName="[Ventas].[Continente].[All]" allUniqueName="[Ventas].[Continente].[All]" dimensionUniqueName="[Ventas]" displayFolder="" count="0" memberValueDatatype="130" unbalanced="0"/>
    <cacheHierarchy uniqueName="[Ventas].[Product Manager]" caption="Product Manager" attribute="1" defaultMemberUniqueName="[Ventas].[Product Manager].[All]" allUniqueName="[Ventas].[Product Manager].[All]" dimensionUniqueName="[Ventas]" displayFolder="" count="0" memberValueDatatype="130" unbalanced="0"/>
    <cacheHierarchy uniqueName="[Ventas].[Año]" caption="Año" attribute="1" defaultMemberUniqueName="[Ventas].[Año].[All]" allUniqueName="[Ventas].[Año].[All]" dimensionUniqueName="[Ventas]" displayFolder="" count="0" memberValueDatatype="20" unbalanced="0"/>
    <cacheHierarchy uniqueName="[Ventas].[Mes]" caption="Mes" attribute="1" defaultMemberUniqueName="[Ventas].[Mes].[All]" allUniqueName="[Ventas].[Mes].[All]" dimensionUniqueName="[Ventas]" displayFolder="" count="0" memberValueDatatype="130" unbalanced="0"/>
    <cacheHierarchy uniqueName="[Measures].[__XL_Count Ventas]" caption="__XL_Count Ventas" measure="1" displayFolder="" measureGroup="Ventas" count="0" hidden="1"/>
    <cacheHierarchy uniqueName="[Measures].[__No measures defined]" caption="__No measures defined" measure="1" displayFolder="" count="0" hidden="1"/>
    <cacheHierarchy uniqueName="[Measures].[Suma de Margen]" caption="Suma de Margen" measure="1" displayFolder="" measureGroup="Venta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extLst>
    <ext xmlns:x14="http://schemas.microsoft.com/office/spreadsheetml/2009/9/main" uri="{725AE2AE-9491-48be-B2B4-4EB974FC3084}">
      <x14:pivotCacheDefinition pivotCacheId="96962430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47">
  <r>
    <n v="10248"/>
    <s v="Singaporean Hokkien Fried Mee"/>
    <x v="0"/>
    <x v="0"/>
    <n v="8.1340000000000003"/>
    <n v="10"/>
    <s v="Vins et alcools Chevalier"/>
    <x v="0"/>
    <x v="0"/>
    <d v="2014-08-04T00:00:00"/>
    <n v="98"/>
    <n v="81.34"/>
    <x v="0"/>
    <x v="0"/>
    <x v="0"/>
    <x v="0"/>
    <x v="0"/>
  </r>
  <r>
    <n v="10248"/>
    <s v="Mozzarella di Giovanni"/>
    <x v="1"/>
    <x v="1"/>
    <n v="27.143999999999998"/>
    <n v="50"/>
    <s v="Vins et alcools Chevalier"/>
    <x v="0"/>
    <x v="0"/>
    <d v="2014-08-04T00:00:00"/>
    <n v="1739.9999999999998"/>
    <n v="1357.1999999999998"/>
    <x v="0"/>
    <x v="0"/>
    <x v="1"/>
    <x v="0"/>
    <x v="0"/>
  </r>
  <r>
    <n v="10248"/>
    <s v="Queso Cabrales"/>
    <x v="1"/>
    <x v="2"/>
    <n v="11.76"/>
    <n v="12"/>
    <s v="Vins et alcools Chevalier"/>
    <x v="0"/>
    <x v="0"/>
    <d v="2014-08-04T00:00:00"/>
    <n v="168"/>
    <n v="141.12"/>
    <x v="0"/>
    <x v="0"/>
    <x v="1"/>
    <x v="0"/>
    <x v="0"/>
  </r>
  <r>
    <n v="10249"/>
    <s v="Tofu"/>
    <x v="2"/>
    <x v="3"/>
    <n v="15.066000000000003"/>
    <n v="90"/>
    <s v="Toms Spezialitäten"/>
    <x v="1"/>
    <x v="1"/>
    <d v="2014-08-05T00:00:00"/>
    <n v="1674.0000000000002"/>
    <n v="1355.9400000000003"/>
    <x v="0"/>
    <x v="0"/>
    <x v="0"/>
    <x v="0"/>
    <x v="0"/>
  </r>
  <r>
    <n v="10249"/>
    <s v="Manjimup Dried Apples"/>
    <x v="2"/>
    <x v="4"/>
    <n v="34.768000000000001"/>
    <n v="40"/>
    <s v="Toms Spezialitäten"/>
    <x v="1"/>
    <x v="1"/>
    <d v="2014-08-05T00:00:00"/>
    <n v="1696"/>
    <n v="1390.72"/>
    <x v="0"/>
    <x v="0"/>
    <x v="0"/>
    <x v="0"/>
    <x v="0"/>
  </r>
  <r>
    <n v="10250"/>
    <s v="Louisiana Fiery Hot Pepper Sauce"/>
    <x v="3"/>
    <x v="5"/>
    <n v="11.76"/>
    <n v="15"/>
    <s v="Hanari Carnes"/>
    <x v="2"/>
    <x v="2"/>
    <d v="2014-08-08T00:00:00"/>
    <n v="252"/>
    <n v="176.4"/>
    <x v="0"/>
    <x v="0"/>
    <x v="2"/>
    <x v="1"/>
    <x v="1"/>
  </r>
  <r>
    <n v="10250"/>
    <s v="Jack's New England Clam Chowder"/>
    <x v="4"/>
    <x v="6"/>
    <n v="6.237000000000001"/>
    <n v="10"/>
    <s v="Hanari Carnes"/>
    <x v="2"/>
    <x v="2"/>
    <d v="2014-08-08T00:00:00"/>
    <n v="77"/>
    <n v="62.370000000000012"/>
    <x v="0"/>
    <x v="0"/>
    <x v="1"/>
    <x v="1"/>
    <x v="1"/>
  </r>
  <r>
    <n v="10250"/>
    <s v="Manjimup Dried Apples"/>
    <x v="2"/>
    <x v="4"/>
    <n v="33.072000000000003"/>
    <n v="35"/>
    <s v="Hanari Carnes"/>
    <x v="2"/>
    <x v="2"/>
    <d v="2014-08-08T00:00:00"/>
    <n v="1484"/>
    <n v="1157.52"/>
    <x v="0"/>
    <x v="0"/>
    <x v="0"/>
    <x v="1"/>
    <x v="1"/>
  </r>
  <r>
    <n v="10251"/>
    <s v="Louisiana Fiery Hot Pepper Sauce"/>
    <x v="3"/>
    <x v="5"/>
    <n v="13.272000000000002"/>
    <n v="20"/>
    <s v="Victuailles en stock"/>
    <x v="3"/>
    <x v="0"/>
    <d v="2014-08-08T00:00:00"/>
    <n v="336"/>
    <n v="265.44000000000005"/>
    <x v="0"/>
    <x v="0"/>
    <x v="2"/>
    <x v="0"/>
    <x v="0"/>
  </r>
  <r>
    <n v="10251"/>
    <s v="Gustaf's Knäckebröd"/>
    <x v="0"/>
    <x v="5"/>
    <n v="13.272000000000002"/>
    <n v="60"/>
    <s v="Victuailles en stock"/>
    <x v="3"/>
    <x v="0"/>
    <d v="2014-08-08T00:00:00"/>
    <n v="1008"/>
    <n v="796.32000000000016"/>
    <x v="0"/>
    <x v="0"/>
    <x v="0"/>
    <x v="0"/>
    <x v="0"/>
  </r>
  <r>
    <n v="10251"/>
    <s v="Ravioli Angelo"/>
    <x v="0"/>
    <x v="7"/>
    <n v="12.947999999999999"/>
    <n v="15"/>
    <s v="Victuailles en stock"/>
    <x v="3"/>
    <x v="0"/>
    <d v="2014-08-08T00:00:00"/>
    <n v="234"/>
    <n v="194.21999999999997"/>
    <x v="0"/>
    <x v="0"/>
    <x v="0"/>
    <x v="0"/>
    <x v="0"/>
  </r>
  <r>
    <n v="10252"/>
    <s v="Sir Rodney's Marmalade"/>
    <x v="5"/>
    <x v="8"/>
    <n v="42.767999999999994"/>
    <n v="40"/>
    <s v="Suprêmes délices"/>
    <x v="4"/>
    <x v="3"/>
    <d v="2014-08-09T00:00:00"/>
    <n v="2592"/>
    <n v="1710.7199999999998"/>
    <x v="0"/>
    <x v="0"/>
    <x v="2"/>
    <x v="0"/>
    <x v="0"/>
  </r>
  <r>
    <n v="10252"/>
    <s v="Geitost"/>
    <x v="1"/>
    <x v="9"/>
    <n v="1.66"/>
    <n v="25"/>
    <s v="Suprêmes délices"/>
    <x v="4"/>
    <x v="3"/>
    <d v="2014-08-09T00:00:00"/>
    <n v="50"/>
    <n v="41.5"/>
    <x v="0"/>
    <x v="0"/>
    <x v="1"/>
    <x v="0"/>
    <x v="0"/>
  </r>
  <r>
    <n v="10252"/>
    <s v="Camembert Pierrot"/>
    <x v="1"/>
    <x v="10"/>
    <n v="20.672000000000001"/>
    <n v="40"/>
    <s v="Suprêmes délices"/>
    <x v="4"/>
    <x v="3"/>
    <d v="2014-08-09T00:00:00"/>
    <n v="1088"/>
    <n v="826.88"/>
    <x v="0"/>
    <x v="0"/>
    <x v="1"/>
    <x v="0"/>
    <x v="0"/>
  </r>
  <r>
    <n v="10253"/>
    <s v="Maxilaku"/>
    <x v="5"/>
    <x v="11"/>
    <n v="10.879999999999999"/>
    <n v="40"/>
    <s v="Hanari Carnes"/>
    <x v="2"/>
    <x v="2"/>
    <d v="2014-08-10T00:00:00"/>
    <n v="640"/>
    <n v="435.19999999999993"/>
    <x v="0"/>
    <x v="0"/>
    <x v="2"/>
    <x v="1"/>
    <x v="1"/>
  </r>
  <r>
    <n v="10253"/>
    <s v="Chartreuse verte"/>
    <x v="6"/>
    <x v="12"/>
    <n v="12.672000000000001"/>
    <n v="42"/>
    <s v="Hanari Carnes"/>
    <x v="2"/>
    <x v="2"/>
    <d v="2014-08-10T00:00:00"/>
    <n v="604.80000000000007"/>
    <n v="532.22400000000005"/>
    <x v="0"/>
    <x v="0"/>
    <x v="3"/>
    <x v="1"/>
    <x v="1"/>
  </r>
  <r>
    <n v="10253"/>
    <s v="Gorgonzola Telino"/>
    <x v="1"/>
    <x v="13"/>
    <n v="7.9"/>
    <n v="20"/>
    <s v="Hanari Carnes"/>
    <x v="2"/>
    <x v="2"/>
    <d v="2014-08-10T00:00:00"/>
    <n v="200"/>
    <n v="158"/>
    <x v="0"/>
    <x v="0"/>
    <x v="1"/>
    <x v="1"/>
    <x v="1"/>
  </r>
  <r>
    <n v="10254"/>
    <s v="Pâté chinois"/>
    <x v="7"/>
    <x v="14"/>
    <n v="15.167999999999999"/>
    <n v="21"/>
    <s v="Chop-suey Chinese"/>
    <x v="5"/>
    <x v="4"/>
    <d v="2014-08-11T00:00:00"/>
    <n v="403.2"/>
    <n v="318.52799999999996"/>
    <x v="0"/>
    <x v="0"/>
    <x v="3"/>
    <x v="0"/>
    <x v="0"/>
  </r>
  <r>
    <n v="10254"/>
    <s v="Longlife Tofu"/>
    <x v="2"/>
    <x v="15"/>
    <n v="6.32"/>
    <n v="21"/>
    <s v="Chop-suey Chinese"/>
    <x v="5"/>
    <x v="4"/>
    <d v="2014-08-11T00:00:00"/>
    <n v="168"/>
    <n v="132.72"/>
    <x v="0"/>
    <x v="0"/>
    <x v="0"/>
    <x v="0"/>
    <x v="0"/>
  </r>
  <r>
    <n v="10254"/>
    <s v="Guaraná Fantástica"/>
    <x v="6"/>
    <x v="16"/>
    <n v="3.2760000000000002"/>
    <n v="15"/>
    <s v="Chop-suey Chinese"/>
    <x v="5"/>
    <x v="4"/>
    <d v="2014-08-11T00:00:00"/>
    <n v="54"/>
    <n v="49.14"/>
    <x v="0"/>
    <x v="0"/>
    <x v="3"/>
    <x v="0"/>
    <x v="0"/>
  </r>
  <r>
    <n v="10255"/>
    <s v="Raclette Courdavault"/>
    <x v="1"/>
    <x v="17"/>
    <n v="35.64"/>
    <n v="30"/>
    <s v="Richter Supermarkt"/>
    <x v="6"/>
    <x v="4"/>
    <d v="2014-08-12T00:00:00"/>
    <n v="1320"/>
    <n v="1069.2"/>
    <x v="0"/>
    <x v="0"/>
    <x v="1"/>
    <x v="0"/>
    <x v="0"/>
  </r>
  <r>
    <n v="10255"/>
    <s v="Chang"/>
    <x v="6"/>
    <x v="18"/>
    <n v="13.984"/>
    <n v="20"/>
    <s v="Richter Supermarkt"/>
    <x v="6"/>
    <x v="4"/>
    <d v="2014-08-12T00:00:00"/>
    <n v="304"/>
    <n v="279.68"/>
    <x v="0"/>
    <x v="0"/>
    <x v="3"/>
    <x v="0"/>
    <x v="0"/>
  </r>
  <r>
    <n v="10255"/>
    <s v="Pavlova"/>
    <x v="5"/>
    <x v="19"/>
    <n v="9.452"/>
    <n v="35"/>
    <s v="Richter Supermarkt"/>
    <x v="6"/>
    <x v="4"/>
    <d v="2014-08-12T00:00:00"/>
    <n v="486.5"/>
    <n v="330.82"/>
    <x v="0"/>
    <x v="0"/>
    <x v="2"/>
    <x v="0"/>
    <x v="0"/>
  </r>
  <r>
    <n v="10255"/>
    <s v="Inlagd Sill"/>
    <x v="4"/>
    <x v="18"/>
    <n v="11.703999999999999"/>
    <n v="25"/>
    <s v="Richter Supermarkt"/>
    <x v="6"/>
    <x v="4"/>
    <d v="2014-08-12T00:00:00"/>
    <n v="380"/>
    <n v="292.59999999999997"/>
    <x v="0"/>
    <x v="0"/>
    <x v="1"/>
    <x v="0"/>
    <x v="0"/>
  </r>
  <r>
    <n v="10256"/>
    <s v="Perth Pasties"/>
    <x v="7"/>
    <x v="20"/>
    <n v="19.911999999999999"/>
    <n v="15"/>
    <s v="Wellington Importadora"/>
    <x v="7"/>
    <x v="2"/>
    <d v="2014-08-15T00:00:00"/>
    <n v="393"/>
    <n v="298.68"/>
    <x v="0"/>
    <x v="0"/>
    <x v="3"/>
    <x v="1"/>
    <x v="1"/>
  </r>
  <r>
    <n v="10256"/>
    <s v="Original Frankfurter grüne Soße"/>
    <x v="3"/>
    <x v="21"/>
    <n v="8.4240000000000013"/>
    <n v="12"/>
    <s v="Wellington Importadora"/>
    <x v="7"/>
    <x v="2"/>
    <d v="2014-08-15T00:00:00"/>
    <n v="124.80000000000001"/>
    <n v="101.08800000000002"/>
    <x v="0"/>
    <x v="0"/>
    <x v="2"/>
    <x v="1"/>
    <x v="1"/>
  </r>
  <r>
    <n v="10257"/>
    <s v="Schoggi Schokolade"/>
    <x v="5"/>
    <x v="22"/>
    <n v="24.57"/>
    <n v="25"/>
    <s v="HILARIÓN-Abastos"/>
    <x v="8"/>
    <x v="5"/>
    <d v="2014-08-16T00:00:00"/>
    <n v="877.5"/>
    <n v="614.25"/>
    <x v="0"/>
    <x v="0"/>
    <x v="2"/>
    <x v="1"/>
    <x v="1"/>
  </r>
  <r>
    <n v="10257"/>
    <s v="Chartreuse verte"/>
    <x v="6"/>
    <x v="12"/>
    <n v="12.96"/>
    <n v="60"/>
    <s v="HILARIÓN-Abastos"/>
    <x v="8"/>
    <x v="5"/>
    <d v="2014-08-16T00:00:00"/>
    <n v="864"/>
    <n v="777.6"/>
    <x v="0"/>
    <x v="0"/>
    <x v="3"/>
    <x v="1"/>
    <x v="1"/>
  </r>
  <r>
    <n v="10257"/>
    <s v="Original Frankfurter grüne Soße"/>
    <x v="3"/>
    <x v="21"/>
    <n v="8.2160000000000011"/>
    <n v="15"/>
    <s v="HILARIÓN-Abastos"/>
    <x v="8"/>
    <x v="5"/>
    <d v="2014-08-16T00:00:00"/>
    <n v="156"/>
    <n v="123.24000000000001"/>
    <x v="0"/>
    <x v="0"/>
    <x v="2"/>
    <x v="1"/>
    <x v="1"/>
  </r>
  <r>
    <n v="10258"/>
    <s v="Chang"/>
    <x v="6"/>
    <x v="18"/>
    <n v="13.375999999999999"/>
    <n v="50"/>
    <s v="Ernst Handel"/>
    <x v="9"/>
    <x v="6"/>
    <d v="2014-08-17T00:00:00"/>
    <n v="760"/>
    <n v="668.8"/>
    <x v="0"/>
    <x v="0"/>
    <x v="3"/>
    <x v="0"/>
    <x v="0"/>
  </r>
  <r>
    <n v="10258"/>
    <s v="Chef Anton's Gumbo Mix"/>
    <x v="3"/>
    <x v="23"/>
    <n v="12.24"/>
    <n v="65"/>
    <s v="Ernst Handel"/>
    <x v="9"/>
    <x v="6"/>
    <d v="2014-08-17T00:00:00"/>
    <n v="1105"/>
    <n v="795.6"/>
    <x v="0"/>
    <x v="0"/>
    <x v="2"/>
    <x v="0"/>
    <x v="0"/>
  </r>
  <r>
    <n v="10258"/>
    <s v="Mascarpone Fabioli"/>
    <x v="1"/>
    <x v="24"/>
    <n v="19.200000000000003"/>
    <n v="60"/>
    <s v="Ernst Handel"/>
    <x v="9"/>
    <x v="6"/>
    <d v="2014-08-17T00:00:00"/>
    <n v="1536"/>
    <n v="1152.0000000000002"/>
    <x v="0"/>
    <x v="0"/>
    <x v="1"/>
    <x v="0"/>
    <x v="0"/>
  </r>
  <r>
    <n v="10259"/>
    <s v="Sir Rodney's Scones"/>
    <x v="5"/>
    <x v="15"/>
    <n v="5.4399999999999995"/>
    <n v="10"/>
    <s v="Centro comercial Moctezuma"/>
    <x v="10"/>
    <x v="7"/>
    <d v="2014-08-18T00:00:00"/>
    <n v="80"/>
    <n v="54.399999999999991"/>
    <x v="0"/>
    <x v="0"/>
    <x v="2"/>
    <x v="1"/>
    <x v="1"/>
  </r>
  <r>
    <n v="10259"/>
    <s v="Gravad lax"/>
    <x v="4"/>
    <x v="25"/>
    <n v="15.183999999999999"/>
    <n v="10"/>
    <s v="Centro comercial Moctezuma"/>
    <x v="10"/>
    <x v="7"/>
    <d v="2014-08-18T00:00:00"/>
    <n v="208"/>
    <n v="151.84"/>
    <x v="0"/>
    <x v="0"/>
    <x v="1"/>
    <x v="1"/>
    <x v="1"/>
  </r>
  <r>
    <n v="10260"/>
    <s v="Jack's New England Clam Chowder"/>
    <x v="4"/>
    <x v="6"/>
    <n v="6.3140000000000009"/>
    <n v="16"/>
    <s v="Ottilies Käseladen"/>
    <x v="11"/>
    <x v="1"/>
    <d v="2014-08-19T00:00:00"/>
    <n v="123.2"/>
    <n v="101.02400000000002"/>
    <x v="0"/>
    <x v="0"/>
    <x v="1"/>
    <x v="0"/>
    <x v="0"/>
  </r>
  <r>
    <n v="10260"/>
    <s v="Ravioli Angelo"/>
    <x v="0"/>
    <x v="7"/>
    <n v="12.324"/>
    <n v="50"/>
    <s v="Ottilies Käseladen"/>
    <x v="11"/>
    <x v="1"/>
    <d v="2014-08-19T00:00:00"/>
    <n v="780"/>
    <n v="616.20000000000005"/>
    <x v="0"/>
    <x v="0"/>
    <x v="0"/>
    <x v="0"/>
    <x v="0"/>
  </r>
  <r>
    <n v="10260"/>
    <s v="Tarte au sucre"/>
    <x v="5"/>
    <x v="26"/>
    <n v="26.003999999999994"/>
    <n v="15"/>
    <s v="Ottilies Käseladen"/>
    <x v="11"/>
    <x v="1"/>
    <d v="2014-08-19T00:00:00"/>
    <n v="591"/>
    <n v="390.05999999999989"/>
    <x v="0"/>
    <x v="0"/>
    <x v="2"/>
    <x v="0"/>
    <x v="0"/>
  </r>
  <r>
    <n v="10260"/>
    <s v="Outback Lager"/>
    <x v="6"/>
    <x v="27"/>
    <n v="10.56"/>
    <n v="21"/>
    <s v="Ottilies Käseladen"/>
    <x v="11"/>
    <x v="1"/>
    <d v="2014-08-19T00:00:00"/>
    <n v="252"/>
    <n v="221.76000000000002"/>
    <x v="0"/>
    <x v="0"/>
    <x v="3"/>
    <x v="0"/>
    <x v="0"/>
  </r>
  <r>
    <n v="10261"/>
    <s v="Sir Rodney's Scones"/>
    <x v="5"/>
    <x v="15"/>
    <n v="5.52"/>
    <n v="20"/>
    <s v="Que Delícia"/>
    <x v="2"/>
    <x v="2"/>
    <d v="2014-08-19T00:00:00"/>
    <n v="160"/>
    <n v="110.39999999999999"/>
    <x v="0"/>
    <x v="0"/>
    <x v="2"/>
    <x v="1"/>
    <x v="1"/>
  </r>
  <r>
    <n v="10261"/>
    <s v="Steeleye Stout"/>
    <x v="6"/>
    <x v="12"/>
    <n v="12.96"/>
    <n v="20"/>
    <s v="Que Delícia"/>
    <x v="2"/>
    <x v="2"/>
    <d v="2014-08-19T00:00:00"/>
    <n v="288"/>
    <n v="259.20000000000005"/>
    <x v="0"/>
    <x v="0"/>
    <x v="3"/>
    <x v="1"/>
    <x v="1"/>
  </r>
  <r>
    <n v="10262"/>
    <s v="Chef Anton's Gumbo Mix"/>
    <x v="3"/>
    <x v="23"/>
    <n v="12.58"/>
    <n v="12"/>
    <s v="Rattlesnake Canyon Grocery"/>
    <x v="12"/>
    <x v="8"/>
    <d v="2014-08-22T00:00:00"/>
    <n v="204"/>
    <n v="150.96"/>
    <x v="0"/>
    <x v="0"/>
    <x v="2"/>
    <x v="2"/>
    <x v="1"/>
  </r>
  <r>
    <n v="10262"/>
    <s v="Uncle Bob's Organic Dried Pears"/>
    <x v="2"/>
    <x v="28"/>
    <n v="19.200000000000003"/>
    <n v="15"/>
    <s v="Rattlesnake Canyon Grocery"/>
    <x v="12"/>
    <x v="8"/>
    <d v="2014-08-22T00:00:00"/>
    <n v="360"/>
    <n v="288.00000000000006"/>
    <x v="0"/>
    <x v="0"/>
    <x v="0"/>
    <x v="2"/>
    <x v="1"/>
  </r>
  <r>
    <n v="10262"/>
    <s v="Gnocchi di nonna Alice"/>
    <x v="0"/>
    <x v="29"/>
    <n v="24.623999999999999"/>
    <n v="20"/>
    <s v="Rattlesnake Canyon Grocery"/>
    <x v="12"/>
    <x v="8"/>
    <d v="2014-08-22T00:00:00"/>
    <n v="608"/>
    <n v="492.47999999999996"/>
    <x v="0"/>
    <x v="0"/>
    <x v="0"/>
    <x v="2"/>
    <x v="1"/>
  </r>
  <r>
    <n v="10263"/>
    <s v="Pavlova"/>
    <x v="5"/>
    <x v="19"/>
    <n v="9.5909999999999993"/>
    <n v="60"/>
    <s v="Ernst Handel"/>
    <x v="9"/>
    <x v="6"/>
    <d v="2014-08-23T00:00:00"/>
    <n v="834"/>
    <n v="575.45999999999992"/>
    <x v="0"/>
    <x v="0"/>
    <x v="2"/>
    <x v="0"/>
    <x v="0"/>
  </r>
  <r>
    <n v="10263"/>
    <s v="Guaraná Fantástica"/>
    <x v="6"/>
    <x v="16"/>
    <n v="3.24"/>
    <n v="28"/>
    <s v="Ernst Handel"/>
    <x v="9"/>
    <x v="6"/>
    <d v="2014-08-23T00:00:00"/>
    <n v="100.8"/>
    <n v="90.72"/>
    <x v="0"/>
    <x v="0"/>
    <x v="3"/>
    <x v="0"/>
    <x v="0"/>
  </r>
  <r>
    <n v="10263"/>
    <s v="Nord-Ost Matjeshering"/>
    <x v="4"/>
    <x v="30"/>
    <n v="16.353000000000002"/>
    <n v="60"/>
    <s v="Ernst Handel"/>
    <x v="9"/>
    <x v="6"/>
    <d v="2014-08-23T00:00:00"/>
    <n v="1242"/>
    <n v="981.18000000000006"/>
    <x v="0"/>
    <x v="0"/>
    <x v="1"/>
    <x v="0"/>
    <x v="0"/>
  </r>
  <r>
    <n v="10263"/>
    <s v="Longlife Tofu"/>
    <x v="2"/>
    <x v="15"/>
    <n v="6.24"/>
    <n v="36"/>
    <s v="Ernst Handel"/>
    <x v="9"/>
    <x v="6"/>
    <d v="2014-08-23T00:00:00"/>
    <n v="288"/>
    <n v="224.64000000000001"/>
    <x v="0"/>
    <x v="0"/>
    <x v="0"/>
    <x v="0"/>
    <x v="0"/>
  </r>
  <r>
    <n v="10264"/>
    <s v="Chang"/>
    <x v="6"/>
    <x v="18"/>
    <n v="13.68"/>
    <n v="35"/>
    <s v="Folk och fä HB"/>
    <x v="13"/>
    <x v="9"/>
    <d v="2014-08-24T00:00:00"/>
    <n v="532"/>
    <n v="478.8"/>
    <x v="0"/>
    <x v="0"/>
    <x v="3"/>
    <x v="0"/>
    <x v="0"/>
  </r>
  <r>
    <n v="10264"/>
    <s v="Jack's New England Clam Chowder"/>
    <x v="4"/>
    <x v="6"/>
    <n v="5.8520000000000003"/>
    <n v="25"/>
    <s v="Folk och fä HB"/>
    <x v="13"/>
    <x v="9"/>
    <d v="2014-08-24T00:00:00"/>
    <n v="192.5"/>
    <n v="146.30000000000001"/>
    <x v="0"/>
    <x v="0"/>
    <x v="1"/>
    <x v="0"/>
    <x v="0"/>
  </r>
  <r>
    <n v="10265"/>
    <s v="Alice Mutton"/>
    <x v="7"/>
    <x v="31"/>
    <n v="24.648"/>
    <n v="30"/>
    <s v="Blondel père et fils"/>
    <x v="14"/>
    <x v="0"/>
    <d v="2014-08-25T00:00:00"/>
    <n v="936"/>
    <n v="739.43999999999994"/>
    <x v="0"/>
    <x v="0"/>
    <x v="3"/>
    <x v="0"/>
    <x v="0"/>
  </r>
  <r>
    <n v="10265"/>
    <s v="Outback Lager"/>
    <x v="6"/>
    <x v="27"/>
    <n v="10.8"/>
    <n v="20"/>
    <s v="Blondel père et fils"/>
    <x v="14"/>
    <x v="0"/>
    <d v="2014-08-25T00:00:00"/>
    <n v="240"/>
    <n v="216"/>
    <x v="0"/>
    <x v="0"/>
    <x v="3"/>
    <x v="0"/>
    <x v="0"/>
  </r>
  <r>
    <n v="10266"/>
    <s v="Queso Manchego La Pastora"/>
    <x v="1"/>
    <x v="29"/>
    <n v="25.231999999999999"/>
    <n v="12"/>
    <s v="Wartian Herkku"/>
    <x v="15"/>
    <x v="10"/>
    <d v="2014-08-26T00:00:00"/>
    <n v="364.79999999999995"/>
    <n v="302.78399999999999"/>
    <x v="0"/>
    <x v="0"/>
    <x v="1"/>
    <x v="0"/>
    <x v="0"/>
  </r>
  <r>
    <n v="10267"/>
    <s v="Boston Crab Meat"/>
    <x v="4"/>
    <x v="32"/>
    <n v="11.318999999999999"/>
    <n v="50"/>
    <s v="Frankenversand"/>
    <x v="16"/>
    <x v="1"/>
    <d v="2014-08-29T00:00:00"/>
    <n v="735"/>
    <n v="565.94999999999993"/>
    <x v="0"/>
    <x v="0"/>
    <x v="1"/>
    <x v="0"/>
    <x v="0"/>
  </r>
  <r>
    <n v="10267"/>
    <s v="Raclette Courdavault"/>
    <x v="1"/>
    <x v="17"/>
    <n v="34.760000000000005"/>
    <n v="70"/>
    <s v="Frankenversand"/>
    <x v="16"/>
    <x v="1"/>
    <d v="2014-08-29T00:00:00"/>
    <n v="3080"/>
    <n v="2433.2000000000003"/>
    <x v="0"/>
    <x v="0"/>
    <x v="1"/>
    <x v="0"/>
    <x v="0"/>
  </r>
  <r>
    <n v="10267"/>
    <s v="Lakkalikööri"/>
    <x v="6"/>
    <x v="12"/>
    <n v="13.104000000000001"/>
    <n v="15"/>
    <s v="Frankenversand"/>
    <x v="16"/>
    <x v="1"/>
    <d v="2014-08-29T00:00:00"/>
    <n v="216"/>
    <n v="196.56"/>
    <x v="0"/>
    <x v="0"/>
    <x v="3"/>
    <x v="0"/>
    <x v="0"/>
  </r>
  <r>
    <n v="10268"/>
    <s v="Thüringer Rostbratwurst"/>
    <x v="7"/>
    <x v="33"/>
    <n v="80.190000000000012"/>
    <n v="10"/>
    <s v="GROSELLA-Restaurante"/>
    <x v="17"/>
    <x v="5"/>
    <d v="2014-08-30T00:00:00"/>
    <n v="990"/>
    <n v="801.90000000000009"/>
    <x v="0"/>
    <x v="0"/>
    <x v="3"/>
    <x v="1"/>
    <x v="1"/>
  </r>
  <r>
    <n v="10268"/>
    <s v="Mozzarella di Giovanni"/>
    <x v="1"/>
    <x v="34"/>
    <n v="21.962000000000003"/>
    <n v="80"/>
    <s v="GROSELLA-Restaurante"/>
    <x v="17"/>
    <x v="5"/>
    <d v="2014-08-30T00:00:00"/>
    <n v="2224"/>
    <n v="1756.9600000000003"/>
    <x v="0"/>
    <x v="0"/>
    <x v="1"/>
    <x v="1"/>
    <x v="1"/>
  </r>
  <r>
    <n v="10269"/>
    <s v="Geitost"/>
    <x v="1"/>
    <x v="9"/>
    <n v="1.5"/>
    <n v="60"/>
    <s v="White Clover Markets"/>
    <x v="18"/>
    <x v="8"/>
    <d v="2014-08-31T00:00:00"/>
    <n v="120"/>
    <n v="90"/>
    <x v="0"/>
    <x v="0"/>
    <x v="1"/>
    <x v="2"/>
    <x v="1"/>
  </r>
  <r>
    <n v="10269"/>
    <s v="Mozzarella di Giovanni"/>
    <x v="1"/>
    <x v="34"/>
    <n v="21.128"/>
    <n v="20"/>
    <s v="White Clover Markets"/>
    <x v="18"/>
    <x v="8"/>
    <d v="2014-08-31T00:00:00"/>
    <n v="556"/>
    <n v="422.56"/>
    <x v="0"/>
    <x v="0"/>
    <x v="1"/>
    <x v="2"/>
    <x v="1"/>
  </r>
  <r>
    <n v="10270"/>
    <s v="Ipoh Coffee"/>
    <x v="6"/>
    <x v="35"/>
    <n v="33.488"/>
    <n v="25"/>
    <s v="Wartian Herkku"/>
    <x v="15"/>
    <x v="10"/>
    <d v="2014-09-01T00:00:00"/>
    <n v="919.99999999999989"/>
    <n v="837.2"/>
    <x v="0"/>
    <x v="1"/>
    <x v="3"/>
    <x v="0"/>
    <x v="0"/>
  </r>
  <r>
    <n v="10270"/>
    <s v="Inlagd Sill"/>
    <x v="4"/>
    <x v="18"/>
    <n v="12.16"/>
    <n v="30"/>
    <s v="Wartian Herkku"/>
    <x v="15"/>
    <x v="10"/>
    <d v="2014-09-01T00:00:00"/>
    <n v="456"/>
    <n v="364.8"/>
    <x v="0"/>
    <x v="1"/>
    <x v="1"/>
    <x v="0"/>
    <x v="0"/>
  </r>
  <r>
    <n v="10271"/>
    <s v="Geitost"/>
    <x v="1"/>
    <x v="9"/>
    <n v="1.6400000000000001"/>
    <n v="24"/>
    <s v="Split Rail Beer &amp; Ale"/>
    <x v="19"/>
    <x v="8"/>
    <d v="2014-09-01T00:00:00"/>
    <n v="48"/>
    <n v="39.36"/>
    <x v="0"/>
    <x v="1"/>
    <x v="1"/>
    <x v="2"/>
    <x v="1"/>
  </r>
  <r>
    <n v="10272"/>
    <s v="Sir Rodney's Marmalade"/>
    <x v="5"/>
    <x v="8"/>
    <n v="44.711999999999996"/>
    <n v="60"/>
    <s v="Rattlesnake Canyon Grocery"/>
    <x v="12"/>
    <x v="8"/>
    <d v="2014-09-02T00:00:00"/>
    <n v="3888"/>
    <n v="2682.72"/>
    <x v="0"/>
    <x v="1"/>
    <x v="2"/>
    <x v="2"/>
    <x v="1"/>
  </r>
  <r>
    <n v="10272"/>
    <s v="Gorgonzola Telino"/>
    <x v="1"/>
    <x v="13"/>
    <n v="7.5"/>
    <n v="40"/>
    <s v="Rattlesnake Canyon Grocery"/>
    <x v="12"/>
    <x v="8"/>
    <d v="2014-09-02T00:00:00"/>
    <n v="400"/>
    <n v="300"/>
    <x v="0"/>
    <x v="1"/>
    <x v="1"/>
    <x v="2"/>
    <x v="1"/>
  </r>
  <r>
    <n v="10272"/>
    <s v="Mozzarella di Giovanni"/>
    <x v="1"/>
    <x v="34"/>
    <n v="22.518000000000001"/>
    <n v="24"/>
    <s v="Rattlesnake Canyon Grocery"/>
    <x v="12"/>
    <x v="8"/>
    <d v="2014-09-02T00:00:00"/>
    <n v="667.2"/>
    <n v="540.43200000000002"/>
    <x v="0"/>
    <x v="1"/>
    <x v="1"/>
    <x v="2"/>
    <x v="1"/>
  </r>
  <r>
    <n v="10273"/>
    <s v="Boston Crab Meat"/>
    <x v="4"/>
    <x v="32"/>
    <n v="11.465999999999999"/>
    <n v="60"/>
    <s v="QUICK-Stop"/>
    <x v="20"/>
    <x v="1"/>
    <d v="2014-09-05T00:00:00"/>
    <n v="882"/>
    <n v="687.95999999999992"/>
    <x v="0"/>
    <x v="1"/>
    <x v="1"/>
    <x v="0"/>
    <x v="0"/>
  </r>
  <r>
    <n v="10273"/>
    <s v="Geitost"/>
    <x v="1"/>
    <x v="9"/>
    <n v="1.68"/>
    <n v="20"/>
    <s v="QUICK-Stop"/>
    <x v="20"/>
    <x v="1"/>
    <d v="2014-09-05T00:00:00"/>
    <n v="40"/>
    <n v="33.6"/>
    <x v="0"/>
    <x v="1"/>
    <x v="1"/>
    <x v="0"/>
    <x v="0"/>
  </r>
  <r>
    <n v="10273"/>
    <s v="Gorgonzola Telino"/>
    <x v="1"/>
    <x v="13"/>
    <n v="8"/>
    <n v="15"/>
    <s v="QUICK-Stop"/>
    <x v="20"/>
    <x v="1"/>
    <d v="2014-09-05T00:00:00"/>
    <n v="150"/>
    <n v="120"/>
    <x v="0"/>
    <x v="1"/>
    <x v="1"/>
    <x v="0"/>
    <x v="0"/>
  </r>
  <r>
    <n v="10273"/>
    <s v="Ikura"/>
    <x v="4"/>
    <x v="36"/>
    <n v="19.096"/>
    <n v="24"/>
    <s v="QUICK-Stop"/>
    <x v="20"/>
    <x v="1"/>
    <d v="2014-09-05T00:00:00"/>
    <n v="595.20000000000005"/>
    <n v="458.30399999999997"/>
    <x v="0"/>
    <x v="1"/>
    <x v="1"/>
    <x v="0"/>
    <x v="0"/>
  </r>
  <r>
    <n v="10273"/>
    <s v="Lakkalikööri"/>
    <x v="6"/>
    <x v="12"/>
    <n v="12.816000000000001"/>
    <n v="33"/>
    <s v="QUICK-Stop"/>
    <x v="20"/>
    <x v="1"/>
    <d v="2014-09-05T00:00:00"/>
    <n v="475.2"/>
    <n v="422.928"/>
    <x v="0"/>
    <x v="1"/>
    <x v="3"/>
    <x v="0"/>
    <x v="0"/>
  </r>
  <r>
    <n v="10274"/>
    <s v="Fløtemysost"/>
    <x v="1"/>
    <x v="37"/>
    <n v="14.447999999999999"/>
    <n v="20"/>
    <s v="Vins et alcools Chevalier"/>
    <x v="0"/>
    <x v="0"/>
    <d v="2014-09-06T00:00:00"/>
    <n v="344"/>
    <n v="288.95999999999998"/>
    <x v="0"/>
    <x v="1"/>
    <x v="1"/>
    <x v="0"/>
    <x v="0"/>
  </r>
  <r>
    <n v="10274"/>
    <s v="Mozzarella di Giovanni"/>
    <x v="1"/>
    <x v="34"/>
    <n v="21.406000000000002"/>
    <n v="70"/>
    <s v="Vins et alcools Chevalier"/>
    <x v="0"/>
    <x v="0"/>
    <d v="2014-09-06T00:00:00"/>
    <n v="1946"/>
    <n v="1498.42"/>
    <x v="0"/>
    <x v="1"/>
    <x v="1"/>
    <x v="0"/>
    <x v="0"/>
  </r>
  <r>
    <n v="10275"/>
    <s v="Guaraná Fantástica"/>
    <x v="6"/>
    <x v="16"/>
    <n v="3.24"/>
    <n v="12"/>
    <s v="Magazzini Alimentari Riuniti"/>
    <x v="21"/>
    <x v="11"/>
    <d v="2014-09-07T00:00:00"/>
    <n v="43.2"/>
    <n v="38.880000000000003"/>
    <x v="0"/>
    <x v="1"/>
    <x v="3"/>
    <x v="3"/>
    <x v="0"/>
  </r>
  <r>
    <n v="10275"/>
    <s v="Raclette Courdavault"/>
    <x v="1"/>
    <x v="17"/>
    <n v="33"/>
    <n v="6"/>
    <s v="Magazzini Alimentari Riuniti"/>
    <x v="21"/>
    <x v="11"/>
    <d v="2014-09-07T00:00:00"/>
    <n v="264"/>
    <n v="198"/>
    <x v="0"/>
    <x v="1"/>
    <x v="1"/>
    <x v="3"/>
    <x v="0"/>
  </r>
  <r>
    <n v="10276"/>
    <s v="Ikura"/>
    <x v="4"/>
    <x v="36"/>
    <n v="19.096"/>
    <n v="15"/>
    <s v="Tortuga Restaurante"/>
    <x v="10"/>
    <x v="7"/>
    <d v="2014-09-08T00:00:00"/>
    <n v="372"/>
    <n v="286.44"/>
    <x v="0"/>
    <x v="1"/>
    <x v="1"/>
    <x v="1"/>
    <x v="1"/>
  </r>
  <r>
    <n v="10276"/>
    <s v="Konbu"/>
    <x v="4"/>
    <x v="38"/>
    <n v="3.6479999999999997"/>
    <n v="10"/>
    <s v="Tortuga Restaurante"/>
    <x v="10"/>
    <x v="7"/>
    <d v="2014-09-08T00:00:00"/>
    <n v="48"/>
    <n v="36.479999999999997"/>
    <x v="0"/>
    <x v="1"/>
    <x v="1"/>
    <x v="1"/>
    <x v="1"/>
  </r>
  <r>
    <n v="10277"/>
    <s v="Tarte au sucre"/>
    <x v="5"/>
    <x v="26"/>
    <n v="25.61"/>
    <n v="12"/>
    <s v="Morgenstern Gesundkost"/>
    <x v="22"/>
    <x v="1"/>
    <d v="2014-09-09T00:00:00"/>
    <n v="472.79999999999995"/>
    <n v="307.32"/>
    <x v="0"/>
    <x v="1"/>
    <x v="2"/>
    <x v="0"/>
    <x v="0"/>
  </r>
  <r>
    <n v="10277"/>
    <s v="Rössle Sauerkraut"/>
    <x v="2"/>
    <x v="39"/>
    <n v="29.484000000000002"/>
    <n v="20"/>
    <s v="Morgenstern Gesundkost"/>
    <x v="22"/>
    <x v="1"/>
    <d v="2014-09-09T00:00:00"/>
    <n v="728"/>
    <n v="589.68000000000006"/>
    <x v="0"/>
    <x v="1"/>
    <x v="0"/>
    <x v="0"/>
    <x v="0"/>
  </r>
  <r>
    <n v="10278"/>
    <s v="Gula Malacca"/>
    <x v="3"/>
    <x v="40"/>
    <n v="12.245000000000001"/>
    <n v="16"/>
    <s v="Berglunds snabbköp"/>
    <x v="23"/>
    <x v="9"/>
    <d v="2014-09-12T00:00:00"/>
    <n v="248"/>
    <n v="195.92000000000002"/>
    <x v="0"/>
    <x v="1"/>
    <x v="2"/>
    <x v="0"/>
    <x v="0"/>
  </r>
  <r>
    <n v="10278"/>
    <s v="Raclette Courdavault"/>
    <x v="1"/>
    <x v="17"/>
    <n v="36.519999999999996"/>
    <n v="15"/>
    <s v="Berglunds snabbköp"/>
    <x v="23"/>
    <x v="9"/>
    <d v="2014-09-12T00:00:00"/>
    <n v="660"/>
    <n v="547.79999999999995"/>
    <x v="0"/>
    <x v="1"/>
    <x v="1"/>
    <x v="0"/>
    <x v="0"/>
  </r>
  <r>
    <n v="10278"/>
    <s v="Vegie-spread"/>
    <x v="3"/>
    <x v="22"/>
    <n v="29.132999999999999"/>
    <n v="80"/>
    <s v="Berglunds snabbköp"/>
    <x v="23"/>
    <x v="9"/>
    <d v="2014-09-12T00:00:00"/>
    <n v="2808"/>
    <n v="2330.64"/>
    <x v="0"/>
    <x v="1"/>
    <x v="2"/>
    <x v="0"/>
    <x v="0"/>
  </r>
  <r>
    <n v="10278"/>
    <s v="Röd Kaviar"/>
    <x v="4"/>
    <x v="27"/>
    <n v="8.76"/>
    <n v="25"/>
    <s v="Berglunds snabbköp"/>
    <x v="23"/>
    <x v="9"/>
    <d v="2014-09-12T00:00:00"/>
    <n v="300"/>
    <n v="219"/>
    <x v="0"/>
    <x v="1"/>
    <x v="1"/>
    <x v="0"/>
    <x v="0"/>
  </r>
  <r>
    <n v="10279"/>
    <s v="Alice Mutton"/>
    <x v="7"/>
    <x v="31"/>
    <n v="25.272000000000002"/>
    <n v="15"/>
    <s v="Lehmanns Marktstand"/>
    <x v="24"/>
    <x v="1"/>
    <d v="2014-09-13T00:00:00"/>
    <n v="468"/>
    <n v="379.08000000000004"/>
    <x v="0"/>
    <x v="1"/>
    <x v="3"/>
    <x v="0"/>
    <x v="0"/>
  </r>
  <r>
    <n v="10280"/>
    <s v="Guaraná Fantástica"/>
    <x v="6"/>
    <x v="16"/>
    <n v="3.24"/>
    <n v="12"/>
    <s v="Berglunds snabbköp"/>
    <x v="23"/>
    <x v="9"/>
    <d v="2014-09-14T00:00:00"/>
    <n v="43.2"/>
    <n v="38.880000000000003"/>
    <x v="0"/>
    <x v="1"/>
    <x v="3"/>
    <x v="0"/>
    <x v="0"/>
  </r>
  <r>
    <n v="10280"/>
    <s v="Pâté chinois"/>
    <x v="7"/>
    <x v="14"/>
    <n v="14.591999999999999"/>
    <n v="20"/>
    <s v="Berglunds snabbköp"/>
    <x v="23"/>
    <x v="9"/>
    <d v="2014-09-14T00:00:00"/>
    <n v="384"/>
    <n v="291.83999999999997"/>
    <x v="0"/>
    <x v="1"/>
    <x v="3"/>
    <x v="0"/>
    <x v="0"/>
  </r>
  <r>
    <n v="10280"/>
    <s v="Rhönbräu Klosterbier"/>
    <x v="6"/>
    <x v="41"/>
    <n v="5.6420000000000003"/>
    <n v="30"/>
    <s v="Berglunds snabbköp"/>
    <x v="23"/>
    <x v="9"/>
    <d v="2014-09-14T00:00:00"/>
    <n v="186"/>
    <n v="169.26000000000002"/>
    <x v="0"/>
    <x v="1"/>
    <x v="3"/>
    <x v="0"/>
    <x v="0"/>
  </r>
  <r>
    <n v="10281"/>
    <s v="Teatime Chocolate Biscuits"/>
    <x v="5"/>
    <x v="42"/>
    <n v="4.7450000000000001"/>
    <n v="10"/>
    <s v="Romero y tomillo"/>
    <x v="25"/>
    <x v="12"/>
    <d v="2014-09-14T00:00:00"/>
    <n v="73"/>
    <n v="47.45"/>
    <x v="0"/>
    <x v="1"/>
    <x v="2"/>
    <x v="3"/>
    <x v="0"/>
  </r>
  <r>
    <n v="10281"/>
    <s v="Guaraná Fantástica"/>
    <x v="6"/>
    <x v="16"/>
    <n v="3.2040000000000002"/>
    <n v="60"/>
    <s v="Romero y tomillo"/>
    <x v="25"/>
    <x v="12"/>
    <d v="2014-09-14T00:00:00"/>
    <n v="216"/>
    <n v="192.24"/>
    <x v="0"/>
    <x v="1"/>
    <x v="3"/>
    <x v="3"/>
    <x v="0"/>
  </r>
  <r>
    <n v="10281"/>
    <s v="Steeleye Stout"/>
    <x v="6"/>
    <x v="12"/>
    <n v="12.96"/>
    <n v="40"/>
    <s v="Romero y tomillo"/>
    <x v="25"/>
    <x v="12"/>
    <d v="2014-09-14T00:00:00"/>
    <n v="576"/>
    <n v="518.40000000000009"/>
    <x v="0"/>
    <x v="1"/>
    <x v="3"/>
    <x v="3"/>
    <x v="0"/>
  </r>
  <r>
    <n v="10282"/>
    <s v="Nord-Ost Matjeshering"/>
    <x v="4"/>
    <x v="30"/>
    <n v="15.524999999999999"/>
    <n v="60"/>
    <s v="Romero y tomillo"/>
    <x v="25"/>
    <x v="12"/>
    <d v="2014-09-15T00:00:00"/>
    <n v="1242"/>
    <n v="931.49999999999989"/>
    <x v="0"/>
    <x v="1"/>
    <x v="1"/>
    <x v="3"/>
    <x v="0"/>
  </r>
  <r>
    <n v="10282"/>
    <s v="Ravioli Angelo"/>
    <x v="0"/>
    <x v="7"/>
    <n v="12.792"/>
    <n v="20"/>
    <s v="Romero y tomillo"/>
    <x v="25"/>
    <x v="12"/>
    <d v="2014-09-15T00:00:00"/>
    <n v="312"/>
    <n v="255.84"/>
    <x v="0"/>
    <x v="1"/>
    <x v="0"/>
    <x v="3"/>
    <x v="0"/>
  </r>
  <r>
    <n v="10283"/>
    <s v="Genen Shouyu"/>
    <x v="3"/>
    <x v="43"/>
    <n v="10.54"/>
    <n v="20"/>
    <s v="LILA-Supermercado"/>
    <x v="26"/>
    <x v="5"/>
    <d v="2014-09-16T00:00:00"/>
    <n v="248"/>
    <n v="210.79999999999998"/>
    <x v="0"/>
    <x v="1"/>
    <x v="2"/>
    <x v="1"/>
    <x v="1"/>
  </r>
  <r>
    <n v="10283"/>
    <s v="Mozzarella di Giovanni"/>
    <x v="1"/>
    <x v="34"/>
    <n v="21.962000000000003"/>
    <n v="30"/>
    <s v="LILA-Supermercado"/>
    <x v="26"/>
    <x v="5"/>
    <d v="2014-09-16T00:00:00"/>
    <n v="834"/>
    <n v="658.86000000000013"/>
    <x v="0"/>
    <x v="1"/>
    <x v="1"/>
    <x v="1"/>
    <x v="1"/>
  </r>
  <r>
    <n v="10283"/>
    <s v="Teatime Chocolate Biscuits"/>
    <x v="5"/>
    <x v="42"/>
    <n v="5.0369999999999999"/>
    <n v="18"/>
    <s v="LILA-Supermercado"/>
    <x v="26"/>
    <x v="5"/>
    <d v="2014-09-16T00:00:00"/>
    <n v="131.4"/>
    <n v="90.665999999999997"/>
    <x v="0"/>
    <x v="1"/>
    <x v="2"/>
    <x v="1"/>
    <x v="1"/>
  </r>
  <r>
    <n v="10283"/>
    <s v="Camembert Pierrot"/>
    <x v="1"/>
    <x v="10"/>
    <n v="22.032"/>
    <n v="35"/>
    <s v="LILA-Supermercado"/>
    <x v="26"/>
    <x v="5"/>
    <d v="2014-09-16T00:00:00"/>
    <n v="952"/>
    <n v="771.12"/>
    <x v="0"/>
    <x v="1"/>
    <x v="1"/>
    <x v="1"/>
    <x v="1"/>
  </r>
  <r>
    <n v="10284"/>
    <s v="Schoggi Schokolade"/>
    <x v="5"/>
    <x v="22"/>
    <n v="23.867999999999999"/>
    <n v="15"/>
    <s v="Lehmanns Marktstand"/>
    <x v="24"/>
    <x v="1"/>
    <d v="2014-09-19T00:00:00"/>
    <n v="526.5"/>
    <n v="358.02"/>
    <x v="0"/>
    <x v="1"/>
    <x v="2"/>
    <x v="0"/>
    <x v="0"/>
  </r>
  <r>
    <n v="10284"/>
    <s v="Gula Malacca"/>
    <x v="3"/>
    <x v="40"/>
    <n v="10.85"/>
    <n v="21"/>
    <s v="Lehmanns Marktstand"/>
    <x v="24"/>
    <x v="1"/>
    <d v="2014-09-19T00:00:00"/>
    <n v="325.5"/>
    <n v="227.85"/>
    <x v="0"/>
    <x v="1"/>
    <x v="2"/>
    <x v="0"/>
    <x v="0"/>
  </r>
  <r>
    <n v="10284"/>
    <s v="Camembert Pierrot"/>
    <x v="1"/>
    <x v="10"/>
    <n v="20.672000000000001"/>
    <n v="20"/>
    <s v="Lehmanns Marktstand"/>
    <x v="24"/>
    <x v="1"/>
    <d v="2014-09-19T00:00:00"/>
    <n v="544"/>
    <n v="413.44"/>
    <x v="0"/>
    <x v="1"/>
    <x v="1"/>
    <x v="0"/>
    <x v="0"/>
  </r>
  <r>
    <n v="10284"/>
    <s v="Laughing Lumberjack Lager"/>
    <x v="6"/>
    <x v="44"/>
    <n v="10.192"/>
    <n v="50"/>
    <s v="Lehmanns Marktstand"/>
    <x v="24"/>
    <x v="1"/>
    <d v="2014-09-19T00:00:00"/>
    <n v="560"/>
    <n v="509.6"/>
    <x v="0"/>
    <x v="1"/>
    <x v="3"/>
    <x v="0"/>
    <x v="0"/>
  </r>
  <r>
    <n v="10285"/>
    <s v="Perth Pasties"/>
    <x v="7"/>
    <x v="20"/>
    <n v="19.649999999999999"/>
    <n v="36"/>
    <s v="QUICK-Stop"/>
    <x v="20"/>
    <x v="1"/>
    <d v="2014-09-20T00:00:00"/>
    <n v="943.19999999999993"/>
    <n v="707.4"/>
    <x v="0"/>
    <x v="1"/>
    <x v="3"/>
    <x v="0"/>
    <x v="0"/>
  </r>
  <r>
    <n v="10285"/>
    <s v="Boston Crab Meat"/>
    <x v="4"/>
    <x v="32"/>
    <n v="10.436999999999999"/>
    <n v="40"/>
    <s v="QUICK-Stop"/>
    <x v="20"/>
    <x v="1"/>
    <d v="2014-09-20T00:00:00"/>
    <n v="588"/>
    <n v="417.47999999999996"/>
    <x v="0"/>
    <x v="1"/>
    <x v="1"/>
    <x v="0"/>
    <x v="0"/>
  </r>
  <r>
    <n v="10285"/>
    <s v="Chai"/>
    <x v="6"/>
    <x v="12"/>
    <n v="12.816000000000001"/>
    <n v="45"/>
    <s v="QUICK-Stop"/>
    <x v="20"/>
    <x v="1"/>
    <d v="2014-09-20T00:00:00"/>
    <n v="648"/>
    <n v="576.72"/>
    <x v="0"/>
    <x v="1"/>
    <x v="3"/>
    <x v="0"/>
    <x v="0"/>
  </r>
  <r>
    <n v="10286"/>
    <s v="Tarte au sucre"/>
    <x v="5"/>
    <x v="26"/>
    <n v="27.58"/>
    <n v="40"/>
    <s v="QUICK-Stop"/>
    <x v="20"/>
    <x v="1"/>
    <d v="2014-09-21T00:00:00"/>
    <n v="1576"/>
    <n v="1103.1999999999998"/>
    <x v="0"/>
    <x v="1"/>
    <x v="2"/>
    <x v="0"/>
    <x v="0"/>
  </r>
  <r>
    <n v="10286"/>
    <s v="Steeleye Stout"/>
    <x v="6"/>
    <x v="12"/>
    <n v="13.248000000000001"/>
    <n v="100"/>
    <s v="QUICK-Stop"/>
    <x v="20"/>
    <x v="1"/>
    <d v="2014-09-21T00:00:00"/>
    <n v="1440"/>
    <n v="1324.8000000000002"/>
    <x v="0"/>
    <x v="1"/>
    <x v="3"/>
    <x v="0"/>
    <x v="0"/>
  </r>
  <r>
    <n v="10287"/>
    <s v="Pavlova"/>
    <x v="5"/>
    <x v="19"/>
    <n v="9.73"/>
    <n v="40"/>
    <s v="Ricardo Adocicados"/>
    <x v="2"/>
    <x v="2"/>
    <d v="2014-09-22T00:00:00"/>
    <n v="556"/>
    <n v="389.20000000000005"/>
    <x v="0"/>
    <x v="1"/>
    <x v="2"/>
    <x v="1"/>
    <x v="1"/>
  </r>
  <r>
    <n v="10287"/>
    <s v="Sasquatch Ale"/>
    <x v="6"/>
    <x v="44"/>
    <n v="10.192"/>
    <n v="20"/>
    <s v="Ricardo Adocicados"/>
    <x v="2"/>
    <x v="2"/>
    <d v="2014-09-22T00:00:00"/>
    <n v="224"/>
    <n v="203.84"/>
    <x v="0"/>
    <x v="1"/>
    <x v="3"/>
    <x v="1"/>
    <x v="1"/>
  </r>
  <r>
    <n v="10287"/>
    <s v="Spegesild"/>
    <x v="4"/>
    <x v="45"/>
    <n v="7.7759999999999998"/>
    <n v="15"/>
    <s v="Ricardo Adocicados"/>
    <x v="2"/>
    <x v="2"/>
    <d v="2014-09-22T00:00:00"/>
    <n v="144"/>
    <n v="116.64"/>
    <x v="0"/>
    <x v="1"/>
    <x v="1"/>
    <x v="1"/>
    <x v="1"/>
  </r>
  <r>
    <n v="10288"/>
    <s v="Scottish Longbreads"/>
    <x v="5"/>
    <x v="13"/>
    <n v="7"/>
    <n v="10"/>
    <s v="Reggiani Caseifici"/>
    <x v="27"/>
    <x v="11"/>
    <d v="2014-09-23T00:00:00"/>
    <n v="100"/>
    <n v="70"/>
    <x v="0"/>
    <x v="1"/>
    <x v="2"/>
    <x v="3"/>
    <x v="0"/>
  </r>
  <r>
    <n v="10288"/>
    <s v="Tourtière"/>
    <x v="7"/>
    <x v="46"/>
    <n v="4.484"/>
    <n v="10"/>
    <s v="Reggiani Caseifici"/>
    <x v="27"/>
    <x v="11"/>
    <d v="2014-09-23T00:00:00"/>
    <n v="59"/>
    <n v="44.84"/>
    <x v="0"/>
    <x v="1"/>
    <x v="3"/>
    <x v="3"/>
    <x v="0"/>
  </r>
  <r>
    <n v="10289"/>
    <s v="Aniseed Syrup"/>
    <x v="3"/>
    <x v="15"/>
    <n v="6.48"/>
    <n v="30"/>
    <s v="B's Beverages"/>
    <x v="28"/>
    <x v="13"/>
    <d v="2014-09-26T00:00:00"/>
    <n v="240"/>
    <n v="194.4"/>
    <x v="0"/>
    <x v="1"/>
    <x v="2"/>
    <x v="0"/>
    <x v="0"/>
  </r>
  <r>
    <n v="10289"/>
    <s v="Wimmers gute Semmelknödel"/>
    <x v="0"/>
    <x v="47"/>
    <n v="20.482000000000003"/>
    <n v="90"/>
    <s v="B's Beverages"/>
    <x v="28"/>
    <x v="13"/>
    <d v="2014-09-26T00:00:00"/>
    <n v="2394"/>
    <n v="1843.3800000000003"/>
    <x v="0"/>
    <x v="1"/>
    <x v="0"/>
    <x v="0"/>
    <x v="0"/>
  </r>
  <r>
    <n v="10290"/>
    <s v="Chef Anton's Gumbo Mix"/>
    <x v="3"/>
    <x v="23"/>
    <n v="13.600000000000001"/>
    <n v="20"/>
    <s v="Comércio Mineiro"/>
    <x v="29"/>
    <x v="2"/>
    <d v="2014-09-27T00:00:00"/>
    <n v="340"/>
    <n v="272"/>
    <x v="0"/>
    <x v="1"/>
    <x v="2"/>
    <x v="1"/>
    <x v="1"/>
  </r>
  <r>
    <n v="10290"/>
    <s v="Thüringer Rostbratwurst"/>
    <x v="7"/>
    <x v="33"/>
    <n v="80.190000000000012"/>
    <n v="15"/>
    <s v="Comércio Mineiro"/>
    <x v="29"/>
    <x v="2"/>
    <d v="2014-09-27T00:00:00"/>
    <n v="1485"/>
    <n v="1202.8500000000001"/>
    <x v="0"/>
    <x v="1"/>
    <x v="3"/>
    <x v="1"/>
    <x v="1"/>
  </r>
  <r>
    <n v="10290"/>
    <s v="Maxilaku"/>
    <x v="5"/>
    <x v="11"/>
    <n v="10.879999999999999"/>
    <n v="15"/>
    <s v="Comércio Mineiro"/>
    <x v="29"/>
    <x v="2"/>
    <d v="2014-09-27T00:00:00"/>
    <n v="240"/>
    <n v="163.19999999999999"/>
    <x v="0"/>
    <x v="1"/>
    <x v="2"/>
    <x v="1"/>
    <x v="1"/>
  </r>
  <r>
    <n v="10290"/>
    <s v="Original Frankfurter grüne Soße"/>
    <x v="3"/>
    <x v="21"/>
    <n v="7.2799999999999994"/>
    <n v="10"/>
    <s v="Comércio Mineiro"/>
    <x v="29"/>
    <x v="2"/>
    <d v="2014-09-27T00:00:00"/>
    <n v="104"/>
    <n v="72.8"/>
    <x v="0"/>
    <x v="1"/>
    <x v="2"/>
    <x v="1"/>
    <x v="1"/>
  </r>
  <r>
    <n v="10291"/>
    <s v="Manjimup Dried Apples"/>
    <x v="2"/>
    <x v="4"/>
    <n v="32.223999999999997"/>
    <n v="20"/>
    <s v="Que Delícia"/>
    <x v="2"/>
    <x v="2"/>
    <d v="2014-09-27T00:00:00"/>
    <n v="848"/>
    <n v="644.4799999999999"/>
    <x v="0"/>
    <x v="1"/>
    <x v="0"/>
    <x v="1"/>
    <x v="1"/>
  </r>
  <r>
    <n v="10291"/>
    <s v="Konbu"/>
    <x v="4"/>
    <x v="38"/>
    <n v="3.552"/>
    <n v="20"/>
    <s v="Que Delícia"/>
    <x v="2"/>
    <x v="2"/>
    <d v="2014-09-27T00:00:00"/>
    <n v="96"/>
    <n v="71.040000000000006"/>
    <x v="0"/>
    <x v="1"/>
    <x v="1"/>
    <x v="1"/>
    <x v="1"/>
  </r>
  <r>
    <n v="10291"/>
    <s v="Gula Malacca"/>
    <x v="3"/>
    <x v="40"/>
    <n v="11.935"/>
    <n v="24"/>
    <s v="Que Delícia"/>
    <x v="2"/>
    <x v="2"/>
    <d v="2014-09-27T00:00:00"/>
    <n v="372"/>
    <n v="286.44"/>
    <x v="0"/>
    <x v="1"/>
    <x v="2"/>
    <x v="1"/>
    <x v="1"/>
  </r>
  <r>
    <n v="10292"/>
    <s v="Sir Rodney's Marmalade"/>
    <x v="5"/>
    <x v="8"/>
    <n v="42.12"/>
    <n v="20"/>
    <s v="Tradição Hipermercados"/>
    <x v="29"/>
    <x v="2"/>
    <d v="2014-09-28T00:00:00"/>
    <n v="1296"/>
    <n v="842.4"/>
    <x v="0"/>
    <x v="1"/>
    <x v="2"/>
    <x v="1"/>
    <x v="1"/>
  </r>
  <r>
    <n v="10293"/>
    <s v="Carnarvon Tigers"/>
    <x v="4"/>
    <x v="48"/>
    <n v="35.5"/>
    <n v="12"/>
    <s v="Tortuga Restaurante"/>
    <x v="10"/>
    <x v="7"/>
    <d v="2014-09-29T00:00:00"/>
    <n v="600"/>
    <n v="426"/>
    <x v="0"/>
    <x v="1"/>
    <x v="1"/>
    <x v="1"/>
    <x v="1"/>
  </r>
  <r>
    <n v="10293"/>
    <s v="Guaraná Fantástica"/>
    <x v="6"/>
    <x v="16"/>
    <n v="3.24"/>
    <n v="10"/>
    <s v="Tortuga Restaurante"/>
    <x v="10"/>
    <x v="7"/>
    <d v="2014-09-29T00:00:00"/>
    <n v="36"/>
    <n v="32.400000000000006"/>
    <x v="0"/>
    <x v="1"/>
    <x v="3"/>
    <x v="1"/>
    <x v="1"/>
  </r>
  <r>
    <n v="10293"/>
    <s v="Vegie-spread"/>
    <x v="3"/>
    <x v="22"/>
    <n v="29.132999999999999"/>
    <n v="50"/>
    <s v="Tortuga Restaurante"/>
    <x v="10"/>
    <x v="7"/>
    <d v="2014-09-29T00:00:00"/>
    <n v="1755"/>
    <n v="1456.6499999999999"/>
    <x v="0"/>
    <x v="1"/>
    <x v="2"/>
    <x v="1"/>
    <x v="1"/>
  </r>
  <r>
    <n v="10293"/>
    <s v="Rhönbräu Klosterbier"/>
    <x v="6"/>
    <x v="41"/>
    <n v="5.6420000000000003"/>
    <n v="60"/>
    <s v="Tortuga Restaurante"/>
    <x v="10"/>
    <x v="7"/>
    <d v="2014-09-29T00:00:00"/>
    <n v="372"/>
    <n v="338.52000000000004"/>
    <x v="0"/>
    <x v="1"/>
    <x v="3"/>
    <x v="1"/>
    <x v="1"/>
  </r>
  <r>
    <n v="10294"/>
    <s v="Camembert Pierrot"/>
    <x v="1"/>
    <x v="10"/>
    <n v="21.216000000000001"/>
    <n v="21"/>
    <s v="Rattlesnake Canyon Grocery"/>
    <x v="12"/>
    <x v="8"/>
    <d v="2014-09-30T00:00:00"/>
    <n v="571.19999999999993"/>
    <n v="445.536"/>
    <x v="0"/>
    <x v="1"/>
    <x v="1"/>
    <x v="2"/>
    <x v="1"/>
  </r>
  <r>
    <n v="10294"/>
    <s v="Rhönbräu Klosterbier"/>
    <x v="6"/>
    <x v="41"/>
    <n v="5.5180000000000007"/>
    <n v="60"/>
    <s v="Rattlesnake Canyon Grocery"/>
    <x v="12"/>
    <x v="8"/>
    <d v="2014-09-30T00:00:00"/>
    <n v="372"/>
    <n v="331.08000000000004"/>
    <x v="0"/>
    <x v="1"/>
    <x v="3"/>
    <x v="2"/>
    <x v="1"/>
  </r>
  <r>
    <n v="10294"/>
    <s v="Ipoh Coffee"/>
    <x v="6"/>
    <x v="35"/>
    <n v="32.384"/>
    <n v="15"/>
    <s v="Rattlesnake Canyon Grocery"/>
    <x v="12"/>
    <x v="8"/>
    <d v="2014-09-30T00:00:00"/>
    <n v="552"/>
    <n v="485.76"/>
    <x v="0"/>
    <x v="1"/>
    <x v="3"/>
    <x v="2"/>
    <x v="1"/>
  </r>
  <r>
    <n v="10294"/>
    <s v="Alice Mutton"/>
    <x v="7"/>
    <x v="31"/>
    <n v="24.648"/>
    <n v="15"/>
    <s v="Rattlesnake Canyon Grocery"/>
    <x v="12"/>
    <x v="8"/>
    <d v="2014-09-30T00:00:00"/>
    <n v="468"/>
    <n v="369.71999999999997"/>
    <x v="0"/>
    <x v="1"/>
    <x v="3"/>
    <x v="2"/>
    <x v="1"/>
  </r>
  <r>
    <n v="10294"/>
    <s v="Chai"/>
    <x v="6"/>
    <x v="12"/>
    <n v="13.104000000000001"/>
    <n v="18"/>
    <s v="Rattlesnake Canyon Grocery"/>
    <x v="12"/>
    <x v="8"/>
    <d v="2014-09-30T00:00:00"/>
    <n v="259.2"/>
    <n v="235.87200000000001"/>
    <x v="0"/>
    <x v="1"/>
    <x v="3"/>
    <x v="2"/>
    <x v="1"/>
  </r>
  <r>
    <n v="10295"/>
    <s v="Gnocchi di nonna Alice"/>
    <x v="0"/>
    <x v="29"/>
    <n v="25.535999999999998"/>
    <n v="40"/>
    <s v="Vins et alcools Chevalier"/>
    <x v="0"/>
    <x v="0"/>
    <d v="2014-10-03T00:00:00"/>
    <n v="1216"/>
    <n v="1021.4399999999999"/>
    <x v="0"/>
    <x v="2"/>
    <x v="0"/>
    <x v="0"/>
    <x v="0"/>
  </r>
  <r>
    <n v="10296"/>
    <s v="Queso Cabrales"/>
    <x v="1"/>
    <x v="5"/>
    <n v="14.28"/>
    <n v="12"/>
    <s v="LILA-Supermercado"/>
    <x v="26"/>
    <x v="5"/>
    <d v="2014-10-04T00:00:00"/>
    <n v="201.60000000000002"/>
    <n v="171.35999999999999"/>
    <x v="0"/>
    <x v="2"/>
    <x v="1"/>
    <x v="1"/>
    <x v="1"/>
  </r>
  <r>
    <n v="10296"/>
    <s v="Pavlova"/>
    <x v="5"/>
    <x v="19"/>
    <n v="9.0350000000000001"/>
    <n v="30"/>
    <s v="LILA-Supermercado"/>
    <x v="26"/>
    <x v="5"/>
    <d v="2014-10-04T00:00:00"/>
    <n v="417"/>
    <n v="271.05"/>
    <x v="0"/>
    <x v="2"/>
    <x v="2"/>
    <x v="1"/>
    <x v="1"/>
  </r>
  <r>
    <n v="10296"/>
    <s v="Gudbrandsdalsost"/>
    <x v="1"/>
    <x v="49"/>
    <n v="24.48"/>
    <n v="15"/>
    <s v="LILA-Supermercado"/>
    <x v="26"/>
    <x v="5"/>
    <d v="2014-10-04T00:00:00"/>
    <n v="432"/>
    <n v="367.2"/>
    <x v="0"/>
    <x v="2"/>
    <x v="1"/>
    <x v="1"/>
    <x v="1"/>
  </r>
  <r>
    <n v="10297"/>
    <s v="Chartreuse verte"/>
    <x v="6"/>
    <x v="12"/>
    <n v="13.248000000000001"/>
    <n v="60"/>
    <s v="Blondel père et fils"/>
    <x v="14"/>
    <x v="0"/>
    <d v="2014-10-05T00:00:00"/>
    <n v="864"/>
    <n v="794.88000000000011"/>
    <x v="0"/>
    <x v="2"/>
    <x v="3"/>
    <x v="0"/>
    <x v="0"/>
  </r>
  <r>
    <n v="10297"/>
    <s v="Mozzarella di Giovanni"/>
    <x v="1"/>
    <x v="34"/>
    <n v="21.128"/>
    <n v="20"/>
    <s v="Blondel père et fils"/>
    <x v="14"/>
    <x v="0"/>
    <d v="2014-10-05T00:00:00"/>
    <n v="556"/>
    <n v="422.56"/>
    <x v="0"/>
    <x v="2"/>
    <x v="1"/>
    <x v="0"/>
    <x v="0"/>
  </r>
  <r>
    <n v="10298"/>
    <s v="Chang"/>
    <x v="6"/>
    <x v="18"/>
    <n v="13.984"/>
    <n v="40"/>
    <s v="Hungry Owl All-Night Grocers"/>
    <x v="30"/>
    <x v="14"/>
    <d v="2014-10-06T00:00:00"/>
    <n v="608"/>
    <n v="559.36"/>
    <x v="0"/>
    <x v="2"/>
    <x v="3"/>
    <x v="0"/>
    <x v="0"/>
  </r>
  <r>
    <n v="10298"/>
    <s v="Tarte au sucre"/>
    <x v="5"/>
    <x v="26"/>
    <n v="27.58"/>
    <n v="15"/>
    <s v="Hungry Owl All-Night Grocers"/>
    <x v="30"/>
    <x v="14"/>
    <d v="2014-10-06T00:00:00"/>
    <n v="591"/>
    <n v="413.7"/>
    <x v="0"/>
    <x v="2"/>
    <x v="2"/>
    <x v="0"/>
    <x v="0"/>
  </r>
  <r>
    <n v="10298"/>
    <s v="Raclette Courdavault"/>
    <x v="1"/>
    <x v="17"/>
    <n v="33.44"/>
    <n v="30"/>
    <s v="Hungry Owl All-Night Grocers"/>
    <x v="30"/>
    <x v="14"/>
    <d v="2014-10-06T00:00:00"/>
    <n v="1320"/>
    <n v="1003.1999999999999"/>
    <x v="0"/>
    <x v="2"/>
    <x v="1"/>
    <x v="0"/>
    <x v="0"/>
  </r>
  <r>
    <n v="10298"/>
    <s v="Inlagd Sill"/>
    <x v="4"/>
    <x v="18"/>
    <n v="12.464"/>
    <n v="40"/>
    <s v="Hungry Owl All-Night Grocers"/>
    <x v="30"/>
    <x v="14"/>
    <d v="2014-10-06T00:00:00"/>
    <n v="608"/>
    <n v="498.56"/>
    <x v="0"/>
    <x v="2"/>
    <x v="1"/>
    <x v="0"/>
    <x v="0"/>
  </r>
  <r>
    <n v="10299"/>
    <s v="Teatime Chocolate Biscuits"/>
    <x v="5"/>
    <x v="42"/>
    <n v="5.0369999999999999"/>
    <n v="15"/>
    <s v="Ricardo Adocicados"/>
    <x v="2"/>
    <x v="2"/>
    <d v="2014-10-07T00:00:00"/>
    <n v="109.5"/>
    <n v="75.554999999999993"/>
    <x v="0"/>
    <x v="2"/>
    <x v="2"/>
    <x v="1"/>
    <x v="1"/>
  </r>
  <r>
    <n v="10299"/>
    <s v="Outback Lager"/>
    <x v="6"/>
    <x v="27"/>
    <n v="10.92"/>
    <n v="20"/>
    <s v="Ricardo Adocicados"/>
    <x v="2"/>
    <x v="2"/>
    <d v="2014-10-07T00:00:00"/>
    <n v="240"/>
    <n v="218.4"/>
    <x v="0"/>
    <x v="2"/>
    <x v="3"/>
    <x v="1"/>
    <x v="1"/>
  </r>
  <r>
    <n v="10300"/>
    <s v="Louisiana Hot Spiced Okra"/>
    <x v="3"/>
    <x v="50"/>
    <n v="10.199999999999999"/>
    <n v="30"/>
    <s v="Magazzini Alimentari Riuniti"/>
    <x v="21"/>
    <x v="11"/>
    <d v="2014-10-10T00:00:00"/>
    <n v="408"/>
    <n v="306"/>
    <x v="0"/>
    <x v="2"/>
    <x v="2"/>
    <x v="3"/>
    <x v="0"/>
  </r>
  <r>
    <n v="10300"/>
    <s v="Scottish Longbreads"/>
    <x v="5"/>
    <x v="13"/>
    <n v="6.5"/>
    <n v="20"/>
    <s v="Magazzini Alimentari Riuniti"/>
    <x v="21"/>
    <x v="11"/>
    <d v="2014-10-10T00:00:00"/>
    <n v="200"/>
    <n v="130"/>
    <x v="0"/>
    <x v="2"/>
    <x v="2"/>
    <x v="3"/>
    <x v="0"/>
  </r>
  <r>
    <n v="10301"/>
    <s v="Gnocchi di nonna Alice"/>
    <x v="0"/>
    <x v="29"/>
    <n v="24.32"/>
    <n v="20"/>
    <s v="Die Wandernde Kuh"/>
    <x v="31"/>
    <x v="1"/>
    <d v="2014-10-10T00:00:00"/>
    <n v="608"/>
    <n v="486.4"/>
    <x v="0"/>
    <x v="2"/>
    <x v="0"/>
    <x v="0"/>
    <x v="0"/>
  </r>
  <r>
    <n v="10301"/>
    <s v="Boston Crab Meat"/>
    <x v="4"/>
    <x v="32"/>
    <n v="11.465999999999999"/>
    <n v="10"/>
    <s v="Die Wandernde Kuh"/>
    <x v="31"/>
    <x v="1"/>
    <d v="2014-10-10T00:00:00"/>
    <n v="147"/>
    <n v="114.66"/>
    <x v="0"/>
    <x v="2"/>
    <x v="1"/>
    <x v="0"/>
    <x v="0"/>
  </r>
  <r>
    <n v="10302"/>
    <s v="Ipoh Coffee"/>
    <x v="6"/>
    <x v="35"/>
    <n v="33.856000000000002"/>
    <n v="12"/>
    <s v="Suprêmes délices"/>
    <x v="4"/>
    <x v="3"/>
    <d v="2014-10-11T00:00:00"/>
    <n v="441.59999999999997"/>
    <n v="406.27200000000005"/>
    <x v="0"/>
    <x v="2"/>
    <x v="3"/>
    <x v="0"/>
    <x v="0"/>
  </r>
  <r>
    <n v="10302"/>
    <s v="Alice Mutton"/>
    <x v="7"/>
    <x v="31"/>
    <n v="24.024000000000001"/>
    <n v="40"/>
    <s v="Suprêmes délices"/>
    <x v="4"/>
    <x v="3"/>
    <d v="2014-10-11T00:00:00"/>
    <n v="1248"/>
    <n v="960.96"/>
    <x v="0"/>
    <x v="2"/>
    <x v="3"/>
    <x v="0"/>
    <x v="0"/>
  </r>
  <r>
    <n v="10302"/>
    <s v="Rössle Sauerkraut"/>
    <x v="2"/>
    <x v="39"/>
    <n v="28.391999999999999"/>
    <n v="28"/>
    <s v="Suprêmes délices"/>
    <x v="4"/>
    <x v="3"/>
    <d v="2014-10-11T00:00:00"/>
    <n v="1019.1999999999999"/>
    <n v="794.976"/>
    <x v="0"/>
    <x v="2"/>
    <x v="0"/>
    <x v="0"/>
    <x v="0"/>
  </r>
  <r>
    <n v="10303"/>
    <s v="Boston Crab Meat"/>
    <x v="4"/>
    <x v="32"/>
    <n v="12.054"/>
    <n v="40"/>
    <s v="Godos Cocina Típica"/>
    <x v="32"/>
    <x v="12"/>
    <d v="2014-10-12T00:00:00"/>
    <n v="588"/>
    <n v="482.16"/>
    <x v="0"/>
    <x v="2"/>
    <x v="1"/>
    <x v="3"/>
    <x v="0"/>
  </r>
  <r>
    <n v="10303"/>
    <s v="Louisiana Fiery Hot Pepper Sauce"/>
    <x v="3"/>
    <x v="5"/>
    <n v="13.776000000000002"/>
    <n v="30"/>
    <s v="Godos Cocina Típica"/>
    <x v="32"/>
    <x v="12"/>
    <d v="2014-10-12T00:00:00"/>
    <n v="504"/>
    <n v="413.28000000000003"/>
    <x v="0"/>
    <x v="2"/>
    <x v="2"/>
    <x v="3"/>
    <x v="0"/>
  </r>
  <r>
    <n v="10303"/>
    <s v="Scottish Longbreads"/>
    <x v="5"/>
    <x v="13"/>
    <n v="7"/>
    <n v="15"/>
    <s v="Godos Cocina Típica"/>
    <x v="32"/>
    <x v="12"/>
    <d v="2014-10-12T00:00:00"/>
    <n v="150"/>
    <n v="105"/>
    <x v="0"/>
    <x v="2"/>
    <x v="2"/>
    <x v="3"/>
    <x v="0"/>
  </r>
  <r>
    <n v="10304"/>
    <s v="Fløtemysost"/>
    <x v="1"/>
    <x v="37"/>
    <n v="12.899999999999999"/>
    <n v="2"/>
    <s v="Tortuga Restaurante"/>
    <x v="10"/>
    <x v="7"/>
    <d v="2014-10-13T00:00:00"/>
    <n v="34.4"/>
    <n v="25.799999999999997"/>
    <x v="0"/>
    <x v="2"/>
    <x v="1"/>
    <x v="1"/>
    <x v="1"/>
  </r>
  <r>
    <n v="10304"/>
    <s v="Raclette Courdavault"/>
    <x v="1"/>
    <x v="17"/>
    <n v="33"/>
    <n v="10"/>
    <s v="Tortuga Restaurante"/>
    <x v="10"/>
    <x v="7"/>
    <d v="2014-10-13T00:00:00"/>
    <n v="440"/>
    <n v="330"/>
    <x v="0"/>
    <x v="2"/>
    <x v="1"/>
    <x v="1"/>
    <x v="1"/>
  </r>
  <r>
    <n v="10304"/>
    <s v="Maxilaku"/>
    <x v="5"/>
    <x v="11"/>
    <n v="10.4"/>
    <n v="30"/>
    <s v="Tortuga Restaurante"/>
    <x v="10"/>
    <x v="7"/>
    <d v="2014-10-13T00:00:00"/>
    <n v="480"/>
    <n v="312"/>
    <x v="0"/>
    <x v="2"/>
    <x v="2"/>
    <x v="1"/>
    <x v="1"/>
  </r>
  <r>
    <n v="10305"/>
    <s v="Thüringer Rostbratwurst"/>
    <x v="7"/>
    <x v="33"/>
    <n v="80.190000000000012"/>
    <n v="25"/>
    <s v="Old World Delicatessen"/>
    <x v="33"/>
    <x v="8"/>
    <d v="2014-10-14T00:00:00"/>
    <n v="2475"/>
    <n v="2004.7500000000002"/>
    <x v="0"/>
    <x v="2"/>
    <x v="3"/>
    <x v="2"/>
    <x v="1"/>
  </r>
  <r>
    <n v="10305"/>
    <s v="Chartreuse verte"/>
    <x v="6"/>
    <x v="12"/>
    <n v="13.248000000000001"/>
    <n v="30"/>
    <s v="Old World Delicatessen"/>
    <x v="33"/>
    <x v="8"/>
    <d v="2014-10-14T00:00:00"/>
    <n v="432"/>
    <n v="397.44000000000005"/>
    <x v="0"/>
    <x v="2"/>
    <x v="3"/>
    <x v="2"/>
    <x v="1"/>
  </r>
  <r>
    <n v="10305"/>
    <s v="Carnarvon Tigers"/>
    <x v="4"/>
    <x v="48"/>
    <n v="37"/>
    <n v="25"/>
    <s v="Old World Delicatessen"/>
    <x v="33"/>
    <x v="8"/>
    <d v="2014-10-14T00:00:00"/>
    <n v="1250"/>
    <n v="925"/>
    <x v="0"/>
    <x v="2"/>
    <x v="1"/>
    <x v="2"/>
    <x v="1"/>
  </r>
  <r>
    <n v="10306"/>
    <s v="Nord-Ost Matjeshering"/>
    <x v="4"/>
    <x v="30"/>
    <n v="14.903999999999998"/>
    <n v="10"/>
    <s v="Romero y tomillo"/>
    <x v="25"/>
    <x v="12"/>
    <d v="2014-10-17T00:00:00"/>
    <n v="207"/>
    <n v="149.04"/>
    <x v="0"/>
    <x v="2"/>
    <x v="1"/>
    <x v="3"/>
    <x v="0"/>
  </r>
  <r>
    <n v="10306"/>
    <s v="Perth Pasties"/>
    <x v="7"/>
    <x v="20"/>
    <n v="20.173999999999999"/>
    <n v="10"/>
    <s v="Romero y tomillo"/>
    <x v="25"/>
    <x v="12"/>
    <d v="2014-10-17T00:00:00"/>
    <n v="262"/>
    <n v="201.74"/>
    <x v="0"/>
    <x v="2"/>
    <x v="3"/>
    <x v="3"/>
    <x v="0"/>
  </r>
  <r>
    <n v="10306"/>
    <s v="Tourtière"/>
    <x v="7"/>
    <x v="46"/>
    <n v="4.7200000000000006"/>
    <n v="5"/>
    <s v="Romero y tomillo"/>
    <x v="25"/>
    <x v="12"/>
    <d v="2014-10-17T00:00:00"/>
    <n v="29.5"/>
    <n v="23.6"/>
    <x v="0"/>
    <x v="2"/>
    <x v="3"/>
    <x v="3"/>
    <x v="0"/>
  </r>
  <r>
    <n v="10307"/>
    <s v="Tarte au sucre"/>
    <x v="5"/>
    <x v="26"/>
    <n v="25.61"/>
    <n v="10"/>
    <s v="Lonesome Pine Restaurant"/>
    <x v="34"/>
    <x v="8"/>
    <d v="2014-10-18T00:00:00"/>
    <n v="394"/>
    <n v="256.10000000000002"/>
    <x v="0"/>
    <x v="2"/>
    <x v="2"/>
    <x v="2"/>
    <x v="1"/>
  </r>
  <r>
    <n v="10307"/>
    <s v="Scottish Longbreads"/>
    <x v="5"/>
    <x v="13"/>
    <n v="6.8999999999999995"/>
    <n v="3"/>
    <s v="Lonesome Pine Restaurant"/>
    <x v="34"/>
    <x v="8"/>
    <d v="2014-10-18T00:00:00"/>
    <n v="30"/>
    <n v="20.7"/>
    <x v="0"/>
    <x v="2"/>
    <x v="2"/>
    <x v="2"/>
    <x v="1"/>
  </r>
  <r>
    <n v="10308"/>
    <s v="Outback Lager"/>
    <x v="6"/>
    <x v="27"/>
    <n v="10.8"/>
    <n v="5"/>
    <s v="Ana Trujillo Emparedados y helados"/>
    <x v="10"/>
    <x v="7"/>
    <d v="2014-10-19T00:00:00"/>
    <n v="60"/>
    <n v="54"/>
    <x v="0"/>
    <x v="2"/>
    <x v="3"/>
    <x v="1"/>
    <x v="1"/>
  </r>
  <r>
    <n v="10308"/>
    <s v="Gudbrandsdalsost"/>
    <x v="1"/>
    <x v="49"/>
    <n v="22.464000000000002"/>
    <n v="1"/>
    <s v="Ana Trujillo Emparedados y helados"/>
    <x v="10"/>
    <x v="7"/>
    <d v="2014-10-19T00:00:00"/>
    <n v="28.8"/>
    <n v="22.464000000000002"/>
    <x v="0"/>
    <x v="2"/>
    <x v="1"/>
    <x v="1"/>
    <x v="1"/>
  </r>
  <r>
    <n v="10309"/>
    <s v="Chef Anton's Cajun Seasoning"/>
    <x v="3"/>
    <x v="51"/>
    <n v="12.496"/>
    <n v="20"/>
    <s v="Hungry Owl All-Night Grocers"/>
    <x v="30"/>
    <x v="14"/>
    <d v="2014-10-20T00:00:00"/>
    <n v="352"/>
    <n v="249.92000000000002"/>
    <x v="0"/>
    <x v="2"/>
    <x v="2"/>
    <x v="0"/>
    <x v="0"/>
  </r>
  <r>
    <n v="10309"/>
    <s v="Grandma's Boysenberry Spread"/>
    <x v="3"/>
    <x v="52"/>
    <n v="14.2"/>
    <n v="30"/>
    <s v="Hungry Owl All-Night Grocers"/>
    <x v="30"/>
    <x v="14"/>
    <d v="2014-10-20T00:00:00"/>
    <n v="600"/>
    <n v="426"/>
    <x v="0"/>
    <x v="2"/>
    <x v="2"/>
    <x v="0"/>
    <x v="0"/>
  </r>
  <r>
    <n v="10309"/>
    <s v="Singaporean Hokkien Fried Mee"/>
    <x v="0"/>
    <x v="44"/>
    <n v="9.2959999999999994"/>
    <n v="2"/>
    <s v="Hungry Owl All-Night Grocers"/>
    <x v="30"/>
    <x v="14"/>
    <d v="2014-10-20T00:00:00"/>
    <n v="22.4"/>
    <n v="18.591999999999999"/>
    <x v="0"/>
    <x v="2"/>
    <x v="0"/>
    <x v="0"/>
    <x v="0"/>
  </r>
  <r>
    <n v="10309"/>
    <s v="Ipoh Coffee"/>
    <x v="6"/>
    <x v="35"/>
    <n v="32.751999999999995"/>
    <n v="20"/>
    <s v="Hungry Owl All-Night Grocers"/>
    <x v="30"/>
    <x v="14"/>
    <d v="2014-10-20T00:00:00"/>
    <n v="736"/>
    <n v="655.04"/>
    <x v="0"/>
    <x v="2"/>
    <x v="3"/>
    <x v="0"/>
    <x v="0"/>
  </r>
  <r>
    <n v="10309"/>
    <s v="Fløtemysost"/>
    <x v="1"/>
    <x v="37"/>
    <n v="13.932"/>
    <n v="3"/>
    <s v="Hungry Owl All-Night Grocers"/>
    <x v="30"/>
    <x v="14"/>
    <d v="2014-10-20T00:00:00"/>
    <n v="51.599999999999994"/>
    <n v="41.795999999999999"/>
    <x v="0"/>
    <x v="2"/>
    <x v="1"/>
    <x v="0"/>
    <x v="0"/>
  </r>
  <r>
    <n v="10310"/>
    <s v="Pavlova"/>
    <x v="5"/>
    <x v="19"/>
    <n v="9.452"/>
    <n v="10"/>
    <s v="The Big Cheese"/>
    <x v="34"/>
    <x v="8"/>
    <d v="2014-10-21T00:00:00"/>
    <n v="139"/>
    <n v="94.52"/>
    <x v="0"/>
    <x v="2"/>
    <x v="2"/>
    <x v="2"/>
    <x v="1"/>
  </r>
  <r>
    <n v="10310"/>
    <s v="Tarte au sucre"/>
    <x v="5"/>
    <x v="26"/>
    <n v="27.58"/>
    <n v="5"/>
    <s v="The Big Cheese"/>
    <x v="34"/>
    <x v="8"/>
    <d v="2014-10-21T00:00:00"/>
    <n v="197"/>
    <n v="137.89999999999998"/>
    <x v="0"/>
    <x v="2"/>
    <x v="2"/>
    <x v="2"/>
    <x v="1"/>
  </r>
  <r>
    <n v="10311"/>
    <s v="Singaporean Hokkien Fried Mee"/>
    <x v="0"/>
    <x v="44"/>
    <n v="8.6239999999999988"/>
    <n v="6"/>
    <s v="Du monde entier"/>
    <x v="35"/>
    <x v="0"/>
    <d v="2014-10-21T00:00:00"/>
    <n v="67.199999999999989"/>
    <n v="51.743999999999993"/>
    <x v="0"/>
    <x v="2"/>
    <x v="0"/>
    <x v="0"/>
    <x v="0"/>
  </r>
  <r>
    <n v="10311"/>
    <s v="Gudbrandsdalsost"/>
    <x v="1"/>
    <x v="49"/>
    <n v="23.040000000000003"/>
    <n v="7"/>
    <s v="Du monde entier"/>
    <x v="35"/>
    <x v="0"/>
    <d v="2014-10-21T00:00:00"/>
    <n v="201.6"/>
    <n v="161.28000000000003"/>
    <x v="0"/>
    <x v="2"/>
    <x v="1"/>
    <x v="0"/>
    <x v="0"/>
  </r>
  <r>
    <n v="10312"/>
    <s v="Rössle Sauerkraut"/>
    <x v="2"/>
    <x v="39"/>
    <n v="29.12"/>
    <n v="4"/>
    <s v="Die Wandernde Kuh"/>
    <x v="31"/>
    <x v="1"/>
    <d v="2014-10-24T00:00:00"/>
    <n v="145.6"/>
    <n v="116.48"/>
    <x v="0"/>
    <x v="2"/>
    <x v="0"/>
    <x v="0"/>
    <x v="0"/>
  </r>
  <r>
    <n v="10312"/>
    <s v="Ipoh Coffee"/>
    <x v="6"/>
    <x v="35"/>
    <n v="33.119999999999997"/>
    <n v="24"/>
    <s v="Die Wandernde Kuh"/>
    <x v="31"/>
    <x v="1"/>
    <d v="2014-10-24T00:00:00"/>
    <n v="883.19999999999993"/>
    <n v="794.87999999999988"/>
    <x v="0"/>
    <x v="2"/>
    <x v="3"/>
    <x v="0"/>
    <x v="0"/>
  </r>
  <r>
    <n v="10312"/>
    <s v="Perth Pasties"/>
    <x v="7"/>
    <x v="20"/>
    <n v="20.96"/>
    <n v="20"/>
    <s v="Die Wandernde Kuh"/>
    <x v="31"/>
    <x v="1"/>
    <d v="2014-10-24T00:00:00"/>
    <n v="524"/>
    <n v="419.20000000000005"/>
    <x v="0"/>
    <x v="2"/>
    <x v="3"/>
    <x v="0"/>
    <x v="0"/>
  </r>
  <r>
    <n v="10312"/>
    <s v="Rhönbräu Klosterbier"/>
    <x v="6"/>
    <x v="41"/>
    <n v="5.6420000000000003"/>
    <n v="10"/>
    <s v="Die Wandernde Kuh"/>
    <x v="31"/>
    <x v="1"/>
    <d v="2014-10-24T00:00:00"/>
    <n v="62"/>
    <n v="56.42"/>
    <x v="0"/>
    <x v="2"/>
    <x v="3"/>
    <x v="0"/>
    <x v="0"/>
  </r>
  <r>
    <n v="10313"/>
    <s v="Inlagd Sill"/>
    <x v="4"/>
    <x v="18"/>
    <n v="11.247999999999999"/>
    <n v="12"/>
    <s v="QUICK-Stop"/>
    <x v="20"/>
    <x v="1"/>
    <d v="2014-10-25T00:00:00"/>
    <n v="182.39999999999998"/>
    <n v="134.976"/>
    <x v="0"/>
    <x v="2"/>
    <x v="1"/>
    <x v="0"/>
    <x v="0"/>
  </r>
  <r>
    <n v="10314"/>
    <s v="Tarte au sucre"/>
    <x v="5"/>
    <x v="26"/>
    <n v="26.397999999999996"/>
    <n v="25"/>
    <s v="Rattlesnake Canyon Grocery"/>
    <x v="12"/>
    <x v="8"/>
    <d v="2014-10-26T00:00:00"/>
    <n v="985"/>
    <n v="659.94999999999993"/>
    <x v="0"/>
    <x v="2"/>
    <x v="2"/>
    <x v="2"/>
    <x v="1"/>
  </r>
  <r>
    <n v="10314"/>
    <s v="Mascarpone Fabioli"/>
    <x v="1"/>
    <x v="24"/>
    <n v="20.992000000000004"/>
    <n v="40"/>
    <s v="Rattlesnake Canyon Grocery"/>
    <x v="12"/>
    <x v="8"/>
    <d v="2014-10-26T00:00:00"/>
    <n v="1024"/>
    <n v="839.68000000000018"/>
    <x v="0"/>
    <x v="2"/>
    <x v="1"/>
    <x v="2"/>
    <x v="1"/>
  </r>
  <r>
    <n v="10314"/>
    <s v="Escargots de Bourgogne"/>
    <x v="4"/>
    <x v="53"/>
    <n v="8.161999999999999"/>
    <n v="30"/>
    <s v="Rattlesnake Canyon Grocery"/>
    <x v="12"/>
    <x v="8"/>
    <d v="2014-10-26T00:00:00"/>
    <n v="318"/>
    <n v="244.85999999999996"/>
    <x v="0"/>
    <x v="2"/>
    <x v="1"/>
    <x v="2"/>
    <x v="1"/>
  </r>
  <r>
    <n v="10315"/>
    <s v="Sasquatch Ale"/>
    <x v="6"/>
    <x v="44"/>
    <n v="9.8559999999999999"/>
    <n v="14"/>
    <s v="Island Trading"/>
    <x v="36"/>
    <x v="13"/>
    <d v="2014-10-27T00:00:00"/>
    <n v="156.79999999999998"/>
    <n v="137.98400000000001"/>
    <x v="0"/>
    <x v="2"/>
    <x v="3"/>
    <x v="0"/>
    <x v="0"/>
  </r>
  <r>
    <n v="10315"/>
    <s v="Outback Lager"/>
    <x v="6"/>
    <x v="27"/>
    <n v="11.040000000000001"/>
    <n v="30"/>
    <s v="Island Trading"/>
    <x v="36"/>
    <x v="13"/>
    <d v="2014-10-27T00:00:00"/>
    <n v="360"/>
    <n v="331.20000000000005"/>
    <x v="0"/>
    <x v="2"/>
    <x v="3"/>
    <x v="0"/>
    <x v="0"/>
  </r>
  <r>
    <n v="10316"/>
    <s v="Jack's New England Clam Chowder"/>
    <x v="4"/>
    <x v="6"/>
    <n v="5.8520000000000003"/>
    <n v="10"/>
    <s v="Rattlesnake Canyon Grocery"/>
    <x v="12"/>
    <x v="8"/>
    <d v="2014-10-28T00:00:00"/>
    <n v="77"/>
    <n v="58.52"/>
    <x v="0"/>
    <x v="2"/>
    <x v="1"/>
    <x v="2"/>
    <x v="1"/>
  </r>
  <r>
    <n v="10316"/>
    <s v="Tarte au sucre"/>
    <x v="5"/>
    <x v="26"/>
    <n v="25.61"/>
    <n v="70"/>
    <s v="Rattlesnake Canyon Grocery"/>
    <x v="12"/>
    <x v="8"/>
    <d v="2014-10-28T00:00:00"/>
    <n v="2758"/>
    <n v="1792.7"/>
    <x v="0"/>
    <x v="2"/>
    <x v="2"/>
    <x v="2"/>
    <x v="1"/>
  </r>
  <r>
    <n v="10317"/>
    <s v="Chai"/>
    <x v="6"/>
    <x v="12"/>
    <n v="12.96"/>
    <n v="20"/>
    <s v="Lonesome Pine Restaurant"/>
    <x v="34"/>
    <x v="8"/>
    <d v="2014-10-31T00:00:00"/>
    <n v="288"/>
    <n v="259.20000000000005"/>
    <x v="0"/>
    <x v="2"/>
    <x v="3"/>
    <x v="2"/>
    <x v="1"/>
  </r>
  <r>
    <n v="10318"/>
    <s v="Jack's New England Clam Chowder"/>
    <x v="4"/>
    <x v="6"/>
    <n v="5.6209999999999996"/>
    <n v="20"/>
    <s v="Island Trading"/>
    <x v="36"/>
    <x v="13"/>
    <d v="2014-11-01T00:00:00"/>
    <n v="154"/>
    <n v="112.41999999999999"/>
    <x v="0"/>
    <x v="3"/>
    <x v="1"/>
    <x v="0"/>
    <x v="0"/>
  </r>
  <r>
    <n v="10318"/>
    <s v="Lakkalikööri"/>
    <x v="6"/>
    <x v="12"/>
    <n v="12.672000000000001"/>
    <n v="6"/>
    <s v="Island Trading"/>
    <x v="36"/>
    <x v="13"/>
    <d v="2014-11-01T00:00:00"/>
    <n v="86.4"/>
    <n v="76.032000000000011"/>
    <x v="0"/>
    <x v="3"/>
    <x v="3"/>
    <x v="0"/>
    <x v="0"/>
  </r>
  <r>
    <n v="10319"/>
    <s v="Alice Mutton"/>
    <x v="7"/>
    <x v="31"/>
    <n v="24.024000000000001"/>
    <n v="8"/>
    <s v="Tortuga Restaurante"/>
    <x v="10"/>
    <x v="7"/>
    <d v="2014-11-02T00:00:00"/>
    <n v="249.6"/>
    <n v="192.19200000000001"/>
    <x v="0"/>
    <x v="3"/>
    <x v="3"/>
    <x v="1"/>
    <x v="1"/>
  </r>
  <r>
    <n v="10319"/>
    <s v="Rössle Sauerkraut"/>
    <x v="2"/>
    <x v="39"/>
    <n v="28.391999999999999"/>
    <n v="14"/>
    <s v="Tortuga Restaurante"/>
    <x v="10"/>
    <x v="7"/>
    <d v="2014-11-02T00:00:00"/>
    <n v="509.59999999999997"/>
    <n v="397.488"/>
    <x v="0"/>
    <x v="3"/>
    <x v="0"/>
    <x v="1"/>
    <x v="1"/>
  </r>
  <r>
    <n v="10319"/>
    <s v="Lakkalikööri"/>
    <x v="6"/>
    <x v="12"/>
    <n v="13.104000000000001"/>
    <n v="30"/>
    <s v="Tortuga Restaurante"/>
    <x v="10"/>
    <x v="7"/>
    <d v="2014-11-02T00:00:00"/>
    <n v="432"/>
    <n v="393.12"/>
    <x v="0"/>
    <x v="3"/>
    <x v="3"/>
    <x v="1"/>
    <x v="1"/>
  </r>
  <r>
    <n v="10320"/>
    <s v="Fløtemysost"/>
    <x v="1"/>
    <x v="37"/>
    <n v="14.62"/>
    <n v="30"/>
    <s v="Wartian Herkku"/>
    <x v="15"/>
    <x v="10"/>
    <d v="2014-11-03T00:00:00"/>
    <n v="516"/>
    <n v="438.59999999999997"/>
    <x v="0"/>
    <x v="3"/>
    <x v="1"/>
    <x v="0"/>
    <x v="0"/>
  </r>
  <r>
    <n v="10321"/>
    <s v="Steeleye Stout"/>
    <x v="6"/>
    <x v="12"/>
    <n v="12.816000000000001"/>
    <n v="10"/>
    <s v="Island Trading"/>
    <x v="36"/>
    <x v="13"/>
    <d v="2014-11-03T00:00:00"/>
    <n v="144"/>
    <n v="128.16"/>
    <x v="0"/>
    <x v="3"/>
    <x v="3"/>
    <x v="0"/>
    <x v="0"/>
  </r>
  <r>
    <n v="10322"/>
    <s v="Filo Mix"/>
    <x v="0"/>
    <x v="54"/>
    <n v="4.2559999999999993"/>
    <n v="20"/>
    <s v="Pericles Comidas clásicas"/>
    <x v="10"/>
    <x v="7"/>
    <d v="2014-11-04T00:00:00"/>
    <n v="112"/>
    <n v="85.11999999999999"/>
    <x v="0"/>
    <x v="3"/>
    <x v="0"/>
    <x v="1"/>
    <x v="1"/>
  </r>
  <r>
    <n v="10323"/>
    <s v="Genen Shouyu"/>
    <x v="3"/>
    <x v="43"/>
    <n v="10.54"/>
    <n v="5"/>
    <s v="Königlich Essen"/>
    <x v="37"/>
    <x v="1"/>
    <d v="2014-11-07T00:00:00"/>
    <n v="62"/>
    <n v="52.699999999999996"/>
    <x v="0"/>
    <x v="3"/>
    <x v="2"/>
    <x v="0"/>
    <x v="0"/>
  </r>
  <r>
    <n v="10323"/>
    <s v="NuNuCa Nuß-Nougat-Creme"/>
    <x v="5"/>
    <x v="44"/>
    <n v="7.5039999999999987"/>
    <n v="4"/>
    <s v="Königlich Essen"/>
    <x v="37"/>
    <x v="1"/>
    <d v="2014-11-07T00:00:00"/>
    <n v="44.8"/>
    <n v="30.015999999999995"/>
    <x v="0"/>
    <x v="3"/>
    <x v="2"/>
    <x v="0"/>
    <x v="0"/>
  </r>
  <r>
    <n v="10323"/>
    <s v="Chartreuse verte"/>
    <x v="6"/>
    <x v="12"/>
    <n v="12.672000000000001"/>
    <n v="4"/>
    <s v="Königlich Essen"/>
    <x v="37"/>
    <x v="1"/>
    <d v="2014-11-07T00:00:00"/>
    <n v="57.6"/>
    <n v="50.688000000000002"/>
    <x v="0"/>
    <x v="3"/>
    <x v="3"/>
    <x v="0"/>
    <x v="0"/>
  </r>
  <r>
    <n v="10324"/>
    <s v="Pavlova"/>
    <x v="5"/>
    <x v="19"/>
    <n v="9.1739999999999995"/>
    <n v="21"/>
    <s v="Save-a-lot Markets"/>
    <x v="38"/>
    <x v="8"/>
    <d v="2014-11-08T00:00:00"/>
    <n v="291.90000000000003"/>
    <n v="192.654"/>
    <x v="0"/>
    <x v="3"/>
    <x v="2"/>
    <x v="2"/>
    <x v="1"/>
  </r>
  <r>
    <n v="10324"/>
    <s v="Steeleye Stout"/>
    <x v="6"/>
    <x v="12"/>
    <n v="12.96"/>
    <n v="70"/>
    <s v="Save-a-lot Markets"/>
    <x v="38"/>
    <x v="8"/>
    <d v="2014-11-08T00:00:00"/>
    <n v="1008"/>
    <n v="907.2"/>
    <x v="0"/>
    <x v="3"/>
    <x v="3"/>
    <x v="2"/>
    <x v="1"/>
  </r>
  <r>
    <n v="10324"/>
    <s v="Spegesild"/>
    <x v="4"/>
    <x v="45"/>
    <n v="7.3919999999999995"/>
    <n v="30"/>
    <s v="Save-a-lot Markets"/>
    <x v="38"/>
    <x v="8"/>
    <d v="2014-11-08T00:00:00"/>
    <n v="288"/>
    <n v="221.76"/>
    <x v="0"/>
    <x v="3"/>
    <x v="1"/>
    <x v="2"/>
    <x v="1"/>
  </r>
  <r>
    <n v="10324"/>
    <s v="Raclette Courdavault"/>
    <x v="1"/>
    <x v="17"/>
    <n v="35.200000000000003"/>
    <n v="40"/>
    <s v="Save-a-lot Markets"/>
    <x v="38"/>
    <x v="8"/>
    <d v="2014-11-08T00:00:00"/>
    <n v="1760"/>
    <n v="1408"/>
    <x v="0"/>
    <x v="3"/>
    <x v="1"/>
    <x v="2"/>
    <x v="1"/>
  </r>
  <r>
    <n v="10324"/>
    <s v="Vegie-spread"/>
    <x v="3"/>
    <x v="22"/>
    <n v="27.027000000000001"/>
    <n v="80"/>
    <s v="Save-a-lot Markets"/>
    <x v="38"/>
    <x v="8"/>
    <d v="2014-11-08T00:00:00"/>
    <n v="2808"/>
    <n v="2162.16"/>
    <x v="0"/>
    <x v="3"/>
    <x v="2"/>
    <x v="2"/>
    <x v="1"/>
  </r>
  <r>
    <n v="10325"/>
    <s v="Konbu"/>
    <x v="4"/>
    <x v="38"/>
    <n v="3.36"/>
    <n v="12"/>
    <s v="Königlich Essen"/>
    <x v="37"/>
    <x v="1"/>
    <d v="2014-11-09T00:00:00"/>
    <n v="57.599999999999994"/>
    <n v="40.32"/>
    <x v="0"/>
    <x v="3"/>
    <x v="1"/>
    <x v="0"/>
    <x v="0"/>
  </r>
  <r>
    <n v="10325"/>
    <s v="Mozzarella di Giovanni"/>
    <x v="1"/>
    <x v="34"/>
    <n v="23.63"/>
    <n v="40"/>
    <s v="Königlich Essen"/>
    <x v="37"/>
    <x v="1"/>
    <d v="2014-11-09T00:00:00"/>
    <n v="1112"/>
    <n v="945.19999999999993"/>
    <x v="0"/>
    <x v="3"/>
    <x v="1"/>
    <x v="0"/>
    <x v="0"/>
  </r>
  <r>
    <n v="10325"/>
    <s v="Grandma's Boysenberry Spread"/>
    <x v="3"/>
    <x v="52"/>
    <n v="15.8"/>
    <n v="6"/>
    <s v="Königlich Essen"/>
    <x v="37"/>
    <x v="1"/>
    <d v="2014-11-09T00:00:00"/>
    <n v="120"/>
    <n v="94.800000000000011"/>
    <x v="0"/>
    <x v="3"/>
    <x v="2"/>
    <x v="0"/>
    <x v="0"/>
  </r>
  <r>
    <n v="10325"/>
    <s v="Tofu"/>
    <x v="2"/>
    <x v="3"/>
    <n v="15.252000000000002"/>
    <n v="9"/>
    <s v="Königlich Essen"/>
    <x v="37"/>
    <x v="1"/>
    <d v="2014-11-09T00:00:00"/>
    <n v="167.4"/>
    <n v="137.26800000000003"/>
    <x v="0"/>
    <x v="3"/>
    <x v="0"/>
    <x v="0"/>
    <x v="0"/>
  </r>
  <r>
    <n v="10325"/>
    <s v="Gorgonzola Telino"/>
    <x v="1"/>
    <x v="13"/>
    <n v="7.5"/>
    <n v="4"/>
    <s v="Königlich Essen"/>
    <x v="37"/>
    <x v="1"/>
    <d v="2014-11-09T00:00:00"/>
    <n v="40"/>
    <n v="30"/>
    <x v="0"/>
    <x v="3"/>
    <x v="1"/>
    <x v="0"/>
    <x v="0"/>
  </r>
  <r>
    <n v="10326"/>
    <s v="Chef Anton's Cajun Seasoning"/>
    <x v="3"/>
    <x v="51"/>
    <n v="13.376000000000001"/>
    <n v="24"/>
    <s v="Bólido Comidas preparadas"/>
    <x v="25"/>
    <x v="12"/>
    <d v="2014-11-10T00:00:00"/>
    <n v="422.40000000000003"/>
    <n v="321.024"/>
    <x v="0"/>
    <x v="3"/>
    <x v="2"/>
    <x v="3"/>
    <x v="0"/>
  </r>
  <r>
    <n v="10326"/>
    <s v="Ravioli Angelo"/>
    <x v="0"/>
    <x v="7"/>
    <n v="12.48"/>
    <n v="16"/>
    <s v="Bólido Comidas preparadas"/>
    <x v="25"/>
    <x v="12"/>
    <d v="2014-11-10T00:00:00"/>
    <n v="249.6"/>
    <n v="199.68"/>
    <x v="0"/>
    <x v="3"/>
    <x v="0"/>
    <x v="3"/>
    <x v="0"/>
  </r>
  <r>
    <n v="10326"/>
    <s v="Rhönbräu Klosterbier"/>
    <x v="6"/>
    <x v="41"/>
    <n v="5.6420000000000003"/>
    <n v="50"/>
    <s v="Bólido Comidas preparadas"/>
    <x v="25"/>
    <x v="12"/>
    <d v="2014-11-10T00:00:00"/>
    <n v="310"/>
    <n v="282.10000000000002"/>
    <x v="0"/>
    <x v="3"/>
    <x v="3"/>
    <x v="3"/>
    <x v="0"/>
  </r>
  <r>
    <n v="10327"/>
    <s v="Queso Cabrales"/>
    <x v="1"/>
    <x v="5"/>
    <n v="12.936000000000002"/>
    <n v="50"/>
    <s v="Folk och fä HB"/>
    <x v="13"/>
    <x v="9"/>
    <d v="2014-11-11T00:00:00"/>
    <n v="840"/>
    <n v="646.80000000000007"/>
    <x v="0"/>
    <x v="3"/>
    <x v="1"/>
    <x v="0"/>
    <x v="0"/>
  </r>
  <r>
    <n v="10327"/>
    <s v="Nord-Ost Matjeshering"/>
    <x v="4"/>
    <x v="30"/>
    <n v="16.559999999999999"/>
    <n v="35"/>
    <s v="Folk och fä HB"/>
    <x v="13"/>
    <x v="9"/>
    <d v="2014-11-11T00:00:00"/>
    <n v="724.5"/>
    <n v="579.59999999999991"/>
    <x v="0"/>
    <x v="3"/>
    <x v="1"/>
    <x v="0"/>
    <x v="0"/>
  </r>
  <r>
    <n v="10327"/>
    <s v="Chang"/>
    <x v="6"/>
    <x v="18"/>
    <n v="13.831999999999999"/>
    <n v="25"/>
    <s v="Folk och fä HB"/>
    <x v="13"/>
    <x v="9"/>
    <d v="2014-11-11T00:00:00"/>
    <n v="380"/>
    <n v="345.79999999999995"/>
    <x v="0"/>
    <x v="3"/>
    <x v="3"/>
    <x v="0"/>
    <x v="0"/>
  </r>
  <r>
    <n v="10327"/>
    <s v="Escargots de Bourgogne"/>
    <x v="4"/>
    <x v="53"/>
    <n v="7.9499999999999993"/>
    <n v="30"/>
    <s v="Folk och fä HB"/>
    <x v="13"/>
    <x v="9"/>
    <d v="2014-11-11T00:00:00"/>
    <n v="318"/>
    <n v="238.49999999999997"/>
    <x v="0"/>
    <x v="3"/>
    <x v="1"/>
    <x v="0"/>
    <x v="0"/>
  </r>
  <r>
    <n v="10328"/>
    <s v="Raclette Courdavault"/>
    <x v="1"/>
    <x v="17"/>
    <n v="33"/>
    <n v="9"/>
    <s v="Furia Bacalhau e Frutos do Mar"/>
    <x v="39"/>
    <x v="15"/>
    <d v="2014-11-14T00:00:00"/>
    <n v="396"/>
    <n v="297"/>
    <x v="0"/>
    <x v="3"/>
    <x v="1"/>
    <x v="3"/>
    <x v="0"/>
  </r>
  <r>
    <n v="10328"/>
    <s v="Louisiana Fiery Hot Pepper Sauce"/>
    <x v="3"/>
    <x v="5"/>
    <n v="11.76"/>
    <n v="40"/>
    <s v="Furia Bacalhau e Frutos do Mar"/>
    <x v="39"/>
    <x v="15"/>
    <d v="2014-11-14T00:00:00"/>
    <n v="672"/>
    <n v="470.4"/>
    <x v="0"/>
    <x v="3"/>
    <x v="2"/>
    <x v="3"/>
    <x v="0"/>
  </r>
  <r>
    <n v="10328"/>
    <s v="Scottish Longbreads"/>
    <x v="5"/>
    <x v="13"/>
    <n v="7"/>
    <n v="10"/>
    <s v="Furia Bacalhau e Frutos do Mar"/>
    <x v="39"/>
    <x v="15"/>
    <d v="2014-11-14T00:00:00"/>
    <n v="100"/>
    <n v="70"/>
    <x v="0"/>
    <x v="3"/>
    <x v="2"/>
    <x v="3"/>
    <x v="0"/>
  </r>
  <r>
    <n v="10329"/>
    <s v="Gnocchi di nonna Alice"/>
    <x v="0"/>
    <x v="29"/>
    <n v="24.015999999999998"/>
    <n v="12"/>
    <s v="Split Rail Beer &amp; Ale"/>
    <x v="19"/>
    <x v="8"/>
    <d v="2014-11-15T00:00:00"/>
    <n v="364.79999999999995"/>
    <n v="288.19200000000001"/>
    <x v="0"/>
    <x v="3"/>
    <x v="0"/>
    <x v="2"/>
    <x v="1"/>
  </r>
  <r>
    <n v="10329"/>
    <s v="Teatime Chocolate Biscuits"/>
    <x v="5"/>
    <x v="42"/>
    <n v="4.8179999999999996"/>
    <n v="10"/>
    <s v="Split Rail Beer &amp; Ale"/>
    <x v="19"/>
    <x v="8"/>
    <d v="2014-11-15T00:00:00"/>
    <n v="73"/>
    <n v="48.179999999999993"/>
    <x v="0"/>
    <x v="3"/>
    <x v="2"/>
    <x v="2"/>
    <x v="1"/>
  </r>
  <r>
    <n v="10329"/>
    <s v="Nord-Ost Matjeshering"/>
    <x v="4"/>
    <x v="30"/>
    <n v="16.559999999999999"/>
    <n v="8"/>
    <s v="Split Rail Beer &amp; Ale"/>
    <x v="19"/>
    <x v="8"/>
    <d v="2014-11-15T00:00:00"/>
    <n v="165.6"/>
    <n v="132.47999999999999"/>
    <x v="0"/>
    <x v="3"/>
    <x v="1"/>
    <x v="2"/>
    <x v="1"/>
  </r>
  <r>
    <n v="10329"/>
    <s v="Côte de Blaye"/>
    <x v="6"/>
    <x v="55"/>
    <n v="185.50400000000002"/>
    <n v="20"/>
    <s v="Split Rail Beer &amp; Ale"/>
    <x v="19"/>
    <x v="8"/>
    <d v="2014-11-15T00:00:00"/>
    <n v="4216"/>
    <n v="3710.0800000000004"/>
    <x v="0"/>
    <x v="3"/>
    <x v="3"/>
    <x v="2"/>
    <x v="1"/>
  </r>
  <r>
    <n v="10330"/>
    <s v="Mozzarella di Giovanni"/>
    <x v="1"/>
    <x v="34"/>
    <n v="23.073999999999998"/>
    <n v="25"/>
    <s v="LILA-Supermercado"/>
    <x v="26"/>
    <x v="5"/>
    <d v="2014-11-16T00:00:00"/>
    <n v="695"/>
    <n v="576.84999999999991"/>
    <x v="0"/>
    <x v="3"/>
    <x v="1"/>
    <x v="1"/>
    <x v="1"/>
  </r>
  <r>
    <n v="10330"/>
    <s v="Gumbär Gummibärchen"/>
    <x v="5"/>
    <x v="56"/>
    <n v="16.931999999999999"/>
    <n v="50"/>
    <s v="LILA-Supermercado"/>
    <x v="26"/>
    <x v="5"/>
    <d v="2014-11-16T00:00:00"/>
    <n v="1245"/>
    <n v="846.59999999999991"/>
    <x v="0"/>
    <x v="3"/>
    <x v="2"/>
    <x v="1"/>
    <x v="1"/>
  </r>
  <r>
    <n v="10331"/>
    <s v="Tourtière"/>
    <x v="7"/>
    <x v="46"/>
    <n v="4.7200000000000006"/>
    <n v="15"/>
    <s v="Bon app'"/>
    <x v="40"/>
    <x v="0"/>
    <d v="2014-11-16T00:00:00"/>
    <n v="88.5"/>
    <n v="70.800000000000011"/>
    <x v="0"/>
    <x v="3"/>
    <x v="3"/>
    <x v="0"/>
    <x v="0"/>
  </r>
  <r>
    <n v="10332"/>
    <s v="Carnarvon Tigers"/>
    <x v="4"/>
    <x v="48"/>
    <n v="40.5"/>
    <n v="40"/>
    <s v="Mère Paillarde"/>
    <x v="41"/>
    <x v="16"/>
    <d v="2014-11-17T00:00:00"/>
    <n v="2000"/>
    <n v="1620"/>
    <x v="0"/>
    <x v="3"/>
    <x v="1"/>
    <x v="2"/>
    <x v="1"/>
  </r>
  <r>
    <n v="10332"/>
    <s v="Singaporean Hokkien Fried Mee"/>
    <x v="0"/>
    <x v="44"/>
    <n v="8.9599999999999991"/>
    <n v="10"/>
    <s v="Mère Paillarde"/>
    <x v="41"/>
    <x v="16"/>
    <d v="2014-11-17T00:00:00"/>
    <n v="112"/>
    <n v="89.6"/>
    <x v="0"/>
    <x v="3"/>
    <x v="0"/>
    <x v="2"/>
    <x v="1"/>
  </r>
  <r>
    <n v="10332"/>
    <s v="Zaanse koeken"/>
    <x v="5"/>
    <x v="57"/>
    <n v="5.0159999999999991"/>
    <n v="16"/>
    <s v="Mère Paillarde"/>
    <x v="41"/>
    <x v="16"/>
    <d v="2014-11-17T00:00:00"/>
    <n v="121.6"/>
    <n v="80.255999999999986"/>
    <x v="0"/>
    <x v="3"/>
    <x v="2"/>
    <x v="2"/>
    <x v="1"/>
  </r>
  <r>
    <n v="10333"/>
    <s v="Fløtemysost"/>
    <x v="1"/>
    <x v="37"/>
    <n v="12.899999999999999"/>
    <n v="40"/>
    <s v="Wartian Herkku"/>
    <x v="15"/>
    <x v="10"/>
    <d v="2014-11-18T00:00:00"/>
    <n v="688"/>
    <n v="516"/>
    <x v="0"/>
    <x v="3"/>
    <x v="1"/>
    <x v="0"/>
    <x v="0"/>
  </r>
  <r>
    <n v="10333"/>
    <s v="Tofu"/>
    <x v="2"/>
    <x v="3"/>
    <n v="14.880000000000003"/>
    <n v="10"/>
    <s v="Wartian Herkku"/>
    <x v="15"/>
    <x v="10"/>
    <d v="2014-11-18T00:00:00"/>
    <n v="186"/>
    <n v="148.80000000000001"/>
    <x v="0"/>
    <x v="3"/>
    <x v="0"/>
    <x v="0"/>
    <x v="0"/>
  </r>
  <r>
    <n v="10333"/>
    <s v="Sir Rodney's Scones"/>
    <x v="5"/>
    <x v="15"/>
    <n v="5.52"/>
    <n v="10"/>
    <s v="Wartian Herkku"/>
    <x v="15"/>
    <x v="10"/>
    <d v="2014-11-18T00:00:00"/>
    <n v="80"/>
    <n v="55.199999999999996"/>
    <x v="0"/>
    <x v="3"/>
    <x v="2"/>
    <x v="0"/>
    <x v="0"/>
  </r>
  <r>
    <n v="10334"/>
    <s v="Filo Mix"/>
    <x v="0"/>
    <x v="54"/>
    <n v="4.3119999999999994"/>
    <n v="8"/>
    <s v="Victuailles en stock"/>
    <x v="3"/>
    <x v="0"/>
    <d v="2014-11-21T00:00:00"/>
    <n v="44.8"/>
    <n v="34.495999999999995"/>
    <x v="0"/>
    <x v="3"/>
    <x v="0"/>
    <x v="0"/>
    <x v="0"/>
  </r>
  <r>
    <n v="10334"/>
    <s v="Scottish Longbreads"/>
    <x v="5"/>
    <x v="13"/>
    <n v="6.6999999999999993"/>
    <n v="10"/>
    <s v="Victuailles en stock"/>
    <x v="3"/>
    <x v="0"/>
    <d v="2014-11-21T00:00:00"/>
    <n v="100"/>
    <n v="67"/>
    <x v="0"/>
    <x v="3"/>
    <x v="2"/>
    <x v="0"/>
    <x v="0"/>
  </r>
  <r>
    <n v="10335"/>
    <s v="Chang"/>
    <x v="6"/>
    <x v="18"/>
    <n v="13.831999999999999"/>
    <n v="7"/>
    <s v="Hungry Owl All-Night Grocers"/>
    <x v="30"/>
    <x v="14"/>
    <d v="2014-11-22T00:00:00"/>
    <n v="106.39999999999999"/>
    <n v="96.823999999999998"/>
    <x v="0"/>
    <x v="3"/>
    <x v="3"/>
    <x v="0"/>
    <x v="0"/>
  </r>
  <r>
    <n v="10335"/>
    <s v="Gorgonzola Telino"/>
    <x v="1"/>
    <x v="13"/>
    <n v="8.1000000000000014"/>
    <n v="25"/>
    <s v="Hungry Owl All-Night Grocers"/>
    <x v="30"/>
    <x v="14"/>
    <d v="2014-11-22T00:00:00"/>
    <n v="250"/>
    <n v="202.50000000000003"/>
    <x v="0"/>
    <x v="3"/>
    <x v="1"/>
    <x v="0"/>
    <x v="0"/>
  </r>
  <r>
    <n v="10335"/>
    <s v="Mascarpone Fabioli"/>
    <x v="1"/>
    <x v="24"/>
    <n v="19.456000000000003"/>
    <n v="6"/>
    <s v="Hungry Owl All-Night Grocers"/>
    <x v="30"/>
    <x v="14"/>
    <d v="2014-11-22T00:00:00"/>
    <n v="153.60000000000002"/>
    <n v="116.73600000000002"/>
    <x v="0"/>
    <x v="3"/>
    <x v="1"/>
    <x v="0"/>
    <x v="0"/>
  </r>
  <r>
    <n v="10335"/>
    <s v="Manjimup Dried Apples"/>
    <x v="2"/>
    <x v="4"/>
    <n v="33.072000000000003"/>
    <n v="48"/>
    <s v="Hungry Owl All-Night Grocers"/>
    <x v="30"/>
    <x v="14"/>
    <d v="2014-11-22T00:00:00"/>
    <n v="2035.1999999999998"/>
    <n v="1587.4560000000001"/>
    <x v="0"/>
    <x v="3"/>
    <x v="0"/>
    <x v="0"/>
    <x v="0"/>
  </r>
  <r>
    <n v="10336"/>
    <s v="Chef Anton's Cajun Seasoning"/>
    <x v="3"/>
    <x v="51"/>
    <n v="13.200000000000001"/>
    <n v="18"/>
    <s v="Princesa Isabel Vinhos"/>
    <x v="39"/>
    <x v="15"/>
    <d v="2014-11-23T00:00:00"/>
    <n v="316.8"/>
    <n v="237.60000000000002"/>
    <x v="0"/>
    <x v="3"/>
    <x v="2"/>
    <x v="3"/>
    <x v="0"/>
  </r>
  <r>
    <n v="10337"/>
    <s v="Mozzarella di Giovanni"/>
    <x v="1"/>
    <x v="34"/>
    <n v="21.128"/>
    <n v="25"/>
    <s v="Frankenversand"/>
    <x v="16"/>
    <x v="1"/>
    <d v="2014-11-24T00:00:00"/>
    <n v="695"/>
    <n v="528.20000000000005"/>
    <x v="0"/>
    <x v="3"/>
    <x v="1"/>
    <x v="0"/>
    <x v="0"/>
  </r>
  <r>
    <n v="10337"/>
    <s v="Gravad lax"/>
    <x v="4"/>
    <x v="25"/>
    <n v="14.767999999999999"/>
    <n v="28"/>
    <s v="Frankenversand"/>
    <x v="16"/>
    <x v="1"/>
    <d v="2014-11-24T00:00:00"/>
    <n v="582.4"/>
    <n v="413.50399999999996"/>
    <x v="0"/>
    <x v="3"/>
    <x v="1"/>
    <x v="0"/>
    <x v="0"/>
  </r>
  <r>
    <n v="10337"/>
    <s v="Tunnbröd"/>
    <x v="0"/>
    <x v="58"/>
    <n v="5.6160000000000005"/>
    <n v="40"/>
    <s v="Frankenversand"/>
    <x v="16"/>
    <x v="1"/>
    <d v="2014-11-24T00:00:00"/>
    <n v="288"/>
    <n v="224.64000000000001"/>
    <x v="0"/>
    <x v="3"/>
    <x v="0"/>
    <x v="0"/>
    <x v="0"/>
  </r>
  <r>
    <n v="10337"/>
    <s v="Gumbär Gummibärchen"/>
    <x v="5"/>
    <x v="56"/>
    <n v="17.180999999999997"/>
    <n v="24"/>
    <s v="Frankenversand"/>
    <x v="16"/>
    <x v="1"/>
    <d v="2014-11-24T00:00:00"/>
    <n v="597.59999999999991"/>
    <n v="412.34399999999994"/>
    <x v="0"/>
    <x v="3"/>
    <x v="2"/>
    <x v="0"/>
    <x v="0"/>
  </r>
  <r>
    <n v="10337"/>
    <s v="Inlagd Sill"/>
    <x v="4"/>
    <x v="18"/>
    <n v="12.16"/>
    <n v="20"/>
    <s v="Frankenversand"/>
    <x v="16"/>
    <x v="1"/>
    <d v="2014-11-24T00:00:00"/>
    <n v="304"/>
    <n v="243.2"/>
    <x v="0"/>
    <x v="3"/>
    <x v="1"/>
    <x v="0"/>
    <x v="0"/>
  </r>
  <r>
    <n v="10338"/>
    <s v="Alice Mutton"/>
    <x v="7"/>
    <x v="31"/>
    <n v="23.712"/>
    <n v="20"/>
    <s v="Old World Delicatessen"/>
    <x v="33"/>
    <x v="8"/>
    <d v="2014-11-25T00:00:00"/>
    <n v="624"/>
    <n v="474.24"/>
    <x v="0"/>
    <x v="3"/>
    <x v="3"/>
    <x v="2"/>
    <x v="1"/>
  </r>
  <r>
    <n v="10338"/>
    <s v="Nord-Ost Matjeshering"/>
    <x v="4"/>
    <x v="30"/>
    <n v="15.524999999999999"/>
    <n v="15"/>
    <s v="Old World Delicatessen"/>
    <x v="33"/>
    <x v="8"/>
    <d v="2014-11-25T00:00:00"/>
    <n v="310.5"/>
    <n v="232.87499999999997"/>
    <x v="0"/>
    <x v="3"/>
    <x v="1"/>
    <x v="2"/>
    <x v="1"/>
  </r>
  <r>
    <n v="10339"/>
    <s v="Chef Anton's Cajun Seasoning"/>
    <x v="3"/>
    <x v="51"/>
    <n v="14.080000000000002"/>
    <n v="10"/>
    <s v="Mère Paillarde"/>
    <x v="41"/>
    <x v="16"/>
    <d v="2014-11-28T00:00:00"/>
    <n v="176"/>
    <n v="140.80000000000001"/>
    <x v="0"/>
    <x v="3"/>
    <x v="2"/>
    <x v="2"/>
    <x v="1"/>
  </r>
  <r>
    <n v="10339"/>
    <s v="Alice Mutton"/>
    <x v="7"/>
    <x v="31"/>
    <n v="23.712"/>
    <n v="70"/>
    <s v="Mère Paillarde"/>
    <x v="41"/>
    <x v="16"/>
    <d v="2014-11-28T00:00:00"/>
    <n v="2184"/>
    <n v="1659.84"/>
    <x v="0"/>
    <x v="3"/>
    <x v="3"/>
    <x v="2"/>
    <x v="1"/>
  </r>
  <r>
    <n v="10339"/>
    <s v="Tarte au sucre"/>
    <x v="5"/>
    <x v="26"/>
    <n v="26.791999999999998"/>
    <n v="28"/>
    <s v="Mère Paillarde"/>
    <x v="41"/>
    <x v="16"/>
    <d v="2014-11-28T00:00:00"/>
    <n v="1103.2"/>
    <n v="750.17599999999993"/>
    <x v="0"/>
    <x v="3"/>
    <x v="2"/>
    <x v="2"/>
    <x v="1"/>
  </r>
  <r>
    <n v="10340"/>
    <s v="Carnarvon Tigers"/>
    <x v="4"/>
    <x v="48"/>
    <n v="37"/>
    <n v="20"/>
    <s v="Bon app'"/>
    <x v="40"/>
    <x v="0"/>
    <d v="2014-11-29T00:00:00"/>
    <n v="1000"/>
    <n v="740"/>
    <x v="0"/>
    <x v="3"/>
    <x v="1"/>
    <x v="0"/>
    <x v="0"/>
  </r>
  <r>
    <n v="10340"/>
    <s v="Jack's New England Clam Chowder"/>
    <x v="4"/>
    <x v="6"/>
    <n v="6.16"/>
    <n v="12"/>
    <s v="Bon app'"/>
    <x v="40"/>
    <x v="0"/>
    <d v="2014-11-29T00:00:00"/>
    <n v="92.4"/>
    <n v="73.92"/>
    <x v="0"/>
    <x v="3"/>
    <x v="1"/>
    <x v="0"/>
    <x v="0"/>
  </r>
  <r>
    <n v="10340"/>
    <s v="Ipoh Coffee"/>
    <x v="6"/>
    <x v="35"/>
    <n v="33.856000000000002"/>
    <n v="40"/>
    <s v="Bon app'"/>
    <x v="40"/>
    <x v="0"/>
    <d v="2014-11-29T00:00:00"/>
    <n v="1472"/>
    <n v="1354.24"/>
    <x v="0"/>
    <x v="3"/>
    <x v="3"/>
    <x v="0"/>
    <x v="0"/>
  </r>
  <r>
    <n v="10341"/>
    <s v="Geitost"/>
    <x v="1"/>
    <x v="9"/>
    <n v="1.58"/>
    <n v="8"/>
    <s v="Simons bistro"/>
    <x v="42"/>
    <x v="17"/>
    <d v="2014-11-29T00:00:00"/>
    <n v="16"/>
    <n v="12.64"/>
    <x v="0"/>
    <x v="3"/>
    <x v="1"/>
    <x v="0"/>
    <x v="0"/>
  </r>
  <r>
    <n v="10341"/>
    <s v="Raclette Courdavault"/>
    <x v="1"/>
    <x v="17"/>
    <n v="36.96"/>
    <n v="9"/>
    <s v="Simons bistro"/>
    <x v="42"/>
    <x v="17"/>
    <d v="2014-11-29T00:00:00"/>
    <n v="396"/>
    <n v="332.64"/>
    <x v="0"/>
    <x v="3"/>
    <x v="1"/>
    <x v="0"/>
    <x v="0"/>
  </r>
  <r>
    <n v="10342"/>
    <s v="Inlagd Sill"/>
    <x v="4"/>
    <x v="18"/>
    <n v="10.792"/>
    <n v="40"/>
    <s v="Frankenversand"/>
    <x v="16"/>
    <x v="1"/>
    <d v="2014-11-30T00:00:00"/>
    <n v="608"/>
    <n v="431.68"/>
    <x v="0"/>
    <x v="3"/>
    <x v="1"/>
    <x v="0"/>
    <x v="0"/>
  </r>
  <r>
    <n v="10342"/>
    <s v="Pâté chinois"/>
    <x v="7"/>
    <x v="14"/>
    <n v="14.783999999999999"/>
    <n v="40"/>
    <s v="Frankenversand"/>
    <x v="16"/>
    <x v="1"/>
    <d v="2014-11-30T00:00:00"/>
    <n v="768"/>
    <n v="591.3599999999999"/>
    <x v="0"/>
    <x v="3"/>
    <x v="3"/>
    <x v="0"/>
    <x v="0"/>
  </r>
  <r>
    <n v="10342"/>
    <s v="Chang"/>
    <x v="6"/>
    <x v="18"/>
    <n v="13.984"/>
    <n v="24"/>
    <s v="Frankenversand"/>
    <x v="16"/>
    <x v="1"/>
    <d v="2014-11-30T00:00:00"/>
    <n v="364.79999999999995"/>
    <n v="335.61599999999999"/>
    <x v="0"/>
    <x v="3"/>
    <x v="3"/>
    <x v="0"/>
    <x v="0"/>
  </r>
  <r>
    <n v="10342"/>
    <s v="Gorgonzola Telino"/>
    <x v="1"/>
    <x v="13"/>
    <n v="8.5"/>
    <n v="56"/>
    <s v="Frankenversand"/>
    <x v="16"/>
    <x v="1"/>
    <d v="2014-11-30T00:00:00"/>
    <n v="560"/>
    <n v="476"/>
    <x v="0"/>
    <x v="3"/>
    <x v="1"/>
    <x v="0"/>
    <x v="0"/>
  </r>
  <r>
    <n v="10343"/>
    <s v="Wimmers gute Semmelknödel"/>
    <x v="0"/>
    <x v="47"/>
    <n v="21.28"/>
    <n v="50"/>
    <s v="Lehmanns Marktstand"/>
    <x v="24"/>
    <x v="1"/>
    <d v="2014-12-01T00:00:00"/>
    <n v="1330"/>
    <n v="1064"/>
    <x v="0"/>
    <x v="4"/>
    <x v="0"/>
    <x v="0"/>
    <x v="0"/>
  </r>
  <r>
    <n v="10343"/>
    <s v="Scottish Longbreads"/>
    <x v="5"/>
    <x v="13"/>
    <n v="6.7999999999999989"/>
    <n v="4"/>
    <s v="Lehmanns Marktstand"/>
    <x v="24"/>
    <x v="1"/>
    <d v="2014-12-01T00:00:00"/>
    <n v="40"/>
    <n v="27.199999999999996"/>
    <x v="0"/>
    <x v="4"/>
    <x v="2"/>
    <x v="0"/>
    <x v="0"/>
  </r>
  <r>
    <n v="10343"/>
    <s v="Lakkalikööri"/>
    <x v="6"/>
    <x v="12"/>
    <n v="12.816000000000001"/>
    <n v="15"/>
    <s v="Lehmanns Marktstand"/>
    <x v="24"/>
    <x v="1"/>
    <d v="2014-12-01T00:00:00"/>
    <n v="216"/>
    <n v="192.24"/>
    <x v="0"/>
    <x v="4"/>
    <x v="3"/>
    <x v="0"/>
    <x v="0"/>
  </r>
  <r>
    <n v="10344"/>
    <s v="Chef Anton's Cajun Seasoning"/>
    <x v="3"/>
    <x v="51"/>
    <n v="14.784000000000001"/>
    <n v="35"/>
    <s v="White Clover Markets"/>
    <x v="18"/>
    <x v="8"/>
    <d v="2014-12-02T00:00:00"/>
    <n v="616"/>
    <n v="517.44000000000005"/>
    <x v="0"/>
    <x v="4"/>
    <x v="2"/>
    <x v="2"/>
    <x v="1"/>
  </r>
  <r>
    <n v="10344"/>
    <s v="Northwoods Cranberry Sauce"/>
    <x v="3"/>
    <x v="59"/>
    <n v="23.68"/>
    <n v="70"/>
    <s v="White Clover Markets"/>
    <x v="18"/>
    <x v="8"/>
    <d v="2014-12-02T00:00:00"/>
    <n v="2240"/>
    <n v="1657.6"/>
    <x v="0"/>
    <x v="4"/>
    <x v="2"/>
    <x v="2"/>
    <x v="1"/>
  </r>
  <r>
    <n v="10345"/>
    <s v="Northwoods Cranberry Sauce"/>
    <x v="3"/>
    <x v="59"/>
    <n v="23.68"/>
    <n v="70"/>
    <s v="QUICK-Stop"/>
    <x v="20"/>
    <x v="1"/>
    <d v="2014-12-05T00:00:00"/>
    <n v="2240"/>
    <n v="1657.6"/>
    <x v="0"/>
    <x v="4"/>
    <x v="2"/>
    <x v="0"/>
    <x v="0"/>
  </r>
  <r>
    <n v="10345"/>
    <s v="Teatime Chocolate Biscuits"/>
    <x v="5"/>
    <x v="42"/>
    <n v="4.8179999999999996"/>
    <n v="80"/>
    <s v="QUICK-Stop"/>
    <x v="20"/>
    <x v="1"/>
    <d v="2014-12-05T00:00:00"/>
    <n v="584"/>
    <n v="385.43999999999994"/>
    <x v="0"/>
    <x v="4"/>
    <x v="2"/>
    <x v="0"/>
    <x v="0"/>
  </r>
  <r>
    <n v="10345"/>
    <s v="Singaporean Hokkien Fried Mee"/>
    <x v="0"/>
    <x v="44"/>
    <n v="8.6239999999999988"/>
    <n v="9"/>
    <s v="QUICK-Stop"/>
    <x v="20"/>
    <x v="1"/>
    <d v="2014-12-05T00:00:00"/>
    <n v="100.8"/>
    <n v="77.615999999999985"/>
    <x v="0"/>
    <x v="4"/>
    <x v="0"/>
    <x v="0"/>
    <x v="0"/>
  </r>
  <r>
    <n v="10346"/>
    <s v="Alice Mutton"/>
    <x v="7"/>
    <x v="31"/>
    <n v="23.4"/>
    <n v="36"/>
    <s v="Rattlesnake Canyon Grocery"/>
    <x v="12"/>
    <x v="8"/>
    <d v="2014-12-06T00:00:00"/>
    <n v="1123.2"/>
    <n v="842.4"/>
    <x v="0"/>
    <x v="4"/>
    <x v="3"/>
    <x v="2"/>
    <x v="1"/>
  </r>
  <r>
    <n v="10346"/>
    <s v="Gnocchi di nonna Alice"/>
    <x v="0"/>
    <x v="29"/>
    <n v="24.928000000000001"/>
    <n v="20"/>
    <s v="Rattlesnake Canyon Grocery"/>
    <x v="12"/>
    <x v="8"/>
    <d v="2014-12-06T00:00:00"/>
    <n v="608"/>
    <n v="498.56"/>
    <x v="0"/>
    <x v="4"/>
    <x v="0"/>
    <x v="2"/>
    <x v="1"/>
  </r>
  <r>
    <n v="10347"/>
    <s v="NuNuCa Nuß-Nougat-Creme"/>
    <x v="5"/>
    <x v="44"/>
    <n v="7.7279999999999989"/>
    <n v="10"/>
    <s v="Familia Arquibaldo"/>
    <x v="29"/>
    <x v="2"/>
    <d v="2014-12-07T00:00:00"/>
    <n v="112"/>
    <n v="77.279999999999987"/>
    <x v="0"/>
    <x v="4"/>
    <x v="2"/>
    <x v="1"/>
    <x v="1"/>
  </r>
  <r>
    <n v="10347"/>
    <s v="Chartreuse verte"/>
    <x v="6"/>
    <x v="12"/>
    <n v="13.104000000000001"/>
    <n v="50"/>
    <s v="Familia Arquibaldo"/>
    <x v="29"/>
    <x v="2"/>
    <d v="2014-12-07T00:00:00"/>
    <n v="720"/>
    <n v="655.20000000000005"/>
    <x v="0"/>
    <x v="4"/>
    <x v="3"/>
    <x v="1"/>
    <x v="1"/>
  </r>
  <r>
    <n v="10347"/>
    <s v="Boston Crab Meat"/>
    <x v="4"/>
    <x v="32"/>
    <n v="10.584"/>
    <n v="4"/>
    <s v="Familia Arquibaldo"/>
    <x v="29"/>
    <x v="2"/>
    <d v="2014-12-07T00:00:00"/>
    <n v="58.8"/>
    <n v="42.335999999999999"/>
    <x v="0"/>
    <x v="4"/>
    <x v="1"/>
    <x v="1"/>
    <x v="1"/>
  </r>
  <r>
    <n v="10347"/>
    <s v="Rhönbräu Klosterbier"/>
    <x v="6"/>
    <x v="41"/>
    <n v="5.6420000000000003"/>
    <n v="6"/>
    <s v="Familia Arquibaldo"/>
    <x v="29"/>
    <x v="2"/>
    <d v="2014-12-07T00:00:00"/>
    <n v="37.200000000000003"/>
    <n v="33.852000000000004"/>
    <x v="0"/>
    <x v="4"/>
    <x v="3"/>
    <x v="1"/>
    <x v="1"/>
  </r>
  <r>
    <n v="10348"/>
    <s v="Chai"/>
    <x v="6"/>
    <x v="12"/>
    <n v="12.672000000000001"/>
    <n v="15"/>
    <s v="Die Wandernde Kuh"/>
    <x v="31"/>
    <x v="1"/>
    <d v="2014-12-08T00:00:00"/>
    <n v="216"/>
    <n v="190.08"/>
    <x v="0"/>
    <x v="4"/>
    <x v="3"/>
    <x v="0"/>
    <x v="0"/>
  </r>
  <r>
    <n v="10348"/>
    <s v="Tunnbröd"/>
    <x v="0"/>
    <x v="58"/>
    <n v="5.9040000000000008"/>
    <n v="25"/>
    <s v="Die Wandernde Kuh"/>
    <x v="31"/>
    <x v="1"/>
    <d v="2014-12-08T00:00:00"/>
    <n v="180"/>
    <n v="147.60000000000002"/>
    <x v="0"/>
    <x v="4"/>
    <x v="0"/>
    <x v="0"/>
    <x v="0"/>
  </r>
  <r>
    <n v="10349"/>
    <s v="Tourtière"/>
    <x v="7"/>
    <x v="46"/>
    <n v="4.6610000000000005"/>
    <n v="24"/>
    <s v="Split Rail Beer &amp; Ale"/>
    <x v="19"/>
    <x v="8"/>
    <d v="2014-12-09T00:00:00"/>
    <n v="141.60000000000002"/>
    <n v="111.864"/>
    <x v="0"/>
    <x v="4"/>
    <x v="3"/>
    <x v="2"/>
    <x v="1"/>
  </r>
  <r>
    <n v="10350"/>
    <s v="Valkoinen suklaa"/>
    <x v="5"/>
    <x v="60"/>
    <n v="9.1"/>
    <n v="15"/>
    <s v="La maison d'Asie"/>
    <x v="43"/>
    <x v="0"/>
    <d v="2014-12-12T00:00:00"/>
    <n v="195"/>
    <n v="136.5"/>
    <x v="0"/>
    <x v="4"/>
    <x v="2"/>
    <x v="0"/>
    <x v="0"/>
  </r>
  <r>
    <n v="10350"/>
    <s v="Gudbrandsdalsost"/>
    <x v="1"/>
    <x v="49"/>
    <n v="23.040000000000003"/>
    <n v="18"/>
    <s v="La maison d'Asie"/>
    <x v="43"/>
    <x v="0"/>
    <d v="2014-12-12T00:00:00"/>
    <n v="518.4"/>
    <n v="414.72"/>
    <x v="0"/>
    <x v="4"/>
    <x v="1"/>
    <x v="0"/>
    <x v="0"/>
  </r>
  <r>
    <n v="10351"/>
    <s v="Louisiana Fiery Hot Pepper Sauce"/>
    <x v="3"/>
    <x v="5"/>
    <n v="13.608000000000002"/>
    <n v="10"/>
    <s v="Ernst Handel"/>
    <x v="9"/>
    <x v="6"/>
    <d v="2014-12-12T00:00:00"/>
    <n v="168"/>
    <n v="136.08000000000001"/>
    <x v="0"/>
    <x v="4"/>
    <x v="2"/>
    <x v="0"/>
    <x v="0"/>
  </r>
  <r>
    <n v="10351"/>
    <s v="Côte de Blaye"/>
    <x v="6"/>
    <x v="55"/>
    <n v="185.50400000000002"/>
    <n v="20"/>
    <s v="Ernst Handel"/>
    <x v="9"/>
    <x v="6"/>
    <d v="2014-12-12T00:00:00"/>
    <n v="4216"/>
    <n v="3710.0800000000004"/>
    <x v="0"/>
    <x v="4"/>
    <x v="3"/>
    <x v="0"/>
    <x v="0"/>
  </r>
  <r>
    <n v="10351"/>
    <s v="Jack's New England Clam Chowder"/>
    <x v="4"/>
    <x v="6"/>
    <n v="6.237000000000001"/>
    <n v="13"/>
    <s v="Ernst Handel"/>
    <x v="9"/>
    <x v="6"/>
    <d v="2014-12-12T00:00:00"/>
    <n v="100.10000000000001"/>
    <n v="81.081000000000017"/>
    <x v="0"/>
    <x v="4"/>
    <x v="1"/>
    <x v="0"/>
    <x v="0"/>
  </r>
  <r>
    <n v="10351"/>
    <s v="Gula Malacca"/>
    <x v="3"/>
    <x v="40"/>
    <n v="12.4"/>
    <n v="77"/>
    <s v="Ernst Handel"/>
    <x v="9"/>
    <x v="6"/>
    <d v="2014-12-12T00:00:00"/>
    <n v="1193.5"/>
    <n v="954.80000000000007"/>
    <x v="0"/>
    <x v="4"/>
    <x v="2"/>
    <x v="0"/>
    <x v="0"/>
  </r>
  <r>
    <n v="10352"/>
    <s v="Guaraná Fantástica"/>
    <x v="6"/>
    <x v="16"/>
    <n v="3.2040000000000002"/>
    <n v="10"/>
    <s v="Furia Bacalhau e Frutos do Mar"/>
    <x v="39"/>
    <x v="15"/>
    <d v="2014-12-13T00:00:00"/>
    <n v="36"/>
    <n v="32.04"/>
    <x v="0"/>
    <x v="4"/>
    <x v="3"/>
    <x v="3"/>
    <x v="0"/>
  </r>
  <r>
    <n v="10352"/>
    <s v="Tourtière"/>
    <x v="7"/>
    <x v="46"/>
    <n v="4.6610000000000005"/>
    <n v="20"/>
    <s v="Furia Bacalhau e Frutos do Mar"/>
    <x v="39"/>
    <x v="15"/>
    <d v="2014-12-13T00:00:00"/>
    <n v="118"/>
    <n v="93.220000000000013"/>
    <x v="0"/>
    <x v="4"/>
    <x v="3"/>
    <x v="3"/>
    <x v="0"/>
  </r>
  <r>
    <n v="10353"/>
    <s v="Queso Cabrales"/>
    <x v="1"/>
    <x v="5"/>
    <n v="13.776000000000002"/>
    <n v="12"/>
    <s v="Piccolo und mehr"/>
    <x v="44"/>
    <x v="6"/>
    <d v="2014-12-14T00:00:00"/>
    <n v="201.60000000000002"/>
    <n v="165.31200000000001"/>
    <x v="0"/>
    <x v="4"/>
    <x v="1"/>
    <x v="0"/>
    <x v="0"/>
  </r>
  <r>
    <n v="10353"/>
    <s v="Côte de Blaye"/>
    <x v="6"/>
    <x v="55"/>
    <n v="187.61200000000002"/>
    <n v="50"/>
    <s v="Piccolo und mehr"/>
    <x v="44"/>
    <x v="6"/>
    <d v="2014-12-14T00:00:00"/>
    <n v="10540"/>
    <n v="9380.6"/>
    <x v="0"/>
    <x v="4"/>
    <x v="3"/>
    <x v="0"/>
    <x v="0"/>
  </r>
  <r>
    <n v="10354"/>
    <s v="Chai"/>
    <x v="6"/>
    <x v="12"/>
    <n v="12.96"/>
    <n v="12"/>
    <s v="Pericles Comidas clásicas"/>
    <x v="10"/>
    <x v="7"/>
    <d v="2014-12-15T00:00:00"/>
    <n v="172.8"/>
    <n v="155.52000000000001"/>
    <x v="0"/>
    <x v="4"/>
    <x v="3"/>
    <x v="1"/>
    <x v="1"/>
  </r>
  <r>
    <n v="10354"/>
    <s v="Thüringer Rostbratwurst"/>
    <x v="7"/>
    <x v="33"/>
    <n v="77.22"/>
    <n v="4"/>
    <s v="Pericles Comidas clásicas"/>
    <x v="10"/>
    <x v="7"/>
    <d v="2014-12-15T00:00:00"/>
    <n v="396"/>
    <n v="308.88"/>
    <x v="0"/>
    <x v="4"/>
    <x v="3"/>
    <x v="1"/>
    <x v="1"/>
  </r>
  <r>
    <n v="10355"/>
    <s v="Guaraná Fantástica"/>
    <x v="6"/>
    <x v="16"/>
    <n v="3.1680000000000001"/>
    <n v="25"/>
    <s v="Around the Horn"/>
    <x v="45"/>
    <x v="13"/>
    <d v="2014-12-16T00:00:00"/>
    <n v="90"/>
    <n v="79.2"/>
    <x v="0"/>
    <x v="4"/>
    <x v="3"/>
    <x v="0"/>
    <x v="0"/>
  </r>
  <r>
    <n v="10355"/>
    <s v="Ravioli Angelo"/>
    <x v="0"/>
    <x v="7"/>
    <n v="12.48"/>
    <n v="25"/>
    <s v="Around the Horn"/>
    <x v="45"/>
    <x v="13"/>
    <d v="2014-12-16T00:00:00"/>
    <n v="390"/>
    <n v="312"/>
    <x v="0"/>
    <x v="4"/>
    <x v="0"/>
    <x v="0"/>
    <x v="0"/>
  </r>
  <r>
    <n v="10356"/>
    <s v="Gorgonzola Telino"/>
    <x v="1"/>
    <x v="13"/>
    <n v="7.5"/>
    <n v="30"/>
    <s v="Die Wandernde Kuh"/>
    <x v="31"/>
    <x v="1"/>
    <d v="2014-12-19T00:00:00"/>
    <n v="300"/>
    <n v="225"/>
    <x v="0"/>
    <x v="4"/>
    <x v="1"/>
    <x v="0"/>
    <x v="0"/>
  </r>
  <r>
    <n v="10356"/>
    <s v="Pâté chinois"/>
    <x v="7"/>
    <x v="14"/>
    <n v="14.591999999999999"/>
    <n v="12"/>
    <s v="Die Wandernde Kuh"/>
    <x v="31"/>
    <x v="1"/>
    <d v="2014-12-19T00:00:00"/>
    <n v="230.39999999999998"/>
    <n v="175.10399999999998"/>
    <x v="0"/>
    <x v="4"/>
    <x v="3"/>
    <x v="0"/>
    <x v="0"/>
  </r>
  <r>
    <n v="10356"/>
    <s v="Gudbrandsdalsost"/>
    <x v="1"/>
    <x v="49"/>
    <n v="22.176000000000002"/>
    <n v="20"/>
    <s v="Die Wandernde Kuh"/>
    <x v="31"/>
    <x v="1"/>
    <d v="2014-12-19T00:00:00"/>
    <n v="576"/>
    <n v="443.52000000000004"/>
    <x v="0"/>
    <x v="4"/>
    <x v="1"/>
    <x v="0"/>
    <x v="0"/>
  </r>
  <r>
    <n v="10357"/>
    <s v="Ikura"/>
    <x v="4"/>
    <x v="36"/>
    <n v="18.848000000000003"/>
    <n v="30"/>
    <s v="LILA-Supermercado"/>
    <x v="26"/>
    <x v="5"/>
    <d v="2014-12-20T00:00:00"/>
    <n v="744"/>
    <n v="565.44000000000005"/>
    <x v="0"/>
    <x v="4"/>
    <x v="1"/>
    <x v="1"/>
    <x v="1"/>
  </r>
  <r>
    <n v="10357"/>
    <s v="Gumbär Gummibärchen"/>
    <x v="5"/>
    <x v="56"/>
    <n v="16.184999999999999"/>
    <n v="16"/>
    <s v="LILA-Supermercado"/>
    <x v="26"/>
    <x v="5"/>
    <d v="2014-12-20T00:00:00"/>
    <n v="398.4"/>
    <n v="258.95999999999998"/>
    <x v="0"/>
    <x v="4"/>
    <x v="2"/>
    <x v="1"/>
    <x v="1"/>
  </r>
  <r>
    <n v="10357"/>
    <s v="Camembert Pierrot"/>
    <x v="1"/>
    <x v="10"/>
    <n v="21.76"/>
    <n v="8"/>
    <s v="LILA-Supermercado"/>
    <x v="26"/>
    <x v="5"/>
    <d v="2014-12-20T00:00:00"/>
    <n v="217.6"/>
    <n v="174.08"/>
    <x v="0"/>
    <x v="4"/>
    <x v="1"/>
    <x v="1"/>
    <x v="1"/>
  </r>
  <r>
    <n v="10358"/>
    <s v="Inlagd Sill"/>
    <x v="4"/>
    <x v="18"/>
    <n v="12.311999999999999"/>
    <n v="20"/>
    <s v="La maison d'Asie"/>
    <x v="43"/>
    <x v="0"/>
    <d v="2014-12-21T00:00:00"/>
    <n v="304"/>
    <n v="246.23999999999998"/>
    <x v="0"/>
    <x v="4"/>
    <x v="1"/>
    <x v="0"/>
    <x v="0"/>
  </r>
  <r>
    <n v="10358"/>
    <s v="Guaraná Fantástica"/>
    <x v="6"/>
    <x v="16"/>
    <n v="3.2040000000000002"/>
    <n v="10"/>
    <s v="La maison d'Asie"/>
    <x v="43"/>
    <x v="0"/>
    <d v="2014-12-21T00:00:00"/>
    <n v="36"/>
    <n v="32.04"/>
    <x v="0"/>
    <x v="4"/>
    <x v="3"/>
    <x v="0"/>
    <x v="0"/>
  </r>
  <r>
    <n v="10358"/>
    <s v="Sasquatch Ale"/>
    <x v="6"/>
    <x v="44"/>
    <n v="10.192"/>
    <n v="10"/>
    <s v="La maison d'Asie"/>
    <x v="43"/>
    <x v="0"/>
    <d v="2014-12-21T00:00:00"/>
    <n v="112"/>
    <n v="101.92"/>
    <x v="0"/>
    <x v="4"/>
    <x v="3"/>
    <x v="0"/>
    <x v="0"/>
  </r>
  <r>
    <n v="10359"/>
    <s v="Camembert Pierrot"/>
    <x v="1"/>
    <x v="10"/>
    <n v="22.847999999999999"/>
    <n v="80"/>
    <s v="Seven Seas Imports"/>
    <x v="28"/>
    <x v="13"/>
    <d v="2014-12-22T00:00:00"/>
    <n v="2176"/>
    <n v="1827.84"/>
    <x v="0"/>
    <x v="4"/>
    <x v="1"/>
    <x v="0"/>
    <x v="0"/>
  </r>
  <r>
    <n v="10359"/>
    <s v="Pavlova"/>
    <x v="5"/>
    <x v="19"/>
    <n v="9.0350000000000001"/>
    <n v="56"/>
    <s v="Seven Seas Imports"/>
    <x v="28"/>
    <x v="13"/>
    <d v="2014-12-22T00:00:00"/>
    <n v="778.4"/>
    <n v="505.96000000000004"/>
    <x v="0"/>
    <x v="4"/>
    <x v="2"/>
    <x v="0"/>
    <x v="0"/>
  </r>
  <r>
    <n v="10359"/>
    <s v="Gorgonzola Telino"/>
    <x v="1"/>
    <x v="13"/>
    <n v="8.4"/>
    <n v="70"/>
    <s v="Seven Seas Imports"/>
    <x v="28"/>
    <x v="13"/>
    <d v="2014-12-22T00:00:00"/>
    <n v="700"/>
    <n v="588"/>
    <x v="0"/>
    <x v="4"/>
    <x v="1"/>
    <x v="0"/>
    <x v="0"/>
  </r>
  <r>
    <n v="10360"/>
    <s v="Rössle Sauerkraut"/>
    <x v="2"/>
    <x v="39"/>
    <n v="28.027999999999999"/>
    <n v="30"/>
    <s v="Blondel père et fils"/>
    <x v="14"/>
    <x v="0"/>
    <d v="2014-12-23T00:00:00"/>
    <n v="1092"/>
    <n v="840.83999999999992"/>
    <x v="0"/>
    <x v="4"/>
    <x v="0"/>
    <x v="0"/>
    <x v="0"/>
  </r>
  <r>
    <n v="10360"/>
    <s v="Thüringer Rostbratwurst"/>
    <x v="7"/>
    <x v="33"/>
    <n v="76.23"/>
    <n v="35"/>
    <s v="Blondel père et fils"/>
    <x v="14"/>
    <x v="0"/>
    <d v="2014-12-23T00:00:00"/>
    <n v="3465"/>
    <n v="2668.05"/>
    <x v="0"/>
    <x v="4"/>
    <x v="3"/>
    <x v="0"/>
    <x v="0"/>
  </r>
  <r>
    <n v="10360"/>
    <s v="Côte de Blaye"/>
    <x v="6"/>
    <x v="55"/>
    <n v="189.72000000000003"/>
    <n v="10"/>
    <s v="Blondel père et fils"/>
    <x v="14"/>
    <x v="0"/>
    <d v="2014-12-23T00:00:00"/>
    <n v="2108"/>
    <n v="1897.2000000000003"/>
    <x v="0"/>
    <x v="4"/>
    <x v="3"/>
    <x v="0"/>
    <x v="0"/>
  </r>
  <r>
    <n v="10360"/>
    <s v="Maxilaku"/>
    <x v="5"/>
    <x v="11"/>
    <n v="11.04"/>
    <n v="35"/>
    <s v="Blondel père et fils"/>
    <x v="14"/>
    <x v="0"/>
    <d v="2014-12-23T00:00:00"/>
    <n v="560"/>
    <n v="386.4"/>
    <x v="0"/>
    <x v="4"/>
    <x v="2"/>
    <x v="0"/>
    <x v="0"/>
  </r>
  <r>
    <n v="10360"/>
    <s v="Tourtière"/>
    <x v="7"/>
    <x v="46"/>
    <n v="4.7790000000000008"/>
    <n v="28"/>
    <s v="Blondel père et fils"/>
    <x v="14"/>
    <x v="0"/>
    <d v="2014-12-23T00:00:00"/>
    <n v="165.20000000000002"/>
    <n v="133.81200000000001"/>
    <x v="0"/>
    <x v="4"/>
    <x v="3"/>
    <x v="0"/>
    <x v="0"/>
  </r>
  <r>
    <n v="10361"/>
    <s v="Chartreuse verte"/>
    <x v="6"/>
    <x v="12"/>
    <n v="12.816000000000001"/>
    <n v="54"/>
    <s v="QUICK-Stop"/>
    <x v="20"/>
    <x v="1"/>
    <d v="2014-12-23T00:00:00"/>
    <n v="777.6"/>
    <n v="692.06400000000008"/>
    <x v="0"/>
    <x v="4"/>
    <x v="3"/>
    <x v="0"/>
    <x v="0"/>
  </r>
  <r>
    <n v="10361"/>
    <s v="Camembert Pierrot"/>
    <x v="1"/>
    <x v="10"/>
    <n v="20.672000000000001"/>
    <n v="55"/>
    <s v="QUICK-Stop"/>
    <x v="20"/>
    <x v="1"/>
    <d v="2014-12-23T00:00:00"/>
    <n v="1496"/>
    <n v="1136.96"/>
    <x v="0"/>
    <x v="4"/>
    <x v="1"/>
    <x v="0"/>
    <x v="0"/>
  </r>
  <r>
    <n v="10362"/>
    <s v="Manjimup Dried Apples"/>
    <x v="2"/>
    <x v="4"/>
    <n v="33.92"/>
    <n v="20"/>
    <s v="Bon app'"/>
    <x v="40"/>
    <x v="0"/>
    <d v="2014-12-26T00:00:00"/>
    <n v="848"/>
    <n v="678.40000000000009"/>
    <x v="0"/>
    <x v="4"/>
    <x v="0"/>
    <x v="0"/>
    <x v="0"/>
  </r>
  <r>
    <n v="10362"/>
    <s v="Tourtière"/>
    <x v="7"/>
    <x v="46"/>
    <n v="4.6020000000000003"/>
    <n v="24"/>
    <s v="Bon app'"/>
    <x v="40"/>
    <x v="0"/>
    <d v="2014-12-26T00:00:00"/>
    <n v="141.60000000000002"/>
    <n v="110.44800000000001"/>
    <x v="0"/>
    <x v="4"/>
    <x v="3"/>
    <x v="0"/>
    <x v="0"/>
  </r>
  <r>
    <n v="10362"/>
    <s v="NuNuCa Nuß-Nougat-Creme"/>
    <x v="5"/>
    <x v="44"/>
    <n v="7.5039999999999987"/>
    <n v="50"/>
    <s v="Bon app'"/>
    <x v="40"/>
    <x v="0"/>
    <d v="2014-12-26T00:00:00"/>
    <n v="560"/>
    <n v="375.19999999999993"/>
    <x v="0"/>
    <x v="4"/>
    <x v="2"/>
    <x v="0"/>
    <x v="0"/>
  </r>
  <r>
    <n v="10363"/>
    <s v="Gorgonzola Telino"/>
    <x v="1"/>
    <x v="13"/>
    <n v="7.5"/>
    <n v="20"/>
    <s v="Drachenblut Delikatessen"/>
    <x v="46"/>
    <x v="1"/>
    <d v="2014-12-27T00:00:00"/>
    <n v="200"/>
    <n v="150"/>
    <x v="0"/>
    <x v="4"/>
    <x v="1"/>
    <x v="0"/>
    <x v="0"/>
  </r>
  <r>
    <n v="10363"/>
    <s v="Rhönbräu Klosterbier"/>
    <x v="6"/>
    <x v="41"/>
    <n v="5.4560000000000004"/>
    <n v="12"/>
    <s v="Drachenblut Delikatessen"/>
    <x v="46"/>
    <x v="1"/>
    <d v="2014-12-27T00:00:00"/>
    <n v="74.400000000000006"/>
    <n v="65.472000000000008"/>
    <x v="0"/>
    <x v="4"/>
    <x v="3"/>
    <x v="0"/>
    <x v="0"/>
  </r>
  <r>
    <n v="10363"/>
    <s v="Lakkalikööri"/>
    <x v="6"/>
    <x v="12"/>
    <n v="12.816000000000001"/>
    <n v="12"/>
    <s v="Drachenblut Delikatessen"/>
    <x v="46"/>
    <x v="1"/>
    <d v="2014-12-27T00:00:00"/>
    <n v="172.8"/>
    <n v="153.792"/>
    <x v="0"/>
    <x v="4"/>
    <x v="3"/>
    <x v="0"/>
    <x v="0"/>
  </r>
  <r>
    <n v="10364"/>
    <s v="Fløtemysost"/>
    <x v="1"/>
    <x v="37"/>
    <n v="13.244"/>
    <n v="5"/>
    <s v="Eastern Connection"/>
    <x v="28"/>
    <x v="13"/>
    <d v="2014-12-27T00:00:00"/>
    <n v="86"/>
    <n v="66.22"/>
    <x v="0"/>
    <x v="4"/>
    <x v="1"/>
    <x v="0"/>
    <x v="0"/>
  </r>
  <r>
    <n v="10364"/>
    <s v="Gudbrandsdalsost"/>
    <x v="1"/>
    <x v="49"/>
    <n v="24.48"/>
    <n v="30"/>
    <s v="Eastern Connection"/>
    <x v="28"/>
    <x v="13"/>
    <d v="2014-12-27T00:00:00"/>
    <n v="864"/>
    <n v="734.4"/>
    <x v="0"/>
    <x v="4"/>
    <x v="1"/>
    <x v="0"/>
    <x v="0"/>
  </r>
  <r>
    <n v="10365"/>
    <s v="Queso Cabrales"/>
    <x v="1"/>
    <x v="5"/>
    <n v="13.440000000000001"/>
    <n v="24"/>
    <s v="Antonio Moreno Taquería"/>
    <x v="10"/>
    <x v="7"/>
    <d v="2014-12-28T00:00:00"/>
    <n v="403.20000000000005"/>
    <n v="322.56000000000006"/>
    <x v="0"/>
    <x v="4"/>
    <x v="1"/>
    <x v="1"/>
    <x v="1"/>
  </r>
  <r>
    <n v="10366"/>
    <s v="Original Frankfurter grüne Soße"/>
    <x v="3"/>
    <x v="21"/>
    <n v="7.2799999999999994"/>
    <n v="5"/>
    <s v="Galería del gastrónomo"/>
    <x v="47"/>
    <x v="12"/>
    <d v="2014-12-29T00:00:00"/>
    <n v="52"/>
    <n v="36.4"/>
    <x v="0"/>
    <x v="4"/>
    <x v="2"/>
    <x v="3"/>
    <x v="0"/>
  </r>
  <r>
    <n v="10366"/>
    <s v="Louisiana Fiery Hot Pepper Sauce"/>
    <x v="3"/>
    <x v="5"/>
    <n v="12.263999999999999"/>
    <n v="5"/>
    <s v="Galería del gastrónomo"/>
    <x v="47"/>
    <x v="12"/>
    <d v="2014-12-29T00:00:00"/>
    <n v="84"/>
    <n v="61.319999999999993"/>
    <x v="0"/>
    <x v="4"/>
    <x v="2"/>
    <x v="3"/>
    <x v="0"/>
  </r>
  <r>
    <n v="10367"/>
    <s v="Sasquatch Ale"/>
    <x v="6"/>
    <x v="44"/>
    <n v="10.304"/>
    <n v="36"/>
    <s v="Vaffeljernet"/>
    <x v="48"/>
    <x v="17"/>
    <d v="2014-12-29T00:00:00"/>
    <n v="403.2"/>
    <n v="370.94400000000002"/>
    <x v="0"/>
    <x v="4"/>
    <x v="3"/>
    <x v="0"/>
    <x v="0"/>
  </r>
  <r>
    <n v="10367"/>
    <s v="Tourtière"/>
    <x v="7"/>
    <x v="46"/>
    <n v="4.7790000000000008"/>
    <n v="18"/>
    <s v="Vaffeljernet"/>
    <x v="48"/>
    <x v="17"/>
    <d v="2015-12-29T00:00:00"/>
    <n v="106.2"/>
    <n v="86.02200000000002"/>
    <x v="1"/>
    <x v="4"/>
    <x v="3"/>
    <x v="0"/>
    <x v="0"/>
  </r>
  <r>
    <n v="10367"/>
    <s v="Louisiana Fiery Hot Pepper Sauce"/>
    <x v="3"/>
    <x v="5"/>
    <n v="12.600000000000001"/>
    <n v="15"/>
    <s v="Vaffeljernet"/>
    <x v="48"/>
    <x v="17"/>
    <d v="2015-12-29T00:00:00"/>
    <n v="252"/>
    <n v="189.00000000000003"/>
    <x v="1"/>
    <x v="4"/>
    <x v="2"/>
    <x v="0"/>
    <x v="0"/>
  </r>
  <r>
    <n v="10367"/>
    <s v="Original Frankfurter grüne Soße"/>
    <x v="3"/>
    <x v="21"/>
    <n v="7.8000000000000007"/>
    <n v="7"/>
    <s v="Vaffeljernet"/>
    <x v="48"/>
    <x v="17"/>
    <d v="2015-12-29T00:00:00"/>
    <n v="72.8"/>
    <n v="54.600000000000009"/>
    <x v="1"/>
    <x v="4"/>
    <x v="2"/>
    <x v="0"/>
    <x v="0"/>
  </r>
  <r>
    <n v="10368"/>
    <s v="Sir Rodney's Scones"/>
    <x v="5"/>
    <x v="15"/>
    <n v="5.3599999999999994"/>
    <n v="5"/>
    <s v="Ernst Handel"/>
    <x v="9"/>
    <x v="6"/>
    <d v="2015-12-30T00:00:00"/>
    <n v="40"/>
    <n v="26.799999999999997"/>
    <x v="1"/>
    <x v="4"/>
    <x v="2"/>
    <x v="0"/>
    <x v="0"/>
  </r>
  <r>
    <n v="10368"/>
    <s v="Wimmers gute Semmelknödel"/>
    <x v="0"/>
    <x v="47"/>
    <n v="20.216000000000001"/>
    <n v="35"/>
    <s v="Ernst Handel"/>
    <x v="9"/>
    <x v="6"/>
    <d v="2015-12-30T00:00:00"/>
    <n v="931"/>
    <n v="707.56000000000006"/>
    <x v="1"/>
    <x v="4"/>
    <x v="0"/>
    <x v="0"/>
    <x v="0"/>
  </r>
  <r>
    <n v="10368"/>
    <s v="Rössle Sauerkraut"/>
    <x v="2"/>
    <x v="39"/>
    <n v="27.663999999999998"/>
    <n v="13"/>
    <s v="Ernst Handel"/>
    <x v="9"/>
    <x v="6"/>
    <d v="2015-12-30T00:00:00"/>
    <n v="473.2"/>
    <n v="359.63199999999995"/>
    <x v="1"/>
    <x v="4"/>
    <x v="0"/>
    <x v="0"/>
    <x v="0"/>
  </r>
  <r>
    <n v="10368"/>
    <s v="Ravioli Angelo"/>
    <x v="0"/>
    <x v="7"/>
    <n v="12.792"/>
    <n v="25"/>
    <s v="Ernst Handel"/>
    <x v="9"/>
    <x v="6"/>
    <d v="2015-12-30T00:00:00"/>
    <n v="390"/>
    <n v="319.8"/>
    <x v="1"/>
    <x v="4"/>
    <x v="0"/>
    <x v="0"/>
    <x v="0"/>
  </r>
  <r>
    <n v="10369"/>
    <s v="Thüringer Rostbratwurst"/>
    <x v="7"/>
    <x v="33"/>
    <n v="75.239999999999995"/>
    <n v="20"/>
    <s v="Split Rail Beer &amp; Ale"/>
    <x v="19"/>
    <x v="8"/>
    <d v="2015-01-02T00:00:00"/>
    <n v="1980"/>
    <n v="1504.8"/>
    <x v="1"/>
    <x v="5"/>
    <x v="3"/>
    <x v="2"/>
    <x v="1"/>
  </r>
  <r>
    <n v="10369"/>
    <s v="Gnocchi di nonna Alice"/>
    <x v="0"/>
    <x v="29"/>
    <n v="24.623999999999999"/>
    <n v="18"/>
    <s v="Split Rail Beer &amp; Ale"/>
    <x v="19"/>
    <x v="8"/>
    <d v="2015-01-02T00:00:00"/>
    <n v="547.19999999999993"/>
    <n v="443.23199999999997"/>
    <x v="1"/>
    <x v="5"/>
    <x v="0"/>
    <x v="2"/>
    <x v="1"/>
  </r>
  <r>
    <n v="10370"/>
    <s v="Chai"/>
    <x v="6"/>
    <x v="12"/>
    <n v="12.816000000000001"/>
    <n v="15"/>
    <s v="Chop-suey Chinese"/>
    <x v="5"/>
    <x v="4"/>
    <d v="2015-01-03T00:00:00"/>
    <n v="216"/>
    <n v="192.24"/>
    <x v="1"/>
    <x v="5"/>
    <x v="3"/>
    <x v="0"/>
    <x v="0"/>
  </r>
  <r>
    <n v="10370"/>
    <s v="Wimmers gute Semmelknödel"/>
    <x v="0"/>
    <x v="47"/>
    <n v="19.950000000000003"/>
    <n v="30"/>
    <s v="Chop-suey Chinese"/>
    <x v="5"/>
    <x v="4"/>
    <d v="2015-01-03T00:00:00"/>
    <n v="798"/>
    <n v="598.50000000000011"/>
    <x v="1"/>
    <x v="5"/>
    <x v="0"/>
    <x v="0"/>
    <x v="0"/>
  </r>
  <r>
    <n v="10370"/>
    <s v="Longlife Tofu"/>
    <x v="2"/>
    <x v="15"/>
    <n v="6.32"/>
    <n v="20"/>
    <s v="Chop-suey Chinese"/>
    <x v="5"/>
    <x v="4"/>
    <d v="2015-01-03T00:00:00"/>
    <n v="160"/>
    <n v="126.4"/>
    <x v="1"/>
    <x v="5"/>
    <x v="0"/>
    <x v="0"/>
    <x v="0"/>
  </r>
  <r>
    <n v="10371"/>
    <s v="Inlagd Sill"/>
    <x v="4"/>
    <x v="18"/>
    <n v="12.16"/>
    <n v="6"/>
    <s v="La maison d'Asie"/>
    <x v="43"/>
    <x v="0"/>
    <d v="2015-01-03T00:00:00"/>
    <n v="91.199999999999989"/>
    <n v="72.960000000000008"/>
    <x v="1"/>
    <x v="5"/>
    <x v="1"/>
    <x v="0"/>
    <x v="0"/>
  </r>
  <r>
    <n v="10372"/>
    <s v="Mozzarella di Giovanni"/>
    <x v="1"/>
    <x v="34"/>
    <n v="22.240000000000002"/>
    <n v="42"/>
    <s v="Queen Cozinha"/>
    <x v="29"/>
    <x v="2"/>
    <d v="2015-01-04T00:00:00"/>
    <n v="1167.6000000000001"/>
    <n v="934.08"/>
    <x v="1"/>
    <x v="5"/>
    <x v="1"/>
    <x v="1"/>
    <x v="1"/>
  </r>
  <r>
    <n v="10372"/>
    <s v="Camembert Pierrot"/>
    <x v="1"/>
    <x v="10"/>
    <n v="21.76"/>
    <n v="70"/>
    <s v="Queen Cozinha"/>
    <x v="29"/>
    <x v="2"/>
    <d v="2015-01-04T00:00:00"/>
    <n v="1904"/>
    <n v="1523.2"/>
    <x v="1"/>
    <x v="5"/>
    <x v="1"/>
    <x v="1"/>
    <x v="1"/>
  </r>
  <r>
    <n v="10372"/>
    <s v="Sir Rodney's Marmalade"/>
    <x v="5"/>
    <x v="8"/>
    <n v="45.359999999999992"/>
    <n v="12"/>
    <s v="Queen Cozinha"/>
    <x v="29"/>
    <x v="2"/>
    <d v="2015-01-04T00:00:00"/>
    <n v="777.59999999999991"/>
    <n v="544.31999999999994"/>
    <x v="1"/>
    <x v="5"/>
    <x v="2"/>
    <x v="1"/>
    <x v="1"/>
  </r>
  <r>
    <n v="10372"/>
    <s v="Côte de Blaye"/>
    <x v="6"/>
    <x v="55"/>
    <n v="191.828"/>
    <n v="40"/>
    <s v="Queen Cozinha"/>
    <x v="29"/>
    <x v="2"/>
    <d v="2015-01-04T00:00:00"/>
    <n v="8432"/>
    <n v="7673.12"/>
    <x v="1"/>
    <x v="5"/>
    <x v="3"/>
    <x v="1"/>
    <x v="1"/>
  </r>
  <r>
    <n v="10373"/>
    <s v="Escargots de Bourgogne"/>
    <x v="4"/>
    <x v="53"/>
    <n v="8.6920000000000002"/>
    <n v="80"/>
    <s v="Hungry Owl All-Night Grocers"/>
    <x v="30"/>
    <x v="14"/>
    <d v="2015-01-05T00:00:00"/>
    <n v="848"/>
    <n v="695.36"/>
    <x v="1"/>
    <x v="5"/>
    <x v="1"/>
    <x v="0"/>
    <x v="0"/>
  </r>
  <r>
    <n v="10373"/>
    <s v="Fløtemysost"/>
    <x v="1"/>
    <x v="37"/>
    <n v="14.447999999999999"/>
    <n v="50"/>
    <s v="Hungry Owl All-Night Grocers"/>
    <x v="30"/>
    <x v="14"/>
    <d v="2015-01-05T00:00:00"/>
    <n v="860"/>
    <n v="722.4"/>
    <x v="1"/>
    <x v="5"/>
    <x v="1"/>
    <x v="0"/>
    <x v="0"/>
  </r>
  <r>
    <n v="10374"/>
    <s v="Escargots de Bourgogne"/>
    <x v="4"/>
    <x v="53"/>
    <n v="7.7379999999999995"/>
    <n v="15"/>
    <s v="Wolski  Zajazd"/>
    <x v="49"/>
    <x v="18"/>
    <d v="2015-01-05T00:00:00"/>
    <n v="159"/>
    <n v="116.07"/>
    <x v="1"/>
    <x v="5"/>
    <x v="1"/>
    <x v="0"/>
    <x v="0"/>
  </r>
  <r>
    <n v="10374"/>
    <s v="Gorgonzola Telino"/>
    <x v="1"/>
    <x v="13"/>
    <n v="8.5"/>
    <n v="30"/>
    <s v="Wolski  Zajazd"/>
    <x v="49"/>
    <x v="18"/>
    <d v="2015-01-05T00:00:00"/>
    <n v="300"/>
    <n v="255"/>
    <x v="1"/>
    <x v="5"/>
    <x v="1"/>
    <x v="0"/>
    <x v="0"/>
  </r>
  <r>
    <n v="10375"/>
    <s v="Tourtière"/>
    <x v="7"/>
    <x v="46"/>
    <n v="4.4250000000000007"/>
    <n v="10"/>
    <s v="Hungry Coyote Import Store"/>
    <x v="50"/>
    <x v="8"/>
    <d v="2015-01-06T00:00:00"/>
    <n v="59"/>
    <n v="44.250000000000007"/>
    <x v="1"/>
    <x v="5"/>
    <x v="3"/>
    <x v="2"/>
    <x v="1"/>
  </r>
  <r>
    <n v="10375"/>
    <s v="Tofu"/>
    <x v="2"/>
    <x v="3"/>
    <n v="14.880000000000003"/>
    <n v="15"/>
    <s v="Hungry Coyote Import Store"/>
    <x v="50"/>
    <x v="8"/>
    <d v="2015-01-06T00:00:00"/>
    <n v="279"/>
    <n v="223.20000000000005"/>
    <x v="1"/>
    <x v="5"/>
    <x v="0"/>
    <x v="2"/>
    <x v="1"/>
  </r>
  <r>
    <n v="10376"/>
    <s v="Gorgonzola Telino"/>
    <x v="1"/>
    <x v="13"/>
    <n v="7.8000000000000007"/>
    <n v="42"/>
    <s v="Mère Paillarde"/>
    <x v="41"/>
    <x v="16"/>
    <d v="2015-01-09T00:00:00"/>
    <n v="420"/>
    <n v="327.60000000000002"/>
    <x v="1"/>
    <x v="5"/>
    <x v="1"/>
    <x v="2"/>
    <x v="1"/>
  </r>
  <r>
    <n v="10377"/>
    <s v="Rössle Sauerkraut"/>
    <x v="2"/>
    <x v="39"/>
    <n v="28.027999999999999"/>
    <n v="20"/>
    <s v="Seven Seas Imports"/>
    <x v="28"/>
    <x v="13"/>
    <d v="2015-01-09T00:00:00"/>
    <n v="728"/>
    <n v="560.55999999999995"/>
    <x v="1"/>
    <x v="5"/>
    <x v="0"/>
    <x v="0"/>
    <x v="0"/>
  </r>
  <r>
    <n v="10377"/>
    <s v="Chartreuse verte"/>
    <x v="6"/>
    <x v="12"/>
    <n v="13.104000000000001"/>
    <n v="20"/>
    <s v="Seven Seas Imports"/>
    <x v="28"/>
    <x v="13"/>
    <d v="2015-01-09T00:00:00"/>
    <n v="288"/>
    <n v="262.08000000000004"/>
    <x v="1"/>
    <x v="5"/>
    <x v="3"/>
    <x v="0"/>
    <x v="0"/>
  </r>
  <r>
    <n v="10378"/>
    <s v="Fløtemysost"/>
    <x v="1"/>
    <x v="37"/>
    <n v="14.447999999999999"/>
    <n v="6"/>
    <s v="Folk och fä HB"/>
    <x v="13"/>
    <x v="9"/>
    <d v="2015-01-10T00:00:00"/>
    <n v="103.19999999999999"/>
    <n v="86.687999999999988"/>
    <x v="1"/>
    <x v="5"/>
    <x v="1"/>
    <x v="0"/>
    <x v="0"/>
  </r>
  <r>
    <n v="10379"/>
    <s v="Vegie-spread"/>
    <x v="3"/>
    <x v="22"/>
    <n v="29.484000000000002"/>
    <n v="16"/>
    <s v="Que Delícia"/>
    <x v="2"/>
    <x v="2"/>
    <d v="2015-01-11T00:00:00"/>
    <n v="561.6"/>
    <n v="471.74400000000003"/>
    <x v="1"/>
    <x v="5"/>
    <x v="2"/>
    <x v="1"/>
    <x v="1"/>
  </r>
  <r>
    <n v="10379"/>
    <s v="Louisiana Fiery Hot Pepper Sauce"/>
    <x v="3"/>
    <x v="5"/>
    <n v="14.28"/>
    <n v="20"/>
    <s v="Que Delícia"/>
    <x v="2"/>
    <x v="2"/>
    <d v="2015-01-11T00:00:00"/>
    <n v="336"/>
    <n v="285.59999999999997"/>
    <x v="1"/>
    <x v="5"/>
    <x v="2"/>
    <x v="1"/>
    <x v="1"/>
  </r>
  <r>
    <n v="10379"/>
    <s v="Jack's New England Clam Chowder"/>
    <x v="4"/>
    <x v="6"/>
    <n v="5.39"/>
    <n v="8"/>
    <s v="Que Delícia"/>
    <x v="2"/>
    <x v="2"/>
    <d v="2015-01-11T00:00:00"/>
    <n v="61.6"/>
    <n v="43.12"/>
    <x v="1"/>
    <x v="5"/>
    <x v="1"/>
    <x v="1"/>
    <x v="1"/>
  </r>
  <r>
    <n v="10380"/>
    <s v="Perth Pasties"/>
    <x v="7"/>
    <x v="20"/>
    <n v="20.698"/>
    <n v="20"/>
    <s v="Hungry Owl All-Night Grocers"/>
    <x v="30"/>
    <x v="14"/>
    <d v="2015-01-12T00:00:00"/>
    <n v="524"/>
    <n v="413.96000000000004"/>
    <x v="1"/>
    <x v="5"/>
    <x v="3"/>
    <x v="0"/>
    <x v="0"/>
  </r>
  <r>
    <n v="10380"/>
    <s v="Camembert Pierrot"/>
    <x v="1"/>
    <x v="10"/>
    <n v="22.304000000000002"/>
    <n v="6"/>
    <s v="Hungry Owl All-Night Grocers"/>
    <x v="30"/>
    <x v="14"/>
    <d v="2015-01-12T00:00:00"/>
    <n v="163.19999999999999"/>
    <n v="133.82400000000001"/>
    <x v="1"/>
    <x v="5"/>
    <x v="1"/>
    <x v="0"/>
    <x v="0"/>
  </r>
  <r>
    <n v="10380"/>
    <s v="Outback Lager"/>
    <x v="6"/>
    <x v="27"/>
    <n v="11.040000000000001"/>
    <n v="30"/>
    <s v="Hungry Owl All-Night Grocers"/>
    <x v="30"/>
    <x v="14"/>
    <d v="2015-01-12T00:00:00"/>
    <n v="360"/>
    <n v="331.20000000000005"/>
    <x v="1"/>
    <x v="5"/>
    <x v="3"/>
    <x v="0"/>
    <x v="0"/>
  </r>
  <r>
    <n v="10380"/>
    <s v="Nord-Ost Matjeshering"/>
    <x v="4"/>
    <x v="30"/>
    <n v="16.559999999999999"/>
    <n v="18"/>
    <s v="Hungry Owl All-Night Grocers"/>
    <x v="30"/>
    <x v="14"/>
    <d v="2015-01-12T00:00:00"/>
    <n v="372.59999999999997"/>
    <n v="298.08"/>
    <x v="1"/>
    <x v="5"/>
    <x v="1"/>
    <x v="0"/>
    <x v="0"/>
  </r>
  <r>
    <n v="10381"/>
    <s v="Longlife Tofu"/>
    <x v="2"/>
    <x v="15"/>
    <n v="6.24"/>
    <n v="14"/>
    <s v="LILA-Supermercado"/>
    <x v="26"/>
    <x v="5"/>
    <d v="2015-01-12T00:00:00"/>
    <n v="112"/>
    <n v="87.36"/>
    <x v="1"/>
    <x v="5"/>
    <x v="0"/>
    <x v="1"/>
    <x v="1"/>
  </r>
  <r>
    <n v="10382"/>
    <s v="Thüringer Rostbratwurst"/>
    <x v="7"/>
    <x v="33"/>
    <n v="77.22"/>
    <n v="14"/>
    <s v="Ernst Handel"/>
    <x v="9"/>
    <x v="6"/>
    <d v="2015-01-13T00:00:00"/>
    <n v="1386"/>
    <n v="1081.08"/>
    <x v="1"/>
    <x v="5"/>
    <x v="3"/>
    <x v="0"/>
    <x v="0"/>
  </r>
  <r>
    <n v="10382"/>
    <s v="Geitost"/>
    <x v="1"/>
    <x v="9"/>
    <n v="1.52"/>
    <n v="60"/>
    <s v="Ernst Handel"/>
    <x v="9"/>
    <x v="6"/>
    <d v="2015-01-13T00:00:00"/>
    <n v="120"/>
    <n v="91.2"/>
    <x v="1"/>
    <x v="5"/>
    <x v="1"/>
    <x v="0"/>
    <x v="0"/>
  </r>
  <r>
    <n v="10382"/>
    <s v="Carnarvon Tigers"/>
    <x v="4"/>
    <x v="48"/>
    <n v="36.5"/>
    <n v="9"/>
    <s v="Ernst Handel"/>
    <x v="9"/>
    <x v="6"/>
    <d v="2015-01-13T00:00:00"/>
    <n v="450"/>
    <n v="328.5"/>
    <x v="1"/>
    <x v="5"/>
    <x v="1"/>
    <x v="0"/>
    <x v="0"/>
  </r>
  <r>
    <n v="10382"/>
    <s v="Chef Anton's Gumbo Mix"/>
    <x v="3"/>
    <x v="23"/>
    <n v="14.45"/>
    <n v="32"/>
    <s v="Ernst Handel"/>
    <x v="9"/>
    <x v="6"/>
    <d v="2015-01-13T00:00:00"/>
    <n v="544"/>
    <n v="462.4"/>
    <x v="1"/>
    <x v="5"/>
    <x v="2"/>
    <x v="0"/>
    <x v="0"/>
  </r>
  <r>
    <n v="10382"/>
    <s v="Longlife Tofu"/>
    <x v="2"/>
    <x v="15"/>
    <n v="6.32"/>
    <n v="50"/>
    <s v="Ernst Handel"/>
    <x v="9"/>
    <x v="6"/>
    <d v="2015-01-13T00:00:00"/>
    <n v="400"/>
    <n v="316"/>
    <x v="1"/>
    <x v="5"/>
    <x v="0"/>
    <x v="0"/>
    <x v="0"/>
  </r>
  <r>
    <n v="10383"/>
    <s v="Konbu"/>
    <x v="4"/>
    <x v="38"/>
    <n v="3.5999999999999996"/>
    <n v="20"/>
    <s v="Around the Horn"/>
    <x v="45"/>
    <x v="13"/>
    <d v="2015-01-16T00:00:00"/>
    <n v="96"/>
    <n v="72"/>
    <x v="1"/>
    <x v="5"/>
    <x v="1"/>
    <x v="0"/>
    <x v="0"/>
  </r>
  <r>
    <n v="10383"/>
    <s v="Valkoinen suklaa"/>
    <x v="5"/>
    <x v="60"/>
    <n v="8.4500000000000011"/>
    <n v="15"/>
    <s v="Around the Horn"/>
    <x v="45"/>
    <x v="13"/>
    <d v="2015-01-16T00:00:00"/>
    <n v="195"/>
    <n v="126.75000000000001"/>
    <x v="1"/>
    <x v="5"/>
    <x v="2"/>
    <x v="0"/>
    <x v="0"/>
  </r>
  <r>
    <n v="10383"/>
    <s v="Gnocchi di nonna Alice"/>
    <x v="0"/>
    <x v="29"/>
    <n v="24.015999999999998"/>
    <n v="20"/>
    <s v="Around the Horn"/>
    <x v="45"/>
    <x v="13"/>
    <d v="2015-01-16T00:00:00"/>
    <n v="608"/>
    <n v="480.31999999999994"/>
    <x v="1"/>
    <x v="5"/>
    <x v="0"/>
    <x v="0"/>
    <x v="0"/>
  </r>
  <r>
    <n v="10384"/>
    <s v="Sir Rodney's Marmalade"/>
    <x v="5"/>
    <x v="8"/>
    <n v="42.767999999999994"/>
    <n v="28"/>
    <s v="Berglunds snabbköp"/>
    <x v="23"/>
    <x v="9"/>
    <d v="2015-01-16T00:00:00"/>
    <n v="1814.3999999999999"/>
    <n v="1197.5039999999999"/>
    <x v="1"/>
    <x v="5"/>
    <x v="2"/>
    <x v="0"/>
    <x v="0"/>
  </r>
  <r>
    <n v="10384"/>
    <s v="Camembert Pierrot"/>
    <x v="1"/>
    <x v="10"/>
    <n v="20.399999999999999"/>
    <n v="15"/>
    <s v="Berglunds snabbköp"/>
    <x v="23"/>
    <x v="9"/>
    <d v="2015-01-16T00:00:00"/>
    <n v="408"/>
    <n v="306"/>
    <x v="1"/>
    <x v="5"/>
    <x v="1"/>
    <x v="0"/>
    <x v="0"/>
  </r>
  <r>
    <n v="10385"/>
    <s v="Uncle Bob's Organic Dried Pears"/>
    <x v="2"/>
    <x v="28"/>
    <n v="18.96"/>
    <n v="10"/>
    <s v="Split Rail Beer &amp; Ale"/>
    <x v="19"/>
    <x v="8"/>
    <d v="2015-01-17T00:00:00"/>
    <n v="240"/>
    <n v="189.60000000000002"/>
    <x v="1"/>
    <x v="5"/>
    <x v="0"/>
    <x v="2"/>
    <x v="1"/>
  </r>
  <r>
    <n v="10385"/>
    <s v="Camembert Pierrot"/>
    <x v="1"/>
    <x v="10"/>
    <n v="20.399999999999999"/>
    <n v="20"/>
    <s v="Split Rail Beer &amp; Ale"/>
    <x v="19"/>
    <x v="8"/>
    <d v="2015-01-17T00:00:00"/>
    <n v="544"/>
    <n v="408"/>
    <x v="1"/>
    <x v="5"/>
    <x v="1"/>
    <x v="2"/>
    <x v="1"/>
  </r>
  <r>
    <n v="10385"/>
    <s v="Scottish Longbreads"/>
    <x v="5"/>
    <x v="13"/>
    <n v="6.7999999999999989"/>
    <n v="8"/>
    <s v="Split Rail Beer &amp; Ale"/>
    <x v="19"/>
    <x v="8"/>
    <d v="2015-01-17T00:00:00"/>
    <n v="80"/>
    <n v="54.399999999999991"/>
    <x v="1"/>
    <x v="5"/>
    <x v="2"/>
    <x v="2"/>
    <x v="1"/>
  </r>
  <r>
    <n v="10386"/>
    <s v="Guaraná Fantástica"/>
    <x v="6"/>
    <x v="16"/>
    <n v="3.3120000000000003"/>
    <n v="15"/>
    <s v="Familia Arquibaldo"/>
    <x v="29"/>
    <x v="2"/>
    <d v="2015-01-18T00:00:00"/>
    <n v="54"/>
    <n v="49.680000000000007"/>
    <x v="1"/>
    <x v="5"/>
    <x v="3"/>
    <x v="1"/>
    <x v="1"/>
  </r>
  <r>
    <n v="10386"/>
    <s v="Sasquatch Ale"/>
    <x v="6"/>
    <x v="44"/>
    <n v="10.192"/>
    <n v="10"/>
    <s v="Familia Arquibaldo"/>
    <x v="29"/>
    <x v="2"/>
    <d v="2015-01-18T00:00:00"/>
    <n v="112"/>
    <n v="101.92"/>
    <x v="1"/>
    <x v="5"/>
    <x v="3"/>
    <x v="1"/>
    <x v="1"/>
  </r>
  <r>
    <n v="10387"/>
    <s v="Guaraná Fantástica"/>
    <x v="6"/>
    <x v="16"/>
    <n v="3.24"/>
    <n v="15"/>
    <s v="Santé Gourmet"/>
    <x v="51"/>
    <x v="19"/>
    <d v="2015-01-18T00:00:00"/>
    <n v="54"/>
    <n v="48.6"/>
    <x v="1"/>
    <x v="5"/>
    <x v="3"/>
    <x v="0"/>
    <x v="0"/>
  </r>
  <r>
    <n v="10387"/>
    <s v="Rössle Sauerkraut"/>
    <x v="2"/>
    <x v="39"/>
    <n v="29.484000000000002"/>
    <n v="6"/>
    <s v="Santé Gourmet"/>
    <x v="51"/>
    <x v="19"/>
    <d v="2015-01-18T00:00:00"/>
    <n v="218.39999999999998"/>
    <n v="176.904"/>
    <x v="1"/>
    <x v="5"/>
    <x v="0"/>
    <x v="0"/>
    <x v="0"/>
  </r>
  <r>
    <n v="10387"/>
    <s v="Raclette Courdavault"/>
    <x v="1"/>
    <x v="17"/>
    <n v="35.200000000000003"/>
    <n v="12"/>
    <s v="Santé Gourmet"/>
    <x v="51"/>
    <x v="19"/>
    <d v="2015-01-18T00:00:00"/>
    <n v="528"/>
    <n v="422.40000000000003"/>
    <x v="1"/>
    <x v="5"/>
    <x v="1"/>
    <x v="0"/>
    <x v="0"/>
  </r>
  <r>
    <n v="10387"/>
    <s v="Fløtemysost"/>
    <x v="1"/>
    <x v="37"/>
    <n v="14.447999999999999"/>
    <n v="15"/>
    <s v="Santé Gourmet"/>
    <x v="51"/>
    <x v="19"/>
    <d v="2015-01-18T00:00:00"/>
    <n v="258"/>
    <n v="216.71999999999997"/>
    <x v="1"/>
    <x v="5"/>
    <x v="1"/>
    <x v="0"/>
    <x v="0"/>
  </r>
  <r>
    <n v="10388"/>
    <s v="Røgede sild"/>
    <x v="4"/>
    <x v="57"/>
    <n v="6.0039999999999996"/>
    <n v="15"/>
    <s v="Seven Seas Imports"/>
    <x v="28"/>
    <x v="13"/>
    <d v="2015-01-19T00:00:00"/>
    <n v="114"/>
    <n v="90.059999999999988"/>
    <x v="1"/>
    <x v="5"/>
    <x v="1"/>
    <x v="0"/>
    <x v="0"/>
  </r>
  <r>
    <n v="10388"/>
    <s v="Perth Pasties"/>
    <x v="7"/>
    <x v="20"/>
    <n v="21.484000000000002"/>
    <n v="40"/>
    <s v="Seven Seas Imports"/>
    <x v="28"/>
    <x v="13"/>
    <d v="2015-01-19T00:00:00"/>
    <n v="1048"/>
    <n v="859.36000000000013"/>
    <x v="1"/>
    <x v="5"/>
    <x v="3"/>
    <x v="0"/>
    <x v="0"/>
  </r>
  <r>
    <n v="10388"/>
    <s v="Filo Mix"/>
    <x v="0"/>
    <x v="54"/>
    <n v="4.3679999999999994"/>
    <n v="20"/>
    <s v="Seven Seas Imports"/>
    <x v="28"/>
    <x v="13"/>
    <d v="2015-01-19T00:00:00"/>
    <n v="112"/>
    <n v="87.359999999999985"/>
    <x v="1"/>
    <x v="5"/>
    <x v="0"/>
    <x v="0"/>
    <x v="0"/>
  </r>
  <r>
    <n v="10389"/>
    <s v="Ikura"/>
    <x v="4"/>
    <x v="36"/>
    <n v="19.840000000000003"/>
    <n v="16"/>
    <s v="Bottom-Dollar Markets"/>
    <x v="52"/>
    <x v="16"/>
    <d v="2015-01-20T00:00:00"/>
    <n v="396.8"/>
    <n v="317.44000000000005"/>
    <x v="1"/>
    <x v="5"/>
    <x v="1"/>
    <x v="2"/>
    <x v="1"/>
  </r>
  <r>
    <n v="10389"/>
    <s v="Pâté chinois"/>
    <x v="7"/>
    <x v="14"/>
    <n v="14.591999999999999"/>
    <n v="15"/>
    <s v="Bottom-Dollar Markets"/>
    <x v="52"/>
    <x v="16"/>
    <d v="2015-01-20T00:00:00"/>
    <n v="288"/>
    <n v="218.88"/>
    <x v="1"/>
    <x v="5"/>
    <x v="3"/>
    <x v="2"/>
    <x v="1"/>
  </r>
  <r>
    <n v="10389"/>
    <s v="Tarte au sucre"/>
    <x v="5"/>
    <x v="26"/>
    <n v="26.791999999999998"/>
    <n v="20"/>
    <s v="Bottom-Dollar Markets"/>
    <x v="52"/>
    <x v="16"/>
    <d v="2015-01-20T00:00:00"/>
    <n v="788"/>
    <n v="535.83999999999992"/>
    <x v="1"/>
    <x v="5"/>
    <x v="2"/>
    <x v="2"/>
    <x v="1"/>
  </r>
  <r>
    <n v="10389"/>
    <s v="Outback Lager"/>
    <x v="6"/>
    <x v="27"/>
    <n v="11.040000000000001"/>
    <n v="30"/>
    <s v="Bottom-Dollar Markets"/>
    <x v="52"/>
    <x v="16"/>
    <d v="2015-01-20T00:00:00"/>
    <n v="360"/>
    <n v="331.20000000000005"/>
    <x v="1"/>
    <x v="5"/>
    <x v="3"/>
    <x v="2"/>
    <x v="1"/>
  </r>
  <r>
    <n v="10390"/>
    <s v="Steeleye Stout"/>
    <x v="6"/>
    <x v="12"/>
    <n v="13.248000000000001"/>
    <n v="40"/>
    <s v="Ernst Handel"/>
    <x v="9"/>
    <x v="6"/>
    <d v="2015-01-23T00:00:00"/>
    <n v="576"/>
    <n v="529.92000000000007"/>
    <x v="1"/>
    <x v="5"/>
    <x v="3"/>
    <x v="0"/>
    <x v="0"/>
  </r>
  <r>
    <n v="10390"/>
    <s v="Spegesild"/>
    <x v="4"/>
    <x v="45"/>
    <n v="7.2959999999999994"/>
    <n v="45"/>
    <s v="Ernst Handel"/>
    <x v="9"/>
    <x v="6"/>
    <d v="2015-01-23T00:00:00"/>
    <n v="432"/>
    <n v="328.32"/>
    <x v="1"/>
    <x v="5"/>
    <x v="1"/>
    <x v="0"/>
    <x v="0"/>
  </r>
  <r>
    <n v="10390"/>
    <s v="Gorgonzola Telino"/>
    <x v="1"/>
    <x v="13"/>
    <n v="7.5"/>
    <n v="60"/>
    <s v="Ernst Handel"/>
    <x v="9"/>
    <x v="6"/>
    <d v="2015-01-23T00:00:00"/>
    <n v="600"/>
    <n v="450"/>
    <x v="1"/>
    <x v="5"/>
    <x v="1"/>
    <x v="0"/>
    <x v="0"/>
  </r>
  <r>
    <n v="10390"/>
    <s v="Mozzarella di Giovanni"/>
    <x v="1"/>
    <x v="34"/>
    <n v="23.63"/>
    <n v="24"/>
    <s v="Ernst Handel"/>
    <x v="9"/>
    <x v="6"/>
    <d v="2015-01-23T00:00:00"/>
    <n v="667.2"/>
    <n v="567.12"/>
    <x v="1"/>
    <x v="5"/>
    <x v="1"/>
    <x v="0"/>
    <x v="0"/>
  </r>
  <r>
    <n v="10391"/>
    <s v="Konbu"/>
    <x v="4"/>
    <x v="38"/>
    <n v="3.7919999999999998"/>
    <n v="18"/>
    <s v="Drachenblut Delikatessen"/>
    <x v="46"/>
    <x v="1"/>
    <d v="2015-01-23T00:00:00"/>
    <n v="86.399999999999991"/>
    <n v="68.256"/>
    <x v="1"/>
    <x v="5"/>
    <x v="1"/>
    <x v="0"/>
    <x v="0"/>
  </r>
  <r>
    <n v="10392"/>
    <s v="Gudbrandsdalsost"/>
    <x v="1"/>
    <x v="49"/>
    <n v="22.176000000000002"/>
    <n v="50"/>
    <s v="Piccolo und mehr"/>
    <x v="44"/>
    <x v="6"/>
    <d v="2015-01-24T00:00:00"/>
    <n v="1440"/>
    <n v="1108.8000000000002"/>
    <x v="1"/>
    <x v="5"/>
    <x v="1"/>
    <x v="0"/>
    <x v="0"/>
  </r>
  <r>
    <n v="10393"/>
    <s v="Gorgonzola Telino"/>
    <x v="1"/>
    <x v="13"/>
    <n v="7.7"/>
    <n v="32"/>
    <s v="Save-a-lot Markets"/>
    <x v="38"/>
    <x v="8"/>
    <d v="2015-01-25T00:00:00"/>
    <n v="320"/>
    <n v="246.4"/>
    <x v="1"/>
    <x v="5"/>
    <x v="1"/>
    <x v="2"/>
    <x v="1"/>
  </r>
  <r>
    <n v="10393"/>
    <s v="Chang"/>
    <x v="6"/>
    <x v="18"/>
    <n v="13.984"/>
    <n v="25"/>
    <s v="Save-a-lot Markets"/>
    <x v="38"/>
    <x v="8"/>
    <d v="2015-01-25T00:00:00"/>
    <n v="380"/>
    <n v="349.6"/>
    <x v="1"/>
    <x v="5"/>
    <x v="3"/>
    <x v="2"/>
    <x v="1"/>
  </r>
  <r>
    <n v="10393"/>
    <s v="Tofu"/>
    <x v="2"/>
    <x v="3"/>
    <n v="14.136000000000001"/>
    <n v="42"/>
    <s v="Save-a-lot Markets"/>
    <x v="38"/>
    <x v="8"/>
    <d v="2015-01-25T00:00:00"/>
    <n v="781.2"/>
    <n v="593.71199999999999"/>
    <x v="1"/>
    <x v="5"/>
    <x v="0"/>
    <x v="2"/>
    <x v="1"/>
  </r>
  <r>
    <n v="10393"/>
    <s v="NuNuCa Nuß-Nougat-Creme"/>
    <x v="5"/>
    <x v="44"/>
    <n v="7.3919999999999986"/>
    <n v="7"/>
    <s v="Save-a-lot Markets"/>
    <x v="38"/>
    <x v="8"/>
    <d v="2015-01-25T00:00:00"/>
    <n v="78.399999999999991"/>
    <n v="51.743999999999993"/>
    <x v="1"/>
    <x v="5"/>
    <x v="2"/>
    <x v="2"/>
    <x v="1"/>
  </r>
  <r>
    <n v="10393"/>
    <s v="Gumbär Gummibärchen"/>
    <x v="5"/>
    <x v="56"/>
    <n v="16.931999999999999"/>
    <n v="70"/>
    <s v="Save-a-lot Markets"/>
    <x v="38"/>
    <x v="8"/>
    <d v="2015-01-25T00:00:00"/>
    <n v="1743"/>
    <n v="1185.24"/>
    <x v="1"/>
    <x v="5"/>
    <x v="2"/>
    <x v="2"/>
    <x v="1"/>
  </r>
  <r>
    <n v="10394"/>
    <s v="Tarte au sucre"/>
    <x v="5"/>
    <x v="26"/>
    <n v="27.58"/>
    <n v="10"/>
    <s v="Hungry Coyote Import Store"/>
    <x v="50"/>
    <x v="8"/>
    <d v="2015-01-25T00:00:00"/>
    <n v="394"/>
    <n v="275.79999999999995"/>
    <x v="1"/>
    <x v="5"/>
    <x v="2"/>
    <x v="2"/>
    <x v="1"/>
  </r>
  <r>
    <n v="10394"/>
    <s v="Konbu"/>
    <x v="4"/>
    <x v="38"/>
    <n v="3.552"/>
    <n v="10"/>
    <s v="Hungry Coyote Import Store"/>
    <x v="50"/>
    <x v="8"/>
    <d v="2015-01-25T00:00:00"/>
    <n v="48"/>
    <n v="35.520000000000003"/>
    <x v="1"/>
    <x v="5"/>
    <x v="1"/>
    <x v="2"/>
    <x v="1"/>
  </r>
  <r>
    <n v="10395"/>
    <s v="Spegesild"/>
    <x v="4"/>
    <x v="45"/>
    <n v="7.68"/>
    <n v="28"/>
    <s v="HILARIÓN-Abastos"/>
    <x v="8"/>
    <x v="5"/>
    <d v="2015-01-26T00:00:00"/>
    <n v="268.8"/>
    <n v="215.04"/>
    <x v="1"/>
    <x v="5"/>
    <x v="1"/>
    <x v="1"/>
    <x v="1"/>
  </r>
  <r>
    <n v="10395"/>
    <s v="Perth Pasties"/>
    <x v="7"/>
    <x v="20"/>
    <n v="20.436"/>
    <n v="70"/>
    <s v="HILARIÓN-Abastos"/>
    <x v="8"/>
    <x v="5"/>
    <d v="2015-01-26T00:00:00"/>
    <n v="1834"/>
    <n v="1430.52"/>
    <x v="1"/>
    <x v="5"/>
    <x v="3"/>
    <x v="1"/>
    <x v="1"/>
  </r>
  <r>
    <n v="10395"/>
    <s v="Gudbrandsdalsost"/>
    <x v="1"/>
    <x v="49"/>
    <n v="23.616000000000003"/>
    <n v="8"/>
    <s v="HILARIÓN-Abastos"/>
    <x v="8"/>
    <x v="5"/>
    <d v="2015-01-26T00:00:00"/>
    <n v="230.4"/>
    <n v="188.92800000000003"/>
    <x v="1"/>
    <x v="5"/>
    <x v="1"/>
    <x v="1"/>
    <x v="1"/>
  </r>
  <r>
    <n v="10396"/>
    <s v="Mozzarella di Giovanni"/>
    <x v="1"/>
    <x v="34"/>
    <n v="23.352"/>
    <n v="21"/>
    <s v="Frankenversand"/>
    <x v="16"/>
    <x v="1"/>
    <d v="2015-01-27T00:00:00"/>
    <n v="583.80000000000007"/>
    <n v="490.392"/>
    <x v="1"/>
    <x v="5"/>
    <x v="1"/>
    <x v="0"/>
    <x v="0"/>
  </r>
  <r>
    <n v="10396"/>
    <s v="Tunnbröd"/>
    <x v="0"/>
    <x v="58"/>
    <n v="5.7600000000000007"/>
    <n v="40"/>
    <s v="Frankenversand"/>
    <x v="16"/>
    <x v="1"/>
    <d v="2015-01-27T00:00:00"/>
    <n v="288"/>
    <n v="230.40000000000003"/>
    <x v="1"/>
    <x v="5"/>
    <x v="0"/>
    <x v="0"/>
    <x v="0"/>
  </r>
  <r>
    <n v="10396"/>
    <s v="Fløtemysost"/>
    <x v="1"/>
    <x v="37"/>
    <n v="14.104000000000001"/>
    <n v="60"/>
    <s v="Frankenversand"/>
    <x v="16"/>
    <x v="1"/>
    <d v="2015-01-27T00:00:00"/>
    <n v="1032"/>
    <n v="846.24"/>
    <x v="1"/>
    <x v="5"/>
    <x v="1"/>
    <x v="0"/>
    <x v="0"/>
  </r>
  <r>
    <n v="10397"/>
    <s v="Sir Rodney's Scones"/>
    <x v="5"/>
    <x v="15"/>
    <n v="5.6"/>
    <n v="10"/>
    <s v="Princesa Isabel Vinhos"/>
    <x v="39"/>
    <x v="15"/>
    <d v="2015-01-27T00:00:00"/>
    <n v="80"/>
    <n v="56"/>
    <x v="1"/>
    <x v="5"/>
    <x v="2"/>
    <x v="3"/>
    <x v="0"/>
  </r>
  <r>
    <n v="10397"/>
    <s v="Manjimup Dried Apples"/>
    <x v="2"/>
    <x v="4"/>
    <n v="32.647999999999996"/>
    <n v="18"/>
    <s v="Princesa Isabel Vinhos"/>
    <x v="39"/>
    <x v="15"/>
    <d v="2015-01-27T00:00:00"/>
    <n v="763.19999999999993"/>
    <n v="587.66399999999999"/>
    <x v="1"/>
    <x v="5"/>
    <x v="0"/>
    <x v="3"/>
    <x v="0"/>
  </r>
  <r>
    <n v="10398"/>
    <s v="Steeleye Stout"/>
    <x v="6"/>
    <x v="12"/>
    <n v="12.96"/>
    <n v="30"/>
    <s v="Save-a-lot Markets"/>
    <x v="38"/>
    <x v="8"/>
    <d v="2015-01-30T00:00:00"/>
    <n v="432"/>
    <n v="388.8"/>
    <x v="1"/>
    <x v="5"/>
    <x v="3"/>
    <x v="2"/>
    <x v="1"/>
  </r>
  <r>
    <n v="10398"/>
    <s v="Pâté chinois"/>
    <x v="7"/>
    <x v="14"/>
    <n v="14.591999999999999"/>
    <n v="120"/>
    <s v="Save-a-lot Markets"/>
    <x v="38"/>
    <x v="8"/>
    <d v="2015-01-30T00:00:00"/>
    <n v="2304"/>
    <n v="1751.04"/>
    <x v="1"/>
    <x v="5"/>
    <x v="3"/>
    <x v="2"/>
    <x v="1"/>
  </r>
  <r>
    <n v="10399"/>
    <s v="Original Frankfurter grüne Soße"/>
    <x v="3"/>
    <x v="21"/>
    <n v="8.0080000000000009"/>
    <n v="14"/>
    <s v="Vaffeljernet"/>
    <x v="48"/>
    <x v="17"/>
    <d v="2015-01-31T00:00:00"/>
    <n v="145.6"/>
    <n v="112.11200000000001"/>
    <x v="1"/>
    <x v="5"/>
    <x v="2"/>
    <x v="0"/>
    <x v="0"/>
  </r>
  <r>
    <n v="10399"/>
    <s v="Scottish Longbreads"/>
    <x v="5"/>
    <x v="13"/>
    <n v="6.7999999999999989"/>
    <n v="60"/>
    <s v="Vaffeljernet"/>
    <x v="48"/>
    <x v="17"/>
    <d v="2015-01-31T00:00:00"/>
    <n v="600"/>
    <n v="407.99999999999994"/>
    <x v="1"/>
    <x v="5"/>
    <x v="2"/>
    <x v="0"/>
    <x v="0"/>
  </r>
  <r>
    <n v="10399"/>
    <s v="Fløtemysost"/>
    <x v="1"/>
    <x v="37"/>
    <n v="14.275999999999998"/>
    <n v="30"/>
    <s v="Vaffeljernet"/>
    <x v="48"/>
    <x v="17"/>
    <d v="2015-01-31T00:00:00"/>
    <n v="516"/>
    <n v="428.27999999999992"/>
    <x v="1"/>
    <x v="5"/>
    <x v="1"/>
    <x v="0"/>
    <x v="0"/>
  </r>
  <r>
    <n v="10399"/>
    <s v="Lakkalikööri"/>
    <x v="6"/>
    <x v="12"/>
    <n v="13.104000000000001"/>
    <n v="35"/>
    <s v="Vaffeljernet"/>
    <x v="48"/>
    <x v="17"/>
    <d v="2015-01-31T00:00:00"/>
    <n v="504"/>
    <n v="458.64000000000004"/>
    <x v="1"/>
    <x v="5"/>
    <x v="3"/>
    <x v="0"/>
    <x v="0"/>
  </r>
  <r>
    <n v="10400"/>
    <s v="Maxilaku"/>
    <x v="5"/>
    <x v="11"/>
    <n v="11.2"/>
    <n v="30"/>
    <s v="Eastern Connection"/>
    <x v="28"/>
    <x v="13"/>
    <d v="2015-02-01T00:00:00"/>
    <n v="480"/>
    <n v="336"/>
    <x v="1"/>
    <x v="6"/>
    <x v="2"/>
    <x v="0"/>
    <x v="0"/>
  </r>
  <r>
    <n v="10400"/>
    <s v="Steeleye Stout"/>
    <x v="6"/>
    <x v="12"/>
    <n v="13.104000000000001"/>
    <n v="35"/>
    <s v="Eastern Connection"/>
    <x v="28"/>
    <x v="13"/>
    <d v="2015-02-01T00:00:00"/>
    <n v="504"/>
    <n v="458.64000000000004"/>
    <x v="1"/>
    <x v="6"/>
    <x v="3"/>
    <x v="0"/>
    <x v="0"/>
  </r>
  <r>
    <n v="10400"/>
    <s v="Thüringer Rostbratwurst"/>
    <x v="7"/>
    <x v="33"/>
    <n v="81.180000000000007"/>
    <n v="21"/>
    <s v="Eastern Connection"/>
    <x v="28"/>
    <x v="13"/>
    <d v="2015-02-01T00:00:00"/>
    <n v="2079"/>
    <n v="1704.7800000000002"/>
    <x v="1"/>
    <x v="6"/>
    <x v="3"/>
    <x v="0"/>
    <x v="0"/>
  </r>
  <r>
    <n v="10401"/>
    <s v="Nord-Ost Matjeshering"/>
    <x v="4"/>
    <x v="30"/>
    <n v="16.974"/>
    <n v="18"/>
    <s v="Rattlesnake Canyon Grocery"/>
    <x v="12"/>
    <x v="8"/>
    <d v="2015-02-01T00:00:00"/>
    <n v="372.59999999999997"/>
    <n v="305.53199999999998"/>
    <x v="1"/>
    <x v="6"/>
    <x v="1"/>
    <x v="2"/>
    <x v="1"/>
  </r>
  <r>
    <n v="10401"/>
    <s v="Gnocchi di nonna Alice"/>
    <x v="0"/>
    <x v="29"/>
    <n v="22.799999999999997"/>
    <n v="70"/>
    <s v="Rattlesnake Canyon Grocery"/>
    <x v="12"/>
    <x v="8"/>
    <d v="2015-02-01T00:00:00"/>
    <n v="2128"/>
    <n v="1595.9999999999998"/>
    <x v="1"/>
    <x v="6"/>
    <x v="0"/>
    <x v="2"/>
    <x v="1"/>
  </r>
  <r>
    <n v="10401"/>
    <s v="Louisiana Fiery Hot Pepper Sauce"/>
    <x v="3"/>
    <x v="5"/>
    <n v="14.112"/>
    <n v="20"/>
    <s v="Rattlesnake Canyon Grocery"/>
    <x v="12"/>
    <x v="8"/>
    <d v="2015-02-01T00:00:00"/>
    <n v="336"/>
    <n v="282.24"/>
    <x v="1"/>
    <x v="6"/>
    <x v="2"/>
    <x v="2"/>
    <x v="1"/>
  </r>
  <r>
    <n v="10401"/>
    <s v="Fløtemysost"/>
    <x v="1"/>
    <x v="37"/>
    <n v="13.932"/>
    <n v="60"/>
    <s v="Rattlesnake Canyon Grocery"/>
    <x v="12"/>
    <x v="8"/>
    <d v="2015-02-01T00:00:00"/>
    <n v="1032"/>
    <n v="835.92000000000007"/>
    <x v="1"/>
    <x v="6"/>
    <x v="1"/>
    <x v="2"/>
    <x v="1"/>
  </r>
  <r>
    <n v="10402"/>
    <s v="Vegie-spread"/>
    <x v="3"/>
    <x v="22"/>
    <n v="25.974"/>
    <n v="65"/>
    <s v="Ernst Handel"/>
    <x v="9"/>
    <x v="6"/>
    <d v="2015-02-02T00:00:00"/>
    <n v="2281.5"/>
    <n v="1688.31"/>
    <x v="1"/>
    <x v="6"/>
    <x v="2"/>
    <x v="0"/>
    <x v="0"/>
  </r>
  <r>
    <n v="10402"/>
    <s v="Tunnbröd"/>
    <x v="0"/>
    <x v="58"/>
    <n v="5.4720000000000004"/>
    <n v="60"/>
    <s v="Ernst Handel"/>
    <x v="9"/>
    <x v="6"/>
    <d v="2015-02-02T00:00:00"/>
    <n v="432"/>
    <n v="328.32000000000005"/>
    <x v="1"/>
    <x v="6"/>
    <x v="0"/>
    <x v="0"/>
    <x v="0"/>
  </r>
  <r>
    <n v="10403"/>
    <s v="Pavlova"/>
    <x v="5"/>
    <x v="19"/>
    <n v="9.5909999999999993"/>
    <n v="21"/>
    <s v="Ernst Handel"/>
    <x v="9"/>
    <x v="6"/>
    <d v="2015-02-03T00:00:00"/>
    <n v="291.90000000000003"/>
    <n v="201.41099999999997"/>
    <x v="1"/>
    <x v="6"/>
    <x v="2"/>
    <x v="0"/>
    <x v="0"/>
  </r>
  <r>
    <n v="10403"/>
    <s v="Chocolade"/>
    <x v="5"/>
    <x v="61"/>
    <n v="6.9359999999999991"/>
    <n v="70"/>
    <s v="Ernst Handel"/>
    <x v="9"/>
    <x v="6"/>
    <d v="2015-02-03T00:00:00"/>
    <n v="714"/>
    <n v="485.51999999999992"/>
    <x v="1"/>
    <x v="6"/>
    <x v="2"/>
    <x v="0"/>
    <x v="0"/>
  </r>
  <r>
    <n v="10404"/>
    <s v="Gumbär Gummibärchen"/>
    <x v="5"/>
    <x v="56"/>
    <n v="16.682999999999996"/>
    <n v="30"/>
    <s v="Magazzini Alimentari Riuniti"/>
    <x v="21"/>
    <x v="11"/>
    <d v="2015-02-03T00:00:00"/>
    <n v="747"/>
    <n v="500.4899999999999"/>
    <x v="1"/>
    <x v="6"/>
    <x v="2"/>
    <x v="3"/>
    <x v="0"/>
  </r>
  <r>
    <n v="10404"/>
    <s v="Singaporean Hokkien Fried Mee"/>
    <x v="0"/>
    <x v="44"/>
    <n v="9.0719999999999992"/>
    <n v="40"/>
    <s v="Magazzini Alimentari Riuniti"/>
    <x v="21"/>
    <x v="11"/>
    <d v="2015-02-03T00:00:00"/>
    <n v="448"/>
    <n v="362.88"/>
    <x v="1"/>
    <x v="6"/>
    <x v="0"/>
    <x v="3"/>
    <x v="0"/>
  </r>
  <r>
    <n v="10404"/>
    <s v="Maxilaku"/>
    <x v="5"/>
    <x v="11"/>
    <n v="10.879999999999999"/>
    <n v="30"/>
    <s v="Magazzini Alimentari Riuniti"/>
    <x v="21"/>
    <x v="11"/>
    <d v="2015-02-03T00:00:00"/>
    <n v="480"/>
    <n v="326.39999999999998"/>
    <x v="1"/>
    <x v="6"/>
    <x v="2"/>
    <x v="3"/>
    <x v="0"/>
  </r>
  <r>
    <n v="10405"/>
    <s v="Aniseed Syrup"/>
    <x v="3"/>
    <x v="15"/>
    <n v="5.84"/>
    <n v="50"/>
    <s v="LINO-Delicateses"/>
    <x v="53"/>
    <x v="5"/>
    <d v="2015-02-06T00:00:00"/>
    <n v="400"/>
    <n v="292"/>
    <x v="1"/>
    <x v="6"/>
    <x v="2"/>
    <x v="1"/>
    <x v="1"/>
  </r>
  <r>
    <n v="10406"/>
    <s v="Inlagd Sill"/>
    <x v="4"/>
    <x v="18"/>
    <n v="11.247999999999999"/>
    <n v="5"/>
    <s v="Queen Cozinha"/>
    <x v="29"/>
    <x v="2"/>
    <d v="2015-02-07T00:00:00"/>
    <n v="76"/>
    <n v="56.239999999999995"/>
    <x v="1"/>
    <x v="6"/>
    <x v="1"/>
    <x v="1"/>
    <x v="1"/>
  </r>
  <r>
    <n v="10406"/>
    <s v="Rössle Sauerkraut"/>
    <x v="2"/>
    <x v="39"/>
    <n v="28.756"/>
    <n v="42"/>
    <s v="Queen Cozinha"/>
    <x v="29"/>
    <x v="2"/>
    <d v="2015-02-07T00:00:00"/>
    <n v="1528.8"/>
    <n v="1207.752"/>
    <x v="1"/>
    <x v="6"/>
    <x v="0"/>
    <x v="1"/>
    <x v="1"/>
  </r>
  <r>
    <n v="10406"/>
    <s v="Sir Rodney's Scones"/>
    <x v="5"/>
    <x v="15"/>
    <n v="5.4399999999999995"/>
    <n v="30"/>
    <s v="Queen Cozinha"/>
    <x v="29"/>
    <x v="2"/>
    <d v="2015-02-07T00:00:00"/>
    <n v="240"/>
    <n v="163.19999999999999"/>
    <x v="1"/>
    <x v="6"/>
    <x v="2"/>
    <x v="1"/>
    <x v="1"/>
  </r>
  <r>
    <n v="10406"/>
    <s v="Chai"/>
    <x v="6"/>
    <x v="12"/>
    <n v="12.96"/>
    <n v="10"/>
    <s v="Queen Cozinha"/>
    <x v="29"/>
    <x v="2"/>
    <d v="2015-02-07T00:00:00"/>
    <n v="144"/>
    <n v="129.60000000000002"/>
    <x v="1"/>
    <x v="6"/>
    <x v="3"/>
    <x v="1"/>
    <x v="1"/>
  </r>
  <r>
    <n v="10406"/>
    <s v="Boston Crab Meat"/>
    <x v="4"/>
    <x v="32"/>
    <n v="11.465999999999999"/>
    <n v="2"/>
    <s v="Queen Cozinha"/>
    <x v="29"/>
    <x v="2"/>
    <d v="2015-02-07T00:00:00"/>
    <n v="29.4"/>
    <n v="22.931999999999999"/>
    <x v="1"/>
    <x v="6"/>
    <x v="1"/>
    <x v="1"/>
    <x v="1"/>
  </r>
  <r>
    <n v="10407"/>
    <s v="Queso Cabrales"/>
    <x v="1"/>
    <x v="5"/>
    <n v="12.768000000000001"/>
    <n v="30"/>
    <s v="Ottilies Käseladen"/>
    <x v="11"/>
    <x v="1"/>
    <d v="2015-02-07T00:00:00"/>
    <n v="504"/>
    <n v="383.04"/>
    <x v="1"/>
    <x v="6"/>
    <x v="1"/>
    <x v="0"/>
    <x v="0"/>
  </r>
  <r>
    <n v="10407"/>
    <s v="Gudbrandsdalsost"/>
    <x v="1"/>
    <x v="49"/>
    <n v="24.192"/>
    <n v="15"/>
    <s v="Ottilies Käseladen"/>
    <x v="11"/>
    <x v="1"/>
    <d v="2015-02-07T00:00:00"/>
    <n v="432"/>
    <n v="362.88"/>
    <x v="1"/>
    <x v="6"/>
    <x v="1"/>
    <x v="0"/>
    <x v="0"/>
  </r>
  <r>
    <n v="10407"/>
    <s v="Fløtemysost"/>
    <x v="1"/>
    <x v="37"/>
    <n v="12.899999999999999"/>
    <n v="15"/>
    <s v="Ottilies Käseladen"/>
    <x v="11"/>
    <x v="1"/>
    <d v="2015-02-07T00:00:00"/>
    <n v="258"/>
    <n v="193.49999999999997"/>
    <x v="1"/>
    <x v="6"/>
    <x v="1"/>
    <x v="0"/>
    <x v="0"/>
  </r>
  <r>
    <n v="10408"/>
    <s v="Tarte au sucre"/>
    <x v="5"/>
    <x v="26"/>
    <n v="26.791999999999998"/>
    <n v="35"/>
    <s v="Folies gourmandes"/>
    <x v="54"/>
    <x v="0"/>
    <d v="2015-02-08T00:00:00"/>
    <n v="1379"/>
    <n v="937.71999999999991"/>
    <x v="1"/>
    <x v="6"/>
    <x v="2"/>
    <x v="0"/>
    <x v="0"/>
  </r>
  <r>
    <n v="10408"/>
    <s v="Gravad lax"/>
    <x v="4"/>
    <x v="25"/>
    <n v="16.848000000000003"/>
    <n v="10"/>
    <s v="Folies gourmandes"/>
    <x v="54"/>
    <x v="0"/>
    <d v="2015-02-08T00:00:00"/>
    <n v="208"/>
    <n v="168.48000000000002"/>
    <x v="1"/>
    <x v="6"/>
    <x v="1"/>
    <x v="0"/>
    <x v="0"/>
  </r>
  <r>
    <n v="10408"/>
    <s v="Tourtière"/>
    <x v="7"/>
    <x v="46"/>
    <n v="4.7200000000000006"/>
    <n v="6"/>
    <s v="Folies gourmandes"/>
    <x v="54"/>
    <x v="0"/>
    <d v="2015-02-08T00:00:00"/>
    <n v="35.400000000000006"/>
    <n v="28.320000000000004"/>
    <x v="1"/>
    <x v="6"/>
    <x v="3"/>
    <x v="0"/>
    <x v="0"/>
  </r>
  <r>
    <n v="10409"/>
    <s v="Tofu"/>
    <x v="2"/>
    <x v="3"/>
    <n v="15.252000000000002"/>
    <n v="12"/>
    <s v="Océano Atlántico Ltda."/>
    <x v="55"/>
    <x v="20"/>
    <d v="2015-02-09T00:00:00"/>
    <n v="223.20000000000002"/>
    <n v="183.02400000000003"/>
    <x v="1"/>
    <x v="6"/>
    <x v="0"/>
    <x v="1"/>
    <x v="1"/>
  </r>
  <r>
    <n v="10409"/>
    <s v="Sir Rodney's Scones"/>
    <x v="5"/>
    <x v="15"/>
    <n v="5.52"/>
    <n v="12"/>
    <s v="Océano Atlántico Ltda."/>
    <x v="55"/>
    <x v="20"/>
    <d v="2015-02-09T00:00:00"/>
    <n v="96"/>
    <n v="66.239999999999995"/>
    <x v="1"/>
    <x v="6"/>
    <x v="2"/>
    <x v="1"/>
    <x v="1"/>
  </r>
  <r>
    <n v="10410"/>
    <s v="Geitost"/>
    <x v="1"/>
    <x v="9"/>
    <n v="1.56"/>
    <n v="49"/>
    <s v="Bottom-Dollar Markets"/>
    <x v="52"/>
    <x v="16"/>
    <d v="2015-02-10T00:00:00"/>
    <n v="98"/>
    <n v="76.44"/>
    <x v="1"/>
    <x v="6"/>
    <x v="1"/>
    <x v="2"/>
    <x v="1"/>
  </r>
  <r>
    <n v="10410"/>
    <s v="Raclette Courdavault"/>
    <x v="1"/>
    <x v="17"/>
    <n v="35.200000000000003"/>
    <n v="16"/>
    <s v="Bottom-Dollar Markets"/>
    <x v="52"/>
    <x v="16"/>
    <d v="2015-02-10T00:00:00"/>
    <n v="704"/>
    <n v="563.20000000000005"/>
    <x v="1"/>
    <x v="6"/>
    <x v="1"/>
    <x v="2"/>
    <x v="1"/>
  </r>
  <r>
    <n v="10411"/>
    <s v="Jack's New England Clam Chowder"/>
    <x v="4"/>
    <x v="6"/>
    <n v="5.7750000000000004"/>
    <n v="25"/>
    <s v="Bottom-Dollar Markets"/>
    <x v="52"/>
    <x v="16"/>
    <d v="2015-02-10T00:00:00"/>
    <n v="192.5"/>
    <n v="144.375"/>
    <x v="1"/>
    <x v="6"/>
    <x v="1"/>
    <x v="2"/>
    <x v="1"/>
  </r>
  <r>
    <n v="10411"/>
    <s v="Gula Malacca"/>
    <x v="3"/>
    <x v="40"/>
    <n v="12.245000000000001"/>
    <n v="40"/>
    <s v="Bottom-Dollar Markets"/>
    <x v="52"/>
    <x v="16"/>
    <d v="2015-02-10T00:00:00"/>
    <n v="620"/>
    <n v="489.80000000000007"/>
    <x v="1"/>
    <x v="6"/>
    <x v="2"/>
    <x v="2"/>
    <x v="1"/>
  </r>
  <r>
    <n v="10411"/>
    <s v="Raclette Courdavault"/>
    <x v="1"/>
    <x v="17"/>
    <n v="34.760000000000005"/>
    <n v="9"/>
    <s v="Bottom-Dollar Markets"/>
    <x v="52"/>
    <x v="16"/>
    <d v="2015-02-10T00:00:00"/>
    <n v="396"/>
    <n v="312.84000000000003"/>
    <x v="1"/>
    <x v="6"/>
    <x v="1"/>
    <x v="2"/>
    <x v="1"/>
  </r>
  <r>
    <n v="10412"/>
    <s v="Tofu"/>
    <x v="2"/>
    <x v="3"/>
    <n v="15.066000000000003"/>
    <n v="20"/>
    <s v="Wartian Herkku"/>
    <x v="15"/>
    <x v="10"/>
    <d v="2015-02-13T00:00:00"/>
    <n v="372"/>
    <n v="301.32000000000005"/>
    <x v="1"/>
    <x v="6"/>
    <x v="0"/>
    <x v="0"/>
    <x v="0"/>
  </r>
  <r>
    <n v="10413"/>
    <s v="Lakkalikööri"/>
    <x v="6"/>
    <x v="12"/>
    <n v="12.816000000000001"/>
    <n v="14"/>
    <s v="La maison d'Asie"/>
    <x v="43"/>
    <x v="0"/>
    <d v="2015-02-14T00:00:00"/>
    <n v="201.6"/>
    <n v="179.42400000000001"/>
    <x v="1"/>
    <x v="6"/>
    <x v="3"/>
    <x v="0"/>
    <x v="0"/>
  </r>
  <r>
    <n v="10413"/>
    <s v="Tarte au sucre"/>
    <x v="5"/>
    <x v="26"/>
    <n v="26.397999999999996"/>
    <n v="40"/>
    <s v="La maison d'Asie"/>
    <x v="43"/>
    <x v="0"/>
    <d v="2015-02-14T00:00:00"/>
    <n v="1576"/>
    <n v="1055.9199999999998"/>
    <x v="1"/>
    <x v="6"/>
    <x v="2"/>
    <x v="0"/>
    <x v="0"/>
  </r>
  <r>
    <n v="10413"/>
    <s v="Chai"/>
    <x v="6"/>
    <x v="12"/>
    <n v="12.672000000000001"/>
    <n v="24"/>
    <s v="La maison d'Asie"/>
    <x v="43"/>
    <x v="0"/>
    <d v="2015-02-14T00:00:00"/>
    <n v="345.6"/>
    <n v="304.12800000000004"/>
    <x v="1"/>
    <x v="6"/>
    <x v="3"/>
    <x v="0"/>
    <x v="0"/>
  </r>
  <r>
    <n v="10414"/>
    <s v="Teatime Chocolate Biscuits"/>
    <x v="5"/>
    <x v="42"/>
    <n v="4.8909999999999991"/>
    <n v="18"/>
    <s v="Familia Arquibaldo"/>
    <x v="29"/>
    <x v="2"/>
    <d v="2015-02-14T00:00:00"/>
    <n v="131.4"/>
    <n v="88.037999999999982"/>
    <x v="1"/>
    <x v="6"/>
    <x v="2"/>
    <x v="1"/>
    <x v="1"/>
  </r>
  <r>
    <n v="10414"/>
    <s v="Geitost"/>
    <x v="1"/>
    <x v="9"/>
    <n v="1.54"/>
    <n v="50"/>
    <s v="Familia Arquibaldo"/>
    <x v="29"/>
    <x v="2"/>
    <d v="2015-02-14T00:00:00"/>
    <n v="100"/>
    <n v="77"/>
    <x v="1"/>
    <x v="6"/>
    <x v="1"/>
    <x v="1"/>
    <x v="1"/>
  </r>
  <r>
    <n v="10415"/>
    <s v="Alice Mutton"/>
    <x v="7"/>
    <x v="31"/>
    <n v="25.272000000000002"/>
    <n v="2"/>
    <s v="Hungry Coyote Import Store"/>
    <x v="50"/>
    <x v="8"/>
    <d v="2015-02-15T00:00:00"/>
    <n v="62.4"/>
    <n v="50.544000000000004"/>
    <x v="1"/>
    <x v="6"/>
    <x v="3"/>
    <x v="2"/>
    <x v="1"/>
  </r>
  <r>
    <n v="10415"/>
    <s v="Geitost"/>
    <x v="1"/>
    <x v="9"/>
    <n v="1.54"/>
    <n v="20"/>
    <s v="Hungry Coyote Import Store"/>
    <x v="50"/>
    <x v="8"/>
    <d v="2015-02-15T00:00:00"/>
    <n v="40"/>
    <n v="30.8"/>
    <x v="1"/>
    <x v="6"/>
    <x v="1"/>
    <x v="2"/>
    <x v="1"/>
  </r>
  <r>
    <n v="10416"/>
    <s v="Teatime Chocolate Biscuits"/>
    <x v="5"/>
    <x v="42"/>
    <n v="5.0369999999999999"/>
    <n v="20"/>
    <s v="Wartian Herkku"/>
    <x v="15"/>
    <x v="10"/>
    <d v="2015-02-16T00:00:00"/>
    <n v="146"/>
    <n v="100.74"/>
    <x v="1"/>
    <x v="6"/>
    <x v="2"/>
    <x v="0"/>
    <x v="0"/>
  </r>
  <r>
    <n v="10416"/>
    <s v="Perth Pasties"/>
    <x v="7"/>
    <x v="20"/>
    <n v="20.698"/>
    <n v="10"/>
    <s v="Wartian Herkku"/>
    <x v="15"/>
    <x v="10"/>
    <d v="2015-02-16T00:00:00"/>
    <n v="262"/>
    <n v="206.98000000000002"/>
    <x v="1"/>
    <x v="6"/>
    <x v="3"/>
    <x v="0"/>
    <x v="0"/>
  </r>
  <r>
    <n v="10416"/>
    <s v="Ravioli Angelo"/>
    <x v="0"/>
    <x v="7"/>
    <n v="12.636000000000001"/>
    <n v="20"/>
    <s v="Wartian Herkku"/>
    <x v="15"/>
    <x v="10"/>
    <d v="2015-02-16T00:00:00"/>
    <n v="312"/>
    <n v="252.72000000000003"/>
    <x v="1"/>
    <x v="6"/>
    <x v="0"/>
    <x v="0"/>
    <x v="0"/>
  </r>
  <r>
    <n v="10417"/>
    <s v="Côte de Blaye"/>
    <x v="6"/>
    <x v="55"/>
    <n v="185.50400000000002"/>
    <n v="50"/>
    <s v="Simons bistro"/>
    <x v="42"/>
    <x v="17"/>
    <d v="2015-02-16T00:00:00"/>
    <n v="10540"/>
    <n v="9275.2000000000007"/>
    <x v="1"/>
    <x v="6"/>
    <x v="3"/>
    <x v="0"/>
    <x v="0"/>
  </r>
  <r>
    <n v="10417"/>
    <s v="Spegesild"/>
    <x v="4"/>
    <x v="45"/>
    <n v="6.72"/>
    <n v="2"/>
    <s v="Simons bistro"/>
    <x v="42"/>
    <x v="17"/>
    <d v="2015-02-16T00:00:00"/>
    <n v="19.2"/>
    <n v="13.44"/>
    <x v="1"/>
    <x v="6"/>
    <x v="1"/>
    <x v="0"/>
    <x v="0"/>
  </r>
  <r>
    <n v="10417"/>
    <s v="Scottish Longbreads"/>
    <x v="5"/>
    <x v="13"/>
    <n v="6.8999999999999995"/>
    <n v="36"/>
    <s v="Simons bistro"/>
    <x v="42"/>
    <x v="17"/>
    <d v="2015-02-16T00:00:00"/>
    <n v="360"/>
    <n v="248.39999999999998"/>
    <x v="1"/>
    <x v="6"/>
    <x v="2"/>
    <x v="0"/>
    <x v="0"/>
  </r>
  <r>
    <n v="10417"/>
    <s v="Original Frankfurter grüne Soße"/>
    <x v="3"/>
    <x v="21"/>
    <n v="8.5280000000000005"/>
    <n v="35"/>
    <s v="Simons bistro"/>
    <x v="42"/>
    <x v="17"/>
    <d v="2015-02-16T00:00:00"/>
    <n v="364"/>
    <n v="298.48"/>
    <x v="1"/>
    <x v="6"/>
    <x v="2"/>
    <x v="0"/>
    <x v="0"/>
  </r>
  <r>
    <n v="10418"/>
    <s v="Sirop d'érable"/>
    <x v="3"/>
    <x v="62"/>
    <n v="16.416"/>
    <n v="16"/>
    <s v="QUICK-Stop"/>
    <x v="20"/>
    <x v="1"/>
    <d v="2015-02-17T00:00:00"/>
    <n v="364.8"/>
    <n v="262.65600000000001"/>
    <x v="1"/>
    <x v="6"/>
    <x v="2"/>
    <x v="0"/>
    <x v="0"/>
  </r>
  <r>
    <n v="10418"/>
    <s v="Longlife Tofu"/>
    <x v="2"/>
    <x v="15"/>
    <n v="6.48"/>
    <n v="15"/>
    <s v="QUICK-Stop"/>
    <x v="20"/>
    <x v="1"/>
    <d v="2015-02-17T00:00:00"/>
    <n v="120"/>
    <n v="97.2"/>
    <x v="1"/>
    <x v="6"/>
    <x v="0"/>
    <x v="0"/>
    <x v="0"/>
  </r>
  <r>
    <n v="10418"/>
    <s v="Chang"/>
    <x v="6"/>
    <x v="18"/>
    <n v="13.375999999999999"/>
    <n v="60"/>
    <s v="QUICK-Stop"/>
    <x v="20"/>
    <x v="1"/>
    <d v="2015-02-17T00:00:00"/>
    <n v="912"/>
    <n v="802.56"/>
    <x v="1"/>
    <x v="6"/>
    <x v="3"/>
    <x v="0"/>
    <x v="0"/>
  </r>
  <r>
    <n v="10418"/>
    <s v="Zaanse koeken"/>
    <x v="5"/>
    <x v="57"/>
    <n v="5.0919999999999996"/>
    <n v="55"/>
    <s v="QUICK-Stop"/>
    <x v="20"/>
    <x v="1"/>
    <d v="2015-02-17T00:00:00"/>
    <n v="418"/>
    <n v="280.06"/>
    <x v="1"/>
    <x v="6"/>
    <x v="2"/>
    <x v="0"/>
    <x v="0"/>
  </r>
  <r>
    <n v="10419"/>
    <s v="Gudbrandsdalsost"/>
    <x v="1"/>
    <x v="49"/>
    <n v="23.328000000000003"/>
    <n v="20"/>
    <s v="Richter Supermarkt"/>
    <x v="6"/>
    <x v="4"/>
    <d v="2015-02-20T00:00:00"/>
    <n v="576"/>
    <n v="466.56000000000006"/>
    <x v="1"/>
    <x v="6"/>
    <x v="1"/>
    <x v="0"/>
    <x v="0"/>
  </r>
  <r>
    <n v="10419"/>
    <s v="Camembert Pierrot"/>
    <x v="1"/>
    <x v="10"/>
    <n v="20.943999999999999"/>
    <n v="60"/>
    <s v="Richter Supermarkt"/>
    <x v="6"/>
    <x v="4"/>
    <d v="2015-02-20T00:00:00"/>
    <n v="1632"/>
    <n v="1256.6399999999999"/>
    <x v="1"/>
    <x v="6"/>
    <x v="1"/>
    <x v="0"/>
    <x v="0"/>
  </r>
  <r>
    <n v="10420"/>
    <s v="Mishi Kobe Niku"/>
    <x v="7"/>
    <x v="63"/>
    <n v="63.631999999999998"/>
    <n v="20"/>
    <s v="Wellington Importadora"/>
    <x v="7"/>
    <x v="2"/>
    <d v="2015-02-21T00:00:00"/>
    <n v="1552"/>
    <n v="1272.6399999999999"/>
    <x v="1"/>
    <x v="6"/>
    <x v="3"/>
    <x v="1"/>
    <x v="1"/>
  </r>
  <r>
    <n v="10420"/>
    <s v="Konbu"/>
    <x v="4"/>
    <x v="38"/>
    <n v="3.84"/>
    <n v="2"/>
    <s v="Wellington Importadora"/>
    <x v="7"/>
    <x v="2"/>
    <d v="2015-02-21T00:00:00"/>
    <n v="9.6"/>
    <n v="7.68"/>
    <x v="1"/>
    <x v="6"/>
    <x v="1"/>
    <x v="1"/>
    <x v="1"/>
  </r>
  <r>
    <n v="10420"/>
    <s v="Outback Lager"/>
    <x v="6"/>
    <x v="27"/>
    <n v="10.8"/>
    <n v="8"/>
    <s v="Wellington Importadora"/>
    <x v="7"/>
    <x v="2"/>
    <d v="2015-02-21T00:00:00"/>
    <n v="96"/>
    <n v="86.4"/>
    <x v="1"/>
    <x v="6"/>
    <x v="3"/>
    <x v="1"/>
    <x v="1"/>
  </r>
  <r>
    <n v="10420"/>
    <s v="Röd Kaviar"/>
    <x v="4"/>
    <x v="27"/>
    <n v="9.48"/>
    <n v="20"/>
    <s v="Wellington Importadora"/>
    <x v="7"/>
    <x v="2"/>
    <d v="2015-02-21T00:00:00"/>
    <n v="240"/>
    <n v="189.60000000000002"/>
    <x v="1"/>
    <x v="6"/>
    <x v="1"/>
    <x v="1"/>
    <x v="1"/>
  </r>
  <r>
    <n v="10421"/>
    <s v="Teatime Chocolate Biscuits"/>
    <x v="5"/>
    <x v="42"/>
    <n v="5.1099999999999994"/>
    <n v="4"/>
    <s v="Que Delícia"/>
    <x v="2"/>
    <x v="2"/>
    <d v="2015-02-21T00:00:00"/>
    <n v="29.2"/>
    <n v="20.439999999999998"/>
    <x v="1"/>
    <x v="6"/>
    <x v="2"/>
    <x v="1"/>
    <x v="1"/>
  </r>
  <r>
    <n v="10421"/>
    <s v="Original Frankfurter grüne Soße"/>
    <x v="3"/>
    <x v="21"/>
    <n v="7.2799999999999994"/>
    <n v="10"/>
    <s v="Que Delícia"/>
    <x v="2"/>
    <x v="2"/>
    <d v="2015-02-21T00:00:00"/>
    <n v="104"/>
    <n v="72.8"/>
    <x v="1"/>
    <x v="6"/>
    <x v="2"/>
    <x v="1"/>
    <x v="1"/>
  </r>
  <r>
    <n v="10421"/>
    <s v="Gumbär Gummibärchen"/>
    <x v="5"/>
    <x v="56"/>
    <n v="17.429999999999996"/>
    <n v="30"/>
    <s v="Que Delícia"/>
    <x v="2"/>
    <x v="2"/>
    <d v="2015-02-21T00:00:00"/>
    <n v="747"/>
    <n v="522.89999999999986"/>
    <x v="1"/>
    <x v="6"/>
    <x v="2"/>
    <x v="1"/>
    <x v="1"/>
  </r>
  <r>
    <n v="10421"/>
    <s v="Perth Pasties"/>
    <x v="7"/>
    <x v="20"/>
    <n v="19.649999999999999"/>
    <n v="15"/>
    <s v="Que Delícia"/>
    <x v="2"/>
    <x v="2"/>
    <d v="2015-02-21T00:00:00"/>
    <n v="393"/>
    <n v="294.75"/>
    <x v="1"/>
    <x v="6"/>
    <x v="3"/>
    <x v="1"/>
    <x v="1"/>
  </r>
  <r>
    <n v="10422"/>
    <s v="Gumbär Gummibärchen"/>
    <x v="5"/>
    <x v="56"/>
    <n v="16.931999999999999"/>
    <n v="2"/>
    <s v="Franchi S.p.A."/>
    <x v="56"/>
    <x v="11"/>
    <d v="2015-02-22T00:00:00"/>
    <n v="49.8"/>
    <n v="33.863999999999997"/>
    <x v="1"/>
    <x v="6"/>
    <x v="2"/>
    <x v="3"/>
    <x v="0"/>
  </r>
  <r>
    <n v="10423"/>
    <s v="Gorgonzola Telino"/>
    <x v="1"/>
    <x v="13"/>
    <n v="7.7"/>
    <n v="14"/>
    <s v="Gourmet Lanchonetes"/>
    <x v="57"/>
    <x v="2"/>
    <d v="2015-02-23T00:00:00"/>
    <n v="140"/>
    <n v="107.8"/>
    <x v="1"/>
    <x v="6"/>
    <x v="1"/>
    <x v="1"/>
    <x v="1"/>
  </r>
  <r>
    <n v="10423"/>
    <s v="Raclette Courdavault"/>
    <x v="1"/>
    <x v="17"/>
    <n v="35.64"/>
    <n v="20"/>
    <s v="Gourmet Lanchonetes"/>
    <x v="57"/>
    <x v="2"/>
    <d v="2015-02-23T00:00:00"/>
    <n v="880"/>
    <n v="712.8"/>
    <x v="1"/>
    <x v="6"/>
    <x v="1"/>
    <x v="1"/>
    <x v="1"/>
  </r>
  <r>
    <n v="10424"/>
    <s v="Scottish Longbreads"/>
    <x v="5"/>
    <x v="13"/>
    <n v="6.7999999999999989"/>
    <n v="30"/>
    <s v="Mère Paillarde"/>
    <x v="41"/>
    <x v="16"/>
    <d v="2015-02-23T00:00:00"/>
    <n v="300"/>
    <n v="203.99999999999997"/>
    <x v="1"/>
    <x v="6"/>
    <x v="2"/>
    <x v="2"/>
    <x v="1"/>
  </r>
  <r>
    <n v="10424"/>
    <s v="Steeleye Stout"/>
    <x v="6"/>
    <x v="12"/>
    <n v="13.104000000000001"/>
    <n v="60"/>
    <s v="Mère Paillarde"/>
    <x v="41"/>
    <x v="16"/>
    <d v="2015-02-23T00:00:00"/>
    <n v="864"/>
    <n v="786.24"/>
    <x v="1"/>
    <x v="6"/>
    <x v="3"/>
    <x v="2"/>
    <x v="1"/>
  </r>
  <r>
    <n v="10424"/>
    <s v="Côte de Blaye"/>
    <x v="6"/>
    <x v="55"/>
    <n v="189.72000000000003"/>
    <n v="49"/>
    <s v="Mère Paillarde"/>
    <x v="41"/>
    <x v="16"/>
    <d v="2015-02-23T00:00:00"/>
    <n v="10329.200000000001"/>
    <n v="9296.2800000000007"/>
    <x v="1"/>
    <x v="6"/>
    <x v="3"/>
    <x v="2"/>
    <x v="1"/>
  </r>
  <r>
    <n v="10425"/>
    <s v="Lakkalikööri"/>
    <x v="6"/>
    <x v="12"/>
    <n v="12.816000000000001"/>
    <n v="20"/>
    <s v="La maison d'Asie"/>
    <x v="43"/>
    <x v="0"/>
    <d v="2015-02-24T00:00:00"/>
    <n v="288"/>
    <n v="256.32"/>
    <x v="1"/>
    <x v="6"/>
    <x v="3"/>
    <x v="0"/>
    <x v="0"/>
  </r>
  <r>
    <n v="10425"/>
    <s v="Pâté chinois"/>
    <x v="7"/>
    <x v="14"/>
    <n v="15.744"/>
    <n v="10"/>
    <s v="La maison d'Asie"/>
    <x v="43"/>
    <x v="0"/>
    <d v="2015-02-24T00:00:00"/>
    <n v="192"/>
    <n v="157.44"/>
    <x v="1"/>
    <x v="6"/>
    <x v="3"/>
    <x v="0"/>
    <x v="0"/>
  </r>
  <r>
    <n v="10426"/>
    <s v="Gnocchi di nonna Alice"/>
    <x v="0"/>
    <x v="29"/>
    <n v="22.799999999999997"/>
    <n v="5"/>
    <s v="Galería del gastrónomo"/>
    <x v="47"/>
    <x v="12"/>
    <d v="2015-02-27T00:00:00"/>
    <n v="152"/>
    <n v="113.99999999999999"/>
    <x v="1"/>
    <x v="6"/>
    <x v="0"/>
    <x v="3"/>
    <x v="0"/>
  </r>
  <r>
    <n v="10426"/>
    <s v="Wimmers gute Semmelknödel"/>
    <x v="0"/>
    <x v="47"/>
    <n v="22.077999999999999"/>
    <n v="7"/>
    <s v="Galería del gastrónomo"/>
    <x v="47"/>
    <x v="12"/>
    <d v="2015-02-27T00:00:00"/>
    <n v="186.20000000000002"/>
    <n v="154.54599999999999"/>
    <x v="1"/>
    <x v="6"/>
    <x v="0"/>
    <x v="3"/>
    <x v="0"/>
  </r>
  <r>
    <n v="10427"/>
    <s v="Tofu"/>
    <x v="2"/>
    <x v="3"/>
    <n v="14.694000000000003"/>
    <n v="35"/>
    <s v="Piccolo und mehr"/>
    <x v="44"/>
    <x v="6"/>
    <d v="2015-02-27T00:00:00"/>
    <n v="651"/>
    <n v="514.29000000000008"/>
    <x v="1"/>
    <x v="6"/>
    <x v="0"/>
    <x v="0"/>
    <x v="0"/>
  </r>
  <r>
    <n v="10428"/>
    <s v="Spegesild"/>
    <x v="4"/>
    <x v="45"/>
    <n v="7.8719999999999999"/>
    <n v="20"/>
    <s v="Reggiani Caseifici"/>
    <x v="27"/>
    <x v="11"/>
    <d v="2015-02-28T00:00:00"/>
    <n v="192"/>
    <n v="157.44"/>
    <x v="1"/>
    <x v="6"/>
    <x v="1"/>
    <x v="3"/>
    <x v="0"/>
  </r>
  <r>
    <n v="10429"/>
    <s v="Vegie-spread"/>
    <x v="3"/>
    <x v="22"/>
    <n v="28.782000000000004"/>
    <n v="35"/>
    <s v="Hungry Owl All-Night Grocers"/>
    <x v="30"/>
    <x v="14"/>
    <d v="2015-03-01T00:00:00"/>
    <n v="1228.5"/>
    <n v="1007.3700000000001"/>
    <x v="1"/>
    <x v="7"/>
    <x v="2"/>
    <x v="0"/>
    <x v="0"/>
  </r>
  <r>
    <n v="10429"/>
    <s v="Valkoinen suklaa"/>
    <x v="5"/>
    <x v="60"/>
    <n v="8.9699999999999989"/>
    <n v="40"/>
    <s v="Hungry Owl All-Night Grocers"/>
    <x v="30"/>
    <x v="14"/>
    <d v="2015-03-01T00:00:00"/>
    <n v="520"/>
    <n v="358.79999999999995"/>
    <x v="1"/>
    <x v="7"/>
    <x v="2"/>
    <x v="0"/>
    <x v="0"/>
  </r>
  <r>
    <n v="10430"/>
    <s v="Raclette Courdavault"/>
    <x v="1"/>
    <x v="17"/>
    <n v="35.64"/>
    <n v="70"/>
    <s v="Ernst Handel"/>
    <x v="9"/>
    <x v="6"/>
    <d v="2015-03-02T00:00:00"/>
    <n v="3080"/>
    <n v="2494.8000000000002"/>
    <x v="1"/>
    <x v="7"/>
    <x v="1"/>
    <x v="0"/>
    <x v="0"/>
  </r>
  <r>
    <n v="10430"/>
    <s v="Gnocchi di nonna Alice"/>
    <x v="0"/>
    <x v="29"/>
    <n v="23.407999999999998"/>
    <n v="30"/>
    <s v="Ernst Handel"/>
    <x v="9"/>
    <x v="6"/>
    <d v="2015-03-02T00:00:00"/>
    <n v="912"/>
    <n v="702.2399999999999"/>
    <x v="1"/>
    <x v="7"/>
    <x v="0"/>
    <x v="0"/>
    <x v="0"/>
  </r>
  <r>
    <n v="10430"/>
    <s v="Alice Mutton"/>
    <x v="7"/>
    <x v="31"/>
    <n v="24.648"/>
    <n v="45"/>
    <s v="Ernst Handel"/>
    <x v="9"/>
    <x v="6"/>
    <d v="2015-03-02T00:00:00"/>
    <n v="1404"/>
    <n v="1109.1600000000001"/>
    <x v="1"/>
    <x v="7"/>
    <x v="3"/>
    <x v="0"/>
    <x v="0"/>
  </r>
  <r>
    <n v="10430"/>
    <s v="Sir Rodney's Scones"/>
    <x v="5"/>
    <x v="15"/>
    <n v="5.2"/>
    <n v="50"/>
    <s v="Ernst Handel"/>
    <x v="9"/>
    <x v="6"/>
    <d v="2015-03-02T00:00:00"/>
    <n v="400"/>
    <n v="260"/>
    <x v="1"/>
    <x v="7"/>
    <x v="2"/>
    <x v="0"/>
    <x v="0"/>
  </r>
  <r>
    <n v="10431"/>
    <s v="Alice Mutton"/>
    <x v="7"/>
    <x v="31"/>
    <n v="23.4"/>
    <n v="50"/>
    <s v="Bottom-Dollar Markets"/>
    <x v="52"/>
    <x v="16"/>
    <d v="2015-03-02T00:00:00"/>
    <n v="1560"/>
    <n v="1170"/>
    <x v="1"/>
    <x v="7"/>
    <x v="3"/>
    <x v="2"/>
    <x v="1"/>
  </r>
  <r>
    <n v="10431"/>
    <s v="Boston Crab Meat"/>
    <x v="4"/>
    <x v="32"/>
    <n v="11.024999999999999"/>
    <n v="50"/>
    <s v="Bottom-Dollar Markets"/>
    <x v="52"/>
    <x v="16"/>
    <d v="2015-03-02T00:00:00"/>
    <n v="735"/>
    <n v="551.24999999999989"/>
    <x v="1"/>
    <x v="7"/>
    <x v="1"/>
    <x v="2"/>
    <x v="1"/>
  </r>
  <r>
    <n v="10431"/>
    <s v="Zaanse koeken"/>
    <x v="5"/>
    <x v="57"/>
    <n v="5.1679999999999993"/>
    <n v="30"/>
    <s v="Bottom-Dollar Markets"/>
    <x v="52"/>
    <x v="16"/>
    <d v="2015-03-02T00:00:00"/>
    <n v="228"/>
    <n v="155.03999999999996"/>
    <x v="1"/>
    <x v="7"/>
    <x v="2"/>
    <x v="2"/>
    <x v="1"/>
  </r>
  <r>
    <n v="10432"/>
    <s v="Gumbär Gummibärchen"/>
    <x v="5"/>
    <x v="56"/>
    <n v="16.184999999999999"/>
    <n v="10"/>
    <s v="Split Rail Beer &amp; Ale"/>
    <x v="19"/>
    <x v="8"/>
    <d v="2015-03-03T00:00:00"/>
    <n v="249"/>
    <n v="161.85"/>
    <x v="1"/>
    <x v="7"/>
    <x v="2"/>
    <x v="2"/>
    <x v="1"/>
  </r>
  <r>
    <n v="10432"/>
    <s v="Tourtière"/>
    <x v="7"/>
    <x v="46"/>
    <n v="4.7790000000000008"/>
    <n v="40"/>
    <s v="Split Rail Beer &amp; Ale"/>
    <x v="19"/>
    <x v="8"/>
    <d v="2015-03-03T00:00:00"/>
    <n v="236"/>
    <n v="191.16000000000003"/>
    <x v="1"/>
    <x v="7"/>
    <x v="3"/>
    <x v="2"/>
    <x v="1"/>
  </r>
  <r>
    <n v="10433"/>
    <s v="Gnocchi di nonna Alice"/>
    <x v="0"/>
    <x v="29"/>
    <n v="23.712"/>
    <n v="28"/>
    <s v="Princesa Isabel Vinhos"/>
    <x v="39"/>
    <x v="15"/>
    <d v="2015-03-06T00:00:00"/>
    <n v="851.19999999999993"/>
    <n v="663.93600000000004"/>
    <x v="1"/>
    <x v="7"/>
    <x v="0"/>
    <x v="3"/>
    <x v="0"/>
  </r>
  <r>
    <n v="10434"/>
    <s v="Queso Cabrales"/>
    <x v="1"/>
    <x v="5"/>
    <n v="14.28"/>
    <n v="6"/>
    <s v="Folk och fä HB"/>
    <x v="13"/>
    <x v="9"/>
    <d v="2015-03-06T00:00:00"/>
    <n v="100.80000000000001"/>
    <n v="85.679999999999993"/>
    <x v="1"/>
    <x v="7"/>
    <x v="1"/>
    <x v="0"/>
    <x v="0"/>
  </r>
  <r>
    <n v="10434"/>
    <s v="Lakkalikööri"/>
    <x v="6"/>
    <x v="12"/>
    <n v="12.672000000000001"/>
    <n v="18"/>
    <s v="Folk och fä HB"/>
    <x v="13"/>
    <x v="9"/>
    <d v="2015-03-06T00:00:00"/>
    <n v="259.2"/>
    <n v="228.096"/>
    <x v="1"/>
    <x v="7"/>
    <x v="3"/>
    <x v="0"/>
    <x v="0"/>
  </r>
  <r>
    <n v="10435"/>
    <s v="Chang"/>
    <x v="6"/>
    <x v="18"/>
    <n v="13.984"/>
    <n v="10"/>
    <s v="Consolidated Holdings"/>
    <x v="28"/>
    <x v="13"/>
    <d v="2015-03-07T00:00:00"/>
    <n v="152"/>
    <n v="139.84"/>
    <x v="1"/>
    <x v="7"/>
    <x v="3"/>
    <x v="0"/>
    <x v="0"/>
  </r>
  <r>
    <n v="10435"/>
    <s v="Gustaf's Knäckebröd"/>
    <x v="0"/>
    <x v="5"/>
    <n v="13.440000000000001"/>
    <n v="12"/>
    <s v="Consolidated Holdings"/>
    <x v="28"/>
    <x v="13"/>
    <d v="2015-03-07T00:00:00"/>
    <n v="201.60000000000002"/>
    <n v="161.28000000000003"/>
    <x v="1"/>
    <x v="7"/>
    <x v="0"/>
    <x v="0"/>
    <x v="0"/>
  </r>
  <r>
    <n v="10435"/>
    <s v="Mozzarella di Giovanni"/>
    <x v="1"/>
    <x v="34"/>
    <n v="22.240000000000002"/>
    <n v="10"/>
    <s v="Consolidated Holdings"/>
    <x v="28"/>
    <x v="13"/>
    <d v="2015-03-07T00:00:00"/>
    <n v="278"/>
    <n v="222.40000000000003"/>
    <x v="1"/>
    <x v="7"/>
    <x v="1"/>
    <x v="0"/>
    <x v="0"/>
  </r>
  <r>
    <n v="10436"/>
    <s v="Spegesild"/>
    <x v="4"/>
    <x v="45"/>
    <n v="7.2959999999999994"/>
    <n v="5"/>
    <s v="Blondel père et fils"/>
    <x v="14"/>
    <x v="0"/>
    <d v="2015-03-08T00:00:00"/>
    <n v="48"/>
    <n v="36.479999999999997"/>
    <x v="1"/>
    <x v="7"/>
    <x v="1"/>
    <x v="0"/>
    <x v="0"/>
  </r>
  <r>
    <n v="10436"/>
    <s v="Rhönbräu Klosterbier"/>
    <x v="6"/>
    <x v="41"/>
    <n v="5.4560000000000004"/>
    <n v="24"/>
    <s v="Blondel père et fils"/>
    <x v="14"/>
    <x v="0"/>
    <d v="2015-03-08T00:00:00"/>
    <n v="148.80000000000001"/>
    <n v="130.94400000000002"/>
    <x v="1"/>
    <x v="7"/>
    <x v="3"/>
    <x v="0"/>
    <x v="0"/>
  </r>
  <r>
    <n v="10436"/>
    <s v="Gnocchi di nonna Alice"/>
    <x v="0"/>
    <x v="29"/>
    <n v="24.32"/>
    <n v="40"/>
    <s v="Blondel père et fils"/>
    <x v="14"/>
    <x v="0"/>
    <d v="2015-03-08T00:00:00"/>
    <n v="1216"/>
    <n v="972.8"/>
    <x v="1"/>
    <x v="7"/>
    <x v="0"/>
    <x v="0"/>
    <x v="0"/>
  </r>
  <r>
    <n v="10436"/>
    <s v="Wimmers gute Semmelknödel"/>
    <x v="0"/>
    <x v="47"/>
    <n v="21.546000000000003"/>
    <n v="30"/>
    <s v="Blondel père et fils"/>
    <x v="14"/>
    <x v="0"/>
    <d v="2015-03-08T00:00:00"/>
    <n v="798"/>
    <n v="646.38000000000011"/>
    <x v="1"/>
    <x v="7"/>
    <x v="0"/>
    <x v="0"/>
    <x v="0"/>
  </r>
  <r>
    <n v="10437"/>
    <s v="Perth Pasties"/>
    <x v="7"/>
    <x v="20"/>
    <n v="19.649999999999999"/>
    <n v="15"/>
    <s v="Wartian Herkku"/>
    <x v="15"/>
    <x v="10"/>
    <d v="2015-03-08T00:00:00"/>
    <n v="393"/>
    <n v="294.75"/>
    <x v="1"/>
    <x v="7"/>
    <x v="3"/>
    <x v="0"/>
    <x v="0"/>
  </r>
  <r>
    <n v="10438"/>
    <s v="Teatime Chocolate Biscuits"/>
    <x v="5"/>
    <x v="42"/>
    <n v="4.8909999999999991"/>
    <n v="15"/>
    <s v="Toms Spezialitäten"/>
    <x v="1"/>
    <x v="1"/>
    <d v="2015-03-09T00:00:00"/>
    <n v="109.5"/>
    <n v="73.364999999999981"/>
    <x v="1"/>
    <x v="7"/>
    <x v="2"/>
    <x v="0"/>
    <x v="0"/>
  </r>
  <r>
    <n v="10438"/>
    <s v="Sasquatch Ale"/>
    <x v="6"/>
    <x v="44"/>
    <n v="10.08"/>
    <n v="20"/>
    <s v="Toms Spezialitäten"/>
    <x v="1"/>
    <x v="1"/>
    <d v="2015-03-09T00:00:00"/>
    <n v="224"/>
    <n v="201.6"/>
    <x v="1"/>
    <x v="7"/>
    <x v="3"/>
    <x v="0"/>
    <x v="0"/>
  </r>
  <r>
    <n v="10438"/>
    <s v="Ravioli Angelo"/>
    <x v="0"/>
    <x v="7"/>
    <n v="13.26"/>
    <n v="15"/>
    <s v="Toms Spezialitäten"/>
    <x v="1"/>
    <x v="1"/>
    <d v="2015-03-09T00:00:00"/>
    <n v="234"/>
    <n v="198.9"/>
    <x v="1"/>
    <x v="7"/>
    <x v="0"/>
    <x v="0"/>
    <x v="0"/>
  </r>
  <r>
    <n v="10439"/>
    <s v="Pavlova"/>
    <x v="5"/>
    <x v="19"/>
    <n v="9.452"/>
    <n v="16"/>
    <s v="Mère Paillarde"/>
    <x v="41"/>
    <x v="16"/>
    <d v="2015-03-10T00:00:00"/>
    <n v="222.4"/>
    <n v="151.232"/>
    <x v="1"/>
    <x v="7"/>
    <x v="2"/>
    <x v="2"/>
    <x v="1"/>
  </r>
  <r>
    <n v="10439"/>
    <s v="Wimmers gute Semmelknödel"/>
    <x v="0"/>
    <x v="47"/>
    <n v="22.344000000000001"/>
    <n v="6"/>
    <s v="Mère Paillarde"/>
    <x v="41"/>
    <x v="16"/>
    <d v="2015-03-10T00:00:00"/>
    <n v="159.60000000000002"/>
    <n v="134.06400000000002"/>
    <x v="1"/>
    <x v="7"/>
    <x v="0"/>
    <x v="2"/>
    <x v="1"/>
  </r>
  <r>
    <n v="10439"/>
    <s v="Longlife Tofu"/>
    <x v="2"/>
    <x v="15"/>
    <n v="6.16"/>
    <n v="30"/>
    <s v="Mère Paillarde"/>
    <x v="41"/>
    <x v="16"/>
    <d v="2015-03-10T00:00:00"/>
    <n v="240"/>
    <n v="184.8"/>
    <x v="1"/>
    <x v="7"/>
    <x v="0"/>
    <x v="2"/>
    <x v="1"/>
  </r>
  <r>
    <n v="10439"/>
    <s v="Queso Manchego La Pastora"/>
    <x v="1"/>
    <x v="29"/>
    <n v="24.32"/>
    <n v="15"/>
    <s v="Mère Paillarde"/>
    <x v="41"/>
    <x v="16"/>
    <d v="2015-03-10T00:00:00"/>
    <n v="456"/>
    <n v="364.8"/>
    <x v="1"/>
    <x v="7"/>
    <x v="1"/>
    <x v="2"/>
    <x v="1"/>
  </r>
  <r>
    <n v="10440"/>
    <s v="Chang"/>
    <x v="6"/>
    <x v="18"/>
    <n v="13.375999999999999"/>
    <n v="45"/>
    <s v="Save-a-lot Markets"/>
    <x v="38"/>
    <x v="8"/>
    <d v="2015-03-13T00:00:00"/>
    <n v="684"/>
    <n v="601.91999999999996"/>
    <x v="1"/>
    <x v="7"/>
    <x v="3"/>
    <x v="2"/>
    <x v="1"/>
  </r>
  <r>
    <n v="10440"/>
    <s v="Pavlova"/>
    <x v="5"/>
    <x v="19"/>
    <n v="9.0350000000000001"/>
    <n v="49"/>
    <s v="Save-a-lot Markets"/>
    <x v="38"/>
    <x v="8"/>
    <d v="2015-03-13T00:00:00"/>
    <n v="681.1"/>
    <n v="442.71500000000003"/>
    <x v="1"/>
    <x v="7"/>
    <x v="2"/>
    <x v="2"/>
    <x v="1"/>
  </r>
  <r>
    <n v="10440"/>
    <s v="Thüringer Rostbratwurst"/>
    <x v="7"/>
    <x v="33"/>
    <n v="75.239999999999995"/>
    <n v="24"/>
    <s v="Save-a-lot Markets"/>
    <x v="38"/>
    <x v="8"/>
    <d v="2015-03-13T00:00:00"/>
    <n v="2376"/>
    <n v="1805.7599999999998"/>
    <x v="1"/>
    <x v="7"/>
    <x v="3"/>
    <x v="2"/>
    <x v="1"/>
  </r>
  <r>
    <n v="10440"/>
    <s v="Sirop d'érable"/>
    <x v="3"/>
    <x v="62"/>
    <n v="17.556000000000001"/>
    <n v="90"/>
    <s v="Save-a-lot Markets"/>
    <x v="38"/>
    <x v="8"/>
    <d v="2015-03-13T00:00:00"/>
    <n v="2052"/>
    <n v="1580.0400000000002"/>
    <x v="1"/>
    <x v="7"/>
    <x v="2"/>
    <x v="2"/>
    <x v="1"/>
  </r>
  <r>
    <n v="10441"/>
    <s v="Schoggi Schokolade"/>
    <x v="5"/>
    <x v="22"/>
    <n v="24.218999999999998"/>
    <n v="50"/>
    <s v="Old World Delicatessen"/>
    <x v="33"/>
    <x v="8"/>
    <d v="2015-03-13T00:00:00"/>
    <n v="1755"/>
    <n v="1210.9499999999998"/>
    <x v="1"/>
    <x v="7"/>
    <x v="2"/>
    <x v="2"/>
    <x v="1"/>
  </r>
  <r>
    <n v="10442"/>
    <s v="Queso Cabrales"/>
    <x v="1"/>
    <x v="5"/>
    <n v="13.608000000000002"/>
    <n v="30"/>
    <s v="Ernst Handel"/>
    <x v="9"/>
    <x v="6"/>
    <d v="2015-03-14T00:00:00"/>
    <n v="504"/>
    <n v="408.24000000000007"/>
    <x v="1"/>
    <x v="7"/>
    <x v="1"/>
    <x v="0"/>
    <x v="0"/>
  </r>
  <r>
    <n v="10442"/>
    <s v="Tourtière"/>
    <x v="7"/>
    <x v="46"/>
    <n v="4.838000000000001"/>
    <n v="80"/>
    <s v="Ernst Handel"/>
    <x v="9"/>
    <x v="6"/>
    <d v="2015-03-14T00:00:00"/>
    <n v="472"/>
    <n v="387.04000000000008"/>
    <x v="1"/>
    <x v="7"/>
    <x v="3"/>
    <x v="0"/>
    <x v="0"/>
  </r>
  <r>
    <n v="10442"/>
    <s v="Louisiana Hot Spiced Okra"/>
    <x v="3"/>
    <x v="50"/>
    <n v="11.016"/>
    <n v="60"/>
    <s v="Ernst Handel"/>
    <x v="9"/>
    <x v="6"/>
    <d v="2015-03-14T00:00:00"/>
    <n v="816"/>
    <n v="660.96"/>
    <x v="1"/>
    <x v="7"/>
    <x v="2"/>
    <x v="0"/>
    <x v="0"/>
  </r>
  <r>
    <n v="10443"/>
    <s v="Queso Cabrales"/>
    <x v="1"/>
    <x v="5"/>
    <n v="13.272000000000002"/>
    <n v="6"/>
    <s v="Reggiani Caseifici"/>
    <x v="27"/>
    <x v="11"/>
    <d v="2015-03-15T00:00:00"/>
    <n v="100.80000000000001"/>
    <n v="79.632000000000005"/>
    <x v="1"/>
    <x v="7"/>
    <x v="1"/>
    <x v="3"/>
    <x v="0"/>
  </r>
  <r>
    <n v="10443"/>
    <s v="Rössle Sauerkraut"/>
    <x v="2"/>
    <x v="39"/>
    <n v="27.663999999999998"/>
    <n v="12"/>
    <s v="Reggiani Caseifici"/>
    <x v="27"/>
    <x v="11"/>
    <d v="2015-03-15T00:00:00"/>
    <n v="436.79999999999995"/>
    <n v="331.96799999999996"/>
    <x v="1"/>
    <x v="7"/>
    <x v="0"/>
    <x v="3"/>
    <x v="0"/>
  </r>
  <r>
    <n v="10444"/>
    <s v="Alice Mutton"/>
    <x v="7"/>
    <x v="31"/>
    <n v="25.584"/>
    <n v="10"/>
    <s v="Berglunds snabbköp"/>
    <x v="23"/>
    <x v="9"/>
    <d v="2015-03-15T00:00:00"/>
    <n v="312"/>
    <n v="255.84"/>
    <x v="1"/>
    <x v="7"/>
    <x v="3"/>
    <x v="0"/>
    <x v="0"/>
  </r>
  <r>
    <n v="10444"/>
    <s v="Gumbär Gummibärchen"/>
    <x v="5"/>
    <x v="56"/>
    <n v="16.931999999999999"/>
    <n v="15"/>
    <s v="Berglunds snabbköp"/>
    <x v="23"/>
    <x v="9"/>
    <d v="2015-03-15T00:00:00"/>
    <n v="373.5"/>
    <n v="253.98"/>
    <x v="1"/>
    <x v="7"/>
    <x v="2"/>
    <x v="0"/>
    <x v="0"/>
  </r>
  <r>
    <n v="10444"/>
    <s v="Steeleye Stout"/>
    <x v="6"/>
    <x v="12"/>
    <n v="12.672000000000001"/>
    <n v="8"/>
    <s v="Berglunds snabbköp"/>
    <x v="23"/>
    <x v="9"/>
    <d v="2015-03-15T00:00:00"/>
    <n v="115.2"/>
    <n v="101.376"/>
    <x v="1"/>
    <x v="7"/>
    <x v="3"/>
    <x v="0"/>
    <x v="0"/>
  </r>
  <r>
    <n v="10444"/>
    <s v="Jack's New England Clam Chowder"/>
    <x v="4"/>
    <x v="6"/>
    <n v="6.0060000000000002"/>
    <n v="30"/>
    <s v="Berglunds snabbköp"/>
    <x v="23"/>
    <x v="9"/>
    <d v="2015-03-15T00:00:00"/>
    <n v="231"/>
    <n v="180.18"/>
    <x v="1"/>
    <x v="7"/>
    <x v="1"/>
    <x v="0"/>
    <x v="0"/>
  </r>
  <r>
    <n v="10445"/>
    <s v="Chartreuse verte"/>
    <x v="6"/>
    <x v="12"/>
    <n v="12.816000000000001"/>
    <n v="6"/>
    <s v="Berglunds snabbköp"/>
    <x v="23"/>
    <x v="9"/>
    <d v="2015-03-16T00:00:00"/>
    <n v="86.4"/>
    <n v="76.896000000000001"/>
    <x v="1"/>
    <x v="7"/>
    <x v="3"/>
    <x v="0"/>
    <x v="0"/>
  </r>
  <r>
    <n v="10445"/>
    <s v="Tourtière"/>
    <x v="7"/>
    <x v="46"/>
    <n v="4.6020000000000003"/>
    <n v="15"/>
    <s v="Berglunds snabbköp"/>
    <x v="23"/>
    <x v="9"/>
    <d v="2015-03-16T00:00:00"/>
    <n v="88.5"/>
    <n v="69.03"/>
    <x v="1"/>
    <x v="7"/>
    <x v="3"/>
    <x v="0"/>
    <x v="0"/>
  </r>
  <r>
    <n v="10446"/>
    <s v="Teatime Chocolate Biscuits"/>
    <x v="5"/>
    <x v="42"/>
    <n v="5.0369999999999999"/>
    <n v="12"/>
    <s v="Toms Spezialitäten"/>
    <x v="1"/>
    <x v="1"/>
    <d v="2015-03-17T00:00:00"/>
    <n v="87.6"/>
    <n v="60.444000000000003"/>
    <x v="1"/>
    <x v="7"/>
    <x v="2"/>
    <x v="0"/>
    <x v="0"/>
  </r>
  <r>
    <n v="10446"/>
    <s v="Guaraná Fantástica"/>
    <x v="6"/>
    <x v="16"/>
    <n v="3.2040000000000002"/>
    <n v="20"/>
    <s v="Toms Spezialitäten"/>
    <x v="1"/>
    <x v="1"/>
    <d v="2015-03-17T00:00:00"/>
    <n v="72"/>
    <n v="64.08"/>
    <x v="1"/>
    <x v="7"/>
    <x v="3"/>
    <x v="0"/>
    <x v="0"/>
  </r>
  <r>
    <n v="10446"/>
    <s v="Gorgonzola Telino"/>
    <x v="1"/>
    <x v="13"/>
    <n v="7.7"/>
    <n v="3"/>
    <s v="Toms Spezialitäten"/>
    <x v="1"/>
    <x v="1"/>
    <d v="2015-03-17T00:00:00"/>
    <n v="30"/>
    <n v="23.1"/>
    <x v="1"/>
    <x v="7"/>
    <x v="1"/>
    <x v="0"/>
    <x v="0"/>
  </r>
  <r>
    <n v="10446"/>
    <s v="Filo Mix"/>
    <x v="0"/>
    <x v="54"/>
    <n v="4.4799999999999995"/>
    <n v="15"/>
    <s v="Toms Spezialitäten"/>
    <x v="1"/>
    <x v="1"/>
    <d v="2015-03-17T00:00:00"/>
    <n v="84"/>
    <n v="67.199999999999989"/>
    <x v="1"/>
    <x v="7"/>
    <x v="0"/>
    <x v="0"/>
    <x v="0"/>
  </r>
  <r>
    <n v="10447"/>
    <s v="Fløtemysost"/>
    <x v="1"/>
    <x v="37"/>
    <n v="14.104000000000001"/>
    <n v="2"/>
    <s v="Ricardo Adocicados"/>
    <x v="2"/>
    <x v="2"/>
    <d v="2015-03-17T00:00:00"/>
    <n v="34.4"/>
    <n v="28.208000000000002"/>
    <x v="1"/>
    <x v="7"/>
    <x v="1"/>
    <x v="1"/>
    <x v="1"/>
  </r>
  <r>
    <n v="10447"/>
    <s v="Teatime Chocolate Biscuits"/>
    <x v="5"/>
    <x v="42"/>
    <n v="5.0369999999999999"/>
    <n v="40"/>
    <s v="Ricardo Adocicados"/>
    <x v="2"/>
    <x v="2"/>
    <d v="2015-03-17T00:00:00"/>
    <n v="292"/>
    <n v="201.48"/>
    <x v="1"/>
    <x v="7"/>
    <x v="2"/>
    <x v="1"/>
    <x v="1"/>
  </r>
  <r>
    <n v="10447"/>
    <s v="Louisiana Fiery Hot Pepper Sauce"/>
    <x v="3"/>
    <x v="5"/>
    <n v="13.608000000000002"/>
    <n v="35"/>
    <s v="Ricardo Adocicados"/>
    <x v="2"/>
    <x v="2"/>
    <d v="2015-03-17T00:00:00"/>
    <n v="588"/>
    <n v="476.28000000000009"/>
    <x v="1"/>
    <x v="7"/>
    <x v="2"/>
    <x v="1"/>
    <x v="1"/>
  </r>
  <r>
    <n v="10448"/>
    <s v="Gumbär Gummibärchen"/>
    <x v="5"/>
    <x v="56"/>
    <n v="16.682999999999996"/>
    <n v="6"/>
    <s v="Rancho grande"/>
    <x v="55"/>
    <x v="20"/>
    <d v="2015-03-20T00:00:00"/>
    <n v="149.39999999999998"/>
    <n v="100.09799999999998"/>
    <x v="1"/>
    <x v="7"/>
    <x v="2"/>
    <x v="1"/>
    <x v="1"/>
  </r>
  <r>
    <n v="10448"/>
    <s v="Boston Crab Meat"/>
    <x v="4"/>
    <x v="32"/>
    <n v="11.171999999999999"/>
    <n v="20"/>
    <s v="Rancho grande"/>
    <x v="55"/>
    <x v="20"/>
    <d v="2015-03-20T00:00:00"/>
    <n v="294"/>
    <n v="223.43999999999997"/>
    <x v="1"/>
    <x v="7"/>
    <x v="1"/>
    <x v="1"/>
    <x v="1"/>
  </r>
  <r>
    <n v="10449"/>
    <s v="Ikura"/>
    <x v="4"/>
    <x v="36"/>
    <n v="18.848000000000003"/>
    <n v="14"/>
    <s v="Blondel père et fils"/>
    <x v="14"/>
    <x v="0"/>
    <d v="2015-03-21T00:00:00"/>
    <n v="347.2"/>
    <n v="263.87200000000001"/>
    <x v="1"/>
    <x v="7"/>
    <x v="1"/>
    <x v="0"/>
    <x v="0"/>
  </r>
  <r>
    <n v="10449"/>
    <s v="Filo Mix"/>
    <x v="0"/>
    <x v="54"/>
    <n v="4.5359999999999996"/>
    <n v="20"/>
    <s v="Blondel père et fils"/>
    <x v="14"/>
    <x v="0"/>
    <d v="2015-03-21T00:00:00"/>
    <n v="112"/>
    <n v="90.72"/>
    <x v="1"/>
    <x v="7"/>
    <x v="0"/>
    <x v="0"/>
    <x v="0"/>
  </r>
  <r>
    <n v="10449"/>
    <s v="Tarte au sucre"/>
    <x v="5"/>
    <x v="26"/>
    <n v="26.003999999999994"/>
    <n v="35"/>
    <s v="Blondel père et fils"/>
    <x v="14"/>
    <x v="0"/>
    <d v="2015-03-21T00:00:00"/>
    <n v="1379"/>
    <n v="910.13999999999976"/>
    <x v="1"/>
    <x v="7"/>
    <x v="2"/>
    <x v="0"/>
    <x v="0"/>
  </r>
  <r>
    <n v="10450"/>
    <s v="Tourtière"/>
    <x v="7"/>
    <x v="46"/>
    <n v="4.4250000000000007"/>
    <n v="6"/>
    <s v="Victuailles en stock"/>
    <x v="3"/>
    <x v="0"/>
    <d v="2015-03-22T00:00:00"/>
    <n v="35.400000000000006"/>
    <n v="26.550000000000004"/>
    <x v="1"/>
    <x v="7"/>
    <x v="3"/>
    <x v="0"/>
    <x v="0"/>
  </r>
  <r>
    <n v="10450"/>
    <s v="Ikura"/>
    <x v="4"/>
    <x v="36"/>
    <n v="17.36"/>
    <n v="20"/>
    <s v="Victuailles en stock"/>
    <x v="3"/>
    <x v="0"/>
    <d v="2015-03-22T00:00:00"/>
    <n v="496"/>
    <n v="347.2"/>
    <x v="1"/>
    <x v="7"/>
    <x v="1"/>
    <x v="0"/>
    <x v="0"/>
  </r>
  <r>
    <n v="10451"/>
    <s v="Original Frankfurter grüne Soße"/>
    <x v="3"/>
    <x v="21"/>
    <n v="8.1120000000000001"/>
    <n v="55"/>
    <s v="QUICK-Stop"/>
    <x v="20"/>
    <x v="1"/>
    <d v="2015-03-22T00:00:00"/>
    <n v="572"/>
    <n v="446.16"/>
    <x v="1"/>
    <x v="7"/>
    <x v="2"/>
    <x v="0"/>
    <x v="0"/>
  </r>
  <r>
    <n v="10451"/>
    <s v="Louisiana Fiery Hot Pepper Sauce"/>
    <x v="3"/>
    <x v="5"/>
    <n v="12.600000000000001"/>
    <n v="28"/>
    <s v="QUICK-Stop"/>
    <x v="20"/>
    <x v="1"/>
    <d v="2015-03-22T00:00:00"/>
    <n v="470.40000000000003"/>
    <n v="352.80000000000007"/>
    <x v="1"/>
    <x v="7"/>
    <x v="2"/>
    <x v="0"/>
    <x v="0"/>
  </r>
  <r>
    <n v="10451"/>
    <s v="Wimmers gute Semmelknödel"/>
    <x v="0"/>
    <x v="47"/>
    <n v="20.216000000000001"/>
    <n v="35"/>
    <s v="QUICK-Stop"/>
    <x v="20"/>
    <x v="1"/>
    <d v="2015-03-22T00:00:00"/>
    <n v="931"/>
    <n v="707.56000000000006"/>
    <x v="1"/>
    <x v="7"/>
    <x v="0"/>
    <x v="0"/>
    <x v="0"/>
  </r>
  <r>
    <n v="10451"/>
    <s v="Pâté chinois"/>
    <x v="7"/>
    <x v="14"/>
    <n v="14.591999999999999"/>
    <n v="120"/>
    <s v="QUICK-Stop"/>
    <x v="20"/>
    <x v="1"/>
    <d v="2015-03-22T00:00:00"/>
    <n v="2304"/>
    <n v="1751.04"/>
    <x v="1"/>
    <x v="7"/>
    <x v="3"/>
    <x v="0"/>
    <x v="0"/>
  </r>
  <r>
    <n v="10452"/>
    <s v="Rössle Sauerkraut"/>
    <x v="2"/>
    <x v="39"/>
    <n v="28.391999999999999"/>
    <n v="15"/>
    <s v="Save-a-lot Markets"/>
    <x v="38"/>
    <x v="8"/>
    <d v="2015-03-23T00:00:00"/>
    <n v="546"/>
    <n v="425.88"/>
    <x v="1"/>
    <x v="7"/>
    <x v="0"/>
    <x v="2"/>
    <x v="1"/>
  </r>
  <r>
    <n v="10452"/>
    <s v="Gula Malacca"/>
    <x v="3"/>
    <x v="40"/>
    <n v="12.555000000000001"/>
    <n v="100"/>
    <s v="Save-a-lot Markets"/>
    <x v="38"/>
    <x v="8"/>
    <d v="2015-03-23T00:00:00"/>
    <n v="1550"/>
    <n v="1255.5000000000002"/>
    <x v="1"/>
    <x v="7"/>
    <x v="2"/>
    <x v="2"/>
    <x v="1"/>
  </r>
  <r>
    <n v="10453"/>
    <s v="Chocolade"/>
    <x v="5"/>
    <x v="61"/>
    <n v="6.7319999999999984"/>
    <n v="15"/>
    <s v="Around the Horn"/>
    <x v="45"/>
    <x v="13"/>
    <d v="2015-03-24T00:00:00"/>
    <n v="153"/>
    <n v="100.97999999999998"/>
    <x v="1"/>
    <x v="7"/>
    <x v="2"/>
    <x v="0"/>
    <x v="0"/>
  </r>
  <r>
    <n v="10453"/>
    <s v="Outback Lager"/>
    <x v="6"/>
    <x v="27"/>
    <n v="11.040000000000001"/>
    <n v="25"/>
    <s v="Around the Horn"/>
    <x v="45"/>
    <x v="13"/>
    <d v="2015-03-24T00:00:00"/>
    <n v="300"/>
    <n v="276"/>
    <x v="1"/>
    <x v="7"/>
    <x v="3"/>
    <x v="0"/>
    <x v="0"/>
  </r>
  <r>
    <n v="10454"/>
    <s v="Spegesild"/>
    <x v="4"/>
    <x v="45"/>
    <n v="7.1040000000000001"/>
    <n v="10"/>
    <s v="La maison d'Asie"/>
    <x v="43"/>
    <x v="0"/>
    <d v="2015-03-24T00:00:00"/>
    <n v="96"/>
    <n v="71.040000000000006"/>
    <x v="1"/>
    <x v="7"/>
    <x v="1"/>
    <x v="0"/>
    <x v="0"/>
  </r>
  <r>
    <n v="10454"/>
    <s v="Pavlova"/>
    <x v="5"/>
    <x v="19"/>
    <n v="9.5909999999999993"/>
    <n v="20"/>
    <s v="La maison d'Asie"/>
    <x v="43"/>
    <x v="0"/>
    <d v="2015-03-24T00:00:00"/>
    <n v="278"/>
    <n v="191.82"/>
    <x v="1"/>
    <x v="7"/>
    <x v="2"/>
    <x v="0"/>
    <x v="0"/>
  </r>
  <r>
    <n v="10454"/>
    <s v="Geitost"/>
    <x v="1"/>
    <x v="9"/>
    <n v="1.62"/>
    <n v="20"/>
    <s v="La maison d'Asie"/>
    <x v="43"/>
    <x v="0"/>
    <d v="2015-03-24T00:00:00"/>
    <n v="40"/>
    <n v="32.400000000000006"/>
    <x v="1"/>
    <x v="7"/>
    <x v="1"/>
    <x v="0"/>
    <x v="0"/>
  </r>
  <r>
    <n v="10455"/>
    <s v="Fløtemysost"/>
    <x v="1"/>
    <x v="37"/>
    <n v="14.62"/>
    <n v="30"/>
    <s v="Wartian Herkku"/>
    <x v="15"/>
    <x v="10"/>
    <d v="2015-03-27T00:00:00"/>
    <n v="516"/>
    <n v="438.59999999999997"/>
    <x v="1"/>
    <x v="7"/>
    <x v="1"/>
    <x v="0"/>
    <x v="0"/>
  </r>
  <r>
    <n v="10455"/>
    <s v="Sirop d'érable"/>
    <x v="3"/>
    <x v="62"/>
    <n v="15.959999999999999"/>
    <n v="25"/>
    <s v="Wartian Herkku"/>
    <x v="15"/>
    <x v="10"/>
    <d v="2015-03-27T00:00:00"/>
    <n v="570"/>
    <n v="399"/>
    <x v="1"/>
    <x v="7"/>
    <x v="2"/>
    <x v="0"/>
    <x v="0"/>
  </r>
  <r>
    <n v="10455"/>
    <s v="Chartreuse verte"/>
    <x v="6"/>
    <x v="12"/>
    <n v="13.248000000000001"/>
    <n v="20"/>
    <s v="Wartian Herkku"/>
    <x v="15"/>
    <x v="10"/>
    <d v="2015-03-27T00:00:00"/>
    <n v="288"/>
    <n v="264.96000000000004"/>
    <x v="1"/>
    <x v="7"/>
    <x v="3"/>
    <x v="0"/>
    <x v="0"/>
  </r>
  <r>
    <n v="10455"/>
    <s v="Perth Pasties"/>
    <x v="7"/>
    <x v="20"/>
    <n v="20.173999999999999"/>
    <n v="50"/>
    <s v="Wartian Herkku"/>
    <x v="15"/>
    <x v="10"/>
    <d v="2015-03-27T00:00:00"/>
    <n v="1310"/>
    <n v="1008.6999999999999"/>
    <x v="1"/>
    <x v="7"/>
    <x v="3"/>
    <x v="0"/>
    <x v="0"/>
  </r>
  <r>
    <n v="10456"/>
    <s v="Sir Rodney's Scones"/>
    <x v="5"/>
    <x v="15"/>
    <n v="5.3599999999999994"/>
    <n v="40"/>
    <s v="Königlich Essen"/>
    <x v="37"/>
    <x v="1"/>
    <d v="2015-03-28T00:00:00"/>
    <n v="320"/>
    <n v="214.39999999999998"/>
    <x v="1"/>
    <x v="7"/>
    <x v="2"/>
    <x v="0"/>
    <x v="0"/>
  </r>
  <r>
    <n v="10456"/>
    <s v="Maxilaku"/>
    <x v="5"/>
    <x v="11"/>
    <n v="10.879999999999999"/>
    <n v="21"/>
    <s v="Königlich Essen"/>
    <x v="37"/>
    <x v="1"/>
    <d v="2015-03-28T00:00:00"/>
    <n v="336"/>
    <n v="228.48"/>
    <x v="1"/>
    <x v="7"/>
    <x v="2"/>
    <x v="0"/>
    <x v="0"/>
  </r>
  <r>
    <n v="10457"/>
    <s v="Raclette Courdavault"/>
    <x v="1"/>
    <x v="17"/>
    <n v="34.760000000000005"/>
    <n v="36"/>
    <s v="Königlich Essen"/>
    <x v="37"/>
    <x v="1"/>
    <d v="2015-03-28T00:00:00"/>
    <n v="1584"/>
    <n v="1251.3600000000001"/>
    <x v="1"/>
    <x v="7"/>
    <x v="1"/>
    <x v="0"/>
    <x v="0"/>
  </r>
  <r>
    <n v="10458"/>
    <s v="Gumbär Gummibärchen"/>
    <x v="5"/>
    <x v="56"/>
    <n v="16.433999999999997"/>
    <n v="30"/>
    <s v="Suprêmes délices"/>
    <x v="4"/>
    <x v="3"/>
    <d v="2015-03-29T00:00:00"/>
    <n v="747"/>
    <n v="493.01999999999992"/>
    <x v="1"/>
    <x v="7"/>
    <x v="2"/>
    <x v="0"/>
    <x v="0"/>
  </r>
  <r>
    <n v="10458"/>
    <s v="Fløtemysost"/>
    <x v="1"/>
    <x v="37"/>
    <n v="13.071999999999999"/>
    <n v="50"/>
    <s v="Suprêmes délices"/>
    <x v="4"/>
    <x v="3"/>
    <d v="2015-03-29T00:00:00"/>
    <n v="860"/>
    <n v="653.59999999999991"/>
    <x v="1"/>
    <x v="7"/>
    <x v="1"/>
    <x v="0"/>
    <x v="0"/>
  </r>
  <r>
    <n v="10458"/>
    <s v="Gnocchi di nonna Alice"/>
    <x v="0"/>
    <x v="29"/>
    <n v="23.103999999999999"/>
    <n v="15"/>
    <s v="Suprêmes délices"/>
    <x v="4"/>
    <x v="3"/>
    <d v="2015-03-29T00:00:00"/>
    <n v="456"/>
    <n v="346.56"/>
    <x v="1"/>
    <x v="7"/>
    <x v="0"/>
    <x v="0"/>
    <x v="0"/>
  </r>
  <r>
    <n v="10458"/>
    <s v="Ipoh Coffee"/>
    <x v="6"/>
    <x v="35"/>
    <n v="33.488"/>
    <n v="20"/>
    <s v="Suprêmes délices"/>
    <x v="4"/>
    <x v="3"/>
    <d v="2015-03-29T00:00:00"/>
    <n v="736"/>
    <n v="669.76"/>
    <x v="1"/>
    <x v="7"/>
    <x v="3"/>
    <x v="0"/>
    <x v="0"/>
  </r>
  <r>
    <n v="10458"/>
    <s v="Rössle Sauerkraut"/>
    <x v="2"/>
    <x v="39"/>
    <n v="29.12"/>
    <n v="30"/>
    <s v="Suprêmes délices"/>
    <x v="4"/>
    <x v="3"/>
    <d v="2015-03-29T00:00:00"/>
    <n v="1092"/>
    <n v="873.6"/>
    <x v="1"/>
    <x v="7"/>
    <x v="0"/>
    <x v="0"/>
    <x v="0"/>
  </r>
  <r>
    <n v="10459"/>
    <s v="Uncle Bob's Organic Dried Pears"/>
    <x v="2"/>
    <x v="28"/>
    <n v="19.440000000000001"/>
    <n v="16"/>
    <s v="Victuailles en stock"/>
    <x v="3"/>
    <x v="0"/>
    <d v="2015-03-30T00:00:00"/>
    <n v="384"/>
    <n v="311.04000000000002"/>
    <x v="1"/>
    <x v="7"/>
    <x v="0"/>
    <x v="0"/>
    <x v="0"/>
  </r>
  <r>
    <n v="10459"/>
    <s v="Spegesild"/>
    <x v="4"/>
    <x v="45"/>
    <n v="7.2959999999999994"/>
    <n v="20"/>
    <s v="Victuailles en stock"/>
    <x v="3"/>
    <x v="0"/>
    <d v="2015-03-30T00:00:00"/>
    <n v="192"/>
    <n v="145.91999999999999"/>
    <x v="1"/>
    <x v="7"/>
    <x v="1"/>
    <x v="0"/>
    <x v="0"/>
  </r>
  <r>
    <n v="10459"/>
    <s v="Mozzarella di Giovanni"/>
    <x v="1"/>
    <x v="34"/>
    <n v="22.518000000000001"/>
    <n v="40"/>
    <s v="Victuailles en stock"/>
    <x v="3"/>
    <x v="0"/>
    <d v="2015-03-30T00:00:00"/>
    <n v="1112"/>
    <n v="900.72"/>
    <x v="1"/>
    <x v="7"/>
    <x v="1"/>
    <x v="0"/>
    <x v="0"/>
  </r>
  <r>
    <n v="10460"/>
    <s v="Scottish Longbreads"/>
    <x v="5"/>
    <x v="13"/>
    <n v="6.7999999999999989"/>
    <n v="21"/>
    <s v="Folk och fä HB"/>
    <x v="13"/>
    <x v="9"/>
    <d v="2015-03-31T00:00:00"/>
    <n v="210"/>
    <n v="142.79999999999998"/>
    <x v="1"/>
    <x v="7"/>
    <x v="2"/>
    <x v="0"/>
    <x v="0"/>
  </r>
  <r>
    <n v="10460"/>
    <s v="Rhönbräu Klosterbier"/>
    <x v="6"/>
    <x v="41"/>
    <n v="5.7040000000000006"/>
    <n v="4"/>
    <s v="Folk och fä HB"/>
    <x v="13"/>
    <x v="9"/>
    <d v="2015-03-31T00:00:00"/>
    <n v="24.8"/>
    <n v="22.816000000000003"/>
    <x v="1"/>
    <x v="7"/>
    <x v="3"/>
    <x v="0"/>
    <x v="0"/>
  </r>
  <r>
    <n v="10461"/>
    <s v="Sir Rodney's Scones"/>
    <x v="5"/>
    <x v="15"/>
    <n v="5.6"/>
    <n v="40"/>
    <s v="LILA-Supermercado"/>
    <x v="26"/>
    <x v="5"/>
    <d v="2015-03-31T00:00:00"/>
    <n v="320"/>
    <n v="224"/>
    <x v="1"/>
    <x v="7"/>
    <x v="2"/>
    <x v="1"/>
    <x v="1"/>
  </r>
  <r>
    <n v="10461"/>
    <s v="Nord-Ost Matjeshering"/>
    <x v="4"/>
    <x v="30"/>
    <n v="14.903999999999998"/>
    <n v="28"/>
    <s v="LILA-Supermercado"/>
    <x v="26"/>
    <x v="5"/>
    <d v="2015-03-31T00:00:00"/>
    <n v="579.6"/>
    <n v="417.31199999999995"/>
    <x v="1"/>
    <x v="7"/>
    <x v="1"/>
    <x v="1"/>
    <x v="1"/>
  </r>
  <r>
    <n v="10461"/>
    <s v="Pâté chinois"/>
    <x v="7"/>
    <x v="14"/>
    <n v="14.591999999999999"/>
    <n v="60"/>
    <s v="LILA-Supermercado"/>
    <x v="26"/>
    <x v="5"/>
    <d v="2015-03-31T00:00:00"/>
    <n v="1152"/>
    <n v="875.52"/>
    <x v="1"/>
    <x v="7"/>
    <x v="3"/>
    <x v="1"/>
    <x v="1"/>
  </r>
  <r>
    <n v="10462"/>
    <s v="Konbu"/>
    <x v="4"/>
    <x v="38"/>
    <n v="3.9359999999999999"/>
    <n v="1"/>
    <s v="Consolidated Holdings"/>
    <x v="28"/>
    <x v="13"/>
    <d v="2015-04-03T00:00:00"/>
    <n v="4.8"/>
    <n v="3.9359999999999999"/>
    <x v="1"/>
    <x v="8"/>
    <x v="1"/>
    <x v="0"/>
    <x v="0"/>
  </r>
  <r>
    <n v="10462"/>
    <s v="Tunnbröd"/>
    <x v="0"/>
    <x v="58"/>
    <n v="5.4"/>
    <n v="21"/>
    <s v="Consolidated Holdings"/>
    <x v="28"/>
    <x v="13"/>
    <d v="2015-04-03T00:00:00"/>
    <n v="151.20000000000002"/>
    <n v="113.4"/>
    <x v="1"/>
    <x v="8"/>
    <x v="0"/>
    <x v="0"/>
    <x v="0"/>
  </r>
  <r>
    <n v="10463"/>
    <s v="Singaporean Hokkien Fried Mee"/>
    <x v="0"/>
    <x v="44"/>
    <n v="8.9599999999999991"/>
    <n v="50"/>
    <s v="Suprêmes délices"/>
    <x v="4"/>
    <x v="3"/>
    <d v="2015-04-04T00:00:00"/>
    <n v="560"/>
    <n v="447.99999999999994"/>
    <x v="1"/>
    <x v="8"/>
    <x v="0"/>
    <x v="0"/>
    <x v="0"/>
  </r>
  <r>
    <n v="10463"/>
    <s v="Teatime Chocolate Biscuits"/>
    <x v="5"/>
    <x v="42"/>
    <n v="5.1099999999999994"/>
    <n v="21"/>
    <s v="Suprêmes délices"/>
    <x v="4"/>
    <x v="3"/>
    <d v="2015-04-04T00:00:00"/>
    <n v="153.29999999999998"/>
    <n v="107.30999999999999"/>
    <x v="1"/>
    <x v="8"/>
    <x v="2"/>
    <x v="0"/>
    <x v="0"/>
  </r>
  <r>
    <n v="10464"/>
    <s v="Camembert Pierrot"/>
    <x v="1"/>
    <x v="10"/>
    <n v="20.672000000000001"/>
    <n v="20"/>
    <s v="Furia Bacalhau e Frutos do Mar"/>
    <x v="39"/>
    <x v="15"/>
    <d v="2015-04-04T00:00:00"/>
    <n v="544"/>
    <n v="413.44"/>
    <x v="1"/>
    <x v="8"/>
    <x v="1"/>
    <x v="3"/>
    <x v="0"/>
  </r>
  <r>
    <n v="10464"/>
    <s v="Gnocchi di nonna Alice"/>
    <x v="0"/>
    <x v="29"/>
    <n v="24.928000000000001"/>
    <n v="30"/>
    <s v="Furia Bacalhau e Frutos do Mar"/>
    <x v="39"/>
    <x v="15"/>
    <d v="2015-04-04T00:00:00"/>
    <n v="912"/>
    <n v="747.84"/>
    <x v="1"/>
    <x v="8"/>
    <x v="0"/>
    <x v="3"/>
    <x v="0"/>
  </r>
  <r>
    <n v="10464"/>
    <s v="Chef Anton's Cajun Seasoning"/>
    <x v="3"/>
    <x v="51"/>
    <n v="13.200000000000001"/>
    <n v="16"/>
    <s v="Furia Bacalhau e Frutos do Mar"/>
    <x v="39"/>
    <x v="15"/>
    <d v="2015-04-04T00:00:00"/>
    <n v="281.60000000000002"/>
    <n v="211.20000000000002"/>
    <x v="1"/>
    <x v="8"/>
    <x v="2"/>
    <x v="3"/>
    <x v="0"/>
  </r>
  <r>
    <n v="10464"/>
    <s v="Ipoh Coffee"/>
    <x v="6"/>
    <x v="35"/>
    <n v="32.384"/>
    <n v="3"/>
    <s v="Furia Bacalhau e Frutos do Mar"/>
    <x v="39"/>
    <x v="15"/>
    <d v="2015-04-04T00:00:00"/>
    <n v="110.39999999999999"/>
    <n v="97.152000000000001"/>
    <x v="1"/>
    <x v="8"/>
    <x v="3"/>
    <x v="3"/>
    <x v="0"/>
  </r>
  <r>
    <n v="10465"/>
    <s v="Guaraná Fantástica"/>
    <x v="6"/>
    <x v="16"/>
    <n v="3.1680000000000001"/>
    <n v="25"/>
    <s v="Vaffeljernet"/>
    <x v="48"/>
    <x v="17"/>
    <d v="2015-04-05T00:00:00"/>
    <n v="90"/>
    <n v="79.2"/>
    <x v="1"/>
    <x v="8"/>
    <x v="3"/>
    <x v="0"/>
    <x v="0"/>
  </r>
  <r>
    <n v="10465"/>
    <s v="Thüringer Rostbratwurst"/>
    <x v="7"/>
    <x v="33"/>
    <n v="76.23"/>
    <n v="18"/>
    <s v="Vaffeljernet"/>
    <x v="48"/>
    <x v="17"/>
    <d v="2015-04-05T00:00:00"/>
    <n v="1782"/>
    <n v="1372.14"/>
    <x v="1"/>
    <x v="8"/>
    <x v="3"/>
    <x v="0"/>
    <x v="0"/>
  </r>
  <r>
    <n v="10465"/>
    <s v="Boston Crab Meat"/>
    <x v="4"/>
    <x v="32"/>
    <n v="11.318999999999999"/>
    <n v="20"/>
    <s v="Vaffeljernet"/>
    <x v="48"/>
    <x v="17"/>
    <d v="2015-04-05T00:00:00"/>
    <n v="294"/>
    <n v="226.38"/>
    <x v="1"/>
    <x v="8"/>
    <x v="1"/>
    <x v="0"/>
    <x v="0"/>
  </r>
  <r>
    <n v="10465"/>
    <s v="Røgede sild"/>
    <x v="4"/>
    <x v="57"/>
    <n v="5.548"/>
    <n v="30"/>
    <s v="Vaffeljernet"/>
    <x v="48"/>
    <x v="17"/>
    <d v="2015-04-05T00:00:00"/>
    <n v="228"/>
    <n v="166.44"/>
    <x v="1"/>
    <x v="8"/>
    <x v="1"/>
    <x v="0"/>
    <x v="0"/>
  </r>
  <r>
    <n v="10465"/>
    <s v="Valkoinen suklaa"/>
    <x v="5"/>
    <x v="60"/>
    <n v="8.7099999999999991"/>
    <n v="25"/>
    <s v="Vaffeljernet"/>
    <x v="48"/>
    <x v="17"/>
    <d v="2015-04-05T00:00:00"/>
    <n v="325"/>
    <n v="217.74999999999997"/>
    <x v="1"/>
    <x v="8"/>
    <x v="2"/>
    <x v="0"/>
    <x v="0"/>
  </r>
  <r>
    <n v="10466"/>
    <s v="Queso Cabrales"/>
    <x v="1"/>
    <x v="5"/>
    <n v="13.272000000000002"/>
    <n v="10"/>
    <s v="Comércio Mineiro"/>
    <x v="29"/>
    <x v="2"/>
    <d v="2015-04-06T00:00:00"/>
    <n v="168"/>
    <n v="132.72000000000003"/>
    <x v="1"/>
    <x v="8"/>
    <x v="1"/>
    <x v="1"/>
    <x v="1"/>
  </r>
  <r>
    <n v="10466"/>
    <s v="Spegesild"/>
    <x v="4"/>
    <x v="45"/>
    <n v="7.008"/>
    <n v="5"/>
    <s v="Comércio Mineiro"/>
    <x v="29"/>
    <x v="2"/>
    <d v="2015-04-06T00:00:00"/>
    <n v="48"/>
    <n v="35.04"/>
    <x v="1"/>
    <x v="8"/>
    <x v="1"/>
    <x v="1"/>
    <x v="1"/>
  </r>
  <r>
    <n v="10467"/>
    <s v="NuNuCa Nuß-Nougat-Creme"/>
    <x v="5"/>
    <x v="44"/>
    <n v="7.2799999999999994"/>
    <n v="12"/>
    <s v="Magazzini Alimentari Riuniti"/>
    <x v="21"/>
    <x v="11"/>
    <d v="2015-04-06T00:00:00"/>
    <n v="134.39999999999998"/>
    <n v="87.359999999999985"/>
    <x v="1"/>
    <x v="8"/>
    <x v="2"/>
    <x v="3"/>
    <x v="0"/>
  </r>
  <r>
    <n v="10467"/>
    <s v="Guaraná Fantástica"/>
    <x v="6"/>
    <x v="16"/>
    <n v="3.2040000000000002"/>
    <n v="28"/>
    <s v="Magazzini Alimentari Riuniti"/>
    <x v="21"/>
    <x v="11"/>
    <d v="2015-04-06T00:00:00"/>
    <n v="100.8"/>
    <n v="89.712000000000003"/>
    <x v="1"/>
    <x v="8"/>
    <x v="3"/>
    <x v="3"/>
    <x v="0"/>
  </r>
  <r>
    <n v="10468"/>
    <s v="Nord-Ost Matjeshering"/>
    <x v="4"/>
    <x v="30"/>
    <n v="16.353000000000002"/>
    <n v="8"/>
    <s v="Königlich Essen"/>
    <x v="37"/>
    <x v="1"/>
    <d v="2015-04-07T00:00:00"/>
    <n v="165.6"/>
    <n v="130.82400000000001"/>
    <x v="1"/>
    <x v="8"/>
    <x v="1"/>
    <x v="0"/>
    <x v="0"/>
  </r>
  <r>
    <n v="10468"/>
    <s v="Ipoh Coffee"/>
    <x v="6"/>
    <x v="35"/>
    <n v="32.384"/>
    <n v="15"/>
    <s v="Königlich Essen"/>
    <x v="37"/>
    <x v="1"/>
    <d v="2015-04-07T00:00:00"/>
    <n v="552"/>
    <n v="485.76"/>
    <x v="1"/>
    <x v="8"/>
    <x v="3"/>
    <x v="0"/>
    <x v="0"/>
  </r>
  <r>
    <n v="10469"/>
    <s v="Gula Malacca"/>
    <x v="3"/>
    <x v="40"/>
    <n v="12.71"/>
    <n v="2"/>
    <s v="White Clover Markets"/>
    <x v="18"/>
    <x v="8"/>
    <d v="2015-04-10T00:00:00"/>
    <n v="31"/>
    <n v="25.42"/>
    <x v="1"/>
    <x v="8"/>
    <x v="2"/>
    <x v="2"/>
    <x v="1"/>
  </r>
  <r>
    <n v="10469"/>
    <s v="Chang"/>
    <x v="6"/>
    <x v="18"/>
    <n v="13.68"/>
    <n v="40"/>
    <s v="White Clover Markets"/>
    <x v="18"/>
    <x v="8"/>
    <d v="2015-04-10T00:00:00"/>
    <n v="608"/>
    <n v="547.20000000000005"/>
    <x v="1"/>
    <x v="8"/>
    <x v="3"/>
    <x v="2"/>
    <x v="1"/>
  </r>
  <r>
    <n v="10469"/>
    <s v="Pavlova"/>
    <x v="5"/>
    <x v="19"/>
    <n v="9.5909999999999993"/>
    <n v="35"/>
    <s v="White Clover Markets"/>
    <x v="18"/>
    <x v="8"/>
    <d v="2015-04-10T00:00:00"/>
    <n v="486.5"/>
    <n v="335.685"/>
    <x v="1"/>
    <x v="8"/>
    <x v="2"/>
    <x v="2"/>
    <x v="1"/>
  </r>
  <r>
    <n v="10470"/>
    <s v="Wimmers gute Semmelknödel"/>
    <x v="0"/>
    <x v="47"/>
    <n v="20.216000000000001"/>
    <n v="8"/>
    <s v="Bon app'"/>
    <x v="40"/>
    <x v="0"/>
    <d v="2015-04-11T00:00:00"/>
    <n v="212.8"/>
    <n v="161.72800000000001"/>
    <x v="1"/>
    <x v="8"/>
    <x v="0"/>
    <x v="0"/>
    <x v="0"/>
  </r>
  <r>
    <n v="10470"/>
    <s v="Carnarvon Tigers"/>
    <x v="4"/>
    <x v="48"/>
    <n v="41"/>
    <n v="30"/>
    <s v="Bon app'"/>
    <x v="40"/>
    <x v="0"/>
    <d v="2015-04-11T00:00:00"/>
    <n v="1500"/>
    <n v="1230"/>
    <x v="1"/>
    <x v="8"/>
    <x v="1"/>
    <x v="0"/>
    <x v="0"/>
  </r>
  <r>
    <n v="10470"/>
    <s v="Tunnbröd"/>
    <x v="0"/>
    <x v="58"/>
    <n v="5.976"/>
    <n v="15"/>
    <s v="Bon app'"/>
    <x v="40"/>
    <x v="0"/>
    <d v="2015-04-11T00:00:00"/>
    <n v="108"/>
    <n v="89.64"/>
    <x v="1"/>
    <x v="8"/>
    <x v="0"/>
    <x v="0"/>
    <x v="0"/>
  </r>
  <r>
    <n v="10471"/>
    <s v="Uncle Bob's Organic Dried Pears"/>
    <x v="2"/>
    <x v="28"/>
    <n v="18.240000000000002"/>
    <n v="30"/>
    <s v="B's Beverages"/>
    <x v="28"/>
    <x v="13"/>
    <d v="2015-04-11T00:00:00"/>
    <n v="720"/>
    <n v="547.20000000000005"/>
    <x v="1"/>
    <x v="8"/>
    <x v="0"/>
    <x v="0"/>
    <x v="0"/>
  </r>
  <r>
    <n v="10471"/>
    <s v="Gnocchi di nonna Alice"/>
    <x v="0"/>
    <x v="29"/>
    <n v="24.32"/>
    <n v="20"/>
    <s v="B's Beverages"/>
    <x v="28"/>
    <x v="13"/>
    <d v="2015-04-11T00:00:00"/>
    <n v="608"/>
    <n v="486.4"/>
    <x v="1"/>
    <x v="8"/>
    <x v="0"/>
    <x v="0"/>
    <x v="0"/>
  </r>
  <r>
    <n v="10472"/>
    <s v="Guaraná Fantástica"/>
    <x v="6"/>
    <x v="16"/>
    <n v="3.2040000000000002"/>
    <n v="80"/>
    <s v="Seven Seas Imports"/>
    <x v="28"/>
    <x v="13"/>
    <d v="2015-04-12T00:00:00"/>
    <n v="288"/>
    <n v="256.32"/>
    <x v="1"/>
    <x v="8"/>
    <x v="3"/>
    <x v="0"/>
    <x v="0"/>
  </r>
  <r>
    <n v="10472"/>
    <s v="Manjimup Dried Apples"/>
    <x v="2"/>
    <x v="4"/>
    <n v="32.647999999999996"/>
    <n v="18"/>
    <s v="Seven Seas Imports"/>
    <x v="28"/>
    <x v="13"/>
    <d v="2015-04-12T00:00:00"/>
    <n v="763.19999999999993"/>
    <n v="587.66399999999999"/>
    <x v="1"/>
    <x v="8"/>
    <x v="0"/>
    <x v="0"/>
    <x v="0"/>
  </r>
  <r>
    <n v="10473"/>
    <s v="Geitost"/>
    <x v="1"/>
    <x v="9"/>
    <n v="1.58"/>
    <n v="12"/>
    <s v="Island Trading"/>
    <x v="36"/>
    <x v="13"/>
    <d v="2015-04-13T00:00:00"/>
    <n v="24"/>
    <n v="18.96"/>
    <x v="1"/>
    <x v="8"/>
    <x v="1"/>
    <x v="0"/>
    <x v="0"/>
  </r>
  <r>
    <n v="10473"/>
    <s v="Fløtemysost"/>
    <x v="1"/>
    <x v="37"/>
    <n v="13.76"/>
    <n v="12"/>
    <s v="Island Trading"/>
    <x v="36"/>
    <x v="13"/>
    <d v="2015-04-13T00:00:00"/>
    <n v="206.39999999999998"/>
    <n v="165.12"/>
    <x v="1"/>
    <x v="8"/>
    <x v="1"/>
    <x v="0"/>
    <x v="0"/>
  </r>
  <r>
    <n v="10474"/>
    <s v="Tofu"/>
    <x v="2"/>
    <x v="3"/>
    <n v="14.136000000000001"/>
    <n v="12"/>
    <s v="Pericles Comidas clásicas"/>
    <x v="10"/>
    <x v="7"/>
    <d v="2015-04-13T00:00:00"/>
    <n v="223.20000000000002"/>
    <n v="169.63200000000001"/>
    <x v="1"/>
    <x v="8"/>
    <x v="0"/>
    <x v="1"/>
    <x v="1"/>
  </r>
  <r>
    <n v="10474"/>
    <s v="Rössle Sauerkraut"/>
    <x v="2"/>
    <x v="39"/>
    <n v="29.484000000000002"/>
    <n v="18"/>
    <s v="Pericles Comidas clásicas"/>
    <x v="10"/>
    <x v="7"/>
    <d v="2015-04-13T00:00:00"/>
    <n v="655.19999999999993"/>
    <n v="530.71199999999999"/>
    <x v="1"/>
    <x v="8"/>
    <x v="0"/>
    <x v="1"/>
    <x v="1"/>
  </r>
  <r>
    <n v="10474"/>
    <s v="Boston Crab Meat"/>
    <x v="4"/>
    <x v="32"/>
    <n v="10.436999999999999"/>
    <n v="21"/>
    <s v="Pericles Comidas clásicas"/>
    <x v="10"/>
    <x v="7"/>
    <d v="2015-04-13T00:00:00"/>
    <n v="308.7"/>
    <n v="219.17699999999999"/>
    <x v="1"/>
    <x v="8"/>
    <x v="1"/>
    <x v="1"/>
    <x v="1"/>
  </r>
  <r>
    <n v="10474"/>
    <s v="Rhönbräu Klosterbier"/>
    <x v="6"/>
    <x v="41"/>
    <n v="5.58"/>
    <n v="10"/>
    <s v="Pericles Comidas clásicas"/>
    <x v="10"/>
    <x v="7"/>
    <d v="2015-04-13T00:00:00"/>
    <n v="62"/>
    <n v="55.8"/>
    <x v="1"/>
    <x v="8"/>
    <x v="3"/>
    <x v="1"/>
    <x v="1"/>
  </r>
  <r>
    <n v="10475"/>
    <s v="Lakkalikööri"/>
    <x v="6"/>
    <x v="12"/>
    <n v="13.248000000000001"/>
    <n v="42"/>
    <s v="Suprêmes délices"/>
    <x v="4"/>
    <x v="3"/>
    <d v="2015-04-14T00:00:00"/>
    <n v="604.80000000000007"/>
    <n v="556.41600000000005"/>
    <x v="1"/>
    <x v="8"/>
    <x v="3"/>
    <x v="0"/>
    <x v="0"/>
  </r>
  <r>
    <n v="10475"/>
    <s v="Gorgonzola Telino"/>
    <x v="1"/>
    <x v="13"/>
    <n v="7.7"/>
    <n v="35"/>
    <s v="Suprêmes délices"/>
    <x v="4"/>
    <x v="3"/>
    <d v="2015-04-14T00:00:00"/>
    <n v="350"/>
    <n v="269.5"/>
    <x v="1"/>
    <x v="8"/>
    <x v="1"/>
    <x v="0"/>
    <x v="0"/>
  </r>
  <r>
    <n v="10475"/>
    <s v="Louisiana Hot Spiced Okra"/>
    <x v="3"/>
    <x v="50"/>
    <n v="10.608000000000001"/>
    <n v="60"/>
    <s v="Suprêmes délices"/>
    <x v="4"/>
    <x v="3"/>
    <d v="2015-04-14T00:00:00"/>
    <n v="816"/>
    <n v="636.48"/>
    <x v="1"/>
    <x v="8"/>
    <x v="2"/>
    <x v="0"/>
    <x v="0"/>
  </r>
  <r>
    <n v="10476"/>
    <s v="Outback Lager"/>
    <x v="6"/>
    <x v="27"/>
    <n v="10.56"/>
    <n v="12"/>
    <s v="HILARIÓN-Abastos"/>
    <x v="8"/>
    <x v="5"/>
    <d v="2015-04-17T00:00:00"/>
    <n v="144"/>
    <n v="126.72"/>
    <x v="1"/>
    <x v="8"/>
    <x v="3"/>
    <x v="1"/>
    <x v="1"/>
  </r>
  <r>
    <n v="10476"/>
    <s v="Pâté chinois"/>
    <x v="7"/>
    <x v="14"/>
    <n v="15.167999999999999"/>
    <n v="2"/>
    <s v="HILARIÓN-Abastos"/>
    <x v="8"/>
    <x v="5"/>
    <d v="2015-04-17T00:00:00"/>
    <n v="38.4"/>
    <n v="30.335999999999999"/>
    <x v="1"/>
    <x v="8"/>
    <x v="3"/>
    <x v="1"/>
    <x v="1"/>
  </r>
  <r>
    <n v="10477"/>
    <s v="Chai"/>
    <x v="6"/>
    <x v="12"/>
    <n v="12.672000000000001"/>
    <n v="15"/>
    <s v="Princesa Isabel Vinhos"/>
    <x v="39"/>
    <x v="15"/>
    <d v="2015-04-17T00:00:00"/>
    <n v="216"/>
    <n v="190.08"/>
    <x v="1"/>
    <x v="8"/>
    <x v="3"/>
    <x v="3"/>
    <x v="0"/>
  </r>
  <r>
    <n v="10477"/>
    <s v="Sir Rodney's Scones"/>
    <x v="5"/>
    <x v="15"/>
    <n v="5.52"/>
    <n v="21"/>
    <s v="Princesa Isabel Vinhos"/>
    <x v="39"/>
    <x v="15"/>
    <d v="2015-04-17T00:00:00"/>
    <n v="168"/>
    <n v="115.91999999999999"/>
    <x v="1"/>
    <x v="8"/>
    <x v="2"/>
    <x v="3"/>
    <x v="0"/>
  </r>
  <r>
    <n v="10477"/>
    <s v="Chartreuse verte"/>
    <x v="6"/>
    <x v="12"/>
    <n v="12.816000000000001"/>
    <n v="20"/>
    <s v="Princesa Isabel Vinhos"/>
    <x v="39"/>
    <x v="15"/>
    <d v="2015-04-17T00:00:00"/>
    <n v="288"/>
    <n v="256.32"/>
    <x v="1"/>
    <x v="8"/>
    <x v="3"/>
    <x v="3"/>
    <x v="0"/>
  </r>
  <r>
    <n v="10478"/>
    <s v="Ikura"/>
    <x v="4"/>
    <x v="36"/>
    <n v="20.336000000000002"/>
    <n v="20"/>
    <s v="Victuailles en stock"/>
    <x v="3"/>
    <x v="0"/>
    <d v="2015-04-18T00:00:00"/>
    <n v="496"/>
    <n v="406.72"/>
    <x v="1"/>
    <x v="8"/>
    <x v="1"/>
    <x v="0"/>
    <x v="0"/>
  </r>
  <r>
    <n v="10479"/>
    <s v="Perth Pasties"/>
    <x v="7"/>
    <x v="20"/>
    <n v="20.96"/>
    <n v="28"/>
    <s v="Rattlesnake Canyon Grocery"/>
    <x v="12"/>
    <x v="8"/>
    <d v="2015-04-19T00:00:00"/>
    <n v="733.6"/>
    <n v="586.88"/>
    <x v="1"/>
    <x v="8"/>
    <x v="3"/>
    <x v="2"/>
    <x v="1"/>
  </r>
  <r>
    <n v="10479"/>
    <s v="Raclette Courdavault"/>
    <x v="1"/>
    <x v="17"/>
    <n v="37.4"/>
    <n v="60"/>
    <s v="Rattlesnake Canyon Grocery"/>
    <x v="12"/>
    <x v="8"/>
    <d v="2015-04-19T00:00:00"/>
    <n v="2640"/>
    <n v="2244"/>
    <x v="1"/>
    <x v="8"/>
    <x v="1"/>
    <x v="2"/>
    <x v="1"/>
  </r>
  <r>
    <n v="10479"/>
    <s v="Côte de Blaye"/>
    <x v="6"/>
    <x v="55"/>
    <n v="193.93600000000001"/>
    <n v="30"/>
    <s v="Rattlesnake Canyon Grocery"/>
    <x v="12"/>
    <x v="8"/>
    <d v="2015-04-19T00:00:00"/>
    <n v="6324"/>
    <n v="5818.08"/>
    <x v="1"/>
    <x v="8"/>
    <x v="3"/>
    <x v="2"/>
    <x v="1"/>
  </r>
  <r>
    <n v="10479"/>
    <s v="Wimmers gute Semmelknödel"/>
    <x v="0"/>
    <x v="47"/>
    <n v="20.482000000000003"/>
    <n v="30"/>
    <s v="Rattlesnake Canyon Grocery"/>
    <x v="12"/>
    <x v="8"/>
    <d v="2015-04-19T00:00:00"/>
    <n v="798"/>
    <n v="614.46"/>
    <x v="1"/>
    <x v="8"/>
    <x v="0"/>
    <x v="2"/>
    <x v="1"/>
  </r>
  <r>
    <n v="10480"/>
    <s v="Zaanse koeken"/>
    <x v="5"/>
    <x v="57"/>
    <n v="5.0919999999999996"/>
    <n v="30"/>
    <s v="Folies gourmandes"/>
    <x v="54"/>
    <x v="0"/>
    <d v="2015-04-20T00:00:00"/>
    <n v="228"/>
    <n v="152.76"/>
    <x v="1"/>
    <x v="8"/>
    <x v="2"/>
    <x v="0"/>
    <x v="0"/>
  </r>
  <r>
    <n v="10480"/>
    <s v="Raclette Courdavault"/>
    <x v="1"/>
    <x v="17"/>
    <n v="36.96"/>
    <n v="12"/>
    <s v="Folies gourmandes"/>
    <x v="54"/>
    <x v="0"/>
    <d v="2015-04-20T00:00:00"/>
    <n v="528"/>
    <n v="443.52"/>
    <x v="1"/>
    <x v="8"/>
    <x v="1"/>
    <x v="0"/>
    <x v="0"/>
  </r>
  <r>
    <n v="10481"/>
    <s v="Maxilaku"/>
    <x v="5"/>
    <x v="11"/>
    <n v="10.719999999999999"/>
    <n v="24"/>
    <s v="Ricardo Adocicados"/>
    <x v="2"/>
    <x v="2"/>
    <d v="2015-04-20T00:00:00"/>
    <n v="384"/>
    <n v="257.27999999999997"/>
    <x v="1"/>
    <x v="8"/>
    <x v="2"/>
    <x v="1"/>
    <x v="1"/>
  </r>
  <r>
    <n v="10481"/>
    <s v="Camembert Pierrot"/>
    <x v="1"/>
    <x v="10"/>
    <n v="20.943999999999999"/>
    <n v="40"/>
    <s v="Ricardo Adocicados"/>
    <x v="2"/>
    <x v="2"/>
    <d v="2015-04-20T00:00:00"/>
    <n v="1088"/>
    <n v="837.76"/>
    <x v="1"/>
    <x v="8"/>
    <x v="1"/>
    <x v="1"/>
    <x v="1"/>
  </r>
  <r>
    <n v="10482"/>
    <s v="Boston Crab Meat"/>
    <x v="4"/>
    <x v="32"/>
    <n v="11.465999999999999"/>
    <n v="10"/>
    <s v="Lazy K Kountry Store"/>
    <x v="58"/>
    <x v="8"/>
    <d v="2015-04-21T00:00:00"/>
    <n v="147"/>
    <n v="114.66"/>
    <x v="1"/>
    <x v="8"/>
    <x v="1"/>
    <x v="2"/>
    <x v="1"/>
  </r>
  <r>
    <n v="10483"/>
    <s v="Sasquatch Ale"/>
    <x v="6"/>
    <x v="44"/>
    <n v="10.08"/>
    <n v="35"/>
    <s v="White Clover Markets"/>
    <x v="18"/>
    <x v="8"/>
    <d v="2015-04-24T00:00:00"/>
    <n v="392"/>
    <n v="352.8"/>
    <x v="1"/>
    <x v="8"/>
    <x v="3"/>
    <x v="2"/>
    <x v="1"/>
  </r>
  <r>
    <n v="10483"/>
    <s v="Original Frankfurter grüne Soße"/>
    <x v="3"/>
    <x v="21"/>
    <n v="7.5919999999999996"/>
    <n v="30"/>
    <s v="White Clover Markets"/>
    <x v="18"/>
    <x v="8"/>
    <d v="2015-04-24T00:00:00"/>
    <n v="312"/>
    <n v="227.76"/>
    <x v="1"/>
    <x v="8"/>
    <x v="2"/>
    <x v="2"/>
    <x v="1"/>
  </r>
  <r>
    <n v="10484"/>
    <s v="Boston Crab Meat"/>
    <x v="4"/>
    <x v="32"/>
    <n v="11.318999999999999"/>
    <n v="10"/>
    <s v="B's Beverages"/>
    <x v="28"/>
    <x v="13"/>
    <d v="2015-04-24T00:00:00"/>
    <n v="147"/>
    <n v="113.19"/>
    <x v="1"/>
    <x v="8"/>
    <x v="1"/>
    <x v="0"/>
    <x v="0"/>
  </r>
  <r>
    <n v="10484"/>
    <s v="Manjimup Dried Apples"/>
    <x v="2"/>
    <x v="4"/>
    <n v="32.647999999999996"/>
    <n v="3"/>
    <s v="B's Beverages"/>
    <x v="28"/>
    <x v="13"/>
    <d v="2015-04-24T00:00:00"/>
    <n v="127.19999999999999"/>
    <n v="97.943999999999988"/>
    <x v="1"/>
    <x v="8"/>
    <x v="0"/>
    <x v="0"/>
    <x v="0"/>
  </r>
  <r>
    <n v="10484"/>
    <s v="Sir Rodney's Scones"/>
    <x v="5"/>
    <x v="15"/>
    <n v="5.4399999999999995"/>
    <n v="14"/>
    <s v="B's Beverages"/>
    <x v="28"/>
    <x v="13"/>
    <d v="2015-04-24T00:00:00"/>
    <n v="112"/>
    <n v="76.16"/>
    <x v="1"/>
    <x v="8"/>
    <x v="2"/>
    <x v="0"/>
    <x v="0"/>
  </r>
  <r>
    <n v="10485"/>
    <s v="Outback Lager"/>
    <x v="6"/>
    <x v="27"/>
    <n v="10.56"/>
    <n v="60"/>
    <s v="LINO-Delicateses"/>
    <x v="53"/>
    <x v="5"/>
    <d v="2015-04-25T00:00:00"/>
    <n v="720"/>
    <n v="633.6"/>
    <x v="1"/>
    <x v="8"/>
    <x v="3"/>
    <x v="1"/>
    <x v="1"/>
  </r>
  <r>
    <n v="10485"/>
    <s v="Chang"/>
    <x v="6"/>
    <x v="18"/>
    <n v="13.984"/>
    <n v="20"/>
    <s v="LINO-Delicateses"/>
    <x v="53"/>
    <x v="5"/>
    <d v="2015-04-25T00:00:00"/>
    <n v="304"/>
    <n v="279.68"/>
    <x v="1"/>
    <x v="8"/>
    <x v="3"/>
    <x v="1"/>
    <x v="1"/>
  </r>
  <r>
    <n v="10485"/>
    <s v="Aniseed Syrup"/>
    <x v="3"/>
    <x v="15"/>
    <n v="6.16"/>
    <n v="20"/>
    <s v="LINO-Delicateses"/>
    <x v="53"/>
    <x v="5"/>
    <d v="2015-04-25T00:00:00"/>
    <n v="160"/>
    <n v="123.2"/>
    <x v="1"/>
    <x v="8"/>
    <x v="2"/>
    <x v="1"/>
    <x v="1"/>
  </r>
  <r>
    <n v="10485"/>
    <s v="Pâté chinois"/>
    <x v="7"/>
    <x v="14"/>
    <n v="14.975999999999999"/>
    <n v="30"/>
    <s v="LINO-Delicateses"/>
    <x v="53"/>
    <x v="5"/>
    <d v="2015-04-25T00:00:00"/>
    <n v="576"/>
    <n v="449.28"/>
    <x v="1"/>
    <x v="8"/>
    <x v="3"/>
    <x v="1"/>
    <x v="1"/>
  </r>
  <r>
    <n v="10486"/>
    <s v="Longlife Tofu"/>
    <x v="2"/>
    <x v="15"/>
    <n v="6.24"/>
    <n v="16"/>
    <s v="HILARIÓN-Abastos"/>
    <x v="8"/>
    <x v="5"/>
    <d v="2015-04-26T00:00:00"/>
    <n v="128"/>
    <n v="99.84"/>
    <x v="1"/>
    <x v="8"/>
    <x v="0"/>
    <x v="1"/>
    <x v="1"/>
  </r>
  <r>
    <n v="10486"/>
    <s v="Queso Cabrales"/>
    <x v="1"/>
    <x v="5"/>
    <n v="13.104000000000001"/>
    <n v="5"/>
    <s v="HILARIÓN-Abastos"/>
    <x v="8"/>
    <x v="5"/>
    <d v="2015-04-26T00:00:00"/>
    <n v="84"/>
    <n v="65.52000000000001"/>
    <x v="1"/>
    <x v="8"/>
    <x v="1"/>
    <x v="1"/>
    <x v="1"/>
  </r>
  <r>
    <n v="10486"/>
    <s v="Manjimup Dried Apples"/>
    <x v="2"/>
    <x v="4"/>
    <n v="33.92"/>
    <n v="25"/>
    <s v="HILARIÓN-Abastos"/>
    <x v="8"/>
    <x v="5"/>
    <d v="2015-04-26T00:00:00"/>
    <n v="1060"/>
    <n v="848"/>
    <x v="1"/>
    <x v="8"/>
    <x v="0"/>
    <x v="1"/>
    <x v="1"/>
  </r>
  <r>
    <n v="10487"/>
    <s v="Teatime Chocolate Biscuits"/>
    <x v="5"/>
    <x v="42"/>
    <n v="4.9639999999999995"/>
    <n v="5"/>
    <s v="Queen Cozinha"/>
    <x v="29"/>
    <x v="2"/>
    <d v="2015-04-26T00:00:00"/>
    <n v="36.5"/>
    <n v="24.819999999999997"/>
    <x v="1"/>
    <x v="8"/>
    <x v="2"/>
    <x v="1"/>
    <x v="1"/>
  </r>
  <r>
    <n v="10487"/>
    <s v="Gumbär Gummibärchen"/>
    <x v="5"/>
    <x v="56"/>
    <n v="16.931999999999999"/>
    <n v="30"/>
    <s v="Queen Cozinha"/>
    <x v="29"/>
    <x v="2"/>
    <d v="2015-04-26T00:00:00"/>
    <n v="747"/>
    <n v="507.96"/>
    <x v="1"/>
    <x v="8"/>
    <x v="2"/>
    <x v="1"/>
    <x v="1"/>
  </r>
  <r>
    <n v="10487"/>
    <s v="Tourtière"/>
    <x v="7"/>
    <x v="46"/>
    <n v="4.4250000000000007"/>
    <n v="24"/>
    <s v="Queen Cozinha"/>
    <x v="29"/>
    <x v="2"/>
    <d v="2015-04-26T00:00:00"/>
    <n v="141.60000000000002"/>
    <n v="106.20000000000002"/>
    <x v="1"/>
    <x v="8"/>
    <x v="3"/>
    <x v="1"/>
    <x v="1"/>
  </r>
  <r>
    <n v="10488"/>
    <s v="Raclette Courdavault"/>
    <x v="1"/>
    <x v="17"/>
    <n v="37.4"/>
    <n v="30"/>
    <s v="Frankenversand"/>
    <x v="16"/>
    <x v="1"/>
    <d v="2015-04-27T00:00:00"/>
    <n v="1320"/>
    <n v="1122"/>
    <x v="1"/>
    <x v="8"/>
    <x v="1"/>
    <x v="0"/>
    <x v="0"/>
  </r>
  <r>
    <n v="10488"/>
    <s v="Röd Kaviar"/>
    <x v="4"/>
    <x v="27"/>
    <n v="9.36"/>
    <n v="20"/>
    <s v="Frankenversand"/>
    <x v="16"/>
    <x v="1"/>
    <d v="2015-04-27T00:00:00"/>
    <n v="240"/>
    <n v="187.2"/>
    <x v="1"/>
    <x v="8"/>
    <x v="1"/>
    <x v="0"/>
    <x v="0"/>
  </r>
  <r>
    <n v="10489"/>
    <s v="Queso Cabrales"/>
    <x v="1"/>
    <x v="5"/>
    <n v="13.776000000000002"/>
    <n v="15"/>
    <s v="Piccolo und mehr"/>
    <x v="44"/>
    <x v="6"/>
    <d v="2015-04-28T00:00:00"/>
    <n v="252"/>
    <n v="206.64000000000001"/>
    <x v="1"/>
    <x v="8"/>
    <x v="1"/>
    <x v="0"/>
    <x v="0"/>
  </r>
  <r>
    <n v="10489"/>
    <s v="Pavlova"/>
    <x v="5"/>
    <x v="19"/>
    <n v="9.5909999999999993"/>
    <n v="18"/>
    <s v="Piccolo und mehr"/>
    <x v="44"/>
    <x v="6"/>
    <d v="2015-04-28T00:00:00"/>
    <n v="250.20000000000002"/>
    <n v="172.63799999999998"/>
    <x v="1"/>
    <x v="8"/>
    <x v="2"/>
    <x v="0"/>
    <x v="0"/>
  </r>
  <r>
    <n v="10490"/>
    <s v="Raclette Courdavault"/>
    <x v="1"/>
    <x v="17"/>
    <n v="35.64"/>
    <n v="60"/>
    <s v="HILARIÓN-Abastos"/>
    <x v="8"/>
    <x v="5"/>
    <d v="2015-05-01T00:00:00"/>
    <n v="2640"/>
    <n v="2138.4"/>
    <x v="1"/>
    <x v="9"/>
    <x v="1"/>
    <x v="1"/>
    <x v="1"/>
  </r>
  <r>
    <n v="10490"/>
    <s v="Scottish Longbreads"/>
    <x v="5"/>
    <x v="13"/>
    <n v="6.7999999999999989"/>
    <n v="30"/>
    <s v="HILARIÓN-Abastos"/>
    <x v="8"/>
    <x v="5"/>
    <d v="2015-05-01T00:00:00"/>
    <n v="300"/>
    <n v="203.99999999999997"/>
    <x v="1"/>
    <x v="9"/>
    <x v="2"/>
    <x v="1"/>
    <x v="1"/>
  </r>
  <r>
    <n v="10490"/>
    <s v="Rhönbräu Klosterbier"/>
    <x v="6"/>
    <x v="41"/>
    <n v="5.58"/>
    <n v="36"/>
    <s v="HILARIÓN-Abastos"/>
    <x v="8"/>
    <x v="5"/>
    <d v="2015-05-01T00:00:00"/>
    <n v="223.20000000000002"/>
    <n v="200.88"/>
    <x v="1"/>
    <x v="9"/>
    <x v="3"/>
    <x v="1"/>
    <x v="1"/>
  </r>
  <r>
    <n v="10491"/>
    <s v="Gula Malacca"/>
    <x v="3"/>
    <x v="40"/>
    <n v="11.47"/>
    <n v="15"/>
    <s v="Furia Bacalhau e Frutos do Mar"/>
    <x v="39"/>
    <x v="15"/>
    <d v="2015-05-01T00:00:00"/>
    <n v="232.5"/>
    <n v="172.05"/>
    <x v="1"/>
    <x v="9"/>
    <x v="2"/>
    <x v="3"/>
    <x v="0"/>
  </r>
  <r>
    <n v="10491"/>
    <s v="Original Frankfurter grüne Soße"/>
    <x v="3"/>
    <x v="21"/>
    <n v="8.32"/>
    <n v="7"/>
    <s v="Furia Bacalhau e Frutos do Mar"/>
    <x v="39"/>
    <x v="15"/>
    <d v="2015-05-01T00:00:00"/>
    <n v="72.8"/>
    <n v="58.24"/>
    <x v="1"/>
    <x v="9"/>
    <x v="2"/>
    <x v="3"/>
    <x v="0"/>
  </r>
  <r>
    <n v="10492"/>
    <s v="Singaporean Hokkien Fried Mee"/>
    <x v="0"/>
    <x v="44"/>
    <n v="9.4079999999999995"/>
    <n v="20"/>
    <s v="Bottom-Dollar Markets"/>
    <x v="52"/>
    <x v="16"/>
    <d v="2015-05-02T00:00:00"/>
    <n v="224"/>
    <n v="188.16"/>
    <x v="1"/>
    <x v="9"/>
    <x v="0"/>
    <x v="2"/>
    <x v="1"/>
  </r>
  <r>
    <n v="10492"/>
    <s v="NuNuCa Nuß-Nougat-Creme"/>
    <x v="5"/>
    <x v="44"/>
    <n v="7.3919999999999986"/>
    <n v="60"/>
    <s v="Bottom-Dollar Markets"/>
    <x v="52"/>
    <x v="16"/>
    <d v="2015-05-02T00:00:00"/>
    <n v="672"/>
    <n v="443.51999999999992"/>
    <x v="1"/>
    <x v="9"/>
    <x v="2"/>
    <x v="2"/>
    <x v="1"/>
  </r>
  <r>
    <n v="10493"/>
    <s v="Gudbrandsdalsost"/>
    <x v="1"/>
    <x v="49"/>
    <n v="21.888000000000002"/>
    <n v="10"/>
    <s v="La maison d'Asie"/>
    <x v="43"/>
    <x v="0"/>
    <d v="2015-05-03T00:00:00"/>
    <n v="288"/>
    <n v="218.88000000000002"/>
    <x v="1"/>
    <x v="9"/>
    <x v="1"/>
    <x v="0"/>
    <x v="0"/>
  </r>
  <r>
    <n v="10493"/>
    <s v="Louisiana Fiery Hot Pepper Sauce"/>
    <x v="3"/>
    <x v="5"/>
    <n v="12.263999999999999"/>
    <n v="15"/>
    <s v="La maison d'Asie"/>
    <x v="43"/>
    <x v="0"/>
    <d v="2015-05-03T00:00:00"/>
    <n v="252"/>
    <n v="183.95999999999998"/>
    <x v="1"/>
    <x v="9"/>
    <x v="2"/>
    <x v="0"/>
    <x v="0"/>
  </r>
  <r>
    <n v="10493"/>
    <s v="Louisiana Hot Spiced Okra"/>
    <x v="3"/>
    <x v="50"/>
    <n v="11.016"/>
    <n v="10"/>
    <s v="La maison d'Asie"/>
    <x v="43"/>
    <x v="0"/>
    <d v="2015-05-03T00:00:00"/>
    <n v="136"/>
    <n v="110.16"/>
    <x v="1"/>
    <x v="9"/>
    <x v="2"/>
    <x v="0"/>
    <x v="0"/>
  </r>
  <r>
    <n v="10494"/>
    <s v="Gnocchi di nonna Alice"/>
    <x v="0"/>
    <x v="29"/>
    <n v="24.015999999999998"/>
    <n v="30"/>
    <s v="Comércio Mineiro"/>
    <x v="29"/>
    <x v="2"/>
    <d v="2015-05-03T00:00:00"/>
    <n v="912"/>
    <n v="720.4799999999999"/>
    <x v="1"/>
    <x v="9"/>
    <x v="0"/>
    <x v="1"/>
    <x v="1"/>
  </r>
  <r>
    <n v="10495"/>
    <s v="Tunnbröd"/>
    <x v="0"/>
    <x v="58"/>
    <n v="5.4720000000000004"/>
    <n v="10"/>
    <s v="Laughing Bacchus Wine Cellars"/>
    <x v="59"/>
    <x v="16"/>
    <d v="2015-05-04T00:00:00"/>
    <n v="72"/>
    <n v="54.720000000000006"/>
    <x v="1"/>
    <x v="9"/>
    <x v="0"/>
    <x v="2"/>
    <x v="1"/>
  </r>
  <r>
    <n v="10495"/>
    <s v="Jack's New England Clam Chowder"/>
    <x v="4"/>
    <x v="6"/>
    <n v="5.6209999999999996"/>
    <n v="20"/>
    <s v="Laughing Bacchus Wine Cellars"/>
    <x v="59"/>
    <x v="16"/>
    <d v="2015-05-04T00:00:00"/>
    <n v="154"/>
    <n v="112.41999999999999"/>
    <x v="1"/>
    <x v="9"/>
    <x v="1"/>
    <x v="2"/>
    <x v="1"/>
  </r>
  <r>
    <n v="10495"/>
    <s v="Original Frankfurter grüne Soße"/>
    <x v="3"/>
    <x v="21"/>
    <n v="8.5280000000000005"/>
    <n v="5"/>
    <s v="Laughing Bacchus Wine Cellars"/>
    <x v="59"/>
    <x v="16"/>
    <d v="2015-05-04T00:00:00"/>
    <n v="52"/>
    <n v="42.64"/>
    <x v="1"/>
    <x v="9"/>
    <x v="2"/>
    <x v="2"/>
    <x v="1"/>
  </r>
  <r>
    <n v="10496"/>
    <s v="Gorgonzola Telino"/>
    <x v="1"/>
    <x v="13"/>
    <n v="8.2999999999999989"/>
    <n v="20"/>
    <s v="Tradição Hipermercados"/>
    <x v="29"/>
    <x v="2"/>
    <d v="2015-05-05T00:00:00"/>
    <n v="200"/>
    <n v="165.99999999999997"/>
    <x v="1"/>
    <x v="9"/>
    <x v="1"/>
    <x v="1"/>
    <x v="1"/>
  </r>
  <r>
    <n v="10497"/>
    <s v="Gnocchi di nonna Alice"/>
    <x v="0"/>
    <x v="29"/>
    <n v="23.407999999999998"/>
    <n v="14"/>
    <s v="Lehmanns Marktstand"/>
    <x v="24"/>
    <x v="1"/>
    <d v="2015-05-05T00:00:00"/>
    <n v="425.59999999999997"/>
    <n v="327.71199999999999"/>
    <x v="1"/>
    <x v="9"/>
    <x v="0"/>
    <x v="0"/>
    <x v="0"/>
  </r>
  <r>
    <n v="10497"/>
    <s v="Original Frankfurter grüne Soße"/>
    <x v="3"/>
    <x v="21"/>
    <n v="8.0080000000000009"/>
    <n v="25"/>
    <s v="Lehmanns Marktstand"/>
    <x v="24"/>
    <x v="1"/>
    <d v="2015-05-05T00:00:00"/>
    <n v="260"/>
    <n v="200.20000000000002"/>
    <x v="1"/>
    <x v="9"/>
    <x v="2"/>
    <x v="0"/>
    <x v="0"/>
  </r>
  <r>
    <n v="10497"/>
    <s v="Mozzarella di Giovanni"/>
    <x v="1"/>
    <x v="34"/>
    <n v="21.128"/>
    <n v="25"/>
    <s v="Lehmanns Marktstand"/>
    <x v="24"/>
    <x v="1"/>
    <d v="2015-05-05T00:00:00"/>
    <n v="695"/>
    <n v="528.20000000000005"/>
    <x v="1"/>
    <x v="9"/>
    <x v="1"/>
    <x v="0"/>
    <x v="0"/>
  </r>
  <r>
    <n v="10498"/>
    <s v="Guaraná Fantástica"/>
    <x v="6"/>
    <x v="64"/>
    <n v="4.0949999999999998"/>
    <n v="14"/>
    <s v="HILARIÓN-Abastos"/>
    <x v="8"/>
    <x v="5"/>
    <d v="2015-05-08T00:00:00"/>
    <n v="63"/>
    <n v="57.33"/>
    <x v="1"/>
    <x v="9"/>
    <x v="3"/>
    <x v="1"/>
    <x v="1"/>
  </r>
  <r>
    <n v="10498"/>
    <s v="Boston Crab Meat"/>
    <x v="4"/>
    <x v="65"/>
    <n v="14.536"/>
    <n v="5"/>
    <s v="HILARIÓN-Abastos"/>
    <x v="8"/>
    <x v="5"/>
    <d v="2015-05-08T00:00:00"/>
    <n v="92"/>
    <n v="72.679999999999993"/>
    <x v="1"/>
    <x v="9"/>
    <x v="1"/>
    <x v="1"/>
    <x v="1"/>
  </r>
  <r>
    <n v="10498"/>
    <s v="Singaporean Hokkien Fried Mee"/>
    <x v="0"/>
    <x v="2"/>
    <n v="10.5"/>
    <n v="30"/>
    <s v="HILARIÓN-Abastos"/>
    <x v="8"/>
    <x v="5"/>
    <d v="2015-05-08T00:00:00"/>
    <n v="420"/>
    <n v="315"/>
    <x v="1"/>
    <x v="9"/>
    <x v="0"/>
    <x v="1"/>
    <x v="1"/>
  </r>
  <r>
    <n v="10499"/>
    <s v="Rössle Sauerkraut"/>
    <x v="2"/>
    <x v="66"/>
    <n v="36.480000000000004"/>
    <n v="20"/>
    <s v="LILA-Supermercado"/>
    <x v="26"/>
    <x v="5"/>
    <d v="2015-05-09T00:00:00"/>
    <n v="912"/>
    <n v="729.60000000000014"/>
    <x v="1"/>
    <x v="9"/>
    <x v="0"/>
    <x v="1"/>
    <x v="1"/>
  </r>
  <r>
    <n v="10499"/>
    <s v="Maxilaku"/>
    <x v="5"/>
    <x v="52"/>
    <n v="13"/>
    <n v="25"/>
    <s v="LILA-Supermercado"/>
    <x v="26"/>
    <x v="5"/>
    <d v="2015-05-09T00:00:00"/>
    <n v="500"/>
    <n v="325"/>
    <x v="1"/>
    <x v="9"/>
    <x v="2"/>
    <x v="1"/>
    <x v="1"/>
  </r>
  <r>
    <n v="10500"/>
    <s v="Genen Shouyu"/>
    <x v="3"/>
    <x v="40"/>
    <n v="12.865"/>
    <n v="12"/>
    <s v="La maison d'Asie"/>
    <x v="43"/>
    <x v="0"/>
    <d v="2015-05-10T00:00:00"/>
    <n v="186"/>
    <n v="154.38"/>
    <x v="1"/>
    <x v="9"/>
    <x v="2"/>
    <x v="0"/>
    <x v="0"/>
  </r>
  <r>
    <n v="10500"/>
    <s v="Rössle Sauerkraut"/>
    <x v="2"/>
    <x v="66"/>
    <n v="34.655999999999999"/>
    <n v="8"/>
    <s v="La maison d'Asie"/>
    <x v="43"/>
    <x v="0"/>
    <d v="2015-05-10T00:00:00"/>
    <n v="364.8"/>
    <n v="277.24799999999999"/>
    <x v="1"/>
    <x v="9"/>
    <x v="0"/>
    <x v="0"/>
    <x v="0"/>
  </r>
  <r>
    <n v="10501"/>
    <s v="Tourtière"/>
    <x v="7"/>
    <x v="67"/>
    <n v="5.9600000000000009"/>
    <n v="20"/>
    <s v="Blauer See Delikatessen"/>
    <x v="60"/>
    <x v="1"/>
    <d v="2015-05-10T00:00:00"/>
    <n v="149"/>
    <n v="119.20000000000002"/>
    <x v="1"/>
    <x v="9"/>
    <x v="3"/>
    <x v="0"/>
    <x v="0"/>
  </r>
  <r>
    <n v="10502"/>
    <s v="Røgede sild"/>
    <x v="4"/>
    <x v="68"/>
    <n v="6.9349999999999996"/>
    <n v="21"/>
    <s v="Pericles Comidas clásicas"/>
    <x v="10"/>
    <x v="7"/>
    <d v="2015-05-11T00:00:00"/>
    <n v="199.5"/>
    <n v="145.63499999999999"/>
    <x v="1"/>
    <x v="9"/>
    <x v="1"/>
    <x v="1"/>
    <x v="1"/>
  </r>
  <r>
    <n v="10502"/>
    <s v="Perth Pasties"/>
    <x v="7"/>
    <x v="69"/>
    <n v="24.599999999999998"/>
    <n v="6"/>
    <s v="Pericles Comidas clásicas"/>
    <x v="10"/>
    <x v="7"/>
    <d v="2015-05-11T00:00:00"/>
    <n v="196.79999999999998"/>
    <n v="147.6"/>
    <x v="1"/>
    <x v="9"/>
    <x v="3"/>
    <x v="1"/>
    <x v="1"/>
  </r>
  <r>
    <n v="10502"/>
    <s v="Laughing Lumberjack Lager"/>
    <x v="6"/>
    <x v="2"/>
    <n v="12.88"/>
    <n v="30"/>
    <s v="Pericles Comidas clásicas"/>
    <x v="10"/>
    <x v="7"/>
    <d v="2015-05-11T00:00:00"/>
    <n v="420"/>
    <n v="386.40000000000003"/>
    <x v="1"/>
    <x v="9"/>
    <x v="3"/>
    <x v="1"/>
    <x v="1"/>
  </r>
  <r>
    <n v="10503"/>
    <s v="Tofu"/>
    <x v="2"/>
    <x v="70"/>
    <n v="17.9025"/>
    <n v="70"/>
    <s v="Hungry Owl All-Night Grocers"/>
    <x v="30"/>
    <x v="14"/>
    <d v="2015-05-12T00:00:00"/>
    <n v="1627.5"/>
    <n v="1253.175"/>
    <x v="1"/>
    <x v="9"/>
    <x v="0"/>
    <x v="0"/>
    <x v="0"/>
  </r>
  <r>
    <n v="10503"/>
    <s v="Louisiana Fiery Hot Pepper Sauce"/>
    <x v="3"/>
    <x v="71"/>
    <n v="15.577"/>
    <n v="20"/>
    <s v="Hungry Owl All-Night Grocers"/>
    <x v="30"/>
    <x v="14"/>
    <d v="2015-05-12T00:00:00"/>
    <n v="421"/>
    <n v="311.54000000000002"/>
    <x v="1"/>
    <x v="9"/>
    <x v="2"/>
    <x v="0"/>
    <x v="0"/>
  </r>
  <r>
    <n v="10504"/>
    <s v="Chang"/>
    <x v="6"/>
    <x v="72"/>
    <n v="17.29"/>
    <n v="12"/>
    <s v="White Clover Markets"/>
    <x v="18"/>
    <x v="8"/>
    <d v="2015-05-12T00:00:00"/>
    <n v="228"/>
    <n v="207.48"/>
    <x v="1"/>
    <x v="9"/>
    <x v="3"/>
    <x v="2"/>
    <x v="1"/>
  </r>
  <r>
    <n v="10504"/>
    <s v="Sirop d'érable"/>
    <x v="3"/>
    <x v="73"/>
    <n v="21.945"/>
    <n v="25"/>
    <s v="White Clover Markets"/>
    <x v="18"/>
    <x v="8"/>
    <d v="2015-05-12T00:00:00"/>
    <n v="712.5"/>
    <n v="548.625"/>
    <x v="1"/>
    <x v="9"/>
    <x v="2"/>
    <x v="2"/>
    <x v="1"/>
  </r>
  <r>
    <n v="10504"/>
    <s v="Perth Pasties"/>
    <x v="7"/>
    <x v="69"/>
    <n v="25.911999999999999"/>
    <n v="10"/>
    <s v="White Clover Markets"/>
    <x v="18"/>
    <x v="8"/>
    <d v="2015-05-12T00:00:00"/>
    <n v="328"/>
    <n v="259.12"/>
    <x v="1"/>
    <x v="9"/>
    <x v="3"/>
    <x v="2"/>
    <x v="1"/>
  </r>
  <r>
    <n v="10504"/>
    <s v="Sir Rodney's Scones"/>
    <x v="5"/>
    <x v="13"/>
    <n v="6.5"/>
    <n v="12"/>
    <s v="White Clover Markets"/>
    <x v="18"/>
    <x v="8"/>
    <d v="2015-05-12T00:00:00"/>
    <n v="120"/>
    <n v="78"/>
    <x v="1"/>
    <x v="9"/>
    <x v="2"/>
    <x v="2"/>
    <x v="1"/>
  </r>
  <r>
    <n v="10505"/>
    <s v="Tarte au sucre"/>
    <x v="5"/>
    <x v="74"/>
    <n v="32.045000000000002"/>
    <n v="3"/>
    <s v="Mère Paillarde"/>
    <x v="41"/>
    <x v="16"/>
    <d v="2015-05-15T00:00:00"/>
    <n v="147.89999999999998"/>
    <n v="96.135000000000005"/>
    <x v="1"/>
    <x v="9"/>
    <x v="2"/>
    <x v="2"/>
    <x v="1"/>
  </r>
  <r>
    <n v="10506"/>
    <s v="NuNuCa Nuß-Nougat-Creme"/>
    <x v="5"/>
    <x v="2"/>
    <n v="9.7999999999999989"/>
    <n v="18"/>
    <s v="Königlich Essen"/>
    <x v="37"/>
    <x v="1"/>
    <d v="2015-05-16T00:00:00"/>
    <n v="252"/>
    <n v="176.39999999999998"/>
    <x v="1"/>
    <x v="9"/>
    <x v="2"/>
    <x v="0"/>
    <x v="0"/>
  </r>
  <r>
    <n v="10506"/>
    <s v="Outback Lager"/>
    <x v="6"/>
    <x v="75"/>
    <n v="13.8"/>
    <n v="14"/>
    <s v="Königlich Essen"/>
    <x v="37"/>
    <x v="1"/>
    <d v="2015-05-16T00:00:00"/>
    <n v="210"/>
    <n v="193.20000000000002"/>
    <x v="1"/>
    <x v="9"/>
    <x v="3"/>
    <x v="0"/>
    <x v="0"/>
  </r>
  <r>
    <n v="10507"/>
    <s v="Ipoh Coffee"/>
    <x v="6"/>
    <x v="76"/>
    <n v="40.479999999999997"/>
    <n v="15"/>
    <s v="Antonio Moreno Taquería"/>
    <x v="10"/>
    <x v="7"/>
    <d v="2015-05-16T00:00:00"/>
    <n v="690"/>
    <n v="607.19999999999993"/>
    <x v="1"/>
    <x v="9"/>
    <x v="3"/>
    <x v="1"/>
    <x v="1"/>
  </r>
  <r>
    <n v="10507"/>
    <s v="Chocolade"/>
    <x v="5"/>
    <x v="77"/>
    <n v="8.9249999999999989"/>
    <n v="15"/>
    <s v="Antonio Moreno Taquería"/>
    <x v="10"/>
    <x v="7"/>
    <d v="2015-05-16T00:00:00"/>
    <n v="191.25"/>
    <n v="133.87499999999997"/>
    <x v="1"/>
    <x v="9"/>
    <x v="2"/>
    <x v="1"/>
    <x v="1"/>
  </r>
  <r>
    <n v="10508"/>
    <s v="Konbu"/>
    <x v="4"/>
    <x v="78"/>
    <n v="4.1999999999999993"/>
    <n v="10"/>
    <s v="Ottilies Käseladen"/>
    <x v="11"/>
    <x v="1"/>
    <d v="2015-05-17T00:00:00"/>
    <n v="60"/>
    <n v="41.999999999999993"/>
    <x v="1"/>
    <x v="9"/>
    <x v="1"/>
    <x v="0"/>
    <x v="0"/>
  </r>
  <r>
    <n v="10508"/>
    <s v="Chartreuse verte"/>
    <x v="6"/>
    <x v="79"/>
    <n v="16.02"/>
    <n v="10"/>
    <s v="Ottilies Käseladen"/>
    <x v="11"/>
    <x v="1"/>
    <d v="2015-05-17T00:00:00"/>
    <n v="180"/>
    <n v="160.19999999999999"/>
    <x v="1"/>
    <x v="9"/>
    <x v="3"/>
    <x v="0"/>
    <x v="0"/>
  </r>
  <r>
    <n v="10509"/>
    <s v="Rössle Sauerkraut"/>
    <x v="2"/>
    <x v="66"/>
    <n v="36.024000000000001"/>
    <n v="3"/>
    <s v="Blauer See Delikatessen"/>
    <x v="60"/>
    <x v="1"/>
    <d v="2015-05-18T00:00:00"/>
    <n v="136.80000000000001"/>
    <n v="108.072"/>
    <x v="1"/>
    <x v="9"/>
    <x v="0"/>
    <x v="0"/>
    <x v="0"/>
  </r>
  <r>
    <n v="10510"/>
    <s v="Thüringer Rostbratwurst"/>
    <x v="7"/>
    <x v="80"/>
    <n v="95.318300000000008"/>
    <n v="36"/>
    <s v="Save-a-lot Markets"/>
    <x v="38"/>
    <x v="8"/>
    <d v="2015-05-19T00:00:00"/>
    <n v="4456.4400000000005"/>
    <n v="3431.4588000000003"/>
    <x v="1"/>
    <x v="9"/>
    <x v="3"/>
    <x v="2"/>
    <x v="1"/>
  </r>
  <r>
    <n v="10510"/>
    <s v="Rhönbräu Klosterbier"/>
    <x v="6"/>
    <x v="81"/>
    <n v="7.0525000000000002"/>
    <n v="36"/>
    <s v="Save-a-lot Markets"/>
    <x v="38"/>
    <x v="8"/>
    <d v="2015-05-19T00:00:00"/>
    <n v="279"/>
    <n v="253.89000000000001"/>
    <x v="1"/>
    <x v="9"/>
    <x v="3"/>
    <x v="2"/>
    <x v="1"/>
  </r>
  <r>
    <n v="10511"/>
    <s v="Chef Anton's Cajun Seasoning"/>
    <x v="3"/>
    <x v="82"/>
    <n v="16.5"/>
    <n v="50"/>
    <s v="Bon app'"/>
    <x v="40"/>
    <x v="0"/>
    <d v="2015-05-19T00:00:00"/>
    <n v="1100"/>
    <n v="825"/>
    <x v="1"/>
    <x v="9"/>
    <x v="2"/>
    <x v="0"/>
    <x v="0"/>
  </r>
  <r>
    <n v="10511"/>
    <s v="Uncle Bob's Organic Dried Pears"/>
    <x v="2"/>
    <x v="83"/>
    <n v="23.700000000000003"/>
    <n v="50"/>
    <s v="Bon app'"/>
    <x v="40"/>
    <x v="0"/>
    <d v="2015-05-19T00:00:00"/>
    <n v="1500"/>
    <n v="1185.0000000000002"/>
    <x v="1"/>
    <x v="9"/>
    <x v="0"/>
    <x v="0"/>
    <x v="0"/>
  </r>
  <r>
    <n v="10511"/>
    <s v="Northwoods Cranberry Sauce"/>
    <x v="3"/>
    <x v="84"/>
    <n v="32"/>
    <n v="10"/>
    <s v="Bon app'"/>
    <x v="40"/>
    <x v="0"/>
    <d v="2015-05-19T00:00:00"/>
    <n v="400"/>
    <n v="320"/>
    <x v="1"/>
    <x v="9"/>
    <x v="2"/>
    <x v="0"/>
    <x v="0"/>
  </r>
  <r>
    <n v="10512"/>
    <s v="Guaraná Fantástica"/>
    <x v="6"/>
    <x v="64"/>
    <n v="4.05"/>
    <n v="10"/>
    <s v="Familia Arquibaldo"/>
    <x v="29"/>
    <x v="2"/>
    <d v="2015-05-22T00:00:00"/>
    <n v="45"/>
    <n v="40.5"/>
    <x v="1"/>
    <x v="9"/>
    <x v="3"/>
    <x v="1"/>
    <x v="1"/>
  </r>
  <r>
    <n v="10512"/>
    <s v="Camembert Pierrot"/>
    <x v="1"/>
    <x v="85"/>
    <n v="25.84"/>
    <n v="12"/>
    <s v="Familia Arquibaldo"/>
    <x v="29"/>
    <x v="2"/>
    <d v="2015-05-22T00:00:00"/>
    <n v="408"/>
    <n v="310.08"/>
    <x v="1"/>
    <x v="9"/>
    <x v="1"/>
    <x v="1"/>
    <x v="1"/>
  </r>
  <r>
    <n v="10512"/>
    <s v="Zaanse koeken"/>
    <x v="5"/>
    <x v="68"/>
    <n v="6.3649999999999993"/>
    <n v="6"/>
    <s v="Familia Arquibaldo"/>
    <x v="29"/>
    <x v="2"/>
    <d v="2015-05-22T00:00:00"/>
    <n v="57"/>
    <n v="38.19"/>
    <x v="1"/>
    <x v="9"/>
    <x v="2"/>
    <x v="1"/>
    <x v="1"/>
  </r>
  <r>
    <n v="10512"/>
    <s v="Spegesild"/>
    <x v="4"/>
    <x v="27"/>
    <n v="8.76"/>
    <n v="9"/>
    <s v="Familia Arquibaldo"/>
    <x v="29"/>
    <x v="2"/>
    <d v="2015-05-22T00:00:00"/>
    <n v="108"/>
    <n v="78.84"/>
    <x v="1"/>
    <x v="9"/>
    <x v="1"/>
    <x v="1"/>
    <x v="1"/>
  </r>
  <r>
    <n v="10513"/>
    <s v="Sir Rodney's Scones"/>
    <x v="5"/>
    <x v="13"/>
    <n v="6.5"/>
    <n v="40"/>
    <s v="Die Wandernde Kuh"/>
    <x v="31"/>
    <x v="1"/>
    <d v="2015-05-23T00:00:00"/>
    <n v="400"/>
    <n v="260"/>
    <x v="1"/>
    <x v="9"/>
    <x v="2"/>
    <x v="0"/>
    <x v="0"/>
  </r>
  <r>
    <n v="10513"/>
    <s v="Mascarpone Fabioli"/>
    <x v="1"/>
    <x v="59"/>
    <n v="24"/>
    <n v="50"/>
    <s v="Die Wandernde Kuh"/>
    <x v="31"/>
    <x v="1"/>
    <d v="2015-05-23T00:00:00"/>
    <n v="1600"/>
    <n v="1200"/>
    <x v="1"/>
    <x v="9"/>
    <x v="1"/>
    <x v="0"/>
    <x v="0"/>
  </r>
  <r>
    <n v="10513"/>
    <s v="Sirop d'érable"/>
    <x v="3"/>
    <x v="73"/>
    <n v="23.654999999999998"/>
    <n v="15"/>
    <s v="Die Wandernde Kuh"/>
    <x v="31"/>
    <x v="1"/>
    <d v="2015-05-23T00:00:00"/>
    <n v="427.5"/>
    <n v="354.82499999999999"/>
    <x v="1"/>
    <x v="9"/>
    <x v="2"/>
    <x v="0"/>
    <x v="0"/>
  </r>
  <r>
    <n v="10514"/>
    <s v="Gnocchi di nonna Alice"/>
    <x v="0"/>
    <x v="86"/>
    <n v="30.78"/>
    <n v="70"/>
    <s v="Ernst Handel"/>
    <x v="9"/>
    <x v="6"/>
    <d v="2015-05-23T00:00:00"/>
    <n v="2660"/>
    <n v="2154.6"/>
    <x v="1"/>
    <x v="9"/>
    <x v="0"/>
    <x v="0"/>
    <x v="0"/>
  </r>
  <r>
    <n v="10514"/>
    <s v="Louisiana Fiery Hot Pepper Sauce"/>
    <x v="3"/>
    <x v="71"/>
    <n v="16.6295"/>
    <n v="39"/>
    <s v="Ernst Handel"/>
    <x v="9"/>
    <x v="6"/>
    <d v="2015-05-23T00:00:00"/>
    <n v="820.95"/>
    <n v="648.55050000000006"/>
    <x v="1"/>
    <x v="9"/>
    <x v="2"/>
    <x v="0"/>
    <x v="0"/>
  </r>
  <r>
    <n v="10514"/>
    <s v="Rössle Sauerkraut"/>
    <x v="2"/>
    <x v="66"/>
    <n v="36.936000000000007"/>
    <n v="35"/>
    <s v="Ernst Handel"/>
    <x v="9"/>
    <x v="6"/>
    <d v="2015-05-23T00:00:00"/>
    <n v="1596"/>
    <n v="1292.7600000000002"/>
    <x v="1"/>
    <x v="9"/>
    <x v="0"/>
    <x v="0"/>
    <x v="0"/>
  </r>
  <r>
    <n v="10514"/>
    <s v="Sir Rodney's Marmalade"/>
    <x v="5"/>
    <x v="87"/>
    <n v="53.459999999999994"/>
    <n v="39"/>
    <s v="Ernst Handel"/>
    <x v="9"/>
    <x v="6"/>
    <d v="2015-05-23T00:00:00"/>
    <n v="3159"/>
    <n v="2084.9399999999996"/>
    <x v="1"/>
    <x v="9"/>
    <x v="2"/>
    <x v="0"/>
    <x v="0"/>
  </r>
  <r>
    <n v="10514"/>
    <s v="Rhönbräu Klosterbier"/>
    <x v="6"/>
    <x v="81"/>
    <n v="6.8975"/>
    <n v="50"/>
    <s v="Ernst Handel"/>
    <x v="9"/>
    <x v="6"/>
    <d v="2015-05-23T00:00:00"/>
    <n v="387.5"/>
    <n v="344.875"/>
    <x v="1"/>
    <x v="9"/>
    <x v="3"/>
    <x v="0"/>
    <x v="0"/>
  </r>
  <r>
    <n v="10515"/>
    <s v="Mishi Kobe Niku"/>
    <x v="7"/>
    <x v="88"/>
    <n v="77.600000000000009"/>
    <n v="16"/>
    <s v="QUICK-Stop"/>
    <x v="20"/>
    <x v="1"/>
    <d v="2015-05-24T00:00:00"/>
    <n v="1552"/>
    <n v="1241.6000000000001"/>
    <x v="1"/>
    <x v="9"/>
    <x v="3"/>
    <x v="0"/>
    <x v="0"/>
  </r>
  <r>
    <n v="10515"/>
    <s v="Pavlova"/>
    <x v="5"/>
    <x v="89"/>
    <n v="12.214999999999998"/>
    <n v="50"/>
    <s v="QUICK-Stop"/>
    <x v="20"/>
    <x v="1"/>
    <d v="2015-05-24T00:00:00"/>
    <n v="872.5"/>
    <n v="610.74999999999989"/>
    <x v="1"/>
    <x v="9"/>
    <x v="2"/>
    <x v="0"/>
    <x v="0"/>
  </r>
  <r>
    <n v="10515"/>
    <s v="Schoggi Schokolade"/>
    <x v="5"/>
    <x v="90"/>
    <n v="29.412999999999997"/>
    <n v="120"/>
    <s v="QUICK-Stop"/>
    <x v="20"/>
    <x v="1"/>
    <d v="2015-05-24T00:00:00"/>
    <n v="5268"/>
    <n v="3529.5599999999995"/>
    <x v="1"/>
    <x v="9"/>
    <x v="2"/>
    <x v="0"/>
    <x v="0"/>
  </r>
  <r>
    <n v="10515"/>
    <s v="Geitost"/>
    <x v="1"/>
    <x v="91"/>
    <n v="2.1"/>
    <n v="16"/>
    <s v="QUICK-Stop"/>
    <x v="20"/>
    <x v="1"/>
    <d v="2015-05-24T00:00:00"/>
    <n v="40"/>
    <n v="33.6"/>
    <x v="1"/>
    <x v="9"/>
    <x v="1"/>
    <x v="0"/>
    <x v="0"/>
  </r>
  <r>
    <n v="10515"/>
    <s v="Camembert Pierrot"/>
    <x v="1"/>
    <x v="85"/>
    <n v="25.5"/>
    <n v="84"/>
    <s v="QUICK-Stop"/>
    <x v="20"/>
    <x v="1"/>
    <d v="2015-05-24T00:00:00"/>
    <n v="2856"/>
    <n v="2142"/>
    <x v="1"/>
    <x v="9"/>
    <x v="1"/>
    <x v="0"/>
    <x v="0"/>
  </r>
  <r>
    <n v="10516"/>
    <s v="Carnarvon Tigers"/>
    <x v="4"/>
    <x v="92"/>
    <n v="45"/>
    <n v="25"/>
    <s v="Hungry Owl All-Night Grocers"/>
    <x v="30"/>
    <x v="14"/>
    <d v="2015-05-25T00:00:00"/>
    <n v="1562.5"/>
    <n v="1125"/>
    <x v="1"/>
    <x v="9"/>
    <x v="1"/>
    <x v="0"/>
    <x v="0"/>
  </r>
  <r>
    <n v="10516"/>
    <s v="Jack's New England Clam Chowder"/>
    <x v="4"/>
    <x v="93"/>
    <n v="7.3340000000000005"/>
    <n v="80"/>
    <s v="Hungry Owl All-Night Grocers"/>
    <x v="30"/>
    <x v="14"/>
    <d v="2015-05-25T00:00:00"/>
    <n v="772"/>
    <n v="586.72"/>
    <x v="1"/>
    <x v="9"/>
    <x v="1"/>
    <x v="0"/>
    <x v="0"/>
  </r>
  <r>
    <n v="10516"/>
    <s v="Singaporean Hokkien Fried Mee"/>
    <x v="0"/>
    <x v="2"/>
    <n v="10.780000000000001"/>
    <n v="20"/>
    <s v="Hungry Owl All-Night Grocers"/>
    <x v="30"/>
    <x v="14"/>
    <d v="2015-05-25T00:00:00"/>
    <n v="280"/>
    <n v="215.60000000000002"/>
    <x v="1"/>
    <x v="9"/>
    <x v="0"/>
    <x v="0"/>
    <x v="0"/>
  </r>
  <r>
    <n v="10517"/>
    <s v="Filo Mix"/>
    <x v="0"/>
    <x v="94"/>
    <n v="5.46"/>
    <n v="6"/>
    <s v="North/South"/>
    <x v="28"/>
    <x v="13"/>
    <d v="2015-05-25T00:00:00"/>
    <n v="42"/>
    <n v="32.76"/>
    <x v="1"/>
    <x v="9"/>
    <x v="0"/>
    <x v="0"/>
    <x v="0"/>
  </r>
  <r>
    <n v="10517"/>
    <s v="Raclette Courdavault"/>
    <x v="1"/>
    <x v="95"/>
    <n v="42.9"/>
    <n v="4"/>
    <s v="North/South"/>
    <x v="28"/>
    <x v="13"/>
    <d v="2015-05-25T00:00:00"/>
    <n v="220"/>
    <n v="171.6"/>
    <x v="1"/>
    <x v="9"/>
    <x v="1"/>
    <x v="0"/>
    <x v="0"/>
  </r>
  <r>
    <n v="10517"/>
    <s v="Outback Lager"/>
    <x v="6"/>
    <x v="75"/>
    <n v="13.2"/>
    <n v="6"/>
    <s v="North/South"/>
    <x v="28"/>
    <x v="13"/>
    <d v="2015-05-25T00:00:00"/>
    <n v="90"/>
    <n v="79.199999999999989"/>
    <x v="1"/>
    <x v="9"/>
    <x v="3"/>
    <x v="0"/>
    <x v="0"/>
  </r>
  <r>
    <n v="10518"/>
    <s v="Guaraná Fantástica"/>
    <x v="6"/>
    <x v="64"/>
    <n v="4.1400000000000006"/>
    <n v="5"/>
    <s v="Tortuga Restaurante"/>
    <x v="10"/>
    <x v="7"/>
    <d v="2015-05-26T00:00:00"/>
    <n v="22.5"/>
    <n v="20.700000000000003"/>
    <x v="1"/>
    <x v="9"/>
    <x v="3"/>
    <x v="1"/>
    <x v="1"/>
  </r>
  <r>
    <n v="10518"/>
    <s v="Côte de Blaye"/>
    <x v="6"/>
    <x v="96"/>
    <n v="242.42000000000002"/>
    <n v="15"/>
    <s v="Tortuga Restaurante"/>
    <x v="10"/>
    <x v="7"/>
    <d v="2015-05-26T00:00:00"/>
    <n v="3952.5"/>
    <n v="3636.3"/>
    <x v="1"/>
    <x v="9"/>
    <x v="3"/>
    <x v="1"/>
    <x v="1"/>
  </r>
  <r>
    <n v="10518"/>
    <s v="Gula Malacca"/>
    <x v="3"/>
    <x v="97"/>
    <n v="15.56"/>
    <n v="9"/>
    <s v="Tortuga Restaurante"/>
    <x v="10"/>
    <x v="7"/>
    <d v="2015-05-26T00:00:00"/>
    <n v="175.04999999999998"/>
    <n v="140.04"/>
    <x v="1"/>
    <x v="9"/>
    <x v="2"/>
    <x v="1"/>
    <x v="1"/>
  </r>
  <r>
    <n v="10519"/>
    <s v="Ikura"/>
    <x v="4"/>
    <x v="98"/>
    <n v="23.87"/>
    <n v="16"/>
    <s v="Chop-suey Chinese"/>
    <x v="5"/>
    <x v="4"/>
    <d v="2015-05-29T00:00:00"/>
    <n v="496"/>
    <n v="381.92"/>
    <x v="1"/>
    <x v="9"/>
    <x v="1"/>
    <x v="0"/>
    <x v="0"/>
  </r>
  <r>
    <n v="10519"/>
    <s v="Gnocchi di nonna Alice"/>
    <x v="0"/>
    <x v="86"/>
    <n v="28.88"/>
    <n v="40"/>
    <s v="Chop-suey Chinese"/>
    <x v="5"/>
    <x v="4"/>
    <d v="2015-05-29T00:00:00"/>
    <n v="1520"/>
    <n v="1155.2"/>
    <x v="1"/>
    <x v="9"/>
    <x v="0"/>
    <x v="0"/>
    <x v="0"/>
  </r>
  <r>
    <n v="10519"/>
    <s v="Camembert Pierrot"/>
    <x v="1"/>
    <x v="85"/>
    <n v="27.880000000000003"/>
    <n v="10"/>
    <s v="Chop-suey Chinese"/>
    <x v="5"/>
    <x v="4"/>
    <d v="2015-05-29T00:00:00"/>
    <n v="340"/>
    <n v="278.8"/>
    <x v="1"/>
    <x v="9"/>
    <x v="1"/>
    <x v="0"/>
    <x v="0"/>
  </r>
  <r>
    <n v="10520"/>
    <s v="Guaraná Fantástica"/>
    <x v="6"/>
    <x v="64"/>
    <n v="4.0049999999999999"/>
    <n v="8"/>
    <s v="Santé Gourmet"/>
    <x v="51"/>
    <x v="19"/>
    <d v="2015-05-30T00:00:00"/>
    <n v="36"/>
    <n v="32.04"/>
    <x v="1"/>
    <x v="9"/>
    <x v="3"/>
    <x v="0"/>
    <x v="0"/>
  </r>
  <r>
    <n v="10520"/>
    <s v="Perth Pasties"/>
    <x v="7"/>
    <x v="69"/>
    <n v="26.896000000000001"/>
    <n v="5"/>
    <s v="Santé Gourmet"/>
    <x v="51"/>
    <x v="19"/>
    <d v="2015-05-30T00:00:00"/>
    <n v="164"/>
    <n v="134.48000000000002"/>
    <x v="1"/>
    <x v="9"/>
    <x v="3"/>
    <x v="0"/>
    <x v="0"/>
  </r>
  <r>
    <n v="10521"/>
    <s v="Scottish Longbreads"/>
    <x v="5"/>
    <x v="99"/>
    <n v="8.125"/>
    <n v="6"/>
    <s v="Cactus Comidas para llevar"/>
    <x v="55"/>
    <x v="20"/>
    <d v="2015-05-30T00:00:00"/>
    <n v="75"/>
    <n v="48.75"/>
    <x v="1"/>
    <x v="9"/>
    <x v="2"/>
    <x v="1"/>
    <x v="1"/>
  </r>
  <r>
    <n v="10521"/>
    <s v="Steeleye Stout"/>
    <x v="6"/>
    <x v="79"/>
    <n v="15.84"/>
    <n v="3"/>
    <s v="Cactus Comidas para llevar"/>
    <x v="55"/>
    <x v="20"/>
    <d v="2015-05-30T00:00:00"/>
    <n v="54"/>
    <n v="47.519999999999996"/>
    <x v="1"/>
    <x v="9"/>
    <x v="3"/>
    <x v="1"/>
    <x v="1"/>
  </r>
  <r>
    <n v="10521"/>
    <s v="Jack's New England Clam Chowder"/>
    <x v="4"/>
    <x v="93"/>
    <n v="7.7200000000000006"/>
    <n v="10"/>
    <s v="Cactus Comidas para llevar"/>
    <x v="55"/>
    <x v="20"/>
    <d v="2015-05-30T00:00:00"/>
    <n v="96.5"/>
    <n v="77.2"/>
    <x v="1"/>
    <x v="9"/>
    <x v="1"/>
    <x v="1"/>
    <x v="1"/>
  </r>
  <r>
    <n v="10522"/>
    <s v="Boston Crab Meat"/>
    <x v="4"/>
    <x v="65"/>
    <n v="13.616"/>
    <n v="25"/>
    <s v="Lehmanns Marktstand"/>
    <x v="24"/>
    <x v="1"/>
    <d v="2015-05-31T00:00:00"/>
    <n v="459.99999999999994"/>
    <n v="340.4"/>
    <x v="1"/>
    <x v="9"/>
    <x v="1"/>
    <x v="0"/>
    <x v="0"/>
  </r>
  <r>
    <n v="10522"/>
    <s v="Nord-Ost Matjeshering"/>
    <x v="4"/>
    <x v="100"/>
    <n v="18.122999999999998"/>
    <n v="20"/>
    <s v="Lehmanns Marktstand"/>
    <x v="24"/>
    <x v="1"/>
    <d v="2015-05-31T00:00:00"/>
    <n v="517.79999999999995"/>
    <n v="362.45999999999992"/>
    <x v="1"/>
    <x v="9"/>
    <x v="1"/>
    <x v="0"/>
    <x v="0"/>
  </r>
  <r>
    <n v="10522"/>
    <s v="Chai"/>
    <x v="6"/>
    <x v="79"/>
    <n v="16.2"/>
    <n v="40"/>
    <s v="Lehmanns Marktstand"/>
    <x v="24"/>
    <x v="1"/>
    <d v="2015-05-31T00:00:00"/>
    <n v="720"/>
    <n v="648"/>
    <x v="1"/>
    <x v="9"/>
    <x v="3"/>
    <x v="0"/>
    <x v="0"/>
  </r>
  <r>
    <n v="10522"/>
    <s v="Northwoods Cranberry Sauce"/>
    <x v="3"/>
    <x v="84"/>
    <n v="31.200000000000003"/>
    <n v="24"/>
    <s v="Lehmanns Marktstand"/>
    <x v="24"/>
    <x v="1"/>
    <d v="2015-05-31T00:00:00"/>
    <n v="960"/>
    <n v="748.80000000000007"/>
    <x v="1"/>
    <x v="9"/>
    <x v="2"/>
    <x v="0"/>
    <x v="0"/>
  </r>
  <r>
    <n v="10523"/>
    <s v="Alice Mutton"/>
    <x v="7"/>
    <x v="101"/>
    <n v="31.590000000000003"/>
    <n v="25"/>
    <s v="Seven Seas Imports"/>
    <x v="28"/>
    <x v="13"/>
    <d v="2015-06-01T00:00:00"/>
    <n v="975"/>
    <n v="789.75000000000011"/>
    <x v="1"/>
    <x v="10"/>
    <x v="3"/>
    <x v="0"/>
    <x v="0"/>
  </r>
  <r>
    <n v="10523"/>
    <s v="Sir Rodney's Marmalade"/>
    <x v="5"/>
    <x v="87"/>
    <n v="55.08"/>
    <n v="15"/>
    <s v="Seven Seas Imports"/>
    <x v="28"/>
    <x v="13"/>
    <d v="2015-06-01T00:00:00"/>
    <n v="1215"/>
    <n v="826.19999999999993"/>
    <x v="1"/>
    <x v="10"/>
    <x v="2"/>
    <x v="0"/>
    <x v="0"/>
  </r>
  <r>
    <n v="10523"/>
    <s v="Gravad lax"/>
    <x v="4"/>
    <x v="102"/>
    <n v="18.98"/>
    <n v="18"/>
    <s v="Seven Seas Imports"/>
    <x v="28"/>
    <x v="13"/>
    <d v="2015-06-01T00:00:00"/>
    <n v="468"/>
    <n v="341.64"/>
    <x v="1"/>
    <x v="10"/>
    <x v="1"/>
    <x v="0"/>
    <x v="0"/>
  </r>
  <r>
    <n v="10523"/>
    <s v="Jack's New England Clam Chowder"/>
    <x v="4"/>
    <x v="93"/>
    <n v="7.9130000000000011"/>
    <n v="6"/>
    <s v="Seven Seas Imports"/>
    <x v="28"/>
    <x v="13"/>
    <d v="2015-06-01T00:00:00"/>
    <n v="57.900000000000006"/>
    <n v="47.478000000000009"/>
    <x v="1"/>
    <x v="10"/>
    <x v="1"/>
    <x v="0"/>
    <x v="0"/>
  </r>
  <r>
    <n v="10524"/>
    <s v="Ikura"/>
    <x v="4"/>
    <x v="98"/>
    <n v="23.56"/>
    <n v="2"/>
    <s v="Berglunds snabbköp"/>
    <x v="23"/>
    <x v="9"/>
    <d v="2015-06-01T00:00:00"/>
    <n v="62"/>
    <n v="47.12"/>
    <x v="1"/>
    <x v="10"/>
    <x v="1"/>
    <x v="0"/>
    <x v="0"/>
  </r>
  <r>
    <n v="10524"/>
    <s v="Nord-Ost Matjeshering"/>
    <x v="4"/>
    <x v="100"/>
    <n v="19.935300000000002"/>
    <n v="10"/>
    <s v="Berglunds snabbköp"/>
    <x v="23"/>
    <x v="9"/>
    <d v="2015-06-01T00:00:00"/>
    <n v="258.89999999999998"/>
    <n v="199.35300000000001"/>
    <x v="1"/>
    <x v="10"/>
    <x v="1"/>
    <x v="0"/>
    <x v="0"/>
  </r>
  <r>
    <n v="10524"/>
    <s v="Ipoh Coffee"/>
    <x v="6"/>
    <x v="76"/>
    <n v="40.479999999999997"/>
    <n v="60"/>
    <s v="Berglunds snabbköp"/>
    <x v="23"/>
    <x v="9"/>
    <d v="2015-06-01T00:00:00"/>
    <n v="2760"/>
    <n v="2428.7999999999997"/>
    <x v="1"/>
    <x v="10"/>
    <x v="3"/>
    <x v="0"/>
    <x v="0"/>
  </r>
  <r>
    <n v="10524"/>
    <s v="Tourtière"/>
    <x v="7"/>
    <x v="67"/>
    <n v="5.6619999999999999"/>
    <n v="15"/>
    <s v="Berglunds snabbköp"/>
    <x v="23"/>
    <x v="9"/>
    <d v="2015-06-01T00:00:00"/>
    <n v="111.75"/>
    <n v="84.929999999999993"/>
    <x v="1"/>
    <x v="10"/>
    <x v="3"/>
    <x v="0"/>
    <x v="0"/>
  </r>
  <r>
    <n v="10525"/>
    <s v="Inlagd Sill"/>
    <x v="4"/>
    <x v="72"/>
    <n v="14.63"/>
    <n v="30"/>
    <s v="Bon app'"/>
    <x v="40"/>
    <x v="0"/>
    <d v="2015-06-02T00:00:00"/>
    <n v="570"/>
    <n v="438.90000000000003"/>
    <x v="1"/>
    <x v="10"/>
    <x v="1"/>
    <x v="0"/>
    <x v="0"/>
  </r>
  <r>
    <n v="10525"/>
    <s v="Boston Crab Meat"/>
    <x v="4"/>
    <x v="65"/>
    <n v="13.799999999999999"/>
    <n v="15"/>
    <s v="Bon app'"/>
    <x v="40"/>
    <x v="0"/>
    <d v="2015-06-02T00:00:00"/>
    <n v="276"/>
    <n v="206.99999999999997"/>
    <x v="1"/>
    <x v="10"/>
    <x v="1"/>
    <x v="0"/>
    <x v="0"/>
  </r>
  <r>
    <n v="10526"/>
    <s v="Gnocchi di nonna Alice"/>
    <x v="0"/>
    <x v="86"/>
    <n v="30.020000000000003"/>
    <n v="30"/>
    <s v="Wartian Herkku"/>
    <x v="15"/>
    <x v="10"/>
    <d v="2015-06-05T00:00:00"/>
    <n v="1140"/>
    <n v="900.60000000000014"/>
    <x v="1"/>
    <x v="10"/>
    <x v="0"/>
    <x v="0"/>
    <x v="0"/>
  </r>
  <r>
    <n v="10526"/>
    <s v="Chai"/>
    <x v="6"/>
    <x v="79"/>
    <n v="16.02"/>
    <n v="8"/>
    <s v="Wartian Herkku"/>
    <x v="15"/>
    <x v="10"/>
    <d v="2015-06-05T00:00:00"/>
    <n v="144"/>
    <n v="128.16"/>
    <x v="1"/>
    <x v="10"/>
    <x v="3"/>
    <x v="0"/>
    <x v="0"/>
  </r>
  <r>
    <n v="10526"/>
    <s v="Konbu"/>
    <x v="4"/>
    <x v="78"/>
    <n v="4.5"/>
    <n v="10"/>
    <s v="Wartian Herkku"/>
    <x v="15"/>
    <x v="10"/>
    <d v="2015-06-05T00:00:00"/>
    <n v="60"/>
    <n v="45"/>
    <x v="1"/>
    <x v="10"/>
    <x v="1"/>
    <x v="0"/>
    <x v="0"/>
  </r>
  <r>
    <n v="10527"/>
    <s v="Inlagd Sill"/>
    <x v="4"/>
    <x v="72"/>
    <n v="14.25"/>
    <n v="30"/>
    <s v="QUICK-Stop"/>
    <x v="20"/>
    <x v="1"/>
    <d v="2015-06-05T00:00:00"/>
    <n v="570"/>
    <n v="427.5"/>
    <x v="1"/>
    <x v="10"/>
    <x v="1"/>
    <x v="0"/>
    <x v="0"/>
  </r>
  <r>
    <n v="10527"/>
    <s v="Chef Anton's Cajun Seasoning"/>
    <x v="3"/>
    <x v="82"/>
    <n v="15.84"/>
    <n v="50"/>
    <s v="QUICK-Stop"/>
    <x v="20"/>
    <x v="1"/>
    <d v="2015-06-05T00:00:00"/>
    <n v="1100"/>
    <n v="792"/>
    <x v="1"/>
    <x v="10"/>
    <x v="2"/>
    <x v="0"/>
    <x v="0"/>
  </r>
  <r>
    <n v="10528"/>
    <s v="Queso Cabrales"/>
    <x v="1"/>
    <x v="103"/>
    <n v="17.849999999999998"/>
    <n v="3"/>
    <s v="Great Lakes Food Market"/>
    <x v="61"/>
    <x v="8"/>
    <d v="2015-06-06T00:00:00"/>
    <n v="63"/>
    <n v="53.55"/>
    <x v="1"/>
    <x v="10"/>
    <x v="1"/>
    <x v="2"/>
    <x v="1"/>
  </r>
  <r>
    <n v="10528"/>
    <s v="Geitost"/>
    <x v="1"/>
    <x v="91"/>
    <n v="1.9500000000000002"/>
    <n v="8"/>
    <s v="Great Lakes Food Market"/>
    <x v="61"/>
    <x v="8"/>
    <d v="2015-06-06T00:00:00"/>
    <n v="20"/>
    <n v="15.600000000000001"/>
    <x v="1"/>
    <x v="10"/>
    <x v="1"/>
    <x v="2"/>
    <x v="1"/>
  </r>
  <r>
    <n v="10528"/>
    <s v="Mozzarella di Giovanni"/>
    <x v="1"/>
    <x v="1"/>
    <n v="27.84"/>
    <n v="9"/>
    <s v="Great Lakes Food Market"/>
    <x v="61"/>
    <x v="8"/>
    <d v="2015-06-06T00:00:00"/>
    <n v="313.2"/>
    <n v="250.56"/>
    <x v="1"/>
    <x v="10"/>
    <x v="1"/>
    <x v="2"/>
    <x v="1"/>
  </r>
  <r>
    <n v="10529"/>
    <s v="Gudbrandsdalsost"/>
    <x v="1"/>
    <x v="104"/>
    <n v="29.160000000000004"/>
    <n v="10"/>
    <s v="Maison Dewey"/>
    <x v="62"/>
    <x v="3"/>
    <d v="2015-06-07T00:00:00"/>
    <n v="360"/>
    <n v="291.60000000000002"/>
    <x v="1"/>
    <x v="10"/>
    <x v="1"/>
    <x v="0"/>
    <x v="0"/>
  </r>
  <r>
    <n v="10529"/>
    <s v="Pâté chinois"/>
    <x v="7"/>
    <x v="28"/>
    <n v="19.440000000000001"/>
    <n v="14"/>
    <s v="Maison Dewey"/>
    <x v="62"/>
    <x v="3"/>
    <d v="2015-06-07T00:00:00"/>
    <n v="336"/>
    <n v="272.16000000000003"/>
    <x v="1"/>
    <x v="10"/>
    <x v="3"/>
    <x v="0"/>
    <x v="0"/>
  </r>
  <r>
    <n v="10529"/>
    <s v="Scottish Longbreads"/>
    <x v="5"/>
    <x v="99"/>
    <n v="8.125"/>
    <n v="20"/>
    <s v="Maison Dewey"/>
    <x v="62"/>
    <x v="3"/>
    <d v="2015-06-07T00:00:00"/>
    <n v="250"/>
    <n v="162.5"/>
    <x v="1"/>
    <x v="10"/>
    <x v="2"/>
    <x v="0"/>
    <x v="0"/>
  </r>
  <r>
    <n v="10530"/>
    <s v="Lakkalikööri"/>
    <x v="6"/>
    <x v="79"/>
    <n v="16.02"/>
    <n v="50"/>
    <s v="Piccolo und mehr"/>
    <x v="44"/>
    <x v="6"/>
    <d v="2015-06-08T00:00:00"/>
    <n v="900"/>
    <n v="801"/>
    <x v="1"/>
    <x v="10"/>
    <x v="3"/>
    <x v="0"/>
    <x v="0"/>
  </r>
  <r>
    <n v="10530"/>
    <s v="Sirop d'érable"/>
    <x v="3"/>
    <x v="73"/>
    <n v="20.234999999999999"/>
    <n v="20"/>
    <s v="Piccolo und mehr"/>
    <x v="44"/>
    <x v="6"/>
    <d v="2015-06-08T00:00:00"/>
    <n v="570"/>
    <n v="404.7"/>
    <x v="1"/>
    <x v="10"/>
    <x v="2"/>
    <x v="0"/>
    <x v="0"/>
  </r>
  <r>
    <n v="10530"/>
    <s v="Alice Mutton"/>
    <x v="7"/>
    <x v="101"/>
    <n v="30.42"/>
    <n v="40"/>
    <s v="Piccolo und mehr"/>
    <x v="44"/>
    <x v="6"/>
    <d v="2015-06-08T00:00:00"/>
    <n v="1560"/>
    <n v="1216.8000000000002"/>
    <x v="1"/>
    <x v="10"/>
    <x v="3"/>
    <x v="0"/>
    <x v="0"/>
  </r>
  <r>
    <n v="10530"/>
    <s v="Ipoh Coffee"/>
    <x v="6"/>
    <x v="76"/>
    <n v="41.86"/>
    <n v="25"/>
    <s v="Piccolo und mehr"/>
    <x v="44"/>
    <x v="6"/>
    <d v="2015-06-08T00:00:00"/>
    <n v="1150"/>
    <n v="1046.5"/>
    <x v="1"/>
    <x v="10"/>
    <x v="3"/>
    <x v="0"/>
    <x v="0"/>
  </r>
  <r>
    <n v="10531"/>
    <s v="Raclette Courdavault"/>
    <x v="1"/>
    <x v="95"/>
    <n v="43.45"/>
    <n v="2"/>
    <s v="Océano Atlántico Ltda."/>
    <x v="55"/>
    <x v="20"/>
    <d v="2015-06-08T00:00:00"/>
    <n v="110"/>
    <n v="86.9"/>
    <x v="1"/>
    <x v="10"/>
    <x v="1"/>
    <x v="1"/>
    <x v="1"/>
  </r>
  <r>
    <n v="10532"/>
    <s v="Louisiana Hot Spiced Okra"/>
    <x v="3"/>
    <x v="23"/>
    <n v="12.07"/>
    <n v="24"/>
    <s v="Eastern Connection"/>
    <x v="28"/>
    <x v="13"/>
    <d v="2015-06-09T00:00:00"/>
    <n v="408"/>
    <n v="289.68"/>
    <x v="1"/>
    <x v="10"/>
    <x v="2"/>
    <x v="0"/>
    <x v="0"/>
  </r>
  <r>
    <n v="10532"/>
    <s v="Nord-Ost Matjeshering"/>
    <x v="4"/>
    <x v="100"/>
    <n v="20.9709"/>
    <n v="15"/>
    <s v="Eastern Connection"/>
    <x v="28"/>
    <x v="13"/>
    <d v="2015-06-09T00:00:00"/>
    <n v="388.35"/>
    <n v="314.56349999999998"/>
    <x v="1"/>
    <x v="10"/>
    <x v="1"/>
    <x v="0"/>
    <x v="0"/>
  </r>
  <r>
    <n v="10533"/>
    <s v="Röd Kaviar"/>
    <x v="4"/>
    <x v="75"/>
    <n v="11.700000000000001"/>
    <n v="24"/>
    <s v="Folk och fä HB"/>
    <x v="13"/>
    <x v="9"/>
    <d v="2015-06-12T00:00:00"/>
    <n v="360"/>
    <n v="280.8"/>
    <x v="1"/>
    <x v="10"/>
    <x v="1"/>
    <x v="0"/>
    <x v="0"/>
  </r>
  <r>
    <n v="10533"/>
    <s v="Chef Anton's Cajun Seasoning"/>
    <x v="3"/>
    <x v="82"/>
    <n v="17.380000000000003"/>
    <n v="50"/>
    <s v="Folk och fä HB"/>
    <x v="13"/>
    <x v="9"/>
    <d v="2015-06-12T00:00:00"/>
    <n v="1100"/>
    <n v="869.00000000000011"/>
    <x v="1"/>
    <x v="10"/>
    <x v="2"/>
    <x v="0"/>
    <x v="0"/>
  </r>
  <r>
    <n v="10533"/>
    <s v="Mozzarella di Giovanni"/>
    <x v="1"/>
    <x v="1"/>
    <n v="27.143999999999998"/>
    <n v="24"/>
    <s v="Folk och fä HB"/>
    <x v="13"/>
    <x v="9"/>
    <d v="2015-06-12T00:00:00"/>
    <n v="835.19999999999993"/>
    <n v="651.4559999999999"/>
    <x v="1"/>
    <x v="10"/>
    <x v="1"/>
    <x v="0"/>
    <x v="0"/>
  </r>
  <r>
    <n v="10534"/>
    <s v="Nord-Ost Matjeshering"/>
    <x v="4"/>
    <x v="100"/>
    <n v="19.935300000000002"/>
    <n v="10"/>
    <s v="Lehmanns Marktstand"/>
    <x v="24"/>
    <x v="1"/>
    <d v="2015-06-12T00:00:00"/>
    <n v="258.89999999999998"/>
    <n v="199.35300000000001"/>
    <x v="1"/>
    <x v="10"/>
    <x v="1"/>
    <x v="0"/>
    <x v="0"/>
  </r>
  <r>
    <n v="10534"/>
    <s v="Boston Crab Meat"/>
    <x v="4"/>
    <x v="65"/>
    <n v="14.536"/>
    <n v="10"/>
    <s v="Lehmanns Marktstand"/>
    <x v="24"/>
    <x v="1"/>
    <d v="2015-06-12T00:00:00"/>
    <n v="184"/>
    <n v="145.35999999999999"/>
    <x v="1"/>
    <x v="10"/>
    <x v="1"/>
    <x v="0"/>
    <x v="0"/>
  </r>
  <r>
    <n v="10534"/>
    <s v="Tourtière"/>
    <x v="7"/>
    <x v="67"/>
    <n v="5.9600000000000009"/>
    <n v="10"/>
    <s v="Lehmanns Marktstand"/>
    <x v="24"/>
    <x v="1"/>
    <d v="2015-06-12T00:00:00"/>
    <n v="74.5"/>
    <n v="59.600000000000009"/>
    <x v="1"/>
    <x v="10"/>
    <x v="3"/>
    <x v="0"/>
    <x v="0"/>
  </r>
  <r>
    <n v="10535"/>
    <s v="Queso Cabrales"/>
    <x v="1"/>
    <x v="103"/>
    <n v="16.170000000000002"/>
    <n v="50"/>
    <s v="Antonio Moreno Taquería"/>
    <x v="10"/>
    <x v="7"/>
    <d v="2015-06-13T00:00:00"/>
    <n v="1050"/>
    <n v="808.50000000000011"/>
    <x v="1"/>
    <x v="10"/>
    <x v="1"/>
    <x v="1"/>
    <x v="1"/>
  </r>
  <r>
    <n v="10535"/>
    <s v="Boston Crab Meat"/>
    <x v="4"/>
    <x v="65"/>
    <n v="13.983999999999998"/>
    <n v="10"/>
    <s v="Antonio Moreno Taquería"/>
    <x v="10"/>
    <x v="7"/>
    <d v="2015-06-13T00:00:00"/>
    <n v="184"/>
    <n v="139.83999999999997"/>
    <x v="1"/>
    <x v="10"/>
    <x v="1"/>
    <x v="1"/>
    <x v="1"/>
  </r>
  <r>
    <n v="10535"/>
    <s v="Ravioli Angelo"/>
    <x v="0"/>
    <x v="105"/>
    <n v="16.184999999999999"/>
    <n v="5"/>
    <s v="Antonio Moreno Taquería"/>
    <x v="10"/>
    <x v="7"/>
    <d v="2015-06-13T00:00:00"/>
    <n v="97.5"/>
    <n v="80.924999999999997"/>
    <x v="1"/>
    <x v="10"/>
    <x v="0"/>
    <x v="1"/>
    <x v="1"/>
  </r>
  <r>
    <n v="10535"/>
    <s v="Raclette Courdavault"/>
    <x v="1"/>
    <x v="95"/>
    <n v="43.45"/>
    <n v="15"/>
    <s v="Antonio Moreno Taquería"/>
    <x v="10"/>
    <x v="7"/>
    <d v="2015-06-13T00:00:00"/>
    <n v="825"/>
    <n v="651.75"/>
    <x v="1"/>
    <x v="10"/>
    <x v="1"/>
    <x v="1"/>
    <x v="1"/>
  </r>
  <r>
    <n v="10536"/>
    <s v="Queso Manchego La Pastora"/>
    <x v="1"/>
    <x v="86"/>
    <n v="29.64"/>
    <n v="15"/>
    <s v="Lehmanns Marktstand"/>
    <x v="24"/>
    <x v="1"/>
    <d v="2015-06-14T00:00:00"/>
    <n v="570"/>
    <n v="444.6"/>
    <x v="1"/>
    <x v="10"/>
    <x v="1"/>
    <x v="0"/>
    <x v="0"/>
  </r>
  <r>
    <n v="10536"/>
    <s v="Gorgonzola Telino"/>
    <x v="1"/>
    <x v="99"/>
    <n v="10"/>
    <n v="20"/>
    <s v="Lehmanns Marktstand"/>
    <x v="24"/>
    <x v="1"/>
    <d v="2015-06-14T00:00:00"/>
    <n v="250"/>
    <n v="200"/>
    <x v="1"/>
    <x v="10"/>
    <x v="1"/>
    <x v="0"/>
    <x v="0"/>
  </r>
  <r>
    <n v="10536"/>
    <s v="Geitost"/>
    <x v="1"/>
    <x v="91"/>
    <n v="1.9750000000000001"/>
    <n v="30"/>
    <s v="Lehmanns Marktstand"/>
    <x v="24"/>
    <x v="1"/>
    <d v="2015-06-14T00:00:00"/>
    <n v="75"/>
    <n v="59.25"/>
    <x v="1"/>
    <x v="10"/>
    <x v="1"/>
    <x v="0"/>
    <x v="0"/>
  </r>
  <r>
    <n v="10536"/>
    <s v="Camembert Pierrot"/>
    <x v="1"/>
    <x v="85"/>
    <n v="25.84"/>
    <n v="35"/>
    <s v="Lehmanns Marktstand"/>
    <x v="24"/>
    <x v="1"/>
    <d v="2015-06-14T00:00:00"/>
    <n v="1190"/>
    <n v="904.4"/>
    <x v="1"/>
    <x v="10"/>
    <x v="1"/>
    <x v="0"/>
    <x v="0"/>
  </r>
  <r>
    <n v="10537"/>
    <s v="Mozzarella di Giovanni"/>
    <x v="1"/>
    <x v="1"/>
    <n v="26.795999999999999"/>
    <n v="21"/>
    <s v="Richter Supermarkt"/>
    <x v="6"/>
    <x v="4"/>
    <d v="2015-06-14T00:00:00"/>
    <n v="730.8"/>
    <n v="562.71600000000001"/>
    <x v="1"/>
    <x v="10"/>
    <x v="1"/>
    <x v="0"/>
    <x v="0"/>
  </r>
  <r>
    <n v="10537"/>
    <s v="Röd Kaviar"/>
    <x v="4"/>
    <x v="75"/>
    <n v="11.700000000000001"/>
    <n v="9"/>
    <s v="Richter Supermarkt"/>
    <x v="6"/>
    <x v="4"/>
    <d v="2015-06-14T00:00:00"/>
    <n v="135"/>
    <n v="105.30000000000001"/>
    <x v="1"/>
    <x v="10"/>
    <x v="1"/>
    <x v="0"/>
    <x v="0"/>
  </r>
  <r>
    <n v="10537"/>
    <s v="Manjimup Dried Apples"/>
    <x v="2"/>
    <x v="106"/>
    <n v="41.870000000000005"/>
    <n v="6"/>
    <s v="Richter Supermarkt"/>
    <x v="6"/>
    <x v="4"/>
    <d v="2015-06-14T00:00:00"/>
    <n v="318"/>
    <n v="251.22000000000003"/>
    <x v="1"/>
    <x v="10"/>
    <x v="0"/>
    <x v="0"/>
    <x v="0"/>
  </r>
  <r>
    <n v="10537"/>
    <s v="Gorgonzola Telino"/>
    <x v="1"/>
    <x v="99"/>
    <n v="10"/>
    <n v="30"/>
    <s v="Richter Supermarkt"/>
    <x v="6"/>
    <x v="4"/>
    <d v="2015-06-14T00:00:00"/>
    <n v="375"/>
    <n v="300"/>
    <x v="1"/>
    <x v="10"/>
    <x v="1"/>
    <x v="0"/>
    <x v="0"/>
  </r>
  <r>
    <n v="10537"/>
    <s v="Escargots de Bourgogne"/>
    <x v="4"/>
    <x v="107"/>
    <n v="10.335000000000001"/>
    <n v="20"/>
    <s v="Richter Supermarkt"/>
    <x v="6"/>
    <x v="4"/>
    <d v="2015-06-14T00:00:00"/>
    <n v="265"/>
    <n v="206.70000000000002"/>
    <x v="1"/>
    <x v="10"/>
    <x v="1"/>
    <x v="0"/>
    <x v="0"/>
  </r>
  <r>
    <n v="10538"/>
    <s v="Outback Lager"/>
    <x v="6"/>
    <x v="75"/>
    <n v="13.5"/>
    <n v="7"/>
    <s v="B's Beverages"/>
    <x v="28"/>
    <x v="13"/>
    <d v="2015-06-15T00:00:00"/>
    <n v="105"/>
    <n v="94.5"/>
    <x v="1"/>
    <x v="10"/>
    <x v="3"/>
    <x v="0"/>
    <x v="0"/>
  </r>
  <r>
    <n v="10538"/>
    <s v="Mozzarella di Giovanni"/>
    <x v="1"/>
    <x v="1"/>
    <n v="26.795999999999999"/>
    <n v="1"/>
    <s v="B's Beverages"/>
    <x v="28"/>
    <x v="13"/>
    <d v="2015-06-15T00:00:00"/>
    <n v="34.799999999999997"/>
    <n v="26.795999999999999"/>
    <x v="1"/>
    <x v="10"/>
    <x v="1"/>
    <x v="0"/>
    <x v="0"/>
  </r>
  <r>
    <n v="10539"/>
    <s v="Maxilaku"/>
    <x v="5"/>
    <x v="52"/>
    <n v="13.399999999999999"/>
    <n v="6"/>
    <s v="B's Beverages"/>
    <x v="28"/>
    <x v="13"/>
    <d v="2015-06-16T00:00:00"/>
    <n v="120"/>
    <n v="80.399999999999991"/>
    <x v="1"/>
    <x v="10"/>
    <x v="2"/>
    <x v="0"/>
    <x v="0"/>
  </r>
  <r>
    <n v="10539"/>
    <s v="Konbu"/>
    <x v="4"/>
    <x v="78"/>
    <n v="4.8600000000000003"/>
    <n v="8"/>
    <s v="B's Beverages"/>
    <x v="28"/>
    <x v="13"/>
    <d v="2015-06-16T00:00:00"/>
    <n v="48"/>
    <n v="38.880000000000003"/>
    <x v="1"/>
    <x v="10"/>
    <x v="1"/>
    <x v="0"/>
    <x v="0"/>
  </r>
  <r>
    <n v="10539"/>
    <s v="Sir Rodney's Scones"/>
    <x v="5"/>
    <x v="13"/>
    <n v="6.6"/>
    <n v="15"/>
    <s v="B's Beverages"/>
    <x v="28"/>
    <x v="13"/>
    <d v="2015-06-16T00:00:00"/>
    <n v="150"/>
    <n v="99"/>
    <x v="1"/>
    <x v="10"/>
    <x v="2"/>
    <x v="0"/>
    <x v="0"/>
  </r>
  <r>
    <n v="10539"/>
    <s v="Geitost"/>
    <x v="1"/>
    <x v="91"/>
    <n v="2.0250000000000004"/>
    <n v="15"/>
    <s v="B's Beverages"/>
    <x v="28"/>
    <x v="13"/>
    <d v="2015-06-16T00:00:00"/>
    <n v="37.5"/>
    <n v="30.375000000000007"/>
    <x v="1"/>
    <x v="10"/>
    <x v="1"/>
    <x v="0"/>
    <x v="0"/>
  </r>
  <r>
    <n v="10540"/>
    <s v="Scottish Longbreads"/>
    <x v="5"/>
    <x v="99"/>
    <n v="8.2499999999999982"/>
    <n v="35"/>
    <s v="QUICK-Stop"/>
    <x v="20"/>
    <x v="1"/>
    <d v="2015-06-19T00:00:00"/>
    <n v="437.5"/>
    <n v="288.74999999999994"/>
    <x v="1"/>
    <x v="10"/>
    <x v="2"/>
    <x v="0"/>
    <x v="0"/>
  </r>
  <r>
    <n v="10540"/>
    <s v="Côte de Blaye"/>
    <x v="6"/>
    <x v="96"/>
    <n v="239.785"/>
    <n v="30"/>
    <s v="QUICK-Stop"/>
    <x v="20"/>
    <x v="1"/>
    <d v="2015-06-19T00:00:00"/>
    <n v="7905"/>
    <n v="7193.55"/>
    <x v="1"/>
    <x v="10"/>
    <x v="3"/>
    <x v="0"/>
    <x v="0"/>
  </r>
  <r>
    <n v="10540"/>
    <s v="Aniseed Syrup"/>
    <x v="3"/>
    <x v="13"/>
    <n v="7.1999999999999993"/>
    <n v="60"/>
    <s v="QUICK-Stop"/>
    <x v="20"/>
    <x v="1"/>
    <d v="2015-06-19T00:00:00"/>
    <n v="600"/>
    <n v="431.99999999999994"/>
    <x v="1"/>
    <x v="10"/>
    <x v="2"/>
    <x v="0"/>
    <x v="0"/>
  </r>
  <r>
    <n v="10540"/>
    <s v="Gumbär Gummibärchen"/>
    <x v="5"/>
    <x v="108"/>
    <n v="20.299500000000002"/>
    <n v="40"/>
    <s v="QUICK-Stop"/>
    <x v="20"/>
    <x v="1"/>
    <d v="2015-06-19T00:00:00"/>
    <n v="1249.2"/>
    <n v="811.98"/>
    <x v="1"/>
    <x v="10"/>
    <x v="2"/>
    <x v="0"/>
    <x v="0"/>
  </r>
  <r>
    <n v="10541"/>
    <s v="Guaraná Fantástica"/>
    <x v="6"/>
    <x v="64"/>
    <n v="4.05"/>
    <n v="35"/>
    <s v="Hanari Carnes"/>
    <x v="2"/>
    <x v="2"/>
    <d v="2015-06-19T00:00:00"/>
    <n v="157.5"/>
    <n v="141.75"/>
    <x v="1"/>
    <x v="10"/>
    <x v="3"/>
    <x v="1"/>
    <x v="1"/>
  </r>
  <r>
    <n v="10541"/>
    <s v="Côte de Blaye"/>
    <x v="6"/>
    <x v="96"/>
    <n v="242.42000000000002"/>
    <n v="4"/>
    <s v="Hanari Carnes"/>
    <x v="2"/>
    <x v="2"/>
    <d v="2015-06-19T00:00:00"/>
    <n v="1054"/>
    <n v="969.68000000000006"/>
    <x v="1"/>
    <x v="10"/>
    <x v="3"/>
    <x v="1"/>
    <x v="1"/>
  </r>
  <r>
    <n v="10541"/>
    <s v="Louisiana Fiery Hot Pepper Sauce"/>
    <x v="3"/>
    <x v="71"/>
    <n v="17.261000000000003"/>
    <n v="36"/>
    <s v="Hanari Carnes"/>
    <x v="2"/>
    <x v="2"/>
    <d v="2015-06-19T00:00:00"/>
    <n v="757.80000000000007"/>
    <n v="621.39600000000007"/>
    <x v="1"/>
    <x v="10"/>
    <x v="2"/>
    <x v="1"/>
    <x v="1"/>
  </r>
  <r>
    <n v="10541"/>
    <s v="Fløtemysost"/>
    <x v="1"/>
    <x v="109"/>
    <n v="17.630000000000003"/>
    <n v="9"/>
    <s v="Hanari Carnes"/>
    <x v="2"/>
    <x v="2"/>
    <d v="2015-06-19T00:00:00"/>
    <n v="193.5"/>
    <n v="158.67000000000002"/>
    <x v="1"/>
    <x v="10"/>
    <x v="1"/>
    <x v="1"/>
    <x v="1"/>
  </r>
  <r>
    <n v="10542"/>
    <s v="Queso Cabrales"/>
    <x v="1"/>
    <x v="103"/>
    <n v="17.64"/>
    <n v="15"/>
    <s v="Königlich Essen"/>
    <x v="37"/>
    <x v="1"/>
    <d v="2015-06-20T00:00:00"/>
    <n v="315"/>
    <n v="264.60000000000002"/>
    <x v="1"/>
    <x v="10"/>
    <x v="1"/>
    <x v="0"/>
    <x v="0"/>
  </r>
  <r>
    <n v="10542"/>
    <s v="Tourtière"/>
    <x v="7"/>
    <x v="67"/>
    <n v="5.8855000000000004"/>
    <n v="24"/>
    <s v="Königlich Essen"/>
    <x v="37"/>
    <x v="1"/>
    <d v="2015-06-20T00:00:00"/>
    <n v="178.8"/>
    <n v="141.25200000000001"/>
    <x v="1"/>
    <x v="10"/>
    <x v="3"/>
    <x v="0"/>
    <x v="0"/>
  </r>
  <r>
    <n v="10543"/>
    <s v="Queso Manchego La Pastora"/>
    <x v="1"/>
    <x v="86"/>
    <n v="31.160000000000004"/>
    <n v="30"/>
    <s v="LILA-Supermercado"/>
    <x v="26"/>
    <x v="5"/>
    <d v="2015-06-21T00:00:00"/>
    <n v="1140"/>
    <n v="934.80000000000007"/>
    <x v="1"/>
    <x v="10"/>
    <x v="1"/>
    <x v="1"/>
    <x v="1"/>
  </r>
  <r>
    <n v="10543"/>
    <s v="Tunnbröd"/>
    <x v="0"/>
    <x v="110"/>
    <n v="7.2"/>
    <n v="70"/>
    <s v="LILA-Supermercado"/>
    <x v="26"/>
    <x v="5"/>
    <d v="2015-06-21T00:00:00"/>
    <n v="630"/>
    <n v="504"/>
    <x v="1"/>
    <x v="10"/>
    <x v="0"/>
    <x v="1"/>
    <x v="1"/>
  </r>
  <r>
    <n v="10544"/>
    <s v="Rössle Sauerkraut"/>
    <x v="2"/>
    <x v="66"/>
    <n v="35.112000000000002"/>
    <n v="7"/>
    <s v="Lonesome Pine Restaurant"/>
    <x v="34"/>
    <x v="8"/>
    <d v="2015-06-21T00:00:00"/>
    <n v="319.2"/>
    <n v="245.78400000000002"/>
    <x v="1"/>
    <x v="10"/>
    <x v="0"/>
    <x v="2"/>
    <x v="1"/>
  </r>
  <r>
    <n v="10544"/>
    <s v="Laughing Lumberjack Lager"/>
    <x v="6"/>
    <x v="2"/>
    <n v="12.32"/>
    <n v="7"/>
    <s v="Lonesome Pine Restaurant"/>
    <x v="34"/>
    <x v="8"/>
    <d v="2015-06-21T00:00:00"/>
    <n v="98"/>
    <n v="86.240000000000009"/>
    <x v="1"/>
    <x v="10"/>
    <x v="3"/>
    <x v="2"/>
    <x v="1"/>
  </r>
  <r>
    <n v="10545"/>
    <s v="Queso Cabrales"/>
    <x v="1"/>
    <x v="103"/>
    <n v="17.849999999999998"/>
    <n v="10"/>
    <s v="Lazy K Kountry Store"/>
    <x v="58"/>
    <x v="8"/>
    <d v="2015-06-22T00:00:00"/>
    <n v="210"/>
    <n v="178.49999999999997"/>
    <x v="1"/>
    <x v="10"/>
    <x v="1"/>
    <x v="2"/>
    <x v="1"/>
  </r>
  <r>
    <n v="10546"/>
    <s v="Tarte au sucre"/>
    <x v="5"/>
    <x v="74"/>
    <n v="32.537999999999997"/>
    <n v="40"/>
    <s v="Victuailles en stock"/>
    <x v="3"/>
    <x v="0"/>
    <d v="2015-06-23T00:00:00"/>
    <n v="1972"/>
    <n v="1301.52"/>
    <x v="1"/>
    <x v="10"/>
    <x v="2"/>
    <x v="0"/>
    <x v="0"/>
  </r>
  <r>
    <n v="10546"/>
    <s v="Uncle Bob's Organic Dried Pears"/>
    <x v="2"/>
    <x v="83"/>
    <n v="23.1"/>
    <n v="10"/>
    <s v="Victuailles en stock"/>
    <x v="3"/>
    <x v="0"/>
    <d v="2015-06-23T00:00:00"/>
    <n v="300"/>
    <n v="231"/>
    <x v="1"/>
    <x v="10"/>
    <x v="0"/>
    <x v="0"/>
    <x v="0"/>
  </r>
  <r>
    <n v="10546"/>
    <s v="Steeleye Stout"/>
    <x v="6"/>
    <x v="79"/>
    <n v="15.84"/>
    <n v="30"/>
    <s v="Victuailles en stock"/>
    <x v="3"/>
    <x v="0"/>
    <d v="2015-06-23T00:00:00"/>
    <n v="540"/>
    <n v="475.2"/>
    <x v="1"/>
    <x v="10"/>
    <x v="3"/>
    <x v="0"/>
    <x v="0"/>
  </r>
  <r>
    <n v="10547"/>
    <s v="Mascarpone Fabioli"/>
    <x v="1"/>
    <x v="59"/>
    <n v="27.2"/>
    <n v="24"/>
    <s v="Seven Seas Imports"/>
    <x v="28"/>
    <x v="13"/>
    <d v="2015-06-23T00:00:00"/>
    <n v="768"/>
    <n v="652.79999999999995"/>
    <x v="1"/>
    <x v="10"/>
    <x v="1"/>
    <x v="0"/>
    <x v="0"/>
  </r>
  <r>
    <n v="10547"/>
    <s v="Inlagd Sill"/>
    <x v="4"/>
    <x v="72"/>
    <n v="13.68"/>
    <n v="60"/>
    <s v="Seven Seas Imports"/>
    <x v="28"/>
    <x v="13"/>
    <d v="2015-06-23T00:00:00"/>
    <n v="1140"/>
    <n v="820.8"/>
    <x v="1"/>
    <x v="10"/>
    <x v="1"/>
    <x v="0"/>
    <x v="0"/>
  </r>
  <r>
    <n v="10548"/>
    <s v="Sasquatch Ale"/>
    <x v="6"/>
    <x v="2"/>
    <n v="12.88"/>
    <n v="10"/>
    <s v="Toms Spezialitäten"/>
    <x v="1"/>
    <x v="1"/>
    <d v="2015-06-26T00:00:00"/>
    <n v="140"/>
    <n v="128.80000000000001"/>
    <x v="1"/>
    <x v="10"/>
    <x v="3"/>
    <x v="0"/>
    <x v="0"/>
  </r>
  <r>
    <n v="10548"/>
    <s v="Jack's New England Clam Chowder"/>
    <x v="4"/>
    <x v="93"/>
    <n v="7.2375000000000007"/>
    <n v="14"/>
    <s v="Toms Spezialitäten"/>
    <x v="1"/>
    <x v="1"/>
    <d v="2015-06-26T00:00:00"/>
    <n v="135.1"/>
    <n v="101.32500000000002"/>
    <x v="1"/>
    <x v="10"/>
    <x v="1"/>
    <x v="0"/>
    <x v="0"/>
  </r>
  <r>
    <n v="10549"/>
    <s v="Gorgonzola Telino"/>
    <x v="1"/>
    <x v="99"/>
    <n v="10.375"/>
    <n v="55"/>
    <s v="QUICK-Stop"/>
    <x v="20"/>
    <x v="1"/>
    <d v="2015-06-27T00:00:00"/>
    <n v="687.5"/>
    <n v="570.625"/>
    <x v="1"/>
    <x v="10"/>
    <x v="1"/>
    <x v="0"/>
    <x v="0"/>
  </r>
  <r>
    <n v="10549"/>
    <s v="Røgede sild"/>
    <x v="4"/>
    <x v="68"/>
    <n v="7.7900000000000009"/>
    <n v="100"/>
    <s v="QUICK-Stop"/>
    <x v="20"/>
    <x v="1"/>
    <d v="2015-06-27T00:00:00"/>
    <n v="950"/>
    <n v="779.00000000000011"/>
    <x v="1"/>
    <x v="10"/>
    <x v="1"/>
    <x v="0"/>
    <x v="0"/>
  </r>
  <r>
    <n v="10549"/>
    <s v="Manjimup Dried Apples"/>
    <x v="2"/>
    <x v="106"/>
    <n v="42.400000000000006"/>
    <n v="48"/>
    <s v="QUICK-Stop"/>
    <x v="20"/>
    <x v="1"/>
    <d v="2015-06-27T00:00:00"/>
    <n v="2544"/>
    <n v="2035.2000000000003"/>
    <x v="1"/>
    <x v="10"/>
    <x v="0"/>
    <x v="0"/>
    <x v="0"/>
  </r>
  <r>
    <n v="10550"/>
    <s v="Sir Rodney's Scones"/>
    <x v="5"/>
    <x v="13"/>
    <n v="6.6999999999999993"/>
    <n v="6"/>
    <s v="Godos Cocina Típica"/>
    <x v="32"/>
    <x v="12"/>
    <d v="2015-06-28T00:00:00"/>
    <n v="60"/>
    <n v="40.199999999999996"/>
    <x v="1"/>
    <x v="10"/>
    <x v="2"/>
    <x v="3"/>
    <x v="0"/>
  </r>
  <r>
    <n v="10550"/>
    <s v="Sirop d'érable"/>
    <x v="3"/>
    <x v="73"/>
    <n v="20.234999999999999"/>
    <n v="10"/>
    <s v="Godos Cocina Típica"/>
    <x v="32"/>
    <x v="12"/>
    <d v="2015-06-28T00:00:00"/>
    <n v="285"/>
    <n v="202.35"/>
    <x v="1"/>
    <x v="10"/>
    <x v="2"/>
    <x v="3"/>
    <x v="0"/>
  </r>
  <r>
    <n v="10550"/>
    <s v="Alice Mutton"/>
    <x v="7"/>
    <x v="101"/>
    <n v="30.42"/>
    <n v="8"/>
    <s v="Godos Cocina Típica"/>
    <x v="32"/>
    <x v="12"/>
    <d v="2015-06-28T00:00:00"/>
    <n v="312"/>
    <n v="243.36"/>
    <x v="1"/>
    <x v="10"/>
    <x v="3"/>
    <x v="3"/>
    <x v="0"/>
  </r>
  <r>
    <n v="10550"/>
    <s v="Teatime Chocolate Biscuits"/>
    <x v="5"/>
    <x v="111"/>
    <n v="6.347999999999999"/>
    <n v="10"/>
    <s v="Godos Cocina Típica"/>
    <x v="32"/>
    <x v="12"/>
    <d v="2015-06-28T00:00:00"/>
    <n v="92"/>
    <n v="63.47999999999999"/>
    <x v="1"/>
    <x v="10"/>
    <x v="2"/>
    <x v="3"/>
    <x v="0"/>
  </r>
  <r>
    <n v="10551"/>
    <s v="Pavlova"/>
    <x v="5"/>
    <x v="89"/>
    <n v="11.516999999999998"/>
    <n v="40"/>
    <s v="Furia Bacalhau e Frutos do Mar"/>
    <x v="39"/>
    <x v="15"/>
    <d v="2015-06-28T00:00:00"/>
    <n v="698"/>
    <n v="460.67999999999989"/>
    <x v="1"/>
    <x v="10"/>
    <x v="2"/>
    <x v="3"/>
    <x v="0"/>
  </r>
  <r>
    <n v="10551"/>
    <s v="Steeleye Stout"/>
    <x v="6"/>
    <x v="79"/>
    <n v="15.84"/>
    <n v="20"/>
    <s v="Furia Bacalhau e Frutos do Mar"/>
    <x v="39"/>
    <x v="15"/>
    <d v="2015-06-28T00:00:00"/>
    <n v="360"/>
    <n v="316.8"/>
    <x v="1"/>
    <x v="10"/>
    <x v="3"/>
    <x v="3"/>
    <x v="0"/>
  </r>
  <r>
    <n v="10551"/>
    <s v="Gula Malacca"/>
    <x v="3"/>
    <x v="97"/>
    <n v="14.782"/>
    <n v="40"/>
    <s v="Furia Bacalhau e Frutos do Mar"/>
    <x v="39"/>
    <x v="15"/>
    <d v="2015-06-28T00:00:00"/>
    <n v="778"/>
    <n v="591.28"/>
    <x v="1"/>
    <x v="10"/>
    <x v="2"/>
    <x v="3"/>
    <x v="0"/>
  </r>
  <r>
    <n v="10552"/>
    <s v="Gudbrandsdalsost"/>
    <x v="1"/>
    <x v="104"/>
    <n v="28.8"/>
    <n v="18"/>
    <s v="HILARIÓN-Abastos"/>
    <x v="8"/>
    <x v="5"/>
    <d v="2015-06-29T00:00:00"/>
    <n v="648"/>
    <n v="518.4"/>
    <x v="1"/>
    <x v="10"/>
    <x v="1"/>
    <x v="1"/>
    <x v="1"/>
  </r>
  <r>
    <n v="10552"/>
    <s v="Rhönbräu Klosterbier"/>
    <x v="6"/>
    <x v="81"/>
    <n v="7.0525000000000002"/>
    <n v="30"/>
    <s v="HILARIÓN-Abastos"/>
    <x v="8"/>
    <x v="5"/>
    <d v="2015-06-29T00:00:00"/>
    <n v="232.5"/>
    <n v="211.57500000000002"/>
    <x v="1"/>
    <x v="10"/>
    <x v="3"/>
    <x v="1"/>
    <x v="1"/>
  </r>
  <r>
    <n v="10553"/>
    <s v="Pavlova"/>
    <x v="5"/>
    <x v="89"/>
    <n v="12.214999999999998"/>
    <n v="14"/>
    <s v="Wartian Herkku"/>
    <x v="15"/>
    <x v="10"/>
    <d v="2015-06-30T00:00:00"/>
    <n v="244.29999999999998"/>
    <n v="171.00999999999996"/>
    <x v="1"/>
    <x v="10"/>
    <x v="2"/>
    <x v="0"/>
    <x v="0"/>
  </r>
  <r>
    <n v="10553"/>
    <s v="Steeleye Stout"/>
    <x v="6"/>
    <x v="79"/>
    <n v="16.02"/>
    <n v="6"/>
    <s v="Wartian Herkku"/>
    <x v="15"/>
    <x v="10"/>
    <d v="2015-06-30T00:00:00"/>
    <n v="108"/>
    <n v="96.12"/>
    <x v="1"/>
    <x v="10"/>
    <x v="3"/>
    <x v="0"/>
    <x v="0"/>
  </r>
  <r>
    <n v="10553"/>
    <s v="Gustaf's Knäckebröd"/>
    <x v="0"/>
    <x v="103"/>
    <n v="15.96"/>
    <n v="24"/>
    <s v="Wartian Herkku"/>
    <x v="15"/>
    <x v="10"/>
    <d v="2015-06-30T00:00:00"/>
    <n v="504"/>
    <n v="383.04"/>
    <x v="1"/>
    <x v="10"/>
    <x v="0"/>
    <x v="0"/>
    <x v="0"/>
  </r>
  <r>
    <n v="10553"/>
    <s v="Queso Cabrales"/>
    <x v="1"/>
    <x v="103"/>
    <n v="16.38"/>
    <n v="15"/>
    <s v="Wartian Herkku"/>
    <x v="15"/>
    <x v="10"/>
    <d v="2015-06-30T00:00:00"/>
    <n v="315"/>
    <n v="245.7"/>
    <x v="1"/>
    <x v="10"/>
    <x v="1"/>
    <x v="0"/>
    <x v="0"/>
  </r>
  <r>
    <n v="10553"/>
    <s v="Gorgonzola Telino"/>
    <x v="1"/>
    <x v="99"/>
    <n v="10.25"/>
    <n v="30"/>
    <s v="Wartian Herkku"/>
    <x v="15"/>
    <x v="10"/>
    <d v="2015-06-30T00:00:00"/>
    <n v="375"/>
    <n v="307.5"/>
    <x v="1"/>
    <x v="10"/>
    <x v="1"/>
    <x v="0"/>
    <x v="0"/>
  </r>
  <r>
    <n v="10554"/>
    <s v="Original Frankfurter grüne Soße"/>
    <x v="3"/>
    <x v="60"/>
    <n v="10.92"/>
    <n v="10"/>
    <s v="Ottilies Käseladen"/>
    <x v="11"/>
    <x v="1"/>
    <d v="2015-06-30T00:00:00"/>
    <n v="130"/>
    <n v="109.2"/>
    <x v="1"/>
    <x v="10"/>
    <x v="2"/>
    <x v="0"/>
    <x v="0"/>
  </r>
  <r>
    <n v="10554"/>
    <s v="Pavlova"/>
    <x v="5"/>
    <x v="89"/>
    <n v="11.865999999999998"/>
    <n v="30"/>
    <s v="Ottilies Käseladen"/>
    <x v="11"/>
    <x v="1"/>
    <d v="2015-06-30T00:00:00"/>
    <n v="523.5"/>
    <n v="355.97999999999996"/>
    <x v="1"/>
    <x v="10"/>
    <x v="2"/>
    <x v="0"/>
    <x v="0"/>
  </r>
  <r>
    <n v="10554"/>
    <s v="Tunnbröd"/>
    <x v="0"/>
    <x v="110"/>
    <n v="7.47"/>
    <n v="20"/>
    <s v="Ottilies Käseladen"/>
    <x v="11"/>
    <x v="1"/>
    <d v="2015-06-30T00:00:00"/>
    <n v="180"/>
    <n v="149.4"/>
    <x v="1"/>
    <x v="10"/>
    <x v="0"/>
    <x v="0"/>
    <x v="0"/>
  </r>
  <r>
    <n v="10554"/>
    <s v="Tarte au sucre"/>
    <x v="5"/>
    <x v="74"/>
    <n v="32.537999999999997"/>
    <n v="20"/>
    <s v="Ottilies Käseladen"/>
    <x v="11"/>
    <x v="1"/>
    <d v="2015-06-30T00:00:00"/>
    <n v="986"/>
    <n v="650.76"/>
    <x v="1"/>
    <x v="10"/>
    <x v="2"/>
    <x v="0"/>
    <x v="0"/>
  </r>
  <r>
    <n v="10555"/>
    <s v="Gnocchi di nonna Alice"/>
    <x v="0"/>
    <x v="86"/>
    <n v="31.54"/>
    <n v="40"/>
    <s v="Save-a-lot Markets"/>
    <x v="38"/>
    <x v="8"/>
    <d v="2015-07-03T00:00:00"/>
    <n v="1520"/>
    <n v="1261.5999999999999"/>
    <x v="1"/>
    <x v="11"/>
    <x v="0"/>
    <x v="2"/>
    <x v="1"/>
  </r>
  <r>
    <n v="10555"/>
    <s v="Manjimup Dried Apples"/>
    <x v="2"/>
    <x v="106"/>
    <n v="42.400000000000006"/>
    <n v="20"/>
    <s v="Save-a-lot Markets"/>
    <x v="38"/>
    <x v="8"/>
    <d v="2015-07-03T00:00:00"/>
    <n v="1060"/>
    <n v="848.00000000000011"/>
    <x v="1"/>
    <x v="11"/>
    <x v="0"/>
    <x v="2"/>
    <x v="1"/>
  </r>
  <r>
    <n v="10555"/>
    <s v="Guaraná Fantástica"/>
    <x v="6"/>
    <x v="64"/>
    <n v="4.0049999999999999"/>
    <n v="18"/>
    <s v="Save-a-lot Markets"/>
    <x v="38"/>
    <x v="8"/>
    <d v="2015-07-03T00:00:00"/>
    <n v="81"/>
    <n v="72.09"/>
    <x v="1"/>
    <x v="11"/>
    <x v="3"/>
    <x v="2"/>
    <x v="1"/>
  </r>
  <r>
    <n v="10555"/>
    <s v="Tofu"/>
    <x v="2"/>
    <x v="70"/>
    <n v="18.8325"/>
    <n v="30"/>
    <s v="Save-a-lot Markets"/>
    <x v="38"/>
    <x v="8"/>
    <d v="2015-07-03T00:00:00"/>
    <n v="697.5"/>
    <n v="564.97500000000002"/>
    <x v="1"/>
    <x v="11"/>
    <x v="0"/>
    <x v="2"/>
    <x v="1"/>
  </r>
  <r>
    <n v="10555"/>
    <s v="Teatime Chocolate Biscuits"/>
    <x v="5"/>
    <x v="111"/>
    <n v="5.9799999999999995"/>
    <n v="35"/>
    <s v="Save-a-lot Markets"/>
    <x v="38"/>
    <x v="8"/>
    <d v="2015-07-03T00:00:00"/>
    <n v="322"/>
    <n v="209.29999999999998"/>
    <x v="1"/>
    <x v="11"/>
    <x v="2"/>
    <x v="2"/>
    <x v="1"/>
  </r>
  <r>
    <n v="10556"/>
    <s v="Mozzarella di Giovanni"/>
    <x v="1"/>
    <x v="1"/>
    <n v="26.795999999999999"/>
    <n v="24"/>
    <s v="Simons bistro"/>
    <x v="42"/>
    <x v="17"/>
    <d v="2015-07-04T00:00:00"/>
    <n v="835.19999999999993"/>
    <n v="643.10400000000004"/>
    <x v="1"/>
    <x v="11"/>
    <x v="1"/>
    <x v="0"/>
    <x v="0"/>
  </r>
  <r>
    <n v="10557"/>
    <s v="Wimmers gute Semmelknödel"/>
    <x v="0"/>
    <x v="112"/>
    <n v="25.602499999999999"/>
    <n v="30"/>
    <s v="Lehmanns Marktstand"/>
    <x v="24"/>
    <x v="1"/>
    <d v="2015-07-04T00:00:00"/>
    <n v="997.5"/>
    <n v="768.07499999999993"/>
    <x v="1"/>
    <x v="11"/>
    <x v="0"/>
    <x v="0"/>
    <x v="0"/>
  </r>
  <r>
    <n v="10557"/>
    <s v="Rhönbräu Klosterbier"/>
    <x v="6"/>
    <x v="81"/>
    <n v="6.8975"/>
    <n v="20"/>
    <s v="Lehmanns Marktstand"/>
    <x v="24"/>
    <x v="1"/>
    <d v="2015-07-04T00:00:00"/>
    <n v="155"/>
    <n v="137.94999999999999"/>
    <x v="1"/>
    <x v="11"/>
    <x v="3"/>
    <x v="0"/>
    <x v="0"/>
  </r>
  <r>
    <n v="10558"/>
    <s v="Zaanse koeken"/>
    <x v="5"/>
    <x v="68"/>
    <n v="6.6499999999999995"/>
    <n v="25"/>
    <s v="Around the Horn"/>
    <x v="45"/>
    <x v="13"/>
    <d v="2015-07-05T00:00:00"/>
    <n v="237.5"/>
    <n v="166.25"/>
    <x v="1"/>
    <x v="11"/>
    <x v="2"/>
    <x v="0"/>
    <x v="0"/>
  </r>
  <r>
    <n v="10558"/>
    <s v="Manjimup Dried Apples"/>
    <x v="2"/>
    <x v="106"/>
    <n v="43.46"/>
    <n v="20"/>
    <s v="Around the Horn"/>
    <x v="45"/>
    <x v="13"/>
    <d v="2015-07-05T00:00:00"/>
    <n v="1060"/>
    <n v="869.2"/>
    <x v="1"/>
    <x v="11"/>
    <x v="0"/>
    <x v="0"/>
    <x v="0"/>
  </r>
  <r>
    <n v="10558"/>
    <s v="Filo Mix"/>
    <x v="0"/>
    <x v="94"/>
    <n v="5.46"/>
    <n v="30"/>
    <s v="Around the Horn"/>
    <x v="45"/>
    <x v="13"/>
    <d v="2015-07-05T00:00:00"/>
    <n v="210"/>
    <n v="163.80000000000001"/>
    <x v="1"/>
    <x v="11"/>
    <x v="0"/>
    <x v="0"/>
    <x v="0"/>
  </r>
  <r>
    <n v="10558"/>
    <s v="Perth Pasties"/>
    <x v="7"/>
    <x v="69"/>
    <n v="25.255999999999997"/>
    <n v="18"/>
    <s v="Around the Horn"/>
    <x v="45"/>
    <x v="13"/>
    <d v="2015-07-05T00:00:00"/>
    <n v="590.4"/>
    <n v="454.60799999999995"/>
    <x v="1"/>
    <x v="11"/>
    <x v="3"/>
    <x v="0"/>
    <x v="0"/>
  </r>
  <r>
    <n v="10558"/>
    <s v="Röd Kaviar"/>
    <x v="4"/>
    <x v="75"/>
    <n v="11.25"/>
    <n v="3"/>
    <s v="Around the Horn"/>
    <x v="45"/>
    <x v="13"/>
    <d v="2015-07-05T00:00:00"/>
    <n v="45"/>
    <n v="33.75"/>
    <x v="1"/>
    <x v="11"/>
    <x v="1"/>
    <x v="0"/>
    <x v="0"/>
  </r>
  <r>
    <n v="10559"/>
    <s v="Jack's New England Clam Chowder"/>
    <x v="4"/>
    <x v="93"/>
    <n v="7.8165000000000004"/>
    <n v="12"/>
    <s v="Blondel père et fils"/>
    <x v="14"/>
    <x v="0"/>
    <d v="2015-07-06T00:00:00"/>
    <n v="115.80000000000001"/>
    <n v="93.798000000000002"/>
    <x v="1"/>
    <x v="11"/>
    <x v="1"/>
    <x v="0"/>
    <x v="0"/>
  </r>
  <r>
    <n v="10559"/>
    <s v="Pâté chinois"/>
    <x v="7"/>
    <x v="28"/>
    <n v="18"/>
    <n v="18"/>
    <s v="Blondel père et fils"/>
    <x v="14"/>
    <x v="0"/>
    <d v="2015-07-06T00:00:00"/>
    <n v="432"/>
    <n v="324"/>
    <x v="1"/>
    <x v="11"/>
    <x v="3"/>
    <x v="0"/>
    <x v="0"/>
  </r>
  <r>
    <n v="10560"/>
    <s v="Tarte au sucre"/>
    <x v="5"/>
    <x v="74"/>
    <n v="33.523999999999994"/>
    <n v="15"/>
    <s v="Frankenversand"/>
    <x v="16"/>
    <x v="1"/>
    <d v="2015-07-07T00:00:00"/>
    <n v="739.5"/>
    <n v="502.8599999999999"/>
    <x v="1"/>
    <x v="11"/>
    <x v="2"/>
    <x v="0"/>
    <x v="0"/>
  </r>
  <r>
    <n v="10560"/>
    <s v="Nord-Ost Matjeshering"/>
    <x v="4"/>
    <x v="100"/>
    <n v="21.229800000000001"/>
    <n v="20"/>
    <s v="Frankenversand"/>
    <x v="16"/>
    <x v="1"/>
    <d v="2015-07-07T00:00:00"/>
    <n v="517.79999999999995"/>
    <n v="424.596"/>
    <x v="1"/>
    <x v="11"/>
    <x v="1"/>
    <x v="0"/>
    <x v="0"/>
  </r>
  <r>
    <n v="10561"/>
    <s v="Manjimup Dried Apples"/>
    <x v="2"/>
    <x v="106"/>
    <n v="42.93"/>
    <n v="50"/>
    <s v="Folk och fä HB"/>
    <x v="13"/>
    <x v="9"/>
    <d v="2015-07-07T00:00:00"/>
    <n v="2650"/>
    <n v="2146.5"/>
    <x v="1"/>
    <x v="11"/>
    <x v="0"/>
    <x v="0"/>
    <x v="0"/>
  </r>
  <r>
    <n v="10561"/>
    <s v="Gula Malacca"/>
    <x v="3"/>
    <x v="97"/>
    <n v="14.782"/>
    <n v="10"/>
    <s v="Folk och fä HB"/>
    <x v="13"/>
    <x v="9"/>
    <d v="2015-07-07T00:00:00"/>
    <n v="194.5"/>
    <n v="147.82"/>
    <x v="1"/>
    <x v="11"/>
    <x v="2"/>
    <x v="0"/>
    <x v="0"/>
  </r>
  <r>
    <n v="10562"/>
    <s v="Geitost"/>
    <x v="1"/>
    <x v="91"/>
    <n v="1.9750000000000001"/>
    <n v="20"/>
    <s v="Reggiani Caseifici"/>
    <x v="27"/>
    <x v="11"/>
    <d v="2015-07-10T00:00:00"/>
    <n v="50"/>
    <n v="39.5"/>
    <x v="1"/>
    <x v="11"/>
    <x v="1"/>
    <x v="3"/>
    <x v="0"/>
  </r>
  <r>
    <n v="10562"/>
    <s v="Tarte au sucre"/>
    <x v="5"/>
    <x v="74"/>
    <n v="33.523999999999994"/>
    <n v="10"/>
    <s v="Reggiani Caseifici"/>
    <x v="27"/>
    <x v="11"/>
    <d v="2015-07-10T00:00:00"/>
    <n v="493"/>
    <n v="335.23999999999995"/>
    <x v="1"/>
    <x v="11"/>
    <x v="2"/>
    <x v="3"/>
    <x v="0"/>
  </r>
  <r>
    <n v="10563"/>
    <s v="Inlagd Sill"/>
    <x v="4"/>
    <x v="72"/>
    <n v="15.39"/>
    <n v="25"/>
    <s v="Ricardo Adocicados"/>
    <x v="2"/>
    <x v="2"/>
    <d v="2015-07-11T00:00:00"/>
    <n v="475"/>
    <n v="384.75"/>
    <x v="1"/>
    <x v="11"/>
    <x v="1"/>
    <x v="1"/>
    <x v="1"/>
  </r>
  <r>
    <n v="10563"/>
    <s v="Filo Mix"/>
    <x v="0"/>
    <x v="94"/>
    <n v="5.67"/>
    <n v="70"/>
    <s v="Ricardo Adocicados"/>
    <x v="2"/>
    <x v="2"/>
    <d v="2015-07-11T00:00:00"/>
    <n v="490"/>
    <n v="396.9"/>
    <x v="1"/>
    <x v="11"/>
    <x v="0"/>
    <x v="1"/>
    <x v="1"/>
  </r>
  <r>
    <n v="10564"/>
    <s v="Gorgonzola Telino"/>
    <x v="1"/>
    <x v="99"/>
    <n v="10.125"/>
    <n v="6"/>
    <s v="Rattlesnake Canyon Grocery"/>
    <x v="12"/>
    <x v="8"/>
    <d v="2015-07-11T00:00:00"/>
    <n v="75"/>
    <n v="60.75"/>
    <x v="1"/>
    <x v="11"/>
    <x v="1"/>
    <x v="2"/>
    <x v="1"/>
  </r>
  <r>
    <n v="10564"/>
    <s v="Pâté chinois"/>
    <x v="7"/>
    <x v="28"/>
    <n v="18.96"/>
    <n v="25"/>
    <s v="Rattlesnake Canyon Grocery"/>
    <x v="12"/>
    <x v="8"/>
    <d v="2015-07-11T00:00:00"/>
    <n v="600"/>
    <n v="474"/>
    <x v="1"/>
    <x v="11"/>
    <x v="3"/>
    <x v="2"/>
    <x v="1"/>
  </r>
  <r>
    <n v="10564"/>
    <s v="Alice Mutton"/>
    <x v="7"/>
    <x v="101"/>
    <n v="30.03"/>
    <n v="16"/>
    <s v="Rattlesnake Canyon Grocery"/>
    <x v="12"/>
    <x v="8"/>
    <d v="2015-07-11T00:00:00"/>
    <n v="624"/>
    <n v="480.48"/>
    <x v="1"/>
    <x v="11"/>
    <x v="3"/>
    <x v="2"/>
    <x v="1"/>
  </r>
  <r>
    <n v="10565"/>
    <s v="Wimmers gute Semmelknödel"/>
    <x v="0"/>
    <x v="112"/>
    <n v="25.602499999999999"/>
    <n v="18"/>
    <s v="Mère Paillarde"/>
    <x v="41"/>
    <x v="16"/>
    <d v="2015-07-12T00:00:00"/>
    <n v="598.5"/>
    <n v="460.84499999999997"/>
    <x v="1"/>
    <x v="11"/>
    <x v="0"/>
    <x v="2"/>
    <x v="1"/>
  </r>
  <r>
    <n v="10565"/>
    <s v="Guaraná Fantástica"/>
    <x v="6"/>
    <x v="64"/>
    <n v="4.1400000000000006"/>
    <n v="25"/>
    <s v="Mère Paillarde"/>
    <x v="41"/>
    <x v="16"/>
    <d v="2015-07-12T00:00:00"/>
    <n v="112.5"/>
    <n v="103.50000000000001"/>
    <x v="1"/>
    <x v="11"/>
    <x v="3"/>
    <x v="2"/>
    <x v="1"/>
  </r>
  <r>
    <n v="10566"/>
    <s v="Queso Cabrales"/>
    <x v="1"/>
    <x v="103"/>
    <n v="17.64"/>
    <n v="35"/>
    <s v="Blondel père et fils"/>
    <x v="14"/>
    <x v="0"/>
    <d v="2015-07-13T00:00:00"/>
    <n v="735"/>
    <n v="617.4"/>
    <x v="1"/>
    <x v="11"/>
    <x v="1"/>
    <x v="0"/>
    <x v="0"/>
  </r>
  <r>
    <n v="10566"/>
    <s v="Carnarvon Tigers"/>
    <x v="4"/>
    <x v="92"/>
    <n v="47.5"/>
    <n v="18"/>
    <s v="Blondel père et fils"/>
    <x v="14"/>
    <x v="0"/>
    <d v="2015-07-13T00:00:00"/>
    <n v="1125"/>
    <n v="855"/>
    <x v="1"/>
    <x v="11"/>
    <x v="1"/>
    <x v="0"/>
    <x v="0"/>
  </r>
  <r>
    <n v="10566"/>
    <s v="Lakkalikööri"/>
    <x v="6"/>
    <x v="79"/>
    <n v="16.2"/>
    <n v="10"/>
    <s v="Blondel père et fils"/>
    <x v="14"/>
    <x v="0"/>
    <d v="2015-07-13T00:00:00"/>
    <n v="180"/>
    <n v="162"/>
    <x v="1"/>
    <x v="11"/>
    <x v="3"/>
    <x v="0"/>
    <x v="0"/>
  </r>
  <r>
    <n v="10567"/>
    <s v="Manjimup Dried Apples"/>
    <x v="2"/>
    <x v="106"/>
    <n v="42.400000000000006"/>
    <n v="3"/>
    <s v="Hungry Owl All-Night Grocers"/>
    <x v="30"/>
    <x v="14"/>
    <d v="2015-07-13T00:00:00"/>
    <n v="159"/>
    <n v="127.20000000000002"/>
    <x v="1"/>
    <x v="11"/>
    <x v="0"/>
    <x v="0"/>
    <x v="0"/>
  </r>
  <r>
    <n v="10567"/>
    <s v="Raclette Courdavault"/>
    <x v="1"/>
    <x v="95"/>
    <n v="41.25"/>
    <n v="40"/>
    <s v="Hungry Owl All-Night Grocers"/>
    <x v="30"/>
    <x v="14"/>
    <d v="2015-07-13T00:00:00"/>
    <n v="2200"/>
    <n v="1650"/>
    <x v="1"/>
    <x v="11"/>
    <x v="1"/>
    <x v="0"/>
    <x v="0"/>
  </r>
  <r>
    <n v="10567"/>
    <s v="Gorgonzola Telino"/>
    <x v="1"/>
    <x v="99"/>
    <n v="9.5"/>
    <n v="60"/>
    <s v="Hungry Owl All-Night Grocers"/>
    <x v="30"/>
    <x v="14"/>
    <d v="2015-07-13T00:00:00"/>
    <n v="750"/>
    <n v="570"/>
    <x v="1"/>
    <x v="11"/>
    <x v="1"/>
    <x v="0"/>
    <x v="0"/>
  </r>
  <r>
    <n v="10568"/>
    <s v="Ikura"/>
    <x v="4"/>
    <x v="98"/>
    <n v="24.490000000000002"/>
    <n v="5"/>
    <s v="Galería del gastrónomo"/>
    <x v="47"/>
    <x v="12"/>
    <d v="2015-07-14T00:00:00"/>
    <n v="155"/>
    <n v="122.45000000000002"/>
    <x v="1"/>
    <x v="11"/>
    <x v="1"/>
    <x v="3"/>
    <x v="0"/>
  </r>
  <r>
    <n v="10569"/>
    <s v="Gorgonzola Telino"/>
    <x v="1"/>
    <x v="99"/>
    <n v="10.125"/>
    <n v="35"/>
    <s v="Rattlesnake Canyon Grocery"/>
    <x v="12"/>
    <x v="8"/>
    <d v="2015-07-17T00:00:00"/>
    <n v="437.5"/>
    <n v="354.375"/>
    <x v="1"/>
    <x v="11"/>
    <x v="1"/>
    <x v="2"/>
    <x v="1"/>
  </r>
  <r>
    <n v="10569"/>
    <s v="Lakkalikööri"/>
    <x v="6"/>
    <x v="79"/>
    <n v="16.02"/>
    <n v="30"/>
    <s v="Rattlesnake Canyon Grocery"/>
    <x v="12"/>
    <x v="8"/>
    <d v="2015-07-17T00:00:00"/>
    <n v="540"/>
    <n v="480.59999999999997"/>
    <x v="1"/>
    <x v="11"/>
    <x v="3"/>
    <x v="2"/>
    <x v="1"/>
  </r>
  <r>
    <n v="10570"/>
    <s v="Queso Cabrales"/>
    <x v="1"/>
    <x v="103"/>
    <n v="17.220000000000002"/>
    <n v="15"/>
    <s v="Mère Paillarde"/>
    <x v="41"/>
    <x v="16"/>
    <d v="2015-07-18T00:00:00"/>
    <n v="315"/>
    <n v="258.3"/>
    <x v="1"/>
    <x v="11"/>
    <x v="1"/>
    <x v="2"/>
    <x v="1"/>
  </r>
  <r>
    <n v="10570"/>
    <s v="Gnocchi di nonna Alice"/>
    <x v="0"/>
    <x v="86"/>
    <n v="31.54"/>
    <n v="60"/>
    <s v="Mère Paillarde"/>
    <x v="41"/>
    <x v="16"/>
    <d v="2015-07-18T00:00:00"/>
    <n v="2280"/>
    <n v="1892.3999999999999"/>
    <x v="1"/>
    <x v="11"/>
    <x v="0"/>
    <x v="2"/>
    <x v="1"/>
  </r>
  <r>
    <n v="10571"/>
    <s v="Singaporean Hokkien Fried Mee"/>
    <x v="0"/>
    <x v="2"/>
    <n v="11.06"/>
    <n v="28"/>
    <s v="Ernst Handel"/>
    <x v="9"/>
    <x v="6"/>
    <d v="2015-07-18T00:00:00"/>
    <n v="392"/>
    <n v="309.68"/>
    <x v="1"/>
    <x v="11"/>
    <x v="0"/>
    <x v="0"/>
    <x v="0"/>
  </r>
  <r>
    <n v="10571"/>
    <s v="Tofu"/>
    <x v="2"/>
    <x v="70"/>
    <n v="17.9025"/>
    <n v="11"/>
    <s v="Ernst Handel"/>
    <x v="9"/>
    <x v="6"/>
    <d v="2015-07-18T00:00:00"/>
    <n v="255.75"/>
    <n v="196.92750000000001"/>
    <x v="1"/>
    <x v="11"/>
    <x v="0"/>
    <x v="0"/>
    <x v="0"/>
  </r>
  <r>
    <n v="10572"/>
    <s v="Rhönbräu Klosterbier"/>
    <x v="6"/>
    <x v="81"/>
    <n v="7.0525000000000002"/>
    <n v="15"/>
    <s v="Berglunds snabbköp"/>
    <x v="23"/>
    <x v="9"/>
    <d v="2015-07-19T00:00:00"/>
    <n v="116.25"/>
    <n v="105.78750000000001"/>
    <x v="1"/>
    <x v="11"/>
    <x v="3"/>
    <x v="0"/>
    <x v="0"/>
  </r>
  <r>
    <n v="10572"/>
    <s v="Boston Crab Meat"/>
    <x v="4"/>
    <x v="65"/>
    <n v="14.536"/>
    <n v="50"/>
    <s v="Berglunds snabbköp"/>
    <x v="23"/>
    <x v="9"/>
    <d v="2015-07-19T00:00:00"/>
    <n v="919.99999999999989"/>
    <n v="726.8"/>
    <x v="1"/>
    <x v="11"/>
    <x v="1"/>
    <x v="0"/>
    <x v="0"/>
  </r>
  <r>
    <n v="10572"/>
    <s v="Pavlova"/>
    <x v="5"/>
    <x v="89"/>
    <n v="12.040499999999998"/>
    <n v="12"/>
    <s v="Berglunds snabbköp"/>
    <x v="23"/>
    <x v="9"/>
    <d v="2015-07-19T00:00:00"/>
    <n v="209.39999999999998"/>
    <n v="144.48599999999999"/>
    <x v="1"/>
    <x v="11"/>
    <x v="2"/>
    <x v="0"/>
    <x v="0"/>
  </r>
  <r>
    <n v="10572"/>
    <s v="Mascarpone Fabioli"/>
    <x v="1"/>
    <x v="59"/>
    <n v="24"/>
    <n v="10"/>
    <s v="Berglunds snabbköp"/>
    <x v="23"/>
    <x v="9"/>
    <d v="2015-07-19T00:00:00"/>
    <n v="320"/>
    <n v="240"/>
    <x v="1"/>
    <x v="11"/>
    <x v="1"/>
    <x v="0"/>
    <x v="0"/>
  </r>
  <r>
    <n v="10573"/>
    <s v="Alice Mutton"/>
    <x v="7"/>
    <x v="101"/>
    <n v="31.980000000000004"/>
    <n v="18"/>
    <s v="Antonio Moreno Taquería"/>
    <x v="10"/>
    <x v="7"/>
    <d v="2015-07-20T00:00:00"/>
    <n v="702"/>
    <n v="575.6400000000001"/>
    <x v="1"/>
    <x v="11"/>
    <x v="3"/>
    <x v="1"/>
    <x v="1"/>
  </r>
  <r>
    <n v="10573"/>
    <s v="Sasquatch Ale"/>
    <x v="6"/>
    <x v="2"/>
    <n v="12.74"/>
    <n v="40"/>
    <s v="Antonio Moreno Taquería"/>
    <x v="10"/>
    <x v="7"/>
    <d v="2015-07-20T00:00:00"/>
    <n v="560"/>
    <n v="509.6"/>
    <x v="1"/>
    <x v="11"/>
    <x v="3"/>
    <x v="1"/>
    <x v="1"/>
  </r>
  <r>
    <n v="10573"/>
    <s v="Perth Pasties"/>
    <x v="7"/>
    <x v="69"/>
    <n v="25.911999999999999"/>
    <n v="25"/>
    <s v="Antonio Moreno Taquería"/>
    <x v="10"/>
    <x v="7"/>
    <d v="2015-07-20T00:00:00"/>
    <n v="819.99999999999989"/>
    <n v="647.79999999999995"/>
    <x v="1"/>
    <x v="11"/>
    <x v="3"/>
    <x v="1"/>
    <x v="1"/>
  </r>
  <r>
    <n v="10574"/>
    <s v="Wimmers gute Semmelknödel"/>
    <x v="0"/>
    <x v="112"/>
    <n v="26.932500000000001"/>
    <n v="6"/>
    <s v="Trail's Head Gourmet Provisioners"/>
    <x v="63"/>
    <x v="8"/>
    <d v="2015-07-20T00:00:00"/>
    <n v="199.5"/>
    <n v="161.595"/>
    <x v="1"/>
    <x v="11"/>
    <x v="0"/>
    <x v="2"/>
    <x v="1"/>
  </r>
  <r>
    <n v="10574"/>
    <s v="Tarte au sucre"/>
    <x v="5"/>
    <x v="74"/>
    <n v="32.045000000000002"/>
    <n v="10"/>
    <s v="Trail's Head Gourmet Provisioners"/>
    <x v="63"/>
    <x v="8"/>
    <d v="2015-07-20T00:00:00"/>
    <n v="493"/>
    <n v="320.45000000000005"/>
    <x v="1"/>
    <x v="11"/>
    <x v="2"/>
    <x v="2"/>
    <x v="1"/>
  </r>
  <r>
    <n v="10574"/>
    <s v="Boston Crab Meat"/>
    <x v="4"/>
    <x v="65"/>
    <n v="14.536"/>
    <n v="2"/>
    <s v="Trail's Head Gourmet Provisioners"/>
    <x v="63"/>
    <x v="8"/>
    <d v="2015-07-20T00:00:00"/>
    <n v="36.799999999999997"/>
    <n v="29.071999999999999"/>
    <x v="1"/>
    <x v="11"/>
    <x v="1"/>
    <x v="2"/>
    <x v="1"/>
  </r>
  <r>
    <n v="10574"/>
    <s v="Geitost"/>
    <x v="1"/>
    <x v="91"/>
    <n v="1.9"/>
    <n v="14"/>
    <s v="Trail's Head Gourmet Provisioners"/>
    <x v="63"/>
    <x v="8"/>
    <d v="2015-07-20T00:00:00"/>
    <n v="35"/>
    <n v="26.599999999999998"/>
    <x v="1"/>
    <x v="11"/>
    <x v="1"/>
    <x v="2"/>
    <x v="1"/>
  </r>
  <r>
    <n v="10575"/>
    <s v="Vegie-spread"/>
    <x v="3"/>
    <x v="90"/>
    <n v="35.998000000000005"/>
    <n v="6"/>
    <s v="Morgenstern Gesundkost"/>
    <x v="22"/>
    <x v="1"/>
    <d v="2015-07-21T00:00:00"/>
    <n v="263.39999999999998"/>
    <n v="215.98800000000003"/>
    <x v="1"/>
    <x v="11"/>
    <x v="2"/>
    <x v="0"/>
    <x v="0"/>
  </r>
  <r>
    <n v="10575"/>
    <s v="Mozzarella di Giovanni"/>
    <x v="1"/>
    <x v="1"/>
    <n v="29.231999999999996"/>
    <n v="30"/>
    <s v="Morgenstern Gesundkost"/>
    <x v="22"/>
    <x v="1"/>
    <d v="2015-07-21T00:00:00"/>
    <n v="1044"/>
    <n v="876.95999999999992"/>
    <x v="1"/>
    <x v="11"/>
    <x v="1"/>
    <x v="0"/>
    <x v="0"/>
  </r>
  <r>
    <n v="10575"/>
    <s v="Lakkalikööri"/>
    <x v="6"/>
    <x v="79"/>
    <n v="16.560000000000002"/>
    <n v="10"/>
    <s v="Morgenstern Gesundkost"/>
    <x v="22"/>
    <x v="1"/>
    <d v="2015-07-21T00:00:00"/>
    <n v="180"/>
    <n v="165.60000000000002"/>
    <x v="1"/>
    <x v="11"/>
    <x v="3"/>
    <x v="0"/>
    <x v="0"/>
  </r>
  <r>
    <n v="10575"/>
    <s v="Raclette Courdavault"/>
    <x v="1"/>
    <x v="95"/>
    <n v="43.45"/>
    <n v="12"/>
    <s v="Morgenstern Gesundkost"/>
    <x v="22"/>
    <x v="1"/>
    <d v="2015-07-21T00:00:00"/>
    <n v="660"/>
    <n v="521.40000000000009"/>
    <x v="1"/>
    <x v="11"/>
    <x v="1"/>
    <x v="0"/>
    <x v="0"/>
  </r>
  <r>
    <n v="10576"/>
    <s v="Gorgonzola Telino"/>
    <x v="1"/>
    <x v="99"/>
    <n v="9.375"/>
    <n v="20"/>
    <s v="Tortuga Restaurante"/>
    <x v="10"/>
    <x v="7"/>
    <d v="2015-07-24T00:00:00"/>
    <n v="250"/>
    <n v="187.5"/>
    <x v="1"/>
    <x v="11"/>
    <x v="1"/>
    <x v="1"/>
    <x v="1"/>
  </r>
  <r>
    <n v="10576"/>
    <s v="Gula Malacca"/>
    <x v="3"/>
    <x v="97"/>
    <n v="14.198499999999999"/>
    <n v="21"/>
    <s v="Tortuga Restaurante"/>
    <x v="10"/>
    <x v="7"/>
    <d v="2015-07-24T00:00:00"/>
    <n v="408.45"/>
    <n v="298.16849999999999"/>
    <x v="1"/>
    <x v="11"/>
    <x v="2"/>
    <x v="1"/>
    <x v="1"/>
  </r>
  <r>
    <n v="10576"/>
    <s v="Chai"/>
    <x v="6"/>
    <x v="79"/>
    <n v="16.560000000000002"/>
    <n v="10"/>
    <s v="Tortuga Restaurante"/>
    <x v="10"/>
    <x v="7"/>
    <d v="2015-07-24T00:00:00"/>
    <n v="180"/>
    <n v="165.60000000000002"/>
    <x v="1"/>
    <x v="11"/>
    <x v="3"/>
    <x v="1"/>
    <x v="1"/>
  </r>
  <r>
    <n v="10577"/>
    <s v="Rhönbräu Klosterbier"/>
    <x v="6"/>
    <x v="81"/>
    <n v="6.9750000000000005"/>
    <n v="20"/>
    <s v="Trail's Head Gourmet Provisioners"/>
    <x v="63"/>
    <x v="8"/>
    <d v="2015-07-24T00:00:00"/>
    <n v="155"/>
    <n v="139.5"/>
    <x v="1"/>
    <x v="11"/>
    <x v="3"/>
    <x v="2"/>
    <x v="1"/>
  </r>
  <r>
    <n v="10577"/>
    <s v="Original Frankfurter grüne Soße"/>
    <x v="3"/>
    <x v="60"/>
    <n v="10.79"/>
    <n v="18"/>
    <s v="Trail's Head Gourmet Provisioners"/>
    <x v="63"/>
    <x v="8"/>
    <d v="2015-07-24T00:00:00"/>
    <n v="234"/>
    <n v="194.21999999999997"/>
    <x v="1"/>
    <x v="11"/>
    <x v="2"/>
    <x v="2"/>
    <x v="1"/>
  </r>
  <r>
    <n v="10577"/>
    <s v="Chartreuse verte"/>
    <x v="6"/>
    <x v="79"/>
    <n v="16.560000000000002"/>
    <n v="10"/>
    <s v="Trail's Head Gourmet Provisioners"/>
    <x v="63"/>
    <x v="8"/>
    <d v="2015-07-24T00:00:00"/>
    <n v="180"/>
    <n v="165.60000000000002"/>
    <x v="1"/>
    <x v="11"/>
    <x v="3"/>
    <x v="2"/>
    <x v="1"/>
  </r>
  <r>
    <n v="10578"/>
    <s v="Steeleye Stout"/>
    <x v="6"/>
    <x v="79"/>
    <n v="15.84"/>
    <n v="20"/>
    <s v="B's Beverages"/>
    <x v="28"/>
    <x v="13"/>
    <d v="2015-07-25T00:00:00"/>
    <n v="360"/>
    <n v="316.8"/>
    <x v="1"/>
    <x v="11"/>
    <x v="3"/>
    <x v="0"/>
    <x v="0"/>
  </r>
  <r>
    <n v="10578"/>
    <s v="Ravioli Angelo"/>
    <x v="0"/>
    <x v="105"/>
    <n v="14.82"/>
    <n v="6"/>
    <s v="B's Beverages"/>
    <x v="28"/>
    <x v="13"/>
    <d v="2015-07-25T00:00:00"/>
    <n v="117"/>
    <n v="88.92"/>
    <x v="1"/>
    <x v="11"/>
    <x v="0"/>
    <x v="0"/>
    <x v="0"/>
  </r>
  <r>
    <n v="10579"/>
    <s v="Genen Shouyu"/>
    <x v="3"/>
    <x v="40"/>
    <n v="11.004999999999999"/>
    <n v="10"/>
    <s v="Let's Stop N Shop"/>
    <x v="64"/>
    <x v="8"/>
    <d v="2015-07-26T00:00:00"/>
    <n v="155"/>
    <n v="110.04999999999998"/>
    <x v="1"/>
    <x v="11"/>
    <x v="2"/>
    <x v="2"/>
    <x v="1"/>
  </r>
  <r>
    <n v="10579"/>
    <s v="Rhönbräu Klosterbier"/>
    <x v="6"/>
    <x v="81"/>
    <n v="7.0525000000000002"/>
    <n v="21"/>
    <s v="Let's Stop N Shop"/>
    <x v="64"/>
    <x v="8"/>
    <d v="2015-07-26T00:00:00"/>
    <n v="162.75"/>
    <n v="148.10249999999999"/>
    <x v="1"/>
    <x v="11"/>
    <x v="3"/>
    <x v="2"/>
    <x v="1"/>
  </r>
  <r>
    <n v="10580"/>
    <s v="Tofu"/>
    <x v="2"/>
    <x v="70"/>
    <n v="18.8325"/>
    <n v="15"/>
    <s v="Ottilies Käseladen"/>
    <x v="11"/>
    <x v="1"/>
    <d v="2015-07-27T00:00:00"/>
    <n v="348.75"/>
    <n v="282.48750000000001"/>
    <x v="1"/>
    <x v="11"/>
    <x v="0"/>
    <x v="0"/>
    <x v="0"/>
  </r>
  <r>
    <n v="10580"/>
    <s v="Louisiana Fiery Hot Pepper Sauce"/>
    <x v="3"/>
    <x v="71"/>
    <n v="16.84"/>
    <n v="30"/>
    <s v="Ottilies Käseladen"/>
    <x v="11"/>
    <x v="1"/>
    <d v="2015-07-27T00:00:00"/>
    <n v="631.5"/>
    <n v="505.2"/>
    <x v="1"/>
    <x v="11"/>
    <x v="2"/>
    <x v="0"/>
    <x v="0"/>
  </r>
  <r>
    <n v="10580"/>
    <s v="Jack's New England Clam Chowder"/>
    <x v="4"/>
    <x v="93"/>
    <n v="7.7200000000000006"/>
    <n v="9"/>
    <s v="Ottilies Käseladen"/>
    <x v="11"/>
    <x v="1"/>
    <d v="2015-07-27T00:00:00"/>
    <n v="86.850000000000009"/>
    <n v="69.48"/>
    <x v="1"/>
    <x v="11"/>
    <x v="1"/>
    <x v="0"/>
    <x v="0"/>
  </r>
  <r>
    <n v="10581"/>
    <s v="Rhönbräu Klosterbier"/>
    <x v="6"/>
    <x v="81"/>
    <n v="6.8975"/>
    <n v="50"/>
    <s v="Familia Arquibaldo"/>
    <x v="29"/>
    <x v="2"/>
    <d v="2015-07-27T00:00:00"/>
    <n v="387.5"/>
    <n v="344.875"/>
    <x v="1"/>
    <x v="11"/>
    <x v="3"/>
    <x v="1"/>
    <x v="1"/>
  </r>
  <r>
    <n v="10582"/>
    <s v="Ravioli Angelo"/>
    <x v="0"/>
    <x v="105"/>
    <n v="14.625"/>
    <n v="4"/>
    <s v="Blauer See Delikatessen"/>
    <x v="60"/>
    <x v="1"/>
    <d v="2015-07-28T00:00:00"/>
    <n v="78"/>
    <n v="58.5"/>
    <x v="1"/>
    <x v="11"/>
    <x v="0"/>
    <x v="0"/>
    <x v="0"/>
  </r>
  <r>
    <n v="10582"/>
    <s v="Lakkalikööri"/>
    <x v="6"/>
    <x v="79"/>
    <n v="16.2"/>
    <n v="14"/>
    <s v="Blauer See Delikatessen"/>
    <x v="60"/>
    <x v="1"/>
    <d v="2015-07-28T00:00:00"/>
    <n v="252"/>
    <n v="226.79999999999998"/>
    <x v="1"/>
    <x v="11"/>
    <x v="3"/>
    <x v="0"/>
    <x v="0"/>
  </r>
  <r>
    <n v="10583"/>
    <s v="Gudbrandsdalsost"/>
    <x v="1"/>
    <x v="104"/>
    <n v="29.88"/>
    <n v="10"/>
    <s v="Wartian Herkku"/>
    <x v="15"/>
    <x v="10"/>
    <d v="2015-07-31T00:00:00"/>
    <n v="360"/>
    <n v="298.8"/>
    <x v="1"/>
    <x v="11"/>
    <x v="1"/>
    <x v="0"/>
    <x v="0"/>
  </r>
  <r>
    <n v="10583"/>
    <s v="Thüringer Rostbratwurst"/>
    <x v="7"/>
    <x v="80"/>
    <n v="94.080400000000012"/>
    <n v="10"/>
    <s v="Wartian Herkku"/>
    <x v="15"/>
    <x v="10"/>
    <d v="2015-07-31T00:00:00"/>
    <n v="1237.9000000000001"/>
    <n v="940.80400000000009"/>
    <x v="1"/>
    <x v="11"/>
    <x v="3"/>
    <x v="0"/>
    <x v="0"/>
  </r>
  <r>
    <n v="10583"/>
    <s v="Camembert Pierrot"/>
    <x v="1"/>
    <x v="85"/>
    <n v="26.52"/>
    <n v="24"/>
    <s v="Wartian Herkku"/>
    <x v="15"/>
    <x v="10"/>
    <d v="2015-07-31T00:00:00"/>
    <n v="816"/>
    <n v="636.48"/>
    <x v="1"/>
    <x v="11"/>
    <x v="1"/>
    <x v="0"/>
    <x v="0"/>
  </r>
  <r>
    <n v="10584"/>
    <s v="Gorgonzola Telino"/>
    <x v="1"/>
    <x v="99"/>
    <n v="9.75"/>
    <n v="50"/>
    <s v="Blondel père et fils"/>
    <x v="14"/>
    <x v="0"/>
    <d v="2015-07-31T00:00:00"/>
    <n v="625"/>
    <n v="487.5"/>
    <x v="1"/>
    <x v="11"/>
    <x v="1"/>
    <x v="0"/>
    <x v="0"/>
  </r>
  <r>
    <n v="10585"/>
    <s v="Zaanse koeken"/>
    <x v="5"/>
    <x v="68"/>
    <n v="6.3649999999999993"/>
    <n v="15"/>
    <s v="Wellington Importadora"/>
    <x v="7"/>
    <x v="2"/>
    <d v="2015-08-01T00:00:00"/>
    <n v="142.5"/>
    <n v="95.474999999999994"/>
    <x v="1"/>
    <x v="0"/>
    <x v="2"/>
    <x v="1"/>
    <x v="1"/>
  </r>
  <r>
    <n v="10586"/>
    <s v="Filo Mix"/>
    <x v="0"/>
    <x v="94"/>
    <n v="5.25"/>
    <n v="4"/>
    <s v="Reggiani Caseifici"/>
    <x v="27"/>
    <x v="11"/>
    <d v="2015-08-02T00:00:00"/>
    <n v="28"/>
    <n v="21"/>
    <x v="1"/>
    <x v="0"/>
    <x v="0"/>
    <x v="3"/>
    <x v="0"/>
  </r>
  <r>
    <n v="10587"/>
    <s v="Gumbär Gummibärchen"/>
    <x v="5"/>
    <x v="108"/>
    <n v="20.299500000000002"/>
    <n v="6"/>
    <s v="Que Delícia"/>
    <x v="2"/>
    <x v="2"/>
    <d v="2015-08-02T00:00:00"/>
    <n v="187.38"/>
    <n v="121.79700000000001"/>
    <x v="1"/>
    <x v="0"/>
    <x v="2"/>
    <x v="1"/>
    <x v="1"/>
  </r>
  <r>
    <n v="10587"/>
    <s v="Steeleye Stout"/>
    <x v="6"/>
    <x v="79"/>
    <n v="16.38"/>
    <n v="20"/>
    <s v="Que Delícia"/>
    <x v="2"/>
    <x v="2"/>
    <d v="2015-08-02T00:00:00"/>
    <n v="360"/>
    <n v="327.59999999999997"/>
    <x v="1"/>
    <x v="0"/>
    <x v="3"/>
    <x v="1"/>
    <x v="1"/>
  </r>
  <r>
    <n v="10587"/>
    <s v="Original Frankfurter grüne Soße"/>
    <x v="3"/>
    <x v="60"/>
    <n v="11.049999999999999"/>
    <n v="20"/>
    <s v="Que Delícia"/>
    <x v="2"/>
    <x v="2"/>
    <d v="2015-08-02T00:00:00"/>
    <n v="260"/>
    <n v="220.99999999999997"/>
    <x v="1"/>
    <x v="0"/>
    <x v="2"/>
    <x v="1"/>
    <x v="1"/>
  </r>
  <r>
    <n v="10588"/>
    <s v="Carnarvon Tigers"/>
    <x v="4"/>
    <x v="92"/>
    <n v="50"/>
    <n v="40"/>
    <s v="QUICK-Stop"/>
    <x v="20"/>
    <x v="1"/>
    <d v="2015-08-03T00:00:00"/>
    <n v="2500"/>
    <n v="2000"/>
    <x v="1"/>
    <x v="0"/>
    <x v="1"/>
    <x v="0"/>
    <x v="0"/>
  </r>
  <r>
    <n v="10588"/>
    <s v="Singaporean Hokkien Fried Mee"/>
    <x v="0"/>
    <x v="2"/>
    <n v="10.64"/>
    <n v="100"/>
    <s v="QUICK-Stop"/>
    <x v="20"/>
    <x v="1"/>
    <d v="2015-08-03T00:00:00"/>
    <n v="1400"/>
    <n v="1064"/>
    <x v="1"/>
    <x v="0"/>
    <x v="0"/>
    <x v="0"/>
    <x v="0"/>
  </r>
  <r>
    <n v="10589"/>
    <s v="Steeleye Stout"/>
    <x v="6"/>
    <x v="79"/>
    <n v="16.38"/>
    <n v="4"/>
    <s v="Great Lakes Food Market"/>
    <x v="61"/>
    <x v="8"/>
    <d v="2015-08-04T00:00:00"/>
    <n v="72"/>
    <n v="65.52"/>
    <x v="1"/>
    <x v="0"/>
    <x v="3"/>
    <x v="2"/>
    <x v="1"/>
  </r>
  <r>
    <n v="10590"/>
    <s v="Original Frankfurter grüne Soße"/>
    <x v="3"/>
    <x v="60"/>
    <n v="9.6199999999999992"/>
    <n v="60"/>
    <s v="Mère Paillarde"/>
    <x v="41"/>
    <x v="16"/>
    <d v="2015-08-07T00:00:00"/>
    <n v="780"/>
    <n v="577.19999999999993"/>
    <x v="1"/>
    <x v="0"/>
    <x v="2"/>
    <x v="2"/>
    <x v="1"/>
  </r>
  <r>
    <n v="10590"/>
    <s v="Chai"/>
    <x v="6"/>
    <x v="79"/>
    <n v="16.2"/>
    <n v="20"/>
    <s v="Mère Paillarde"/>
    <x v="41"/>
    <x v="16"/>
    <d v="2015-08-07T00:00:00"/>
    <n v="360"/>
    <n v="324"/>
    <x v="1"/>
    <x v="0"/>
    <x v="3"/>
    <x v="2"/>
    <x v="1"/>
  </r>
  <r>
    <n v="10591"/>
    <s v="Aniseed Syrup"/>
    <x v="3"/>
    <x v="13"/>
    <n v="7.8000000000000007"/>
    <n v="14"/>
    <s v="Vaffeljernet"/>
    <x v="48"/>
    <x v="17"/>
    <d v="2015-08-07T00:00:00"/>
    <n v="140"/>
    <n v="109.20000000000002"/>
    <x v="1"/>
    <x v="0"/>
    <x v="2"/>
    <x v="0"/>
    <x v="0"/>
  </r>
  <r>
    <n v="10591"/>
    <s v="Uncle Bob's Organic Dried Pears"/>
    <x v="2"/>
    <x v="83"/>
    <n v="24.3"/>
    <n v="10"/>
    <s v="Vaffeljernet"/>
    <x v="48"/>
    <x v="17"/>
    <d v="2015-08-07T00:00:00"/>
    <n v="300"/>
    <n v="243"/>
    <x v="1"/>
    <x v="0"/>
    <x v="0"/>
    <x v="0"/>
    <x v="0"/>
  </r>
  <r>
    <n v="10591"/>
    <s v="Tourtière"/>
    <x v="7"/>
    <x v="67"/>
    <n v="5.5875000000000004"/>
    <n v="50"/>
    <s v="Vaffeljernet"/>
    <x v="48"/>
    <x v="17"/>
    <d v="2015-08-07T00:00:00"/>
    <n v="372.5"/>
    <n v="279.375"/>
    <x v="1"/>
    <x v="0"/>
    <x v="3"/>
    <x v="0"/>
    <x v="0"/>
  </r>
  <r>
    <n v="10592"/>
    <s v="Genen Shouyu"/>
    <x v="3"/>
    <x v="40"/>
    <n v="11.47"/>
    <n v="25"/>
    <s v="Lehmanns Marktstand"/>
    <x v="24"/>
    <x v="1"/>
    <d v="2015-08-08T00:00:00"/>
    <n v="387.5"/>
    <n v="286.75"/>
    <x v="1"/>
    <x v="0"/>
    <x v="2"/>
    <x v="0"/>
    <x v="0"/>
  </r>
  <r>
    <n v="10592"/>
    <s v="Gumbär Gummibärchen"/>
    <x v="5"/>
    <x v="108"/>
    <n v="20.611799999999999"/>
    <n v="5"/>
    <s v="Lehmanns Marktstand"/>
    <x v="24"/>
    <x v="1"/>
    <d v="2015-08-08T00:00:00"/>
    <n v="156.15"/>
    <n v="103.059"/>
    <x v="1"/>
    <x v="0"/>
    <x v="2"/>
    <x v="0"/>
    <x v="0"/>
  </r>
  <r>
    <n v="10593"/>
    <s v="Sir Rodney's Marmalade"/>
    <x v="5"/>
    <x v="87"/>
    <n v="53.459999999999994"/>
    <n v="21"/>
    <s v="Lehmanns Marktstand"/>
    <x v="24"/>
    <x v="1"/>
    <d v="2015-08-09T00:00:00"/>
    <n v="1701"/>
    <n v="1122.6599999999999"/>
    <x v="1"/>
    <x v="0"/>
    <x v="2"/>
    <x v="0"/>
    <x v="0"/>
  </r>
  <r>
    <n v="10593"/>
    <s v="Gudbrandsdalsost"/>
    <x v="1"/>
    <x v="104"/>
    <n v="27"/>
    <n v="20"/>
    <s v="Lehmanns Marktstand"/>
    <x v="24"/>
    <x v="1"/>
    <d v="2015-08-09T00:00:00"/>
    <n v="720"/>
    <n v="540"/>
    <x v="1"/>
    <x v="0"/>
    <x v="1"/>
    <x v="0"/>
    <x v="0"/>
  </r>
  <r>
    <n v="10593"/>
    <s v="Lakkalikööri"/>
    <x v="6"/>
    <x v="79"/>
    <n v="16.38"/>
    <n v="4"/>
    <s v="Lehmanns Marktstand"/>
    <x v="24"/>
    <x v="1"/>
    <d v="2015-08-09T00:00:00"/>
    <n v="72"/>
    <n v="65.52"/>
    <x v="1"/>
    <x v="0"/>
    <x v="3"/>
    <x v="0"/>
    <x v="0"/>
  </r>
  <r>
    <n v="10594"/>
    <s v="Filo Mix"/>
    <x v="0"/>
    <x v="94"/>
    <n v="5.3900000000000006"/>
    <n v="24"/>
    <s v="Old World Delicatessen"/>
    <x v="33"/>
    <x v="8"/>
    <d v="2015-08-09T00:00:00"/>
    <n v="168"/>
    <n v="129.36000000000001"/>
    <x v="1"/>
    <x v="0"/>
    <x v="0"/>
    <x v="2"/>
    <x v="1"/>
  </r>
  <r>
    <n v="10594"/>
    <s v="Escargots de Bourgogne"/>
    <x v="4"/>
    <x v="107"/>
    <n v="10.600000000000001"/>
    <n v="30"/>
    <s v="Old World Delicatessen"/>
    <x v="33"/>
    <x v="8"/>
    <d v="2015-08-09T00:00:00"/>
    <n v="397.5"/>
    <n v="318.00000000000006"/>
    <x v="1"/>
    <x v="0"/>
    <x v="1"/>
    <x v="2"/>
    <x v="1"/>
  </r>
  <r>
    <n v="10595"/>
    <s v="Steeleye Stout"/>
    <x v="6"/>
    <x v="79"/>
    <n v="16.560000000000002"/>
    <n v="30"/>
    <s v="Ernst Handel"/>
    <x v="9"/>
    <x v="6"/>
    <d v="2015-08-10T00:00:00"/>
    <n v="540"/>
    <n v="496.80000000000007"/>
    <x v="1"/>
    <x v="0"/>
    <x v="3"/>
    <x v="0"/>
    <x v="0"/>
  </r>
  <r>
    <n v="10595"/>
    <s v="Sirop d'érable"/>
    <x v="3"/>
    <x v="73"/>
    <n v="22.515000000000001"/>
    <n v="120"/>
    <s v="Ernst Handel"/>
    <x v="9"/>
    <x v="6"/>
    <d v="2015-08-10T00:00:00"/>
    <n v="3420"/>
    <n v="2701.8"/>
    <x v="1"/>
    <x v="0"/>
    <x v="2"/>
    <x v="0"/>
    <x v="0"/>
  </r>
  <r>
    <n v="10595"/>
    <s v="Gudbrandsdalsost"/>
    <x v="1"/>
    <x v="104"/>
    <n v="30.599999999999998"/>
    <n v="65"/>
    <s v="Ernst Handel"/>
    <x v="9"/>
    <x v="6"/>
    <d v="2015-08-10T00:00:00"/>
    <n v="2340"/>
    <n v="1988.9999999999998"/>
    <x v="1"/>
    <x v="0"/>
    <x v="1"/>
    <x v="0"/>
    <x v="0"/>
  </r>
  <r>
    <n v="10596"/>
    <s v="Vegie-spread"/>
    <x v="3"/>
    <x v="90"/>
    <n v="32.485999999999997"/>
    <n v="24"/>
    <s v="White Clover Markets"/>
    <x v="18"/>
    <x v="8"/>
    <d v="2015-08-11T00:00:00"/>
    <n v="1053.5999999999999"/>
    <n v="779.66399999999999"/>
    <x v="1"/>
    <x v="0"/>
    <x v="2"/>
    <x v="2"/>
    <x v="1"/>
  </r>
  <r>
    <n v="10596"/>
    <s v="Rhönbräu Klosterbier"/>
    <x v="6"/>
    <x v="81"/>
    <n v="7.13"/>
    <n v="30"/>
    <s v="White Clover Markets"/>
    <x v="18"/>
    <x v="8"/>
    <d v="2015-08-11T00:00:00"/>
    <n v="232.5"/>
    <n v="213.9"/>
    <x v="1"/>
    <x v="0"/>
    <x v="3"/>
    <x v="2"/>
    <x v="1"/>
  </r>
  <r>
    <n v="10596"/>
    <s v="Gnocchi di nonna Alice"/>
    <x v="0"/>
    <x v="86"/>
    <n v="31.160000000000004"/>
    <n v="5"/>
    <s v="White Clover Markets"/>
    <x v="18"/>
    <x v="8"/>
    <d v="2015-08-11T00:00:00"/>
    <n v="190"/>
    <n v="155.80000000000001"/>
    <x v="1"/>
    <x v="0"/>
    <x v="0"/>
    <x v="2"/>
    <x v="1"/>
  </r>
  <r>
    <n v="10597"/>
    <s v="Guaraná Fantástica"/>
    <x v="6"/>
    <x v="64"/>
    <n v="3.96"/>
    <n v="35"/>
    <s v="Piccolo und mehr"/>
    <x v="44"/>
    <x v="6"/>
    <d v="2015-08-11T00:00:00"/>
    <n v="157.5"/>
    <n v="138.6"/>
    <x v="1"/>
    <x v="0"/>
    <x v="3"/>
    <x v="0"/>
    <x v="0"/>
  </r>
  <r>
    <n v="10597"/>
    <s v="Ravioli Angelo"/>
    <x v="0"/>
    <x v="105"/>
    <n v="15.600000000000001"/>
    <n v="20"/>
    <s v="Piccolo und mehr"/>
    <x v="44"/>
    <x v="6"/>
    <d v="2015-08-11T00:00:00"/>
    <n v="390"/>
    <n v="312"/>
    <x v="1"/>
    <x v="0"/>
    <x v="0"/>
    <x v="0"/>
    <x v="0"/>
  </r>
  <r>
    <n v="10597"/>
    <s v="Louisiana Fiery Hot Pepper Sauce"/>
    <x v="3"/>
    <x v="71"/>
    <n v="16.208500000000001"/>
    <n v="12"/>
    <s v="Piccolo und mehr"/>
    <x v="44"/>
    <x v="6"/>
    <d v="2015-08-11T00:00:00"/>
    <n v="252.60000000000002"/>
    <n v="194.50200000000001"/>
    <x v="1"/>
    <x v="0"/>
    <x v="2"/>
    <x v="0"/>
    <x v="0"/>
  </r>
  <r>
    <n v="10598"/>
    <s v="Schoggi Schokolade"/>
    <x v="5"/>
    <x v="90"/>
    <n v="28.535"/>
    <n v="50"/>
    <s v="Rattlesnake Canyon Grocery"/>
    <x v="12"/>
    <x v="8"/>
    <d v="2015-08-14T00:00:00"/>
    <n v="2195"/>
    <n v="1426.75"/>
    <x v="1"/>
    <x v="0"/>
    <x v="2"/>
    <x v="2"/>
    <x v="1"/>
  </r>
  <r>
    <n v="10598"/>
    <s v="Fløtemysost"/>
    <x v="1"/>
    <x v="109"/>
    <n v="17.415000000000003"/>
    <n v="9"/>
    <s v="Rattlesnake Canyon Grocery"/>
    <x v="12"/>
    <x v="8"/>
    <d v="2015-08-14T00:00:00"/>
    <n v="193.5"/>
    <n v="156.73500000000001"/>
    <x v="1"/>
    <x v="0"/>
    <x v="1"/>
    <x v="2"/>
    <x v="1"/>
  </r>
  <r>
    <n v="10599"/>
    <s v="Tarte au sucre"/>
    <x v="5"/>
    <x v="74"/>
    <n v="33.030999999999992"/>
    <n v="10"/>
    <s v="B's Beverages"/>
    <x v="28"/>
    <x v="13"/>
    <d v="2015-08-15T00:00:00"/>
    <n v="493"/>
    <n v="330.30999999999995"/>
    <x v="1"/>
    <x v="0"/>
    <x v="2"/>
    <x v="0"/>
    <x v="0"/>
  </r>
  <r>
    <n v="10600"/>
    <s v="Röd Kaviar"/>
    <x v="4"/>
    <x v="75"/>
    <n v="11.1"/>
    <n v="30"/>
    <s v="Hungry Coyote Import Store"/>
    <x v="50"/>
    <x v="8"/>
    <d v="2015-08-16T00:00:00"/>
    <n v="450"/>
    <n v="333"/>
    <x v="1"/>
    <x v="0"/>
    <x v="1"/>
    <x v="2"/>
    <x v="1"/>
  </r>
  <r>
    <n v="10600"/>
    <s v="Tourtière"/>
    <x v="7"/>
    <x v="67"/>
    <n v="5.6619999999999999"/>
    <n v="4"/>
    <s v="Hungry Coyote Import Store"/>
    <x v="50"/>
    <x v="8"/>
    <d v="2015-08-16T00:00:00"/>
    <n v="29.8"/>
    <n v="22.648"/>
    <x v="1"/>
    <x v="0"/>
    <x v="3"/>
    <x v="2"/>
    <x v="1"/>
  </r>
  <r>
    <n v="10601"/>
    <s v="Konbu"/>
    <x v="4"/>
    <x v="78"/>
    <n v="4.4399999999999995"/>
    <n v="60"/>
    <s v="HILARIÓN-Abastos"/>
    <x v="8"/>
    <x v="5"/>
    <d v="2015-08-16T00:00:00"/>
    <n v="360"/>
    <n v="266.39999999999998"/>
    <x v="1"/>
    <x v="0"/>
    <x v="1"/>
    <x v="1"/>
    <x v="1"/>
  </r>
  <r>
    <n v="10601"/>
    <s v="Raclette Courdavault"/>
    <x v="1"/>
    <x v="95"/>
    <n v="45.65"/>
    <n v="35"/>
    <s v="HILARIÓN-Abastos"/>
    <x v="8"/>
    <x v="5"/>
    <d v="2015-08-16T00:00:00"/>
    <n v="1925"/>
    <n v="1597.75"/>
    <x v="1"/>
    <x v="0"/>
    <x v="1"/>
    <x v="1"/>
    <x v="1"/>
  </r>
  <r>
    <n v="10602"/>
    <s v="Original Frankfurter grüne Soße"/>
    <x v="3"/>
    <x v="60"/>
    <n v="9.8800000000000008"/>
    <n v="5"/>
    <s v="Vaffeljernet"/>
    <x v="48"/>
    <x v="17"/>
    <d v="2015-08-17T00:00:00"/>
    <n v="65"/>
    <n v="49.400000000000006"/>
    <x v="1"/>
    <x v="0"/>
    <x v="2"/>
    <x v="0"/>
    <x v="0"/>
  </r>
  <r>
    <n v="10603"/>
    <s v="Gustaf's Knäckebröd"/>
    <x v="0"/>
    <x v="103"/>
    <n v="16.38"/>
    <n v="48"/>
    <s v="Save-a-lot Markets"/>
    <x v="38"/>
    <x v="8"/>
    <d v="2015-08-18T00:00:00"/>
    <n v="1008"/>
    <n v="786.24"/>
    <x v="1"/>
    <x v="0"/>
    <x v="0"/>
    <x v="2"/>
    <x v="1"/>
  </r>
  <r>
    <n v="10603"/>
    <s v="Maxilaku"/>
    <x v="5"/>
    <x v="52"/>
    <n v="13.599999999999998"/>
    <n v="25"/>
    <s v="Save-a-lot Markets"/>
    <x v="38"/>
    <x v="8"/>
    <d v="2015-08-18T00:00:00"/>
    <n v="500"/>
    <n v="339.99999999999994"/>
    <x v="1"/>
    <x v="0"/>
    <x v="2"/>
    <x v="2"/>
    <x v="1"/>
  </r>
  <r>
    <n v="10604"/>
    <s v="Chocolade"/>
    <x v="5"/>
    <x v="77"/>
    <n v="8.7974999999999994"/>
    <n v="6"/>
    <s v="Furia Bacalhau e Frutos do Mar"/>
    <x v="39"/>
    <x v="15"/>
    <d v="2015-08-18T00:00:00"/>
    <n v="76.5"/>
    <n v="52.784999999999997"/>
    <x v="1"/>
    <x v="0"/>
    <x v="2"/>
    <x v="3"/>
    <x v="0"/>
  </r>
  <r>
    <n v="10604"/>
    <s v="Lakkalikööri"/>
    <x v="6"/>
    <x v="79"/>
    <n v="16.2"/>
    <n v="10"/>
    <s v="Furia Bacalhau e Frutos do Mar"/>
    <x v="39"/>
    <x v="15"/>
    <d v="2015-08-18T00:00:00"/>
    <n v="180"/>
    <n v="162"/>
    <x v="1"/>
    <x v="0"/>
    <x v="3"/>
    <x v="3"/>
    <x v="0"/>
  </r>
  <r>
    <n v="10605"/>
    <s v="Raclette Courdavault"/>
    <x v="1"/>
    <x v="95"/>
    <n v="42.9"/>
    <n v="20"/>
    <s v="Mère Paillarde"/>
    <x v="41"/>
    <x v="16"/>
    <d v="2015-08-21T00:00:00"/>
    <n v="1100"/>
    <n v="858"/>
    <x v="1"/>
    <x v="0"/>
    <x v="1"/>
    <x v="2"/>
    <x v="1"/>
  </r>
  <r>
    <n v="10605"/>
    <s v="Camembert Pierrot"/>
    <x v="1"/>
    <x v="85"/>
    <n v="26.52"/>
    <n v="70"/>
    <s v="Mère Paillarde"/>
    <x v="41"/>
    <x v="16"/>
    <d v="2015-08-21T00:00:00"/>
    <n v="2380"/>
    <n v="1856.3999999999999"/>
    <x v="1"/>
    <x v="0"/>
    <x v="1"/>
    <x v="2"/>
    <x v="1"/>
  </r>
  <r>
    <n v="10605"/>
    <s v="Fløtemysost"/>
    <x v="1"/>
    <x v="109"/>
    <n v="16.555"/>
    <n v="15"/>
    <s v="Mère Paillarde"/>
    <x v="41"/>
    <x v="16"/>
    <d v="2015-08-21T00:00:00"/>
    <n v="322.5"/>
    <n v="248.32499999999999"/>
    <x v="1"/>
    <x v="0"/>
    <x v="1"/>
    <x v="2"/>
    <x v="1"/>
  </r>
  <r>
    <n v="10605"/>
    <s v="Pavlova"/>
    <x v="5"/>
    <x v="89"/>
    <n v="11.691499999999998"/>
    <n v="30"/>
    <s v="Mère Paillarde"/>
    <x v="41"/>
    <x v="16"/>
    <d v="2015-08-21T00:00:00"/>
    <n v="523.5"/>
    <n v="350.74499999999995"/>
    <x v="1"/>
    <x v="0"/>
    <x v="2"/>
    <x v="2"/>
    <x v="1"/>
  </r>
  <r>
    <n v="10606"/>
    <s v="Chef Anton's Cajun Seasoning"/>
    <x v="3"/>
    <x v="82"/>
    <n v="18.7"/>
    <n v="20"/>
    <s v="Tradição Hipermercados"/>
    <x v="29"/>
    <x v="2"/>
    <d v="2015-08-22T00:00:00"/>
    <n v="440"/>
    <n v="374"/>
    <x v="1"/>
    <x v="0"/>
    <x v="2"/>
    <x v="1"/>
    <x v="1"/>
  </r>
  <r>
    <n v="10606"/>
    <s v="Pâté chinois"/>
    <x v="7"/>
    <x v="28"/>
    <n v="18.96"/>
    <n v="20"/>
    <s v="Tradição Hipermercados"/>
    <x v="29"/>
    <x v="2"/>
    <d v="2015-08-22T00:00:00"/>
    <n v="480"/>
    <n v="379.20000000000005"/>
    <x v="1"/>
    <x v="0"/>
    <x v="3"/>
    <x v="1"/>
    <x v="1"/>
  </r>
  <r>
    <n v="10606"/>
    <s v="Tarte au sucre"/>
    <x v="5"/>
    <x v="74"/>
    <n v="34.016999999999996"/>
    <n v="10"/>
    <s v="Tradição Hipermercados"/>
    <x v="29"/>
    <x v="2"/>
    <d v="2015-08-22T00:00:00"/>
    <n v="493"/>
    <n v="340.16999999999996"/>
    <x v="1"/>
    <x v="0"/>
    <x v="2"/>
    <x v="1"/>
    <x v="1"/>
  </r>
  <r>
    <n v="10607"/>
    <s v="Geitost"/>
    <x v="1"/>
    <x v="91"/>
    <n v="1.875"/>
    <n v="14"/>
    <s v="Save-a-lot Markets"/>
    <x v="38"/>
    <x v="8"/>
    <d v="2015-08-22T00:00:00"/>
    <n v="35"/>
    <n v="26.25"/>
    <x v="1"/>
    <x v="0"/>
    <x v="1"/>
    <x v="2"/>
    <x v="1"/>
  </r>
  <r>
    <n v="10607"/>
    <s v="Boston Crab Meat"/>
    <x v="4"/>
    <x v="65"/>
    <n v="13.247999999999999"/>
    <n v="42"/>
    <s v="Save-a-lot Markets"/>
    <x v="38"/>
    <x v="8"/>
    <d v="2015-08-22T00:00:00"/>
    <n v="772.8"/>
    <n v="556.41599999999994"/>
    <x v="1"/>
    <x v="0"/>
    <x v="1"/>
    <x v="2"/>
    <x v="1"/>
  </r>
  <r>
    <n v="10607"/>
    <s v="Alice Mutton"/>
    <x v="7"/>
    <x v="101"/>
    <n v="30.810000000000002"/>
    <n v="100"/>
    <s v="Save-a-lot Markets"/>
    <x v="38"/>
    <x v="8"/>
    <d v="2015-08-22T00:00:00"/>
    <n v="3900"/>
    <n v="3081"/>
    <x v="1"/>
    <x v="0"/>
    <x v="3"/>
    <x v="2"/>
    <x v="1"/>
  </r>
  <r>
    <n v="10607"/>
    <s v="Uncle Bob's Organic Dried Pears"/>
    <x v="2"/>
    <x v="83"/>
    <n v="23.700000000000003"/>
    <n v="45"/>
    <s v="Save-a-lot Markets"/>
    <x v="38"/>
    <x v="8"/>
    <d v="2015-08-22T00:00:00"/>
    <n v="1350"/>
    <n v="1066.5000000000002"/>
    <x v="1"/>
    <x v="0"/>
    <x v="0"/>
    <x v="2"/>
    <x v="1"/>
  </r>
  <r>
    <n v="10607"/>
    <s v="Mozzarella di Giovanni"/>
    <x v="1"/>
    <x v="1"/>
    <n v="29.58"/>
    <n v="12"/>
    <s v="Save-a-lot Markets"/>
    <x v="38"/>
    <x v="8"/>
    <d v="2015-08-22T00:00:00"/>
    <n v="417.59999999999997"/>
    <n v="354.96"/>
    <x v="1"/>
    <x v="0"/>
    <x v="1"/>
    <x v="2"/>
    <x v="1"/>
  </r>
  <r>
    <n v="10608"/>
    <s v="Gnocchi di nonna Alice"/>
    <x v="0"/>
    <x v="86"/>
    <n v="31.919999999999998"/>
    <n v="28"/>
    <s v="Toms Spezialitäten"/>
    <x v="1"/>
    <x v="1"/>
    <d v="2015-08-23T00:00:00"/>
    <n v="1064"/>
    <n v="893.76"/>
    <x v="1"/>
    <x v="0"/>
    <x v="0"/>
    <x v="0"/>
    <x v="0"/>
  </r>
  <r>
    <n v="10609"/>
    <s v="Chai"/>
    <x v="6"/>
    <x v="79"/>
    <n v="16.38"/>
    <n v="3"/>
    <s v="Du monde entier"/>
    <x v="35"/>
    <x v="0"/>
    <d v="2015-08-24T00:00:00"/>
    <n v="54"/>
    <n v="49.14"/>
    <x v="1"/>
    <x v="0"/>
    <x v="3"/>
    <x v="0"/>
    <x v="0"/>
  </r>
  <r>
    <n v="10609"/>
    <s v="Ikura"/>
    <x v="4"/>
    <x v="98"/>
    <n v="24.490000000000002"/>
    <n v="10"/>
    <s v="Du monde entier"/>
    <x v="35"/>
    <x v="0"/>
    <d v="2015-08-24T00:00:00"/>
    <n v="310"/>
    <n v="244.90000000000003"/>
    <x v="1"/>
    <x v="0"/>
    <x v="1"/>
    <x v="0"/>
    <x v="0"/>
  </r>
  <r>
    <n v="10609"/>
    <s v="Sir Rodney's Scones"/>
    <x v="5"/>
    <x v="13"/>
    <n v="6.8999999999999995"/>
    <n v="6"/>
    <s v="Du monde entier"/>
    <x v="35"/>
    <x v="0"/>
    <d v="2015-08-24T00:00:00"/>
    <n v="60"/>
    <n v="41.4"/>
    <x v="1"/>
    <x v="0"/>
    <x v="2"/>
    <x v="0"/>
    <x v="0"/>
  </r>
  <r>
    <n v="10610"/>
    <s v="Inlagd Sill"/>
    <x v="4"/>
    <x v="72"/>
    <n v="15.39"/>
    <n v="21"/>
    <s v="La maison d'Asie"/>
    <x v="43"/>
    <x v="0"/>
    <d v="2015-08-25T00:00:00"/>
    <n v="399"/>
    <n v="323.19"/>
    <x v="1"/>
    <x v="0"/>
    <x v="1"/>
    <x v="0"/>
    <x v="0"/>
  </r>
  <r>
    <n v="10611"/>
    <s v="Chai"/>
    <x v="6"/>
    <x v="79"/>
    <n v="15.84"/>
    <n v="6"/>
    <s v="Wolski  Zajazd"/>
    <x v="49"/>
    <x v="18"/>
    <d v="2015-08-25T00:00:00"/>
    <n v="108"/>
    <n v="95.039999999999992"/>
    <x v="1"/>
    <x v="0"/>
    <x v="3"/>
    <x v="0"/>
    <x v="0"/>
  </r>
  <r>
    <n v="10611"/>
    <s v="Camembert Pierrot"/>
    <x v="1"/>
    <x v="85"/>
    <n v="26.18"/>
    <n v="15"/>
    <s v="Wolski  Zajazd"/>
    <x v="49"/>
    <x v="18"/>
    <d v="2015-08-25T00:00:00"/>
    <n v="510"/>
    <n v="392.7"/>
    <x v="1"/>
    <x v="0"/>
    <x v="1"/>
    <x v="0"/>
    <x v="0"/>
  </r>
  <r>
    <n v="10611"/>
    <s v="Chang"/>
    <x v="6"/>
    <x v="72"/>
    <n v="16.72"/>
    <n v="10"/>
    <s v="Wolski  Zajazd"/>
    <x v="49"/>
    <x v="18"/>
    <d v="2015-08-25T00:00:00"/>
    <n v="190"/>
    <n v="167.2"/>
    <x v="1"/>
    <x v="0"/>
    <x v="3"/>
    <x v="0"/>
    <x v="0"/>
  </r>
  <r>
    <n v="10612"/>
    <s v="Ikura"/>
    <x v="4"/>
    <x v="98"/>
    <n v="24.18"/>
    <n v="70"/>
    <s v="Save-a-lot Markets"/>
    <x v="38"/>
    <x v="8"/>
    <d v="2015-08-28T00:00:00"/>
    <n v="2170"/>
    <n v="1692.6"/>
    <x v="1"/>
    <x v="0"/>
    <x v="1"/>
    <x v="2"/>
    <x v="1"/>
  </r>
  <r>
    <n v="10612"/>
    <s v="Inlagd Sill"/>
    <x v="4"/>
    <x v="72"/>
    <n v="15.200000000000001"/>
    <n v="55"/>
    <s v="Save-a-lot Markets"/>
    <x v="38"/>
    <x v="8"/>
    <d v="2015-08-28T00:00:00"/>
    <n v="1045"/>
    <n v="836.00000000000011"/>
    <x v="1"/>
    <x v="0"/>
    <x v="1"/>
    <x v="2"/>
    <x v="1"/>
  </r>
  <r>
    <n v="10612"/>
    <s v="Maxilaku"/>
    <x v="5"/>
    <x v="52"/>
    <n v="13.2"/>
    <n v="18"/>
    <s v="Save-a-lot Markets"/>
    <x v="38"/>
    <x v="8"/>
    <d v="2015-08-28T00:00:00"/>
    <n v="360"/>
    <n v="237.6"/>
    <x v="1"/>
    <x v="0"/>
    <x v="2"/>
    <x v="2"/>
    <x v="1"/>
  </r>
  <r>
    <n v="10612"/>
    <s v="Camembert Pierrot"/>
    <x v="1"/>
    <x v="85"/>
    <n v="27.200000000000003"/>
    <n v="40"/>
    <s v="Save-a-lot Markets"/>
    <x v="38"/>
    <x v="8"/>
    <d v="2015-08-28T00:00:00"/>
    <n v="1360"/>
    <n v="1088"/>
    <x v="1"/>
    <x v="0"/>
    <x v="1"/>
    <x v="2"/>
    <x v="1"/>
  </r>
  <r>
    <n v="10612"/>
    <s v="Lakkalikööri"/>
    <x v="6"/>
    <x v="79"/>
    <n v="16.560000000000002"/>
    <n v="80"/>
    <s v="Save-a-lot Markets"/>
    <x v="38"/>
    <x v="8"/>
    <d v="2015-08-28T00:00:00"/>
    <n v="1440"/>
    <n v="1324.8000000000002"/>
    <x v="1"/>
    <x v="0"/>
    <x v="3"/>
    <x v="2"/>
    <x v="1"/>
  </r>
  <r>
    <n v="10613"/>
    <s v="Konbu"/>
    <x v="4"/>
    <x v="78"/>
    <n v="4.4399999999999995"/>
    <n v="8"/>
    <s v="HILARIÓN-Abastos"/>
    <x v="8"/>
    <x v="5"/>
    <d v="2015-08-29T00:00:00"/>
    <n v="48"/>
    <n v="35.519999999999996"/>
    <x v="1"/>
    <x v="0"/>
    <x v="1"/>
    <x v="1"/>
    <x v="1"/>
  </r>
  <r>
    <n v="10613"/>
    <s v="Rhönbräu Klosterbier"/>
    <x v="6"/>
    <x v="81"/>
    <n v="6.9750000000000005"/>
    <n v="40"/>
    <s v="HILARIÓN-Abastos"/>
    <x v="8"/>
    <x v="5"/>
    <d v="2015-08-29T00:00:00"/>
    <n v="310"/>
    <n v="279"/>
    <x v="1"/>
    <x v="0"/>
    <x v="3"/>
    <x v="1"/>
    <x v="1"/>
  </r>
  <r>
    <n v="10614"/>
    <s v="Sir Rodney's Scones"/>
    <x v="5"/>
    <x v="13"/>
    <n v="6.6999999999999993"/>
    <n v="8"/>
    <s v="Blauer See Delikatessen"/>
    <x v="60"/>
    <x v="1"/>
    <d v="2015-08-29T00:00:00"/>
    <n v="80"/>
    <n v="53.599999999999994"/>
    <x v="1"/>
    <x v="0"/>
    <x v="2"/>
    <x v="0"/>
    <x v="0"/>
  </r>
  <r>
    <n v="10614"/>
    <s v="Chartreuse verte"/>
    <x v="6"/>
    <x v="79"/>
    <n v="16.560000000000002"/>
    <n v="5"/>
    <s v="Blauer See Delikatessen"/>
    <x v="60"/>
    <x v="1"/>
    <d v="2015-08-29T00:00:00"/>
    <n v="90"/>
    <n v="82.800000000000011"/>
    <x v="1"/>
    <x v="0"/>
    <x v="3"/>
    <x v="0"/>
    <x v="0"/>
  </r>
  <r>
    <n v="10614"/>
    <s v="Queso Cabrales"/>
    <x v="1"/>
    <x v="103"/>
    <n v="16.170000000000002"/>
    <n v="14"/>
    <s v="Blauer See Delikatessen"/>
    <x v="60"/>
    <x v="1"/>
    <d v="2015-08-29T00:00:00"/>
    <n v="294"/>
    <n v="226.38000000000002"/>
    <x v="1"/>
    <x v="0"/>
    <x v="1"/>
    <x v="0"/>
    <x v="0"/>
  </r>
  <r>
    <n v="10615"/>
    <s v="Pâté chinois"/>
    <x v="7"/>
    <x v="28"/>
    <n v="18.72"/>
    <n v="5"/>
    <s v="Wilman Kala"/>
    <x v="65"/>
    <x v="10"/>
    <d v="2015-08-30T00:00:00"/>
    <n v="120"/>
    <n v="93.6"/>
    <x v="1"/>
    <x v="0"/>
    <x v="3"/>
    <x v="0"/>
    <x v="0"/>
  </r>
  <r>
    <n v="10616"/>
    <s v="Fløtemysost"/>
    <x v="1"/>
    <x v="109"/>
    <n v="16.77"/>
    <n v="15"/>
    <s v="Great Lakes Food Market"/>
    <x v="61"/>
    <x v="8"/>
    <d v="2015-08-31T00:00:00"/>
    <n v="322.5"/>
    <n v="251.54999999999998"/>
    <x v="1"/>
    <x v="0"/>
    <x v="1"/>
    <x v="2"/>
    <x v="1"/>
  </r>
  <r>
    <n v="10616"/>
    <s v="Côte de Blaye"/>
    <x v="6"/>
    <x v="96"/>
    <n v="237.15"/>
    <n v="15"/>
    <s v="Great Lakes Food Market"/>
    <x v="61"/>
    <x v="8"/>
    <d v="2015-08-31T00:00:00"/>
    <n v="3952.5"/>
    <n v="3557.25"/>
    <x v="1"/>
    <x v="0"/>
    <x v="3"/>
    <x v="2"/>
    <x v="1"/>
  </r>
  <r>
    <n v="10616"/>
    <s v="Gnocchi di nonna Alice"/>
    <x v="0"/>
    <x v="86"/>
    <n v="32.299999999999997"/>
    <n v="14"/>
    <s v="Great Lakes Food Market"/>
    <x v="61"/>
    <x v="8"/>
    <d v="2015-08-31T00:00:00"/>
    <n v="532"/>
    <n v="452.19999999999993"/>
    <x v="1"/>
    <x v="0"/>
    <x v="0"/>
    <x v="2"/>
    <x v="1"/>
  </r>
  <r>
    <n v="10616"/>
    <s v="Outback Lager"/>
    <x v="6"/>
    <x v="75"/>
    <n v="13.2"/>
    <n v="15"/>
    <s v="Great Lakes Food Market"/>
    <x v="61"/>
    <x v="8"/>
    <d v="2015-08-31T00:00:00"/>
    <n v="225"/>
    <n v="198"/>
    <x v="1"/>
    <x v="0"/>
    <x v="3"/>
    <x v="2"/>
    <x v="1"/>
  </r>
  <r>
    <n v="10617"/>
    <s v="Raclette Courdavault"/>
    <x v="1"/>
    <x v="95"/>
    <n v="45.1"/>
    <n v="30"/>
    <s v="Great Lakes Food Market"/>
    <x v="61"/>
    <x v="8"/>
    <d v="2015-08-31T00:00:00"/>
    <n v="1650"/>
    <n v="1353"/>
    <x v="1"/>
    <x v="0"/>
    <x v="1"/>
    <x v="2"/>
    <x v="1"/>
  </r>
  <r>
    <n v="10618"/>
    <s v="Grandma's Boysenberry Spread"/>
    <x v="3"/>
    <x v="113"/>
    <n v="21"/>
    <n v="70"/>
    <s v="Mère Paillarde"/>
    <x v="41"/>
    <x v="16"/>
    <d v="2015-09-01T00:00:00"/>
    <n v="1750"/>
    <n v="1470"/>
    <x v="1"/>
    <x v="1"/>
    <x v="2"/>
    <x v="2"/>
    <x v="1"/>
  </r>
  <r>
    <n v="10618"/>
    <s v="Gnocchi di nonna Alice"/>
    <x v="0"/>
    <x v="86"/>
    <n v="29.26"/>
    <n v="20"/>
    <s v="Mère Paillarde"/>
    <x v="41"/>
    <x v="16"/>
    <d v="2015-09-01T00:00:00"/>
    <n v="760"/>
    <n v="585.20000000000005"/>
    <x v="1"/>
    <x v="1"/>
    <x v="0"/>
    <x v="2"/>
    <x v="1"/>
  </r>
  <r>
    <n v="10618"/>
    <s v="Scottish Longbreads"/>
    <x v="5"/>
    <x v="99"/>
    <n v="8.75"/>
    <n v="15"/>
    <s v="Mère Paillarde"/>
    <x v="41"/>
    <x v="16"/>
    <d v="2015-09-01T00:00:00"/>
    <n v="187.5"/>
    <n v="131.25"/>
    <x v="1"/>
    <x v="1"/>
    <x v="2"/>
    <x v="2"/>
    <x v="1"/>
  </r>
  <r>
    <n v="10619"/>
    <s v="Sir Rodney's Scones"/>
    <x v="5"/>
    <x v="13"/>
    <n v="6.6999999999999993"/>
    <n v="42"/>
    <s v="Mère Paillarde"/>
    <x v="41"/>
    <x v="16"/>
    <d v="2015-09-04T00:00:00"/>
    <n v="420"/>
    <n v="281.39999999999998"/>
    <x v="1"/>
    <x v="1"/>
    <x v="2"/>
    <x v="2"/>
    <x v="1"/>
  </r>
  <r>
    <n v="10619"/>
    <s v="Gustaf's Knäckebröd"/>
    <x v="0"/>
    <x v="103"/>
    <n v="17.64"/>
    <n v="40"/>
    <s v="Mère Paillarde"/>
    <x v="41"/>
    <x v="16"/>
    <d v="2015-09-04T00:00:00"/>
    <n v="840"/>
    <n v="705.6"/>
    <x v="1"/>
    <x v="1"/>
    <x v="0"/>
    <x v="2"/>
    <x v="1"/>
  </r>
  <r>
    <n v="10620"/>
    <s v="Filo Mix"/>
    <x v="0"/>
    <x v="94"/>
    <n v="5.81"/>
    <n v="5"/>
    <s v="Laughing Bacchus Wine Cellars"/>
    <x v="59"/>
    <x v="16"/>
    <d v="2015-09-05T00:00:00"/>
    <n v="35"/>
    <n v="29.049999999999997"/>
    <x v="1"/>
    <x v="1"/>
    <x v="0"/>
    <x v="2"/>
    <x v="1"/>
  </r>
  <r>
    <n v="10620"/>
    <s v="Guaraná Fantástica"/>
    <x v="6"/>
    <x v="64"/>
    <n v="4.0049999999999999"/>
    <n v="5"/>
    <s v="Laughing Bacchus Wine Cellars"/>
    <x v="59"/>
    <x v="16"/>
    <d v="2015-09-05T00:00:00"/>
    <n v="22.5"/>
    <n v="20.024999999999999"/>
    <x v="1"/>
    <x v="1"/>
    <x v="3"/>
    <x v="2"/>
    <x v="1"/>
  </r>
  <r>
    <n v="10621"/>
    <s v="Fløtemysost"/>
    <x v="1"/>
    <x v="109"/>
    <n v="17.415000000000003"/>
    <n v="15"/>
    <s v="Island Trading"/>
    <x v="36"/>
    <x v="13"/>
    <d v="2015-09-05T00:00:00"/>
    <n v="322.5"/>
    <n v="261.22500000000002"/>
    <x v="1"/>
    <x v="1"/>
    <x v="1"/>
    <x v="0"/>
    <x v="0"/>
  </r>
  <r>
    <n v="10621"/>
    <s v="Outback Lager"/>
    <x v="6"/>
    <x v="75"/>
    <n v="13.5"/>
    <n v="20"/>
    <s v="Island Trading"/>
    <x v="36"/>
    <x v="13"/>
    <d v="2015-09-05T00:00:00"/>
    <n v="300"/>
    <n v="270"/>
    <x v="1"/>
    <x v="1"/>
    <x v="3"/>
    <x v="0"/>
    <x v="0"/>
  </r>
  <r>
    <n v="10621"/>
    <s v="Teatime Chocolate Biscuits"/>
    <x v="5"/>
    <x v="111"/>
    <n v="5.9799999999999995"/>
    <n v="5"/>
    <s v="Island Trading"/>
    <x v="36"/>
    <x v="13"/>
    <d v="2015-09-05T00:00:00"/>
    <n v="46"/>
    <n v="29.9"/>
    <x v="1"/>
    <x v="1"/>
    <x v="2"/>
    <x v="0"/>
    <x v="0"/>
  </r>
  <r>
    <n v="10621"/>
    <s v="Tunnbröd"/>
    <x v="0"/>
    <x v="110"/>
    <n v="7.56"/>
    <n v="10"/>
    <s v="Island Trading"/>
    <x v="36"/>
    <x v="13"/>
    <d v="2015-09-05T00:00:00"/>
    <n v="90"/>
    <n v="75.599999999999994"/>
    <x v="1"/>
    <x v="1"/>
    <x v="0"/>
    <x v="0"/>
    <x v="0"/>
  </r>
  <r>
    <n v="10622"/>
    <s v="Chang"/>
    <x v="6"/>
    <x v="72"/>
    <n v="17.29"/>
    <n v="20"/>
    <s v="Ricardo Adocicados"/>
    <x v="2"/>
    <x v="2"/>
    <d v="2015-09-06T00:00:00"/>
    <n v="380"/>
    <n v="345.79999999999995"/>
    <x v="1"/>
    <x v="1"/>
    <x v="3"/>
    <x v="1"/>
    <x v="1"/>
  </r>
  <r>
    <n v="10622"/>
    <s v="Scottish Longbreads"/>
    <x v="5"/>
    <x v="99"/>
    <n v="8.5"/>
    <n v="18"/>
    <s v="Ricardo Adocicados"/>
    <x v="2"/>
    <x v="2"/>
    <d v="2015-09-06T00:00:00"/>
    <n v="225"/>
    <n v="153"/>
    <x v="1"/>
    <x v="1"/>
    <x v="2"/>
    <x v="1"/>
    <x v="1"/>
  </r>
  <r>
    <n v="10623"/>
    <s v="Sir Rodney's Scones"/>
    <x v="5"/>
    <x v="13"/>
    <n v="6.6999999999999993"/>
    <n v="25"/>
    <s v="Frankenversand"/>
    <x v="16"/>
    <x v="1"/>
    <d v="2015-09-07T00:00:00"/>
    <n v="250"/>
    <n v="167.49999999999997"/>
    <x v="1"/>
    <x v="1"/>
    <x v="2"/>
    <x v="0"/>
    <x v="0"/>
  </r>
  <r>
    <n v="10623"/>
    <s v="Guaraná Fantástica"/>
    <x v="6"/>
    <x v="64"/>
    <n v="4.05"/>
    <n v="3"/>
    <s v="Frankenversand"/>
    <x v="16"/>
    <x v="1"/>
    <d v="2015-09-07T00:00:00"/>
    <n v="13.5"/>
    <n v="12.149999999999999"/>
    <x v="1"/>
    <x v="1"/>
    <x v="3"/>
    <x v="0"/>
    <x v="0"/>
  </r>
  <r>
    <n v="10623"/>
    <s v="Tofu"/>
    <x v="2"/>
    <x v="70"/>
    <n v="18.3675"/>
    <n v="21"/>
    <s v="Frankenversand"/>
    <x v="16"/>
    <x v="1"/>
    <d v="2015-09-07T00:00:00"/>
    <n v="488.25"/>
    <n v="385.71749999999997"/>
    <x v="1"/>
    <x v="1"/>
    <x v="0"/>
    <x v="0"/>
    <x v="0"/>
  </r>
  <r>
    <n v="10623"/>
    <s v="Teatime Chocolate Biscuits"/>
    <x v="5"/>
    <x v="111"/>
    <n v="6.347999999999999"/>
    <n v="15"/>
    <s v="Frankenversand"/>
    <x v="16"/>
    <x v="1"/>
    <d v="2015-09-07T00:00:00"/>
    <n v="138"/>
    <n v="95.219999999999985"/>
    <x v="1"/>
    <x v="1"/>
    <x v="2"/>
    <x v="0"/>
    <x v="0"/>
  </r>
  <r>
    <n v="10623"/>
    <s v="Steeleye Stout"/>
    <x v="6"/>
    <x v="79"/>
    <n v="16.2"/>
    <n v="30"/>
    <s v="Frankenversand"/>
    <x v="16"/>
    <x v="1"/>
    <d v="2015-09-07T00:00:00"/>
    <n v="540"/>
    <n v="486"/>
    <x v="1"/>
    <x v="1"/>
    <x v="3"/>
    <x v="0"/>
    <x v="0"/>
  </r>
  <r>
    <n v="10624"/>
    <s v="Rössle Sauerkraut"/>
    <x v="2"/>
    <x v="66"/>
    <n v="36.024000000000001"/>
    <n v="10"/>
    <s v="The Cracker Box"/>
    <x v="66"/>
    <x v="8"/>
    <d v="2015-09-07T00:00:00"/>
    <n v="456"/>
    <n v="360.24"/>
    <x v="1"/>
    <x v="1"/>
    <x v="0"/>
    <x v="2"/>
    <x v="1"/>
  </r>
  <r>
    <n v="10624"/>
    <s v="Thüringer Rostbratwurst"/>
    <x v="7"/>
    <x v="80"/>
    <n v="97.794100000000014"/>
    <n v="6"/>
    <s v="The Cracker Box"/>
    <x v="66"/>
    <x v="8"/>
    <d v="2015-09-07T00:00:00"/>
    <n v="742.74"/>
    <n v="586.76460000000009"/>
    <x v="1"/>
    <x v="1"/>
    <x v="3"/>
    <x v="2"/>
    <x v="1"/>
  </r>
  <r>
    <n v="10624"/>
    <s v="Gula Malacca"/>
    <x v="3"/>
    <x v="97"/>
    <n v="14.9765"/>
    <n v="10"/>
    <s v="The Cracker Box"/>
    <x v="66"/>
    <x v="8"/>
    <d v="2015-09-07T00:00:00"/>
    <n v="194.5"/>
    <n v="149.76499999999999"/>
    <x v="1"/>
    <x v="1"/>
    <x v="2"/>
    <x v="2"/>
    <x v="1"/>
  </r>
  <r>
    <n v="10625"/>
    <s v="Camembert Pierrot"/>
    <x v="1"/>
    <x v="85"/>
    <n v="25.5"/>
    <n v="10"/>
    <s v="Ana Trujillo Emparedados y helados"/>
    <x v="10"/>
    <x v="7"/>
    <d v="2015-09-08T00:00:00"/>
    <n v="340"/>
    <n v="255"/>
    <x v="1"/>
    <x v="1"/>
    <x v="1"/>
    <x v="1"/>
    <x v="1"/>
  </r>
  <r>
    <n v="10625"/>
    <s v="Tofu"/>
    <x v="2"/>
    <x v="70"/>
    <n v="18.600000000000001"/>
    <n v="3"/>
    <s v="Ana Trujillo Emparedados y helados"/>
    <x v="10"/>
    <x v="7"/>
    <d v="2015-09-08T00:00:00"/>
    <n v="69.75"/>
    <n v="55.800000000000004"/>
    <x v="1"/>
    <x v="1"/>
    <x v="0"/>
    <x v="1"/>
    <x v="1"/>
  </r>
  <r>
    <n v="10625"/>
    <s v="Singaporean Hokkien Fried Mee"/>
    <x v="0"/>
    <x v="2"/>
    <n v="11.62"/>
    <n v="5"/>
    <s v="Ana Trujillo Emparedados y helados"/>
    <x v="10"/>
    <x v="7"/>
    <d v="2015-09-08T00:00:00"/>
    <n v="70"/>
    <n v="58.099999999999994"/>
    <x v="1"/>
    <x v="1"/>
    <x v="0"/>
    <x v="1"/>
    <x v="1"/>
  </r>
  <r>
    <n v="10626"/>
    <s v="Fløtemysost"/>
    <x v="1"/>
    <x v="109"/>
    <n v="16.125"/>
    <n v="20"/>
    <s v="Berglunds snabbköp"/>
    <x v="23"/>
    <x v="9"/>
    <d v="2015-09-11T00:00:00"/>
    <n v="430"/>
    <n v="322.5"/>
    <x v="1"/>
    <x v="1"/>
    <x v="1"/>
    <x v="0"/>
    <x v="0"/>
  </r>
  <r>
    <n v="10626"/>
    <s v="Perth Pasties"/>
    <x v="7"/>
    <x v="69"/>
    <n v="24.599999999999998"/>
    <n v="12"/>
    <s v="Berglunds snabbköp"/>
    <x v="23"/>
    <x v="9"/>
    <d v="2015-09-11T00:00:00"/>
    <n v="393.59999999999997"/>
    <n v="295.2"/>
    <x v="1"/>
    <x v="1"/>
    <x v="3"/>
    <x v="0"/>
    <x v="0"/>
  </r>
  <r>
    <n v="10626"/>
    <s v="Camembert Pierrot"/>
    <x v="1"/>
    <x v="85"/>
    <n v="28.9"/>
    <n v="20"/>
    <s v="Berglunds snabbköp"/>
    <x v="23"/>
    <x v="9"/>
    <d v="2015-09-11T00:00:00"/>
    <n v="680"/>
    <n v="578"/>
    <x v="1"/>
    <x v="1"/>
    <x v="1"/>
    <x v="0"/>
    <x v="0"/>
  </r>
  <r>
    <n v="10627"/>
    <s v="Tarte au sucre"/>
    <x v="5"/>
    <x v="74"/>
    <n v="34.51"/>
    <n v="15"/>
    <s v="Save-a-lot Markets"/>
    <x v="38"/>
    <x v="8"/>
    <d v="2015-09-11T00:00:00"/>
    <n v="739.5"/>
    <n v="517.65"/>
    <x v="1"/>
    <x v="1"/>
    <x v="2"/>
    <x v="2"/>
    <x v="1"/>
  </r>
  <r>
    <n v="10627"/>
    <s v="Röd Kaviar"/>
    <x v="4"/>
    <x v="75"/>
    <n v="10.649999999999999"/>
    <n v="35"/>
    <s v="Save-a-lot Markets"/>
    <x v="38"/>
    <x v="8"/>
    <d v="2015-09-11T00:00:00"/>
    <n v="525"/>
    <n v="372.74999999999994"/>
    <x v="1"/>
    <x v="1"/>
    <x v="1"/>
    <x v="2"/>
    <x v="1"/>
  </r>
  <r>
    <n v="10628"/>
    <s v="Chai"/>
    <x v="6"/>
    <x v="79"/>
    <n v="16.38"/>
    <n v="25"/>
    <s v="Blondel père et fils"/>
    <x v="14"/>
    <x v="0"/>
    <d v="2015-09-12T00:00:00"/>
    <n v="450"/>
    <n v="409.5"/>
    <x v="1"/>
    <x v="1"/>
    <x v="3"/>
    <x v="0"/>
    <x v="0"/>
  </r>
  <r>
    <n v="10629"/>
    <s v="Thüringer Rostbratwurst"/>
    <x v="7"/>
    <x v="80"/>
    <n v="94.080400000000012"/>
    <n v="20"/>
    <s v="Godos Cocina Típica"/>
    <x v="32"/>
    <x v="12"/>
    <d v="2015-09-12T00:00:00"/>
    <n v="2475.8000000000002"/>
    <n v="1881.6080000000002"/>
    <x v="1"/>
    <x v="1"/>
    <x v="3"/>
    <x v="3"/>
    <x v="0"/>
  </r>
  <r>
    <n v="10629"/>
    <s v="Wimmers gute Semmelknödel"/>
    <x v="0"/>
    <x v="112"/>
    <n v="26.6"/>
    <n v="9"/>
    <s v="Godos Cocina Típica"/>
    <x v="32"/>
    <x v="12"/>
    <d v="2015-09-12T00:00:00"/>
    <n v="299.25"/>
    <n v="239.4"/>
    <x v="1"/>
    <x v="1"/>
    <x v="0"/>
    <x v="3"/>
    <x v="0"/>
  </r>
  <r>
    <n v="10630"/>
    <s v="Pâté chinois"/>
    <x v="7"/>
    <x v="28"/>
    <n v="18.240000000000002"/>
    <n v="12"/>
    <s v="Königlich Essen"/>
    <x v="37"/>
    <x v="1"/>
    <d v="2015-09-13T00:00:00"/>
    <n v="288"/>
    <n v="218.88000000000002"/>
    <x v="1"/>
    <x v="1"/>
    <x v="3"/>
    <x v="0"/>
    <x v="0"/>
  </r>
  <r>
    <n v="10630"/>
    <s v="Lakkalikööri"/>
    <x v="6"/>
    <x v="79"/>
    <n v="15.84"/>
    <n v="35"/>
    <s v="Königlich Essen"/>
    <x v="37"/>
    <x v="1"/>
    <d v="2015-09-13T00:00:00"/>
    <n v="630"/>
    <n v="554.4"/>
    <x v="1"/>
    <x v="1"/>
    <x v="3"/>
    <x v="0"/>
    <x v="0"/>
  </r>
  <r>
    <n v="10631"/>
    <s v="Rhönbräu Klosterbier"/>
    <x v="6"/>
    <x v="81"/>
    <n v="6.9750000000000005"/>
    <n v="8"/>
    <s v="La maison d'Asie"/>
    <x v="43"/>
    <x v="0"/>
    <d v="2015-09-14T00:00:00"/>
    <n v="62"/>
    <n v="55.800000000000004"/>
    <x v="1"/>
    <x v="1"/>
    <x v="3"/>
    <x v="0"/>
    <x v="0"/>
  </r>
  <r>
    <n v="10632"/>
    <s v="Chang"/>
    <x v="6"/>
    <x v="72"/>
    <n v="17.48"/>
    <n v="30"/>
    <s v="Die Wandernde Kuh"/>
    <x v="31"/>
    <x v="1"/>
    <d v="2015-09-14T00:00:00"/>
    <n v="570"/>
    <n v="524.4"/>
    <x v="1"/>
    <x v="1"/>
    <x v="3"/>
    <x v="0"/>
    <x v="0"/>
  </r>
  <r>
    <n v="10632"/>
    <s v="Geitost"/>
    <x v="1"/>
    <x v="91"/>
    <n v="2.0749999999999997"/>
    <n v="20"/>
    <s v="Die Wandernde Kuh"/>
    <x v="31"/>
    <x v="1"/>
    <d v="2015-09-14T00:00:00"/>
    <n v="50"/>
    <n v="41.499999999999993"/>
    <x v="1"/>
    <x v="1"/>
    <x v="1"/>
    <x v="0"/>
    <x v="0"/>
  </r>
  <r>
    <n v="10633"/>
    <s v="Queso Manchego La Pastora"/>
    <x v="1"/>
    <x v="86"/>
    <n v="30.78"/>
    <n v="36"/>
    <s v="Ernst Handel"/>
    <x v="9"/>
    <x v="6"/>
    <d v="2015-09-15T00:00:00"/>
    <n v="1368"/>
    <n v="1108.08"/>
    <x v="1"/>
    <x v="1"/>
    <x v="1"/>
    <x v="0"/>
    <x v="0"/>
  </r>
  <r>
    <n v="10633"/>
    <s v="Konbu"/>
    <x v="4"/>
    <x v="78"/>
    <n v="4.32"/>
    <n v="13"/>
    <s v="Ernst Handel"/>
    <x v="9"/>
    <x v="6"/>
    <d v="2015-09-15T00:00:00"/>
    <n v="78"/>
    <n v="56.160000000000004"/>
    <x v="1"/>
    <x v="1"/>
    <x v="1"/>
    <x v="0"/>
    <x v="0"/>
  </r>
  <r>
    <n v="10633"/>
    <s v="Gumbär Gummibärchen"/>
    <x v="5"/>
    <x v="108"/>
    <n v="21.861000000000001"/>
    <n v="35"/>
    <s v="Ernst Handel"/>
    <x v="9"/>
    <x v="6"/>
    <d v="2015-09-15T00:00:00"/>
    <n v="1093.05"/>
    <n v="765.13499999999999"/>
    <x v="1"/>
    <x v="1"/>
    <x v="2"/>
    <x v="0"/>
    <x v="0"/>
  </r>
  <r>
    <n v="10633"/>
    <s v="Tarte au sucre"/>
    <x v="5"/>
    <x v="74"/>
    <n v="33.030999999999992"/>
    <n v="80"/>
    <s v="Ernst Handel"/>
    <x v="9"/>
    <x v="6"/>
    <d v="2015-09-15T00:00:00"/>
    <n v="3944"/>
    <n v="2642.4799999999996"/>
    <x v="1"/>
    <x v="1"/>
    <x v="2"/>
    <x v="0"/>
    <x v="0"/>
  </r>
  <r>
    <n v="10634"/>
    <s v="Uncle Bob's Organic Dried Pears"/>
    <x v="2"/>
    <x v="83"/>
    <n v="23.400000000000002"/>
    <n v="35"/>
    <s v="Folies gourmandes"/>
    <x v="54"/>
    <x v="0"/>
    <d v="2015-09-15T00:00:00"/>
    <n v="1050"/>
    <n v="819.00000000000011"/>
    <x v="1"/>
    <x v="1"/>
    <x v="0"/>
    <x v="0"/>
    <x v="0"/>
  </r>
  <r>
    <n v="10634"/>
    <s v="Rhönbräu Klosterbier"/>
    <x v="6"/>
    <x v="81"/>
    <n v="7.0525000000000002"/>
    <n v="2"/>
    <s v="Folies gourmandes"/>
    <x v="54"/>
    <x v="0"/>
    <d v="2015-09-15T00:00:00"/>
    <n v="15.5"/>
    <n v="14.105"/>
    <x v="1"/>
    <x v="1"/>
    <x v="3"/>
    <x v="0"/>
    <x v="0"/>
  </r>
  <r>
    <n v="10634"/>
    <s v="Carnarvon Tigers"/>
    <x v="4"/>
    <x v="92"/>
    <n v="45"/>
    <n v="50"/>
    <s v="Folies gourmandes"/>
    <x v="54"/>
    <x v="0"/>
    <d v="2015-09-15T00:00:00"/>
    <n v="3125"/>
    <n v="2250"/>
    <x v="1"/>
    <x v="1"/>
    <x v="1"/>
    <x v="0"/>
    <x v="0"/>
  </r>
  <r>
    <n v="10634"/>
    <s v="Manjimup Dried Apples"/>
    <x v="2"/>
    <x v="106"/>
    <n v="41.34"/>
    <n v="15"/>
    <s v="Folies gourmandes"/>
    <x v="54"/>
    <x v="0"/>
    <d v="2015-09-15T00:00:00"/>
    <n v="795"/>
    <n v="620.1"/>
    <x v="1"/>
    <x v="1"/>
    <x v="0"/>
    <x v="0"/>
    <x v="0"/>
  </r>
  <r>
    <n v="10635"/>
    <s v="Chef Anton's Cajun Seasoning"/>
    <x v="3"/>
    <x v="82"/>
    <n v="16.28"/>
    <n v="10"/>
    <s v="Magazzini Alimentari Riuniti"/>
    <x v="21"/>
    <x v="11"/>
    <d v="2015-09-18T00:00:00"/>
    <n v="220"/>
    <n v="162.80000000000001"/>
    <x v="1"/>
    <x v="1"/>
    <x v="2"/>
    <x v="3"/>
    <x v="0"/>
  </r>
  <r>
    <n v="10635"/>
    <s v="Chef Anton's Gumbo Mix"/>
    <x v="3"/>
    <x v="114"/>
    <n v="16.226000000000003"/>
    <n v="15"/>
    <s v="Magazzini Alimentari Riuniti"/>
    <x v="21"/>
    <x v="11"/>
    <d v="2015-09-18T00:00:00"/>
    <n v="320.25"/>
    <n v="243.39000000000004"/>
    <x v="1"/>
    <x v="1"/>
    <x v="2"/>
    <x v="3"/>
    <x v="0"/>
  </r>
  <r>
    <n v="10635"/>
    <s v="Gustaf's Knäckebröd"/>
    <x v="0"/>
    <x v="103"/>
    <n v="17.64"/>
    <n v="40"/>
    <s v="Magazzini Alimentari Riuniti"/>
    <x v="21"/>
    <x v="11"/>
    <d v="2015-09-18T00:00:00"/>
    <n v="840"/>
    <n v="705.6"/>
    <x v="1"/>
    <x v="1"/>
    <x v="0"/>
    <x v="3"/>
    <x v="0"/>
  </r>
  <r>
    <n v="10636"/>
    <s v="Escargots de Bourgogne"/>
    <x v="4"/>
    <x v="107"/>
    <n v="10.600000000000001"/>
    <n v="6"/>
    <s v="Wartian Herkku"/>
    <x v="15"/>
    <x v="10"/>
    <d v="2015-09-19T00:00:00"/>
    <n v="79.5"/>
    <n v="63.600000000000009"/>
    <x v="1"/>
    <x v="1"/>
    <x v="1"/>
    <x v="0"/>
    <x v="0"/>
  </r>
  <r>
    <n v="10636"/>
    <s v="Chef Anton's Cajun Seasoning"/>
    <x v="3"/>
    <x v="82"/>
    <n v="16.28"/>
    <n v="25"/>
    <s v="Wartian Herkku"/>
    <x v="15"/>
    <x v="10"/>
    <d v="2015-09-19T00:00:00"/>
    <n v="550"/>
    <n v="407"/>
    <x v="1"/>
    <x v="1"/>
    <x v="2"/>
    <x v="0"/>
    <x v="0"/>
  </r>
  <r>
    <n v="10637"/>
    <s v="Gnocchi di nonna Alice"/>
    <x v="0"/>
    <x v="86"/>
    <n v="31.160000000000004"/>
    <n v="60"/>
    <s v="Queen Cozinha"/>
    <x v="29"/>
    <x v="2"/>
    <d v="2015-09-19T00:00:00"/>
    <n v="2280"/>
    <n v="1869.6000000000001"/>
    <x v="1"/>
    <x v="1"/>
    <x v="0"/>
    <x v="1"/>
    <x v="1"/>
  </r>
  <r>
    <n v="10637"/>
    <s v="Valkoinen suklaa"/>
    <x v="5"/>
    <x v="115"/>
    <n v="11.049999999999999"/>
    <n v="25"/>
    <s v="Queen Cozinha"/>
    <x v="29"/>
    <x v="2"/>
    <d v="2015-09-19T00:00:00"/>
    <n v="406.25"/>
    <n v="276.25"/>
    <x v="1"/>
    <x v="1"/>
    <x v="2"/>
    <x v="1"/>
    <x v="1"/>
  </r>
  <r>
    <n v="10637"/>
    <s v="Queso Cabrales"/>
    <x v="1"/>
    <x v="103"/>
    <n v="17.010000000000002"/>
    <n v="10"/>
    <s v="Queen Cozinha"/>
    <x v="29"/>
    <x v="2"/>
    <d v="2015-09-19T00:00:00"/>
    <n v="210"/>
    <n v="170.10000000000002"/>
    <x v="1"/>
    <x v="1"/>
    <x v="1"/>
    <x v="1"/>
    <x v="1"/>
  </r>
  <r>
    <n v="10638"/>
    <s v="Røgede sild"/>
    <x v="4"/>
    <x v="68"/>
    <n v="7.3150000000000004"/>
    <n v="20"/>
    <s v="LINO-Delicateses"/>
    <x v="53"/>
    <x v="5"/>
    <d v="2015-09-20T00:00:00"/>
    <n v="190"/>
    <n v="146.30000000000001"/>
    <x v="1"/>
    <x v="1"/>
    <x v="1"/>
    <x v="1"/>
    <x v="1"/>
  </r>
  <r>
    <n v="10638"/>
    <s v="Louisiana Fiery Hot Pepper Sauce"/>
    <x v="3"/>
    <x v="71"/>
    <n v="14.734999999999999"/>
    <n v="21"/>
    <s v="LINO-Delicateses"/>
    <x v="53"/>
    <x v="5"/>
    <d v="2015-09-20T00:00:00"/>
    <n v="442.05"/>
    <n v="309.435"/>
    <x v="1"/>
    <x v="1"/>
    <x v="2"/>
    <x v="1"/>
    <x v="1"/>
  </r>
  <r>
    <n v="10638"/>
    <s v="Mozzarella di Giovanni"/>
    <x v="1"/>
    <x v="1"/>
    <n v="27.84"/>
    <n v="60"/>
    <s v="LINO-Delicateses"/>
    <x v="53"/>
    <x v="5"/>
    <d v="2015-09-20T00:00:00"/>
    <n v="2088"/>
    <n v="1670.4"/>
    <x v="1"/>
    <x v="1"/>
    <x v="1"/>
    <x v="1"/>
    <x v="1"/>
  </r>
  <r>
    <n v="10639"/>
    <s v="Carnarvon Tigers"/>
    <x v="4"/>
    <x v="92"/>
    <n v="45"/>
    <n v="8"/>
    <s v="Santé Gourmet"/>
    <x v="51"/>
    <x v="19"/>
    <d v="2015-09-20T00:00:00"/>
    <n v="500"/>
    <n v="360"/>
    <x v="1"/>
    <x v="1"/>
    <x v="1"/>
    <x v="0"/>
    <x v="0"/>
  </r>
  <r>
    <n v="10640"/>
    <s v="Outback Lager"/>
    <x v="6"/>
    <x v="75"/>
    <n v="13.5"/>
    <n v="15"/>
    <s v="Die Wandernde Kuh"/>
    <x v="31"/>
    <x v="1"/>
    <d v="2015-09-21T00:00:00"/>
    <n v="225"/>
    <n v="202.5"/>
    <x v="1"/>
    <x v="1"/>
    <x v="3"/>
    <x v="0"/>
    <x v="0"/>
  </r>
  <r>
    <n v="10640"/>
    <s v="Gudbrandsdalsost"/>
    <x v="1"/>
    <x v="104"/>
    <n v="28.8"/>
    <n v="20"/>
    <s v="Die Wandernde Kuh"/>
    <x v="31"/>
    <x v="1"/>
    <d v="2015-09-21T00:00:00"/>
    <n v="720"/>
    <n v="576"/>
    <x v="1"/>
    <x v="1"/>
    <x v="1"/>
    <x v="0"/>
    <x v="0"/>
  </r>
  <r>
    <n v="10641"/>
    <s v="Chang"/>
    <x v="6"/>
    <x v="72"/>
    <n v="17.48"/>
    <n v="50"/>
    <s v="HILARIÓN-Abastos"/>
    <x v="8"/>
    <x v="5"/>
    <d v="2015-09-22T00:00:00"/>
    <n v="950"/>
    <n v="874"/>
    <x v="1"/>
    <x v="1"/>
    <x v="3"/>
    <x v="1"/>
    <x v="1"/>
  </r>
  <r>
    <n v="10641"/>
    <s v="Boston Crab Meat"/>
    <x v="4"/>
    <x v="65"/>
    <n v="14.351999999999999"/>
    <n v="60"/>
    <s v="HILARIÓN-Abastos"/>
    <x v="8"/>
    <x v="5"/>
    <d v="2015-09-22T00:00:00"/>
    <n v="1104"/>
    <n v="861.11999999999989"/>
    <x v="1"/>
    <x v="1"/>
    <x v="1"/>
    <x v="1"/>
    <x v="1"/>
  </r>
  <r>
    <n v="10642"/>
    <s v="Sir Rodney's Scones"/>
    <x v="5"/>
    <x v="13"/>
    <n v="7"/>
    <n v="30"/>
    <s v="Simons bistro"/>
    <x v="42"/>
    <x v="17"/>
    <d v="2015-09-22T00:00:00"/>
    <n v="300"/>
    <n v="210"/>
    <x v="1"/>
    <x v="1"/>
    <x v="2"/>
    <x v="0"/>
    <x v="0"/>
  </r>
  <r>
    <n v="10642"/>
    <s v="Sirop d'érable"/>
    <x v="3"/>
    <x v="73"/>
    <n v="20.52"/>
    <n v="20"/>
    <s v="Simons bistro"/>
    <x v="42"/>
    <x v="17"/>
    <d v="2015-09-22T00:00:00"/>
    <n v="570"/>
    <n v="410.4"/>
    <x v="1"/>
    <x v="1"/>
    <x v="2"/>
    <x v="0"/>
    <x v="0"/>
  </r>
  <r>
    <n v="10643"/>
    <s v="Rössle Sauerkraut"/>
    <x v="2"/>
    <x v="66"/>
    <n v="35.568000000000005"/>
    <n v="15"/>
    <s v="Alfreds Futterkiste"/>
    <x v="67"/>
    <x v="1"/>
    <d v="2015-09-25T00:00:00"/>
    <n v="684"/>
    <n v="533.5200000000001"/>
    <x v="1"/>
    <x v="1"/>
    <x v="0"/>
    <x v="0"/>
    <x v="0"/>
  </r>
  <r>
    <n v="10643"/>
    <s v="Chartreuse verte"/>
    <x v="6"/>
    <x v="79"/>
    <n v="16.2"/>
    <n v="21"/>
    <s v="Alfreds Futterkiste"/>
    <x v="67"/>
    <x v="1"/>
    <d v="2015-09-25T00:00:00"/>
    <n v="378"/>
    <n v="340.2"/>
    <x v="1"/>
    <x v="1"/>
    <x v="3"/>
    <x v="0"/>
    <x v="0"/>
  </r>
  <r>
    <n v="10643"/>
    <s v="Spegesild"/>
    <x v="4"/>
    <x v="27"/>
    <n v="9"/>
    <n v="2"/>
    <s v="Alfreds Futterkiste"/>
    <x v="67"/>
    <x v="1"/>
    <d v="2015-09-25T00:00:00"/>
    <n v="24"/>
    <n v="18"/>
    <x v="1"/>
    <x v="1"/>
    <x v="1"/>
    <x v="0"/>
    <x v="0"/>
  </r>
  <r>
    <n v="10644"/>
    <s v="Carnarvon Tigers"/>
    <x v="4"/>
    <x v="92"/>
    <n v="43.75"/>
    <n v="4"/>
    <s v="Wellington Importadora"/>
    <x v="7"/>
    <x v="2"/>
    <d v="2015-09-25T00:00:00"/>
    <n v="250"/>
    <n v="175"/>
    <x v="1"/>
    <x v="1"/>
    <x v="1"/>
    <x v="1"/>
    <x v="1"/>
  </r>
  <r>
    <n v="10644"/>
    <s v="Spegesild"/>
    <x v="4"/>
    <x v="27"/>
    <n v="9.84"/>
    <n v="21"/>
    <s v="Wellington Importadora"/>
    <x v="7"/>
    <x v="2"/>
    <d v="2015-09-25T00:00:00"/>
    <n v="252"/>
    <n v="206.64"/>
    <x v="1"/>
    <x v="1"/>
    <x v="1"/>
    <x v="1"/>
    <x v="1"/>
  </r>
  <r>
    <n v="10644"/>
    <s v="Ipoh Coffee"/>
    <x v="6"/>
    <x v="76"/>
    <n v="41.86"/>
    <n v="20"/>
    <s v="Wellington Importadora"/>
    <x v="7"/>
    <x v="2"/>
    <d v="2015-09-25T00:00:00"/>
    <n v="920"/>
    <n v="837.2"/>
    <x v="1"/>
    <x v="1"/>
    <x v="3"/>
    <x v="1"/>
    <x v="1"/>
  </r>
  <r>
    <n v="10645"/>
    <s v="Carnarvon Tigers"/>
    <x v="4"/>
    <x v="92"/>
    <n v="50"/>
    <n v="20"/>
    <s v="Hanari Carnes"/>
    <x v="2"/>
    <x v="2"/>
    <d v="2015-09-26T00:00:00"/>
    <n v="1250"/>
    <n v="1000"/>
    <x v="1"/>
    <x v="1"/>
    <x v="1"/>
    <x v="1"/>
    <x v="1"/>
  </r>
  <r>
    <n v="10645"/>
    <s v="Inlagd Sill"/>
    <x v="4"/>
    <x v="72"/>
    <n v="15.580000000000002"/>
    <n v="15"/>
    <s v="Hanari Carnes"/>
    <x v="2"/>
    <x v="2"/>
    <d v="2015-09-26T00:00:00"/>
    <n v="285"/>
    <n v="233.70000000000002"/>
    <x v="1"/>
    <x v="1"/>
    <x v="1"/>
    <x v="1"/>
    <x v="1"/>
  </r>
  <r>
    <n v="10646"/>
    <s v="Original Frankfurter grüne Soße"/>
    <x v="3"/>
    <x v="60"/>
    <n v="9.49"/>
    <n v="35"/>
    <s v="Hungry Owl All-Night Grocers"/>
    <x v="30"/>
    <x v="14"/>
    <d v="2015-09-27T00:00:00"/>
    <n v="455"/>
    <n v="332.15000000000003"/>
    <x v="1"/>
    <x v="1"/>
    <x v="2"/>
    <x v="0"/>
    <x v="0"/>
  </r>
  <r>
    <n v="10646"/>
    <s v="Chai"/>
    <x v="6"/>
    <x v="79"/>
    <n v="16.2"/>
    <n v="15"/>
    <s v="Hungry Owl All-Night Grocers"/>
    <x v="30"/>
    <x v="14"/>
    <d v="2015-09-27T00:00:00"/>
    <n v="270"/>
    <n v="243"/>
    <x v="1"/>
    <x v="1"/>
    <x v="3"/>
    <x v="0"/>
    <x v="0"/>
  </r>
  <r>
    <n v="10646"/>
    <s v="Ikura"/>
    <x v="4"/>
    <x v="98"/>
    <n v="24.18"/>
    <n v="18"/>
    <s v="Hungry Owl All-Night Grocers"/>
    <x v="30"/>
    <x v="14"/>
    <d v="2015-09-27T00:00:00"/>
    <n v="558"/>
    <n v="435.24"/>
    <x v="1"/>
    <x v="1"/>
    <x v="1"/>
    <x v="0"/>
    <x v="0"/>
  </r>
  <r>
    <n v="10646"/>
    <s v="Fløtemysost"/>
    <x v="1"/>
    <x v="109"/>
    <n v="16.125"/>
    <n v="30"/>
    <s v="Hungry Owl All-Night Grocers"/>
    <x v="30"/>
    <x v="14"/>
    <d v="2015-09-27T00:00:00"/>
    <n v="645"/>
    <n v="483.75"/>
    <x v="1"/>
    <x v="1"/>
    <x v="1"/>
    <x v="0"/>
    <x v="0"/>
  </r>
  <r>
    <n v="10647"/>
    <s v="Teatime Chocolate Biscuits"/>
    <x v="5"/>
    <x v="111"/>
    <n v="6.2559999999999993"/>
    <n v="30"/>
    <s v="Que Delícia"/>
    <x v="2"/>
    <x v="2"/>
    <d v="2015-09-27T00:00:00"/>
    <n v="276"/>
    <n v="187.67999999999998"/>
    <x v="1"/>
    <x v="1"/>
    <x v="2"/>
    <x v="1"/>
    <x v="1"/>
  </r>
  <r>
    <n v="10647"/>
    <s v="Chartreuse verte"/>
    <x v="6"/>
    <x v="79"/>
    <n v="16.02"/>
    <n v="20"/>
    <s v="Que Delícia"/>
    <x v="2"/>
    <x v="2"/>
    <d v="2015-09-27T00:00:00"/>
    <n v="360"/>
    <n v="320.39999999999998"/>
    <x v="1"/>
    <x v="1"/>
    <x v="3"/>
    <x v="1"/>
    <x v="1"/>
  </r>
  <r>
    <n v="10648"/>
    <s v="Gustaf's Knäckebröd"/>
    <x v="0"/>
    <x v="103"/>
    <n v="17.010000000000002"/>
    <n v="15"/>
    <s v="Ricardo Adocicados"/>
    <x v="2"/>
    <x v="2"/>
    <d v="2015-09-28T00:00:00"/>
    <n v="315"/>
    <n v="255.15000000000003"/>
    <x v="1"/>
    <x v="1"/>
    <x v="0"/>
    <x v="1"/>
    <x v="1"/>
  </r>
  <r>
    <n v="10648"/>
    <s v="Guaraná Fantástica"/>
    <x v="6"/>
    <x v="64"/>
    <n v="4.05"/>
    <n v="15"/>
    <s v="Ricardo Adocicados"/>
    <x v="2"/>
    <x v="2"/>
    <d v="2015-09-28T00:00:00"/>
    <n v="67.5"/>
    <n v="60.75"/>
    <x v="1"/>
    <x v="1"/>
    <x v="3"/>
    <x v="1"/>
    <x v="1"/>
  </r>
  <r>
    <n v="10649"/>
    <s v="Rössle Sauerkraut"/>
    <x v="2"/>
    <x v="66"/>
    <n v="36.936000000000007"/>
    <n v="20"/>
    <s v="Maison Dewey"/>
    <x v="62"/>
    <x v="3"/>
    <d v="2015-09-28T00:00:00"/>
    <n v="912"/>
    <n v="738.72000000000014"/>
    <x v="1"/>
    <x v="1"/>
    <x v="0"/>
    <x v="0"/>
    <x v="0"/>
  </r>
  <r>
    <n v="10649"/>
    <s v="Mozzarella di Giovanni"/>
    <x v="1"/>
    <x v="1"/>
    <n v="26.795999999999999"/>
    <n v="15"/>
    <s v="Maison Dewey"/>
    <x v="62"/>
    <x v="3"/>
    <d v="2015-09-28T00:00:00"/>
    <n v="522"/>
    <n v="401.94"/>
    <x v="1"/>
    <x v="1"/>
    <x v="1"/>
    <x v="0"/>
    <x v="0"/>
  </r>
  <r>
    <n v="10650"/>
    <s v="Tourtière"/>
    <x v="7"/>
    <x v="67"/>
    <n v="5.9600000000000009"/>
    <n v="30"/>
    <s v="Familia Arquibaldo"/>
    <x v="29"/>
    <x v="2"/>
    <d v="2015-09-29T00:00:00"/>
    <n v="223.5"/>
    <n v="178.8"/>
    <x v="1"/>
    <x v="1"/>
    <x v="3"/>
    <x v="1"/>
    <x v="1"/>
  </r>
  <r>
    <n v="10650"/>
    <s v="Nord-Ost Matjeshering"/>
    <x v="4"/>
    <x v="100"/>
    <n v="19.4175"/>
    <n v="30"/>
    <s v="Familia Arquibaldo"/>
    <x v="29"/>
    <x v="2"/>
    <d v="2015-09-29T00:00:00"/>
    <n v="776.7"/>
    <n v="582.52499999999998"/>
    <x v="1"/>
    <x v="1"/>
    <x v="1"/>
    <x v="1"/>
    <x v="1"/>
  </r>
  <r>
    <n v="10650"/>
    <s v="Perth Pasties"/>
    <x v="7"/>
    <x v="69"/>
    <n v="25.584"/>
    <n v="25"/>
    <s v="Familia Arquibaldo"/>
    <x v="29"/>
    <x v="2"/>
    <d v="2015-09-29T00:00:00"/>
    <n v="819.99999999999989"/>
    <n v="639.6"/>
    <x v="1"/>
    <x v="1"/>
    <x v="3"/>
    <x v="1"/>
    <x v="1"/>
  </r>
  <r>
    <n v="10651"/>
    <s v="Gustaf's Knäckebröd"/>
    <x v="0"/>
    <x v="103"/>
    <n v="17.220000000000002"/>
    <n v="20"/>
    <s v="Die Wandernde Kuh"/>
    <x v="31"/>
    <x v="1"/>
    <d v="2015-10-02T00:00:00"/>
    <n v="420"/>
    <n v="344.40000000000003"/>
    <x v="1"/>
    <x v="2"/>
    <x v="0"/>
    <x v="0"/>
    <x v="0"/>
  </r>
  <r>
    <n v="10651"/>
    <s v="Teatime Chocolate Biscuits"/>
    <x v="5"/>
    <x v="111"/>
    <n v="6.0719999999999992"/>
    <n v="12"/>
    <s v="Die Wandernde Kuh"/>
    <x v="31"/>
    <x v="1"/>
    <d v="2015-10-02T00:00:00"/>
    <n v="110.39999999999999"/>
    <n v="72.86399999999999"/>
    <x v="1"/>
    <x v="2"/>
    <x v="2"/>
    <x v="0"/>
    <x v="0"/>
  </r>
  <r>
    <n v="10652"/>
    <s v="Nord-Ost Matjeshering"/>
    <x v="4"/>
    <x v="100"/>
    <n v="20.453100000000003"/>
    <n v="2"/>
    <s v="Gourmet Lanchonetes"/>
    <x v="57"/>
    <x v="2"/>
    <d v="2015-10-02T00:00:00"/>
    <n v="51.78"/>
    <n v="40.906200000000005"/>
    <x v="1"/>
    <x v="2"/>
    <x v="1"/>
    <x v="1"/>
    <x v="1"/>
  </r>
  <r>
    <n v="10652"/>
    <s v="Singaporean Hokkien Fried Mee"/>
    <x v="0"/>
    <x v="2"/>
    <n v="10.64"/>
    <n v="20"/>
    <s v="Gourmet Lanchonetes"/>
    <x v="57"/>
    <x v="2"/>
    <d v="2015-10-02T00:00:00"/>
    <n v="280"/>
    <n v="212.8"/>
    <x v="1"/>
    <x v="2"/>
    <x v="0"/>
    <x v="1"/>
    <x v="1"/>
  </r>
  <r>
    <n v="10653"/>
    <s v="Pavlova"/>
    <x v="5"/>
    <x v="89"/>
    <n v="11.342499999999999"/>
    <n v="30"/>
    <s v="Frankenversand"/>
    <x v="16"/>
    <x v="1"/>
    <d v="2015-10-03T00:00:00"/>
    <n v="523.5"/>
    <n v="340.27499999999998"/>
    <x v="1"/>
    <x v="2"/>
    <x v="2"/>
    <x v="0"/>
    <x v="0"/>
  </r>
  <r>
    <n v="10653"/>
    <s v="Camembert Pierrot"/>
    <x v="1"/>
    <x v="85"/>
    <n v="27.540000000000003"/>
    <n v="20"/>
    <s v="Frankenversand"/>
    <x v="16"/>
    <x v="1"/>
    <d v="2015-10-03T00:00:00"/>
    <n v="680"/>
    <n v="550.80000000000007"/>
    <x v="1"/>
    <x v="2"/>
    <x v="1"/>
    <x v="0"/>
    <x v="0"/>
  </r>
  <r>
    <n v="10654"/>
    <s v="Chartreuse verte"/>
    <x v="6"/>
    <x v="79"/>
    <n v="16.560000000000002"/>
    <n v="20"/>
    <s v="Berglunds snabbköp"/>
    <x v="23"/>
    <x v="9"/>
    <d v="2015-10-03T00:00:00"/>
    <n v="360"/>
    <n v="331.20000000000005"/>
    <x v="1"/>
    <x v="2"/>
    <x v="3"/>
    <x v="0"/>
    <x v="0"/>
  </r>
  <r>
    <n v="10654"/>
    <s v="Tourtière"/>
    <x v="7"/>
    <x v="67"/>
    <n v="6.0345000000000004"/>
    <n v="6"/>
    <s v="Berglunds snabbköp"/>
    <x v="23"/>
    <x v="9"/>
    <d v="2015-10-03T00:00:00"/>
    <n v="44.7"/>
    <n v="36.207000000000001"/>
    <x v="1"/>
    <x v="2"/>
    <x v="3"/>
    <x v="0"/>
    <x v="0"/>
  </r>
  <r>
    <n v="10654"/>
    <s v="Chef Anton's Cajun Seasoning"/>
    <x v="3"/>
    <x v="82"/>
    <n v="17.82"/>
    <n v="12"/>
    <s v="Berglunds snabbköp"/>
    <x v="23"/>
    <x v="9"/>
    <d v="2015-10-03T00:00:00"/>
    <n v="264"/>
    <n v="213.84"/>
    <x v="1"/>
    <x v="2"/>
    <x v="2"/>
    <x v="0"/>
    <x v="0"/>
  </r>
  <r>
    <n v="10655"/>
    <s v="Jack's New England Clam Chowder"/>
    <x v="4"/>
    <x v="93"/>
    <n v="6.9480000000000004"/>
    <n v="20"/>
    <s v="Reggiani Caseifici"/>
    <x v="27"/>
    <x v="11"/>
    <d v="2015-10-04T00:00:00"/>
    <n v="193"/>
    <n v="138.96"/>
    <x v="1"/>
    <x v="2"/>
    <x v="1"/>
    <x v="3"/>
    <x v="0"/>
  </r>
  <r>
    <n v="10656"/>
    <s v="Tofu"/>
    <x v="2"/>
    <x v="70"/>
    <n v="19.065000000000001"/>
    <n v="3"/>
    <s v="Great Lakes Food Market"/>
    <x v="61"/>
    <x v="8"/>
    <d v="2015-10-05T00:00:00"/>
    <n v="69.75"/>
    <n v="57.195000000000007"/>
    <x v="1"/>
    <x v="2"/>
    <x v="0"/>
    <x v="2"/>
    <x v="1"/>
  </r>
  <r>
    <n v="10656"/>
    <s v="Gula Malacca"/>
    <x v="3"/>
    <x v="97"/>
    <n v="13.614999999999998"/>
    <n v="28"/>
    <s v="Great Lakes Food Market"/>
    <x v="61"/>
    <x v="8"/>
    <d v="2015-10-05T00:00:00"/>
    <n v="544.6"/>
    <n v="381.21999999999997"/>
    <x v="1"/>
    <x v="2"/>
    <x v="2"/>
    <x v="2"/>
    <x v="1"/>
  </r>
  <r>
    <n v="10656"/>
    <s v="Zaanse koeken"/>
    <x v="5"/>
    <x v="68"/>
    <n v="6.4599999999999991"/>
    <n v="6"/>
    <s v="Great Lakes Food Market"/>
    <x v="61"/>
    <x v="8"/>
    <d v="2015-10-05T00:00:00"/>
    <n v="57"/>
    <n v="38.759999999999991"/>
    <x v="1"/>
    <x v="2"/>
    <x v="2"/>
    <x v="2"/>
    <x v="1"/>
  </r>
  <r>
    <n v="10657"/>
    <s v="Camembert Pierrot"/>
    <x v="1"/>
    <x v="85"/>
    <n v="28.22"/>
    <n v="30"/>
    <s v="Save-a-lot Markets"/>
    <x v="38"/>
    <x v="8"/>
    <d v="2015-10-05T00:00:00"/>
    <n v="1020"/>
    <n v="846.59999999999991"/>
    <x v="1"/>
    <x v="2"/>
    <x v="1"/>
    <x v="2"/>
    <x v="1"/>
  </r>
  <r>
    <n v="10657"/>
    <s v="Genen Shouyu"/>
    <x v="3"/>
    <x v="40"/>
    <n v="11.315"/>
    <n v="50"/>
    <s v="Save-a-lot Markets"/>
    <x v="38"/>
    <x v="8"/>
    <d v="2015-10-05T00:00:00"/>
    <n v="775"/>
    <n v="565.75"/>
    <x v="1"/>
    <x v="2"/>
    <x v="2"/>
    <x v="2"/>
    <x v="1"/>
  </r>
  <r>
    <n v="10657"/>
    <s v="Jack's New England Clam Chowder"/>
    <x v="4"/>
    <x v="93"/>
    <n v="7.4305000000000003"/>
    <n v="24"/>
    <s v="Save-a-lot Markets"/>
    <x v="38"/>
    <x v="8"/>
    <d v="2015-10-05T00:00:00"/>
    <n v="231.60000000000002"/>
    <n v="178.33199999999999"/>
    <x v="1"/>
    <x v="2"/>
    <x v="1"/>
    <x v="2"/>
    <x v="1"/>
  </r>
  <r>
    <n v="10657"/>
    <s v="Spegesild"/>
    <x v="4"/>
    <x v="27"/>
    <n v="9.24"/>
    <n v="45"/>
    <s v="Save-a-lot Markets"/>
    <x v="38"/>
    <x v="8"/>
    <d v="2015-10-05T00:00:00"/>
    <n v="540"/>
    <n v="415.8"/>
    <x v="1"/>
    <x v="2"/>
    <x v="1"/>
    <x v="2"/>
    <x v="1"/>
  </r>
  <r>
    <n v="10657"/>
    <s v="Zaanse koeken"/>
    <x v="5"/>
    <x v="68"/>
    <n v="6.27"/>
    <n v="10"/>
    <s v="Save-a-lot Markets"/>
    <x v="38"/>
    <x v="8"/>
    <d v="2015-10-05T00:00:00"/>
    <n v="95"/>
    <n v="62.699999999999996"/>
    <x v="1"/>
    <x v="2"/>
    <x v="2"/>
    <x v="2"/>
    <x v="1"/>
  </r>
  <r>
    <n v="10657"/>
    <s v="Gnocchi di nonna Alice"/>
    <x v="0"/>
    <x v="86"/>
    <n v="30.400000000000002"/>
    <n v="45"/>
    <s v="Save-a-lot Markets"/>
    <x v="38"/>
    <x v="8"/>
    <d v="2015-10-05T00:00:00"/>
    <n v="1710"/>
    <n v="1368"/>
    <x v="1"/>
    <x v="2"/>
    <x v="0"/>
    <x v="2"/>
    <x v="1"/>
  </r>
  <r>
    <n v="10658"/>
    <s v="Sir Rodney's Scones"/>
    <x v="5"/>
    <x v="13"/>
    <n v="6.6"/>
    <n v="60"/>
    <s v="QUICK-Stop"/>
    <x v="20"/>
    <x v="1"/>
    <d v="2015-10-06T00:00:00"/>
    <n v="600"/>
    <n v="396"/>
    <x v="1"/>
    <x v="2"/>
    <x v="2"/>
    <x v="0"/>
    <x v="0"/>
  </r>
  <r>
    <n v="10658"/>
    <s v="Boston Crab Meat"/>
    <x v="4"/>
    <x v="65"/>
    <n v="13.983999999999998"/>
    <n v="70"/>
    <s v="QUICK-Stop"/>
    <x v="20"/>
    <x v="1"/>
    <d v="2015-10-06T00:00:00"/>
    <n v="1288"/>
    <n v="978.87999999999988"/>
    <x v="1"/>
    <x v="2"/>
    <x v="1"/>
    <x v="0"/>
    <x v="0"/>
  </r>
  <r>
    <n v="10658"/>
    <s v="Camembert Pierrot"/>
    <x v="1"/>
    <x v="85"/>
    <n v="25.5"/>
    <n v="55"/>
    <s v="QUICK-Stop"/>
    <x v="20"/>
    <x v="1"/>
    <d v="2015-10-06T00:00:00"/>
    <n v="1870"/>
    <n v="1402.5"/>
    <x v="1"/>
    <x v="2"/>
    <x v="1"/>
    <x v="0"/>
    <x v="0"/>
  </r>
  <r>
    <n v="10658"/>
    <s v="Original Frankfurter grüne Soße"/>
    <x v="3"/>
    <x v="60"/>
    <n v="11.049999999999999"/>
    <n v="70"/>
    <s v="QUICK-Stop"/>
    <x v="20"/>
    <x v="1"/>
    <d v="2015-10-06T00:00:00"/>
    <n v="910"/>
    <n v="773.49999999999989"/>
    <x v="1"/>
    <x v="2"/>
    <x v="2"/>
    <x v="0"/>
    <x v="0"/>
  </r>
  <r>
    <n v="10659"/>
    <s v="Boston Crab Meat"/>
    <x v="4"/>
    <x v="65"/>
    <n v="15.087999999999999"/>
    <n v="24"/>
    <s v="Queen Cozinha"/>
    <x v="29"/>
    <x v="2"/>
    <d v="2015-10-06T00:00:00"/>
    <n v="441.59999999999997"/>
    <n v="362.11199999999997"/>
    <x v="1"/>
    <x v="2"/>
    <x v="1"/>
    <x v="1"/>
    <x v="1"/>
  </r>
  <r>
    <n v="10659"/>
    <s v="Outback Lager"/>
    <x v="6"/>
    <x v="75"/>
    <n v="13.65"/>
    <n v="40"/>
    <s v="Queen Cozinha"/>
    <x v="29"/>
    <x v="2"/>
    <d v="2015-10-06T00:00:00"/>
    <n v="600"/>
    <n v="546"/>
    <x v="1"/>
    <x v="2"/>
    <x v="3"/>
    <x v="1"/>
    <x v="1"/>
  </r>
  <r>
    <n v="10659"/>
    <s v="Gorgonzola Telino"/>
    <x v="1"/>
    <x v="99"/>
    <n v="9.625"/>
    <n v="20"/>
    <s v="Queen Cozinha"/>
    <x v="29"/>
    <x v="2"/>
    <d v="2015-10-06T00:00:00"/>
    <n v="250"/>
    <n v="192.5"/>
    <x v="1"/>
    <x v="2"/>
    <x v="1"/>
    <x v="1"/>
    <x v="1"/>
  </r>
  <r>
    <n v="10660"/>
    <s v="Sir Rodney's Marmalade"/>
    <x v="5"/>
    <x v="87"/>
    <n v="54.269999999999996"/>
    <n v="21"/>
    <s v="Hungry Coyote Import Store"/>
    <x v="50"/>
    <x v="8"/>
    <d v="2015-10-09T00:00:00"/>
    <n v="1701"/>
    <n v="1139.6699999999998"/>
    <x v="1"/>
    <x v="2"/>
    <x v="2"/>
    <x v="2"/>
    <x v="1"/>
  </r>
  <r>
    <n v="10661"/>
    <s v="Chartreuse verte"/>
    <x v="6"/>
    <x v="79"/>
    <n v="15.84"/>
    <n v="3"/>
    <s v="Hungry Owl All-Night Grocers"/>
    <x v="30"/>
    <x v="14"/>
    <d v="2015-10-10T00:00:00"/>
    <n v="54"/>
    <n v="47.519999999999996"/>
    <x v="1"/>
    <x v="2"/>
    <x v="3"/>
    <x v="0"/>
    <x v="0"/>
  </r>
  <r>
    <n v="10661"/>
    <s v="Escargots de Bourgogne"/>
    <x v="4"/>
    <x v="107"/>
    <n v="10.600000000000001"/>
    <n v="49"/>
    <s v="Hungry Owl All-Night Grocers"/>
    <x v="30"/>
    <x v="14"/>
    <d v="2015-10-10T00:00:00"/>
    <n v="649.25"/>
    <n v="519.40000000000009"/>
    <x v="1"/>
    <x v="2"/>
    <x v="1"/>
    <x v="0"/>
    <x v="0"/>
  </r>
  <r>
    <n v="10662"/>
    <s v="Scottish Longbreads"/>
    <x v="5"/>
    <x v="99"/>
    <n v="8.2499999999999982"/>
    <n v="10"/>
    <s v="Lonesome Pine Restaurant"/>
    <x v="34"/>
    <x v="8"/>
    <d v="2015-10-10T00:00:00"/>
    <n v="125"/>
    <n v="82.499999999999986"/>
    <x v="1"/>
    <x v="2"/>
    <x v="2"/>
    <x v="2"/>
    <x v="1"/>
  </r>
  <r>
    <n v="10663"/>
    <s v="Manjimup Dried Apples"/>
    <x v="2"/>
    <x v="106"/>
    <n v="43.46"/>
    <n v="20"/>
    <s v="Bon app'"/>
    <x v="40"/>
    <x v="0"/>
    <d v="2015-10-11T00:00:00"/>
    <n v="1060"/>
    <n v="869.2"/>
    <x v="1"/>
    <x v="2"/>
    <x v="0"/>
    <x v="0"/>
    <x v="0"/>
  </r>
  <r>
    <n v="10663"/>
    <s v="Boston Crab Meat"/>
    <x v="4"/>
    <x v="65"/>
    <n v="12.879999999999999"/>
    <n v="30"/>
    <s v="Bon app'"/>
    <x v="40"/>
    <x v="0"/>
    <d v="2015-10-11T00:00:00"/>
    <n v="552"/>
    <n v="386.4"/>
    <x v="1"/>
    <x v="2"/>
    <x v="1"/>
    <x v="0"/>
    <x v="0"/>
  </r>
  <r>
    <n v="10663"/>
    <s v="Singaporean Hokkien Fried Mee"/>
    <x v="0"/>
    <x v="2"/>
    <n v="11.06"/>
    <n v="30"/>
    <s v="Bon app'"/>
    <x v="40"/>
    <x v="0"/>
    <d v="2015-10-11T00:00:00"/>
    <n v="420"/>
    <n v="331.8"/>
    <x v="1"/>
    <x v="2"/>
    <x v="0"/>
    <x v="0"/>
    <x v="0"/>
  </r>
  <r>
    <n v="10664"/>
    <s v="Louisiana Fiery Hot Pepper Sauce"/>
    <x v="3"/>
    <x v="71"/>
    <n v="15.577"/>
    <n v="15"/>
    <s v="Furia Bacalhau e Frutos do Mar"/>
    <x v="39"/>
    <x v="15"/>
    <d v="2015-10-11T00:00:00"/>
    <n v="315.75"/>
    <n v="233.655"/>
    <x v="1"/>
    <x v="2"/>
    <x v="2"/>
    <x v="3"/>
    <x v="0"/>
  </r>
  <r>
    <n v="10664"/>
    <s v="Ikura"/>
    <x v="4"/>
    <x v="98"/>
    <n v="23.56"/>
    <n v="24"/>
    <s v="Furia Bacalhau e Frutos do Mar"/>
    <x v="39"/>
    <x v="15"/>
    <d v="2015-10-11T00:00:00"/>
    <n v="744"/>
    <n v="565.43999999999994"/>
    <x v="1"/>
    <x v="2"/>
    <x v="1"/>
    <x v="3"/>
    <x v="0"/>
  </r>
  <r>
    <n v="10664"/>
    <s v="Gnocchi di nonna Alice"/>
    <x v="0"/>
    <x v="86"/>
    <n v="31.919999999999998"/>
    <n v="12"/>
    <s v="Furia Bacalhau e Frutos do Mar"/>
    <x v="39"/>
    <x v="15"/>
    <d v="2015-10-11T00:00:00"/>
    <n v="456"/>
    <n v="383.03999999999996"/>
    <x v="1"/>
    <x v="2"/>
    <x v="0"/>
    <x v="3"/>
    <x v="0"/>
  </r>
  <r>
    <n v="10665"/>
    <s v="Manjimup Dried Apples"/>
    <x v="2"/>
    <x v="106"/>
    <n v="42.400000000000006"/>
    <n v="20"/>
    <s v="Lonesome Pine Restaurant"/>
    <x v="34"/>
    <x v="8"/>
    <d v="2015-10-12T00:00:00"/>
    <n v="1060"/>
    <n v="848.00000000000011"/>
    <x v="1"/>
    <x v="2"/>
    <x v="0"/>
    <x v="2"/>
    <x v="1"/>
  </r>
  <r>
    <n v="10665"/>
    <s v="Raclette Courdavault"/>
    <x v="1"/>
    <x v="95"/>
    <n v="45.65"/>
    <n v="1"/>
    <s v="Lonesome Pine Restaurant"/>
    <x v="34"/>
    <x v="8"/>
    <d v="2015-10-12T00:00:00"/>
    <n v="55"/>
    <n v="45.65"/>
    <x v="1"/>
    <x v="2"/>
    <x v="1"/>
    <x v="2"/>
    <x v="1"/>
  </r>
  <r>
    <n v="10665"/>
    <s v="Lakkalikööri"/>
    <x v="6"/>
    <x v="79"/>
    <n v="16.560000000000002"/>
    <n v="10"/>
    <s v="Lonesome Pine Restaurant"/>
    <x v="34"/>
    <x v="8"/>
    <d v="2015-10-12T00:00:00"/>
    <n v="180"/>
    <n v="165.60000000000002"/>
    <x v="1"/>
    <x v="2"/>
    <x v="3"/>
    <x v="2"/>
    <x v="1"/>
  </r>
  <r>
    <n v="10666"/>
    <s v="Thüringer Rostbratwurst"/>
    <x v="7"/>
    <x v="80"/>
    <n v="92.842500000000001"/>
    <n v="36"/>
    <s v="Richter Supermarkt"/>
    <x v="6"/>
    <x v="4"/>
    <d v="2015-10-13T00:00:00"/>
    <n v="4456.4400000000005"/>
    <n v="3342.33"/>
    <x v="1"/>
    <x v="2"/>
    <x v="3"/>
    <x v="0"/>
    <x v="0"/>
  </r>
  <r>
    <n v="10666"/>
    <s v="Louisiana Fiery Hot Pepper Sauce"/>
    <x v="3"/>
    <x v="71"/>
    <n v="14.945499999999999"/>
    <n v="10"/>
    <s v="Richter Supermarkt"/>
    <x v="6"/>
    <x v="4"/>
    <d v="2015-10-13T00:00:00"/>
    <n v="210.5"/>
    <n v="149.45499999999998"/>
    <x v="1"/>
    <x v="2"/>
    <x v="2"/>
    <x v="0"/>
    <x v="0"/>
  </r>
  <r>
    <n v="10667"/>
    <s v="Gudbrandsdalsost"/>
    <x v="1"/>
    <x v="104"/>
    <n v="28.44"/>
    <n v="45"/>
    <s v="Ernst Handel"/>
    <x v="9"/>
    <x v="6"/>
    <d v="2015-10-13T00:00:00"/>
    <n v="1620"/>
    <n v="1279.8"/>
    <x v="1"/>
    <x v="2"/>
    <x v="1"/>
    <x v="0"/>
    <x v="0"/>
  </r>
  <r>
    <n v="10667"/>
    <s v="Fløtemysost"/>
    <x v="1"/>
    <x v="109"/>
    <n v="16.555"/>
    <n v="14"/>
    <s v="Ernst Handel"/>
    <x v="9"/>
    <x v="6"/>
    <d v="2015-10-13T00:00:00"/>
    <n v="301"/>
    <n v="231.76999999999998"/>
    <x v="1"/>
    <x v="2"/>
    <x v="1"/>
    <x v="0"/>
    <x v="0"/>
  </r>
  <r>
    <n v="10668"/>
    <s v="Gorgonzola Telino"/>
    <x v="1"/>
    <x v="99"/>
    <n v="10.125"/>
    <n v="8"/>
    <s v="Die Wandernde Kuh"/>
    <x v="31"/>
    <x v="1"/>
    <d v="2015-10-16T00:00:00"/>
    <n v="100"/>
    <n v="81"/>
    <x v="1"/>
    <x v="2"/>
    <x v="1"/>
    <x v="0"/>
    <x v="0"/>
  </r>
  <r>
    <n v="10668"/>
    <s v="Pâté chinois"/>
    <x v="7"/>
    <x v="28"/>
    <n v="18"/>
    <n v="4"/>
    <s v="Die Wandernde Kuh"/>
    <x v="31"/>
    <x v="1"/>
    <d v="2015-10-16T00:00:00"/>
    <n v="96"/>
    <n v="72"/>
    <x v="1"/>
    <x v="2"/>
    <x v="3"/>
    <x v="0"/>
    <x v="0"/>
  </r>
  <r>
    <n v="10668"/>
    <s v="Wimmers gute Semmelknödel"/>
    <x v="0"/>
    <x v="112"/>
    <n v="27.93"/>
    <n v="15"/>
    <s v="Die Wandernde Kuh"/>
    <x v="31"/>
    <x v="1"/>
    <d v="2015-10-16T00:00:00"/>
    <n v="498.75"/>
    <n v="418.95"/>
    <x v="1"/>
    <x v="2"/>
    <x v="0"/>
    <x v="0"/>
    <x v="0"/>
  </r>
  <r>
    <n v="10669"/>
    <s v="Inlagd Sill"/>
    <x v="4"/>
    <x v="72"/>
    <n v="15.200000000000001"/>
    <n v="30"/>
    <s v="Simons bistro"/>
    <x v="42"/>
    <x v="17"/>
    <d v="2015-10-16T00:00:00"/>
    <n v="570"/>
    <n v="456.00000000000006"/>
    <x v="1"/>
    <x v="2"/>
    <x v="1"/>
    <x v="0"/>
    <x v="0"/>
  </r>
  <r>
    <n v="10670"/>
    <s v="Rhönbräu Klosterbier"/>
    <x v="6"/>
    <x v="81"/>
    <n v="6.8975"/>
    <n v="25"/>
    <s v="Frankenversand"/>
    <x v="16"/>
    <x v="1"/>
    <d v="2015-10-17T00:00:00"/>
    <n v="193.75"/>
    <n v="172.4375"/>
    <x v="1"/>
    <x v="2"/>
    <x v="3"/>
    <x v="0"/>
    <x v="0"/>
  </r>
  <r>
    <n v="10670"/>
    <s v="Röd Kaviar"/>
    <x v="4"/>
    <x v="75"/>
    <n v="11.850000000000001"/>
    <n v="50"/>
    <s v="Frankenversand"/>
    <x v="16"/>
    <x v="1"/>
    <d v="2015-10-17T00:00:00"/>
    <n v="750"/>
    <n v="592.50000000000011"/>
    <x v="1"/>
    <x v="2"/>
    <x v="1"/>
    <x v="0"/>
    <x v="0"/>
  </r>
  <r>
    <n v="10670"/>
    <s v="Spegesild"/>
    <x v="4"/>
    <x v="27"/>
    <n v="8.52"/>
    <n v="60"/>
    <s v="Frankenversand"/>
    <x v="16"/>
    <x v="1"/>
    <d v="2015-10-17T00:00:00"/>
    <n v="720"/>
    <n v="511.2"/>
    <x v="1"/>
    <x v="2"/>
    <x v="1"/>
    <x v="0"/>
    <x v="0"/>
  </r>
  <r>
    <n v="10670"/>
    <s v="Tunnbröd"/>
    <x v="0"/>
    <x v="110"/>
    <n v="7.47"/>
    <n v="32"/>
    <s v="Frankenversand"/>
    <x v="16"/>
    <x v="1"/>
    <d v="2015-10-17T00:00:00"/>
    <n v="288"/>
    <n v="239.04"/>
    <x v="1"/>
    <x v="2"/>
    <x v="0"/>
    <x v="0"/>
    <x v="0"/>
  </r>
  <r>
    <n v="10670"/>
    <s v="Laughing Lumberjack Lager"/>
    <x v="6"/>
    <x v="2"/>
    <n v="12.46"/>
    <n v="25"/>
    <s v="Frankenversand"/>
    <x v="16"/>
    <x v="1"/>
    <d v="2015-10-17T00:00:00"/>
    <n v="350"/>
    <n v="311.5"/>
    <x v="1"/>
    <x v="2"/>
    <x v="3"/>
    <x v="0"/>
    <x v="0"/>
  </r>
  <r>
    <n v="10671"/>
    <s v="Pavlova"/>
    <x v="5"/>
    <x v="89"/>
    <n v="12.040499999999998"/>
    <n v="10"/>
    <s v="France restauration"/>
    <x v="35"/>
    <x v="0"/>
    <d v="2015-10-18T00:00:00"/>
    <n v="174.5"/>
    <n v="120.40499999999997"/>
    <x v="1"/>
    <x v="2"/>
    <x v="2"/>
    <x v="0"/>
    <x v="0"/>
  </r>
  <r>
    <n v="10671"/>
    <s v="Tarte au sucre"/>
    <x v="5"/>
    <x v="74"/>
    <n v="32.045000000000002"/>
    <n v="10"/>
    <s v="France restauration"/>
    <x v="35"/>
    <x v="0"/>
    <d v="2015-10-18T00:00:00"/>
    <n v="493"/>
    <n v="320.45000000000005"/>
    <x v="1"/>
    <x v="2"/>
    <x v="2"/>
    <x v="0"/>
    <x v="0"/>
  </r>
  <r>
    <n v="10671"/>
    <s v="Louisiana Fiery Hot Pepper Sauce"/>
    <x v="3"/>
    <x v="71"/>
    <n v="16.84"/>
    <n v="12"/>
    <s v="France restauration"/>
    <x v="35"/>
    <x v="0"/>
    <d v="2015-10-18T00:00:00"/>
    <n v="252.60000000000002"/>
    <n v="202.07999999999998"/>
    <x v="1"/>
    <x v="2"/>
    <x v="2"/>
    <x v="0"/>
    <x v="0"/>
  </r>
  <r>
    <n v="10672"/>
    <s v="Côte de Blaye"/>
    <x v="6"/>
    <x v="96"/>
    <n v="239.785"/>
    <n v="15"/>
    <s v="Berglunds snabbköp"/>
    <x v="23"/>
    <x v="9"/>
    <d v="2015-10-18T00:00:00"/>
    <n v="3952.5"/>
    <n v="3596.7750000000001"/>
    <x v="1"/>
    <x v="2"/>
    <x v="3"/>
    <x v="0"/>
    <x v="0"/>
  </r>
  <r>
    <n v="10672"/>
    <s v="Fløtemysost"/>
    <x v="1"/>
    <x v="109"/>
    <n v="18.274999999999999"/>
    <n v="12"/>
    <s v="Berglunds snabbköp"/>
    <x v="23"/>
    <x v="9"/>
    <d v="2015-10-18T00:00:00"/>
    <n v="258"/>
    <n v="219.29999999999998"/>
    <x v="1"/>
    <x v="2"/>
    <x v="1"/>
    <x v="0"/>
    <x v="0"/>
  </r>
  <r>
    <n v="10673"/>
    <s v="Pavlova"/>
    <x v="5"/>
    <x v="89"/>
    <n v="12.040499999999998"/>
    <n v="3"/>
    <s v="Wilman Kala"/>
    <x v="65"/>
    <x v="10"/>
    <d v="2015-10-19T00:00:00"/>
    <n v="52.349999999999994"/>
    <n v="36.121499999999997"/>
    <x v="1"/>
    <x v="2"/>
    <x v="2"/>
    <x v="0"/>
    <x v="0"/>
  </r>
  <r>
    <n v="10673"/>
    <s v="Singaporean Hokkien Fried Mee"/>
    <x v="0"/>
    <x v="2"/>
    <n v="11.200000000000001"/>
    <n v="6"/>
    <s v="Wilman Kala"/>
    <x v="65"/>
    <x v="10"/>
    <d v="2015-10-19T00:00:00"/>
    <n v="84"/>
    <n v="67.2"/>
    <x v="1"/>
    <x v="2"/>
    <x v="0"/>
    <x v="0"/>
    <x v="0"/>
  </r>
  <r>
    <n v="10673"/>
    <s v="Ipoh Coffee"/>
    <x v="6"/>
    <x v="76"/>
    <n v="40.479999999999997"/>
    <n v="6"/>
    <s v="Wilman Kala"/>
    <x v="65"/>
    <x v="10"/>
    <d v="2015-10-19T00:00:00"/>
    <n v="276"/>
    <n v="242.88"/>
    <x v="1"/>
    <x v="2"/>
    <x v="3"/>
    <x v="0"/>
    <x v="0"/>
  </r>
  <r>
    <n v="10674"/>
    <s v="Tunnbröd"/>
    <x v="0"/>
    <x v="110"/>
    <n v="7.2"/>
    <n v="5"/>
    <s v="Island Trading"/>
    <x v="36"/>
    <x v="13"/>
    <d v="2015-10-19T00:00:00"/>
    <n v="45"/>
    <n v="36"/>
    <x v="1"/>
    <x v="2"/>
    <x v="0"/>
    <x v="0"/>
    <x v="0"/>
  </r>
  <r>
    <n v="10675"/>
    <s v="Tofu"/>
    <x v="2"/>
    <x v="70"/>
    <n v="17.670000000000002"/>
    <n v="30"/>
    <s v="Frankenversand"/>
    <x v="16"/>
    <x v="1"/>
    <d v="2015-10-20T00:00:00"/>
    <n v="697.5"/>
    <n v="530.1"/>
    <x v="1"/>
    <x v="2"/>
    <x v="0"/>
    <x v="0"/>
    <x v="0"/>
  </r>
  <r>
    <n v="10675"/>
    <s v="Perth Pasties"/>
    <x v="7"/>
    <x v="69"/>
    <n v="24.927999999999997"/>
    <n v="10"/>
    <s v="Frankenversand"/>
    <x v="16"/>
    <x v="1"/>
    <d v="2015-10-20T00:00:00"/>
    <n v="328"/>
    <n v="249.27999999999997"/>
    <x v="1"/>
    <x v="2"/>
    <x v="3"/>
    <x v="0"/>
    <x v="0"/>
  </r>
  <r>
    <n v="10675"/>
    <s v="Escargots de Bourgogne"/>
    <x v="4"/>
    <x v="107"/>
    <n v="9.2749999999999986"/>
    <n v="30"/>
    <s v="Frankenversand"/>
    <x v="16"/>
    <x v="1"/>
    <d v="2015-10-20T00:00:00"/>
    <n v="397.5"/>
    <n v="278.24999999999994"/>
    <x v="1"/>
    <x v="2"/>
    <x v="1"/>
    <x v="0"/>
    <x v="0"/>
  </r>
  <r>
    <n v="10676"/>
    <s v="Gula Malacca"/>
    <x v="3"/>
    <x v="97"/>
    <n v="14.004"/>
    <n v="21"/>
    <s v="Tortuga Restaurante"/>
    <x v="10"/>
    <x v="7"/>
    <d v="2015-10-23T00:00:00"/>
    <n v="408.45"/>
    <n v="294.084"/>
    <x v="1"/>
    <x v="2"/>
    <x v="2"/>
    <x v="1"/>
    <x v="1"/>
  </r>
  <r>
    <n v="10676"/>
    <s v="Ikura"/>
    <x v="4"/>
    <x v="98"/>
    <n v="21.7"/>
    <n v="2"/>
    <s v="Tortuga Restaurante"/>
    <x v="10"/>
    <x v="7"/>
    <d v="2015-10-23T00:00:00"/>
    <n v="62"/>
    <n v="43.4"/>
    <x v="1"/>
    <x v="2"/>
    <x v="1"/>
    <x v="1"/>
    <x v="1"/>
  </r>
  <r>
    <n v="10676"/>
    <s v="Teatime Chocolate Biscuits"/>
    <x v="5"/>
    <x v="111"/>
    <n v="5.9799999999999995"/>
    <n v="7"/>
    <s v="Tortuga Restaurante"/>
    <x v="10"/>
    <x v="7"/>
    <d v="2015-10-23T00:00:00"/>
    <n v="64.399999999999991"/>
    <n v="41.86"/>
    <x v="1"/>
    <x v="2"/>
    <x v="2"/>
    <x v="1"/>
    <x v="1"/>
  </r>
  <r>
    <n v="10677"/>
    <s v="Geitost"/>
    <x v="1"/>
    <x v="91"/>
    <n v="2"/>
    <n v="8"/>
    <s v="Antonio Moreno Taquería"/>
    <x v="10"/>
    <x v="7"/>
    <d v="2015-10-23T00:00:00"/>
    <n v="20"/>
    <n v="16"/>
    <x v="1"/>
    <x v="2"/>
    <x v="1"/>
    <x v="1"/>
    <x v="1"/>
  </r>
  <r>
    <n v="10677"/>
    <s v="Gumbär Gummibärchen"/>
    <x v="5"/>
    <x v="108"/>
    <n v="20.299500000000002"/>
    <n v="30"/>
    <s v="Antonio Moreno Taquería"/>
    <x v="10"/>
    <x v="7"/>
    <d v="2015-10-23T00:00:00"/>
    <n v="936.9"/>
    <n v="608.98500000000001"/>
    <x v="1"/>
    <x v="2"/>
    <x v="2"/>
    <x v="1"/>
    <x v="1"/>
  </r>
  <r>
    <n v="10678"/>
    <s v="Queso Manchego La Pastora"/>
    <x v="1"/>
    <x v="86"/>
    <n v="28.88"/>
    <n v="100"/>
    <s v="Save-a-lot Markets"/>
    <x v="38"/>
    <x v="8"/>
    <d v="2015-10-24T00:00:00"/>
    <n v="3800"/>
    <n v="2888"/>
    <x v="1"/>
    <x v="2"/>
    <x v="1"/>
    <x v="2"/>
    <x v="1"/>
  </r>
  <r>
    <n v="10678"/>
    <s v="Geitost"/>
    <x v="1"/>
    <x v="91"/>
    <n v="1.925"/>
    <n v="30"/>
    <s v="Save-a-lot Markets"/>
    <x v="38"/>
    <x v="8"/>
    <d v="2015-10-24T00:00:00"/>
    <n v="75"/>
    <n v="57.75"/>
    <x v="1"/>
    <x v="2"/>
    <x v="1"/>
    <x v="2"/>
    <x v="1"/>
  </r>
  <r>
    <n v="10678"/>
    <s v="Jack's New England Clam Chowder"/>
    <x v="4"/>
    <x v="93"/>
    <n v="7.6235000000000008"/>
    <n v="120"/>
    <s v="Save-a-lot Markets"/>
    <x v="38"/>
    <x v="8"/>
    <d v="2015-10-24T00:00:00"/>
    <n v="1158"/>
    <n v="914.82"/>
    <x v="1"/>
    <x v="2"/>
    <x v="1"/>
    <x v="2"/>
    <x v="1"/>
  </r>
  <r>
    <n v="10678"/>
    <s v="Tourtière"/>
    <x v="7"/>
    <x v="67"/>
    <n v="5.9600000000000009"/>
    <n v="30"/>
    <s v="Save-a-lot Markets"/>
    <x v="38"/>
    <x v="8"/>
    <d v="2015-10-24T00:00:00"/>
    <n v="223.5"/>
    <n v="178.8"/>
    <x v="1"/>
    <x v="2"/>
    <x v="3"/>
    <x v="2"/>
    <x v="1"/>
  </r>
  <r>
    <n v="10679"/>
    <s v="Raclette Courdavault"/>
    <x v="1"/>
    <x v="95"/>
    <n v="45.1"/>
    <n v="12"/>
    <s v="Blondel père et fils"/>
    <x v="14"/>
    <x v="0"/>
    <d v="2015-10-24T00:00:00"/>
    <n v="660"/>
    <n v="541.20000000000005"/>
    <x v="1"/>
    <x v="2"/>
    <x v="1"/>
    <x v="0"/>
    <x v="0"/>
  </r>
  <r>
    <n v="10680"/>
    <s v="Gorgonzola Telino"/>
    <x v="1"/>
    <x v="99"/>
    <n v="10.375"/>
    <n v="20"/>
    <s v="Old World Delicatessen"/>
    <x v="33"/>
    <x v="8"/>
    <d v="2015-10-25T00:00:00"/>
    <n v="250"/>
    <n v="207.5"/>
    <x v="1"/>
    <x v="2"/>
    <x v="1"/>
    <x v="2"/>
    <x v="1"/>
  </r>
  <r>
    <n v="10680"/>
    <s v="Singaporean Hokkien Fried Mee"/>
    <x v="0"/>
    <x v="2"/>
    <n v="11.9"/>
    <n v="40"/>
    <s v="Old World Delicatessen"/>
    <x v="33"/>
    <x v="8"/>
    <d v="2015-10-25T00:00:00"/>
    <n v="560"/>
    <n v="476"/>
    <x v="1"/>
    <x v="2"/>
    <x v="0"/>
    <x v="2"/>
    <x v="1"/>
  </r>
  <r>
    <n v="10680"/>
    <s v="Pavlova"/>
    <x v="5"/>
    <x v="89"/>
    <n v="11.865999999999998"/>
    <n v="50"/>
    <s v="Old World Delicatessen"/>
    <x v="33"/>
    <x v="8"/>
    <d v="2015-10-25T00:00:00"/>
    <n v="872.5"/>
    <n v="593.29999999999984"/>
    <x v="1"/>
    <x v="2"/>
    <x v="2"/>
    <x v="2"/>
    <x v="1"/>
  </r>
  <r>
    <n v="10681"/>
    <s v="Sir Rodney's Scones"/>
    <x v="5"/>
    <x v="13"/>
    <n v="7"/>
    <n v="12"/>
    <s v="Great Lakes Food Market"/>
    <x v="61"/>
    <x v="8"/>
    <d v="2015-10-26T00:00:00"/>
    <n v="120"/>
    <n v="84"/>
    <x v="1"/>
    <x v="2"/>
    <x v="2"/>
    <x v="2"/>
    <x v="1"/>
  </r>
  <r>
    <n v="10681"/>
    <s v="Wimmers gute Semmelknödel"/>
    <x v="0"/>
    <x v="112"/>
    <n v="25.602499999999999"/>
    <n v="28"/>
    <s v="Great Lakes Food Market"/>
    <x v="61"/>
    <x v="8"/>
    <d v="2015-10-26T00:00:00"/>
    <n v="931"/>
    <n v="716.87"/>
    <x v="1"/>
    <x v="2"/>
    <x v="0"/>
    <x v="2"/>
    <x v="1"/>
  </r>
  <r>
    <n v="10681"/>
    <s v="Teatime Chocolate Biscuits"/>
    <x v="5"/>
    <x v="111"/>
    <n v="6.2559999999999993"/>
    <n v="30"/>
    <s v="Great Lakes Food Market"/>
    <x v="61"/>
    <x v="8"/>
    <d v="2015-10-26T00:00:00"/>
    <n v="276"/>
    <n v="187.67999999999998"/>
    <x v="1"/>
    <x v="2"/>
    <x v="2"/>
    <x v="2"/>
    <x v="1"/>
  </r>
  <r>
    <n v="10682"/>
    <s v="Geitost"/>
    <x v="1"/>
    <x v="91"/>
    <n v="1.875"/>
    <n v="30"/>
    <s v="Antonio Moreno Taquería"/>
    <x v="10"/>
    <x v="7"/>
    <d v="2015-10-26T00:00:00"/>
    <n v="75"/>
    <n v="56.25"/>
    <x v="1"/>
    <x v="2"/>
    <x v="1"/>
    <x v="1"/>
    <x v="1"/>
  </r>
  <r>
    <n v="10682"/>
    <s v="Louisiana Hot Spiced Okra"/>
    <x v="3"/>
    <x v="23"/>
    <n v="12.07"/>
    <n v="4"/>
    <s v="Antonio Moreno Taquería"/>
    <x v="10"/>
    <x v="7"/>
    <d v="2015-10-26T00:00:00"/>
    <n v="68"/>
    <n v="48.28"/>
    <x v="1"/>
    <x v="2"/>
    <x v="2"/>
    <x v="1"/>
    <x v="1"/>
  </r>
  <r>
    <n v="10682"/>
    <s v="Rhönbräu Klosterbier"/>
    <x v="6"/>
    <x v="81"/>
    <n v="6.82"/>
    <n v="30"/>
    <s v="Antonio Moreno Taquería"/>
    <x v="10"/>
    <x v="7"/>
    <d v="2015-10-26T00:00:00"/>
    <n v="232.5"/>
    <n v="204.60000000000002"/>
    <x v="1"/>
    <x v="2"/>
    <x v="3"/>
    <x v="1"/>
    <x v="1"/>
  </r>
  <r>
    <n v="10683"/>
    <s v="Filo Mix"/>
    <x v="0"/>
    <x v="94"/>
    <n v="5.88"/>
    <n v="9"/>
    <s v="Du monde entier"/>
    <x v="35"/>
    <x v="0"/>
    <d v="2015-10-27T00:00:00"/>
    <n v="63"/>
    <n v="52.92"/>
    <x v="1"/>
    <x v="2"/>
    <x v="0"/>
    <x v="0"/>
    <x v="0"/>
  </r>
  <r>
    <n v="10684"/>
    <s v="Camembert Pierrot"/>
    <x v="1"/>
    <x v="85"/>
    <n v="25.84"/>
    <n v="30"/>
    <s v="Ottilies Käseladen"/>
    <x v="11"/>
    <x v="1"/>
    <d v="2015-10-27T00:00:00"/>
    <n v="1020"/>
    <n v="775.2"/>
    <x v="1"/>
    <x v="2"/>
    <x v="1"/>
    <x v="0"/>
    <x v="0"/>
  </r>
  <r>
    <n v="10684"/>
    <s v="Zaanse koeken"/>
    <x v="5"/>
    <x v="68"/>
    <n v="6.5549999999999997"/>
    <n v="40"/>
    <s v="Ottilies Käseladen"/>
    <x v="11"/>
    <x v="1"/>
    <d v="2015-10-27T00:00:00"/>
    <n v="380"/>
    <n v="262.2"/>
    <x v="1"/>
    <x v="2"/>
    <x v="2"/>
    <x v="0"/>
    <x v="0"/>
  </r>
  <r>
    <n v="10684"/>
    <s v="Boston Crab Meat"/>
    <x v="4"/>
    <x v="65"/>
    <n v="14.904"/>
    <n v="20"/>
    <s v="Ottilies Käseladen"/>
    <x v="11"/>
    <x v="1"/>
    <d v="2015-10-27T00:00:00"/>
    <n v="368"/>
    <n v="298.08"/>
    <x v="1"/>
    <x v="2"/>
    <x v="1"/>
    <x v="0"/>
    <x v="0"/>
  </r>
  <r>
    <n v="10685"/>
    <s v="Ikura"/>
    <x v="4"/>
    <x v="98"/>
    <n v="21.7"/>
    <n v="20"/>
    <s v="Gourmet Lanchonetes"/>
    <x v="57"/>
    <x v="2"/>
    <d v="2015-10-30T00:00:00"/>
    <n v="620"/>
    <n v="434"/>
    <x v="1"/>
    <x v="2"/>
    <x v="1"/>
    <x v="1"/>
    <x v="1"/>
  </r>
  <r>
    <n v="10685"/>
    <s v="Jack's New England Clam Chowder"/>
    <x v="4"/>
    <x v="93"/>
    <n v="7.7200000000000006"/>
    <n v="4"/>
    <s v="Gourmet Lanchonetes"/>
    <x v="57"/>
    <x v="2"/>
    <d v="2015-10-30T00:00:00"/>
    <n v="38.6"/>
    <n v="30.880000000000003"/>
    <x v="1"/>
    <x v="2"/>
    <x v="1"/>
    <x v="1"/>
    <x v="1"/>
  </r>
  <r>
    <n v="10685"/>
    <s v="Zaanse koeken"/>
    <x v="5"/>
    <x v="68"/>
    <n v="6.3649999999999993"/>
    <n v="15"/>
    <s v="Gourmet Lanchonetes"/>
    <x v="57"/>
    <x v="2"/>
    <d v="2015-10-30T00:00:00"/>
    <n v="142.5"/>
    <n v="95.474999999999994"/>
    <x v="1"/>
    <x v="2"/>
    <x v="2"/>
    <x v="1"/>
    <x v="1"/>
  </r>
  <r>
    <n v="10686"/>
    <s v="Alice Mutton"/>
    <x v="7"/>
    <x v="101"/>
    <n v="30.810000000000002"/>
    <n v="30"/>
    <s v="Piccolo und mehr"/>
    <x v="44"/>
    <x v="6"/>
    <d v="2015-10-31T00:00:00"/>
    <n v="1170"/>
    <n v="924.30000000000007"/>
    <x v="1"/>
    <x v="2"/>
    <x v="3"/>
    <x v="0"/>
    <x v="0"/>
  </r>
  <r>
    <n v="10686"/>
    <s v="Gumbär Gummibärchen"/>
    <x v="5"/>
    <x v="108"/>
    <n v="20.299500000000002"/>
    <n v="15"/>
    <s v="Piccolo und mehr"/>
    <x v="44"/>
    <x v="6"/>
    <d v="2015-10-31T00:00:00"/>
    <n v="468.45"/>
    <n v="304.49250000000001"/>
    <x v="1"/>
    <x v="2"/>
    <x v="2"/>
    <x v="0"/>
    <x v="0"/>
  </r>
  <r>
    <n v="10687"/>
    <s v="Thüringer Rostbratwurst"/>
    <x v="7"/>
    <x v="80"/>
    <n v="92.842500000000001"/>
    <n v="10"/>
    <s v="Hungry Owl All-Night Grocers"/>
    <x v="30"/>
    <x v="14"/>
    <d v="2015-10-31T00:00:00"/>
    <n v="1237.9000000000001"/>
    <n v="928.42499999999995"/>
    <x v="1"/>
    <x v="2"/>
    <x v="3"/>
    <x v="0"/>
    <x v="0"/>
  </r>
  <r>
    <n v="10687"/>
    <s v="Inlagd Sill"/>
    <x v="4"/>
    <x v="72"/>
    <n v="14.44"/>
    <n v="6"/>
    <s v="Hungry Owl All-Night Grocers"/>
    <x v="30"/>
    <x v="14"/>
    <d v="2015-10-31T00:00:00"/>
    <n v="114"/>
    <n v="86.64"/>
    <x v="1"/>
    <x v="2"/>
    <x v="1"/>
    <x v="0"/>
    <x v="0"/>
  </r>
  <r>
    <n v="10687"/>
    <s v="Mishi Kobe Niku"/>
    <x v="7"/>
    <x v="88"/>
    <n v="74.69"/>
    <n v="50"/>
    <s v="Hungry Owl All-Night Grocers"/>
    <x v="30"/>
    <x v="14"/>
    <d v="2015-10-31T00:00:00"/>
    <n v="4850"/>
    <n v="3734.5"/>
    <x v="1"/>
    <x v="2"/>
    <x v="3"/>
    <x v="0"/>
    <x v="0"/>
  </r>
  <r>
    <n v="10688"/>
    <s v="Rössle Sauerkraut"/>
    <x v="2"/>
    <x v="66"/>
    <n v="34.655999999999999"/>
    <n v="60"/>
    <s v="Vaffeljernet"/>
    <x v="48"/>
    <x v="17"/>
    <d v="2015-11-01T00:00:00"/>
    <n v="2736"/>
    <n v="2079.36"/>
    <x v="1"/>
    <x v="3"/>
    <x v="0"/>
    <x v="0"/>
    <x v="0"/>
  </r>
  <r>
    <n v="10688"/>
    <s v="Sasquatch Ale"/>
    <x v="6"/>
    <x v="2"/>
    <n v="12.32"/>
    <n v="14"/>
    <s v="Vaffeljernet"/>
    <x v="48"/>
    <x v="17"/>
    <d v="2015-11-01T00:00:00"/>
    <n v="196"/>
    <n v="172.48000000000002"/>
    <x v="1"/>
    <x v="3"/>
    <x v="3"/>
    <x v="0"/>
    <x v="0"/>
  </r>
  <r>
    <n v="10688"/>
    <s v="Ikura"/>
    <x v="4"/>
    <x v="98"/>
    <n v="22.009999999999998"/>
    <n v="18"/>
    <s v="Vaffeljernet"/>
    <x v="48"/>
    <x v="17"/>
    <d v="2015-11-01T00:00:00"/>
    <n v="558"/>
    <n v="396.17999999999995"/>
    <x v="1"/>
    <x v="3"/>
    <x v="1"/>
    <x v="0"/>
    <x v="0"/>
  </r>
  <r>
    <n v="10689"/>
    <s v="Chai"/>
    <x v="6"/>
    <x v="79"/>
    <n v="16.2"/>
    <n v="35"/>
    <s v="Berglunds snabbköp"/>
    <x v="23"/>
    <x v="9"/>
    <d v="2015-11-01T00:00:00"/>
    <n v="630"/>
    <n v="567"/>
    <x v="1"/>
    <x v="3"/>
    <x v="3"/>
    <x v="0"/>
    <x v="0"/>
  </r>
  <r>
    <n v="10690"/>
    <s v="Original Frankfurter grüne Soße"/>
    <x v="3"/>
    <x v="60"/>
    <n v="10.79"/>
    <n v="30"/>
    <s v="Hanari Carnes"/>
    <x v="2"/>
    <x v="2"/>
    <d v="2015-11-02T00:00:00"/>
    <n v="390"/>
    <n v="323.7"/>
    <x v="1"/>
    <x v="3"/>
    <x v="2"/>
    <x v="1"/>
    <x v="1"/>
  </r>
  <r>
    <n v="10690"/>
    <s v="Gnocchi di nonna Alice"/>
    <x v="0"/>
    <x v="86"/>
    <n v="31.919999999999998"/>
    <n v="20"/>
    <s v="Hanari Carnes"/>
    <x v="2"/>
    <x v="2"/>
    <d v="2015-11-02T00:00:00"/>
    <n v="760"/>
    <n v="638.4"/>
    <x v="1"/>
    <x v="3"/>
    <x v="0"/>
    <x v="1"/>
    <x v="1"/>
  </r>
  <r>
    <n v="10691"/>
    <s v="Tarte au sucre"/>
    <x v="5"/>
    <x v="74"/>
    <n v="34.016999999999996"/>
    <n v="48"/>
    <s v="QUICK-Stop"/>
    <x v="20"/>
    <x v="1"/>
    <d v="2015-11-03T00:00:00"/>
    <n v="2366.3999999999996"/>
    <n v="1632.8159999999998"/>
    <x v="1"/>
    <x v="3"/>
    <x v="2"/>
    <x v="0"/>
    <x v="0"/>
  </r>
  <r>
    <n v="10691"/>
    <s v="Gula Malacca"/>
    <x v="3"/>
    <x v="97"/>
    <n v="13.809499999999998"/>
    <n v="24"/>
    <s v="QUICK-Stop"/>
    <x v="20"/>
    <x v="1"/>
    <d v="2015-11-03T00:00:00"/>
    <n v="466.79999999999995"/>
    <n v="331.42799999999994"/>
    <x v="1"/>
    <x v="3"/>
    <x v="2"/>
    <x v="0"/>
    <x v="0"/>
  </r>
  <r>
    <n v="10691"/>
    <s v="Ipoh Coffee"/>
    <x v="6"/>
    <x v="76"/>
    <n v="40.94"/>
    <n v="40"/>
    <s v="QUICK-Stop"/>
    <x v="20"/>
    <x v="1"/>
    <d v="2015-11-03T00:00:00"/>
    <n v="1840"/>
    <n v="1637.6"/>
    <x v="1"/>
    <x v="3"/>
    <x v="3"/>
    <x v="0"/>
    <x v="0"/>
  </r>
  <r>
    <n v="10691"/>
    <s v="Chai"/>
    <x v="6"/>
    <x v="79"/>
    <n v="15.84"/>
    <n v="30"/>
    <s v="QUICK-Stop"/>
    <x v="20"/>
    <x v="1"/>
    <d v="2015-11-03T00:00:00"/>
    <n v="540"/>
    <n v="475.2"/>
    <x v="1"/>
    <x v="3"/>
    <x v="3"/>
    <x v="0"/>
    <x v="0"/>
  </r>
  <r>
    <n v="10691"/>
    <s v="Thüringer Rostbratwurst"/>
    <x v="7"/>
    <x v="80"/>
    <n v="96.556200000000004"/>
    <n v="40"/>
    <s v="QUICK-Stop"/>
    <x v="20"/>
    <x v="1"/>
    <d v="2015-11-03T00:00:00"/>
    <n v="4951.6000000000004"/>
    <n v="3862.248"/>
    <x v="1"/>
    <x v="3"/>
    <x v="3"/>
    <x v="0"/>
    <x v="0"/>
  </r>
  <r>
    <n v="10692"/>
    <s v="Vegie-spread"/>
    <x v="3"/>
    <x v="90"/>
    <n v="35.559000000000005"/>
    <n v="20"/>
    <s v="Alfreds Futterkiste"/>
    <x v="67"/>
    <x v="1"/>
    <d v="2015-11-03T00:00:00"/>
    <n v="878"/>
    <n v="711.18000000000006"/>
    <x v="1"/>
    <x v="3"/>
    <x v="2"/>
    <x v="0"/>
    <x v="0"/>
  </r>
  <r>
    <n v="10693"/>
    <s v="Mishi Kobe Niku"/>
    <x v="7"/>
    <x v="88"/>
    <n v="79.540000000000006"/>
    <n v="6"/>
    <s v="White Clover Markets"/>
    <x v="18"/>
    <x v="8"/>
    <d v="2015-11-06T00:00:00"/>
    <n v="582"/>
    <n v="477.24"/>
    <x v="1"/>
    <x v="3"/>
    <x v="3"/>
    <x v="2"/>
    <x v="1"/>
  </r>
  <r>
    <n v="10693"/>
    <s v="Tourtière"/>
    <x v="7"/>
    <x v="67"/>
    <n v="6.0345000000000004"/>
    <n v="60"/>
    <s v="White Clover Markets"/>
    <x v="18"/>
    <x v="8"/>
    <d v="2015-11-06T00:00:00"/>
    <n v="447"/>
    <n v="362.07000000000005"/>
    <x v="1"/>
    <x v="3"/>
    <x v="3"/>
    <x v="2"/>
    <x v="1"/>
  </r>
  <r>
    <n v="10693"/>
    <s v="Gudbrandsdalsost"/>
    <x v="1"/>
    <x v="104"/>
    <n v="27.72"/>
    <n v="30"/>
    <s v="White Clover Markets"/>
    <x v="18"/>
    <x v="8"/>
    <d v="2015-11-06T00:00:00"/>
    <n v="1080"/>
    <n v="831.59999999999991"/>
    <x v="1"/>
    <x v="3"/>
    <x v="1"/>
    <x v="2"/>
    <x v="1"/>
  </r>
  <r>
    <n v="10693"/>
    <s v="Röd Kaviar"/>
    <x v="4"/>
    <x v="75"/>
    <n v="12"/>
    <n v="15"/>
    <s v="White Clover Markets"/>
    <x v="18"/>
    <x v="8"/>
    <d v="2015-11-06T00:00:00"/>
    <n v="225"/>
    <n v="180"/>
    <x v="1"/>
    <x v="3"/>
    <x v="1"/>
    <x v="2"/>
    <x v="1"/>
  </r>
  <r>
    <n v="10694"/>
    <s v="Uncle Bob's Organic Dried Pears"/>
    <x v="2"/>
    <x v="83"/>
    <n v="24.3"/>
    <n v="90"/>
    <s v="QUICK-Stop"/>
    <x v="20"/>
    <x v="1"/>
    <d v="2015-11-06T00:00:00"/>
    <n v="2700"/>
    <n v="2187"/>
    <x v="1"/>
    <x v="3"/>
    <x v="0"/>
    <x v="0"/>
    <x v="0"/>
  </r>
  <r>
    <n v="10694"/>
    <s v="Raclette Courdavault"/>
    <x v="1"/>
    <x v="95"/>
    <n v="42.35"/>
    <n v="25"/>
    <s v="QUICK-Stop"/>
    <x v="20"/>
    <x v="1"/>
    <d v="2015-11-06T00:00:00"/>
    <n v="1375"/>
    <n v="1058.75"/>
    <x v="1"/>
    <x v="3"/>
    <x v="1"/>
    <x v="0"/>
    <x v="0"/>
  </r>
  <r>
    <n v="10694"/>
    <s v="Outback Lager"/>
    <x v="6"/>
    <x v="75"/>
    <n v="13.35"/>
    <n v="50"/>
    <s v="QUICK-Stop"/>
    <x v="20"/>
    <x v="1"/>
    <d v="2015-11-06T00:00:00"/>
    <n v="750"/>
    <n v="667.5"/>
    <x v="1"/>
    <x v="3"/>
    <x v="3"/>
    <x v="0"/>
    <x v="0"/>
  </r>
  <r>
    <n v="10695"/>
    <s v="Northwoods Cranberry Sauce"/>
    <x v="3"/>
    <x v="84"/>
    <n v="31.200000000000003"/>
    <n v="10"/>
    <s v="Wilman Kala"/>
    <x v="65"/>
    <x v="10"/>
    <d v="2015-11-07T00:00:00"/>
    <n v="400"/>
    <n v="312"/>
    <x v="1"/>
    <x v="3"/>
    <x v="2"/>
    <x v="0"/>
    <x v="0"/>
  </r>
  <r>
    <n v="10695"/>
    <s v="Queso Manchego La Pastora"/>
    <x v="1"/>
    <x v="86"/>
    <n v="28.88"/>
    <n v="4"/>
    <s v="Wilman Kala"/>
    <x v="65"/>
    <x v="10"/>
    <d v="2015-11-07T00:00:00"/>
    <n v="152"/>
    <n v="115.52"/>
    <x v="1"/>
    <x v="3"/>
    <x v="1"/>
    <x v="0"/>
    <x v="0"/>
  </r>
  <r>
    <n v="10695"/>
    <s v="Guaraná Fantástica"/>
    <x v="6"/>
    <x v="64"/>
    <n v="4.0949999999999998"/>
    <n v="20"/>
    <s v="Wilman Kala"/>
    <x v="65"/>
    <x v="10"/>
    <d v="2015-11-07T00:00:00"/>
    <n v="90"/>
    <n v="81.899999999999991"/>
    <x v="1"/>
    <x v="3"/>
    <x v="3"/>
    <x v="0"/>
    <x v="0"/>
  </r>
  <r>
    <n v="10696"/>
    <s v="Alice Mutton"/>
    <x v="7"/>
    <x v="101"/>
    <n v="29.64"/>
    <n v="20"/>
    <s v="White Clover Markets"/>
    <x v="18"/>
    <x v="8"/>
    <d v="2015-11-08T00:00:00"/>
    <n v="780"/>
    <n v="592.79999999999995"/>
    <x v="1"/>
    <x v="3"/>
    <x v="3"/>
    <x v="2"/>
    <x v="1"/>
  </r>
  <r>
    <n v="10696"/>
    <s v="Spegesild"/>
    <x v="4"/>
    <x v="27"/>
    <n v="8.879999999999999"/>
    <n v="18"/>
    <s v="White Clover Markets"/>
    <x v="18"/>
    <x v="8"/>
    <d v="2015-11-08T00:00:00"/>
    <n v="216"/>
    <n v="159.83999999999997"/>
    <x v="1"/>
    <x v="3"/>
    <x v="1"/>
    <x v="2"/>
    <x v="1"/>
  </r>
  <r>
    <n v="10697"/>
    <s v="Teatime Chocolate Biscuits"/>
    <x v="5"/>
    <x v="111"/>
    <n v="6.0719999999999992"/>
    <n v="7"/>
    <s v="LINO-Delicateses"/>
    <x v="53"/>
    <x v="5"/>
    <d v="2015-11-08T00:00:00"/>
    <n v="64.399999999999991"/>
    <n v="42.503999999999991"/>
    <x v="1"/>
    <x v="3"/>
    <x v="2"/>
    <x v="1"/>
    <x v="1"/>
  </r>
  <r>
    <n v="10697"/>
    <s v="Steeleye Stout"/>
    <x v="6"/>
    <x v="79"/>
    <n v="16.02"/>
    <n v="9"/>
    <s v="LINO-Delicateses"/>
    <x v="53"/>
    <x v="5"/>
    <d v="2015-11-08T00:00:00"/>
    <n v="162"/>
    <n v="144.18"/>
    <x v="1"/>
    <x v="3"/>
    <x v="3"/>
    <x v="1"/>
    <x v="1"/>
  </r>
  <r>
    <n v="10697"/>
    <s v="Escargots de Bourgogne"/>
    <x v="4"/>
    <x v="107"/>
    <n v="9.9375"/>
    <n v="30"/>
    <s v="LINO-Delicateses"/>
    <x v="53"/>
    <x v="5"/>
    <d v="2015-11-08T00:00:00"/>
    <n v="397.5"/>
    <n v="298.125"/>
    <x v="1"/>
    <x v="3"/>
    <x v="1"/>
    <x v="1"/>
    <x v="1"/>
  </r>
  <r>
    <n v="10697"/>
    <s v="Outback Lager"/>
    <x v="6"/>
    <x v="75"/>
    <n v="13.5"/>
    <n v="30"/>
    <s v="LINO-Delicateses"/>
    <x v="53"/>
    <x v="5"/>
    <d v="2015-11-08T00:00:00"/>
    <n v="450"/>
    <n v="405"/>
    <x v="1"/>
    <x v="3"/>
    <x v="3"/>
    <x v="1"/>
    <x v="1"/>
  </r>
  <r>
    <n v="10698"/>
    <s v="Thüringer Rostbratwurst"/>
    <x v="7"/>
    <x v="80"/>
    <n v="96.556200000000004"/>
    <n v="12"/>
    <s v="Ernst Handel"/>
    <x v="9"/>
    <x v="6"/>
    <d v="2015-11-09T00:00:00"/>
    <n v="1485.48"/>
    <n v="1158.6744000000001"/>
    <x v="1"/>
    <x v="3"/>
    <x v="3"/>
    <x v="0"/>
    <x v="0"/>
  </r>
  <r>
    <n v="10698"/>
    <s v="Louisiana Fiery Hot Pepper Sauce"/>
    <x v="3"/>
    <x v="71"/>
    <n v="17.261000000000003"/>
    <n v="65"/>
    <s v="Ernst Handel"/>
    <x v="9"/>
    <x v="6"/>
    <d v="2015-11-09T00:00:00"/>
    <n v="1368.25"/>
    <n v="1121.9650000000001"/>
    <x v="1"/>
    <x v="3"/>
    <x v="2"/>
    <x v="0"/>
    <x v="0"/>
  </r>
  <r>
    <n v="10698"/>
    <s v="Alice Mutton"/>
    <x v="7"/>
    <x v="101"/>
    <n v="29.25"/>
    <n v="8"/>
    <s v="Ernst Handel"/>
    <x v="9"/>
    <x v="6"/>
    <d v="2015-11-09T00:00:00"/>
    <n v="312"/>
    <n v="234"/>
    <x v="1"/>
    <x v="3"/>
    <x v="3"/>
    <x v="0"/>
    <x v="0"/>
  </r>
  <r>
    <n v="10698"/>
    <s v="Queso Cabrales"/>
    <x v="1"/>
    <x v="103"/>
    <n v="15.96"/>
    <n v="15"/>
    <s v="Ernst Handel"/>
    <x v="9"/>
    <x v="6"/>
    <d v="2015-11-09T00:00:00"/>
    <n v="315"/>
    <n v="239.4"/>
    <x v="1"/>
    <x v="3"/>
    <x v="1"/>
    <x v="0"/>
    <x v="0"/>
  </r>
  <r>
    <n v="10698"/>
    <s v="Outback Lager"/>
    <x v="6"/>
    <x v="75"/>
    <n v="13.35"/>
    <n v="8"/>
    <s v="Ernst Handel"/>
    <x v="9"/>
    <x v="6"/>
    <d v="2015-11-09T00:00:00"/>
    <n v="120"/>
    <n v="106.8"/>
    <x v="1"/>
    <x v="3"/>
    <x v="3"/>
    <x v="0"/>
    <x v="0"/>
  </r>
  <r>
    <n v="10699"/>
    <s v="Zaanse koeken"/>
    <x v="5"/>
    <x v="68"/>
    <n v="6.4599999999999991"/>
    <n v="12"/>
    <s v="Morgenstern Gesundkost"/>
    <x v="22"/>
    <x v="1"/>
    <d v="2015-11-09T00:00:00"/>
    <n v="114"/>
    <n v="77.519999999999982"/>
    <x v="1"/>
    <x v="3"/>
    <x v="2"/>
    <x v="0"/>
    <x v="0"/>
  </r>
  <r>
    <n v="10700"/>
    <s v="Chai"/>
    <x v="6"/>
    <x v="79"/>
    <n v="15.84"/>
    <n v="5"/>
    <s v="Save-a-lot Markets"/>
    <x v="38"/>
    <x v="8"/>
    <d v="2015-11-10T00:00:00"/>
    <n v="90"/>
    <n v="79.2"/>
    <x v="1"/>
    <x v="3"/>
    <x v="3"/>
    <x v="2"/>
    <x v="1"/>
  </r>
  <r>
    <n v="10700"/>
    <s v="Sasquatch Ale"/>
    <x v="6"/>
    <x v="2"/>
    <n v="12.32"/>
    <n v="12"/>
    <s v="Save-a-lot Markets"/>
    <x v="38"/>
    <x v="8"/>
    <d v="2015-11-10T00:00:00"/>
    <n v="168"/>
    <n v="147.84"/>
    <x v="1"/>
    <x v="3"/>
    <x v="3"/>
    <x v="2"/>
    <x v="1"/>
  </r>
  <r>
    <n v="10700"/>
    <s v="Scottish Longbreads"/>
    <x v="5"/>
    <x v="99"/>
    <n v="8.2499999999999982"/>
    <n v="40"/>
    <s v="Save-a-lot Markets"/>
    <x v="38"/>
    <x v="8"/>
    <d v="2015-11-10T00:00:00"/>
    <n v="500"/>
    <n v="329.99999999999994"/>
    <x v="1"/>
    <x v="3"/>
    <x v="2"/>
    <x v="2"/>
    <x v="1"/>
  </r>
  <r>
    <n v="10700"/>
    <s v="Fløtemysost"/>
    <x v="1"/>
    <x v="109"/>
    <n v="16.34"/>
    <n v="60"/>
    <s v="Save-a-lot Markets"/>
    <x v="38"/>
    <x v="8"/>
    <d v="2015-11-10T00:00:00"/>
    <n v="1290"/>
    <n v="980.4"/>
    <x v="1"/>
    <x v="3"/>
    <x v="1"/>
    <x v="2"/>
    <x v="1"/>
  </r>
  <r>
    <n v="10701"/>
    <s v="Fløtemysost"/>
    <x v="1"/>
    <x v="109"/>
    <n v="17.844999999999999"/>
    <n v="20"/>
    <s v="Hungry Owl All-Night Grocers"/>
    <x v="30"/>
    <x v="14"/>
    <d v="2015-11-13T00:00:00"/>
    <n v="430"/>
    <n v="356.9"/>
    <x v="1"/>
    <x v="3"/>
    <x v="1"/>
    <x v="0"/>
    <x v="0"/>
  </r>
  <r>
    <n v="10701"/>
    <s v="Lakkalikööri"/>
    <x v="6"/>
    <x v="79"/>
    <n v="16.560000000000002"/>
    <n v="35"/>
    <s v="Hungry Owl All-Night Grocers"/>
    <x v="30"/>
    <x v="14"/>
    <d v="2015-11-13T00:00:00"/>
    <n v="630"/>
    <n v="579.60000000000014"/>
    <x v="1"/>
    <x v="3"/>
    <x v="3"/>
    <x v="0"/>
    <x v="0"/>
  </r>
  <r>
    <n v="10701"/>
    <s v="Raclette Courdavault"/>
    <x v="1"/>
    <x v="95"/>
    <n v="42.9"/>
    <n v="42"/>
    <s v="Hungry Owl All-Night Grocers"/>
    <x v="30"/>
    <x v="14"/>
    <d v="2015-11-13T00:00:00"/>
    <n v="2310"/>
    <n v="1801.8"/>
    <x v="1"/>
    <x v="3"/>
    <x v="1"/>
    <x v="0"/>
    <x v="0"/>
  </r>
  <r>
    <n v="10702"/>
    <s v="Aniseed Syrup"/>
    <x v="3"/>
    <x v="13"/>
    <n v="7.4"/>
    <n v="6"/>
    <s v="Alfreds Futterkiste"/>
    <x v="67"/>
    <x v="1"/>
    <d v="2015-11-13T00:00:00"/>
    <n v="60"/>
    <n v="44.400000000000006"/>
    <x v="1"/>
    <x v="3"/>
    <x v="2"/>
    <x v="0"/>
    <x v="0"/>
  </r>
  <r>
    <n v="10702"/>
    <s v="Lakkalikööri"/>
    <x v="6"/>
    <x v="79"/>
    <n v="16.38"/>
    <n v="15"/>
    <s v="Alfreds Futterkiste"/>
    <x v="67"/>
    <x v="1"/>
    <d v="2015-11-13T00:00:00"/>
    <n v="270"/>
    <n v="245.7"/>
    <x v="1"/>
    <x v="3"/>
    <x v="3"/>
    <x v="0"/>
    <x v="0"/>
  </r>
  <r>
    <n v="10703"/>
    <s v="Chang"/>
    <x v="6"/>
    <x v="72"/>
    <n v="16.72"/>
    <n v="5"/>
    <s v="Folk och fä HB"/>
    <x v="13"/>
    <x v="9"/>
    <d v="2015-11-14T00:00:00"/>
    <n v="95"/>
    <n v="83.6"/>
    <x v="1"/>
    <x v="3"/>
    <x v="3"/>
    <x v="0"/>
    <x v="0"/>
  </r>
  <r>
    <n v="10703"/>
    <s v="Raclette Courdavault"/>
    <x v="1"/>
    <x v="95"/>
    <n v="44"/>
    <n v="35"/>
    <s v="Folk och fä HB"/>
    <x v="13"/>
    <x v="9"/>
    <d v="2015-11-14T00:00:00"/>
    <n v="1925"/>
    <n v="1540"/>
    <x v="1"/>
    <x v="3"/>
    <x v="1"/>
    <x v="0"/>
    <x v="0"/>
  </r>
  <r>
    <n v="10703"/>
    <s v="Röd Kaviar"/>
    <x v="4"/>
    <x v="75"/>
    <n v="11.4"/>
    <n v="35"/>
    <s v="Folk och fä HB"/>
    <x v="13"/>
    <x v="9"/>
    <d v="2015-11-14T00:00:00"/>
    <n v="525"/>
    <n v="399"/>
    <x v="1"/>
    <x v="3"/>
    <x v="1"/>
    <x v="0"/>
    <x v="0"/>
  </r>
  <r>
    <n v="10704"/>
    <s v="Guaraná Fantástica"/>
    <x v="6"/>
    <x v="64"/>
    <n v="4.1400000000000006"/>
    <n v="35"/>
    <s v="Queen Cozinha"/>
    <x v="29"/>
    <x v="2"/>
    <d v="2015-11-14T00:00:00"/>
    <n v="157.5"/>
    <n v="144.90000000000003"/>
    <x v="1"/>
    <x v="3"/>
    <x v="3"/>
    <x v="1"/>
    <x v="1"/>
  </r>
  <r>
    <n v="10704"/>
    <s v="Chocolade"/>
    <x v="5"/>
    <x v="77"/>
    <n v="8.4149999999999991"/>
    <n v="24"/>
    <s v="Queen Cozinha"/>
    <x v="29"/>
    <x v="2"/>
    <d v="2015-11-14T00:00:00"/>
    <n v="306"/>
    <n v="201.95999999999998"/>
    <x v="1"/>
    <x v="3"/>
    <x v="2"/>
    <x v="1"/>
    <x v="1"/>
  </r>
  <r>
    <n v="10704"/>
    <s v="Chef Anton's Cajun Seasoning"/>
    <x v="3"/>
    <x v="82"/>
    <n v="17.82"/>
    <n v="6"/>
    <s v="Queen Cozinha"/>
    <x v="29"/>
    <x v="2"/>
    <d v="2015-11-14T00:00:00"/>
    <n v="132"/>
    <n v="106.92"/>
    <x v="1"/>
    <x v="3"/>
    <x v="2"/>
    <x v="1"/>
    <x v="1"/>
  </r>
  <r>
    <n v="10705"/>
    <s v="Mascarpone Fabioli"/>
    <x v="1"/>
    <x v="59"/>
    <n v="24.96"/>
    <n v="4"/>
    <s v="HILARIÓN-Abastos"/>
    <x v="8"/>
    <x v="5"/>
    <d v="2015-11-15T00:00:00"/>
    <n v="128"/>
    <n v="99.84"/>
    <x v="1"/>
    <x v="3"/>
    <x v="1"/>
    <x v="1"/>
    <x v="1"/>
  </r>
  <r>
    <n v="10705"/>
    <s v="Gorgonzola Telino"/>
    <x v="1"/>
    <x v="99"/>
    <n v="10"/>
    <n v="20"/>
    <s v="HILARIÓN-Abastos"/>
    <x v="8"/>
    <x v="5"/>
    <d v="2015-11-15T00:00:00"/>
    <n v="250"/>
    <n v="200"/>
    <x v="1"/>
    <x v="3"/>
    <x v="1"/>
    <x v="1"/>
    <x v="1"/>
  </r>
  <r>
    <n v="10706"/>
    <s v="Pavlova"/>
    <x v="5"/>
    <x v="89"/>
    <n v="11.691499999999998"/>
    <n v="20"/>
    <s v="Old World Delicatessen"/>
    <x v="33"/>
    <x v="8"/>
    <d v="2015-11-16T00:00:00"/>
    <n v="349"/>
    <n v="233.82999999999996"/>
    <x v="1"/>
    <x v="3"/>
    <x v="2"/>
    <x v="2"/>
    <x v="1"/>
  </r>
  <r>
    <n v="10706"/>
    <s v="Ipoh Coffee"/>
    <x v="6"/>
    <x v="76"/>
    <n v="41.4"/>
    <n v="24"/>
    <s v="Old World Delicatessen"/>
    <x v="33"/>
    <x v="8"/>
    <d v="2015-11-16T00:00:00"/>
    <n v="1104"/>
    <n v="993.59999999999991"/>
    <x v="1"/>
    <x v="3"/>
    <x v="3"/>
    <x v="2"/>
    <x v="1"/>
  </r>
  <r>
    <n v="10706"/>
    <s v="Raclette Courdavault"/>
    <x v="1"/>
    <x v="95"/>
    <n v="42.35"/>
    <n v="8"/>
    <s v="Old World Delicatessen"/>
    <x v="33"/>
    <x v="8"/>
    <d v="2015-11-16T00:00:00"/>
    <n v="440"/>
    <n v="338.8"/>
    <x v="1"/>
    <x v="3"/>
    <x v="1"/>
    <x v="2"/>
    <x v="1"/>
  </r>
  <r>
    <n v="10707"/>
    <s v="Outback Lager"/>
    <x v="6"/>
    <x v="75"/>
    <n v="13.5"/>
    <n v="28"/>
    <s v="Around the Horn"/>
    <x v="45"/>
    <x v="13"/>
    <d v="2015-11-16T00:00:00"/>
    <n v="420"/>
    <n v="378"/>
    <x v="1"/>
    <x v="3"/>
    <x v="3"/>
    <x v="0"/>
    <x v="0"/>
  </r>
  <r>
    <n v="10707"/>
    <s v="Pâté chinois"/>
    <x v="7"/>
    <x v="28"/>
    <n v="18.96"/>
    <n v="21"/>
    <s v="Around the Horn"/>
    <x v="45"/>
    <x v="13"/>
    <d v="2015-11-16T00:00:00"/>
    <n v="504"/>
    <n v="398.16"/>
    <x v="1"/>
    <x v="3"/>
    <x v="3"/>
    <x v="0"/>
    <x v="0"/>
  </r>
  <r>
    <n v="10707"/>
    <s v="Ravioli Angelo"/>
    <x v="0"/>
    <x v="105"/>
    <n v="16.38"/>
    <n v="40"/>
    <s v="Around the Horn"/>
    <x v="45"/>
    <x v="13"/>
    <d v="2015-11-16T00:00:00"/>
    <n v="780"/>
    <n v="655.19999999999993"/>
    <x v="1"/>
    <x v="3"/>
    <x v="0"/>
    <x v="0"/>
    <x v="0"/>
  </r>
  <r>
    <n v="10708"/>
    <s v="Chef Anton's Gumbo Mix"/>
    <x v="3"/>
    <x v="114"/>
    <n v="15.372"/>
    <n v="4"/>
    <s v="The Big Cheese"/>
    <x v="34"/>
    <x v="8"/>
    <d v="2015-11-17T00:00:00"/>
    <n v="85.4"/>
    <n v="61.488"/>
    <x v="1"/>
    <x v="3"/>
    <x v="2"/>
    <x v="2"/>
    <x v="1"/>
  </r>
  <r>
    <n v="10708"/>
    <s v="Inlagd Sill"/>
    <x v="4"/>
    <x v="72"/>
    <n v="15.580000000000002"/>
    <n v="5"/>
    <s v="The Big Cheese"/>
    <x v="34"/>
    <x v="8"/>
    <d v="2015-11-17T00:00:00"/>
    <n v="95"/>
    <n v="77.900000000000006"/>
    <x v="1"/>
    <x v="3"/>
    <x v="1"/>
    <x v="2"/>
    <x v="1"/>
  </r>
  <r>
    <n v="10709"/>
    <s v="Northwoods Cranberry Sauce"/>
    <x v="3"/>
    <x v="84"/>
    <n v="34"/>
    <n v="40"/>
    <s v="Gourmet Lanchonetes"/>
    <x v="57"/>
    <x v="2"/>
    <d v="2015-11-17T00:00:00"/>
    <n v="1600"/>
    <n v="1360"/>
    <x v="1"/>
    <x v="3"/>
    <x v="2"/>
    <x v="1"/>
    <x v="1"/>
  </r>
  <r>
    <n v="10709"/>
    <s v="Manjimup Dried Apples"/>
    <x v="2"/>
    <x v="106"/>
    <n v="42.93"/>
    <n v="28"/>
    <s v="Gourmet Lanchonetes"/>
    <x v="57"/>
    <x v="2"/>
    <d v="2015-11-17T00:00:00"/>
    <n v="1484"/>
    <n v="1202.04"/>
    <x v="1"/>
    <x v="3"/>
    <x v="0"/>
    <x v="1"/>
    <x v="1"/>
  </r>
  <r>
    <n v="10709"/>
    <s v="Camembert Pierrot"/>
    <x v="1"/>
    <x v="85"/>
    <n v="28.9"/>
    <n v="10"/>
    <s v="Gourmet Lanchonetes"/>
    <x v="57"/>
    <x v="2"/>
    <d v="2015-11-17T00:00:00"/>
    <n v="340"/>
    <n v="289"/>
    <x v="1"/>
    <x v="3"/>
    <x v="1"/>
    <x v="1"/>
    <x v="1"/>
  </r>
  <r>
    <n v="10710"/>
    <s v="Teatime Chocolate Biscuits"/>
    <x v="5"/>
    <x v="111"/>
    <n v="5.9799999999999995"/>
    <n v="5"/>
    <s v="Franchi S.p.A."/>
    <x v="56"/>
    <x v="11"/>
    <d v="2015-11-20T00:00:00"/>
    <n v="46"/>
    <n v="29.9"/>
    <x v="1"/>
    <x v="3"/>
    <x v="2"/>
    <x v="3"/>
    <x v="0"/>
  </r>
  <r>
    <n v="10710"/>
    <s v="Zaanse koeken"/>
    <x v="5"/>
    <x v="68"/>
    <n v="6.5549999999999997"/>
    <n v="5"/>
    <s v="Franchi S.p.A."/>
    <x v="56"/>
    <x v="11"/>
    <d v="2015-11-20T00:00:00"/>
    <n v="47.5"/>
    <n v="32.774999999999999"/>
    <x v="1"/>
    <x v="3"/>
    <x v="2"/>
    <x v="3"/>
    <x v="0"/>
  </r>
  <r>
    <n v="10711"/>
    <s v="Jack's New England Clam Chowder"/>
    <x v="4"/>
    <x v="93"/>
    <n v="7.6235000000000008"/>
    <n v="42"/>
    <s v="Save-a-lot Markets"/>
    <x v="38"/>
    <x v="8"/>
    <d v="2015-11-21T00:00:00"/>
    <n v="405.3"/>
    <n v="320.18700000000001"/>
    <x v="1"/>
    <x v="3"/>
    <x v="1"/>
    <x v="2"/>
    <x v="1"/>
  </r>
  <r>
    <n v="10711"/>
    <s v="Perth Pasties"/>
    <x v="7"/>
    <x v="69"/>
    <n v="26.896000000000001"/>
    <n v="120"/>
    <s v="Save-a-lot Markets"/>
    <x v="38"/>
    <x v="8"/>
    <d v="2015-11-21T00:00:00"/>
    <n v="3935.9999999999995"/>
    <n v="3227.52"/>
    <x v="1"/>
    <x v="3"/>
    <x v="3"/>
    <x v="2"/>
    <x v="1"/>
  </r>
  <r>
    <n v="10711"/>
    <s v="Teatime Chocolate Biscuits"/>
    <x v="5"/>
    <x v="111"/>
    <n v="6.2559999999999993"/>
    <n v="12"/>
    <s v="Save-a-lot Markets"/>
    <x v="38"/>
    <x v="8"/>
    <d v="2015-11-21T00:00:00"/>
    <n v="110.39999999999999"/>
    <n v="75.071999999999989"/>
    <x v="1"/>
    <x v="3"/>
    <x v="2"/>
    <x v="2"/>
    <x v="1"/>
  </r>
  <r>
    <n v="10712"/>
    <s v="Gnocchi di nonna Alice"/>
    <x v="0"/>
    <x v="86"/>
    <n v="28.5"/>
    <n v="30"/>
    <s v="Hungry Owl All-Night Grocers"/>
    <x v="30"/>
    <x v="14"/>
    <d v="2015-11-21T00:00:00"/>
    <n v="1140"/>
    <n v="855"/>
    <x v="1"/>
    <x v="3"/>
    <x v="0"/>
    <x v="0"/>
    <x v="0"/>
  </r>
  <r>
    <n v="10712"/>
    <s v="Perth Pasties"/>
    <x v="7"/>
    <x v="69"/>
    <n v="26.24"/>
    <n v="3"/>
    <s v="Hungry Owl All-Night Grocers"/>
    <x v="30"/>
    <x v="14"/>
    <d v="2015-11-21T00:00:00"/>
    <n v="98.399999999999991"/>
    <n v="78.72"/>
    <x v="1"/>
    <x v="3"/>
    <x v="3"/>
    <x v="0"/>
    <x v="0"/>
  </r>
  <r>
    <n v="10713"/>
    <s v="Ikura"/>
    <x v="4"/>
    <x v="98"/>
    <n v="23.25"/>
    <n v="18"/>
    <s v="Save-a-lot Markets"/>
    <x v="38"/>
    <x v="8"/>
    <d v="2015-11-22T00:00:00"/>
    <n v="558"/>
    <n v="418.5"/>
    <x v="1"/>
    <x v="3"/>
    <x v="1"/>
    <x v="2"/>
    <x v="1"/>
  </r>
  <r>
    <n v="10713"/>
    <s v="Gumbär Gummibärchen"/>
    <x v="5"/>
    <x v="108"/>
    <n v="21.5487"/>
    <n v="30"/>
    <s v="Save-a-lot Markets"/>
    <x v="38"/>
    <x v="8"/>
    <d v="2015-11-22T00:00:00"/>
    <n v="936.9"/>
    <n v="646.46100000000001"/>
    <x v="1"/>
    <x v="3"/>
    <x v="2"/>
    <x v="2"/>
    <x v="1"/>
  </r>
  <r>
    <n v="10713"/>
    <s v="Røgede sild"/>
    <x v="4"/>
    <x v="68"/>
    <n v="6.84"/>
    <n v="110"/>
    <s v="Save-a-lot Markets"/>
    <x v="38"/>
    <x v="8"/>
    <d v="2015-11-22T00:00:00"/>
    <n v="1045"/>
    <n v="752.4"/>
    <x v="1"/>
    <x v="3"/>
    <x v="1"/>
    <x v="2"/>
    <x v="1"/>
  </r>
  <r>
    <n v="10713"/>
    <s v="Spegesild"/>
    <x v="4"/>
    <x v="27"/>
    <n v="8.879999999999999"/>
    <n v="24"/>
    <s v="Save-a-lot Markets"/>
    <x v="38"/>
    <x v="8"/>
    <d v="2015-11-22T00:00:00"/>
    <n v="288"/>
    <n v="213.11999999999998"/>
    <x v="1"/>
    <x v="3"/>
    <x v="1"/>
    <x v="2"/>
    <x v="1"/>
  </r>
  <r>
    <n v="10714"/>
    <s v="Chang"/>
    <x v="6"/>
    <x v="72"/>
    <n v="16.91"/>
    <n v="30"/>
    <s v="Save-a-lot Markets"/>
    <x v="38"/>
    <x v="8"/>
    <d v="2015-11-22T00:00:00"/>
    <n v="570"/>
    <n v="507.3"/>
    <x v="1"/>
    <x v="3"/>
    <x v="3"/>
    <x v="2"/>
    <x v="1"/>
  </r>
  <r>
    <n v="10714"/>
    <s v="Escargots de Bourgogne"/>
    <x v="4"/>
    <x v="107"/>
    <n v="9.6724999999999994"/>
    <n v="12"/>
    <s v="Save-a-lot Markets"/>
    <x v="38"/>
    <x v="8"/>
    <d v="2015-11-22T00:00:00"/>
    <n v="159"/>
    <n v="116.07"/>
    <x v="1"/>
    <x v="3"/>
    <x v="1"/>
    <x v="2"/>
    <x v="1"/>
  </r>
  <r>
    <n v="10714"/>
    <s v="Gnocchi di nonna Alice"/>
    <x v="0"/>
    <x v="86"/>
    <n v="30.400000000000002"/>
    <n v="18"/>
    <s v="Save-a-lot Markets"/>
    <x v="38"/>
    <x v="8"/>
    <d v="2015-11-22T00:00:00"/>
    <n v="684"/>
    <n v="547.20000000000005"/>
    <x v="1"/>
    <x v="3"/>
    <x v="0"/>
    <x v="2"/>
    <x v="1"/>
  </r>
  <r>
    <n v="10714"/>
    <s v="Alice Mutton"/>
    <x v="7"/>
    <x v="101"/>
    <n v="30.03"/>
    <n v="27"/>
    <s v="Save-a-lot Markets"/>
    <x v="38"/>
    <x v="8"/>
    <d v="2015-11-22T00:00:00"/>
    <n v="1053"/>
    <n v="810.81000000000006"/>
    <x v="1"/>
    <x v="3"/>
    <x v="3"/>
    <x v="2"/>
    <x v="1"/>
  </r>
  <r>
    <n v="10714"/>
    <s v="Zaanse koeken"/>
    <x v="5"/>
    <x v="68"/>
    <n v="6.27"/>
    <n v="50"/>
    <s v="Save-a-lot Markets"/>
    <x v="38"/>
    <x v="8"/>
    <d v="2015-11-22T00:00:00"/>
    <n v="475"/>
    <n v="313.5"/>
    <x v="1"/>
    <x v="3"/>
    <x v="2"/>
    <x v="2"/>
    <x v="1"/>
  </r>
  <r>
    <n v="10715"/>
    <s v="Ikura"/>
    <x v="4"/>
    <x v="98"/>
    <n v="21.7"/>
    <n v="21"/>
    <s v="Bon app'"/>
    <x v="40"/>
    <x v="0"/>
    <d v="2015-11-23T00:00:00"/>
    <n v="651"/>
    <n v="455.7"/>
    <x v="1"/>
    <x v="3"/>
    <x v="1"/>
    <x v="0"/>
    <x v="0"/>
  </r>
  <r>
    <n v="10715"/>
    <s v="Fløtemysost"/>
    <x v="1"/>
    <x v="109"/>
    <n v="17.2"/>
    <n v="30"/>
    <s v="Bon app'"/>
    <x v="40"/>
    <x v="0"/>
    <d v="2015-11-23T00:00:00"/>
    <n v="645"/>
    <n v="516"/>
    <x v="1"/>
    <x v="3"/>
    <x v="1"/>
    <x v="0"/>
    <x v="0"/>
  </r>
  <r>
    <n v="10716"/>
    <s v="Sir Rodney's Scones"/>
    <x v="5"/>
    <x v="13"/>
    <n v="6.8999999999999995"/>
    <n v="5"/>
    <s v="Rancho grande"/>
    <x v="55"/>
    <x v="20"/>
    <d v="2015-11-24T00:00:00"/>
    <n v="50"/>
    <n v="34.5"/>
    <x v="1"/>
    <x v="3"/>
    <x v="2"/>
    <x v="1"/>
    <x v="1"/>
  </r>
  <r>
    <n v="10716"/>
    <s v="Manjimup Dried Apples"/>
    <x v="2"/>
    <x v="106"/>
    <n v="41.34"/>
    <n v="7"/>
    <s v="Rancho grande"/>
    <x v="55"/>
    <x v="20"/>
    <d v="2015-11-24T00:00:00"/>
    <n v="371"/>
    <n v="289.38"/>
    <x v="1"/>
    <x v="3"/>
    <x v="0"/>
    <x v="1"/>
    <x v="1"/>
  </r>
  <r>
    <n v="10716"/>
    <s v="Sirop d'érable"/>
    <x v="3"/>
    <x v="73"/>
    <n v="23.939999999999998"/>
    <n v="10"/>
    <s v="Rancho grande"/>
    <x v="55"/>
    <x v="20"/>
    <d v="2015-11-24T00:00:00"/>
    <n v="285"/>
    <n v="239.39999999999998"/>
    <x v="1"/>
    <x v="3"/>
    <x v="2"/>
    <x v="1"/>
    <x v="1"/>
  </r>
  <r>
    <n v="10717"/>
    <s v="Sir Rodney's Scones"/>
    <x v="5"/>
    <x v="13"/>
    <n v="6.6"/>
    <n v="32"/>
    <s v="Frankenversand"/>
    <x v="16"/>
    <x v="1"/>
    <d v="2015-11-24T00:00:00"/>
    <n v="320"/>
    <n v="211.2"/>
    <x v="1"/>
    <x v="3"/>
    <x v="2"/>
    <x v="0"/>
    <x v="0"/>
  </r>
  <r>
    <n v="10717"/>
    <s v="Tourtière"/>
    <x v="7"/>
    <x v="67"/>
    <n v="5.9600000000000009"/>
    <n v="15"/>
    <s v="Frankenversand"/>
    <x v="16"/>
    <x v="1"/>
    <d v="2015-11-24T00:00:00"/>
    <n v="111.75"/>
    <n v="89.4"/>
    <x v="1"/>
    <x v="3"/>
    <x v="3"/>
    <x v="0"/>
    <x v="0"/>
  </r>
  <r>
    <n v="10717"/>
    <s v="Gudbrandsdalsost"/>
    <x v="1"/>
    <x v="104"/>
    <n v="30.599999999999998"/>
    <n v="25"/>
    <s v="Frankenversand"/>
    <x v="16"/>
    <x v="1"/>
    <d v="2015-11-24T00:00:00"/>
    <n v="900"/>
    <n v="765"/>
    <x v="1"/>
    <x v="3"/>
    <x v="1"/>
    <x v="0"/>
    <x v="0"/>
  </r>
  <r>
    <n v="10718"/>
    <s v="Queso Manchego La Pastora"/>
    <x v="1"/>
    <x v="86"/>
    <n v="31.919999999999998"/>
    <n v="36"/>
    <s v="Königlich Essen"/>
    <x v="37"/>
    <x v="1"/>
    <d v="2015-11-27T00:00:00"/>
    <n v="1368"/>
    <n v="1149.1199999999999"/>
    <x v="1"/>
    <x v="3"/>
    <x v="1"/>
    <x v="0"/>
    <x v="0"/>
  </r>
  <r>
    <n v="10718"/>
    <s v="Pavlova"/>
    <x v="5"/>
    <x v="89"/>
    <n v="11.516999999999998"/>
    <n v="20"/>
    <s v="Königlich Essen"/>
    <x v="37"/>
    <x v="1"/>
    <d v="2015-11-27T00:00:00"/>
    <n v="349"/>
    <n v="230.33999999999995"/>
    <x v="1"/>
    <x v="3"/>
    <x v="2"/>
    <x v="0"/>
    <x v="0"/>
  </r>
  <r>
    <n v="10718"/>
    <s v="Inlagd Sill"/>
    <x v="4"/>
    <x v="72"/>
    <n v="15.580000000000002"/>
    <n v="40"/>
    <s v="Königlich Essen"/>
    <x v="37"/>
    <x v="1"/>
    <d v="2015-11-27T00:00:00"/>
    <n v="760"/>
    <n v="623.20000000000005"/>
    <x v="1"/>
    <x v="3"/>
    <x v="1"/>
    <x v="0"/>
    <x v="0"/>
  </r>
  <r>
    <n v="10718"/>
    <s v="Tarte au sucre"/>
    <x v="5"/>
    <x v="74"/>
    <n v="34.016999999999996"/>
    <n v="20"/>
    <s v="Königlich Essen"/>
    <x v="37"/>
    <x v="1"/>
    <d v="2015-11-27T00:00:00"/>
    <n v="986"/>
    <n v="680.33999999999992"/>
    <x v="1"/>
    <x v="3"/>
    <x v="2"/>
    <x v="0"/>
    <x v="0"/>
  </r>
  <r>
    <n v="10719"/>
    <s v="Carnarvon Tigers"/>
    <x v="4"/>
    <x v="92"/>
    <n v="50.625"/>
    <n v="12"/>
    <s v="Let's Stop N Shop"/>
    <x v="64"/>
    <x v="8"/>
    <d v="2015-11-27T00:00:00"/>
    <n v="750"/>
    <n v="607.5"/>
    <x v="1"/>
    <x v="3"/>
    <x v="1"/>
    <x v="2"/>
    <x v="1"/>
  </r>
  <r>
    <n v="10719"/>
    <s v="Nord-Ost Matjeshering"/>
    <x v="4"/>
    <x v="100"/>
    <n v="19.4175"/>
    <n v="3"/>
    <s v="Let's Stop N Shop"/>
    <x v="64"/>
    <x v="8"/>
    <d v="2015-11-27T00:00:00"/>
    <n v="77.67"/>
    <n v="58.252499999999998"/>
    <x v="1"/>
    <x v="3"/>
    <x v="1"/>
    <x v="2"/>
    <x v="1"/>
  </r>
  <r>
    <n v="10719"/>
    <s v="Tourtière"/>
    <x v="7"/>
    <x v="67"/>
    <n v="5.6619999999999999"/>
    <n v="40"/>
    <s v="Let's Stop N Shop"/>
    <x v="64"/>
    <x v="8"/>
    <d v="2015-11-27T00:00:00"/>
    <n v="298"/>
    <n v="226.48"/>
    <x v="1"/>
    <x v="3"/>
    <x v="3"/>
    <x v="2"/>
    <x v="1"/>
  </r>
  <r>
    <n v="10720"/>
    <s v="Steeleye Stout"/>
    <x v="6"/>
    <x v="79"/>
    <n v="15.84"/>
    <n v="21"/>
    <s v="Que Delícia"/>
    <x v="2"/>
    <x v="2"/>
    <d v="2015-11-28T00:00:00"/>
    <n v="378"/>
    <n v="332.64"/>
    <x v="1"/>
    <x v="3"/>
    <x v="3"/>
    <x v="1"/>
    <x v="1"/>
  </r>
  <r>
    <n v="10720"/>
    <s v="Fløtemysost"/>
    <x v="1"/>
    <x v="109"/>
    <n v="16.34"/>
    <n v="8"/>
    <s v="Que Delícia"/>
    <x v="2"/>
    <x v="2"/>
    <d v="2015-11-28T00:00:00"/>
    <n v="172"/>
    <n v="130.72"/>
    <x v="1"/>
    <x v="3"/>
    <x v="1"/>
    <x v="1"/>
    <x v="1"/>
  </r>
  <r>
    <n v="10721"/>
    <s v="Gula Malacca"/>
    <x v="3"/>
    <x v="97"/>
    <n v="14.004"/>
    <n v="50"/>
    <s v="QUICK-Stop"/>
    <x v="20"/>
    <x v="1"/>
    <d v="2015-11-29T00:00:00"/>
    <n v="972.5"/>
    <n v="700.19999999999993"/>
    <x v="1"/>
    <x v="3"/>
    <x v="2"/>
    <x v="0"/>
    <x v="0"/>
  </r>
  <r>
    <n v="10722"/>
    <s v="Rhönbräu Klosterbier"/>
    <x v="6"/>
    <x v="81"/>
    <n v="6.8975"/>
    <n v="42"/>
    <s v="Save-a-lot Markets"/>
    <x v="38"/>
    <x v="8"/>
    <d v="2015-11-29T00:00:00"/>
    <n v="325.5"/>
    <n v="289.69499999999999"/>
    <x v="1"/>
    <x v="3"/>
    <x v="3"/>
    <x v="2"/>
    <x v="1"/>
  </r>
  <r>
    <n v="10722"/>
    <s v="Chang"/>
    <x v="6"/>
    <x v="72"/>
    <n v="16.72"/>
    <n v="3"/>
    <s v="Save-a-lot Markets"/>
    <x v="38"/>
    <x v="8"/>
    <d v="2015-11-29T00:00:00"/>
    <n v="57"/>
    <n v="50.16"/>
    <x v="1"/>
    <x v="3"/>
    <x v="3"/>
    <x v="2"/>
    <x v="1"/>
  </r>
  <r>
    <n v="10722"/>
    <s v="Gorgonzola Telino"/>
    <x v="1"/>
    <x v="99"/>
    <n v="9.75"/>
    <n v="50"/>
    <s v="Save-a-lot Markets"/>
    <x v="38"/>
    <x v="8"/>
    <d v="2015-11-29T00:00:00"/>
    <n v="625"/>
    <n v="487.5"/>
    <x v="1"/>
    <x v="3"/>
    <x v="1"/>
    <x v="2"/>
    <x v="1"/>
  </r>
  <r>
    <n v="10722"/>
    <s v="Scottish Longbreads"/>
    <x v="5"/>
    <x v="99"/>
    <n v="8.125"/>
    <n v="45"/>
    <s v="Save-a-lot Markets"/>
    <x v="38"/>
    <x v="8"/>
    <d v="2015-11-29T00:00:00"/>
    <n v="562.5"/>
    <n v="365.625"/>
    <x v="1"/>
    <x v="3"/>
    <x v="2"/>
    <x v="2"/>
    <x v="1"/>
  </r>
  <r>
    <n v="10723"/>
    <s v="Gumbär Gummibärchen"/>
    <x v="5"/>
    <x v="108"/>
    <n v="20.611799999999999"/>
    <n v="15"/>
    <s v="White Clover Markets"/>
    <x v="18"/>
    <x v="8"/>
    <d v="2015-11-30T00:00:00"/>
    <n v="468.45"/>
    <n v="309.17699999999996"/>
    <x v="1"/>
    <x v="3"/>
    <x v="2"/>
    <x v="2"/>
    <x v="1"/>
  </r>
  <r>
    <n v="10724"/>
    <s v="Sirop d'érable"/>
    <x v="3"/>
    <x v="73"/>
    <n v="23.085000000000001"/>
    <n v="5"/>
    <s v="Mère Paillarde"/>
    <x v="41"/>
    <x v="16"/>
    <d v="2015-11-30T00:00:00"/>
    <n v="142.5"/>
    <n v="115.42500000000001"/>
    <x v="1"/>
    <x v="3"/>
    <x v="2"/>
    <x v="2"/>
    <x v="1"/>
  </r>
  <r>
    <n v="10724"/>
    <s v="Ikura"/>
    <x v="4"/>
    <x v="98"/>
    <n v="24.490000000000002"/>
    <n v="16"/>
    <s v="Mère Paillarde"/>
    <x v="41"/>
    <x v="16"/>
    <d v="2015-11-30T00:00:00"/>
    <n v="496"/>
    <n v="391.84000000000003"/>
    <x v="1"/>
    <x v="3"/>
    <x v="1"/>
    <x v="2"/>
    <x v="1"/>
  </r>
  <r>
    <n v="10725"/>
    <s v="Jack's New England Clam Chowder"/>
    <x v="4"/>
    <x v="93"/>
    <n v="7.7200000000000006"/>
    <n v="12"/>
    <s v="Familia Arquibaldo"/>
    <x v="29"/>
    <x v="2"/>
    <d v="2015-12-01T00:00:00"/>
    <n v="115.80000000000001"/>
    <n v="92.640000000000015"/>
    <x v="1"/>
    <x v="4"/>
    <x v="1"/>
    <x v="1"/>
    <x v="1"/>
  </r>
  <r>
    <n v="10725"/>
    <s v="Filo Mix"/>
    <x v="0"/>
    <x v="94"/>
    <n v="5.95"/>
    <n v="4"/>
    <s v="Familia Arquibaldo"/>
    <x v="29"/>
    <x v="2"/>
    <d v="2015-12-01T00:00:00"/>
    <n v="28"/>
    <n v="23.8"/>
    <x v="1"/>
    <x v="4"/>
    <x v="0"/>
    <x v="1"/>
    <x v="1"/>
  </r>
  <r>
    <n v="10725"/>
    <s v="Pâté chinois"/>
    <x v="7"/>
    <x v="28"/>
    <n v="19.68"/>
    <n v="6"/>
    <s v="Familia Arquibaldo"/>
    <x v="29"/>
    <x v="2"/>
    <d v="2015-12-01T00:00:00"/>
    <n v="144"/>
    <n v="118.08"/>
    <x v="1"/>
    <x v="4"/>
    <x v="3"/>
    <x v="1"/>
    <x v="1"/>
  </r>
  <r>
    <n v="10726"/>
    <s v="Queso Cabrales"/>
    <x v="1"/>
    <x v="103"/>
    <n v="17.849999999999998"/>
    <n v="5"/>
    <s v="Eastern Connection"/>
    <x v="28"/>
    <x v="13"/>
    <d v="2015-12-04T00:00:00"/>
    <n v="105"/>
    <n v="89.249999999999986"/>
    <x v="1"/>
    <x v="4"/>
    <x v="1"/>
    <x v="0"/>
    <x v="0"/>
  </r>
  <r>
    <n v="10726"/>
    <s v="Chef Anton's Cajun Seasoning"/>
    <x v="3"/>
    <x v="82"/>
    <n v="16.5"/>
    <n v="25"/>
    <s v="Eastern Connection"/>
    <x v="28"/>
    <x v="13"/>
    <d v="2015-12-04T00:00:00"/>
    <n v="550"/>
    <n v="412.5"/>
    <x v="1"/>
    <x v="4"/>
    <x v="2"/>
    <x v="0"/>
    <x v="0"/>
  </r>
  <r>
    <n v="10727"/>
    <s v="Raclette Courdavault"/>
    <x v="1"/>
    <x v="95"/>
    <n v="45.1"/>
    <n v="10"/>
    <s v="Reggiani Caseifici"/>
    <x v="27"/>
    <x v="11"/>
    <d v="2015-12-04T00:00:00"/>
    <n v="550"/>
    <n v="451"/>
    <x v="1"/>
    <x v="4"/>
    <x v="1"/>
    <x v="3"/>
    <x v="0"/>
  </r>
  <r>
    <n v="10727"/>
    <s v="Gnocchi di nonna Alice"/>
    <x v="0"/>
    <x v="86"/>
    <n v="31.919999999999998"/>
    <n v="10"/>
    <s v="Reggiani Caseifici"/>
    <x v="27"/>
    <x v="11"/>
    <d v="2015-12-04T00:00:00"/>
    <n v="380"/>
    <n v="319.2"/>
    <x v="1"/>
    <x v="4"/>
    <x v="0"/>
    <x v="3"/>
    <x v="0"/>
  </r>
  <r>
    <n v="10727"/>
    <s v="Alice Mutton"/>
    <x v="7"/>
    <x v="101"/>
    <n v="29.64"/>
    <n v="20"/>
    <s v="Reggiani Caseifici"/>
    <x v="27"/>
    <x v="11"/>
    <d v="2015-12-04T00:00:00"/>
    <n v="780"/>
    <n v="592.79999999999995"/>
    <x v="1"/>
    <x v="4"/>
    <x v="3"/>
    <x v="3"/>
    <x v="0"/>
  </r>
  <r>
    <n v="10728"/>
    <s v="Nord-Ost Matjeshering"/>
    <x v="4"/>
    <x v="100"/>
    <n v="19.1586"/>
    <n v="15"/>
    <s v="Queen Cozinha"/>
    <x v="29"/>
    <x v="2"/>
    <d v="2015-12-05T00:00:00"/>
    <n v="388.35"/>
    <n v="287.37900000000002"/>
    <x v="1"/>
    <x v="4"/>
    <x v="1"/>
    <x v="1"/>
    <x v="1"/>
  </r>
  <r>
    <n v="10728"/>
    <s v="Boston Crab Meat"/>
    <x v="4"/>
    <x v="65"/>
    <n v="14.167999999999999"/>
    <n v="6"/>
    <s v="Queen Cozinha"/>
    <x v="29"/>
    <x v="2"/>
    <d v="2015-12-05T00:00:00"/>
    <n v="110.39999999999999"/>
    <n v="85.007999999999996"/>
    <x v="1"/>
    <x v="4"/>
    <x v="1"/>
    <x v="1"/>
    <x v="1"/>
  </r>
  <r>
    <n v="10728"/>
    <s v="Pâté chinois"/>
    <x v="7"/>
    <x v="28"/>
    <n v="19.200000000000003"/>
    <n v="12"/>
    <s v="Queen Cozinha"/>
    <x v="29"/>
    <x v="2"/>
    <d v="2015-12-05T00:00:00"/>
    <n v="288"/>
    <n v="230.40000000000003"/>
    <x v="1"/>
    <x v="4"/>
    <x v="3"/>
    <x v="1"/>
    <x v="1"/>
  </r>
  <r>
    <n v="10728"/>
    <s v="Camembert Pierrot"/>
    <x v="1"/>
    <x v="85"/>
    <n v="26.86"/>
    <n v="15"/>
    <s v="Queen Cozinha"/>
    <x v="29"/>
    <x v="2"/>
    <d v="2015-12-05T00:00:00"/>
    <n v="510"/>
    <n v="402.9"/>
    <x v="1"/>
    <x v="4"/>
    <x v="1"/>
    <x v="1"/>
    <x v="1"/>
  </r>
  <r>
    <n v="10729"/>
    <s v="Sir Rodney's Scones"/>
    <x v="5"/>
    <x v="13"/>
    <n v="6.6"/>
    <n v="30"/>
    <s v="LINO-Delicateses"/>
    <x v="53"/>
    <x v="5"/>
    <d v="2015-12-05T00:00:00"/>
    <n v="300"/>
    <n v="198"/>
    <x v="1"/>
    <x v="4"/>
    <x v="2"/>
    <x v="1"/>
    <x v="1"/>
  </r>
  <r>
    <n v="10729"/>
    <s v="Valkoinen suklaa"/>
    <x v="5"/>
    <x v="115"/>
    <n v="10.5625"/>
    <n v="40"/>
    <s v="LINO-Delicateses"/>
    <x v="53"/>
    <x v="5"/>
    <d v="2015-12-05T00:00:00"/>
    <n v="650"/>
    <n v="422.5"/>
    <x v="1"/>
    <x v="4"/>
    <x v="2"/>
    <x v="1"/>
    <x v="1"/>
  </r>
  <r>
    <n v="10729"/>
    <s v="Chai"/>
    <x v="6"/>
    <x v="79"/>
    <n v="16.02"/>
    <n v="50"/>
    <s v="LINO-Delicateses"/>
    <x v="53"/>
    <x v="5"/>
    <d v="2015-12-05T00:00:00"/>
    <n v="900"/>
    <n v="801"/>
    <x v="1"/>
    <x v="4"/>
    <x v="3"/>
    <x v="1"/>
    <x v="1"/>
  </r>
  <r>
    <n v="10730"/>
    <s v="Gorgonzola Telino"/>
    <x v="1"/>
    <x v="99"/>
    <n v="9.625"/>
    <n v="3"/>
    <s v="Bon app'"/>
    <x v="40"/>
    <x v="0"/>
    <d v="2015-12-06T00:00:00"/>
    <n v="37.5"/>
    <n v="28.875"/>
    <x v="1"/>
    <x v="4"/>
    <x v="1"/>
    <x v="0"/>
    <x v="0"/>
  </r>
  <r>
    <n v="10730"/>
    <s v="Louisiana Fiery Hot Pepper Sauce"/>
    <x v="3"/>
    <x v="71"/>
    <n v="14.734999999999999"/>
    <n v="10"/>
    <s v="Bon app'"/>
    <x v="40"/>
    <x v="0"/>
    <d v="2015-12-06T00:00:00"/>
    <n v="210.5"/>
    <n v="147.35"/>
    <x v="1"/>
    <x v="4"/>
    <x v="2"/>
    <x v="0"/>
    <x v="0"/>
  </r>
  <r>
    <n v="10730"/>
    <s v="Pavlova"/>
    <x v="5"/>
    <x v="89"/>
    <n v="12.040499999999998"/>
    <n v="15"/>
    <s v="Bon app'"/>
    <x v="40"/>
    <x v="0"/>
    <d v="2015-12-06T00:00:00"/>
    <n v="261.75"/>
    <n v="180.60749999999996"/>
    <x v="1"/>
    <x v="4"/>
    <x v="2"/>
    <x v="0"/>
    <x v="0"/>
  </r>
  <r>
    <n v="10731"/>
    <s v="Sir Rodney's Scones"/>
    <x v="5"/>
    <x v="13"/>
    <n v="7"/>
    <n v="40"/>
    <s v="Chop-suey Chinese"/>
    <x v="5"/>
    <x v="4"/>
    <d v="2015-12-07T00:00:00"/>
    <n v="400"/>
    <n v="280"/>
    <x v="1"/>
    <x v="4"/>
    <x v="2"/>
    <x v="0"/>
    <x v="0"/>
  </r>
  <r>
    <n v="10731"/>
    <s v="Manjimup Dried Apples"/>
    <x v="2"/>
    <x v="106"/>
    <n v="41.34"/>
    <n v="30"/>
    <s v="Chop-suey Chinese"/>
    <x v="5"/>
    <x v="4"/>
    <d v="2015-12-07T00:00:00"/>
    <n v="1590"/>
    <n v="1240.2"/>
    <x v="1"/>
    <x v="4"/>
    <x v="0"/>
    <x v="0"/>
    <x v="0"/>
  </r>
  <r>
    <n v="10732"/>
    <s v="Lakkalikööri"/>
    <x v="6"/>
    <x v="79"/>
    <n v="16.2"/>
    <n v="20"/>
    <s v="Bon app'"/>
    <x v="40"/>
    <x v="0"/>
    <d v="2015-12-07T00:00:00"/>
    <n v="360"/>
    <n v="324"/>
    <x v="1"/>
    <x v="4"/>
    <x v="3"/>
    <x v="0"/>
    <x v="0"/>
  </r>
  <r>
    <n v="10733"/>
    <s v="Filo Mix"/>
    <x v="0"/>
    <x v="94"/>
    <n v="5.32"/>
    <n v="25"/>
    <s v="Berglunds snabbköp"/>
    <x v="23"/>
    <x v="9"/>
    <d v="2015-12-08T00:00:00"/>
    <n v="175"/>
    <n v="133"/>
    <x v="1"/>
    <x v="4"/>
    <x v="0"/>
    <x v="0"/>
    <x v="0"/>
  </r>
  <r>
    <n v="10733"/>
    <s v="Tofu"/>
    <x v="2"/>
    <x v="70"/>
    <n v="17.9025"/>
    <n v="16"/>
    <s v="Berglunds snabbköp"/>
    <x v="23"/>
    <x v="9"/>
    <d v="2015-12-08T00:00:00"/>
    <n v="372"/>
    <n v="286.44"/>
    <x v="1"/>
    <x v="4"/>
    <x v="0"/>
    <x v="0"/>
    <x v="0"/>
  </r>
  <r>
    <n v="10733"/>
    <s v="Rössle Sauerkraut"/>
    <x v="2"/>
    <x v="66"/>
    <n v="35.568000000000005"/>
    <n v="20"/>
    <s v="Berglunds snabbköp"/>
    <x v="23"/>
    <x v="9"/>
    <d v="2015-12-08T00:00:00"/>
    <n v="912"/>
    <n v="711.36000000000013"/>
    <x v="1"/>
    <x v="4"/>
    <x v="0"/>
    <x v="0"/>
    <x v="0"/>
  </r>
  <r>
    <n v="10734"/>
    <s v="Grandma's Boysenberry Spread"/>
    <x v="3"/>
    <x v="113"/>
    <n v="20.5"/>
    <n v="30"/>
    <s v="Gourmet Lanchonetes"/>
    <x v="57"/>
    <x v="2"/>
    <d v="2015-12-08T00:00:00"/>
    <n v="750"/>
    <n v="615"/>
    <x v="1"/>
    <x v="4"/>
    <x v="2"/>
    <x v="1"/>
    <x v="1"/>
  </r>
  <r>
    <n v="10734"/>
    <s v="Nord-Ost Matjeshering"/>
    <x v="4"/>
    <x v="100"/>
    <n v="19.935300000000002"/>
    <n v="15"/>
    <s v="Gourmet Lanchonetes"/>
    <x v="57"/>
    <x v="2"/>
    <d v="2015-12-08T00:00:00"/>
    <n v="388.35"/>
    <n v="299.02950000000004"/>
    <x v="1"/>
    <x v="4"/>
    <x v="1"/>
    <x v="1"/>
    <x v="1"/>
  </r>
  <r>
    <n v="10734"/>
    <s v="Lakkalikööri"/>
    <x v="6"/>
    <x v="79"/>
    <n v="16.02"/>
    <n v="20"/>
    <s v="Gourmet Lanchonetes"/>
    <x v="57"/>
    <x v="2"/>
    <d v="2015-12-08T00:00:00"/>
    <n v="360"/>
    <n v="320.39999999999998"/>
    <x v="1"/>
    <x v="4"/>
    <x v="3"/>
    <x v="1"/>
    <x v="1"/>
  </r>
  <r>
    <n v="10735"/>
    <s v="Sirop d'érable"/>
    <x v="3"/>
    <x v="73"/>
    <n v="23.939999999999998"/>
    <n v="20"/>
    <s v="Let's Stop N Shop"/>
    <x v="64"/>
    <x v="8"/>
    <d v="2015-12-11T00:00:00"/>
    <n v="570"/>
    <n v="478.79999999999995"/>
    <x v="1"/>
    <x v="4"/>
    <x v="2"/>
    <x v="2"/>
    <x v="1"/>
  </r>
  <r>
    <n v="10735"/>
    <s v="Original Frankfurter grüne Soße"/>
    <x v="3"/>
    <x v="60"/>
    <n v="9.23"/>
    <n v="2"/>
    <s v="Let's Stop N Shop"/>
    <x v="64"/>
    <x v="8"/>
    <d v="2015-12-11T00:00:00"/>
    <n v="26"/>
    <n v="18.46"/>
    <x v="1"/>
    <x v="4"/>
    <x v="2"/>
    <x v="2"/>
    <x v="1"/>
  </r>
  <r>
    <n v="10736"/>
    <s v="Louisiana Fiery Hot Pepper Sauce"/>
    <x v="3"/>
    <x v="71"/>
    <n v="14.945499999999999"/>
    <n v="40"/>
    <s v="Hungry Owl All-Night Grocers"/>
    <x v="30"/>
    <x v="14"/>
    <d v="2015-12-12T00:00:00"/>
    <n v="842"/>
    <n v="597.81999999999994"/>
    <x v="1"/>
    <x v="4"/>
    <x v="2"/>
    <x v="0"/>
    <x v="0"/>
  </r>
  <r>
    <n v="10736"/>
    <s v="Rhönbräu Klosterbier"/>
    <x v="6"/>
    <x v="81"/>
    <n v="7.0525000000000002"/>
    <n v="20"/>
    <s v="Hungry Owl All-Night Grocers"/>
    <x v="30"/>
    <x v="14"/>
    <d v="2015-12-12T00:00:00"/>
    <n v="155"/>
    <n v="141.05000000000001"/>
    <x v="1"/>
    <x v="4"/>
    <x v="3"/>
    <x v="0"/>
    <x v="0"/>
  </r>
  <r>
    <n v="10737"/>
    <s v="Jack's New England Clam Chowder"/>
    <x v="4"/>
    <x v="93"/>
    <n v="7.3340000000000005"/>
    <n v="12"/>
    <s v="Vins et alcools Chevalier"/>
    <x v="0"/>
    <x v="0"/>
    <d v="2015-12-12T00:00:00"/>
    <n v="115.80000000000001"/>
    <n v="88.00800000000001"/>
    <x v="1"/>
    <x v="4"/>
    <x v="1"/>
    <x v="0"/>
    <x v="0"/>
  </r>
  <r>
    <n v="10737"/>
    <s v="Konbu"/>
    <x v="4"/>
    <x v="78"/>
    <n v="4.4399999999999995"/>
    <n v="4"/>
    <s v="Vins et alcools Chevalier"/>
    <x v="0"/>
    <x v="0"/>
    <d v="2015-12-12T00:00:00"/>
    <n v="24"/>
    <n v="17.759999999999998"/>
    <x v="1"/>
    <x v="4"/>
    <x v="1"/>
    <x v="0"/>
    <x v="0"/>
  </r>
  <r>
    <n v="10738"/>
    <s v="Pavlova"/>
    <x v="5"/>
    <x v="89"/>
    <n v="12.040499999999998"/>
    <n v="3"/>
    <s v="Spécialités du monde"/>
    <x v="68"/>
    <x v="0"/>
    <d v="2015-12-13T00:00:00"/>
    <n v="52.349999999999994"/>
    <n v="36.121499999999997"/>
    <x v="1"/>
    <x v="4"/>
    <x v="2"/>
    <x v="0"/>
    <x v="0"/>
  </r>
  <r>
    <n v="10739"/>
    <s v="Inlagd Sill"/>
    <x v="4"/>
    <x v="72"/>
    <n v="15.010000000000002"/>
    <n v="6"/>
    <s v="Vins et alcools Chevalier"/>
    <x v="0"/>
    <x v="0"/>
    <d v="2015-12-13T00:00:00"/>
    <n v="114"/>
    <n v="90.06"/>
    <x v="1"/>
    <x v="4"/>
    <x v="1"/>
    <x v="0"/>
    <x v="0"/>
  </r>
  <r>
    <n v="10739"/>
    <s v="Filo Mix"/>
    <x v="0"/>
    <x v="94"/>
    <n v="5.67"/>
    <n v="18"/>
    <s v="Vins et alcools Chevalier"/>
    <x v="0"/>
    <x v="0"/>
    <d v="2015-12-13T00:00:00"/>
    <n v="126"/>
    <n v="102.06"/>
    <x v="1"/>
    <x v="4"/>
    <x v="0"/>
    <x v="0"/>
    <x v="0"/>
  </r>
  <r>
    <n v="10740"/>
    <s v="Gnocchi di nonna Alice"/>
    <x v="0"/>
    <x v="86"/>
    <n v="30.400000000000002"/>
    <n v="14"/>
    <s v="White Clover Markets"/>
    <x v="18"/>
    <x v="8"/>
    <d v="2015-12-14T00:00:00"/>
    <n v="532"/>
    <n v="425.6"/>
    <x v="1"/>
    <x v="4"/>
    <x v="0"/>
    <x v="2"/>
    <x v="1"/>
  </r>
  <r>
    <n v="10740"/>
    <s v="Røgede sild"/>
    <x v="4"/>
    <x v="68"/>
    <n v="7.03"/>
    <n v="40"/>
    <s v="White Clover Markets"/>
    <x v="18"/>
    <x v="8"/>
    <d v="2015-12-14T00:00:00"/>
    <n v="380"/>
    <n v="281.2"/>
    <x v="1"/>
    <x v="4"/>
    <x v="1"/>
    <x v="2"/>
    <x v="1"/>
  </r>
  <r>
    <n v="10740"/>
    <s v="Steeleye Stout"/>
    <x v="6"/>
    <x v="79"/>
    <n v="16.02"/>
    <n v="35"/>
    <s v="White Clover Markets"/>
    <x v="18"/>
    <x v="8"/>
    <d v="2015-12-14T00:00:00"/>
    <n v="630"/>
    <n v="560.69999999999993"/>
    <x v="1"/>
    <x v="4"/>
    <x v="3"/>
    <x v="2"/>
    <x v="1"/>
  </r>
  <r>
    <n v="10740"/>
    <s v="Rössle Sauerkraut"/>
    <x v="2"/>
    <x v="66"/>
    <n v="36.936000000000007"/>
    <n v="5"/>
    <s v="White Clover Markets"/>
    <x v="18"/>
    <x v="8"/>
    <d v="2015-12-14T00:00:00"/>
    <n v="228"/>
    <n v="184.68000000000004"/>
    <x v="1"/>
    <x v="4"/>
    <x v="0"/>
    <x v="2"/>
    <x v="1"/>
  </r>
  <r>
    <n v="10741"/>
    <s v="Chang"/>
    <x v="6"/>
    <x v="72"/>
    <n v="17.48"/>
    <n v="15"/>
    <s v="Around the Horn"/>
    <x v="45"/>
    <x v="13"/>
    <d v="2015-12-15T00:00:00"/>
    <n v="285"/>
    <n v="262.2"/>
    <x v="1"/>
    <x v="4"/>
    <x v="3"/>
    <x v="0"/>
    <x v="0"/>
  </r>
  <r>
    <n v="10742"/>
    <s v="Aniseed Syrup"/>
    <x v="3"/>
    <x v="13"/>
    <n v="7.5"/>
    <n v="20"/>
    <s v="Bottom-Dollar Markets"/>
    <x v="52"/>
    <x v="16"/>
    <d v="2015-12-15T00:00:00"/>
    <n v="200"/>
    <n v="150"/>
    <x v="1"/>
    <x v="4"/>
    <x v="2"/>
    <x v="2"/>
    <x v="1"/>
  </r>
  <r>
    <n v="10742"/>
    <s v="Camembert Pierrot"/>
    <x v="1"/>
    <x v="85"/>
    <n v="28.22"/>
    <n v="50"/>
    <s v="Bottom-Dollar Markets"/>
    <x v="52"/>
    <x v="16"/>
    <d v="2015-12-15T00:00:00"/>
    <n v="1700"/>
    <n v="1411"/>
    <x v="1"/>
    <x v="4"/>
    <x v="1"/>
    <x v="2"/>
    <x v="1"/>
  </r>
  <r>
    <n v="10742"/>
    <s v="Mozzarella di Giovanni"/>
    <x v="1"/>
    <x v="1"/>
    <n v="27.143999999999998"/>
    <n v="35"/>
    <s v="Bottom-Dollar Markets"/>
    <x v="52"/>
    <x v="16"/>
    <d v="2015-12-15T00:00:00"/>
    <n v="1218"/>
    <n v="950.04"/>
    <x v="1"/>
    <x v="4"/>
    <x v="1"/>
    <x v="2"/>
    <x v="1"/>
  </r>
  <r>
    <n v="10743"/>
    <s v="Spegesild"/>
    <x v="4"/>
    <x v="27"/>
    <n v="9.24"/>
    <n v="28"/>
    <s v="Around the Horn"/>
    <x v="45"/>
    <x v="13"/>
    <d v="2015-12-18T00:00:00"/>
    <n v="336"/>
    <n v="258.72000000000003"/>
    <x v="1"/>
    <x v="4"/>
    <x v="1"/>
    <x v="0"/>
    <x v="0"/>
  </r>
  <r>
    <n v="10744"/>
    <s v="Boston Crab Meat"/>
    <x v="4"/>
    <x v="65"/>
    <n v="13.431999999999999"/>
    <n v="50"/>
    <s v="Vaffeljernet"/>
    <x v="48"/>
    <x v="17"/>
    <d v="2015-12-18T00:00:00"/>
    <n v="919.99999999999989"/>
    <n v="671.59999999999991"/>
    <x v="1"/>
    <x v="4"/>
    <x v="1"/>
    <x v="0"/>
    <x v="0"/>
  </r>
  <r>
    <n v="10745"/>
    <s v="Carnarvon Tigers"/>
    <x v="4"/>
    <x v="92"/>
    <n v="44.375"/>
    <n v="24"/>
    <s v="QUICK-Stop"/>
    <x v="20"/>
    <x v="1"/>
    <d v="2015-12-19T00:00:00"/>
    <n v="1500"/>
    <n v="1065"/>
    <x v="1"/>
    <x v="4"/>
    <x v="1"/>
    <x v="0"/>
    <x v="0"/>
  </r>
  <r>
    <n v="10745"/>
    <s v="Mozzarella di Giovanni"/>
    <x v="1"/>
    <x v="1"/>
    <n v="28.536000000000001"/>
    <n v="7"/>
    <s v="QUICK-Stop"/>
    <x v="20"/>
    <x v="1"/>
    <d v="2015-12-19T00:00:00"/>
    <n v="243.59999999999997"/>
    <n v="199.75200000000001"/>
    <x v="1"/>
    <x v="4"/>
    <x v="1"/>
    <x v="0"/>
    <x v="0"/>
  </r>
  <r>
    <n v="10745"/>
    <s v="Gula Malacca"/>
    <x v="3"/>
    <x v="97"/>
    <n v="15.949"/>
    <n v="16"/>
    <s v="QUICK-Stop"/>
    <x v="20"/>
    <x v="1"/>
    <d v="2015-12-19T00:00:00"/>
    <n v="311.2"/>
    <n v="255.184"/>
    <x v="1"/>
    <x v="4"/>
    <x v="2"/>
    <x v="0"/>
    <x v="0"/>
  </r>
  <r>
    <n v="10745"/>
    <s v="Raclette Courdavault"/>
    <x v="1"/>
    <x v="95"/>
    <n v="42.9"/>
    <n v="45"/>
    <s v="QUICK-Stop"/>
    <x v="20"/>
    <x v="1"/>
    <d v="2015-12-19T00:00:00"/>
    <n v="2475"/>
    <n v="1930.5"/>
    <x v="1"/>
    <x v="4"/>
    <x v="1"/>
    <x v="0"/>
    <x v="0"/>
  </r>
  <r>
    <n v="10746"/>
    <s v="Konbu"/>
    <x v="4"/>
    <x v="78"/>
    <n v="4.32"/>
    <n v="6"/>
    <s v="Chop-suey Chinese"/>
    <x v="5"/>
    <x v="4"/>
    <d v="2015-12-20T00:00:00"/>
    <n v="36"/>
    <n v="25.92"/>
    <x v="1"/>
    <x v="4"/>
    <x v="1"/>
    <x v="0"/>
    <x v="0"/>
  </r>
  <r>
    <n v="10746"/>
    <s v="Singaporean Hokkien Fried Mee"/>
    <x v="0"/>
    <x v="2"/>
    <n v="10.92"/>
    <n v="28"/>
    <s v="Chop-suey Chinese"/>
    <x v="5"/>
    <x v="4"/>
    <d v="2015-12-20T00:00:00"/>
    <n v="392"/>
    <n v="305.76"/>
    <x v="1"/>
    <x v="4"/>
    <x v="0"/>
    <x v="0"/>
    <x v="0"/>
  </r>
  <r>
    <n v="10746"/>
    <s v="Tarte au sucre"/>
    <x v="5"/>
    <x v="74"/>
    <n v="34.51"/>
    <n v="9"/>
    <s v="Chop-suey Chinese"/>
    <x v="5"/>
    <x v="4"/>
    <d v="2015-12-20T00:00:00"/>
    <n v="443.7"/>
    <n v="310.58999999999997"/>
    <x v="1"/>
    <x v="4"/>
    <x v="2"/>
    <x v="0"/>
    <x v="0"/>
  </r>
  <r>
    <n v="10746"/>
    <s v="Gudbrandsdalsost"/>
    <x v="1"/>
    <x v="104"/>
    <n v="30.24"/>
    <n v="40"/>
    <s v="Chop-suey Chinese"/>
    <x v="5"/>
    <x v="4"/>
    <d v="2015-12-20T00:00:00"/>
    <n v="1440"/>
    <n v="1209.5999999999999"/>
    <x v="1"/>
    <x v="4"/>
    <x v="1"/>
    <x v="0"/>
    <x v="0"/>
  </r>
  <r>
    <n v="10747"/>
    <s v="Gorgonzola Telino"/>
    <x v="1"/>
    <x v="99"/>
    <n v="10.625"/>
    <n v="8"/>
    <s v="Piccolo und mehr"/>
    <x v="44"/>
    <x v="6"/>
    <d v="2015-12-20T00:00:00"/>
    <n v="100"/>
    <n v="85"/>
    <x v="1"/>
    <x v="4"/>
    <x v="1"/>
    <x v="0"/>
    <x v="0"/>
  </r>
  <r>
    <n v="10747"/>
    <s v="Gudbrandsdalsost"/>
    <x v="1"/>
    <x v="104"/>
    <n v="28.44"/>
    <n v="30"/>
    <s v="Piccolo und mehr"/>
    <x v="44"/>
    <x v="6"/>
    <d v="2015-12-20T00:00:00"/>
    <n v="1080"/>
    <n v="853.2"/>
    <x v="1"/>
    <x v="4"/>
    <x v="1"/>
    <x v="0"/>
    <x v="0"/>
  </r>
  <r>
    <n v="10747"/>
    <s v="Vegie-spread"/>
    <x v="3"/>
    <x v="90"/>
    <n v="35.119999999999997"/>
    <n v="9"/>
    <s v="Piccolo und mehr"/>
    <x v="44"/>
    <x v="6"/>
    <d v="2015-12-20T00:00:00"/>
    <n v="395.09999999999997"/>
    <n v="316.08"/>
    <x v="1"/>
    <x v="4"/>
    <x v="2"/>
    <x v="0"/>
    <x v="0"/>
  </r>
  <r>
    <n v="10747"/>
    <s v="Jack's New England Clam Chowder"/>
    <x v="4"/>
    <x v="93"/>
    <n v="7.9130000000000011"/>
    <n v="35"/>
    <s v="Piccolo und mehr"/>
    <x v="44"/>
    <x v="6"/>
    <d v="2015-12-20T00:00:00"/>
    <n v="337.75"/>
    <n v="276.95500000000004"/>
    <x v="1"/>
    <x v="4"/>
    <x v="1"/>
    <x v="0"/>
    <x v="0"/>
  </r>
  <r>
    <n v="10748"/>
    <s v="Tunnbröd"/>
    <x v="0"/>
    <x v="110"/>
    <n v="7.2"/>
    <n v="44"/>
    <s v="Save-a-lot Markets"/>
    <x v="38"/>
    <x v="8"/>
    <d v="2015-12-21T00:00:00"/>
    <n v="396"/>
    <n v="316.8"/>
    <x v="1"/>
    <x v="4"/>
    <x v="0"/>
    <x v="2"/>
    <x v="1"/>
  </r>
  <r>
    <n v="10748"/>
    <s v="Boston Crab Meat"/>
    <x v="4"/>
    <x v="65"/>
    <n v="15.087999999999999"/>
    <n v="40"/>
    <s v="Save-a-lot Markets"/>
    <x v="38"/>
    <x v="8"/>
    <d v="2015-12-21T00:00:00"/>
    <n v="736"/>
    <n v="603.52"/>
    <x v="1"/>
    <x v="4"/>
    <x v="1"/>
    <x v="2"/>
    <x v="1"/>
  </r>
  <r>
    <n v="10748"/>
    <s v="Gnocchi di nonna Alice"/>
    <x v="0"/>
    <x v="86"/>
    <n v="28.88"/>
    <n v="28"/>
    <s v="Save-a-lot Markets"/>
    <x v="38"/>
    <x v="8"/>
    <d v="2015-12-21T00:00:00"/>
    <n v="1064"/>
    <n v="808.64"/>
    <x v="1"/>
    <x v="4"/>
    <x v="0"/>
    <x v="2"/>
    <x v="1"/>
  </r>
  <r>
    <n v="10749"/>
    <s v="Lakkalikööri"/>
    <x v="6"/>
    <x v="79"/>
    <n v="16.560000000000002"/>
    <n v="10"/>
    <s v="Island Trading"/>
    <x v="36"/>
    <x v="13"/>
    <d v="2015-12-21T00:00:00"/>
    <n v="180"/>
    <n v="165.60000000000002"/>
    <x v="1"/>
    <x v="4"/>
    <x v="3"/>
    <x v="0"/>
    <x v="0"/>
  </r>
  <r>
    <n v="10749"/>
    <s v="Gnocchi di nonna Alice"/>
    <x v="0"/>
    <x v="86"/>
    <n v="30.020000000000003"/>
    <n v="15"/>
    <s v="Island Trading"/>
    <x v="36"/>
    <x v="13"/>
    <d v="2015-12-21T00:00:00"/>
    <n v="570"/>
    <n v="450.30000000000007"/>
    <x v="1"/>
    <x v="4"/>
    <x v="0"/>
    <x v="0"/>
    <x v="0"/>
  </r>
  <r>
    <n v="10749"/>
    <s v="Raclette Courdavault"/>
    <x v="1"/>
    <x v="95"/>
    <n v="45.65"/>
    <n v="6"/>
    <s v="Island Trading"/>
    <x v="36"/>
    <x v="13"/>
    <d v="2015-12-21T00:00:00"/>
    <n v="330"/>
    <n v="273.89999999999998"/>
    <x v="1"/>
    <x v="4"/>
    <x v="1"/>
    <x v="0"/>
    <x v="0"/>
  </r>
  <r>
    <n v="10750"/>
    <s v="Raclette Courdavault"/>
    <x v="1"/>
    <x v="95"/>
    <n v="41.8"/>
    <n v="25"/>
    <s v="Wartian Herkku"/>
    <x v="15"/>
    <x v="10"/>
    <d v="2015-12-22T00:00:00"/>
    <n v="1375"/>
    <n v="1045"/>
    <x v="1"/>
    <x v="4"/>
    <x v="1"/>
    <x v="0"/>
    <x v="0"/>
  </r>
  <r>
    <n v="10750"/>
    <s v="Tofu"/>
    <x v="2"/>
    <x v="70"/>
    <n v="18.8325"/>
    <n v="5"/>
    <s v="Wartian Herkku"/>
    <x v="15"/>
    <x v="10"/>
    <d v="2015-12-22T00:00:00"/>
    <n v="116.25"/>
    <n v="94.162499999999994"/>
    <x v="1"/>
    <x v="4"/>
    <x v="0"/>
    <x v="0"/>
    <x v="0"/>
  </r>
  <r>
    <n v="10750"/>
    <s v="Røgede sild"/>
    <x v="4"/>
    <x v="68"/>
    <n v="7.5050000000000008"/>
    <n v="40"/>
    <s v="Wartian Herkku"/>
    <x v="15"/>
    <x v="10"/>
    <d v="2015-12-22T00:00:00"/>
    <n v="380"/>
    <n v="300.20000000000005"/>
    <x v="1"/>
    <x v="4"/>
    <x v="1"/>
    <x v="0"/>
    <x v="0"/>
  </r>
  <r>
    <n v="10751"/>
    <s v="Gumbär Gummibärchen"/>
    <x v="5"/>
    <x v="108"/>
    <n v="20.299500000000002"/>
    <n v="12"/>
    <s v="Richter Supermarkt"/>
    <x v="6"/>
    <x v="4"/>
    <d v="2015-12-25T00:00:00"/>
    <n v="374.76"/>
    <n v="243.59400000000002"/>
    <x v="1"/>
    <x v="4"/>
    <x v="2"/>
    <x v="0"/>
    <x v="0"/>
  </r>
  <r>
    <n v="10751"/>
    <s v="Nord-Ost Matjeshering"/>
    <x v="4"/>
    <x v="100"/>
    <n v="18.122999999999998"/>
    <n v="30"/>
    <s v="Richter Supermarkt"/>
    <x v="6"/>
    <x v="4"/>
    <d v="2015-12-25T00:00:00"/>
    <n v="776.7"/>
    <n v="543.68999999999994"/>
    <x v="1"/>
    <x v="4"/>
    <x v="1"/>
    <x v="0"/>
    <x v="0"/>
  </r>
  <r>
    <n v="10751"/>
    <s v="Valkoinen suklaa"/>
    <x v="5"/>
    <x v="115"/>
    <n v="11.212499999999999"/>
    <n v="20"/>
    <s v="Richter Supermarkt"/>
    <x v="6"/>
    <x v="4"/>
    <d v="2015-12-25T00:00:00"/>
    <n v="325"/>
    <n v="224.24999999999997"/>
    <x v="1"/>
    <x v="4"/>
    <x v="2"/>
    <x v="0"/>
    <x v="0"/>
  </r>
  <r>
    <n v="10751"/>
    <s v="Röd Kaviar"/>
    <x v="4"/>
    <x v="75"/>
    <n v="12.3"/>
    <n v="15"/>
    <s v="Richter Supermarkt"/>
    <x v="6"/>
    <x v="4"/>
    <d v="2015-12-25T00:00:00"/>
    <n v="225"/>
    <n v="184.5"/>
    <x v="1"/>
    <x v="4"/>
    <x v="1"/>
    <x v="0"/>
    <x v="0"/>
  </r>
  <r>
    <n v="10752"/>
    <s v="Chai"/>
    <x v="6"/>
    <x v="79"/>
    <n v="16.2"/>
    <n v="8"/>
    <s v="North/South"/>
    <x v="28"/>
    <x v="13"/>
    <d v="2015-12-25T00:00:00"/>
    <n v="144"/>
    <n v="129.6"/>
    <x v="1"/>
    <x v="4"/>
    <x v="3"/>
    <x v="0"/>
    <x v="0"/>
  </r>
  <r>
    <n v="10752"/>
    <s v="Gudbrandsdalsost"/>
    <x v="1"/>
    <x v="104"/>
    <n v="28.8"/>
    <n v="3"/>
    <s v="North/South"/>
    <x v="28"/>
    <x v="13"/>
    <d v="2015-12-25T00:00:00"/>
    <n v="108"/>
    <n v="86.4"/>
    <x v="1"/>
    <x v="4"/>
    <x v="1"/>
    <x v="0"/>
    <x v="0"/>
  </r>
  <r>
    <n v="10753"/>
    <s v="Longlife Tofu"/>
    <x v="2"/>
    <x v="13"/>
    <n v="7.9"/>
    <n v="5"/>
    <s v="Franchi S.p.A."/>
    <x v="56"/>
    <x v="11"/>
    <d v="2015-12-26T00:00:00"/>
    <n v="50"/>
    <n v="39.5"/>
    <x v="1"/>
    <x v="4"/>
    <x v="0"/>
    <x v="3"/>
    <x v="0"/>
  </r>
  <r>
    <n v="10753"/>
    <s v="Røgede sild"/>
    <x v="4"/>
    <x v="68"/>
    <n v="7.7900000000000009"/>
    <n v="4"/>
    <s v="Franchi S.p.A."/>
    <x v="56"/>
    <x v="11"/>
    <d v="2015-12-26T00:00:00"/>
    <n v="38"/>
    <n v="31.160000000000004"/>
    <x v="1"/>
    <x v="4"/>
    <x v="1"/>
    <x v="3"/>
    <x v="0"/>
  </r>
  <r>
    <n v="10754"/>
    <s v="Boston Crab Meat"/>
    <x v="4"/>
    <x v="65"/>
    <n v="13.983999999999998"/>
    <n v="3"/>
    <s v="Magazzini Alimentari Riuniti"/>
    <x v="21"/>
    <x v="11"/>
    <d v="2015-12-26T00:00:00"/>
    <n v="55.199999999999996"/>
    <n v="41.951999999999998"/>
    <x v="1"/>
    <x v="4"/>
    <x v="1"/>
    <x v="3"/>
    <x v="0"/>
  </r>
  <r>
    <n v="10755"/>
    <s v="Gudbrandsdalsost"/>
    <x v="1"/>
    <x v="104"/>
    <n v="27.72"/>
    <n v="25"/>
    <s v="Bon app'"/>
    <x v="40"/>
    <x v="0"/>
    <d v="2015-12-27T00:00:00"/>
    <n v="900"/>
    <n v="693"/>
    <x v="1"/>
    <x v="4"/>
    <x v="1"/>
    <x v="0"/>
    <x v="0"/>
  </r>
  <r>
    <n v="10755"/>
    <s v="Zaanse koeken"/>
    <x v="5"/>
    <x v="68"/>
    <n v="6.1749999999999998"/>
    <n v="30"/>
    <s v="Bon app'"/>
    <x v="40"/>
    <x v="0"/>
    <d v="2015-12-27T00:00:00"/>
    <n v="285"/>
    <n v="185.25"/>
    <x v="1"/>
    <x v="4"/>
    <x v="2"/>
    <x v="0"/>
    <x v="0"/>
  </r>
  <r>
    <n v="10755"/>
    <s v="Gnocchi di nonna Alice"/>
    <x v="0"/>
    <x v="86"/>
    <n v="29.26"/>
    <n v="30"/>
    <s v="Bon app'"/>
    <x v="40"/>
    <x v="0"/>
    <d v="2015-12-27T00:00:00"/>
    <n v="1140"/>
    <n v="877.80000000000007"/>
    <x v="1"/>
    <x v="4"/>
    <x v="0"/>
    <x v="0"/>
    <x v="0"/>
  </r>
  <r>
    <n v="10755"/>
    <s v="Ravioli Angelo"/>
    <x v="0"/>
    <x v="105"/>
    <n v="14.625"/>
    <n v="14"/>
    <s v="Bon app'"/>
    <x v="40"/>
    <x v="0"/>
    <d v="2015-12-27T00:00:00"/>
    <n v="273"/>
    <n v="204.75"/>
    <x v="1"/>
    <x v="4"/>
    <x v="0"/>
    <x v="0"/>
    <x v="0"/>
  </r>
  <r>
    <n v="10756"/>
    <s v="Gudbrandsdalsost"/>
    <x v="1"/>
    <x v="104"/>
    <n v="28.8"/>
    <n v="20"/>
    <s v="Split Rail Beer &amp; Ale"/>
    <x v="19"/>
    <x v="8"/>
    <d v="2015-12-28T00:00:00"/>
    <n v="720"/>
    <n v="576"/>
    <x v="1"/>
    <x v="4"/>
    <x v="1"/>
    <x v="2"/>
    <x v="1"/>
  </r>
  <r>
    <n v="10756"/>
    <s v="Scottish Longbreads"/>
    <x v="5"/>
    <x v="99"/>
    <n v="8.625"/>
    <n v="6"/>
    <s v="Split Rail Beer &amp; Ale"/>
    <x v="19"/>
    <x v="8"/>
    <d v="2015-12-28T00:00:00"/>
    <n v="75"/>
    <n v="51.75"/>
    <x v="1"/>
    <x v="4"/>
    <x v="2"/>
    <x v="2"/>
    <x v="1"/>
  </r>
  <r>
    <n v="10756"/>
    <s v="Carnarvon Tigers"/>
    <x v="4"/>
    <x v="92"/>
    <n v="51.250000000000007"/>
    <n v="21"/>
    <s v="Split Rail Beer &amp; Ale"/>
    <x v="19"/>
    <x v="8"/>
    <d v="2015-12-28T00:00:00"/>
    <n v="1312.5"/>
    <n v="1076.2500000000002"/>
    <x v="1"/>
    <x v="4"/>
    <x v="1"/>
    <x v="2"/>
    <x v="1"/>
  </r>
  <r>
    <n v="10756"/>
    <s v="Inlagd Sill"/>
    <x v="4"/>
    <x v="72"/>
    <n v="15.39"/>
    <n v="20"/>
    <s v="Split Rail Beer &amp; Ale"/>
    <x v="19"/>
    <x v="8"/>
    <d v="2015-12-28T00:00:00"/>
    <n v="380"/>
    <n v="307.8"/>
    <x v="1"/>
    <x v="4"/>
    <x v="1"/>
    <x v="2"/>
    <x v="1"/>
  </r>
  <r>
    <n v="10757"/>
    <s v="Wimmers gute Semmelknödel"/>
    <x v="0"/>
    <x v="112"/>
    <n v="25.27"/>
    <n v="24"/>
    <s v="Save-a-lot Markets"/>
    <x v="38"/>
    <x v="8"/>
    <d v="2015-12-28T00:00:00"/>
    <n v="798"/>
    <n v="606.48"/>
    <x v="1"/>
    <x v="4"/>
    <x v="0"/>
    <x v="2"/>
    <x v="1"/>
  </r>
  <r>
    <n v="10757"/>
    <s v="Sasquatch Ale"/>
    <x v="6"/>
    <x v="2"/>
    <n v="12.74"/>
    <n v="30"/>
    <s v="Save-a-lot Markets"/>
    <x v="38"/>
    <x v="8"/>
    <d v="2015-12-28T00:00:00"/>
    <n v="420"/>
    <n v="382.2"/>
    <x v="1"/>
    <x v="4"/>
    <x v="3"/>
    <x v="2"/>
    <x v="1"/>
  </r>
  <r>
    <n v="10757"/>
    <s v="Raclette Courdavault"/>
    <x v="1"/>
    <x v="95"/>
    <n v="45.1"/>
    <n v="7"/>
    <s v="Save-a-lot Markets"/>
    <x v="38"/>
    <x v="8"/>
    <d v="2015-12-28T00:00:00"/>
    <n v="385"/>
    <n v="315.7"/>
    <x v="1"/>
    <x v="4"/>
    <x v="1"/>
    <x v="2"/>
    <x v="1"/>
  </r>
  <r>
    <n v="10757"/>
    <s v="Tarte au sucre"/>
    <x v="5"/>
    <x v="74"/>
    <n v="33.523999999999994"/>
    <n v="30"/>
    <s v="Save-a-lot Markets"/>
    <x v="38"/>
    <x v="8"/>
    <d v="2015-12-28T00:00:00"/>
    <n v="1479"/>
    <n v="1005.7199999999998"/>
    <x v="1"/>
    <x v="4"/>
    <x v="2"/>
    <x v="2"/>
    <x v="1"/>
  </r>
  <r>
    <n v="10758"/>
    <s v="Outback Lager"/>
    <x v="6"/>
    <x v="75"/>
    <n v="13.8"/>
    <n v="40"/>
    <s v="Richter Supermarkt"/>
    <x v="6"/>
    <x v="4"/>
    <d v="2015-12-29T00:00:00"/>
    <n v="600"/>
    <n v="552"/>
    <x v="1"/>
    <x v="4"/>
    <x v="3"/>
    <x v="0"/>
    <x v="0"/>
  </r>
  <r>
    <n v="10758"/>
    <s v="Filo Mix"/>
    <x v="0"/>
    <x v="94"/>
    <n v="5.32"/>
    <n v="60"/>
    <s v="Richter Supermarkt"/>
    <x v="6"/>
    <x v="4"/>
    <d v="2015-12-29T00:00:00"/>
    <n v="420"/>
    <n v="319.20000000000005"/>
    <x v="1"/>
    <x v="4"/>
    <x v="0"/>
    <x v="0"/>
    <x v="0"/>
  </r>
  <r>
    <n v="10758"/>
    <s v="Gumbär Gummibärchen"/>
    <x v="5"/>
    <x v="108"/>
    <n v="20.611799999999999"/>
    <n v="20"/>
    <s v="Richter Supermarkt"/>
    <x v="6"/>
    <x v="4"/>
    <d v="2015-12-29T00:00:00"/>
    <n v="624.6"/>
    <n v="412.23599999999999"/>
    <x v="1"/>
    <x v="4"/>
    <x v="2"/>
    <x v="0"/>
    <x v="0"/>
  </r>
  <r>
    <n v="10759"/>
    <s v="Mascarpone Fabioli"/>
    <x v="1"/>
    <x v="59"/>
    <n v="25.28"/>
    <n v="10"/>
    <s v="Ana Trujillo Emparedados y helados"/>
    <x v="10"/>
    <x v="7"/>
    <d v="2015-12-29T00:00:00"/>
    <n v="320"/>
    <n v="252.8"/>
    <x v="1"/>
    <x v="4"/>
    <x v="1"/>
    <x v="1"/>
    <x v="1"/>
  </r>
  <r>
    <n v="10760"/>
    <s v="NuNuCa Nuß-Nougat-Creme"/>
    <x v="5"/>
    <x v="2"/>
    <n v="9.1"/>
    <n v="12"/>
    <s v="Maison Dewey"/>
    <x v="62"/>
    <x v="3"/>
    <d v="2016-03-14T00:00:00"/>
    <n v="168"/>
    <n v="109.19999999999999"/>
    <x v="2"/>
    <x v="7"/>
    <x v="2"/>
    <x v="0"/>
    <x v="0"/>
  </r>
  <r>
    <n v="10760"/>
    <s v="Schoggi Schokolade"/>
    <x v="5"/>
    <x v="90"/>
    <n v="29.412999999999997"/>
    <n v="40"/>
    <s v="Maison Dewey"/>
    <x v="62"/>
    <x v="3"/>
    <d v="2016-10-05T00:00:00"/>
    <n v="1756"/>
    <n v="1176.52"/>
    <x v="2"/>
    <x v="2"/>
    <x v="2"/>
    <x v="0"/>
    <x v="0"/>
  </r>
  <r>
    <n v="10760"/>
    <s v="Ipoh Coffee"/>
    <x v="6"/>
    <x v="76"/>
    <n v="40.479999999999997"/>
    <n v="30"/>
    <s v="Maison Dewey"/>
    <x v="62"/>
    <x v="3"/>
    <d v="2016-04-30T00:00:00"/>
    <n v="1380"/>
    <n v="1214.3999999999999"/>
    <x v="2"/>
    <x v="8"/>
    <x v="3"/>
    <x v="0"/>
    <x v="0"/>
  </r>
  <r>
    <n v="10761"/>
    <s v="Rhönbräu Klosterbier"/>
    <x v="6"/>
    <x v="81"/>
    <n v="6.9750000000000005"/>
    <n v="18"/>
    <s v="Rattlesnake Canyon Grocery"/>
    <x v="12"/>
    <x v="8"/>
    <d v="2016-10-31T00:00:00"/>
    <n v="139.5"/>
    <n v="125.55000000000001"/>
    <x v="2"/>
    <x v="2"/>
    <x v="3"/>
    <x v="2"/>
    <x v="1"/>
  </r>
  <r>
    <n v="10761"/>
    <s v="NuNuCa Nuß-Nougat-Creme"/>
    <x v="5"/>
    <x v="2"/>
    <n v="9.7999999999999989"/>
    <n v="35"/>
    <s v="Rattlesnake Canyon Grocery"/>
    <x v="12"/>
    <x v="8"/>
    <d v="2016-11-07T00:00:00"/>
    <n v="490"/>
    <n v="342.99999999999994"/>
    <x v="2"/>
    <x v="3"/>
    <x v="2"/>
    <x v="2"/>
    <x v="1"/>
  </r>
  <r>
    <n v="10762"/>
    <s v="Gnocchi di nonna Alice"/>
    <x v="0"/>
    <x v="86"/>
    <n v="28.88"/>
    <n v="60"/>
    <s v="Folk och fä HB"/>
    <x v="13"/>
    <x v="9"/>
    <d v="2016-01-17T00:00:00"/>
    <n v="2280"/>
    <n v="1732.8"/>
    <x v="2"/>
    <x v="5"/>
    <x v="0"/>
    <x v="0"/>
    <x v="0"/>
  </r>
  <r>
    <n v="10762"/>
    <s v="Manjimup Dried Apples"/>
    <x v="2"/>
    <x v="106"/>
    <n v="43.46"/>
    <n v="28"/>
    <s v="Folk och fä HB"/>
    <x v="13"/>
    <x v="9"/>
    <d v="2016-05-25T00:00:00"/>
    <n v="1484"/>
    <n v="1216.8800000000001"/>
    <x v="2"/>
    <x v="9"/>
    <x v="0"/>
    <x v="0"/>
    <x v="0"/>
  </r>
  <r>
    <n v="10762"/>
    <s v="Chartreuse verte"/>
    <x v="6"/>
    <x v="79"/>
    <n v="16.2"/>
    <n v="16"/>
    <s v="Folk och fä HB"/>
    <x v="13"/>
    <x v="9"/>
    <d v="2016-08-03T00:00:00"/>
    <n v="288"/>
    <n v="259.2"/>
    <x v="2"/>
    <x v="0"/>
    <x v="3"/>
    <x v="0"/>
    <x v="0"/>
  </r>
  <r>
    <n v="10762"/>
    <s v="Zaanse koeken"/>
    <x v="5"/>
    <x v="68"/>
    <n v="6.27"/>
    <n v="30"/>
    <s v="Folk och fä HB"/>
    <x v="13"/>
    <x v="9"/>
    <d v="2016-08-17T00:00:00"/>
    <n v="285"/>
    <n v="188.1"/>
    <x v="2"/>
    <x v="0"/>
    <x v="2"/>
    <x v="0"/>
    <x v="0"/>
  </r>
  <r>
    <n v="10763"/>
    <s v="Sir Rodney's Scones"/>
    <x v="5"/>
    <x v="13"/>
    <n v="6.6"/>
    <n v="40"/>
    <s v="Folies gourmandes"/>
    <x v="54"/>
    <x v="0"/>
    <d v="2016-02-27T00:00:00"/>
    <n v="400"/>
    <n v="264"/>
    <x v="2"/>
    <x v="6"/>
    <x v="2"/>
    <x v="0"/>
    <x v="0"/>
  </r>
  <r>
    <n v="10763"/>
    <s v="Gustaf's Knäckebröd"/>
    <x v="0"/>
    <x v="103"/>
    <n v="16.8"/>
    <n v="6"/>
    <s v="Folies gourmandes"/>
    <x v="54"/>
    <x v="0"/>
    <d v="2016-01-03T00:00:00"/>
    <n v="126"/>
    <n v="100.80000000000001"/>
    <x v="2"/>
    <x v="5"/>
    <x v="0"/>
    <x v="0"/>
    <x v="0"/>
  </r>
  <r>
    <n v="10763"/>
    <s v="Guaraná Fantástica"/>
    <x v="6"/>
    <x v="64"/>
    <n v="4.0949999999999998"/>
    <n v="20"/>
    <s v="Folies gourmandes"/>
    <x v="54"/>
    <x v="0"/>
    <d v="2016-07-17T00:00:00"/>
    <n v="90"/>
    <n v="81.899999999999991"/>
    <x v="2"/>
    <x v="11"/>
    <x v="3"/>
    <x v="0"/>
    <x v="0"/>
  </r>
  <r>
    <n v="10764"/>
    <s v="Aniseed Syrup"/>
    <x v="3"/>
    <x v="13"/>
    <n v="7.1"/>
    <n v="20"/>
    <s v="Ernst Handel"/>
    <x v="9"/>
    <x v="6"/>
    <d v="2016-12-10T00:00:00"/>
    <n v="200"/>
    <n v="142"/>
    <x v="2"/>
    <x v="4"/>
    <x v="2"/>
    <x v="0"/>
    <x v="0"/>
  </r>
  <r>
    <n v="10764"/>
    <s v="Chartreuse verte"/>
    <x v="6"/>
    <x v="79"/>
    <n v="16.02"/>
    <n v="130"/>
    <s v="Ernst Handel"/>
    <x v="9"/>
    <x v="6"/>
    <d v="2016-08-06T00:00:00"/>
    <n v="2340"/>
    <n v="2082.6"/>
    <x v="2"/>
    <x v="0"/>
    <x v="3"/>
    <x v="0"/>
    <x v="0"/>
  </r>
  <r>
    <n v="10765"/>
    <s v="Louisiana Fiery Hot Pepper Sauce"/>
    <x v="3"/>
    <x v="71"/>
    <n v="14.945499999999999"/>
    <n v="80"/>
    <s v="QUICK-Stop"/>
    <x v="20"/>
    <x v="1"/>
    <d v="2016-10-05T00:00:00"/>
    <n v="1684"/>
    <n v="1195.6399999999999"/>
    <x v="2"/>
    <x v="2"/>
    <x v="2"/>
    <x v="0"/>
    <x v="0"/>
  </r>
  <r>
    <n v="10766"/>
    <s v="Chang"/>
    <x v="6"/>
    <x v="72"/>
    <n v="16.72"/>
    <n v="40"/>
    <s v="Ottilies Käseladen"/>
    <x v="11"/>
    <x v="1"/>
    <d v="2016-05-04T00:00:00"/>
    <n v="760"/>
    <n v="668.8"/>
    <x v="2"/>
    <x v="9"/>
    <x v="3"/>
    <x v="0"/>
    <x v="0"/>
  </r>
  <r>
    <n v="10766"/>
    <s v="Uncle Bob's Organic Dried Pears"/>
    <x v="2"/>
    <x v="83"/>
    <n v="24.3"/>
    <n v="35"/>
    <s v="Ottilies Käseladen"/>
    <x v="11"/>
    <x v="1"/>
    <d v="2016-08-13T00:00:00"/>
    <n v="1050"/>
    <n v="850.5"/>
    <x v="2"/>
    <x v="0"/>
    <x v="0"/>
    <x v="0"/>
    <x v="0"/>
  </r>
  <r>
    <n v="10766"/>
    <s v="Scottish Longbreads"/>
    <x v="5"/>
    <x v="99"/>
    <n v="8.75"/>
    <n v="40"/>
    <s v="Ottilies Käseladen"/>
    <x v="11"/>
    <x v="1"/>
    <d v="2016-09-09T00:00:00"/>
    <n v="500"/>
    <n v="350"/>
    <x v="2"/>
    <x v="1"/>
    <x v="2"/>
    <x v="0"/>
    <x v="0"/>
  </r>
  <r>
    <n v="10767"/>
    <s v="Singaporean Hokkien Fried Mee"/>
    <x v="0"/>
    <x v="2"/>
    <n v="11.34"/>
    <n v="2"/>
    <s v="Suprêmes délices"/>
    <x v="4"/>
    <x v="3"/>
    <d v="2016-07-26T00:00:00"/>
    <n v="28"/>
    <n v="22.68"/>
    <x v="2"/>
    <x v="11"/>
    <x v="0"/>
    <x v="0"/>
    <x v="0"/>
  </r>
  <r>
    <n v="10768"/>
    <s v="Gorgonzola Telino"/>
    <x v="1"/>
    <x v="99"/>
    <n v="9.875"/>
    <n v="50"/>
    <s v="Around the Horn"/>
    <x v="45"/>
    <x v="13"/>
    <d v="2016-08-06T00:00:00"/>
    <n v="625"/>
    <n v="493.75"/>
    <x v="2"/>
    <x v="0"/>
    <x v="1"/>
    <x v="0"/>
    <x v="0"/>
  </r>
  <r>
    <n v="10768"/>
    <s v="Camembert Pierrot"/>
    <x v="1"/>
    <x v="85"/>
    <n v="25.84"/>
    <n v="15"/>
    <s v="Around the Horn"/>
    <x v="45"/>
    <x v="13"/>
    <d v="2016-09-26T00:00:00"/>
    <n v="510"/>
    <n v="387.6"/>
    <x v="2"/>
    <x v="1"/>
    <x v="1"/>
    <x v="0"/>
    <x v="0"/>
  </r>
  <r>
    <n v="10768"/>
    <s v="Gustaf's Knäckebröd"/>
    <x v="0"/>
    <x v="103"/>
    <n v="17.43"/>
    <n v="4"/>
    <s v="Around the Horn"/>
    <x v="45"/>
    <x v="13"/>
    <d v="2016-07-18T00:00:00"/>
    <n v="84"/>
    <n v="69.72"/>
    <x v="2"/>
    <x v="11"/>
    <x v="0"/>
    <x v="0"/>
    <x v="0"/>
  </r>
  <r>
    <n v="10768"/>
    <s v="Fløtemysost"/>
    <x v="1"/>
    <x v="109"/>
    <n v="17.844999999999999"/>
    <n v="12"/>
    <s v="Around the Horn"/>
    <x v="45"/>
    <x v="13"/>
    <d v="2016-04-08T00:00:00"/>
    <n v="258"/>
    <n v="214.14"/>
    <x v="2"/>
    <x v="8"/>
    <x v="1"/>
    <x v="0"/>
    <x v="0"/>
  </r>
  <r>
    <n v="10769"/>
    <s v="Jack's New England Clam Chowder"/>
    <x v="4"/>
    <x v="93"/>
    <n v="7.0445000000000002"/>
    <n v="30"/>
    <s v="Vaffeljernet"/>
    <x v="48"/>
    <x v="17"/>
    <d v="2016-01-30T00:00:00"/>
    <n v="289.5"/>
    <n v="211.33500000000001"/>
    <x v="2"/>
    <x v="5"/>
    <x v="1"/>
    <x v="0"/>
    <x v="0"/>
  </r>
  <r>
    <n v="10769"/>
    <s v="Filo Mix"/>
    <x v="0"/>
    <x v="94"/>
    <n v="5.95"/>
    <n v="15"/>
    <s v="Vaffeljernet"/>
    <x v="48"/>
    <x v="17"/>
    <d v="2016-04-06T00:00:00"/>
    <n v="105"/>
    <n v="89.25"/>
    <x v="2"/>
    <x v="8"/>
    <x v="0"/>
    <x v="0"/>
    <x v="0"/>
  </r>
  <r>
    <n v="10769"/>
    <s v="Sirop d'érable"/>
    <x v="3"/>
    <x v="73"/>
    <n v="20.234999999999999"/>
    <n v="20"/>
    <s v="Vaffeljernet"/>
    <x v="48"/>
    <x v="17"/>
    <d v="2016-08-28T00:00:00"/>
    <n v="570"/>
    <n v="404.7"/>
    <x v="2"/>
    <x v="0"/>
    <x v="2"/>
    <x v="0"/>
    <x v="0"/>
  </r>
  <r>
    <n v="10769"/>
    <s v="Tarte au sucre"/>
    <x v="5"/>
    <x v="74"/>
    <n v="34.51"/>
    <n v="15"/>
    <s v="Vaffeljernet"/>
    <x v="48"/>
    <x v="17"/>
    <d v="2016-03-05T00:00:00"/>
    <n v="739.5"/>
    <n v="517.65"/>
    <x v="2"/>
    <x v="7"/>
    <x v="2"/>
    <x v="0"/>
    <x v="0"/>
  </r>
  <r>
    <n v="10770"/>
    <s v="Queso Cabrales"/>
    <x v="1"/>
    <x v="103"/>
    <n v="16.59"/>
    <n v="15"/>
    <s v="Hanari Carnes"/>
    <x v="2"/>
    <x v="2"/>
    <d v="2016-10-19T00:00:00"/>
    <n v="315"/>
    <n v="248.85"/>
    <x v="2"/>
    <x v="2"/>
    <x v="1"/>
    <x v="1"/>
    <x v="1"/>
  </r>
  <r>
    <n v="10771"/>
    <s v="Fløtemysost"/>
    <x v="1"/>
    <x v="109"/>
    <n v="17.2"/>
    <n v="16"/>
    <s v="Ernst Handel"/>
    <x v="9"/>
    <x v="6"/>
    <d v="2016-01-22T00:00:00"/>
    <n v="344"/>
    <n v="275.2"/>
    <x v="2"/>
    <x v="5"/>
    <x v="1"/>
    <x v="0"/>
    <x v="0"/>
  </r>
  <r>
    <n v="10772"/>
    <s v="Thüringer Rostbratwurst"/>
    <x v="7"/>
    <x v="80"/>
    <n v="94.080400000000012"/>
    <n v="18"/>
    <s v="Lehmanns Marktstand"/>
    <x v="24"/>
    <x v="1"/>
    <d v="2016-04-22T00:00:00"/>
    <n v="2228.2200000000003"/>
    <n v="1693.4472000000003"/>
    <x v="2"/>
    <x v="8"/>
    <x v="3"/>
    <x v="0"/>
    <x v="0"/>
  </r>
  <r>
    <n v="10772"/>
    <s v="Raclette Courdavault"/>
    <x v="1"/>
    <x v="95"/>
    <n v="46.199999999999996"/>
    <n v="25"/>
    <s v="Lehmanns Marktstand"/>
    <x v="24"/>
    <x v="1"/>
    <d v="2016-03-25T00:00:00"/>
    <n v="1375"/>
    <n v="1155"/>
    <x v="2"/>
    <x v="7"/>
    <x v="1"/>
    <x v="0"/>
    <x v="0"/>
  </r>
  <r>
    <n v="10773"/>
    <s v="Alice Mutton"/>
    <x v="7"/>
    <x v="101"/>
    <n v="31.980000000000004"/>
    <n v="33"/>
    <s v="Ernst Handel"/>
    <x v="9"/>
    <x v="6"/>
    <d v="2016-12-23T00:00:00"/>
    <n v="1287"/>
    <n v="1055.3400000000001"/>
    <x v="2"/>
    <x v="4"/>
    <x v="3"/>
    <x v="0"/>
    <x v="0"/>
  </r>
  <r>
    <n v="10773"/>
    <s v="Gorgonzola Telino"/>
    <x v="1"/>
    <x v="99"/>
    <n v="10.125"/>
    <n v="70"/>
    <s v="Ernst Handel"/>
    <x v="9"/>
    <x v="6"/>
    <d v="2016-05-27T00:00:00"/>
    <n v="875"/>
    <n v="708.75"/>
    <x v="2"/>
    <x v="9"/>
    <x v="1"/>
    <x v="0"/>
    <x v="0"/>
  </r>
  <r>
    <n v="10773"/>
    <s v="Rhönbräu Klosterbier"/>
    <x v="6"/>
    <x v="81"/>
    <n v="7.0525000000000002"/>
    <n v="7"/>
    <s v="Ernst Handel"/>
    <x v="9"/>
    <x v="6"/>
    <d v="2016-12-25T00:00:00"/>
    <n v="54.25"/>
    <n v="49.3675"/>
    <x v="2"/>
    <x v="4"/>
    <x v="3"/>
    <x v="0"/>
    <x v="0"/>
  </r>
  <r>
    <n v="10774"/>
    <s v="Gorgonzola Telino"/>
    <x v="1"/>
    <x v="99"/>
    <n v="10"/>
    <n v="2"/>
    <s v="Folk och fä HB"/>
    <x v="13"/>
    <x v="9"/>
    <d v="2016-08-19T00:00:00"/>
    <n v="25"/>
    <n v="20"/>
    <x v="2"/>
    <x v="0"/>
    <x v="1"/>
    <x v="0"/>
    <x v="0"/>
  </r>
  <r>
    <n v="10774"/>
    <s v="Louisiana Hot Spiced Okra"/>
    <x v="3"/>
    <x v="23"/>
    <n v="12.58"/>
    <n v="50"/>
    <s v="Folk och fä HB"/>
    <x v="13"/>
    <x v="9"/>
    <d v="2016-12-05T00:00:00"/>
    <n v="850"/>
    <n v="629"/>
    <x v="2"/>
    <x v="4"/>
    <x v="2"/>
    <x v="0"/>
    <x v="0"/>
  </r>
  <r>
    <n v="10775"/>
    <s v="Laughing Lumberjack Lager"/>
    <x v="6"/>
    <x v="2"/>
    <n v="12.46"/>
    <n v="3"/>
    <s v="The Cracker Box"/>
    <x v="66"/>
    <x v="8"/>
    <d v="2016-12-08T00:00:00"/>
    <n v="42"/>
    <n v="37.380000000000003"/>
    <x v="2"/>
    <x v="4"/>
    <x v="3"/>
    <x v="2"/>
    <x v="1"/>
  </r>
  <r>
    <n v="10775"/>
    <s v="Ikura"/>
    <x v="4"/>
    <x v="98"/>
    <n v="23.25"/>
    <n v="6"/>
    <s v="The Cracker Box"/>
    <x v="66"/>
    <x v="8"/>
    <d v="2016-07-03T00:00:00"/>
    <n v="186"/>
    <n v="139.5"/>
    <x v="2"/>
    <x v="11"/>
    <x v="1"/>
    <x v="2"/>
    <x v="1"/>
  </r>
  <r>
    <n v="10776"/>
    <s v="Manjimup Dried Apples"/>
    <x v="2"/>
    <x v="106"/>
    <n v="42.93"/>
    <n v="120"/>
    <s v="Ernst Handel"/>
    <x v="9"/>
    <x v="6"/>
    <d v="2016-12-03T00:00:00"/>
    <n v="6360"/>
    <n v="5151.6000000000004"/>
    <x v="2"/>
    <x v="4"/>
    <x v="0"/>
    <x v="0"/>
    <x v="0"/>
  </r>
  <r>
    <n v="10776"/>
    <s v="Røgede sild"/>
    <x v="4"/>
    <x v="68"/>
    <n v="7.125"/>
    <n v="27"/>
    <s v="Ernst Handel"/>
    <x v="9"/>
    <x v="6"/>
    <d v="2016-03-23T00:00:00"/>
    <n v="256.5"/>
    <n v="192.375"/>
    <x v="2"/>
    <x v="7"/>
    <x v="1"/>
    <x v="0"/>
    <x v="0"/>
  </r>
  <r>
    <n v="10776"/>
    <s v="Gorgonzola Telino"/>
    <x v="1"/>
    <x v="99"/>
    <n v="9.5"/>
    <n v="16"/>
    <s v="Ernst Handel"/>
    <x v="9"/>
    <x v="6"/>
    <d v="2016-03-09T00:00:00"/>
    <n v="200"/>
    <n v="152"/>
    <x v="2"/>
    <x v="7"/>
    <x v="1"/>
    <x v="0"/>
    <x v="0"/>
  </r>
  <r>
    <n v="10776"/>
    <s v="Singaporean Hokkien Fried Mee"/>
    <x v="0"/>
    <x v="2"/>
    <n v="11.76"/>
    <n v="12"/>
    <s v="Ernst Handel"/>
    <x v="9"/>
    <x v="6"/>
    <d v="2016-02-17T00:00:00"/>
    <n v="168"/>
    <n v="141.12"/>
    <x v="2"/>
    <x v="6"/>
    <x v="0"/>
    <x v="0"/>
    <x v="0"/>
  </r>
  <r>
    <n v="10777"/>
    <s v="Singaporean Hokkien Fried Mee"/>
    <x v="0"/>
    <x v="2"/>
    <n v="11.34"/>
    <n v="20"/>
    <s v="Gourmet Lanchonetes"/>
    <x v="57"/>
    <x v="2"/>
    <d v="2016-04-13T00:00:00"/>
    <n v="280"/>
    <n v="226.8"/>
    <x v="2"/>
    <x v="8"/>
    <x v="0"/>
    <x v="1"/>
    <x v="1"/>
  </r>
  <r>
    <n v="10778"/>
    <s v="Jack's New England Clam Chowder"/>
    <x v="4"/>
    <x v="93"/>
    <n v="7.5270000000000001"/>
    <n v="10"/>
    <s v="Berglunds snabbköp"/>
    <x v="23"/>
    <x v="9"/>
    <d v="2016-09-15T00:00:00"/>
    <n v="96.5"/>
    <n v="75.27"/>
    <x v="2"/>
    <x v="1"/>
    <x v="1"/>
    <x v="0"/>
    <x v="0"/>
  </r>
  <r>
    <n v="10779"/>
    <s v="Tarte au sucre"/>
    <x v="5"/>
    <x v="74"/>
    <n v="32.045000000000002"/>
    <n v="20"/>
    <s v="Morgenstern Gesundkost"/>
    <x v="22"/>
    <x v="1"/>
    <d v="2016-10-12T00:00:00"/>
    <n v="986"/>
    <n v="640.90000000000009"/>
    <x v="2"/>
    <x v="2"/>
    <x v="2"/>
    <x v="0"/>
    <x v="0"/>
  </r>
  <r>
    <n v="10779"/>
    <s v="Pavlova"/>
    <x v="5"/>
    <x v="89"/>
    <n v="12.214999999999998"/>
    <n v="20"/>
    <s v="Morgenstern Gesundkost"/>
    <x v="22"/>
    <x v="1"/>
    <d v="2016-02-14T00:00:00"/>
    <n v="349"/>
    <n v="244.29999999999995"/>
    <x v="2"/>
    <x v="6"/>
    <x v="2"/>
    <x v="0"/>
    <x v="0"/>
  </r>
  <r>
    <n v="10780"/>
    <s v="Outback Lager"/>
    <x v="6"/>
    <x v="75"/>
    <n v="13.8"/>
    <n v="35"/>
    <s v="LILA-Supermercado"/>
    <x v="26"/>
    <x v="5"/>
    <d v="2016-11-18T00:00:00"/>
    <n v="525"/>
    <n v="483"/>
    <x v="2"/>
    <x v="3"/>
    <x v="3"/>
    <x v="1"/>
    <x v="1"/>
  </r>
  <r>
    <n v="10780"/>
    <s v="Original Frankfurter grüne Soße"/>
    <x v="3"/>
    <x v="60"/>
    <n v="9.36"/>
    <n v="15"/>
    <s v="LILA-Supermercado"/>
    <x v="26"/>
    <x v="5"/>
    <d v="2016-04-07T00:00:00"/>
    <n v="195"/>
    <n v="140.39999999999998"/>
    <x v="2"/>
    <x v="8"/>
    <x v="2"/>
    <x v="1"/>
    <x v="1"/>
  </r>
  <r>
    <n v="10781"/>
    <s v="Tourtière"/>
    <x v="7"/>
    <x v="67"/>
    <n v="5.6619999999999999"/>
    <n v="3"/>
    <s v="Wartian Herkku"/>
    <x v="15"/>
    <x v="10"/>
    <d v="2016-12-05T00:00:00"/>
    <n v="22.35"/>
    <n v="16.986000000000001"/>
    <x v="2"/>
    <x v="4"/>
    <x v="3"/>
    <x v="0"/>
    <x v="0"/>
  </r>
  <r>
    <n v="10781"/>
    <s v="Gnocchi di nonna Alice"/>
    <x v="0"/>
    <x v="86"/>
    <n v="30.020000000000003"/>
    <n v="20"/>
    <s v="Wartian Herkku"/>
    <x v="15"/>
    <x v="10"/>
    <d v="2016-03-06T00:00:00"/>
    <n v="760"/>
    <n v="600.40000000000009"/>
    <x v="2"/>
    <x v="7"/>
    <x v="0"/>
    <x v="0"/>
    <x v="0"/>
  </r>
  <r>
    <n v="10781"/>
    <s v="Longlife Tofu"/>
    <x v="2"/>
    <x v="13"/>
    <n v="8.2000000000000011"/>
    <n v="35"/>
    <s v="Wartian Herkku"/>
    <x v="15"/>
    <x v="10"/>
    <d v="2016-01-16T00:00:00"/>
    <n v="350"/>
    <n v="287.00000000000006"/>
    <x v="2"/>
    <x v="5"/>
    <x v="0"/>
    <x v="0"/>
    <x v="0"/>
  </r>
  <r>
    <n v="10782"/>
    <s v="Gorgonzola Telino"/>
    <x v="1"/>
    <x v="99"/>
    <n v="10.125"/>
    <n v="1"/>
    <s v="Cactus Comidas para llevar"/>
    <x v="55"/>
    <x v="20"/>
    <d v="2016-11-18T00:00:00"/>
    <n v="12.5"/>
    <n v="10.125"/>
    <x v="2"/>
    <x v="3"/>
    <x v="1"/>
    <x v="1"/>
    <x v="1"/>
  </r>
  <r>
    <n v="10783"/>
    <s v="Côte de Blaye"/>
    <x v="6"/>
    <x v="96"/>
    <n v="239.785"/>
    <n v="5"/>
    <s v="Hanari Carnes"/>
    <x v="2"/>
    <x v="2"/>
    <d v="2016-01-30T00:00:00"/>
    <n v="1317.5"/>
    <n v="1198.925"/>
    <x v="2"/>
    <x v="5"/>
    <x v="3"/>
    <x v="1"/>
    <x v="1"/>
  </r>
  <r>
    <n v="10783"/>
    <s v="Gorgonzola Telino"/>
    <x v="1"/>
    <x v="99"/>
    <n v="10.375"/>
    <n v="10"/>
    <s v="Hanari Carnes"/>
    <x v="2"/>
    <x v="2"/>
    <d v="2016-09-06T00:00:00"/>
    <n v="125"/>
    <n v="103.75"/>
    <x v="2"/>
    <x v="1"/>
    <x v="1"/>
    <x v="1"/>
    <x v="1"/>
  </r>
  <r>
    <n v="10784"/>
    <s v="Mozzarella di Giovanni"/>
    <x v="1"/>
    <x v="1"/>
    <n v="29.58"/>
    <n v="30"/>
    <s v="Magazzini Alimentari Riuniti"/>
    <x v="21"/>
    <x v="11"/>
    <d v="2016-11-21T00:00:00"/>
    <n v="1044"/>
    <n v="887.4"/>
    <x v="2"/>
    <x v="3"/>
    <x v="1"/>
    <x v="3"/>
    <x v="0"/>
  </r>
  <r>
    <n v="10784"/>
    <s v="Inlagd Sill"/>
    <x v="4"/>
    <x v="72"/>
    <n v="13.87"/>
    <n v="30"/>
    <s v="Magazzini Alimentari Riuniti"/>
    <x v="21"/>
    <x v="11"/>
    <d v="2016-01-11T00:00:00"/>
    <n v="570"/>
    <n v="416.09999999999997"/>
    <x v="2"/>
    <x v="5"/>
    <x v="1"/>
    <x v="3"/>
    <x v="0"/>
  </r>
  <r>
    <n v="10784"/>
    <s v="Chartreuse verte"/>
    <x v="6"/>
    <x v="79"/>
    <n v="15.84"/>
    <n v="2"/>
    <s v="Magazzini Alimentari Riuniti"/>
    <x v="21"/>
    <x v="11"/>
    <d v="2016-08-03T00:00:00"/>
    <n v="36"/>
    <n v="31.68"/>
    <x v="2"/>
    <x v="0"/>
    <x v="3"/>
    <x v="3"/>
    <x v="0"/>
  </r>
  <r>
    <n v="10785"/>
    <s v="Ikura"/>
    <x v="4"/>
    <x v="98"/>
    <n v="24.8"/>
    <n v="10"/>
    <s v="GROSELLA-Restaurante"/>
    <x v="17"/>
    <x v="5"/>
    <d v="2016-07-25T00:00:00"/>
    <n v="310"/>
    <n v="248"/>
    <x v="2"/>
    <x v="11"/>
    <x v="1"/>
    <x v="1"/>
    <x v="1"/>
  </r>
  <r>
    <n v="10785"/>
    <s v="Rhönbräu Klosterbier"/>
    <x v="6"/>
    <x v="81"/>
    <n v="6.8975"/>
    <n v="10"/>
    <s v="GROSELLA-Restaurante"/>
    <x v="17"/>
    <x v="5"/>
    <d v="2016-01-13T00:00:00"/>
    <n v="77.5"/>
    <n v="68.974999999999994"/>
    <x v="2"/>
    <x v="5"/>
    <x v="3"/>
    <x v="1"/>
    <x v="1"/>
  </r>
  <r>
    <n v="10786"/>
    <s v="Northwoods Cranberry Sauce"/>
    <x v="3"/>
    <x v="84"/>
    <n v="34"/>
    <n v="30"/>
    <s v="Queen Cozinha"/>
    <x v="29"/>
    <x v="2"/>
    <d v="2016-07-13T00:00:00"/>
    <n v="1200"/>
    <n v="1020"/>
    <x v="2"/>
    <x v="11"/>
    <x v="2"/>
    <x v="1"/>
    <x v="1"/>
  </r>
  <r>
    <n v="10786"/>
    <s v="Nord-Ost Matjeshering"/>
    <x v="4"/>
    <x v="100"/>
    <n v="19.4175"/>
    <n v="15"/>
    <s v="Queen Cozinha"/>
    <x v="29"/>
    <x v="2"/>
    <d v="2016-12-19T00:00:00"/>
    <n v="388.35"/>
    <n v="291.26249999999999"/>
    <x v="2"/>
    <x v="4"/>
    <x v="1"/>
    <x v="1"/>
    <x v="1"/>
  </r>
  <r>
    <n v="10786"/>
    <s v="Rhönbräu Klosterbier"/>
    <x v="6"/>
    <x v="81"/>
    <n v="7.0525000000000002"/>
    <n v="42"/>
    <s v="Queen Cozinha"/>
    <x v="29"/>
    <x v="2"/>
    <d v="2016-10-09T00:00:00"/>
    <n v="325.5"/>
    <n v="296.20499999999998"/>
    <x v="2"/>
    <x v="2"/>
    <x v="3"/>
    <x v="1"/>
    <x v="1"/>
  </r>
  <r>
    <n v="10787"/>
    <s v="Chang"/>
    <x v="6"/>
    <x v="72"/>
    <n v="17.100000000000001"/>
    <n v="15"/>
    <s v="La maison d'Asie"/>
    <x v="43"/>
    <x v="0"/>
    <d v="2016-03-10T00:00:00"/>
    <n v="285"/>
    <n v="256.5"/>
    <x v="2"/>
    <x v="7"/>
    <x v="3"/>
    <x v="0"/>
    <x v="0"/>
  </r>
  <r>
    <n v="10787"/>
    <s v="Thüringer Rostbratwurst"/>
    <x v="7"/>
    <x v="80"/>
    <n v="100.26990000000001"/>
    <n v="20"/>
    <s v="La maison d'Asie"/>
    <x v="43"/>
    <x v="0"/>
    <d v="2016-11-21T00:00:00"/>
    <n v="2475.8000000000002"/>
    <n v="2005.3980000000001"/>
    <x v="2"/>
    <x v="3"/>
    <x v="3"/>
    <x v="0"/>
    <x v="0"/>
  </r>
  <r>
    <n v="10788"/>
    <s v="Teatime Chocolate Biscuits"/>
    <x v="5"/>
    <x v="111"/>
    <n v="5.9799999999999995"/>
    <n v="50"/>
    <s v="QUICK-Stop"/>
    <x v="20"/>
    <x v="1"/>
    <d v="2016-01-14T00:00:00"/>
    <n v="459.99999999999994"/>
    <n v="299"/>
    <x v="2"/>
    <x v="5"/>
    <x v="2"/>
    <x v="0"/>
    <x v="0"/>
  </r>
  <r>
    <n v="10788"/>
    <s v="Rhönbräu Klosterbier"/>
    <x v="6"/>
    <x v="81"/>
    <n v="6.9750000000000005"/>
    <n v="40"/>
    <s v="QUICK-Stop"/>
    <x v="20"/>
    <x v="1"/>
    <d v="2016-10-04T00:00:00"/>
    <n v="310"/>
    <n v="279"/>
    <x v="2"/>
    <x v="2"/>
    <x v="3"/>
    <x v="0"/>
    <x v="0"/>
  </r>
  <r>
    <n v="10789"/>
    <s v="Carnarvon Tigers"/>
    <x v="4"/>
    <x v="92"/>
    <n v="45.625"/>
    <n v="30"/>
    <s v="Folies gourmandes"/>
    <x v="54"/>
    <x v="0"/>
    <d v="2016-01-25T00:00:00"/>
    <n v="1875"/>
    <n v="1368.75"/>
    <x v="2"/>
    <x v="5"/>
    <x v="1"/>
    <x v="0"/>
    <x v="0"/>
  </r>
  <r>
    <n v="10789"/>
    <s v="Steeleye Stout"/>
    <x v="6"/>
    <x v="79"/>
    <n v="16.38"/>
    <n v="15"/>
    <s v="Folies gourmandes"/>
    <x v="54"/>
    <x v="0"/>
    <d v="2016-11-22T00:00:00"/>
    <n v="270"/>
    <n v="245.7"/>
    <x v="2"/>
    <x v="3"/>
    <x v="3"/>
    <x v="0"/>
    <x v="0"/>
  </r>
  <r>
    <n v="10789"/>
    <s v="Vegie-spread"/>
    <x v="3"/>
    <x v="90"/>
    <n v="36.875999999999998"/>
    <n v="30"/>
    <s v="Folies gourmandes"/>
    <x v="54"/>
    <x v="0"/>
    <d v="2016-10-29T00:00:00"/>
    <n v="1317"/>
    <n v="1106.28"/>
    <x v="2"/>
    <x v="2"/>
    <x v="2"/>
    <x v="0"/>
    <x v="0"/>
  </r>
  <r>
    <n v="10789"/>
    <s v="Scottish Longbreads"/>
    <x v="5"/>
    <x v="99"/>
    <n v="8.2499999999999982"/>
    <n v="18"/>
    <s v="Folies gourmandes"/>
    <x v="54"/>
    <x v="0"/>
    <d v="2016-08-24T00:00:00"/>
    <n v="225"/>
    <n v="148.49999999999997"/>
    <x v="2"/>
    <x v="0"/>
    <x v="2"/>
    <x v="0"/>
    <x v="0"/>
  </r>
  <r>
    <n v="10790"/>
    <s v="Uncle Bob's Organic Dried Pears"/>
    <x v="2"/>
    <x v="83"/>
    <n v="23.400000000000002"/>
    <n v="3"/>
    <s v="Gourmet Lanchonetes"/>
    <x v="57"/>
    <x v="2"/>
    <d v="2016-08-15T00:00:00"/>
    <n v="90"/>
    <n v="70.2"/>
    <x v="2"/>
    <x v="0"/>
    <x v="0"/>
    <x v="1"/>
    <x v="1"/>
  </r>
  <r>
    <n v="10790"/>
    <s v="Gnocchi di nonna Alice"/>
    <x v="0"/>
    <x v="86"/>
    <n v="29.26"/>
    <n v="20"/>
    <s v="Gourmet Lanchonetes"/>
    <x v="57"/>
    <x v="2"/>
    <d v="2016-01-24T00:00:00"/>
    <n v="760"/>
    <n v="585.20000000000005"/>
    <x v="2"/>
    <x v="5"/>
    <x v="0"/>
    <x v="1"/>
    <x v="1"/>
  </r>
  <r>
    <n v="10791"/>
    <s v="Jack's New England Clam Chowder"/>
    <x v="4"/>
    <x v="93"/>
    <n v="7.3340000000000005"/>
    <n v="20"/>
    <s v="Frankenversand"/>
    <x v="16"/>
    <x v="1"/>
    <d v="2016-07-02T00:00:00"/>
    <n v="193"/>
    <n v="146.68"/>
    <x v="2"/>
    <x v="11"/>
    <x v="1"/>
    <x v="0"/>
    <x v="0"/>
  </r>
  <r>
    <n v="10791"/>
    <s v="Thüringer Rostbratwurst"/>
    <x v="7"/>
    <x v="80"/>
    <n v="94.080400000000012"/>
    <n v="14"/>
    <s v="Frankenversand"/>
    <x v="16"/>
    <x v="1"/>
    <d v="2016-05-16T00:00:00"/>
    <n v="1733.0600000000002"/>
    <n v="1317.1256000000001"/>
    <x v="2"/>
    <x v="9"/>
    <x v="3"/>
    <x v="0"/>
    <x v="0"/>
  </r>
  <r>
    <n v="10792"/>
    <s v="Chang"/>
    <x v="6"/>
    <x v="72"/>
    <n v="17.48"/>
    <n v="10"/>
    <s v="Wolski  Zajazd"/>
    <x v="49"/>
    <x v="18"/>
    <d v="2016-03-26T00:00:00"/>
    <n v="190"/>
    <n v="174.8"/>
    <x v="2"/>
    <x v="7"/>
    <x v="3"/>
    <x v="0"/>
    <x v="0"/>
  </r>
  <r>
    <n v="10792"/>
    <s v="Tourtière"/>
    <x v="7"/>
    <x v="67"/>
    <n v="6.1090000000000009"/>
    <n v="3"/>
    <s v="Wolski  Zajazd"/>
    <x v="49"/>
    <x v="18"/>
    <d v="2016-06-28T00:00:00"/>
    <n v="22.35"/>
    <n v="18.327000000000002"/>
    <x v="2"/>
    <x v="10"/>
    <x v="3"/>
    <x v="0"/>
    <x v="0"/>
  </r>
  <r>
    <n v="10792"/>
    <s v="Scottish Longbreads"/>
    <x v="5"/>
    <x v="99"/>
    <n v="8.375"/>
    <n v="15"/>
    <s v="Wolski  Zajazd"/>
    <x v="49"/>
    <x v="18"/>
    <d v="2016-06-13T00:00:00"/>
    <n v="187.5"/>
    <n v="125.625"/>
    <x v="2"/>
    <x v="10"/>
    <x v="2"/>
    <x v="0"/>
    <x v="0"/>
  </r>
  <r>
    <n v="10793"/>
    <s v="Filo Mix"/>
    <x v="0"/>
    <x v="94"/>
    <n v="5.81"/>
    <n v="8"/>
    <s v="Around the Horn"/>
    <x v="45"/>
    <x v="13"/>
    <d v="2016-01-09T00:00:00"/>
    <n v="56"/>
    <n v="46.48"/>
    <x v="2"/>
    <x v="5"/>
    <x v="0"/>
    <x v="0"/>
    <x v="0"/>
  </r>
  <r>
    <n v="10793"/>
    <s v="Jack's New England Clam Chowder"/>
    <x v="4"/>
    <x v="93"/>
    <n v="7.7200000000000006"/>
    <n v="14"/>
    <s v="Around the Horn"/>
    <x v="45"/>
    <x v="13"/>
    <d v="2016-10-18T00:00:00"/>
    <n v="135.1"/>
    <n v="108.08000000000001"/>
    <x v="2"/>
    <x v="2"/>
    <x v="1"/>
    <x v="0"/>
    <x v="0"/>
  </r>
  <r>
    <n v="10794"/>
    <s v="Tourtière"/>
    <x v="7"/>
    <x v="67"/>
    <n v="5.8855000000000004"/>
    <n v="6"/>
    <s v="Que Delícia"/>
    <x v="2"/>
    <x v="2"/>
    <d v="2016-06-15T00:00:00"/>
    <n v="44.7"/>
    <n v="35.313000000000002"/>
    <x v="2"/>
    <x v="10"/>
    <x v="3"/>
    <x v="1"/>
    <x v="1"/>
  </r>
  <r>
    <n v="10794"/>
    <s v="Tofu"/>
    <x v="2"/>
    <x v="70"/>
    <n v="18.600000000000001"/>
    <n v="15"/>
    <s v="Que Delícia"/>
    <x v="2"/>
    <x v="2"/>
    <d v="2016-12-02T00:00:00"/>
    <n v="348.75"/>
    <n v="279"/>
    <x v="2"/>
    <x v="4"/>
    <x v="0"/>
    <x v="1"/>
    <x v="1"/>
  </r>
  <r>
    <n v="10795"/>
    <s v="Pavlova"/>
    <x v="5"/>
    <x v="89"/>
    <n v="11.516999999999998"/>
    <n v="65"/>
    <s v="Ernst Handel"/>
    <x v="9"/>
    <x v="6"/>
    <d v="2016-11-16T00:00:00"/>
    <n v="1134.25"/>
    <n v="748.6049999999999"/>
    <x v="2"/>
    <x v="3"/>
    <x v="2"/>
    <x v="0"/>
    <x v="0"/>
  </r>
  <r>
    <n v="10795"/>
    <s v="Alice Mutton"/>
    <x v="7"/>
    <x v="101"/>
    <n v="30.42"/>
    <n v="35"/>
    <s v="Ernst Handel"/>
    <x v="9"/>
    <x v="6"/>
    <d v="2016-06-19T00:00:00"/>
    <n v="1365"/>
    <n v="1064.7"/>
    <x v="2"/>
    <x v="10"/>
    <x v="3"/>
    <x v="0"/>
    <x v="0"/>
  </r>
  <r>
    <n v="10796"/>
    <s v="Gudbrandsdalsost"/>
    <x v="1"/>
    <x v="104"/>
    <n v="27.72"/>
    <n v="24"/>
    <s v="HILARIÓN-Abastos"/>
    <x v="8"/>
    <x v="5"/>
    <d v="2016-03-30T00:00:00"/>
    <n v="864"/>
    <n v="665.28"/>
    <x v="2"/>
    <x v="7"/>
    <x v="1"/>
    <x v="1"/>
    <x v="1"/>
  </r>
  <r>
    <n v="10796"/>
    <s v="Gumbär Gummibärchen"/>
    <x v="5"/>
    <x v="108"/>
    <n v="21.861000000000001"/>
    <n v="21"/>
    <s v="HILARIÓN-Abastos"/>
    <x v="8"/>
    <x v="5"/>
    <d v="2016-10-12T00:00:00"/>
    <n v="655.83"/>
    <n v="459.08100000000002"/>
    <x v="2"/>
    <x v="2"/>
    <x v="2"/>
    <x v="1"/>
    <x v="1"/>
  </r>
  <r>
    <n v="10796"/>
    <s v="Gula Malacca"/>
    <x v="3"/>
    <x v="97"/>
    <n v="14.392999999999999"/>
    <n v="10"/>
    <s v="HILARIÓN-Abastos"/>
    <x v="8"/>
    <x v="5"/>
    <d v="2016-08-04T00:00:00"/>
    <n v="194.5"/>
    <n v="143.92999999999998"/>
    <x v="2"/>
    <x v="0"/>
    <x v="2"/>
    <x v="1"/>
    <x v="1"/>
  </r>
  <r>
    <n v="10796"/>
    <s v="Wimmers gute Semmelknödel"/>
    <x v="0"/>
    <x v="112"/>
    <n v="26.932500000000001"/>
    <n v="35"/>
    <s v="HILARIÓN-Abastos"/>
    <x v="8"/>
    <x v="5"/>
    <d v="2016-03-16T00:00:00"/>
    <n v="1163.75"/>
    <n v="942.63750000000005"/>
    <x v="2"/>
    <x v="7"/>
    <x v="0"/>
    <x v="1"/>
    <x v="1"/>
  </r>
  <r>
    <n v="10797"/>
    <s v="Queso Cabrales"/>
    <x v="1"/>
    <x v="103"/>
    <n v="16.8"/>
    <n v="20"/>
    <s v="Drachenblut Delikatessen"/>
    <x v="46"/>
    <x v="1"/>
    <d v="2016-05-11T00:00:00"/>
    <n v="420"/>
    <n v="336"/>
    <x v="2"/>
    <x v="9"/>
    <x v="1"/>
    <x v="0"/>
    <x v="0"/>
  </r>
  <r>
    <n v="10798"/>
    <s v="Mozzarella di Giovanni"/>
    <x v="1"/>
    <x v="1"/>
    <n v="27.491999999999997"/>
    <n v="10"/>
    <s v="Island Trading"/>
    <x v="36"/>
    <x v="13"/>
    <d v="2016-04-09T00:00:00"/>
    <n v="348"/>
    <n v="274.91999999999996"/>
    <x v="2"/>
    <x v="8"/>
    <x v="1"/>
    <x v="0"/>
    <x v="0"/>
  </r>
  <r>
    <n v="10798"/>
    <s v="Tarte au sucre"/>
    <x v="5"/>
    <x v="74"/>
    <n v="32.537999999999997"/>
    <n v="2"/>
    <s v="Island Trading"/>
    <x v="36"/>
    <x v="13"/>
    <d v="2016-08-11T00:00:00"/>
    <n v="98.6"/>
    <n v="65.075999999999993"/>
    <x v="2"/>
    <x v="0"/>
    <x v="2"/>
    <x v="0"/>
    <x v="0"/>
  </r>
  <r>
    <n v="10799"/>
    <s v="Konbu"/>
    <x v="4"/>
    <x v="78"/>
    <n v="4.5"/>
    <n v="20"/>
    <s v="Königlich Essen"/>
    <x v="37"/>
    <x v="1"/>
    <d v="2016-08-31T00:00:00"/>
    <n v="120"/>
    <n v="90"/>
    <x v="2"/>
    <x v="0"/>
    <x v="1"/>
    <x v="0"/>
    <x v="0"/>
  </r>
  <r>
    <n v="10799"/>
    <s v="Guaraná Fantástica"/>
    <x v="6"/>
    <x v="64"/>
    <n v="4.1400000000000006"/>
    <n v="20"/>
    <s v="Königlich Essen"/>
    <x v="37"/>
    <x v="1"/>
    <d v="2016-08-31T00:00:00"/>
    <n v="90"/>
    <n v="82.800000000000011"/>
    <x v="2"/>
    <x v="0"/>
    <x v="3"/>
    <x v="0"/>
    <x v="0"/>
  </r>
  <r>
    <n v="10799"/>
    <s v="Raclette Courdavault"/>
    <x v="1"/>
    <x v="95"/>
    <n v="41.8"/>
    <n v="25"/>
    <s v="Königlich Essen"/>
    <x v="37"/>
    <x v="1"/>
    <d v="2016-05-17T00:00:00"/>
    <n v="1375"/>
    <n v="1045"/>
    <x v="2"/>
    <x v="9"/>
    <x v="1"/>
    <x v="0"/>
    <x v="0"/>
  </r>
  <r>
    <n v="10800"/>
    <s v="Tourtière"/>
    <x v="7"/>
    <x v="67"/>
    <n v="5.6619999999999999"/>
    <n v="7"/>
    <s v="Seven Seas Imports"/>
    <x v="28"/>
    <x v="13"/>
    <d v="2016-09-04T00:00:00"/>
    <n v="52.15"/>
    <n v="39.634"/>
    <x v="2"/>
    <x v="1"/>
    <x v="3"/>
    <x v="0"/>
    <x v="0"/>
  </r>
  <r>
    <n v="10800"/>
    <s v="Queso Cabrales"/>
    <x v="1"/>
    <x v="103"/>
    <n v="15.75"/>
    <n v="50"/>
    <s v="Seven Seas Imports"/>
    <x v="28"/>
    <x v="13"/>
    <d v="2016-08-04T00:00:00"/>
    <n v="1050"/>
    <n v="787.5"/>
    <x v="2"/>
    <x v="0"/>
    <x v="1"/>
    <x v="0"/>
    <x v="0"/>
  </r>
  <r>
    <n v="10800"/>
    <s v="Manjimup Dried Apples"/>
    <x v="2"/>
    <x v="106"/>
    <n v="41.870000000000005"/>
    <n v="10"/>
    <s v="Seven Seas Imports"/>
    <x v="28"/>
    <x v="13"/>
    <d v="2016-07-03T00:00:00"/>
    <n v="530"/>
    <n v="418.70000000000005"/>
    <x v="2"/>
    <x v="11"/>
    <x v="0"/>
    <x v="0"/>
    <x v="0"/>
  </r>
  <r>
    <n v="10801"/>
    <s v="Thüringer Rostbratwurst"/>
    <x v="7"/>
    <x v="80"/>
    <n v="101.50780000000002"/>
    <n v="20"/>
    <s v="Bólido Comidas preparadas"/>
    <x v="25"/>
    <x v="12"/>
    <d v="2016-03-26T00:00:00"/>
    <n v="2475.8000000000002"/>
    <n v="2030.1560000000004"/>
    <x v="2"/>
    <x v="7"/>
    <x v="3"/>
    <x v="3"/>
    <x v="0"/>
  </r>
  <r>
    <n v="10801"/>
    <s v="Alice Mutton"/>
    <x v="7"/>
    <x v="101"/>
    <n v="29.64"/>
    <n v="40"/>
    <s v="Bólido Comidas preparadas"/>
    <x v="25"/>
    <x v="12"/>
    <d v="2016-09-24T00:00:00"/>
    <n v="1560"/>
    <n v="1185.5999999999999"/>
    <x v="2"/>
    <x v="1"/>
    <x v="3"/>
    <x v="3"/>
    <x v="0"/>
  </r>
  <r>
    <n v="10802"/>
    <s v="Nord-Ost Matjeshering"/>
    <x v="4"/>
    <x v="100"/>
    <n v="21.229800000000001"/>
    <n v="25"/>
    <s v="Simons bistro"/>
    <x v="42"/>
    <x v="17"/>
    <d v="2016-05-28T00:00:00"/>
    <n v="647.25"/>
    <n v="530.745"/>
    <x v="2"/>
    <x v="9"/>
    <x v="1"/>
    <x v="0"/>
    <x v="0"/>
  </r>
  <r>
    <n v="10802"/>
    <s v="Manjimup Dried Apples"/>
    <x v="2"/>
    <x v="106"/>
    <n v="42.400000000000006"/>
    <n v="30"/>
    <s v="Simons bistro"/>
    <x v="42"/>
    <x v="17"/>
    <d v="2016-06-15T00:00:00"/>
    <n v="1590"/>
    <n v="1272.0000000000002"/>
    <x v="2"/>
    <x v="10"/>
    <x v="0"/>
    <x v="0"/>
    <x v="0"/>
  </r>
  <r>
    <n v="10802"/>
    <s v="Pâté chinois"/>
    <x v="7"/>
    <x v="28"/>
    <n v="19.200000000000003"/>
    <n v="60"/>
    <s v="Simons bistro"/>
    <x v="42"/>
    <x v="17"/>
    <d v="2016-10-15T00:00:00"/>
    <n v="1440"/>
    <n v="1152.0000000000002"/>
    <x v="2"/>
    <x v="2"/>
    <x v="3"/>
    <x v="0"/>
    <x v="0"/>
  </r>
  <r>
    <n v="10802"/>
    <s v="Tarte au sucre"/>
    <x v="5"/>
    <x v="74"/>
    <n v="34.016999999999996"/>
    <n v="5"/>
    <s v="Simons bistro"/>
    <x v="42"/>
    <x v="17"/>
    <d v="2016-11-08T00:00:00"/>
    <n v="246.5"/>
    <n v="170.08499999999998"/>
    <x v="2"/>
    <x v="3"/>
    <x v="2"/>
    <x v="0"/>
    <x v="0"/>
  </r>
  <r>
    <n v="10803"/>
    <s v="NuNuCa Nuß-Nougat-Creme"/>
    <x v="5"/>
    <x v="2"/>
    <n v="9.379999999999999"/>
    <n v="15"/>
    <s v="Wellington Importadora"/>
    <x v="7"/>
    <x v="2"/>
    <d v="2016-10-07T00:00:00"/>
    <n v="210"/>
    <n v="140.69999999999999"/>
    <x v="2"/>
    <x v="2"/>
    <x v="2"/>
    <x v="1"/>
    <x v="1"/>
  </r>
  <r>
    <n v="10803"/>
    <s v="Raclette Courdavault"/>
    <x v="1"/>
    <x v="95"/>
    <n v="43.45"/>
    <n v="15"/>
    <s v="Wellington Importadora"/>
    <x v="7"/>
    <x v="2"/>
    <d v="2016-06-29T00:00:00"/>
    <n v="825"/>
    <n v="651.75"/>
    <x v="2"/>
    <x v="10"/>
    <x v="1"/>
    <x v="1"/>
    <x v="1"/>
  </r>
  <r>
    <n v="10803"/>
    <s v="Teatime Chocolate Biscuits"/>
    <x v="5"/>
    <x v="111"/>
    <n v="6.1639999999999988"/>
    <n v="24"/>
    <s v="Wellington Importadora"/>
    <x v="7"/>
    <x v="2"/>
    <d v="2016-05-02T00:00:00"/>
    <n v="220.79999999999998"/>
    <n v="147.93599999999998"/>
    <x v="2"/>
    <x v="9"/>
    <x v="2"/>
    <x v="1"/>
    <x v="1"/>
  </r>
  <r>
    <n v="10804"/>
    <s v="Rössle Sauerkraut"/>
    <x v="2"/>
    <x v="66"/>
    <n v="35.568000000000005"/>
    <n v="24"/>
    <s v="Seven Seas Imports"/>
    <x v="28"/>
    <x v="13"/>
    <d v="2016-05-08T00:00:00"/>
    <n v="1094.4000000000001"/>
    <n v="853.63200000000006"/>
    <x v="2"/>
    <x v="9"/>
    <x v="0"/>
    <x v="0"/>
    <x v="0"/>
  </r>
  <r>
    <n v="10804"/>
    <s v="Maxilaku"/>
    <x v="5"/>
    <x v="52"/>
    <n v="13.599999999999998"/>
    <n v="4"/>
    <s v="Seven Seas Imports"/>
    <x v="28"/>
    <x v="13"/>
    <d v="2016-07-13T00:00:00"/>
    <n v="80"/>
    <n v="54.399999999999991"/>
    <x v="2"/>
    <x v="11"/>
    <x v="2"/>
    <x v="0"/>
    <x v="0"/>
  </r>
  <r>
    <n v="10804"/>
    <s v="Ikura"/>
    <x v="4"/>
    <x v="98"/>
    <n v="24.18"/>
    <n v="36"/>
    <s v="Seven Seas Imports"/>
    <x v="28"/>
    <x v="13"/>
    <d v="2016-03-15T00:00:00"/>
    <n v="1116"/>
    <n v="870.48"/>
    <x v="2"/>
    <x v="7"/>
    <x v="1"/>
    <x v="0"/>
    <x v="0"/>
  </r>
  <r>
    <n v="10805"/>
    <s v="Sasquatch Ale"/>
    <x v="6"/>
    <x v="2"/>
    <n v="12.74"/>
    <n v="10"/>
    <s v="The Big Cheese"/>
    <x v="34"/>
    <x v="8"/>
    <d v="2016-03-22T00:00:00"/>
    <n v="140"/>
    <n v="127.4"/>
    <x v="2"/>
    <x v="7"/>
    <x v="3"/>
    <x v="2"/>
    <x v="1"/>
  </r>
  <r>
    <n v="10805"/>
    <s v="Côte de Blaye"/>
    <x v="6"/>
    <x v="96"/>
    <n v="234.51500000000001"/>
    <n v="10"/>
    <s v="The Big Cheese"/>
    <x v="34"/>
    <x v="8"/>
    <d v="2016-04-22T00:00:00"/>
    <n v="2635"/>
    <n v="2345.15"/>
    <x v="2"/>
    <x v="8"/>
    <x v="3"/>
    <x v="2"/>
    <x v="1"/>
  </r>
  <r>
    <n v="10806"/>
    <s v="Longlife Tofu"/>
    <x v="2"/>
    <x v="13"/>
    <n v="7.6"/>
    <n v="15"/>
    <s v="Victuailles en stock"/>
    <x v="3"/>
    <x v="0"/>
    <d v="2016-11-06T00:00:00"/>
    <n v="150"/>
    <n v="114"/>
    <x v="2"/>
    <x v="3"/>
    <x v="0"/>
    <x v="0"/>
    <x v="0"/>
  </r>
  <r>
    <n v="10806"/>
    <s v="Chang"/>
    <x v="6"/>
    <x v="72"/>
    <n v="16.91"/>
    <n v="20"/>
    <s v="Victuailles en stock"/>
    <x v="3"/>
    <x v="0"/>
    <d v="2016-09-02T00:00:00"/>
    <n v="380"/>
    <n v="338.2"/>
    <x v="2"/>
    <x v="1"/>
    <x v="3"/>
    <x v="0"/>
    <x v="0"/>
  </r>
  <r>
    <n v="10806"/>
    <s v="Louisiana Fiery Hot Pepper Sauce"/>
    <x v="3"/>
    <x v="71"/>
    <n v="17.261000000000003"/>
    <n v="2"/>
    <s v="Victuailles en stock"/>
    <x v="3"/>
    <x v="0"/>
    <d v="2016-02-18T00:00:00"/>
    <n v="42.1"/>
    <n v="34.522000000000006"/>
    <x v="2"/>
    <x v="6"/>
    <x v="2"/>
    <x v="0"/>
    <x v="0"/>
  </r>
  <r>
    <n v="10807"/>
    <s v="Boston Crab Meat"/>
    <x v="4"/>
    <x v="65"/>
    <n v="13.616"/>
    <n v="1"/>
    <s v="Franchi S.p.A."/>
    <x v="56"/>
    <x v="11"/>
    <d v="2016-12-25T00:00:00"/>
    <n v="18.399999999999999"/>
    <n v="13.616"/>
    <x v="2"/>
    <x v="4"/>
    <x v="1"/>
    <x v="3"/>
    <x v="0"/>
  </r>
  <r>
    <n v="10808"/>
    <s v="Gnocchi di nonna Alice"/>
    <x v="0"/>
    <x v="86"/>
    <n v="28.88"/>
    <n v="20"/>
    <s v="Old World Delicatessen"/>
    <x v="33"/>
    <x v="8"/>
    <d v="2016-01-11T00:00:00"/>
    <n v="760"/>
    <n v="577.6"/>
    <x v="2"/>
    <x v="5"/>
    <x v="0"/>
    <x v="2"/>
    <x v="1"/>
  </r>
  <r>
    <n v="10808"/>
    <s v="Lakkalikööri"/>
    <x v="6"/>
    <x v="79"/>
    <n v="16.02"/>
    <n v="50"/>
    <s v="Old World Delicatessen"/>
    <x v="33"/>
    <x v="8"/>
    <d v="2016-12-25T00:00:00"/>
    <n v="900"/>
    <n v="801"/>
    <x v="2"/>
    <x v="4"/>
    <x v="3"/>
    <x v="2"/>
    <x v="1"/>
  </r>
  <r>
    <n v="10809"/>
    <s v="Filo Mix"/>
    <x v="0"/>
    <x v="94"/>
    <n v="5.74"/>
    <n v="20"/>
    <s v="Wellington Importadora"/>
    <x v="7"/>
    <x v="2"/>
    <d v="2016-03-19T00:00:00"/>
    <n v="140"/>
    <n v="114.80000000000001"/>
    <x v="2"/>
    <x v="7"/>
    <x v="0"/>
    <x v="1"/>
    <x v="1"/>
  </r>
  <r>
    <n v="10810"/>
    <s v="Konbu"/>
    <x v="4"/>
    <x v="78"/>
    <n v="4.62"/>
    <n v="7"/>
    <s v="Laughing Bacchus Wine Cellars"/>
    <x v="59"/>
    <x v="16"/>
    <d v="2016-10-01T00:00:00"/>
    <n v="42"/>
    <n v="32.340000000000003"/>
    <x v="2"/>
    <x v="2"/>
    <x v="1"/>
    <x v="2"/>
    <x v="1"/>
  </r>
  <r>
    <n v="10810"/>
    <s v="NuNuCa Nuß-Nougat-Creme"/>
    <x v="5"/>
    <x v="2"/>
    <n v="9.66"/>
    <n v="5"/>
    <s v="Laughing Bacchus Wine Cellars"/>
    <x v="59"/>
    <x v="16"/>
    <d v="2016-06-27T00:00:00"/>
    <n v="70"/>
    <n v="48.3"/>
    <x v="2"/>
    <x v="10"/>
    <x v="2"/>
    <x v="2"/>
    <x v="1"/>
  </r>
  <r>
    <n v="10810"/>
    <s v="Outback Lager"/>
    <x v="6"/>
    <x v="75"/>
    <n v="13.5"/>
    <n v="5"/>
    <s v="Laughing Bacchus Wine Cellars"/>
    <x v="59"/>
    <x v="16"/>
    <d v="2016-06-14T00:00:00"/>
    <n v="75"/>
    <n v="67.5"/>
    <x v="2"/>
    <x v="10"/>
    <x v="3"/>
    <x v="2"/>
    <x v="1"/>
  </r>
  <r>
    <n v="10811"/>
    <s v="Teatime Chocolate Biscuits"/>
    <x v="5"/>
    <x v="111"/>
    <n v="6.0719999999999992"/>
    <n v="15"/>
    <s v="LINO-Delicateses"/>
    <x v="53"/>
    <x v="5"/>
    <d v="2016-04-24T00:00:00"/>
    <n v="138"/>
    <n v="91.079999999999984"/>
    <x v="2"/>
    <x v="8"/>
    <x v="2"/>
    <x v="1"/>
    <x v="1"/>
  </r>
  <r>
    <n v="10811"/>
    <s v="Tunnbröd"/>
    <x v="0"/>
    <x v="110"/>
    <n v="7.6499999999999995"/>
    <n v="18"/>
    <s v="LINO-Delicateses"/>
    <x v="53"/>
    <x v="5"/>
    <d v="2016-03-13T00:00:00"/>
    <n v="162"/>
    <n v="137.69999999999999"/>
    <x v="2"/>
    <x v="7"/>
    <x v="0"/>
    <x v="1"/>
    <x v="1"/>
  </r>
  <r>
    <n v="10811"/>
    <s v="Boston Crab Meat"/>
    <x v="4"/>
    <x v="65"/>
    <n v="13.616"/>
    <n v="30"/>
    <s v="LINO-Delicateses"/>
    <x v="53"/>
    <x v="5"/>
    <d v="2016-09-22T00:00:00"/>
    <n v="552"/>
    <n v="408.48"/>
    <x v="2"/>
    <x v="1"/>
    <x v="1"/>
    <x v="1"/>
    <x v="1"/>
  </r>
  <r>
    <n v="10812"/>
    <s v="Gorgonzola Telino"/>
    <x v="1"/>
    <x v="99"/>
    <n v="9.625"/>
    <n v="16"/>
    <s v="Reggiani Caseifici"/>
    <x v="27"/>
    <x v="11"/>
    <d v="2016-06-12T00:00:00"/>
    <n v="200"/>
    <n v="154"/>
    <x v="2"/>
    <x v="10"/>
    <x v="1"/>
    <x v="3"/>
    <x v="0"/>
  </r>
  <r>
    <n v="10812"/>
    <s v="Mozzarella di Giovanni"/>
    <x v="1"/>
    <x v="1"/>
    <n v="29.231999999999996"/>
    <n v="40"/>
    <s v="Reggiani Caseifici"/>
    <x v="27"/>
    <x v="11"/>
    <d v="2016-08-05T00:00:00"/>
    <n v="1392"/>
    <n v="1169.2799999999997"/>
    <x v="2"/>
    <x v="0"/>
    <x v="1"/>
    <x v="3"/>
    <x v="0"/>
  </r>
  <r>
    <n v="10812"/>
    <s v="Original Frankfurter grüne Soße"/>
    <x v="3"/>
    <x v="60"/>
    <n v="9.75"/>
    <n v="20"/>
    <s v="Reggiani Caseifici"/>
    <x v="27"/>
    <x v="11"/>
    <d v="2016-01-06T00:00:00"/>
    <n v="260"/>
    <n v="195"/>
    <x v="2"/>
    <x v="5"/>
    <x v="2"/>
    <x v="3"/>
    <x v="0"/>
  </r>
  <r>
    <n v="10813"/>
    <s v="Chang"/>
    <x v="6"/>
    <x v="72"/>
    <n v="17.29"/>
    <n v="12"/>
    <s v="Ricardo Adocicados"/>
    <x v="2"/>
    <x v="2"/>
    <d v="2016-04-02T00:00:00"/>
    <n v="228"/>
    <n v="207.48"/>
    <x v="2"/>
    <x v="8"/>
    <x v="3"/>
    <x v="1"/>
    <x v="1"/>
  </r>
  <r>
    <n v="10813"/>
    <s v="Spegesild"/>
    <x v="4"/>
    <x v="27"/>
    <n v="9.36"/>
    <n v="35"/>
    <s v="Ricardo Adocicados"/>
    <x v="2"/>
    <x v="2"/>
    <d v="2016-03-09T00:00:00"/>
    <n v="420"/>
    <n v="327.59999999999997"/>
    <x v="2"/>
    <x v="7"/>
    <x v="1"/>
    <x v="1"/>
    <x v="1"/>
  </r>
  <r>
    <n v="10814"/>
    <s v="Chocolade"/>
    <x v="5"/>
    <x v="77"/>
    <n v="8.67"/>
    <n v="8"/>
    <s v="Victuailles en stock"/>
    <x v="3"/>
    <x v="0"/>
    <d v="2016-09-21T00:00:00"/>
    <n v="102"/>
    <n v="69.36"/>
    <x v="2"/>
    <x v="1"/>
    <x v="2"/>
    <x v="0"/>
    <x v="0"/>
  </r>
  <r>
    <n v="10814"/>
    <s v="Sirop d'érable"/>
    <x v="3"/>
    <x v="73"/>
    <n v="19.95"/>
    <n v="30"/>
    <s v="Victuailles en stock"/>
    <x v="3"/>
    <x v="0"/>
    <d v="2016-01-31T00:00:00"/>
    <n v="855"/>
    <n v="598.5"/>
    <x v="2"/>
    <x v="5"/>
    <x v="2"/>
    <x v="0"/>
    <x v="0"/>
  </r>
  <r>
    <n v="10814"/>
    <s v="Jack's New England Clam Chowder"/>
    <x v="4"/>
    <x v="93"/>
    <n v="6.8514999999999997"/>
    <n v="20"/>
    <s v="Victuailles en stock"/>
    <x v="3"/>
    <x v="0"/>
    <d v="2016-10-10T00:00:00"/>
    <n v="193"/>
    <n v="137.03"/>
    <x v="2"/>
    <x v="2"/>
    <x v="1"/>
    <x v="0"/>
    <x v="0"/>
  </r>
  <r>
    <n v="10814"/>
    <s v="Ipoh Coffee"/>
    <x v="6"/>
    <x v="76"/>
    <n v="40.479999999999997"/>
    <n v="20"/>
    <s v="Victuailles en stock"/>
    <x v="3"/>
    <x v="0"/>
    <d v="2016-07-26T00:00:00"/>
    <n v="920"/>
    <n v="809.59999999999991"/>
    <x v="2"/>
    <x v="11"/>
    <x v="3"/>
    <x v="0"/>
    <x v="0"/>
  </r>
  <r>
    <n v="10815"/>
    <s v="Geitost"/>
    <x v="1"/>
    <x v="91"/>
    <n v="1.925"/>
    <n v="16"/>
    <s v="Save-a-lot Markets"/>
    <x v="38"/>
    <x v="8"/>
    <d v="2016-03-30T00:00:00"/>
    <n v="40"/>
    <n v="30.8"/>
    <x v="2"/>
    <x v="7"/>
    <x v="1"/>
    <x v="2"/>
    <x v="1"/>
  </r>
  <r>
    <n v="10816"/>
    <s v="Côte de Blaye"/>
    <x v="6"/>
    <x v="96"/>
    <n v="237.15"/>
    <n v="30"/>
    <s v="Great Lakes Food Market"/>
    <x v="61"/>
    <x v="8"/>
    <d v="2016-12-21T00:00:00"/>
    <n v="7905"/>
    <n v="7114.5"/>
    <x v="2"/>
    <x v="4"/>
    <x v="3"/>
    <x v="2"/>
    <x v="1"/>
  </r>
  <r>
    <n v="10816"/>
    <s v="Tarte au sucre"/>
    <x v="5"/>
    <x v="74"/>
    <n v="32.537999999999997"/>
    <n v="20"/>
    <s v="Great Lakes Food Market"/>
    <x v="61"/>
    <x v="8"/>
    <d v="2016-04-07T00:00:00"/>
    <n v="986"/>
    <n v="650.76"/>
    <x v="2"/>
    <x v="8"/>
    <x v="2"/>
    <x v="2"/>
    <x v="1"/>
  </r>
  <r>
    <n v="10817"/>
    <s v="Boston Crab Meat"/>
    <x v="4"/>
    <x v="65"/>
    <n v="13.247999999999999"/>
    <n v="60"/>
    <s v="Königlich Essen"/>
    <x v="37"/>
    <x v="1"/>
    <d v="2016-12-20T00:00:00"/>
    <n v="1104"/>
    <n v="794.88"/>
    <x v="2"/>
    <x v="4"/>
    <x v="1"/>
    <x v="0"/>
    <x v="0"/>
  </r>
  <r>
    <n v="10817"/>
    <s v="Tarte au sucre"/>
    <x v="5"/>
    <x v="74"/>
    <n v="32.045000000000002"/>
    <n v="25"/>
    <s v="Königlich Essen"/>
    <x v="37"/>
    <x v="1"/>
    <d v="2016-02-09T00:00:00"/>
    <n v="1232.5"/>
    <n v="801.125"/>
    <x v="2"/>
    <x v="6"/>
    <x v="2"/>
    <x v="0"/>
    <x v="0"/>
  </r>
  <r>
    <n v="10817"/>
    <s v="Côte de Blaye"/>
    <x v="6"/>
    <x v="96"/>
    <n v="242.42000000000002"/>
    <n v="30"/>
    <s v="Königlich Essen"/>
    <x v="37"/>
    <x v="1"/>
    <d v="2016-02-03T00:00:00"/>
    <n v="7905"/>
    <n v="7272.6"/>
    <x v="2"/>
    <x v="6"/>
    <x v="3"/>
    <x v="0"/>
    <x v="0"/>
  </r>
  <r>
    <n v="10817"/>
    <s v="Gumbär Gummibärchen"/>
    <x v="5"/>
    <x v="108"/>
    <n v="20.611799999999999"/>
    <n v="40"/>
    <s v="Königlich Essen"/>
    <x v="37"/>
    <x v="1"/>
    <d v="2016-05-15T00:00:00"/>
    <n v="1249.2"/>
    <n v="824.47199999999998"/>
    <x v="2"/>
    <x v="9"/>
    <x v="2"/>
    <x v="0"/>
    <x v="0"/>
  </r>
  <r>
    <n v="10818"/>
    <s v="Jack's New England Clam Chowder"/>
    <x v="4"/>
    <x v="93"/>
    <n v="7.5270000000000001"/>
    <n v="20"/>
    <s v="Magazzini Alimentari Riuniti"/>
    <x v="21"/>
    <x v="11"/>
    <d v="2016-05-07T00:00:00"/>
    <n v="193"/>
    <n v="150.54"/>
    <x v="2"/>
    <x v="9"/>
    <x v="1"/>
    <x v="3"/>
    <x v="0"/>
  </r>
  <r>
    <n v="10818"/>
    <s v="Mascarpone Fabioli"/>
    <x v="1"/>
    <x v="59"/>
    <n v="26.88"/>
    <n v="20"/>
    <s v="Magazzini Alimentari Riuniti"/>
    <x v="21"/>
    <x v="11"/>
    <d v="2016-05-30T00:00:00"/>
    <n v="640"/>
    <n v="537.6"/>
    <x v="2"/>
    <x v="9"/>
    <x v="1"/>
    <x v="3"/>
    <x v="0"/>
  </r>
  <r>
    <n v="10819"/>
    <s v="Ipoh Coffee"/>
    <x v="6"/>
    <x v="76"/>
    <n v="41.4"/>
    <n v="7"/>
    <s v="Cactus Comidas para llevar"/>
    <x v="55"/>
    <x v="20"/>
    <d v="2016-04-13T00:00:00"/>
    <n v="322"/>
    <n v="289.8"/>
    <x v="2"/>
    <x v="8"/>
    <x v="3"/>
    <x v="1"/>
    <x v="1"/>
  </r>
  <r>
    <n v="10819"/>
    <s v="Rhönbräu Klosterbier"/>
    <x v="6"/>
    <x v="81"/>
    <n v="7.13"/>
    <n v="20"/>
    <s v="Cactus Comidas para llevar"/>
    <x v="55"/>
    <x v="20"/>
    <d v="2016-09-20T00:00:00"/>
    <n v="155"/>
    <n v="142.6"/>
    <x v="2"/>
    <x v="1"/>
    <x v="3"/>
    <x v="1"/>
    <x v="1"/>
  </r>
  <r>
    <n v="10820"/>
    <s v="Gnocchi di nonna Alice"/>
    <x v="0"/>
    <x v="86"/>
    <n v="31.54"/>
    <n v="30"/>
    <s v="Rattlesnake Canyon Grocery"/>
    <x v="12"/>
    <x v="8"/>
    <d v="2016-04-06T00:00:00"/>
    <n v="1140"/>
    <n v="946.19999999999993"/>
    <x v="2"/>
    <x v="8"/>
    <x v="0"/>
    <x v="2"/>
    <x v="1"/>
  </r>
  <r>
    <n v="10821"/>
    <s v="Steeleye Stout"/>
    <x v="6"/>
    <x v="79"/>
    <n v="15.84"/>
    <n v="20"/>
    <s v="Split Rail Beer &amp; Ale"/>
    <x v="19"/>
    <x v="8"/>
    <d v="2016-10-16T00:00:00"/>
    <n v="360"/>
    <n v="316.8"/>
    <x v="2"/>
    <x v="2"/>
    <x v="3"/>
    <x v="2"/>
    <x v="1"/>
  </r>
  <r>
    <n v="10821"/>
    <s v="Manjimup Dried Apples"/>
    <x v="2"/>
    <x v="106"/>
    <n v="41.870000000000005"/>
    <n v="6"/>
    <s v="Split Rail Beer &amp; Ale"/>
    <x v="19"/>
    <x v="8"/>
    <d v="2016-05-10T00:00:00"/>
    <n v="318"/>
    <n v="251.22000000000003"/>
    <x v="2"/>
    <x v="9"/>
    <x v="0"/>
    <x v="2"/>
    <x v="1"/>
  </r>
  <r>
    <n v="10822"/>
    <s v="Tarte au sucre"/>
    <x v="5"/>
    <x v="74"/>
    <n v="33.030999999999992"/>
    <n v="3"/>
    <s v="Trail's Head Gourmet Provisioners"/>
    <x v="63"/>
    <x v="8"/>
    <d v="2016-03-02T00:00:00"/>
    <n v="147.89999999999998"/>
    <n v="99.092999999999975"/>
    <x v="2"/>
    <x v="7"/>
    <x v="2"/>
    <x v="2"/>
    <x v="1"/>
  </r>
  <r>
    <n v="10822"/>
    <s v="Outback Lager"/>
    <x v="6"/>
    <x v="75"/>
    <n v="13.35"/>
    <n v="6"/>
    <s v="Trail's Head Gourmet Provisioners"/>
    <x v="63"/>
    <x v="8"/>
    <d v="2016-04-18T00:00:00"/>
    <n v="90"/>
    <n v="80.099999999999994"/>
    <x v="2"/>
    <x v="8"/>
    <x v="3"/>
    <x v="2"/>
    <x v="1"/>
  </r>
  <r>
    <n v="10823"/>
    <s v="Queso Cabrales"/>
    <x v="1"/>
    <x v="103"/>
    <n v="15.96"/>
    <n v="20"/>
    <s v="LILA-Supermercado"/>
    <x v="26"/>
    <x v="5"/>
    <d v="2016-09-22T00:00:00"/>
    <n v="420"/>
    <n v="319.20000000000005"/>
    <x v="2"/>
    <x v="1"/>
    <x v="1"/>
    <x v="1"/>
    <x v="1"/>
  </r>
  <r>
    <n v="10823"/>
    <s v="Ravioli Angelo"/>
    <x v="0"/>
    <x v="105"/>
    <n v="14.82"/>
    <n v="15"/>
    <s v="LILA-Supermercado"/>
    <x v="26"/>
    <x v="5"/>
    <d v="2016-06-15T00:00:00"/>
    <n v="292.5"/>
    <n v="222.3"/>
    <x v="2"/>
    <x v="10"/>
    <x v="0"/>
    <x v="1"/>
    <x v="1"/>
  </r>
  <r>
    <n v="10823"/>
    <s v="Raclette Courdavault"/>
    <x v="1"/>
    <x v="95"/>
    <n v="46.199999999999996"/>
    <n v="40"/>
    <s v="LILA-Supermercado"/>
    <x v="26"/>
    <x v="5"/>
    <d v="2016-08-23T00:00:00"/>
    <n v="2200"/>
    <n v="1847.9999999999998"/>
    <x v="2"/>
    <x v="0"/>
    <x v="1"/>
    <x v="1"/>
    <x v="1"/>
  </r>
  <r>
    <n v="10823"/>
    <s v="Original Frankfurter grüne Soße"/>
    <x v="3"/>
    <x v="60"/>
    <n v="9.49"/>
    <n v="15"/>
    <s v="LILA-Supermercado"/>
    <x v="26"/>
    <x v="5"/>
    <d v="2016-06-28T00:00:00"/>
    <n v="195"/>
    <n v="142.35"/>
    <x v="2"/>
    <x v="10"/>
    <x v="2"/>
    <x v="1"/>
    <x v="1"/>
  </r>
  <r>
    <n v="10824"/>
    <s v="Jack's New England Clam Chowder"/>
    <x v="4"/>
    <x v="93"/>
    <n v="7.7200000000000006"/>
    <n v="12"/>
    <s v="Folk och fä HB"/>
    <x v="13"/>
    <x v="9"/>
    <d v="2016-08-07T00:00:00"/>
    <n v="115.80000000000001"/>
    <n v="92.640000000000015"/>
    <x v="2"/>
    <x v="0"/>
    <x v="1"/>
    <x v="0"/>
    <x v="0"/>
  </r>
  <r>
    <n v="10824"/>
    <s v="Outback Lager"/>
    <x v="6"/>
    <x v="75"/>
    <n v="13.8"/>
    <n v="9"/>
    <s v="Folk och fä HB"/>
    <x v="13"/>
    <x v="9"/>
    <d v="2016-12-20T00:00:00"/>
    <n v="135"/>
    <n v="124.2"/>
    <x v="2"/>
    <x v="4"/>
    <x v="3"/>
    <x v="0"/>
    <x v="0"/>
  </r>
  <r>
    <n v="10825"/>
    <s v="Gumbär Gummibärchen"/>
    <x v="5"/>
    <x v="108"/>
    <n v="21.2364"/>
    <n v="12"/>
    <s v="Drachenblut Delikatessen"/>
    <x v="46"/>
    <x v="1"/>
    <d v="2016-11-13T00:00:00"/>
    <n v="374.76"/>
    <n v="254.83679999999998"/>
    <x v="2"/>
    <x v="3"/>
    <x v="2"/>
    <x v="0"/>
    <x v="0"/>
  </r>
  <r>
    <n v="10825"/>
    <s v="Perth Pasties"/>
    <x v="7"/>
    <x v="69"/>
    <n v="25.584"/>
    <n v="20"/>
    <s v="Drachenblut Delikatessen"/>
    <x v="46"/>
    <x v="1"/>
    <d v="2016-12-10T00:00:00"/>
    <n v="656"/>
    <n v="511.68"/>
    <x v="2"/>
    <x v="4"/>
    <x v="3"/>
    <x v="0"/>
    <x v="0"/>
  </r>
  <r>
    <n v="10826"/>
    <s v="Ravioli Angelo"/>
    <x v="0"/>
    <x v="105"/>
    <n v="15.21"/>
    <n v="15"/>
    <s v="Blondel père et fils"/>
    <x v="14"/>
    <x v="0"/>
    <d v="2016-09-08T00:00:00"/>
    <n v="292.5"/>
    <n v="228.15"/>
    <x v="2"/>
    <x v="1"/>
    <x v="0"/>
    <x v="0"/>
    <x v="0"/>
  </r>
  <r>
    <n v="10826"/>
    <s v="Gorgonzola Telino"/>
    <x v="1"/>
    <x v="99"/>
    <n v="10.625"/>
    <n v="35"/>
    <s v="Blondel père et fils"/>
    <x v="14"/>
    <x v="0"/>
    <d v="2016-07-05T00:00:00"/>
    <n v="437.5"/>
    <n v="371.875"/>
    <x v="2"/>
    <x v="11"/>
    <x v="1"/>
    <x v="0"/>
    <x v="0"/>
  </r>
  <r>
    <n v="10827"/>
    <s v="Ikura"/>
    <x v="4"/>
    <x v="98"/>
    <n v="24.490000000000002"/>
    <n v="15"/>
    <s v="Bon app'"/>
    <x v="40"/>
    <x v="0"/>
    <d v="2016-05-20T00:00:00"/>
    <n v="465"/>
    <n v="367.35"/>
    <x v="2"/>
    <x v="9"/>
    <x v="1"/>
    <x v="0"/>
    <x v="0"/>
  </r>
  <r>
    <n v="10827"/>
    <s v="Chartreuse verte"/>
    <x v="6"/>
    <x v="79"/>
    <n v="16.38"/>
    <n v="21"/>
    <s v="Bon app'"/>
    <x v="40"/>
    <x v="0"/>
    <d v="2016-08-12T00:00:00"/>
    <n v="378"/>
    <n v="343.97999999999996"/>
    <x v="2"/>
    <x v="0"/>
    <x v="3"/>
    <x v="0"/>
    <x v="0"/>
  </r>
  <r>
    <n v="10828"/>
    <s v="Sir Rodney's Marmalade"/>
    <x v="5"/>
    <x v="87"/>
    <n v="52.65"/>
    <n v="5"/>
    <s v="Rancho grande"/>
    <x v="55"/>
    <x v="20"/>
    <d v="2016-10-08T00:00:00"/>
    <n v="405"/>
    <n v="263.25"/>
    <x v="2"/>
    <x v="2"/>
    <x v="2"/>
    <x v="1"/>
    <x v="1"/>
  </r>
  <r>
    <n v="10828"/>
    <s v="Côte de Blaye"/>
    <x v="6"/>
    <x v="96"/>
    <n v="237.15"/>
    <n v="2"/>
    <s v="Rancho grande"/>
    <x v="55"/>
    <x v="20"/>
    <d v="2016-02-05T00:00:00"/>
    <n v="527"/>
    <n v="474.3"/>
    <x v="2"/>
    <x v="6"/>
    <x v="3"/>
    <x v="1"/>
    <x v="1"/>
  </r>
  <r>
    <n v="10829"/>
    <s v="Konbu"/>
    <x v="4"/>
    <x v="78"/>
    <n v="4.8000000000000007"/>
    <n v="10"/>
    <s v="Island Trading"/>
    <x v="36"/>
    <x v="13"/>
    <d v="2016-08-28T00:00:00"/>
    <n v="60"/>
    <n v="48.000000000000007"/>
    <x v="2"/>
    <x v="0"/>
    <x v="1"/>
    <x v="0"/>
    <x v="0"/>
  </r>
  <r>
    <n v="10829"/>
    <s v="Northwoods Cranberry Sauce"/>
    <x v="3"/>
    <x v="84"/>
    <n v="30.8"/>
    <n v="20"/>
    <s v="Island Trading"/>
    <x v="36"/>
    <x v="13"/>
    <d v="2016-10-02T00:00:00"/>
    <n v="800"/>
    <n v="616"/>
    <x v="2"/>
    <x v="2"/>
    <x v="2"/>
    <x v="0"/>
    <x v="0"/>
  </r>
  <r>
    <n v="10829"/>
    <s v="Chang"/>
    <x v="6"/>
    <x v="72"/>
    <n v="17.100000000000001"/>
    <n v="10"/>
    <s v="Island Trading"/>
    <x v="36"/>
    <x v="13"/>
    <d v="2016-03-28T00:00:00"/>
    <n v="190"/>
    <n v="171"/>
    <x v="2"/>
    <x v="7"/>
    <x v="3"/>
    <x v="0"/>
    <x v="0"/>
  </r>
  <r>
    <n v="10829"/>
    <s v="Camembert Pierrot"/>
    <x v="1"/>
    <x v="85"/>
    <n v="28.9"/>
    <n v="21"/>
    <s v="Island Trading"/>
    <x v="36"/>
    <x v="13"/>
    <d v="2016-09-19T00:00:00"/>
    <n v="714"/>
    <n v="606.9"/>
    <x v="2"/>
    <x v="1"/>
    <x v="1"/>
    <x v="0"/>
    <x v="0"/>
  </r>
  <r>
    <n v="10830"/>
    <s v="Grandma's Boysenberry Spread"/>
    <x v="3"/>
    <x v="113"/>
    <n v="18.75"/>
    <n v="6"/>
    <s v="Tradição Hipermercados"/>
    <x v="29"/>
    <x v="2"/>
    <d v="2016-04-09T00:00:00"/>
    <n v="150"/>
    <n v="112.5"/>
    <x v="2"/>
    <x v="8"/>
    <x v="2"/>
    <x v="1"/>
    <x v="1"/>
  </r>
  <r>
    <n v="10830"/>
    <s v="Chartreuse verte"/>
    <x v="6"/>
    <x v="79"/>
    <n v="15.84"/>
    <n v="28"/>
    <s v="Tradição Hipermercados"/>
    <x v="29"/>
    <x v="2"/>
    <d v="2016-03-05T00:00:00"/>
    <n v="504"/>
    <n v="443.52"/>
    <x v="2"/>
    <x v="7"/>
    <x v="3"/>
    <x v="1"/>
    <x v="1"/>
  </r>
  <r>
    <n v="10830"/>
    <s v="Camembert Pierrot"/>
    <x v="1"/>
    <x v="85"/>
    <n v="25.5"/>
    <n v="30"/>
    <s v="Tradição Hipermercados"/>
    <x v="29"/>
    <x v="2"/>
    <d v="2016-10-29T00:00:00"/>
    <n v="1020"/>
    <n v="765"/>
    <x v="2"/>
    <x v="2"/>
    <x v="1"/>
    <x v="1"/>
    <x v="1"/>
  </r>
  <r>
    <n v="10830"/>
    <s v="Scottish Longbreads"/>
    <x v="5"/>
    <x v="99"/>
    <n v="8.625"/>
    <n v="24"/>
    <s v="Tradição Hipermercados"/>
    <x v="29"/>
    <x v="2"/>
    <d v="2016-03-13T00:00:00"/>
    <n v="300"/>
    <n v="207"/>
    <x v="2"/>
    <x v="7"/>
    <x v="2"/>
    <x v="1"/>
    <x v="1"/>
  </r>
  <r>
    <n v="10831"/>
    <s v="Steeleye Stout"/>
    <x v="6"/>
    <x v="79"/>
    <n v="16.02"/>
    <n v="8"/>
    <s v="Santé Gourmet"/>
    <x v="51"/>
    <x v="19"/>
    <d v="2016-11-30T00:00:00"/>
    <n v="144"/>
    <n v="128.16"/>
    <x v="2"/>
    <x v="3"/>
    <x v="3"/>
    <x v="0"/>
    <x v="0"/>
  </r>
  <r>
    <n v="10831"/>
    <s v="Côte de Blaye"/>
    <x v="6"/>
    <x v="96"/>
    <n v="242.42000000000002"/>
    <n v="8"/>
    <s v="Santé Gourmet"/>
    <x v="51"/>
    <x v="19"/>
    <d v="2016-03-03T00:00:00"/>
    <n v="2108"/>
    <n v="1939.3600000000001"/>
    <x v="2"/>
    <x v="7"/>
    <x v="3"/>
    <x v="0"/>
    <x v="0"/>
  </r>
  <r>
    <n v="10831"/>
    <s v="Teatime Chocolate Biscuits"/>
    <x v="5"/>
    <x v="111"/>
    <n v="5.9799999999999995"/>
    <n v="2"/>
    <s v="Santé Gourmet"/>
    <x v="51"/>
    <x v="19"/>
    <d v="2016-12-12T00:00:00"/>
    <n v="18.399999999999999"/>
    <n v="11.959999999999999"/>
    <x v="2"/>
    <x v="4"/>
    <x v="2"/>
    <x v="0"/>
    <x v="0"/>
  </r>
  <r>
    <n v="10831"/>
    <s v="Ipoh Coffee"/>
    <x v="6"/>
    <x v="76"/>
    <n v="40.479999999999997"/>
    <n v="9"/>
    <s v="Santé Gourmet"/>
    <x v="51"/>
    <x v="19"/>
    <d v="2016-04-26T00:00:00"/>
    <n v="414"/>
    <n v="364.32"/>
    <x v="2"/>
    <x v="8"/>
    <x v="3"/>
    <x v="0"/>
    <x v="0"/>
  </r>
  <r>
    <n v="10832"/>
    <s v="Konbu"/>
    <x v="4"/>
    <x v="78"/>
    <n v="4.8000000000000007"/>
    <n v="3"/>
    <s v="La maison d'Asie"/>
    <x v="43"/>
    <x v="0"/>
    <d v="2016-05-21T00:00:00"/>
    <n v="18"/>
    <n v="14.400000000000002"/>
    <x v="2"/>
    <x v="9"/>
    <x v="1"/>
    <x v="0"/>
    <x v="0"/>
  </r>
  <r>
    <n v="10832"/>
    <s v="NuNuCa Nuß-Nougat-Creme"/>
    <x v="5"/>
    <x v="2"/>
    <n v="9.66"/>
    <n v="10"/>
    <s v="La maison d'Asie"/>
    <x v="43"/>
    <x v="0"/>
    <d v="2016-11-13T00:00:00"/>
    <n v="140"/>
    <n v="96.6"/>
    <x v="2"/>
    <x v="3"/>
    <x v="2"/>
    <x v="0"/>
    <x v="0"/>
  </r>
  <r>
    <n v="10832"/>
    <s v="Gula Malacca"/>
    <x v="3"/>
    <x v="97"/>
    <n v="13.809499999999998"/>
    <n v="16"/>
    <s v="La maison d'Asie"/>
    <x v="43"/>
    <x v="0"/>
    <d v="2016-03-24T00:00:00"/>
    <n v="311.2"/>
    <n v="220.95199999999997"/>
    <x v="2"/>
    <x v="7"/>
    <x v="2"/>
    <x v="0"/>
    <x v="0"/>
  </r>
  <r>
    <n v="10832"/>
    <s v="Wimmers gute Semmelknödel"/>
    <x v="0"/>
    <x v="112"/>
    <n v="25.935000000000002"/>
    <n v="3"/>
    <s v="La maison d'Asie"/>
    <x v="43"/>
    <x v="0"/>
    <d v="2016-08-17T00:00:00"/>
    <n v="99.75"/>
    <n v="77.805000000000007"/>
    <x v="2"/>
    <x v="0"/>
    <x v="0"/>
    <x v="0"/>
    <x v="0"/>
  </r>
  <r>
    <n v="10833"/>
    <s v="Perth Pasties"/>
    <x v="7"/>
    <x v="69"/>
    <n v="24.599999999999998"/>
    <n v="9"/>
    <s v="Ottilies Käseladen"/>
    <x v="11"/>
    <x v="1"/>
    <d v="2016-02-04T00:00:00"/>
    <n v="295.2"/>
    <n v="221.39999999999998"/>
    <x v="2"/>
    <x v="6"/>
    <x v="3"/>
    <x v="0"/>
    <x v="0"/>
  </r>
  <r>
    <n v="10833"/>
    <s v="Uncle Bob's Organic Dried Pears"/>
    <x v="2"/>
    <x v="83"/>
    <n v="24.6"/>
    <n v="20"/>
    <s v="Ottilies Käseladen"/>
    <x v="11"/>
    <x v="1"/>
    <d v="2016-11-03T00:00:00"/>
    <n v="600"/>
    <n v="492"/>
    <x v="2"/>
    <x v="3"/>
    <x v="0"/>
    <x v="0"/>
    <x v="0"/>
  </r>
  <r>
    <n v="10833"/>
    <s v="Gorgonzola Telino"/>
    <x v="1"/>
    <x v="99"/>
    <n v="10.5"/>
    <n v="9"/>
    <s v="Ottilies Käseladen"/>
    <x v="11"/>
    <x v="1"/>
    <d v="2016-11-26T00:00:00"/>
    <n v="112.5"/>
    <n v="94.5"/>
    <x v="2"/>
    <x v="3"/>
    <x v="1"/>
    <x v="0"/>
    <x v="0"/>
  </r>
  <r>
    <n v="10834"/>
    <s v="Nord-Ost Matjeshering"/>
    <x v="4"/>
    <x v="100"/>
    <n v="19.4175"/>
    <n v="20"/>
    <s v="Tradição Hipermercados"/>
    <x v="29"/>
    <x v="2"/>
    <d v="2016-04-05T00:00:00"/>
    <n v="517.79999999999995"/>
    <n v="388.35"/>
    <x v="2"/>
    <x v="8"/>
    <x v="1"/>
    <x v="1"/>
    <x v="1"/>
  </r>
  <r>
    <n v="10834"/>
    <s v="Thüringer Rostbratwurst"/>
    <x v="7"/>
    <x v="80"/>
    <n v="95.318300000000008"/>
    <n v="8"/>
    <s v="Tradição Hipermercados"/>
    <x v="29"/>
    <x v="2"/>
    <d v="2016-12-06T00:00:00"/>
    <n v="990.32"/>
    <n v="762.54640000000006"/>
    <x v="2"/>
    <x v="4"/>
    <x v="3"/>
    <x v="1"/>
    <x v="1"/>
  </r>
  <r>
    <n v="10835"/>
    <s v="Raclette Courdavault"/>
    <x v="1"/>
    <x v="95"/>
    <n v="44.550000000000004"/>
    <n v="15"/>
    <s v="Alfreds Futterkiste"/>
    <x v="67"/>
    <x v="1"/>
    <d v="2016-02-13T00:00:00"/>
    <n v="825"/>
    <n v="668.25000000000011"/>
    <x v="2"/>
    <x v="6"/>
    <x v="1"/>
    <x v="0"/>
    <x v="0"/>
  </r>
  <r>
    <n v="10835"/>
    <s v="Original Frankfurter grüne Soße"/>
    <x v="3"/>
    <x v="60"/>
    <n v="10.01"/>
    <n v="2"/>
    <s v="Alfreds Futterkiste"/>
    <x v="67"/>
    <x v="1"/>
    <d v="2016-09-30T00:00:00"/>
    <n v="26"/>
    <n v="20.02"/>
    <x v="2"/>
    <x v="1"/>
    <x v="2"/>
    <x v="0"/>
    <x v="0"/>
  </r>
  <r>
    <n v="10836"/>
    <s v="Camembert Pierrot"/>
    <x v="1"/>
    <x v="85"/>
    <n v="26.52"/>
    <n v="60"/>
    <s v="Ernst Handel"/>
    <x v="9"/>
    <x v="6"/>
    <d v="2016-03-24T00:00:00"/>
    <n v="2040"/>
    <n v="1591.2"/>
    <x v="2"/>
    <x v="7"/>
    <x v="1"/>
    <x v="0"/>
    <x v="0"/>
  </r>
  <r>
    <n v="10836"/>
    <s v="Wimmers gute Semmelknödel"/>
    <x v="0"/>
    <x v="112"/>
    <n v="28.262499999999999"/>
    <n v="30"/>
    <s v="Ernst Handel"/>
    <x v="9"/>
    <x v="6"/>
    <d v="2016-10-22T00:00:00"/>
    <n v="997.5"/>
    <n v="847.875"/>
    <x v="2"/>
    <x v="2"/>
    <x v="0"/>
    <x v="0"/>
    <x v="0"/>
  </r>
  <r>
    <n v="10836"/>
    <s v="Ravioli Angelo"/>
    <x v="0"/>
    <x v="105"/>
    <n v="14.82"/>
    <n v="24"/>
    <s v="Ernst Handel"/>
    <x v="9"/>
    <x v="6"/>
    <d v="2016-04-19T00:00:00"/>
    <n v="468"/>
    <n v="355.68"/>
    <x v="2"/>
    <x v="8"/>
    <x v="0"/>
    <x v="0"/>
    <x v="0"/>
  </r>
  <r>
    <n v="10836"/>
    <s v="Steeleye Stout"/>
    <x v="6"/>
    <x v="79"/>
    <n v="16.560000000000002"/>
    <n v="6"/>
    <s v="Ernst Handel"/>
    <x v="9"/>
    <x v="6"/>
    <d v="2016-08-24T00:00:00"/>
    <n v="108"/>
    <n v="99.360000000000014"/>
    <x v="2"/>
    <x v="0"/>
    <x v="3"/>
    <x v="0"/>
    <x v="0"/>
  </r>
  <r>
    <n v="10836"/>
    <s v="Gustaf's Knäckebröd"/>
    <x v="0"/>
    <x v="103"/>
    <n v="17.220000000000002"/>
    <n v="52"/>
    <s v="Ernst Handel"/>
    <x v="9"/>
    <x v="6"/>
    <d v="2016-11-22T00:00:00"/>
    <n v="1092"/>
    <n v="895.44000000000017"/>
    <x v="2"/>
    <x v="3"/>
    <x v="0"/>
    <x v="0"/>
    <x v="0"/>
  </r>
  <r>
    <n v="10837"/>
    <s v="Boston Crab Meat"/>
    <x v="4"/>
    <x v="65"/>
    <n v="12.879999999999999"/>
    <n v="25"/>
    <s v="Berglunds snabbköp"/>
    <x v="23"/>
    <x v="9"/>
    <d v="2016-01-07T00:00:00"/>
    <n v="459.99999999999994"/>
    <n v="322"/>
    <x v="2"/>
    <x v="5"/>
    <x v="1"/>
    <x v="0"/>
    <x v="0"/>
  </r>
  <r>
    <n v="10837"/>
    <s v="Zaanse koeken"/>
    <x v="5"/>
    <x v="68"/>
    <n v="6.3649999999999993"/>
    <n v="40"/>
    <s v="Berglunds snabbköp"/>
    <x v="23"/>
    <x v="9"/>
    <d v="2016-08-14T00:00:00"/>
    <n v="380"/>
    <n v="254.59999999999997"/>
    <x v="2"/>
    <x v="0"/>
    <x v="2"/>
    <x v="0"/>
    <x v="0"/>
  </r>
  <r>
    <n v="10837"/>
    <s v="Lakkalikööri"/>
    <x v="6"/>
    <x v="79"/>
    <n v="15.84"/>
    <n v="21"/>
    <s v="Berglunds snabbköp"/>
    <x v="23"/>
    <x v="9"/>
    <d v="2016-05-17T00:00:00"/>
    <n v="378"/>
    <n v="332.64"/>
    <x v="2"/>
    <x v="9"/>
    <x v="3"/>
    <x v="0"/>
    <x v="0"/>
  </r>
  <r>
    <n v="10837"/>
    <s v="Konbu"/>
    <x v="4"/>
    <x v="78"/>
    <n v="4.5"/>
    <n v="6"/>
    <s v="Berglunds snabbköp"/>
    <x v="23"/>
    <x v="9"/>
    <d v="2016-12-14T00:00:00"/>
    <n v="36"/>
    <n v="27"/>
    <x v="2"/>
    <x v="4"/>
    <x v="1"/>
    <x v="0"/>
    <x v="0"/>
  </r>
  <r>
    <n v="10838"/>
    <s v="Chai"/>
    <x v="6"/>
    <x v="79"/>
    <n v="16.38"/>
    <n v="4"/>
    <s v="LINO-Delicateses"/>
    <x v="53"/>
    <x v="5"/>
    <d v="2016-11-01T00:00:00"/>
    <n v="72"/>
    <n v="65.52"/>
    <x v="2"/>
    <x v="3"/>
    <x v="3"/>
    <x v="1"/>
    <x v="1"/>
  </r>
  <r>
    <n v="10838"/>
    <s v="Carnarvon Tigers"/>
    <x v="4"/>
    <x v="92"/>
    <n v="44.375"/>
    <n v="25"/>
    <s v="LINO-Delicateses"/>
    <x v="53"/>
    <x v="5"/>
    <d v="2016-08-14T00:00:00"/>
    <n v="1562.5"/>
    <n v="1109.375"/>
    <x v="2"/>
    <x v="0"/>
    <x v="1"/>
    <x v="1"/>
    <x v="1"/>
  </r>
  <r>
    <n v="10838"/>
    <s v="Inlagd Sill"/>
    <x v="4"/>
    <x v="72"/>
    <n v="13.299999999999999"/>
    <n v="50"/>
    <s v="LINO-Delicateses"/>
    <x v="53"/>
    <x v="5"/>
    <d v="2016-01-22T00:00:00"/>
    <n v="950"/>
    <n v="665"/>
    <x v="2"/>
    <x v="5"/>
    <x v="1"/>
    <x v="1"/>
    <x v="1"/>
  </r>
  <r>
    <n v="10839"/>
    <s v="Escargots de Bourgogne"/>
    <x v="4"/>
    <x v="107"/>
    <n v="10.07"/>
    <n v="30"/>
    <s v="Tradição Hipermercados"/>
    <x v="29"/>
    <x v="2"/>
    <d v="2016-05-06T00:00:00"/>
    <n v="397.5"/>
    <n v="302.10000000000002"/>
    <x v="2"/>
    <x v="9"/>
    <x v="1"/>
    <x v="1"/>
    <x v="1"/>
  </r>
  <r>
    <n v="10839"/>
    <s v="Mozzarella di Giovanni"/>
    <x v="1"/>
    <x v="1"/>
    <n v="26.795999999999999"/>
    <n v="15"/>
    <s v="Tradição Hipermercados"/>
    <x v="29"/>
    <x v="2"/>
    <d v="2016-08-30T00:00:00"/>
    <n v="522"/>
    <n v="401.94"/>
    <x v="2"/>
    <x v="0"/>
    <x v="1"/>
    <x v="1"/>
    <x v="1"/>
  </r>
  <r>
    <n v="10840"/>
    <s v="Chartreuse verte"/>
    <x v="6"/>
    <x v="79"/>
    <n v="16.560000000000002"/>
    <n v="10"/>
    <s v="LINO-Delicateses"/>
    <x v="53"/>
    <x v="5"/>
    <d v="2016-06-02T00:00:00"/>
    <n v="180"/>
    <n v="165.60000000000002"/>
    <x v="2"/>
    <x v="10"/>
    <x v="3"/>
    <x v="1"/>
    <x v="1"/>
  </r>
  <r>
    <n v="10840"/>
    <s v="NuNuCa Nuß-Nougat-Creme"/>
    <x v="5"/>
    <x v="2"/>
    <n v="9.66"/>
    <n v="6"/>
    <s v="LINO-Delicateses"/>
    <x v="53"/>
    <x v="5"/>
    <d v="2016-07-18T00:00:00"/>
    <n v="84"/>
    <n v="57.96"/>
    <x v="2"/>
    <x v="11"/>
    <x v="2"/>
    <x v="1"/>
    <x v="1"/>
  </r>
  <r>
    <n v="10841"/>
    <s v="Ikura"/>
    <x v="4"/>
    <x v="98"/>
    <n v="21.7"/>
    <n v="16"/>
    <s v="Suprêmes délices"/>
    <x v="4"/>
    <x v="3"/>
    <d v="2016-05-05T00:00:00"/>
    <n v="496"/>
    <n v="347.2"/>
    <x v="2"/>
    <x v="9"/>
    <x v="1"/>
    <x v="0"/>
    <x v="0"/>
  </r>
  <r>
    <n v="10841"/>
    <s v="Gnocchi di nonna Alice"/>
    <x v="0"/>
    <x v="86"/>
    <n v="30.400000000000002"/>
    <n v="30"/>
    <s v="Suprêmes délices"/>
    <x v="4"/>
    <x v="3"/>
    <d v="2016-10-26T00:00:00"/>
    <n v="1140"/>
    <n v="912.00000000000011"/>
    <x v="2"/>
    <x v="2"/>
    <x v="0"/>
    <x v="0"/>
    <x v="0"/>
  </r>
  <r>
    <n v="10841"/>
    <s v="Raclette Courdavault"/>
    <x v="1"/>
    <x v="95"/>
    <n v="41.25"/>
    <n v="50"/>
    <s v="Suprêmes délices"/>
    <x v="4"/>
    <x v="3"/>
    <d v="2016-07-01T00:00:00"/>
    <n v="2750"/>
    <n v="2062.5"/>
    <x v="2"/>
    <x v="11"/>
    <x v="1"/>
    <x v="0"/>
    <x v="0"/>
  </r>
  <r>
    <n v="10841"/>
    <s v="Original Frankfurter grüne Soße"/>
    <x v="3"/>
    <x v="60"/>
    <n v="10.27"/>
    <n v="15"/>
    <s v="Suprêmes délices"/>
    <x v="4"/>
    <x v="3"/>
    <d v="2016-07-30T00:00:00"/>
    <n v="195"/>
    <n v="154.04999999999998"/>
    <x v="2"/>
    <x v="11"/>
    <x v="2"/>
    <x v="0"/>
    <x v="0"/>
  </r>
  <r>
    <n v="10842"/>
    <s v="Ipoh Coffee"/>
    <x v="6"/>
    <x v="76"/>
    <n v="42.32"/>
    <n v="5"/>
    <s v="Tortuga Restaurante"/>
    <x v="10"/>
    <x v="7"/>
    <d v="2016-07-08T00:00:00"/>
    <n v="230"/>
    <n v="211.6"/>
    <x v="2"/>
    <x v="11"/>
    <x v="3"/>
    <x v="1"/>
    <x v="1"/>
  </r>
  <r>
    <n v="10842"/>
    <s v="Scottish Longbreads"/>
    <x v="5"/>
    <x v="99"/>
    <n v="8.625"/>
    <n v="20"/>
    <s v="Tortuga Restaurante"/>
    <x v="10"/>
    <x v="7"/>
    <d v="2016-05-30T00:00:00"/>
    <n v="250"/>
    <n v="172.5"/>
    <x v="2"/>
    <x v="9"/>
    <x v="2"/>
    <x v="1"/>
    <x v="1"/>
  </r>
  <r>
    <n v="10842"/>
    <s v="Queso Cabrales"/>
    <x v="1"/>
    <x v="103"/>
    <n v="17.849999999999998"/>
    <n v="15"/>
    <s v="Tortuga Restaurante"/>
    <x v="10"/>
    <x v="7"/>
    <d v="2016-04-07T00:00:00"/>
    <n v="315"/>
    <n v="267.74999999999994"/>
    <x v="2"/>
    <x v="8"/>
    <x v="1"/>
    <x v="1"/>
    <x v="1"/>
  </r>
  <r>
    <n v="10842"/>
    <s v="Outback Lager"/>
    <x v="6"/>
    <x v="75"/>
    <n v="13.5"/>
    <n v="12"/>
    <s v="Tortuga Restaurante"/>
    <x v="10"/>
    <x v="7"/>
    <d v="2016-06-08T00:00:00"/>
    <n v="180"/>
    <n v="162"/>
    <x v="2"/>
    <x v="10"/>
    <x v="3"/>
    <x v="1"/>
    <x v="1"/>
  </r>
  <r>
    <n v="10843"/>
    <s v="Manjimup Dried Apples"/>
    <x v="2"/>
    <x v="106"/>
    <n v="42.93"/>
    <n v="4"/>
    <s v="Victuailles en stock"/>
    <x v="3"/>
    <x v="0"/>
    <d v="2016-08-21T00:00:00"/>
    <n v="212"/>
    <n v="171.72"/>
    <x v="2"/>
    <x v="0"/>
    <x v="0"/>
    <x v="0"/>
    <x v="0"/>
  </r>
  <r>
    <n v="10844"/>
    <s v="Gustaf's Knäckebröd"/>
    <x v="0"/>
    <x v="103"/>
    <n v="16.38"/>
    <n v="35"/>
    <s v="Piccolo und mehr"/>
    <x v="44"/>
    <x v="6"/>
    <d v="2016-03-01T00:00:00"/>
    <n v="735"/>
    <n v="573.29999999999995"/>
    <x v="2"/>
    <x v="7"/>
    <x v="0"/>
    <x v="0"/>
    <x v="0"/>
  </r>
  <r>
    <n v="10845"/>
    <s v="Wimmers gute Semmelknödel"/>
    <x v="0"/>
    <x v="112"/>
    <n v="24.9375"/>
    <n v="48"/>
    <s v="QUICK-Stop"/>
    <x v="20"/>
    <x v="1"/>
    <d v="2016-09-11T00:00:00"/>
    <n v="1596"/>
    <n v="1197"/>
    <x v="2"/>
    <x v="1"/>
    <x v="0"/>
    <x v="0"/>
    <x v="0"/>
  </r>
  <r>
    <n v="10845"/>
    <s v="Tunnbröd"/>
    <x v="0"/>
    <x v="110"/>
    <n v="7.3800000000000008"/>
    <n v="70"/>
    <s v="QUICK-Stop"/>
    <x v="20"/>
    <x v="1"/>
    <d v="2016-01-26T00:00:00"/>
    <n v="630"/>
    <n v="516.6"/>
    <x v="2"/>
    <x v="5"/>
    <x v="0"/>
    <x v="0"/>
    <x v="0"/>
  </r>
  <r>
    <n v="10845"/>
    <s v="Steeleye Stout"/>
    <x v="6"/>
    <x v="79"/>
    <n v="16.02"/>
    <n v="25"/>
    <s v="QUICK-Stop"/>
    <x v="20"/>
    <x v="1"/>
    <d v="2016-08-09T00:00:00"/>
    <n v="450"/>
    <n v="400.5"/>
    <x v="2"/>
    <x v="0"/>
    <x v="3"/>
    <x v="0"/>
    <x v="0"/>
  </r>
  <r>
    <n v="10845"/>
    <s v="Singaporean Hokkien Fried Mee"/>
    <x v="0"/>
    <x v="2"/>
    <n v="10.92"/>
    <n v="42"/>
    <s v="QUICK-Stop"/>
    <x v="20"/>
    <x v="1"/>
    <d v="2016-07-03T00:00:00"/>
    <n v="588"/>
    <n v="458.64"/>
    <x v="2"/>
    <x v="11"/>
    <x v="0"/>
    <x v="0"/>
    <x v="0"/>
  </r>
  <r>
    <n v="10845"/>
    <s v="Escargots de Bourgogne"/>
    <x v="4"/>
    <x v="107"/>
    <n v="9.4074999999999989"/>
    <n v="60"/>
    <s v="QUICK-Stop"/>
    <x v="20"/>
    <x v="1"/>
    <d v="2016-03-26T00:00:00"/>
    <n v="795"/>
    <n v="564.44999999999993"/>
    <x v="2"/>
    <x v="7"/>
    <x v="1"/>
    <x v="0"/>
    <x v="0"/>
  </r>
  <r>
    <n v="10846"/>
    <s v="Longlife Tofu"/>
    <x v="2"/>
    <x v="13"/>
    <n v="7.7"/>
    <n v="20"/>
    <s v="Suprêmes délices"/>
    <x v="4"/>
    <x v="3"/>
    <d v="2016-04-06T00:00:00"/>
    <n v="200"/>
    <n v="154"/>
    <x v="2"/>
    <x v="8"/>
    <x v="0"/>
    <x v="0"/>
    <x v="0"/>
  </r>
  <r>
    <n v="10846"/>
    <s v="Outback Lager"/>
    <x v="6"/>
    <x v="75"/>
    <n v="13.35"/>
    <n v="30"/>
    <s v="Suprêmes délices"/>
    <x v="4"/>
    <x v="3"/>
    <d v="2016-01-29T00:00:00"/>
    <n v="450"/>
    <n v="400.5"/>
    <x v="2"/>
    <x v="5"/>
    <x v="3"/>
    <x v="0"/>
    <x v="0"/>
  </r>
  <r>
    <n v="10846"/>
    <s v="Chef Anton's Cajun Seasoning"/>
    <x v="3"/>
    <x v="82"/>
    <n v="17.16"/>
    <n v="21"/>
    <s v="Suprêmes délices"/>
    <x v="4"/>
    <x v="3"/>
    <d v="2016-09-07T00:00:00"/>
    <n v="462"/>
    <n v="360.36"/>
    <x v="2"/>
    <x v="1"/>
    <x v="2"/>
    <x v="0"/>
    <x v="0"/>
  </r>
  <r>
    <n v="10847"/>
    <s v="Fløtemysost"/>
    <x v="1"/>
    <x v="109"/>
    <n v="17.415000000000003"/>
    <n v="55"/>
    <s v="Save-a-lot Markets"/>
    <x v="38"/>
    <x v="8"/>
    <d v="2016-08-11T00:00:00"/>
    <n v="1182.5"/>
    <n v="957.82500000000016"/>
    <x v="2"/>
    <x v="0"/>
    <x v="1"/>
    <x v="2"/>
    <x v="1"/>
  </r>
  <r>
    <n v="10847"/>
    <s v="Chai"/>
    <x v="6"/>
    <x v="79"/>
    <n v="16.38"/>
    <n v="80"/>
    <s v="Save-a-lot Markets"/>
    <x v="38"/>
    <x v="8"/>
    <d v="2016-12-24T00:00:00"/>
    <n v="1440"/>
    <n v="1310.3999999999999"/>
    <x v="2"/>
    <x v="4"/>
    <x v="3"/>
    <x v="2"/>
    <x v="1"/>
  </r>
  <r>
    <n v="10847"/>
    <s v="Teatime Chocolate Biscuits"/>
    <x v="5"/>
    <x v="111"/>
    <n v="6.0719999999999992"/>
    <n v="12"/>
    <s v="Save-a-lot Markets"/>
    <x v="38"/>
    <x v="8"/>
    <d v="2016-06-24T00:00:00"/>
    <n v="110.39999999999999"/>
    <n v="72.86399999999999"/>
    <x v="2"/>
    <x v="10"/>
    <x v="2"/>
    <x v="2"/>
    <x v="1"/>
  </r>
  <r>
    <n v="10847"/>
    <s v="Gravad lax"/>
    <x v="4"/>
    <x v="102"/>
    <n v="18.2"/>
    <n v="60"/>
    <s v="Save-a-lot Markets"/>
    <x v="38"/>
    <x v="8"/>
    <d v="2016-06-14T00:00:00"/>
    <n v="1560"/>
    <n v="1092"/>
    <x v="2"/>
    <x v="10"/>
    <x v="1"/>
    <x v="2"/>
    <x v="1"/>
  </r>
  <r>
    <n v="10847"/>
    <s v="Røgede sild"/>
    <x v="4"/>
    <x v="68"/>
    <n v="7.3150000000000004"/>
    <n v="36"/>
    <s v="Save-a-lot Markets"/>
    <x v="38"/>
    <x v="8"/>
    <d v="2016-03-02T00:00:00"/>
    <n v="342"/>
    <n v="263.34000000000003"/>
    <x v="2"/>
    <x v="7"/>
    <x v="1"/>
    <x v="2"/>
    <x v="1"/>
  </r>
  <r>
    <n v="10847"/>
    <s v="Camembert Pierrot"/>
    <x v="1"/>
    <x v="85"/>
    <n v="26.86"/>
    <n v="45"/>
    <s v="Save-a-lot Markets"/>
    <x v="38"/>
    <x v="8"/>
    <d v="2016-06-17T00:00:00"/>
    <n v="1530"/>
    <n v="1208.7"/>
    <x v="2"/>
    <x v="10"/>
    <x v="1"/>
    <x v="2"/>
    <x v="1"/>
  </r>
  <r>
    <n v="10848"/>
    <s v="Chef Anton's Gumbo Mix"/>
    <x v="3"/>
    <x v="114"/>
    <n v="16.866500000000002"/>
    <n v="30"/>
    <s v="Consolidated Holdings"/>
    <x v="28"/>
    <x v="13"/>
    <d v="2016-01-04T00:00:00"/>
    <n v="640.5"/>
    <n v="505.99500000000006"/>
    <x v="2"/>
    <x v="5"/>
    <x v="2"/>
    <x v="0"/>
    <x v="0"/>
  </r>
  <r>
    <n v="10848"/>
    <s v="Mishi Kobe Niku"/>
    <x v="7"/>
    <x v="88"/>
    <n v="79.540000000000006"/>
    <n v="3"/>
    <s v="Consolidated Holdings"/>
    <x v="28"/>
    <x v="13"/>
    <d v="2016-03-15T00:00:00"/>
    <n v="291"/>
    <n v="238.62"/>
    <x v="2"/>
    <x v="7"/>
    <x v="3"/>
    <x v="0"/>
    <x v="0"/>
  </r>
  <r>
    <n v="10849"/>
    <s v="Aniseed Syrup"/>
    <x v="3"/>
    <x v="13"/>
    <n v="7.6"/>
    <n v="49"/>
    <s v="Königlich Essen"/>
    <x v="37"/>
    <x v="1"/>
    <d v="2016-01-21T00:00:00"/>
    <n v="490"/>
    <n v="372.4"/>
    <x v="2"/>
    <x v="5"/>
    <x v="2"/>
    <x v="0"/>
    <x v="0"/>
  </r>
  <r>
    <n v="10849"/>
    <s v="Gumbär Gummibärchen"/>
    <x v="5"/>
    <x v="108"/>
    <n v="20.924099999999999"/>
    <n v="18"/>
    <s v="Königlich Essen"/>
    <x v="37"/>
    <x v="1"/>
    <d v="2016-02-01T00:00:00"/>
    <n v="562.14"/>
    <n v="376.63380000000001"/>
    <x v="2"/>
    <x v="6"/>
    <x v="2"/>
    <x v="0"/>
    <x v="0"/>
  </r>
  <r>
    <n v="10850"/>
    <s v="Outback Lager"/>
    <x v="6"/>
    <x v="75"/>
    <n v="13.5"/>
    <n v="30"/>
    <s v="Victuailles en stock"/>
    <x v="3"/>
    <x v="0"/>
    <d v="2016-09-07T00:00:00"/>
    <n v="450"/>
    <n v="405"/>
    <x v="2"/>
    <x v="1"/>
    <x v="3"/>
    <x v="0"/>
    <x v="0"/>
  </r>
  <r>
    <n v="10850"/>
    <s v="NuNuCa Nuß-Nougat-Creme"/>
    <x v="5"/>
    <x v="2"/>
    <n v="9.52"/>
    <n v="20"/>
    <s v="Victuailles en stock"/>
    <x v="3"/>
    <x v="0"/>
    <d v="2016-02-27T00:00:00"/>
    <n v="280"/>
    <n v="190.39999999999998"/>
    <x v="2"/>
    <x v="6"/>
    <x v="2"/>
    <x v="0"/>
    <x v="0"/>
  </r>
  <r>
    <n v="10850"/>
    <s v="Geitost"/>
    <x v="1"/>
    <x v="91"/>
    <n v="2.0250000000000004"/>
    <n v="4"/>
    <s v="Victuailles en stock"/>
    <x v="3"/>
    <x v="0"/>
    <d v="2016-10-23T00:00:00"/>
    <n v="10"/>
    <n v="8.1000000000000014"/>
    <x v="2"/>
    <x v="2"/>
    <x v="1"/>
    <x v="0"/>
    <x v="0"/>
  </r>
  <r>
    <n v="10851"/>
    <s v="Raclette Courdavault"/>
    <x v="1"/>
    <x v="95"/>
    <n v="44"/>
    <n v="42"/>
    <s v="Ricardo Adocicados"/>
    <x v="2"/>
    <x v="2"/>
    <d v="2016-08-02T00:00:00"/>
    <n v="2310"/>
    <n v="1848"/>
    <x v="2"/>
    <x v="0"/>
    <x v="1"/>
    <x v="1"/>
    <x v="1"/>
  </r>
  <r>
    <n v="10851"/>
    <s v="Ravioli Angelo"/>
    <x v="0"/>
    <x v="105"/>
    <n v="15.405000000000001"/>
    <n v="10"/>
    <s v="Ricardo Adocicados"/>
    <x v="2"/>
    <x v="2"/>
    <d v="2016-11-08T00:00:00"/>
    <n v="195"/>
    <n v="154.05000000000001"/>
    <x v="2"/>
    <x v="3"/>
    <x v="0"/>
    <x v="1"/>
    <x v="1"/>
  </r>
  <r>
    <n v="10851"/>
    <s v="NuNuCa Nuß-Nougat-Creme"/>
    <x v="5"/>
    <x v="2"/>
    <n v="9.2399999999999984"/>
    <n v="10"/>
    <s v="Ricardo Adocicados"/>
    <x v="2"/>
    <x v="2"/>
    <d v="2016-08-12T00:00:00"/>
    <n v="140"/>
    <n v="92.399999999999977"/>
    <x v="2"/>
    <x v="0"/>
    <x v="2"/>
    <x v="1"/>
    <x v="1"/>
  </r>
  <r>
    <n v="10851"/>
    <s v="Chang"/>
    <x v="6"/>
    <x v="72"/>
    <n v="17.29"/>
    <n v="5"/>
    <s v="Ricardo Adocicados"/>
    <x v="2"/>
    <x v="2"/>
    <d v="2016-10-30T00:00:00"/>
    <n v="95"/>
    <n v="86.449999999999989"/>
    <x v="2"/>
    <x v="2"/>
    <x v="3"/>
    <x v="1"/>
    <x v="1"/>
  </r>
  <r>
    <n v="10852"/>
    <s v="Chang"/>
    <x v="6"/>
    <x v="72"/>
    <n v="17.29"/>
    <n v="15"/>
    <s v="Rattlesnake Canyon Grocery"/>
    <x v="12"/>
    <x v="8"/>
    <d v="2016-05-03T00:00:00"/>
    <n v="285"/>
    <n v="259.34999999999997"/>
    <x v="2"/>
    <x v="9"/>
    <x v="3"/>
    <x v="2"/>
    <x v="1"/>
  </r>
  <r>
    <n v="10852"/>
    <s v="Alice Mutton"/>
    <x v="7"/>
    <x v="101"/>
    <n v="31.980000000000004"/>
    <n v="6"/>
    <s v="Rattlesnake Canyon Grocery"/>
    <x v="12"/>
    <x v="8"/>
    <d v="2016-07-12T00:00:00"/>
    <n v="234"/>
    <n v="191.88000000000002"/>
    <x v="2"/>
    <x v="11"/>
    <x v="3"/>
    <x v="2"/>
    <x v="1"/>
  </r>
  <r>
    <n v="10852"/>
    <s v="Tarte au sucre"/>
    <x v="5"/>
    <x v="74"/>
    <n v="34.51"/>
    <n v="50"/>
    <s v="Rattlesnake Canyon Grocery"/>
    <x v="12"/>
    <x v="8"/>
    <d v="2016-01-10T00:00:00"/>
    <n v="2465"/>
    <n v="1725.5"/>
    <x v="2"/>
    <x v="5"/>
    <x v="2"/>
    <x v="2"/>
    <x v="1"/>
  </r>
  <r>
    <n v="10853"/>
    <s v="Carnarvon Tigers"/>
    <x v="4"/>
    <x v="92"/>
    <n v="50"/>
    <n v="10"/>
    <s v="Blauer See Delikatessen"/>
    <x v="60"/>
    <x v="1"/>
    <d v="2016-04-26T00:00:00"/>
    <n v="625"/>
    <n v="500"/>
    <x v="2"/>
    <x v="8"/>
    <x v="1"/>
    <x v="0"/>
    <x v="0"/>
  </r>
  <r>
    <n v="10854"/>
    <s v="Konbu"/>
    <x v="4"/>
    <x v="78"/>
    <n v="4.32"/>
    <n v="65"/>
    <s v="Ernst Handel"/>
    <x v="9"/>
    <x v="6"/>
    <d v="2016-01-03T00:00:00"/>
    <n v="390"/>
    <n v="280.8"/>
    <x v="2"/>
    <x v="5"/>
    <x v="1"/>
    <x v="0"/>
    <x v="0"/>
  </r>
  <r>
    <n v="10854"/>
    <s v="Ikura"/>
    <x v="4"/>
    <x v="98"/>
    <n v="22.32"/>
    <n v="100"/>
    <s v="Ernst Handel"/>
    <x v="9"/>
    <x v="6"/>
    <d v="2016-03-14T00:00:00"/>
    <n v="3100"/>
    <n v="2232"/>
    <x v="2"/>
    <x v="7"/>
    <x v="1"/>
    <x v="0"/>
    <x v="0"/>
  </r>
  <r>
    <n v="10855"/>
    <s v="Louisiana Fiery Hot Pepper Sauce"/>
    <x v="3"/>
    <x v="71"/>
    <n v="15.156000000000001"/>
    <n v="15"/>
    <s v="Old World Delicatessen"/>
    <x v="33"/>
    <x v="8"/>
    <d v="2016-11-18T00:00:00"/>
    <n v="315.75"/>
    <n v="227.34"/>
    <x v="2"/>
    <x v="3"/>
    <x v="2"/>
    <x v="2"/>
    <x v="1"/>
  </r>
  <r>
    <n v="10855"/>
    <s v="Gnocchi di nonna Alice"/>
    <x v="0"/>
    <x v="86"/>
    <n v="29.64"/>
    <n v="24"/>
    <s v="Old World Delicatessen"/>
    <x v="33"/>
    <x v="8"/>
    <d v="2016-01-24T00:00:00"/>
    <n v="912"/>
    <n v="711.36"/>
    <x v="2"/>
    <x v="5"/>
    <x v="0"/>
    <x v="2"/>
    <x v="1"/>
  </r>
  <r>
    <n v="10855"/>
    <s v="Pavlova"/>
    <x v="5"/>
    <x v="89"/>
    <n v="11.342499999999999"/>
    <n v="50"/>
    <s v="Old World Delicatessen"/>
    <x v="33"/>
    <x v="8"/>
    <d v="2016-02-26T00:00:00"/>
    <n v="872.5"/>
    <n v="567.125"/>
    <x v="2"/>
    <x v="6"/>
    <x v="2"/>
    <x v="2"/>
    <x v="1"/>
  </r>
  <r>
    <n v="10855"/>
    <s v="Gorgonzola Telino"/>
    <x v="1"/>
    <x v="99"/>
    <n v="9.75"/>
    <n v="14"/>
    <s v="Old World Delicatessen"/>
    <x v="33"/>
    <x v="8"/>
    <d v="2016-04-29T00:00:00"/>
    <n v="175"/>
    <n v="136.5"/>
    <x v="2"/>
    <x v="8"/>
    <x v="1"/>
    <x v="2"/>
    <x v="1"/>
  </r>
  <r>
    <n v="10856"/>
    <s v="Chang"/>
    <x v="6"/>
    <x v="72"/>
    <n v="17.29"/>
    <n v="20"/>
    <s v="Antonio Moreno Taquería"/>
    <x v="10"/>
    <x v="7"/>
    <d v="2016-03-07T00:00:00"/>
    <n v="380"/>
    <n v="345.79999999999995"/>
    <x v="2"/>
    <x v="7"/>
    <x v="3"/>
    <x v="1"/>
    <x v="1"/>
  </r>
  <r>
    <n v="10856"/>
    <s v="Singaporean Hokkien Fried Mee"/>
    <x v="0"/>
    <x v="2"/>
    <n v="11.62"/>
    <n v="20"/>
    <s v="Antonio Moreno Taquería"/>
    <x v="10"/>
    <x v="7"/>
    <d v="2016-02-01T00:00:00"/>
    <n v="280"/>
    <n v="232.39999999999998"/>
    <x v="2"/>
    <x v="6"/>
    <x v="0"/>
    <x v="1"/>
    <x v="1"/>
  </r>
  <r>
    <n v="10857"/>
    <s v="Gumbär Gummibärchen"/>
    <x v="5"/>
    <x v="108"/>
    <n v="21.5487"/>
    <n v="35"/>
    <s v="Berglunds snabbköp"/>
    <x v="23"/>
    <x v="9"/>
    <d v="2016-04-15T00:00:00"/>
    <n v="1093.05"/>
    <n v="754.20450000000005"/>
    <x v="2"/>
    <x v="8"/>
    <x v="2"/>
    <x v="0"/>
    <x v="0"/>
  </r>
  <r>
    <n v="10857"/>
    <s v="Thüringer Rostbratwurst"/>
    <x v="7"/>
    <x v="80"/>
    <n v="95.318300000000008"/>
    <n v="10"/>
    <s v="Berglunds snabbköp"/>
    <x v="23"/>
    <x v="9"/>
    <d v="2016-01-15T00:00:00"/>
    <n v="1237.9000000000001"/>
    <n v="953.18300000000011"/>
    <x v="2"/>
    <x v="5"/>
    <x v="3"/>
    <x v="0"/>
    <x v="0"/>
  </r>
  <r>
    <n v="10857"/>
    <s v="Aniseed Syrup"/>
    <x v="3"/>
    <x v="13"/>
    <n v="7"/>
    <n v="30"/>
    <s v="Berglunds snabbköp"/>
    <x v="23"/>
    <x v="9"/>
    <d v="2016-07-04T00:00:00"/>
    <n v="300"/>
    <n v="210"/>
    <x v="2"/>
    <x v="11"/>
    <x v="2"/>
    <x v="0"/>
    <x v="0"/>
  </r>
  <r>
    <n v="10858"/>
    <s v="Uncle Bob's Organic Dried Pears"/>
    <x v="2"/>
    <x v="83"/>
    <n v="23.400000000000002"/>
    <n v="5"/>
    <s v="La corne d'abondance"/>
    <x v="69"/>
    <x v="0"/>
    <d v="2016-10-24T00:00:00"/>
    <n v="150"/>
    <n v="117.00000000000001"/>
    <x v="2"/>
    <x v="2"/>
    <x v="0"/>
    <x v="0"/>
    <x v="0"/>
  </r>
  <r>
    <n v="10858"/>
    <s v="Schoggi Schokolade"/>
    <x v="5"/>
    <x v="90"/>
    <n v="28.973999999999997"/>
    <n v="10"/>
    <s v="La corne d'abondance"/>
    <x v="69"/>
    <x v="0"/>
    <d v="2016-02-25T00:00:00"/>
    <n v="439"/>
    <n v="289.73999999999995"/>
    <x v="2"/>
    <x v="6"/>
    <x v="2"/>
    <x v="0"/>
    <x v="0"/>
  </r>
  <r>
    <n v="10858"/>
    <s v="Outback Lager"/>
    <x v="6"/>
    <x v="75"/>
    <n v="13.8"/>
    <n v="4"/>
    <s v="La corne d'abondance"/>
    <x v="69"/>
    <x v="0"/>
    <d v="2016-03-06T00:00:00"/>
    <n v="60"/>
    <n v="55.2"/>
    <x v="2"/>
    <x v="7"/>
    <x v="3"/>
    <x v="0"/>
    <x v="0"/>
  </r>
  <r>
    <n v="10859"/>
    <s v="Guaraná Fantástica"/>
    <x v="6"/>
    <x v="64"/>
    <n v="3.96"/>
    <n v="40"/>
    <s v="Frankenversand"/>
    <x v="16"/>
    <x v="1"/>
    <d v="2016-05-15T00:00:00"/>
    <n v="180"/>
    <n v="158.4"/>
    <x v="2"/>
    <x v="9"/>
    <x v="3"/>
    <x v="0"/>
    <x v="0"/>
  </r>
  <r>
    <n v="10859"/>
    <s v="Tourtière"/>
    <x v="7"/>
    <x v="67"/>
    <n v="5.6619999999999999"/>
    <n v="35"/>
    <s v="Frankenversand"/>
    <x v="16"/>
    <x v="1"/>
    <d v="2016-11-23T00:00:00"/>
    <n v="260.75"/>
    <n v="198.17"/>
    <x v="2"/>
    <x v="3"/>
    <x v="3"/>
    <x v="0"/>
    <x v="0"/>
  </r>
  <r>
    <n v="10859"/>
    <s v="Wimmers gute Semmelknödel"/>
    <x v="0"/>
    <x v="112"/>
    <n v="25.602499999999999"/>
    <n v="30"/>
    <s v="Frankenversand"/>
    <x v="16"/>
    <x v="1"/>
    <d v="2016-09-21T00:00:00"/>
    <n v="997.5"/>
    <n v="768.07499999999993"/>
    <x v="2"/>
    <x v="1"/>
    <x v="0"/>
    <x v="0"/>
    <x v="0"/>
  </r>
  <r>
    <n v="10860"/>
    <s v="Manjimup Dried Apples"/>
    <x v="2"/>
    <x v="106"/>
    <n v="43.46"/>
    <n v="3"/>
    <s v="France restauration"/>
    <x v="35"/>
    <x v="0"/>
    <d v="2016-01-05T00:00:00"/>
    <n v="159"/>
    <n v="130.38"/>
    <x v="2"/>
    <x v="5"/>
    <x v="0"/>
    <x v="0"/>
    <x v="0"/>
  </r>
  <r>
    <n v="10860"/>
    <s v="Lakkalikööri"/>
    <x v="6"/>
    <x v="79"/>
    <n v="16.38"/>
    <n v="20"/>
    <s v="France restauration"/>
    <x v="35"/>
    <x v="0"/>
    <d v="2016-03-20T00:00:00"/>
    <n v="360"/>
    <n v="327.59999999999997"/>
    <x v="2"/>
    <x v="7"/>
    <x v="3"/>
    <x v="0"/>
    <x v="0"/>
  </r>
  <r>
    <n v="10861"/>
    <s v="Carnarvon Tigers"/>
    <x v="4"/>
    <x v="92"/>
    <n v="48.125"/>
    <n v="20"/>
    <s v="White Clover Markets"/>
    <x v="18"/>
    <x v="8"/>
    <d v="2016-10-08T00:00:00"/>
    <n v="1250"/>
    <n v="962.5"/>
    <x v="2"/>
    <x v="2"/>
    <x v="1"/>
    <x v="2"/>
    <x v="1"/>
  </r>
  <r>
    <n v="10861"/>
    <s v="Sir Rodney's Scones"/>
    <x v="5"/>
    <x v="13"/>
    <n v="7"/>
    <n v="40"/>
    <s v="White Clover Markets"/>
    <x v="18"/>
    <x v="8"/>
    <d v="2016-06-28T00:00:00"/>
    <n v="400"/>
    <n v="280"/>
    <x v="2"/>
    <x v="10"/>
    <x v="2"/>
    <x v="2"/>
    <x v="1"/>
  </r>
  <r>
    <n v="10861"/>
    <s v="Geitost"/>
    <x v="1"/>
    <x v="91"/>
    <n v="1.925"/>
    <n v="35"/>
    <s v="White Clover Markets"/>
    <x v="18"/>
    <x v="8"/>
    <d v="2016-09-15T00:00:00"/>
    <n v="87.5"/>
    <n v="67.375"/>
    <x v="2"/>
    <x v="1"/>
    <x v="1"/>
    <x v="2"/>
    <x v="1"/>
  </r>
  <r>
    <n v="10861"/>
    <s v="Tarte au sucre"/>
    <x v="5"/>
    <x v="74"/>
    <n v="33.523999999999994"/>
    <n v="3"/>
    <s v="White Clover Markets"/>
    <x v="18"/>
    <x v="8"/>
    <d v="2016-06-11T00:00:00"/>
    <n v="147.89999999999998"/>
    <n v="100.57199999999997"/>
    <x v="2"/>
    <x v="10"/>
    <x v="2"/>
    <x v="2"/>
    <x v="1"/>
  </r>
  <r>
    <n v="10861"/>
    <s v="Alice Mutton"/>
    <x v="7"/>
    <x v="101"/>
    <n v="30.03"/>
    <n v="42"/>
    <s v="White Clover Markets"/>
    <x v="18"/>
    <x v="8"/>
    <d v="2016-11-18T00:00:00"/>
    <n v="1638"/>
    <n v="1261.26"/>
    <x v="2"/>
    <x v="3"/>
    <x v="3"/>
    <x v="2"/>
    <x v="1"/>
  </r>
  <r>
    <n v="10862"/>
    <s v="Filo Mix"/>
    <x v="0"/>
    <x v="94"/>
    <n v="5.95"/>
    <n v="8"/>
    <s v="Lehmanns Marktstand"/>
    <x v="24"/>
    <x v="1"/>
    <d v="2016-11-09T00:00:00"/>
    <n v="56"/>
    <n v="47.6"/>
    <x v="2"/>
    <x v="3"/>
    <x v="0"/>
    <x v="0"/>
    <x v="0"/>
  </r>
  <r>
    <n v="10862"/>
    <s v="Queso Cabrales"/>
    <x v="1"/>
    <x v="103"/>
    <n v="16.59"/>
    <n v="25"/>
    <s v="Lehmanns Marktstand"/>
    <x v="24"/>
    <x v="1"/>
    <d v="2016-09-10T00:00:00"/>
    <n v="525"/>
    <n v="414.75"/>
    <x v="2"/>
    <x v="1"/>
    <x v="1"/>
    <x v="0"/>
    <x v="0"/>
  </r>
  <r>
    <n v="10863"/>
    <s v="Escargots de Bourgogne"/>
    <x v="4"/>
    <x v="107"/>
    <n v="10.7325"/>
    <n v="12"/>
    <s v="HILARIÓN-Abastos"/>
    <x v="8"/>
    <x v="5"/>
    <d v="2016-03-16T00:00:00"/>
    <n v="159"/>
    <n v="128.79"/>
    <x v="2"/>
    <x v="7"/>
    <x v="1"/>
    <x v="1"/>
    <x v="1"/>
  </r>
  <r>
    <n v="10863"/>
    <s v="Chai"/>
    <x v="6"/>
    <x v="79"/>
    <n v="16.02"/>
    <n v="20"/>
    <s v="HILARIÓN-Abastos"/>
    <x v="8"/>
    <x v="5"/>
    <d v="2016-03-03T00:00:00"/>
    <n v="360"/>
    <n v="320.39999999999998"/>
    <x v="2"/>
    <x v="7"/>
    <x v="3"/>
    <x v="1"/>
    <x v="1"/>
  </r>
  <r>
    <n v="10864"/>
    <s v="Steeleye Stout"/>
    <x v="6"/>
    <x v="79"/>
    <n v="16.560000000000002"/>
    <n v="4"/>
    <s v="Around the Horn"/>
    <x v="45"/>
    <x v="13"/>
    <d v="2016-01-17T00:00:00"/>
    <n v="72"/>
    <n v="66.240000000000009"/>
    <x v="2"/>
    <x v="5"/>
    <x v="3"/>
    <x v="0"/>
    <x v="0"/>
  </r>
  <r>
    <n v="10864"/>
    <s v="Laughing Lumberjack Lager"/>
    <x v="6"/>
    <x v="2"/>
    <n v="12.32"/>
    <n v="15"/>
    <s v="Around the Horn"/>
    <x v="45"/>
    <x v="13"/>
    <d v="2016-12-11T00:00:00"/>
    <n v="210"/>
    <n v="184.8"/>
    <x v="2"/>
    <x v="4"/>
    <x v="3"/>
    <x v="0"/>
    <x v="0"/>
  </r>
  <r>
    <n v="10865"/>
    <s v="Côte de Blaye"/>
    <x v="6"/>
    <x v="96"/>
    <n v="234.51500000000001"/>
    <n v="60"/>
    <s v="QUICK-Stop"/>
    <x v="20"/>
    <x v="1"/>
    <d v="2016-04-23T00:00:00"/>
    <n v="15810"/>
    <n v="14070.900000000001"/>
    <x v="2"/>
    <x v="8"/>
    <x v="3"/>
    <x v="0"/>
    <x v="0"/>
  </r>
  <r>
    <n v="10865"/>
    <s v="Chartreuse verte"/>
    <x v="6"/>
    <x v="79"/>
    <n v="16.38"/>
    <n v="80"/>
    <s v="QUICK-Stop"/>
    <x v="20"/>
    <x v="1"/>
    <d v="2016-06-29T00:00:00"/>
    <n v="1440"/>
    <n v="1310.3999999999999"/>
    <x v="2"/>
    <x v="10"/>
    <x v="3"/>
    <x v="0"/>
    <x v="0"/>
  </r>
  <r>
    <n v="10866"/>
    <s v="Chang"/>
    <x v="6"/>
    <x v="72"/>
    <n v="17.48"/>
    <n v="21"/>
    <s v="Berglunds snabbköp"/>
    <x v="23"/>
    <x v="9"/>
    <d v="2016-05-29T00:00:00"/>
    <n v="399"/>
    <n v="367.08"/>
    <x v="2"/>
    <x v="9"/>
    <x v="3"/>
    <x v="0"/>
    <x v="0"/>
  </r>
  <r>
    <n v="10866"/>
    <s v="Guaraná Fantástica"/>
    <x v="6"/>
    <x v="64"/>
    <n v="4.0949999999999998"/>
    <n v="6"/>
    <s v="Berglunds snabbköp"/>
    <x v="23"/>
    <x v="9"/>
    <d v="2016-08-07T00:00:00"/>
    <n v="27"/>
    <n v="24.57"/>
    <x v="2"/>
    <x v="0"/>
    <x v="3"/>
    <x v="0"/>
    <x v="0"/>
  </r>
  <r>
    <n v="10866"/>
    <s v="Nord-Ost Matjeshering"/>
    <x v="4"/>
    <x v="100"/>
    <n v="19.935300000000002"/>
    <n v="40"/>
    <s v="Berglunds snabbköp"/>
    <x v="23"/>
    <x v="9"/>
    <d v="2016-08-09T00:00:00"/>
    <n v="1035.5999999999999"/>
    <n v="797.41200000000003"/>
    <x v="2"/>
    <x v="0"/>
    <x v="1"/>
    <x v="0"/>
    <x v="0"/>
  </r>
  <r>
    <n v="10867"/>
    <s v="Perth Pasties"/>
    <x v="7"/>
    <x v="69"/>
    <n v="26.896000000000001"/>
    <n v="3"/>
    <s v="Lonesome Pine Restaurant"/>
    <x v="34"/>
    <x v="8"/>
    <d v="2016-12-22T00:00:00"/>
    <n v="98.399999999999991"/>
    <n v="80.688000000000002"/>
    <x v="2"/>
    <x v="4"/>
    <x v="3"/>
    <x v="2"/>
    <x v="1"/>
  </r>
  <r>
    <n v="10868"/>
    <s v="Gumbär Gummibärchen"/>
    <x v="5"/>
    <x v="108"/>
    <n v="21.861000000000001"/>
    <n v="20"/>
    <s v="Queen Cozinha"/>
    <x v="29"/>
    <x v="2"/>
    <d v="2016-09-24T00:00:00"/>
    <n v="624.6"/>
    <n v="437.22"/>
    <x v="2"/>
    <x v="1"/>
    <x v="2"/>
    <x v="1"/>
    <x v="1"/>
  </r>
  <r>
    <n v="10868"/>
    <s v="Steeleye Stout"/>
    <x v="6"/>
    <x v="79"/>
    <n v="16.2"/>
    <n v="30"/>
    <s v="Queen Cozinha"/>
    <x v="29"/>
    <x v="2"/>
    <d v="2016-01-06T00:00:00"/>
    <n v="540"/>
    <n v="486"/>
    <x v="2"/>
    <x v="5"/>
    <x v="3"/>
    <x v="1"/>
    <x v="1"/>
  </r>
  <r>
    <n v="10868"/>
    <s v="Maxilaku"/>
    <x v="5"/>
    <x v="52"/>
    <n v="13.399999999999999"/>
    <n v="42"/>
    <s v="Queen Cozinha"/>
    <x v="29"/>
    <x v="2"/>
    <d v="2016-08-15T00:00:00"/>
    <n v="840"/>
    <n v="562.79999999999995"/>
    <x v="2"/>
    <x v="0"/>
    <x v="2"/>
    <x v="1"/>
    <x v="1"/>
  </r>
  <r>
    <n v="10869"/>
    <s v="Tunnbröd"/>
    <x v="0"/>
    <x v="110"/>
    <n v="6.93"/>
    <n v="50"/>
    <s v="Seven Seas Imports"/>
    <x v="28"/>
    <x v="13"/>
    <d v="2016-05-04T00:00:00"/>
    <n v="450"/>
    <n v="346.5"/>
    <x v="2"/>
    <x v="9"/>
    <x v="0"/>
    <x v="0"/>
    <x v="0"/>
  </r>
  <r>
    <n v="10869"/>
    <s v="Scottish Longbreads"/>
    <x v="5"/>
    <x v="99"/>
    <n v="8.2499999999999982"/>
    <n v="20"/>
    <s v="Seven Seas Imports"/>
    <x v="28"/>
    <x v="13"/>
    <d v="2016-09-27T00:00:00"/>
    <n v="250"/>
    <n v="164.99999999999997"/>
    <x v="2"/>
    <x v="1"/>
    <x v="2"/>
    <x v="0"/>
    <x v="0"/>
  </r>
  <r>
    <n v="10869"/>
    <s v="Queso Cabrales"/>
    <x v="1"/>
    <x v="103"/>
    <n v="17.010000000000002"/>
    <n v="10"/>
    <s v="Seven Seas Imports"/>
    <x v="28"/>
    <x v="13"/>
    <d v="2016-03-08T00:00:00"/>
    <n v="210"/>
    <n v="170.10000000000002"/>
    <x v="2"/>
    <x v="7"/>
    <x v="1"/>
    <x v="0"/>
    <x v="0"/>
  </r>
  <r>
    <n v="10869"/>
    <s v="Chai"/>
    <x v="6"/>
    <x v="79"/>
    <n v="16.02"/>
    <n v="40"/>
    <s v="Seven Seas Imports"/>
    <x v="28"/>
    <x v="13"/>
    <d v="2016-05-04T00:00:00"/>
    <n v="720"/>
    <n v="640.79999999999995"/>
    <x v="2"/>
    <x v="9"/>
    <x v="3"/>
    <x v="0"/>
    <x v="0"/>
  </r>
  <r>
    <n v="10870"/>
    <s v="Manjimup Dried Apples"/>
    <x v="2"/>
    <x v="106"/>
    <n v="42.400000000000006"/>
    <n v="2"/>
    <s v="Wolski  Zajazd"/>
    <x v="49"/>
    <x v="18"/>
    <d v="2016-07-12T00:00:00"/>
    <n v="106"/>
    <n v="84.800000000000011"/>
    <x v="2"/>
    <x v="11"/>
    <x v="0"/>
    <x v="0"/>
    <x v="0"/>
  </r>
  <r>
    <n v="10870"/>
    <s v="Steeleye Stout"/>
    <x v="6"/>
    <x v="79"/>
    <n v="16.38"/>
    <n v="3"/>
    <s v="Wolski  Zajazd"/>
    <x v="49"/>
    <x v="18"/>
    <d v="2016-04-29T00:00:00"/>
    <n v="54"/>
    <n v="49.14"/>
    <x v="2"/>
    <x v="8"/>
    <x v="3"/>
    <x v="0"/>
    <x v="0"/>
  </r>
  <r>
    <n v="10871"/>
    <s v="Grandma's Boysenberry Spread"/>
    <x v="3"/>
    <x v="113"/>
    <n v="18"/>
    <n v="50"/>
    <s v="Bon app'"/>
    <x v="40"/>
    <x v="0"/>
    <d v="2016-07-21T00:00:00"/>
    <n v="1250"/>
    <n v="900"/>
    <x v="2"/>
    <x v="11"/>
    <x v="2"/>
    <x v="0"/>
    <x v="0"/>
  </r>
  <r>
    <n v="10871"/>
    <s v="Pavlova"/>
    <x v="5"/>
    <x v="89"/>
    <n v="11.691499999999998"/>
    <n v="12"/>
    <s v="Bon app'"/>
    <x v="40"/>
    <x v="0"/>
    <d v="2016-01-07T00:00:00"/>
    <n v="209.39999999999998"/>
    <n v="140.29799999999997"/>
    <x v="2"/>
    <x v="5"/>
    <x v="2"/>
    <x v="0"/>
    <x v="0"/>
  </r>
  <r>
    <n v="10871"/>
    <s v="Alice Mutton"/>
    <x v="7"/>
    <x v="101"/>
    <n v="31.590000000000003"/>
    <n v="16"/>
    <s v="Bon app'"/>
    <x v="40"/>
    <x v="0"/>
    <d v="2016-06-07T00:00:00"/>
    <n v="624"/>
    <n v="505.44000000000005"/>
    <x v="2"/>
    <x v="10"/>
    <x v="3"/>
    <x v="0"/>
    <x v="0"/>
  </r>
  <r>
    <n v="10872"/>
    <s v="Tarte au sucre"/>
    <x v="5"/>
    <x v="74"/>
    <n v="33.030999999999992"/>
    <n v="20"/>
    <s v="Godos Cocina Típica"/>
    <x v="32"/>
    <x v="12"/>
    <d v="2016-04-09T00:00:00"/>
    <n v="986"/>
    <n v="660.61999999999989"/>
    <x v="2"/>
    <x v="8"/>
    <x v="2"/>
    <x v="3"/>
    <x v="0"/>
  </r>
  <r>
    <n v="10872"/>
    <s v="Wimmers gute Semmelknödel"/>
    <x v="0"/>
    <x v="112"/>
    <n v="25.27"/>
    <n v="15"/>
    <s v="Godos Cocina Típica"/>
    <x v="32"/>
    <x v="12"/>
    <d v="2016-11-09T00:00:00"/>
    <n v="498.75"/>
    <n v="379.05"/>
    <x v="2"/>
    <x v="3"/>
    <x v="0"/>
    <x v="3"/>
    <x v="0"/>
  </r>
  <r>
    <n v="10872"/>
    <s v="Pâté chinois"/>
    <x v="7"/>
    <x v="28"/>
    <n v="18"/>
    <n v="10"/>
    <s v="Godos Cocina Típica"/>
    <x v="32"/>
    <x v="12"/>
    <d v="2016-06-11T00:00:00"/>
    <n v="240"/>
    <n v="180"/>
    <x v="2"/>
    <x v="10"/>
    <x v="3"/>
    <x v="3"/>
    <x v="0"/>
  </r>
  <r>
    <n v="10872"/>
    <s v="Louisiana Fiery Hot Pepper Sauce"/>
    <x v="3"/>
    <x v="71"/>
    <n v="17.261000000000003"/>
    <n v="21"/>
    <s v="Godos Cocina Típica"/>
    <x v="32"/>
    <x v="12"/>
    <d v="2016-11-18T00:00:00"/>
    <n v="442.05"/>
    <n v="362.48100000000005"/>
    <x v="2"/>
    <x v="3"/>
    <x v="2"/>
    <x v="3"/>
    <x v="0"/>
  </r>
  <r>
    <n v="10873"/>
    <s v="Sir Rodney's Scones"/>
    <x v="5"/>
    <x v="13"/>
    <n v="6.6"/>
    <n v="20"/>
    <s v="Wilman Kala"/>
    <x v="65"/>
    <x v="10"/>
    <d v="2016-05-01T00:00:00"/>
    <n v="200"/>
    <n v="132"/>
    <x v="2"/>
    <x v="9"/>
    <x v="2"/>
    <x v="0"/>
    <x v="0"/>
  </r>
  <r>
    <n v="10873"/>
    <s v="Rössle Sauerkraut"/>
    <x v="2"/>
    <x v="66"/>
    <n v="35.112000000000002"/>
    <n v="3"/>
    <s v="Wilman Kala"/>
    <x v="65"/>
    <x v="10"/>
    <d v="2016-11-16T00:00:00"/>
    <n v="136.80000000000001"/>
    <n v="105.33600000000001"/>
    <x v="2"/>
    <x v="3"/>
    <x v="0"/>
    <x v="0"/>
    <x v="0"/>
  </r>
  <r>
    <n v="10874"/>
    <s v="Ikura"/>
    <x v="4"/>
    <x v="98"/>
    <n v="25.110000000000003"/>
    <n v="10"/>
    <s v="Godos Cocina Típica"/>
    <x v="32"/>
    <x v="12"/>
    <d v="2016-05-11T00:00:00"/>
    <n v="310"/>
    <n v="251.10000000000002"/>
    <x v="2"/>
    <x v="9"/>
    <x v="1"/>
    <x v="3"/>
    <x v="0"/>
  </r>
  <r>
    <n v="10875"/>
    <s v="Teatime Chocolate Biscuits"/>
    <x v="5"/>
    <x v="111"/>
    <n v="6.2559999999999993"/>
    <n v="25"/>
    <s v="Berglunds snabbköp"/>
    <x v="23"/>
    <x v="9"/>
    <d v="2016-04-01T00:00:00"/>
    <n v="229.99999999999997"/>
    <n v="156.39999999999998"/>
    <x v="2"/>
    <x v="8"/>
    <x v="2"/>
    <x v="0"/>
    <x v="0"/>
  </r>
  <r>
    <n v="10875"/>
    <s v="Zaanse koeken"/>
    <x v="5"/>
    <x v="68"/>
    <n v="6.6499999999999995"/>
    <n v="21"/>
    <s v="Berglunds snabbköp"/>
    <x v="23"/>
    <x v="9"/>
    <d v="2016-04-05T00:00:00"/>
    <n v="199.5"/>
    <n v="139.64999999999998"/>
    <x v="2"/>
    <x v="8"/>
    <x v="2"/>
    <x v="0"/>
    <x v="0"/>
  </r>
  <r>
    <n v="10875"/>
    <s v="Maxilaku"/>
    <x v="5"/>
    <x v="52"/>
    <n v="13.599999999999998"/>
    <n v="15"/>
    <s v="Berglunds snabbköp"/>
    <x v="23"/>
    <x v="9"/>
    <d v="2016-10-30T00:00:00"/>
    <n v="300"/>
    <n v="203.99999999999997"/>
    <x v="2"/>
    <x v="2"/>
    <x v="2"/>
    <x v="0"/>
    <x v="0"/>
  </r>
  <r>
    <n v="10876"/>
    <s v="Spegesild"/>
    <x v="4"/>
    <x v="27"/>
    <n v="9.48"/>
    <n v="21"/>
    <s v="Bon app'"/>
    <x v="40"/>
    <x v="0"/>
    <d v="2016-08-12T00:00:00"/>
    <n v="252"/>
    <n v="199.08"/>
    <x v="2"/>
    <x v="0"/>
    <x v="1"/>
    <x v="0"/>
    <x v="0"/>
  </r>
  <r>
    <n v="10876"/>
    <s v="Wimmers gute Semmelknödel"/>
    <x v="0"/>
    <x v="112"/>
    <n v="27.265000000000001"/>
    <n v="20"/>
    <s v="Bon app'"/>
    <x v="40"/>
    <x v="0"/>
    <d v="2016-10-14T00:00:00"/>
    <n v="665"/>
    <n v="545.29999999999995"/>
    <x v="2"/>
    <x v="2"/>
    <x v="0"/>
    <x v="0"/>
    <x v="0"/>
  </r>
  <r>
    <n v="10877"/>
    <s v="Pavlova"/>
    <x v="5"/>
    <x v="89"/>
    <n v="11.516999999999998"/>
    <n v="30"/>
    <s v="Ricardo Adocicados"/>
    <x v="2"/>
    <x v="2"/>
    <d v="2016-09-22T00:00:00"/>
    <n v="523.5"/>
    <n v="345.50999999999993"/>
    <x v="2"/>
    <x v="1"/>
    <x v="2"/>
    <x v="1"/>
    <x v="1"/>
  </r>
  <r>
    <n v="10877"/>
    <s v="Carnarvon Tigers"/>
    <x v="4"/>
    <x v="92"/>
    <n v="49.375"/>
    <n v="25"/>
    <s v="Ricardo Adocicados"/>
    <x v="2"/>
    <x v="2"/>
    <d v="2016-02-02T00:00:00"/>
    <n v="1562.5"/>
    <n v="1234.375"/>
    <x v="2"/>
    <x v="6"/>
    <x v="1"/>
    <x v="1"/>
    <x v="1"/>
  </r>
  <r>
    <n v="10878"/>
    <s v="Sir Rodney's Marmalade"/>
    <x v="5"/>
    <x v="87"/>
    <n v="54.269999999999996"/>
    <n v="20"/>
    <s v="QUICK-Stop"/>
    <x v="20"/>
    <x v="1"/>
    <d v="2016-05-22T00:00:00"/>
    <n v="1620"/>
    <n v="1085.3999999999999"/>
    <x v="2"/>
    <x v="9"/>
    <x v="2"/>
    <x v="0"/>
    <x v="0"/>
  </r>
  <r>
    <n v="10879"/>
    <s v="Boston Crab Meat"/>
    <x v="4"/>
    <x v="65"/>
    <n v="14.351999999999999"/>
    <n v="12"/>
    <s v="Wilman Kala"/>
    <x v="65"/>
    <x v="10"/>
    <d v="2016-11-30T00:00:00"/>
    <n v="220.79999999999998"/>
    <n v="172.22399999999999"/>
    <x v="2"/>
    <x v="3"/>
    <x v="1"/>
    <x v="0"/>
    <x v="0"/>
  </r>
  <r>
    <n v="10879"/>
    <s v="Louisiana Fiery Hot Pepper Sauce"/>
    <x v="3"/>
    <x v="71"/>
    <n v="17.261000000000003"/>
    <n v="10"/>
    <s v="Wilman Kala"/>
    <x v="65"/>
    <x v="10"/>
    <d v="2016-11-28T00:00:00"/>
    <n v="210.5"/>
    <n v="172.61"/>
    <x v="2"/>
    <x v="3"/>
    <x v="2"/>
    <x v="0"/>
    <x v="0"/>
  </r>
  <r>
    <n v="10879"/>
    <s v="Lakkalikööri"/>
    <x v="6"/>
    <x v="79"/>
    <n v="16.560000000000002"/>
    <n v="10"/>
    <s v="Wilman Kala"/>
    <x v="65"/>
    <x v="10"/>
    <d v="2016-06-19T00:00:00"/>
    <n v="180"/>
    <n v="165.60000000000002"/>
    <x v="2"/>
    <x v="10"/>
    <x v="3"/>
    <x v="0"/>
    <x v="0"/>
  </r>
  <r>
    <n v="10880"/>
    <s v="Tunnbröd"/>
    <x v="0"/>
    <x v="110"/>
    <n v="7.11"/>
    <n v="30"/>
    <s v="Folk och fä HB"/>
    <x v="13"/>
    <x v="9"/>
    <d v="2016-05-28T00:00:00"/>
    <n v="270"/>
    <n v="213.3"/>
    <x v="2"/>
    <x v="9"/>
    <x v="0"/>
    <x v="0"/>
    <x v="0"/>
  </r>
  <r>
    <n v="10880"/>
    <s v="Sirop d'érable"/>
    <x v="3"/>
    <x v="73"/>
    <n v="22.8"/>
    <n v="30"/>
    <s v="Folk och fä HB"/>
    <x v="13"/>
    <x v="9"/>
    <d v="2016-08-09T00:00:00"/>
    <n v="855"/>
    <n v="684"/>
    <x v="2"/>
    <x v="0"/>
    <x v="2"/>
    <x v="0"/>
    <x v="0"/>
  </r>
  <r>
    <n v="10880"/>
    <s v="Outback Lager"/>
    <x v="6"/>
    <x v="75"/>
    <n v="13.5"/>
    <n v="50"/>
    <s v="Folk och fä HB"/>
    <x v="13"/>
    <x v="9"/>
    <d v="2016-01-14T00:00:00"/>
    <n v="750"/>
    <n v="675"/>
    <x v="2"/>
    <x v="5"/>
    <x v="3"/>
    <x v="0"/>
    <x v="0"/>
  </r>
  <r>
    <n v="10881"/>
    <s v="Röd Kaviar"/>
    <x v="4"/>
    <x v="75"/>
    <n v="11.25"/>
    <n v="10"/>
    <s v="Cactus Comidas para llevar"/>
    <x v="55"/>
    <x v="20"/>
    <d v="2016-04-22T00:00:00"/>
    <n v="150"/>
    <n v="112.5"/>
    <x v="2"/>
    <x v="8"/>
    <x v="1"/>
    <x v="1"/>
    <x v="1"/>
  </r>
  <r>
    <n v="10882"/>
    <s v="Singaporean Hokkien Fried Mee"/>
    <x v="0"/>
    <x v="2"/>
    <n v="11.06"/>
    <n v="25"/>
    <s v="Save-a-lot Markets"/>
    <x v="38"/>
    <x v="8"/>
    <d v="2016-10-07T00:00:00"/>
    <n v="350"/>
    <n v="276.5"/>
    <x v="2"/>
    <x v="2"/>
    <x v="0"/>
    <x v="2"/>
    <x v="1"/>
  </r>
  <r>
    <n v="10882"/>
    <s v="Maxilaku"/>
    <x v="5"/>
    <x v="52"/>
    <n v="13"/>
    <n v="20"/>
    <s v="Save-a-lot Markets"/>
    <x v="38"/>
    <x v="8"/>
    <d v="2016-01-02T00:00:00"/>
    <n v="400"/>
    <n v="260"/>
    <x v="2"/>
    <x v="5"/>
    <x v="2"/>
    <x v="2"/>
    <x v="1"/>
  </r>
  <r>
    <n v="10882"/>
    <s v="Tourtière"/>
    <x v="7"/>
    <x v="67"/>
    <n v="5.7365000000000004"/>
    <n v="32"/>
    <s v="Save-a-lot Markets"/>
    <x v="38"/>
    <x v="8"/>
    <d v="2016-09-10T00:00:00"/>
    <n v="238.4"/>
    <n v="183.56800000000001"/>
    <x v="2"/>
    <x v="1"/>
    <x v="3"/>
    <x v="2"/>
    <x v="1"/>
  </r>
  <r>
    <n v="10883"/>
    <s v="Guaraná Fantástica"/>
    <x v="6"/>
    <x v="64"/>
    <n v="4.05"/>
    <n v="8"/>
    <s v="Lonesome Pine Restaurant"/>
    <x v="34"/>
    <x v="8"/>
    <d v="2016-09-25T00:00:00"/>
    <n v="36"/>
    <n v="32.4"/>
    <x v="2"/>
    <x v="1"/>
    <x v="3"/>
    <x v="2"/>
    <x v="1"/>
  </r>
  <r>
    <n v="10884"/>
    <s v="Gnocchi di nonna Alice"/>
    <x v="0"/>
    <x v="86"/>
    <n v="31.160000000000004"/>
    <n v="21"/>
    <s v="Let's Stop N Shop"/>
    <x v="64"/>
    <x v="8"/>
    <d v="2016-08-02T00:00:00"/>
    <n v="798"/>
    <n v="654.36000000000013"/>
    <x v="2"/>
    <x v="0"/>
    <x v="0"/>
    <x v="2"/>
    <x v="1"/>
  </r>
  <r>
    <n v="10884"/>
    <s v="Louisiana Fiery Hot Pepper Sauce"/>
    <x v="3"/>
    <x v="71"/>
    <n v="15.998000000000001"/>
    <n v="12"/>
    <s v="Let's Stop N Shop"/>
    <x v="64"/>
    <x v="8"/>
    <d v="2016-04-02T00:00:00"/>
    <n v="252.60000000000002"/>
    <n v="191.976"/>
    <x v="2"/>
    <x v="8"/>
    <x v="2"/>
    <x v="2"/>
    <x v="1"/>
  </r>
  <r>
    <n v="10884"/>
    <s v="Sir Rodney's Scones"/>
    <x v="5"/>
    <x v="13"/>
    <n v="6.7999999999999989"/>
    <n v="40"/>
    <s v="Let's Stop N Shop"/>
    <x v="64"/>
    <x v="8"/>
    <d v="2016-10-09T00:00:00"/>
    <n v="400"/>
    <n v="271.99999999999994"/>
    <x v="2"/>
    <x v="2"/>
    <x v="2"/>
    <x v="2"/>
    <x v="1"/>
  </r>
  <r>
    <n v="10885"/>
    <s v="Chang"/>
    <x v="6"/>
    <x v="72"/>
    <n v="17.29"/>
    <n v="20"/>
    <s v="Suprêmes délices"/>
    <x v="4"/>
    <x v="3"/>
    <d v="2016-03-04T00:00:00"/>
    <n v="380"/>
    <n v="345.79999999999995"/>
    <x v="2"/>
    <x v="7"/>
    <x v="3"/>
    <x v="0"/>
    <x v="0"/>
  </r>
  <r>
    <n v="10885"/>
    <s v="Guaraná Fantástica"/>
    <x v="6"/>
    <x v="64"/>
    <n v="4.0049999999999999"/>
    <n v="12"/>
    <s v="Suprêmes délices"/>
    <x v="4"/>
    <x v="3"/>
    <d v="2016-08-07T00:00:00"/>
    <n v="54"/>
    <n v="48.06"/>
    <x v="2"/>
    <x v="0"/>
    <x v="3"/>
    <x v="0"/>
    <x v="0"/>
  </r>
  <r>
    <n v="10885"/>
    <s v="Outback Lager"/>
    <x v="6"/>
    <x v="75"/>
    <n v="13.2"/>
    <n v="30"/>
    <s v="Suprêmes délices"/>
    <x v="4"/>
    <x v="3"/>
    <d v="2016-05-17T00:00:00"/>
    <n v="450"/>
    <n v="396"/>
    <x v="2"/>
    <x v="9"/>
    <x v="3"/>
    <x v="0"/>
    <x v="0"/>
  </r>
  <r>
    <n v="10885"/>
    <s v="Original Frankfurter grüne Soße"/>
    <x v="3"/>
    <x v="60"/>
    <n v="11.049999999999999"/>
    <n v="25"/>
    <s v="Suprêmes délices"/>
    <x v="4"/>
    <x v="3"/>
    <d v="2016-08-13T00:00:00"/>
    <n v="325"/>
    <n v="276.25"/>
    <x v="2"/>
    <x v="0"/>
    <x v="2"/>
    <x v="0"/>
    <x v="0"/>
  </r>
  <r>
    <n v="10886"/>
    <s v="Original Frankfurter grüne Soße"/>
    <x v="3"/>
    <x v="60"/>
    <n v="9.1"/>
    <n v="40"/>
    <s v="Hanari Carnes"/>
    <x v="2"/>
    <x v="2"/>
    <d v="2016-12-19T00:00:00"/>
    <n v="520"/>
    <n v="364"/>
    <x v="2"/>
    <x v="4"/>
    <x v="2"/>
    <x v="1"/>
    <x v="1"/>
  </r>
  <r>
    <n v="10886"/>
    <s v="Ikura"/>
    <x v="4"/>
    <x v="98"/>
    <n v="24.18"/>
    <n v="70"/>
    <s v="Hanari Carnes"/>
    <x v="2"/>
    <x v="2"/>
    <d v="2016-03-29T00:00:00"/>
    <n v="2170"/>
    <n v="1692.6"/>
    <x v="2"/>
    <x v="7"/>
    <x v="1"/>
    <x v="1"/>
    <x v="1"/>
  </r>
  <r>
    <n v="10886"/>
    <s v="Gorgonzola Telino"/>
    <x v="1"/>
    <x v="99"/>
    <n v="9.75"/>
    <n v="35"/>
    <s v="Hanari Carnes"/>
    <x v="2"/>
    <x v="2"/>
    <d v="2016-03-18T00:00:00"/>
    <n v="437.5"/>
    <n v="341.25"/>
    <x v="2"/>
    <x v="7"/>
    <x v="1"/>
    <x v="1"/>
    <x v="1"/>
  </r>
  <r>
    <n v="10887"/>
    <s v="NuNuCa Nuß-Nougat-Creme"/>
    <x v="5"/>
    <x v="2"/>
    <n v="9.52"/>
    <n v="5"/>
    <s v="Galería del gastrónomo"/>
    <x v="47"/>
    <x v="12"/>
    <d v="2016-11-14T00:00:00"/>
    <n v="70"/>
    <n v="47.599999999999994"/>
    <x v="2"/>
    <x v="3"/>
    <x v="2"/>
    <x v="3"/>
    <x v="0"/>
  </r>
  <r>
    <n v="10888"/>
    <s v="Scottish Longbreads"/>
    <x v="5"/>
    <x v="99"/>
    <n v="8.75"/>
    <n v="18"/>
    <s v="Godos Cocina Típica"/>
    <x v="32"/>
    <x v="12"/>
    <d v="2016-04-23T00:00:00"/>
    <n v="225"/>
    <n v="157.5"/>
    <x v="2"/>
    <x v="8"/>
    <x v="2"/>
    <x v="3"/>
    <x v="0"/>
  </r>
  <r>
    <n v="10888"/>
    <s v="Chang"/>
    <x v="6"/>
    <x v="72"/>
    <n v="16.72"/>
    <n v="20"/>
    <s v="Godos Cocina Típica"/>
    <x v="32"/>
    <x v="12"/>
    <d v="2016-11-11T00:00:00"/>
    <n v="380"/>
    <n v="334.4"/>
    <x v="2"/>
    <x v="3"/>
    <x v="3"/>
    <x v="3"/>
    <x v="0"/>
  </r>
  <r>
    <n v="10889"/>
    <s v="Queso Cabrales"/>
    <x v="1"/>
    <x v="103"/>
    <n v="17.010000000000002"/>
    <n v="40"/>
    <s v="Rattlesnake Canyon Grocery"/>
    <x v="12"/>
    <x v="8"/>
    <d v="2016-09-21T00:00:00"/>
    <n v="840"/>
    <n v="680.40000000000009"/>
    <x v="2"/>
    <x v="1"/>
    <x v="1"/>
    <x v="2"/>
    <x v="1"/>
  </r>
  <r>
    <n v="10889"/>
    <s v="Côte de Blaye"/>
    <x v="6"/>
    <x v="96"/>
    <n v="237.15"/>
    <n v="40"/>
    <s v="Rattlesnake Canyon Grocery"/>
    <x v="12"/>
    <x v="8"/>
    <d v="2016-02-21T00:00:00"/>
    <n v="10540"/>
    <n v="9486"/>
    <x v="2"/>
    <x v="6"/>
    <x v="3"/>
    <x v="2"/>
    <x v="1"/>
  </r>
  <r>
    <n v="10890"/>
    <s v="Alice Mutton"/>
    <x v="7"/>
    <x v="101"/>
    <n v="30.42"/>
    <n v="15"/>
    <s v="Du monde entier"/>
    <x v="35"/>
    <x v="0"/>
    <d v="2016-10-14T00:00:00"/>
    <n v="585"/>
    <n v="456.3"/>
    <x v="2"/>
    <x v="2"/>
    <x v="3"/>
    <x v="0"/>
    <x v="0"/>
  </r>
  <r>
    <n v="10890"/>
    <s v="Sasquatch Ale"/>
    <x v="6"/>
    <x v="2"/>
    <n v="12.6"/>
    <n v="10"/>
    <s v="Du monde entier"/>
    <x v="35"/>
    <x v="0"/>
    <d v="2016-04-23T00:00:00"/>
    <n v="140"/>
    <n v="126"/>
    <x v="2"/>
    <x v="8"/>
    <x v="3"/>
    <x v="0"/>
    <x v="0"/>
  </r>
  <r>
    <n v="10890"/>
    <s v="Jack's New England Clam Chowder"/>
    <x v="4"/>
    <x v="93"/>
    <n v="7.6235000000000008"/>
    <n v="14"/>
    <s v="Du monde entier"/>
    <x v="35"/>
    <x v="0"/>
    <d v="2016-03-12T00:00:00"/>
    <n v="135.1"/>
    <n v="106.72900000000001"/>
    <x v="2"/>
    <x v="7"/>
    <x v="1"/>
    <x v="0"/>
    <x v="0"/>
  </r>
  <r>
    <n v="10891"/>
    <s v="Nord-Ost Matjeshering"/>
    <x v="4"/>
    <x v="100"/>
    <n v="18.640799999999999"/>
    <n v="15"/>
    <s v="Lehmanns Marktstand"/>
    <x v="24"/>
    <x v="1"/>
    <d v="2016-01-15T00:00:00"/>
    <n v="388.35"/>
    <n v="279.61199999999997"/>
    <x v="2"/>
    <x v="5"/>
    <x v="1"/>
    <x v="0"/>
    <x v="0"/>
  </r>
  <r>
    <n v="10892"/>
    <s v="Raclette Courdavault"/>
    <x v="1"/>
    <x v="95"/>
    <n v="44"/>
    <n v="40"/>
    <s v="Maison Dewey"/>
    <x v="62"/>
    <x v="3"/>
    <d v="2016-03-17T00:00:00"/>
    <n v="2200"/>
    <n v="1760"/>
    <x v="2"/>
    <x v="7"/>
    <x v="1"/>
    <x v="0"/>
    <x v="0"/>
  </r>
  <r>
    <n v="10893"/>
    <s v="Guaraná Fantástica"/>
    <x v="6"/>
    <x v="64"/>
    <n v="4.1400000000000006"/>
    <n v="10"/>
    <s v="Königlich Essen"/>
    <x v="37"/>
    <x v="1"/>
    <d v="2016-10-16T00:00:00"/>
    <n v="45"/>
    <n v="41.400000000000006"/>
    <x v="2"/>
    <x v="2"/>
    <x v="3"/>
    <x v="0"/>
    <x v="0"/>
  </r>
  <r>
    <n v="10893"/>
    <s v="Thüringer Rostbratwurst"/>
    <x v="7"/>
    <x v="80"/>
    <n v="101.50780000000002"/>
    <n v="24"/>
    <s v="Königlich Essen"/>
    <x v="37"/>
    <x v="1"/>
    <d v="2016-02-09T00:00:00"/>
    <n v="2970.96"/>
    <n v="2436.1872000000003"/>
    <x v="2"/>
    <x v="6"/>
    <x v="3"/>
    <x v="0"/>
    <x v="0"/>
  </r>
  <r>
    <n v="10893"/>
    <s v="Nord-Ost Matjeshering"/>
    <x v="4"/>
    <x v="100"/>
    <n v="20.194200000000002"/>
    <n v="35"/>
    <s v="Königlich Essen"/>
    <x v="37"/>
    <x v="1"/>
    <d v="2016-12-03T00:00:00"/>
    <n v="906.15"/>
    <n v="706.79700000000003"/>
    <x v="2"/>
    <x v="4"/>
    <x v="1"/>
    <x v="0"/>
    <x v="0"/>
  </r>
  <r>
    <n v="10893"/>
    <s v="Inlagd Sill"/>
    <x v="4"/>
    <x v="72"/>
    <n v="14.82"/>
    <n v="20"/>
    <s v="Königlich Essen"/>
    <x v="37"/>
    <x v="1"/>
    <d v="2016-02-01T00:00:00"/>
    <n v="380"/>
    <n v="296.39999999999998"/>
    <x v="2"/>
    <x v="6"/>
    <x v="1"/>
    <x v="0"/>
    <x v="0"/>
  </r>
  <r>
    <n v="10893"/>
    <s v="Northwoods Cranberry Sauce"/>
    <x v="3"/>
    <x v="84"/>
    <n v="32.800000000000004"/>
    <n v="30"/>
    <s v="Königlich Essen"/>
    <x v="37"/>
    <x v="1"/>
    <d v="2016-10-16T00:00:00"/>
    <n v="1200"/>
    <n v="984.00000000000011"/>
    <x v="2"/>
    <x v="2"/>
    <x v="2"/>
    <x v="0"/>
    <x v="0"/>
  </r>
  <r>
    <n v="10894"/>
    <s v="Gudbrandsdalsost"/>
    <x v="1"/>
    <x v="104"/>
    <n v="27.72"/>
    <n v="50"/>
    <s v="Save-a-lot Markets"/>
    <x v="38"/>
    <x v="8"/>
    <d v="2016-05-10T00:00:00"/>
    <n v="1800"/>
    <n v="1386"/>
    <x v="2"/>
    <x v="9"/>
    <x v="1"/>
    <x v="2"/>
    <x v="1"/>
  </r>
  <r>
    <n v="10894"/>
    <s v="Rhönbräu Klosterbier"/>
    <x v="6"/>
    <x v="81"/>
    <n v="7.0525000000000002"/>
    <n v="120"/>
    <s v="Save-a-lot Markets"/>
    <x v="38"/>
    <x v="8"/>
    <d v="2016-04-14T00:00:00"/>
    <n v="930"/>
    <n v="846.30000000000007"/>
    <x v="2"/>
    <x v="8"/>
    <x v="3"/>
    <x v="2"/>
    <x v="1"/>
  </r>
  <r>
    <n v="10894"/>
    <s v="Konbu"/>
    <x v="4"/>
    <x v="78"/>
    <n v="4.74"/>
    <n v="28"/>
    <s v="Save-a-lot Markets"/>
    <x v="38"/>
    <x v="8"/>
    <d v="2016-09-24T00:00:00"/>
    <n v="168"/>
    <n v="132.72"/>
    <x v="2"/>
    <x v="1"/>
    <x v="1"/>
    <x v="2"/>
    <x v="1"/>
  </r>
  <r>
    <n v="10895"/>
    <s v="Chartreuse verte"/>
    <x v="6"/>
    <x v="79"/>
    <n v="16.02"/>
    <n v="45"/>
    <s v="Ernst Handel"/>
    <x v="9"/>
    <x v="6"/>
    <d v="2016-03-26T00:00:00"/>
    <n v="810"/>
    <n v="720.9"/>
    <x v="2"/>
    <x v="7"/>
    <x v="3"/>
    <x v="0"/>
    <x v="0"/>
  </r>
  <r>
    <n v="10895"/>
    <s v="Boston Crab Meat"/>
    <x v="4"/>
    <x v="65"/>
    <n v="14.719999999999999"/>
    <n v="91"/>
    <s v="Ernst Handel"/>
    <x v="9"/>
    <x v="6"/>
    <d v="2016-09-26T00:00:00"/>
    <n v="1674.3999999999999"/>
    <n v="1339.52"/>
    <x v="2"/>
    <x v="1"/>
    <x v="1"/>
    <x v="0"/>
    <x v="0"/>
  </r>
  <r>
    <n v="10895"/>
    <s v="Camembert Pierrot"/>
    <x v="1"/>
    <x v="85"/>
    <n v="26.52"/>
    <n v="100"/>
    <s v="Ernst Handel"/>
    <x v="9"/>
    <x v="6"/>
    <d v="2016-06-25T00:00:00"/>
    <n v="3400"/>
    <n v="2652"/>
    <x v="2"/>
    <x v="10"/>
    <x v="1"/>
    <x v="0"/>
    <x v="0"/>
  </r>
  <r>
    <n v="10895"/>
    <s v="Guaraná Fantástica"/>
    <x v="6"/>
    <x v="64"/>
    <n v="4.0049999999999999"/>
    <n v="110"/>
    <s v="Ernst Handel"/>
    <x v="9"/>
    <x v="6"/>
    <d v="2016-03-01T00:00:00"/>
    <n v="495"/>
    <n v="440.55"/>
    <x v="2"/>
    <x v="7"/>
    <x v="3"/>
    <x v="0"/>
    <x v="0"/>
  </r>
  <r>
    <n v="10896"/>
    <s v="Røgede sild"/>
    <x v="4"/>
    <x v="68"/>
    <n v="6.7449999999999992"/>
    <n v="15"/>
    <s v="Maison Dewey"/>
    <x v="62"/>
    <x v="3"/>
    <d v="2016-12-22T00:00:00"/>
    <n v="142.5"/>
    <n v="101.17499999999998"/>
    <x v="2"/>
    <x v="4"/>
    <x v="1"/>
    <x v="0"/>
    <x v="0"/>
  </r>
  <r>
    <n v="10896"/>
    <s v="Gnocchi di nonna Alice"/>
    <x v="0"/>
    <x v="86"/>
    <n v="30.020000000000003"/>
    <n v="16"/>
    <s v="Maison Dewey"/>
    <x v="62"/>
    <x v="3"/>
    <d v="2016-07-10T00:00:00"/>
    <n v="608"/>
    <n v="480.32000000000005"/>
    <x v="2"/>
    <x v="11"/>
    <x v="0"/>
    <x v="0"/>
    <x v="0"/>
  </r>
  <r>
    <n v="10897"/>
    <s v="Nord-Ost Matjeshering"/>
    <x v="4"/>
    <x v="100"/>
    <n v="18.122999999999998"/>
    <n v="36"/>
    <s v="Hungry Owl All-Night Grocers"/>
    <x v="30"/>
    <x v="14"/>
    <d v="2016-06-13T00:00:00"/>
    <n v="932.04"/>
    <n v="652.42799999999988"/>
    <x v="2"/>
    <x v="10"/>
    <x v="1"/>
    <x v="0"/>
    <x v="0"/>
  </r>
  <r>
    <n v="10897"/>
    <s v="Thüringer Rostbratwurst"/>
    <x v="7"/>
    <x v="80"/>
    <n v="94.080400000000012"/>
    <n v="80"/>
    <s v="Hungry Owl All-Night Grocers"/>
    <x v="30"/>
    <x v="14"/>
    <d v="2016-11-10T00:00:00"/>
    <n v="9903.2000000000007"/>
    <n v="7526.4320000000007"/>
    <x v="2"/>
    <x v="3"/>
    <x v="3"/>
    <x v="0"/>
    <x v="0"/>
  </r>
  <r>
    <n v="10898"/>
    <s v="Konbu"/>
    <x v="4"/>
    <x v="78"/>
    <n v="4.26"/>
    <n v="5"/>
    <s v="Océano Atlántico Ltda."/>
    <x v="55"/>
    <x v="20"/>
    <d v="2016-07-26T00:00:00"/>
    <n v="30"/>
    <n v="21.299999999999997"/>
    <x v="2"/>
    <x v="11"/>
    <x v="1"/>
    <x v="1"/>
    <x v="1"/>
  </r>
  <r>
    <n v="10899"/>
    <s v="Chartreuse verte"/>
    <x v="6"/>
    <x v="79"/>
    <n v="16.02"/>
    <n v="8"/>
    <s v="LILA-Supermercado"/>
    <x v="26"/>
    <x v="5"/>
    <d v="2016-04-21T00:00:00"/>
    <n v="144"/>
    <n v="128.16"/>
    <x v="2"/>
    <x v="8"/>
    <x v="3"/>
    <x v="1"/>
    <x v="1"/>
  </r>
  <r>
    <n v="10900"/>
    <s v="Outback Lager"/>
    <x v="6"/>
    <x v="75"/>
    <n v="13.35"/>
    <n v="3"/>
    <s v="Wellington Importadora"/>
    <x v="7"/>
    <x v="2"/>
    <d v="2016-09-14T00:00:00"/>
    <n v="45"/>
    <n v="40.049999999999997"/>
    <x v="2"/>
    <x v="1"/>
    <x v="3"/>
    <x v="1"/>
    <x v="1"/>
  </r>
  <r>
    <n v="10901"/>
    <s v="Jack's New England Clam Chowder"/>
    <x v="4"/>
    <x v="93"/>
    <n v="6.7549999999999999"/>
    <n v="30"/>
    <s v="HILARIÓN-Abastos"/>
    <x v="8"/>
    <x v="5"/>
    <d v="2016-10-01T00:00:00"/>
    <n v="289.5"/>
    <n v="202.65"/>
    <x v="2"/>
    <x v="2"/>
    <x v="1"/>
    <x v="1"/>
    <x v="1"/>
  </r>
  <r>
    <n v="10901"/>
    <s v="Fløtemysost"/>
    <x v="1"/>
    <x v="109"/>
    <n v="16.555"/>
    <n v="30"/>
    <s v="HILARIÓN-Abastos"/>
    <x v="8"/>
    <x v="5"/>
    <d v="2016-04-19T00:00:00"/>
    <n v="645"/>
    <n v="496.65"/>
    <x v="2"/>
    <x v="8"/>
    <x v="1"/>
    <x v="1"/>
    <x v="1"/>
  </r>
  <r>
    <n v="10902"/>
    <s v="Pâté chinois"/>
    <x v="7"/>
    <x v="28"/>
    <n v="18"/>
    <n v="30"/>
    <s v="Folk och fä HB"/>
    <x v="13"/>
    <x v="9"/>
    <d v="2016-02-13T00:00:00"/>
    <n v="720"/>
    <n v="540"/>
    <x v="2"/>
    <x v="6"/>
    <x v="3"/>
    <x v="0"/>
    <x v="0"/>
  </r>
  <r>
    <n v="10902"/>
    <s v="Tarte au sucre"/>
    <x v="5"/>
    <x v="74"/>
    <n v="34.016999999999996"/>
    <n v="6"/>
    <s v="Folk och fä HB"/>
    <x v="13"/>
    <x v="9"/>
    <d v="2016-01-19T00:00:00"/>
    <n v="295.79999999999995"/>
    <n v="204.10199999999998"/>
    <x v="2"/>
    <x v="5"/>
    <x v="2"/>
    <x v="0"/>
    <x v="0"/>
  </r>
  <r>
    <n v="10903"/>
    <s v="Louisiana Fiery Hot Pepper Sauce"/>
    <x v="3"/>
    <x v="71"/>
    <n v="17.261000000000003"/>
    <n v="21"/>
    <s v="Hanari Carnes"/>
    <x v="2"/>
    <x v="2"/>
    <d v="2016-09-19T00:00:00"/>
    <n v="442.05"/>
    <n v="362.48100000000005"/>
    <x v="2"/>
    <x v="1"/>
    <x v="2"/>
    <x v="1"/>
    <x v="1"/>
  </r>
  <r>
    <n v="10903"/>
    <s v="Scottish Longbreads"/>
    <x v="5"/>
    <x v="99"/>
    <n v="8.75"/>
    <n v="20"/>
    <s v="Hanari Carnes"/>
    <x v="2"/>
    <x v="2"/>
    <d v="2016-09-13T00:00:00"/>
    <n v="250"/>
    <n v="175"/>
    <x v="2"/>
    <x v="1"/>
    <x v="2"/>
    <x v="1"/>
    <x v="1"/>
  </r>
  <r>
    <n v="10903"/>
    <s v="Konbu"/>
    <x v="4"/>
    <x v="78"/>
    <n v="4.1999999999999993"/>
    <n v="40"/>
    <s v="Hanari Carnes"/>
    <x v="2"/>
    <x v="2"/>
    <d v="2016-10-25T00:00:00"/>
    <n v="240"/>
    <n v="167.99999999999997"/>
    <x v="2"/>
    <x v="2"/>
    <x v="1"/>
    <x v="1"/>
    <x v="1"/>
  </r>
  <r>
    <n v="10904"/>
    <s v="Tarte au sucre"/>
    <x v="5"/>
    <x v="74"/>
    <n v="33.030999999999992"/>
    <n v="35"/>
    <s v="White Clover Markets"/>
    <x v="18"/>
    <x v="8"/>
    <d v="2016-10-16T00:00:00"/>
    <n v="1725.5"/>
    <n v="1156.0849999999998"/>
    <x v="2"/>
    <x v="2"/>
    <x v="2"/>
    <x v="2"/>
    <x v="1"/>
  </r>
  <r>
    <n v="10904"/>
    <s v="Escargots de Bourgogne"/>
    <x v="4"/>
    <x v="107"/>
    <n v="9.2749999999999986"/>
    <n v="15"/>
    <s v="White Clover Markets"/>
    <x v="18"/>
    <x v="8"/>
    <d v="2016-11-17T00:00:00"/>
    <n v="198.75"/>
    <n v="139.12499999999997"/>
    <x v="2"/>
    <x v="3"/>
    <x v="1"/>
    <x v="2"/>
    <x v="1"/>
  </r>
  <r>
    <n v="10905"/>
    <s v="Chai"/>
    <x v="6"/>
    <x v="79"/>
    <n v="16.560000000000002"/>
    <n v="20"/>
    <s v="Wellington Importadora"/>
    <x v="7"/>
    <x v="2"/>
    <d v="2016-08-15T00:00:00"/>
    <n v="360"/>
    <n v="331.20000000000005"/>
    <x v="2"/>
    <x v="0"/>
    <x v="3"/>
    <x v="1"/>
    <x v="1"/>
  </r>
  <r>
    <n v="10906"/>
    <s v="Sirop d'érable"/>
    <x v="3"/>
    <x v="73"/>
    <n v="20.52"/>
    <n v="15"/>
    <s v="Wolski  Zajazd"/>
    <x v="49"/>
    <x v="18"/>
    <d v="2016-12-05T00:00:00"/>
    <n v="427.5"/>
    <n v="307.8"/>
    <x v="2"/>
    <x v="4"/>
    <x v="2"/>
    <x v="0"/>
    <x v="0"/>
  </r>
  <r>
    <n v="10907"/>
    <s v="Rhönbräu Klosterbier"/>
    <x v="6"/>
    <x v="81"/>
    <n v="6.9750000000000005"/>
    <n v="14"/>
    <s v="Spécialités du monde"/>
    <x v="68"/>
    <x v="0"/>
    <d v="2016-01-08T00:00:00"/>
    <n v="108.5"/>
    <n v="97.65"/>
    <x v="2"/>
    <x v="5"/>
    <x v="3"/>
    <x v="0"/>
    <x v="0"/>
  </r>
  <r>
    <n v="10908"/>
    <s v="Filo Mix"/>
    <x v="0"/>
    <x v="94"/>
    <n v="5.32"/>
    <n v="14"/>
    <s v="Reggiani Caseifici"/>
    <x v="27"/>
    <x v="11"/>
    <d v="2016-04-13T00:00:00"/>
    <n v="98"/>
    <n v="74.48"/>
    <x v="2"/>
    <x v="8"/>
    <x v="0"/>
    <x v="3"/>
    <x v="0"/>
  </r>
  <r>
    <n v="10908"/>
    <s v="Uncle Bob's Organic Dried Pears"/>
    <x v="2"/>
    <x v="83"/>
    <n v="23.700000000000003"/>
    <n v="20"/>
    <s v="Reggiani Caseifici"/>
    <x v="27"/>
    <x v="11"/>
    <d v="2016-10-09T00:00:00"/>
    <n v="600"/>
    <n v="474.00000000000006"/>
    <x v="2"/>
    <x v="2"/>
    <x v="0"/>
    <x v="3"/>
    <x v="0"/>
  </r>
  <r>
    <n v="10909"/>
    <s v="Jack's New England Clam Chowder"/>
    <x v="4"/>
    <x v="93"/>
    <n v="6.9480000000000004"/>
    <n v="5"/>
    <s v="Santé Gourmet"/>
    <x v="51"/>
    <x v="19"/>
    <d v="2016-01-23T00:00:00"/>
    <n v="48.25"/>
    <n v="34.74"/>
    <x v="2"/>
    <x v="5"/>
    <x v="1"/>
    <x v="0"/>
    <x v="0"/>
  </r>
  <r>
    <n v="10909"/>
    <s v="Pavlova"/>
    <x v="5"/>
    <x v="89"/>
    <n v="11.342499999999999"/>
    <n v="15"/>
    <s v="Santé Gourmet"/>
    <x v="51"/>
    <x v="19"/>
    <d v="2016-08-19T00:00:00"/>
    <n v="261.75"/>
    <n v="170.13749999999999"/>
    <x v="2"/>
    <x v="0"/>
    <x v="2"/>
    <x v="0"/>
    <x v="0"/>
  </r>
  <r>
    <n v="10909"/>
    <s v="Uncle Bob's Organic Dried Pears"/>
    <x v="2"/>
    <x v="83"/>
    <n v="24.3"/>
    <n v="12"/>
    <s v="Santé Gourmet"/>
    <x v="51"/>
    <x v="19"/>
    <d v="2016-06-04T00:00:00"/>
    <n v="360"/>
    <n v="291.60000000000002"/>
    <x v="2"/>
    <x v="10"/>
    <x v="0"/>
    <x v="0"/>
    <x v="0"/>
  </r>
  <r>
    <n v="10910"/>
    <s v="Teatime Chocolate Biscuits"/>
    <x v="5"/>
    <x v="111"/>
    <n v="6.4399999999999995"/>
    <n v="12"/>
    <s v="Wilman Kala"/>
    <x v="65"/>
    <x v="10"/>
    <d v="2016-11-09T00:00:00"/>
    <n v="110.39999999999999"/>
    <n v="77.28"/>
    <x v="2"/>
    <x v="3"/>
    <x v="2"/>
    <x v="0"/>
    <x v="0"/>
  </r>
  <r>
    <n v="10910"/>
    <s v="Maxilaku"/>
    <x v="5"/>
    <x v="52"/>
    <n v="13.799999999999999"/>
    <n v="10"/>
    <s v="Wilman Kala"/>
    <x v="65"/>
    <x v="10"/>
    <d v="2016-04-14T00:00:00"/>
    <n v="200"/>
    <n v="138"/>
    <x v="2"/>
    <x v="8"/>
    <x v="2"/>
    <x v="0"/>
    <x v="0"/>
  </r>
  <r>
    <n v="10910"/>
    <s v="Sirop d'érable"/>
    <x v="3"/>
    <x v="73"/>
    <n v="22.515000000000001"/>
    <n v="5"/>
    <s v="Wilman Kala"/>
    <x v="65"/>
    <x v="10"/>
    <d v="2016-04-24T00:00:00"/>
    <n v="142.5"/>
    <n v="112.575"/>
    <x v="2"/>
    <x v="8"/>
    <x v="2"/>
    <x v="0"/>
    <x v="0"/>
  </r>
  <r>
    <n v="10911"/>
    <s v="Laughing Lumberjack Lager"/>
    <x v="6"/>
    <x v="2"/>
    <n v="12.32"/>
    <n v="15"/>
    <s v="Godos Cocina Típica"/>
    <x v="32"/>
    <x v="12"/>
    <d v="2016-05-03T00:00:00"/>
    <n v="210"/>
    <n v="184.8"/>
    <x v="2"/>
    <x v="9"/>
    <x v="3"/>
    <x v="3"/>
    <x v="0"/>
  </r>
  <r>
    <n v="10911"/>
    <s v="Chai"/>
    <x v="6"/>
    <x v="79"/>
    <n v="16.02"/>
    <n v="10"/>
    <s v="Godos Cocina Típica"/>
    <x v="32"/>
    <x v="12"/>
    <d v="2016-09-08T00:00:00"/>
    <n v="180"/>
    <n v="160.19999999999999"/>
    <x v="2"/>
    <x v="1"/>
    <x v="3"/>
    <x v="3"/>
    <x v="0"/>
  </r>
  <r>
    <n v="10911"/>
    <s v="Alice Mutton"/>
    <x v="7"/>
    <x v="101"/>
    <n v="30.42"/>
    <n v="12"/>
    <s v="Godos Cocina Típica"/>
    <x v="32"/>
    <x v="12"/>
    <d v="2016-05-19T00:00:00"/>
    <n v="468"/>
    <n v="365.04"/>
    <x v="2"/>
    <x v="9"/>
    <x v="3"/>
    <x v="3"/>
    <x v="0"/>
  </r>
  <r>
    <n v="10912"/>
    <s v="Queso Cabrales"/>
    <x v="1"/>
    <x v="103"/>
    <n v="16.170000000000002"/>
    <n v="40"/>
    <s v="Hungry Owl All-Night Grocers"/>
    <x v="30"/>
    <x v="14"/>
    <d v="2016-11-07T00:00:00"/>
    <n v="840"/>
    <n v="646.80000000000007"/>
    <x v="2"/>
    <x v="3"/>
    <x v="1"/>
    <x v="0"/>
    <x v="0"/>
  </r>
  <r>
    <n v="10912"/>
    <s v="Thüringer Rostbratwurst"/>
    <x v="7"/>
    <x v="80"/>
    <n v="94.080400000000012"/>
    <n v="60"/>
    <s v="Hungry Owl All-Night Grocers"/>
    <x v="30"/>
    <x v="14"/>
    <d v="2016-01-21T00:00:00"/>
    <n v="7427.4000000000005"/>
    <n v="5644.8240000000005"/>
    <x v="2"/>
    <x v="5"/>
    <x v="3"/>
    <x v="0"/>
    <x v="0"/>
  </r>
  <r>
    <n v="10913"/>
    <s v="Chef Anton's Cajun Seasoning"/>
    <x v="3"/>
    <x v="82"/>
    <n v="15.62"/>
    <n v="30"/>
    <s v="Queen Cozinha"/>
    <x v="29"/>
    <x v="2"/>
    <d v="2016-06-27T00:00:00"/>
    <n v="660"/>
    <n v="468.59999999999997"/>
    <x v="2"/>
    <x v="10"/>
    <x v="2"/>
    <x v="1"/>
    <x v="1"/>
  </r>
  <r>
    <n v="10913"/>
    <s v="Geitost"/>
    <x v="1"/>
    <x v="91"/>
    <n v="2"/>
    <n v="40"/>
    <s v="Queen Cozinha"/>
    <x v="29"/>
    <x v="2"/>
    <d v="2016-09-15T00:00:00"/>
    <n v="100"/>
    <n v="80"/>
    <x v="2"/>
    <x v="1"/>
    <x v="1"/>
    <x v="1"/>
    <x v="1"/>
  </r>
  <r>
    <n v="10913"/>
    <s v="Escargots de Bourgogne"/>
    <x v="4"/>
    <x v="107"/>
    <n v="10.335000000000001"/>
    <n v="15"/>
    <s v="Queen Cozinha"/>
    <x v="29"/>
    <x v="2"/>
    <d v="2016-05-21T00:00:00"/>
    <n v="198.75"/>
    <n v="155.02500000000001"/>
    <x v="2"/>
    <x v="9"/>
    <x v="1"/>
    <x v="1"/>
    <x v="1"/>
  </r>
  <r>
    <n v="10914"/>
    <s v="Fløtemysost"/>
    <x v="1"/>
    <x v="109"/>
    <n v="16.77"/>
    <n v="25"/>
    <s v="Queen Cozinha"/>
    <x v="29"/>
    <x v="2"/>
    <d v="2016-07-04T00:00:00"/>
    <n v="537.5"/>
    <n v="419.25"/>
    <x v="2"/>
    <x v="11"/>
    <x v="1"/>
    <x v="1"/>
    <x v="1"/>
  </r>
  <r>
    <n v="10915"/>
    <s v="Geitost"/>
    <x v="1"/>
    <x v="91"/>
    <n v="1.9750000000000001"/>
    <n v="30"/>
    <s v="Tortuga Restaurante"/>
    <x v="10"/>
    <x v="7"/>
    <d v="2016-12-03T00:00:00"/>
    <n v="75"/>
    <n v="59.25"/>
    <x v="2"/>
    <x v="4"/>
    <x v="1"/>
    <x v="1"/>
    <x v="1"/>
  </r>
  <r>
    <n v="10915"/>
    <s v="Tourtière"/>
    <x v="7"/>
    <x v="67"/>
    <n v="5.9600000000000009"/>
    <n v="10"/>
    <s v="Tortuga Restaurante"/>
    <x v="10"/>
    <x v="7"/>
    <d v="2016-12-10T00:00:00"/>
    <n v="74.5"/>
    <n v="59.600000000000009"/>
    <x v="2"/>
    <x v="4"/>
    <x v="3"/>
    <x v="1"/>
    <x v="1"/>
  </r>
  <r>
    <n v="10915"/>
    <s v="Alice Mutton"/>
    <x v="7"/>
    <x v="101"/>
    <n v="30.03"/>
    <n v="10"/>
    <s v="Tortuga Restaurante"/>
    <x v="10"/>
    <x v="7"/>
    <d v="2016-07-01T00:00:00"/>
    <n v="390"/>
    <n v="300.3"/>
    <x v="2"/>
    <x v="11"/>
    <x v="3"/>
    <x v="1"/>
    <x v="1"/>
  </r>
  <r>
    <n v="10916"/>
    <s v="Mascarpone Fabioli"/>
    <x v="1"/>
    <x v="59"/>
    <n v="27.2"/>
    <n v="6"/>
    <s v="Rancho grande"/>
    <x v="55"/>
    <x v="20"/>
    <d v="2016-01-12T00:00:00"/>
    <n v="192"/>
    <n v="163.19999999999999"/>
    <x v="2"/>
    <x v="5"/>
    <x v="1"/>
    <x v="1"/>
    <x v="1"/>
  </r>
  <r>
    <n v="10916"/>
    <s v="Ravioli Angelo"/>
    <x v="0"/>
    <x v="105"/>
    <n v="14.82"/>
    <n v="20"/>
    <s v="Rancho grande"/>
    <x v="55"/>
    <x v="20"/>
    <d v="2016-02-16T00:00:00"/>
    <n v="390"/>
    <n v="296.39999999999998"/>
    <x v="2"/>
    <x v="6"/>
    <x v="0"/>
    <x v="1"/>
    <x v="1"/>
  </r>
  <r>
    <n v="10916"/>
    <s v="Pavlova"/>
    <x v="5"/>
    <x v="89"/>
    <n v="11.865999999999998"/>
    <n v="6"/>
    <s v="Rancho grande"/>
    <x v="55"/>
    <x v="20"/>
    <d v="2016-08-06T00:00:00"/>
    <n v="104.69999999999999"/>
    <n v="71.195999999999984"/>
    <x v="2"/>
    <x v="0"/>
    <x v="2"/>
    <x v="1"/>
    <x v="1"/>
  </r>
  <r>
    <n v="10917"/>
    <s v="Nord-Ost Matjeshering"/>
    <x v="4"/>
    <x v="100"/>
    <n v="20.453100000000003"/>
    <n v="1"/>
    <s v="Romero y tomillo"/>
    <x v="25"/>
    <x v="12"/>
    <d v="2016-11-28T00:00:00"/>
    <n v="25.89"/>
    <n v="20.453100000000003"/>
    <x v="2"/>
    <x v="3"/>
    <x v="1"/>
    <x v="3"/>
    <x v="0"/>
  </r>
  <r>
    <n v="10917"/>
    <s v="Camembert Pierrot"/>
    <x v="1"/>
    <x v="85"/>
    <n v="27.540000000000003"/>
    <n v="10"/>
    <s v="Romero y tomillo"/>
    <x v="25"/>
    <x v="12"/>
    <d v="2016-08-23T00:00:00"/>
    <n v="340"/>
    <n v="275.40000000000003"/>
    <x v="2"/>
    <x v="0"/>
    <x v="1"/>
    <x v="3"/>
    <x v="0"/>
  </r>
  <r>
    <n v="10918"/>
    <s v="Camembert Pierrot"/>
    <x v="1"/>
    <x v="85"/>
    <n v="27.880000000000003"/>
    <n v="25"/>
    <s v="Bottom-Dollar Markets"/>
    <x v="52"/>
    <x v="16"/>
    <d v="2016-09-26T00:00:00"/>
    <n v="850"/>
    <n v="697.00000000000011"/>
    <x v="2"/>
    <x v="1"/>
    <x v="1"/>
    <x v="2"/>
    <x v="1"/>
  </r>
  <r>
    <n v="10918"/>
    <s v="Chai"/>
    <x v="6"/>
    <x v="79"/>
    <n v="16.2"/>
    <n v="60"/>
    <s v="Bottom-Dollar Markets"/>
    <x v="52"/>
    <x v="16"/>
    <d v="2016-08-02T00:00:00"/>
    <n v="1080"/>
    <n v="972"/>
    <x v="2"/>
    <x v="0"/>
    <x v="3"/>
    <x v="2"/>
    <x v="1"/>
  </r>
  <r>
    <n v="10919"/>
    <s v="Boston Crab Meat"/>
    <x v="4"/>
    <x v="65"/>
    <n v="13.799999999999999"/>
    <n v="20"/>
    <s v="LINO-Delicateses"/>
    <x v="53"/>
    <x v="5"/>
    <d v="2016-11-22T00:00:00"/>
    <n v="368"/>
    <n v="276"/>
    <x v="2"/>
    <x v="3"/>
    <x v="1"/>
    <x v="1"/>
    <x v="1"/>
  </r>
  <r>
    <n v="10919"/>
    <s v="Pavlova"/>
    <x v="5"/>
    <x v="89"/>
    <n v="11.342499999999999"/>
    <n v="24"/>
    <s v="LINO-Delicateses"/>
    <x v="53"/>
    <x v="5"/>
    <d v="2016-02-10T00:00:00"/>
    <n v="418.79999999999995"/>
    <n v="272.21999999999997"/>
    <x v="2"/>
    <x v="6"/>
    <x v="2"/>
    <x v="1"/>
    <x v="1"/>
  </r>
  <r>
    <n v="10919"/>
    <s v="NuNuCa Nuß-Nougat-Creme"/>
    <x v="5"/>
    <x v="2"/>
    <n v="9.379999999999999"/>
    <n v="24"/>
    <s v="LINO-Delicateses"/>
    <x v="53"/>
    <x v="5"/>
    <d v="2016-04-30T00:00:00"/>
    <n v="336"/>
    <n v="225.11999999999998"/>
    <x v="2"/>
    <x v="8"/>
    <x v="2"/>
    <x v="1"/>
    <x v="1"/>
  </r>
  <r>
    <n v="10920"/>
    <s v="Valkoinen suklaa"/>
    <x v="5"/>
    <x v="115"/>
    <n v="10.724999999999998"/>
    <n v="24"/>
    <s v="Around the Horn"/>
    <x v="45"/>
    <x v="13"/>
    <d v="2016-04-01T00:00:00"/>
    <n v="390"/>
    <n v="257.39999999999998"/>
    <x v="2"/>
    <x v="8"/>
    <x v="2"/>
    <x v="0"/>
    <x v="0"/>
  </r>
  <r>
    <n v="10921"/>
    <s v="Steeleye Stout"/>
    <x v="6"/>
    <x v="79"/>
    <n v="15.84"/>
    <n v="10"/>
    <s v="Vaffeljernet"/>
    <x v="48"/>
    <x v="17"/>
    <d v="2016-08-10T00:00:00"/>
    <n v="180"/>
    <n v="158.4"/>
    <x v="2"/>
    <x v="0"/>
    <x v="3"/>
    <x v="0"/>
    <x v="0"/>
  </r>
  <r>
    <n v="10921"/>
    <s v="Vegie-spread"/>
    <x v="3"/>
    <x v="90"/>
    <n v="32.924999999999997"/>
    <n v="40"/>
    <s v="Vaffeljernet"/>
    <x v="48"/>
    <x v="17"/>
    <d v="2016-02-27T00:00:00"/>
    <n v="1756"/>
    <n v="1317"/>
    <x v="2"/>
    <x v="6"/>
    <x v="2"/>
    <x v="0"/>
    <x v="0"/>
  </r>
  <r>
    <n v="10922"/>
    <s v="Guaraná Fantástica"/>
    <x v="6"/>
    <x v="64"/>
    <n v="3.96"/>
    <n v="35"/>
    <s v="Hanari Carnes"/>
    <x v="2"/>
    <x v="2"/>
    <d v="2016-02-20T00:00:00"/>
    <n v="157.5"/>
    <n v="138.6"/>
    <x v="2"/>
    <x v="6"/>
    <x v="3"/>
    <x v="1"/>
    <x v="1"/>
  </r>
  <r>
    <n v="10922"/>
    <s v="Alice Mutton"/>
    <x v="7"/>
    <x v="101"/>
    <n v="30.42"/>
    <n v="15"/>
    <s v="Hanari Carnes"/>
    <x v="2"/>
    <x v="2"/>
    <d v="2016-02-15T00:00:00"/>
    <n v="585"/>
    <n v="456.3"/>
    <x v="2"/>
    <x v="6"/>
    <x v="3"/>
    <x v="1"/>
    <x v="1"/>
  </r>
  <r>
    <n v="10923"/>
    <s v="Laughing Lumberjack Lager"/>
    <x v="6"/>
    <x v="2"/>
    <n v="12.32"/>
    <n v="24"/>
    <s v="La maison d'Asie"/>
    <x v="43"/>
    <x v="0"/>
    <d v="2016-11-06T00:00:00"/>
    <n v="336"/>
    <n v="295.68"/>
    <x v="2"/>
    <x v="3"/>
    <x v="3"/>
    <x v="0"/>
    <x v="0"/>
  </r>
  <r>
    <n v="10923"/>
    <s v="Singaporean Hokkien Fried Mee"/>
    <x v="0"/>
    <x v="2"/>
    <n v="10.92"/>
    <n v="10"/>
    <s v="La maison d'Asie"/>
    <x v="43"/>
    <x v="0"/>
    <d v="2016-01-31T00:00:00"/>
    <n v="140"/>
    <n v="109.2"/>
    <x v="2"/>
    <x v="5"/>
    <x v="0"/>
    <x v="0"/>
    <x v="0"/>
  </r>
  <r>
    <n v="10923"/>
    <s v="Ipoh Coffee"/>
    <x v="6"/>
    <x v="76"/>
    <n v="40.94"/>
    <n v="10"/>
    <s v="La maison d'Asie"/>
    <x v="43"/>
    <x v="0"/>
    <d v="2016-10-24T00:00:00"/>
    <n v="460"/>
    <n v="409.4"/>
    <x v="2"/>
    <x v="2"/>
    <x v="3"/>
    <x v="0"/>
    <x v="0"/>
  </r>
  <r>
    <n v="10924"/>
    <s v="Ikura"/>
    <x v="4"/>
    <x v="98"/>
    <n v="23.25"/>
    <n v="20"/>
    <s v="Berglunds snabbköp"/>
    <x v="23"/>
    <x v="9"/>
    <d v="2016-11-13T00:00:00"/>
    <n v="620"/>
    <n v="465"/>
    <x v="2"/>
    <x v="3"/>
    <x v="1"/>
    <x v="0"/>
    <x v="0"/>
  </r>
  <r>
    <n v="10924"/>
    <s v="Rössle Sauerkraut"/>
    <x v="2"/>
    <x v="66"/>
    <n v="35.112000000000002"/>
    <n v="30"/>
    <s v="Berglunds snabbköp"/>
    <x v="23"/>
    <x v="9"/>
    <d v="2016-02-09T00:00:00"/>
    <n v="1368"/>
    <n v="1053.3600000000001"/>
    <x v="2"/>
    <x v="6"/>
    <x v="0"/>
    <x v="0"/>
    <x v="0"/>
  </r>
  <r>
    <n v="10924"/>
    <s v="Rhönbräu Klosterbier"/>
    <x v="6"/>
    <x v="81"/>
    <n v="7.13"/>
    <n v="6"/>
    <s v="Berglunds snabbköp"/>
    <x v="23"/>
    <x v="9"/>
    <d v="2016-12-02T00:00:00"/>
    <n v="46.5"/>
    <n v="42.78"/>
    <x v="2"/>
    <x v="4"/>
    <x v="3"/>
    <x v="0"/>
    <x v="0"/>
  </r>
  <r>
    <n v="10925"/>
    <s v="Inlagd Sill"/>
    <x v="4"/>
    <x v="72"/>
    <n v="13.489999999999998"/>
    <n v="25"/>
    <s v="Hanari Carnes"/>
    <x v="2"/>
    <x v="2"/>
    <d v="2016-08-05T00:00:00"/>
    <n v="475"/>
    <n v="337.24999999999994"/>
    <x v="2"/>
    <x v="0"/>
    <x v="1"/>
    <x v="1"/>
    <x v="1"/>
  </r>
  <r>
    <n v="10925"/>
    <s v="Filo Mix"/>
    <x v="0"/>
    <x v="94"/>
    <n v="5.67"/>
    <n v="12"/>
    <s v="Hanari Carnes"/>
    <x v="2"/>
    <x v="2"/>
    <d v="2016-08-12T00:00:00"/>
    <n v="84"/>
    <n v="68.039999999999992"/>
    <x v="2"/>
    <x v="0"/>
    <x v="0"/>
    <x v="1"/>
    <x v="1"/>
  </r>
  <r>
    <n v="10926"/>
    <s v="Queso Cabrales"/>
    <x v="1"/>
    <x v="103"/>
    <n v="16.59"/>
    <n v="2"/>
    <s v="Ana Trujillo Emparedados y helados"/>
    <x v="10"/>
    <x v="7"/>
    <d v="2016-01-13T00:00:00"/>
    <n v="42"/>
    <n v="33.18"/>
    <x v="2"/>
    <x v="5"/>
    <x v="1"/>
    <x v="1"/>
    <x v="1"/>
  </r>
  <r>
    <n v="10926"/>
    <s v="Mozzarella di Giovanni"/>
    <x v="1"/>
    <x v="1"/>
    <n v="28.536000000000001"/>
    <n v="10"/>
    <s v="Ana Trujillo Emparedados y helados"/>
    <x v="10"/>
    <x v="7"/>
    <d v="2016-09-26T00:00:00"/>
    <n v="348"/>
    <n v="285.36"/>
    <x v="2"/>
    <x v="1"/>
    <x v="1"/>
    <x v="1"/>
    <x v="1"/>
  </r>
  <r>
    <n v="10926"/>
    <s v="Konbu"/>
    <x v="4"/>
    <x v="78"/>
    <n v="4.4399999999999995"/>
    <n v="10"/>
    <s v="Ana Trujillo Emparedados y helados"/>
    <x v="10"/>
    <x v="7"/>
    <d v="2016-06-23T00:00:00"/>
    <n v="60"/>
    <n v="44.399999999999991"/>
    <x v="2"/>
    <x v="10"/>
    <x v="1"/>
    <x v="1"/>
    <x v="1"/>
  </r>
  <r>
    <n v="10926"/>
    <s v="Teatime Chocolate Biscuits"/>
    <x v="5"/>
    <x v="111"/>
    <n v="6.4399999999999995"/>
    <n v="7"/>
    <s v="Ana Trujillo Emparedados y helados"/>
    <x v="10"/>
    <x v="7"/>
    <d v="2016-09-01T00:00:00"/>
    <n v="64.399999999999991"/>
    <n v="45.08"/>
    <x v="2"/>
    <x v="1"/>
    <x v="2"/>
    <x v="1"/>
    <x v="1"/>
  </r>
  <r>
    <n v="10927"/>
    <s v="Sir Rodney's Marmalade"/>
    <x v="5"/>
    <x v="87"/>
    <n v="56.699999999999996"/>
    <n v="5"/>
    <s v="La corne d'abondance"/>
    <x v="69"/>
    <x v="0"/>
    <d v="2016-10-08T00:00:00"/>
    <n v="405"/>
    <n v="283.5"/>
    <x v="2"/>
    <x v="2"/>
    <x v="2"/>
    <x v="0"/>
    <x v="0"/>
  </r>
  <r>
    <n v="10927"/>
    <s v="Filo Mix"/>
    <x v="0"/>
    <x v="94"/>
    <n v="5.53"/>
    <n v="5"/>
    <s v="La corne d'abondance"/>
    <x v="69"/>
    <x v="0"/>
    <d v="2016-06-20T00:00:00"/>
    <n v="35"/>
    <n v="27.650000000000002"/>
    <x v="2"/>
    <x v="10"/>
    <x v="0"/>
    <x v="0"/>
    <x v="0"/>
  </r>
  <r>
    <n v="10927"/>
    <s v="Lakkalikööri"/>
    <x v="6"/>
    <x v="79"/>
    <n v="15.84"/>
    <n v="20"/>
    <s v="La corne d'abondance"/>
    <x v="69"/>
    <x v="0"/>
    <d v="2016-05-07T00:00:00"/>
    <n v="360"/>
    <n v="316.8"/>
    <x v="2"/>
    <x v="9"/>
    <x v="3"/>
    <x v="0"/>
    <x v="0"/>
  </r>
  <r>
    <n v="10928"/>
    <s v="Zaanse koeken"/>
    <x v="5"/>
    <x v="68"/>
    <n v="6.5549999999999997"/>
    <n v="5"/>
    <s v="Galería del gastrónomo"/>
    <x v="47"/>
    <x v="12"/>
    <d v="2016-12-06T00:00:00"/>
    <n v="47.5"/>
    <n v="32.774999999999999"/>
    <x v="2"/>
    <x v="4"/>
    <x v="2"/>
    <x v="3"/>
    <x v="0"/>
  </r>
  <r>
    <n v="10928"/>
    <s v="Lakkalikööri"/>
    <x v="6"/>
    <x v="79"/>
    <n v="16.560000000000002"/>
    <n v="5"/>
    <s v="Galería del gastrónomo"/>
    <x v="47"/>
    <x v="12"/>
    <d v="2016-11-03T00:00:00"/>
    <n v="90"/>
    <n v="82.800000000000011"/>
    <x v="2"/>
    <x v="3"/>
    <x v="3"/>
    <x v="3"/>
    <x v="0"/>
  </r>
  <r>
    <n v="10929"/>
    <s v="Sir Rodney's Scones"/>
    <x v="5"/>
    <x v="13"/>
    <n v="6.8999999999999995"/>
    <n v="60"/>
    <s v="Frankenversand"/>
    <x v="16"/>
    <x v="1"/>
    <d v="2016-11-04T00:00:00"/>
    <n v="600"/>
    <n v="413.99999999999994"/>
    <x v="2"/>
    <x v="3"/>
    <x v="2"/>
    <x v="0"/>
    <x v="0"/>
  </r>
  <r>
    <n v="10929"/>
    <s v="Rhönbräu Klosterbier"/>
    <x v="6"/>
    <x v="81"/>
    <n v="7.0525000000000002"/>
    <n v="49"/>
    <s v="Frankenversand"/>
    <x v="16"/>
    <x v="1"/>
    <d v="2016-01-12T00:00:00"/>
    <n v="379.75"/>
    <n v="345.57249999999999"/>
    <x v="2"/>
    <x v="5"/>
    <x v="3"/>
    <x v="0"/>
    <x v="0"/>
  </r>
  <r>
    <n v="10929"/>
    <s v="Original Frankfurter grüne Soße"/>
    <x v="3"/>
    <x v="60"/>
    <n v="10.530000000000001"/>
    <n v="15"/>
    <s v="Frankenversand"/>
    <x v="16"/>
    <x v="1"/>
    <d v="2016-05-19T00:00:00"/>
    <n v="195"/>
    <n v="157.95000000000002"/>
    <x v="2"/>
    <x v="9"/>
    <x v="2"/>
    <x v="0"/>
    <x v="0"/>
  </r>
  <r>
    <n v="10930"/>
    <s v="Sir Rodney's Scones"/>
    <x v="5"/>
    <x v="13"/>
    <n v="6.6999999999999993"/>
    <n v="36"/>
    <s v="Suprêmes délices"/>
    <x v="4"/>
    <x v="3"/>
    <d v="2016-09-19T00:00:00"/>
    <n v="360"/>
    <n v="241.2"/>
    <x v="2"/>
    <x v="1"/>
    <x v="2"/>
    <x v="0"/>
    <x v="0"/>
  </r>
  <r>
    <n v="10930"/>
    <s v="Schoggi Schokolade"/>
    <x v="5"/>
    <x v="90"/>
    <n v="30.290999999999997"/>
    <n v="25"/>
    <s v="Suprêmes délices"/>
    <x v="4"/>
    <x v="3"/>
    <d v="2016-11-03T00:00:00"/>
    <n v="1097.5"/>
    <n v="757.27499999999986"/>
    <x v="2"/>
    <x v="3"/>
    <x v="2"/>
    <x v="0"/>
    <x v="0"/>
  </r>
  <r>
    <n v="10930"/>
    <s v="Pâté chinois"/>
    <x v="7"/>
    <x v="28"/>
    <n v="18.72"/>
    <n v="25"/>
    <s v="Suprêmes délices"/>
    <x v="4"/>
    <x v="3"/>
    <d v="2016-01-02T00:00:00"/>
    <n v="600"/>
    <n v="468"/>
    <x v="2"/>
    <x v="5"/>
    <x v="3"/>
    <x v="0"/>
    <x v="0"/>
  </r>
  <r>
    <n v="10930"/>
    <s v="Escargots de Bourgogne"/>
    <x v="4"/>
    <x v="107"/>
    <n v="10.865"/>
    <n v="30"/>
    <s v="Suprêmes délices"/>
    <x v="4"/>
    <x v="3"/>
    <d v="2016-02-28T00:00:00"/>
    <n v="397.5"/>
    <n v="325.95"/>
    <x v="2"/>
    <x v="6"/>
    <x v="1"/>
    <x v="0"/>
    <x v="0"/>
  </r>
  <r>
    <n v="10931"/>
    <s v="Ravioli Angelo"/>
    <x v="0"/>
    <x v="105"/>
    <n v="15.600000000000001"/>
    <n v="30"/>
    <s v="Richter Supermarkt"/>
    <x v="6"/>
    <x v="4"/>
    <d v="2016-09-20T00:00:00"/>
    <n v="585"/>
    <n v="468.00000000000006"/>
    <x v="2"/>
    <x v="1"/>
    <x v="0"/>
    <x v="0"/>
    <x v="0"/>
  </r>
  <r>
    <n v="10931"/>
    <s v="Konbu"/>
    <x v="4"/>
    <x v="78"/>
    <n v="4.4399999999999995"/>
    <n v="42"/>
    <s v="Richter Supermarkt"/>
    <x v="6"/>
    <x v="4"/>
    <d v="2016-04-01T00:00:00"/>
    <n v="252"/>
    <n v="186.48"/>
    <x v="2"/>
    <x v="8"/>
    <x v="1"/>
    <x v="0"/>
    <x v="0"/>
  </r>
  <r>
    <n v="10932"/>
    <s v="Rhönbräu Klosterbier"/>
    <x v="6"/>
    <x v="81"/>
    <n v="7.0525000000000002"/>
    <n v="20"/>
    <s v="Bon app'"/>
    <x v="40"/>
    <x v="0"/>
    <d v="2016-05-10T00:00:00"/>
    <n v="155"/>
    <n v="141.05000000000001"/>
    <x v="2"/>
    <x v="9"/>
    <x v="3"/>
    <x v="0"/>
    <x v="0"/>
  </r>
  <r>
    <n v="10932"/>
    <s v="Mozzarella di Giovanni"/>
    <x v="1"/>
    <x v="1"/>
    <n v="28.187999999999999"/>
    <n v="16"/>
    <s v="Bon app'"/>
    <x v="40"/>
    <x v="0"/>
    <d v="2016-05-26T00:00:00"/>
    <n v="556.79999999999995"/>
    <n v="451.00799999999998"/>
    <x v="2"/>
    <x v="9"/>
    <x v="1"/>
    <x v="0"/>
    <x v="0"/>
  </r>
  <r>
    <n v="10932"/>
    <s v="Pavlova"/>
    <x v="5"/>
    <x v="89"/>
    <n v="12.214999999999998"/>
    <n v="30"/>
    <s v="Bon app'"/>
    <x v="40"/>
    <x v="0"/>
    <d v="2016-05-10T00:00:00"/>
    <n v="523.5"/>
    <n v="366.44999999999993"/>
    <x v="2"/>
    <x v="9"/>
    <x v="2"/>
    <x v="0"/>
    <x v="0"/>
  </r>
  <r>
    <n v="10932"/>
    <s v="Tarte au sucre"/>
    <x v="5"/>
    <x v="74"/>
    <n v="34.016999999999996"/>
    <n v="14"/>
    <s v="Bon app'"/>
    <x v="40"/>
    <x v="0"/>
    <d v="2016-11-16T00:00:00"/>
    <n v="690.19999999999993"/>
    <n v="476.23799999999994"/>
    <x v="2"/>
    <x v="3"/>
    <x v="2"/>
    <x v="0"/>
    <x v="0"/>
  </r>
  <r>
    <n v="10933"/>
    <s v="Perth Pasties"/>
    <x v="7"/>
    <x v="69"/>
    <n v="25.255999999999997"/>
    <n v="2"/>
    <s v="Island Trading"/>
    <x v="36"/>
    <x v="13"/>
    <d v="2016-06-28T00:00:00"/>
    <n v="65.599999999999994"/>
    <n v="50.511999999999993"/>
    <x v="2"/>
    <x v="10"/>
    <x v="3"/>
    <x v="0"/>
    <x v="0"/>
  </r>
  <r>
    <n v="10933"/>
    <s v="Sirop d'érable"/>
    <x v="3"/>
    <x v="73"/>
    <n v="23.37"/>
    <n v="30"/>
    <s v="Island Trading"/>
    <x v="36"/>
    <x v="13"/>
    <d v="2016-07-21T00:00:00"/>
    <n v="855"/>
    <n v="701.1"/>
    <x v="2"/>
    <x v="11"/>
    <x v="2"/>
    <x v="0"/>
    <x v="0"/>
  </r>
  <r>
    <n v="10934"/>
    <s v="Grandma's Boysenberry Spread"/>
    <x v="3"/>
    <x v="113"/>
    <n v="18.5"/>
    <n v="20"/>
    <s v="Lehmanns Marktstand"/>
    <x v="24"/>
    <x v="1"/>
    <d v="2016-10-05T00:00:00"/>
    <n v="500"/>
    <n v="370"/>
    <x v="2"/>
    <x v="2"/>
    <x v="2"/>
    <x v="0"/>
    <x v="0"/>
  </r>
  <r>
    <n v="10935"/>
    <s v="Tunnbröd"/>
    <x v="0"/>
    <x v="110"/>
    <n v="6.84"/>
    <n v="8"/>
    <s v="Wellington Importadora"/>
    <x v="7"/>
    <x v="2"/>
    <d v="2016-03-07T00:00:00"/>
    <n v="72"/>
    <n v="54.72"/>
    <x v="2"/>
    <x v="7"/>
    <x v="0"/>
    <x v="1"/>
    <x v="1"/>
  </r>
  <r>
    <n v="10935"/>
    <s v="Carnarvon Tigers"/>
    <x v="4"/>
    <x v="92"/>
    <n v="46.25"/>
    <n v="4"/>
    <s v="Wellington Importadora"/>
    <x v="7"/>
    <x v="2"/>
    <d v="2016-06-26T00:00:00"/>
    <n v="250"/>
    <n v="185"/>
    <x v="2"/>
    <x v="10"/>
    <x v="1"/>
    <x v="1"/>
    <x v="1"/>
  </r>
  <r>
    <n v="10935"/>
    <s v="Chai"/>
    <x v="6"/>
    <x v="79"/>
    <n v="16.2"/>
    <n v="21"/>
    <s v="Wellington Importadora"/>
    <x v="7"/>
    <x v="2"/>
    <d v="2016-02-21T00:00:00"/>
    <n v="378"/>
    <n v="340.2"/>
    <x v="2"/>
    <x v="6"/>
    <x v="3"/>
    <x v="1"/>
    <x v="1"/>
  </r>
  <r>
    <n v="10936"/>
    <s v="Inlagd Sill"/>
    <x v="4"/>
    <x v="72"/>
    <n v="15.39"/>
    <n v="30"/>
    <s v="Great Lakes Food Market"/>
    <x v="61"/>
    <x v="8"/>
    <d v="2016-08-11T00:00:00"/>
    <n v="570"/>
    <n v="461.70000000000005"/>
    <x v="2"/>
    <x v="0"/>
    <x v="1"/>
    <x v="2"/>
    <x v="1"/>
  </r>
  <r>
    <n v="10937"/>
    <s v="Rössle Sauerkraut"/>
    <x v="2"/>
    <x v="66"/>
    <n v="36.936000000000007"/>
    <n v="8"/>
    <s v="Cactus Comidas para llevar"/>
    <x v="55"/>
    <x v="20"/>
    <d v="2016-04-09T00:00:00"/>
    <n v="364.8"/>
    <n v="295.48800000000006"/>
    <x v="2"/>
    <x v="8"/>
    <x v="0"/>
    <x v="1"/>
    <x v="1"/>
  </r>
  <r>
    <n v="10937"/>
    <s v="Sasquatch Ale"/>
    <x v="6"/>
    <x v="2"/>
    <n v="12.32"/>
    <n v="20"/>
    <s v="Cactus Comidas para llevar"/>
    <x v="55"/>
    <x v="20"/>
    <d v="2016-11-05T00:00:00"/>
    <n v="280"/>
    <n v="246.4"/>
    <x v="2"/>
    <x v="3"/>
    <x v="3"/>
    <x v="1"/>
    <x v="1"/>
  </r>
  <r>
    <n v="10938"/>
    <s v="Konbu"/>
    <x v="4"/>
    <x v="78"/>
    <n v="4.8000000000000007"/>
    <n v="20"/>
    <s v="QUICK-Stop"/>
    <x v="20"/>
    <x v="1"/>
    <d v="2016-08-10T00:00:00"/>
    <n v="120"/>
    <n v="96.000000000000014"/>
    <x v="2"/>
    <x v="0"/>
    <x v="1"/>
    <x v="0"/>
    <x v="0"/>
  </r>
  <r>
    <n v="10938"/>
    <s v="Ipoh Coffee"/>
    <x v="6"/>
    <x v="76"/>
    <n v="41.86"/>
    <n v="24"/>
    <s v="QUICK-Stop"/>
    <x v="20"/>
    <x v="1"/>
    <d v="2016-11-22T00:00:00"/>
    <n v="1104"/>
    <n v="1004.64"/>
    <x v="2"/>
    <x v="3"/>
    <x v="3"/>
    <x v="0"/>
    <x v="0"/>
  </r>
  <r>
    <n v="10938"/>
    <s v="Camembert Pierrot"/>
    <x v="1"/>
    <x v="85"/>
    <n v="25.84"/>
    <n v="49"/>
    <s v="QUICK-Stop"/>
    <x v="20"/>
    <x v="1"/>
    <d v="2016-11-01T00:00:00"/>
    <n v="1666"/>
    <n v="1266.1600000000001"/>
    <x v="2"/>
    <x v="3"/>
    <x v="1"/>
    <x v="0"/>
    <x v="0"/>
  </r>
  <r>
    <n v="10938"/>
    <s v="Fløtemysost"/>
    <x v="1"/>
    <x v="109"/>
    <n v="16.555"/>
    <n v="35"/>
    <s v="QUICK-Stop"/>
    <x v="20"/>
    <x v="1"/>
    <d v="2016-06-09T00:00:00"/>
    <n v="752.5"/>
    <n v="579.42499999999995"/>
    <x v="2"/>
    <x v="10"/>
    <x v="1"/>
    <x v="0"/>
    <x v="0"/>
  </r>
  <r>
    <n v="10939"/>
    <s v="Chang"/>
    <x v="6"/>
    <x v="72"/>
    <n v="17.100000000000001"/>
    <n v="10"/>
    <s v="Magazzini Alimentari Riuniti"/>
    <x v="21"/>
    <x v="11"/>
    <d v="2016-03-02T00:00:00"/>
    <n v="190"/>
    <n v="171"/>
    <x v="2"/>
    <x v="7"/>
    <x v="3"/>
    <x v="3"/>
    <x v="0"/>
  </r>
  <r>
    <n v="10939"/>
    <s v="Laughing Lumberjack Lager"/>
    <x v="6"/>
    <x v="2"/>
    <n v="12.6"/>
    <n v="40"/>
    <s v="Magazzini Alimentari Riuniti"/>
    <x v="21"/>
    <x v="11"/>
    <d v="2016-12-05T00:00:00"/>
    <n v="560"/>
    <n v="504"/>
    <x v="2"/>
    <x v="4"/>
    <x v="3"/>
    <x v="3"/>
    <x v="0"/>
  </r>
  <r>
    <n v="10940"/>
    <s v="Konbu"/>
    <x v="4"/>
    <x v="78"/>
    <n v="4.4399999999999995"/>
    <n v="20"/>
    <s v="Bon app'"/>
    <x v="40"/>
    <x v="0"/>
    <d v="2016-11-22T00:00:00"/>
    <n v="120"/>
    <n v="88.799999999999983"/>
    <x v="2"/>
    <x v="3"/>
    <x v="1"/>
    <x v="0"/>
    <x v="0"/>
  </r>
  <r>
    <n v="10940"/>
    <s v="Uncle Bob's Organic Dried Pears"/>
    <x v="2"/>
    <x v="83"/>
    <n v="23.700000000000003"/>
    <n v="8"/>
    <s v="Bon app'"/>
    <x v="40"/>
    <x v="0"/>
    <d v="2016-06-20T00:00:00"/>
    <n v="240"/>
    <n v="189.60000000000002"/>
    <x v="2"/>
    <x v="10"/>
    <x v="0"/>
    <x v="0"/>
    <x v="0"/>
  </r>
  <r>
    <n v="10941"/>
    <s v="Gorgonzola Telino"/>
    <x v="1"/>
    <x v="99"/>
    <n v="10.25"/>
    <n v="44"/>
    <s v="Save-a-lot Markets"/>
    <x v="38"/>
    <x v="8"/>
    <d v="2016-02-09T00:00:00"/>
    <n v="550"/>
    <n v="451"/>
    <x v="2"/>
    <x v="6"/>
    <x v="1"/>
    <x v="2"/>
    <x v="1"/>
  </r>
  <r>
    <n v="10941"/>
    <s v="Tarte au sucre"/>
    <x v="5"/>
    <x v="74"/>
    <n v="33.523999999999994"/>
    <n v="30"/>
    <s v="Save-a-lot Markets"/>
    <x v="38"/>
    <x v="8"/>
    <d v="2016-07-19T00:00:00"/>
    <n v="1479"/>
    <n v="1005.7199999999998"/>
    <x v="2"/>
    <x v="11"/>
    <x v="2"/>
    <x v="2"/>
    <x v="1"/>
  </r>
  <r>
    <n v="10941"/>
    <s v="Scottish Longbreads"/>
    <x v="5"/>
    <x v="99"/>
    <n v="8.75"/>
    <n v="80"/>
    <s v="Save-a-lot Markets"/>
    <x v="38"/>
    <x v="8"/>
    <d v="2016-03-01T00:00:00"/>
    <n v="1000"/>
    <n v="700"/>
    <x v="2"/>
    <x v="7"/>
    <x v="2"/>
    <x v="2"/>
    <x v="1"/>
  </r>
  <r>
    <n v="10941"/>
    <s v="Mozzarella di Giovanni"/>
    <x v="1"/>
    <x v="1"/>
    <n v="26.099999999999998"/>
    <n v="50"/>
    <s v="Save-a-lot Markets"/>
    <x v="38"/>
    <x v="8"/>
    <d v="2016-10-20T00:00:00"/>
    <n v="1739.9999999999998"/>
    <n v="1305"/>
    <x v="2"/>
    <x v="2"/>
    <x v="1"/>
    <x v="2"/>
    <x v="1"/>
  </r>
  <r>
    <n v="10942"/>
    <s v="Maxilaku"/>
    <x v="5"/>
    <x v="52"/>
    <n v="13.399999999999999"/>
    <n v="28"/>
    <s v="Reggiani Caseifici"/>
    <x v="27"/>
    <x v="11"/>
    <d v="2016-05-02T00:00:00"/>
    <n v="560"/>
    <n v="375.19999999999993"/>
    <x v="2"/>
    <x v="9"/>
    <x v="2"/>
    <x v="3"/>
    <x v="0"/>
  </r>
  <r>
    <n v="10943"/>
    <s v="Spegesild"/>
    <x v="4"/>
    <x v="27"/>
    <n v="9"/>
    <n v="15"/>
    <s v="B's Beverages"/>
    <x v="28"/>
    <x v="13"/>
    <d v="2016-01-07T00:00:00"/>
    <n v="180"/>
    <n v="135"/>
    <x v="2"/>
    <x v="5"/>
    <x v="1"/>
    <x v="0"/>
    <x v="0"/>
  </r>
  <r>
    <n v="10943"/>
    <s v="Gustaf's Knäckebröd"/>
    <x v="0"/>
    <x v="103"/>
    <n v="15.75"/>
    <n v="21"/>
    <s v="B's Beverages"/>
    <x v="28"/>
    <x v="13"/>
    <d v="2016-05-10T00:00:00"/>
    <n v="441"/>
    <n v="330.75"/>
    <x v="2"/>
    <x v="9"/>
    <x v="0"/>
    <x v="0"/>
    <x v="0"/>
  </r>
  <r>
    <n v="10943"/>
    <s v="Konbu"/>
    <x v="4"/>
    <x v="78"/>
    <n v="4.62"/>
    <n v="15"/>
    <s v="B's Beverages"/>
    <x v="28"/>
    <x v="13"/>
    <d v="2016-06-01T00:00:00"/>
    <n v="90"/>
    <n v="69.3"/>
    <x v="2"/>
    <x v="10"/>
    <x v="1"/>
    <x v="0"/>
    <x v="0"/>
  </r>
  <r>
    <n v="10944"/>
    <s v="Queso Cabrales"/>
    <x v="1"/>
    <x v="103"/>
    <n v="15.75"/>
    <n v="5"/>
    <s v="Bottom-Dollar Markets"/>
    <x v="52"/>
    <x v="16"/>
    <d v="2016-10-01T00:00:00"/>
    <n v="105"/>
    <n v="78.75"/>
    <x v="2"/>
    <x v="2"/>
    <x v="1"/>
    <x v="2"/>
    <x v="1"/>
  </r>
  <r>
    <n v="10944"/>
    <s v="Gula Malacca"/>
    <x v="3"/>
    <x v="97"/>
    <n v="15.365500000000001"/>
    <n v="18"/>
    <s v="Bottom-Dollar Markets"/>
    <x v="52"/>
    <x v="16"/>
    <d v="2016-12-20T00:00:00"/>
    <n v="350.09999999999997"/>
    <n v="276.57900000000001"/>
    <x v="2"/>
    <x v="4"/>
    <x v="2"/>
    <x v="2"/>
    <x v="1"/>
  </r>
  <r>
    <n v="10944"/>
    <s v="Gnocchi di nonna Alice"/>
    <x v="0"/>
    <x v="86"/>
    <n v="28.5"/>
    <n v="18"/>
    <s v="Bottom-Dollar Markets"/>
    <x v="52"/>
    <x v="16"/>
    <d v="2016-03-01T00:00:00"/>
    <n v="684"/>
    <n v="513"/>
    <x v="2"/>
    <x v="7"/>
    <x v="0"/>
    <x v="2"/>
    <x v="1"/>
  </r>
  <r>
    <n v="10945"/>
    <s v="Konbu"/>
    <x v="4"/>
    <x v="78"/>
    <n v="4.92"/>
    <n v="20"/>
    <s v="Morgenstern Gesundkost"/>
    <x v="22"/>
    <x v="1"/>
    <d v="2016-05-06T00:00:00"/>
    <n v="120"/>
    <n v="98.4"/>
    <x v="2"/>
    <x v="9"/>
    <x v="1"/>
    <x v="0"/>
    <x v="0"/>
  </r>
  <r>
    <n v="10945"/>
    <s v="Gorgonzola Telino"/>
    <x v="1"/>
    <x v="99"/>
    <n v="9.75"/>
    <n v="10"/>
    <s v="Morgenstern Gesundkost"/>
    <x v="22"/>
    <x v="1"/>
    <d v="2016-11-28T00:00:00"/>
    <n v="125"/>
    <n v="97.5"/>
    <x v="2"/>
    <x v="3"/>
    <x v="1"/>
    <x v="0"/>
    <x v="0"/>
  </r>
  <r>
    <n v="10946"/>
    <s v="Ikura"/>
    <x v="4"/>
    <x v="98"/>
    <n v="23.87"/>
    <n v="25"/>
    <s v="Vaffeljernet"/>
    <x v="48"/>
    <x v="17"/>
    <d v="2016-08-16T00:00:00"/>
    <n v="775"/>
    <n v="596.75"/>
    <x v="2"/>
    <x v="0"/>
    <x v="1"/>
    <x v="0"/>
    <x v="0"/>
  </r>
  <r>
    <n v="10946"/>
    <s v="Guaraná Fantástica"/>
    <x v="6"/>
    <x v="64"/>
    <n v="4.05"/>
    <n v="25"/>
    <s v="Vaffeljernet"/>
    <x v="48"/>
    <x v="17"/>
    <d v="2016-12-12T00:00:00"/>
    <n v="112.5"/>
    <n v="101.25"/>
    <x v="2"/>
    <x v="4"/>
    <x v="3"/>
    <x v="0"/>
    <x v="0"/>
  </r>
  <r>
    <n v="10946"/>
    <s v="Original Frankfurter grüne Soße"/>
    <x v="3"/>
    <x v="60"/>
    <n v="9.1"/>
    <n v="40"/>
    <s v="Vaffeljernet"/>
    <x v="48"/>
    <x v="17"/>
    <d v="2016-07-05T00:00:00"/>
    <n v="520"/>
    <n v="364"/>
    <x v="2"/>
    <x v="11"/>
    <x v="2"/>
    <x v="0"/>
    <x v="0"/>
  </r>
  <r>
    <n v="10947"/>
    <s v="Raclette Courdavault"/>
    <x v="1"/>
    <x v="95"/>
    <n v="42.9"/>
    <n v="4"/>
    <s v="B's Beverages"/>
    <x v="28"/>
    <x v="13"/>
    <d v="2016-06-18T00:00:00"/>
    <n v="220"/>
    <n v="171.6"/>
    <x v="2"/>
    <x v="10"/>
    <x v="1"/>
    <x v="0"/>
    <x v="0"/>
  </r>
  <r>
    <n v="10948"/>
    <s v="Pâté chinois"/>
    <x v="7"/>
    <x v="28"/>
    <n v="19.68"/>
    <n v="4"/>
    <s v="Godos Cocina Típica"/>
    <x v="32"/>
    <x v="12"/>
    <d v="2016-02-11T00:00:00"/>
    <n v="96"/>
    <n v="78.72"/>
    <x v="2"/>
    <x v="6"/>
    <x v="3"/>
    <x v="3"/>
    <x v="0"/>
  </r>
  <r>
    <n v="10948"/>
    <s v="Valkoinen suklaa"/>
    <x v="5"/>
    <x v="115"/>
    <n v="11.375"/>
    <n v="9"/>
    <s v="Godos Cocina Típica"/>
    <x v="32"/>
    <x v="12"/>
    <d v="2016-04-16T00:00:00"/>
    <n v="146.25"/>
    <n v="102.375"/>
    <x v="2"/>
    <x v="8"/>
    <x v="2"/>
    <x v="3"/>
    <x v="0"/>
  </r>
  <r>
    <n v="10948"/>
    <s v="Manjimup Dried Apples"/>
    <x v="2"/>
    <x v="106"/>
    <n v="40.28"/>
    <n v="40"/>
    <s v="Godos Cocina Típica"/>
    <x v="32"/>
    <x v="12"/>
    <d v="2016-06-28T00:00:00"/>
    <n v="2120"/>
    <n v="1611.2"/>
    <x v="2"/>
    <x v="10"/>
    <x v="0"/>
    <x v="3"/>
    <x v="0"/>
  </r>
  <r>
    <n v="10949"/>
    <s v="Tarte au sucre"/>
    <x v="5"/>
    <x v="74"/>
    <n v="32.045000000000002"/>
    <n v="60"/>
    <s v="Bottom-Dollar Markets"/>
    <x v="52"/>
    <x v="16"/>
    <d v="2016-01-18T00:00:00"/>
    <n v="2958"/>
    <n v="1922.7"/>
    <x v="2"/>
    <x v="5"/>
    <x v="2"/>
    <x v="2"/>
    <x v="1"/>
  </r>
  <r>
    <n v="10949"/>
    <s v="Alice Mutton"/>
    <x v="7"/>
    <x v="101"/>
    <n v="30.810000000000002"/>
    <n v="6"/>
    <s v="Bottom-Dollar Markets"/>
    <x v="52"/>
    <x v="16"/>
    <d v="2016-07-06T00:00:00"/>
    <n v="234"/>
    <n v="184.86"/>
    <x v="2"/>
    <x v="11"/>
    <x v="3"/>
    <x v="2"/>
    <x v="1"/>
  </r>
  <r>
    <n v="10949"/>
    <s v="Ikura"/>
    <x v="4"/>
    <x v="98"/>
    <n v="22.009999999999998"/>
    <n v="30"/>
    <s v="Bottom-Dollar Markets"/>
    <x v="52"/>
    <x v="16"/>
    <d v="2016-03-12T00:00:00"/>
    <n v="930"/>
    <n v="660.3"/>
    <x v="2"/>
    <x v="7"/>
    <x v="1"/>
    <x v="2"/>
    <x v="1"/>
  </r>
  <r>
    <n v="10949"/>
    <s v="Grandma's Boysenberry Spread"/>
    <x v="3"/>
    <x v="113"/>
    <n v="20.25"/>
    <n v="12"/>
    <s v="Bottom-Dollar Markets"/>
    <x v="52"/>
    <x v="16"/>
    <d v="2016-08-11T00:00:00"/>
    <n v="300"/>
    <n v="243"/>
    <x v="2"/>
    <x v="0"/>
    <x v="2"/>
    <x v="2"/>
    <x v="1"/>
  </r>
  <r>
    <n v="10950"/>
    <s v="Chef Anton's Cajun Seasoning"/>
    <x v="3"/>
    <x v="82"/>
    <n v="16.059999999999999"/>
    <n v="5"/>
    <s v="Magazzini Alimentari Riuniti"/>
    <x v="21"/>
    <x v="11"/>
    <d v="2016-12-16T00:00:00"/>
    <n v="110"/>
    <n v="80.3"/>
    <x v="2"/>
    <x v="4"/>
    <x v="2"/>
    <x v="3"/>
    <x v="0"/>
  </r>
  <r>
    <n v="10951"/>
    <s v="Geitost"/>
    <x v="1"/>
    <x v="91"/>
    <n v="2.0749999999999997"/>
    <n v="15"/>
    <s v="Richter Supermarkt"/>
    <x v="6"/>
    <x v="4"/>
    <d v="2016-03-13T00:00:00"/>
    <n v="37.5"/>
    <n v="31.124999999999996"/>
    <x v="2"/>
    <x v="7"/>
    <x v="1"/>
    <x v="0"/>
    <x v="0"/>
  </r>
  <r>
    <n v="10951"/>
    <s v="Jack's New England Clam Chowder"/>
    <x v="4"/>
    <x v="93"/>
    <n v="7.141"/>
    <n v="6"/>
    <s v="Richter Supermarkt"/>
    <x v="6"/>
    <x v="4"/>
    <d v="2016-11-19T00:00:00"/>
    <n v="57.900000000000006"/>
    <n v="42.846000000000004"/>
    <x v="2"/>
    <x v="3"/>
    <x v="1"/>
    <x v="0"/>
    <x v="0"/>
  </r>
  <r>
    <n v="10951"/>
    <s v="Rhönbräu Klosterbier"/>
    <x v="6"/>
    <x v="81"/>
    <n v="6.9750000000000005"/>
    <n v="50"/>
    <s v="Richter Supermarkt"/>
    <x v="6"/>
    <x v="4"/>
    <d v="2016-07-05T00:00:00"/>
    <n v="387.5"/>
    <n v="348.75"/>
    <x v="2"/>
    <x v="11"/>
    <x v="3"/>
    <x v="0"/>
    <x v="0"/>
  </r>
  <r>
    <n v="10952"/>
    <s v="Rössle Sauerkraut"/>
    <x v="2"/>
    <x v="66"/>
    <n v="36.024000000000001"/>
    <n v="2"/>
    <s v="Alfreds Futterkiste"/>
    <x v="67"/>
    <x v="1"/>
    <d v="2016-04-12T00:00:00"/>
    <n v="91.2"/>
    <n v="72.048000000000002"/>
    <x v="2"/>
    <x v="8"/>
    <x v="0"/>
    <x v="0"/>
    <x v="0"/>
  </r>
  <r>
    <n v="10952"/>
    <s v="Grandma's Boysenberry Spread"/>
    <x v="3"/>
    <x v="113"/>
    <n v="18.75"/>
    <n v="16"/>
    <s v="Alfreds Futterkiste"/>
    <x v="67"/>
    <x v="1"/>
    <d v="2016-08-11T00:00:00"/>
    <n v="400"/>
    <n v="300"/>
    <x v="2"/>
    <x v="0"/>
    <x v="2"/>
    <x v="0"/>
    <x v="0"/>
  </r>
  <r>
    <n v="10953"/>
    <s v="Sir Rodney's Marmalade"/>
    <x v="5"/>
    <x v="87"/>
    <n v="55.08"/>
    <n v="50"/>
    <s v="Around the Horn"/>
    <x v="45"/>
    <x v="13"/>
    <d v="2016-08-20T00:00:00"/>
    <n v="4050"/>
    <n v="2754"/>
    <x v="2"/>
    <x v="0"/>
    <x v="2"/>
    <x v="0"/>
    <x v="0"/>
  </r>
  <r>
    <n v="10953"/>
    <s v="Gorgonzola Telino"/>
    <x v="1"/>
    <x v="99"/>
    <n v="10.375"/>
    <n v="50"/>
    <s v="Around the Horn"/>
    <x v="45"/>
    <x v="13"/>
    <d v="2016-03-26T00:00:00"/>
    <n v="625"/>
    <n v="518.75"/>
    <x v="2"/>
    <x v="7"/>
    <x v="1"/>
    <x v="0"/>
    <x v="0"/>
  </r>
  <r>
    <n v="10954"/>
    <s v="Pavlova"/>
    <x v="5"/>
    <x v="89"/>
    <n v="11.865999999999998"/>
    <n v="28"/>
    <s v="LINO-Delicateses"/>
    <x v="53"/>
    <x v="5"/>
    <d v="2016-09-08T00:00:00"/>
    <n v="488.59999999999997"/>
    <n v="332.24799999999993"/>
    <x v="2"/>
    <x v="1"/>
    <x v="2"/>
    <x v="1"/>
    <x v="1"/>
  </r>
  <r>
    <n v="10954"/>
    <s v="Gorgonzola Telino"/>
    <x v="1"/>
    <x v="99"/>
    <n v="9.375"/>
    <n v="25"/>
    <s v="LINO-Delicateses"/>
    <x v="53"/>
    <x v="5"/>
    <d v="2016-08-22T00:00:00"/>
    <n v="312.5"/>
    <n v="234.375"/>
    <x v="2"/>
    <x v="0"/>
    <x v="1"/>
    <x v="1"/>
    <x v="1"/>
  </r>
  <r>
    <n v="10954"/>
    <s v="Røgede sild"/>
    <x v="4"/>
    <x v="68"/>
    <n v="7.5050000000000008"/>
    <n v="30"/>
    <s v="LINO-Delicateses"/>
    <x v="53"/>
    <x v="5"/>
    <d v="2016-04-09T00:00:00"/>
    <n v="285"/>
    <n v="225.15000000000003"/>
    <x v="2"/>
    <x v="8"/>
    <x v="1"/>
    <x v="1"/>
    <x v="1"/>
  </r>
  <r>
    <n v="10954"/>
    <s v="Camembert Pierrot"/>
    <x v="1"/>
    <x v="85"/>
    <n v="26.52"/>
    <n v="24"/>
    <s v="LINO-Delicateses"/>
    <x v="53"/>
    <x v="5"/>
    <d v="2016-03-13T00:00:00"/>
    <n v="816"/>
    <n v="636.48"/>
    <x v="2"/>
    <x v="7"/>
    <x v="1"/>
    <x v="1"/>
    <x v="1"/>
  </r>
  <r>
    <n v="10955"/>
    <s v="Rhönbräu Klosterbier"/>
    <x v="6"/>
    <x v="81"/>
    <n v="6.82"/>
    <n v="12"/>
    <s v="Folk och fä HB"/>
    <x v="13"/>
    <x v="9"/>
    <d v="2016-07-27T00:00:00"/>
    <n v="93"/>
    <n v="81.84"/>
    <x v="2"/>
    <x v="11"/>
    <x v="3"/>
    <x v="0"/>
    <x v="0"/>
  </r>
  <r>
    <n v="10956"/>
    <s v="Manjimup Dried Apples"/>
    <x v="2"/>
    <x v="106"/>
    <n v="42.93"/>
    <n v="8"/>
    <s v="Blauer See Delikatessen"/>
    <x v="60"/>
    <x v="1"/>
    <d v="2016-10-04T00:00:00"/>
    <n v="424"/>
    <n v="343.44"/>
    <x v="2"/>
    <x v="2"/>
    <x v="0"/>
    <x v="0"/>
    <x v="0"/>
  </r>
  <r>
    <n v="10956"/>
    <s v="Sir Rodney's Scones"/>
    <x v="5"/>
    <x v="13"/>
    <n v="7"/>
    <n v="12"/>
    <s v="Blauer See Delikatessen"/>
    <x v="60"/>
    <x v="1"/>
    <d v="2016-10-15T00:00:00"/>
    <n v="120"/>
    <n v="84"/>
    <x v="2"/>
    <x v="2"/>
    <x v="2"/>
    <x v="0"/>
    <x v="0"/>
  </r>
  <r>
    <n v="10956"/>
    <s v="Zaanse koeken"/>
    <x v="5"/>
    <x v="68"/>
    <n v="6.27"/>
    <n v="14"/>
    <s v="Blauer See Delikatessen"/>
    <x v="60"/>
    <x v="1"/>
    <d v="2016-02-24T00:00:00"/>
    <n v="133"/>
    <n v="87.78"/>
    <x v="2"/>
    <x v="6"/>
    <x v="2"/>
    <x v="0"/>
    <x v="0"/>
  </r>
  <r>
    <n v="10957"/>
    <s v="Nord-Ost Matjeshering"/>
    <x v="4"/>
    <x v="100"/>
    <n v="20.712000000000003"/>
    <n v="30"/>
    <s v="HILARIÓN-Abastos"/>
    <x v="8"/>
    <x v="5"/>
    <d v="2016-07-27T00:00:00"/>
    <n v="776.7"/>
    <n v="621.36000000000013"/>
    <x v="2"/>
    <x v="11"/>
    <x v="1"/>
    <x v="1"/>
    <x v="1"/>
  </r>
  <r>
    <n v="10957"/>
    <s v="Steeleye Stout"/>
    <x v="6"/>
    <x v="79"/>
    <n v="16.560000000000002"/>
    <n v="40"/>
    <s v="HILARIÓN-Abastos"/>
    <x v="8"/>
    <x v="5"/>
    <d v="2016-01-22T00:00:00"/>
    <n v="720"/>
    <n v="662.40000000000009"/>
    <x v="2"/>
    <x v="5"/>
    <x v="3"/>
    <x v="1"/>
    <x v="1"/>
  </r>
  <r>
    <n v="10957"/>
    <s v="Wimmers gute Semmelknödel"/>
    <x v="0"/>
    <x v="112"/>
    <n v="24.9375"/>
    <n v="8"/>
    <s v="HILARIÓN-Abastos"/>
    <x v="8"/>
    <x v="5"/>
    <d v="2016-07-29T00:00:00"/>
    <n v="266"/>
    <n v="199.5"/>
    <x v="2"/>
    <x v="11"/>
    <x v="0"/>
    <x v="1"/>
    <x v="1"/>
  </r>
  <r>
    <n v="10958"/>
    <s v="Chef Anton's Gumbo Mix"/>
    <x v="3"/>
    <x v="114"/>
    <n v="17.720500000000001"/>
    <n v="20"/>
    <s v="Océano Atlántico Ltda."/>
    <x v="55"/>
    <x v="20"/>
    <d v="2016-08-19T00:00:00"/>
    <n v="427"/>
    <n v="354.41"/>
    <x v="2"/>
    <x v="0"/>
    <x v="2"/>
    <x v="1"/>
    <x v="1"/>
  </r>
  <r>
    <n v="10958"/>
    <s v="Uncle Bob's Organic Dried Pears"/>
    <x v="2"/>
    <x v="83"/>
    <n v="23.1"/>
    <n v="6"/>
    <s v="Océano Atlántico Ltda."/>
    <x v="55"/>
    <x v="20"/>
    <d v="2016-03-15T00:00:00"/>
    <n v="180"/>
    <n v="138.60000000000002"/>
    <x v="2"/>
    <x v="7"/>
    <x v="0"/>
    <x v="1"/>
    <x v="1"/>
  </r>
  <r>
    <n v="10958"/>
    <s v="Mozzarella di Giovanni"/>
    <x v="1"/>
    <x v="1"/>
    <n v="28.187999999999999"/>
    <n v="5"/>
    <s v="Océano Atlántico Ltda."/>
    <x v="55"/>
    <x v="20"/>
    <d v="2016-07-21T00:00:00"/>
    <n v="174"/>
    <n v="140.94"/>
    <x v="2"/>
    <x v="11"/>
    <x v="1"/>
    <x v="1"/>
    <x v="1"/>
  </r>
  <r>
    <n v="10959"/>
    <s v="Rhönbräu Klosterbier"/>
    <x v="6"/>
    <x v="81"/>
    <n v="6.82"/>
    <n v="20"/>
    <s v="Gourmet Lanchonetes"/>
    <x v="57"/>
    <x v="2"/>
    <d v="2016-05-27T00:00:00"/>
    <n v="155"/>
    <n v="136.4"/>
    <x v="2"/>
    <x v="9"/>
    <x v="3"/>
    <x v="1"/>
    <x v="1"/>
  </r>
  <r>
    <n v="10960"/>
    <s v="Guaraná Fantástica"/>
    <x v="6"/>
    <x v="64"/>
    <n v="4.0949999999999998"/>
    <n v="10"/>
    <s v="HILARIÓN-Abastos"/>
    <x v="8"/>
    <x v="5"/>
    <d v="2016-09-09T00:00:00"/>
    <n v="45"/>
    <n v="40.949999999999996"/>
    <x v="2"/>
    <x v="1"/>
    <x v="3"/>
    <x v="1"/>
    <x v="1"/>
  </r>
  <r>
    <n v="10960"/>
    <s v="Jack's New England Clam Chowder"/>
    <x v="4"/>
    <x v="93"/>
    <n v="6.7549999999999999"/>
    <n v="24"/>
    <s v="HILARIÓN-Abastos"/>
    <x v="8"/>
    <x v="5"/>
    <d v="2016-11-28T00:00:00"/>
    <n v="231.60000000000002"/>
    <n v="162.12"/>
    <x v="2"/>
    <x v="3"/>
    <x v="1"/>
    <x v="1"/>
    <x v="1"/>
  </r>
  <r>
    <n v="10961"/>
    <s v="Filo Mix"/>
    <x v="0"/>
    <x v="94"/>
    <n v="5.32"/>
    <n v="6"/>
    <s v="Queen Cozinha"/>
    <x v="29"/>
    <x v="2"/>
    <d v="2016-10-14T00:00:00"/>
    <n v="42"/>
    <n v="31.92"/>
    <x v="2"/>
    <x v="2"/>
    <x v="0"/>
    <x v="1"/>
    <x v="1"/>
  </r>
  <r>
    <n v="10961"/>
    <s v="Lakkalikööri"/>
    <x v="6"/>
    <x v="79"/>
    <n v="15.84"/>
    <n v="60"/>
    <s v="Queen Cozinha"/>
    <x v="29"/>
    <x v="2"/>
    <d v="2016-05-31T00:00:00"/>
    <n v="1080"/>
    <n v="950.4"/>
    <x v="2"/>
    <x v="9"/>
    <x v="3"/>
    <x v="1"/>
    <x v="1"/>
  </r>
  <r>
    <n v="10962"/>
    <s v="Perth Pasties"/>
    <x v="7"/>
    <x v="69"/>
    <n v="24.927999999999997"/>
    <n v="20"/>
    <s v="QUICK-Stop"/>
    <x v="20"/>
    <x v="1"/>
    <d v="2016-12-20T00:00:00"/>
    <n v="656"/>
    <n v="498.55999999999995"/>
    <x v="2"/>
    <x v="4"/>
    <x v="3"/>
    <x v="0"/>
    <x v="0"/>
  </r>
  <r>
    <n v="10962"/>
    <s v="Gudbrandsdalsost"/>
    <x v="1"/>
    <x v="104"/>
    <n v="29.88"/>
    <n v="9"/>
    <s v="QUICK-Stop"/>
    <x v="20"/>
    <x v="1"/>
    <d v="2016-11-24T00:00:00"/>
    <n v="324"/>
    <n v="268.92"/>
    <x v="2"/>
    <x v="3"/>
    <x v="1"/>
    <x v="0"/>
    <x v="0"/>
  </r>
  <r>
    <n v="10962"/>
    <s v="Uncle Bob's Organic Dried Pears"/>
    <x v="2"/>
    <x v="83"/>
    <n v="24"/>
    <n v="45"/>
    <s v="QUICK-Stop"/>
    <x v="20"/>
    <x v="1"/>
    <d v="2016-10-20T00:00:00"/>
    <n v="1350"/>
    <n v="1080"/>
    <x v="2"/>
    <x v="2"/>
    <x v="0"/>
    <x v="0"/>
    <x v="0"/>
  </r>
  <r>
    <n v="10962"/>
    <s v="Lakkalikööri"/>
    <x v="6"/>
    <x v="79"/>
    <n v="16.560000000000002"/>
    <n v="44"/>
    <s v="QUICK-Stop"/>
    <x v="20"/>
    <x v="1"/>
    <d v="2016-11-04T00:00:00"/>
    <n v="792"/>
    <n v="728.6400000000001"/>
    <x v="2"/>
    <x v="3"/>
    <x v="3"/>
    <x v="0"/>
    <x v="0"/>
  </r>
  <r>
    <n v="10962"/>
    <s v="Konbu"/>
    <x v="4"/>
    <x v="78"/>
    <n v="4.68"/>
    <n v="77"/>
    <s v="QUICK-Stop"/>
    <x v="20"/>
    <x v="1"/>
    <d v="2016-06-09T00:00:00"/>
    <n v="462"/>
    <n v="360.35999999999996"/>
    <x v="2"/>
    <x v="10"/>
    <x v="1"/>
    <x v="0"/>
    <x v="0"/>
  </r>
  <r>
    <n v="10963"/>
    <s v="Camembert Pierrot"/>
    <x v="1"/>
    <x v="85"/>
    <n v="26.18"/>
    <n v="2"/>
    <s v="Furia Bacalhau e Frutos do Mar"/>
    <x v="39"/>
    <x v="15"/>
    <d v="2016-04-26T00:00:00"/>
    <n v="68"/>
    <n v="52.36"/>
    <x v="2"/>
    <x v="8"/>
    <x v="1"/>
    <x v="3"/>
    <x v="0"/>
  </r>
  <r>
    <n v="10964"/>
    <s v="Carnarvon Tigers"/>
    <x v="4"/>
    <x v="92"/>
    <n v="50"/>
    <n v="6"/>
    <s v="Spécialités du monde"/>
    <x v="68"/>
    <x v="0"/>
    <d v="2016-01-18T00:00:00"/>
    <n v="375"/>
    <n v="300"/>
    <x v="2"/>
    <x v="5"/>
    <x v="1"/>
    <x v="0"/>
    <x v="0"/>
  </r>
  <r>
    <n v="10964"/>
    <s v="Côte de Blaye"/>
    <x v="6"/>
    <x v="96"/>
    <n v="242.42000000000002"/>
    <n v="5"/>
    <s v="Spécialités du monde"/>
    <x v="68"/>
    <x v="0"/>
    <d v="2016-12-15T00:00:00"/>
    <n v="1317.5"/>
    <n v="1212.1000000000001"/>
    <x v="2"/>
    <x v="4"/>
    <x v="3"/>
    <x v="0"/>
    <x v="0"/>
  </r>
  <r>
    <n v="10964"/>
    <s v="Gudbrandsdalsost"/>
    <x v="1"/>
    <x v="104"/>
    <n v="28.44"/>
    <n v="10"/>
    <s v="Spécialités du monde"/>
    <x v="68"/>
    <x v="0"/>
    <d v="2016-01-17T00:00:00"/>
    <n v="360"/>
    <n v="284.40000000000003"/>
    <x v="2"/>
    <x v="5"/>
    <x v="1"/>
    <x v="0"/>
    <x v="0"/>
  </r>
  <r>
    <n v="10965"/>
    <s v="Manjimup Dried Apples"/>
    <x v="2"/>
    <x v="106"/>
    <n v="40.81"/>
    <n v="16"/>
    <s v="Old World Delicatessen"/>
    <x v="33"/>
    <x v="8"/>
    <d v="2016-07-05T00:00:00"/>
    <n v="848"/>
    <n v="652.96"/>
    <x v="2"/>
    <x v="11"/>
    <x v="0"/>
    <x v="2"/>
    <x v="1"/>
  </r>
  <r>
    <n v="10966"/>
    <s v="Tarte au sucre"/>
    <x v="5"/>
    <x v="74"/>
    <n v="34.51"/>
    <n v="12"/>
    <s v="Chop-suey Chinese"/>
    <x v="5"/>
    <x v="4"/>
    <d v="2016-02-12T00:00:00"/>
    <n v="591.59999999999991"/>
    <n v="414.12"/>
    <x v="2"/>
    <x v="6"/>
    <x v="2"/>
    <x v="0"/>
    <x v="0"/>
  </r>
  <r>
    <n v="10966"/>
    <s v="Gravad lax"/>
    <x v="4"/>
    <x v="102"/>
    <n v="20.54"/>
    <n v="8"/>
    <s v="Chop-suey Chinese"/>
    <x v="5"/>
    <x v="4"/>
    <d v="2016-05-08T00:00:00"/>
    <n v="208"/>
    <n v="164.32"/>
    <x v="2"/>
    <x v="9"/>
    <x v="1"/>
    <x v="0"/>
    <x v="0"/>
  </r>
  <r>
    <n v="10966"/>
    <s v="Gnocchi di nonna Alice"/>
    <x v="0"/>
    <x v="86"/>
    <n v="30.78"/>
    <n v="12"/>
    <s v="Chop-suey Chinese"/>
    <x v="5"/>
    <x v="4"/>
    <d v="2016-11-11T00:00:00"/>
    <n v="456"/>
    <n v="369.36"/>
    <x v="2"/>
    <x v="3"/>
    <x v="0"/>
    <x v="0"/>
    <x v="0"/>
  </r>
  <r>
    <n v="10967"/>
    <s v="Teatime Chocolate Biscuits"/>
    <x v="5"/>
    <x v="111"/>
    <n v="6.347999999999999"/>
    <n v="12"/>
    <s v="Toms Spezialitäten"/>
    <x v="1"/>
    <x v="1"/>
    <d v="2016-05-03T00:00:00"/>
    <n v="110.39999999999999"/>
    <n v="76.175999999999988"/>
    <x v="2"/>
    <x v="9"/>
    <x v="2"/>
    <x v="0"/>
    <x v="0"/>
  </r>
  <r>
    <n v="10967"/>
    <s v="Maxilaku"/>
    <x v="5"/>
    <x v="52"/>
    <n v="13"/>
    <n v="40"/>
    <s v="Toms Spezialitäten"/>
    <x v="1"/>
    <x v="1"/>
    <d v="2016-04-19T00:00:00"/>
    <n v="800"/>
    <n v="520"/>
    <x v="2"/>
    <x v="8"/>
    <x v="2"/>
    <x v="0"/>
    <x v="0"/>
  </r>
  <r>
    <n v="10968"/>
    <s v="Queso Manchego La Pastora"/>
    <x v="1"/>
    <x v="86"/>
    <n v="32.299999999999997"/>
    <n v="30"/>
    <s v="Ernst Handel"/>
    <x v="9"/>
    <x v="6"/>
    <d v="2016-09-04T00:00:00"/>
    <n v="1140"/>
    <n v="968.99999999999989"/>
    <x v="2"/>
    <x v="1"/>
    <x v="1"/>
    <x v="0"/>
    <x v="0"/>
  </r>
  <r>
    <n v="10968"/>
    <s v="Guaraná Fantástica"/>
    <x v="6"/>
    <x v="64"/>
    <n v="4.05"/>
    <n v="30"/>
    <s v="Ernst Handel"/>
    <x v="9"/>
    <x v="6"/>
    <d v="2016-10-27T00:00:00"/>
    <n v="135"/>
    <n v="121.5"/>
    <x v="2"/>
    <x v="2"/>
    <x v="3"/>
    <x v="0"/>
    <x v="0"/>
  </r>
  <r>
    <n v="10968"/>
    <s v="Wimmers gute Semmelknödel"/>
    <x v="0"/>
    <x v="112"/>
    <n v="28.262499999999999"/>
    <n v="4"/>
    <s v="Ernst Handel"/>
    <x v="9"/>
    <x v="6"/>
    <d v="2016-01-06T00:00:00"/>
    <n v="133"/>
    <n v="113.05"/>
    <x v="2"/>
    <x v="5"/>
    <x v="0"/>
    <x v="0"/>
    <x v="0"/>
  </r>
  <r>
    <n v="10969"/>
    <s v="Spegesild"/>
    <x v="4"/>
    <x v="27"/>
    <n v="8.64"/>
    <n v="9"/>
    <s v="Comércio Mineiro"/>
    <x v="29"/>
    <x v="2"/>
    <d v="2016-10-11T00:00:00"/>
    <n v="108"/>
    <n v="77.760000000000005"/>
    <x v="2"/>
    <x v="2"/>
    <x v="1"/>
    <x v="1"/>
    <x v="1"/>
  </r>
  <r>
    <n v="10970"/>
    <s v="Filo Mix"/>
    <x v="0"/>
    <x v="94"/>
    <n v="5.3900000000000006"/>
    <n v="40"/>
    <s v="Bólido Comidas preparadas"/>
    <x v="25"/>
    <x v="12"/>
    <d v="2016-05-16T00:00:00"/>
    <n v="280"/>
    <n v="215.60000000000002"/>
    <x v="2"/>
    <x v="9"/>
    <x v="0"/>
    <x v="3"/>
    <x v="0"/>
  </r>
  <r>
    <n v="10971"/>
    <s v="Thüringer Rostbratwurst"/>
    <x v="7"/>
    <x v="80"/>
    <n v="97.794100000000014"/>
    <n v="14"/>
    <s v="France restauration"/>
    <x v="35"/>
    <x v="0"/>
    <d v="2016-07-28T00:00:00"/>
    <n v="1733.0600000000002"/>
    <n v="1369.1174000000001"/>
    <x v="2"/>
    <x v="11"/>
    <x v="3"/>
    <x v="0"/>
    <x v="0"/>
  </r>
  <r>
    <n v="10972"/>
    <s v="Alice Mutton"/>
    <x v="7"/>
    <x v="101"/>
    <n v="29.25"/>
    <n v="6"/>
    <s v="La corne d'abondance"/>
    <x v="69"/>
    <x v="0"/>
    <d v="2016-04-13T00:00:00"/>
    <n v="234"/>
    <n v="175.5"/>
    <x v="2"/>
    <x v="8"/>
    <x v="3"/>
    <x v="0"/>
    <x v="0"/>
  </r>
  <r>
    <n v="10972"/>
    <s v="Geitost"/>
    <x v="1"/>
    <x v="91"/>
    <n v="2.1"/>
    <n v="7"/>
    <s v="La corne d'abondance"/>
    <x v="69"/>
    <x v="0"/>
    <d v="2016-03-25T00:00:00"/>
    <n v="17.5"/>
    <n v="14.700000000000001"/>
    <x v="2"/>
    <x v="7"/>
    <x v="1"/>
    <x v="0"/>
    <x v="0"/>
  </r>
  <r>
    <n v="10973"/>
    <s v="Gumbär Gummibärchen"/>
    <x v="5"/>
    <x v="108"/>
    <n v="20.611799999999999"/>
    <n v="5"/>
    <s v="La corne d'abondance"/>
    <x v="69"/>
    <x v="0"/>
    <d v="2016-04-20T00:00:00"/>
    <n v="156.15"/>
    <n v="103.059"/>
    <x v="2"/>
    <x v="8"/>
    <x v="2"/>
    <x v="0"/>
    <x v="0"/>
  </r>
  <r>
    <n v="10973"/>
    <s v="Jack's New England Clam Chowder"/>
    <x v="4"/>
    <x v="93"/>
    <n v="6.7549999999999999"/>
    <n v="6"/>
    <s v="La corne d'abondance"/>
    <x v="69"/>
    <x v="0"/>
    <d v="2016-10-11T00:00:00"/>
    <n v="57.900000000000006"/>
    <n v="40.53"/>
    <x v="2"/>
    <x v="2"/>
    <x v="1"/>
    <x v="0"/>
    <x v="0"/>
  </r>
  <r>
    <n v="10973"/>
    <s v="Rhönbräu Klosterbier"/>
    <x v="6"/>
    <x v="81"/>
    <n v="6.8975"/>
    <n v="10"/>
    <s v="La corne d'abondance"/>
    <x v="69"/>
    <x v="0"/>
    <d v="2016-03-26T00:00:00"/>
    <n v="77.5"/>
    <n v="68.974999999999994"/>
    <x v="2"/>
    <x v="7"/>
    <x v="3"/>
    <x v="0"/>
    <x v="0"/>
  </r>
  <r>
    <n v="10974"/>
    <s v="Vegie-spread"/>
    <x v="3"/>
    <x v="90"/>
    <n v="36.436999999999998"/>
    <n v="10"/>
    <s v="Split Rail Beer &amp; Ale"/>
    <x v="19"/>
    <x v="8"/>
    <d v="2016-09-27T00:00:00"/>
    <n v="439"/>
    <n v="364.37"/>
    <x v="2"/>
    <x v="1"/>
    <x v="2"/>
    <x v="2"/>
    <x v="1"/>
  </r>
  <r>
    <n v="10975"/>
    <s v="Northwoods Cranberry Sauce"/>
    <x v="3"/>
    <x v="84"/>
    <n v="32"/>
    <n v="16"/>
    <s v="Bottom-Dollar Markets"/>
    <x v="52"/>
    <x v="16"/>
    <d v="2016-12-04T00:00:00"/>
    <n v="640"/>
    <n v="512"/>
    <x v="2"/>
    <x v="4"/>
    <x v="2"/>
    <x v="2"/>
    <x v="1"/>
  </r>
  <r>
    <n v="10975"/>
    <s v="Rhönbräu Klosterbier"/>
    <x v="6"/>
    <x v="81"/>
    <n v="6.82"/>
    <n v="10"/>
    <s v="Bottom-Dollar Markets"/>
    <x v="52"/>
    <x v="16"/>
    <d v="2016-03-31T00:00:00"/>
    <n v="77.5"/>
    <n v="68.2"/>
    <x v="2"/>
    <x v="7"/>
    <x v="3"/>
    <x v="2"/>
    <x v="1"/>
  </r>
  <r>
    <n v="10976"/>
    <s v="Rössle Sauerkraut"/>
    <x v="2"/>
    <x v="66"/>
    <n v="37.392000000000003"/>
    <n v="20"/>
    <s v="HILARIÓN-Abastos"/>
    <x v="8"/>
    <x v="5"/>
    <d v="2016-03-15T00:00:00"/>
    <n v="912"/>
    <n v="747.84"/>
    <x v="2"/>
    <x v="7"/>
    <x v="0"/>
    <x v="1"/>
    <x v="1"/>
  </r>
  <r>
    <n v="10977"/>
    <s v="Chartreuse verte"/>
    <x v="6"/>
    <x v="79"/>
    <n v="16.38"/>
    <n v="30"/>
    <s v="Folk och fä HB"/>
    <x v="13"/>
    <x v="9"/>
    <d v="2016-04-19T00:00:00"/>
    <n v="540"/>
    <n v="491.4"/>
    <x v="2"/>
    <x v="8"/>
    <x v="3"/>
    <x v="0"/>
    <x v="0"/>
  </r>
  <r>
    <n v="10977"/>
    <s v="Zaanse koeken"/>
    <x v="5"/>
    <x v="68"/>
    <n v="6.3649999999999993"/>
    <n v="30"/>
    <s v="Folk och fä HB"/>
    <x v="13"/>
    <x v="9"/>
    <d v="2016-12-11T00:00:00"/>
    <n v="285"/>
    <n v="190.95"/>
    <x v="2"/>
    <x v="4"/>
    <x v="2"/>
    <x v="0"/>
    <x v="0"/>
  </r>
  <r>
    <n v="10977"/>
    <s v="Manjimup Dried Apples"/>
    <x v="2"/>
    <x v="106"/>
    <n v="42.93"/>
    <n v="10"/>
    <s v="Folk och fä HB"/>
    <x v="13"/>
    <x v="9"/>
    <d v="2016-07-06T00:00:00"/>
    <n v="530"/>
    <n v="429.3"/>
    <x v="2"/>
    <x v="11"/>
    <x v="0"/>
    <x v="0"/>
    <x v="0"/>
  </r>
  <r>
    <n v="10977"/>
    <s v="Vegie-spread"/>
    <x v="3"/>
    <x v="90"/>
    <n v="32.046999999999997"/>
    <n v="20"/>
    <s v="Folk och fä HB"/>
    <x v="13"/>
    <x v="9"/>
    <d v="2016-08-23T00:00:00"/>
    <n v="878"/>
    <n v="640.93999999999994"/>
    <x v="2"/>
    <x v="0"/>
    <x v="2"/>
    <x v="0"/>
    <x v="0"/>
  </r>
  <r>
    <n v="10978"/>
    <s v="Boston Crab Meat"/>
    <x v="4"/>
    <x v="65"/>
    <n v="14.904"/>
    <n v="10"/>
    <s v="Maison Dewey"/>
    <x v="62"/>
    <x v="3"/>
    <d v="2016-03-22T00:00:00"/>
    <n v="184"/>
    <n v="149.04"/>
    <x v="2"/>
    <x v="7"/>
    <x v="1"/>
    <x v="0"/>
    <x v="0"/>
  </r>
  <r>
    <n v="10978"/>
    <s v="Gula Malacca"/>
    <x v="3"/>
    <x v="97"/>
    <n v="14.004"/>
    <n v="6"/>
    <s v="Maison Dewey"/>
    <x v="62"/>
    <x v="3"/>
    <d v="2016-11-16T00:00:00"/>
    <n v="116.69999999999999"/>
    <n v="84.024000000000001"/>
    <x v="2"/>
    <x v="3"/>
    <x v="2"/>
    <x v="0"/>
    <x v="0"/>
  </r>
  <r>
    <n v="10978"/>
    <s v="Northwoods Cranberry Sauce"/>
    <x v="3"/>
    <x v="84"/>
    <n v="31.6"/>
    <n v="20"/>
    <s v="Maison Dewey"/>
    <x v="62"/>
    <x v="3"/>
    <d v="2016-12-13T00:00:00"/>
    <n v="800"/>
    <n v="632"/>
    <x v="2"/>
    <x v="4"/>
    <x v="2"/>
    <x v="0"/>
    <x v="0"/>
  </r>
  <r>
    <n v="10978"/>
    <s v="Sir Rodney's Scones"/>
    <x v="5"/>
    <x v="13"/>
    <n v="6.8999999999999995"/>
    <n v="40"/>
    <s v="Maison Dewey"/>
    <x v="62"/>
    <x v="3"/>
    <d v="2016-01-05T00:00:00"/>
    <n v="400"/>
    <n v="276"/>
    <x v="2"/>
    <x v="5"/>
    <x v="2"/>
    <x v="0"/>
    <x v="0"/>
  </r>
  <r>
    <n v="10979"/>
    <s v="Uncle Bob's Organic Dried Pears"/>
    <x v="2"/>
    <x v="83"/>
    <n v="23.400000000000002"/>
    <n v="18"/>
    <s v="Ernst Handel"/>
    <x v="9"/>
    <x v="6"/>
    <d v="2016-02-03T00:00:00"/>
    <n v="540"/>
    <n v="421.20000000000005"/>
    <x v="2"/>
    <x v="6"/>
    <x v="0"/>
    <x v="0"/>
    <x v="0"/>
  </r>
  <r>
    <n v="10979"/>
    <s v="Queso Manchego La Pastora"/>
    <x v="1"/>
    <x v="86"/>
    <n v="30.020000000000003"/>
    <n v="20"/>
    <s v="Ernst Handel"/>
    <x v="9"/>
    <x v="6"/>
    <d v="2016-04-11T00:00:00"/>
    <n v="760"/>
    <n v="600.40000000000009"/>
    <x v="2"/>
    <x v="8"/>
    <x v="1"/>
    <x v="0"/>
    <x v="0"/>
  </r>
  <r>
    <n v="10979"/>
    <s v="Guaraná Fantástica"/>
    <x v="6"/>
    <x v="64"/>
    <n v="4.0949999999999998"/>
    <n v="80"/>
    <s v="Ernst Handel"/>
    <x v="9"/>
    <x v="6"/>
    <d v="2016-12-08T00:00:00"/>
    <n v="360"/>
    <n v="327.59999999999997"/>
    <x v="2"/>
    <x v="4"/>
    <x v="3"/>
    <x v="0"/>
    <x v="0"/>
  </r>
  <r>
    <n v="10979"/>
    <s v="Schoggi Schokolade"/>
    <x v="5"/>
    <x v="90"/>
    <n v="28.535"/>
    <n v="30"/>
    <s v="Ernst Handel"/>
    <x v="9"/>
    <x v="6"/>
    <d v="2016-04-04T00:00:00"/>
    <n v="1317"/>
    <n v="856.05"/>
    <x v="2"/>
    <x v="8"/>
    <x v="2"/>
    <x v="0"/>
    <x v="0"/>
  </r>
  <r>
    <n v="10979"/>
    <s v="Gorgonzola Telino"/>
    <x v="1"/>
    <x v="99"/>
    <n v="9.875"/>
    <n v="24"/>
    <s v="Ernst Handel"/>
    <x v="9"/>
    <x v="6"/>
    <d v="2016-07-22T00:00:00"/>
    <n v="300"/>
    <n v="237"/>
    <x v="2"/>
    <x v="11"/>
    <x v="1"/>
    <x v="0"/>
    <x v="0"/>
  </r>
  <r>
    <n v="10979"/>
    <s v="Vegie-spread"/>
    <x v="3"/>
    <x v="90"/>
    <n v="36.436999999999998"/>
    <n v="35"/>
    <s v="Ernst Handel"/>
    <x v="9"/>
    <x v="6"/>
    <d v="2016-07-24T00:00:00"/>
    <n v="1536.5"/>
    <n v="1275.2949999999998"/>
    <x v="2"/>
    <x v="11"/>
    <x v="2"/>
    <x v="0"/>
    <x v="0"/>
  </r>
  <r>
    <n v="10980"/>
    <s v="Rhönbräu Klosterbier"/>
    <x v="6"/>
    <x v="81"/>
    <n v="6.8975"/>
    <n v="40"/>
    <s v="Folk och fä HB"/>
    <x v="13"/>
    <x v="9"/>
    <d v="2016-07-12T00:00:00"/>
    <n v="310"/>
    <n v="275.89999999999998"/>
    <x v="2"/>
    <x v="11"/>
    <x v="3"/>
    <x v="0"/>
    <x v="0"/>
  </r>
  <r>
    <n v="10981"/>
    <s v="Côte de Blaye"/>
    <x v="6"/>
    <x v="96"/>
    <n v="237.15"/>
    <n v="60"/>
    <s v="Hanari Carnes"/>
    <x v="2"/>
    <x v="2"/>
    <d v="2016-07-18T00:00:00"/>
    <n v="15810"/>
    <n v="14229"/>
    <x v="2"/>
    <x v="11"/>
    <x v="3"/>
    <x v="1"/>
    <x v="1"/>
  </r>
  <r>
    <n v="10982"/>
    <s v="Ipoh Coffee"/>
    <x v="6"/>
    <x v="76"/>
    <n v="41.4"/>
    <n v="9"/>
    <s v="Bottom-Dollar Markets"/>
    <x v="52"/>
    <x v="16"/>
    <d v="2016-01-25T00:00:00"/>
    <n v="414"/>
    <n v="372.59999999999997"/>
    <x v="2"/>
    <x v="5"/>
    <x v="3"/>
    <x v="2"/>
    <x v="1"/>
  </r>
  <r>
    <n v="10982"/>
    <s v="Uncle Bob's Organic Dried Pears"/>
    <x v="2"/>
    <x v="83"/>
    <n v="23.700000000000003"/>
    <n v="20"/>
    <s v="Bottom-Dollar Markets"/>
    <x v="52"/>
    <x v="16"/>
    <d v="2016-05-14T00:00:00"/>
    <n v="600"/>
    <n v="474.00000000000006"/>
    <x v="2"/>
    <x v="9"/>
    <x v="0"/>
    <x v="2"/>
    <x v="1"/>
  </r>
  <r>
    <n v="10983"/>
    <s v="Konbu"/>
    <x v="4"/>
    <x v="78"/>
    <n v="4.38"/>
    <n v="84"/>
    <s v="Save-a-lot Markets"/>
    <x v="38"/>
    <x v="8"/>
    <d v="2016-02-13T00:00:00"/>
    <n v="504"/>
    <n v="367.92"/>
    <x v="2"/>
    <x v="6"/>
    <x v="1"/>
    <x v="2"/>
    <x v="1"/>
  </r>
  <r>
    <n v="10983"/>
    <s v="Ravioli Angelo"/>
    <x v="0"/>
    <x v="105"/>
    <n v="16.184999999999999"/>
    <n v="15"/>
    <s v="Save-a-lot Markets"/>
    <x v="38"/>
    <x v="8"/>
    <d v="2016-11-05T00:00:00"/>
    <n v="292.5"/>
    <n v="242.77499999999998"/>
    <x v="2"/>
    <x v="3"/>
    <x v="0"/>
    <x v="2"/>
    <x v="1"/>
  </r>
  <r>
    <n v="10984"/>
    <s v="Pavlova"/>
    <x v="5"/>
    <x v="89"/>
    <n v="11.516999999999998"/>
    <n v="55"/>
    <s v="Save-a-lot Markets"/>
    <x v="38"/>
    <x v="8"/>
    <d v="2016-01-24T00:00:00"/>
    <n v="959.75"/>
    <n v="633.43499999999983"/>
    <x v="2"/>
    <x v="5"/>
    <x v="2"/>
    <x v="2"/>
    <x v="1"/>
  </r>
  <r>
    <n v="10984"/>
    <s v="Guaraná Fantástica"/>
    <x v="6"/>
    <x v="64"/>
    <n v="4.05"/>
    <n v="20"/>
    <s v="Save-a-lot Markets"/>
    <x v="38"/>
    <x v="8"/>
    <d v="2016-07-21T00:00:00"/>
    <n v="90"/>
    <n v="81"/>
    <x v="2"/>
    <x v="11"/>
    <x v="3"/>
    <x v="2"/>
    <x v="1"/>
  </r>
  <r>
    <n v="10984"/>
    <s v="Inlagd Sill"/>
    <x v="4"/>
    <x v="72"/>
    <n v="14.44"/>
    <n v="40"/>
    <s v="Save-a-lot Markets"/>
    <x v="38"/>
    <x v="8"/>
    <d v="2016-08-19T00:00:00"/>
    <n v="760"/>
    <n v="577.6"/>
    <x v="2"/>
    <x v="0"/>
    <x v="1"/>
    <x v="2"/>
    <x v="1"/>
  </r>
  <r>
    <n v="10985"/>
    <s v="Mascarpone Fabioli"/>
    <x v="1"/>
    <x v="59"/>
    <n v="24.96"/>
    <n v="35"/>
    <s v="Hungry Owl All-Night Grocers"/>
    <x v="30"/>
    <x v="14"/>
    <d v="2016-02-17T00:00:00"/>
    <n v="1120"/>
    <n v="873.6"/>
    <x v="2"/>
    <x v="6"/>
    <x v="1"/>
    <x v="0"/>
    <x v="0"/>
  </r>
  <r>
    <n v="10985"/>
    <s v="Pavlova"/>
    <x v="5"/>
    <x v="89"/>
    <n v="11.342499999999999"/>
    <n v="36"/>
    <s v="Hungry Owl All-Night Grocers"/>
    <x v="30"/>
    <x v="14"/>
    <d v="2016-07-11T00:00:00"/>
    <n v="628.19999999999993"/>
    <n v="408.33"/>
    <x v="2"/>
    <x v="11"/>
    <x v="2"/>
    <x v="0"/>
    <x v="0"/>
  </r>
  <r>
    <n v="10985"/>
    <s v="Carnarvon Tigers"/>
    <x v="4"/>
    <x v="92"/>
    <n v="50"/>
    <n v="8"/>
    <s v="Hungry Owl All-Night Grocers"/>
    <x v="30"/>
    <x v="14"/>
    <d v="2016-05-06T00:00:00"/>
    <n v="500"/>
    <n v="400"/>
    <x v="2"/>
    <x v="9"/>
    <x v="1"/>
    <x v="0"/>
    <x v="0"/>
  </r>
  <r>
    <n v="10986"/>
    <s v="Queso Cabrales"/>
    <x v="1"/>
    <x v="103"/>
    <n v="16.170000000000002"/>
    <n v="30"/>
    <s v="Océano Atlántico Ltda."/>
    <x v="55"/>
    <x v="20"/>
    <d v="2016-11-26T00:00:00"/>
    <n v="630"/>
    <n v="485.1"/>
    <x v="2"/>
    <x v="3"/>
    <x v="1"/>
    <x v="1"/>
    <x v="1"/>
  </r>
  <r>
    <n v="10986"/>
    <s v="Sir Rodney's Marmalade"/>
    <x v="5"/>
    <x v="87"/>
    <n v="55.08"/>
    <n v="15"/>
    <s v="Océano Atlántico Ltda."/>
    <x v="55"/>
    <x v="20"/>
    <d v="2016-12-24T00:00:00"/>
    <n v="1215"/>
    <n v="826.19999999999993"/>
    <x v="2"/>
    <x v="4"/>
    <x v="2"/>
    <x v="1"/>
    <x v="1"/>
  </r>
  <r>
    <n v="10986"/>
    <s v="Lakkalikööri"/>
    <x v="6"/>
    <x v="79"/>
    <n v="15.84"/>
    <n v="10"/>
    <s v="Océano Atlántico Ltda."/>
    <x v="55"/>
    <x v="20"/>
    <d v="2016-11-28T00:00:00"/>
    <n v="180"/>
    <n v="158.4"/>
    <x v="2"/>
    <x v="3"/>
    <x v="3"/>
    <x v="1"/>
    <x v="1"/>
  </r>
  <r>
    <n v="10986"/>
    <s v="Original Frankfurter grüne Soße"/>
    <x v="3"/>
    <x v="60"/>
    <n v="9.49"/>
    <n v="15"/>
    <s v="Océano Atlántico Ltda."/>
    <x v="55"/>
    <x v="20"/>
    <d v="2016-05-09T00:00:00"/>
    <n v="195"/>
    <n v="142.35"/>
    <x v="2"/>
    <x v="9"/>
    <x v="2"/>
    <x v="1"/>
    <x v="1"/>
  </r>
  <r>
    <n v="10987"/>
    <s v="Ipoh Coffee"/>
    <x v="6"/>
    <x v="76"/>
    <n v="40.479999999999997"/>
    <n v="6"/>
    <s v="Eastern Connection"/>
    <x v="28"/>
    <x v="13"/>
    <d v="2016-02-15T00:00:00"/>
    <n v="276"/>
    <n v="242.88"/>
    <x v="2"/>
    <x v="6"/>
    <x v="3"/>
    <x v="0"/>
    <x v="0"/>
  </r>
  <r>
    <n v="10987"/>
    <s v="Mozzarella di Giovanni"/>
    <x v="1"/>
    <x v="1"/>
    <n v="26.447999999999997"/>
    <n v="20"/>
    <s v="Eastern Connection"/>
    <x v="28"/>
    <x v="13"/>
    <d v="2016-08-12T00:00:00"/>
    <n v="696"/>
    <n v="528.95999999999992"/>
    <x v="2"/>
    <x v="0"/>
    <x v="1"/>
    <x v="0"/>
    <x v="0"/>
  </r>
  <r>
    <n v="10987"/>
    <s v="Uncle Bob's Organic Dried Pears"/>
    <x v="2"/>
    <x v="83"/>
    <n v="22.8"/>
    <n v="60"/>
    <s v="Eastern Connection"/>
    <x v="28"/>
    <x v="13"/>
    <d v="2016-10-23T00:00:00"/>
    <n v="1800"/>
    <n v="1368"/>
    <x v="2"/>
    <x v="2"/>
    <x v="0"/>
    <x v="0"/>
    <x v="0"/>
  </r>
  <r>
    <n v="10988"/>
    <s v="Tarte au sucre"/>
    <x v="5"/>
    <x v="74"/>
    <n v="32.045000000000002"/>
    <n v="40"/>
    <s v="Rattlesnake Canyon Grocery"/>
    <x v="12"/>
    <x v="8"/>
    <d v="2016-10-03T00:00:00"/>
    <n v="1972"/>
    <n v="1281.8000000000002"/>
    <x v="2"/>
    <x v="2"/>
    <x v="2"/>
    <x v="2"/>
    <x v="1"/>
  </r>
  <r>
    <n v="10988"/>
    <s v="Uncle Bob's Organic Dried Pears"/>
    <x v="2"/>
    <x v="83"/>
    <n v="23.700000000000003"/>
    <n v="60"/>
    <s v="Rattlesnake Canyon Grocery"/>
    <x v="12"/>
    <x v="8"/>
    <d v="2016-08-06T00:00:00"/>
    <n v="1800"/>
    <n v="1422.0000000000002"/>
    <x v="2"/>
    <x v="0"/>
    <x v="0"/>
    <x v="2"/>
    <x v="1"/>
  </r>
  <r>
    <n v="10989"/>
    <s v="Grandma's Boysenberry Spread"/>
    <x v="3"/>
    <x v="113"/>
    <n v="17.75"/>
    <n v="40"/>
    <s v="Que Delícia"/>
    <x v="2"/>
    <x v="2"/>
    <d v="2016-01-11T00:00:00"/>
    <n v="1000"/>
    <n v="710"/>
    <x v="2"/>
    <x v="5"/>
    <x v="2"/>
    <x v="1"/>
    <x v="1"/>
  </r>
  <r>
    <n v="10989"/>
    <s v="Queso Cabrales"/>
    <x v="1"/>
    <x v="103"/>
    <n v="17.010000000000002"/>
    <n v="15"/>
    <s v="Que Delícia"/>
    <x v="2"/>
    <x v="2"/>
    <d v="2016-07-31T00:00:00"/>
    <n v="315"/>
    <n v="255.15000000000003"/>
    <x v="2"/>
    <x v="11"/>
    <x v="1"/>
    <x v="1"/>
    <x v="1"/>
  </r>
  <r>
    <n v="10989"/>
    <s v="Jack's New England Clam Chowder"/>
    <x v="4"/>
    <x v="93"/>
    <n v="7.9130000000000011"/>
    <n v="4"/>
    <s v="Que Delícia"/>
    <x v="2"/>
    <x v="2"/>
    <d v="2016-08-05T00:00:00"/>
    <n v="38.6"/>
    <n v="31.652000000000005"/>
    <x v="2"/>
    <x v="0"/>
    <x v="1"/>
    <x v="1"/>
    <x v="1"/>
  </r>
  <r>
    <n v="10990"/>
    <s v="Pâté chinois"/>
    <x v="7"/>
    <x v="28"/>
    <n v="18.96"/>
    <n v="65"/>
    <s v="Ernst Handel"/>
    <x v="9"/>
    <x v="6"/>
    <d v="2016-01-17T00:00:00"/>
    <n v="1560"/>
    <n v="1232.4000000000001"/>
    <x v="2"/>
    <x v="5"/>
    <x v="3"/>
    <x v="0"/>
    <x v="0"/>
  </r>
  <r>
    <n v="10990"/>
    <s v="Sasquatch Ale"/>
    <x v="6"/>
    <x v="2"/>
    <n v="12.6"/>
    <n v="60"/>
    <s v="Ernst Handel"/>
    <x v="9"/>
    <x v="6"/>
    <d v="2016-09-16T00:00:00"/>
    <n v="840"/>
    <n v="756"/>
    <x v="2"/>
    <x v="1"/>
    <x v="3"/>
    <x v="0"/>
    <x v="0"/>
  </r>
  <r>
    <n v="10990"/>
    <s v="Sir Rodney's Scones"/>
    <x v="5"/>
    <x v="13"/>
    <n v="7"/>
    <n v="65"/>
    <s v="Ernst Handel"/>
    <x v="9"/>
    <x v="6"/>
    <d v="2016-11-14T00:00:00"/>
    <n v="650"/>
    <n v="455"/>
    <x v="2"/>
    <x v="3"/>
    <x v="2"/>
    <x v="0"/>
    <x v="0"/>
  </r>
  <r>
    <n v="10990"/>
    <s v="Sirop d'érable"/>
    <x v="3"/>
    <x v="73"/>
    <n v="22.23"/>
    <n v="66"/>
    <s v="Ernst Handel"/>
    <x v="9"/>
    <x v="6"/>
    <d v="2016-03-23T00:00:00"/>
    <n v="1881"/>
    <n v="1467.18"/>
    <x v="2"/>
    <x v="7"/>
    <x v="2"/>
    <x v="0"/>
    <x v="0"/>
  </r>
  <r>
    <n v="10991"/>
    <s v="Chang"/>
    <x v="6"/>
    <x v="72"/>
    <n v="17.29"/>
    <n v="50"/>
    <s v="QUICK-Stop"/>
    <x v="20"/>
    <x v="1"/>
    <d v="2016-05-12T00:00:00"/>
    <n v="950"/>
    <n v="864.5"/>
    <x v="2"/>
    <x v="9"/>
    <x v="3"/>
    <x v="0"/>
    <x v="0"/>
  </r>
  <r>
    <n v="10991"/>
    <s v="Outback Lager"/>
    <x v="6"/>
    <x v="75"/>
    <n v="13.65"/>
    <n v="20"/>
    <s v="QUICK-Stop"/>
    <x v="20"/>
    <x v="1"/>
    <d v="2016-09-20T00:00:00"/>
    <n v="300"/>
    <n v="273"/>
    <x v="2"/>
    <x v="1"/>
    <x v="3"/>
    <x v="0"/>
    <x v="0"/>
  </r>
  <r>
    <n v="10991"/>
    <s v="Lakkalikööri"/>
    <x v="6"/>
    <x v="79"/>
    <n v="15.84"/>
    <n v="90"/>
    <s v="QUICK-Stop"/>
    <x v="20"/>
    <x v="1"/>
    <d v="2016-06-24T00:00:00"/>
    <n v="1620"/>
    <n v="1425.6"/>
    <x v="2"/>
    <x v="10"/>
    <x v="3"/>
    <x v="0"/>
    <x v="0"/>
  </r>
  <r>
    <n v="10992"/>
    <s v="Mozzarella di Giovanni"/>
    <x v="1"/>
    <x v="1"/>
    <n v="28.883999999999997"/>
    <n v="2"/>
    <s v="The Big Cheese"/>
    <x v="34"/>
    <x v="8"/>
    <d v="2016-11-27T00:00:00"/>
    <n v="69.599999999999994"/>
    <n v="57.767999999999994"/>
    <x v="2"/>
    <x v="3"/>
    <x v="1"/>
    <x v="2"/>
    <x v="1"/>
  </r>
  <r>
    <n v="10993"/>
    <s v="Jack's New England Clam Chowder"/>
    <x v="4"/>
    <x v="93"/>
    <n v="7.7200000000000006"/>
    <n v="35"/>
    <s v="Folk och fä HB"/>
    <x v="13"/>
    <x v="9"/>
    <d v="2016-08-08T00:00:00"/>
    <n v="337.75"/>
    <n v="270.20000000000005"/>
    <x v="2"/>
    <x v="0"/>
    <x v="1"/>
    <x v="0"/>
    <x v="0"/>
  </r>
  <r>
    <n v="10993"/>
    <s v="Thüringer Rostbratwurst"/>
    <x v="7"/>
    <x v="80"/>
    <n v="101.50780000000002"/>
    <n v="50"/>
    <s v="Folk och fä HB"/>
    <x v="13"/>
    <x v="9"/>
    <d v="2016-02-03T00:00:00"/>
    <n v="6189.5"/>
    <n v="5075.3900000000012"/>
    <x v="2"/>
    <x v="6"/>
    <x v="3"/>
    <x v="0"/>
    <x v="0"/>
  </r>
  <r>
    <n v="10994"/>
    <s v="Raclette Courdavault"/>
    <x v="1"/>
    <x v="95"/>
    <n v="42.9"/>
    <n v="18"/>
    <s v="Vaffeljernet"/>
    <x v="48"/>
    <x v="17"/>
    <d v="2016-05-13T00:00:00"/>
    <n v="990"/>
    <n v="772.19999999999993"/>
    <x v="2"/>
    <x v="9"/>
    <x v="1"/>
    <x v="0"/>
    <x v="0"/>
  </r>
  <r>
    <n v="10995"/>
    <s v="Camembert Pierrot"/>
    <x v="1"/>
    <x v="85"/>
    <n v="27.540000000000003"/>
    <n v="4"/>
    <s v="Pericles Comidas clásicas"/>
    <x v="10"/>
    <x v="7"/>
    <d v="2016-04-02T00:00:00"/>
    <n v="136"/>
    <n v="110.16000000000001"/>
    <x v="2"/>
    <x v="8"/>
    <x v="1"/>
    <x v="1"/>
    <x v="1"/>
  </r>
  <r>
    <n v="10995"/>
    <s v="Manjimup Dried Apples"/>
    <x v="2"/>
    <x v="106"/>
    <n v="43.46"/>
    <n v="20"/>
    <s v="Pericles Comidas clásicas"/>
    <x v="10"/>
    <x v="7"/>
    <d v="2016-01-28T00:00:00"/>
    <n v="1060"/>
    <n v="869.2"/>
    <x v="2"/>
    <x v="5"/>
    <x v="0"/>
    <x v="1"/>
    <x v="1"/>
  </r>
  <r>
    <n v="10996"/>
    <s v="Singaporean Hokkien Fried Mee"/>
    <x v="0"/>
    <x v="2"/>
    <n v="11.06"/>
    <n v="40"/>
    <s v="QUICK-Stop"/>
    <x v="20"/>
    <x v="1"/>
    <d v="2016-06-10T00:00:00"/>
    <n v="560"/>
    <n v="442.40000000000003"/>
    <x v="2"/>
    <x v="10"/>
    <x v="0"/>
    <x v="0"/>
    <x v="0"/>
  </r>
  <r>
    <n v="10997"/>
    <s v="Mascarpone Fabioli"/>
    <x v="1"/>
    <x v="59"/>
    <n v="24.64"/>
    <n v="50"/>
    <s v="LILA-Supermercado"/>
    <x v="26"/>
    <x v="5"/>
    <d v="2016-06-19T00:00:00"/>
    <n v="1600"/>
    <n v="1232"/>
    <x v="2"/>
    <x v="10"/>
    <x v="1"/>
    <x v="1"/>
    <x v="1"/>
  </r>
  <r>
    <n v="10997"/>
    <s v="Spegesild"/>
    <x v="4"/>
    <x v="27"/>
    <n v="9"/>
    <n v="20"/>
    <s v="LILA-Supermercado"/>
    <x v="26"/>
    <x v="5"/>
    <d v="2016-05-15T00:00:00"/>
    <n v="240"/>
    <n v="180"/>
    <x v="2"/>
    <x v="9"/>
    <x v="1"/>
    <x v="1"/>
    <x v="1"/>
  </r>
  <r>
    <n v="10997"/>
    <s v="Filo Mix"/>
    <x v="0"/>
    <x v="94"/>
    <n v="5.95"/>
    <n v="20"/>
    <s v="LILA-Supermercado"/>
    <x v="26"/>
    <x v="5"/>
    <d v="2016-09-05T00:00:00"/>
    <n v="140"/>
    <n v="119"/>
    <x v="2"/>
    <x v="1"/>
    <x v="0"/>
    <x v="1"/>
    <x v="1"/>
  </r>
  <r>
    <n v="10998"/>
    <s v="Longlife Tofu"/>
    <x v="2"/>
    <x v="13"/>
    <n v="8.2000000000000011"/>
    <n v="20"/>
    <s v="Wolski  Zajazd"/>
    <x v="49"/>
    <x v="18"/>
    <d v="2016-11-15T00:00:00"/>
    <n v="200"/>
    <n v="164.00000000000003"/>
    <x v="2"/>
    <x v="3"/>
    <x v="0"/>
    <x v="0"/>
    <x v="0"/>
  </r>
  <r>
    <n v="10998"/>
    <s v="Sirop d'érable"/>
    <x v="3"/>
    <x v="73"/>
    <n v="23.654999999999998"/>
    <n v="7"/>
    <s v="Wolski  Zajazd"/>
    <x v="49"/>
    <x v="18"/>
    <d v="2016-03-04T00:00:00"/>
    <n v="199.5"/>
    <n v="165.58499999999998"/>
    <x v="2"/>
    <x v="7"/>
    <x v="2"/>
    <x v="0"/>
    <x v="0"/>
  </r>
  <r>
    <n v="10998"/>
    <s v="Guaraná Fantástica"/>
    <x v="6"/>
    <x v="64"/>
    <n v="4.0049999999999999"/>
    <n v="12"/>
    <s v="Wolski  Zajazd"/>
    <x v="49"/>
    <x v="18"/>
    <d v="2016-07-30T00:00:00"/>
    <n v="54"/>
    <n v="48.06"/>
    <x v="2"/>
    <x v="11"/>
    <x v="3"/>
    <x v="0"/>
    <x v="0"/>
  </r>
  <r>
    <n v="10998"/>
    <s v="Rhönbräu Klosterbier"/>
    <x v="6"/>
    <x v="81"/>
    <n v="6.8975"/>
    <n v="30"/>
    <s v="Wolski  Zajazd"/>
    <x v="49"/>
    <x v="18"/>
    <d v="2016-04-10T00:00:00"/>
    <n v="232.5"/>
    <n v="206.92500000000001"/>
    <x v="2"/>
    <x v="8"/>
    <x v="3"/>
    <x v="0"/>
    <x v="0"/>
  </r>
  <r>
    <n v="10999"/>
    <s v="Jack's New England Clam Chowder"/>
    <x v="4"/>
    <x v="93"/>
    <n v="7.4305000000000003"/>
    <n v="20"/>
    <s v="Ottilies Käseladen"/>
    <x v="11"/>
    <x v="1"/>
    <d v="2016-02-24T00:00:00"/>
    <n v="193"/>
    <n v="148.61000000000001"/>
    <x v="2"/>
    <x v="6"/>
    <x v="1"/>
    <x v="0"/>
    <x v="0"/>
  </r>
  <r>
    <n v="10999"/>
    <s v="Manjimup Dried Apples"/>
    <x v="2"/>
    <x v="106"/>
    <n v="42.400000000000006"/>
    <n v="15"/>
    <s v="Ottilies Käseladen"/>
    <x v="11"/>
    <x v="1"/>
    <d v="2016-06-11T00:00:00"/>
    <n v="795"/>
    <n v="636.00000000000011"/>
    <x v="2"/>
    <x v="10"/>
    <x v="0"/>
    <x v="0"/>
    <x v="0"/>
  </r>
  <r>
    <n v="10999"/>
    <s v="Original Frankfurter grüne Soße"/>
    <x v="3"/>
    <x v="60"/>
    <n v="9.8800000000000008"/>
    <n v="21"/>
    <s v="Ottilies Käseladen"/>
    <x v="11"/>
    <x v="1"/>
    <d v="2016-09-26T00:00:00"/>
    <n v="273"/>
    <n v="207.48000000000002"/>
    <x v="2"/>
    <x v="1"/>
    <x v="2"/>
    <x v="0"/>
    <x v="0"/>
  </r>
  <r>
    <n v="11000"/>
    <s v="Original Frankfurter grüne Soße"/>
    <x v="3"/>
    <x v="60"/>
    <n v="10.92"/>
    <n v="30"/>
    <s v="Rattlesnake Canyon Grocery"/>
    <x v="12"/>
    <x v="8"/>
    <d v="2016-06-21T00:00:00"/>
    <n v="390"/>
    <n v="327.60000000000002"/>
    <x v="2"/>
    <x v="10"/>
    <x v="2"/>
    <x v="2"/>
    <x v="1"/>
  </r>
  <r>
    <n v="11000"/>
    <s v="Chef Anton's Cajun Seasoning"/>
    <x v="3"/>
    <x v="82"/>
    <n v="18.040000000000003"/>
    <n v="25"/>
    <s v="Rattlesnake Canyon Grocery"/>
    <x v="12"/>
    <x v="8"/>
    <d v="2016-10-08T00:00:00"/>
    <n v="550"/>
    <n v="451.00000000000006"/>
    <x v="2"/>
    <x v="2"/>
    <x v="2"/>
    <x v="2"/>
    <x v="1"/>
  </r>
  <r>
    <n v="11000"/>
    <s v="Guaraná Fantástica"/>
    <x v="6"/>
    <x v="64"/>
    <n v="4.05"/>
    <n v="30"/>
    <s v="Rattlesnake Canyon Grocery"/>
    <x v="12"/>
    <x v="8"/>
    <d v="2016-05-22T00:00:00"/>
    <n v="135"/>
    <n v="121.5"/>
    <x v="2"/>
    <x v="9"/>
    <x v="3"/>
    <x v="2"/>
    <x v="1"/>
  </r>
  <r>
    <n v="11001"/>
    <s v="Pâté chinois"/>
    <x v="7"/>
    <x v="28"/>
    <n v="19.200000000000003"/>
    <n v="6"/>
    <s v="Folk och fä HB"/>
    <x v="13"/>
    <x v="9"/>
    <d v="2016-08-09T00:00:00"/>
    <n v="144"/>
    <n v="115.20000000000002"/>
    <x v="2"/>
    <x v="0"/>
    <x v="3"/>
    <x v="0"/>
    <x v="0"/>
  </r>
  <r>
    <n v="11001"/>
    <s v="Spegesild"/>
    <x v="4"/>
    <x v="27"/>
    <n v="8.879999999999999"/>
    <n v="25"/>
    <s v="Folk och fä HB"/>
    <x v="13"/>
    <x v="9"/>
    <d v="2016-02-13T00:00:00"/>
    <n v="300"/>
    <n v="221.99999999999997"/>
    <x v="2"/>
    <x v="6"/>
    <x v="1"/>
    <x v="0"/>
    <x v="0"/>
  </r>
  <r>
    <n v="11001"/>
    <s v="Uncle Bob's Organic Dried Pears"/>
    <x v="2"/>
    <x v="83"/>
    <n v="24.3"/>
    <n v="60"/>
    <s v="Folk och fä HB"/>
    <x v="13"/>
    <x v="9"/>
    <d v="2016-07-25T00:00:00"/>
    <n v="1800"/>
    <n v="1458"/>
    <x v="2"/>
    <x v="11"/>
    <x v="0"/>
    <x v="0"/>
    <x v="0"/>
  </r>
  <r>
    <n v="11001"/>
    <s v="Gustaf's Knäckebröd"/>
    <x v="0"/>
    <x v="103"/>
    <n v="17.010000000000002"/>
    <n v="25"/>
    <s v="Folk och fä HB"/>
    <x v="13"/>
    <x v="9"/>
    <d v="2016-02-25T00:00:00"/>
    <n v="525"/>
    <n v="425.25000000000006"/>
    <x v="2"/>
    <x v="6"/>
    <x v="0"/>
    <x v="0"/>
    <x v="0"/>
  </r>
  <r>
    <n v="11002"/>
    <s v="Pâté chinois"/>
    <x v="7"/>
    <x v="28"/>
    <n v="18"/>
    <n v="40"/>
    <s v="Save-a-lot Markets"/>
    <x v="38"/>
    <x v="8"/>
    <d v="2016-12-25T00:00:00"/>
    <n v="960"/>
    <n v="720"/>
    <x v="2"/>
    <x v="4"/>
    <x v="3"/>
    <x v="2"/>
    <x v="1"/>
  </r>
  <r>
    <n v="11002"/>
    <s v="Konbu"/>
    <x v="4"/>
    <x v="78"/>
    <n v="4.8000000000000007"/>
    <n v="56"/>
    <s v="Save-a-lot Markets"/>
    <x v="38"/>
    <x v="8"/>
    <d v="2016-05-12T00:00:00"/>
    <n v="336"/>
    <n v="268.80000000000007"/>
    <x v="2"/>
    <x v="9"/>
    <x v="1"/>
    <x v="2"/>
    <x v="1"/>
  </r>
  <r>
    <n v="11002"/>
    <s v="Steeleye Stout"/>
    <x v="6"/>
    <x v="79"/>
    <n v="16.38"/>
    <n v="15"/>
    <s v="Save-a-lot Markets"/>
    <x v="38"/>
    <x v="8"/>
    <d v="2016-07-20T00:00:00"/>
    <n v="270"/>
    <n v="245.7"/>
    <x v="2"/>
    <x v="11"/>
    <x v="3"/>
    <x v="2"/>
    <x v="1"/>
  </r>
  <r>
    <n v="11002"/>
    <s v="Singaporean Hokkien Fried Mee"/>
    <x v="0"/>
    <x v="2"/>
    <n v="10.780000000000001"/>
    <n v="24"/>
    <s v="Save-a-lot Markets"/>
    <x v="38"/>
    <x v="8"/>
    <d v="2016-10-16T00:00:00"/>
    <n v="336"/>
    <n v="258.72000000000003"/>
    <x v="2"/>
    <x v="2"/>
    <x v="0"/>
    <x v="2"/>
    <x v="1"/>
  </r>
  <r>
    <n v="11003"/>
    <s v="Filo Mix"/>
    <x v="0"/>
    <x v="94"/>
    <n v="5.46"/>
    <n v="10"/>
    <s v="The Cracker Box"/>
    <x v="66"/>
    <x v="8"/>
    <d v="2016-09-13T00:00:00"/>
    <n v="70"/>
    <n v="54.6"/>
    <x v="2"/>
    <x v="1"/>
    <x v="0"/>
    <x v="2"/>
    <x v="1"/>
  </r>
  <r>
    <n v="11003"/>
    <s v="Chai"/>
    <x v="6"/>
    <x v="79"/>
    <n v="15.84"/>
    <n v="4"/>
    <s v="The Cracker Box"/>
    <x v="66"/>
    <x v="8"/>
    <d v="2016-12-18T00:00:00"/>
    <n v="72"/>
    <n v="63.36"/>
    <x v="2"/>
    <x v="4"/>
    <x v="3"/>
    <x v="2"/>
    <x v="1"/>
  </r>
  <r>
    <n v="11003"/>
    <s v="Boston Crab Meat"/>
    <x v="4"/>
    <x v="65"/>
    <n v="12.879999999999999"/>
    <n v="10"/>
    <s v="The Cracker Box"/>
    <x v="66"/>
    <x v="8"/>
    <d v="2016-04-25T00:00:00"/>
    <n v="184"/>
    <n v="128.79999999999998"/>
    <x v="2"/>
    <x v="8"/>
    <x v="1"/>
    <x v="2"/>
    <x v="1"/>
  </r>
  <r>
    <n v="11004"/>
    <s v="Gumbär Gummibärchen"/>
    <x v="5"/>
    <x v="108"/>
    <n v="20.611799999999999"/>
    <n v="6"/>
    <s v="Maison Dewey"/>
    <x v="62"/>
    <x v="3"/>
    <d v="2016-05-18T00:00:00"/>
    <n v="187.38"/>
    <n v="123.67079999999999"/>
    <x v="2"/>
    <x v="9"/>
    <x v="2"/>
    <x v="0"/>
    <x v="0"/>
  </r>
  <r>
    <n v="11004"/>
    <s v="Lakkalikööri"/>
    <x v="6"/>
    <x v="79"/>
    <n v="16.2"/>
    <n v="6"/>
    <s v="Maison Dewey"/>
    <x v="62"/>
    <x v="3"/>
    <d v="2016-01-20T00:00:00"/>
    <n v="108"/>
    <n v="97.199999999999989"/>
    <x v="2"/>
    <x v="5"/>
    <x v="3"/>
    <x v="0"/>
    <x v="0"/>
  </r>
  <r>
    <n v="11005"/>
    <s v="Chai"/>
    <x v="6"/>
    <x v="79"/>
    <n v="16.560000000000002"/>
    <n v="2"/>
    <s v="Wilman Kala"/>
    <x v="65"/>
    <x v="10"/>
    <d v="2016-04-23T00:00:00"/>
    <n v="36"/>
    <n v="33.120000000000005"/>
    <x v="2"/>
    <x v="8"/>
    <x v="3"/>
    <x v="0"/>
    <x v="0"/>
  </r>
  <r>
    <n v="11005"/>
    <s v="Raclette Courdavault"/>
    <x v="1"/>
    <x v="95"/>
    <n v="45.1"/>
    <n v="10"/>
    <s v="Wilman Kala"/>
    <x v="65"/>
    <x v="10"/>
    <d v="2016-09-23T00:00:00"/>
    <n v="550"/>
    <n v="451"/>
    <x v="2"/>
    <x v="1"/>
    <x v="1"/>
    <x v="0"/>
    <x v="0"/>
  </r>
  <r>
    <n v="11006"/>
    <s v="Thüringer Rostbratwurst"/>
    <x v="7"/>
    <x v="80"/>
    <n v="94.080400000000012"/>
    <n v="2"/>
    <s v="Great Lakes Food Market"/>
    <x v="61"/>
    <x v="8"/>
    <d v="2016-12-22T00:00:00"/>
    <n v="247.58"/>
    <n v="188.16080000000002"/>
    <x v="2"/>
    <x v="4"/>
    <x v="3"/>
    <x v="2"/>
    <x v="1"/>
  </r>
  <r>
    <n v="11006"/>
    <s v="Chai"/>
    <x v="6"/>
    <x v="79"/>
    <n v="15.84"/>
    <n v="8"/>
    <s v="Great Lakes Food Market"/>
    <x v="61"/>
    <x v="8"/>
    <d v="2016-07-12T00:00:00"/>
    <n v="144"/>
    <n v="126.72"/>
    <x v="2"/>
    <x v="11"/>
    <x v="3"/>
    <x v="2"/>
    <x v="1"/>
  </r>
  <r>
    <n v="11007"/>
    <s v="Singaporean Hokkien Fried Mee"/>
    <x v="0"/>
    <x v="2"/>
    <n v="11.9"/>
    <n v="14"/>
    <s v="Princesa Isabel Vinhos"/>
    <x v="39"/>
    <x v="15"/>
    <d v="2016-07-11T00:00:00"/>
    <n v="196"/>
    <n v="166.6"/>
    <x v="2"/>
    <x v="11"/>
    <x v="0"/>
    <x v="3"/>
    <x v="0"/>
  </r>
  <r>
    <n v="11007"/>
    <s v="Northwoods Cranberry Sauce"/>
    <x v="3"/>
    <x v="84"/>
    <n v="28.799999999999997"/>
    <n v="30"/>
    <s v="Princesa Isabel Vinhos"/>
    <x v="39"/>
    <x v="15"/>
    <d v="2016-11-01T00:00:00"/>
    <n v="1200"/>
    <n v="863.99999999999989"/>
    <x v="2"/>
    <x v="3"/>
    <x v="2"/>
    <x v="3"/>
    <x v="0"/>
  </r>
  <r>
    <n v="11007"/>
    <s v="Thüringer Rostbratwurst"/>
    <x v="7"/>
    <x v="80"/>
    <n v="97.794100000000014"/>
    <n v="10"/>
    <s v="Princesa Isabel Vinhos"/>
    <x v="39"/>
    <x v="15"/>
    <d v="2016-02-22T00:00:00"/>
    <n v="1237.9000000000001"/>
    <n v="977.94100000000014"/>
    <x v="2"/>
    <x v="6"/>
    <x v="3"/>
    <x v="3"/>
    <x v="0"/>
  </r>
  <r>
    <n v="11008"/>
    <s v="Rössle Sauerkraut"/>
    <x v="2"/>
    <x v="66"/>
    <n v="36.480000000000004"/>
    <n v="70"/>
    <s v="Ernst Handel"/>
    <x v="9"/>
    <x v="6"/>
    <d v="2016-05-09T00:00:00"/>
    <n v="3192"/>
    <n v="2553.6000000000004"/>
    <x v="2"/>
    <x v="9"/>
    <x v="0"/>
    <x v="0"/>
    <x v="0"/>
  </r>
  <r>
    <n v="11008"/>
    <s v="Sasquatch Ale"/>
    <x v="6"/>
    <x v="2"/>
    <n v="12.6"/>
    <n v="90"/>
    <s v="Ernst Handel"/>
    <x v="9"/>
    <x v="6"/>
    <d v="2016-04-05T00:00:00"/>
    <n v="1260"/>
    <n v="1134"/>
    <x v="2"/>
    <x v="8"/>
    <x v="3"/>
    <x v="0"/>
    <x v="0"/>
  </r>
  <r>
    <n v="11008"/>
    <s v="Fløtemysost"/>
    <x v="1"/>
    <x v="109"/>
    <n v="16.125"/>
    <n v="21"/>
    <s v="Ernst Handel"/>
    <x v="9"/>
    <x v="6"/>
    <d v="2016-03-13T00:00:00"/>
    <n v="451.5"/>
    <n v="338.625"/>
    <x v="2"/>
    <x v="7"/>
    <x v="1"/>
    <x v="0"/>
    <x v="0"/>
  </r>
  <r>
    <n v="11009"/>
    <s v="Camembert Pierrot"/>
    <x v="1"/>
    <x v="85"/>
    <n v="27.540000000000003"/>
    <n v="9"/>
    <s v="Godos Cocina Típica"/>
    <x v="32"/>
    <x v="12"/>
    <d v="2016-05-14T00:00:00"/>
    <n v="306"/>
    <n v="247.86"/>
    <x v="2"/>
    <x v="9"/>
    <x v="1"/>
    <x v="3"/>
    <x v="0"/>
  </r>
  <r>
    <n v="11009"/>
    <s v="Guaraná Fantástica"/>
    <x v="6"/>
    <x v="64"/>
    <n v="3.96"/>
    <n v="12"/>
    <s v="Godos Cocina Típica"/>
    <x v="32"/>
    <x v="12"/>
    <d v="2016-09-15T00:00:00"/>
    <n v="54"/>
    <n v="47.519999999999996"/>
    <x v="2"/>
    <x v="1"/>
    <x v="3"/>
    <x v="3"/>
    <x v="0"/>
  </r>
  <r>
    <n v="11009"/>
    <s v="Inlagd Sill"/>
    <x v="4"/>
    <x v="72"/>
    <n v="13.489999999999998"/>
    <n v="18"/>
    <s v="Godos Cocina Típica"/>
    <x v="32"/>
    <x v="12"/>
    <d v="2016-03-27T00:00:00"/>
    <n v="342"/>
    <n v="242.81999999999996"/>
    <x v="2"/>
    <x v="7"/>
    <x v="1"/>
    <x v="3"/>
    <x v="0"/>
  </r>
  <r>
    <n v="11010"/>
    <s v="Uncle Bob's Organic Dried Pears"/>
    <x v="2"/>
    <x v="83"/>
    <n v="24"/>
    <n v="20"/>
    <s v="Reggiani Caseifici"/>
    <x v="27"/>
    <x v="11"/>
    <d v="2016-01-01T00:00:00"/>
    <n v="600"/>
    <n v="480"/>
    <x v="2"/>
    <x v="5"/>
    <x v="0"/>
    <x v="3"/>
    <x v="0"/>
  </r>
  <r>
    <n v="11010"/>
    <s v="Guaraná Fantástica"/>
    <x v="6"/>
    <x v="64"/>
    <n v="4.05"/>
    <n v="10"/>
    <s v="Reggiani Caseifici"/>
    <x v="27"/>
    <x v="11"/>
    <d v="2016-08-25T00:00:00"/>
    <n v="45"/>
    <n v="40.5"/>
    <x v="2"/>
    <x v="0"/>
    <x v="3"/>
    <x v="3"/>
    <x v="0"/>
  </r>
  <r>
    <n v="11011"/>
    <s v="Escargots de Bourgogne"/>
    <x v="4"/>
    <x v="107"/>
    <n v="9.2749999999999986"/>
    <n v="40"/>
    <s v="Alfreds Futterkiste"/>
    <x v="67"/>
    <x v="1"/>
    <d v="2016-09-25T00:00:00"/>
    <n v="530"/>
    <n v="370.99999999999994"/>
    <x v="2"/>
    <x v="1"/>
    <x v="1"/>
    <x v="0"/>
    <x v="0"/>
  </r>
  <r>
    <n v="11011"/>
    <s v="Fløtemysost"/>
    <x v="1"/>
    <x v="109"/>
    <n v="17.2"/>
    <n v="20"/>
    <s v="Alfreds Futterkiste"/>
    <x v="67"/>
    <x v="1"/>
    <d v="2016-06-02T00:00:00"/>
    <n v="430"/>
    <n v="344"/>
    <x v="2"/>
    <x v="10"/>
    <x v="1"/>
    <x v="0"/>
    <x v="0"/>
  </r>
  <r>
    <n v="11012"/>
    <s v="Teatime Chocolate Biscuits"/>
    <x v="5"/>
    <x v="111"/>
    <n v="6.4399999999999995"/>
    <n v="50"/>
    <s v="Frankenversand"/>
    <x v="16"/>
    <x v="1"/>
    <d v="2016-12-12T00:00:00"/>
    <n v="459.99999999999994"/>
    <n v="322"/>
    <x v="2"/>
    <x v="4"/>
    <x v="2"/>
    <x v="0"/>
    <x v="0"/>
  </r>
  <r>
    <n v="11012"/>
    <s v="Camembert Pierrot"/>
    <x v="1"/>
    <x v="85"/>
    <n v="27.880000000000003"/>
    <n v="36"/>
    <s v="Frankenversand"/>
    <x v="16"/>
    <x v="1"/>
    <d v="2016-03-14T00:00:00"/>
    <n v="1224"/>
    <n v="1003.6800000000001"/>
    <x v="2"/>
    <x v="7"/>
    <x v="1"/>
    <x v="0"/>
    <x v="0"/>
  </r>
  <r>
    <n v="11012"/>
    <s v="Fløtemysost"/>
    <x v="1"/>
    <x v="109"/>
    <n v="16.555"/>
    <n v="60"/>
    <s v="Frankenversand"/>
    <x v="16"/>
    <x v="1"/>
    <d v="2016-03-13T00:00:00"/>
    <n v="1290"/>
    <n v="993.3"/>
    <x v="2"/>
    <x v="7"/>
    <x v="1"/>
    <x v="0"/>
    <x v="0"/>
  </r>
  <r>
    <n v="11013"/>
    <s v="Tunnbröd"/>
    <x v="0"/>
    <x v="110"/>
    <n v="6.75"/>
    <n v="10"/>
    <s v="Romero y tomillo"/>
    <x v="25"/>
    <x v="12"/>
    <d v="2016-05-20T00:00:00"/>
    <n v="90"/>
    <n v="67.5"/>
    <x v="2"/>
    <x v="9"/>
    <x v="0"/>
    <x v="3"/>
    <x v="0"/>
  </r>
  <r>
    <n v="11013"/>
    <s v="Scottish Longbreads"/>
    <x v="5"/>
    <x v="99"/>
    <n v="8.5"/>
    <n v="2"/>
    <s v="Romero y tomillo"/>
    <x v="25"/>
    <x v="12"/>
    <d v="2016-06-24T00:00:00"/>
    <n v="25"/>
    <n v="17"/>
    <x v="2"/>
    <x v="10"/>
    <x v="2"/>
    <x v="3"/>
    <x v="0"/>
  </r>
  <r>
    <n v="11013"/>
    <s v="Singaporean Hokkien Fried Mee"/>
    <x v="0"/>
    <x v="2"/>
    <n v="11.06"/>
    <n v="4"/>
    <s v="Romero y tomillo"/>
    <x v="25"/>
    <x v="12"/>
    <d v="2016-04-13T00:00:00"/>
    <n v="56"/>
    <n v="44.24"/>
    <x v="2"/>
    <x v="8"/>
    <x v="0"/>
    <x v="3"/>
    <x v="0"/>
  </r>
  <r>
    <n v="11013"/>
    <s v="Røgede sild"/>
    <x v="4"/>
    <x v="68"/>
    <n v="7.3150000000000004"/>
    <n v="20"/>
    <s v="Romero y tomillo"/>
    <x v="25"/>
    <x v="12"/>
    <d v="2016-12-18T00:00:00"/>
    <n v="190"/>
    <n v="146.30000000000001"/>
    <x v="2"/>
    <x v="4"/>
    <x v="1"/>
    <x v="3"/>
    <x v="0"/>
  </r>
  <r>
    <n v="11014"/>
    <s v="Jack's New England Clam Chowder"/>
    <x v="4"/>
    <x v="93"/>
    <n v="7.0445000000000002"/>
    <n v="28"/>
    <s v="LINO-Delicateses"/>
    <x v="53"/>
    <x v="5"/>
    <d v="2016-06-11T00:00:00"/>
    <n v="270.2"/>
    <n v="197.24600000000001"/>
    <x v="2"/>
    <x v="10"/>
    <x v="1"/>
    <x v="1"/>
    <x v="1"/>
  </r>
  <r>
    <n v="11015"/>
    <s v="Nord-Ost Matjeshering"/>
    <x v="4"/>
    <x v="100"/>
    <n v="19.676400000000001"/>
    <n v="15"/>
    <s v="Santé Gourmet"/>
    <x v="51"/>
    <x v="19"/>
    <d v="2016-12-04T00:00:00"/>
    <n v="388.35"/>
    <n v="295.14600000000002"/>
    <x v="2"/>
    <x v="4"/>
    <x v="1"/>
    <x v="0"/>
    <x v="0"/>
  </r>
  <r>
    <n v="11015"/>
    <s v="Original Frankfurter grüne Soße"/>
    <x v="3"/>
    <x v="60"/>
    <n v="10.27"/>
    <n v="18"/>
    <s v="Santé Gourmet"/>
    <x v="51"/>
    <x v="19"/>
    <d v="2016-01-03T00:00:00"/>
    <n v="234"/>
    <n v="184.85999999999999"/>
    <x v="2"/>
    <x v="5"/>
    <x v="2"/>
    <x v="0"/>
    <x v="0"/>
  </r>
  <r>
    <n v="11016"/>
    <s v="Inlagd Sill"/>
    <x v="4"/>
    <x v="72"/>
    <n v="15.39"/>
    <n v="16"/>
    <s v="Around the Horn"/>
    <x v="45"/>
    <x v="13"/>
    <d v="2016-04-08T00:00:00"/>
    <n v="304"/>
    <n v="246.24"/>
    <x v="2"/>
    <x v="8"/>
    <x v="1"/>
    <x v="0"/>
    <x v="0"/>
  </r>
  <r>
    <n v="11016"/>
    <s v="Gorgonzola Telino"/>
    <x v="1"/>
    <x v="99"/>
    <n v="10.625"/>
    <n v="15"/>
    <s v="Around the Horn"/>
    <x v="45"/>
    <x v="13"/>
    <d v="2016-10-08T00:00:00"/>
    <n v="187.5"/>
    <n v="159.375"/>
    <x v="2"/>
    <x v="2"/>
    <x v="1"/>
    <x v="0"/>
    <x v="0"/>
  </r>
  <r>
    <n v="11017"/>
    <s v="Outback Lager"/>
    <x v="6"/>
    <x v="75"/>
    <n v="13.35"/>
    <n v="30"/>
    <s v="Ernst Handel"/>
    <x v="9"/>
    <x v="6"/>
    <d v="2016-07-09T00:00:00"/>
    <n v="450"/>
    <n v="400.5"/>
    <x v="2"/>
    <x v="11"/>
    <x v="3"/>
    <x v="0"/>
    <x v="0"/>
  </r>
  <r>
    <n v="11017"/>
    <s v="Raclette Courdavault"/>
    <x v="1"/>
    <x v="95"/>
    <n v="45.65"/>
    <n v="110"/>
    <s v="Ernst Handel"/>
    <x v="9"/>
    <x v="6"/>
    <d v="2016-03-25T00:00:00"/>
    <n v="6050"/>
    <n v="5021.5"/>
    <x v="2"/>
    <x v="7"/>
    <x v="1"/>
    <x v="0"/>
    <x v="0"/>
  </r>
  <r>
    <n v="11017"/>
    <s v="Aniseed Syrup"/>
    <x v="3"/>
    <x v="13"/>
    <n v="8"/>
    <n v="25"/>
    <s v="Ernst Handel"/>
    <x v="9"/>
    <x v="6"/>
    <d v="2016-08-23T00:00:00"/>
    <n v="250"/>
    <n v="200"/>
    <x v="2"/>
    <x v="0"/>
    <x v="2"/>
    <x v="0"/>
    <x v="0"/>
  </r>
  <r>
    <n v="11018"/>
    <s v="Queso Manchego La Pastora"/>
    <x v="1"/>
    <x v="86"/>
    <n v="31.919999999999998"/>
    <n v="20"/>
    <s v="Lonesome Pine Restaurant"/>
    <x v="34"/>
    <x v="8"/>
    <d v="2016-10-11T00:00:00"/>
    <n v="760"/>
    <n v="638.4"/>
    <x v="2"/>
    <x v="2"/>
    <x v="1"/>
    <x v="2"/>
    <x v="1"/>
  </r>
  <r>
    <n v="11018"/>
    <s v="Carnarvon Tigers"/>
    <x v="4"/>
    <x v="92"/>
    <n v="44.375"/>
    <n v="10"/>
    <s v="Lonesome Pine Restaurant"/>
    <x v="34"/>
    <x v="8"/>
    <d v="2016-08-10T00:00:00"/>
    <n v="625"/>
    <n v="443.75"/>
    <x v="2"/>
    <x v="0"/>
    <x v="1"/>
    <x v="2"/>
    <x v="1"/>
  </r>
  <r>
    <n v="11018"/>
    <s v="Gnocchi di nonna Alice"/>
    <x v="0"/>
    <x v="86"/>
    <n v="31.160000000000004"/>
    <n v="5"/>
    <s v="Lonesome Pine Restaurant"/>
    <x v="34"/>
    <x v="8"/>
    <d v="2016-08-26T00:00:00"/>
    <n v="190"/>
    <n v="155.80000000000001"/>
    <x v="2"/>
    <x v="0"/>
    <x v="0"/>
    <x v="2"/>
    <x v="1"/>
  </r>
  <r>
    <n v="11019"/>
    <s v="Spegesild"/>
    <x v="4"/>
    <x v="27"/>
    <n v="9.6000000000000014"/>
    <n v="3"/>
    <s v="Rancho grande"/>
    <x v="55"/>
    <x v="20"/>
    <d v="2016-05-29T00:00:00"/>
    <n v="36"/>
    <n v="28.800000000000004"/>
    <x v="2"/>
    <x v="9"/>
    <x v="1"/>
    <x v="1"/>
    <x v="1"/>
  </r>
  <r>
    <n v="11019"/>
    <s v="Maxilaku"/>
    <x v="5"/>
    <x v="52"/>
    <n v="14"/>
    <n v="2"/>
    <s v="Rancho grande"/>
    <x v="55"/>
    <x v="20"/>
    <d v="2016-10-13T00:00:00"/>
    <n v="40"/>
    <n v="28"/>
    <x v="2"/>
    <x v="2"/>
    <x v="2"/>
    <x v="1"/>
    <x v="1"/>
  </r>
  <r>
    <n v="11020"/>
    <s v="Ikura"/>
    <x v="4"/>
    <x v="98"/>
    <n v="24.8"/>
    <n v="24"/>
    <s v="Ottilies Käseladen"/>
    <x v="11"/>
    <x v="1"/>
    <d v="2016-11-23T00:00:00"/>
    <n v="744"/>
    <n v="595.20000000000005"/>
    <x v="2"/>
    <x v="3"/>
    <x v="1"/>
    <x v="0"/>
    <x v="0"/>
  </r>
  <r>
    <n v="11021"/>
    <s v="Mozzarella di Giovanni"/>
    <x v="1"/>
    <x v="1"/>
    <n v="27.143999999999998"/>
    <n v="35"/>
    <s v="QUICK-Stop"/>
    <x v="20"/>
    <x v="1"/>
    <d v="2016-09-10T00:00:00"/>
    <n v="1218"/>
    <n v="950.04"/>
    <x v="2"/>
    <x v="1"/>
    <x v="1"/>
    <x v="0"/>
    <x v="0"/>
  </r>
  <r>
    <n v="11021"/>
    <s v="Manjimup Dried Apples"/>
    <x v="2"/>
    <x v="106"/>
    <n v="43.46"/>
    <n v="44"/>
    <s v="QUICK-Stop"/>
    <x v="20"/>
    <x v="1"/>
    <d v="2016-09-10T00:00:00"/>
    <n v="2332"/>
    <n v="1912.24"/>
    <x v="2"/>
    <x v="1"/>
    <x v="0"/>
    <x v="0"/>
    <x v="0"/>
  </r>
  <r>
    <n v="11021"/>
    <s v="Gumbär Gummibärchen"/>
    <x v="5"/>
    <x v="108"/>
    <n v="21.861000000000001"/>
    <n v="63"/>
    <s v="QUICK-Stop"/>
    <x v="20"/>
    <x v="1"/>
    <d v="2016-11-13T00:00:00"/>
    <n v="1967.49"/>
    <n v="1377.2429999999999"/>
    <x v="2"/>
    <x v="3"/>
    <x v="2"/>
    <x v="0"/>
    <x v="0"/>
  </r>
  <r>
    <n v="11021"/>
    <s v="Chang"/>
    <x v="6"/>
    <x v="72"/>
    <n v="17.48"/>
    <n v="11"/>
    <s v="QUICK-Stop"/>
    <x v="20"/>
    <x v="1"/>
    <d v="2016-11-25T00:00:00"/>
    <n v="209"/>
    <n v="192.28"/>
    <x v="2"/>
    <x v="3"/>
    <x v="3"/>
    <x v="0"/>
    <x v="0"/>
  </r>
  <r>
    <n v="11021"/>
    <s v="Sir Rodney's Marmalade"/>
    <x v="5"/>
    <x v="87"/>
    <n v="55.889999999999993"/>
    <n v="15"/>
    <s v="QUICK-Stop"/>
    <x v="20"/>
    <x v="1"/>
    <d v="2016-07-10T00:00:00"/>
    <n v="1215"/>
    <n v="838.34999999999991"/>
    <x v="2"/>
    <x v="11"/>
    <x v="2"/>
    <x v="0"/>
    <x v="0"/>
  </r>
  <r>
    <n v="11022"/>
    <s v="Teatime Chocolate Biscuits"/>
    <x v="5"/>
    <x v="111"/>
    <n v="6.347999999999999"/>
    <n v="35"/>
    <s v="Hanari Carnes"/>
    <x v="2"/>
    <x v="2"/>
    <d v="2016-06-03T00:00:00"/>
    <n v="322"/>
    <n v="222.17999999999995"/>
    <x v="2"/>
    <x v="10"/>
    <x v="2"/>
    <x v="1"/>
    <x v="1"/>
  </r>
  <r>
    <n v="11022"/>
    <s v="Gudbrandsdalsost"/>
    <x v="1"/>
    <x v="104"/>
    <n v="28.8"/>
    <n v="30"/>
    <s v="Hanari Carnes"/>
    <x v="2"/>
    <x v="2"/>
    <d v="2016-07-22T00:00:00"/>
    <n v="1080"/>
    <n v="864"/>
    <x v="2"/>
    <x v="11"/>
    <x v="1"/>
    <x v="1"/>
    <x v="1"/>
  </r>
  <r>
    <n v="11023"/>
    <s v="Uncle Bob's Organic Dried Pears"/>
    <x v="2"/>
    <x v="83"/>
    <n v="22.8"/>
    <n v="4"/>
    <s v="B's Beverages"/>
    <x v="28"/>
    <x v="13"/>
    <d v="2016-08-24T00:00:00"/>
    <n v="120"/>
    <n v="91.2"/>
    <x v="2"/>
    <x v="0"/>
    <x v="0"/>
    <x v="0"/>
    <x v="0"/>
  </r>
  <r>
    <n v="11023"/>
    <s v="Ipoh Coffee"/>
    <x v="6"/>
    <x v="76"/>
    <n v="41.86"/>
    <n v="30"/>
    <s v="B's Beverages"/>
    <x v="28"/>
    <x v="13"/>
    <d v="2016-06-08T00:00:00"/>
    <n v="1380"/>
    <n v="1255.8"/>
    <x v="2"/>
    <x v="10"/>
    <x v="3"/>
    <x v="0"/>
    <x v="0"/>
  </r>
  <r>
    <n v="11024"/>
    <s v="Gumbär Gummibärchen"/>
    <x v="5"/>
    <x v="108"/>
    <n v="21.5487"/>
    <n v="12"/>
    <s v="Eastern Connection"/>
    <x v="28"/>
    <x v="13"/>
    <d v="2016-09-28T00:00:00"/>
    <n v="374.76"/>
    <n v="258.58440000000002"/>
    <x v="2"/>
    <x v="1"/>
    <x v="2"/>
    <x v="0"/>
    <x v="0"/>
  </r>
  <r>
    <n v="11024"/>
    <s v="Geitost"/>
    <x v="1"/>
    <x v="91"/>
    <n v="2.125"/>
    <n v="30"/>
    <s v="Eastern Connection"/>
    <x v="28"/>
    <x v="13"/>
    <d v="2016-08-27T00:00:00"/>
    <n v="75"/>
    <n v="63.75"/>
    <x v="2"/>
    <x v="0"/>
    <x v="1"/>
    <x v="0"/>
    <x v="0"/>
  </r>
  <r>
    <n v="11024"/>
    <s v="Louisiana Fiery Hot Pepper Sauce"/>
    <x v="3"/>
    <x v="71"/>
    <n v="17.050500000000003"/>
    <n v="21"/>
    <s v="Eastern Connection"/>
    <x v="28"/>
    <x v="13"/>
    <d v="2016-09-25T00:00:00"/>
    <n v="442.05"/>
    <n v="358.06050000000005"/>
    <x v="2"/>
    <x v="1"/>
    <x v="2"/>
    <x v="0"/>
    <x v="0"/>
  </r>
  <r>
    <n v="11024"/>
    <s v="Fløtemysost"/>
    <x v="1"/>
    <x v="109"/>
    <n v="17.844999999999999"/>
    <n v="50"/>
    <s v="Eastern Connection"/>
    <x v="28"/>
    <x v="13"/>
    <d v="2016-01-18T00:00:00"/>
    <n v="1075"/>
    <n v="892.25"/>
    <x v="2"/>
    <x v="5"/>
    <x v="1"/>
    <x v="0"/>
    <x v="0"/>
  </r>
  <r>
    <n v="11025"/>
    <s v="Chai"/>
    <x v="6"/>
    <x v="79"/>
    <n v="16.02"/>
    <n v="10"/>
    <s v="Wartian Herkku"/>
    <x v="15"/>
    <x v="10"/>
    <d v="2016-09-18T00:00:00"/>
    <n v="180"/>
    <n v="160.19999999999999"/>
    <x v="2"/>
    <x v="1"/>
    <x v="3"/>
    <x v="0"/>
    <x v="0"/>
  </r>
  <r>
    <n v="11025"/>
    <s v="Konbu"/>
    <x v="4"/>
    <x v="78"/>
    <n v="4.74"/>
    <n v="20"/>
    <s v="Wartian Herkku"/>
    <x v="15"/>
    <x v="10"/>
    <d v="2016-10-23T00:00:00"/>
    <n v="120"/>
    <n v="94.800000000000011"/>
    <x v="2"/>
    <x v="2"/>
    <x v="1"/>
    <x v="0"/>
    <x v="0"/>
  </r>
  <r>
    <n v="11026"/>
    <s v="Carnarvon Tigers"/>
    <x v="4"/>
    <x v="92"/>
    <n v="44.375"/>
    <n v="8"/>
    <s v="Franchi S.p.A."/>
    <x v="56"/>
    <x v="11"/>
    <d v="2016-01-21T00:00:00"/>
    <n v="500"/>
    <n v="355"/>
    <x v="2"/>
    <x v="5"/>
    <x v="1"/>
    <x v="3"/>
    <x v="0"/>
  </r>
  <r>
    <n v="11026"/>
    <s v="Manjimup Dried Apples"/>
    <x v="2"/>
    <x v="106"/>
    <n v="40.81"/>
    <n v="10"/>
    <s v="Franchi S.p.A."/>
    <x v="56"/>
    <x v="11"/>
    <d v="2016-01-20T00:00:00"/>
    <n v="530"/>
    <n v="408.1"/>
    <x v="2"/>
    <x v="5"/>
    <x v="0"/>
    <x v="3"/>
    <x v="0"/>
  </r>
  <r>
    <n v="11027"/>
    <s v="Tarte au sucre"/>
    <x v="5"/>
    <x v="74"/>
    <n v="33.523999999999994"/>
    <n v="21"/>
    <s v="Bottom-Dollar Markets"/>
    <x v="52"/>
    <x v="16"/>
    <d v="2016-05-12T00:00:00"/>
    <n v="1035.3"/>
    <n v="704.00399999999991"/>
    <x v="2"/>
    <x v="9"/>
    <x v="2"/>
    <x v="2"/>
    <x v="1"/>
  </r>
  <r>
    <n v="11027"/>
    <s v="Guaraná Fantástica"/>
    <x v="6"/>
    <x v="64"/>
    <n v="4.0949999999999998"/>
    <n v="30"/>
    <s v="Bottom-Dollar Markets"/>
    <x v="52"/>
    <x v="16"/>
    <d v="2016-08-14T00:00:00"/>
    <n v="135"/>
    <n v="122.85"/>
    <x v="2"/>
    <x v="0"/>
    <x v="3"/>
    <x v="2"/>
    <x v="1"/>
  </r>
  <r>
    <n v="11028"/>
    <s v="Pâté chinois"/>
    <x v="7"/>
    <x v="28"/>
    <n v="18.96"/>
    <n v="35"/>
    <s v="Königlich Essen"/>
    <x v="37"/>
    <x v="1"/>
    <d v="2016-07-17T00:00:00"/>
    <n v="840"/>
    <n v="663.6"/>
    <x v="2"/>
    <x v="11"/>
    <x v="3"/>
    <x v="0"/>
    <x v="0"/>
  </r>
  <r>
    <n v="11028"/>
    <s v="Raclette Courdavault"/>
    <x v="1"/>
    <x v="95"/>
    <n v="45.65"/>
    <n v="24"/>
    <s v="Königlich Essen"/>
    <x v="37"/>
    <x v="1"/>
    <d v="2016-03-28T00:00:00"/>
    <n v="1320"/>
    <n v="1095.5999999999999"/>
    <x v="2"/>
    <x v="7"/>
    <x v="1"/>
    <x v="0"/>
    <x v="0"/>
  </r>
  <r>
    <n v="11029"/>
    <s v="Gnocchi di nonna Alice"/>
    <x v="0"/>
    <x v="86"/>
    <n v="32.299999999999997"/>
    <n v="20"/>
    <s v="Chop-suey Chinese"/>
    <x v="5"/>
    <x v="4"/>
    <d v="2016-10-20T00:00:00"/>
    <n v="760"/>
    <n v="646"/>
    <x v="2"/>
    <x v="2"/>
    <x v="0"/>
    <x v="0"/>
    <x v="0"/>
  </r>
  <r>
    <n v="11029"/>
    <s v="Vegie-spread"/>
    <x v="3"/>
    <x v="90"/>
    <n v="31.607999999999997"/>
    <n v="12"/>
    <s v="Chop-suey Chinese"/>
    <x v="5"/>
    <x v="4"/>
    <d v="2016-10-28T00:00:00"/>
    <n v="526.79999999999995"/>
    <n v="379.29599999999994"/>
    <x v="2"/>
    <x v="2"/>
    <x v="2"/>
    <x v="0"/>
    <x v="0"/>
  </r>
  <r>
    <n v="11030"/>
    <s v="Chef Anton's Gumbo Mix"/>
    <x v="3"/>
    <x v="114"/>
    <n v="16.653000000000002"/>
    <n v="70"/>
    <s v="Save-a-lot Markets"/>
    <x v="38"/>
    <x v="8"/>
    <d v="2016-12-20T00:00:00"/>
    <n v="1494.5"/>
    <n v="1165.7100000000003"/>
    <x v="2"/>
    <x v="4"/>
    <x v="2"/>
    <x v="2"/>
    <x v="1"/>
  </r>
  <r>
    <n v="11030"/>
    <s v="Thüringer Rostbratwurst"/>
    <x v="7"/>
    <x v="80"/>
    <n v="96.556200000000004"/>
    <n v="60"/>
    <s v="Save-a-lot Markets"/>
    <x v="38"/>
    <x v="8"/>
    <d v="2016-12-02T00:00:00"/>
    <n v="7427.4000000000005"/>
    <n v="5793.3720000000003"/>
    <x v="2"/>
    <x v="4"/>
    <x v="3"/>
    <x v="2"/>
    <x v="1"/>
  </r>
  <r>
    <n v="11030"/>
    <s v="Raclette Courdavault"/>
    <x v="1"/>
    <x v="95"/>
    <n v="41.25"/>
    <n v="100"/>
    <s v="Save-a-lot Markets"/>
    <x v="38"/>
    <x v="8"/>
    <d v="2016-08-01T00:00:00"/>
    <n v="5500"/>
    <n v="4125"/>
    <x v="2"/>
    <x v="0"/>
    <x v="1"/>
    <x v="2"/>
    <x v="1"/>
  </r>
  <r>
    <n v="11030"/>
    <s v="Chang"/>
    <x v="6"/>
    <x v="72"/>
    <n v="17.29"/>
    <n v="100"/>
    <s v="Save-a-lot Markets"/>
    <x v="38"/>
    <x v="8"/>
    <d v="2016-08-19T00:00:00"/>
    <n v="1900"/>
    <n v="1729"/>
    <x v="2"/>
    <x v="0"/>
    <x v="3"/>
    <x v="2"/>
    <x v="1"/>
  </r>
  <r>
    <n v="11031"/>
    <s v="Chai"/>
    <x v="6"/>
    <x v="79"/>
    <n v="16.02"/>
    <n v="45"/>
    <s v="Save-a-lot Markets"/>
    <x v="38"/>
    <x v="8"/>
    <d v="2016-01-16T00:00:00"/>
    <n v="810"/>
    <n v="720.9"/>
    <x v="2"/>
    <x v="5"/>
    <x v="3"/>
    <x v="2"/>
    <x v="1"/>
  </r>
  <r>
    <n v="11031"/>
    <s v="Konbu"/>
    <x v="4"/>
    <x v="78"/>
    <n v="4.26"/>
    <n v="80"/>
    <s v="Save-a-lot Markets"/>
    <x v="38"/>
    <x v="8"/>
    <d v="2016-02-01T00:00:00"/>
    <n v="480"/>
    <n v="340.79999999999995"/>
    <x v="2"/>
    <x v="6"/>
    <x v="1"/>
    <x v="2"/>
    <x v="1"/>
  </r>
  <r>
    <n v="11031"/>
    <s v="Guaraná Fantástica"/>
    <x v="6"/>
    <x v="64"/>
    <n v="4.05"/>
    <n v="21"/>
    <s v="Save-a-lot Markets"/>
    <x v="38"/>
    <x v="8"/>
    <d v="2016-09-21T00:00:00"/>
    <n v="94.5"/>
    <n v="85.05"/>
    <x v="2"/>
    <x v="1"/>
    <x v="3"/>
    <x v="2"/>
    <x v="1"/>
  </r>
  <r>
    <n v="11031"/>
    <s v="Wimmers gute Semmelknödel"/>
    <x v="0"/>
    <x v="112"/>
    <n v="27.5975"/>
    <n v="20"/>
    <s v="Save-a-lot Markets"/>
    <x v="38"/>
    <x v="8"/>
    <d v="2016-08-08T00:00:00"/>
    <n v="665"/>
    <n v="551.95000000000005"/>
    <x v="2"/>
    <x v="0"/>
    <x v="0"/>
    <x v="2"/>
    <x v="1"/>
  </r>
  <r>
    <n v="11031"/>
    <s v="Fløtemysost"/>
    <x v="1"/>
    <x v="109"/>
    <n v="17.630000000000003"/>
    <n v="16"/>
    <s v="Save-a-lot Markets"/>
    <x v="38"/>
    <x v="8"/>
    <d v="2016-11-05T00:00:00"/>
    <n v="344"/>
    <n v="282.08000000000004"/>
    <x v="2"/>
    <x v="3"/>
    <x v="1"/>
    <x v="2"/>
    <x v="1"/>
  </r>
  <r>
    <n v="11032"/>
    <s v="Inlagd Sill"/>
    <x v="4"/>
    <x v="72"/>
    <n v="15.39"/>
    <n v="35"/>
    <s v="White Clover Markets"/>
    <x v="18"/>
    <x v="8"/>
    <d v="2016-08-14T00:00:00"/>
    <n v="665"/>
    <n v="538.65"/>
    <x v="2"/>
    <x v="0"/>
    <x v="1"/>
    <x v="2"/>
    <x v="1"/>
  </r>
  <r>
    <n v="11032"/>
    <s v="Côte de Blaye"/>
    <x v="6"/>
    <x v="96"/>
    <n v="237.15"/>
    <n v="25"/>
    <s v="White Clover Markets"/>
    <x v="18"/>
    <x v="8"/>
    <d v="2016-08-28T00:00:00"/>
    <n v="6587.5"/>
    <n v="5928.75"/>
    <x v="2"/>
    <x v="0"/>
    <x v="3"/>
    <x v="2"/>
    <x v="1"/>
  </r>
  <r>
    <n v="11032"/>
    <s v="Raclette Courdavault"/>
    <x v="1"/>
    <x v="95"/>
    <n v="45.1"/>
    <n v="30"/>
    <s v="White Clover Markets"/>
    <x v="18"/>
    <x v="8"/>
    <d v="2016-05-17T00:00:00"/>
    <n v="1650"/>
    <n v="1353"/>
    <x v="2"/>
    <x v="9"/>
    <x v="1"/>
    <x v="2"/>
    <x v="1"/>
  </r>
  <r>
    <n v="11033"/>
    <s v="Perth Pasties"/>
    <x v="7"/>
    <x v="69"/>
    <n v="26.567999999999998"/>
    <n v="70"/>
    <s v="Richter Supermarkt"/>
    <x v="6"/>
    <x v="4"/>
    <d v="2016-09-19T00:00:00"/>
    <n v="2296"/>
    <n v="1859.7599999999998"/>
    <x v="2"/>
    <x v="1"/>
    <x v="3"/>
    <x v="0"/>
    <x v="0"/>
  </r>
  <r>
    <n v="11033"/>
    <s v="Gudbrandsdalsost"/>
    <x v="1"/>
    <x v="104"/>
    <n v="28.44"/>
    <n v="36"/>
    <s v="Richter Supermarkt"/>
    <x v="6"/>
    <x v="4"/>
    <d v="2016-07-07T00:00:00"/>
    <n v="1296"/>
    <n v="1023.84"/>
    <x v="2"/>
    <x v="11"/>
    <x v="1"/>
    <x v="0"/>
    <x v="0"/>
  </r>
  <r>
    <n v="11034"/>
    <s v="Sir Rodney's Scones"/>
    <x v="5"/>
    <x v="13"/>
    <n v="6.6999999999999993"/>
    <n v="15"/>
    <s v="Old World Delicatessen"/>
    <x v="33"/>
    <x v="8"/>
    <d v="2016-03-07T00:00:00"/>
    <n v="150"/>
    <n v="100.49999999999999"/>
    <x v="2"/>
    <x v="7"/>
    <x v="2"/>
    <x v="2"/>
    <x v="1"/>
  </r>
  <r>
    <n v="11034"/>
    <s v="Gula Malacca"/>
    <x v="3"/>
    <x v="97"/>
    <n v="15.365500000000001"/>
    <n v="12"/>
    <s v="Old World Delicatessen"/>
    <x v="33"/>
    <x v="8"/>
    <d v="2016-09-02T00:00:00"/>
    <n v="233.39999999999998"/>
    <n v="184.38600000000002"/>
    <x v="2"/>
    <x v="1"/>
    <x v="2"/>
    <x v="2"/>
    <x v="1"/>
  </r>
  <r>
    <n v="11034"/>
    <s v="Sirop d'érable"/>
    <x v="3"/>
    <x v="73"/>
    <n v="21.09"/>
    <n v="6"/>
    <s v="Old World Delicatessen"/>
    <x v="33"/>
    <x v="8"/>
    <d v="2016-10-22T00:00:00"/>
    <n v="171"/>
    <n v="126.53999999999999"/>
    <x v="2"/>
    <x v="2"/>
    <x v="2"/>
    <x v="2"/>
    <x v="1"/>
  </r>
  <r>
    <n v="11035"/>
    <s v="Singaporean Hokkien Fried Mee"/>
    <x v="0"/>
    <x v="2"/>
    <n v="11.62"/>
    <n v="30"/>
    <s v="Suprêmes délices"/>
    <x v="4"/>
    <x v="3"/>
    <d v="2016-08-28T00:00:00"/>
    <n v="420"/>
    <n v="348.59999999999997"/>
    <x v="2"/>
    <x v="0"/>
    <x v="0"/>
    <x v="0"/>
    <x v="0"/>
  </r>
  <r>
    <n v="11035"/>
    <s v="Steeleye Stout"/>
    <x v="6"/>
    <x v="79"/>
    <n v="15.84"/>
    <n v="60"/>
    <s v="Suprêmes délices"/>
    <x v="4"/>
    <x v="3"/>
    <d v="2016-09-07T00:00:00"/>
    <n v="1080"/>
    <n v="950.4"/>
    <x v="2"/>
    <x v="1"/>
    <x v="3"/>
    <x v="0"/>
    <x v="0"/>
  </r>
  <r>
    <n v="11035"/>
    <s v="Chai"/>
    <x v="6"/>
    <x v="79"/>
    <n v="16.02"/>
    <n v="10"/>
    <s v="Suprêmes délices"/>
    <x v="4"/>
    <x v="3"/>
    <d v="2016-11-04T00:00:00"/>
    <n v="180"/>
    <n v="160.19999999999999"/>
    <x v="2"/>
    <x v="3"/>
    <x v="3"/>
    <x v="0"/>
    <x v="0"/>
  </r>
  <r>
    <n v="11035"/>
    <s v="Tourtière"/>
    <x v="7"/>
    <x v="67"/>
    <n v="5.8109999999999999"/>
    <n v="10"/>
    <s v="Suprêmes délices"/>
    <x v="4"/>
    <x v="3"/>
    <d v="2016-07-16T00:00:00"/>
    <n v="74.5"/>
    <n v="58.11"/>
    <x v="2"/>
    <x v="11"/>
    <x v="3"/>
    <x v="0"/>
    <x v="0"/>
  </r>
  <r>
    <n v="11036"/>
    <s v="Konbu"/>
    <x v="4"/>
    <x v="78"/>
    <n v="4.62"/>
    <n v="7"/>
    <s v="Drachenblut Delikatessen"/>
    <x v="46"/>
    <x v="1"/>
    <d v="2016-06-03T00:00:00"/>
    <n v="42"/>
    <n v="32.340000000000003"/>
    <x v="2"/>
    <x v="10"/>
    <x v="1"/>
    <x v="0"/>
    <x v="0"/>
  </r>
  <r>
    <n v="11036"/>
    <s v="Raclette Courdavault"/>
    <x v="1"/>
    <x v="95"/>
    <n v="46.75"/>
    <n v="30"/>
    <s v="Drachenblut Delikatessen"/>
    <x v="46"/>
    <x v="1"/>
    <d v="2016-09-16T00:00:00"/>
    <n v="1650"/>
    <n v="1402.5"/>
    <x v="2"/>
    <x v="1"/>
    <x v="1"/>
    <x v="0"/>
    <x v="0"/>
  </r>
  <r>
    <n v="11037"/>
    <s v="Outback Lager"/>
    <x v="6"/>
    <x v="75"/>
    <n v="13.65"/>
    <n v="4"/>
    <s v="Godos Cocina Típica"/>
    <x v="32"/>
    <x v="12"/>
    <d v="2016-05-11T00:00:00"/>
    <n v="60"/>
    <n v="54.6"/>
    <x v="2"/>
    <x v="9"/>
    <x v="3"/>
    <x v="3"/>
    <x v="0"/>
  </r>
  <r>
    <n v="11038"/>
    <s v="Fløtemysost"/>
    <x v="1"/>
    <x v="109"/>
    <n v="17.844999999999999"/>
    <n v="30"/>
    <s v="Suprêmes délices"/>
    <x v="4"/>
    <x v="3"/>
    <d v="2016-08-17T00:00:00"/>
    <n v="645"/>
    <n v="535.34999999999991"/>
    <x v="2"/>
    <x v="0"/>
    <x v="1"/>
    <x v="0"/>
    <x v="0"/>
  </r>
  <r>
    <n v="11038"/>
    <s v="Boston Crab Meat"/>
    <x v="4"/>
    <x v="65"/>
    <n v="13.431999999999999"/>
    <n v="5"/>
    <s v="Suprêmes délices"/>
    <x v="4"/>
    <x v="3"/>
    <d v="2016-10-12T00:00:00"/>
    <n v="92"/>
    <n v="67.16"/>
    <x v="2"/>
    <x v="2"/>
    <x v="1"/>
    <x v="0"/>
    <x v="0"/>
  </r>
  <r>
    <n v="11038"/>
    <s v="Filo Mix"/>
    <x v="0"/>
    <x v="94"/>
    <n v="5.46"/>
    <n v="2"/>
    <s v="Suprêmes délices"/>
    <x v="4"/>
    <x v="3"/>
    <d v="2016-12-05T00:00:00"/>
    <n v="14"/>
    <n v="10.92"/>
    <x v="2"/>
    <x v="4"/>
    <x v="0"/>
    <x v="0"/>
    <x v="0"/>
  </r>
  <r>
    <n v="11039"/>
    <s v="Ravioli Angelo"/>
    <x v="0"/>
    <x v="105"/>
    <n v="15.990000000000002"/>
    <n v="28"/>
    <s v="LINO-Delicateses"/>
    <x v="53"/>
    <x v="5"/>
    <d v="2016-11-14T00:00:00"/>
    <n v="546"/>
    <n v="447.72"/>
    <x v="2"/>
    <x v="3"/>
    <x v="0"/>
    <x v="1"/>
    <x v="1"/>
  </r>
  <r>
    <n v="11039"/>
    <s v="Maxilaku"/>
    <x v="5"/>
    <x v="52"/>
    <n v="13.599999999999998"/>
    <n v="60"/>
    <s v="LINO-Delicateses"/>
    <x v="53"/>
    <x v="5"/>
    <d v="2016-10-21T00:00:00"/>
    <n v="1200"/>
    <n v="815.99999999999989"/>
    <x v="2"/>
    <x v="2"/>
    <x v="2"/>
    <x v="1"/>
    <x v="1"/>
  </r>
  <r>
    <n v="11039"/>
    <s v="Rössle Sauerkraut"/>
    <x v="2"/>
    <x v="66"/>
    <n v="36.480000000000004"/>
    <n v="20"/>
    <s v="LINO-Delicateses"/>
    <x v="53"/>
    <x v="5"/>
    <d v="2016-08-04T00:00:00"/>
    <n v="912"/>
    <n v="729.60000000000014"/>
    <x v="2"/>
    <x v="0"/>
    <x v="0"/>
    <x v="1"/>
    <x v="1"/>
  </r>
  <r>
    <n v="11039"/>
    <s v="Steeleye Stout"/>
    <x v="6"/>
    <x v="79"/>
    <n v="16.2"/>
    <n v="24"/>
    <s v="LINO-Delicateses"/>
    <x v="53"/>
    <x v="5"/>
    <d v="2016-02-23T00:00:00"/>
    <n v="432"/>
    <n v="388.79999999999995"/>
    <x v="2"/>
    <x v="6"/>
    <x v="3"/>
    <x v="1"/>
    <x v="1"/>
  </r>
  <r>
    <n v="11040"/>
    <s v="Sir Rodney's Scones"/>
    <x v="5"/>
    <x v="13"/>
    <n v="6.5"/>
    <n v="20"/>
    <s v="Great Lakes Food Market"/>
    <x v="61"/>
    <x v="8"/>
    <d v="2016-02-21T00:00:00"/>
    <n v="200"/>
    <n v="130"/>
    <x v="2"/>
    <x v="6"/>
    <x v="2"/>
    <x v="2"/>
    <x v="1"/>
  </r>
  <r>
    <n v="11041"/>
    <s v="Chang"/>
    <x v="6"/>
    <x v="72"/>
    <n v="17.48"/>
    <n v="30"/>
    <s v="Chop-suey Chinese"/>
    <x v="5"/>
    <x v="4"/>
    <d v="2016-04-26T00:00:00"/>
    <n v="570"/>
    <n v="524.4"/>
    <x v="2"/>
    <x v="8"/>
    <x v="3"/>
    <x v="0"/>
    <x v="0"/>
  </r>
  <r>
    <n v="11041"/>
    <s v="Vegie-spread"/>
    <x v="3"/>
    <x v="90"/>
    <n v="36.875999999999998"/>
    <n v="30"/>
    <s v="Chop-suey Chinese"/>
    <x v="5"/>
    <x v="4"/>
    <d v="2016-07-16T00:00:00"/>
    <n v="1317"/>
    <n v="1106.28"/>
    <x v="2"/>
    <x v="11"/>
    <x v="2"/>
    <x v="0"/>
    <x v="0"/>
  </r>
  <r>
    <n v="11042"/>
    <s v="Sirop d'érable"/>
    <x v="3"/>
    <x v="73"/>
    <n v="21.375"/>
    <n v="4"/>
    <s v="Comércio Mineiro"/>
    <x v="29"/>
    <x v="2"/>
    <d v="2016-11-21T00:00:00"/>
    <n v="114"/>
    <n v="85.5"/>
    <x v="2"/>
    <x v="3"/>
    <x v="2"/>
    <x v="1"/>
    <x v="1"/>
  </r>
  <r>
    <n v="11042"/>
    <s v="Gula Malacca"/>
    <x v="3"/>
    <x v="97"/>
    <n v="13.614999999999998"/>
    <n v="15"/>
    <s v="Comércio Mineiro"/>
    <x v="29"/>
    <x v="2"/>
    <d v="2016-07-18T00:00:00"/>
    <n v="291.75"/>
    <n v="204.22499999999997"/>
    <x v="2"/>
    <x v="11"/>
    <x v="2"/>
    <x v="1"/>
    <x v="1"/>
  </r>
  <r>
    <n v="11043"/>
    <s v="Queso Cabrales"/>
    <x v="1"/>
    <x v="103"/>
    <n v="17.010000000000002"/>
    <n v="10"/>
    <s v="Spécialités du monde"/>
    <x v="68"/>
    <x v="0"/>
    <d v="2016-10-13T00:00:00"/>
    <n v="210"/>
    <n v="170.10000000000002"/>
    <x v="2"/>
    <x v="2"/>
    <x v="1"/>
    <x v="0"/>
    <x v="0"/>
  </r>
  <r>
    <n v="11044"/>
    <s v="Tarte au sucre"/>
    <x v="5"/>
    <x v="74"/>
    <n v="34.51"/>
    <n v="12"/>
    <s v="Wolski  Zajazd"/>
    <x v="49"/>
    <x v="18"/>
    <d v="2016-01-12T00:00:00"/>
    <n v="591.59999999999991"/>
    <n v="414.12"/>
    <x v="2"/>
    <x v="5"/>
    <x v="2"/>
    <x v="0"/>
    <x v="0"/>
  </r>
  <r>
    <n v="11045"/>
    <s v="Geitost"/>
    <x v="1"/>
    <x v="91"/>
    <n v="2.0500000000000003"/>
    <n v="15"/>
    <s v="Bottom-Dollar Markets"/>
    <x v="52"/>
    <x v="16"/>
    <d v="2016-07-16T00:00:00"/>
    <n v="37.5"/>
    <n v="30.750000000000004"/>
    <x v="2"/>
    <x v="11"/>
    <x v="1"/>
    <x v="2"/>
    <x v="1"/>
  </r>
  <r>
    <n v="11045"/>
    <s v="Manjimup Dried Apples"/>
    <x v="2"/>
    <x v="106"/>
    <n v="40.81"/>
    <n v="24"/>
    <s v="Bottom-Dollar Markets"/>
    <x v="52"/>
    <x v="16"/>
    <d v="2016-07-30T00:00:00"/>
    <n v="1272"/>
    <n v="979.44"/>
    <x v="2"/>
    <x v="11"/>
    <x v="0"/>
    <x v="2"/>
    <x v="1"/>
  </r>
  <r>
    <n v="11046"/>
    <s v="Queso Manchego La Pastora"/>
    <x v="1"/>
    <x v="86"/>
    <n v="30.020000000000003"/>
    <n v="20"/>
    <s v="Die Wandernde Kuh"/>
    <x v="31"/>
    <x v="1"/>
    <d v="2016-10-09T00:00:00"/>
    <n v="760"/>
    <n v="600.40000000000009"/>
    <x v="2"/>
    <x v="2"/>
    <x v="1"/>
    <x v="0"/>
    <x v="0"/>
  </r>
  <r>
    <n v="11046"/>
    <s v="Mascarpone Fabioli"/>
    <x v="1"/>
    <x v="59"/>
    <n v="27.2"/>
    <n v="15"/>
    <s v="Die Wandernde Kuh"/>
    <x v="31"/>
    <x v="1"/>
    <d v="2016-04-22T00:00:00"/>
    <n v="480"/>
    <n v="408"/>
    <x v="2"/>
    <x v="8"/>
    <x v="1"/>
    <x v="0"/>
    <x v="0"/>
  </r>
  <r>
    <n v="11046"/>
    <s v="Steeleye Stout"/>
    <x v="6"/>
    <x v="79"/>
    <n v="16.2"/>
    <n v="18"/>
    <s v="Die Wandernde Kuh"/>
    <x v="31"/>
    <x v="1"/>
    <d v="2016-03-27T00:00:00"/>
    <n v="324"/>
    <n v="291.59999999999997"/>
    <x v="2"/>
    <x v="7"/>
    <x v="3"/>
    <x v="0"/>
    <x v="0"/>
  </r>
  <r>
    <n v="11047"/>
    <s v="Chai"/>
    <x v="6"/>
    <x v="79"/>
    <n v="16.38"/>
    <n v="25"/>
    <s v="Eastern Connection"/>
    <x v="28"/>
    <x v="13"/>
    <d v="2016-06-16T00:00:00"/>
    <n v="450"/>
    <n v="409.5"/>
    <x v="2"/>
    <x v="10"/>
    <x v="3"/>
    <x v="0"/>
    <x v="0"/>
  </r>
  <r>
    <n v="11047"/>
    <s v="Chef Anton's Gumbo Mix"/>
    <x v="3"/>
    <x v="114"/>
    <n v="18.147500000000001"/>
    <n v="30"/>
    <s v="Eastern Connection"/>
    <x v="28"/>
    <x v="13"/>
    <d v="2016-07-26T00:00:00"/>
    <n v="640.5"/>
    <n v="544.42500000000007"/>
    <x v="2"/>
    <x v="11"/>
    <x v="2"/>
    <x v="0"/>
    <x v="0"/>
  </r>
  <r>
    <n v="11048"/>
    <s v="Scottish Longbreads"/>
    <x v="5"/>
    <x v="99"/>
    <n v="8.625"/>
    <n v="42"/>
    <s v="Bottom-Dollar Markets"/>
    <x v="52"/>
    <x v="16"/>
    <d v="2016-01-07T00:00:00"/>
    <n v="525"/>
    <n v="362.25"/>
    <x v="2"/>
    <x v="5"/>
    <x v="2"/>
    <x v="2"/>
    <x v="1"/>
  </r>
  <r>
    <n v="11049"/>
    <s v="Chang"/>
    <x v="6"/>
    <x v="72"/>
    <n v="16.72"/>
    <n v="10"/>
    <s v="Gourmet Lanchonetes"/>
    <x v="57"/>
    <x v="2"/>
    <d v="2016-02-10T00:00:00"/>
    <n v="190"/>
    <n v="167.2"/>
    <x v="2"/>
    <x v="6"/>
    <x v="3"/>
    <x v="1"/>
    <x v="1"/>
  </r>
  <r>
    <n v="11049"/>
    <s v="Queso Manchego La Pastora"/>
    <x v="1"/>
    <x v="86"/>
    <n v="29.26"/>
    <n v="4"/>
    <s v="Gourmet Lanchonetes"/>
    <x v="57"/>
    <x v="2"/>
    <d v="2016-12-10T00:00:00"/>
    <n v="152"/>
    <n v="117.04"/>
    <x v="2"/>
    <x v="4"/>
    <x v="1"/>
    <x v="1"/>
    <x v="1"/>
  </r>
  <r>
    <n v="11050"/>
    <s v="Lakkalikööri"/>
    <x v="6"/>
    <x v="79"/>
    <n v="16.38"/>
    <n v="50"/>
    <s v="Folk och fä HB"/>
    <x v="13"/>
    <x v="9"/>
    <d v="2016-02-18T00:00:00"/>
    <n v="900"/>
    <n v="819"/>
    <x v="2"/>
    <x v="6"/>
    <x v="3"/>
    <x v="0"/>
    <x v="0"/>
  </r>
  <r>
    <n v="11051"/>
    <s v="Guaraná Fantástica"/>
    <x v="6"/>
    <x v="64"/>
    <n v="4.05"/>
    <n v="10"/>
    <s v="La maison d'Asie"/>
    <x v="43"/>
    <x v="0"/>
    <d v="2016-01-11T00:00:00"/>
    <n v="45"/>
    <n v="40.5"/>
    <x v="2"/>
    <x v="5"/>
    <x v="3"/>
    <x v="0"/>
    <x v="0"/>
  </r>
  <r>
    <n v="11052"/>
    <s v="Ipoh Coffee"/>
    <x v="6"/>
    <x v="76"/>
    <n v="41.86"/>
    <n v="30"/>
    <s v="Hanari Carnes"/>
    <x v="2"/>
    <x v="2"/>
    <d v="2016-08-26T00:00:00"/>
    <n v="1380"/>
    <n v="1255.8"/>
    <x v="2"/>
    <x v="0"/>
    <x v="3"/>
    <x v="1"/>
    <x v="1"/>
  </r>
  <r>
    <n v="11052"/>
    <s v="Sirop d'érable"/>
    <x v="3"/>
    <x v="73"/>
    <n v="22.515000000000001"/>
    <n v="10"/>
    <s v="Hanari Carnes"/>
    <x v="2"/>
    <x v="2"/>
    <d v="2016-08-02T00:00:00"/>
    <n v="285"/>
    <n v="225.15"/>
    <x v="2"/>
    <x v="0"/>
    <x v="2"/>
    <x v="1"/>
    <x v="1"/>
  </r>
  <r>
    <n v="11053"/>
    <s v="Carnarvon Tigers"/>
    <x v="4"/>
    <x v="92"/>
    <n v="50.625"/>
    <n v="35"/>
    <s v="Piccolo und mehr"/>
    <x v="44"/>
    <x v="6"/>
    <d v="2016-11-06T00:00:00"/>
    <n v="2187.5"/>
    <n v="1771.875"/>
    <x v="2"/>
    <x v="3"/>
    <x v="1"/>
    <x v="0"/>
    <x v="0"/>
  </r>
  <r>
    <n v="11053"/>
    <s v="Mascarpone Fabioli"/>
    <x v="1"/>
    <x v="59"/>
    <n v="25.28"/>
    <n v="20"/>
    <s v="Piccolo und mehr"/>
    <x v="44"/>
    <x v="6"/>
    <d v="2016-09-30T00:00:00"/>
    <n v="640"/>
    <n v="505.6"/>
    <x v="2"/>
    <x v="1"/>
    <x v="1"/>
    <x v="0"/>
    <x v="0"/>
  </r>
  <r>
    <n v="11053"/>
    <s v="Wimmers gute Semmelknödel"/>
    <x v="0"/>
    <x v="112"/>
    <n v="26.267500000000002"/>
    <n v="25"/>
    <s v="Piccolo und mehr"/>
    <x v="44"/>
    <x v="6"/>
    <d v="2016-01-05T00:00:00"/>
    <n v="831.25"/>
    <n v="656.6875"/>
    <x v="2"/>
    <x v="5"/>
    <x v="0"/>
    <x v="0"/>
    <x v="0"/>
  </r>
  <r>
    <n v="11054"/>
    <s v="Geitost"/>
    <x v="1"/>
    <x v="91"/>
    <n v="1.9750000000000001"/>
    <n v="10"/>
    <s v="Cactus Comidas para llevar"/>
    <x v="55"/>
    <x v="20"/>
    <d v="2016-03-21T00:00:00"/>
    <n v="25"/>
    <n v="19.75"/>
    <x v="2"/>
    <x v="7"/>
    <x v="1"/>
    <x v="1"/>
    <x v="1"/>
  </r>
  <r>
    <n v="11054"/>
    <s v="Laughing Lumberjack Lager"/>
    <x v="6"/>
    <x v="2"/>
    <n v="12.74"/>
    <n v="20"/>
    <s v="Cactus Comidas para llevar"/>
    <x v="55"/>
    <x v="20"/>
    <d v="2016-09-26T00:00:00"/>
    <n v="280"/>
    <n v="254.8"/>
    <x v="2"/>
    <x v="1"/>
    <x v="3"/>
    <x v="1"/>
    <x v="1"/>
  </r>
  <r>
    <n v="11055"/>
    <s v="Ravioli Angelo"/>
    <x v="0"/>
    <x v="105"/>
    <n v="15.405000000000001"/>
    <n v="20"/>
    <s v="HILARIÓN-Abastos"/>
    <x v="8"/>
    <x v="5"/>
    <d v="2016-05-27T00:00:00"/>
    <n v="390"/>
    <n v="308.10000000000002"/>
    <x v="2"/>
    <x v="9"/>
    <x v="0"/>
    <x v="1"/>
    <x v="1"/>
  </r>
  <r>
    <n v="11055"/>
    <s v="Guaraná Fantástica"/>
    <x v="6"/>
    <x v="64"/>
    <n v="3.96"/>
    <n v="15"/>
    <s v="HILARIÓN-Abastos"/>
    <x v="8"/>
    <x v="5"/>
    <d v="2016-12-01T00:00:00"/>
    <n v="67.5"/>
    <n v="59.4"/>
    <x v="2"/>
    <x v="4"/>
    <x v="3"/>
    <x v="1"/>
    <x v="1"/>
  </r>
  <r>
    <n v="11055"/>
    <s v="NuNuCa Nuß-Nougat-Creme"/>
    <x v="5"/>
    <x v="2"/>
    <n v="9.379999999999999"/>
    <n v="15"/>
    <s v="HILARIÓN-Abastos"/>
    <x v="8"/>
    <x v="5"/>
    <d v="2016-05-03T00:00:00"/>
    <n v="210"/>
    <n v="140.69999999999999"/>
    <x v="2"/>
    <x v="9"/>
    <x v="2"/>
    <x v="1"/>
    <x v="1"/>
  </r>
  <r>
    <n v="11055"/>
    <s v="Manjimup Dried Apples"/>
    <x v="2"/>
    <x v="106"/>
    <n v="43.46"/>
    <n v="20"/>
    <s v="HILARIÓN-Abastos"/>
    <x v="8"/>
    <x v="5"/>
    <d v="2016-05-13T00:00:00"/>
    <n v="1060"/>
    <n v="869.2"/>
    <x v="2"/>
    <x v="9"/>
    <x v="0"/>
    <x v="1"/>
    <x v="1"/>
  </r>
  <r>
    <n v="11056"/>
    <s v="Camembert Pierrot"/>
    <x v="1"/>
    <x v="85"/>
    <n v="28.56"/>
    <n v="50"/>
    <s v="Eastern Connection"/>
    <x v="28"/>
    <x v="13"/>
    <d v="2016-03-05T00:00:00"/>
    <n v="1700"/>
    <n v="1428"/>
    <x v="2"/>
    <x v="7"/>
    <x v="1"/>
    <x v="0"/>
    <x v="0"/>
  </r>
  <r>
    <n v="11056"/>
    <s v="Uncle Bob's Organic Dried Pears"/>
    <x v="2"/>
    <x v="83"/>
    <n v="22.8"/>
    <n v="40"/>
    <s v="Eastern Connection"/>
    <x v="28"/>
    <x v="13"/>
    <d v="2016-08-23T00:00:00"/>
    <n v="1200"/>
    <n v="912"/>
    <x v="2"/>
    <x v="0"/>
    <x v="0"/>
    <x v="0"/>
    <x v="0"/>
  </r>
  <r>
    <n v="11056"/>
    <s v="Pâté chinois"/>
    <x v="7"/>
    <x v="28"/>
    <n v="19.68"/>
    <n v="35"/>
    <s v="Eastern Connection"/>
    <x v="28"/>
    <x v="13"/>
    <d v="2016-08-17T00:00:00"/>
    <n v="840"/>
    <n v="688.8"/>
    <x v="2"/>
    <x v="0"/>
    <x v="3"/>
    <x v="0"/>
    <x v="0"/>
  </r>
  <r>
    <n v="11057"/>
    <s v="Outback Lager"/>
    <x v="6"/>
    <x v="75"/>
    <n v="13.35"/>
    <n v="3"/>
    <s v="North/South"/>
    <x v="28"/>
    <x v="13"/>
    <d v="2016-03-11T00:00:00"/>
    <n v="45"/>
    <n v="40.049999999999997"/>
    <x v="2"/>
    <x v="7"/>
    <x v="3"/>
    <x v="0"/>
    <x v="0"/>
  </r>
  <r>
    <n v="11058"/>
    <s v="Sir Rodney's Scones"/>
    <x v="5"/>
    <x v="13"/>
    <n v="6.6999999999999993"/>
    <n v="3"/>
    <s v="Blauer See Delikatessen"/>
    <x v="60"/>
    <x v="1"/>
    <d v="2016-04-04T00:00:00"/>
    <n v="30"/>
    <n v="20.099999999999998"/>
    <x v="2"/>
    <x v="8"/>
    <x v="2"/>
    <x v="0"/>
    <x v="0"/>
  </r>
  <r>
    <n v="11058"/>
    <s v="Camembert Pierrot"/>
    <x v="1"/>
    <x v="85"/>
    <n v="26.86"/>
    <n v="21"/>
    <s v="Blauer See Delikatessen"/>
    <x v="60"/>
    <x v="1"/>
    <d v="2016-09-03T00:00:00"/>
    <n v="714"/>
    <n v="564.05999999999995"/>
    <x v="2"/>
    <x v="1"/>
    <x v="1"/>
    <x v="0"/>
    <x v="0"/>
  </r>
  <r>
    <n v="11058"/>
    <s v="Sirop d'érable"/>
    <x v="3"/>
    <x v="73"/>
    <n v="23.939999999999998"/>
    <n v="4"/>
    <s v="Blauer See Delikatessen"/>
    <x v="60"/>
    <x v="1"/>
    <d v="2016-01-23T00:00:00"/>
    <n v="114"/>
    <n v="95.759999999999991"/>
    <x v="2"/>
    <x v="5"/>
    <x v="2"/>
    <x v="0"/>
    <x v="0"/>
  </r>
  <r>
    <n v="11059"/>
    <s v="Alice Mutton"/>
    <x v="7"/>
    <x v="101"/>
    <n v="31.980000000000004"/>
    <n v="12"/>
    <s v="Ricardo Adocicados"/>
    <x v="2"/>
    <x v="2"/>
    <d v="2016-09-23T00:00:00"/>
    <n v="468"/>
    <n v="383.76000000000005"/>
    <x v="2"/>
    <x v="1"/>
    <x v="3"/>
    <x v="1"/>
    <x v="1"/>
  </r>
  <r>
    <n v="11059"/>
    <s v="Camembert Pierrot"/>
    <x v="1"/>
    <x v="85"/>
    <n v="28.9"/>
    <n v="35"/>
    <s v="Ricardo Adocicados"/>
    <x v="2"/>
    <x v="2"/>
    <d v="2016-04-14T00:00:00"/>
    <n v="1190"/>
    <n v="1011.5"/>
    <x v="2"/>
    <x v="8"/>
    <x v="1"/>
    <x v="1"/>
    <x v="1"/>
  </r>
  <r>
    <n v="11059"/>
    <s v="Konbu"/>
    <x v="4"/>
    <x v="78"/>
    <n v="4.26"/>
    <n v="30"/>
    <s v="Ricardo Adocicados"/>
    <x v="2"/>
    <x v="2"/>
    <d v="2016-07-17T00:00:00"/>
    <n v="180"/>
    <n v="127.8"/>
    <x v="2"/>
    <x v="11"/>
    <x v="1"/>
    <x v="1"/>
    <x v="1"/>
  </r>
  <r>
    <n v="11060"/>
    <s v="Camembert Pierrot"/>
    <x v="1"/>
    <x v="85"/>
    <n v="28.56"/>
    <n v="4"/>
    <s v="Franchi S.p.A."/>
    <x v="56"/>
    <x v="11"/>
    <d v="2016-11-11T00:00:00"/>
    <n v="136"/>
    <n v="114.24"/>
    <x v="2"/>
    <x v="3"/>
    <x v="1"/>
    <x v="3"/>
    <x v="0"/>
  </r>
  <r>
    <n v="11060"/>
    <s v="Original Frankfurter grüne Soße"/>
    <x v="3"/>
    <x v="60"/>
    <n v="10.79"/>
    <n v="10"/>
    <s v="Franchi S.p.A."/>
    <x v="56"/>
    <x v="11"/>
    <d v="2016-08-26T00:00:00"/>
    <n v="130"/>
    <n v="107.89999999999999"/>
    <x v="2"/>
    <x v="0"/>
    <x v="2"/>
    <x v="3"/>
    <x v="0"/>
  </r>
  <r>
    <n v="11061"/>
    <s v="Camembert Pierrot"/>
    <x v="1"/>
    <x v="85"/>
    <n v="28.22"/>
    <n v="15"/>
    <s v="Great Lakes Food Market"/>
    <x v="61"/>
    <x v="8"/>
    <d v="2016-06-29T00:00:00"/>
    <n v="510"/>
    <n v="423.29999999999995"/>
    <x v="2"/>
    <x v="10"/>
    <x v="1"/>
    <x v="2"/>
    <x v="1"/>
  </r>
  <r>
    <n v="11062"/>
    <s v="Perth Pasties"/>
    <x v="7"/>
    <x v="69"/>
    <n v="24.599999999999998"/>
    <n v="10"/>
    <s v="Reggiani Caseifici"/>
    <x v="27"/>
    <x v="11"/>
    <d v="2016-05-22T00:00:00"/>
    <n v="328"/>
    <n v="245.99999999999997"/>
    <x v="2"/>
    <x v="9"/>
    <x v="3"/>
    <x v="3"/>
    <x v="0"/>
  </r>
  <r>
    <n v="11062"/>
    <s v="Outback Lager"/>
    <x v="6"/>
    <x v="75"/>
    <n v="13.35"/>
    <n v="12"/>
    <s v="Reggiani Caseifici"/>
    <x v="27"/>
    <x v="11"/>
    <d v="2016-01-19T00:00:00"/>
    <n v="180"/>
    <n v="160.19999999999999"/>
    <x v="2"/>
    <x v="5"/>
    <x v="3"/>
    <x v="3"/>
    <x v="0"/>
  </r>
  <r>
    <n v="11063"/>
    <s v="Boston Crab Meat"/>
    <x v="4"/>
    <x v="65"/>
    <n v="13.983999999999998"/>
    <n v="40"/>
    <s v="Hungry Owl All-Night Grocers"/>
    <x v="30"/>
    <x v="14"/>
    <d v="2016-03-26T00:00:00"/>
    <n v="736"/>
    <n v="559.3599999999999"/>
    <x v="2"/>
    <x v="7"/>
    <x v="1"/>
    <x v="0"/>
    <x v="0"/>
  </r>
  <r>
    <n v="11063"/>
    <s v="Jack's New England Clam Chowder"/>
    <x v="4"/>
    <x v="93"/>
    <n v="6.9480000000000004"/>
    <n v="30"/>
    <s v="Hungry Owl All-Night Grocers"/>
    <x v="30"/>
    <x v="14"/>
    <d v="2016-10-28T00:00:00"/>
    <n v="289.5"/>
    <n v="208.44"/>
    <x v="2"/>
    <x v="2"/>
    <x v="1"/>
    <x v="0"/>
    <x v="0"/>
  </r>
  <r>
    <n v="11063"/>
    <s v="Sasquatch Ale"/>
    <x v="6"/>
    <x v="2"/>
    <n v="12.32"/>
    <n v="30"/>
    <s v="Hungry Owl All-Night Grocers"/>
    <x v="30"/>
    <x v="14"/>
    <d v="2016-02-08T00:00:00"/>
    <n v="420"/>
    <n v="369.6"/>
    <x v="2"/>
    <x v="6"/>
    <x v="3"/>
    <x v="0"/>
    <x v="0"/>
  </r>
  <r>
    <n v="11064"/>
    <s v="Jack's New England Clam Chowder"/>
    <x v="4"/>
    <x v="93"/>
    <n v="6.7549999999999999"/>
    <n v="12"/>
    <s v="Save-a-lot Markets"/>
    <x v="38"/>
    <x v="8"/>
    <d v="2016-02-21T00:00:00"/>
    <n v="115.80000000000001"/>
    <n v="81.06"/>
    <x v="2"/>
    <x v="6"/>
    <x v="1"/>
    <x v="2"/>
    <x v="1"/>
  </r>
  <r>
    <n v="11064"/>
    <s v="Perth Pasties"/>
    <x v="7"/>
    <x v="69"/>
    <n v="26.24"/>
    <n v="25"/>
    <s v="Save-a-lot Markets"/>
    <x v="38"/>
    <x v="8"/>
    <d v="2016-03-10T00:00:00"/>
    <n v="819.99999999999989"/>
    <n v="656"/>
    <x v="2"/>
    <x v="7"/>
    <x v="3"/>
    <x v="2"/>
    <x v="1"/>
  </r>
  <r>
    <n v="11064"/>
    <s v="Pâté chinois"/>
    <x v="7"/>
    <x v="28"/>
    <n v="19.200000000000003"/>
    <n v="4"/>
    <s v="Save-a-lot Markets"/>
    <x v="38"/>
    <x v="8"/>
    <d v="2016-12-25T00:00:00"/>
    <n v="96"/>
    <n v="76.800000000000011"/>
    <x v="2"/>
    <x v="4"/>
    <x v="3"/>
    <x v="2"/>
    <x v="1"/>
  </r>
  <r>
    <n v="11064"/>
    <s v="Scottish Longbreads"/>
    <x v="5"/>
    <x v="99"/>
    <n v="8.75"/>
    <n v="55"/>
    <s v="Save-a-lot Markets"/>
    <x v="38"/>
    <x v="8"/>
    <d v="2016-06-16T00:00:00"/>
    <n v="687.5"/>
    <n v="481.25"/>
    <x v="2"/>
    <x v="10"/>
    <x v="2"/>
    <x v="2"/>
    <x v="1"/>
  </r>
  <r>
    <n v="11064"/>
    <s v="Alice Mutton"/>
    <x v="7"/>
    <x v="101"/>
    <n v="30.03"/>
    <n v="77"/>
    <s v="Save-a-lot Markets"/>
    <x v="38"/>
    <x v="8"/>
    <d v="2016-04-20T00:00:00"/>
    <n v="3003"/>
    <n v="2312.31"/>
    <x v="2"/>
    <x v="8"/>
    <x v="3"/>
    <x v="2"/>
    <x v="1"/>
  </r>
  <r>
    <n v="11065"/>
    <s v="Nord-Ost Matjeshering"/>
    <x v="4"/>
    <x v="100"/>
    <n v="19.935300000000002"/>
    <n v="4"/>
    <s v="LILA-Supermercado"/>
    <x v="26"/>
    <x v="5"/>
    <d v="2016-09-28T00:00:00"/>
    <n v="103.56"/>
    <n v="79.741200000000006"/>
    <x v="2"/>
    <x v="1"/>
    <x v="1"/>
    <x v="1"/>
    <x v="1"/>
  </r>
  <r>
    <n v="11065"/>
    <s v="Tourtière"/>
    <x v="7"/>
    <x v="67"/>
    <n v="6.0345000000000004"/>
    <n v="20"/>
    <s v="LILA-Supermercado"/>
    <x v="26"/>
    <x v="5"/>
    <d v="2016-02-20T00:00:00"/>
    <n v="149"/>
    <n v="120.69000000000001"/>
    <x v="2"/>
    <x v="6"/>
    <x v="3"/>
    <x v="1"/>
    <x v="1"/>
  </r>
  <r>
    <n v="11066"/>
    <s v="Pavlova"/>
    <x v="5"/>
    <x v="89"/>
    <n v="11.516999999999998"/>
    <n v="3"/>
    <s v="White Clover Markets"/>
    <x v="18"/>
    <x v="8"/>
    <d v="2016-12-13T00:00:00"/>
    <n v="52.349999999999994"/>
    <n v="34.550999999999995"/>
    <x v="2"/>
    <x v="4"/>
    <x v="2"/>
    <x v="2"/>
    <x v="1"/>
  </r>
  <r>
    <n v="11066"/>
    <s v="Teatime Chocolate Biscuits"/>
    <x v="5"/>
    <x v="111"/>
    <n v="6.1639999999999988"/>
    <n v="42"/>
    <s v="White Clover Markets"/>
    <x v="18"/>
    <x v="8"/>
    <d v="2016-10-07T00:00:00"/>
    <n v="386.4"/>
    <n v="258.88799999999998"/>
    <x v="2"/>
    <x v="2"/>
    <x v="2"/>
    <x v="2"/>
    <x v="1"/>
  </r>
  <r>
    <n v="11066"/>
    <s v="Sasquatch Ale"/>
    <x v="6"/>
    <x v="2"/>
    <n v="12.88"/>
    <n v="35"/>
    <s v="White Clover Markets"/>
    <x v="18"/>
    <x v="8"/>
    <d v="2016-10-09T00:00:00"/>
    <n v="490"/>
    <n v="450.8"/>
    <x v="2"/>
    <x v="2"/>
    <x v="3"/>
    <x v="2"/>
    <x v="1"/>
  </r>
  <r>
    <n v="11067"/>
    <s v="Jack's New England Clam Chowder"/>
    <x v="4"/>
    <x v="93"/>
    <n v="7.2375000000000007"/>
    <n v="9"/>
    <s v="Drachenblut Delikatessen"/>
    <x v="46"/>
    <x v="1"/>
    <d v="2016-06-10T00:00:00"/>
    <n v="86.850000000000009"/>
    <n v="65.137500000000003"/>
    <x v="2"/>
    <x v="10"/>
    <x v="1"/>
    <x v="0"/>
    <x v="0"/>
  </r>
  <r>
    <n v="11068"/>
    <s v="Rössle Sauerkraut"/>
    <x v="2"/>
    <x v="66"/>
    <n v="36.936000000000007"/>
    <n v="8"/>
    <s v="Queen Cozinha"/>
    <x v="29"/>
    <x v="2"/>
    <d v="2016-04-07T00:00:00"/>
    <n v="364.8"/>
    <n v="295.48800000000006"/>
    <x v="2"/>
    <x v="8"/>
    <x v="0"/>
    <x v="1"/>
    <x v="1"/>
  </r>
  <r>
    <n v="11068"/>
    <s v="Ipoh Coffee"/>
    <x v="6"/>
    <x v="76"/>
    <n v="42.32"/>
    <n v="36"/>
    <s v="Queen Cozinha"/>
    <x v="29"/>
    <x v="2"/>
    <d v="2016-07-25T00:00:00"/>
    <n v="1656"/>
    <n v="1523.52"/>
    <x v="2"/>
    <x v="11"/>
    <x v="3"/>
    <x v="1"/>
    <x v="1"/>
  </r>
  <r>
    <n v="11068"/>
    <s v="Original Frankfurter grüne Soße"/>
    <x v="3"/>
    <x v="60"/>
    <n v="9.1"/>
    <n v="28"/>
    <s v="Queen Cozinha"/>
    <x v="29"/>
    <x v="2"/>
    <d v="2016-08-11T00:00:00"/>
    <n v="364"/>
    <n v="254.79999999999998"/>
    <x v="2"/>
    <x v="0"/>
    <x v="2"/>
    <x v="1"/>
    <x v="1"/>
  </r>
  <r>
    <n v="11069"/>
    <s v="Chartreuse verte"/>
    <x v="6"/>
    <x v="79"/>
    <n v="16.38"/>
    <n v="20"/>
    <s v="Tortuga Restaurante"/>
    <x v="10"/>
    <x v="7"/>
    <d v="2016-02-10T00:00:00"/>
    <n v="360"/>
    <n v="327.59999999999997"/>
    <x v="2"/>
    <x v="6"/>
    <x v="3"/>
    <x v="1"/>
    <x v="1"/>
  </r>
  <r>
    <n v="11070"/>
    <s v="Chai"/>
    <x v="6"/>
    <x v="79"/>
    <n v="16.560000000000002"/>
    <n v="40"/>
    <s v="Lehmanns Marktstand"/>
    <x v="24"/>
    <x v="1"/>
    <d v="2016-01-25T00:00:00"/>
    <n v="720"/>
    <n v="662.40000000000009"/>
    <x v="2"/>
    <x v="5"/>
    <x v="3"/>
    <x v="0"/>
    <x v="0"/>
  </r>
  <r>
    <n v="11070"/>
    <s v="Gorgonzola Telino"/>
    <x v="1"/>
    <x v="99"/>
    <n v="9.75"/>
    <n v="20"/>
    <s v="Lehmanns Marktstand"/>
    <x v="24"/>
    <x v="1"/>
    <d v="2016-10-06T00:00:00"/>
    <n v="250"/>
    <n v="195"/>
    <x v="2"/>
    <x v="2"/>
    <x v="1"/>
    <x v="0"/>
    <x v="0"/>
  </r>
  <r>
    <n v="11070"/>
    <s v="Chang"/>
    <x v="6"/>
    <x v="72"/>
    <n v="17.100000000000001"/>
    <n v="20"/>
    <s v="Lehmanns Marktstand"/>
    <x v="24"/>
    <x v="1"/>
    <d v="2016-11-09T00:00:00"/>
    <n v="380"/>
    <n v="342"/>
    <x v="2"/>
    <x v="3"/>
    <x v="3"/>
    <x v="0"/>
    <x v="0"/>
  </r>
  <r>
    <n v="11070"/>
    <s v="Pavlova"/>
    <x v="5"/>
    <x v="89"/>
    <n v="12.214999999999998"/>
    <n v="30"/>
    <s v="Lehmanns Marktstand"/>
    <x v="24"/>
    <x v="1"/>
    <d v="2016-06-15T00:00:00"/>
    <n v="523.5"/>
    <n v="366.44999999999993"/>
    <x v="2"/>
    <x v="10"/>
    <x v="2"/>
    <x v="0"/>
    <x v="0"/>
  </r>
  <r>
    <n v="11071"/>
    <s v="Uncle Bob's Organic Dried Pears"/>
    <x v="2"/>
    <x v="83"/>
    <n v="24.3"/>
    <n v="15"/>
    <s v="LILA-Supermercado"/>
    <x v="26"/>
    <x v="5"/>
    <d v="2016-09-15T00:00:00"/>
    <n v="450"/>
    <n v="364.5"/>
    <x v="2"/>
    <x v="1"/>
    <x v="0"/>
    <x v="1"/>
    <x v="1"/>
  </r>
  <r>
    <n v="11071"/>
    <s v="Konbu"/>
    <x v="4"/>
    <x v="78"/>
    <n v="4.32"/>
    <n v="10"/>
    <s v="LILA-Supermercado"/>
    <x v="26"/>
    <x v="5"/>
    <d v="2016-05-15T00:00:00"/>
    <n v="60"/>
    <n v="43.2"/>
    <x v="2"/>
    <x v="9"/>
    <x v="1"/>
    <x v="1"/>
    <x v="1"/>
  </r>
  <r>
    <n v="11072"/>
    <s v="Wimmers gute Semmelknödel"/>
    <x v="0"/>
    <x v="112"/>
    <n v="26.6"/>
    <n v="130"/>
    <s v="Ernst Handel"/>
    <x v="9"/>
    <x v="6"/>
    <d v="2016-12-10T00:00:00"/>
    <n v="4322.5"/>
    <n v="3458"/>
    <x v="2"/>
    <x v="4"/>
    <x v="0"/>
    <x v="0"/>
    <x v="0"/>
  </r>
  <r>
    <n v="11072"/>
    <s v="Chang"/>
    <x v="6"/>
    <x v="72"/>
    <n v="17.100000000000001"/>
    <n v="8"/>
    <s v="Ernst Handel"/>
    <x v="9"/>
    <x v="6"/>
    <d v="2016-07-28T00:00:00"/>
    <n v="152"/>
    <n v="136.80000000000001"/>
    <x v="2"/>
    <x v="11"/>
    <x v="3"/>
    <x v="0"/>
    <x v="0"/>
  </r>
  <r>
    <n v="11072"/>
    <s v="Jack's New England Clam Chowder"/>
    <x v="4"/>
    <x v="93"/>
    <n v="7.2375000000000007"/>
    <n v="40"/>
    <s v="Ernst Handel"/>
    <x v="9"/>
    <x v="6"/>
    <d v="2016-09-30T00:00:00"/>
    <n v="386"/>
    <n v="289.5"/>
    <x v="2"/>
    <x v="1"/>
    <x v="1"/>
    <x v="0"/>
    <x v="0"/>
  </r>
  <r>
    <n v="11072"/>
    <s v="Valkoinen suklaa"/>
    <x v="5"/>
    <x v="115"/>
    <n v="11.049999999999999"/>
    <n v="22"/>
    <s v="Ernst Handel"/>
    <x v="9"/>
    <x v="6"/>
    <d v="2016-11-21T00:00:00"/>
    <n v="357.5"/>
    <n v="243.09999999999997"/>
    <x v="2"/>
    <x v="3"/>
    <x v="2"/>
    <x v="0"/>
    <x v="0"/>
  </r>
  <r>
    <n v="11073"/>
    <s v="Guaraná Fantástica"/>
    <x v="6"/>
    <x v="64"/>
    <n v="4.0949999999999998"/>
    <n v="20"/>
    <s v="Pericles Comidas clásicas"/>
    <x v="10"/>
    <x v="7"/>
    <d v="2016-05-03T00:00:00"/>
    <n v="90"/>
    <n v="81.899999999999991"/>
    <x v="2"/>
    <x v="9"/>
    <x v="3"/>
    <x v="1"/>
    <x v="1"/>
  </r>
  <r>
    <n v="11073"/>
    <s v="Queso Cabrales"/>
    <x v="1"/>
    <x v="103"/>
    <n v="17.220000000000002"/>
    <n v="10"/>
    <s v="Pericles Comidas clásicas"/>
    <x v="10"/>
    <x v="7"/>
    <d v="2016-12-24T00:00:00"/>
    <n v="210"/>
    <n v="172.20000000000002"/>
    <x v="2"/>
    <x v="4"/>
    <x v="1"/>
    <x v="1"/>
    <x v="1"/>
  </r>
  <r>
    <n v="11074"/>
    <s v="Pavlova"/>
    <x v="5"/>
    <x v="89"/>
    <n v="11.865999999999998"/>
    <n v="14"/>
    <s v="Simons bistro"/>
    <x v="42"/>
    <x v="17"/>
    <d v="2016-11-13T00:00:00"/>
    <n v="244.29999999999998"/>
    <n v="166.12399999999997"/>
    <x v="2"/>
    <x v="3"/>
    <x v="2"/>
    <x v="0"/>
    <x v="0"/>
  </r>
  <r>
    <n v="11075"/>
    <s v="Chang"/>
    <x v="6"/>
    <x v="72"/>
    <n v="16.91"/>
    <n v="10"/>
    <s v="Richter Supermarkt"/>
    <x v="6"/>
    <x v="4"/>
    <d v="2016-05-26T00:00:00"/>
    <n v="190"/>
    <n v="169.1"/>
    <x v="2"/>
    <x v="9"/>
    <x v="3"/>
    <x v="0"/>
    <x v="0"/>
  </r>
  <r>
    <n v="11075"/>
    <s v="Spegesild"/>
    <x v="4"/>
    <x v="27"/>
    <n v="8.76"/>
    <n v="30"/>
    <s v="Richter Supermarkt"/>
    <x v="6"/>
    <x v="4"/>
    <d v="2016-10-28T00:00:00"/>
    <n v="360"/>
    <n v="262.8"/>
    <x v="2"/>
    <x v="2"/>
    <x v="1"/>
    <x v="0"/>
    <x v="0"/>
  </r>
  <r>
    <n v="11075"/>
    <s v="Lakkalikööri"/>
    <x v="6"/>
    <x v="79"/>
    <n v="16.02"/>
    <n v="2"/>
    <s v="Richter Supermarkt"/>
    <x v="6"/>
    <x v="4"/>
    <d v="2016-02-29T00:00:00"/>
    <n v="36"/>
    <n v="32.04"/>
    <x v="2"/>
    <x v="6"/>
    <x v="3"/>
    <x v="0"/>
    <x v="0"/>
  </r>
  <r>
    <n v="11076"/>
    <s v="Grandma's Boysenberry Spread"/>
    <x v="3"/>
    <x v="113"/>
    <n v="18"/>
    <n v="20"/>
    <s v="Bon app'"/>
    <x v="40"/>
    <x v="0"/>
    <d v="2016-05-20T00:00:00"/>
    <n v="500"/>
    <n v="360"/>
    <x v="2"/>
    <x v="9"/>
    <x v="2"/>
    <x v="0"/>
    <x v="0"/>
  </r>
  <r>
    <n v="11076"/>
    <s v="Tofu"/>
    <x v="2"/>
    <x v="70"/>
    <n v="19.065000000000001"/>
    <n v="20"/>
    <s v="Bon app'"/>
    <x v="40"/>
    <x v="0"/>
    <d v="2016-04-18T00:00:00"/>
    <n v="465"/>
    <n v="381.3"/>
    <x v="2"/>
    <x v="8"/>
    <x v="0"/>
    <x v="0"/>
    <x v="0"/>
  </r>
  <r>
    <n v="11076"/>
    <s v="Teatime Chocolate Biscuits"/>
    <x v="5"/>
    <x v="111"/>
    <n v="6.0719999999999992"/>
    <n v="10"/>
    <s v="Bon app'"/>
    <x v="40"/>
    <x v="0"/>
    <d v="2016-02-07T00:00:00"/>
    <n v="92"/>
    <n v="60.719999999999992"/>
    <x v="2"/>
    <x v="6"/>
    <x v="2"/>
    <x v="0"/>
    <x v="0"/>
  </r>
  <r>
    <n v="11077"/>
    <s v="Röd Kaviar"/>
    <x v="4"/>
    <x v="75"/>
    <n v="12"/>
    <n v="2"/>
    <s v="Rattlesnake Canyon Grocery"/>
    <x v="12"/>
    <x v="8"/>
    <d v="2016-12-23T00:00:00"/>
    <n v="30"/>
    <n v="24"/>
    <x v="2"/>
    <x v="4"/>
    <x v="1"/>
    <x v="2"/>
    <x v="1"/>
  </r>
  <r>
    <n v="11077"/>
    <s v="Chartreuse verte"/>
    <x v="6"/>
    <x v="79"/>
    <n v="16.560000000000002"/>
    <n v="2"/>
    <s v="Rattlesnake Canyon Grocery"/>
    <x v="12"/>
    <x v="8"/>
    <d v="2016-01-04T00:00:00"/>
    <n v="36"/>
    <n v="33.120000000000005"/>
    <x v="2"/>
    <x v="5"/>
    <x v="3"/>
    <x v="2"/>
    <x v="1"/>
  </r>
  <r>
    <n v="11077"/>
    <s v="Jack's New England Clam Chowder"/>
    <x v="4"/>
    <x v="93"/>
    <n v="7.6235000000000008"/>
    <n v="3"/>
    <s v="Rattlesnake Canyon Grocery"/>
    <x v="12"/>
    <x v="8"/>
    <d v="2016-05-30T00:00:00"/>
    <n v="28.950000000000003"/>
    <n v="22.870500000000003"/>
    <x v="2"/>
    <x v="9"/>
    <x v="1"/>
    <x v="2"/>
    <x v="1"/>
  </r>
  <r>
    <n v="11077"/>
    <s v="Spegesild"/>
    <x v="4"/>
    <x v="27"/>
    <n v="9.24"/>
    <n v="3"/>
    <s v="Rattlesnake Canyon Grocery"/>
    <x v="12"/>
    <x v="8"/>
    <d v="2016-06-18T00:00:00"/>
    <n v="36"/>
    <n v="27.72"/>
    <x v="2"/>
    <x v="10"/>
    <x v="1"/>
    <x v="2"/>
    <x v="1"/>
  </r>
  <r>
    <n v="11077"/>
    <s v="Filo Mix"/>
    <x v="0"/>
    <x v="94"/>
    <n v="5.32"/>
    <n v="2"/>
    <s v="Rattlesnake Canyon Grocery"/>
    <x v="12"/>
    <x v="8"/>
    <d v="2016-06-01T00:00:00"/>
    <n v="14"/>
    <n v="10.64"/>
    <x v="2"/>
    <x v="10"/>
    <x v="0"/>
    <x v="2"/>
    <x v="1"/>
  </r>
  <r>
    <n v="11077"/>
    <s v="Pâté chinois"/>
    <x v="7"/>
    <x v="28"/>
    <n v="18.96"/>
    <n v="2"/>
    <s v="Rattlesnake Canyon Grocery"/>
    <x v="12"/>
    <x v="8"/>
    <d v="2016-11-27T00:00:00"/>
    <n v="48"/>
    <n v="37.92"/>
    <x v="2"/>
    <x v="3"/>
    <x v="3"/>
    <x v="2"/>
    <x v="1"/>
  </r>
  <r>
    <n v="11077"/>
    <s v="Camembert Pierrot"/>
    <x v="1"/>
    <x v="85"/>
    <n v="27.540000000000003"/>
    <n v="2"/>
    <s v="Rattlesnake Canyon Grocery"/>
    <x v="12"/>
    <x v="8"/>
    <d v="2016-04-06T00:00:00"/>
    <n v="68"/>
    <n v="55.080000000000005"/>
    <x v="2"/>
    <x v="8"/>
    <x v="1"/>
    <x v="2"/>
    <x v="1"/>
  </r>
  <r>
    <n v="11077"/>
    <s v="Mascarpone Fabioli"/>
    <x v="1"/>
    <x v="59"/>
    <n v="26.88"/>
    <n v="1"/>
    <s v="Rattlesnake Canyon Grocery"/>
    <x v="12"/>
    <x v="8"/>
    <d v="2016-04-16T00:00:00"/>
    <n v="32"/>
    <n v="26.88"/>
    <x v="2"/>
    <x v="8"/>
    <x v="1"/>
    <x v="2"/>
    <x v="1"/>
  </r>
  <r>
    <n v="11077"/>
    <s v="Louisiana Hot Spiced Okra"/>
    <x v="3"/>
    <x v="23"/>
    <n v="14.28"/>
    <n v="1"/>
    <s v="Rattlesnake Canyon Grocery"/>
    <x v="12"/>
    <x v="8"/>
    <d v="2016-04-19T00:00:00"/>
    <n v="17"/>
    <n v="14.28"/>
    <x v="2"/>
    <x v="8"/>
    <x v="2"/>
    <x v="2"/>
    <x v="1"/>
  </r>
  <r>
    <n v="11077"/>
    <s v="Queso Manchego La Pastora"/>
    <x v="1"/>
    <x v="86"/>
    <n v="31.54"/>
    <n v="2"/>
    <s v="Rattlesnake Canyon Grocery"/>
    <x v="12"/>
    <x v="8"/>
    <d v="2016-05-25T00:00:00"/>
    <n v="76"/>
    <n v="63.08"/>
    <x v="2"/>
    <x v="9"/>
    <x v="1"/>
    <x v="2"/>
    <x v="1"/>
  </r>
  <r>
    <n v="11077"/>
    <s v="Rhönbräu Klosterbier"/>
    <x v="6"/>
    <x v="81"/>
    <n v="6.9750000000000005"/>
    <n v="4"/>
    <s v="Rattlesnake Canyon Grocery"/>
    <x v="12"/>
    <x v="8"/>
    <d v="2016-02-18T00:00:00"/>
    <n v="31"/>
    <n v="27.900000000000002"/>
    <x v="2"/>
    <x v="6"/>
    <x v="3"/>
    <x v="2"/>
    <x v="1"/>
  </r>
  <r>
    <n v="11077"/>
    <s v="Wimmers gute Semmelknödel"/>
    <x v="0"/>
    <x v="112"/>
    <n v="25.602499999999999"/>
    <n v="2"/>
    <s v="Rattlesnake Canyon Grocery"/>
    <x v="12"/>
    <x v="8"/>
    <d v="2016-06-03T00:00:00"/>
    <n v="66.5"/>
    <n v="51.204999999999998"/>
    <x v="2"/>
    <x v="10"/>
    <x v="0"/>
    <x v="2"/>
    <x v="1"/>
  </r>
  <r>
    <n v="11077"/>
    <s v="Tunnbröd"/>
    <x v="0"/>
    <x v="110"/>
    <n v="7.2900000000000009"/>
    <n v="2"/>
    <s v="Rattlesnake Canyon Grocery"/>
    <x v="12"/>
    <x v="8"/>
    <d v="2016-09-17T00:00:00"/>
    <n v="18"/>
    <n v="14.580000000000002"/>
    <x v="2"/>
    <x v="1"/>
    <x v="0"/>
    <x v="2"/>
    <x v="1"/>
  </r>
  <r>
    <n v="11077"/>
    <s v="Sir Rodney's Marmalade"/>
    <x v="5"/>
    <x v="87"/>
    <n v="56.699999999999996"/>
    <n v="1"/>
    <s v="Rattlesnake Canyon Grocery"/>
    <x v="12"/>
    <x v="8"/>
    <d v="2016-10-29T00:00:00"/>
    <n v="81"/>
    <n v="56.699999999999996"/>
    <x v="2"/>
    <x v="2"/>
    <x v="2"/>
    <x v="2"/>
    <x v="1"/>
  </r>
  <r>
    <n v="11077"/>
    <s v="Pavlova"/>
    <x v="5"/>
    <x v="89"/>
    <n v="12.040499999999998"/>
    <n v="2"/>
    <s v="Rattlesnake Canyon Grocery"/>
    <x v="12"/>
    <x v="8"/>
    <d v="2016-05-18T00:00:00"/>
    <n v="34.9"/>
    <n v="24.080999999999996"/>
    <x v="2"/>
    <x v="9"/>
    <x v="2"/>
    <x v="2"/>
    <x v="1"/>
  </r>
  <r>
    <n v="11077"/>
    <s v="Konbu"/>
    <x v="4"/>
    <x v="78"/>
    <n v="4.32"/>
    <n v="4"/>
    <s v="Rattlesnake Canyon Grocery"/>
    <x v="12"/>
    <x v="8"/>
    <d v="2016-09-30T00:00:00"/>
    <n v="24"/>
    <n v="17.28"/>
    <x v="2"/>
    <x v="1"/>
    <x v="1"/>
    <x v="2"/>
    <x v="1"/>
  </r>
  <r>
    <n v="11077"/>
    <s v="Ikura"/>
    <x v="4"/>
    <x v="98"/>
    <n v="23.87"/>
    <n v="1"/>
    <s v="Rattlesnake Canyon Grocery"/>
    <x v="12"/>
    <x v="8"/>
    <d v="2016-07-05T00:00:00"/>
    <n v="31"/>
    <n v="23.87"/>
    <x v="2"/>
    <x v="11"/>
    <x v="1"/>
    <x v="2"/>
    <x v="1"/>
  </r>
  <r>
    <n v="11077"/>
    <s v="Northwoods Cranberry Sauce"/>
    <x v="3"/>
    <x v="84"/>
    <n v="29.6"/>
    <n v="2"/>
    <s v="Rattlesnake Canyon Grocery"/>
    <x v="12"/>
    <x v="8"/>
    <d v="2016-01-10T00:00:00"/>
    <n v="80"/>
    <n v="59.2"/>
    <x v="2"/>
    <x v="5"/>
    <x v="2"/>
    <x v="2"/>
    <x v="1"/>
  </r>
  <r>
    <n v="11077"/>
    <s v="Uncle Bob's Organic Dried Pears"/>
    <x v="2"/>
    <x v="83"/>
    <n v="24"/>
    <n v="1"/>
    <s v="Rattlesnake Canyon Grocery"/>
    <x v="12"/>
    <x v="8"/>
    <d v="2015-06-05T00:00:00"/>
    <n v="30"/>
    <n v="24"/>
    <x v="1"/>
    <x v="10"/>
    <x v="0"/>
    <x v="2"/>
    <x v="1"/>
  </r>
  <r>
    <n v="11077"/>
    <s v="Grandma's Boysenberry Spread"/>
    <x v="3"/>
    <x v="113"/>
    <n v="19.5"/>
    <n v="1"/>
    <s v="Rattlesnake Canyon Grocery"/>
    <x v="12"/>
    <x v="8"/>
    <d v="2015-06-05T00:00:00"/>
    <n v="25"/>
    <n v="19.5"/>
    <x v="1"/>
    <x v="10"/>
    <x v="2"/>
    <x v="2"/>
    <x v="1"/>
  </r>
  <r>
    <n v="11077"/>
    <s v="Chef Anton's Cajun Seasoning"/>
    <x v="3"/>
    <x v="82"/>
    <n v="15.62"/>
    <n v="1"/>
    <s v="Rattlesnake Canyon Grocery"/>
    <x v="12"/>
    <x v="8"/>
    <d v="2015-06-05T00:00:00"/>
    <n v="22"/>
    <n v="15.62"/>
    <x v="1"/>
    <x v="10"/>
    <x v="2"/>
    <x v="2"/>
    <x v="1"/>
  </r>
  <r>
    <n v="11077"/>
    <s v="Aniseed Syrup"/>
    <x v="3"/>
    <x v="13"/>
    <n v="8.5"/>
    <n v="4"/>
    <s v="Rattlesnake Canyon Grocery"/>
    <x v="12"/>
    <x v="8"/>
    <d v="2015-06-05T00:00:00"/>
    <n v="40"/>
    <n v="34"/>
    <x v="1"/>
    <x v="10"/>
    <x v="2"/>
    <x v="2"/>
    <x v="1"/>
  </r>
  <r>
    <n v="11077"/>
    <s v="Chang"/>
    <x v="6"/>
    <x v="72"/>
    <n v="16.91"/>
    <n v="24"/>
    <s v="Rattlesnake Canyon Grocery"/>
    <x v="12"/>
    <x v="8"/>
    <d v="2015-06-05T00:00:00"/>
    <n v="456"/>
    <n v="405.84000000000003"/>
    <x v="1"/>
    <x v="10"/>
    <x v="3"/>
    <x v="2"/>
    <x v="1"/>
  </r>
  <r>
    <n v="11077"/>
    <s v="Original Frankfurter grüne Soße"/>
    <x v="3"/>
    <x v="60"/>
    <n v="10.01"/>
    <n v="2"/>
    <s v="Rattlesnake Canyon Grocery"/>
    <x v="12"/>
    <x v="8"/>
    <d v="2015-06-05T00:00:00"/>
    <n v="26"/>
    <n v="20.02"/>
    <x v="1"/>
    <x v="10"/>
    <x v="2"/>
    <x v="2"/>
    <x v="1"/>
  </r>
  <r>
    <n v="11077"/>
    <s v="Tofu"/>
    <x v="2"/>
    <x v="70"/>
    <n v="17.9025"/>
    <n v="1"/>
    <s v="Rattlesnake Canyon Grocery"/>
    <x v="12"/>
    <x v="8"/>
    <d v="2015-06-05T00:00:00"/>
    <n v="23.25"/>
    <n v="17.9025"/>
    <x v="1"/>
    <x v="10"/>
    <x v="0"/>
    <x v="2"/>
    <x v="1"/>
  </r>
  <r>
    <n v="10248"/>
    <s v="Singaporean Hokkien Fried Mee"/>
    <x v="0"/>
    <x v="0"/>
    <n v="8.2320000000000011"/>
    <n v="10"/>
    <s v="Vins et alcools Chevalier"/>
    <x v="0"/>
    <x v="0"/>
    <d v="2014-08-04T00:00:00"/>
    <n v="98"/>
    <n v="82.320000000000007"/>
    <x v="0"/>
    <x v="0"/>
    <x v="0"/>
    <x v="0"/>
    <x v="0"/>
  </r>
  <r>
    <n v="10248"/>
    <s v="Mozzarella di Giovanni"/>
    <x v="1"/>
    <x v="1"/>
    <n v="29.58"/>
    <n v="50"/>
    <s v="Vins et alcools Chevalier"/>
    <x v="0"/>
    <x v="0"/>
    <d v="2014-08-04T00:00:00"/>
    <n v="1739.9999999999998"/>
    <n v="1479"/>
    <x v="0"/>
    <x v="0"/>
    <x v="1"/>
    <x v="0"/>
    <x v="0"/>
  </r>
  <r>
    <n v="10248"/>
    <s v="Queso Cabrales"/>
    <x v="1"/>
    <x v="2"/>
    <n v="11.06"/>
    <n v="12"/>
    <s v="Vins et alcools Chevalier"/>
    <x v="0"/>
    <x v="0"/>
    <d v="2014-08-04T00:00:00"/>
    <n v="168"/>
    <n v="132.72"/>
    <x v="0"/>
    <x v="0"/>
    <x v="1"/>
    <x v="0"/>
    <x v="0"/>
  </r>
  <r>
    <n v="10249"/>
    <s v="Tofu"/>
    <x v="2"/>
    <x v="3"/>
    <n v="14.508000000000001"/>
    <n v="90"/>
    <s v="Toms Spezialitäten"/>
    <x v="1"/>
    <x v="1"/>
    <d v="2014-08-05T00:00:00"/>
    <n v="1674.0000000000002"/>
    <n v="1305.72"/>
    <x v="0"/>
    <x v="0"/>
    <x v="0"/>
    <x v="0"/>
    <x v="0"/>
  </r>
  <r>
    <n v="10249"/>
    <s v="Manjimup Dried Apples"/>
    <x v="2"/>
    <x v="4"/>
    <n v="33.92"/>
    <n v="40"/>
    <s v="Toms Spezialitäten"/>
    <x v="1"/>
    <x v="1"/>
    <d v="2014-08-05T00:00:00"/>
    <n v="1696"/>
    <n v="1356.8000000000002"/>
    <x v="0"/>
    <x v="0"/>
    <x v="0"/>
    <x v="0"/>
    <x v="0"/>
  </r>
  <r>
    <n v="10250"/>
    <s v="Louisiana Fiery Hot Pepper Sauce"/>
    <x v="3"/>
    <x v="5"/>
    <n v="14.112"/>
    <n v="15"/>
    <s v="Hanari Carnes"/>
    <x v="2"/>
    <x v="2"/>
    <d v="2014-08-08T00:00:00"/>
    <n v="252"/>
    <n v="211.68"/>
    <x v="0"/>
    <x v="0"/>
    <x v="2"/>
    <x v="1"/>
    <x v="1"/>
  </r>
  <r>
    <n v="10250"/>
    <s v="Jack's New England Clam Chowder"/>
    <x v="4"/>
    <x v="6"/>
    <n v="5.39"/>
    <n v="10"/>
    <s v="Hanari Carnes"/>
    <x v="2"/>
    <x v="2"/>
    <d v="2014-08-08T00:00:00"/>
    <n v="77"/>
    <n v="53.9"/>
    <x v="0"/>
    <x v="0"/>
    <x v="1"/>
    <x v="1"/>
    <x v="1"/>
  </r>
  <r>
    <n v="10250"/>
    <s v="Manjimup Dried Apples"/>
    <x v="2"/>
    <x v="4"/>
    <n v="32.223999999999997"/>
    <n v="35"/>
    <s v="Hanari Carnes"/>
    <x v="2"/>
    <x v="2"/>
    <d v="2014-08-08T00:00:00"/>
    <n v="1484"/>
    <n v="1127.8399999999999"/>
    <x v="0"/>
    <x v="0"/>
    <x v="0"/>
    <x v="1"/>
    <x v="1"/>
  </r>
  <r>
    <n v="10251"/>
    <s v="Louisiana Fiery Hot Pepper Sauce"/>
    <x v="3"/>
    <x v="5"/>
    <n v="14.28"/>
    <n v="20"/>
    <s v="Victuailles en stock"/>
    <x v="3"/>
    <x v="0"/>
    <d v="2014-08-08T00:00:00"/>
    <n v="336"/>
    <n v="285.59999999999997"/>
    <x v="0"/>
    <x v="0"/>
    <x v="2"/>
    <x v="0"/>
    <x v="0"/>
  </r>
  <r>
    <n v="10251"/>
    <s v="Gustaf's Knäckebröd"/>
    <x v="0"/>
    <x v="5"/>
    <n v="13.104000000000001"/>
    <n v="60"/>
    <s v="Victuailles en stock"/>
    <x v="3"/>
    <x v="0"/>
    <d v="2014-08-08T00:00:00"/>
    <n v="1008"/>
    <n v="786.24"/>
    <x v="0"/>
    <x v="0"/>
    <x v="0"/>
    <x v="0"/>
    <x v="0"/>
  </r>
  <r>
    <n v="10251"/>
    <s v="Ravioli Angelo"/>
    <x v="0"/>
    <x v="7"/>
    <n v="11.7"/>
    <n v="15"/>
    <s v="Victuailles en stock"/>
    <x v="3"/>
    <x v="0"/>
    <d v="2014-08-08T00:00:00"/>
    <n v="234"/>
    <n v="175.5"/>
    <x v="0"/>
    <x v="0"/>
    <x v="0"/>
    <x v="0"/>
    <x v="0"/>
  </r>
  <r>
    <n v="10252"/>
    <s v="Sir Rodney's Marmalade"/>
    <x v="5"/>
    <x v="8"/>
    <n v="42.12"/>
    <n v="40"/>
    <s v="Suprêmes délices"/>
    <x v="4"/>
    <x v="3"/>
    <d v="2014-08-09T00:00:00"/>
    <n v="2592"/>
    <n v="1684.8"/>
    <x v="0"/>
    <x v="0"/>
    <x v="2"/>
    <x v="0"/>
    <x v="0"/>
  </r>
  <r>
    <n v="10252"/>
    <s v="Geitost"/>
    <x v="1"/>
    <x v="9"/>
    <n v="1.6"/>
    <n v="25"/>
    <s v="Suprêmes délices"/>
    <x v="4"/>
    <x v="3"/>
    <d v="2014-08-09T00:00:00"/>
    <n v="50"/>
    <n v="40"/>
    <x v="0"/>
    <x v="0"/>
    <x v="1"/>
    <x v="0"/>
    <x v="0"/>
  </r>
  <r>
    <n v="10252"/>
    <s v="Camembert Pierrot"/>
    <x v="1"/>
    <x v="10"/>
    <n v="22.575999999999997"/>
    <n v="40"/>
    <s v="Suprêmes délices"/>
    <x v="4"/>
    <x v="3"/>
    <d v="2014-08-09T00:00:00"/>
    <n v="1088"/>
    <n v="903.03999999999985"/>
    <x v="0"/>
    <x v="0"/>
    <x v="1"/>
    <x v="0"/>
    <x v="0"/>
  </r>
  <r>
    <n v="10253"/>
    <s v="Maxilaku"/>
    <x v="5"/>
    <x v="11"/>
    <n v="11.04"/>
    <n v="40"/>
    <s v="Hanari Carnes"/>
    <x v="2"/>
    <x v="2"/>
    <d v="2014-08-10T00:00:00"/>
    <n v="640"/>
    <n v="441.59999999999997"/>
    <x v="0"/>
    <x v="0"/>
    <x v="2"/>
    <x v="1"/>
    <x v="1"/>
  </r>
  <r>
    <n v="10253"/>
    <s v="Chartreuse verte"/>
    <x v="6"/>
    <x v="12"/>
    <n v="12.816000000000001"/>
    <n v="42"/>
    <s v="Hanari Carnes"/>
    <x v="2"/>
    <x v="2"/>
    <d v="2014-08-10T00:00:00"/>
    <n v="604.80000000000007"/>
    <n v="538.27200000000005"/>
    <x v="0"/>
    <x v="0"/>
    <x v="3"/>
    <x v="1"/>
    <x v="1"/>
  </r>
  <r>
    <n v="10253"/>
    <s v="Gorgonzola Telino"/>
    <x v="1"/>
    <x v="13"/>
    <n v="7.5"/>
    <n v="20"/>
    <s v="Hanari Carnes"/>
    <x v="2"/>
    <x v="2"/>
    <d v="2014-08-10T00:00:00"/>
    <n v="200"/>
    <n v="150"/>
    <x v="0"/>
    <x v="0"/>
    <x v="1"/>
    <x v="1"/>
    <x v="1"/>
  </r>
  <r>
    <n v="10254"/>
    <s v="Pâté chinois"/>
    <x v="7"/>
    <x v="14"/>
    <n v="14.783999999999999"/>
    <n v="21"/>
    <s v="Chop-suey Chinese"/>
    <x v="5"/>
    <x v="4"/>
    <d v="2014-08-11T00:00:00"/>
    <n v="403.2"/>
    <n v="310.464"/>
    <x v="0"/>
    <x v="0"/>
    <x v="3"/>
    <x v="0"/>
    <x v="0"/>
  </r>
  <r>
    <n v="10254"/>
    <s v="Longlife Tofu"/>
    <x v="2"/>
    <x v="15"/>
    <n v="6.4"/>
    <n v="21"/>
    <s v="Chop-suey Chinese"/>
    <x v="5"/>
    <x v="4"/>
    <d v="2014-08-11T00:00:00"/>
    <n v="168"/>
    <n v="134.4"/>
    <x v="0"/>
    <x v="0"/>
    <x v="0"/>
    <x v="0"/>
    <x v="0"/>
  </r>
  <r>
    <n v="10254"/>
    <s v="Guaraná Fantástica"/>
    <x v="6"/>
    <x v="16"/>
    <n v="3.2040000000000002"/>
    <n v="15"/>
    <s v="Chop-suey Chinese"/>
    <x v="5"/>
    <x v="4"/>
    <d v="2014-08-11T00:00:00"/>
    <n v="54"/>
    <n v="48.06"/>
    <x v="0"/>
    <x v="0"/>
    <x v="3"/>
    <x v="0"/>
    <x v="0"/>
  </r>
  <r>
    <n v="10255"/>
    <s v="Raclette Courdavault"/>
    <x v="1"/>
    <x v="17"/>
    <n v="33.880000000000003"/>
    <n v="30"/>
    <s v="Richter Supermarkt"/>
    <x v="6"/>
    <x v="4"/>
    <d v="2014-08-12T00:00:00"/>
    <n v="1320"/>
    <n v="1016.4000000000001"/>
    <x v="0"/>
    <x v="0"/>
    <x v="1"/>
    <x v="0"/>
    <x v="0"/>
  </r>
  <r>
    <n v="10255"/>
    <s v="Chang"/>
    <x v="6"/>
    <x v="18"/>
    <n v="13.375999999999999"/>
    <n v="20"/>
    <s v="Richter Supermarkt"/>
    <x v="6"/>
    <x v="4"/>
    <d v="2014-08-12T00:00:00"/>
    <n v="304"/>
    <n v="267.52"/>
    <x v="0"/>
    <x v="0"/>
    <x v="3"/>
    <x v="0"/>
    <x v="0"/>
  </r>
  <r>
    <n v="10255"/>
    <s v="Pavlova"/>
    <x v="5"/>
    <x v="19"/>
    <n v="9.73"/>
    <n v="35"/>
    <s v="Richter Supermarkt"/>
    <x v="6"/>
    <x v="4"/>
    <d v="2014-08-12T00:00:00"/>
    <n v="486.5"/>
    <n v="340.55"/>
    <x v="0"/>
    <x v="0"/>
    <x v="2"/>
    <x v="0"/>
    <x v="0"/>
  </r>
  <r>
    <n v="10255"/>
    <s v="Inlagd Sill"/>
    <x v="4"/>
    <x v="18"/>
    <n v="10.792"/>
    <n v="25"/>
    <s v="Richter Supermarkt"/>
    <x v="6"/>
    <x v="4"/>
    <d v="2014-08-12T00:00:00"/>
    <n v="380"/>
    <n v="269.8"/>
    <x v="0"/>
    <x v="0"/>
    <x v="1"/>
    <x v="0"/>
    <x v="0"/>
  </r>
  <r>
    <n v="10256"/>
    <s v="Perth Pasties"/>
    <x v="7"/>
    <x v="20"/>
    <n v="21.484000000000002"/>
    <n v="15"/>
    <s v="Wellington Importadora"/>
    <x v="7"/>
    <x v="2"/>
    <d v="2014-08-15T00:00:00"/>
    <n v="393"/>
    <n v="322.26000000000005"/>
    <x v="0"/>
    <x v="0"/>
    <x v="3"/>
    <x v="1"/>
    <x v="1"/>
  </r>
  <r>
    <n v="10256"/>
    <s v="Original Frankfurter grüne Soße"/>
    <x v="3"/>
    <x v="21"/>
    <n v="8.0080000000000009"/>
    <n v="12"/>
    <s v="Wellington Importadora"/>
    <x v="7"/>
    <x v="2"/>
    <d v="2014-08-15T00:00:00"/>
    <n v="124.80000000000001"/>
    <n v="96.096000000000004"/>
    <x v="0"/>
    <x v="0"/>
    <x v="2"/>
    <x v="1"/>
    <x v="1"/>
  </r>
  <r>
    <n v="10257"/>
    <s v="Schoggi Schokolade"/>
    <x v="5"/>
    <x v="22"/>
    <n v="23.165999999999997"/>
    <n v="25"/>
    <s v="HILARIÓN-Abastos"/>
    <x v="8"/>
    <x v="5"/>
    <d v="2014-08-16T00:00:00"/>
    <n v="877.5"/>
    <n v="579.14999999999986"/>
    <x v="0"/>
    <x v="0"/>
    <x v="2"/>
    <x v="1"/>
    <x v="1"/>
  </r>
  <r>
    <n v="10257"/>
    <s v="Chartreuse verte"/>
    <x v="6"/>
    <x v="12"/>
    <n v="13.248000000000001"/>
    <n v="60"/>
    <s v="HILARIÓN-Abastos"/>
    <x v="8"/>
    <x v="5"/>
    <d v="2014-08-16T00:00:00"/>
    <n v="864"/>
    <n v="794.88000000000011"/>
    <x v="0"/>
    <x v="0"/>
    <x v="3"/>
    <x v="1"/>
    <x v="1"/>
  </r>
  <r>
    <n v="10257"/>
    <s v="Original Frankfurter grüne Soße"/>
    <x v="3"/>
    <x v="21"/>
    <n v="8.0080000000000009"/>
    <n v="15"/>
    <s v="HILARIÓN-Abastos"/>
    <x v="8"/>
    <x v="5"/>
    <d v="2014-08-16T00:00:00"/>
    <n v="156"/>
    <n v="120.12000000000002"/>
    <x v="0"/>
    <x v="0"/>
    <x v="2"/>
    <x v="1"/>
    <x v="1"/>
  </r>
  <r>
    <n v="10258"/>
    <s v="Chang"/>
    <x v="6"/>
    <x v="18"/>
    <n v="13.527999999999999"/>
    <n v="50"/>
    <s v="Ernst Handel"/>
    <x v="9"/>
    <x v="6"/>
    <d v="2014-08-17T00:00:00"/>
    <n v="760"/>
    <n v="676.4"/>
    <x v="0"/>
    <x v="0"/>
    <x v="3"/>
    <x v="0"/>
    <x v="0"/>
  </r>
  <r>
    <n v="10258"/>
    <s v="Chef Anton's Gumbo Mix"/>
    <x v="3"/>
    <x v="23"/>
    <n v="12.75"/>
    <n v="65"/>
    <s v="Ernst Handel"/>
    <x v="9"/>
    <x v="6"/>
    <d v="2014-08-17T00:00:00"/>
    <n v="1105"/>
    <n v="828.75"/>
    <x v="0"/>
    <x v="0"/>
    <x v="2"/>
    <x v="0"/>
    <x v="0"/>
  </r>
  <r>
    <n v="10258"/>
    <s v="Mascarpone Fabioli"/>
    <x v="1"/>
    <x v="24"/>
    <n v="19.712000000000003"/>
    <n v="60"/>
    <s v="Ernst Handel"/>
    <x v="9"/>
    <x v="6"/>
    <d v="2014-08-17T00:00:00"/>
    <n v="1536"/>
    <n v="1182.7200000000003"/>
    <x v="0"/>
    <x v="0"/>
    <x v="1"/>
    <x v="0"/>
    <x v="0"/>
  </r>
  <r>
    <n v="10259"/>
    <s v="Sir Rodney's Scones"/>
    <x v="5"/>
    <x v="15"/>
    <n v="5.4399999999999995"/>
    <n v="10"/>
    <s v="Centro comercial Moctezuma"/>
    <x v="10"/>
    <x v="7"/>
    <d v="2014-08-18T00:00:00"/>
    <n v="80"/>
    <n v="54.399999999999991"/>
    <x v="0"/>
    <x v="0"/>
    <x v="2"/>
    <x v="1"/>
    <x v="1"/>
  </r>
  <r>
    <n v="10259"/>
    <s v="Gravad lax"/>
    <x v="4"/>
    <x v="25"/>
    <n v="16.224"/>
    <n v="10"/>
    <s v="Centro comercial Moctezuma"/>
    <x v="10"/>
    <x v="7"/>
    <d v="2014-08-18T00:00:00"/>
    <n v="208"/>
    <n v="162.24"/>
    <x v="0"/>
    <x v="0"/>
    <x v="1"/>
    <x v="1"/>
    <x v="1"/>
  </r>
  <r>
    <n v="10260"/>
    <s v="Jack's New England Clam Chowder"/>
    <x v="4"/>
    <x v="6"/>
    <n v="6.0830000000000002"/>
    <n v="16"/>
    <s v="Ottilies Käseladen"/>
    <x v="11"/>
    <x v="1"/>
    <d v="2014-08-19T00:00:00"/>
    <n v="123.2"/>
    <n v="97.328000000000003"/>
    <x v="0"/>
    <x v="0"/>
    <x v="1"/>
    <x v="0"/>
    <x v="0"/>
  </r>
  <r>
    <n v="10260"/>
    <s v="Ravioli Angelo"/>
    <x v="0"/>
    <x v="7"/>
    <n v="11.7"/>
    <n v="50"/>
    <s v="Ottilies Käseladen"/>
    <x v="11"/>
    <x v="1"/>
    <d v="2014-08-19T00:00:00"/>
    <n v="780"/>
    <n v="585"/>
    <x v="0"/>
    <x v="0"/>
    <x v="0"/>
    <x v="0"/>
    <x v="0"/>
  </r>
  <r>
    <n v="10260"/>
    <s v="Tarte au sucre"/>
    <x v="5"/>
    <x v="26"/>
    <n v="26.003999999999994"/>
    <n v="15"/>
    <s v="Ottilies Käseladen"/>
    <x v="11"/>
    <x v="1"/>
    <d v="2014-08-19T00:00:00"/>
    <n v="591"/>
    <n v="390.05999999999989"/>
    <x v="0"/>
    <x v="0"/>
    <x v="2"/>
    <x v="0"/>
    <x v="0"/>
  </r>
  <r>
    <n v="10260"/>
    <s v="Outback Lager"/>
    <x v="6"/>
    <x v="27"/>
    <n v="11.040000000000001"/>
    <n v="21"/>
    <s v="Ottilies Käseladen"/>
    <x v="11"/>
    <x v="1"/>
    <d v="2014-08-19T00:00:00"/>
    <n v="252"/>
    <n v="231.84000000000003"/>
    <x v="0"/>
    <x v="0"/>
    <x v="3"/>
    <x v="0"/>
    <x v="0"/>
  </r>
  <r>
    <n v="10261"/>
    <s v="Sir Rodney's Scones"/>
    <x v="5"/>
    <x v="15"/>
    <n v="5.2"/>
    <n v="20"/>
    <s v="Que Delícia"/>
    <x v="2"/>
    <x v="2"/>
    <d v="2014-08-19T00:00:00"/>
    <n v="160"/>
    <n v="104"/>
    <x v="0"/>
    <x v="0"/>
    <x v="2"/>
    <x v="1"/>
    <x v="1"/>
  </r>
  <r>
    <n v="10261"/>
    <s v="Steeleye Stout"/>
    <x v="6"/>
    <x v="12"/>
    <n v="13.248000000000001"/>
    <n v="20"/>
    <s v="Que Delícia"/>
    <x v="2"/>
    <x v="2"/>
    <d v="2014-08-19T00:00:00"/>
    <n v="288"/>
    <n v="264.96000000000004"/>
    <x v="0"/>
    <x v="0"/>
    <x v="3"/>
    <x v="1"/>
    <x v="1"/>
  </r>
  <r>
    <n v="10262"/>
    <s v="Chef Anton's Gumbo Mix"/>
    <x v="3"/>
    <x v="23"/>
    <n v="12.24"/>
    <n v="12"/>
    <s v="Rattlesnake Canyon Grocery"/>
    <x v="12"/>
    <x v="8"/>
    <d v="2014-08-22T00:00:00"/>
    <n v="204"/>
    <n v="146.88"/>
    <x v="0"/>
    <x v="0"/>
    <x v="2"/>
    <x v="2"/>
    <x v="1"/>
  </r>
  <r>
    <n v="10262"/>
    <s v="Uncle Bob's Organic Dried Pears"/>
    <x v="2"/>
    <x v="28"/>
    <n v="19.68"/>
    <n v="15"/>
    <s v="Rattlesnake Canyon Grocery"/>
    <x v="12"/>
    <x v="8"/>
    <d v="2014-08-22T00:00:00"/>
    <n v="360"/>
    <n v="295.2"/>
    <x v="0"/>
    <x v="0"/>
    <x v="0"/>
    <x v="2"/>
    <x v="1"/>
  </r>
  <r>
    <n v="10262"/>
    <s v="Gnocchi di nonna Alice"/>
    <x v="0"/>
    <x v="29"/>
    <n v="23.103999999999999"/>
    <n v="20"/>
    <s v="Rattlesnake Canyon Grocery"/>
    <x v="12"/>
    <x v="8"/>
    <d v="2014-08-22T00:00:00"/>
    <n v="608"/>
    <n v="462.08"/>
    <x v="0"/>
    <x v="0"/>
    <x v="0"/>
    <x v="2"/>
    <x v="1"/>
  </r>
  <r>
    <n v="10263"/>
    <s v="Pavlova"/>
    <x v="5"/>
    <x v="19"/>
    <n v="9.1739999999999995"/>
    <n v="60"/>
    <s v="Ernst Handel"/>
    <x v="9"/>
    <x v="6"/>
    <d v="2014-08-23T00:00:00"/>
    <n v="834"/>
    <n v="550.43999999999994"/>
    <x v="0"/>
    <x v="0"/>
    <x v="2"/>
    <x v="0"/>
    <x v="0"/>
  </r>
  <r>
    <n v="10263"/>
    <s v="Guaraná Fantástica"/>
    <x v="6"/>
    <x v="16"/>
    <n v="3.24"/>
    <n v="28"/>
    <s v="Ernst Handel"/>
    <x v="9"/>
    <x v="6"/>
    <d v="2014-08-23T00:00:00"/>
    <n v="100.8"/>
    <n v="90.72"/>
    <x v="0"/>
    <x v="0"/>
    <x v="3"/>
    <x v="0"/>
    <x v="0"/>
  </r>
  <r>
    <n v="10263"/>
    <s v="Nord-Ost Matjeshering"/>
    <x v="4"/>
    <x v="30"/>
    <n v="14.489999999999998"/>
    <n v="60"/>
    <s v="Ernst Handel"/>
    <x v="9"/>
    <x v="6"/>
    <d v="2014-08-23T00:00:00"/>
    <n v="1242"/>
    <n v="869.39999999999986"/>
    <x v="0"/>
    <x v="0"/>
    <x v="1"/>
    <x v="0"/>
    <x v="0"/>
  </r>
  <r>
    <n v="10263"/>
    <s v="Longlife Tofu"/>
    <x v="2"/>
    <x v="15"/>
    <n v="6.32"/>
    <n v="36"/>
    <s v="Ernst Handel"/>
    <x v="9"/>
    <x v="6"/>
    <d v="2014-08-23T00:00:00"/>
    <n v="288"/>
    <n v="227.52"/>
    <x v="0"/>
    <x v="0"/>
    <x v="0"/>
    <x v="0"/>
    <x v="0"/>
  </r>
  <r>
    <n v="10264"/>
    <s v="Chang"/>
    <x v="6"/>
    <x v="18"/>
    <n v="13.831999999999999"/>
    <n v="35"/>
    <s v="Folk och fä HB"/>
    <x v="13"/>
    <x v="9"/>
    <d v="2014-08-24T00:00:00"/>
    <n v="532"/>
    <n v="484.11999999999995"/>
    <x v="0"/>
    <x v="0"/>
    <x v="3"/>
    <x v="0"/>
    <x v="0"/>
  </r>
  <r>
    <n v="10264"/>
    <s v="Jack's New England Clam Chowder"/>
    <x v="4"/>
    <x v="6"/>
    <n v="5.6209999999999996"/>
    <n v="25"/>
    <s v="Folk och fä HB"/>
    <x v="13"/>
    <x v="9"/>
    <d v="2014-08-24T00:00:00"/>
    <n v="192.5"/>
    <n v="140.52499999999998"/>
    <x v="0"/>
    <x v="0"/>
    <x v="1"/>
    <x v="0"/>
    <x v="0"/>
  </r>
  <r>
    <n v="10265"/>
    <s v="Alice Mutton"/>
    <x v="7"/>
    <x v="31"/>
    <n v="24.335999999999999"/>
    <n v="30"/>
    <s v="Blondel père et fils"/>
    <x v="14"/>
    <x v="0"/>
    <d v="2014-08-25T00:00:00"/>
    <n v="936"/>
    <n v="730.07999999999993"/>
    <x v="0"/>
    <x v="0"/>
    <x v="3"/>
    <x v="0"/>
    <x v="0"/>
  </r>
  <r>
    <n v="10265"/>
    <s v="Outback Lager"/>
    <x v="6"/>
    <x v="27"/>
    <n v="10.92"/>
    <n v="20"/>
    <s v="Blondel père et fils"/>
    <x v="14"/>
    <x v="0"/>
    <d v="2014-08-25T00:00:00"/>
    <n v="240"/>
    <n v="218.4"/>
    <x v="0"/>
    <x v="0"/>
    <x v="3"/>
    <x v="0"/>
    <x v="0"/>
  </r>
  <r>
    <n v="10266"/>
    <s v="Queso Manchego La Pastora"/>
    <x v="1"/>
    <x v="29"/>
    <n v="24.015999999999998"/>
    <n v="12"/>
    <s v="Wartian Herkku"/>
    <x v="15"/>
    <x v="10"/>
    <d v="2014-08-26T00:00:00"/>
    <n v="364.79999999999995"/>
    <n v="288.19200000000001"/>
    <x v="0"/>
    <x v="0"/>
    <x v="1"/>
    <x v="0"/>
    <x v="0"/>
  </r>
  <r>
    <n v="10267"/>
    <s v="Boston Crab Meat"/>
    <x v="4"/>
    <x v="32"/>
    <n v="11.318999999999999"/>
    <n v="50"/>
    <s v="Frankenversand"/>
    <x v="16"/>
    <x v="1"/>
    <d v="2014-08-29T00:00:00"/>
    <n v="735"/>
    <n v="565.94999999999993"/>
    <x v="0"/>
    <x v="0"/>
    <x v="1"/>
    <x v="0"/>
    <x v="0"/>
  </r>
  <r>
    <n v="10267"/>
    <s v="Raclette Courdavault"/>
    <x v="1"/>
    <x v="17"/>
    <n v="34.32"/>
    <n v="70"/>
    <s v="Frankenversand"/>
    <x v="16"/>
    <x v="1"/>
    <d v="2014-08-29T00:00:00"/>
    <n v="3080"/>
    <n v="2402.4"/>
    <x v="0"/>
    <x v="0"/>
    <x v="1"/>
    <x v="0"/>
    <x v="0"/>
  </r>
  <r>
    <n v="10267"/>
    <s v="Lakkalikööri"/>
    <x v="6"/>
    <x v="12"/>
    <n v="12.816000000000001"/>
    <n v="15"/>
    <s v="Frankenversand"/>
    <x v="16"/>
    <x v="1"/>
    <d v="2014-08-29T00:00:00"/>
    <n v="216"/>
    <n v="192.24"/>
    <x v="0"/>
    <x v="0"/>
    <x v="3"/>
    <x v="0"/>
    <x v="0"/>
  </r>
  <r>
    <n v="10268"/>
    <s v="Thüringer Rostbratwurst"/>
    <x v="7"/>
    <x v="33"/>
    <n v="79.2"/>
    <n v="10"/>
    <s v="GROSELLA-Restaurante"/>
    <x v="17"/>
    <x v="5"/>
    <d v="2014-08-30T00:00:00"/>
    <n v="990"/>
    <n v="792"/>
    <x v="0"/>
    <x v="0"/>
    <x v="3"/>
    <x v="1"/>
    <x v="1"/>
  </r>
  <r>
    <n v="10268"/>
    <s v="Mozzarella di Giovanni"/>
    <x v="1"/>
    <x v="34"/>
    <n v="20.85"/>
    <n v="80"/>
    <s v="GROSELLA-Restaurante"/>
    <x v="17"/>
    <x v="5"/>
    <d v="2014-08-30T00:00:00"/>
    <n v="2224"/>
    <n v="1668"/>
    <x v="0"/>
    <x v="0"/>
    <x v="1"/>
    <x v="1"/>
    <x v="1"/>
  </r>
  <r>
    <n v="10269"/>
    <s v="Geitost"/>
    <x v="1"/>
    <x v="9"/>
    <n v="1.6"/>
    <n v="60"/>
    <s v="White Clover Markets"/>
    <x v="18"/>
    <x v="8"/>
    <d v="2014-08-31T00:00:00"/>
    <n v="120"/>
    <n v="96"/>
    <x v="0"/>
    <x v="0"/>
    <x v="1"/>
    <x v="2"/>
    <x v="1"/>
  </r>
  <r>
    <n v="10269"/>
    <s v="Mozzarella di Giovanni"/>
    <x v="1"/>
    <x v="34"/>
    <n v="21.406000000000002"/>
    <n v="20"/>
    <s v="White Clover Markets"/>
    <x v="18"/>
    <x v="8"/>
    <d v="2014-08-31T00:00:00"/>
    <n v="556"/>
    <n v="428.12000000000006"/>
    <x v="0"/>
    <x v="0"/>
    <x v="1"/>
    <x v="2"/>
    <x v="1"/>
  </r>
  <r>
    <n v="10270"/>
    <s v="Ipoh Coffee"/>
    <x v="6"/>
    <x v="35"/>
    <n v="32.751999999999995"/>
    <n v="25"/>
    <s v="Wartian Herkku"/>
    <x v="15"/>
    <x v="10"/>
    <d v="2014-09-01T00:00:00"/>
    <n v="919.99999999999989"/>
    <n v="818.79999999999984"/>
    <x v="0"/>
    <x v="1"/>
    <x v="3"/>
    <x v="0"/>
    <x v="0"/>
  </r>
  <r>
    <n v="10270"/>
    <s v="Inlagd Sill"/>
    <x v="4"/>
    <x v="18"/>
    <n v="12.311999999999999"/>
    <n v="30"/>
    <s v="Wartian Herkku"/>
    <x v="15"/>
    <x v="10"/>
    <d v="2014-09-01T00:00:00"/>
    <n v="456"/>
    <n v="369.35999999999996"/>
    <x v="0"/>
    <x v="1"/>
    <x v="1"/>
    <x v="0"/>
    <x v="0"/>
  </r>
  <r>
    <n v="10271"/>
    <s v="Geitost"/>
    <x v="1"/>
    <x v="9"/>
    <n v="1.56"/>
    <n v="24"/>
    <s v="Split Rail Beer &amp; Ale"/>
    <x v="19"/>
    <x v="8"/>
    <d v="2014-09-01T00:00:00"/>
    <n v="48"/>
    <n v="37.44"/>
    <x v="0"/>
    <x v="1"/>
    <x v="1"/>
    <x v="2"/>
    <x v="1"/>
  </r>
  <r>
    <n v="10272"/>
    <s v="Sir Rodney's Marmalade"/>
    <x v="5"/>
    <x v="8"/>
    <n v="42.767999999999994"/>
    <n v="60"/>
    <s v="Rattlesnake Canyon Grocery"/>
    <x v="12"/>
    <x v="8"/>
    <d v="2014-09-02T00:00:00"/>
    <n v="3888"/>
    <n v="2566.0799999999995"/>
    <x v="0"/>
    <x v="1"/>
    <x v="2"/>
    <x v="2"/>
    <x v="1"/>
  </r>
  <r>
    <n v="10272"/>
    <s v="Gorgonzola Telino"/>
    <x v="1"/>
    <x v="13"/>
    <n v="7.5"/>
    <n v="40"/>
    <s v="Rattlesnake Canyon Grocery"/>
    <x v="12"/>
    <x v="8"/>
    <d v="2014-09-02T00:00:00"/>
    <n v="400"/>
    <n v="300"/>
    <x v="0"/>
    <x v="1"/>
    <x v="1"/>
    <x v="2"/>
    <x v="1"/>
  </r>
  <r>
    <n v="10272"/>
    <s v="Mozzarella di Giovanni"/>
    <x v="1"/>
    <x v="34"/>
    <n v="21.684000000000001"/>
    <n v="24"/>
    <s v="Rattlesnake Canyon Grocery"/>
    <x v="12"/>
    <x v="8"/>
    <d v="2014-09-02T00:00:00"/>
    <n v="667.2"/>
    <n v="520.41600000000005"/>
    <x v="0"/>
    <x v="1"/>
    <x v="1"/>
    <x v="2"/>
    <x v="1"/>
  </r>
  <r>
    <n v="10273"/>
    <s v="Boston Crab Meat"/>
    <x v="4"/>
    <x v="32"/>
    <n v="10.731"/>
    <n v="60"/>
    <s v="QUICK-Stop"/>
    <x v="20"/>
    <x v="1"/>
    <d v="2014-09-05T00:00:00"/>
    <n v="882"/>
    <n v="643.86"/>
    <x v="0"/>
    <x v="1"/>
    <x v="1"/>
    <x v="0"/>
    <x v="0"/>
  </r>
  <r>
    <n v="10273"/>
    <s v="Geitost"/>
    <x v="1"/>
    <x v="9"/>
    <n v="1.7"/>
    <n v="20"/>
    <s v="QUICK-Stop"/>
    <x v="20"/>
    <x v="1"/>
    <d v="2014-09-05T00:00:00"/>
    <n v="40"/>
    <n v="34"/>
    <x v="0"/>
    <x v="1"/>
    <x v="1"/>
    <x v="0"/>
    <x v="0"/>
  </r>
  <r>
    <n v="10273"/>
    <s v="Gorgonzola Telino"/>
    <x v="1"/>
    <x v="13"/>
    <n v="8.4"/>
    <n v="15"/>
    <s v="QUICK-Stop"/>
    <x v="20"/>
    <x v="1"/>
    <d v="2014-09-05T00:00:00"/>
    <n v="150"/>
    <n v="126"/>
    <x v="0"/>
    <x v="1"/>
    <x v="1"/>
    <x v="0"/>
    <x v="0"/>
  </r>
  <r>
    <n v="10273"/>
    <s v="Ikura"/>
    <x v="4"/>
    <x v="36"/>
    <n v="18.848000000000003"/>
    <n v="24"/>
    <s v="QUICK-Stop"/>
    <x v="20"/>
    <x v="1"/>
    <d v="2014-09-05T00:00:00"/>
    <n v="595.20000000000005"/>
    <n v="452.35200000000009"/>
    <x v="0"/>
    <x v="1"/>
    <x v="1"/>
    <x v="0"/>
    <x v="0"/>
  </r>
  <r>
    <n v="10273"/>
    <s v="Lakkalikööri"/>
    <x v="6"/>
    <x v="12"/>
    <n v="12.816000000000001"/>
    <n v="33"/>
    <s v="QUICK-Stop"/>
    <x v="20"/>
    <x v="1"/>
    <d v="2014-09-05T00:00:00"/>
    <n v="475.2"/>
    <n v="422.928"/>
    <x v="0"/>
    <x v="1"/>
    <x v="3"/>
    <x v="0"/>
    <x v="0"/>
  </r>
  <r>
    <n v="10274"/>
    <s v="Fløtemysost"/>
    <x v="1"/>
    <x v="37"/>
    <n v="14.62"/>
    <n v="20"/>
    <s v="Vins et alcools Chevalier"/>
    <x v="0"/>
    <x v="0"/>
    <d v="2014-09-06T00:00:00"/>
    <n v="344"/>
    <n v="292.39999999999998"/>
    <x v="0"/>
    <x v="1"/>
    <x v="1"/>
    <x v="0"/>
    <x v="0"/>
  </r>
  <r>
    <n v="10274"/>
    <s v="Mozzarella di Giovanni"/>
    <x v="1"/>
    <x v="34"/>
    <n v="22.240000000000002"/>
    <n v="70"/>
    <s v="Vins et alcools Chevalier"/>
    <x v="0"/>
    <x v="0"/>
    <d v="2014-09-06T00:00:00"/>
    <n v="1946"/>
    <n v="1556.8000000000002"/>
    <x v="0"/>
    <x v="1"/>
    <x v="1"/>
    <x v="0"/>
    <x v="0"/>
  </r>
  <r>
    <n v="10275"/>
    <s v="Guaraná Fantástica"/>
    <x v="6"/>
    <x v="16"/>
    <n v="3.2760000000000002"/>
    <n v="12"/>
    <s v="Magazzini Alimentari Riuniti"/>
    <x v="21"/>
    <x v="11"/>
    <d v="2014-09-07T00:00:00"/>
    <n v="43.2"/>
    <n v="39.312000000000005"/>
    <x v="0"/>
    <x v="1"/>
    <x v="3"/>
    <x v="3"/>
    <x v="0"/>
  </r>
  <r>
    <n v="10275"/>
    <s v="Raclette Courdavault"/>
    <x v="1"/>
    <x v="17"/>
    <n v="33.44"/>
    <n v="6"/>
    <s v="Magazzini Alimentari Riuniti"/>
    <x v="21"/>
    <x v="11"/>
    <d v="2014-09-07T00:00:00"/>
    <n v="264"/>
    <n v="200.64"/>
    <x v="0"/>
    <x v="1"/>
    <x v="1"/>
    <x v="3"/>
    <x v="0"/>
  </r>
  <r>
    <n v="10276"/>
    <s v="Ikura"/>
    <x v="4"/>
    <x v="36"/>
    <n v="19.592000000000002"/>
    <n v="15"/>
    <s v="Tortuga Restaurante"/>
    <x v="10"/>
    <x v="7"/>
    <d v="2014-09-08T00:00:00"/>
    <n v="372"/>
    <n v="293.88000000000005"/>
    <x v="0"/>
    <x v="1"/>
    <x v="1"/>
    <x v="1"/>
    <x v="1"/>
  </r>
  <r>
    <n v="10276"/>
    <s v="Konbu"/>
    <x v="4"/>
    <x v="38"/>
    <n v="3.6479999999999997"/>
    <n v="10"/>
    <s v="Tortuga Restaurante"/>
    <x v="10"/>
    <x v="7"/>
    <d v="2014-09-08T00:00:00"/>
    <n v="48"/>
    <n v="36.479999999999997"/>
    <x v="0"/>
    <x v="1"/>
    <x v="1"/>
    <x v="1"/>
    <x v="1"/>
  </r>
  <r>
    <n v="10277"/>
    <s v="Tarte au sucre"/>
    <x v="5"/>
    <x v="26"/>
    <n v="27.58"/>
    <n v="12"/>
    <s v="Morgenstern Gesundkost"/>
    <x v="22"/>
    <x v="1"/>
    <d v="2014-09-09T00:00:00"/>
    <n v="472.79999999999995"/>
    <n v="330.96"/>
    <x v="0"/>
    <x v="1"/>
    <x v="2"/>
    <x v="0"/>
    <x v="0"/>
  </r>
  <r>
    <n v="10277"/>
    <s v="Rössle Sauerkraut"/>
    <x v="2"/>
    <x v="39"/>
    <n v="27.663999999999998"/>
    <n v="20"/>
    <s v="Morgenstern Gesundkost"/>
    <x v="22"/>
    <x v="1"/>
    <d v="2014-09-09T00:00:00"/>
    <n v="728"/>
    <n v="553.28"/>
    <x v="0"/>
    <x v="1"/>
    <x v="0"/>
    <x v="0"/>
    <x v="0"/>
  </r>
  <r>
    <n v="10278"/>
    <s v="Gula Malacca"/>
    <x v="3"/>
    <x v="40"/>
    <n v="13.02"/>
    <n v="16"/>
    <s v="Berglunds snabbköp"/>
    <x v="23"/>
    <x v="9"/>
    <d v="2014-09-12T00:00:00"/>
    <n v="248"/>
    <n v="208.32"/>
    <x v="0"/>
    <x v="1"/>
    <x v="2"/>
    <x v="0"/>
    <x v="0"/>
  </r>
  <r>
    <n v="10278"/>
    <s v="Raclette Courdavault"/>
    <x v="1"/>
    <x v="17"/>
    <n v="34.760000000000005"/>
    <n v="15"/>
    <s v="Berglunds snabbköp"/>
    <x v="23"/>
    <x v="9"/>
    <d v="2014-09-12T00:00:00"/>
    <n v="660"/>
    <n v="521.40000000000009"/>
    <x v="0"/>
    <x v="1"/>
    <x v="1"/>
    <x v="0"/>
    <x v="0"/>
  </r>
  <r>
    <n v="10278"/>
    <s v="Vegie-spread"/>
    <x v="3"/>
    <x v="22"/>
    <n v="25.623000000000001"/>
    <n v="80"/>
    <s v="Berglunds snabbköp"/>
    <x v="23"/>
    <x v="9"/>
    <d v="2014-09-12T00:00:00"/>
    <n v="2808"/>
    <n v="2049.84"/>
    <x v="0"/>
    <x v="1"/>
    <x v="2"/>
    <x v="0"/>
    <x v="0"/>
  </r>
  <r>
    <n v="10278"/>
    <s v="Röd Kaviar"/>
    <x v="4"/>
    <x v="27"/>
    <n v="9"/>
    <n v="25"/>
    <s v="Berglunds snabbköp"/>
    <x v="23"/>
    <x v="9"/>
    <d v="2014-09-12T00:00:00"/>
    <n v="300"/>
    <n v="225"/>
    <x v="0"/>
    <x v="1"/>
    <x v="1"/>
    <x v="0"/>
    <x v="0"/>
  </r>
  <r>
    <n v="10279"/>
    <s v="Alice Mutton"/>
    <x v="7"/>
    <x v="31"/>
    <n v="24.648"/>
    <n v="15"/>
    <s v="Lehmanns Marktstand"/>
    <x v="24"/>
    <x v="1"/>
    <d v="2014-09-13T00:00:00"/>
    <n v="468"/>
    <n v="369.71999999999997"/>
    <x v="0"/>
    <x v="1"/>
    <x v="3"/>
    <x v="0"/>
    <x v="0"/>
  </r>
  <r>
    <n v="10280"/>
    <s v="Guaraná Fantástica"/>
    <x v="6"/>
    <x v="16"/>
    <n v="3.3120000000000003"/>
    <n v="12"/>
    <s v="Berglunds snabbköp"/>
    <x v="23"/>
    <x v="9"/>
    <d v="2014-09-14T00:00:00"/>
    <n v="43.2"/>
    <n v="39.744"/>
    <x v="0"/>
    <x v="1"/>
    <x v="3"/>
    <x v="0"/>
    <x v="0"/>
  </r>
  <r>
    <n v="10280"/>
    <s v="Pâté chinois"/>
    <x v="7"/>
    <x v="14"/>
    <n v="14.591999999999999"/>
    <n v="20"/>
    <s v="Berglunds snabbköp"/>
    <x v="23"/>
    <x v="9"/>
    <d v="2014-09-14T00:00:00"/>
    <n v="384"/>
    <n v="291.83999999999997"/>
    <x v="0"/>
    <x v="1"/>
    <x v="3"/>
    <x v="0"/>
    <x v="0"/>
  </r>
  <r>
    <n v="10280"/>
    <s v="Rhönbräu Klosterbier"/>
    <x v="6"/>
    <x v="41"/>
    <n v="5.5180000000000007"/>
    <n v="30"/>
    <s v="Berglunds snabbköp"/>
    <x v="23"/>
    <x v="9"/>
    <d v="2014-09-14T00:00:00"/>
    <n v="186"/>
    <n v="165.54000000000002"/>
    <x v="0"/>
    <x v="1"/>
    <x v="3"/>
    <x v="0"/>
    <x v="0"/>
  </r>
  <r>
    <n v="10281"/>
    <s v="Teatime Chocolate Biscuits"/>
    <x v="5"/>
    <x v="42"/>
    <n v="5.1099999999999994"/>
    <n v="10"/>
    <s v="Romero y tomillo"/>
    <x v="25"/>
    <x v="12"/>
    <d v="2014-09-14T00:00:00"/>
    <n v="73"/>
    <n v="51.099999999999994"/>
    <x v="0"/>
    <x v="1"/>
    <x v="2"/>
    <x v="3"/>
    <x v="0"/>
  </r>
  <r>
    <n v="10281"/>
    <s v="Guaraná Fantástica"/>
    <x v="6"/>
    <x v="16"/>
    <n v="3.2040000000000002"/>
    <n v="60"/>
    <s v="Romero y tomillo"/>
    <x v="25"/>
    <x v="12"/>
    <d v="2014-09-14T00:00:00"/>
    <n v="216"/>
    <n v="192.24"/>
    <x v="0"/>
    <x v="1"/>
    <x v="3"/>
    <x v="3"/>
    <x v="0"/>
  </r>
  <r>
    <n v="10281"/>
    <s v="Steeleye Stout"/>
    <x v="6"/>
    <x v="12"/>
    <n v="13.248000000000001"/>
    <n v="40"/>
    <s v="Romero y tomillo"/>
    <x v="25"/>
    <x v="12"/>
    <d v="2014-09-14T00:00:00"/>
    <n v="576"/>
    <n v="529.92000000000007"/>
    <x v="0"/>
    <x v="1"/>
    <x v="3"/>
    <x v="3"/>
    <x v="0"/>
  </r>
  <r>
    <n v="10282"/>
    <s v="Nord-Ost Matjeshering"/>
    <x v="4"/>
    <x v="30"/>
    <n v="16.974"/>
    <n v="60"/>
    <s v="Romero y tomillo"/>
    <x v="25"/>
    <x v="12"/>
    <d v="2014-09-15T00:00:00"/>
    <n v="1242"/>
    <n v="1018.44"/>
    <x v="0"/>
    <x v="1"/>
    <x v="1"/>
    <x v="3"/>
    <x v="0"/>
  </r>
  <r>
    <n v="10282"/>
    <s v="Ravioli Angelo"/>
    <x v="0"/>
    <x v="7"/>
    <n v="13.26"/>
    <n v="20"/>
    <s v="Romero y tomillo"/>
    <x v="25"/>
    <x v="12"/>
    <d v="2014-09-15T00:00:00"/>
    <n v="312"/>
    <n v="265.2"/>
    <x v="0"/>
    <x v="1"/>
    <x v="0"/>
    <x v="3"/>
    <x v="0"/>
  </r>
  <r>
    <n v="10283"/>
    <s v="Genen Shouyu"/>
    <x v="3"/>
    <x v="43"/>
    <n v="8.8040000000000003"/>
    <n v="20"/>
    <s v="LILA-Supermercado"/>
    <x v="26"/>
    <x v="5"/>
    <d v="2014-09-16T00:00:00"/>
    <n v="248"/>
    <n v="176.08"/>
    <x v="0"/>
    <x v="1"/>
    <x v="2"/>
    <x v="1"/>
    <x v="1"/>
  </r>
  <r>
    <n v="10283"/>
    <s v="Mozzarella di Giovanni"/>
    <x v="1"/>
    <x v="34"/>
    <n v="20.85"/>
    <n v="30"/>
    <s v="LILA-Supermercado"/>
    <x v="26"/>
    <x v="5"/>
    <d v="2014-09-16T00:00:00"/>
    <n v="834"/>
    <n v="625.5"/>
    <x v="0"/>
    <x v="1"/>
    <x v="1"/>
    <x v="1"/>
    <x v="1"/>
  </r>
  <r>
    <n v="10283"/>
    <s v="Teatime Chocolate Biscuits"/>
    <x v="5"/>
    <x v="42"/>
    <n v="5.1099999999999994"/>
    <n v="18"/>
    <s v="LILA-Supermercado"/>
    <x v="26"/>
    <x v="5"/>
    <d v="2014-09-16T00:00:00"/>
    <n v="131.4"/>
    <n v="91.97999999999999"/>
    <x v="0"/>
    <x v="1"/>
    <x v="2"/>
    <x v="1"/>
    <x v="1"/>
  </r>
  <r>
    <n v="10283"/>
    <s v="Camembert Pierrot"/>
    <x v="1"/>
    <x v="10"/>
    <n v="21.216000000000001"/>
    <n v="35"/>
    <s v="LILA-Supermercado"/>
    <x v="26"/>
    <x v="5"/>
    <d v="2014-09-16T00:00:00"/>
    <n v="952"/>
    <n v="742.56000000000006"/>
    <x v="0"/>
    <x v="1"/>
    <x v="1"/>
    <x v="1"/>
    <x v="1"/>
  </r>
  <r>
    <n v="10284"/>
    <s v="Schoggi Schokolade"/>
    <x v="5"/>
    <x v="22"/>
    <n v="24.218999999999998"/>
    <n v="15"/>
    <s v="Lehmanns Marktstand"/>
    <x v="24"/>
    <x v="1"/>
    <d v="2014-09-19T00:00:00"/>
    <n v="526.5"/>
    <n v="363.28499999999997"/>
    <x v="0"/>
    <x v="1"/>
    <x v="2"/>
    <x v="0"/>
    <x v="0"/>
  </r>
  <r>
    <n v="10284"/>
    <s v="Gula Malacca"/>
    <x v="3"/>
    <x v="40"/>
    <n v="11.78"/>
    <n v="21"/>
    <s v="Lehmanns Marktstand"/>
    <x v="24"/>
    <x v="1"/>
    <d v="2014-09-19T00:00:00"/>
    <n v="325.5"/>
    <n v="247.38"/>
    <x v="0"/>
    <x v="1"/>
    <x v="2"/>
    <x v="0"/>
    <x v="0"/>
  </r>
  <r>
    <n v="10284"/>
    <s v="Camembert Pierrot"/>
    <x v="1"/>
    <x v="10"/>
    <n v="22.032"/>
    <n v="20"/>
    <s v="Lehmanns Marktstand"/>
    <x v="24"/>
    <x v="1"/>
    <d v="2014-09-19T00:00:00"/>
    <n v="544"/>
    <n v="440.64"/>
    <x v="0"/>
    <x v="1"/>
    <x v="1"/>
    <x v="0"/>
    <x v="0"/>
  </r>
  <r>
    <n v="10284"/>
    <s v="Laughing Lumberjack Lager"/>
    <x v="6"/>
    <x v="44"/>
    <n v="9.968"/>
    <n v="50"/>
    <s v="Lehmanns Marktstand"/>
    <x v="24"/>
    <x v="1"/>
    <d v="2014-09-19T00:00:00"/>
    <n v="560"/>
    <n v="498.4"/>
    <x v="0"/>
    <x v="1"/>
    <x v="3"/>
    <x v="0"/>
    <x v="0"/>
  </r>
  <r>
    <n v="10285"/>
    <s v="Perth Pasties"/>
    <x v="7"/>
    <x v="20"/>
    <n v="21.222000000000001"/>
    <n v="36"/>
    <s v="QUICK-Stop"/>
    <x v="20"/>
    <x v="1"/>
    <d v="2014-09-20T00:00:00"/>
    <n v="943.19999999999993"/>
    <n v="763.99200000000008"/>
    <x v="0"/>
    <x v="1"/>
    <x v="3"/>
    <x v="0"/>
    <x v="0"/>
  </r>
  <r>
    <n v="10285"/>
    <s v="Boston Crab Meat"/>
    <x v="4"/>
    <x v="32"/>
    <n v="10.878"/>
    <n v="40"/>
    <s v="QUICK-Stop"/>
    <x v="20"/>
    <x v="1"/>
    <d v="2014-09-20T00:00:00"/>
    <n v="588"/>
    <n v="435.12"/>
    <x v="0"/>
    <x v="1"/>
    <x v="1"/>
    <x v="0"/>
    <x v="0"/>
  </r>
  <r>
    <n v="10285"/>
    <s v="Chai"/>
    <x v="6"/>
    <x v="12"/>
    <n v="13.248000000000001"/>
    <n v="45"/>
    <s v="QUICK-Stop"/>
    <x v="20"/>
    <x v="1"/>
    <d v="2014-09-20T00:00:00"/>
    <n v="648"/>
    <n v="596.16000000000008"/>
    <x v="0"/>
    <x v="1"/>
    <x v="3"/>
    <x v="0"/>
    <x v="0"/>
  </r>
  <r>
    <n v="10286"/>
    <s v="Tarte au sucre"/>
    <x v="5"/>
    <x v="26"/>
    <n v="26.397999999999996"/>
    <n v="40"/>
    <s v="QUICK-Stop"/>
    <x v="20"/>
    <x v="1"/>
    <d v="2014-09-21T00:00:00"/>
    <n v="1576"/>
    <n v="1055.9199999999998"/>
    <x v="0"/>
    <x v="1"/>
    <x v="2"/>
    <x v="0"/>
    <x v="0"/>
  </r>
  <r>
    <n v="10286"/>
    <s v="Steeleye Stout"/>
    <x v="6"/>
    <x v="12"/>
    <n v="12.96"/>
    <n v="100"/>
    <s v="QUICK-Stop"/>
    <x v="20"/>
    <x v="1"/>
    <d v="2014-09-21T00:00:00"/>
    <n v="1440"/>
    <n v="1296"/>
    <x v="0"/>
    <x v="1"/>
    <x v="3"/>
    <x v="0"/>
    <x v="0"/>
  </r>
  <r>
    <n v="10287"/>
    <s v="Pavlova"/>
    <x v="5"/>
    <x v="19"/>
    <n v="9.73"/>
    <n v="40"/>
    <s v="Ricardo Adocicados"/>
    <x v="2"/>
    <x v="2"/>
    <d v="2014-09-22T00:00:00"/>
    <n v="556"/>
    <n v="389.20000000000005"/>
    <x v="0"/>
    <x v="1"/>
    <x v="2"/>
    <x v="1"/>
    <x v="1"/>
  </r>
  <r>
    <n v="10287"/>
    <s v="Sasquatch Ale"/>
    <x v="6"/>
    <x v="44"/>
    <n v="10.192"/>
    <n v="20"/>
    <s v="Ricardo Adocicados"/>
    <x v="2"/>
    <x v="2"/>
    <d v="2014-09-22T00:00:00"/>
    <n v="224"/>
    <n v="203.84"/>
    <x v="0"/>
    <x v="1"/>
    <x v="3"/>
    <x v="1"/>
    <x v="1"/>
  </r>
  <r>
    <n v="10287"/>
    <s v="Spegesild"/>
    <x v="4"/>
    <x v="45"/>
    <n v="7.008"/>
    <n v="15"/>
    <s v="Ricardo Adocicados"/>
    <x v="2"/>
    <x v="2"/>
    <d v="2014-09-22T00:00:00"/>
    <n v="144"/>
    <n v="105.12"/>
    <x v="0"/>
    <x v="1"/>
    <x v="1"/>
    <x v="1"/>
    <x v="1"/>
  </r>
  <r>
    <n v="10288"/>
    <s v="Scottish Longbreads"/>
    <x v="5"/>
    <x v="13"/>
    <n v="6.5"/>
    <n v="10"/>
    <s v="Reggiani Caseifici"/>
    <x v="27"/>
    <x v="11"/>
    <d v="2014-09-23T00:00:00"/>
    <n v="100"/>
    <n v="65"/>
    <x v="0"/>
    <x v="1"/>
    <x v="2"/>
    <x v="3"/>
    <x v="0"/>
  </r>
  <r>
    <n v="10288"/>
    <s v="Tourtière"/>
    <x v="7"/>
    <x v="46"/>
    <n v="4.484"/>
    <n v="10"/>
    <s v="Reggiani Caseifici"/>
    <x v="27"/>
    <x v="11"/>
    <d v="2014-09-23T00:00:00"/>
    <n v="59"/>
    <n v="44.84"/>
    <x v="0"/>
    <x v="1"/>
    <x v="3"/>
    <x v="3"/>
    <x v="0"/>
  </r>
  <r>
    <n v="10289"/>
    <s v="Aniseed Syrup"/>
    <x v="3"/>
    <x v="15"/>
    <n v="6.64"/>
    <n v="30"/>
    <s v="B's Beverages"/>
    <x v="28"/>
    <x v="13"/>
    <d v="2014-09-26T00:00:00"/>
    <n v="240"/>
    <n v="199.2"/>
    <x v="0"/>
    <x v="1"/>
    <x v="2"/>
    <x v="0"/>
    <x v="0"/>
  </r>
  <r>
    <n v="10289"/>
    <s v="Wimmers gute Semmelknödel"/>
    <x v="0"/>
    <x v="47"/>
    <n v="22.344000000000001"/>
    <n v="90"/>
    <s v="B's Beverages"/>
    <x v="28"/>
    <x v="13"/>
    <d v="2014-09-26T00:00:00"/>
    <n v="2394"/>
    <n v="2010.96"/>
    <x v="0"/>
    <x v="1"/>
    <x v="0"/>
    <x v="0"/>
    <x v="0"/>
  </r>
  <r>
    <n v="10290"/>
    <s v="Chef Anton's Gumbo Mix"/>
    <x v="3"/>
    <x v="23"/>
    <n v="11.899999999999999"/>
    <n v="20"/>
    <s v="Comércio Mineiro"/>
    <x v="29"/>
    <x v="2"/>
    <d v="2014-09-27T00:00:00"/>
    <n v="340"/>
    <n v="237.99999999999997"/>
    <x v="0"/>
    <x v="1"/>
    <x v="2"/>
    <x v="1"/>
    <x v="1"/>
  </r>
  <r>
    <n v="10290"/>
    <s v="Thüringer Rostbratwurst"/>
    <x v="7"/>
    <x v="33"/>
    <n v="80.190000000000012"/>
    <n v="15"/>
    <s v="Comércio Mineiro"/>
    <x v="29"/>
    <x v="2"/>
    <d v="2014-09-27T00:00:00"/>
    <n v="1485"/>
    <n v="1202.8500000000001"/>
    <x v="0"/>
    <x v="1"/>
    <x v="3"/>
    <x v="1"/>
    <x v="1"/>
  </r>
  <r>
    <n v="10290"/>
    <s v="Maxilaku"/>
    <x v="5"/>
    <x v="11"/>
    <n v="10.719999999999999"/>
    <n v="15"/>
    <s v="Comércio Mineiro"/>
    <x v="29"/>
    <x v="2"/>
    <d v="2014-09-27T00:00:00"/>
    <n v="240"/>
    <n v="160.79999999999998"/>
    <x v="0"/>
    <x v="1"/>
    <x v="2"/>
    <x v="1"/>
    <x v="1"/>
  </r>
  <r>
    <n v="10290"/>
    <s v="Original Frankfurter grüne Soße"/>
    <x v="3"/>
    <x v="21"/>
    <n v="7.9040000000000008"/>
    <n v="10"/>
    <s v="Comércio Mineiro"/>
    <x v="29"/>
    <x v="2"/>
    <d v="2014-09-27T00:00:00"/>
    <n v="104"/>
    <n v="79.040000000000006"/>
    <x v="0"/>
    <x v="1"/>
    <x v="2"/>
    <x v="1"/>
    <x v="1"/>
  </r>
  <r>
    <n v="10291"/>
    <s v="Manjimup Dried Apples"/>
    <x v="2"/>
    <x v="4"/>
    <n v="34.344000000000001"/>
    <n v="20"/>
    <s v="Que Delícia"/>
    <x v="2"/>
    <x v="2"/>
    <d v="2014-09-27T00:00:00"/>
    <n v="848"/>
    <n v="686.88"/>
    <x v="0"/>
    <x v="1"/>
    <x v="0"/>
    <x v="1"/>
    <x v="1"/>
  </r>
  <r>
    <n v="10291"/>
    <s v="Konbu"/>
    <x v="4"/>
    <x v="38"/>
    <n v="3.6479999999999997"/>
    <n v="20"/>
    <s v="Que Delícia"/>
    <x v="2"/>
    <x v="2"/>
    <d v="2014-09-27T00:00:00"/>
    <n v="96"/>
    <n v="72.959999999999994"/>
    <x v="0"/>
    <x v="1"/>
    <x v="1"/>
    <x v="1"/>
    <x v="1"/>
  </r>
  <r>
    <n v="10291"/>
    <s v="Gula Malacca"/>
    <x v="3"/>
    <x v="40"/>
    <n v="13.174999999999999"/>
    <n v="24"/>
    <s v="Que Delícia"/>
    <x v="2"/>
    <x v="2"/>
    <d v="2014-09-27T00:00:00"/>
    <n v="372"/>
    <n v="316.2"/>
    <x v="0"/>
    <x v="1"/>
    <x v="2"/>
    <x v="1"/>
    <x v="1"/>
  </r>
  <r>
    <n v="10292"/>
    <s v="Sir Rodney's Marmalade"/>
    <x v="5"/>
    <x v="8"/>
    <n v="44.063999999999993"/>
    <n v="20"/>
    <s v="Tradição Hipermercados"/>
    <x v="29"/>
    <x v="2"/>
    <d v="2014-09-28T00:00:00"/>
    <n v="1296"/>
    <n v="881.27999999999986"/>
    <x v="0"/>
    <x v="1"/>
    <x v="2"/>
    <x v="1"/>
    <x v="1"/>
  </r>
  <r>
    <n v="10293"/>
    <s v="Carnarvon Tigers"/>
    <x v="4"/>
    <x v="48"/>
    <n v="35.5"/>
    <n v="12"/>
    <s v="Tortuga Restaurante"/>
    <x v="10"/>
    <x v="7"/>
    <d v="2014-09-29T00:00:00"/>
    <n v="600"/>
    <n v="426"/>
    <x v="0"/>
    <x v="1"/>
    <x v="1"/>
    <x v="1"/>
    <x v="1"/>
  </r>
  <r>
    <n v="10293"/>
    <s v="Guaraná Fantástica"/>
    <x v="6"/>
    <x v="16"/>
    <n v="3.2040000000000002"/>
    <n v="10"/>
    <s v="Tortuga Restaurante"/>
    <x v="10"/>
    <x v="7"/>
    <d v="2014-09-29T00:00:00"/>
    <n v="36"/>
    <n v="32.04"/>
    <x v="0"/>
    <x v="1"/>
    <x v="3"/>
    <x v="1"/>
    <x v="1"/>
  </r>
  <r>
    <n v="10293"/>
    <s v="Vegie-spread"/>
    <x v="3"/>
    <x v="22"/>
    <n v="29.132999999999999"/>
    <n v="50"/>
    <s v="Tortuga Restaurante"/>
    <x v="10"/>
    <x v="7"/>
    <d v="2014-09-29T00:00:00"/>
    <n v="1755"/>
    <n v="1456.6499999999999"/>
    <x v="0"/>
    <x v="1"/>
    <x v="2"/>
    <x v="1"/>
    <x v="1"/>
  </r>
  <r>
    <n v="10293"/>
    <s v="Rhönbräu Klosterbier"/>
    <x v="6"/>
    <x v="41"/>
    <n v="5.4560000000000004"/>
    <n v="60"/>
    <s v="Tortuga Restaurante"/>
    <x v="10"/>
    <x v="7"/>
    <d v="2014-09-29T00:00:00"/>
    <n v="372"/>
    <n v="327.36"/>
    <x v="0"/>
    <x v="1"/>
    <x v="3"/>
    <x v="1"/>
    <x v="1"/>
  </r>
  <r>
    <n v="10294"/>
    <s v="Camembert Pierrot"/>
    <x v="1"/>
    <x v="10"/>
    <n v="21.488"/>
    <n v="21"/>
    <s v="Rattlesnake Canyon Grocery"/>
    <x v="12"/>
    <x v="8"/>
    <d v="2014-09-30T00:00:00"/>
    <n v="571.19999999999993"/>
    <n v="451.24799999999999"/>
    <x v="0"/>
    <x v="1"/>
    <x v="1"/>
    <x v="2"/>
    <x v="1"/>
  </r>
  <r>
    <n v="10294"/>
    <s v="Rhönbräu Klosterbier"/>
    <x v="6"/>
    <x v="41"/>
    <n v="5.4560000000000004"/>
    <n v="60"/>
    <s v="Rattlesnake Canyon Grocery"/>
    <x v="12"/>
    <x v="8"/>
    <d v="2014-09-30T00:00:00"/>
    <n v="372"/>
    <n v="327.36"/>
    <x v="0"/>
    <x v="1"/>
    <x v="3"/>
    <x v="2"/>
    <x v="1"/>
  </r>
  <r>
    <n v="10294"/>
    <s v="Ipoh Coffee"/>
    <x v="6"/>
    <x v="35"/>
    <n v="33.856000000000002"/>
    <n v="15"/>
    <s v="Rattlesnake Canyon Grocery"/>
    <x v="12"/>
    <x v="8"/>
    <d v="2014-09-30T00:00:00"/>
    <n v="552"/>
    <n v="507.84000000000003"/>
    <x v="0"/>
    <x v="1"/>
    <x v="3"/>
    <x v="2"/>
    <x v="1"/>
  </r>
  <r>
    <n v="10294"/>
    <s v="Alice Mutton"/>
    <x v="7"/>
    <x v="31"/>
    <n v="24.96"/>
    <n v="15"/>
    <s v="Rattlesnake Canyon Grocery"/>
    <x v="12"/>
    <x v="8"/>
    <d v="2014-09-30T00:00:00"/>
    <n v="468"/>
    <n v="374.40000000000003"/>
    <x v="0"/>
    <x v="1"/>
    <x v="3"/>
    <x v="2"/>
    <x v="1"/>
  </r>
  <r>
    <n v="10294"/>
    <s v="Chai"/>
    <x v="6"/>
    <x v="12"/>
    <n v="12.96"/>
    <n v="18"/>
    <s v="Rattlesnake Canyon Grocery"/>
    <x v="12"/>
    <x v="8"/>
    <d v="2014-09-30T00:00:00"/>
    <n v="259.2"/>
    <n v="233.28000000000003"/>
    <x v="0"/>
    <x v="1"/>
    <x v="3"/>
    <x v="2"/>
    <x v="1"/>
  </r>
  <r>
    <n v="10295"/>
    <s v="Gnocchi di nonna Alice"/>
    <x v="0"/>
    <x v="29"/>
    <n v="22.799999999999997"/>
    <n v="40"/>
    <s v="Vins et alcools Chevalier"/>
    <x v="0"/>
    <x v="0"/>
    <d v="2014-10-03T00:00:00"/>
    <n v="1216"/>
    <n v="911.99999999999989"/>
    <x v="0"/>
    <x v="2"/>
    <x v="0"/>
    <x v="0"/>
    <x v="0"/>
  </r>
  <r>
    <n v="10296"/>
    <s v="Queso Cabrales"/>
    <x v="1"/>
    <x v="5"/>
    <n v="13.272000000000002"/>
    <n v="12"/>
    <s v="LILA-Supermercado"/>
    <x v="26"/>
    <x v="5"/>
    <d v="2014-10-04T00:00:00"/>
    <n v="201.60000000000002"/>
    <n v="159.26400000000001"/>
    <x v="0"/>
    <x v="2"/>
    <x v="1"/>
    <x v="1"/>
    <x v="1"/>
  </r>
  <r>
    <n v="10296"/>
    <s v="Pavlova"/>
    <x v="5"/>
    <x v="19"/>
    <n v="9.1739999999999995"/>
    <n v="30"/>
    <s v="LILA-Supermercado"/>
    <x v="26"/>
    <x v="5"/>
    <d v="2014-10-04T00:00:00"/>
    <n v="417"/>
    <n v="275.21999999999997"/>
    <x v="0"/>
    <x v="2"/>
    <x v="2"/>
    <x v="1"/>
    <x v="1"/>
  </r>
  <r>
    <n v="10296"/>
    <s v="Gudbrandsdalsost"/>
    <x v="1"/>
    <x v="49"/>
    <n v="24.192"/>
    <n v="15"/>
    <s v="LILA-Supermercado"/>
    <x v="26"/>
    <x v="5"/>
    <d v="2014-10-04T00:00:00"/>
    <n v="432"/>
    <n v="362.88"/>
    <x v="0"/>
    <x v="2"/>
    <x v="1"/>
    <x v="1"/>
    <x v="1"/>
  </r>
  <r>
    <n v="10297"/>
    <s v="Chartreuse verte"/>
    <x v="6"/>
    <x v="12"/>
    <n v="12.96"/>
    <n v="60"/>
    <s v="Blondel père et fils"/>
    <x v="14"/>
    <x v="0"/>
    <d v="2014-10-05T00:00:00"/>
    <n v="864"/>
    <n v="777.6"/>
    <x v="0"/>
    <x v="2"/>
    <x v="3"/>
    <x v="0"/>
    <x v="0"/>
  </r>
  <r>
    <n v="10297"/>
    <s v="Mozzarella di Giovanni"/>
    <x v="1"/>
    <x v="34"/>
    <n v="21.128"/>
    <n v="20"/>
    <s v="Blondel père et fils"/>
    <x v="14"/>
    <x v="0"/>
    <d v="2014-10-05T00:00:00"/>
    <n v="556"/>
    <n v="422.56"/>
    <x v="0"/>
    <x v="2"/>
    <x v="1"/>
    <x v="0"/>
    <x v="0"/>
  </r>
  <r>
    <n v="10298"/>
    <s v="Chang"/>
    <x v="6"/>
    <x v="18"/>
    <n v="13.984"/>
    <n v="40"/>
    <s v="Hungry Owl All-Night Grocers"/>
    <x v="30"/>
    <x v="14"/>
    <d v="2014-10-06T00:00:00"/>
    <n v="608"/>
    <n v="559.36"/>
    <x v="0"/>
    <x v="2"/>
    <x v="3"/>
    <x v="0"/>
    <x v="0"/>
  </r>
  <r>
    <n v="10298"/>
    <s v="Tarte au sucre"/>
    <x v="5"/>
    <x v="26"/>
    <n v="26.397999999999996"/>
    <n v="15"/>
    <s v="Hungry Owl All-Night Grocers"/>
    <x v="30"/>
    <x v="14"/>
    <d v="2014-10-06T00:00:00"/>
    <n v="591"/>
    <n v="395.96999999999991"/>
    <x v="0"/>
    <x v="2"/>
    <x v="2"/>
    <x v="0"/>
    <x v="0"/>
  </r>
  <r>
    <n v="10298"/>
    <s v="Raclette Courdavault"/>
    <x v="1"/>
    <x v="17"/>
    <n v="36.519999999999996"/>
    <n v="30"/>
    <s v="Hungry Owl All-Night Grocers"/>
    <x v="30"/>
    <x v="14"/>
    <d v="2014-10-06T00:00:00"/>
    <n v="1320"/>
    <n v="1095.5999999999999"/>
    <x v="0"/>
    <x v="2"/>
    <x v="1"/>
    <x v="0"/>
    <x v="0"/>
  </r>
  <r>
    <n v="10298"/>
    <s v="Inlagd Sill"/>
    <x v="4"/>
    <x v="18"/>
    <n v="11.703999999999999"/>
    <n v="40"/>
    <s v="Hungry Owl All-Night Grocers"/>
    <x v="30"/>
    <x v="14"/>
    <d v="2014-10-06T00:00:00"/>
    <n v="608"/>
    <n v="468.15999999999997"/>
    <x v="0"/>
    <x v="2"/>
    <x v="1"/>
    <x v="0"/>
    <x v="0"/>
  </r>
  <r>
    <n v="10299"/>
    <s v="Teatime Chocolate Biscuits"/>
    <x v="5"/>
    <x v="42"/>
    <n v="5.0369999999999999"/>
    <n v="15"/>
    <s v="Ricardo Adocicados"/>
    <x v="2"/>
    <x v="2"/>
    <d v="2014-10-07T00:00:00"/>
    <n v="109.5"/>
    <n v="75.554999999999993"/>
    <x v="0"/>
    <x v="2"/>
    <x v="2"/>
    <x v="1"/>
    <x v="1"/>
  </r>
  <r>
    <n v="10299"/>
    <s v="Outback Lager"/>
    <x v="6"/>
    <x v="27"/>
    <n v="10.56"/>
    <n v="20"/>
    <s v="Ricardo Adocicados"/>
    <x v="2"/>
    <x v="2"/>
    <d v="2014-10-07T00:00:00"/>
    <n v="240"/>
    <n v="211.20000000000002"/>
    <x v="0"/>
    <x v="2"/>
    <x v="3"/>
    <x v="1"/>
    <x v="1"/>
  </r>
  <r>
    <n v="10300"/>
    <s v="Louisiana Hot Spiced Okra"/>
    <x v="3"/>
    <x v="50"/>
    <n v="10.064"/>
    <n v="30"/>
    <s v="Magazzini Alimentari Riuniti"/>
    <x v="21"/>
    <x v="11"/>
    <d v="2014-10-10T00:00:00"/>
    <n v="408"/>
    <n v="301.92"/>
    <x v="0"/>
    <x v="2"/>
    <x v="2"/>
    <x v="3"/>
    <x v="0"/>
  </r>
  <r>
    <n v="10300"/>
    <s v="Scottish Longbreads"/>
    <x v="5"/>
    <x v="13"/>
    <n v="6.5"/>
    <n v="20"/>
    <s v="Magazzini Alimentari Riuniti"/>
    <x v="21"/>
    <x v="11"/>
    <d v="2014-10-10T00:00:00"/>
    <n v="200"/>
    <n v="130"/>
    <x v="0"/>
    <x v="2"/>
    <x v="2"/>
    <x v="3"/>
    <x v="0"/>
  </r>
  <r>
    <n v="10301"/>
    <s v="Gnocchi di nonna Alice"/>
    <x v="0"/>
    <x v="29"/>
    <n v="23.407999999999998"/>
    <n v="20"/>
    <s v="Die Wandernde Kuh"/>
    <x v="31"/>
    <x v="1"/>
    <d v="2014-10-10T00:00:00"/>
    <n v="608"/>
    <n v="468.15999999999997"/>
    <x v="0"/>
    <x v="2"/>
    <x v="0"/>
    <x v="0"/>
    <x v="0"/>
  </r>
  <r>
    <n v="10301"/>
    <s v="Boston Crab Meat"/>
    <x v="4"/>
    <x v="32"/>
    <n v="10.29"/>
    <n v="10"/>
    <s v="Die Wandernde Kuh"/>
    <x v="31"/>
    <x v="1"/>
    <d v="2014-10-10T00:00:00"/>
    <n v="147"/>
    <n v="102.89999999999999"/>
    <x v="0"/>
    <x v="2"/>
    <x v="1"/>
    <x v="0"/>
    <x v="0"/>
  </r>
  <r>
    <n v="10302"/>
    <s v="Ipoh Coffee"/>
    <x v="6"/>
    <x v="35"/>
    <n v="33.488"/>
    <n v="12"/>
    <s v="Suprêmes délices"/>
    <x v="4"/>
    <x v="3"/>
    <d v="2014-10-11T00:00:00"/>
    <n v="441.59999999999997"/>
    <n v="401.85599999999999"/>
    <x v="0"/>
    <x v="2"/>
    <x v="3"/>
    <x v="0"/>
    <x v="0"/>
  </r>
  <r>
    <n v="10302"/>
    <s v="Alice Mutton"/>
    <x v="7"/>
    <x v="31"/>
    <n v="24.96"/>
    <n v="40"/>
    <s v="Suprêmes délices"/>
    <x v="4"/>
    <x v="3"/>
    <d v="2014-10-11T00:00:00"/>
    <n v="1248"/>
    <n v="998.40000000000009"/>
    <x v="0"/>
    <x v="2"/>
    <x v="3"/>
    <x v="0"/>
    <x v="0"/>
  </r>
  <r>
    <n v="10302"/>
    <s v="Rössle Sauerkraut"/>
    <x v="2"/>
    <x v="39"/>
    <n v="29.848000000000003"/>
    <n v="28"/>
    <s v="Suprêmes délices"/>
    <x v="4"/>
    <x v="3"/>
    <d v="2014-10-11T00:00:00"/>
    <n v="1019.1999999999999"/>
    <n v="835.74400000000003"/>
    <x v="0"/>
    <x v="2"/>
    <x v="0"/>
    <x v="0"/>
    <x v="0"/>
  </r>
  <r>
    <n v="10303"/>
    <s v="Boston Crab Meat"/>
    <x v="4"/>
    <x v="32"/>
    <n v="11.318999999999999"/>
    <n v="40"/>
    <s v="Godos Cocina Típica"/>
    <x v="32"/>
    <x v="12"/>
    <d v="2014-10-12T00:00:00"/>
    <n v="588"/>
    <n v="452.76"/>
    <x v="0"/>
    <x v="2"/>
    <x v="1"/>
    <x v="3"/>
    <x v="0"/>
  </r>
  <r>
    <n v="10303"/>
    <s v="Louisiana Fiery Hot Pepper Sauce"/>
    <x v="3"/>
    <x v="5"/>
    <n v="13.440000000000001"/>
    <n v="30"/>
    <s v="Godos Cocina Típica"/>
    <x v="32"/>
    <x v="12"/>
    <d v="2014-10-12T00:00:00"/>
    <n v="504"/>
    <n v="403.20000000000005"/>
    <x v="0"/>
    <x v="2"/>
    <x v="2"/>
    <x v="3"/>
    <x v="0"/>
  </r>
  <r>
    <n v="10303"/>
    <s v="Scottish Longbreads"/>
    <x v="5"/>
    <x v="13"/>
    <n v="6.6999999999999993"/>
    <n v="15"/>
    <s v="Godos Cocina Típica"/>
    <x v="32"/>
    <x v="12"/>
    <d v="2014-10-12T00:00:00"/>
    <n v="150"/>
    <n v="100.49999999999999"/>
    <x v="0"/>
    <x v="2"/>
    <x v="2"/>
    <x v="3"/>
    <x v="0"/>
  </r>
  <r>
    <n v="10304"/>
    <s v="Fløtemysost"/>
    <x v="1"/>
    <x v="37"/>
    <n v="12.899999999999999"/>
    <n v="2"/>
    <s v="Tortuga Restaurante"/>
    <x v="10"/>
    <x v="7"/>
    <d v="2014-10-13T00:00:00"/>
    <n v="34.4"/>
    <n v="25.799999999999997"/>
    <x v="0"/>
    <x v="2"/>
    <x v="1"/>
    <x v="1"/>
    <x v="1"/>
  </r>
  <r>
    <n v="10304"/>
    <s v="Raclette Courdavault"/>
    <x v="1"/>
    <x v="17"/>
    <n v="33"/>
    <n v="10"/>
    <s v="Tortuga Restaurante"/>
    <x v="10"/>
    <x v="7"/>
    <d v="2014-10-13T00:00:00"/>
    <n v="440"/>
    <n v="330"/>
    <x v="0"/>
    <x v="2"/>
    <x v="1"/>
    <x v="1"/>
    <x v="1"/>
  </r>
  <r>
    <n v="10304"/>
    <s v="Maxilaku"/>
    <x v="5"/>
    <x v="11"/>
    <n v="10.879999999999999"/>
    <n v="30"/>
    <s v="Tortuga Restaurante"/>
    <x v="10"/>
    <x v="7"/>
    <d v="2014-10-13T00:00:00"/>
    <n v="480"/>
    <n v="326.39999999999998"/>
    <x v="0"/>
    <x v="2"/>
    <x v="2"/>
    <x v="1"/>
    <x v="1"/>
  </r>
  <r>
    <n v="10305"/>
    <s v="Thüringer Rostbratwurst"/>
    <x v="7"/>
    <x v="33"/>
    <n v="74.25"/>
    <n v="25"/>
    <s v="Old World Delicatessen"/>
    <x v="33"/>
    <x v="8"/>
    <d v="2014-10-14T00:00:00"/>
    <n v="2475"/>
    <n v="1856.25"/>
    <x v="0"/>
    <x v="2"/>
    <x v="3"/>
    <x v="2"/>
    <x v="1"/>
  </r>
  <r>
    <n v="10305"/>
    <s v="Chartreuse verte"/>
    <x v="6"/>
    <x v="12"/>
    <n v="13.248000000000001"/>
    <n v="30"/>
    <s v="Old World Delicatessen"/>
    <x v="33"/>
    <x v="8"/>
    <d v="2014-10-14T00:00:00"/>
    <n v="432"/>
    <n v="397.44000000000005"/>
    <x v="0"/>
    <x v="2"/>
    <x v="3"/>
    <x v="2"/>
    <x v="1"/>
  </r>
  <r>
    <n v="10305"/>
    <s v="Carnarvon Tigers"/>
    <x v="4"/>
    <x v="48"/>
    <n v="41"/>
    <n v="25"/>
    <s v="Old World Delicatessen"/>
    <x v="33"/>
    <x v="8"/>
    <d v="2014-10-14T00:00:00"/>
    <n v="1250"/>
    <n v="1025"/>
    <x v="0"/>
    <x v="2"/>
    <x v="1"/>
    <x v="2"/>
    <x v="1"/>
  </r>
  <r>
    <n v="10306"/>
    <s v="Nord-Ost Matjeshering"/>
    <x v="4"/>
    <x v="30"/>
    <n v="15.731999999999999"/>
    <n v="10"/>
    <s v="Romero y tomillo"/>
    <x v="25"/>
    <x v="12"/>
    <d v="2014-10-17T00:00:00"/>
    <n v="207"/>
    <n v="157.32"/>
    <x v="0"/>
    <x v="2"/>
    <x v="1"/>
    <x v="3"/>
    <x v="0"/>
  </r>
  <r>
    <n v="10306"/>
    <s v="Perth Pasties"/>
    <x v="7"/>
    <x v="20"/>
    <n v="19.911999999999999"/>
    <n v="10"/>
    <s v="Romero y tomillo"/>
    <x v="25"/>
    <x v="12"/>
    <d v="2014-10-17T00:00:00"/>
    <n v="262"/>
    <n v="199.12"/>
    <x v="0"/>
    <x v="2"/>
    <x v="3"/>
    <x v="3"/>
    <x v="0"/>
  </r>
  <r>
    <n v="10306"/>
    <s v="Tourtière"/>
    <x v="7"/>
    <x v="46"/>
    <n v="4.6020000000000003"/>
    <n v="5"/>
    <s v="Romero y tomillo"/>
    <x v="25"/>
    <x v="12"/>
    <d v="2014-10-17T00:00:00"/>
    <n v="29.5"/>
    <n v="23.01"/>
    <x v="0"/>
    <x v="2"/>
    <x v="3"/>
    <x v="3"/>
    <x v="0"/>
  </r>
  <r>
    <n v="10307"/>
    <s v="Tarte au sucre"/>
    <x v="5"/>
    <x v="26"/>
    <n v="27.185999999999996"/>
    <n v="10"/>
    <s v="Lonesome Pine Restaurant"/>
    <x v="34"/>
    <x v="8"/>
    <d v="2014-10-18T00:00:00"/>
    <n v="394"/>
    <n v="271.85999999999996"/>
    <x v="0"/>
    <x v="2"/>
    <x v="2"/>
    <x v="2"/>
    <x v="1"/>
  </r>
  <r>
    <n v="10307"/>
    <s v="Scottish Longbreads"/>
    <x v="5"/>
    <x v="13"/>
    <n v="6.5"/>
    <n v="3"/>
    <s v="Lonesome Pine Restaurant"/>
    <x v="34"/>
    <x v="8"/>
    <d v="2014-10-18T00:00:00"/>
    <n v="30"/>
    <n v="19.5"/>
    <x v="0"/>
    <x v="2"/>
    <x v="2"/>
    <x v="2"/>
    <x v="1"/>
  </r>
  <r>
    <n v="10308"/>
    <s v="Outback Lager"/>
    <x v="6"/>
    <x v="27"/>
    <n v="10.92"/>
    <n v="5"/>
    <s v="Ana Trujillo Emparedados y helados"/>
    <x v="10"/>
    <x v="7"/>
    <d v="2014-10-19T00:00:00"/>
    <n v="60"/>
    <n v="54.6"/>
    <x v="0"/>
    <x v="2"/>
    <x v="3"/>
    <x v="1"/>
    <x v="1"/>
  </r>
  <r>
    <n v="10308"/>
    <s v="Gudbrandsdalsost"/>
    <x v="1"/>
    <x v="49"/>
    <n v="24.192"/>
    <n v="1"/>
    <s v="Ana Trujillo Emparedados y helados"/>
    <x v="10"/>
    <x v="7"/>
    <d v="2014-10-19T00:00:00"/>
    <n v="28.8"/>
    <n v="24.192"/>
    <x v="0"/>
    <x v="2"/>
    <x v="1"/>
    <x v="1"/>
    <x v="1"/>
  </r>
  <r>
    <n v="10309"/>
    <s v="Chef Anton's Cajun Seasoning"/>
    <x v="3"/>
    <x v="51"/>
    <n v="12.32"/>
    <n v="20"/>
    <s v="Hungry Owl All-Night Grocers"/>
    <x v="30"/>
    <x v="14"/>
    <d v="2014-10-20T00:00:00"/>
    <n v="352"/>
    <n v="246.4"/>
    <x v="0"/>
    <x v="2"/>
    <x v="2"/>
    <x v="0"/>
    <x v="0"/>
  </r>
  <r>
    <n v="10309"/>
    <s v="Grandma's Boysenberry Spread"/>
    <x v="3"/>
    <x v="52"/>
    <n v="14.8"/>
    <n v="30"/>
    <s v="Hungry Owl All-Night Grocers"/>
    <x v="30"/>
    <x v="14"/>
    <d v="2014-10-20T00:00:00"/>
    <n v="600"/>
    <n v="444"/>
    <x v="0"/>
    <x v="2"/>
    <x v="2"/>
    <x v="0"/>
    <x v="0"/>
  </r>
  <r>
    <n v="10309"/>
    <s v="Singaporean Hokkien Fried Mee"/>
    <x v="0"/>
    <x v="44"/>
    <n v="9.1839999999999993"/>
    <n v="2"/>
    <s v="Hungry Owl All-Night Grocers"/>
    <x v="30"/>
    <x v="14"/>
    <d v="2014-10-20T00:00:00"/>
    <n v="22.4"/>
    <n v="18.367999999999999"/>
    <x v="0"/>
    <x v="2"/>
    <x v="0"/>
    <x v="0"/>
    <x v="0"/>
  </r>
  <r>
    <n v="10309"/>
    <s v="Ipoh Coffee"/>
    <x v="6"/>
    <x v="35"/>
    <n v="33.119999999999997"/>
    <n v="20"/>
    <s v="Hungry Owl All-Night Grocers"/>
    <x v="30"/>
    <x v="14"/>
    <d v="2014-10-20T00:00:00"/>
    <n v="736"/>
    <n v="662.4"/>
    <x v="0"/>
    <x v="2"/>
    <x v="3"/>
    <x v="0"/>
    <x v="0"/>
  </r>
  <r>
    <n v="10309"/>
    <s v="Fløtemysost"/>
    <x v="1"/>
    <x v="37"/>
    <n v="14.447999999999999"/>
    <n v="3"/>
    <s v="Hungry Owl All-Night Grocers"/>
    <x v="30"/>
    <x v="14"/>
    <d v="2014-10-20T00:00:00"/>
    <n v="51.599999999999994"/>
    <n v="43.343999999999994"/>
    <x v="0"/>
    <x v="2"/>
    <x v="1"/>
    <x v="0"/>
    <x v="0"/>
  </r>
  <r>
    <n v="10310"/>
    <s v="Pavlova"/>
    <x v="5"/>
    <x v="19"/>
    <n v="9.73"/>
    <n v="10"/>
    <s v="The Big Cheese"/>
    <x v="34"/>
    <x v="8"/>
    <d v="2014-10-21T00:00:00"/>
    <n v="139"/>
    <n v="97.300000000000011"/>
    <x v="0"/>
    <x v="2"/>
    <x v="2"/>
    <x v="2"/>
    <x v="1"/>
  </r>
  <r>
    <n v="10310"/>
    <s v="Tarte au sucre"/>
    <x v="5"/>
    <x v="26"/>
    <n v="26.791999999999998"/>
    <n v="5"/>
    <s v="The Big Cheese"/>
    <x v="34"/>
    <x v="8"/>
    <d v="2014-10-21T00:00:00"/>
    <n v="197"/>
    <n v="133.95999999999998"/>
    <x v="0"/>
    <x v="2"/>
    <x v="2"/>
    <x v="2"/>
    <x v="1"/>
  </r>
  <r>
    <n v="10311"/>
    <s v="Singaporean Hokkien Fried Mee"/>
    <x v="0"/>
    <x v="44"/>
    <n v="8.5119999999999987"/>
    <n v="6"/>
    <s v="Du monde entier"/>
    <x v="35"/>
    <x v="0"/>
    <d v="2014-10-21T00:00:00"/>
    <n v="67.199999999999989"/>
    <n v="51.071999999999989"/>
    <x v="0"/>
    <x v="2"/>
    <x v="0"/>
    <x v="0"/>
    <x v="0"/>
  </r>
  <r>
    <n v="10311"/>
    <s v="Gudbrandsdalsost"/>
    <x v="1"/>
    <x v="49"/>
    <n v="23.040000000000003"/>
    <n v="7"/>
    <s v="Du monde entier"/>
    <x v="35"/>
    <x v="0"/>
    <d v="2014-10-21T00:00:00"/>
    <n v="201.6"/>
    <n v="161.28000000000003"/>
    <x v="0"/>
    <x v="2"/>
    <x v="1"/>
    <x v="0"/>
    <x v="0"/>
  </r>
  <r>
    <n v="10312"/>
    <s v="Rössle Sauerkraut"/>
    <x v="2"/>
    <x v="39"/>
    <n v="28.391999999999999"/>
    <n v="4"/>
    <s v="Die Wandernde Kuh"/>
    <x v="31"/>
    <x v="1"/>
    <d v="2014-10-24T00:00:00"/>
    <n v="145.6"/>
    <n v="113.568"/>
    <x v="0"/>
    <x v="2"/>
    <x v="0"/>
    <x v="0"/>
    <x v="0"/>
  </r>
  <r>
    <n v="10312"/>
    <s v="Ipoh Coffee"/>
    <x v="6"/>
    <x v="35"/>
    <n v="32.384"/>
    <n v="24"/>
    <s v="Die Wandernde Kuh"/>
    <x v="31"/>
    <x v="1"/>
    <d v="2014-10-24T00:00:00"/>
    <n v="883.19999999999993"/>
    <n v="777.21600000000001"/>
    <x v="0"/>
    <x v="2"/>
    <x v="3"/>
    <x v="0"/>
    <x v="0"/>
  </r>
  <r>
    <n v="10312"/>
    <s v="Perth Pasties"/>
    <x v="7"/>
    <x v="20"/>
    <n v="19.649999999999999"/>
    <n v="20"/>
    <s v="Die Wandernde Kuh"/>
    <x v="31"/>
    <x v="1"/>
    <d v="2014-10-24T00:00:00"/>
    <n v="524"/>
    <n v="393"/>
    <x v="0"/>
    <x v="2"/>
    <x v="3"/>
    <x v="0"/>
    <x v="0"/>
  </r>
  <r>
    <n v="10312"/>
    <s v="Rhönbräu Klosterbier"/>
    <x v="6"/>
    <x v="41"/>
    <n v="5.58"/>
    <n v="10"/>
    <s v="Die Wandernde Kuh"/>
    <x v="31"/>
    <x v="1"/>
    <d v="2014-10-24T00:00:00"/>
    <n v="62"/>
    <n v="55.8"/>
    <x v="0"/>
    <x v="2"/>
    <x v="3"/>
    <x v="0"/>
    <x v="0"/>
  </r>
  <r>
    <n v="10313"/>
    <s v="Inlagd Sill"/>
    <x v="4"/>
    <x v="18"/>
    <n v="11.552"/>
    <n v="12"/>
    <s v="QUICK-Stop"/>
    <x v="20"/>
    <x v="1"/>
    <d v="2014-10-25T00:00:00"/>
    <n v="182.39999999999998"/>
    <n v="138.624"/>
    <x v="0"/>
    <x v="2"/>
    <x v="1"/>
    <x v="0"/>
    <x v="0"/>
  </r>
  <r>
    <n v="10314"/>
    <s v="Tarte au sucre"/>
    <x v="5"/>
    <x v="26"/>
    <n v="26.003999999999994"/>
    <n v="25"/>
    <s v="Rattlesnake Canyon Grocery"/>
    <x v="12"/>
    <x v="8"/>
    <d v="2014-10-26T00:00:00"/>
    <n v="985"/>
    <n v="650.09999999999991"/>
    <x v="0"/>
    <x v="2"/>
    <x v="2"/>
    <x v="2"/>
    <x v="1"/>
  </r>
  <r>
    <n v="10314"/>
    <s v="Mascarpone Fabioli"/>
    <x v="1"/>
    <x v="24"/>
    <n v="20.480000000000004"/>
    <n v="40"/>
    <s v="Rattlesnake Canyon Grocery"/>
    <x v="12"/>
    <x v="8"/>
    <d v="2014-10-26T00:00:00"/>
    <n v="1024"/>
    <n v="819.20000000000016"/>
    <x v="0"/>
    <x v="2"/>
    <x v="1"/>
    <x v="2"/>
    <x v="1"/>
  </r>
  <r>
    <n v="10314"/>
    <s v="Escargots de Bourgogne"/>
    <x v="4"/>
    <x v="53"/>
    <n v="8.5860000000000003"/>
    <n v="30"/>
    <s v="Rattlesnake Canyon Grocery"/>
    <x v="12"/>
    <x v="8"/>
    <d v="2014-10-26T00:00:00"/>
    <n v="318"/>
    <n v="257.58"/>
    <x v="0"/>
    <x v="2"/>
    <x v="1"/>
    <x v="2"/>
    <x v="1"/>
  </r>
  <r>
    <n v="10315"/>
    <s v="Sasquatch Ale"/>
    <x v="6"/>
    <x v="44"/>
    <n v="9.8559999999999999"/>
    <n v="14"/>
    <s v="Island Trading"/>
    <x v="36"/>
    <x v="13"/>
    <d v="2014-10-27T00:00:00"/>
    <n v="156.79999999999998"/>
    <n v="137.98400000000001"/>
    <x v="0"/>
    <x v="2"/>
    <x v="3"/>
    <x v="0"/>
    <x v="0"/>
  </r>
  <r>
    <n v="10315"/>
    <s v="Outback Lager"/>
    <x v="6"/>
    <x v="27"/>
    <n v="10.68"/>
    <n v="30"/>
    <s v="Island Trading"/>
    <x v="36"/>
    <x v="13"/>
    <d v="2014-10-27T00:00:00"/>
    <n v="360"/>
    <n v="320.39999999999998"/>
    <x v="0"/>
    <x v="2"/>
    <x v="3"/>
    <x v="0"/>
    <x v="0"/>
  </r>
  <r>
    <n v="10316"/>
    <s v="Jack's New England Clam Chowder"/>
    <x v="4"/>
    <x v="6"/>
    <n v="5.39"/>
    <n v="10"/>
    <s v="Rattlesnake Canyon Grocery"/>
    <x v="12"/>
    <x v="8"/>
    <d v="2014-10-28T00:00:00"/>
    <n v="77"/>
    <n v="53.9"/>
    <x v="0"/>
    <x v="2"/>
    <x v="1"/>
    <x v="2"/>
    <x v="1"/>
  </r>
  <r>
    <n v="10316"/>
    <s v="Tarte au sucre"/>
    <x v="5"/>
    <x v="26"/>
    <n v="27.58"/>
    <n v="70"/>
    <s v="Rattlesnake Canyon Grocery"/>
    <x v="12"/>
    <x v="8"/>
    <d v="2014-10-28T00:00:00"/>
    <n v="2758"/>
    <n v="1930.6"/>
    <x v="0"/>
    <x v="2"/>
    <x v="2"/>
    <x v="2"/>
    <x v="1"/>
  </r>
  <r>
    <n v="10317"/>
    <s v="Chai"/>
    <x v="6"/>
    <x v="12"/>
    <n v="12.816000000000001"/>
    <n v="20"/>
    <s v="Lonesome Pine Restaurant"/>
    <x v="34"/>
    <x v="8"/>
    <d v="2014-10-31T00:00:00"/>
    <n v="288"/>
    <n v="256.32"/>
    <x v="0"/>
    <x v="2"/>
    <x v="3"/>
    <x v="2"/>
    <x v="1"/>
  </r>
  <r>
    <n v="10318"/>
    <s v="Jack's New England Clam Chowder"/>
    <x v="4"/>
    <x v="6"/>
    <n v="5.6209999999999996"/>
    <n v="20"/>
    <s v="Island Trading"/>
    <x v="36"/>
    <x v="13"/>
    <d v="2014-11-01T00:00:00"/>
    <n v="154"/>
    <n v="112.41999999999999"/>
    <x v="0"/>
    <x v="3"/>
    <x v="1"/>
    <x v="0"/>
    <x v="0"/>
  </r>
  <r>
    <n v="10318"/>
    <s v="Lakkalikööri"/>
    <x v="6"/>
    <x v="12"/>
    <n v="13.248000000000001"/>
    <n v="6"/>
    <s v="Island Trading"/>
    <x v="36"/>
    <x v="13"/>
    <d v="2014-11-01T00:00:00"/>
    <n v="86.4"/>
    <n v="79.488"/>
    <x v="0"/>
    <x v="3"/>
    <x v="3"/>
    <x v="0"/>
    <x v="0"/>
  </r>
  <r>
    <n v="10319"/>
    <s v="Alice Mutton"/>
    <x v="7"/>
    <x v="31"/>
    <n v="25.272000000000002"/>
    <n v="8"/>
    <s v="Tortuga Restaurante"/>
    <x v="10"/>
    <x v="7"/>
    <d v="2014-11-02T00:00:00"/>
    <n v="249.6"/>
    <n v="202.17600000000002"/>
    <x v="0"/>
    <x v="3"/>
    <x v="3"/>
    <x v="1"/>
    <x v="1"/>
  </r>
  <r>
    <n v="10319"/>
    <s v="Rössle Sauerkraut"/>
    <x v="2"/>
    <x v="39"/>
    <n v="27.663999999999998"/>
    <n v="14"/>
    <s v="Tortuga Restaurante"/>
    <x v="10"/>
    <x v="7"/>
    <d v="2014-11-02T00:00:00"/>
    <n v="509.59999999999997"/>
    <n v="387.29599999999999"/>
    <x v="0"/>
    <x v="3"/>
    <x v="0"/>
    <x v="1"/>
    <x v="1"/>
  </r>
  <r>
    <n v="10319"/>
    <s v="Lakkalikööri"/>
    <x v="6"/>
    <x v="12"/>
    <n v="13.104000000000001"/>
    <n v="30"/>
    <s v="Tortuga Restaurante"/>
    <x v="10"/>
    <x v="7"/>
    <d v="2014-11-02T00:00:00"/>
    <n v="432"/>
    <n v="393.12"/>
    <x v="0"/>
    <x v="3"/>
    <x v="3"/>
    <x v="1"/>
    <x v="1"/>
  </r>
  <r>
    <n v="10320"/>
    <s v="Fløtemysost"/>
    <x v="1"/>
    <x v="37"/>
    <n v="14.104000000000001"/>
    <n v="30"/>
    <s v="Wartian Herkku"/>
    <x v="15"/>
    <x v="10"/>
    <d v="2014-11-03T00:00:00"/>
    <n v="516"/>
    <n v="423.12"/>
    <x v="0"/>
    <x v="3"/>
    <x v="1"/>
    <x v="0"/>
    <x v="0"/>
  </r>
  <r>
    <n v="10321"/>
    <s v="Steeleye Stout"/>
    <x v="6"/>
    <x v="12"/>
    <n v="12.96"/>
    <n v="10"/>
    <s v="Island Trading"/>
    <x v="36"/>
    <x v="13"/>
    <d v="2014-11-03T00:00:00"/>
    <n v="144"/>
    <n v="129.60000000000002"/>
    <x v="0"/>
    <x v="3"/>
    <x v="3"/>
    <x v="0"/>
    <x v="0"/>
  </r>
  <r>
    <n v="10322"/>
    <s v="Filo Mix"/>
    <x v="0"/>
    <x v="54"/>
    <n v="4.6479999999999997"/>
    <n v="20"/>
    <s v="Pericles Comidas clásicas"/>
    <x v="10"/>
    <x v="7"/>
    <d v="2014-11-04T00:00:00"/>
    <n v="112"/>
    <n v="92.96"/>
    <x v="0"/>
    <x v="3"/>
    <x v="0"/>
    <x v="1"/>
    <x v="1"/>
  </r>
  <r>
    <n v="10323"/>
    <s v="Genen Shouyu"/>
    <x v="3"/>
    <x v="43"/>
    <n v="9.7960000000000012"/>
    <n v="5"/>
    <s v="Königlich Essen"/>
    <x v="37"/>
    <x v="1"/>
    <d v="2014-11-07T00:00:00"/>
    <n v="62"/>
    <n v="48.980000000000004"/>
    <x v="0"/>
    <x v="3"/>
    <x v="2"/>
    <x v="0"/>
    <x v="0"/>
  </r>
  <r>
    <n v="10323"/>
    <s v="NuNuCa Nuß-Nougat-Creme"/>
    <x v="5"/>
    <x v="44"/>
    <n v="7.2799999999999994"/>
    <n v="4"/>
    <s v="Königlich Essen"/>
    <x v="37"/>
    <x v="1"/>
    <d v="2014-11-07T00:00:00"/>
    <n v="44.8"/>
    <n v="29.119999999999997"/>
    <x v="0"/>
    <x v="3"/>
    <x v="2"/>
    <x v="0"/>
    <x v="0"/>
  </r>
  <r>
    <n v="10323"/>
    <s v="Chartreuse verte"/>
    <x v="6"/>
    <x v="12"/>
    <n v="12.96"/>
    <n v="4"/>
    <s v="Königlich Essen"/>
    <x v="37"/>
    <x v="1"/>
    <d v="2014-11-07T00:00:00"/>
    <n v="57.6"/>
    <n v="51.84"/>
    <x v="0"/>
    <x v="3"/>
    <x v="3"/>
    <x v="0"/>
    <x v="0"/>
  </r>
  <r>
    <n v="10324"/>
    <s v="Pavlova"/>
    <x v="5"/>
    <x v="19"/>
    <n v="9.0350000000000001"/>
    <n v="21"/>
    <s v="Save-a-lot Markets"/>
    <x v="38"/>
    <x v="8"/>
    <d v="2014-11-08T00:00:00"/>
    <n v="291.90000000000003"/>
    <n v="189.73500000000001"/>
    <x v="0"/>
    <x v="3"/>
    <x v="2"/>
    <x v="2"/>
    <x v="1"/>
  </r>
  <r>
    <n v="10324"/>
    <s v="Steeleye Stout"/>
    <x v="6"/>
    <x v="12"/>
    <n v="12.672000000000001"/>
    <n v="70"/>
    <s v="Save-a-lot Markets"/>
    <x v="38"/>
    <x v="8"/>
    <d v="2014-11-08T00:00:00"/>
    <n v="1008"/>
    <n v="887.04000000000008"/>
    <x v="0"/>
    <x v="3"/>
    <x v="3"/>
    <x v="2"/>
    <x v="1"/>
  </r>
  <r>
    <n v="10324"/>
    <s v="Spegesild"/>
    <x v="4"/>
    <x v="45"/>
    <n v="7.5839999999999996"/>
    <n v="30"/>
    <s v="Save-a-lot Markets"/>
    <x v="38"/>
    <x v="8"/>
    <d v="2014-11-08T00:00:00"/>
    <n v="288"/>
    <n v="227.51999999999998"/>
    <x v="0"/>
    <x v="3"/>
    <x v="1"/>
    <x v="2"/>
    <x v="1"/>
  </r>
  <r>
    <n v="10324"/>
    <s v="Raclette Courdavault"/>
    <x v="1"/>
    <x v="17"/>
    <n v="33.880000000000003"/>
    <n v="40"/>
    <s v="Save-a-lot Markets"/>
    <x v="38"/>
    <x v="8"/>
    <d v="2014-11-08T00:00:00"/>
    <n v="1760"/>
    <n v="1355.2"/>
    <x v="0"/>
    <x v="3"/>
    <x v="1"/>
    <x v="2"/>
    <x v="1"/>
  </r>
  <r>
    <n v="10324"/>
    <s v="Vegie-spread"/>
    <x v="3"/>
    <x v="22"/>
    <n v="29.835000000000001"/>
    <n v="80"/>
    <s v="Save-a-lot Markets"/>
    <x v="38"/>
    <x v="8"/>
    <d v="2014-11-08T00:00:00"/>
    <n v="2808"/>
    <n v="2386.8000000000002"/>
    <x v="0"/>
    <x v="3"/>
    <x v="2"/>
    <x v="2"/>
    <x v="1"/>
  </r>
  <r>
    <n v="10325"/>
    <s v="Konbu"/>
    <x v="4"/>
    <x v="38"/>
    <n v="3.7919999999999998"/>
    <n v="12"/>
    <s v="Königlich Essen"/>
    <x v="37"/>
    <x v="1"/>
    <d v="2014-11-09T00:00:00"/>
    <n v="57.599999999999994"/>
    <n v="45.503999999999998"/>
    <x v="0"/>
    <x v="3"/>
    <x v="1"/>
    <x v="0"/>
    <x v="0"/>
  </r>
  <r>
    <n v="10325"/>
    <s v="Mozzarella di Giovanni"/>
    <x v="1"/>
    <x v="34"/>
    <n v="21.406000000000002"/>
    <n v="40"/>
    <s v="Königlich Essen"/>
    <x v="37"/>
    <x v="1"/>
    <d v="2014-11-09T00:00:00"/>
    <n v="1112"/>
    <n v="856.24000000000012"/>
    <x v="0"/>
    <x v="3"/>
    <x v="1"/>
    <x v="0"/>
    <x v="0"/>
  </r>
  <r>
    <n v="10325"/>
    <s v="Grandma's Boysenberry Spread"/>
    <x v="3"/>
    <x v="52"/>
    <n v="15"/>
    <n v="6"/>
    <s v="Königlich Essen"/>
    <x v="37"/>
    <x v="1"/>
    <d v="2014-11-09T00:00:00"/>
    <n v="120"/>
    <n v="90"/>
    <x v="0"/>
    <x v="3"/>
    <x v="2"/>
    <x v="0"/>
    <x v="0"/>
  </r>
  <r>
    <n v="10325"/>
    <s v="Tofu"/>
    <x v="2"/>
    <x v="3"/>
    <n v="14.508000000000001"/>
    <n v="9"/>
    <s v="Königlich Essen"/>
    <x v="37"/>
    <x v="1"/>
    <d v="2014-11-09T00:00:00"/>
    <n v="167.4"/>
    <n v="130.572"/>
    <x v="0"/>
    <x v="3"/>
    <x v="0"/>
    <x v="0"/>
    <x v="0"/>
  </r>
  <r>
    <n v="10325"/>
    <s v="Gorgonzola Telino"/>
    <x v="1"/>
    <x v="13"/>
    <n v="8.1000000000000014"/>
    <n v="4"/>
    <s v="Königlich Essen"/>
    <x v="37"/>
    <x v="1"/>
    <d v="2014-11-09T00:00:00"/>
    <n v="40"/>
    <n v="32.400000000000006"/>
    <x v="0"/>
    <x v="3"/>
    <x v="1"/>
    <x v="0"/>
    <x v="0"/>
  </r>
  <r>
    <n v="10326"/>
    <s v="Chef Anton's Cajun Seasoning"/>
    <x v="3"/>
    <x v="51"/>
    <n v="13.552000000000001"/>
    <n v="24"/>
    <s v="Bólido Comidas preparadas"/>
    <x v="25"/>
    <x v="12"/>
    <d v="2014-11-10T00:00:00"/>
    <n v="422.40000000000003"/>
    <n v="325.24800000000005"/>
    <x v="0"/>
    <x v="3"/>
    <x v="2"/>
    <x v="3"/>
    <x v="0"/>
  </r>
  <r>
    <n v="10326"/>
    <s v="Ravioli Angelo"/>
    <x v="0"/>
    <x v="7"/>
    <n v="12.48"/>
    <n v="16"/>
    <s v="Bólido Comidas preparadas"/>
    <x v="25"/>
    <x v="12"/>
    <d v="2014-11-10T00:00:00"/>
    <n v="249.6"/>
    <n v="199.68"/>
    <x v="0"/>
    <x v="3"/>
    <x v="0"/>
    <x v="3"/>
    <x v="0"/>
  </r>
  <r>
    <n v="10326"/>
    <s v="Rhönbräu Klosterbier"/>
    <x v="6"/>
    <x v="41"/>
    <n v="5.58"/>
    <n v="50"/>
    <s v="Bólido Comidas preparadas"/>
    <x v="25"/>
    <x v="12"/>
    <d v="2014-11-10T00:00:00"/>
    <n v="310"/>
    <n v="279"/>
    <x v="0"/>
    <x v="3"/>
    <x v="3"/>
    <x v="3"/>
    <x v="0"/>
  </r>
  <r>
    <n v="10327"/>
    <s v="Queso Cabrales"/>
    <x v="1"/>
    <x v="5"/>
    <n v="13.943999999999999"/>
    <n v="50"/>
    <s v="Folk och fä HB"/>
    <x v="13"/>
    <x v="9"/>
    <d v="2014-11-11T00:00:00"/>
    <n v="840"/>
    <n v="697.19999999999993"/>
    <x v="0"/>
    <x v="3"/>
    <x v="1"/>
    <x v="0"/>
    <x v="0"/>
  </r>
  <r>
    <n v="10327"/>
    <s v="Nord-Ost Matjeshering"/>
    <x v="4"/>
    <x v="30"/>
    <n v="15.110999999999999"/>
    <n v="35"/>
    <s v="Folk och fä HB"/>
    <x v="13"/>
    <x v="9"/>
    <d v="2014-11-11T00:00:00"/>
    <n v="724.5"/>
    <n v="528.88499999999999"/>
    <x v="0"/>
    <x v="3"/>
    <x v="1"/>
    <x v="0"/>
    <x v="0"/>
  </r>
  <r>
    <n v="10327"/>
    <s v="Chang"/>
    <x v="6"/>
    <x v="18"/>
    <n v="13.375999999999999"/>
    <n v="25"/>
    <s v="Folk och fä HB"/>
    <x v="13"/>
    <x v="9"/>
    <d v="2014-11-11T00:00:00"/>
    <n v="380"/>
    <n v="334.4"/>
    <x v="0"/>
    <x v="3"/>
    <x v="3"/>
    <x v="0"/>
    <x v="0"/>
  </r>
  <r>
    <n v="10327"/>
    <s v="Escargots de Bourgogne"/>
    <x v="4"/>
    <x v="53"/>
    <n v="7.5259999999999998"/>
    <n v="30"/>
    <s v="Folk och fä HB"/>
    <x v="13"/>
    <x v="9"/>
    <d v="2014-11-11T00:00:00"/>
    <n v="318"/>
    <n v="225.78"/>
    <x v="0"/>
    <x v="3"/>
    <x v="1"/>
    <x v="0"/>
    <x v="0"/>
  </r>
  <r>
    <n v="10328"/>
    <s v="Raclette Courdavault"/>
    <x v="1"/>
    <x v="17"/>
    <n v="34.32"/>
    <n v="9"/>
    <s v="Furia Bacalhau e Frutos do Mar"/>
    <x v="39"/>
    <x v="15"/>
    <d v="2014-11-14T00:00:00"/>
    <n v="396"/>
    <n v="308.88"/>
    <x v="0"/>
    <x v="3"/>
    <x v="1"/>
    <x v="3"/>
    <x v="0"/>
  </r>
  <r>
    <n v="10328"/>
    <s v="Louisiana Fiery Hot Pepper Sauce"/>
    <x v="3"/>
    <x v="5"/>
    <n v="12.263999999999999"/>
    <n v="40"/>
    <s v="Furia Bacalhau e Frutos do Mar"/>
    <x v="39"/>
    <x v="15"/>
    <d v="2014-11-14T00:00:00"/>
    <n v="672"/>
    <n v="490.55999999999995"/>
    <x v="0"/>
    <x v="3"/>
    <x v="2"/>
    <x v="3"/>
    <x v="0"/>
  </r>
  <r>
    <n v="10328"/>
    <s v="Scottish Longbreads"/>
    <x v="5"/>
    <x v="13"/>
    <n v="6.8999999999999995"/>
    <n v="10"/>
    <s v="Furia Bacalhau e Frutos do Mar"/>
    <x v="39"/>
    <x v="15"/>
    <d v="2014-11-14T00:00:00"/>
    <n v="100"/>
    <n v="69"/>
    <x v="0"/>
    <x v="3"/>
    <x v="2"/>
    <x v="3"/>
    <x v="0"/>
  </r>
  <r>
    <n v="10329"/>
    <s v="Gnocchi di nonna Alice"/>
    <x v="0"/>
    <x v="29"/>
    <n v="22.799999999999997"/>
    <n v="12"/>
    <s v="Split Rail Beer &amp; Ale"/>
    <x v="19"/>
    <x v="8"/>
    <d v="2014-11-15T00:00:00"/>
    <n v="364.79999999999995"/>
    <n v="273.59999999999997"/>
    <x v="0"/>
    <x v="3"/>
    <x v="0"/>
    <x v="2"/>
    <x v="1"/>
  </r>
  <r>
    <n v="10329"/>
    <s v="Teatime Chocolate Biscuits"/>
    <x v="5"/>
    <x v="42"/>
    <n v="4.9639999999999995"/>
    <n v="10"/>
    <s v="Split Rail Beer &amp; Ale"/>
    <x v="19"/>
    <x v="8"/>
    <d v="2014-11-15T00:00:00"/>
    <n v="73"/>
    <n v="49.639999999999993"/>
    <x v="0"/>
    <x v="3"/>
    <x v="2"/>
    <x v="2"/>
    <x v="1"/>
  </r>
  <r>
    <n v="10329"/>
    <s v="Nord-Ost Matjeshering"/>
    <x v="4"/>
    <x v="30"/>
    <n v="15.110999999999999"/>
    <n v="8"/>
    <s v="Split Rail Beer &amp; Ale"/>
    <x v="19"/>
    <x v="8"/>
    <d v="2014-11-15T00:00:00"/>
    <n v="165.6"/>
    <n v="120.88799999999999"/>
    <x v="0"/>
    <x v="3"/>
    <x v="1"/>
    <x v="2"/>
    <x v="1"/>
  </r>
  <r>
    <n v="10329"/>
    <s v="Côte de Blaye"/>
    <x v="6"/>
    <x v="55"/>
    <n v="189.72000000000003"/>
    <n v="20"/>
    <s v="Split Rail Beer &amp; Ale"/>
    <x v="19"/>
    <x v="8"/>
    <d v="2014-11-15T00:00:00"/>
    <n v="4216"/>
    <n v="3794.4000000000005"/>
    <x v="0"/>
    <x v="3"/>
    <x v="3"/>
    <x v="2"/>
    <x v="1"/>
  </r>
  <r>
    <n v="10330"/>
    <s v="Mozzarella di Giovanni"/>
    <x v="1"/>
    <x v="34"/>
    <n v="23.63"/>
    <n v="25"/>
    <s v="LILA-Supermercado"/>
    <x v="26"/>
    <x v="5"/>
    <d v="2014-11-16T00:00:00"/>
    <n v="695"/>
    <n v="590.75"/>
    <x v="0"/>
    <x v="3"/>
    <x v="1"/>
    <x v="1"/>
    <x v="1"/>
  </r>
  <r>
    <n v="10330"/>
    <s v="Gumbär Gummibärchen"/>
    <x v="5"/>
    <x v="56"/>
    <n v="16.931999999999999"/>
    <n v="50"/>
    <s v="LILA-Supermercado"/>
    <x v="26"/>
    <x v="5"/>
    <d v="2014-11-16T00:00:00"/>
    <n v="1245"/>
    <n v="846.59999999999991"/>
    <x v="0"/>
    <x v="3"/>
    <x v="2"/>
    <x v="1"/>
    <x v="1"/>
  </r>
  <r>
    <n v="10331"/>
    <s v="Tourtière"/>
    <x v="7"/>
    <x v="46"/>
    <n v="4.5430000000000001"/>
    <n v="15"/>
    <s v="Bon app'"/>
    <x v="40"/>
    <x v="0"/>
    <d v="2014-11-16T00:00:00"/>
    <n v="88.5"/>
    <n v="68.144999999999996"/>
    <x v="0"/>
    <x v="3"/>
    <x v="3"/>
    <x v="0"/>
    <x v="0"/>
  </r>
  <r>
    <n v="10332"/>
    <s v="Carnarvon Tigers"/>
    <x v="4"/>
    <x v="48"/>
    <n v="40.5"/>
    <n v="40"/>
    <s v="Mère Paillarde"/>
    <x v="41"/>
    <x v="16"/>
    <d v="2014-11-17T00:00:00"/>
    <n v="2000"/>
    <n v="1620"/>
    <x v="0"/>
    <x v="3"/>
    <x v="1"/>
    <x v="2"/>
    <x v="1"/>
  </r>
  <r>
    <n v="10332"/>
    <s v="Singaporean Hokkien Fried Mee"/>
    <x v="0"/>
    <x v="44"/>
    <n v="8.9599999999999991"/>
    <n v="10"/>
    <s v="Mère Paillarde"/>
    <x v="41"/>
    <x v="16"/>
    <d v="2014-11-17T00:00:00"/>
    <n v="112"/>
    <n v="89.6"/>
    <x v="0"/>
    <x v="3"/>
    <x v="0"/>
    <x v="2"/>
    <x v="1"/>
  </r>
  <r>
    <n v="10332"/>
    <s v="Zaanse koeken"/>
    <x v="5"/>
    <x v="57"/>
    <n v="5.0919999999999996"/>
    <n v="16"/>
    <s v="Mère Paillarde"/>
    <x v="41"/>
    <x v="16"/>
    <d v="2014-11-17T00:00:00"/>
    <n v="121.6"/>
    <n v="81.471999999999994"/>
    <x v="0"/>
    <x v="3"/>
    <x v="2"/>
    <x v="2"/>
    <x v="1"/>
  </r>
  <r>
    <n v="10333"/>
    <s v="Fløtemysost"/>
    <x v="1"/>
    <x v="37"/>
    <n v="13.416"/>
    <n v="40"/>
    <s v="Wartian Herkku"/>
    <x v="15"/>
    <x v="10"/>
    <d v="2014-11-18T00:00:00"/>
    <n v="688"/>
    <n v="536.64"/>
    <x v="0"/>
    <x v="3"/>
    <x v="1"/>
    <x v="0"/>
    <x v="0"/>
  </r>
  <r>
    <n v="10333"/>
    <s v="Tofu"/>
    <x v="2"/>
    <x v="3"/>
    <n v="14.322000000000001"/>
    <n v="10"/>
    <s v="Wartian Herkku"/>
    <x v="15"/>
    <x v="10"/>
    <d v="2014-11-18T00:00:00"/>
    <n v="186"/>
    <n v="143.22"/>
    <x v="0"/>
    <x v="3"/>
    <x v="0"/>
    <x v="0"/>
    <x v="0"/>
  </r>
  <r>
    <n v="10333"/>
    <s v="Sir Rodney's Scones"/>
    <x v="5"/>
    <x v="15"/>
    <n v="5.6"/>
    <n v="10"/>
    <s v="Wartian Herkku"/>
    <x v="15"/>
    <x v="10"/>
    <d v="2014-11-18T00:00:00"/>
    <n v="80"/>
    <n v="56"/>
    <x v="0"/>
    <x v="3"/>
    <x v="2"/>
    <x v="0"/>
    <x v="0"/>
  </r>
  <r>
    <n v="10334"/>
    <s v="Filo Mix"/>
    <x v="0"/>
    <x v="54"/>
    <n v="4.7039999999999997"/>
    <n v="8"/>
    <s v="Victuailles en stock"/>
    <x v="3"/>
    <x v="0"/>
    <d v="2014-11-21T00:00:00"/>
    <n v="44.8"/>
    <n v="37.631999999999998"/>
    <x v="0"/>
    <x v="3"/>
    <x v="0"/>
    <x v="0"/>
    <x v="0"/>
  </r>
  <r>
    <n v="10334"/>
    <s v="Scottish Longbreads"/>
    <x v="5"/>
    <x v="13"/>
    <n v="6.6"/>
    <n v="10"/>
    <s v="Victuailles en stock"/>
    <x v="3"/>
    <x v="0"/>
    <d v="2014-11-21T00:00:00"/>
    <n v="100"/>
    <n v="66"/>
    <x v="0"/>
    <x v="3"/>
    <x v="2"/>
    <x v="0"/>
    <x v="0"/>
  </r>
  <r>
    <n v="10335"/>
    <s v="Chang"/>
    <x v="6"/>
    <x v="18"/>
    <n v="13.984"/>
    <n v="7"/>
    <s v="Hungry Owl All-Night Grocers"/>
    <x v="30"/>
    <x v="14"/>
    <d v="2014-11-22T00:00:00"/>
    <n v="106.39999999999999"/>
    <n v="97.888000000000005"/>
    <x v="0"/>
    <x v="3"/>
    <x v="3"/>
    <x v="0"/>
    <x v="0"/>
  </r>
  <r>
    <n v="10335"/>
    <s v="Gorgonzola Telino"/>
    <x v="1"/>
    <x v="13"/>
    <n v="8.2000000000000011"/>
    <n v="25"/>
    <s v="Hungry Owl All-Night Grocers"/>
    <x v="30"/>
    <x v="14"/>
    <d v="2014-11-22T00:00:00"/>
    <n v="250"/>
    <n v="205.00000000000003"/>
    <x v="0"/>
    <x v="3"/>
    <x v="1"/>
    <x v="0"/>
    <x v="0"/>
  </r>
  <r>
    <n v="10335"/>
    <s v="Mascarpone Fabioli"/>
    <x v="1"/>
    <x v="24"/>
    <n v="21.248000000000001"/>
    <n v="6"/>
    <s v="Hungry Owl All-Night Grocers"/>
    <x v="30"/>
    <x v="14"/>
    <d v="2014-11-22T00:00:00"/>
    <n v="153.60000000000002"/>
    <n v="127.488"/>
    <x v="0"/>
    <x v="3"/>
    <x v="1"/>
    <x v="0"/>
    <x v="0"/>
  </r>
  <r>
    <n v="10335"/>
    <s v="Manjimup Dried Apples"/>
    <x v="2"/>
    <x v="4"/>
    <n v="33.496000000000002"/>
    <n v="48"/>
    <s v="Hungry Owl All-Night Grocers"/>
    <x v="30"/>
    <x v="14"/>
    <d v="2014-11-22T00:00:00"/>
    <n v="2035.1999999999998"/>
    <n v="1607.808"/>
    <x v="0"/>
    <x v="3"/>
    <x v="0"/>
    <x v="0"/>
    <x v="0"/>
  </r>
  <r>
    <n v="10336"/>
    <s v="Chef Anton's Cajun Seasoning"/>
    <x v="3"/>
    <x v="51"/>
    <n v="13.024000000000001"/>
    <n v="18"/>
    <s v="Princesa Isabel Vinhos"/>
    <x v="39"/>
    <x v="15"/>
    <d v="2014-11-23T00:00:00"/>
    <n v="316.8"/>
    <n v="234.43200000000002"/>
    <x v="0"/>
    <x v="3"/>
    <x v="2"/>
    <x v="3"/>
    <x v="0"/>
  </r>
  <r>
    <n v="10337"/>
    <s v="Mozzarella di Giovanni"/>
    <x v="1"/>
    <x v="34"/>
    <n v="21.406000000000002"/>
    <n v="25"/>
    <s v="Frankenversand"/>
    <x v="16"/>
    <x v="1"/>
    <d v="2014-11-24T00:00:00"/>
    <n v="695"/>
    <n v="535.15000000000009"/>
    <x v="0"/>
    <x v="3"/>
    <x v="1"/>
    <x v="0"/>
    <x v="0"/>
  </r>
  <r>
    <n v="10337"/>
    <s v="Gravad lax"/>
    <x v="4"/>
    <x v="25"/>
    <n v="17.056000000000001"/>
    <n v="28"/>
    <s v="Frankenversand"/>
    <x v="16"/>
    <x v="1"/>
    <d v="2014-11-24T00:00:00"/>
    <n v="582.4"/>
    <n v="477.56800000000004"/>
    <x v="0"/>
    <x v="3"/>
    <x v="1"/>
    <x v="0"/>
    <x v="0"/>
  </r>
  <r>
    <n v="10337"/>
    <s v="Tunnbröd"/>
    <x v="0"/>
    <x v="58"/>
    <n v="6.048"/>
    <n v="40"/>
    <s v="Frankenversand"/>
    <x v="16"/>
    <x v="1"/>
    <d v="2014-11-24T00:00:00"/>
    <n v="288"/>
    <n v="241.92000000000002"/>
    <x v="0"/>
    <x v="3"/>
    <x v="0"/>
    <x v="0"/>
    <x v="0"/>
  </r>
  <r>
    <n v="10337"/>
    <s v="Gumbär Gummibärchen"/>
    <x v="5"/>
    <x v="56"/>
    <n v="16.184999999999999"/>
    <n v="24"/>
    <s v="Frankenversand"/>
    <x v="16"/>
    <x v="1"/>
    <d v="2014-11-24T00:00:00"/>
    <n v="597.59999999999991"/>
    <n v="388.43999999999994"/>
    <x v="0"/>
    <x v="3"/>
    <x v="2"/>
    <x v="0"/>
    <x v="0"/>
  </r>
  <r>
    <n v="10337"/>
    <s v="Inlagd Sill"/>
    <x v="4"/>
    <x v="18"/>
    <n v="11.096"/>
    <n v="20"/>
    <s v="Frankenversand"/>
    <x v="16"/>
    <x v="1"/>
    <d v="2014-11-24T00:00:00"/>
    <n v="304"/>
    <n v="221.92000000000002"/>
    <x v="0"/>
    <x v="3"/>
    <x v="1"/>
    <x v="0"/>
    <x v="0"/>
  </r>
  <r>
    <n v="10338"/>
    <s v="Alice Mutton"/>
    <x v="7"/>
    <x v="31"/>
    <n v="24.96"/>
    <n v="20"/>
    <s v="Old World Delicatessen"/>
    <x v="33"/>
    <x v="8"/>
    <d v="2014-11-25T00:00:00"/>
    <n v="624"/>
    <n v="499.20000000000005"/>
    <x v="0"/>
    <x v="3"/>
    <x v="3"/>
    <x v="2"/>
    <x v="1"/>
  </r>
  <r>
    <n v="10338"/>
    <s v="Nord-Ost Matjeshering"/>
    <x v="4"/>
    <x v="30"/>
    <n v="15.731999999999999"/>
    <n v="15"/>
    <s v="Old World Delicatessen"/>
    <x v="33"/>
    <x v="8"/>
    <d v="2014-11-25T00:00:00"/>
    <n v="310.5"/>
    <n v="235.98"/>
    <x v="0"/>
    <x v="3"/>
    <x v="1"/>
    <x v="2"/>
    <x v="1"/>
  </r>
  <r>
    <n v="10339"/>
    <s v="Chef Anton's Cajun Seasoning"/>
    <x v="3"/>
    <x v="51"/>
    <n v="12.32"/>
    <n v="10"/>
    <s v="Mère Paillarde"/>
    <x v="41"/>
    <x v="16"/>
    <d v="2014-11-28T00:00:00"/>
    <n v="176"/>
    <n v="123.2"/>
    <x v="0"/>
    <x v="3"/>
    <x v="2"/>
    <x v="2"/>
    <x v="1"/>
  </r>
  <r>
    <n v="10339"/>
    <s v="Alice Mutton"/>
    <x v="7"/>
    <x v="31"/>
    <n v="23.712"/>
    <n v="70"/>
    <s v="Mère Paillarde"/>
    <x v="41"/>
    <x v="16"/>
    <d v="2014-11-28T00:00:00"/>
    <n v="2184"/>
    <n v="1659.84"/>
    <x v="0"/>
    <x v="3"/>
    <x v="3"/>
    <x v="2"/>
    <x v="1"/>
  </r>
  <r>
    <n v="10339"/>
    <s v="Tarte au sucre"/>
    <x v="5"/>
    <x v="26"/>
    <n v="27.185999999999996"/>
    <n v="28"/>
    <s v="Mère Paillarde"/>
    <x v="41"/>
    <x v="16"/>
    <d v="2014-11-28T00:00:00"/>
    <n v="1103.2"/>
    <n v="761.20799999999986"/>
    <x v="0"/>
    <x v="3"/>
    <x v="2"/>
    <x v="2"/>
    <x v="1"/>
  </r>
  <r>
    <n v="10340"/>
    <s v="Carnarvon Tigers"/>
    <x v="4"/>
    <x v="48"/>
    <n v="36"/>
    <n v="20"/>
    <s v="Bon app'"/>
    <x v="40"/>
    <x v="0"/>
    <d v="2014-11-29T00:00:00"/>
    <n v="1000"/>
    <n v="720"/>
    <x v="0"/>
    <x v="3"/>
    <x v="1"/>
    <x v="0"/>
    <x v="0"/>
  </r>
  <r>
    <n v="10340"/>
    <s v="Jack's New England Clam Chowder"/>
    <x v="4"/>
    <x v="6"/>
    <n v="5.6980000000000004"/>
    <n v="12"/>
    <s v="Bon app'"/>
    <x v="40"/>
    <x v="0"/>
    <d v="2014-11-29T00:00:00"/>
    <n v="92.4"/>
    <n v="68.376000000000005"/>
    <x v="0"/>
    <x v="3"/>
    <x v="1"/>
    <x v="0"/>
    <x v="0"/>
  </r>
  <r>
    <n v="10340"/>
    <s v="Ipoh Coffee"/>
    <x v="6"/>
    <x v="35"/>
    <n v="33.488"/>
    <n v="40"/>
    <s v="Bon app'"/>
    <x v="40"/>
    <x v="0"/>
    <d v="2014-11-29T00:00:00"/>
    <n v="1472"/>
    <n v="1339.52"/>
    <x v="0"/>
    <x v="3"/>
    <x v="3"/>
    <x v="0"/>
    <x v="0"/>
  </r>
  <r>
    <n v="10341"/>
    <s v="Geitost"/>
    <x v="1"/>
    <x v="9"/>
    <n v="1.7"/>
    <n v="8"/>
    <s v="Simons bistro"/>
    <x v="42"/>
    <x v="17"/>
    <d v="2014-11-29T00:00:00"/>
    <n v="16"/>
    <n v="13.6"/>
    <x v="0"/>
    <x v="3"/>
    <x v="1"/>
    <x v="0"/>
    <x v="0"/>
  </r>
  <r>
    <n v="10341"/>
    <s v="Raclette Courdavault"/>
    <x v="1"/>
    <x v="17"/>
    <n v="35.64"/>
    <n v="9"/>
    <s v="Simons bistro"/>
    <x v="42"/>
    <x v="17"/>
    <d v="2014-11-29T00:00:00"/>
    <n v="396"/>
    <n v="320.76"/>
    <x v="0"/>
    <x v="3"/>
    <x v="1"/>
    <x v="0"/>
    <x v="0"/>
  </r>
  <r>
    <n v="10342"/>
    <s v="Inlagd Sill"/>
    <x v="4"/>
    <x v="18"/>
    <n v="11.552"/>
    <n v="40"/>
    <s v="Frankenversand"/>
    <x v="16"/>
    <x v="1"/>
    <d v="2014-11-30T00:00:00"/>
    <n v="608"/>
    <n v="462.08"/>
    <x v="0"/>
    <x v="3"/>
    <x v="1"/>
    <x v="0"/>
    <x v="0"/>
  </r>
  <r>
    <n v="10342"/>
    <s v="Pâté chinois"/>
    <x v="7"/>
    <x v="14"/>
    <n v="14.591999999999999"/>
    <n v="40"/>
    <s v="Frankenversand"/>
    <x v="16"/>
    <x v="1"/>
    <d v="2014-11-30T00:00:00"/>
    <n v="768"/>
    <n v="583.67999999999995"/>
    <x v="0"/>
    <x v="3"/>
    <x v="3"/>
    <x v="0"/>
    <x v="0"/>
  </r>
  <r>
    <n v="10342"/>
    <s v="Chang"/>
    <x v="6"/>
    <x v="18"/>
    <n v="13.527999999999999"/>
    <n v="24"/>
    <s v="Frankenversand"/>
    <x v="16"/>
    <x v="1"/>
    <d v="2014-11-30T00:00:00"/>
    <n v="364.79999999999995"/>
    <n v="324.67199999999997"/>
    <x v="0"/>
    <x v="3"/>
    <x v="3"/>
    <x v="0"/>
    <x v="0"/>
  </r>
  <r>
    <n v="10342"/>
    <s v="Gorgonzola Telino"/>
    <x v="1"/>
    <x v="13"/>
    <n v="8.4"/>
    <n v="56"/>
    <s v="Frankenversand"/>
    <x v="16"/>
    <x v="1"/>
    <d v="2014-11-30T00:00:00"/>
    <n v="560"/>
    <n v="470.40000000000003"/>
    <x v="0"/>
    <x v="3"/>
    <x v="1"/>
    <x v="0"/>
    <x v="0"/>
  </r>
  <r>
    <n v="10343"/>
    <s v="Wimmers gute Semmelknödel"/>
    <x v="0"/>
    <x v="47"/>
    <n v="21.812000000000001"/>
    <n v="50"/>
    <s v="Lehmanns Marktstand"/>
    <x v="24"/>
    <x v="1"/>
    <d v="2014-12-01T00:00:00"/>
    <n v="1330"/>
    <n v="1090.6000000000001"/>
    <x v="0"/>
    <x v="4"/>
    <x v="0"/>
    <x v="0"/>
    <x v="0"/>
  </r>
  <r>
    <n v="10343"/>
    <s v="Scottish Longbreads"/>
    <x v="5"/>
    <x v="13"/>
    <n v="6.8999999999999995"/>
    <n v="4"/>
    <s v="Lehmanns Marktstand"/>
    <x v="24"/>
    <x v="1"/>
    <d v="2014-12-01T00:00:00"/>
    <n v="40"/>
    <n v="27.599999999999998"/>
    <x v="0"/>
    <x v="4"/>
    <x v="2"/>
    <x v="0"/>
    <x v="0"/>
  </r>
  <r>
    <n v="10343"/>
    <s v="Lakkalikööri"/>
    <x v="6"/>
    <x v="12"/>
    <n v="13.248000000000001"/>
    <n v="15"/>
    <s v="Lehmanns Marktstand"/>
    <x v="24"/>
    <x v="1"/>
    <d v="2014-12-01T00:00:00"/>
    <n v="216"/>
    <n v="198.72000000000003"/>
    <x v="0"/>
    <x v="4"/>
    <x v="3"/>
    <x v="0"/>
    <x v="0"/>
  </r>
  <r>
    <n v="10344"/>
    <s v="Chef Anton's Cajun Seasoning"/>
    <x v="3"/>
    <x v="51"/>
    <n v="12.848000000000001"/>
    <n v="35"/>
    <s v="White Clover Markets"/>
    <x v="18"/>
    <x v="8"/>
    <d v="2014-12-02T00:00:00"/>
    <n v="616"/>
    <n v="449.68"/>
    <x v="0"/>
    <x v="4"/>
    <x v="2"/>
    <x v="2"/>
    <x v="1"/>
  </r>
  <r>
    <n v="10344"/>
    <s v="Northwoods Cranberry Sauce"/>
    <x v="3"/>
    <x v="59"/>
    <n v="24.32"/>
    <n v="70"/>
    <s v="White Clover Markets"/>
    <x v="18"/>
    <x v="8"/>
    <d v="2014-12-02T00:00:00"/>
    <n v="2240"/>
    <n v="1702.4"/>
    <x v="0"/>
    <x v="4"/>
    <x v="2"/>
    <x v="2"/>
    <x v="1"/>
  </r>
  <r>
    <n v="10345"/>
    <s v="Northwoods Cranberry Sauce"/>
    <x v="3"/>
    <x v="59"/>
    <n v="26.88"/>
    <n v="70"/>
    <s v="QUICK-Stop"/>
    <x v="20"/>
    <x v="1"/>
    <d v="2014-12-05T00:00:00"/>
    <n v="2240"/>
    <n v="1881.6"/>
    <x v="0"/>
    <x v="4"/>
    <x v="2"/>
    <x v="0"/>
    <x v="0"/>
  </r>
  <r>
    <n v="10345"/>
    <s v="Teatime Chocolate Biscuits"/>
    <x v="5"/>
    <x v="42"/>
    <n v="5.0369999999999999"/>
    <n v="80"/>
    <s v="QUICK-Stop"/>
    <x v="20"/>
    <x v="1"/>
    <d v="2014-12-05T00:00:00"/>
    <n v="584"/>
    <n v="402.96"/>
    <x v="0"/>
    <x v="4"/>
    <x v="2"/>
    <x v="0"/>
    <x v="0"/>
  </r>
  <r>
    <n v="10345"/>
    <s v="Singaporean Hokkien Fried Mee"/>
    <x v="0"/>
    <x v="44"/>
    <n v="8.5119999999999987"/>
    <n v="9"/>
    <s v="QUICK-Stop"/>
    <x v="20"/>
    <x v="1"/>
    <d v="2014-12-05T00:00:00"/>
    <n v="100.8"/>
    <n v="76.60799999999999"/>
    <x v="0"/>
    <x v="4"/>
    <x v="0"/>
    <x v="0"/>
    <x v="0"/>
  </r>
  <r>
    <n v="10346"/>
    <s v="Alice Mutton"/>
    <x v="7"/>
    <x v="31"/>
    <n v="24.96"/>
    <n v="36"/>
    <s v="Rattlesnake Canyon Grocery"/>
    <x v="12"/>
    <x v="8"/>
    <d v="2014-12-06T00:00:00"/>
    <n v="1123.2"/>
    <n v="898.56000000000006"/>
    <x v="0"/>
    <x v="4"/>
    <x v="3"/>
    <x v="2"/>
    <x v="1"/>
  </r>
  <r>
    <n v="10346"/>
    <s v="Gnocchi di nonna Alice"/>
    <x v="0"/>
    <x v="29"/>
    <n v="24.015999999999998"/>
    <n v="20"/>
    <s v="Rattlesnake Canyon Grocery"/>
    <x v="12"/>
    <x v="8"/>
    <d v="2014-12-06T00:00:00"/>
    <n v="608"/>
    <n v="480.31999999999994"/>
    <x v="0"/>
    <x v="4"/>
    <x v="0"/>
    <x v="2"/>
    <x v="1"/>
  </r>
  <r>
    <n v="10347"/>
    <s v="NuNuCa Nuß-Nougat-Creme"/>
    <x v="5"/>
    <x v="44"/>
    <n v="7.6159999999999988"/>
    <n v="10"/>
    <s v="Familia Arquibaldo"/>
    <x v="29"/>
    <x v="2"/>
    <d v="2014-12-07T00:00:00"/>
    <n v="112"/>
    <n v="76.159999999999982"/>
    <x v="0"/>
    <x v="4"/>
    <x v="2"/>
    <x v="1"/>
    <x v="1"/>
  </r>
  <r>
    <n v="10347"/>
    <s v="Chartreuse verte"/>
    <x v="6"/>
    <x v="12"/>
    <n v="13.248000000000001"/>
    <n v="50"/>
    <s v="Familia Arquibaldo"/>
    <x v="29"/>
    <x v="2"/>
    <d v="2014-12-07T00:00:00"/>
    <n v="720"/>
    <n v="662.40000000000009"/>
    <x v="0"/>
    <x v="4"/>
    <x v="3"/>
    <x v="1"/>
    <x v="1"/>
  </r>
  <r>
    <n v="10347"/>
    <s v="Boston Crab Meat"/>
    <x v="4"/>
    <x v="32"/>
    <n v="10.29"/>
    <n v="4"/>
    <s v="Familia Arquibaldo"/>
    <x v="29"/>
    <x v="2"/>
    <d v="2014-12-07T00:00:00"/>
    <n v="58.8"/>
    <n v="41.16"/>
    <x v="0"/>
    <x v="4"/>
    <x v="1"/>
    <x v="1"/>
    <x v="1"/>
  </r>
  <r>
    <n v="10347"/>
    <s v="Rhönbräu Klosterbier"/>
    <x v="6"/>
    <x v="41"/>
    <n v="5.58"/>
    <n v="6"/>
    <s v="Familia Arquibaldo"/>
    <x v="29"/>
    <x v="2"/>
    <d v="2014-12-07T00:00:00"/>
    <n v="37.200000000000003"/>
    <n v="33.480000000000004"/>
    <x v="0"/>
    <x v="4"/>
    <x v="3"/>
    <x v="1"/>
    <x v="1"/>
  </r>
  <r>
    <n v="10348"/>
    <s v="Chai"/>
    <x v="6"/>
    <x v="12"/>
    <n v="12.96"/>
    <n v="15"/>
    <s v="Die Wandernde Kuh"/>
    <x v="31"/>
    <x v="1"/>
    <d v="2014-12-08T00:00:00"/>
    <n v="216"/>
    <n v="194.4"/>
    <x v="0"/>
    <x v="4"/>
    <x v="3"/>
    <x v="0"/>
    <x v="0"/>
  </r>
  <r>
    <n v="10348"/>
    <s v="Tunnbröd"/>
    <x v="0"/>
    <x v="58"/>
    <n v="5.4720000000000004"/>
    <n v="25"/>
    <s v="Die Wandernde Kuh"/>
    <x v="31"/>
    <x v="1"/>
    <d v="2014-12-08T00:00:00"/>
    <n v="180"/>
    <n v="136.80000000000001"/>
    <x v="0"/>
    <x v="4"/>
    <x v="0"/>
    <x v="0"/>
    <x v="0"/>
  </r>
  <r>
    <n v="10349"/>
    <s v="Tourtière"/>
    <x v="7"/>
    <x v="46"/>
    <n v="4.7200000000000006"/>
    <n v="24"/>
    <s v="Split Rail Beer &amp; Ale"/>
    <x v="19"/>
    <x v="8"/>
    <d v="2014-12-09T00:00:00"/>
    <n v="141.60000000000002"/>
    <n v="113.28000000000002"/>
    <x v="0"/>
    <x v="4"/>
    <x v="3"/>
    <x v="2"/>
    <x v="1"/>
  </r>
  <r>
    <n v="10350"/>
    <s v="Valkoinen suklaa"/>
    <x v="5"/>
    <x v="60"/>
    <n v="8.9699999999999989"/>
    <n v="15"/>
    <s v="La maison d'Asie"/>
    <x v="43"/>
    <x v="0"/>
    <d v="2014-12-12T00:00:00"/>
    <n v="195"/>
    <n v="134.54999999999998"/>
    <x v="0"/>
    <x v="4"/>
    <x v="2"/>
    <x v="0"/>
    <x v="0"/>
  </r>
  <r>
    <n v="10350"/>
    <s v="Gudbrandsdalsost"/>
    <x v="1"/>
    <x v="49"/>
    <n v="23.904"/>
    <n v="18"/>
    <s v="La maison d'Asie"/>
    <x v="43"/>
    <x v="0"/>
    <d v="2014-12-12T00:00:00"/>
    <n v="518.4"/>
    <n v="430.27199999999999"/>
    <x v="0"/>
    <x v="4"/>
    <x v="1"/>
    <x v="0"/>
    <x v="0"/>
  </r>
  <r>
    <n v="10351"/>
    <s v="Louisiana Fiery Hot Pepper Sauce"/>
    <x v="3"/>
    <x v="5"/>
    <n v="11.76"/>
    <n v="10"/>
    <s v="Ernst Handel"/>
    <x v="9"/>
    <x v="6"/>
    <d v="2014-12-12T00:00:00"/>
    <n v="168"/>
    <n v="117.6"/>
    <x v="0"/>
    <x v="4"/>
    <x v="2"/>
    <x v="0"/>
    <x v="0"/>
  </r>
  <r>
    <n v="10351"/>
    <s v="Côte de Blaye"/>
    <x v="6"/>
    <x v="55"/>
    <n v="191.828"/>
    <n v="20"/>
    <s v="Ernst Handel"/>
    <x v="9"/>
    <x v="6"/>
    <d v="2014-12-12T00:00:00"/>
    <n v="4216"/>
    <n v="3836.56"/>
    <x v="0"/>
    <x v="4"/>
    <x v="3"/>
    <x v="0"/>
    <x v="0"/>
  </r>
  <r>
    <n v="10351"/>
    <s v="Jack's New England Clam Chowder"/>
    <x v="4"/>
    <x v="6"/>
    <n v="5.6209999999999996"/>
    <n v="13"/>
    <s v="Ernst Handel"/>
    <x v="9"/>
    <x v="6"/>
    <d v="2014-12-12T00:00:00"/>
    <n v="100.10000000000001"/>
    <n v="73.072999999999993"/>
    <x v="0"/>
    <x v="4"/>
    <x v="1"/>
    <x v="0"/>
    <x v="0"/>
  </r>
  <r>
    <n v="10351"/>
    <s v="Gula Malacca"/>
    <x v="3"/>
    <x v="40"/>
    <n v="13.174999999999999"/>
    <n v="77"/>
    <s v="Ernst Handel"/>
    <x v="9"/>
    <x v="6"/>
    <d v="2014-12-12T00:00:00"/>
    <n v="1193.5"/>
    <n v="1014.4749999999999"/>
    <x v="0"/>
    <x v="4"/>
    <x v="2"/>
    <x v="0"/>
    <x v="0"/>
  </r>
  <r>
    <n v="10352"/>
    <s v="Guaraná Fantástica"/>
    <x v="6"/>
    <x v="16"/>
    <n v="3.3120000000000003"/>
    <n v="10"/>
    <s v="Furia Bacalhau e Frutos do Mar"/>
    <x v="39"/>
    <x v="15"/>
    <d v="2014-12-13T00:00:00"/>
    <n v="36"/>
    <n v="33.120000000000005"/>
    <x v="0"/>
    <x v="4"/>
    <x v="3"/>
    <x v="3"/>
    <x v="0"/>
  </r>
  <r>
    <n v="10352"/>
    <s v="Tourtière"/>
    <x v="7"/>
    <x v="46"/>
    <n v="4.5430000000000001"/>
    <n v="20"/>
    <s v="Furia Bacalhau e Frutos do Mar"/>
    <x v="39"/>
    <x v="15"/>
    <d v="2014-12-13T00:00:00"/>
    <n v="118"/>
    <n v="90.86"/>
    <x v="0"/>
    <x v="4"/>
    <x v="3"/>
    <x v="3"/>
    <x v="0"/>
  </r>
  <r>
    <n v="10353"/>
    <s v="Queso Cabrales"/>
    <x v="1"/>
    <x v="5"/>
    <n v="13.776000000000002"/>
    <n v="12"/>
    <s v="Piccolo und mehr"/>
    <x v="44"/>
    <x v="6"/>
    <d v="2014-12-14T00:00:00"/>
    <n v="201.60000000000002"/>
    <n v="165.31200000000001"/>
    <x v="0"/>
    <x v="4"/>
    <x v="1"/>
    <x v="0"/>
    <x v="0"/>
  </r>
  <r>
    <n v="10353"/>
    <s v="Côte de Blaye"/>
    <x v="6"/>
    <x v="55"/>
    <n v="191.828"/>
    <n v="50"/>
    <s v="Piccolo und mehr"/>
    <x v="44"/>
    <x v="6"/>
    <d v="2014-12-14T00:00:00"/>
    <n v="10540"/>
    <n v="9591.4"/>
    <x v="0"/>
    <x v="4"/>
    <x v="3"/>
    <x v="0"/>
    <x v="0"/>
  </r>
  <r>
    <n v="10354"/>
    <s v="Chai"/>
    <x v="6"/>
    <x v="12"/>
    <n v="12.672000000000001"/>
    <n v="12"/>
    <s v="Pericles Comidas clásicas"/>
    <x v="10"/>
    <x v="7"/>
    <d v="2014-12-15T00:00:00"/>
    <n v="172.8"/>
    <n v="152.06400000000002"/>
    <x v="0"/>
    <x v="4"/>
    <x v="3"/>
    <x v="1"/>
    <x v="1"/>
  </r>
  <r>
    <n v="10354"/>
    <s v="Thüringer Rostbratwurst"/>
    <x v="7"/>
    <x v="33"/>
    <n v="74.25"/>
    <n v="4"/>
    <s v="Pericles Comidas clásicas"/>
    <x v="10"/>
    <x v="7"/>
    <d v="2014-12-15T00:00:00"/>
    <n v="396"/>
    <n v="297"/>
    <x v="0"/>
    <x v="4"/>
    <x v="3"/>
    <x v="1"/>
    <x v="1"/>
  </r>
  <r>
    <n v="10355"/>
    <s v="Guaraná Fantástica"/>
    <x v="6"/>
    <x v="16"/>
    <n v="3.1680000000000001"/>
    <n v="25"/>
    <s v="Around the Horn"/>
    <x v="45"/>
    <x v="13"/>
    <d v="2014-12-16T00:00:00"/>
    <n v="90"/>
    <n v="79.2"/>
    <x v="0"/>
    <x v="4"/>
    <x v="3"/>
    <x v="0"/>
    <x v="0"/>
  </r>
  <r>
    <n v="10355"/>
    <s v="Ravioli Angelo"/>
    <x v="0"/>
    <x v="7"/>
    <n v="12.167999999999999"/>
    <n v="25"/>
    <s v="Around the Horn"/>
    <x v="45"/>
    <x v="13"/>
    <d v="2014-12-16T00:00:00"/>
    <n v="390"/>
    <n v="304.2"/>
    <x v="0"/>
    <x v="4"/>
    <x v="0"/>
    <x v="0"/>
    <x v="0"/>
  </r>
  <r>
    <n v="10356"/>
    <s v="Gorgonzola Telino"/>
    <x v="1"/>
    <x v="13"/>
    <n v="7.6"/>
    <n v="30"/>
    <s v="Die Wandernde Kuh"/>
    <x v="31"/>
    <x v="1"/>
    <d v="2014-12-19T00:00:00"/>
    <n v="300"/>
    <n v="228"/>
    <x v="0"/>
    <x v="4"/>
    <x v="1"/>
    <x v="0"/>
    <x v="0"/>
  </r>
  <r>
    <n v="10356"/>
    <s v="Pâté chinois"/>
    <x v="7"/>
    <x v="14"/>
    <n v="15.36"/>
    <n v="12"/>
    <s v="Die Wandernde Kuh"/>
    <x v="31"/>
    <x v="1"/>
    <d v="2014-12-19T00:00:00"/>
    <n v="230.39999999999998"/>
    <n v="184.32"/>
    <x v="0"/>
    <x v="4"/>
    <x v="3"/>
    <x v="0"/>
    <x v="0"/>
  </r>
  <r>
    <n v="10356"/>
    <s v="Gudbrandsdalsost"/>
    <x v="1"/>
    <x v="49"/>
    <n v="21.888000000000002"/>
    <n v="20"/>
    <s v="Die Wandernde Kuh"/>
    <x v="31"/>
    <x v="1"/>
    <d v="2014-12-19T00:00:00"/>
    <n v="576"/>
    <n v="437.76000000000005"/>
    <x v="0"/>
    <x v="4"/>
    <x v="1"/>
    <x v="0"/>
    <x v="0"/>
  </r>
  <r>
    <n v="10357"/>
    <s v="Ikura"/>
    <x v="4"/>
    <x v="36"/>
    <n v="20.088000000000001"/>
    <n v="30"/>
    <s v="LILA-Supermercado"/>
    <x v="26"/>
    <x v="5"/>
    <d v="2014-12-20T00:00:00"/>
    <n v="744"/>
    <n v="602.64"/>
    <x v="0"/>
    <x v="4"/>
    <x v="1"/>
    <x v="1"/>
    <x v="1"/>
  </r>
  <r>
    <n v="10357"/>
    <s v="Gumbär Gummibärchen"/>
    <x v="5"/>
    <x v="56"/>
    <n v="17.429999999999996"/>
    <n v="16"/>
    <s v="LILA-Supermercado"/>
    <x v="26"/>
    <x v="5"/>
    <d v="2014-12-20T00:00:00"/>
    <n v="398.4"/>
    <n v="278.87999999999994"/>
    <x v="0"/>
    <x v="4"/>
    <x v="2"/>
    <x v="1"/>
    <x v="1"/>
  </r>
  <r>
    <n v="10357"/>
    <s v="Camembert Pierrot"/>
    <x v="1"/>
    <x v="10"/>
    <n v="23.119999999999997"/>
    <n v="8"/>
    <s v="LILA-Supermercado"/>
    <x v="26"/>
    <x v="5"/>
    <d v="2014-12-20T00:00:00"/>
    <n v="217.6"/>
    <n v="184.95999999999998"/>
    <x v="0"/>
    <x v="4"/>
    <x v="1"/>
    <x v="1"/>
    <x v="1"/>
  </r>
  <r>
    <n v="10358"/>
    <s v="Inlagd Sill"/>
    <x v="4"/>
    <x v="18"/>
    <n v="12.16"/>
    <n v="20"/>
    <s v="La maison d'Asie"/>
    <x v="43"/>
    <x v="0"/>
    <d v="2014-12-21T00:00:00"/>
    <n v="304"/>
    <n v="243.2"/>
    <x v="0"/>
    <x v="4"/>
    <x v="1"/>
    <x v="0"/>
    <x v="0"/>
  </r>
  <r>
    <n v="10358"/>
    <s v="Guaraná Fantástica"/>
    <x v="6"/>
    <x v="16"/>
    <n v="3.2760000000000002"/>
    <n v="10"/>
    <s v="La maison d'Asie"/>
    <x v="43"/>
    <x v="0"/>
    <d v="2014-12-21T00:00:00"/>
    <n v="36"/>
    <n v="32.760000000000005"/>
    <x v="0"/>
    <x v="4"/>
    <x v="3"/>
    <x v="0"/>
    <x v="0"/>
  </r>
  <r>
    <n v="10358"/>
    <s v="Sasquatch Ale"/>
    <x v="6"/>
    <x v="44"/>
    <n v="10.304"/>
    <n v="10"/>
    <s v="La maison d'Asie"/>
    <x v="43"/>
    <x v="0"/>
    <d v="2014-12-21T00:00:00"/>
    <n v="112"/>
    <n v="103.04"/>
    <x v="0"/>
    <x v="4"/>
    <x v="3"/>
    <x v="0"/>
    <x v="0"/>
  </r>
  <r>
    <n v="10359"/>
    <s v="Camembert Pierrot"/>
    <x v="1"/>
    <x v="10"/>
    <n v="20.943999999999999"/>
    <n v="80"/>
    <s v="Seven Seas Imports"/>
    <x v="28"/>
    <x v="13"/>
    <d v="2014-12-22T00:00:00"/>
    <n v="2176"/>
    <n v="1675.52"/>
    <x v="0"/>
    <x v="4"/>
    <x v="1"/>
    <x v="0"/>
    <x v="0"/>
  </r>
  <r>
    <n v="10359"/>
    <s v="Pavlova"/>
    <x v="5"/>
    <x v="19"/>
    <n v="9.452"/>
    <n v="56"/>
    <s v="Seven Seas Imports"/>
    <x v="28"/>
    <x v="13"/>
    <d v="2014-12-22T00:00:00"/>
    <n v="778.4"/>
    <n v="529.31200000000001"/>
    <x v="0"/>
    <x v="4"/>
    <x v="2"/>
    <x v="0"/>
    <x v="0"/>
  </r>
  <r>
    <n v="10359"/>
    <s v="Gorgonzola Telino"/>
    <x v="1"/>
    <x v="13"/>
    <n v="8.1000000000000014"/>
    <n v="70"/>
    <s v="Seven Seas Imports"/>
    <x v="28"/>
    <x v="13"/>
    <d v="2014-12-22T00:00:00"/>
    <n v="700"/>
    <n v="567.00000000000011"/>
    <x v="0"/>
    <x v="4"/>
    <x v="1"/>
    <x v="0"/>
    <x v="0"/>
  </r>
  <r>
    <n v="10360"/>
    <s v="Rössle Sauerkraut"/>
    <x v="2"/>
    <x v="39"/>
    <n v="29.848000000000003"/>
    <n v="30"/>
    <s v="Blondel père et fils"/>
    <x v="14"/>
    <x v="0"/>
    <d v="2014-12-23T00:00:00"/>
    <n v="1092"/>
    <n v="895.44"/>
    <x v="0"/>
    <x v="4"/>
    <x v="0"/>
    <x v="0"/>
    <x v="0"/>
  </r>
  <r>
    <n v="10360"/>
    <s v="Thüringer Rostbratwurst"/>
    <x v="7"/>
    <x v="33"/>
    <n v="81.180000000000007"/>
    <n v="35"/>
    <s v="Blondel père et fils"/>
    <x v="14"/>
    <x v="0"/>
    <d v="2014-12-23T00:00:00"/>
    <n v="3465"/>
    <n v="2841.3"/>
    <x v="0"/>
    <x v="4"/>
    <x v="3"/>
    <x v="0"/>
    <x v="0"/>
  </r>
  <r>
    <n v="10360"/>
    <s v="Côte de Blaye"/>
    <x v="6"/>
    <x v="55"/>
    <n v="185.50400000000002"/>
    <n v="10"/>
    <s v="Blondel père et fils"/>
    <x v="14"/>
    <x v="0"/>
    <d v="2014-12-23T00:00:00"/>
    <n v="2108"/>
    <n v="1855.0400000000002"/>
    <x v="0"/>
    <x v="4"/>
    <x v="3"/>
    <x v="0"/>
    <x v="0"/>
  </r>
  <r>
    <n v="10360"/>
    <s v="Maxilaku"/>
    <x v="5"/>
    <x v="11"/>
    <n v="10.879999999999999"/>
    <n v="35"/>
    <s v="Blondel père et fils"/>
    <x v="14"/>
    <x v="0"/>
    <d v="2014-12-23T00:00:00"/>
    <n v="560"/>
    <n v="380.79999999999995"/>
    <x v="0"/>
    <x v="4"/>
    <x v="2"/>
    <x v="0"/>
    <x v="0"/>
  </r>
  <r>
    <n v="10360"/>
    <s v="Tourtière"/>
    <x v="7"/>
    <x v="46"/>
    <n v="4.484"/>
    <n v="28"/>
    <s v="Blondel père et fils"/>
    <x v="14"/>
    <x v="0"/>
    <d v="2014-12-23T00:00:00"/>
    <n v="165.20000000000002"/>
    <n v="125.55199999999999"/>
    <x v="0"/>
    <x v="4"/>
    <x v="3"/>
    <x v="0"/>
    <x v="0"/>
  </r>
  <r>
    <n v="10361"/>
    <s v="Chartreuse verte"/>
    <x v="6"/>
    <x v="12"/>
    <n v="13.104000000000001"/>
    <n v="54"/>
    <s v="QUICK-Stop"/>
    <x v="20"/>
    <x v="1"/>
    <d v="2014-12-23T00:00:00"/>
    <n v="777.6"/>
    <n v="707.6160000000001"/>
    <x v="0"/>
    <x v="4"/>
    <x v="3"/>
    <x v="0"/>
    <x v="0"/>
  </r>
  <r>
    <n v="10361"/>
    <s v="Camembert Pierrot"/>
    <x v="1"/>
    <x v="10"/>
    <n v="21.216000000000001"/>
    <n v="55"/>
    <s v="QUICK-Stop"/>
    <x v="20"/>
    <x v="1"/>
    <d v="2014-12-23T00:00:00"/>
    <n v="1496"/>
    <n v="1166.8800000000001"/>
    <x v="0"/>
    <x v="4"/>
    <x v="1"/>
    <x v="0"/>
    <x v="0"/>
  </r>
  <r>
    <n v="10362"/>
    <s v="Manjimup Dried Apples"/>
    <x v="2"/>
    <x v="4"/>
    <n v="33.92"/>
    <n v="20"/>
    <s v="Bon app'"/>
    <x v="40"/>
    <x v="0"/>
    <d v="2014-12-26T00:00:00"/>
    <n v="848"/>
    <n v="678.40000000000009"/>
    <x v="0"/>
    <x v="4"/>
    <x v="0"/>
    <x v="0"/>
    <x v="0"/>
  </r>
  <r>
    <n v="10362"/>
    <s v="Tourtière"/>
    <x v="7"/>
    <x v="46"/>
    <n v="4.838000000000001"/>
    <n v="24"/>
    <s v="Bon app'"/>
    <x v="40"/>
    <x v="0"/>
    <d v="2014-12-26T00:00:00"/>
    <n v="141.60000000000002"/>
    <n v="116.11200000000002"/>
    <x v="0"/>
    <x v="4"/>
    <x v="3"/>
    <x v="0"/>
    <x v="0"/>
  </r>
  <r>
    <n v="10362"/>
    <s v="NuNuCa Nuß-Nougat-Creme"/>
    <x v="5"/>
    <x v="44"/>
    <n v="7.3919999999999986"/>
    <n v="50"/>
    <s v="Bon app'"/>
    <x v="40"/>
    <x v="0"/>
    <d v="2014-12-26T00:00:00"/>
    <n v="560"/>
    <n v="369.59999999999991"/>
    <x v="0"/>
    <x v="4"/>
    <x v="2"/>
    <x v="0"/>
    <x v="0"/>
  </r>
  <r>
    <n v="10363"/>
    <s v="Gorgonzola Telino"/>
    <x v="1"/>
    <x v="13"/>
    <n v="7.5"/>
    <n v="20"/>
    <s v="Drachenblut Delikatessen"/>
    <x v="46"/>
    <x v="1"/>
    <d v="2014-12-27T00:00:00"/>
    <n v="200"/>
    <n v="150"/>
    <x v="0"/>
    <x v="4"/>
    <x v="1"/>
    <x v="0"/>
    <x v="0"/>
  </r>
  <r>
    <n v="10363"/>
    <s v="Rhönbräu Klosterbier"/>
    <x v="6"/>
    <x v="41"/>
    <n v="5.58"/>
    <n v="12"/>
    <s v="Drachenblut Delikatessen"/>
    <x v="46"/>
    <x v="1"/>
    <d v="2014-12-27T00:00:00"/>
    <n v="74.400000000000006"/>
    <n v="66.960000000000008"/>
    <x v="0"/>
    <x v="4"/>
    <x v="3"/>
    <x v="0"/>
    <x v="0"/>
  </r>
  <r>
    <n v="10363"/>
    <s v="Lakkalikööri"/>
    <x v="6"/>
    <x v="12"/>
    <n v="12.96"/>
    <n v="12"/>
    <s v="Drachenblut Delikatessen"/>
    <x v="46"/>
    <x v="1"/>
    <d v="2014-12-27T00:00:00"/>
    <n v="172.8"/>
    <n v="155.52000000000001"/>
    <x v="0"/>
    <x v="4"/>
    <x v="3"/>
    <x v="0"/>
    <x v="0"/>
  </r>
  <r>
    <n v="10364"/>
    <s v="Fløtemysost"/>
    <x v="1"/>
    <x v="37"/>
    <n v="13.587999999999999"/>
    <n v="5"/>
    <s v="Eastern Connection"/>
    <x v="28"/>
    <x v="13"/>
    <d v="2014-12-27T00:00:00"/>
    <n v="86"/>
    <n v="67.94"/>
    <x v="0"/>
    <x v="4"/>
    <x v="1"/>
    <x v="0"/>
    <x v="0"/>
  </r>
  <r>
    <n v="10364"/>
    <s v="Gudbrandsdalsost"/>
    <x v="1"/>
    <x v="49"/>
    <n v="23.616000000000003"/>
    <n v="30"/>
    <s v="Eastern Connection"/>
    <x v="28"/>
    <x v="13"/>
    <d v="2014-12-27T00:00:00"/>
    <n v="864"/>
    <n v="708.48000000000013"/>
    <x v="0"/>
    <x v="4"/>
    <x v="1"/>
    <x v="0"/>
    <x v="0"/>
  </r>
  <r>
    <n v="10365"/>
    <s v="Queso Cabrales"/>
    <x v="1"/>
    <x v="5"/>
    <n v="12.768000000000001"/>
    <n v="24"/>
    <s v="Antonio Moreno Taquería"/>
    <x v="10"/>
    <x v="7"/>
    <d v="2014-12-28T00:00:00"/>
    <n v="403.20000000000005"/>
    <n v="306.43200000000002"/>
    <x v="0"/>
    <x v="4"/>
    <x v="1"/>
    <x v="1"/>
    <x v="1"/>
  </r>
  <r>
    <n v="10366"/>
    <s v="Original Frankfurter grüne Soße"/>
    <x v="3"/>
    <x v="21"/>
    <n v="8.84"/>
    <n v="5"/>
    <s v="Galería del gastrónomo"/>
    <x v="47"/>
    <x v="12"/>
    <d v="2014-12-29T00:00:00"/>
    <n v="52"/>
    <n v="44.2"/>
    <x v="0"/>
    <x v="4"/>
    <x v="2"/>
    <x v="3"/>
    <x v="0"/>
  </r>
  <r>
    <n v="10366"/>
    <s v="Louisiana Fiery Hot Pepper Sauce"/>
    <x v="3"/>
    <x v="5"/>
    <n v="13.272000000000002"/>
    <n v="5"/>
    <s v="Galería del gastrónomo"/>
    <x v="47"/>
    <x v="12"/>
    <d v="2014-12-29T00:00:00"/>
    <n v="84"/>
    <n v="66.360000000000014"/>
    <x v="0"/>
    <x v="4"/>
    <x v="2"/>
    <x v="3"/>
    <x v="0"/>
  </r>
  <r>
    <n v="10367"/>
    <s v="Sasquatch Ale"/>
    <x v="6"/>
    <x v="44"/>
    <n v="10.08"/>
    <n v="36"/>
    <s v="Vaffeljernet"/>
    <x v="48"/>
    <x v="17"/>
    <d v="2014-12-29T00:00:00"/>
    <n v="403.2"/>
    <n v="362.88"/>
    <x v="0"/>
    <x v="4"/>
    <x v="3"/>
    <x v="0"/>
    <x v="0"/>
  </r>
  <r>
    <n v="10248"/>
    <s v="Singaporean Hokkien Fried Mee"/>
    <x v="0"/>
    <x v="0"/>
    <n v="7.5460000000000012"/>
    <n v="10"/>
    <s v="Vins et alcools Chevalier"/>
    <x v="0"/>
    <x v="0"/>
    <d v="2014-04-08T00:00:00"/>
    <n v="98"/>
    <n v="75.460000000000008"/>
    <x v="0"/>
    <x v="8"/>
    <x v="0"/>
    <x v="0"/>
    <x v="0"/>
  </r>
  <r>
    <n v="10248"/>
    <s v="Mozzarella di Giovanni"/>
    <x v="1"/>
    <x v="1"/>
    <n v="26.795999999999999"/>
    <n v="50"/>
    <s v="Vins et alcools Chevalier"/>
    <x v="0"/>
    <x v="0"/>
    <d v="2014-12-15T00:00:00"/>
    <n v="1739.9999999999998"/>
    <n v="1339.8"/>
    <x v="0"/>
    <x v="4"/>
    <x v="1"/>
    <x v="0"/>
    <x v="0"/>
  </r>
  <r>
    <n v="10248"/>
    <s v="Queso Cabrales"/>
    <x v="1"/>
    <x v="2"/>
    <n v="11.76"/>
    <n v="12"/>
    <s v="Vins et alcools Chevalier"/>
    <x v="0"/>
    <x v="0"/>
    <d v="2014-03-15T00:00:00"/>
    <n v="168"/>
    <n v="141.12"/>
    <x v="0"/>
    <x v="7"/>
    <x v="1"/>
    <x v="0"/>
    <x v="0"/>
  </r>
  <r>
    <n v="10249"/>
    <s v="Tofu"/>
    <x v="2"/>
    <x v="3"/>
    <n v="14.322000000000001"/>
    <n v="90"/>
    <s v="Toms Spezialitäten"/>
    <x v="1"/>
    <x v="1"/>
    <d v="2014-04-07T00:00:00"/>
    <n v="1674.0000000000002"/>
    <n v="1288.98"/>
    <x v="0"/>
    <x v="8"/>
    <x v="0"/>
    <x v="0"/>
    <x v="0"/>
  </r>
  <r>
    <n v="10249"/>
    <s v="Manjimup Dried Apples"/>
    <x v="2"/>
    <x v="4"/>
    <n v="32.223999999999997"/>
    <n v="40"/>
    <s v="Toms Spezialitäten"/>
    <x v="1"/>
    <x v="1"/>
    <d v="2014-10-22T00:00:00"/>
    <n v="1696"/>
    <n v="1288.9599999999998"/>
    <x v="0"/>
    <x v="2"/>
    <x v="0"/>
    <x v="0"/>
    <x v="0"/>
  </r>
  <r>
    <n v="10250"/>
    <s v="Louisiana Fiery Hot Pepper Sauce"/>
    <x v="3"/>
    <x v="5"/>
    <n v="12.432"/>
    <n v="15"/>
    <s v="Hanari Carnes"/>
    <x v="2"/>
    <x v="2"/>
    <d v="2014-12-03T00:00:00"/>
    <n v="252"/>
    <n v="186.48000000000002"/>
    <x v="0"/>
    <x v="4"/>
    <x v="2"/>
    <x v="1"/>
    <x v="1"/>
  </r>
  <r>
    <n v="10250"/>
    <s v="Jack's New England Clam Chowder"/>
    <x v="4"/>
    <x v="6"/>
    <n v="6.16"/>
    <n v="10"/>
    <s v="Hanari Carnes"/>
    <x v="2"/>
    <x v="2"/>
    <d v="2015-07-31T00:00:00"/>
    <n v="77"/>
    <n v="61.6"/>
    <x v="1"/>
    <x v="11"/>
    <x v="1"/>
    <x v="1"/>
    <x v="1"/>
  </r>
  <r>
    <n v="10250"/>
    <s v="Manjimup Dried Apples"/>
    <x v="2"/>
    <x v="4"/>
    <n v="34.344000000000001"/>
    <n v="35"/>
    <s v="Hanari Carnes"/>
    <x v="2"/>
    <x v="2"/>
    <d v="2014-08-21T00:00:00"/>
    <n v="1484"/>
    <n v="1202.04"/>
    <x v="0"/>
    <x v="0"/>
    <x v="0"/>
    <x v="1"/>
    <x v="1"/>
  </r>
  <r>
    <n v="10251"/>
    <s v="Louisiana Fiery Hot Pepper Sauce"/>
    <x v="3"/>
    <x v="5"/>
    <n v="12.096"/>
    <n v="20"/>
    <s v="Victuailles en stock"/>
    <x v="3"/>
    <x v="0"/>
    <d v="2015-07-16T00:00:00"/>
    <n v="336"/>
    <n v="241.92000000000002"/>
    <x v="1"/>
    <x v="11"/>
    <x v="2"/>
    <x v="0"/>
    <x v="0"/>
  </r>
  <r>
    <n v="10251"/>
    <s v="Gustaf's Knäckebröd"/>
    <x v="0"/>
    <x v="5"/>
    <n v="12.600000000000001"/>
    <n v="60"/>
    <s v="Victuailles en stock"/>
    <x v="3"/>
    <x v="0"/>
    <d v="2014-02-07T00:00:00"/>
    <n v="1008"/>
    <n v="756.00000000000011"/>
    <x v="0"/>
    <x v="6"/>
    <x v="0"/>
    <x v="0"/>
    <x v="0"/>
  </r>
  <r>
    <n v="10251"/>
    <s v="Ravioli Angelo"/>
    <x v="0"/>
    <x v="7"/>
    <n v="13.103999999999999"/>
    <n v="15"/>
    <s v="Victuailles en stock"/>
    <x v="3"/>
    <x v="0"/>
    <d v="2014-09-01T00:00:00"/>
    <n v="234"/>
    <n v="196.56"/>
    <x v="0"/>
    <x v="1"/>
    <x v="0"/>
    <x v="0"/>
    <x v="0"/>
  </r>
  <r>
    <n v="10252"/>
    <s v="Sir Rodney's Marmalade"/>
    <x v="5"/>
    <x v="8"/>
    <n v="44.711999999999996"/>
    <n v="40"/>
    <s v="Suprêmes délices"/>
    <x v="4"/>
    <x v="3"/>
    <d v="2015-04-01T00:00:00"/>
    <n v="2592"/>
    <n v="1788.4799999999998"/>
    <x v="1"/>
    <x v="8"/>
    <x v="2"/>
    <x v="0"/>
    <x v="0"/>
  </r>
  <r>
    <n v="10252"/>
    <s v="Geitost"/>
    <x v="1"/>
    <x v="9"/>
    <n v="1.52"/>
    <n v="25"/>
    <s v="Suprêmes délices"/>
    <x v="4"/>
    <x v="3"/>
    <d v="2015-03-31T00:00:00"/>
    <n v="50"/>
    <n v="38"/>
    <x v="1"/>
    <x v="7"/>
    <x v="1"/>
    <x v="0"/>
    <x v="0"/>
  </r>
  <r>
    <n v="10252"/>
    <s v="Camembert Pierrot"/>
    <x v="1"/>
    <x v="10"/>
    <n v="21.76"/>
    <n v="40"/>
    <s v="Suprêmes délices"/>
    <x v="4"/>
    <x v="3"/>
    <d v="2014-07-07T00:00:00"/>
    <n v="1088"/>
    <n v="870.40000000000009"/>
    <x v="0"/>
    <x v="11"/>
    <x v="1"/>
    <x v="0"/>
    <x v="0"/>
  </r>
  <r>
    <n v="10253"/>
    <s v="Maxilaku"/>
    <x v="5"/>
    <x v="11"/>
    <n v="10.4"/>
    <n v="40"/>
    <s v="Hanari Carnes"/>
    <x v="2"/>
    <x v="2"/>
    <d v="2015-01-31T00:00:00"/>
    <n v="640"/>
    <n v="416"/>
    <x v="1"/>
    <x v="5"/>
    <x v="2"/>
    <x v="1"/>
    <x v="1"/>
  </r>
  <r>
    <n v="10253"/>
    <s v="Chartreuse verte"/>
    <x v="6"/>
    <x v="12"/>
    <n v="13.104000000000001"/>
    <n v="42"/>
    <s v="Hanari Carnes"/>
    <x v="2"/>
    <x v="2"/>
    <d v="2015-01-16T00:00:00"/>
    <n v="604.80000000000007"/>
    <n v="550.36800000000005"/>
    <x v="1"/>
    <x v="5"/>
    <x v="3"/>
    <x v="1"/>
    <x v="1"/>
  </r>
  <r>
    <n v="10253"/>
    <s v="Gorgonzola Telino"/>
    <x v="1"/>
    <x v="13"/>
    <n v="8.2999999999999989"/>
    <n v="20"/>
    <s v="Hanari Carnes"/>
    <x v="2"/>
    <x v="2"/>
    <d v="2015-07-05T00:00:00"/>
    <n v="200"/>
    <n v="165.99999999999997"/>
    <x v="1"/>
    <x v="11"/>
    <x v="1"/>
    <x v="1"/>
    <x v="1"/>
  </r>
  <r>
    <n v="10254"/>
    <s v="Pâté chinois"/>
    <x v="7"/>
    <x v="14"/>
    <n v="14.399999999999999"/>
    <n v="21"/>
    <s v="Chop-suey Chinese"/>
    <x v="5"/>
    <x v="4"/>
    <d v="2015-05-04T00:00:00"/>
    <n v="403.2"/>
    <n v="302.39999999999998"/>
    <x v="1"/>
    <x v="9"/>
    <x v="3"/>
    <x v="0"/>
    <x v="0"/>
  </r>
  <r>
    <n v="10254"/>
    <s v="Longlife Tofu"/>
    <x v="2"/>
    <x v="15"/>
    <n v="6.08"/>
    <n v="21"/>
    <s v="Chop-suey Chinese"/>
    <x v="5"/>
    <x v="4"/>
    <d v="2015-03-10T00:00:00"/>
    <n v="168"/>
    <n v="127.68"/>
    <x v="1"/>
    <x v="7"/>
    <x v="0"/>
    <x v="0"/>
    <x v="0"/>
  </r>
  <r>
    <n v="10254"/>
    <s v="Guaraná Fantástica"/>
    <x v="6"/>
    <x v="16"/>
    <n v="3.3120000000000003"/>
    <n v="15"/>
    <s v="Chop-suey Chinese"/>
    <x v="5"/>
    <x v="4"/>
    <d v="2014-01-26T00:00:00"/>
    <n v="54"/>
    <n v="49.680000000000007"/>
    <x v="0"/>
    <x v="5"/>
    <x v="3"/>
    <x v="0"/>
    <x v="0"/>
  </r>
  <r>
    <n v="10255"/>
    <s v="Raclette Courdavault"/>
    <x v="1"/>
    <x v="17"/>
    <n v="36.080000000000005"/>
    <n v="30"/>
    <s v="Richter Supermarkt"/>
    <x v="6"/>
    <x v="4"/>
    <d v="2014-08-18T00:00:00"/>
    <n v="1320"/>
    <n v="1082.4000000000001"/>
    <x v="0"/>
    <x v="0"/>
    <x v="1"/>
    <x v="0"/>
    <x v="0"/>
  </r>
  <r>
    <n v="10255"/>
    <s v="Chang"/>
    <x v="6"/>
    <x v="18"/>
    <n v="13.831999999999999"/>
    <n v="20"/>
    <s v="Richter Supermarkt"/>
    <x v="6"/>
    <x v="4"/>
    <d v="2014-07-09T00:00:00"/>
    <n v="304"/>
    <n v="276.64"/>
    <x v="0"/>
    <x v="11"/>
    <x v="3"/>
    <x v="0"/>
    <x v="0"/>
  </r>
  <r>
    <n v="10255"/>
    <s v="Pavlova"/>
    <x v="5"/>
    <x v="19"/>
    <n v="9.3129999999999988"/>
    <n v="35"/>
    <s v="Richter Supermarkt"/>
    <x v="6"/>
    <x v="4"/>
    <d v="2014-01-20T00:00:00"/>
    <n v="486.5"/>
    <n v="325.95499999999998"/>
    <x v="0"/>
    <x v="5"/>
    <x v="2"/>
    <x v="0"/>
    <x v="0"/>
  </r>
  <r>
    <n v="10255"/>
    <s v="Inlagd Sill"/>
    <x v="4"/>
    <x v="18"/>
    <n v="12.311999999999999"/>
    <n v="25"/>
    <s v="Richter Supermarkt"/>
    <x v="6"/>
    <x v="4"/>
    <d v="2014-11-08T00:00:00"/>
    <n v="380"/>
    <n v="307.8"/>
    <x v="0"/>
    <x v="3"/>
    <x v="1"/>
    <x v="0"/>
    <x v="0"/>
  </r>
  <r>
    <n v="10256"/>
    <s v="Perth Pasties"/>
    <x v="7"/>
    <x v="20"/>
    <n v="20.96"/>
    <n v="15"/>
    <s v="Wellington Importadora"/>
    <x v="7"/>
    <x v="2"/>
    <d v="2014-05-15T00:00:00"/>
    <n v="393"/>
    <n v="314.40000000000003"/>
    <x v="0"/>
    <x v="9"/>
    <x v="3"/>
    <x v="1"/>
    <x v="1"/>
  </r>
  <r>
    <n v="10256"/>
    <s v="Original Frankfurter grüne Soße"/>
    <x v="3"/>
    <x v="21"/>
    <n v="7.5919999999999996"/>
    <n v="12"/>
    <s v="Wellington Importadora"/>
    <x v="7"/>
    <x v="2"/>
    <d v="2015-02-25T00:00:00"/>
    <n v="124.80000000000001"/>
    <n v="91.103999999999999"/>
    <x v="1"/>
    <x v="6"/>
    <x v="2"/>
    <x v="1"/>
    <x v="1"/>
  </r>
  <r>
    <n v="10257"/>
    <s v="Schoggi Schokolade"/>
    <x v="5"/>
    <x v="22"/>
    <n v="23.165999999999997"/>
    <n v="25"/>
    <s v="HILARIÓN-Abastos"/>
    <x v="8"/>
    <x v="5"/>
    <d v="2014-01-01T00:00:00"/>
    <n v="877.5"/>
    <n v="579.14999999999986"/>
    <x v="0"/>
    <x v="5"/>
    <x v="2"/>
    <x v="1"/>
    <x v="1"/>
  </r>
  <r>
    <n v="10257"/>
    <s v="Chartreuse verte"/>
    <x v="6"/>
    <x v="12"/>
    <n v="13.248000000000001"/>
    <n v="60"/>
    <s v="HILARIÓN-Abastos"/>
    <x v="8"/>
    <x v="5"/>
    <d v="2014-11-25T00:00:00"/>
    <n v="864"/>
    <n v="794.88000000000011"/>
    <x v="0"/>
    <x v="3"/>
    <x v="3"/>
    <x v="1"/>
    <x v="1"/>
  </r>
  <r>
    <n v="10257"/>
    <s v="Original Frankfurter grüne Soße"/>
    <x v="3"/>
    <x v="21"/>
    <n v="7.3839999999999995"/>
    <n v="15"/>
    <s v="HILARIÓN-Abastos"/>
    <x v="8"/>
    <x v="5"/>
    <d v="2014-07-05T00:00:00"/>
    <n v="156"/>
    <n v="110.75999999999999"/>
    <x v="0"/>
    <x v="11"/>
    <x v="2"/>
    <x v="1"/>
    <x v="1"/>
  </r>
  <r>
    <n v="10258"/>
    <s v="Chang"/>
    <x v="6"/>
    <x v="18"/>
    <n v="13.984"/>
    <n v="50"/>
    <s v="Ernst Handel"/>
    <x v="9"/>
    <x v="6"/>
    <d v="2015-03-19T00:00:00"/>
    <n v="760"/>
    <n v="699.2"/>
    <x v="1"/>
    <x v="7"/>
    <x v="3"/>
    <x v="0"/>
    <x v="0"/>
  </r>
  <r>
    <n v="10258"/>
    <s v="Chef Anton's Gumbo Mix"/>
    <x v="3"/>
    <x v="23"/>
    <n v="13.09"/>
    <n v="65"/>
    <s v="Ernst Handel"/>
    <x v="9"/>
    <x v="6"/>
    <d v="2014-01-01T00:00:00"/>
    <n v="1105"/>
    <n v="850.85"/>
    <x v="0"/>
    <x v="5"/>
    <x v="2"/>
    <x v="0"/>
    <x v="0"/>
  </r>
  <r>
    <n v="10258"/>
    <s v="Mascarpone Fabioli"/>
    <x v="1"/>
    <x v="24"/>
    <n v="21.76"/>
    <n v="60"/>
    <s v="Ernst Handel"/>
    <x v="9"/>
    <x v="6"/>
    <d v="2015-02-21T00:00:00"/>
    <n v="1536"/>
    <n v="1305.6000000000001"/>
    <x v="1"/>
    <x v="6"/>
    <x v="1"/>
    <x v="0"/>
    <x v="0"/>
  </r>
  <r>
    <n v="10259"/>
    <s v="Sir Rodney's Scones"/>
    <x v="5"/>
    <x v="15"/>
    <n v="5.2799999999999994"/>
    <n v="10"/>
    <s v="Centro comercial Moctezuma"/>
    <x v="10"/>
    <x v="7"/>
    <d v="2014-04-03T00:00:00"/>
    <n v="80"/>
    <n v="52.8"/>
    <x v="0"/>
    <x v="8"/>
    <x v="2"/>
    <x v="1"/>
    <x v="1"/>
  </r>
  <r>
    <n v="10259"/>
    <s v="Gravad lax"/>
    <x v="4"/>
    <x v="25"/>
    <n v="16.848000000000003"/>
    <n v="10"/>
    <s v="Centro comercial Moctezuma"/>
    <x v="10"/>
    <x v="7"/>
    <d v="2015-07-03T00:00:00"/>
    <n v="208"/>
    <n v="168.48000000000002"/>
    <x v="1"/>
    <x v="11"/>
    <x v="1"/>
    <x v="1"/>
    <x v="1"/>
  </r>
  <r>
    <n v="10260"/>
    <s v="Jack's New England Clam Chowder"/>
    <x v="4"/>
    <x v="6"/>
    <n v="5.5439999999999996"/>
    <n v="16"/>
    <s v="Ottilies Käseladen"/>
    <x v="11"/>
    <x v="1"/>
    <d v="2015-07-27T00:00:00"/>
    <n v="123.2"/>
    <n v="88.703999999999994"/>
    <x v="1"/>
    <x v="11"/>
    <x v="1"/>
    <x v="0"/>
    <x v="0"/>
  </r>
  <r>
    <n v="10260"/>
    <s v="Ravioli Angelo"/>
    <x v="0"/>
    <x v="7"/>
    <n v="12.012"/>
    <n v="50"/>
    <s v="Ottilies Käseladen"/>
    <x v="11"/>
    <x v="1"/>
    <d v="2014-04-30T00:00:00"/>
    <n v="780"/>
    <n v="600.6"/>
    <x v="0"/>
    <x v="8"/>
    <x v="0"/>
    <x v="0"/>
    <x v="0"/>
  </r>
  <r>
    <n v="10260"/>
    <s v="Tarte au sucre"/>
    <x v="5"/>
    <x v="26"/>
    <n v="26.003999999999994"/>
    <n v="15"/>
    <s v="Ottilies Käseladen"/>
    <x v="11"/>
    <x v="1"/>
    <d v="2014-02-09T00:00:00"/>
    <n v="591"/>
    <n v="390.05999999999989"/>
    <x v="0"/>
    <x v="6"/>
    <x v="2"/>
    <x v="0"/>
    <x v="0"/>
  </r>
  <r>
    <n v="10260"/>
    <s v="Outback Lager"/>
    <x v="6"/>
    <x v="27"/>
    <n v="10.56"/>
    <n v="21"/>
    <s v="Ottilies Käseladen"/>
    <x v="11"/>
    <x v="1"/>
    <d v="2015-05-25T00:00:00"/>
    <n v="252"/>
    <n v="221.76000000000002"/>
    <x v="1"/>
    <x v="9"/>
    <x v="3"/>
    <x v="0"/>
    <x v="0"/>
  </r>
  <r>
    <n v="10261"/>
    <s v="Sir Rodney's Scones"/>
    <x v="5"/>
    <x v="15"/>
    <n v="5.3599999999999994"/>
    <n v="20"/>
    <s v="Que Delícia"/>
    <x v="2"/>
    <x v="2"/>
    <d v="2014-11-19T00:00:00"/>
    <n v="160"/>
    <n v="107.19999999999999"/>
    <x v="0"/>
    <x v="3"/>
    <x v="2"/>
    <x v="1"/>
    <x v="1"/>
  </r>
  <r>
    <n v="10261"/>
    <s v="Steeleye Stout"/>
    <x v="6"/>
    <x v="12"/>
    <n v="13.104000000000001"/>
    <n v="20"/>
    <s v="Que Delícia"/>
    <x v="2"/>
    <x v="2"/>
    <d v="2014-10-21T00:00:00"/>
    <n v="288"/>
    <n v="262.08000000000004"/>
    <x v="0"/>
    <x v="2"/>
    <x v="3"/>
    <x v="1"/>
    <x v="1"/>
  </r>
  <r>
    <n v="10262"/>
    <s v="Chef Anton's Gumbo Mix"/>
    <x v="3"/>
    <x v="23"/>
    <n v="13.600000000000001"/>
    <n v="12"/>
    <s v="Rattlesnake Canyon Grocery"/>
    <x v="12"/>
    <x v="8"/>
    <d v="2014-03-07T00:00:00"/>
    <n v="204"/>
    <n v="163.20000000000002"/>
    <x v="0"/>
    <x v="7"/>
    <x v="2"/>
    <x v="2"/>
    <x v="1"/>
  </r>
  <r>
    <n v="10262"/>
    <s v="Uncle Bob's Organic Dried Pears"/>
    <x v="2"/>
    <x v="28"/>
    <n v="19.440000000000001"/>
    <n v="15"/>
    <s v="Rattlesnake Canyon Grocery"/>
    <x v="12"/>
    <x v="8"/>
    <d v="2014-11-14T00:00:00"/>
    <n v="360"/>
    <n v="291.60000000000002"/>
    <x v="0"/>
    <x v="3"/>
    <x v="0"/>
    <x v="2"/>
    <x v="1"/>
  </r>
  <r>
    <n v="10262"/>
    <s v="Gnocchi di nonna Alice"/>
    <x v="0"/>
    <x v="29"/>
    <n v="24.928000000000001"/>
    <n v="20"/>
    <s v="Rattlesnake Canyon Grocery"/>
    <x v="12"/>
    <x v="8"/>
    <d v="2015-07-09T00:00:00"/>
    <n v="608"/>
    <n v="498.56"/>
    <x v="1"/>
    <x v="11"/>
    <x v="0"/>
    <x v="2"/>
    <x v="1"/>
  </r>
  <r>
    <n v="10263"/>
    <s v="Pavlova"/>
    <x v="5"/>
    <x v="19"/>
    <n v="9.5909999999999993"/>
    <n v="60"/>
    <s v="Ernst Handel"/>
    <x v="9"/>
    <x v="6"/>
    <d v="2014-06-27T00:00:00"/>
    <n v="834"/>
    <n v="575.45999999999992"/>
    <x v="0"/>
    <x v="10"/>
    <x v="2"/>
    <x v="0"/>
    <x v="0"/>
  </r>
  <r>
    <n v="10263"/>
    <s v="Guaraná Fantástica"/>
    <x v="6"/>
    <x v="16"/>
    <n v="3.3120000000000003"/>
    <n v="28"/>
    <s v="Ernst Handel"/>
    <x v="9"/>
    <x v="6"/>
    <d v="2015-01-12T00:00:00"/>
    <n v="100.8"/>
    <n v="92.736000000000004"/>
    <x v="1"/>
    <x v="5"/>
    <x v="3"/>
    <x v="0"/>
    <x v="0"/>
  </r>
  <r>
    <n v="10263"/>
    <s v="Nord-Ost Matjeshering"/>
    <x v="4"/>
    <x v="30"/>
    <n v="14.696999999999999"/>
    <n v="60"/>
    <s v="Ernst Handel"/>
    <x v="9"/>
    <x v="6"/>
    <d v="2014-03-23T00:00:00"/>
    <n v="1242"/>
    <n v="881.81999999999994"/>
    <x v="0"/>
    <x v="7"/>
    <x v="1"/>
    <x v="0"/>
    <x v="0"/>
  </r>
  <r>
    <n v="10263"/>
    <s v="Longlife Tofu"/>
    <x v="2"/>
    <x v="15"/>
    <n v="6.16"/>
    <n v="36"/>
    <s v="Ernst Handel"/>
    <x v="9"/>
    <x v="6"/>
    <d v="2014-11-24T00:00:00"/>
    <n v="288"/>
    <n v="221.76"/>
    <x v="0"/>
    <x v="3"/>
    <x v="0"/>
    <x v="0"/>
    <x v="0"/>
  </r>
  <r>
    <n v="10264"/>
    <s v="Chang"/>
    <x v="6"/>
    <x v="18"/>
    <n v="13.984"/>
    <n v="35"/>
    <s v="Folk och fä HB"/>
    <x v="13"/>
    <x v="9"/>
    <d v="2015-03-30T00:00:00"/>
    <n v="532"/>
    <n v="489.44"/>
    <x v="1"/>
    <x v="7"/>
    <x v="3"/>
    <x v="0"/>
    <x v="0"/>
  </r>
  <r>
    <n v="10264"/>
    <s v="Jack's New England Clam Chowder"/>
    <x v="4"/>
    <x v="6"/>
    <n v="6.0830000000000002"/>
    <n v="25"/>
    <s v="Folk och fä HB"/>
    <x v="13"/>
    <x v="9"/>
    <d v="2015-08-12T00:00:00"/>
    <n v="192.5"/>
    <n v="152.07500000000002"/>
    <x v="1"/>
    <x v="0"/>
    <x v="1"/>
    <x v="0"/>
    <x v="0"/>
  </r>
  <r>
    <n v="10265"/>
    <s v="Alice Mutton"/>
    <x v="7"/>
    <x v="31"/>
    <n v="24.024000000000001"/>
    <n v="30"/>
    <s v="Blondel père et fils"/>
    <x v="14"/>
    <x v="0"/>
    <d v="2014-11-19T00:00:00"/>
    <n v="936"/>
    <n v="720.72"/>
    <x v="0"/>
    <x v="3"/>
    <x v="3"/>
    <x v="0"/>
    <x v="0"/>
  </r>
  <r>
    <n v="10265"/>
    <s v="Outback Lager"/>
    <x v="6"/>
    <x v="27"/>
    <n v="10.8"/>
    <n v="20"/>
    <s v="Blondel père et fils"/>
    <x v="14"/>
    <x v="0"/>
    <d v="2014-11-19T00:00:00"/>
    <n v="240"/>
    <n v="216"/>
    <x v="0"/>
    <x v="3"/>
    <x v="3"/>
    <x v="0"/>
    <x v="0"/>
  </r>
  <r>
    <n v="10266"/>
    <s v="Queso Manchego La Pastora"/>
    <x v="1"/>
    <x v="29"/>
    <n v="24.623999999999999"/>
    <n v="12"/>
    <s v="Wartian Herkku"/>
    <x v="15"/>
    <x v="10"/>
    <d v="2014-07-11T00:00:00"/>
    <n v="364.79999999999995"/>
    <n v="295.488"/>
    <x v="0"/>
    <x v="11"/>
    <x v="1"/>
    <x v="0"/>
    <x v="0"/>
  </r>
  <r>
    <n v="10267"/>
    <s v="Boston Crab Meat"/>
    <x v="4"/>
    <x v="32"/>
    <n v="10.436999999999999"/>
    <n v="50"/>
    <s v="Frankenversand"/>
    <x v="16"/>
    <x v="1"/>
    <d v="2014-05-13T00:00:00"/>
    <n v="735"/>
    <n v="521.85"/>
    <x v="0"/>
    <x v="9"/>
    <x v="1"/>
    <x v="0"/>
    <x v="0"/>
  </r>
  <r>
    <n v="10267"/>
    <s v="Raclette Courdavault"/>
    <x v="1"/>
    <x v="17"/>
    <n v="33.44"/>
    <n v="70"/>
    <s v="Frankenversand"/>
    <x v="16"/>
    <x v="1"/>
    <d v="2015-01-18T00:00:00"/>
    <n v="3080"/>
    <n v="2340.7999999999997"/>
    <x v="1"/>
    <x v="5"/>
    <x v="1"/>
    <x v="0"/>
    <x v="0"/>
  </r>
  <r>
    <n v="10267"/>
    <s v="Lakkalikööri"/>
    <x v="6"/>
    <x v="12"/>
    <n v="12.672000000000001"/>
    <n v="15"/>
    <s v="Frankenversand"/>
    <x v="16"/>
    <x v="1"/>
    <d v="2015-07-27T00:00:00"/>
    <n v="216"/>
    <n v="190.08"/>
    <x v="1"/>
    <x v="11"/>
    <x v="3"/>
    <x v="0"/>
    <x v="0"/>
  </r>
  <r>
    <n v="10268"/>
    <s v="Thüringer Rostbratwurst"/>
    <x v="7"/>
    <x v="33"/>
    <n v="74.25"/>
    <n v="10"/>
    <s v="GROSELLA-Restaurante"/>
    <x v="17"/>
    <x v="5"/>
    <d v="2015-04-08T00:00:00"/>
    <n v="990"/>
    <n v="742.5"/>
    <x v="1"/>
    <x v="8"/>
    <x v="3"/>
    <x v="1"/>
    <x v="1"/>
  </r>
  <r>
    <n v="10268"/>
    <s v="Mozzarella di Giovanni"/>
    <x v="1"/>
    <x v="34"/>
    <n v="23.073999999999998"/>
    <n v="80"/>
    <s v="GROSELLA-Restaurante"/>
    <x v="17"/>
    <x v="5"/>
    <d v="2015-03-17T00:00:00"/>
    <n v="2224"/>
    <n v="1845.9199999999998"/>
    <x v="1"/>
    <x v="7"/>
    <x v="1"/>
    <x v="1"/>
    <x v="1"/>
  </r>
  <r>
    <n v="10269"/>
    <s v="Geitost"/>
    <x v="1"/>
    <x v="9"/>
    <n v="1.6400000000000001"/>
    <n v="60"/>
    <s v="White Clover Markets"/>
    <x v="18"/>
    <x v="8"/>
    <d v="2014-04-14T00:00:00"/>
    <n v="120"/>
    <n v="98.4"/>
    <x v="0"/>
    <x v="8"/>
    <x v="1"/>
    <x v="2"/>
    <x v="1"/>
  </r>
  <r>
    <n v="10269"/>
    <s v="Mozzarella di Giovanni"/>
    <x v="1"/>
    <x v="34"/>
    <n v="21.962000000000003"/>
    <n v="20"/>
    <s v="White Clover Markets"/>
    <x v="18"/>
    <x v="8"/>
    <d v="2014-12-31T00:00:00"/>
    <n v="556"/>
    <n v="439.24000000000007"/>
    <x v="0"/>
    <x v="4"/>
    <x v="1"/>
    <x v="2"/>
    <x v="1"/>
  </r>
  <r>
    <n v="10270"/>
    <s v="Ipoh Coffee"/>
    <x v="6"/>
    <x v="35"/>
    <n v="32.384"/>
    <n v="25"/>
    <s v="Wartian Herkku"/>
    <x v="15"/>
    <x v="10"/>
    <d v="2015-06-11T00:00:00"/>
    <n v="919.99999999999989"/>
    <n v="809.6"/>
    <x v="1"/>
    <x v="10"/>
    <x v="3"/>
    <x v="0"/>
    <x v="0"/>
  </r>
  <r>
    <n v="10270"/>
    <s v="Inlagd Sill"/>
    <x v="4"/>
    <x v="18"/>
    <n v="11.399999999999999"/>
    <n v="30"/>
    <s v="Wartian Herkku"/>
    <x v="15"/>
    <x v="10"/>
    <d v="2014-01-10T00:00:00"/>
    <n v="456"/>
    <n v="341.99999999999994"/>
    <x v="0"/>
    <x v="5"/>
    <x v="1"/>
    <x v="0"/>
    <x v="0"/>
  </r>
  <r>
    <n v="10271"/>
    <s v="Geitost"/>
    <x v="1"/>
    <x v="9"/>
    <n v="1.7"/>
    <n v="24"/>
    <s v="Split Rail Beer &amp; Ale"/>
    <x v="19"/>
    <x v="8"/>
    <d v="2014-01-19T00:00:00"/>
    <n v="48"/>
    <n v="40.799999999999997"/>
    <x v="0"/>
    <x v="5"/>
    <x v="1"/>
    <x v="2"/>
    <x v="1"/>
  </r>
  <r>
    <n v="10272"/>
    <s v="Sir Rodney's Marmalade"/>
    <x v="5"/>
    <x v="8"/>
    <n v="42.12"/>
    <n v="60"/>
    <s v="Rattlesnake Canyon Grocery"/>
    <x v="12"/>
    <x v="8"/>
    <d v="2014-01-28T00:00:00"/>
    <n v="3888"/>
    <n v="2527.1999999999998"/>
    <x v="0"/>
    <x v="5"/>
    <x v="2"/>
    <x v="2"/>
    <x v="1"/>
  </r>
  <r>
    <n v="10272"/>
    <s v="Gorgonzola Telino"/>
    <x v="1"/>
    <x v="13"/>
    <n v="8.2000000000000011"/>
    <n v="40"/>
    <s v="Rattlesnake Canyon Grocery"/>
    <x v="12"/>
    <x v="8"/>
    <d v="2015-06-11T00:00:00"/>
    <n v="400"/>
    <n v="328.00000000000006"/>
    <x v="1"/>
    <x v="10"/>
    <x v="1"/>
    <x v="2"/>
    <x v="1"/>
  </r>
  <r>
    <n v="10272"/>
    <s v="Mozzarella di Giovanni"/>
    <x v="1"/>
    <x v="34"/>
    <n v="21.406000000000002"/>
    <n v="24"/>
    <s v="Rattlesnake Canyon Grocery"/>
    <x v="12"/>
    <x v="8"/>
    <d v="2014-02-14T00:00:00"/>
    <n v="667.2"/>
    <n v="513.74400000000003"/>
    <x v="0"/>
    <x v="6"/>
    <x v="1"/>
    <x v="2"/>
    <x v="1"/>
  </r>
  <r>
    <n v="10273"/>
    <s v="Boston Crab Meat"/>
    <x v="4"/>
    <x v="32"/>
    <n v="11.907"/>
    <n v="60"/>
    <s v="QUICK-Stop"/>
    <x v="20"/>
    <x v="1"/>
    <d v="2015-04-30T00:00:00"/>
    <n v="882"/>
    <n v="714.42"/>
    <x v="1"/>
    <x v="8"/>
    <x v="1"/>
    <x v="0"/>
    <x v="0"/>
  </r>
  <r>
    <n v="10273"/>
    <s v="Geitost"/>
    <x v="1"/>
    <x v="9"/>
    <n v="1.7"/>
    <n v="20"/>
    <s v="QUICK-Stop"/>
    <x v="20"/>
    <x v="1"/>
    <d v="2014-12-22T00:00:00"/>
    <n v="40"/>
    <n v="34"/>
    <x v="0"/>
    <x v="4"/>
    <x v="1"/>
    <x v="0"/>
    <x v="0"/>
  </r>
  <r>
    <n v="10273"/>
    <s v="Gorgonzola Telino"/>
    <x v="1"/>
    <x v="13"/>
    <n v="8"/>
    <n v="15"/>
    <s v="QUICK-Stop"/>
    <x v="20"/>
    <x v="1"/>
    <d v="2015-01-31T00:00:00"/>
    <n v="150"/>
    <n v="120"/>
    <x v="1"/>
    <x v="5"/>
    <x v="1"/>
    <x v="0"/>
    <x v="0"/>
  </r>
  <r>
    <n v="10273"/>
    <s v="Ikura"/>
    <x v="4"/>
    <x v="36"/>
    <n v="17.36"/>
    <n v="24"/>
    <s v="QUICK-Stop"/>
    <x v="20"/>
    <x v="1"/>
    <d v="2015-07-05T00:00:00"/>
    <n v="595.20000000000005"/>
    <n v="416.64"/>
    <x v="1"/>
    <x v="11"/>
    <x v="1"/>
    <x v="0"/>
    <x v="0"/>
  </r>
  <r>
    <n v="10273"/>
    <s v="Lakkalikööri"/>
    <x v="6"/>
    <x v="12"/>
    <n v="12.672000000000001"/>
    <n v="33"/>
    <s v="QUICK-Stop"/>
    <x v="20"/>
    <x v="1"/>
    <d v="2014-04-08T00:00:00"/>
    <n v="475.2"/>
    <n v="418.17600000000004"/>
    <x v="0"/>
    <x v="8"/>
    <x v="3"/>
    <x v="0"/>
    <x v="0"/>
  </r>
  <r>
    <n v="10274"/>
    <s v="Fløtemysost"/>
    <x v="1"/>
    <x v="37"/>
    <n v="13.76"/>
    <n v="20"/>
    <s v="Vins et alcools Chevalier"/>
    <x v="0"/>
    <x v="0"/>
    <d v="2015-03-05T00:00:00"/>
    <n v="344"/>
    <n v="275.2"/>
    <x v="1"/>
    <x v="7"/>
    <x v="1"/>
    <x v="0"/>
    <x v="0"/>
  </r>
  <r>
    <n v="10274"/>
    <s v="Mozzarella di Giovanni"/>
    <x v="1"/>
    <x v="34"/>
    <n v="22.796000000000003"/>
    <n v="70"/>
    <s v="Vins et alcools Chevalier"/>
    <x v="0"/>
    <x v="0"/>
    <d v="2014-07-18T00:00:00"/>
    <n v="1946"/>
    <n v="1595.7200000000003"/>
    <x v="0"/>
    <x v="11"/>
    <x v="1"/>
    <x v="0"/>
    <x v="0"/>
  </r>
  <r>
    <n v="10275"/>
    <s v="Guaraná Fantástica"/>
    <x v="6"/>
    <x v="16"/>
    <n v="3.2040000000000002"/>
    <n v="12"/>
    <s v="Magazzini Alimentari Riuniti"/>
    <x v="21"/>
    <x v="11"/>
    <d v="2014-02-09T00:00:00"/>
    <n v="43.2"/>
    <n v="38.448"/>
    <x v="0"/>
    <x v="6"/>
    <x v="3"/>
    <x v="3"/>
    <x v="0"/>
  </r>
  <r>
    <n v="10275"/>
    <s v="Raclette Courdavault"/>
    <x v="1"/>
    <x v="17"/>
    <n v="33"/>
    <n v="6"/>
    <s v="Magazzini Alimentari Riuniti"/>
    <x v="21"/>
    <x v="11"/>
    <d v="2014-03-10T00:00:00"/>
    <n v="264"/>
    <n v="198"/>
    <x v="0"/>
    <x v="7"/>
    <x v="1"/>
    <x v="3"/>
    <x v="0"/>
  </r>
  <r>
    <n v="10276"/>
    <s v="Ikura"/>
    <x v="4"/>
    <x v="36"/>
    <n v="18.600000000000001"/>
    <n v="15"/>
    <s v="Tortuga Restaurante"/>
    <x v="10"/>
    <x v="7"/>
    <d v="2015-01-09T00:00:00"/>
    <n v="372"/>
    <n v="279"/>
    <x v="1"/>
    <x v="5"/>
    <x v="1"/>
    <x v="1"/>
    <x v="1"/>
  </r>
  <r>
    <n v="10276"/>
    <s v="Konbu"/>
    <x v="4"/>
    <x v="38"/>
    <n v="3.4079999999999999"/>
    <n v="10"/>
    <s v="Tortuga Restaurante"/>
    <x v="10"/>
    <x v="7"/>
    <d v="2015-07-12T00:00:00"/>
    <n v="48"/>
    <n v="34.08"/>
    <x v="1"/>
    <x v="11"/>
    <x v="1"/>
    <x v="1"/>
    <x v="1"/>
  </r>
  <r>
    <n v="10277"/>
    <s v="Tarte au sucre"/>
    <x v="5"/>
    <x v="26"/>
    <n v="27.58"/>
    <n v="12"/>
    <s v="Morgenstern Gesundkost"/>
    <x v="22"/>
    <x v="1"/>
    <d v="2014-08-25T00:00:00"/>
    <n v="472.79999999999995"/>
    <n v="330.96"/>
    <x v="0"/>
    <x v="0"/>
    <x v="2"/>
    <x v="0"/>
    <x v="0"/>
  </r>
  <r>
    <n v="10277"/>
    <s v="Rössle Sauerkraut"/>
    <x v="2"/>
    <x v="39"/>
    <n v="28.391999999999999"/>
    <n v="20"/>
    <s v="Morgenstern Gesundkost"/>
    <x v="22"/>
    <x v="1"/>
    <d v="2014-11-18T00:00:00"/>
    <n v="728"/>
    <n v="567.84"/>
    <x v="0"/>
    <x v="3"/>
    <x v="0"/>
    <x v="0"/>
    <x v="0"/>
  </r>
  <r>
    <n v="10278"/>
    <s v="Gula Malacca"/>
    <x v="3"/>
    <x v="40"/>
    <n v="12.09"/>
    <n v="16"/>
    <s v="Berglunds snabbköp"/>
    <x v="23"/>
    <x v="9"/>
    <d v="2014-03-23T00:00:00"/>
    <n v="248"/>
    <n v="193.44"/>
    <x v="0"/>
    <x v="7"/>
    <x v="2"/>
    <x v="0"/>
    <x v="0"/>
  </r>
  <r>
    <n v="10278"/>
    <s v="Raclette Courdavault"/>
    <x v="1"/>
    <x v="17"/>
    <n v="34.760000000000005"/>
    <n v="15"/>
    <s v="Berglunds snabbköp"/>
    <x v="23"/>
    <x v="9"/>
    <d v="2015-02-09T00:00:00"/>
    <n v="660"/>
    <n v="521.40000000000009"/>
    <x v="1"/>
    <x v="6"/>
    <x v="1"/>
    <x v="0"/>
    <x v="0"/>
  </r>
  <r>
    <n v="10278"/>
    <s v="Vegie-spread"/>
    <x v="3"/>
    <x v="22"/>
    <n v="27.378000000000004"/>
    <n v="80"/>
    <s v="Berglunds snabbköp"/>
    <x v="23"/>
    <x v="9"/>
    <d v="2014-05-28T00:00:00"/>
    <n v="2808"/>
    <n v="2190.2400000000002"/>
    <x v="0"/>
    <x v="9"/>
    <x v="2"/>
    <x v="0"/>
    <x v="0"/>
  </r>
  <r>
    <n v="10278"/>
    <s v="Röd Kaviar"/>
    <x v="4"/>
    <x v="27"/>
    <n v="9.120000000000001"/>
    <n v="25"/>
    <s v="Berglunds snabbköp"/>
    <x v="23"/>
    <x v="9"/>
    <d v="2015-08-20T00:00:00"/>
    <n v="300"/>
    <n v="228.00000000000003"/>
    <x v="1"/>
    <x v="0"/>
    <x v="1"/>
    <x v="0"/>
    <x v="0"/>
  </r>
  <r>
    <n v="10279"/>
    <s v="Alice Mutton"/>
    <x v="7"/>
    <x v="31"/>
    <n v="24.335999999999999"/>
    <n v="15"/>
    <s v="Lehmanns Marktstand"/>
    <x v="24"/>
    <x v="1"/>
    <d v="2014-07-07T00:00:00"/>
    <n v="468"/>
    <n v="365.03999999999996"/>
    <x v="0"/>
    <x v="11"/>
    <x v="3"/>
    <x v="0"/>
    <x v="0"/>
  </r>
  <r>
    <n v="10280"/>
    <s v="Guaraná Fantástica"/>
    <x v="6"/>
    <x v="16"/>
    <n v="3.1680000000000001"/>
    <n v="12"/>
    <s v="Berglunds snabbköp"/>
    <x v="23"/>
    <x v="9"/>
    <d v="2014-01-28T00:00:00"/>
    <n v="43.2"/>
    <n v="38.016000000000005"/>
    <x v="0"/>
    <x v="5"/>
    <x v="3"/>
    <x v="0"/>
    <x v="0"/>
  </r>
  <r>
    <n v="10280"/>
    <s v="Pâté chinois"/>
    <x v="7"/>
    <x v="14"/>
    <n v="15.744"/>
    <n v="20"/>
    <s v="Berglunds snabbköp"/>
    <x v="23"/>
    <x v="9"/>
    <d v="2015-03-12T00:00:00"/>
    <n v="384"/>
    <n v="314.88"/>
    <x v="1"/>
    <x v="7"/>
    <x v="3"/>
    <x v="0"/>
    <x v="0"/>
  </r>
  <r>
    <n v="10280"/>
    <s v="Rhönbräu Klosterbier"/>
    <x v="6"/>
    <x v="41"/>
    <n v="5.7040000000000006"/>
    <n v="30"/>
    <s v="Berglunds snabbköp"/>
    <x v="23"/>
    <x v="9"/>
    <d v="2014-12-16T00:00:00"/>
    <n v="186"/>
    <n v="171.12"/>
    <x v="0"/>
    <x v="4"/>
    <x v="3"/>
    <x v="0"/>
    <x v="0"/>
  </r>
  <r>
    <n v="10281"/>
    <s v="Teatime Chocolate Biscuits"/>
    <x v="5"/>
    <x v="42"/>
    <n v="4.7450000000000001"/>
    <n v="10"/>
    <s v="Romero y tomillo"/>
    <x v="25"/>
    <x v="12"/>
    <d v="2015-03-25T00:00:00"/>
    <n v="73"/>
    <n v="47.45"/>
    <x v="1"/>
    <x v="7"/>
    <x v="2"/>
    <x v="3"/>
    <x v="0"/>
  </r>
  <r>
    <n v="10281"/>
    <s v="Guaraná Fantástica"/>
    <x v="6"/>
    <x v="16"/>
    <n v="3.2040000000000002"/>
    <n v="60"/>
    <s v="Romero y tomillo"/>
    <x v="25"/>
    <x v="12"/>
    <d v="2015-08-02T00:00:00"/>
    <n v="216"/>
    <n v="192.24"/>
    <x v="1"/>
    <x v="0"/>
    <x v="3"/>
    <x v="3"/>
    <x v="0"/>
  </r>
  <r>
    <n v="10281"/>
    <s v="Steeleye Stout"/>
    <x v="6"/>
    <x v="12"/>
    <n v="12.96"/>
    <n v="40"/>
    <s v="Romero y tomillo"/>
    <x v="25"/>
    <x v="12"/>
    <d v="2015-05-29T00:00:00"/>
    <n v="576"/>
    <n v="518.40000000000009"/>
    <x v="1"/>
    <x v="9"/>
    <x v="3"/>
    <x v="3"/>
    <x v="0"/>
  </r>
  <r>
    <n v="10282"/>
    <s v="Nord-Ost Matjeshering"/>
    <x v="4"/>
    <x v="30"/>
    <n v="16.146000000000001"/>
    <n v="60"/>
    <s v="Romero y tomillo"/>
    <x v="25"/>
    <x v="12"/>
    <d v="2014-05-27T00:00:00"/>
    <n v="1242"/>
    <n v="968.76"/>
    <x v="0"/>
    <x v="9"/>
    <x v="1"/>
    <x v="3"/>
    <x v="0"/>
  </r>
  <r>
    <n v="10282"/>
    <s v="Ravioli Angelo"/>
    <x v="0"/>
    <x v="7"/>
    <n v="12.012"/>
    <n v="20"/>
    <s v="Romero y tomillo"/>
    <x v="25"/>
    <x v="12"/>
    <d v="2014-08-20T00:00:00"/>
    <n v="312"/>
    <n v="240.24"/>
    <x v="0"/>
    <x v="0"/>
    <x v="0"/>
    <x v="3"/>
    <x v="0"/>
  </r>
  <r>
    <n v="10283"/>
    <s v="Genen Shouyu"/>
    <x v="3"/>
    <x v="43"/>
    <n v="8.68"/>
    <n v="20"/>
    <s v="LILA-Supermercado"/>
    <x v="26"/>
    <x v="5"/>
    <d v="2014-12-23T00:00:00"/>
    <n v="248"/>
    <n v="173.6"/>
    <x v="0"/>
    <x v="4"/>
    <x v="2"/>
    <x v="1"/>
    <x v="1"/>
  </r>
  <r>
    <n v="10283"/>
    <s v="Mozzarella di Giovanni"/>
    <x v="1"/>
    <x v="34"/>
    <n v="23.63"/>
    <n v="30"/>
    <s v="LILA-Supermercado"/>
    <x v="26"/>
    <x v="5"/>
    <d v="2014-09-09T00:00:00"/>
    <n v="834"/>
    <n v="708.9"/>
    <x v="0"/>
    <x v="1"/>
    <x v="1"/>
    <x v="1"/>
    <x v="1"/>
  </r>
  <r>
    <n v="10283"/>
    <s v="Teatime Chocolate Biscuits"/>
    <x v="5"/>
    <x v="42"/>
    <n v="5.0369999999999999"/>
    <n v="18"/>
    <s v="LILA-Supermercado"/>
    <x v="26"/>
    <x v="5"/>
    <d v="2014-01-10T00:00:00"/>
    <n v="131.4"/>
    <n v="90.665999999999997"/>
    <x v="0"/>
    <x v="5"/>
    <x v="2"/>
    <x v="1"/>
    <x v="1"/>
  </r>
  <r>
    <n v="10283"/>
    <s v="Camembert Pierrot"/>
    <x v="1"/>
    <x v="10"/>
    <n v="22.032"/>
    <n v="35"/>
    <s v="LILA-Supermercado"/>
    <x v="26"/>
    <x v="5"/>
    <d v="2015-08-16T00:00:00"/>
    <n v="952"/>
    <n v="771.12"/>
    <x v="1"/>
    <x v="0"/>
    <x v="1"/>
    <x v="1"/>
    <x v="1"/>
  </r>
  <r>
    <n v="10284"/>
    <s v="Schoggi Schokolade"/>
    <x v="5"/>
    <x v="22"/>
    <n v="23.867999999999999"/>
    <n v="15"/>
    <s v="Lehmanns Marktstand"/>
    <x v="24"/>
    <x v="1"/>
    <d v="2014-08-27T00:00:00"/>
    <n v="526.5"/>
    <n v="358.02"/>
    <x v="0"/>
    <x v="0"/>
    <x v="2"/>
    <x v="0"/>
    <x v="0"/>
  </r>
  <r>
    <n v="10284"/>
    <s v="Gula Malacca"/>
    <x v="3"/>
    <x v="40"/>
    <n v="11.78"/>
    <n v="21"/>
    <s v="Lehmanns Marktstand"/>
    <x v="24"/>
    <x v="1"/>
    <d v="2015-06-05T00:00:00"/>
    <n v="325.5"/>
    <n v="247.38"/>
    <x v="1"/>
    <x v="10"/>
    <x v="2"/>
    <x v="0"/>
    <x v="0"/>
  </r>
  <r>
    <n v="10284"/>
    <s v="Camembert Pierrot"/>
    <x v="1"/>
    <x v="10"/>
    <n v="22.304000000000002"/>
    <n v="20"/>
    <s v="Lehmanns Marktstand"/>
    <x v="24"/>
    <x v="1"/>
    <d v="2015-08-15T00:00:00"/>
    <n v="544"/>
    <n v="446.08000000000004"/>
    <x v="1"/>
    <x v="0"/>
    <x v="1"/>
    <x v="0"/>
    <x v="0"/>
  </r>
  <r>
    <n v="10284"/>
    <s v="Laughing Lumberjack Lager"/>
    <x v="6"/>
    <x v="44"/>
    <n v="10.192"/>
    <n v="50"/>
    <s v="Lehmanns Marktstand"/>
    <x v="24"/>
    <x v="1"/>
    <d v="2014-07-22T00:00:00"/>
    <n v="560"/>
    <n v="509.6"/>
    <x v="0"/>
    <x v="11"/>
    <x v="3"/>
    <x v="0"/>
    <x v="0"/>
  </r>
  <r>
    <n v="10285"/>
    <s v="Perth Pasties"/>
    <x v="7"/>
    <x v="20"/>
    <n v="21.222000000000001"/>
    <n v="36"/>
    <s v="QUICK-Stop"/>
    <x v="20"/>
    <x v="1"/>
    <d v="2015-05-03T00:00:00"/>
    <n v="943.19999999999993"/>
    <n v="763.99200000000008"/>
    <x v="1"/>
    <x v="9"/>
    <x v="3"/>
    <x v="0"/>
    <x v="0"/>
  </r>
  <r>
    <n v="10285"/>
    <s v="Boston Crab Meat"/>
    <x v="4"/>
    <x v="32"/>
    <n v="10.731"/>
    <n v="40"/>
    <s v="QUICK-Stop"/>
    <x v="20"/>
    <x v="1"/>
    <d v="2014-06-14T00:00:00"/>
    <n v="588"/>
    <n v="429.24"/>
    <x v="0"/>
    <x v="10"/>
    <x v="1"/>
    <x v="0"/>
    <x v="0"/>
  </r>
  <r>
    <n v="10285"/>
    <s v="Chai"/>
    <x v="6"/>
    <x v="12"/>
    <n v="13.104000000000001"/>
    <n v="45"/>
    <s v="QUICK-Stop"/>
    <x v="20"/>
    <x v="1"/>
    <d v="2014-01-31T00:00:00"/>
    <n v="648"/>
    <n v="589.68000000000006"/>
    <x v="0"/>
    <x v="5"/>
    <x v="3"/>
    <x v="0"/>
    <x v="0"/>
  </r>
  <r>
    <n v="10286"/>
    <s v="Tarte au sucre"/>
    <x v="5"/>
    <x v="26"/>
    <n v="27.58"/>
    <n v="40"/>
    <s v="QUICK-Stop"/>
    <x v="20"/>
    <x v="1"/>
    <d v="2014-12-23T00:00:00"/>
    <n v="1576"/>
    <n v="1103.1999999999998"/>
    <x v="0"/>
    <x v="4"/>
    <x v="2"/>
    <x v="0"/>
    <x v="0"/>
  </r>
  <r>
    <n v="10286"/>
    <s v="Steeleye Stout"/>
    <x v="6"/>
    <x v="12"/>
    <n v="13.248000000000001"/>
    <n v="100"/>
    <s v="QUICK-Stop"/>
    <x v="20"/>
    <x v="1"/>
    <d v="2015-08-08T00:00:00"/>
    <n v="1440"/>
    <n v="1324.8000000000002"/>
    <x v="1"/>
    <x v="0"/>
    <x v="3"/>
    <x v="0"/>
    <x v="0"/>
  </r>
  <r>
    <n v="10287"/>
    <s v="Pavlova"/>
    <x v="5"/>
    <x v="19"/>
    <n v="9.73"/>
    <n v="40"/>
    <s v="Ricardo Adocicados"/>
    <x v="2"/>
    <x v="2"/>
    <d v="2014-03-09T00:00:00"/>
    <n v="556"/>
    <n v="389.20000000000005"/>
    <x v="0"/>
    <x v="7"/>
    <x v="2"/>
    <x v="1"/>
    <x v="1"/>
  </r>
  <r>
    <n v="10287"/>
    <s v="Sasquatch Ale"/>
    <x v="6"/>
    <x v="44"/>
    <n v="10.304"/>
    <n v="20"/>
    <s v="Ricardo Adocicados"/>
    <x v="2"/>
    <x v="2"/>
    <d v="2014-04-10T00:00:00"/>
    <n v="224"/>
    <n v="206.08"/>
    <x v="0"/>
    <x v="8"/>
    <x v="3"/>
    <x v="1"/>
    <x v="1"/>
  </r>
  <r>
    <n v="10287"/>
    <s v="Spegesild"/>
    <x v="4"/>
    <x v="45"/>
    <n v="7.2959999999999994"/>
    <n v="15"/>
    <s v="Ricardo Adocicados"/>
    <x v="2"/>
    <x v="2"/>
    <d v="2015-01-03T00:00:00"/>
    <n v="144"/>
    <n v="109.44"/>
    <x v="1"/>
    <x v="5"/>
    <x v="1"/>
    <x v="1"/>
    <x v="1"/>
  </r>
  <r>
    <n v="10288"/>
    <s v="Scottish Longbreads"/>
    <x v="5"/>
    <x v="13"/>
    <n v="7"/>
    <n v="10"/>
    <s v="Reggiani Caseifici"/>
    <x v="27"/>
    <x v="11"/>
    <d v="2014-08-01T00:00:00"/>
    <n v="100"/>
    <n v="70"/>
    <x v="0"/>
    <x v="0"/>
    <x v="2"/>
    <x v="3"/>
    <x v="0"/>
  </r>
  <r>
    <n v="10288"/>
    <s v="Tourtière"/>
    <x v="7"/>
    <x v="46"/>
    <n v="4.4250000000000007"/>
    <n v="10"/>
    <s v="Reggiani Caseifici"/>
    <x v="27"/>
    <x v="11"/>
    <d v="2014-12-05T00:00:00"/>
    <n v="59"/>
    <n v="44.250000000000007"/>
    <x v="0"/>
    <x v="4"/>
    <x v="3"/>
    <x v="3"/>
    <x v="0"/>
  </r>
  <r>
    <n v="10289"/>
    <s v="Aniseed Syrup"/>
    <x v="3"/>
    <x v="15"/>
    <n v="6.16"/>
    <n v="30"/>
    <s v="B's Beverages"/>
    <x v="28"/>
    <x v="13"/>
    <d v="2014-07-13T00:00:00"/>
    <n v="240"/>
    <n v="184.8"/>
    <x v="0"/>
    <x v="11"/>
    <x v="2"/>
    <x v="0"/>
    <x v="0"/>
  </r>
  <r>
    <n v="10289"/>
    <s v="Wimmers gute Semmelknödel"/>
    <x v="0"/>
    <x v="47"/>
    <n v="21.014000000000003"/>
    <n v="90"/>
    <s v="B's Beverages"/>
    <x v="28"/>
    <x v="13"/>
    <d v="2015-06-26T00:00:00"/>
    <n v="2394"/>
    <n v="1891.2600000000002"/>
    <x v="1"/>
    <x v="10"/>
    <x v="0"/>
    <x v="0"/>
    <x v="0"/>
  </r>
  <r>
    <n v="10290"/>
    <s v="Chef Anton's Gumbo Mix"/>
    <x v="3"/>
    <x v="23"/>
    <n v="12.07"/>
    <n v="20"/>
    <s v="Comércio Mineiro"/>
    <x v="29"/>
    <x v="2"/>
    <d v="2014-11-02T00:00:00"/>
    <n v="340"/>
    <n v="241.4"/>
    <x v="0"/>
    <x v="3"/>
    <x v="2"/>
    <x v="1"/>
    <x v="1"/>
  </r>
  <r>
    <n v="10290"/>
    <s v="Thüringer Rostbratwurst"/>
    <x v="7"/>
    <x v="33"/>
    <n v="74.25"/>
    <n v="15"/>
    <s v="Comércio Mineiro"/>
    <x v="29"/>
    <x v="2"/>
    <d v="2014-01-07T00:00:00"/>
    <n v="1485"/>
    <n v="1113.75"/>
    <x v="0"/>
    <x v="5"/>
    <x v="3"/>
    <x v="1"/>
    <x v="1"/>
  </r>
  <r>
    <n v="10290"/>
    <s v="Maxilaku"/>
    <x v="5"/>
    <x v="11"/>
    <n v="10.879999999999999"/>
    <n v="15"/>
    <s v="Comércio Mineiro"/>
    <x v="29"/>
    <x v="2"/>
    <d v="2014-08-14T00:00:00"/>
    <n v="240"/>
    <n v="163.19999999999999"/>
    <x v="0"/>
    <x v="0"/>
    <x v="2"/>
    <x v="1"/>
    <x v="1"/>
  </r>
  <r>
    <n v="10290"/>
    <s v="Original Frankfurter grüne Soße"/>
    <x v="3"/>
    <x v="21"/>
    <n v="7.3839999999999995"/>
    <n v="10"/>
    <s v="Comércio Mineiro"/>
    <x v="29"/>
    <x v="2"/>
    <d v="2014-01-17T00:00:00"/>
    <n v="104"/>
    <n v="73.839999999999989"/>
    <x v="0"/>
    <x v="5"/>
    <x v="2"/>
    <x v="1"/>
    <x v="1"/>
  </r>
  <r>
    <n v="10291"/>
    <s v="Manjimup Dried Apples"/>
    <x v="2"/>
    <x v="4"/>
    <n v="34.344000000000001"/>
    <n v="20"/>
    <s v="Que Delícia"/>
    <x v="2"/>
    <x v="2"/>
    <d v="2014-06-18T00:00:00"/>
    <n v="848"/>
    <n v="686.88"/>
    <x v="0"/>
    <x v="10"/>
    <x v="0"/>
    <x v="1"/>
    <x v="1"/>
  </r>
  <r>
    <n v="10291"/>
    <s v="Konbu"/>
    <x v="4"/>
    <x v="38"/>
    <n v="3.8879999999999999"/>
    <n v="20"/>
    <s v="Que Delícia"/>
    <x v="2"/>
    <x v="2"/>
    <d v="2015-04-02T00:00:00"/>
    <n v="96"/>
    <n v="77.759999999999991"/>
    <x v="1"/>
    <x v="8"/>
    <x v="1"/>
    <x v="1"/>
    <x v="1"/>
  </r>
  <r>
    <n v="10291"/>
    <s v="Gula Malacca"/>
    <x v="3"/>
    <x v="40"/>
    <n v="12.865"/>
    <n v="24"/>
    <s v="Que Delícia"/>
    <x v="2"/>
    <x v="2"/>
    <d v="2015-06-17T00:00:00"/>
    <n v="372"/>
    <n v="308.76"/>
    <x v="1"/>
    <x v="10"/>
    <x v="2"/>
    <x v="1"/>
    <x v="1"/>
  </r>
  <r>
    <n v="10292"/>
    <s v="Sir Rodney's Marmalade"/>
    <x v="5"/>
    <x v="8"/>
    <n v="44.063999999999993"/>
    <n v="20"/>
    <s v="Tradição Hipermercados"/>
    <x v="29"/>
    <x v="2"/>
    <d v="2014-03-06T00:00:00"/>
    <n v="1296"/>
    <n v="881.27999999999986"/>
    <x v="0"/>
    <x v="7"/>
    <x v="2"/>
    <x v="1"/>
    <x v="1"/>
  </r>
  <r>
    <n v="10293"/>
    <s v="Carnarvon Tigers"/>
    <x v="4"/>
    <x v="48"/>
    <n v="35.5"/>
    <n v="12"/>
    <s v="Tortuga Restaurante"/>
    <x v="10"/>
    <x v="7"/>
    <d v="2014-02-21T00:00:00"/>
    <n v="600"/>
    <n v="426"/>
    <x v="0"/>
    <x v="6"/>
    <x v="1"/>
    <x v="1"/>
    <x v="1"/>
  </r>
  <r>
    <n v="10293"/>
    <s v="Guaraná Fantástica"/>
    <x v="6"/>
    <x v="16"/>
    <n v="3.2040000000000002"/>
    <n v="10"/>
    <s v="Tortuga Restaurante"/>
    <x v="10"/>
    <x v="7"/>
    <d v="2014-03-22T00:00:00"/>
    <n v="36"/>
    <n v="32.04"/>
    <x v="0"/>
    <x v="7"/>
    <x v="3"/>
    <x v="1"/>
    <x v="1"/>
  </r>
  <r>
    <n v="10293"/>
    <s v="Vegie-spread"/>
    <x v="3"/>
    <x v="22"/>
    <n v="25.974"/>
    <n v="50"/>
    <s v="Tortuga Restaurante"/>
    <x v="10"/>
    <x v="7"/>
    <d v="2014-04-05T00:00:00"/>
    <n v="1755"/>
    <n v="1298.7"/>
    <x v="0"/>
    <x v="8"/>
    <x v="2"/>
    <x v="1"/>
    <x v="1"/>
  </r>
  <r>
    <n v="10293"/>
    <s v="Rhönbräu Klosterbier"/>
    <x v="6"/>
    <x v="41"/>
    <n v="5.5180000000000007"/>
    <n v="60"/>
    <s v="Tortuga Restaurante"/>
    <x v="10"/>
    <x v="7"/>
    <d v="2014-10-17T00:00:00"/>
    <n v="372"/>
    <n v="331.08000000000004"/>
    <x v="0"/>
    <x v="2"/>
    <x v="3"/>
    <x v="1"/>
    <x v="1"/>
  </r>
  <r>
    <n v="10294"/>
    <s v="Camembert Pierrot"/>
    <x v="1"/>
    <x v="10"/>
    <n v="20.399999999999999"/>
    <n v="21"/>
    <s v="Rattlesnake Canyon Grocery"/>
    <x v="12"/>
    <x v="8"/>
    <d v="2014-12-27T00:00:00"/>
    <n v="571.19999999999993"/>
    <n v="428.4"/>
    <x v="0"/>
    <x v="4"/>
    <x v="1"/>
    <x v="2"/>
    <x v="1"/>
  </r>
  <r>
    <n v="10294"/>
    <s v="Rhönbräu Klosterbier"/>
    <x v="6"/>
    <x v="41"/>
    <n v="5.58"/>
    <n v="60"/>
    <s v="Rattlesnake Canyon Grocery"/>
    <x v="12"/>
    <x v="8"/>
    <d v="2014-12-03T00:00:00"/>
    <n v="372"/>
    <n v="334.8"/>
    <x v="0"/>
    <x v="4"/>
    <x v="3"/>
    <x v="2"/>
    <x v="1"/>
  </r>
  <r>
    <n v="10294"/>
    <s v="Ipoh Coffee"/>
    <x v="6"/>
    <x v="35"/>
    <n v="33.856000000000002"/>
    <n v="15"/>
    <s v="Rattlesnake Canyon Grocery"/>
    <x v="12"/>
    <x v="8"/>
    <d v="2015-04-17T00:00:00"/>
    <n v="552"/>
    <n v="507.84000000000003"/>
    <x v="1"/>
    <x v="8"/>
    <x v="3"/>
    <x v="2"/>
    <x v="1"/>
  </r>
  <r>
    <n v="10294"/>
    <s v="Alice Mutton"/>
    <x v="7"/>
    <x v="31"/>
    <n v="24.96"/>
    <n v="15"/>
    <s v="Rattlesnake Canyon Grocery"/>
    <x v="12"/>
    <x v="8"/>
    <d v="2014-11-23T00:00:00"/>
    <n v="468"/>
    <n v="374.40000000000003"/>
    <x v="0"/>
    <x v="3"/>
    <x v="3"/>
    <x v="2"/>
    <x v="1"/>
  </r>
  <r>
    <n v="10294"/>
    <s v="Chai"/>
    <x v="6"/>
    <x v="12"/>
    <n v="13.104000000000001"/>
    <n v="18"/>
    <s v="Rattlesnake Canyon Grocery"/>
    <x v="12"/>
    <x v="8"/>
    <d v="2014-07-16T00:00:00"/>
    <n v="259.2"/>
    <n v="235.87200000000001"/>
    <x v="0"/>
    <x v="11"/>
    <x v="3"/>
    <x v="2"/>
    <x v="1"/>
  </r>
  <r>
    <n v="10295"/>
    <s v="Gnocchi di nonna Alice"/>
    <x v="0"/>
    <x v="29"/>
    <n v="24.32"/>
    <n v="40"/>
    <s v="Vins et alcools Chevalier"/>
    <x v="0"/>
    <x v="0"/>
    <d v="2014-02-07T00:00:00"/>
    <n v="1216"/>
    <n v="972.8"/>
    <x v="0"/>
    <x v="6"/>
    <x v="0"/>
    <x v="0"/>
    <x v="0"/>
  </r>
  <r>
    <n v="10296"/>
    <s v="Queso Cabrales"/>
    <x v="1"/>
    <x v="5"/>
    <n v="13.608000000000002"/>
    <n v="12"/>
    <s v="LILA-Supermercado"/>
    <x v="26"/>
    <x v="5"/>
    <d v="2014-12-11T00:00:00"/>
    <n v="201.60000000000002"/>
    <n v="163.29600000000002"/>
    <x v="0"/>
    <x v="4"/>
    <x v="1"/>
    <x v="1"/>
    <x v="1"/>
  </r>
  <r>
    <n v="10296"/>
    <s v="Pavlova"/>
    <x v="5"/>
    <x v="19"/>
    <n v="9.0350000000000001"/>
    <n v="30"/>
    <s v="LILA-Supermercado"/>
    <x v="26"/>
    <x v="5"/>
    <d v="2014-10-19T00:00:00"/>
    <n v="417"/>
    <n v="271.05"/>
    <x v="0"/>
    <x v="2"/>
    <x v="2"/>
    <x v="1"/>
    <x v="1"/>
  </r>
  <r>
    <n v="10296"/>
    <s v="Gudbrandsdalsost"/>
    <x v="1"/>
    <x v="49"/>
    <n v="21.6"/>
    <n v="15"/>
    <s v="LILA-Supermercado"/>
    <x v="26"/>
    <x v="5"/>
    <d v="2015-03-10T00:00:00"/>
    <n v="432"/>
    <n v="324"/>
    <x v="1"/>
    <x v="7"/>
    <x v="1"/>
    <x v="1"/>
    <x v="1"/>
  </r>
  <r>
    <n v="10297"/>
    <s v="Chartreuse verte"/>
    <x v="6"/>
    <x v="12"/>
    <n v="13.104000000000001"/>
    <n v="60"/>
    <s v="Blondel père et fils"/>
    <x v="14"/>
    <x v="0"/>
    <d v="2015-05-01T00:00:00"/>
    <n v="864"/>
    <n v="786.24"/>
    <x v="1"/>
    <x v="9"/>
    <x v="3"/>
    <x v="0"/>
    <x v="0"/>
  </r>
  <r>
    <n v="10297"/>
    <s v="Mozzarella di Giovanni"/>
    <x v="1"/>
    <x v="34"/>
    <n v="21.684000000000001"/>
    <n v="20"/>
    <s v="Blondel père et fils"/>
    <x v="14"/>
    <x v="0"/>
    <d v="2014-07-22T00:00:00"/>
    <n v="556"/>
    <n v="433.68"/>
    <x v="0"/>
    <x v="11"/>
    <x v="1"/>
    <x v="0"/>
    <x v="0"/>
  </r>
  <r>
    <n v="10298"/>
    <s v="Chang"/>
    <x v="6"/>
    <x v="18"/>
    <n v="13.527999999999999"/>
    <n v="40"/>
    <s v="Hungry Owl All-Night Grocers"/>
    <x v="30"/>
    <x v="14"/>
    <d v="2015-03-11T00:00:00"/>
    <n v="608"/>
    <n v="541.11999999999989"/>
    <x v="1"/>
    <x v="7"/>
    <x v="3"/>
    <x v="0"/>
    <x v="0"/>
  </r>
  <r>
    <n v="10298"/>
    <s v="Tarte au sucre"/>
    <x v="5"/>
    <x v="26"/>
    <n v="25.61"/>
    <n v="15"/>
    <s v="Hungry Owl All-Night Grocers"/>
    <x v="30"/>
    <x v="14"/>
    <d v="2014-03-03T00:00:00"/>
    <n v="591"/>
    <n v="384.15"/>
    <x v="0"/>
    <x v="7"/>
    <x v="2"/>
    <x v="0"/>
    <x v="0"/>
  </r>
  <r>
    <n v="10298"/>
    <s v="Raclette Courdavault"/>
    <x v="1"/>
    <x v="17"/>
    <n v="34.760000000000005"/>
    <n v="30"/>
    <s v="Hungry Owl All-Night Grocers"/>
    <x v="30"/>
    <x v="14"/>
    <d v="2014-05-23T00:00:00"/>
    <n v="1320"/>
    <n v="1042.8000000000002"/>
    <x v="0"/>
    <x v="9"/>
    <x v="1"/>
    <x v="0"/>
    <x v="0"/>
  </r>
  <r>
    <n v="10298"/>
    <s v="Inlagd Sill"/>
    <x v="4"/>
    <x v="18"/>
    <n v="12.007999999999999"/>
    <n v="40"/>
    <s v="Hungry Owl All-Night Grocers"/>
    <x v="30"/>
    <x v="14"/>
    <d v="2014-07-15T00:00:00"/>
    <n v="608"/>
    <n v="480.31999999999994"/>
    <x v="0"/>
    <x v="11"/>
    <x v="1"/>
    <x v="0"/>
    <x v="0"/>
  </r>
  <r>
    <n v="10299"/>
    <s v="Teatime Chocolate Biscuits"/>
    <x v="5"/>
    <x v="42"/>
    <n v="5.1099999999999994"/>
    <n v="15"/>
    <s v="Ricardo Adocicados"/>
    <x v="2"/>
    <x v="2"/>
    <d v="2015-05-28T00:00:00"/>
    <n v="109.5"/>
    <n v="76.649999999999991"/>
    <x v="1"/>
    <x v="9"/>
    <x v="2"/>
    <x v="1"/>
    <x v="1"/>
  </r>
  <r>
    <n v="10299"/>
    <s v="Outback Lager"/>
    <x v="6"/>
    <x v="27"/>
    <n v="10.8"/>
    <n v="20"/>
    <s v="Ricardo Adocicados"/>
    <x v="2"/>
    <x v="2"/>
    <d v="2015-04-23T00:00:00"/>
    <n v="240"/>
    <n v="216"/>
    <x v="1"/>
    <x v="8"/>
    <x v="3"/>
    <x v="1"/>
    <x v="1"/>
  </r>
  <r>
    <n v="10300"/>
    <s v="Louisiana Hot Spiced Okra"/>
    <x v="3"/>
    <x v="50"/>
    <n v="10.336"/>
    <n v="30"/>
    <s v="Magazzini Alimentari Riuniti"/>
    <x v="21"/>
    <x v="11"/>
    <d v="2014-03-15T00:00:00"/>
    <n v="408"/>
    <n v="310.08"/>
    <x v="0"/>
    <x v="7"/>
    <x v="2"/>
    <x v="3"/>
    <x v="0"/>
  </r>
  <r>
    <n v="10300"/>
    <s v="Scottish Longbreads"/>
    <x v="5"/>
    <x v="13"/>
    <n v="6.6"/>
    <n v="20"/>
    <s v="Magazzini Alimentari Riuniti"/>
    <x v="21"/>
    <x v="11"/>
    <d v="2015-07-30T00:00:00"/>
    <n v="200"/>
    <n v="132"/>
    <x v="1"/>
    <x v="11"/>
    <x v="2"/>
    <x v="3"/>
    <x v="0"/>
  </r>
  <r>
    <n v="10301"/>
    <s v="Gnocchi di nonna Alice"/>
    <x v="0"/>
    <x v="29"/>
    <n v="24.015999999999998"/>
    <n v="20"/>
    <s v="Die Wandernde Kuh"/>
    <x v="31"/>
    <x v="1"/>
    <d v="2015-03-19T00:00:00"/>
    <n v="608"/>
    <n v="480.31999999999994"/>
    <x v="1"/>
    <x v="7"/>
    <x v="0"/>
    <x v="0"/>
    <x v="0"/>
  </r>
  <r>
    <n v="10301"/>
    <s v="Boston Crab Meat"/>
    <x v="4"/>
    <x v="32"/>
    <n v="12.054"/>
    <n v="10"/>
    <s v="Die Wandernde Kuh"/>
    <x v="31"/>
    <x v="1"/>
    <d v="2014-11-01T00:00:00"/>
    <n v="147"/>
    <n v="120.54"/>
    <x v="0"/>
    <x v="3"/>
    <x v="1"/>
    <x v="0"/>
    <x v="0"/>
  </r>
  <r>
    <n v="10302"/>
    <s v="Ipoh Coffee"/>
    <x v="6"/>
    <x v="35"/>
    <n v="33.119999999999997"/>
    <n v="12"/>
    <s v="Suprêmes délices"/>
    <x v="4"/>
    <x v="3"/>
    <d v="2015-06-11T00:00:00"/>
    <n v="441.59999999999997"/>
    <n v="397.43999999999994"/>
    <x v="1"/>
    <x v="10"/>
    <x v="3"/>
    <x v="0"/>
    <x v="0"/>
  </r>
  <r>
    <n v="10302"/>
    <s v="Alice Mutton"/>
    <x v="7"/>
    <x v="31"/>
    <n v="24.648"/>
    <n v="40"/>
    <s v="Suprêmes délices"/>
    <x v="4"/>
    <x v="3"/>
    <d v="2014-03-24T00:00:00"/>
    <n v="1248"/>
    <n v="985.92"/>
    <x v="0"/>
    <x v="7"/>
    <x v="3"/>
    <x v="0"/>
    <x v="0"/>
  </r>
  <r>
    <n v="10302"/>
    <s v="Rössle Sauerkraut"/>
    <x v="2"/>
    <x v="39"/>
    <n v="29.848000000000003"/>
    <n v="28"/>
    <s v="Suprêmes délices"/>
    <x v="4"/>
    <x v="3"/>
    <d v="2014-12-11T00:00:00"/>
    <n v="1019.1999999999999"/>
    <n v="835.74400000000003"/>
    <x v="0"/>
    <x v="4"/>
    <x v="0"/>
    <x v="0"/>
    <x v="0"/>
  </r>
  <r>
    <n v="10303"/>
    <s v="Boston Crab Meat"/>
    <x v="4"/>
    <x v="32"/>
    <n v="11.318999999999999"/>
    <n v="40"/>
    <s v="Godos Cocina Típica"/>
    <x v="32"/>
    <x v="12"/>
    <d v="2014-01-30T00:00:00"/>
    <n v="588"/>
    <n v="452.76"/>
    <x v="0"/>
    <x v="5"/>
    <x v="1"/>
    <x v="3"/>
    <x v="0"/>
  </r>
  <r>
    <n v="10303"/>
    <s v="Louisiana Fiery Hot Pepper Sauce"/>
    <x v="3"/>
    <x v="5"/>
    <n v="11.76"/>
    <n v="30"/>
    <s v="Godos Cocina Típica"/>
    <x v="32"/>
    <x v="12"/>
    <d v="2015-06-29T00:00:00"/>
    <n v="504"/>
    <n v="352.8"/>
    <x v="1"/>
    <x v="10"/>
    <x v="2"/>
    <x v="3"/>
    <x v="0"/>
  </r>
  <r>
    <n v="10303"/>
    <s v="Scottish Longbreads"/>
    <x v="5"/>
    <x v="13"/>
    <n v="6.7999999999999989"/>
    <n v="15"/>
    <s v="Godos Cocina Típica"/>
    <x v="32"/>
    <x v="12"/>
    <d v="2014-06-25T00:00:00"/>
    <n v="150"/>
    <n v="101.99999999999999"/>
    <x v="0"/>
    <x v="10"/>
    <x v="2"/>
    <x v="3"/>
    <x v="0"/>
  </r>
  <r>
    <n v="10304"/>
    <s v="Fløtemysost"/>
    <x v="1"/>
    <x v="37"/>
    <n v="13.244"/>
    <n v="2"/>
    <s v="Tortuga Restaurante"/>
    <x v="10"/>
    <x v="7"/>
    <d v="2014-04-17T00:00:00"/>
    <n v="34.4"/>
    <n v="26.488"/>
    <x v="0"/>
    <x v="8"/>
    <x v="1"/>
    <x v="1"/>
    <x v="1"/>
  </r>
  <r>
    <n v="10304"/>
    <s v="Raclette Courdavault"/>
    <x v="1"/>
    <x v="17"/>
    <n v="33"/>
    <n v="10"/>
    <s v="Tortuga Restaurante"/>
    <x v="10"/>
    <x v="7"/>
    <d v="2014-04-30T00:00:00"/>
    <n v="440"/>
    <n v="330"/>
    <x v="0"/>
    <x v="8"/>
    <x v="1"/>
    <x v="1"/>
    <x v="1"/>
  </r>
  <r>
    <n v="10304"/>
    <s v="Maxilaku"/>
    <x v="5"/>
    <x v="11"/>
    <n v="10.719999999999999"/>
    <n v="30"/>
    <s v="Tortuga Restaurante"/>
    <x v="10"/>
    <x v="7"/>
    <d v="2014-03-02T00:00:00"/>
    <n v="480"/>
    <n v="321.59999999999997"/>
    <x v="0"/>
    <x v="7"/>
    <x v="2"/>
    <x v="1"/>
    <x v="1"/>
  </r>
  <r>
    <n v="10305"/>
    <s v="Thüringer Rostbratwurst"/>
    <x v="7"/>
    <x v="33"/>
    <n v="77.22"/>
    <n v="25"/>
    <s v="Old World Delicatessen"/>
    <x v="33"/>
    <x v="8"/>
    <d v="2014-06-30T00:00:00"/>
    <n v="2475"/>
    <n v="1930.5"/>
    <x v="0"/>
    <x v="10"/>
    <x v="3"/>
    <x v="2"/>
    <x v="1"/>
  </r>
  <r>
    <n v="10305"/>
    <s v="Chartreuse verte"/>
    <x v="6"/>
    <x v="12"/>
    <n v="13.104000000000001"/>
    <n v="30"/>
    <s v="Old World Delicatessen"/>
    <x v="33"/>
    <x v="8"/>
    <d v="2015-02-28T00:00:00"/>
    <n v="432"/>
    <n v="393.12"/>
    <x v="1"/>
    <x v="6"/>
    <x v="3"/>
    <x v="2"/>
    <x v="1"/>
  </r>
  <r>
    <n v="10305"/>
    <s v="Carnarvon Tigers"/>
    <x v="4"/>
    <x v="48"/>
    <n v="36.5"/>
    <n v="25"/>
    <s v="Old World Delicatessen"/>
    <x v="33"/>
    <x v="8"/>
    <d v="2014-03-04T00:00:00"/>
    <n v="1250"/>
    <n v="912.5"/>
    <x v="0"/>
    <x v="7"/>
    <x v="1"/>
    <x v="2"/>
    <x v="1"/>
  </r>
  <r>
    <n v="10306"/>
    <s v="Nord-Ost Matjeshering"/>
    <x v="4"/>
    <x v="30"/>
    <n v="15.110999999999999"/>
    <n v="10"/>
    <s v="Romero y tomillo"/>
    <x v="25"/>
    <x v="12"/>
    <d v="2015-01-01T00:00:00"/>
    <n v="207"/>
    <n v="151.10999999999999"/>
    <x v="1"/>
    <x v="5"/>
    <x v="1"/>
    <x v="3"/>
    <x v="0"/>
  </r>
  <r>
    <n v="10306"/>
    <s v="Perth Pasties"/>
    <x v="7"/>
    <x v="20"/>
    <n v="20.173999999999999"/>
    <n v="10"/>
    <s v="Romero y tomillo"/>
    <x v="25"/>
    <x v="12"/>
    <d v="2014-08-19T00:00:00"/>
    <n v="262"/>
    <n v="201.74"/>
    <x v="0"/>
    <x v="0"/>
    <x v="3"/>
    <x v="3"/>
    <x v="0"/>
  </r>
  <r>
    <n v="10306"/>
    <s v="Tourtière"/>
    <x v="7"/>
    <x v="46"/>
    <n v="4.7200000000000006"/>
    <n v="5"/>
    <s v="Romero y tomillo"/>
    <x v="25"/>
    <x v="12"/>
    <d v="2015-07-30T00:00:00"/>
    <n v="29.5"/>
    <n v="23.6"/>
    <x v="1"/>
    <x v="11"/>
    <x v="3"/>
    <x v="3"/>
    <x v="0"/>
  </r>
  <r>
    <n v="10307"/>
    <s v="Tarte au sucre"/>
    <x v="5"/>
    <x v="26"/>
    <n v="26.003999999999994"/>
    <n v="10"/>
    <s v="Lonesome Pine Restaurant"/>
    <x v="34"/>
    <x v="8"/>
    <d v="2014-05-09T00:00:00"/>
    <n v="394"/>
    <n v="260.03999999999996"/>
    <x v="0"/>
    <x v="9"/>
    <x v="2"/>
    <x v="2"/>
    <x v="1"/>
  </r>
  <r>
    <n v="10307"/>
    <s v="Scottish Longbreads"/>
    <x v="5"/>
    <x v="13"/>
    <n v="6.8999999999999995"/>
    <n v="3"/>
    <s v="Lonesome Pine Restaurant"/>
    <x v="34"/>
    <x v="8"/>
    <d v="2014-10-12T00:00:00"/>
    <n v="30"/>
    <n v="20.7"/>
    <x v="0"/>
    <x v="2"/>
    <x v="2"/>
    <x v="2"/>
    <x v="1"/>
  </r>
  <r>
    <n v="10308"/>
    <s v="Outback Lager"/>
    <x v="6"/>
    <x v="27"/>
    <n v="11.040000000000001"/>
    <n v="5"/>
    <s v="Ana Trujillo Emparedados y helados"/>
    <x v="10"/>
    <x v="7"/>
    <d v="2014-02-16T00:00:00"/>
    <n v="60"/>
    <n v="55.2"/>
    <x v="0"/>
    <x v="6"/>
    <x v="3"/>
    <x v="1"/>
    <x v="1"/>
  </r>
  <r>
    <n v="10308"/>
    <s v="Gudbrandsdalsost"/>
    <x v="1"/>
    <x v="49"/>
    <n v="21.6"/>
    <n v="1"/>
    <s v="Ana Trujillo Emparedados y helados"/>
    <x v="10"/>
    <x v="7"/>
    <d v="2014-06-12T00:00:00"/>
    <n v="28.8"/>
    <n v="21.6"/>
    <x v="0"/>
    <x v="10"/>
    <x v="1"/>
    <x v="1"/>
    <x v="1"/>
  </r>
  <r>
    <n v="10309"/>
    <s v="Chef Anton's Cajun Seasoning"/>
    <x v="3"/>
    <x v="51"/>
    <n v="13.552000000000001"/>
    <n v="20"/>
    <s v="Hungry Owl All-Night Grocers"/>
    <x v="30"/>
    <x v="14"/>
    <d v="2015-06-24T00:00:00"/>
    <n v="352"/>
    <n v="271.04000000000002"/>
    <x v="1"/>
    <x v="10"/>
    <x v="2"/>
    <x v="0"/>
    <x v="0"/>
  </r>
  <r>
    <n v="10309"/>
    <s v="Grandma's Boysenberry Spread"/>
    <x v="3"/>
    <x v="52"/>
    <n v="15"/>
    <n v="30"/>
    <s v="Hungry Owl All-Night Grocers"/>
    <x v="30"/>
    <x v="14"/>
    <d v="2014-12-29T00:00:00"/>
    <n v="600"/>
    <n v="450"/>
    <x v="0"/>
    <x v="4"/>
    <x v="2"/>
    <x v="0"/>
    <x v="0"/>
  </r>
  <r>
    <n v="10309"/>
    <s v="Singaporean Hokkien Fried Mee"/>
    <x v="0"/>
    <x v="44"/>
    <n v="8.847999999999999"/>
    <n v="2"/>
    <s v="Hungry Owl All-Night Grocers"/>
    <x v="30"/>
    <x v="14"/>
    <d v="2014-08-14T00:00:00"/>
    <n v="22.4"/>
    <n v="17.695999999999998"/>
    <x v="0"/>
    <x v="0"/>
    <x v="0"/>
    <x v="0"/>
    <x v="0"/>
  </r>
  <r>
    <n v="10309"/>
    <s v="Ipoh Coffee"/>
    <x v="6"/>
    <x v="35"/>
    <n v="33.119999999999997"/>
    <n v="20"/>
    <s v="Hungry Owl All-Night Grocers"/>
    <x v="30"/>
    <x v="14"/>
    <d v="2014-06-08T00:00:00"/>
    <n v="736"/>
    <n v="662.4"/>
    <x v="0"/>
    <x v="10"/>
    <x v="3"/>
    <x v="0"/>
    <x v="0"/>
  </r>
  <r>
    <n v="10309"/>
    <s v="Fløtemysost"/>
    <x v="1"/>
    <x v="37"/>
    <n v="14.62"/>
    <n v="3"/>
    <s v="Hungry Owl All-Night Grocers"/>
    <x v="30"/>
    <x v="14"/>
    <d v="2015-01-20T00:00:00"/>
    <n v="51.599999999999994"/>
    <n v="43.86"/>
    <x v="1"/>
    <x v="5"/>
    <x v="1"/>
    <x v="0"/>
    <x v="0"/>
  </r>
  <r>
    <n v="10310"/>
    <s v="Pavlova"/>
    <x v="5"/>
    <x v="19"/>
    <n v="9.5909999999999993"/>
    <n v="10"/>
    <s v="The Big Cheese"/>
    <x v="34"/>
    <x v="8"/>
    <d v="2014-08-28T00:00:00"/>
    <n v="139"/>
    <n v="95.91"/>
    <x v="0"/>
    <x v="0"/>
    <x v="2"/>
    <x v="2"/>
    <x v="1"/>
  </r>
  <r>
    <n v="10310"/>
    <s v="Tarte au sucre"/>
    <x v="5"/>
    <x v="26"/>
    <n v="27.58"/>
    <n v="5"/>
    <s v="The Big Cheese"/>
    <x v="34"/>
    <x v="8"/>
    <d v="2014-04-10T00:00:00"/>
    <n v="197"/>
    <n v="137.89999999999998"/>
    <x v="0"/>
    <x v="8"/>
    <x v="2"/>
    <x v="2"/>
    <x v="1"/>
  </r>
  <r>
    <n v="10311"/>
    <s v="Singaporean Hokkien Fried Mee"/>
    <x v="0"/>
    <x v="44"/>
    <n v="8.847999999999999"/>
    <n v="6"/>
    <s v="Du monde entier"/>
    <x v="35"/>
    <x v="0"/>
    <d v="2014-04-12T00:00:00"/>
    <n v="67.199999999999989"/>
    <n v="53.087999999999994"/>
    <x v="0"/>
    <x v="8"/>
    <x v="0"/>
    <x v="0"/>
    <x v="0"/>
  </r>
  <r>
    <n v="10311"/>
    <s v="Gudbrandsdalsost"/>
    <x v="1"/>
    <x v="49"/>
    <n v="21.888000000000002"/>
    <n v="7"/>
    <s v="Du monde entier"/>
    <x v="35"/>
    <x v="0"/>
    <d v="2015-05-26T00:00:00"/>
    <n v="201.6"/>
    <n v="153.21600000000001"/>
    <x v="1"/>
    <x v="9"/>
    <x v="1"/>
    <x v="0"/>
    <x v="0"/>
  </r>
  <r>
    <n v="10312"/>
    <s v="Rössle Sauerkraut"/>
    <x v="2"/>
    <x v="39"/>
    <n v="27.663999999999998"/>
    <n v="4"/>
    <s v="Die Wandernde Kuh"/>
    <x v="31"/>
    <x v="1"/>
    <d v="2014-12-11T00:00:00"/>
    <n v="145.6"/>
    <n v="110.65599999999999"/>
    <x v="0"/>
    <x v="4"/>
    <x v="0"/>
    <x v="0"/>
    <x v="0"/>
  </r>
  <r>
    <n v="10312"/>
    <s v="Ipoh Coffee"/>
    <x v="6"/>
    <x v="35"/>
    <n v="33.856000000000002"/>
    <n v="24"/>
    <s v="Die Wandernde Kuh"/>
    <x v="31"/>
    <x v="1"/>
    <d v="2015-04-08T00:00:00"/>
    <n v="883.19999999999993"/>
    <n v="812.5440000000001"/>
    <x v="1"/>
    <x v="8"/>
    <x v="3"/>
    <x v="0"/>
    <x v="0"/>
  </r>
  <r>
    <n v="10312"/>
    <s v="Perth Pasties"/>
    <x v="7"/>
    <x v="20"/>
    <n v="19.649999999999999"/>
    <n v="20"/>
    <s v="Die Wandernde Kuh"/>
    <x v="31"/>
    <x v="1"/>
    <d v="2014-02-21T00:00:00"/>
    <n v="524"/>
    <n v="393"/>
    <x v="0"/>
    <x v="6"/>
    <x v="3"/>
    <x v="0"/>
    <x v="0"/>
  </r>
  <r>
    <n v="10312"/>
    <s v="Rhönbräu Klosterbier"/>
    <x v="6"/>
    <x v="41"/>
    <n v="5.6420000000000003"/>
    <n v="10"/>
    <s v="Die Wandernde Kuh"/>
    <x v="31"/>
    <x v="1"/>
    <d v="2014-01-04T00:00:00"/>
    <n v="62"/>
    <n v="56.42"/>
    <x v="0"/>
    <x v="5"/>
    <x v="3"/>
    <x v="0"/>
    <x v="0"/>
  </r>
  <r>
    <n v="10313"/>
    <s v="Inlagd Sill"/>
    <x v="4"/>
    <x v="18"/>
    <n v="11.856"/>
    <n v="12"/>
    <s v="QUICK-Stop"/>
    <x v="20"/>
    <x v="1"/>
    <d v="2015-07-24T00:00:00"/>
    <n v="182.39999999999998"/>
    <n v="142.27199999999999"/>
    <x v="1"/>
    <x v="11"/>
    <x v="1"/>
    <x v="0"/>
    <x v="0"/>
  </r>
  <r>
    <n v="10314"/>
    <s v="Tarte au sucre"/>
    <x v="5"/>
    <x v="26"/>
    <n v="26.791999999999998"/>
    <n v="25"/>
    <s v="Rattlesnake Canyon Grocery"/>
    <x v="12"/>
    <x v="8"/>
    <d v="2014-07-10T00:00:00"/>
    <n v="985"/>
    <n v="669.8"/>
    <x v="0"/>
    <x v="11"/>
    <x v="2"/>
    <x v="2"/>
    <x v="1"/>
  </r>
  <r>
    <n v="10314"/>
    <s v="Mascarpone Fabioli"/>
    <x v="1"/>
    <x v="24"/>
    <n v="21.76"/>
    <n v="40"/>
    <s v="Rattlesnake Canyon Grocery"/>
    <x v="12"/>
    <x v="8"/>
    <d v="2015-05-28T00:00:00"/>
    <n v="1024"/>
    <n v="870.40000000000009"/>
    <x v="1"/>
    <x v="9"/>
    <x v="1"/>
    <x v="2"/>
    <x v="1"/>
  </r>
  <r>
    <n v="10314"/>
    <s v="Escargots de Bourgogne"/>
    <x v="4"/>
    <x v="53"/>
    <n v="8.5860000000000003"/>
    <n v="30"/>
    <s v="Rattlesnake Canyon Grocery"/>
    <x v="12"/>
    <x v="8"/>
    <d v="2014-08-29T00:00:00"/>
    <n v="318"/>
    <n v="257.58"/>
    <x v="0"/>
    <x v="0"/>
    <x v="1"/>
    <x v="2"/>
    <x v="1"/>
  </r>
  <r>
    <n v="10315"/>
    <s v="Sasquatch Ale"/>
    <x v="6"/>
    <x v="44"/>
    <n v="10.192"/>
    <n v="14"/>
    <s v="Island Trading"/>
    <x v="36"/>
    <x v="13"/>
    <d v="2014-02-09T00:00:00"/>
    <n v="156.79999999999998"/>
    <n v="142.68799999999999"/>
    <x v="0"/>
    <x v="6"/>
    <x v="3"/>
    <x v="0"/>
    <x v="0"/>
  </r>
  <r>
    <n v="10315"/>
    <s v="Outback Lager"/>
    <x v="6"/>
    <x v="27"/>
    <n v="11.040000000000001"/>
    <n v="30"/>
    <s v="Island Trading"/>
    <x v="36"/>
    <x v="13"/>
    <d v="2014-02-09T00:00:00"/>
    <n v="360"/>
    <n v="331.20000000000005"/>
    <x v="0"/>
    <x v="6"/>
    <x v="3"/>
    <x v="0"/>
    <x v="0"/>
  </r>
  <r>
    <n v="10316"/>
    <s v="Jack's New England Clam Chowder"/>
    <x v="4"/>
    <x v="6"/>
    <n v="5.5439999999999996"/>
    <n v="10"/>
    <s v="Rattlesnake Canyon Grocery"/>
    <x v="12"/>
    <x v="8"/>
    <d v="2015-05-29T00:00:00"/>
    <n v="77"/>
    <n v="55.44"/>
    <x v="1"/>
    <x v="9"/>
    <x v="1"/>
    <x v="2"/>
    <x v="1"/>
  </r>
  <r>
    <n v="10316"/>
    <s v="Tarte au sucre"/>
    <x v="5"/>
    <x v="26"/>
    <n v="25.61"/>
    <n v="70"/>
    <s v="Rattlesnake Canyon Grocery"/>
    <x v="12"/>
    <x v="8"/>
    <d v="2014-12-20T00:00:00"/>
    <n v="2758"/>
    <n v="1792.7"/>
    <x v="0"/>
    <x v="4"/>
    <x v="2"/>
    <x v="2"/>
    <x v="1"/>
  </r>
  <r>
    <n v="10317"/>
    <s v="Chai"/>
    <x v="6"/>
    <x v="12"/>
    <n v="12.672000000000001"/>
    <n v="20"/>
    <s v="Lonesome Pine Restaurant"/>
    <x v="34"/>
    <x v="8"/>
    <d v="2015-02-03T00:00:00"/>
    <n v="288"/>
    <n v="253.44"/>
    <x v="1"/>
    <x v="6"/>
    <x v="3"/>
    <x v="2"/>
    <x v="1"/>
  </r>
  <r>
    <n v="10318"/>
    <s v="Jack's New England Clam Chowder"/>
    <x v="4"/>
    <x v="6"/>
    <n v="5.39"/>
    <n v="20"/>
    <s v="Island Trading"/>
    <x v="36"/>
    <x v="13"/>
    <d v="2014-11-03T00:00:00"/>
    <n v="154"/>
    <n v="107.8"/>
    <x v="0"/>
    <x v="3"/>
    <x v="1"/>
    <x v="0"/>
    <x v="0"/>
  </r>
  <r>
    <n v="10318"/>
    <s v="Lakkalikööri"/>
    <x v="6"/>
    <x v="12"/>
    <n v="13.104000000000001"/>
    <n v="6"/>
    <s v="Island Trading"/>
    <x v="36"/>
    <x v="13"/>
    <d v="2015-05-05T00:00:00"/>
    <n v="86.4"/>
    <n v="78.624000000000009"/>
    <x v="1"/>
    <x v="9"/>
    <x v="3"/>
    <x v="0"/>
    <x v="0"/>
  </r>
  <r>
    <n v="10319"/>
    <s v="Alice Mutton"/>
    <x v="7"/>
    <x v="31"/>
    <n v="24.648"/>
    <n v="8"/>
    <s v="Tortuga Restaurante"/>
    <x v="10"/>
    <x v="7"/>
    <d v="2014-07-29T00:00:00"/>
    <n v="249.6"/>
    <n v="197.184"/>
    <x v="0"/>
    <x v="11"/>
    <x v="3"/>
    <x v="1"/>
    <x v="1"/>
  </r>
  <r>
    <n v="10319"/>
    <s v="Rössle Sauerkraut"/>
    <x v="2"/>
    <x v="39"/>
    <n v="27.663999999999998"/>
    <n v="14"/>
    <s v="Tortuga Restaurante"/>
    <x v="10"/>
    <x v="7"/>
    <d v="2015-08-02T00:00:00"/>
    <n v="509.59999999999997"/>
    <n v="387.29599999999999"/>
    <x v="1"/>
    <x v="0"/>
    <x v="0"/>
    <x v="1"/>
    <x v="1"/>
  </r>
  <r>
    <n v="10319"/>
    <s v="Lakkalikööri"/>
    <x v="6"/>
    <x v="12"/>
    <n v="12.672000000000001"/>
    <n v="30"/>
    <s v="Tortuga Restaurante"/>
    <x v="10"/>
    <x v="7"/>
    <d v="2015-05-16T00:00:00"/>
    <n v="432"/>
    <n v="380.16"/>
    <x v="1"/>
    <x v="9"/>
    <x v="3"/>
    <x v="1"/>
    <x v="1"/>
  </r>
  <r>
    <n v="10320"/>
    <s v="Fløtemysost"/>
    <x v="1"/>
    <x v="37"/>
    <n v="13.587999999999999"/>
    <n v="30"/>
    <s v="Wartian Herkku"/>
    <x v="15"/>
    <x v="10"/>
    <d v="2015-05-04T00:00:00"/>
    <n v="516"/>
    <n v="407.64"/>
    <x v="1"/>
    <x v="9"/>
    <x v="1"/>
    <x v="0"/>
    <x v="0"/>
  </r>
  <r>
    <n v="10321"/>
    <s v="Steeleye Stout"/>
    <x v="6"/>
    <x v="12"/>
    <n v="13.248000000000001"/>
    <n v="10"/>
    <s v="Island Trading"/>
    <x v="36"/>
    <x v="13"/>
    <d v="2014-01-20T00:00:00"/>
    <n v="144"/>
    <n v="132.48000000000002"/>
    <x v="0"/>
    <x v="5"/>
    <x v="3"/>
    <x v="0"/>
    <x v="0"/>
  </r>
  <r>
    <n v="10322"/>
    <s v="Filo Mix"/>
    <x v="0"/>
    <x v="54"/>
    <n v="4.3679999999999994"/>
    <n v="20"/>
    <s v="Pericles Comidas clásicas"/>
    <x v="10"/>
    <x v="7"/>
    <d v="2014-03-28T00:00:00"/>
    <n v="112"/>
    <n v="87.359999999999985"/>
    <x v="0"/>
    <x v="7"/>
    <x v="0"/>
    <x v="1"/>
    <x v="1"/>
  </r>
  <r>
    <n v="10323"/>
    <s v="Genen Shouyu"/>
    <x v="3"/>
    <x v="43"/>
    <n v="9.4240000000000013"/>
    <n v="5"/>
    <s v="Königlich Essen"/>
    <x v="37"/>
    <x v="1"/>
    <d v="2014-04-02T00:00:00"/>
    <n v="62"/>
    <n v="47.120000000000005"/>
    <x v="0"/>
    <x v="8"/>
    <x v="2"/>
    <x v="0"/>
    <x v="0"/>
  </r>
  <r>
    <n v="10323"/>
    <s v="NuNuCa Nuß-Nougat-Creme"/>
    <x v="5"/>
    <x v="44"/>
    <n v="7.5039999999999987"/>
    <n v="4"/>
    <s v="Königlich Essen"/>
    <x v="37"/>
    <x v="1"/>
    <d v="2014-06-29T00:00:00"/>
    <n v="44.8"/>
    <n v="30.015999999999995"/>
    <x v="0"/>
    <x v="10"/>
    <x v="2"/>
    <x v="0"/>
    <x v="0"/>
  </r>
  <r>
    <n v="10323"/>
    <s v="Chartreuse verte"/>
    <x v="6"/>
    <x v="12"/>
    <n v="12.672000000000001"/>
    <n v="4"/>
    <s v="Königlich Essen"/>
    <x v="37"/>
    <x v="1"/>
    <d v="2014-05-28T00:00:00"/>
    <n v="57.6"/>
    <n v="50.688000000000002"/>
    <x v="0"/>
    <x v="9"/>
    <x v="3"/>
    <x v="0"/>
    <x v="0"/>
  </r>
  <r>
    <n v="10324"/>
    <s v="Pavlova"/>
    <x v="5"/>
    <x v="19"/>
    <n v="9.5909999999999993"/>
    <n v="21"/>
    <s v="Save-a-lot Markets"/>
    <x v="38"/>
    <x v="8"/>
    <d v="2014-12-16T00:00:00"/>
    <n v="291.90000000000003"/>
    <n v="201.41099999999997"/>
    <x v="0"/>
    <x v="4"/>
    <x v="2"/>
    <x v="2"/>
    <x v="1"/>
  </r>
  <r>
    <n v="10324"/>
    <s v="Steeleye Stout"/>
    <x v="6"/>
    <x v="12"/>
    <n v="12.96"/>
    <n v="70"/>
    <s v="Save-a-lot Markets"/>
    <x v="38"/>
    <x v="8"/>
    <d v="2014-07-22T00:00:00"/>
    <n v="1008"/>
    <n v="907.2"/>
    <x v="0"/>
    <x v="11"/>
    <x v="3"/>
    <x v="2"/>
    <x v="1"/>
  </r>
  <r>
    <n v="10324"/>
    <s v="Spegesild"/>
    <x v="4"/>
    <x v="45"/>
    <n v="7.4879999999999995"/>
    <n v="30"/>
    <s v="Save-a-lot Markets"/>
    <x v="38"/>
    <x v="8"/>
    <d v="2014-01-19T00:00:00"/>
    <n v="288"/>
    <n v="224.64"/>
    <x v="0"/>
    <x v="5"/>
    <x v="1"/>
    <x v="2"/>
    <x v="1"/>
  </r>
  <r>
    <n v="10324"/>
    <s v="Raclette Courdavault"/>
    <x v="1"/>
    <x v="17"/>
    <n v="37.4"/>
    <n v="40"/>
    <s v="Save-a-lot Markets"/>
    <x v="38"/>
    <x v="8"/>
    <d v="2014-12-12T00:00:00"/>
    <n v="1760"/>
    <n v="1496"/>
    <x v="0"/>
    <x v="4"/>
    <x v="1"/>
    <x v="2"/>
    <x v="1"/>
  </r>
  <r>
    <n v="10324"/>
    <s v="Vegie-spread"/>
    <x v="3"/>
    <x v="22"/>
    <n v="26.325000000000003"/>
    <n v="80"/>
    <s v="Save-a-lot Markets"/>
    <x v="38"/>
    <x v="8"/>
    <d v="2014-09-13T00:00:00"/>
    <n v="2808"/>
    <n v="2106"/>
    <x v="0"/>
    <x v="1"/>
    <x v="2"/>
    <x v="2"/>
    <x v="1"/>
  </r>
  <r>
    <n v="10325"/>
    <s v="Konbu"/>
    <x v="4"/>
    <x v="38"/>
    <n v="3.8879999999999999"/>
    <n v="12"/>
    <s v="Königlich Essen"/>
    <x v="37"/>
    <x v="1"/>
    <d v="2014-04-28T00:00:00"/>
    <n v="57.599999999999994"/>
    <n v="46.655999999999999"/>
    <x v="0"/>
    <x v="8"/>
    <x v="1"/>
    <x v="0"/>
    <x v="0"/>
  </r>
  <r>
    <n v="10325"/>
    <s v="Mozzarella di Giovanni"/>
    <x v="1"/>
    <x v="34"/>
    <n v="23.63"/>
    <n v="40"/>
    <s v="Königlich Essen"/>
    <x v="37"/>
    <x v="1"/>
    <d v="2015-05-19T00:00:00"/>
    <n v="1112"/>
    <n v="945.19999999999993"/>
    <x v="1"/>
    <x v="9"/>
    <x v="1"/>
    <x v="0"/>
    <x v="0"/>
  </r>
  <r>
    <n v="10325"/>
    <s v="Grandma's Boysenberry Spread"/>
    <x v="3"/>
    <x v="52"/>
    <n v="15.2"/>
    <n v="6"/>
    <s v="Königlich Essen"/>
    <x v="37"/>
    <x v="1"/>
    <d v="2014-07-10T00:00:00"/>
    <n v="120"/>
    <n v="91.199999999999989"/>
    <x v="0"/>
    <x v="11"/>
    <x v="2"/>
    <x v="0"/>
    <x v="0"/>
  </r>
  <r>
    <n v="10325"/>
    <s v="Tofu"/>
    <x v="2"/>
    <x v="3"/>
    <n v="14.136000000000001"/>
    <n v="9"/>
    <s v="Königlich Essen"/>
    <x v="37"/>
    <x v="1"/>
    <d v="2014-03-15T00:00:00"/>
    <n v="167.4"/>
    <n v="127.224"/>
    <x v="0"/>
    <x v="7"/>
    <x v="0"/>
    <x v="0"/>
    <x v="0"/>
  </r>
  <r>
    <n v="10325"/>
    <s v="Gorgonzola Telino"/>
    <x v="1"/>
    <x v="13"/>
    <n v="8.1000000000000014"/>
    <n v="4"/>
    <s v="Königlich Essen"/>
    <x v="37"/>
    <x v="1"/>
    <d v="2015-07-13T00:00:00"/>
    <n v="40"/>
    <n v="32.400000000000006"/>
    <x v="1"/>
    <x v="11"/>
    <x v="1"/>
    <x v="0"/>
    <x v="0"/>
  </r>
  <r>
    <n v="10326"/>
    <s v="Chef Anton's Cajun Seasoning"/>
    <x v="3"/>
    <x v="51"/>
    <n v="14.080000000000002"/>
    <n v="24"/>
    <s v="Bólido Comidas preparadas"/>
    <x v="25"/>
    <x v="12"/>
    <d v="2015-02-15T00:00:00"/>
    <n v="422.40000000000003"/>
    <n v="337.92000000000007"/>
    <x v="1"/>
    <x v="6"/>
    <x v="2"/>
    <x v="3"/>
    <x v="0"/>
  </r>
  <r>
    <n v="10326"/>
    <s v="Ravioli Angelo"/>
    <x v="0"/>
    <x v="7"/>
    <n v="12.167999999999999"/>
    <n v="16"/>
    <s v="Bólido Comidas preparadas"/>
    <x v="25"/>
    <x v="12"/>
    <d v="2015-06-12T00:00:00"/>
    <n v="249.6"/>
    <n v="194.68799999999999"/>
    <x v="1"/>
    <x v="10"/>
    <x v="0"/>
    <x v="3"/>
    <x v="0"/>
  </r>
  <r>
    <n v="10326"/>
    <s v="Rhönbräu Klosterbier"/>
    <x v="6"/>
    <x v="41"/>
    <n v="5.6420000000000003"/>
    <n v="50"/>
    <s v="Bólido Comidas preparadas"/>
    <x v="25"/>
    <x v="12"/>
    <d v="2014-01-22T00:00:00"/>
    <n v="310"/>
    <n v="282.10000000000002"/>
    <x v="0"/>
    <x v="5"/>
    <x v="3"/>
    <x v="3"/>
    <x v="0"/>
  </r>
  <r>
    <n v="10327"/>
    <s v="Queso Cabrales"/>
    <x v="1"/>
    <x v="5"/>
    <n v="14.28"/>
    <n v="50"/>
    <s v="Folk och fä HB"/>
    <x v="13"/>
    <x v="9"/>
    <d v="2014-03-30T00:00:00"/>
    <n v="840"/>
    <n v="714"/>
    <x v="0"/>
    <x v="7"/>
    <x v="1"/>
    <x v="0"/>
    <x v="0"/>
  </r>
  <r>
    <n v="10327"/>
    <s v="Nord-Ost Matjeshering"/>
    <x v="4"/>
    <x v="30"/>
    <n v="16.974"/>
    <n v="35"/>
    <s v="Folk och fä HB"/>
    <x v="13"/>
    <x v="9"/>
    <d v="2014-11-16T00:00:00"/>
    <n v="724.5"/>
    <n v="594.09"/>
    <x v="0"/>
    <x v="3"/>
    <x v="1"/>
    <x v="0"/>
    <x v="0"/>
  </r>
  <r>
    <n v="10327"/>
    <s v="Chang"/>
    <x v="6"/>
    <x v="18"/>
    <n v="13.68"/>
    <n v="25"/>
    <s v="Folk och fä HB"/>
    <x v="13"/>
    <x v="9"/>
    <d v="2014-07-15T00:00:00"/>
    <n v="380"/>
    <n v="342"/>
    <x v="0"/>
    <x v="11"/>
    <x v="3"/>
    <x v="0"/>
    <x v="0"/>
  </r>
  <r>
    <n v="10327"/>
    <s v="Escargots de Bourgogne"/>
    <x v="4"/>
    <x v="53"/>
    <n v="8.2680000000000007"/>
    <n v="30"/>
    <s v="Folk och fä HB"/>
    <x v="13"/>
    <x v="9"/>
    <d v="2014-02-13T00:00:00"/>
    <n v="318"/>
    <n v="248.04000000000002"/>
    <x v="0"/>
    <x v="6"/>
    <x v="1"/>
    <x v="0"/>
    <x v="0"/>
  </r>
  <r>
    <n v="10328"/>
    <s v="Raclette Courdavault"/>
    <x v="1"/>
    <x v="17"/>
    <n v="36.96"/>
    <n v="9"/>
    <s v="Furia Bacalhau e Frutos do Mar"/>
    <x v="39"/>
    <x v="15"/>
    <d v="2015-06-20T00:00:00"/>
    <n v="396"/>
    <n v="332.64"/>
    <x v="1"/>
    <x v="10"/>
    <x v="1"/>
    <x v="3"/>
    <x v="0"/>
  </r>
  <r>
    <n v="10328"/>
    <s v="Louisiana Fiery Hot Pepper Sauce"/>
    <x v="3"/>
    <x v="5"/>
    <n v="14.112"/>
    <n v="40"/>
    <s v="Furia Bacalhau e Frutos do Mar"/>
    <x v="39"/>
    <x v="15"/>
    <d v="2015-06-01T00:00:00"/>
    <n v="672"/>
    <n v="564.48"/>
    <x v="1"/>
    <x v="10"/>
    <x v="2"/>
    <x v="3"/>
    <x v="0"/>
  </r>
  <r>
    <n v="10328"/>
    <s v="Scottish Longbreads"/>
    <x v="5"/>
    <x v="13"/>
    <n v="6.5"/>
    <n v="10"/>
    <s v="Furia Bacalhau e Frutos do Mar"/>
    <x v="39"/>
    <x v="15"/>
    <d v="2014-03-23T00:00:00"/>
    <n v="100"/>
    <n v="65"/>
    <x v="0"/>
    <x v="7"/>
    <x v="2"/>
    <x v="3"/>
    <x v="0"/>
  </r>
  <r>
    <n v="10329"/>
    <s v="Gnocchi di nonna Alice"/>
    <x v="0"/>
    <x v="29"/>
    <n v="23.103999999999999"/>
    <n v="12"/>
    <s v="Split Rail Beer &amp; Ale"/>
    <x v="19"/>
    <x v="8"/>
    <d v="2014-07-09T00:00:00"/>
    <n v="364.79999999999995"/>
    <n v="277.24799999999999"/>
    <x v="0"/>
    <x v="11"/>
    <x v="0"/>
    <x v="2"/>
    <x v="1"/>
  </r>
  <r>
    <n v="10329"/>
    <s v="Teatime Chocolate Biscuits"/>
    <x v="5"/>
    <x v="42"/>
    <n v="4.7450000000000001"/>
    <n v="10"/>
    <s v="Split Rail Beer &amp; Ale"/>
    <x v="19"/>
    <x v="8"/>
    <d v="2014-04-09T00:00:00"/>
    <n v="73"/>
    <n v="47.45"/>
    <x v="0"/>
    <x v="8"/>
    <x v="2"/>
    <x v="2"/>
    <x v="1"/>
  </r>
  <r>
    <n v="10329"/>
    <s v="Nord-Ost Matjeshering"/>
    <x v="4"/>
    <x v="30"/>
    <n v="15.731999999999999"/>
    <n v="8"/>
    <s v="Split Rail Beer &amp; Ale"/>
    <x v="19"/>
    <x v="8"/>
    <d v="2014-09-26T00:00:00"/>
    <n v="165.6"/>
    <n v="125.85599999999999"/>
    <x v="0"/>
    <x v="1"/>
    <x v="1"/>
    <x v="2"/>
    <x v="1"/>
  </r>
  <r>
    <n v="10329"/>
    <s v="Côte de Blaye"/>
    <x v="6"/>
    <x v="55"/>
    <n v="185.50400000000002"/>
    <n v="20"/>
    <s v="Split Rail Beer &amp; Ale"/>
    <x v="19"/>
    <x v="8"/>
    <d v="2014-09-07T00:00:00"/>
    <n v="4216"/>
    <n v="3710.0800000000004"/>
    <x v="0"/>
    <x v="1"/>
    <x v="3"/>
    <x v="2"/>
    <x v="1"/>
  </r>
  <r>
    <n v="10330"/>
    <s v="Mozzarella di Giovanni"/>
    <x v="1"/>
    <x v="34"/>
    <n v="23.63"/>
    <n v="25"/>
    <s v="LILA-Supermercado"/>
    <x v="26"/>
    <x v="5"/>
    <d v="2014-02-02T00:00:00"/>
    <n v="695"/>
    <n v="590.75"/>
    <x v="0"/>
    <x v="6"/>
    <x v="1"/>
    <x v="1"/>
    <x v="1"/>
  </r>
  <r>
    <n v="10330"/>
    <s v="Gumbär Gummibärchen"/>
    <x v="5"/>
    <x v="56"/>
    <n v="16.433999999999997"/>
    <n v="50"/>
    <s v="LILA-Supermercado"/>
    <x v="26"/>
    <x v="5"/>
    <d v="2014-03-26T00:00:00"/>
    <n v="1245"/>
    <n v="821.69999999999982"/>
    <x v="0"/>
    <x v="7"/>
    <x v="2"/>
    <x v="1"/>
    <x v="1"/>
  </r>
  <r>
    <n v="10331"/>
    <s v="Tourtière"/>
    <x v="7"/>
    <x v="46"/>
    <n v="4.838000000000001"/>
    <n v="15"/>
    <s v="Bon app'"/>
    <x v="40"/>
    <x v="0"/>
    <d v="2014-06-01T00:00:00"/>
    <n v="88.5"/>
    <n v="72.570000000000022"/>
    <x v="0"/>
    <x v="10"/>
    <x v="3"/>
    <x v="0"/>
    <x v="0"/>
  </r>
  <r>
    <n v="10332"/>
    <s v="Carnarvon Tigers"/>
    <x v="4"/>
    <x v="48"/>
    <n v="37.5"/>
    <n v="40"/>
    <s v="Mère Paillarde"/>
    <x v="41"/>
    <x v="16"/>
    <d v="2015-06-21T00:00:00"/>
    <n v="2000"/>
    <n v="1500"/>
    <x v="1"/>
    <x v="10"/>
    <x v="1"/>
    <x v="2"/>
    <x v="1"/>
  </r>
  <r>
    <n v="10332"/>
    <s v="Singaporean Hokkien Fried Mee"/>
    <x v="0"/>
    <x v="44"/>
    <n v="9.4079999999999995"/>
    <n v="10"/>
    <s v="Mère Paillarde"/>
    <x v="41"/>
    <x v="16"/>
    <d v="2014-08-14T00:00:00"/>
    <n v="112"/>
    <n v="94.08"/>
    <x v="0"/>
    <x v="0"/>
    <x v="0"/>
    <x v="2"/>
    <x v="1"/>
  </r>
  <r>
    <n v="10332"/>
    <s v="Zaanse koeken"/>
    <x v="5"/>
    <x v="57"/>
    <n v="4.9399999999999995"/>
    <n v="16"/>
    <s v="Mère Paillarde"/>
    <x v="41"/>
    <x v="16"/>
    <d v="2015-01-02T00:00:00"/>
    <n v="121.6"/>
    <n v="79.039999999999992"/>
    <x v="1"/>
    <x v="5"/>
    <x v="2"/>
    <x v="2"/>
    <x v="1"/>
  </r>
  <r>
    <n v="10333"/>
    <s v="Fløtemysost"/>
    <x v="1"/>
    <x v="37"/>
    <n v="13.932"/>
    <n v="40"/>
    <s v="Wartian Herkku"/>
    <x v="15"/>
    <x v="10"/>
    <d v="2015-07-28T00:00:00"/>
    <n v="688"/>
    <n v="557.28"/>
    <x v="1"/>
    <x v="11"/>
    <x v="1"/>
    <x v="0"/>
    <x v="0"/>
  </r>
  <r>
    <n v="10333"/>
    <s v="Tofu"/>
    <x v="2"/>
    <x v="3"/>
    <n v="14.880000000000003"/>
    <n v="10"/>
    <s v="Wartian Herkku"/>
    <x v="15"/>
    <x v="10"/>
    <d v="2015-03-11T00:00:00"/>
    <n v="186"/>
    <n v="148.80000000000001"/>
    <x v="1"/>
    <x v="7"/>
    <x v="0"/>
    <x v="0"/>
    <x v="0"/>
  </r>
  <r>
    <n v="10333"/>
    <s v="Sir Rodney's Scones"/>
    <x v="5"/>
    <x v="15"/>
    <n v="5.2799999999999994"/>
    <n v="10"/>
    <s v="Wartian Herkku"/>
    <x v="15"/>
    <x v="10"/>
    <d v="2015-05-02T00:00:00"/>
    <n v="80"/>
    <n v="52.8"/>
    <x v="1"/>
    <x v="9"/>
    <x v="2"/>
    <x v="0"/>
    <x v="0"/>
  </r>
  <r>
    <n v="10334"/>
    <s v="Filo Mix"/>
    <x v="0"/>
    <x v="54"/>
    <n v="4.3679999999999994"/>
    <n v="8"/>
    <s v="Victuailles en stock"/>
    <x v="3"/>
    <x v="0"/>
    <d v="2014-03-20T00:00:00"/>
    <n v="44.8"/>
    <n v="34.943999999999996"/>
    <x v="0"/>
    <x v="7"/>
    <x v="0"/>
    <x v="0"/>
    <x v="0"/>
  </r>
  <r>
    <n v="10334"/>
    <s v="Scottish Longbreads"/>
    <x v="5"/>
    <x v="13"/>
    <n v="6.7999999999999989"/>
    <n v="10"/>
    <s v="Victuailles en stock"/>
    <x v="3"/>
    <x v="0"/>
    <d v="2014-06-03T00:00:00"/>
    <n v="100"/>
    <n v="67.999999999999986"/>
    <x v="0"/>
    <x v="10"/>
    <x v="2"/>
    <x v="0"/>
    <x v="0"/>
  </r>
  <r>
    <n v="10335"/>
    <s v="Chang"/>
    <x v="6"/>
    <x v="18"/>
    <n v="13.375999999999999"/>
    <n v="7"/>
    <s v="Hungry Owl All-Night Grocers"/>
    <x v="30"/>
    <x v="14"/>
    <d v="2015-04-16T00:00:00"/>
    <n v="106.39999999999999"/>
    <n v="93.631999999999991"/>
    <x v="1"/>
    <x v="8"/>
    <x v="3"/>
    <x v="0"/>
    <x v="0"/>
  </r>
  <r>
    <n v="10335"/>
    <s v="Gorgonzola Telino"/>
    <x v="1"/>
    <x v="13"/>
    <n v="8.2999999999999989"/>
    <n v="25"/>
    <s v="Hungry Owl All-Night Grocers"/>
    <x v="30"/>
    <x v="14"/>
    <d v="2015-07-14T00:00:00"/>
    <n v="250"/>
    <n v="207.49999999999997"/>
    <x v="1"/>
    <x v="11"/>
    <x v="1"/>
    <x v="0"/>
    <x v="0"/>
  </r>
  <r>
    <n v="10335"/>
    <s v="Mascarpone Fabioli"/>
    <x v="1"/>
    <x v="24"/>
    <n v="20.736000000000004"/>
    <n v="6"/>
    <s v="Hungry Owl All-Night Grocers"/>
    <x v="30"/>
    <x v="14"/>
    <d v="2014-05-03T00:00:00"/>
    <n v="153.60000000000002"/>
    <n v="124.41600000000003"/>
    <x v="0"/>
    <x v="9"/>
    <x v="1"/>
    <x v="0"/>
    <x v="0"/>
  </r>
  <r>
    <n v="10335"/>
    <s v="Manjimup Dried Apples"/>
    <x v="2"/>
    <x v="4"/>
    <n v="32.647999999999996"/>
    <n v="48"/>
    <s v="Hungry Owl All-Night Grocers"/>
    <x v="30"/>
    <x v="14"/>
    <d v="2015-01-05T00:00:00"/>
    <n v="2035.1999999999998"/>
    <n v="1567.1039999999998"/>
    <x v="1"/>
    <x v="5"/>
    <x v="0"/>
    <x v="0"/>
    <x v="0"/>
  </r>
  <r>
    <n v="10336"/>
    <s v="Chef Anton's Cajun Seasoning"/>
    <x v="3"/>
    <x v="51"/>
    <n v="13.376000000000001"/>
    <n v="18"/>
    <s v="Princesa Isabel Vinhos"/>
    <x v="39"/>
    <x v="15"/>
    <d v="2015-02-18T00:00:00"/>
    <n v="316.8"/>
    <n v="240.76800000000003"/>
    <x v="1"/>
    <x v="6"/>
    <x v="2"/>
    <x v="3"/>
    <x v="0"/>
  </r>
  <r>
    <n v="10337"/>
    <s v="Mozzarella di Giovanni"/>
    <x v="1"/>
    <x v="34"/>
    <n v="21.684000000000001"/>
    <n v="25"/>
    <s v="Frankenversand"/>
    <x v="16"/>
    <x v="1"/>
    <d v="2015-08-01T00:00:00"/>
    <n v="695"/>
    <n v="542.1"/>
    <x v="1"/>
    <x v="0"/>
    <x v="1"/>
    <x v="0"/>
    <x v="0"/>
  </r>
  <r>
    <n v="10337"/>
    <s v="Gravad lax"/>
    <x v="4"/>
    <x v="25"/>
    <n v="16.016000000000002"/>
    <n v="28"/>
    <s v="Frankenversand"/>
    <x v="16"/>
    <x v="1"/>
    <d v="2015-01-13T00:00:00"/>
    <n v="582.4"/>
    <n v="448.44800000000004"/>
    <x v="1"/>
    <x v="5"/>
    <x v="1"/>
    <x v="0"/>
    <x v="0"/>
  </r>
  <r>
    <n v="10337"/>
    <s v="Tunnbröd"/>
    <x v="0"/>
    <x v="58"/>
    <n v="6.048"/>
    <n v="40"/>
    <s v="Frankenversand"/>
    <x v="16"/>
    <x v="1"/>
    <d v="2015-03-20T00:00:00"/>
    <n v="288"/>
    <n v="241.92000000000002"/>
    <x v="1"/>
    <x v="7"/>
    <x v="0"/>
    <x v="0"/>
    <x v="0"/>
  </r>
  <r>
    <n v="10337"/>
    <s v="Gumbär Gummibärchen"/>
    <x v="5"/>
    <x v="56"/>
    <n v="16.931999999999999"/>
    <n v="24"/>
    <s v="Frankenversand"/>
    <x v="16"/>
    <x v="1"/>
    <d v="2014-05-05T00:00:00"/>
    <n v="597.59999999999991"/>
    <n v="406.36799999999994"/>
    <x v="0"/>
    <x v="9"/>
    <x v="2"/>
    <x v="0"/>
    <x v="0"/>
  </r>
  <r>
    <n v="10337"/>
    <s v="Inlagd Sill"/>
    <x v="4"/>
    <x v="18"/>
    <n v="12.464"/>
    <n v="20"/>
    <s v="Frankenversand"/>
    <x v="16"/>
    <x v="1"/>
    <d v="2014-11-06T00:00:00"/>
    <n v="304"/>
    <n v="249.28"/>
    <x v="0"/>
    <x v="3"/>
    <x v="1"/>
    <x v="0"/>
    <x v="0"/>
  </r>
  <r>
    <n v="10338"/>
    <s v="Alice Mutton"/>
    <x v="7"/>
    <x v="31"/>
    <n v="24.648"/>
    <n v="20"/>
    <s v="Old World Delicatessen"/>
    <x v="33"/>
    <x v="8"/>
    <d v="2014-10-25T00:00:00"/>
    <n v="624"/>
    <n v="492.96"/>
    <x v="0"/>
    <x v="2"/>
    <x v="3"/>
    <x v="2"/>
    <x v="1"/>
  </r>
  <r>
    <n v="10338"/>
    <s v="Nord-Ost Matjeshering"/>
    <x v="4"/>
    <x v="30"/>
    <n v="15.731999999999999"/>
    <n v="15"/>
    <s v="Old World Delicatessen"/>
    <x v="33"/>
    <x v="8"/>
    <d v="2015-07-14T00:00:00"/>
    <n v="310.5"/>
    <n v="235.98"/>
    <x v="1"/>
    <x v="11"/>
    <x v="1"/>
    <x v="2"/>
    <x v="1"/>
  </r>
  <r>
    <n v="10339"/>
    <s v="Chef Anton's Cajun Seasoning"/>
    <x v="3"/>
    <x v="51"/>
    <n v="12.848000000000001"/>
    <n v="10"/>
    <s v="Mère Paillarde"/>
    <x v="41"/>
    <x v="16"/>
    <d v="2015-03-15T00:00:00"/>
    <n v="176"/>
    <n v="128.48000000000002"/>
    <x v="1"/>
    <x v="7"/>
    <x v="2"/>
    <x v="2"/>
    <x v="1"/>
  </r>
  <r>
    <n v="10339"/>
    <s v="Alice Mutton"/>
    <x v="7"/>
    <x v="31"/>
    <n v="24.96"/>
    <n v="70"/>
    <s v="Mère Paillarde"/>
    <x v="41"/>
    <x v="16"/>
    <d v="2015-02-05T00:00:00"/>
    <n v="2184"/>
    <n v="1747.2"/>
    <x v="1"/>
    <x v="6"/>
    <x v="3"/>
    <x v="2"/>
    <x v="1"/>
  </r>
  <r>
    <n v="10339"/>
    <s v="Tarte au sucre"/>
    <x v="5"/>
    <x v="26"/>
    <n v="26.003999999999994"/>
    <n v="28"/>
    <s v="Mère Paillarde"/>
    <x v="41"/>
    <x v="16"/>
    <d v="2015-07-07T00:00:00"/>
    <n v="1103.2"/>
    <n v="728.11199999999985"/>
    <x v="1"/>
    <x v="11"/>
    <x v="2"/>
    <x v="2"/>
    <x v="1"/>
  </r>
  <r>
    <n v="10340"/>
    <s v="Carnarvon Tigers"/>
    <x v="4"/>
    <x v="48"/>
    <n v="39"/>
    <n v="20"/>
    <s v="Bon app'"/>
    <x v="40"/>
    <x v="0"/>
    <d v="2014-03-25T00:00:00"/>
    <n v="1000"/>
    <n v="780"/>
    <x v="0"/>
    <x v="7"/>
    <x v="1"/>
    <x v="0"/>
    <x v="0"/>
  </r>
  <r>
    <n v="10340"/>
    <s v="Jack's New England Clam Chowder"/>
    <x v="4"/>
    <x v="6"/>
    <n v="6.16"/>
    <n v="12"/>
    <s v="Bon app'"/>
    <x v="40"/>
    <x v="0"/>
    <d v="2015-06-24T00:00:00"/>
    <n v="92.4"/>
    <n v="73.92"/>
    <x v="1"/>
    <x v="10"/>
    <x v="1"/>
    <x v="0"/>
    <x v="0"/>
  </r>
  <r>
    <n v="10340"/>
    <s v="Ipoh Coffee"/>
    <x v="6"/>
    <x v="35"/>
    <n v="33.119999999999997"/>
    <n v="40"/>
    <s v="Bon app'"/>
    <x v="40"/>
    <x v="0"/>
    <d v="2014-06-03T00:00:00"/>
    <n v="1472"/>
    <n v="1324.8"/>
    <x v="0"/>
    <x v="10"/>
    <x v="3"/>
    <x v="0"/>
    <x v="0"/>
  </r>
  <r>
    <n v="10341"/>
    <s v="Geitost"/>
    <x v="1"/>
    <x v="9"/>
    <n v="1.6400000000000001"/>
    <n v="8"/>
    <s v="Simons bistro"/>
    <x v="42"/>
    <x v="17"/>
    <d v="2015-03-06T00:00:00"/>
    <n v="16"/>
    <n v="13.120000000000001"/>
    <x v="1"/>
    <x v="7"/>
    <x v="1"/>
    <x v="0"/>
    <x v="0"/>
  </r>
  <r>
    <n v="10341"/>
    <s v="Raclette Courdavault"/>
    <x v="1"/>
    <x v="17"/>
    <n v="36.96"/>
    <n v="9"/>
    <s v="Simons bistro"/>
    <x v="42"/>
    <x v="17"/>
    <d v="2014-11-14T00:00:00"/>
    <n v="396"/>
    <n v="332.64"/>
    <x v="0"/>
    <x v="3"/>
    <x v="1"/>
    <x v="0"/>
    <x v="0"/>
  </r>
  <r>
    <n v="10342"/>
    <s v="Inlagd Sill"/>
    <x v="4"/>
    <x v="18"/>
    <n v="11.399999999999999"/>
    <n v="40"/>
    <s v="Frankenversand"/>
    <x v="16"/>
    <x v="1"/>
    <d v="2015-03-23T00:00:00"/>
    <n v="608"/>
    <n v="455.99999999999994"/>
    <x v="1"/>
    <x v="7"/>
    <x v="1"/>
    <x v="0"/>
    <x v="0"/>
  </r>
  <r>
    <n v="10342"/>
    <s v="Pâté chinois"/>
    <x v="7"/>
    <x v="14"/>
    <n v="14.975999999999999"/>
    <n v="40"/>
    <s v="Frankenversand"/>
    <x v="16"/>
    <x v="1"/>
    <d v="2014-12-11T00:00:00"/>
    <n v="768"/>
    <n v="599.04"/>
    <x v="0"/>
    <x v="4"/>
    <x v="3"/>
    <x v="0"/>
    <x v="0"/>
  </r>
  <r>
    <n v="10342"/>
    <s v="Chang"/>
    <x v="6"/>
    <x v="18"/>
    <n v="13.375999999999999"/>
    <n v="24"/>
    <s v="Frankenversand"/>
    <x v="16"/>
    <x v="1"/>
    <d v="2015-04-11T00:00:00"/>
    <n v="364.79999999999995"/>
    <n v="321.024"/>
    <x v="1"/>
    <x v="8"/>
    <x v="3"/>
    <x v="0"/>
    <x v="0"/>
  </r>
  <r>
    <n v="10342"/>
    <s v="Gorgonzola Telino"/>
    <x v="1"/>
    <x v="13"/>
    <n v="7.5"/>
    <n v="56"/>
    <s v="Frankenversand"/>
    <x v="16"/>
    <x v="1"/>
    <d v="2015-07-07T00:00:00"/>
    <n v="560"/>
    <n v="420"/>
    <x v="1"/>
    <x v="11"/>
    <x v="1"/>
    <x v="0"/>
    <x v="0"/>
  </r>
  <r>
    <n v="10343"/>
    <s v="Wimmers gute Semmelknödel"/>
    <x v="0"/>
    <x v="47"/>
    <n v="19.950000000000003"/>
    <n v="50"/>
    <s v="Lehmanns Marktstand"/>
    <x v="24"/>
    <x v="1"/>
    <d v="2014-06-20T00:00:00"/>
    <n v="1330"/>
    <n v="997.50000000000011"/>
    <x v="0"/>
    <x v="10"/>
    <x v="0"/>
    <x v="0"/>
    <x v="0"/>
  </r>
  <r>
    <n v="10343"/>
    <s v="Scottish Longbreads"/>
    <x v="5"/>
    <x v="13"/>
    <n v="7"/>
    <n v="4"/>
    <s v="Lehmanns Marktstand"/>
    <x v="24"/>
    <x v="1"/>
    <d v="2015-03-02T00:00:00"/>
    <n v="40"/>
    <n v="28"/>
    <x v="1"/>
    <x v="7"/>
    <x v="2"/>
    <x v="0"/>
    <x v="0"/>
  </r>
  <r>
    <n v="10343"/>
    <s v="Lakkalikööri"/>
    <x v="6"/>
    <x v="12"/>
    <n v="13.104000000000001"/>
    <n v="15"/>
    <s v="Lehmanns Marktstand"/>
    <x v="24"/>
    <x v="1"/>
    <d v="2014-07-01T00:00:00"/>
    <n v="216"/>
    <n v="196.56"/>
    <x v="0"/>
    <x v="11"/>
    <x v="3"/>
    <x v="0"/>
    <x v="0"/>
  </r>
  <r>
    <n v="10344"/>
    <s v="Chef Anton's Cajun Seasoning"/>
    <x v="3"/>
    <x v="51"/>
    <n v="13.904000000000002"/>
    <n v="35"/>
    <s v="White Clover Markets"/>
    <x v="18"/>
    <x v="8"/>
    <d v="2014-09-14T00:00:00"/>
    <n v="616"/>
    <n v="486.64000000000004"/>
    <x v="0"/>
    <x v="1"/>
    <x v="2"/>
    <x v="2"/>
    <x v="1"/>
  </r>
  <r>
    <n v="10344"/>
    <s v="Northwoods Cranberry Sauce"/>
    <x v="3"/>
    <x v="59"/>
    <n v="22.72"/>
    <n v="70"/>
    <s v="White Clover Markets"/>
    <x v="18"/>
    <x v="8"/>
    <d v="2014-07-10T00:00:00"/>
    <n v="2240"/>
    <n v="1590.3999999999999"/>
    <x v="0"/>
    <x v="11"/>
    <x v="2"/>
    <x v="2"/>
    <x v="1"/>
  </r>
  <r>
    <n v="10345"/>
    <s v="Northwoods Cranberry Sauce"/>
    <x v="3"/>
    <x v="59"/>
    <n v="25.28"/>
    <n v="70"/>
    <s v="QUICK-Stop"/>
    <x v="20"/>
    <x v="1"/>
    <d v="2015-04-15T00:00:00"/>
    <n v="2240"/>
    <n v="1769.6000000000001"/>
    <x v="1"/>
    <x v="8"/>
    <x v="2"/>
    <x v="0"/>
    <x v="0"/>
  </r>
  <r>
    <n v="10345"/>
    <s v="Teatime Chocolate Biscuits"/>
    <x v="5"/>
    <x v="42"/>
    <n v="5.1099999999999994"/>
    <n v="80"/>
    <s v="QUICK-Stop"/>
    <x v="20"/>
    <x v="1"/>
    <d v="2015-06-02T00:00:00"/>
    <n v="584"/>
    <n v="408.79999999999995"/>
    <x v="1"/>
    <x v="10"/>
    <x v="2"/>
    <x v="0"/>
    <x v="0"/>
  </r>
  <r>
    <n v="10345"/>
    <s v="Singaporean Hokkien Fried Mee"/>
    <x v="0"/>
    <x v="44"/>
    <n v="8.6239999999999988"/>
    <n v="9"/>
    <s v="QUICK-Stop"/>
    <x v="20"/>
    <x v="1"/>
    <d v="2014-11-23T00:00:00"/>
    <n v="100.8"/>
    <n v="77.615999999999985"/>
    <x v="0"/>
    <x v="3"/>
    <x v="0"/>
    <x v="0"/>
    <x v="0"/>
  </r>
  <r>
    <n v="10346"/>
    <s v="Alice Mutton"/>
    <x v="7"/>
    <x v="31"/>
    <n v="23.4"/>
    <n v="36"/>
    <s v="Rattlesnake Canyon Grocery"/>
    <x v="12"/>
    <x v="8"/>
    <d v="2014-05-24T00:00:00"/>
    <n v="1123.2"/>
    <n v="842.4"/>
    <x v="0"/>
    <x v="9"/>
    <x v="3"/>
    <x v="2"/>
    <x v="1"/>
  </r>
  <r>
    <n v="10346"/>
    <s v="Gnocchi di nonna Alice"/>
    <x v="0"/>
    <x v="29"/>
    <n v="24.015999999999998"/>
    <n v="20"/>
    <s v="Rattlesnake Canyon Grocery"/>
    <x v="12"/>
    <x v="8"/>
    <d v="2015-04-26T00:00:00"/>
    <n v="608"/>
    <n v="480.31999999999994"/>
    <x v="1"/>
    <x v="8"/>
    <x v="0"/>
    <x v="2"/>
    <x v="1"/>
  </r>
  <r>
    <n v="10347"/>
    <s v="NuNuCa Nuß-Nougat-Creme"/>
    <x v="5"/>
    <x v="44"/>
    <n v="7.6159999999999988"/>
    <n v="10"/>
    <s v="Familia Arquibaldo"/>
    <x v="29"/>
    <x v="2"/>
    <d v="2014-04-30T00:00:00"/>
    <n v="112"/>
    <n v="76.159999999999982"/>
    <x v="0"/>
    <x v="8"/>
    <x v="2"/>
    <x v="1"/>
    <x v="1"/>
  </r>
  <r>
    <n v="10347"/>
    <s v="Chartreuse verte"/>
    <x v="6"/>
    <x v="12"/>
    <n v="12.672000000000001"/>
    <n v="50"/>
    <s v="Familia Arquibaldo"/>
    <x v="29"/>
    <x v="2"/>
    <d v="2015-04-01T00:00:00"/>
    <n v="720"/>
    <n v="633.6"/>
    <x v="1"/>
    <x v="8"/>
    <x v="3"/>
    <x v="1"/>
    <x v="1"/>
  </r>
  <r>
    <n v="10347"/>
    <s v="Boston Crab Meat"/>
    <x v="4"/>
    <x v="32"/>
    <n v="10.29"/>
    <n v="4"/>
    <s v="Familia Arquibaldo"/>
    <x v="29"/>
    <x v="2"/>
    <d v="2014-05-05T00:00:00"/>
    <n v="58.8"/>
    <n v="41.16"/>
    <x v="0"/>
    <x v="9"/>
    <x v="1"/>
    <x v="1"/>
    <x v="1"/>
  </r>
  <r>
    <n v="10347"/>
    <s v="Rhönbräu Klosterbier"/>
    <x v="6"/>
    <x v="41"/>
    <n v="5.4560000000000004"/>
    <n v="6"/>
    <s v="Familia Arquibaldo"/>
    <x v="29"/>
    <x v="2"/>
    <d v="2014-02-10T00:00:00"/>
    <n v="37.200000000000003"/>
    <n v="32.736000000000004"/>
    <x v="0"/>
    <x v="6"/>
    <x v="3"/>
    <x v="1"/>
    <x v="1"/>
  </r>
  <r>
    <n v="10348"/>
    <s v="Chai"/>
    <x v="6"/>
    <x v="12"/>
    <n v="12.672000000000001"/>
    <n v="15"/>
    <s v="Die Wandernde Kuh"/>
    <x v="31"/>
    <x v="1"/>
    <d v="2014-12-26T00:00:00"/>
    <n v="216"/>
    <n v="190.08"/>
    <x v="0"/>
    <x v="4"/>
    <x v="3"/>
    <x v="0"/>
    <x v="0"/>
  </r>
  <r>
    <n v="10348"/>
    <s v="Tunnbröd"/>
    <x v="0"/>
    <x v="58"/>
    <n v="5.976"/>
    <n v="25"/>
    <s v="Die Wandernde Kuh"/>
    <x v="31"/>
    <x v="1"/>
    <d v="2014-12-01T00:00:00"/>
    <n v="180"/>
    <n v="149.4"/>
    <x v="0"/>
    <x v="4"/>
    <x v="0"/>
    <x v="0"/>
    <x v="0"/>
  </r>
  <r>
    <n v="10349"/>
    <s v="Tourtière"/>
    <x v="7"/>
    <x v="46"/>
    <n v="4.7790000000000008"/>
    <n v="24"/>
    <s v="Split Rail Beer &amp; Ale"/>
    <x v="19"/>
    <x v="8"/>
    <d v="2014-08-09T00:00:00"/>
    <n v="141.60000000000002"/>
    <n v="114.69600000000003"/>
    <x v="0"/>
    <x v="0"/>
    <x v="3"/>
    <x v="2"/>
    <x v="1"/>
  </r>
  <r>
    <n v="10350"/>
    <s v="Valkoinen suklaa"/>
    <x v="5"/>
    <x v="60"/>
    <n v="8.84"/>
    <n v="15"/>
    <s v="La maison d'Asie"/>
    <x v="43"/>
    <x v="0"/>
    <d v="2015-04-18T00:00:00"/>
    <n v="195"/>
    <n v="132.6"/>
    <x v="1"/>
    <x v="8"/>
    <x v="2"/>
    <x v="0"/>
    <x v="0"/>
  </r>
  <r>
    <n v="10350"/>
    <s v="Gudbrandsdalsost"/>
    <x v="1"/>
    <x v="49"/>
    <n v="24.48"/>
    <n v="18"/>
    <s v="La maison d'Asie"/>
    <x v="43"/>
    <x v="0"/>
    <d v="2015-05-31T00:00:00"/>
    <n v="518.4"/>
    <n v="440.64"/>
    <x v="1"/>
    <x v="9"/>
    <x v="1"/>
    <x v="0"/>
    <x v="0"/>
  </r>
  <r>
    <n v="10351"/>
    <s v="Louisiana Fiery Hot Pepper Sauce"/>
    <x v="3"/>
    <x v="5"/>
    <n v="12.768000000000001"/>
    <n v="10"/>
    <s v="Ernst Handel"/>
    <x v="9"/>
    <x v="6"/>
    <d v="2014-12-13T00:00:00"/>
    <n v="168"/>
    <n v="127.68"/>
    <x v="0"/>
    <x v="4"/>
    <x v="2"/>
    <x v="0"/>
    <x v="0"/>
  </r>
  <r>
    <n v="10351"/>
    <s v="Côte de Blaye"/>
    <x v="6"/>
    <x v="55"/>
    <n v="191.828"/>
    <n v="20"/>
    <s v="Ernst Handel"/>
    <x v="9"/>
    <x v="6"/>
    <d v="2015-06-04T00:00:00"/>
    <n v="4216"/>
    <n v="3836.56"/>
    <x v="1"/>
    <x v="10"/>
    <x v="3"/>
    <x v="0"/>
    <x v="0"/>
  </r>
  <r>
    <n v="10351"/>
    <s v="Jack's New England Clam Chowder"/>
    <x v="4"/>
    <x v="6"/>
    <n v="5.6209999999999996"/>
    <n v="13"/>
    <s v="Ernst Handel"/>
    <x v="9"/>
    <x v="6"/>
    <d v="2014-06-12T00:00:00"/>
    <n v="100.10000000000001"/>
    <n v="73.072999999999993"/>
    <x v="0"/>
    <x v="10"/>
    <x v="1"/>
    <x v="0"/>
    <x v="0"/>
  </r>
  <r>
    <n v="10351"/>
    <s v="Gula Malacca"/>
    <x v="3"/>
    <x v="40"/>
    <n v="12.245000000000001"/>
    <n v="77"/>
    <s v="Ernst Handel"/>
    <x v="9"/>
    <x v="6"/>
    <d v="2014-12-15T00:00:00"/>
    <n v="1193.5"/>
    <n v="942.86500000000012"/>
    <x v="0"/>
    <x v="4"/>
    <x v="2"/>
    <x v="0"/>
    <x v="0"/>
  </r>
  <r>
    <n v="10352"/>
    <s v="Guaraná Fantástica"/>
    <x v="6"/>
    <x v="16"/>
    <n v="3.24"/>
    <n v="10"/>
    <s v="Furia Bacalhau e Frutos do Mar"/>
    <x v="39"/>
    <x v="15"/>
    <d v="2014-06-03T00:00:00"/>
    <n v="36"/>
    <n v="32.400000000000006"/>
    <x v="0"/>
    <x v="10"/>
    <x v="3"/>
    <x v="3"/>
    <x v="0"/>
  </r>
  <r>
    <n v="10352"/>
    <s v="Tourtière"/>
    <x v="7"/>
    <x v="46"/>
    <n v="4.838000000000001"/>
    <n v="20"/>
    <s v="Furia Bacalhau e Frutos do Mar"/>
    <x v="39"/>
    <x v="15"/>
    <d v="2014-06-14T00:00:00"/>
    <n v="118"/>
    <n v="96.760000000000019"/>
    <x v="0"/>
    <x v="10"/>
    <x v="3"/>
    <x v="3"/>
    <x v="0"/>
  </r>
  <r>
    <n v="10353"/>
    <s v="Queso Cabrales"/>
    <x v="1"/>
    <x v="5"/>
    <n v="13.943999999999999"/>
    <n v="12"/>
    <s v="Piccolo und mehr"/>
    <x v="44"/>
    <x v="6"/>
    <d v="2015-07-17T00:00:00"/>
    <n v="201.60000000000002"/>
    <n v="167.32799999999997"/>
    <x v="1"/>
    <x v="11"/>
    <x v="1"/>
    <x v="0"/>
    <x v="0"/>
  </r>
  <r>
    <n v="10353"/>
    <s v="Côte de Blaye"/>
    <x v="6"/>
    <x v="55"/>
    <n v="189.72000000000003"/>
    <n v="50"/>
    <s v="Piccolo und mehr"/>
    <x v="44"/>
    <x v="6"/>
    <d v="2014-01-28T00:00:00"/>
    <n v="10540"/>
    <n v="9486.0000000000018"/>
    <x v="0"/>
    <x v="5"/>
    <x v="3"/>
    <x v="0"/>
    <x v="0"/>
  </r>
  <r>
    <n v="10354"/>
    <s v="Chai"/>
    <x v="6"/>
    <x v="12"/>
    <n v="12.816000000000001"/>
    <n v="12"/>
    <s v="Pericles Comidas clásicas"/>
    <x v="10"/>
    <x v="7"/>
    <d v="2014-04-19T00:00:00"/>
    <n v="172.8"/>
    <n v="153.792"/>
    <x v="0"/>
    <x v="8"/>
    <x v="3"/>
    <x v="1"/>
    <x v="1"/>
  </r>
  <r>
    <n v="10354"/>
    <s v="Thüringer Rostbratwurst"/>
    <x v="7"/>
    <x v="33"/>
    <n v="76.23"/>
    <n v="4"/>
    <s v="Pericles Comidas clásicas"/>
    <x v="10"/>
    <x v="7"/>
    <d v="2014-02-17T00:00:00"/>
    <n v="396"/>
    <n v="304.92"/>
    <x v="0"/>
    <x v="6"/>
    <x v="3"/>
    <x v="1"/>
    <x v="1"/>
  </r>
  <r>
    <n v="10355"/>
    <s v="Guaraná Fantástica"/>
    <x v="6"/>
    <x v="16"/>
    <n v="3.2040000000000002"/>
    <n v="25"/>
    <s v="Around the Horn"/>
    <x v="45"/>
    <x v="13"/>
    <d v="2015-03-14T00:00:00"/>
    <n v="90"/>
    <n v="80.100000000000009"/>
    <x v="1"/>
    <x v="7"/>
    <x v="3"/>
    <x v="0"/>
    <x v="0"/>
  </r>
  <r>
    <n v="10355"/>
    <s v="Ravioli Angelo"/>
    <x v="0"/>
    <x v="7"/>
    <n v="12.167999999999999"/>
    <n v="25"/>
    <s v="Around the Horn"/>
    <x v="45"/>
    <x v="13"/>
    <d v="2014-11-11T00:00:00"/>
    <n v="390"/>
    <n v="304.2"/>
    <x v="0"/>
    <x v="3"/>
    <x v="0"/>
    <x v="0"/>
    <x v="0"/>
  </r>
  <r>
    <n v="10356"/>
    <s v="Gorgonzola Telino"/>
    <x v="1"/>
    <x v="13"/>
    <n v="8.1000000000000014"/>
    <n v="30"/>
    <s v="Die Wandernde Kuh"/>
    <x v="31"/>
    <x v="1"/>
    <d v="2014-07-20T00:00:00"/>
    <n v="300"/>
    <n v="243.00000000000006"/>
    <x v="0"/>
    <x v="11"/>
    <x v="1"/>
    <x v="0"/>
    <x v="0"/>
  </r>
  <r>
    <n v="10356"/>
    <s v="Pâté chinois"/>
    <x v="7"/>
    <x v="14"/>
    <n v="15.552"/>
    <n v="12"/>
    <s v="Die Wandernde Kuh"/>
    <x v="31"/>
    <x v="1"/>
    <d v="2014-03-02T00:00:00"/>
    <n v="230.39999999999998"/>
    <n v="186.624"/>
    <x v="0"/>
    <x v="7"/>
    <x v="3"/>
    <x v="0"/>
    <x v="0"/>
  </r>
  <r>
    <n v="10356"/>
    <s v="Gudbrandsdalsost"/>
    <x v="1"/>
    <x v="49"/>
    <n v="22.176000000000002"/>
    <n v="20"/>
    <s v="Die Wandernde Kuh"/>
    <x v="31"/>
    <x v="1"/>
    <d v="2014-02-24T00:00:00"/>
    <n v="576"/>
    <n v="443.52000000000004"/>
    <x v="0"/>
    <x v="6"/>
    <x v="1"/>
    <x v="0"/>
    <x v="0"/>
  </r>
  <r>
    <n v="10357"/>
    <s v="Ikura"/>
    <x v="4"/>
    <x v="36"/>
    <n v="17.855999999999998"/>
    <n v="30"/>
    <s v="LILA-Supermercado"/>
    <x v="26"/>
    <x v="5"/>
    <d v="2015-03-02T00:00:00"/>
    <n v="744"/>
    <n v="535.67999999999995"/>
    <x v="1"/>
    <x v="7"/>
    <x v="1"/>
    <x v="1"/>
    <x v="1"/>
  </r>
  <r>
    <n v="10357"/>
    <s v="Gumbär Gummibärchen"/>
    <x v="5"/>
    <x v="56"/>
    <n v="16.184999999999999"/>
    <n v="16"/>
    <s v="LILA-Supermercado"/>
    <x v="26"/>
    <x v="5"/>
    <d v="2014-01-30T00:00:00"/>
    <n v="398.4"/>
    <n v="258.95999999999998"/>
    <x v="0"/>
    <x v="5"/>
    <x v="2"/>
    <x v="1"/>
    <x v="1"/>
  </r>
  <r>
    <n v="10357"/>
    <s v="Camembert Pierrot"/>
    <x v="1"/>
    <x v="10"/>
    <n v="22.032"/>
    <n v="8"/>
    <s v="LILA-Supermercado"/>
    <x v="26"/>
    <x v="5"/>
    <d v="2014-05-30T00:00:00"/>
    <n v="217.6"/>
    <n v="176.256"/>
    <x v="0"/>
    <x v="9"/>
    <x v="1"/>
    <x v="1"/>
    <x v="1"/>
  </r>
  <r>
    <n v="10358"/>
    <s v="Inlagd Sill"/>
    <x v="4"/>
    <x v="18"/>
    <n v="11.552"/>
    <n v="20"/>
    <s v="La maison d'Asie"/>
    <x v="43"/>
    <x v="0"/>
    <d v="2014-04-30T00:00:00"/>
    <n v="304"/>
    <n v="231.04"/>
    <x v="0"/>
    <x v="8"/>
    <x v="1"/>
    <x v="0"/>
    <x v="0"/>
  </r>
  <r>
    <n v="10358"/>
    <s v="Guaraná Fantástica"/>
    <x v="6"/>
    <x v="16"/>
    <n v="3.2760000000000002"/>
    <n v="10"/>
    <s v="La maison d'Asie"/>
    <x v="43"/>
    <x v="0"/>
    <d v="2014-12-02T00:00:00"/>
    <n v="36"/>
    <n v="32.760000000000005"/>
    <x v="0"/>
    <x v="4"/>
    <x v="3"/>
    <x v="0"/>
    <x v="0"/>
  </r>
  <r>
    <n v="10358"/>
    <s v="Sasquatch Ale"/>
    <x v="6"/>
    <x v="44"/>
    <n v="10.08"/>
    <n v="10"/>
    <s v="La maison d'Asie"/>
    <x v="43"/>
    <x v="0"/>
    <d v="2015-01-19T00:00:00"/>
    <n v="112"/>
    <n v="100.8"/>
    <x v="1"/>
    <x v="5"/>
    <x v="3"/>
    <x v="0"/>
    <x v="0"/>
  </r>
  <r>
    <n v="10359"/>
    <s v="Camembert Pierrot"/>
    <x v="1"/>
    <x v="10"/>
    <n v="22.575999999999997"/>
    <n v="80"/>
    <s v="Seven Seas Imports"/>
    <x v="28"/>
    <x v="13"/>
    <d v="2014-07-28T00:00:00"/>
    <n v="2176"/>
    <n v="1806.0799999999997"/>
    <x v="0"/>
    <x v="11"/>
    <x v="1"/>
    <x v="0"/>
    <x v="0"/>
  </r>
  <r>
    <n v="10359"/>
    <s v="Pavlova"/>
    <x v="5"/>
    <x v="19"/>
    <n v="9.3129999999999988"/>
    <n v="56"/>
    <s v="Seven Seas Imports"/>
    <x v="28"/>
    <x v="13"/>
    <d v="2014-02-05T00:00:00"/>
    <n v="778.4"/>
    <n v="521.52799999999991"/>
    <x v="0"/>
    <x v="6"/>
    <x v="2"/>
    <x v="0"/>
    <x v="0"/>
  </r>
  <r>
    <n v="10359"/>
    <s v="Gorgonzola Telino"/>
    <x v="1"/>
    <x v="13"/>
    <n v="7.7"/>
    <n v="70"/>
    <s v="Seven Seas Imports"/>
    <x v="28"/>
    <x v="13"/>
    <d v="2014-06-23T00:00:00"/>
    <n v="700"/>
    <n v="539"/>
    <x v="0"/>
    <x v="10"/>
    <x v="1"/>
    <x v="0"/>
    <x v="0"/>
  </r>
  <r>
    <n v="10360"/>
    <s v="Rössle Sauerkraut"/>
    <x v="2"/>
    <x v="39"/>
    <n v="28.756"/>
    <n v="30"/>
    <s v="Blondel père et fils"/>
    <x v="14"/>
    <x v="0"/>
    <d v="2014-07-26T00:00:00"/>
    <n v="1092"/>
    <n v="862.68000000000006"/>
    <x v="0"/>
    <x v="11"/>
    <x v="0"/>
    <x v="0"/>
    <x v="0"/>
  </r>
  <r>
    <n v="10360"/>
    <s v="Thüringer Rostbratwurst"/>
    <x v="7"/>
    <x v="33"/>
    <n v="78.210000000000008"/>
    <n v="35"/>
    <s v="Blondel père et fils"/>
    <x v="14"/>
    <x v="0"/>
    <d v="2014-06-08T00:00:00"/>
    <n v="3465"/>
    <n v="2737.3500000000004"/>
    <x v="0"/>
    <x v="10"/>
    <x v="3"/>
    <x v="0"/>
    <x v="0"/>
  </r>
  <r>
    <n v="10360"/>
    <s v="Côte de Blaye"/>
    <x v="6"/>
    <x v="55"/>
    <n v="185.50400000000002"/>
    <n v="10"/>
    <s v="Blondel père et fils"/>
    <x v="14"/>
    <x v="0"/>
    <d v="2015-04-17T00:00:00"/>
    <n v="2108"/>
    <n v="1855.0400000000002"/>
    <x v="1"/>
    <x v="8"/>
    <x v="3"/>
    <x v="0"/>
    <x v="0"/>
  </r>
  <r>
    <n v="10360"/>
    <s v="Maxilaku"/>
    <x v="5"/>
    <x v="11"/>
    <n v="10.4"/>
    <n v="35"/>
    <s v="Blondel père et fils"/>
    <x v="14"/>
    <x v="0"/>
    <d v="2014-03-23T00:00:00"/>
    <n v="560"/>
    <n v="364"/>
    <x v="0"/>
    <x v="7"/>
    <x v="2"/>
    <x v="0"/>
    <x v="0"/>
  </r>
  <r>
    <n v="10360"/>
    <s v="Tourtière"/>
    <x v="7"/>
    <x v="46"/>
    <n v="4.6610000000000005"/>
    <n v="28"/>
    <s v="Blondel père et fils"/>
    <x v="14"/>
    <x v="0"/>
    <d v="2014-05-03T00:00:00"/>
    <n v="165.20000000000002"/>
    <n v="130.50800000000001"/>
    <x v="0"/>
    <x v="9"/>
    <x v="3"/>
    <x v="0"/>
    <x v="0"/>
  </r>
  <r>
    <n v="10361"/>
    <s v="Chartreuse verte"/>
    <x v="6"/>
    <x v="12"/>
    <n v="12.96"/>
    <n v="54"/>
    <s v="QUICK-Stop"/>
    <x v="20"/>
    <x v="1"/>
    <d v="2014-01-04T00:00:00"/>
    <n v="777.6"/>
    <n v="699.84"/>
    <x v="0"/>
    <x v="5"/>
    <x v="3"/>
    <x v="0"/>
    <x v="0"/>
  </r>
  <r>
    <n v="10361"/>
    <s v="Camembert Pierrot"/>
    <x v="1"/>
    <x v="10"/>
    <n v="21.216000000000001"/>
    <n v="55"/>
    <s v="QUICK-Stop"/>
    <x v="20"/>
    <x v="1"/>
    <d v="2015-05-20T00:00:00"/>
    <n v="1496"/>
    <n v="1166.8800000000001"/>
    <x v="1"/>
    <x v="9"/>
    <x v="1"/>
    <x v="0"/>
    <x v="0"/>
  </r>
  <r>
    <n v="10362"/>
    <s v="Manjimup Dried Apples"/>
    <x v="2"/>
    <x v="4"/>
    <n v="34.344000000000001"/>
    <n v="20"/>
    <s v="Bon app'"/>
    <x v="40"/>
    <x v="0"/>
    <d v="2014-01-16T00:00:00"/>
    <n v="848"/>
    <n v="686.88"/>
    <x v="0"/>
    <x v="5"/>
    <x v="0"/>
    <x v="0"/>
    <x v="0"/>
  </r>
  <r>
    <n v="10362"/>
    <s v="Tourtière"/>
    <x v="7"/>
    <x v="46"/>
    <n v="4.4250000000000007"/>
    <n v="24"/>
    <s v="Bon app'"/>
    <x v="40"/>
    <x v="0"/>
    <d v="2014-06-13T00:00:00"/>
    <n v="141.60000000000002"/>
    <n v="106.20000000000002"/>
    <x v="0"/>
    <x v="10"/>
    <x v="3"/>
    <x v="0"/>
    <x v="0"/>
  </r>
  <r>
    <n v="10362"/>
    <s v="NuNuCa Nuß-Nougat-Creme"/>
    <x v="5"/>
    <x v="44"/>
    <n v="7.7279999999999989"/>
    <n v="50"/>
    <s v="Bon app'"/>
    <x v="40"/>
    <x v="0"/>
    <d v="2015-01-31T00:00:00"/>
    <n v="560"/>
    <n v="386.39999999999992"/>
    <x v="1"/>
    <x v="5"/>
    <x v="2"/>
    <x v="0"/>
    <x v="0"/>
  </r>
  <r>
    <n v="10363"/>
    <s v="Gorgonzola Telino"/>
    <x v="1"/>
    <x v="13"/>
    <n v="8.4"/>
    <n v="20"/>
    <s v="Drachenblut Delikatessen"/>
    <x v="46"/>
    <x v="1"/>
    <d v="2014-07-07T00:00:00"/>
    <n v="200"/>
    <n v="168"/>
    <x v="0"/>
    <x v="11"/>
    <x v="1"/>
    <x v="0"/>
    <x v="0"/>
  </r>
  <r>
    <n v="10363"/>
    <s v="Rhönbräu Klosterbier"/>
    <x v="6"/>
    <x v="41"/>
    <n v="5.5180000000000007"/>
    <n v="12"/>
    <s v="Drachenblut Delikatessen"/>
    <x v="46"/>
    <x v="1"/>
    <d v="2015-05-17T00:00:00"/>
    <n v="74.400000000000006"/>
    <n v="66.216000000000008"/>
    <x v="1"/>
    <x v="9"/>
    <x v="3"/>
    <x v="0"/>
    <x v="0"/>
  </r>
  <r>
    <n v="10363"/>
    <s v="Lakkalikööri"/>
    <x v="6"/>
    <x v="12"/>
    <n v="13.104000000000001"/>
    <n v="12"/>
    <s v="Drachenblut Delikatessen"/>
    <x v="46"/>
    <x v="1"/>
    <d v="2014-06-26T00:00:00"/>
    <n v="172.8"/>
    <n v="157.24800000000002"/>
    <x v="0"/>
    <x v="10"/>
    <x v="3"/>
    <x v="0"/>
    <x v="0"/>
  </r>
  <r>
    <n v="10364"/>
    <s v="Fløtemysost"/>
    <x v="1"/>
    <x v="37"/>
    <n v="13.932"/>
    <n v="5"/>
    <s v="Eastern Connection"/>
    <x v="28"/>
    <x v="13"/>
    <d v="2015-02-11T00:00:00"/>
    <n v="86"/>
    <n v="69.66"/>
    <x v="1"/>
    <x v="6"/>
    <x v="1"/>
    <x v="0"/>
    <x v="0"/>
  </r>
  <r>
    <n v="10364"/>
    <s v="Gudbrandsdalsost"/>
    <x v="1"/>
    <x v="49"/>
    <n v="22.464000000000002"/>
    <n v="30"/>
    <s v="Eastern Connection"/>
    <x v="28"/>
    <x v="13"/>
    <d v="2014-01-21T00:00:00"/>
    <n v="864"/>
    <n v="673.92000000000007"/>
    <x v="0"/>
    <x v="5"/>
    <x v="1"/>
    <x v="0"/>
    <x v="0"/>
  </r>
  <r>
    <n v="10365"/>
    <s v="Queso Cabrales"/>
    <x v="1"/>
    <x v="5"/>
    <n v="12.600000000000001"/>
    <n v="24"/>
    <s v="Antonio Moreno Taquería"/>
    <x v="10"/>
    <x v="7"/>
    <d v="2015-08-15T00:00:00"/>
    <n v="403.20000000000005"/>
    <n v="302.40000000000003"/>
    <x v="1"/>
    <x v="0"/>
    <x v="1"/>
    <x v="1"/>
    <x v="1"/>
  </r>
  <r>
    <n v="10366"/>
    <s v="Original Frankfurter grüne Soße"/>
    <x v="3"/>
    <x v="21"/>
    <n v="8.5280000000000005"/>
    <n v="5"/>
    <s v="Galería del gastrónomo"/>
    <x v="47"/>
    <x v="12"/>
    <d v="2014-03-06T00:00:00"/>
    <n v="52"/>
    <n v="42.64"/>
    <x v="0"/>
    <x v="7"/>
    <x v="2"/>
    <x v="3"/>
    <x v="0"/>
  </r>
  <r>
    <n v="10366"/>
    <s v="Louisiana Fiery Hot Pepper Sauce"/>
    <x v="3"/>
    <x v="5"/>
    <n v="12.936000000000002"/>
    <n v="5"/>
    <s v="Galería del gastrónomo"/>
    <x v="47"/>
    <x v="12"/>
    <d v="2014-05-23T00:00:00"/>
    <n v="84"/>
    <n v="64.680000000000007"/>
    <x v="0"/>
    <x v="9"/>
    <x v="2"/>
    <x v="3"/>
    <x v="0"/>
  </r>
  <r>
    <n v="10367"/>
    <s v="Sasquatch Ale"/>
    <x v="6"/>
    <x v="44"/>
    <n v="10.192"/>
    <n v="36"/>
    <s v="Vaffeljernet"/>
    <x v="48"/>
    <x v="17"/>
    <d v="2014-11-27T00:00:00"/>
    <n v="403.2"/>
    <n v="366.91200000000003"/>
    <x v="0"/>
    <x v="3"/>
    <x v="3"/>
    <x v="0"/>
    <x v="0"/>
  </r>
  <r>
    <n v="10367"/>
    <s v="Tourtière"/>
    <x v="7"/>
    <x v="46"/>
    <n v="4.4250000000000007"/>
    <n v="18"/>
    <s v="Vaffeljernet"/>
    <x v="48"/>
    <x v="17"/>
    <d v="2014-08-31T00:00:00"/>
    <n v="106.2"/>
    <n v="79.650000000000006"/>
    <x v="0"/>
    <x v="0"/>
    <x v="3"/>
    <x v="0"/>
    <x v="0"/>
  </r>
  <r>
    <n v="10367"/>
    <s v="Louisiana Fiery Hot Pepper Sauce"/>
    <x v="3"/>
    <x v="5"/>
    <n v="12.600000000000001"/>
    <n v="15"/>
    <s v="Vaffeljernet"/>
    <x v="48"/>
    <x v="17"/>
    <d v="2015-07-23T00:00:00"/>
    <n v="252"/>
    <n v="189.00000000000003"/>
    <x v="1"/>
    <x v="11"/>
    <x v="2"/>
    <x v="0"/>
    <x v="0"/>
  </r>
  <r>
    <n v="10367"/>
    <s v="Original Frankfurter grüne Soße"/>
    <x v="3"/>
    <x v="21"/>
    <n v="8.84"/>
    <n v="7"/>
    <s v="Vaffeljernet"/>
    <x v="48"/>
    <x v="17"/>
    <d v="2015-02-27T00:00:00"/>
    <n v="72.8"/>
    <n v="61.879999999999995"/>
    <x v="1"/>
    <x v="6"/>
    <x v="2"/>
    <x v="0"/>
    <x v="0"/>
  </r>
  <r>
    <n v="10368"/>
    <s v="Sir Rodney's Scones"/>
    <x v="5"/>
    <x v="15"/>
    <n v="5.3599999999999994"/>
    <n v="5"/>
    <s v="Ernst Handel"/>
    <x v="9"/>
    <x v="6"/>
    <d v="2015-07-22T00:00:00"/>
    <n v="40"/>
    <n v="26.799999999999997"/>
    <x v="1"/>
    <x v="11"/>
    <x v="2"/>
    <x v="0"/>
    <x v="0"/>
  </r>
  <r>
    <n v="10368"/>
    <s v="Wimmers gute Semmelknödel"/>
    <x v="0"/>
    <x v="47"/>
    <n v="20.748000000000001"/>
    <n v="35"/>
    <s v="Ernst Handel"/>
    <x v="9"/>
    <x v="6"/>
    <d v="2014-09-29T00:00:00"/>
    <n v="931"/>
    <n v="726.18000000000006"/>
    <x v="0"/>
    <x v="1"/>
    <x v="0"/>
    <x v="0"/>
    <x v="0"/>
  </r>
  <r>
    <n v="10368"/>
    <s v="Rössle Sauerkraut"/>
    <x v="2"/>
    <x v="39"/>
    <n v="28.756"/>
    <n v="13"/>
    <s v="Ernst Handel"/>
    <x v="9"/>
    <x v="6"/>
    <d v="2015-01-31T00:00:00"/>
    <n v="473.2"/>
    <n v="373.82799999999997"/>
    <x v="1"/>
    <x v="5"/>
    <x v="0"/>
    <x v="0"/>
    <x v="0"/>
  </r>
  <r>
    <n v="10368"/>
    <s v="Ravioli Angelo"/>
    <x v="0"/>
    <x v="7"/>
    <n v="13.103999999999999"/>
    <n v="25"/>
    <s v="Ernst Handel"/>
    <x v="9"/>
    <x v="6"/>
    <d v="2015-03-06T00:00:00"/>
    <n v="390"/>
    <n v="327.59999999999997"/>
    <x v="1"/>
    <x v="7"/>
    <x v="0"/>
    <x v="0"/>
    <x v="0"/>
  </r>
  <r>
    <n v="10369"/>
    <s v="Thüringer Rostbratwurst"/>
    <x v="7"/>
    <x v="33"/>
    <n v="81.180000000000007"/>
    <n v="20"/>
    <s v="Split Rail Beer &amp; Ale"/>
    <x v="19"/>
    <x v="8"/>
    <d v="2015-01-18T00:00:00"/>
    <n v="1980"/>
    <n v="1623.6000000000001"/>
    <x v="1"/>
    <x v="5"/>
    <x v="3"/>
    <x v="2"/>
    <x v="1"/>
  </r>
  <r>
    <n v="10369"/>
    <s v="Gnocchi di nonna Alice"/>
    <x v="0"/>
    <x v="29"/>
    <n v="25.535999999999998"/>
    <n v="18"/>
    <s v="Split Rail Beer &amp; Ale"/>
    <x v="19"/>
    <x v="8"/>
    <d v="2014-03-21T00:00:00"/>
    <n v="547.19999999999993"/>
    <n v="459.64799999999997"/>
    <x v="0"/>
    <x v="7"/>
    <x v="0"/>
    <x v="2"/>
    <x v="1"/>
  </r>
  <r>
    <n v="10370"/>
    <s v="Chai"/>
    <x v="6"/>
    <x v="12"/>
    <n v="12.96"/>
    <n v="15"/>
    <s v="Chop-suey Chinese"/>
    <x v="5"/>
    <x v="4"/>
    <d v="2014-12-16T00:00:00"/>
    <n v="216"/>
    <n v="194.4"/>
    <x v="0"/>
    <x v="4"/>
    <x v="3"/>
    <x v="0"/>
    <x v="0"/>
  </r>
  <r>
    <n v="10370"/>
    <s v="Wimmers gute Semmelknödel"/>
    <x v="0"/>
    <x v="47"/>
    <n v="20.482000000000003"/>
    <n v="30"/>
    <s v="Chop-suey Chinese"/>
    <x v="5"/>
    <x v="4"/>
    <d v="2014-01-18T00:00:00"/>
    <n v="798"/>
    <n v="614.46"/>
    <x v="0"/>
    <x v="5"/>
    <x v="0"/>
    <x v="0"/>
    <x v="0"/>
  </r>
  <r>
    <n v="10370"/>
    <s v="Longlife Tofu"/>
    <x v="2"/>
    <x v="15"/>
    <n v="6.32"/>
    <n v="20"/>
    <s v="Chop-suey Chinese"/>
    <x v="5"/>
    <x v="4"/>
    <d v="2015-06-01T00:00:00"/>
    <n v="160"/>
    <n v="126.4"/>
    <x v="1"/>
    <x v="10"/>
    <x v="0"/>
    <x v="0"/>
    <x v="0"/>
  </r>
  <r>
    <n v="10371"/>
    <s v="Inlagd Sill"/>
    <x v="4"/>
    <x v="18"/>
    <n v="10.792"/>
    <n v="6"/>
    <s v="La maison d'Asie"/>
    <x v="43"/>
    <x v="0"/>
    <d v="2014-07-07T00:00:00"/>
    <n v="91.199999999999989"/>
    <n v="64.751999999999995"/>
    <x v="0"/>
    <x v="11"/>
    <x v="1"/>
    <x v="0"/>
    <x v="0"/>
  </r>
  <r>
    <n v="10372"/>
    <s v="Mozzarella di Giovanni"/>
    <x v="1"/>
    <x v="34"/>
    <n v="21.406000000000002"/>
    <n v="42"/>
    <s v="Queen Cozinha"/>
    <x v="29"/>
    <x v="2"/>
    <d v="2014-02-09T00:00:00"/>
    <n v="1167.6000000000001"/>
    <n v="899.05200000000013"/>
    <x v="0"/>
    <x v="6"/>
    <x v="1"/>
    <x v="1"/>
    <x v="1"/>
  </r>
  <r>
    <n v="10372"/>
    <s v="Camembert Pierrot"/>
    <x v="1"/>
    <x v="10"/>
    <n v="21.488"/>
    <n v="70"/>
    <s v="Queen Cozinha"/>
    <x v="29"/>
    <x v="2"/>
    <d v="2014-03-05T00:00:00"/>
    <n v="1904"/>
    <n v="1504.1599999999999"/>
    <x v="0"/>
    <x v="7"/>
    <x v="1"/>
    <x v="1"/>
    <x v="1"/>
  </r>
  <r>
    <n v="10372"/>
    <s v="Sir Rodney's Marmalade"/>
    <x v="5"/>
    <x v="8"/>
    <n v="42.767999999999994"/>
    <n v="12"/>
    <s v="Queen Cozinha"/>
    <x v="29"/>
    <x v="2"/>
    <d v="2015-04-16T00:00:00"/>
    <n v="777.59999999999991"/>
    <n v="513.21599999999989"/>
    <x v="1"/>
    <x v="8"/>
    <x v="2"/>
    <x v="1"/>
    <x v="1"/>
  </r>
  <r>
    <n v="10372"/>
    <s v="Côte de Blaye"/>
    <x v="6"/>
    <x v="55"/>
    <n v="187.61200000000002"/>
    <n v="40"/>
    <s v="Queen Cozinha"/>
    <x v="29"/>
    <x v="2"/>
    <d v="2014-06-08T00:00:00"/>
    <n v="8432"/>
    <n v="7504.4800000000014"/>
    <x v="0"/>
    <x v="10"/>
    <x v="3"/>
    <x v="1"/>
    <x v="1"/>
  </r>
  <r>
    <n v="10373"/>
    <s v="Escargots de Bourgogne"/>
    <x v="4"/>
    <x v="53"/>
    <n v="8.3740000000000006"/>
    <n v="80"/>
    <s v="Hungry Owl All-Night Grocers"/>
    <x v="30"/>
    <x v="14"/>
    <d v="2014-03-12T00:00:00"/>
    <n v="848"/>
    <n v="669.92000000000007"/>
    <x v="0"/>
    <x v="7"/>
    <x v="1"/>
    <x v="0"/>
    <x v="0"/>
  </r>
  <r>
    <n v="10373"/>
    <s v="Fløtemysost"/>
    <x v="1"/>
    <x v="37"/>
    <n v="14.447999999999999"/>
    <n v="50"/>
    <s v="Hungry Owl All-Night Grocers"/>
    <x v="30"/>
    <x v="14"/>
    <d v="2014-05-15T00:00:00"/>
    <n v="860"/>
    <n v="722.4"/>
    <x v="0"/>
    <x v="9"/>
    <x v="1"/>
    <x v="0"/>
    <x v="0"/>
  </r>
  <r>
    <n v="10374"/>
    <s v="Escargots de Bourgogne"/>
    <x v="4"/>
    <x v="53"/>
    <n v="7.8439999999999994"/>
    <n v="15"/>
    <s v="Wolski  Zajazd"/>
    <x v="49"/>
    <x v="18"/>
    <d v="2015-04-14T00:00:00"/>
    <n v="159"/>
    <n v="117.66"/>
    <x v="1"/>
    <x v="8"/>
    <x v="1"/>
    <x v="0"/>
    <x v="0"/>
  </r>
  <r>
    <n v="10374"/>
    <s v="Gorgonzola Telino"/>
    <x v="1"/>
    <x v="13"/>
    <n v="8.1000000000000014"/>
    <n v="30"/>
    <s v="Wolski  Zajazd"/>
    <x v="49"/>
    <x v="18"/>
    <d v="2014-05-10T00:00:00"/>
    <n v="300"/>
    <n v="243.00000000000006"/>
    <x v="0"/>
    <x v="9"/>
    <x v="1"/>
    <x v="0"/>
    <x v="0"/>
  </r>
  <r>
    <n v="10375"/>
    <s v="Tourtière"/>
    <x v="7"/>
    <x v="46"/>
    <n v="4.4250000000000007"/>
    <n v="10"/>
    <s v="Hungry Coyote Import Store"/>
    <x v="50"/>
    <x v="8"/>
    <d v="2014-08-16T00:00:00"/>
    <n v="59"/>
    <n v="44.250000000000007"/>
    <x v="0"/>
    <x v="0"/>
    <x v="3"/>
    <x v="2"/>
    <x v="1"/>
  </r>
  <r>
    <n v="10375"/>
    <s v="Tofu"/>
    <x v="2"/>
    <x v="3"/>
    <n v="15.066000000000003"/>
    <n v="15"/>
    <s v="Hungry Coyote Import Store"/>
    <x v="50"/>
    <x v="8"/>
    <d v="2014-12-19T00:00:00"/>
    <n v="279"/>
    <n v="225.99000000000004"/>
    <x v="0"/>
    <x v="4"/>
    <x v="0"/>
    <x v="2"/>
    <x v="1"/>
  </r>
  <r>
    <n v="10376"/>
    <s v="Gorgonzola Telino"/>
    <x v="1"/>
    <x v="13"/>
    <n v="7.5"/>
    <n v="42"/>
    <s v="Mère Paillarde"/>
    <x v="41"/>
    <x v="16"/>
    <d v="2014-11-26T00:00:00"/>
    <n v="420"/>
    <n v="315"/>
    <x v="0"/>
    <x v="3"/>
    <x v="1"/>
    <x v="2"/>
    <x v="1"/>
  </r>
  <r>
    <n v="10377"/>
    <s v="Rössle Sauerkraut"/>
    <x v="2"/>
    <x v="39"/>
    <n v="28.756"/>
    <n v="20"/>
    <s v="Seven Seas Imports"/>
    <x v="28"/>
    <x v="13"/>
    <d v="2015-07-23T00:00:00"/>
    <n v="728"/>
    <n v="575.12"/>
    <x v="1"/>
    <x v="11"/>
    <x v="0"/>
    <x v="0"/>
    <x v="0"/>
  </r>
  <r>
    <n v="10377"/>
    <s v="Chartreuse verte"/>
    <x v="6"/>
    <x v="12"/>
    <n v="13.104000000000001"/>
    <n v="20"/>
    <s v="Seven Seas Imports"/>
    <x v="28"/>
    <x v="13"/>
    <d v="2014-06-30T00:00:00"/>
    <n v="288"/>
    <n v="262.08000000000004"/>
    <x v="0"/>
    <x v="10"/>
    <x v="3"/>
    <x v="0"/>
    <x v="0"/>
  </r>
  <r>
    <n v="10378"/>
    <s v="Fløtemysost"/>
    <x v="1"/>
    <x v="37"/>
    <n v="14.62"/>
    <n v="6"/>
    <s v="Folk och fä HB"/>
    <x v="13"/>
    <x v="9"/>
    <d v="2015-06-04T00:00:00"/>
    <n v="103.19999999999999"/>
    <n v="87.72"/>
    <x v="1"/>
    <x v="10"/>
    <x v="1"/>
    <x v="0"/>
    <x v="0"/>
  </r>
  <r>
    <n v="10379"/>
    <s v="Vegie-spread"/>
    <x v="3"/>
    <x v="22"/>
    <n v="27.027000000000001"/>
    <n v="16"/>
    <s v="Que Delícia"/>
    <x v="2"/>
    <x v="2"/>
    <d v="2015-05-19T00:00:00"/>
    <n v="561.6"/>
    <n v="432.43200000000002"/>
    <x v="1"/>
    <x v="9"/>
    <x v="2"/>
    <x v="1"/>
    <x v="1"/>
  </r>
  <r>
    <n v="10379"/>
    <s v="Louisiana Fiery Hot Pepper Sauce"/>
    <x v="3"/>
    <x v="5"/>
    <n v="12.096"/>
    <n v="20"/>
    <s v="Que Delícia"/>
    <x v="2"/>
    <x v="2"/>
    <d v="2014-07-10T00:00:00"/>
    <n v="336"/>
    <n v="241.92000000000002"/>
    <x v="0"/>
    <x v="11"/>
    <x v="2"/>
    <x v="1"/>
    <x v="1"/>
  </r>
  <r>
    <n v="10379"/>
    <s v="Jack's New England Clam Chowder"/>
    <x v="4"/>
    <x v="6"/>
    <n v="6.0830000000000002"/>
    <n v="8"/>
    <s v="Que Delícia"/>
    <x v="2"/>
    <x v="2"/>
    <d v="2015-05-03T00:00:00"/>
    <n v="61.6"/>
    <n v="48.664000000000001"/>
    <x v="1"/>
    <x v="9"/>
    <x v="1"/>
    <x v="1"/>
    <x v="1"/>
  </r>
  <r>
    <n v="10380"/>
    <s v="Perth Pasties"/>
    <x v="7"/>
    <x v="20"/>
    <n v="21.222000000000001"/>
    <n v="20"/>
    <s v="Hungry Owl All-Night Grocers"/>
    <x v="30"/>
    <x v="14"/>
    <d v="2014-09-05T00:00:00"/>
    <n v="524"/>
    <n v="424.44000000000005"/>
    <x v="0"/>
    <x v="1"/>
    <x v="3"/>
    <x v="0"/>
    <x v="0"/>
  </r>
  <r>
    <n v="10380"/>
    <s v="Camembert Pierrot"/>
    <x v="1"/>
    <x v="10"/>
    <n v="22.847999999999999"/>
    <n v="6"/>
    <s v="Hungry Owl All-Night Grocers"/>
    <x v="30"/>
    <x v="14"/>
    <d v="2014-06-11T00:00:00"/>
    <n v="163.19999999999999"/>
    <n v="137.08799999999999"/>
    <x v="0"/>
    <x v="10"/>
    <x v="1"/>
    <x v="0"/>
    <x v="0"/>
  </r>
  <r>
    <n v="10380"/>
    <s v="Outback Lager"/>
    <x v="6"/>
    <x v="27"/>
    <n v="11.040000000000001"/>
    <n v="30"/>
    <s v="Hungry Owl All-Night Grocers"/>
    <x v="30"/>
    <x v="14"/>
    <d v="2014-04-15T00:00:00"/>
    <n v="360"/>
    <n v="331.20000000000005"/>
    <x v="0"/>
    <x v="8"/>
    <x v="3"/>
    <x v="0"/>
    <x v="0"/>
  </r>
  <r>
    <n v="10380"/>
    <s v="Nord-Ost Matjeshering"/>
    <x v="4"/>
    <x v="30"/>
    <n v="15.524999999999999"/>
    <n v="18"/>
    <s v="Hungry Owl All-Night Grocers"/>
    <x v="30"/>
    <x v="14"/>
    <d v="2014-08-11T00:00:00"/>
    <n v="372.59999999999997"/>
    <n v="279.45"/>
    <x v="0"/>
    <x v="0"/>
    <x v="1"/>
    <x v="0"/>
    <x v="0"/>
  </r>
  <r>
    <n v="10381"/>
    <s v="Longlife Tofu"/>
    <x v="2"/>
    <x v="15"/>
    <n v="6.08"/>
    <n v="14"/>
    <s v="LILA-Supermercado"/>
    <x v="26"/>
    <x v="5"/>
    <d v="2014-03-29T00:00:00"/>
    <n v="112"/>
    <n v="85.12"/>
    <x v="0"/>
    <x v="7"/>
    <x v="0"/>
    <x v="1"/>
    <x v="1"/>
  </r>
  <r>
    <n v="10382"/>
    <s v="Thüringer Rostbratwurst"/>
    <x v="7"/>
    <x v="33"/>
    <n v="76.23"/>
    <n v="14"/>
    <s v="Ernst Handel"/>
    <x v="9"/>
    <x v="6"/>
    <d v="2014-10-27T00:00:00"/>
    <n v="1386"/>
    <n v="1067.22"/>
    <x v="0"/>
    <x v="2"/>
    <x v="3"/>
    <x v="0"/>
    <x v="0"/>
  </r>
  <r>
    <n v="10382"/>
    <s v="Geitost"/>
    <x v="1"/>
    <x v="9"/>
    <n v="1.58"/>
    <n v="60"/>
    <s v="Ernst Handel"/>
    <x v="9"/>
    <x v="6"/>
    <d v="2014-01-10T00:00:00"/>
    <n v="120"/>
    <n v="94.800000000000011"/>
    <x v="0"/>
    <x v="5"/>
    <x v="1"/>
    <x v="0"/>
    <x v="0"/>
  </r>
  <r>
    <n v="10382"/>
    <s v="Carnarvon Tigers"/>
    <x v="4"/>
    <x v="48"/>
    <n v="39"/>
    <n v="9"/>
    <s v="Ernst Handel"/>
    <x v="9"/>
    <x v="6"/>
    <d v="2014-06-21T00:00:00"/>
    <n v="450"/>
    <n v="351"/>
    <x v="0"/>
    <x v="10"/>
    <x v="1"/>
    <x v="0"/>
    <x v="0"/>
  </r>
  <r>
    <n v="10382"/>
    <s v="Chef Anton's Gumbo Mix"/>
    <x v="3"/>
    <x v="23"/>
    <n v="13.26"/>
    <n v="32"/>
    <s v="Ernst Handel"/>
    <x v="9"/>
    <x v="6"/>
    <d v="2014-06-08T00:00:00"/>
    <n v="544"/>
    <n v="424.32"/>
    <x v="0"/>
    <x v="10"/>
    <x v="2"/>
    <x v="0"/>
    <x v="0"/>
  </r>
  <r>
    <n v="10382"/>
    <s v="Longlife Tofu"/>
    <x v="2"/>
    <x v="15"/>
    <n v="6.16"/>
    <n v="50"/>
    <s v="Ernst Handel"/>
    <x v="9"/>
    <x v="6"/>
    <d v="2014-08-06T00:00:00"/>
    <n v="400"/>
    <n v="308"/>
    <x v="0"/>
    <x v="0"/>
    <x v="0"/>
    <x v="0"/>
    <x v="0"/>
  </r>
  <r>
    <n v="10383"/>
    <s v="Konbu"/>
    <x v="4"/>
    <x v="38"/>
    <n v="3.456"/>
    <n v="20"/>
    <s v="Around the Horn"/>
    <x v="45"/>
    <x v="13"/>
    <d v="2014-11-29T00:00:00"/>
    <n v="96"/>
    <n v="69.12"/>
    <x v="0"/>
    <x v="3"/>
    <x v="1"/>
    <x v="0"/>
    <x v="0"/>
  </r>
  <r>
    <n v="10383"/>
    <s v="Valkoinen suklaa"/>
    <x v="5"/>
    <x v="60"/>
    <n v="8.84"/>
    <n v="15"/>
    <s v="Around the Horn"/>
    <x v="45"/>
    <x v="13"/>
    <d v="2015-04-23T00:00:00"/>
    <n v="195"/>
    <n v="132.6"/>
    <x v="1"/>
    <x v="8"/>
    <x v="2"/>
    <x v="0"/>
    <x v="0"/>
  </r>
  <r>
    <n v="10383"/>
    <s v="Gnocchi di nonna Alice"/>
    <x v="0"/>
    <x v="29"/>
    <n v="22.799999999999997"/>
    <n v="20"/>
    <s v="Around the Horn"/>
    <x v="45"/>
    <x v="13"/>
    <d v="2015-02-11T00:00:00"/>
    <n v="608"/>
    <n v="455.99999999999994"/>
    <x v="1"/>
    <x v="6"/>
    <x v="0"/>
    <x v="0"/>
    <x v="0"/>
  </r>
  <r>
    <n v="10384"/>
    <s v="Sir Rodney's Marmalade"/>
    <x v="5"/>
    <x v="8"/>
    <n v="43.415999999999997"/>
    <n v="28"/>
    <s v="Berglunds snabbköp"/>
    <x v="23"/>
    <x v="9"/>
    <d v="2014-07-03T00:00:00"/>
    <n v="1814.3999999999999"/>
    <n v="1215.6479999999999"/>
    <x v="0"/>
    <x v="11"/>
    <x v="2"/>
    <x v="0"/>
    <x v="0"/>
  </r>
  <r>
    <n v="10384"/>
    <s v="Camembert Pierrot"/>
    <x v="1"/>
    <x v="10"/>
    <n v="23.119999999999997"/>
    <n v="15"/>
    <s v="Berglunds snabbköp"/>
    <x v="23"/>
    <x v="9"/>
    <d v="2014-01-27T00:00:00"/>
    <n v="408"/>
    <n v="346.79999999999995"/>
    <x v="0"/>
    <x v="5"/>
    <x v="1"/>
    <x v="0"/>
    <x v="0"/>
  </r>
  <r>
    <n v="10385"/>
    <s v="Uncle Bob's Organic Dried Pears"/>
    <x v="2"/>
    <x v="28"/>
    <n v="19.68"/>
    <n v="10"/>
    <s v="Split Rail Beer &amp; Ale"/>
    <x v="19"/>
    <x v="8"/>
    <d v="2014-09-04T00:00:00"/>
    <n v="240"/>
    <n v="196.8"/>
    <x v="0"/>
    <x v="1"/>
    <x v="0"/>
    <x v="2"/>
    <x v="1"/>
  </r>
  <r>
    <n v="10385"/>
    <s v="Camembert Pierrot"/>
    <x v="1"/>
    <x v="10"/>
    <n v="20.399999999999999"/>
    <n v="20"/>
    <s v="Split Rail Beer &amp; Ale"/>
    <x v="19"/>
    <x v="8"/>
    <d v="2015-06-20T00:00:00"/>
    <n v="544"/>
    <n v="408"/>
    <x v="1"/>
    <x v="10"/>
    <x v="1"/>
    <x v="2"/>
    <x v="1"/>
  </r>
  <r>
    <n v="10385"/>
    <s v="Scottish Longbreads"/>
    <x v="5"/>
    <x v="13"/>
    <n v="6.6"/>
    <n v="8"/>
    <s v="Split Rail Beer &amp; Ale"/>
    <x v="19"/>
    <x v="8"/>
    <d v="2014-06-19T00:00:00"/>
    <n v="80"/>
    <n v="52.8"/>
    <x v="0"/>
    <x v="10"/>
    <x v="2"/>
    <x v="2"/>
    <x v="1"/>
  </r>
  <r>
    <n v="10386"/>
    <s v="Guaraná Fantástica"/>
    <x v="6"/>
    <x v="16"/>
    <n v="3.1680000000000001"/>
    <n v="15"/>
    <s v="Familia Arquibaldo"/>
    <x v="29"/>
    <x v="2"/>
    <d v="2014-06-28T00:00:00"/>
    <n v="54"/>
    <n v="47.52"/>
    <x v="0"/>
    <x v="10"/>
    <x v="3"/>
    <x v="1"/>
    <x v="1"/>
  </r>
  <r>
    <n v="10386"/>
    <s v="Sasquatch Ale"/>
    <x v="6"/>
    <x v="44"/>
    <n v="10.192"/>
    <n v="10"/>
    <s v="Familia Arquibaldo"/>
    <x v="29"/>
    <x v="2"/>
    <d v="2014-06-01T00:00:00"/>
    <n v="112"/>
    <n v="101.92"/>
    <x v="0"/>
    <x v="10"/>
    <x v="3"/>
    <x v="1"/>
    <x v="1"/>
  </r>
  <r>
    <n v="10387"/>
    <s v="Guaraná Fantástica"/>
    <x v="6"/>
    <x v="16"/>
    <n v="3.24"/>
    <n v="15"/>
    <s v="Santé Gourmet"/>
    <x v="51"/>
    <x v="19"/>
    <d v="2014-01-03T00:00:00"/>
    <n v="54"/>
    <n v="48.6"/>
    <x v="0"/>
    <x v="5"/>
    <x v="3"/>
    <x v="0"/>
    <x v="0"/>
  </r>
  <r>
    <n v="10387"/>
    <s v="Rössle Sauerkraut"/>
    <x v="2"/>
    <x v="39"/>
    <n v="28.391999999999999"/>
    <n v="6"/>
    <s v="Santé Gourmet"/>
    <x v="51"/>
    <x v="19"/>
    <d v="2014-05-17T00:00:00"/>
    <n v="218.39999999999998"/>
    <n v="170.352"/>
    <x v="0"/>
    <x v="9"/>
    <x v="0"/>
    <x v="0"/>
    <x v="0"/>
  </r>
  <r>
    <n v="10387"/>
    <s v="Raclette Courdavault"/>
    <x v="1"/>
    <x v="17"/>
    <n v="33.44"/>
    <n v="12"/>
    <s v="Santé Gourmet"/>
    <x v="51"/>
    <x v="19"/>
    <d v="2015-02-21T00:00:00"/>
    <n v="528"/>
    <n v="401.28"/>
    <x v="1"/>
    <x v="6"/>
    <x v="1"/>
    <x v="0"/>
    <x v="0"/>
  </r>
  <r>
    <n v="10387"/>
    <s v="Fløtemysost"/>
    <x v="1"/>
    <x v="37"/>
    <n v="12.899999999999999"/>
    <n v="15"/>
    <s v="Santé Gourmet"/>
    <x v="51"/>
    <x v="19"/>
    <d v="2014-08-15T00:00:00"/>
    <n v="258"/>
    <n v="193.49999999999997"/>
    <x v="0"/>
    <x v="0"/>
    <x v="1"/>
    <x v="0"/>
    <x v="0"/>
  </r>
  <r>
    <n v="10388"/>
    <s v="Røgede sild"/>
    <x v="4"/>
    <x v="57"/>
    <n v="5.6239999999999997"/>
    <n v="15"/>
    <s v="Seven Seas Imports"/>
    <x v="28"/>
    <x v="13"/>
    <d v="2014-05-22T00:00:00"/>
    <n v="114"/>
    <n v="84.36"/>
    <x v="0"/>
    <x v="9"/>
    <x v="1"/>
    <x v="0"/>
    <x v="0"/>
  </r>
  <r>
    <n v="10388"/>
    <s v="Perth Pasties"/>
    <x v="7"/>
    <x v="20"/>
    <n v="20.173999999999999"/>
    <n v="40"/>
    <s v="Seven Seas Imports"/>
    <x v="28"/>
    <x v="13"/>
    <d v="2014-01-25T00:00:00"/>
    <n v="1048"/>
    <n v="806.96"/>
    <x v="0"/>
    <x v="5"/>
    <x v="3"/>
    <x v="0"/>
    <x v="0"/>
  </r>
  <r>
    <n v="10388"/>
    <s v="Filo Mix"/>
    <x v="0"/>
    <x v="54"/>
    <n v="4.3119999999999994"/>
    <n v="20"/>
    <s v="Seven Seas Imports"/>
    <x v="28"/>
    <x v="13"/>
    <d v="2015-08-03T00:00:00"/>
    <n v="112"/>
    <n v="86.239999999999981"/>
    <x v="1"/>
    <x v="0"/>
    <x v="0"/>
    <x v="0"/>
    <x v="0"/>
  </r>
  <r>
    <n v="10389"/>
    <s v="Ikura"/>
    <x v="4"/>
    <x v="36"/>
    <n v="18.352"/>
    <n v="16"/>
    <s v="Bottom-Dollar Markets"/>
    <x v="52"/>
    <x v="16"/>
    <d v="2014-02-14T00:00:00"/>
    <n v="396.8"/>
    <n v="293.63200000000001"/>
    <x v="0"/>
    <x v="6"/>
    <x v="1"/>
    <x v="2"/>
    <x v="1"/>
  </r>
  <r>
    <n v="10389"/>
    <s v="Pâté chinois"/>
    <x v="7"/>
    <x v="14"/>
    <n v="15.744"/>
    <n v="15"/>
    <s v="Bottom-Dollar Markets"/>
    <x v="52"/>
    <x v="16"/>
    <d v="2015-03-02T00:00:00"/>
    <n v="288"/>
    <n v="236.16"/>
    <x v="1"/>
    <x v="7"/>
    <x v="3"/>
    <x v="2"/>
    <x v="1"/>
  </r>
  <r>
    <n v="10389"/>
    <s v="Tarte au sucre"/>
    <x v="5"/>
    <x v="26"/>
    <n v="26.397999999999996"/>
    <n v="20"/>
    <s v="Bottom-Dollar Markets"/>
    <x v="52"/>
    <x v="16"/>
    <d v="2014-07-12T00:00:00"/>
    <n v="788"/>
    <n v="527.95999999999992"/>
    <x v="0"/>
    <x v="11"/>
    <x v="2"/>
    <x v="2"/>
    <x v="1"/>
  </r>
  <r>
    <n v="10389"/>
    <s v="Outback Lager"/>
    <x v="6"/>
    <x v="27"/>
    <n v="10.92"/>
    <n v="30"/>
    <s v="Bottom-Dollar Markets"/>
    <x v="52"/>
    <x v="16"/>
    <d v="2014-09-09T00:00:00"/>
    <n v="360"/>
    <n v="327.60000000000002"/>
    <x v="0"/>
    <x v="1"/>
    <x v="3"/>
    <x v="2"/>
    <x v="1"/>
  </r>
  <r>
    <n v="10390"/>
    <s v="Steeleye Stout"/>
    <x v="6"/>
    <x v="12"/>
    <n v="12.816000000000001"/>
    <n v="40"/>
    <s v="Ernst Handel"/>
    <x v="9"/>
    <x v="6"/>
    <d v="2015-07-04T00:00:00"/>
    <n v="576"/>
    <n v="512.64"/>
    <x v="1"/>
    <x v="11"/>
    <x v="3"/>
    <x v="0"/>
    <x v="0"/>
  </r>
  <r>
    <n v="10390"/>
    <s v="Spegesild"/>
    <x v="4"/>
    <x v="45"/>
    <n v="6.8159999999999998"/>
    <n v="45"/>
    <s v="Ernst Handel"/>
    <x v="9"/>
    <x v="6"/>
    <d v="2015-01-19T00:00:00"/>
    <n v="432"/>
    <n v="306.71999999999997"/>
    <x v="1"/>
    <x v="5"/>
    <x v="1"/>
    <x v="0"/>
    <x v="0"/>
  </r>
  <r>
    <n v="10390"/>
    <s v="Gorgonzola Telino"/>
    <x v="1"/>
    <x v="13"/>
    <n v="8.2000000000000011"/>
    <n v="60"/>
    <s v="Ernst Handel"/>
    <x v="9"/>
    <x v="6"/>
    <d v="2014-02-24T00:00:00"/>
    <n v="600"/>
    <n v="492.00000000000006"/>
    <x v="0"/>
    <x v="6"/>
    <x v="1"/>
    <x v="0"/>
    <x v="0"/>
  </r>
  <r>
    <n v="10390"/>
    <s v="Mozzarella di Giovanni"/>
    <x v="1"/>
    <x v="34"/>
    <n v="23.352"/>
    <n v="24"/>
    <s v="Ernst Handel"/>
    <x v="9"/>
    <x v="6"/>
    <d v="2014-10-10T00:00:00"/>
    <n v="667.2"/>
    <n v="560.44799999999998"/>
    <x v="0"/>
    <x v="2"/>
    <x v="1"/>
    <x v="0"/>
    <x v="0"/>
  </r>
  <r>
    <n v="10391"/>
    <s v="Konbu"/>
    <x v="4"/>
    <x v="38"/>
    <n v="3.552"/>
    <n v="18"/>
    <s v="Drachenblut Delikatessen"/>
    <x v="46"/>
    <x v="1"/>
    <d v="2014-05-24T00:00:00"/>
    <n v="86.399999999999991"/>
    <n v="63.936"/>
    <x v="0"/>
    <x v="9"/>
    <x v="1"/>
    <x v="0"/>
    <x v="0"/>
  </r>
  <r>
    <n v="10392"/>
    <s v="Gudbrandsdalsost"/>
    <x v="1"/>
    <x v="49"/>
    <n v="22.464000000000002"/>
    <n v="50"/>
    <s v="Piccolo und mehr"/>
    <x v="44"/>
    <x v="6"/>
    <d v="2015-07-28T00:00:00"/>
    <n v="1440"/>
    <n v="1123.2"/>
    <x v="1"/>
    <x v="11"/>
    <x v="1"/>
    <x v="0"/>
    <x v="0"/>
  </r>
  <r>
    <n v="10393"/>
    <s v="Gorgonzola Telino"/>
    <x v="1"/>
    <x v="13"/>
    <n v="8.2000000000000011"/>
    <n v="32"/>
    <s v="Save-a-lot Markets"/>
    <x v="38"/>
    <x v="8"/>
    <d v="2014-09-25T00:00:00"/>
    <n v="320"/>
    <n v="262.40000000000003"/>
    <x v="0"/>
    <x v="1"/>
    <x v="1"/>
    <x v="2"/>
    <x v="1"/>
  </r>
  <r>
    <n v="10393"/>
    <s v="Chang"/>
    <x v="6"/>
    <x v="18"/>
    <n v="13.68"/>
    <n v="25"/>
    <s v="Save-a-lot Markets"/>
    <x v="38"/>
    <x v="8"/>
    <d v="2015-02-23T00:00:00"/>
    <n v="380"/>
    <n v="342"/>
    <x v="1"/>
    <x v="6"/>
    <x v="3"/>
    <x v="2"/>
    <x v="1"/>
  </r>
  <r>
    <n v="10393"/>
    <s v="Tofu"/>
    <x v="2"/>
    <x v="3"/>
    <n v="15.252000000000002"/>
    <n v="42"/>
    <s v="Save-a-lot Markets"/>
    <x v="38"/>
    <x v="8"/>
    <d v="2015-07-30T00:00:00"/>
    <n v="781.2"/>
    <n v="640.58400000000006"/>
    <x v="1"/>
    <x v="11"/>
    <x v="0"/>
    <x v="2"/>
    <x v="1"/>
  </r>
  <r>
    <n v="10393"/>
    <s v="NuNuCa Nuß-Nougat-Creme"/>
    <x v="5"/>
    <x v="44"/>
    <n v="7.2799999999999994"/>
    <n v="7"/>
    <s v="Save-a-lot Markets"/>
    <x v="38"/>
    <x v="8"/>
    <d v="2014-12-25T00:00:00"/>
    <n v="78.399999999999991"/>
    <n v="50.959999999999994"/>
    <x v="0"/>
    <x v="4"/>
    <x v="2"/>
    <x v="2"/>
    <x v="1"/>
  </r>
  <r>
    <n v="10393"/>
    <s v="Gumbär Gummibärchen"/>
    <x v="5"/>
    <x v="56"/>
    <n v="16.433999999999997"/>
    <n v="70"/>
    <s v="Save-a-lot Markets"/>
    <x v="38"/>
    <x v="8"/>
    <d v="2015-01-17T00:00:00"/>
    <n v="1743"/>
    <n v="1150.3799999999999"/>
    <x v="1"/>
    <x v="5"/>
    <x v="2"/>
    <x v="2"/>
    <x v="1"/>
  </r>
  <r>
    <n v="10394"/>
    <s v="Tarte au sucre"/>
    <x v="5"/>
    <x v="26"/>
    <n v="25.61"/>
    <n v="10"/>
    <s v="Hungry Coyote Import Store"/>
    <x v="50"/>
    <x v="8"/>
    <d v="2014-02-02T00:00:00"/>
    <n v="394"/>
    <n v="256.10000000000002"/>
    <x v="0"/>
    <x v="6"/>
    <x v="2"/>
    <x v="2"/>
    <x v="1"/>
  </r>
  <r>
    <n v="10394"/>
    <s v="Konbu"/>
    <x v="4"/>
    <x v="38"/>
    <n v="3.36"/>
    <n v="10"/>
    <s v="Hungry Coyote Import Store"/>
    <x v="50"/>
    <x v="8"/>
    <d v="2014-03-04T00:00:00"/>
    <n v="48"/>
    <n v="33.6"/>
    <x v="0"/>
    <x v="7"/>
    <x v="1"/>
    <x v="2"/>
    <x v="1"/>
  </r>
  <r>
    <n v="10395"/>
    <s v="Spegesild"/>
    <x v="4"/>
    <x v="45"/>
    <n v="7.4879999999999995"/>
    <n v="28"/>
    <s v="HILARIÓN-Abastos"/>
    <x v="8"/>
    <x v="5"/>
    <d v="2015-05-23T00:00:00"/>
    <n v="268.8"/>
    <n v="209.66399999999999"/>
    <x v="1"/>
    <x v="9"/>
    <x v="1"/>
    <x v="1"/>
    <x v="1"/>
  </r>
  <r>
    <n v="10395"/>
    <s v="Perth Pasties"/>
    <x v="7"/>
    <x v="20"/>
    <n v="21.222000000000001"/>
    <n v="70"/>
    <s v="HILARIÓN-Abastos"/>
    <x v="8"/>
    <x v="5"/>
    <d v="2014-09-24T00:00:00"/>
    <n v="1834"/>
    <n v="1485.5400000000002"/>
    <x v="0"/>
    <x v="1"/>
    <x v="3"/>
    <x v="1"/>
    <x v="1"/>
  </r>
  <r>
    <n v="10395"/>
    <s v="Gudbrandsdalsost"/>
    <x v="1"/>
    <x v="49"/>
    <n v="21.888000000000002"/>
    <n v="8"/>
    <s v="HILARIÓN-Abastos"/>
    <x v="8"/>
    <x v="5"/>
    <d v="2015-04-15T00:00:00"/>
    <n v="230.4"/>
    <n v="175.10400000000001"/>
    <x v="1"/>
    <x v="8"/>
    <x v="1"/>
    <x v="1"/>
    <x v="1"/>
  </r>
  <r>
    <n v="10396"/>
    <s v="Mozzarella di Giovanni"/>
    <x v="1"/>
    <x v="34"/>
    <n v="20.85"/>
    <n v="21"/>
    <s v="Frankenversand"/>
    <x v="16"/>
    <x v="1"/>
    <d v="2014-11-24T00:00:00"/>
    <n v="583.80000000000007"/>
    <n v="437.85"/>
    <x v="0"/>
    <x v="3"/>
    <x v="1"/>
    <x v="0"/>
    <x v="0"/>
  </r>
  <r>
    <n v="10396"/>
    <s v="Tunnbröd"/>
    <x v="0"/>
    <x v="58"/>
    <n v="6.048"/>
    <n v="40"/>
    <s v="Frankenversand"/>
    <x v="16"/>
    <x v="1"/>
    <d v="2015-05-16T00:00:00"/>
    <n v="288"/>
    <n v="241.92000000000002"/>
    <x v="1"/>
    <x v="9"/>
    <x v="0"/>
    <x v="0"/>
    <x v="0"/>
  </r>
  <r>
    <n v="10396"/>
    <s v="Fløtemysost"/>
    <x v="1"/>
    <x v="37"/>
    <n v="14.104000000000001"/>
    <n v="60"/>
    <s v="Frankenversand"/>
    <x v="16"/>
    <x v="1"/>
    <d v="2014-10-29T00:00:00"/>
    <n v="1032"/>
    <n v="846.24"/>
    <x v="0"/>
    <x v="2"/>
    <x v="1"/>
    <x v="0"/>
    <x v="0"/>
  </r>
  <r>
    <n v="10397"/>
    <s v="Sir Rodney's Scones"/>
    <x v="5"/>
    <x v="15"/>
    <n v="5.3599999999999994"/>
    <n v="10"/>
    <s v="Princesa Isabel Vinhos"/>
    <x v="39"/>
    <x v="15"/>
    <d v="2014-08-20T00:00:00"/>
    <n v="80"/>
    <n v="53.599999999999994"/>
    <x v="0"/>
    <x v="0"/>
    <x v="2"/>
    <x v="3"/>
    <x v="0"/>
  </r>
  <r>
    <n v="10397"/>
    <s v="Manjimup Dried Apples"/>
    <x v="2"/>
    <x v="4"/>
    <n v="34.344000000000001"/>
    <n v="18"/>
    <s v="Princesa Isabel Vinhos"/>
    <x v="39"/>
    <x v="15"/>
    <d v="2015-05-15T00:00:00"/>
    <n v="763.19999999999993"/>
    <n v="618.19200000000001"/>
    <x v="1"/>
    <x v="9"/>
    <x v="0"/>
    <x v="3"/>
    <x v="0"/>
  </r>
  <r>
    <n v="10398"/>
    <s v="Steeleye Stout"/>
    <x v="6"/>
    <x v="12"/>
    <n v="12.672000000000001"/>
    <n v="30"/>
    <s v="Save-a-lot Markets"/>
    <x v="38"/>
    <x v="8"/>
    <d v="2015-03-28T00:00:00"/>
    <n v="432"/>
    <n v="380.16"/>
    <x v="1"/>
    <x v="7"/>
    <x v="3"/>
    <x v="2"/>
    <x v="1"/>
  </r>
  <r>
    <n v="10398"/>
    <s v="Pâté chinois"/>
    <x v="7"/>
    <x v="14"/>
    <n v="15.552"/>
    <n v="120"/>
    <s v="Save-a-lot Markets"/>
    <x v="38"/>
    <x v="8"/>
    <d v="2014-07-24T00:00:00"/>
    <n v="2304"/>
    <n v="1866.24"/>
    <x v="0"/>
    <x v="11"/>
    <x v="3"/>
    <x v="2"/>
    <x v="1"/>
  </r>
  <r>
    <n v="10399"/>
    <s v="Original Frankfurter grüne Soße"/>
    <x v="3"/>
    <x v="21"/>
    <n v="8.7360000000000007"/>
    <n v="14"/>
    <s v="Vaffeljernet"/>
    <x v="48"/>
    <x v="17"/>
    <d v="2015-07-10T00:00:00"/>
    <n v="145.6"/>
    <n v="122.304"/>
    <x v="1"/>
    <x v="11"/>
    <x v="2"/>
    <x v="0"/>
    <x v="0"/>
  </r>
  <r>
    <n v="10399"/>
    <s v="Scottish Longbreads"/>
    <x v="5"/>
    <x v="13"/>
    <n v="6.7999999999999989"/>
    <n v="60"/>
    <s v="Vaffeljernet"/>
    <x v="48"/>
    <x v="17"/>
    <d v="2014-01-29T00:00:00"/>
    <n v="600"/>
    <n v="407.99999999999994"/>
    <x v="0"/>
    <x v="5"/>
    <x v="2"/>
    <x v="0"/>
    <x v="0"/>
  </r>
  <r>
    <n v="10399"/>
    <s v="Fløtemysost"/>
    <x v="1"/>
    <x v="37"/>
    <n v="13.76"/>
    <n v="30"/>
    <s v="Vaffeljernet"/>
    <x v="48"/>
    <x v="17"/>
    <d v="2014-10-11T00:00:00"/>
    <n v="516"/>
    <n v="412.8"/>
    <x v="0"/>
    <x v="2"/>
    <x v="1"/>
    <x v="0"/>
    <x v="0"/>
  </r>
  <r>
    <n v="10399"/>
    <s v="Lakkalikööri"/>
    <x v="6"/>
    <x v="12"/>
    <n v="13.104000000000001"/>
    <n v="35"/>
    <s v="Vaffeljernet"/>
    <x v="48"/>
    <x v="17"/>
    <d v="2014-12-15T00:00:00"/>
    <n v="504"/>
    <n v="458.64000000000004"/>
    <x v="0"/>
    <x v="4"/>
    <x v="3"/>
    <x v="0"/>
    <x v="0"/>
  </r>
  <r>
    <n v="10400"/>
    <s v="Maxilaku"/>
    <x v="5"/>
    <x v="11"/>
    <n v="10.879999999999999"/>
    <n v="30"/>
    <s v="Eastern Connection"/>
    <x v="28"/>
    <x v="13"/>
    <d v="2015-03-23T00:00:00"/>
    <n v="480"/>
    <n v="326.39999999999998"/>
    <x v="1"/>
    <x v="7"/>
    <x v="2"/>
    <x v="0"/>
    <x v="0"/>
  </r>
  <r>
    <n v="10400"/>
    <s v="Steeleye Stout"/>
    <x v="6"/>
    <x v="12"/>
    <n v="13.104000000000001"/>
    <n v="35"/>
    <s v="Eastern Connection"/>
    <x v="28"/>
    <x v="13"/>
    <d v="2015-06-02T00:00:00"/>
    <n v="504"/>
    <n v="458.64000000000004"/>
    <x v="1"/>
    <x v="10"/>
    <x v="3"/>
    <x v="0"/>
    <x v="0"/>
  </r>
  <r>
    <n v="10400"/>
    <s v="Thüringer Rostbratwurst"/>
    <x v="7"/>
    <x v="33"/>
    <n v="79.2"/>
    <n v="21"/>
    <s v="Eastern Connection"/>
    <x v="28"/>
    <x v="13"/>
    <d v="2015-07-09T00:00:00"/>
    <n v="2079"/>
    <n v="1663.2"/>
    <x v="1"/>
    <x v="11"/>
    <x v="3"/>
    <x v="0"/>
    <x v="0"/>
  </r>
  <r>
    <n v="10401"/>
    <s v="Nord-Ost Matjeshering"/>
    <x v="4"/>
    <x v="30"/>
    <n v="15.318"/>
    <n v="18"/>
    <s v="Rattlesnake Canyon Grocery"/>
    <x v="12"/>
    <x v="8"/>
    <d v="2014-03-20T00:00:00"/>
    <n v="372.59999999999997"/>
    <n v="275.72399999999999"/>
    <x v="0"/>
    <x v="7"/>
    <x v="1"/>
    <x v="2"/>
    <x v="1"/>
  </r>
  <r>
    <n v="10401"/>
    <s v="Gnocchi di nonna Alice"/>
    <x v="0"/>
    <x v="29"/>
    <n v="23.712"/>
    <n v="70"/>
    <s v="Rattlesnake Canyon Grocery"/>
    <x v="12"/>
    <x v="8"/>
    <d v="2014-07-05T00:00:00"/>
    <n v="2128"/>
    <n v="1659.84"/>
    <x v="0"/>
    <x v="11"/>
    <x v="0"/>
    <x v="2"/>
    <x v="1"/>
  </r>
  <r>
    <n v="10401"/>
    <s v="Louisiana Fiery Hot Pepper Sauce"/>
    <x v="3"/>
    <x v="5"/>
    <n v="13.608000000000002"/>
    <n v="20"/>
    <s v="Rattlesnake Canyon Grocery"/>
    <x v="12"/>
    <x v="8"/>
    <d v="2014-04-16T00:00:00"/>
    <n v="336"/>
    <n v="272.16000000000003"/>
    <x v="0"/>
    <x v="8"/>
    <x v="2"/>
    <x v="2"/>
    <x v="1"/>
  </r>
  <r>
    <n v="10401"/>
    <s v="Fløtemysost"/>
    <x v="1"/>
    <x v="37"/>
    <n v="12.899999999999999"/>
    <n v="60"/>
    <s v="Rattlesnake Canyon Grocery"/>
    <x v="12"/>
    <x v="8"/>
    <d v="2014-10-15T00:00:00"/>
    <n v="1032"/>
    <n v="773.99999999999989"/>
    <x v="0"/>
    <x v="2"/>
    <x v="1"/>
    <x v="2"/>
    <x v="1"/>
  </r>
  <r>
    <n v="10402"/>
    <s v="Vegie-spread"/>
    <x v="3"/>
    <x v="22"/>
    <n v="29.132999999999999"/>
    <n v="65"/>
    <s v="Ernst Handel"/>
    <x v="9"/>
    <x v="6"/>
    <d v="2014-09-03T00:00:00"/>
    <n v="2281.5"/>
    <n v="1893.645"/>
    <x v="0"/>
    <x v="1"/>
    <x v="2"/>
    <x v="0"/>
    <x v="0"/>
  </r>
  <r>
    <n v="10402"/>
    <s v="Tunnbröd"/>
    <x v="0"/>
    <x v="58"/>
    <n v="5.7600000000000007"/>
    <n v="60"/>
    <s v="Ernst Handel"/>
    <x v="9"/>
    <x v="6"/>
    <d v="2014-03-20T00:00:00"/>
    <n v="432"/>
    <n v="345.6"/>
    <x v="0"/>
    <x v="7"/>
    <x v="0"/>
    <x v="0"/>
    <x v="0"/>
  </r>
  <r>
    <n v="10403"/>
    <s v="Pavlova"/>
    <x v="5"/>
    <x v="19"/>
    <n v="9.73"/>
    <n v="21"/>
    <s v="Ernst Handel"/>
    <x v="9"/>
    <x v="6"/>
    <d v="2014-02-18T00:00:00"/>
    <n v="291.90000000000003"/>
    <n v="204.33"/>
    <x v="0"/>
    <x v="6"/>
    <x v="2"/>
    <x v="0"/>
    <x v="0"/>
  </r>
  <r>
    <n v="10403"/>
    <s v="Chocolade"/>
    <x v="5"/>
    <x v="61"/>
    <n v="7.0379999999999994"/>
    <n v="70"/>
    <s v="Ernst Handel"/>
    <x v="9"/>
    <x v="6"/>
    <d v="2014-02-05T00:00:00"/>
    <n v="714"/>
    <n v="492.65999999999997"/>
    <x v="0"/>
    <x v="6"/>
    <x v="2"/>
    <x v="0"/>
    <x v="0"/>
  </r>
  <r>
    <n v="10404"/>
    <s v="Gumbär Gummibärchen"/>
    <x v="5"/>
    <x v="56"/>
    <n v="16.682999999999996"/>
    <n v="30"/>
    <s v="Magazzini Alimentari Riuniti"/>
    <x v="21"/>
    <x v="11"/>
    <d v="2014-07-12T00:00:00"/>
    <n v="747"/>
    <n v="500.4899999999999"/>
    <x v="0"/>
    <x v="11"/>
    <x v="2"/>
    <x v="3"/>
    <x v="0"/>
  </r>
  <r>
    <n v="10404"/>
    <s v="Singaporean Hokkien Fried Mee"/>
    <x v="0"/>
    <x v="44"/>
    <n v="9.0719999999999992"/>
    <n v="40"/>
    <s v="Magazzini Alimentari Riuniti"/>
    <x v="21"/>
    <x v="11"/>
    <d v="2014-02-23T00:00:00"/>
    <n v="448"/>
    <n v="362.88"/>
    <x v="0"/>
    <x v="6"/>
    <x v="0"/>
    <x v="3"/>
    <x v="0"/>
  </r>
  <r>
    <n v="10404"/>
    <s v="Maxilaku"/>
    <x v="5"/>
    <x v="11"/>
    <n v="11.04"/>
    <n v="30"/>
    <s v="Magazzini Alimentari Riuniti"/>
    <x v="21"/>
    <x v="11"/>
    <d v="2014-06-28T00:00:00"/>
    <n v="480"/>
    <n v="331.2"/>
    <x v="0"/>
    <x v="10"/>
    <x v="2"/>
    <x v="3"/>
    <x v="0"/>
  </r>
  <r>
    <n v="10405"/>
    <s v="Aniseed Syrup"/>
    <x v="3"/>
    <x v="15"/>
    <n v="6.5600000000000005"/>
    <n v="50"/>
    <s v="LINO-Delicateses"/>
    <x v="53"/>
    <x v="5"/>
    <d v="2014-07-28T00:00:00"/>
    <n v="400"/>
    <n v="328"/>
    <x v="0"/>
    <x v="11"/>
    <x v="2"/>
    <x v="1"/>
    <x v="1"/>
  </r>
  <r>
    <n v="10406"/>
    <s v="Inlagd Sill"/>
    <x v="4"/>
    <x v="18"/>
    <n v="11.856"/>
    <n v="5"/>
    <s v="Queen Cozinha"/>
    <x v="29"/>
    <x v="2"/>
    <d v="2015-02-08T00:00:00"/>
    <n v="76"/>
    <n v="59.28"/>
    <x v="1"/>
    <x v="6"/>
    <x v="1"/>
    <x v="1"/>
    <x v="1"/>
  </r>
  <r>
    <n v="10406"/>
    <s v="Rössle Sauerkraut"/>
    <x v="2"/>
    <x v="39"/>
    <n v="29.848000000000003"/>
    <n v="42"/>
    <s v="Queen Cozinha"/>
    <x v="29"/>
    <x v="2"/>
    <d v="2014-04-27T00:00:00"/>
    <n v="1528.8"/>
    <n v="1253.6160000000002"/>
    <x v="0"/>
    <x v="8"/>
    <x v="0"/>
    <x v="1"/>
    <x v="1"/>
  </r>
  <r>
    <n v="10406"/>
    <s v="Sir Rodney's Scones"/>
    <x v="5"/>
    <x v="15"/>
    <n v="5.2"/>
    <n v="30"/>
    <s v="Queen Cozinha"/>
    <x v="29"/>
    <x v="2"/>
    <d v="2014-09-02T00:00:00"/>
    <n v="240"/>
    <n v="156"/>
    <x v="0"/>
    <x v="1"/>
    <x v="2"/>
    <x v="1"/>
    <x v="1"/>
  </r>
  <r>
    <n v="10406"/>
    <s v="Chai"/>
    <x v="6"/>
    <x v="12"/>
    <n v="12.672000000000001"/>
    <n v="10"/>
    <s v="Queen Cozinha"/>
    <x v="29"/>
    <x v="2"/>
    <d v="2014-12-30T00:00:00"/>
    <n v="144"/>
    <n v="126.72"/>
    <x v="0"/>
    <x v="4"/>
    <x v="3"/>
    <x v="1"/>
    <x v="1"/>
  </r>
  <r>
    <n v="10406"/>
    <s v="Boston Crab Meat"/>
    <x v="4"/>
    <x v="32"/>
    <n v="11.465999999999999"/>
    <n v="2"/>
    <s v="Queen Cozinha"/>
    <x v="29"/>
    <x v="2"/>
    <d v="2014-01-13T00:00:00"/>
    <n v="29.4"/>
    <n v="22.931999999999999"/>
    <x v="0"/>
    <x v="5"/>
    <x v="1"/>
    <x v="1"/>
    <x v="1"/>
  </r>
  <r>
    <n v="10407"/>
    <s v="Queso Cabrales"/>
    <x v="1"/>
    <x v="5"/>
    <n v="13.440000000000001"/>
    <n v="30"/>
    <s v="Ottilies Käseladen"/>
    <x v="11"/>
    <x v="1"/>
    <d v="2015-01-28T00:00:00"/>
    <n v="504"/>
    <n v="403.20000000000005"/>
    <x v="1"/>
    <x v="5"/>
    <x v="1"/>
    <x v="0"/>
    <x v="0"/>
  </r>
  <r>
    <n v="10407"/>
    <s v="Gudbrandsdalsost"/>
    <x v="1"/>
    <x v="49"/>
    <n v="23.328000000000003"/>
    <n v="15"/>
    <s v="Ottilies Käseladen"/>
    <x v="11"/>
    <x v="1"/>
    <d v="2015-05-25T00:00:00"/>
    <n v="432"/>
    <n v="349.92000000000007"/>
    <x v="1"/>
    <x v="9"/>
    <x v="1"/>
    <x v="0"/>
    <x v="0"/>
  </r>
  <r>
    <n v="10407"/>
    <s v="Fløtemysost"/>
    <x v="1"/>
    <x v="37"/>
    <n v="14.275999999999998"/>
    <n v="15"/>
    <s v="Ottilies Käseladen"/>
    <x v="11"/>
    <x v="1"/>
    <d v="2015-06-22T00:00:00"/>
    <n v="258"/>
    <n v="214.13999999999996"/>
    <x v="1"/>
    <x v="10"/>
    <x v="1"/>
    <x v="0"/>
    <x v="0"/>
  </r>
  <r>
    <n v="10408"/>
    <s v="Tarte au sucre"/>
    <x v="5"/>
    <x v="26"/>
    <n v="26.003999999999994"/>
    <n v="35"/>
    <s v="Folies gourmandes"/>
    <x v="54"/>
    <x v="0"/>
    <d v="2015-08-10T00:00:00"/>
    <n v="1379"/>
    <n v="910.13999999999976"/>
    <x v="1"/>
    <x v="0"/>
    <x v="2"/>
    <x v="0"/>
    <x v="0"/>
  </r>
  <r>
    <n v="10408"/>
    <s v="Gravad lax"/>
    <x v="4"/>
    <x v="25"/>
    <n v="15.391999999999999"/>
    <n v="10"/>
    <s v="Folies gourmandes"/>
    <x v="54"/>
    <x v="0"/>
    <d v="2014-06-13T00:00:00"/>
    <n v="208"/>
    <n v="153.91999999999999"/>
    <x v="0"/>
    <x v="10"/>
    <x v="1"/>
    <x v="0"/>
    <x v="0"/>
  </r>
  <r>
    <n v="10408"/>
    <s v="Tourtière"/>
    <x v="7"/>
    <x v="46"/>
    <n v="4.484"/>
    <n v="6"/>
    <s v="Folies gourmandes"/>
    <x v="54"/>
    <x v="0"/>
    <d v="2014-12-01T00:00:00"/>
    <n v="35.400000000000006"/>
    <n v="26.904"/>
    <x v="0"/>
    <x v="4"/>
    <x v="3"/>
    <x v="0"/>
    <x v="0"/>
  </r>
  <r>
    <n v="10409"/>
    <s v="Tofu"/>
    <x v="2"/>
    <x v="3"/>
    <n v="14.880000000000003"/>
    <n v="12"/>
    <s v="Océano Atlántico Ltda."/>
    <x v="55"/>
    <x v="20"/>
    <d v="2014-03-11T00:00:00"/>
    <n v="223.20000000000002"/>
    <n v="178.56000000000003"/>
    <x v="0"/>
    <x v="7"/>
    <x v="0"/>
    <x v="1"/>
    <x v="1"/>
  </r>
  <r>
    <n v="10409"/>
    <s v="Sir Rodney's Scones"/>
    <x v="5"/>
    <x v="15"/>
    <n v="5.6"/>
    <n v="12"/>
    <s v="Océano Atlántico Ltda."/>
    <x v="55"/>
    <x v="20"/>
    <d v="2014-08-23T00:00:00"/>
    <n v="96"/>
    <n v="67.199999999999989"/>
    <x v="0"/>
    <x v="0"/>
    <x v="2"/>
    <x v="1"/>
    <x v="1"/>
  </r>
  <r>
    <n v="10410"/>
    <s v="Geitost"/>
    <x v="1"/>
    <x v="9"/>
    <n v="1.68"/>
    <n v="49"/>
    <s v="Bottom-Dollar Markets"/>
    <x v="52"/>
    <x v="16"/>
    <d v="2014-05-15T00:00:00"/>
    <n v="98"/>
    <n v="82.32"/>
    <x v="0"/>
    <x v="9"/>
    <x v="1"/>
    <x v="2"/>
    <x v="1"/>
  </r>
  <r>
    <n v="10410"/>
    <s v="Raclette Courdavault"/>
    <x v="1"/>
    <x v="17"/>
    <n v="34.760000000000005"/>
    <n v="16"/>
    <s v="Bottom-Dollar Markets"/>
    <x v="52"/>
    <x v="16"/>
    <d v="2014-09-05T00:00:00"/>
    <n v="704"/>
    <n v="556.16000000000008"/>
    <x v="0"/>
    <x v="1"/>
    <x v="1"/>
    <x v="2"/>
    <x v="1"/>
  </r>
  <r>
    <n v="10411"/>
    <s v="Jack's New England Clam Chowder"/>
    <x v="4"/>
    <x v="6"/>
    <n v="6.16"/>
    <n v="25"/>
    <s v="Bottom-Dollar Markets"/>
    <x v="52"/>
    <x v="16"/>
    <d v="2014-07-28T00:00:00"/>
    <n v="192.5"/>
    <n v="154"/>
    <x v="0"/>
    <x v="11"/>
    <x v="1"/>
    <x v="2"/>
    <x v="1"/>
  </r>
  <r>
    <n v="10411"/>
    <s v="Gula Malacca"/>
    <x v="3"/>
    <x v="40"/>
    <n v="12.555000000000001"/>
    <n v="40"/>
    <s v="Bottom-Dollar Markets"/>
    <x v="52"/>
    <x v="16"/>
    <d v="2015-08-04T00:00:00"/>
    <n v="620"/>
    <n v="502.20000000000005"/>
    <x v="1"/>
    <x v="0"/>
    <x v="2"/>
    <x v="2"/>
    <x v="1"/>
  </r>
  <r>
    <n v="10411"/>
    <s v="Raclette Courdavault"/>
    <x v="1"/>
    <x v="17"/>
    <n v="33"/>
    <n v="9"/>
    <s v="Bottom-Dollar Markets"/>
    <x v="52"/>
    <x v="16"/>
    <d v="2015-04-14T00:00:00"/>
    <n v="396"/>
    <n v="297"/>
    <x v="1"/>
    <x v="8"/>
    <x v="1"/>
    <x v="2"/>
    <x v="1"/>
  </r>
  <r>
    <n v="10412"/>
    <s v="Tofu"/>
    <x v="2"/>
    <x v="3"/>
    <n v="14.322000000000001"/>
    <n v="20"/>
    <s v="Wartian Herkku"/>
    <x v="15"/>
    <x v="10"/>
    <d v="2014-10-08T00:00:00"/>
    <n v="372"/>
    <n v="286.44"/>
    <x v="0"/>
    <x v="2"/>
    <x v="0"/>
    <x v="0"/>
    <x v="0"/>
  </r>
  <r>
    <n v="10413"/>
    <s v="Lakkalikööri"/>
    <x v="6"/>
    <x v="12"/>
    <n v="13.104000000000001"/>
    <n v="14"/>
    <s v="La maison d'Asie"/>
    <x v="43"/>
    <x v="0"/>
    <d v="2014-08-27T00:00:00"/>
    <n v="201.6"/>
    <n v="183.45600000000002"/>
    <x v="0"/>
    <x v="0"/>
    <x v="3"/>
    <x v="0"/>
    <x v="0"/>
  </r>
  <r>
    <n v="10413"/>
    <s v="Tarte au sucre"/>
    <x v="5"/>
    <x v="26"/>
    <n v="27.58"/>
    <n v="40"/>
    <s v="La maison d'Asie"/>
    <x v="43"/>
    <x v="0"/>
    <d v="2014-06-24T00:00:00"/>
    <n v="1576"/>
    <n v="1103.1999999999998"/>
    <x v="0"/>
    <x v="10"/>
    <x v="2"/>
    <x v="0"/>
    <x v="0"/>
  </r>
  <r>
    <n v="10413"/>
    <s v="Chai"/>
    <x v="6"/>
    <x v="12"/>
    <n v="13.248000000000001"/>
    <n v="24"/>
    <s v="La maison d'Asie"/>
    <x v="43"/>
    <x v="0"/>
    <d v="2014-02-02T00:00:00"/>
    <n v="345.6"/>
    <n v="317.952"/>
    <x v="0"/>
    <x v="6"/>
    <x v="3"/>
    <x v="0"/>
    <x v="0"/>
  </r>
  <r>
    <n v="10414"/>
    <s v="Teatime Chocolate Biscuits"/>
    <x v="5"/>
    <x v="42"/>
    <n v="4.9639999999999995"/>
    <n v="18"/>
    <s v="Familia Arquibaldo"/>
    <x v="29"/>
    <x v="2"/>
    <d v="2015-04-30T00:00:00"/>
    <n v="131.4"/>
    <n v="89.35199999999999"/>
    <x v="1"/>
    <x v="8"/>
    <x v="2"/>
    <x v="1"/>
    <x v="1"/>
  </r>
  <r>
    <n v="10414"/>
    <s v="Geitost"/>
    <x v="1"/>
    <x v="9"/>
    <n v="1.7"/>
    <n v="50"/>
    <s v="Familia Arquibaldo"/>
    <x v="29"/>
    <x v="2"/>
    <d v="2014-08-03T00:00:00"/>
    <n v="100"/>
    <n v="85"/>
    <x v="0"/>
    <x v="0"/>
    <x v="1"/>
    <x v="1"/>
    <x v="1"/>
  </r>
  <r>
    <n v="10415"/>
    <s v="Alice Mutton"/>
    <x v="7"/>
    <x v="31"/>
    <n v="24.96"/>
    <n v="2"/>
    <s v="Hungry Coyote Import Store"/>
    <x v="50"/>
    <x v="8"/>
    <d v="2015-06-08T00:00:00"/>
    <n v="62.4"/>
    <n v="49.92"/>
    <x v="1"/>
    <x v="10"/>
    <x v="3"/>
    <x v="2"/>
    <x v="1"/>
  </r>
  <r>
    <n v="10415"/>
    <s v="Geitost"/>
    <x v="1"/>
    <x v="9"/>
    <n v="1.6"/>
    <n v="20"/>
    <s v="Hungry Coyote Import Store"/>
    <x v="50"/>
    <x v="8"/>
    <d v="2015-02-10T00:00:00"/>
    <n v="40"/>
    <n v="32"/>
    <x v="1"/>
    <x v="6"/>
    <x v="1"/>
    <x v="2"/>
    <x v="1"/>
  </r>
  <r>
    <n v="10416"/>
    <s v="Teatime Chocolate Biscuits"/>
    <x v="5"/>
    <x v="42"/>
    <n v="4.7450000000000001"/>
    <n v="20"/>
    <s v="Wartian Herkku"/>
    <x v="15"/>
    <x v="10"/>
    <d v="2014-01-08T00:00:00"/>
    <n v="146"/>
    <n v="94.9"/>
    <x v="0"/>
    <x v="5"/>
    <x v="2"/>
    <x v="0"/>
    <x v="0"/>
  </r>
  <r>
    <n v="10416"/>
    <s v="Perth Pasties"/>
    <x v="7"/>
    <x v="20"/>
    <n v="19.911999999999999"/>
    <n v="10"/>
    <s v="Wartian Herkku"/>
    <x v="15"/>
    <x v="10"/>
    <d v="2014-10-02T00:00:00"/>
    <n v="262"/>
    <n v="199.12"/>
    <x v="0"/>
    <x v="2"/>
    <x v="3"/>
    <x v="0"/>
    <x v="0"/>
  </r>
  <r>
    <n v="10416"/>
    <s v="Ravioli Angelo"/>
    <x v="0"/>
    <x v="7"/>
    <n v="12.48"/>
    <n v="20"/>
    <s v="Wartian Herkku"/>
    <x v="15"/>
    <x v="10"/>
    <d v="2015-03-12T00:00:00"/>
    <n v="312"/>
    <n v="249.60000000000002"/>
    <x v="1"/>
    <x v="7"/>
    <x v="0"/>
    <x v="0"/>
    <x v="0"/>
  </r>
  <r>
    <n v="10417"/>
    <s v="Côte de Blaye"/>
    <x v="6"/>
    <x v="55"/>
    <n v="191.828"/>
    <n v="50"/>
    <s v="Simons bistro"/>
    <x v="42"/>
    <x v="17"/>
    <d v="2014-06-30T00:00:00"/>
    <n v="10540"/>
    <n v="9591.4"/>
    <x v="0"/>
    <x v="10"/>
    <x v="3"/>
    <x v="0"/>
    <x v="0"/>
  </r>
  <r>
    <n v="10417"/>
    <s v="Spegesild"/>
    <x v="4"/>
    <x v="45"/>
    <n v="6.72"/>
    <n v="2"/>
    <s v="Simons bistro"/>
    <x v="42"/>
    <x v="17"/>
    <d v="2015-04-23T00:00:00"/>
    <n v="19.2"/>
    <n v="13.44"/>
    <x v="1"/>
    <x v="8"/>
    <x v="1"/>
    <x v="0"/>
    <x v="0"/>
  </r>
  <r>
    <n v="10417"/>
    <s v="Scottish Longbreads"/>
    <x v="5"/>
    <x v="13"/>
    <n v="6.6999999999999993"/>
    <n v="36"/>
    <s v="Simons bistro"/>
    <x v="42"/>
    <x v="17"/>
    <d v="2014-02-08T00:00:00"/>
    <n v="360"/>
    <n v="241.2"/>
    <x v="0"/>
    <x v="6"/>
    <x v="2"/>
    <x v="0"/>
    <x v="0"/>
  </r>
  <r>
    <n v="10417"/>
    <s v="Original Frankfurter grüne Soße"/>
    <x v="3"/>
    <x v="21"/>
    <n v="8.2160000000000011"/>
    <n v="35"/>
    <s v="Simons bistro"/>
    <x v="42"/>
    <x v="17"/>
    <d v="2015-06-06T00:00:00"/>
    <n v="364"/>
    <n v="287.56000000000006"/>
    <x v="1"/>
    <x v="10"/>
    <x v="2"/>
    <x v="0"/>
    <x v="0"/>
  </r>
  <r>
    <n v="10418"/>
    <s v="Sirop d'érable"/>
    <x v="3"/>
    <x v="62"/>
    <n v="19.38"/>
    <n v="16"/>
    <s v="QUICK-Stop"/>
    <x v="20"/>
    <x v="1"/>
    <d v="2014-10-02T00:00:00"/>
    <n v="364.8"/>
    <n v="310.08"/>
    <x v="0"/>
    <x v="2"/>
    <x v="2"/>
    <x v="0"/>
    <x v="0"/>
  </r>
  <r>
    <n v="10418"/>
    <s v="Longlife Tofu"/>
    <x v="2"/>
    <x v="15"/>
    <n v="6.32"/>
    <n v="15"/>
    <s v="QUICK-Stop"/>
    <x v="20"/>
    <x v="1"/>
    <d v="2014-05-13T00:00:00"/>
    <n v="120"/>
    <n v="94.800000000000011"/>
    <x v="0"/>
    <x v="9"/>
    <x v="0"/>
    <x v="0"/>
    <x v="0"/>
  </r>
  <r>
    <n v="10418"/>
    <s v="Chang"/>
    <x v="6"/>
    <x v="18"/>
    <n v="13.68"/>
    <n v="60"/>
    <s v="QUICK-Stop"/>
    <x v="20"/>
    <x v="1"/>
    <d v="2014-07-07T00:00:00"/>
    <n v="912"/>
    <n v="820.8"/>
    <x v="0"/>
    <x v="11"/>
    <x v="3"/>
    <x v="0"/>
    <x v="0"/>
  </r>
  <r>
    <n v="10418"/>
    <s v="Zaanse koeken"/>
    <x v="5"/>
    <x v="57"/>
    <n v="4.9399999999999995"/>
    <n v="55"/>
    <s v="QUICK-Stop"/>
    <x v="20"/>
    <x v="1"/>
    <d v="2014-10-30T00:00:00"/>
    <n v="418"/>
    <n v="271.7"/>
    <x v="0"/>
    <x v="2"/>
    <x v="2"/>
    <x v="0"/>
    <x v="0"/>
  </r>
  <r>
    <n v="10419"/>
    <s v="Gudbrandsdalsost"/>
    <x v="1"/>
    <x v="49"/>
    <n v="23.328000000000003"/>
    <n v="20"/>
    <s v="Richter Supermarkt"/>
    <x v="6"/>
    <x v="4"/>
    <d v="2014-09-18T00:00:00"/>
    <n v="576"/>
    <n v="466.56000000000006"/>
    <x v="0"/>
    <x v="1"/>
    <x v="1"/>
    <x v="0"/>
    <x v="0"/>
  </r>
  <r>
    <n v="10419"/>
    <s v="Camembert Pierrot"/>
    <x v="1"/>
    <x v="10"/>
    <n v="21.216000000000001"/>
    <n v="60"/>
    <s v="Richter Supermarkt"/>
    <x v="6"/>
    <x v="4"/>
    <d v="2014-10-15T00:00:00"/>
    <n v="1632"/>
    <n v="1272.96"/>
    <x v="0"/>
    <x v="2"/>
    <x v="1"/>
    <x v="0"/>
    <x v="0"/>
  </r>
  <r>
    <n v="10420"/>
    <s v="Mishi Kobe Niku"/>
    <x v="7"/>
    <x v="63"/>
    <n v="58.975999999999999"/>
    <n v="20"/>
    <s v="Wellington Importadora"/>
    <x v="7"/>
    <x v="2"/>
    <d v="2014-02-17T00:00:00"/>
    <n v="1552"/>
    <n v="1179.52"/>
    <x v="0"/>
    <x v="6"/>
    <x v="3"/>
    <x v="1"/>
    <x v="1"/>
  </r>
  <r>
    <n v="10420"/>
    <s v="Konbu"/>
    <x v="4"/>
    <x v="38"/>
    <n v="3.456"/>
    <n v="2"/>
    <s v="Wellington Importadora"/>
    <x v="7"/>
    <x v="2"/>
    <d v="2014-01-01T00:00:00"/>
    <n v="9.6"/>
    <n v="6.9119999999999999"/>
    <x v="0"/>
    <x v="5"/>
    <x v="1"/>
    <x v="1"/>
    <x v="1"/>
  </r>
  <r>
    <n v="10420"/>
    <s v="Outback Lager"/>
    <x v="6"/>
    <x v="27"/>
    <n v="10.56"/>
    <n v="8"/>
    <s v="Wellington Importadora"/>
    <x v="7"/>
    <x v="2"/>
    <d v="2014-03-18T00:00:00"/>
    <n v="96"/>
    <n v="84.48"/>
    <x v="0"/>
    <x v="7"/>
    <x v="3"/>
    <x v="1"/>
    <x v="1"/>
  </r>
  <r>
    <n v="10420"/>
    <s v="Röd Kaviar"/>
    <x v="4"/>
    <x v="27"/>
    <n v="9"/>
    <n v="20"/>
    <s v="Wellington Importadora"/>
    <x v="7"/>
    <x v="2"/>
    <d v="2014-08-18T00:00:00"/>
    <n v="240"/>
    <n v="180"/>
    <x v="0"/>
    <x v="0"/>
    <x v="1"/>
    <x v="1"/>
    <x v="1"/>
  </r>
  <r>
    <n v="10421"/>
    <s v="Teatime Chocolate Biscuits"/>
    <x v="5"/>
    <x v="42"/>
    <n v="4.8909999999999991"/>
    <n v="4"/>
    <s v="Que Delícia"/>
    <x v="2"/>
    <x v="2"/>
    <d v="2015-03-08T00:00:00"/>
    <n v="29.2"/>
    <n v="19.563999999999997"/>
    <x v="1"/>
    <x v="7"/>
    <x v="2"/>
    <x v="1"/>
    <x v="1"/>
  </r>
  <r>
    <n v="10421"/>
    <s v="Original Frankfurter grüne Soße"/>
    <x v="3"/>
    <x v="21"/>
    <n v="8.2160000000000011"/>
    <n v="10"/>
    <s v="Que Delícia"/>
    <x v="2"/>
    <x v="2"/>
    <d v="2014-10-14T00:00:00"/>
    <n v="104"/>
    <n v="82.160000000000011"/>
    <x v="0"/>
    <x v="2"/>
    <x v="2"/>
    <x v="1"/>
    <x v="1"/>
  </r>
  <r>
    <n v="10421"/>
    <s v="Gumbär Gummibärchen"/>
    <x v="5"/>
    <x v="56"/>
    <n v="17.429999999999996"/>
    <n v="30"/>
    <s v="Que Delícia"/>
    <x v="2"/>
    <x v="2"/>
    <d v="2015-02-08T00:00:00"/>
    <n v="747"/>
    <n v="522.89999999999986"/>
    <x v="1"/>
    <x v="6"/>
    <x v="2"/>
    <x v="1"/>
    <x v="1"/>
  </r>
  <r>
    <n v="10421"/>
    <s v="Perth Pasties"/>
    <x v="7"/>
    <x v="20"/>
    <n v="20.173999999999999"/>
    <n v="15"/>
    <s v="Que Delícia"/>
    <x v="2"/>
    <x v="2"/>
    <d v="2014-03-03T00:00:00"/>
    <n v="393"/>
    <n v="302.61"/>
    <x v="0"/>
    <x v="7"/>
    <x v="3"/>
    <x v="1"/>
    <x v="1"/>
  </r>
  <r>
    <n v="10422"/>
    <s v="Gumbär Gummibärchen"/>
    <x v="5"/>
    <x v="56"/>
    <n v="16.433999999999997"/>
    <n v="2"/>
    <s v="Franchi S.p.A."/>
    <x v="56"/>
    <x v="11"/>
    <d v="2015-08-11T00:00:00"/>
    <n v="49.8"/>
    <n v="32.867999999999995"/>
    <x v="1"/>
    <x v="0"/>
    <x v="2"/>
    <x v="3"/>
    <x v="0"/>
  </r>
  <r>
    <n v="10423"/>
    <s v="Gorgonzola Telino"/>
    <x v="1"/>
    <x v="13"/>
    <n v="8.5"/>
    <n v="14"/>
    <s v="Gourmet Lanchonetes"/>
    <x v="57"/>
    <x v="2"/>
    <d v="2015-04-26T00:00:00"/>
    <n v="140"/>
    <n v="119"/>
    <x v="1"/>
    <x v="8"/>
    <x v="1"/>
    <x v="1"/>
    <x v="1"/>
  </r>
  <r>
    <n v="10423"/>
    <s v="Raclette Courdavault"/>
    <x v="1"/>
    <x v="17"/>
    <n v="34.32"/>
    <n v="20"/>
    <s v="Gourmet Lanchonetes"/>
    <x v="57"/>
    <x v="2"/>
    <d v="2014-08-21T00:00:00"/>
    <n v="880"/>
    <n v="686.4"/>
    <x v="0"/>
    <x v="0"/>
    <x v="1"/>
    <x v="1"/>
    <x v="1"/>
  </r>
  <r>
    <n v="10424"/>
    <s v="Scottish Longbreads"/>
    <x v="5"/>
    <x v="13"/>
    <n v="6.6999999999999993"/>
    <n v="30"/>
    <s v="Mère Paillarde"/>
    <x v="41"/>
    <x v="16"/>
    <d v="2014-10-28T00:00:00"/>
    <n v="300"/>
    <n v="200.99999999999997"/>
    <x v="0"/>
    <x v="2"/>
    <x v="2"/>
    <x v="2"/>
    <x v="1"/>
  </r>
  <r>
    <n v="10424"/>
    <s v="Steeleye Stout"/>
    <x v="6"/>
    <x v="12"/>
    <n v="12.816000000000001"/>
    <n v="60"/>
    <s v="Mère Paillarde"/>
    <x v="41"/>
    <x v="16"/>
    <d v="2014-08-02T00:00:00"/>
    <n v="864"/>
    <n v="768.96"/>
    <x v="0"/>
    <x v="0"/>
    <x v="3"/>
    <x v="2"/>
    <x v="1"/>
  </r>
  <r>
    <n v="10424"/>
    <s v="Côte de Blaye"/>
    <x v="6"/>
    <x v="55"/>
    <n v="189.72000000000003"/>
    <n v="49"/>
    <s v="Mère Paillarde"/>
    <x v="41"/>
    <x v="16"/>
    <d v="2014-09-24T00:00:00"/>
    <n v="10329.200000000001"/>
    <n v="9296.2800000000007"/>
    <x v="0"/>
    <x v="1"/>
    <x v="3"/>
    <x v="2"/>
    <x v="1"/>
  </r>
  <r>
    <n v="10425"/>
    <s v="Lakkalikööri"/>
    <x v="6"/>
    <x v="12"/>
    <n v="13.248000000000001"/>
    <n v="20"/>
    <s v="La maison d'Asie"/>
    <x v="43"/>
    <x v="0"/>
    <d v="2014-07-10T00:00:00"/>
    <n v="288"/>
    <n v="264.96000000000004"/>
    <x v="0"/>
    <x v="11"/>
    <x v="3"/>
    <x v="0"/>
    <x v="0"/>
  </r>
  <r>
    <n v="10425"/>
    <s v="Pâté chinois"/>
    <x v="7"/>
    <x v="14"/>
    <n v="14.783999999999999"/>
    <n v="10"/>
    <s v="La maison d'Asie"/>
    <x v="43"/>
    <x v="0"/>
    <d v="2014-03-11T00:00:00"/>
    <n v="192"/>
    <n v="147.83999999999997"/>
    <x v="0"/>
    <x v="7"/>
    <x v="3"/>
    <x v="0"/>
    <x v="0"/>
  </r>
  <r>
    <n v="10426"/>
    <s v="Gnocchi di nonna Alice"/>
    <x v="0"/>
    <x v="29"/>
    <n v="25.535999999999998"/>
    <n v="5"/>
    <s v="Galería del gastrónomo"/>
    <x v="47"/>
    <x v="12"/>
    <d v="2014-01-14T00:00:00"/>
    <n v="152"/>
    <n v="127.67999999999999"/>
    <x v="0"/>
    <x v="5"/>
    <x v="0"/>
    <x v="3"/>
    <x v="0"/>
  </r>
  <r>
    <n v="10426"/>
    <s v="Wimmers gute Semmelknödel"/>
    <x v="0"/>
    <x v="47"/>
    <n v="22.61"/>
    <n v="7"/>
    <s v="Galería del gastrónomo"/>
    <x v="47"/>
    <x v="12"/>
    <d v="2015-06-26T00:00:00"/>
    <n v="186.20000000000002"/>
    <n v="158.26999999999998"/>
    <x v="1"/>
    <x v="10"/>
    <x v="0"/>
    <x v="3"/>
    <x v="0"/>
  </r>
  <r>
    <n v="10427"/>
    <s v="Tofu"/>
    <x v="2"/>
    <x v="3"/>
    <n v="15.066000000000003"/>
    <n v="35"/>
    <s v="Piccolo und mehr"/>
    <x v="44"/>
    <x v="6"/>
    <d v="2014-10-17T00:00:00"/>
    <n v="651"/>
    <n v="527.31000000000006"/>
    <x v="0"/>
    <x v="2"/>
    <x v="0"/>
    <x v="0"/>
    <x v="0"/>
  </r>
  <r>
    <n v="10428"/>
    <s v="Spegesild"/>
    <x v="4"/>
    <x v="45"/>
    <n v="7.2959999999999994"/>
    <n v="20"/>
    <s v="Reggiani Caseifici"/>
    <x v="27"/>
    <x v="11"/>
    <d v="2015-07-26T00:00:00"/>
    <n v="192"/>
    <n v="145.91999999999999"/>
    <x v="1"/>
    <x v="11"/>
    <x v="1"/>
    <x v="3"/>
    <x v="0"/>
  </r>
  <r>
    <n v="10429"/>
    <s v="Vegie-spread"/>
    <x v="3"/>
    <x v="22"/>
    <n v="25.271999999999998"/>
    <n v="35"/>
    <s v="Hungry Owl All-Night Grocers"/>
    <x v="30"/>
    <x v="14"/>
    <d v="2014-01-02T00:00:00"/>
    <n v="1228.5"/>
    <n v="884.52"/>
    <x v="0"/>
    <x v="5"/>
    <x v="2"/>
    <x v="0"/>
    <x v="0"/>
  </r>
  <r>
    <n v="10429"/>
    <s v="Valkoinen suklaa"/>
    <x v="5"/>
    <x v="60"/>
    <n v="8.5799999999999983"/>
    <n v="40"/>
    <s v="Hungry Owl All-Night Grocers"/>
    <x v="30"/>
    <x v="14"/>
    <d v="2015-01-24T00:00:00"/>
    <n v="520"/>
    <n v="343.19999999999993"/>
    <x v="1"/>
    <x v="5"/>
    <x v="2"/>
    <x v="0"/>
    <x v="0"/>
  </r>
  <r>
    <n v="10430"/>
    <s v="Raclette Courdavault"/>
    <x v="1"/>
    <x v="17"/>
    <n v="33.880000000000003"/>
    <n v="70"/>
    <s v="Ernst Handel"/>
    <x v="9"/>
    <x v="6"/>
    <d v="2015-07-23T00:00:00"/>
    <n v="3080"/>
    <n v="2371.6000000000004"/>
    <x v="1"/>
    <x v="11"/>
    <x v="1"/>
    <x v="0"/>
    <x v="0"/>
  </r>
  <r>
    <n v="10430"/>
    <s v="Gnocchi di nonna Alice"/>
    <x v="0"/>
    <x v="29"/>
    <n v="24.32"/>
    <n v="30"/>
    <s v="Ernst Handel"/>
    <x v="9"/>
    <x v="6"/>
    <d v="2015-07-09T00:00:00"/>
    <n v="912"/>
    <n v="729.6"/>
    <x v="1"/>
    <x v="11"/>
    <x v="0"/>
    <x v="0"/>
    <x v="0"/>
  </r>
  <r>
    <n v="10430"/>
    <s v="Alice Mutton"/>
    <x v="7"/>
    <x v="31"/>
    <n v="24.96"/>
    <n v="45"/>
    <s v="Ernst Handel"/>
    <x v="9"/>
    <x v="6"/>
    <d v="2014-03-25T00:00:00"/>
    <n v="1404"/>
    <n v="1123.2"/>
    <x v="0"/>
    <x v="7"/>
    <x v="3"/>
    <x v="0"/>
    <x v="0"/>
  </r>
  <r>
    <n v="10430"/>
    <s v="Sir Rodney's Scones"/>
    <x v="5"/>
    <x v="15"/>
    <n v="5.3599999999999994"/>
    <n v="50"/>
    <s v="Ernst Handel"/>
    <x v="9"/>
    <x v="6"/>
    <d v="2015-06-02T00:00:00"/>
    <n v="400"/>
    <n v="268"/>
    <x v="1"/>
    <x v="10"/>
    <x v="2"/>
    <x v="0"/>
    <x v="0"/>
  </r>
  <r>
    <n v="10431"/>
    <s v="Alice Mutton"/>
    <x v="7"/>
    <x v="31"/>
    <n v="25.584"/>
    <n v="50"/>
    <s v="Bottom-Dollar Markets"/>
    <x v="52"/>
    <x v="16"/>
    <d v="2014-11-16T00:00:00"/>
    <n v="1560"/>
    <n v="1279.2"/>
    <x v="0"/>
    <x v="3"/>
    <x v="3"/>
    <x v="2"/>
    <x v="1"/>
  </r>
  <r>
    <n v="10431"/>
    <s v="Boston Crab Meat"/>
    <x v="4"/>
    <x v="32"/>
    <n v="11.318999999999999"/>
    <n v="50"/>
    <s v="Bottom-Dollar Markets"/>
    <x v="52"/>
    <x v="16"/>
    <d v="2015-08-15T00:00:00"/>
    <n v="735"/>
    <n v="565.94999999999993"/>
    <x v="1"/>
    <x v="0"/>
    <x v="1"/>
    <x v="2"/>
    <x v="1"/>
  </r>
  <r>
    <n v="10431"/>
    <s v="Zaanse koeken"/>
    <x v="5"/>
    <x v="57"/>
    <n v="5.3199999999999994"/>
    <n v="30"/>
    <s v="Bottom-Dollar Markets"/>
    <x v="52"/>
    <x v="16"/>
    <d v="2014-08-23T00:00:00"/>
    <n v="228"/>
    <n v="159.6"/>
    <x v="0"/>
    <x v="0"/>
    <x v="2"/>
    <x v="2"/>
    <x v="1"/>
  </r>
  <r>
    <n v="10432"/>
    <s v="Gumbär Gummibärchen"/>
    <x v="5"/>
    <x v="56"/>
    <n v="17.429999999999996"/>
    <n v="10"/>
    <s v="Split Rail Beer &amp; Ale"/>
    <x v="19"/>
    <x v="8"/>
    <d v="2015-01-11T00:00:00"/>
    <n v="249"/>
    <n v="174.29999999999995"/>
    <x v="1"/>
    <x v="5"/>
    <x v="2"/>
    <x v="2"/>
    <x v="1"/>
  </r>
  <r>
    <n v="10432"/>
    <s v="Tourtière"/>
    <x v="7"/>
    <x v="46"/>
    <n v="4.7790000000000008"/>
    <n v="40"/>
    <s v="Split Rail Beer &amp; Ale"/>
    <x v="19"/>
    <x v="8"/>
    <d v="2014-12-21T00:00:00"/>
    <n v="236"/>
    <n v="191.16000000000003"/>
    <x v="0"/>
    <x v="4"/>
    <x v="3"/>
    <x v="2"/>
    <x v="1"/>
  </r>
  <r>
    <n v="10433"/>
    <s v="Gnocchi di nonna Alice"/>
    <x v="0"/>
    <x v="29"/>
    <n v="24.32"/>
    <n v="28"/>
    <s v="Princesa Isabel Vinhos"/>
    <x v="39"/>
    <x v="15"/>
    <d v="2014-11-09T00:00:00"/>
    <n v="851.19999999999993"/>
    <n v="680.96"/>
    <x v="0"/>
    <x v="3"/>
    <x v="0"/>
    <x v="3"/>
    <x v="0"/>
  </r>
  <r>
    <n v="10434"/>
    <s v="Queso Cabrales"/>
    <x v="1"/>
    <x v="5"/>
    <n v="13.608000000000002"/>
    <n v="6"/>
    <s v="Folk och fä HB"/>
    <x v="13"/>
    <x v="9"/>
    <d v="2015-03-06T00:00:00"/>
    <n v="100.80000000000001"/>
    <n v="81.64800000000001"/>
    <x v="1"/>
    <x v="7"/>
    <x v="1"/>
    <x v="0"/>
    <x v="0"/>
  </r>
  <r>
    <n v="10434"/>
    <s v="Lakkalikööri"/>
    <x v="6"/>
    <x v="12"/>
    <n v="12.96"/>
    <n v="18"/>
    <s v="Folk och fä HB"/>
    <x v="13"/>
    <x v="9"/>
    <d v="2014-01-21T00:00:00"/>
    <n v="259.2"/>
    <n v="233.28000000000003"/>
    <x v="0"/>
    <x v="5"/>
    <x v="3"/>
    <x v="0"/>
    <x v="0"/>
  </r>
  <r>
    <n v="10435"/>
    <s v="Chang"/>
    <x v="6"/>
    <x v="18"/>
    <n v="13.984"/>
    <n v="10"/>
    <s v="Consolidated Holdings"/>
    <x v="28"/>
    <x v="13"/>
    <d v="2014-08-18T00:00:00"/>
    <n v="152"/>
    <n v="139.84"/>
    <x v="0"/>
    <x v="0"/>
    <x v="3"/>
    <x v="0"/>
    <x v="0"/>
  </r>
  <r>
    <n v="10435"/>
    <s v="Gustaf's Knäckebröd"/>
    <x v="0"/>
    <x v="5"/>
    <n v="13.272000000000002"/>
    <n v="12"/>
    <s v="Consolidated Holdings"/>
    <x v="28"/>
    <x v="13"/>
    <d v="2014-05-18T00:00:00"/>
    <n v="201.60000000000002"/>
    <n v="159.26400000000001"/>
    <x v="0"/>
    <x v="9"/>
    <x v="0"/>
    <x v="0"/>
    <x v="0"/>
  </r>
  <r>
    <n v="10435"/>
    <s v="Mozzarella di Giovanni"/>
    <x v="1"/>
    <x v="34"/>
    <n v="21.962000000000003"/>
    <n v="10"/>
    <s v="Consolidated Holdings"/>
    <x v="28"/>
    <x v="13"/>
    <d v="2014-04-01T00:00:00"/>
    <n v="278"/>
    <n v="219.62000000000003"/>
    <x v="0"/>
    <x v="8"/>
    <x v="1"/>
    <x v="0"/>
    <x v="0"/>
  </r>
  <r>
    <n v="10436"/>
    <s v="Spegesild"/>
    <x v="4"/>
    <x v="45"/>
    <n v="7.8719999999999999"/>
    <n v="5"/>
    <s v="Blondel père et fils"/>
    <x v="14"/>
    <x v="0"/>
    <d v="2015-08-19T00:00:00"/>
    <n v="48"/>
    <n v="39.36"/>
    <x v="1"/>
    <x v="0"/>
    <x v="1"/>
    <x v="0"/>
    <x v="0"/>
  </r>
  <r>
    <n v="10436"/>
    <s v="Rhönbräu Klosterbier"/>
    <x v="6"/>
    <x v="41"/>
    <n v="5.58"/>
    <n v="24"/>
    <s v="Blondel père et fils"/>
    <x v="14"/>
    <x v="0"/>
    <d v="2015-01-09T00:00:00"/>
    <n v="148.80000000000001"/>
    <n v="133.92000000000002"/>
    <x v="1"/>
    <x v="5"/>
    <x v="3"/>
    <x v="0"/>
    <x v="0"/>
  </r>
  <r>
    <n v="10436"/>
    <s v="Gnocchi di nonna Alice"/>
    <x v="0"/>
    <x v="29"/>
    <n v="23.103999999999999"/>
    <n v="40"/>
    <s v="Blondel père et fils"/>
    <x v="14"/>
    <x v="0"/>
    <d v="2014-11-09T00:00:00"/>
    <n v="1216"/>
    <n v="924.16"/>
    <x v="0"/>
    <x v="3"/>
    <x v="0"/>
    <x v="0"/>
    <x v="0"/>
  </r>
  <r>
    <n v="10436"/>
    <s v="Wimmers gute Semmelknödel"/>
    <x v="0"/>
    <x v="47"/>
    <n v="22.344000000000001"/>
    <n v="30"/>
    <s v="Blondel père et fils"/>
    <x v="14"/>
    <x v="0"/>
    <d v="2014-06-24T00:00:00"/>
    <n v="798"/>
    <n v="670.32"/>
    <x v="0"/>
    <x v="10"/>
    <x v="0"/>
    <x v="0"/>
    <x v="0"/>
  </r>
  <r>
    <n v="10437"/>
    <s v="Perth Pasties"/>
    <x v="7"/>
    <x v="20"/>
    <n v="20.436"/>
    <n v="15"/>
    <s v="Wartian Herkku"/>
    <x v="15"/>
    <x v="10"/>
    <d v="2014-05-09T00:00:00"/>
    <n v="393"/>
    <n v="306.54000000000002"/>
    <x v="0"/>
    <x v="9"/>
    <x v="3"/>
    <x v="0"/>
    <x v="0"/>
  </r>
  <r>
    <n v="10438"/>
    <s v="Teatime Chocolate Biscuits"/>
    <x v="5"/>
    <x v="42"/>
    <n v="4.8909999999999991"/>
    <n v="15"/>
    <s v="Toms Spezialitäten"/>
    <x v="1"/>
    <x v="1"/>
    <d v="2015-02-13T00:00:00"/>
    <n v="109.5"/>
    <n v="73.364999999999981"/>
    <x v="1"/>
    <x v="6"/>
    <x v="2"/>
    <x v="0"/>
    <x v="0"/>
  </r>
  <r>
    <n v="10438"/>
    <s v="Sasquatch Ale"/>
    <x v="6"/>
    <x v="44"/>
    <n v="9.8559999999999999"/>
    <n v="20"/>
    <s v="Toms Spezialitäten"/>
    <x v="1"/>
    <x v="1"/>
    <d v="2014-01-11T00:00:00"/>
    <n v="224"/>
    <n v="197.12"/>
    <x v="0"/>
    <x v="5"/>
    <x v="3"/>
    <x v="0"/>
    <x v="0"/>
  </r>
  <r>
    <n v="10438"/>
    <s v="Ravioli Angelo"/>
    <x v="0"/>
    <x v="7"/>
    <n v="13.26"/>
    <n v="15"/>
    <s v="Toms Spezialitäten"/>
    <x v="1"/>
    <x v="1"/>
    <d v="2014-03-28T00:00:00"/>
    <n v="234"/>
    <n v="198.9"/>
    <x v="0"/>
    <x v="7"/>
    <x v="0"/>
    <x v="0"/>
    <x v="0"/>
  </r>
  <r>
    <n v="10439"/>
    <s v="Pavlova"/>
    <x v="5"/>
    <x v="19"/>
    <n v="9.1739999999999995"/>
    <n v="16"/>
    <s v="Mère Paillarde"/>
    <x v="41"/>
    <x v="16"/>
    <d v="2014-11-30T00:00:00"/>
    <n v="222.4"/>
    <n v="146.78399999999999"/>
    <x v="0"/>
    <x v="3"/>
    <x v="2"/>
    <x v="2"/>
    <x v="1"/>
  </r>
  <r>
    <n v="10439"/>
    <s v="Wimmers gute Semmelknödel"/>
    <x v="0"/>
    <x v="47"/>
    <n v="20.748000000000001"/>
    <n v="6"/>
    <s v="Mère Paillarde"/>
    <x v="41"/>
    <x v="16"/>
    <d v="2014-01-30T00:00:00"/>
    <n v="159.60000000000002"/>
    <n v="124.488"/>
    <x v="0"/>
    <x v="5"/>
    <x v="0"/>
    <x v="2"/>
    <x v="1"/>
  </r>
  <r>
    <n v="10439"/>
    <s v="Longlife Tofu"/>
    <x v="2"/>
    <x v="15"/>
    <n v="6.48"/>
    <n v="30"/>
    <s v="Mère Paillarde"/>
    <x v="41"/>
    <x v="16"/>
    <d v="2014-05-22T00:00:00"/>
    <n v="240"/>
    <n v="194.4"/>
    <x v="0"/>
    <x v="9"/>
    <x v="0"/>
    <x v="2"/>
    <x v="1"/>
  </r>
  <r>
    <n v="10439"/>
    <s v="Queso Manchego La Pastora"/>
    <x v="1"/>
    <x v="29"/>
    <n v="24.32"/>
    <n v="15"/>
    <s v="Mère Paillarde"/>
    <x v="41"/>
    <x v="16"/>
    <d v="2014-03-20T00:00:00"/>
    <n v="456"/>
    <n v="364.8"/>
    <x v="0"/>
    <x v="7"/>
    <x v="1"/>
    <x v="2"/>
    <x v="1"/>
  </r>
  <r>
    <n v="10440"/>
    <s v="Chang"/>
    <x v="6"/>
    <x v="18"/>
    <n v="13.831999999999999"/>
    <n v="45"/>
    <s v="Save-a-lot Markets"/>
    <x v="38"/>
    <x v="8"/>
    <d v="2015-06-30T00:00:00"/>
    <n v="684"/>
    <n v="622.43999999999994"/>
    <x v="1"/>
    <x v="10"/>
    <x v="3"/>
    <x v="2"/>
    <x v="1"/>
  </r>
  <r>
    <n v="10440"/>
    <s v="Pavlova"/>
    <x v="5"/>
    <x v="19"/>
    <n v="9.1739999999999995"/>
    <n v="49"/>
    <s v="Save-a-lot Markets"/>
    <x v="38"/>
    <x v="8"/>
    <d v="2014-03-28T00:00:00"/>
    <n v="681.1"/>
    <n v="449.52599999999995"/>
    <x v="0"/>
    <x v="7"/>
    <x v="2"/>
    <x v="2"/>
    <x v="1"/>
  </r>
  <r>
    <n v="10440"/>
    <s v="Thüringer Rostbratwurst"/>
    <x v="7"/>
    <x v="33"/>
    <n v="81.180000000000007"/>
    <n v="24"/>
    <s v="Save-a-lot Markets"/>
    <x v="38"/>
    <x v="8"/>
    <d v="2015-08-11T00:00:00"/>
    <n v="2376"/>
    <n v="1948.3200000000002"/>
    <x v="1"/>
    <x v="0"/>
    <x v="3"/>
    <x v="2"/>
    <x v="1"/>
  </r>
  <r>
    <n v="10440"/>
    <s v="Sirop d'érable"/>
    <x v="3"/>
    <x v="62"/>
    <n v="18.240000000000002"/>
    <n v="90"/>
    <s v="Save-a-lot Markets"/>
    <x v="38"/>
    <x v="8"/>
    <d v="2014-12-14T00:00:00"/>
    <n v="2052"/>
    <n v="1641.6000000000001"/>
    <x v="0"/>
    <x v="4"/>
    <x v="2"/>
    <x v="2"/>
    <x v="1"/>
  </r>
  <r>
    <n v="10441"/>
    <s v="Schoggi Schokolade"/>
    <x v="5"/>
    <x v="22"/>
    <n v="22.815000000000001"/>
    <n v="50"/>
    <s v="Old World Delicatessen"/>
    <x v="33"/>
    <x v="8"/>
    <d v="2014-02-28T00:00:00"/>
    <n v="1755"/>
    <n v="1140.75"/>
    <x v="0"/>
    <x v="6"/>
    <x v="2"/>
    <x v="2"/>
    <x v="1"/>
  </r>
  <r>
    <n v="10442"/>
    <s v="Queso Cabrales"/>
    <x v="1"/>
    <x v="5"/>
    <n v="14.28"/>
    <n v="30"/>
    <s v="Ernst Handel"/>
    <x v="9"/>
    <x v="6"/>
    <d v="2015-02-01T00:00:00"/>
    <n v="504"/>
    <n v="428.4"/>
    <x v="1"/>
    <x v="6"/>
    <x v="1"/>
    <x v="0"/>
    <x v="0"/>
  </r>
  <r>
    <n v="10442"/>
    <s v="Tourtière"/>
    <x v="7"/>
    <x v="46"/>
    <n v="4.7200000000000006"/>
    <n v="80"/>
    <s v="Ernst Handel"/>
    <x v="9"/>
    <x v="6"/>
    <d v="2015-01-25T00:00:00"/>
    <n v="472"/>
    <n v="377.6"/>
    <x v="1"/>
    <x v="5"/>
    <x v="3"/>
    <x v="0"/>
    <x v="0"/>
  </r>
  <r>
    <n v="10442"/>
    <s v="Louisiana Hot Spiced Okra"/>
    <x v="3"/>
    <x v="50"/>
    <n v="10.608000000000001"/>
    <n v="60"/>
    <s v="Ernst Handel"/>
    <x v="9"/>
    <x v="6"/>
    <d v="2014-02-27T00:00:00"/>
    <n v="816"/>
    <n v="636.48"/>
    <x v="0"/>
    <x v="6"/>
    <x v="2"/>
    <x v="0"/>
    <x v="0"/>
  </r>
  <r>
    <n v="10443"/>
    <s v="Queso Cabrales"/>
    <x v="1"/>
    <x v="5"/>
    <n v="13.440000000000001"/>
    <n v="6"/>
    <s v="Reggiani Caseifici"/>
    <x v="27"/>
    <x v="11"/>
    <d v="2014-03-05T00:00:00"/>
    <n v="100.80000000000001"/>
    <n v="80.640000000000015"/>
    <x v="0"/>
    <x v="7"/>
    <x v="1"/>
    <x v="3"/>
    <x v="0"/>
  </r>
  <r>
    <n v="10443"/>
    <s v="Rössle Sauerkraut"/>
    <x v="2"/>
    <x v="39"/>
    <n v="29.12"/>
    <n v="12"/>
    <s v="Reggiani Caseifici"/>
    <x v="27"/>
    <x v="11"/>
    <d v="2014-10-06T00:00:00"/>
    <n v="436.79999999999995"/>
    <n v="349.44"/>
    <x v="0"/>
    <x v="2"/>
    <x v="0"/>
    <x v="3"/>
    <x v="0"/>
  </r>
  <r>
    <n v="10444"/>
    <s v="Alice Mutton"/>
    <x v="7"/>
    <x v="31"/>
    <n v="23.4"/>
    <n v="10"/>
    <s v="Berglunds snabbköp"/>
    <x v="23"/>
    <x v="9"/>
    <d v="2014-12-21T00:00:00"/>
    <n v="312"/>
    <n v="234"/>
    <x v="0"/>
    <x v="4"/>
    <x v="3"/>
    <x v="0"/>
    <x v="0"/>
  </r>
  <r>
    <n v="10444"/>
    <s v="Gumbär Gummibärchen"/>
    <x v="5"/>
    <x v="56"/>
    <n v="16.682999999999996"/>
    <n v="15"/>
    <s v="Berglunds snabbköp"/>
    <x v="23"/>
    <x v="9"/>
    <d v="2014-07-03T00:00:00"/>
    <n v="373.5"/>
    <n v="250.24499999999995"/>
    <x v="0"/>
    <x v="11"/>
    <x v="2"/>
    <x v="0"/>
    <x v="0"/>
  </r>
  <r>
    <n v="10444"/>
    <s v="Steeleye Stout"/>
    <x v="6"/>
    <x v="12"/>
    <n v="13.104000000000001"/>
    <n v="8"/>
    <s v="Berglunds snabbköp"/>
    <x v="23"/>
    <x v="9"/>
    <d v="2014-11-22T00:00:00"/>
    <n v="115.2"/>
    <n v="104.83200000000001"/>
    <x v="0"/>
    <x v="3"/>
    <x v="3"/>
    <x v="0"/>
    <x v="0"/>
  </r>
  <r>
    <n v="10444"/>
    <s v="Jack's New England Clam Chowder"/>
    <x v="4"/>
    <x v="6"/>
    <n v="5.9290000000000003"/>
    <n v="30"/>
    <s v="Berglunds snabbköp"/>
    <x v="23"/>
    <x v="9"/>
    <d v="2014-10-05T00:00:00"/>
    <n v="231"/>
    <n v="177.87"/>
    <x v="0"/>
    <x v="2"/>
    <x v="1"/>
    <x v="0"/>
    <x v="0"/>
  </r>
  <r>
    <n v="10445"/>
    <s v="Chartreuse verte"/>
    <x v="6"/>
    <x v="12"/>
    <n v="12.96"/>
    <n v="6"/>
    <s v="Berglunds snabbköp"/>
    <x v="23"/>
    <x v="9"/>
    <d v="2015-07-28T00:00:00"/>
    <n v="86.4"/>
    <n v="77.760000000000005"/>
    <x v="1"/>
    <x v="11"/>
    <x v="3"/>
    <x v="0"/>
    <x v="0"/>
  </r>
  <r>
    <n v="10445"/>
    <s v="Tourtière"/>
    <x v="7"/>
    <x v="46"/>
    <n v="4.7790000000000008"/>
    <n v="15"/>
    <s v="Berglunds snabbköp"/>
    <x v="23"/>
    <x v="9"/>
    <d v="2015-07-15T00:00:00"/>
    <n v="88.5"/>
    <n v="71.685000000000016"/>
    <x v="1"/>
    <x v="11"/>
    <x v="3"/>
    <x v="0"/>
    <x v="0"/>
  </r>
  <r>
    <n v="10446"/>
    <s v="Teatime Chocolate Biscuits"/>
    <x v="5"/>
    <x v="42"/>
    <n v="4.7450000000000001"/>
    <n v="12"/>
    <s v="Toms Spezialitäten"/>
    <x v="1"/>
    <x v="1"/>
    <d v="2015-07-20T00:00:00"/>
    <n v="87.6"/>
    <n v="56.94"/>
    <x v="1"/>
    <x v="11"/>
    <x v="2"/>
    <x v="0"/>
    <x v="0"/>
  </r>
  <r>
    <n v="10446"/>
    <s v="Guaraná Fantástica"/>
    <x v="6"/>
    <x v="16"/>
    <n v="3.24"/>
    <n v="20"/>
    <s v="Toms Spezialitäten"/>
    <x v="1"/>
    <x v="1"/>
    <d v="2014-07-01T00:00:00"/>
    <n v="72"/>
    <n v="64.800000000000011"/>
    <x v="0"/>
    <x v="11"/>
    <x v="3"/>
    <x v="0"/>
    <x v="0"/>
  </r>
  <r>
    <n v="10446"/>
    <s v="Gorgonzola Telino"/>
    <x v="1"/>
    <x v="13"/>
    <n v="8.2000000000000011"/>
    <n v="3"/>
    <s v="Toms Spezialitäten"/>
    <x v="1"/>
    <x v="1"/>
    <d v="2014-03-11T00:00:00"/>
    <n v="30"/>
    <n v="24.6"/>
    <x v="0"/>
    <x v="7"/>
    <x v="1"/>
    <x v="0"/>
    <x v="0"/>
  </r>
  <r>
    <n v="10248"/>
    <s v="Singaporean Hokkien Fried Mee"/>
    <x v="0"/>
    <x v="0"/>
    <n v="7.8400000000000007"/>
    <n v="10"/>
    <s v="Vins et alcools Chevalier"/>
    <x v="0"/>
    <x v="0"/>
    <d v="2014-05-03T00:00:00"/>
    <n v="98"/>
    <n v="78.400000000000006"/>
    <x v="0"/>
    <x v="9"/>
    <x v="0"/>
    <x v="0"/>
    <x v="0"/>
  </r>
  <r>
    <n v="10248"/>
    <s v="Mozzarella di Giovanni"/>
    <x v="1"/>
    <x v="1"/>
    <n v="28.187999999999999"/>
    <n v="50"/>
    <s v="Vins et alcools Chevalier"/>
    <x v="0"/>
    <x v="0"/>
    <d v="2014-06-18T00:00:00"/>
    <n v="1739.9999999999998"/>
    <n v="1409.3999999999999"/>
    <x v="0"/>
    <x v="10"/>
    <x v="1"/>
    <x v="0"/>
    <x v="0"/>
  </r>
  <r>
    <n v="10248"/>
    <s v="Queso Cabrales"/>
    <x v="1"/>
    <x v="2"/>
    <n v="10.5"/>
    <n v="12"/>
    <s v="Vins et alcools Chevalier"/>
    <x v="0"/>
    <x v="0"/>
    <d v="2015-03-23T00:00:00"/>
    <n v="168"/>
    <n v="126"/>
    <x v="1"/>
    <x v="7"/>
    <x v="1"/>
    <x v="0"/>
    <x v="0"/>
  </r>
  <r>
    <n v="10249"/>
    <s v="Tofu"/>
    <x v="2"/>
    <x v="3"/>
    <n v="15.066000000000003"/>
    <n v="90"/>
    <s v="Toms Spezialitäten"/>
    <x v="1"/>
    <x v="1"/>
    <d v="2015-01-17T00:00:00"/>
    <n v="1674.0000000000002"/>
    <n v="1355.9400000000003"/>
    <x v="1"/>
    <x v="5"/>
    <x v="0"/>
    <x v="0"/>
    <x v="0"/>
  </r>
  <r>
    <n v="10249"/>
    <s v="Manjimup Dried Apples"/>
    <x v="2"/>
    <x v="4"/>
    <n v="33.072000000000003"/>
    <n v="40"/>
    <s v="Toms Spezialitäten"/>
    <x v="1"/>
    <x v="1"/>
    <d v="2014-01-20T00:00:00"/>
    <n v="1696"/>
    <n v="1322.88"/>
    <x v="0"/>
    <x v="5"/>
    <x v="0"/>
    <x v="0"/>
    <x v="0"/>
  </r>
  <r>
    <n v="10250"/>
    <s v="Louisiana Fiery Hot Pepper Sauce"/>
    <x v="3"/>
    <x v="5"/>
    <n v="11.927999999999999"/>
    <n v="15"/>
    <s v="Hanari Carnes"/>
    <x v="2"/>
    <x v="2"/>
    <d v="2014-06-17T00:00:00"/>
    <n v="252"/>
    <n v="178.92"/>
    <x v="0"/>
    <x v="10"/>
    <x v="2"/>
    <x v="1"/>
    <x v="1"/>
  </r>
  <r>
    <n v="10250"/>
    <s v="Jack's New England Clam Chowder"/>
    <x v="4"/>
    <x v="6"/>
    <n v="5.7750000000000004"/>
    <n v="10"/>
    <s v="Hanari Carnes"/>
    <x v="2"/>
    <x v="2"/>
    <d v="2014-11-08T00:00:00"/>
    <n v="77"/>
    <n v="57.75"/>
    <x v="0"/>
    <x v="3"/>
    <x v="1"/>
    <x v="1"/>
    <x v="1"/>
  </r>
  <r>
    <n v="10250"/>
    <s v="Manjimup Dried Apples"/>
    <x v="2"/>
    <x v="4"/>
    <n v="33.92"/>
    <n v="35"/>
    <s v="Hanari Carnes"/>
    <x v="2"/>
    <x v="2"/>
    <d v="2015-06-03T00:00:00"/>
    <n v="1484"/>
    <n v="1187.2"/>
    <x v="1"/>
    <x v="10"/>
    <x v="0"/>
    <x v="1"/>
    <x v="1"/>
  </r>
  <r>
    <n v="10251"/>
    <s v="Louisiana Fiery Hot Pepper Sauce"/>
    <x v="3"/>
    <x v="5"/>
    <n v="12.768000000000001"/>
    <n v="20"/>
    <s v="Victuailles en stock"/>
    <x v="3"/>
    <x v="0"/>
    <d v="2015-03-15T00:00:00"/>
    <n v="336"/>
    <n v="255.36"/>
    <x v="1"/>
    <x v="7"/>
    <x v="2"/>
    <x v="0"/>
    <x v="0"/>
  </r>
  <r>
    <n v="10251"/>
    <s v="Gustaf's Knäckebröd"/>
    <x v="0"/>
    <x v="5"/>
    <n v="13.943999999999999"/>
    <n v="60"/>
    <s v="Victuailles en stock"/>
    <x v="3"/>
    <x v="0"/>
    <d v="2014-04-28T00:00:00"/>
    <n v="1008"/>
    <n v="836.64"/>
    <x v="0"/>
    <x v="8"/>
    <x v="0"/>
    <x v="0"/>
    <x v="0"/>
  </r>
  <r>
    <n v="10251"/>
    <s v="Ravioli Angelo"/>
    <x v="0"/>
    <x v="7"/>
    <n v="11.856"/>
    <n v="15"/>
    <s v="Victuailles en stock"/>
    <x v="3"/>
    <x v="0"/>
    <d v="2015-06-24T00:00:00"/>
    <n v="234"/>
    <n v="177.84"/>
    <x v="1"/>
    <x v="10"/>
    <x v="0"/>
    <x v="0"/>
    <x v="0"/>
  </r>
  <r>
    <n v="10252"/>
    <s v="Sir Rodney's Marmalade"/>
    <x v="5"/>
    <x v="8"/>
    <n v="44.711999999999996"/>
    <n v="40"/>
    <s v="Suprêmes délices"/>
    <x v="4"/>
    <x v="3"/>
    <d v="2015-05-01T00:00:00"/>
    <n v="2592"/>
    <n v="1788.4799999999998"/>
    <x v="1"/>
    <x v="9"/>
    <x v="2"/>
    <x v="0"/>
    <x v="0"/>
  </r>
  <r>
    <n v="10252"/>
    <s v="Geitost"/>
    <x v="1"/>
    <x v="9"/>
    <n v="1.5"/>
    <n v="25"/>
    <s v="Suprêmes délices"/>
    <x v="4"/>
    <x v="3"/>
    <d v="2014-03-14T00:00:00"/>
    <n v="50"/>
    <n v="37.5"/>
    <x v="0"/>
    <x v="7"/>
    <x v="1"/>
    <x v="0"/>
    <x v="0"/>
  </r>
  <r>
    <n v="10252"/>
    <s v="Camembert Pierrot"/>
    <x v="1"/>
    <x v="10"/>
    <n v="20.943999999999999"/>
    <n v="40"/>
    <s v="Suprêmes délices"/>
    <x v="4"/>
    <x v="3"/>
    <d v="2015-06-10T00:00:00"/>
    <n v="1088"/>
    <n v="837.76"/>
    <x v="1"/>
    <x v="10"/>
    <x v="1"/>
    <x v="0"/>
    <x v="0"/>
  </r>
  <r>
    <n v="10253"/>
    <s v="Maxilaku"/>
    <x v="5"/>
    <x v="11"/>
    <n v="10.719999999999999"/>
    <n v="40"/>
    <s v="Hanari Carnes"/>
    <x v="2"/>
    <x v="2"/>
    <d v="2014-03-01T00:00:00"/>
    <n v="640"/>
    <n v="428.79999999999995"/>
    <x v="0"/>
    <x v="7"/>
    <x v="2"/>
    <x v="1"/>
    <x v="1"/>
  </r>
  <r>
    <n v="10253"/>
    <s v="Chartreuse verte"/>
    <x v="6"/>
    <x v="12"/>
    <n v="13.248000000000001"/>
    <n v="42"/>
    <s v="Hanari Carnes"/>
    <x v="2"/>
    <x v="2"/>
    <d v="2015-03-03T00:00:00"/>
    <n v="604.80000000000007"/>
    <n v="556.41600000000005"/>
    <x v="1"/>
    <x v="7"/>
    <x v="3"/>
    <x v="1"/>
    <x v="1"/>
  </r>
  <r>
    <n v="10253"/>
    <s v="Gorgonzola Telino"/>
    <x v="1"/>
    <x v="13"/>
    <n v="7.5"/>
    <n v="20"/>
    <s v="Hanari Carnes"/>
    <x v="2"/>
    <x v="2"/>
    <d v="2014-09-09T00:00:00"/>
    <n v="200"/>
    <n v="150"/>
    <x v="0"/>
    <x v="1"/>
    <x v="1"/>
    <x v="1"/>
    <x v="1"/>
  </r>
  <r>
    <n v="10254"/>
    <s v="Pâté chinois"/>
    <x v="7"/>
    <x v="14"/>
    <n v="15.552"/>
    <n v="21"/>
    <s v="Chop-suey Chinese"/>
    <x v="5"/>
    <x v="4"/>
    <d v="2014-12-05T00:00:00"/>
    <n v="403.2"/>
    <n v="326.59199999999998"/>
    <x v="0"/>
    <x v="4"/>
    <x v="3"/>
    <x v="0"/>
    <x v="0"/>
  </r>
  <r>
    <n v="10254"/>
    <s v="Longlife Tofu"/>
    <x v="2"/>
    <x v="15"/>
    <n v="6.08"/>
    <n v="21"/>
    <s v="Chop-suey Chinese"/>
    <x v="5"/>
    <x v="4"/>
    <d v="2015-06-11T00:00:00"/>
    <n v="168"/>
    <n v="127.68"/>
    <x v="1"/>
    <x v="10"/>
    <x v="0"/>
    <x v="0"/>
    <x v="0"/>
  </r>
  <r>
    <n v="10254"/>
    <s v="Guaraná Fantástica"/>
    <x v="6"/>
    <x v="16"/>
    <n v="3.3120000000000003"/>
    <n v="15"/>
    <s v="Chop-suey Chinese"/>
    <x v="5"/>
    <x v="4"/>
    <d v="2015-04-27T00:00:00"/>
    <n v="54"/>
    <n v="49.680000000000007"/>
    <x v="1"/>
    <x v="8"/>
    <x v="3"/>
    <x v="0"/>
    <x v="0"/>
  </r>
  <r>
    <n v="10255"/>
    <s v="Raclette Courdavault"/>
    <x v="1"/>
    <x v="17"/>
    <n v="36.519999999999996"/>
    <n v="30"/>
    <s v="Richter Supermarkt"/>
    <x v="6"/>
    <x v="4"/>
    <d v="2014-11-16T00:00:00"/>
    <n v="1320"/>
    <n v="1095.5999999999999"/>
    <x v="0"/>
    <x v="3"/>
    <x v="1"/>
    <x v="0"/>
    <x v="0"/>
  </r>
  <r>
    <n v="10255"/>
    <s v="Chang"/>
    <x v="6"/>
    <x v="18"/>
    <n v="13.68"/>
    <n v="20"/>
    <s v="Richter Supermarkt"/>
    <x v="6"/>
    <x v="4"/>
    <d v="2014-11-30T00:00:00"/>
    <n v="304"/>
    <n v="273.60000000000002"/>
    <x v="0"/>
    <x v="3"/>
    <x v="3"/>
    <x v="0"/>
    <x v="0"/>
  </r>
  <r>
    <n v="10255"/>
    <s v="Pavlova"/>
    <x v="5"/>
    <x v="19"/>
    <n v="9.5909999999999993"/>
    <n v="35"/>
    <s v="Richter Supermarkt"/>
    <x v="6"/>
    <x v="4"/>
    <d v="2014-07-18T00:00:00"/>
    <n v="486.5"/>
    <n v="335.685"/>
    <x v="0"/>
    <x v="11"/>
    <x v="2"/>
    <x v="0"/>
    <x v="0"/>
  </r>
  <r>
    <n v="10255"/>
    <s v="Inlagd Sill"/>
    <x v="4"/>
    <x v="18"/>
    <n v="10.792"/>
    <n v="25"/>
    <s v="Richter Supermarkt"/>
    <x v="6"/>
    <x v="4"/>
    <d v="2015-02-09T00:00:00"/>
    <n v="380"/>
    <n v="269.8"/>
    <x v="1"/>
    <x v="6"/>
    <x v="1"/>
    <x v="0"/>
    <x v="0"/>
  </r>
  <r>
    <n v="10256"/>
    <s v="Perth Pasties"/>
    <x v="7"/>
    <x v="20"/>
    <n v="20.436"/>
    <n v="15"/>
    <s v="Wellington Importadora"/>
    <x v="7"/>
    <x v="2"/>
    <d v="2015-07-26T00:00:00"/>
    <n v="393"/>
    <n v="306.54000000000002"/>
    <x v="1"/>
    <x v="11"/>
    <x v="3"/>
    <x v="1"/>
    <x v="1"/>
  </r>
  <r>
    <n v="10256"/>
    <s v="Original Frankfurter grüne Soße"/>
    <x v="3"/>
    <x v="21"/>
    <n v="8.6319999999999997"/>
    <n v="12"/>
    <s v="Wellington Importadora"/>
    <x v="7"/>
    <x v="2"/>
    <d v="2014-11-21T00:00:00"/>
    <n v="124.80000000000001"/>
    <n v="103.584"/>
    <x v="0"/>
    <x v="3"/>
    <x v="2"/>
    <x v="1"/>
    <x v="1"/>
  </r>
  <r>
    <n v="10257"/>
    <s v="Schoggi Schokolade"/>
    <x v="5"/>
    <x v="22"/>
    <n v="22.815000000000001"/>
    <n v="25"/>
    <s v="HILARIÓN-Abastos"/>
    <x v="8"/>
    <x v="5"/>
    <d v="2014-01-22T00:00:00"/>
    <n v="877.5"/>
    <n v="570.375"/>
    <x v="0"/>
    <x v="5"/>
    <x v="2"/>
    <x v="1"/>
    <x v="1"/>
  </r>
  <r>
    <n v="10257"/>
    <s v="Chartreuse verte"/>
    <x v="6"/>
    <x v="12"/>
    <n v="12.672000000000001"/>
    <n v="60"/>
    <s v="HILARIÓN-Abastos"/>
    <x v="8"/>
    <x v="5"/>
    <d v="2015-04-05T00:00:00"/>
    <n v="864"/>
    <n v="760.32"/>
    <x v="1"/>
    <x v="8"/>
    <x v="3"/>
    <x v="1"/>
    <x v="1"/>
  </r>
  <r>
    <n v="10257"/>
    <s v="Original Frankfurter grüne Soße"/>
    <x v="3"/>
    <x v="21"/>
    <n v="7.9040000000000008"/>
    <n v="15"/>
    <s v="HILARIÓN-Abastos"/>
    <x v="8"/>
    <x v="5"/>
    <d v="2014-07-18T00:00:00"/>
    <n v="156"/>
    <n v="118.56000000000002"/>
    <x v="0"/>
    <x v="11"/>
    <x v="2"/>
    <x v="1"/>
    <x v="1"/>
  </r>
  <r>
    <n v="10258"/>
    <s v="Chang"/>
    <x v="6"/>
    <x v="18"/>
    <n v="13.831999999999999"/>
    <n v="50"/>
    <s v="Ernst Handel"/>
    <x v="9"/>
    <x v="6"/>
    <d v="2015-06-10T00:00:00"/>
    <n v="760"/>
    <n v="691.59999999999991"/>
    <x v="1"/>
    <x v="10"/>
    <x v="3"/>
    <x v="0"/>
    <x v="0"/>
  </r>
  <r>
    <n v="10258"/>
    <s v="Chef Anton's Gumbo Mix"/>
    <x v="3"/>
    <x v="23"/>
    <n v="13.940000000000001"/>
    <n v="65"/>
    <s v="Ernst Handel"/>
    <x v="9"/>
    <x v="6"/>
    <d v="2014-11-10T00:00:00"/>
    <n v="1105"/>
    <n v="906.10000000000014"/>
    <x v="0"/>
    <x v="3"/>
    <x v="2"/>
    <x v="0"/>
    <x v="0"/>
  </r>
  <r>
    <n v="10258"/>
    <s v="Mascarpone Fabioli"/>
    <x v="1"/>
    <x v="24"/>
    <n v="19.712000000000003"/>
    <n v="60"/>
    <s v="Ernst Handel"/>
    <x v="9"/>
    <x v="6"/>
    <d v="2015-06-17T00:00:00"/>
    <n v="1536"/>
    <n v="1182.7200000000003"/>
    <x v="1"/>
    <x v="10"/>
    <x v="1"/>
    <x v="0"/>
    <x v="0"/>
  </r>
  <r>
    <n v="10259"/>
    <s v="Sir Rodney's Scones"/>
    <x v="5"/>
    <x v="15"/>
    <n v="5.52"/>
    <n v="10"/>
    <s v="Centro comercial Moctezuma"/>
    <x v="10"/>
    <x v="7"/>
    <d v="2015-05-20T00:00:00"/>
    <n v="80"/>
    <n v="55.199999999999996"/>
    <x v="1"/>
    <x v="9"/>
    <x v="2"/>
    <x v="1"/>
    <x v="1"/>
  </r>
  <r>
    <n v="10259"/>
    <s v="Gravad lax"/>
    <x v="4"/>
    <x v="25"/>
    <n v="14.767999999999999"/>
    <n v="10"/>
    <s v="Centro comercial Moctezuma"/>
    <x v="10"/>
    <x v="7"/>
    <d v="2014-05-16T00:00:00"/>
    <n v="208"/>
    <n v="147.67999999999998"/>
    <x v="0"/>
    <x v="9"/>
    <x v="1"/>
    <x v="1"/>
    <x v="1"/>
  </r>
  <r>
    <n v="10260"/>
    <s v="Jack's New England Clam Chowder"/>
    <x v="4"/>
    <x v="6"/>
    <n v="5.6209999999999996"/>
    <n v="16"/>
    <s v="Ottilies Käseladen"/>
    <x v="11"/>
    <x v="1"/>
    <d v="2014-01-10T00:00:00"/>
    <n v="123.2"/>
    <n v="89.935999999999993"/>
    <x v="0"/>
    <x v="5"/>
    <x v="1"/>
    <x v="0"/>
    <x v="0"/>
  </r>
  <r>
    <n v="10260"/>
    <s v="Ravioli Angelo"/>
    <x v="0"/>
    <x v="7"/>
    <n v="12.947999999999999"/>
    <n v="50"/>
    <s v="Ottilies Käseladen"/>
    <x v="11"/>
    <x v="1"/>
    <d v="2015-04-24T00:00:00"/>
    <n v="780"/>
    <n v="647.4"/>
    <x v="1"/>
    <x v="8"/>
    <x v="0"/>
    <x v="0"/>
    <x v="0"/>
  </r>
  <r>
    <n v="10260"/>
    <s v="Tarte au sucre"/>
    <x v="5"/>
    <x v="26"/>
    <n v="27.185999999999996"/>
    <n v="15"/>
    <s v="Ottilies Käseladen"/>
    <x v="11"/>
    <x v="1"/>
    <d v="2015-05-09T00:00:00"/>
    <n v="591"/>
    <n v="407.78999999999996"/>
    <x v="1"/>
    <x v="9"/>
    <x v="2"/>
    <x v="0"/>
    <x v="0"/>
  </r>
  <r>
    <n v="10260"/>
    <s v="Outback Lager"/>
    <x v="6"/>
    <x v="27"/>
    <n v="10.8"/>
    <n v="21"/>
    <s v="Ottilies Käseladen"/>
    <x v="11"/>
    <x v="1"/>
    <d v="2015-02-16T00:00:00"/>
    <n v="252"/>
    <n v="226.8"/>
    <x v="1"/>
    <x v="6"/>
    <x v="3"/>
    <x v="0"/>
    <x v="0"/>
  </r>
  <r>
    <n v="10261"/>
    <s v="Sir Rodney's Scones"/>
    <x v="5"/>
    <x v="15"/>
    <n v="5.2799999999999994"/>
    <n v="20"/>
    <s v="Que Delícia"/>
    <x v="2"/>
    <x v="2"/>
    <d v="2014-05-15T00:00:00"/>
    <n v="160"/>
    <n v="105.6"/>
    <x v="0"/>
    <x v="9"/>
    <x v="2"/>
    <x v="1"/>
    <x v="1"/>
  </r>
  <r>
    <n v="10261"/>
    <s v="Steeleye Stout"/>
    <x v="6"/>
    <x v="12"/>
    <n v="13.104000000000001"/>
    <n v="20"/>
    <s v="Que Delícia"/>
    <x v="2"/>
    <x v="2"/>
    <d v="2015-04-30T00:00:00"/>
    <n v="288"/>
    <n v="262.08000000000004"/>
    <x v="1"/>
    <x v="8"/>
    <x v="3"/>
    <x v="1"/>
    <x v="1"/>
  </r>
  <r>
    <n v="10262"/>
    <s v="Chef Anton's Gumbo Mix"/>
    <x v="3"/>
    <x v="23"/>
    <n v="13.770000000000001"/>
    <n v="12"/>
    <s v="Rattlesnake Canyon Grocery"/>
    <x v="12"/>
    <x v="8"/>
    <d v="2015-01-20T00:00:00"/>
    <n v="204"/>
    <n v="165.24"/>
    <x v="1"/>
    <x v="5"/>
    <x v="2"/>
    <x v="2"/>
    <x v="1"/>
  </r>
  <r>
    <n v="10262"/>
    <s v="Uncle Bob's Organic Dried Pears"/>
    <x v="2"/>
    <x v="28"/>
    <n v="18.240000000000002"/>
    <n v="15"/>
    <s v="Rattlesnake Canyon Grocery"/>
    <x v="12"/>
    <x v="8"/>
    <d v="2014-02-18T00:00:00"/>
    <n v="360"/>
    <n v="273.60000000000002"/>
    <x v="0"/>
    <x v="6"/>
    <x v="0"/>
    <x v="2"/>
    <x v="1"/>
  </r>
  <r>
    <n v="10262"/>
    <s v="Gnocchi di nonna Alice"/>
    <x v="0"/>
    <x v="29"/>
    <n v="25.231999999999999"/>
    <n v="20"/>
    <s v="Rattlesnake Canyon Grocery"/>
    <x v="12"/>
    <x v="8"/>
    <d v="2014-12-28T00:00:00"/>
    <n v="608"/>
    <n v="504.64"/>
    <x v="0"/>
    <x v="4"/>
    <x v="0"/>
    <x v="2"/>
    <x v="1"/>
  </r>
  <r>
    <n v="10263"/>
    <s v="Pavlova"/>
    <x v="5"/>
    <x v="19"/>
    <n v="9.73"/>
    <n v="60"/>
    <s v="Ernst Handel"/>
    <x v="9"/>
    <x v="6"/>
    <d v="2014-05-11T00:00:00"/>
    <n v="834"/>
    <n v="583.80000000000007"/>
    <x v="0"/>
    <x v="9"/>
    <x v="2"/>
    <x v="0"/>
    <x v="0"/>
  </r>
  <r>
    <n v="10263"/>
    <s v="Guaraná Fantástica"/>
    <x v="6"/>
    <x v="16"/>
    <n v="3.3120000000000003"/>
    <n v="28"/>
    <s v="Ernst Handel"/>
    <x v="9"/>
    <x v="6"/>
    <d v="2014-05-12T00:00:00"/>
    <n v="100.8"/>
    <n v="92.736000000000004"/>
    <x v="0"/>
    <x v="9"/>
    <x v="3"/>
    <x v="0"/>
    <x v="0"/>
  </r>
  <r>
    <n v="10263"/>
    <s v="Nord-Ost Matjeshering"/>
    <x v="4"/>
    <x v="30"/>
    <n v="15.939"/>
    <n v="60"/>
    <s v="Ernst Handel"/>
    <x v="9"/>
    <x v="6"/>
    <d v="2014-04-04T00:00:00"/>
    <n v="1242"/>
    <n v="956.34"/>
    <x v="0"/>
    <x v="8"/>
    <x v="1"/>
    <x v="0"/>
    <x v="0"/>
  </r>
  <r>
    <n v="10263"/>
    <s v="Longlife Tofu"/>
    <x v="2"/>
    <x v="15"/>
    <n v="6.32"/>
    <n v="36"/>
    <s v="Ernst Handel"/>
    <x v="9"/>
    <x v="6"/>
    <d v="2014-10-18T00:00:00"/>
    <n v="288"/>
    <n v="227.52"/>
    <x v="0"/>
    <x v="2"/>
    <x v="0"/>
    <x v="0"/>
    <x v="0"/>
  </r>
  <r>
    <n v="10264"/>
    <s v="Chang"/>
    <x v="6"/>
    <x v="18"/>
    <n v="13.375999999999999"/>
    <n v="35"/>
    <s v="Folk och fä HB"/>
    <x v="13"/>
    <x v="9"/>
    <d v="2014-07-12T00:00:00"/>
    <n v="532"/>
    <n v="468.15999999999997"/>
    <x v="0"/>
    <x v="11"/>
    <x v="3"/>
    <x v="0"/>
    <x v="0"/>
  </r>
  <r>
    <n v="10264"/>
    <s v="Jack's New England Clam Chowder"/>
    <x v="4"/>
    <x v="6"/>
    <n v="5.7750000000000004"/>
    <n v="25"/>
    <s v="Folk och fä HB"/>
    <x v="13"/>
    <x v="9"/>
    <d v="2014-12-08T00:00:00"/>
    <n v="192.5"/>
    <n v="144.375"/>
    <x v="0"/>
    <x v="4"/>
    <x v="1"/>
    <x v="0"/>
    <x v="0"/>
  </r>
  <r>
    <n v="10265"/>
    <s v="Alice Mutton"/>
    <x v="7"/>
    <x v="31"/>
    <n v="25.584"/>
    <n v="30"/>
    <s v="Blondel père et fils"/>
    <x v="14"/>
    <x v="0"/>
    <d v="2014-03-03T00:00:00"/>
    <n v="936"/>
    <n v="767.52"/>
    <x v="0"/>
    <x v="7"/>
    <x v="3"/>
    <x v="0"/>
    <x v="0"/>
  </r>
  <r>
    <n v="10265"/>
    <s v="Outback Lager"/>
    <x v="6"/>
    <x v="27"/>
    <n v="10.56"/>
    <n v="20"/>
    <s v="Blondel père et fils"/>
    <x v="14"/>
    <x v="0"/>
    <d v="2015-03-13T00:00:00"/>
    <n v="240"/>
    <n v="211.20000000000002"/>
    <x v="1"/>
    <x v="7"/>
    <x v="3"/>
    <x v="0"/>
    <x v="0"/>
  </r>
  <r>
    <n v="10266"/>
    <s v="Queso Manchego La Pastora"/>
    <x v="1"/>
    <x v="29"/>
    <n v="23.407999999999998"/>
    <n v="12"/>
    <s v="Wartian Herkku"/>
    <x v="15"/>
    <x v="10"/>
    <d v="2014-10-17T00:00:00"/>
    <n v="364.79999999999995"/>
    <n v="280.89599999999996"/>
    <x v="0"/>
    <x v="2"/>
    <x v="1"/>
    <x v="0"/>
    <x v="0"/>
  </r>
  <r>
    <n v="10267"/>
    <s v="Boston Crab Meat"/>
    <x v="4"/>
    <x v="32"/>
    <n v="10.29"/>
    <n v="50"/>
    <s v="Frankenversand"/>
    <x v="16"/>
    <x v="1"/>
    <d v="2014-02-16T00:00:00"/>
    <n v="735"/>
    <n v="514.5"/>
    <x v="0"/>
    <x v="6"/>
    <x v="1"/>
    <x v="0"/>
    <x v="0"/>
  </r>
  <r>
    <n v="10267"/>
    <s v="Raclette Courdavault"/>
    <x v="1"/>
    <x v="17"/>
    <n v="35.200000000000003"/>
    <n v="70"/>
    <s v="Frankenversand"/>
    <x v="16"/>
    <x v="1"/>
    <d v="2015-08-05T00:00:00"/>
    <n v="3080"/>
    <n v="2464"/>
    <x v="1"/>
    <x v="0"/>
    <x v="1"/>
    <x v="0"/>
    <x v="0"/>
  </r>
  <r>
    <n v="10267"/>
    <s v="Lakkalikööri"/>
    <x v="6"/>
    <x v="12"/>
    <n v="12.672000000000001"/>
    <n v="15"/>
    <s v="Frankenversand"/>
    <x v="16"/>
    <x v="1"/>
    <d v="2015-03-08T00:00:00"/>
    <n v="216"/>
    <n v="190.08"/>
    <x v="1"/>
    <x v="7"/>
    <x v="3"/>
    <x v="0"/>
    <x v="0"/>
  </r>
  <r>
    <n v="10268"/>
    <s v="Thüringer Rostbratwurst"/>
    <x v="7"/>
    <x v="33"/>
    <n v="75.239999999999995"/>
    <n v="10"/>
    <s v="GROSELLA-Restaurante"/>
    <x v="17"/>
    <x v="5"/>
    <d v="2015-03-14T00:00:00"/>
    <n v="990"/>
    <n v="752.4"/>
    <x v="1"/>
    <x v="7"/>
    <x v="3"/>
    <x v="1"/>
    <x v="1"/>
  </r>
  <r>
    <n v="10268"/>
    <s v="Mozzarella di Giovanni"/>
    <x v="1"/>
    <x v="34"/>
    <n v="21.962000000000003"/>
    <n v="80"/>
    <s v="GROSELLA-Restaurante"/>
    <x v="17"/>
    <x v="5"/>
    <d v="2015-02-07T00:00:00"/>
    <n v="2224"/>
    <n v="1756.9600000000003"/>
    <x v="1"/>
    <x v="6"/>
    <x v="1"/>
    <x v="1"/>
    <x v="1"/>
  </r>
  <r>
    <n v="10269"/>
    <s v="Geitost"/>
    <x v="1"/>
    <x v="9"/>
    <n v="1.7"/>
    <n v="60"/>
    <s v="White Clover Markets"/>
    <x v="18"/>
    <x v="8"/>
    <d v="2015-07-21T00:00:00"/>
    <n v="120"/>
    <n v="102"/>
    <x v="1"/>
    <x v="11"/>
    <x v="1"/>
    <x v="2"/>
    <x v="1"/>
  </r>
  <r>
    <n v="10269"/>
    <s v="Mozzarella di Giovanni"/>
    <x v="1"/>
    <x v="34"/>
    <n v="23.073999999999998"/>
    <n v="20"/>
    <s v="White Clover Markets"/>
    <x v="18"/>
    <x v="8"/>
    <d v="2014-01-02T00:00:00"/>
    <n v="556"/>
    <n v="461.47999999999996"/>
    <x v="0"/>
    <x v="5"/>
    <x v="1"/>
    <x v="2"/>
    <x v="1"/>
  </r>
  <r>
    <n v="10270"/>
    <s v="Ipoh Coffee"/>
    <x v="6"/>
    <x v="35"/>
    <n v="33.856000000000002"/>
    <n v="25"/>
    <s v="Wartian Herkku"/>
    <x v="15"/>
    <x v="10"/>
    <d v="2015-08-06T00:00:00"/>
    <n v="919.99999999999989"/>
    <n v="846.40000000000009"/>
    <x v="1"/>
    <x v="0"/>
    <x v="3"/>
    <x v="0"/>
    <x v="0"/>
  </r>
  <r>
    <n v="10270"/>
    <s v="Inlagd Sill"/>
    <x v="4"/>
    <x v="18"/>
    <n v="11.856"/>
    <n v="30"/>
    <s v="Wartian Herkku"/>
    <x v="15"/>
    <x v="10"/>
    <d v="2014-08-04T00:00:00"/>
    <n v="456"/>
    <n v="355.68"/>
    <x v="0"/>
    <x v="0"/>
    <x v="1"/>
    <x v="0"/>
    <x v="0"/>
  </r>
  <r>
    <n v="10271"/>
    <s v="Geitost"/>
    <x v="1"/>
    <x v="9"/>
    <n v="1.56"/>
    <n v="24"/>
    <s v="Split Rail Beer &amp; Ale"/>
    <x v="19"/>
    <x v="8"/>
    <d v="2014-08-02T00:00:00"/>
    <n v="48"/>
    <n v="37.44"/>
    <x v="0"/>
    <x v="0"/>
    <x v="1"/>
    <x v="2"/>
    <x v="1"/>
  </r>
  <r>
    <n v="10272"/>
    <s v="Sir Rodney's Marmalade"/>
    <x v="5"/>
    <x v="8"/>
    <n v="45.359999999999992"/>
    <n v="60"/>
    <s v="Rattlesnake Canyon Grocery"/>
    <x v="12"/>
    <x v="8"/>
    <d v="2015-06-01T00:00:00"/>
    <n v="3888"/>
    <n v="2721.5999999999995"/>
    <x v="1"/>
    <x v="10"/>
    <x v="2"/>
    <x v="2"/>
    <x v="1"/>
  </r>
  <r>
    <n v="10272"/>
    <s v="Gorgonzola Telino"/>
    <x v="1"/>
    <x v="13"/>
    <n v="7.5"/>
    <n v="40"/>
    <s v="Rattlesnake Canyon Grocery"/>
    <x v="12"/>
    <x v="8"/>
    <d v="2014-03-10T00:00:00"/>
    <n v="400"/>
    <n v="300"/>
    <x v="0"/>
    <x v="7"/>
    <x v="1"/>
    <x v="2"/>
    <x v="1"/>
  </r>
  <r>
    <n v="10272"/>
    <s v="Mozzarella di Giovanni"/>
    <x v="1"/>
    <x v="34"/>
    <n v="22.518000000000001"/>
    <n v="24"/>
    <s v="Rattlesnake Canyon Grocery"/>
    <x v="12"/>
    <x v="8"/>
    <d v="2014-02-08T00:00:00"/>
    <n v="667.2"/>
    <n v="540.43200000000002"/>
    <x v="0"/>
    <x v="6"/>
    <x v="1"/>
    <x v="2"/>
    <x v="1"/>
  </r>
  <r>
    <n v="10273"/>
    <s v="Boston Crab Meat"/>
    <x v="4"/>
    <x v="32"/>
    <n v="11.465999999999999"/>
    <n v="60"/>
    <s v="QUICK-Stop"/>
    <x v="20"/>
    <x v="1"/>
    <d v="2014-12-10T00:00:00"/>
    <n v="882"/>
    <n v="687.95999999999992"/>
    <x v="0"/>
    <x v="4"/>
    <x v="1"/>
    <x v="0"/>
    <x v="0"/>
  </r>
  <r>
    <n v="10273"/>
    <s v="Geitost"/>
    <x v="1"/>
    <x v="9"/>
    <n v="1.54"/>
    <n v="20"/>
    <s v="QUICK-Stop"/>
    <x v="20"/>
    <x v="1"/>
    <d v="2014-05-09T00:00:00"/>
    <n v="40"/>
    <n v="30.8"/>
    <x v="0"/>
    <x v="9"/>
    <x v="1"/>
    <x v="0"/>
    <x v="0"/>
  </r>
  <r>
    <n v="10273"/>
    <s v="Gorgonzola Telino"/>
    <x v="1"/>
    <x v="13"/>
    <n v="8.2000000000000011"/>
    <n v="15"/>
    <s v="QUICK-Stop"/>
    <x v="20"/>
    <x v="1"/>
    <d v="2014-06-16T00:00:00"/>
    <n v="150"/>
    <n v="123.00000000000001"/>
    <x v="0"/>
    <x v="10"/>
    <x v="1"/>
    <x v="0"/>
    <x v="0"/>
  </r>
  <r>
    <n v="10273"/>
    <s v="Ikura"/>
    <x v="4"/>
    <x v="36"/>
    <n v="19.840000000000003"/>
    <n v="24"/>
    <s v="QUICK-Stop"/>
    <x v="20"/>
    <x v="1"/>
    <d v="2014-10-22T00:00:00"/>
    <n v="595.20000000000005"/>
    <n v="476.16000000000008"/>
    <x v="0"/>
    <x v="2"/>
    <x v="1"/>
    <x v="0"/>
    <x v="0"/>
  </r>
  <r>
    <n v="10273"/>
    <s v="Lakkalikööri"/>
    <x v="6"/>
    <x v="12"/>
    <n v="13.248000000000001"/>
    <n v="33"/>
    <s v="QUICK-Stop"/>
    <x v="20"/>
    <x v="1"/>
    <d v="2014-01-12T00:00:00"/>
    <n v="475.2"/>
    <n v="437.18400000000003"/>
    <x v="0"/>
    <x v="5"/>
    <x v="3"/>
    <x v="0"/>
    <x v="0"/>
  </r>
  <r>
    <n v="10274"/>
    <s v="Fløtemysost"/>
    <x v="1"/>
    <x v="37"/>
    <n v="12.899999999999999"/>
    <n v="20"/>
    <s v="Vins et alcools Chevalier"/>
    <x v="0"/>
    <x v="0"/>
    <d v="2014-03-31T00:00:00"/>
    <n v="344"/>
    <n v="258"/>
    <x v="0"/>
    <x v="7"/>
    <x v="1"/>
    <x v="0"/>
    <x v="0"/>
  </r>
  <r>
    <n v="10274"/>
    <s v="Mozzarella di Giovanni"/>
    <x v="1"/>
    <x v="34"/>
    <n v="23.352"/>
    <n v="70"/>
    <s v="Vins et alcools Chevalier"/>
    <x v="0"/>
    <x v="0"/>
    <d v="2014-01-22T00:00:00"/>
    <n v="1946"/>
    <n v="1634.64"/>
    <x v="0"/>
    <x v="5"/>
    <x v="1"/>
    <x v="0"/>
    <x v="0"/>
  </r>
  <r>
    <n v="10275"/>
    <s v="Guaraná Fantástica"/>
    <x v="6"/>
    <x v="16"/>
    <n v="3.2040000000000002"/>
    <n v="12"/>
    <s v="Magazzini Alimentari Riuniti"/>
    <x v="21"/>
    <x v="11"/>
    <d v="2014-04-12T00:00:00"/>
    <n v="43.2"/>
    <n v="38.448"/>
    <x v="0"/>
    <x v="8"/>
    <x v="3"/>
    <x v="3"/>
    <x v="0"/>
  </r>
  <r>
    <n v="10275"/>
    <s v="Raclette Courdavault"/>
    <x v="1"/>
    <x v="17"/>
    <n v="35.64"/>
    <n v="6"/>
    <s v="Magazzini Alimentari Riuniti"/>
    <x v="21"/>
    <x v="11"/>
    <d v="2014-10-19T00:00:00"/>
    <n v="264"/>
    <n v="213.84"/>
    <x v="0"/>
    <x v="2"/>
    <x v="1"/>
    <x v="3"/>
    <x v="0"/>
  </r>
  <r>
    <n v="10276"/>
    <s v="Ikura"/>
    <x v="4"/>
    <x v="36"/>
    <n v="17.36"/>
    <n v="15"/>
    <s v="Tortuga Restaurante"/>
    <x v="10"/>
    <x v="7"/>
    <d v="2014-06-03T00:00:00"/>
    <n v="372"/>
    <n v="260.39999999999998"/>
    <x v="0"/>
    <x v="10"/>
    <x v="1"/>
    <x v="1"/>
    <x v="1"/>
  </r>
  <r>
    <n v="10276"/>
    <s v="Konbu"/>
    <x v="4"/>
    <x v="38"/>
    <n v="3.6479999999999997"/>
    <n v="10"/>
    <s v="Tortuga Restaurante"/>
    <x v="10"/>
    <x v="7"/>
    <d v="2015-08-12T00:00:00"/>
    <n v="48"/>
    <n v="36.479999999999997"/>
    <x v="1"/>
    <x v="0"/>
    <x v="1"/>
    <x v="1"/>
    <x v="1"/>
  </r>
  <r>
    <n v="10277"/>
    <s v="Tarte au sucre"/>
    <x v="5"/>
    <x v="26"/>
    <n v="25.61"/>
    <n v="12"/>
    <s v="Morgenstern Gesundkost"/>
    <x v="22"/>
    <x v="1"/>
    <d v="2015-04-03T00:00:00"/>
    <n v="472.79999999999995"/>
    <n v="307.32"/>
    <x v="1"/>
    <x v="8"/>
    <x v="2"/>
    <x v="0"/>
    <x v="0"/>
  </r>
  <r>
    <n v="10277"/>
    <s v="Rössle Sauerkraut"/>
    <x v="2"/>
    <x v="39"/>
    <n v="28.391999999999999"/>
    <n v="20"/>
    <s v="Morgenstern Gesundkost"/>
    <x v="22"/>
    <x v="1"/>
    <d v="2015-08-20T00:00:00"/>
    <n v="728"/>
    <n v="567.84"/>
    <x v="1"/>
    <x v="0"/>
    <x v="0"/>
    <x v="0"/>
    <x v="0"/>
  </r>
  <r>
    <n v="10278"/>
    <s v="Gula Malacca"/>
    <x v="3"/>
    <x v="40"/>
    <n v="12.09"/>
    <n v="16"/>
    <s v="Berglunds snabbköp"/>
    <x v="23"/>
    <x v="9"/>
    <d v="2014-05-03T00:00:00"/>
    <n v="248"/>
    <n v="193.44"/>
    <x v="0"/>
    <x v="9"/>
    <x v="2"/>
    <x v="0"/>
    <x v="0"/>
  </r>
  <r>
    <n v="10278"/>
    <s v="Raclette Courdavault"/>
    <x v="1"/>
    <x v="17"/>
    <n v="36.96"/>
    <n v="15"/>
    <s v="Berglunds snabbköp"/>
    <x v="23"/>
    <x v="9"/>
    <d v="2015-05-25T00:00:00"/>
    <n v="660"/>
    <n v="554.4"/>
    <x v="1"/>
    <x v="9"/>
    <x v="1"/>
    <x v="0"/>
    <x v="0"/>
  </r>
  <r>
    <n v="10278"/>
    <s v="Vegie-spread"/>
    <x v="3"/>
    <x v="22"/>
    <n v="27.027000000000001"/>
    <n v="80"/>
    <s v="Berglunds snabbköp"/>
    <x v="23"/>
    <x v="9"/>
    <d v="2014-02-15T00:00:00"/>
    <n v="2808"/>
    <n v="2162.16"/>
    <x v="0"/>
    <x v="6"/>
    <x v="2"/>
    <x v="0"/>
    <x v="0"/>
  </r>
  <r>
    <n v="10278"/>
    <s v="Röd Kaviar"/>
    <x v="4"/>
    <x v="27"/>
    <n v="8.64"/>
    <n v="25"/>
    <s v="Berglunds snabbköp"/>
    <x v="23"/>
    <x v="9"/>
    <d v="2015-08-21T00:00:00"/>
    <n v="300"/>
    <n v="216"/>
    <x v="1"/>
    <x v="0"/>
    <x v="1"/>
    <x v="0"/>
    <x v="0"/>
  </r>
  <r>
    <n v="10279"/>
    <s v="Alice Mutton"/>
    <x v="7"/>
    <x v="31"/>
    <n v="23.4"/>
    <n v="15"/>
    <s v="Lehmanns Marktstand"/>
    <x v="24"/>
    <x v="1"/>
    <d v="2014-11-12T00:00:00"/>
    <n v="468"/>
    <n v="351"/>
    <x v="0"/>
    <x v="3"/>
    <x v="3"/>
    <x v="0"/>
    <x v="0"/>
  </r>
  <r>
    <n v="10280"/>
    <s v="Guaraná Fantástica"/>
    <x v="6"/>
    <x v="16"/>
    <n v="3.2040000000000002"/>
    <n v="12"/>
    <s v="Berglunds snabbköp"/>
    <x v="23"/>
    <x v="9"/>
    <d v="2015-04-08T00:00:00"/>
    <n v="43.2"/>
    <n v="38.448"/>
    <x v="1"/>
    <x v="8"/>
    <x v="3"/>
    <x v="0"/>
    <x v="0"/>
  </r>
  <r>
    <n v="10280"/>
    <s v="Pâté chinois"/>
    <x v="7"/>
    <x v="14"/>
    <n v="15.36"/>
    <n v="20"/>
    <s v="Berglunds snabbköp"/>
    <x v="23"/>
    <x v="9"/>
    <d v="2014-08-24T00:00:00"/>
    <n v="384"/>
    <n v="307.2"/>
    <x v="0"/>
    <x v="0"/>
    <x v="3"/>
    <x v="0"/>
    <x v="0"/>
  </r>
  <r>
    <n v="10280"/>
    <s v="Rhönbräu Klosterbier"/>
    <x v="6"/>
    <x v="41"/>
    <n v="5.4560000000000004"/>
    <n v="30"/>
    <s v="Berglunds snabbköp"/>
    <x v="23"/>
    <x v="9"/>
    <d v="2014-04-19T00:00:00"/>
    <n v="186"/>
    <n v="163.68"/>
    <x v="0"/>
    <x v="8"/>
    <x v="3"/>
    <x v="0"/>
    <x v="0"/>
  </r>
  <r>
    <n v="10281"/>
    <s v="Teatime Chocolate Biscuits"/>
    <x v="5"/>
    <x v="42"/>
    <n v="4.7450000000000001"/>
    <n v="10"/>
    <s v="Romero y tomillo"/>
    <x v="25"/>
    <x v="12"/>
    <d v="2015-06-09T00:00:00"/>
    <n v="73"/>
    <n v="47.45"/>
    <x v="1"/>
    <x v="10"/>
    <x v="2"/>
    <x v="3"/>
    <x v="0"/>
  </r>
  <r>
    <n v="10281"/>
    <s v="Guaraná Fantástica"/>
    <x v="6"/>
    <x v="16"/>
    <n v="3.2760000000000002"/>
    <n v="60"/>
    <s v="Romero y tomillo"/>
    <x v="25"/>
    <x v="12"/>
    <d v="2015-03-01T00:00:00"/>
    <n v="216"/>
    <n v="196.56"/>
    <x v="1"/>
    <x v="7"/>
    <x v="3"/>
    <x v="3"/>
    <x v="0"/>
  </r>
  <r>
    <n v="10281"/>
    <s v="Steeleye Stout"/>
    <x v="6"/>
    <x v="12"/>
    <n v="12.96"/>
    <n v="40"/>
    <s v="Romero y tomillo"/>
    <x v="25"/>
    <x v="12"/>
    <d v="2014-12-16T00:00:00"/>
    <n v="576"/>
    <n v="518.40000000000009"/>
    <x v="0"/>
    <x v="4"/>
    <x v="3"/>
    <x v="3"/>
    <x v="0"/>
  </r>
  <r>
    <n v="10282"/>
    <s v="Nord-Ost Matjeshering"/>
    <x v="4"/>
    <x v="30"/>
    <n v="15.731999999999999"/>
    <n v="60"/>
    <s v="Romero y tomillo"/>
    <x v="25"/>
    <x v="12"/>
    <d v="2014-09-28T00:00:00"/>
    <n v="1242"/>
    <n v="943.92"/>
    <x v="0"/>
    <x v="1"/>
    <x v="1"/>
    <x v="3"/>
    <x v="0"/>
  </r>
  <r>
    <n v="10282"/>
    <s v="Ravioli Angelo"/>
    <x v="0"/>
    <x v="7"/>
    <n v="13.103999999999999"/>
    <n v="20"/>
    <s v="Romero y tomillo"/>
    <x v="25"/>
    <x v="12"/>
    <d v="2014-06-27T00:00:00"/>
    <n v="312"/>
    <n v="262.08"/>
    <x v="0"/>
    <x v="10"/>
    <x v="0"/>
    <x v="3"/>
    <x v="0"/>
  </r>
  <r>
    <n v="10283"/>
    <s v="Genen Shouyu"/>
    <x v="3"/>
    <x v="43"/>
    <n v="10.416"/>
    <n v="20"/>
    <s v="LILA-Supermercado"/>
    <x v="26"/>
    <x v="5"/>
    <d v="2015-03-27T00:00:00"/>
    <n v="248"/>
    <n v="208.32"/>
    <x v="1"/>
    <x v="7"/>
    <x v="2"/>
    <x v="1"/>
    <x v="1"/>
  </r>
  <r>
    <n v="10283"/>
    <s v="Mozzarella di Giovanni"/>
    <x v="1"/>
    <x v="34"/>
    <n v="20.85"/>
    <n v="30"/>
    <s v="LILA-Supermercado"/>
    <x v="26"/>
    <x v="5"/>
    <d v="2015-06-19T00:00:00"/>
    <n v="834"/>
    <n v="625.5"/>
    <x v="1"/>
    <x v="10"/>
    <x v="1"/>
    <x v="1"/>
    <x v="1"/>
  </r>
  <r>
    <n v="10283"/>
    <s v="Teatime Chocolate Biscuits"/>
    <x v="5"/>
    <x v="42"/>
    <n v="5.1099999999999994"/>
    <n v="18"/>
    <s v="LILA-Supermercado"/>
    <x v="26"/>
    <x v="5"/>
    <d v="2014-04-16T00:00:00"/>
    <n v="131.4"/>
    <n v="91.97999999999999"/>
    <x v="0"/>
    <x v="8"/>
    <x v="2"/>
    <x v="1"/>
    <x v="1"/>
  </r>
  <r>
    <n v="10283"/>
    <s v="Camembert Pierrot"/>
    <x v="1"/>
    <x v="10"/>
    <n v="23.119999999999997"/>
    <n v="35"/>
    <s v="LILA-Supermercado"/>
    <x v="26"/>
    <x v="5"/>
    <d v="2015-07-16T00:00:00"/>
    <n v="952"/>
    <n v="809.19999999999993"/>
    <x v="1"/>
    <x v="11"/>
    <x v="1"/>
    <x v="1"/>
    <x v="1"/>
  </r>
  <r>
    <n v="10284"/>
    <s v="Schoggi Schokolade"/>
    <x v="5"/>
    <x v="22"/>
    <n v="23.516999999999999"/>
    <n v="15"/>
    <s v="Lehmanns Marktstand"/>
    <x v="24"/>
    <x v="1"/>
    <d v="2014-07-06T00:00:00"/>
    <n v="526.5"/>
    <n v="352.755"/>
    <x v="0"/>
    <x v="11"/>
    <x v="2"/>
    <x v="0"/>
    <x v="0"/>
  </r>
  <r>
    <n v="10284"/>
    <s v="Gula Malacca"/>
    <x v="3"/>
    <x v="40"/>
    <n v="12.4"/>
    <n v="21"/>
    <s v="Lehmanns Marktstand"/>
    <x v="24"/>
    <x v="1"/>
    <d v="2014-02-21T00:00:00"/>
    <n v="325.5"/>
    <n v="260.40000000000003"/>
    <x v="0"/>
    <x v="6"/>
    <x v="2"/>
    <x v="0"/>
    <x v="0"/>
  </r>
  <r>
    <n v="10284"/>
    <s v="Camembert Pierrot"/>
    <x v="1"/>
    <x v="10"/>
    <n v="22.032"/>
    <n v="20"/>
    <s v="Lehmanns Marktstand"/>
    <x v="24"/>
    <x v="1"/>
    <d v="2014-12-15T00:00:00"/>
    <n v="544"/>
    <n v="440.64"/>
    <x v="0"/>
    <x v="4"/>
    <x v="1"/>
    <x v="0"/>
    <x v="0"/>
  </r>
  <r>
    <n v="10284"/>
    <s v="Laughing Lumberjack Lager"/>
    <x v="6"/>
    <x v="44"/>
    <n v="9.8559999999999999"/>
    <n v="50"/>
    <s v="Lehmanns Marktstand"/>
    <x v="24"/>
    <x v="1"/>
    <d v="2014-10-06T00:00:00"/>
    <n v="560"/>
    <n v="492.8"/>
    <x v="0"/>
    <x v="2"/>
    <x v="3"/>
    <x v="0"/>
    <x v="0"/>
  </r>
  <r>
    <n v="10285"/>
    <s v="Perth Pasties"/>
    <x v="7"/>
    <x v="20"/>
    <n v="20.698"/>
    <n v="36"/>
    <s v="QUICK-Stop"/>
    <x v="20"/>
    <x v="1"/>
    <d v="2014-11-06T00:00:00"/>
    <n v="943.19999999999993"/>
    <n v="745.12800000000004"/>
    <x v="0"/>
    <x v="3"/>
    <x v="3"/>
    <x v="0"/>
    <x v="0"/>
  </r>
  <r>
    <n v="10285"/>
    <s v="Boston Crab Meat"/>
    <x v="4"/>
    <x v="32"/>
    <n v="11.613"/>
    <n v="40"/>
    <s v="QUICK-Stop"/>
    <x v="20"/>
    <x v="1"/>
    <d v="2014-09-14T00:00:00"/>
    <n v="588"/>
    <n v="464.52"/>
    <x v="0"/>
    <x v="1"/>
    <x v="1"/>
    <x v="0"/>
    <x v="0"/>
  </r>
  <r>
    <n v="10285"/>
    <s v="Chai"/>
    <x v="6"/>
    <x v="12"/>
    <n v="12.96"/>
    <n v="45"/>
    <s v="QUICK-Stop"/>
    <x v="20"/>
    <x v="1"/>
    <d v="2014-01-04T00:00:00"/>
    <n v="648"/>
    <n v="583.20000000000005"/>
    <x v="0"/>
    <x v="5"/>
    <x v="3"/>
    <x v="0"/>
    <x v="0"/>
  </r>
  <r>
    <n v="10286"/>
    <s v="Tarte au sucre"/>
    <x v="5"/>
    <x v="26"/>
    <n v="25.61"/>
    <n v="40"/>
    <s v="QUICK-Stop"/>
    <x v="20"/>
    <x v="1"/>
    <d v="2014-01-28T00:00:00"/>
    <n v="1576"/>
    <n v="1024.4000000000001"/>
    <x v="0"/>
    <x v="5"/>
    <x v="2"/>
    <x v="0"/>
    <x v="0"/>
  </r>
  <r>
    <n v="10286"/>
    <s v="Steeleye Stout"/>
    <x v="6"/>
    <x v="12"/>
    <n v="12.96"/>
    <n v="100"/>
    <s v="QUICK-Stop"/>
    <x v="20"/>
    <x v="1"/>
    <d v="2015-07-15T00:00:00"/>
    <n v="1440"/>
    <n v="1296"/>
    <x v="1"/>
    <x v="11"/>
    <x v="3"/>
    <x v="0"/>
    <x v="0"/>
  </r>
  <r>
    <n v="10287"/>
    <s v="Pavlova"/>
    <x v="5"/>
    <x v="19"/>
    <n v="9.452"/>
    <n v="40"/>
    <s v="Ricardo Adocicados"/>
    <x v="2"/>
    <x v="2"/>
    <d v="2015-02-15T00:00:00"/>
    <n v="556"/>
    <n v="378.08"/>
    <x v="1"/>
    <x v="6"/>
    <x v="2"/>
    <x v="1"/>
    <x v="1"/>
  </r>
  <r>
    <n v="10287"/>
    <s v="Sasquatch Ale"/>
    <x v="6"/>
    <x v="44"/>
    <n v="10.192"/>
    <n v="20"/>
    <s v="Ricardo Adocicados"/>
    <x v="2"/>
    <x v="2"/>
    <d v="2014-11-03T00:00:00"/>
    <n v="224"/>
    <n v="203.84"/>
    <x v="0"/>
    <x v="3"/>
    <x v="3"/>
    <x v="1"/>
    <x v="1"/>
  </r>
  <r>
    <n v="10287"/>
    <s v="Spegesild"/>
    <x v="4"/>
    <x v="45"/>
    <n v="7.2959999999999994"/>
    <n v="15"/>
    <s v="Ricardo Adocicados"/>
    <x v="2"/>
    <x v="2"/>
    <d v="2015-02-28T00:00:00"/>
    <n v="144"/>
    <n v="109.44"/>
    <x v="1"/>
    <x v="6"/>
    <x v="1"/>
    <x v="1"/>
    <x v="1"/>
  </r>
  <r>
    <n v="10288"/>
    <s v="Scottish Longbreads"/>
    <x v="5"/>
    <x v="13"/>
    <n v="6.7999999999999989"/>
    <n v="10"/>
    <s v="Reggiani Caseifici"/>
    <x v="27"/>
    <x v="11"/>
    <d v="2014-06-18T00:00:00"/>
    <n v="100"/>
    <n v="67.999999999999986"/>
    <x v="0"/>
    <x v="10"/>
    <x v="2"/>
    <x v="3"/>
    <x v="0"/>
  </r>
  <r>
    <n v="10288"/>
    <s v="Tourtière"/>
    <x v="7"/>
    <x v="46"/>
    <n v="4.838000000000001"/>
    <n v="10"/>
    <s v="Reggiani Caseifici"/>
    <x v="27"/>
    <x v="11"/>
    <d v="2014-11-10T00:00:00"/>
    <n v="59"/>
    <n v="48.38000000000001"/>
    <x v="0"/>
    <x v="3"/>
    <x v="3"/>
    <x v="3"/>
    <x v="0"/>
  </r>
  <r>
    <n v="10289"/>
    <s v="Aniseed Syrup"/>
    <x v="3"/>
    <x v="15"/>
    <n v="6.5600000000000005"/>
    <n v="30"/>
    <s v="B's Beverages"/>
    <x v="28"/>
    <x v="13"/>
    <d v="2015-02-27T00:00:00"/>
    <n v="240"/>
    <n v="196.8"/>
    <x v="1"/>
    <x v="6"/>
    <x v="2"/>
    <x v="0"/>
    <x v="0"/>
  </r>
  <r>
    <n v="10289"/>
    <s v="Wimmers gute Semmelknödel"/>
    <x v="0"/>
    <x v="47"/>
    <n v="22.344000000000001"/>
    <n v="90"/>
    <s v="B's Beverages"/>
    <x v="28"/>
    <x v="13"/>
    <d v="2015-05-04T00:00:00"/>
    <n v="2394"/>
    <n v="2010.96"/>
    <x v="1"/>
    <x v="9"/>
    <x v="0"/>
    <x v="0"/>
    <x v="0"/>
  </r>
  <r>
    <n v="10290"/>
    <s v="Chef Anton's Gumbo Mix"/>
    <x v="3"/>
    <x v="23"/>
    <n v="13.770000000000001"/>
    <n v="20"/>
    <s v="Comércio Mineiro"/>
    <x v="29"/>
    <x v="2"/>
    <d v="2015-04-21T00:00:00"/>
    <n v="340"/>
    <n v="275.40000000000003"/>
    <x v="1"/>
    <x v="8"/>
    <x v="2"/>
    <x v="1"/>
    <x v="1"/>
  </r>
  <r>
    <n v="10290"/>
    <s v="Thüringer Rostbratwurst"/>
    <x v="7"/>
    <x v="33"/>
    <n v="76.23"/>
    <n v="15"/>
    <s v="Comércio Mineiro"/>
    <x v="29"/>
    <x v="2"/>
    <d v="2014-04-26T00:00:00"/>
    <n v="1485"/>
    <n v="1143.45"/>
    <x v="0"/>
    <x v="8"/>
    <x v="3"/>
    <x v="1"/>
    <x v="1"/>
  </r>
  <r>
    <n v="10290"/>
    <s v="Maxilaku"/>
    <x v="5"/>
    <x v="11"/>
    <n v="10.4"/>
    <n v="15"/>
    <s v="Comércio Mineiro"/>
    <x v="29"/>
    <x v="2"/>
    <d v="2014-06-12T00:00:00"/>
    <n v="240"/>
    <n v="156"/>
    <x v="0"/>
    <x v="10"/>
    <x v="2"/>
    <x v="1"/>
    <x v="1"/>
  </r>
  <r>
    <n v="10290"/>
    <s v="Original Frankfurter grüne Soße"/>
    <x v="3"/>
    <x v="21"/>
    <n v="7.5919999999999996"/>
    <n v="10"/>
    <s v="Comércio Mineiro"/>
    <x v="29"/>
    <x v="2"/>
    <d v="2015-03-18T00:00:00"/>
    <n v="104"/>
    <n v="75.92"/>
    <x v="1"/>
    <x v="7"/>
    <x v="2"/>
    <x v="1"/>
    <x v="1"/>
  </r>
  <r>
    <n v="10291"/>
    <s v="Manjimup Dried Apples"/>
    <x v="2"/>
    <x v="4"/>
    <n v="33.072000000000003"/>
    <n v="20"/>
    <s v="Que Delícia"/>
    <x v="2"/>
    <x v="2"/>
    <d v="2014-09-22T00:00:00"/>
    <n v="848"/>
    <n v="661.44"/>
    <x v="0"/>
    <x v="1"/>
    <x v="0"/>
    <x v="1"/>
    <x v="1"/>
  </r>
  <r>
    <n v="10291"/>
    <s v="Konbu"/>
    <x v="4"/>
    <x v="38"/>
    <n v="3.5999999999999996"/>
    <n v="20"/>
    <s v="Que Delícia"/>
    <x v="2"/>
    <x v="2"/>
    <d v="2014-08-06T00:00:00"/>
    <n v="96"/>
    <n v="72"/>
    <x v="0"/>
    <x v="0"/>
    <x v="1"/>
    <x v="1"/>
    <x v="1"/>
  </r>
  <r>
    <n v="10291"/>
    <s v="Gula Malacca"/>
    <x v="3"/>
    <x v="40"/>
    <n v="12.09"/>
    <n v="24"/>
    <s v="Que Delícia"/>
    <x v="2"/>
    <x v="2"/>
    <d v="2014-08-21T00:00:00"/>
    <n v="372"/>
    <n v="290.15999999999997"/>
    <x v="0"/>
    <x v="0"/>
    <x v="2"/>
    <x v="1"/>
    <x v="1"/>
  </r>
  <r>
    <n v="10292"/>
    <s v="Sir Rodney's Marmalade"/>
    <x v="5"/>
    <x v="8"/>
    <n v="42.767999999999994"/>
    <n v="20"/>
    <s v="Tradição Hipermercados"/>
    <x v="29"/>
    <x v="2"/>
    <d v="2015-07-25T00:00:00"/>
    <n v="1296"/>
    <n v="855.3599999999999"/>
    <x v="1"/>
    <x v="11"/>
    <x v="2"/>
    <x v="1"/>
    <x v="1"/>
  </r>
  <r>
    <n v="10293"/>
    <s v="Carnarvon Tigers"/>
    <x v="4"/>
    <x v="48"/>
    <n v="37.5"/>
    <n v="12"/>
    <s v="Tortuga Restaurante"/>
    <x v="10"/>
    <x v="7"/>
    <d v="2015-02-28T00:00:00"/>
    <n v="600"/>
    <n v="450"/>
    <x v="1"/>
    <x v="6"/>
    <x v="1"/>
    <x v="1"/>
    <x v="1"/>
  </r>
  <r>
    <n v="10293"/>
    <s v="Guaraná Fantástica"/>
    <x v="6"/>
    <x v="16"/>
    <n v="3.24"/>
    <n v="10"/>
    <s v="Tortuga Restaurante"/>
    <x v="10"/>
    <x v="7"/>
    <d v="2014-06-26T00:00:00"/>
    <n v="36"/>
    <n v="32.400000000000006"/>
    <x v="0"/>
    <x v="10"/>
    <x v="3"/>
    <x v="1"/>
    <x v="1"/>
  </r>
  <r>
    <n v="10293"/>
    <s v="Vegie-spread"/>
    <x v="3"/>
    <x v="22"/>
    <n v="24.920999999999999"/>
    <n v="50"/>
    <s v="Tortuga Restaurante"/>
    <x v="10"/>
    <x v="7"/>
    <d v="2014-03-04T00:00:00"/>
    <n v="1755"/>
    <n v="1246.05"/>
    <x v="0"/>
    <x v="7"/>
    <x v="2"/>
    <x v="1"/>
    <x v="1"/>
  </r>
  <r>
    <n v="10293"/>
    <s v="Rhönbräu Klosterbier"/>
    <x v="6"/>
    <x v="41"/>
    <n v="5.6420000000000003"/>
    <n v="60"/>
    <s v="Tortuga Restaurante"/>
    <x v="10"/>
    <x v="7"/>
    <d v="2014-02-27T00:00:00"/>
    <n v="372"/>
    <n v="338.52000000000004"/>
    <x v="0"/>
    <x v="6"/>
    <x v="3"/>
    <x v="1"/>
    <x v="1"/>
  </r>
  <r>
    <n v="10294"/>
    <s v="Camembert Pierrot"/>
    <x v="1"/>
    <x v="10"/>
    <n v="21.216000000000001"/>
    <n v="21"/>
    <s v="Rattlesnake Canyon Grocery"/>
    <x v="12"/>
    <x v="8"/>
    <d v="2014-07-16T00:00:00"/>
    <n v="571.19999999999993"/>
    <n v="445.536"/>
    <x v="0"/>
    <x v="11"/>
    <x v="1"/>
    <x v="2"/>
    <x v="1"/>
  </r>
  <r>
    <n v="10294"/>
    <s v="Rhönbräu Klosterbier"/>
    <x v="6"/>
    <x v="41"/>
    <n v="5.58"/>
    <n v="60"/>
    <s v="Rattlesnake Canyon Grocery"/>
    <x v="12"/>
    <x v="8"/>
    <d v="2015-04-06T00:00:00"/>
    <n v="372"/>
    <n v="334.8"/>
    <x v="1"/>
    <x v="8"/>
    <x v="3"/>
    <x v="2"/>
    <x v="1"/>
  </r>
  <r>
    <n v="10294"/>
    <s v="Ipoh Coffee"/>
    <x v="6"/>
    <x v="35"/>
    <n v="32.384"/>
    <n v="15"/>
    <s v="Rattlesnake Canyon Grocery"/>
    <x v="12"/>
    <x v="8"/>
    <d v="2014-04-25T00:00:00"/>
    <n v="552"/>
    <n v="485.76"/>
    <x v="0"/>
    <x v="8"/>
    <x v="3"/>
    <x v="2"/>
    <x v="1"/>
  </r>
  <r>
    <n v="10294"/>
    <s v="Alice Mutton"/>
    <x v="7"/>
    <x v="31"/>
    <n v="25.272000000000002"/>
    <n v="15"/>
    <s v="Rattlesnake Canyon Grocery"/>
    <x v="12"/>
    <x v="8"/>
    <d v="2015-07-05T00:00:00"/>
    <n v="468"/>
    <n v="379.08000000000004"/>
    <x v="1"/>
    <x v="11"/>
    <x v="3"/>
    <x v="2"/>
    <x v="1"/>
  </r>
  <r>
    <n v="10294"/>
    <s v="Chai"/>
    <x v="6"/>
    <x v="12"/>
    <n v="12.96"/>
    <n v="18"/>
    <s v="Rattlesnake Canyon Grocery"/>
    <x v="12"/>
    <x v="8"/>
    <d v="2014-12-25T00:00:00"/>
    <n v="259.2"/>
    <n v="233.28000000000003"/>
    <x v="0"/>
    <x v="4"/>
    <x v="3"/>
    <x v="2"/>
    <x v="1"/>
  </r>
  <r>
    <n v="10295"/>
    <s v="Gnocchi di nonna Alice"/>
    <x v="0"/>
    <x v="29"/>
    <n v="25.84"/>
    <n v="40"/>
    <s v="Vins et alcools Chevalier"/>
    <x v="0"/>
    <x v="0"/>
    <d v="2015-01-14T00:00:00"/>
    <n v="1216"/>
    <n v="1033.5999999999999"/>
    <x v="1"/>
    <x v="5"/>
    <x v="0"/>
    <x v="0"/>
    <x v="0"/>
  </r>
  <r>
    <n v="10296"/>
    <s v="Queso Cabrales"/>
    <x v="1"/>
    <x v="5"/>
    <n v="13.776000000000002"/>
    <n v="12"/>
    <s v="LILA-Supermercado"/>
    <x v="26"/>
    <x v="5"/>
    <d v="2015-01-18T00:00:00"/>
    <n v="201.60000000000002"/>
    <n v="165.31200000000001"/>
    <x v="1"/>
    <x v="5"/>
    <x v="1"/>
    <x v="1"/>
    <x v="1"/>
  </r>
  <r>
    <n v="10296"/>
    <s v="Pavlova"/>
    <x v="5"/>
    <x v="19"/>
    <n v="9.3129999999999988"/>
    <n v="30"/>
    <s v="LILA-Supermercado"/>
    <x v="26"/>
    <x v="5"/>
    <d v="2015-02-20T00:00:00"/>
    <n v="417"/>
    <n v="279.39"/>
    <x v="1"/>
    <x v="6"/>
    <x v="2"/>
    <x v="1"/>
    <x v="1"/>
  </r>
  <r>
    <n v="10296"/>
    <s v="Gudbrandsdalsost"/>
    <x v="1"/>
    <x v="49"/>
    <n v="21.888000000000002"/>
    <n v="15"/>
    <s v="LILA-Supermercado"/>
    <x v="26"/>
    <x v="5"/>
    <d v="2014-10-26T00:00:00"/>
    <n v="432"/>
    <n v="328.32000000000005"/>
    <x v="0"/>
    <x v="2"/>
    <x v="1"/>
    <x v="1"/>
    <x v="1"/>
  </r>
  <r>
    <n v="10297"/>
    <s v="Chartreuse verte"/>
    <x v="6"/>
    <x v="12"/>
    <n v="12.672000000000001"/>
    <n v="60"/>
    <s v="Blondel père et fils"/>
    <x v="14"/>
    <x v="0"/>
    <d v="2014-12-14T00:00:00"/>
    <n v="864"/>
    <n v="760.32"/>
    <x v="0"/>
    <x v="4"/>
    <x v="3"/>
    <x v="0"/>
    <x v="0"/>
  </r>
  <r>
    <n v="10297"/>
    <s v="Mozzarella di Giovanni"/>
    <x v="1"/>
    <x v="34"/>
    <n v="23.073999999999998"/>
    <n v="20"/>
    <s v="Blondel père et fils"/>
    <x v="14"/>
    <x v="0"/>
    <d v="2015-04-18T00:00:00"/>
    <n v="556"/>
    <n v="461.47999999999996"/>
    <x v="1"/>
    <x v="8"/>
    <x v="1"/>
    <x v="0"/>
    <x v="0"/>
  </r>
  <r>
    <n v="10298"/>
    <s v="Chang"/>
    <x v="6"/>
    <x v="18"/>
    <n v="13.68"/>
    <n v="40"/>
    <s v="Hungry Owl All-Night Grocers"/>
    <x v="30"/>
    <x v="14"/>
    <d v="2015-03-19T00:00:00"/>
    <n v="608"/>
    <n v="547.20000000000005"/>
    <x v="1"/>
    <x v="7"/>
    <x v="3"/>
    <x v="0"/>
    <x v="0"/>
  </r>
  <r>
    <n v="10298"/>
    <s v="Tarte au sucre"/>
    <x v="5"/>
    <x v="26"/>
    <n v="26.791999999999998"/>
    <n v="15"/>
    <s v="Hungry Owl All-Night Grocers"/>
    <x v="30"/>
    <x v="14"/>
    <d v="2014-12-10T00:00:00"/>
    <n v="591"/>
    <n v="401.88"/>
    <x v="0"/>
    <x v="4"/>
    <x v="2"/>
    <x v="0"/>
    <x v="0"/>
  </r>
  <r>
    <n v="10298"/>
    <s v="Raclette Courdavault"/>
    <x v="1"/>
    <x v="17"/>
    <n v="34.32"/>
    <n v="30"/>
    <s v="Hungry Owl All-Night Grocers"/>
    <x v="30"/>
    <x v="14"/>
    <d v="2015-03-25T00:00:00"/>
    <n v="1320"/>
    <n v="1029.5999999999999"/>
    <x v="1"/>
    <x v="7"/>
    <x v="1"/>
    <x v="0"/>
    <x v="0"/>
  </r>
  <r>
    <n v="10298"/>
    <s v="Inlagd Sill"/>
    <x v="4"/>
    <x v="18"/>
    <n v="11.096"/>
    <n v="40"/>
    <s v="Hungry Owl All-Night Grocers"/>
    <x v="30"/>
    <x v="14"/>
    <d v="2014-04-09T00:00:00"/>
    <n v="608"/>
    <n v="443.84000000000003"/>
    <x v="0"/>
    <x v="8"/>
    <x v="1"/>
    <x v="0"/>
    <x v="0"/>
  </r>
  <r>
    <n v="10299"/>
    <s v="Teatime Chocolate Biscuits"/>
    <x v="5"/>
    <x v="42"/>
    <n v="4.8909999999999991"/>
    <n v="15"/>
    <s v="Ricardo Adocicados"/>
    <x v="2"/>
    <x v="2"/>
    <d v="2015-02-10T00:00:00"/>
    <n v="109.5"/>
    <n v="73.364999999999981"/>
    <x v="1"/>
    <x v="6"/>
    <x v="2"/>
    <x v="1"/>
    <x v="1"/>
  </r>
  <r>
    <n v="10299"/>
    <s v="Outback Lager"/>
    <x v="6"/>
    <x v="27"/>
    <n v="10.92"/>
    <n v="20"/>
    <s v="Ricardo Adocicados"/>
    <x v="2"/>
    <x v="2"/>
    <d v="2015-07-15T00:00:00"/>
    <n v="240"/>
    <n v="218.4"/>
    <x v="1"/>
    <x v="11"/>
    <x v="3"/>
    <x v="1"/>
    <x v="1"/>
  </r>
  <r>
    <n v="10300"/>
    <s v="Louisiana Hot Spiced Okra"/>
    <x v="3"/>
    <x v="50"/>
    <n v="11.016"/>
    <n v="30"/>
    <s v="Magazzini Alimentari Riuniti"/>
    <x v="21"/>
    <x v="11"/>
    <d v="2015-05-09T00:00:00"/>
    <n v="408"/>
    <n v="330.48"/>
    <x v="1"/>
    <x v="9"/>
    <x v="2"/>
    <x v="3"/>
    <x v="0"/>
  </r>
  <r>
    <n v="10300"/>
    <s v="Scottish Longbreads"/>
    <x v="5"/>
    <x v="13"/>
    <n v="6.5"/>
    <n v="20"/>
    <s v="Magazzini Alimentari Riuniti"/>
    <x v="21"/>
    <x v="11"/>
    <d v="2014-05-12T00:00:00"/>
    <n v="200"/>
    <n v="130"/>
    <x v="0"/>
    <x v="9"/>
    <x v="2"/>
    <x v="3"/>
    <x v="0"/>
  </r>
  <r>
    <n v="10301"/>
    <s v="Gnocchi di nonna Alice"/>
    <x v="0"/>
    <x v="29"/>
    <n v="23.103999999999999"/>
    <n v="20"/>
    <s v="Die Wandernde Kuh"/>
    <x v="31"/>
    <x v="1"/>
    <d v="2015-07-10T00:00:00"/>
    <n v="608"/>
    <n v="462.08"/>
    <x v="1"/>
    <x v="11"/>
    <x v="0"/>
    <x v="0"/>
    <x v="0"/>
  </r>
  <r>
    <n v="10301"/>
    <s v="Boston Crab Meat"/>
    <x v="4"/>
    <x v="32"/>
    <n v="12.054"/>
    <n v="10"/>
    <s v="Die Wandernde Kuh"/>
    <x v="31"/>
    <x v="1"/>
    <d v="2014-12-09T00:00:00"/>
    <n v="147"/>
    <n v="120.54"/>
    <x v="0"/>
    <x v="4"/>
    <x v="1"/>
    <x v="0"/>
    <x v="0"/>
  </r>
  <r>
    <n v="10302"/>
    <s v="Ipoh Coffee"/>
    <x v="6"/>
    <x v="35"/>
    <n v="33.488"/>
    <n v="12"/>
    <s v="Suprêmes délices"/>
    <x v="4"/>
    <x v="3"/>
    <d v="2014-04-15T00:00:00"/>
    <n v="441.59999999999997"/>
    <n v="401.85599999999999"/>
    <x v="0"/>
    <x v="8"/>
    <x v="3"/>
    <x v="0"/>
    <x v="0"/>
  </r>
  <r>
    <n v="10302"/>
    <s v="Alice Mutton"/>
    <x v="7"/>
    <x v="31"/>
    <n v="25.584"/>
    <n v="40"/>
    <s v="Suprêmes délices"/>
    <x v="4"/>
    <x v="3"/>
    <d v="2015-07-11T00:00:00"/>
    <n v="1248"/>
    <n v="1023.36"/>
    <x v="1"/>
    <x v="11"/>
    <x v="3"/>
    <x v="0"/>
    <x v="0"/>
  </r>
  <r>
    <n v="10302"/>
    <s v="Rössle Sauerkraut"/>
    <x v="2"/>
    <x v="39"/>
    <n v="29.848000000000003"/>
    <n v="28"/>
    <s v="Suprêmes délices"/>
    <x v="4"/>
    <x v="3"/>
    <d v="2014-04-24T00:00:00"/>
    <n v="1019.1999999999999"/>
    <n v="835.74400000000003"/>
    <x v="0"/>
    <x v="8"/>
    <x v="0"/>
    <x v="0"/>
    <x v="0"/>
  </r>
  <r>
    <n v="10303"/>
    <s v="Boston Crab Meat"/>
    <x v="4"/>
    <x v="32"/>
    <n v="11.465999999999999"/>
    <n v="40"/>
    <s v="Godos Cocina Típica"/>
    <x v="32"/>
    <x v="12"/>
    <d v="2014-04-26T00:00:00"/>
    <n v="588"/>
    <n v="458.64"/>
    <x v="0"/>
    <x v="8"/>
    <x v="1"/>
    <x v="3"/>
    <x v="0"/>
  </r>
  <r>
    <n v="10303"/>
    <s v="Louisiana Fiery Hot Pepper Sauce"/>
    <x v="3"/>
    <x v="5"/>
    <n v="13.943999999999999"/>
    <n v="30"/>
    <s v="Godos Cocina Típica"/>
    <x v="32"/>
    <x v="12"/>
    <d v="2014-04-08T00:00:00"/>
    <n v="504"/>
    <n v="418.32"/>
    <x v="0"/>
    <x v="8"/>
    <x v="2"/>
    <x v="3"/>
    <x v="0"/>
  </r>
  <r>
    <n v="10303"/>
    <s v="Scottish Longbreads"/>
    <x v="5"/>
    <x v="13"/>
    <n v="6.7999999999999989"/>
    <n v="15"/>
    <s v="Godos Cocina Típica"/>
    <x v="32"/>
    <x v="12"/>
    <d v="2014-10-12T00:00:00"/>
    <n v="150"/>
    <n v="101.99999999999999"/>
    <x v="0"/>
    <x v="2"/>
    <x v="2"/>
    <x v="3"/>
    <x v="0"/>
  </r>
  <r>
    <n v="10304"/>
    <s v="Fløtemysost"/>
    <x v="1"/>
    <x v="37"/>
    <n v="14.275999999999998"/>
    <n v="2"/>
    <s v="Tortuga Restaurante"/>
    <x v="10"/>
    <x v="7"/>
    <d v="2014-11-28T00:00:00"/>
    <n v="34.4"/>
    <n v="28.551999999999996"/>
    <x v="0"/>
    <x v="3"/>
    <x v="1"/>
    <x v="1"/>
    <x v="1"/>
  </r>
  <r>
    <n v="10304"/>
    <s v="Raclette Courdavault"/>
    <x v="1"/>
    <x v="17"/>
    <n v="33"/>
    <n v="10"/>
    <s v="Tortuga Restaurante"/>
    <x v="10"/>
    <x v="7"/>
    <d v="2015-04-15T00:00:00"/>
    <n v="440"/>
    <n v="330"/>
    <x v="1"/>
    <x v="8"/>
    <x v="1"/>
    <x v="1"/>
    <x v="1"/>
  </r>
  <r>
    <n v="10304"/>
    <s v="Maxilaku"/>
    <x v="5"/>
    <x v="11"/>
    <n v="10.719999999999999"/>
    <n v="30"/>
    <s v="Tortuga Restaurante"/>
    <x v="10"/>
    <x v="7"/>
    <d v="2014-09-29T00:00:00"/>
    <n v="480"/>
    <n v="321.59999999999997"/>
    <x v="0"/>
    <x v="1"/>
    <x v="2"/>
    <x v="1"/>
    <x v="1"/>
  </r>
  <r>
    <n v="10305"/>
    <s v="Thüringer Rostbratwurst"/>
    <x v="7"/>
    <x v="33"/>
    <n v="78.210000000000008"/>
    <n v="25"/>
    <s v="Old World Delicatessen"/>
    <x v="33"/>
    <x v="8"/>
    <d v="2015-06-18T00:00:00"/>
    <n v="2475"/>
    <n v="1955.2500000000002"/>
    <x v="1"/>
    <x v="10"/>
    <x v="3"/>
    <x v="2"/>
    <x v="1"/>
  </r>
  <r>
    <n v="10305"/>
    <s v="Chartreuse verte"/>
    <x v="6"/>
    <x v="12"/>
    <n v="12.816000000000001"/>
    <n v="30"/>
    <s v="Old World Delicatessen"/>
    <x v="33"/>
    <x v="8"/>
    <d v="2014-01-23T00:00:00"/>
    <n v="432"/>
    <n v="384.48"/>
    <x v="0"/>
    <x v="5"/>
    <x v="3"/>
    <x v="2"/>
    <x v="1"/>
  </r>
  <r>
    <n v="10305"/>
    <s v="Carnarvon Tigers"/>
    <x v="4"/>
    <x v="48"/>
    <n v="37"/>
    <n v="25"/>
    <s v="Old World Delicatessen"/>
    <x v="33"/>
    <x v="8"/>
    <d v="2014-11-29T00:00:00"/>
    <n v="1250"/>
    <n v="925"/>
    <x v="0"/>
    <x v="3"/>
    <x v="1"/>
    <x v="2"/>
    <x v="1"/>
  </r>
  <r>
    <n v="10306"/>
    <s v="Nord-Ost Matjeshering"/>
    <x v="4"/>
    <x v="30"/>
    <n v="14.903999999999998"/>
    <n v="10"/>
    <s v="Romero y tomillo"/>
    <x v="25"/>
    <x v="12"/>
    <d v="2014-08-23T00:00:00"/>
    <n v="207"/>
    <n v="149.04"/>
    <x v="0"/>
    <x v="0"/>
    <x v="1"/>
    <x v="3"/>
    <x v="0"/>
  </r>
  <r>
    <n v="10306"/>
    <s v="Perth Pasties"/>
    <x v="7"/>
    <x v="20"/>
    <n v="21.484000000000002"/>
    <n v="10"/>
    <s v="Romero y tomillo"/>
    <x v="25"/>
    <x v="12"/>
    <d v="2014-09-09T00:00:00"/>
    <n v="262"/>
    <n v="214.84000000000003"/>
    <x v="0"/>
    <x v="1"/>
    <x v="3"/>
    <x v="3"/>
    <x v="0"/>
  </r>
  <r>
    <n v="10306"/>
    <s v="Tourtière"/>
    <x v="7"/>
    <x v="46"/>
    <n v="4.838000000000001"/>
    <n v="5"/>
    <s v="Romero y tomillo"/>
    <x v="25"/>
    <x v="12"/>
    <d v="2014-05-29T00:00:00"/>
    <n v="29.5"/>
    <n v="24.190000000000005"/>
    <x v="0"/>
    <x v="9"/>
    <x v="3"/>
    <x v="3"/>
    <x v="0"/>
  </r>
  <r>
    <n v="10307"/>
    <s v="Tarte au sucre"/>
    <x v="5"/>
    <x v="26"/>
    <n v="27.58"/>
    <n v="10"/>
    <s v="Lonesome Pine Restaurant"/>
    <x v="34"/>
    <x v="8"/>
    <d v="2015-08-21T00:00:00"/>
    <n v="394"/>
    <n v="275.79999999999995"/>
    <x v="1"/>
    <x v="0"/>
    <x v="2"/>
    <x v="2"/>
    <x v="1"/>
  </r>
  <r>
    <n v="10307"/>
    <s v="Scottish Longbreads"/>
    <x v="5"/>
    <x v="13"/>
    <n v="6.6"/>
    <n v="3"/>
    <s v="Lonesome Pine Restaurant"/>
    <x v="34"/>
    <x v="8"/>
    <d v="2014-12-24T00:00:00"/>
    <n v="30"/>
    <n v="19.799999999999997"/>
    <x v="0"/>
    <x v="4"/>
    <x v="2"/>
    <x v="2"/>
    <x v="1"/>
  </r>
  <r>
    <n v="10308"/>
    <s v="Outback Lager"/>
    <x v="6"/>
    <x v="27"/>
    <n v="10.56"/>
    <n v="5"/>
    <s v="Ana Trujillo Emparedados y helados"/>
    <x v="10"/>
    <x v="7"/>
    <d v="2014-07-17T00:00:00"/>
    <n v="60"/>
    <n v="52.800000000000004"/>
    <x v="0"/>
    <x v="11"/>
    <x v="3"/>
    <x v="1"/>
    <x v="1"/>
  </r>
  <r>
    <n v="10308"/>
    <s v="Gudbrandsdalsost"/>
    <x v="1"/>
    <x v="49"/>
    <n v="21.6"/>
    <n v="1"/>
    <s v="Ana Trujillo Emparedados y helados"/>
    <x v="10"/>
    <x v="7"/>
    <d v="2015-06-22T00:00:00"/>
    <n v="28.8"/>
    <n v="21.6"/>
    <x v="1"/>
    <x v="10"/>
    <x v="1"/>
    <x v="1"/>
    <x v="1"/>
  </r>
  <r>
    <n v="10309"/>
    <s v="Chef Anton's Cajun Seasoning"/>
    <x v="3"/>
    <x v="51"/>
    <n v="13.552000000000001"/>
    <n v="20"/>
    <s v="Hungry Owl All-Night Grocers"/>
    <x v="30"/>
    <x v="14"/>
    <d v="2014-10-21T00:00:00"/>
    <n v="352"/>
    <n v="271.04000000000002"/>
    <x v="0"/>
    <x v="2"/>
    <x v="2"/>
    <x v="0"/>
    <x v="0"/>
  </r>
  <r>
    <n v="10309"/>
    <s v="Grandma's Boysenberry Spread"/>
    <x v="3"/>
    <x v="52"/>
    <n v="14.2"/>
    <n v="30"/>
    <s v="Hungry Owl All-Night Grocers"/>
    <x v="30"/>
    <x v="14"/>
    <d v="2015-06-30T00:00:00"/>
    <n v="600"/>
    <n v="426"/>
    <x v="1"/>
    <x v="10"/>
    <x v="2"/>
    <x v="0"/>
    <x v="0"/>
  </r>
  <r>
    <n v="10309"/>
    <s v="Singaporean Hokkien Fried Mee"/>
    <x v="0"/>
    <x v="44"/>
    <n v="9.52"/>
    <n v="2"/>
    <s v="Hungry Owl All-Night Grocers"/>
    <x v="30"/>
    <x v="14"/>
    <d v="2014-09-21T00:00:00"/>
    <n v="22.4"/>
    <n v="19.04"/>
    <x v="0"/>
    <x v="1"/>
    <x v="0"/>
    <x v="0"/>
    <x v="0"/>
  </r>
  <r>
    <n v="10309"/>
    <s v="Ipoh Coffee"/>
    <x v="6"/>
    <x v="35"/>
    <n v="33.856000000000002"/>
    <n v="20"/>
    <s v="Hungry Owl All-Night Grocers"/>
    <x v="30"/>
    <x v="14"/>
    <d v="2014-03-31T00:00:00"/>
    <n v="736"/>
    <n v="677.12"/>
    <x v="0"/>
    <x v="7"/>
    <x v="3"/>
    <x v="0"/>
    <x v="0"/>
  </r>
  <r>
    <n v="10309"/>
    <s v="Fløtemysost"/>
    <x v="1"/>
    <x v="37"/>
    <n v="13.416"/>
    <n v="3"/>
    <s v="Hungry Owl All-Night Grocers"/>
    <x v="30"/>
    <x v="14"/>
    <d v="2014-04-13T00:00:00"/>
    <n v="51.599999999999994"/>
    <n v="40.248000000000005"/>
    <x v="0"/>
    <x v="8"/>
    <x v="1"/>
    <x v="0"/>
    <x v="0"/>
  </r>
  <r>
    <n v="10310"/>
    <s v="Pavlova"/>
    <x v="5"/>
    <x v="19"/>
    <n v="9.3129999999999988"/>
    <n v="10"/>
    <s v="The Big Cheese"/>
    <x v="34"/>
    <x v="8"/>
    <d v="2015-03-29T00:00:00"/>
    <n v="139"/>
    <n v="93.13"/>
    <x v="1"/>
    <x v="7"/>
    <x v="2"/>
    <x v="2"/>
    <x v="1"/>
  </r>
  <r>
    <n v="10310"/>
    <s v="Tarte au sucre"/>
    <x v="5"/>
    <x v="26"/>
    <n v="27.58"/>
    <n v="5"/>
    <s v="The Big Cheese"/>
    <x v="34"/>
    <x v="8"/>
    <d v="2015-01-24T00:00:00"/>
    <n v="197"/>
    <n v="137.89999999999998"/>
    <x v="1"/>
    <x v="5"/>
    <x v="2"/>
    <x v="2"/>
    <x v="1"/>
  </r>
  <r>
    <n v="10311"/>
    <s v="Singaporean Hokkien Fried Mee"/>
    <x v="0"/>
    <x v="44"/>
    <n v="8.9599999999999991"/>
    <n v="6"/>
    <s v="Du monde entier"/>
    <x v="35"/>
    <x v="0"/>
    <d v="2015-07-13T00:00:00"/>
    <n v="67.199999999999989"/>
    <n v="53.759999999999991"/>
    <x v="1"/>
    <x v="11"/>
    <x v="0"/>
    <x v="0"/>
    <x v="0"/>
  </r>
  <r>
    <n v="10311"/>
    <s v="Gudbrandsdalsost"/>
    <x v="1"/>
    <x v="49"/>
    <n v="21.888000000000002"/>
    <n v="7"/>
    <s v="Du monde entier"/>
    <x v="35"/>
    <x v="0"/>
    <d v="2014-05-30T00:00:00"/>
    <n v="201.6"/>
    <n v="153.21600000000001"/>
    <x v="0"/>
    <x v="9"/>
    <x v="1"/>
    <x v="0"/>
    <x v="0"/>
  </r>
  <r>
    <n v="10312"/>
    <s v="Rössle Sauerkraut"/>
    <x v="2"/>
    <x v="39"/>
    <n v="28.756"/>
    <n v="4"/>
    <s v="Die Wandernde Kuh"/>
    <x v="31"/>
    <x v="1"/>
    <d v="2015-01-29T00:00:00"/>
    <n v="145.6"/>
    <n v="115.024"/>
    <x v="1"/>
    <x v="5"/>
    <x v="0"/>
    <x v="0"/>
    <x v="0"/>
  </r>
  <r>
    <n v="10312"/>
    <s v="Ipoh Coffee"/>
    <x v="6"/>
    <x v="35"/>
    <n v="32.751999999999995"/>
    <n v="24"/>
    <s v="Die Wandernde Kuh"/>
    <x v="31"/>
    <x v="1"/>
    <d v="2014-06-13T00:00:00"/>
    <n v="883.19999999999993"/>
    <n v="786.04799999999989"/>
    <x v="0"/>
    <x v="10"/>
    <x v="3"/>
    <x v="0"/>
    <x v="0"/>
  </r>
  <r>
    <n v="10312"/>
    <s v="Perth Pasties"/>
    <x v="7"/>
    <x v="20"/>
    <n v="19.649999999999999"/>
    <n v="20"/>
    <s v="Die Wandernde Kuh"/>
    <x v="31"/>
    <x v="1"/>
    <d v="2015-01-12T00:00:00"/>
    <n v="524"/>
    <n v="393"/>
    <x v="1"/>
    <x v="5"/>
    <x v="3"/>
    <x v="0"/>
    <x v="0"/>
  </r>
  <r>
    <n v="10312"/>
    <s v="Rhönbräu Klosterbier"/>
    <x v="6"/>
    <x v="41"/>
    <n v="5.5180000000000007"/>
    <n v="10"/>
    <s v="Die Wandernde Kuh"/>
    <x v="31"/>
    <x v="1"/>
    <d v="2014-02-15T00:00:00"/>
    <n v="62"/>
    <n v="55.180000000000007"/>
    <x v="0"/>
    <x v="6"/>
    <x v="3"/>
    <x v="0"/>
    <x v="0"/>
  </r>
  <r>
    <n v="10313"/>
    <s v="Inlagd Sill"/>
    <x v="4"/>
    <x v="18"/>
    <n v="12.311999999999999"/>
    <n v="12"/>
    <s v="QUICK-Stop"/>
    <x v="20"/>
    <x v="1"/>
    <d v="2014-12-27T00:00:00"/>
    <n v="182.39999999999998"/>
    <n v="147.744"/>
    <x v="0"/>
    <x v="4"/>
    <x v="1"/>
    <x v="0"/>
    <x v="0"/>
  </r>
  <r>
    <n v="10314"/>
    <s v="Tarte au sucre"/>
    <x v="5"/>
    <x v="26"/>
    <n v="27.58"/>
    <n v="25"/>
    <s v="Rattlesnake Canyon Grocery"/>
    <x v="12"/>
    <x v="8"/>
    <d v="2015-05-27T00:00:00"/>
    <n v="985"/>
    <n v="689.5"/>
    <x v="1"/>
    <x v="9"/>
    <x v="2"/>
    <x v="2"/>
    <x v="1"/>
  </r>
  <r>
    <n v="10314"/>
    <s v="Mascarpone Fabioli"/>
    <x v="1"/>
    <x v="24"/>
    <n v="19.712000000000003"/>
    <n v="40"/>
    <s v="Rattlesnake Canyon Grocery"/>
    <x v="12"/>
    <x v="8"/>
    <d v="2014-09-02T00:00:00"/>
    <n v="1024"/>
    <n v="788.48000000000013"/>
    <x v="0"/>
    <x v="1"/>
    <x v="1"/>
    <x v="2"/>
    <x v="1"/>
  </r>
  <r>
    <n v="10314"/>
    <s v="Escargots de Bourgogne"/>
    <x v="4"/>
    <x v="53"/>
    <n v="8.6920000000000002"/>
    <n v="30"/>
    <s v="Rattlesnake Canyon Grocery"/>
    <x v="12"/>
    <x v="8"/>
    <d v="2014-05-04T00:00:00"/>
    <n v="318"/>
    <n v="260.76"/>
    <x v="0"/>
    <x v="9"/>
    <x v="1"/>
    <x v="2"/>
    <x v="1"/>
  </r>
  <r>
    <n v="10315"/>
    <s v="Sasquatch Ale"/>
    <x v="6"/>
    <x v="44"/>
    <n v="9.8559999999999999"/>
    <n v="14"/>
    <s v="Island Trading"/>
    <x v="36"/>
    <x v="13"/>
    <d v="2014-03-22T00:00:00"/>
    <n v="156.79999999999998"/>
    <n v="137.98400000000001"/>
    <x v="0"/>
    <x v="7"/>
    <x v="3"/>
    <x v="0"/>
    <x v="0"/>
  </r>
  <r>
    <n v="10315"/>
    <s v="Outback Lager"/>
    <x v="6"/>
    <x v="27"/>
    <n v="10.8"/>
    <n v="30"/>
    <s v="Island Trading"/>
    <x v="36"/>
    <x v="13"/>
    <d v="2014-02-07T00:00:00"/>
    <n v="360"/>
    <n v="324"/>
    <x v="0"/>
    <x v="6"/>
    <x v="3"/>
    <x v="0"/>
    <x v="0"/>
  </r>
  <r>
    <n v="10316"/>
    <s v="Jack's New England Clam Chowder"/>
    <x v="4"/>
    <x v="6"/>
    <n v="5.9290000000000003"/>
    <n v="10"/>
    <s v="Rattlesnake Canyon Grocery"/>
    <x v="12"/>
    <x v="8"/>
    <d v="2014-11-24T00:00:00"/>
    <n v="77"/>
    <n v="59.290000000000006"/>
    <x v="0"/>
    <x v="3"/>
    <x v="1"/>
    <x v="2"/>
    <x v="1"/>
  </r>
  <r>
    <n v="10316"/>
    <s v="Tarte au sucre"/>
    <x v="5"/>
    <x v="26"/>
    <n v="25.61"/>
    <n v="70"/>
    <s v="Rattlesnake Canyon Grocery"/>
    <x v="12"/>
    <x v="8"/>
    <d v="2015-08-15T00:00:00"/>
    <n v="2758"/>
    <n v="1792.7"/>
    <x v="1"/>
    <x v="0"/>
    <x v="2"/>
    <x v="2"/>
    <x v="1"/>
  </r>
  <r>
    <n v="10317"/>
    <s v="Chai"/>
    <x v="6"/>
    <x v="12"/>
    <n v="12.672000000000001"/>
    <n v="20"/>
    <s v="Lonesome Pine Restaurant"/>
    <x v="34"/>
    <x v="8"/>
    <d v="2015-05-27T00:00:00"/>
    <n v="288"/>
    <n v="253.44"/>
    <x v="1"/>
    <x v="9"/>
    <x v="3"/>
    <x v="2"/>
    <x v="1"/>
  </r>
  <r>
    <n v="10318"/>
    <s v="Jack's New England Clam Chowder"/>
    <x v="4"/>
    <x v="6"/>
    <n v="5.6980000000000004"/>
    <n v="20"/>
    <s v="Island Trading"/>
    <x v="36"/>
    <x v="13"/>
    <d v="2014-09-23T00:00:00"/>
    <n v="154"/>
    <n v="113.96000000000001"/>
    <x v="0"/>
    <x v="1"/>
    <x v="1"/>
    <x v="0"/>
    <x v="0"/>
  </r>
  <r>
    <n v="10318"/>
    <s v="Lakkalikööri"/>
    <x v="6"/>
    <x v="12"/>
    <n v="13.104000000000001"/>
    <n v="6"/>
    <s v="Island Trading"/>
    <x v="36"/>
    <x v="13"/>
    <d v="2014-01-30T00:00:00"/>
    <n v="86.4"/>
    <n v="78.624000000000009"/>
    <x v="0"/>
    <x v="5"/>
    <x v="3"/>
    <x v="0"/>
    <x v="0"/>
  </r>
  <r>
    <n v="10319"/>
    <s v="Alice Mutton"/>
    <x v="7"/>
    <x v="31"/>
    <n v="24.96"/>
    <n v="8"/>
    <s v="Tortuga Restaurante"/>
    <x v="10"/>
    <x v="7"/>
    <d v="2014-05-01T00:00:00"/>
    <n v="249.6"/>
    <n v="199.68"/>
    <x v="0"/>
    <x v="9"/>
    <x v="3"/>
    <x v="1"/>
    <x v="1"/>
  </r>
  <r>
    <n v="10319"/>
    <s v="Rössle Sauerkraut"/>
    <x v="2"/>
    <x v="39"/>
    <n v="28.756"/>
    <n v="14"/>
    <s v="Tortuga Restaurante"/>
    <x v="10"/>
    <x v="7"/>
    <d v="2014-09-30T00:00:00"/>
    <n v="509.59999999999997"/>
    <n v="402.584"/>
    <x v="0"/>
    <x v="1"/>
    <x v="0"/>
    <x v="1"/>
    <x v="1"/>
  </r>
  <r>
    <n v="10319"/>
    <s v="Lakkalikööri"/>
    <x v="6"/>
    <x v="12"/>
    <n v="12.672000000000001"/>
    <n v="30"/>
    <s v="Tortuga Restaurante"/>
    <x v="10"/>
    <x v="7"/>
    <d v="2015-08-22T00:00:00"/>
    <n v="432"/>
    <n v="380.16"/>
    <x v="1"/>
    <x v="0"/>
    <x v="3"/>
    <x v="1"/>
    <x v="1"/>
  </r>
  <r>
    <n v="10320"/>
    <s v="Fløtemysost"/>
    <x v="1"/>
    <x v="37"/>
    <n v="13.76"/>
    <n v="30"/>
    <s v="Wartian Herkku"/>
    <x v="15"/>
    <x v="10"/>
    <d v="2014-09-02T00:00:00"/>
    <n v="516"/>
    <n v="412.8"/>
    <x v="0"/>
    <x v="1"/>
    <x v="1"/>
    <x v="0"/>
    <x v="0"/>
  </r>
  <r>
    <n v="10321"/>
    <s v="Steeleye Stout"/>
    <x v="6"/>
    <x v="12"/>
    <n v="12.96"/>
    <n v="10"/>
    <s v="Island Trading"/>
    <x v="36"/>
    <x v="13"/>
    <d v="2014-01-22T00:00:00"/>
    <n v="144"/>
    <n v="129.60000000000002"/>
    <x v="0"/>
    <x v="5"/>
    <x v="3"/>
    <x v="0"/>
    <x v="0"/>
  </r>
  <r>
    <n v="10322"/>
    <s v="Filo Mix"/>
    <x v="0"/>
    <x v="54"/>
    <n v="4.76"/>
    <n v="20"/>
    <s v="Pericles Comidas clásicas"/>
    <x v="10"/>
    <x v="7"/>
    <d v="2014-02-14T00:00:00"/>
    <n v="112"/>
    <n v="95.199999999999989"/>
    <x v="0"/>
    <x v="6"/>
    <x v="0"/>
    <x v="1"/>
    <x v="1"/>
  </r>
  <r>
    <n v="10323"/>
    <s v="Genen Shouyu"/>
    <x v="3"/>
    <x v="43"/>
    <n v="9.1760000000000002"/>
    <n v="5"/>
    <s v="Königlich Essen"/>
    <x v="37"/>
    <x v="1"/>
    <d v="2014-10-11T00:00:00"/>
    <n v="62"/>
    <n v="45.88"/>
    <x v="0"/>
    <x v="2"/>
    <x v="2"/>
    <x v="0"/>
    <x v="0"/>
  </r>
  <r>
    <n v="10323"/>
    <s v="NuNuCa Nuß-Nougat-Creme"/>
    <x v="5"/>
    <x v="44"/>
    <n v="7.3919999999999986"/>
    <n v="4"/>
    <s v="Königlich Essen"/>
    <x v="37"/>
    <x v="1"/>
    <d v="2014-05-21T00:00:00"/>
    <n v="44.8"/>
    <n v="29.567999999999994"/>
    <x v="0"/>
    <x v="9"/>
    <x v="2"/>
    <x v="0"/>
    <x v="0"/>
  </r>
  <r>
    <n v="10323"/>
    <s v="Chartreuse verte"/>
    <x v="6"/>
    <x v="12"/>
    <n v="12.816000000000001"/>
    <n v="4"/>
    <s v="Königlich Essen"/>
    <x v="37"/>
    <x v="1"/>
    <d v="2014-08-01T00:00:00"/>
    <n v="57.6"/>
    <n v="51.264000000000003"/>
    <x v="0"/>
    <x v="0"/>
    <x v="3"/>
    <x v="0"/>
    <x v="0"/>
  </r>
  <r>
    <n v="10324"/>
    <s v="Pavlova"/>
    <x v="5"/>
    <x v="19"/>
    <n v="9.5909999999999993"/>
    <n v="21"/>
    <s v="Save-a-lot Markets"/>
    <x v="38"/>
    <x v="8"/>
    <d v="2015-03-13T00:00:00"/>
    <n v="291.90000000000003"/>
    <n v="201.41099999999997"/>
    <x v="1"/>
    <x v="7"/>
    <x v="2"/>
    <x v="2"/>
    <x v="1"/>
  </r>
  <r>
    <n v="10324"/>
    <s v="Steeleye Stout"/>
    <x v="6"/>
    <x v="12"/>
    <n v="12.672000000000001"/>
    <n v="70"/>
    <s v="Save-a-lot Markets"/>
    <x v="38"/>
    <x v="8"/>
    <d v="2014-06-23T00:00:00"/>
    <n v="1008"/>
    <n v="887.04000000000008"/>
    <x v="0"/>
    <x v="10"/>
    <x v="3"/>
    <x v="2"/>
    <x v="1"/>
  </r>
  <r>
    <n v="10324"/>
    <s v="Spegesild"/>
    <x v="4"/>
    <x v="45"/>
    <n v="7.2959999999999994"/>
    <n v="30"/>
    <s v="Save-a-lot Markets"/>
    <x v="38"/>
    <x v="8"/>
    <d v="2015-07-03T00:00:00"/>
    <n v="288"/>
    <n v="218.88"/>
    <x v="1"/>
    <x v="11"/>
    <x v="1"/>
    <x v="2"/>
    <x v="1"/>
  </r>
  <r>
    <n v="10314"/>
    <s v="Tarte au sucre"/>
    <x v="5"/>
    <x v="26"/>
    <n v="26.003999999999994"/>
    <n v="25"/>
    <s v="Rattlesnake Canyon Grocery"/>
    <x v="12"/>
    <x v="8"/>
    <d v="2016-12-11T00:00:00"/>
    <n v="985"/>
    <n v="650.09999999999991"/>
    <x v="2"/>
    <x v="4"/>
    <x v="2"/>
    <x v="2"/>
    <x v="1"/>
  </r>
  <r>
    <n v="10314"/>
    <s v="Mascarpone Fabioli"/>
    <x v="1"/>
    <x v="24"/>
    <n v="21.504000000000001"/>
    <n v="40"/>
    <s v="Rattlesnake Canyon Grocery"/>
    <x v="12"/>
    <x v="8"/>
    <d v="2016-05-29T00:00:00"/>
    <n v="1024"/>
    <n v="860.16000000000008"/>
    <x v="2"/>
    <x v="9"/>
    <x v="1"/>
    <x v="2"/>
    <x v="1"/>
  </r>
  <r>
    <n v="10314"/>
    <s v="Escargots de Bourgogne"/>
    <x v="4"/>
    <x v="53"/>
    <n v="8.48"/>
    <n v="30"/>
    <s v="Rattlesnake Canyon Grocery"/>
    <x v="12"/>
    <x v="8"/>
    <d v="2016-05-13T00:00:00"/>
    <n v="318"/>
    <n v="254.4"/>
    <x v="2"/>
    <x v="9"/>
    <x v="1"/>
    <x v="2"/>
    <x v="1"/>
  </r>
  <r>
    <n v="10315"/>
    <s v="Sasquatch Ale"/>
    <x v="6"/>
    <x v="44"/>
    <n v="10.192"/>
    <n v="14"/>
    <s v="Island Trading"/>
    <x v="36"/>
    <x v="13"/>
    <d v="2016-12-04T00:00:00"/>
    <n v="156.79999999999998"/>
    <n v="142.68799999999999"/>
    <x v="2"/>
    <x v="4"/>
    <x v="3"/>
    <x v="0"/>
    <x v="0"/>
  </r>
  <r>
    <n v="10315"/>
    <s v="Outback Lager"/>
    <x v="6"/>
    <x v="27"/>
    <n v="10.92"/>
    <n v="30"/>
    <s v="Island Trading"/>
    <x v="36"/>
    <x v="13"/>
    <d v="2016-03-10T00:00:00"/>
    <n v="360"/>
    <n v="327.60000000000002"/>
    <x v="2"/>
    <x v="7"/>
    <x v="3"/>
    <x v="0"/>
    <x v="0"/>
  </r>
  <r>
    <n v="10316"/>
    <s v="Jack's New England Clam Chowder"/>
    <x v="4"/>
    <x v="6"/>
    <n v="5.39"/>
    <n v="10"/>
    <s v="Rattlesnake Canyon Grocery"/>
    <x v="12"/>
    <x v="8"/>
    <d v="2016-05-25T00:00:00"/>
    <n v="77"/>
    <n v="53.9"/>
    <x v="2"/>
    <x v="9"/>
    <x v="1"/>
    <x v="2"/>
    <x v="1"/>
  </r>
  <r>
    <n v="10316"/>
    <s v="Tarte au sucre"/>
    <x v="5"/>
    <x v="26"/>
    <n v="27.185999999999996"/>
    <n v="70"/>
    <s v="Rattlesnake Canyon Grocery"/>
    <x v="12"/>
    <x v="8"/>
    <d v="2016-04-27T00:00:00"/>
    <n v="2758"/>
    <n v="1903.0199999999998"/>
    <x v="2"/>
    <x v="8"/>
    <x v="2"/>
    <x v="2"/>
    <x v="1"/>
  </r>
  <r>
    <n v="10317"/>
    <s v="Chai"/>
    <x v="6"/>
    <x v="12"/>
    <n v="12.816000000000001"/>
    <n v="20"/>
    <s v="Lonesome Pine Restaurant"/>
    <x v="34"/>
    <x v="8"/>
    <d v="2016-03-02T00:00:00"/>
    <n v="288"/>
    <n v="256.32"/>
    <x v="2"/>
    <x v="7"/>
    <x v="3"/>
    <x v="2"/>
    <x v="1"/>
  </r>
  <r>
    <n v="10318"/>
    <s v="Jack's New England Clam Chowder"/>
    <x v="4"/>
    <x v="6"/>
    <n v="5.39"/>
    <n v="20"/>
    <s v="Island Trading"/>
    <x v="36"/>
    <x v="13"/>
    <d v="2016-11-19T00:00:00"/>
    <n v="154"/>
    <n v="107.8"/>
    <x v="2"/>
    <x v="3"/>
    <x v="1"/>
    <x v="0"/>
    <x v="0"/>
  </r>
  <r>
    <n v="10318"/>
    <s v="Lakkalikööri"/>
    <x v="6"/>
    <x v="12"/>
    <n v="12.96"/>
    <n v="6"/>
    <s v="Island Trading"/>
    <x v="36"/>
    <x v="13"/>
    <d v="2016-02-18T00:00:00"/>
    <n v="86.4"/>
    <n v="77.760000000000005"/>
    <x v="2"/>
    <x v="6"/>
    <x v="3"/>
    <x v="0"/>
    <x v="0"/>
  </r>
  <r>
    <n v="10319"/>
    <s v="Alice Mutton"/>
    <x v="7"/>
    <x v="31"/>
    <n v="23.712"/>
    <n v="8"/>
    <s v="Tortuga Restaurante"/>
    <x v="10"/>
    <x v="7"/>
    <d v="2016-02-24T00:00:00"/>
    <n v="249.6"/>
    <n v="189.696"/>
    <x v="2"/>
    <x v="6"/>
    <x v="3"/>
    <x v="1"/>
    <x v="1"/>
  </r>
  <r>
    <n v="10319"/>
    <s v="Rössle Sauerkraut"/>
    <x v="2"/>
    <x v="39"/>
    <n v="28.027999999999999"/>
    <n v="14"/>
    <s v="Tortuga Restaurante"/>
    <x v="10"/>
    <x v="7"/>
    <d v="2016-05-10T00:00:00"/>
    <n v="509.59999999999997"/>
    <n v="392.392"/>
    <x v="2"/>
    <x v="9"/>
    <x v="0"/>
    <x v="1"/>
    <x v="1"/>
  </r>
  <r>
    <n v="10319"/>
    <s v="Lakkalikööri"/>
    <x v="6"/>
    <x v="12"/>
    <n v="12.96"/>
    <n v="30"/>
    <s v="Tortuga Restaurante"/>
    <x v="10"/>
    <x v="7"/>
    <d v="2016-06-22T00:00:00"/>
    <n v="432"/>
    <n v="388.8"/>
    <x v="2"/>
    <x v="10"/>
    <x v="3"/>
    <x v="1"/>
    <x v="1"/>
  </r>
  <r>
    <n v="10320"/>
    <s v="Fløtemysost"/>
    <x v="1"/>
    <x v="37"/>
    <n v="14.275999999999998"/>
    <n v="30"/>
    <s v="Wartian Herkku"/>
    <x v="15"/>
    <x v="10"/>
    <d v="2016-12-02T00:00:00"/>
    <n v="516"/>
    <n v="428.27999999999992"/>
    <x v="2"/>
    <x v="4"/>
    <x v="1"/>
    <x v="0"/>
    <x v="0"/>
  </r>
  <r>
    <n v="10321"/>
    <s v="Steeleye Stout"/>
    <x v="6"/>
    <x v="12"/>
    <n v="13.248000000000001"/>
    <n v="10"/>
    <s v="Island Trading"/>
    <x v="36"/>
    <x v="13"/>
    <d v="2016-07-10T00:00:00"/>
    <n v="144"/>
    <n v="132.48000000000002"/>
    <x v="2"/>
    <x v="11"/>
    <x v="3"/>
    <x v="0"/>
    <x v="0"/>
  </r>
  <r>
    <n v="10322"/>
    <s v="Filo Mix"/>
    <x v="0"/>
    <x v="54"/>
    <n v="4.5919999999999996"/>
    <n v="20"/>
    <s v="Pericles Comidas clásicas"/>
    <x v="10"/>
    <x v="7"/>
    <d v="2016-03-08T00:00:00"/>
    <n v="112"/>
    <n v="91.839999999999989"/>
    <x v="2"/>
    <x v="7"/>
    <x v="0"/>
    <x v="1"/>
    <x v="1"/>
  </r>
  <r>
    <n v="10323"/>
    <s v="Genen Shouyu"/>
    <x v="3"/>
    <x v="43"/>
    <n v="9.1760000000000002"/>
    <n v="5"/>
    <s v="Königlich Essen"/>
    <x v="37"/>
    <x v="1"/>
    <d v="2016-04-12T00:00:00"/>
    <n v="62"/>
    <n v="45.88"/>
    <x v="2"/>
    <x v="8"/>
    <x v="2"/>
    <x v="0"/>
    <x v="0"/>
  </r>
  <r>
    <n v="10323"/>
    <s v="NuNuCa Nuß-Nougat-Creme"/>
    <x v="5"/>
    <x v="44"/>
    <n v="7.839999999999999"/>
    <n v="4"/>
    <s v="Königlich Essen"/>
    <x v="37"/>
    <x v="1"/>
    <d v="2016-07-17T00:00:00"/>
    <n v="44.8"/>
    <n v="31.359999999999996"/>
    <x v="2"/>
    <x v="11"/>
    <x v="2"/>
    <x v="0"/>
    <x v="0"/>
  </r>
  <r>
    <n v="10323"/>
    <s v="Chartreuse verte"/>
    <x v="6"/>
    <x v="12"/>
    <n v="12.816000000000001"/>
    <n v="4"/>
    <s v="Königlich Essen"/>
    <x v="37"/>
    <x v="1"/>
    <d v="2016-03-09T00:00:00"/>
    <n v="57.6"/>
    <n v="51.264000000000003"/>
    <x v="2"/>
    <x v="7"/>
    <x v="3"/>
    <x v="0"/>
    <x v="0"/>
  </r>
  <r>
    <n v="10324"/>
    <s v="Pavlova"/>
    <x v="5"/>
    <x v="19"/>
    <n v="9.5909999999999993"/>
    <n v="21"/>
    <s v="Save-a-lot Markets"/>
    <x v="38"/>
    <x v="8"/>
    <d v="2016-06-09T00:00:00"/>
    <n v="291.90000000000003"/>
    <n v="201.41099999999997"/>
    <x v="2"/>
    <x v="10"/>
    <x v="2"/>
    <x v="2"/>
    <x v="1"/>
  </r>
  <r>
    <n v="10324"/>
    <s v="Steeleye Stout"/>
    <x v="6"/>
    <x v="12"/>
    <n v="13.104000000000001"/>
    <n v="70"/>
    <s v="Save-a-lot Markets"/>
    <x v="38"/>
    <x v="8"/>
    <d v="2016-06-09T00:00:00"/>
    <n v="1008"/>
    <n v="917.28000000000009"/>
    <x v="2"/>
    <x v="10"/>
    <x v="3"/>
    <x v="2"/>
    <x v="1"/>
  </r>
  <r>
    <n v="10324"/>
    <s v="Spegesild"/>
    <x v="4"/>
    <x v="45"/>
    <n v="7.7759999999999998"/>
    <n v="30"/>
    <s v="Save-a-lot Markets"/>
    <x v="38"/>
    <x v="8"/>
    <d v="2016-02-25T00:00:00"/>
    <n v="288"/>
    <n v="233.28"/>
    <x v="2"/>
    <x v="6"/>
    <x v="1"/>
    <x v="2"/>
    <x v="1"/>
  </r>
  <r>
    <n v="10324"/>
    <s v="Raclette Courdavault"/>
    <x v="1"/>
    <x v="17"/>
    <n v="36.519999999999996"/>
    <n v="40"/>
    <s v="Save-a-lot Markets"/>
    <x v="38"/>
    <x v="8"/>
    <d v="2016-04-09T00:00:00"/>
    <n v="1760"/>
    <n v="1460.7999999999997"/>
    <x v="2"/>
    <x v="8"/>
    <x v="1"/>
    <x v="2"/>
    <x v="1"/>
  </r>
  <r>
    <n v="10324"/>
    <s v="Vegie-spread"/>
    <x v="3"/>
    <x v="22"/>
    <n v="24.57"/>
    <n v="80"/>
    <s v="Save-a-lot Markets"/>
    <x v="38"/>
    <x v="8"/>
    <d v="2016-07-08T00:00:00"/>
    <n v="2808"/>
    <n v="1965.6"/>
    <x v="2"/>
    <x v="11"/>
    <x v="2"/>
    <x v="2"/>
    <x v="1"/>
  </r>
  <r>
    <n v="10325"/>
    <s v="Konbu"/>
    <x v="4"/>
    <x v="38"/>
    <n v="3.552"/>
    <n v="12"/>
    <s v="Königlich Essen"/>
    <x v="37"/>
    <x v="1"/>
    <d v="2016-08-23T00:00:00"/>
    <n v="57.599999999999994"/>
    <n v="42.624000000000002"/>
    <x v="2"/>
    <x v="0"/>
    <x v="1"/>
    <x v="0"/>
    <x v="0"/>
  </r>
  <r>
    <n v="10325"/>
    <s v="Mozzarella di Giovanni"/>
    <x v="1"/>
    <x v="34"/>
    <n v="22.240000000000002"/>
    <n v="40"/>
    <s v="Königlich Essen"/>
    <x v="37"/>
    <x v="1"/>
    <d v="2016-06-10T00:00:00"/>
    <n v="1112"/>
    <n v="889.60000000000014"/>
    <x v="2"/>
    <x v="10"/>
    <x v="1"/>
    <x v="0"/>
    <x v="0"/>
  </r>
  <r>
    <n v="10325"/>
    <s v="Grandma's Boysenberry Spread"/>
    <x v="3"/>
    <x v="52"/>
    <n v="14.6"/>
    <n v="6"/>
    <s v="Königlich Essen"/>
    <x v="37"/>
    <x v="1"/>
    <d v="2016-02-27T00:00:00"/>
    <n v="120"/>
    <n v="87.6"/>
    <x v="2"/>
    <x v="6"/>
    <x v="2"/>
    <x v="0"/>
    <x v="0"/>
  </r>
  <r>
    <n v="10325"/>
    <s v="Tofu"/>
    <x v="2"/>
    <x v="3"/>
    <n v="14.322000000000001"/>
    <n v="9"/>
    <s v="Königlich Essen"/>
    <x v="37"/>
    <x v="1"/>
    <d v="2016-09-15T00:00:00"/>
    <n v="167.4"/>
    <n v="128.898"/>
    <x v="2"/>
    <x v="1"/>
    <x v="0"/>
    <x v="0"/>
    <x v="0"/>
  </r>
  <r>
    <n v="10325"/>
    <s v="Gorgonzola Telino"/>
    <x v="1"/>
    <x v="13"/>
    <n v="8.4"/>
    <n v="4"/>
    <s v="Königlich Essen"/>
    <x v="37"/>
    <x v="1"/>
    <d v="2016-08-25T00:00:00"/>
    <n v="40"/>
    <n v="33.6"/>
    <x v="2"/>
    <x v="0"/>
    <x v="1"/>
    <x v="0"/>
    <x v="0"/>
  </r>
  <r>
    <n v="10326"/>
    <s v="Chef Anton's Cajun Seasoning"/>
    <x v="3"/>
    <x v="51"/>
    <n v="12.496"/>
    <n v="24"/>
    <s v="Bólido Comidas preparadas"/>
    <x v="25"/>
    <x v="12"/>
    <d v="2016-06-22T00:00:00"/>
    <n v="422.40000000000003"/>
    <n v="299.904"/>
    <x v="2"/>
    <x v="10"/>
    <x v="2"/>
    <x v="3"/>
    <x v="0"/>
  </r>
  <r>
    <n v="10326"/>
    <s v="Ravioli Angelo"/>
    <x v="0"/>
    <x v="7"/>
    <n v="12.48"/>
    <n v="16"/>
    <s v="Bólido Comidas preparadas"/>
    <x v="25"/>
    <x v="12"/>
    <d v="2016-11-02T00:00:00"/>
    <n v="249.6"/>
    <n v="199.68"/>
    <x v="2"/>
    <x v="3"/>
    <x v="0"/>
    <x v="3"/>
    <x v="0"/>
  </r>
  <r>
    <n v="10326"/>
    <s v="Rhönbräu Klosterbier"/>
    <x v="6"/>
    <x v="41"/>
    <n v="5.6420000000000003"/>
    <n v="50"/>
    <s v="Bólido Comidas preparadas"/>
    <x v="25"/>
    <x v="12"/>
    <d v="2016-06-09T00:00:00"/>
    <n v="310"/>
    <n v="282.10000000000002"/>
    <x v="2"/>
    <x v="10"/>
    <x v="3"/>
    <x v="3"/>
    <x v="0"/>
  </r>
  <r>
    <n v="10327"/>
    <s v="Queso Cabrales"/>
    <x v="1"/>
    <x v="5"/>
    <n v="12.936000000000002"/>
    <n v="50"/>
    <s v="Folk och fä HB"/>
    <x v="13"/>
    <x v="9"/>
    <d v="2016-04-04T00:00:00"/>
    <n v="840"/>
    <n v="646.80000000000007"/>
    <x v="2"/>
    <x v="8"/>
    <x v="1"/>
    <x v="0"/>
    <x v="0"/>
  </r>
  <r>
    <n v="10327"/>
    <s v="Nord-Ost Matjeshering"/>
    <x v="4"/>
    <x v="30"/>
    <n v="14.489999999999998"/>
    <n v="35"/>
    <s v="Folk och fä HB"/>
    <x v="13"/>
    <x v="9"/>
    <d v="2016-08-28T00:00:00"/>
    <n v="724.5"/>
    <n v="507.14999999999992"/>
    <x v="2"/>
    <x v="0"/>
    <x v="1"/>
    <x v="0"/>
    <x v="0"/>
  </r>
  <r>
    <n v="10327"/>
    <s v="Chang"/>
    <x v="6"/>
    <x v="18"/>
    <n v="13.68"/>
    <n v="25"/>
    <s v="Folk och fä HB"/>
    <x v="13"/>
    <x v="9"/>
    <d v="2016-10-07T00:00:00"/>
    <n v="380"/>
    <n v="342"/>
    <x v="2"/>
    <x v="2"/>
    <x v="3"/>
    <x v="0"/>
    <x v="0"/>
  </r>
  <r>
    <n v="10327"/>
    <s v="Escargots de Bourgogne"/>
    <x v="4"/>
    <x v="53"/>
    <n v="8.0559999999999992"/>
    <n v="30"/>
    <s v="Folk och fä HB"/>
    <x v="13"/>
    <x v="9"/>
    <d v="2016-05-24T00:00:00"/>
    <n v="318"/>
    <n v="241.67999999999998"/>
    <x v="2"/>
    <x v="9"/>
    <x v="1"/>
    <x v="0"/>
    <x v="0"/>
  </r>
  <r>
    <n v="10328"/>
    <s v="Raclette Courdavault"/>
    <x v="1"/>
    <x v="17"/>
    <n v="33.880000000000003"/>
    <n v="9"/>
    <s v="Furia Bacalhau e Frutos do Mar"/>
    <x v="39"/>
    <x v="15"/>
    <d v="2016-06-11T00:00:00"/>
    <n v="396"/>
    <n v="304.92"/>
    <x v="2"/>
    <x v="10"/>
    <x v="1"/>
    <x v="3"/>
    <x v="0"/>
  </r>
  <r>
    <n v="10328"/>
    <s v="Louisiana Fiery Hot Pepper Sauce"/>
    <x v="3"/>
    <x v="5"/>
    <n v="12.263999999999999"/>
    <n v="40"/>
    <s v="Furia Bacalhau e Frutos do Mar"/>
    <x v="39"/>
    <x v="15"/>
    <d v="2016-05-28T00:00:00"/>
    <n v="672"/>
    <n v="490.55999999999995"/>
    <x v="2"/>
    <x v="9"/>
    <x v="2"/>
    <x v="3"/>
    <x v="0"/>
  </r>
  <r>
    <n v="10328"/>
    <s v="Scottish Longbreads"/>
    <x v="5"/>
    <x v="13"/>
    <n v="7"/>
    <n v="10"/>
    <s v="Furia Bacalhau e Frutos do Mar"/>
    <x v="39"/>
    <x v="15"/>
    <d v="2016-11-20T00:00:00"/>
    <n v="100"/>
    <n v="70"/>
    <x v="2"/>
    <x v="3"/>
    <x v="2"/>
    <x v="3"/>
    <x v="0"/>
  </r>
  <r>
    <n v="10329"/>
    <s v="Gnocchi di nonna Alice"/>
    <x v="0"/>
    <x v="29"/>
    <n v="22.799999999999997"/>
    <n v="12"/>
    <s v="Split Rail Beer &amp; Ale"/>
    <x v="19"/>
    <x v="8"/>
    <d v="2016-07-12T00:00:00"/>
    <n v="364.79999999999995"/>
    <n v="273.59999999999997"/>
    <x v="2"/>
    <x v="11"/>
    <x v="0"/>
    <x v="2"/>
    <x v="1"/>
  </r>
  <r>
    <n v="10329"/>
    <s v="Teatime Chocolate Biscuits"/>
    <x v="5"/>
    <x v="42"/>
    <n v="4.7450000000000001"/>
    <n v="10"/>
    <s v="Split Rail Beer &amp; Ale"/>
    <x v="19"/>
    <x v="8"/>
    <d v="2016-01-19T00:00:00"/>
    <n v="73"/>
    <n v="47.45"/>
    <x v="2"/>
    <x v="5"/>
    <x v="2"/>
    <x v="2"/>
    <x v="1"/>
  </r>
  <r>
    <n v="10329"/>
    <s v="Nord-Ost Matjeshering"/>
    <x v="4"/>
    <x v="30"/>
    <n v="14.489999999999998"/>
    <n v="8"/>
    <s v="Split Rail Beer &amp; Ale"/>
    <x v="19"/>
    <x v="8"/>
    <d v="2016-04-03T00:00:00"/>
    <n v="165.6"/>
    <n v="115.91999999999999"/>
    <x v="2"/>
    <x v="8"/>
    <x v="1"/>
    <x v="2"/>
    <x v="1"/>
  </r>
  <r>
    <n v="10329"/>
    <s v="Côte de Blaye"/>
    <x v="6"/>
    <x v="55"/>
    <n v="191.828"/>
    <n v="20"/>
    <s v="Split Rail Beer &amp; Ale"/>
    <x v="19"/>
    <x v="8"/>
    <d v="2016-07-09T00:00:00"/>
    <n v="4216"/>
    <n v="3836.56"/>
    <x v="2"/>
    <x v="11"/>
    <x v="3"/>
    <x v="2"/>
    <x v="1"/>
  </r>
  <r>
    <n v="10330"/>
    <s v="Mozzarella di Giovanni"/>
    <x v="1"/>
    <x v="34"/>
    <n v="22.796000000000003"/>
    <n v="25"/>
    <s v="LILA-Supermercado"/>
    <x v="26"/>
    <x v="5"/>
    <d v="2016-06-28T00:00:00"/>
    <n v="695"/>
    <n v="569.90000000000009"/>
    <x v="2"/>
    <x v="10"/>
    <x v="1"/>
    <x v="1"/>
    <x v="1"/>
  </r>
  <r>
    <n v="10330"/>
    <s v="Gumbär Gummibärchen"/>
    <x v="5"/>
    <x v="56"/>
    <n v="16.184999999999999"/>
    <n v="50"/>
    <s v="LILA-Supermercado"/>
    <x v="26"/>
    <x v="5"/>
    <d v="2016-03-16T00:00:00"/>
    <n v="1245"/>
    <n v="809.24999999999989"/>
    <x v="2"/>
    <x v="7"/>
    <x v="2"/>
    <x v="1"/>
    <x v="1"/>
  </r>
  <r>
    <n v="10331"/>
    <s v="Tourtière"/>
    <x v="7"/>
    <x v="46"/>
    <n v="4.838000000000001"/>
    <n v="15"/>
    <s v="Bon app'"/>
    <x v="40"/>
    <x v="0"/>
    <d v="2016-07-23T00:00:00"/>
    <n v="88.5"/>
    <n v="72.570000000000022"/>
    <x v="2"/>
    <x v="11"/>
    <x v="3"/>
    <x v="0"/>
    <x v="0"/>
  </r>
  <r>
    <n v="10332"/>
    <s v="Carnarvon Tigers"/>
    <x v="4"/>
    <x v="48"/>
    <n v="36"/>
    <n v="40"/>
    <s v="Mère Paillarde"/>
    <x v="41"/>
    <x v="16"/>
    <d v="2016-06-18T00:00:00"/>
    <n v="2000"/>
    <n v="1440"/>
    <x v="2"/>
    <x v="10"/>
    <x v="1"/>
    <x v="2"/>
    <x v="1"/>
  </r>
  <r>
    <n v="10332"/>
    <s v="Singaporean Hokkien Fried Mee"/>
    <x v="0"/>
    <x v="44"/>
    <n v="8.5119999999999987"/>
    <n v="10"/>
    <s v="Mère Paillarde"/>
    <x v="41"/>
    <x v="16"/>
    <d v="2016-02-15T00:00:00"/>
    <n v="112"/>
    <n v="85.11999999999999"/>
    <x v="2"/>
    <x v="6"/>
    <x v="0"/>
    <x v="2"/>
    <x v="1"/>
  </r>
  <r>
    <n v="10332"/>
    <s v="Zaanse koeken"/>
    <x v="5"/>
    <x v="57"/>
    <n v="5.3199999999999994"/>
    <n v="16"/>
    <s v="Mère Paillarde"/>
    <x v="41"/>
    <x v="16"/>
    <d v="2016-02-11T00:00:00"/>
    <n v="121.6"/>
    <n v="85.11999999999999"/>
    <x v="2"/>
    <x v="6"/>
    <x v="2"/>
    <x v="2"/>
    <x v="1"/>
  </r>
  <r>
    <n v="10333"/>
    <s v="Fløtemysost"/>
    <x v="1"/>
    <x v="37"/>
    <n v="13.932"/>
    <n v="40"/>
    <s v="Wartian Herkku"/>
    <x v="15"/>
    <x v="10"/>
    <d v="2016-07-07T00:00:00"/>
    <n v="688"/>
    <n v="557.28"/>
    <x v="2"/>
    <x v="11"/>
    <x v="1"/>
    <x v="0"/>
    <x v="0"/>
  </r>
  <r>
    <n v="10333"/>
    <s v="Tofu"/>
    <x v="2"/>
    <x v="3"/>
    <n v="15.252000000000002"/>
    <n v="10"/>
    <s v="Wartian Herkku"/>
    <x v="15"/>
    <x v="10"/>
    <d v="2016-02-27T00:00:00"/>
    <n v="186"/>
    <n v="152.52000000000004"/>
    <x v="2"/>
    <x v="6"/>
    <x v="0"/>
    <x v="0"/>
    <x v="0"/>
  </r>
  <r>
    <n v="10333"/>
    <s v="Sir Rodney's Scones"/>
    <x v="5"/>
    <x v="15"/>
    <n v="5.3599999999999994"/>
    <n v="10"/>
    <s v="Wartian Herkku"/>
    <x v="15"/>
    <x v="10"/>
    <d v="2016-06-08T00:00:00"/>
    <n v="80"/>
    <n v="53.599999999999994"/>
    <x v="2"/>
    <x v="10"/>
    <x v="2"/>
    <x v="0"/>
    <x v="0"/>
  </r>
  <r>
    <n v="10334"/>
    <s v="Filo Mix"/>
    <x v="0"/>
    <x v="54"/>
    <n v="4.3119999999999994"/>
    <n v="8"/>
    <s v="Victuailles en stock"/>
    <x v="3"/>
    <x v="0"/>
    <d v="2016-08-30T00:00:00"/>
    <n v="44.8"/>
    <n v="34.495999999999995"/>
    <x v="2"/>
    <x v="0"/>
    <x v="0"/>
    <x v="0"/>
    <x v="0"/>
  </r>
  <r>
    <n v="10334"/>
    <s v="Scottish Longbreads"/>
    <x v="5"/>
    <x v="13"/>
    <n v="6.7999999999999989"/>
    <n v="10"/>
    <s v="Victuailles en stock"/>
    <x v="3"/>
    <x v="0"/>
    <d v="2016-12-11T00:00:00"/>
    <n v="100"/>
    <n v="67.999999999999986"/>
    <x v="2"/>
    <x v="4"/>
    <x v="2"/>
    <x v="0"/>
    <x v="0"/>
  </r>
  <r>
    <n v="10335"/>
    <s v="Chang"/>
    <x v="6"/>
    <x v="18"/>
    <n v="13.984"/>
    <n v="7"/>
    <s v="Hungry Owl All-Night Grocers"/>
    <x v="30"/>
    <x v="14"/>
    <d v="2016-01-20T00:00:00"/>
    <n v="106.39999999999999"/>
    <n v="97.888000000000005"/>
    <x v="2"/>
    <x v="5"/>
    <x v="3"/>
    <x v="0"/>
    <x v="0"/>
  </r>
  <r>
    <n v="10335"/>
    <s v="Gorgonzola Telino"/>
    <x v="1"/>
    <x v="13"/>
    <n v="8.2999999999999989"/>
    <n v="25"/>
    <s v="Hungry Owl All-Night Grocers"/>
    <x v="30"/>
    <x v="14"/>
    <d v="2016-05-07T00:00:00"/>
    <n v="250"/>
    <n v="207.49999999999997"/>
    <x v="2"/>
    <x v="9"/>
    <x v="1"/>
    <x v="0"/>
    <x v="0"/>
  </r>
  <r>
    <n v="10335"/>
    <s v="Mascarpone Fabioli"/>
    <x v="1"/>
    <x v="24"/>
    <n v="20.480000000000004"/>
    <n v="6"/>
    <s v="Hungry Owl All-Night Grocers"/>
    <x v="30"/>
    <x v="14"/>
    <d v="2016-04-19T00:00:00"/>
    <n v="153.60000000000002"/>
    <n v="122.88000000000002"/>
    <x v="2"/>
    <x v="8"/>
    <x v="1"/>
    <x v="0"/>
    <x v="0"/>
  </r>
  <r>
    <n v="10335"/>
    <s v="Manjimup Dried Apples"/>
    <x v="2"/>
    <x v="4"/>
    <n v="32.223999999999997"/>
    <n v="48"/>
    <s v="Hungry Owl All-Night Grocers"/>
    <x v="30"/>
    <x v="14"/>
    <d v="2016-07-12T00:00:00"/>
    <n v="2035.1999999999998"/>
    <n v="1546.752"/>
    <x v="2"/>
    <x v="11"/>
    <x v="0"/>
    <x v="0"/>
    <x v="0"/>
  </r>
  <r>
    <n v="10336"/>
    <s v="Chef Anton's Cajun Seasoning"/>
    <x v="3"/>
    <x v="51"/>
    <n v="14.080000000000002"/>
    <n v="18"/>
    <s v="Princesa Isabel Vinhos"/>
    <x v="39"/>
    <x v="15"/>
    <d v="2016-02-24T00:00:00"/>
    <n v="316.8"/>
    <n v="253.44000000000003"/>
    <x v="2"/>
    <x v="6"/>
    <x v="2"/>
    <x v="3"/>
    <x v="0"/>
  </r>
  <r>
    <n v="10337"/>
    <s v="Mozzarella di Giovanni"/>
    <x v="1"/>
    <x v="34"/>
    <n v="22.518000000000001"/>
    <n v="25"/>
    <s v="Frankenversand"/>
    <x v="16"/>
    <x v="1"/>
    <d v="2016-08-28T00:00:00"/>
    <n v="695"/>
    <n v="562.95000000000005"/>
    <x v="2"/>
    <x v="0"/>
    <x v="1"/>
    <x v="0"/>
    <x v="0"/>
  </r>
  <r>
    <n v="10337"/>
    <s v="Gravad lax"/>
    <x v="4"/>
    <x v="25"/>
    <n v="16.224"/>
    <n v="28"/>
    <s v="Frankenversand"/>
    <x v="16"/>
    <x v="1"/>
    <d v="2016-05-07T00:00:00"/>
    <n v="582.4"/>
    <n v="454.27199999999999"/>
    <x v="2"/>
    <x v="9"/>
    <x v="1"/>
    <x v="0"/>
    <x v="0"/>
  </r>
  <r>
    <n v="10337"/>
    <s v="Tunnbröd"/>
    <x v="0"/>
    <x v="58"/>
    <n v="5.4"/>
    <n v="40"/>
    <s v="Frankenversand"/>
    <x v="16"/>
    <x v="1"/>
    <d v="2016-04-11T00:00:00"/>
    <n v="288"/>
    <n v="216"/>
    <x v="2"/>
    <x v="8"/>
    <x v="0"/>
    <x v="0"/>
    <x v="0"/>
  </r>
  <r>
    <n v="10337"/>
    <s v="Gumbär Gummibärchen"/>
    <x v="5"/>
    <x v="56"/>
    <n v="16.184999999999999"/>
    <n v="24"/>
    <s v="Frankenversand"/>
    <x v="16"/>
    <x v="1"/>
    <d v="2016-02-02T00:00:00"/>
    <n v="597.59999999999991"/>
    <n v="388.43999999999994"/>
    <x v="2"/>
    <x v="6"/>
    <x v="2"/>
    <x v="0"/>
    <x v="0"/>
  </r>
  <r>
    <n v="10337"/>
    <s v="Inlagd Sill"/>
    <x v="4"/>
    <x v="18"/>
    <n v="11.096"/>
    <n v="20"/>
    <s v="Frankenversand"/>
    <x v="16"/>
    <x v="1"/>
    <d v="2016-11-21T00:00:00"/>
    <n v="304"/>
    <n v="221.92000000000002"/>
    <x v="2"/>
    <x v="3"/>
    <x v="1"/>
    <x v="0"/>
    <x v="0"/>
  </r>
  <r>
    <n v="10338"/>
    <s v="Alice Mutton"/>
    <x v="7"/>
    <x v="31"/>
    <n v="23.4"/>
    <n v="20"/>
    <s v="Old World Delicatessen"/>
    <x v="33"/>
    <x v="8"/>
    <d v="2016-07-07T00:00:00"/>
    <n v="624"/>
    <n v="468"/>
    <x v="2"/>
    <x v="11"/>
    <x v="3"/>
    <x v="2"/>
    <x v="1"/>
  </r>
  <r>
    <n v="10338"/>
    <s v="Nord-Ost Matjeshering"/>
    <x v="4"/>
    <x v="30"/>
    <n v="15.524999999999999"/>
    <n v="15"/>
    <s v="Old World Delicatessen"/>
    <x v="33"/>
    <x v="8"/>
    <d v="2016-05-06T00:00:00"/>
    <n v="310.5"/>
    <n v="232.87499999999997"/>
    <x v="2"/>
    <x v="9"/>
    <x v="1"/>
    <x v="2"/>
    <x v="1"/>
  </r>
  <r>
    <n v="10339"/>
    <s v="Chef Anton's Cajun Seasoning"/>
    <x v="3"/>
    <x v="51"/>
    <n v="13.024000000000001"/>
    <n v="10"/>
    <s v="Mère Paillarde"/>
    <x v="41"/>
    <x v="16"/>
    <d v="2016-10-02T00:00:00"/>
    <n v="176"/>
    <n v="130.24"/>
    <x v="2"/>
    <x v="2"/>
    <x v="2"/>
    <x v="2"/>
    <x v="1"/>
  </r>
  <r>
    <n v="10339"/>
    <s v="Alice Mutton"/>
    <x v="7"/>
    <x v="31"/>
    <n v="25.272000000000002"/>
    <n v="70"/>
    <s v="Mère Paillarde"/>
    <x v="41"/>
    <x v="16"/>
    <d v="2016-10-06T00:00:00"/>
    <n v="2184"/>
    <n v="1769.0400000000002"/>
    <x v="2"/>
    <x v="2"/>
    <x v="3"/>
    <x v="2"/>
    <x v="1"/>
  </r>
  <r>
    <n v="10339"/>
    <s v="Tarte au sucre"/>
    <x v="5"/>
    <x v="26"/>
    <n v="25.61"/>
    <n v="28"/>
    <s v="Mère Paillarde"/>
    <x v="41"/>
    <x v="16"/>
    <d v="2016-07-26T00:00:00"/>
    <n v="1103.2"/>
    <n v="717.07999999999993"/>
    <x v="2"/>
    <x v="11"/>
    <x v="2"/>
    <x v="2"/>
    <x v="1"/>
  </r>
  <r>
    <n v="10340"/>
    <s v="Carnarvon Tigers"/>
    <x v="4"/>
    <x v="48"/>
    <n v="40"/>
    <n v="20"/>
    <s v="Bon app'"/>
    <x v="40"/>
    <x v="0"/>
    <d v="2016-01-05T00:00:00"/>
    <n v="1000"/>
    <n v="800"/>
    <x v="2"/>
    <x v="5"/>
    <x v="1"/>
    <x v="0"/>
    <x v="0"/>
  </r>
  <r>
    <n v="10340"/>
    <s v="Jack's New England Clam Chowder"/>
    <x v="4"/>
    <x v="6"/>
    <n v="5.7750000000000004"/>
    <n v="12"/>
    <s v="Bon app'"/>
    <x v="40"/>
    <x v="0"/>
    <d v="2016-09-02T00:00:00"/>
    <n v="92.4"/>
    <n v="69.300000000000011"/>
    <x v="2"/>
    <x v="1"/>
    <x v="1"/>
    <x v="0"/>
    <x v="0"/>
  </r>
  <r>
    <n v="10340"/>
    <s v="Ipoh Coffee"/>
    <x v="6"/>
    <x v="35"/>
    <n v="32.384"/>
    <n v="40"/>
    <s v="Bon app'"/>
    <x v="40"/>
    <x v="0"/>
    <d v="2016-05-26T00:00:00"/>
    <n v="1472"/>
    <n v="1295.3600000000001"/>
    <x v="2"/>
    <x v="9"/>
    <x v="3"/>
    <x v="0"/>
    <x v="0"/>
  </r>
  <r>
    <n v="10341"/>
    <s v="Geitost"/>
    <x v="1"/>
    <x v="9"/>
    <n v="1.6400000000000001"/>
    <n v="8"/>
    <s v="Simons bistro"/>
    <x v="42"/>
    <x v="17"/>
    <d v="2016-02-13T00:00:00"/>
    <n v="16"/>
    <n v="13.120000000000001"/>
    <x v="2"/>
    <x v="6"/>
    <x v="1"/>
    <x v="0"/>
    <x v="0"/>
  </r>
  <r>
    <n v="10341"/>
    <s v="Raclette Courdavault"/>
    <x v="1"/>
    <x v="17"/>
    <n v="35.64"/>
    <n v="9"/>
    <s v="Simons bistro"/>
    <x v="42"/>
    <x v="17"/>
    <d v="2016-11-14T00:00:00"/>
    <n v="396"/>
    <n v="320.76"/>
    <x v="2"/>
    <x v="3"/>
    <x v="1"/>
    <x v="0"/>
    <x v="0"/>
  </r>
  <r>
    <n v="10342"/>
    <s v="Inlagd Sill"/>
    <x v="4"/>
    <x v="18"/>
    <n v="11.247999999999999"/>
    <n v="40"/>
    <s v="Frankenversand"/>
    <x v="16"/>
    <x v="1"/>
    <d v="2016-05-11T00:00:00"/>
    <n v="608"/>
    <n v="449.91999999999996"/>
    <x v="2"/>
    <x v="9"/>
    <x v="1"/>
    <x v="0"/>
    <x v="0"/>
  </r>
  <r>
    <n v="10342"/>
    <s v="Pâté chinois"/>
    <x v="7"/>
    <x v="14"/>
    <n v="15.744"/>
    <n v="40"/>
    <s v="Frankenversand"/>
    <x v="16"/>
    <x v="1"/>
    <d v="2016-03-26T00:00:00"/>
    <n v="768"/>
    <n v="629.76"/>
    <x v="2"/>
    <x v="7"/>
    <x v="3"/>
    <x v="0"/>
    <x v="0"/>
  </r>
  <r>
    <n v="10342"/>
    <s v="Chang"/>
    <x v="6"/>
    <x v="18"/>
    <n v="13.527999999999999"/>
    <n v="24"/>
    <s v="Frankenversand"/>
    <x v="16"/>
    <x v="1"/>
    <d v="2016-08-10T00:00:00"/>
    <n v="364.79999999999995"/>
    <n v="324.67199999999997"/>
    <x v="2"/>
    <x v="0"/>
    <x v="3"/>
    <x v="0"/>
    <x v="0"/>
  </r>
  <r>
    <n v="10342"/>
    <s v="Gorgonzola Telino"/>
    <x v="1"/>
    <x v="13"/>
    <n v="7.5"/>
    <n v="56"/>
    <s v="Frankenversand"/>
    <x v="16"/>
    <x v="1"/>
    <d v="2016-03-14T00:00:00"/>
    <n v="560"/>
    <n v="420"/>
    <x v="2"/>
    <x v="7"/>
    <x v="1"/>
    <x v="0"/>
    <x v="0"/>
  </r>
  <r>
    <n v="10343"/>
    <s v="Wimmers gute Semmelknödel"/>
    <x v="0"/>
    <x v="47"/>
    <n v="21.812000000000001"/>
    <n v="50"/>
    <s v="Lehmanns Marktstand"/>
    <x v="24"/>
    <x v="1"/>
    <d v="2016-09-06T00:00:00"/>
    <n v="1330"/>
    <n v="1090.6000000000001"/>
    <x v="2"/>
    <x v="1"/>
    <x v="0"/>
    <x v="0"/>
    <x v="0"/>
  </r>
  <r>
    <n v="10343"/>
    <s v="Scottish Longbreads"/>
    <x v="5"/>
    <x v="13"/>
    <n v="6.8999999999999995"/>
    <n v="4"/>
    <s v="Lehmanns Marktstand"/>
    <x v="24"/>
    <x v="1"/>
    <d v="2016-12-18T00:00:00"/>
    <n v="40"/>
    <n v="27.599999999999998"/>
    <x v="2"/>
    <x v="4"/>
    <x v="2"/>
    <x v="0"/>
    <x v="0"/>
  </r>
  <r>
    <n v="10343"/>
    <s v="Lakkalikööri"/>
    <x v="6"/>
    <x v="12"/>
    <n v="12.96"/>
    <n v="15"/>
    <s v="Lehmanns Marktstand"/>
    <x v="24"/>
    <x v="1"/>
    <d v="2016-04-18T00:00:00"/>
    <n v="216"/>
    <n v="194.4"/>
    <x v="2"/>
    <x v="8"/>
    <x v="3"/>
    <x v="0"/>
    <x v="0"/>
  </r>
  <r>
    <n v="10344"/>
    <s v="Chef Anton's Cajun Seasoning"/>
    <x v="3"/>
    <x v="51"/>
    <n v="12.848000000000001"/>
    <n v="35"/>
    <s v="White Clover Markets"/>
    <x v="18"/>
    <x v="8"/>
    <d v="2016-04-03T00:00:00"/>
    <n v="616"/>
    <n v="449.68"/>
    <x v="2"/>
    <x v="8"/>
    <x v="2"/>
    <x v="2"/>
    <x v="1"/>
  </r>
  <r>
    <n v="10344"/>
    <s v="Northwoods Cranberry Sauce"/>
    <x v="3"/>
    <x v="59"/>
    <n v="22.4"/>
    <n v="70"/>
    <s v="White Clover Markets"/>
    <x v="18"/>
    <x v="8"/>
    <d v="2016-07-11T00:00:00"/>
    <n v="2240"/>
    <n v="1568"/>
    <x v="2"/>
    <x v="11"/>
    <x v="2"/>
    <x v="2"/>
    <x v="1"/>
  </r>
  <r>
    <n v="10345"/>
    <s v="Northwoods Cranberry Sauce"/>
    <x v="3"/>
    <x v="59"/>
    <n v="24.96"/>
    <n v="70"/>
    <s v="QUICK-Stop"/>
    <x v="20"/>
    <x v="1"/>
    <d v="2016-04-09T00:00:00"/>
    <n v="2240"/>
    <n v="1747.2"/>
    <x v="2"/>
    <x v="8"/>
    <x v="2"/>
    <x v="0"/>
    <x v="0"/>
  </r>
  <r>
    <n v="10345"/>
    <s v="Teatime Chocolate Biscuits"/>
    <x v="5"/>
    <x v="42"/>
    <n v="4.7450000000000001"/>
    <n v="80"/>
    <s v="QUICK-Stop"/>
    <x v="20"/>
    <x v="1"/>
    <d v="2016-10-25T00:00:00"/>
    <n v="584"/>
    <n v="379.6"/>
    <x v="2"/>
    <x v="2"/>
    <x v="2"/>
    <x v="0"/>
    <x v="0"/>
  </r>
  <r>
    <n v="10345"/>
    <s v="Singaporean Hokkien Fried Mee"/>
    <x v="0"/>
    <x v="44"/>
    <n v="8.9599999999999991"/>
    <n v="9"/>
    <s v="QUICK-Stop"/>
    <x v="20"/>
    <x v="1"/>
    <d v="2016-09-14T00:00:00"/>
    <n v="100.8"/>
    <n v="80.639999999999986"/>
    <x v="2"/>
    <x v="1"/>
    <x v="0"/>
    <x v="0"/>
    <x v="0"/>
  </r>
  <r>
    <n v="10346"/>
    <s v="Alice Mutton"/>
    <x v="7"/>
    <x v="31"/>
    <n v="23.4"/>
    <n v="36"/>
    <s v="Rattlesnake Canyon Grocery"/>
    <x v="12"/>
    <x v="8"/>
    <d v="2016-07-25T00:00:00"/>
    <n v="1123.2"/>
    <n v="842.4"/>
    <x v="2"/>
    <x v="11"/>
    <x v="3"/>
    <x v="2"/>
    <x v="1"/>
  </r>
  <r>
    <n v="10346"/>
    <s v="Gnocchi di nonna Alice"/>
    <x v="0"/>
    <x v="29"/>
    <n v="23.712"/>
    <n v="20"/>
    <s v="Rattlesnake Canyon Grocery"/>
    <x v="12"/>
    <x v="8"/>
    <d v="2016-11-02T00:00:00"/>
    <n v="608"/>
    <n v="474.24"/>
    <x v="2"/>
    <x v="3"/>
    <x v="0"/>
    <x v="2"/>
    <x v="1"/>
  </r>
  <r>
    <n v="10347"/>
    <s v="NuNuCa Nuß-Nougat-Creme"/>
    <x v="5"/>
    <x v="44"/>
    <n v="7.7279999999999989"/>
    <n v="10"/>
    <s v="Familia Arquibaldo"/>
    <x v="29"/>
    <x v="2"/>
    <d v="2016-05-27T00:00:00"/>
    <n v="112"/>
    <n v="77.279999999999987"/>
    <x v="2"/>
    <x v="9"/>
    <x v="2"/>
    <x v="1"/>
    <x v="1"/>
  </r>
  <r>
    <n v="10347"/>
    <s v="Chartreuse verte"/>
    <x v="6"/>
    <x v="12"/>
    <n v="12.816000000000001"/>
    <n v="50"/>
    <s v="Familia Arquibaldo"/>
    <x v="29"/>
    <x v="2"/>
    <d v="2016-08-19T00:00:00"/>
    <n v="720"/>
    <n v="640.80000000000007"/>
    <x v="2"/>
    <x v="0"/>
    <x v="3"/>
    <x v="1"/>
    <x v="1"/>
  </r>
  <r>
    <n v="10347"/>
    <s v="Boston Crab Meat"/>
    <x v="4"/>
    <x v="32"/>
    <n v="11.171999999999999"/>
    <n v="4"/>
    <s v="Familia Arquibaldo"/>
    <x v="29"/>
    <x v="2"/>
    <d v="2016-08-31T00:00:00"/>
    <n v="58.8"/>
    <n v="44.687999999999995"/>
    <x v="2"/>
    <x v="0"/>
    <x v="1"/>
    <x v="1"/>
    <x v="1"/>
  </r>
  <r>
    <n v="10347"/>
    <s v="Rhönbräu Klosterbier"/>
    <x v="6"/>
    <x v="41"/>
    <n v="5.5180000000000007"/>
    <n v="6"/>
    <s v="Familia Arquibaldo"/>
    <x v="29"/>
    <x v="2"/>
    <d v="2016-12-04T00:00:00"/>
    <n v="37.200000000000003"/>
    <n v="33.108000000000004"/>
    <x v="2"/>
    <x v="4"/>
    <x v="3"/>
    <x v="1"/>
    <x v="1"/>
  </r>
  <r>
    <n v="10348"/>
    <s v="Chai"/>
    <x v="6"/>
    <x v="12"/>
    <n v="12.816000000000001"/>
    <n v="15"/>
    <s v="Die Wandernde Kuh"/>
    <x v="31"/>
    <x v="1"/>
    <d v="2016-06-16T00:00:00"/>
    <n v="216"/>
    <n v="192.24"/>
    <x v="2"/>
    <x v="10"/>
    <x v="3"/>
    <x v="0"/>
    <x v="0"/>
  </r>
  <r>
    <n v="10348"/>
    <s v="Tunnbröd"/>
    <x v="0"/>
    <x v="58"/>
    <n v="5.4720000000000004"/>
    <n v="25"/>
    <s v="Die Wandernde Kuh"/>
    <x v="31"/>
    <x v="1"/>
    <d v="2016-03-13T00:00:00"/>
    <n v="180"/>
    <n v="136.80000000000001"/>
    <x v="2"/>
    <x v="7"/>
    <x v="0"/>
    <x v="0"/>
    <x v="0"/>
  </r>
  <r>
    <n v="10349"/>
    <s v="Tourtière"/>
    <x v="7"/>
    <x v="46"/>
    <n v="4.7200000000000006"/>
    <n v="24"/>
    <s v="Split Rail Beer &amp; Ale"/>
    <x v="19"/>
    <x v="8"/>
    <d v="2016-03-30T00:00:00"/>
    <n v="141.60000000000002"/>
    <n v="113.28000000000002"/>
    <x v="2"/>
    <x v="7"/>
    <x v="3"/>
    <x v="2"/>
    <x v="1"/>
  </r>
  <r>
    <n v="10350"/>
    <s v="Valkoinen suklaa"/>
    <x v="5"/>
    <x v="60"/>
    <n v="8.9699999999999989"/>
    <n v="15"/>
    <s v="La maison d'Asie"/>
    <x v="43"/>
    <x v="0"/>
    <d v="2016-09-28T00:00:00"/>
    <n v="195"/>
    <n v="134.54999999999998"/>
    <x v="2"/>
    <x v="1"/>
    <x v="2"/>
    <x v="0"/>
    <x v="0"/>
  </r>
  <r>
    <n v="10350"/>
    <s v="Gudbrandsdalsost"/>
    <x v="1"/>
    <x v="49"/>
    <n v="22.464000000000002"/>
    <n v="18"/>
    <s v="La maison d'Asie"/>
    <x v="43"/>
    <x v="0"/>
    <d v="2016-03-12T00:00:00"/>
    <n v="518.4"/>
    <n v="404.35200000000003"/>
    <x v="2"/>
    <x v="7"/>
    <x v="1"/>
    <x v="0"/>
    <x v="0"/>
  </r>
  <r>
    <n v="10351"/>
    <s v="Louisiana Fiery Hot Pepper Sauce"/>
    <x v="3"/>
    <x v="5"/>
    <n v="11.927999999999999"/>
    <n v="10"/>
    <s v="Ernst Handel"/>
    <x v="9"/>
    <x v="6"/>
    <d v="2016-05-28T00:00:00"/>
    <n v="168"/>
    <n v="119.27999999999999"/>
    <x v="2"/>
    <x v="9"/>
    <x v="2"/>
    <x v="0"/>
    <x v="0"/>
  </r>
  <r>
    <n v="10351"/>
    <s v="Côte de Blaye"/>
    <x v="6"/>
    <x v="55"/>
    <n v="193.93600000000001"/>
    <n v="20"/>
    <s v="Ernst Handel"/>
    <x v="9"/>
    <x v="6"/>
    <d v="2016-10-27T00:00:00"/>
    <n v="4216"/>
    <n v="3878.7200000000003"/>
    <x v="2"/>
    <x v="2"/>
    <x v="3"/>
    <x v="0"/>
    <x v="0"/>
  </r>
  <r>
    <n v="10351"/>
    <s v="Jack's New England Clam Chowder"/>
    <x v="4"/>
    <x v="6"/>
    <n v="5.8520000000000003"/>
    <n v="13"/>
    <s v="Ernst Handel"/>
    <x v="9"/>
    <x v="6"/>
    <d v="2016-10-29T00:00:00"/>
    <n v="100.10000000000001"/>
    <n v="76.076000000000008"/>
    <x v="2"/>
    <x v="2"/>
    <x v="1"/>
    <x v="0"/>
    <x v="0"/>
  </r>
  <r>
    <n v="10351"/>
    <s v="Gula Malacca"/>
    <x v="3"/>
    <x v="40"/>
    <n v="10.85"/>
    <n v="77"/>
    <s v="Ernst Handel"/>
    <x v="9"/>
    <x v="6"/>
    <d v="2016-09-20T00:00:00"/>
    <n v="1193.5"/>
    <n v="835.44999999999993"/>
    <x v="2"/>
    <x v="1"/>
    <x v="2"/>
    <x v="0"/>
    <x v="0"/>
  </r>
  <r>
    <n v="10352"/>
    <s v="Guaraná Fantástica"/>
    <x v="6"/>
    <x v="16"/>
    <n v="3.2040000000000002"/>
    <n v="10"/>
    <s v="Furia Bacalhau e Frutos do Mar"/>
    <x v="39"/>
    <x v="15"/>
    <d v="2016-06-27T00:00:00"/>
    <n v="36"/>
    <n v="32.04"/>
    <x v="2"/>
    <x v="10"/>
    <x v="3"/>
    <x v="3"/>
    <x v="0"/>
  </r>
  <r>
    <n v="10352"/>
    <s v="Tourtière"/>
    <x v="7"/>
    <x v="46"/>
    <n v="4.838000000000001"/>
    <n v="20"/>
    <s v="Furia Bacalhau e Frutos do Mar"/>
    <x v="39"/>
    <x v="15"/>
    <d v="2016-09-16T00:00:00"/>
    <n v="118"/>
    <n v="96.760000000000019"/>
    <x v="2"/>
    <x v="1"/>
    <x v="3"/>
    <x v="3"/>
    <x v="0"/>
  </r>
  <r>
    <n v="10353"/>
    <s v="Queso Cabrales"/>
    <x v="1"/>
    <x v="5"/>
    <n v="13.104000000000001"/>
    <n v="12"/>
    <s v="Piccolo und mehr"/>
    <x v="44"/>
    <x v="6"/>
    <d v="2016-03-23T00:00:00"/>
    <n v="201.60000000000002"/>
    <n v="157.24800000000002"/>
    <x v="2"/>
    <x v="7"/>
    <x v="1"/>
    <x v="0"/>
    <x v="0"/>
  </r>
  <r>
    <n v="10353"/>
    <s v="Côte de Blaye"/>
    <x v="6"/>
    <x v="55"/>
    <n v="193.93600000000001"/>
    <n v="50"/>
    <s v="Piccolo und mehr"/>
    <x v="44"/>
    <x v="6"/>
    <d v="2016-05-22T00:00:00"/>
    <n v="10540"/>
    <n v="9696.8000000000011"/>
    <x v="2"/>
    <x v="9"/>
    <x v="3"/>
    <x v="0"/>
    <x v="0"/>
  </r>
  <r>
    <n v="10354"/>
    <s v="Chai"/>
    <x v="6"/>
    <x v="12"/>
    <n v="12.672000000000001"/>
    <n v="12"/>
    <s v="Pericles Comidas clásicas"/>
    <x v="10"/>
    <x v="7"/>
    <d v="2016-08-15T00:00:00"/>
    <n v="172.8"/>
    <n v="152.06400000000002"/>
    <x v="2"/>
    <x v="0"/>
    <x v="3"/>
    <x v="1"/>
    <x v="1"/>
  </r>
  <r>
    <n v="10354"/>
    <s v="Thüringer Rostbratwurst"/>
    <x v="7"/>
    <x v="33"/>
    <n v="75.239999999999995"/>
    <n v="4"/>
    <s v="Pericles Comidas clásicas"/>
    <x v="10"/>
    <x v="7"/>
    <d v="2016-07-26T00:00:00"/>
    <n v="396"/>
    <n v="300.95999999999998"/>
    <x v="2"/>
    <x v="11"/>
    <x v="3"/>
    <x v="1"/>
    <x v="1"/>
  </r>
  <r>
    <n v="10355"/>
    <s v="Guaraná Fantástica"/>
    <x v="6"/>
    <x v="16"/>
    <n v="3.24"/>
    <n v="25"/>
    <s v="Around the Horn"/>
    <x v="45"/>
    <x v="13"/>
    <d v="2016-04-13T00:00:00"/>
    <n v="90"/>
    <n v="81"/>
    <x v="2"/>
    <x v="8"/>
    <x v="3"/>
    <x v="0"/>
    <x v="0"/>
  </r>
  <r>
    <n v="10355"/>
    <s v="Ravioli Angelo"/>
    <x v="0"/>
    <x v="7"/>
    <n v="12.012"/>
    <n v="25"/>
    <s v="Around the Horn"/>
    <x v="45"/>
    <x v="13"/>
    <d v="2016-05-18T00:00:00"/>
    <n v="390"/>
    <n v="300.3"/>
    <x v="2"/>
    <x v="9"/>
    <x v="0"/>
    <x v="0"/>
    <x v="0"/>
  </r>
  <r>
    <n v="10356"/>
    <s v="Gorgonzola Telino"/>
    <x v="1"/>
    <x v="13"/>
    <n v="7.6"/>
    <n v="30"/>
    <s v="Die Wandernde Kuh"/>
    <x v="31"/>
    <x v="1"/>
    <d v="2016-10-03T00:00:00"/>
    <n v="300"/>
    <n v="228"/>
    <x v="2"/>
    <x v="2"/>
    <x v="1"/>
    <x v="0"/>
    <x v="0"/>
  </r>
  <r>
    <n v="10356"/>
    <s v="Pâté chinois"/>
    <x v="7"/>
    <x v="14"/>
    <n v="15.744"/>
    <n v="12"/>
    <s v="Die Wandernde Kuh"/>
    <x v="31"/>
    <x v="1"/>
    <d v="2016-11-29T00:00:00"/>
    <n v="230.39999999999998"/>
    <n v="188.928"/>
    <x v="2"/>
    <x v="3"/>
    <x v="3"/>
    <x v="0"/>
    <x v="0"/>
  </r>
  <r>
    <n v="10356"/>
    <s v="Gudbrandsdalsost"/>
    <x v="1"/>
    <x v="49"/>
    <n v="21.6"/>
    <n v="20"/>
    <s v="Die Wandernde Kuh"/>
    <x v="31"/>
    <x v="1"/>
    <d v="2016-03-22T00:00:00"/>
    <n v="576"/>
    <n v="432"/>
    <x v="2"/>
    <x v="7"/>
    <x v="1"/>
    <x v="0"/>
    <x v="0"/>
  </r>
  <r>
    <n v="10357"/>
    <s v="Ikura"/>
    <x v="4"/>
    <x v="36"/>
    <n v="19.840000000000003"/>
    <n v="30"/>
    <s v="LILA-Supermercado"/>
    <x v="26"/>
    <x v="5"/>
    <d v="2016-01-25T00:00:00"/>
    <n v="744"/>
    <n v="595.20000000000005"/>
    <x v="2"/>
    <x v="5"/>
    <x v="1"/>
    <x v="1"/>
    <x v="1"/>
  </r>
  <r>
    <n v="10357"/>
    <s v="Gumbär Gummibärchen"/>
    <x v="5"/>
    <x v="56"/>
    <n v="16.682999999999996"/>
    <n v="16"/>
    <s v="LILA-Supermercado"/>
    <x v="26"/>
    <x v="5"/>
    <d v="2016-08-25T00:00:00"/>
    <n v="398.4"/>
    <n v="266.92799999999994"/>
    <x v="2"/>
    <x v="0"/>
    <x v="2"/>
    <x v="1"/>
    <x v="1"/>
  </r>
  <r>
    <n v="10357"/>
    <s v="Camembert Pierrot"/>
    <x v="1"/>
    <x v="10"/>
    <n v="21.216000000000001"/>
    <n v="8"/>
    <s v="LILA-Supermercado"/>
    <x v="26"/>
    <x v="5"/>
    <d v="2016-06-14T00:00:00"/>
    <n v="217.6"/>
    <n v="169.72800000000001"/>
    <x v="2"/>
    <x v="10"/>
    <x v="1"/>
    <x v="1"/>
    <x v="1"/>
  </r>
  <r>
    <n v="10358"/>
    <s v="Inlagd Sill"/>
    <x v="4"/>
    <x v="18"/>
    <n v="11.096"/>
    <n v="20"/>
    <s v="La maison d'Asie"/>
    <x v="43"/>
    <x v="0"/>
    <d v="2016-07-13T00:00:00"/>
    <n v="304"/>
    <n v="221.92000000000002"/>
    <x v="2"/>
    <x v="11"/>
    <x v="1"/>
    <x v="0"/>
    <x v="0"/>
  </r>
  <r>
    <n v="10358"/>
    <s v="Guaraná Fantástica"/>
    <x v="6"/>
    <x v="16"/>
    <n v="3.1680000000000001"/>
    <n v="10"/>
    <s v="La maison d'Asie"/>
    <x v="43"/>
    <x v="0"/>
    <d v="2016-05-04T00:00:00"/>
    <n v="36"/>
    <n v="31.68"/>
    <x v="2"/>
    <x v="9"/>
    <x v="3"/>
    <x v="0"/>
    <x v="0"/>
  </r>
  <r>
    <n v="10358"/>
    <s v="Sasquatch Ale"/>
    <x v="6"/>
    <x v="44"/>
    <n v="10.192"/>
    <n v="10"/>
    <s v="La maison d'Asie"/>
    <x v="43"/>
    <x v="0"/>
    <d v="2016-06-16T00:00:00"/>
    <n v="112"/>
    <n v="101.92"/>
    <x v="2"/>
    <x v="10"/>
    <x v="3"/>
    <x v="0"/>
    <x v="0"/>
  </r>
  <r>
    <n v="10359"/>
    <s v="Camembert Pierrot"/>
    <x v="1"/>
    <x v="10"/>
    <n v="21.216000000000001"/>
    <n v="80"/>
    <s v="Seven Seas Imports"/>
    <x v="28"/>
    <x v="13"/>
    <d v="2016-09-20T00:00:00"/>
    <n v="2176"/>
    <n v="1697.2800000000002"/>
    <x v="2"/>
    <x v="1"/>
    <x v="1"/>
    <x v="0"/>
    <x v="0"/>
  </r>
  <r>
    <n v="10359"/>
    <s v="Pavlova"/>
    <x v="5"/>
    <x v="19"/>
    <n v="9.3129999999999988"/>
    <n v="56"/>
    <s v="Seven Seas Imports"/>
    <x v="28"/>
    <x v="13"/>
    <d v="2016-03-11T00:00:00"/>
    <n v="778.4"/>
    <n v="521.52799999999991"/>
    <x v="2"/>
    <x v="7"/>
    <x v="2"/>
    <x v="0"/>
    <x v="0"/>
  </r>
  <r>
    <n v="10359"/>
    <s v="Gorgonzola Telino"/>
    <x v="1"/>
    <x v="13"/>
    <n v="7.5"/>
    <n v="70"/>
    <s v="Seven Seas Imports"/>
    <x v="28"/>
    <x v="13"/>
    <d v="2016-09-12T00:00:00"/>
    <n v="700"/>
    <n v="525"/>
    <x v="2"/>
    <x v="1"/>
    <x v="1"/>
    <x v="0"/>
    <x v="0"/>
  </r>
  <r>
    <n v="10360"/>
    <s v="Rössle Sauerkraut"/>
    <x v="2"/>
    <x v="39"/>
    <n v="29.484000000000002"/>
    <n v="30"/>
    <s v="Blondel père et fils"/>
    <x v="14"/>
    <x v="0"/>
    <d v="2016-07-20T00:00:00"/>
    <n v="1092"/>
    <n v="884.5200000000001"/>
    <x v="2"/>
    <x v="11"/>
    <x v="0"/>
    <x v="0"/>
    <x v="0"/>
  </r>
  <r>
    <n v="10360"/>
    <s v="Thüringer Rostbratwurst"/>
    <x v="7"/>
    <x v="33"/>
    <n v="74.25"/>
    <n v="35"/>
    <s v="Blondel père et fils"/>
    <x v="14"/>
    <x v="0"/>
    <d v="2016-05-25T00:00:00"/>
    <n v="3465"/>
    <n v="2598.75"/>
    <x v="2"/>
    <x v="9"/>
    <x v="3"/>
    <x v="0"/>
    <x v="0"/>
  </r>
  <r>
    <n v="10360"/>
    <s v="Côte de Blaye"/>
    <x v="6"/>
    <x v="55"/>
    <n v="187.61200000000002"/>
    <n v="10"/>
    <s v="Blondel père et fils"/>
    <x v="14"/>
    <x v="0"/>
    <d v="2016-10-22T00:00:00"/>
    <n v="2108"/>
    <n v="1876.1200000000003"/>
    <x v="2"/>
    <x v="2"/>
    <x v="3"/>
    <x v="0"/>
    <x v="0"/>
  </r>
  <r>
    <n v="10360"/>
    <s v="Maxilaku"/>
    <x v="5"/>
    <x v="11"/>
    <n v="10.559999999999999"/>
    <n v="35"/>
    <s v="Blondel père et fils"/>
    <x v="14"/>
    <x v="0"/>
    <d v="2016-02-22T00:00:00"/>
    <n v="560"/>
    <n v="369.59999999999997"/>
    <x v="2"/>
    <x v="6"/>
    <x v="2"/>
    <x v="0"/>
    <x v="0"/>
  </r>
  <r>
    <n v="10360"/>
    <s v="Tourtière"/>
    <x v="7"/>
    <x v="46"/>
    <n v="4.5430000000000001"/>
    <n v="28"/>
    <s v="Blondel père et fils"/>
    <x v="14"/>
    <x v="0"/>
    <d v="2016-05-27T00:00:00"/>
    <n v="165.20000000000002"/>
    <n v="127.20400000000001"/>
    <x v="2"/>
    <x v="9"/>
    <x v="3"/>
    <x v="0"/>
    <x v="0"/>
  </r>
  <r>
    <n v="10361"/>
    <s v="Chartreuse verte"/>
    <x v="6"/>
    <x v="12"/>
    <n v="12.672000000000001"/>
    <n v="54"/>
    <s v="QUICK-Stop"/>
    <x v="20"/>
    <x v="1"/>
    <d v="2016-07-06T00:00:00"/>
    <n v="777.6"/>
    <n v="684.28800000000001"/>
    <x v="2"/>
    <x v="11"/>
    <x v="3"/>
    <x v="0"/>
    <x v="0"/>
  </r>
  <r>
    <n v="10361"/>
    <s v="Camembert Pierrot"/>
    <x v="1"/>
    <x v="10"/>
    <n v="21.216000000000001"/>
    <n v="55"/>
    <s v="QUICK-Stop"/>
    <x v="20"/>
    <x v="1"/>
    <d v="2016-12-22T00:00:00"/>
    <n v="1496"/>
    <n v="1166.8800000000001"/>
    <x v="2"/>
    <x v="4"/>
    <x v="1"/>
    <x v="0"/>
    <x v="0"/>
  </r>
  <r>
    <n v="10362"/>
    <s v="Manjimup Dried Apples"/>
    <x v="2"/>
    <x v="4"/>
    <n v="34.768000000000001"/>
    <n v="20"/>
    <s v="Bon app'"/>
    <x v="40"/>
    <x v="0"/>
    <d v="2016-11-22T00:00:00"/>
    <n v="848"/>
    <n v="695.36"/>
    <x v="2"/>
    <x v="3"/>
    <x v="0"/>
    <x v="0"/>
    <x v="0"/>
  </r>
  <r>
    <n v="10362"/>
    <s v="Tourtière"/>
    <x v="7"/>
    <x v="46"/>
    <n v="4.4250000000000007"/>
    <n v="24"/>
    <s v="Bon app'"/>
    <x v="40"/>
    <x v="0"/>
    <d v="2016-12-05T00:00:00"/>
    <n v="141.60000000000002"/>
    <n v="106.20000000000002"/>
    <x v="2"/>
    <x v="4"/>
    <x v="3"/>
    <x v="0"/>
    <x v="0"/>
  </r>
  <r>
    <n v="10362"/>
    <s v="NuNuCa Nuß-Nougat-Creme"/>
    <x v="5"/>
    <x v="44"/>
    <n v="7.3919999999999986"/>
    <n v="50"/>
    <s v="Bon app'"/>
    <x v="40"/>
    <x v="0"/>
    <d v="2016-08-13T00:00:00"/>
    <n v="560"/>
    <n v="369.59999999999991"/>
    <x v="2"/>
    <x v="0"/>
    <x v="2"/>
    <x v="0"/>
    <x v="0"/>
  </r>
  <r>
    <n v="10363"/>
    <s v="Gorgonzola Telino"/>
    <x v="1"/>
    <x v="13"/>
    <n v="8.5"/>
    <n v="20"/>
    <s v="Drachenblut Delikatessen"/>
    <x v="46"/>
    <x v="1"/>
    <d v="2016-06-07T00:00:00"/>
    <n v="200"/>
    <n v="170"/>
    <x v="2"/>
    <x v="10"/>
    <x v="1"/>
    <x v="0"/>
    <x v="0"/>
  </r>
  <r>
    <n v="10363"/>
    <s v="Rhönbräu Klosterbier"/>
    <x v="6"/>
    <x v="41"/>
    <n v="5.5180000000000007"/>
    <n v="12"/>
    <s v="Drachenblut Delikatessen"/>
    <x v="46"/>
    <x v="1"/>
    <d v="2016-02-05T00:00:00"/>
    <n v="74.400000000000006"/>
    <n v="66.216000000000008"/>
    <x v="2"/>
    <x v="6"/>
    <x v="3"/>
    <x v="0"/>
    <x v="0"/>
  </r>
  <r>
    <n v="10363"/>
    <s v="Lakkalikööri"/>
    <x v="6"/>
    <x v="12"/>
    <n v="13.104000000000001"/>
    <n v="12"/>
    <s v="Drachenblut Delikatessen"/>
    <x v="46"/>
    <x v="1"/>
    <d v="2016-01-16T00:00:00"/>
    <n v="172.8"/>
    <n v="157.24800000000002"/>
    <x v="2"/>
    <x v="5"/>
    <x v="3"/>
    <x v="0"/>
    <x v="0"/>
  </r>
  <r>
    <n v="10364"/>
    <s v="Fløtemysost"/>
    <x v="1"/>
    <x v="37"/>
    <n v="13.76"/>
    <n v="5"/>
    <s v="Eastern Connection"/>
    <x v="28"/>
    <x v="13"/>
    <d v="2016-12-16T00:00:00"/>
    <n v="86"/>
    <n v="68.8"/>
    <x v="2"/>
    <x v="4"/>
    <x v="1"/>
    <x v="0"/>
    <x v="0"/>
  </r>
  <r>
    <n v="10364"/>
    <s v="Gudbrandsdalsost"/>
    <x v="1"/>
    <x v="49"/>
    <n v="24.48"/>
    <n v="30"/>
    <s v="Eastern Connection"/>
    <x v="28"/>
    <x v="13"/>
    <d v="2016-01-29T00:00:00"/>
    <n v="864"/>
    <n v="734.4"/>
    <x v="2"/>
    <x v="5"/>
    <x v="1"/>
    <x v="0"/>
    <x v="0"/>
  </r>
  <r>
    <n v="10365"/>
    <s v="Queso Cabrales"/>
    <x v="1"/>
    <x v="5"/>
    <n v="13.776000000000002"/>
    <n v="24"/>
    <s v="Antonio Moreno Taquería"/>
    <x v="10"/>
    <x v="7"/>
    <d v="2016-08-30T00:00:00"/>
    <n v="403.20000000000005"/>
    <n v="330.62400000000002"/>
    <x v="2"/>
    <x v="0"/>
    <x v="1"/>
    <x v="1"/>
    <x v="1"/>
  </r>
  <r>
    <n v="10366"/>
    <s v="Original Frankfurter grüne Soße"/>
    <x v="3"/>
    <x v="21"/>
    <n v="8.5280000000000005"/>
    <n v="5"/>
    <s v="Galería del gastrónomo"/>
    <x v="47"/>
    <x v="12"/>
    <d v="2016-08-09T00:00:00"/>
    <n v="52"/>
    <n v="42.64"/>
    <x v="2"/>
    <x v="0"/>
    <x v="2"/>
    <x v="3"/>
    <x v="0"/>
  </r>
  <r>
    <n v="10366"/>
    <s v="Louisiana Fiery Hot Pepper Sauce"/>
    <x v="3"/>
    <x v="5"/>
    <n v="13.272000000000002"/>
    <n v="5"/>
    <s v="Galería del gastrónomo"/>
    <x v="47"/>
    <x v="12"/>
    <d v="2016-10-05T00:00:00"/>
    <n v="84"/>
    <n v="66.360000000000014"/>
    <x v="2"/>
    <x v="2"/>
    <x v="2"/>
    <x v="3"/>
    <x v="0"/>
  </r>
  <r>
    <n v="10367"/>
    <s v="Sasquatch Ale"/>
    <x v="6"/>
    <x v="44"/>
    <n v="10.08"/>
    <n v="36"/>
    <s v="Vaffeljernet"/>
    <x v="48"/>
    <x v="17"/>
    <d v="2016-07-23T00:00:00"/>
    <n v="403.2"/>
    <n v="362.88"/>
    <x v="2"/>
    <x v="11"/>
    <x v="3"/>
    <x v="0"/>
    <x v="0"/>
  </r>
  <r>
    <n v="10367"/>
    <s v="Tourtière"/>
    <x v="7"/>
    <x v="46"/>
    <n v="4.5430000000000001"/>
    <n v="18"/>
    <s v="Vaffeljernet"/>
    <x v="48"/>
    <x v="17"/>
    <d v="2016-12-08T00:00:00"/>
    <n v="106.2"/>
    <n v="81.774000000000001"/>
    <x v="2"/>
    <x v="4"/>
    <x v="3"/>
    <x v="0"/>
    <x v="0"/>
  </r>
  <r>
    <n v="10367"/>
    <s v="Louisiana Fiery Hot Pepper Sauce"/>
    <x v="3"/>
    <x v="5"/>
    <n v="13.272000000000002"/>
    <n v="15"/>
    <s v="Vaffeljernet"/>
    <x v="48"/>
    <x v="17"/>
    <d v="2016-01-09T00:00:00"/>
    <n v="252"/>
    <n v="199.08000000000004"/>
    <x v="2"/>
    <x v="5"/>
    <x v="2"/>
    <x v="0"/>
    <x v="0"/>
  </r>
  <r>
    <n v="10367"/>
    <s v="Original Frankfurter grüne Soße"/>
    <x v="3"/>
    <x v="21"/>
    <n v="7.6959999999999997"/>
    <n v="7"/>
    <s v="Vaffeljernet"/>
    <x v="48"/>
    <x v="17"/>
    <d v="2016-02-14T00:00:00"/>
    <n v="72.8"/>
    <n v="53.872"/>
    <x v="2"/>
    <x v="6"/>
    <x v="2"/>
    <x v="0"/>
    <x v="0"/>
  </r>
  <r>
    <n v="10368"/>
    <s v="Sir Rodney's Scones"/>
    <x v="5"/>
    <x v="15"/>
    <n v="5.2"/>
    <n v="5"/>
    <s v="Ernst Handel"/>
    <x v="9"/>
    <x v="6"/>
    <d v="2016-11-13T00:00:00"/>
    <n v="40"/>
    <n v="26"/>
    <x v="2"/>
    <x v="3"/>
    <x v="2"/>
    <x v="0"/>
    <x v="0"/>
  </r>
  <r>
    <n v="10368"/>
    <s v="Wimmers gute Semmelknödel"/>
    <x v="0"/>
    <x v="47"/>
    <n v="20.482000000000003"/>
    <n v="35"/>
    <s v="Ernst Handel"/>
    <x v="9"/>
    <x v="6"/>
    <d v="2016-03-23T00:00:00"/>
    <n v="931"/>
    <n v="716.87000000000012"/>
    <x v="2"/>
    <x v="7"/>
    <x v="0"/>
    <x v="0"/>
    <x v="0"/>
  </r>
  <r>
    <n v="10368"/>
    <s v="Rössle Sauerkraut"/>
    <x v="2"/>
    <x v="39"/>
    <n v="28.756"/>
    <n v="13"/>
    <s v="Ernst Handel"/>
    <x v="9"/>
    <x v="6"/>
    <d v="2016-03-16T00:00:00"/>
    <n v="473.2"/>
    <n v="373.82799999999997"/>
    <x v="2"/>
    <x v="7"/>
    <x v="0"/>
    <x v="0"/>
    <x v="0"/>
  </r>
  <r>
    <n v="10368"/>
    <s v="Ravioli Angelo"/>
    <x v="0"/>
    <x v="7"/>
    <n v="12.48"/>
    <n v="25"/>
    <s v="Ernst Handel"/>
    <x v="9"/>
    <x v="6"/>
    <d v="2016-04-18T00:00:00"/>
    <n v="390"/>
    <n v="312"/>
    <x v="2"/>
    <x v="8"/>
    <x v="0"/>
    <x v="0"/>
    <x v="0"/>
  </r>
  <r>
    <n v="10369"/>
    <s v="Thüringer Rostbratwurst"/>
    <x v="7"/>
    <x v="33"/>
    <n v="81.180000000000007"/>
    <n v="20"/>
    <s v="Split Rail Beer &amp; Ale"/>
    <x v="19"/>
    <x v="8"/>
    <d v="2016-11-18T00:00:00"/>
    <n v="1980"/>
    <n v="1623.6000000000001"/>
    <x v="2"/>
    <x v="3"/>
    <x v="3"/>
    <x v="2"/>
    <x v="1"/>
  </r>
  <r>
    <n v="10369"/>
    <s v="Gnocchi di nonna Alice"/>
    <x v="0"/>
    <x v="29"/>
    <n v="25.535999999999998"/>
    <n v="18"/>
    <s v="Split Rail Beer &amp; Ale"/>
    <x v="19"/>
    <x v="8"/>
    <d v="2016-02-05T00:00:00"/>
    <n v="547.19999999999993"/>
    <n v="459.64799999999997"/>
    <x v="2"/>
    <x v="6"/>
    <x v="0"/>
    <x v="2"/>
    <x v="1"/>
  </r>
  <r>
    <n v="10370"/>
    <s v="Chai"/>
    <x v="6"/>
    <x v="12"/>
    <n v="12.96"/>
    <n v="15"/>
    <s v="Chop-suey Chinese"/>
    <x v="5"/>
    <x v="4"/>
    <d v="2016-11-23T00:00:00"/>
    <n v="216"/>
    <n v="194.4"/>
    <x v="2"/>
    <x v="3"/>
    <x v="3"/>
    <x v="0"/>
    <x v="0"/>
  </r>
  <r>
    <n v="10370"/>
    <s v="Wimmers gute Semmelknödel"/>
    <x v="0"/>
    <x v="47"/>
    <n v="21.546000000000003"/>
    <n v="30"/>
    <s v="Chop-suey Chinese"/>
    <x v="5"/>
    <x v="4"/>
    <d v="2016-05-25T00:00:00"/>
    <n v="798"/>
    <n v="646.38000000000011"/>
    <x v="2"/>
    <x v="9"/>
    <x v="0"/>
    <x v="0"/>
    <x v="0"/>
  </r>
  <r>
    <n v="10370"/>
    <s v="Longlife Tofu"/>
    <x v="2"/>
    <x v="15"/>
    <n v="6.4"/>
    <n v="20"/>
    <s v="Chop-suey Chinese"/>
    <x v="5"/>
    <x v="4"/>
    <d v="2016-03-23T00:00:00"/>
    <n v="160"/>
    <n v="128"/>
    <x v="2"/>
    <x v="7"/>
    <x v="0"/>
    <x v="0"/>
    <x v="0"/>
  </r>
  <r>
    <n v="10371"/>
    <s v="Inlagd Sill"/>
    <x v="4"/>
    <x v="18"/>
    <n v="11.247999999999999"/>
    <n v="6"/>
    <s v="La maison d'Asie"/>
    <x v="43"/>
    <x v="0"/>
    <d v="2016-10-13T00:00:00"/>
    <n v="91.199999999999989"/>
    <n v="67.488"/>
    <x v="2"/>
    <x v="2"/>
    <x v="1"/>
    <x v="0"/>
    <x v="0"/>
  </r>
  <r>
    <n v="10372"/>
    <s v="Mozzarella di Giovanni"/>
    <x v="1"/>
    <x v="34"/>
    <n v="23.63"/>
    <n v="42"/>
    <s v="Queen Cozinha"/>
    <x v="29"/>
    <x v="2"/>
    <d v="2016-02-12T00:00:00"/>
    <n v="1167.6000000000001"/>
    <n v="992.45999999999992"/>
    <x v="2"/>
    <x v="6"/>
    <x v="1"/>
    <x v="1"/>
    <x v="1"/>
  </r>
  <r>
    <n v="10372"/>
    <s v="Camembert Pierrot"/>
    <x v="1"/>
    <x v="10"/>
    <n v="22.304000000000002"/>
    <n v="70"/>
    <s v="Queen Cozinha"/>
    <x v="29"/>
    <x v="2"/>
    <d v="2016-10-18T00:00:00"/>
    <n v="1904"/>
    <n v="1561.2800000000002"/>
    <x v="2"/>
    <x v="2"/>
    <x v="1"/>
    <x v="1"/>
    <x v="1"/>
  </r>
  <r>
    <n v="10372"/>
    <s v="Sir Rodney's Marmalade"/>
    <x v="5"/>
    <x v="8"/>
    <n v="44.711999999999996"/>
    <n v="12"/>
    <s v="Queen Cozinha"/>
    <x v="29"/>
    <x v="2"/>
    <d v="2016-04-16T00:00:00"/>
    <n v="777.59999999999991"/>
    <n v="536.54399999999998"/>
    <x v="2"/>
    <x v="8"/>
    <x v="2"/>
    <x v="1"/>
    <x v="1"/>
  </r>
  <r>
    <n v="10372"/>
    <s v="Côte de Blaye"/>
    <x v="6"/>
    <x v="55"/>
    <n v="193.93600000000001"/>
    <n v="40"/>
    <s v="Queen Cozinha"/>
    <x v="29"/>
    <x v="2"/>
    <d v="2016-08-16T00:00:00"/>
    <n v="8432"/>
    <n v="7757.4400000000005"/>
    <x v="2"/>
    <x v="0"/>
    <x v="3"/>
    <x v="1"/>
    <x v="1"/>
  </r>
  <r>
    <n v="10373"/>
    <s v="Escargots de Bourgogne"/>
    <x v="4"/>
    <x v="53"/>
    <n v="8.6920000000000002"/>
    <n v="80"/>
    <s v="Hungry Owl All-Night Grocers"/>
    <x v="30"/>
    <x v="14"/>
    <d v="2016-05-29T00:00:00"/>
    <n v="848"/>
    <n v="695.36"/>
    <x v="2"/>
    <x v="9"/>
    <x v="1"/>
    <x v="0"/>
    <x v="0"/>
  </r>
  <r>
    <n v="10373"/>
    <s v="Fløtemysost"/>
    <x v="1"/>
    <x v="37"/>
    <n v="13.071999999999999"/>
    <n v="50"/>
    <s v="Hungry Owl All-Night Grocers"/>
    <x v="30"/>
    <x v="14"/>
    <d v="2016-03-31T00:00:00"/>
    <n v="860"/>
    <n v="653.59999999999991"/>
    <x v="2"/>
    <x v="7"/>
    <x v="1"/>
    <x v="0"/>
    <x v="0"/>
  </r>
  <r>
    <n v="10374"/>
    <s v="Escargots de Bourgogne"/>
    <x v="4"/>
    <x v="53"/>
    <n v="8.6920000000000002"/>
    <n v="15"/>
    <s v="Wolski  Zajazd"/>
    <x v="49"/>
    <x v="18"/>
    <d v="2016-06-19T00:00:00"/>
    <n v="159"/>
    <n v="130.38"/>
    <x v="2"/>
    <x v="10"/>
    <x v="1"/>
    <x v="0"/>
    <x v="0"/>
  </r>
  <r>
    <n v="10374"/>
    <s v="Gorgonzola Telino"/>
    <x v="1"/>
    <x v="13"/>
    <n v="7.9"/>
    <n v="30"/>
    <s v="Wolski  Zajazd"/>
    <x v="49"/>
    <x v="18"/>
    <d v="2016-05-08T00:00:00"/>
    <n v="300"/>
    <n v="237"/>
    <x v="2"/>
    <x v="9"/>
    <x v="1"/>
    <x v="0"/>
    <x v="0"/>
  </r>
  <r>
    <n v="10375"/>
    <s v="Tourtière"/>
    <x v="7"/>
    <x v="46"/>
    <n v="4.838000000000001"/>
    <n v="10"/>
    <s v="Hungry Coyote Import Store"/>
    <x v="50"/>
    <x v="8"/>
    <d v="2016-09-11T00:00:00"/>
    <n v="59"/>
    <n v="48.38000000000001"/>
    <x v="2"/>
    <x v="1"/>
    <x v="3"/>
    <x v="2"/>
    <x v="1"/>
  </r>
  <r>
    <n v="10375"/>
    <s v="Tofu"/>
    <x v="2"/>
    <x v="3"/>
    <n v="15.066000000000003"/>
    <n v="15"/>
    <s v="Hungry Coyote Import Store"/>
    <x v="50"/>
    <x v="8"/>
    <d v="2016-01-23T00:00:00"/>
    <n v="279"/>
    <n v="225.99000000000004"/>
    <x v="2"/>
    <x v="5"/>
    <x v="0"/>
    <x v="2"/>
    <x v="1"/>
  </r>
  <r>
    <n v="10376"/>
    <s v="Gorgonzola Telino"/>
    <x v="1"/>
    <x v="13"/>
    <n v="7.8000000000000007"/>
    <n v="42"/>
    <s v="Mère Paillarde"/>
    <x v="41"/>
    <x v="16"/>
    <d v="2016-02-14T00:00:00"/>
    <n v="420"/>
    <n v="327.60000000000002"/>
    <x v="2"/>
    <x v="6"/>
    <x v="1"/>
    <x v="2"/>
    <x v="1"/>
  </r>
  <r>
    <n v="10377"/>
    <s v="Rössle Sauerkraut"/>
    <x v="2"/>
    <x v="39"/>
    <n v="28.391999999999999"/>
    <n v="20"/>
    <s v="Seven Seas Imports"/>
    <x v="28"/>
    <x v="13"/>
    <d v="2016-07-02T00:00:00"/>
    <n v="728"/>
    <n v="567.84"/>
    <x v="2"/>
    <x v="11"/>
    <x v="0"/>
    <x v="0"/>
    <x v="0"/>
  </r>
  <r>
    <n v="10377"/>
    <s v="Chartreuse verte"/>
    <x v="6"/>
    <x v="12"/>
    <n v="13.248000000000001"/>
    <n v="20"/>
    <s v="Seven Seas Imports"/>
    <x v="28"/>
    <x v="13"/>
    <d v="2016-02-09T00:00:00"/>
    <n v="288"/>
    <n v="264.96000000000004"/>
    <x v="2"/>
    <x v="6"/>
    <x v="3"/>
    <x v="0"/>
    <x v="0"/>
  </r>
  <r>
    <n v="10378"/>
    <s v="Fløtemysost"/>
    <x v="1"/>
    <x v="37"/>
    <n v="13.932"/>
    <n v="6"/>
    <s v="Folk och fä HB"/>
    <x v="13"/>
    <x v="9"/>
    <d v="2016-03-09T00:00:00"/>
    <n v="103.19999999999999"/>
    <n v="83.591999999999999"/>
    <x v="2"/>
    <x v="7"/>
    <x v="1"/>
    <x v="0"/>
    <x v="0"/>
  </r>
  <r>
    <n v="10379"/>
    <s v="Vegie-spread"/>
    <x v="3"/>
    <x v="22"/>
    <n v="28.431000000000004"/>
    <n v="16"/>
    <s v="Que Delícia"/>
    <x v="2"/>
    <x v="2"/>
    <d v="2016-07-19T00:00:00"/>
    <n v="561.6"/>
    <n v="454.89600000000007"/>
    <x v="2"/>
    <x v="11"/>
    <x v="2"/>
    <x v="1"/>
    <x v="1"/>
  </r>
  <r>
    <n v="10379"/>
    <s v="Louisiana Fiery Hot Pepper Sauce"/>
    <x v="3"/>
    <x v="5"/>
    <n v="11.927999999999999"/>
    <n v="20"/>
    <s v="Que Delícia"/>
    <x v="2"/>
    <x v="2"/>
    <d v="2016-10-27T00:00:00"/>
    <n v="336"/>
    <n v="238.55999999999997"/>
    <x v="2"/>
    <x v="2"/>
    <x v="2"/>
    <x v="1"/>
    <x v="1"/>
  </r>
  <r>
    <n v="10379"/>
    <s v="Jack's New England Clam Chowder"/>
    <x v="4"/>
    <x v="6"/>
    <n v="6.0830000000000002"/>
    <n v="8"/>
    <s v="Que Delícia"/>
    <x v="2"/>
    <x v="2"/>
    <d v="2016-07-14T00:00:00"/>
    <n v="61.6"/>
    <n v="48.664000000000001"/>
    <x v="2"/>
    <x v="11"/>
    <x v="1"/>
    <x v="1"/>
    <x v="1"/>
  </r>
  <r>
    <n v="10380"/>
    <s v="Perth Pasties"/>
    <x v="7"/>
    <x v="20"/>
    <n v="20.698"/>
    <n v="20"/>
    <s v="Hungry Owl All-Night Grocers"/>
    <x v="30"/>
    <x v="14"/>
    <d v="2016-09-17T00:00:00"/>
    <n v="524"/>
    <n v="413.96000000000004"/>
    <x v="2"/>
    <x v="1"/>
    <x v="3"/>
    <x v="0"/>
    <x v="0"/>
  </r>
  <r>
    <n v="10380"/>
    <s v="Camembert Pierrot"/>
    <x v="1"/>
    <x v="10"/>
    <n v="22.304000000000002"/>
    <n v="6"/>
    <s v="Hungry Owl All-Night Grocers"/>
    <x v="30"/>
    <x v="14"/>
    <d v="2016-06-01T00:00:00"/>
    <n v="163.19999999999999"/>
    <n v="133.82400000000001"/>
    <x v="2"/>
    <x v="10"/>
    <x v="1"/>
    <x v="0"/>
    <x v="0"/>
  </r>
  <r>
    <n v="10380"/>
    <s v="Outback Lager"/>
    <x v="6"/>
    <x v="27"/>
    <n v="11.040000000000001"/>
    <n v="30"/>
    <s v="Hungry Owl All-Night Grocers"/>
    <x v="30"/>
    <x v="14"/>
    <d v="2016-02-21T00:00:00"/>
    <n v="360"/>
    <n v="331.20000000000005"/>
    <x v="2"/>
    <x v="6"/>
    <x v="3"/>
    <x v="0"/>
    <x v="0"/>
  </r>
  <r>
    <n v="10380"/>
    <s v="Nord-Ost Matjeshering"/>
    <x v="4"/>
    <x v="30"/>
    <n v="15.318"/>
    <n v="18"/>
    <s v="Hungry Owl All-Night Grocers"/>
    <x v="30"/>
    <x v="14"/>
    <d v="2016-08-04T00:00:00"/>
    <n v="372.59999999999997"/>
    <n v="275.72399999999999"/>
    <x v="2"/>
    <x v="0"/>
    <x v="1"/>
    <x v="0"/>
    <x v="0"/>
  </r>
  <r>
    <n v="10381"/>
    <s v="Longlife Tofu"/>
    <x v="2"/>
    <x v="15"/>
    <n v="6.24"/>
    <n v="14"/>
    <s v="LILA-Supermercado"/>
    <x v="26"/>
    <x v="5"/>
    <d v="2016-02-16T00:00:00"/>
    <n v="112"/>
    <n v="87.36"/>
    <x v="2"/>
    <x v="6"/>
    <x v="0"/>
    <x v="1"/>
    <x v="1"/>
  </r>
  <r>
    <n v="10382"/>
    <s v="Thüringer Rostbratwurst"/>
    <x v="7"/>
    <x v="33"/>
    <n v="79.2"/>
    <n v="14"/>
    <s v="Ernst Handel"/>
    <x v="9"/>
    <x v="6"/>
    <d v="2016-03-06T00:00:00"/>
    <n v="1386"/>
    <n v="1108.8"/>
    <x v="2"/>
    <x v="7"/>
    <x v="3"/>
    <x v="0"/>
    <x v="0"/>
  </r>
  <r>
    <n v="10382"/>
    <s v="Geitost"/>
    <x v="1"/>
    <x v="9"/>
    <n v="1.7"/>
    <n v="60"/>
    <s v="Ernst Handel"/>
    <x v="9"/>
    <x v="6"/>
    <d v="2016-04-29T00:00:00"/>
    <n v="120"/>
    <n v="102"/>
    <x v="2"/>
    <x v="8"/>
    <x v="1"/>
    <x v="0"/>
    <x v="0"/>
  </r>
  <r>
    <n v="10382"/>
    <s v="Carnarvon Tigers"/>
    <x v="4"/>
    <x v="48"/>
    <n v="36"/>
    <n v="9"/>
    <s v="Ernst Handel"/>
    <x v="9"/>
    <x v="6"/>
    <d v="2016-02-03T00:00:00"/>
    <n v="450"/>
    <n v="324"/>
    <x v="2"/>
    <x v="6"/>
    <x v="1"/>
    <x v="0"/>
    <x v="0"/>
  </r>
  <r>
    <n v="10382"/>
    <s v="Chef Anton's Gumbo Mix"/>
    <x v="3"/>
    <x v="23"/>
    <n v="13.09"/>
    <n v="32"/>
    <s v="Ernst Handel"/>
    <x v="9"/>
    <x v="6"/>
    <d v="2016-11-22T00:00:00"/>
    <n v="544"/>
    <n v="418.88"/>
    <x v="2"/>
    <x v="3"/>
    <x v="2"/>
    <x v="0"/>
    <x v="0"/>
  </r>
  <r>
    <n v="10382"/>
    <s v="Longlife Tofu"/>
    <x v="2"/>
    <x v="15"/>
    <n v="6.24"/>
    <n v="50"/>
    <s v="Ernst Handel"/>
    <x v="9"/>
    <x v="6"/>
    <d v="2016-01-14T00:00:00"/>
    <n v="400"/>
    <n v="312"/>
    <x v="2"/>
    <x v="5"/>
    <x v="0"/>
    <x v="0"/>
    <x v="0"/>
  </r>
  <r>
    <n v="10383"/>
    <s v="Konbu"/>
    <x v="4"/>
    <x v="38"/>
    <n v="3.36"/>
    <n v="20"/>
    <s v="Around the Horn"/>
    <x v="45"/>
    <x v="13"/>
    <d v="2016-01-14T00:00:00"/>
    <n v="96"/>
    <n v="67.2"/>
    <x v="2"/>
    <x v="5"/>
    <x v="1"/>
    <x v="0"/>
    <x v="0"/>
  </r>
  <r>
    <n v="10383"/>
    <s v="Valkoinen suklaa"/>
    <x v="5"/>
    <x v="60"/>
    <n v="8.84"/>
    <n v="15"/>
    <s v="Around the Horn"/>
    <x v="45"/>
    <x v="13"/>
    <d v="2016-01-23T00:00:00"/>
    <n v="195"/>
    <n v="132.6"/>
    <x v="2"/>
    <x v="5"/>
    <x v="2"/>
    <x v="0"/>
    <x v="0"/>
  </r>
  <r>
    <n v="10383"/>
    <s v="Gnocchi di nonna Alice"/>
    <x v="0"/>
    <x v="29"/>
    <n v="23.712"/>
    <n v="20"/>
    <s v="Around the Horn"/>
    <x v="45"/>
    <x v="13"/>
    <d v="2016-09-17T00:00:00"/>
    <n v="608"/>
    <n v="474.24"/>
    <x v="2"/>
    <x v="1"/>
    <x v="0"/>
    <x v="0"/>
    <x v="0"/>
  </r>
  <r>
    <n v="10384"/>
    <s v="Sir Rodney's Marmalade"/>
    <x v="5"/>
    <x v="8"/>
    <n v="43.415999999999997"/>
    <n v="28"/>
    <s v="Berglunds snabbköp"/>
    <x v="23"/>
    <x v="9"/>
    <d v="2016-07-25T00:00:00"/>
    <n v="1814.3999999999999"/>
    <n v="1215.6479999999999"/>
    <x v="2"/>
    <x v="11"/>
    <x v="2"/>
    <x v="0"/>
    <x v="0"/>
  </r>
  <r>
    <n v="10384"/>
    <s v="Camembert Pierrot"/>
    <x v="1"/>
    <x v="10"/>
    <n v="22.304000000000002"/>
    <n v="15"/>
    <s v="Berglunds snabbköp"/>
    <x v="23"/>
    <x v="9"/>
    <d v="2016-04-14T00:00:00"/>
    <n v="408"/>
    <n v="334.56000000000006"/>
    <x v="2"/>
    <x v="8"/>
    <x v="1"/>
    <x v="0"/>
    <x v="0"/>
  </r>
  <r>
    <n v="10385"/>
    <s v="Uncle Bob's Organic Dried Pears"/>
    <x v="2"/>
    <x v="28"/>
    <n v="18.240000000000002"/>
    <n v="10"/>
    <s v="Split Rail Beer &amp; Ale"/>
    <x v="19"/>
    <x v="8"/>
    <d v="2016-12-03T00:00:00"/>
    <n v="240"/>
    <n v="182.40000000000003"/>
    <x v="2"/>
    <x v="4"/>
    <x v="0"/>
    <x v="2"/>
    <x v="1"/>
  </r>
  <r>
    <n v="10385"/>
    <s v="Camembert Pierrot"/>
    <x v="1"/>
    <x v="10"/>
    <n v="22.304000000000002"/>
    <n v="20"/>
    <s v="Split Rail Beer &amp; Ale"/>
    <x v="19"/>
    <x v="8"/>
    <d v="2016-08-01T00:00:00"/>
    <n v="544"/>
    <n v="446.08000000000004"/>
    <x v="2"/>
    <x v="0"/>
    <x v="1"/>
    <x v="2"/>
    <x v="1"/>
  </r>
  <r>
    <n v="10385"/>
    <s v="Scottish Longbreads"/>
    <x v="5"/>
    <x v="13"/>
    <n v="7"/>
    <n v="8"/>
    <s v="Split Rail Beer &amp; Ale"/>
    <x v="19"/>
    <x v="8"/>
    <d v="2016-05-15T00:00:00"/>
    <n v="80"/>
    <n v="56"/>
    <x v="2"/>
    <x v="9"/>
    <x v="2"/>
    <x v="2"/>
    <x v="1"/>
  </r>
  <r>
    <n v="10386"/>
    <s v="Guaraná Fantástica"/>
    <x v="6"/>
    <x v="16"/>
    <n v="3.2040000000000002"/>
    <n v="15"/>
    <s v="Familia Arquibaldo"/>
    <x v="29"/>
    <x v="2"/>
    <d v="2016-06-23T00:00:00"/>
    <n v="54"/>
    <n v="48.06"/>
    <x v="2"/>
    <x v="10"/>
    <x v="3"/>
    <x v="1"/>
    <x v="1"/>
  </r>
  <r>
    <n v="10386"/>
    <s v="Sasquatch Ale"/>
    <x v="6"/>
    <x v="44"/>
    <n v="9.8559999999999999"/>
    <n v="10"/>
    <s v="Familia Arquibaldo"/>
    <x v="29"/>
    <x v="2"/>
    <d v="2016-12-09T00:00:00"/>
    <n v="112"/>
    <n v="98.56"/>
    <x v="2"/>
    <x v="4"/>
    <x v="3"/>
    <x v="1"/>
    <x v="1"/>
  </r>
  <r>
    <n v="10387"/>
    <s v="Guaraná Fantástica"/>
    <x v="6"/>
    <x v="16"/>
    <n v="3.3120000000000003"/>
    <n v="15"/>
    <s v="Santé Gourmet"/>
    <x v="51"/>
    <x v="19"/>
    <d v="2016-12-07T00:00:00"/>
    <n v="54"/>
    <n v="49.680000000000007"/>
    <x v="2"/>
    <x v="4"/>
    <x v="3"/>
    <x v="0"/>
    <x v="0"/>
  </r>
  <r>
    <n v="10387"/>
    <s v="Rössle Sauerkraut"/>
    <x v="2"/>
    <x v="39"/>
    <n v="29.848000000000003"/>
    <n v="6"/>
    <s v="Santé Gourmet"/>
    <x v="51"/>
    <x v="19"/>
    <d v="2016-06-24T00:00:00"/>
    <n v="218.39999999999998"/>
    <n v="179.08800000000002"/>
    <x v="2"/>
    <x v="10"/>
    <x v="0"/>
    <x v="0"/>
    <x v="0"/>
  </r>
  <r>
    <n v="10387"/>
    <s v="Raclette Courdavault"/>
    <x v="1"/>
    <x v="17"/>
    <n v="35.200000000000003"/>
    <n v="12"/>
    <s v="Santé Gourmet"/>
    <x v="51"/>
    <x v="19"/>
    <d v="2016-07-04T00:00:00"/>
    <n v="528"/>
    <n v="422.40000000000003"/>
    <x v="2"/>
    <x v="11"/>
    <x v="1"/>
    <x v="0"/>
    <x v="0"/>
  </r>
  <r>
    <n v="10387"/>
    <s v="Fløtemysost"/>
    <x v="1"/>
    <x v="37"/>
    <n v="14.275999999999998"/>
    <n v="15"/>
    <s v="Santé Gourmet"/>
    <x v="51"/>
    <x v="19"/>
    <d v="2016-12-24T00:00:00"/>
    <n v="258"/>
    <n v="214.13999999999996"/>
    <x v="2"/>
    <x v="4"/>
    <x v="1"/>
    <x v="0"/>
    <x v="0"/>
  </r>
  <r>
    <n v="10388"/>
    <s v="Røgede sild"/>
    <x v="4"/>
    <x v="57"/>
    <n v="5.6999999999999993"/>
    <n v="15"/>
    <s v="Seven Seas Imports"/>
    <x v="28"/>
    <x v="13"/>
    <d v="2016-03-14T00:00:00"/>
    <n v="114"/>
    <n v="85.499999999999986"/>
    <x v="2"/>
    <x v="7"/>
    <x v="1"/>
    <x v="0"/>
    <x v="0"/>
  </r>
  <r>
    <n v="10388"/>
    <s v="Perth Pasties"/>
    <x v="7"/>
    <x v="20"/>
    <n v="21.484000000000002"/>
    <n v="40"/>
    <s v="Seven Seas Imports"/>
    <x v="28"/>
    <x v="13"/>
    <d v="2016-08-26T00:00:00"/>
    <n v="1048"/>
    <n v="859.36000000000013"/>
    <x v="2"/>
    <x v="0"/>
    <x v="3"/>
    <x v="0"/>
    <x v="0"/>
  </r>
  <r>
    <n v="10388"/>
    <s v="Filo Mix"/>
    <x v="0"/>
    <x v="54"/>
    <n v="4.6479999999999997"/>
    <n v="20"/>
    <s v="Seven Seas Imports"/>
    <x v="28"/>
    <x v="13"/>
    <d v="2016-01-03T00:00:00"/>
    <n v="112"/>
    <n v="92.96"/>
    <x v="2"/>
    <x v="5"/>
    <x v="0"/>
    <x v="0"/>
    <x v="0"/>
  </r>
  <r>
    <n v="10389"/>
    <s v="Ikura"/>
    <x v="4"/>
    <x v="36"/>
    <n v="19.592000000000002"/>
    <n v="16"/>
    <s v="Bottom-Dollar Markets"/>
    <x v="52"/>
    <x v="16"/>
    <d v="2016-01-09T00:00:00"/>
    <n v="396.8"/>
    <n v="313.47200000000004"/>
    <x v="2"/>
    <x v="5"/>
    <x v="1"/>
    <x v="2"/>
    <x v="1"/>
  </r>
  <r>
    <n v="10389"/>
    <s v="Pâté chinois"/>
    <x v="7"/>
    <x v="14"/>
    <n v="14.783999999999999"/>
    <n v="15"/>
    <s v="Bottom-Dollar Markets"/>
    <x v="52"/>
    <x v="16"/>
    <d v="2016-12-11T00:00:00"/>
    <n v="288"/>
    <n v="221.76"/>
    <x v="2"/>
    <x v="4"/>
    <x v="3"/>
    <x v="2"/>
    <x v="1"/>
  </r>
  <r>
    <n v="10389"/>
    <s v="Tarte au sucre"/>
    <x v="5"/>
    <x v="26"/>
    <n v="27.185999999999996"/>
    <n v="20"/>
    <s v="Bottom-Dollar Markets"/>
    <x v="52"/>
    <x v="16"/>
    <d v="2016-07-18T00:00:00"/>
    <n v="788"/>
    <n v="543.71999999999991"/>
    <x v="2"/>
    <x v="11"/>
    <x v="2"/>
    <x v="2"/>
    <x v="1"/>
  </r>
  <r>
    <n v="10389"/>
    <s v="Outback Lager"/>
    <x v="6"/>
    <x v="27"/>
    <n v="10.8"/>
    <n v="30"/>
    <s v="Bottom-Dollar Markets"/>
    <x v="52"/>
    <x v="16"/>
    <d v="2016-09-07T00:00:00"/>
    <n v="360"/>
    <n v="324"/>
    <x v="2"/>
    <x v="1"/>
    <x v="3"/>
    <x v="2"/>
    <x v="1"/>
  </r>
  <r>
    <n v="10390"/>
    <s v="Steeleye Stout"/>
    <x v="6"/>
    <x v="12"/>
    <n v="13.248000000000001"/>
    <n v="40"/>
    <s v="Ernst Handel"/>
    <x v="9"/>
    <x v="6"/>
    <d v="2016-01-07T00:00:00"/>
    <n v="576"/>
    <n v="529.92000000000007"/>
    <x v="2"/>
    <x v="5"/>
    <x v="3"/>
    <x v="0"/>
    <x v="0"/>
  </r>
  <r>
    <n v="10390"/>
    <s v="Spegesild"/>
    <x v="4"/>
    <x v="45"/>
    <n v="7.5839999999999996"/>
    <n v="45"/>
    <s v="Ernst Handel"/>
    <x v="9"/>
    <x v="6"/>
    <d v="2016-12-15T00:00:00"/>
    <n v="432"/>
    <n v="341.28"/>
    <x v="2"/>
    <x v="4"/>
    <x v="1"/>
    <x v="0"/>
    <x v="0"/>
  </r>
  <r>
    <n v="10390"/>
    <s v="Gorgonzola Telino"/>
    <x v="1"/>
    <x v="13"/>
    <n v="8.2000000000000011"/>
    <n v="60"/>
    <s v="Ernst Handel"/>
    <x v="9"/>
    <x v="6"/>
    <d v="2016-05-30T00:00:00"/>
    <n v="600"/>
    <n v="492.00000000000006"/>
    <x v="2"/>
    <x v="9"/>
    <x v="1"/>
    <x v="0"/>
    <x v="0"/>
  </r>
  <r>
    <n v="10390"/>
    <s v="Mozzarella di Giovanni"/>
    <x v="1"/>
    <x v="34"/>
    <n v="22.796000000000003"/>
    <n v="24"/>
    <s v="Ernst Handel"/>
    <x v="9"/>
    <x v="6"/>
    <d v="2016-11-28T00:00:00"/>
    <n v="667.2"/>
    <n v="547.10400000000004"/>
    <x v="2"/>
    <x v="3"/>
    <x v="1"/>
    <x v="0"/>
    <x v="0"/>
  </r>
  <r>
    <n v="10391"/>
    <s v="Konbu"/>
    <x v="4"/>
    <x v="38"/>
    <n v="3.504"/>
    <n v="18"/>
    <s v="Drachenblut Delikatessen"/>
    <x v="46"/>
    <x v="1"/>
    <d v="2016-04-14T00:00:00"/>
    <n v="86.399999999999991"/>
    <n v="63.072000000000003"/>
    <x v="2"/>
    <x v="8"/>
    <x v="1"/>
    <x v="0"/>
    <x v="0"/>
  </r>
  <r>
    <n v="10392"/>
    <s v="Gudbrandsdalsost"/>
    <x v="1"/>
    <x v="49"/>
    <n v="23.904"/>
    <n v="50"/>
    <s v="Piccolo und mehr"/>
    <x v="44"/>
    <x v="6"/>
    <d v="2016-05-06T00:00:00"/>
    <n v="1440"/>
    <n v="1195.2"/>
    <x v="2"/>
    <x v="9"/>
    <x v="1"/>
    <x v="0"/>
    <x v="0"/>
  </r>
  <r>
    <n v="10393"/>
    <s v="Gorgonzola Telino"/>
    <x v="1"/>
    <x v="13"/>
    <n v="8"/>
    <n v="32"/>
    <s v="Save-a-lot Markets"/>
    <x v="38"/>
    <x v="8"/>
    <d v="2016-02-29T00:00:00"/>
    <n v="320"/>
    <n v="256"/>
    <x v="2"/>
    <x v="6"/>
    <x v="1"/>
    <x v="2"/>
    <x v="1"/>
  </r>
  <r>
    <n v="10393"/>
    <s v="Chang"/>
    <x v="6"/>
    <x v="18"/>
    <n v="13.527999999999999"/>
    <n v="25"/>
    <s v="Save-a-lot Markets"/>
    <x v="38"/>
    <x v="8"/>
    <d v="2016-11-09T00:00:00"/>
    <n v="380"/>
    <n v="338.2"/>
    <x v="2"/>
    <x v="3"/>
    <x v="3"/>
    <x v="2"/>
    <x v="1"/>
  </r>
  <r>
    <n v="10393"/>
    <s v="Tofu"/>
    <x v="2"/>
    <x v="3"/>
    <n v="14.322000000000001"/>
    <n v="42"/>
    <s v="Save-a-lot Markets"/>
    <x v="38"/>
    <x v="8"/>
    <d v="2016-04-26T00:00:00"/>
    <n v="781.2"/>
    <n v="601.524"/>
    <x v="2"/>
    <x v="8"/>
    <x v="0"/>
    <x v="2"/>
    <x v="1"/>
  </r>
  <r>
    <n v="10393"/>
    <s v="NuNuCa Nuß-Nougat-Creme"/>
    <x v="5"/>
    <x v="44"/>
    <n v="7.5039999999999987"/>
    <n v="7"/>
    <s v="Save-a-lot Markets"/>
    <x v="38"/>
    <x v="8"/>
    <d v="2016-10-14T00:00:00"/>
    <n v="78.399999999999991"/>
    <n v="52.527999999999992"/>
    <x v="2"/>
    <x v="2"/>
    <x v="2"/>
    <x v="2"/>
    <x v="1"/>
  </r>
  <r>
    <n v="10393"/>
    <s v="Gumbär Gummibärchen"/>
    <x v="5"/>
    <x v="56"/>
    <n v="16.184999999999999"/>
    <n v="70"/>
    <s v="Save-a-lot Markets"/>
    <x v="38"/>
    <x v="8"/>
    <d v="2016-03-01T00:00:00"/>
    <n v="1743"/>
    <n v="1132.9499999999998"/>
    <x v="2"/>
    <x v="7"/>
    <x v="2"/>
    <x v="2"/>
    <x v="1"/>
  </r>
  <r>
    <n v="10394"/>
    <s v="Tarte au sucre"/>
    <x v="5"/>
    <x v="26"/>
    <n v="27.58"/>
    <n v="10"/>
    <s v="Hungry Coyote Import Store"/>
    <x v="50"/>
    <x v="8"/>
    <d v="2016-09-16T00:00:00"/>
    <n v="394"/>
    <n v="275.79999999999995"/>
    <x v="2"/>
    <x v="1"/>
    <x v="2"/>
    <x v="2"/>
    <x v="1"/>
  </r>
  <r>
    <n v="10394"/>
    <s v="Konbu"/>
    <x v="4"/>
    <x v="38"/>
    <n v="3.6959999999999997"/>
    <n v="10"/>
    <s v="Hungry Coyote Import Store"/>
    <x v="50"/>
    <x v="8"/>
    <d v="2016-09-08T00:00:00"/>
    <n v="48"/>
    <n v="36.959999999999994"/>
    <x v="2"/>
    <x v="1"/>
    <x v="1"/>
    <x v="2"/>
    <x v="1"/>
  </r>
  <r>
    <n v="10395"/>
    <s v="Spegesild"/>
    <x v="4"/>
    <x v="45"/>
    <n v="6.8159999999999998"/>
    <n v="28"/>
    <s v="HILARIÓN-Abastos"/>
    <x v="8"/>
    <x v="5"/>
    <d v="2016-05-18T00:00:00"/>
    <n v="268.8"/>
    <n v="190.84799999999998"/>
    <x v="2"/>
    <x v="9"/>
    <x v="1"/>
    <x v="1"/>
    <x v="1"/>
  </r>
  <r>
    <n v="10395"/>
    <s v="Perth Pasties"/>
    <x v="7"/>
    <x v="20"/>
    <n v="20.173999999999999"/>
    <n v="70"/>
    <s v="HILARIÓN-Abastos"/>
    <x v="8"/>
    <x v="5"/>
    <d v="2016-03-22T00:00:00"/>
    <n v="1834"/>
    <n v="1412.18"/>
    <x v="2"/>
    <x v="7"/>
    <x v="3"/>
    <x v="1"/>
    <x v="1"/>
  </r>
  <r>
    <n v="10395"/>
    <s v="Gudbrandsdalsost"/>
    <x v="1"/>
    <x v="49"/>
    <n v="23.040000000000003"/>
    <n v="8"/>
    <s v="HILARIÓN-Abastos"/>
    <x v="8"/>
    <x v="5"/>
    <d v="2016-05-09T00:00:00"/>
    <n v="230.4"/>
    <n v="184.32000000000002"/>
    <x v="2"/>
    <x v="9"/>
    <x v="1"/>
    <x v="1"/>
    <x v="1"/>
  </r>
  <r>
    <n v="10396"/>
    <s v="Mozzarella di Giovanni"/>
    <x v="1"/>
    <x v="34"/>
    <n v="23.073999999999998"/>
    <n v="21"/>
    <s v="Frankenversand"/>
    <x v="16"/>
    <x v="1"/>
    <d v="2016-06-14T00:00:00"/>
    <n v="583.80000000000007"/>
    <n v="484.55399999999997"/>
    <x v="2"/>
    <x v="10"/>
    <x v="1"/>
    <x v="0"/>
    <x v="0"/>
  </r>
  <r>
    <n v="10396"/>
    <s v="Tunnbröd"/>
    <x v="0"/>
    <x v="58"/>
    <n v="5.8320000000000007"/>
    <n v="40"/>
    <s v="Frankenversand"/>
    <x v="16"/>
    <x v="1"/>
    <d v="2016-12-22T00:00:00"/>
    <n v="288"/>
    <n v="233.28000000000003"/>
    <x v="2"/>
    <x v="4"/>
    <x v="0"/>
    <x v="0"/>
    <x v="0"/>
  </r>
  <r>
    <n v="10396"/>
    <s v="Fløtemysost"/>
    <x v="1"/>
    <x v="37"/>
    <n v="14.104000000000001"/>
    <n v="60"/>
    <s v="Frankenversand"/>
    <x v="16"/>
    <x v="1"/>
    <d v="2016-05-22T00:00:00"/>
    <n v="1032"/>
    <n v="846.24"/>
    <x v="2"/>
    <x v="9"/>
    <x v="1"/>
    <x v="0"/>
    <x v="0"/>
  </r>
  <r>
    <n v="10397"/>
    <s v="Sir Rodney's Scones"/>
    <x v="5"/>
    <x v="15"/>
    <n v="5.52"/>
    <n v="10"/>
    <s v="Princesa Isabel Vinhos"/>
    <x v="39"/>
    <x v="15"/>
    <d v="2016-10-16T00:00:00"/>
    <n v="80"/>
    <n v="55.199999999999996"/>
    <x v="2"/>
    <x v="2"/>
    <x v="2"/>
    <x v="3"/>
    <x v="0"/>
  </r>
  <r>
    <n v="10397"/>
    <s v="Manjimup Dried Apples"/>
    <x v="2"/>
    <x v="4"/>
    <n v="33.92"/>
    <n v="18"/>
    <s v="Princesa Isabel Vinhos"/>
    <x v="39"/>
    <x v="15"/>
    <d v="2016-07-30T00:00:00"/>
    <n v="763.19999999999993"/>
    <n v="610.56000000000006"/>
    <x v="2"/>
    <x v="11"/>
    <x v="0"/>
    <x v="3"/>
    <x v="0"/>
  </r>
  <r>
    <n v="10398"/>
    <s v="Steeleye Stout"/>
    <x v="6"/>
    <x v="12"/>
    <n v="13.104000000000001"/>
    <n v="30"/>
    <s v="Save-a-lot Markets"/>
    <x v="38"/>
    <x v="8"/>
    <d v="2016-08-28T00:00:00"/>
    <n v="432"/>
    <n v="393.12"/>
    <x v="2"/>
    <x v="0"/>
    <x v="3"/>
    <x v="2"/>
    <x v="1"/>
  </r>
  <r>
    <n v="10398"/>
    <s v="Pâté chinois"/>
    <x v="7"/>
    <x v="14"/>
    <n v="14.591999999999999"/>
    <n v="120"/>
    <s v="Save-a-lot Markets"/>
    <x v="38"/>
    <x v="8"/>
    <d v="2016-04-06T00:00:00"/>
    <n v="2304"/>
    <n v="1751.04"/>
    <x v="2"/>
    <x v="8"/>
    <x v="3"/>
    <x v="2"/>
    <x v="1"/>
  </r>
  <r>
    <n v="10399"/>
    <s v="Original Frankfurter grüne Soße"/>
    <x v="3"/>
    <x v="21"/>
    <n v="8.1120000000000001"/>
    <n v="14"/>
    <s v="Vaffeljernet"/>
    <x v="48"/>
    <x v="17"/>
    <d v="2016-11-26T00:00:00"/>
    <n v="145.6"/>
    <n v="113.568"/>
    <x v="2"/>
    <x v="3"/>
    <x v="2"/>
    <x v="0"/>
    <x v="0"/>
  </r>
  <r>
    <n v="10399"/>
    <s v="Scottish Longbreads"/>
    <x v="5"/>
    <x v="13"/>
    <n v="6.6999999999999993"/>
    <n v="60"/>
    <s v="Vaffeljernet"/>
    <x v="48"/>
    <x v="17"/>
    <d v="2016-03-19T00:00:00"/>
    <n v="600"/>
    <n v="401.99999999999994"/>
    <x v="2"/>
    <x v="7"/>
    <x v="2"/>
    <x v="0"/>
    <x v="0"/>
  </r>
  <r>
    <n v="10399"/>
    <s v="Fløtemysost"/>
    <x v="1"/>
    <x v="37"/>
    <n v="13.244"/>
    <n v="30"/>
    <s v="Vaffeljernet"/>
    <x v="48"/>
    <x v="17"/>
    <d v="2016-07-10T00:00:00"/>
    <n v="516"/>
    <n v="397.32"/>
    <x v="2"/>
    <x v="11"/>
    <x v="1"/>
    <x v="0"/>
    <x v="0"/>
  </r>
  <r>
    <n v="10399"/>
    <s v="Lakkalikööri"/>
    <x v="6"/>
    <x v="12"/>
    <n v="12.96"/>
    <n v="35"/>
    <s v="Vaffeljernet"/>
    <x v="48"/>
    <x v="17"/>
    <d v="2016-12-12T00:00:00"/>
    <n v="504"/>
    <n v="453.6"/>
    <x v="2"/>
    <x v="4"/>
    <x v="3"/>
    <x v="0"/>
    <x v="0"/>
  </r>
  <r>
    <n v="10400"/>
    <s v="Maxilaku"/>
    <x v="5"/>
    <x v="11"/>
    <n v="11.2"/>
    <n v="30"/>
    <s v="Eastern Connection"/>
    <x v="28"/>
    <x v="13"/>
    <d v="2016-09-04T00:00:00"/>
    <n v="480"/>
    <n v="336"/>
    <x v="2"/>
    <x v="1"/>
    <x v="2"/>
    <x v="0"/>
    <x v="0"/>
  </r>
  <r>
    <n v="10400"/>
    <s v="Steeleye Stout"/>
    <x v="6"/>
    <x v="12"/>
    <n v="13.104000000000001"/>
    <n v="35"/>
    <s v="Eastern Connection"/>
    <x v="28"/>
    <x v="13"/>
    <d v="2016-01-10T00:00:00"/>
    <n v="504"/>
    <n v="458.64000000000004"/>
    <x v="2"/>
    <x v="5"/>
    <x v="3"/>
    <x v="0"/>
    <x v="0"/>
  </r>
  <r>
    <n v="10400"/>
    <s v="Thüringer Rostbratwurst"/>
    <x v="7"/>
    <x v="33"/>
    <n v="77.22"/>
    <n v="21"/>
    <s v="Eastern Connection"/>
    <x v="28"/>
    <x v="13"/>
    <d v="2016-02-29T00:00:00"/>
    <n v="2079"/>
    <n v="1621.62"/>
    <x v="2"/>
    <x v="6"/>
    <x v="3"/>
    <x v="0"/>
    <x v="0"/>
  </r>
  <r>
    <n v="10401"/>
    <s v="Nord-Ost Matjeshering"/>
    <x v="4"/>
    <x v="30"/>
    <n v="16.559999999999999"/>
    <n v="18"/>
    <s v="Rattlesnake Canyon Grocery"/>
    <x v="12"/>
    <x v="8"/>
    <d v="2016-08-21T00:00:00"/>
    <n v="372.59999999999997"/>
    <n v="298.08"/>
    <x v="2"/>
    <x v="0"/>
    <x v="1"/>
    <x v="2"/>
    <x v="1"/>
  </r>
  <r>
    <n v="10401"/>
    <s v="Gnocchi di nonna Alice"/>
    <x v="0"/>
    <x v="29"/>
    <n v="25.535999999999998"/>
    <n v="70"/>
    <s v="Rattlesnake Canyon Grocery"/>
    <x v="12"/>
    <x v="8"/>
    <d v="2016-06-14T00:00:00"/>
    <n v="2128"/>
    <n v="1787.5199999999998"/>
    <x v="2"/>
    <x v="10"/>
    <x v="0"/>
    <x v="2"/>
    <x v="1"/>
  </r>
  <r>
    <n v="10401"/>
    <s v="Louisiana Fiery Hot Pepper Sauce"/>
    <x v="3"/>
    <x v="5"/>
    <n v="12.936000000000002"/>
    <n v="20"/>
    <s v="Rattlesnake Canyon Grocery"/>
    <x v="12"/>
    <x v="8"/>
    <d v="2016-01-30T00:00:00"/>
    <n v="336"/>
    <n v="258.72000000000003"/>
    <x v="2"/>
    <x v="5"/>
    <x v="2"/>
    <x v="2"/>
    <x v="1"/>
  </r>
  <r>
    <n v="10401"/>
    <s v="Fløtemysost"/>
    <x v="1"/>
    <x v="37"/>
    <n v="13.932"/>
    <n v="60"/>
    <s v="Rattlesnake Canyon Grocery"/>
    <x v="12"/>
    <x v="8"/>
    <d v="2016-11-30T00:00:00"/>
    <n v="1032"/>
    <n v="835.92000000000007"/>
    <x v="2"/>
    <x v="3"/>
    <x v="1"/>
    <x v="2"/>
    <x v="1"/>
  </r>
  <r>
    <n v="10402"/>
    <s v="Vegie-spread"/>
    <x v="3"/>
    <x v="22"/>
    <n v="28.080000000000002"/>
    <n v="65"/>
    <s v="Ernst Handel"/>
    <x v="9"/>
    <x v="6"/>
    <d v="2016-05-07T00:00:00"/>
    <n v="2281.5"/>
    <n v="1825.2"/>
    <x v="2"/>
    <x v="9"/>
    <x v="2"/>
    <x v="0"/>
    <x v="0"/>
  </r>
  <r>
    <n v="10402"/>
    <s v="Tunnbröd"/>
    <x v="0"/>
    <x v="58"/>
    <n v="5.4"/>
    <n v="60"/>
    <s v="Ernst Handel"/>
    <x v="9"/>
    <x v="6"/>
    <d v="2016-01-14T00:00:00"/>
    <n v="432"/>
    <n v="324"/>
    <x v="2"/>
    <x v="5"/>
    <x v="0"/>
    <x v="0"/>
    <x v="0"/>
  </r>
  <r>
    <n v="10403"/>
    <s v="Pavlova"/>
    <x v="5"/>
    <x v="19"/>
    <n v="9.1739999999999995"/>
    <n v="21"/>
    <s v="Ernst Handel"/>
    <x v="9"/>
    <x v="6"/>
    <d v="2016-05-30T00:00:00"/>
    <n v="291.90000000000003"/>
    <n v="192.654"/>
    <x v="2"/>
    <x v="9"/>
    <x v="2"/>
    <x v="0"/>
    <x v="0"/>
  </r>
  <r>
    <n v="10403"/>
    <s v="Chocolade"/>
    <x v="5"/>
    <x v="61"/>
    <n v="7.1399999999999988"/>
    <n v="70"/>
    <s v="Ernst Handel"/>
    <x v="9"/>
    <x v="6"/>
    <d v="2016-12-26T00:00:00"/>
    <n v="714"/>
    <n v="499.7999999999999"/>
    <x v="2"/>
    <x v="4"/>
    <x v="2"/>
    <x v="0"/>
    <x v="0"/>
  </r>
  <r>
    <n v="10404"/>
    <s v="Gumbär Gummibärchen"/>
    <x v="5"/>
    <x v="56"/>
    <n v="17.180999999999997"/>
    <n v="30"/>
    <s v="Magazzini Alimentari Riuniti"/>
    <x v="21"/>
    <x v="11"/>
    <d v="2016-09-04T00:00:00"/>
    <n v="747"/>
    <n v="515.42999999999995"/>
    <x v="2"/>
    <x v="1"/>
    <x v="2"/>
    <x v="3"/>
    <x v="0"/>
  </r>
  <r>
    <n v="10404"/>
    <s v="Singaporean Hokkien Fried Mee"/>
    <x v="0"/>
    <x v="44"/>
    <n v="9.4079999999999995"/>
    <n v="40"/>
    <s v="Magazzini Alimentari Riuniti"/>
    <x v="21"/>
    <x v="11"/>
    <d v="2016-02-26T00:00:00"/>
    <n v="448"/>
    <n v="376.32"/>
    <x v="2"/>
    <x v="6"/>
    <x v="0"/>
    <x v="3"/>
    <x v="0"/>
  </r>
  <r>
    <n v="10404"/>
    <s v="Maxilaku"/>
    <x v="5"/>
    <x v="11"/>
    <n v="10.719999999999999"/>
    <n v="30"/>
    <s v="Magazzini Alimentari Riuniti"/>
    <x v="21"/>
    <x v="11"/>
    <d v="2016-12-16T00:00:00"/>
    <n v="480"/>
    <n v="321.59999999999997"/>
    <x v="2"/>
    <x v="4"/>
    <x v="2"/>
    <x v="3"/>
    <x v="0"/>
  </r>
  <r>
    <n v="10405"/>
    <s v="Aniseed Syrup"/>
    <x v="3"/>
    <x v="15"/>
    <n v="6.4"/>
    <n v="50"/>
    <s v="LINO-Delicateses"/>
    <x v="53"/>
    <x v="5"/>
    <d v="2016-11-15T00:00:00"/>
    <n v="400"/>
    <n v="320"/>
    <x v="2"/>
    <x v="3"/>
    <x v="2"/>
    <x v="1"/>
    <x v="1"/>
  </r>
  <r>
    <n v="10406"/>
    <s v="Inlagd Sill"/>
    <x v="4"/>
    <x v="18"/>
    <n v="10.639999999999999"/>
    <n v="5"/>
    <s v="Queen Cozinha"/>
    <x v="29"/>
    <x v="2"/>
    <d v="2016-03-21T00:00:00"/>
    <n v="76"/>
    <n v="53.199999999999996"/>
    <x v="2"/>
    <x v="7"/>
    <x v="1"/>
    <x v="1"/>
    <x v="1"/>
  </r>
  <r>
    <n v="10406"/>
    <s v="Rössle Sauerkraut"/>
    <x v="2"/>
    <x v="39"/>
    <n v="28.027999999999999"/>
    <n v="42"/>
    <s v="Queen Cozinha"/>
    <x v="29"/>
    <x v="2"/>
    <d v="2016-09-23T00:00:00"/>
    <n v="1528.8"/>
    <n v="1177.1759999999999"/>
    <x v="2"/>
    <x v="1"/>
    <x v="0"/>
    <x v="1"/>
    <x v="1"/>
  </r>
  <r>
    <n v="10406"/>
    <s v="Sir Rodney's Scones"/>
    <x v="5"/>
    <x v="15"/>
    <n v="5.2799999999999994"/>
    <n v="30"/>
    <s v="Queen Cozinha"/>
    <x v="29"/>
    <x v="2"/>
    <d v="2016-12-25T00:00:00"/>
    <n v="240"/>
    <n v="158.39999999999998"/>
    <x v="2"/>
    <x v="4"/>
    <x v="2"/>
    <x v="1"/>
    <x v="1"/>
  </r>
  <r>
    <n v="10406"/>
    <s v="Chai"/>
    <x v="6"/>
    <x v="12"/>
    <n v="12.816000000000001"/>
    <n v="10"/>
    <s v="Queen Cozinha"/>
    <x v="29"/>
    <x v="2"/>
    <d v="2016-10-10T00:00:00"/>
    <n v="144"/>
    <n v="128.16"/>
    <x v="2"/>
    <x v="2"/>
    <x v="3"/>
    <x v="1"/>
    <x v="1"/>
  </r>
  <r>
    <n v="10406"/>
    <s v="Boston Crab Meat"/>
    <x v="4"/>
    <x v="32"/>
    <n v="11.318999999999999"/>
    <n v="2"/>
    <s v="Queen Cozinha"/>
    <x v="29"/>
    <x v="2"/>
    <d v="2016-03-03T00:00:00"/>
    <n v="29.4"/>
    <n v="22.637999999999998"/>
    <x v="2"/>
    <x v="7"/>
    <x v="1"/>
    <x v="1"/>
    <x v="1"/>
  </r>
  <r>
    <n v="10407"/>
    <s v="Queso Cabrales"/>
    <x v="1"/>
    <x v="5"/>
    <n v="12.600000000000001"/>
    <n v="30"/>
    <s v="Ottilies Käseladen"/>
    <x v="11"/>
    <x v="1"/>
    <d v="2016-12-21T00:00:00"/>
    <n v="504"/>
    <n v="378.00000000000006"/>
    <x v="2"/>
    <x v="4"/>
    <x v="1"/>
    <x v="0"/>
    <x v="0"/>
  </r>
  <r>
    <n v="10407"/>
    <s v="Gudbrandsdalsost"/>
    <x v="1"/>
    <x v="49"/>
    <n v="23.040000000000003"/>
    <n v="15"/>
    <s v="Ottilies Käseladen"/>
    <x v="11"/>
    <x v="1"/>
    <d v="2016-03-30T00:00:00"/>
    <n v="432"/>
    <n v="345.6"/>
    <x v="2"/>
    <x v="7"/>
    <x v="1"/>
    <x v="0"/>
    <x v="0"/>
  </r>
  <r>
    <n v="10407"/>
    <s v="Fløtemysost"/>
    <x v="1"/>
    <x v="37"/>
    <n v="13.071999999999999"/>
    <n v="15"/>
    <s v="Ottilies Käseladen"/>
    <x v="11"/>
    <x v="1"/>
    <d v="2016-11-06T00:00:00"/>
    <n v="258"/>
    <n v="196.07999999999998"/>
    <x v="2"/>
    <x v="3"/>
    <x v="1"/>
    <x v="0"/>
    <x v="0"/>
  </r>
  <r>
    <n v="10408"/>
    <s v="Tarte au sucre"/>
    <x v="5"/>
    <x v="26"/>
    <n v="26.791999999999998"/>
    <n v="35"/>
    <s v="Folies gourmandes"/>
    <x v="54"/>
    <x v="0"/>
    <d v="2016-12-20T00:00:00"/>
    <n v="1379"/>
    <n v="937.71999999999991"/>
    <x v="2"/>
    <x v="4"/>
    <x v="2"/>
    <x v="0"/>
    <x v="0"/>
  </r>
  <r>
    <n v="10408"/>
    <s v="Gravad lax"/>
    <x v="4"/>
    <x v="25"/>
    <n v="16.224"/>
    <n v="10"/>
    <s v="Folies gourmandes"/>
    <x v="54"/>
    <x v="0"/>
    <d v="2016-09-24T00:00:00"/>
    <n v="208"/>
    <n v="162.24"/>
    <x v="2"/>
    <x v="1"/>
    <x v="1"/>
    <x v="0"/>
    <x v="0"/>
  </r>
  <r>
    <n v="10408"/>
    <s v="Tourtière"/>
    <x v="7"/>
    <x v="46"/>
    <n v="4.484"/>
    <n v="6"/>
    <s v="Folies gourmandes"/>
    <x v="54"/>
    <x v="0"/>
    <d v="2016-06-02T00:00:00"/>
    <n v="35.400000000000006"/>
    <n v="26.904"/>
    <x v="2"/>
    <x v="10"/>
    <x v="3"/>
    <x v="0"/>
    <x v="0"/>
  </r>
  <r>
    <n v="10409"/>
    <s v="Tofu"/>
    <x v="2"/>
    <x v="3"/>
    <n v="14.136000000000001"/>
    <n v="12"/>
    <s v="Océano Atlántico Ltda."/>
    <x v="55"/>
    <x v="20"/>
    <d v="2016-03-15T00:00:00"/>
    <n v="223.20000000000002"/>
    <n v="169.63200000000001"/>
    <x v="2"/>
    <x v="7"/>
    <x v="0"/>
    <x v="1"/>
    <x v="1"/>
  </r>
  <r>
    <n v="10409"/>
    <s v="Sir Rodney's Scones"/>
    <x v="5"/>
    <x v="15"/>
    <n v="5.3599999999999994"/>
    <n v="12"/>
    <s v="Océano Atlántico Ltda."/>
    <x v="55"/>
    <x v="20"/>
    <d v="2016-10-03T00:00:00"/>
    <n v="96"/>
    <n v="64.319999999999993"/>
    <x v="2"/>
    <x v="2"/>
    <x v="2"/>
    <x v="1"/>
    <x v="1"/>
  </r>
  <r>
    <n v="10410"/>
    <s v="Geitost"/>
    <x v="1"/>
    <x v="9"/>
    <n v="1.56"/>
    <n v="49"/>
    <s v="Bottom-Dollar Markets"/>
    <x v="52"/>
    <x v="16"/>
    <d v="2016-03-18T00:00:00"/>
    <n v="98"/>
    <n v="76.44"/>
    <x v="2"/>
    <x v="7"/>
    <x v="1"/>
    <x v="2"/>
    <x v="1"/>
  </r>
  <r>
    <n v="10410"/>
    <s v="Raclette Courdavault"/>
    <x v="1"/>
    <x v="17"/>
    <n v="36.519999999999996"/>
    <n v="16"/>
    <s v="Bottom-Dollar Markets"/>
    <x v="52"/>
    <x v="16"/>
    <d v="2016-08-21T00:00:00"/>
    <n v="704"/>
    <n v="584.31999999999994"/>
    <x v="2"/>
    <x v="0"/>
    <x v="1"/>
    <x v="2"/>
    <x v="1"/>
  </r>
  <r>
    <n v="10411"/>
    <s v="Jack's New England Clam Chowder"/>
    <x v="4"/>
    <x v="6"/>
    <n v="5.6980000000000004"/>
    <n v="25"/>
    <s v="Bottom-Dollar Markets"/>
    <x v="52"/>
    <x v="16"/>
    <d v="2016-02-09T00:00:00"/>
    <n v="192.5"/>
    <n v="142.45000000000002"/>
    <x v="2"/>
    <x v="6"/>
    <x v="1"/>
    <x v="2"/>
    <x v="1"/>
  </r>
  <r>
    <n v="10411"/>
    <s v="Gula Malacca"/>
    <x v="3"/>
    <x v="40"/>
    <n v="11.47"/>
    <n v="40"/>
    <s v="Bottom-Dollar Markets"/>
    <x v="52"/>
    <x v="16"/>
    <d v="2016-07-10T00:00:00"/>
    <n v="620"/>
    <n v="458.8"/>
    <x v="2"/>
    <x v="11"/>
    <x v="2"/>
    <x v="2"/>
    <x v="1"/>
  </r>
  <r>
    <n v="10411"/>
    <s v="Raclette Courdavault"/>
    <x v="1"/>
    <x v="17"/>
    <n v="34.32"/>
    <n v="9"/>
    <s v="Bottom-Dollar Markets"/>
    <x v="52"/>
    <x v="16"/>
    <d v="2016-04-12T00:00:00"/>
    <n v="396"/>
    <n v="308.88"/>
    <x v="2"/>
    <x v="8"/>
    <x v="1"/>
    <x v="2"/>
    <x v="1"/>
  </r>
  <r>
    <n v="10412"/>
    <s v="Tofu"/>
    <x v="2"/>
    <x v="3"/>
    <n v="14.694000000000003"/>
    <n v="20"/>
    <s v="Wartian Herkku"/>
    <x v="15"/>
    <x v="10"/>
    <d v="2016-11-21T00:00:00"/>
    <n v="372"/>
    <n v="293.88000000000005"/>
    <x v="2"/>
    <x v="3"/>
    <x v="0"/>
    <x v="0"/>
    <x v="0"/>
  </r>
  <r>
    <n v="10413"/>
    <s v="Lakkalikööri"/>
    <x v="6"/>
    <x v="12"/>
    <n v="13.104000000000001"/>
    <n v="14"/>
    <s v="La maison d'Asie"/>
    <x v="43"/>
    <x v="0"/>
    <d v="2016-10-04T00:00:00"/>
    <n v="201.6"/>
    <n v="183.45600000000002"/>
    <x v="2"/>
    <x v="2"/>
    <x v="3"/>
    <x v="0"/>
    <x v="0"/>
  </r>
  <r>
    <n v="10413"/>
    <s v="Tarte au sucre"/>
    <x v="5"/>
    <x v="26"/>
    <n v="26.397999999999996"/>
    <n v="40"/>
    <s v="La maison d'Asie"/>
    <x v="43"/>
    <x v="0"/>
    <d v="2016-07-10T00:00:00"/>
    <n v="1576"/>
    <n v="1055.9199999999998"/>
    <x v="2"/>
    <x v="11"/>
    <x v="2"/>
    <x v="0"/>
    <x v="0"/>
  </r>
  <r>
    <n v="10413"/>
    <s v="Chai"/>
    <x v="6"/>
    <x v="12"/>
    <n v="13.104000000000001"/>
    <n v="24"/>
    <s v="La maison d'Asie"/>
    <x v="43"/>
    <x v="0"/>
    <d v="2016-07-07T00:00:00"/>
    <n v="345.6"/>
    <n v="314.49600000000004"/>
    <x v="2"/>
    <x v="11"/>
    <x v="3"/>
    <x v="0"/>
    <x v="0"/>
  </r>
  <r>
    <n v="10414"/>
    <s v="Teatime Chocolate Biscuits"/>
    <x v="5"/>
    <x v="42"/>
    <n v="4.8179999999999996"/>
    <n v="18"/>
    <s v="Familia Arquibaldo"/>
    <x v="29"/>
    <x v="2"/>
    <d v="2016-04-25T00:00:00"/>
    <n v="131.4"/>
    <n v="86.72399999999999"/>
    <x v="2"/>
    <x v="8"/>
    <x v="2"/>
    <x v="1"/>
    <x v="1"/>
  </r>
  <r>
    <n v="10414"/>
    <s v="Geitost"/>
    <x v="1"/>
    <x v="9"/>
    <n v="1.58"/>
    <n v="50"/>
    <s v="Familia Arquibaldo"/>
    <x v="29"/>
    <x v="2"/>
    <d v="2016-03-02T00:00:00"/>
    <n v="100"/>
    <n v="79"/>
    <x v="2"/>
    <x v="7"/>
    <x v="1"/>
    <x v="1"/>
    <x v="1"/>
  </r>
  <r>
    <n v="10415"/>
    <s v="Alice Mutton"/>
    <x v="7"/>
    <x v="31"/>
    <n v="23.712"/>
    <n v="2"/>
    <s v="Hungry Coyote Import Store"/>
    <x v="50"/>
    <x v="8"/>
    <d v="2016-06-01T00:00:00"/>
    <n v="62.4"/>
    <n v="47.423999999999999"/>
    <x v="2"/>
    <x v="10"/>
    <x v="3"/>
    <x v="2"/>
    <x v="1"/>
  </r>
  <r>
    <n v="10415"/>
    <s v="Geitost"/>
    <x v="1"/>
    <x v="9"/>
    <n v="1.52"/>
    <n v="20"/>
    <s v="Hungry Coyote Import Store"/>
    <x v="50"/>
    <x v="8"/>
    <d v="2016-11-27T00:00:00"/>
    <n v="40"/>
    <n v="30.4"/>
    <x v="2"/>
    <x v="3"/>
    <x v="1"/>
    <x v="2"/>
    <x v="1"/>
  </r>
  <r>
    <n v="10416"/>
    <s v="Teatime Chocolate Biscuits"/>
    <x v="5"/>
    <x v="42"/>
    <n v="4.7450000000000001"/>
    <n v="20"/>
    <s v="Wartian Herkku"/>
    <x v="15"/>
    <x v="10"/>
    <d v="2016-09-11T00:00:00"/>
    <n v="146"/>
    <n v="94.9"/>
    <x v="2"/>
    <x v="1"/>
    <x v="2"/>
    <x v="0"/>
    <x v="0"/>
  </r>
  <r>
    <n v="10416"/>
    <s v="Perth Pasties"/>
    <x v="7"/>
    <x v="20"/>
    <n v="20.96"/>
    <n v="10"/>
    <s v="Wartian Herkku"/>
    <x v="15"/>
    <x v="10"/>
    <d v="2016-10-11T00:00:00"/>
    <n v="262"/>
    <n v="209.60000000000002"/>
    <x v="2"/>
    <x v="2"/>
    <x v="3"/>
    <x v="0"/>
    <x v="0"/>
  </r>
  <r>
    <n v="10416"/>
    <s v="Ravioli Angelo"/>
    <x v="0"/>
    <x v="7"/>
    <n v="12.167999999999999"/>
    <n v="20"/>
    <s v="Wartian Herkku"/>
    <x v="15"/>
    <x v="10"/>
    <d v="2016-02-06T00:00:00"/>
    <n v="312"/>
    <n v="243.35999999999999"/>
    <x v="2"/>
    <x v="6"/>
    <x v="0"/>
    <x v="0"/>
    <x v="0"/>
  </r>
  <r>
    <n v="10417"/>
    <s v="Côte de Blaye"/>
    <x v="6"/>
    <x v="55"/>
    <n v="187.61200000000002"/>
    <n v="50"/>
    <s v="Simons bistro"/>
    <x v="42"/>
    <x v="17"/>
    <d v="2016-05-18T00:00:00"/>
    <n v="10540"/>
    <n v="9380.6"/>
    <x v="2"/>
    <x v="9"/>
    <x v="3"/>
    <x v="0"/>
    <x v="0"/>
  </r>
  <r>
    <n v="10417"/>
    <s v="Spegesild"/>
    <x v="4"/>
    <x v="45"/>
    <n v="7.4879999999999995"/>
    <n v="2"/>
    <s v="Simons bistro"/>
    <x v="42"/>
    <x v="17"/>
    <d v="2016-09-11T00:00:00"/>
    <n v="19.2"/>
    <n v="14.975999999999999"/>
    <x v="2"/>
    <x v="1"/>
    <x v="1"/>
    <x v="0"/>
    <x v="0"/>
  </r>
  <r>
    <n v="10417"/>
    <s v="Scottish Longbreads"/>
    <x v="5"/>
    <x v="13"/>
    <n v="7"/>
    <n v="36"/>
    <s v="Simons bistro"/>
    <x v="42"/>
    <x v="17"/>
    <d v="2016-11-14T00:00:00"/>
    <n v="360"/>
    <n v="252"/>
    <x v="2"/>
    <x v="3"/>
    <x v="2"/>
    <x v="0"/>
    <x v="0"/>
  </r>
  <r>
    <n v="10417"/>
    <s v="Original Frankfurter grüne Soße"/>
    <x v="3"/>
    <x v="21"/>
    <n v="8.5280000000000005"/>
    <n v="35"/>
    <s v="Simons bistro"/>
    <x v="42"/>
    <x v="17"/>
    <d v="2016-04-27T00:00:00"/>
    <n v="364"/>
    <n v="298.48"/>
    <x v="2"/>
    <x v="8"/>
    <x v="2"/>
    <x v="0"/>
    <x v="0"/>
  </r>
  <r>
    <n v="10418"/>
    <s v="Sirop d'érable"/>
    <x v="3"/>
    <x v="62"/>
    <n v="17.556000000000001"/>
    <n v="16"/>
    <s v="QUICK-Stop"/>
    <x v="20"/>
    <x v="1"/>
    <d v="2016-07-06T00:00:00"/>
    <n v="364.8"/>
    <n v="280.89600000000002"/>
    <x v="2"/>
    <x v="11"/>
    <x v="2"/>
    <x v="0"/>
    <x v="0"/>
  </r>
  <r>
    <n v="10418"/>
    <s v="Longlife Tofu"/>
    <x v="2"/>
    <x v="15"/>
    <n v="6.5600000000000005"/>
    <n v="15"/>
    <s v="QUICK-Stop"/>
    <x v="20"/>
    <x v="1"/>
    <d v="2016-04-08T00:00:00"/>
    <n v="120"/>
    <n v="98.4"/>
    <x v="2"/>
    <x v="8"/>
    <x v="0"/>
    <x v="0"/>
    <x v="0"/>
  </r>
  <r>
    <n v="10418"/>
    <s v="Chang"/>
    <x v="6"/>
    <x v="18"/>
    <n v="13.984"/>
    <n v="60"/>
    <s v="QUICK-Stop"/>
    <x v="20"/>
    <x v="1"/>
    <d v="2016-12-07T00:00:00"/>
    <n v="912"/>
    <n v="839.04"/>
    <x v="2"/>
    <x v="4"/>
    <x v="3"/>
    <x v="0"/>
    <x v="0"/>
  </r>
  <r>
    <n v="10418"/>
    <s v="Zaanse koeken"/>
    <x v="5"/>
    <x v="57"/>
    <n v="4.9399999999999995"/>
    <n v="55"/>
    <s v="QUICK-Stop"/>
    <x v="20"/>
    <x v="1"/>
    <d v="2016-01-16T00:00:00"/>
    <n v="418"/>
    <n v="271.7"/>
    <x v="2"/>
    <x v="5"/>
    <x v="2"/>
    <x v="0"/>
    <x v="0"/>
  </r>
  <r>
    <n v="10419"/>
    <s v="Gudbrandsdalsost"/>
    <x v="1"/>
    <x v="49"/>
    <n v="22.752000000000002"/>
    <n v="20"/>
    <s v="Richter Supermarkt"/>
    <x v="6"/>
    <x v="4"/>
    <d v="2016-05-03T00:00:00"/>
    <n v="576"/>
    <n v="455.04000000000008"/>
    <x v="2"/>
    <x v="9"/>
    <x v="1"/>
    <x v="0"/>
    <x v="0"/>
  </r>
  <r>
    <n v="10419"/>
    <s v="Camembert Pierrot"/>
    <x v="1"/>
    <x v="10"/>
    <n v="20.399999999999999"/>
    <n v="60"/>
    <s v="Richter Supermarkt"/>
    <x v="6"/>
    <x v="4"/>
    <d v="2016-08-17T00:00:00"/>
    <n v="1632"/>
    <n v="1224"/>
    <x v="2"/>
    <x v="0"/>
    <x v="1"/>
    <x v="0"/>
    <x v="0"/>
  </r>
  <r>
    <n v="10420"/>
    <s v="Mishi Kobe Niku"/>
    <x v="7"/>
    <x v="63"/>
    <n v="60.527999999999999"/>
    <n v="20"/>
    <s v="Wellington Importadora"/>
    <x v="7"/>
    <x v="2"/>
    <d v="2016-07-22T00:00:00"/>
    <n v="1552"/>
    <n v="1210.56"/>
    <x v="2"/>
    <x v="11"/>
    <x v="3"/>
    <x v="1"/>
    <x v="1"/>
  </r>
  <r>
    <n v="10420"/>
    <s v="Konbu"/>
    <x v="4"/>
    <x v="38"/>
    <n v="3.504"/>
    <n v="2"/>
    <s v="Wellington Importadora"/>
    <x v="7"/>
    <x v="2"/>
    <d v="2016-02-07T00:00:00"/>
    <n v="9.6"/>
    <n v="7.008"/>
    <x v="2"/>
    <x v="6"/>
    <x v="1"/>
    <x v="1"/>
    <x v="1"/>
  </r>
  <r>
    <n v="10420"/>
    <s v="Outback Lager"/>
    <x v="6"/>
    <x v="27"/>
    <n v="10.8"/>
    <n v="8"/>
    <s v="Wellington Importadora"/>
    <x v="7"/>
    <x v="2"/>
    <d v="2016-02-07T00:00:00"/>
    <n v="96"/>
    <n v="86.4"/>
    <x v="2"/>
    <x v="6"/>
    <x v="3"/>
    <x v="1"/>
    <x v="1"/>
  </r>
  <r>
    <n v="10420"/>
    <s v="Röd Kaviar"/>
    <x v="4"/>
    <x v="27"/>
    <n v="8.76"/>
    <n v="20"/>
    <s v="Wellington Importadora"/>
    <x v="7"/>
    <x v="2"/>
    <d v="2016-06-28T00:00:00"/>
    <n v="240"/>
    <n v="175.2"/>
    <x v="2"/>
    <x v="10"/>
    <x v="1"/>
    <x v="1"/>
    <x v="1"/>
  </r>
  <r>
    <n v="10421"/>
    <s v="Teatime Chocolate Biscuits"/>
    <x v="5"/>
    <x v="42"/>
    <n v="5.0369999999999999"/>
    <n v="4"/>
    <s v="Que Delícia"/>
    <x v="2"/>
    <x v="2"/>
    <d v="2016-11-16T00:00:00"/>
    <n v="29.2"/>
    <n v="20.148"/>
    <x v="2"/>
    <x v="3"/>
    <x v="2"/>
    <x v="1"/>
    <x v="1"/>
  </r>
  <r>
    <n v="10421"/>
    <s v="Original Frankfurter grüne Soße"/>
    <x v="3"/>
    <x v="21"/>
    <n v="8.32"/>
    <n v="10"/>
    <s v="Que Delícia"/>
    <x v="2"/>
    <x v="2"/>
    <d v="2016-07-03T00:00:00"/>
    <n v="104"/>
    <n v="83.2"/>
    <x v="2"/>
    <x v="11"/>
    <x v="2"/>
    <x v="1"/>
    <x v="1"/>
  </r>
  <r>
    <n v="10421"/>
    <s v="Gumbär Gummibärchen"/>
    <x v="5"/>
    <x v="56"/>
    <n v="16.682999999999996"/>
    <n v="30"/>
    <s v="Que Delícia"/>
    <x v="2"/>
    <x v="2"/>
    <d v="2016-02-01T00:00:00"/>
    <n v="747"/>
    <n v="500.4899999999999"/>
    <x v="2"/>
    <x v="6"/>
    <x v="2"/>
    <x v="1"/>
    <x v="1"/>
  </r>
  <r>
    <n v="10421"/>
    <s v="Perth Pasties"/>
    <x v="7"/>
    <x v="20"/>
    <n v="21.484000000000002"/>
    <n v="15"/>
    <s v="Que Delícia"/>
    <x v="2"/>
    <x v="2"/>
    <d v="2016-07-07T00:00:00"/>
    <n v="393"/>
    <n v="322.26000000000005"/>
    <x v="2"/>
    <x v="11"/>
    <x v="3"/>
    <x v="1"/>
    <x v="1"/>
  </r>
  <r>
    <n v="10422"/>
    <s v="Gumbär Gummibärchen"/>
    <x v="5"/>
    <x v="56"/>
    <n v="17.429999999999996"/>
    <n v="2"/>
    <s v="Franchi S.p.A."/>
    <x v="56"/>
    <x v="11"/>
    <d v="2016-02-11T00:00:00"/>
    <n v="49.8"/>
    <n v="34.859999999999992"/>
    <x v="2"/>
    <x v="6"/>
    <x v="2"/>
    <x v="3"/>
    <x v="0"/>
  </r>
  <r>
    <n v="10423"/>
    <s v="Gorgonzola Telino"/>
    <x v="1"/>
    <x v="13"/>
    <n v="7.5"/>
    <n v="14"/>
    <s v="Gourmet Lanchonetes"/>
    <x v="57"/>
    <x v="2"/>
    <d v="2016-04-25T00:00:00"/>
    <n v="140"/>
    <n v="105"/>
    <x v="2"/>
    <x v="8"/>
    <x v="1"/>
    <x v="1"/>
    <x v="1"/>
  </r>
  <r>
    <n v="10423"/>
    <s v="Raclette Courdavault"/>
    <x v="1"/>
    <x v="17"/>
    <n v="35.200000000000003"/>
    <n v="20"/>
    <s v="Gourmet Lanchonetes"/>
    <x v="57"/>
    <x v="2"/>
    <d v="2016-12-08T00:00:00"/>
    <n v="880"/>
    <n v="704"/>
    <x v="2"/>
    <x v="4"/>
    <x v="1"/>
    <x v="1"/>
    <x v="1"/>
  </r>
  <r>
    <n v="10424"/>
    <s v="Scottish Longbreads"/>
    <x v="5"/>
    <x v="13"/>
    <n v="6.7999999999999989"/>
    <n v="30"/>
    <s v="Mère Paillarde"/>
    <x v="41"/>
    <x v="16"/>
    <d v="2016-10-09T00:00:00"/>
    <n v="300"/>
    <n v="203.99999999999997"/>
    <x v="2"/>
    <x v="2"/>
    <x v="2"/>
    <x v="2"/>
    <x v="1"/>
  </r>
  <r>
    <n v="10424"/>
    <s v="Steeleye Stout"/>
    <x v="6"/>
    <x v="12"/>
    <n v="12.672000000000001"/>
    <n v="60"/>
    <s v="Mère Paillarde"/>
    <x v="41"/>
    <x v="16"/>
    <d v="2016-02-09T00:00:00"/>
    <n v="864"/>
    <n v="760.32"/>
    <x v="2"/>
    <x v="6"/>
    <x v="3"/>
    <x v="2"/>
    <x v="1"/>
  </r>
  <r>
    <n v="10424"/>
    <s v="Côte de Blaye"/>
    <x v="6"/>
    <x v="55"/>
    <n v="191.828"/>
    <n v="49"/>
    <s v="Mère Paillarde"/>
    <x v="41"/>
    <x v="16"/>
    <d v="2016-11-12T00:00:00"/>
    <n v="10329.200000000001"/>
    <n v="9399.5720000000001"/>
    <x v="2"/>
    <x v="3"/>
    <x v="3"/>
    <x v="2"/>
    <x v="1"/>
  </r>
  <r>
    <n v="10425"/>
    <s v="Lakkalikööri"/>
    <x v="6"/>
    <x v="12"/>
    <n v="12.96"/>
    <n v="20"/>
    <s v="La maison d'Asie"/>
    <x v="43"/>
    <x v="0"/>
    <d v="2016-04-23T00:00:00"/>
    <n v="288"/>
    <n v="259.20000000000005"/>
    <x v="2"/>
    <x v="8"/>
    <x v="3"/>
    <x v="0"/>
    <x v="0"/>
  </r>
  <r>
    <n v="10425"/>
    <s v="Pâté chinois"/>
    <x v="7"/>
    <x v="14"/>
    <n v="15.744"/>
    <n v="10"/>
    <s v="La maison d'Asie"/>
    <x v="43"/>
    <x v="0"/>
    <d v="2016-10-27T00:00:00"/>
    <n v="192"/>
    <n v="157.44"/>
    <x v="2"/>
    <x v="2"/>
    <x v="3"/>
    <x v="0"/>
    <x v="0"/>
  </r>
  <r>
    <n v="10426"/>
    <s v="Gnocchi di nonna Alice"/>
    <x v="0"/>
    <x v="29"/>
    <n v="23.712"/>
    <n v="5"/>
    <s v="Galería del gastrónomo"/>
    <x v="47"/>
    <x v="12"/>
    <d v="2016-01-24T00:00:00"/>
    <n v="152"/>
    <n v="118.56"/>
    <x v="2"/>
    <x v="5"/>
    <x v="0"/>
    <x v="3"/>
    <x v="0"/>
  </r>
  <r>
    <n v="10426"/>
    <s v="Wimmers gute Semmelknödel"/>
    <x v="0"/>
    <x v="47"/>
    <n v="22.344000000000001"/>
    <n v="7"/>
    <s v="Galería del gastrónomo"/>
    <x v="47"/>
    <x v="12"/>
    <d v="2016-09-11T00:00:00"/>
    <n v="186.20000000000002"/>
    <n v="156.40800000000002"/>
    <x v="2"/>
    <x v="1"/>
    <x v="0"/>
    <x v="3"/>
    <x v="0"/>
  </r>
  <r>
    <n v="10427"/>
    <s v="Tofu"/>
    <x v="2"/>
    <x v="3"/>
    <n v="14.136000000000001"/>
    <n v="35"/>
    <s v="Piccolo und mehr"/>
    <x v="44"/>
    <x v="6"/>
    <d v="2016-04-12T00:00:00"/>
    <n v="651"/>
    <n v="494.76000000000005"/>
    <x v="2"/>
    <x v="8"/>
    <x v="0"/>
    <x v="0"/>
    <x v="0"/>
  </r>
  <r>
    <n v="10428"/>
    <s v="Spegesild"/>
    <x v="4"/>
    <x v="45"/>
    <n v="7.5839999999999996"/>
    <n v="20"/>
    <s v="Reggiani Caseifici"/>
    <x v="27"/>
    <x v="11"/>
    <d v="2016-08-07T00:00:00"/>
    <n v="192"/>
    <n v="151.68"/>
    <x v="2"/>
    <x v="0"/>
    <x v="1"/>
    <x v="3"/>
    <x v="0"/>
  </r>
  <r>
    <n v="10429"/>
    <s v="Vegie-spread"/>
    <x v="3"/>
    <x v="22"/>
    <n v="27.378000000000004"/>
    <n v="35"/>
    <s v="Hungry Owl All-Night Grocers"/>
    <x v="30"/>
    <x v="14"/>
    <d v="2016-03-10T00:00:00"/>
    <n v="1228.5"/>
    <n v="958.23000000000013"/>
    <x v="2"/>
    <x v="7"/>
    <x v="2"/>
    <x v="0"/>
    <x v="0"/>
  </r>
  <r>
    <n v="10429"/>
    <s v="Valkoinen suklaa"/>
    <x v="5"/>
    <x v="60"/>
    <n v="8.5799999999999983"/>
    <n v="40"/>
    <s v="Hungry Owl All-Night Grocers"/>
    <x v="30"/>
    <x v="14"/>
    <d v="2016-10-18T00:00:00"/>
    <n v="520"/>
    <n v="343.19999999999993"/>
    <x v="2"/>
    <x v="2"/>
    <x v="2"/>
    <x v="0"/>
    <x v="0"/>
  </r>
  <r>
    <n v="10430"/>
    <s v="Raclette Courdavault"/>
    <x v="1"/>
    <x v="17"/>
    <n v="36.96"/>
    <n v="70"/>
    <s v="Ernst Handel"/>
    <x v="9"/>
    <x v="6"/>
    <d v="2016-06-19T00:00:00"/>
    <n v="3080"/>
    <n v="2587.2000000000003"/>
    <x v="2"/>
    <x v="10"/>
    <x v="1"/>
    <x v="0"/>
    <x v="0"/>
  </r>
  <r>
    <n v="10430"/>
    <s v="Gnocchi di nonna Alice"/>
    <x v="0"/>
    <x v="29"/>
    <n v="23.103999999999999"/>
    <n v="30"/>
    <s v="Ernst Handel"/>
    <x v="9"/>
    <x v="6"/>
    <d v="2016-02-09T00:00:00"/>
    <n v="912"/>
    <n v="693.12"/>
    <x v="2"/>
    <x v="6"/>
    <x v="0"/>
    <x v="0"/>
    <x v="0"/>
  </r>
  <r>
    <n v="10430"/>
    <s v="Alice Mutton"/>
    <x v="7"/>
    <x v="31"/>
    <n v="24.96"/>
    <n v="45"/>
    <s v="Ernst Handel"/>
    <x v="9"/>
    <x v="6"/>
    <d v="2016-03-16T00:00:00"/>
    <n v="1404"/>
    <n v="1123.2"/>
    <x v="2"/>
    <x v="7"/>
    <x v="3"/>
    <x v="0"/>
    <x v="0"/>
  </r>
  <r>
    <n v="10430"/>
    <s v="Sir Rodney's Scones"/>
    <x v="5"/>
    <x v="15"/>
    <n v="5.2799999999999994"/>
    <n v="50"/>
    <s v="Ernst Handel"/>
    <x v="9"/>
    <x v="6"/>
    <d v="2016-06-11T00:00:00"/>
    <n v="400"/>
    <n v="263.99999999999994"/>
    <x v="2"/>
    <x v="10"/>
    <x v="2"/>
    <x v="0"/>
    <x v="0"/>
  </r>
  <r>
    <n v="10431"/>
    <s v="Alice Mutton"/>
    <x v="7"/>
    <x v="31"/>
    <n v="24.335999999999999"/>
    <n v="50"/>
    <s v="Bottom-Dollar Markets"/>
    <x v="52"/>
    <x v="16"/>
    <d v="2016-04-22T00:00:00"/>
    <n v="1560"/>
    <n v="1216.8"/>
    <x v="2"/>
    <x v="8"/>
    <x v="3"/>
    <x v="2"/>
    <x v="1"/>
  </r>
  <r>
    <n v="10431"/>
    <s v="Boston Crab Meat"/>
    <x v="4"/>
    <x v="32"/>
    <n v="10.731"/>
    <n v="50"/>
    <s v="Bottom-Dollar Markets"/>
    <x v="52"/>
    <x v="16"/>
    <d v="2016-06-24T00:00:00"/>
    <n v="735"/>
    <n v="536.54999999999995"/>
    <x v="2"/>
    <x v="10"/>
    <x v="1"/>
    <x v="2"/>
    <x v="1"/>
  </r>
  <r>
    <n v="10431"/>
    <s v="Zaanse koeken"/>
    <x v="5"/>
    <x v="57"/>
    <n v="5.0159999999999991"/>
    <n v="30"/>
    <s v="Bottom-Dollar Markets"/>
    <x v="52"/>
    <x v="16"/>
    <d v="2016-05-12T00:00:00"/>
    <n v="228"/>
    <n v="150.47999999999996"/>
    <x v="2"/>
    <x v="9"/>
    <x v="2"/>
    <x v="2"/>
    <x v="1"/>
  </r>
  <r>
    <n v="10432"/>
    <s v="Gumbär Gummibärchen"/>
    <x v="5"/>
    <x v="56"/>
    <n v="17.180999999999997"/>
    <n v="10"/>
    <s v="Split Rail Beer &amp; Ale"/>
    <x v="19"/>
    <x v="8"/>
    <d v="2016-06-15T00:00:00"/>
    <n v="249"/>
    <n v="171.80999999999997"/>
    <x v="2"/>
    <x v="10"/>
    <x v="2"/>
    <x v="2"/>
    <x v="1"/>
  </r>
  <r>
    <n v="10432"/>
    <s v="Tourtière"/>
    <x v="7"/>
    <x v="46"/>
    <n v="4.7200000000000006"/>
    <n v="40"/>
    <s v="Split Rail Beer &amp; Ale"/>
    <x v="19"/>
    <x v="8"/>
    <d v="2016-03-20T00:00:00"/>
    <n v="236"/>
    <n v="188.8"/>
    <x v="2"/>
    <x v="7"/>
    <x v="3"/>
    <x v="2"/>
    <x v="1"/>
  </r>
  <r>
    <n v="10433"/>
    <s v="Gnocchi di nonna Alice"/>
    <x v="0"/>
    <x v="29"/>
    <n v="24.015999999999998"/>
    <n v="28"/>
    <s v="Princesa Isabel Vinhos"/>
    <x v="39"/>
    <x v="15"/>
    <d v="2016-02-04T00:00:00"/>
    <n v="851.19999999999993"/>
    <n v="672.44799999999998"/>
    <x v="2"/>
    <x v="6"/>
    <x v="0"/>
    <x v="3"/>
    <x v="0"/>
  </r>
  <r>
    <n v="10434"/>
    <s v="Queso Cabrales"/>
    <x v="1"/>
    <x v="5"/>
    <n v="14.112"/>
    <n v="6"/>
    <s v="Folk och fä HB"/>
    <x v="13"/>
    <x v="9"/>
    <d v="2016-06-27T00:00:00"/>
    <n v="100.80000000000001"/>
    <n v="84.671999999999997"/>
    <x v="2"/>
    <x v="10"/>
    <x v="1"/>
    <x v="0"/>
    <x v="0"/>
  </r>
  <r>
    <n v="10434"/>
    <s v="Lakkalikööri"/>
    <x v="6"/>
    <x v="12"/>
    <n v="12.816000000000001"/>
    <n v="18"/>
    <s v="Folk och fä HB"/>
    <x v="13"/>
    <x v="9"/>
    <d v="2016-09-30T00:00:00"/>
    <n v="259.2"/>
    <n v="230.68800000000002"/>
    <x v="2"/>
    <x v="1"/>
    <x v="3"/>
    <x v="0"/>
    <x v="0"/>
  </r>
  <r>
    <n v="10435"/>
    <s v="Chang"/>
    <x v="6"/>
    <x v="18"/>
    <n v="13.984"/>
    <n v="10"/>
    <s v="Consolidated Holdings"/>
    <x v="28"/>
    <x v="13"/>
    <d v="2016-09-27T00:00:00"/>
    <n v="152"/>
    <n v="139.84"/>
    <x v="2"/>
    <x v="1"/>
    <x v="3"/>
    <x v="0"/>
    <x v="0"/>
  </r>
  <r>
    <n v="10435"/>
    <s v="Gustaf's Knäckebröd"/>
    <x v="0"/>
    <x v="5"/>
    <n v="12.936000000000002"/>
    <n v="12"/>
    <s v="Consolidated Holdings"/>
    <x v="28"/>
    <x v="13"/>
    <d v="2016-08-08T00:00:00"/>
    <n v="201.60000000000002"/>
    <n v="155.23200000000003"/>
    <x v="2"/>
    <x v="0"/>
    <x v="0"/>
    <x v="0"/>
    <x v="0"/>
  </r>
  <r>
    <n v="10435"/>
    <s v="Mozzarella di Giovanni"/>
    <x v="1"/>
    <x v="34"/>
    <n v="20.85"/>
    <n v="10"/>
    <s v="Consolidated Holdings"/>
    <x v="28"/>
    <x v="13"/>
    <d v="2016-07-04T00:00:00"/>
    <n v="278"/>
    <n v="208.5"/>
    <x v="2"/>
    <x v="11"/>
    <x v="1"/>
    <x v="0"/>
    <x v="0"/>
  </r>
  <r>
    <n v="10436"/>
    <s v="Spegesild"/>
    <x v="4"/>
    <x v="45"/>
    <n v="6.8159999999999998"/>
    <n v="5"/>
    <s v="Blondel père et fils"/>
    <x v="14"/>
    <x v="0"/>
    <d v="2016-08-11T00:00:00"/>
    <n v="48"/>
    <n v="34.08"/>
    <x v="2"/>
    <x v="0"/>
    <x v="1"/>
    <x v="0"/>
    <x v="0"/>
  </r>
  <r>
    <n v="10436"/>
    <s v="Rhönbräu Klosterbier"/>
    <x v="6"/>
    <x v="41"/>
    <n v="5.58"/>
    <n v="24"/>
    <s v="Blondel père et fils"/>
    <x v="14"/>
    <x v="0"/>
    <d v="2016-12-07T00:00:00"/>
    <n v="148.80000000000001"/>
    <n v="133.92000000000002"/>
    <x v="2"/>
    <x v="4"/>
    <x v="3"/>
    <x v="0"/>
    <x v="0"/>
  </r>
  <r>
    <n v="10436"/>
    <s v="Gnocchi di nonna Alice"/>
    <x v="0"/>
    <x v="29"/>
    <n v="22.799999999999997"/>
    <n v="40"/>
    <s v="Blondel père et fils"/>
    <x v="14"/>
    <x v="0"/>
    <d v="2016-06-26T00:00:00"/>
    <n v="1216"/>
    <n v="911.99999999999989"/>
    <x v="2"/>
    <x v="10"/>
    <x v="0"/>
    <x v="0"/>
    <x v="0"/>
  </r>
  <r>
    <n v="10436"/>
    <s v="Wimmers gute Semmelknödel"/>
    <x v="0"/>
    <x v="47"/>
    <n v="20.216000000000001"/>
    <n v="30"/>
    <s v="Blondel père et fils"/>
    <x v="14"/>
    <x v="0"/>
    <d v="2016-08-04T00:00:00"/>
    <n v="798"/>
    <n v="606.48"/>
    <x v="2"/>
    <x v="0"/>
    <x v="0"/>
    <x v="0"/>
    <x v="0"/>
  </r>
  <r>
    <n v="10437"/>
    <s v="Perth Pasties"/>
    <x v="7"/>
    <x v="20"/>
    <n v="20.173999999999999"/>
    <n v="15"/>
    <s v="Wartian Herkku"/>
    <x v="15"/>
    <x v="10"/>
    <d v="2016-12-22T00:00:00"/>
    <n v="393"/>
    <n v="302.61"/>
    <x v="2"/>
    <x v="4"/>
    <x v="3"/>
    <x v="0"/>
    <x v="0"/>
  </r>
  <r>
    <n v="10438"/>
    <s v="Teatime Chocolate Biscuits"/>
    <x v="5"/>
    <x v="42"/>
    <n v="5.1099999999999994"/>
    <n v="15"/>
    <s v="Toms Spezialitäten"/>
    <x v="1"/>
    <x v="1"/>
    <d v="2016-12-22T00:00:00"/>
    <n v="109.5"/>
    <n v="76.649999999999991"/>
    <x v="2"/>
    <x v="4"/>
    <x v="2"/>
    <x v="0"/>
    <x v="0"/>
  </r>
  <r>
    <n v="10438"/>
    <s v="Sasquatch Ale"/>
    <x v="6"/>
    <x v="44"/>
    <n v="10.192"/>
    <n v="20"/>
    <s v="Toms Spezialitäten"/>
    <x v="1"/>
    <x v="1"/>
    <d v="2016-08-22T00:00:00"/>
    <n v="224"/>
    <n v="203.84"/>
    <x v="2"/>
    <x v="0"/>
    <x v="3"/>
    <x v="0"/>
    <x v="0"/>
  </r>
  <r>
    <n v="10438"/>
    <s v="Ravioli Angelo"/>
    <x v="0"/>
    <x v="7"/>
    <n v="13.103999999999999"/>
    <n v="15"/>
    <s v="Toms Spezialitäten"/>
    <x v="1"/>
    <x v="1"/>
    <d v="2016-06-28T00:00:00"/>
    <n v="234"/>
    <n v="196.56"/>
    <x v="2"/>
    <x v="10"/>
    <x v="0"/>
    <x v="0"/>
    <x v="0"/>
  </r>
  <r>
    <n v="10439"/>
    <s v="Pavlova"/>
    <x v="5"/>
    <x v="19"/>
    <n v="9.0350000000000001"/>
    <n v="16"/>
    <s v="Mère Paillarde"/>
    <x v="41"/>
    <x v="16"/>
    <d v="2016-09-02T00:00:00"/>
    <n v="222.4"/>
    <n v="144.56"/>
    <x v="2"/>
    <x v="1"/>
    <x v="2"/>
    <x v="2"/>
    <x v="1"/>
  </r>
  <r>
    <n v="10439"/>
    <s v="Wimmers gute Semmelknödel"/>
    <x v="0"/>
    <x v="47"/>
    <n v="22.344000000000001"/>
    <n v="6"/>
    <s v="Mère Paillarde"/>
    <x v="41"/>
    <x v="16"/>
    <d v="2016-11-13T00:00:00"/>
    <n v="159.60000000000002"/>
    <n v="134.06400000000002"/>
    <x v="2"/>
    <x v="3"/>
    <x v="0"/>
    <x v="2"/>
    <x v="1"/>
  </r>
  <r>
    <n v="10439"/>
    <s v="Longlife Tofu"/>
    <x v="2"/>
    <x v="15"/>
    <n v="6.24"/>
    <n v="30"/>
    <s v="Mère Paillarde"/>
    <x v="41"/>
    <x v="16"/>
    <d v="2016-10-04T00:00:00"/>
    <n v="240"/>
    <n v="187.20000000000002"/>
    <x v="2"/>
    <x v="2"/>
    <x v="0"/>
    <x v="2"/>
    <x v="1"/>
  </r>
  <r>
    <n v="10439"/>
    <s v="Queso Manchego La Pastora"/>
    <x v="1"/>
    <x v="29"/>
    <n v="24.32"/>
    <n v="15"/>
    <s v="Mère Paillarde"/>
    <x v="41"/>
    <x v="16"/>
    <d v="2016-02-15T00:00:00"/>
    <n v="456"/>
    <n v="364.8"/>
    <x v="2"/>
    <x v="6"/>
    <x v="1"/>
    <x v="2"/>
    <x v="1"/>
  </r>
  <r>
    <n v="10440"/>
    <s v="Chang"/>
    <x v="6"/>
    <x v="18"/>
    <n v="13.527999999999999"/>
    <n v="45"/>
    <s v="Save-a-lot Markets"/>
    <x v="38"/>
    <x v="8"/>
    <d v="2016-05-13T00:00:00"/>
    <n v="684"/>
    <n v="608.76"/>
    <x v="2"/>
    <x v="9"/>
    <x v="3"/>
    <x v="2"/>
    <x v="1"/>
  </r>
  <r>
    <n v="10440"/>
    <s v="Pavlova"/>
    <x v="5"/>
    <x v="19"/>
    <n v="9.3129999999999988"/>
    <n v="49"/>
    <s v="Save-a-lot Markets"/>
    <x v="38"/>
    <x v="8"/>
    <d v="2016-05-15T00:00:00"/>
    <n v="681.1"/>
    <n v="456.33699999999993"/>
    <x v="2"/>
    <x v="9"/>
    <x v="2"/>
    <x v="2"/>
    <x v="1"/>
  </r>
  <r>
    <n v="10440"/>
    <s v="Thüringer Rostbratwurst"/>
    <x v="7"/>
    <x v="33"/>
    <n v="77.22"/>
    <n v="24"/>
    <s v="Save-a-lot Markets"/>
    <x v="38"/>
    <x v="8"/>
    <d v="2016-05-06T00:00:00"/>
    <n v="2376"/>
    <n v="1853.28"/>
    <x v="2"/>
    <x v="9"/>
    <x v="3"/>
    <x v="2"/>
    <x v="1"/>
  </r>
  <r>
    <n v="10440"/>
    <s v="Sirop d'érable"/>
    <x v="3"/>
    <x v="62"/>
    <n v="18.468000000000004"/>
    <n v="90"/>
    <s v="Save-a-lot Markets"/>
    <x v="38"/>
    <x v="8"/>
    <d v="2016-02-02T00:00:00"/>
    <n v="2052"/>
    <n v="1662.1200000000003"/>
    <x v="2"/>
    <x v="6"/>
    <x v="2"/>
    <x v="2"/>
    <x v="1"/>
  </r>
  <r>
    <n v="10441"/>
    <s v="Schoggi Schokolade"/>
    <x v="5"/>
    <x v="22"/>
    <n v="24.218999999999998"/>
    <n v="50"/>
    <s v="Old World Delicatessen"/>
    <x v="33"/>
    <x v="8"/>
    <d v="2016-04-13T00:00:00"/>
    <n v="1755"/>
    <n v="1210.9499999999998"/>
    <x v="2"/>
    <x v="8"/>
    <x v="2"/>
    <x v="2"/>
    <x v="1"/>
  </r>
  <r>
    <n v="10442"/>
    <s v="Queso Cabrales"/>
    <x v="1"/>
    <x v="5"/>
    <n v="14.112"/>
    <n v="30"/>
    <s v="Ernst Handel"/>
    <x v="9"/>
    <x v="6"/>
    <d v="2016-01-07T00:00:00"/>
    <n v="504"/>
    <n v="423.36"/>
    <x v="2"/>
    <x v="5"/>
    <x v="1"/>
    <x v="0"/>
    <x v="0"/>
  </r>
  <r>
    <n v="10442"/>
    <s v="Tourtière"/>
    <x v="7"/>
    <x v="46"/>
    <n v="4.6610000000000005"/>
    <n v="80"/>
    <s v="Ernst Handel"/>
    <x v="9"/>
    <x v="6"/>
    <d v="2016-04-08T00:00:00"/>
    <n v="472"/>
    <n v="372.88000000000005"/>
    <x v="2"/>
    <x v="8"/>
    <x v="3"/>
    <x v="0"/>
    <x v="0"/>
  </r>
  <r>
    <n v="10442"/>
    <s v="Louisiana Hot Spiced Okra"/>
    <x v="3"/>
    <x v="50"/>
    <n v="10.608000000000001"/>
    <n v="60"/>
    <s v="Ernst Handel"/>
    <x v="9"/>
    <x v="6"/>
    <d v="2016-11-10T00:00:00"/>
    <n v="816"/>
    <n v="636.48"/>
    <x v="2"/>
    <x v="3"/>
    <x v="2"/>
    <x v="0"/>
    <x v="0"/>
  </r>
  <r>
    <n v="10443"/>
    <s v="Queso Cabrales"/>
    <x v="1"/>
    <x v="5"/>
    <n v="12.600000000000001"/>
    <n v="6"/>
    <s v="Reggiani Caseifici"/>
    <x v="27"/>
    <x v="11"/>
    <d v="2016-05-20T00:00:00"/>
    <n v="100.80000000000001"/>
    <n v="75.600000000000009"/>
    <x v="2"/>
    <x v="9"/>
    <x v="1"/>
    <x v="3"/>
    <x v="0"/>
  </r>
  <r>
    <n v="10443"/>
    <s v="Rössle Sauerkraut"/>
    <x v="2"/>
    <x v="39"/>
    <n v="28.027999999999999"/>
    <n v="12"/>
    <s v="Reggiani Caseifici"/>
    <x v="27"/>
    <x v="11"/>
    <d v="2016-08-09T00:00:00"/>
    <n v="436.79999999999995"/>
    <n v="336.33600000000001"/>
    <x v="2"/>
    <x v="0"/>
    <x v="0"/>
    <x v="3"/>
    <x v="0"/>
  </r>
  <r>
    <n v="10444"/>
    <s v="Alice Mutton"/>
    <x v="7"/>
    <x v="31"/>
    <n v="23.712"/>
    <n v="10"/>
    <s v="Berglunds snabbköp"/>
    <x v="23"/>
    <x v="9"/>
    <d v="2016-05-21T00:00:00"/>
    <n v="312"/>
    <n v="237.12"/>
    <x v="2"/>
    <x v="9"/>
    <x v="3"/>
    <x v="0"/>
    <x v="0"/>
  </r>
  <r>
    <n v="10444"/>
    <s v="Gumbär Gummibärchen"/>
    <x v="5"/>
    <x v="56"/>
    <n v="16.433999999999997"/>
    <n v="15"/>
    <s v="Berglunds snabbköp"/>
    <x v="23"/>
    <x v="9"/>
    <d v="2016-06-11T00:00:00"/>
    <n v="373.5"/>
    <n v="246.50999999999996"/>
    <x v="2"/>
    <x v="10"/>
    <x v="2"/>
    <x v="0"/>
    <x v="0"/>
  </r>
  <r>
    <n v="10444"/>
    <s v="Steeleye Stout"/>
    <x v="6"/>
    <x v="12"/>
    <n v="13.248000000000001"/>
    <n v="8"/>
    <s v="Berglunds snabbköp"/>
    <x v="23"/>
    <x v="9"/>
    <d v="2016-07-29T00:00:00"/>
    <n v="115.2"/>
    <n v="105.98400000000001"/>
    <x v="2"/>
    <x v="11"/>
    <x v="3"/>
    <x v="0"/>
    <x v="0"/>
  </r>
  <r>
    <n v="10444"/>
    <s v="Jack's New England Clam Chowder"/>
    <x v="4"/>
    <x v="6"/>
    <n v="5.6980000000000004"/>
    <n v="30"/>
    <s v="Berglunds snabbköp"/>
    <x v="23"/>
    <x v="9"/>
    <d v="2016-05-05T00:00:00"/>
    <n v="231"/>
    <n v="170.94"/>
    <x v="2"/>
    <x v="9"/>
    <x v="1"/>
    <x v="0"/>
    <x v="0"/>
  </r>
  <r>
    <n v="10445"/>
    <s v="Chartreuse verte"/>
    <x v="6"/>
    <x v="12"/>
    <n v="12.96"/>
    <n v="6"/>
    <s v="Berglunds snabbköp"/>
    <x v="23"/>
    <x v="9"/>
    <d v="2016-08-01T00:00:00"/>
    <n v="86.4"/>
    <n v="77.760000000000005"/>
    <x v="2"/>
    <x v="0"/>
    <x v="3"/>
    <x v="0"/>
    <x v="0"/>
  </r>
  <r>
    <n v="10445"/>
    <s v="Tourtière"/>
    <x v="7"/>
    <x v="46"/>
    <n v="4.6610000000000005"/>
    <n v="15"/>
    <s v="Berglunds snabbköp"/>
    <x v="23"/>
    <x v="9"/>
    <d v="2016-08-01T00:00:00"/>
    <n v="88.5"/>
    <n v="69.915000000000006"/>
    <x v="2"/>
    <x v="0"/>
    <x v="3"/>
    <x v="0"/>
    <x v="0"/>
  </r>
  <r>
    <n v="10446"/>
    <s v="Teatime Chocolate Biscuits"/>
    <x v="5"/>
    <x v="42"/>
    <n v="5.1099999999999994"/>
    <n v="12"/>
    <s v="Toms Spezialitäten"/>
    <x v="1"/>
    <x v="1"/>
    <d v="2016-12-15T00:00:00"/>
    <n v="87.6"/>
    <n v="61.319999999999993"/>
    <x v="2"/>
    <x v="4"/>
    <x v="2"/>
    <x v="0"/>
    <x v="0"/>
  </r>
  <r>
    <n v="10446"/>
    <s v="Guaraná Fantástica"/>
    <x v="6"/>
    <x v="16"/>
    <n v="3.1680000000000001"/>
    <n v="20"/>
    <s v="Toms Spezialitäten"/>
    <x v="1"/>
    <x v="1"/>
    <d v="2016-02-11T00:00:00"/>
    <n v="72"/>
    <n v="63.36"/>
    <x v="2"/>
    <x v="6"/>
    <x v="3"/>
    <x v="0"/>
    <x v="0"/>
  </r>
  <r>
    <n v="10446"/>
    <s v="Gorgonzola Telino"/>
    <x v="1"/>
    <x v="13"/>
    <n v="8.2000000000000011"/>
    <n v="3"/>
    <s v="Toms Spezialitäten"/>
    <x v="1"/>
    <x v="1"/>
    <d v="2016-07-22T00:00:00"/>
    <n v="30"/>
    <n v="24.6"/>
    <x v="2"/>
    <x v="11"/>
    <x v="1"/>
    <x v="0"/>
    <x v="0"/>
  </r>
  <r>
    <n v="10248"/>
    <s v="Singaporean Hokkien Fried Mee"/>
    <x v="0"/>
    <x v="0"/>
    <n v="7.7420000000000009"/>
    <n v="10"/>
    <s v="Vins et alcools Chevalier"/>
    <x v="0"/>
    <x v="0"/>
    <d v="2016-01-08T00:00:00"/>
    <n v="98"/>
    <n v="77.420000000000016"/>
    <x v="2"/>
    <x v="5"/>
    <x v="0"/>
    <x v="0"/>
    <x v="0"/>
  </r>
  <r>
    <n v="10248"/>
    <s v="Mozzarella di Giovanni"/>
    <x v="1"/>
    <x v="1"/>
    <n v="28.883999999999997"/>
    <n v="50"/>
    <s v="Vins et alcools Chevalier"/>
    <x v="0"/>
    <x v="0"/>
    <d v="2016-08-25T00:00:00"/>
    <n v="1739.9999999999998"/>
    <n v="1444.1999999999998"/>
    <x v="2"/>
    <x v="0"/>
    <x v="1"/>
    <x v="0"/>
    <x v="0"/>
  </r>
  <r>
    <n v="10248"/>
    <s v="Queso Cabrales"/>
    <x v="1"/>
    <x v="2"/>
    <n v="11.62"/>
    <n v="12"/>
    <s v="Vins et alcools Chevalier"/>
    <x v="0"/>
    <x v="0"/>
    <d v="2016-01-28T00:00:00"/>
    <n v="168"/>
    <n v="139.44"/>
    <x v="2"/>
    <x v="5"/>
    <x v="1"/>
    <x v="0"/>
    <x v="0"/>
  </r>
  <r>
    <n v="10249"/>
    <s v="Tofu"/>
    <x v="2"/>
    <x v="3"/>
    <n v="14.694000000000003"/>
    <n v="90"/>
    <s v="Toms Spezialitäten"/>
    <x v="1"/>
    <x v="1"/>
    <d v="2016-06-04T00:00:00"/>
    <n v="1674.0000000000002"/>
    <n v="1322.4600000000003"/>
    <x v="2"/>
    <x v="10"/>
    <x v="0"/>
    <x v="0"/>
    <x v="0"/>
  </r>
  <r>
    <n v="10249"/>
    <s v="Manjimup Dried Apples"/>
    <x v="2"/>
    <x v="4"/>
    <n v="34.768000000000001"/>
    <n v="40"/>
    <s v="Toms Spezialitäten"/>
    <x v="1"/>
    <x v="1"/>
    <d v="2016-12-25T00:00:00"/>
    <n v="1696"/>
    <n v="1390.72"/>
    <x v="2"/>
    <x v="4"/>
    <x v="0"/>
    <x v="0"/>
    <x v="0"/>
  </r>
  <r>
    <n v="10250"/>
    <s v="Louisiana Fiery Hot Pepper Sauce"/>
    <x v="3"/>
    <x v="5"/>
    <n v="12.600000000000001"/>
    <n v="15"/>
    <s v="Hanari Carnes"/>
    <x v="2"/>
    <x v="2"/>
    <d v="2016-08-26T00:00:00"/>
    <n v="252"/>
    <n v="189.00000000000003"/>
    <x v="2"/>
    <x v="0"/>
    <x v="2"/>
    <x v="1"/>
    <x v="1"/>
  </r>
  <r>
    <n v="10250"/>
    <s v="Jack's New England Clam Chowder"/>
    <x v="4"/>
    <x v="6"/>
    <n v="5.4669999999999996"/>
    <n v="10"/>
    <s v="Hanari Carnes"/>
    <x v="2"/>
    <x v="2"/>
    <d v="2016-06-20T00:00:00"/>
    <n v="77"/>
    <n v="54.669999999999995"/>
    <x v="2"/>
    <x v="10"/>
    <x v="1"/>
    <x v="1"/>
    <x v="1"/>
  </r>
  <r>
    <n v="10250"/>
    <s v="Manjimup Dried Apples"/>
    <x v="2"/>
    <x v="4"/>
    <n v="33.92"/>
    <n v="35"/>
    <s v="Hanari Carnes"/>
    <x v="2"/>
    <x v="2"/>
    <d v="2016-07-30T00:00:00"/>
    <n v="1484"/>
    <n v="1187.2"/>
    <x v="2"/>
    <x v="11"/>
    <x v="0"/>
    <x v="1"/>
    <x v="1"/>
  </r>
  <r>
    <n v="10251"/>
    <s v="Louisiana Fiery Hot Pepper Sauce"/>
    <x v="3"/>
    <x v="5"/>
    <n v="12.432"/>
    <n v="20"/>
    <s v="Victuailles en stock"/>
    <x v="3"/>
    <x v="0"/>
    <d v="2016-03-14T00:00:00"/>
    <n v="336"/>
    <n v="248.64000000000001"/>
    <x v="2"/>
    <x v="7"/>
    <x v="2"/>
    <x v="0"/>
    <x v="0"/>
  </r>
  <r>
    <n v="10251"/>
    <s v="Gustaf's Knäckebröd"/>
    <x v="0"/>
    <x v="5"/>
    <n v="13.943999999999999"/>
    <n v="60"/>
    <s v="Victuailles en stock"/>
    <x v="3"/>
    <x v="0"/>
    <d v="2016-06-06T00:00:00"/>
    <n v="1008"/>
    <n v="836.64"/>
    <x v="2"/>
    <x v="10"/>
    <x v="0"/>
    <x v="0"/>
    <x v="0"/>
  </r>
  <r>
    <n v="10251"/>
    <s v="Ravioli Angelo"/>
    <x v="0"/>
    <x v="7"/>
    <n v="13.26"/>
    <n v="15"/>
    <s v="Victuailles en stock"/>
    <x v="3"/>
    <x v="0"/>
    <d v="2016-01-17T00:00:00"/>
    <n v="234"/>
    <n v="198.9"/>
    <x v="2"/>
    <x v="5"/>
    <x v="0"/>
    <x v="0"/>
    <x v="0"/>
  </r>
  <r>
    <n v="10252"/>
    <s v="Sir Rodney's Marmalade"/>
    <x v="5"/>
    <x v="8"/>
    <n v="44.063999999999993"/>
    <n v="40"/>
    <s v="Suprêmes délices"/>
    <x v="4"/>
    <x v="3"/>
    <d v="2016-05-07T00:00:00"/>
    <n v="2592"/>
    <n v="1762.5599999999997"/>
    <x v="2"/>
    <x v="9"/>
    <x v="2"/>
    <x v="0"/>
    <x v="0"/>
  </r>
  <r>
    <n v="10252"/>
    <s v="Geitost"/>
    <x v="1"/>
    <x v="9"/>
    <n v="1.5"/>
    <n v="25"/>
    <s v="Suprêmes délices"/>
    <x v="4"/>
    <x v="3"/>
    <d v="2016-10-27T00:00:00"/>
    <n v="50"/>
    <n v="37.5"/>
    <x v="2"/>
    <x v="2"/>
    <x v="1"/>
    <x v="0"/>
    <x v="0"/>
  </r>
  <r>
    <n v="10252"/>
    <s v="Camembert Pierrot"/>
    <x v="1"/>
    <x v="10"/>
    <n v="21.488"/>
    <n v="40"/>
    <s v="Suprêmes délices"/>
    <x v="4"/>
    <x v="3"/>
    <d v="2016-07-07T00:00:00"/>
    <n v="1088"/>
    <n v="859.52"/>
    <x v="2"/>
    <x v="11"/>
    <x v="1"/>
    <x v="0"/>
    <x v="0"/>
  </r>
  <r>
    <n v="10253"/>
    <s v="Maxilaku"/>
    <x v="5"/>
    <x v="11"/>
    <n v="10.559999999999999"/>
    <n v="40"/>
    <s v="Hanari Carnes"/>
    <x v="2"/>
    <x v="2"/>
    <d v="2016-09-08T00:00:00"/>
    <n v="640"/>
    <n v="422.4"/>
    <x v="2"/>
    <x v="1"/>
    <x v="2"/>
    <x v="1"/>
    <x v="1"/>
  </r>
  <r>
    <n v="10253"/>
    <s v="Chartreuse verte"/>
    <x v="6"/>
    <x v="12"/>
    <n v="12.672000000000001"/>
    <n v="42"/>
    <s v="Hanari Carnes"/>
    <x v="2"/>
    <x v="2"/>
    <d v="2016-04-04T00:00:00"/>
    <n v="604.80000000000007"/>
    <n v="532.22400000000005"/>
    <x v="2"/>
    <x v="8"/>
    <x v="3"/>
    <x v="1"/>
    <x v="1"/>
  </r>
  <r>
    <n v="10253"/>
    <s v="Gorgonzola Telino"/>
    <x v="1"/>
    <x v="13"/>
    <n v="8.2000000000000011"/>
    <n v="20"/>
    <s v="Hanari Carnes"/>
    <x v="2"/>
    <x v="2"/>
    <d v="2016-01-17T00:00:00"/>
    <n v="200"/>
    <n v="164.00000000000003"/>
    <x v="2"/>
    <x v="5"/>
    <x v="1"/>
    <x v="1"/>
    <x v="1"/>
  </r>
  <r>
    <n v="10254"/>
    <s v="Pâté chinois"/>
    <x v="7"/>
    <x v="14"/>
    <n v="14.399999999999999"/>
    <n v="21"/>
    <s v="Chop-suey Chinese"/>
    <x v="5"/>
    <x v="4"/>
    <d v="2016-12-05T00:00:00"/>
    <n v="403.2"/>
    <n v="302.39999999999998"/>
    <x v="2"/>
    <x v="4"/>
    <x v="3"/>
    <x v="0"/>
    <x v="0"/>
  </r>
  <r>
    <n v="10254"/>
    <s v="Longlife Tofu"/>
    <x v="2"/>
    <x v="15"/>
    <n v="6.5600000000000005"/>
    <n v="21"/>
    <s v="Chop-suey Chinese"/>
    <x v="5"/>
    <x v="4"/>
    <d v="2016-01-26T00:00:00"/>
    <n v="168"/>
    <n v="137.76000000000002"/>
    <x v="2"/>
    <x v="5"/>
    <x v="0"/>
    <x v="0"/>
    <x v="0"/>
  </r>
  <r>
    <n v="10254"/>
    <s v="Guaraná Fantástica"/>
    <x v="6"/>
    <x v="16"/>
    <n v="3.3120000000000003"/>
    <n v="15"/>
    <s v="Chop-suey Chinese"/>
    <x v="5"/>
    <x v="4"/>
    <d v="2016-03-27T00:00:00"/>
    <n v="54"/>
    <n v="49.680000000000007"/>
    <x v="2"/>
    <x v="7"/>
    <x v="3"/>
    <x v="0"/>
    <x v="0"/>
  </r>
  <r>
    <n v="10255"/>
    <s v="Raclette Courdavault"/>
    <x v="1"/>
    <x v="17"/>
    <n v="36.519999999999996"/>
    <n v="30"/>
    <s v="Richter Supermarkt"/>
    <x v="6"/>
    <x v="4"/>
    <d v="2016-11-16T00:00:00"/>
    <n v="1320"/>
    <n v="1095.5999999999999"/>
    <x v="2"/>
    <x v="3"/>
    <x v="1"/>
    <x v="0"/>
    <x v="0"/>
  </r>
  <r>
    <n v="10255"/>
    <s v="Chang"/>
    <x v="6"/>
    <x v="18"/>
    <n v="13.984"/>
    <n v="20"/>
    <s v="Richter Supermarkt"/>
    <x v="6"/>
    <x v="4"/>
    <d v="2016-04-23T00:00:00"/>
    <n v="304"/>
    <n v="279.68"/>
    <x v="2"/>
    <x v="8"/>
    <x v="3"/>
    <x v="0"/>
    <x v="0"/>
  </r>
  <r>
    <n v="10255"/>
    <s v="Pavlova"/>
    <x v="5"/>
    <x v="19"/>
    <n v="9.73"/>
    <n v="35"/>
    <s v="Richter Supermarkt"/>
    <x v="6"/>
    <x v="4"/>
    <d v="2016-05-19T00:00:00"/>
    <n v="486.5"/>
    <n v="340.55"/>
    <x v="2"/>
    <x v="9"/>
    <x v="2"/>
    <x v="0"/>
    <x v="0"/>
  </r>
  <r>
    <n v="10255"/>
    <s v="Inlagd Sill"/>
    <x v="4"/>
    <x v="18"/>
    <n v="11.399999999999999"/>
    <n v="25"/>
    <s v="Richter Supermarkt"/>
    <x v="6"/>
    <x v="4"/>
    <d v="2016-06-02T00:00:00"/>
    <n v="380"/>
    <n v="284.99999999999994"/>
    <x v="2"/>
    <x v="10"/>
    <x v="1"/>
    <x v="0"/>
    <x v="0"/>
  </r>
  <r>
    <n v="10256"/>
    <s v="Perth Pasties"/>
    <x v="7"/>
    <x v="20"/>
    <n v="19.911999999999999"/>
    <n v="15"/>
    <s v="Wellington Importadora"/>
    <x v="7"/>
    <x v="2"/>
    <d v="2016-08-07T00:00:00"/>
    <n v="393"/>
    <n v="298.68"/>
    <x v="2"/>
    <x v="0"/>
    <x v="3"/>
    <x v="1"/>
    <x v="1"/>
  </r>
  <r>
    <n v="10256"/>
    <s v="Original Frankfurter grüne Soße"/>
    <x v="3"/>
    <x v="21"/>
    <n v="8.6319999999999997"/>
    <n v="12"/>
    <s v="Wellington Importadora"/>
    <x v="7"/>
    <x v="2"/>
    <d v="2016-12-19T00:00:00"/>
    <n v="124.80000000000001"/>
    <n v="103.584"/>
    <x v="2"/>
    <x v="4"/>
    <x v="2"/>
    <x v="1"/>
    <x v="1"/>
  </r>
  <r>
    <n v="10257"/>
    <s v="Schoggi Schokolade"/>
    <x v="5"/>
    <x v="22"/>
    <n v="23.165999999999997"/>
    <n v="25"/>
    <s v="HILARIÓN-Abastos"/>
    <x v="8"/>
    <x v="5"/>
    <d v="2016-05-02T00:00:00"/>
    <n v="877.5"/>
    <n v="579.14999999999986"/>
    <x v="2"/>
    <x v="9"/>
    <x v="2"/>
    <x v="1"/>
    <x v="1"/>
  </r>
  <r>
    <n v="10257"/>
    <s v="Chartreuse verte"/>
    <x v="6"/>
    <x v="12"/>
    <n v="12.816000000000001"/>
    <n v="60"/>
    <s v="HILARIÓN-Abastos"/>
    <x v="8"/>
    <x v="5"/>
    <d v="2016-04-02T00:00:00"/>
    <n v="864"/>
    <n v="768.96"/>
    <x v="2"/>
    <x v="8"/>
    <x v="3"/>
    <x v="1"/>
    <x v="1"/>
  </r>
  <r>
    <n v="10257"/>
    <s v="Original Frankfurter grüne Soße"/>
    <x v="3"/>
    <x v="21"/>
    <n v="7.9040000000000008"/>
    <n v="15"/>
    <s v="HILARIÓN-Abastos"/>
    <x v="8"/>
    <x v="5"/>
    <d v="2016-04-03T00:00:00"/>
    <n v="156"/>
    <n v="118.56000000000002"/>
    <x v="2"/>
    <x v="8"/>
    <x v="2"/>
    <x v="1"/>
    <x v="1"/>
  </r>
  <r>
    <n v="10258"/>
    <s v="Chang"/>
    <x v="6"/>
    <x v="18"/>
    <n v="13.527999999999999"/>
    <n v="50"/>
    <s v="Ernst Handel"/>
    <x v="9"/>
    <x v="6"/>
    <d v="2016-05-29T00:00:00"/>
    <n v="760"/>
    <n v="676.4"/>
    <x v="2"/>
    <x v="9"/>
    <x v="3"/>
    <x v="0"/>
    <x v="0"/>
  </r>
  <r>
    <n v="10258"/>
    <s v="Chef Anton's Gumbo Mix"/>
    <x v="3"/>
    <x v="23"/>
    <n v="14.45"/>
    <n v="65"/>
    <s v="Ernst Handel"/>
    <x v="9"/>
    <x v="6"/>
    <d v="2016-04-06T00:00:00"/>
    <n v="1105"/>
    <n v="939.25"/>
    <x v="2"/>
    <x v="8"/>
    <x v="2"/>
    <x v="0"/>
    <x v="0"/>
  </r>
  <r>
    <n v="10258"/>
    <s v="Mascarpone Fabioli"/>
    <x v="1"/>
    <x v="24"/>
    <n v="19.968000000000004"/>
    <n v="60"/>
    <s v="Ernst Handel"/>
    <x v="9"/>
    <x v="6"/>
    <d v="2016-03-13T00:00:00"/>
    <n v="1536"/>
    <n v="1198.0800000000002"/>
    <x v="2"/>
    <x v="7"/>
    <x v="1"/>
    <x v="0"/>
    <x v="0"/>
  </r>
  <r>
    <n v="10259"/>
    <s v="Sir Rodney's Scones"/>
    <x v="5"/>
    <x v="15"/>
    <n v="5.2"/>
    <n v="10"/>
    <s v="Centro comercial Moctezuma"/>
    <x v="10"/>
    <x v="7"/>
    <d v="2016-07-14T00:00:00"/>
    <n v="80"/>
    <n v="52"/>
    <x v="2"/>
    <x v="11"/>
    <x v="2"/>
    <x v="1"/>
    <x v="1"/>
  </r>
  <r>
    <n v="10259"/>
    <s v="Gravad lax"/>
    <x v="4"/>
    <x v="25"/>
    <n v="14.975999999999999"/>
    <n v="10"/>
    <s v="Centro comercial Moctezuma"/>
    <x v="10"/>
    <x v="7"/>
    <d v="2016-04-28T00:00:00"/>
    <n v="208"/>
    <n v="149.76"/>
    <x v="2"/>
    <x v="8"/>
    <x v="1"/>
    <x v="1"/>
    <x v="1"/>
  </r>
  <r>
    <n v="10260"/>
    <s v="Jack's New England Clam Chowder"/>
    <x v="4"/>
    <x v="6"/>
    <n v="6.0830000000000002"/>
    <n v="16"/>
    <s v="Ottilies Käseladen"/>
    <x v="11"/>
    <x v="1"/>
    <d v="2016-05-31T00:00:00"/>
    <n v="123.2"/>
    <n v="97.328000000000003"/>
    <x v="2"/>
    <x v="9"/>
    <x v="1"/>
    <x v="0"/>
    <x v="0"/>
  </r>
  <r>
    <n v="10260"/>
    <s v="Ravioli Angelo"/>
    <x v="0"/>
    <x v="7"/>
    <n v="12.324"/>
    <n v="50"/>
    <s v="Ottilies Käseladen"/>
    <x v="11"/>
    <x v="1"/>
    <d v="2016-03-17T00:00:00"/>
    <n v="780"/>
    <n v="616.20000000000005"/>
    <x v="2"/>
    <x v="7"/>
    <x v="0"/>
    <x v="0"/>
    <x v="0"/>
  </r>
  <r>
    <n v="10260"/>
    <s v="Tarte au sucre"/>
    <x v="5"/>
    <x v="26"/>
    <n v="26.003999999999994"/>
    <n v="15"/>
    <s v="Ottilies Käseladen"/>
    <x v="11"/>
    <x v="1"/>
    <d v="2016-12-21T00:00:00"/>
    <n v="591"/>
    <n v="390.05999999999989"/>
    <x v="2"/>
    <x v="4"/>
    <x v="2"/>
    <x v="0"/>
    <x v="0"/>
  </r>
  <r>
    <n v="10260"/>
    <s v="Outback Lager"/>
    <x v="6"/>
    <x v="27"/>
    <n v="10.68"/>
    <n v="21"/>
    <s v="Ottilies Käseladen"/>
    <x v="11"/>
    <x v="1"/>
    <d v="2016-10-18T00:00:00"/>
    <n v="252"/>
    <n v="224.28"/>
    <x v="2"/>
    <x v="2"/>
    <x v="3"/>
    <x v="0"/>
    <x v="0"/>
  </r>
  <r>
    <n v="10261"/>
    <s v="Sir Rodney's Scones"/>
    <x v="5"/>
    <x v="15"/>
    <n v="5.2799999999999994"/>
    <n v="20"/>
    <s v="Que Delícia"/>
    <x v="2"/>
    <x v="2"/>
    <d v="2016-02-04T00:00:00"/>
    <n v="160"/>
    <n v="105.6"/>
    <x v="2"/>
    <x v="6"/>
    <x v="2"/>
    <x v="1"/>
    <x v="1"/>
  </r>
  <r>
    <n v="10261"/>
    <s v="Steeleye Stout"/>
    <x v="6"/>
    <x v="12"/>
    <n v="13.248000000000001"/>
    <n v="20"/>
    <s v="Que Delícia"/>
    <x v="2"/>
    <x v="2"/>
    <d v="2016-12-07T00:00:00"/>
    <n v="288"/>
    <n v="264.96000000000004"/>
    <x v="2"/>
    <x v="4"/>
    <x v="3"/>
    <x v="1"/>
    <x v="1"/>
  </r>
  <r>
    <n v="10262"/>
    <s v="Chef Anton's Gumbo Mix"/>
    <x v="3"/>
    <x v="23"/>
    <n v="12.75"/>
    <n v="12"/>
    <s v="Rattlesnake Canyon Grocery"/>
    <x v="12"/>
    <x v="8"/>
    <d v="2016-04-15T00:00:00"/>
    <n v="204"/>
    <n v="153"/>
    <x v="2"/>
    <x v="8"/>
    <x v="2"/>
    <x v="2"/>
    <x v="1"/>
  </r>
  <r>
    <n v="10262"/>
    <s v="Uncle Bob's Organic Dried Pears"/>
    <x v="2"/>
    <x v="28"/>
    <n v="19.440000000000001"/>
    <n v="15"/>
    <s v="Rattlesnake Canyon Grocery"/>
    <x v="12"/>
    <x v="8"/>
    <d v="2016-01-01T00:00:00"/>
    <n v="360"/>
    <n v="291.60000000000002"/>
    <x v="2"/>
    <x v="5"/>
    <x v="0"/>
    <x v="2"/>
    <x v="1"/>
  </r>
  <r>
    <n v="10262"/>
    <s v="Gnocchi di nonna Alice"/>
    <x v="0"/>
    <x v="29"/>
    <n v="22.799999999999997"/>
    <n v="20"/>
    <s v="Rattlesnake Canyon Grocery"/>
    <x v="12"/>
    <x v="8"/>
    <d v="2016-08-26T00:00:00"/>
    <n v="608"/>
    <n v="455.99999999999994"/>
    <x v="2"/>
    <x v="0"/>
    <x v="0"/>
    <x v="2"/>
    <x v="1"/>
  </r>
  <r>
    <n v="10263"/>
    <s v="Pavlova"/>
    <x v="5"/>
    <x v="19"/>
    <n v="9.1739999999999995"/>
    <n v="60"/>
    <s v="Ernst Handel"/>
    <x v="9"/>
    <x v="6"/>
    <d v="2016-03-16T00:00:00"/>
    <n v="834"/>
    <n v="550.43999999999994"/>
    <x v="2"/>
    <x v="7"/>
    <x v="2"/>
    <x v="0"/>
    <x v="0"/>
  </r>
  <r>
    <n v="10263"/>
    <s v="Guaraná Fantástica"/>
    <x v="6"/>
    <x v="16"/>
    <n v="3.1680000000000001"/>
    <n v="28"/>
    <s v="Ernst Handel"/>
    <x v="9"/>
    <x v="6"/>
    <d v="2016-05-31T00:00:00"/>
    <n v="100.8"/>
    <n v="88.704000000000008"/>
    <x v="2"/>
    <x v="9"/>
    <x v="3"/>
    <x v="0"/>
    <x v="0"/>
  </r>
  <r>
    <n v="10263"/>
    <s v="Nord-Ost Matjeshering"/>
    <x v="4"/>
    <x v="30"/>
    <n v="15.939"/>
    <n v="60"/>
    <s v="Ernst Handel"/>
    <x v="9"/>
    <x v="6"/>
    <d v="2016-03-18T00:00:00"/>
    <n v="1242"/>
    <n v="956.34"/>
    <x v="2"/>
    <x v="7"/>
    <x v="1"/>
    <x v="0"/>
    <x v="0"/>
  </r>
  <r>
    <n v="10263"/>
    <s v="Longlife Tofu"/>
    <x v="2"/>
    <x v="15"/>
    <n v="6.16"/>
    <n v="36"/>
    <s v="Ernst Handel"/>
    <x v="9"/>
    <x v="6"/>
    <d v="2016-02-25T00:00:00"/>
    <n v="288"/>
    <n v="221.76"/>
    <x v="2"/>
    <x v="6"/>
    <x v="0"/>
    <x v="0"/>
    <x v="0"/>
  </r>
  <r>
    <n v="10264"/>
    <s v="Chang"/>
    <x v="6"/>
    <x v="18"/>
    <n v="13.527999999999999"/>
    <n v="35"/>
    <s v="Folk och fä HB"/>
    <x v="13"/>
    <x v="9"/>
    <d v="2016-05-01T00:00:00"/>
    <n v="532"/>
    <n v="473.47999999999996"/>
    <x v="2"/>
    <x v="9"/>
    <x v="3"/>
    <x v="0"/>
    <x v="0"/>
  </r>
  <r>
    <n v="10264"/>
    <s v="Jack's New England Clam Chowder"/>
    <x v="4"/>
    <x v="6"/>
    <n v="5.9290000000000003"/>
    <n v="25"/>
    <s v="Folk och fä HB"/>
    <x v="13"/>
    <x v="9"/>
    <d v="2016-06-18T00:00:00"/>
    <n v="192.5"/>
    <n v="148.22499999999999"/>
    <x v="2"/>
    <x v="10"/>
    <x v="1"/>
    <x v="0"/>
    <x v="0"/>
  </r>
  <r>
    <n v="10265"/>
    <s v="Alice Mutton"/>
    <x v="7"/>
    <x v="31"/>
    <n v="23.712"/>
    <n v="30"/>
    <s v="Blondel père et fils"/>
    <x v="14"/>
    <x v="0"/>
    <d v="2016-07-04T00:00:00"/>
    <n v="936"/>
    <n v="711.36"/>
    <x v="2"/>
    <x v="11"/>
    <x v="3"/>
    <x v="0"/>
    <x v="0"/>
  </r>
  <r>
    <n v="10265"/>
    <s v="Outback Lager"/>
    <x v="6"/>
    <x v="27"/>
    <n v="10.8"/>
    <n v="20"/>
    <s v="Blondel père et fils"/>
    <x v="14"/>
    <x v="0"/>
    <d v="2016-08-15T00:00:00"/>
    <n v="240"/>
    <n v="216"/>
    <x v="2"/>
    <x v="0"/>
    <x v="3"/>
    <x v="0"/>
    <x v="0"/>
  </r>
  <r>
    <n v="10266"/>
    <s v="Queso Manchego La Pastora"/>
    <x v="1"/>
    <x v="29"/>
    <n v="25.84"/>
    <n v="12"/>
    <s v="Wartian Herkku"/>
    <x v="15"/>
    <x v="10"/>
    <d v="2016-12-16T00:00:00"/>
    <n v="364.79999999999995"/>
    <n v="310.08"/>
    <x v="2"/>
    <x v="4"/>
    <x v="1"/>
    <x v="0"/>
    <x v="0"/>
  </r>
  <r>
    <n v="10267"/>
    <s v="Boston Crab Meat"/>
    <x v="4"/>
    <x v="32"/>
    <n v="11.465999999999999"/>
    <n v="50"/>
    <s v="Frankenversand"/>
    <x v="16"/>
    <x v="1"/>
    <d v="2016-07-17T00:00:00"/>
    <n v="735"/>
    <n v="573.29999999999995"/>
    <x v="2"/>
    <x v="11"/>
    <x v="1"/>
    <x v="0"/>
    <x v="0"/>
  </r>
  <r>
    <n v="10267"/>
    <s v="Raclette Courdavault"/>
    <x v="1"/>
    <x v="17"/>
    <n v="36.96"/>
    <n v="70"/>
    <s v="Frankenversand"/>
    <x v="16"/>
    <x v="1"/>
    <d v="2016-08-16T00:00:00"/>
    <n v="3080"/>
    <n v="2587.2000000000003"/>
    <x v="2"/>
    <x v="0"/>
    <x v="1"/>
    <x v="0"/>
    <x v="0"/>
  </r>
  <r>
    <n v="10267"/>
    <s v="Lakkalikööri"/>
    <x v="6"/>
    <x v="12"/>
    <n v="12.672000000000001"/>
    <n v="15"/>
    <s v="Frankenversand"/>
    <x v="16"/>
    <x v="1"/>
    <d v="2016-10-19T00:00:00"/>
    <n v="216"/>
    <n v="190.08"/>
    <x v="2"/>
    <x v="2"/>
    <x v="3"/>
    <x v="0"/>
    <x v="0"/>
  </r>
  <r>
    <n v="10268"/>
    <s v="Thüringer Rostbratwurst"/>
    <x v="7"/>
    <x v="33"/>
    <n v="78.210000000000008"/>
    <n v="10"/>
    <s v="GROSELLA-Restaurante"/>
    <x v="17"/>
    <x v="5"/>
    <d v="2016-07-31T00:00:00"/>
    <n v="990"/>
    <n v="782.10000000000014"/>
    <x v="2"/>
    <x v="11"/>
    <x v="3"/>
    <x v="1"/>
    <x v="1"/>
  </r>
  <r>
    <n v="10268"/>
    <s v="Mozzarella di Giovanni"/>
    <x v="1"/>
    <x v="34"/>
    <n v="22.796000000000003"/>
    <n v="80"/>
    <s v="GROSELLA-Restaurante"/>
    <x v="17"/>
    <x v="5"/>
    <d v="2016-11-12T00:00:00"/>
    <n v="2224"/>
    <n v="1823.6800000000003"/>
    <x v="2"/>
    <x v="3"/>
    <x v="1"/>
    <x v="1"/>
    <x v="1"/>
  </r>
  <r>
    <n v="10269"/>
    <s v="Geitost"/>
    <x v="1"/>
    <x v="9"/>
    <n v="1.68"/>
    <n v="60"/>
    <s v="White Clover Markets"/>
    <x v="18"/>
    <x v="8"/>
    <d v="2016-03-03T00:00:00"/>
    <n v="120"/>
    <n v="100.8"/>
    <x v="2"/>
    <x v="7"/>
    <x v="1"/>
    <x v="2"/>
    <x v="1"/>
  </r>
  <r>
    <n v="10269"/>
    <s v="Mozzarella di Giovanni"/>
    <x v="1"/>
    <x v="34"/>
    <n v="22.240000000000002"/>
    <n v="20"/>
    <s v="White Clover Markets"/>
    <x v="18"/>
    <x v="8"/>
    <d v="2016-08-06T00:00:00"/>
    <n v="556"/>
    <n v="444.80000000000007"/>
    <x v="2"/>
    <x v="0"/>
    <x v="1"/>
    <x v="2"/>
    <x v="1"/>
  </r>
  <r>
    <n v="10270"/>
    <s v="Ipoh Coffee"/>
    <x v="6"/>
    <x v="35"/>
    <n v="33.119999999999997"/>
    <n v="25"/>
    <s v="Wartian Herkku"/>
    <x v="15"/>
    <x v="10"/>
    <d v="2016-10-25T00:00:00"/>
    <n v="919.99999999999989"/>
    <n v="827.99999999999989"/>
    <x v="2"/>
    <x v="2"/>
    <x v="3"/>
    <x v="0"/>
    <x v="0"/>
  </r>
  <r>
    <n v="10270"/>
    <s v="Inlagd Sill"/>
    <x v="4"/>
    <x v="18"/>
    <n v="12.464"/>
    <n v="30"/>
    <s v="Wartian Herkku"/>
    <x v="15"/>
    <x v="10"/>
    <d v="2016-03-15T00:00:00"/>
    <n v="456"/>
    <n v="373.92"/>
    <x v="2"/>
    <x v="7"/>
    <x v="1"/>
    <x v="0"/>
    <x v="0"/>
  </r>
  <r>
    <n v="10271"/>
    <s v="Geitost"/>
    <x v="1"/>
    <x v="9"/>
    <n v="1.56"/>
    <n v="24"/>
    <s v="Split Rail Beer &amp; Ale"/>
    <x v="19"/>
    <x v="8"/>
    <d v="2016-05-18T00:00:00"/>
    <n v="48"/>
    <n v="37.44"/>
    <x v="2"/>
    <x v="9"/>
    <x v="1"/>
    <x v="2"/>
    <x v="1"/>
  </r>
  <r>
    <n v="10272"/>
    <s v="Sir Rodney's Marmalade"/>
    <x v="5"/>
    <x v="8"/>
    <n v="42.767999999999994"/>
    <n v="60"/>
    <s v="Rattlesnake Canyon Grocery"/>
    <x v="12"/>
    <x v="8"/>
    <d v="2016-07-05T00:00:00"/>
    <n v="3888"/>
    <n v="2566.0799999999995"/>
    <x v="2"/>
    <x v="11"/>
    <x v="2"/>
    <x v="2"/>
    <x v="1"/>
  </r>
  <r>
    <n v="10272"/>
    <s v="Gorgonzola Telino"/>
    <x v="1"/>
    <x v="13"/>
    <n v="8.2999999999999989"/>
    <n v="40"/>
    <s v="Rattlesnake Canyon Grocery"/>
    <x v="12"/>
    <x v="8"/>
    <d v="2016-05-17T00:00:00"/>
    <n v="400"/>
    <n v="331.99999999999994"/>
    <x v="2"/>
    <x v="9"/>
    <x v="1"/>
    <x v="2"/>
    <x v="1"/>
  </r>
  <r>
    <n v="10272"/>
    <s v="Mozzarella di Giovanni"/>
    <x v="1"/>
    <x v="34"/>
    <n v="23.63"/>
    <n v="24"/>
    <s v="Rattlesnake Canyon Grocery"/>
    <x v="12"/>
    <x v="8"/>
    <d v="2016-08-17T00:00:00"/>
    <n v="667.2"/>
    <n v="567.12"/>
    <x v="2"/>
    <x v="0"/>
    <x v="1"/>
    <x v="2"/>
    <x v="1"/>
  </r>
  <r>
    <n v="10273"/>
    <s v="Boston Crab Meat"/>
    <x v="4"/>
    <x v="32"/>
    <n v="10.29"/>
    <n v="60"/>
    <s v="QUICK-Stop"/>
    <x v="20"/>
    <x v="1"/>
    <d v="2016-12-20T00:00:00"/>
    <n v="882"/>
    <n v="617.4"/>
    <x v="2"/>
    <x v="4"/>
    <x v="1"/>
    <x v="0"/>
    <x v="0"/>
  </r>
  <r>
    <n v="10273"/>
    <s v="Geitost"/>
    <x v="1"/>
    <x v="9"/>
    <n v="1.62"/>
    <n v="20"/>
    <s v="QUICK-Stop"/>
    <x v="20"/>
    <x v="1"/>
    <d v="2016-04-03T00:00:00"/>
    <n v="40"/>
    <n v="32.400000000000006"/>
    <x v="2"/>
    <x v="8"/>
    <x v="1"/>
    <x v="0"/>
    <x v="0"/>
  </r>
  <r>
    <n v="10273"/>
    <s v="Gorgonzola Telino"/>
    <x v="1"/>
    <x v="13"/>
    <n v="8.4"/>
    <n v="15"/>
    <s v="QUICK-Stop"/>
    <x v="20"/>
    <x v="1"/>
    <d v="2016-10-16T00:00:00"/>
    <n v="150"/>
    <n v="126"/>
    <x v="2"/>
    <x v="2"/>
    <x v="1"/>
    <x v="0"/>
    <x v="0"/>
  </r>
  <r>
    <n v="10273"/>
    <s v="Ikura"/>
    <x v="4"/>
    <x v="36"/>
    <n v="19.344000000000001"/>
    <n v="24"/>
    <s v="QUICK-Stop"/>
    <x v="20"/>
    <x v="1"/>
    <d v="2016-11-10T00:00:00"/>
    <n v="595.20000000000005"/>
    <n v="464.25600000000003"/>
    <x v="2"/>
    <x v="3"/>
    <x v="1"/>
    <x v="0"/>
    <x v="0"/>
  </r>
  <r>
    <n v="10273"/>
    <s v="Lakkalikööri"/>
    <x v="6"/>
    <x v="12"/>
    <n v="12.816000000000001"/>
    <n v="33"/>
    <s v="QUICK-Stop"/>
    <x v="20"/>
    <x v="1"/>
    <d v="2016-06-25T00:00:00"/>
    <n v="475.2"/>
    <n v="422.928"/>
    <x v="2"/>
    <x v="10"/>
    <x v="3"/>
    <x v="0"/>
    <x v="0"/>
  </r>
  <r>
    <n v="10274"/>
    <s v="Fløtemysost"/>
    <x v="1"/>
    <x v="37"/>
    <n v="14.62"/>
    <n v="20"/>
    <s v="Vins et alcools Chevalier"/>
    <x v="0"/>
    <x v="0"/>
    <d v="2016-10-04T00:00:00"/>
    <n v="344"/>
    <n v="292.39999999999998"/>
    <x v="2"/>
    <x v="2"/>
    <x v="1"/>
    <x v="0"/>
    <x v="0"/>
  </r>
  <r>
    <n v="10274"/>
    <s v="Mozzarella di Giovanni"/>
    <x v="1"/>
    <x v="34"/>
    <n v="23.63"/>
    <n v="70"/>
    <s v="Vins et alcools Chevalier"/>
    <x v="0"/>
    <x v="0"/>
    <d v="2016-08-17T00:00:00"/>
    <n v="1946"/>
    <n v="1654.1"/>
    <x v="2"/>
    <x v="0"/>
    <x v="1"/>
    <x v="0"/>
    <x v="0"/>
  </r>
  <r>
    <n v="10275"/>
    <s v="Guaraná Fantástica"/>
    <x v="6"/>
    <x v="16"/>
    <n v="3.2760000000000002"/>
    <n v="12"/>
    <s v="Magazzini Alimentari Riuniti"/>
    <x v="21"/>
    <x v="11"/>
    <d v="2016-04-15T00:00:00"/>
    <n v="43.2"/>
    <n v="39.312000000000005"/>
    <x v="2"/>
    <x v="8"/>
    <x v="3"/>
    <x v="3"/>
    <x v="0"/>
  </r>
  <r>
    <n v="10275"/>
    <s v="Raclette Courdavault"/>
    <x v="1"/>
    <x v="17"/>
    <n v="33.44"/>
    <n v="6"/>
    <s v="Magazzini Alimentari Riuniti"/>
    <x v="21"/>
    <x v="11"/>
    <d v="2016-08-09T00:00:00"/>
    <n v="264"/>
    <n v="200.64"/>
    <x v="2"/>
    <x v="0"/>
    <x v="1"/>
    <x v="3"/>
    <x v="0"/>
  </r>
  <r>
    <n v="10276"/>
    <s v="Ikura"/>
    <x v="4"/>
    <x v="36"/>
    <n v="17.36"/>
    <n v="15"/>
    <s v="Tortuga Restaurante"/>
    <x v="10"/>
    <x v="7"/>
    <d v="2016-12-20T00:00:00"/>
    <n v="372"/>
    <n v="260.39999999999998"/>
    <x v="2"/>
    <x v="4"/>
    <x v="1"/>
    <x v="1"/>
    <x v="1"/>
  </r>
  <r>
    <n v="10276"/>
    <s v="Konbu"/>
    <x v="4"/>
    <x v="38"/>
    <n v="3.504"/>
    <n v="10"/>
    <s v="Tortuga Restaurante"/>
    <x v="10"/>
    <x v="7"/>
    <d v="2016-11-27T00:00:00"/>
    <n v="48"/>
    <n v="35.04"/>
    <x v="2"/>
    <x v="3"/>
    <x v="1"/>
    <x v="1"/>
    <x v="1"/>
  </r>
  <r>
    <n v="10277"/>
    <s v="Tarte au sucre"/>
    <x v="5"/>
    <x v="26"/>
    <n v="26.003999999999994"/>
    <n v="12"/>
    <s v="Morgenstern Gesundkost"/>
    <x v="22"/>
    <x v="1"/>
    <d v="2016-06-19T00:00:00"/>
    <n v="472.79999999999995"/>
    <n v="312.04799999999994"/>
    <x v="2"/>
    <x v="10"/>
    <x v="2"/>
    <x v="0"/>
    <x v="0"/>
  </r>
  <r>
    <n v="10277"/>
    <s v="Rössle Sauerkraut"/>
    <x v="2"/>
    <x v="39"/>
    <n v="28.756"/>
    <n v="20"/>
    <s v="Morgenstern Gesundkost"/>
    <x v="22"/>
    <x v="1"/>
    <d v="2016-04-02T00:00:00"/>
    <n v="728"/>
    <n v="575.12"/>
    <x v="2"/>
    <x v="8"/>
    <x v="0"/>
    <x v="0"/>
    <x v="0"/>
  </r>
  <r>
    <n v="10278"/>
    <s v="Gula Malacca"/>
    <x v="3"/>
    <x v="40"/>
    <n v="10.85"/>
    <n v="16"/>
    <s v="Berglunds snabbköp"/>
    <x v="23"/>
    <x v="9"/>
    <d v="2016-04-07T00:00:00"/>
    <n v="248"/>
    <n v="173.6"/>
    <x v="2"/>
    <x v="8"/>
    <x v="2"/>
    <x v="0"/>
    <x v="0"/>
  </r>
  <r>
    <n v="10278"/>
    <s v="Raclette Courdavault"/>
    <x v="1"/>
    <x v="17"/>
    <n v="35.200000000000003"/>
    <n v="15"/>
    <s v="Berglunds snabbköp"/>
    <x v="23"/>
    <x v="9"/>
    <d v="2016-06-14T00:00:00"/>
    <n v="660"/>
    <n v="528"/>
    <x v="2"/>
    <x v="10"/>
    <x v="1"/>
    <x v="0"/>
    <x v="0"/>
  </r>
  <r>
    <n v="10278"/>
    <s v="Vegie-spread"/>
    <x v="3"/>
    <x v="22"/>
    <n v="28.782000000000004"/>
    <n v="80"/>
    <s v="Berglunds snabbköp"/>
    <x v="23"/>
    <x v="9"/>
    <d v="2016-10-13T00:00:00"/>
    <n v="2808"/>
    <n v="2302.5600000000004"/>
    <x v="2"/>
    <x v="2"/>
    <x v="2"/>
    <x v="0"/>
    <x v="0"/>
  </r>
  <r>
    <n v="10278"/>
    <s v="Röd Kaviar"/>
    <x v="4"/>
    <x v="27"/>
    <n v="8.879999999999999"/>
    <n v="25"/>
    <s v="Berglunds snabbköp"/>
    <x v="23"/>
    <x v="9"/>
    <d v="2016-10-04T00:00:00"/>
    <n v="300"/>
    <n v="221.99999999999997"/>
    <x v="2"/>
    <x v="2"/>
    <x v="1"/>
    <x v="0"/>
    <x v="0"/>
  </r>
  <r>
    <n v="10279"/>
    <s v="Alice Mutton"/>
    <x v="7"/>
    <x v="31"/>
    <n v="25.584"/>
    <n v="15"/>
    <s v="Lehmanns Marktstand"/>
    <x v="24"/>
    <x v="1"/>
    <d v="2016-04-02T00:00:00"/>
    <n v="468"/>
    <n v="383.76"/>
    <x v="2"/>
    <x v="8"/>
    <x v="3"/>
    <x v="0"/>
    <x v="0"/>
  </r>
  <r>
    <n v="10280"/>
    <s v="Guaraná Fantástica"/>
    <x v="6"/>
    <x v="16"/>
    <n v="3.2760000000000002"/>
    <n v="12"/>
    <s v="Berglunds snabbköp"/>
    <x v="23"/>
    <x v="9"/>
    <d v="2016-12-18T00:00:00"/>
    <n v="43.2"/>
    <n v="39.312000000000005"/>
    <x v="2"/>
    <x v="4"/>
    <x v="3"/>
    <x v="0"/>
    <x v="0"/>
  </r>
  <r>
    <n v="10280"/>
    <s v="Pâté chinois"/>
    <x v="7"/>
    <x v="14"/>
    <n v="15.552"/>
    <n v="20"/>
    <s v="Berglunds snabbköp"/>
    <x v="23"/>
    <x v="9"/>
    <d v="2016-12-23T00:00:00"/>
    <n v="384"/>
    <n v="311.03999999999996"/>
    <x v="2"/>
    <x v="4"/>
    <x v="3"/>
    <x v="0"/>
    <x v="0"/>
  </r>
  <r>
    <n v="10280"/>
    <s v="Rhönbräu Klosterbier"/>
    <x v="6"/>
    <x v="41"/>
    <n v="5.6420000000000003"/>
    <n v="30"/>
    <s v="Berglunds snabbköp"/>
    <x v="23"/>
    <x v="9"/>
    <d v="2016-02-11T00:00:00"/>
    <n v="186"/>
    <n v="169.26000000000002"/>
    <x v="2"/>
    <x v="6"/>
    <x v="3"/>
    <x v="0"/>
    <x v="0"/>
  </r>
  <r>
    <n v="10281"/>
    <s v="Teatime Chocolate Biscuits"/>
    <x v="5"/>
    <x v="42"/>
    <n v="4.8909999999999991"/>
    <n v="10"/>
    <s v="Romero y tomillo"/>
    <x v="25"/>
    <x v="12"/>
    <d v="2016-10-05T00:00:00"/>
    <n v="73"/>
    <n v="48.909999999999989"/>
    <x v="2"/>
    <x v="2"/>
    <x v="2"/>
    <x v="3"/>
    <x v="0"/>
  </r>
  <r>
    <n v="10281"/>
    <s v="Guaraná Fantástica"/>
    <x v="6"/>
    <x v="16"/>
    <n v="3.24"/>
    <n v="60"/>
    <s v="Romero y tomillo"/>
    <x v="25"/>
    <x v="12"/>
    <d v="2016-10-15T00:00:00"/>
    <n v="216"/>
    <n v="194.4"/>
    <x v="2"/>
    <x v="2"/>
    <x v="3"/>
    <x v="3"/>
    <x v="0"/>
  </r>
  <r>
    <n v="10281"/>
    <s v="Steeleye Stout"/>
    <x v="6"/>
    <x v="12"/>
    <n v="13.248000000000001"/>
    <n v="40"/>
    <s v="Romero y tomillo"/>
    <x v="25"/>
    <x v="12"/>
    <d v="2016-05-01T00:00:00"/>
    <n v="576"/>
    <n v="529.92000000000007"/>
    <x v="2"/>
    <x v="9"/>
    <x v="3"/>
    <x v="3"/>
    <x v="0"/>
  </r>
  <r>
    <n v="10282"/>
    <s v="Nord-Ost Matjeshering"/>
    <x v="4"/>
    <x v="30"/>
    <n v="16.146000000000001"/>
    <n v="60"/>
    <s v="Romero y tomillo"/>
    <x v="25"/>
    <x v="12"/>
    <d v="2016-01-27T00:00:00"/>
    <n v="1242"/>
    <n v="968.76"/>
    <x v="2"/>
    <x v="5"/>
    <x v="1"/>
    <x v="3"/>
    <x v="0"/>
  </r>
  <r>
    <n v="10282"/>
    <s v="Ravioli Angelo"/>
    <x v="0"/>
    <x v="7"/>
    <n v="12.48"/>
    <n v="20"/>
    <s v="Romero y tomillo"/>
    <x v="25"/>
    <x v="12"/>
    <d v="2016-12-08T00:00:00"/>
    <n v="312"/>
    <n v="249.60000000000002"/>
    <x v="2"/>
    <x v="4"/>
    <x v="0"/>
    <x v="3"/>
    <x v="0"/>
  </r>
  <r>
    <n v="10283"/>
    <s v="Genen Shouyu"/>
    <x v="3"/>
    <x v="43"/>
    <n v="9.4240000000000013"/>
    <n v="20"/>
    <s v="LILA-Supermercado"/>
    <x v="26"/>
    <x v="5"/>
    <d v="2016-07-20T00:00:00"/>
    <n v="248"/>
    <n v="188.48000000000002"/>
    <x v="2"/>
    <x v="11"/>
    <x v="2"/>
    <x v="1"/>
    <x v="1"/>
  </r>
  <r>
    <n v="10283"/>
    <s v="Mozzarella di Giovanni"/>
    <x v="1"/>
    <x v="34"/>
    <n v="22.796000000000003"/>
    <n v="30"/>
    <s v="LILA-Supermercado"/>
    <x v="26"/>
    <x v="5"/>
    <d v="2016-02-27T00:00:00"/>
    <n v="834"/>
    <n v="683.88000000000011"/>
    <x v="2"/>
    <x v="6"/>
    <x v="1"/>
    <x v="1"/>
    <x v="1"/>
  </r>
  <r>
    <n v="10283"/>
    <s v="Teatime Chocolate Biscuits"/>
    <x v="5"/>
    <x v="42"/>
    <n v="5.0369999999999999"/>
    <n v="18"/>
    <s v="LILA-Supermercado"/>
    <x v="26"/>
    <x v="5"/>
    <d v="2016-08-01T00:00:00"/>
    <n v="131.4"/>
    <n v="90.665999999999997"/>
    <x v="2"/>
    <x v="0"/>
    <x v="2"/>
    <x v="1"/>
    <x v="1"/>
  </r>
  <r>
    <n v="10283"/>
    <s v="Camembert Pierrot"/>
    <x v="1"/>
    <x v="10"/>
    <n v="23.119999999999997"/>
    <n v="35"/>
    <s v="LILA-Supermercado"/>
    <x v="26"/>
    <x v="5"/>
    <d v="2016-01-20T00:00:00"/>
    <n v="952"/>
    <n v="809.19999999999993"/>
    <x v="2"/>
    <x v="5"/>
    <x v="1"/>
    <x v="1"/>
    <x v="1"/>
  </r>
  <r>
    <n v="10284"/>
    <s v="Schoggi Schokolade"/>
    <x v="5"/>
    <x v="22"/>
    <n v="22.815000000000001"/>
    <n v="15"/>
    <s v="Lehmanns Marktstand"/>
    <x v="24"/>
    <x v="1"/>
    <d v="2016-07-29T00:00:00"/>
    <n v="526.5"/>
    <n v="342.22500000000002"/>
    <x v="2"/>
    <x v="11"/>
    <x v="2"/>
    <x v="0"/>
    <x v="0"/>
  </r>
  <r>
    <n v="10284"/>
    <s v="Gula Malacca"/>
    <x v="3"/>
    <x v="40"/>
    <n v="11.47"/>
    <n v="21"/>
    <s v="Lehmanns Marktstand"/>
    <x v="24"/>
    <x v="1"/>
    <d v="2016-04-11T00:00:00"/>
    <n v="325.5"/>
    <n v="240.87"/>
    <x v="2"/>
    <x v="8"/>
    <x v="2"/>
    <x v="0"/>
    <x v="0"/>
  </r>
  <r>
    <n v="10284"/>
    <s v="Camembert Pierrot"/>
    <x v="1"/>
    <x v="10"/>
    <n v="22.847999999999999"/>
    <n v="20"/>
    <s v="Lehmanns Marktstand"/>
    <x v="24"/>
    <x v="1"/>
    <d v="2016-11-25T00:00:00"/>
    <n v="544"/>
    <n v="456.96"/>
    <x v="2"/>
    <x v="3"/>
    <x v="1"/>
    <x v="0"/>
    <x v="0"/>
  </r>
  <r>
    <n v="10284"/>
    <s v="Laughing Lumberjack Lager"/>
    <x v="6"/>
    <x v="44"/>
    <n v="10.192"/>
    <n v="50"/>
    <s v="Lehmanns Marktstand"/>
    <x v="24"/>
    <x v="1"/>
    <d v="2016-09-17T00:00:00"/>
    <n v="560"/>
    <n v="509.6"/>
    <x v="2"/>
    <x v="1"/>
    <x v="3"/>
    <x v="0"/>
    <x v="0"/>
  </r>
  <r>
    <n v="10285"/>
    <s v="Perth Pasties"/>
    <x v="7"/>
    <x v="20"/>
    <n v="20.173999999999999"/>
    <n v="36"/>
    <s v="QUICK-Stop"/>
    <x v="20"/>
    <x v="1"/>
    <d v="2016-01-20T00:00:00"/>
    <n v="943.19999999999993"/>
    <n v="726.26400000000001"/>
    <x v="2"/>
    <x v="5"/>
    <x v="3"/>
    <x v="0"/>
    <x v="0"/>
  </r>
  <r>
    <n v="10285"/>
    <s v="Boston Crab Meat"/>
    <x v="4"/>
    <x v="32"/>
    <n v="11.76"/>
    <n v="40"/>
    <s v="QUICK-Stop"/>
    <x v="20"/>
    <x v="1"/>
    <d v="2016-03-18T00:00:00"/>
    <n v="588"/>
    <n v="470.4"/>
    <x v="2"/>
    <x v="7"/>
    <x v="1"/>
    <x v="0"/>
    <x v="0"/>
  </r>
  <r>
    <n v="10285"/>
    <s v="Chai"/>
    <x v="6"/>
    <x v="12"/>
    <n v="13.104000000000001"/>
    <n v="45"/>
    <s v="QUICK-Stop"/>
    <x v="20"/>
    <x v="1"/>
    <d v="2016-06-23T00:00:00"/>
    <n v="648"/>
    <n v="589.68000000000006"/>
    <x v="2"/>
    <x v="10"/>
    <x v="3"/>
    <x v="0"/>
    <x v="0"/>
  </r>
  <r>
    <n v="10286"/>
    <s v="Tarte au sucre"/>
    <x v="5"/>
    <x v="26"/>
    <n v="26.003999999999994"/>
    <n v="40"/>
    <s v="QUICK-Stop"/>
    <x v="20"/>
    <x v="1"/>
    <d v="2016-11-26T00:00:00"/>
    <n v="1576"/>
    <n v="1040.1599999999999"/>
    <x v="2"/>
    <x v="3"/>
    <x v="2"/>
    <x v="0"/>
    <x v="0"/>
  </r>
  <r>
    <n v="10286"/>
    <s v="Steeleye Stout"/>
    <x v="6"/>
    <x v="12"/>
    <n v="12.96"/>
    <n v="100"/>
    <s v="QUICK-Stop"/>
    <x v="20"/>
    <x v="1"/>
    <d v="2016-12-26T00:00:00"/>
    <n v="1440"/>
    <n v="1296"/>
    <x v="2"/>
    <x v="4"/>
    <x v="3"/>
    <x v="0"/>
    <x v="0"/>
  </r>
  <r>
    <n v="10287"/>
    <s v="Pavlova"/>
    <x v="5"/>
    <x v="19"/>
    <n v="9.73"/>
    <n v="40"/>
    <s v="Ricardo Adocicados"/>
    <x v="2"/>
    <x v="2"/>
    <d v="2016-10-31T00:00:00"/>
    <n v="556"/>
    <n v="389.20000000000005"/>
    <x v="2"/>
    <x v="2"/>
    <x v="2"/>
    <x v="1"/>
    <x v="1"/>
  </r>
  <r>
    <n v="10287"/>
    <s v="Sasquatch Ale"/>
    <x v="6"/>
    <x v="44"/>
    <n v="9.968"/>
    <n v="20"/>
    <s v="Ricardo Adocicados"/>
    <x v="2"/>
    <x v="2"/>
    <d v="2016-11-24T00:00:00"/>
    <n v="224"/>
    <n v="199.36"/>
    <x v="2"/>
    <x v="3"/>
    <x v="3"/>
    <x v="1"/>
    <x v="1"/>
  </r>
  <r>
    <n v="10287"/>
    <s v="Spegesild"/>
    <x v="4"/>
    <x v="45"/>
    <n v="7.3919999999999995"/>
    <n v="15"/>
    <s v="Ricardo Adocicados"/>
    <x v="2"/>
    <x v="2"/>
    <d v="2016-04-06T00:00:00"/>
    <n v="144"/>
    <n v="110.88"/>
    <x v="2"/>
    <x v="8"/>
    <x v="1"/>
    <x v="1"/>
    <x v="1"/>
  </r>
  <r>
    <n v="10288"/>
    <s v="Scottish Longbreads"/>
    <x v="5"/>
    <x v="13"/>
    <n v="6.8999999999999995"/>
    <n v="10"/>
    <s v="Reggiani Caseifici"/>
    <x v="27"/>
    <x v="11"/>
    <d v="2016-07-20T00:00:00"/>
    <n v="100"/>
    <n v="69"/>
    <x v="2"/>
    <x v="11"/>
    <x v="2"/>
    <x v="3"/>
    <x v="0"/>
  </r>
  <r>
    <n v="10288"/>
    <s v="Tourtière"/>
    <x v="7"/>
    <x v="46"/>
    <n v="4.4250000000000007"/>
    <n v="10"/>
    <s v="Reggiani Caseifici"/>
    <x v="27"/>
    <x v="11"/>
    <d v="2016-09-15T00:00:00"/>
    <n v="59"/>
    <n v="44.250000000000007"/>
    <x v="2"/>
    <x v="1"/>
    <x v="3"/>
    <x v="3"/>
    <x v="0"/>
  </r>
  <r>
    <n v="10289"/>
    <s v="Aniseed Syrup"/>
    <x v="3"/>
    <x v="15"/>
    <n v="5.76"/>
    <n v="30"/>
    <s v="B's Beverages"/>
    <x v="28"/>
    <x v="13"/>
    <d v="2016-02-20T00:00:00"/>
    <n v="240"/>
    <n v="172.79999999999998"/>
    <x v="2"/>
    <x v="6"/>
    <x v="2"/>
    <x v="0"/>
    <x v="0"/>
  </r>
  <r>
    <n v="10289"/>
    <s v="Wimmers gute Semmelknödel"/>
    <x v="0"/>
    <x v="47"/>
    <n v="22.344000000000001"/>
    <n v="90"/>
    <s v="B's Beverages"/>
    <x v="28"/>
    <x v="13"/>
    <d v="2016-11-11T00:00:00"/>
    <n v="2394"/>
    <n v="2010.96"/>
    <x v="2"/>
    <x v="3"/>
    <x v="0"/>
    <x v="0"/>
    <x v="0"/>
  </r>
  <r>
    <n v="10290"/>
    <s v="Chef Anton's Gumbo Mix"/>
    <x v="3"/>
    <x v="23"/>
    <n v="12.58"/>
    <n v="20"/>
    <s v="Comércio Mineiro"/>
    <x v="29"/>
    <x v="2"/>
    <d v="2016-05-22T00:00:00"/>
    <n v="340"/>
    <n v="251.6"/>
    <x v="2"/>
    <x v="9"/>
    <x v="2"/>
    <x v="1"/>
    <x v="1"/>
  </r>
  <r>
    <n v="10290"/>
    <s v="Thüringer Rostbratwurst"/>
    <x v="7"/>
    <x v="33"/>
    <n v="78.210000000000008"/>
    <n v="15"/>
    <s v="Comércio Mineiro"/>
    <x v="29"/>
    <x v="2"/>
    <d v="2016-11-18T00:00:00"/>
    <n v="1485"/>
    <n v="1173.1500000000001"/>
    <x v="2"/>
    <x v="3"/>
    <x v="3"/>
    <x v="1"/>
    <x v="1"/>
  </r>
  <r>
    <n v="10290"/>
    <s v="Maxilaku"/>
    <x v="5"/>
    <x v="11"/>
    <n v="10.4"/>
    <n v="15"/>
    <s v="Comércio Mineiro"/>
    <x v="29"/>
    <x v="2"/>
    <d v="2016-03-17T00:00:00"/>
    <n v="240"/>
    <n v="156"/>
    <x v="2"/>
    <x v="7"/>
    <x v="2"/>
    <x v="1"/>
    <x v="1"/>
  </r>
  <r>
    <n v="10290"/>
    <s v="Original Frankfurter grüne Soße"/>
    <x v="3"/>
    <x v="21"/>
    <n v="7.3839999999999995"/>
    <n v="10"/>
    <s v="Comércio Mineiro"/>
    <x v="29"/>
    <x v="2"/>
    <d v="2016-10-10T00:00:00"/>
    <n v="104"/>
    <n v="73.839999999999989"/>
    <x v="2"/>
    <x v="2"/>
    <x v="2"/>
    <x v="1"/>
    <x v="1"/>
  </r>
  <r>
    <n v="10291"/>
    <s v="Manjimup Dried Apples"/>
    <x v="2"/>
    <x v="4"/>
    <n v="33.92"/>
    <n v="20"/>
    <s v="Que Delícia"/>
    <x v="2"/>
    <x v="2"/>
    <d v="2016-08-16T00:00:00"/>
    <n v="848"/>
    <n v="678.40000000000009"/>
    <x v="2"/>
    <x v="0"/>
    <x v="0"/>
    <x v="1"/>
    <x v="1"/>
  </r>
  <r>
    <n v="10291"/>
    <s v="Konbu"/>
    <x v="4"/>
    <x v="38"/>
    <n v="3.552"/>
    <n v="20"/>
    <s v="Que Delícia"/>
    <x v="2"/>
    <x v="2"/>
    <d v="2016-11-05T00:00:00"/>
    <n v="96"/>
    <n v="71.040000000000006"/>
    <x v="2"/>
    <x v="3"/>
    <x v="1"/>
    <x v="1"/>
    <x v="1"/>
  </r>
  <r>
    <n v="10291"/>
    <s v="Gula Malacca"/>
    <x v="3"/>
    <x v="40"/>
    <n v="11.315"/>
    <n v="24"/>
    <s v="Que Delícia"/>
    <x v="2"/>
    <x v="2"/>
    <d v="2016-03-06T00:00:00"/>
    <n v="372"/>
    <n v="271.56"/>
    <x v="2"/>
    <x v="7"/>
    <x v="2"/>
    <x v="1"/>
    <x v="1"/>
  </r>
  <r>
    <n v="10292"/>
    <s v="Sir Rodney's Marmalade"/>
    <x v="5"/>
    <x v="8"/>
    <n v="45.359999999999992"/>
    <n v="20"/>
    <s v="Tradição Hipermercados"/>
    <x v="29"/>
    <x v="2"/>
    <d v="2016-09-21T00:00:00"/>
    <n v="1296"/>
    <n v="907.19999999999982"/>
    <x v="2"/>
    <x v="1"/>
    <x v="2"/>
    <x v="1"/>
    <x v="1"/>
  </r>
  <r>
    <n v="10293"/>
    <s v="Carnarvon Tigers"/>
    <x v="4"/>
    <x v="48"/>
    <n v="36"/>
    <n v="12"/>
    <s v="Tortuga Restaurante"/>
    <x v="10"/>
    <x v="7"/>
    <d v="2016-09-09T00:00:00"/>
    <n v="600"/>
    <n v="432"/>
    <x v="2"/>
    <x v="1"/>
    <x v="1"/>
    <x v="1"/>
    <x v="1"/>
  </r>
  <r>
    <n v="10293"/>
    <s v="Guaraná Fantástica"/>
    <x v="6"/>
    <x v="16"/>
    <n v="3.2040000000000002"/>
    <n v="10"/>
    <s v="Tortuga Restaurante"/>
    <x v="10"/>
    <x v="7"/>
    <d v="2016-07-22T00:00:00"/>
    <n v="36"/>
    <n v="32.04"/>
    <x v="2"/>
    <x v="11"/>
    <x v="3"/>
    <x v="1"/>
    <x v="1"/>
  </r>
  <r>
    <n v="10293"/>
    <s v="Vegie-spread"/>
    <x v="3"/>
    <x v="22"/>
    <n v="28.431000000000004"/>
    <n v="50"/>
    <s v="Tortuga Restaurante"/>
    <x v="10"/>
    <x v="7"/>
    <d v="2016-07-28T00:00:00"/>
    <n v="1755"/>
    <n v="1421.5500000000002"/>
    <x v="2"/>
    <x v="11"/>
    <x v="2"/>
    <x v="1"/>
    <x v="1"/>
  </r>
  <r>
    <n v="10293"/>
    <s v="Rhönbräu Klosterbier"/>
    <x v="6"/>
    <x v="41"/>
    <n v="5.5180000000000007"/>
    <n v="60"/>
    <s v="Tortuga Restaurante"/>
    <x v="10"/>
    <x v="7"/>
    <d v="2016-06-17T00:00:00"/>
    <n v="372"/>
    <n v="331.08000000000004"/>
    <x v="2"/>
    <x v="10"/>
    <x v="3"/>
    <x v="1"/>
    <x v="1"/>
  </r>
  <r>
    <n v="10294"/>
    <s v="Camembert Pierrot"/>
    <x v="1"/>
    <x v="10"/>
    <n v="23.119999999999997"/>
    <n v="21"/>
    <s v="Rattlesnake Canyon Grocery"/>
    <x v="12"/>
    <x v="8"/>
    <d v="2016-12-26T00:00:00"/>
    <n v="571.19999999999993"/>
    <n v="485.51999999999992"/>
    <x v="2"/>
    <x v="4"/>
    <x v="1"/>
    <x v="2"/>
    <x v="1"/>
  </r>
  <r>
    <n v="10294"/>
    <s v="Rhönbräu Klosterbier"/>
    <x v="6"/>
    <x v="41"/>
    <n v="5.4560000000000004"/>
    <n v="60"/>
    <s v="Rattlesnake Canyon Grocery"/>
    <x v="12"/>
    <x v="8"/>
    <d v="2016-10-06T00:00:00"/>
    <n v="372"/>
    <n v="327.36"/>
    <x v="2"/>
    <x v="2"/>
    <x v="3"/>
    <x v="2"/>
    <x v="1"/>
  </r>
  <r>
    <n v="10294"/>
    <s v="Ipoh Coffee"/>
    <x v="6"/>
    <x v="35"/>
    <n v="32.384"/>
    <n v="15"/>
    <s v="Rattlesnake Canyon Grocery"/>
    <x v="12"/>
    <x v="8"/>
    <d v="2016-06-30T00:00:00"/>
    <n v="552"/>
    <n v="485.76"/>
    <x v="2"/>
    <x v="10"/>
    <x v="3"/>
    <x v="2"/>
    <x v="1"/>
  </r>
  <r>
    <n v="10294"/>
    <s v="Alice Mutton"/>
    <x v="7"/>
    <x v="31"/>
    <n v="25.272000000000002"/>
    <n v="15"/>
    <s v="Rattlesnake Canyon Grocery"/>
    <x v="12"/>
    <x v="8"/>
    <d v="2016-11-12T00:00:00"/>
    <n v="468"/>
    <n v="379.08000000000004"/>
    <x v="2"/>
    <x v="3"/>
    <x v="3"/>
    <x v="2"/>
    <x v="1"/>
  </r>
  <r>
    <n v="10294"/>
    <s v="Chai"/>
    <x v="6"/>
    <x v="12"/>
    <n v="13.104000000000001"/>
    <n v="18"/>
    <s v="Rattlesnake Canyon Grocery"/>
    <x v="12"/>
    <x v="8"/>
    <d v="2016-04-14T00:00:00"/>
    <n v="259.2"/>
    <n v="235.87200000000001"/>
    <x v="2"/>
    <x v="8"/>
    <x v="3"/>
    <x v="2"/>
    <x v="1"/>
  </r>
  <r>
    <n v="10295"/>
    <s v="Gnocchi di nonna Alice"/>
    <x v="0"/>
    <x v="29"/>
    <n v="24.623999999999999"/>
    <n v="40"/>
    <s v="Vins et alcools Chevalier"/>
    <x v="0"/>
    <x v="0"/>
    <d v="2016-05-20T00:00:00"/>
    <n v="1216"/>
    <n v="984.95999999999992"/>
    <x v="2"/>
    <x v="9"/>
    <x v="0"/>
    <x v="0"/>
    <x v="0"/>
  </r>
  <r>
    <n v="10296"/>
    <s v="Queso Cabrales"/>
    <x v="1"/>
    <x v="5"/>
    <n v="13.776000000000002"/>
    <n v="12"/>
    <s v="LILA-Supermercado"/>
    <x v="26"/>
    <x v="5"/>
    <d v="2016-04-23T00:00:00"/>
    <n v="201.60000000000002"/>
    <n v="165.31200000000001"/>
    <x v="2"/>
    <x v="8"/>
    <x v="1"/>
    <x v="1"/>
    <x v="1"/>
  </r>
  <r>
    <n v="10296"/>
    <s v="Pavlova"/>
    <x v="5"/>
    <x v="19"/>
    <n v="9.452"/>
    <n v="30"/>
    <s v="LILA-Supermercado"/>
    <x v="26"/>
    <x v="5"/>
    <d v="2016-08-25T00:00:00"/>
    <n v="417"/>
    <n v="283.56"/>
    <x v="2"/>
    <x v="0"/>
    <x v="2"/>
    <x v="1"/>
    <x v="1"/>
  </r>
  <r>
    <n v="10296"/>
    <s v="Gudbrandsdalsost"/>
    <x v="1"/>
    <x v="49"/>
    <n v="22.176000000000002"/>
    <n v="15"/>
    <s v="LILA-Supermercado"/>
    <x v="26"/>
    <x v="5"/>
    <d v="2016-03-05T00:00:00"/>
    <n v="432"/>
    <n v="332.64000000000004"/>
    <x v="2"/>
    <x v="7"/>
    <x v="1"/>
    <x v="1"/>
    <x v="1"/>
  </r>
  <r>
    <n v="10297"/>
    <s v="Chartreuse verte"/>
    <x v="6"/>
    <x v="12"/>
    <n v="12.672000000000001"/>
    <n v="60"/>
    <s v="Blondel père et fils"/>
    <x v="14"/>
    <x v="0"/>
    <d v="2016-01-10T00:00:00"/>
    <n v="864"/>
    <n v="760.32"/>
    <x v="2"/>
    <x v="5"/>
    <x v="3"/>
    <x v="0"/>
    <x v="0"/>
  </r>
  <r>
    <n v="10297"/>
    <s v="Mozzarella di Giovanni"/>
    <x v="1"/>
    <x v="34"/>
    <n v="20.85"/>
    <n v="20"/>
    <s v="Blondel père et fils"/>
    <x v="14"/>
    <x v="0"/>
    <d v="2016-11-26T00:00:00"/>
    <n v="556"/>
    <n v="417"/>
    <x v="2"/>
    <x v="3"/>
    <x v="1"/>
    <x v="0"/>
    <x v="0"/>
  </r>
  <r>
    <n v="10298"/>
    <s v="Chang"/>
    <x v="6"/>
    <x v="18"/>
    <n v="13.375999999999999"/>
    <n v="40"/>
    <s v="Hungry Owl All-Night Grocers"/>
    <x v="30"/>
    <x v="14"/>
    <d v="2016-01-27T00:00:00"/>
    <n v="608"/>
    <n v="535.04"/>
    <x v="2"/>
    <x v="5"/>
    <x v="3"/>
    <x v="0"/>
    <x v="0"/>
  </r>
  <r>
    <n v="10298"/>
    <s v="Tarte au sucre"/>
    <x v="5"/>
    <x v="26"/>
    <n v="27.58"/>
    <n v="15"/>
    <s v="Hungry Owl All-Night Grocers"/>
    <x v="30"/>
    <x v="14"/>
    <d v="2016-09-27T00:00:00"/>
    <n v="591"/>
    <n v="413.7"/>
    <x v="2"/>
    <x v="1"/>
    <x v="2"/>
    <x v="0"/>
    <x v="0"/>
  </r>
  <r>
    <n v="10298"/>
    <s v="Raclette Courdavault"/>
    <x v="1"/>
    <x v="17"/>
    <n v="35.200000000000003"/>
    <n v="30"/>
    <s v="Hungry Owl All-Night Grocers"/>
    <x v="30"/>
    <x v="14"/>
    <d v="2016-01-09T00:00:00"/>
    <n v="1320"/>
    <n v="1056"/>
    <x v="2"/>
    <x v="5"/>
    <x v="1"/>
    <x v="0"/>
    <x v="0"/>
  </r>
  <r>
    <n v="10298"/>
    <s v="Inlagd Sill"/>
    <x v="4"/>
    <x v="18"/>
    <n v="11.703999999999999"/>
    <n v="40"/>
    <s v="Hungry Owl All-Night Grocers"/>
    <x v="30"/>
    <x v="14"/>
    <d v="2016-07-19T00:00:00"/>
    <n v="608"/>
    <n v="468.15999999999997"/>
    <x v="2"/>
    <x v="11"/>
    <x v="1"/>
    <x v="0"/>
    <x v="0"/>
  </r>
  <r>
    <n v="10299"/>
    <s v="Teatime Chocolate Biscuits"/>
    <x v="5"/>
    <x v="42"/>
    <n v="4.7450000000000001"/>
    <n v="15"/>
    <s v="Ricardo Adocicados"/>
    <x v="2"/>
    <x v="2"/>
    <d v="2016-03-31T00:00:00"/>
    <n v="109.5"/>
    <n v="71.174999999999997"/>
    <x v="2"/>
    <x v="7"/>
    <x v="2"/>
    <x v="1"/>
    <x v="1"/>
  </r>
  <r>
    <n v="10299"/>
    <s v="Outback Lager"/>
    <x v="6"/>
    <x v="27"/>
    <n v="10.8"/>
    <n v="20"/>
    <s v="Ricardo Adocicados"/>
    <x v="2"/>
    <x v="2"/>
    <d v="2016-11-14T00:00:00"/>
    <n v="240"/>
    <n v="216"/>
    <x v="2"/>
    <x v="3"/>
    <x v="3"/>
    <x v="1"/>
    <x v="1"/>
  </r>
  <r>
    <n v="10300"/>
    <s v="Louisiana Hot Spiced Okra"/>
    <x v="3"/>
    <x v="50"/>
    <n v="11.287999999999998"/>
    <n v="30"/>
    <s v="Magazzini Alimentari Riuniti"/>
    <x v="21"/>
    <x v="11"/>
    <d v="2016-06-06T00:00:00"/>
    <n v="408"/>
    <n v="338.63999999999993"/>
    <x v="2"/>
    <x v="10"/>
    <x v="2"/>
    <x v="3"/>
    <x v="0"/>
  </r>
  <r>
    <n v="10300"/>
    <s v="Scottish Longbreads"/>
    <x v="5"/>
    <x v="13"/>
    <n v="6.8999999999999995"/>
    <n v="20"/>
    <s v="Magazzini Alimentari Riuniti"/>
    <x v="21"/>
    <x v="11"/>
    <d v="2016-04-13T00:00:00"/>
    <n v="200"/>
    <n v="138"/>
    <x v="2"/>
    <x v="8"/>
    <x v="2"/>
    <x v="3"/>
    <x v="0"/>
  </r>
  <r>
    <n v="10301"/>
    <s v="Gnocchi di nonna Alice"/>
    <x v="0"/>
    <x v="29"/>
    <n v="25.84"/>
    <n v="20"/>
    <s v="Die Wandernde Kuh"/>
    <x v="31"/>
    <x v="1"/>
    <d v="2016-08-24T00:00:00"/>
    <n v="608"/>
    <n v="516.79999999999995"/>
    <x v="2"/>
    <x v="0"/>
    <x v="0"/>
    <x v="0"/>
    <x v="0"/>
  </r>
  <r>
    <n v="10301"/>
    <s v="Boston Crab Meat"/>
    <x v="4"/>
    <x v="32"/>
    <n v="11.76"/>
    <n v="10"/>
    <s v="Die Wandernde Kuh"/>
    <x v="31"/>
    <x v="1"/>
    <d v="2016-10-17T00:00:00"/>
    <n v="147"/>
    <n v="117.6"/>
    <x v="2"/>
    <x v="2"/>
    <x v="1"/>
    <x v="0"/>
    <x v="0"/>
  </r>
  <r>
    <n v="10302"/>
    <s v="Ipoh Coffee"/>
    <x v="6"/>
    <x v="35"/>
    <n v="33.488"/>
    <n v="12"/>
    <s v="Suprêmes délices"/>
    <x v="4"/>
    <x v="3"/>
    <d v="2016-05-02T00:00:00"/>
    <n v="441.59999999999997"/>
    <n v="401.85599999999999"/>
    <x v="2"/>
    <x v="9"/>
    <x v="3"/>
    <x v="0"/>
    <x v="0"/>
  </r>
  <r>
    <n v="10302"/>
    <s v="Alice Mutton"/>
    <x v="7"/>
    <x v="31"/>
    <n v="25.272000000000002"/>
    <n v="40"/>
    <s v="Suprêmes délices"/>
    <x v="4"/>
    <x v="3"/>
    <d v="2016-10-19T00:00:00"/>
    <n v="1248"/>
    <n v="1010.8800000000001"/>
    <x v="2"/>
    <x v="2"/>
    <x v="3"/>
    <x v="0"/>
    <x v="0"/>
  </r>
  <r>
    <n v="10302"/>
    <s v="Rössle Sauerkraut"/>
    <x v="2"/>
    <x v="39"/>
    <n v="29.12"/>
    <n v="28"/>
    <s v="Suprêmes délices"/>
    <x v="4"/>
    <x v="3"/>
    <d v="2016-12-10T00:00:00"/>
    <n v="1019.1999999999999"/>
    <n v="815.36"/>
    <x v="2"/>
    <x v="4"/>
    <x v="0"/>
    <x v="0"/>
    <x v="0"/>
  </r>
  <r>
    <n v="10303"/>
    <s v="Boston Crab Meat"/>
    <x v="4"/>
    <x v="32"/>
    <n v="10.878"/>
    <n v="40"/>
    <s v="Godos Cocina Típica"/>
    <x v="32"/>
    <x v="12"/>
    <d v="2016-04-23T00:00:00"/>
    <n v="588"/>
    <n v="435.12"/>
    <x v="2"/>
    <x v="8"/>
    <x v="1"/>
    <x v="3"/>
    <x v="0"/>
  </r>
  <r>
    <n v="10303"/>
    <s v="Louisiana Fiery Hot Pepper Sauce"/>
    <x v="3"/>
    <x v="5"/>
    <n v="13.608000000000002"/>
    <n v="30"/>
    <s v="Godos Cocina Típica"/>
    <x v="32"/>
    <x v="12"/>
    <d v="2016-01-07T00:00:00"/>
    <n v="504"/>
    <n v="408.24000000000007"/>
    <x v="2"/>
    <x v="5"/>
    <x v="2"/>
    <x v="3"/>
    <x v="0"/>
  </r>
  <r>
    <n v="10303"/>
    <s v="Scottish Longbreads"/>
    <x v="5"/>
    <x v="13"/>
    <n v="6.6"/>
    <n v="15"/>
    <s v="Godos Cocina Típica"/>
    <x v="32"/>
    <x v="12"/>
    <d v="2016-04-16T00:00:00"/>
    <n v="150"/>
    <n v="99"/>
    <x v="2"/>
    <x v="8"/>
    <x v="2"/>
    <x v="3"/>
    <x v="0"/>
  </r>
  <r>
    <n v="10304"/>
    <s v="Fløtemysost"/>
    <x v="1"/>
    <x v="37"/>
    <n v="13.76"/>
    <n v="2"/>
    <s v="Tortuga Restaurante"/>
    <x v="10"/>
    <x v="7"/>
    <d v="2016-10-07T00:00:00"/>
    <n v="34.4"/>
    <n v="27.52"/>
    <x v="2"/>
    <x v="2"/>
    <x v="1"/>
    <x v="1"/>
    <x v="1"/>
  </r>
  <r>
    <n v="10304"/>
    <s v="Raclette Courdavault"/>
    <x v="1"/>
    <x v="17"/>
    <n v="36.080000000000005"/>
    <n v="10"/>
    <s v="Tortuga Restaurante"/>
    <x v="10"/>
    <x v="7"/>
    <d v="2016-09-18T00:00:00"/>
    <n v="440"/>
    <n v="360.80000000000007"/>
    <x v="2"/>
    <x v="1"/>
    <x v="1"/>
    <x v="1"/>
    <x v="1"/>
  </r>
  <r>
    <n v="10304"/>
    <s v="Maxilaku"/>
    <x v="5"/>
    <x v="11"/>
    <n v="10.719999999999999"/>
    <n v="30"/>
    <s v="Tortuga Restaurante"/>
    <x v="10"/>
    <x v="7"/>
    <d v="2016-09-18T00:00:00"/>
    <n v="480"/>
    <n v="321.59999999999997"/>
    <x v="2"/>
    <x v="1"/>
    <x v="2"/>
    <x v="1"/>
    <x v="1"/>
  </r>
  <r>
    <n v="10305"/>
    <s v="Thüringer Rostbratwurst"/>
    <x v="7"/>
    <x v="33"/>
    <n v="81.180000000000007"/>
    <n v="25"/>
    <s v="Old World Delicatessen"/>
    <x v="33"/>
    <x v="8"/>
    <d v="2016-04-27T00:00:00"/>
    <n v="2475"/>
    <n v="2029.5000000000002"/>
    <x v="2"/>
    <x v="8"/>
    <x v="3"/>
    <x v="2"/>
    <x v="1"/>
  </r>
  <r>
    <n v="10305"/>
    <s v="Chartreuse verte"/>
    <x v="6"/>
    <x v="12"/>
    <n v="13.248000000000001"/>
    <n v="30"/>
    <s v="Old World Delicatessen"/>
    <x v="33"/>
    <x v="8"/>
    <d v="2016-03-01T00:00:00"/>
    <n v="432"/>
    <n v="397.44000000000005"/>
    <x v="2"/>
    <x v="7"/>
    <x v="3"/>
    <x v="2"/>
    <x v="1"/>
  </r>
  <r>
    <n v="10305"/>
    <s v="Carnarvon Tigers"/>
    <x v="4"/>
    <x v="48"/>
    <n v="37"/>
    <n v="25"/>
    <s v="Old World Delicatessen"/>
    <x v="33"/>
    <x v="8"/>
    <d v="2016-06-13T00:00:00"/>
    <n v="1250"/>
    <n v="925"/>
    <x v="2"/>
    <x v="10"/>
    <x v="1"/>
    <x v="2"/>
    <x v="1"/>
  </r>
  <r>
    <n v="10306"/>
    <s v="Nord-Ost Matjeshering"/>
    <x v="4"/>
    <x v="30"/>
    <n v="16.146000000000001"/>
    <n v="10"/>
    <s v="Romero y tomillo"/>
    <x v="25"/>
    <x v="12"/>
    <d v="2016-07-08T00:00:00"/>
    <n v="207"/>
    <n v="161.46"/>
    <x v="2"/>
    <x v="11"/>
    <x v="1"/>
    <x v="3"/>
    <x v="0"/>
  </r>
  <r>
    <n v="10306"/>
    <s v="Perth Pasties"/>
    <x v="7"/>
    <x v="20"/>
    <n v="19.911999999999999"/>
    <n v="10"/>
    <s v="Romero y tomillo"/>
    <x v="25"/>
    <x v="12"/>
    <d v="2016-02-11T00:00:00"/>
    <n v="262"/>
    <n v="199.12"/>
    <x v="2"/>
    <x v="6"/>
    <x v="3"/>
    <x v="3"/>
    <x v="0"/>
  </r>
  <r>
    <n v="10306"/>
    <s v="Tourtière"/>
    <x v="7"/>
    <x v="46"/>
    <n v="4.6020000000000003"/>
    <n v="5"/>
    <s v="Romero y tomillo"/>
    <x v="25"/>
    <x v="12"/>
    <d v="2016-07-20T00:00:00"/>
    <n v="29.5"/>
    <n v="23.01"/>
    <x v="2"/>
    <x v="11"/>
    <x v="3"/>
    <x v="3"/>
    <x v="0"/>
  </r>
  <r>
    <n v="10307"/>
    <s v="Tarte au sucre"/>
    <x v="5"/>
    <x v="26"/>
    <n v="26.791999999999998"/>
    <n v="10"/>
    <s v="Lonesome Pine Restaurant"/>
    <x v="34"/>
    <x v="8"/>
    <d v="2016-01-03T00:00:00"/>
    <n v="394"/>
    <n v="267.91999999999996"/>
    <x v="2"/>
    <x v="5"/>
    <x v="2"/>
    <x v="2"/>
    <x v="1"/>
  </r>
  <r>
    <n v="10307"/>
    <s v="Scottish Longbreads"/>
    <x v="5"/>
    <x v="13"/>
    <n v="6.8999999999999995"/>
    <n v="3"/>
    <s v="Lonesome Pine Restaurant"/>
    <x v="34"/>
    <x v="8"/>
    <d v="2016-04-08T00:00:00"/>
    <n v="30"/>
    <n v="20.7"/>
    <x v="2"/>
    <x v="8"/>
    <x v="2"/>
    <x v="2"/>
    <x v="1"/>
  </r>
  <r>
    <n v="10308"/>
    <s v="Outback Lager"/>
    <x v="6"/>
    <x v="27"/>
    <n v="10.92"/>
    <n v="5"/>
    <s v="Ana Trujillo Emparedados y helados"/>
    <x v="10"/>
    <x v="7"/>
    <d v="2016-10-27T00:00:00"/>
    <n v="60"/>
    <n v="54.6"/>
    <x v="2"/>
    <x v="2"/>
    <x v="3"/>
    <x v="1"/>
    <x v="1"/>
  </r>
  <r>
    <n v="10308"/>
    <s v="Gudbrandsdalsost"/>
    <x v="1"/>
    <x v="49"/>
    <n v="23.040000000000003"/>
    <n v="1"/>
    <s v="Ana Trujillo Emparedados y helados"/>
    <x v="10"/>
    <x v="7"/>
    <d v="2016-04-08T00:00:00"/>
    <n v="28.8"/>
    <n v="23.040000000000003"/>
    <x v="2"/>
    <x v="8"/>
    <x v="1"/>
    <x v="1"/>
    <x v="1"/>
  </r>
  <r>
    <n v="10309"/>
    <s v="Chef Anton's Cajun Seasoning"/>
    <x v="3"/>
    <x v="51"/>
    <n v="14.432000000000002"/>
    <n v="20"/>
    <s v="Hungry Owl All-Night Grocers"/>
    <x v="30"/>
    <x v="14"/>
    <d v="2016-03-01T00:00:00"/>
    <n v="352"/>
    <n v="288.64000000000004"/>
    <x v="2"/>
    <x v="7"/>
    <x v="2"/>
    <x v="0"/>
    <x v="0"/>
  </r>
  <r>
    <n v="10309"/>
    <s v="Grandma's Boysenberry Spread"/>
    <x v="3"/>
    <x v="52"/>
    <n v="16.400000000000002"/>
    <n v="30"/>
    <s v="Hungry Owl All-Night Grocers"/>
    <x v="30"/>
    <x v="14"/>
    <d v="2016-04-03T00:00:00"/>
    <n v="600"/>
    <n v="492.00000000000006"/>
    <x v="2"/>
    <x v="8"/>
    <x v="2"/>
    <x v="0"/>
    <x v="0"/>
  </r>
  <r>
    <n v="10309"/>
    <s v="Singaporean Hokkien Fried Mee"/>
    <x v="0"/>
    <x v="44"/>
    <n v="8.9599999999999991"/>
    <n v="2"/>
    <s v="Hungry Owl All-Night Grocers"/>
    <x v="30"/>
    <x v="14"/>
    <d v="2016-07-28T00:00:00"/>
    <n v="22.4"/>
    <n v="17.919999999999998"/>
    <x v="2"/>
    <x v="11"/>
    <x v="0"/>
    <x v="0"/>
    <x v="0"/>
  </r>
  <r>
    <n v="10309"/>
    <s v="Ipoh Coffee"/>
    <x v="6"/>
    <x v="35"/>
    <n v="32.384"/>
    <n v="20"/>
    <s v="Hungry Owl All-Night Grocers"/>
    <x v="30"/>
    <x v="14"/>
    <d v="2016-02-17T00:00:00"/>
    <n v="736"/>
    <n v="647.68000000000006"/>
    <x v="2"/>
    <x v="6"/>
    <x v="3"/>
    <x v="0"/>
    <x v="0"/>
  </r>
  <r>
    <n v="10309"/>
    <s v="Fløtemysost"/>
    <x v="1"/>
    <x v="37"/>
    <n v="14.62"/>
    <n v="3"/>
    <s v="Hungry Owl All-Night Grocers"/>
    <x v="30"/>
    <x v="14"/>
    <d v="2016-10-09T00:00:00"/>
    <n v="51.599999999999994"/>
    <n v="43.86"/>
    <x v="2"/>
    <x v="2"/>
    <x v="1"/>
    <x v="0"/>
    <x v="0"/>
  </r>
  <r>
    <n v="10310"/>
    <s v="Pavlova"/>
    <x v="5"/>
    <x v="19"/>
    <n v="9.3129999999999988"/>
    <n v="10"/>
    <s v="The Big Cheese"/>
    <x v="34"/>
    <x v="8"/>
    <d v="2016-05-21T00:00:00"/>
    <n v="139"/>
    <n v="93.13"/>
    <x v="2"/>
    <x v="9"/>
    <x v="2"/>
    <x v="2"/>
    <x v="1"/>
  </r>
  <r>
    <n v="10310"/>
    <s v="Tarte au sucre"/>
    <x v="5"/>
    <x v="26"/>
    <n v="26.397999999999996"/>
    <n v="5"/>
    <s v="The Big Cheese"/>
    <x v="34"/>
    <x v="8"/>
    <d v="2016-08-27T00:00:00"/>
    <n v="197"/>
    <n v="131.98999999999998"/>
    <x v="2"/>
    <x v="0"/>
    <x v="2"/>
    <x v="2"/>
    <x v="1"/>
  </r>
  <r>
    <n v="10311"/>
    <s v="Singaporean Hokkien Fried Mee"/>
    <x v="0"/>
    <x v="44"/>
    <n v="9.2959999999999994"/>
    <n v="6"/>
    <s v="Du monde entier"/>
    <x v="35"/>
    <x v="0"/>
    <d v="2016-05-16T00:00:00"/>
    <n v="67.199999999999989"/>
    <n v="55.775999999999996"/>
    <x v="2"/>
    <x v="9"/>
    <x v="0"/>
    <x v="0"/>
    <x v="0"/>
  </r>
  <r>
    <n v="10311"/>
    <s v="Gudbrandsdalsost"/>
    <x v="1"/>
    <x v="49"/>
    <n v="23.616000000000003"/>
    <n v="7"/>
    <s v="Du monde entier"/>
    <x v="35"/>
    <x v="0"/>
    <d v="2016-01-31T00:00:00"/>
    <n v="201.6"/>
    <n v="165.31200000000001"/>
    <x v="2"/>
    <x v="5"/>
    <x v="1"/>
    <x v="0"/>
    <x v="0"/>
  </r>
  <r>
    <n v="10312"/>
    <s v="Rössle Sauerkraut"/>
    <x v="2"/>
    <x v="39"/>
    <n v="29.848000000000003"/>
    <n v="4"/>
    <s v="Die Wandernde Kuh"/>
    <x v="31"/>
    <x v="1"/>
    <d v="2016-04-03T00:00:00"/>
    <n v="145.6"/>
    <n v="119.39200000000001"/>
    <x v="2"/>
    <x v="8"/>
    <x v="0"/>
    <x v="0"/>
    <x v="0"/>
  </r>
  <r>
    <n v="10312"/>
    <s v="Ipoh Coffee"/>
    <x v="6"/>
    <x v="35"/>
    <n v="33.856000000000002"/>
    <n v="24"/>
    <s v="Die Wandernde Kuh"/>
    <x v="31"/>
    <x v="1"/>
    <d v="2016-11-28T00:00:00"/>
    <n v="883.19999999999993"/>
    <n v="812.5440000000001"/>
    <x v="2"/>
    <x v="3"/>
    <x v="3"/>
    <x v="0"/>
    <x v="0"/>
  </r>
  <r>
    <n v="10312"/>
    <s v="Perth Pasties"/>
    <x v="7"/>
    <x v="20"/>
    <n v="21.222000000000001"/>
    <n v="20"/>
    <s v="Die Wandernde Kuh"/>
    <x v="31"/>
    <x v="1"/>
    <d v="2016-10-26T00:00:00"/>
    <n v="524"/>
    <n v="424.44000000000005"/>
    <x v="2"/>
    <x v="2"/>
    <x v="3"/>
    <x v="0"/>
    <x v="0"/>
  </r>
  <r>
    <n v="10312"/>
    <s v="Rhönbräu Klosterbier"/>
    <x v="6"/>
    <x v="41"/>
    <n v="5.58"/>
    <n v="10"/>
    <s v="Die Wandernde Kuh"/>
    <x v="31"/>
    <x v="1"/>
    <d v="2016-08-02T00:00:00"/>
    <n v="62"/>
    <n v="55.8"/>
    <x v="2"/>
    <x v="0"/>
    <x v="3"/>
    <x v="0"/>
    <x v="0"/>
  </r>
  <r>
    <n v="10313"/>
    <s v="Inlagd Sill"/>
    <x v="4"/>
    <x v="18"/>
    <n v="10.639999999999999"/>
    <n v="12"/>
    <s v="QUICK-Stop"/>
    <x v="20"/>
    <x v="1"/>
    <d v="2016-06-05T00:00:00"/>
    <n v="182.39999999999998"/>
    <n v="127.67999999999998"/>
    <x v="2"/>
    <x v="10"/>
    <x v="1"/>
    <x v="0"/>
    <x v="0"/>
  </r>
  <r>
    <n v="10314"/>
    <s v="Tarte au sucre"/>
    <x v="5"/>
    <x v="26"/>
    <n v="27.58"/>
    <n v="25"/>
    <s v="Rattlesnake Canyon Grocery"/>
    <x v="12"/>
    <x v="8"/>
    <d v="2016-09-11T00:00:00"/>
    <n v="985"/>
    <n v="689.5"/>
    <x v="2"/>
    <x v="1"/>
    <x v="2"/>
    <x v="2"/>
    <x v="1"/>
  </r>
  <r>
    <n v="10314"/>
    <s v="Mascarpone Fabioli"/>
    <x v="1"/>
    <x v="24"/>
    <n v="19.968000000000004"/>
    <n v="40"/>
    <s v="Rattlesnake Canyon Grocery"/>
    <x v="12"/>
    <x v="8"/>
    <d v="2016-06-17T00:00:00"/>
    <n v="1024"/>
    <n v="798.72000000000014"/>
    <x v="2"/>
    <x v="10"/>
    <x v="1"/>
    <x v="2"/>
    <x v="1"/>
  </r>
  <r>
    <n v="10314"/>
    <s v="Escargots de Bourgogne"/>
    <x v="4"/>
    <x v="53"/>
    <n v="7.419999999999999"/>
    <n v="30"/>
    <s v="Rattlesnake Canyon Grocery"/>
    <x v="12"/>
    <x v="8"/>
    <d v="2016-06-03T00:00:00"/>
    <n v="318"/>
    <n v="222.59999999999997"/>
    <x v="2"/>
    <x v="10"/>
    <x v="1"/>
    <x v="2"/>
    <x v="1"/>
  </r>
  <r>
    <n v="10315"/>
    <s v="Sasquatch Ale"/>
    <x v="6"/>
    <x v="44"/>
    <n v="9.968"/>
    <n v="14"/>
    <s v="Island Trading"/>
    <x v="36"/>
    <x v="13"/>
    <d v="2016-12-15T00:00:00"/>
    <n v="156.79999999999998"/>
    <n v="139.55199999999999"/>
    <x v="2"/>
    <x v="4"/>
    <x v="3"/>
    <x v="0"/>
    <x v="0"/>
  </r>
  <r>
    <n v="10315"/>
    <s v="Outback Lager"/>
    <x v="6"/>
    <x v="27"/>
    <n v="10.68"/>
    <n v="30"/>
    <s v="Island Trading"/>
    <x v="36"/>
    <x v="13"/>
    <d v="2016-02-12T00:00:00"/>
    <n v="360"/>
    <n v="320.39999999999998"/>
    <x v="2"/>
    <x v="6"/>
    <x v="3"/>
    <x v="0"/>
    <x v="0"/>
  </r>
  <r>
    <n v="10316"/>
    <s v="Jack's New England Clam Chowder"/>
    <x v="4"/>
    <x v="6"/>
    <n v="5.6980000000000004"/>
    <n v="10"/>
    <s v="Rattlesnake Canyon Grocery"/>
    <x v="12"/>
    <x v="8"/>
    <d v="2016-06-26T00:00:00"/>
    <n v="77"/>
    <n v="56.980000000000004"/>
    <x v="2"/>
    <x v="10"/>
    <x v="1"/>
    <x v="2"/>
    <x v="1"/>
  </r>
  <r>
    <n v="10316"/>
    <s v="Tarte au sucre"/>
    <x v="5"/>
    <x v="26"/>
    <n v="26.003999999999994"/>
    <n v="70"/>
    <s v="Rattlesnake Canyon Grocery"/>
    <x v="12"/>
    <x v="8"/>
    <d v="2016-07-10T00:00:00"/>
    <n v="2758"/>
    <n v="1820.2799999999995"/>
    <x v="2"/>
    <x v="11"/>
    <x v="2"/>
    <x v="2"/>
    <x v="1"/>
  </r>
  <r>
    <n v="10317"/>
    <s v="Chai"/>
    <x v="6"/>
    <x v="12"/>
    <n v="12.672000000000001"/>
    <n v="20"/>
    <s v="Lonesome Pine Restaurant"/>
    <x v="34"/>
    <x v="8"/>
    <d v="2016-02-05T00:00:00"/>
    <n v="288"/>
    <n v="253.44"/>
    <x v="2"/>
    <x v="6"/>
    <x v="3"/>
    <x v="2"/>
    <x v="1"/>
  </r>
  <r>
    <n v="10318"/>
    <s v="Jack's New England Clam Chowder"/>
    <x v="4"/>
    <x v="6"/>
    <n v="5.5439999999999996"/>
    <n v="20"/>
    <s v="Island Trading"/>
    <x v="36"/>
    <x v="13"/>
    <d v="2016-05-30T00:00:00"/>
    <n v="154"/>
    <n v="110.88"/>
    <x v="2"/>
    <x v="9"/>
    <x v="1"/>
    <x v="0"/>
    <x v="0"/>
  </r>
  <r>
    <n v="10318"/>
    <s v="Lakkalikööri"/>
    <x v="6"/>
    <x v="12"/>
    <n v="13.104000000000001"/>
    <n v="6"/>
    <s v="Island Trading"/>
    <x v="36"/>
    <x v="13"/>
    <d v="2016-02-17T00:00:00"/>
    <n v="86.4"/>
    <n v="78.624000000000009"/>
    <x v="2"/>
    <x v="6"/>
    <x v="3"/>
    <x v="0"/>
    <x v="0"/>
  </r>
  <r>
    <n v="10319"/>
    <s v="Alice Mutton"/>
    <x v="7"/>
    <x v="31"/>
    <n v="25.272000000000002"/>
    <n v="8"/>
    <s v="Tortuga Restaurante"/>
    <x v="10"/>
    <x v="7"/>
    <d v="2016-04-28T00:00:00"/>
    <n v="249.6"/>
    <n v="202.17600000000002"/>
    <x v="2"/>
    <x v="8"/>
    <x v="3"/>
    <x v="1"/>
    <x v="1"/>
  </r>
  <r>
    <n v="10319"/>
    <s v="Rössle Sauerkraut"/>
    <x v="2"/>
    <x v="39"/>
    <n v="29.484000000000002"/>
    <n v="14"/>
    <s v="Tortuga Restaurante"/>
    <x v="10"/>
    <x v="7"/>
    <d v="2016-12-10T00:00:00"/>
    <n v="509.59999999999997"/>
    <n v="412.77600000000001"/>
    <x v="2"/>
    <x v="4"/>
    <x v="0"/>
    <x v="1"/>
    <x v="1"/>
  </r>
  <r>
    <n v="10319"/>
    <s v="Lakkalikööri"/>
    <x v="6"/>
    <x v="12"/>
    <n v="13.104000000000001"/>
    <n v="30"/>
    <s v="Tortuga Restaurante"/>
    <x v="10"/>
    <x v="7"/>
    <d v="2016-01-06T00:00:00"/>
    <n v="432"/>
    <n v="393.12"/>
    <x v="2"/>
    <x v="5"/>
    <x v="3"/>
    <x v="1"/>
    <x v="1"/>
  </r>
  <r>
    <n v="10320"/>
    <s v="Fløtemysost"/>
    <x v="1"/>
    <x v="37"/>
    <n v="13.244"/>
    <n v="30"/>
    <s v="Wartian Herkku"/>
    <x v="15"/>
    <x v="10"/>
    <d v="2016-07-01T00:00:00"/>
    <n v="516"/>
    <n v="397.32"/>
    <x v="2"/>
    <x v="11"/>
    <x v="1"/>
    <x v="0"/>
    <x v="0"/>
  </r>
  <r>
    <n v="10321"/>
    <s v="Steeleye Stout"/>
    <x v="6"/>
    <x v="12"/>
    <n v="12.96"/>
    <n v="10"/>
    <s v="Island Trading"/>
    <x v="36"/>
    <x v="13"/>
    <d v="2016-10-20T00:00:00"/>
    <n v="144"/>
    <n v="129.60000000000002"/>
    <x v="2"/>
    <x v="2"/>
    <x v="3"/>
    <x v="0"/>
    <x v="0"/>
  </r>
  <r>
    <n v="10322"/>
    <s v="Filo Mix"/>
    <x v="0"/>
    <x v="54"/>
    <n v="4.76"/>
    <n v="20"/>
    <s v="Pericles Comidas clásicas"/>
    <x v="10"/>
    <x v="7"/>
    <d v="2016-07-01T00:00:00"/>
    <n v="112"/>
    <n v="95.199999999999989"/>
    <x v="2"/>
    <x v="11"/>
    <x v="0"/>
    <x v="1"/>
    <x v="1"/>
  </r>
  <r>
    <n v="10323"/>
    <s v="Genen Shouyu"/>
    <x v="3"/>
    <x v="43"/>
    <n v="10.292"/>
    <n v="5"/>
    <s v="Königlich Essen"/>
    <x v="37"/>
    <x v="1"/>
    <d v="2016-11-24T00:00:00"/>
    <n v="62"/>
    <n v="51.46"/>
    <x v="2"/>
    <x v="3"/>
    <x v="2"/>
    <x v="0"/>
    <x v="0"/>
  </r>
  <r>
    <n v="10323"/>
    <s v="NuNuCa Nuß-Nougat-Creme"/>
    <x v="5"/>
    <x v="44"/>
    <n v="7.3919999999999986"/>
    <n v="4"/>
    <s v="Königlich Essen"/>
    <x v="37"/>
    <x v="1"/>
    <d v="2016-08-28T00:00:00"/>
    <n v="44.8"/>
    <n v="29.567999999999994"/>
    <x v="2"/>
    <x v="0"/>
    <x v="2"/>
    <x v="0"/>
    <x v="0"/>
  </r>
  <r>
    <n v="10323"/>
    <s v="Chartreuse verte"/>
    <x v="6"/>
    <x v="12"/>
    <n v="13.248000000000001"/>
    <n v="4"/>
    <s v="Königlich Essen"/>
    <x v="37"/>
    <x v="1"/>
    <d v="2016-03-31T00:00:00"/>
    <n v="57.6"/>
    <n v="52.992000000000004"/>
    <x v="2"/>
    <x v="7"/>
    <x v="3"/>
    <x v="0"/>
    <x v="0"/>
  </r>
  <r>
    <n v="10324"/>
    <s v="Pavlova"/>
    <x v="5"/>
    <x v="19"/>
    <n v="9.452"/>
    <n v="21"/>
    <s v="Save-a-lot Markets"/>
    <x v="38"/>
    <x v="8"/>
    <d v="2016-06-21T00:00:00"/>
    <n v="291.90000000000003"/>
    <n v="198.49199999999999"/>
    <x v="2"/>
    <x v="10"/>
    <x v="2"/>
    <x v="2"/>
    <x v="1"/>
  </r>
  <r>
    <n v="10324"/>
    <s v="Steeleye Stout"/>
    <x v="6"/>
    <x v="12"/>
    <n v="13.248000000000001"/>
    <n v="70"/>
    <s v="Save-a-lot Markets"/>
    <x v="38"/>
    <x v="8"/>
    <d v="2016-06-07T00:00:00"/>
    <n v="1008"/>
    <n v="927.36000000000013"/>
    <x v="2"/>
    <x v="10"/>
    <x v="3"/>
    <x v="2"/>
    <x v="1"/>
  </r>
  <r>
    <n v="10324"/>
    <s v="Spegesild"/>
    <x v="4"/>
    <x v="45"/>
    <n v="7.1040000000000001"/>
    <n v="30"/>
    <s v="Save-a-lot Markets"/>
    <x v="38"/>
    <x v="8"/>
    <d v="2016-01-08T00:00:00"/>
    <n v="288"/>
    <n v="213.12"/>
    <x v="2"/>
    <x v="5"/>
    <x v="1"/>
    <x v="2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">
  <r>
    <x v="0"/>
    <n v="174545.99999999991"/>
  </r>
  <r>
    <x v="1"/>
    <n v="86074.4"/>
  </r>
  <r>
    <x v="2"/>
    <n v="192580.200000000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">
  <r>
    <x v="0"/>
    <n v="237347.20000000019"/>
  </r>
  <r>
    <x v="1"/>
    <n v="174545.99999999991"/>
  </r>
  <r>
    <x v="2"/>
    <n v="86074.4"/>
  </r>
  <r>
    <x v="3"/>
    <n v="192580.2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3F8566-7F1E-4CBC-B331-06748DC1596C}" name="TablaDinámica4" cacheId="10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showHeaders="0" outline="1" outlineData="1" multipleFieldFilters="0" chartFormat="1">
  <location ref="M37:U43" firstHeaderRow="0" firstDataRow="2" firstDataCol="1"/>
  <pivotFields count="17">
    <pivotField showAll="0"/>
    <pivotField showAll="0"/>
    <pivotField showAll="0"/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showAll="0"/>
    <pivotField numFmtId="14" showAll="0"/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axis="axisRow" showAll="0">
      <items count="5">
        <item x="3"/>
        <item x="2"/>
        <item x="0"/>
        <item x="1"/>
        <item t="default"/>
      </items>
    </pivotField>
    <pivotField showAll="0"/>
    <pivotField showAl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Fields count="2">
    <field x="12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dataFields count="2">
    <dataField name="Venta" fld="10" baseField="0" baseItem="0" numFmtId="3"/>
    <dataField name="% Total" fld="10" showDataAs="percentOfCol" baseField="0" baseItem="0" numFmtId="10"/>
  </dataFields>
  <chartFormats count="9">
    <chartFormat chart="0" format="0" series="1">
      <pivotArea type="data" outline="0" fieldPosition="0">
        <references count="1">
          <reference field="12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2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0"/>
          </reference>
        </references>
      </pivotArea>
    </chartFormat>
  </chart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CC0873-26CB-4D99-B892-D123B9D05695}" name="TablaDinámica3" cacheId="106" applyNumberFormats="0" applyBorderFormats="0" applyFontFormats="0" applyPatternFormats="0" applyAlignmentFormats="0" applyWidthHeightFormats="1" dataCaption="Valores" updatedVersion="8" minRefreshableVersion="3" useAutoFormatting="1" colGrandTotals="0" itemPrintTitles="1" createdVersion="8" indent="0" showHeaders="0" outline="1" outlineData="1" multipleFieldFilters="0">
  <location ref="M11:S34" firstHeaderRow="0" firstDataRow="2" firstDataCol="1"/>
  <pivotFields count="17">
    <pivotField showAll="0"/>
    <pivotField showAll="0"/>
    <pivotField showAll="0"/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axis="axisRow" showAll="0">
      <items count="22">
        <item x="20"/>
        <item x="6"/>
        <item x="3"/>
        <item x="2"/>
        <item x="16"/>
        <item x="17"/>
        <item x="10"/>
        <item x="0"/>
        <item x="1"/>
        <item x="14"/>
        <item x="11"/>
        <item x="7"/>
        <item x="19"/>
        <item x="18"/>
        <item x="15"/>
        <item x="12"/>
        <item x="9"/>
        <item x="4"/>
        <item x="13"/>
        <item x="8"/>
        <item x="5"/>
        <item t="default"/>
      </items>
    </pivotField>
    <pivotField numFmtId="14" showAll="0"/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</pivotFields>
  <rowFields count="1">
    <field x="8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2">
    <field x="12"/>
    <field x="-2"/>
  </colFields>
  <colItems count="6">
    <i>
      <x/>
      <x/>
    </i>
    <i r="1" i="1">
      <x v="1"/>
    </i>
    <i>
      <x v="1"/>
      <x/>
    </i>
    <i r="1" i="1">
      <x v="1"/>
    </i>
    <i>
      <x v="2"/>
      <x/>
    </i>
    <i r="1" i="1">
      <x v="1"/>
    </i>
  </colItems>
  <dataFields count="2">
    <dataField name=" Ventas" fld="10" baseField="0" baseItem="0" numFmtId="3"/>
    <dataField name="% Total" fld="10" showDataAs="percentOfCol" baseField="0" baseItem="0" numFmtId="10"/>
  </dataFields>
  <conditionalFormats count="1">
    <conditionalFormat scope="field" priority="1">
      <pivotAreas count="1">
        <pivotArea outline="0" collapsedLevelsAreSubtotals="1" fieldPosition="0">
          <references count="3">
            <reference field="4294967294" count="1" selected="0">
              <x v="0"/>
            </reference>
            <reference field="8" count="0" selected="0"/>
            <reference field="12" count="0" selected="0"/>
          </references>
        </pivotArea>
      </pivotAreas>
    </conditionalFormat>
  </conditional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DE821A-4E86-4FDF-89C0-0D6C29C33E1F}" name="TablaDinámica2" cacheId="106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showHeaders="0" outline="1" outlineData="1" multipleFieldFilters="0" chartFormat="7">
  <location ref="A28:D41" firstHeaderRow="1" firstDataRow="2" firstDataCol="1"/>
  <pivotFields count="17">
    <pivotField showAll="0"/>
    <pivotField showAll="0"/>
    <pivotField showAll="0">
      <items count="9">
        <item x="6"/>
        <item x="3"/>
        <item x="5"/>
        <item x="1"/>
        <item x="0"/>
        <item x="7"/>
        <item x="2"/>
        <item x="4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showAll="0"/>
    <pivotField numFmtId="14" showAll="0"/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axis="axisRow" showAll="0">
      <items count="13">
        <item x="5"/>
        <item x="6"/>
        <item x="7"/>
        <item x="8"/>
        <item x="9"/>
        <item x="10"/>
        <item x="11"/>
        <item x="0"/>
        <item x="1"/>
        <item x="2"/>
        <item x="3"/>
        <item x="4"/>
        <item t="default"/>
      </items>
    </pivotField>
    <pivotField showAll="0"/>
    <pivotField showAll="0"/>
    <pivotField showAll="0"/>
  </pivotFields>
  <rowFields count="1">
    <field x="1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12"/>
  </colFields>
  <colItems count="3">
    <i>
      <x/>
    </i>
    <i>
      <x v="1"/>
    </i>
    <i>
      <x v="2"/>
    </i>
  </colItems>
  <dataFields count="1">
    <dataField name="YTD" fld="10" showDataAs="runTotal" baseField="13" baseItem="0" numFmtId="3"/>
  </dataFields>
  <conditionalFormats count="1">
    <conditionalFormat scope="field" priority="2">
      <pivotAreas count="1">
        <pivotArea outline="0" collapsedLevelsAreSubtotals="1" fieldPosition="0">
          <references count="3">
            <reference field="4294967294" count="1" selected="0">
              <x v="0"/>
            </reference>
            <reference field="12" count="0" selected="0"/>
            <reference field="13" count="0" selected="0"/>
          </references>
        </pivotArea>
      </pivotAreas>
    </conditionalFormat>
  </conditionalFormat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A4791D-B07C-4289-9EEA-EAB4D876B220}" name="TablaDinámica1" cacheId="106" applyNumberFormats="0" applyBorderFormats="0" applyFontFormats="0" applyPatternFormats="0" applyAlignmentFormats="0" applyWidthHeightFormats="1" dataCaption="Valores" updatedVersion="8" minRefreshableVersion="3" colGrandTotals="0" itemPrintTitles="1" createdVersion="8" indent="0" showHeaders="0" outline="1" outlineData="1" multipleFieldFilters="0" chartFormat="12">
  <location ref="A11:D25" firstHeaderRow="1" firstDataRow="2" firstDataCol="1"/>
  <pivotFields count="17">
    <pivotField showAll="0"/>
    <pivotField showAll="0"/>
    <pivotField showAll="0">
      <items count="9">
        <item x="6"/>
        <item x="3"/>
        <item x="5"/>
        <item x="1"/>
        <item x="0"/>
        <item x="7"/>
        <item x="2"/>
        <item x="4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showAll="0"/>
    <pivotField numFmtId="14" showAll="0"/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axis="axisRow" showAll="0">
      <items count="13">
        <item x="5"/>
        <item x="6"/>
        <item x="7"/>
        <item x="8"/>
        <item x="9"/>
        <item x="10"/>
        <item x="11"/>
        <item x="0"/>
        <item x="1"/>
        <item x="2"/>
        <item x="3"/>
        <item x="4"/>
        <item t="default"/>
      </items>
    </pivotField>
    <pivotField showAll="0"/>
    <pivotField showAll="0"/>
    <pivotField showAll="0"/>
  </pivotFields>
  <rowFields count="1">
    <field x="1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2"/>
  </colFields>
  <colItems count="3">
    <i>
      <x/>
    </i>
    <i>
      <x v="1"/>
    </i>
    <i>
      <x v="2"/>
    </i>
  </colItems>
  <dataFields count="1">
    <dataField name=" Ventas" fld="10" baseField="0" baseItem="0" numFmtId="3"/>
  </dataFields>
  <chartFormats count="4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>
        <x14:conditionalFormats count="1">
          <x14:conditionalFormat scope="field" priority="5" id="{CC423807-CA98-433D-8ECB-1C40E8BFB3F6}">
            <x14:pivotAreas count="1">
              <pivotArea outline="0" collapsedLevelsAreSubtotals="1" fieldPosition="0">
                <references count="3">
                  <reference field="4294967294" count="1" selected="0">
                    <x v="0"/>
                  </reference>
                  <reference field="12" count="0" selected="0"/>
                  <reference field="13" count="0" selected="0"/>
                </references>
              </pivotArea>
            </x14:pivotAreas>
          </x14:conditionalFormat>
        </x14:conditionalFormats>
      </x14:pivotTableDefinition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6D96B3-D80E-4D9F-A652-DB25154C8A40}" name="TablaDinámica9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1:B5" firstHeaderRow="1" firstDataRow="1" firstDataCol="1"/>
  <pivotFields count="2">
    <pivotField axis="axisRow" showAll="0">
      <items count="4">
        <item x="0"/>
        <item x="1"/>
        <item x="2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237347,2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C501CD-9A95-4BB8-8A43-8D08AEE76FE6}" name="TablaDinámica10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O2:P7" firstHeaderRow="1" firstDataRow="1" firstDataCol="1"/>
  <pivotFields count="2">
    <pivotField axis="axisRow" showAll="0">
      <items count="5">
        <item x="0"/>
        <item x="1"/>
        <item x="2"/>
        <item x="3"/>
        <item t="default"/>
      </items>
    </pivotField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a de Venta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612E05-0277-481C-837F-75CDF1324313}" name="TablaDinámica5" cacheId="10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AO33" firstHeaderRow="1" firstDataRow="3" firstDataCol="1"/>
  <pivotFields count="17">
    <pivotField showAll="0"/>
    <pivotField showAll="0"/>
    <pivotField showAll="0"/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showAll="0"/>
    <pivotField axis="axisRow" showAll="0">
      <items count="71">
        <item x="46"/>
        <item x="12"/>
        <item x="33"/>
        <item x="48"/>
        <item x="47"/>
        <item x="26"/>
        <item x="21"/>
        <item x="67"/>
        <item x="5"/>
        <item x="38"/>
        <item x="13"/>
        <item x="37"/>
        <item x="62"/>
        <item x="55"/>
        <item x="66"/>
        <item x="57"/>
        <item x="17"/>
        <item x="4"/>
        <item x="45"/>
        <item x="30"/>
        <item x="36"/>
        <item x="20"/>
        <item x="50"/>
        <item x="61"/>
        <item x="24"/>
        <item x="6"/>
        <item x="9"/>
        <item x="65"/>
        <item x="53"/>
        <item x="63"/>
        <item x="42"/>
        <item x="11"/>
        <item x="19"/>
        <item x="22"/>
        <item x="54"/>
        <item x="39"/>
        <item x="28"/>
        <item x="23"/>
        <item x="3"/>
        <item x="25"/>
        <item x="60"/>
        <item x="40"/>
        <item x="10"/>
        <item x="41"/>
        <item x="16"/>
        <item x="1"/>
        <item x="35"/>
        <item x="15"/>
        <item x="68"/>
        <item x="34"/>
        <item x="27"/>
        <item x="0"/>
        <item x="7"/>
        <item x="2"/>
        <item x="44"/>
        <item x="8"/>
        <item x="64"/>
        <item x="29"/>
        <item x="18"/>
        <item x="32"/>
        <item x="51"/>
        <item x="14"/>
        <item x="31"/>
        <item x="56"/>
        <item x="43"/>
        <item x="52"/>
        <item x="59"/>
        <item x="69"/>
        <item x="58"/>
        <item x="49"/>
        <item t="default"/>
      </items>
    </pivotField>
    <pivotField axis="axisRow" showAll="0">
      <items count="22">
        <item sd="0" x="20"/>
        <item sd="0" x="6"/>
        <item sd="0" x="3"/>
        <item sd="0" x="2"/>
        <item sd="0" x="16"/>
        <item sd="0" x="17"/>
        <item sd="0" x="10"/>
        <item sd="0" x="0"/>
        <item sd="0" x="1"/>
        <item sd="0" x="14"/>
        <item sd="0" x="11"/>
        <item sd="0" x="7"/>
        <item sd="0" x="19"/>
        <item sd="0" x="18"/>
        <item sd="0" x="15"/>
        <item sd="0" x="12"/>
        <item sd="0" x="9"/>
        <item sd="0" x="4"/>
        <item sd="0" x="13"/>
        <item sd="0" x="8"/>
        <item sd="0" x="5"/>
        <item t="default" sd="0"/>
      </items>
    </pivotField>
    <pivotField numFmtId="14" showAll="0"/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axis="axisCol" showAll="0">
      <items count="13">
        <item x="5"/>
        <item x="6"/>
        <item x="7"/>
        <item x="8"/>
        <item x="9"/>
        <item x="10"/>
        <item x="11"/>
        <item x="0"/>
        <item x="1"/>
        <item x="2"/>
        <item x="3"/>
        <item x="4"/>
        <item t="default"/>
      </items>
    </pivotField>
    <pivotField showAll="0"/>
    <pivotField axis="axisRow" showAll="0">
      <items count="5">
        <item x="2"/>
        <item x="0"/>
        <item x="1"/>
        <item x="3"/>
        <item t="default" sd="0"/>
      </items>
    </pivotField>
    <pivotField axis="axisRow" showAll="0">
      <items count="3">
        <item x="1"/>
        <item x="0"/>
        <item t="default" sd="0"/>
      </items>
    </pivotField>
  </pivotFields>
  <rowFields count="4">
    <field x="16"/>
    <field x="15"/>
    <field x="8"/>
    <field x="7"/>
  </rowFields>
  <rowItems count="28">
    <i>
      <x/>
    </i>
    <i r="1">
      <x/>
    </i>
    <i r="2">
      <x v="4"/>
    </i>
    <i r="2">
      <x v="19"/>
    </i>
    <i r="1">
      <x v="2"/>
    </i>
    <i r="2">
      <x/>
    </i>
    <i r="2">
      <x v="3"/>
    </i>
    <i r="2">
      <x v="11"/>
    </i>
    <i r="2">
      <x v="20"/>
    </i>
    <i>
      <x v="1"/>
    </i>
    <i r="1">
      <x v="1"/>
    </i>
    <i r="2">
      <x v="1"/>
    </i>
    <i r="2">
      <x v="2"/>
    </i>
    <i r="2">
      <x v="5"/>
    </i>
    <i r="2">
      <x v="6"/>
    </i>
    <i r="2">
      <x v="7"/>
    </i>
    <i r="2">
      <x v="8"/>
    </i>
    <i r="2">
      <x v="9"/>
    </i>
    <i r="2">
      <x v="12"/>
    </i>
    <i r="2">
      <x v="13"/>
    </i>
    <i r="2">
      <x v="16"/>
    </i>
    <i r="2">
      <x v="17"/>
    </i>
    <i r="2">
      <x v="18"/>
    </i>
    <i r="1">
      <x v="3"/>
    </i>
    <i r="2">
      <x v="10"/>
    </i>
    <i r="2">
      <x v="14"/>
    </i>
    <i r="2">
      <x v="15"/>
    </i>
    <i t="grand">
      <x/>
    </i>
  </rowItems>
  <colFields count="2">
    <field x="12"/>
    <field x="13"/>
  </colFields>
  <colItems count="4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 t="grand">
      <x/>
    </i>
  </colItems>
  <dataFields count="1">
    <dataField name="Suma de Ventas" fld="10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BE09C8-B6AF-426F-B395-AAB1A0B3507B}" name="TablaDinámica6" cacheId="106" applyNumberFormats="0" applyBorderFormats="0" applyFontFormats="0" applyPatternFormats="0" applyAlignmentFormats="0" applyWidthHeightFormats="1" dataCaption="Valores" updatedVersion="8" minRefreshableVersion="3" useAutoFormatting="1" colGrandTotals="0" itemPrintTitles="1" createdVersion="8" indent="0" outline="1" outlineData="1" multipleFieldFilters="0">
  <location ref="A5:M103" firstHeaderRow="1" firstDataRow="2" firstDataCol="1" rowPageCount="3" colPageCount="1"/>
  <pivotFields count="17">
    <pivotField showAll="0"/>
    <pivotField showAll="0"/>
    <pivotField axis="axisPage" multipleItemSelectionAllowed="1" showAll="0">
      <items count="9">
        <item x="6"/>
        <item x="3"/>
        <item x="5"/>
        <item x="1"/>
        <item x="0"/>
        <item x="7"/>
        <item x="2"/>
        <item x="4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showAll="0"/>
    <pivotField axis="axisRow" showAll="0">
      <items count="71">
        <item sd="0" x="46"/>
        <item sd="0" x="12"/>
        <item sd="0" x="33"/>
        <item sd="0" x="48"/>
        <item sd="0" x="47"/>
        <item sd="0" x="26"/>
        <item sd="0" x="21"/>
        <item sd="0" x="67"/>
        <item sd="0" x="5"/>
        <item sd="0" x="38"/>
        <item sd="0" x="13"/>
        <item sd="0" x="37"/>
        <item sd="0" x="62"/>
        <item sd="0" x="55"/>
        <item sd="0" x="66"/>
        <item sd="0" x="57"/>
        <item sd="0" x="17"/>
        <item sd="0" x="4"/>
        <item sd="0" x="45"/>
        <item sd="0" x="30"/>
        <item sd="0" x="36"/>
        <item sd="0" x="20"/>
        <item sd="0" x="50"/>
        <item sd="0" x="61"/>
        <item sd="0" x="24"/>
        <item sd="0" x="6"/>
        <item sd="0" x="9"/>
        <item sd="0" x="65"/>
        <item sd="0" x="53"/>
        <item sd="0" x="63"/>
        <item sd="0" x="42"/>
        <item sd="0" x="11"/>
        <item sd="0" x="19"/>
        <item sd="0" x="22"/>
        <item sd="0" x="54"/>
        <item sd="0" x="39"/>
        <item sd="0" x="28"/>
        <item sd="0" x="23"/>
        <item sd="0" x="3"/>
        <item sd="0" x="25"/>
        <item sd="0" x="60"/>
        <item sd="0" x="40"/>
        <item sd="0" x="10"/>
        <item sd="0" x="41"/>
        <item sd="0" x="16"/>
        <item sd="0" x="1"/>
        <item sd="0" x="35"/>
        <item sd="0" x="15"/>
        <item sd="0" x="68"/>
        <item sd="0" x="34"/>
        <item sd="0" x="27"/>
        <item sd="0" x="0"/>
        <item sd="0" x="7"/>
        <item sd="0" x="2"/>
        <item sd="0" x="44"/>
        <item sd="0" x="8"/>
        <item sd="0" x="64"/>
        <item sd="0" x="29"/>
        <item sd="0" x="18"/>
        <item sd="0" x="32"/>
        <item sd="0" x="51"/>
        <item sd="0" x="14"/>
        <item sd="0" x="31"/>
        <item sd="0" x="56"/>
        <item sd="0" x="43"/>
        <item sd="0" x="52"/>
        <item sd="0" x="59"/>
        <item sd="0" x="69"/>
        <item sd="0" x="58"/>
        <item sd="0" x="49"/>
        <item t="default"/>
      </items>
    </pivotField>
    <pivotField axis="axisRow" showAll="0">
      <items count="22">
        <item x="20"/>
        <item x="6"/>
        <item x="3"/>
        <item x="2"/>
        <item x="16"/>
        <item x="17"/>
        <item x="10"/>
        <item x="0"/>
        <item x="1"/>
        <item x="14"/>
        <item x="11"/>
        <item x="7"/>
        <item x="19"/>
        <item x="18"/>
        <item x="15"/>
        <item x="12"/>
        <item x="9"/>
        <item x="4"/>
        <item x="13"/>
        <item x="8"/>
        <item x="5"/>
        <item t="default" sd="0"/>
      </items>
    </pivotField>
    <pivotField numFmtId="14" showAll="0"/>
    <pivotField dataField="1" showAll="0"/>
    <pivotField showAll="0"/>
    <pivotField axis="axisPage" showAll="0">
      <items count="4">
        <item x="0"/>
        <item x="1"/>
        <item x="2"/>
        <item t="default"/>
      </items>
    </pivotField>
    <pivotField axis="axisCol" showAll="0">
      <items count="13">
        <item x="5"/>
        <item x="6"/>
        <item x="7"/>
        <item x="8"/>
        <item x="9"/>
        <item x="10"/>
        <item x="11"/>
        <item x="0"/>
        <item x="1"/>
        <item x="2"/>
        <item x="3"/>
        <item x="4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axis="axisRow" showAll="0">
      <items count="5">
        <item x="2"/>
        <item x="0"/>
        <item x="1"/>
        <item x="3"/>
        <item t="default" sd="0"/>
      </items>
    </pivotField>
    <pivotField axis="axisRow" showAll="0">
      <items count="3">
        <item x="1"/>
        <item x="0"/>
        <item t="default" sd="0"/>
      </items>
    </pivotField>
  </pivotFields>
  <rowFields count="4">
    <field x="16"/>
    <field x="15"/>
    <field x="8"/>
    <field x="7"/>
  </rowFields>
  <rowItems count="97">
    <i>
      <x/>
    </i>
    <i r="1">
      <x/>
    </i>
    <i r="2">
      <x v="4"/>
    </i>
    <i r="3">
      <x v="43"/>
    </i>
    <i r="3">
      <x v="65"/>
    </i>
    <i r="3">
      <x v="66"/>
    </i>
    <i r="2">
      <x v="19"/>
    </i>
    <i r="3">
      <x v="1"/>
    </i>
    <i r="3">
      <x v="2"/>
    </i>
    <i r="3">
      <x v="9"/>
    </i>
    <i r="3">
      <x v="14"/>
    </i>
    <i r="3">
      <x v="22"/>
    </i>
    <i r="3">
      <x v="23"/>
    </i>
    <i r="3">
      <x v="29"/>
    </i>
    <i r="3">
      <x v="32"/>
    </i>
    <i r="3">
      <x v="49"/>
    </i>
    <i r="3">
      <x v="56"/>
    </i>
    <i r="3">
      <x v="58"/>
    </i>
    <i r="3">
      <x v="68"/>
    </i>
    <i r="1">
      <x v="2"/>
    </i>
    <i r="2">
      <x/>
    </i>
    <i r="3">
      <x v="13"/>
    </i>
    <i r="2">
      <x v="3"/>
    </i>
    <i r="3">
      <x v="15"/>
    </i>
    <i r="3">
      <x v="52"/>
    </i>
    <i r="3">
      <x v="53"/>
    </i>
    <i r="3">
      <x v="57"/>
    </i>
    <i r="2">
      <x v="11"/>
    </i>
    <i r="3">
      <x v="42"/>
    </i>
    <i r="2">
      <x v="20"/>
    </i>
    <i r="3">
      <x v="5"/>
    </i>
    <i r="3">
      <x v="16"/>
    </i>
    <i r="3">
      <x v="28"/>
    </i>
    <i r="3">
      <x v="55"/>
    </i>
    <i>
      <x v="1"/>
    </i>
    <i r="1">
      <x v="1"/>
    </i>
    <i r="2">
      <x v="1"/>
    </i>
    <i r="3">
      <x v="26"/>
    </i>
    <i r="3">
      <x v="54"/>
    </i>
    <i r="2">
      <x v="2"/>
    </i>
    <i r="3">
      <x v="12"/>
    </i>
    <i r="3">
      <x v="17"/>
    </i>
    <i r="2">
      <x v="5"/>
    </i>
    <i r="3">
      <x v="3"/>
    </i>
    <i r="3">
      <x v="30"/>
    </i>
    <i r="2">
      <x v="6"/>
    </i>
    <i r="3">
      <x v="27"/>
    </i>
    <i r="3">
      <x v="47"/>
    </i>
    <i r="2">
      <x v="7"/>
    </i>
    <i r="3">
      <x v="34"/>
    </i>
    <i r="3">
      <x v="38"/>
    </i>
    <i r="3">
      <x v="41"/>
    </i>
    <i r="3">
      <x v="46"/>
    </i>
    <i r="3">
      <x v="48"/>
    </i>
    <i r="3">
      <x v="51"/>
    </i>
    <i r="3">
      <x v="61"/>
    </i>
    <i r="3">
      <x v="64"/>
    </i>
    <i r="2">
      <x v="8"/>
    </i>
    <i r="3">
      <x/>
    </i>
    <i r="3">
      <x v="7"/>
    </i>
    <i r="3">
      <x v="11"/>
    </i>
    <i r="3">
      <x v="21"/>
    </i>
    <i r="3">
      <x v="24"/>
    </i>
    <i r="3">
      <x v="31"/>
    </i>
    <i r="3">
      <x v="33"/>
    </i>
    <i r="3">
      <x v="40"/>
    </i>
    <i r="3">
      <x v="44"/>
    </i>
    <i r="3">
      <x v="45"/>
    </i>
    <i r="3">
      <x v="62"/>
    </i>
    <i r="2">
      <x v="9"/>
    </i>
    <i r="3">
      <x v="19"/>
    </i>
    <i r="2">
      <x v="12"/>
    </i>
    <i r="3">
      <x v="60"/>
    </i>
    <i r="2">
      <x v="13"/>
    </i>
    <i r="3">
      <x v="69"/>
    </i>
    <i r="2">
      <x v="16"/>
    </i>
    <i r="3">
      <x v="10"/>
    </i>
    <i r="3">
      <x v="37"/>
    </i>
    <i r="2">
      <x v="17"/>
    </i>
    <i r="3">
      <x v="8"/>
    </i>
    <i r="3">
      <x v="25"/>
    </i>
    <i r="2">
      <x v="18"/>
    </i>
    <i r="3">
      <x v="18"/>
    </i>
    <i r="3">
      <x v="20"/>
    </i>
    <i r="3">
      <x v="36"/>
    </i>
    <i r="1">
      <x v="3"/>
    </i>
    <i r="2">
      <x v="10"/>
    </i>
    <i r="3">
      <x v="6"/>
    </i>
    <i r="3">
      <x v="50"/>
    </i>
    <i r="3">
      <x v="63"/>
    </i>
    <i r="2">
      <x v="14"/>
    </i>
    <i r="3">
      <x v="35"/>
    </i>
    <i r="2">
      <x v="15"/>
    </i>
    <i r="3">
      <x v="4"/>
    </i>
    <i r="3">
      <x v="39"/>
    </i>
    <i r="3">
      <x v="59"/>
    </i>
    <i t="grand">
      <x/>
    </i>
  </rowItems>
  <colFields count="1">
    <field x="13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colItems>
  <pageFields count="3">
    <pageField fld="12" item="1" hier="-1"/>
    <pageField fld="14" hier="-1"/>
    <pageField fld="2" hier="-1"/>
  </pageFields>
  <dataFields count="1">
    <dataField name="Suma de Ventas" fld="10" baseField="0" baseItem="0" numFmtId="3"/>
  </dataFields>
  <conditionalFormats count="1">
    <conditionalFormat scope="data" type="all" priority="1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9295BC-74F2-4BA4-A82B-515AC67B95EB}" name="TablaDinámica7" cacheId="10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3:A16" firstHeaderRow="1" firstDataRow="1" firstDataCol="1" rowPageCount="1" colPageCount="1"/>
  <pivotFields count="17">
    <pivotField showAll="0"/>
    <pivotField showAll="0"/>
    <pivotField showAll="0"/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showAll="0"/>
    <pivotField numFmtId="14"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axis="axisRow" showAll="0">
      <items count="13">
        <item x="5"/>
        <item x="6"/>
        <item x="7"/>
        <item x="8"/>
        <item x="9"/>
        <item x="10"/>
        <item x="11"/>
        <item x="0"/>
        <item x="1"/>
        <item x="2"/>
        <item x="3"/>
        <item x="4"/>
        <item t="default"/>
      </items>
    </pivotField>
    <pivotField showAll="0"/>
    <pivotField showAll="0"/>
    <pivotField showAll="0"/>
  </pivotFields>
  <rowFields count="1">
    <field x="1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1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1C7A72-0286-4B50-8943-90C26429F4C0}" name="TablaDinámica8" cacheId="10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1:E15" firstHeaderRow="1" firstDataRow="2" firstDataCol="1"/>
  <pivotFields count="17">
    <pivotField showAll="0"/>
    <pivotField showAll="0"/>
    <pivotField showAll="0"/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showAll="0"/>
    <pivotField numFmtId="14" showAll="0"/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axis="axisRow" showAll="0">
      <items count="13">
        <item x="5"/>
        <item x="6"/>
        <item x="7"/>
        <item x="8"/>
        <item x="9"/>
        <item x="10"/>
        <item x="11"/>
        <item x="0"/>
        <item x="1"/>
        <item x="2"/>
        <item x="3"/>
        <item x="4"/>
        <item t="default"/>
      </items>
    </pivotField>
    <pivotField showAll="0"/>
    <pivotField showAll="0"/>
    <pivotField showAll="0"/>
  </pivotFields>
  <rowFields count="1">
    <field x="1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2"/>
  </colFields>
  <colItems count="4">
    <i>
      <x/>
    </i>
    <i>
      <x v="1"/>
    </i>
    <i>
      <x v="2"/>
    </i>
    <i t="grand">
      <x/>
    </i>
  </colItems>
  <dataFields count="1">
    <dataField name="Suma de Ventas" fld="10" baseField="0" baseItem="0"/>
  </dataFields>
  <chartFormats count="6">
    <chartFormat chart="0" format="0" series="1">
      <pivotArea type="data" outline="0" fieldPosition="0">
        <references count="1">
          <reference field="12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2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65B030-BD79-47CC-A6B4-56324AEDB49F}" name="TablaDinámica11" cacheId="10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1:B23" firstHeaderRow="1" firstDataRow="1" firstDataCol="1"/>
  <pivotFields count="17">
    <pivotField showAll="0"/>
    <pivotField showAll="0"/>
    <pivotField showAll="0"/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dataField="1" showAll="0"/>
    <pivotField showAll="0"/>
    <pivotField showAll="0"/>
    <pivotField axis="axisRow" showAll="0">
      <items count="22">
        <item x="20"/>
        <item x="6"/>
        <item x="3"/>
        <item x="2"/>
        <item x="16"/>
        <item x="17"/>
        <item x="10"/>
        <item x="0"/>
        <item x="1"/>
        <item x="14"/>
        <item x="11"/>
        <item x="7"/>
        <item x="19"/>
        <item x="18"/>
        <item x="15"/>
        <item x="12"/>
        <item x="9"/>
        <item x="4"/>
        <item x="13"/>
        <item x="8"/>
        <item x="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Suma de Quantity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32A1B1-F3EE-48E3-B7BD-87DD0446D6DC}" name="TablaDinámica14" cacheId="10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74" firstHeaderRow="1" firstDataRow="1" firstDataCol="1"/>
  <pivotFields count="17">
    <pivotField showAll="0"/>
    <pivotField showAll="0"/>
    <pivotField showAll="0"/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showAll="0"/>
    <pivotField axis="axisRow" showAll="0">
      <items count="71">
        <item x="46"/>
        <item x="12"/>
        <item x="33"/>
        <item x="48"/>
        <item x="47"/>
        <item x="26"/>
        <item x="21"/>
        <item x="67"/>
        <item x="5"/>
        <item x="38"/>
        <item x="13"/>
        <item x="37"/>
        <item x="62"/>
        <item x="55"/>
        <item x="66"/>
        <item x="57"/>
        <item x="17"/>
        <item x="4"/>
        <item x="45"/>
        <item x="30"/>
        <item x="36"/>
        <item x="20"/>
        <item x="50"/>
        <item x="61"/>
        <item x="24"/>
        <item x="6"/>
        <item x="9"/>
        <item x="65"/>
        <item x="53"/>
        <item x="63"/>
        <item x="42"/>
        <item x="11"/>
        <item x="19"/>
        <item x="22"/>
        <item x="54"/>
        <item x="39"/>
        <item x="28"/>
        <item x="23"/>
        <item x="3"/>
        <item x="25"/>
        <item x="60"/>
        <item x="40"/>
        <item x="10"/>
        <item x="41"/>
        <item x="16"/>
        <item x="1"/>
        <item x="35"/>
        <item x="15"/>
        <item x="68"/>
        <item x="34"/>
        <item x="27"/>
        <item x="0"/>
        <item x="7"/>
        <item x="2"/>
        <item x="44"/>
        <item x="8"/>
        <item x="64"/>
        <item x="29"/>
        <item x="18"/>
        <item x="32"/>
        <item x="51"/>
        <item x="14"/>
        <item x="31"/>
        <item x="56"/>
        <item x="43"/>
        <item x="52"/>
        <item x="59"/>
        <item x="69"/>
        <item x="58"/>
        <item x="49"/>
        <item t="default"/>
      </items>
    </pivotField>
    <pivotField showAll="0"/>
    <pivotField numFmtId="14"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7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Items count="1">
    <i/>
  </colItems>
  <dataFields count="1">
    <dataField name="Suma de Coste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06621A-2BE3-47C5-A64E-A14D5A75EA45}" name="TablaDinámica16" cacheId="102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>
  <location ref="A3:F18" firstHeaderRow="1" firstDataRow="2" firstDataCol="1"/>
  <pivotFields count="5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llDrilled="1" subtotalTop="0" showAll="0" dataSourceSort="1" defaultSubtotal="0" defaultAttributeDrillState="1"/>
  </pivotFields>
  <rowFields count="2">
    <field x="1"/>
    <field x="2"/>
  </rowFields>
  <rowItems count="14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 v="5"/>
    </i>
    <i r="1">
      <x v="6"/>
    </i>
    <i r="1">
      <x v="7"/>
    </i>
    <i r="1">
      <x v="8"/>
    </i>
    <i r="1">
      <x v="9"/>
    </i>
    <i r="1">
      <x v="10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dataFields count="1">
    <dataField name="Suma de Margen" fld="0" baseField="0" baseItem="0" numFmtId="3"/>
  </dataField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filters count="1">
    <filter fld="4" type="dateBetween" evalOrder="-1" id="14" name="[Ventas].[Order Date]">
      <autoFilter ref="A1">
        <filterColumn colId="0">
          <customFilters and="1">
            <customFilter operator="greaterThanOrEqual" val="42499"/>
            <customFilter operator="lessThanOrEqual" val="4250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2">
    <rowHierarchyUsage hierarchyUsage="14"/>
    <rowHierarchyUsage hierarchyUsage="8"/>
  </rowHierarchiesUsage>
  <colHierarchiesUsage count="1"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VentasGroucery Solución.xlsx!Ventas">
        <x15:activeTabTopLevelEntity name="[Vent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361871-DA14-4730-9932-FDB1CE875EA9}" name="TablaDinámica15" cacheId="10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A6" firstHeaderRow="1" firstDataRow="1" firstDataCol="1"/>
  <pivotFields count="17">
    <pivotField showAll="0"/>
    <pivotField showAll="0"/>
    <pivotField showAll="0"/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</pivotFields>
  <rowFields count="1">
    <field x="16"/>
  </rowFields>
  <rowItems count="3">
    <i>
      <x/>
    </i>
    <i>
      <x v="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C9CCF5-DAA2-40EB-B3D3-7A439B92FB20}" name="TablaDinámica17" cacheId="10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14" firstHeaderRow="1" firstDataRow="1" firstDataCol="1"/>
  <pivotFields count="17">
    <pivotField showAll="0"/>
    <pivotField showAll="0"/>
    <pivotField showAll="0"/>
    <pivotField axis="axisRow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dataField="1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5"/>
    </i>
    <i>
      <x v="18"/>
    </i>
    <i t="grand">
      <x/>
    </i>
  </rowItems>
  <colItems count="1">
    <i/>
  </colItems>
  <dataFields count="1">
    <dataField name="Suma de Quantity" fld="5" baseField="0" baseItem="0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1" xr10:uid="{33616AB5-1EC7-4F5B-9ABA-B4B35CD37266}" sourceName="Category">
  <pivotTables>
    <pivotTable tabId="9" name="TablaDinámica1"/>
    <pivotTable tabId="9" name="TablaDinámica2"/>
  </pivotTables>
  <data>
    <tabular pivotCacheId="26191089">
      <items count="8">
        <i x="6" s="1"/>
        <i x="3" s="1"/>
        <i x="5" s="1"/>
        <i x="1" s="1"/>
        <i x="0" s="1"/>
        <i x="7" s="1"/>
        <i x="2" s="1"/>
        <i x="4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1" xr10:uid="{CC12FD8D-40D5-4D3C-92D0-018B197BC779}" sourceName="Año">
  <pivotTables>
    <pivotTable tabId="9" name="TablaDinámica1"/>
    <pivotTable tabId="9" name="TablaDinámica2"/>
  </pivotTables>
  <data>
    <tabular pivotCacheId="26191089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1" xr10:uid="{51512FF8-BD25-4C84-9D81-87EF77FF5523}" sourceName="Mes">
  <pivotTables>
    <pivotTable tabId="9" name="TablaDinámica1"/>
    <pivotTable tabId="9" name="TablaDinámica2"/>
  </pivotTables>
  <data>
    <tabular pivotCacheId="26191089">
      <items count="12">
        <i x="5" s="1"/>
        <i x="6" s="1"/>
        <i x="7" s="1"/>
        <i x="8" s="1"/>
        <i x="9" s="1"/>
        <i x="10" s="1"/>
        <i x="11" s="1"/>
        <i x="0" s="1"/>
        <i x="1" s="1"/>
        <i x="2" s="1"/>
        <i x="3" s="1"/>
        <i x="4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 1" xr10:uid="{06C2C1D8-688A-4CD3-BD55-3EA8533D8F1E}" cache="SegmentaciónDeDatos_Category1" caption="Category" columnCount="8" style="SlicerStyleLight6" rowHeight="241300"/>
  <slicer name="Año 1" xr10:uid="{7B985ED6-9D31-45CC-A857-5D95C223D0E1}" cache="SegmentaciónDeDatos_Año1" caption="Año" columnCount="3" style="SlicerStyleLight6" rowHeight="241300"/>
  <slicer name="Mes 1" xr10:uid="{D0C0470C-1845-466B-A78F-4851E9F67464}" cache="SegmentaciónDeDatos_Mes1" caption="Mes" columnCount="6" style="SlicerStyleLight6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E24E82-5508-451F-A73A-0896FF542AF9}" name="Ventas" displayName="Ventas" ref="A1:R3748" totalsRowShown="0" headerRowDxfId="21" dataDxfId="20" tableBorderDxfId="19">
  <autoFilter ref="A1:R3748" xr:uid="{2FE24E82-5508-451F-A73A-0896FF542AF9}"/>
  <tableColumns count="18">
    <tableColumn id="1" xr3:uid="{83ECFEE5-5426-4C09-9A78-C3ABA3B3BEA7}" name="Order ID" dataDxfId="18"/>
    <tableColumn id="2" xr3:uid="{B5EEBC2A-0964-4BA8-A4D2-6F45CA122A8F}" name="Product" dataDxfId="17"/>
    <tableColumn id="3" xr3:uid="{29A2EE47-4F94-46A2-A2D6-C8A8163DFBB3}" name="Category" dataDxfId="16"/>
    <tableColumn id="4" xr3:uid="{10167110-68BF-4369-B039-78012479A7DD}" name="Unit Price" dataDxfId="15"/>
    <tableColumn id="5" xr3:uid="{68B1EE26-D743-44B1-A501-248AB404F4B2}" name="Unit Cost" dataDxfId="14"/>
    <tableColumn id="6" xr3:uid="{378DA0EC-D063-4DEC-8CB7-235D99C38E6C}" name="Quantity" dataDxfId="13"/>
    <tableColumn id="7" xr3:uid="{C7C3884F-D741-4052-A8B9-A4132485DF9F}" name="Customer" dataDxfId="12"/>
    <tableColumn id="8" xr3:uid="{7BFD4609-C88C-44A3-8AD9-6B964E4124BD}" name="Ship City" dataDxfId="11"/>
    <tableColumn id="9" xr3:uid="{CDA78546-894B-491F-8CF1-ED1331308620}" name="Ship Country" dataDxfId="10"/>
    <tableColumn id="10" xr3:uid="{69741D21-D6A2-40BE-9FD6-096EE9FA04FA}" name="Order Date" dataDxfId="9"/>
    <tableColumn id="11" xr3:uid="{73ED64E3-C55A-4CED-A481-1C61A94910B1}" name="Ingresos" dataDxfId="8">
      <calculatedColumnFormula>Ventas[[#This Row],[Unit Price]]*Ventas[[#This Row],[Quantity]]</calculatedColumnFormula>
    </tableColumn>
    <tableColumn id="12" xr3:uid="{B206E8EF-F6B4-4EFA-BC51-5C8D66991179}" name="Costes" dataDxfId="7">
      <calculatedColumnFormula>Ventas[[#This Row],[Unit Cost]]*Ventas[[#This Row],[Quantity]]</calculatedColumnFormula>
    </tableColumn>
    <tableColumn id="13" xr3:uid="{DBD8BB8A-41DE-4495-B90A-3F55FE1D0EB4}" name="Margen" dataDxfId="6">
      <calculatedColumnFormula>Ventas[[#This Row],[Ingresos]]-Ventas[[#This Row],[Costes]]</calculatedColumnFormula>
    </tableColumn>
    <tableColumn id="14" xr3:uid="{3DF1D193-03B7-496D-8F61-CEDFF7B934C2}" name="Área" dataDxfId="5">
      <calculatedColumnFormula>_xlfn.XLOOKUP(Ventas[[#This Row],[Ship Country]],[1]!Countries[Ship Country],[1]!Countries[Area],"No registrado")</calculatedColumnFormula>
    </tableColumn>
    <tableColumn id="15" xr3:uid="{9AC1D62B-4D43-4E7E-B56D-1C0E7C64CD5A}" name="Continente" dataDxfId="4">
      <calculatedColumnFormula>_xlfn.XLOOKUP(Ventas[[#This Row],[Ship Country]],[1]!Countries[Ship Country],[1]!Countries[Continent],"No existe")</calculatedColumnFormula>
    </tableColumn>
    <tableColumn id="16" xr3:uid="{0DF230D8-F222-4231-BD1D-19587B126E5C}" name="Product Manager" dataDxfId="3">
      <calculatedColumnFormula>_xlfn.XLOOKUP(Ventas[[#This Row],[Category]],[2]!ProdManager[Category],[2]!ProdManager[Prod_Manager])</calculatedColumnFormula>
    </tableColumn>
    <tableColumn id="17" xr3:uid="{05F56EF3-3151-4F56-9D64-D45DF1A1F14F}" name="Año" dataDxfId="2">
      <calculatedColumnFormula>YEAR(Ventas[[#This Row],[Order Date]])</calculatedColumnFormula>
    </tableColumn>
    <tableColumn id="18" xr3:uid="{0F766713-5A2D-47DE-AACC-CB072C16B901}" name="Mes" dataDxfId="1">
      <calculatedColumnFormula>TEXT(Ventas[[#This Row],[Order Date]],"MMM")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Order_Date" xr10:uid="{211FB4A3-0DBE-4686-BE70-0454A97A8914}" sourceName="[Ventas].[Order Date]">
  <pivotTables>
    <pivotTable tabId="19" name="TablaDinámica16"/>
  </pivotTables>
  <state minimalRefreshVersion="6" lastRefreshVersion="6" pivotCacheId="969624308" filterType="dateBetween">
    <selection startDate="2016-05-09T00:00:00" endDate="2016-05-15T00:00:00"/>
    <bounds startDate="2014-01-01T00:00:00" endDate="2017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081F3484-25FC-4982-93D2-940A4C234065}" cache="Timeline_Order_Date" caption="Order Date" level="3" selectionLevel="3" scrollPosition="2016-04-15T00:00:00"/>
</timeline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0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1A3F3-3AF2-43BD-96CE-031818ADCDDC}">
  <dimension ref="A11:U43"/>
  <sheetViews>
    <sheetView topLeftCell="A31" workbookViewId="0">
      <selection activeCell="M37" sqref="M37:S42"/>
    </sheetView>
  </sheetViews>
  <sheetFormatPr baseColWidth="10" defaultRowHeight="15" x14ac:dyDescent="0.25"/>
  <cols>
    <col min="1" max="1" width="8" customWidth="1"/>
    <col min="2" max="4" width="8.85546875" bestFit="1" customWidth="1"/>
    <col min="5" max="5" width="12.5703125" bestFit="1" customWidth="1"/>
    <col min="13" max="13" width="12.5703125" bestFit="1" customWidth="1"/>
    <col min="14" max="14" width="7.5703125" bestFit="1" customWidth="1"/>
    <col min="15" max="15" width="8.140625" bestFit="1" customWidth="1"/>
    <col min="16" max="16" width="7.5703125" bestFit="1" customWidth="1"/>
    <col min="17" max="17" width="8.140625" bestFit="1" customWidth="1"/>
    <col min="18" max="18" width="7.5703125" bestFit="1" customWidth="1"/>
    <col min="19" max="19" width="8.140625" bestFit="1" customWidth="1"/>
    <col min="20" max="20" width="11.140625" bestFit="1" customWidth="1"/>
    <col min="21" max="21" width="12.28515625" bestFit="1" customWidth="1"/>
  </cols>
  <sheetData>
    <row r="11" spans="1:19" x14ac:dyDescent="0.25">
      <c r="A11" s="11" t="s">
        <v>296</v>
      </c>
      <c r="N11">
        <v>2014</v>
      </c>
      <c r="P11">
        <v>2015</v>
      </c>
      <c r="R11">
        <v>2016</v>
      </c>
    </row>
    <row r="12" spans="1:19" x14ac:dyDescent="0.25">
      <c r="B12">
        <v>2014</v>
      </c>
      <c r="C12">
        <v>2015</v>
      </c>
      <c r="D12">
        <v>2016</v>
      </c>
      <c r="N12" t="s">
        <v>296</v>
      </c>
      <c r="O12" t="s">
        <v>301</v>
      </c>
      <c r="P12" t="s">
        <v>296</v>
      </c>
      <c r="Q12" t="s">
        <v>301</v>
      </c>
      <c r="R12" t="s">
        <v>296</v>
      </c>
      <c r="S12" t="s">
        <v>301</v>
      </c>
    </row>
    <row r="13" spans="1:19" x14ac:dyDescent="0.25">
      <c r="A13" s="10" t="s">
        <v>276</v>
      </c>
      <c r="B13" s="16">
        <v>37943.199999999997</v>
      </c>
      <c r="C13" s="16">
        <v>70399.000000000015</v>
      </c>
      <c r="D13" s="16">
        <v>64447.750000000007</v>
      </c>
      <c r="M13" s="10" t="s">
        <v>238</v>
      </c>
      <c r="N13" s="16">
        <v>319.20000000000005</v>
      </c>
      <c r="O13" s="18">
        <v>4.6224171592466158E-4</v>
      </c>
      <c r="P13" s="16">
        <v>1804.1</v>
      </c>
      <c r="Q13" s="18">
        <v>2.2686597103992565E-3</v>
      </c>
      <c r="R13" s="16">
        <v>6634.2</v>
      </c>
      <c r="S13" s="18">
        <v>7.4255135932666015E-3</v>
      </c>
    </row>
    <row r="14" spans="1:19" x14ac:dyDescent="0.25">
      <c r="A14" s="10" t="s">
        <v>277</v>
      </c>
      <c r="B14" s="16">
        <v>22669.399999999998</v>
      </c>
      <c r="C14" s="16">
        <v>70178.100000000006</v>
      </c>
      <c r="D14" s="16">
        <v>70511</v>
      </c>
      <c r="M14" s="10" t="s">
        <v>68</v>
      </c>
      <c r="N14" s="16">
        <v>75298.999999999985</v>
      </c>
      <c r="O14" s="18">
        <v>0.10904241531143823</v>
      </c>
      <c r="P14" s="16">
        <v>74846.98</v>
      </c>
      <c r="Q14" s="18">
        <v>9.4120241655705872E-2</v>
      </c>
      <c r="R14" s="16">
        <v>104269.45</v>
      </c>
      <c r="S14" s="18">
        <v>0.11670649337334302</v>
      </c>
    </row>
    <row r="15" spans="1:19" x14ac:dyDescent="0.25">
      <c r="A15" s="10" t="s">
        <v>278</v>
      </c>
      <c r="B15" s="16">
        <v>25434.3</v>
      </c>
      <c r="C15" s="16">
        <v>67604.399999999994</v>
      </c>
      <c r="D15" s="16">
        <v>77636.45</v>
      </c>
      <c r="M15" s="10" t="s">
        <v>38</v>
      </c>
      <c r="N15" s="16">
        <v>17743.600000000002</v>
      </c>
      <c r="O15" s="18">
        <v>2.5694962752759478E-2</v>
      </c>
      <c r="P15" s="16">
        <v>16766.7</v>
      </c>
      <c r="Q15" s="18">
        <v>2.1084162056621707E-2</v>
      </c>
      <c r="R15" s="16">
        <v>26379.88</v>
      </c>
      <c r="S15" s="18">
        <v>2.9526417281472036E-2</v>
      </c>
    </row>
    <row r="16" spans="1:19" x14ac:dyDescent="0.25">
      <c r="A16" s="10" t="s">
        <v>279</v>
      </c>
      <c r="B16" s="16">
        <v>17089</v>
      </c>
      <c r="C16" s="16">
        <v>55347.4</v>
      </c>
      <c r="D16" s="16">
        <v>78970.470000000016</v>
      </c>
      <c r="M16" s="10" t="s">
        <v>27</v>
      </c>
      <c r="N16" s="16">
        <v>52331.4</v>
      </c>
      <c r="O16" s="18">
        <v>7.5782444024874163E-2</v>
      </c>
      <c r="P16" s="16">
        <v>62918.109999999993</v>
      </c>
      <c r="Q16" s="18">
        <v>7.9119661444192982E-2</v>
      </c>
      <c r="R16" s="16">
        <v>84072.170000000013</v>
      </c>
      <c r="S16" s="18">
        <v>9.4100123775349057E-2</v>
      </c>
    </row>
    <row r="17" spans="1:19" x14ac:dyDescent="0.25">
      <c r="A17" s="10" t="s">
        <v>280</v>
      </c>
      <c r="B17" s="16">
        <v>14713.300000000001</v>
      </c>
      <c r="C17" s="16">
        <v>78306.789999999994</v>
      </c>
      <c r="D17" s="16">
        <v>92561.19</v>
      </c>
      <c r="M17" s="10" t="s">
        <v>194</v>
      </c>
      <c r="N17" s="16">
        <v>28824.100000000002</v>
      </c>
      <c r="O17" s="18">
        <v>4.1740919310726932E-2</v>
      </c>
      <c r="P17" s="16">
        <v>44846.7</v>
      </c>
      <c r="Q17" s="18">
        <v>5.6394823698443737E-2</v>
      </c>
      <c r="R17" s="16">
        <v>37468.699999999997</v>
      </c>
      <c r="S17" s="18">
        <v>4.1937888693742771E-2</v>
      </c>
    </row>
    <row r="18" spans="1:19" x14ac:dyDescent="0.25">
      <c r="A18" s="10" t="s">
        <v>281</v>
      </c>
      <c r="B18" s="16">
        <v>42247</v>
      </c>
      <c r="C18" s="16">
        <v>87799.64999999998</v>
      </c>
      <c r="D18" s="16">
        <v>59547.240000000013</v>
      </c>
      <c r="M18" s="10" t="s">
        <v>200</v>
      </c>
      <c r="N18" s="16">
        <v>15055.8</v>
      </c>
      <c r="O18" s="18">
        <v>2.1802690559581825E-2</v>
      </c>
      <c r="P18" s="16">
        <v>24631.1</v>
      </c>
      <c r="Q18" s="18">
        <v>3.0973662320722316E-2</v>
      </c>
      <c r="R18" s="16">
        <v>24500.55</v>
      </c>
      <c r="S18" s="18">
        <v>2.7422924703431918E-2</v>
      </c>
    </row>
    <row r="19" spans="1:19" x14ac:dyDescent="0.25">
      <c r="A19" s="10" t="s">
        <v>282</v>
      </c>
      <c r="B19" s="16">
        <v>28660.2</v>
      </c>
      <c r="C19" s="16">
        <v>62673.099999999984</v>
      </c>
      <c r="D19" s="16">
        <v>96955.51</v>
      </c>
      <c r="M19" s="10" t="s">
        <v>97</v>
      </c>
      <c r="N19" s="16">
        <v>9752.1999999999989</v>
      </c>
      <c r="O19" s="18">
        <v>1.4122411221931339E-2</v>
      </c>
      <c r="P19" s="16">
        <v>16770.3</v>
      </c>
      <c r="Q19" s="18">
        <v>2.1088689064524501E-2</v>
      </c>
      <c r="R19" s="16">
        <v>8631.1500000000015</v>
      </c>
      <c r="S19" s="18">
        <v>9.6606556405479244E-3</v>
      </c>
    </row>
    <row r="20" spans="1:19" x14ac:dyDescent="0.25">
      <c r="A20" s="10" t="s">
        <v>283</v>
      </c>
      <c r="B20" s="16">
        <v>89466.500000000029</v>
      </c>
      <c r="C20" s="16">
        <v>74697.03</v>
      </c>
      <c r="D20" s="16">
        <v>91772.85000000002</v>
      </c>
      <c r="M20" s="10" t="s">
        <v>13</v>
      </c>
      <c r="N20" s="16">
        <v>75331.100000000006</v>
      </c>
      <c r="O20" s="18">
        <v>0.10908890014565248</v>
      </c>
      <c r="P20" s="16">
        <v>50085.499999999993</v>
      </c>
      <c r="Q20" s="18">
        <v>6.2982626198770555E-2</v>
      </c>
      <c r="R20" s="16">
        <v>56984.259999999995</v>
      </c>
      <c r="S20" s="18">
        <v>6.3781224146428853E-2</v>
      </c>
    </row>
    <row r="21" spans="1:19" x14ac:dyDescent="0.25">
      <c r="A21" s="10" t="s">
        <v>284</v>
      </c>
      <c r="B21" s="16">
        <v>119170.89999999998</v>
      </c>
      <c r="C21" s="16">
        <v>49981.69</v>
      </c>
      <c r="D21" s="16">
        <v>52702.27</v>
      </c>
      <c r="M21" s="10" t="s">
        <v>21</v>
      </c>
      <c r="N21" s="16">
        <v>110957.50000000001</v>
      </c>
      <c r="O21" s="18">
        <v>0.16068040474533407</v>
      </c>
      <c r="P21" s="16">
        <v>143627.04999999996</v>
      </c>
      <c r="Q21" s="18">
        <v>0.18061133066819993</v>
      </c>
      <c r="R21" s="16">
        <v>140044.48000000004</v>
      </c>
      <c r="S21" s="18">
        <v>0.15674869462813196</v>
      </c>
    </row>
    <row r="22" spans="1:19" x14ac:dyDescent="0.25">
      <c r="A22" s="10" t="s">
        <v>285</v>
      </c>
      <c r="B22" s="16">
        <v>73360.600000000006</v>
      </c>
      <c r="C22" s="16">
        <v>59733.02</v>
      </c>
      <c r="D22" s="16">
        <v>62072.83</v>
      </c>
      <c r="M22" s="10" t="s">
        <v>158</v>
      </c>
      <c r="N22" s="16">
        <v>25616.7</v>
      </c>
      <c r="O22" s="18">
        <v>3.7096201016062896E-2</v>
      </c>
      <c r="P22" s="16">
        <v>33538.050000000003</v>
      </c>
      <c r="Q22" s="18">
        <v>4.2174171498451193E-2</v>
      </c>
      <c r="R22" s="16">
        <v>35106.840000000004</v>
      </c>
      <c r="S22" s="18">
        <v>3.9294310939772044E-2</v>
      </c>
    </row>
    <row r="23" spans="1:19" x14ac:dyDescent="0.25">
      <c r="A23" s="10" t="s">
        <v>286</v>
      </c>
      <c r="B23" s="16">
        <v>97669.699999999983</v>
      </c>
      <c r="C23" s="16">
        <v>70040.700000000012</v>
      </c>
      <c r="D23" s="16">
        <v>77514.939999999973</v>
      </c>
      <c r="M23" s="10" t="s">
        <v>116</v>
      </c>
      <c r="N23" s="16">
        <v>5901.4000000000005</v>
      </c>
      <c r="O23" s="18">
        <v>8.5459688670357064E-3</v>
      </c>
      <c r="P23" s="16">
        <v>7630.35</v>
      </c>
      <c r="Q23" s="18">
        <v>9.5951818753090019E-3</v>
      </c>
      <c r="R23" s="16">
        <v>12448.999999999998</v>
      </c>
      <c r="S23" s="18">
        <v>1.3933890856859293E-2</v>
      </c>
    </row>
    <row r="24" spans="1:19" x14ac:dyDescent="0.25">
      <c r="A24" s="10" t="s">
        <v>287</v>
      </c>
      <c r="B24" s="16">
        <v>122123.69999999997</v>
      </c>
      <c r="C24" s="16">
        <v>48466.359999999993</v>
      </c>
      <c r="D24" s="16">
        <v>68740.650000000009</v>
      </c>
      <c r="M24" s="10" t="s">
        <v>74</v>
      </c>
      <c r="N24" s="16">
        <v>22584</v>
      </c>
      <c r="O24" s="18">
        <v>3.2704470277075674E-2</v>
      </c>
      <c r="P24" s="16">
        <v>18442.25</v>
      </c>
      <c r="Q24" s="18">
        <v>2.3191169859825229E-2</v>
      </c>
      <c r="R24" s="16">
        <v>12637.5</v>
      </c>
      <c r="S24" s="18">
        <v>1.4144874745245346E-2</v>
      </c>
    </row>
    <row r="25" spans="1:19" x14ac:dyDescent="0.25">
      <c r="A25" s="10" t="s">
        <v>275</v>
      </c>
      <c r="B25" s="16">
        <v>690547.79999999993</v>
      </c>
      <c r="C25" s="16">
        <v>795227.23999999987</v>
      </c>
      <c r="D25" s="16">
        <v>893433.14999999991</v>
      </c>
      <c r="M25" s="10" t="s">
        <v>227</v>
      </c>
      <c r="N25" s="16">
        <v>530.4</v>
      </c>
      <c r="O25" s="18">
        <v>7.6808585879210671E-4</v>
      </c>
      <c r="P25" s="16">
        <v>2286.4</v>
      </c>
      <c r="Q25" s="18">
        <v>2.8751530191546263E-3</v>
      </c>
      <c r="R25" s="16">
        <v>5035.1499999999996</v>
      </c>
      <c r="S25" s="18">
        <v>5.6357322313370607E-3</v>
      </c>
    </row>
    <row r="26" spans="1:19" x14ac:dyDescent="0.25">
      <c r="M26" s="10" t="s">
        <v>222</v>
      </c>
      <c r="N26" s="16">
        <v>300</v>
      </c>
      <c r="O26" s="18">
        <v>4.3443770293671196E-4</v>
      </c>
      <c r="P26" s="16">
        <v>1426</v>
      </c>
      <c r="Q26" s="18">
        <v>1.7931981303859765E-3</v>
      </c>
      <c r="R26" s="16">
        <v>2723.95</v>
      </c>
      <c r="S26" s="18">
        <v>3.0488570969187784E-3</v>
      </c>
    </row>
    <row r="27" spans="1:19" x14ac:dyDescent="0.25">
      <c r="M27" s="10" t="s">
        <v>187</v>
      </c>
      <c r="N27" s="16">
        <v>4462.8</v>
      </c>
      <c r="O27" s="18">
        <v>6.4626952688865277E-3</v>
      </c>
      <c r="P27" s="16">
        <v>10275.950000000001</v>
      </c>
      <c r="Q27" s="18">
        <v>1.292202968298722E-2</v>
      </c>
      <c r="R27" s="16">
        <v>6035.0999999999995</v>
      </c>
      <c r="S27" s="18">
        <v>6.7549541899133677E-3</v>
      </c>
    </row>
    <row r="28" spans="1:19" x14ac:dyDescent="0.25">
      <c r="A28" s="11" t="s">
        <v>297</v>
      </c>
      <c r="M28" s="10" t="s">
        <v>133</v>
      </c>
      <c r="N28" s="16">
        <v>17577.5</v>
      </c>
      <c r="O28" s="18">
        <v>2.545442907790018E-2</v>
      </c>
      <c r="P28" s="16">
        <v>6769.95</v>
      </c>
      <c r="Q28" s="18">
        <v>8.5132269865403516E-3</v>
      </c>
      <c r="R28" s="16">
        <v>17929.940000000002</v>
      </c>
      <c r="S28" s="18">
        <v>2.0068585993255342E-2</v>
      </c>
    </row>
    <row r="29" spans="1:19" x14ac:dyDescent="0.25">
      <c r="B29">
        <v>2014</v>
      </c>
      <c r="C29">
        <v>2015</v>
      </c>
      <c r="D29">
        <v>2016</v>
      </c>
      <c r="M29" s="10" t="s">
        <v>90</v>
      </c>
      <c r="N29" s="16">
        <v>28643.900000000005</v>
      </c>
      <c r="O29" s="18">
        <v>4.1479967063829622E-2</v>
      </c>
      <c r="P29" s="16">
        <v>28492.400000000005</v>
      </c>
      <c r="Q29" s="18">
        <v>3.5829255547131421E-2</v>
      </c>
      <c r="R29" s="16">
        <v>40901.299999999996</v>
      </c>
      <c r="S29" s="18">
        <v>4.5779922090421636E-2</v>
      </c>
    </row>
    <row r="30" spans="1:19" x14ac:dyDescent="0.25">
      <c r="A30" s="10" t="s">
        <v>276</v>
      </c>
      <c r="B30" s="16">
        <v>37943.199999999997</v>
      </c>
      <c r="C30" s="16">
        <v>70399.000000000015</v>
      </c>
      <c r="D30" s="16">
        <v>64447.750000000007</v>
      </c>
      <c r="M30" s="10" t="s">
        <v>49</v>
      </c>
      <c r="N30" s="16">
        <v>14511.6</v>
      </c>
      <c r="O30" s="18">
        <v>2.1014620566454631E-2</v>
      </c>
      <c r="P30" s="16">
        <v>21209.7</v>
      </c>
      <c r="Q30" s="18">
        <v>2.6671244309991196E-2</v>
      </c>
      <c r="R30" s="16">
        <v>16425</v>
      </c>
      <c r="S30" s="18">
        <v>1.8384139876609681E-2</v>
      </c>
    </row>
    <row r="31" spans="1:19" x14ac:dyDescent="0.25">
      <c r="A31" s="10" t="s">
        <v>277</v>
      </c>
      <c r="B31" s="16">
        <v>60612.599999999991</v>
      </c>
      <c r="C31" s="16">
        <v>140577.10000000003</v>
      </c>
      <c r="D31" s="16">
        <v>134958.75</v>
      </c>
      <c r="M31" s="10" t="s">
        <v>149</v>
      </c>
      <c r="N31" s="16">
        <v>26281.199999999997</v>
      </c>
      <c r="O31" s="18">
        <v>3.8058480528067713E-2</v>
      </c>
      <c r="P31" s="16">
        <v>34980.75</v>
      </c>
      <c r="Q31" s="18">
        <v>4.3988369915497372E-2</v>
      </c>
      <c r="R31" s="16">
        <v>45571.56</v>
      </c>
      <c r="S31" s="18">
        <v>5.1007241000627736E-2</v>
      </c>
    </row>
    <row r="32" spans="1:19" x14ac:dyDescent="0.25">
      <c r="A32" s="10" t="s">
        <v>278</v>
      </c>
      <c r="B32" s="16">
        <v>86046.9</v>
      </c>
      <c r="C32" s="16">
        <v>208181.50000000003</v>
      </c>
      <c r="D32" s="16">
        <v>212595.20000000001</v>
      </c>
      <c r="M32" s="10" t="s">
        <v>84</v>
      </c>
      <c r="N32" s="16">
        <v>125040.99999999997</v>
      </c>
      <c r="O32" s="18">
        <v>0.18107508270969797</v>
      </c>
      <c r="P32" s="16">
        <v>154676.25</v>
      </c>
      <c r="Q32" s="18">
        <v>0.19450572392364229</v>
      </c>
      <c r="R32" s="16">
        <v>168962.73000000004</v>
      </c>
      <c r="S32" s="18">
        <v>0.18911625340967034</v>
      </c>
    </row>
    <row r="33" spans="1:21" x14ac:dyDescent="0.25">
      <c r="A33" s="10" t="s">
        <v>279</v>
      </c>
      <c r="B33" s="16">
        <v>103135.9</v>
      </c>
      <c r="C33" s="16">
        <v>263528.90000000002</v>
      </c>
      <c r="D33" s="16">
        <v>291565.67000000004</v>
      </c>
      <c r="M33" s="10" t="s">
        <v>65</v>
      </c>
      <c r="N33" s="16">
        <v>33483.4</v>
      </c>
      <c r="O33" s="18">
        <v>4.8488171275037004E-2</v>
      </c>
      <c r="P33" s="16">
        <v>39202.65</v>
      </c>
      <c r="Q33" s="18">
        <v>4.9297418433503368E-2</v>
      </c>
      <c r="R33" s="16">
        <v>40670.240000000005</v>
      </c>
      <c r="S33" s="18">
        <v>4.5521301733655171E-2</v>
      </c>
    </row>
    <row r="34" spans="1:21" x14ac:dyDescent="0.25">
      <c r="A34" s="10" t="s">
        <v>280</v>
      </c>
      <c r="B34" s="16">
        <v>117849.2</v>
      </c>
      <c r="C34" s="16">
        <v>341835.69</v>
      </c>
      <c r="D34" s="16">
        <v>384126.86000000004</v>
      </c>
      <c r="M34" s="10" t="s">
        <v>275</v>
      </c>
      <c r="N34" s="16">
        <v>690547.8</v>
      </c>
      <c r="O34" s="18">
        <v>1</v>
      </c>
      <c r="P34" s="16">
        <v>795227.23999999987</v>
      </c>
      <c r="Q34" s="18">
        <v>1</v>
      </c>
      <c r="R34" s="16">
        <v>893433.15000000014</v>
      </c>
      <c r="S34" s="18">
        <v>1</v>
      </c>
    </row>
    <row r="35" spans="1:21" x14ac:dyDescent="0.25">
      <c r="A35" s="10" t="s">
        <v>281</v>
      </c>
      <c r="B35" s="16">
        <v>160096.20000000001</v>
      </c>
      <c r="C35" s="16">
        <v>429635.33999999997</v>
      </c>
      <c r="D35" s="16">
        <v>443674.10000000003</v>
      </c>
    </row>
    <row r="36" spans="1:21" x14ac:dyDescent="0.25">
      <c r="A36" s="10" t="s">
        <v>282</v>
      </c>
      <c r="B36" s="16">
        <v>188756.40000000002</v>
      </c>
      <c r="C36" s="16">
        <v>492308.43999999994</v>
      </c>
      <c r="D36" s="16">
        <v>540629.61</v>
      </c>
    </row>
    <row r="37" spans="1:21" x14ac:dyDescent="0.25">
      <c r="A37" s="10" t="s">
        <v>283</v>
      </c>
      <c r="B37" s="16">
        <v>278222.90000000002</v>
      </c>
      <c r="C37" s="16">
        <v>567005.47</v>
      </c>
      <c r="D37" s="16">
        <v>632402.46</v>
      </c>
      <c r="N37">
        <v>2014</v>
      </c>
      <c r="P37">
        <v>2015</v>
      </c>
      <c r="R37">
        <v>2016</v>
      </c>
      <c r="T37" t="s">
        <v>306</v>
      </c>
      <c r="U37" t="s">
        <v>308</v>
      </c>
    </row>
    <row r="38" spans="1:21" x14ac:dyDescent="0.25">
      <c r="A38" s="10" t="s">
        <v>284</v>
      </c>
      <c r="B38" s="16">
        <v>397393.8</v>
      </c>
      <c r="C38" s="16">
        <v>616987.15999999992</v>
      </c>
      <c r="D38" s="16">
        <v>685104.73</v>
      </c>
      <c r="N38" t="s">
        <v>307</v>
      </c>
      <c r="O38" t="s">
        <v>301</v>
      </c>
      <c r="P38" t="s">
        <v>307</v>
      </c>
      <c r="Q38" t="s">
        <v>301</v>
      </c>
      <c r="R38" t="s">
        <v>307</v>
      </c>
      <c r="S38" t="s">
        <v>301</v>
      </c>
    </row>
    <row r="39" spans="1:21" x14ac:dyDescent="0.25">
      <c r="A39" s="10" t="s">
        <v>285</v>
      </c>
      <c r="B39" s="16">
        <v>470754.4</v>
      </c>
      <c r="C39" s="16">
        <v>676720.17999999993</v>
      </c>
      <c r="D39" s="16">
        <v>747177.55999999994</v>
      </c>
      <c r="M39" s="10" t="s">
        <v>302</v>
      </c>
      <c r="N39" s="16">
        <v>237347.20000000019</v>
      </c>
      <c r="O39" s="18">
        <v>0.34370857455486808</v>
      </c>
      <c r="P39" s="16">
        <v>240679.94999999998</v>
      </c>
      <c r="Q39" s="18">
        <v>0.30265556547082056</v>
      </c>
      <c r="R39" s="16">
        <v>335426.10000000003</v>
      </c>
      <c r="S39" s="18">
        <v>0.37543502835102993</v>
      </c>
      <c r="T39" s="16">
        <v>813453.25000000023</v>
      </c>
      <c r="U39" s="18">
        <v>0.34190082793889515</v>
      </c>
    </row>
    <row r="40" spans="1:21" x14ac:dyDescent="0.25">
      <c r="A40" s="10" t="s">
        <v>286</v>
      </c>
      <c r="B40" s="16">
        <v>568424.1</v>
      </c>
      <c r="C40" s="16">
        <v>746760.87999999989</v>
      </c>
      <c r="D40" s="16">
        <v>824692.49999999988</v>
      </c>
      <c r="M40" s="10" t="s">
        <v>303</v>
      </c>
      <c r="N40" s="16">
        <v>174545.99999999991</v>
      </c>
      <c r="O40" s="18">
        <v>0.25276454432263756</v>
      </c>
      <c r="P40" s="16">
        <v>178491.69</v>
      </c>
      <c r="Q40" s="18">
        <v>0.2244536920038101</v>
      </c>
      <c r="R40" s="16">
        <v>192480.15999999995</v>
      </c>
      <c r="S40" s="18">
        <v>0.21543879360196105</v>
      </c>
      <c r="T40" s="16">
        <v>545517.84999999986</v>
      </c>
      <c r="U40" s="18">
        <v>0.22928546240419581</v>
      </c>
    </row>
    <row r="41" spans="1:21" x14ac:dyDescent="0.25">
      <c r="A41" s="10" t="s">
        <v>287</v>
      </c>
      <c r="B41" s="16">
        <v>690547.79999999993</v>
      </c>
      <c r="C41" s="16">
        <v>795227.23999999987</v>
      </c>
      <c r="D41" s="16">
        <v>893433.14999999991</v>
      </c>
      <c r="M41" s="10" t="s">
        <v>304</v>
      </c>
      <c r="N41" s="16">
        <v>86074.4</v>
      </c>
      <c r="O41" s="18">
        <v>0.12464654872551903</v>
      </c>
      <c r="P41" s="16">
        <v>130097.05</v>
      </c>
      <c r="Q41" s="18">
        <v>0.16359732596685192</v>
      </c>
      <c r="R41" s="16">
        <v>126072.55000000002</v>
      </c>
      <c r="S41" s="18">
        <v>0.14111022184480171</v>
      </c>
      <c r="T41" s="16">
        <v>342244</v>
      </c>
      <c r="U41" s="18">
        <v>0.143847857215051</v>
      </c>
    </row>
    <row r="42" spans="1:21" x14ac:dyDescent="0.25">
      <c r="M42" s="10" t="s">
        <v>305</v>
      </c>
      <c r="N42" s="16">
        <v>192580.2000000001</v>
      </c>
      <c r="O42" s="18">
        <v>0.27888033239697535</v>
      </c>
      <c r="P42" s="16">
        <v>245958.55000000008</v>
      </c>
      <c r="Q42" s="18">
        <v>0.30929341655851733</v>
      </c>
      <c r="R42" s="16">
        <v>239454.34000000005</v>
      </c>
      <c r="S42" s="18">
        <v>0.2680159562022072</v>
      </c>
      <c r="T42" s="16">
        <v>677993.0900000002</v>
      </c>
      <c r="U42" s="18">
        <v>0.28496585244185801</v>
      </c>
    </row>
    <row r="43" spans="1:21" x14ac:dyDescent="0.25">
      <c r="M43" s="10" t="s">
        <v>275</v>
      </c>
      <c r="N43" s="16">
        <v>690547.80000000016</v>
      </c>
      <c r="O43" s="18">
        <v>1</v>
      </c>
      <c r="P43" s="16">
        <v>795227.24000000011</v>
      </c>
      <c r="Q43" s="18">
        <v>1</v>
      </c>
      <c r="R43" s="16">
        <v>893433.15000000014</v>
      </c>
      <c r="S43" s="18">
        <v>1</v>
      </c>
      <c r="T43" s="16">
        <v>2379208.1900000004</v>
      </c>
      <c r="U43" s="18">
        <v>1</v>
      </c>
    </row>
  </sheetData>
  <conditionalFormatting pivot="1" sqref="B30:D41">
    <cfRule type="dataBar" priority="2">
      <dataBar>
        <cfvo type="min"/>
        <cfvo type="max"/>
        <color rgb="FF92D050"/>
      </dataBar>
      <extLst>
        <ext xmlns:x14="http://schemas.microsoft.com/office/spreadsheetml/2009/9/main" uri="{B025F937-C7B1-47D3-B67F-A62EFF666E3E}">
          <x14:id>{9AA107EA-0C15-44E2-88C5-E0D9B77C1719}</x14:id>
        </ext>
      </extLst>
    </cfRule>
  </conditionalFormatting>
  <conditionalFormatting pivot="1" sqref="N13:N33 P13:P33 R13:R33">
    <cfRule type="dataBar" priority="1">
      <dataBar>
        <cfvo type="min"/>
        <cfvo type="max"/>
        <color rgb="FF92D050"/>
      </dataBar>
      <extLst>
        <ext xmlns:x14="http://schemas.microsoft.com/office/spreadsheetml/2009/9/main" uri="{B025F937-C7B1-47D3-B67F-A62EFF666E3E}">
          <x14:id>{7145FB8C-6E16-4E44-B6C1-FE89A101AFB1}</x14:id>
        </ext>
      </extLst>
    </cfRule>
  </conditionalFormatting>
  <pageMargins left="0.7" right="0.7" top="0.75" bottom="0.75" header="0.3" footer="0.3"/>
  <pageSetup orientation="portrait" r:id="rId5"/>
  <drawing r:id="rId6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9AA107EA-0C15-44E2-88C5-E0D9B77C171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B30:D41</xm:sqref>
        </x14:conditionalFormatting>
        <x14:conditionalFormatting xmlns:xm="http://schemas.microsoft.com/office/excel/2006/main" pivot="1">
          <x14:cfRule type="iconSet" priority="5" id="{CC423807-CA98-433D-8ECB-1C40E8BFB3F6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B13:D24</xm:sqref>
        </x14:conditionalFormatting>
        <x14:conditionalFormatting xmlns:xm="http://schemas.microsoft.com/office/excel/2006/main" pivot="1">
          <x14:cfRule type="dataBar" id="{7145FB8C-6E16-4E44-B6C1-FE89A101AFB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N13:N33 P13:P33 R13:R33</xm:sqref>
        </x14:conditionalFormatting>
      </x14:conditionalFormattings>
    </ex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00441-CD65-4C33-A69F-9B5A5CDFE7E5}">
  <dimension ref="A1:B5"/>
  <sheetViews>
    <sheetView workbookViewId="0"/>
  </sheetViews>
  <sheetFormatPr baseColWidth="10" defaultRowHeight="15" x14ac:dyDescent="0.25"/>
  <cols>
    <col min="1" max="1" width="17.5703125" bestFit="1" customWidth="1"/>
    <col min="2" max="2" width="16.7109375" bestFit="1" customWidth="1"/>
  </cols>
  <sheetData>
    <row r="1" spans="1:2" x14ac:dyDescent="0.25">
      <c r="A1" s="11" t="s">
        <v>298</v>
      </c>
      <c r="B1" t="s">
        <v>319</v>
      </c>
    </row>
    <row r="2" spans="1:2" x14ac:dyDescent="0.25">
      <c r="A2" s="10" t="s">
        <v>303</v>
      </c>
      <c r="B2" s="17">
        <v>174545.99999999991</v>
      </c>
    </row>
    <row r="3" spans="1:2" x14ac:dyDescent="0.25">
      <c r="A3" s="10" t="s">
        <v>304</v>
      </c>
      <c r="B3" s="17">
        <v>86074.4</v>
      </c>
    </row>
    <row r="4" spans="1:2" x14ac:dyDescent="0.25">
      <c r="A4" s="10" t="s">
        <v>305</v>
      </c>
      <c r="B4" s="17">
        <v>192580.2000000001</v>
      </c>
    </row>
    <row r="5" spans="1:2" x14ac:dyDescent="0.25">
      <c r="A5" s="10" t="s">
        <v>275</v>
      </c>
      <c r="B5" s="17">
        <v>453200.6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31A9E-DED9-46BF-8346-5503388E2140}">
  <dimension ref="A1:P7"/>
  <sheetViews>
    <sheetView workbookViewId="0">
      <selection sqref="A1:G6"/>
    </sheetView>
  </sheetViews>
  <sheetFormatPr baseColWidth="10" defaultRowHeight="15" x14ac:dyDescent="0.25"/>
  <cols>
    <col min="15" max="15" width="17.5703125" bestFit="1" customWidth="1"/>
    <col min="16" max="16" width="14.28515625" bestFit="1" customWidth="1"/>
  </cols>
  <sheetData>
    <row r="1" spans="1:16" x14ac:dyDescent="0.25">
      <c r="A1" s="22"/>
      <c r="B1" s="22">
        <v>2014</v>
      </c>
      <c r="C1" s="22"/>
      <c r="D1" s="22">
        <v>2015</v>
      </c>
      <c r="E1" s="22"/>
      <c r="F1" s="22">
        <v>2016</v>
      </c>
      <c r="G1" s="22"/>
    </row>
    <row r="2" spans="1:16" x14ac:dyDescent="0.25">
      <c r="A2" s="22" t="s">
        <v>320</v>
      </c>
      <c r="B2" s="22" t="s">
        <v>307</v>
      </c>
      <c r="C2" s="22" t="s">
        <v>301</v>
      </c>
      <c r="D2" s="22" t="s">
        <v>307</v>
      </c>
      <c r="E2" s="22" t="s">
        <v>301</v>
      </c>
      <c r="F2" s="22" t="s">
        <v>307</v>
      </c>
      <c r="G2" s="22" t="s">
        <v>301</v>
      </c>
      <c r="K2" s="22" t="s">
        <v>320</v>
      </c>
      <c r="L2" s="22" t="s">
        <v>307</v>
      </c>
      <c r="O2" s="11" t="s">
        <v>298</v>
      </c>
      <c r="P2" t="s">
        <v>321</v>
      </c>
    </row>
    <row r="3" spans="1:16" x14ac:dyDescent="0.25">
      <c r="A3" s="22" t="s">
        <v>302</v>
      </c>
      <c r="B3" s="22">
        <v>237347.20000000019</v>
      </c>
      <c r="C3" s="22">
        <v>0.34370857455486808</v>
      </c>
      <c r="D3" s="22">
        <v>240679.94999999998</v>
      </c>
      <c r="E3" s="22">
        <v>0.30265556547082056</v>
      </c>
      <c r="F3" s="22">
        <v>335426.10000000003</v>
      </c>
      <c r="G3" s="22">
        <v>0.37543502835102993</v>
      </c>
      <c r="K3" s="22" t="s">
        <v>302</v>
      </c>
      <c r="L3" s="22">
        <v>237347.20000000019</v>
      </c>
      <c r="O3" s="10" t="s">
        <v>302</v>
      </c>
      <c r="P3" s="17">
        <v>237347.20000000019</v>
      </c>
    </row>
    <row r="4" spans="1:16" x14ac:dyDescent="0.25">
      <c r="A4" s="22" t="s">
        <v>303</v>
      </c>
      <c r="B4" s="22">
        <v>174545.99999999991</v>
      </c>
      <c r="C4" s="22">
        <v>0.25276454432263756</v>
      </c>
      <c r="D4" s="22">
        <v>178491.69</v>
      </c>
      <c r="E4" s="22">
        <v>0.2244536920038101</v>
      </c>
      <c r="F4" s="22">
        <v>192480.15999999995</v>
      </c>
      <c r="G4" s="22">
        <v>0.21543879360196105</v>
      </c>
      <c r="K4" s="22" t="s">
        <v>303</v>
      </c>
      <c r="L4" s="22">
        <v>174545.99999999991</v>
      </c>
      <c r="O4" s="10" t="s">
        <v>303</v>
      </c>
      <c r="P4" s="17">
        <v>174545.99999999991</v>
      </c>
    </row>
    <row r="5" spans="1:16" x14ac:dyDescent="0.25">
      <c r="A5" s="22" t="s">
        <v>304</v>
      </c>
      <c r="B5" s="22">
        <v>86074.4</v>
      </c>
      <c r="C5" s="22">
        <v>0.12464654872551903</v>
      </c>
      <c r="D5" s="22">
        <v>130097.05</v>
      </c>
      <c r="E5" s="22">
        <v>0.16359732596685192</v>
      </c>
      <c r="F5" s="22">
        <v>126072.55000000002</v>
      </c>
      <c r="G5" s="22">
        <v>0.14111022184480171</v>
      </c>
      <c r="K5" s="22" t="s">
        <v>304</v>
      </c>
      <c r="L5" s="22">
        <v>86074.4</v>
      </c>
      <c r="O5" s="10" t="s">
        <v>304</v>
      </c>
      <c r="P5" s="17">
        <v>86074.4</v>
      </c>
    </row>
    <row r="6" spans="1:16" x14ac:dyDescent="0.25">
      <c r="A6" s="22" t="s">
        <v>305</v>
      </c>
      <c r="B6" s="22">
        <v>192580.2000000001</v>
      </c>
      <c r="C6" s="22">
        <v>0.27888033239697535</v>
      </c>
      <c r="D6" s="22">
        <v>245958.55000000008</v>
      </c>
      <c r="E6" s="22">
        <v>0.30929341655851733</v>
      </c>
      <c r="F6" s="22">
        <v>239454.34000000005</v>
      </c>
      <c r="G6" s="22">
        <v>0.2680159562022072</v>
      </c>
      <c r="K6" s="22" t="s">
        <v>305</v>
      </c>
      <c r="L6" s="22">
        <v>192580.2000000001</v>
      </c>
      <c r="O6" s="10" t="s">
        <v>305</v>
      </c>
      <c r="P6" s="17">
        <v>192580.2000000001</v>
      </c>
    </row>
    <row r="7" spans="1:16" x14ac:dyDescent="0.25">
      <c r="O7" s="10" t="s">
        <v>275</v>
      </c>
      <c r="P7" s="17">
        <v>690547.80000000016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281EE-BF20-4855-9735-13D66D0C80D0}">
  <dimension ref="A3:AO33"/>
  <sheetViews>
    <sheetView workbookViewId="0">
      <selection activeCell="A3" sqref="A3:AO33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9" width="6.5703125" bestFit="1" customWidth="1"/>
    <col min="10" max="10" width="7.5703125" bestFit="1" customWidth="1"/>
    <col min="11" max="12" width="6.5703125" bestFit="1" customWidth="1"/>
    <col min="13" max="13" width="7.5703125" bestFit="1" customWidth="1"/>
    <col min="14" max="14" width="9.85546875" bestFit="1" customWidth="1"/>
    <col min="15" max="15" width="6.85546875" bestFit="1" customWidth="1"/>
    <col min="16" max="26" width="6.5703125" bestFit="1" customWidth="1"/>
    <col min="27" max="27" width="9.85546875" bestFit="1" customWidth="1"/>
    <col min="28" max="28" width="6.85546875" bestFit="1" customWidth="1"/>
    <col min="29" max="39" width="6.5703125" bestFit="1" customWidth="1"/>
    <col min="40" max="40" width="9.85546875" bestFit="1" customWidth="1"/>
    <col min="41" max="41" width="12.5703125" bestFit="1" customWidth="1"/>
  </cols>
  <sheetData>
    <row r="3" spans="1:41" x14ac:dyDescent="0.25">
      <c r="A3" s="11" t="s">
        <v>300</v>
      </c>
      <c r="B3" s="11" t="s">
        <v>299</v>
      </c>
    </row>
    <row r="4" spans="1:41" x14ac:dyDescent="0.25">
      <c r="B4">
        <v>2014</v>
      </c>
      <c r="N4" t="s">
        <v>315</v>
      </c>
      <c r="O4">
        <v>2015</v>
      </c>
      <c r="AA4" t="s">
        <v>316</v>
      </c>
      <c r="AB4">
        <v>2016</v>
      </c>
      <c r="AN4" t="s">
        <v>317</v>
      </c>
      <c r="AO4" t="s">
        <v>275</v>
      </c>
    </row>
    <row r="5" spans="1:41" x14ac:dyDescent="0.25">
      <c r="A5" s="11" t="s">
        <v>298</v>
      </c>
      <c r="B5" t="s">
        <v>276</v>
      </c>
      <c r="C5" t="s">
        <v>277</v>
      </c>
      <c r="D5" t="s">
        <v>278</v>
      </c>
      <c r="E5" t="s">
        <v>279</v>
      </c>
      <c r="F5" t="s">
        <v>280</v>
      </c>
      <c r="G5" t="s">
        <v>281</v>
      </c>
      <c r="H5" t="s">
        <v>282</v>
      </c>
      <c r="I5" t="s">
        <v>283</v>
      </c>
      <c r="J5" t="s">
        <v>284</v>
      </c>
      <c r="K5" t="s">
        <v>285</v>
      </c>
      <c r="L5" t="s">
        <v>286</v>
      </c>
      <c r="M5" t="s">
        <v>287</v>
      </c>
      <c r="O5" t="s">
        <v>276</v>
      </c>
      <c r="P5" t="s">
        <v>277</v>
      </c>
      <c r="Q5" t="s">
        <v>278</v>
      </c>
      <c r="R5" t="s">
        <v>279</v>
      </c>
      <c r="S5" t="s">
        <v>280</v>
      </c>
      <c r="T5" t="s">
        <v>281</v>
      </c>
      <c r="U5" t="s">
        <v>282</v>
      </c>
      <c r="V5" t="s">
        <v>283</v>
      </c>
      <c r="W5" t="s">
        <v>284</v>
      </c>
      <c r="X5" t="s">
        <v>285</v>
      </c>
      <c r="Y5" t="s">
        <v>286</v>
      </c>
      <c r="Z5" t="s">
        <v>287</v>
      </c>
      <c r="AB5" t="s">
        <v>276</v>
      </c>
      <c r="AC5" t="s">
        <v>277</v>
      </c>
      <c r="AD5" t="s">
        <v>278</v>
      </c>
      <c r="AE5" t="s">
        <v>279</v>
      </c>
      <c r="AF5" t="s">
        <v>280</v>
      </c>
      <c r="AG5" t="s">
        <v>281</v>
      </c>
      <c r="AH5" t="s">
        <v>282</v>
      </c>
      <c r="AI5" t="s">
        <v>283</v>
      </c>
      <c r="AJ5" t="s">
        <v>284</v>
      </c>
      <c r="AK5" t="s">
        <v>285</v>
      </c>
      <c r="AL5" t="s">
        <v>286</v>
      </c>
      <c r="AM5" t="s">
        <v>287</v>
      </c>
    </row>
    <row r="6" spans="1:41" x14ac:dyDescent="0.25">
      <c r="A6" s="10" t="s">
        <v>309</v>
      </c>
      <c r="B6" s="16">
        <v>9284.4000000000015</v>
      </c>
      <c r="C6" s="16">
        <v>9232</v>
      </c>
      <c r="D6" s="16">
        <v>12807.099999999999</v>
      </c>
      <c r="E6" s="16">
        <v>7241.4</v>
      </c>
      <c r="F6" s="16">
        <v>3460.2</v>
      </c>
      <c r="G6" s="16">
        <v>13937.8</v>
      </c>
      <c r="H6" s="16">
        <v>12198.300000000001</v>
      </c>
      <c r="I6" s="16">
        <v>28359.800000000003</v>
      </c>
      <c r="J6" s="16">
        <v>62286.400000000001</v>
      </c>
      <c r="K6" s="16">
        <v>29219.600000000002</v>
      </c>
      <c r="L6" s="16">
        <v>47881.200000000004</v>
      </c>
      <c r="M6" s="16">
        <v>26674.899999999998</v>
      </c>
      <c r="N6" s="16">
        <v>262583.10000000003</v>
      </c>
      <c r="O6" s="16">
        <v>34771.200000000004</v>
      </c>
      <c r="P6" s="16">
        <v>32956.600000000006</v>
      </c>
      <c r="Q6" s="16">
        <v>23842.400000000001</v>
      </c>
      <c r="R6" s="16">
        <v>26734.1</v>
      </c>
      <c r="S6" s="16">
        <v>24286.639999999999</v>
      </c>
      <c r="T6" s="16">
        <v>21497.649999999998</v>
      </c>
      <c r="U6" s="16">
        <v>22279.9</v>
      </c>
      <c r="V6" s="16">
        <v>45721.98</v>
      </c>
      <c r="W6" s="16">
        <v>21223.49</v>
      </c>
      <c r="X6" s="16">
        <v>20721.68</v>
      </c>
      <c r="Y6" s="16">
        <v>29352.02</v>
      </c>
      <c r="Z6" s="16">
        <v>18502.400000000001</v>
      </c>
      <c r="AA6" s="16">
        <v>321890.06000000006</v>
      </c>
      <c r="AB6" s="16">
        <v>21433.55</v>
      </c>
      <c r="AC6" s="16">
        <v>27760.199999999997</v>
      </c>
      <c r="AD6" s="16">
        <v>21228.35</v>
      </c>
      <c r="AE6" s="16">
        <v>33843.800000000003</v>
      </c>
      <c r="AF6" s="16">
        <v>19586.099999999999</v>
      </c>
      <c r="AG6" s="16">
        <v>23559.5</v>
      </c>
      <c r="AH6" s="16">
        <v>56462.849999999991</v>
      </c>
      <c r="AI6" s="16">
        <v>51667.199999999997</v>
      </c>
      <c r="AJ6" s="16">
        <v>15776.710000000001</v>
      </c>
      <c r="AK6" s="16">
        <v>22389.03</v>
      </c>
      <c r="AL6" s="16">
        <v>26293.700000000004</v>
      </c>
      <c r="AM6" s="16">
        <v>30444.549999999996</v>
      </c>
      <c r="AN6" s="16">
        <v>350445.54</v>
      </c>
      <c r="AO6" s="16">
        <v>934918.7</v>
      </c>
    </row>
    <row r="7" spans="1:41" x14ac:dyDescent="0.25">
      <c r="A7" s="19" t="s">
        <v>311</v>
      </c>
      <c r="B7" s="16">
        <v>5371.6</v>
      </c>
      <c r="C7" s="16">
        <v>4240.2</v>
      </c>
      <c r="D7" s="16">
        <v>3958.8999999999996</v>
      </c>
      <c r="E7" s="16">
        <v>1278</v>
      </c>
      <c r="F7" s="16">
        <v>2173.1999999999998</v>
      </c>
      <c r="G7" s="16">
        <v>3563</v>
      </c>
      <c r="H7" s="16">
        <v>10840.7</v>
      </c>
      <c r="I7" s="16">
        <v>5605.6</v>
      </c>
      <c r="J7" s="16">
        <v>35234</v>
      </c>
      <c r="K7" s="16">
        <v>22720</v>
      </c>
      <c r="L7" s="16">
        <v>39570.6</v>
      </c>
      <c r="M7" s="16">
        <v>19309.3</v>
      </c>
      <c r="N7" s="16">
        <v>153865.1</v>
      </c>
      <c r="O7" s="16">
        <v>16957.2</v>
      </c>
      <c r="P7" s="16">
        <v>20798.7</v>
      </c>
      <c r="Q7" s="16">
        <v>15057</v>
      </c>
      <c r="R7" s="16">
        <v>14400.1</v>
      </c>
      <c r="S7" s="16">
        <v>9819.84</v>
      </c>
      <c r="T7" s="16">
        <v>11699.05</v>
      </c>
      <c r="U7" s="16">
        <v>14592.95</v>
      </c>
      <c r="V7" s="16">
        <v>38371.300000000003</v>
      </c>
      <c r="W7" s="16">
        <v>6672.74</v>
      </c>
      <c r="X7" s="16">
        <v>16429.95</v>
      </c>
      <c r="Y7" s="16">
        <v>21474.62</v>
      </c>
      <c r="Z7" s="16">
        <v>13249.5</v>
      </c>
      <c r="AA7" s="16">
        <v>199522.95</v>
      </c>
      <c r="AB7" s="16">
        <v>12446.55</v>
      </c>
      <c r="AC7" s="16">
        <v>18954.599999999999</v>
      </c>
      <c r="AD7" s="16">
        <v>7390</v>
      </c>
      <c r="AE7" s="16">
        <v>24576.600000000002</v>
      </c>
      <c r="AF7" s="16">
        <v>12664.75</v>
      </c>
      <c r="AG7" s="16">
        <v>16592.5</v>
      </c>
      <c r="AH7" s="16">
        <v>25358.7</v>
      </c>
      <c r="AI7" s="16">
        <v>26838.799999999999</v>
      </c>
      <c r="AJ7" s="16">
        <v>5167.2000000000007</v>
      </c>
      <c r="AK7" s="16">
        <v>14208.8</v>
      </c>
      <c r="AL7" s="16">
        <v>18393.400000000001</v>
      </c>
      <c r="AM7" s="16">
        <v>23839.53</v>
      </c>
      <c r="AN7" s="16">
        <v>206431.43</v>
      </c>
      <c r="AO7" s="16">
        <v>559819.48</v>
      </c>
    </row>
    <row r="8" spans="1:41" x14ac:dyDescent="0.25">
      <c r="A8" s="20" t="s">
        <v>194</v>
      </c>
      <c r="B8" s="16">
        <v>159.60000000000002</v>
      </c>
      <c r="C8" s="16">
        <v>396.8</v>
      </c>
      <c r="D8" s="16">
        <v>456</v>
      </c>
      <c r="E8" s="16"/>
      <c r="F8" s="16">
        <v>338</v>
      </c>
      <c r="G8" s="16"/>
      <c r="H8" s="16">
        <v>980.5</v>
      </c>
      <c r="I8" s="16">
        <v>1204</v>
      </c>
      <c r="J8" s="16">
        <v>11393.2</v>
      </c>
      <c r="K8" s="16">
        <v>300</v>
      </c>
      <c r="L8" s="16">
        <v>13596.000000000002</v>
      </c>
      <c r="M8" s="16"/>
      <c r="N8" s="16">
        <v>28824.100000000002</v>
      </c>
      <c r="O8" s="16">
        <v>2374.4</v>
      </c>
      <c r="P8" s="16">
        <v>15687.7</v>
      </c>
      <c r="Q8" s="16">
        <v>4065</v>
      </c>
      <c r="R8" s="16">
        <v>396</v>
      </c>
      <c r="S8" s="16">
        <v>1321.9</v>
      </c>
      <c r="T8" s="16">
        <v>2000</v>
      </c>
      <c r="U8" s="16">
        <v>4409.2</v>
      </c>
      <c r="V8" s="16">
        <v>6821</v>
      </c>
      <c r="W8" s="16">
        <v>4015</v>
      </c>
      <c r="X8" s="16"/>
      <c r="Y8" s="16">
        <v>638.5</v>
      </c>
      <c r="Z8" s="16">
        <v>3118</v>
      </c>
      <c r="AA8" s="16">
        <v>44846.700000000004</v>
      </c>
      <c r="AB8" s="16">
        <v>4293.8</v>
      </c>
      <c r="AC8" s="16">
        <v>2166.1</v>
      </c>
      <c r="AD8" s="16">
        <v>1789.5</v>
      </c>
      <c r="AE8" s="16">
        <v>1956</v>
      </c>
      <c r="AF8" s="16">
        <v>1863.3</v>
      </c>
      <c r="AG8" s="16">
        <v>2880</v>
      </c>
      <c r="AH8" s="16">
        <v>4054.7</v>
      </c>
      <c r="AI8" s="16">
        <v>2219</v>
      </c>
      <c r="AJ8" s="16">
        <v>1432.4</v>
      </c>
      <c r="AK8" s="16">
        <v>3047</v>
      </c>
      <c r="AL8" s="16">
        <v>10488.800000000001</v>
      </c>
      <c r="AM8" s="16">
        <v>1278.0999999999999</v>
      </c>
      <c r="AN8" s="16">
        <v>37468.699999999997</v>
      </c>
      <c r="AO8" s="16">
        <v>111139.50000000001</v>
      </c>
    </row>
    <row r="9" spans="1:41" x14ac:dyDescent="0.25">
      <c r="A9" s="20" t="s">
        <v>84</v>
      </c>
      <c r="B9" s="16">
        <v>5212</v>
      </c>
      <c r="C9" s="16">
        <v>3843.3999999999996</v>
      </c>
      <c r="D9" s="16">
        <v>3502.8999999999996</v>
      </c>
      <c r="E9" s="16">
        <v>1278</v>
      </c>
      <c r="F9" s="16">
        <v>1835.2</v>
      </c>
      <c r="G9" s="16">
        <v>3563</v>
      </c>
      <c r="H9" s="16">
        <v>9860.2000000000007</v>
      </c>
      <c r="I9" s="16">
        <v>4401.6000000000004</v>
      </c>
      <c r="J9" s="16">
        <v>23840.799999999999</v>
      </c>
      <c r="K9" s="16">
        <v>22420</v>
      </c>
      <c r="L9" s="16">
        <v>25974.599999999995</v>
      </c>
      <c r="M9" s="16">
        <v>19309.3</v>
      </c>
      <c r="N9" s="16">
        <v>125041</v>
      </c>
      <c r="O9" s="16">
        <v>14582.8</v>
      </c>
      <c r="P9" s="16">
        <v>5111</v>
      </c>
      <c r="Q9" s="16">
        <v>10992</v>
      </c>
      <c r="R9" s="16">
        <v>14004.1</v>
      </c>
      <c r="S9" s="16">
        <v>8497.94</v>
      </c>
      <c r="T9" s="16">
        <v>9699.0499999999993</v>
      </c>
      <c r="U9" s="16">
        <v>10183.75</v>
      </c>
      <c r="V9" s="16">
        <v>31550.300000000003</v>
      </c>
      <c r="W9" s="16">
        <v>2657.74</v>
      </c>
      <c r="X9" s="16">
        <v>16429.95</v>
      </c>
      <c r="Y9" s="16">
        <v>20836.12</v>
      </c>
      <c r="Z9" s="16">
        <v>10131.5</v>
      </c>
      <c r="AA9" s="16">
        <v>154676.25</v>
      </c>
      <c r="AB9" s="16">
        <v>8152.75</v>
      </c>
      <c r="AC9" s="16">
        <v>16788.5</v>
      </c>
      <c r="AD9" s="16">
        <v>5600.5</v>
      </c>
      <c r="AE9" s="16">
        <v>22620.600000000002</v>
      </c>
      <c r="AF9" s="16">
        <v>10801.45</v>
      </c>
      <c r="AG9" s="16">
        <v>13712.5</v>
      </c>
      <c r="AH9" s="16">
        <v>21304</v>
      </c>
      <c r="AI9" s="16">
        <v>24619.8</v>
      </c>
      <c r="AJ9" s="16">
        <v>3734.8</v>
      </c>
      <c r="AK9" s="16">
        <v>11161.8</v>
      </c>
      <c r="AL9" s="16">
        <v>7904.6</v>
      </c>
      <c r="AM9" s="16">
        <v>22561.43</v>
      </c>
      <c r="AN9" s="16">
        <v>168962.73</v>
      </c>
      <c r="AO9" s="16">
        <v>448679.97999999992</v>
      </c>
    </row>
    <row r="10" spans="1:41" x14ac:dyDescent="0.25">
      <c r="A10" s="19" t="s">
        <v>312</v>
      </c>
      <c r="B10" s="16">
        <v>3912.8</v>
      </c>
      <c r="C10" s="16">
        <v>4991.8</v>
      </c>
      <c r="D10" s="16">
        <v>8848.2000000000007</v>
      </c>
      <c r="E10" s="16">
        <v>5963.4</v>
      </c>
      <c r="F10" s="16">
        <v>1287</v>
      </c>
      <c r="G10" s="16">
        <v>10374.799999999999</v>
      </c>
      <c r="H10" s="16">
        <v>1357.6</v>
      </c>
      <c r="I10" s="16">
        <v>22754.2</v>
      </c>
      <c r="J10" s="16">
        <v>27052.399999999998</v>
      </c>
      <c r="K10" s="16">
        <v>6499.6</v>
      </c>
      <c r="L10" s="16">
        <v>8310.5999999999985</v>
      </c>
      <c r="M10" s="16">
        <v>7365.6</v>
      </c>
      <c r="N10" s="16">
        <v>108718</v>
      </c>
      <c r="O10" s="16">
        <v>17814</v>
      </c>
      <c r="P10" s="16">
        <v>12157.900000000001</v>
      </c>
      <c r="Q10" s="16">
        <v>8785.4000000000015</v>
      </c>
      <c r="R10" s="16">
        <v>12333.999999999998</v>
      </c>
      <c r="S10" s="16">
        <v>14466.8</v>
      </c>
      <c r="T10" s="16">
        <v>9798.6</v>
      </c>
      <c r="U10" s="16">
        <v>7686.95</v>
      </c>
      <c r="V10" s="16">
        <v>7350.68</v>
      </c>
      <c r="W10" s="16">
        <v>14550.75</v>
      </c>
      <c r="X10" s="16">
        <v>4291.7299999999996</v>
      </c>
      <c r="Y10" s="16">
        <v>7877.4</v>
      </c>
      <c r="Z10" s="16">
        <v>5252.9</v>
      </c>
      <c r="AA10" s="16">
        <v>122367.10999999999</v>
      </c>
      <c r="AB10" s="16">
        <v>8987</v>
      </c>
      <c r="AC10" s="16">
        <v>8805.6</v>
      </c>
      <c r="AD10" s="16">
        <v>13838.349999999999</v>
      </c>
      <c r="AE10" s="16">
        <v>9267.2000000000007</v>
      </c>
      <c r="AF10" s="16">
        <v>6921.35</v>
      </c>
      <c r="AG10" s="16">
        <v>6967</v>
      </c>
      <c r="AH10" s="16">
        <v>31104.149999999998</v>
      </c>
      <c r="AI10" s="16">
        <v>24828.400000000001</v>
      </c>
      <c r="AJ10" s="16">
        <v>10609.51</v>
      </c>
      <c r="AK10" s="16">
        <v>8180.23</v>
      </c>
      <c r="AL10" s="16">
        <v>7900.3</v>
      </c>
      <c r="AM10" s="16">
        <v>6605.02</v>
      </c>
      <c r="AN10" s="16">
        <v>144014.10999999999</v>
      </c>
      <c r="AO10" s="16">
        <v>375099.22000000003</v>
      </c>
    </row>
    <row r="11" spans="1:41" x14ac:dyDescent="0.25">
      <c r="A11" s="20" t="s">
        <v>238</v>
      </c>
      <c r="B11" s="16"/>
      <c r="C11" s="16"/>
      <c r="D11" s="16">
        <v>223.20000000000002</v>
      </c>
      <c r="E11" s="16"/>
      <c r="F11" s="16"/>
      <c r="G11" s="16"/>
      <c r="H11" s="16"/>
      <c r="I11" s="16">
        <v>96</v>
      </c>
      <c r="J11" s="16"/>
      <c r="K11" s="16"/>
      <c r="L11" s="16"/>
      <c r="M11" s="16"/>
      <c r="N11" s="16">
        <v>319.20000000000005</v>
      </c>
      <c r="O11" s="16"/>
      <c r="P11" s="16">
        <v>319.20000000000005</v>
      </c>
      <c r="Q11" s="16">
        <v>443.4</v>
      </c>
      <c r="R11" s="16"/>
      <c r="S11" s="16">
        <v>225.5</v>
      </c>
      <c r="T11" s="16">
        <v>110</v>
      </c>
      <c r="U11" s="16"/>
      <c r="V11" s="16"/>
      <c r="W11" s="16"/>
      <c r="X11" s="16"/>
      <c r="Y11" s="16">
        <v>706</v>
      </c>
      <c r="Z11" s="16"/>
      <c r="AA11" s="16">
        <v>1804.1</v>
      </c>
      <c r="AB11" s="16">
        <v>192</v>
      </c>
      <c r="AC11" s="16">
        <v>917</v>
      </c>
      <c r="AD11" s="16">
        <v>428.20000000000005</v>
      </c>
      <c r="AE11" s="16">
        <v>836.8</v>
      </c>
      <c r="AF11" s="16">
        <v>231</v>
      </c>
      <c r="AG11" s="16"/>
      <c r="AH11" s="16">
        <v>204</v>
      </c>
      <c r="AI11" s="16">
        <v>531.70000000000005</v>
      </c>
      <c r="AJ11" s="16">
        <v>435</v>
      </c>
      <c r="AK11" s="16">
        <v>541</v>
      </c>
      <c r="AL11" s="16">
        <v>1102.5</v>
      </c>
      <c r="AM11" s="16">
        <v>1215</v>
      </c>
      <c r="AN11" s="16">
        <v>6634.2</v>
      </c>
      <c r="AO11" s="16">
        <v>8757.5</v>
      </c>
    </row>
    <row r="12" spans="1:41" x14ac:dyDescent="0.25">
      <c r="A12" s="20" t="s">
        <v>27</v>
      </c>
      <c r="B12" s="16">
        <v>1628</v>
      </c>
      <c r="C12" s="16">
        <v>2756.8</v>
      </c>
      <c r="D12" s="16">
        <v>4885</v>
      </c>
      <c r="E12" s="16">
        <v>3349.8</v>
      </c>
      <c r="F12" s="16">
        <v>611.79999999999995</v>
      </c>
      <c r="G12" s="16">
        <v>9938</v>
      </c>
      <c r="H12" s="16">
        <v>336</v>
      </c>
      <c r="I12" s="16">
        <v>11859.2</v>
      </c>
      <c r="J12" s="16">
        <v>12698</v>
      </c>
      <c r="K12" s="16">
        <v>1091</v>
      </c>
      <c r="L12" s="16">
        <v>925.8</v>
      </c>
      <c r="M12" s="16">
        <v>2252</v>
      </c>
      <c r="N12" s="16">
        <v>52331.4</v>
      </c>
      <c r="O12" s="16">
        <v>14795.2</v>
      </c>
      <c r="P12" s="16">
        <v>8197.7000000000007</v>
      </c>
      <c r="Q12" s="16">
        <v>1652.4</v>
      </c>
      <c r="R12" s="16">
        <v>5346.0999999999995</v>
      </c>
      <c r="S12" s="16">
        <v>2462.6999999999998</v>
      </c>
      <c r="T12" s="16">
        <v>4018.8</v>
      </c>
      <c r="U12" s="16">
        <v>3558.5</v>
      </c>
      <c r="V12" s="16">
        <v>2362.88</v>
      </c>
      <c r="W12" s="16">
        <v>9296.9500000000007</v>
      </c>
      <c r="X12" s="16">
        <v>2424.48</v>
      </c>
      <c r="Y12" s="16">
        <v>5719.5</v>
      </c>
      <c r="Z12" s="16">
        <v>3082.9</v>
      </c>
      <c r="AA12" s="16">
        <v>62918.11</v>
      </c>
      <c r="AB12" s="16">
        <v>3817.5</v>
      </c>
      <c r="AC12" s="16">
        <v>5053.2000000000007</v>
      </c>
      <c r="AD12" s="16">
        <v>4970.3999999999996</v>
      </c>
      <c r="AE12" s="16">
        <v>4528.4000000000005</v>
      </c>
      <c r="AF12" s="16">
        <v>2504.0500000000002</v>
      </c>
      <c r="AG12" s="16">
        <v>2472.6999999999998</v>
      </c>
      <c r="AH12" s="16">
        <v>25226.449999999997</v>
      </c>
      <c r="AI12" s="16">
        <v>17592.400000000001</v>
      </c>
      <c r="AJ12" s="16">
        <v>6042.95</v>
      </c>
      <c r="AK12" s="16">
        <v>5399.5</v>
      </c>
      <c r="AL12" s="16">
        <v>2383.1999999999998</v>
      </c>
      <c r="AM12" s="16">
        <v>4081.42</v>
      </c>
      <c r="AN12" s="16">
        <v>84072.17</v>
      </c>
      <c r="AO12" s="16">
        <v>199321.68</v>
      </c>
    </row>
    <row r="13" spans="1:41" x14ac:dyDescent="0.25">
      <c r="A13" s="20" t="s">
        <v>74</v>
      </c>
      <c r="B13" s="16"/>
      <c r="C13" s="16">
        <v>1540</v>
      </c>
      <c r="D13" s="16">
        <v>2383</v>
      </c>
      <c r="E13" s="16">
        <v>2482.2000000000003</v>
      </c>
      <c r="F13" s="16">
        <v>457.6</v>
      </c>
      <c r="G13" s="16">
        <v>436.8</v>
      </c>
      <c r="H13" s="16">
        <v>309.60000000000002</v>
      </c>
      <c r="I13" s="16">
        <v>576</v>
      </c>
      <c r="J13" s="16">
        <v>7355.6</v>
      </c>
      <c r="K13" s="16">
        <v>2458.4000000000005</v>
      </c>
      <c r="L13" s="16">
        <v>2640.7999999999997</v>
      </c>
      <c r="M13" s="16">
        <v>1944</v>
      </c>
      <c r="N13" s="16">
        <v>22584.000000000004</v>
      </c>
      <c r="O13" s="16">
        <v>372</v>
      </c>
      <c r="P13" s="16">
        <v>600</v>
      </c>
      <c r="Q13" s="16"/>
      <c r="R13" s="16">
        <v>1689.1</v>
      </c>
      <c r="S13" s="16">
        <v>6359.6</v>
      </c>
      <c r="T13" s="16">
        <v>2185.3000000000002</v>
      </c>
      <c r="U13" s="16">
        <v>3176.45</v>
      </c>
      <c r="V13" s="16">
        <v>1392.8</v>
      </c>
      <c r="W13" s="16">
        <v>479.75</v>
      </c>
      <c r="X13" s="16">
        <v>1867.25</v>
      </c>
      <c r="Y13" s="16"/>
      <c r="Z13" s="16">
        <v>320</v>
      </c>
      <c r="AA13" s="16">
        <v>18442.25</v>
      </c>
      <c r="AB13" s="16">
        <v>1534</v>
      </c>
      <c r="AC13" s="16">
        <v>889.6</v>
      </c>
      <c r="AD13" s="16">
        <v>492</v>
      </c>
      <c r="AE13" s="16">
        <v>937.4</v>
      </c>
      <c r="AF13" s="16">
        <v>849.59999999999991</v>
      </c>
      <c r="AG13" s="16">
        <v>1044</v>
      </c>
      <c r="AH13" s="16">
        <v>2999</v>
      </c>
      <c r="AI13" s="16">
        <v>576</v>
      </c>
      <c r="AJ13" s="16">
        <v>1932.4</v>
      </c>
      <c r="AK13" s="16">
        <v>94.4</v>
      </c>
      <c r="AL13" s="16">
        <v>48</v>
      </c>
      <c r="AM13" s="16">
        <v>1241.0999999999999</v>
      </c>
      <c r="AN13" s="16">
        <v>12637.5</v>
      </c>
      <c r="AO13" s="16">
        <v>53663.750000000007</v>
      </c>
    </row>
    <row r="14" spans="1:41" x14ac:dyDescent="0.25">
      <c r="A14" s="20" t="s">
        <v>65</v>
      </c>
      <c r="B14" s="16">
        <v>2284.8000000000002</v>
      </c>
      <c r="C14" s="16">
        <v>695</v>
      </c>
      <c r="D14" s="16">
        <v>1357</v>
      </c>
      <c r="E14" s="16">
        <v>131.4</v>
      </c>
      <c r="F14" s="16">
        <v>217.6</v>
      </c>
      <c r="G14" s="16"/>
      <c r="H14" s="16">
        <v>712</v>
      </c>
      <c r="I14" s="16">
        <v>10223</v>
      </c>
      <c r="J14" s="16">
        <v>6998.8</v>
      </c>
      <c r="K14" s="16">
        <v>2950.2</v>
      </c>
      <c r="L14" s="16">
        <v>4744</v>
      </c>
      <c r="M14" s="16">
        <v>3169.6</v>
      </c>
      <c r="N14" s="16">
        <v>33483.4</v>
      </c>
      <c r="O14" s="16">
        <v>2646.8</v>
      </c>
      <c r="P14" s="16">
        <v>3041</v>
      </c>
      <c r="Q14" s="16">
        <v>6689.6</v>
      </c>
      <c r="R14" s="16">
        <v>5298.7999999999993</v>
      </c>
      <c r="S14" s="16">
        <v>5419</v>
      </c>
      <c r="T14" s="16">
        <v>3484.5</v>
      </c>
      <c r="U14" s="16">
        <v>952</v>
      </c>
      <c r="V14" s="16">
        <v>3595</v>
      </c>
      <c r="W14" s="16">
        <v>4774.05</v>
      </c>
      <c r="X14" s="16"/>
      <c r="Y14" s="16">
        <v>1451.9</v>
      </c>
      <c r="Z14" s="16">
        <v>1850</v>
      </c>
      <c r="AA14" s="16">
        <v>39202.65</v>
      </c>
      <c r="AB14" s="16">
        <v>3443.5</v>
      </c>
      <c r="AC14" s="16">
        <v>1945.8</v>
      </c>
      <c r="AD14" s="16">
        <v>7947.75</v>
      </c>
      <c r="AE14" s="16">
        <v>2964.6</v>
      </c>
      <c r="AF14" s="16">
        <v>3336.7000000000003</v>
      </c>
      <c r="AG14" s="16">
        <v>3450.2999999999997</v>
      </c>
      <c r="AH14" s="16">
        <v>2674.7</v>
      </c>
      <c r="AI14" s="16">
        <v>6128.2999999999993</v>
      </c>
      <c r="AJ14" s="16">
        <v>2199.16</v>
      </c>
      <c r="AK14" s="16">
        <v>2145.33</v>
      </c>
      <c r="AL14" s="16">
        <v>4366.6000000000004</v>
      </c>
      <c r="AM14" s="16">
        <v>67.5</v>
      </c>
      <c r="AN14" s="16">
        <v>40670.239999999998</v>
      </c>
      <c r="AO14" s="16">
        <v>113356.29000000002</v>
      </c>
    </row>
    <row r="15" spans="1:41" x14ac:dyDescent="0.25">
      <c r="A15" s="10" t="s">
        <v>310</v>
      </c>
      <c r="B15" s="16">
        <v>28658.800000000003</v>
      </c>
      <c r="C15" s="16">
        <v>13437.400000000001</v>
      </c>
      <c r="D15" s="16">
        <v>12627.199999999999</v>
      </c>
      <c r="E15" s="16">
        <v>9847.6</v>
      </c>
      <c r="F15" s="16">
        <v>11253.1</v>
      </c>
      <c r="G15" s="16">
        <v>28309.200000000001</v>
      </c>
      <c r="H15" s="16">
        <v>16461.900000000001</v>
      </c>
      <c r="I15" s="16">
        <v>61106.700000000004</v>
      </c>
      <c r="J15" s="16">
        <v>56884.500000000007</v>
      </c>
      <c r="K15" s="16">
        <v>44141</v>
      </c>
      <c r="L15" s="16">
        <v>49788.5</v>
      </c>
      <c r="M15" s="16">
        <v>95448.799999999988</v>
      </c>
      <c r="N15" s="16">
        <v>427964.7</v>
      </c>
      <c r="O15" s="16">
        <v>35627.799999999996</v>
      </c>
      <c r="P15" s="16">
        <v>37221.500000000007</v>
      </c>
      <c r="Q15" s="16">
        <v>43761.999999999993</v>
      </c>
      <c r="R15" s="16">
        <v>28613.3</v>
      </c>
      <c r="S15" s="16">
        <v>54020.15</v>
      </c>
      <c r="T15" s="16">
        <v>66302.000000000015</v>
      </c>
      <c r="U15" s="16">
        <v>40393.200000000004</v>
      </c>
      <c r="V15" s="16">
        <v>28975.05</v>
      </c>
      <c r="W15" s="16">
        <v>28758.199999999997</v>
      </c>
      <c r="X15" s="16">
        <v>39011.339999999997</v>
      </c>
      <c r="Y15" s="16">
        <v>40688.68</v>
      </c>
      <c r="Z15" s="16">
        <v>29963.960000000003</v>
      </c>
      <c r="AA15" s="16">
        <v>473337.18</v>
      </c>
      <c r="AB15" s="16">
        <v>43014.2</v>
      </c>
      <c r="AC15" s="16">
        <v>42750.8</v>
      </c>
      <c r="AD15" s="16">
        <v>56408.1</v>
      </c>
      <c r="AE15" s="16">
        <v>45126.67</v>
      </c>
      <c r="AF15" s="16">
        <v>72975.090000000011</v>
      </c>
      <c r="AG15" s="16">
        <v>35987.74</v>
      </c>
      <c r="AH15" s="16">
        <v>40492.659999999996</v>
      </c>
      <c r="AI15" s="16">
        <v>40105.65</v>
      </c>
      <c r="AJ15" s="16">
        <v>36925.56</v>
      </c>
      <c r="AK15" s="16">
        <v>39683.799999999996</v>
      </c>
      <c r="AL15" s="16">
        <v>51221.240000000005</v>
      </c>
      <c r="AM15" s="16">
        <v>38296.1</v>
      </c>
      <c r="AN15" s="16">
        <v>542987.61</v>
      </c>
      <c r="AO15" s="16">
        <v>1444289.4900000002</v>
      </c>
    </row>
    <row r="16" spans="1:41" x14ac:dyDescent="0.25">
      <c r="A16" s="19" t="s">
        <v>313</v>
      </c>
      <c r="B16" s="16">
        <v>27608.800000000003</v>
      </c>
      <c r="C16" s="16">
        <v>12946.2</v>
      </c>
      <c r="D16" s="16">
        <v>11702.4</v>
      </c>
      <c r="E16" s="16">
        <v>8712.4</v>
      </c>
      <c r="F16" s="16">
        <v>9697.6</v>
      </c>
      <c r="G16" s="16">
        <v>27113.200000000001</v>
      </c>
      <c r="H16" s="16">
        <v>15714.9</v>
      </c>
      <c r="I16" s="16">
        <v>60145.700000000004</v>
      </c>
      <c r="J16" s="16">
        <v>49610.100000000006</v>
      </c>
      <c r="K16" s="16">
        <v>38593.199999999997</v>
      </c>
      <c r="L16" s="16">
        <v>43944.7</v>
      </c>
      <c r="M16" s="16">
        <v>94233.799999999988</v>
      </c>
      <c r="N16" s="16">
        <v>400023</v>
      </c>
      <c r="O16" s="16">
        <v>34577.599999999999</v>
      </c>
      <c r="P16" s="16">
        <v>34227.300000000003</v>
      </c>
      <c r="Q16" s="16">
        <v>42084.2</v>
      </c>
      <c r="R16" s="16">
        <v>25858.1</v>
      </c>
      <c r="S16" s="16">
        <v>51967.65</v>
      </c>
      <c r="T16" s="16">
        <v>61636.200000000012</v>
      </c>
      <c r="U16" s="16">
        <v>39273.700000000004</v>
      </c>
      <c r="V16" s="16">
        <v>28424.75</v>
      </c>
      <c r="W16" s="16">
        <v>24602.899999999998</v>
      </c>
      <c r="X16" s="16">
        <v>37302.589999999997</v>
      </c>
      <c r="Y16" s="16">
        <v>40595.18</v>
      </c>
      <c r="Z16" s="16">
        <v>28110.760000000002</v>
      </c>
      <c r="AA16" s="16">
        <v>448660.93</v>
      </c>
      <c r="AB16" s="16">
        <v>38476.199999999997</v>
      </c>
      <c r="AC16" s="16">
        <v>39489.1</v>
      </c>
      <c r="AD16" s="16">
        <v>53400.299999999996</v>
      </c>
      <c r="AE16" s="16">
        <v>42566.22</v>
      </c>
      <c r="AF16" s="16">
        <v>68181.290000000008</v>
      </c>
      <c r="AG16" s="16">
        <v>31830.339999999997</v>
      </c>
      <c r="AH16" s="16">
        <v>39196.959999999999</v>
      </c>
      <c r="AI16" s="16">
        <v>37217.85</v>
      </c>
      <c r="AJ16" s="16">
        <v>34021.360000000001</v>
      </c>
      <c r="AK16" s="16">
        <v>38630.799999999996</v>
      </c>
      <c r="AL16" s="16">
        <v>46984.950000000004</v>
      </c>
      <c r="AM16" s="16">
        <v>36578.199999999997</v>
      </c>
      <c r="AN16" s="16">
        <v>506573.57</v>
      </c>
      <c r="AO16" s="16">
        <v>1355257.5000000002</v>
      </c>
    </row>
    <row r="17" spans="1:41" x14ac:dyDescent="0.25">
      <c r="A17" s="20" t="s">
        <v>68</v>
      </c>
      <c r="B17" s="16">
        <v>11765</v>
      </c>
      <c r="C17" s="16">
        <v>2421.9</v>
      </c>
      <c r="D17" s="16">
        <v>3078</v>
      </c>
      <c r="E17" s="16">
        <v>1242</v>
      </c>
      <c r="F17" s="16">
        <v>934.8</v>
      </c>
      <c r="G17" s="16">
        <v>1928.1</v>
      </c>
      <c r="H17" s="16"/>
      <c r="I17" s="16">
        <v>12131.599999999999</v>
      </c>
      <c r="J17" s="16">
        <v>3212.5</v>
      </c>
      <c r="K17" s="16">
        <v>2992.2</v>
      </c>
      <c r="L17" s="16">
        <v>1393</v>
      </c>
      <c r="M17" s="16">
        <v>34199.899999999994</v>
      </c>
      <c r="N17" s="16">
        <v>75298.999999999985</v>
      </c>
      <c r="O17" s="16">
        <v>8093.2</v>
      </c>
      <c r="P17" s="16">
        <v>6410.4</v>
      </c>
      <c r="Q17" s="16">
        <v>8738</v>
      </c>
      <c r="R17" s="16">
        <v>502.20000000000005</v>
      </c>
      <c r="S17" s="16">
        <v>8623.4500000000007</v>
      </c>
      <c r="T17" s="16">
        <v>11092</v>
      </c>
      <c r="U17" s="16">
        <v>6897.35</v>
      </c>
      <c r="V17" s="16">
        <v>7100.1</v>
      </c>
      <c r="W17" s="16">
        <v>6483.05</v>
      </c>
      <c r="X17" s="16">
        <v>3559.45</v>
      </c>
      <c r="Y17" s="16">
        <v>3600.73</v>
      </c>
      <c r="Z17" s="16">
        <v>3747.0499999999997</v>
      </c>
      <c r="AA17" s="16">
        <v>74846.98</v>
      </c>
      <c r="AB17" s="16">
        <v>5170.25</v>
      </c>
      <c r="AC17" s="16">
        <v>2358</v>
      </c>
      <c r="AD17" s="16">
        <v>24026.799999999999</v>
      </c>
      <c r="AE17" s="16">
        <v>6543</v>
      </c>
      <c r="AF17" s="16">
        <v>20249.2</v>
      </c>
      <c r="AG17" s="16">
        <v>8245</v>
      </c>
      <c r="AH17" s="16">
        <v>2438.5</v>
      </c>
      <c r="AI17" s="16">
        <v>2698</v>
      </c>
      <c r="AJ17" s="16">
        <v>5873.9</v>
      </c>
      <c r="AK17" s="16">
        <v>5448.6</v>
      </c>
      <c r="AL17" s="16">
        <v>7488.45</v>
      </c>
      <c r="AM17" s="16">
        <v>13729.75</v>
      </c>
      <c r="AN17" s="16">
        <v>104269.45</v>
      </c>
      <c r="AO17" s="16">
        <v>254415.43</v>
      </c>
    </row>
    <row r="18" spans="1:41" x14ac:dyDescent="0.25">
      <c r="A18" s="20" t="s">
        <v>38</v>
      </c>
      <c r="B18" s="16"/>
      <c r="C18" s="16"/>
      <c r="D18" s="16">
        <v>1298</v>
      </c>
      <c r="E18" s="16">
        <v>1460.8</v>
      </c>
      <c r="F18" s="16"/>
      <c r="G18" s="16"/>
      <c r="H18" s="16">
        <v>1088</v>
      </c>
      <c r="I18" s="16">
        <v>7460</v>
      </c>
      <c r="J18" s="16"/>
      <c r="K18" s="16">
        <v>5417.5999999999995</v>
      </c>
      <c r="L18" s="16"/>
      <c r="M18" s="16">
        <v>1019.1999999999999</v>
      </c>
      <c r="N18" s="16">
        <v>17743.599999999999</v>
      </c>
      <c r="O18" s="16"/>
      <c r="P18" s="16"/>
      <c r="Q18" s="16">
        <v>3941</v>
      </c>
      <c r="R18" s="16">
        <v>5076.1000000000004</v>
      </c>
      <c r="S18" s="16">
        <v>2592</v>
      </c>
      <c r="T18" s="16">
        <v>2475.6</v>
      </c>
      <c r="U18" s="16">
        <v>1248</v>
      </c>
      <c r="V18" s="16"/>
      <c r="W18" s="16">
        <v>1434</v>
      </c>
      <c r="X18" s="16"/>
      <c r="Y18" s="16"/>
      <c r="Z18" s="16"/>
      <c r="AA18" s="16">
        <v>16766.7</v>
      </c>
      <c r="AB18" s="16">
        <v>1558</v>
      </c>
      <c r="AC18" s="16">
        <v>397.5</v>
      </c>
      <c r="AD18" s="16">
        <v>2932</v>
      </c>
      <c r="AE18" s="16">
        <v>1580</v>
      </c>
      <c r="AF18" s="16">
        <v>4166.9800000000005</v>
      </c>
      <c r="AG18" s="16"/>
      <c r="AH18" s="16">
        <v>4743.5</v>
      </c>
      <c r="AI18" s="16">
        <v>1444</v>
      </c>
      <c r="AJ18" s="16">
        <v>1902</v>
      </c>
      <c r="AK18" s="16">
        <v>4286</v>
      </c>
      <c r="AL18" s="16">
        <v>1394.2</v>
      </c>
      <c r="AM18" s="16">
        <v>1975.6999999999998</v>
      </c>
      <c r="AN18" s="16">
        <v>26379.88</v>
      </c>
      <c r="AO18" s="16">
        <v>60890.179999999993</v>
      </c>
    </row>
    <row r="19" spans="1:41" x14ac:dyDescent="0.25">
      <c r="A19" s="20" t="s">
        <v>200</v>
      </c>
      <c r="B19" s="16">
        <v>600</v>
      </c>
      <c r="C19" s="16">
        <v>360</v>
      </c>
      <c r="D19" s="16"/>
      <c r="E19" s="16"/>
      <c r="F19" s="16"/>
      <c r="G19" s="16">
        <v>10540</v>
      </c>
      <c r="H19" s="16"/>
      <c r="I19" s="16">
        <v>106.2</v>
      </c>
      <c r="J19" s="16"/>
      <c r="K19" s="16">
        <v>516</v>
      </c>
      <c r="L19" s="16">
        <v>1623.2</v>
      </c>
      <c r="M19" s="16">
        <v>1310.4000000000001</v>
      </c>
      <c r="N19" s="16">
        <v>15055.800000000001</v>
      </c>
      <c r="O19" s="16">
        <v>1765.6</v>
      </c>
      <c r="P19" s="16">
        <v>11356</v>
      </c>
      <c r="Q19" s="16">
        <v>16</v>
      </c>
      <c r="R19" s="16">
        <v>2738.2</v>
      </c>
      <c r="S19" s="16"/>
      <c r="T19" s="16">
        <v>364</v>
      </c>
      <c r="U19" s="16">
        <v>1232.7999999999997</v>
      </c>
      <c r="V19" s="16">
        <v>877.5</v>
      </c>
      <c r="W19" s="16">
        <v>870</v>
      </c>
      <c r="X19" s="16">
        <v>570</v>
      </c>
      <c r="Y19" s="16">
        <v>3490</v>
      </c>
      <c r="Z19" s="16">
        <v>1351</v>
      </c>
      <c r="AA19" s="16">
        <v>24631.1</v>
      </c>
      <c r="AB19" s="16">
        <v>541.5</v>
      </c>
      <c r="AC19" s="16">
        <v>1844.8</v>
      </c>
      <c r="AD19" s="16">
        <v>1339.5</v>
      </c>
      <c r="AE19" s="16">
        <v>469</v>
      </c>
      <c r="AF19" s="16">
        <v>12177.25</v>
      </c>
      <c r="AG19" s="16">
        <v>1590</v>
      </c>
      <c r="AH19" s="16">
        <v>1439.2</v>
      </c>
      <c r="AI19" s="16">
        <v>1525</v>
      </c>
      <c r="AJ19" s="16">
        <v>19.2</v>
      </c>
      <c r="AK19" s="16">
        <v>1440</v>
      </c>
      <c r="AL19" s="16">
        <v>1392.3999999999999</v>
      </c>
      <c r="AM19" s="16">
        <v>722.7</v>
      </c>
      <c r="AN19" s="16">
        <v>24500.550000000003</v>
      </c>
      <c r="AO19" s="16">
        <v>64187.45</v>
      </c>
    </row>
    <row r="20" spans="1:41" x14ac:dyDescent="0.25">
      <c r="A20" s="20" t="s">
        <v>97</v>
      </c>
      <c r="B20" s="16">
        <v>602</v>
      </c>
      <c r="C20" s="16"/>
      <c r="D20" s="16"/>
      <c r="E20" s="16"/>
      <c r="F20" s="16">
        <v>393</v>
      </c>
      <c r="G20" s="16"/>
      <c r="H20" s="16">
        <v>364.79999999999995</v>
      </c>
      <c r="I20" s="16">
        <v>1185.5999999999999</v>
      </c>
      <c r="J20" s="16">
        <v>3268</v>
      </c>
      <c r="K20" s="16">
        <v>998.8</v>
      </c>
      <c r="L20" s="16">
        <v>2940</v>
      </c>
      <c r="M20" s="16"/>
      <c r="N20" s="16">
        <v>9752.2000000000007</v>
      </c>
      <c r="O20" s="16"/>
      <c r="P20" s="16">
        <v>1092</v>
      </c>
      <c r="Q20" s="16">
        <v>3575</v>
      </c>
      <c r="R20" s="16"/>
      <c r="S20" s="16">
        <v>596</v>
      </c>
      <c r="T20" s="16">
        <v>3810.3</v>
      </c>
      <c r="U20" s="16">
        <v>3101.9</v>
      </c>
      <c r="V20" s="16">
        <v>1040</v>
      </c>
      <c r="W20" s="16">
        <v>629.5</v>
      </c>
      <c r="X20" s="16">
        <v>412.35</v>
      </c>
      <c r="Y20" s="16">
        <v>642</v>
      </c>
      <c r="Z20" s="16">
        <v>1871.25</v>
      </c>
      <c r="AA20" s="16">
        <v>16770.3</v>
      </c>
      <c r="AB20" s="16">
        <v>350</v>
      </c>
      <c r="AC20" s="16">
        <v>498</v>
      </c>
      <c r="AD20" s="16">
        <v>1216</v>
      </c>
      <c r="AE20" s="16">
        <v>378.5</v>
      </c>
      <c r="AF20" s="16">
        <v>200</v>
      </c>
      <c r="AG20" s="16">
        <v>260</v>
      </c>
      <c r="AH20" s="16">
        <v>1204</v>
      </c>
      <c r="AI20" s="16"/>
      <c r="AJ20" s="16">
        <v>876</v>
      </c>
      <c r="AK20" s="16">
        <v>1302</v>
      </c>
      <c r="AL20" s="16">
        <v>1050.5</v>
      </c>
      <c r="AM20" s="16">
        <v>1296.1500000000001</v>
      </c>
      <c r="AN20" s="16">
        <v>8631.15</v>
      </c>
      <c r="AO20" s="16">
        <v>35153.65</v>
      </c>
    </row>
    <row r="21" spans="1:41" x14ac:dyDescent="0.25">
      <c r="A21" s="20" t="s">
        <v>13</v>
      </c>
      <c r="B21" s="16">
        <v>2794</v>
      </c>
      <c r="C21" s="16">
        <v>2569.6</v>
      </c>
      <c r="D21" s="16">
        <v>3244.8</v>
      </c>
      <c r="E21" s="16">
        <v>1477.2</v>
      </c>
      <c r="F21" s="16">
        <v>464.80000000000007</v>
      </c>
      <c r="G21" s="16">
        <v>9589.1</v>
      </c>
      <c r="H21" s="16">
        <v>3973.2</v>
      </c>
      <c r="I21" s="16">
        <v>9721.6</v>
      </c>
      <c r="J21" s="16">
        <v>4814</v>
      </c>
      <c r="K21" s="16">
        <v>5809.5999999999995</v>
      </c>
      <c r="L21" s="16">
        <v>7987.4</v>
      </c>
      <c r="M21" s="16">
        <v>22885.8</v>
      </c>
      <c r="N21" s="16">
        <v>75331.100000000006</v>
      </c>
      <c r="O21" s="16">
        <v>2128</v>
      </c>
      <c r="P21" s="16">
        <v>4225.6000000000004</v>
      </c>
      <c r="Q21" s="16">
        <v>7770.4</v>
      </c>
      <c r="R21" s="16">
        <v>5931.8</v>
      </c>
      <c r="S21" s="16">
        <v>5810.8</v>
      </c>
      <c r="T21" s="16">
        <v>3984.4</v>
      </c>
      <c r="U21" s="16">
        <v>3616</v>
      </c>
      <c r="V21" s="16">
        <v>2250</v>
      </c>
      <c r="W21" s="16">
        <v>5497.5</v>
      </c>
      <c r="X21" s="16">
        <v>3675.1</v>
      </c>
      <c r="Y21" s="16">
        <v>1296</v>
      </c>
      <c r="Z21" s="16">
        <v>3899.8999999999996</v>
      </c>
      <c r="AA21" s="16">
        <v>50085.5</v>
      </c>
      <c r="AB21" s="16">
        <v>6818.5</v>
      </c>
      <c r="AC21" s="16">
        <v>1813.1</v>
      </c>
      <c r="AD21" s="16">
        <v>2100.6999999999998</v>
      </c>
      <c r="AE21" s="16">
        <v>1283.1500000000001</v>
      </c>
      <c r="AF21" s="16">
        <v>8999.7000000000007</v>
      </c>
      <c r="AG21" s="16">
        <v>3270.4</v>
      </c>
      <c r="AH21" s="16">
        <v>8772.66</v>
      </c>
      <c r="AI21" s="16">
        <v>6543.55</v>
      </c>
      <c r="AJ21" s="16">
        <v>1719.9</v>
      </c>
      <c r="AK21" s="16">
        <v>6989.7</v>
      </c>
      <c r="AL21" s="16">
        <v>5586</v>
      </c>
      <c r="AM21" s="16">
        <v>3086.9</v>
      </c>
      <c r="AN21" s="16">
        <v>56984.260000000009</v>
      </c>
      <c r="AO21" s="16">
        <v>182400.86000000002</v>
      </c>
    </row>
    <row r="22" spans="1:41" x14ac:dyDescent="0.25">
      <c r="A22" s="20" t="s">
        <v>21</v>
      </c>
      <c r="B22" s="16">
        <v>6230</v>
      </c>
      <c r="C22" s="16">
        <v>2813.5</v>
      </c>
      <c r="D22" s="16">
        <v>661.8</v>
      </c>
      <c r="E22" s="16">
        <v>3048.7999999999997</v>
      </c>
      <c r="F22" s="16">
        <v>1681.3999999999999</v>
      </c>
      <c r="G22" s="16">
        <v>3168.7999999999997</v>
      </c>
      <c r="H22" s="16">
        <v>3374.5</v>
      </c>
      <c r="I22" s="16">
        <v>19351.3</v>
      </c>
      <c r="J22" s="16">
        <v>22512.799999999999</v>
      </c>
      <c r="K22" s="16">
        <v>9832.4</v>
      </c>
      <c r="L22" s="16">
        <v>16133.199999999999</v>
      </c>
      <c r="M22" s="16">
        <v>22148.999999999996</v>
      </c>
      <c r="N22" s="16">
        <v>110957.49999999999</v>
      </c>
      <c r="O22" s="16">
        <v>8650.2000000000007</v>
      </c>
      <c r="P22" s="16">
        <v>3370.3</v>
      </c>
      <c r="Q22" s="16">
        <v>9118.5</v>
      </c>
      <c r="R22" s="16">
        <v>7900.4</v>
      </c>
      <c r="S22" s="16">
        <v>23230.799999999999</v>
      </c>
      <c r="T22" s="16">
        <v>22401.5</v>
      </c>
      <c r="U22" s="16">
        <v>9806.7000000000007</v>
      </c>
      <c r="V22" s="16">
        <v>14951.65</v>
      </c>
      <c r="W22" s="16">
        <v>4998.75</v>
      </c>
      <c r="X22" s="16">
        <v>12589.4</v>
      </c>
      <c r="Y22" s="16">
        <v>22079.05</v>
      </c>
      <c r="Z22" s="16">
        <v>4529.7999999999993</v>
      </c>
      <c r="AA22" s="16">
        <v>143627.04999999996</v>
      </c>
      <c r="AB22" s="16">
        <v>4716.1000000000004</v>
      </c>
      <c r="AC22" s="16">
        <v>15709.8</v>
      </c>
      <c r="AD22" s="16">
        <v>10327.200000000001</v>
      </c>
      <c r="AE22" s="16">
        <v>24783.920000000002</v>
      </c>
      <c r="AF22" s="16">
        <v>11058.26</v>
      </c>
      <c r="AG22" s="16">
        <v>12510.05</v>
      </c>
      <c r="AH22" s="16">
        <v>5314.7000000000007</v>
      </c>
      <c r="AI22" s="16">
        <v>7406.2</v>
      </c>
      <c r="AJ22" s="16">
        <v>12819.699999999999</v>
      </c>
      <c r="AK22" s="16">
        <v>9802</v>
      </c>
      <c r="AL22" s="16">
        <v>13768.300000000001</v>
      </c>
      <c r="AM22" s="16">
        <v>11828.25</v>
      </c>
      <c r="AN22" s="16">
        <v>140044.47999999998</v>
      </c>
      <c r="AO22" s="16">
        <v>394629.02999999997</v>
      </c>
    </row>
    <row r="23" spans="1:41" x14ac:dyDescent="0.25">
      <c r="A23" s="20" t="s">
        <v>158</v>
      </c>
      <c r="B23" s="16">
        <v>1228.5</v>
      </c>
      <c r="C23" s="16"/>
      <c r="D23" s="16">
        <v>2175</v>
      </c>
      <c r="E23" s="16">
        <v>1019.6</v>
      </c>
      <c r="F23" s="16">
        <v>2333.6</v>
      </c>
      <c r="G23" s="16">
        <v>899.2</v>
      </c>
      <c r="H23" s="16">
        <v>608</v>
      </c>
      <c r="I23" s="16">
        <v>394.99999999999994</v>
      </c>
      <c r="J23" s="16">
        <v>546.4</v>
      </c>
      <c r="K23" s="16">
        <v>10130</v>
      </c>
      <c r="L23" s="16">
        <v>5090.3999999999996</v>
      </c>
      <c r="M23" s="16">
        <v>1191</v>
      </c>
      <c r="N23" s="16">
        <v>25616.700000000004</v>
      </c>
      <c r="O23" s="16">
        <v>5734.5999999999995</v>
      </c>
      <c r="P23" s="16"/>
      <c r="Q23" s="16">
        <v>4284.5</v>
      </c>
      <c r="R23" s="16">
        <v>106.39999999999999</v>
      </c>
      <c r="S23" s="16">
        <v>4663</v>
      </c>
      <c r="T23" s="16">
        <v>952</v>
      </c>
      <c r="U23" s="16">
        <v>3359</v>
      </c>
      <c r="V23" s="16"/>
      <c r="W23" s="16">
        <v>1928</v>
      </c>
      <c r="X23" s="16">
        <v>6905.15</v>
      </c>
      <c r="Y23" s="16">
        <v>4608.3999999999996</v>
      </c>
      <c r="Z23" s="16">
        <v>997</v>
      </c>
      <c r="AA23" s="16">
        <v>33538.050000000003</v>
      </c>
      <c r="AB23" s="16">
        <v>9461.7999999999993</v>
      </c>
      <c r="AC23" s="16">
        <v>2636</v>
      </c>
      <c r="AD23" s="16">
        <v>3176.5</v>
      </c>
      <c r="AE23" s="16">
        <v>753.6</v>
      </c>
      <c r="AF23" s="16">
        <v>1598</v>
      </c>
      <c r="AG23" s="16">
        <v>1095.24</v>
      </c>
      <c r="AH23" s="16">
        <v>3293.7999999999997</v>
      </c>
      <c r="AI23" s="16">
        <v>372.59999999999997</v>
      </c>
      <c r="AJ23" s="16">
        <v>1115</v>
      </c>
      <c r="AK23" s="16">
        <v>861.1</v>
      </c>
      <c r="AL23" s="16">
        <v>10743.2</v>
      </c>
      <c r="AM23" s="16"/>
      <c r="AN23" s="16">
        <v>35106.839999999997</v>
      </c>
      <c r="AO23" s="16">
        <v>94261.590000000026</v>
      </c>
    </row>
    <row r="24" spans="1:41" x14ac:dyDescent="0.25">
      <c r="A24" s="20" t="s">
        <v>227</v>
      </c>
      <c r="B24" s="16">
        <v>54</v>
      </c>
      <c r="C24" s="16"/>
      <c r="D24" s="16"/>
      <c r="E24" s="16"/>
      <c r="F24" s="16">
        <v>218.39999999999998</v>
      </c>
      <c r="G24" s="16"/>
      <c r="H24" s="16"/>
      <c r="I24" s="16">
        <v>258</v>
      </c>
      <c r="J24" s="16"/>
      <c r="K24" s="16"/>
      <c r="L24" s="16"/>
      <c r="M24" s="16"/>
      <c r="N24" s="16">
        <v>530.4</v>
      </c>
      <c r="O24" s="16">
        <v>1058.4000000000001</v>
      </c>
      <c r="P24" s="16">
        <v>528</v>
      </c>
      <c r="Q24" s="16"/>
      <c r="R24" s="16"/>
      <c r="S24" s="16">
        <v>200</v>
      </c>
      <c r="T24" s="16"/>
      <c r="U24" s="16"/>
      <c r="V24" s="16"/>
      <c r="W24" s="16">
        <v>500</v>
      </c>
      <c r="X24" s="16"/>
      <c r="Y24" s="16"/>
      <c r="Z24" s="16"/>
      <c r="AA24" s="16">
        <v>2286.4</v>
      </c>
      <c r="AB24" s="16">
        <v>282.25</v>
      </c>
      <c r="AC24" s="16"/>
      <c r="AD24" s="16">
        <v>2108</v>
      </c>
      <c r="AE24" s="16">
        <v>414</v>
      </c>
      <c r="AF24" s="16"/>
      <c r="AG24" s="16">
        <v>578.4</v>
      </c>
      <c r="AH24" s="16">
        <v>528</v>
      </c>
      <c r="AI24" s="16">
        <v>261.75</v>
      </c>
      <c r="AJ24" s="16"/>
      <c r="AK24" s="16"/>
      <c r="AL24" s="16">
        <v>144</v>
      </c>
      <c r="AM24" s="16">
        <v>718.75</v>
      </c>
      <c r="AN24" s="16">
        <v>5035.1499999999996</v>
      </c>
      <c r="AO24" s="16">
        <v>7851.95</v>
      </c>
    </row>
    <row r="25" spans="1:41" x14ac:dyDescent="0.25">
      <c r="A25" s="20" t="s">
        <v>222</v>
      </c>
      <c r="B25" s="16"/>
      <c r="C25" s="16"/>
      <c r="D25" s="16"/>
      <c r="E25" s="16"/>
      <c r="F25" s="16">
        <v>300</v>
      </c>
      <c r="G25" s="16"/>
      <c r="H25" s="16"/>
      <c r="I25" s="16"/>
      <c r="J25" s="16"/>
      <c r="K25" s="16"/>
      <c r="L25" s="16"/>
      <c r="M25" s="16"/>
      <c r="N25" s="16">
        <v>300</v>
      </c>
      <c r="O25" s="16">
        <v>459</v>
      </c>
      <c r="P25" s="16"/>
      <c r="Q25" s="16"/>
      <c r="R25" s="16">
        <v>159</v>
      </c>
      <c r="S25" s="16"/>
      <c r="T25" s="16"/>
      <c r="U25" s="16"/>
      <c r="V25" s="16">
        <v>808</v>
      </c>
      <c r="W25" s="16"/>
      <c r="X25" s="16"/>
      <c r="Y25" s="16"/>
      <c r="Z25" s="16"/>
      <c r="AA25" s="16">
        <v>1426</v>
      </c>
      <c r="AB25" s="16">
        <v>591.59999999999991</v>
      </c>
      <c r="AC25" s="16"/>
      <c r="AD25" s="16">
        <v>389.5</v>
      </c>
      <c r="AE25" s="16">
        <v>286.5</v>
      </c>
      <c r="AF25" s="16">
        <v>300</v>
      </c>
      <c r="AG25" s="16">
        <v>368.85</v>
      </c>
      <c r="AH25" s="16">
        <v>160</v>
      </c>
      <c r="AI25" s="16"/>
      <c r="AJ25" s="16"/>
      <c r="AK25" s="16"/>
      <c r="AL25" s="16">
        <v>200</v>
      </c>
      <c r="AM25" s="16">
        <v>427.5</v>
      </c>
      <c r="AN25" s="16">
        <v>2723.95</v>
      </c>
      <c r="AO25" s="16">
        <v>4449.95</v>
      </c>
    </row>
    <row r="26" spans="1:41" x14ac:dyDescent="0.25">
      <c r="A26" s="20" t="s">
        <v>90</v>
      </c>
      <c r="B26" s="16">
        <v>710.4</v>
      </c>
      <c r="C26" s="16">
        <v>3126</v>
      </c>
      <c r="D26" s="16">
        <v>1088</v>
      </c>
      <c r="E26" s="16">
        <v>186</v>
      </c>
      <c r="F26" s="16">
        <v>3056</v>
      </c>
      <c r="G26" s="16"/>
      <c r="H26" s="16">
        <v>3099.8999999999996</v>
      </c>
      <c r="I26" s="16">
        <v>1833</v>
      </c>
      <c r="J26" s="16">
        <v>9258.4000000000015</v>
      </c>
      <c r="K26" s="16">
        <v>231</v>
      </c>
      <c r="L26" s="16">
        <v>5364.7</v>
      </c>
      <c r="M26" s="16">
        <v>690.5</v>
      </c>
      <c r="N26" s="16">
        <v>28643.9</v>
      </c>
      <c r="O26" s="16">
        <v>2325.6</v>
      </c>
      <c r="P26" s="16">
        <v>660</v>
      </c>
      <c r="Q26" s="16">
        <v>2818.2000000000003</v>
      </c>
      <c r="R26" s="16">
        <v>43.2</v>
      </c>
      <c r="S26" s="16">
        <v>660</v>
      </c>
      <c r="T26" s="16">
        <v>5591.0499999999993</v>
      </c>
      <c r="U26" s="16">
        <v>4585.0499999999993</v>
      </c>
      <c r="V26" s="16">
        <v>792.5</v>
      </c>
      <c r="W26" s="16">
        <v>1503.6</v>
      </c>
      <c r="X26" s="16">
        <v>4879.2</v>
      </c>
      <c r="Y26" s="16">
        <v>3175</v>
      </c>
      <c r="Z26" s="16">
        <v>1459</v>
      </c>
      <c r="AA26" s="16">
        <v>28492.399999999998</v>
      </c>
      <c r="AB26" s="16">
        <v>5023.7</v>
      </c>
      <c r="AC26" s="16">
        <v>10188.5</v>
      </c>
      <c r="AD26" s="16">
        <v>103.19999999999999</v>
      </c>
      <c r="AE26" s="16">
        <v>3558.55</v>
      </c>
      <c r="AF26" s="16">
        <v>3924</v>
      </c>
      <c r="AG26" s="16">
        <v>1326.8</v>
      </c>
      <c r="AH26" s="16">
        <v>4962.5999999999995</v>
      </c>
      <c r="AI26" s="16">
        <v>5270.5499999999993</v>
      </c>
      <c r="AJ26" s="16">
        <v>355.7</v>
      </c>
      <c r="AK26" s="16">
        <v>3788</v>
      </c>
      <c r="AL26" s="16">
        <v>620</v>
      </c>
      <c r="AM26" s="16">
        <v>1779.7</v>
      </c>
      <c r="AN26" s="16">
        <v>40901.299999999988</v>
      </c>
      <c r="AO26" s="16">
        <v>98037.6</v>
      </c>
    </row>
    <row r="27" spans="1:41" x14ac:dyDescent="0.25">
      <c r="A27" s="20" t="s">
        <v>49</v>
      </c>
      <c r="B27" s="16">
        <v>1338.5</v>
      </c>
      <c r="C27" s="16"/>
      <c r="D27" s="16"/>
      <c r="E27" s="16"/>
      <c r="F27" s="16"/>
      <c r="G27" s="16"/>
      <c r="H27" s="16">
        <v>790.5</v>
      </c>
      <c r="I27" s="16">
        <v>7551.4</v>
      </c>
      <c r="J27" s="16">
        <v>576</v>
      </c>
      <c r="K27" s="16">
        <v>1632</v>
      </c>
      <c r="L27" s="16">
        <v>2004</v>
      </c>
      <c r="M27" s="16">
        <v>619.20000000000005</v>
      </c>
      <c r="N27" s="16">
        <v>14511.6</v>
      </c>
      <c r="O27" s="16">
        <v>1174</v>
      </c>
      <c r="P27" s="16">
        <v>2588</v>
      </c>
      <c r="Q27" s="16">
        <v>168</v>
      </c>
      <c r="R27" s="16">
        <v>54</v>
      </c>
      <c r="S27" s="16">
        <v>2759.2</v>
      </c>
      <c r="T27" s="16">
        <v>2151.8000000000002</v>
      </c>
      <c r="U27" s="16"/>
      <c r="V27" s="16"/>
      <c r="W27" s="16"/>
      <c r="X27" s="16">
        <v>4666.9400000000005</v>
      </c>
      <c r="Y27" s="16"/>
      <c r="Z27" s="16">
        <v>7647.76</v>
      </c>
      <c r="AA27" s="16">
        <v>21209.7</v>
      </c>
      <c r="AB27" s="16">
        <v>168</v>
      </c>
      <c r="AC27" s="16">
        <v>627.59999999999991</v>
      </c>
      <c r="AD27" s="16">
        <v>251.5</v>
      </c>
      <c r="AE27" s="16">
        <v>1126</v>
      </c>
      <c r="AF27" s="16">
        <v>2258.5</v>
      </c>
      <c r="AG27" s="16">
        <v>380</v>
      </c>
      <c r="AH27" s="16">
        <v>3000.5</v>
      </c>
      <c r="AI27" s="16">
        <v>1632</v>
      </c>
      <c r="AJ27" s="16">
        <v>2881</v>
      </c>
      <c r="AK27" s="16">
        <v>1646.8</v>
      </c>
      <c r="AL27" s="16">
        <v>2049.9</v>
      </c>
      <c r="AM27" s="16">
        <v>403.2</v>
      </c>
      <c r="AN27" s="16">
        <v>16425</v>
      </c>
      <c r="AO27" s="16">
        <v>52146.3</v>
      </c>
    </row>
    <row r="28" spans="1:41" x14ac:dyDescent="0.25">
      <c r="A28" s="20" t="s">
        <v>149</v>
      </c>
      <c r="B28" s="16">
        <v>2286.4</v>
      </c>
      <c r="C28" s="16">
        <v>1655.1999999999998</v>
      </c>
      <c r="D28" s="16">
        <v>156.79999999999998</v>
      </c>
      <c r="E28" s="16">
        <v>278</v>
      </c>
      <c r="F28" s="16">
        <v>315.60000000000002</v>
      </c>
      <c r="G28" s="16">
        <v>988</v>
      </c>
      <c r="H28" s="16">
        <v>2416</v>
      </c>
      <c r="I28" s="16">
        <v>152</v>
      </c>
      <c r="J28" s="16">
        <v>5422</v>
      </c>
      <c r="K28" s="16">
        <v>1033.5999999999999</v>
      </c>
      <c r="L28" s="16">
        <v>1408.8</v>
      </c>
      <c r="M28" s="16">
        <v>10168.799999999999</v>
      </c>
      <c r="N28" s="16">
        <v>26281.199999999997</v>
      </c>
      <c r="O28" s="16">
        <v>3189</v>
      </c>
      <c r="P28" s="16">
        <v>3997</v>
      </c>
      <c r="Q28" s="16">
        <v>1654.6</v>
      </c>
      <c r="R28" s="16">
        <v>3346.7999999999997</v>
      </c>
      <c r="S28" s="16">
        <v>2832.4</v>
      </c>
      <c r="T28" s="16">
        <v>8813.5499999999993</v>
      </c>
      <c r="U28" s="16">
        <v>5426.9</v>
      </c>
      <c r="V28" s="16">
        <v>605</v>
      </c>
      <c r="W28" s="16">
        <v>758.5</v>
      </c>
      <c r="X28" s="16">
        <v>45</v>
      </c>
      <c r="Y28" s="16">
        <v>1704</v>
      </c>
      <c r="Z28" s="16">
        <v>2608</v>
      </c>
      <c r="AA28" s="16">
        <v>34980.75</v>
      </c>
      <c r="AB28" s="16">
        <v>3794.5</v>
      </c>
      <c r="AC28" s="16">
        <v>3415.8</v>
      </c>
      <c r="AD28" s="16">
        <v>5429.4</v>
      </c>
      <c r="AE28" s="16">
        <v>1390</v>
      </c>
      <c r="AF28" s="16">
        <v>3249.4</v>
      </c>
      <c r="AG28" s="16">
        <v>2205.6</v>
      </c>
      <c r="AH28" s="16">
        <v>3339.5</v>
      </c>
      <c r="AI28" s="16">
        <v>10064.200000000001</v>
      </c>
      <c r="AJ28" s="16">
        <v>6458.96</v>
      </c>
      <c r="AK28" s="16">
        <v>3066.6</v>
      </c>
      <c r="AL28" s="16">
        <v>2548</v>
      </c>
      <c r="AM28" s="16">
        <v>609.59999999999991</v>
      </c>
      <c r="AN28" s="16">
        <v>45571.56</v>
      </c>
      <c r="AO28" s="16">
        <v>106833.51000000001</v>
      </c>
    </row>
    <row r="29" spans="1:41" x14ac:dyDescent="0.25">
      <c r="A29" s="19" t="s">
        <v>314</v>
      </c>
      <c r="B29" s="16">
        <v>1050</v>
      </c>
      <c r="C29" s="16">
        <v>491.2</v>
      </c>
      <c r="D29" s="16">
        <v>924.8</v>
      </c>
      <c r="E29" s="16">
        <v>1135.2</v>
      </c>
      <c r="F29" s="16">
        <v>1555.5</v>
      </c>
      <c r="G29" s="16">
        <v>1196</v>
      </c>
      <c r="H29" s="16">
        <v>747</v>
      </c>
      <c r="I29" s="16">
        <v>961</v>
      </c>
      <c r="J29" s="16">
        <v>7274.4</v>
      </c>
      <c r="K29" s="16">
        <v>5547.8</v>
      </c>
      <c r="L29" s="16">
        <v>5843.8</v>
      </c>
      <c r="M29" s="16">
        <v>1215</v>
      </c>
      <c r="N29" s="16">
        <v>27941.7</v>
      </c>
      <c r="O29" s="16">
        <v>1050.1999999999998</v>
      </c>
      <c r="P29" s="16">
        <v>2994.2</v>
      </c>
      <c r="Q29" s="16">
        <v>1677.7999999999997</v>
      </c>
      <c r="R29" s="16">
        <v>2755.2</v>
      </c>
      <c r="S29" s="16">
        <v>2052.5</v>
      </c>
      <c r="T29" s="16">
        <v>4665.8</v>
      </c>
      <c r="U29" s="16">
        <v>1119.5</v>
      </c>
      <c r="V29" s="16">
        <v>550.29999999999995</v>
      </c>
      <c r="W29" s="16">
        <v>4155.3</v>
      </c>
      <c r="X29" s="16">
        <v>1708.75</v>
      </c>
      <c r="Y29" s="16">
        <v>93.5</v>
      </c>
      <c r="Z29" s="16">
        <v>1853.2</v>
      </c>
      <c r="AA29" s="16">
        <v>24676.25</v>
      </c>
      <c r="AB29" s="16">
        <v>4538</v>
      </c>
      <c r="AC29" s="16">
        <v>3261.7000000000003</v>
      </c>
      <c r="AD29" s="16">
        <v>3007.8</v>
      </c>
      <c r="AE29" s="16">
        <v>2560.4499999999998</v>
      </c>
      <c r="AF29" s="16">
        <v>4793.8</v>
      </c>
      <c r="AG29" s="16">
        <v>4157.3999999999996</v>
      </c>
      <c r="AH29" s="16">
        <v>1295.6999999999998</v>
      </c>
      <c r="AI29" s="16">
        <v>2887.8</v>
      </c>
      <c r="AJ29" s="16">
        <v>2904.2</v>
      </c>
      <c r="AK29" s="16">
        <v>1053</v>
      </c>
      <c r="AL29" s="16">
        <v>4236.29</v>
      </c>
      <c r="AM29" s="16">
        <v>1717.9</v>
      </c>
      <c r="AN29" s="16">
        <v>36414.039999999994</v>
      </c>
      <c r="AO29" s="16">
        <v>89031.99</v>
      </c>
    </row>
    <row r="30" spans="1:41" x14ac:dyDescent="0.25">
      <c r="A30" s="20" t="s">
        <v>116</v>
      </c>
      <c r="B30" s="16"/>
      <c r="C30" s="16">
        <v>491.2</v>
      </c>
      <c r="D30" s="16">
        <v>772.8</v>
      </c>
      <c r="E30" s="16">
        <v>43.2</v>
      </c>
      <c r="F30" s="16">
        <v>200</v>
      </c>
      <c r="G30" s="16">
        <v>580</v>
      </c>
      <c r="H30" s="16">
        <v>747</v>
      </c>
      <c r="I30" s="16">
        <v>100</v>
      </c>
      <c r="J30" s="16">
        <v>932.4</v>
      </c>
      <c r="K30" s="16">
        <v>1916.8</v>
      </c>
      <c r="L30" s="16">
        <v>59</v>
      </c>
      <c r="M30" s="16">
        <v>59</v>
      </c>
      <c r="N30" s="16">
        <v>5901.4</v>
      </c>
      <c r="O30" s="16"/>
      <c r="P30" s="16">
        <v>1916.8</v>
      </c>
      <c r="Q30" s="16">
        <v>537.59999999999991</v>
      </c>
      <c r="R30" s="16">
        <v>235.2</v>
      </c>
      <c r="S30" s="16">
        <v>408</v>
      </c>
      <c r="T30" s="16"/>
      <c r="U30" s="16">
        <v>935</v>
      </c>
      <c r="V30" s="16">
        <v>77.8</v>
      </c>
      <c r="W30" s="16">
        <v>1380.25</v>
      </c>
      <c r="X30" s="16">
        <v>193</v>
      </c>
      <c r="Y30" s="16">
        <v>93.5</v>
      </c>
      <c r="Z30" s="16">
        <v>1853.2</v>
      </c>
      <c r="AA30" s="16">
        <v>7630.3499999999995</v>
      </c>
      <c r="AB30" s="16">
        <v>2640</v>
      </c>
      <c r="AC30" s="16">
        <v>497.8</v>
      </c>
      <c r="AD30" s="16">
        <v>190</v>
      </c>
      <c r="AE30" s="16">
        <v>341.2</v>
      </c>
      <c r="AF30" s="16">
        <v>1821.8</v>
      </c>
      <c r="AG30" s="16">
        <v>608</v>
      </c>
      <c r="AH30" s="16">
        <v>100</v>
      </c>
      <c r="AI30" s="16">
        <v>2495.8000000000002</v>
      </c>
      <c r="AJ30" s="16">
        <v>806</v>
      </c>
      <c r="AK30" s="16">
        <v>600</v>
      </c>
      <c r="AL30" s="16">
        <v>1180</v>
      </c>
      <c r="AM30" s="16">
        <v>1168.4000000000001</v>
      </c>
      <c r="AN30" s="16">
        <v>12449</v>
      </c>
      <c r="AO30" s="16">
        <v>25980.75</v>
      </c>
    </row>
    <row r="31" spans="1:41" x14ac:dyDescent="0.25">
      <c r="A31" s="20" t="s">
        <v>187</v>
      </c>
      <c r="B31" s="16"/>
      <c r="C31" s="16"/>
      <c r="D31" s="16">
        <v>100</v>
      </c>
      <c r="E31" s="16"/>
      <c r="F31" s="16"/>
      <c r="G31" s="16">
        <v>154</v>
      </c>
      <c r="H31" s="16"/>
      <c r="I31" s="16">
        <v>80</v>
      </c>
      <c r="J31" s="16"/>
      <c r="K31" s="16"/>
      <c r="L31" s="16">
        <v>3820.8</v>
      </c>
      <c r="M31" s="16">
        <v>308</v>
      </c>
      <c r="N31" s="16">
        <v>4462.8</v>
      </c>
      <c r="O31" s="16">
        <v>843.19999999999993</v>
      </c>
      <c r="P31" s="16">
        <v>316.8</v>
      </c>
      <c r="Q31" s="16">
        <v>851.19999999999993</v>
      </c>
      <c r="R31" s="16">
        <v>2520</v>
      </c>
      <c r="S31" s="16">
        <v>1068.5</v>
      </c>
      <c r="T31" s="16">
        <v>2904</v>
      </c>
      <c r="U31" s="16"/>
      <c r="V31" s="16">
        <v>256.5</v>
      </c>
      <c r="W31" s="16"/>
      <c r="X31" s="16">
        <v>1515.75</v>
      </c>
      <c r="Y31" s="16"/>
      <c r="Z31" s="16"/>
      <c r="AA31" s="16">
        <v>10275.950000000001</v>
      </c>
      <c r="AB31" s="16"/>
      <c r="AC31" s="16">
        <v>2405.9</v>
      </c>
      <c r="AD31" s="16"/>
      <c r="AE31" s="16">
        <v>68</v>
      </c>
      <c r="AF31" s="16">
        <v>672</v>
      </c>
      <c r="AG31" s="16">
        <v>432</v>
      </c>
      <c r="AH31" s="16">
        <v>959.19999999999993</v>
      </c>
      <c r="AI31" s="16"/>
      <c r="AJ31" s="16">
        <v>118</v>
      </c>
      <c r="AK31" s="16">
        <v>80</v>
      </c>
      <c r="AL31" s="16">
        <v>1300</v>
      </c>
      <c r="AM31" s="16"/>
      <c r="AN31" s="16">
        <v>6035.1</v>
      </c>
      <c r="AO31" s="16">
        <v>20773.850000000002</v>
      </c>
    </row>
    <row r="32" spans="1:41" x14ac:dyDescent="0.25">
      <c r="A32" s="20" t="s">
        <v>133</v>
      </c>
      <c r="B32" s="16">
        <v>1050</v>
      </c>
      <c r="C32" s="16"/>
      <c r="D32" s="16">
        <v>52</v>
      </c>
      <c r="E32" s="16">
        <v>1092</v>
      </c>
      <c r="F32" s="16">
        <v>1355.5</v>
      </c>
      <c r="G32" s="16">
        <v>462</v>
      </c>
      <c r="H32" s="16"/>
      <c r="I32" s="16">
        <v>781</v>
      </c>
      <c r="J32" s="16">
        <v>6342</v>
      </c>
      <c r="K32" s="16">
        <v>3631</v>
      </c>
      <c r="L32" s="16">
        <v>1964</v>
      </c>
      <c r="M32" s="16">
        <v>848</v>
      </c>
      <c r="N32" s="16">
        <v>17577.5</v>
      </c>
      <c r="O32" s="16">
        <v>207</v>
      </c>
      <c r="P32" s="16">
        <v>760.60000000000014</v>
      </c>
      <c r="Q32" s="16">
        <v>289</v>
      </c>
      <c r="R32" s="16"/>
      <c r="S32" s="16">
        <v>576</v>
      </c>
      <c r="T32" s="16">
        <v>1761.8</v>
      </c>
      <c r="U32" s="16">
        <v>184.5</v>
      </c>
      <c r="V32" s="16">
        <v>216</v>
      </c>
      <c r="W32" s="16">
        <v>2775.05</v>
      </c>
      <c r="X32" s="16"/>
      <c r="Y32" s="16"/>
      <c r="Z32" s="16"/>
      <c r="AA32" s="16">
        <v>6769.9500000000007</v>
      </c>
      <c r="AB32" s="16">
        <v>1898</v>
      </c>
      <c r="AC32" s="16">
        <v>358</v>
      </c>
      <c r="AD32" s="16">
        <v>2817.8</v>
      </c>
      <c r="AE32" s="16">
        <v>2151.25</v>
      </c>
      <c r="AF32" s="16">
        <v>2300</v>
      </c>
      <c r="AG32" s="16">
        <v>3117.4</v>
      </c>
      <c r="AH32" s="16">
        <v>236.5</v>
      </c>
      <c r="AI32" s="16">
        <v>392</v>
      </c>
      <c r="AJ32" s="16">
        <v>1980.2</v>
      </c>
      <c r="AK32" s="16">
        <v>373</v>
      </c>
      <c r="AL32" s="16">
        <v>1756.29</v>
      </c>
      <c r="AM32" s="16">
        <v>549.5</v>
      </c>
      <c r="AN32" s="16">
        <v>17929.939999999999</v>
      </c>
      <c r="AO32" s="16">
        <v>42277.39</v>
      </c>
    </row>
    <row r="33" spans="1:41" x14ac:dyDescent="0.25">
      <c r="A33" s="10" t="s">
        <v>275</v>
      </c>
      <c r="B33" s="16">
        <v>37943.200000000004</v>
      </c>
      <c r="C33" s="16">
        <v>22669.4</v>
      </c>
      <c r="D33" s="16">
        <v>25434.299999999996</v>
      </c>
      <c r="E33" s="16">
        <v>17089</v>
      </c>
      <c r="F33" s="16">
        <v>14713.3</v>
      </c>
      <c r="G33" s="16">
        <v>42247</v>
      </c>
      <c r="H33" s="16">
        <v>28660.199999999997</v>
      </c>
      <c r="I33" s="16">
        <v>89466.499999999985</v>
      </c>
      <c r="J33" s="16">
        <v>119170.9</v>
      </c>
      <c r="K33" s="16">
        <v>73360.60000000002</v>
      </c>
      <c r="L33" s="16">
        <v>97669.7</v>
      </c>
      <c r="M33" s="16">
        <v>122123.69999999998</v>
      </c>
      <c r="N33" s="16">
        <v>690547.8</v>
      </c>
      <c r="O33" s="16">
        <v>70398.999999999985</v>
      </c>
      <c r="P33" s="16">
        <v>70178.10000000002</v>
      </c>
      <c r="Q33" s="16">
        <v>67604.400000000009</v>
      </c>
      <c r="R33" s="16">
        <v>55347.4</v>
      </c>
      <c r="S33" s="16">
        <v>78306.789999999994</v>
      </c>
      <c r="T33" s="16">
        <v>87799.650000000023</v>
      </c>
      <c r="U33" s="16">
        <v>62673.1</v>
      </c>
      <c r="V33" s="16">
        <v>74697.03</v>
      </c>
      <c r="W33" s="16">
        <v>49981.69</v>
      </c>
      <c r="X33" s="16">
        <v>59733.02</v>
      </c>
      <c r="Y33" s="16">
        <v>70040.700000000012</v>
      </c>
      <c r="Z33" s="16">
        <v>48466.359999999993</v>
      </c>
      <c r="AA33" s="16">
        <v>795227.23999999987</v>
      </c>
      <c r="AB33" s="16">
        <v>64447.749999999993</v>
      </c>
      <c r="AC33" s="16">
        <v>70510.999999999985</v>
      </c>
      <c r="AD33" s="16">
        <v>77636.449999999983</v>
      </c>
      <c r="AE33" s="16">
        <v>78970.470000000016</v>
      </c>
      <c r="AF33" s="16">
        <v>92561.19</v>
      </c>
      <c r="AG33" s="16">
        <v>59547.24</v>
      </c>
      <c r="AH33" s="16">
        <v>96955.51</v>
      </c>
      <c r="AI33" s="16">
        <v>91772.85</v>
      </c>
      <c r="AJ33" s="16">
        <v>52702.27</v>
      </c>
      <c r="AK33" s="16">
        <v>62072.829999999994</v>
      </c>
      <c r="AL33" s="16">
        <v>77514.939999999988</v>
      </c>
      <c r="AM33" s="16">
        <v>68740.649999999994</v>
      </c>
      <c r="AN33" s="16">
        <v>893433.15</v>
      </c>
      <c r="AO33" s="16">
        <v>2379208.1899999995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0AE0E-6C52-4B3F-A4E8-BBA25A858EC9}">
  <dimension ref="A1:M103"/>
  <sheetViews>
    <sheetView topLeftCell="A49" workbookViewId="0">
      <selection activeCell="B10" sqref="B10"/>
    </sheetView>
  </sheetViews>
  <sheetFormatPr baseColWidth="10" defaultRowHeight="15" x14ac:dyDescent="0.25"/>
  <cols>
    <col min="1" max="1" width="21.42578125" bestFit="1" customWidth="1"/>
    <col min="2" max="2" width="22.42578125" bestFit="1" customWidth="1"/>
    <col min="3" max="13" width="6.5703125" bestFit="1" customWidth="1"/>
    <col min="14" max="14" width="12.5703125" bestFit="1" customWidth="1"/>
    <col min="15" max="15" width="13.5703125" bestFit="1" customWidth="1"/>
    <col min="16" max="26" width="5.5703125" bestFit="1" customWidth="1"/>
    <col min="27" max="27" width="16.7109375" bestFit="1" customWidth="1"/>
    <col min="28" max="28" width="13.42578125" bestFit="1" customWidth="1"/>
    <col min="29" max="29" width="6.5703125" bestFit="1" customWidth="1"/>
    <col min="30" max="31" width="5.5703125" bestFit="1" customWidth="1"/>
    <col min="32" max="33" width="6.5703125" bestFit="1" customWidth="1"/>
    <col min="34" max="34" width="5.5703125" bestFit="1" customWidth="1"/>
    <col min="35" max="35" width="6.5703125" bestFit="1" customWidth="1"/>
    <col min="36" max="39" width="5.5703125" bestFit="1" customWidth="1"/>
    <col min="40" max="40" width="16.5703125" bestFit="1" customWidth="1"/>
    <col min="41" max="41" width="15.5703125" bestFit="1" customWidth="1"/>
    <col min="42" max="43" width="6.5703125" bestFit="1" customWidth="1"/>
    <col min="44" max="44" width="5.5703125" bestFit="1" customWidth="1"/>
    <col min="45" max="48" width="6.5703125" bestFit="1" customWidth="1"/>
    <col min="49" max="49" width="5.5703125" bestFit="1" customWidth="1"/>
    <col min="50" max="52" width="6.5703125" bestFit="1" customWidth="1"/>
    <col min="53" max="53" width="18.7109375" bestFit="1" customWidth="1"/>
    <col min="54" max="54" width="16" bestFit="1" customWidth="1"/>
    <col min="55" max="65" width="5.5703125" bestFit="1" customWidth="1"/>
    <col min="66" max="66" width="19.140625" bestFit="1" customWidth="1"/>
    <col min="67" max="67" width="14.85546875" bestFit="1" customWidth="1"/>
    <col min="68" max="68" width="5.5703125" bestFit="1" customWidth="1"/>
    <col min="69" max="69" width="6.5703125" bestFit="1" customWidth="1"/>
    <col min="70" max="75" width="5.5703125" bestFit="1" customWidth="1"/>
    <col min="76" max="77" width="6.5703125" bestFit="1" customWidth="1"/>
    <col min="78" max="78" width="5.5703125" bestFit="1" customWidth="1"/>
    <col min="79" max="79" width="18" bestFit="1" customWidth="1"/>
    <col min="80" max="80" width="10.140625" bestFit="1" customWidth="1"/>
    <col min="81" max="91" width="5.5703125" bestFit="1" customWidth="1"/>
    <col min="92" max="92" width="13.140625" bestFit="1" customWidth="1"/>
    <col min="93" max="93" width="10.140625" bestFit="1" customWidth="1"/>
    <col min="94" max="99" width="5.5703125" bestFit="1" customWidth="1"/>
    <col min="100" max="100" width="6.5703125" bestFit="1" customWidth="1"/>
    <col min="101" max="104" width="5.5703125" bestFit="1" customWidth="1"/>
    <col min="105" max="105" width="13.140625" bestFit="1" customWidth="1"/>
    <col min="106" max="106" width="12.5703125" bestFit="1" customWidth="1"/>
    <col min="107" max="107" width="9.28515625" bestFit="1" customWidth="1"/>
    <col min="108" max="108" width="10.85546875" bestFit="1" customWidth="1"/>
    <col min="109" max="109" width="8.7109375" bestFit="1" customWidth="1"/>
    <col min="110" max="110" width="10.85546875" bestFit="1" customWidth="1"/>
    <col min="111" max="111" width="9.5703125" bestFit="1" customWidth="1"/>
    <col min="112" max="112" width="10.85546875" bestFit="1" customWidth="1"/>
    <col min="113" max="113" width="8.7109375" bestFit="1" customWidth="1"/>
    <col min="114" max="114" width="10.85546875" bestFit="1" customWidth="1"/>
    <col min="115" max="115" width="8.140625" bestFit="1" customWidth="1"/>
    <col min="116" max="116" width="10.85546875" bestFit="1" customWidth="1"/>
    <col min="117" max="117" width="9" bestFit="1" customWidth="1"/>
    <col min="118" max="118" width="10.85546875" bestFit="1" customWidth="1"/>
    <col min="119" max="119" width="9" bestFit="1" customWidth="1"/>
    <col min="120" max="120" width="10.85546875" bestFit="1" customWidth="1"/>
    <col min="121" max="121" width="8.5703125" bestFit="1" customWidth="1"/>
    <col min="122" max="122" width="10.85546875" bestFit="1" customWidth="1"/>
    <col min="123" max="123" width="9.140625" bestFit="1" customWidth="1"/>
    <col min="124" max="124" width="10.85546875" bestFit="1" customWidth="1"/>
    <col min="125" max="125" width="8.42578125" bestFit="1" customWidth="1"/>
    <col min="126" max="126" width="19.140625" bestFit="1" customWidth="1"/>
    <col min="127" max="127" width="14.85546875" bestFit="1" customWidth="1"/>
    <col min="128" max="128" width="9.28515625" bestFit="1" customWidth="1"/>
    <col min="129" max="129" width="11.7109375" bestFit="1" customWidth="1"/>
    <col min="130" max="130" width="8.85546875" bestFit="1" customWidth="1"/>
    <col min="131" max="131" width="11.7109375" bestFit="1" customWidth="1"/>
    <col min="132" max="132" width="9.28515625" bestFit="1" customWidth="1"/>
    <col min="133" max="133" width="11.7109375" bestFit="1" customWidth="1"/>
    <col min="134" max="134" width="8.7109375" bestFit="1" customWidth="1"/>
    <col min="135" max="135" width="11.7109375" bestFit="1" customWidth="1"/>
    <col min="136" max="136" width="9.5703125" bestFit="1" customWidth="1"/>
    <col min="137" max="137" width="11.7109375" bestFit="1" customWidth="1"/>
    <col min="138" max="138" width="8.7109375" bestFit="1" customWidth="1"/>
    <col min="139" max="139" width="11.7109375" bestFit="1" customWidth="1"/>
    <col min="140" max="140" width="8.140625" bestFit="1" customWidth="1"/>
    <col min="141" max="141" width="11.7109375" bestFit="1" customWidth="1"/>
    <col min="142" max="142" width="9" bestFit="1" customWidth="1"/>
    <col min="143" max="143" width="11.7109375" bestFit="1" customWidth="1"/>
    <col min="144" max="144" width="9" bestFit="1" customWidth="1"/>
    <col min="145" max="145" width="11.7109375" bestFit="1" customWidth="1"/>
    <col min="146" max="146" width="8.5703125" bestFit="1" customWidth="1"/>
    <col min="147" max="147" width="11.7109375" bestFit="1" customWidth="1"/>
    <col min="148" max="148" width="9.140625" bestFit="1" customWidth="1"/>
    <col min="149" max="149" width="11.7109375" bestFit="1" customWidth="1"/>
    <col min="150" max="150" width="8.42578125" bestFit="1" customWidth="1"/>
    <col min="151" max="151" width="18" bestFit="1" customWidth="1"/>
    <col min="152" max="152" width="10.85546875" bestFit="1" customWidth="1"/>
    <col min="153" max="153" width="9.28515625" bestFit="1" customWidth="1"/>
    <col min="154" max="154" width="10.85546875" bestFit="1" customWidth="1"/>
    <col min="155" max="155" width="8.85546875" bestFit="1" customWidth="1"/>
    <col min="156" max="156" width="10.85546875" bestFit="1" customWidth="1"/>
    <col min="157" max="157" width="9.28515625" bestFit="1" customWidth="1"/>
    <col min="158" max="158" width="10.85546875" bestFit="1" customWidth="1"/>
    <col min="159" max="159" width="8.7109375" bestFit="1" customWidth="1"/>
    <col min="160" max="160" width="10.85546875" bestFit="1" customWidth="1"/>
    <col min="161" max="161" width="9.5703125" bestFit="1" customWidth="1"/>
    <col min="162" max="162" width="10.85546875" bestFit="1" customWidth="1"/>
    <col min="163" max="163" width="8.7109375" bestFit="1" customWidth="1"/>
    <col min="164" max="164" width="10.85546875" bestFit="1" customWidth="1"/>
    <col min="165" max="165" width="8.140625" bestFit="1" customWidth="1"/>
    <col min="166" max="166" width="10.85546875" bestFit="1" customWidth="1"/>
    <col min="167" max="167" width="9" bestFit="1" customWidth="1"/>
    <col min="168" max="168" width="10.85546875" bestFit="1" customWidth="1"/>
    <col min="169" max="169" width="9" bestFit="1" customWidth="1"/>
    <col min="170" max="170" width="10.85546875" bestFit="1" customWidth="1"/>
    <col min="171" max="171" width="8.5703125" bestFit="1" customWidth="1"/>
    <col min="172" max="172" width="10.85546875" bestFit="1" customWidth="1"/>
    <col min="173" max="173" width="9.140625" bestFit="1" customWidth="1"/>
    <col min="174" max="174" width="10.85546875" bestFit="1" customWidth="1"/>
    <col min="175" max="175" width="8.42578125" bestFit="1" customWidth="1"/>
    <col min="176" max="176" width="13.140625" bestFit="1" customWidth="1"/>
    <col min="177" max="177" width="11.42578125" bestFit="1" customWidth="1"/>
    <col min="178" max="178" width="9.28515625" bestFit="1" customWidth="1"/>
    <col min="179" max="179" width="11.42578125" bestFit="1" customWidth="1"/>
    <col min="180" max="180" width="8.85546875" bestFit="1" customWidth="1"/>
    <col min="181" max="181" width="11.42578125" bestFit="1" customWidth="1"/>
    <col min="182" max="182" width="9.28515625" bestFit="1" customWidth="1"/>
    <col min="183" max="183" width="11.42578125" bestFit="1" customWidth="1"/>
    <col min="184" max="184" width="8.7109375" bestFit="1" customWidth="1"/>
    <col min="185" max="185" width="11.42578125" bestFit="1" customWidth="1"/>
    <col min="186" max="186" width="9.5703125" bestFit="1" customWidth="1"/>
    <col min="187" max="187" width="11.42578125" bestFit="1" customWidth="1"/>
    <col min="188" max="188" width="8.7109375" bestFit="1" customWidth="1"/>
    <col min="189" max="189" width="11.42578125" bestFit="1" customWidth="1"/>
    <col min="190" max="190" width="8.140625" bestFit="1" customWidth="1"/>
    <col min="191" max="191" width="11.42578125" bestFit="1" customWidth="1"/>
    <col min="192" max="192" width="9" bestFit="1" customWidth="1"/>
    <col min="193" max="193" width="11.42578125" bestFit="1" customWidth="1"/>
    <col min="194" max="194" width="9" bestFit="1" customWidth="1"/>
    <col min="195" max="195" width="11.42578125" bestFit="1" customWidth="1"/>
    <col min="196" max="196" width="8.5703125" bestFit="1" customWidth="1"/>
    <col min="197" max="197" width="11.42578125" bestFit="1" customWidth="1"/>
    <col min="198" max="198" width="9.140625" bestFit="1" customWidth="1"/>
    <col min="199" max="199" width="11.42578125" bestFit="1" customWidth="1"/>
    <col min="200" max="200" width="8.42578125" bestFit="1" customWidth="1"/>
    <col min="201" max="201" width="13.140625" bestFit="1" customWidth="1"/>
    <col min="202" max="202" width="12.5703125" bestFit="1" customWidth="1"/>
    <col min="204" max="204" width="13.140625" bestFit="1" customWidth="1"/>
    <col min="205" max="205" width="8.42578125" bestFit="1" customWidth="1"/>
    <col min="206" max="206" width="12.5703125" bestFit="1" customWidth="1"/>
  </cols>
  <sheetData>
    <row r="1" spans="1:13" x14ac:dyDescent="0.25">
      <c r="A1" s="11" t="s">
        <v>294</v>
      </c>
      <c r="B1" s="10">
        <v>2015</v>
      </c>
    </row>
    <row r="2" spans="1:13" x14ac:dyDescent="0.25">
      <c r="A2" s="11" t="s">
        <v>293</v>
      </c>
      <c r="B2" t="s">
        <v>318</v>
      </c>
    </row>
    <row r="3" spans="1:13" x14ac:dyDescent="0.25">
      <c r="A3" s="11" t="s">
        <v>2</v>
      </c>
      <c r="B3" t="s">
        <v>318</v>
      </c>
    </row>
    <row r="5" spans="1:13" x14ac:dyDescent="0.25">
      <c r="A5" s="11" t="s">
        <v>300</v>
      </c>
      <c r="B5" s="11" t="s">
        <v>299</v>
      </c>
    </row>
    <row r="6" spans="1:13" x14ac:dyDescent="0.25">
      <c r="A6" s="11" t="s">
        <v>298</v>
      </c>
      <c r="B6" t="s">
        <v>276</v>
      </c>
      <c r="C6" t="s">
        <v>277</v>
      </c>
      <c r="D6" t="s">
        <v>278</v>
      </c>
      <c r="E6" t="s">
        <v>279</v>
      </c>
      <c r="F6" t="s">
        <v>280</v>
      </c>
      <c r="G6" t="s">
        <v>281</v>
      </c>
      <c r="H6" t="s">
        <v>282</v>
      </c>
      <c r="I6" t="s">
        <v>283</v>
      </c>
      <c r="J6" t="s">
        <v>284</v>
      </c>
      <c r="K6" t="s">
        <v>285</v>
      </c>
      <c r="L6" t="s">
        <v>286</v>
      </c>
      <c r="M6" t="s">
        <v>287</v>
      </c>
    </row>
    <row r="7" spans="1:13" x14ac:dyDescent="0.25">
      <c r="A7" s="10" t="s">
        <v>309</v>
      </c>
      <c r="B7" s="16">
        <v>34771.199999999997</v>
      </c>
      <c r="C7" s="16">
        <v>32956.600000000006</v>
      </c>
      <c r="D7" s="16">
        <v>23842.399999999998</v>
      </c>
      <c r="E7" s="16">
        <v>26734.099999999995</v>
      </c>
      <c r="F7" s="16">
        <v>24286.639999999999</v>
      </c>
      <c r="G7" s="16">
        <v>21497.65</v>
      </c>
      <c r="H7" s="16">
        <v>22279.899999999998</v>
      </c>
      <c r="I7" s="16">
        <v>45721.979999999996</v>
      </c>
      <c r="J7" s="16">
        <v>21223.489999999998</v>
      </c>
      <c r="K7" s="16">
        <v>20721.68</v>
      </c>
      <c r="L7" s="16">
        <v>29352.02</v>
      </c>
      <c r="M7" s="16">
        <v>18502.400000000001</v>
      </c>
    </row>
    <row r="8" spans="1:13" x14ac:dyDescent="0.25">
      <c r="A8" s="19" t="s">
        <v>311</v>
      </c>
      <c r="B8" s="16">
        <v>16957.2</v>
      </c>
      <c r="C8" s="16">
        <v>20798.7</v>
      </c>
      <c r="D8" s="16">
        <v>15057</v>
      </c>
      <c r="E8" s="16">
        <v>14400.1</v>
      </c>
      <c r="F8" s="16">
        <v>9819.84</v>
      </c>
      <c r="G8" s="16">
        <v>11699.050000000001</v>
      </c>
      <c r="H8" s="16">
        <v>14592.949999999999</v>
      </c>
      <c r="I8" s="16">
        <v>38371.299999999996</v>
      </c>
      <c r="J8" s="16">
        <v>6672.74</v>
      </c>
      <c r="K8" s="16">
        <v>16429.95</v>
      </c>
      <c r="L8" s="16">
        <v>21474.62</v>
      </c>
      <c r="M8" s="16">
        <v>13249.5</v>
      </c>
    </row>
    <row r="9" spans="1:13" x14ac:dyDescent="0.25">
      <c r="A9" s="20" t="s">
        <v>194</v>
      </c>
      <c r="B9" s="16">
        <v>2374.4</v>
      </c>
      <c r="C9" s="16">
        <v>15687.7</v>
      </c>
      <c r="D9" s="16">
        <v>4065</v>
      </c>
      <c r="E9" s="16">
        <v>396</v>
      </c>
      <c r="F9" s="16">
        <v>1321.9</v>
      </c>
      <c r="G9" s="16">
        <v>2000</v>
      </c>
      <c r="H9" s="16">
        <v>4409.2</v>
      </c>
      <c r="I9" s="16">
        <v>6821</v>
      </c>
      <c r="J9" s="16">
        <v>4015</v>
      </c>
      <c r="K9" s="16"/>
      <c r="L9" s="16">
        <v>638.5</v>
      </c>
      <c r="M9" s="16">
        <v>3118</v>
      </c>
    </row>
    <row r="10" spans="1:13" x14ac:dyDescent="0.25">
      <c r="A10" s="21" t="s">
        <v>193</v>
      </c>
      <c r="B10" s="16">
        <v>541.6</v>
      </c>
      <c r="C10" s="16">
        <v>13677.2</v>
      </c>
      <c r="D10" s="16">
        <v>1254</v>
      </c>
      <c r="E10" s="16"/>
      <c r="F10" s="16">
        <v>147.89999999999998</v>
      </c>
      <c r="G10" s="16">
        <v>2000</v>
      </c>
      <c r="H10" s="16">
        <v>4409.2</v>
      </c>
      <c r="I10" s="16">
        <v>5466</v>
      </c>
      <c r="J10" s="16">
        <v>3957.5</v>
      </c>
      <c r="K10" s="16"/>
      <c r="L10" s="16">
        <v>638.5</v>
      </c>
      <c r="M10" s="16"/>
    </row>
    <row r="11" spans="1:13" x14ac:dyDescent="0.25">
      <c r="A11" s="21" t="s">
        <v>230</v>
      </c>
      <c r="B11" s="16">
        <v>1832.8</v>
      </c>
      <c r="C11" s="16">
        <v>2010.5</v>
      </c>
      <c r="D11" s="16">
        <v>2811</v>
      </c>
      <c r="E11" s="16">
        <v>396</v>
      </c>
      <c r="F11" s="16">
        <v>896</v>
      </c>
      <c r="G11" s="16"/>
      <c r="H11" s="16"/>
      <c r="I11" s="16">
        <v>1355</v>
      </c>
      <c r="J11" s="16"/>
      <c r="K11" s="16"/>
      <c r="L11" s="16"/>
      <c r="M11" s="16">
        <v>3118</v>
      </c>
    </row>
    <row r="12" spans="1:13" x14ac:dyDescent="0.25">
      <c r="A12" s="21" t="s">
        <v>250</v>
      </c>
      <c r="B12" s="16"/>
      <c r="C12" s="16"/>
      <c r="D12" s="16"/>
      <c r="E12" s="16"/>
      <c r="F12" s="16">
        <v>278</v>
      </c>
      <c r="G12" s="16"/>
      <c r="H12" s="16"/>
      <c r="I12" s="16"/>
      <c r="J12" s="16">
        <v>57.5</v>
      </c>
      <c r="K12" s="16"/>
      <c r="L12" s="16"/>
      <c r="M12" s="16"/>
    </row>
    <row r="13" spans="1:13" x14ac:dyDescent="0.25">
      <c r="A13" s="20" t="s">
        <v>84</v>
      </c>
      <c r="B13" s="16">
        <v>14582.8</v>
      </c>
      <c r="C13" s="16">
        <v>5111</v>
      </c>
      <c r="D13" s="16">
        <v>10992</v>
      </c>
      <c r="E13" s="16">
        <v>14004.1</v>
      </c>
      <c r="F13" s="16">
        <v>8497.94</v>
      </c>
      <c r="G13" s="16">
        <v>9699.0500000000011</v>
      </c>
      <c r="H13" s="16">
        <v>10183.75</v>
      </c>
      <c r="I13" s="16">
        <v>31550.3</v>
      </c>
      <c r="J13" s="16">
        <v>2657.74</v>
      </c>
      <c r="K13" s="16">
        <v>16429.95</v>
      </c>
      <c r="L13" s="16">
        <v>20836.12</v>
      </c>
      <c r="M13" s="16">
        <v>10131.5</v>
      </c>
    </row>
    <row r="14" spans="1:13" x14ac:dyDescent="0.25">
      <c r="A14" s="21" t="s">
        <v>83</v>
      </c>
      <c r="B14" s="16">
        <v>204</v>
      </c>
      <c r="C14" s="16">
        <v>3868.6</v>
      </c>
      <c r="D14" s="16"/>
      <c r="E14" s="16">
        <v>12027.6</v>
      </c>
      <c r="F14" s="16">
        <v>2086</v>
      </c>
      <c r="G14" s="16">
        <v>4910.25</v>
      </c>
      <c r="H14" s="16">
        <v>3352.5</v>
      </c>
      <c r="I14" s="16">
        <v>5146.5</v>
      </c>
      <c r="J14" s="16"/>
      <c r="K14" s="16"/>
      <c r="L14" s="16"/>
      <c r="M14" s="16"/>
    </row>
    <row r="15" spans="1:13" x14ac:dyDescent="0.25">
      <c r="A15" s="21" t="s">
        <v>165</v>
      </c>
      <c r="B15" s="16"/>
      <c r="C15" s="16">
        <v>432</v>
      </c>
      <c r="D15" s="16">
        <v>1755</v>
      </c>
      <c r="E15" s="16"/>
      <c r="F15" s="16"/>
      <c r="G15" s="16">
        <v>2475</v>
      </c>
      <c r="H15" s="16">
        <v>310.5</v>
      </c>
      <c r="I15" s="16">
        <v>565.5</v>
      </c>
      <c r="J15" s="16"/>
      <c r="K15" s="16">
        <v>1682.5</v>
      </c>
      <c r="L15" s="16">
        <v>1893</v>
      </c>
      <c r="M15" s="16"/>
    </row>
    <row r="16" spans="1:13" x14ac:dyDescent="0.25">
      <c r="A16" s="21" t="s">
        <v>183</v>
      </c>
      <c r="B16" s="16">
        <v>7781.6</v>
      </c>
      <c r="C16" s="16">
        <v>380</v>
      </c>
      <c r="D16" s="16">
        <v>8613</v>
      </c>
      <c r="E16" s="16"/>
      <c r="F16" s="16">
        <v>4735.4400000000005</v>
      </c>
      <c r="G16" s="16">
        <v>684</v>
      </c>
      <c r="H16" s="16">
        <v>4749.7</v>
      </c>
      <c r="I16" s="16">
        <v>16734.400000000001</v>
      </c>
      <c r="J16" s="16">
        <v>1264.5</v>
      </c>
      <c r="K16" s="16">
        <v>9628.1</v>
      </c>
      <c r="L16" s="16">
        <v>13838.599999999999</v>
      </c>
      <c r="M16" s="16">
        <v>5278</v>
      </c>
    </row>
    <row r="17" spans="1:13" x14ac:dyDescent="0.25">
      <c r="A17" s="21" t="s">
        <v>266</v>
      </c>
      <c r="B17" s="16"/>
      <c r="C17" s="16"/>
      <c r="D17" s="16"/>
      <c r="E17" s="16"/>
      <c r="F17" s="16"/>
      <c r="G17" s="16"/>
      <c r="H17" s="16"/>
      <c r="I17" s="16"/>
      <c r="J17" s="16">
        <v>1393.24</v>
      </c>
      <c r="K17" s="16"/>
      <c r="L17" s="16"/>
      <c r="M17" s="16"/>
    </row>
    <row r="18" spans="1:13" x14ac:dyDescent="0.25">
      <c r="A18" s="21" t="s">
        <v>224</v>
      </c>
      <c r="B18" s="16">
        <v>780</v>
      </c>
      <c r="C18" s="16">
        <v>142.4</v>
      </c>
      <c r="D18" s="16"/>
      <c r="E18" s="16"/>
      <c r="F18" s="16"/>
      <c r="G18" s="16">
        <v>62.4</v>
      </c>
      <c r="H18" s="16"/>
      <c r="I18" s="16">
        <v>479.8</v>
      </c>
      <c r="J18" s="16"/>
      <c r="K18" s="16">
        <v>1701</v>
      </c>
      <c r="L18" s="16"/>
      <c r="M18" s="16"/>
    </row>
    <row r="19" spans="1:13" x14ac:dyDescent="0.25">
      <c r="A19" s="21" t="s">
        <v>256</v>
      </c>
      <c r="B19" s="16"/>
      <c r="C19" s="16"/>
      <c r="D19" s="16"/>
      <c r="E19" s="16"/>
      <c r="F19" s="16"/>
      <c r="G19" s="16">
        <v>396.2</v>
      </c>
      <c r="H19" s="16"/>
      <c r="I19" s="16">
        <v>6754</v>
      </c>
      <c r="J19" s="16"/>
      <c r="K19" s="16">
        <v>1998.35</v>
      </c>
      <c r="L19" s="16"/>
      <c r="M19" s="16"/>
    </row>
    <row r="20" spans="1:13" x14ac:dyDescent="0.25">
      <c r="A20" s="21" t="s">
        <v>260</v>
      </c>
      <c r="B20" s="16"/>
      <c r="C20" s="16"/>
      <c r="D20" s="16"/>
      <c r="E20" s="16"/>
      <c r="F20" s="16"/>
      <c r="G20" s="16"/>
      <c r="H20" s="16">
        <v>1333.3</v>
      </c>
      <c r="I20" s="16"/>
      <c r="J20" s="16"/>
      <c r="K20" s="16"/>
      <c r="L20" s="16"/>
      <c r="M20" s="16"/>
    </row>
    <row r="21" spans="1:13" x14ac:dyDescent="0.25">
      <c r="A21" s="21" t="s">
        <v>109</v>
      </c>
      <c r="B21" s="16">
        <v>5620.2</v>
      </c>
      <c r="C21" s="16"/>
      <c r="D21" s="16">
        <v>485</v>
      </c>
      <c r="E21" s="16"/>
      <c r="F21" s="16"/>
      <c r="G21" s="16">
        <v>544</v>
      </c>
      <c r="H21" s="16"/>
      <c r="I21" s="16"/>
      <c r="J21" s="16"/>
      <c r="K21" s="16"/>
      <c r="L21" s="16"/>
      <c r="M21" s="16">
        <v>2487.5</v>
      </c>
    </row>
    <row r="22" spans="1:13" x14ac:dyDescent="0.25">
      <c r="A22" s="21" t="s">
        <v>167</v>
      </c>
      <c r="B22" s="16">
        <v>197</v>
      </c>
      <c r="C22" s="16">
        <v>288</v>
      </c>
      <c r="D22" s="16">
        <v>139</v>
      </c>
      <c r="E22" s="16"/>
      <c r="F22" s="16">
        <v>288</v>
      </c>
      <c r="G22" s="16">
        <v>417.2</v>
      </c>
      <c r="H22" s="16"/>
      <c r="I22" s="16">
        <v>394</v>
      </c>
      <c r="J22" s="16"/>
      <c r="K22" s="16">
        <v>1420</v>
      </c>
      <c r="L22" s="16">
        <v>180.4</v>
      </c>
      <c r="M22" s="16"/>
    </row>
    <row r="23" spans="1:13" x14ac:dyDescent="0.25">
      <c r="A23" s="21" t="s">
        <v>262</v>
      </c>
      <c r="B23" s="16"/>
      <c r="C23" s="16"/>
      <c r="D23" s="16"/>
      <c r="E23" s="16"/>
      <c r="F23" s="16"/>
      <c r="G23" s="16"/>
      <c r="H23" s="16">
        <v>317.75</v>
      </c>
      <c r="I23" s="16"/>
      <c r="J23" s="16"/>
      <c r="K23" s="16"/>
      <c r="L23" s="16">
        <v>1125.67</v>
      </c>
      <c r="M23" s="16">
        <v>596</v>
      </c>
    </row>
    <row r="24" spans="1:13" x14ac:dyDescent="0.25">
      <c r="A24" s="21" t="s">
        <v>106</v>
      </c>
      <c r="B24" s="16"/>
      <c r="C24" s="16"/>
      <c r="D24" s="16"/>
      <c r="E24" s="16">
        <v>1829.5</v>
      </c>
      <c r="F24" s="16">
        <v>1388.5</v>
      </c>
      <c r="G24" s="16"/>
      <c r="H24" s="16">
        <v>120</v>
      </c>
      <c r="I24" s="16">
        <v>1476.1</v>
      </c>
      <c r="J24" s="16"/>
      <c r="K24" s="16"/>
      <c r="L24" s="16">
        <v>3798.45</v>
      </c>
      <c r="M24" s="16">
        <v>1770</v>
      </c>
    </row>
    <row r="25" spans="1:13" x14ac:dyDescent="0.25">
      <c r="A25" s="21" t="s">
        <v>248</v>
      </c>
      <c r="B25" s="16"/>
      <c r="C25" s="16"/>
      <c r="D25" s="16"/>
      <c r="E25" s="16">
        <v>147</v>
      </c>
      <c r="F25" s="16"/>
      <c r="G25" s="16">
        <v>210</v>
      </c>
      <c r="H25" s="16"/>
      <c r="I25" s="16"/>
      <c r="J25" s="16"/>
      <c r="K25" s="16"/>
      <c r="L25" s="16"/>
      <c r="M25" s="16"/>
    </row>
    <row r="26" spans="1:13" x14ac:dyDescent="0.25">
      <c r="A26" s="19" t="s">
        <v>312</v>
      </c>
      <c r="B26" s="16">
        <v>17814</v>
      </c>
      <c r="C26" s="16">
        <v>12157.9</v>
      </c>
      <c r="D26" s="16">
        <v>8785.4</v>
      </c>
      <c r="E26" s="16">
        <v>12334</v>
      </c>
      <c r="F26" s="16">
        <v>14466.8</v>
      </c>
      <c r="G26" s="16">
        <v>9798.6</v>
      </c>
      <c r="H26" s="16">
        <v>7686.95</v>
      </c>
      <c r="I26" s="16">
        <v>7350.68</v>
      </c>
      <c r="J26" s="16">
        <v>14550.75</v>
      </c>
      <c r="K26" s="16">
        <v>4291.7299999999996</v>
      </c>
      <c r="L26" s="16">
        <v>7877.4</v>
      </c>
      <c r="M26" s="16">
        <v>5252.9</v>
      </c>
    </row>
    <row r="27" spans="1:13" x14ac:dyDescent="0.25">
      <c r="A27" s="20" t="s">
        <v>238</v>
      </c>
      <c r="B27" s="16"/>
      <c r="C27" s="16">
        <v>319.20000000000005</v>
      </c>
      <c r="D27" s="16">
        <v>443.4</v>
      </c>
      <c r="E27" s="16"/>
      <c r="F27" s="16">
        <v>225.5</v>
      </c>
      <c r="G27" s="16">
        <v>110</v>
      </c>
      <c r="H27" s="16"/>
      <c r="I27" s="16"/>
      <c r="J27" s="16"/>
      <c r="K27" s="16"/>
      <c r="L27" s="16">
        <v>706</v>
      </c>
      <c r="M27" s="16"/>
    </row>
    <row r="28" spans="1:13" x14ac:dyDescent="0.25">
      <c r="A28" s="21" t="s">
        <v>237</v>
      </c>
      <c r="B28" s="16"/>
      <c r="C28" s="16">
        <v>319.20000000000005</v>
      </c>
      <c r="D28" s="16">
        <v>443.4</v>
      </c>
      <c r="E28" s="16"/>
      <c r="F28" s="16">
        <v>225.5</v>
      </c>
      <c r="G28" s="16">
        <v>110</v>
      </c>
      <c r="H28" s="16"/>
      <c r="I28" s="16"/>
      <c r="J28" s="16"/>
      <c r="K28" s="16"/>
      <c r="L28" s="16">
        <v>706</v>
      </c>
      <c r="M28" s="16"/>
    </row>
    <row r="29" spans="1:13" x14ac:dyDescent="0.25">
      <c r="A29" s="20" t="s">
        <v>27</v>
      </c>
      <c r="B29" s="16">
        <v>14795.2</v>
      </c>
      <c r="C29" s="16">
        <v>8197.7000000000007</v>
      </c>
      <c r="D29" s="16">
        <v>1652.4</v>
      </c>
      <c r="E29" s="16">
        <v>5346.1</v>
      </c>
      <c r="F29" s="16">
        <v>2462.6999999999998</v>
      </c>
      <c r="G29" s="16">
        <v>4018.8</v>
      </c>
      <c r="H29" s="16">
        <v>3558.5</v>
      </c>
      <c r="I29" s="16">
        <v>2362.88</v>
      </c>
      <c r="J29" s="16">
        <v>9296.9500000000007</v>
      </c>
      <c r="K29" s="16">
        <v>2424.48</v>
      </c>
      <c r="L29" s="16">
        <v>5719.5</v>
      </c>
      <c r="M29" s="16">
        <v>3082.9</v>
      </c>
    </row>
    <row r="30" spans="1:13" x14ac:dyDescent="0.25">
      <c r="A30" s="21" t="s">
        <v>244</v>
      </c>
      <c r="B30" s="16"/>
      <c r="C30" s="16">
        <v>1020</v>
      </c>
      <c r="D30" s="16"/>
      <c r="E30" s="16">
        <v>140</v>
      </c>
      <c r="F30" s="16"/>
      <c r="G30" s="16"/>
      <c r="H30" s="16"/>
      <c r="I30" s="16"/>
      <c r="J30" s="16"/>
      <c r="K30" s="16">
        <v>1132.8800000000001</v>
      </c>
      <c r="L30" s="16">
        <v>3424</v>
      </c>
      <c r="M30" s="16">
        <v>1498.35</v>
      </c>
    </row>
    <row r="31" spans="1:13" x14ac:dyDescent="0.25">
      <c r="A31" s="21" t="s">
        <v>60</v>
      </c>
      <c r="B31" s="16"/>
      <c r="C31" s="16">
        <v>2022.3999999999999</v>
      </c>
      <c r="D31" s="16"/>
      <c r="E31" s="16"/>
      <c r="F31" s="16"/>
      <c r="G31" s="16"/>
      <c r="H31" s="16">
        <v>393</v>
      </c>
      <c r="I31" s="16">
        <v>142.5</v>
      </c>
      <c r="J31" s="16">
        <v>1422</v>
      </c>
      <c r="K31" s="16"/>
      <c r="L31" s="16"/>
      <c r="M31" s="16"/>
    </row>
    <row r="32" spans="1:13" x14ac:dyDescent="0.25">
      <c r="A32" s="21" t="s">
        <v>26</v>
      </c>
      <c r="B32" s="16">
        <v>2348</v>
      </c>
      <c r="C32" s="16">
        <v>2829.7</v>
      </c>
      <c r="D32" s="16">
        <v>1548.4</v>
      </c>
      <c r="E32" s="16">
        <v>2096</v>
      </c>
      <c r="F32" s="16">
        <v>732.7</v>
      </c>
      <c r="G32" s="16">
        <v>4018.8</v>
      </c>
      <c r="H32" s="16">
        <v>1482</v>
      </c>
      <c r="I32" s="16">
        <v>807.38</v>
      </c>
      <c r="J32" s="16">
        <v>3158.5</v>
      </c>
      <c r="K32" s="16"/>
      <c r="L32" s="16">
        <v>1700</v>
      </c>
      <c r="M32" s="16"/>
    </row>
    <row r="33" spans="1:13" x14ac:dyDescent="0.25">
      <c r="A33" s="21" t="s">
        <v>152</v>
      </c>
      <c r="B33" s="16">
        <v>12447.2</v>
      </c>
      <c r="C33" s="16">
        <v>2325.6000000000004</v>
      </c>
      <c r="D33" s="16">
        <v>104</v>
      </c>
      <c r="E33" s="16">
        <v>3110.1</v>
      </c>
      <c r="F33" s="16">
        <v>1730</v>
      </c>
      <c r="G33" s="16"/>
      <c r="H33" s="16">
        <v>1683.5</v>
      </c>
      <c r="I33" s="16">
        <v>1413</v>
      </c>
      <c r="J33" s="16">
        <v>4716.45</v>
      </c>
      <c r="K33" s="16">
        <v>1291.5999999999999</v>
      </c>
      <c r="L33" s="16">
        <v>595.5</v>
      </c>
      <c r="M33" s="16">
        <v>1584.5500000000002</v>
      </c>
    </row>
    <row r="34" spans="1:13" x14ac:dyDescent="0.25">
      <c r="A34" s="20" t="s">
        <v>74</v>
      </c>
      <c r="B34" s="16">
        <v>372</v>
      </c>
      <c r="C34" s="16">
        <v>600</v>
      </c>
      <c r="D34" s="16"/>
      <c r="E34" s="16">
        <v>1689.1000000000001</v>
      </c>
      <c r="F34" s="16">
        <v>6359.6</v>
      </c>
      <c r="G34" s="16">
        <v>2185.3000000000002</v>
      </c>
      <c r="H34" s="16">
        <v>3176.45</v>
      </c>
      <c r="I34" s="16">
        <v>1392.8</v>
      </c>
      <c r="J34" s="16">
        <v>479.75</v>
      </c>
      <c r="K34" s="16">
        <v>1867.25</v>
      </c>
      <c r="L34" s="16"/>
      <c r="M34" s="16">
        <v>320</v>
      </c>
    </row>
    <row r="35" spans="1:13" x14ac:dyDescent="0.25">
      <c r="A35" s="21" t="s">
        <v>73</v>
      </c>
      <c r="B35" s="16">
        <v>372</v>
      </c>
      <c r="C35" s="16">
        <v>600</v>
      </c>
      <c r="D35" s="16"/>
      <c r="E35" s="16">
        <v>1689.1000000000001</v>
      </c>
      <c r="F35" s="16">
        <v>6359.6</v>
      </c>
      <c r="G35" s="16">
        <v>2185.3000000000002</v>
      </c>
      <c r="H35" s="16">
        <v>3176.45</v>
      </c>
      <c r="I35" s="16">
        <v>1392.8</v>
      </c>
      <c r="J35" s="16">
        <v>479.75</v>
      </c>
      <c r="K35" s="16">
        <v>1867.25</v>
      </c>
      <c r="L35" s="16"/>
      <c r="M35" s="16">
        <v>320</v>
      </c>
    </row>
    <row r="36" spans="1:13" x14ac:dyDescent="0.25">
      <c r="A36" s="20" t="s">
        <v>65</v>
      </c>
      <c r="B36" s="16">
        <v>2646.8</v>
      </c>
      <c r="C36" s="16">
        <v>3041</v>
      </c>
      <c r="D36" s="16">
        <v>6689.6</v>
      </c>
      <c r="E36" s="16">
        <v>5298.8</v>
      </c>
      <c r="F36" s="16">
        <v>5419</v>
      </c>
      <c r="G36" s="16">
        <v>3484.5</v>
      </c>
      <c r="H36" s="16">
        <v>952</v>
      </c>
      <c r="I36" s="16">
        <v>3595</v>
      </c>
      <c r="J36" s="16">
        <v>4774.05</v>
      </c>
      <c r="K36" s="16"/>
      <c r="L36" s="16">
        <v>1451.9</v>
      </c>
      <c r="M36" s="16">
        <v>1850</v>
      </c>
    </row>
    <row r="37" spans="1:13" x14ac:dyDescent="0.25">
      <c r="A37" s="21" t="s">
        <v>136</v>
      </c>
      <c r="B37" s="16">
        <v>313.60000000000002</v>
      </c>
      <c r="C37" s="16">
        <v>417</v>
      </c>
      <c r="D37" s="16">
        <v>3475.6</v>
      </c>
      <c r="E37" s="16"/>
      <c r="F37" s="16">
        <v>1412</v>
      </c>
      <c r="G37" s="16">
        <v>2604</v>
      </c>
      <c r="H37" s="16">
        <v>952</v>
      </c>
      <c r="I37" s="16">
        <v>952</v>
      </c>
      <c r="J37" s="16"/>
      <c r="K37" s="16"/>
      <c r="L37" s="16"/>
      <c r="M37" s="16"/>
    </row>
    <row r="38" spans="1:13" x14ac:dyDescent="0.25">
      <c r="A38" s="21" t="s">
        <v>104</v>
      </c>
      <c r="B38" s="16"/>
      <c r="C38" s="16">
        <v>2224</v>
      </c>
      <c r="D38" s="16">
        <v>3214</v>
      </c>
      <c r="E38" s="16">
        <v>990</v>
      </c>
      <c r="F38" s="16"/>
      <c r="G38" s="16"/>
      <c r="H38" s="16"/>
      <c r="I38" s="16"/>
      <c r="J38" s="16"/>
      <c r="K38" s="16"/>
      <c r="L38" s="16"/>
      <c r="M38" s="16"/>
    </row>
    <row r="39" spans="1:13" x14ac:dyDescent="0.25">
      <c r="A39" s="21" t="s">
        <v>233</v>
      </c>
      <c r="B39" s="16"/>
      <c r="C39" s="16">
        <v>400</v>
      </c>
      <c r="D39" s="16"/>
      <c r="E39" s="16">
        <v>1760</v>
      </c>
      <c r="F39" s="16"/>
      <c r="G39" s="16"/>
      <c r="H39" s="16"/>
      <c r="I39" s="16"/>
      <c r="J39" s="16">
        <v>2720.05</v>
      </c>
      <c r="K39" s="16"/>
      <c r="L39" s="16">
        <v>1073.9000000000001</v>
      </c>
      <c r="M39" s="16">
        <v>1850</v>
      </c>
    </row>
    <row r="40" spans="1:13" x14ac:dyDescent="0.25">
      <c r="A40" s="21" t="s">
        <v>64</v>
      </c>
      <c r="B40" s="16">
        <v>2333.2000000000003</v>
      </c>
      <c r="C40" s="16"/>
      <c r="D40" s="16"/>
      <c r="E40" s="16">
        <v>2548.8000000000002</v>
      </c>
      <c r="F40" s="16">
        <v>4007</v>
      </c>
      <c r="G40" s="16">
        <v>880.5</v>
      </c>
      <c r="H40" s="16"/>
      <c r="I40" s="16">
        <v>2643</v>
      </c>
      <c r="J40" s="16">
        <v>2054</v>
      </c>
      <c r="K40" s="16"/>
      <c r="L40" s="16">
        <v>378</v>
      </c>
      <c r="M40" s="16"/>
    </row>
    <row r="41" spans="1:13" x14ac:dyDescent="0.25">
      <c r="A41" s="10" t="s">
        <v>310</v>
      </c>
      <c r="B41" s="16">
        <v>35627.799999999996</v>
      </c>
      <c r="C41" s="16">
        <v>37221.500000000007</v>
      </c>
      <c r="D41" s="16">
        <v>43761.999999999993</v>
      </c>
      <c r="E41" s="16">
        <v>28613.300000000007</v>
      </c>
      <c r="F41" s="16">
        <v>54020.15</v>
      </c>
      <c r="G41" s="16">
        <v>66302</v>
      </c>
      <c r="H41" s="16">
        <v>40393.200000000004</v>
      </c>
      <c r="I41" s="16">
        <v>28975.05</v>
      </c>
      <c r="J41" s="16">
        <v>28758.199999999997</v>
      </c>
      <c r="K41" s="16">
        <v>39011.340000000004</v>
      </c>
      <c r="L41" s="16">
        <v>40688.68</v>
      </c>
      <c r="M41" s="16">
        <v>29963.960000000003</v>
      </c>
    </row>
    <row r="42" spans="1:13" x14ac:dyDescent="0.25">
      <c r="A42" s="19" t="s">
        <v>313</v>
      </c>
      <c r="B42" s="16">
        <v>34577.599999999999</v>
      </c>
      <c r="C42" s="16">
        <v>34227.300000000003</v>
      </c>
      <c r="D42" s="16">
        <v>42084.2</v>
      </c>
      <c r="E42" s="16">
        <v>25858.100000000006</v>
      </c>
      <c r="F42" s="16">
        <v>51967.65</v>
      </c>
      <c r="G42" s="16">
        <v>61636.200000000012</v>
      </c>
      <c r="H42" s="16">
        <v>39273.700000000004</v>
      </c>
      <c r="I42" s="16">
        <v>28424.75</v>
      </c>
      <c r="J42" s="16">
        <v>24602.899999999998</v>
      </c>
      <c r="K42" s="16">
        <v>37302.590000000004</v>
      </c>
      <c r="L42" s="16">
        <v>40595.18</v>
      </c>
      <c r="M42" s="16">
        <v>28110.760000000002</v>
      </c>
    </row>
    <row r="43" spans="1:13" x14ac:dyDescent="0.25">
      <c r="A43" s="20" t="s">
        <v>68</v>
      </c>
      <c r="B43" s="16">
        <v>8093.2</v>
      </c>
      <c r="C43" s="16">
        <v>6410.4</v>
      </c>
      <c r="D43" s="16">
        <v>8738</v>
      </c>
      <c r="E43" s="16">
        <v>502.20000000000005</v>
      </c>
      <c r="F43" s="16">
        <v>8623.4500000000007</v>
      </c>
      <c r="G43" s="16">
        <v>11092</v>
      </c>
      <c r="H43" s="16">
        <v>6897.35</v>
      </c>
      <c r="I43" s="16">
        <v>7100.1</v>
      </c>
      <c r="J43" s="16">
        <v>6483.05</v>
      </c>
      <c r="K43" s="16">
        <v>3559.45</v>
      </c>
      <c r="L43" s="16">
        <v>3600.73</v>
      </c>
      <c r="M43" s="16">
        <v>3747.05</v>
      </c>
    </row>
    <row r="44" spans="1:13" x14ac:dyDescent="0.25">
      <c r="A44" s="21" t="s">
        <v>67</v>
      </c>
      <c r="B44" s="16">
        <v>6653.2</v>
      </c>
      <c r="C44" s="16">
        <v>5759.4</v>
      </c>
      <c r="D44" s="16">
        <v>8738</v>
      </c>
      <c r="E44" s="16"/>
      <c r="F44" s="16">
        <v>8623.4500000000007</v>
      </c>
      <c r="G44" s="16">
        <v>6912</v>
      </c>
      <c r="H44" s="16">
        <v>5255.75</v>
      </c>
      <c r="I44" s="16">
        <v>6300</v>
      </c>
      <c r="J44" s="16">
        <v>6483.05</v>
      </c>
      <c r="K44" s="16">
        <v>1921</v>
      </c>
      <c r="L44" s="16">
        <v>3600.73</v>
      </c>
      <c r="M44" s="16">
        <v>1834.2</v>
      </c>
    </row>
    <row r="45" spans="1:13" x14ac:dyDescent="0.25">
      <c r="A45" s="21" t="s">
        <v>207</v>
      </c>
      <c r="B45" s="16">
        <v>1440</v>
      </c>
      <c r="C45" s="16">
        <v>651</v>
      </c>
      <c r="D45" s="16"/>
      <c r="E45" s="16">
        <v>502.20000000000005</v>
      </c>
      <c r="F45" s="16"/>
      <c r="G45" s="16">
        <v>4180</v>
      </c>
      <c r="H45" s="16">
        <v>1641.6</v>
      </c>
      <c r="I45" s="16">
        <v>800.1</v>
      </c>
      <c r="J45" s="16"/>
      <c r="K45" s="16">
        <v>1638.45</v>
      </c>
      <c r="L45" s="16"/>
      <c r="M45" s="16">
        <v>1912.85</v>
      </c>
    </row>
    <row r="46" spans="1:13" x14ac:dyDescent="0.25">
      <c r="A46" s="20" t="s">
        <v>38</v>
      </c>
      <c r="B46" s="16"/>
      <c r="C46" s="16"/>
      <c r="D46" s="16">
        <v>3941</v>
      </c>
      <c r="E46" s="16">
        <v>5076.1000000000004</v>
      </c>
      <c r="F46" s="16">
        <v>2592</v>
      </c>
      <c r="G46" s="16">
        <v>2475.6</v>
      </c>
      <c r="H46" s="16">
        <v>1248</v>
      </c>
      <c r="I46" s="16"/>
      <c r="J46" s="16">
        <v>1434</v>
      </c>
      <c r="K46" s="16"/>
      <c r="L46" s="16"/>
      <c r="M46" s="16"/>
    </row>
    <row r="47" spans="1:13" x14ac:dyDescent="0.25">
      <c r="A47" s="21" t="s">
        <v>258</v>
      </c>
      <c r="B47" s="16"/>
      <c r="C47" s="16"/>
      <c r="D47" s="16"/>
      <c r="E47" s="16"/>
      <c r="F47" s="16"/>
      <c r="G47" s="16">
        <v>946</v>
      </c>
      <c r="H47" s="16"/>
      <c r="I47" s="16"/>
      <c r="J47" s="16">
        <v>1434</v>
      </c>
      <c r="K47" s="16"/>
      <c r="L47" s="16"/>
      <c r="M47" s="16"/>
    </row>
    <row r="48" spans="1:13" x14ac:dyDescent="0.25">
      <c r="A48" s="21" t="s">
        <v>37</v>
      </c>
      <c r="B48" s="16"/>
      <c r="C48" s="16"/>
      <c r="D48" s="16">
        <v>3941</v>
      </c>
      <c r="E48" s="16">
        <v>5076.1000000000004</v>
      </c>
      <c r="F48" s="16">
        <v>2592</v>
      </c>
      <c r="G48" s="16">
        <v>1529.6</v>
      </c>
      <c r="H48" s="16">
        <v>1248</v>
      </c>
      <c r="I48" s="16"/>
      <c r="J48" s="16"/>
      <c r="K48" s="16"/>
      <c r="L48" s="16"/>
      <c r="M48" s="16"/>
    </row>
    <row r="49" spans="1:13" x14ac:dyDescent="0.25">
      <c r="A49" s="20" t="s">
        <v>200</v>
      </c>
      <c r="B49" s="16">
        <v>1765.6</v>
      </c>
      <c r="C49" s="16">
        <v>11356</v>
      </c>
      <c r="D49" s="16">
        <v>16</v>
      </c>
      <c r="E49" s="16">
        <v>2738.2</v>
      </c>
      <c r="F49" s="16"/>
      <c r="G49" s="16">
        <v>364</v>
      </c>
      <c r="H49" s="16">
        <v>1232.8</v>
      </c>
      <c r="I49" s="16">
        <v>877.5</v>
      </c>
      <c r="J49" s="16">
        <v>870</v>
      </c>
      <c r="K49" s="16">
        <v>570</v>
      </c>
      <c r="L49" s="16">
        <v>3490</v>
      </c>
      <c r="M49" s="16">
        <v>1351</v>
      </c>
    </row>
    <row r="50" spans="1:13" x14ac:dyDescent="0.25">
      <c r="A50" s="21" t="s">
        <v>218</v>
      </c>
      <c r="B50" s="16">
        <v>1765.6</v>
      </c>
      <c r="C50" s="16">
        <v>72.8</v>
      </c>
      <c r="D50" s="16"/>
      <c r="E50" s="16">
        <v>2719</v>
      </c>
      <c r="F50" s="16"/>
      <c r="G50" s="16"/>
      <c r="H50" s="16">
        <v>397.6</v>
      </c>
      <c r="I50" s="16">
        <v>877.5</v>
      </c>
      <c r="J50" s="16"/>
      <c r="K50" s="16"/>
      <c r="L50" s="16">
        <v>3490</v>
      </c>
      <c r="M50" s="16">
        <v>1351</v>
      </c>
    </row>
    <row r="51" spans="1:13" x14ac:dyDescent="0.25">
      <c r="A51" s="21" t="s">
        <v>199</v>
      </c>
      <c r="B51" s="16"/>
      <c r="C51" s="16">
        <v>11283.2</v>
      </c>
      <c r="D51" s="16">
        <v>16</v>
      </c>
      <c r="E51" s="16">
        <v>19.2</v>
      </c>
      <c r="F51" s="16"/>
      <c r="G51" s="16">
        <v>364</v>
      </c>
      <c r="H51" s="16">
        <v>835.19999999999993</v>
      </c>
      <c r="I51" s="16"/>
      <c r="J51" s="16">
        <v>870</v>
      </c>
      <c r="K51" s="16">
        <v>570</v>
      </c>
      <c r="L51" s="16"/>
      <c r="M51" s="16"/>
    </row>
    <row r="52" spans="1:13" x14ac:dyDescent="0.25">
      <c r="A52" s="20" t="s">
        <v>97</v>
      </c>
      <c r="B52" s="16"/>
      <c r="C52" s="16">
        <v>1092</v>
      </c>
      <c r="D52" s="16">
        <v>3575</v>
      </c>
      <c r="E52" s="16"/>
      <c r="F52" s="16">
        <v>596</v>
      </c>
      <c r="G52" s="16">
        <v>3810.3</v>
      </c>
      <c r="H52" s="16">
        <v>3101.9</v>
      </c>
      <c r="I52" s="16">
        <v>1040</v>
      </c>
      <c r="J52" s="16">
        <v>629.5</v>
      </c>
      <c r="K52" s="16">
        <v>412.35</v>
      </c>
      <c r="L52" s="16">
        <v>642</v>
      </c>
      <c r="M52" s="16">
        <v>1871.25</v>
      </c>
    </row>
    <row r="53" spans="1:13" x14ac:dyDescent="0.25">
      <c r="A53" s="21" t="s">
        <v>264</v>
      </c>
      <c r="B53" s="16"/>
      <c r="C53" s="16"/>
      <c r="D53" s="16"/>
      <c r="E53" s="16"/>
      <c r="F53" s="16"/>
      <c r="G53" s="16"/>
      <c r="H53" s="16"/>
      <c r="I53" s="16">
        <v>120</v>
      </c>
      <c r="J53" s="16"/>
      <c r="K53" s="16">
        <v>412.35</v>
      </c>
      <c r="L53" s="16">
        <v>642</v>
      </c>
      <c r="M53" s="16"/>
    </row>
    <row r="54" spans="1:13" x14ac:dyDescent="0.25">
      <c r="A54" s="21" t="s">
        <v>96</v>
      </c>
      <c r="B54" s="16"/>
      <c r="C54" s="16">
        <v>1092</v>
      </c>
      <c r="D54" s="16">
        <v>3575</v>
      </c>
      <c r="E54" s="16"/>
      <c r="F54" s="16">
        <v>596</v>
      </c>
      <c r="G54" s="16">
        <v>3810.3</v>
      </c>
      <c r="H54" s="16">
        <v>3101.9</v>
      </c>
      <c r="I54" s="16">
        <v>919.99999999999989</v>
      </c>
      <c r="J54" s="16">
        <v>629.5</v>
      </c>
      <c r="K54" s="16"/>
      <c r="L54" s="16"/>
      <c r="M54" s="16">
        <v>1871.25</v>
      </c>
    </row>
    <row r="55" spans="1:13" x14ac:dyDescent="0.25">
      <c r="A55" s="20" t="s">
        <v>13</v>
      </c>
      <c r="B55" s="16">
        <v>2128</v>
      </c>
      <c r="C55" s="16">
        <v>4225.6000000000004</v>
      </c>
      <c r="D55" s="16">
        <v>7770.4</v>
      </c>
      <c r="E55" s="16">
        <v>5931.8</v>
      </c>
      <c r="F55" s="16">
        <v>5810.8</v>
      </c>
      <c r="G55" s="16">
        <v>3984.4</v>
      </c>
      <c r="H55" s="16">
        <v>3616</v>
      </c>
      <c r="I55" s="16">
        <v>2250</v>
      </c>
      <c r="J55" s="16">
        <v>5497.5</v>
      </c>
      <c r="K55" s="16">
        <v>3675.1</v>
      </c>
      <c r="L55" s="16">
        <v>1296</v>
      </c>
      <c r="M55" s="16">
        <v>3899.9</v>
      </c>
    </row>
    <row r="56" spans="1:13" x14ac:dyDescent="0.25">
      <c r="A56" s="21" t="s">
        <v>235</v>
      </c>
      <c r="B56" s="16"/>
      <c r="C56" s="16">
        <v>1622.4</v>
      </c>
      <c r="D56" s="16"/>
      <c r="E56" s="16">
        <v>756</v>
      </c>
      <c r="F56" s="16"/>
      <c r="G56" s="16"/>
      <c r="H56" s="16"/>
      <c r="I56" s="16">
        <v>1379</v>
      </c>
      <c r="J56" s="16">
        <v>4985.5</v>
      </c>
      <c r="K56" s="16"/>
      <c r="L56" s="16"/>
      <c r="M56" s="16"/>
    </row>
    <row r="57" spans="1:13" x14ac:dyDescent="0.25">
      <c r="A57" s="21" t="s">
        <v>31</v>
      </c>
      <c r="B57" s="16"/>
      <c r="C57" s="16"/>
      <c r="D57" s="16">
        <v>2555.4</v>
      </c>
      <c r="E57" s="16">
        <v>496</v>
      </c>
      <c r="F57" s="16"/>
      <c r="G57" s="16">
        <v>3046</v>
      </c>
      <c r="H57" s="16">
        <v>336</v>
      </c>
      <c r="I57" s="16"/>
      <c r="J57" s="16"/>
      <c r="K57" s="16"/>
      <c r="L57" s="16"/>
      <c r="M57" s="16"/>
    </row>
    <row r="58" spans="1:13" x14ac:dyDescent="0.25">
      <c r="A58" s="21" t="s">
        <v>191</v>
      </c>
      <c r="B58" s="16">
        <v>560</v>
      </c>
      <c r="C58" s="16"/>
      <c r="D58" s="16"/>
      <c r="E58" s="16">
        <v>1820.8</v>
      </c>
      <c r="F58" s="16">
        <v>3000</v>
      </c>
      <c r="G58" s="16">
        <v>938.4</v>
      </c>
      <c r="H58" s="16"/>
      <c r="I58" s="16"/>
      <c r="J58" s="16"/>
      <c r="K58" s="16">
        <v>2032</v>
      </c>
      <c r="L58" s="16">
        <v>1296</v>
      </c>
      <c r="M58" s="16">
        <v>3467.75</v>
      </c>
    </row>
    <row r="59" spans="1:13" x14ac:dyDescent="0.25">
      <c r="A59" s="21" t="s">
        <v>173</v>
      </c>
      <c r="B59" s="16"/>
      <c r="C59" s="16"/>
      <c r="D59" s="16"/>
      <c r="E59" s="16"/>
      <c r="F59" s="16">
        <v>201.6</v>
      </c>
      <c r="G59" s="16"/>
      <c r="H59" s="16">
        <v>67.199999999999989</v>
      </c>
      <c r="I59" s="16">
        <v>424</v>
      </c>
      <c r="J59" s="16"/>
      <c r="K59" s="16">
        <v>983.1</v>
      </c>
      <c r="L59" s="16"/>
      <c r="M59" s="16"/>
    </row>
    <row r="60" spans="1:13" x14ac:dyDescent="0.25">
      <c r="A60" s="21" t="s">
        <v>271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>
        <v>52.349999999999994</v>
      </c>
    </row>
    <row r="61" spans="1:13" x14ac:dyDescent="0.25">
      <c r="A61" s="21" t="s">
        <v>12</v>
      </c>
      <c r="B61" s="16">
        <v>1216</v>
      </c>
      <c r="C61" s="16"/>
      <c r="D61" s="16">
        <v>512</v>
      </c>
      <c r="E61" s="16"/>
      <c r="F61" s="16"/>
      <c r="G61" s="16"/>
      <c r="H61" s="16"/>
      <c r="I61" s="16"/>
      <c r="J61" s="16"/>
      <c r="K61" s="16"/>
      <c r="L61" s="16"/>
      <c r="M61" s="16">
        <v>379.8</v>
      </c>
    </row>
    <row r="62" spans="1:13" x14ac:dyDescent="0.25">
      <c r="A62" s="21" t="s">
        <v>93</v>
      </c>
      <c r="B62" s="16">
        <v>148.80000000000001</v>
      </c>
      <c r="C62" s="16"/>
      <c r="D62" s="16">
        <v>4289</v>
      </c>
      <c r="E62" s="16">
        <v>2664</v>
      </c>
      <c r="F62" s="16">
        <v>864</v>
      </c>
      <c r="G62" s="16"/>
      <c r="H62" s="16">
        <v>3212.8</v>
      </c>
      <c r="I62" s="16">
        <v>48</v>
      </c>
      <c r="J62" s="16">
        <v>450</v>
      </c>
      <c r="K62" s="16">
        <v>660</v>
      </c>
      <c r="L62" s="16"/>
      <c r="M62" s="16"/>
    </row>
    <row r="63" spans="1:13" x14ac:dyDescent="0.25">
      <c r="A63" s="21" t="s">
        <v>205</v>
      </c>
      <c r="B63" s="16">
        <v>203.2</v>
      </c>
      <c r="C63" s="16">
        <v>2603.1999999999998</v>
      </c>
      <c r="D63" s="16">
        <v>414</v>
      </c>
      <c r="E63" s="16">
        <v>195</v>
      </c>
      <c r="F63" s="16">
        <v>1745.2</v>
      </c>
      <c r="G63" s="16"/>
      <c r="H63" s="16"/>
      <c r="I63" s="16">
        <v>399</v>
      </c>
      <c r="J63" s="16">
        <v>62</v>
      </c>
      <c r="K63" s="16"/>
      <c r="L63" s="16"/>
      <c r="M63" s="16"/>
    </row>
    <row r="64" spans="1:13" x14ac:dyDescent="0.25">
      <c r="A64" s="20" t="s">
        <v>21</v>
      </c>
      <c r="B64" s="16">
        <v>8650.1999999999989</v>
      </c>
      <c r="C64" s="16">
        <v>3370.3</v>
      </c>
      <c r="D64" s="16">
        <v>9118.5</v>
      </c>
      <c r="E64" s="16">
        <v>7900.4000000000005</v>
      </c>
      <c r="F64" s="16">
        <v>23230.799999999999</v>
      </c>
      <c r="G64" s="16">
        <v>22401.5</v>
      </c>
      <c r="H64" s="16">
        <v>9806.7000000000007</v>
      </c>
      <c r="I64" s="16">
        <v>14951.65</v>
      </c>
      <c r="J64" s="16">
        <v>4998.75</v>
      </c>
      <c r="K64" s="16">
        <v>12589.4</v>
      </c>
      <c r="L64" s="16">
        <v>22079.05</v>
      </c>
      <c r="M64" s="16">
        <v>4529.7999999999993</v>
      </c>
    </row>
    <row r="65" spans="1:13" x14ac:dyDescent="0.25">
      <c r="A65" s="21" t="s">
        <v>212</v>
      </c>
      <c r="B65" s="16">
        <v>86.399999999999991</v>
      </c>
      <c r="C65" s="16"/>
      <c r="D65" s="16"/>
      <c r="E65" s="16"/>
      <c r="F65" s="16">
        <v>74.400000000000006</v>
      </c>
      <c r="G65" s="16"/>
      <c r="H65" s="16"/>
      <c r="I65" s="16"/>
      <c r="J65" s="16"/>
      <c r="K65" s="16"/>
      <c r="L65" s="16"/>
      <c r="M65" s="16"/>
    </row>
    <row r="66" spans="1:13" x14ac:dyDescent="0.25">
      <c r="A66" s="21" t="s">
        <v>268</v>
      </c>
      <c r="B66" s="16"/>
      <c r="C66" s="16"/>
      <c r="D66" s="16"/>
      <c r="E66" s="16"/>
      <c r="F66" s="16"/>
      <c r="G66" s="16"/>
      <c r="H66" s="16"/>
      <c r="I66" s="16"/>
      <c r="J66" s="16">
        <v>1086</v>
      </c>
      <c r="K66" s="16"/>
      <c r="L66" s="16">
        <v>1208</v>
      </c>
      <c r="M66" s="16"/>
    </row>
    <row r="67" spans="1:13" x14ac:dyDescent="0.25">
      <c r="A67" s="21" t="s">
        <v>180</v>
      </c>
      <c r="B67" s="16"/>
      <c r="C67" s="16"/>
      <c r="D67" s="16">
        <v>2240</v>
      </c>
      <c r="E67" s="16">
        <v>717.6</v>
      </c>
      <c r="F67" s="16">
        <v>1574</v>
      </c>
      <c r="G67" s="16">
        <v>493.8</v>
      </c>
      <c r="H67" s="16">
        <v>40</v>
      </c>
      <c r="I67" s="16"/>
      <c r="J67" s="16">
        <v>918</v>
      </c>
      <c r="K67" s="16"/>
      <c r="L67" s="16">
        <v>3463</v>
      </c>
      <c r="M67" s="16"/>
    </row>
    <row r="68" spans="1:13" x14ac:dyDescent="0.25">
      <c r="A68" s="21" t="s">
        <v>111</v>
      </c>
      <c r="B68" s="16">
        <v>150</v>
      </c>
      <c r="C68" s="16">
        <v>1814.8</v>
      </c>
      <c r="D68" s="16">
        <v>4277.3999999999996</v>
      </c>
      <c r="E68" s="16">
        <v>3122</v>
      </c>
      <c r="F68" s="16">
        <v>13027.7</v>
      </c>
      <c r="G68" s="16">
        <v>16627.2</v>
      </c>
      <c r="H68" s="16">
        <v>2217.6000000000004</v>
      </c>
      <c r="I68" s="16">
        <v>5340</v>
      </c>
      <c r="J68" s="16"/>
      <c r="K68" s="16">
        <v>4668</v>
      </c>
      <c r="L68" s="16">
        <v>15962.3</v>
      </c>
      <c r="M68" s="16">
        <v>4529.7999999999993</v>
      </c>
    </row>
    <row r="69" spans="1:13" x14ac:dyDescent="0.25">
      <c r="A69" s="21" t="s">
        <v>128</v>
      </c>
      <c r="B69" s="16"/>
      <c r="C69" s="16"/>
      <c r="D69" s="16">
        <v>40</v>
      </c>
      <c r="E69" s="16"/>
      <c r="F69" s="16">
        <v>4038.3999999999996</v>
      </c>
      <c r="G69" s="16">
        <v>2927.9</v>
      </c>
      <c r="H69" s="16">
        <v>1152.5</v>
      </c>
      <c r="I69" s="16">
        <v>3580.65</v>
      </c>
      <c r="J69" s="16"/>
      <c r="K69" s="16"/>
      <c r="L69" s="16"/>
      <c r="M69" s="16"/>
    </row>
    <row r="70" spans="1:13" x14ac:dyDescent="0.25">
      <c r="A70" s="21" t="s">
        <v>77</v>
      </c>
      <c r="B70" s="16">
        <v>504</v>
      </c>
      <c r="C70" s="16">
        <v>1446</v>
      </c>
      <c r="D70" s="16"/>
      <c r="E70" s="16">
        <v>780</v>
      </c>
      <c r="F70" s="16">
        <v>1515</v>
      </c>
      <c r="G70" s="16">
        <v>2077.5</v>
      </c>
      <c r="H70" s="16">
        <v>1190.3</v>
      </c>
      <c r="I70" s="16"/>
      <c r="J70" s="16"/>
      <c r="K70" s="16">
        <v>1768</v>
      </c>
      <c r="L70" s="16"/>
      <c r="M70" s="16"/>
    </row>
    <row r="71" spans="1:13" x14ac:dyDescent="0.25">
      <c r="A71" s="21" t="s">
        <v>120</v>
      </c>
      <c r="B71" s="16"/>
      <c r="C71" s="16"/>
      <c r="D71" s="16"/>
      <c r="E71" s="16">
        <v>472.79999999999995</v>
      </c>
      <c r="F71" s="16"/>
      <c r="G71" s="16"/>
      <c r="H71" s="16">
        <v>2147.4</v>
      </c>
      <c r="I71" s="16">
        <v>728</v>
      </c>
      <c r="J71" s="16"/>
      <c r="K71" s="16"/>
      <c r="L71" s="16">
        <v>114</v>
      </c>
      <c r="M71" s="16"/>
    </row>
    <row r="72" spans="1:13" x14ac:dyDescent="0.25">
      <c r="A72" s="21" t="s">
        <v>252</v>
      </c>
      <c r="B72" s="16"/>
      <c r="C72" s="16"/>
      <c r="D72" s="16"/>
      <c r="E72" s="16"/>
      <c r="F72" s="16">
        <v>285.8</v>
      </c>
      <c r="G72" s="16"/>
      <c r="H72" s="16">
        <v>330</v>
      </c>
      <c r="I72" s="16">
        <v>464</v>
      </c>
      <c r="J72" s="16"/>
      <c r="K72" s="16"/>
      <c r="L72" s="16"/>
      <c r="M72" s="16"/>
    </row>
    <row r="73" spans="1:13" x14ac:dyDescent="0.25">
      <c r="A73" s="21" t="s">
        <v>100</v>
      </c>
      <c r="B73" s="16">
        <v>5566.2</v>
      </c>
      <c r="C73" s="16"/>
      <c r="D73" s="16">
        <v>1112</v>
      </c>
      <c r="E73" s="16">
        <v>1924.8</v>
      </c>
      <c r="F73" s="16">
        <v>288</v>
      </c>
      <c r="G73" s="16"/>
      <c r="H73" s="16">
        <v>2033.3</v>
      </c>
      <c r="I73" s="16">
        <v>3775</v>
      </c>
      <c r="J73" s="16">
        <v>1429.75</v>
      </c>
      <c r="K73" s="16">
        <v>4928.25</v>
      </c>
      <c r="L73" s="16">
        <v>1331.75</v>
      </c>
      <c r="M73" s="16"/>
    </row>
    <row r="74" spans="1:13" x14ac:dyDescent="0.25">
      <c r="A74" s="21" t="s">
        <v>20</v>
      </c>
      <c r="B74" s="16">
        <v>1674.0000000000002</v>
      </c>
      <c r="C74" s="16">
        <v>109.5</v>
      </c>
      <c r="D74" s="16">
        <v>841.1</v>
      </c>
      <c r="E74" s="16"/>
      <c r="F74" s="16"/>
      <c r="G74" s="16">
        <v>275.10000000000002</v>
      </c>
      <c r="H74" s="16">
        <v>87.6</v>
      </c>
      <c r="I74" s="16">
        <v>1064</v>
      </c>
      <c r="J74" s="16"/>
      <c r="K74" s="16"/>
      <c r="L74" s="16"/>
      <c r="M74" s="16"/>
    </row>
    <row r="75" spans="1:13" x14ac:dyDescent="0.25">
      <c r="A75" s="21" t="s">
        <v>161</v>
      </c>
      <c r="B75" s="16">
        <v>669.6</v>
      </c>
      <c r="C75" s="16"/>
      <c r="D75" s="16">
        <v>608</v>
      </c>
      <c r="E75" s="16">
        <v>883.19999999999993</v>
      </c>
      <c r="F75" s="16">
        <v>2427.5</v>
      </c>
      <c r="G75" s="16"/>
      <c r="H75" s="16">
        <v>608</v>
      </c>
      <c r="I75" s="16"/>
      <c r="J75" s="16">
        <v>1565</v>
      </c>
      <c r="K75" s="16">
        <v>1225.1500000000001</v>
      </c>
      <c r="L75" s="16"/>
      <c r="M75" s="16"/>
    </row>
    <row r="76" spans="1:13" x14ac:dyDescent="0.25">
      <c r="A76" s="20" t="s">
        <v>158</v>
      </c>
      <c r="B76" s="16">
        <v>5734.5999999999995</v>
      </c>
      <c r="C76" s="16"/>
      <c r="D76" s="16">
        <v>4284.5</v>
      </c>
      <c r="E76" s="16">
        <v>106.39999999999999</v>
      </c>
      <c r="F76" s="16">
        <v>4663</v>
      </c>
      <c r="G76" s="16">
        <v>952</v>
      </c>
      <c r="H76" s="16">
        <v>3359</v>
      </c>
      <c r="I76" s="16"/>
      <c r="J76" s="16">
        <v>1928</v>
      </c>
      <c r="K76" s="16">
        <v>6905.15</v>
      </c>
      <c r="L76" s="16">
        <v>4608.3999999999996</v>
      </c>
      <c r="M76" s="16">
        <v>997</v>
      </c>
    </row>
    <row r="77" spans="1:13" x14ac:dyDescent="0.25">
      <c r="A77" s="21" t="s">
        <v>157</v>
      </c>
      <c r="B77" s="16">
        <v>5734.5999999999995</v>
      </c>
      <c r="C77" s="16"/>
      <c r="D77" s="16">
        <v>4284.5</v>
      </c>
      <c r="E77" s="16">
        <v>106.39999999999999</v>
      </c>
      <c r="F77" s="16">
        <v>4663</v>
      </c>
      <c r="G77" s="16">
        <v>952</v>
      </c>
      <c r="H77" s="16">
        <v>3359</v>
      </c>
      <c r="I77" s="16"/>
      <c r="J77" s="16">
        <v>1928</v>
      </c>
      <c r="K77" s="16">
        <v>6905.15</v>
      </c>
      <c r="L77" s="16">
        <v>4608.3999999999996</v>
      </c>
      <c r="M77" s="16">
        <v>997</v>
      </c>
    </row>
    <row r="78" spans="1:13" x14ac:dyDescent="0.25">
      <c r="A78" s="20" t="s">
        <v>227</v>
      </c>
      <c r="B78" s="16">
        <v>1058.4000000000001</v>
      </c>
      <c r="C78" s="16">
        <v>528</v>
      </c>
      <c r="D78" s="16"/>
      <c r="E78" s="16"/>
      <c r="F78" s="16">
        <v>200</v>
      </c>
      <c r="G78" s="16"/>
      <c r="H78" s="16"/>
      <c r="I78" s="16"/>
      <c r="J78" s="16">
        <v>500</v>
      </c>
      <c r="K78" s="16"/>
      <c r="L78" s="16"/>
      <c r="M78" s="16"/>
    </row>
    <row r="79" spans="1:13" x14ac:dyDescent="0.25">
      <c r="A79" s="21" t="s">
        <v>226</v>
      </c>
      <c r="B79" s="16">
        <v>1058.4000000000001</v>
      </c>
      <c r="C79" s="16">
        <v>528</v>
      </c>
      <c r="D79" s="16"/>
      <c r="E79" s="16"/>
      <c r="F79" s="16">
        <v>200</v>
      </c>
      <c r="G79" s="16"/>
      <c r="H79" s="16"/>
      <c r="I79" s="16"/>
      <c r="J79" s="16">
        <v>500</v>
      </c>
      <c r="K79" s="16"/>
      <c r="L79" s="16"/>
      <c r="M79" s="16"/>
    </row>
    <row r="80" spans="1:13" x14ac:dyDescent="0.25">
      <c r="A80" s="20" t="s">
        <v>222</v>
      </c>
      <c r="B80" s="16">
        <v>459</v>
      </c>
      <c r="C80" s="16"/>
      <c r="D80" s="16"/>
      <c r="E80" s="16">
        <v>159</v>
      </c>
      <c r="F80" s="16"/>
      <c r="G80" s="16"/>
      <c r="H80" s="16"/>
      <c r="I80" s="16">
        <v>808</v>
      </c>
      <c r="J80" s="16"/>
      <c r="K80" s="16"/>
      <c r="L80" s="16"/>
      <c r="M80" s="16"/>
    </row>
    <row r="81" spans="1:13" x14ac:dyDescent="0.25">
      <c r="A81" s="21" t="s">
        <v>221</v>
      </c>
      <c r="B81" s="16">
        <v>459</v>
      </c>
      <c r="C81" s="16"/>
      <c r="D81" s="16"/>
      <c r="E81" s="16">
        <v>159</v>
      </c>
      <c r="F81" s="16"/>
      <c r="G81" s="16"/>
      <c r="H81" s="16"/>
      <c r="I81" s="16">
        <v>808</v>
      </c>
      <c r="J81" s="16"/>
      <c r="K81" s="16"/>
      <c r="L81" s="16"/>
      <c r="M81" s="16"/>
    </row>
    <row r="82" spans="1:13" x14ac:dyDescent="0.25">
      <c r="A82" s="20" t="s">
        <v>90</v>
      </c>
      <c r="B82" s="16">
        <v>2325.5999999999995</v>
      </c>
      <c r="C82" s="16">
        <v>660</v>
      </c>
      <c r="D82" s="16">
        <v>2818.2</v>
      </c>
      <c r="E82" s="16">
        <v>43.2</v>
      </c>
      <c r="F82" s="16">
        <v>660</v>
      </c>
      <c r="G82" s="16">
        <v>5591.05</v>
      </c>
      <c r="H82" s="16">
        <v>4585.0499999999993</v>
      </c>
      <c r="I82" s="16">
        <v>792.5</v>
      </c>
      <c r="J82" s="16">
        <v>1503.6</v>
      </c>
      <c r="K82" s="16">
        <v>4879.2</v>
      </c>
      <c r="L82" s="16">
        <v>3175</v>
      </c>
      <c r="M82" s="16">
        <v>1459</v>
      </c>
    </row>
    <row r="83" spans="1:13" x14ac:dyDescent="0.25">
      <c r="A83" s="21" t="s">
        <v>89</v>
      </c>
      <c r="B83" s="16">
        <v>103.19999999999999</v>
      </c>
      <c r="C83" s="16"/>
      <c r="D83" s="16">
        <v>1227.5999999999999</v>
      </c>
      <c r="E83" s="16"/>
      <c r="F83" s="16"/>
      <c r="G83" s="16">
        <v>2398.4</v>
      </c>
      <c r="H83" s="16">
        <v>2844.5</v>
      </c>
      <c r="I83" s="16">
        <v>192.5</v>
      </c>
      <c r="J83" s="16"/>
      <c r="K83" s="16"/>
      <c r="L83" s="16">
        <v>2545</v>
      </c>
      <c r="M83" s="16"/>
    </row>
    <row r="84" spans="1:13" x14ac:dyDescent="0.25">
      <c r="A84" s="21" t="s">
        <v>124</v>
      </c>
      <c r="B84" s="16">
        <v>2222.3999999999996</v>
      </c>
      <c r="C84" s="16">
        <v>660</v>
      </c>
      <c r="D84" s="16">
        <v>1590.6000000000001</v>
      </c>
      <c r="E84" s="16">
        <v>43.2</v>
      </c>
      <c r="F84" s="16">
        <v>660</v>
      </c>
      <c r="G84" s="16">
        <v>3192.65</v>
      </c>
      <c r="H84" s="16">
        <v>1740.5499999999997</v>
      </c>
      <c r="I84" s="16">
        <v>600</v>
      </c>
      <c r="J84" s="16">
        <v>1503.6</v>
      </c>
      <c r="K84" s="16">
        <v>4879.2</v>
      </c>
      <c r="L84" s="16">
        <v>630</v>
      </c>
      <c r="M84" s="16">
        <v>1459</v>
      </c>
    </row>
    <row r="85" spans="1:13" x14ac:dyDescent="0.25">
      <c r="A85" s="20" t="s">
        <v>49</v>
      </c>
      <c r="B85" s="16">
        <v>1174</v>
      </c>
      <c r="C85" s="16">
        <v>2588</v>
      </c>
      <c r="D85" s="16">
        <v>168</v>
      </c>
      <c r="E85" s="16">
        <v>54</v>
      </c>
      <c r="F85" s="16">
        <v>2759.2</v>
      </c>
      <c r="G85" s="16">
        <v>2151.8000000000002</v>
      </c>
      <c r="H85" s="16"/>
      <c r="I85" s="16"/>
      <c r="J85" s="16"/>
      <c r="K85" s="16">
        <v>4666.9400000000005</v>
      </c>
      <c r="L85" s="16"/>
      <c r="M85" s="16">
        <v>7647.76</v>
      </c>
    </row>
    <row r="86" spans="1:13" x14ac:dyDescent="0.25">
      <c r="A86" s="21" t="s">
        <v>48</v>
      </c>
      <c r="B86" s="16">
        <v>1174</v>
      </c>
      <c r="C86" s="16"/>
      <c r="D86" s="16">
        <v>168</v>
      </c>
      <c r="E86" s="16">
        <v>54</v>
      </c>
      <c r="F86" s="16">
        <v>2759.2</v>
      </c>
      <c r="G86" s="16">
        <v>328</v>
      </c>
      <c r="H86" s="16"/>
      <c r="I86" s="16"/>
      <c r="J86" s="16"/>
      <c r="K86" s="16"/>
      <c r="L86" s="16"/>
      <c r="M86" s="16">
        <v>4301.7</v>
      </c>
    </row>
    <row r="87" spans="1:13" x14ac:dyDescent="0.25">
      <c r="A87" s="21" t="s">
        <v>54</v>
      </c>
      <c r="B87" s="16"/>
      <c r="C87" s="16">
        <v>2588</v>
      </c>
      <c r="D87" s="16"/>
      <c r="E87" s="16"/>
      <c r="F87" s="16"/>
      <c r="G87" s="16">
        <v>1823.8</v>
      </c>
      <c r="H87" s="16"/>
      <c r="I87" s="16"/>
      <c r="J87" s="16"/>
      <c r="K87" s="16">
        <v>4666.9400000000005</v>
      </c>
      <c r="L87" s="16"/>
      <c r="M87" s="16">
        <v>3346.0600000000004</v>
      </c>
    </row>
    <row r="88" spans="1:13" x14ac:dyDescent="0.25">
      <c r="A88" s="20" t="s">
        <v>149</v>
      </c>
      <c r="B88" s="16">
        <v>3189</v>
      </c>
      <c r="C88" s="16">
        <v>3997</v>
      </c>
      <c r="D88" s="16">
        <v>1654.6</v>
      </c>
      <c r="E88" s="16">
        <v>3346.7999999999997</v>
      </c>
      <c r="F88" s="16">
        <v>2832.4</v>
      </c>
      <c r="G88" s="16">
        <v>8813.5499999999993</v>
      </c>
      <c r="H88" s="16">
        <v>5426.9</v>
      </c>
      <c r="I88" s="16">
        <v>605</v>
      </c>
      <c r="J88" s="16">
        <v>758.5</v>
      </c>
      <c r="K88" s="16">
        <v>45</v>
      </c>
      <c r="L88" s="16">
        <v>1704</v>
      </c>
      <c r="M88" s="16">
        <v>2608</v>
      </c>
    </row>
    <row r="89" spans="1:13" x14ac:dyDescent="0.25">
      <c r="A89" s="21" t="s">
        <v>209</v>
      </c>
      <c r="B89" s="16">
        <v>899</v>
      </c>
      <c r="C89" s="16">
        <v>608</v>
      </c>
      <c r="D89" s="16">
        <v>543</v>
      </c>
      <c r="E89" s="16">
        <v>195</v>
      </c>
      <c r="F89" s="16"/>
      <c r="G89" s="16"/>
      <c r="H89" s="16">
        <v>2142.9</v>
      </c>
      <c r="I89" s="16"/>
      <c r="J89" s="16"/>
      <c r="K89" s="16"/>
      <c r="L89" s="16">
        <v>1704</v>
      </c>
      <c r="M89" s="16">
        <v>621</v>
      </c>
    </row>
    <row r="90" spans="1:13" x14ac:dyDescent="0.25">
      <c r="A90" s="21" t="s">
        <v>176</v>
      </c>
      <c r="B90" s="16"/>
      <c r="C90" s="16"/>
      <c r="D90" s="16"/>
      <c r="E90" s="16">
        <v>230.39999999999998</v>
      </c>
      <c r="F90" s="16">
        <v>86.4</v>
      </c>
      <c r="G90" s="16"/>
      <c r="H90" s="16"/>
      <c r="I90" s="16"/>
      <c r="J90" s="16">
        <v>758.5</v>
      </c>
      <c r="K90" s="16">
        <v>45</v>
      </c>
      <c r="L90" s="16"/>
      <c r="M90" s="16">
        <v>1080</v>
      </c>
    </row>
    <row r="91" spans="1:13" x14ac:dyDescent="0.25">
      <c r="A91" s="21" t="s">
        <v>148</v>
      </c>
      <c r="B91" s="16">
        <v>2290</v>
      </c>
      <c r="C91" s="16">
        <v>3389</v>
      </c>
      <c r="D91" s="16">
        <v>1111.5999999999999</v>
      </c>
      <c r="E91" s="16">
        <v>2921.3999999999996</v>
      </c>
      <c r="F91" s="16">
        <v>2746</v>
      </c>
      <c r="G91" s="16">
        <v>8813.5499999999993</v>
      </c>
      <c r="H91" s="16">
        <v>3284</v>
      </c>
      <c r="I91" s="16">
        <v>605</v>
      </c>
      <c r="J91" s="16"/>
      <c r="K91" s="16"/>
      <c r="L91" s="16"/>
      <c r="M91" s="16">
        <v>907</v>
      </c>
    </row>
    <row r="92" spans="1:13" x14ac:dyDescent="0.25">
      <c r="A92" s="19" t="s">
        <v>314</v>
      </c>
      <c r="B92" s="16">
        <v>1050.1999999999998</v>
      </c>
      <c r="C92" s="16">
        <v>2994.2000000000003</v>
      </c>
      <c r="D92" s="16">
        <v>1677.7999999999997</v>
      </c>
      <c r="E92" s="16">
        <v>2755.2</v>
      </c>
      <c r="F92" s="16">
        <v>2052.5</v>
      </c>
      <c r="G92" s="16">
        <v>4665.7999999999993</v>
      </c>
      <c r="H92" s="16">
        <v>1119.5</v>
      </c>
      <c r="I92" s="16">
        <v>550.29999999999995</v>
      </c>
      <c r="J92" s="16">
        <v>4155.3</v>
      </c>
      <c r="K92" s="16">
        <v>1708.75</v>
      </c>
      <c r="L92" s="16">
        <v>93.5</v>
      </c>
      <c r="M92" s="16">
        <v>1853.2</v>
      </c>
    </row>
    <row r="93" spans="1:13" x14ac:dyDescent="0.25">
      <c r="A93" s="20" t="s">
        <v>116</v>
      </c>
      <c r="B93" s="16"/>
      <c r="C93" s="16">
        <v>1916.8</v>
      </c>
      <c r="D93" s="16">
        <v>537.59999999999991</v>
      </c>
      <c r="E93" s="16">
        <v>235.2</v>
      </c>
      <c r="F93" s="16">
        <v>408</v>
      </c>
      <c r="G93" s="16"/>
      <c r="H93" s="16">
        <v>935</v>
      </c>
      <c r="I93" s="16">
        <v>77.8</v>
      </c>
      <c r="J93" s="16">
        <v>1380.25</v>
      </c>
      <c r="K93" s="16">
        <v>193</v>
      </c>
      <c r="L93" s="16">
        <v>93.5</v>
      </c>
      <c r="M93" s="16">
        <v>1853.2</v>
      </c>
    </row>
    <row r="94" spans="1:13" x14ac:dyDescent="0.25">
      <c r="A94" s="21" t="s">
        <v>115</v>
      </c>
      <c r="B94" s="16"/>
      <c r="C94" s="16">
        <v>1675</v>
      </c>
      <c r="D94" s="16"/>
      <c r="E94" s="16">
        <v>235.2</v>
      </c>
      <c r="F94" s="16">
        <v>408</v>
      </c>
      <c r="G94" s="16"/>
      <c r="H94" s="16">
        <v>200</v>
      </c>
      <c r="I94" s="16"/>
      <c r="J94" s="16">
        <v>1380.25</v>
      </c>
      <c r="K94" s="16"/>
      <c r="L94" s="16"/>
      <c r="M94" s="16">
        <v>55.199999999999996</v>
      </c>
    </row>
    <row r="95" spans="1:13" x14ac:dyDescent="0.25">
      <c r="A95" s="21" t="s">
        <v>144</v>
      </c>
      <c r="B95" s="16"/>
      <c r="C95" s="16">
        <v>192</v>
      </c>
      <c r="D95" s="16">
        <v>537.59999999999991</v>
      </c>
      <c r="E95" s="16"/>
      <c r="F95" s="16"/>
      <c r="G95" s="16"/>
      <c r="H95" s="16">
        <v>735</v>
      </c>
      <c r="I95" s="16">
        <v>28</v>
      </c>
      <c r="J95" s="16"/>
      <c r="K95" s="16">
        <v>193</v>
      </c>
      <c r="L95" s="16"/>
      <c r="M95" s="16">
        <v>1710</v>
      </c>
    </row>
    <row r="96" spans="1:13" x14ac:dyDescent="0.25">
      <c r="A96" s="21" t="s">
        <v>242</v>
      </c>
      <c r="B96" s="16"/>
      <c r="C96" s="16">
        <v>49.8</v>
      </c>
      <c r="D96" s="16"/>
      <c r="E96" s="16"/>
      <c r="F96" s="16"/>
      <c r="G96" s="16"/>
      <c r="H96" s="16"/>
      <c r="I96" s="16">
        <v>49.8</v>
      </c>
      <c r="J96" s="16"/>
      <c r="K96" s="16"/>
      <c r="L96" s="16">
        <v>93.5</v>
      </c>
      <c r="M96" s="16">
        <v>88</v>
      </c>
    </row>
    <row r="97" spans="1:13" x14ac:dyDescent="0.25">
      <c r="A97" s="20" t="s">
        <v>187</v>
      </c>
      <c r="B97" s="16">
        <v>843.19999999999993</v>
      </c>
      <c r="C97" s="16">
        <v>316.8</v>
      </c>
      <c r="D97" s="16">
        <v>851.19999999999993</v>
      </c>
      <c r="E97" s="16">
        <v>2520</v>
      </c>
      <c r="F97" s="16">
        <v>1068.5</v>
      </c>
      <c r="G97" s="16">
        <v>2904</v>
      </c>
      <c r="H97" s="16"/>
      <c r="I97" s="16">
        <v>256.5</v>
      </c>
      <c r="J97" s="16"/>
      <c r="K97" s="16">
        <v>1515.75</v>
      </c>
      <c r="L97" s="16"/>
      <c r="M97" s="16"/>
    </row>
    <row r="98" spans="1:13" x14ac:dyDescent="0.25">
      <c r="A98" s="21" t="s">
        <v>186</v>
      </c>
      <c r="B98" s="16">
        <v>843.19999999999993</v>
      </c>
      <c r="C98" s="16">
        <v>316.8</v>
      </c>
      <c r="D98" s="16">
        <v>851.19999999999993</v>
      </c>
      <c r="E98" s="16">
        <v>2520</v>
      </c>
      <c r="F98" s="16">
        <v>1068.5</v>
      </c>
      <c r="G98" s="16">
        <v>2904</v>
      </c>
      <c r="H98" s="16"/>
      <c r="I98" s="16">
        <v>256.5</v>
      </c>
      <c r="J98" s="16"/>
      <c r="K98" s="16">
        <v>1515.75</v>
      </c>
      <c r="L98" s="16"/>
      <c r="M98" s="16"/>
    </row>
    <row r="99" spans="1:13" x14ac:dyDescent="0.25">
      <c r="A99" s="20" t="s">
        <v>133</v>
      </c>
      <c r="B99" s="16">
        <v>207</v>
      </c>
      <c r="C99" s="16">
        <v>760.60000000000014</v>
      </c>
      <c r="D99" s="16">
        <v>289</v>
      </c>
      <c r="E99" s="16"/>
      <c r="F99" s="16">
        <v>576</v>
      </c>
      <c r="G99" s="16">
        <v>1761.8000000000002</v>
      </c>
      <c r="H99" s="16">
        <v>184.5</v>
      </c>
      <c r="I99" s="16">
        <v>216</v>
      </c>
      <c r="J99" s="16">
        <v>2775.05</v>
      </c>
      <c r="K99" s="16"/>
      <c r="L99" s="16"/>
      <c r="M99" s="16"/>
    </row>
    <row r="100" spans="1:13" x14ac:dyDescent="0.25">
      <c r="A100" s="21" t="s">
        <v>216</v>
      </c>
      <c r="B100" s="16"/>
      <c r="C100" s="16">
        <v>338.20000000000005</v>
      </c>
      <c r="D100" s="16"/>
      <c r="E100" s="16"/>
      <c r="F100" s="16"/>
      <c r="G100" s="16">
        <v>186.20000000000002</v>
      </c>
      <c r="H100" s="16">
        <v>155</v>
      </c>
      <c r="I100" s="16"/>
      <c r="J100" s="16"/>
      <c r="K100" s="16"/>
      <c r="L100" s="16"/>
      <c r="M100" s="16"/>
    </row>
    <row r="101" spans="1:13" x14ac:dyDescent="0.25">
      <c r="A101" s="21" t="s">
        <v>132</v>
      </c>
      <c r="B101" s="16">
        <v>207</v>
      </c>
      <c r="C101" s="16">
        <v>422.40000000000003</v>
      </c>
      <c r="D101" s="16">
        <v>289</v>
      </c>
      <c r="E101" s="16"/>
      <c r="F101" s="16">
        <v>576</v>
      </c>
      <c r="G101" s="16">
        <v>322.60000000000002</v>
      </c>
      <c r="H101" s="16">
        <v>29.5</v>
      </c>
      <c r="I101" s="16">
        <v>216</v>
      </c>
      <c r="J101" s="16"/>
      <c r="K101" s="16"/>
      <c r="L101" s="16"/>
      <c r="M101" s="16"/>
    </row>
    <row r="102" spans="1:13" x14ac:dyDescent="0.25">
      <c r="A102" s="21" t="s">
        <v>163</v>
      </c>
      <c r="B102" s="16"/>
      <c r="C102" s="16"/>
      <c r="D102" s="16"/>
      <c r="E102" s="16"/>
      <c r="F102" s="16"/>
      <c r="G102" s="16">
        <v>1253</v>
      </c>
      <c r="H102" s="16"/>
      <c r="I102" s="16"/>
      <c r="J102" s="16">
        <v>2775.05</v>
      </c>
      <c r="K102" s="16"/>
      <c r="L102" s="16"/>
      <c r="M102" s="16"/>
    </row>
    <row r="103" spans="1:13" x14ac:dyDescent="0.25">
      <c r="A103" s="10" t="s">
        <v>275</v>
      </c>
      <c r="B103" s="16">
        <v>70398.999999999985</v>
      </c>
      <c r="C103" s="16">
        <v>70178.10000000002</v>
      </c>
      <c r="D103" s="16">
        <v>67604.399999999994</v>
      </c>
      <c r="E103" s="16">
        <v>55347.399999999994</v>
      </c>
      <c r="F103" s="16">
        <v>78306.789999999994</v>
      </c>
      <c r="G103" s="16">
        <v>87799.650000000009</v>
      </c>
      <c r="H103" s="16">
        <v>62673.100000000006</v>
      </c>
      <c r="I103" s="16">
        <v>74697.03</v>
      </c>
      <c r="J103" s="16">
        <v>49981.689999999995</v>
      </c>
      <c r="K103" s="16">
        <v>59733.020000000004</v>
      </c>
      <c r="L103" s="16">
        <v>70040.700000000012</v>
      </c>
      <c r="M103" s="16">
        <v>48466.359999999986</v>
      </c>
    </row>
  </sheetData>
  <conditionalFormatting pivot="1" sqref="B7:M103">
    <cfRule type="top10" dxfId="0" priority="1" rank="10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AE76B-B6AD-48BC-A270-23A480A22197}">
  <dimension ref="A1:B16"/>
  <sheetViews>
    <sheetView workbookViewId="0"/>
  </sheetViews>
  <sheetFormatPr baseColWidth="10" defaultRowHeight="15" x14ac:dyDescent="0.25"/>
  <cols>
    <col min="1" max="1" width="17.5703125" bestFit="1" customWidth="1"/>
    <col min="2" max="2" width="9.85546875" bestFit="1" customWidth="1"/>
  </cols>
  <sheetData>
    <row r="1" spans="1:2" x14ac:dyDescent="0.25">
      <c r="A1" s="11" t="s">
        <v>294</v>
      </c>
      <c r="B1" t="s">
        <v>318</v>
      </c>
    </row>
    <row r="3" spans="1:2" x14ac:dyDescent="0.25">
      <c r="A3" s="11" t="s">
        <v>298</v>
      </c>
    </row>
    <row r="4" spans="1:2" x14ac:dyDescent="0.25">
      <c r="A4" s="10" t="s">
        <v>276</v>
      </c>
    </row>
    <row r="5" spans="1:2" x14ac:dyDescent="0.25">
      <c r="A5" s="10" t="s">
        <v>277</v>
      </c>
    </row>
    <row r="6" spans="1:2" x14ac:dyDescent="0.25">
      <c r="A6" s="10" t="s">
        <v>278</v>
      </c>
    </row>
    <row r="7" spans="1:2" x14ac:dyDescent="0.25">
      <c r="A7" s="10" t="s">
        <v>279</v>
      </c>
    </row>
    <row r="8" spans="1:2" x14ac:dyDescent="0.25">
      <c r="A8" s="10" t="s">
        <v>280</v>
      </c>
    </row>
    <row r="9" spans="1:2" x14ac:dyDescent="0.25">
      <c r="A9" s="10" t="s">
        <v>281</v>
      </c>
    </row>
    <row r="10" spans="1:2" x14ac:dyDescent="0.25">
      <c r="A10" s="10" t="s">
        <v>282</v>
      </c>
    </row>
    <row r="11" spans="1:2" x14ac:dyDescent="0.25">
      <c r="A11" s="10" t="s">
        <v>283</v>
      </c>
    </row>
    <row r="12" spans="1:2" x14ac:dyDescent="0.25">
      <c r="A12" s="10" t="s">
        <v>284</v>
      </c>
    </row>
    <row r="13" spans="1:2" x14ac:dyDescent="0.25">
      <c r="A13" s="10" t="s">
        <v>285</v>
      </c>
    </row>
    <row r="14" spans="1:2" x14ac:dyDescent="0.25">
      <c r="A14" s="10" t="s">
        <v>286</v>
      </c>
    </row>
    <row r="15" spans="1:2" x14ac:dyDescent="0.25">
      <c r="A15" s="10" t="s">
        <v>287</v>
      </c>
    </row>
    <row r="16" spans="1:2" x14ac:dyDescent="0.25">
      <c r="A16" s="10" t="s">
        <v>275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C2837-646E-45FE-8D19-56B46D979BC6}">
  <dimension ref="A1:E15"/>
  <sheetViews>
    <sheetView workbookViewId="0">
      <selection activeCell="B25" sqref="B25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4" width="10" bestFit="1" customWidth="1"/>
    <col min="5" max="5" width="12.5703125" bestFit="1" customWidth="1"/>
  </cols>
  <sheetData>
    <row r="1" spans="1:5" x14ac:dyDescent="0.25">
      <c r="A1" s="11" t="s">
        <v>300</v>
      </c>
      <c r="B1" s="11" t="s">
        <v>299</v>
      </c>
    </row>
    <row r="2" spans="1:5" x14ac:dyDescent="0.25">
      <c r="A2" s="11" t="s">
        <v>298</v>
      </c>
      <c r="B2">
        <v>2014</v>
      </c>
      <c r="C2">
        <v>2015</v>
      </c>
      <c r="D2">
        <v>2016</v>
      </c>
      <c r="E2" t="s">
        <v>275</v>
      </c>
    </row>
    <row r="3" spans="1:5" x14ac:dyDescent="0.25">
      <c r="A3" s="10" t="s">
        <v>276</v>
      </c>
      <c r="B3" s="17">
        <v>37943.199999999997</v>
      </c>
      <c r="C3" s="17">
        <v>70399.000000000015</v>
      </c>
      <c r="D3" s="17">
        <v>64447.750000000007</v>
      </c>
      <c r="E3" s="17">
        <v>172789.95</v>
      </c>
    </row>
    <row r="4" spans="1:5" x14ac:dyDescent="0.25">
      <c r="A4" s="10" t="s">
        <v>277</v>
      </c>
      <c r="B4" s="17">
        <v>22669.399999999998</v>
      </c>
      <c r="C4" s="17">
        <v>70178.100000000006</v>
      </c>
      <c r="D4" s="17">
        <v>70511</v>
      </c>
      <c r="E4" s="17">
        <v>163358.5</v>
      </c>
    </row>
    <row r="5" spans="1:5" x14ac:dyDescent="0.25">
      <c r="A5" s="10" t="s">
        <v>278</v>
      </c>
      <c r="B5" s="17">
        <v>25434.3</v>
      </c>
      <c r="C5" s="17">
        <v>67604.399999999994</v>
      </c>
      <c r="D5" s="17">
        <v>77636.45</v>
      </c>
      <c r="E5" s="17">
        <v>170675.15</v>
      </c>
    </row>
    <row r="6" spans="1:5" x14ac:dyDescent="0.25">
      <c r="A6" s="10" t="s">
        <v>279</v>
      </c>
      <c r="B6" s="17">
        <v>17089</v>
      </c>
      <c r="C6" s="17">
        <v>55347.4</v>
      </c>
      <c r="D6" s="17">
        <v>78970.470000000016</v>
      </c>
      <c r="E6" s="17">
        <v>151406.87</v>
      </c>
    </row>
    <row r="7" spans="1:5" x14ac:dyDescent="0.25">
      <c r="A7" s="10" t="s">
        <v>280</v>
      </c>
      <c r="B7" s="17">
        <v>14713.300000000001</v>
      </c>
      <c r="C7" s="17">
        <v>78306.789999999994</v>
      </c>
      <c r="D7" s="17">
        <v>92561.19</v>
      </c>
      <c r="E7" s="17">
        <v>185581.28</v>
      </c>
    </row>
    <row r="8" spans="1:5" x14ac:dyDescent="0.25">
      <c r="A8" s="10" t="s">
        <v>281</v>
      </c>
      <c r="B8" s="17">
        <v>42247</v>
      </c>
      <c r="C8" s="17">
        <v>87799.64999999998</v>
      </c>
      <c r="D8" s="17">
        <v>59547.240000000013</v>
      </c>
      <c r="E8" s="17">
        <v>189593.88999999998</v>
      </c>
    </row>
    <row r="9" spans="1:5" x14ac:dyDescent="0.25">
      <c r="A9" s="10" t="s">
        <v>282</v>
      </c>
      <c r="B9" s="17">
        <v>28660.2</v>
      </c>
      <c r="C9" s="17">
        <v>62673.099999999984</v>
      </c>
      <c r="D9" s="17">
        <v>96955.51</v>
      </c>
      <c r="E9" s="17">
        <v>188288.81</v>
      </c>
    </row>
    <row r="10" spans="1:5" x14ac:dyDescent="0.25">
      <c r="A10" s="10" t="s">
        <v>283</v>
      </c>
      <c r="B10" s="17">
        <v>89466.500000000029</v>
      </c>
      <c r="C10" s="17">
        <v>74697.03</v>
      </c>
      <c r="D10" s="17">
        <v>91772.85000000002</v>
      </c>
      <c r="E10" s="17">
        <v>255936.38000000006</v>
      </c>
    </row>
    <row r="11" spans="1:5" x14ac:dyDescent="0.25">
      <c r="A11" s="10" t="s">
        <v>284</v>
      </c>
      <c r="B11" s="17">
        <v>119170.89999999998</v>
      </c>
      <c r="C11" s="17">
        <v>49981.69</v>
      </c>
      <c r="D11" s="17">
        <v>52702.27</v>
      </c>
      <c r="E11" s="17">
        <v>221854.85999999996</v>
      </c>
    </row>
    <row r="12" spans="1:5" x14ac:dyDescent="0.25">
      <c r="A12" s="10" t="s">
        <v>285</v>
      </c>
      <c r="B12" s="17">
        <v>73360.600000000006</v>
      </c>
      <c r="C12" s="17">
        <v>59733.02</v>
      </c>
      <c r="D12" s="17">
        <v>62072.83</v>
      </c>
      <c r="E12" s="17">
        <v>195166.45</v>
      </c>
    </row>
    <row r="13" spans="1:5" x14ac:dyDescent="0.25">
      <c r="A13" s="10" t="s">
        <v>286</v>
      </c>
      <c r="B13" s="17">
        <v>97669.699999999983</v>
      </c>
      <c r="C13" s="17">
        <v>70040.700000000012</v>
      </c>
      <c r="D13" s="17">
        <v>77514.939999999973</v>
      </c>
      <c r="E13" s="17">
        <v>245225.33999999997</v>
      </c>
    </row>
    <row r="14" spans="1:5" x14ac:dyDescent="0.25">
      <c r="A14" s="10" t="s">
        <v>287</v>
      </c>
      <c r="B14" s="17">
        <v>122123.69999999997</v>
      </c>
      <c r="C14" s="17">
        <v>48466.359999999993</v>
      </c>
      <c r="D14" s="17">
        <v>68740.650000000009</v>
      </c>
      <c r="E14" s="17">
        <v>239330.70999999996</v>
      </c>
    </row>
    <row r="15" spans="1:5" x14ac:dyDescent="0.25">
      <c r="A15" s="10" t="s">
        <v>275</v>
      </c>
      <c r="B15" s="17">
        <v>690547.79999999993</v>
      </c>
      <c r="C15" s="17">
        <v>795227.23999999987</v>
      </c>
      <c r="D15" s="17">
        <v>893433.14999999991</v>
      </c>
      <c r="E15" s="17">
        <v>2379208.19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C077D-5C6C-4389-ACC8-6C727D084BA4}">
  <dimension ref="A1:L24"/>
  <sheetViews>
    <sheetView topLeftCell="B1" workbookViewId="0">
      <selection activeCell="R4" sqref="R4"/>
    </sheetView>
  </sheetViews>
  <sheetFormatPr baseColWidth="10" defaultRowHeight="15" x14ac:dyDescent="0.25"/>
  <cols>
    <col min="1" max="1" width="17.5703125" bestFit="1" customWidth="1"/>
    <col min="2" max="2" width="16.85546875" bestFit="1" customWidth="1"/>
  </cols>
  <sheetData>
    <row r="1" spans="1:12" x14ac:dyDescent="0.25">
      <c r="A1" s="11" t="s">
        <v>298</v>
      </c>
      <c r="B1" t="s">
        <v>322</v>
      </c>
    </row>
    <row r="2" spans="1:12" x14ac:dyDescent="0.25">
      <c r="A2" s="10" t="s">
        <v>238</v>
      </c>
      <c r="B2" s="17">
        <v>387</v>
      </c>
      <c r="K2" t="s">
        <v>323</v>
      </c>
      <c r="L2" t="s">
        <v>324</v>
      </c>
    </row>
    <row r="3" spans="1:12" x14ac:dyDescent="0.25">
      <c r="A3" s="10" t="s">
        <v>68</v>
      </c>
      <c r="B3" s="17">
        <v>9359</v>
      </c>
      <c r="K3" s="10" t="s">
        <v>227</v>
      </c>
      <c r="L3" s="17">
        <v>257</v>
      </c>
    </row>
    <row r="4" spans="1:12" x14ac:dyDescent="0.25">
      <c r="A4" s="10" t="s">
        <v>38</v>
      </c>
      <c r="B4" s="17">
        <v>2132</v>
      </c>
      <c r="K4" s="10" t="s">
        <v>222</v>
      </c>
      <c r="L4" s="17">
        <v>295</v>
      </c>
    </row>
    <row r="5" spans="1:12" x14ac:dyDescent="0.25">
      <c r="A5" s="10" t="s">
        <v>27</v>
      </c>
      <c r="B5" s="17">
        <v>7473</v>
      </c>
      <c r="K5" s="10" t="s">
        <v>238</v>
      </c>
      <c r="L5" s="17">
        <v>387</v>
      </c>
    </row>
    <row r="6" spans="1:12" x14ac:dyDescent="0.25">
      <c r="A6" s="10" t="s">
        <v>194</v>
      </c>
      <c r="B6" s="17">
        <v>3702</v>
      </c>
      <c r="K6" s="10" t="s">
        <v>187</v>
      </c>
      <c r="L6" s="17">
        <v>966</v>
      </c>
    </row>
    <row r="7" spans="1:12" x14ac:dyDescent="0.25">
      <c r="A7" s="10" t="s">
        <v>200</v>
      </c>
      <c r="B7" s="17">
        <v>1933</v>
      </c>
      <c r="K7" s="10" t="s">
        <v>116</v>
      </c>
      <c r="L7" s="17">
        <v>1461</v>
      </c>
    </row>
    <row r="8" spans="1:12" x14ac:dyDescent="0.25">
      <c r="A8" s="10" t="s">
        <v>97</v>
      </c>
      <c r="B8" s="17">
        <v>1653</v>
      </c>
      <c r="K8" s="10" t="s">
        <v>97</v>
      </c>
      <c r="L8" s="17">
        <v>1653</v>
      </c>
    </row>
    <row r="9" spans="1:12" x14ac:dyDescent="0.25">
      <c r="A9" s="10" t="s">
        <v>13</v>
      </c>
      <c r="B9" s="17">
        <v>6970</v>
      </c>
      <c r="K9" s="10" t="s">
        <v>200</v>
      </c>
      <c r="L9" s="17">
        <v>1933</v>
      </c>
    </row>
    <row r="10" spans="1:12" x14ac:dyDescent="0.25">
      <c r="A10" s="10" t="s">
        <v>21</v>
      </c>
      <c r="B10" s="17">
        <v>16949</v>
      </c>
      <c r="K10" s="10" t="s">
        <v>38</v>
      </c>
      <c r="L10" s="17">
        <v>2132</v>
      </c>
    </row>
    <row r="11" spans="1:12" x14ac:dyDescent="0.25">
      <c r="A11" s="10" t="s">
        <v>158</v>
      </c>
      <c r="B11" s="17">
        <v>3300</v>
      </c>
      <c r="K11" s="10" t="s">
        <v>49</v>
      </c>
      <c r="L11" s="17">
        <v>2233</v>
      </c>
    </row>
    <row r="12" spans="1:12" x14ac:dyDescent="0.25">
      <c r="A12" s="10" t="s">
        <v>116</v>
      </c>
      <c r="B12" s="17">
        <v>1461</v>
      </c>
      <c r="K12" s="10" t="s">
        <v>133</v>
      </c>
      <c r="L12" s="17">
        <v>2413</v>
      </c>
    </row>
    <row r="13" spans="1:12" x14ac:dyDescent="0.25">
      <c r="A13" s="10" t="s">
        <v>74</v>
      </c>
      <c r="B13" s="17">
        <v>2513</v>
      </c>
      <c r="K13" s="10" t="s">
        <v>74</v>
      </c>
      <c r="L13" s="17">
        <v>2513</v>
      </c>
    </row>
    <row r="14" spans="1:12" x14ac:dyDescent="0.25">
      <c r="A14" s="10" t="s">
        <v>227</v>
      </c>
      <c r="B14" s="17">
        <v>257</v>
      </c>
      <c r="K14" s="10" t="s">
        <v>158</v>
      </c>
      <c r="L14" s="17">
        <v>3300</v>
      </c>
    </row>
    <row r="15" spans="1:12" x14ac:dyDescent="0.25">
      <c r="A15" s="10" t="s">
        <v>222</v>
      </c>
      <c r="B15" s="17">
        <v>295</v>
      </c>
      <c r="K15" s="10" t="s">
        <v>194</v>
      </c>
      <c r="L15" s="17">
        <v>3702</v>
      </c>
    </row>
    <row r="16" spans="1:12" x14ac:dyDescent="0.25">
      <c r="A16" s="10" t="s">
        <v>187</v>
      </c>
      <c r="B16" s="17">
        <v>966</v>
      </c>
      <c r="K16" s="10" t="s">
        <v>90</v>
      </c>
      <c r="L16" s="17">
        <v>4073</v>
      </c>
    </row>
    <row r="17" spans="1:12" x14ac:dyDescent="0.25">
      <c r="A17" s="10" t="s">
        <v>133</v>
      </c>
      <c r="B17" s="17">
        <v>2413</v>
      </c>
      <c r="K17" s="10" t="s">
        <v>149</v>
      </c>
      <c r="L17" s="17">
        <v>5152</v>
      </c>
    </row>
    <row r="18" spans="1:12" x14ac:dyDescent="0.25">
      <c r="A18" s="10" t="s">
        <v>90</v>
      </c>
      <c r="B18" s="17">
        <v>4073</v>
      </c>
      <c r="K18" s="10" t="s">
        <v>65</v>
      </c>
      <c r="L18" s="17">
        <v>5220</v>
      </c>
    </row>
    <row r="19" spans="1:12" x14ac:dyDescent="0.25">
      <c r="A19" s="10" t="s">
        <v>49</v>
      </c>
      <c r="B19" s="17">
        <v>2233</v>
      </c>
      <c r="K19" s="10" t="s">
        <v>13</v>
      </c>
      <c r="L19" s="17">
        <v>6970</v>
      </c>
    </row>
    <row r="20" spans="1:12" x14ac:dyDescent="0.25">
      <c r="A20" s="10" t="s">
        <v>149</v>
      </c>
      <c r="B20" s="17">
        <v>5152</v>
      </c>
      <c r="K20" s="10" t="s">
        <v>27</v>
      </c>
      <c r="L20" s="17">
        <v>7473</v>
      </c>
    </row>
    <row r="21" spans="1:12" x14ac:dyDescent="0.25">
      <c r="A21" s="10" t="s">
        <v>84</v>
      </c>
      <c r="B21" s="17">
        <v>16144</v>
      </c>
      <c r="K21" s="10" t="s">
        <v>68</v>
      </c>
      <c r="L21" s="17">
        <v>9359</v>
      </c>
    </row>
    <row r="22" spans="1:12" x14ac:dyDescent="0.25">
      <c r="A22" s="10" t="s">
        <v>65</v>
      </c>
      <c r="B22" s="17">
        <v>5220</v>
      </c>
      <c r="K22" s="10" t="s">
        <v>84</v>
      </c>
      <c r="L22" s="17">
        <v>16144</v>
      </c>
    </row>
    <row r="23" spans="1:12" x14ac:dyDescent="0.25">
      <c r="A23" s="10" t="s">
        <v>275</v>
      </c>
      <c r="B23" s="17">
        <v>94585</v>
      </c>
      <c r="K23" s="10" t="s">
        <v>21</v>
      </c>
      <c r="L23" s="17">
        <v>16949</v>
      </c>
    </row>
    <row r="24" spans="1:12" x14ac:dyDescent="0.25">
      <c r="K24" s="10" t="s">
        <v>325</v>
      </c>
      <c r="L24" s="17">
        <v>15000</v>
      </c>
    </row>
  </sheetData>
  <sortState xmlns:xlrd2="http://schemas.microsoft.com/office/spreadsheetml/2017/richdata2" ref="K3:L23">
    <sortCondition ref="L3:L23"/>
  </sortState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A886C-AAE2-45DF-8CC4-A259FE1C9BAD}">
  <dimension ref="A3:F74"/>
  <sheetViews>
    <sheetView workbookViewId="0">
      <selection activeCell="J2" sqref="J2"/>
    </sheetView>
  </sheetViews>
  <sheetFormatPr baseColWidth="10" defaultRowHeight="15" x14ac:dyDescent="0.25"/>
  <cols>
    <col min="1" max="1" width="17.5703125" bestFit="1" customWidth="1"/>
    <col min="2" max="2" width="14" bestFit="1" customWidth="1"/>
  </cols>
  <sheetData>
    <row r="3" spans="1:6" x14ac:dyDescent="0.25">
      <c r="A3" s="11" t="s">
        <v>298</v>
      </c>
      <c r="B3" t="s">
        <v>326</v>
      </c>
      <c r="E3" t="s">
        <v>323</v>
      </c>
      <c r="F3" t="s">
        <v>327</v>
      </c>
    </row>
    <row r="4" spans="1:6" x14ac:dyDescent="0.25">
      <c r="A4" s="10" t="s">
        <v>212</v>
      </c>
      <c r="B4" s="17">
        <v>4324.4303</v>
      </c>
      <c r="E4" s="10" t="s">
        <v>212</v>
      </c>
      <c r="F4" s="17">
        <v>4324.4303</v>
      </c>
    </row>
    <row r="5" spans="1:6" x14ac:dyDescent="0.25">
      <c r="A5" s="10" t="s">
        <v>83</v>
      </c>
      <c r="B5" s="17">
        <v>98954.75499999999</v>
      </c>
      <c r="E5" s="10" t="s">
        <v>83</v>
      </c>
      <c r="F5" s="17">
        <v>98954.75499999999</v>
      </c>
    </row>
    <row r="6" spans="1:6" x14ac:dyDescent="0.25">
      <c r="A6" s="10" t="s">
        <v>165</v>
      </c>
      <c r="B6" s="17">
        <v>30269.130999999998</v>
      </c>
      <c r="E6" s="10" t="s">
        <v>165</v>
      </c>
      <c r="F6" s="17">
        <v>30269.130999999998</v>
      </c>
    </row>
    <row r="7" spans="1:6" x14ac:dyDescent="0.25">
      <c r="A7" s="10" t="s">
        <v>218</v>
      </c>
      <c r="B7" s="17">
        <v>17228.797999999992</v>
      </c>
      <c r="E7" s="10" t="s">
        <v>218</v>
      </c>
      <c r="F7" s="17">
        <v>17228.797999999992</v>
      </c>
    </row>
    <row r="8" spans="1:6" x14ac:dyDescent="0.25">
      <c r="A8" s="10" t="s">
        <v>216</v>
      </c>
      <c r="B8" s="17">
        <v>1539.6889999999999</v>
      </c>
      <c r="E8" s="10" t="s">
        <v>216</v>
      </c>
      <c r="F8" s="17">
        <v>1539.6889999999999</v>
      </c>
    </row>
    <row r="9" spans="1:6" x14ac:dyDescent="0.25">
      <c r="A9" s="10" t="s">
        <v>136</v>
      </c>
      <c r="B9" s="17">
        <v>31951.657200000005</v>
      </c>
      <c r="E9" s="10" t="s">
        <v>136</v>
      </c>
      <c r="F9" s="17">
        <v>31951.657200000005</v>
      </c>
    </row>
    <row r="10" spans="1:6" x14ac:dyDescent="0.25">
      <c r="A10" s="10" t="s">
        <v>115</v>
      </c>
      <c r="B10" s="17">
        <v>11159.764000000001</v>
      </c>
      <c r="E10" s="10" t="s">
        <v>115</v>
      </c>
      <c r="F10" s="17">
        <v>11159.764000000001</v>
      </c>
    </row>
    <row r="11" spans="1:6" x14ac:dyDescent="0.25">
      <c r="A11" s="10" t="s">
        <v>268</v>
      </c>
      <c r="B11" s="17">
        <v>3668.3180000000002</v>
      </c>
      <c r="E11" s="10" t="s">
        <v>268</v>
      </c>
      <c r="F11" s="17">
        <v>3668.3180000000002</v>
      </c>
    </row>
    <row r="12" spans="1:6" x14ac:dyDescent="0.25">
      <c r="A12" s="10" t="s">
        <v>48</v>
      </c>
      <c r="B12" s="17">
        <v>14079.810000000001</v>
      </c>
      <c r="E12" s="10" t="s">
        <v>48</v>
      </c>
      <c r="F12" s="17">
        <v>14079.810000000001</v>
      </c>
    </row>
    <row r="13" spans="1:6" x14ac:dyDescent="0.25">
      <c r="A13" s="10" t="s">
        <v>183</v>
      </c>
      <c r="B13" s="17">
        <v>125833.03479999998</v>
      </c>
      <c r="E13" s="10" t="s">
        <v>183</v>
      </c>
      <c r="F13" s="17">
        <v>125833.03479999998</v>
      </c>
    </row>
    <row r="14" spans="1:6" x14ac:dyDescent="0.25">
      <c r="A14" s="10" t="s">
        <v>89</v>
      </c>
      <c r="B14" s="17">
        <v>34918.67300000001</v>
      </c>
      <c r="E14" s="10" t="s">
        <v>89</v>
      </c>
      <c r="F14" s="17">
        <v>34918.67300000001</v>
      </c>
    </row>
    <row r="15" spans="1:6" x14ac:dyDescent="0.25">
      <c r="A15" s="10" t="s">
        <v>180</v>
      </c>
      <c r="B15" s="17">
        <v>30034.160999999996</v>
      </c>
      <c r="E15" s="10" t="s">
        <v>180</v>
      </c>
      <c r="F15" s="17">
        <v>30034.160999999996</v>
      </c>
    </row>
    <row r="16" spans="1:6" x14ac:dyDescent="0.25">
      <c r="A16" s="10" t="s">
        <v>258</v>
      </c>
      <c r="B16" s="17">
        <v>8070.4697999999999</v>
      </c>
      <c r="E16" s="10" t="s">
        <v>258</v>
      </c>
      <c r="F16" s="17">
        <v>8070.4697999999999</v>
      </c>
    </row>
    <row r="17" spans="1:6" x14ac:dyDescent="0.25">
      <c r="A17" s="10" t="s">
        <v>237</v>
      </c>
      <c r="B17" s="17">
        <v>6840.0730000000003</v>
      </c>
      <c r="E17" s="10" t="s">
        <v>237</v>
      </c>
      <c r="F17" s="17">
        <v>6840.0730000000003</v>
      </c>
    </row>
    <row r="18" spans="1:6" x14ac:dyDescent="0.25">
      <c r="A18" s="10" t="s">
        <v>266</v>
      </c>
      <c r="B18" s="17">
        <v>1520.4096</v>
      </c>
      <c r="E18" s="10" t="s">
        <v>266</v>
      </c>
      <c r="F18" s="17">
        <v>1520.4096</v>
      </c>
    </row>
    <row r="19" spans="1:6" x14ac:dyDescent="0.25">
      <c r="A19" s="10" t="s">
        <v>244</v>
      </c>
      <c r="B19" s="17">
        <v>8637.3706999999977</v>
      </c>
      <c r="E19" s="10" t="s">
        <v>244</v>
      </c>
      <c r="F19" s="17">
        <v>8637.3706999999977</v>
      </c>
    </row>
    <row r="20" spans="1:6" x14ac:dyDescent="0.25">
      <c r="A20" s="10" t="s">
        <v>104</v>
      </c>
      <c r="B20" s="17">
        <v>13039.395000000002</v>
      </c>
      <c r="E20" s="10" t="s">
        <v>104</v>
      </c>
      <c r="F20" s="17">
        <v>13039.395000000002</v>
      </c>
    </row>
    <row r="21" spans="1:6" x14ac:dyDescent="0.25">
      <c r="A21" s="10" t="s">
        <v>37</v>
      </c>
      <c r="B21" s="17">
        <v>38790.318999999981</v>
      </c>
      <c r="E21" s="10" t="s">
        <v>37</v>
      </c>
      <c r="F21" s="17">
        <v>38790.318999999981</v>
      </c>
    </row>
    <row r="22" spans="1:6" x14ac:dyDescent="0.25">
      <c r="A22" s="10" t="s">
        <v>209</v>
      </c>
      <c r="B22" s="17">
        <v>13074.473000000004</v>
      </c>
      <c r="E22" s="10" t="s">
        <v>209</v>
      </c>
      <c r="F22" s="17">
        <v>13074.473000000004</v>
      </c>
    </row>
    <row r="23" spans="1:6" x14ac:dyDescent="0.25">
      <c r="A23" s="10" t="s">
        <v>157</v>
      </c>
      <c r="B23" s="17">
        <v>73430.369999999981</v>
      </c>
      <c r="E23" s="10" t="s">
        <v>157</v>
      </c>
      <c r="F23" s="17">
        <v>73430.369999999981</v>
      </c>
    </row>
    <row r="24" spans="1:6" x14ac:dyDescent="0.25">
      <c r="A24" s="10" t="s">
        <v>176</v>
      </c>
      <c r="B24" s="17">
        <v>8990.1450000000004</v>
      </c>
      <c r="E24" s="10" t="s">
        <v>176</v>
      </c>
      <c r="F24" s="17">
        <v>8990.1450000000004</v>
      </c>
    </row>
    <row r="25" spans="1:6" x14ac:dyDescent="0.25">
      <c r="A25" s="10" t="s">
        <v>111</v>
      </c>
      <c r="B25" s="17">
        <v>133034.20899999992</v>
      </c>
      <c r="E25" s="10" t="s">
        <v>111</v>
      </c>
      <c r="F25" s="17">
        <v>133034.20899999992</v>
      </c>
    </row>
    <row r="26" spans="1:6" x14ac:dyDescent="0.25">
      <c r="A26" s="10" t="s">
        <v>224</v>
      </c>
      <c r="B26" s="17">
        <v>3462.2460000000005</v>
      </c>
      <c r="E26" s="10" t="s">
        <v>224</v>
      </c>
      <c r="F26" s="17">
        <v>3462.2460000000005</v>
      </c>
    </row>
    <row r="27" spans="1:6" x14ac:dyDescent="0.25">
      <c r="A27" s="10" t="s">
        <v>256</v>
      </c>
      <c r="B27" s="17">
        <v>16758.095799999999</v>
      </c>
      <c r="E27" s="10" t="s">
        <v>256</v>
      </c>
      <c r="F27" s="17">
        <v>16758.095799999999</v>
      </c>
    </row>
    <row r="28" spans="1:6" x14ac:dyDescent="0.25">
      <c r="A28" s="10" t="s">
        <v>128</v>
      </c>
      <c r="B28" s="17">
        <v>28418.173200000001</v>
      </c>
      <c r="E28" s="10" t="s">
        <v>128</v>
      </c>
      <c r="F28" s="17">
        <v>28418.173200000001</v>
      </c>
    </row>
    <row r="29" spans="1:6" x14ac:dyDescent="0.25">
      <c r="A29" s="10" t="s">
        <v>54</v>
      </c>
      <c r="B29" s="17">
        <v>26798.572</v>
      </c>
      <c r="E29" s="10" t="s">
        <v>54</v>
      </c>
      <c r="F29" s="17">
        <v>26798.572</v>
      </c>
    </row>
    <row r="30" spans="1:6" x14ac:dyDescent="0.25">
      <c r="A30" s="10" t="s">
        <v>67</v>
      </c>
      <c r="B30" s="17">
        <v>152901.07890000011</v>
      </c>
      <c r="E30" s="10" t="s">
        <v>67</v>
      </c>
      <c r="F30" s="17">
        <v>152901.07890000011</v>
      </c>
    </row>
    <row r="31" spans="1:6" x14ac:dyDescent="0.25">
      <c r="A31" s="10" t="s">
        <v>264</v>
      </c>
      <c r="B31" s="17">
        <v>2508.9665</v>
      </c>
      <c r="E31" s="10" t="s">
        <v>264</v>
      </c>
      <c r="F31" s="17">
        <v>2508.9665</v>
      </c>
    </row>
    <row r="32" spans="1:6" x14ac:dyDescent="0.25">
      <c r="A32" s="10" t="s">
        <v>233</v>
      </c>
      <c r="B32" s="17">
        <v>14344.877999999997</v>
      </c>
      <c r="E32" s="10" t="s">
        <v>233</v>
      </c>
      <c r="F32" s="17">
        <v>14344.877999999997</v>
      </c>
    </row>
    <row r="33" spans="1:6" x14ac:dyDescent="0.25">
      <c r="A33" s="10" t="s">
        <v>260</v>
      </c>
      <c r="B33" s="17">
        <v>1216.2300000000002</v>
      </c>
      <c r="E33" s="10" t="s">
        <v>260</v>
      </c>
      <c r="F33" s="17">
        <v>1216.2300000000002</v>
      </c>
    </row>
    <row r="34" spans="1:6" x14ac:dyDescent="0.25">
      <c r="A34" s="10" t="s">
        <v>199</v>
      </c>
      <c r="B34" s="17">
        <v>36284.914000000004</v>
      </c>
      <c r="E34" s="10" t="s">
        <v>199</v>
      </c>
      <c r="F34" s="17">
        <v>36284.914000000004</v>
      </c>
    </row>
    <row r="35" spans="1:6" x14ac:dyDescent="0.25">
      <c r="A35" s="10" t="s">
        <v>77</v>
      </c>
      <c r="B35" s="17">
        <v>17385.227499999997</v>
      </c>
      <c r="E35" s="10" t="s">
        <v>77</v>
      </c>
      <c r="F35" s="17">
        <v>17385.227499999997</v>
      </c>
    </row>
    <row r="36" spans="1:6" x14ac:dyDescent="0.25">
      <c r="A36" s="10" t="s">
        <v>109</v>
      </c>
      <c r="B36" s="17">
        <v>29629.101999999995</v>
      </c>
      <c r="E36" s="10" t="s">
        <v>109</v>
      </c>
      <c r="F36" s="17">
        <v>29629.101999999995</v>
      </c>
    </row>
    <row r="37" spans="1:6" x14ac:dyDescent="0.25">
      <c r="A37" s="10" t="s">
        <v>120</v>
      </c>
      <c r="B37" s="17">
        <v>7380.9359999999988</v>
      </c>
      <c r="E37" s="10" t="s">
        <v>120</v>
      </c>
      <c r="F37" s="17">
        <v>7380.9359999999988</v>
      </c>
    </row>
    <row r="38" spans="1:6" x14ac:dyDescent="0.25">
      <c r="A38" s="10" t="s">
        <v>235</v>
      </c>
      <c r="B38" s="17">
        <v>10967.762999999999</v>
      </c>
      <c r="E38" s="10" t="s">
        <v>235</v>
      </c>
      <c r="F38" s="17">
        <v>10967.762999999999</v>
      </c>
    </row>
    <row r="39" spans="1:6" x14ac:dyDescent="0.25">
      <c r="A39" s="10" t="s">
        <v>186</v>
      </c>
      <c r="B39" s="17">
        <v>16094.263000000001</v>
      </c>
      <c r="E39" s="10" t="s">
        <v>186</v>
      </c>
      <c r="F39" s="17">
        <v>16094.263000000001</v>
      </c>
    </row>
    <row r="40" spans="1:6" x14ac:dyDescent="0.25">
      <c r="A40" s="10" t="s">
        <v>148</v>
      </c>
      <c r="B40" s="17">
        <v>62950.611400000009</v>
      </c>
      <c r="E40" s="10" t="s">
        <v>148</v>
      </c>
      <c r="F40" s="17">
        <v>62950.611400000009</v>
      </c>
    </row>
    <row r="41" spans="1:6" x14ac:dyDescent="0.25">
      <c r="A41" s="10" t="s">
        <v>124</v>
      </c>
      <c r="B41" s="17">
        <v>43158.551000000007</v>
      </c>
      <c r="E41" s="10" t="s">
        <v>124</v>
      </c>
      <c r="F41" s="17">
        <v>43158.551000000007</v>
      </c>
    </row>
    <row r="42" spans="1:6" x14ac:dyDescent="0.25">
      <c r="A42" s="10" t="s">
        <v>31</v>
      </c>
      <c r="B42" s="17">
        <v>13684.689999999997</v>
      </c>
      <c r="E42" s="10" t="s">
        <v>31</v>
      </c>
      <c r="F42" s="17">
        <v>13684.689999999997</v>
      </c>
    </row>
    <row r="43" spans="1:6" x14ac:dyDescent="0.25">
      <c r="A43" s="10" t="s">
        <v>132</v>
      </c>
      <c r="B43" s="17">
        <v>19036.733100000001</v>
      </c>
      <c r="E43" s="10" t="s">
        <v>132</v>
      </c>
      <c r="F43" s="17">
        <v>19036.733100000001</v>
      </c>
    </row>
    <row r="44" spans="1:6" x14ac:dyDescent="0.25">
      <c r="A44" s="10" t="s">
        <v>252</v>
      </c>
      <c r="B44" s="17">
        <v>2570.4920000000002</v>
      </c>
      <c r="E44" s="10" t="s">
        <v>252</v>
      </c>
      <c r="F44" s="17">
        <v>2570.4920000000002</v>
      </c>
    </row>
    <row r="45" spans="1:6" x14ac:dyDescent="0.25">
      <c r="A45" s="10" t="s">
        <v>191</v>
      </c>
      <c r="B45" s="17">
        <v>28776.935500000003</v>
      </c>
      <c r="E45" s="10" t="s">
        <v>191</v>
      </c>
      <c r="F45" s="17">
        <v>28776.935500000003</v>
      </c>
    </row>
    <row r="46" spans="1:6" x14ac:dyDescent="0.25">
      <c r="A46" s="10" t="s">
        <v>73</v>
      </c>
      <c r="B46" s="17">
        <v>42776.961500000019</v>
      </c>
      <c r="E46" s="10" t="s">
        <v>73</v>
      </c>
      <c r="F46" s="17">
        <v>42776.961500000019</v>
      </c>
    </row>
    <row r="47" spans="1:6" x14ac:dyDescent="0.25">
      <c r="A47" s="10" t="s">
        <v>193</v>
      </c>
      <c r="B47" s="17">
        <v>62268.913000000008</v>
      </c>
      <c r="E47" s="10" t="s">
        <v>193</v>
      </c>
      <c r="F47" s="17">
        <v>62268.913000000008</v>
      </c>
    </row>
    <row r="48" spans="1:6" x14ac:dyDescent="0.25">
      <c r="A48" s="10" t="s">
        <v>100</v>
      </c>
      <c r="B48" s="17">
        <v>49348.973099999981</v>
      </c>
      <c r="E48" s="10" t="s">
        <v>100</v>
      </c>
      <c r="F48" s="17">
        <v>49348.973099999981</v>
      </c>
    </row>
    <row r="49" spans="1:6" x14ac:dyDescent="0.25">
      <c r="A49" s="10" t="s">
        <v>20</v>
      </c>
      <c r="B49" s="17">
        <v>17029.925000000003</v>
      </c>
      <c r="E49" s="10" t="s">
        <v>20</v>
      </c>
      <c r="F49" s="17">
        <v>17029.925000000003</v>
      </c>
    </row>
    <row r="50" spans="1:6" x14ac:dyDescent="0.25">
      <c r="A50" s="10" t="s">
        <v>173</v>
      </c>
      <c r="B50" s="17">
        <v>4607.1654000000008</v>
      </c>
      <c r="E50" s="10" t="s">
        <v>173</v>
      </c>
      <c r="F50" s="17">
        <v>4607.1654000000008</v>
      </c>
    </row>
    <row r="51" spans="1:6" x14ac:dyDescent="0.25">
      <c r="A51" s="10" t="s">
        <v>96</v>
      </c>
      <c r="B51" s="17">
        <v>25680.382499999996</v>
      </c>
      <c r="E51" s="10" t="s">
        <v>96</v>
      </c>
      <c r="F51" s="17">
        <v>25680.382499999996</v>
      </c>
    </row>
    <row r="52" spans="1:6" x14ac:dyDescent="0.25">
      <c r="A52" s="10" t="s">
        <v>271</v>
      </c>
      <c r="B52" s="17">
        <v>2100.3715000000002</v>
      </c>
      <c r="E52" s="10" t="s">
        <v>271</v>
      </c>
      <c r="F52" s="17">
        <v>2100.3715000000002</v>
      </c>
    </row>
    <row r="53" spans="1:6" x14ac:dyDescent="0.25">
      <c r="A53" s="10" t="s">
        <v>167</v>
      </c>
      <c r="B53" s="17">
        <v>9613.4379999999983</v>
      </c>
      <c r="E53" s="10" t="s">
        <v>167</v>
      </c>
      <c r="F53" s="17">
        <v>9613.4379999999983</v>
      </c>
    </row>
    <row r="54" spans="1:6" x14ac:dyDescent="0.25">
      <c r="A54" s="10" t="s">
        <v>144</v>
      </c>
      <c r="B54" s="17">
        <v>7543.576</v>
      </c>
      <c r="E54" s="10" t="s">
        <v>144</v>
      </c>
      <c r="F54" s="17">
        <v>7543.576</v>
      </c>
    </row>
    <row r="55" spans="1:6" x14ac:dyDescent="0.25">
      <c r="A55" s="10" t="s">
        <v>12</v>
      </c>
      <c r="B55" s="17">
        <v>22674.267999999993</v>
      </c>
      <c r="E55" s="10" t="s">
        <v>12</v>
      </c>
      <c r="F55" s="17">
        <v>22674.267999999993</v>
      </c>
    </row>
    <row r="56" spans="1:6" x14ac:dyDescent="0.25">
      <c r="A56" s="10" t="s">
        <v>60</v>
      </c>
      <c r="B56" s="17">
        <v>9843.0869999999995</v>
      </c>
      <c r="E56" s="10" t="s">
        <v>60</v>
      </c>
      <c r="F56" s="17">
        <v>9843.0869999999995</v>
      </c>
    </row>
    <row r="57" spans="1:6" x14ac:dyDescent="0.25">
      <c r="A57" s="10" t="s">
        <v>26</v>
      </c>
      <c r="B57" s="17">
        <v>68471.342999999979</v>
      </c>
      <c r="E57" s="10" t="s">
        <v>26</v>
      </c>
      <c r="F57" s="17">
        <v>68471.342999999979</v>
      </c>
    </row>
    <row r="58" spans="1:6" x14ac:dyDescent="0.25">
      <c r="A58" s="10" t="s">
        <v>207</v>
      </c>
      <c r="B58" s="17">
        <v>54534.430000000008</v>
      </c>
      <c r="E58" s="10" t="s">
        <v>207</v>
      </c>
      <c r="F58" s="17">
        <v>54534.430000000008</v>
      </c>
    </row>
    <row r="59" spans="1:6" x14ac:dyDescent="0.25">
      <c r="A59" s="10" t="s">
        <v>64</v>
      </c>
      <c r="B59" s="17">
        <v>29175.39850000001</v>
      </c>
      <c r="E59" s="10" t="s">
        <v>64</v>
      </c>
      <c r="F59" s="17">
        <v>29175.39850000001</v>
      </c>
    </row>
    <row r="60" spans="1:6" x14ac:dyDescent="0.25">
      <c r="A60" s="10" t="s">
        <v>262</v>
      </c>
      <c r="B60" s="17">
        <v>2765.9810000000002</v>
      </c>
      <c r="E60" s="10" t="s">
        <v>262</v>
      </c>
      <c r="F60" s="17">
        <v>2765.9810000000002</v>
      </c>
    </row>
    <row r="61" spans="1:6" x14ac:dyDescent="0.25">
      <c r="A61" s="10" t="s">
        <v>152</v>
      </c>
      <c r="B61" s="17">
        <v>74625.462900000013</v>
      </c>
      <c r="E61" s="10" t="s">
        <v>152</v>
      </c>
      <c r="F61" s="17">
        <v>74625.462900000013</v>
      </c>
    </row>
    <row r="62" spans="1:6" x14ac:dyDescent="0.25">
      <c r="A62" s="10" t="s">
        <v>106</v>
      </c>
      <c r="B62" s="17">
        <v>31733.156999999999</v>
      </c>
      <c r="E62" s="10" t="s">
        <v>106</v>
      </c>
      <c r="F62" s="17">
        <v>31733.156999999999</v>
      </c>
    </row>
    <row r="63" spans="1:6" x14ac:dyDescent="0.25">
      <c r="A63" s="10" t="s">
        <v>163</v>
      </c>
      <c r="B63" s="17">
        <v>12876.464000000002</v>
      </c>
      <c r="E63" s="10" t="s">
        <v>163</v>
      </c>
      <c r="F63" s="17">
        <v>12876.464000000002</v>
      </c>
    </row>
    <row r="64" spans="1:6" x14ac:dyDescent="0.25">
      <c r="A64" s="10" t="s">
        <v>226</v>
      </c>
      <c r="B64" s="17">
        <v>6490.4674999999997</v>
      </c>
      <c r="E64" s="10" t="s">
        <v>226</v>
      </c>
      <c r="F64" s="17">
        <v>6490.4674999999997</v>
      </c>
    </row>
    <row r="65" spans="1:6" x14ac:dyDescent="0.25">
      <c r="A65" s="10" t="s">
        <v>93</v>
      </c>
      <c r="B65" s="17">
        <v>45209.565000000002</v>
      </c>
      <c r="E65" s="10" t="s">
        <v>93</v>
      </c>
      <c r="F65" s="17">
        <v>45209.565000000002</v>
      </c>
    </row>
    <row r="66" spans="1:6" x14ac:dyDescent="0.25">
      <c r="A66" s="10" t="s">
        <v>161</v>
      </c>
      <c r="B66" s="17">
        <v>20052.226999999995</v>
      </c>
      <c r="E66" s="10" t="s">
        <v>161</v>
      </c>
      <c r="F66" s="17">
        <v>20052.226999999995</v>
      </c>
    </row>
    <row r="67" spans="1:6" x14ac:dyDescent="0.25">
      <c r="A67" s="10" t="s">
        <v>242</v>
      </c>
      <c r="B67" s="17">
        <v>1233.7829999999999</v>
      </c>
      <c r="E67" s="10" t="s">
        <v>242</v>
      </c>
      <c r="F67" s="17">
        <v>1233.7829999999999</v>
      </c>
    </row>
    <row r="68" spans="1:6" x14ac:dyDescent="0.25">
      <c r="A68" s="10" t="s">
        <v>205</v>
      </c>
      <c r="B68" s="17">
        <v>14999.169000000004</v>
      </c>
      <c r="E68" s="10" t="s">
        <v>205</v>
      </c>
      <c r="F68" s="17">
        <v>14999.169000000004</v>
      </c>
    </row>
    <row r="69" spans="1:6" x14ac:dyDescent="0.25">
      <c r="A69" s="10" t="s">
        <v>230</v>
      </c>
      <c r="B69" s="17">
        <v>27042.761999999999</v>
      </c>
      <c r="E69" s="10" t="s">
        <v>230</v>
      </c>
      <c r="F69" s="17">
        <v>27042.761999999999</v>
      </c>
    </row>
    <row r="70" spans="1:6" x14ac:dyDescent="0.25">
      <c r="A70" s="10" t="s">
        <v>250</v>
      </c>
      <c r="B70" s="17">
        <v>406.99499999999995</v>
      </c>
      <c r="E70" s="10" t="s">
        <v>250</v>
      </c>
      <c r="F70" s="17">
        <v>406.99499999999995</v>
      </c>
    </row>
    <row r="71" spans="1:6" x14ac:dyDescent="0.25">
      <c r="A71" s="10" t="s">
        <v>273</v>
      </c>
      <c r="B71" s="17">
        <v>1492.6539999999998</v>
      </c>
      <c r="E71" s="10" t="s">
        <v>273</v>
      </c>
      <c r="F71" s="17">
        <v>1492.6539999999998</v>
      </c>
    </row>
    <row r="72" spans="1:6" x14ac:dyDescent="0.25">
      <c r="A72" s="10" t="s">
        <v>248</v>
      </c>
      <c r="B72" s="17">
        <v>293.15999999999997</v>
      </c>
      <c r="E72" s="10" t="s">
        <v>248</v>
      </c>
      <c r="F72" s="17">
        <v>293.15999999999997</v>
      </c>
    </row>
    <row r="73" spans="1:6" x14ac:dyDescent="0.25">
      <c r="A73" s="10" t="s">
        <v>221</v>
      </c>
      <c r="B73" s="17">
        <v>3513.232</v>
      </c>
      <c r="E73" s="10" t="s">
        <v>221</v>
      </c>
      <c r="F73" s="17">
        <v>3513.232</v>
      </c>
    </row>
    <row r="74" spans="1:6" x14ac:dyDescent="0.25">
      <c r="A74" s="10" t="s">
        <v>275</v>
      </c>
      <c r="B74" s="17">
        <v>1892121.2261999997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92F53-47B8-4D25-86DA-5F10AE91A0FA}">
  <dimension ref="A3:F18"/>
  <sheetViews>
    <sheetView workbookViewId="0">
      <selection activeCell="D6" sqref="D6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9.85546875" bestFit="1" customWidth="1"/>
    <col min="4" max="4" width="10.85546875" bestFit="1" customWidth="1"/>
    <col min="5" max="5" width="11.42578125" bestFit="1" customWidth="1"/>
    <col min="6" max="6" width="12.5703125" bestFit="1" customWidth="1"/>
  </cols>
  <sheetData>
    <row r="3" spans="1:6" x14ac:dyDescent="0.25">
      <c r="A3" s="11" t="s">
        <v>328</v>
      </c>
      <c r="B3" s="11" t="s">
        <v>299</v>
      </c>
    </row>
    <row r="4" spans="1:6" x14ac:dyDescent="0.25">
      <c r="A4" s="11" t="s">
        <v>298</v>
      </c>
      <c r="B4" t="s">
        <v>302</v>
      </c>
      <c r="C4" t="s">
        <v>303</v>
      </c>
      <c r="D4" t="s">
        <v>304</v>
      </c>
      <c r="E4" t="s">
        <v>305</v>
      </c>
      <c r="F4" t="s">
        <v>275</v>
      </c>
    </row>
    <row r="5" spans="1:6" x14ac:dyDescent="0.25">
      <c r="A5" s="10" t="s">
        <v>309</v>
      </c>
      <c r="B5" s="16"/>
      <c r="C5" s="16"/>
      <c r="D5" s="16"/>
      <c r="E5" s="16"/>
      <c r="F5" s="16"/>
    </row>
    <row r="6" spans="1:6" x14ac:dyDescent="0.25">
      <c r="A6" s="19" t="s">
        <v>238</v>
      </c>
      <c r="B6" s="16"/>
      <c r="C6" s="16">
        <v>52.650000000000006</v>
      </c>
      <c r="D6" s="16"/>
      <c r="E6" s="16"/>
      <c r="F6" s="16">
        <v>52.650000000000006</v>
      </c>
    </row>
    <row r="7" spans="1:6" x14ac:dyDescent="0.25">
      <c r="A7" s="19" t="s">
        <v>194</v>
      </c>
      <c r="B7" s="16"/>
      <c r="C7" s="16">
        <v>408.81600000000009</v>
      </c>
      <c r="D7" s="16">
        <v>125.99999999999994</v>
      </c>
      <c r="E7" s="16"/>
      <c r="F7" s="16">
        <v>534.81600000000003</v>
      </c>
    </row>
    <row r="8" spans="1:6" x14ac:dyDescent="0.25">
      <c r="A8" s="19" t="s">
        <v>74</v>
      </c>
      <c r="B8" s="16"/>
      <c r="C8" s="16"/>
      <c r="D8" s="16">
        <v>117.20799999999997</v>
      </c>
      <c r="E8" s="16"/>
      <c r="F8" s="16">
        <v>117.20799999999997</v>
      </c>
    </row>
    <row r="9" spans="1:6" x14ac:dyDescent="0.25">
      <c r="A9" s="19" t="s">
        <v>84</v>
      </c>
      <c r="B9" s="16">
        <v>75.240000000000009</v>
      </c>
      <c r="C9" s="16">
        <v>248.76300000000009</v>
      </c>
      <c r="D9" s="16">
        <v>66.779999999999973</v>
      </c>
      <c r="E9" s="16">
        <v>544.79999999999995</v>
      </c>
      <c r="F9" s="16">
        <v>935.58300000000008</v>
      </c>
    </row>
    <row r="10" spans="1:6" x14ac:dyDescent="0.25">
      <c r="A10" s="19" t="s">
        <v>65</v>
      </c>
      <c r="B10" s="16"/>
      <c r="C10" s="16"/>
      <c r="D10" s="16">
        <v>190.79999999999995</v>
      </c>
      <c r="E10" s="16">
        <v>122.87999999999998</v>
      </c>
      <c r="F10" s="16">
        <v>313.67999999999995</v>
      </c>
    </row>
    <row r="11" spans="1:6" x14ac:dyDescent="0.25">
      <c r="A11" s="10" t="s">
        <v>310</v>
      </c>
      <c r="B11" s="16"/>
      <c r="C11" s="16"/>
      <c r="D11" s="16"/>
      <c r="E11" s="16"/>
      <c r="F11" s="16"/>
    </row>
    <row r="12" spans="1:6" x14ac:dyDescent="0.25">
      <c r="A12" s="19" t="s">
        <v>68</v>
      </c>
      <c r="B12" s="16"/>
      <c r="C12" s="16"/>
      <c r="D12" s="16">
        <v>638.39999999999964</v>
      </c>
      <c r="E12" s="16"/>
      <c r="F12" s="16">
        <v>638.39999999999964</v>
      </c>
    </row>
    <row r="13" spans="1:6" x14ac:dyDescent="0.25">
      <c r="A13" s="19" t="s">
        <v>200</v>
      </c>
      <c r="B13" s="16"/>
      <c r="C13" s="16"/>
      <c r="D13" s="16"/>
      <c r="E13" s="16">
        <v>217.80000000000007</v>
      </c>
      <c r="F13" s="16">
        <v>217.80000000000007</v>
      </c>
    </row>
    <row r="14" spans="1:6" x14ac:dyDescent="0.25">
      <c r="A14" s="19" t="s">
        <v>13</v>
      </c>
      <c r="B14" s="16">
        <v>13.949999999999989</v>
      </c>
      <c r="C14" s="16">
        <v>157.05000000000007</v>
      </c>
      <c r="D14" s="16"/>
      <c r="E14" s="16"/>
      <c r="F14" s="16">
        <v>171.00000000000006</v>
      </c>
    </row>
    <row r="15" spans="1:6" x14ac:dyDescent="0.25">
      <c r="A15" s="19" t="s">
        <v>21</v>
      </c>
      <c r="B15" s="16">
        <v>107.1</v>
      </c>
      <c r="C15" s="16">
        <v>424.72800000000007</v>
      </c>
      <c r="D15" s="16"/>
      <c r="E15" s="16">
        <v>242.08000000000004</v>
      </c>
      <c r="F15" s="16">
        <v>773.90800000000013</v>
      </c>
    </row>
    <row r="16" spans="1:6" x14ac:dyDescent="0.25">
      <c r="A16" s="19" t="s">
        <v>133</v>
      </c>
      <c r="B16" s="16">
        <v>5.3999999999999986</v>
      </c>
      <c r="C16" s="16"/>
      <c r="D16" s="16"/>
      <c r="E16" s="16">
        <v>117.03999999999996</v>
      </c>
      <c r="F16" s="16">
        <v>122.43999999999997</v>
      </c>
    </row>
    <row r="17" spans="1:6" x14ac:dyDescent="0.25">
      <c r="A17" s="19" t="s">
        <v>149</v>
      </c>
      <c r="B17" s="16"/>
      <c r="C17" s="16"/>
      <c r="D17" s="16">
        <v>110.25</v>
      </c>
      <c r="E17" s="16"/>
      <c r="F17" s="16">
        <v>110.25</v>
      </c>
    </row>
    <row r="18" spans="1:6" x14ac:dyDescent="0.25">
      <c r="A18" s="10" t="s">
        <v>275</v>
      </c>
      <c r="B18" s="16">
        <v>201.69</v>
      </c>
      <c r="C18" s="16">
        <v>1292.0070000000003</v>
      </c>
      <c r="D18" s="16">
        <v>1249.4379999999996</v>
      </c>
      <c r="E18" s="16">
        <v>1244.5999999999999</v>
      </c>
      <c r="F18" s="16">
        <v>3987.7349999999997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DE36A-C574-4805-9936-1EAC38EF4CB4}">
  <dimension ref="A3:A6"/>
  <sheetViews>
    <sheetView workbookViewId="0">
      <selection activeCell="A3" sqref="A3"/>
    </sheetView>
  </sheetViews>
  <sheetFormatPr baseColWidth="10" defaultRowHeight="15" x14ac:dyDescent="0.25"/>
  <cols>
    <col min="1" max="1" width="17.5703125" bestFit="1" customWidth="1"/>
  </cols>
  <sheetData>
    <row r="3" spans="1:1" x14ac:dyDescent="0.25">
      <c r="A3" s="11" t="s">
        <v>298</v>
      </c>
    </row>
    <row r="4" spans="1:1" x14ac:dyDescent="0.25">
      <c r="A4" s="10" t="s">
        <v>309</v>
      </c>
    </row>
    <row r="5" spans="1:1" x14ac:dyDescent="0.25">
      <c r="A5" s="10" t="s">
        <v>310</v>
      </c>
    </row>
    <row r="6" spans="1:1" x14ac:dyDescent="0.25">
      <c r="A6" s="10" t="s">
        <v>275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75EF3-7B44-485D-8964-A6AAFE128A8C}">
  <dimension ref="A3:B14"/>
  <sheetViews>
    <sheetView tabSelected="1" workbookViewId="0">
      <selection activeCell="F4" sqref="F4"/>
    </sheetView>
  </sheetViews>
  <sheetFormatPr baseColWidth="10" defaultRowHeight="15" x14ac:dyDescent="0.25"/>
  <cols>
    <col min="1" max="1" width="17.5703125" bestFit="1" customWidth="1"/>
    <col min="2" max="2" width="16.85546875" bestFit="1" customWidth="1"/>
  </cols>
  <sheetData>
    <row r="3" spans="1:2" x14ac:dyDescent="0.25">
      <c r="A3" s="11" t="s">
        <v>298</v>
      </c>
      <c r="B3" t="s">
        <v>322</v>
      </c>
    </row>
    <row r="4" spans="1:2" x14ac:dyDescent="0.25">
      <c r="A4" s="10" t="s">
        <v>329</v>
      </c>
      <c r="B4" s="23">
        <v>36415</v>
      </c>
    </row>
    <row r="5" spans="1:2" x14ac:dyDescent="0.25">
      <c r="A5" s="10" t="s">
        <v>330</v>
      </c>
      <c r="B5" s="23">
        <v>32432</v>
      </c>
    </row>
    <row r="6" spans="1:2" x14ac:dyDescent="0.25">
      <c r="A6" s="10" t="s">
        <v>331</v>
      </c>
      <c r="B6" s="23">
        <v>18223</v>
      </c>
    </row>
    <row r="7" spans="1:2" x14ac:dyDescent="0.25">
      <c r="A7" s="10" t="s">
        <v>332</v>
      </c>
      <c r="B7" s="23">
        <v>3628</v>
      </c>
    </row>
    <row r="8" spans="1:2" x14ac:dyDescent="0.25">
      <c r="A8" s="10" t="s">
        <v>333</v>
      </c>
      <c r="B8" s="23">
        <v>1123</v>
      </c>
    </row>
    <row r="9" spans="1:2" x14ac:dyDescent="0.25">
      <c r="A9" s="10" t="s">
        <v>334</v>
      </c>
      <c r="B9" s="23">
        <v>267</v>
      </c>
    </row>
    <row r="10" spans="1:2" x14ac:dyDescent="0.25">
      <c r="A10" s="10" t="s">
        <v>335</v>
      </c>
      <c r="B10" s="23">
        <v>736</v>
      </c>
    </row>
    <row r="11" spans="1:2" x14ac:dyDescent="0.25">
      <c r="A11" s="10" t="s">
        <v>336</v>
      </c>
      <c r="B11" s="23">
        <v>560</v>
      </c>
    </row>
    <row r="12" spans="1:2" x14ac:dyDescent="0.25">
      <c r="A12" s="10" t="s">
        <v>337</v>
      </c>
      <c r="B12" s="23">
        <v>847</v>
      </c>
    </row>
    <row r="13" spans="1:2" x14ac:dyDescent="0.25">
      <c r="A13" s="10" t="s">
        <v>338</v>
      </c>
      <c r="B13" s="23">
        <v>354</v>
      </c>
    </row>
    <row r="14" spans="1:2" x14ac:dyDescent="0.25">
      <c r="A14" s="10" t="s">
        <v>275</v>
      </c>
      <c r="B14" s="23">
        <v>94585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749"/>
  <sheetViews>
    <sheetView topLeftCell="A2" workbookViewId="0">
      <selection activeCell="D8" sqref="D8"/>
    </sheetView>
  </sheetViews>
  <sheetFormatPr baseColWidth="10" defaultRowHeight="15" x14ac:dyDescent="0.25"/>
  <cols>
    <col min="1" max="1" width="10.5703125" customWidth="1"/>
    <col min="2" max="2" width="31.7109375" bestFit="1" customWidth="1"/>
    <col min="3" max="3" width="14" bestFit="1" customWidth="1"/>
    <col min="4" max="4" width="11.85546875" customWidth="1"/>
    <col min="5" max="6" width="12.140625" customWidth="1"/>
    <col min="7" max="7" width="13.85546875" bestFit="1" customWidth="1"/>
    <col min="8" max="9" width="14.42578125" customWidth="1"/>
    <col min="10" max="10" width="13" style="9" bestFit="1" customWidth="1"/>
    <col min="14" max="14" width="13.140625" bestFit="1" customWidth="1"/>
  </cols>
  <sheetData>
    <row r="1" spans="1:18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274</v>
      </c>
      <c r="F1" s="3" t="s">
        <v>4</v>
      </c>
      <c r="G1" s="3" t="s">
        <v>5</v>
      </c>
      <c r="H1" s="3" t="s">
        <v>6</v>
      </c>
      <c r="I1" s="3" t="s">
        <v>7</v>
      </c>
      <c r="J1" s="8" t="s">
        <v>8</v>
      </c>
      <c r="K1" s="13" t="s">
        <v>288</v>
      </c>
      <c r="L1" s="13" t="s">
        <v>289</v>
      </c>
      <c r="M1" s="13" t="s">
        <v>290</v>
      </c>
      <c r="N1" s="13" t="s">
        <v>291</v>
      </c>
      <c r="O1" s="13" t="s">
        <v>292</v>
      </c>
      <c r="P1" s="13" t="s">
        <v>293</v>
      </c>
      <c r="Q1" s="13" t="s">
        <v>294</v>
      </c>
      <c r="R1" s="13" t="s">
        <v>295</v>
      </c>
    </row>
    <row r="2" spans="1:18" x14ac:dyDescent="0.25">
      <c r="A2" s="4">
        <v>10248</v>
      </c>
      <c r="B2" s="4" t="s">
        <v>9</v>
      </c>
      <c r="C2" s="4" t="s">
        <v>10</v>
      </c>
      <c r="D2" s="4">
        <v>9.8000000000000007</v>
      </c>
      <c r="E2" s="4">
        <v>8.1340000000000003</v>
      </c>
      <c r="F2" s="4">
        <v>10</v>
      </c>
      <c r="G2" s="4" t="s">
        <v>11</v>
      </c>
      <c r="H2" s="4" t="s">
        <v>12</v>
      </c>
      <c r="I2" s="4" t="s">
        <v>13</v>
      </c>
      <c r="J2" s="5">
        <v>41855</v>
      </c>
      <c r="K2" s="12">
        <f>Ventas[[#This Row],[Unit Price]]*Ventas[[#This Row],[Quantity]]</f>
        <v>98</v>
      </c>
      <c r="L2" s="12">
        <f>Ventas[[#This Row],[Unit Cost]]*Ventas[[#This Row],[Quantity]]</f>
        <v>81.34</v>
      </c>
      <c r="M2" s="14">
        <f>Ventas[[#This Row],[Ingresos]]-Ventas[[#This Row],[Costes]]</f>
        <v>16.659999999999997</v>
      </c>
      <c r="N2" s="14" t="str">
        <f>_xlfn.XLOOKUP(Ventas[[#This Row],[Ship Country]],[1]!Countries[Ship Country],[1]!Countries[Area],"No registrado")</f>
        <v>Nord Europe</v>
      </c>
      <c r="O2" s="14" t="str">
        <f>_xlfn.XLOOKUP(Ventas[[#This Row],[Ship Country]],[1]!Countries[Ship Country],[1]!Countries[Continent],"No existe")</f>
        <v>Europe</v>
      </c>
      <c r="P2" s="15" t="str">
        <f>_xlfn.XLOOKUP(Ventas[[#This Row],[Category]],[2]!ProdManager[Category],[2]!ProdManager[Prod_Manager])</f>
        <v>Marc Caine</v>
      </c>
      <c r="Q2" s="15">
        <f>YEAR(Ventas[[#This Row],[Order Date]])</f>
        <v>2014</v>
      </c>
      <c r="R2" s="15" t="str">
        <f>TEXT(Ventas[[#This Row],[Order Date]],"MMM")</f>
        <v>ago</v>
      </c>
    </row>
    <row r="3" spans="1:18" x14ac:dyDescent="0.25">
      <c r="A3" s="6">
        <v>10248</v>
      </c>
      <c r="B3" s="6" t="s">
        <v>14</v>
      </c>
      <c r="C3" s="6" t="s">
        <v>15</v>
      </c>
      <c r="D3" s="6">
        <v>34.799999999999997</v>
      </c>
      <c r="E3" s="6">
        <v>27.143999999999998</v>
      </c>
      <c r="F3" s="6">
        <v>50</v>
      </c>
      <c r="G3" s="6" t="s">
        <v>11</v>
      </c>
      <c r="H3" s="6" t="s">
        <v>12</v>
      </c>
      <c r="I3" s="6" t="s">
        <v>13</v>
      </c>
      <c r="J3" s="7">
        <v>41855</v>
      </c>
      <c r="K3" s="12">
        <f>Ventas[[#This Row],[Unit Price]]*Ventas[[#This Row],[Quantity]]</f>
        <v>1739.9999999999998</v>
      </c>
      <c r="L3" s="12">
        <f>Ventas[[#This Row],[Unit Cost]]*Ventas[[#This Row],[Quantity]]</f>
        <v>1357.1999999999998</v>
      </c>
      <c r="M3" s="14">
        <f>Ventas[[#This Row],[Ingresos]]-Ventas[[#This Row],[Costes]]</f>
        <v>382.79999999999995</v>
      </c>
      <c r="N3" s="14" t="str">
        <f>_xlfn.XLOOKUP(Ventas[[#This Row],[Ship Country]],[1]!Countries[Ship Country],[1]!Countries[Area],"No registrado")</f>
        <v>Nord Europe</v>
      </c>
      <c r="O3" s="14" t="str">
        <f>_xlfn.XLOOKUP(Ventas[[#This Row],[Ship Country]],[1]!Countries[Ship Country],[1]!Countries[Continent],"No existe")</f>
        <v>Europe</v>
      </c>
      <c r="P3" s="15" t="str">
        <f>_xlfn.XLOOKUP(Ventas[[#This Row],[Category]],[2]!ProdManager[Category],[2]!ProdManager[Prod_Manager])</f>
        <v>Peter Stone</v>
      </c>
      <c r="Q3" s="15">
        <f>YEAR(Ventas[[#This Row],[Order Date]])</f>
        <v>2014</v>
      </c>
      <c r="R3" s="15" t="str">
        <f>TEXT(Ventas[[#This Row],[Order Date]],"MMM")</f>
        <v>ago</v>
      </c>
    </row>
    <row r="4" spans="1:18" x14ac:dyDescent="0.25">
      <c r="A4" s="4">
        <v>10248</v>
      </c>
      <c r="B4" s="4" t="s">
        <v>16</v>
      </c>
      <c r="C4" s="4" t="s">
        <v>15</v>
      </c>
      <c r="D4" s="4">
        <v>14</v>
      </c>
      <c r="E4" s="4">
        <v>11.76</v>
      </c>
      <c r="F4" s="4">
        <v>12</v>
      </c>
      <c r="G4" s="4" t="s">
        <v>11</v>
      </c>
      <c r="H4" s="4" t="s">
        <v>12</v>
      </c>
      <c r="I4" s="4" t="s">
        <v>13</v>
      </c>
      <c r="J4" s="5">
        <v>41855</v>
      </c>
      <c r="K4" s="12">
        <f>Ventas[[#This Row],[Unit Price]]*Ventas[[#This Row],[Quantity]]</f>
        <v>168</v>
      </c>
      <c r="L4" s="12">
        <f>Ventas[[#This Row],[Unit Cost]]*Ventas[[#This Row],[Quantity]]</f>
        <v>141.12</v>
      </c>
      <c r="M4" s="14">
        <f>Ventas[[#This Row],[Ingresos]]-Ventas[[#This Row],[Costes]]</f>
        <v>26.879999999999995</v>
      </c>
      <c r="N4" s="14" t="str">
        <f>_xlfn.XLOOKUP(Ventas[[#This Row],[Ship Country]],[1]!Countries[Ship Country],[1]!Countries[Area],"No registrado")</f>
        <v>Nord Europe</v>
      </c>
      <c r="O4" s="14" t="str">
        <f>_xlfn.XLOOKUP(Ventas[[#This Row],[Ship Country]],[1]!Countries[Ship Country],[1]!Countries[Continent],"No existe")</f>
        <v>Europe</v>
      </c>
      <c r="P4" s="15" t="str">
        <f>_xlfn.XLOOKUP(Ventas[[#This Row],[Category]],[2]!ProdManager[Category],[2]!ProdManager[Prod_Manager])</f>
        <v>Peter Stone</v>
      </c>
      <c r="Q4" s="15">
        <f>YEAR(Ventas[[#This Row],[Order Date]])</f>
        <v>2014</v>
      </c>
      <c r="R4" s="15" t="str">
        <f>TEXT(Ventas[[#This Row],[Order Date]],"MMM")</f>
        <v>ago</v>
      </c>
    </row>
    <row r="5" spans="1:18" x14ac:dyDescent="0.25">
      <c r="A5" s="6">
        <v>10249</v>
      </c>
      <c r="B5" s="6" t="s">
        <v>17</v>
      </c>
      <c r="C5" s="6" t="s">
        <v>18</v>
      </c>
      <c r="D5" s="6">
        <v>18.600000000000001</v>
      </c>
      <c r="E5" s="6">
        <v>15.066000000000003</v>
      </c>
      <c r="F5" s="6">
        <v>90</v>
      </c>
      <c r="G5" s="6" t="s">
        <v>19</v>
      </c>
      <c r="H5" s="6" t="s">
        <v>20</v>
      </c>
      <c r="I5" s="6" t="s">
        <v>21</v>
      </c>
      <c r="J5" s="7">
        <v>41856</v>
      </c>
      <c r="K5" s="12">
        <f>Ventas[[#This Row],[Unit Price]]*Ventas[[#This Row],[Quantity]]</f>
        <v>1674.0000000000002</v>
      </c>
      <c r="L5" s="12">
        <f>Ventas[[#This Row],[Unit Cost]]*Ventas[[#This Row],[Quantity]]</f>
        <v>1355.9400000000003</v>
      </c>
      <c r="M5" s="14">
        <f>Ventas[[#This Row],[Ingresos]]-Ventas[[#This Row],[Costes]]</f>
        <v>318.05999999999995</v>
      </c>
      <c r="N5" s="14" t="str">
        <f>_xlfn.XLOOKUP(Ventas[[#This Row],[Ship Country]],[1]!Countries[Ship Country],[1]!Countries[Area],"No registrado")</f>
        <v>Nord Europe</v>
      </c>
      <c r="O5" s="14" t="str">
        <f>_xlfn.XLOOKUP(Ventas[[#This Row],[Ship Country]],[1]!Countries[Ship Country],[1]!Countries[Continent],"No existe")</f>
        <v>Europe</v>
      </c>
      <c r="P5" s="15" t="str">
        <f>_xlfn.XLOOKUP(Ventas[[#This Row],[Category]],[2]!ProdManager[Category],[2]!ProdManager[Prod_Manager])</f>
        <v>Marc Caine</v>
      </c>
      <c r="Q5" s="15">
        <f>YEAR(Ventas[[#This Row],[Order Date]])</f>
        <v>2014</v>
      </c>
      <c r="R5" s="15" t="str">
        <f>TEXT(Ventas[[#This Row],[Order Date]],"MMM")</f>
        <v>ago</v>
      </c>
    </row>
    <row r="6" spans="1:18" x14ac:dyDescent="0.25">
      <c r="A6" s="4">
        <v>10249</v>
      </c>
      <c r="B6" s="4" t="s">
        <v>22</v>
      </c>
      <c r="C6" s="4" t="s">
        <v>18</v>
      </c>
      <c r="D6" s="4">
        <v>42.4</v>
      </c>
      <c r="E6" s="4">
        <v>34.768000000000001</v>
      </c>
      <c r="F6" s="4">
        <v>40</v>
      </c>
      <c r="G6" s="4" t="s">
        <v>19</v>
      </c>
      <c r="H6" s="4" t="s">
        <v>20</v>
      </c>
      <c r="I6" s="4" t="s">
        <v>21</v>
      </c>
      <c r="J6" s="5">
        <v>41856</v>
      </c>
      <c r="K6" s="12">
        <f>Ventas[[#This Row],[Unit Price]]*Ventas[[#This Row],[Quantity]]</f>
        <v>1696</v>
      </c>
      <c r="L6" s="12">
        <f>Ventas[[#This Row],[Unit Cost]]*Ventas[[#This Row],[Quantity]]</f>
        <v>1390.72</v>
      </c>
      <c r="M6" s="14">
        <f>Ventas[[#This Row],[Ingresos]]-Ventas[[#This Row],[Costes]]</f>
        <v>305.27999999999997</v>
      </c>
      <c r="N6" s="14" t="str">
        <f>_xlfn.XLOOKUP(Ventas[[#This Row],[Ship Country]],[1]!Countries[Ship Country],[1]!Countries[Area],"No registrado")</f>
        <v>Nord Europe</v>
      </c>
      <c r="O6" s="14" t="str">
        <f>_xlfn.XLOOKUP(Ventas[[#This Row],[Ship Country]],[1]!Countries[Ship Country],[1]!Countries[Continent],"No existe")</f>
        <v>Europe</v>
      </c>
      <c r="P6" s="15" t="str">
        <f>_xlfn.XLOOKUP(Ventas[[#This Row],[Category]],[2]!ProdManager[Category],[2]!ProdManager[Prod_Manager])</f>
        <v>Marc Caine</v>
      </c>
      <c r="Q6" s="15">
        <f>YEAR(Ventas[[#This Row],[Order Date]])</f>
        <v>2014</v>
      </c>
      <c r="R6" s="15" t="str">
        <f>TEXT(Ventas[[#This Row],[Order Date]],"MMM")</f>
        <v>ago</v>
      </c>
    </row>
    <row r="7" spans="1:18" x14ac:dyDescent="0.25">
      <c r="A7" s="6">
        <v>10250</v>
      </c>
      <c r="B7" s="6" t="s">
        <v>23</v>
      </c>
      <c r="C7" s="6" t="s">
        <v>24</v>
      </c>
      <c r="D7" s="6">
        <v>16.8</v>
      </c>
      <c r="E7" s="6">
        <v>11.76</v>
      </c>
      <c r="F7" s="6">
        <v>15</v>
      </c>
      <c r="G7" s="6" t="s">
        <v>25</v>
      </c>
      <c r="H7" s="6" t="s">
        <v>26</v>
      </c>
      <c r="I7" s="6" t="s">
        <v>27</v>
      </c>
      <c r="J7" s="7">
        <v>41859</v>
      </c>
      <c r="K7" s="12">
        <f>Ventas[[#This Row],[Unit Price]]*Ventas[[#This Row],[Quantity]]</f>
        <v>252</v>
      </c>
      <c r="L7" s="12">
        <f>Ventas[[#This Row],[Unit Cost]]*Ventas[[#This Row],[Quantity]]</f>
        <v>176.4</v>
      </c>
      <c r="M7" s="14">
        <f>Ventas[[#This Row],[Ingresos]]-Ventas[[#This Row],[Costes]]</f>
        <v>75.599999999999994</v>
      </c>
      <c r="N7" s="14" t="str">
        <f>_xlfn.XLOOKUP(Ventas[[#This Row],[Ship Country]],[1]!Countries[Ship Country],[1]!Countries[Area],"No registrado")</f>
        <v>Sud America</v>
      </c>
      <c r="O7" s="14" t="str">
        <f>_xlfn.XLOOKUP(Ventas[[#This Row],[Ship Country]],[1]!Countries[Ship Country],[1]!Countries[Continent],"No existe")</f>
        <v>America</v>
      </c>
      <c r="P7" s="15" t="str">
        <f>_xlfn.XLOOKUP(Ventas[[#This Row],[Category]],[2]!ProdManager[Category],[2]!ProdManager[Prod_Manager])</f>
        <v>Lydia Sinn</v>
      </c>
      <c r="Q7" s="15">
        <f>YEAR(Ventas[[#This Row],[Order Date]])</f>
        <v>2014</v>
      </c>
      <c r="R7" s="15" t="str">
        <f>TEXT(Ventas[[#This Row],[Order Date]],"MMM")</f>
        <v>ago</v>
      </c>
    </row>
    <row r="8" spans="1:18" x14ac:dyDescent="0.25">
      <c r="A8" s="4">
        <v>10250</v>
      </c>
      <c r="B8" s="4" t="s">
        <v>28</v>
      </c>
      <c r="C8" s="4" t="s">
        <v>29</v>
      </c>
      <c r="D8" s="4">
        <v>7.7</v>
      </c>
      <c r="E8" s="4">
        <v>6.237000000000001</v>
      </c>
      <c r="F8" s="4">
        <v>10</v>
      </c>
      <c r="G8" s="4" t="s">
        <v>25</v>
      </c>
      <c r="H8" s="4" t="s">
        <v>26</v>
      </c>
      <c r="I8" s="4" t="s">
        <v>27</v>
      </c>
      <c r="J8" s="5">
        <v>41859</v>
      </c>
      <c r="K8" s="12">
        <f>Ventas[[#This Row],[Unit Price]]*Ventas[[#This Row],[Quantity]]</f>
        <v>77</v>
      </c>
      <c r="L8" s="12">
        <f>Ventas[[#This Row],[Unit Cost]]*Ventas[[#This Row],[Quantity]]</f>
        <v>62.370000000000012</v>
      </c>
      <c r="M8" s="14">
        <f>Ventas[[#This Row],[Ingresos]]-Ventas[[#This Row],[Costes]]</f>
        <v>14.629999999999988</v>
      </c>
      <c r="N8" s="14" t="str">
        <f>_xlfn.XLOOKUP(Ventas[[#This Row],[Ship Country]],[1]!Countries[Ship Country],[1]!Countries[Area],"No registrado")</f>
        <v>Sud America</v>
      </c>
      <c r="O8" s="14" t="str">
        <f>_xlfn.XLOOKUP(Ventas[[#This Row],[Ship Country]],[1]!Countries[Ship Country],[1]!Countries[Continent],"No existe")</f>
        <v>America</v>
      </c>
      <c r="P8" s="15" t="str">
        <f>_xlfn.XLOOKUP(Ventas[[#This Row],[Category]],[2]!ProdManager[Category],[2]!ProdManager[Prod_Manager])</f>
        <v>Peter Stone</v>
      </c>
      <c r="Q8" s="15">
        <f>YEAR(Ventas[[#This Row],[Order Date]])</f>
        <v>2014</v>
      </c>
      <c r="R8" s="15" t="str">
        <f>TEXT(Ventas[[#This Row],[Order Date]],"MMM")</f>
        <v>ago</v>
      </c>
    </row>
    <row r="9" spans="1:18" x14ac:dyDescent="0.25">
      <c r="A9" s="6">
        <v>10250</v>
      </c>
      <c r="B9" s="6" t="s">
        <v>22</v>
      </c>
      <c r="C9" s="6" t="s">
        <v>18</v>
      </c>
      <c r="D9" s="6">
        <v>42.4</v>
      </c>
      <c r="E9" s="6">
        <v>33.072000000000003</v>
      </c>
      <c r="F9" s="6">
        <v>35</v>
      </c>
      <c r="G9" s="6" t="s">
        <v>25</v>
      </c>
      <c r="H9" s="6" t="s">
        <v>26</v>
      </c>
      <c r="I9" s="6" t="s">
        <v>27</v>
      </c>
      <c r="J9" s="7">
        <v>41859</v>
      </c>
      <c r="K9" s="12">
        <f>Ventas[[#This Row],[Unit Price]]*Ventas[[#This Row],[Quantity]]</f>
        <v>1484</v>
      </c>
      <c r="L9" s="12">
        <f>Ventas[[#This Row],[Unit Cost]]*Ventas[[#This Row],[Quantity]]</f>
        <v>1157.52</v>
      </c>
      <c r="M9" s="14">
        <f>Ventas[[#This Row],[Ingresos]]-Ventas[[#This Row],[Costes]]</f>
        <v>326.48</v>
      </c>
      <c r="N9" s="14" t="str">
        <f>_xlfn.XLOOKUP(Ventas[[#This Row],[Ship Country]],[1]!Countries[Ship Country],[1]!Countries[Area],"No registrado")</f>
        <v>Sud America</v>
      </c>
      <c r="O9" s="14" t="str">
        <f>_xlfn.XLOOKUP(Ventas[[#This Row],[Ship Country]],[1]!Countries[Ship Country],[1]!Countries[Continent],"No existe")</f>
        <v>America</v>
      </c>
      <c r="P9" s="15" t="str">
        <f>_xlfn.XLOOKUP(Ventas[[#This Row],[Category]],[2]!ProdManager[Category],[2]!ProdManager[Prod_Manager])</f>
        <v>Marc Caine</v>
      </c>
      <c r="Q9" s="15">
        <f>YEAR(Ventas[[#This Row],[Order Date]])</f>
        <v>2014</v>
      </c>
      <c r="R9" s="15" t="str">
        <f>TEXT(Ventas[[#This Row],[Order Date]],"MMM")</f>
        <v>ago</v>
      </c>
    </row>
    <row r="10" spans="1:18" x14ac:dyDescent="0.25">
      <c r="A10" s="4">
        <v>10251</v>
      </c>
      <c r="B10" s="4" t="s">
        <v>23</v>
      </c>
      <c r="C10" s="4" t="s">
        <v>24</v>
      </c>
      <c r="D10" s="4">
        <v>16.8</v>
      </c>
      <c r="E10" s="4">
        <v>13.272000000000002</v>
      </c>
      <c r="F10" s="4">
        <v>20</v>
      </c>
      <c r="G10" s="4" t="s">
        <v>30</v>
      </c>
      <c r="H10" s="4" t="s">
        <v>31</v>
      </c>
      <c r="I10" s="4" t="s">
        <v>13</v>
      </c>
      <c r="J10" s="5">
        <v>41859</v>
      </c>
      <c r="K10" s="12">
        <f>Ventas[[#This Row],[Unit Price]]*Ventas[[#This Row],[Quantity]]</f>
        <v>336</v>
      </c>
      <c r="L10" s="12">
        <f>Ventas[[#This Row],[Unit Cost]]*Ventas[[#This Row],[Quantity]]</f>
        <v>265.44000000000005</v>
      </c>
      <c r="M10" s="14">
        <f>Ventas[[#This Row],[Ingresos]]-Ventas[[#This Row],[Costes]]</f>
        <v>70.559999999999945</v>
      </c>
      <c r="N10" s="14" t="str">
        <f>_xlfn.XLOOKUP(Ventas[[#This Row],[Ship Country]],[1]!Countries[Ship Country],[1]!Countries[Area],"No registrado")</f>
        <v>Nord Europe</v>
      </c>
      <c r="O10" s="14" t="str">
        <f>_xlfn.XLOOKUP(Ventas[[#This Row],[Ship Country]],[1]!Countries[Ship Country],[1]!Countries[Continent],"No existe")</f>
        <v>Europe</v>
      </c>
      <c r="P10" s="15" t="str">
        <f>_xlfn.XLOOKUP(Ventas[[#This Row],[Category]],[2]!ProdManager[Category],[2]!ProdManager[Prod_Manager])</f>
        <v>Lydia Sinn</v>
      </c>
      <c r="Q10" s="15">
        <f>YEAR(Ventas[[#This Row],[Order Date]])</f>
        <v>2014</v>
      </c>
      <c r="R10" s="15" t="str">
        <f>TEXT(Ventas[[#This Row],[Order Date]],"MMM")</f>
        <v>ago</v>
      </c>
    </row>
    <row r="11" spans="1:18" x14ac:dyDescent="0.25">
      <c r="A11" s="6">
        <v>10251</v>
      </c>
      <c r="B11" s="6" t="s">
        <v>32</v>
      </c>
      <c r="C11" s="6" t="s">
        <v>10</v>
      </c>
      <c r="D11" s="6">
        <v>16.8</v>
      </c>
      <c r="E11" s="6">
        <v>13.272000000000002</v>
      </c>
      <c r="F11" s="6">
        <v>60</v>
      </c>
      <c r="G11" s="6" t="s">
        <v>30</v>
      </c>
      <c r="H11" s="6" t="s">
        <v>31</v>
      </c>
      <c r="I11" s="6" t="s">
        <v>13</v>
      </c>
      <c r="J11" s="7">
        <v>41859</v>
      </c>
      <c r="K11" s="12">
        <f>Ventas[[#This Row],[Unit Price]]*Ventas[[#This Row],[Quantity]]</f>
        <v>1008</v>
      </c>
      <c r="L11" s="12">
        <f>Ventas[[#This Row],[Unit Cost]]*Ventas[[#This Row],[Quantity]]</f>
        <v>796.32000000000016</v>
      </c>
      <c r="M11" s="14">
        <f>Ventas[[#This Row],[Ingresos]]-Ventas[[#This Row],[Costes]]</f>
        <v>211.67999999999984</v>
      </c>
      <c r="N11" s="14" t="str">
        <f>_xlfn.XLOOKUP(Ventas[[#This Row],[Ship Country]],[1]!Countries[Ship Country],[1]!Countries[Area],"No registrado")</f>
        <v>Nord Europe</v>
      </c>
      <c r="O11" s="14" t="str">
        <f>_xlfn.XLOOKUP(Ventas[[#This Row],[Ship Country]],[1]!Countries[Ship Country],[1]!Countries[Continent],"No existe")</f>
        <v>Europe</v>
      </c>
      <c r="P11" s="15" t="str">
        <f>_xlfn.XLOOKUP(Ventas[[#This Row],[Category]],[2]!ProdManager[Category],[2]!ProdManager[Prod_Manager])</f>
        <v>Marc Caine</v>
      </c>
      <c r="Q11" s="15">
        <f>YEAR(Ventas[[#This Row],[Order Date]])</f>
        <v>2014</v>
      </c>
      <c r="R11" s="15" t="str">
        <f>TEXT(Ventas[[#This Row],[Order Date]],"MMM")</f>
        <v>ago</v>
      </c>
    </row>
    <row r="12" spans="1:18" x14ac:dyDescent="0.25">
      <c r="A12" s="4">
        <v>10251</v>
      </c>
      <c r="B12" s="4" t="s">
        <v>33</v>
      </c>
      <c r="C12" s="4" t="s">
        <v>10</v>
      </c>
      <c r="D12" s="4">
        <v>15.6</v>
      </c>
      <c r="E12" s="4">
        <v>12.947999999999999</v>
      </c>
      <c r="F12" s="4">
        <v>15</v>
      </c>
      <c r="G12" s="4" t="s">
        <v>30</v>
      </c>
      <c r="H12" s="4" t="s">
        <v>31</v>
      </c>
      <c r="I12" s="4" t="s">
        <v>13</v>
      </c>
      <c r="J12" s="5">
        <v>41859</v>
      </c>
      <c r="K12" s="12">
        <f>Ventas[[#This Row],[Unit Price]]*Ventas[[#This Row],[Quantity]]</f>
        <v>234</v>
      </c>
      <c r="L12" s="12">
        <f>Ventas[[#This Row],[Unit Cost]]*Ventas[[#This Row],[Quantity]]</f>
        <v>194.21999999999997</v>
      </c>
      <c r="M12" s="14">
        <f>Ventas[[#This Row],[Ingresos]]-Ventas[[#This Row],[Costes]]</f>
        <v>39.78000000000003</v>
      </c>
      <c r="N12" s="14" t="str">
        <f>_xlfn.XLOOKUP(Ventas[[#This Row],[Ship Country]],[1]!Countries[Ship Country],[1]!Countries[Area],"No registrado")</f>
        <v>Nord Europe</v>
      </c>
      <c r="O12" s="14" t="str">
        <f>_xlfn.XLOOKUP(Ventas[[#This Row],[Ship Country]],[1]!Countries[Ship Country],[1]!Countries[Continent],"No existe")</f>
        <v>Europe</v>
      </c>
      <c r="P12" s="15" t="str">
        <f>_xlfn.XLOOKUP(Ventas[[#This Row],[Category]],[2]!ProdManager[Category],[2]!ProdManager[Prod_Manager])</f>
        <v>Marc Caine</v>
      </c>
      <c r="Q12" s="15">
        <f>YEAR(Ventas[[#This Row],[Order Date]])</f>
        <v>2014</v>
      </c>
      <c r="R12" s="15" t="str">
        <f>TEXT(Ventas[[#This Row],[Order Date]],"MMM")</f>
        <v>ago</v>
      </c>
    </row>
    <row r="13" spans="1:18" x14ac:dyDescent="0.25">
      <c r="A13" s="6">
        <v>10252</v>
      </c>
      <c r="B13" s="6" t="s">
        <v>34</v>
      </c>
      <c r="C13" s="6" t="s">
        <v>35</v>
      </c>
      <c r="D13" s="6">
        <v>64.8</v>
      </c>
      <c r="E13" s="6">
        <v>42.767999999999994</v>
      </c>
      <c r="F13" s="6">
        <v>40</v>
      </c>
      <c r="G13" s="6" t="s">
        <v>36</v>
      </c>
      <c r="H13" s="6" t="s">
        <v>37</v>
      </c>
      <c r="I13" s="6" t="s">
        <v>38</v>
      </c>
      <c r="J13" s="7">
        <v>41860</v>
      </c>
      <c r="K13" s="12">
        <f>Ventas[[#This Row],[Unit Price]]*Ventas[[#This Row],[Quantity]]</f>
        <v>2592</v>
      </c>
      <c r="L13" s="12">
        <f>Ventas[[#This Row],[Unit Cost]]*Ventas[[#This Row],[Quantity]]</f>
        <v>1710.7199999999998</v>
      </c>
      <c r="M13" s="14">
        <f>Ventas[[#This Row],[Ingresos]]-Ventas[[#This Row],[Costes]]</f>
        <v>881.2800000000002</v>
      </c>
      <c r="N13" s="14" t="str">
        <f>_xlfn.XLOOKUP(Ventas[[#This Row],[Ship Country]],[1]!Countries[Ship Country],[1]!Countries[Area],"No registrado")</f>
        <v>Nord Europe</v>
      </c>
      <c r="O13" s="14" t="str">
        <f>_xlfn.XLOOKUP(Ventas[[#This Row],[Ship Country]],[1]!Countries[Ship Country],[1]!Countries[Continent],"No existe")</f>
        <v>Europe</v>
      </c>
      <c r="P13" s="15" t="str">
        <f>_xlfn.XLOOKUP(Ventas[[#This Row],[Category]],[2]!ProdManager[Category],[2]!ProdManager[Prod_Manager])</f>
        <v>Lydia Sinn</v>
      </c>
      <c r="Q13" s="15">
        <f>YEAR(Ventas[[#This Row],[Order Date]])</f>
        <v>2014</v>
      </c>
      <c r="R13" s="15" t="str">
        <f>TEXT(Ventas[[#This Row],[Order Date]],"MMM")</f>
        <v>ago</v>
      </c>
    </row>
    <row r="14" spans="1:18" x14ac:dyDescent="0.25">
      <c r="A14" s="4">
        <v>10252</v>
      </c>
      <c r="B14" s="4" t="s">
        <v>39</v>
      </c>
      <c r="C14" s="4" t="s">
        <v>15</v>
      </c>
      <c r="D14" s="4">
        <v>2</v>
      </c>
      <c r="E14" s="4">
        <v>1.66</v>
      </c>
      <c r="F14" s="4">
        <v>25</v>
      </c>
      <c r="G14" s="4" t="s">
        <v>36</v>
      </c>
      <c r="H14" s="4" t="s">
        <v>37</v>
      </c>
      <c r="I14" s="4" t="s">
        <v>38</v>
      </c>
      <c r="J14" s="5">
        <v>41860</v>
      </c>
      <c r="K14" s="12">
        <f>Ventas[[#This Row],[Unit Price]]*Ventas[[#This Row],[Quantity]]</f>
        <v>50</v>
      </c>
      <c r="L14" s="12">
        <f>Ventas[[#This Row],[Unit Cost]]*Ventas[[#This Row],[Quantity]]</f>
        <v>41.5</v>
      </c>
      <c r="M14" s="14">
        <f>Ventas[[#This Row],[Ingresos]]-Ventas[[#This Row],[Costes]]</f>
        <v>8.5</v>
      </c>
      <c r="N14" s="14" t="str">
        <f>_xlfn.XLOOKUP(Ventas[[#This Row],[Ship Country]],[1]!Countries[Ship Country],[1]!Countries[Area],"No registrado")</f>
        <v>Nord Europe</v>
      </c>
      <c r="O14" s="14" t="str">
        <f>_xlfn.XLOOKUP(Ventas[[#This Row],[Ship Country]],[1]!Countries[Ship Country],[1]!Countries[Continent],"No existe")</f>
        <v>Europe</v>
      </c>
      <c r="P14" s="15" t="str">
        <f>_xlfn.XLOOKUP(Ventas[[#This Row],[Category]],[2]!ProdManager[Category],[2]!ProdManager[Prod_Manager])</f>
        <v>Peter Stone</v>
      </c>
      <c r="Q14" s="15">
        <f>YEAR(Ventas[[#This Row],[Order Date]])</f>
        <v>2014</v>
      </c>
      <c r="R14" s="15" t="str">
        <f>TEXT(Ventas[[#This Row],[Order Date]],"MMM")</f>
        <v>ago</v>
      </c>
    </row>
    <row r="15" spans="1:18" x14ac:dyDescent="0.25">
      <c r="A15" s="6">
        <v>10252</v>
      </c>
      <c r="B15" s="6" t="s">
        <v>40</v>
      </c>
      <c r="C15" s="6" t="s">
        <v>15</v>
      </c>
      <c r="D15" s="6">
        <v>27.2</v>
      </c>
      <c r="E15" s="6">
        <v>20.672000000000001</v>
      </c>
      <c r="F15" s="6">
        <v>40</v>
      </c>
      <c r="G15" s="6" t="s">
        <v>36</v>
      </c>
      <c r="H15" s="6" t="s">
        <v>37</v>
      </c>
      <c r="I15" s="6" t="s">
        <v>38</v>
      </c>
      <c r="J15" s="7">
        <v>41860</v>
      </c>
      <c r="K15" s="12">
        <f>Ventas[[#This Row],[Unit Price]]*Ventas[[#This Row],[Quantity]]</f>
        <v>1088</v>
      </c>
      <c r="L15" s="12">
        <f>Ventas[[#This Row],[Unit Cost]]*Ventas[[#This Row],[Quantity]]</f>
        <v>826.88</v>
      </c>
      <c r="M15" s="14">
        <f>Ventas[[#This Row],[Ingresos]]-Ventas[[#This Row],[Costes]]</f>
        <v>261.12</v>
      </c>
      <c r="N15" s="14" t="str">
        <f>_xlfn.XLOOKUP(Ventas[[#This Row],[Ship Country]],[1]!Countries[Ship Country],[1]!Countries[Area],"No registrado")</f>
        <v>Nord Europe</v>
      </c>
      <c r="O15" s="14" t="str">
        <f>_xlfn.XLOOKUP(Ventas[[#This Row],[Ship Country]],[1]!Countries[Ship Country],[1]!Countries[Continent],"No existe")</f>
        <v>Europe</v>
      </c>
      <c r="P15" s="15" t="str">
        <f>_xlfn.XLOOKUP(Ventas[[#This Row],[Category]],[2]!ProdManager[Category],[2]!ProdManager[Prod_Manager])</f>
        <v>Peter Stone</v>
      </c>
      <c r="Q15" s="15">
        <f>YEAR(Ventas[[#This Row],[Order Date]])</f>
        <v>2014</v>
      </c>
      <c r="R15" s="15" t="str">
        <f>TEXT(Ventas[[#This Row],[Order Date]],"MMM")</f>
        <v>ago</v>
      </c>
    </row>
    <row r="16" spans="1:18" x14ac:dyDescent="0.25">
      <c r="A16" s="4">
        <v>10253</v>
      </c>
      <c r="B16" s="4" t="s">
        <v>41</v>
      </c>
      <c r="C16" s="4" t="s">
        <v>35</v>
      </c>
      <c r="D16" s="4">
        <v>16</v>
      </c>
      <c r="E16" s="4">
        <v>10.879999999999999</v>
      </c>
      <c r="F16" s="4">
        <v>40</v>
      </c>
      <c r="G16" s="4" t="s">
        <v>25</v>
      </c>
      <c r="H16" s="4" t="s">
        <v>26</v>
      </c>
      <c r="I16" s="4" t="s">
        <v>27</v>
      </c>
      <c r="J16" s="5">
        <v>41861</v>
      </c>
      <c r="K16" s="12">
        <f>Ventas[[#This Row],[Unit Price]]*Ventas[[#This Row],[Quantity]]</f>
        <v>640</v>
      </c>
      <c r="L16" s="12">
        <f>Ventas[[#This Row],[Unit Cost]]*Ventas[[#This Row],[Quantity]]</f>
        <v>435.19999999999993</v>
      </c>
      <c r="M16" s="14">
        <f>Ventas[[#This Row],[Ingresos]]-Ventas[[#This Row],[Costes]]</f>
        <v>204.80000000000007</v>
      </c>
      <c r="N16" s="14" t="str">
        <f>_xlfn.XLOOKUP(Ventas[[#This Row],[Ship Country]],[1]!Countries[Ship Country],[1]!Countries[Area],"No registrado")</f>
        <v>Sud America</v>
      </c>
      <c r="O16" s="14" t="str">
        <f>_xlfn.XLOOKUP(Ventas[[#This Row],[Ship Country]],[1]!Countries[Ship Country],[1]!Countries[Continent],"No existe")</f>
        <v>America</v>
      </c>
      <c r="P16" s="15" t="str">
        <f>_xlfn.XLOOKUP(Ventas[[#This Row],[Category]],[2]!ProdManager[Category],[2]!ProdManager[Prod_Manager])</f>
        <v>Lydia Sinn</v>
      </c>
      <c r="Q16" s="15">
        <f>YEAR(Ventas[[#This Row],[Order Date]])</f>
        <v>2014</v>
      </c>
      <c r="R16" s="15" t="str">
        <f>TEXT(Ventas[[#This Row],[Order Date]],"MMM")</f>
        <v>ago</v>
      </c>
    </row>
    <row r="17" spans="1:18" x14ac:dyDescent="0.25">
      <c r="A17" s="6">
        <v>10253</v>
      </c>
      <c r="B17" s="6" t="s">
        <v>42</v>
      </c>
      <c r="C17" s="6" t="s">
        <v>43</v>
      </c>
      <c r="D17" s="6">
        <v>14.4</v>
      </c>
      <c r="E17" s="6">
        <v>12.672000000000001</v>
      </c>
      <c r="F17" s="6">
        <v>42</v>
      </c>
      <c r="G17" s="6" t="s">
        <v>25</v>
      </c>
      <c r="H17" s="6" t="s">
        <v>26</v>
      </c>
      <c r="I17" s="6" t="s">
        <v>27</v>
      </c>
      <c r="J17" s="7">
        <v>41861</v>
      </c>
      <c r="K17" s="12">
        <f>Ventas[[#This Row],[Unit Price]]*Ventas[[#This Row],[Quantity]]</f>
        <v>604.80000000000007</v>
      </c>
      <c r="L17" s="12">
        <f>Ventas[[#This Row],[Unit Cost]]*Ventas[[#This Row],[Quantity]]</f>
        <v>532.22400000000005</v>
      </c>
      <c r="M17" s="14">
        <f>Ventas[[#This Row],[Ingresos]]-Ventas[[#This Row],[Costes]]</f>
        <v>72.576000000000022</v>
      </c>
      <c r="N17" s="14" t="str">
        <f>_xlfn.XLOOKUP(Ventas[[#This Row],[Ship Country]],[1]!Countries[Ship Country],[1]!Countries[Area],"No registrado")</f>
        <v>Sud America</v>
      </c>
      <c r="O17" s="14" t="str">
        <f>_xlfn.XLOOKUP(Ventas[[#This Row],[Ship Country]],[1]!Countries[Ship Country],[1]!Countries[Continent],"No existe")</f>
        <v>America</v>
      </c>
      <c r="P17" s="15" t="str">
        <f>_xlfn.XLOOKUP(Ventas[[#This Row],[Category]],[2]!ProdManager[Category],[2]!ProdManager[Prod_Manager])</f>
        <v>John Matter</v>
      </c>
      <c r="Q17" s="15">
        <f>YEAR(Ventas[[#This Row],[Order Date]])</f>
        <v>2014</v>
      </c>
      <c r="R17" s="15" t="str">
        <f>TEXT(Ventas[[#This Row],[Order Date]],"MMM")</f>
        <v>ago</v>
      </c>
    </row>
    <row r="18" spans="1:18" x14ac:dyDescent="0.25">
      <c r="A18" s="4">
        <v>10253</v>
      </c>
      <c r="B18" s="4" t="s">
        <v>44</v>
      </c>
      <c r="C18" s="4" t="s">
        <v>15</v>
      </c>
      <c r="D18" s="4">
        <v>10</v>
      </c>
      <c r="E18" s="4">
        <v>7.9</v>
      </c>
      <c r="F18" s="4">
        <v>20</v>
      </c>
      <c r="G18" s="4" t="s">
        <v>25</v>
      </c>
      <c r="H18" s="4" t="s">
        <v>26</v>
      </c>
      <c r="I18" s="4" t="s">
        <v>27</v>
      </c>
      <c r="J18" s="5">
        <v>41861</v>
      </c>
      <c r="K18" s="12">
        <f>Ventas[[#This Row],[Unit Price]]*Ventas[[#This Row],[Quantity]]</f>
        <v>200</v>
      </c>
      <c r="L18" s="12">
        <f>Ventas[[#This Row],[Unit Cost]]*Ventas[[#This Row],[Quantity]]</f>
        <v>158</v>
      </c>
      <c r="M18" s="14">
        <f>Ventas[[#This Row],[Ingresos]]-Ventas[[#This Row],[Costes]]</f>
        <v>42</v>
      </c>
      <c r="N18" s="14" t="str">
        <f>_xlfn.XLOOKUP(Ventas[[#This Row],[Ship Country]],[1]!Countries[Ship Country],[1]!Countries[Area],"No registrado")</f>
        <v>Sud America</v>
      </c>
      <c r="O18" s="14" t="str">
        <f>_xlfn.XLOOKUP(Ventas[[#This Row],[Ship Country]],[1]!Countries[Ship Country],[1]!Countries[Continent],"No existe")</f>
        <v>America</v>
      </c>
      <c r="P18" s="15" t="str">
        <f>_xlfn.XLOOKUP(Ventas[[#This Row],[Category]],[2]!ProdManager[Category],[2]!ProdManager[Prod_Manager])</f>
        <v>Peter Stone</v>
      </c>
      <c r="Q18" s="15">
        <f>YEAR(Ventas[[#This Row],[Order Date]])</f>
        <v>2014</v>
      </c>
      <c r="R18" s="15" t="str">
        <f>TEXT(Ventas[[#This Row],[Order Date]],"MMM")</f>
        <v>ago</v>
      </c>
    </row>
    <row r="19" spans="1:18" x14ac:dyDescent="0.25">
      <c r="A19" s="6">
        <v>10254</v>
      </c>
      <c r="B19" s="6" t="s">
        <v>45</v>
      </c>
      <c r="C19" s="6" t="s">
        <v>46</v>
      </c>
      <c r="D19" s="6">
        <v>19.2</v>
      </c>
      <c r="E19" s="6">
        <v>15.167999999999999</v>
      </c>
      <c r="F19" s="6">
        <v>21</v>
      </c>
      <c r="G19" s="6" t="s">
        <v>47</v>
      </c>
      <c r="H19" s="6" t="s">
        <v>48</v>
      </c>
      <c r="I19" s="6" t="s">
        <v>49</v>
      </c>
      <c r="J19" s="7">
        <v>41862</v>
      </c>
      <c r="K19" s="12">
        <f>Ventas[[#This Row],[Unit Price]]*Ventas[[#This Row],[Quantity]]</f>
        <v>403.2</v>
      </c>
      <c r="L19" s="12">
        <f>Ventas[[#This Row],[Unit Cost]]*Ventas[[#This Row],[Quantity]]</f>
        <v>318.52799999999996</v>
      </c>
      <c r="M19" s="14">
        <f>Ventas[[#This Row],[Ingresos]]-Ventas[[#This Row],[Costes]]</f>
        <v>84.672000000000025</v>
      </c>
      <c r="N19" s="14" t="str">
        <f>_xlfn.XLOOKUP(Ventas[[#This Row],[Ship Country]],[1]!Countries[Ship Country],[1]!Countries[Area],"No registrado")</f>
        <v>Nord Europe</v>
      </c>
      <c r="O19" s="14" t="str">
        <f>_xlfn.XLOOKUP(Ventas[[#This Row],[Ship Country]],[1]!Countries[Ship Country],[1]!Countries[Continent],"No existe")</f>
        <v>Europe</v>
      </c>
      <c r="P19" s="15" t="str">
        <f>_xlfn.XLOOKUP(Ventas[[#This Row],[Category]],[2]!ProdManager[Category],[2]!ProdManager[Prod_Manager])</f>
        <v>John Matter</v>
      </c>
      <c r="Q19" s="15">
        <f>YEAR(Ventas[[#This Row],[Order Date]])</f>
        <v>2014</v>
      </c>
      <c r="R19" s="15" t="str">
        <f>TEXT(Ventas[[#This Row],[Order Date]],"MMM")</f>
        <v>ago</v>
      </c>
    </row>
    <row r="20" spans="1:18" x14ac:dyDescent="0.25">
      <c r="A20" s="4">
        <v>10254</v>
      </c>
      <c r="B20" s="4" t="s">
        <v>50</v>
      </c>
      <c r="C20" s="4" t="s">
        <v>18</v>
      </c>
      <c r="D20" s="4">
        <v>8</v>
      </c>
      <c r="E20" s="4">
        <v>6.32</v>
      </c>
      <c r="F20" s="4">
        <v>21</v>
      </c>
      <c r="G20" s="4" t="s">
        <v>47</v>
      </c>
      <c r="H20" s="4" t="s">
        <v>48</v>
      </c>
      <c r="I20" s="4" t="s">
        <v>49</v>
      </c>
      <c r="J20" s="5">
        <v>41862</v>
      </c>
      <c r="K20" s="12">
        <f>Ventas[[#This Row],[Unit Price]]*Ventas[[#This Row],[Quantity]]</f>
        <v>168</v>
      </c>
      <c r="L20" s="12">
        <f>Ventas[[#This Row],[Unit Cost]]*Ventas[[#This Row],[Quantity]]</f>
        <v>132.72</v>
      </c>
      <c r="M20" s="14">
        <f>Ventas[[#This Row],[Ingresos]]-Ventas[[#This Row],[Costes]]</f>
        <v>35.28</v>
      </c>
      <c r="N20" s="14" t="str">
        <f>_xlfn.XLOOKUP(Ventas[[#This Row],[Ship Country]],[1]!Countries[Ship Country],[1]!Countries[Area],"No registrado")</f>
        <v>Nord Europe</v>
      </c>
      <c r="O20" s="14" t="str">
        <f>_xlfn.XLOOKUP(Ventas[[#This Row],[Ship Country]],[1]!Countries[Ship Country],[1]!Countries[Continent],"No existe")</f>
        <v>Europe</v>
      </c>
      <c r="P20" s="15" t="str">
        <f>_xlfn.XLOOKUP(Ventas[[#This Row],[Category]],[2]!ProdManager[Category],[2]!ProdManager[Prod_Manager])</f>
        <v>Marc Caine</v>
      </c>
      <c r="Q20" s="15">
        <f>YEAR(Ventas[[#This Row],[Order Date]])</f>
        <v>2014</v>
      </c>
      <c r="R20" s="15" t="str">
        <f>TEXT(Ventas[[#This Row],[Order Date]],"MMM")</f>
        <v>ago</v>
      </c>
    </row>
    <row r="21" spans="1:18" x14ac:dyDescent="0.25">
      <c r="A21" s="6">
        <v>10254</v>
      </c>
      <c r="B21" s="6" t="s">
        <v>51</v>
      </c>
      <c r="C21" s="6" t="s">
        <v>43</v>
      </c>
      <c r="D21" s="6">
        <v>3.6</v>
      </c>
      <c r="E21" s="6">
        <v>3.2760000000000002</v>
      </c>
      <c r="F21" s="6">
        <v>15</v>
      </c>
      <c r="G21" s="6" t="s">
        <v>47</v>
      </c>
      <c r="H21" s="6" t="s">
        <v>48</v>
      </c>
      <c r="I21" s="6" t="s">
        <v>49</v>
      </c>
      <c r="J21" s="7">
        <v>41862</v>
      </c>
      <c r="K21" s="12">
        <f>Ventas[[#This Row],[Unit Price]]*Ventas[[#This Row],[Quantity]]</f>
        <v>54</v>
      </c>
      <c r="L21" s="12">
        <f>Ventas[[#This Row],[Unit Cost]]*Ventas[[#This Row],[Quantity]]</f>
        <v>49.14</v>
      </c>
      <c r="M21" s="14">
        <f>Ventas[[#This Row],[Ingresos]]-Ventas[[#This Row],[Costes]]</f>
        <v>4.8599999999999994</v>
      </c>
      <c r="N21" s="14" t="str">
        <f>_xlfn.XLOOKUP(Ventas[[#This Row],[Ship Country]],[1]!Countries[Ship Country],[1]!Countries[Area],"No registrado")</f>
        <v>Nord Europe</v>
      </c>
      <c r="O21" s="14" t="str">
        <f>_xlfn.XLOOKUP(Ventas[[#This Row],[Ship Country]],[1]!Countries[Ship Country],[1]!Countries[Continent],"No existe")</f>
        <v>Europe</v>
      </c>
      <c r="P21" s="15" t="str">
        <f>_xlfn.XLOOKUP(Ventas[[#This Row],[Category]],[2]!ProdManager[Category],[2]!ProdManager[Prod_Manager])</f>
        <v>John Matter</v>
      </c>
      <c r="Q21" s="15">
        <f>YEAR(Ventas[[#This Row],[Order Date]])</f>
        <v>2014</v>
      </c>
      <c r="R21" s="15" t="str">
        <f>TEXT(Ventas[[#This Row],[Order Date]],"MMM")</f>
        <v>ago</v>
      </c>
    </row>
    <row r="22" spans="1:18" x14ac:dyDescent="0.25">
      <c r="A22" s="4">
        <v>10255</v>
      </c>
      <c r="B22" s="4" t="s">
        <v>52</v>
      </c>
      <c r="C22" s="4" t="s">
        <v>15</v>
      </c>
      <c r="D22" s="4">
        <v>44</v>
      </c>
      <c r="E22" s="4">
        <v>35.64</v>
      </c>
      <c r="F22" s="4">
        <v>30</v>
      </c>
      <c r="G22" s="4" t="s">
        <v>53</v>
      </c>
      <c r="H22" s="4" t="s">
        <v>54</v>
      </c>
      <c r="I22" s="4" t="s">
        <v>49</v>
      </c>
      <c r="J22" s="5">
        <v>41863</v>
      </c>
      <c r="K22" s="12">
        <f>Ventas[[#This Row],[Unit Price]]*Ventas[[#This Row],[Quantity]]</f>
        <v>1320</v>
      </c>
      <c r="L22" s="12">
        <f>Ventas[[#This Row],[Unit Cost]]*Ventas[[#This Row],[Quantity]]</f>
        <v>1069.2</v>
      </c>
      <c r="M22" s="14">
        <f>Ventas[[#This Row],[Ingresos]]-Ventas[[#This Row],[Costes]]</f>
        <v>250.79999999999995</v>
      </c>
      <c r="N22" s="14" t="str">
        <f>_xlfn.XLOOKUP(Ventas[[#This Row],[Ship Country]],[1]!Countries[Ship Country],[1]!Countries[Area],"No registrado")</f>
        <v>Nord Europe</v>
      </c>
      <c r="O22" s="14" t="str">
        <f>_xlfn.XLOOKUP(Ventas[[#This Row],[Ship Country]],[1]!Countries[Ship Country],[1]!Countries[Continent],"No existe")</f>
        <v>Europe</v>
      </c>
      <c r="P22" s="15" t="str">
        <f>_xlfn.XLOOKUP(Ventas[[#This Row],[Category]],[2]!ProdManager[Category],[2]!ProdManager[Prod_Manager])</f>
        <v>Peter Stone</v>
      </c>
      <c r="Q22" s="15">
        <f>YEAR(Ventas[[#This Row],[Order Date]])</f>
        <v>2014</v>
      </c>
      <c r="R22" s="15" t="str">
        <f>TEXT(Ventas[[#This Row],[Order Date]],"MMM")</f>
        <v>ago</v>
      </c>
    </row>
    <row r="23" spans="1:18" x14ac:dyDescent="0.25">
      <c r="A23" s="6">
        <v>10255</v>
      </c>
      <c r="B23" s="6" t="s">
        <v>55</v>
      </c>
      <c r="C23" s="6" t="s">
        <v>43</v>
      </c>
      <c r="D23" s="6">
        <v>15.2</v>
      </c>
      <c r="E23" s="6">
        <v>13.984</v>
      </c>
      <c r="F23" s="6">
        <v>20</v>
      </c>
      <c r="G23" s="6" t="s">
        <v>53</v>
      </c>
      <c r="H23" s="6" t="s">
        <v>54</v>
      </c>
      <c r="I23" s="6" t="s">
        <v>49</v>
      </c>
      <c r="J23" s="7">
        <v>41863</v>
      </c>
      <c r="K23" s="12">
        <f>Ventas[[#This Row],[Unit Price]]*Ventas[[#This Row],[Quantity]]</f>
        <v>304</v>
      </c>
      <c r="L23" s="12">
        <f>Ventas[[#This Row],[Unit Cost]]*Ventas[[#This Row],[Quantity]]</f>
        <v>279.68</v>
      </c>
      <c r="M23" s="14">
        <f>Ventas[[#This Row],[Ingresos]]-Ventas[[#This Row],[Costes]]</f>
        <v>24.319999999999993</v>
      </c>
      <c r="N23" s="14" t="str">
        <f>_xlfn.XLOOKUP(Ventas[[#This Row],[Ship Country]],[1]!Countries[Ship Country],[1]!Countries[Area],"No registrado")</f>
        <v>Nord Europe</v>
      </c>
      <c r="O23" s="14" t="str">
        <f>_xlfn.XLOOKUP(Ventas[[#This Row],[Ship Country]],[1]!Countries[Ship Country],[1]!Countries[Continent],"No existe")</f>
        <v>Europe</v>
      </c>
      <c r="P23" s="15" t="str">
        <f>_xlfn.XLOOKUP(Ventas[[#This Row],[Category]],[2]!ProdManager[Category],[2]!ProdManager[Prod_Manager])</f>
        <v>John Matter</v>
      </c>
      <c r="Q23" s="15">
        <f>YEAR(Ventas[[#This Row],[Order Date]])</f>
        <v>2014</v>
      </c>
      <c r="R23" s="15" t="str">
        <f>TEXT(Ventas[[#This Row],[Order Date]],"MMM")</f>
        <v>ago</v>
      </c>
    </row>
    <row r="24" spans="1:18" x14ac:dyDescent="0.25">
      <c r="A24" s="4">
        <v>10255</v>
      </c>
      <c r="B24" s="4" t="s">
        <v>56</v>
      </c>
      <c r="C24" s="4" t="s">
        <v>35</v>
      </c>
      <c r="D24" s="4">
        <v>13.9</v>
      </c>
      <c r="E24" s="4">
        <v>9.452</v>
      </c>
      <c r="F24" s="4">
        <v>35</v>
      </c>
      <c r="G24" s="4" t="s">
        <v>53</v>
      </c>
      <c r="H24" s="4" t="s">
        <v>54</v>
      </c>
      <c r="I24" s="4" t="s">
        <v>49</v>
      </c>
      <c r="J24" s="5">
        <v>41863</v>
      </c>
      <c r="K24" s="12">
        <f>Ventas[[#This Row],[Unit Price]]*Ventas[[#This Row],[Quantity]]</f>
        <v>486.5</v>
      </c>
      <c r="L24" s="12">
        <f>Ventas[[#This Row],[Unit Cost]]*Ventas[[#This Row],[Quantity]]</f>
        <v>330.82</v>
      </c>
      <c r="M24" s="14">
        <f>Ventas[[#This Row],[Ingresos]]-Ventas[[#This Row],[Costes]]</f>
        <v>155.68</v>
      </c>
      <c r="N24" s="14" t="str">
        <f>_xlfn.XLOOKUP(Ventas[[#This Row],[Ship Country]],[1]!Countries[Ship Country],[1]!Countries[Area],"No registrado")</f>
        <v>Nord Europe</v>
      </c>
      <c r="O24" s="14" t="str">
        <f>_xlfn.XLOOKUP(Ventas[[#This Row],[Ship Country]],[1]!Countries[Ship Country],[1]!Countries[Continent],"No existe")</f>
        <v>Europe</v>
      </c>
      <c r="P24" s="15" t="str">
        <f>_xlfn.XLOOKUP(Ventas[[#This Row],[Category]],[2]!ProdManager[Category],[2]!ProdManager[Prod_Manager])</f>
        <v>Lydia Sinn</v>
      </c>
      <c r="Q24" s="15">
        <f>YEAR(Ventas[[#This Row],[Order Date]])</f>
        <v>2014</v>
      </c>
      <c r="R24" s="15" t="str">
        <f>TEXT(Ventas[[#This Row],[Order Date]],"MMM")</f>
        <v>ago</v>
      </c>
    </row>
    <row r="25" spans="1:18" x14ac:dyDescent="0.25">
      <c r="A25" s="6">
        <v>10255</v>
      </c>
      <c r="B25" s="6" t="s">
        <v>57</v>
      </c>
      <c r="C25" s="6" t="s">
        <v>29</v>
      </c>
      <c r="D25" s="6">
        <v>15.2</v>
      </c>
      <c r="E25" s="6">
        <v>11.703999999999999</v>
      </c>
      <c r="F25" s="6">
        <v>25</v>
      </c>
      <c r="G25" s="6" t="s">
        <v>53</v>
      </c>
      <c r="H25" s="6" t="s">
        <v>54</v>
      </c>
      <c r="I25" s="6" t="s">
        <v>49</v>
      </c>
      <c r="J25" s="7">
        <v>41863</v>
      </c>
      <c r="K25" s="12">
        <f>Ventas[[#This Row],[Unit Price]]*Ventas[[#This Row],[Quantity]]</f>
        <v>380</v>
      </c>
      <c r="L25" s="12">
        <f>Ventas[[#This Row],[Unit Cost]]*Ventas[[#This Row],[Quantity]]</f>
        <v>292.59999999999997</v>
      </c>
      <c r="M25" s="14">
        <f>Ventas[[#This Row],[Ingresos]]-Ventas[[#This Row],[Costes]]</f>
        <v>87.400000000000034</v>
      </c>
      <c r="N25" s="14" t="str">
        <f>_xlfn.XLOOKUP(Ventas[[#This Row],[Ship Country]],[1]!Countries[Ship Country],[1]!Countries[Area],"No registrado")</f>
        <v>Nord Europe</v>
      </c>
      <c r="O25" s="14" t="str">
        <f>_xlfn.XLOOKUP(Ventas[[#This Row],[Ship Country]],[1]!Countries[Ship Country],[1]!Countries[Continent],"No existe")</f>
        <v>Europe</v>
      </c>
      <c r="P25" s="15" t="str">
        <f>_xlfn.XLOOKUP(Ventas[[#This Row],[Category]],[2]!ProdManager[Category],[2]!ProdManager[Prod_Manager])</f>
        <v>Peter Stone</v>
      </c>
      <c r="Q25" s="15">
        <f>YEAR(Ventas[[#This Row],[Order Date]])</f>
        <v>2014</v>
      </c>
      <c r="R25" s="15" t="str">
        <f>TEXT(Ventas[[#This Row],[Order Date]],"MMM")</f>
        <v>ago</v>
      </c>
    </row>
    <row r="26" spans="1:18" x14ac:dyDescent="0.25">
      <c r="A26" s="4">
        <v>10256</v>
      </c>
      <c r="B26" s="4" t="s">
        <v>58</v>
      </c>
      <c r="C26" s="4" t="s">
        <v>46</v>
      </c>
      <c r="D26" s="4">
        <v>26.2</v>
      </c>
      <c r="E26" s="4">
        <v>19.911999999999999</v>
      </c>
      <c r="F26" s="4">
        <v>15</v>
      </c>
      <c r="G26" s="4" t="s">
        <v>59</v>
      </c>
      <c r="H26" s="4" t="s">
        <v>60</v>
      </c>
      <c r="I26" s="4" t="s">
        <v>27</v>
      </c>
      <c r="J26" s="5">
        <v>41866</v>
      </c>
      <c r="K26" s="12">
        <f>Ventas[[#This Row],[Unit Price]]*Ventas[[#This Row],[Quantity]]</f>
        <v>393</v>
      </c>
      <c r="L26" s="12">
        <f>Ventas[[#This Row],[Unit Cost]]*Ventas[[#This Row],[Quantity]]</f>
        <v>298.68</v>
      </c>
      <c r="M26" s="14">
        <f>Ventas[[#This Row],[Ingresos]]-Ventas[[#This Row],[Costes]]</f>
        <v>94.32</v>
      </c>
      <c r="N26" s="14" t="str">
        <f>_xlfn.XLOOKUP(Ventas[[#This Row],[Ship Country]],[1]!Countries[Ship Country],[1]!Countries[Area],"No registrado")</f>
        <v>Sud America</v>
      </c>
      <c r="O26" s="14" t="str">
        <f>_xlfn.XLOOKUP(Ventas[[#This Row],[Ship Country]],[1]!Countries[Ship Country],[1]!Countries[Continent],"No existe")</f>
        <v>America</v>
      </c>
      <c r="P26" s="15" t="str">
        <f>_xlfn.XLOOKUP(Ventas[[#This Row],[Category]],[2]!ProdManager[Category],[2]!ProdManager[Prod_Manager])</f>
        <v>John Matter</v>
      </c>
      <c r="Q26" s="15">
        <f>YEAR(Ventas[[#This Row],[Order Date]])</f>
        <v>2014</v>
      </c>
      <c r="R26" s="15" t="str">
        <f>TEXT(Ventas[[#This Row],[Order Date]],"MMM")</f>
        <v>ago</v>
      </c>
    </row>
    <row r="27" spans="1:18" x14ac:dyDescent="0.25">
      <c r="A27" s="6">
        <v>10256</v>
      </c>
      <c r="B27" s="6" t="s">
        <v>61</v>
      </c>
      <c r="C27" s="6" t="s">
        <v>24</v>
      </c>
      <c r="D27" s="6">
        <v>10.4</v>
      </c>
      <c r="E27" s="6">
        <v>8.4240000000000013</v>
      </c>
      <c r="F27" s="6">
        <v>12</v>
      </c>
      <c r="G27" s="6" t="s">
        <v>59</v>
      </c>
      <c r="H27" s="6" t="s">
        <v>60</v>
      </c>
      <c r="I27" s="6" t="s">
        <v>27</v>
      </c>
      <c r="J27" s="7">
        <v>41866</v>
      </c>
      <c r="K27" s="12">
        <f>Ventas[[#This Row],[Unit Price]]*Ventas[[#This Row],[Quantity]]</f>
        <v>124.80000000000001</v>
      </c>
      <c r="L27" s="12">
        <f>Ventas[[#This Row],[Unit Cost]]*Ventas[[#This Row],[Quantity]]</f>
        <v>101.08800000000002</v>
      </c>
      <c r="M27" s="14">
        <f>Ventas[[#This Row],[Ingresos]]-Ventas[[#This Row],[Costes]]</f>
        <v>23.711999999999989</v>
      </c>
      <c r="N27" s="14" t="str">
        <f>_xlfn.XLOOKUP(Ventas[[#This Row],[Ship Country]],[1]!Countries[Ship Country],[1]!Countries[Area],"No registrado")</f>
        <v>Sud America</v>
      </c>
      <c r="O27" s="14" t="str">
        <f>_xlfn.XLOOKUP(Ventas[[#This Row],[Ship Country]],[1]!Countries[Ship Country],[1]!Countries[Continent],"No existe")</f>
        <v>America</v>
      </c>
      <c r="P27" s="15" t="str">
        <f>_xlfn.XLOOKUP(Ventas[[#This Row],[Category]],[2]!ProdManager[Category],[2]!ProdManager[Prod_Manager])</f>
        <v>Lydia Sinn</v>
      </c>
      <c r="Q27" s="15">
        <f>YEAR(Ventas[[#This Row],[Order Date]])</f>
        <v>2014</v>
      </c>
      <c r="R27" s="15" t="str">
        <f>TEXT(Ventas[[#This Row],[Order Date]],"MMM")</f>
        <v>ago</v>
      </c>
    </row>
    <row r="28" spans="1:18" x14ac:dyDescent="0.25">
      <c r="A28" s="4">
        <v>10257</v>
      </c>
      <c r="B28" s="4" t="s">
        <v>62</v>
      </c>
      <c r="C28" s="4" t="s">
        <v>35</v>
      </c>
      <c r="D28" s="4">
        <v>35.1</v>
      </c>
      <c r="E28" s="4">
        <v>24.57</v>
      </c>
      <c r="F28" s="4">
        <v>25</v>
      </c>
      <c r="G28" s="4" t="s">
        <v>63</v>
      </c>
      <c r="H28" s="4" t="s">
        <v>64</v>
      </c>
      <c r="I28" s="4" t="s">
        <v>65</v>
      </c>
      <c r="J28" s="5">
        <v>41867</v>
      </c>
      <c r="K28" s="12">
        <f>Ventas[[#This Row],[Unit Price]]*Ventas[[#This Row],[Quantity]]</f>
        <v>877.5</v>
      </c>
      <c r="L28" s="12">
        <f>Ventas[[#This Row],[Unit Cost]]*Ventas[[#This Row],[Quantity]]</f>
        <v>614.25</v>
      </c>
      <c r="M28" s="14">
        <f>Ventas[[#This Row],[Ingresos]]-Ventas[[#This Row],[Costes]]</f>
        <v>263.25</v>
      </c>
      <c r="N28" s="14" t="str">
        <f>_xlfn.XLOOKUP(Ventas[[#This Row],[Ship Country]],[1]!Countries[Ship Country],[1]!Countries[Area],"No registrado")</f>
        <v>Sud America</v>
      </c>
      <c r="O28" s="14" t="str">
        <f>_xlfn.XLOOKUP(Ventas[[#This Row],[Ship Country]],[1]!Countries[Ship Country],[1]!Countries[Continent],"No existe")</f>
        <v>America</v>
      </c>
      <c r="P28" s="15" t="str">
        <f>_xlfn.XLOOKUP(Ventas[[#This Row],[Category]],[2]!ProdManager[Category],[2]!ProdManager[Prod_Manager])</f>
        <v>Lydia Sinn</v>
      </c>
      <c r="Q28" s="15">
        <f>YEAR(Ventas[[#This Row],[Order Date]])</f>
        <v>2014</v>
      </c>
      <c r="R28" s="15" t="str">
        <f>TEXT(Ventas[[#This Row],[Order Date]],"MMM")</f>
        <v>ago</v>
      </c>
    </row>
    <row r="29" spans="1:18" x14ac:dyDescent="0.25">
      <c r="A29" s="6">
        <v>10257</v>
      </c>
      <c r="B29" s="6" t="s">
        <v>42</v>
      </c>
      <c r="C29" s="6" t="s">
        <v>43</v>
      </c>
      <c r="D29" s="6">
        <v>14.4</v>
      </c>
      <c r="E29" s="6">
        <v>12.96</v>
      </c>
      <c r="F29" s="6">
        <v>60</v>
      </c>
      <c r="G29" s="6" t="s">
        <v>63</v>
      </c>
      <c r="H29" s="6" t="s">
        <v>64</v>
      </c>
      <c r="I29" s="6" t="s">
        <v>65</v>
      </c>
      <c r="J29" s="7">
        <v>41867</v>
      </c>
      <c r="K29" s="12">
        <f>Ventas[[#This Row],[Unit Price]]*Ventas[[#This Row],[Quantity]]</f>
        <v>864</v>
      </c>
      <c r="L29" s="12">
        <f>Ventas[[#This Row],[Unit Cost]]*Ventas[[#This Row],[Quantity]]</f>
        <v>777.6</v>
      </c>
      <c r="M29" s="14">
        <f>Ventas[[#This Row],[Ingresos]]-Ventas[[#This Row],[Costes]]</f>
        <v>86.399999999999977</v>
      </c>
      <c r="N29" s="14" t="str">
        <f>_xlfn.XLOOKUP(Ventas[[#This Row],[Ship Country]],[1]!Countries[Ship Country],[1]!Countries[Area],"No registrado")</f>
        <v>Sud America</v>
      </c>
      <c r="O29" s="14" t="str">
        <f>_xlfn.XLOOKUP(Ventas[[#This Row],[Ship Country]],[1]!Countries[Ship Country],[1]!Countries[Continent],"No existe")</f>
        <v>America</v>
      </c>
      <c r="P29" s="15" t="str">
        <f>_xlfn.XLOOKUP(Ventas[[#This Row],[Category]],[2]!ProdManager[Category],[2]!ProdManager[Prod_Manager])</f>
        <v>John Matter</v>
      </c>
      <c r="Q29" s="15">
        <f>YEAR(Ventas[[#This Row],[Order Date]])</f>
        <v>2014</v>
      </c>
      <c r="R29" s="15" t="str">
        <f>TEXT(Ventas[[#This Row],[Order Date]],"MMM")</f>
        <v>ago</v>
      </c>
    </row>
    <row r="30" spans="1:18" x14ac:dyDescent="0.25">
      <c r="A30" s="4">
        <v>10257</v>
      </c>
      <c r="B30" s="4" t="s">
        <v>61</v>
      </c>
      <c r="C30" s="4" t="s">
        <v>24</v>
      </c>
      <c r="D30" s="4">
        <v>10.4</v>
      </c>
      <c r="E30" s="4">
        <v>8.2160000000000011</v>
      </c>
      <c r="F30" s="4">
        <v>15</v>
      </c>
      <c r="G30" s="4" t="s">
        <v>63</v>
      </c>
      <c r="H30" s="4" t="s">
        <v>64</v>
      </c>
      <c r="I30" s="4" t="s">
        <v>65</v>
      </c>
      <c r="J30" s="5">
        <v>41867</v>
      </c>
      <c r="K30" s="12">
        <f>Ventas[[#This Row],[Unit Price]]*Ventas[[#This Row],[Quantity]]</f>
        <v>156</v>
      </c>
      <c r="L30" s="12">
        <f>Ventas[[#This Row],[Unit Cost]]*Ventas[[#This Row],[Quantity]]</f>
        <v>123.24000000000001</v>
      </c>
      <c r="M30" s="14">
        <f>Ventas[[#This Row],[Ingresos]]-Ventas[[#This Row],[Costes]]</f>
        <v>32.759999999999991</v>
      </c>
      <c r="N30" s="14" t="str">
        <f>_xlfn.XLOOKUP(Ventas[[#This Row],[Ship Country]],[1]!Countries[Ship Country],[1]!Countries[Area],"No registrado")</f>
        <v>Sud America</v>
      </c>
      <c r="O30" s="14" t="str">
        <f>_xlfn.XLOOKUP(Ventas[[#This Row],[Ship Country]],[1]!Countries[Ship Country],[1]!Countries[Continent],"No existe")</f>
        <v>America</v>
      </c>
      <c r="P30" s="15" t="str">
        <f>_xlfn.XLOOKUP(Ventas[[#This Row],[Category]],[2]!ProdManager[Category],[2]!ProdManager[Prod_Manager])</f>
        <v>Lydia Sinn</v>
      </c>
      <c r="Q30" s="15">
        <f>YEAR(Ventas[[#This Row],[Order Date]])</f>
        <v>2014</v>
      </c>
      <c r="R30" s="15" t="str">
        <f>TEXT(Ventas[[#This Row],[Order Date]],"MMM")</f>
        <v>ago</v>
      </c>
    </row>
    <row r="31" spans="1:18" x14ac:dyDescent="0.25">
      <c r="A31" s="6">
        <v>10258</v>
      </c>
      <c r="B31" s="6" t="s">
        <v>55</v>
      </c>
      <c r="C31" s="6" t="s">
        <v>43</v>
      </c>
      <c r="D31" s="6">
        <v>15.2</v>
      </c>
      <c r="E31" s="6">
        <v>13.375999999999999</v>
      </c>
      <c r="F31" s="6">
        <v>50</v>
      </c>
      <c r="G31" s="6" t="s">
        <v>66</v>
      </c>
      <c r="H31" s="6" t="s">
        <v>67</v>
      </c>
      <c r="I31" s="6" t="s">
        <v>68</v>
      </c>
      <c r="J31" s="7">
        <v>41868</v>
      </c>
      <c r="K31" s="12">
        <f>Ventas[[#This Row],[Unit Price]]*Ventas[[#This Row],[Quantity]]</f>
        <v>760</v>
      </c>
      <c r="L31" s="12">
        <f>Ventas[[#This Row],[Unit Cost]]*Ventas[[#This Row],[Quantity]]</f>
        <v>668.8</v>
      </c>
      <c r="M31" s="14">
        <f>Ventas[[#This Row],[Ingresos]]-Ventas[[#This Row],[Costes]]</f>
        <v>91.200000000000045</v>
      </c>
      <c r="N31" s="14" t="str">
        <f>_xlfn.XLOOKUP(Ventas[[#This Row],[Ship Country]],[1]!Countries[Ship Country],[1]!Countries[Area],"No registrado")</f>
        <v>Nord Europe</v>
      </c>
      <c r="O31" s="14" t="str">
        <f>_xlfn.XLOOKUP(Ventas[[#This Row],[Ship Country]],[1]!Countries[Ship Country],[1]!Countries[Continent],"No existe")</f>
        <v>Europe</v>
      </c>
      <c r="P31" s="15" t="str">
        <f>_xlfn.XLOOKUP(Ventas[[#This Row],[Category]],[2]!ProdManager[Category],[2]!ProdManager[Prod_Manager])</f>
        <v>John Matter</v>
      </c>
      <c r="Q31" s="15">
        <f>YEAR(Ventas[[#This Row],[Order Date]])</f>
        <v>2014</v>
      </c>
      <c r="R31" s="15" t="str">
        <f>TEXT(Ventas[[#This Row],[Order Date]],"MMM")</f>
        <v>ago</v>
      </c>
    </row>
    <row r="32" spans="1:18" x14ac:dyDescent="0.25">
      <c r="A32" s="4">
        <v>10258</v>
      </c>
      <c r="B32" s="4" t="s">
        <v>69</v>
      </c>
      <c r="C32" s="4" t="s">
        <v>24</v>
      </c>
      <c r="D32" s="4">
        <v>17</v>
      </c>
      <c r="E32" s="4">
        <v>12.24</v>
      </c>
      <c r="F32" s="4">
        <v>65</v>
      </c>
      <c r="G32" s="4" t="s">
        <v>66</v>
      </c>
      <c r="H32" s="4" t="s">
        <v>67</v>
      </c>
      <c r="I32" s="4" t="s">
        <v>68</v>
      </c>
      <c r="J32" s="5">
        <v>41868</v>
      </c>
      <c r="K32" s="12">
        <f>Ventas[[#This Row],[Unit Price]]*Ventas[[#This Row],[Quantity]]</f>
        <v>1105</v>
      </c>
      <c r="L32" s="12">
        <f>Ventas[[#This Row],[Unit Cost]]*Ventas[[#This Row],[Quantity]]</f>
        <v>795.6</v>
      </c>
      <c r="M32" s="14">
        <f>Ventas[[#This Row],[Ingresos]]-Ventas[[#This Row],[Costes]]</f>
        <v>309.39999999999998</v>
      </c>
      <c r="N32" s="14" t="str">
        <f>_xlfn.XLOOKUP(Ventas[[#This Row],[Ship Country]],[1]!Countries[Ship Country],[1]!Countries[Area],"No registrado")</f>
        <v>Nord Europe</v>
      </c>
      <c r="O32" s="14" t="str">
        <f>_xlfn.XLOOKUP(Ventas[[#This Row],[Ship Country]],[1]!Countries[Ship Country],[1]!Countries[Continent],"No existe")</f>
        <v>Europe</v>
      </c>
      <c r="P32" s="15" t="str">
        <f>_xlfn.XLOOKUP(Ventas[[#This Row],[Category]],[2]!ProdManager[Category],[2]!ProdManager[Prod_Manager])</f>
        <v>Lydia Sinn</v>
      </c>
      <c r="Q32" s="15">
        <f>YEAR(Ventas[[#This Row],[Order Date]])</f>
        <v>2014</v>
      </c>
      <c r="R32" s="15" t="str">
        <f>TEXT(Ventas[[#This Row],[Order Date]],"MMM")</f>
        <v>ago</v>
      </c>
    </row>
    <row r="33" spans="1:18" x14ac:dyDescent="0.25">
      <c r="A33" s="6">
        <v>10258</v>
      </c>
      <c r="B33" s="6" t="s">
        <v>70</v>
      </c>
      <c r="C33" s="6" t="s">
        <v>15</v>
      </c>
      <c r="D33" s="6">
        <v>25.6</v>
      </c>
      <c r="E33" s="6">
        <v>19.200000000000003</v>
      </c>
      <c r="F33" s="6">
        <v>60</v>
      </c>
      <c r="G33" s="6" t="s">
        <v>66</v>
      </c>
      <c r="H33" s="6" t="s">
        <v>67</v>
      </c>
      <c r="I33" s="6" t="s">
        <v>68</v>
      </c>
      <c r="J33" s="7">
        <v>41868</v>
      </c>
      <c r="K33" s="12">
        <f>Ventas[[#This Row],[Unit Price]]*Ventas[[#This Row],[Quantity]]</f>
        <v>1536</v>
      </c>
      <c r="L33" s="12">
        <f>Ventas[[#This Row],[Unit Cost]]*Ventas[[#This Row],[Quantity]]</f>
        <v>1152.0000000000002</v>
      </c>
      <c r="M33" s="14">
        <f>Ventas[[#This Row],[Ingresos]]-Ventas[[#This Row],[Costes]]</f>
        <v>383.99999999999977</v>
      </c>
      <c r="N33" s="14" t="str">
        <f>_xlfn.XLOOKUP(Ventas[[#This Row],[Ship Country]],[1]!Countries[Ship Country],[1]!Countries[Area],"No registrado")</f>
        <v>Nord Europe</v>
      </c>
      <c r="O33" s="14" t="str">
        <f>_xlfn.XLOOKUP(Ventas[[#This Row],[Ship Country]],[1]!Countries[Ship Country],[1]!Countries[Continent],"No existe")</f>
        <v>Europe</v>
      </c>
      <c r="P33" s="15" t="str">
        <f>_xlfn.XLOOKUP(Ventas[[#This Row],[Category]],[2]!ProdManager[Category],[2]!ProdManager[Prod_Manager])</f>
        <v>Peter Stone</v>
      </c>
      <c r="Q33" s="15">
        <f>YEAR(Ventas[[#This Row],[Order Date]])</f>
        <v>2014</v>
      </c>
      <c r="R33" s="15" t="str">
        <f>TEXT(Ventas[[#This Row],[Order Date]],"MMM")</f>
        <v>ago</v>
      </c>
    </row>
    <row r="34" spans="1:18" x14ac:dyDescent="0.25">
      <c r="A34" s="4">
        <v>10259</v>
      </c>
      <c r="B34" s="4" t="s">
        <v>71</v>
      </c>
      <c r="C34" s="4" t="s">
        <v>35</v>
      </c>
      <c r="D34" s="4">
        <v>8</v>
      </c>
      <c r="E34" s="4">
        <v>5.4399999999999995</v>
      </c>
      <c r="F34" s="4">
        <v>10</v>
      </c>
      <c r="G34" s="4" t="s">
        <v>72</v>
      </c>
      <c r="H34" s="4" t="s">
        <v>73</v>
      </c>
      <c r="I34" s="4" t="s">
        <v>74</v>
      </c>
      <c r="J34" s="5">
        <v>41869</v>
      </c>
      <c r="K34" s="12">
        <f>Ventas[[#This Row],[Unit Price]]*Ventas[[#This Row],[Quantity]]</f>
        <v>80</v>
      </c>
      <c r="L34" s="12">
        <f>Ventas[[#This Row],[Unit Cost]]*Ventas[[#This Row],[Quantity]]</f>
        <v>54.399999999999991</v>
      </c>
      <c r="M34" s="14">
        <f>Ventas[[#This Row],[Ingresos]]-Ventas[[#This Row],[Costes]]</f>
        <v>25.600000000000009</v>
      </c>
      <c r="N34" s="14" t="str">
        <f>_xlfn.XLOOKUP(Ventas[[#This Row],[Ship Country]],[1]!Countries[Ship Country],[1]!Countries[Area],"No registrado")</f>
        <v>Sud America</v>
      </c>
      <c r="O34" s="14" t="str">
        <f>_xlfn.XLOOKUP(Ventas[[#This Row],[Ship Country]],[1]!Countries[Ship Country],[1]!Countries[Continent],"No existe")</f>
        <v>America</v>
      </c>
      <c r="P34" s="15" t="str">
        <f>_xlfn.XLOOKUP(Ventas[[#This Row],[Category]],[2]!ProdManager[Category],[2]!ProdManager[Prod_Manager])</f>
        <v>Lydia Sinn</v>
      </c>
      <c r="Q34" s="15">
        <f>YEAR(Ventas[[#This Row],[Order Date]])</f>
        <v>2014</v>
      </c>
      <c r="R34" s="15" t="str">
        <f>TEXT(Ventas[[#This Row],[Order Date]],"MMM")</f>
        <v>ago</v>
      </c>
    </row>
    <row r="35" spans="1:18" x14ac:dyDescent="0.25">
      <c r="A35" s="6">
        <v>10259</v>
      </c>
      <c r="B35" s="6" t="s">
        <v>75</v>
      </c>
      <c r="C35" s="6" t="s">
        <v>29</v>
      </c>
      <c r="D35" s="6">
        <v>20.8</v>
      </c>
      <c r="E35" s="6">
        <v>15.183999999999999</v>
      </c>
      <c r="F35" s="6">
        <v>10</v>
      </c>
      <c r="G35" s="6" t="s">
        <v>72</v>
      </c>
      <c r="H35" s="6" t="s">
        <v>73</v>
      </c>
      <c r="I35" s="6" t="s">
        <v>74</v>
      </c>
      <c r="J35" s="7">
        <v>41869</v>
      </c>
      <c r="K35" s="12">
        <f>Ventas[[#This Row],[Unit Price]]*Ventas[[#This Row],[Quantity]]</f>
        <v>208</v>
      </c>
      <c r="L35" s="12">
        <f>Ventas[[#This Row],[Unit Cost]]*Ventas[[#This Row],[Quantity]]</f>
        <v>151.84</v>
      </c>
      <c r="M35" s="14">
        <f>Ventas[[#This Row],[Ingresos]]-Ventas[[#This Row],[Costes]]</f>
        <v>56.16</v>
      </c>
      <c r="N35" s="14" t="str">
        <f>_xlfn.XLOOKUP(Ventas[[#This Row],[Ship Country]],[1]!Countries[Ship Country],[1]!Countries[Area],"No registrado")</f>
        <v>Sud America</v>
      </c>
      <c r="O35" s="14" t="str">
        <f>_xlfn.XLOOKUP(Ventas[[#This Row],[Ship Country]],[1]!Countries[Ship Country],[1]!Countries[Continent],"No existe")</f>
        <v>America</v>
      </c>
      <c r="P35" s="15" t="str">
        <f>_xlfn.XLOOKUP(Ventas[[#This Row],[Category]],[2]!ProdManager[Category],[2]!ProdManager[Prod_Manager])</f>
        <v>Peter Stone</v>
      </c>
      <c r="Q35" s="15">
        <f>YEAR(Ventas[[#This Row],[Order Date]])</f>
        <v>2014</v>
      </c>
      <c r="R35" s="15" t="str">
        <f>TEXT(Ventas[[#This Row],[Order Date]],"MMM")</f>
        <v>ago</v>
      </c>
    </row>
    <row r="36" spans="1:18" x14ac:dyDescent="0.25">
      <c r="A36" s="4">
        <v>10260</v>
      </c>
      <c r="B36" s="4" t="s">
        <v>28</v>
      </c>
      <c r="C36" s="4" t="s">
        <v>29</v>
      </c>
      <c r="D36" s="4">
        <v>7.7</v>
      </c>
      <c r="E36" s="4">
        <v>6.3140000000000009</v>
      </c>
      <c r="F36" s="4">
        <v>16</v>
      </c>
      <c r="G36" s="4" t="s">
        <v>76</v>
      </c>
      <c r="H36" s="4" t="s">
        <v>77</v>
      </c>
      <c r="I36" s="4" t="s">
        <v>21</v>
      </c>
      <c r="J36" s="5">
        <v>41870</v>
      </c>
      <c r="K36" s="12">
        <f>Ventas[[#This Row],[Unit Price]]*Ventas[[#This Row],[Quantity]]</f>
        <v>123.2</v>
      </c>
      <c r="L36" s="12">
        <f>Ventas[[#This Row],[Unit Cost]]*Ventas[[#This Row],[Quantity]]</f>
        <v>101.02400000000002</v>
      </c>
      <c r="M36" s="14">
        <f>Ventas[[#This Row],[Ingresos]]-Ventas[[#This Row],[Costes]]</f>
        <v>22.175999999999988</v>
      </c>
      <c r="N36" s="14" t="str">
        <f>_xlfn.XLOOKUP(Ventas[[#This Row],[Ship Country]],[1]!Countries[Ship Country],[1]!Countries[Area],"No registrado")</f>
        <v>Nord Europe</v>
      </c>
      <c r="O36" s="14" t="str">
        <f>_xlfn.XLOOKUP(Ventas[[#This Row],[Ship Country]],[1]!Countries[Ship Country],[1]!Countries[Continent],"No existe")</f>
        <v>Europe</v>
      </c>
      <c r="P36" s="15" t="str">
        <f>_xlfn.XLOOKUP(Ventas[[#This Row],[Category]],[2]!ProdManager[Category],[2]!ProdManager[Prod_Manager])</f>
        <v>Peter Stone</v>
      </c>
      <c r="Q36" s="15">
        <f>YEAR(Ventas[[#This Row],[Order Date]])</f>
        <v>2014</v>
      </c>
      <c r="R36" s="15" t="str">
        <f>TEXT(Ventas[[#This Row],[Order Date]],"MMM")</f>
        <v>ago</v>
      </c>
    </row>
    <row r="37" spans="1:18" x14ac:dyDescent="0.25">
      <c r="A37" s="6">
        <v>10260</v>
      </c>
      <c r="B37" s="6" t="s">
        <v>33</v>
      </c>
      <c r="C37" s="6" t="s">
        <v>10</v>
      </c>
      <c r="D37" s="6">
        <v>15.6</v>
      </c>
      <c r="E37" s="6">
        <v>12.324</v>
      </c>
      <c r="F37" s="6">
        <v>50</v>
      </c>
      <c r="G37" s="6" t="s">
        <v>76</v>
      </c>
      <c r="H37" s="6" t="s">
        <v>77</v>
      </c>
      <c r="I37" s="6" t="s">
        <v>21</v>
      </c>
      <c r="J37" s="7">
        <v>41870</v>
      </c>
      <c r="K37" s="12">
        <f>Ventas[[#This Row],[Unit Price]]*Ventas[[#This Row],[Quantity]]</f>
        <v>780</v>
      </c>
      <c r="L37" s="12">
        <f>Ventas[[#This Row],[Unit Cost]]*Ventas[[#This Row],[Quantity]]</f>
        <v>616.20000000000005</v>
      </c>
      <c r="M37" s="14">
        <f>Ventas[[#This Row],[Ingresos]]-Ventas[[#This Row],[Costes]]</f>
        <v>163.79999999999995</v>
      </c>
      <c r="N37" s="14" t="str">
        <f>_xlfn.XLOOKUP(Ventas[[#This Row],[Ship Country]],[1]!Countries[Ship Country],[1]!Countries[Area],"No registrado")</f>
        <v>Nord Europe</v>
      </c>
      <c r="O37" s="14" t="str">
        <f>_xlfn.XLOOKUP(Ventas[[#This Row],[Ship Country]],[1]!Countries[Ship Country],[1]!Countries[Continent],"No existe")</f>
        <v>Europe</v>
      </c>
      <c r="P37" s="15" t="str">
        <f>_xlfn.XLOOKUP(Ventas[[#This Row],[Category]],[2]!ProdManager[Category],[2]!ProdManager[Prod_Manager])</f>
        <v>Marc Caine</v>
      </c>
      <c r="Q37" s="15">
        <f>YEAR(Ventas[[#This Row],[Order Date]])</f>
        <v>2014</v>
      </c>
      <c r="R37" s="15" t="str">
        <f>TEXT(Ventas[[#This Row],[Order Date]],"MMM")</f>
        <v>ago</v>
      </c>
    </row>
    <row r="38" spans="1:18" x14ac:dyDescent="0.25">
      <c r="A38" s="4">
        <v>10260</v>
      </c>
      <c r="B38" s="4" t="s">
        <v>78</v>
      </c>
      <c r="C38" s="4" t="s">
        <v>35</v>
      </c>
      <c r="D38" s="4">
        <v>39.4</v>
      </c>
      <c r="E38" s="4">
        <v>26.003999999999994</v>
      </c>
      <c r="F38" s="4">
        <v>15</v>
      </c>
      <c r="G38" s="4" t="s">
        <v>76</v>
      </c>
      <c r="H38" s="4" t="s">
        <v>77</v>
      </c>
      <c r="I38" s="4" t="s">
        <v>21</v>
      </c>
      <c r="J38" s="5">
        <v>41870</v>
      </c>
      <c r="K38" s="12">
        <f>Ventas[[#This Row],[Unit Price]]*Ventas[[#This Row],[Quantity]]</f>
        <v>591</v>
      </c>
      <c r="L38" s="12">
        <f>Ventas[[#This Row],[Unit Cost]]*Ventas[[#This Row],[Quantity]]</f>
        <v>390.05999999999989</v>
      </c>
      <c r="M38" s="14">
        <f>Ventas[[#This Row],[Ingresos]]-Ventas[[#This Row],[Costes]]</f>
        <v>200.94000000000011</v>
      </c>
      <c r="N38" s="14" t="str">
        <f>_xlfn.XLOOKUP(Ventas[[#This Row],[Ship Country]],[1]!Countries[Ship Country],[1]!Countries[Area],"No registrado")</f>
        <v>Nord Europe</v>
      </c>
      <c r="O38" s="14" t="str">
        <f>_xlfn.XLOOKUP(Ventas[[#This Row],[Ship Country]],[1]!Countries[Ship Country],[1]!Countries[Continent],"No existe")</f>
        <v>Europe</v>
      </c>
      <c r="P38" s="15" t="str">
        <f>_xlfn.XLOOKUP(Ventas[[#This Row],[Category]],[2]!ProdManager[Category],[2]!ProdManager[Prod_Manager])</f>
        <v>Lydia Sinn</v>
      </c>
      <c r="Q38" s="15">
        <f>YEAR(Ventas[[#This Row],[Order Date]])</f>
        <v>2014</v>
      </c>
      <c r="R38" s="15" t="str">
        <f>TEXT(Ventas[[#This Row],[Order Date]],"MMM")</f>
        <v>ago</v>
      </c>
    </row>
    <row r="39" spans="1:18" x14ac:dyDescent="0.25">
      <c r="A39" s="6">
        <v>10260</v>
      </c>
      <c r="B39" s="6" t="s">
        <v>79</v>
      </c>
      <c r="C39" s="6" t="s">
        <v>43</v>
      </c>
      <c r="D39" s="6">
        <v>12</v>
      </c>
      <c r="E39" s="6">
        <v>10.56</v>
      </c>
      <c r="F39" s="6">
        <v>21</v>
      </c>
      <c r="G39" s="6" t="s">
        <v>76</v>
      </c>
      <c r="H39" s="6" t="s">
        <v>77</v>
      </c>
      <c r="I39" s="6" t="s">
        <v>21</v>
      </c>
      <c r="J39" s="7">
        <v>41870</v>
      </c>
      <c r="K39" s="12">
        <f>Ventas[[#This Row],[Unit Price]]*Ventas[[#This Row],[Quantity]]</f>
        <v>252</v>
      </c>
      <c r="L39" s="12">
        <f>Ventas[[#This Row],[Unit Cost]]*Ventas[[#This Row],[Quantity]]</f>
        <v>221.76000000000002</v>
      </c>
      <c r="M39" s="14">
        <f>Ventas[[#This Row],[Ingresos]]-Ventas[[#This Row],[Costes]]</f>
        <v>30.239999999999981</v>
      </c>
      <c r="N39" s="14" t="str">
        <f>_xlfn.XLOOKUP(Ventas[[#This Row],[Ship Country]],[1]!Countries[Ship Country],[1]!Countries[Area],"No registrado")</f>
        <v>Nord Europe</v>
      </c>
      <c r="O39" s="14" t="str">
        <f>_xlfn.XLOOKUP(Ventas[[#This Row],[Ship Country]],[1]!Countries[Ship Country],[1]!Countries[Continent],"No existe")</f>
        <v>Europe</v>
      </c>
      <c r="P39" s="15" t="str">
        <f>_xlfn.XLOOKUP(Ventas[[#This Row],[Category]],[2]!ProdManager[Category],[2]!ProdManager[Prod_Manager])</f>
        <v>John Matter</v>
      </c>
      <c r="Q39" s="15">
        <f>YEAR(Ventas[[#This Row],[Order Date]])</f>
        <v>2014</v>
      </c>
      <c r="R39" s="15" t="str">
        <f>TEXT(Ventas[[#This Row],[Order Date]],"MMM")</f>
        <v>ago</v>
      </c>
    </row>
    <row r="40" spans="1:18" x14ac:dyDescent="0.25">
      <c r="A40" s="4">
        <v>10261</v>
      </c>
      <c r="B40" s="4" t="s">
        <v>71</v>
      </c>
      <c r="C40" s="4" t="s">
        <v>35</v>
      </c>
      <c r="D40" s="4">
        <v>8</v>
      </c>
      <c r="E40" s="4">
        <v>5.52</v>
      </c>
      <c r="F40" s="4">
        <v>20</v>
      </c>
      <c r="G40" s="4" t="s">
        <v>80</v>
      </c>
      <c r="H40" s="4" t="s">
        <v>26</v>
      </c>
      <c r="I40" s="4" t="s">
        <v>27</v>
      </c>
      <c r="J40" s="5">
        <v>41870</v>
      </c>
      <c r="K40" s="12">
        <f>Ventas[[#This Row],[Unit Price]]*Ventas[[#This Row],[Quantity]]</f>
        <v>160</v>
      </c>
      <c r="L40" s="12">
        <f>Ventas[[#This Row],[Unit Cost]]*Ventas[[#This Row],[Quantity]]</f>
        <v>110.39999999999999</v>
      </c>
      <c r="M40" s="14">
        <f>Ventas[[#This Row],[Ingresos]]-Ventas[[#This Row],[Costes]]</f>
        <v>49.600000000000009</v>
      </c>
      <c r="N40" s="14" t="str">
        <f>_xlfn.XLOOKUP(Ventas[[#This Row],[Ship Country]],[1]!Countries[Ship Country],[1]!Countries[Area],"No registrado")</f>
        <v>Sud America</v>
      </c>
      <c r="O40" s="14" t="str">
        <f>_xlfn.XLOOKUP(Ventas[[#This Row],[Ship Country]],[1]!Countries[Ship Country],[1]!Countries[Continent],"No existe")</f>
        <v>America</v>
      </c>
      <c r="P40" s="15" t="str">
        <f>_xlfn.XLOOKUP(Ventas[[#This Row],[Category]],[2]!ProdManager[Category],[2]!ProdManager[Prod_Manager])</f>
        <v>Lydia Sinn</v>
      </c>
      <c r="Q40" s="15">
        <f>YEAR(Ventas[[#This Row],[Order Date]])</f>
        <v>2014</v>
      </c>
      <c r="R40" s="15" t="str">
        <f>TEXT(Ventas[[#This Row],[Order Date]],"MMM")</f>
        <v>ago</v>
      </c>
    </row>
    <row r="41" spans="1:18" x14ac:dyDescent="0.25">
      <c r="A41" s="6">
        <v>10261</v>
      </c>
      <c r="B41" s="6" t="s">
        <v>81</v>
      </c>
      <c r="C41" s="6" t="s">
        <v>43</v>
      </c>
      <c r="D41" s="6">
        <v>14.4</v>
      </c>
      <c r="E41" s="6">
        <v>12.96</v>
      </c>
      <c r="F41" s="6">
        <v>20</v>
      </c>
      <c r="G41" s="6" t="s">
        <v>80</v>
      </c>
      <c r="H41" s="6" t="s">
        <v>26</v>
      </c>
      <c r="I41" s="6" t="s">
        <v>27</v>
      </c>
      <c r="J41" s="7">
        <v>41870</v>
      </c>
      <c r="K41" s="12">
        <f>Ventas[[#This Row],[Unit Price]]*Ventas[[#This Row],[Quantity]]</f>
        <v>288</v>
      </c>
      <c r="L41" s="12">
        <f>Ventas[[#This Row],[Unit Cost]]*Ventas[[#This Row],[Quantity]]</f>
        <v>259.20000000000005</v>
      </c>
      <c r="M41" s="14">
        <f>Ventas[[#This Row],[Ingresos]]-Ventas[[#This Row],[Costes]]</f>
        <v>28.799999999999955</v>
      </c>
      <c r="N41" s="14" t="str">
        <f>_xlfn.XLOOKUP(Ventas[[#This Row],[Ship Country]],[1]!Countries[Ship Country],[1]!Countries[Area],"No registrado")</f>
        <v>Sud America</v>
      </c>
      <c r="O41" s="14" t="str">
        <f>_xlfn.XLOOKUP(Ventas[[#This Row],[Ship Country]],[1]!Countries[Ship Country],[1]!Countries[Continent],"No existe")</f>
        <v>America</v>
      </c>
      <c r="P41" s="15" t="str">
        <f>_xlfn.XLOOKUP(Ventas[[#This Row],[Category]],[2]!ProdManager[Category],[2]!ProdManager[Prod_Manager])</f>
        <v>John Matter</v>
      </c>
      <c r="Q41" s="15">
        <f>YEAR(Ventas[[#This Row],[Order Date]])</f>
        <v>2014</v>
      </c>
      <c r="R41" s="15" t="str">
        <f>TEXT(Ventas[[#This Row],[Order Date]],"MMM")</f>
        <v>ago</v>
      </c>
    </row>
    <row r="42" spans="1:18" x14ac:dyDescent="0.25">
      <c r="A42" s="4">
        <v>10262</v>
      </c>
      <c r="B42" s="4" t="s">
        <v>69</v>
      </c>
      <c r="C42" s="4" t="s">
        <v>24</v>
      </c>
      <c r="D42" s="4">
        <v>17</v>
      </c>
      <c r="E42" s="4">
        <v>12.58</v>
      </c>
      <c r="F42" s="4">
        <v>12</v>
      </c>
      <c r="G42" s="4" t="s">
        <v>82</v>
      </c>
      <c r="H42" s="4" t="s">
        <v>83</v>
      </c>
      <c r="I42" s="4" t="s">
        <v>84</v>
      </c>
      <c r="J42" s="5">
        <v>41873</v>
      </c>
      <c r="K42" s="12">
        <f>Ventas[[#This Row],[Unit Price]]*Ventas[[#This Row],[Quantity]]</f>
        <v>204</v>
      </c>
      <c r="L42" s="12">
        <f>Ventas[[#This Row],[Unit Cost]]*Ventas[[#This Row],[Quantity]]</f>
        <v>150.96</v>
      </c>
      <c r="M42" s="14">
        <f>Ventas[[#This Row],[Ingresos]]-Ventas[[#This Row],[Costes]]</f>
        <v>53.039999999999992</v>
      </c>
      <c r="N42" s="14" t="str">
        <f>_xlfn.XLOOKUP(Ventas[[#This Row],[Ship Country]],[1]!Countries[Ship Country],[1]!Countries[Area],"No registrado")</f>
        <v>Nord America</v>
      </c>
      <c r="O42" s="14" t="str">
        <f>_xlfn.XLOOKUP(Ventas[[#This Row],[Ship Country]],[1]!Countries[Ship Country],[1]!Countries[Continent],"No existe")</f>
        <v>America</v>
      </c>
      <c r="P42" s="15" t="str">
        <f>_xlfn.XLOOKUP(Ventas[[#This Row],[Category]],[2]!ProdManager[Category],[2]!ProdManager[Prod_Manager])</f>
        <v>Lydia Sinn</v>
      </c>
      <c r="Q42" s="15">
        <f>YEAR(Ventas[[#This Row],[Order Date]])</f>
        <v>2014</v>
      </c>
      <c r="R42" s="15" t="str">
        <f>TEXT(Ventas[[#This Row],[Order Date]],"MMM")</f>
        <v>ago</v>
      </c>
    </row>
    <row r="43" spans="1:18" x14ac:dyDescent="0.25">
      <c r="A43" s="6">
        <v>10262</v>
      </c>
      <c r="B43" s="6" t="s">
        <v>85</v>
      </c>
      <c r="C43" s="6" t="s">
        <v>18</v>
      </c>
      <c r="D43" s="6">
        <v>24</v>
      </c>
      <c r="E43" s="6">
        <v>19.200000000000003</v>
      </c>
      <c r="F43" s="6">
        <v>15</v>
      </c>
      <c r="G43" s="6" t="s">
        <v>82</v>
      </c>
      <c r="H43" s="6" t="s">
        <v>83</v>
      </c>
      <c r="I43" s="6" t="s">
        <v>84</v>
      </c>
      <c r="J43" s="7">
        <v>41873</v>
      </c>
      <c r="K43" s="12">
        <f>Ventas[[#This Row],[Unit Price]]*Ventas[[#This Row],[Quantity]]</f>
        <v>360</v>
      </c>
      <c r="L43" s="12">
        <f>Ventas[[#This Row],[Unit Cost]]*Ventas[[#This Row],[Quantity]]</f>
        <v>288.00000000000006</v>
      </c>
      <c r="M43" s="14">
        <f>Ventas[[#This Row],[Ingresos]]-Ventas[[#This Row],[Costes]]</f>
        <v>71.999999999999943</v>
      </c>
      <c r="N43" s="14" t="str">
        <f>_xlfn.XLOOKUP(Ventas[[#This Row],[Ship Country]],[1]!Countries[Ship Country],[1]!Countries[Area],"No registrado")</f>
        <v>Nord America</v>
      </c>
      <c r="O43" s="14" t="str">
        <f>_xlfn.XLOOKUP(Ventas[[#This Row],[Ship Country]],[1]!Countries[Ship Country],[1]!Countries[Continent],"No existe")</f>
        <v>America</v>
      </c>
      <c r="P43" s="15" t="str">
        <f>_xlfn.XLOOKUP(Ventas[[#This Row],[Category]],[2]!ProdManager[Category],[2]!ProdManager[Prod_Manager])</f>
        <v>Marc Caine</v>
      </c>
      <c r="Q43" s="15">
        <f>YEAR(Ventas[[#This Row],[Order Date]])</f>
        <v>2014</v>
      </c>
      <c r="R43" s="15" t="str">
        <f>TEXT(Ventas[[#This Row],[Order Date]],"MMM")</f>
        <v>ago</v>
      </c>
    </row>
    <row r="44" spans="1:18" x14ac:dyDescent="0.25">
      <c r="A44" s="4">
        <v>10262</v>
      </c>
      <c r="B44" s="4" t="s">
        <v>86</v>
      </c>
      <c r="C44" s="4" t="s">
        <v>10</v>
      </c>
      <c r="D44" s="4">
        <v>30.4</v>
      </c>
      <c r="E44" s="4">
        <v>24.623999999999999</v>
      </c>
      <c r="F44" s="4">
        <v>20</v>
      </c>
      <c r="G44" s="4" t="s">
        <v>82</v>
      </c>
      <c r="H44" s="4" t="s">
        <v>83</v>
      </c>
      <c r="I44" s="4" t="s">
        <v>84</v>
      </c>
      <c r="J44" s="5">
        <v>41873</v>
      </c>
      <c r="K44" s="12">
        <f>Ventas[[#This Row],[Unit Price]]*Ventas[[#This Row],[Quantity]]</f>
        <v>608</v>
      </c>
      <c r="L44" s="12">
        <f>Ventas[[#This Row],[Unit Cost]]*Ventas[[#This Row],[Quantity]]</f>
        <v>492.47999999999996</v>
      </c>
      <c r="M44" s="14">
        <f>Ventas[[#This Row],[Ingresos]]-Ventas[[#This Row],[Costes]]</f>
        <v>115.52000000000004</v>
      </c>
      <c r="N44" s="14" t="str">
        <f>_xlfn.XLOOKUP(Ventas[[#This Row],[Ship Country]],[1]!Countries[Ship Country],[1]!Countries[Area],"No registrado")</f>
        <v>Nord America</v>
      </c>
      <c r="O44" s="14" t="str">
        <f>_xlfn.XLOOKUP(Ventas[[#This Row],[Ship Country]],[1]!Countries[Ship Country],[1]!Countries[Continent],"No existe")</f>
        <v>America</v>
      </c>
      <c r="P44" s="15" t="str">
        <f>_xlfn.XLOOKUP(Ventas[[#This Row],[Category]],[2]!ProdManager[Category],[2]!ProdManager[Prod_Manager])</f>
        <v>Marc Caine</v>
      </c>
      <c r="Q44" s="15">
        <f>YEAR(Ventas[[#This Row],[Order Date]])</f>
        <v>2014</v>
      </c>
      <c r="R44" s="15" t="str">
        <f>TEXT(Ventas[[#This Row],[Order Date]],"MMM")</f>
        <v>ago</v>
      </c>
    </row>
    <row r="45" spans="1:18" x14ac:dyDescent="0.25">
      <c r="A45" s="6">
        <v>10263</v>
      </c>
      <c r="B45" s="6" t="s">
        <v>56</v>
      </c>
      <c r="C45" s="6" t="s">
        <v>35</v>
      </c>
      <c r="D45" s="6">
        <v>13.9</v>
      </c>
      <c r="E45" s="6">
        <v>9.5909999999999993</v>
      </c>
      <c r="F45" s="6">
        <v>60</v>
      </c>
      <c r="G45" s="6" t="s">
        <v>66</v>
      </c>
      <c r="H45" s="6" t="s">
        <v>67</v>
      </c>
      <c r="I45" s="6" t="s">
        <v>68</v>
      </c>
      <c r="J45" s="7">
        <v>41874</v>
      </c>
      <c r="K45" s="12">
        <f>Ventas[[#This Row],[Unit Price]]*Ventas[[#This Row],[Quantity]]</f>
        <v>834</v>
      </c>
      <c r="L45" s="12">
        <f>Ventas[[#This Row],[Unit Cost]]*Ventas[[#This Row],[Quantity]]</f>
        <v>575.45999999999992</v>
      </c>
      <c r="M45" s="14">
        <f>Ventas[[#This Row],[Ingresos]]-Ventas[[#This Row],[Costes]]</f>
        <v>258.54000000000008</v>
      </c>
      <c r="N45" s="14" t="str">
        <f>_xlfn.XLOOKUP(Ventas[[#This Row],[Ship Country]],[1]!Countries[Ship Country],[1]!Countries[Area],"No registrado")</f>
        <v>Nord Europe</v>
      </c>
      <c r="O45" s="14" t="str">
        <f>_xlfn.XLOOKUP(Ventas[[#This Row],[Ship Country]],[1]!Countries[Ship Country],[1]!Countries[Continent],"No existe")</f>
        <v>Europe</v>
      </c>
      <c r="P45" s="15" t="str">
        <f>_xlfn.XLOOKUP(Ventas[[#This Row],[Category]],[2]!ProdManager[Category],[2]!ProdManager[Prod_Manager])</f>
        <v>Lydia Sinn</v>
      </c>
      <c r="Q45" s="15">
        <f>YEAR(Ventas[[#This Row],[Order Date]])</f>
        <v>2014</v>
      </c>
      <c r="R45" s="15" t="str">
        <f>TEXT(Ventas[[#This Row],[Order Date]],"MMM")</f>
        <v>ago</v>
      </c>
    </row>
    <row r="46" spans="1:18" x14ac:dyDescent="0.25">
      <c r="A46" s="4">
        <v>10263</v>
      </c>
      <c r="B46" s="4" t="s">
        <v>51</v>
      </c>
      <c r="C46" s="4" t="s">
        <v>43</v>
      </c>
      <c r="D46" s="4">
        <v>3.6</v>
      </c>
      <c r="E46" s="4">
        <v>3.24</v>
      </c>
      <c r="F46" s="4">
        <v>28</v>
      </c>
      <c r="G46" s="4" t="s">
        <v>66</v>
      </c>
      <c r="H46" s="4" t="s">
        <v>67</v>
      </c>
      <c r="I46" s="4" t="s">
        <v>68</v>
      </c>
      <c r="J46" s="5">
        <v>41874</v>
      </c>
      <c r="K46" s="12">
        <f>Ventas[[#This Row],[Unit Price]]*Ventas[[#This Row],[Quantity]]</f>
        <v>100.8</v>
      </c>
      <c r="L46" s="12">
        <f>Ventas[[#This Row],[Unit Cost]]*Ventas[[#This Row],[Quantity]]</f>
        <v>90.72</v>
      </c>
      <c r="M46" s="14">
        <f>Ventas[[#This Row],[Ingresos]]-Ventas[[#This Row],[Costes]]</f>
        <v>10.079999999999998</v>
      </c>
      <c r="N46" s="14" t="str">
        <f>_xlfn.XLOOKUP(Ventas[[#This Row],[Ship Country]],[1]!Countries[Ship Country],[1]!Countries[Area],"No registrado")</f>
        <v>Nord Europe</v>
      </c>
      <c r="O46" s="14" t="str">
        <f>_xlfn.XLOOKUP(Ventas[[#This Row],[Ship Country]],[1]!Countries[Ship Country],[1]!Countries[Continent],"No existe")</f>
        <v>Europe</v>
      </c>
      <c r="P46" s="15" t="str">
        <f>_xlfn.XLOOKUP(Ventas[[#This Row],[Category]],[2]!ProdManager[Category],[2]!ProdManager[Prod_Manager])</f>
        <v>John Matter</v>
      </c>
      <c r="Q46" s="15">
        <f>YEAR(Ventas[[#This Row],[Order Date]])</f>
        <v>2014</v>
      </c>
      <c r="R46" s="15" t="str">
        <f>TEXT(Ventas[[#This Row],[Order Date]],"MMM")</f>
        <v>ago</v>
      </c>
    </row>
    <row r="47" spans="1:18" x14ac:dyDescent="0.25">
      <c r="A47" s="6">
        <v>10263</v>
      </c>
      <c r="B47" s="6" t="s">
        <v>87</v>
      </c>
      <c r="C47" s="6" t="s">
        <v>29</v>
      </c>
      <c r="D47" s="6">
        <v>20.7</v>
      </c>
      <c r="E47" s="6">
        <v>16.353000000000002</v>
      </c>
      <c r="F47" s="6">
        <v>60</v>
      </c>
      <c r="G47" s="6" t="s">
        <v>66</v>
      </c>
      <c r="H47" s="6" t="s">
        <v>67</v>
      </c>
      <c r="I47" s="6" t="s">
        <v>68</v>
      </c>
      <c r="J47" s="7">
        <v>41874</v>
      </c>
      <c r="K47" s="12">
        <f>Ventas[[#This Row],[Unit Price]]*Ventas[[#This Row],[Quantity]]</f>
        <v>1242</v>
      </c>
      <c r="L47" s="12">
        <f>Ventas[[#This Row],[Unit Cost]]*Ventas[[#This Row],[Quantity]]</f>
        <v>981.18000000000006</v>
      </c>
      <c r="M47" s="14">
        <f>Ventas[[#This Row],[Ingresos]]-Ventas[[#This Row],[Costes]]</f>
        <v>260.81999999999994</v>
      </c>
      <c r="N47" s="14" t="str">
        <f>_xlfn.XLOOKUP(Ventas[[#This Row],[Ship Country]],[1]!Countries[Ship Country],[1]!Countries[Area],"No registrado")</f>
        <v>Nord Europe</v>
      </c>
      <c r="O47" s="14" t="str">
        <f>_xlfn.XLOOKUP(Ventas[[#This Row],[Ship Country]],[1]!Countries[Ship Country],[1]!Countries[Continent],"No existe")</f>
        <v>Europe</v>
      </c>
      <c r="P47" s="15" t="str">
        <f>_xlfn.XLOOKUP(Ventas[[#This Row],[Category]],[2]!ProdManager[Category],[2]!ProdManager[Prod_Manager])</f>
        <v>Peter Stone</v>
      </c>
      <c r="Q47" s="15">
        <f>YEAR(Ventas[[#This Row],[Order Date]])</f>
        <v>2014</v>
      </c>
      <c r="R47" s="15" t="str">
        <f>TEXT(Ventas[[#This Row],[Order Date]],"MMM")</f>
        <v>ago</v>
      </c>
    </row>
    <row r="48" spans="1:18" x14ac:dyDescent="0.25">
      <c r="A48" s="4">
        <v>10263</v>
      </c>
      <c r="B48" s="4" t="s">
        <v>50</v>
      </c>
      <c r="C48" s="4" t="s">
        <v>18</v>
      </c>
      <c r="D48" s="4">
        <v>8</v>
      </c>
      <c r="E48" s="4">
        <v>6.24</v>
      </c>
      <c r="F48" s="4">
        <v>36</v>
      </c>
      <c r="G48" s="4" t="s">
        <v>66</v>
      </c>
      <c r="H48" s="4" t="s">
        <v>67</v>
      </c>
      <c r="I48" s="4" t="s">
        <v>68</v>
      </c>
      <c r="J48" s="5">
        <v>41874</v>
      </c>
      <c r="K48" s="12">
        <f>Ventas[[#This Row],[Unit Price]]*Ventas[[#This Row],[Quantity]]</f>
        <v>288</v>
      </c>
      <c r="L48" s="12">
        <f>Ventas[[#This Row],[Unit Cost]]*Ventas[[#This Row],[Quantity]]</f>
        <v>224.64000000000001</v>
      </c>
      <c r="M48" s="14">
        <f>Ventas[[#This Row],[Ingresos]]-Ventas[[#This Row],[Costes]]</f>
        <v>63.359999999999985</v>
      </c>
      <c r="N48" s="14" t="str">
        <f>_xlfn.XLOOKUP(Ventas[[#This Row],[Ship Country]],[1]!Countries[Ship Country],[1]!Countries[Area],"No registrado")</f>
        <v>Nord Europe</v>
      </c>
      <c r="O48" s="14" t="str">
        <f>_xlfn.XLOOKUP(Ventas[[#This Row],[Ship Country]],[1]!Countries[Ship Country],[1]!Countries[Continent],"No existe")</f>
        <v>Europe</v>
      </c>
      <c r="P48" s="15" t="str">
        <f>_xlfn.XLOOKUP(Ventas[[#This Row],[Category]],[2]!ProdManager[Category],[2]!ProdManager[Prod_Manager])</f>
        <v>Marc Caine</v>
      </c>
      <c r="Q48" s="15">
        <f>YEAR(Ventas[[#This Row],[Order Date]])</f>
        <v>2014</v>
      </c>
      <c r="R48" s="15" t="str">
        <f>TEXT(Ventas[[#This Row],[Order Date]],"MMM")</f>
        <v>ago</v>
      </c>
    </row>
    <row r="49" spans="1:18" x14ac:dyDescent="0.25">
      <c r="A49" s="6">
        <v>10264</v>
      </c>
      <c r="B49" s="6" t="s">
        <v>55</v>
      </c>
      <c r="C49" s="6" t="s">
        <v>43</v>
      </c>
      <c r="D49" s="6">
        <v>15.2</v>
      </c>
      <c r="E49" s="6">
        <v>13.68</v>
      </c>
      <c r="F49" s="6">
        <v>35</v>
      </c>
      <c r="G49" s="6" t="s">
        <v>88</v>
      </c>
      <c r="H49" s="6" t="s">
        <v>89</v>
      </c>
      <c r="I49" s="6" t="s">
        <v>90</v>
      </c>
      <c r="J49" s="7">
        <v>41875</v>
      </c>
      <c r="K49" s="12">
        <f>Ventas[[#This Row],[Unit Price]]*Ventas[[#This Row],[Quantity]]</f>
        <v>532</v>
      </c>
      <c r="L49" s="12">
        <f>Ventas[[#This Row],[Unit Cost]]*Ventas[[#This Row],[Quantity]]</f>
        <v>478.8</v>
      </c>
      <c r="M49" s="14">
        <f>Ventas[[#This Row],[Ingresos]]-Ventas[[#This Row],[Costes]]</f>
        <v>53.199999999999989</v>
      </c>
      <c r="N49" s="14" t="str">
        <f>_xlfn.XLOOKUP(Ventas[[#This Row],[Ship Country]],[1]!Countries[Ship Country],[1]!Countries[Area],"No registrado")</f>
        <v>Nord Europe</v>
      </c>
      <c r="O49" s="14" t="str">
        <f>_xlfn.XLOOKUP(Ventas[[#This Row],[Ship Country]],[1]!Countries[Ship Country],[1]!Countries[Continent],"No existe")</f>
        <v>Europe</v>
      </c>
      <c r="P49" s="15" t="str">
        <f>_xlfn.XLOOKUP(Ventas[[#This Row],[Category]],[2]!ProdManager[Category],[2]!ProdManager[Prod_Manager])</f>
        <v>John Matter</v>
      </c>
      <c r="Q49" s="15">
        <f>YEAR(Ventas[[#This Row],[Order Date]])</f>
        <v>2014</v>
      </c>
      <c r="R49" s="15" t="str">
        <f>TEXT(Ventas[[#This Row],[Order Date]],"MMM")</f>
        <v>ago</v>
      </c>
    </row>
    <row r="50" spans="1:18" x14ac:dyDescent="0.25">
      <c r="A50" s="4">
        <v>10264</v>
      </c>
      <c r="B50" s="4" t="s">
        <v>28</v>
      </c>
      <c r="C50" s="4" t="s">
        <v>29</v>
      </c>
      <c r="D50" s="4">
        <v>7.7</v>
      </c>
      <c r="E50" s="4">
        <v>5.8520000000000003</v>
      </c>
      <c r="F50" s="4">
        <v>25</v>
      </c>
      <c r="G50" s="4" t="s">
        <v>88</v>
      </c>
      <c r="H50" s="4" t="s">
        <v>89</v>
      </c>
      <c r="I50" s="4" t="s">
        <v>90</v>
      </c>
      <c r="J50" s="5">
        <v>41875</v>
      </c>
      <c r="K50" s="12">
        <f>Ventas[[#This Row],[Unit Price]]*Ventas[[#This Row],[Quantity]]</f>
        <v>192.5</v>
      </c>
      <c r="L50" s="12">
        <f>Ventas[[#This Row],[Unit Cost]]*Ventas[[#This Row],[Quantity]]</f>
        <v>146.30000000000001</v>
      </c>
      <c r="M50" s="14">
        <f>Ventas[[#This Row],[Ingresos]]-Ventas[[#This Row],[Costes]]</f>
        <v>46.199999999999989</v>
      </c>
      <c r="N50" s="14" t="str">
        <f>_xlfn.XLOOKUP(Ventas[[#This Row],[Ship Country]],[1]!Countries[Ship Country],[1]!Countries[Area],"No registrado")</f>
        <v>Nord Europe</v>
      </c>
      <c r="O50" s="14" t="str">
        <f>_xlfn.XLOOKUP(Ventas[[#This Row],[Ship Country]],[1]!Countries[Ship Country],[1]!Countries[Continent],"No existe")</f>
        <v>Europe</v>
      </c>
      <c r="P50" s="15" t="str">
        <f>_xlfn.XLOOKUP(Ventas[[#This Row],[Category]],[2]!ProdManager[Category],[2]!ProdManager[Prod_Manager])</f>
        <v>Peter Stone</v>
      </c>
      <c r="Q50" s="15">
        <f>YEAR(Ventas[[#This Row],[Order Date]])</f>
        <v>2014</v>
      </c>
      <c r="R50" s="15" t="str">
        <f>TEXT(Ventas[[#This Row],[Order Date]],"MMM")</f>
        <v>ago</v>
      </c>
    </row>
    <row r="51" spans="1:18" x14ac:dyDescent="0.25">
      <c r="A51" s="6">
        <v>10265</v>
      </c>
      <c r="B51" s="6" t="s">
        <v>91</v>
      </c>
      <c r="C51" s="6" t="s">
        <v>46</v>
      </c>
      <c r="D51" s="6">
        <v>31.2</v>
      </c>
      <c r="E51" s="6">
        <v>24.648</v>
      </c>
      <c r="F51" s="6">
        <v>30</v>
      </c>
      <c r="G51" s="6" t="s">
        <v>92</v>
      </c>
      <c r="H51" s="6" t="s">
        <v>93</v>
      </c>
      <c r="I51" s="6" t="s">
        <v>13</v>
      </c>
      <c r="J51" s="7">
        <v>41876</v>
      </c>
      <c r="K51" s="12">
        <f>Ventas[[#This Row],[Unit Price]]*Ventas[[#This Row],[Quantity]]</f>
        <v>936</v>
      </c>
      <c r="L51" s="12">
        <f>Ventas[[#This Row],[Unit Cost]]*Ventas[[#This Row],[Quantity]]</f>
        <v>739.43999999999994</v>
      </c>
      <c r="M51" s="14">
        <f>Ventas[[#This Row],[Ingresos]]-Ventas[[#This Row],[Costes]]</f>
        <v>196.56000000000006</v>
      </c>
      <c r="N51" s="14" t="str">
        <f>_xlfn.XLOOKUP(Ventas[[#This Row],[Ship Country]],[1]!Countries[Ship Country],[1]!Countries[Area],"No registrado")</f>
        <v>Nord Europe</v>
      </c>
      <c r="O51" s="14" t="str">
        <f>_xlfn.XLOOKUP(Ventas[[#This Row],[Ship Country]],[1]!Countries[Ship Country],[1]!Countries[Continent],"No existe")</f>
        <v>Europe</v>
      </c>
      <c r="P51" s="15" t="str">
        <f>_xlfn.XLOOKUP(Ventas[[#This Row],[Category]],[2]!ProdManager[Category],[2]!ProdManager[Prod_Manager])</f>
        <v>John Matter</v>
      </c>
      <c r="Q51" s="15">
        <f>YEAR(Ventas[[#This Row],[Order Date]])</f>
        <v>2014</v>
      </c>
      <c r="R51" s="15" t="str">
        <f>TEXT(Ventas[[#This Row],[Order Date]],"MMM")</f>
        <v>ago</v>
      </c>
    </row>
    <row r="52" spans="1:18" x14ac:dyDescent="0.25">
      <c r="A52" s="4">
        <v>10265</v>
      </c>
      <c r="B52" s="4" t="s">
        <v>79</v>
      </c>
      <c r="C52" s="4" t="s">
        <v>43</v>
      </c>
      <c r="D52" s="4">
        <v>12</v>
      </c>
      <c r="E52" s="4">
        <v>10.8</v>
      </c>
      <c r="F52" s="4">
        <v>20</v>
      </c>
      <c r="G52" s="4" t="s">
        <v>92</v>
      </c>
      <c r="H52" s="4" t="s">
        <v>93</v>
      </c>
      <c r="I52" s="4" t="s">
        <v>13</v>
      </c>
      <c r="J52" s="5">
        <v>41876</v>
      </c>
      <c r="K52" s="12">
        <f>Ventas[[#This Row],[Unit Price]]*Ventas[[#This Row],[Quantity]]</f>
        <v>240</v>
      </c>
      <c r="L52" s="12">
        <f>Ventas[[#This Row],[Unit Cost]]*Ventas[[#This Row],[Quantity]]</f>
        <v>216</v>
      </c>
      <c r="M52" s="14">
        <f>Ventas[[#This Row],[Ingresos]]-Ventas[[#This Row],[Costes]]</f>
        <v>24</v>
      </c>
      <c r="N52" s="14" t="str">
        <f>_xlfn.XLOOKUP(Ventas[[#This Row],[Ship Country]],[1]!Countries[Ship Country],[1]!Countries[Area],"No registrado")</f>
        <v>Nord Europe</v>
      </c>
      <c r="O52" s="14" t="str">
        <f>_xlfn.XLOOKUP(Ventas[[#This Row],[Ship Country]],[1]!Countries[Ship Country],[1]!Countries[Continent],"No existe")</f>
        <v>Europe</v>
      </c>
      <c r="P52" s="15" t="str">
        <f>_xlfn.XLOOKUP(Ventas[[#This Row],[Category]],[2]!ProdManager[Category],[2]!ProdManager[Prod_Manager])</f>
        <v>John Matter</v>
      </c>
      <c r="Q52" s="15">
        <f>YEAR(Ventas[[#This Row],[Order Date]])</f>
        <v>2014</v>
      </c>
      <c r="R52" s="15" t="str">
        <f>TEXT(Ventas[[#This Row],[Order Date]],"MMM")</f>
        <v>ago</v>
      </c>
    </row>
    <row r="53" spans="1:18" x14ac:dyDescent="0.25">
      <c r="A53" s="6">
        <v>10266</v>
      </c>
      <c r="B53" s="6" t="s">
        <v>94</v>
      </c>
      <c r="C53" s="6" t="s">
        <v>15</v>
      </c>
      <c r="D53" s="6">
        <v>30.4</v>
      </c>
      <c r="E53" s="6">
        <v>25.231999999999999</v>
      </c>
      <c r="F53" s="6">
        <v>12</v>
      </c>
      <c r="G53" s="6" t="s">
        <v>95</v>
      </c>
      <c r="H53" s="6" t="s">
        <v>96</v>
      </c>
      <c r="I53" s="6" t="s">
        <v>97</v>
      </c>
      <c r="J53" s="7">
        <v>41877</v>
      </c>
      <c r="K53" s="12">
        <f>Ventas[[#This Row],[Unit Price]]*Ventas[[#This Row],[Quantity]]</f>
        <v>364.79999999999995</v>
      </c>
      <c r="L53" s="12">
        <f>Ventas[[#This Row],[Unit Cost]]*Ventas[[#This Row],[Quantity]]</f>
        <v>302.78399999999999</v>
      </c>
      <c r="M53" s="14">
        <f>Ventas[[#This Row],[Ingresos]]-Ventas[[#This Row],[Costes]]</f>
        <v>62.015999999999963</v>
      </c>
      <c r="N53" s="14" t="str">
        <f>_xlfn.XLOOKUP(Ventas[[#This Row],[Ship Country]],[1]!Countries[Ship Country],[1]!Countries[Area],"No registrado")</f>
        <v>Nord Europe</v>
      </c>
      <c r="O53" s="14" t="str">
        <f>_xlfn.XLOOKUP(Ventas[[#This Row],[Ship Country]],[1]!Countries[Ship Country],[1]!Countries[Continent],"No existe")</f>
        <v>Europe</v>
      </c>
      <c r="P53" s="15" t="str">
        <f>_xlfn.XLOOKUP(Ventas[[#This Row],[Category]],[2]!ProdManager[Category],[2]!ProdManager[Prod_Manager])</f>
        <v>Peter Stone</v>
      </c>
      <c r="Q53" s="15">
        <f>YEAR(Ventas[[#This Row],[Order Date]])</f>
        <v>2014</v>
      </c>
      <c r="R53" s="15" t="str">
        <f>TEXT(Ventas[[#This Row],[Order Date]],"MMM")</f>
        <v>ago</v>
      </c>
    </row>
    <row r="54" spans="1:18" x14ac:dyDescent="0.25">
      <c r="A54" s="4">
        <v>10267</v>
      </c>
      <c r="B54" s="4" t="s">
        <v>98</v>
      </c>
      <c r="C54" s="4" t="s">
        <v>29</v>
      </c>
      <c r="D54" s="4">
        <v>14.7</v>
      </c>
      <c r="E54" s="4">
        <v>11.318999999999999</v>
      </c>
      <c r="F54" s="4">
        <v>50</v>
      </c>
      <c r="G54" s="4" t="s">
        <v>99</v>
      </c>
      <c r="H54" s="4" t="s">
        <v>100</v>
      </c>
      <c r="I54" s="4" t="s">
        <v>21</v>
      </c>
      <c r="J54" s="5">
        <v>41880</v>
      </c>
      <c r="K54" s="12">
        <f>Ventas[[#This Row],[Unit Price]]*Ventas[[#This Row],[Quantity]]</f>
        <v>735</v>
      </c>
      <c r="L54" s="12">
        <f>Ventas[[#This Row],[Unit Cost]]*Ventas[[#This Row],[Quantity]]</f>
        <v>565.94999999999993</v>
      </c>
      <c r="M54" s="14">
        <f>Ventas[[#This Row],[Ingresos]]-Ventas[[#This Row],[Costes]]</f>
        <v>169.05000000000007</v>
      </c>
      <c r="N54" s="14" t="str">
        <f>_xlfn.XLOOKUP(Ventas[[#This Row],[Ship Country]],[1]!Countries[Ship Country],[1]!Countries[Area],"No registrado")</f>
        <v>Nord Europe</v>
      </c>
      <c r="O54" s="14" t="str">
        <f>_xlfn.XLOOKUP(Ventas[[#This Row],[Ship Country]],[1]!Countries[Ship Country],[1]!Countries[Continent],"No existe")</f>
        <v>Europe</v>
      </c>
      <c r="P54" s="15" t="str">
        <f>_xlfn.XLOOKUP(Ventas[[#This Row],[Category]],[2]!ProdManager[Category],[2]!ProdManager[Prod_Manager])</f>
        <v>Peter Stone</v>
      </c>
      <c r="Q54" s="15">
        <f>YEAR(Ventas[[#This Row],[Order Date]])</f>
        <v>2014</v>
      </c>
      <c r="R54" s="15" t="str">
        <f>TEXT(Ventas[[#This Row],[Order Date]],"MMM")</f>
        <v>ago</v>
      </c>
    </row>
    <row r="55" spans="1:18" x14ac:dyDescent="0.25">
      <c r="A55" s="6">
        <v>10267</v>
      </c>
      <c r="B55" s="6" t="s">
        <v>52</v>
      </c>
      <c r="C55" s="6" t="s">
        <v>15</v>
      </c>
      <c r="D55" s="6">
        <v>44</v>
      </c>
      <c r="E55" s="6">
        <v>34.760000000000005</v>
      </c>
      <c r="F55" s="6">
        <v>70</v>
      </c>
      <c r="G55" s="6" t="s">
        <v>99</v>
      </c>
      <c r="H55" s="6" t="s">
        <v>100</v>
      </c>
      <c r="I55" s="6" t="s">
        <v>21</v>
      </c>
      <c r="J55" s="7">
        <v>41880</v>
      </c>
      <c r="K55" s="12">
        <f>Ventas[[#This Row],[Unit Price]]*Ventas[[#This Row],[Quantity]]</f>
        <v>3080</v>
      </c>
      <c r="L55" s="12">
        <f>Ventas[[#This Row],[Unit Cost]]*Ventas[[#This Row],[Quantity]]</f>
        <v>2433.2000000000003</v>
      </c>
      <c r="M55" s="14">
        <f>Ventas[[#This Row],[Ingresos]]-Ventas[[#This Row],[Costes]]</f>
        <v>646.79999999999973</v>
      </c>
      <c r="N55" s="14" t="str">
        <f>_xlfn.XLOOKUP(Ventas[[#This Row],[Ship Country]],[1]!Countries[Ship Country],[1]!Countries[Area],"No registrado")</f>
        <v>Nord Europe</v>
      </c>
      <c r="O55" s="14" t="str">
        <f>_xlfn.XLOOKUP(Ventas[[#This Row],[Ship Country]],[1]!Countries[Ship Country],[1]!Countries[Continent],"No existe")</f>
        <v>Europe</v>
      </c>
      <c r="P55" s="15" t="str">
        <f>_xlfn.XLOOKUP(Ventas[[#This Row],[Category]],[2]!ProdManager[Category],[2]!ProdManager[Prod_Manager])</f>
        <v>Peter Stone</v>
      </c>
      <c r="Q55" s="15">
        <f>YEAR(Ventas[[#This Row],[Order Date]])</f>
        <v>2014</v>
      </c>
      <c r="R55" s="15" t="str">
        <f>TEXT(Ventas[[#This Row],[Order Date]],"MMM")</f>
        <v>ago</v>
      </c>
    </row>
    <row r="56" spans="1:18" x14ac:dyDescent="0.25">
      <c r="A56" s="4">
        <v>10267</v>
      </c>
      <c r="B56" s="4" t="s">
        <v>101</v>
      </c>
      <c r="C56" s="4" t="s">
        <v>43</v>
      </c>
      <c r="D56" s="4">
        <v>14.4</v>
      </c>
      <c r="E56" s="4">
        <v>13.104000000000001</v>
      </c>
      <c r="F56" s="4">
        <v>15</v>
      </c>
      <c r="G56" s="4" t="s">
        <v>99</v>
      </c>
      <c r="H56" s="4" t="s">
        <v>100</v>
      </c>
      <c r="I56" s="4" t="s">
        <v>21</v>
      </c>
      <c r="J56" s="5">
        <v>41880</v>
      </c>
      <c r="K56" s="12">
        <f>Ventas[[#This Row],[Unit Price]]*Ventas[[#This Row],[Quantity]]</f>
        <v>216</v>
      </c>
      <c r="L56" s="12">
        <f>Ventas[[#This Row],[Unit Cost]]*Ventas[[#This Row],[Quantity]]</f>
        <v>196.56</v>
      </c>
      <c r="M56" s="14">
        <f>Ventas[[#This Row],[Ingresos]]-Ventas[[#This Row],[Costes]]</f>
        <v>19.439999999999998</v>
      </c>
      <c r="N56" s="14" t="str">
        <f>_xlfn.XLOOKUP(Ventas[[#This Row],[Ship Country]],[1]!Countries[Ship Country],[1]!Countries[Area],"No registrado")</f>
        <v>Nord Europe</v>
      </c>
      <c r="O56" s="14" t="str">
        <f>_xlfn.XLOOKUP(Ventas[[#This Row],[Ship Country]],[1]!Countries[Ship Country],[1]!Countries[Continent],"No existe")</f>
        <v>Europe</v>
      </c>
      <c r="P56" s="15" t="str">
        <f>_xlfn.XLOOKUP(Ventas[[#This Row],[Category]],[2]!ProdManager[Category],[2]!ProdManager[Prod_Manager])</f>
        <v>John Matter</v>
      </c>
      <c r="Q56" s="15">
        <f>YEAR(Ventas[[#This Row],[Order Date]])</f>
        <v>2014</v>
      </c>
      <c r="R56" s="15" t="str">
        <f>TEXT(Ventas[[#This Row],[Order Date]],"MMM")</f>
        <v>ago</v>
      </c>
    </row>
    <row r="57" spans="1:18" x14ac:dyDescent="0.25">
      <c r="A57" s="6">
        <v>10268</v>
      </c>
      <c r="B57" s="6" t="s">
        <v>102</v>
      </c>
      <c r="C57" s="6" t="s">
        <v>46</v>
      </c>
      <c r="D57" s="6">
        <v>99</v>
      </c>
      <c r="E57" s="6">
        <v>80.190000000000012</v>
      </c>
      <c r="F57" s="6">
        <v>10</v>
      </c>
      <c r="G57" s="6" t="s">
        <v>103</v>
      </c>
      <c r="H57" s="6" t="s">
        <v>104</v>
      </c>
      <c r="I57" s="6" t="s">
        <v>65</v>
      </c>
      <c r="J57" s="7">
        <v>41881</v>
      </c>
      <c r="K57" s="12">
        <f>Ventas[[#This Row],[Unit Price]]*Ventas[[#This Row],[Quantity]]</f>
        <v>990</v>
      </c>
      <c r="L57" s="12">
        <f>Ventas[[#This Row],[Unit Cost]]*Ventas[[#This Row],[Quantity]]</f>
        <v>801.90000000000009</v>
      </c>
      <c r="M57" s="14">
        <f>Ventas[[#This Row],[Ingresos]]-Ventas[[#This Row],[Costes]]</f>
        <v>188.09999999999991</v>
      </c>
      <c r="N57" s="14" t="str">
        <f>_xlfn.XLOOKUP(Ventas[[#This Row],[Ship Country]],[1]!Countries[Ship Country],[1]!Countries[Area],"No registrado")</f>
        <v>Sud America</v>
      </c>
      <c r="O57" s="14" t="str">
        <f>_xlfn.XLOOKUP(Ventas[[#This Row],[Ship Country]],[1]!Countries[Ship Country],[1]!Countries[Continent],"No existe")</f>
        <v>America</v>
      </c>
      <c r="P57" s="15" t="str">
        <f>_xlfn.XLOOKUP(Ventas[[#This Row],[Category]],[2]!ProdManager[Category],[2]!ProdManager[Prod_Manager])</f>
        <v>John Matter</v>
      </c>
      <c r="Q57" s="15">
        <f>YEAR(Ventas[[#This Row],[Order Date]])</f>
        <v>2014</v>
      </c>
      <c r="R57" s="15" t="str">
        <f>TEXT(Ventas[[#This Row],[Order Date]],"MMM")</f>
        <v>ago</v>
      </c>
    </row>
    <row r="58" spans="1:18" x14ac:dyDescent="0.25">
      <c r="A58" s="4">
        <v>10268</v>
      </c>
      <c r="B58" s="4" t="s">
        <v>14</v>
      </c>
      <c r="C58" s="4" t="s">
        <v>15</v>
      </c>
      <c r="D58" s="4">
        <v>27.8</v>
      </c>
      <c r="E58" s="4">
        <v>21.962000000000003</v>
      </c>
      <c r="F58" s="4">
        <v>80</v>
      </c>
      <c r="G58" s="4" t="s">
        <v>103</v>
      </c>
      <c r="H58" s="4" t="s">
        <v>104</v>
      </c>
      <c r="I58" s="4" t="s">
        <v>65</v>
      </c>
      <c r="J58" s="5">
        <v>41881</v>
      </c>
      <c r="K58" s="12">
        <f>Ventas[[#This Row],[Unit Price]]*Ventas[[#This Row],[Quantity]]</f>
        <v>2224</v>
      </c>
      <c r="L58" s="12">
        <f>Ventas[[#This Row],[Unit Cost]]*Ventas[[#This Row],[Quantity]]</f>
        <v>1756.9600000000003</v>
      </c>
      <c r="M58" s="14">
        <f>Ventas[[#This Row],[Ingresos]]-Ventas[[#This Row],[Costes]]</f>
        <v>467.03999999999974</v>
      </c>
      <c r="N58" s="14" t="str">
        <f>_xlfn.XLOOKUP(Ventas[[#This Row],[Ship Country]],[1]!Countries[Ship Country],[1]!Countries[Area],"No registrado")</f>
        <v>Sud America</v>
      </c>
      <c r="O58" s="14" t="str">
        <f>_xlfn.XLOOKUP(Ventas[[#This Row],[Ship Country]],[1]!Countries[Ship Country],[1]!Countries[Continent],"No existe")</f>
        <v>America</v>
      </c>
      <c r="P58" s="15" t="str">
        <f>_xlfn.XLOOKUP(Ventas[[#This Row],[Category]],[2]!ProdManager[Category],[2]!ProdManager[Prod_Manager])</f>
        <v>Peter Stone</v>
      </c>
      <c r="Q58" s="15">
        <f>YEAR(Ventas[[#This Row],[Order Date]])</f>
        <v>2014</v>
      </c>
      <c r="R58" s="15" t="str">
        <f>TEXT(Ventas[[#This Row],[Order Date]],"MMM")</f>
        <v>ago</v>
      </c>
    </row>
    <row r="59" spans="1:18" x14ac:dyDescent="0.25">
      <c r="A59" s="6">
        <v>10269</v>
      </c>
      <c r="B59" s="6" t="s">
        <v>39</v>
      </c>
      <c r="C59" s="6" t="s">
        <v>15</v>
      </c>
      <c r="D59" s="6">
        <v>2</v>
      </c>
      <c r="E59" s="6">
        <v>1.5</v>
      </c>
      <c r="F59" s="6">
        <v>60</v>
      </c>
      <c r="G59" s="6" t="s">
        <v>105</v>
      </c>
      <c r="H59" s="6" t="s">
        <v>106</v>
      </c>
      <c r="I59" s="6" t="s">
        <v>84</v>
      </c>
      <c r="J59" s="7">
        <v>41882</v>
      </c>
      <c r="K59" s="12">
        <f>Ventas[[#This Row],[Unit Price]]*Ventas[[#This Row],[Quantity]]</f>
        <v>120</v>
      </c>
      <c r="L59" s="12">
        <f>Ventas[[#This Row],[Unit Cost]]*Ventas[[#This Row],[Quantity]]</f>
        <v>90</v>
      </c>
      <c r="M59" s="14">
        <f>Ventas[[#This Row],[Ingresos]]-Ventas[[#This Row],[Costes]]</f>
        <v>30</v>
      </c>
      <c r="N59" s="14" t="str">
        <f>_xlfn.XLOOKUP(Ventas[[#This Row],[Ship Country]],[1]!Countries[Ship Country],[1]!Countries[Area],"No registrado")</f>
        <v>Nord America</v>
      </c>
      <c r="O59" s="14" t="str">
        <f>_xlfn.XLOOKUP(Ventas[[#This Row],[Ship Country]],[1]!Countries[Ship Country],[1]!Countries[Continent],"No existe")</f>
        <v>America</v>
      </c>
      <c r="P59" s="15" t="str">
        <f>_xlfn.XLOOKUP(Ventas[[#This Row],[Category]],[2]!ProdManager[Category],[2]!ProdManager[Prod_Manager])</f>
        <v>Peter Stone</v>
      </c>
      <c r="Q59" s="15">
        <f>YEAR(Ventas[[#This Row],[Order Date]])</f>
        <v>2014</v>
      </c>
      <c r="R59" s="15" t="str">
        <f>TEXT(Ventas[[#This Row],[Order Date]],"MMM")</f>
        <v>ago</v>
      </c>
    </row>
    <row r="60" spans="1:18" x14ac:dyDescent="0.25">
      <c r="A60" s="4">
        <v>10269</v>
      </c>
      <c r="B60" s="4" t="s">
        <v>14</v>
      </c>
      <c r="C60" s="4" t="s">
        <v>15</v>
      </c>
      <c r="D60" s="4">
        <v>27.8</v>
      </c>
      <c r="E60" s="4">
        <v>21.128</v>
      </c>
      <c r="F60" s="4">
        <v>20</v>
      </c>
      <c r="G60" s="4" t="s">
        <v>105</v>
      </c>
      <c r="H60" s="4" t="s">
        <v>106</v>
      </c>
      <c r="I60" s="4" t="s">
        <v>84</v>
      </c>
      <c r="J60" s="5">
        <v>41882</v>
      </c>
      <c r="K60" s="12">
        <f>Ventas[[#This Row],[Unit Price]]*Ventas[[#This Row],[Quantity]]</f>
        <v>556</v>
      </c>
      <c r="L60" s="12">
        <f>Ventas[[#This Row],[Unit Cost]]*Ventas[[#This Row],[Quantity]]</f>
        <v>422.56</v>
      </c>
      <c r="M60" s="14">
        <f>Ventas[[#This Row],[Ingresos]]-Ventas[[#This Row],[Costes]]</f>
        <v>133.44</v>
      </c>
      <c r="N60" s="14" t="str">
        <f>_xlfn.XLOOKUP(Ventas[[#This Row],[Ship Country]],[1]!Countries[Ship Country],[1]!Countries[Area],"No registrado")</f>
        <v>Nord America</v>
      </c>
      <c r="O60" s="14" t="str">
        <f>_xlfn.XLOOKUP(Ventas[[#This Row],[Ship Country]],[1]!Countries[Ship Country],[1]!Countries[Continent],"No existe")</f>
        <v>America</v>
      </c>
      <c r="P60" s="15" t="str">
        <f>_xlfn.XLOOKUP(Ventas[[#This Row],[Category]],[2]!ProdManager[Category],[2]!ProdManager[Prod_Manager])</f>
        <v>Peter Stone</v>
      </c>
      <c r="Q60" s="15">
        <f>YEAR(Ventas[[#This Row],[Order Date]])</f>
        <v>2014</v>
      </c>
      <c r="R60" s="15" t="str">
        <f>TEXT(Ventas[[#This Row],[Order Date]],"MMM")</f>
        <v>ago</v>
      </c>
    </row>
    <row r="61" spans="1:18" x14ac:dyDescent="0.25">
      <c r="A61" s="6">
        <v>10270</v>
      </c>
      <c r="B61" s="6" t="s">
        <v>107</v>
      </c>
      <c r="C61" s="6" t="s">
        <v>43</v>
      </c>
      <c r="D61" s="6">
        <v>36.799999999999997</v>
      </c>
      <c r="E61" s="6">
        <v>33.488</v>
      </c>
      <c r="F61" s="6">
        <v>25</v>
      </c>
      <c r="G61" s="6" t="s">
        <v>95</v>
      </c>
      <c r="H61" s="6" t="s">
        <v>96</v>
      </c>
      <c r="I61" s="6" t="s">
        <v>97</v>
      </c>
      <c r="J61" s="7">
        <v>41883</v>
      </c>
      <c r="K61" s="12">
        <f>Ventas[[#This Row],[Unit Price]]*Ventas[[#This Row],[Quantity]]</f>
        <v>919.99999999999989</v>
      </c>
      <c r="L61" s="12">
        <f>Ventas[[#This Row],[Unit Cost]]*Ventas[[#This Row],[Quantity]]</f>
        <v>837.2</v>
      </c>
      <c r="M61" s="14">
        <f>Ventas[[#This Row],[Ingresos]]-Ventas[[#This Row],[Costes]]</f>
        <v>82.799999999999841</v>
      </c>
      <c r="N61" s="14" t="str">
        <f>_xlfn.XLOOKUP(Ventas[[#This Row],[Ship Country]],[1]!Countries[Ship Country],[1]!Countries[Area],"No registrado")</f>
        <v>Nord Europe</v>
      </c>
      <c r="O61" s="14" t="str">
        <f>_xlfn.XLOOKUP(Ventas[[#This Row],[Ship Country]],[1]!Countries[Ship Country],[1]!Countries[Continent],"No existe")</f>
        <v>Europe</v>
      </c>
      <c r="P61" s="15" t="str">
        <f>_xlfn.XLOOKUP(Ventas[[#This Row],[Category]],[2]!ProdManager[Category],[2]!ProdManager[Prod_Manager])</f>
        <v>John Matter</v>
      </c>
      <c r="Q61" s="15">
        <f>YEAR(Ventas[[#This Row],[Order Date]])</f>
        <v>2014</v>
      </c>
      <c r="R61" s="15" t="str">
        <f>TEXT(Ventas[[#This Row],[Order Date]],"MMM")</f>
        <v>sep</v>
      </c>
    </row>
    <row r="62" spans="1:18" x14ac:dyDescent="0.25">
      <c r="A62" s="4">
        <v>10270</v>
      </c>
      <c r="B62" s="4" t="s">
        <v>57</v>
      </c>
      <c r="C62" s="4" t="s">
        <v>29</v>
      </c>
      <c r="D62" s="4">
        <v>15.2</v>
      </c>
      <c r="E62" s="4">
        <v>12.16</v>
      </c>
      <c r="F62" s="4">
        <v>30</v>
      </c>
      <c r="G62" s="4" t="s">
        <v>95</v>
      </c>
      <c r="H62" s="4" t="s">
        <v>96</v>
      </c>
      <c r="I62" s="4" t="s">
        <v>97</v>
      </c>
      <c r="J62" s="5">
        <v>41883</v>
      </c>
      <c r="K62" s="12">
        <f>Ventas[[#This Row],[Unit Price]]*Ventas[[#This Row],[Quantity]]</f>
        <v>456</v>
      </c>
      <c r="L62" s="12">
        <f>Ventas[[#This Row],[Unit Cost]]*Ventas[[#This Row],[Quantity]]</f>
        <v>364.8</v>
      </c>
      <c r="M62" s="14">
        <f>Ventas[[#This Row],[Ingresos]]-Ventas[[#This Row],[Costes]]</f>
        <v>91.199999999999989</v>
      </c>
      <c r="N62" s="14" t="str">
        <f>_xlfn.XLOOKUP(Ventas[[#This Row],[Ship Country]],[1]!Countries[Ship Country],[1]!Countries[Area],"No registrado")</f>
        <v>Nord Europe</v>
      </c>
      <c r="O62" s="14" t="str">
        <f>_xlfn.XLOOKUP(Ventas[[#This Row],[Ship Country]],[1]!Countries[Ship Country],[1]!Countries[Continent],"No existe")</f>
        <v>Europe</v>
      </c>
      <c r="P62" s="15" t="str">
        <f>_xlfn.XLOOKUP(Ventas[[#This Row],[Category]],[2]!ProdManager[Category],[2]!ProdManager[Prod_Manager])</f>
        <v>Peter Stone</v>
      </c>
      <c r="Q62" s="15">
        <f>YEAR(Ventas[[#This Row],[Order Date]])</f>
        <v>2014</v>
      </c>
      <c r="R62" s="15" t="str">
        <f>TEXT(Ventas[[#This Row],[Order Date]],"MMM")</f>
        <v>sep</v>
      </c>
    </row>
    <row r="63" spans="1:18" x14ac:dyDescent="0.25">
      <c r="A63" s="6">
        <v>10271</v>
      </c>
      <c r="B63" s="6" t="s">
        <v>39</v>
      </c>
      <c r="C63" s="6" t="s">
        <v>15</v>
      </c>
      <c r="D63" s="6">
        <v>2</v>
      </c>
      <c r="E63" s="6">
        <v>1.6400000000000001</v>
      </c>
      <c r="F63" s="6">
        <v>24</v>
      </c>
      <c r="G63" s="6" t="s">
        <v>108</v>
      </c>
      <c r="H63" s="6" t="s">
        <v>109</v>
      </c>
      <c r="I63" s="6" t="s">
        <v>84</v>
      </c>
      <c r="J63" s="7">
        <v>41883</v>
      </c>
      <c r="K63" s="12">
        <f>Ventas[[#This Row],[Unit Price]]*Ventas[[#This Row],[Quantity]]</f>
        <v>48</v>
      </c>
      <c r="L63" s="12">
        <f>Ventas[[#This Row],[Unit Cost]]*Ventas[[#This Row],[Quantity]]</f>
        <v>39.36</v>
      </c>
      <c r="M63" s="14">
        <f>Ventas[[#This Row],[Ingresos]]-Ventas[[#This Row],[Costes]]</f>
        <v>8.64</v>
      </c>
      <c r="N63" s="14" t="str">
        <f>_xlfn.XLOOKUP(Ventas[[#This Row],[Ship Country]],[1]!Countries[Ship Country],[1]!Countries[Area],"No registrado")</f>
        <v>Nord America</v>
      </c>
      <c r="O63" s="14" t="str">
        <f>_xlfn.XLOOKUP(Ventas[[#This Row],[Ship Country]],[1]!Countries[Ship Country],[1]!Countries[Continent],"No existe")</f>
        <v>America</v>
      </c>
      <c r="P63" s="15" t="str">
        <f>_xlfn.XLOOKUP(Ventas[[#This Row],[Category]],[2]!ProdManager[Category],[2]!ProdManager[Prod_Manager])</f>
        <v>Peter Stone</v>
      </c>
      <c r="Q63" s="15">
        <f>YEAR(Ventas[[#This Row],[Order Date]])</f>
        <v>2014</v>
      </c>
      <c r="R63" s="15" t="str">
        <f>TEXT(Ventas[[#This Row],[Order Date]],"MMM")</f>
        <v>sep</v>
      </c>
    </row>
    <row r="64" spans="1:18" x14ac:dyDescent="0.25">
      <c r="A64" s="4">
        <v>10272</v>
      </c>
      <c r="B64" s="4" t="s">
        <v>34</v>
      </c>
      <c r="C64" s="4" t="s">
        <v>35</v>
      </c>
      <c r="D64" s="4">
        <v>64.8</v>
      </c>
      <c r="E64" s="4">
        <v>44.711999999999996</v>
      </c>
      <c r="F64" s="4">
        <v>60</v>
      </c>
      <c r="G64" s="4" t="s">
        <v>82</v>
      </c>
      <c r="H64" s="4" t="s">
        <v>83</v>
      </c>
      <c r="I64" s="4" t="s">
        <v>84</v>
      </c>
      <c r="J64" s="5">
        <v>41884</v>
      </c>
      <c r="K64" s="12">
        <f>Ventas[[#This Row],[Unit Price]]*Ventas[[#This Row],[Quantity]]</f>
        <v>3888</v>
      </c>
      <c r="L64" s="12">
        <f>Ventas[[#This Row],[Unit Cost]]*Ventas[[#This Row],[Quantity]]</f>
        <v>2682.72</v>
      </c>
      <c r="M64" s="14">
        <f>Ventas[[#This Row],[Ingresos]]-Ventas[[#This Row],[Costes]]</f>
        <v>1205.2800000000002</v>
      </c>
      <c r="N64" s="14" t="str">
        <f>_xlfn.XLOOKUP(Ventas[[#This Row],[Ship Country]],[1]!Countries[Ship Country],[1]!Countries[Area],"No registrado")</f>
        <v>Nord America</v>
      </c>
      <c r="O64" s="14" t="str">
        <f>_xlfn.XLOOKUP(Ventas[[#This Row],[Ship Country]],[1]!Countries[Ship Country],[1]!Countries[Continent],"No existe")</f>
        <v>America</v>
      </c>
      <c r="P64" s="15" t="str">
        <f>_xlfn.XLOOKUP(Ventas[[#This Row],[Category]],[2]!ProdManager[Category],[2]!ProdManager[Prod_Manager])</f>
        <v>Lydia Sinn</v>
      </c>
      <c r="Q64" s="15">
        <f>YEAR(Ventas[[#This Row],[Order Date]])</f>
        <v>2014</v>
      </c>
      <c r="R64" s="15" t="str">
        <f>TEXT(Ventas[[#This Row],[Order Date]],"MMM")</f>
        <v>sep</v>
      </c>
    </row>
    <row r="65" spans="1:18" x14ac:dyDescent="0.25">
      <c r="A65" s="6">
        <v>10272</v>
      </c>
      <c r="B65" s="6" t="s">
        <v>44</v>
      </c>
      <c r="C65" s="6" t="s">
        <v>15</v>
      </c>
      <c r="D65" s="6">
        <v>10</v>
      </c>
      <c r="E65" s="6">
        <v>7.5</v>
      </c>
      <c r="F65" s="6">
        <v>40</v>
      </c>
      <c r="G65" s="6" t="s">
        <v>82</v>
      </c>
      <c r="H65" s="6" t="s">
        <v>83</v>
      </c>
      <c r="I65" s="6" t="s">
        <v>84</v>
      </c>
      <c r="J65" s="7">
        <v>41884</v>
      </c>
      <c r="K65" s="12">
        <f>Ventas[[#This Row],[Unit Price]]*Ventas[[#This Row],[Quantity]]</f>
        <v>400</v>
      </c>
      <c r="L65" s="12">
        <f>Ventas[[#This Row],[Unit Cost]]*Ventas[[#This Row],[Quantity]]</f>
        <v>300</v>
      </c>
      <c r="M65" s="14">
        <f>Ventas[[#This Row],[Ingresos]]-Ventas[[#This Row],[Costes]]</f>
        <v>100</v>
      </c>
      <c r="N65" s="14" t="str">
        <f>_xlfn.XLOOKUP(Ventas[[#This Row],[Ship Country]],[1]!Countries[Ship Country],[1]!Countries[Area],"No registrado")</f>
        <v>Nord America</v>
      </c>
      <c r="O65" s="14" t="str">
        <f>_xlfn.XLOOKUP(Ventas[[#This Row],[Ship Country]],[1]!Countries[Ship Country],[1]!Countries[Continent],"No existe")</f>
        <v>America</v>
      </c>
      <c r="P65" s="15" t="str">
        <f>_xlfn.XLOOKUP(Ventas[[#This Row],[Category]],[2]!ProdManager[Category],[2]!ProdManager[Prod_Manager])</f>
        <v>Peter Stone</v>
      </c>
      <c r="Q65" s="15">
        <f>YEAR(Ventas[[#This Row],[Order Date]])</f>
        <v>2014</v>
      </c>
      <c r="R65" s="15" t="str">
        <f>TEXT(Ventas[[#This Row],[Order Date]],"MMM")</f>
        <v>sep</v>
      </c>
    </row>
    <row r="66" spans="1:18" x14ac:dyDescent="0.25">
      <c r="A66" s="4">
        <v>10272</v>
      </c>
      <c r="B66" s="4" t="s">
        <v>14</v>
      </c>
      <c r="C66" s="4" t="s">
        <v>15</v>
      </c>
      <c r="D66" s="4">
        <v>27.8</v>
      </c>
      <c r="E66" s="4">
        <v>22.518000000000001</v>
      </c>
      <c r="F66" s="4">
        <v>24</v>
      </c>
      <c r="G66" s="4" t="s">
        <v>82</v>
      </c>
      <c r="H66" s="4" t="s">
        <v>83</v>
      </c>
      <c r="I66" s="4" t="s">
        <v>84</v>
      </c>
      <c r="J66" s="5">
        <v>41884</v>
      </c>
      <c r="K66" s="12">
        <f>Ventas[[#This Row],[Unit Price]]*Ventas[[#This Row],[Quantity]]</f>
        <v>667.2</v>
      </c>
      <c r="L66" s="12">
        <f>Ventas[[#This Row],[Unit Cost]]*Ventas[[#This Row],[Quantity]]</f>
        <v>540.43200000000002</v>
      </c>
      <c r="M66" s="14">
        <f>Ventas[[#This Row],[Ingresos]]-Ventas[[#This Row],[Costes]]</f>
        <v>126.76800000000003</v>
      </c>
      <c r="N66" s="14" t="str">
        <f>_xlfn.XLOOKUP(Ventas[[#This Row],[Ship Country]],[1]!Countries[Ship Country],[1]!Countries[Area],"No registrado")</f>
        <v>Nord America</v>
      </c>
      <c r="O66" s="14" t="str">
        <f>_xlfn.XLOOKUP(Ventas[[#This Row],[Ship Country]],[1]!Countries[Ship Country],[1]!Countries[Continent],"No existe")</f>
        <v>America</v>
      </c>
      <c r="P66" s="15" t="str">
        <f>_xlfn.XLOOKUP(Ventas[[#This Row],[Category]],[2]!ProdManager[Category],[2]!ProdManager[Prod_Manager])</f>
        <v>Peter Stone</v>
      </c>
      <c r="Q66" s="15">
        <f>YEAR(Ventas[[#This Row],[Order Date]])</f>
        <v>2014</v>
      </c>
      <c r="R66" s="15" t="str">
        <f>TEXT(Ventas[[#This Row],[Order Date]],"MMM")</f>
        <v>sep</v>
      </c>
    </row>
    <row r="67" spans="1:18" x14ac:dyDescent="0.25">
      <c r="A67" s="6">
        <v>10273</v>
      </c>
      <c r="B67" s="6" t="s">
        <v>98</v>
      </c>
      <c r="C67" s="6" t="s">
        <v>29</v>
      </c>
      <c r="D67" s="6">
        <v>14.7</v>
      </c>
      <c r="E67" s="6">
        <v>11.465999999999999</v>
      </c>
      <c r="F67" s="6">
        <v>60</v>
      </c>
      <c r="G67" s="6" t="s">
        <v>110</v>
      </c>
      <c r="H67" s="6" t="s">
        <v>111</v>
      </c>
      <c r="I67" s="6" t="s">
        <v>21</v>
      </c>
      <c r="J67" s="7">
        <v>41887</v>
      </c>
      <c r="K67" s="12">
        <f>Ventas[[#This Row],[Unit Price]]*Ventas[[#This Row],[Quantity]]</f>
        <v>882</v>
      </c>
      <c r="L67" s="12">
        <f>Ventas[[#This Row],[Unit Cost]]*Ventas[[#This Row],[Quantity]]</f>
        <v>687.95999999999992</v>
      </c>
      <c r="M67" s="14">
        <f>Ventas[[#This Row],[Ingresos]]-Ventas[[#This Row],[Costes]]</f>
        <v>194.04000000000008</v>
      </c>
      <c r="N67" s="14" t="str">
        <f>_xlfn.XLOOKUP(Ventas[[#This Row],[Ship Country]],[1]!Countries[Ship Country],[1]!Countries[Area],"No registrado")</f>
        <v>Nord Europe</v>
      </c>
      <c r="O67" s="14" t="str">
        <f>_xlfn.XLOOKUP(Ventas[[#This Row],[Ship Country]],[1]!Countries[Ship Country],[1]!Countries[Continent],"No existe")</f>
        <v>Europe</v>
      </c>
      <c r="P67" s="15" t="str">
        <f>_xlfn.XLOOKUP(Ventas[[#This Row],[Category]],[2]!ProdManager[Category],[2]!ProdManager[Prod_Manager])</f>
        <v>Peter Stone</v>
      </c>
      <c r="Q67" s="15">
        <f>YEAR(Ventas[[#This Row],[Order Date]])</f>
        <v>2014</v>
      </c>
      <c r="R67" s="15" t="str">
        <f>TEXT(Ventas[[#This Row],[Order Date]],"MMM")</f>
        <v>sep</v>
      </c>
    </row>
    <row r="68" spans="1:18" x14ac:dyDescent="0.25">
      <c r="A68" s="4">
        <v>10273</v>
      </c>
      <c r="B68" s="4" t="s">
        <v>39</v>
      </c>
      <c r="C68" s="4" t="s">
        <v>15</v>
      </c>
      <c r="D68" s="4">
        <v>2</v>
      </c>
      <c r="E68" s="4">
        <v>1.68</v>
      </c>
      <c r="F68" s="4">
        <v>20</v>
      </c>
      <c r="G68" s="4" t="s">
        <v>110</v>
      </c>
      <c r="H68" s="4" t="s">
        <v>111</v>
      </c>
      <c r="I68" s="4" t="s">
        <v>21</v>
      </c>
      <c r="J68" s="5">
        <v>41887</v>
      </c>
      <c r="K68" s="12">
        <f>Ventas[[#This Row],[Unit Price]]*Ventas[[#This Row],[Quantity]]</f>
        <v>40</v>
      </c>
      <c r="L68" s="12">
        <f>Ventas[[#This Row],[Unit Cost]]*Ventas[[#This Row],[Quantity]]</f>
        <v>33.6</v>
      </c>
      <c r="M68" s="14">
        <f>Ventas[[#This Row],[Ingresos]]-Ventas[[#This Row],[Costes]]</f>
        <v>6.3999999999999986</v>
      </c>
      <c r="N68" s="14" t="str">
        <f>_xlfn.XLOOKUP(Ventas[[#This Row],[Ship Country]],[1]!Countries[Ship Country],[1]!Countries[Area],"No registrado")</f>
        <v>Nord Europe</v>
      </c>
      <c r="O68" s="14" t="str">
        <f>_xlfn.XLOOKUP(Ventas[[#This Row],[Ship Country]],[1]!Countries[Ship Country],[1]!Countries[Continent],"No existe")</f>
        <v>Europe</v>
      </c>
      <c r="P68" s="15" t="str">
        <f>_xlfn.XLOOKUP(Ventas[[#This Row],[Category]],[2]!ProdManager[Category],[2]!ProdManager[Prod_Manager])</f>
        <v>Peter Stone</v>
      </c>
      <c r="Q68" s="15">
        <f>YEAR(Ventas[[#This Row],[Order Date]])</f>
        <v>2014</v>
      </c>
      <c r="R68" s="15" t="str">
        <f>TEXT(Ventas[[#This Row],[Order Date]],"MMM")</f>
        <v>sep</v>
      </c>
    </row>
    <row r="69" spans="1:18" x14ac:dyDescent="0.25">
      <c r="A69" s="6">
        <v>10273</v>
      </c>
      <c r="B69" s="6" t="s">
        <v>44</v>
      </c>
      <c r="C69" s="6" t="s">
        <v>15</v>
      </c>
      <c r="D69" s="6">
        <v>10</v>
      </c>
      <c r="E69" s="6">
        <v>8</v>
      </c>
      <c r="F69" s="6">
        <v>15</v>
      </c>
      <c r="G69" s="6" t="s">
        <v>110</v>
      </c>
      <c r="H69" s="6" t="s">
        <v>111</v>
      </c>
      <c r="I69" s="6" t="s">
        <v>21</v>
      </c>
      <c r="J69" s="7">
        <v>41887</v>
      </c>
      <c r="K69" s="12">
        <f>Ventas[[#This Row],[Unit Price]]*Ventas[[#This Row],[Quantity]]</f>
        <v>150</v>
      </c>
      <c r="L69" s="12">
        <f>Ventas[[#This Row],[Unit Cost]]*Ventas[[#This Row],[Quantity]]</f>
        <v>120</v>
      </c>
      <c r="M69" s="14">
        <f>Ventas[[#This Row],[Ingresos]]-Ventas[[#This Row],[Costes]]</f>
        <v>30</v>
      </c>
      <c r="N69" s="14" t="str">
        <f>_xlfn.XLOOKUP(Ventas[[#This Row],[Ship Country]],[1]!Countries[Ship Country],[1]!Countries[Area],"No registrado")</f>
        <v>Nord Europe</v>
      </c>
      <c r="O69" s="14" t="str">
        <f>_xlfn.XLOOKUP(Ventas[[#This Row],[Ship Country]],[1]!Countries[Ship Country],[1]!Countries[Continent],"No existe")</f>
        <v>Europe</v>
      </c>
      <c r="P69" s="15" t="str">
        <f>_xlfn.XLOOKUP(Ventas[[#This Row],[Category]],[2]!ProdManager[Category],[2]!ProdManager[Prod_Manager])</f>
        <v>Peter Stone</v>
      </c>
      <c r="Q69" s="15">
        <f>YEAR(Ventas[[#This Row],[Order Date]])</f>
        <v>2014</v>
      </c>
      <c r="R69" s="15" t="str">
        <f>TEXT(Ventas[[#This Row],[Order Date]],"MMM")</f>
        <v>sep</v>
      </c>
    </row>
    <row r="70" spans="1:18" x14ac:dyDescent="0.25">
      <c r="A70" s="4">
        <v>10273</v>
      </c>
      <c r="B70" s="4" t="s">
        <v>112</v>
      </c>
      <c r="C70" s="4" t="s">
        <v>29</v>
      </c>
      <c r="D70" s="4">
        <v>24.8</v>
      </c>
      <c r="E70" s="4">
        <v>19.096</v>
      </c>
      <c r="F70" s="4">
        <v>24</v>
      </c>
      <c r="G70" s="4" t="s">
        <v>110</v>
      </c>
      <c r="H70" s="4" t="s">
        <v>111</v>
      </c>
      <c r="I70" s="4" t="s">
        <v>21</v>
      </c>
      <c r="J70" s="5">
        <v>41887</v>
      </c>
      <c r="K70" s="12">
        <f>Ventas[[#This Row],[Unit Price]]*Ventas[[#This Row],[Quantity]]</f>
        <v>595.20000000000005</v>
      </c>
      <c r="L70" s="12">
        <f>Ventas[[#This Row],[Unit Cost]]*Ventas[[#This Row],[Quantity]]</f>
        <v>458.30399999999997</v>
      </c>
      <c r="M70" s="14">
        <f>Ventas[[#This Row],[Ingresos]]-Ventas[[#This Row],[Costes]]</f>
        <v>136.89600000000007</v>
      </c>
      <c r="N70" s="14" t="str">
        <f>_xlfn.XLOOKUP(Ventas[[#This Row],[Ship Country]],[1]!Countries[Ship Country],[1]!Countries[Area],"No registrado")</f>
        <v>Nord Europe</v>
      </c>
      <c r="O70" s="14" t="str">
        <f>_xlfn.XLOOKUP(Ventas[[#This Row],[Ship Country]],[1]!Countries[Ship Country],[1]!Countries[Continent],"No existe")</f>
        <v>Europe</v>
      </c>
      <c r="P70" s="15" t="str">
        <f>_xlfn.XLOOKUP(Ventas[[#This Row],[Category]],[2]!ProdManager[Category],[2]!ProdManager[Prod_Manager])</f>
        <v>Peter Stone</v>
      </c>
      <c r="Q70" s="15">
        <f>YEAR(Ventas[[#This Row],[Order Date]])</f>
        <v>2014</v>
      </c>
      <c r="R70" s="15" t="str">
        <f>TEXT(Ventas[[#This Row],[Order Date]],"MMM")</f>
        <v>sep</v>
      </c>
    </row>
    <row r="71" spans="1:18" x14ac:dyDescent="0.25">
      <c r="A71" s="6">
        <v>10273</v>
      </c>
      <c r="B71" s="6" t="s">
        <v>101</v>
      </c>
      <c r="C71" s="6" t="s">
        <v>43</v>
      </c>
      <c r="D71" s="6">
        <v>14.4</v>
      </c>
      <c r="E71" s="6">
        <v>12.816000000000001</v>
      </c>
      <c r="F71" s="6">
        <v>33</v>
      </c>
      <c r="G71" s="6" t="s">
        <v>110</v>
      </c>
      <c r="H71" s="6" t="s">
        <v>111</v>
      </c>
      <c r="I71" s="6" t="s">
        <v>21</v>
      </c>
      <c r="J71" s="7">
        <v>41887</v>
      </c>
      <c r="K71" s="12">
        <f>Ventas[[#This Row],[Unit Price]]*Ventas[[#This Row],[Quantity]]</f>
        <v>475.2</v>
      </c>
      <c r="L71" s="12">
        <f>Ventas[[#This Row],[Unit Cost]]*Ventas[[#This Row],[Quantity]]</f>
        <v>422.928</v>
      </c>
      <c r="M71" s="14">
        <f>Ventas[[#This Row],[Ingresos]]-Ventas[[#This Row],[Costes]]</f>
        <v>52.271999999999991</v>
      </c>
      <c r="N71" s="14" t="str">
        <f>_xlfn.XLOOKUP(Ventas[[#This Row],[Ship Country]],[1]!Countries[Ship Country],[1]!Countries[Area],"No registrado")</f>
        <v>Nord Europe</v>
      </c>
      <c r="O71" s="14" t="str">
        <f>_xlfn.XLOOKUP(Ventas[[#This Row],[Ship Country]],[1]!Countries[Ship Country],[1]!Countries[Continent],"No existe")</f>
        <v>Europe</v>
      </c>
      <c r="P71" s="15" t="str">
        <f>_xlfn.XLOOKUP(Ventas[[#This Row],[Category]],[2]!ProdManager[Category],[2]!ProdManager[Prod_Manager])</f>
        <v>John Matter</v>
      </c>
      <c r="Q71" s="15">
        <f>YEAR(Ventas[[#This Row],[Order Date]])</f>
        <v>2014</v>
      </c>
      <c r="R71" s="15" t="str">
        <f>TEXT(Ventas[[#This Row],[Order Date]],"MMM")</f>
        <v>sep</v>
      </c>
    </row>
    <row r="72" spans="1:18" x14ac:dyDescent="0.25">
      <c r="A72" s="4">
        <v>10274</v>
      </c>
      <c r="B72" s="4" t="s">
        <v>113</v>
      </c>
      <c r="C72" s="4" t="s">
        <v>15</v>
      </c>
      <c r="D72" s="4">
        <v>17.2</v>
      </c>
      <c r="E72" s="4">
        <v>14.447999999999999</v>
      </c>
      <c r="F72" s="4">
        <v>20</v>
      </c>
      <c r="G72" s="4" t="s">
        <v>11</v>
      </c>
      <c r="H72" s="4" t="s">
        <v>12</v>
      </c>
      <c r="I72" s="4" t="s">
        <v>13</v>
      </c>
      <c r="J72" s="5">
        <v>41888</v>
      </c>
      <c r="K72" s="12">
        <f>Ventas[[#This Row],[Unit Price]]*Ventas[[#This Row],[Quantity]]</f>
        <v>344</v>
      </c>
      <c r="L72" s="12">
        <f>Ventas[[#This Row],[Unit Cost]]*Ventas[[#This Row],[Quantity]]</f>
        <v>288.95999999999998</v>
      </c>
      <c r="M72" s="14">
        <f>Ventas[[#This Row],[Ingresos]]-Ventas[[#This Row],[Costes]]</f>
        <v>55.04000000000002</v>
      </c>
      <c r="N72" s="14" t="str">
        <f>_xlfn.XLOOKUP(Ventas[[#This Row],[Ship Country]],[1]!Countries[Ship Country],[1]!Countries[Area],"No registrado")</f>
        <v>Nord Europe</v>
      </c>
      <c r="O72" s="14" t="str">
        <f>_xlfn.XLOOKUP(Ventas[[#This Row],[Ship Country]],[1]!Countries[Ship Country],[1]!Countries[Continent],"No existe")</f>
        <v>Europe</v>
      </c>
      <c r="P72" s="15" t="str">
        <f>_xlfn.XLOOKUP(Ventas[[#This Row],[Category]],[2]!ProdManager[Category],[2]!ProdManager[Prod_Manager])</f>
        <v>Peter Stone</v>
      </c>
      <c r="Q72" s="15">
        <f>YEAR(Ventas[[#This Row],[Order Date]])</f>
        <v>2014</v>
      </c>
      <c r="R72" s="15" t="str">
        <f>TEXT(Ventas[[#This Row],[Order Date]],"MMM")</f>
        <v>sep</v>
      </c>
    </row>
    <row r="73" spans="1:18" x14ac:dyDescent="0.25">
      <c r="A73" s="6">
        <v>10274</v>
      </c>
      <c r="B73" s="6" t="s">
        <v>14</v>
      </c>
      <c r="C73" s="6" t="s">
        <v>15</v>
      </c>
      <c r="D73" s="6">
        <v>27.8</v>
      </c>
      <c r="E73" s="6">
        <v>21.406000000000002</v>
      </c>
      <c r="F73" s="6">
        <v>70</v>
      </c>
      <c r="G73" s="6" t="s">
        <v>11</v>
      </c>
      <c r="H73" s="6" t="s">
        <v>12</v>
      </c>
      <c r="I73" s="6" t="s">
        <v>13</v>
      </c>
      <c r="J73" s="7">
        <v>41888</v>
      </c>
      <c r="K73" s="12">
        <f>Ventas[[#This Row],[Unit Price]]*Ventas[[#This Row],[Quantity]]</f>
        <v>1946</v>
      </c>
      <c r="L73" s="12">
        <f>Ventas[[#This Row],[Unit Cost]]*Ventas[[#This Row],[Quantity]]</f>
        <v>1498.42</v>
      </c>
      <c r="M73" s="14">
        <f>Ventas[[#This Row],[Ingresos]]-Ventas[[#This Row],[Costes]]</f>
        <v>447.57999999999993</v>
      </c>
      <c r="N73" s="14" t="str">
        <f>_xlfn.XLOOKUP(Ventas[[#This Row],[Ship Country]],[1]!Countries[Ship Country],[1]!Countries[Area],"No registrado")</f>
        <v>Nord Europe</v>
      </c>
      <c r="O73" s="14" t="str">
        <f>_xlfn.XLOOKUP(Ventas[[#This Row],[Ship Country]],[1]!Countries[Ship Country],[1]!Countries[Continent],"No existe")</f>
        <v>Europe</v>
      </c>
      <c r="P73" s="15" t="str">
        <f>_xlfn.XLOOKUP(Ventas[[#This Row],[Category]],[2]!ProdManager[Category],[2]!ProdManager[Prod_Manager])</f>
        <v>Peter Stone</v>
      </c>
      <c r="Q73" s="15">
        <f>YEAR(Ventas[[#This Row],[Order Date]])</f>
        <v>2014</v>
      </c>
      <c r="R73" s="15" t="str">
        <f>TEXT(Ventas[[#This Row],[Order Date]],"MMM")</f>
        <v>sep</v>
      </c>
    </row>
    <row r="74" spans="1:18" x14ac:dyDescent="0.25">
      <c r="A74" s="4">
        <v>10275</v>
      </c>
      <c r="B74" s="4" t="s">
        <v>51</v>
      </c>
      <c r="C74" s="4" t="s">
        <v>43</v>
      </c>
      <c r="D74" s="4">
        <v>3.6</v>
      </c>
      <c r="E74" s="4">
        <v>3.24</v>
      </c>
      <c r="F74" s="4">
        <v>12</v>
      </c>
      <c r="G74" s="4" t="s">
        <v>114</v>
      </c>
      <c r="H74" s="4" t="s">
        <v>115</v>
      </c>
      <c r="I74" s="4" t="s">
        <v>116</v>
      </c>
      <c r="J74" s="5">
        <v>41889</v>
      </c>
      <c r="K74" s="12">
        <f>Ventas[[#This Row],[Unit Price]]*Ventas[[#This Row],[Quantity]]</f>
        <v>43.2</v>
      </c>
      <c r="L74" s="12">
        <f>Ventas[[#This Row],[Unit Cost]]*Ventas[[#This Row],[Quantity]]</f>
        <v>38.880000000000003</v>
      </c>
      <c r="M74" s="14">
        <f>Ventas[[#This Row],[Ingresos]]-Ventas[[#This Row],[Costes]]</f>
        <v>4.32</v>
      </c>
      <c r="N74" s="14" t="str">
        <f>_xlfn.XLOOKUP(Ventas[[#This Row],[Ship Country]],[1]!Countries[Ship Country],[1]!Countries[Area],"No registrado")</f>
        <v>Sud Europe</v>
      </c>
      <c r="O74" s="14" t="str">
        <f>_xlfn.XLOOKUP(Ventas[[#This Row],[Ship Country]],[1]!Countries[Ship Country],[1]!Countries[Continent],"No existe")</f>
        <v>Europe</v>
      </c>
      <c r="P74" s="15" t="str">
        <f>_xlfn.XLOOKUP(Ventas[[#This Row],[Category]],[2]!ProdManager[Category],[2]!ProdManager[Prod_Manager])</f>
        <v>John Matter</v>
      </c>
      <c r="Q74" s="15">
        <f>YEAR(Ventas[[#This Row],[Order Date]])</f>
        <v>2014</v>
      </c>
      <c r="R74" s="15" t="str">
        <f>TEXT(Ventas[[#This Row],[Order Date]],"MMM")</f>
        <v>sep</v>
      </c>
    </row>
    <row r="75" spans="1:18" x14ac:dyDescent="0.25">
      <c r="A75" s="6">
        <v>10275</v>
      </c>
      <c r="B75" s="6" t="s">
        <v>52</v>
      </c>
      <c r="C75" s="6" t="s">
        <v>15</v>
      </c>
      <c r="D75" s="6">
        <v>44</v>
      </c>
      <c r="E75" s="6">
        <v>33</v>
      </c>
      <c r="F75" s="6">
        <v>6</v>
      </c>
      <c r="G75" s="6" t="s">
        <v>114</v>
      </c>
      <c r="H75" s="6" t="s">
        <v>115</v>
      </c>
      <c r="I75" s="6" t="s">
        <v>116</v>
      </c>
      <c r="J75" s="7">
        <v>41889</v>
      </c>
      <c r="K75" s="12">
        <f>Ventas[[#This Row],[Unit Price]]*Ventas[[#This Row],[Quantity]]</f>
        <v>264</v>
      </c>
      <c r="L75" s="12">
        <f>Ventas[[#This Row],[Unit Cost]]*Ventas[[#This Row],[Quantity]]</f>
        <v>198</v>
      </c>
      <c r="M75" s="14">
        <f>Ventas[[#This Row],[Ingresos]]-Ventas[[#This Row],[Costes]]</f>
        <v>66</v>
      </c>
      <c r="N75" s="14" t="str">
        <f>_xlfn.XLOOKUP(Ventas[[#This Row],[Ship Country]],[1]!Countries[Ship Country],[1]!Countries[Area],"No registrado")</f>
        <v>Sud Europe</v>
      </c>
      <c r="O75" s="14" t="str">
        <f>_xlfn.XLOOKUP(Ventas[[#This Row],[Ship Country]],[1]!Countries[Ship Country],[1]!Countries[Continent],"No existe")</f>
        <v>Europe</v>
      </c>
      <c r="P75" s="15" t="str">
        <f>_xlfn.XLOOKUP(Ventas[[#This Row],[Category]],[2]!ProdManager[Category],[2]!ProdManager[Prod_Manager])</f>
        <v>Peter Stone</v>
      </c>
      <c r="Q75" s="15">
        <f>YEAR(Ventas[[#This Row],[Order Date]])</f>
        <v>2014</v>
      </c>
      <c r="R75" s="15" t="str">
        <f>TEXT(Ventas[[#This Row],[Order Date]],"MMM")</f>
        <v>sep</v>
      </c>
    </row>
    <row r="76" spans="1:18" x14ac:dyDescent="0.25">
      <c r="A76" s="4">
        <v>10276</v>
      </c>
      <c r="B76" s="4" t="s">
        <v>112</v>
      </c>
      <c r="C76" s="4" t="s">
        <v>29</v>
      </c>
      <c r="D76" s="4">
        <v>24.8</v>
      </c>
      <c r="E76" s="4">
        <v>19.096</v>
      </c>
      <c r="F76" s="4">
        <v>15</v>
      </c>
      <c r="G76" s="4" t="s">
        <v>117</v>
      </c>
      <c r="H76" s="4" t="s">
        <v>73</v>
      </c>
      <c r="I76" s="4" t="s">
        <v>74</v>
      </c>
      <c r="J76" s="5">
        <v>41890</v>
      </c>
      <c r="K76" s="12">
        <f>Ventas[[#This Row],[Unit Price]]*Ventas[[#This Row],[Quantity]]</f>
        <v>372</v>
      </c>
      <c r="L76" s="12">
        <f>Ventas[[#This Row],[Unit Cost]]*Ventas[[#This Row],[Quantity]]</f>
        <v>286.44</v>
      </c>
      <c r="M76" s="14">
        <f>Ventas[[#This Row],[Ingresos]]-Ventas[[#This Row],[Costes]]</f>
        <v>85.56</v>
      </c>
      <c r="N76" s="14" t="str">
        <f>_xlfn.XLOOKUP(Ventas[[#This Row],[Ship Country]],[1]!Countries[Ship Country],[1]!Countries[Area],"No registrado")</f>
        <v>Sud America</v>
      </c>
      <c r="O76" s="14" t="str">
        <f>_xlfn.XLOOKUP(Ventas[[#This Row],[Ship Country]],[1]!Countries[Ship Country],[1]!Countries[Continent],"No existe")</f>
        <v>America</v>
      </c>
      <c r="P76" s="15" t="str">
        <f>_xlfn.XLOOKUP(Ventas[[#This Row],[Category]],[2]!ProdManager[Category],[2]!ProdManager[Prod_Manager])</f>
        <v>Peter Stone</v>
      </c>
      <c r="Q76" s="15">
        <f>YEAR(Ventas[[#This Row],[Order Date]])</f>
        <v>2014</v>
      </c>
      <c r="R76" s="15" t="str">
        <f>TEXT(Ventas[[#This Row],[Order Date]],"MMM")</f>
        <v>sep</v>
      </c>
    </row>
    <row r="77" spans="1:18" x14ac:dyDescent="0.25">
      <c r="A77" s="6">
        <v>10276</v>
      </c>
      <c r="B77" s="6" t="s">
        <v>118</v>
      </c>
      <c r="C77" s="6" t="s">
        <v>29</v>
      </c>
      <c r="D77" s="6">
        <v>4.8</v>
      </c>
      <c r="E77" s="6">
        <v>3.6479999999999997</v>
      </c>
      <c r="F77" s="6">
        <v>10</v>
      </c>
      <c r="G77" s="6" t="s">
        <v>117</v>
      </c>
      <c r="H77" s="6" t="s">
        <v>73</v>
      </c>
      <c r="I77" s="6" t="s">
        <v>74</v>
      </c>
      <c r="J77" s="7">
        <v>41890</v>
      </c>
      <c r="K77" s="12">
        <f>Ventas[[#This Row],[Unit Price]]*Ventas[[#This Row],[Quantity]]</f>
        <v>48</v>
      </c>
      <c r="L77" s="12">
        <f>Ventas[[#This Row],[Unit Cost]]*Ventas[[#This Row],[Quantity]]</f>
        <v>36.479999999999997</v>
      </c>
      <c r="M77" s="14">
        <f>Ventas[[#This Row],[Ingresos]]-Ventas[[#This Row],[Costes]]</f>
        <v>11.520000000000003</v>
      </c>
      <c r="N77" s="14" t="str">
        <f>_xlfn.XLOOKUP(Ventas[[#This Row],[Ship Country]],[1]!Countries[Ship Country],[1]!Countries[Area],"No registrado")</f>
        <v>Sud America</v>
      </c>
      <c r="O77" s="14" t="str">
        <f>_xlfn.XLOOKUP(Ventas[[#This Row],[Ship Country]],[1]!Countries[Ship Country],[1]!Countries[Continent],"No existe")</f>
        <v>America</v>
      </c>
      <c r="P77" s="15" t="str">
        <f>_xlfn.XLOOKUP(Ventas[[#This Row],[Category]],[2]!ProdManager[Category],[2]!ProdManager[Prod_Manager])</f>
        <v>Peter Stone</v>
      </c>
      <c r="Q77" s="15">
        <f>YEAR(Ventas[[#This Row],[Order Date]])</f>
        <v>2014</v>
      </c>
      <c r="R77" s="15" t="str">
        <f>TEXT(Ventas[[#This Row],[Order Date]],"MMM")</f>
        <v>sep</v>
      </c>
    </row>
    <row r="78" spans="1:18" x14ac:dyDescent="0.25">
      <c r="A78" s="4">
        <v>10277</v>
      </c>
      <c r="B78" s="4" t="s">
        <v>78</v>
      </c>
      <c r="C78" s="4" t="s">
        <v>35</v>
      </c>
      <c r="D78" s="4">
        <v>39.4</v>
      </c>
      <c r="E78" s="4">
        <v>25.61</v>
      </c>
      <c r="F78" s="4">
        <v>12</v>
      </c>
      <c r="G78" s="4" t="s">
        <v>119</v>
      </c>
      <c r="H78" s="4" t="s">
        <v>120</v>
      </c>
      <c r="I78" s="4" t="s">
        <v>21</v>
      </c>
      <c r="J78" s="5">
        <v>41891</v>
      </c>
      <c r="K78" s="12">
        <f>Ventas[[#This Row],[Unit Price]]*Ventas[[#This Row],[Quantity]]</f>
        <v>472.79999999999995</v>
      </c>
      <c r="L78" s="12">
        <f>Ventas[[#This Row],[Unit Cost]]*Ventas[[#This Row],[Quantity]]</f>
        <v>307.32</v>
      </c>
      <c r="M78" s="14">
        <f>Ventas[[#This Row],[Ingresos]]-Ventas[[#This Row],[Costes]]</f>
        <v>165.47999999999996</v>
      </c>
      <c r="N78" s="14" t="str">
        <f>_xlfn.XLOOKUP(Ventas[[#This Row],[Ship Country]],[1]!Countries[Ship Country],[1]!Countries[Area],"No registrado")</f>
        <v>Nord Europe</v>
      </c>
      <c r="O78" s="14" t="str">
        <f>_xlfn.XLOOKUP(Ventas[[#This Row],[Ship Country]],[1]!Countries[Ship Country],[1]!Countries[Continent],"No existe")</f>
        <v>Europe</v>
      </c>
      <c r="P78" s="15" t="str">
        <f>_xlfn.XLOOKUP(Ventas[[#This Row],[Category]],[2]!ProdManager[Category],[2]!ProdManager[Prod_Manager])</f>
        <v>Lydia Sinn</v>
      </c>
      <c r="Q78" s="15">
        <f>YEAR(Ventas[[#This Row],[Order Date]])</f>
        <v>2014</v>
      </c>
      <c r="R78" s="15" t="str">
        <f>TEXT(Ventas[[#This Row],[Order Date]],"MMM")</f>
        <v>sep</v>
      </c>
    </row>
    <row r="79" spans="1:18" x14ac:dyDescent="0.25">
      <c r="A79" s="6">
        <v>10277</v>
      </c>
      <c r="B79" s="6" t="s">
        <v>121</v>
      </c>
      <c r="C79" s="6" t="s">
        <v>18</v>
      </c>
      <c r="D79" s="6">
        <v>36.4</v>
      </c>
      <c r="E79" s="6">
        <v>29.484000000000002</v>
      </c>
      <c r="F79" s="6">
        <v>20</v>
      </c>
      <c r="G79" s="6" t="s">
        <v>119</v>
      </c>
      <c r="H79" s="6" t="s">
        <v>120</v>
      </c>
      <c r="I79" s="6" t="s">
        <v>21</v>
      </c>
      <c r="J79" s="7">
        <v>41891</v>
      </c>
      <c r="K79" s="12">
        <f>Ventas[[#This Row],[Unit Price]]*Ventas[[#This Row],[Quantity]]</f>
        <v>728</v>
      </c>
      <c r="L79" s="12">
        <f>Ventas[[#This Row],[Unit Cost]]*Ventas[[#This Row],[Quantity]]</f>
        <v>589.68000000000006</v>
      </c>
      <c r="M79" s="14">
        <f>Ventas[[#This Row],[Ingresos]]-Ventas[[#This Row],[Costes]]</f>
        <v>138.31999999999994</v>
      </c>
      <c r="N79" s="14" t="str">
        <f>_xlfn.XLOOKUP(Ventas[[#This Row],[Ship Country]],[1]!Countries[Ship Country],[1]!Countries[Area],"No registrado")</f>
        <v>Nord Europe</v>
      </c>
      <c r="O79" s="14" t="str">
        <f>_xlfn.XLOOKUP(Ventas[[#This Row],[Ship Country]],[1]!Countries[Ship Country],[1]!Countries[Continent],"No existe")</f>
        <v>Europe</v>
      </c>
      <c r="P79" s="15" t="str">
        <f>_xlfn.XLOOKUP(Ventas[[#This Row],[Category]],[2]!ProdManager[Category],[2]!ProdManager[Prod_Manager])</f>
        <v>Marc Caine</v>
      </c>
      <c r="Q79" s="15">
        <f>YEAR(Ventas[[#This Row],[Order Date]])</f>
        <v>2014</v>
      </c>
      <c r="R79" s="15" t="str">
        <f>TEXT(Ventas[[#This Row],[Order Date]],"MMM")</f>
        <v>sep</v>
      </c>
    </row>
    <row r="80" spans="1:18" x14ac:dyDescent="0.25">
      <c r="A80" s="4">
        <v>10278</v>
      </c>
      <c r="B80" s="4" t="s">
        <v>122</v>
      </c>
      <c r="C80" s="4" t="s">
        <v>24</v>
      </c>
      <c r="D80" s="4">
        <v>15.5</v>
      </c>
      <c r="E80" s="4">
        <v>12.245000000000001</v>
      </c>
      <c r="F80" s="4">
        <v>16</v>
      </c>
      <c r="G80" s="4" t="s">
        <v>123</v>
      </c>
      <c r="H80" s="4" t="s">
        <v>124</v>
      </c>
      <c r="I80" s="4" t="s">
        <v>90</v>
      </c>
      <c r="J80" s="5">
        <v>41894</v>
      </c>
      <c r="K80" s="12">
        <f>Ventas[[#This Row],[Unit Price]]*Ventas[[#This Row],[Quantity]]</f>
        <v>248</v>
      </c>
      <c r="L80" s="12">
        <f>Ventas[[#This Row],[Unit Cost]]*Ventas[[#This Row],[Quantity]]</f>
        <v>195.92000000000002</v>
      </c>
      <c r="M80" s="14">
        <f>Ventas[[#This Row],[Ingresos]]-Ventas[[#This Row],[Costes]]</f>
        <v>52.079999999999984</v>
      </c>
      <c r="N80" s="14" t="str">
        <f>_xlfn.XLOOKUP(Ventas[[#This Row],[Ship Country]],[1]!Countries[Ship Country],[1]!Countries[Area],"No registrado")</f>
        <v>Nord Europe</v>
      </c>
      <c r="O80" s="14" t="str">
        <f>_xlfn.XLOOKUP(Ventas[[#This Row],[Ship Country]],[1]!Countries[Ship Country],[1]!Countries[Continent],"No existe")</f>
        <v>Europe</v>
      </c>
      <c r="P80" s="15" t="str">
        <f>_xlfn.XLOOKUP(Ventas[[#This Row],[Category]],[2]!ProdManager[Category],[2]!ProdManager[Prod_Manager])</f>
        <v>Lydia Sinn</v>
      </c>
      <c r="Q80" s="15">
        <f>YEAR(Ventas[[#This Row],[Order Date]])</f>
        <v>2014</v>
      </c>
      <c r="R80" s="15" t="str">
        <f>TEXT(Ventas[[#This Row],[Order Date]],"MMM")</f>
        <v>sep</v>
      </c>
    </row>
    <row r="81" spans="1:18" x14ac:dyDescent="0.25">
      <c r="A81" s="6">
        <v>10278</v>
      </c>
      <c r="B81" s="6" t="s">
        <v>52</v>
      </c>
      <c r="C81" s="6" t="s">
        <v>15</v>
      </c>
      <c r="D81" s="6">
        <v>44</v>
      </c>
      <c r="E81" s="6">
        <v>36.519999999999996</v>
      </c>
      <c r="F81" s="6">
        <v>15</v>
      </c>
      <c r="G81" s="6" t="s">
        <v>123</v>
      </c>
      <c r="H81" s="6" t="s">
        <v>124</v>
      </c>
      <c r="I81" s="6" t="s">
        <v>90</v>
      </c>
      <c r="J81" s="7">
        <v>41894</v>
      </c>
      <c r="K81" s="12">
        <f>Ventas[[#This Row],[Unit Price]]*Ventas[[#This Row],[Quantity]]</f>
        <v>660</v>
      </c>
      <c r="L81" s="12">
        <f>Ventas[[#This Row],[Unit Cost]]*Ventas[[#This Row],[Quantity]]</f>
        <v>547.79999999999995</v>
      </c>
      <c r="M81" s="14">
        <f>Ventas[[#This Row],[Ingresos]]-Ventas[[#This Row],[Costes]]</f>
        <v>112.20000000000005</v>
      </c>
      <c r="N81" s="14" t="str">
        <f>_xlfn.XLOOKUP(Ventas[[#This Row],[Ship Country]],[1]!Countries[Ship Country],[1]!Countries[Area],"No registrado")</f>
        <v>Nord Europe</v>
      </c>
      <c r="O81" s="14" t="str">
        <f>_xlfn.XLOOKUP(Ventas[[#This Row],[Ship Country]],[1]!Countries[Ship Country],[1]!Countries[Continent],"No existe")</f>
        <v>Europe</v>
      </c>
      <c r="P81" s="15" t="str">
        <f>_xlfn.XLOOKUP(Ventas[[#This Row],[Category]],[2]!ProdManager[Category],[2]!ProdManager[Prod_Manager])</f>
        <v>Peter Stone</v>
      </c>
      <c r="Q81" s="15">
        <f>YEAR(Ventas[[#This Row],[Order Date]])</f>
        <v>2014</v>
      </c>
      <c r="R81" s="15" t="str">
        <f>TEXT(Ventas[[#This Row],[Order Date]],"MMM")</f>
        <v>sep</v>
      </c>
    </row>
    <row r="82" spans="1:18" x14ac:dyDescent="0.25">
      <c r="A82" s="4">
        <v>10278</v>
      </c>
      <c r="B82" s="4" t="s">
        <v>125</v>
      </c>
      <c r="C82" s="4" t="s">
        <v>24</v>
      </c>
      <c r="D82" s="4">
        <v>35.1</v>
      </c>
      <c r="E82" s="4">
        <v>29.132999999999999</v>
      </c>
      <c r="F82" s="4">
        <v>80</v>
      </c>
      <c r="G82" s="4" t="s">
        <v>123</v>
      </c>
      <c r="H82" s="4" t="s">
        <v>124</v>
      </c>
      <c r="I82" s="4" t="s">
        <v>90</v>
      </c>
      <c r="J82" s="5">
        <v>41894</v>
      </c>
      <c r="K82" s="12">
        <f>Ventas[[#This Row],[Unit Price]]*Ventas[[#This Row],[Quantity]]</f>
        <v>2808</v>
      </c>
      <c r="L82" s="12">
        <f>Ventas[[#This Row],[Unit Cost]]*Ventas[[#This Row],[Quantity]]</f>
        <v>2330.64</v>
      </c>
      <c r="M82" s="14">
        <f>Ventas[[#This Row],[Ingresos]]-Ventas[[#This Row],[Costes]]</f>
        <v>477.36000000000013</v>
      </c>
      <c r="N82" s="14" t="str">
        <f>_xlfn.XLOOKUP(Ventas[[#This Row],[Ship Country]],[1]!Countries[Ship Country],[1]!Countries[Area],"No registrado")</f>
        <v>Nord Europe</v>
      </c>
      <c r="O82" s="14" t="str">
        <f>_xlfn.XLOOKUP(Ventas[[#This Row],[Ship Country]],[1]!Countries[Ship Country],[1]!Countries[Continent],"No existe")</f>
        <v>Europe</v>
      </c>
      <c r="P82" s="15" t="str">
        <f>_xlfn.XLOOKUP(Ventas[[#This Row],[Category]],[2]!ProdManager[Category],[2]!ProdManager[Prod_Manager])</f>
        <v>Lydia Sinn</v>
      </c>
      <c r="Q82" s="15">
        <f>YEAR(Ventas[[#This Row],[Order Date]])</f>
        <v>2014</v>
      </c>
      <c r="R82" s="15" t="str">
        <f>TEXT(Ventas[[#This Row],[Order Date]],"MMM")</f>
        <v>sep</v>
      </c>
    </row>
    <row r="83" spans="1:18" x14ac:dyDescent="0.25">
      <c r="A83" s="6">
        <v>10278</v>
      </c>
      <c r="B83" s="6" t="s">
        <v>126</v>
      </c>
      <c r="C83" s="6" t="s">
        <v>29</v>
      </c>
      <c r="D83" s="6">
        <v>12</v>
      </c>
      <c r="E83" s="6">
        <v>8.76</v>
      </c>
      <c r="F83" s="6">
        <v>25</v>
      </c>
      <c r="G83" s="6" t="s">
        <v>123</v>
      </c>
      <c r="H83" s="6" t="s">
        <v>124</v>
      </c>
      <c r="I83" s="6" t="s">
        <v>90</v>
      </c>
      <c r="J83" s="7">
        <v>41894</v>
      </c>
      <c r="K83" s="12">
        <f>Ventas[[#This Row],[Unit Price]]*Ventas[[#This Row],[Quantity]]</f>
        <v>300</v>
      </c>
      <c r="L83" s="12">
        <f>Ventas[[#This Row],[Unit Cost]]*Ventas[[#This Row],[Quantity]]</f>
        <v>219</v>
      </c>
      <c r="M83" s="14">
        <f>Ventas[[#This Row],[Ingresos]]-Ventas[[#This Row],[Costes]]</f>
        <v>81</v>
      </c>
      <c r="N83" s="14" t="str">
        <f>_xlfn.XLOOKUP(Ventas[[#This Row],[Ship Country]],[1]!Countries[Ship Country],[1]!Countries[Area],"No registrado")</f>
        <v>Nord Europe</v>
      </c>
      <c r="O83" s="14" t="str">
        <f>_xlfn.XLOOKUP(Ventas[[#This Row],[Ship Country]],[1]!Countries[Ship Country],[1]!Countries[Continent],"No existe")</f>
        <v>Europe</v>
      </c>
      <c r="P83" s="15" t="str">
        <f>_xlfn.XLOOKUP(Ventas[[#This Row],[Category]],[2]!ProdManager[Category],[2]!ProdManager[Prod_Manager])</f>
        <v>Peter Stone</v>
      </c>
      <c r="Q83" s="15">
        <f>YEAR(Ventas[[#This Row],[Order Date]])</f>
        <v>2014</v>
      </c>
      <c r="R83" s="15" t="str">
        <f>TEXT(Ventas[[#This Row],[Order Date]],"MMM")</f>
        <v>sep</v>
      </c>
    </row>
    <row r="84" spans="1:18" x14ac:dyDescent="0.25">
      <c r="A84" s="4">
        <v>10279</v>
      </c>
      <c r="B84" s="4" t="s">
        <v>91</v>
      </c>
      <c r="C84" s="4" t="s">
        <v>46</v>
      </c>
      <c r="D84" s="4">
        <v>31.2</v>
      </c>
      <c r="E84" s="4">
        <v>25.272000000000002</v>
      </c>
      <c r="F84" s="4">
        <v>15</v>
      </c>
      <c r="G84" s="4" t="s">
        <v>127</v>
      </c>
      <c r="H84" s="4" t="s">
        <v>128</v>
      </c>
      <c r="I84" s="4" t="s">
        <v>21</v>
      </c>
      <c r="J84" s="5">
        <v>41895</v>
      </c>
      <c r="K84" s="12">
        <f>Ventas[[#This Row],[Unit Price]]*Ventas[[#This Row],[Quantity]]</f>
        <v>468</v>
      </c>
      <c r="L84" s="12">
        <f>Ventas[[#This Row],[Unit Cost]]*Ventas[[#This Row],[Quantity]]</f>
        <v>379.08000000000004</v>
      </c>
      <c r="M84" s="14">
        <f>Ventas[[#This Row],[Ingresos]]-Ventas[[#This Row],[Costes]]</f>
        <v>88.919999999999959</v>
      </c>
      <c r="N84" s="14" t="str">
        <f>_xlfn.XLOOKUP(Ventas[[#This Row],[Ship Country]],[1]!Countries[Ship Country],[1]!Countries[Area],"No registrado")</f>
        <v>Nord Europe</v>
      </c>
      <c r="O84" s="14" t="str">
        <f>_xlfn.XLOOKUP(Ventas[[#This Row],[Ship Country]],[1]!Countries[Ship Country],[1]!Countries[Continent],"No existe")</f>
        <v>Europe</v>
      </c>
      <c r="P84" s="15" t="str">
        <f>_xlfn.XLOOKUP(Ventas[[#This Row],[Category]],[2]!ProdManager[Category],[2]!ProdManager[Prod_Manager])</f>
        <v>John Matter</v>
      </c>
      <c r="Q84" s="15">
        <f>YEAR(Ventas[[#This Row],[Order Date]])</f>
        <v>2014</v>
      </c>
      <c r="R84" s="15" t="str">
        <f>TEXT(Ventas[[#This Row],[Order Date]],"MMM")</f>
        <v>sep</v>
      </c>
    </row>
    <row r="85" spans="1:18" x14ac:dyDescent="0.25">
      <c r="A85" s="6">
        <v>10280</v>
      </c>
      <c r="B85" s="6" t="s">
        <v>51</v>
      </c>
      <c r="C85" s="6" t="s">
        <v>43</v>
      </c>
      <c r="D85" s="6">
        <v>3.6</v>
      </c>
      <c r="E85" s="6">
        <v>3.24</v>
      </c>
      <c r="F85" s="6">
        <v>12</v>
      </c>
      <c r="G85" s="6" t="s">
        <v>123</v>
      </c>
      <c r="H85" s="6" t="s">
        <v>124</v>
      </c>
      <c r="I85" s="6" t="s">
        <v>90</v>
      </c>
      <c r="J85" s="7">
        <v>41896</v>
      </c>
      <c r="K85" s="12">
        <f>Ventas[[#This Row],[Unit Price]]*Ventas[[#This Row],[Quantity]]</f>
        <v>43.2</v>
      </c>
      <c r="L85" s="12">
        <f>Ventas[[#This Row],[Unit Cost]]*Ventas[[#This Row],[Quantity]]</f>
        <v>38.880000000000003</v>
      </c>
      <c r="M85" s="14">
        <f>Ventas[[#This Row],[Ingresos]]-Ventas[[#This Row],[Costes]]</f>
        <v>4.32</v>
      </c>
      <c r="N85" s="14" t="str">
        <f>_xlfn.XLOOKUP(Ventas[[#This Row],[Ship Country]],[1]!Countries[Ship Country],[1]!Countries[Area],"No registrado")</f>
        <v>Nord Europe</v>
      </c>
      <c r="O85" s="14" t="str">
        <f>_xlfn.XLOOKUP(Ventas[[#This Row],[Ship Country]],[1]!Countries[Ship Country],[1]!Countries[Continent],"No existe")</f>
        <v>Europe</v>
      </c>
      <c r="P85" s="15" t="str">
        <f>_xlfn.XLOOKUP(Ventas[[#This Row],[Category]],[2]!ProdManager[Category],[2]!ProdManager[Prod_Manager])</f>
        <v>John Matter</v>
      </c>
      <c r="Q85" s="15">
        <f>YEAR(Ventas[[#This Row],[Order Date]])</f>
        <v>2014</v>
      </c>
      <c r="R85" s="15" t="str">
        <f>TEXT(Ventas[[#This Row],[Order Date]],"MMM")</f>
        <v>sep</v>
      </c>
    </row>
    <row r="86" spans="1:18" x14ac:dyDescent="0.25">
      <c r="A86" s="4">
        <v>10280</v>
      </c>
      <c r="B86" s="4" t="s">
        <v>45</v>
      </c>
      <c r="C86" s="4" t="s">
        <v>46</v>
      </c>
      <c r="D86" s="4">
        <v>19.2</v>
      </c>
      <c r="E86" s="4">
        <v>14.591999999999999</v>
      </c>
      <c r="F86" s="4">
        <v>20</v>
      </c>
      <c r="G86" s="4" t="s">
        <v>123</v>
      </c>
      <c r="H86" s="4" t="s">
        <v>124</v>
      </c>
      <c r="I86" s="4" t="s">
        <v>90</v>
      </c>
      <c r="J86" s="5">
        <v>41896</v>
      </c>
      <c r="K86" s="12">
        <f>Ventas[[#This Row],[Unit Price]]*Ventas[[#This Row],[Quantity]]</f>
        <v>384</v>
      </c>
      <c r="L86" s="12">
        <f>Ventas[[#This Row],[Unit Cost]]*Ventas[[#This Row],[Quantity]]</f>
        <v>291.83999999999997</v>
      </c>
      <c r="M86" s="14">
        <f>Ventas[[#This Row],[Ingresos]]-Ventas[[#This Row],[Costes]]</f>
        <v>92.160000000000025</v>
      </c>
      <c r="N86" s="14" t="str">
        <f>_xlfn.XLOOKUP(Ventas[[#This Row],[Ship Country]],[1]!Countries[Ship Country],[1]!Countries[Area],"No registrado")</f>
        <v>Nord Europe</v>
      </c>
      <c r="O86" s="14" t="str">
        <f>_xlfn.XLOOKUP(Ventas[[#This Row],[Ship Country]],[1]!Countries[Ship Country],[1]!Countries[Continent],"No existe")</f>
        <v>Europe</v>
      </c>
      <c r="P86" s="15" t="str">
        <f>_xlfn.XLOOKUP(Ventas[[#This Row],[Category]],[2]!ProdManager[Category],[2]!ProdManager[Prod_Manager])</f>
        <v>John Matter</v>
      </c>
      <c r="Q86" s="15">
        <f>YEAR(Ventas[[#This Row],[Order Date]])</f>
        <v>2014</v>
      </c>
      <c r="R86" s="15" t="str">
        <f>TEXT(Ventas[[#This Row],[Order Date]],"MMM")</f>
        <v>sep</v>
      </c>
    </row>
    <row r="87" spans="1:18" x14ac:dyDescent="0.25">
      <c r="A87" s="6">
        <v>10280</v>
      </c>
      <c r="B87" s="6" t="s">
        <v>129</v>
      </c>
      <c r="C87" s="6" t="s">
        <v>43</v>
      </c>
      <c r="D87" s="6">
        <v>6.2</v>
      </c>
      <c r="E87" s="6">
        <v>5.6420000000000003</v>
      </c>
      <c r="F87" s="6">
        <v>30</v>
      </c>
      <c r="G87" s="6" t="s">
        <v>123</v>
      </c>
      <c r="H87" s="6" t="s">
        <v>124</v>
      </c>
      <c r="I87" s="6" t="s">
        <v>90</v>
      </c>
      <c r="J87" s="7">
        <v>41896</v>
      </c>
      <c r="K87" s="12">
        <f>Ventas[[#This Row],[Unit Price]]*Ventas[[#This Row],[Quantity]]</f>
        <v>186</v>
      </c>
      <c r="L87" s="12">
        <f>Ventas[[#This Row],[Unit Cost]]*Ventas[[#This Row],[Quantity]]</f>
        <v>169.26000000000002</v>
      </c>
      <c r="M87" s="14">
        <f>Ventas[[#This Row],[Ingresos]]-Ventas[[#This Row],[Costes]]</f>
        <v>16.739999999999981</v>
      </c>
      <c r="N87" s="14" t="str">
        <f>_xlfn.XLOOKUP(Ventas[[#This Row],[Ship Country]],[1]!Countries[Ship Country],[1]!Countries[Area],"No registrado")</f>
        <v>Nord Europe</v>
      </c>
      <c r="O87" s="14" t="str">
        <f>_xlfn.XLOOKUP(Ventas[[#This Row],[Ship Country]],[1]!Countries[Ship Country],[1]!Countries[Continent],"No existe")</f>
        <v>Europe</v>
      </c>
      <c r="P87" s="15" t="str">
        <f>_xlfn.XLOOKUP(Ventas[[#This Row],[Category]],[2]!ProdManager[Category],[2]!ProdManager[Prod_Manager])</f>
        <v>John Matter</v>
      </c>
      <c r="Q87" s="15">
        <f>YEAR(Ventas[[#This Row],[Order Date]])</f>
        <v>2014</v>
      </c>
      <c r="R87" s="15" t="str">
        <f>TEXT(Ventas[[#This Row],[Order Date]],"MMM")</f>
        <v>sep</v>
      </c>
    </row>
    <row r="88" spans="1:18" x14ac:dyDescent="0.25">
      <c r="A88" s="4">
        <v>10281</v>
      </c>
      <c r="B88" s="4" t="s">
        <v>130</v>
      </c>
      <c r="C88" s="4" t="s">
        <v>35</v>
      </c>
      <c r="D88" s="4">
        <v>7.3</v>
      </c>
      <c r="E88" s="4">
        <v>4.7450000000000001</v>
      </c>
      <c r="F88" s="4">
        <v>10</v>
      </c>
      <c r="G88" s="4" t="s">
        <v>131</v>
      </c>
      <c r="H88" s="4" t="s">
        <v>132</v>
      </c>
      <c r="I88" s="4" t="s">
        <v>133</v>
      </c>
      <c r="J88" s="5">
        <v>41896</v>
      </c>
      <c r="K88" s="12">
        <f>Ventas[[#This Row],[Unit Price]]*Ventas[[#This Row],[Quantity]]</f>
        <v>73</v>
      </c>
      <c r="L88" s="12">
        <f>Ventas[[#This Row],[Unit Cost]]*Ventas[[#This Row],[Quantity]]</f>
        <v>47.45</v>
      </c>
      <c r="M88" s="14">
        <f>Ventas[[#This Row],[Ingresos]]-Ventas[[#This Row],[Costes]]</f>
        <v>25.549999999999997</v>
      </c>
      <c r="N88" s="14" t="str">
        <f>_xlfn.XLOOKUP(Ventas[[#This Row],[Ship Country]],[1]!Countries[Ship Country],[1]!Countries[Area],"No registrado")</f>
        <v>Sud Europe</v>
      </c>
      <c r="O88" s="14" t="str">
        <f>_xlfn.XLOOKUP(Ventas[[#This Row],[Ship Country]],[1]!Countries[Ship Country],[1]!Countries[Continent],"No existe")</f>
        <v>Europe</v>
      </c>
      <c r="P88" s="15" t="str">
        <f>_xlfn.XLOOKUP(Ventas[[#This Row],[Category]],[2]!ProdManager[Category],[2]!ProdManager[Prod_Manager])</f>
        <v>Lydia Sinn</v>
      </c>
      <c r="Q88" s="15">
        <f>YEAR(Ventas[[#This Row],[Order Date]])</f>
        <v>2014</v>
      </c>
      <c r="R88" s="15" t="str">
        <f>TEXT(Ventas[[#This Row],[Order Date]],"MMM")</f>
        <v>sep</v>
      </c>
    </row>
    <row r="89" spans="1:18" x14ac:dyDescent="0.25">
      <c r="A89" s="6">
        <v>10281</v>
      </c>
      <c r="B89" s="6" t="s">
        <v>51</v>
      </c>
      <c r="C89" s="6" t="s">
        <v>43</v>
      </c>
      <c r="D89" s="6">
        <v>3.6</v>
      </c>
      <c r="E89" s="6">
        <v>3.2040000000000002</v>
      </c>
      <c r="F89" s="6">
        <v>60</v>
      </c>
      <c r="G89" s="6" t="s">
        <v>131</v>
      </c>
      <c r="H89" s="6" t="s">
        <v>132</v>
      </c>
      <c r="I89" s="6" t="s">
        <v>133</v>
      </c>
      <c r="J89" s="7">
        <v>41896</v>
      </c>
      <c r="K89" s="12">
        <f>Ventas[[#This Row],[Unit Price]]*Ventas[[#This Row],[Quantity]]</f>
        <v>216</v>
      </c>
      <c r="L89" s="12">
        <f>Ventas[[#This Row],[Unit Cost]]*Ventas[[#This Row],[Quantity]]</f>
        <v>192.24</v>
      </c>
      <c r="M89" s="14">
        <f>Ventas[[#This Row],[Ingresos]]-Ventas[[#This Row],[Costes]]</f>
        <v>23.759999999999991</v>
      </c>
      <c r="N89" s="14" t="str">
        <f>_xlfn.XLOOKUP(Ventas[[#This Row],[Ship Country]],[1]!Countries[Ship Country],[1]!Countries[Area],"No registrado")</f>
        <v>Sud Europe</v>
      </c>
      <c r="O89" s="14" t="str">
        <f>_xlfn.XLOOKUP(Ventas[[#This Row],[Ship Country]],[1]!Countries[Ship Country],[1]!Countries[Continent],"No existe")</f>
        <v>Europe</v>
      </c>
      <c r="P89" s="15" t="str">
        <f>_xlfn.XLOOKUP(Ventas[[#This Row],[Category]],[2]!ProdManager[Category],[2]!ProdManager[Prod_Manager])</f>
        <v>John Matter</v>
      </c>
      <c r="Q89" s="15">
        <f>YEAR(Ventas[[#This Row],[Order Date]])</f>
        <v>2014</v>
      </c>
      <c r="R89" s="15" t="str">
        <f>TEXT(Ventas[[#This Row],[Order Date]],"MMM")</f>
        <v>sep</v>
      </c>
    </row>
    <row r="90" spans="1:18" x14ac:dyDescent="0.25">
      <c r="A90" s="4">
        <v>10281</v>
      </c>
      <c r="B90" s="4" t="s">
        <v>81</v>
      </c>
      <c r="C90" s="4" t="s">
        <v>43</v>
      </c>
      <c r="D90" s="4">
        <v>14.4</v>
      </c>
      <c r="E90" s="4">
        <v>12.96</v>
      </c>
      <c r="F90" s="4">
        <v>40</v>
      </c>
      <c r="G90" s="4" t="s">
        <v>131</v>
      </c>
      <c r="H90" s="4" t="s">
        <v>132</v>
      </c>
      <c r="I90" s="4" t="s">
        <v>133</v>
      </c>
      <c r="J90" s="5">
        <v>41896</v>
      </c>
      <c r="K90" s="12">
        <f>Ventas[[#This Row],[Unit Price]]*Ventas[[#This Row],[Quantity]]</f>
        <v>576</v>
      </c>
      <c r="L90" s="12">
        <f>Ventas[[#This Row],[Unit Cost]]*Ventas[[#This Row],[Quantity]]</f>
        <v>518.40000000000009</v>
      </c>
      <c r="M90" s="14">
        <f>Ventas[[#This Row],[Ingresos]]-Ventas[[#This Row],[Costes]]</f>
        <v>57.599999999999909</v>
      </c>
      <c r="N90" s="14" t="str">
        <f>_xlfn.XLOOKUP(Ventas[[#This Row],[Ship Country]],[1]!Countries[Ship Country],[1]!Countries[Area],"No registrado")</f>
        <v>Sud Europe</v>
      </c>
      <c r="O90" s="14" t="str">
        <f>_xlfn.XLOOKUP(Ventas[[#This Row],[Ship Country]],[1]!Countries[Ship Country],[1]!Countries[Continent],"No existe")</f>
        <v>Europe</v>
      </c>
      <c r="P90" s="15" t="str">
        <f>_xlfn.XLOOKUP(Ventas[[#This Row],[Category]],[2]!ProdManager[Category],[2]!ProdManager[Prod_Manager])</f>
        <v>John Matter</v>
      </c>
      <c r="Q90" s="15">
        <f>YEAR(Ventas[[#This Row],[Order Date]])</f>
        <v>2014</v>
      </c>
      <c r="R90" s="15" t="str">
        <f>TEXT(Ventas[[#This Row],[Order Date]],"MMM")</f>
        <v>sep</v>
      </c>
    </row>
    <row r="91" spans="1:18" x14ac:dyDescent="0.25">
      <c r="A91" s="6">
        <v>10282</v>
      </c>
      <c r="B91" s="6" t="s">
        <v>87</v>
      </c>
      <c r="C91" s="6" t="s">
        <v>29</v>
      </c>
      <c r="D91" s="6">
        <v>20.7</v>
      </c>
      <c r="E91" s="6">
        <v>15.524999999999999</v>
      </c>
      <c r="F91" s="6">
        <v>60</v>
      </c>
      <c r="G91" s="6" t="s">
        <v>131</v>
      </c>
      <c r="H91" s="6" t="s">
        <v>132</v>
      </c>
      <c r="I91" s="6" t="s">
        <v>133</v>
      </c>
      <c r="J91" s="7">
        <v>41897</v>
      </c>
      <c r="K91" s="12">
        <f>Ventas[[#This Row],[Unit Price]]*Ventas[[#This Row],[Quantity]]</f>
        <v>1242</v>
      </c>
      <c r="L91" s="12">
        <f>Ventas[[#This Row],[Unit Cost]]*Ventas[[#This Row],[Quantity]]</f>
        <v>931.49999999999989</v>
      </c>
      <c r="M91" s="14">
        <f>Ventas[[#This Row],[Ingresos]]-Ventas[[#This Row],[Costes]]</f>
        <v>310.50000000000011</v>
      </c>
      <c r="N91" s="14" t="str">
        <f>_xlfn.XLOOKUP(Ventas[[#This Row],[Ship Country]],[1]!Countries[Ship Country],[1]!Countries[Area],"No registrado")</f>
        <v>Sud Europe</v>
      </c>
      <c r="O91" s="14" t="str">
        <f>_xlfn.XLOOKUP(Ventas[[#This Row],[Ship Country]],[1]!Countries[Ship Country],[1]!Countries[Continent],"No existe")</f>
        <v>Europe</v>
      </c>
      <c r="P91" s="15" t="str">
        <f>_xlfn.XLOOKUP(Ventas[[#This Row],[Category]],[2]!ProdManager[Category],[2]!ProdManager[Prod_Manager])</f>
        <v>Peter Stone</v>
      </c>
      <c r="Q91" s="15">
        <f>YEAR(Ventas[[#This Row],[Order Date]])</f>
        <v>2014</v>
      </c>
      <c r="R91" s="15" t="str">
        <f>TEXT(Ventas[[#This Row],[Order Date]],"MMM")</f>
        <v>sep</v>
      </c>
    </row>
    <row r="92" spans="1:18" x14ac:dyDescent="0.25">
      <c r="A92" s="4">
        <v>10282</v>
      </c>
      <c r="B92" s="4" t="s">
        <v>33</v>
      </c>
      <c r="C92" s="4" t="s">
        <v>10</v>
      </c>
      <c r="D92" s="4">
        <v>15.6</v>
      </c>
      <c r="E92" s="4">
        <v>12.792</v>
      </c>
      <c r="F92" s="4">
        <v>20</v>
      </c>
      <c r="G92" s="4" t="s">
        <v>131</v>
      </c>
      <c r="H92" s="4" t="s">
        <v>132</v>
      </c>
      <c r="I92" s="4" t="s">
        <v>133</v>
      </c>
      <c r="J92" s="5">
        <v>41897</v>
      </c>
      <c r="K92" s="12">
        <f>Ventas[[#This Row],[Unit Price]]*Ventas[[#This Row],[Quantity]]</f>
        <v>312</v>
      </c>
      <c r="L92" s="12">
        <f>Ventas[[#This Row],[Unit Cost]]*Ventas[[#This Row],[Quantity]]</f>
        <v>255.84</v>
      </c>
      <c r="M92" s="14">
        <f>Ventas[[#This Row],[Ingresos]]-Ventas[[#This Row],[Costes]]</f>
        <v>56.16</v>
      </c>
      <c r="N92" s="14" t="str">
        <f>_xlfn.XLOOKUP(Ventas[[#This Row],[Ship Country]],[1]!Countries[Ship Country],[1]!Countries[Area],"No registrado")</f>
        <v>Sud Europe</v>
      </c>
      <c r="O92" s="14" t="str">
        <f>_xlfn.XLOOKUP(Ventas[[#This Row],[Ship Country]],[1]!Countries[Ship Country],[1]!Countries[Continent],"No existe")</f>
        <v>Europe</v>
      </c>
      <c r="P92" s="15" t="str">
        <f>_xlfn.XLOOKUP(Ventas[[#This Row],[Category]],[2]!ProdManager[Category],[2]!ProdManager[Prod_Manager])</f>
        <v>Marc Caine</v>
      </c>
      <c r="Q92" s="15">
        <f>YEAR(Ventas[[#This Row],[Order Date]])</f>
        <v>2014</v>
      </c>
      <c r="R92" s="15" t="str">
        <f>TEXT(Ventas[[#This Row],[Order Date]],"MMM")</f>
        <v>sep</v>
      </c>
    </row>
    <row r="93" spans="1:18" x14ac:dyDescent="0.25">
      <c r="A93" s="6">
        <v>10283</v>
      </c>
      <c r="B93" s="6" t="s">
        <v>134</v>
      </c>
      <c r="C93" s="6" t="s">
        <v>24</v>
      </c>
      <c r="D93" s="6">
        <v>12.4</v>
      </c>
      <c r="E93" s="6">
        <v>10.54</v>
      </c>
      <c r="F93" s="6">
        <v>20</v>
      </c>
      <c r="G93" s="6" t="s">
        <v>135</v>
      </c>
      <c r="H93" s="6" t="s">
        <v>136</v>
      </c>
      <c r="I93" s="6" t="s">
        <v>65</v>
      </c>
      <c r="J93" s="7">
        <v>41898</v>
      </c>
      <c r="K93" s="12">
        <f>Ventas[[#This Row],[Unit Price]]*Ventas[[#This Row],[Quantity]]</f>
        <v>248</v>
      </c>
      <c r="L93" s="12">
        <f>Ventas[[#This Row],[Unit Cost]]*Ventas[[#This Row],[Quantity]]</f>
        <v>210.79999999999998</v>
      </c>
      <c r="M93" s="14">
        <f>Ventas[[#This Row],[Ingresos]]-Ventas[[#This Row],[Costes]]</f>
        <v>37.200000000000017</v>
      </c>
      <c r="N93" s="14" t="str">
        <f>_xlfn.XLOOKUP(Ventas[[#This Row],[Ship Country]],[1]!Countries[Ship Country],[1]!Countries[Area],"No registrado")</f>
        <v>Sud America</v>
      </c>
      <c r="O93" s="14" t="str">
        <f>_xlfn.XLOOKUP(Ventas[[#This Row],[Ship Country]],[1]!Countries[Ship Country],[1]!Countries[Continent],"No existe")</f>
        <v>America</v>
      </c>
      <c r="P93" s="15" t="str">
        <f>_xlfn.XLOOKUP(Ventas[[#This Row],[Category]],[2]!ProdManager[Category],[2]!ProdManager[Prod_Manager])</f>
        <v>Lydia Sinn</v>
      </c>
      <c r="Q93" s="15">
        <f>YEAR(Ventas[[#This Row],[Order Date]])</f>
        <v>2014</v>
      </c>
      <c r="R93" s="15" t="str">
        <f>TEXT(Ventas[[#This Row],[Order Date]],"MMM")</f>
        <v>sep</v>
      </c>
    </row>
    <row r="94" spans="1:18" x14ac:dyDescent="0.25">
      <c r="A94" s="4">
        <v>10283</v>
      </c>
      <c r="B94" s="4" t="s">
        <v>14</v>
      </c>
      <c r="C94" s="4" t="s">
        <v>15</v>
      </c>
      <c r="D94" s="4">
        <v>27.8</v>
      </c>
      <c r="E94" s="4">
        <v>21.962000000000003</v>
      </c>
      <c r="F94" s="4">
        <v>30</v>
      </c>
      <c r="G94" s="4" t="s">
        <v>135</v>
      </c>
      <c r="H94" s="4" t="s">
        <v>136</v>
      </c>
      <c r="I94" s="4" t="s">
        <v>65</v>
      </c>
      <c r="J94" s="5">
        <v>41898</v>
      </c>
      <c r="K94" s="12">
        <f>Ventas[[#This Row],[Unit Price]]*Ventas[[#This Row],[Quantity]]</f>
        <v>834</v>
      </c>
      <c r="L94" s="12">
        <f>Ventas[[#This Row],[Unit Cost]]*Ventas[[#This Row],[Quantity]]</f>
        <v>658.86000000000013</v>
      </c>
      <c r="M94" s="14">
        <f>Ventas[[#This Row],[Ingresos]]-Ventas[[#This Row],[Costes]]</f>
        <v>175.13999999999987</v>
      </c>
      <c r="N94" s="14" t="str">
        <f>_xlfn.XLOOKUP(Ventas[[#This Row],[Ship Country]],[1]!Countries[Ship Country],[1]!Countries[Area],"No registrado")</f>
        <v>Sud America</v>
      </c>
      <c r="O94" s="14" t="str">
        <f>_xlfn.XLOOKUP(Ventas[[#This Row],[Ship Country]],[1]!Countries[Ship Country],[1]!Countries[Continent],"No existe")</f>
        <v>America</v>
      </c>
      <c r="P94" s="15" t="str">
        <f>_xlfn.XLOOKUP(Ventas[[#This Row],[Category]],[2]!ProdManager[Category],[2]!ProdManager[Prod_Manager])</f>
        <v>Peter Stone</v>
      </c>
      <c r="Q94" s="15">
        <f>YEAR(Ventas[[#This Row],[Order Date]])</f>
        <v>2014</v>
      </c>
      <c r="R94" s="15" t="str">
        <f>TEXT(Ventas[[#This Row],[Order Date]],"MMM")</f>
        <v>sep</v>
      </c>
    </row>
    <row r="95" spans="1:18" x14ac:dyDescent="0.25">
      <c r="A95" s="6">
        <v>10283</v>
      </c>
      <c r="B95" s="6" t="s">
        <v>130</v>
      </c>
      <c r="C95" s="6" t="s">
        <v>35</v>
      </c>
      <c r="D95" s="6">
        <v>7.3</v>
      </c>
      <c r="E95" s="6">
        <v>5.0369999999999999</v>
      </c>
      <c r="F95" s="6">
        <v>18</v>
      </c>
      <c r="G95" s="6" t="s">
        <v>135</v>
      </c>
      <c r="H95" s="6" t="s">
        <v>136</v>
      </c>
      <c r="I95" s="6" t="s">
        <v>65</v>
      </c>
      <c r="J95" s="7">
        <v>41898</v>
      </c>
      <c r="K95" s="12">
        <f>Ventas[[#This Row],[Unit Price]]*Ventas[[#This Row],[Quantity]]</f>
        <v>131.4</v>
      </c>
      <c r="L95" s="12">
        <f>Ventas[[#This Row],[Unit Cost]]*Ventas[[#This Row],[Quantity]]</f>
        <v>90.665999999999997</v>
      </c>
      <c r="M95" s="14">
        <f>Ventas[[#This Row],[Ingresos]]-Ventas[[#This Row],[Costes]]</f>
        <v>40.734000000000009</v>
      </c>
      <c r="N95" s="14" t="str">
        <f>_xlfn.XLOOKUP(Ventas[[#This Row],[Ship Country]],[1]!Countries[Ship Country],[1]!Countries[Area],"No registrado")</f>
        <v>Sud America</v>
      </c>
      <c r="O95" s="14" t="str">
        <f>_xlfn.XLOOKUP(Ventas[[#This Row],[Ship Country]],[1]!Countries[Ship Country],[1]!Countries[Continent],"No existe")</f>
        <v>America</v>
      </c>
      <c r="P95" s="15" t="str">
        <f>_xlfn.XLOOKUP(Ventas[[#This Row],[Category]],[2]!ProdManager[Category],[2]!ProdManager[Prod_Manager])</f>
        <v>Lydia Sinn</v>
      </c>
      <c r="Q95" s="15">
        <f>YEAR(Ventas[[#This Row],[Order Date]])</f>
        <v>2014</v>
      </c>
      <c r="R95" s="15" t="str">
        <f>TEXT(Ventas[[#This Row],[Order Date]],"MMM")</f>
        <v>sep</v>
      </c>
    </row>
    <row r="96" spans="1:18" x14ac:dyDescent="0.25">
      <c r="A96" s="4">
        <v>10283</v>
      </c>
      <c r="B96" s="4" t="s">
        <v>40</v>
      </c>
      <c r="C96" s="4" t="s">
        <v>15</v>
      </c>
      <c r="D96" s="4">
        <v>27.2</v>
      </c>
      <c r="E96" s="4">
        <v>22.032</v>
      </c>
      <c r="F96" s="4">
        <v>35</v>
      </c>
      <c r="G96" s="4" t="s">
        <v>135</v>
      </c>
      <c r="H96" s="4" t="s">
        <v>136</v>
      </c>
      <c r="I96" s="4" t="s">
        <v>65</v>
      </c>
      <c r="J96" s="5">
        <v>41898</v>
      </c>
      <c r="K96" s="12">
        <f>Ventas[[#This Row],[Unit Price]]*Ventas[[#This Row],[Quantity]]</f>
        <v>952</v>
      </c>
      <c r="L96" s="12">
        <f>Ventas[[#This Row],[Unit Cost]]*Ventas[[#This Row],[Quantity]]</f>
        <v>771.12</v>
      </c>
      <c r="M96" s="14">
        <f>Ventas[[#This Row],[Ingresos]]-Ventas[[#This Row],[Costes]]</f>
        <v>180.88</v>
      </c>
      <c r="N96" s="14" t="str">
        <f>_xlfn.XLOOKUP(Ventas[[#This Row],[Ship Country]],[1]!Countries[Ship Country],[1]!Countries[Area],"No registrado")</f>
        <v>Sud America</v>
      </c>
      <c r="O96" s="14" t="str">
        <f>_xlfn.XLOOKUP(Ventas[[#This Row],[Ship Country]],[1]!Countries[Ship Country],[1]!Countries[Continent],"No existe")</f>
        <v>America</v>
      </c>
      <c r="P96" s="15" t="str">
        <f>_xlfn.XLOOKUP(Ventas[[#This Row],[Category]],[2]!ProdManager[Category],[2]!ProdManager[Prod_Manager])</f>
        <v>Peter Stone</v>
      </c>
      <c r="Q96" s="15">
        <f>YEAR(Ventas[[#This Row],[Order Date]])</f>
        <v>2014</v>
      </c>
      <c r="R96" s="15" t="str">
        <f>TEXT(Ventas[[#This Row],[Order Date]],"MMM")</f>
        <v>sep</v>
      </c>
    </row>
    <row r="97" spans="1:18" x14ac:dyDescent="0.25">
      <c r="A97" s="6">
        <v>10284</v>
      </c>
      <c r="B97" s="6" t="s">
        <v>62</v>
      </c>
      <c r="C97" s="6" t="s">
        <v>35</v>
      </c>
      <c r="D97" s="6">
        <v>35.1</v>
      </c>
      <c r="E97" s="6">
        <v>23.867999999999999</v>
      </c>
      <c r="F97" s="6">
        <v>15</v>
      </c>
      <c r="G97" s="6" t="s">
        <v>127</v>
      </c>
      <c r="H97" s="6" t="s">
        <v>128</v>
      </c>
      <c r="I97" s="6" t="s">
        <v>21</v>
      </c>
      <c r="J97" s="7">
        <v>41901</v>
      </c>
      <c r="K97" s="12">
        <f>Ventas[[#This Row],[Unit Price]]*Ventas[[#This Row],[Quantity]]</f>
        <v>526.5</v>
      </c>
      <c r="L97" s="12">
        <f>Ventas[[#This Row],[Unit Cost]]*Ventas[[#This Row],[Quantity]]</f>
        <v>358.02</v>
      </c>
      <c r="M97" s="14">
        <f>Ventas[[#This Row],[Ingresos]]-Ventas[[#This Row],[Costes]]</f>
        <v>168.48000000000002</v>
      </c>
      <c r="N97" s="14" t="str">
        <f>_xlfn.XLOOKUP(Ventas[[#This Row],[Ship Country]],[1]!Countries[Ship Country],[1]!Countries[Area],"No registrado")</f>
        <v>Nord Europe</v>
      </c>
      <c r="O97" s="14" t="str">
        <f>_xlfn.XLOOKUP(Ventas[[#This Row],[Ship Country]],[1]!Countries[Ship Country],[1]!Countries[Continent],"No existe")</f>
        <v>Europe</v>
      </c>
      <c r="P97" s="15" t="str">
        <f>_xlfn.XLOOKUP(Ventas[[#This Row],[Category]],[2]!ProdManager[Category],[2]!ProdManager[Prod_Manager])</f>
        <v>Lydia Sinn</v>
      </c>
      <c r="Q97" s="15">
        <f>YEAR(Ventas[[#This Row],[Order Date]])</f>
        <v>2014</v>
      </c>
      <c r="R97" s="15" t="str">
        <f>TEXT(Ventas[[#This Row],[Order Date]],"MMM")</f>
        <v>sep</v>
      </c>
    </row>
    <row r="98" spans="1:18" x14ac:dyDescent="0.25">
      <c r="A98" s="4">
        <v>10284</v>
      </c>
      <c r="B98" s="4" t="s">
        <v>122</v>
      </c>
      <c r="C98" s="4" t="s">
        <v>24</v>
      </c>
      <c r="D98" s="4">
        <v>15.5</v>
      </c>
      <c r="E98" s="4">
        <v>10.85</v>
      </c>
      <c r="F98" s="4">
        <v>21</v>
      </c>
      <c r="G98" s="4" t="s">
        <v>127</v>
      </c>
      <c r="H98" s="4" t="s">
        <v>128</v>
      </c>
      <c r="I98" s="4" t="s">
        <v>21</v>
      </c>
      <c r="J98" s="5">
        <v>41901</v>
      </c>
      <c r="K98" s="12">
        <f>Ventas[[#This Row],[Unit Price]]*Ventas[[#This Row],[Quantity]]</f>
        <v>325.5</v>
      </c>
      <c r="L98" s="12">
        <f>Ventas[[#This Row],[Unit Cost]]*Ventas[[#This Row],[Quantity]]</f>
        <v>227.85</v>
      </c>
      <c r="M98" s="14">
        <f>Ventas[[#This Row],[Ingresos]]-Ventas[[#This Row],[Costes]]</f>
        <v>97.65</v>
      </c>
      <c r="N98" s="14" t="str">
        <f>_xlfn.XLOOKUP(Ventas[[#This Row],[Ship Country]],[1]!Countries[Ship Country],[1]!Countries[Area],"No registrado")</f>
        <v>Nord Europe</v>
      </c>
      <c r="O98" s="14" t="str">
        <f>_xlfn.XLOOKUP(Ventas[[#This Row],[Ship Country]],[1]!Countries[Ship Country],[1]!Countries[Continent],"No existe")</f>
        <v>Europe</v>
      </c>
      <c r="P98" s="15" t="str">
        <f>_xlfn.XLOOKUP(Ventas[[#This Row],[Category]],[2]!ProdManager[Category],[2]!ProdManager[Prod_Manager])</f>
        <v>Lydia Sinn</v>
      </c>
      <c r="Q98" s="15">
        <f>YEAR(Ventas[[#This Row],[Order Date]])</f>
        <v>2014</v>
      </c>
      <c r="R98" s="15" t="str">
        <f>TEXT(Ventas[[#This Row],[Order Date]],"MMM")</f>
        <v>sep</v>
      </c>
    </row>
    <row r="99" spans="1:18" x14ac:dyDescent="0.25">
      <c r="A99" s="6">
        <v>10284</v>
      </c>
      <c r="B99" s="6" t="s">
        <v>40</v>
      </c>
      <c r="C99" s="6" t="s">
        <v>15</v>
      </c>
      <c r="D99" s="6">
        <v>27.2</v>
      </c>
      <c r="E99" s="6">
        <v>20.672000000000001</v>
      </c>
      <c r="F99" s="6">
        <v>20</v>
      </c>
      <c r="G99" s="6" t="s">
        <v>127</v>
      </c>
      <c r="H99" s="6" t="s">
        <v>128</v>
      </c>
      <c r="I99" s="6" t="s">
        <v>21</v>
      </c>
      <c r="J99" s="7">
        <v>41901</v>
      </c>
      <c r="K99" s="12">
        <f>Ventas[[#This Row],[Unit Price]]*Ventas[[#This Row],[Quantity]]</f>
        <v>544</v>
      </c>
      <c r="L99" s="12">
        <f>Ventas[[#This Row],[Unit Cost]]*Ventas[[#This Row],[Quantity]]</f>
        <v>413.44</v>
      </c>
      <c r="M99" s="14">
        <f>Ventas[[#This Row],[Ingresos]]-Ventas[[#This Row],[Costes]]</f>
        <v>130.56</v>
      </c>
      <c r="N99" s="14" t="str">
        <f>_xlfn.XLOOKUP(Ventas[[#This Row],[Ship Country]],[1]!Countries[Ship Country],[1]!Countries[Area],"No registrado")</f>
        <v>Nord Europe</v>
      </c>
      <c r="O99" s="14" t="str">
        <f>_xlfn.XLOOKUP(Ventas[[#This Row],[Ship Country]],[1]!Countries[Ship Country],[1]!Countries[Continent],"No existe")</f>
        <v>Europe</v>
      </c>
      <c r="P99" s="15" t="str">
        <f>_xlfn.XLOOKUP(Ventas[[#This Row],[Category]],[2]!ProdManager[Category],[2]!ProdManager[Prod_Manager])</f>
        <v>Peter Stone</v>
      </c>
      <c r="Q99" s="15">
        <f>YEAR(Ventas[[#This Row],[Order Date]])</f>
        <v>2014</v>
      </c>
      <c r="R99" s="15" t="str">
        <f>TEXT(Ventas[[#This Row],[Order Date]],"MMM")</f>
        <v>sep</v>
      </c>
    </row>
    <row r="100" spans="1:18" x14ac:dyDescent="0.25">
      <c r="A100" s="4">
        <v>10284</v>
      </c>
      <c r="B100" s="4" t="s">
        <v>137</v>
      </c>
      <c r="C100" s="4" t="s">
        <v>43</v>
      </c>
      <c r="D100" s="4">
        <v>11.2</v>
      </c>
      <c r="E100" s="4">
        <v>10.192</v>
      </c>
      <c r="F100" s="4">
        <v>50</v>
      </c>
      <c r="G100" s="4" t="s">
        <v>127</v>
      </c>
      <c r="H100" s="4" t="s">
        <v>128</v>
      </c>
      <c r="I100" s="4" t="s">
        <v>21</v>
      </c>
      <c r="J100" s="5">
        <v>41901</v>
      </c>
      <c r="K100" s="12">
        <f>Ventas[[#This Row],[Unit Price]]*Ventas[[#This Row],[Quantity]]</f>
        <v>560</v>
      </c>
      <c r="L100" s="12">
        <f>Ventas[[#This Row],[Unit Cost]]*Ventas[[#This Row],[Quantity]]</f>
        <v>509.6</v>
      </c>
      <c r="M100" s="14">
        <f>Ventas[[#This Row],[Ingresos]]-Ventas[[#This Row],[Costes]]</f>
        <v>50.399999999999977</v>
      </c>
      <c r="N100" s="14" t="str">
        <f>_xlfn.XLOOKUP(Ventas[[#This Row],[Ship Country]],[1]!Countries[Ship Country],[1]!Countries[Area],"No registrado")</f>
        <v>Nord Europe</v>
      </c>
      <c r="O100" s="14" t="str">
        <f>_xlfn.XLOOKUP(Ventas[[#This Row],[Ship Country]],[1]!Countries[Ship Country],[1]!Countries[Continent],"No existe")</f>
        <v>Europe</v>
      </c>
      <c r="P100" s="15" t="str">
        <f>_xlfn.XLOOKUP(Ventas[[#This Row],[Category]],[2]!ProdManager[Category],[2]!ProdManager[Prod_Manager])</f>
        <v>John Matter</v>
      </c>
      <c r="Q100" s="15">
        <f>YEAR(Ventas[[#This Row],[Order Date]])</f>
        <v>2014</v>
      </c>
      <c r="R100" s="15" t="str">
        <f>TEXT(Ventas[[#This Row],[Order Date]],"MMM")</f>
        <v>sep</v>
      </c>
    </row>
    <row r="101" spans="1:18" x14ac:dyDescent="0.25">
      <c r="A101" s="6">
        <v>10285</v>
      </c>
      <c r="B101" s="6" t="s">
        <v>58</v>
      </c>
      <c r="C101" s="6" t="s">
        <v>46</v>
      </c>
      <c r="D101" s="6">
        <v>26.2</v>
      </c>
      <c r="E101" s="6">
        <v>19.649999999999999</v>
      </c>
      <c r="F101" s="6">
        <v>36</v>
      </c>
      <c r="G101" s="6" t="s">
        <v>110</v>
      </c>
      <c r="H101" s="6" t="s">
        <v>111</v>
      </c>
      <c r="I101" s="6" t="s">
        <v>21</v>
      </c>
      <c r="J101" s="7">
        <v>41902</v>
      </c>
      <c r="K101" s="12">
        <f>Ventas[[#This Row],[Unit Price]]*Ventas[[#This Row],[Quantity]]</f>
        <v>943.19999999999993</v>
      </c>
      <c r="L101" s="12">
        <f>Ventas[[#This Row],[Unit Cost]]*Ventas[[#This Row],[Quantity]]</f>
        <v>707.4</v>
      </c>
      <c r="M101" s="14">
        <f>Ventas[[#This Row],[Ingresos]]-Ventas[[#This Row],[Costes]]</f>
        <v>235.79999999999995</v>
      </c>
      <c r="N101" s="14" t="str">
        <f>_xlfn.XLOOKUP(Ventas[[#This Row],[Ship Country]],[1]!Countries[Ship Country],[1]!Countries[Area],"No registrado")</f>
        <v>Nord Europe</v>
      </c>
      <c r="O101" s="14" t="str">
        <f>_xlfn.XLOOKUP(Ventas[[#This Row],[Ship Country]],[1]!Countries[Ship Country],[1]!Countries[Continent],"No existe")</f>
        <v>Europe</v>
      </c>
      <c r="P101" s="15" t="str">
        <f>_xlfn.XLOOKUP(Ventas[[#This Row],[Category]],[2]!ProdManager[Category],[2]!ProdManager[Prod_Manager])</f>
        <v>John Matter</v>
      </c>
      <c r="Q101" s="15">
        <f>YEAR(Ventas[[#This Row],[Order Date]])</f>
        <v>2014</v>
      </c>
      <c r="R101" s="15" t="str">
        <f>TEXT(Ventas[[#This Row],[Order Date]],"MMM")</f>
        <v>sep</v>
      </c>
    </row>
    <row r="102" spans="1:18" x14ac:dyDescent="0.25">
      <c r="A102" s="4">
        <v>10285</v>
      </c>
      <c r="B102" s="4" t="s">
        <v>98</v>
      </c>
      <c r="C102" s="4" t="s">
        <v>29</v>
      </c>
      <c r="D102" s="4">
        <v>14.7</v>
      </c>
      <c r="E102" s="4">
        <v>10.436999999999999</v>
      </c>
      <c r="F102" s="4">
        <v>40</v>
      </c>
      <c r="G102" s="4" t="s">
        <v>110</v>
      </c>
      <c r="H102" s="4" t="s">
        <v>111</v>
      </c>
      <c r="I102" s="4" t="s">
        <v>21</v>
      </c>
      <c r="J102" s="5">
        <v>41902</v>
      </c>
      <c r="K102" s="12">
        <f>Ventas[[#This Row],[Unit Price]]*Ventas[[#This Row],[Quantity]]</f>
        <v>588</v>
      </c>
      <c r="L102" s="12">
        <f>Ventas[[#This Row],[Unit Cost]]*Ventas[[#This Row],[Quantity]]</f>
        <v>417.47999999999996</v>
      </c>
      <c r="M102" s="14">
        <f>Ventas[[#This Row],[Ingresos]]-Ventas[[#This Row],[Costes]]</f>
        <v>170.52000000000004</v>
      </c>
      <c r="N102" s="14" t="str">
        <f>_xlfn.XLOOKUP(Ventas[[#This Row],[Ship Country]],[1]!Countries[Ship Country],[1]!Countries[Area],"No registrado")</f>
        <v>Nord Europe</v>
      </c>
      <c r="O102" s="14" t="str">
        <f>_xlfn.XLOOKUP(Ventas[[#This Row],[Ship Country]],[1]!Countries[Ship Country],[1]!Countries[Continent],"No existe")</f>
        <v>Europe</v>
      </c>
      <c r="P102" s="15" t="str">
        <f>_xlfn.XLOOKUP(Ventas[[#This Row],[Category]],[2]!ProdManager[Category],[2]!ProdManager[Prod_Manager])</f>
        <v>Peter Stone</v>
      </c>
      <c r="Q102" s="15">
        <f>YEAR(Ventas[[#This Row],[Order Date]])</f>
        <v>2014</v>
      </c>
      <c r="R102" s="15" t="str">
        <f>TEXT(Ventas[[#This Row],[Order Date]],"MMM")</f>
        <v>sep</v>
      </c>
    </row>
    <row r="103" spans="1:18" x14ac:dyDescent="0.25">
      <c r="A103" s="6">
        <v>10285</v>
      </c>
      <c r="B103" s="6" t="s">
        <v>138</v>
      </c>
      <c r="C103" s="6" t="s">
        <v>43</v>
      </c>
      <c r="D103" s="6">
        <v>14.4</v>
      </c>
      <c r="E103" s="6">
        <v>12.816000000000001</v>
      </c>
      <c r="F103" s="6">
        <v>45</v>
      </c>
      <c r="G103" s="6" t="s">
        <v>110</v>
      </c>
      <c r="H103" s="6" t="s">
        <v>111</v>
      </c>
      <c r="I103" s="6" t="s">
        <v>21</v>
      </c>
      <c r="J103" s="7">
        <v>41902</v>
      </c>
      <c r="K103" s="12">
        <f>Ventas[[#This Row],[Unit Price]]*Ventas[[#This Row],[Quantity]]</f>
        <v>648</v>
      </c>
      <c r="L103" s="12">
        <f>Ventas[[#This Row],[Unit Cost]]*Ventas[[#This Row],[Quantity]]</f>
        <v>576.72</v>
      </c>
      <c r="M103" s="14">
        <f>Ventas[[#This Row],[Ingresos]]-Ventas[[#This Row],[Costes]]</f>
        <v>71.279999999999973</v>
      </c>
      <c r="N103" s="14" t="str">
        <f>_xlfn.XLOOKUP(Ventas[[#This Row],[Ship Country]],[1]!Countries[Ship Country],[1]!Countries[Area],"No registrado")</f>
        <v>Nord Europe</v>
      </c>
      <c r="O103" s="14" t="str">
        <f>_xlfn.XLOOKUP(Ventas[[#This Row],[Ship Country]],[1]!Countries[Ship Country],[1]!Countries[Continent],"No existe")</f>
        <v>Europe</v>
      </c>
      <c r="P103" s="15" t="str">
        <f>_xlfn.XLOOKUP(Ventas[[#This Row],[Category]],[2]!ProdManager[Category],[2]!ProdManager[Prod_Manager])</f>
        <v>John Matter</v>
      </c>
      <c r="Q103" s="15">
        <f>YEAR(Ventas[[#This Row],[Order Date]])</f>
        <v>2014</v>
      </c>
      <c r="R103" s="15" t="str">
        <f>TEXT(Ventas[[#This Row],[Order Date]],"MMM")</f>
        <v>sep</v>
      </c>
    </row>
    <row r="104" spans="1:18" x14ac:dyDescent="0.25">
      <c r="A104" s="4">
        <v>10286</v>
      </c>
      <c r="B104" s="4" t="s">
        <v>78</v>
      </c>
      <c r="C104" s="4" t="s">
        <v>35</v>
      </c>
      <c r="D104" s="4">
        <v>39.4</v>
      </c>
      <c r="E104" s="4">
        <v>27.58</v>
      </c>
      <c r="F104" s="4">
        <v>40</v>
      </c>
      <c r="G104" s="4" t="s">
        <v>110</v>
      </c>
      <c r="H104" s="4" t="s">
        <v>111</v>
      </c>
      <c r="I104" s="4" t="s">
        <v>21</v>
      </c>
      <c r="J104" s="5">
        <v>41903</v>
      </c>
      <c r="K104" s="12">
        <f>Ventas[[#This Row],[Unit Price]]*Ventas[[#This Row],[Quantity]]</f>
        <v>1576</v>
      </c>
      <c r="L104" s="12">
        <f>Ventas[[#This Row],[Unit Cost]]*Ventas[[#This Row],[Quantity]]</f>
        <v>1103.1999999999998</v>
      </c>
      <c r="M104" s="14">
        <f>Ventas[[#This Row],[Ingresos]]-Ventas[[#This Row],[Costes]]</f>
        <v>472.80000000000018</v>
      </c>
      <c r="N104" s="14" t="str">
        <f>_xlfn.XLOOKUP(Ventas[[#This Row],[Ship Country]],[1]!Countries[Ship Country],[1]!Countries[Area],"No registrado")</f>
        <v>Nord Europe</v>
      </c>
      <c r="O104" s="14" t="str">
        <f>_xlfn.XLOOKUP(Ventas[[#This Row],[Ship Country]],[1]!Countries[Ship Country],[1]!Countries[Continent],"No existe")</f>
        <v>Europe</v>
      </c>
      <c r="P104" s="15" t="str">
        <f>_xlfn.XLOOKUP(Ventas[[#This Row],[Category]],[2]!ProdManager[Category],[2]!ProdManager[Prod_Manager])</f>
        <v>Lydia Sinn</v>
      </c>
      <c r="Q104" s="15">
        <f>YEAR(Ventas[[#This Row],[Order Date]])</f>
        <v>2014</v>
      </c>
      <c r="R104" s="15" t="str">
        <f>TEXT(Ventas[[#This Row],[Order Date]],"MMM")</f>
        <v>sep</v>
      </c>
    </row>
    <row r="105" spans="1:18" x14ac:dyDescent="0.25">
      <c r="A105" s="6">
        <v>10286</v>
      </c>
      <c r="B105" s="6" t="s">
        <v>81</v>
      </c>
      <c r="C105" s="6" t="s">
        <v>43</v>
      </c>
      <c r="D105" s="6">
        <v>14.4</v>
      </c>
      <c r="E105" s="6">
        <v>13.248000000000001</v>
      </c>
      <c r="F105" s="6">
        <v>100</v>
      </c>
      <c r="G105" s="6" t="s">
        <v>110</v>
      </c>
      <c r="H105" s="6" t="s">
        <v>111</v>
      </c>
      <c r="I105" s="6" t="s">
        <v>21</v>
      </c>
      <c r="J105" s="7">
        <v>41903</v>
      </c>
      <c r="K105" s="12">
        <f>Ventas[[#This Row],[Unit Price]]*Ventas[[#This Row],[Quantity]]</f>
        <v>1440</v>
      </c>
      <c r="L105" s="12">
        <f>Ventas[[#This Row],[Unit Cost]]*Ventas[[#This Row],[Quantity]]</f>
        <v>1324.8000000000002</v>
      </c>
      <c r="M105" s="14">
        <f>Ventas[[#This Row],[Ingresos]]-Ventas[[#This Row],[Costes]]</f>
        <v>115.19999999999982</v>
      </c>
      <c r="N105" s="14" t="str">
        <f>_xlfn.XLOOKUP(Ventas[[#This Row],[Ship Country]],[1]!Countries[Ship Country],[1]!Countries[Area],"No registrado")</f>
        <v>Nord Europe</v>
      </c>
      <c r="O105" s="14" t="str">
        <f>_xlfn.XLOOKUP(Ventas[[#This Row],[Ship Country]],[1]!Countries[Ship Country],[1]!Countries[Continent],"No existe")</f>
        <v>Europe</v>
      </c>
      <c r="P105" s="15" t="str">
        <f>_xlfn.XLOOKUP(Ventas[[#This Row],[Category]],[2]!ProdManager[Category],[2]!ProdManager[Prod_Manager])</f>
        <v>John Matter</v>
      </c>
      <c r="Q105" s="15">
        <f>YEAR(Ventas[[#This Row],[Order Date]])</f>
        <v>2014</v>
      </c>
      <c r="R105" s="15" t="str">
        <f>TEXT(Ventas[[#This Row],[Order Date]],"MMM")</f>
        <v>sep</v>
      </c>
    </row>
    <row r="106" spans="1:18" x14ac:dyDescent="0.25">
      <c r="A106" s="4">
        <v>10287</v>
      </c>
      <c r="B106" s="4" t="s">
        <v>56</v>
      </c>
      <c r="C106" s="4" t="s">
        <v>35</v>
      </c>
      <c r="D106" s="4">
        <v>13.9</v>
      </c>
      <c r="E106" s="4">
        <v>9.73</v>
      </c>
      <c r="F106" s="4">
        <v>40</v>
      </c>
      <c r="G106" s="4" t="s">
        <v>139</v>
      </c>
      <c r="H106" s="4" t="s">
        <v>26</v>
      </c>
      <c r="I106" s="4" t="s">
        <v>27</v>
      </c>
      <c r="J106" s="5">
        <v>41904</v>
      </c>
      <c r="K106" s="12">
        <f>Ventas[[#This Row],[Unit Price]]*Ventas[[#This Row],[Quantity]]</f>
        <v>556</v>
      </c>
      <c r="L106" s="12">
        <f>Ventas[[#This Row],[Unit Cost]]*Ventas[[#This Row],[Quantity]]</f>
        <v>389.20000000000005</v>
      </c>
      <c r="M106" s="14">
        <f>Ventas[[#This Row],[Ingresos]]-Ventas[[#This Row],[Costes]]</f>
        <v>166.79999999999995</v>
      </c>
      <c r="N106" s="14" t="str">
        <f>_xlfn.XLOOKUP(Ventas[[#This Row],[Ship Country]],[1]!Countries[Ship Country],[1]!Countries[Area],"No registrado")</f>
        <v>Sud America</v>
      </c>
      <c r="O106" s="14" t="str">
        <f>_xlfn.XLOOKUP(Ventas[[#This Row],[Ship Country]],[1]!Countries[Ship Country],[1]!Countries[Continent],"No existe")</f>
        <v>America</v>
      </c>
      <c r="P106" s="15" t="str">
        <f>_xlfn.XLOOKUP(Ventas[[#This Row],[Category]],[2]!ProdManager[Category],[2]!ProdManager[Prod_Manager])</f>
        <v>Lydia Sinn</v>
      </c>
      <c r="Q106" s="15">
        <f>YEAR(Ventas[[#This Row],[Order Date]])</f>
        <v>2014</v>
      </c>
      <c r="R106" s="15" t="str">
        <f>TEXT(Ventas[[#This Row],[Order Date]],"MMM")</f>
        <v>sep</v>
      </c>
    </row>
    <row r="107" spans="1:18" x14ac:dyDescent="0.25">
      <c r="A107" s="6">
        <v>10287</v>
      </c>
      <c r="B107" s="6" t="s">
        <v>140</v>
      </c>
      <c r="C107" s="6" t="s">
        <v>43</v>
      </c>
      <c r="D107" s="6">
        <v>11.2</v>
      </c>
      <c r="E107" s="6">
        <v>10.192</v>
      </c>
      <c r="F107" s="6">
        <v>20</v>
      </c>
      <c r="G107" s="6" t="s">
        <v>139</v>
      </c>
      <c r="H107" s="6" t="s">
        <v>26</v>
      </c>
      <c r="I107" s="6" t="s">
        <v>27</v>
      </c>
      <c r="J107" s="7">
        <v>41904</v>
      </c>
      <c r="K107" s="12">
        <f>Ventas[[#This Row],[Unit Price]]*Ventas[[#This Row],[Quantity]]</f>
        <v>224</v>
      </c>
      <c r="L107" s="12">
        <f>Ventas[[#This Row],[Unit Cost]]*Ventas[[#This Row],[Quantity]]</f>
        <v>203.84</v>
      </c>
      <c r="M107" s="14">
        <f>Ventas[[#This Row],[Ingresos]]-Ventas[[#This Row],[Costes]]</f>
        <v>20.159999999999997</v>
      </c>
      <c r="N107" s="14" t="str">
        <f>_xlfn.XLOOKUP(Ventas[[#This Row],[Ship Country]],[1]!Countries[Ship Country],[1]!Countries[Area],"No registrado")</f>
        <v>Sud America</v>
      </c>
      <c r="O107" s="14" t="str">
        <f>_xlfn.XLOOKUP(Ventas[[#This Row],[Ship Country]],[1]!Countries[Ship Country],[1]!Countries[Continent],"No existe")</f>
        <v>America</v>
      </c>
      <c r="P107" s="15" t="str">
        <f>_xlfn.XLOOKUP(Ventas[[#This Row],[Category]],[2]!ProdManager[Category],[2]!ProdManager[Prod_Manager])</f>
        <v>John Matter</v>
      </c>
      <c r="Q107" s="15">
        <f>YEAR(Ventas[[#This Row],[Order Date]])</f>
        <v>2014</v>
      </c>
      <c r="R107" s="15" t="str">
        <f>TEXT(Ventas[[#This Row],[Order Date]],"MMM")</f>
        <v>sep</v>
      </c>
    </row>
    <row r="108" spans="1:18" x14ac:dyDescent="0.25">
      <c r="A108" s="4">
        <v>10287</v>
      </c>
      <c r="B108" s="4" t="s">
        <v>141</v>
      </c>
      <c r="C108" s="4" t="s">
        <v>29</v>
      </c>
      <c r="D108" s="4">
        <v>9.6</v>
      </c>
      <c r="E108" s="4">
        <v>7.7759999999999998</v>
      </c>
      <c r="F108" s="4">
        <v>15</v>
      </c>
      <c r="G108" s="4" t="s">
        <v>139</v>
      </c>
      <c r="H108" s="4" t="s">
        <v>26</v>
      </c>
      <c r="I108" s="4" t="s">
        <v>27</v>
      </c>
      <c r="J108" s="5">
        <v>41904</v>
      </c>
      <c r="K108" s="12">
        <f>Ventas[[#This Row],[Unit Price]]*Ventas[[#This Row],[Quantity]]</f>
        <v>144</v>
      </c>
      <c r="L108" s="12">
        <f>Ventas[[#This Row],[Unit Cost]]*Ventas[[#This Row],[Quantity]]</f>
        <v>116.64</v>
      </c>
      <c r="M108" s="14">
        <f>Ventas[[#This Row],[Ingresos]]-Ventas[[#This Row],[Costes]]</f>
        <v>27.36</v>
      </c>
      <c r="N108" s="14" t="str">
        <f>_xlfn.XLOOKUP(Ventas[[#This Row],[Ship Country]],[1]!Countries[Ship Country],[1]!Countries[Area],"No registrado")</f>
        <v>Sud America</v>
      </c>
      <c r="O108" s="14" t="str">
        <f>_xlfn.XLOOKUP(Ventas[[#This Row],[Ship Country]],[1]!Countries[Ship Country],[1]!Countries[Continent],"No existe")</f>
        <v>America</v>
      </c>
      <c r="P108" s="15" t="str">
        <f>_xlfn.XLOOKUP(Ventas[[#This Row],[Category]],[2]!ProdManager[Category],[2]!ProdManager[Prod_Manager])</f>
        <v>Peter Stone</v>
      </c>
      <c r="Q108" s="15">
        <f>YEAR(Ventas[[#This Row],[Order Date]])</f>
        <v>2014</v>
      </c>
      <c r="R108" s="15" t="str">
        <f>TEXT(Ventas[[#This Row],[Order Date]],"MMM")</f>
        <v>sep</v>
      </c>
    </row>
    <row r="109" spans="1:18" x14ac:dyDescent="0.25">
      <c r="A109" s="6">
        <v>10288</v>
      </c>
      <c r="B109" s="6" t="s">
        <v>142</v>
      </c>
      <c r="C109" s="6" t="s">
        <v>35</v>
      </c>
      <c r="D109" s="6">
        <v>10</v>
      </c>
      <c r="E109" s="6">
        <v>7</v>
      </c>
      <c r="F109" s="6">
        <v>10</v>
      </c>
      <c r="G109" s="6" t="s">
        <v>143</v>
      </c>
      <c r="H109" s="6" t="s">
        <v>144</v>
      </c>
      <c r="I109" s="6" t="s">
        <v>116</v>
      </c>
      <c r="J109" s="7">
        <v>41905</v>
      </c>
      <c r="K109" s="12">
        <f>Ventas[[#This Row],[Unit Price]]*Ventas[[#This Row],[Quantity]]</f>
        <v>100</v>
      </c>
      <c r="L109" s="12">
        <f>Ventas[[#This Row],[Unit Cost]]*Ventas[[#This Row],[Quantity]]</f>
        <v>70</v>
      </c>
      <c r="M109" s="14">
        <f>Ventas[[#This Row],[Ingresos]]-Ventas[[#This Row],[Costes]]</f>
        <v>30</v>
      </c>
      <c r="N109" s="14" t="str">
        <f>_xlfn.XLOOKUP(Ventas[[#This Row],[Ship Country]],[1]!Countries[Ship Country],[1]!Countries[Area],"No registrado")</f>
        <v>Sud Europe</v>
      </c>
      <c r="O109" s="14" t="str">
        <f>_xlfn.XLOOKUP(Ventas[[#This Row],[Ship Country]],[1]!Countries[Ship Country],[1]!Countries[Continent],"No existe")</f>
        <v>Europe</v>
      </c>
      <c r="P109" s="15" t="str">
        <f>_xlfn.XLOOKUP(Ventas[[#This Row],[Category]],[2]!ProdManager[Category],[2]!ProdManager[Prod_Manager])</f>
        <v>Lydia Sinn</v>
      </c>
      <c r="Q109" s="15">
        <f>YEAR(Ventas[[#This Row],[Order Date]])</f>
        <v>2014</v>
      </c>
      <c r="R109" s="15" t="str">
        <f>TEXT(Ventas[[#This Row],[Order Date]],"MMM")</f>
        <v>sep</v>
      </c>
    </row>
    <row r="110" spans="1:18" x14ac:dyDescent="0.25">
      <c r="A110" s="4">
        <v>10288</v>
      </c>
      <c r="B110" s="4" t="s">
        <v>145</v>
      </c>
      <c r="C110" s="4" t="s">
        <v>46</v>
      </c>
      <c r="D110" s="4">
        <v>5.9</v>
      </c>
      <c r="E110" s="4">
        <v>4.484</v>
      </c>
      <c r="F110" s="4">
        <v>10</v>
      </c>
      <c r="G110" s="4" t="s">
        <v>143</v>
      </c>
      <c r="H110" s="4" t="s">
        <v>144</v>
      </c>
      <c r="I110" s="4" t="s">
        <v>116</v>
      </c>
      <c r="J110" s="5">
        <v>41905</v>
      </c>
      <c r="K110" s="12">
        <f>Ventas[[#This Row],[Unit Price]]*Ventas[[#This Row],[Quantity]]</f>
        <v>59</v>
      </c>
      <c r="L110" s="12">
        <f>Ventas[[#This Row],[Unit Cost]]*Ventas[[#This Row],[Quantity]]</f>
        <v>44.84</v>
      </c>
      <c r="M110" s="14">
        <f>Ventas[[#This Row],[Ingresos]]-Ventas[[#This Row],[Costes]]</f>
        <v>14.159999999999997</v>
      </c>
      <c r="N110" s="14" t="str">
        <f>_xlfn.XLOOKUP(Ventas[[#This Row],[Ship Country]],[1]!Countries[Ship Country],[1]!Countries[Area],"No registrado")</f>
        <v>Sud Europe</v>
      </c>
      <c r="O110" s="14" t="str">
        <f>_xlfn.XLOOKUP(Ventas[[#This Row],[Ship Country]],[1]!Countries[Ship Country],[1]!Countries[Continent],"No existe")</f>
        <v>Europe</v>
      </c>
      <c r="P110" s="15" t="str">
        <f>_xlfn.XLOOKUP(Ventas[[#This Row],[Category]],[2]!ProdManager[Category],[2]!ProdManager[Prod_Manager])</f>
        <v>John Matter</v>
      </c>
      <c r="Q110" s="15">
        <f>YEAR(Ventas[[#This Row],[Order Date]])</f>
        <v>2014</v>
      </c>
      <c r="R110" s="15" t="str">
        <f>TEXT(Ventas[[#This Row],[Order Date]],"MMM")</f>
        <v>sep</v>
      </c>
    </row>
    <row r="111" spans="1:18" x14ac:dyDescent="0.25">
      <c r="A111" s="6">
        <v>10289</v>
      </c>
      <c r="B111" s="6" t="s">
        <v>146</v>
      </c>
      <c r="C111" s="6" t="s">
        <v>24</v>
      </c>
      <c r="D111" s="6">
        <v>8</v>
      </c>
      <c r="E111" s="6">
        <v>6.48</v>
      </c>
      <c r="F111" s="6">
        <v>30</v>
      </c>
      <c r="G111" s="6" t="s">
        <v>147</v>
      </c>
      <c r="H111" s="6" t="s">
        <v>148</v>
      </c>
      <c r="I111" s="6" t="s">
        <v>149</v>
      </c>
      <c r="J111" s="7">
        <v>41908</v>
      </c>
      <c r="K111" s="12">
        <f>Ventas[[#This Row],[Unit Price]]*Ventas[[#This Row],[Quantity]]</f>
        <v>240</v>
      </c>
      <c r="L111" s="12">
        <f>Ventas[[#This Row],[Unit Cost]]*Ventas[[#This Row],[Quantity]]</f>
        <v>194.4</v>
      </c>
      <c r="M111" s="14">
        <f>Ventas[[#This Row],[Ingresos]]-Ventas[[#This Row],[Costes]]</f>
        <v>45.599999999999994</v>
      </c>
      <c r="N111" s="14" t="str">
        <f>_xlfn.XLOOKUP(Ventas[[#This Row],[Ship Country]],[1]!Countries[Ship Country],[1]!Countries[Area],"No registrado")</f>
        <v>Nord Europe</v>
      </c>
      <c r="O111" s="14" t="str">
        <f>_xlfn.XLOOKUP(Ventas[[#This Row],[Ship Country]],[1]!Countries[Ship Country],[1]!Countries[Continent],"No existe")</f>
        <v>Europe</v>
      </c>
      <c r="P111" s="15" t="str">
        <f>_xlfn.XLOOKUP(Ventas[[#This Row],[Category]],[2]!ProdManager[Category],[2]!ProdManager[Prod_Manager])</f>
        <v>Lydia Sinn</v>
      </c>
      <c r="Q111" s="15">
        <f>YEAR(Ventas[[#This Row],[Order Date]])</f>
        <v>2014</v>
      </c>
      <c r="R111" s="15" t="str">
        <f>TEXT(Ventas[[#This Row],[Order Date]],"MMM")</f>
        <v>sep</v>
      </c>
    </row>
    <row r="112" spans="1:18" x14ac:dyDescent="0.25">
      <c r="A112" s="4">
        <v>10289</v>
      </c>
      <c r="B112" s="4" t="s">
        <v>150</v>
      </c>
      <c r="C112" s="4" t="s">
        <v>10</v>
      </c>
      <c r="D112" s="4">
        <v>26.6</v>
      </c>
      <c r="E112" s="4">
        <v>20.482000000000003</v>
      </c>
      <c r="F112" s="4">
        <v>90</v>
      </c>
      <c r="G112" s="4" t="s">
        <v>147</v>
      </c>
      <c r="H112" s="4" t="s">
        <v>148</v>
      </c>
      <c r="I112" s="4" t="s">
        <v>149</v>
      </c>
      <c r="J112" s="5">
        <v>41908</v>
      </c>
      <c r="K112" s="12">
        <f>Ventas[[#This Row],[Unit Price]]*Ventas[[#This Row],[Quantity]]</f>
        <v>2394</v>
      </c>
      <c r="L112" s="12">
        <f>Ventas[[#This Row],[Unit Cost]]*Ventas[[#This Row],[Quantity]]</f>
        <v>1843.3800000000003</v>
      </c>
      <c r="M112" s="14">
        <f>Ventas[[#This Row],[Ingresos]]-Ventas[[#This Row],[Costes]]</f>
        <v>550.61999999999966</v>
      </c>
      <c r="N112" s="14" t="str">
        <f>_xlfn.XLOOKUP(Ventas[[#This Row],[Ship Country]],[1]!Countries[Ship Country],[1]!Countries[Area],"No registrado")</f>
        <v>Nord Europe</v>
      </c>
      <c r="O112" s="14" t="str">
        <f>_xlfn.XLOOKUP(Ventas[[#This Row],[Ship Country]],[1]!Countries[Ship Country],[1]!Countries[Continent],"No existe")</f>
        <v>Europe</v>
      </c>
      <c r="P112" s="15" t="str">
        <f>_xlfn.XLOOKUP(Ventas[[#This Row],[Category]],[2]!ProdManager[Category],[2]!ProdManager[Prod_Manager])</f>
        <v>Marc Caine</v>
      </c>
      <c r="Q112" s="15">
        <f>YEAR(Ventas[[#This Row],[Order Date]])</f>
        <v>2014</v>
      </c>
      <c r="R112" s="15" t="str">
        <f>TEXT(Ventas[[#This Row],[Order Date]],"MMM")</f>
        <v>sep</v>
      </c>
    </row>
    <row r="113" spans="1:18" x14ac:dyDescent="0.25">
      <c r="A113" s="6">
        <v>10290</v>
      </c>
      <c r="B113" s="6" t="s">
        <v>69</v>
      </c>
      <c r="C113" s="6" t="s">
        <v>24</v>
      </c>
      <c r="D113" s="6">
        <v>17</v>
      </c>
      <c r="E113" s="6">
        <v>13.600000000000001</v>
      </c>
      <c r="F113" s="6">
        <v>20</v>
      </c>
      <c r="G113" s="6" t="s">
        <v>151</v>
      </c>
      <c r="H113" s="6" t="s">
        <v>152</v>
      </c>
      <c r="I113" s="6" t="s">
        <v>27</v>
      </c>
      <c r="J113" s="7">
        <v>41909</v>
      </c>
      <c r="K113" s="12">
        <f>Ventas[[#This Row],[Unit Price]]*Ventas[[#This Row],[Quantity]]</f>
        <v>340</v>
      </c>
      <c r="L113" s="12">
        <f>Ventas[[#This Row],[Unit Cost]]*Ventas[[#This Row],[Quantity]]</f>
        <v>272</v>
      </c>
      <c r="M113" s="14">
        <f>Ventas[[#This Row],[Ingresos]]-Ventas[[#This Row],[Costes]]</f>
        <v>68</v>
      </c>
      <c r="N113" s="14" t="str">
        <f>_xlfn.XLOOKUP(Ventas[[#This Row],[Ship Country]],[1]!Countries[Ship Country],[1]!Countries[Area],"No registrado")</f>
        <v>Sud America</v>
      </c>
      <c r="O113" s="14" t="str">
        <f>_xlfn.XLOOKUP(Ventas[[#This Row],[Ship Country]],[1]!Countries[Ship Country],[1]!Countries[Continent],"No existe")</f>
        <v>America</v>
      </c>
      <c r="P113" s="15" t="str">
        <f>_xlfn.XLOOKUP(Ventas[[#This Row],[Category]],[2]!ProdManager[Category],[2]!ProdManager[Prod_Manager])</f>
        <v>Lydia Sinn</v>
      </c>
      <c r="Q113" s="15">
        <f>YEAR(Ventas[[#This Row],[Order Date]])</f>
        <v>2014</v>
      </c>
      <c r="R113" s="15" t="str">
        <f>TEXT(Ventas[[#This Row],[Order Date]],"MMM")</f>
        <v>sep</v>
      </c>
    </row>
    <row r="114" spans="1:18" x14ac:dyDescent="0.25">
      <c r="A114" s="4">
        <v>10290</v>
      </c>
      <c r="B114" s="4" t="s">
        <v>102</v>
      </c>
      <c r="C114" s="4" t="s">
        <v>46</v>
      </c>
      <c r="D114" s="4">
        <v>99</v>
      </c>
      <c r="E114" s="4">
        <v>80.190000000000012</v>
      </c>
      <c r="F114" s="4">
        <v>15</v>
      </c>
      <c r="G114" s="4" t="s">
        <v>151</v>
      </c>
      <c r="H114" s="4" t="s">
        <v>152</v>
      </c>
      <c r="I114" s="4" t="s">
        <v>27</v>
      </c>
      <c r="J114" s="5">
        <v>41909</v>
      </c>
      <c r="K114" s="12">
        <f>Ventas[[#This Row],[Unit Price]]*Ventas[[#This Row],[Quantity]]</f>
        <v>1485</v>
      </c>
      <c r="L114" s="12">
        <f>Ventas[[#This Row],[Unit Cost]]*Ventas[[#This Row],[Quantity]]</f>
        <v>1202.8500000000001</v>
      </c>
      <c r="M114" s="14">
        <f>Ventas[[#This Row],[Ingresos]]-Ventas[[#This Row],[Costes]]</f>
        <v>282.14999999999986</v>
      </c>
      <c r="N114" s="14" t="str">
        <f>_xlfn.XLOOKUP(Ventas[[#This Row],[Ship Country]],[1]!Countries[Ship Country],[1]!Countries[Area],"No registrado")</f>
        <v>Sud America</v>
      </c>
      <c r="O114" s="14" t="str">
        <f>_xlfn.XLOOKUP(Ventas[[#This Row],[Ship Country]],[1]!Countries[Ship Country],[1]!Countries[Continent],"No existe")</f>
        <v>America</v>
      </c>
      <c r="P114" s="15" t="str">
        <f>_xlfn.XLOOKUP(Ventas[[#This Row],[Category]],[2]!ProdManager[Category],[2]!ProdManager[Prod_Manager])</f>
        <v>John Matter</v>
      </c>
      <c r="Q114" s="15">
        <f>YEAR(Ventas[[#This Row],[Order Date]])</f>
        <v>2014</v>
      </c>
      <c r="R114" s="15" t="str">
        <f>TEXT(Ventas[[#This Row],[Order Date]],"MMM")</f>
        <v>sep</v>
      </c>
    </row>
    <row r="115" spans="1:18" x14ac:dyDescent="0.25">
      <c r="A115" s="6">
        <v>10290</v>
      </c>
      <c r="B115" s="6" t="s">
        <v>41</v>
      </c>
      <c r="C115" s="6" t="s">
        <v>35</v>
      </c>
      <c r="D115" s="6">
        <v>16</v>
      </c>
      <c r="E115" s="6">
        <v>10.879999999999999</v>
      </c>
      <c r="F115" s="6">
        <v>15</v>
      </c>
      <c r="G115" s="6" t="s">
        <v>151</v>
      </c>
      <c r="H115" s="6" t="s">
        <v>152</v>
      </c>
      <c r="I115" s="6" t="s">
        <v>27</v>
      </c>
      <c r="J115" s="7">
        <v>41909</v>
      </c>
      <c r="K115" s="12">
        <f>Ventas[[#This Row],[Unit Price]]*Ventas[[#This Row],[Quantity]]</f>
        <v>240</v>
      </c>
      <c r="L115" s="12">
        <f>Ventas[[#This Row],[Unit Cost]]*Ventas[[#This Row],[Quantity]]</f>
        <v>163.19999999999999</v>
      </c>
      <c r="M115" s="14">
        <f>Ventas[[#This Row],[Ingresos]]-Ventas[[#This Row],[Costes]]</f>
        <v>76.800000000000011</v>
      </c>
      <c r="N115" s="14" t="str">
        <f>_xlfn.XLOOKUP(Ventas[[#This Row],[Ship Country]],[1]!Countries[Ship Country],[1]!Countries[Area],"No registrado")</f>
        <v>Sud America</v>
      </c>
      <c r="O115" s="14" t="str">
        <f>_xlfn.XLOOKUP(Ventas[[#This Row],[Ship Country]],[1]!Countries[Ship Country],[1]!Countries[Continent],"No existe")</f>
        <v>America</v>
      </c>
      <c r="P115" s="15" t="str">
        <f>_xlfn.XLOOKUP(Ventas[[#This Row],[Category]],[2]!ProdManager[Category],[2]!ProdManager[Prod_Manager])</f>
        <v>Lydia Sinn</v>
      </c>
      <c r="Q115" s="15">
        <f>YEAR(Ventas[[#This Row],[Order Date]])</f>
        <v>2014</v>
      </c>
      <c r="R115" s="15" t="str">
        <f>TEXT(Ventas[[#This Row],[Order Date]],"MMM")</f>
        <v>sep</v>
      </c>
    </row>
    <row r="116" spans="1:18" x14ac:dyDescent="0.25">
      <c r="A116" s="4">
        <v>10290</v>
      </c>
      <c r="B116" s="4" t="s">
        <v>61</v>
      </c>
      <c r="C116" s="4" t="s">
        <v>24</v>
      </c>
      <c r="D116" s="4">
        <v>10.4</v>
      </c>
      <c r="E116" s="4">
        <v>7.2799999999999994</v>
      </c>
      <c r="F116" s="4">
        <v>10</v>
      </c>
      <c r="G116" s="4" t="s">
        <v>151</v>
      </c>
      <c r="H116" s="4" t="s">
        <v>152</v>
      </c>
      <c r="I116" s="4" t="s">
        <v>27</v>
      </c>
      <c r="J116" s="5">
        <v>41909</v>
      </c>
      <c r="K116" s="12">
        <f>Ventas[[#This Row],[Unit Price]]*Ventas[[#This Row],[Quantity]]</f>
        <v>104</v>
      </c>
      <c r="L116" s="12">
        <f>Ventas[[#This Row],[Unit Cost]]*Ventas[[#This Row],[Quantity]]</f>
        <v>72.8</v>
      </c>
      <c r="M116" s="14">
        <f>Ventas[[#This Row],[Ingresos]]-Ventas[[#This Row],[Costes]]</f>
        <v>31.200000000000003</v>
      </c>
      <c r="N116" s="14" t="str">
        <f>_xlfn.XLOOKUP(Ventas[[#This Row],[Ship Country]],[1]!Countries[Ship Country],[1]!Countries[Area],"No registrado")</f>
        <v>Sud America</v>
      </c>
      <c r="O116" s="14" t="str">
        <f>_xlfn.XLOOKUP(Ventas[[#This Row],[Ship Country]],[1]!Countries[Ship Country],[1]!Countries[Continent],"No existe")</f>
        <v>America</v>
      </c>
      <c r="P116" s="15" t="str">
        <f>_xlfn.XLOOKUP(Ventas[[#This Row],[Category]],[2]!ProdManager[Category],[2]!ProdManager[Prod_Manager])</f>
        <v>Lydia Sinn</v>
      </c>
      <c r="Q116" s="15">
        <f>YEAR(Ventas[[#This Row],[Order Date]])</f>
        <v>2014</v>
      </c>
      <c r="R116" s="15" t="str">
        <f>TEXT(Ventas[[#This Row],[Order Date]],"MMM")</f>
        <v>sep</v>
      </c>
    </row>
    <row r="117" spans="1:18" x14ac:dyDescent="0.25">
      <c r="A117" s="6">
        <v>10291</v>
      </c>
      <c r="B117" s="6" t="s">
        <v>22</v>
      </c>
      <c r="C117" s="6" t="s">
        <v>18</v>
      </c>
      <c r="D117" s="6">
        <v>42.4</v>
      </c>
      <c r="E117" s="6">
        <v>32.223999999999997</v>
      </c>
      <c r="F117" s="6">
        <v>20</v>
      </c>
      <c r="G117" s="6" t="s">
        <v>80</v>
      </c>
      <c r="H117" s="6" t="s">
        <v>26</v>
      </c>
      <c r="I117" s="6" t="s">
        <v>27</v>
      </c>
      <c r="J117" s="7">
        <v>41909</v>
      </c>
      <c r="K117" s="12">
        <f>Ventas[[#This Row],[Unit Price]]*Ventas[[#This Row],[Quantity]]</f>
        <v>848</v>
      </c>
      <c r="L117" s="12">
        <f>Ventas[[#This Row],[Unit Cost]]*Ventas[[#This Row],[Quantity]]</f>
        <v>644.4799999999999</v>
      </c>
      <c r="M117" s="14">
        <f>Ventas[[#This Row],[Ingresos]]-Ventas[[#This Row],[Costes]]</f>
        <v>203.5200000000001</v>
      </c>
      <c r="N117" s="14" t="str">
        <f>_xlfn.XLOOKUP(Ventas[[#This Row],[Ship Country]],[1]!Countries[Ship Country],[1]!Countries[Area],"No registrado")</f>
        <v>Sud America</v>
      </c>
      <c r="O117" s="14" t="str">
        <f>_xlfn.XLOOKUP(Ventas[[#This Row],[Ship Country]],[1]!Countries[Ship Country],[1]!Countries[Continent],"No existe")</f>
        <v>America</v>
      </c>
      <c r="P117" s="15" t="str">
        <f>_xlfn.XLOOKUP(Ventas[[#This Row],[Category]],[2]!ProdManager[Category],[2]!ProdManager[Prod_Manager])</f>
        <v>Marc Caine</v>
      </c>
      <c r="Q117" s="15">
        <f>YEAR(Ventas[[#This Row],[Order Date]])</f>
        <v>2014</v>
      </c>
      <c r="R117" s="15" t="str">
        <f>TEXT(Ventas[[#This Row],[Order Date]],"MMM")</f>
        <v>sep</v>
      </c>
    </row>
    <row r="118" spans="1:18" x14ac:dyDescent="0.25">
      <c r="A118" s="4">
        <v>10291</v>
      </c>
      <c r="B118" s="4" t="s">
        <v>118</v>
      </c>
      <c r="C118" s="4" t="s">
        <v>29</v>
      </c>
      <c r="D118" s="4">
        <v>4.8</v>
      </c>
      <c r="E118" s="4">
        <v>3.552</v>
      </c>
      <c r="F118" s="4">
        <v>20</v>
      </c>
      <c r="G118" s="4" t="s">
        <v>80</v>
      </c>
      <c r="H118" s="4" t="s">
        <v>26</v>
      </c>
      <c r="I118" s="4" t="s">
        <v>27</v>
      </c>
      <c r="J118" s="5">
        <v>41909</v>
      </c>
      <c r="K118" s="12">
        <f>Ventas[[#This Row],[Unit Price]]*Ventas[[#This Row],[Quantity]]</f>
        <v>96</v>
      </c>
      <c r="L118" s="12">
        <f>Ventas[[#This Row],[Unit Cost]]*Ventas[[#This Row],[Quantity]]</f>
        <v>71.040000000000006</v>
      </c>
      <c r="M118" s="14">
        <f>Ventas[[#This Row],[Ingresos]]-Ventas[[#This Row],[Costes]]</f>
        <v>24.959999999999994</v>
      </c>
      <c r="N118" s="14" t="str">
        <f>_xlfn.XLOOKUP(Ventas[[#This Row],[Ship Country]],[1]!Countries[Ship Country],[1]!Countries[Area],"No registrado")</f>
        <v>Sud America</v>
      </c>
      <c r="O118" s="14" t="str">
        <f>_xlfn.XLOOKUP(Ventas[[#This Row],[Ship Country]],[1]!Countries[Ship Country],[1]!Countries[Continent],"No existe")</f>
        <v>America</v>
      </c>
      <c r="P118" s="15" t="str">
        <f>_xlfn.XLOOKUP(Ventas[[#This Row],[Category]],[2]!ProdManager[Category],[2]!ProdManager[Prod_Manager])</f>
        <v>Peter Stone</v>
      </c>
      <c r="Q118" s="15">
        <f>YEAR(Ventas[[#This Row],[Order Date]])</f>
        <v>2014</v>
      </c>
      <c r="R118" s="15" t="str">
        <f>TEXT(Ventas[[#This Row],[Order Date]],"MMM")</f>
        <v>sep</v>
      </c>
    </row>
    <row r="119" spans="1:18" x14ac:dyDescent="0.25">
      <c r="A119" s="6">
        <v>10291</v>
      </c>
      <c r="B119" s="6" t="s">
        <v>122</v>
      </c>
      <c r="C119" s="6" t="s">
        <v>24</v>
      </c>
      <c r="D119" s="6">
        <v>15.5</v>
      </c>
      <c r="E119" s="6">
        <v>11.935</v>
      </c>
      <c r="F119" s="6">
        <v>24</v>
      </c>
      <c r="G119" s="6" t="s">
        <v>80</v>
      </c>
      <c r="H119" s="6" t="s">
        <v>26</v>
      </c>
      <c r="I119" s="6" t="s">
        <v>27</v>
      </c>
      <c r="J119" s="7">
        <v>41909</v>
      </c>
      <c r="K119" s="12">
        <f>Ventas[[#This Row],[Unit Price]]*Ventas[[#This Row],[Quantity]]</f>
        <v>372</v>
      </c>
      <c r="L119" s="12">
        <f>Ventas[[#This Row],[Unit Cost]]*Ventas[[#This Row],[Quantity]]</f>
        <v>286.44</v>
      </c>
      <c r="M119" s="14">
        <f>Ventas[[#This Row],[Ingresos]]-Ventas[[#This Row],[Costes]]</f>
        <v>85.56</v>
      </c>
      <c r="N119" s="14" t="str">
        <f>_xlfn.XLOOKUP(Ventas[[#This Row],[Ship Country]],[1]!Countries[Ship Country],[1]!Countries[Area],"No registrado")</f>
        <v>Sud America</v>
      </c>
      <c r="O119" s="14" t="str">
        <f>_xlfn.XLOOKUP(Ventas[[#This Row],[Ship Country]],[1]!Countries[Ship Country],[1]!Countries[Continent],"No existe")</f>
        <v>America</v>
      </c>
      <c r="P119" s="15" t="str">
        <f>_xlfn.XLOOKUP(Ventas[[#This Row],[Category]],[2]!ProdManager[Category],[2]!ProdManager[Prod_Manager])</f>
        <v>Lydia Sinn</v>
      </c>
      <c r="Q119" s="15">
        <f>YEAR(Ventas[[#This Row],[Order Date]])</f>
        <v>2014</v>
      </c>
      <c r="R119" s="15" t="str">
        <f>TEXT(Ventas[[#This Row],[Order Date]],"MMM")</f>
        <v>sep</v>
      </c>
    </row>
    <row r="120" spans="1:18" x14ac:dyDescent="0.25">
      <c r="A120" s="4">
        <v>10292</v>
      </c>
      <c r="B120" s="4" t="s">
        <v>34</v>
      </c>
      <c r="C120" s="4" t="s">
        <v>35</v>
      </c>
      <c r="D120" s="4">
        <v>64.8</v>
      </c>
      <c r="E120" s="4">
        <v>42.12</v>
      </c>
      <c r="F120" s="4">
        <v>20</v>
      </c>
      <c r="G120" s="4" t="s">
        <v>153</v>
      </c>
      <c r="H120" s="4" t="s">
        <v>152</v>
      </c>
      <c r="I120" s="4" t="s">
        <v>27</v>
      </c>
      <c r="J120" s="5">
        <v>41910</v>
      </c>
      <c r="K120" s="12">
        <f>Ventas[[#This Row],[Unit Price]]*Ventas[[#This Row],[Quantity]]</f>
        <v>1296</v>
      </c>
      <c r="L120" s="12">
        <f>Ventas[[#This Row],[Unit Cost]]*Ventas[[#This Row],[Quantity]]</f>
        <v>842.4</v>
      </c>
      <c r="M120" s="14">
        <f>Ventas[[#This Row],[Ingresos]]-Ventas[[#This Row],[Costes]]</f>
        <v>453.6</v>
      </c>
      <c r="N120" s="14" t="str">
        <f>_xlfn.XLOOKUP(Ventas[[#This Row],[Ship Country]],[1]!Countries[Ship Country],[1]!Countries[Area],"No registrado")</f>
        <v>Sud America</v>
      </c>
      <c r="O120" s="14" t="str">
        <f>_xlfn.XLOOKUP(Ventas[[#This Row],[Ship Country]],[1]!Countries[Ship Country],[1]!Countries[Continent],"No existe")</f>
        <v>America</v>
      </c>
      <c r="P120" s="15" t="str">
        <f>_xlfn.XLOOKUP(Ventas[[#This Row],[Category]],[2]!ProdManager[Category],[2]!ProdManager[Prod_Manager])</f>
        <v>Lydia Sinn</v>
      </c>
      <c r="Q120" s="15">
        <f>YEAR(Ventas[[#This Row],[Order Date]])</f>
        <v>2014</v>
      </c>
      <c r="R120" s="15" t="str">
        <f>TEXT(Ventas[[#This Row],[Order Date]],"MMM")</f>
        <v>sep</v>
      </c>
    </row>
    <row r="121" spans="1:18" x14ac:dyDescent="0.25">
      <c r="A121" s="6">
        <v>10293</v>
      </c>
      <c r="B121" s="6" t="s">
        <v>154</v>
      </c>
      <c r="C121" s="6" t="s">
        <v>29</v>
      </c>
      <c r="D121" s="6">
        <v>50</v>
      </c>
      <c r="E121" s="6">
        <v>35.5</v>
      </c>
      <c r="F121" s="6">
        <v>12</v>
      </c>
      <c r="G121" s="6" t="s">
        <v>117</v>
      </c>
      <c r="H121" s="6" t="s">
        <v>73</v>
      </c>
      <c r="I121" s="6" t="s">
        <v>74</v>
      </c>
      <c r="J121" s="7">
        <v>41911</v>
      </c>
      <c r="K121" s="12">
        <f>Ventas[[#This Row],[Unit Price]]*Ventas[[#This Row],[Quantity]]</f>
        <v>600</v>
      </c>
      <c r="L121" s="12">
        <f>Ventas[[#This Row],[Unit Cost]]*Ventas[[#This Row],[Quantity]]</f>
        <v>426</v>
      </c>
      <c r="M121" s="14">
        <f>Ventas[[#This Row],[Ingresos]]-Ventas[[#This Row],[Costes]]</f>
        <v>174</v>
      </c>
      <c r="N121" s="14" t="str">
        <f>_xlfn.XLOOKUP(Ventas[[#This Row],[Ship Country]],[1]!Countries[Ship Country],[1]!Countries[Area],"No registrado")</f>
        <v>Sud America</v>
      </c>
      <c r="O121" s="14" t="str">
        <f>_xlfn.XLOOKUP(Ventas[[#This Row],[Ship Country]],[1]!Countries[Ship Country],[1]!Countries[Continent],"No existe")</f>
        <v>America</v>
      </c>
      <c r="P121" s="15" t="str">
        <f>_xlfn.XLOOKUP(Ventas[[#This Row],[Category]],[2]!ProdManager[Category],[2]!ProdManager[Prod_Manager])</f>
        <v>Peter Stone</v>
      </c>
      <c r="Q121" s="15">
        <f>YEAR(Ventas[[#This Row],[Order Date]])</f>
        <v>2014</v>
      </c>
      <c r="R121" s="15" t="str">
        <f>TEXT(Ventas[[#This Row],[Order Date]],"MMM")</f>
        <v>sep</v>
      </c>
    </row>
    <row r="122" spans="1:18" x14ac:dyDescent="0.25">
      <c r="A122" s="4">
        <v>10293</v>
      </c>
      <c r="B122" s="4" t="s">
        <v>51</v>
      </c>
      <c r="C122" s="4" t="s">
        <v>43</v>
      </c>
      <c r="D122" s="4">
        <v>3.6</v>
      </c>
      <c r="E122" s="4">
        <v>3.24</v>
      </c>
      <c r="F122" s="4">
        <v>10</v>
      </c>
      <c r="G122" s="4" t="s">
        <v>117</v>
      </c>
      <c r="H122" s="4" t="s">
        <v>73</v>
      </c>
      <c r="I122" s="4" t="s">
        <v>74</v>
      </c>
      <c r="J122" s="5">
        <v>41911</v>
      </c>
      <c r="K122" s="12">
        <f>Ventas[[#This Row],[Unit Price]]*Ventas[[#This Row],[Quantity]]</f>
        <v>36</v>
      </c>
      <c r="L122" s="12">
        <f>Ventas[[#This Row],[Unit Cost]]*Ventas[[#This Row],[Quantity]]</f>
        <v>32.400000000000006</v>
      </c>
      <c r="M122" s="14">
        <f>Ventas[[#This Row],[Ingresos]]-Ventas[[#This Row],[Costes]]</f>
        <v>3.5999999999999943</v>
      </c>
      <c r="N122" s="14" t="str">
        <f>_xlfn.XLOOKUP(Ventas[[#This Row],[Ship Country]],[1]!Countries[Ship Country],[1]!Countries[Area],"No registrado")</f>
        <v>Sud America</v>
      </c>
      <c r="O122" s="14" t="str">
        <f>_xlfn.XLOOKUP(Ventas[[#This Row],[Ship Country]],[1]!Countries[Ship Country],[1]!Countries[Continent],"No existe")</f>
        <v>America</v>
      </c>
      <c r="P122" s="15" t="str">
        <f>_xlfn.XLOOKUP(Ventas[[#This Row],[Category]],[2]!ProdManager[Category],[2]!ProdManager[Prod_Manager])</f>
        <v>John Matter</v>
      </c>
      <c r="Q122" s="15">
        <f>YEAR(Ventas[[#This Row],[Order Date]])</f>
        <v>2014</v>
      </c>
      <c r="R122" s="15" t="str">
        <f>TEXT(Ventas[[#This Row],[Order Date]],"MMM")</f>
        <v>sep</v>
      </c>
    </row>
    <row r="123" spans="1:18" x14ac:dyDescent="0.25">
      <c r="A123" s="6">
        <v>10293</v>
      </c>
      <c r="B123" s="6" t="s">
        <v>125</v>
      </c>
      <c r="C123" s="6" t="s">
        <v>24</v>
      </c>
      <c r="D123" s="6">
        <v>35.1</v>
      </c>
      <c r="E123" s="6">
        <v>29.132999999999999</v>
      </c>
      <c r="F123" s="6">
        <v>50</v>
      </c>
      <c r="G123" s="6" t="s">
        <v>117</v>
      </c>
      <c r="H123" s="6" t="s">
        <v>73</v>
      </c>
      <c r="I123" s="6" t="s">
        <v>74</v>
      </c>
      <c r="J123" s="7">
        <v>41911</v>
      </c>
      <c r="K123" s="12">
        <f>Ventas[[#This Row],[Unit Price]]*Ventas[[#This Row],[Quantity]]</f>
        <v>1755</v>
      </c>
      <c r="L123" s="12">
        <f>Ventas[[#This Row],[Unit Cost]]*Ventas[[#This Row],[Quantity]]</f>
        <v>1456.6499999999999</v>
      </c>
      <c r="M123" s="14">
        <f>Ventas[[#This Row],[Ingresos]]-Ventas[[#This Row],[Costes]]</f>
        <v>298.35000000000014</v>
      </c>
      <c r="N123" s="14" t="str">
        <f>_xlfn.XLOOKUP(Ventas[[#This Row],[Ship Country]],[1]!Countries[Ship Country],[1]!Countries[Area],"No registrado")</f>
        <v>Sud America</v>
      </c>
      <c r="O123" s="14" t="str">
        <f>_xlfn.XLOOKUP(Ventas[[#This Row],[Ship Country]],[1]!Countries[Ship Country],[1]!Countries[Continent],"No existe")</f>
        <v>America</v>
      </c>
      <c r="P123" s="15" t="str">
        <f>_xlfn.XLOOKUP(Ventas[[#This Row],[Category]],[2]!ProdManager[Category],[2]!ProdManager[Prod_Manager])</f>
        <v>Lydia Sinn</v>
      </c>
      <c r="Q123" s="15">
        <f>YEAR(Ventas[[#This Row],[Order Date]])</f>
        <v>2014</v>
      </c>
      <c r="R123" s="15" t="str">
        <f>TEXT(Ventas[[#This Row],[Order Date]],"MMM")</f>
        <v>sep</v>
      </c>
    </row>
    <row r="124" spans="1:18" x14ac:dyDescent="0.25">
      <c r="A124" s="4">
        <v>10293</v>
      </c>
      <c r="B124" s="4" t="s">
        <v>129</v>
      </c>
      <c r="C124" s="4" t="s">
        <v>43</v>
      </c>
      <c r="D124" s="4">
        <v>6.2</v>
      </c>
      <c r="E124" s="4">
        <v>5.6420000000000003</v>
      </c>
      <c r="F124" s="4">
        <v>60</v>
      </c>
      <c r="G124" s="4" t="s">
        <v>117</v>
      </c>
      <c r="H124" s="4" t="s">
        <v>73</v>
      </c>
      <c r="I124" s="4" t="s">
        <v>74</v>
      </c>
      <c r="J124" s="5">
        <v>41911</v>
      </c>
      <c r="K124" s="12">
        <f>Ventas[[#This Row],[Unit Price]]*Ventas[[#This Row],[Quantity]]</f>
        <v>372</v>
      </c>
      <c r="L124" s="12">
        <f>Ventas[[#This Row],[Unit Cost]]*Ventas[[#This Row],[Quantity]]</f>
        <v>338.52000000000004</v>
      </c>
      <c r="M124" s="14">
        <f>Ventas[[#This Row],[Ingresos]]-Ventas[[#This Row],[Costes]]</f>
        <v>33.479999999999961</v>
      </c>
      <c r="N124" s="14" t="str">
        <f>_xlfn.XLOOKUP(Ventas[[#This Row],[Ship Country]],[1]!Countries[Ship Country],[1]!Countries[Area],"No registrado")</f>
        <v>Sud America</v>
      </c>
      <c r="O124" s="14" t="str">
        <f>_xlfn.XLOOKUP(Ventas[[#This Row],[Ship Country]],[1]!Countries[Ship Country],[1]!Countries[Continent],"No existe")</f>
        <v>America</v>
      </c>
      <c r="P124" s="15" t="str">
        <f>_xlfn.XLOOKUP(Ventas[[#This Row],[Category]],[2]!ProdManager[Category],[2]!ProdManager[Prod_Manager])</f>
        <v>John Matter</v>
      </c>
      <c r="Q124" s="15">
        <f>YEAR(Ventas[[#This Row],[Order Date]])</f>
        <v>2014</v>
      </c>
      <c r="R124" s="15" t="str">
        <f>TEXT(Ventas[[#This Row],[Order Date]],"MMM")</f>
        <v>sep</v>
      </c>
    </row>
    <row r="125" spans="1:18" x14ac:dyDescent="0.25">
      <c r="A125" s="6">
        <v>10294</v>
      </c>
      <c r="B125" s="6" t="s">
        <v>40</v>
      </c>
      <c r="C125" s="6" t="s">
        <v>15</v>
      </c>
      <c r="D125" s="6">
        <v>27.2</v>
      </c>
      <c r="E125" s="6">
        <v>21.216000000000001</v>
      </c>
      <c r="F125" s="6">
        <v>21</v>
      </c>
      <c r="G125" s="6" t="s">
        <v>82</v>
      </c>
      <c r="H125" s="6" t="s">
        <v>83</v>
      </c>
      <c r="I125" s="6" t="s">
        <v>84</v>
      </c>
      <c r="J125" s="7">
        <v>41912</v>
      </c>
      <c r="K125" s="12">
        <f>Ventas[[#This Row],[Unit Price]]*Ventas[[#This Row],[Quantity]]</f>
        <v>571.19999999999993</v>
      </c>
      <c r="L125" s="12">
        <f>Ventas[[#This Row],[Unit Cost]]*Ventas[[#This Row],[Quantity]]</f>
        <v>445.536</v>
      </c>
      <c r="M125" s="14">
        <f>Ventas[[#This Row],[Ingresos]]-Ventas[[#This Row],[Costes]]</f>
        <v>125.66399999999993</v>
      </c>
      <c r="N125" s="14" t="str">
        <f>_xlfn.XLOOKUP(Ventas[[#This Row],[Ship Country]],[1]!Countries[Ship Country],[1]!Countries[Area],"No registrado")</f>
        <v>Nord America</v>
      </c>
      <c r="O125" s="14" t="str">
        <f>_xlfn.XLOOKUP(Ventas[[#This Row],[Ship Country]],[1]!Countries[Ship Country],[1]!Countries[Continent],"No existe")</f>
        <v>America</v>
      </c>
      <c r="P125" s="15" t="str">
        <f>_xlfn.XLOOKUP(Ventas[[#This Row],[Category]],[2]!ProdManager[Category],[2]!ProdManager[Prod_Manager])</f>
        <v>Peter Stone</v>
      </c>
      <c r="Q125" s="15">
        <f>YEAR(Ventas[[#This Row],[Order Date]])</f>
        <v>2014</v>
      </c>
      <c r="R125" s="15" t="str">
        <f>TEXT(Ventas[[#This Row],[Order Date]],"MMM")</f>
        <v>sep</v>
      </c>
    </row>
    <row r="126" spans="1:18" x14ac:dyDescent="0.25">
      <c r="A126" s="4">
        <v>10294</v>
      </c>
      <c r="B126" s="4" t="s">
        <v>129</v>
      </c>
      <c r="C126" s="4" t="s">
        <v>43</v>
      </c>
      <c r="D126" s="4">
        <v>6.2</v>
      </c>
      <c r="E126" s="4">
        <v>5.5180000000000007</v>
      </c>
      <c r="F126" s="4">
        <v>60</v>
      </c>
      <c r="G126" s="4" t="s">
        <v>82</v>
      </c>
      <c r="H126" s="4" t="s">
        <v>83</v>
      </c>
      <c r="I126" s="4" t="s">
        <v>84</v>
      </c>
      <c r="J126" s="5">
        <v>41912</v>
      </c>
      <c r="K126" s="12">
        <f>Ventas[[#This Row],[Unit Price]]*Ventas[[#This Row],[Quantity]]</f>
        <v>372</v>
      </c>
      <c r="L126" s="12">
        <f>Ventas[[#This Row],[Unit Cost]]*Ventas[[#This Row],[Quantity]]</f>
        <v>331.08000000000004</v>
      </c>
      <c r="M126" s="14">
        <f>Ventas[[#This Row],[Ingresos]]-Ventas[[#This Row],[Costes]]</f>
        <v>40.919999999999959</v>
      </c>
      <c r="N126" s="14" t="str">
        <f>_xlfn.XLOOKUP(Ventas[[#This Row],[Ship Country]],[1]!Countries[Ship Country],[1]!Countries[Area],"No registrado")</f>
        <v>Nord America</v>
      </c>
      <c r="O126" s="14" t="str">
        <f>_xlfn.XLOOKUP(Ventas[[#This Row],[Ship Country]],[1]!Countries[Ship Country],[1]!Countries[Continent],"No existe")</f>
        <v>America</v>
      </c>
      <c r="P126" s="15" t="str">
        <f>_xlfn.XLOOKUP(Ventas[[#This Row],[Category]],[2]!ProdManager[Category],[2]!ProdManager[Prod_Manager])</f>
        <v>John Matter</v>
      </c>
      <c r="Q126" s="15">
        <f>YEAR(Ventas[[#This Row],[Order Date]])</f>
        <v>2014</v>
      </c>
      <c r="R126" s="15" t="str">
        <f>TEXT(Ventas[[#This Row],[Order Date]],"MMM")</f>
        <v>sep</v>
      </c>
    </row>
    <row r="127" spans="1:18" x14ac:dyDescent="0.25">
      <c r="A127" s="6">
        <v>10294</v>
      </c>
      <c r="B127" s="6" t="s">
        <v>107</v>
      </c>
      <c r="C127" s="6" t="s">
        <v>43</v>
      </c>
      <c r="D127" s="6">
        <v>36.799999999999997</v>
      </c>
      <c r="E127" s="6">
        <v>32.384</v>
      </c>
      <c r="F127" s="6">
        <v>15</v>
      </c>
      <c r="G127" s="6" t="s">
        <v>82</v>
      </c>
      <c r="H127" s="6" t="s">
        <v>83</v>
      </c>
      <c r="I127" s="6" t="s">
        <v>84</v>
      </c>
      <c r="J127" s="7">
        <v>41912</v>
      </c>
      <c r="K127" s="12">
        <f>Ventas[[#This Row],[Unit Price]]*Ventas[[#This Row],[Quantity]]</f>
        <v>552</v>
      </c>
      <c r="L127" s="12">
        <f>Ventas[[#This Row],[Unit Cost]]*Ventas[[#This Row],[Quantity]]</f>
        <v>485.76</v>
      </c>
      <c r="M127" s="14">
        <f>Ventas[[#This Row],[Ingresos]]-Ventas[[#This Row],[Costes]]</f>
        <v>66.240000000000009</v>
      </c>
      <c r="N127" s="14" t="str">
        <f>_xlfn.XLOOKUP(Ventas[[#This Row],[Ship Country]],[1]!Countries[Ship Country],[1]!Countries[Area],"No registrado")</f>
        <v>Nord America</v>
      </c>
      <c r="O127" s="14" t="str">
        <f>_xlfn.XLOOKUP(Ventas[[#This Row],[Ship Country]],[1]!Countries[Ship Country],[1]!Countries[Continent],"No existe")</f>
        <v>America</v>
      </c>
      <c r="P127" s="15" t="str">
        <f>_xlfn.XLOOKUP(Ventas[[#This Row],[Category]],[2]!ProdManager[Category],[2]!ProdManager[Prod_Manager])</f>
        <v>John Matter</v>
      </c>
      <c r="Q127" s="15">
        <f>YEAR(Ventas[[#This Row],[Order Date]])</f>
        <v>2014</v>
      </c>
      <c r="R127" s="15" t="str">
        <f>TEXT(Ventas[[#This Row],[Order Date]],"MMM")</f>
        <v>sep</v>
      </c>
    </row>
    <row r="128" spans="1:18" x14ac:dyDescent="0.25">
      <c r="A128" s="4">
        <v>10294</v>
      </c>
      <c r="B128" s="4" t="s">
        <v>91</v>
      </c>
      <c r="C128" s="4" t="s">
        <v>46</v>
      </c>
      <c r="D128" s="4">
        <v>31.2</v>
      </c>
      <c r="E128" s="4">
        <v>24.648</v>
      </c>
      <c r="F128" s="4">
        <v>15</v>
      </c>
      <c r="G128" s="4" t="s">
        <v>82</v>
      </c>
      <c r="H128" s="4" t="s">
        <v>83</v>
      </c>
      <c r="I128" s="4" t="s">
        <v>84</v>
      </c>
      <c r="J128" s="5">
        <v>41912</v>
      </c>
      <c r="K128" s="12">
        <f>Ventas[[#This Row],[Unit Price]]*Ventas[[#This Row],[Quantity]]</f>
        <v>468</v>
      </c>
      <c r="L128" s="12">
        <f>Ventas[[#This Row],[Unit Cost]]*Ventas[[#This Row],[Quantity]]</f>
        <v>369.71999999999997</v>
      </c>
      <c r="M128" s="14">
        <f>Ventas[[#This Row],[Ingresos]]-Ventas[[#This Row],[Costes]]</f>
        <v>98.28000000000003</v>
      </c>
      <c r="N128" s="14" t="str">
        <f>_xlfn.XLOOKUP(Ventas[[#This Row],[Ship Country]],[1]!Countries[Ship Country],[1]!Countries[Area],"No registrado")</f>
        <v>Nord America</v>
      </c>
      <c r="O128" s="14" t="str">
        <f>_xlfn.XLOOKUP(Ventas[[#This Row],[Ship Country]],[1]!Countries[Ship Country],[1]!Countries[Continent],"No existe")</f>
        <v>America</v>
      </c>
      <c r="P128" s="15" t="str">
        <f>_xlfn.XLOOKUP(Ventas[[#This Row],[Category]],[2]!ProdManager[Category],[2]!ProdManager[Prod_Manager])</f>
        <v>John Matter</v>
      </c>
      <c r="Q128" s="15">
        <f>YEAR(Ventas[[#This Row],[Order Date]])</f>
        <v>2014</v>
      </c>
      <c r="R128" s="15" t="str">
        <f>TEXT(Ventas[[#This Row],[Order Date]],"MMM")</f>
        <v>sep</v>
      </c>
    </row>
    <row r="129" spans="1:18" x14ac:dyDescent="0.25">
      <c r="A129" s="6">
        <v>10294</v>
      </c>
      <c r="B129" s="6" t="s">
        <v>138</v>
      </c>
      <c r="C129" s="6" t="s">
        <v>43</v>
      </c>
      <c r="D129" s="6">
        <v>14.4</v>
      </c>
      <c r="E129" s="6">
        <v>13.104000000000001</v>
      </c>
      <c r="F129" s="6">
        <v>18</v>
      </c>
      <c r="G129" s="6" t="s">
        <v>82</v>
      </c>
      <c r="H129" s="6" t="s">
        <v>83</v>
      </c>
      <c r="I129" s="6" t="s">
        <v>84</v>
      </c>
      <c r="J129" s="7">
        <v>41912</v>
      </c>
      <c r="K129" s="12">
        <f>Ventas[[#This Row],[Unit Price]]*Ventas[[#This Row],[Quantity]]</f>
        <v>259.2</v>
      </c>
      <c r="L129" s="12">
        <f>Ventas[[#This Row],[Unit Cost]]*Ventas[[#This Row],[Quantity]]</f>
        <v>235.87200000000001</v>
      </c>
      <c r="M129" s="14">
        <f>Ventas[[#This Row],[Ingresos]]-Ventas[[#This Row],[Costes]]</f>
        <v>23.327999999999975</v>
      </c>
      <c r="N129" s="14" t="str">
        <f>_xlfn.XLOOKUP(Ventas[[#This Row],[Ship Country]],[1]!Countries[Ship Country],[1]!Countries[Area],"No registrado")</f>
        <v>Nord America</v>
      </c>
      <c r="O129" s="14" t="str">
        <f>_xlfn.XLOOKUP(Ventas[[#This Row],[Ship Country]],[1]!Countries[Ship Country],[1]!Countries[Continent],"No existe")</f>
        <v>America</v>
      </c>
      <c r="P129" s="15" t="str">
        <f>_xlfn.XLOOKUP(Ventas[[#This Row],[Category]],[2]!ProdManager[Category],[2]!ProdManager[Prod_Manager])</f>
        <v>John Matter</v>
      </c>
      <c r="Q129" s="15">
        <f>YEAR(Ventas[[#This Row],[Order Date]])</f>
        <v>2014</v>
      </c>
      <c r="R129" s="15" t="str">
        <f>TEXT(Ventas[[#This Row],[Order Date]],"MMM")</f>
        <v>sep</v>
      </c>
    </row>
    <row r="130" spans="1:18" x14ac:dyDescent="0.25">
      <c r="A130" s="4">
        <v>10295</v>
      </c>
      <c r="B130" s="4" t="s">
        <v>86</v>
      </c>
      <c r="C130" s="4" t="s">
        <v>10</v>
      </c>
      <c r="D130" s="4">
        <v>30.4</v>
      </c>
      <c r="E130" s="4">
        <v>25.535999999999998</v>
      </c>
      <c r="F130" s="4">
        <v>40</v>
      </c>
      <c r="G130" s="4" t="s">
        <v>11</v>
      </c>
      <c r="H130" s="4" t="s">
        <v>12</v>
      </c>
      <c r="I130" s="4" t="s">
        <v>13</v>
      </c>
      <c r="J130" s="5">
        <v>41915</v>
      </c>
      <c r="K130" s="12">
        <f>Ventas[[#This Row],[Unit Price]]*Ventas[[#This Row],[Quantity]]</f>
        <v>1216</v>
      </c>
      <c r="L130" s="12">
        <f>Ventas[[#This Row],[Unit Cost]]*Ventas[[#This Row],[Quantity]]</f>
        <v>1021.4399999999999</v>
      </c>
      <c r="M130" s="14">
        <f>Ventas[[#This Row],[Ingresos]]-Ventas[[#This Row],[Costes]]</f>
        <v>194.56000000000006</v>
      </c>
      <c r="N130" s="14" t="str">
        <f>_xlfn.XLOOKUP(Ventas[[#This Row],[Ship Country]],[1]!Countries[Ship Country],[1]!Countries[Area],"No registrado")</f>
        <v>Nord Europe</v>
      </c>
      <c r="O130" s="14" t="str">
        <f>_xlfn.XLOOKUP(Ventas[[#This Row],[Ship Country]],[1]!Countries[Ship Country],[1]!Countries[Continent],"No existe")</f>
        <v>Europe</v>
      </c>
      <c r="P130" s="15" t="str">
        <f>_xlfn.XLOOKUP(Ventas[[#This Row],[Category]],[2]!ProdManager[Category],[2]!ProdManager[Prod_Manager])</f>
        <v>Marc Caine</v>
      </c>
      <c r="Q130" s="15">
        <f>YEAR(Ventas[[#This Row],[Order Date]])</f>
        <v>2014</v>
      </c>
      <c r="R130" s="15" t="str">
        <f>TEXT(Ventas[[#This Row],[Order Date]],"MMM")</f>
        <v>oct</v>
      </c>
    </row>
    <row r="131" spans="1:18" x14ac:dyDescent="0.25">
      <c r="A131" s="6">
        <v>10296</v>
      </c>
      <c r="B131" s="6" t="s">
        <v>16</v>
      </c>
      <c r="C131" s="6" t="s">
        <v>15</v>
      </c>
      <c r="D131" s="6">
        <v>16.8</v>
      </c>
      <c r="E131" s="6">
        <v>14.28</v>
      </c>
      <c r="F131" s="6">
        <v>12</v>
      </c>
      <c r="G131" s="6" t="s">
        <v>135</v>
      </c>
      <c r="H131" s="6" t="s">
        <v>136</v>
      </c>
      <c r="I131" s="6" t="s">
        <v>65</v>
      </c>
      <c r="J131" s="7">
        <v>41916</v>
      </c>
      <c r="K131" s="12">
        <f>Ventas[[#This Row],[Unit Price]]*Ventas[[#This Row],[Quantity]]</f>
        <v>201.60000000000002</v>
      </c>
      <c r="L131" s="12">
        <f>Ventas[[#This Row],[Unit Cost]]*Ventas[[#This Row],[Quantity]]</f>
        <v>171.35999999999999</v>
      </c>
      <c r="M131" s="14">
        <f>Ventas[[#This Row],[Ingresos]]-Ventas[[#This Row],[Costes]]</f>
        <v>30.240000000000038</v>
      </c>
      <c r="N131" s="14" t="str">
        <f>_xlfn.XLOOKUP(Ventas[[#This Row],[Ship Country]],[1]!Countries[Ship Country],[1]!Countries[Area],"No registrado")</f>
        <v>Sud America</v>
      </c>
      <c r="O131" s="14" t="str">
        <f>_xlfn.XLOOKUP(Ventas[[#This Row],[Ship Country]],[1]!Countries[Ship Country],[1]!Countries[Continent],"No existe")</f>
        <v>America</v>
      </c>
      <c r="P131" s="15" t="str">
        <f>_xlfn.XLOOKUP(Ventas[[#This Row],[Category]],[2]!ProdManager[Category],[2]!ProdManager[Prod_Manager])</f>
        <v>Peter Stone</v>
      </c>
      <c r="Q131" s="15">
        <f>YEAR(Ventas[[#This Row],[Order Date]])</f>
        <v>2014</v>
      </c>
      <c r="R131" s="15" t="str">
        <f>TEXT(Ventas[[#This Row],[Order Date]],"MMM")</f>
        <v>oct</v>
      </c>
    </row>
    <row r="132" spans="1:18" x14ac:dyDescent="0.25">
      <c r="A132" s="4">
        <v>10296</v>
      </c>
      <c r="B132" s="4" t="s">
        <v>56</v>
      </c>
      <c r="C132" s="4" t="s">
        <v>35</v>
      </c>
      <c r="D132" s="4">
        <v>13.9</v>
      </c>
      <c r="E132" s="4">
        <v>9.0350000000000001</v>
      </c>
      <c r="F132" s="4">
        <v>30</v>
      </c>
      <c r="G132" s="4" t="s">
        <v>135</v>
      </c>
      <c r="H132" s="4" t="s">
        <v>136</v>
      </c>
      <c r="I132" s="4" t="s">
        <v>65</v>
      </c>
      <c r="J132" s="5">
        <v>41916</v>
      </c>
      <c r="K132" s="12">
        <f>Ventas[[#This Row],[Unit Price]]*Ventas[[#This Row],[Quantity]]</f>
        <v>417</v>
      </c>
      <c r="L132" s="12">
        <f>Ventas[[#This Row],[Unit Cost]]*Ventas[[#This Row],[Quantity]]</f>
        <v>271.05</v>
      </c>
      <c r="M132" s="14">
        <f>Ventas[[#This Row],[Ingresos]]-Ventas[[#This Row],[Costes]]</f>
        <v>145.94999999999999</v>
      </c>
      <c r="N132" s="14" t="str">
        <f>_xlfn.XLOOKUP(Ventas[[#This Row],[Ship Country]],[1]!Countries[Ship Country],[1]!Countries[Area],"No registrado")</f>
        <v>Sud America</v>
      </c>
      <c r="O132" s="14" t="str">
        <f>_xlfn.XLOOKUP(Ventas[[#This Row],[Ship Country]],[1]!Countries[Ship Country],[1]!Countries[Continent],"No existe")</f>
        <v>America</v>
      </c>
      <c r="P132" s="15" t="str">
        <f>_xlfn.XLOOKUP(Ventas[[#This Row],[Category]],[2]!ProdManager[Category],[2]!ProdManager[Prod_Manager])</f>
        <v>Lydia Sinn</v>
      </c>
      <c r="Q132" s="15">
        <f>YEAR(Ventas[[#This Row],[Order Date]])</f>
        <v>2014</v>
      </c>
      <c r="R132" s="15" t="str">
        <f>TEXT(Ventas[[#This Row],[Order Date]],"MMM")</f>
        <v>oct</v>
      </c>
    </row>
    <row r="133" spans="1:18" x14ac:dyDescent="0.25">
      <c r="A133" s="6">
        <v>10296</v>
      </c>
      <c r="B133" s="6" t="s">
        <v>155</v>
      </c>
      <c r="C133" s="6" t="s">
        <v>15</v>
      </c>
      <c r="D133" s="6">
        <v>28.8</v>
      </c>
      <c r="E133" s="6">
        <v>24.48</v>
      </c>
      <c r="F133" s="6">
        <v>15</v>
      </c>
      <c r="G133" s="6" t="s">
        <v>135</v>
      </c>
      <c r="H133" s="6" t="s">
        <v>136</v>
      </c>
      <c r="I133" s="6" t="s">
        <v>65</v>
      </c>
      <c r="J133" s="7">
        <v>41916</v>
      </c>
      <c r="K133" s="12">
        <f>Ventas[[#This Row],[Unit Price]]*Ventas[[#This Row],[Quantity]]</f>
        <v>432</v>
      </c>
      <c r="L133" s="12">
        <f>Ventas[[#This Row],[Unit Cost]]*Ventas[[#This Row],[Quantity]]</f>
        <v>367.2</v>
      </c>
      <c r="M133" s="14">
        <f>Ventas[[#This Row],[Ingresos]]-Ventas[[#This Row],[Costes]]</f>
        <v>64.800000000000011</v>
      </c>
      <c r="N133" s="14" t="str">
        <f>_xlfn.XLOOKUP(Ventas[[#This Row],[Ship Country]],[1]!Countries[Ship Country],[1]!Countries[Area],"No registrado")</f>
        <v>Sud America</v>
      </c>
      <c r="O133" s="14" t="str">
        <f>_xlfn.XLOOKUP(Ventas[[#This Row],[Ship Country]],[1]!Countries[Ship Country],[1]!Countries[Continent],"No existe")</f>
        <v>America</v>
      </c>
      <c r="P133" s="15" t="str">
        <f>_xlfn.XLOOKUP(Ventas[[#This Row],[Category]],[2]!ProdManager[Category],[2]!ProdManager[Prod_Manager])</f>
        <v>Peter Stone</v>
      </c>
      <c r="Q133" s="15">
        <f>YEAR(Ventas[[#This Row],[Order Date]])</f>
        <v>2014</v>
      </c>
      <c r="R133" s="15" t="str">
        <f>TEXT(Ventas[[#This Row],[Order Date]],"MMM")</f>
        <v>oct</v>
      </c>
    </row>
    <row r="134" spans="1:18" x14ac:dyDescent="0.25">
      <c r="A134" s="4">
        <v>10297</v>
      </c>
      <c r="B134" s="4" t="s">
        <v>42</v>
      </c>
      <c r="C134" s="4" t="s">
        <v>43</v>
      </c>
      <c r="D134" s="4">
        <v>14.4</v>
      </c>
      <c r="E134" s="4">
        <v>13.248000000000001</v>
      </c>
      <c r="F134" s="4">
        <v>60</v>
      </c>
      <c r="G134" s="4" t="s">
        <v>92</v>
      </c>
      <c r="H134" s="4" t="s">
        <v>93</v>
      </c>
      <c r="I134" s="4" t="s">
        <v>13</v>
      </c>
      <c r="J134" s="5">
        <v>41917</v>
      </c>
      <c r="K134" s="12">
        <f>Ventas[[#This Row],[Unit Price]]*Ventas[[#This Row],[Quantity]]</f>
        <v>864</v>
      </c>
      <c r="L134" s="12">
        <f>Ventas[[#This Row],[Unit Cost]]*Ventas[[#This Row],[Quantity]]</f>
        <v>794.88000000000011</v>
      </c>
      <c r="M134" s="14">
        <f>Ventas[[#This Row],[Ingresos]]-Ventas[[#This Row],[Costes]]</f>
        <v>69.119999999999891</v>
      </c>
      <c r="N134" s="14" t="str">
        <f>_xlfn.XLOOKUP(Ventas[[#This Row],[Ship Country]],[1]!Countries[Ship Country],[1]!Countries[Area],"No registrado")</f>
        <v>Nord Europe</v>
      </c>
      <c r="O134" s="14" t="str">
        <f>_xlfn.XLOOKUP(Ventas[[#This Row],[Ship Country]],[1]!Countries[Ship Country],[1]!Countries[Continent],"No existe")</f>
        <v>Europe</v>
      </c>
      <c r="P134" s="15" t="str">
        <f>_xlfn.XLOOKUP(Ventas[[#This Row],[Category]],[2]!ProdManager[Category],[2]!ProdManager[Prod_Manager])</f>
        <v>John Matter</v>
      </c>
      <c r="Q134" s="15">
        <f>YEAR(Ventas[[#This Row],[Order Date]])</f>
        <v>2014</v>
      </c>
      <c r="R134" s="15" t="str">
        <f>TEXT(Ventas[[#This Row],[Order Date]],"MMM")</f>
        <v>oct</v>
      </c>
    </row>
    <row r="135" spans="1:18" x14ac:dyDescent="0.25">
      <c r="A135" s="6">
        <v>10297</v>
      </c>
      <c r="B135" s="6" t="s">
        <v>14</v>
      </c>
      <c r="C135" s="6" t="s">
        <v>15</v>
      </c>
      <c r="D135" s="6">
        <v>27.8</v>
      </c>
      <c r="E135" s="6">
        <v>21.128</v>
      </c>
      <c r="F135" s="6">
        <v>20</v>
      </c>
      <c r="G135" s="6" t="s">
        <v>92</v>
      </c>
      <c r="H135" s="6" t="s">
        <v>93</v>
      </c>
      <c r="I135" s="6" t="s">
        <v>13</v>
      </c>
      <c r="J135" s="7">
        <v>41917</v>
      </c>
      <c r="K135" s="12">
        <f>Ventas[[#This Row],[Unit Price]]*Ventas[[#This Row],[Quantity]]</f>
        <v>556</v>
      </c>
      <c r="L135" s="12">
        <f>Ventas[[#This Row],[Unit Cost]]*Ventas[[#This Row],[Quantity]]</f>
        <v>422.56</v>
      </c>
      <c r="M135" s="14">
        <f>Ventas[[#This Row],[Ingresos]]-Ventas[[#This Row],[Costes]]</f>
        <v>133.44</v>
      </c>
      <c r="N135" s="14" t="str">
        <f>_xlfn.XLOOKUP(Ventas[[#This Row],[Ship Country]],[1]!Countries[Ship Country],[1]!Countries[Area],"No registrado")</f>
        <v>Nord Europe</v>
      </c>
      <c r="O135" s="14" t="str">
        <f>_xlfn.XLOOKUP(Ventas[[#This Row],[Ship Country]],[1]!Countries[Ship Country],[1]!Countries[Continent],"No existe")</f>
        <v>Europe</v>
      </c>
      <c r="P135" s="15" t="str">
        <f>_xlfn.XLOOKUP(Ventas[[#This Row],[Category]],[2]!ProdManager[Category],[2]!ProdManager[Prod_Manager])</f>
        <v>Peter Stone</v>
      </c>
      <c r="Q135" s="15">
        <f>YEAR(Ventas[[#This Row],[Order Date]])</f>
        <v>2014</v>
      </c>
      <c r="R135" s="15" t="str">
        <f>TEXT(Ventas[[#This Row],[Order Date]],"MMM")</f>
        <v>oct</v>
      </c>
    </row>
    <row r="136" spans="1:18" x14ac:dyDescent="0.25">
      <c r="A136" s="4">
        <v>10298</v>
      </c>
      <c r="B136" s="4" t="s">
        <v>55</v>
      </c>
      <c r="C136" s="4" t="s">
        <v>43</v>
      </c>
      <c r="D136" s="4">
        <v>15.2</v>
      </c>
      <c r="E136" s="4">
        <v>13.984</v>
      </c>
      <c r="F136" s="4">
        <v>40</v>
      </c>
      <c r="G136" s="4" t="s">
        <v>156</v>
      </c>
      <c r="H136" s="4" t="s">
        <v>157</v>
      </c>
      <c r="I136" s="4" t="s">
        <v>158</v>
      </c>
      <c r="J136" s="5">
        <v>41918</v>
      </c>
      <c r="K136" s="12">
        <f>Ventas[[#This Row],[Unit Price]]*Ventas[[#This Row],[Quantity]]</f>
        <v>608</v>
      </c>
      <c r="L136" s="12">
        <f>Ventas[[#This Row],[Unit Cost]]*Ventas[[#This Row],[Quantity]]</f>
        <v>559.36</v>
      </c>
      <c r="M136" s="14">
        <f>Ventas[[#This Row],[Ingresos]]-Ventas[[#This Row],[Costes]]</f>
        <v>48.639999999999986</v>
      </c>
      <c r="N136" s="14" t="str">
        <f>_xlfn.XLOOKUP(Ventas[[#This Row],[Ship Country]],[1]!Countries[Ship Country],[1]!Countries[Area],"No registrado")</f>
        <v>Nord Europe</v>
      </c>
      <c r="O136" s="14" t="str">
        <f>_xlfn.XLOOKUP(Ventas[[#This Row],[Ship Country]],[1]!Countries[Ship Country],[1]!Countries[Continent],"No existe")</f>
        <v>Europe</v>
      </c>
      <c r="P136" s="15" t="str">
        <f>_xlfn.XLOOKUP(Ventas[[#This Row],[Category]],[2]!ProdManager[Category],[2]!ProdManager[Prod_Manager])</f>
        <v>John Matter</v>
      </c>
      <c r="Q136" s="15">
        <f>YEAR(Ventas[[#This Row],[Order Date]])</f>
        <v>2014</v>
      </c>
      <c r="R136" s="15" t="str">
        <f>TEXT(Ventas[[#This Row],[Order Date]],"MMM")</f>
        <v>oct</v>
      </c>
    </row>
    <row r="137" spans="1:18" x14ac:dyDescent="0.25">
      <c r="A137" s="6">
        <v>10298</v>
      </c>
      <c r="B137" s="6" t="s">
        <v>78</v>
      </c>
      <c r="C137" s="6" t="s">
        <v>35</v>
      </c>
      <c r="D137" s="6">
        <v>39.4</v>
      </c>
      <c r="E137" s="6">
        <v>27.58</v>
      </c>
      <c r="F137" s="6">
        <v>15</v>
      </c>
      <c r="G137" s="6" t="s">
        <v>156</v>
      </c>
      <c r="H137" s="6" t="s">
        <v>157</v>
      </c>
      <c r="I137" s="6" t="s">
        <v>158</v>
      </c>
      <c r="J137" s="7">
        <v>41918</v>
      </c>
      <c r="K137" s="12">
        <f>Ventas[[#This Row],[Unit Price]]*Ventas[[#This Row],[Quantity]]</f>
        <v>591</v>
      </c>
      <c r="L137" s="12">
        <f>Ventas[[#This Row],[Unit Cost]]*Ventas[[#This Row],[Quantity]]</f>
        <v>413.7</v>
      </c>
      <c r="M137" s="14">
        <f>Ventas[[#This Row],[Ingresos]]-Ventas[[#This Row],[Costes]]</f>
        <v>177.3</v>
      </c>
      <c r="N137" s="14" t="str">
        <f>_xlfn.XLOOKUP(Ventas[[#This Row],[Ship Country]],[1]!Countries[Ship Country],[1]!Countries[Area],"No registrado")</f>
        <v>Nord Europe</v>
      </c>
      <c r="O137" s="14" t="str">
        <f>_xlfn.XLOOKUP(Ventas[[#This Row],[Ship Country]],[1]!Countries[Ship Country],[1]!Countries[Continent],"No existe")</f>
        <v>Europe</v>
      </c>
      <c r="P137" s="15" t="str">
        <f>_xlfn.XLOOKUP(Ventas[[#This Row],[Category]],[2]!ProdManager[Category],[2]!ProdManager[Prod_Manager])</f>
        <v>Lydia Sinn</v>
      </c>
      <c r="Q137" s="15">
        <f>YEAR(Ventas[[#This Row],[Order Date]])</f>
        <v>2014</v>
      </c>
      <c r="R137" s="15" t="str">
        <f>TEXT(Ventas[[#This Row],[Order Date]],"MMM")</f>
        <v>oct</v>
      </c>
    </row>
    <row r="138" spans="1:18" x14ac:dyDescent="0.25">
      <c r="A138" s="4">
        <v>10298</v>
      </c>
      <c r="B138" s="4" t="s">
        <v>52</v>
      </c>
      <c r="C138" s="4" t="s">
        <v>15</v>
      </c>
      <c r="D138" s="4">
        <v>44</v>
      </c>
      <c r="E138" s="4">
        <v>33.44</v>
      </c>
      <c r="F138" s="4">
        <v>30</v>
      </c>
      <c r="G138" s="4" t="s">
        <v>156</v>
      </c>
      <c r="H138" s="4" t="s">
        <v>157</v>
      </c>
      <c r="I138" s="4" t="s">
        <v>158</v>
      </c>
      <c r="J138" s="5">
        <v>41918</v>
      </c>
      <c r="K138" s="12">
        <f>Ventas[[#This Row],[Unit Price]]*Ventas[[#This Row],[Quantity]]</f>
        <v>1320</v>
      </c>
      <c r="L138" s="12">
        <f>Ventas[[#This Row],[Unit Cost]]*Ventas[[#This Row],[Quantity]]</f>
        <v>1003.1999999999999</v>
      </c>
      <c r="M138" s="14">
        <f>Ventas[[#This Row],[Ingresos]]-Ventas[[#This Row],[Costes]]</f>
        <v>316.80000000000007</v>
      </c>
      <c r="N138" s="14" t="str">
        <f>_xlfn.XLOOKUP(Ventas[[#This Row],[Ship Country]],[1]!Countries[Ship Country],[1]!Countries[Area],"No registrado")</f>
        <v>Nord Europe</v>
      </c>
      <c r="O138" s="14" t="str">
        <f>_xlfn.XLOOKUP(Ventas[[#This Row],[Ship Country]],[1]!Countries[Ship Country],[1]!Countries[Continent],"No existe")</f>
        <v>Europe</v>
      </c>
      <c r="P138" s="15" t="str">
        <f>_xlfn.XLOOKUP(Ventas[[#This Row],[Category]],[2]!ProdManager[Category],[2]!ProdManager[Prod_Manager])</f>
        <v>Peter Stone</v>
      </c>
      <c r="Q138" s="15">
        <f>YEAR(Ventas[[#This Row],[Order Date]])</f>
        <v>2014</v>
      </c>
      <c r="R138" s="15" t="str">
        <f>TEXT(Ventas[[#This Row],[Order Date]],"MMM")</f>
        <v>oct</v>
      </c>
    </row>
    <row r="139" spans="1:18" x14ac:dyDescent="0.25">
      <c r="A139" s="6">
        <v>10298</v>
      </c>
      <c r="B139" s="6" t="s">
        <v>57</v>
      </c>
      <c r="C139" s="6" t="s">
        <v>29</v>
      </c>
      <c r="D139" s="6">
        <v>15.2</v>
      </c>
      <c r="E139" s="6">
        <v>12.464</v>
      </c>
      <c r="F139" s="6">
        <v>40</v>
      </c>
      <c r="G139" s="6" t="s">
        <v>156</v>
      </c>
      <c r="H139" s="6" t="s">
        <v>157</v>
      </c>
      <c r="I139" s="6" t="s">
        <v>158</v>
      </c>
      <c r="J139" s="7">
        <v>41918</v>
      </c>
      <c r="K139" s="12">
        <f>Ventas[[#This Row],[Unit Price]]*Ventas[[#This Row],[Quantity]]</f>
        <v>608</v>
      </c>
      <c r="L139" s="12">
        <f>Ventas[[#This Row],[Unit Cost]]*Ventas[[#This Row],[Quantity]]</f>
        <v>498.56</v>
      </c>
      <c r="M139" s="14">
        <f>Ventas[[#This Row],[Ingresos]]-Ventas[[#This Row],[Costes]]</f>
        <v>109.44</v>
      </c>
      <c r="N139" s="14" t="str">
        <f>_xlfn.XLOOKUP(Ventas[[#This Row],[Ship Country]],[1]!Countries[Ship Country],[1]!Countries[Area],"No registrado")</f>
        <v>Nord Europe</v>
      </c>
      <c r="O139" s="14" t="str">
        <f>_xlfn.XLOOKUP(Ventas[[#This Row],[Ship Country]],[1]!Countries[Ship Country],[1]!Countries[Continent],"No existe")</f>
        <v>Europe</v>
      </c>
      <c r="P139" s="15" t="str">
        <f>_xlfn.XLOOKUP(Ventas[[#This Row],[Category]],[2]!ProdManager[Category],[2]!ProdManager[Prod_Manager])</f>
        <v>Peter Stone</v>
      </c>
      <c r="Q139" s="15">
        <f>YEAR(Ventas[[#This Row],[Order Date]])</f>
        <v>2014</v>
      </c>
      <c r="R139" s="15" t="str">
        <f>TEXT(Ventas[[#This Row],[Order Date]],"MMM")</f>
        <v>oct</v>
      </c>
    </row>
    <row r="140" spans="1:18" x14ac:dyDescent="0.25">
      <c r="A140" s="4">
        <v>10299</v>
      </c>
      <c r="B140" s="4" t="s">
        <v>130</v>
      </c>
      <c r="C140" s="4" t="s">
        <v>35</v>
      </c>
      <c r="D140" s="4">
        <v>7.3</v>
      </c>
      <c r="E140" s="4">
        <v>5.0369999999999999</v>
      </c>
      <c r="F140" s="4">
        <v>15</v>
      </c>
      <c r="G140" s="4" t="s">
        <v>139</v>
      </c>
      <c r="H140" s="4" t="s">
        <v>26</v>
      </c>
      <c r="I140" s="4" t="s">
        <v>27</v>
      </c>
      <c r="J140" s="5">
        <v>41919</v>
      </c>
      <c r="K140" s="12">
        <f>Ventas[[#This Row],[Unit Price]]*Ventas[[#This Row],[Quantity]]</f>
        <v>109.5</v>
      </c>
      <c r="L140" s="12">
        <f>Ventas[[#This Row],[Unit Cost]]*Ventas[[#This Row],[Quantity]]</f>
        <v>75.554999999999993</v>
      </c>
      <c r="M140" s="14">
        <f>Ventas[[#This Row],[Ingresos]]-Ventas[[#This Row],[Costes]]</f>
        <v>33.945000000000007</v>
      </c>
      <c r="N140" s="14" t="str">
        <f>_xlfn.XLOOKUP(Ventas[[#This Row],[Ship Country]],[1]!Countries[Ship Country],[1]!Countries[Area],"No registrado")</f>
        <v>Sud America</v>
      </c>
      <c r="O140" s="14" t="str">
        <f>_xlfn.XLOOKUP(Ventas[[#This Row],[Ship Country]],[1]!Countries[Ship Country],[1]!Countries[Continent],"No existe")</f>
        <v>America</v>
      </c>
      <c r="P140" s="15" t="str">
        <f>_xlfn.XLOOKUP(Ventas[[#This Row],[Category]],[2]!ProdManager[Category],[2]!ProdManager[Prod_Manager])</f>
        <v>Lydia Sinn</v>
      </c>
      <c r="Q140" s="15">
        <f>YEAR(Ventas[[#This Row],[Order Date]])</f>
        <v>2014</v>
      </c>
      <c r="R140" s="15" t="str">
        <f>TEXT(Ventas[[#This Row],[Order Date]],"MMM")</f>
        <v>oct</v>
      </c>
    </row>
    <row r="141" spans="1:18" x14ac:dyDescent="0.25">
      <c r="A141" s="6">
        <v>10299</v>
      </c>
      <c r="B141" s="6" t="s">
        <v>79</v>
      </c>
      <c r="C141" s="6" t="s">
        <v>43</v>
      </c>
      <c r="D141" s="6">
        <v>12</v>
      </c>
      <c r="E141" s="6">
        <v>10.92</v>
      </c>
      <c r="F141" s="6">
        <v>20</v>
      </c>
      <c r="G141" s="6" t="s">
        <v>139</v>
      </c>
      <c r="H141" s="6" t="s">
        <v>26</v>
      </c>
      <c r="I141" s="6" t="s">
        <v>27</v>
      </c>
      <c r="J141" s="7">
        <v>41919</v>
      </c>
      <c r="K141" s="12">
        <f>Ventas[[#This Row],[Unit Price]]*Ventas[[#This Row],[Quantity]]</f>
        <v>240</v>
      </c>
      <c r="L141" s="12">
        <f>Ventas[[#This Row],[Unit Cost]]*Ventas[[#This Row],[Quantity]]</f>
        <v>218.4</v>
      </c>
      <c r="M141" s="14">
        <f>Ventas[[#This Row],[Ingresos]]-Ventas[[#This Row],[Costes]]</f>
        <v>21.599999999999994</v>
      </c>
      <c r="N141" s="14" t="str">
        <f>_xlfn.XLOOKUP(Ventas[[#This Row],[Ship Country]],[1]!Countries[Ship Country],[1]!Countries[Area],"No registrado")</f>
        <v>Sud America</v>
      </c>
      <c r="O141" s="14" t="str">
        <f>_xlfn.XLOOKUP(Ventas[[#This Row],[Ship Country]],[1]!Countries[Ship Country],[1]!Countries[Continent],"No existe")</f>
        <v>America</v>
      </c>
      <c r="P141" s="15" t="str">
        <f>_xlfn.XLOOKUP(Ventas[[#This Row],[Category]],[2]!ProdManager[Category],[2]!ProdManager[Prod_Manager])</f>
        <v>John Matter</v>
      </c>
      <c r="Q141" s="15">
        <f>YEAR(Ventas[[#This Row],[Order Date]])</f>
        <v>2014</v>
      </c>
      <c r="R141" s="15" t="str">
        <f>TEXT(Ventas[[#This Row],[Order Date]],"MMM")</f>
        <v>oct</v>
      </c>
    </row>
    <row r="142" spans="1:18" x14ac:dyDescent="0.25">
      <c r="A142" s="4">
        <v>10300</v>
      </c>
      <c r="B142" s="4" t="s">
        <v>159</v>
      </c>
      <c r="C142" s="4" t="s">
        <v>24</v>
      </c>
      <c r="D142" s="4">
        <v>13.6</v>
      </c>
      <c r="E142" s="4">
        <v>10.199999999999999</v>
      </c>
      <c r="F142" s="4">
        <v>30</v>
      </c>
      <c r="G142" s="4" t="s">
        <v>114</v>
      </c>
      <c r="H142" s="4" t="s">
        <v>115</v>
      </c>
      <c r="I142" s="4" t="s">
        <v>116</v>
      </c>
      <c r="J142" s="5">
        <v>41922</v>
      </c>
      <c r="K142" s="12">
        <f>Ventas[[#This Row],[Unit Price]]*Ventas[[#This Row],[Quantity]]</f>
        <v>408</v>
      </c>
      <c r="L142" s="12">
        <f>Ventas[[#This Row],[Unit Cost]]*Ventas[[#This Row],[Quantity]]</f>
        <v>306</v>
      </c>
      <c r="M142" s="14">
        <f>Ventas[[#This Row],[Ingresos]]-Ventas[[#This Row],[Costes]]</f>
        <v>102</v>
      </c>
      <c r="N142" s="14" t="str">
        <f>_xlfn.XLOOKUP(Ventas[[#This Row],[Ship Country]],[1]!Countries[Ship Country],[1]!Countries[Area],"No registrado")</f>
        <v>Sud Europe</v>
      </c>
      <c r="O142" s="14" t="str">
        <f>_xlfn.XLOOKUP(Ventas[[#This Row],[Ship Country]],[1]!Countries[Ship Country],[1]!Countries[Continent],"No existe")</f>
        <v>Europe</v>
      </c>
      <c r="P142" s="15" t="str">
        <f>_xlfn.XLOOKUP(Ventas[[#This Row],[Category]],[2]!ProdManager[Category],[2]!ProdManager[Prod_Manager])</f>
        <v>Lydia Sinn</v>
      </c>
      <c r="Q142" s="15">
        <f>YEAR(Ventas[[#This Row],[Order Date]])</f>
        <v>2014</v>
      </c>
      <c r="R142" s="15" t="str">
        <f>TEXT(Ventas[[#This Row],[Order Date]],"MMM")</f>
        <v>oct</v>
      </c>
    </row>
    <row r="143" spans="1:18" x14ac:dyDescent="0.25">
      <c r="A143" s="6">
        <v>10300</v>
      </c>
      <c r="B143" s="6" t="s">
        <v>142</v>
      </c>
      <c r="C143" s="6" t="s">
        <v>35</v>
      </c>
      <c r="D143" s="6">
        <v>10</v>
      </c>
      <c r="E143" s="6">
        <v>6.5</v>
      </c>
      <c r="F143" s="6">
        <v>20</v>
      </c>
      <c r="G143" s="6" t="s">
        <v>114</v>
      </c>
      <c r="H143" s="6" t="s">
        <v>115</v>
      </c>
      <c r="I143" s="6" t="s">
        <v>116</v>
      </c>
      <c r="J143" s="7">
        <v>41922</v>
      </c>
      <c r="K143" s="12">
        <f>Ventas[[#This Row],[Unit Price]]*Ventas[[#This Row],[Quantity]]</f>
        <v>200</v>
      </c>
      <c r="L143" s="12">
        <f>Ventas[[#This Row],[Unit Cost]]*Ventas[[#This Row],[Quantity]]</f>
        <v>130</v>
      </c>
      <c r="M143" s="14">
        <f>Ventas[[#This Row],[Ingresos]]-Ventas[[#This Row],[Costes]]</f>
        <v>70</v>
      </c>
      <c r="N143" s="14" t="str">
        <f>_xlfn.XLOOKUP(Ventas[[#This Row],[Ship Country]],[1]!Countries[Ship Country],[1]!Countries[Area],"No registrado")</f>
        <v>Sud Europe</v>
      </c>
      <c r="O143" s="14" t="str">
        <f>_xlfn.XLOOKUP(Ventas[[#This Row],[Ship Country]],[1]!Countries[Ship Country],[1]!Countries[Continent],"No existe")</f>
        <v>Europe</v>
      </c>
      <c r="P143" s="15" t="str">
        <f>_xlfn.XLOOKUP(Ventas[[#This Row],[Category]],[2]!ProdManager[Category],[2]!ProdManager[Prod_Manager])</f>
        <v>Lydia Sinn</v>
      </c>
      <c r="Q143" s="15">
        <f>YEAR(Ventas[[#This Row],[Order Date]])</f>
        <v>2014</v>
      </c>
      <c r="R143" s="15" t="str">
        <f>TEXT(Ventas[[#This Row],[Order Date]],"MMM")</f>
        <v>oct</v>
      </c>
    </row>
    <row r="144" spans="1:18" x14ac:dyDescent="0.25">
      <c r="A144" s="4">
        <v>10301</v>
      </c>
      <c r="B144" s="4" t="s">
        <v>86</v>
      </c>
      <c r="C144" s="4" t="s">
        <v>10</v>
      </c>
      <c r="D144" s="4">
        <v>30.4</v>
      </c>
      <c r="E144" s="4">
        <v>24.32</v>
      </c>
      <c r="F144" s="4">
        <v>20</v>
      </c>
      <c r="G144" s="4" t="s">
        <v>160</v>
      </c>
      <c r="H144" s="4" t="s">
        <v>161</v>
      </c>
      <c r="I144" s="4" t="s">
        <v>21</v>
      </c>
      <c r="J144" s="5">
        <v>41922</v>
      </c>
      <c r="K144" s="12">
        <f>Ventas[[#This Row],[Unit Price]]*Ventas[[#This Row],[Quantity]]</f>
        <v>608</v>
      </c>
      <c r="L144" s="12">
        <f>Ventas[[#This Row],[Unit Cost]]*Ventas[[#This Row],[Quantity]]</f>
        <v>486.4</v>
      </c>
      <c r="M144" s="14">
        <f>Ventas[[#This Row],[Ingresos]]-Ventas[[#This Row],[Costes]]</f>
        <v>121.60000000000002</v>
      </c>
      <c r="N144" s="14" t="str">
        <f>_xlfn.XLOOKUP(Ventas[[#This Row],[Ship Country]],[1]!Countries[Ship Country],[1]!Countries[Area],"No registrado")</f>
        <v>Nord Europe</v>
      </c>
      <c r="O144" s="14" t="str">
        <f>_xlfn.XLOOKUP(Ventas[[#This Row],[Ship Country]],[1]!Countries[Ship Country],[1]!Countries[Continent],"No existe")</f>
        <v>Europe</v>
      </c>
      <c r="P144" s="15" t="str">
        <f>_xlfn.XLOOKUP(Ventas[[#This Row],[Category]],[2]!ProdManager[Category],[2]!ProdManager[Prod_Manager])</f>
        <v>Marc Caine</v>
      </c>
      <c r="Q144" s="15">
        <f>YEAR(Ventas[[#This Row],[Order Date]])</f>
        <v>2014</v>
      </c>
      <c r="R144" s="15" t="str">
        <f>TEXT(Ventas[[#This Row],[Order Date]],"MMM")</f>
        <v>oct</v>
      </c>
    </row>
    <row r="145" spans="1:18" x14ac:dyDescent="0.25">
      <c r="A145" s="6">
        <v>10301</v>
      </c>
      <c r="B145" s="6" t="s">
        <v>98</v>
      </c>
      <c r="C145" s="6" t="s">
        <v>29</v>
      </c>
      <c r="D145" s="6">
        <v>14.7</v>
      </c>
      <c r="E145" s="6">
        <v>11.465999999999999</v>
      </c>
      <c r="F145" s="6">
        <v>10</v>
      </c>
      <c r="G145" s="6" t="s">
        <v>160</v>
      </c>
      <c r="H145" s="6" t="s">
        <v>161</v>
      </c>
      <c r="I145" s="6" t="s">
        <v>21</v>
      </c>
      <c r="J145" s="7">
        <v>41922</v>
      </c>
      <c r="K145" s="12">
        <f>Ventas[[#This Row],[Unit Price]]*Ventas[[#This Row],[Quantity]]</f>
        <v>147</v>
      </c>
      <c r="L145" s="12">
        <f>Ventas[[#This Row],[Unit Cost]]*Ventas[[#This Row],[Quantity]]</f>
        <v>114.66</v>
      </c>
      <c r="M145" s="14">
        <f>Ventas[[#This Row],[Ingresos]]-Ventas[[#This Row],[Costes]]</f>
        <v>32.340000000000003</v>
      </c>
      <c r="N145" s="14" t="str">
        <f>_xlfn.XLOOKUP(Ventas[[#This Row],[Ship Country]],[1]!Countries[Ship Country],[1]!Countries[Area],"No registrado")</f>
        <v>Nord Europe</v>
      </c>
      <c r="O145" s="14" t="str">
        <f>_xlfn.XLOOKUP(Ventas[[#This Row],[Ship Country]],[1]!Countries[Ship Country],[1]!Countries[Continent],"No existe")</f>
        <v>Europe</v>
      </c>
      <c r="P145" s="15" t="str">
        <f>_xlfn.XLOOKUP(Ventas[[#This Row],[Category]],[2]!ProdManager[Category],[2]!ProdManager[Prod_Manager])</f>
        <v>Peter Stone</v>
      </c>
      <c r="Q145" s="15">
        <f>YEAR(Ventas[[#This Row],[Order Date]])</f>
        <v>2014</v>
      </c>
      <c r="R145" s="15" t="str">
        <f>TEXT(Ventas[[#This Row],[Order Date]],"MMM")</f>
        <v>oct</v>
      </c>
    </row>
    <row r="146" spans="1:18" x14ac:dyDescent="0.25">
      <c r="A146" s="4">
        <v>10302</v>
      </c>
      <c r="B146" s="4" t="s">
        <v>107</v>
      </c>
      <c r="C146" s="4" t="s">
        <v>43</v>
      </c>
      <c r="D146" s="4">
        <v>36.799999999999997</v>
      </c>
      <c r="E146" s="4">
        <v>33.856000000000002</v>
      </c>
      <c r="F146" s="4">
        <v>12</v>
      </c>
      <c r="G146" s="4" t="s">
        <v>36</v>
      </c>
      <c r="H146" s="4" t="s">
        <v>37</v>
      </c>
      <c r="I146" s="4" t="s">
        <v>38</v>
      </c>
      <c r="J146" s="5">
        <v>41923</v>
      </c>
      <c r="K146" s="12">
        <f>Ventas[[#This Row],[Unit Price]]*Ventas[[#This Row],[Quantity]]</f>
        <v>441.59999999999997</v>
      </c>
      <c r="L146" s="12">
        <f>Ventas[[#This Row],[Unit Cost]]*Ventas[[#This Row],[Quantity]]</f>
        <v>406.27200000000005</v>
      </c>
      <c r="M146" s="14">
        <f>Ventas[[#This Row],[Ingresos]]-Ventas[[#This Row],[Costes]]</f>
        <v>35.327999999999918</v>
      </c>
      <c r="N146" s="14" t="str">
        <f>_xlfn.XLOOKUP(Ventas[[#This Row],[Ship Country]],[1]!Countries[Ship Country],[1]!Countries[Area],"No registrado")</f>
        <v>Nord Europe</v>
      </c>
      <c r="O146" s="14" t="str">
        <f>_xlfn.XLOOKUP(Ventas[[#This Row],[Ship Country]],[1]!Countries[Ship Country],[1]!Countries[Continent],"No existe")</f>
        <v>Europe</v>
      </c>
      <c r="P146" s="15" t="str">
        <f>_xlfn.XLOOKUP(Ventas[[#This Row],[Category]],[2]!ProdManager[Category],[2]!ProdManager[Prod_Manager])</f>
        <v>John Matter</v>
      </c>
      <c r="Q146" s="15">
        <f>YEAR(Ventas[[#This Row],[Order Date]])</f>
        <v>2014</v>
      </c>
      <c r="R146" s="15" t="str">
        <f>TEXT(Ventas[[#This Row],[Order Date]],"MMM")</f>
        <v>oct</v>
      </c>
    </row>
    <row r="147" spans="1:18" x14ac:dyDescent="0.25">
      <c r="A147" s="6">
        <v>10302</v>
      </c>
      <c r="B147" s="6" t="s">
        <v>91</v>
      </c>
      <c r="C147" s="6" t="s">
        <v>46</v>
      </c>
      <c r="D147" s="6">
        <v>31.2</v>
      </c>
      <c r="E147" s="6">
        <v>24.024000000000001</v>
      </c>
      <c r="F147" s="6">
        <v>40</v>
      </c>
      <c r="G147" s="6" t="s">
        <v>36</v>
      </c>
      <c r="H147" s="6" t="s">
        <v>37</v>
      </c>
      <c r="I147" s="6" t="s">
        <v>38</v>
      </c>
      <c r="J147" s="7">
        <v>41923</v>
      </c>
      <c r="K147" s="12">
        <f>Ventas[[#This Row],[Unit Price]]*Ventas[[#This Row],[Quantity]]</f>
        <v>1248</v>
      </c>
      <c r="L147" s="12">
        <f>Ventas[[#This Row],[Unit Cost]]*Ventas[[#This Row],[Quantity]]</f>
        <v>960.96</v>
      </c>
      <c r="M147" s="14">
        <f>Ventas[[#This Row],[Ingresos]]-Ventas[[#This Row],[Costes]]</f>
        <v>287.03999999999996</v>
      </c>
      <c r="N147" s="14" t="str">
        <f>_xlfn.XLOOKUP(Ventas[[#This Row],[Ship Country]],[1]!Countries[Ship Country],[1]!Countries[Area],"No registrado")</f>
        <v>Nord Europe</v>
      </c>
      <c r="O147" s="14" t="str">
        <f>_xlfn.XLOOKUP(Ventas[[#This Row],[Ship Country]],[1]!Countries[Ship Country],[1]!Countries[Continent],"No existe")</f>
        <v>Europe</v>
      </c>
      <c r="P147" s="15" t="str">
        <f>_xlfn.XLOOKUP(Ventas[[#This Row],[Category]],[2]!ProdManager[Category],[2]!ProdManager[Prod_Manager])</f>
        <v>John Matter</v>
      </c>
      <c r="Q147" s="15">
        <f>YEAR(Ventas[[#This Row],[Order Date]])</f>
        <v>2014</v>
      </c>
      <c r="R147" s="15" t="str">
        <f>TEXT(Ventas[[#This Row],[Order Date]],"MMM")</f>
        <v>oct</v>
      </c>
    </row>
    <row r="148" spans="1:18" x14ac:dyDescent="0.25">
      <c r="A148" s="4">
        <v>10302</v>
      </c>
      <c r="B148" s="4" t="s">
        <v>121</v>
      </c>
      <c r="C148" s="4" t="s">
        <v>18</v>
      </c>
      <c r="D148" s="4">
        <v>36.4</v>
      </c>
      <c r="E148" s="4">
        <v>28.391999999999999</v>
      </c>
      <c r="F148" s="4">
        <v>28</v>
      </c>
      <c r="G148" s="4" t="s">
        <v>36</v>
      </c>
      <c r="H148" s="4" t="s">
        <v>37</v>
      </c>
      <c r="I148" s="4" t="s">
        <v>38</v>
      </c>
      <c r="J148" s="5">
        <v>41923</v>
      </c>
      <c r="K148" s="12">
        <f>Ventas[[#This Row],[Unit Price]]*Ventas[[#This Row],[Quantity]]</f>
        <v>1019.1999999999999</v>
      </c>
      <c r="L148" s="12">
        <f>Ventas[[#This Row],[Unit Cost]]*Ventas[[#This Row],[Quantity]]</f>
        <v>794.976</v>
      </c>
      <c r="M148" s="14">
        <f>Ventas[[#This Row],[Ingresos]]-Ventas[[#This Row],[Costes]]</f>
        <v>224.22399999999993</v>
      </c>
      <c r="N148" s="14" t="str">
        <f>_xlfn.XLOOKUP(Ventas[[#This Row],[Ship Country]],[1]!Countries[Ship Country],[1]!Countries[Area],"No registrado")</f>
        <v>Nord Europe</v>
      </c>
      <c r="O148" s="14" t="str">
        <f>_xlfn.XLOOKUP(Ventas[[#This Row],[Ship Country]],[1]!Countries[Ship Country],[1]!Countries[Continent],"No existe")</f>
        <v>Europe</v>
      </c>
      <c r="P148" s="15" t="str">
        <f>_xlfn.XLOOKUP(Ventas[[#This Row],[Category]],[2]!ProdManager[Category],[2]!ProdManager[Prod_Manager])</f>
        <v>Marc Caine</v>
      </c>
      <c r="Q148" s="15">
        <f>YEAR(Ventas[[#This Row],[Order Date]])</f>
        <v>2014</v>
      </c>
      <c r="R148" s="15" t="str">
        <f>TEXT(Ventas[[#This Row],[Order Date]],"MMM")</f>
        <v>oct</v>
      </c>
    </row>
    <row r="149" spans="1:18" x14ac:dyDescent="0.25">
      <c r="A149" s="6">
        <v>10303</v>
      </c>
      <c r="B149" s="6" t="s">
        <v>98</v>
      </c>
      <c r="C149" s="6" t="s">
        <v>29</v>
      </c>
      <c r="D149" s="6">
        <v>14.7</v>
      </c>
      <c r="E149" s="6">
        <v>12.054</v>
      </c>
      <c r="F149" s="6">
        <v>40</v>
      </c>
      <c r="G149" s="6" t="s">
        <v>162</v>
      </c>
      <c r="H149" s="6" t="s">
        <v>163</v>
      </c>
      <c r="I149" s="6" t="s">
        <v>133</v>
      </c>
      <c r="J149" s="7">
        <v>41924</v>
      </c>
      <c r="K149" s="12">
        <f>Ventas[[#This Row],[Unit Price]]*Ventas[[#This Row],[Quantity]]</f>
        <v>588</v>
      </c>
      <c r="L149" s="12">
        <f>Ventas[[#This Row],[Unit Cost]]*Ventas[[#This Row],[Quantity]]</f>
        <v>482.16</v>
      </c>
      <c r="M149" s="14">
        <f>Ventas[[#This Row],[Ingresos]]-Ventas[[#This Row],[Costes]]</f>
        <v>105.83999999999997</v>
      </c>
      <c r="N149" s="14" t="str">
        <f>_xlfn.XLOOKUP(Ventas[[#This Row],[Ship Country]],[1]!Countries[Ship Country],[1]!Countries[Area],"No registrado")</f>
        <v>Sud Europe</v>
      </c>
      <c r="O149" s="14" t="str">
        <f>_xlfn.XLOOKUP(Ventas[[#This Row],[Ship Country]],[1]!Countries[Ship Country],[1]!Countries[Continent],"No existe")</f>
        <v>Europe</v>
      </c>
      <c r="P149" s="15" t="str">
        <f>_xlfn.XLOOKUP(Ventas[[#This Row],[Category]],[2]!ProdManager[Category],[2]!ProdManager[Prod_Manager])</f>
        <v>Peter Stone</v>
      </c>
      <c r="Q149" s="15">
        <f>YEAR(Ventas[[#This Row],[Order Date]])</f>
        <v>2014</v>
      </c>
      <c r="R149" s="15" t="str">
        <f>TEXT(Ventas[[#This Row],[Order Date]],"MMM")</f>
        <v>oct</v>
      </c>
    </row>
    <row r="150" spans="1:18" x14ac:dyDescent="0.25">
      <c r="A150" s="4">
        <v>10303</v>
      </c>
      <c r="B150" s="4" t="s">
        <v>23</v>
      </c>
      <c r="C150" s="4" t="s">
        <v>24</v>
      </c>
      <c r="D150" s="4">
        <v>16.8</v>
      </c>
      <c r="E150" s="4">
        <v>13.776000000000002</v>
      </c>
      <c r="F150" s="4">
        <v>30</v>
      </c>
      <c r="G150" s="4" t="s">
        <v>162</v>
      </c>
      <c r="H150" s="4" t="s">
        <v>163</v>
      </c>
      <c r="I150" s="4" t="s">
        <v>133</v>
      </c>
      <c r="J150" s="5">
        <v>41924</v>
      </c>
      <c r="K150" s="12">
        <f>Ventas[[#This Row],[Unit Price]]*Ventas[[#This Row],[Quantity]]</f>
        <v>504</v>
      </c>
      <c r="L150" s="12">
        <f>Ventas[[#This Row],[Unit Cost]]*Ventas[[#This Row],[Quantity]]</f>
        <v>413.28000000000003</v>
      </c>
      <c r="M150" s="14">
        <f>Ventas[[#This Row],[Ingresos]]-Ventas[[#This Row],[Costes]]</f>
        <v>90.71999999999997</v>
      </c>
      <c r="N150" s="14" t="str">
        <f>_xlfn.XLOOKUP(Ventas[[#This Row],[Ship Country]],[1]!Countries[Ship Country],[1]!Countries[Area],"No registrado")</f>
        <v>Sud Europe</v>
      </c>
      <c r="O150" s="14" t="str">
        <f>_xlfn.XLOOKUP(Ventas[[#This Row],[Ship Country]],[1]!Countries[Ship Country],[1]!Countries[Continent],"No existe")</f>
        <v>Europe</v>
      </c>
      <c r="P150" s="15" t="str">
        <f>_xlfn.XLOOKUP(Ventas[[#This Row],[Category]],[2]!ProdManager[Category],[2]!ProdManager[Prod_Manager])</f>
        <v>Lydia Sinn</v>
      </c>
      <c r="Q150" s="15">
        <f>YEAR(Ventas[[#This Row],[Order Date]])</f>
        <v>2014</v>
      </c>
      <c r="R150" s="15" t="str">
        <f>TEXT(Ventas[[#This Row],[Order Date]],"MMM")</f>
        <v>oct</v>
      </c>
    </row>
    <row r="151" spans="1:18" x14ac:dyDescent="0.25">
      <c r="A151" s="6">
        <v>10303</v>
      </c>
      <c r="B151" s="6" t="s">
        <v>142</v>
      </c>
      <c r="C151" s="6" t="s">
        <v>35</v>
      </c>
      <c r="D151" s="6">
        <v>10</v>
      </c>
      <c r="E151" s="6">
        <v>7</v>
      </c>
      <c r="F151" s="6">
        <v>15</v>
      </c>
      <c r="G151" s="6" t="s">
        <v>162</v>
      </c>
      <c r="H151" s="6" t="s">
        <v>163</v>
      </c>
      <c r="I151" s="6" t="s">
        <v>133</v>
      </c>
      <c r="J151" s="7">
        <v>41924</v>
      </c>
      <c r="K151" s="12">
        <f>Ventas[[#This Row],[Unit Price]]*Ventas[[#This Row],[Quantity]]</f>
        <v>150</v>
      </c>
      <c r="L151" s="12">
        <f>Ventas[[#This Row],[Unit Cost]]*Ventas[[#This Row],[Quantity]]</f>
        <v>105</v>
      </c>
      <c r="M151" s="14">
        <f>Ventas[[#This Row],[Ingresos]]-Ventas[[#This Row],[Costes]]</f>
        <v>45</v>
      </c>
      <c r="N151" s="14" t="str">
        <f>_xlfn.XLOOKUP(Ventas[[#This Row],[Ship Country]],[1]!Countries[Ship Country],[1]!Countries[Area],"No registrado")</f>
        <v>Sud Europe</v>
      </c>
      <c r="O151" s="14" t="str">
        <f>_xlfn.XLOOKUP(Ventas[[#This Row],[Ship Country]],[1]!Countries[Ship Country],[1]!Countries[Continent],"No existe")</f>
        <v>Europe</v>
      </c>
      <c r="P151" s="15" t="str">
        <f>_xlfn.XLOOKUP(Ventas[[#This Row],[Category]],[2]!ProdManager[Category],[2]!ProdManager[Prod_Manager])</f>
        <v>Lydia Sinn</v>
      </c>
      <c r="Q151" s="15">
        <f>YEAR(Ventas[[#This Row],[Order Date]])</f>
        <v>2014</v>
      </c>
      <c r="R151" s="15" t="str">
        <f>TEXT(Ventas[[#This Row],[Order Date]],"MMM")</f>
        <v>oct</v>
      </c>
    </row>
    <row r="152" spans="1:18" x14ac:dyDescent="0.25">
      <c r="A152" s="4">
        <v>10304</v>
      </c>
      <c r="B152" s="4" t="s">
        <v>113</v>
      </c>
      <c r="C152" s="4" t="s">
        <v>15</v>
      </c>
      <c r="D152" s="4">
        <v>17.2</v>
      </c>
      <c r="E152" s="4">
        <v>12.899999999999999</v>
      </c>
      <c r="F152" s="4">
        <v>2</v>
      </c>
      <c r="G152" s="4" t="s">
        <v>117</v>
      </c>
      <c r="H152" s="4" t="s">
        <v>73</v>
      </c>
      <c r="I152" s="4" t="s">
        <v>74</v>
      </c>
      <c r="J152" s="5">
        <v>41925</v>
      </c>
      <c r="K152" s="12">
        <f>Ventas[[#This Row],[Unit Price]]*Ventas[[#This Row],[Quantity]]</f>
        <v>34.4</v>
      </c>
      <c r="L152" s="12">
        <f>Ventas[[#This Row],[Unit Cost]]*Ventas[[#This Row],[Quantity]]</f>
        <v>25.799999999999997</v>
      </c>
      <c r="M152" s="14">
        <f>Ventas[[#This Row],[Ingresos]]-Ventas[[#This Row],[Costes]]</f>
        <v>8.6000000000000014</v>
      </c>
      <c r="N152" s="14" t="str">
        <f>_xlfn.XLOOKUP(Ventas[[#This Row],[Ship Country]],[1]!Countries[Ship Country],[1]!Countries[Area],"No registrado")</f>
        <v>Sud America</v>
      </c>
      <c r="O152" s="14" t="str">
        <f>_xlfn.XLOOKUP(Ventas[[#This Row],[Ship Country]],[1]!Countries[Ship Country],[1]!Countries[Continent],"No existe")</f>
        <v>America</v>
      </c>
      <c r="P152" s="15" t="str">
        <f>_xlfn.XLOOKUP(Ventas[[#This Row],[Category]],[2]!ProdManager[Category],[2]!ProdManager[Prod_Manager])</f>
        <v>Peter Stone</v>
      </c>
      <c r="Q152" s="15">
        <f>YEAR(Ventas[[#This Row],[Order Date]])</f>
        <v>2014</v>
      </c>
      <c r="R152" s="15" t="str">
        <f>TEXT(Ventas[[#This Row],[Order Date]],"MMM")</f>
        <v>oct</v>
      </c>
    </row>
    <row r="153" spans="1:18" x14ac:dyDescent="0.25">
      <c r="A153" s="6">
        <v>10304</v>
      </c>
      <c r="B153" s="6" t="s">
        <v>52</v>
      </c>
      <c r="C153" s="6" t="s">
        <v>15</v>
      </c>
      <c r="D153" s="6">
        <v>44</v>
      </c>
      <c r="E153" s="6">
        <v>33</v>
      </c>
      <c r="F153" s="6">
        <v>10</v>
      </c>
      <c r="G153" s="6" t="s">
        <v>117</v>
      </c>
      <c r="H153" s="6" t="s">
        <v>73</v>
      </c>
      <c r="I153" s="6" t="s">
        <v>74</v>
      </c>
      <c r="J153" s="7">
        <v>41925</v>
      </c>
      <c r="K153" s="12">
        <f>Ventas[[#This Row],[Unit Price]]*Ventas[[#This Row],[Quantity]]</f>
        <v>440</v>
      </c>
      <c r="L153" s="12">
        <f>Ventas[[#This Row],[Unit Cost]]*Ventas[[#This Row],[Quantity]]</f>
        <v>330</v>
      </c>
      <c r="M153" s="14">
        <f>Ventas[[#This Row],[Ingresos]]-Ventas[[#This Row],[Costes]]</f>
        <v>110</v>
      </c>
      <c r="N153" s="14" t="str">
        <f>_xlfn.XLOOKUP(Ventas[[#This Row],[Ship Country]],[1]!Countries[Ship Country],[1]!Countries[Area],"No registrado")</f>
        <v>Sud America</v>
      </c>
      <c r="O153" s="14" t="str">
        <f>_xlfn.XLOOKUP(Ventas[[#This Row],[Ship Country]],[1]!Countries[Ship Country],[1]!Countries[Continent],"No existe")</f>
        <v>America</v>
      </c>
      <c r="P153" s="15" t="str">
        <f>_xlfn.XLOOKUP(Ventas[[#This Row],[Category]],[2]!ProdManager[Category],[2]!ProdManager[Prod_Manager])</f>
        <v>Peter Stone</v>
      </c>
      <c r="Q153" s="15">
        <f>YEAR(Ventas[[#This Row],[Order Date]])</f>
        <v>2014</v>
      </c>
      <c r="R153" s="15" t="str">
        <f>TEXT(Ventas[[#This Row],[Order Date]],"MMM")</f>
        <v>oct</v>
      </c>
    </row>
    <row r="154" spans="1:18" x14ac:dyDescent="0.25">
      <c r="A154" s="4">
        <v>10304</v>
      </c>
      <c r="B154" s="4" t="s">
        <v>41</v>
      </c>
      <c r="C154" s="4" t="s">
        <v>35</v>
      </c>
      <c r="D154" s="4">
        <v>16</v>
      </c>
      <c r="E154" s="4">
        <v>10.4</v>
      </c>
      <c r="F154" s="4">
        <v>30</v>
      </c>
      <c r="G154" s="4" t="s">
        <v>117</v>
      </c>
      <c r="H154" s="4" t="s">
        <v>73</v>
      </c>
      <c r="I154" s="4" t="s">
        <v>74</v>
      </c>
      <c r="J154" s="5">
        <v>41925</v>
      </c>
      <c r="K154" s="12">
        <f>Ventas[[#This Row],[Unit Price]]*Ventas[[#This Row],[Quantity]]</f>
        <v>480</v>
      </c>
      <c r="L154" s="12">
        <f>Ventas[[#This Row],[Unit Cost]]*Ventas[[#This Row],[Quantity]]</f>
        <v>312</v>
      </c>
      <c r="M154" s="14">
        <f>Ventas[[#This Row],[Ingresos]]-Ventas[[#This Row],[Costes]]</f>
        <v>168</v>
      </c>
      <c r="N154" s="14" t="str">
        <f>_xlfn.XLOOKUP(Ventas[[#This Row],[Ship Country]],[1]!Countries[Ship Country],[1]!Countries[Area],"No registrado")</f>
        <v>Sud America</v>
      </c>
      <c r="O154" s="14" t="str">
        <f>_xlfn.XLOOKUP(Ventas[[#This Row],[Ship Country]],[1]!Countries[Ship Country],[1]!Countries[Continent],"No existe")</f>
        <v>America</v>
      </c>
      <c r="P154" s="15" t="str">
        <f>_xlfn.XLOOKUP(Ventas[[#This Row],[Category]],[2]!ProdManager[Category],[2]!ProdManager[Prod_Manager])</f>
        <v>Lydia Sinn</v>
      </c>
      <c r="Q154" s="15">
        <f>YEAR(Ventas[[#This Row],[Order Date]])</f>
        <v>2014</v>
      </c>
      <c r="R154" s="15" t="str">
        <f>TEXT(Ventas[[#This Row],[Order Date]],"MMM")</f>
        <v>oct</v>
      </c>
    </row>
    <row r="155" spans="1:18" x14ac:dyDescent="0.25">
      <c r="A155" s="6">
        <v>10305</v>
      </c>
      <c r="B155" s="6" t="s">
        <v>102</v>
      </c>
      <c r="C155" s="6" t="s">
        <v>46</v>
      </c>
      <c r="D155" s="6">
        <v>99</v>
      </c>
      <c r="E155" s="6">
        <v>80.190000000000012</v>
      </c>
      <c r="F155" s="6">
        <v>25</v>
      </c>
      <c r="G155" s="6" t="s">
        <v>164</v>
      </c>
      <c r="H155" s="6" t="s">
        <v>165</v>
      </c>
      <c r="I155" s="6" t="s">
        <v>84</v>
      </c>
      <c r="J155" s="7">
        <v>41926</v>
      </c>
      <c r="K155" s="12">
        <f>Ventas[[#This Row],[Unit Price]]*Ventas[[#This Row],[Quantity]]</f>
        <v>2475</v>
      </c>
      <c r="L155" s="12">
        <f>Ventas[[#This Row],[Unit Cost]]*Ventas[[#This Row],[Quantity]]</f>
        <v>2004.7500000000002</v>
      </c>
      <c r="M155" s="14">
        <f>Ventas[[#This Row],[Ingresos]]-Ventas[[#This Row],[Costes]]</f>
        <v>470.24999999999977</v>
      </c>
      <c r="N155" s="14" t="str">
        <f>_xlfn.XLOOKUP(Ventas[[#This Row],[Ship Country]],[1]!Countries[Ship Country],[1]!Countries[Area],"No registrado")</f>
        <v>Nord America</v>
      </c>
      <c r="O155" s="14" t="str">
        <f>_xlfn.XLOOKUP(Ventas[[#This Row],[Ship Country]],[1]!Countries[Ship Country],[1]!Countries[Continent],"No existe")</f>
        <v>America</v>
      </c>
      <c r="P155" s="15" t="str">
        <f>_xlfn.XLOOKUP(Ventas[[#This Row],[Category]],[2]!ProdManager[Category],[2]!ProdManager[Prod_Manager])</f>
        <v>John Matter</v>
      </c>
      <c r="Q155" s="15">
        <f>YEAR(Ventas[[#This Row],[Order Date]])</f>
        <v>2014</v>
      </c>
      <c r="R155" s="15" t="str">
        <f>TEXT(Ventas[[#This Row],[Order Date]],"MMM")</f>
        <v>oct</v>
      </c>
    </row>
    <row r="156" spans="1:18" x14ac:dyDescent="0.25">
      <c r="A156" s="4">
        <v>10305</v>
      </c>
      <c r="B156" s="4" t="s">
        <v>42</v>
      </c>
      <c r="C156" s="4" t="s">
        <v>43</v>
      </c>
      <c r="D156" s="4">
        <v>14.4</v>
      </c>
      <c r="E156" s="4">
        <v>13.248000000000001</v>
      </c>
      <c r="F156" s="4">
        <v>30</v>
      </c>
      <c r="G156" s="4" t="s">
        <v>164</v>
      </c>
      <c r="H156" s="4" t="s">
        <v>165</v>
      </c>
      <c r="I156" s="4" t="s">
        <v>84</v>
      </c>
      <c r="J156" s="5">
        <v>41926</v>
      </c>
      <c r="K156" s="12">
        <f>Ventas[[#This Row],[Unit Price]]*Ventas[[#This Row],[Quantity]]</f>
        <v>432</v>
      </c>
      <c r="L156" s="12">
        <f>Ventas[[#This Row],[Unit Cost]]*Ventas[[#This Row],[Quantity]]</f>
        <v>397.44000000000005</v>
      </c>
      <c r="M156" s="14">
        <f>Ventas[[#This Row],[Ingresos]]-Ventas[[#This Row],[Costes]]</f>
        <v>34.559999999999945</v>
      </c>
      <c r="N156" s="14" t="str">
        <f>_xlfn.XLOOKUP(Ventas[[#This Row],[Ship Country]],[1]!Countries[Ship Country],[1]!Countries[Area],"No registrado")</f>
        <v>Nord America</v>
      </c>
      <c r="O156" s="14" t="str">
        <f>_xlfn.XLOOKUP(Ventas[[#This Row],[Ship Country]],[1]!Countries[Ship Country],[1]!Countries[Continent],"No existe")</f>
        <v>America</v>
      </c>
      <c r="P156" s="15" t="str">
        <f>_xlfn.XLOOKUP(Ventas[[#This Row],[Category]],[2]!ProdManager[Category],[2]!ProdManager[Prod_Manager])</f>
        <v>John Matter</v>
      </c>
      <c r="Q156" s="15">
        <f>YEAR(Ventas[[#This Row],[Order Date]])</f>
        <v>2014</v>
      </c>
      <c r="R156" s="15" t="str">
        <f>TEXT(Ventas[[#This Row],[Order Date]],"MMM")</f>
        <v>oct</v>
      </c>
    </row>
    <row r="157" spans="1:18" x14ac:dyDescent="0.25">
      <c r="A157" s="6">
        <v>10305</v>
      </c>
      <c r="B157" s="6" t="s">
        <v>154</v>
      </c>
      <c r="C157" s="6" t="s">
        <v>29</v>
      </c>
      <c r="D157" s="6">
        <v>50</v>
      </c>
      <c r="E157" s="6">
        <v>37</v>
      </c>
      <c r="F157" s="6">
        <v>25</v>
      </c>
      <c r="G157" s="6" t="s">
        <v>164</v>
      </c>
      <c r="H157" s="6" t="s">
        <v>165</v>
      </c>
      <c r="I157" s="6" t="s">
        <v>84</v>
      </c>
      <c r="J157" s="7">
        <v>41926</v>
      </c>
      <c r="K157" s="12">
        <f>Ventas[[#This Row],[Unit Price]]*Ventas[[#This Row],[Quantity]]</f>
        <v>1250</v>
      </c>
      <c r="L157" s="12">
        <f>Ventas[[#This Row],[Unit Cost]]*Ventas[[#This Row],[Quantity]]</f>
        <v>925</v>
      </c>
      <c r="M157" s="14">
        <f>Ventas[[#This Row],[Ingresos]]-Ventas[[#This Row],[Costes]]</f>
        <v>325</v>
      </c>
      <c r="N157" s="14" t="str">
        <f>_xlfn.XLOOKUP(Ventas[[#This Row],[Ship Country]],[1]!Countries[Ship Country],[1]!Countries[Area],"No registrado")</f>
        <v>Nord America</v>
      </c>
      <c r="O157" s="14" t="str">
        <f>_xlfn.XLOOKUP(Ventas[[#This Row],[Ship Country]],[1]!Countries[Ship Country],[1]!Countries[Continent],"No existe")</f>
        <v>America</v>
      </c>
      <c r="P157" s="15" t="str">
        <f>_xlfn.XLOOKUP(Ventas[[#This Row],[Category]],[2]!ProdManager[Category],[2]!ProdManager[Prod_Manager])</f>
        <v>Peter Stone</v>
      </c>
      <c r="Q157" s="15">
        <f>YEAR(Ventas[[#This Row],[Order Date]])</f>
        <v>2014</v>
      </c>
      <c r="R157" s="15" t="str">
        <f>TEXT(Ventas[[#This Row],[Order Date]],"MMM")</f>
        <v>oct</v>
      </c>
    </row>
    <row r="158" spans="1:18" x14ac:dyDescent="0.25">
      <c r="A158" s="4">
        <v>10306</v>
      </c>
      <c r="B158" s="4" t="s">
        <v>87</v>
      </c>
      <c r="C158" s="4" t="s">
        <v>29</v>
      </c>
      <c r="D158" s="4">
        <v>20.7</v>
      </c>
      <c r="E158" s="4">
        <v>14.903999999999998</v>
      </c>
      <c r="F158" s="4">
        <v>10</v>
      </c>
      <c r="G158" s="4" t="s">
        <v>131</v>
      </c>
      <c r="H158" s="4" t="s">
        <v>132</v>
      </c>
      <c r="I158" s="4" t="s">
        <v>133</v>
      </c>
      <c r="J158" s="5">
        <v>41929</v>
      </c>
      <c r="K158" s="12">
        <f>Ventas[[#This Row],[Unit Price]]*Ventas[[#This Row],[Quantity]]</f>
        <v>207</v>
      </c>
      <c r="L158" s="12">
        <f>Ventas[[#This Row],[Unit Cost]]*Ventas[[#This Row],[Quantity]]</f>
        <v>149.04</v>
      </c>
      <c r="M158" s="14">
        <f>Ventas[[#This Row],[Ingresos]]-Ventas[[#This Row],[Costes]]</f>
        <v>57.960000000000008</v>
      </c>
      <c r="N158" s="14" t="str">
        <f>_xlfn.XLOOKUP(Ventas[[#This Row],[Ship Country]],[1]!Countries[Ship Country],[1]!Countries[Area],"No registrado")</f>
        <v>Sud Europe</v>
      </c>
      <c r="O158" s="14" t="str">
        <f>_xlfn.XLOOKUP(Ventas[[#This Row],[Ship Country]],[1]!Countries[Ship Country],[1]!Countries[Continent],"No existe")</f>
        <v>Europe</v>
      </c>
      <c r="P158" s="15" t="str">
        <f>_xlfn.XLOOKUP(Ventas[[#This Row],[Category]],[2]!ProdManager[Category],[2]!ProdManager[Prod_Manager])</f>
        <v>Peter Stone</v>
      </c>
      <c r="Q158" s="15">
        <f>YEAR(Ventas[[#This Row],[Order Date]])</f>
        <v>2014</v>
      </c>
      <c r="R158" s="15" t="str">
        <f>TEXT(Ventas[[#This Row],[Order Date]],"MMM")</f>
        <v>oct</v>
      </c>
    </row>
    <row r="159" spans="1:18" x14ac:dyDescent="0.25">
      <c r="A159" s="6">
        <v>10306</v>
      </c>
      <c r="B159" s="6" t="s">
        <v>58</v>
      </c>
      <c r="C159" s="6" t="s">
        <v>46</v>
      </c>
      <c r="D159" s="6">
        <v>26.2</v>
      </c>
      <c r="E159" s="6">
        <v>20.173999999999999</v>
      </c>
      <c r="F159" s="6">
        <v>10</v>
      </c>
      <c r="G159" s="6" t="s">
        <v>131</v>
      </c>
      <c r="H159" s="6" t="s">
        <v>132</v>
      </c>
      <c r="I159" s="6" t="s">
        <v>133</v>
      </c>
      <c r="J159" s="7">
        <v>41929</v>
      </c>
      <c r="K159" s="12">
        <f>Ventas[[#This Row],[Unit Price]]*Ventas[[#This Row],[Quantity]]</f>
        <v>262</v>
      </c>
      <c r="L159" s="12">
        <f>Ventas[[#This Row],[Unit Cost]]*Ventas[[#This Row],[Quantity]]</f>
        <v>201.74</v>
      </c>
      <c r="M159" s="14">
        <f>Ventas[[#This Row],[Ingresos]]-Ventas[[#This Row],[Costes]]</f>
        <v>60.259999999999991</v>
      </c>
      <c r="N159" s="14" t="str">
        <f>_xlfn.XLOOKUP(Ventas[[#This Row],[Ship Country]],[1]!Countries[Ship Country],[1]!Countries[Area],"No registrado")</f>
        <v>Sud Europe</v>
      </c>
      <c r="O159" s="14" t="str">
        <f>_xlfn.XLOOKUP(Ventas[[#This Row],[Ship Country]],[1]!Countries[Ship Country],[1]!Countries[Continent],"No existe")</f>
        <v>Europe</v>
      </c>
      <c r="P159" s="15" t="str">
        <f>_xlfn.XLOOKUP(Ventas[[#This Row],[Category]],[2]!ProdManager[Category],[2]!ProdManager[Prod_Manager])</f>
        <v>John Matter</v>
      </c>
      <c r="Q159" s="15">
        <f>YEAR(Ventas[[#This Row],[Order Date]])</f>
        <v>2014</v>
      </c>
      <c r="R159" s="15" t="str">
        <f>TEXT(Ventas[[#This Row],[Order Date]],"MMM")</f>
        <v>oct</v>
      </c>
    </row>
    <row r="160" spans="1:18" x14ac:dyDescent="0.25">
      <c r="A160" s="4">
        <v>10306</v>
      </c>
      <c r="B160" s="4" t="s">
        <v>145</v>
      </c>
      <c r="C160" s="4" t="s">
        <v>46</v>
      </c>
      <c r="D160" s="4">
        <v>5.9</v>
      </c>
      <c r="E160" s="4">
        <v>4.7200000000000006</v>
      </c>
      <c r="F160" s="4">
        <v>5</v>
      </c>
      <c r="G160" s="4" t="s">
        <v>131</v>
      </c>
      <c r="H160" s="4" t="s">
        <v>132</v>
      </c>
      <c r="I160" s="4" t="s">
        <v>133</v>
      </c>
      <c r="J160" s="5">
        <v>41929</v>
      </c>
      <c r="K160" s="12">
        <f>Ventas[[#This Row],[Unit Price]]*Ventas[[#This Row],[Quantity]]</f>
        <v>29.5</v>
      </c>
      <c r="L160" s="12">
        <f>Ventas[[#This Row],[Unit Cost]]*Ventas[[#This Row],[Quantity]]</f>
        <v>23.6</v>
      </c>
      <c r="M160" s="14">
        <f>Ventas[[#This Row],[Ingresos]]-Ventas[[#This Row],[Costes]]</f>
        <v>5.8999999999999986</v>
      </c>
      <c r="N160" s="14" t="str">
        <f>_xlfn.XLOOKUP(Ventas[[#This Row],[Ship Country]],[1]!Countries[Ship Country],[1]!Countries[Area],"No registrado")</f>
        <v>Sud Europe</v>
      </c>
      <c r="O160" s="14" t="str">
        <f>_xlfn.XLOOKUP(Ventas[[#This Row],[Ship Country]],[1]!Countries[Ship Country],[1]!Countries[Continent],"No existe")</f>
        <v>Europe</v>
      </c>
      <c r="P160" s="15" t="str">
        <f>_xlfn.XLOOKUP(Ventas[[#This Row],[Category]],[2]!ProdManager[Category],[2]!ProdManager[Prod_Manager])</f>
        <v>John Matter</v>
      </c>
      <c r="Q160" s="15">
        <f>YEAR(Ventas[[#This Row],[Order Date]])</f>
        <v>2014</v>
      </c>
      <c r="R160" s="15" t="str">
        <f>TEXT(Ventas[[#This Row],[Order Date]],"MMM")</f>
        <v>oct</v>
      </c>
    </row>
    <row r="161" spans="1:18" x14ac:dyDescent="0.25">
      <c r="A161" s="6">
        <v>10307</v>
      </c>
      <c r="B161" s="6" t="s">
        <v>78</v>
      </c>
      <c r="C161" s="6" t="s">
        <v>35</v>
      </c>
      <c r="D161" s="6">
        <v>39.4</v>
      </c>
      <c r="E161" s="6">
        <v>25.61</v>
      </c>
      <c r="F161" s="6">
        <v>10</v>
      </c>
      <c r="G161" s="6" t="s">
        <v>166</v>
      </c>
      <c r="H161" s="6" t="s">
        <v>167</v>
      </c>
      <c r="I161" s="6" t="s">
        <v>84</v>
      </c>
      <c r="J161" s="7">
        <v>41930</v>
      </c>
      <c r="K161" s="12">
        <f>Ventas[[#This Row],[Unit Price]]*Ventas[[#This Row],[Quantity]]</f>
        <v>394</v>
      </c>
      <c r="L161" s="12">
        <f>Ventas[[#This Row],[Unit Cost]]*Ventas[[#This Row],[Quantity]]</f>
        <v>256.10000000000002</v>
      </c>
      <c r="M161" s="14">
        <f>Ventas[[#This Row],[Ingresos]]-Ventas[[#This Row],[Costes]]</f>
        <v>137.89999999999998</v>
      </c>
      <c r="N161" s="14" t="str">
        <f>_xlfn.XLOOKUP(Ventas[[#This Row],[Ship Country]],[1]!Countries[Ship Country],[1]!Countries[Area],"No registrado")</f>
        <v>Nord America</v>
      </c>
      <c r="O161" s="14" t="str">
        <f>_xlfn.XLOOKUP(Ventas[[#This Row],[Ship Country]],[1]!Countries[Ship Country],[1]!Countries[Continent],"No existe")</f>
        <v>America</v>
      </c>
      <c r="P161" s="15" t="str">
        <f>_xlfn.XLOOKUP(Ventas[[#This Row],[Category]],[2]!ProdManager[Category],[2]!ProdManager[Prod_Manager])</f>
        <v>Lydia Sinn</v>
      </c>
      <c r="Q161" s="15">
        <f>YEAR(Ventas[[#This Row],[Order Date]])</f>
        <v>2014</v>
      </c>
      <c r="R161" s="15" t="str">
        <f>TEXT(Ventas[[#This Row],[Order Date]],"MMM")</f>
        <v>oct</v>
      </c>
    </row>
    <row r="162" spans="1:18" x14ac:dyDescent="0.25">
      <c r="A162" s="4">
        <v>10307</v>
      </c>
      <c r="B162" s="4" t="s">
        <v>142</v>
      </c>
      <c r="C162" s="4" t="s">
        <v>35</v>
      </c>
      <c r="D162" s="4">
        <v>10</v>
      </c>
      <c r="E162" s="4">
        <v>6.8999999999999995</v>
      </c>
      <c r="F162" s="4">
        <v>3</v>
      </c>
      <c r="G162" s="4" t="s">
        <v>166</v>
      </c>
      <c r="H162" s="4" t="s">
        <v>167</v>
      </c>
      <c r="I162" s="4" t="s">
        <v>84</v>
      </c>
      <c r="J162" s="5">
        <v>41930</v>
      </c>
      <c r="K162" s="12">
        <f>Ventas[[#This Row],[Unit Price]]*Ventas[[#This Row],[Quantity]]</f>
        <v>30</v>
      </c>
      <c r="L162" s="12">
        <f>Ventas[[#This Row],[Unit Cost]]*Ventas[[#This Row],[Quantity]]</f>
        <v>20.7</v>
      </c>
      <c r="M162" s="14">
        <f>Ventas[[#This Row],[Ingresos]]-Ventas[[#This Row],[Costes]]</f>
        <v>9.3000000000000007</v>
      </c>
      <c r="N162" s="14" t="str">
        <f>_xlfn.XLOOKUP(Ventas[[#This Row],[Ship Country]],[1]!Countries[Ship Country],[1]!Countries[Area],"No registrado")</f>
        <v>Nord America</v>
      </c>
      <c r="O162" s="14" t="str">
        <f>_xlfn.XLOOKUP(Ventas[[#This Row],[Ship Country]],[1]!Countries[Ship Country],[1]!Countries[Continent],"No existe")</f>
        <v>America</v>
      </c>
      <c r="P162" s="15" t="str">
        <f>_xlfn.XLOOKUP(Ventas[[#This Row],[Category]],[2]!ProdManager[Category],[2]!ProdManager[Prod_Manager])</f>
        <v>Lydia Sinn</v>
      </c>
      <c r="Q162" s="15">
        <f>YEAR(Ventas[[#This Row],[Order Date]])</f>
        <v>2014</v>
      </c>
      <c r="R162" s="15" t="str">
        <f>TEXT(Ventas[[#This Row],[Order Date]],"MMM")</f>
        <v>oct</v>
      </c>
    </row>
    <row r="163" spans="1:18" x14ac:dyDescent="0.25">
      <c r="A163" s="6">
        <v>10308</v>
      </c>
      <c r="B163" s="6" t="s">
        <v>79</v>
      </c>
      <c r="C163" s="6" t="s">
        <v>43</v>
      </c>
      <c r="D163" s="6">
        <v>12</v>
      </c>
      <c r="E163" s="6">
        <v>10.8</v>
      </c>
      <c r="F163" s="6">
        <v>5</v>
      </c>
      <c r="G163" s="6" t="s">
        <v>168</v>
      </c>
      <c r="H163" s="6" t="s">
        <v>73</v>
      </c>
      <c r="I163" s="6" t="s">
        <v>74</v>
      </c>
      <c r="J163" s="7">
        <v>41931</v>
      </c>
      <c r="K163" s="12">
        <f>Ventas[[#This Row],[Unit Price]]*Ventas[[#This Row],[Quantity]]</f>
        <v>60</v>
      </c>
      <c r="L163" s="12">
        <f>Ventas[[#This Row],[Unit Cost]]*Ventas[[#This Row],[Quantity]]</f>
        <v>54</v>
      </c>
      <c r="M163" s="14">
        <f>Ventas[[#This Row],[Ingresos]]-Ventas[[#This Row],[Costes]]</f>
        <v>6</v>
      </c>
      <c r="N163" s="14" t="str">
        <f>_xlfn.XLOOKUP(Ventas[[#This Row],[Ship Country]],[1]!Countries[Ship Country],[1]!Countries[Area],"No registrado")</f>
        <v>Sud America</v>
      </c>
      <c r="O163" s="14" t="str">
        <f>_xlfn.XLOOKUP(Ventas[[#This Row],[Ship Country]],[1]!Countries[Ship Country],[1]!Countries[Continent],"No existe")</f>
        <v>America</v>
      </c>
      <c r="P163" s="15" t="str">
        <f>_xlfn.XLOOKUP(Ventas[[#This Row],[Category]],[2]!ProdManager[Category],[2]!ProdManager[Prod_Manager])</f>
        <v>John Matter</v>
      </c>
      <c r="Q163" s="15">
        <f>YEAR(Ventas[[#This Row],[Order Date]])</f>
        <v>2014</v>
      </c>
      <c r="R163" s="15" t="str">
        <f>TEXT(Ventas[[#This Row],[Order Date]],"MMM")</f>
        <v>oct</v>
      </c>
    </row>
    <row r="164" spans="1:18" x14ac:dyDescent="0.25">
      <c r="A164" s="4">
        <v>10308</v>
      </c>
      <c r="B164" s="4" t="s">
        <v>155</v>
      </c>
      <c r="C164" s="4" t="s">
        <v>15</v>
      </c>
      <c r="D164" s="4">
        <v>28.8</v>
      </c>
      <c r="E164" s="4">
        <v>22.464000000000002</v>
      </c>
      <c r="F164" s="4">
        <v>1</v>
      </c>
      <c r="G164" s="4" t="s">
        <v>168</v>
      </c>
      <c r="H164" s="4" t="s">
        <v>73</v>
      </c>
      <c r="I164" s="4" t="s">
        <v>74</v>
      </c>
      <c r="J164" s="5">
        <v>41931</v>
      </c>
      <c r="K164" s="12">
        <f>Ventas[[#This Row],[Unit Price]]*Ventas[[#This Row],[Quantity]]</f>
        <v>28.8</v>
      </c>
      <c r="L164" s="12">
        <f>Ventas[[#This Row],[Unit Cost]]*Ventas[[#This Row],[Quantity]]</f>
        <v>22.464000000000002</v>
      </c>
      <c r="M164" s="14">
        <f>Ventas[[#This Row],[Ingresos]]-Ventas[[#This Row],[Costes]]</f>
        <v>6.3359999999999985</v>
      </c>
      <c r="N164" s="14" t="str">
        <f>_xlfn.XLOOKUP(Ventas[[#This Row],[Ship Country]],[1]!Countries[Ship Country],[1]!Countries[Area],"No registrado")</f>
        <v>Sud America</v>
      </c>
      <c r="O164" s="14" t="str">
        <f>_xlfn.XLOOKUP(Ventas[[#This Row],[Ship Country]],[1]!Countries[Ship Country],[1]!Countries[Continent],"No existe")</f>
        <v>America</v>
      </c>
      <c r="P164" s="15" t="str">
        <f>_xlfn.XLOOKUP(Ventas[[#This Row],[Category]],[2]!ProdManager[Category],[2]!ProdManager[Prod_Manager])</f>
        <v>Peter Stone</v>
      </c>
      <c r="Q164" s="15">
        <f>YEAR(Ventas[[#This Row],[Order Date]])</f>
        <v>2014</v>
      </c>
      <c r="R164" s="15" t="str">
        <f>TEXT(Ventas[[#This Row],[Order Date]],"MMM")</f>
        <v>oct</v>
      </c>
    </row>
    <row r="165" spans="1:18" x14ac:dyDescent="0.25">
      <c r="A165" s="6">
        <v>10309</v>
      </c>
      <c r="B165" s="6" t="s">
        <v>169</v>
      </c>
      <c r="C165" s="6" t="s">
        <v>24</v>
      </c>
      <c r="D165" s="6">
        <v>17.600000000000001</v>
      </c>
      <c r="E165" s="6">
        <v>12.496</v>
      </c>
      <c r="F165" s="6">
        <v>20</v>
      </c>
      <c r="G165" s="6" t="s">
        <v>156</v>
      </c>
      <c r="H165" s="6" t="s">
        <v>157</v>
      </c>
      <c r="I165" s="6" t="s">
        <v>158</v>
      </c>
      <c r="J165" s="7">
        <v>41932</v>
      </c>
      <c r="K165" s="12">
        <f>Ventas[[#This Row],[Unit Price]]*Ventas[[#This Row],[Quantity]]</f>
        <v>352</v>
      </c>
      <c r="L165" s="12">
        <f>Ventas[[#This Row],[Unit Cost]]*Ventas[[#This Row],[Quantity]]</f>
        <v>249.92000000000002</v>
      </c>
      <c r="M165" s="14">
        <f>Ventas[[#This Row],[Ingresos]]-Ventas[[#This Row],[Costes]]</f>
        <v>102.07999999999998</v>
      </c>
      <c r="N165" s="14" t="str">
        <f>_xlfn.XLOOKUP(Ventas[[#This Row],[Ship Country]],[1]!Countries[Ship Country],[1]!Countries[Area],"No registrado")</f>
        <v>Nord Europe</v>
      </c>
      <c r="O165" s="14" t="str">
        <f>_xlfn.XLOOKUP(Ventas[[#This Row],[Ship Country]],[1]!Countries[Ship Country],[1]!Countries[Continent],"No existe")</f>
        <v>Europe</v>
      </c>
      <c r="P165" s="15" t="str">
        <f>_xlfn.XLOOKUP(Ventas[[#This Row],[Category]],[2]!ProdManager[Category],[2]!ProdManager[Prod_Manager])</f>
        <v>Lydia Sinn</v>
      </c>
      <c r="Q165" s="15">
        <f>YEAR(Ventas[[#This Row],[Order Date]])</f>
        <v>2014</v>
      </c>
      <c r="R165" s="15" t="str">
        <f>TEXT(Ventas[[#This Row],[Order Date]],"MMM")</f>
        <v>oct</v>
      </c>
    </row>
    <row r="166" spans="1:18" x14ac:dyDescent="0.25">
      <c r="A166" s="4">
        <v>10309</v>
      </c>
      <c r="B166" s="4" t="s">
        <v>170</v>
      </c>
      <c r="C166" s="4" t="s">
        <v>24</v>
      </c>
      <c r="D166" s="4">
        <v>20</v>
      </c>
      <c r="E166" s="4">
        <v>14.2</v>
      </c>
      <c r="F166" s="4">
        <v>30</v>
      </c>
      <c r="G166" s="4" t="s">
        <v>156</v>
      </c>
      <c r="H166" s="4" t="s">
        <v>157</v>
      </c>
      <c r="I166" s="4" t="s">
        <v>158</v>
      </c>
      <c r="J166" s="5">
        <v>41932</v>
      </c>
      <c r="K166" s="12">
        <f>Ventas[[#This Row],[Unit Price]]*Ventas[[#This Row],[Quantity]]</f>
        <v>600</v>
      </c>
      <c r="L166" s="12">
        <f>Ventas[[#This Row],[Unit Cost]]*Ventas[[#This Row],[Quantity]]</f>
        <v>426</v>
      </c>
      <c r="M166" s="14">
        <f>Ventas[[#This Row],[Ingresos]]-Ventas[[#This Row],[Costes]]</f>
        <v>174</v>
      </c>
      <c r="N166" s="14" t="str">
        <f>_xlfn.XLOOKUP(Ventas[[#This Row],[Ship Country]],[1]!Countries[Ship Country],[1]!Countries[Area],"No registrado")</f>
        <v>Nord Europe</v>
      </c>
      <c r="O166" s="14" t="str">
        <f>_xlfn.XLOOKUP(Ventas[[#This Row],[Ship Country]],[1]!Countries[Ship Country],[1]!Countries[Continent],"No existe")</f>
        <v>Europe</v>
      </c>
      <c r="P166" s="15" t="str">
        <f>_xlfn.XLOOKUP(Ventas[[#This Row],[Category]],[2]!ProdManager[Category],[2]!ProdManager[Prod_Manager])</f>
        <v>Lydia Sinn</v>
      </c>
      <c r="Q166" s="15">
        <f>YEAR(Ventas[[#This Row],[Order Date]])</f>
        <v>2014</v>
      </c>
      <c r="R166" s="15" t="str">
        <f>TEXT(Ventas[[#This Row],[Order Date]],"MMM")</f>
        <v>oct</v>
      </c>
    </row>
    <row r="167" spans="1:18" x14ac:dyDescent="0.25">
      <c r="A167" s="6">
        <v>10309</v>
      </c>
      <c r="B167" s="6" t="s">
        <v>9</v>
      </c>
      <c r="C167" s="6" t="s">
        <v>10</v>
      </c>
      <c r="D167" s="6">
        <v>11.2</v>
      </c>
      <c r="E167" s="6">
        <v>9.2959999999999994</v>
      </c>
      <c r="F167" s="6">
        <v>2</v>
      </c>
      <c r="G167" s="6" t="s">
        <v>156</v>
      </c>
      <c r="H167" s="6" t="s">
        <v>157</v>
      </c>
      <c r="I167" s="6" t="s">
        <v>158</v>
      </c>
      <c r="J167" s="7">
        <v>41932</v>
      </c>
      <c r="K167" s="12">
        <f>Ventas[[#This Row],[Unit Price]]*Ventas[[#This Row],[Quantity]]</f>
        <v>22.4</v>
      </c>
      <c r="L167" s="12">
        <f>Ventas[[#This Row],[Unit Cost]]*Ventas[[#This Row],[Quantity]]</f>
        <v>18.591999999999999</v>
      </c>
      <c r="M167" s="14">
        <f>Ventas[[#This Row],[Ingresos]]-Ventas[[#This Row],[Costes]]</f>
        <v>3.8079999999999998</v>
      </c>
      <c r="N167" s="14" t="str">
        <f>_xlfn.XLOOKUP(Ventas[[#This Row],[Ship Country]],[1]!Countries[Ship Country],[1]!Countries[Area],"No registrado")</f>
        <v>Nord Europe</v>
      </c>
      <c r="O167" s="14" t="str">
        <f>_xlfn.XLOOKUP(Ventas[[#This Row],[Ship Country]],[1]!Countries[Ship Country],[1]!Countries[Continent],"No existe")</f>
        <v>Europe</v>
      </c>
      <c r="P167" s="15" t="str">
        <f>_xlfn.XLOOKUP(Ventas[[#This Row],[Category]],[2]!ProdManager[Category],[2]!ProdManager[Prod_Manager])</f>
        <v>Marc Caine</v>
      </c>
      <c r="Q167" s="15">
        <f>YEAR(Ventas[[#This Row],[Order Date]])</f>
        <v>2014</v>
      </c>
      <c r="R167" s="15" t="str">
        <f>TEXT(Ventas[[#This Row],[Order Date]],"MMM")</f>
        <v>oct</v>
      </c>
    </row>
    <row r="168" spans="1:18" x14ac:dyDescent="0.25">
      <c r="A168" s="4">
        <v>10309</v>
      </c>
      <c r="B168" s="4" t="s">
        <v>107</v>
      </c>
      <c r="C168" s="4" t="s">
        <v>43</v>
      </c>
      <c r="D168" s="4">
        <v>36.799999999999997</v>
      </c>
      <c r="E168" s="4">
        <v>32.751999999999995</v>
      </c>
      <c r="F168" s="4">
        <v>20</v>
      </c>
      <c r="G168" s="4" t="s">
        <v>156</v>
      </c>
      <c r="H168" s="4" t="s">
        <v>157</v>
      </c>
      <c r="I168" s="4" t="s">
        <v>158</v>
      </c>
      <c r="J168" s="5">
        <v>41932</v>
      </c>
      <c r="K168" s="12">
        <f>Ventas[[#This Row],[Unit Price]]*Ventas[[#This Row],[Quantity]]</f>
        <v>736</v>
      </c>
      <c r="L168" s="12">
        <f>Ventas[[#This Row],[Unit Cost]]*Ventas[[#This Row],[Quantity]]</f>
        <v>655.04</v>
      </c>
      <c r="M168" s="14">
        <f>Ventas[[#This Row],[Ingresos]]-Ventas[[#This Row],[Costes]]</f>
        <v>80.960000000000036</v>
      </c>
      <c r="N168" s="14" t="str">
        <f>_xlfn.XLOOKUP(Ventas[[#This Row],[Ship Country]],[1]!Countries[Ship Country],[1]!Countries[Area],"No registrado")</f>
        <v>Nord Europe</v>
      </c>
      <c r="O168" s="14" t="str">
        <f>_xlfn.XLOOKUP(Ventas[[#This Row],[Ship Country]],[1]!Countries[Ship Country],[1]!Countries[Continent],"No existe")</f>
        <v>Europe</v>
      </c>
      <c r="P168" s="15" t="str">
        <f>_xlfn.XLOOKUP(Ventas[[#This Row],[Category]],[2]!ProdManager[Category],[2]!ProdManager[Prod_Manager])</f>
        <v>John Matter</v>
      </c>
      <c r="Q168" s="15">
        <f>YEAR(Ventas[[#This Row],[Order Date]])</f>
        <v>2014</v>
      </c>
      <c r="R168" s="15" t="str">
        <f>TEXT(Ventas[[#This Row],[Order Date]],"MMM")</f>
        <v>oct</v>
      </c>
    </row>
    <row r="169" spans="1:18" x14ac:dyDescent="0.25">
      <c r="A169" s="6">
        <v>10309</v>
      </c>
      <c r="B169" s="6" t="s">
        <v>113</v>
      </c>
      <c r="C169" s="6" t="s">
        <v>15</v>
      </c>
      <c r="D169" s="6">
        <v>17.2</v>
      </c>
      <c r="E169" s="6">
        <v>13.932</v>
      </c>
      <c r="F169" s="6">
        <v>3</v>
      </c>
      <c r="G169" s="6" t="s">
        <v>156</v>
      </c>
      <c r="H169" s="6" t="s">
        <v>157</v>
      </c>
      <c r="I169" s="6" t="s">
        <v>158</v>
      </c>
      <c r="J169" s="7">
        <v>41932</v>
      </c>
      <c r="K169" s="12">
        <f>Ventas[[#This Row],[Unit Price]]*Ventas[[#This Row],[Quantity]]</f>
        <v>51.599999999999994</v>
      </c>
      <c r="L169" s="12">
        <f>Ventas[[#This Row],[Unit Cost]]*Ventas[[#This Row],[Quantity]]</f>
        <v>41.795999999999999</v>
      </c>
      <c r="M169" s="14">
        <f>Ventas[[#This Row],[Ingresos]]-Ventas[[#This Row],[Costes]]</f>
        <v>9.8039999999999949</v>
      </c>
      <c r="N169" s="14" t="str">
        <f>_xlfn.XLOOKUP(Ventas[[#This Row],[Ship Country]],[1]!Countries[Ship Country],[1]!Countries[Area],"No registrado")</f>
        <v>Nord Europe</v>
      </c>
      <c r="O169" s="14" t="str">
        <f>_xlfn.XLOOKUP(Ventas[[#This Row],[Ship Country]],[1]!Countries[Ship Country],[1]!Countries[Continent],"No existe")</f>
        <v>Europe</v>
      </c>
      <c r="P169" s="15" t="str">
        <f>_xlfn.XLOOKUP(Ventas[[#This Row],[Category]],[2]!ProdManager[Category],[2]!ProdManager[Prod_Manager])</f>
        <v>Peter Stone</v>
      </c>
      <c r="Q169" s="15">
        <f>YEAR(Ventas[[#This Row],[Order Date]])</f>
        <v>2014</v>
      </c>
      <c r="R169" s="15" t="str">
        <f>TEXT(Ventas[[#This Row],[Order Date]],"MMM")</f>
        <v>oct</v>
      </c>
    </row>
    <row r="170" spans="1:18" x14ac:dyDescent="0.25">
      <c r="A170" s="4">
        <v>10310</v>
      </c>
      <c r="B170" s="4" t="s">
        <v>56</v>
      </c>
      <c r="C170" s="4" t="s">
        <v>35</v>
      </c>
      <c r="D170" s="4">
        <v>13.9</v>
      </c>
      <c r="E170" s="4">
        <v>9.452</v>
      </c>
      <c r="F170" s="4">
        <v>10</v>
      </c>
      <c r="G170" s="4" t="s">
        <v>171</v>
      </c>
      <c r="H170" s="4" t="s">
        <v>167</v>
      </c>
      <c r="I170" s="4" t="s">
        <v>84</v>
      </c>
      <c r="J170" s="5">
        <v>41933</v>
      </c>
      <c r="K170" s="12">
        <f>Ventas[[#This Row],[Unit Price]]*Ventas[[#This Row],[Quantity]]</f>
        <v>139</v>
      </c>
      <c r="L170" s="12">
        <f>Ventas[[#This Row],[Unit Cost]]*Ventas[[#This Row],[Quantity]]</f>
        <v>94.52</v>
      </c>
      <c r="M170" s="14">
        <f>Ventas[[#This Row],[Ingresos]]-Ventas[[#This Row],[Costes]]</f>
        <v>44.480000000000004</v>
      </c>
      <c r="N170" s="14" t="str">
        <f>_xlfn.XLOOKUP(Ventas[[#This Row],[Ship Country]],[1]!Countries[Ship Country],[1]!Countries[Area],"No registrado")</f>
        <v>Nord America</v>
      </c>
      <c r="O170" s="14" t="str">
        <f>_xlfn.XLOOKUP(Ventas[[#This Row],[Ship Country]],[1]!Countries[Ship Country],[1]!Countries[Continent],"No existe")</f>
        <v>America</v>
      </c>
      <c r="P170" s="15" t="str">
        <f>_xlfn.XLOOKUP(Ventas[[#This Row],[Category]],[2]!ProdManager[Category],[2]!ProdManager[Prod_Manager])</f>
        <v>Lydia Sinn</v>
      </c>
      <c r="Q170" s="15">
        <f>YEAR(Ventas[[#This Row],[Order Date]])</f>
        <v>2014</v>
      </c>
      <c r="R170" s="15" t="str">
        <f>TEXT(Ventas[[#This Row],[Order Date]],"MMM")</f>
        <v>oct</v>
      </c>
    </row>
    <row r="171" spans="1:18" x14ac:dyDescent="0.25">
      <c r="A171" s="6">
        <v>10310</v>
      </c>
      <c r="B171" s="6" t="s">
        <v>78</v>
      </c>
      <c r="C171" s="6" t="s">
        <v>35</v>
      </c>
      <c r="D171" s="6">
        <v>39.4</v>
      </c>
      <c r="E171" s="6">
        <v>27.58</v>
      </c>
      <c r="F171" s="6">
        <v>5</v>
      </c>
      <c r="G171" s="6" t="s">
        <v>171</v>
      </c>
      <c r="H171" s="6" t="s">
        <v>167</v>
      </c>
      <c r="I171" s="6" t="s">
        <v>84</v>
      </c>
      <c r="J171" s="7">
        <v>41933</v>
      </c>
      <c r="K171" s="12">
        <f>Ventas[[#This Row],[Unit Price]]*Ventas[[#This Row],[Quantity]]</f>
        <v>197</v>
      </c>
      <c r="L171" s="12">
        <f>Ventas[[#This Row],[Unit Cost]]*Ventas[[#This Row],[Quantity]]</f>
        <v>137.89999999999998</v>
      </c>
      <c r="M171" s="14">
        <f>Ventas[[#This Row],[Ingresos]]-Ventas[[#This Row],[Costes]]</f>
        <v>59.100000000000023</v>
      </c>
      <c r="N171" s="14" t="str">
        <f>_xlfn.XLOOKUP(Ventas[[#This Row],[Ship Country]],[1]!Countries[Ship Country],[1]!Countries[Area],"No registrado")</f>
        <v>Nord America</v>
      </c>
      <c r="O171" s="14" t="str">
        <f>_xlfn.XLOOKUP(Ventas[[#This Row],[Ship Country]],[1]!Countries[Ship Country],[1]!Countries[Continent],"No existe")</f>
        <v>America</v>
      </c>
      <c r="P171" s="15" t="str">
        <f>_xlfn.XLOOKUP(Ventas[[#This Row],[Category]],[2]!ProdManager[Category],[2]!ProdManager[Prod_Manager])</f>
        <v>Lydia Sinn</v>
      </c>
      <c r="Q171" s="15">
        <f>YEAR(Ventas[[#This Row],[Order Date]])</f>
        <v>2014</v>
      </c>
      <c r="R171" s="15" t="str">
        <f>TEXT(Ventas[[#This Row],[Order Date]],"MMM")</f>
        <v>oct</v>
      </c>
    </row>
    <row r="172" spans="1:18" x14ac:dyDescent="0.25">
      <c r="A172" s="4">
        <v>10311</v>
      </c>
      <c r="B172" s="4" t="s">
        <v>9</v>
      </c>
      <c r="C172" s="4" t="s">
        <v>10</v>
      </c>
      <c r="D172" s="4">
        <v>11.2</v>
      </c>
      <c r="E172" s="4">
        <v>8.6239999999999988</v>
      </c>
      <c r="F172" s="4">
        <v>6</v>
      </c>
      <c r="G172" s="4" t="s">
        <v>172</v>
      </c>
      <c r="H172" s="4" t="s">
        <v>173</v>
      </c>
      <c r="I172" s="4" t="s">
        <v>13</v>
      </c>
      <c r="J172" s="5">
        <v>41933</v>
      </c>
      <c r="K172" s="12">
        <f>Ventas[[#This Row],[Unit Price]]*Ventas[[#This Row],[Quantity]]</f>
        <v>67.199999999999989</v>
      </c>
      <c r="L172" s="12">
        <f>Ventas[[#This Row],[Unit Cost]]*Ventas[[#This Row],[Quantity]]</f>
        <v>51.743999999999993</v>
      </c>
      <c r="M172" s="14">
        <f>Ventas[[#This Row],[Ingresos]]-Ventas[[#This Row],[Costes]]</f>
        <v>15.455999999999996</v>
      </c>
      <c r="N172" s="14" t="str">
        <f>_xlfn.XLOOKUP(Ventas[[#This Row],[Ship Country]],[1]!Countries[Ship Country],[1]!Countries[Area],"No registrado")</f>
        <v>Nord Europe</v>
      </c>
      <c r="O172" s="14" t="str">
        <f>_xlfn.XLOOKUP(Ventas[[#This Row],[Ship Country]],[1]!Countries[Ship Country],[1]!Countries[Continent],"No existe")</f>
        <v>Europe</v>
      </c>
      <c r="P172" s="15" t="str">
        <f>_xlfn.XLOOKUP(Ventas[[#This Row],[Category]],[2]!ProdManager[Category],[2]!ProdManager[Prod_Manager])</f>
        <v>Marc Caine</v>
      </c>
      <c r="Q172" s="15">
        <f>YEAR(Ventas[[#This Row],[Order Date]])</f>
        <v>2014</v>
      </c>
      <c r="R172" s="15" t="str">
        <f>TEXT(Ventas[[#This Row],[Order Date]],"MMM")</f>
        <v>oct</v>
      </c>
    </row>
    <row r="173" spans="1:18" x14ac:dyDescent="0.25">
      <c r="A173" s="6">
        <v>10311</v>
      </c>
      <c r="B173" s="6" t="s">
        <v>155</v>
      </c>
      <c r="C173" s="6" t="s">
        <v>15</v>
      </c>
      <c r="D173" s="6">
        <v>28.8</v>
      </c>
      <c r="E173" s="6">
        <v>23.040000000000003</v>
      </c>
      <c r="F173" s="6">
        <v>7</v>
      </c>
      <c r="G173" s="6" t="s">
        <v>172</v>
      </c>
      <c r="H173" s="6" t="s">
        <v>173</v>
      </c>
      <c r="I173" s="6" t="s">
        <v>13</v>
      </c>
      <c r="J173" s="7">
        <v>41933</v>
      </c>
      <c r="K173" s="12">
        <f>Ventas[[#This Row],[Unit Price]]*Ventas[[#This Row],[Quantity]]</f>
        <v>201.6</v>
      </c>
      <c r="L173" s="12">
        <f>Ventas[[#This Row],[Unit Cost]]*Ventas[[#This Row],[Quantity]]</f>
        <v>161.28000000000003</v>
      </c>
      <c r="M173" s="14">
        <f>Ventas[[#This Row],[Ingresos]]-Ventas[[#This Row],[Costes]]</f>
        <v>40.319999999999965</v>
      </c>
      <c r="N173" s="14" t="str">
        <f>_xlfn.XLOOKUP(Ventas[[#This Row],[Ship Country]],[1]!Countries[Ship Country],[1]!Countries[Area],"No registrado")</f>
        <v>Nord Europe</v>
      </c>
      <c r="O173" s="14" t="str">
        <f>_xlfn.XLOOKUP(Ventas[[#This Row],[Ship Country]],[1]!Countries[Ship Country],[1]!Countries[Continent],"No existe")</f>
        <v>Europe</v>
      </c>
      <c r="P173" s="15" t="str">
        <f>_xlfn.XLOOKUP(Ventas[[#This Row],[Category]],[2]!ProdManager[Category],[2]!ProdManager[Prod_Manager])</f>
        <v>Peter Stone</v>
      </c>
      <c r="Q173" s="15">
        <f>YEAR(Ventas[[#This Row],[Order Date]])</f>
        <v>2014</v>
      </c>
      <c r="R173" s="15" t="str">
        <f>TEXT(Ventas[[#This Row],[Order Date]],"MMM")</f>
        <v>oct</v>
      </c>
    </row>
    <row r="174" spans="1:18" x14ac:dyDescent="0.25">
      <c r="A174" s="4">
        <v>10312</v>
      </c>
      <c r="B174" s="4" t="s">
        <v>121</v>
      </c>
      <c r="C174" s="4" t="s">
        <v>18</v>
      </c>
      <c r="D174" s="4">
        <v>36.4</v>
      </c>
      <c r="E174" s="4">
        <v>29.12</v>
      </c>
      <c r="F174" s="4">
        <v>4</v>
      </c>
      <c r="G174" s="4" t="s">
        <v>160</v>
      </c>
      <c r="H174" s="4" t="s">
        <v>161</v>
      </c>
      <c r="I174" s="4" t="s">
        <v>21</v>
      </c>
      <c r="J174" s="5">
        <v>41936</v>
      </c>
      <c r="K174" s="12">
        <f>Ventas[[#This Row],[Unit Price]]*Ventas[[#This Row],[Quantity]]</f>
        <v>145.6</v>
      </c>
      <c r="L174" s="12">
        <f>Ventas[[#This Row],[Unit Cost]]*Ventas[[#This Row],[Quantity]]</f>
        <v>116.48</v>
      </c>
      <c r="M174" s="14">
        <f>Ventas[[#This Row],[Ingresos]]-Ventas[[#This Row],[Costes]]</f>
        <v>29.11999999999999</v>
      </c>
      <c r="N174" s="14" t="str">
        <f>_xlfn.XLOOKUP(Ventas[[#This Row],[Ship Country]],[1]!Countries[Ship Country],[1]!Countries[Area],"No registrado")</f>
        <v>Nord Europe</v>
      </c>
      <c r="O174" s="14" t="str">
        <f>_xlfn.XLOOKUP(Ventas[[#This Row],[Ship Country]],[1]!Countries[Ship Country],[1]!Countries[Continent],"No existe")</f>
        <v>Europe</v>
      </c>
      <c r="P174" s="15" t="str">
        <f>_xlfn.XLOOKUP(Ventas[[#This Row],[Category]],[2]!ProdManager[Category],[2]!ProdManager[Prod_Manager])</f>
        <v>Marc Caine</v>
      </c>
      <c r="Q174" s="15">
        <f>YEAR(Ventas[[#This Row],[Order Date]])</f>
        <v>2014</v>
      </c>
      <c r="R174" s="15" t="str">
        <f>TEXT(Ventas[[#This Row],[Order Date]],"MMM")</f>
        <v>oct</v>
      </c>
    </row>
    <row r="175" spans="1:18" x14ac:dyDescent="0.25">
      <c r="A175" s="6">
        <v>10312</v>
      </c>
      <c r="B175" s="6" t="s">
        <v>107</v>
      </c>
      <c r="C175" s="6" t="s">
        <v>43</v>
      </c>
      <c r="D175" s="6">
        <v>36.799999999999997</v>
      </c>
      <c r="E175" s="6">
        <v>33.119999999999997</v>
      </c>
      <c r="F175" s="6">
        <v>24</v>
      </c>
      <c r="G175" s="6" t="s">
        <v>160</v>
      </c>
      <c r="H175" s="6" t="s">
        <v>161</v>
      </c>
      <c r="I175" s="6" t="s">
        <v>21</v>
      </c>
      <c r="J175" s="7">
        <v>41936</v>
      </c>
      <c r="K175" s="12">
        <f>Ventas[[#This Row],[Unit Price]]*Ventas[[#This Row],[Quantity]]</f>
        <v>883.19999999999993</v>
      </c>
      <c r="L175" s="12">
        <f>Ventas[[#This Row],[Unit Cost]]*Ventas[[#This Row],[Quantity]]</f>
        <v>794.87999999999988</v>
      </c>
      <c r="M175" s="14">
        <f>Ventas[[#This Row],[Ingresos]]-Ventas[[#This Row],[Costes]]</f>
        <v>88.32000000000005</v>
      </c>
      <c r="N175" s="14" t="str">
        <f>_xlfn.XLOOKUP(Ventas[[#This Row],[Ship Country]],[1]!Countries[Ship Country],[1]!Countries[Area],"No registrado")</f>
        <v>Nord Europe</v>
      </c>
      <c r="O175" s="14" t="str">
        <f>_xlfn.XLOOKUP(Ventas[[#This Row],[Ship Country]],[1]!Countries[Ship Country],[1]!Countries[Continent],"No existe")</f>
        <v>Europe</v>
      </c>
      <c r="P175" s="15" t="str">
        <f>_xlfn.XLOOKUP(Ventas[[#This Row],[Category]],[2]!ProdManager[Category],[2]!ProdManager[Prod_Manager])</f>
        <v>John Matter</v>
      </c>
      <c r="Q175" s="15">
        <f>YEAR(Ventas[[#This Row],[Order Date]])</f>
        <v>2014</v>
      </c>
      <c r="R175" s="15" t="str">
        <f>TEXT(Ventas[[#This Row],[Order Date]],"MMM")</f>
        <v>oct</v>
      </c>
    </row>
    <row r="176" spans="1:18" x14ac:dyDescent="0.25">
      <c r="A176" s="4">
        <v>10312</v>
      </c>
      <c r="B176" s="4" t="s">
        <v>58</v>
      </c>
      <c r="C176" s="4" t="s">
        <v>46</v>
      </c>
      <c r="D176" s="4">
        <v>26.2</v>
      </c>
      <c r="E176" s="4">
        <v>20.96</v>
      </c>
      <c r="F176" s="4">
        <v>20</v>
      </c>
      <c r="G176" s="4" t="s">
        <v>160</v>
      </c>
      <c r="H176" s="4" t="s">
        <v>161</v>
      </c>
      <c r="I176" s="4" t="s">
        <v>21</v>
      </c>
      <c r="J176" s="5">
        <v>41936</v>
      </c>
      <c r="K176" s="12">
        <f>Ventas[[#This Row],[Unit Price]]*Ventas[[#This Row],[Quantity]]</f>
        <v>524</v>
      </c>
      <c r="L176" s="12">
        <f>Ventas[[#This Row],[Unit Cost]]*Ventas[[#This Row],[Quantity]]</f>
        <v>419.20000000000005</v>
      </c>
      <c r="M176" s="14">
        <f>Ventas[[#This Row],[Ingresos]]-Ventas[[#This Row],[Costes]]</f>
        <v>104.79999999999995</v>
      </c>
      <c r="N176" s="14" t="str">
        <f>_xlfn.XLOOKUP(Ventas[[#This Row],[Ship Country]],[1]!Countries[Ship Country],[1]!Countries[Area],"No registrado")</f>
        <v>Nord Europe</v>
      </c>
      <c r="O176" s="14" t="str">
        <f>_xlfn.XLOOKUP(Ventas[[#This Row],[Ship Country]],[1]!Countries[Ship Country],[1]!Countries[Continent],"No existe")</f>
        <v>Europe</v>
      </c>
      <c r="P176" s="15" t="str">
        <f>_xlfn.XLOOKUP(Ventas[[#This Row],[Category]],[2]!ProdManager[Category],[2]!ProdManager[Prod_Manager])</f>
        <v>John Matter</v>
      </c>
      <c r="Q176" s="15">
        <f>YEAR(Ventas[[#This Row],[Order Date]])</f>
        <v>2014</v>
      </c>
      <c r="R176" s="15" t="str">
        <f>TEXT(Ventas[[#This Row],[Order Date]],"MMM")</f>
        <v>oct</v>
      </c>
    </row>
    <row r="177" spans="1:18" x14ac:dyDescent="0.25">
      <c r="A177" s="6">
        <v>10312</v>
      </c>
      <c r="B177" s="6" t="s">
        <v>129</v>
      </c>
      <c r="C177" s="6" t="s">
        <v>43</v>
      </c>
      <c r="D177" s="6">
        <v>6.2</v>
      </c>
      <c r="E177" s="6">
        <v>5.6420000000000003</v>
      </c>
      <c r="F177" s="6">
        <v>10</v>
      </c>
      <c r="G177" s="6" t="s">
        <v>160</v>
      </c>
      <c r="H177" s="6" t="s">
        <v>161</v>
      </c>
      <c r="I177" s="6" t="s">
        <v>21</v>
      </c>
      <c r="J177" s="7">
        <v>41936</v>
      </c>
      <c r="K177" s="12">
        <f>Ventas[[#This Row],[Unit Price]]*Ventas[[#This Row],[Quantity]]</f>
        <v>62</v>
      </c>
      <c r="L177" s="12">
        <f>Ventas[[#This Row],[Unit Cost]]*Ventas[[#This Row],[Quantity]]</f>
        <v>56.42</v>
      </c>
      <c r="M177" s="14">
        <f>Ventas[[#This Row],[Ingresos]]-Ventas[[#This Row],[Costes]]</f>
        <v>5.5799999999999983</v>
      </c>
      <c r="N177" s="14" t="str">
        <f>_xlfn.XLOOKUP(Ventas[[#This Row],[Ship Country]],[1]!Countries[Ship Country],[1]!Countries[Area],"No registrado")</f>
        <v>Nord Europe</v>
      </c>
      <c r="O177" s="14" t="str">
        <f>_xlfn.XLOOKUP(Ventas[[#This Row],[Ship Country]],[1]!Countries[Ship Country],[1]!Countries[Continent],"No existe")</f>
        <v>Europe</v>
      </c>
      <c r="P177" s="15" t="str">
        <f>_xlfn.XLOOKUP(Ventas[[#This Row],[Category]],[2]!ProdManager[Category],[2]!ProdManager[Prod_Manager])</f>
        <v>John Matter</v>
      </c>
      <c r="Q177" s="15">
        <f>YEAR(Ventas[[#This Row],[Order Date]])</f>
        <v>2014</v>
      </c>
      <c r="R177" s="15" t="str">
        <f>TEXT(Ventas[[#This Row],[Order Date]],"MMM")</f>
        <v>oct</v>
      </c>
    </row>
    <row r="178" spans="1:18" x14ac:dyDescent="0.25">
      <c r="A178" s="4">
        <v>10313</v>
      </c>
      <c r="B178" s="4" t="s">
        <v>57</v>
      </c>
      <c r="C178" s="4" t="s">
        <v>29</v>
      </c>
      <c r="D178" s="4">
        <v>15.2</v>
      </c>
      <c r="E178" s="4">
        <v>11.247999999999999</v>
      </c>
      <c r="F178" s="4">
        <v>12</v>
      </c>
      <c r="G178" s="4" t="s">
        <v>110</v>
      </c>
      <c r="H178" s="4" t="s">
        <v>111</v>
      </c>
      <c r="I178" s="4" t="s">
        <v>21</v>
      </c>
      <c r="J178" s="5">
        <v>41937</v>
      </c>
      <c r="K178" s="12">
        <f>Ventas[[#This Row],[Unit Price]]*Ventas[[#This Row],[Quantity]]</f>
        <v>182.39999999999998</v>
      </c>
      <c r="L178" s="12">
        <f>Ventas[[#This Row],[Unit Cost]]*Ventas[[#This Row],[Quantity]]</f>
        <v>134.976</v>
      </c>
      <c r="M178" s="14">
        <f>Ventas[[#This Row],[Ingresos]]-Ventas[[#This Row],[Costes]]</f>
        <v>47.423999999999978</v>
      </c>
      <c r="N178" s="14" t="str">
        <f>_xlfn.XLOOKUP(Ventas[[#This Row],[Ship Country]],[1]!Countries[Ship Country],[1]!Countries[Area],"No registrado")</f>
        <v>Nord Europe</v>
      </c>
      <c r="O178" s="14" t="str">
        <f>_xlfn.XLOOKUP(Ventas[[#This Row],[Ship Country]],[1]!Countries[Ship Country],[1]!Countries[Continent],"No existe")</f>
        <v>Europe</v>
      </c>
      <c r="P178" s="15" t="str">
        <f>_xlfn.XLOOKUP(Ventas[[#This Row],[Category]],[2]!ProdManager[Category],[2]!ProdManager[Prod_Manager])</f>
        <v>Peter Stone</v>
      </c>
      <c r="Q178" s="15">
        <f>YEAR(Ventas[[#This Row],[Order Date]])</f>
        <v>2014</v>
      </c>
      <c r="R178" s="15" t="str">
        <f>TEXT(Ventas[[#This Row],[Order Date]],"MMM")</f>
        <v>oct</v>
      </c>
    </row>
    <row r="179" spans="1:18" x14ac:dyDescent="0.25">
      <c r="A179" s="6">
        <v>10314</v>
      </c>
      <c r="B179" s="6" t="s">
        <v>78</v>
      </c>
      <c r="C179" s="6" t="s">
        <v>35</v>
      </c>
      <c r="D179" s="6">
        <v>39.4</v>
      </c>
      <c r="E179" s="6">
        <v>26.397999999999996</v>
      </c>
      <c r="F179" s="6">
        <v>25</v>
      </c>
      <c r="G179" s="6" t="s">
        <v>82</v>
      </c>
      <c r="H179" s="6" t="s">
        <v>83</v>
      </c>
      <c r="I179" s="6" t="s">
        <v>84</v>
      </c>
      <c r="J179" s="7">
        <v>41938</v>
      </c>
      <c r="K179" s="12">
        <f>Ventas[[#This Row],[Unit Price]]*Ventas[[#This Row],[Quantity]]</f>
        <v>985</v>
      </c>
      <c r="L179" s="12">
        <f>Ventas[[#This Row],[Unit Cost]]*Ventas[[#This Row],[Quantity]]</f>
        <v>659.94999999999993</v>
      </c>
      <c r="M179" s="14">
        <f>Ventas[[#This Row],[Ingresos]]-Ventas[[#This Row],[Costes]]</f>
        <v>325.05000000000007</v>
      </c>
      <c r="N179" s="14" t="str">
        <f>_xlfn.XLOOKUP(Ventas[[#This Row],[Ship Country]],[1]!Countries[Ship Country],[1]!Countries[Area],"No registrado")</f>
        <v>Nord America</v>
      </c>
      <c r="O179" s="14" t="str">
        <f>_xlfn.XLOOKUP(Ventas[[#This Row],[Ship Country]],[1]!Countries[Ship Country],[1]!Countries[Continent],"No existe")</f>
        <v>America</v>
      </c>
      <c r="P179" s="15" t="str">
        <f>_xlfn.XLOOKUP(Ventas[[#This Row],[Category]],[2]!ProdManager[Category],[2]!ProdManager[Prod_Manager])</f>
        <v>Lydia Sinn</v>
      </c>
      <c r="Q179" s="15">
        <f>YEAR(Ventas[[#This Row],[Order Date]])</f>
        <v>2014</v>
      </c>
      <c r="R179" s="15" t="str">
        <f>TEXT(Ventas[[#This Row],[Order Date]],"MMM")</f>
        <v>oct</v>
      </c>
    </row>
    <row r="180" spans="1:18" x14ac:dyDescent="0.25">
      <c r="A180" s="4">
        <v>10314</v>
      </c>
      <c r="B180" s="4" t="s">
        <v>70</v>
      </c>
      <c r="C180" s="4" t="s">
        <v>15</v>
      </c>
      <c r="D180" s="4">
        <v>25.6</v>
      </c>
      <c r="E180" s="4">
        <v>20.992000000000004</v>
      </c>
      <c r="F180" s="4">
        <v>40</v>
      </c>
      <c r="G180" s="4" t="s">
        <v>82</v>
      </c>
      <c r="H180" s="4" t="s">
        <v>83</v>
      </c>
      <c r="I180" s="4" t="s">
        <v>84</v>
      </c>
      <c r="J180" s="5">
        <v>41938</v>
      </c>
      <c r="K180" s="12">
        <f>Ventas[[#This Row],[Unit Price]]*Ventas[[#This Row],[Quantity]]</f>
        <v>1024</v>
      </c>
      <c r="L180" s="12">
        <f>Ventas[[#This Row],[Unit Cost]]*Ventas[[#This Row],[Quantity]]</f>
        <v>839.68000000000018</v>
      </c>
      <c r="M180" s="14">
        <f>Ventas[[#This Row],[Ingresos]]-Ventas[[#This Row],[Costes]]</f>
        <v>184.31999999999982</v>
      </c>
      <c r="N180" s="14" t="str">
        <f>_xlfn.XLOOKUP(Ventas[[#This Row],[Ship Country]],[1]!Countries[Ship Country],[1]!Countries[Area],"No registrado")</f>
        <v>Nord America</v>
      </c>
      <c r="O180" s="14" t="str">
        <f>_xlfn.XLOOKUP(Ventas[[#This Row],[Ship Country]],[1]!Countries[Ship Country],[1]!Countries[Continent],"No existe")</f>
        <v>America</v>
      </c>
      <c r="P180" s="15" t="str">
        <f>_xlfn.XLOOKUP(Ventas[[#This Row],[Category]],[2]!ProdManager[Category],[2]!ProdManager[Prod_Manager])</f>
        <v>Peter Stone</v>
      </c>
      <c r="Q180" s="15">
        <f>YEAR(Ventas[[#This Row],[Order Date]])</f>
        <v>2014</v>
      </c>
      <c r="R180" s="15" t="str">
        <f>TEXT(Ventas[[#This Row],[Order Date]],"MMM")</f>
        <v>oct</v>
      </c>
    </row>
    <row r="181" spans="1:18" x14ac:dyDescent="0.25">
      <c r="A181" s="6">
        <v>10314</v>
      </c>
      <c r="B181" s="6" t="s">
        <v>174</v>
      </c>
      <c r="C181" s="6" t="s">
        <v>29</v>
      </c>
      <c r="D181" s="6">
        <v>10.6</v>
      </c>
      <c r="E181" s="6">
        <v>8.161999999999999</v>
      </c>
      <c r="F181" s="6">
        <v>30</v>
      </c>
      <c r="G181" s="6" t="s">
        <v>82</v>
      </c>
      <c r="H181" s="6" t="s">
        <v>83</v>
      </c>
      <c r="I181" s="6" t="s">
        <v>84</v>
      </c>
      <c r="J181" s="7">
        <v>41938</v>
      </c>
      <c r="K181" s="12">
        <f>Ventas[[#This Row],[Unit Price]]*Ventas[[#This Row],[Quantity]]</f>
        <v>318</v>
      </c>
      <c r="L181" s="12">
        <f>Ventas[[#This Row],[Unit Cost]]*Ventas[[#This Row],[Quantity]]</f>
        <v>244.85999999999996</v>
      </c>
      <c r="M181" s="14">
        <f>Ventas[[#This Row],[Ingresos]]-Ventas[[#This Row],[Costes]]</f>
        <v>73.140000000000043</v>
      </c>
      <c r="N181" s="14" t="str">
        <f>_xlfn.XLOOKUP(Ventas[[#This Row],[Ship Country]],[1]!Countries[Ship Country],[1]!Countries[Area],"No registrado")</f>
        <v>Nord America</v>
      </c>
      <c r="O181" s="14" t="str">
        <f>_xlfn.XLOOKUP(Ventas[[#This Row],[Ship Country]],[1]!Countries[Ship Country],[1]!Countries[Continent],"No existe")</f>
        <v>America</v>
      </c>
      <c r="P181" s="15" t="str">
        <f>_xlfn.XLOOKUP(Ventas[[#This Row],[Category]],[2]!ProdManager[Category],[2]!ProdManager[Prod_Manager])</f>
        <v>Peter Stone</v>
      </c>
      <c r="Q181" s="15">
        <f>YEAR(Ventas[[#This Row],[Order Date]])</f>
        <v>2014</v>
      </c>
      <c r="R181" s="15" t="str">
        <f>TEXT(Ventas[[#This Row],[Order Date]],"MMM")</f>
        <v>oct</v>
      </c>
    </row>
    <row r="182" spans="1:18" x14ac:dyDescent="0.25">
      <c r="A182" s="4">
        <v>10315</v>
      </c>
      <c r="B182" s="4" t="s">
        <v>140</v>
      </c>
      <c r="C182" s="4" t="s">
        <v>43</v>
      </c>
      <c r="D182" s="4">
        <v>11.2</v>
      </c>
      <c r="E182" s="4">
        <v>9.8559999999999999</v>
      </c>
      <c r="F182" s="4">
        <v>14</v>
      </c>
      <c r="G182" s="4" t="s">
        <v>175</v>
      </c>
      <c r="H182" s="4" t="s">
        <v>176</v>
      </c>
      <c r="I182" s="4" t="s">
        <v>149</v>
      </c>
      <c r="J182" s="5">
        <v>41939</v>
      </c>
      <c r="K182" s="12">
        <f>Ventas[[#This Row],[Unit Price]]*Ventas[[#This Row],[Quantity]]</f>
        <v>156.79999999999998</v>
      </c>
      <c r="L182" s="12">
        <f>Ventas[[#This Row],[Unit Cost]]*Ventas[[#This Row],[Quantity]]</f>
        <v>137.98400000000001</v>
      </c>
      <c r="M182" s="14">
        <f>Ventas[[#This Row],[Ingresos]]-Ventas[[#This Row],[Costes]]</f>
        <v>18.815999999999974</v>
      </c>
      <c r="N182" s="14" t="str">
        <f>_xlfn.XLOOKUP(Ventas[[#This Row],[Ship Country]],[1]!Countries[Ship Country],[1]!Countries[Area],"No registrado")</f>
        <v>Nord Europe</v>
      </c>
      <c r="O182" s="14" t="str">
        <f>_xlfn.XLOOKUP(Ventas[[#This Row],[Ship Country]],[1]!Countries[Ship Country],[1]!Countries[Continent],"No existe")</f>
        <v>Europe</v>
      </c>
      <c r="P182" s="15" t="str">
        <f>_xlfn.XLOOKUP(Ventas[[#This Row],[Category]],[2]!ProdManager[Category],[2]!ProdManager[Prod_Manager])</f>
        <v>John Matter</v>
      </c>
      <c r="Q182" s="15">
        <f>YEAR(Ventas[[#This Row],[Order Date]])</f>
        <v>2014</v>
      </c>
      <c r="R182" s="15" t="str">
        <f>TEXT(Ventas[[#This Row],[Order Date]],"MMM")</f>
        <v>oct</v>
      </c>
    </row>
    <row r="183" spans="1:18" x14ac:dyDescent="0.25">
      <c r="A183" s="6">
        <v>10315</v>
      </c>
      <c r="B183" s="6" t="s">
        <v>79</v>
      </c>
      <c r="C183" s="6" t="s">
        <v>43</v>
      </c>
      <c r="D183" s="6">
        <v>12</v>
      </c>
      <c r="E183" s="6">
        <v>11.040000000000001</v>
      </c>
      <c r="F183" s="6">
        <v>30</v>
      </c>
      <c r="G183" s="6" t="s">
        <v>175</v>
      </c>
      <c r="H183" s="6" t="s">
        <v>176</v>
      </c>
      <c r="I183" s="6" t="s">
        <v>149</v>
      </c>
      <c r="J183" s="7">
        <v>41939</v>
      </c>
      <c r="K183" s="12">
        <f>Ventas[[#This Row],[Unit Price]]*Ventas[[#This Row],[Quantity]]</f>
        <v>360</v>
      </c>
      <c r="L183" s="12">
        <f>Ventas[[#This Row],[Unit Cost]]*Ventas[[#This Row],[Quantity]]</f>
        <v>331.20000000000005</v>
      </c>
      <c r="M183" s="14">
        <f>Ventas[[#This Row],[Ingresos]]-Ventas[[#This Row],[Costes]]</f>
        <v>28.799999999999955</v>
      </c>
      <c r="N183" s="14" t="str">
        <f>_xlfn.XLOOKUP(Ventas[[#This Row],[Ship Country]],[1]!Countries[Ship Country],[1]!Countries[Area],"No registrado")</f>
        <v>Nord Europe</v>
      </c>
      <c r="O183" s="14" t="str">
        <f>_xlfn.XLOOKUP(Ventas[[#This Row],[Ship Country]],[1]!Countries[Ship Country],[1]!Countries[Continent],"No existe")</f>
        <v>Europe</v>
      </c>
      <c r="P183" s="15" t="str">
        <f>_xlfn.XLOOKUP(Ventas[[#This Row],[Category]],[2]!ProdManager[Category],[2]!ProdManager[Prod_Manager])</f>
        <v>John Matter</v>
      </c>
      <c r="Q183" s="15">
        <f>YEAR(Ventas[[#This Row],[Order Date]])</f>
        <v>2014</v>
      </c>
      <c r="R183" s="15" t="str">
        <f>TEXT(Ventas[[#This Row],[Order Date]],"MMM")</f>
        <v>oct</v>
      </c>
    </row>
    <row r="184" spans="1:18" x14ac:dyDescent="0.25">
      <c r="A184" s="4">
        <v>10316</v>
      </c>
      <c r="B184" s="4" t="s">
        <v>28</v>
      </c>
      <c r="C184" s="4" t="s">
        <v>29</v>
      </c>
      <c r="D184" s="4">
        <v>7.7</v>
      </c>
      <c r="E184" s="4">
        <v>5.8520000000000003</v>
      </c>
      <c r="F184" s="4">
        <v>10</v>
      </c>
      <c r="G184" s="4" t="s">
        <v>82</v>
      </c>
      <c r="H184" s="4" t="s">
        <v>83</v>
      </c>
      <c r="I184" s="4" t="s">
        <v>84</v>
      </c>
      <c r="J184" s="5">
        <v>41940</v>
      </c>
      <c r="K184" s="12">
        <f>Ventas[[#This Row],[Unit Price]]*Ventas[[#This Row],[Quantity]]</f>
        <v>77</v>
      </c>
      <c r="L184" s="12">
        <f>Ventas[[#This Row],[Unit Cost]]*Ventas[[#This Row],[Quantity]]</f>
        <v>58.52</v>
      </c>
      <c r="M184" s="14">
        <f>Ventas[[#This Row],[Ingresos]]-Ventas[[#This Row],[Costes]]</f>
        <v>18.479999999999997</v>
      </c>
      <c r="N184" s="14" t="str">
        <f>_xlfn.XLOOKUP(Ventas[[#This Row],[Ship Country]],[1]!Countries[Ship Country],[1]!Countries[Area],"No registrado")</f>
        <v>Nord America</v>
      </c>
      <c r="O184" s="14" t="str">
        <f>_xlfn.XLOOKUP(Ventas[[#This Row],[Ship Country]],[1]!Countries[Ship Country],[1]!Countries[Continent],"No existe")</f>
        <v>America</v>
      </c>
      <c r="P184" s="15" t="str">
        <f>_xlfn.XLOOKUP(Ventas[[#This Row],[Category]],[2]!ProdManager[Category],[2]!ProdManager[Prod_Manager])</f>
        <v>Peter Stone</v>
      </c>
      <c r="Q184" s="15">
        <f>YEAR(Ventas[[#This Row],[Order Date]])</f>
        <v>2014</v>
      </c>
      <c r="R184" s="15" t="str">
        <f>TEXT(Ventas[[#This Row],[Order Date]],"MMM")</f>
        <v>oct</v>
      </c>
    </row>
    <row r="185" spans="1:18" x14ac:dyDescent="0.25">
      <c r="A185" s="6">
        <v>10316</v>
      </c>
      <c r="B185" s="6" t="s">
        <v>78</v>
      </c>
      <c r="C185" s="6" t="s">
        <v>35</v>
      </c>
      <c r="D185" s="6">
        <v>39.4</v>
      </c>
      <c r="E185" s="6">
        <v>25.61</v>
      </c>
      <c r="F185" s="6">
        <v>70</v>
      </c>
      <c r="G185" s="6" t="s">
        <v>82</v>
      </c>
      <c r="H185" s="6" t="s">
        <v>83</v>
      </c>
      <c r="I185" s="6" t="s">
        <v>84</v>
      </c>
      <c r="J185" s="7">
        <v>41940</v>
      </c>
      <c r="K185" s="12">
        <f>Ventas[[#This Row],[Unit Price]]*Ventas[[#This Row],[Quantity]]</f>
        <v>2758</v>
      </c>
      <c r="L185" s="12">
        <f>Ventas[[#This Row],[Unit Cost]]*Ventas[[#This Row],[Quantity]]</f>
        <v>1792.7</v>
      </c>
      <c r="M185" s="14">
        <f>Ventas[[#This Row],[Ingresos]]-Ventas[[#This Row],[Costes]]</f>
        <v>965.3</v>
      </c>
      <c r="N185" s="14" t="str">
        <f>_xlfn.XLOOKUP(Ventas[[#This Row],[Ship Country]],[1]!Countries[Ship Country],[1]!Countries[Area],"No registrado")</f>
        <v>Nord America</v>
      </c>
      <c r="O185" s="14" t="str">
        <f>_xlfn.XLOOKUP(Ventas[[#This Row],[Ship Country]],[1]!Countries[Ship Country],[1]!Countries[Continent],"No existe")</f>
        <v>America</v>
      </c>
      <c r="P185" s="15" t="str">
        <f>_xlfn.XLOOKUP(Ventas[[#This Row],[Category]],[2]!ProdManager[Category],[2]!ProdManager[Prod_Manager])</f>
        <v>Lydia Sinn</v>
      </c>
      <c r="Q185" s="15">
        <f>YEAR(Ventas[[#This Row],[Order Date]])</f>
        <v>2014</v>
      </c>
      <c r="R185" s="15" t="str">
        <f>TEXT(Ventas[[#This Row],[Order Date]],"MMM")</f>
        <v>oct</v>
      </c>
    </row>
    <row r="186" spans="1:18" x14ac:dyDescent="0.25">
      <c r="A186" s="4">
        <v>10317</v>
      </c>
      <c r="B186" s="4" t="s">
        <v>138</v>
      </c>
      <c r="C186" s="4" t="s">
        <v>43</v>
      </c>
      <c r="D186" s="4">
        <v>14.4</v>
      </c>
      <c r="E186" s="4">
        <v>12.96</v>
      </c>
      <c r="F186" s="4">
        <v>20</v>
      </c>
      <c r="G186" s="4" t="s">
        <v>166</v>
      </c>
      <c r="H186" s="4" t="s">
        <v>167</v>
      </c>
      <c r="I186" s="4" t="s">
        <v>84</v>
      </c>
      <c r="J186" s="5">
        <v>41943</v>
      </c>
      <c r="K186" s="12">
        <f>Ventas[[#This Row],[Unit Price]]*Ventas[[#This Row],[Quantity]]</f>
        <v>288</v>
      </c>
      <c r="L186" s="12">
        <f>Ventas[[#This Row],[Unit Cost]]*Ventas[[#This Row],[Quantity]]</f>
        <v>259.20000000000005</v>
      </c>
      <c r="M186" s="14">
        <f>Ventas[[#This Row],[Ingresos]]-Ventas[[#This Row],[Costes]]</f>
        <v>28.799999999999955</v>
      </c>
      <c r="N186" s="14" t="str">
        <f>_xlfn.XLOOKUP(Ventas[[#This Row],[Ship Country]],[1]!Countries[Ship Country],[1]!Countries[Area],"No registrado")</f>
        <v>Nord America</v>
      </c>
      <c r="O186" s="14" t="str">
        <f>_xlfn.XLOOKUP(Ventas[[#This Row],[Ship Country]],[1]!Countries[Ship Country],[1]!Countries[Continent],"No existe")</f>
        <v>America</v>
      </c>
      <c r="P186" s="15" t="str">
        <f>_xlfn.XLOOKUP(Ventas[[#This Row],[Category]],[2]!ProdManager[Category],[2]!ProdManager[Prod_Manager])</f>
        <v>John Matter</v>
      </c>
      <c r="Q186" s="15">
        <f>YEAR(Ventas[[#This Row],[Order Date]])</f>
        <v>2014</v>
      </c>
      <c r="R186" s="15" t="str">
        <f>TEXT(Ventas[[#This Row],[Order Date]],"MMM")</f>
        <v>oct</v>
      </c>
    </row>
    <row r="187" spans="1:18" x14ac:dyDescent="0.25">
      <c r="A187" s="6">
        <v>10318</v>
      </c>
      <c r="B187" s="6" t="s">
        <v>28</v>
      </c>
      <c r="C187" s="6" t="s">
        <v>29</v>
      </c>
      <c r="D187" s="6">
        <v>7.7</v>
      </c>
      <c r="E187" s="6">
        <v>5.6209999999999996</v>
      </c>
      <c r="F187" s="6">
        <v>20</v>
      </c>
      <c r="G187" s="6" t="s">
        <v>175</v>
      </c>
      <c r="H187" s="6" t="s">
        <v>176</v>
      </c>
      <c r="I187" s="6" t="s">
        <v>149</v>
      </c>
      <c r="J187" s="7">
        <v>41944</v>
      </c>
      <c r="K187" s="12">
        <f>Ventas[[#This Row],[Unit Price]]*Ventas[[#This Row],[Quantity]]</f>
        <v>154</v>
      </c>
      <c r="L187" s="12">
        <f>Ventas[[#This Row],[Unit Cost]]*Ventas[[#This Row],[Quantity]]</f>
        <v>112.41999999999999</v>
      </c>
      <c r="M187" s="14">
        <f>Ventas[[#This Row],[Ingresos]]-Ventas[[#This Row],[Costes]]</f>
        <v>41.580000000000013</v>
      </c>
      <c r="N187" s="14" t="str">
        <f>_xlfn.XLOOKUP(Ventas[[#This Row],[Ship Country]],[1]!Countries[Ship Country],[1]!Countries[Area],"No registrado")</f>
        <v>Nord Europe</v>
      </c>
      <c r="O187" s="14" t="str">
        <f>_xlfn.XLOOKUP(Ventas[[#This Row],[Ship Country]],[1]!Countries[Ship Country],[1]!Countries[Continent],"No existe")</f>
        <v>Europe</v>
      </c>
      <c r="P187" s="15" t="str">
        <f>_xlfn.XLOOKUP(Ventas[[#This Row],[Category]],[2]!ProdManager[Category],[2]!ProdManager[Prod_Manager])</f>
        <v>Peter Stone</v>
      </c>
      <c r="Q187" s="15">
        <f>YEAR(Ventas[[#This Row],[Order Date]])</f>
        <v>2014</v>
      </c>
      <c r="R187" s="15" t="str">
        <f>TEXT(Ventas[[#This Row],[Order Date]],"MMM")</f>
        <v>nov</v>
      </c>
    </row>
    <row r="188" spans="1:18" x14ac:dyDescent="0.25">
      <c r="A188" s="4">
        <v>10318</v>
      </c>
      <c r="B188" s="4" t="s">
        <v>101</v>
      </c>
      <c r="C188" s="4" t="s">
        <v>43</v>
      </c>
      <c r="D188" s="4">
        <v>14.4</v>
      </c>
      <c r="E188" s="4">
        <v>12.672000000000001</v>
      </c>
      <c r="F188" s="4">
        <v>6</v>
      </c>
      <c r="G188" s="4" t="s">
        <v>175</v>
      </c>
      <c r="H188" s="4" t="s">
        <v>176</v>
      </c>
      <c r="I188" s="4" t="s">
        <v>149</v>
      </c>
      <c r="J188" s="5">
        <v>41944</v>
      </c>
      <c r="K188" s="12">
        <f>Ventas[[#This Row],[Unit Price]]*Ventas[[#This Row],[Quantity]]</f>
        <v>86.4</v>
      </c>
      <c r="L188" s="12">
        <f>Ventas[[#This Row],[Unit Cost]]*Ventas[[#This Row],[Quantity]]</f>
        <v>76.032000000000011</v>
      </c>
      <c r="M188" s="14">
        <f>Ventas[[#This Row],[Ingresos]]-Ventas[[#This Row],[Costes]]</f>
        <v>10.367999999999995</v>
      </c>
      <c r="N188" s="14" t="str">
        <f>_xlfn.XLOOKUP(Ventas[[#This Row],[Ship Country]],[1]!Countries[Ship Country],[1]!Countries[Area],"No registrado")</f>
        <v>Nord Europe</v>
      </c>
      <c r="O188" s="14" t="str">
        <f>_xlfn.XLOOKUP(Ventas[[#This Row],[Ship Country]],[1]!Countries[Ship Country],[1]!Countries[Continent],"No existe")</f>
        <v>Europe</v>
      </c>
      <c r="P188" s="15" t="str">
        <f>_xlfn.XLOOKUP(Ventas[[#This Row],[Category]],[2]!ProdManager[Category],[2]!ProdManager[Prod_Manager])</f>
        <v>John Matter</v>
      </c>
      <c r="Q188" s="15">
        <f>YEAR(Ventas[[#This Row],[Order Date]])</f>
        <v>2014</v>
      </c>
      <c r="R188" s="15" t="str">
        <f>TEXT(Ventas[[#This Row],[Order Date]],"MMM")</f>
        <v>nov</v>
      </c>
    </row>
    <row r="189" spans="1:18" x14ac:dyDescent="0.25">
      <c r="A189" s="6">
        <v>10319</v>
      </c>
      <c r="B189" s="6" t="s">
        <v>91</v>
      </c>
      <c r="C189" s="6" t="s">
        <v>46</v>
      </c>
      <c r="D189" s="6">
        <v>31.2</v>
      </c>
      <c r="E189" s="6">
        <v>24.024000000000001</v>
      </c>
      <c r="F189" s="6">
        <v>8</v>
      </c>
      <c r="G189" s="6" t="s">
        <v>117</v>
      </c>
      <c r="H189" s="6" t="s">
        <v>73</v>
      </c>
      <c r="I189" s="6" t="s">
        <v>74</v>
      </c>
      <c r="J189" s="7">
        <v>41945</v>
      </c>
      <c r="K189" s="12">
        <f>Ventas[[#This Row],[Unit Price]]*Ventas[[#This Row],[Quantity]]</f>
        <v>249.6</v>
      </c>
      <c r="L189" s="12">
        <f>Ventas[[#This Row],[Unit Cost]]*Ventas[[#This Row],[Quantity]]</f>
        <v>192.19200000000001</v>
      </c>
      <c r="M189" s="14">
        <f>Ventas[[#This Row],[Ingresos]]-Ventas[[#This Row],[Costes]]</f>
        <v>57.407999999999987</v>
      </c>
      <c r="N189" s="14" t="str">
        <f>_xlfn.XLOOKUP(Ventas[[#This Row],[Ship Country]],[1]!Countries[Ship Country],[1]!Countries[Area],"No registrado")</f>
        <v>Sud America</v>
      </c>
      <c r="O189" s="14" t="str">
        <f>_xlfn.XLOOKUP(Ventas[[#This Row],[Ship Country]],[1]!Countries[Ship Country],[1]!Countries[Continent],"No existe")</f>
        <v>America</v>
      </c>
      <c r="P189" s="15" t="str">
        <f>_xlfn.XLOOKUP(Ventas[[#This Row],[Category]],[2]!ProdManager[Category],[2]!ProdManager[Prod_Manager])</f>
        <v>John Matter</v>
      </c>
      <c r="Q189" s="15">
        <f>YEAR(Ventas[[#This Row],[Order Date]])</f>
        <v>2014</v>
      </c>
      <c r="R189" s="15" t="str">
        <f>TEXT(Ventas[[#This Row],[Order Date]],"MMM")</f>
        <v>nov</v>
      </c>
    </row>
    <row r="190" spans="1:18" x14ac:dyDescent="0.25">
      <c r="A190" s="4">
        <v>10319</v>
      </c>
      <c r="B190" s="4" t="s">
        <v>121</v>
      </c>
      <c r="C190" s="4" t="s">
        <v>18</v>
      </c>
      <c r="D190" s="4">
        <v>36.4</v>
      </c>
      <c r="E190" s="4">
        <v>28.391999999999999</v>
      </c>
      <c r="F190" s="4">
        <v>14</v>
      </c>
      <c r="G190" s="4" t="s">
        <v>117</v>
      </c>
      <c r="H190" s="4" t="s">
        <v>73</v>
      </c>
      <c r="I190" s="4" t="s">
        <v>74</v>
      </c>
      <c r="J190" s="5">
        <v>41945</v>
      </c>
      <c r="K190" s="12">
        <f>Ventas[[#This Row],[Unit Price]]*Ventas[[#This Row],[Quantity]]</f>
        <v>509.59999999999997</v>
      </c>
      <c r="L190" s="12">
        <f>Ventas[[#This Row],[Unit Cost]]*Ventas[[#This Row],[Quantity]]</f>
        <v>397.488</v>
      </c>
      <c r="M190" s="14">
        <f>Ventas[[#This Row],[Ingresos]]-Ventas[[#This Row],[Costes]]</f>
        <v>112.11199999999997</v>
      </c>
      <c r="N190" s="14" t="str">
        <f>_xlfn.XLOOKUP(Ventas[[#This Row],[Ship Country]],[1]!Countries[Ship Country],[1]!Countries[Area],"No registrado")</f>
        <v>Sud America</v>
      </c>
      <c r="O190" s="14" t="str">
        <f>_xlfn.XLOOKUP(Ventas[[#This Row],[Ship Country]],[1]!Countries[Ship Country],[1]!Countries[Continent],"No existe")</f>
        <v>America</v>
      </c>
      <c r="P190" s="15" t="str">
        <f>_xlfn.XLOOKUP(Ventas[[#This Row],[Category]],[2]!ProdManager[Category],[2]!ProdManager[Prod_Manager])</f>
        <v>Marc Caine</v>
      </c>
      <c r="Q190" s="15">
        <f>YEAR(Ventas[[#This Row],[Order Date]])</f>
        <v>2014</v>
      </c>
      <c r="R190" s="15" t="str">
        <f>TEXT(Ventas[[#This Row],[Order Date]],"MMM")</f>
        <v>nov</v>
      </c>
    </row>
    <row r="191" spans="1:18" x14ac:dyDescent="0.25">
      <c r="A191" s="6">
        <v>10319</v>
      </c>
      <c r="B191" s="6" t="s">
        <v>101</v>
      </c>
      <c r="C191" s="6" t="s">
        <v>43</v>
      </c>
      <c r="D191" s="6">
        <v>14.4</v>
      </c>
      <c r="E191" s="6">
        <v>13.104000000000001</v>
      </c>
      <c r="F191" s="6">
        <v>30</v>
      </c>
      <c r="G191" s="6" t="s">
        <v>117</v>
      </c>
      <c r="H191" s="6" t="s">
        <v>73</v>
      </c>
      <c r="I191" s="6" t="s">
        <v>74</v>
      </c>
      <c r="J191" s="7">
        <v>41945</v>
      </c>
      <c r="K191" s="12">
        <f>Ventas[[#This Row],[Unit Price]]*Ventas[[#This Row],[Quantity]]</f>
        <v>432</v>
      </c>
      <c r="L191" s="12">
        <f>Ventas[[#This Row],[Unit Cost]]*Ventas[[#This Row],[Quantity]]</f>
        <v>393.12</v>
      </c>
      <c r="M191" s="14">
        <f>Ventas[[#This Row],[Ingresos]]-Ventas[[#This Row],[Costes]]</f>
        <v>38.879999999999995</v>
      </c>
      <c r="N191" s="14" t="str">
        <f>_xlfn.XLOOKUP(Ventas[[#This Row],[Ship Country]],[1]!Countries[Ship Country],[1]!Countries[Area],"No registrado")</f>
        <v>Sud America</v>
      </c>
      <c r="O191" s="14" t="str">
        <f>_xlfn.XLOOKUP(Ventas[[#This Row],[Ship Country]],[1]!Countries[Ship Country],[1]!Countries[Continent],"No existe")</f>
        <v>America</v>
      </c>
      <c r="P191" s="15" t="str">
        <f>_xlfn.XLOOKUP(Ventas[[#This Row],[Category]],[2]!ProdManager[Category],[2]!ProdManager[Prod_Manager])</f>
        <v>John Matter</v>
      </c>
      <c r="Q191" s="15">
        <f>YEAR(Ventas[[#This Row],[Order Date]])</f>
        <v>2014</v>
      </c>
      <c r="R191" s="15" t="str">
        <f>TEXT(Ventas[[#This Row],[Order Date]],"MMM")</f>
        <v>nov</v>
      </c>
    </row>
    <row r="192" spans="1:18" x14ac:dyDescent="0.25">
      <c r="A192" s="4">
        <v>10320</v>
      </c>
      <c r="B192" s="4" t="s">
        <v>113</v>
      </c>
      <c r="C192" s="4" t="s">
        <v>15</v>
      </c>
      <c r="D192" s="4">
        <v>17.2</v>
      </c>
      <c r="E192" s="4">
        <v>14.62</v>
      </c>
      <c r="F192" s="4">
        <v>30</v>
      </c>
      <c r="G192" s="4" t="s">
        <v>95</v>
      </c>
      <c r="H192" s="4" t="s">
        <v>96</v>
      </c>
      <c r="I192" s="4" t="s">
        <v>97</v>
      </c>
      <c r="J192" s="5">
        <v>41946</v>
      </c>
      <c r="K192" s="12">
        <f>Ventas[[#This Row],[Unit Price]]*Ventas[[#This Row],[Quantity]]</f>
        <v>516</v>
      </c>
      <c r="L192" s="12">
        <f>Ventas[[#This Row],[Unit Cost]]*Ventas[[#This Row],[Quantity]]</f>
        <v>438.59999999999997</v>
      </c>
      <c r="M192" s="14">
        <f>Ventas[[#This Row],[Ingresos]]-Ventas[[#This Row],[Costes]]</f>
        <v>77.400000000000034</v>
      </c>
      <c r="N192" s="14" t="str">
        <f>_xlfn.XLOOKUP(Ventas[[#This Row],[Ship Country]],[1]!Countries[Ship Country],[1]!Countries[Area],"No registrado")</f>
        <v>Nord Europe</v>
      </c>
      <c r="O192" s="14" t="str">
        <f>_xlfn.XLOOKUP(Ventas[[#This Row],[Ship Country]],[1]!Countries[Ship Country],[1]!Countries[Continent],"No existe")</f>
        <v>Europe</v>
      </c>
      <c r="P192" s="15" t="str">
        <f>_xlfn.XLOOKUP(Ventas[[#This Row],[Category]],[2]!ProdManager[Category],[2]!ProdManager[Prod_Manager])</f>
        <v>Peter Stone</v>
      </c>
      <c r="Q192" s="15">
        <f>YEAR(Ventas[[#This Row],[Order Date]])</f>
        <v>2014</v>
      </c>
      <c r="R192" s="15" t="str">
        <f>TEXT(Ventas[[#This Row],[Order Date]],"MMM")</f>
        <v>nov</v>
      </c>
    </row>
    <row r="193" spans="1:18" x14ac:dyDescent="0.25">
      <c r="A193" s="6">
        <v>10321</v>
      </c>
      <c r="B193" s="6" t="s">
        <v>81</v>
      </c>
      <c r="C193" s="6" t="s">
        <v>43</v>
      </c>
      <c r="D193" s="6">
        <v>14.4</v>
      </c>
      <c r="E193" s="6">
        <v>12.816000000000001</v>
      </c>
      <c r="F193" s="6">
        <v>10</v>
      </c>
      <c r="G193" s="6" t="s">
        <v>175</v>
      </c>
      <c r="H193" s="6" t="s">
        <v>176</v>
      </c>
      <c r="I193" s="6" t="s">
        <v>149</v>
      </c>
      <c r="J193" s="7">
        <v>41946</v>
      </c>
      <c r="K193" s="12">
        <f>Ventas[[#This Row],[Unit Price]]*Ventas[[#This Row],[Quantity]]</f>
        <v>144</v>
      </c>
      <c r="L193" s="12">
        <f>Ventas[[#This Row],[Unit Cost]]*Ventas[[#This Row],[Quantity]]</f>
        <v>128.16</v>
      </c>
      <c r="M193" s="14">
        <f>Ventas[[#This Row],[Ingresos]]-Ventas[[#This Row],[Costes]]</f>
        <v>15.840000000000003</v>
      </c>
      <c r="N193" s="14" t="str">
        <f>_xlfn.XLOOKUP(Ventas[[#This Row],[Ship Country]],[1]!Countries[Ship Country],[1]!Countries[Area],"No registrado")</f>
        <v>Nord Europe</v>
      </c>
      <c r="O193" s="14" t="str">
        <f>_xlfn.XLOOKUP(Ventas[[#This Row],[Ship Country]],[1]!Countries[Ship Country],[1]!Countries[Continent],"No existe")</f>
        <v>Europe</v>
      </c>
      <c r="P193" s="15" t="str">
        <f>_xlfn.XLOOKUP(Ventas[[#This Row],[Category]],[2]!ProdManager[Category],[2]!ProdManager[Prod_Manager])</f>
        <v>John Matter</v>
      </c>
      <c r="Q193" s="15">
        <f>YEAR(Ventas[[#This Row],[Order Date]])</f>
        <v>2014</v>
      </c>
      <c r="R193" s="15" t="str">
        <f>TEXT(Ventas[[#This Row],[Order Date]],"MMM")</f>
        <v>nov</v>
      </c>
    </row>
    <row r="194" spans="1:18" x14ac:dyDescent="0.25">
      <c r="A194" s="4">
        <v>10322</v>
      </c>
      <c r="B194" s="4" t="s">
        <v>177</v>
      </c>
      <c r="C194" s="4" t="s">
        <v>10</v>
      </c>
      <c r="D194" s="4">
        <v>5.6</v>
      </c>
      <c r="E194" s="4">
        <v>4.2559999999999993</v>
      </c>
      <c r="F194" s="4">
        <v>20</v>
      </c>
      <c r="G194" s="4" t="s">
        <v>178</v>
      </c>
      <c r="H194" s="4" t="s">
        <v>73</v>
      </c>
      <c r="I194" s="4" t="s">
        <v>74</v>
      </c>
      <c r="J194" s="5">
        <v>41947</v>
      </c>
      <c r="K194" s="12">
        <f>Ventas[[#This Row],[Unit Price]]*Ventas[[#This Row],[Quantity]]</f>
        <v>112</v>
      </c>
      <c r="L194" s="12">
        <f>Ventas[[#This Row],[Unit Cost]]*Ventas[[#This Row],[Quantity]]</f>
        <v>85.11999999999999</v>
      </c>
      <c r="M194" s="14">
        <f>Ventas[[#This Row],[Ingresos]]-Ventas[[#This Row],[Costes]]</f>
        <v>26.88000000000001</v>
      </c>
      <c r="N194" s="14" t="str">
        <f>_xlfn.XLOOKUP(Ventas[[#This Row],[Ship Country]],[1]!Countries[Ship Country],[1]!Countries[Area],"No registrado")</f>
        <v>Sud America</v>
      </c>
      <c r="O194" s="14" t="str">
        <f>_xlfn.XLOOKUP(Ventas[[#This Row],[Ship Country]],[1]!Countries[Ship Country],[1]!Countries[Continent],"No existe")</f>
        <v>America</v>
      </c>
      <c r="P194" s="15" t="str">
        <f>_xlfn.XLOOKUP(Ventas[[#This Row],[Category]],[2]!ProdManager[Category],[2]!ProdManager[Prod_Manager])</f>
        <v>Marc Caine</v>
      </c>
      <c r="Q194" s="15">
        <f>YEAR(Ventas[[#This Row],[Order Date]])</f>
        <v>2014</v>
      </c>
      <c r="R194" s="15" t="str">
        <f>TEXT(Ventas[[#This Row],[Order Date]],"MMM")</f>
        <v>nov</v>
      </c>
    </row>
    <row r="195" spans="1:18" x14ac:dyDescent="0.25">
      <c r="A195" s="6">
        <v>10323</v>
      </c>
      <c r="B195" s="6" t="s">
        <v>134</v>
      </c>
      <c r="C195" s="6" t="s">
        <v>24</v>
      </c>
      <c r="D195" s="6">
        <v>12.4</v>
      </c>
      <c r="E195" s="6">
        <v>10.54</v>
      </c>
      <c r="F195" s="6">
        <v>5</v>
      </c>
      <c r="G195" s="6" t="s">
        <v>179</v>
      </c>
      <c r="H195" s="6" t="s">
        <v>180</v>
      </c>
      <c r="I195" s="6" t="s">
        <v>21</v>
      </c>
      <c r="J195" s="7">
        <v>41950</v>
      </c>
      <c r="K195" s="12">
        <f>Ventas[[#This Row],[Unit Price]]*Ventas[[#This Row],[Quantity]]</f>
        <v>62</v>
      </c>
      <c r="L195" s="12">
        <f>Ventas[[#This Row],[Unit Cost]]*Ventas[[#This Row],[Quantity]]</f>
        <v>52.699999999999996</v>
      </c>
      <c r="M195" s="14">
        <f>Ventas[[#This Row],[Ingresos]]-Ventas[[#This Row],[Costes]]</f>
        <v>9.3000000000000043</v>
      </c>
      <c r="N195" s="14" t="str">
        <f>_xlfn.XLOOKUP(Ventas[[#This Row],[Ship Country]],[1]!Countries[Ship Country],[1]!Countries[Area],"No registrado")</f>
        <v>Nord Europe</v>
      </c>
      <c r="O195" s="14" t="str">
        <f>_xlfn.XLOOKUP(Ventas[[#This Row],[Ship Country]],[1]!Countries[Ship Country],[1]!Countries[Continent],"No existe")</f>
        <v>Europe</v>
      </c>
      <c r="P195" s="15" t="str">
        <f>_xlfn.XLOOKUP(Ventas[[#This Row],[Category]],[2]!ProdManager[Category],[2]!ProdManager[Prod_Manager])</f>
        <v>Lydia Sinn</v>
      </c>
      <c r="Q195" s="15">
        <f>YEAR(Ventas[[#This Row],[Order Date]])</f>
        <v>2014</v>
      </c>
      <c r="R195" s="15" t="str">
        <f>TEXT(Ventas[[#This Row],[Order Date]],"MMM")</f>
        <v>nov</v>
      </c>
    </row>
    <row r="196" spans="1:18" x14ac:dyDescent="0.25">
      <c r="A196" s="4">
        <v>10323</v>
      </c>
      <c r="B196" s="4" t="s">
        <v>181</v>
      </c>
      <c r="C196" s="4" t="s">
        <v>35</v>
      </c>
      <c r="D196" s="4">
        <v>11.2</v>
      </c>
      <c r="E196" s="4">
        <v>7.5039999999999987</v>
      </c>
      <c r="F196" s="4">
        <v>4</v>
      </c>
      <c r="G196" s="4" t="s">
        <v>179</v>
      </c>
      <c r="H196" s="4" t="s">
        <v>180</v>
      </c>
      <c r="I196" s="4" t="s">
        <v>21</v>
      </c>
      <c r="J196" s="5">
        <v>41950</v>
      </c>
      <c r="K196" s="12">
        <f>Ventas[[#This Row],[Unit Price]]*Ventas[[#This Row],[Quantity]]</f>
        <v>44.8</v>
      </c>
      <c r="L196" s="12">
        <f>Ventas[[#This Row],[Unit Cost]]*Ventas[[#This Row],[Quantity]]</f>
        <v>30.015999999999995</v>
      </c>
      <c r="M196" s="14">
        <f>Ventas[[#This Row],[Ingresos]]-Ventas[[#This Row],[Costes]]</f>
        <v>14.784000000000002</v>
      </c>
      <c r="N196" s="14" t="str">
        <f>_xlfn.XLOOKUP(Ventas[[#This Row],[Ship Country]],[1]!Countries[Ship Country],[1]!Countries[Area],"No registrado")</f>
        <v>Nord Europe</v>
      </c>
      <c r="O196" s="14" t="str">
        <f>_xlfn.XLOOKUP(Ventas[[#This Row],[Ship Country]],[1]!Countries[Ship Country],[1]!Countries[Continent],"No existe")</f>
        <v>Europe</v>
      </c>
      <c r="P196" s="15" t="str">
        <f>_xlfn.XLOOKUP(Ventas[[#This Row],[Category]],[2]!ProdManager[Category],[2]!ProdManager[Prod_Manager])</f>
        <v>Lydia Sinn</v>
      </c>
      <c r="Q196" s="15">
        <f>YEAR(Ventas[[#This Row],[Order Date]])</f>
        <v>2014</v>
      </c>
      <c r="R196" s="15" t="str">
        <f>TEXT(Ventas[[#This Row],[Order Date]],"MMM")</f>
        <v>nov</v>
      </c>
    </row>
    <row r="197" spans="1:18" x14ac:dyDescent="0.25">
      <c r="A197" s="6">
        <v>10323</v>
      </c>
      <c r="B197" s="6" t="s">
        <v>42</v>
      </c>
      <c r="C197" s="6" t="s">
        <v>43</v>
      </c>
      <c r="D197" s="6">
        <v>14.4</v>
      </c>
      <c r="E197" s="6">
        <v>12.672000000000001</v>
      </c>
      <c r="F197" s="6">
        <v>4</v>
      </c>
      <c r="G197" s="6" t="s">
        <v>179</v>
      </c>
      <c r="H197" s="6" t="s">
        <v>180</v>
      </c>
      <c r="I197" s="6" t="s">
        <v>21</v>
      </c>
      <c r="J197" s="7">
        <v>41950</v>
      </c>
      <c r="K197" s="12">
        <f>Ventas[[#This Row],[Unit Price]]*Ventas[[#This Row],[Quantity]]</f>
        <v>57.6</v>
      </c>
      <c r="L197" s="12">
        <f>Ventas[[#This Row],[Unit Cost]]*Ventas[[#This Row],[Quantity]]</f>
        <v>50.688000000000002</v>
      </c>
      <c r="M197" s="14">
        <f>Ventas[[#This Row],[Ingresos]]-Ventas[[#This Row],[Costes]]</f>
        <v>6.911999999999999</v>
      </c>
      <c r="N197" s="14" t="str">
        <f>_xlfn.XLOOKUP(Ventas[[#This Row],[Ship Country]],[1]!Countries[Ship Country],[1]!Countries[Area],"No registrado")</f>
        <v>Nord Europe</v>
      </c>
      <c r="O197" s="14" t="str">
        <f>_xlfn.XLOOKUP(Ventas[[#This Row],[Ship Country]],[1]!Countries[Ship Country],[1]!Countries[Continent],"No existe")</f>
        <v>Europe</v>
      </c>
      <c r="P197" s="15" t="str">
        <f>_xlfn.XLOOKUP(Ventas[[#This Row],[Category]],[2]!ProdManager[Category],[2]!ProdManager[Prod_Manager])</f>
        <v>John Matter</v>
      </c>
      <c r="Q197" s="15">
        <f>YEAR(Ventas[[#This Row],[Order Date]])</f>
        <v>2014</v>
      </c>
      <c r="R197" s="15" t="str">
        <f>TEXT(Ventas[[#This Row],[Order Date]],"MMM")</f>
        <v>nov</v>
      </c>
    </row>
    <row r="198" spans="1:18" x14ac:dyDescent="0.25">
      <c r="A198" s="4">
        <v>10324</v>
      </c>
      <c r="B198" s="4" t="s">
        <v>56</v>
      </c>
      <c r="C198" s="4" t="s">
        <v>35</v>
      </c>
      <c r="D198" s="4">
        <v>13.9</v>
      </c>
      <c r="E198" s="4">
        <v>9.1739999999999995</v>
      </c>
      <c r="F198" s="4">
        <v>21</v>
      </c>
      <c r="G198" s="4" t="s">
        <v>182</v>
      </c>
      <c r="H198" s="4" t="s">
        <v>183</v>
      </c>
      <c r="I198" s="4" t="s">
        <v>84</v>
      </c>
      <c r="J198" s="5">
        <v>41951</v>
      </c>
      <c r="K198" s="12">
        <f>Ventas[[#This Row],[Unit Price]]*Ventas[[#This Row],[Quantity]]</f>
        <v>291.90000000000003</v>
      </c>
      <c r="L198" s="12">
        <f>Ventas[[#This Row],[Unit Cost]]*Ventas[[#This Row],[Quantity]]</f>
        <v>192.654</v>
      </c>
      <c r="M198" s="14">
        <f>Ventas[[#This Row],[Ingresos]]-Ventas[[#This Row],[Costes]]</f>
        <v>99.246000000000038</v>
      </c>
      <c r="N198" s="14" t="str">
        <f>_xlfn.XLOOKUP(Ventas[[#This Row],[Ship Country]],[1]!Countries[Ship Country],[1]!Countries[Area],"No registrado")</f>
        <v>Nord America</v>
      </c>
      <c r="O198" s="14" t="str">
        <f>_xlfn.XLOOKUP(Ventas[[#This Row],[Ship Country]],[1]!Countries[Ship Country],[1]!Countries[Continent],"No existe")</f>
        <v>America</v>
      </c>
      <c r="P198" s="15" t="str">
        <f>_xlfn.XLOOKUP(Ventas[[#This Row],[Category]],[2]!ProdManager[Category],[2]!ProdManager[Prod_Manager])</f>
        <v>Lydia Sinn</v>
      </c>
      <c r="Q198" s="15">
        <f>YEAR(Ventas[[#This Row],[Order Date]])</f>
        <v>2014</v>
      </c>
      <c r="R198" s="15" t="str">
        <f>TEXT(Ventas[[#This Row],[Order Date]],"MMM")</f>
        <v>nov</v>
      </c>
    </row>
    <row r="199" spans="1:18" x14ac:dyDescent="0.25">
      <c r="A199" s="6">
        <v>10324</v>
      </c>
      <c r="B199" s="6" t="s">
        <v>81</v>
      </c>
      <c r="C199" s="6" t="s">
        <v>43</v>
      </c>
      <c r="D199" s="6">
        <v>14.4</v>
      </c>
      <c r="E199" s="6">
        <v>12.96</v>
      </c>
      <c r="F199" s="6">
        <v>70</v>
      </c>
      <c r="G199" s="6" t="s">
        <v>182</v>
      </c>
      <c r="H199" s="6" t="s">
        <v>183</v>
      </c>
      <c r="I199" s="6" t="s">
        <v>84</v>
      </c>
      <c r="J199" s="7">
        <v>41951</v>
      </c>
      <c r="K199" s="12">
        <f>Ventas[[#This Row],[Unit Price]]*Ventas[[#This Row],[Quantity]]</f>
        <v>1008</v>
      </c>
      <c r="L199" s="12">
        <f>Ventas[[#This Row],[Unit Cost]]*Ventas[[#This Row],[Quantity]]</f>
        <v>907.2</v>
      </c>
      <c r="M199" s="14">
        <f>Ventas[[#This Row],[Ingresos]]-Ventas[[#This Row],[Costes]]</f>
        <v>100.79999999999995</v>
      </c>
      <c r="N199" s="14" t="str">
        <f>_xlfn.XLOOKUP(Ventas[[#This Row],[Ship Country]],[1]!Countries[Ship Country],[1]!Countries[Area],"No registrado")</f>
        <v>Nord America</v>
      </c>
      <c r="O199" s="14" t="str">
        <f>_xlfn.XLOOKUP(Ventas[[#This Row],[Ship Country]],[1]!Countries[Ship Country],[1]!Countries[Continent],"No existe")</f>
        <v>America</v>
      </c>
      <c r="P199" s="15" t="str">
        <f>_xlfn.XLOOKUP(Ventas[[#This Row],[Category]],[2]!ProdManager[Category],[2]!ProdManager[Prod_Manager])</f>
        <v>John Matter</v>
      </c>
      <c r="Q199" s="15">
        <f>YEAR(Ventas[[#This Row],[Order Date]])</f>
        <v>2014</v>
      </c>
      <c r="R199" s="15" t="str">
        <f>TEXT(Ventas[[#This Row],[Order Date]],"MMM")</f>
        <v>nov</v>
      </c>
    </row>
    <row r="200" spans="1:18" x14ac:dyDescent="0.25">
      <c r="A200" s="4">
        <v>10324</v>
      </c>
      <c r="B200" s="4" t="s">
        <v>141</v>
      </c>
      <c r="C200" s="4" t="s">
        <v>29</v>
      </c>
      <c r="D200" s="4">
        <v>9.6</v>
      </c>
      <c r="E200" s="4">
        <v>7.3919999999999995</v>
      </c>
      <c r="F200" s="4">
        <v>30</v>
      </c>
      <c r="G200" s="4" t="s">
        <v>182</v>
      </c>
      <c r="H200" s="4" t="s">
        <v>183</v>
      </c>
      <c r="I200" s="4" t="s">
        <v>84</v>
      </c>
      <c r="J200" s="5">
        <v>41951</v>
      </c>
      <c r="K200" s="12">
        <f>Ventas[[#This Row],[Unit Price]]*Ventas[[#This Row],[Quantity]]</f>
        <v>288</v>
      </c>
      <c r="L200" s="12">
        <f>Ventas[[#This Row],[Unit Cost]]*Ventas[[#This Row],[Quantity]]</f>
        <v>221.76</v>
      </c>
      <c r="M200" s="14">
        <f>Ventas[[#This Row],[Ingresos]]-Ventas[[#This Row],[Costes]]</f>
        <v>66.240000000000009</v>
      </c>
      <c r="N200" s="14" t="str">
        <f>_xlfn.XLOOKUP(Ventas[[#This Row],[Ship Country]],[1]!Countries[Ship Country],[1]!Countries[Area],"No registrado")</f>
        <v>Nord America</v>
      </c>
      <c r="O200" s="14" t="str">
        <f>_xlfn.XLOOKUP(Ventas[[#This Row],[Ship Country]],[1]!Countries[Ship Country],[1]!Countries[Continent],"No existe")</f>
        <v>America</v>
      </c>
      <c r="P200" s="15" t="str">
        <f>_xlfn.XLOOKUP(Ventas[[#This Row],[Category]],[2]!ProdManager[Category],[2]!ProdManager[Prod_Manager])</f>
        <v>Peter Stone</v>
      </c>
      <c r="Q200" s="15">
        <f>YEAR(Ventas[[#This Row],[Order Date]])</f>
        <v>2014</v>
      </c>
      <c r="R200" s="15" t="str">
        <f>TEXT(Ventas[[#This Row],[Order Date]],"MMM")</f>
        <v>nov</v>
      </c>
    </row>
    <row r="201" spans="1:18" x14ac:dyDescent="0.25">
      <c r="A201" s="6">
        <v>10324</v>
      </c>
      <c r="B201" s="6" t="s">
        <v>52</v>
      </c>
      <c r="C201" s="6" t="s">
        <v>15</v>
      </c>
      <c r="D201" s="6">
        <v>44</v>
      </c>
      <c r="E201" s="6">
        <v>35.200000000000003</v>
      </c>
      <c r="F201" s="6">
        <v>40</v>
      </c>
      <c r="G201" s="6" t="s">
        <v>182</v>
      </c>
      <c r="H201" s="6" t="s">
        <v>183</v>
      </c>
      <c r="I201" s="6" t="s">
        <v>84</v>
      </c>
      <c r="J201" s="7">
        <v>41951</v>
      </c>
      <c r="K201" s="12">
        <f>Ventas[[#This Row],[Unit Price]]*Ventas[[#This Row],[Quantity]]</f>
        <v>1760</v>
      </c>
      <c r="L201" s="12">
        <f>Ventas[[#This Row],[Unit Cost]]*Ventas[[#This Row],[Quantity]]</f>
        <v>1408</v>
      </c>
      <c r="M201" s="14">
        <f>Ventas[[#This Row],[Ingresos]]-Ventas[[#This Row],[Costes]]</f>
        <v>352</v>
      </c>
      <c r="N201" s="14" t="str">
        <f>_xlfn.XLOOKUP(Ventas[[#This Row],[Ship Country]],[1]!Countries[Ship Country],[1]!Countries[Area],"No registrado")</f>
        <v>Nord America</v>
      </c>
      <c r="O201" s="14" t="str">
        <f>_xlfn.XLOOKUP(Ventas[[#This Row],[Ship Country]],[1]!Countries[Ship Country],[1]!Countries[Continent],"No existe")</f>
        <v>America</v>
      </c>
      <c r="P201" s="15" t="str">
        <f>_xlfn.XLOOKUP(Ventas[[#This Row],[Category]],[2]!ProdManager[Category],[2]!ProdManager[Prod_Manager])</f>
        <v>Peter Stone</v>
      </c>
      <c r="Q201" s="15">
        <f>YEAR(Ventas[[#This Row],[Order Date]])</f>
        <v>2014</v>
      </c>
      <c r="R201" s="15" t="str">
        <f>TEXT(Ventas[[#This Row],[Order Date]],"MMM")</f>
        <v>nov</v>
      </c>
    </row>
    <row r="202" spans="1:18" x14ac:dyDescent="0.25">
      <c r="A202" s="4">
        <v>10324</v>
      </c>
      <c r="B202" s="4" t="s">
        <v>125</v>
      </c>
      <c r="C202" s="4" t="s">
        <v>24</v>
      </c>
      <c r="D202" s="4">
        <v>35.1</v>
      </c>
      <c r="E202" s="4">
        <v>27.027000000000001</v>
      </c>
      <c r="F202" s="4">
        <v>80</v>
      </c>
      <c r="G202" s="4" t="s">
        <v>182</v>
      </c>
      <c r="H202" s="4" t="s">
        <v>183</v>
      </c>
      <c r="I202" s="4" t="s">
        <v>84</v>
      </c>
      <c r="J202" s="5">
        <v>41951</v>
      </c>
      <c r="K202" s="12">
        <f>Ventas[[#This Row],[Unit Price]]*Ventas[[#This Row],[Quantity]]</f>
        <v>2808</v>
      </c>
      <c r="L202" s="12">
        <f>Ventas[[#This Row],[Unit Cost]]*Ventas[[#This Row],[Quantity]]</f>
        <v>2162.16</v>
      </c>
      <c r="M202" s="14">
        <f>Ventas[[#This Row],[Ingresos]]-Ventas[[#This Row],[Costes]]</f>
        <v>645.84000000000015</v>
      </c>
      <c r="N202" s="14" t="str">
        <f>_xlfn.XLOOKUP(Ventas[[#This Row],[Ship Country]],[1]!Countries[Ship Country],[1]!Countries[Area],"No registrado")</f>
        <v>Nord America</v>
      </c>
      <c r="O202" s="14" t="str">
        <f>_xlfn.XLOOKUP(Ventas[[#This Row],[Ship Country]],[1]!Countries[Ship Country],[1]!Countries[Continent],"No existe")</f>
        <v>America</v>
      </c>
      <c r="P202" s="15" t="str">
        <f>_xlfn.XLOOKUP(Ventas[[#This Row],[Category]],[2]!ProdManager[Category],[2]!ProdManager[Prod_Manager])</f>
        <v>Lydia Sinn</v>
      </c>
      <c r="Q202" s="15">
        <f>YEAR(Ventas[[#This Row],[Order Date]])</f>
        <v>2014</v>
      </c>
      <c r="R202" s="15" t="str">
        <f>TEXT(Ventas[[#This Row],[Order Date]],"MMM")</f>
        <v>nov</v>
      </c>
    </row>
    <row r="203" spans="1:18" x14ac:dyDescent="0.25">
      <c r="A203" s="6">
        <v>10325</v>
      </c>
      <c r="B203" s="6" t="s">
        <v>118</v>
      </c>
      <c r="C203" s="6" t="s">
        <v>29</v>
      </c>
      <c r="D203" s="6">
        <v>4.8</v>
      </c>
      <c r="E203" s="6">
        <v>3.36</v>
      </c>
      <c r="F203" s="6">
        <v>12</v>
      </c>
      <c r="G203" s="6" t="s">
        <v>179</v>
      </c>
      <c r="H203" s="6" t="s">
        <v>180</v>
      </c>
      <c r="I203" s="6" t="s">
        <v>21</v>
      </c>
      <c r="J203" s="7">
        <v>41952</v>
      </c>
      <c r="K203" s="12">
        <f>Ventas[[#This Row],[Unit Price]]*Ventas[[#This Row],[Quantity]]</f>
        <v>57.599999999999994</v>
      </c>
      <c r="L203" s="12">
        <f>Ventas[[#This Row],[Unit Cost]]*Ventas[[#This Row],[Quantity]]</f>
        <v>40.32</v>
      </c>
      <c r="M203" s="14">
        <f>Ventas[[#This Row],[Ingresos]]-Ventas[[#This Row],[Costes]]</f>
        <v>17.279999999999994</v>
      </c>
      <c r="N203" s="14" t="str">
        <f>_xlfn.XLOOKUP(Ventas[[#This Row],[Ship Country]],[1]!Countries[Ship Country],[1]!Countries[Area],"No registrado")</f>
        <v>Nord Europe</v>
      </c>
      <c r="O203" s="14" t="str">
        <f>_xlfn.XLOOKUP(Ventas[[#This Row],[Ship Country]],[1]!Countries[Ship Country],[1]!Countries[Continent],"No existe")</f>
        <v>Europe</v>
      </c>
      <c r="P203" s="15" t="str">
        <f>_xlfn.XLOOKUP(Ventas[[#This Row],[Category]],[2]!ProdManager[Category],[2]!ProdManager[Prod_Manager])</f>
        <v>Peter Stone</v>
      </c>
      <c r="Q203" s="15">
        <f>YEAR(Ventas[[#This Row],[Order Date]])</f>
        <v>2014</v>
      </c>
      <c r="R203" s="15" t="str">
        <f>TEXT(Ventas[[#This Row],[Order Date]],"MMM")</f>
        <v>nov</v>
      </c>
    </row>
    <row r="204" spans="1:18" x14ac:dyDescent="0.25">
      <c r="A204" s="4">
        <v>10325</v>
      </c>
      <c r="B204" s="4" t="s">
        <v>14</v>
      </c>
      <c r="C204" s="4" t="s">
        <v>15</v>
      </c>
      <c r="D204" s="4">
        <v>27.8</v>
      </c>
      <c r="E204" s="4">
        <v>23.63</v>
      </c>
      <c r="F204" s="4">
        <v>40</v>
      </c>
      <c r="G204" s="4" t="s">
        <v>179</v>
      </c>
      <c r="H204" s="4" t="s">
        <v>180</v>
      </c>
      <c r="I204" s="4" t="s">
        <v>21</v>
      </c>
      <c r="J204" s="5">
        <v>41952</v>
      </c>
      <c r="K204" s="12">
        <f>Ventas[[#This Row],[Unit Price]]*Ventas[[#This Row],[Quantity]]</f>
        <v>1112</v>
      </c>
      <c r="L204" s="12">
        <f>Ventas[[#This Row],[Unit Cost]]*Ventas[[#This Row],[Quantity]]</f>
        <v>945.19999999999993</v>
      </c>
      <c r="M204" s="14">
        <f>Ventas[[#This Row],[Ingresos]]-Ventas[[#This Row],[Costes]]</f>
        <v>166.80000000000007</v>
      </c>
      <c r="N204" s="14" t="str">
        <f>_xlfn.XLOOKUP(Ventas[[#This Row],[Ship Country]],[1]!Countries[Ship Country],[1]!Countries[Area],"No registrado")</f>
        <v>Nord Europe</v>
      </c>
      <c r="O204" s="14" t="str">
        <f>_xlfn.XLOOKUP(Ventas[[#This Row],[Ship Country]],[1]!Countries[Ship Country],[1]!Countries[Continent],"No existe")</f>
        <v>Europe</v>
      </c>
      <c r="P204" s="15" t="str">
        <f>_xlfn.XLOOKUP(Ventas[[#This Row],[Category]],[2]!ProdManager[Category],[2]!ProdManager[Prod_Manager])</f>
        <v>Peter Stone</v>
      </c>
      <c r="Q204" s="15">
        <f>YEAR(Ventas[[#This Row],[Order Date]])</f>
        <v>2014</v>
      </c>
      <c r="R204" s="15" t="str">
        <f>TEXT(Ventas[[#This Row],[Order Date]],"MMM")</f>
        <v>nov</v>
      </c>
    </row>
    <row r="205" spans="1:18" x14ac:dyDescent="0.25">
      <c r="A205" s="6">
        <v>10325</v>
      </c>
      <c r="B205" s="6" t="s">
        <v>170</v>
      </c>
      <c r="C205" s="6" t="s">
        <v>24</v>
      </c>
      <c r="D205" s="6">
        <v>20</v>
      </c>
      <c r="E205" s="6">
        <v>15.8</v>
      </c>
      <c r="F205" s="6">
        <v>6</v>
      </c>
      <c r="G205" s="6" t="s">
        <v>179</v>
      </c>
      <c r="H205" s="6" t="s">
        <v>180</v>
      </c>
      <c r="I205" s="6" t="s">
        <v>21</v>
      </c>
      <c r="J205" s="7">
        <v>41952</v>
      </c>
      <c r="K205" s="12">
        <f>Ventas[[#This Row],[Unit Price]]*Ventas[[#This Row],[Quantity]]</f>
        <v>120</v>
      </c>
      <c r="L205" s="12">
        <f>Ventas[[#This Row],[Unit Cost]]*Ventas[[#This Row],[Quantity]]</f>
        <v>94.800000000000011</v>
      </c>
      <c r="M205" s="14">
        <f>Ventas[[#This Row],[Ingresos]]-Ventas[[#This Row],[Costes]]</f>
        <v>25.199999999999989</v>
      </c>
      <c r="N205" s="14" t="str">
        <f>_xlfn.XLOOKUP(Ventas[[#This Row],[Ship Country]],[1]!Countries[Ship Country],[1]!Countries[Area],"No registrado")</f>
        <v>Nord Europe</v>
      </c>
      <c r="O205" s="14" t="str">
        <f>_xlfn.XLOOKUP(Ventas[[#This Row],[Ship Country]],[1]!Countries[Ship Country],[1]!Countries[Continent],"No existe")</f>
        <v>Europe</v>
      </c>
      <c r="P205" s="15" t="str">
        <f>_xlfn.XLOOKUP(Ventas[[#This Row],[Category]],[2]!ProdManager[Category],[2]!ProdManager[Prod_Manager])</f>
        <v>Lydia Sinn</v>
      </c>
      <c r="Q205" s="15">
        <f>YEAR(Ventas[[#This Row],[Order Date]])</f>
        <v>2014</v>
      </c>
      <c r="R205" s="15" t="str">
        <f>TEXT(Ventas[[#This Row],[Order Date]],"MMM")</f>
        <v>nov</v>
      </c>
    </row>
    <row r="206" spans="1:18" x14ac:dyDescent="0.25">
      <c r="A206" s="4">
        <v>10325</v>
      </c>
      <c r="B206" s="4" t="s">
        <v>17</v>
      </c>
      <c r="C206" s="4" t="s">
        <v>18</v>
      </c>
      <c r="D206" s="4">
        <v>18.600000000000001</v>
      </c>
      <c r="E206" s="4">
        <v>15.252000000000002</v>
      </c>
      <c r="F206" s="4">
        <v>9</v>
      </c>
      <c r="G206" s="4" t="s">
        <v>179</v>
      </c>
      <c r="H206" s="4" t="s">
        <v>180</v>
      </c>
      <c r="I206" s="4" t="s">
        <v>21</v>
      </c>
      <c r="J206" s="5">
        <v>41952</v>
      </c>
      <c r="K206" s="12">
        <f>Ventas[[#This Row],[Unit Price]]*Ventas[[#This Row],[Quantity]]</f>
        <v>167.4</v>
      </c>
      <c r="L206" s="12">
        <f>Ventas[[#This Row],[Unit Cost]]*Ventas[[#This Row],[Quantity]]</f>
        <v>137.26800000000003</v>
      </c>
      <c r="M206" s="14">
        <f>Ventas[[#This Row],[Ingresos]]-Ventas[[#This Row],[Costes]]</f>
        <v>30.131999999999977</v>
      </c>
      <c r="N206" s="14" t="str">
        <f>_xlfn.XLOOKUP(Ventas[[#This Row],[Ship Country]],[1]!Countries[Ship Country],[1]!Countries[Area],"No registrado")</f>
        <v>Nord Europe</v>
      </c>
      <c r="O206" s="14" t="str">
        <f>_xlfn.XLOOKUP(Ventas[[#This Row],[Ship Country]],[1]!Countries[Ship Country],[1]!Countries[Continent],"No existe")</f>
        <v>Europe</v>
      </c>
      <c r="P206" s="15" t="str">
        <f>_xlfn.XLOOKUP(Ventas[[#This Row],[Category]],[2]!ProdManager[Category],[2]!ProdManager[Prod_Manager])</f>
        <v>Marc Caine</v>
      </c>
      <c r="Q206" s="15">
        <f>YEAR(Ventas[[#This Row],[Order Date]])</f>
        <v>2014</v>
      </c>
      <c r="R206" s="15" t="str">
        <f>TEXT(Ventas[[#This Row],[Order Date]],"MMM")</f>
        <v>nov</v>
      </c>
    </row>
    <row r="207" spans="1:18" x14ac:dyDescent="0.25">
      <c r="A207" s="6">
        <v>10325</v>
      </c>
      <c r="B207" s="6" t="s">
        <v>44</v>
      </c>
      <c r="C207" s="6" t="s">
        <v>15</v>
      </c>
      <c r="D207" s="6">
        <v>10</v>
      </c>
      <c r="E207" s="6">
        <v>7.5</v>
      </c>
      <c r="F207" s="6">
        <v>4</v>
      </c>
      <c r="G207" s="6" t="s">
        <v>179</v>
      </c>
      <c r="H207" s="6" t="s">
        <v>180</v>
      </c>
      <c r="I207" s="6" t="s">
        <v>21</v>
      </c>
      <c r="J207" s="7">
        <v>41952</v>
      </c>
      <c r="K207" s="12">
        <f>Ventas[[#This Row],[Unit Price]]*Ventas[[#This Row],[Quantity]]</f>
        <v>40</v>
      </c>
      <c r="L207" s="12">
        <f>Ventas[[#This Row],[Unit Cost]]*Ventas[[#This Row],[Quantity]]</f>
        <v>30</v>
      </c>
      <c r="M207" s="14">
        <f>Ventas[[#This Row],[Ingresos]]-Ventas[[#This Row],[Costes]]</f>
        <v>10</v>
      </c>
      <c r="N207" s="14" t="str">
        <f>_xlfn.XLOOKUP(Ventas[[#This Row],[Ship Country]],[1]!Countries[Ship Country],[1]!Countries[Area],"No registrado")</f>
        <v>Nord Europe</v>
      </c>
      <c r="O207" s="14" t="str">
        <f>_xlfn.XLOOKUP(Ventas[[#This Row],[Ship Country]],[1]!Countries[Ship Country],[1]!Countries[Continent],"No existe")</f>
        <v>Europe</v>
      </c>
      <c r="P207" s="15" t="str">
        <f>_xlfn.XLOOKUP(Ventas[[#This Row],[Category]],[2]!ProdManager[Category],[2]!ProdManager[Prod_Manager])</f>
        <v>Peter Stone</v>
      </c>
      <c r="Q207" s="15">
        <f>YEAR(Ventas[[#This Row],[Order Date]])</f>
        <v>2014</v>
      </c>
      <c r="R207" s="15" t="str">
        <f>TEXT(Ventas[[#This Row],[Order Date]],"MMM")</f>
        <v>nov</v>
      </c>
    </row>
    <row r="208" spans="1:18" x14ac:dyDescent="0.25">
      <c r="A208" s="4">
        <v>10326</v>
      </c>
      <c r="B208" s="4" t="s">
        <v>169</v>
      </c>
      <c r="C208" s="4" t="s">
        <v>24</v>
      </c>
      <c r="D208" s="4">
        <v>17.600000000000001</v>
      </c>
      <c r="E208" s="4">
        <v>13.376000000000001</v>
      </c>
      <c r="F208" s="4">
        <v>24</v>
      </c>
      <c r="G208" s="4" t="s">
        <v>184</v>
      </c>
      <c r="H208" s="4" t="s">
        <v>132</v>
      </c>
      <c r="I208" s="4" t="s">
        <v>133</v>
      </c>
      <c r="J208" s="5">
        <v>41953</v>
      </c>
      <c r="K208" s="12">
        <f>Ventas[[#This Row],[Unit Price]]*Ventas[[#This Row],[Quantity]]</f>
        <v>422.40000000000003</v>
      </c>
      <c r="L208" s="12">
        <f>Ventas[[#This Row],[Unit Cost]]*Ventas[[#This Row],[Quantity]]</f>
        <v>321.024</v>
      </c>
      <c r="M208" s="14">
        <f>Ventas[[#This Row],[Ingresos]]-Ventas[[#This Row],[Costes]]</f>
        <v>101.37600000000003</v>
      </c>
      <c r="N208" s="14" t="str">
        <f>_xlfn.XLOOKUP(Ventas[[#This Row],[Ship Country]],[1]!Countries[Ship Country],[1]!Countries[Area],"No registrado")</f>
        <v>Sud Europe</v>
      </c>
      <c r="O208" s="14" t="str">
        <f>_xlfn.XLOOKUP(Ventas[[#This Row],[Ship Country]],[1]!Countries[Ship Country],[1]!Countries[Continent],"No existe")</f>
        <v>Europe</v>
      </c>
      <c r="P208" s="15" t="str">
        <f>_xlfn.XLOOKUP(Ventas[[#This Row],[Category]],[2]!ProdManager[Category],[2]!ProdManager[Prod_Manager])</f>
        <v>Lydia Sinn</v>
      </c>
      <c r="Q208" s="15">
        <f>YEAR(Ventas[[#This Row],[Order Date]])</f>
        <v>2014</v>
      </c>
      <c r="R208" s="15" t="str">
        <f>TEXT(Ventas[[#This Row],[Order Date]],"MMM")</f>
        <v>nov</v>
      </c>
    </row>
    <row r="209" spans="1:18" x14ac:dyDescent="0.25">
      <c r="A209" s="6">
        <v>10326</v>
      </c>
      <c r="B209" s="6" t="s">
        <v>33</v>
      </c>
      <c r="C209" s="6" t="s">
        <v>10</v>
      </c>
      <c r="D209" s="6">
        <v>15.6</v>
      </c>
      <c r="E209" s="6">
        <v>12.48</v>
      </c>
      <c r="F209" s="6">
        <v>16</v>
      </c>
      <c r="G209" s="6" t="s">
        <v>184</v>
      </c>
      <c r="H209" s="6" t="s">
        <v>132</v>
      </c>
      <c r="I209" s="6" t="s">
        <v>133</v>
      </c>
      <c r="J209" s="7">
        <v>41953</v>
      </c>
      <c r="K209" s="12">
        <f>Ventas[[#This Row],[Unit Price]]*Ventas[[#This Row],[Quantity]]</f>
        <v>249.6</v>
      </c>
      <c r="L209" s="12">
        <f>Ventas[[#This Row],[Unit Cost]]*Ventas[[#This Row],[Quantity]]</f>
        <v>199.68</v>
      </c>
      <c r="M209" s="14">
        <f>Ventas[[#This Row],[Ingresos]]-Ventas[[#This Row],[Costes]]</f>
        <v>49.919999999999987</v>
      </c>
      <c r="N209" s="14" t="str">
        <f>_xlfn.XLOOKUP(Ventas[[#This Row],[Ship Country]],[1]!Countries[Ship Country],[1]!Countries[Area],"No registrado")</f>
        <v>Sud Europe</v>
      </c>
      <c r="O209" s="14" t="str">
        <f>_xlfn.XLOOKUP(Ventas[[#This Row],[Ship Country]],[1]!Countries[Ship Country],[1]!Countries[Continent],"No existe")</f>
        <v>Europe</v>
      </c>
      <c r="P209" s="15" t="str">
        <f>_xlfn.XLOOKUP(Ventas[[#This Row],[Category]],[2]!ProdManager[Category],[2]!ProdManager[Prod_Manager])</f>
        <v>Marc Caine</v>
      </c>
      <c r="Q209" s="15">
        <f>YEAR(Ventas[[#This Row],[Order Date]])</f>
        <v>2014</v>
      </c>
      <c r="R209" s="15" t="str">
        <f>TEXT(Ventas[[#This Row],[Order Date]],"MMM")</f>
        <v>nov</v>
      </c>
    </row>
    <row r="210" spans="1:18" x14ac:dyDescent="0.25">
      <c r="A210" s="4">
        <v>10326</v>
      </c>
      <c r="B210" s="4" t="s">
        <v>129</v>
      </c>
      <c r="C210" s="4" t="s">
        <v>43</v>
      </c>
      <c r="D210" s="4">
        <v>6.2</v>
      </c>
      <c r="E210" s="4">
        <v>5.6420000000000003</v>
      </c>
      <c r="F210" s="4">
        <v>50</v>
      </c>
      <c r="G210" s="4" t="s">
        <v>184</v>
      </c>
      <c r="H210" s="4" t="s">
        <v>132</v>
      </c>
      <c r="I210" s="4" t="s">
        <v>133</v>
      </c>
      <c r="J210" s="5">
        <v>41953</v>
      </c>
      <c r="K210" s="12">
        <f>Ventas[[#This Row],[Unit Price]]*Ventas[[#This Row],[Quantity]]</f>
        <v>310</v>
      </c>
      <c r="L210" s="12">
        <f>Ventas[[#This Row],[Unit Cost]]*Ventas[[#This Row],[Quantity]]</f>
        <v>282.10000000000002</v>
      </c>
      <c r="M210" s="14">
        <f>Ventas[[#This Row],[Ingresos]]-Ventas[[#This Row],[Costes]]</f>
        <v>27.899999999999977</v>
      </c>
      <c r="N210" s="14" t="str">
        <f>_xlfn.XLOOKUP(Ventas[[#This Row],[Ship Country]],[1]!Countries[Ship Country],[1]!Countries[Area],"No registrado")</f>
        <v>Sud Europe</v>
      </c>
      <c r="O210" s="14" t="str">
        <f>_xlfn.XLOOKUP(Ventas[[#This Row],[Ship Country]],[1]!Countries[Ship Country],[1]!Countries[Continent],"No existe")</f>
        <v>Europe</v>
      </c>
      <c r="P210" s="15" t="str">
        <f>_xlfn.XLOOKUP(Ventas[[#This Row],[Category]],[2]!ProdManager[Category],[2]!ProdManager[Prod_Manager])</f>
        <v>John Matter</v>
      </c>
      <c r="Q210" s="15">
        <f>YEAR(Ventas[[#This Row],[Order Date]])</f>
        <v>2014</v>
      </c>
      <c r="R210" s="15" t="str">
        <f>TEXT(Ventas[[#This Row],[Order Date]],"MMM")</f>
        <v>nov</v>
      </c>
    </row>
    <row r="211" spans="1:18" x14ac:dyDescent="0.25">
      <c r="A211" s="6">
        <v>10327</v>
      </c>
      <c r="B211" s="6" t="s">
        <v>16</v>
      </c>
      <c r="C211" s="6" t="s">
        <v>15</v>
      </c>
      <c r="D211" s="6">
        <v>16.8</v>
      </c>
      <c r="E211" s="6">
        <v>12.936000000000002</v>
      </c>
      <c r="F211" s="6">
        <v>50</v>
      </c>
      <c r="G211" s="6" t="s">
        <v>88</v>
      </c>
      <c r="H211" s="6" t="s">
        <v>89</v>
      </c>
      <c r="I211" s="6" t="s">
        <v>90</v>
      </c>
      <c r="J211" s="7">
        <v>41954</v>
      </c>
      <c r="K211" s="12">
        <f>Ventas[[#This Row],[Unit Price]]*Ventas[[#This Row],[Quantity]]</f>
        <v>840</v>
      </c>
      <c r="L211" s="12">
        <f>Ventas[[#This Row],[Unit Cost]]*Ventas[[#This Row],[Quantity]]</f>
        <v>646.80000000000007</v>
      </c>
      <c r="M211" s="14">
        <f>Ventas[[#This Row],[Ingresos]]-Ventas[[#This Row],[Costes]]</f>
        <v>193.19999999999993</v>
      </c>
      <c r="N211" s="14" t="str">
        <f>_xlfn.XLOOKUP(Ventas[[#This Row],[Ship Country]],[1]!Countries[Ship Country],[1]!Countries[Area],"No registrado")</f>
        <v>Nord Europe</v>
      </c>
      <c r="O211" s="14" t="str">
        <f>_xlfn.XLOOKUP(Ventas[[#This Row],[Ship Country]],[1]!Countries[Ship Country],[1]!Countries[Continent],"No existe")</f>
        <v>Europe</v>
      </c>
      <c r="P211" s="15" t="str">
        <f>_xlfn.XLOOKUP(Ventas[[#This Row],[Category]],[2]!ProdManager[Category],[2]!ProdManager[Prod_Manager])</f>
        <v>Peter Stone</v>
      </c>
      <c r="Q211" s="15">
        <f>YEAR(Ventas[[#This Row],[Order Date]])</f>
        <v>2014</v>
      </c>
      <c r="R211" s="15" t="str">
        <f>TEXT(Ventas[[#This Row],[Order Date]],"MMM")</f>
        <v>nov</v>
      </c>
    </row>
    <row r="212" spans="1:18" x14ac:dyDescent="0.25">
      <c r="A212" s="4">
        <v>10327</v>
      </c>
      <c r="B212" s="4" t="s">
        <v>87</v>
      </c>
      <c r="C212" s="4" t="s">
        <v>29</v>
      </c>
      <c r="D212" s="4">
        <v>20.7</v>
      </c>
      <c r="E212" s="4">
        <v>16.559999999999999</v>
      </c>
      <c r="F212" s="4">
        <v>35</v>
      </c>
      <c r="G212" s="4" t="s">
        <v>88</v>
      </c>
      <c r="H212" s="4" t="s">
        <v>89</v>
      </c>
      <c r="I212" s="4" t="s">
        <v>90</v>
      </c>
      <c r="J212" s="5">
        <v>41954</v>
      </c>
      <c r="K212" s="12">
        <f>Ventas[[#This Row],[Unit Price]]*Ventas[[#This Row],[Quantity]]</f>
        <v>724.5</v>
      </c>
      <c r="L212" s="12">
        <f>Ventas[[#This Row],[Unit Cost]]*Ventas[[#This Row],[Quantity]]</f>
        <v>579.59999999999991</v>
      </c>
      <c r="M212" s="14">
        <f>Ventas[[#This Row],[Ingresos]]-Ventas[[#This Row],[Costes]]</f>
        <v>144.90000000000009</v>
      </c>
      <c r="N212" s="14" t="str">
        <f>_xlfn.XLOOKUP(Ventas[[#This Row],[Ship Country]],[1]!Countries[Ship Country],[1]!Countries[Area],"No registrado")</f>
        <v>Nord Europe</v>
      </c>
      <c r="O212" s="14" t="str">
        <f>_xlfn.XLOOKUP(Ventas[[#This Row],[Ship Country]],[1]!Countries[Ship Country],[1]!Countries[Continent],"No existe")</f>
        <v>Europe</v>
      </c>
      <c r="P212" s="15" t="str">
        <f>_xlfn.XLOOKUP(Ventas[[#This Row],[Category]],[2]!ProdManager[Category],[2]!ProdManager[Prod_Manager])</f>
        <v>Peter Stone</v>
      </c>
      <c r="Q212" s="15">
        <f>YEAR(Ventas[[#This Row],[Order Date]])</f>
        <v>2014</v>
      </c>
      <c r="R212" s="15" t="str">
        <f>TEXT(Ventas[[#This Row],[Order Date]],"MMM")</f>
        <v>nov</v>
      </c>
    </row>
    <row r="213" spans="1:18" x14ac:dyDescent="0.25">
      <c r="A213" s="6">
        <v>10327</v>
      </c>
      <c r="B213" s="6" t="s">
        <v>55</v>
      </c>
      <c r="C213" s="6" t="s">
        <v>43</v>
      </c>
      <c r="D213" s="6">
        <v>15.2</v>
      </c>
      <c r="E213" s="6">
        <v>13.831999999999999</v>
      </c>
      <c r="F213" s="6">
        <v>25</v>
      </c>
      <c r="G213" s="6" t="s">
        <v>88</v>
      </c>
      <c r="H213" s="6" t="s">
        <v>89</v>
      </c>
      <c r="I213" s="6" t="s">
        <v>90</v>
      </c>
      <c r="J213" s="7">
        <v>41954</v>
      </c>
      <c r="K213" s="12">
        <f>Ventas[[#This Row],[Unit Price]]*Ventas[[#This Row],[Quantity]]</f>
        <v>380</v>
      </c>
      <c r="L213" s="12">
        <f>Ventas[[#This Row],[Unit Cost]]*Ventas[[#This Row],[Quantity]]</f>
        <v>345.79999999999995</v>
      </c>
      <c r="M213" s="14">
        <f>Ventas[[#This Row],[Ingresos]]-Ventas[[#This Row],[Costes]]</f>
        <v>34.200000000000045</v>
      </c>
      <c r="N213" s="14" t="str">
        <f>_xlfn.XLOOKUP(Ventas[[#This Row],[Ship Country]],[1]!Countries[Ship Country],[1]!Countries[Area],"No registrado")</f>
        <v>Nord Europe</v>
      </c>
      <c r="O213" s="14" t="str">
        <f>_xlfn.XLOOKUP(Ventas[[#This Row],[Ship Country]],[1]!Countries[Ship Country],[1]!Countries[Continent],"No existe")</f>
        <v>Europe</v>
      </c>
      <c r="P213" s="15" t="str">
        <f>_xlfn.XLOOKUP(Ventas[[#This Row],[Category]],[2]!ProdManager[Category],[2]!ProdManager[Prod_Manager])</f>
        <v>John Matter</v>
      </c>
      <c r="Q213" s="15">
        <f>YEAR(Ventas[[#This Row],[Order Date]])</f>
        <v>2014</v>
      </c>
      <c r="R213" s="15" t="str">
        <f>TEXT(Ventas[[#This Row],[Order Date]],"MMM")</f>
        <v>nov</v>
      </c>
    </row>
    <row r="214" spans="1:18" x14ac:dyDescent="0.25">
      <c r="A214" s="4">
        <v>10327</v>
      </c>
      <c r="B214" s="4" t="s">
        <v>174</v>
      </c>
      <c r="C214" s="4" t="s">
        <v>29</v>
      </c>
      <c r="D214" s="4">
        <v>10.6</v>
      </c>
      <c r="E214" s="4">
        <v>7.9499999999999993</v>
      </c>
      <c r="F214" s="4">
        <v>30</v>
      </c>
      <c r="G214" s="4" t="s">
        <v>88</v>
      </c>
      <c r="H214" s="4" t="s">
        <v>89</v>
      </c>
      <c r="I214" s="4" t="s">
        <v>90</v>
      </c>
      <c r="J214" s="5">
        <v>41954</v>
      </c>
      <c r="K214" s="12">
        <f>Ventas[[#This Row],[Unit Price]]*Ventas[[#This Row],[Quantity]]</f>
        <v>318</v>
      </c>
      <c r="L214" s="12">
        <f>Ventas[[#This Row],[Unit Cost]]*Ventas[[#This Row],[Quantity]]</f>
        <v>238.49999999999997</v>
      </c>
      <c r="M214" s="14">
        <f>Ventas[[#This Row],[Ingresos]]-Ventas[[#This Row],[Costes]]</f>
        <v>79.500000000000028</v>
      </c>
      <c r="N214" s="14" t="str">
        <f>_xlfn.XLOOKUP(Ventas[[#This Row],[Ship Country]],[1]!Countries[Ship Country],[1]!Countries[Area],"No registrado")</f>
        <v>Nord Europe</v>
      </c>
      <c r="O214" s="14" t="str">
        <f>_xlfn.XLOOKUP(Ventas[[#This Row],[Ship Country]],[1]!Countries[Ship Country],[1]!Countries[Continent],"No existe")</f>
        <v>Europe</v>
      </c>
      <c r="P214" s="15" t="str">
        <f>_xlfn.XLOOKUP(Ventas[[#This Row],[Category]],[2]!ProdManager[Category],[2]!ProdManager[Prod_Manager])</f>
        <v>Peter Stone</v>
      </c>
      <c r="Q214" s="15">
        <f>YEAR(Ventas[[#This Row],[Order Date]])</f>
        <v>2014</v>
      </c>
      <c r="R214" s="15" t="str">
        <f>TEXT(Ventas[[#This Row],[Order Date]],"MMM")</f>
        <v>nov</v>
      </c>
    </row>
    <row r="215" spans="1:18" x14ac:dyDescent="0.25">
      <c r="A215" s="6">
        <v>10328</v>
      </c>
      <c r="B215" s="6" t="s">
        <v>52</v>
      </c>
      <c r="C215" s="6" t="s">
        <v>15</v>
      </c>
      <c r="D215" s="6">
        <v>44</v>
      </c>
      <c r="E215" s="6">
        <v>33</v>
      </c>
      <c r="F215" s="6">
        <v>9</v>
      </c>
      <c r="G215" s="6" t="s">
        <v>185</v>
      </c>
      <c r="H215" s="6" t="s">
        <v>186</v>
      </c>
      <c r="I215" s="6" t="s">
        <v>187</v>
      </c>
      <c r="J215" s="7">
        <v>41957</v>
      </c>
      <c r="K215" s="12">
        <f>Ventas[[#This Row],[Unit Price]]*Ventas[[#This Row],[Quantity]]</f>
        <v>396</v>
      </c>
      <c r="L215" s="12">
        <f>Ventas[[#This Row],[Unit Cost]]*Ventas[[#This Row],[Quantity]]</f>
        <v>297</v>
      </c>
      <c r="M215" s="14">
        <f>Ventas[[#This Row],[Ingresos]]-Ventas[[#This Row],[Costes]]</f>
        <v>99</v>
      </c>
      <c r="N215" s="14" t="str">
        <f>_xlfn.XLOOKUP(Ventas[[#This Row],[Ship Country]],[1]!Countries[Ship Country],[1]!Countries[Area],"No registrado")</f>
        <v>Sud Europe</v>
      </c>
      <c r="O215" s="14" t="str">
        <f>_xlfn.XLOOKUP(Ventas[[#This Row],[Ship Country]],[1]!Countries[Ship Country],[1]!Countries[Continent],"No existe")</f>
        <v>Europe</v>
      </c>
      <c r="P215" s="15" t="str">
        <f>_xlfn.XLOOKUP(Ventas[[#This Row],[Category]],[2]!ProdManager[Category],[2]!ProdManager[Prod_Manager])</f>
        <v>Peter Stone</v>
      </c>
      <c r="Q215" s="15">
        <f>YEAR(Ventas[[#This Row],[Order Date]])</f>
        <v>2014</v>
      </c>
      <c r="R215" s="15" t="str">
        <f>TEXT(Ventas[[#This Row],[Order Date]],"MMM")</f>
        <v>nov</v>
      </c>
    </row>
    <row r="216" spans="1:18" x14ac:dyDescent="0.25">
      <c r="A216" s="4">
        <v>10328</v>
      </c>
      <c r="B216" s="4" t="s">
        <v>23</v>
      </c>
      <c r="C216" s="4" t="s">
        <v>24</v>
      </c>
      <c r="D216" s="4">
        <v>16.8</v>
      </c>
      <c r="E216" s="4">
        <v>11.76</v>
      </c>
      <c r="F216" s="4">
        <v>40</v>
      </c>
      <c r="G216" s="4" t="s">
        <v>185</v>
      </c>
      <c r="H216" s="4" t="s">
        <v>186</v>
      </c>
      <c r="I216" s="4" t="s">
        <v>187</v>
      </c>
      <c r="J216" s="5">
        <v>41957</v>
      </c>
      <c r="K216" s="12">
        <f>Ventas[[#This Row],[Unit Price]]*Ventas[[#This Row],[Quantity]]</f>
        <v>672</v>
      </c>
      <c r="L216" s="12">
        <f>Ventas[[#This Row],[Unit Cost]]*Ventas[[#This Row],[Quantity]]</f>
        <v>470.4</v>
      </c>
      <c r="M216" s="14">
        <f>Ventas[[#This Row],[Ingresos]]-Ventas[[#This Row],[Costes]]</f>
        <v>201.60000000000002</v>
      </c>
      <c r="N216" s="14" t="str">
        <f>_xlfn.XLOOKUP(Ventas[[#This Row],[Ship Country]],[1]!Countries[Ship Country],[1]!Countries[Area],"No registrado")</f>
        <v>Sud Europe</v>
      </c>
      <c r="O216" s="14" t="str">
        <f>_xlfn.XLOOKUP(Ventas[[#This Row],[Ship Country]],[1]!Countries[Ship Country],[1]!Countries[Continent],"No existe")</f>
        <v>Europe</v>
      </c>
      <c r="P216" s="15" t="str">
        <f>_xlfn.XLOOKUP(Ventas[[#This Row],[Category]],[2]!ProdManager[Category],[2]!ProdManager[Prod_Manager])</f>
        <v>Lydia Sinn</v>
      </c>
      <c r="Q216" s="15">
        <f>YEAR(Ventas[[#This Row],[Order Date]])</f>
        <v>2014</v>
      </c>
      <c r="R216" s="15" t="str">
        <f>TEXT(Ventas[[#This Row],[Order Date]],"MMM")</f>
        <v>nov</v>
      </c>
    </row>
    <row r="217" spans="1:18" x14ac:dyDescent="0.25">
      <c r="A217" s="6">
        <v>10328</v>
      </c>
      <c r="B217" s="6" t="s">
        <v>142</v>
      </c>
      <c r="C217" s="6" t="s">
        <v>35</v>
      </c>
      <c r="D217" s="6">
        <v>10</v>
      </c>
      <c r="E217" s="6">
        <v>7</v>
      </c>
      <c r="F217" s="6">
        <v>10</v>
      </c>
      <c r="G217" s="6" t="s">
        <v>185</v>
      </c>
      <c r="H217" s="6" t="s">
        <v>186</v>
      </c>
      <c r="I217" s="6" t="s">
        <v>187</v>
      </c>
      <c r="J217" s="7">
        <v>41957</v>
      </c>
      <c r="K217" s="12">
        <f>Ventas[[#This Row],[Unit Price]]*Ventas[[#This Row],[Quantity]]</f>
        <v>100</v>
      </c>
      <c r="L217" s="12">
        <f>Ventas[[#This Row],[Unit Cost]]*Ventas[[#This Row],[Quantity]]</f>
        <v>70</v>
      </c>
      <c r="M217" s="14">
        <f>Ventas[[#This Row],[Ingresos]]-Ventas[[#This Row],[Costes]]</f>
        <v>30</v>
      </c>
      <c r="N217" s="14" t="str">
        <f>_xlfn.XLOOKUP(Ventas[[#This Row],[Ship Country]],[1]!Countries[Ship Country],[1]!Countries[Area],"No registrado")</f>
        <v>Sud Europe</v>
      </c>
      <c r="O217" s="14" t="str">
        <f>_xlfn.XLOOKUP(Ventas[[#This Row],[Ship Country]],[1]!Countries[Ship Country],[1]!Countries[Continent],"No existe")</f>
        <v>Europe</v>
      </c>
      <c r="P217" s="15" t="str">
        <f>_xlfn.XLOOKUP(Ventas[[#This Row],[Category]],[2]!ProdManager[Category],[2]!ProdManager[Prod_Manager])</f>
        <v>Lydia Sinn</v>
      </c>
      <c r="Q217" s="15">
        <f>YEAR(Ventas[[#This Row],[Order Date]])</f>
        <v>2014</v>
      </c>
      <c r="R217" s="15" t="str">
        <f>TEXT(Ventas[[#This Row],[Order Date]],"MMM")</f>
        <v>nov</v>
      </c>
    </row>
    <row r="218" spans="1:18" x14ac:dyDescent="0.25">
      <c r="A218" s="4">
        <v>10329</v>
      </c>
      <c r="B218" s="4" t="s">
        <v>86</v>
      </c>
      <c r="C218" s="4" t="s">
        <v>10</v>
      </c>
      <c r="D218" s="4">
        <v>30.4</v>
      </c>
      <c r="E218" s="4">
        <v>24.015999999999998</v>
      </c>
      <c r="F218" s="4">
        <v>12</v>
      </c>
      <c r="G218" s="4" t="s">
        <v>108</v>
      </c>
      <c r="H218" s="4" t="s">
        <v>109</v>
      </c>
      <c r="I218" s="4" t="s">
        <v>84</v>
      </c>
      <c r="J218" s="5">
        <v>41958</v>
      </c>
      <c r="K218" s="12">
        <f>Ventas[[#This Row],[Unit Price]]*Ventas[[#This Row],[Quantity]]</f>
        <v>364.79999999999995</v>
      </c>
      <c r="L218" s="12">
        <f>Ventas[[#This Row],[Unit Cost]]*Ventas[[#This Row],[Quantity]]</f>
        <v>288.19200000000001</v>
      </c>
      <c r="M218" s="14">
        <f>Ventas[[#This Row],[Ingresos]]-Ventas[[#This Row],[Costes]]</f>
        <v>76.607999999999947</v>
      </c>
      <c r="N218" s="14" t="str">
        <f>_xlfn.XLOOKUP(Ventas[[#This Row],[Ship Country]],[1]!Countries[Ship Country],[1]!Countries[Area],"No registrado")</f>
        <v>Nord America</v>
      </c>
      <c r="O218" s="14" t="str">
        <f>_xlfn.XLOOKUP(Ventas[[#This Row],[Ship Country]],[1]!Countries[Ship Country],[1]!Countries[Continent],"No existe")</f>
        <v>America</v>
      </c>
      <c r="P218" s="15" t="str">
        <f>_xlfn.XLOOKUP(Ventas[[#This Row],[Category]],[2]!ProdManager[Category],[2]!ProdManager[Prod_Manager])</f>
        <v>Marc Caine</v>
      </c>
      <c r="Q218" s="15">
        <f>YEAR(Ventas[[#This Row],[Order Date]])</f>
        <v>2014</v>
      </c>
      <c r="R218" s="15" t="str">
        <f>TEXT(Ventas[[#This Row],[Order Date]],"MMM")</f>
        <v>nov</v>
      </c>
    </row>
    <row r="219" spans="1:18" x14ac:dyDescent="0.25">
      <c r="A219" s="6">
        <v>10329</v>
      </c>
      <c r="B219" s="6" t="s">
        <v>130</v>
      </c>
      <c r="C219" s="6" t="s">
        <v>35</v>
      </c>
      <c r="D219" s="6">
        <v>7.3</v>
      </c>
      <c r="E219" s="6">
        <v>4.8179999999999996</v>
      </c>
      <c r="F219" s="6">
        <v>10</v>
      </c>
      <c r="G219" s="6" t="s">
        <v>108</v>
      </c>
      <c r="H219" s="6" t="s">
        <v>109</v>
      </c>
      <c r="I219" s="6" t="s">
        <v>84</v>
      </c>
      <c r="J219" s="7">
        <v>41958</v>
      </c>
      <c r="K219" s="12">
        <f>Ventas[[#This Row],[Unit Price]]*Ventas[[#This Row],[Quantity]]</f>
        <v>73</v>
      </c>
      <c r="L219" s="12">
        <f>Ventas[[#This Row],[Unit Cost]]*Ventas[[#This Row],[Quantity]]</f>
        <v>48.179999999999993</v>
      </c>
      <c r="M219" s="14">
        <f>Ventas[[#This Row],[Ingresos]]-Ventas[[#This Row],[Costes]]</f>
        <v>24.820000000000007</v>
      </c>
      <c r="N219" s="14" t="str">
        <f>_xlfn.XLOOKUP(Ventas[[#This Row],[Ship Country]],[1]!Countries[Ship Country],[1]!Countries[Area],"No registrado")</f>
        <v>Nord America</v>
      </c>
      <c r="O219" s="14" t="str">
        <f>_xlfn.XLOOKUP(Ventas[[#This Row],[Ship Country]],[1]!Countries[Ship Country],[1]!Countries[Continent],"No existe")</f>
        <v>America</v>
      </c>
      <c r="P219" s="15" t="str">
        <f>_xlfn.XLOOKUP(Ventas[[#This Row],[Category]],[2]!ProdManager[Category],[2]!ProdManager[Prod_Manager])</f>
        <v>Lydia Sinn</v>
      </c>
      <c r="Q219" s="15">
        <f>YEAR(Ventas[[#This Row],[Order Date]])</f>
        <v>2014</v>
      </c>
      <c r="R219" s="15" t="str">
        <f>TEXT(Ventas[[#This Row],[Order Date]],"MMM")</f>
        <v>nov</v>
      </c>
    </row>
    <row r="220" spans="1:18" x14ac:dyDescent="0.25">
      <c r="A220" s="4">
        <v>10329</v>
      </c>
      <c r="B220" s="4" t="s">
        <v>87</v>
      </c>
      <c r="C220" s="4" t="s">
        <v>29</v>
      </c>
      <c r="D220" s="4">
        <v>20.7</v>
      </c>
      <c r="E220" s="4">
        <v>16.559999999999999</v>
      </c>
      <c r="F220" s="4">
        <v>8</v>
      </c>
      <c r="G220" s="4" t="s">
        <v>108</v>
      </c>
      <c r="H220" s="4" t="s">
        <v>109</v>
      </c>
      <c r="I220" s="4" t="s">
        <v>84</v>
      </c>
      <c r="J220" s="5">
        <v>41958</v>
      </c>
      <c r="K220" s="12">
        <f>Ventas[[#This Row],[Unit Price]]*Ventas[[#This Row],[Quantity]]</f>
        <v>165.6</v>
      </c>
      <c r="L220" s="12">
        <f>Ventas[[#This Row],[Unit Cost]]*Ventas[[#This Row],[Quantity]]</f>
        <v>132.47999999999999</v>
      </c>
      <c r="M220" s="14">
        <f>Ventas[[#This Row],[Ingresos]]-Ventas[[#This Row],[Costes]]</f>
        <v>33.120000000000005</v>
      </c>
      <c r="N220" s="14" t="str">
        <f>_xlfn.XLOOKUP(Ventas[[#This Row],[Ship Country]],[1]!Countries[Ship Country],[1]!Countries[Area],"No registrado")</f>
        <v>Nord America</v>
      </c>
      <c r="O220" s="14" t="str">
        <f>_xlfn.XLOOKUP(Ventas[[#This Row],[Ship Country]],[1]!Countries[Ship Country],[1]!Countries[Continent],"No existe")</f>
        <v>America</v>
      </c>
      <c r="P220" s="15" t="str">
        <f>_xlfn.XLOOKUP(Ventas[[#This Row],[Category]],[2]!ProdManager[Category],[2]!ProdManager[Prod_Manager])</f>
        <v>Peter Stone</v>
      </c>
      <c r="Q220" s="15">
        <f>YEAR(Ventas[[#This Row],[Order Date]])</f>
        <v>2014</v>
      </c>
      <c r="R220" s="15" t="str">
        <f>TEXT(Ventas[[#This Row],[Order Date]],"MMM")</f>
        <v>nov</v>
      </c>
    </row>
    <row r="221" spans="1:18" x14ac:dyDescent="0.25">
      <c r="A221" s="6">
        <v>10329</v>
      </c>
      <c r="B221" s="6" t="s">
        <v>188</v>
      </c>
      <c r="C221" s="6" t="s">
        <v>43</v>
      </c>
      <c r="D221" s="6">
        <v>210.8</v>
      </c>
      <c r="E221" s="6">
        <v>185.50400000000002</v>
      </c>
      <c r="F221" s="6">
        <v>20</v>
      </c>
      <c r="G221" s="6" t="s">
        <v>108</v>
      </c>
      <c r="H221" s="6" t="s">
        <v>109</v>
      </c>
      <c r="I221" s="6" t="s">
        <v>84</v>
      </c>
      <c r="J221" s="7">
        <v>41958</v>
      </c>
      <c r="K221" s="12">
        <f>Ventas[[#This Row],[Unit Price]]*Ventas[[#This Row],[Quantity]]</f>
        <v>4216</v>
      </c>
      <c r="L221" s="12">
        <f>Ventas[[#This Row],[Unit Cost]]*Ventas[[#This Row],[Quantity]]</f>
        <v>3710.0800000000004</v>
      </c>
      <c r="M221" s="14">
        <f>Ventas[[#This Row],[Ingresos]]-Ventas[[#This Row],[Costes]]</f>
        <v>505.91999999999962</v>
      </c>
      <c r="N221" s="14" t="str">
        <f>_xlfn.XLOOKUP(Ventas[[#This Row],[Ship Country]],[1]!Countries[Ship Country],[1]!Countries[Area],"No registrado")</f>
        <v>Nord America</v>
      </c>
      <c r="O221" s="14" t="str">
        <f>_xlfn.XLOOKUP(Ventas[[#This Row],[Ship Country]],[1]!Countries[Ship Country],[1]!Countries[Continent],"No existe")</f>
        <v>America</v>
      </c>
      <c r="P221" s="15" t="str">
        <f>_xlfn.XLOOKUP(Ventas[[#This Row],[Category]],[2]!ProdManager[Category],[2]!ProdManager[Prod_Manager])</f>
        <v>John Matter</v>
      </c>
      <c r="Q221" s="15">
        <f>YEAR(Ventas[[#This Row],[Order Date]])</f>
        <v>2014</v>
      </c>
      <c r="R221" s="15" t="str">
        <f>TEXT(Ventas[[#This Row],[Order Date]],"MMM")</f>
        <v>nov</v>
      </c>
    </row>
    <row r="222" spans="1:18" x14ac:dyDescent="0.25">
      <c r="A222" s="4">
        <v>10330</v>
      </c>
      <c r="B222" s="4" t="s">
        <v>14</v>
      </c>
      <c r="C222" s="4" t="s">
        <v>15</v>
      </c>
      <c r="D222" s="4">
        <v>27.8</v>
      </c>
      <c r="E222" s="4">
        <v>23.073999999999998</v>
      </c>
      <c r="F222" s="4">
        <v>25</v>
      </c>
      <c r="G222" s="4" t="s">
        <v>135</v>
      </c>
      <c r="H222" s="4" t="s">
        <v>136</v>
      </c>
      <c r="I222" s="4" t="s">
        <v>65</v>
      </c>
      <c r="J222" s="5">
        <v>41959</v>
      </c>
      <c r="K222" s="12">
        <f>Ventas[[#This Row],[Unit Price]]*Ventas[[#This Row],[Quantity]]</f>
        <v>695</v>
      </c>
      <c r="L222" s="12">
        <f>Ventas[[#This Row],[Unit Cost]]*Ventas[[#This Row],[Quantity]]</f>
        <v>576.84999999999991</v>
      </c>
      <c r="M222" s="14">
        <f>Ventas[[#This Row],[Ingresos]]-Ventas[[#This Row],[Costes]]</f>
        <v>118.15000000000009</v>
      </c>
      <c r="N222" s="14" t="str">
        <f>_xlfn.XLOOKUP(Ventas[[#This Row],[Ship Country]],[1]!Countries[Ship Country],[1]!Countries[Area],"No registrado")</f>
        <v>Sud America</v>
      </c>
      <c r="O222" s="14" t="str">
        <f>_xlfn.XLOOKUP(Ventas[[#This Row],[Ship Country]],[1]!Countries[Ship Country],[1]!Countries[Continent],"No existe")</f>
        <v>America</v>
      </c>
      <c r="P222" s="15" t="str">
        <f>_xlfn.XLOOKUP(Ventas[[#This Row],[Category]],[2]!ProdManager[Category],[2]!ProdManager[Prod_Manager])</f>
        <v>Peter Stone</v>
      </c>
      <c r="Q222" s="15">
        <f>YEAR(Ventas[[#This Row],[Order Date]])</f>
        <v>2014</v>
      </c>
      <c r="R222" s="15" t="str">
        <f>TEXT(Ventas[[#This Row],[Order Date]],"MMM")</f>
        <v>nov</v>
      </c>
    </row>
    <row r="223" spans="1:18" x14ac:dyDescent="0.25">
      <c r="A223" s="6">
        <v>10330</v>
      </c>
      <c r="B223" s="6" t="s">
        <v>189</v>
      </c>
      <c r="C223" s="6" t="s">
        <v>35</v>
      </c>
      <c r="D223" s="6">
        <v>24.9</v>
      </c>
      <c r="E223" s="6">
        <v>16.931999999999999</v>
      </c>
      <c r="F223" s="6">
        <v>50</v>
      </c>
      <c r="G223" s="6" t="s">
        <v>135</v>
      </c>
      <c r="H223" s="6" t="s">
        <v>136</v>
      </c>
      <c r="I223" s="6" t="s">
        <v>65</v>
      </c>
      <c r="J223" s="7">
        <v>41959</v>
      </c>
      <c r="K223" s="12">
        <f>Ventas[[#This Row],[Unit Price]]*Ventas[[#This Row],[Quantity]]</f>
        <v>1245</v>
      </c>
      <c r="L223" s="12">
        <f>Ventas[[#This Row],[Unit Cost]]*Ventas[[#This Row],[Quantity]]</f>
        <v>846.59999999999991</v>
      </c>
      <c r="M223" s="14">
        <f>Ventas[[#This Row],[Ingresos]]-Ventas[[#This Row],[Costes]]</f>
        <v>398.40000000000009</v>
      </c>
      <c r="N223" s="14" t="str">
        <f>_xlfn.XLOOKUP(Ventas[[#This Row],[Ship Country]],[1]!Countries[Ship Country],[1]!Countries[Area],"No registrado")</f>
        <v>Sud America</v>
      </c>
      <c r="O223" s="14" t="str">
        <f>_xlfn.XLOOKUP(Ventas[[#This Row],[Ship Country]],[1]!Countries[Ship Country],[1]!Countries[Continent],"No existe")</f>
        <v>America</v>
      </c>
      <c r="P223" s="15" t="str">
        <f>_xlfn.XLOOKUP(Ventas[[#This Row],[Category]],[2]!ProdManager[Category],[2]!ProdManager[Prod_Manager])</f>
        <v>Lydia Sinn</v>
      </c>
      <c r="Q223" s="15">
        <f>YEAR(Ventas[[#This Row],[Order Date]])</f>
        <v>2014</v>
      </c>
      <c r="R223" s="15" t="str">
        <f>TEXT(Ventas[[#This Row],[Order Date]],"MMM")</f>
        <v>nov</v>
      </c>
    </row>
    <row r="224" spans="1:18" x14ac:dyDescent="0.25">
      <c r="A224" s="4">
        <v>10331</v>
      </c>
      <c r="B224" s="4" t="s">
        <v>145</v>
      </c>
      <c r="C224" s="4" t="s">
        <v>46</v>
      </c>
      <c r="D224" s="4">
        <v>5.9</v>
      </c>
      <c r="E224" s="4">
        <v>4.7200000000000006</v>
      </c>
      <c r="F224" s="4">
        <v>15</v>
      </c>
      <c r="G224" s="4" t="s">
        <v>190</v>
      </c>
      <c r="H224" s="4" t="s">
        <v>191</v>
      </c>
      <c r="I224" s="4" t="s">
        <v>13</v>
      </c>
      <c r="J224" s="5">
        <v>41959</v>
      </c>
      <c r="K224" s="12">
        <f>Ventas[[#This Row],[Unit Price]]*Ventas[[#This Row],[Quantity]]</f>
        <v>88.5</v>
      </c>
      <c r="L224" s="12">
        <f>Ventas[[#This Row],[Unit Cost]]*Ventas[[#This Row],[Quantity]]</f>
        <v>70.800000000000011</v>
      </c>
      <c r="M224" s="14">
        <f>Ventas[[#This Row],[Ingresos]]-Ventas[[#This Row],[Costes]]</f>
        <v>17.699999999999989</v>
      </c>
      <c r="N224" s="14" t="str">
        <f>_xlfn.XLOOKUP(Ventas[[#This Row],[Ship Country]],[1]!Countries[Ship Country],[1]!Countries[Area],"No registrado")</f>
        <v>Nord Europe</v>
      </c>
      <c r="O224" s="14" t="str">
        <f>_xlfn.XLOOKUP(Ventas[[#This Row],[Ship Country]],[1]!Countries[Ship Country],[1]!Countries[Continent],"No existe")</f>
        <v>Europe</v>
      </c>
      <c r="P224" s="15" t="str">
        <f>_xlfn.XLOOKUP(Ventas[[#This Row],[Category]],[2]!ProdManager[Category],[2]!ProdManager[Prod_Manager])</f>
        <v>John Matter</v>
      </c>
      <c r="Q224" s="15">
        <f>YEAR(Ventas[[#This Row],[Order Date]])</f>
        <v>2014</v>
      </c>
      <c r="R224" s="15" t="str">
        <f>TEXT(Ventas[[#This Row],[Order Date]],"MMM")</f>
        <v>nov</v>
      </c>
    </row>
    <row r="225" spans="1:18" x14ac:dyDescent="0.25">
      <c r="A225" s="6">
        <v>10332</v>
      </c>
      <c r="B225" s="6" t="s">
        <v>154</v>
      </c>
      <c r="C225" s="6" t="s">
        <v>29</v>
      </c>
      <c r="D225" s="6">
        <v>50</v>
      </c>
      <c r="E225" s="6">
        <v>40.5</v>
      </c>
      <c r="F225" s="6">
        <v>40</v>
      </c>
      <c r="G225" s="6" t="s">
        <v>192</v>
      </c>
      <c r="H225" s="6" t="s">
        <v>193</v>
      </c>
      <c r="I225" s="6" t="s">
        <v>194</v>
      </c>
      <c r="J225" s="7">
        <v>41960</v>
      </c>
      <c r="K225" s="12">
        <f>Ventas[[#This Row],[Unit Price]]*Ventas[[#This Row],[Quantity]]</f>
        <v>2000</v>
      </c>
      <c r="L225" s="12">
        <f>Ventas[[#This Row],[Unit Cost]]*Ventas[[#This Row],[Quantity]]</f>
        <v>1620</v>
      </c>
      <c r="M225" s="14">
        <f>Ventas[[#This Row],[Ingresos]]-Ventas[[#This Row],[Costes]]</f>
        <v>380</v>
      </c>
      <c r="N225" s="14" t="str">
        <f>_xlfn.XLOOKUP(Ventas[[#This Row],[Ship Country]],[1]!Countries[Ship Country],[1]!Countries[Area],"No registrado")</f>
        <v>Nord America</v>
      </c>
      <c r="O225" s="14" t="str">
        <f>_xlfn.XLOOKUP(Ventas[[#This Row],[Ship Country]],[1]!Countries[Ship Country],[1]!Countries[Continent],"No existe")</f>
        <v>America</v>
      </c>
      <c r="P225" s="15" t="str">
        <f>_xlfn.XLOOKUP(Ventas[[#This Row],[Category]],[2]!ProdManager[Category],[2]!ProdManager[Prod_Manager])</f>
        <v>Peter Stone</v>
      </c>
      <c r="Q225" s="15">
        <f>YEAR(Ventas[[#This Row],[Order Date]])</f>
        <v>2014</v>
      </c>
      <c r="R225" s="15" t="str">
        <f>TEXT(Ventas[[#This Row],[Order Date]],"MMM")</f>
        <v>nov</v>
      </c>
    </row>
    <row r="226" spans="1:18" x14ac:dyDescent="0.25">
      <c r="A226" s="4">
        <v>10332</v>
      </c>
      <c r="B226" s="4" t="s">
        <v>9</v>
      </c>
      <c r="C226" s="4" t="s">
        <v>10</v>
      </c>
      <c r="D226" s="4">
        <v>11.2</v>
      </c>
      <c r="E226" s="4">
        <v>8.9599999999999991</v>
      </c>
      <c r="F226" s="4">
        <v>10</v>
      </c>
      <c r="G226" s="4" t="s">
        <v>192</v>
      </c>
      <c r="H226" s="4" t="s">
        <v>193</v>
      </c>
      <c r="I226" s="4" t="s">
        <v>194</v>
      </c>
      <c r="J226" s="5">
        <v>41960</v>
      </c>
      <c r="K226" s="12">
        <f>Ventas[[#This Row],[Unit Price]]*Ventas[[#This Row],[Quantity]]</f>
        <v>112</v>
      </c>
      <c r="L226" s="12">
        <f>Ventas[[#This Row],[Unit Cost]]*Ventas[[#This Row],[Quantity]]</f>
        <v>89.6</v>
      </c>
      <c r="M226" s="14">
        <f>Ventas[[#This Row],[Ingresos]]-Ventas[[#This Row],[Costes]]</f>
        <v>22.400000000000006</v>
      </c>
      <c r="N226" s="14" t="str">
        <f>_xlfn.XLOOKUP(Ventas[[#This Row],[Ship Country]],[1]!Countries[Ship Country],[1]!Countries[Area],"No registrado")</f>
        <v>Nord America</v>
      </c>
      <c r="O226" s="14" t="str">
        <f>_xlfn.XLOOKUP(Ventas[[#This Row],[Ship Country]],[1]!Countries[Ship Country],[1]!Countries[Continent],"No existe")</f>
        <v>America</v>
      </c>
      <c r="P226" s="15" t="str">
        <f>_xlfn.XLOOKUP(Ventas[[#This Row],[Category]],[2]!ProdManager[Category],[2]!ProdManager[Prod_Manager])</f>
        <v>Marc Caine</v>
      </c>
      <c r="Q226" s="15">
        <f>YEAR(Ventas[[#This Row],[Order Date]])</f>
        <v>2014</v>
      </c>
      <c r="R226" s="15" t="str">
        <f>TEXT(Ventas[[#This Row],[Order Date]],"MMM")</f>
        <v>nov</v>
      </c>
    </row>
    <row r="227" spans="1:18" x14ac:dyDescent="0.25">
      <c r="A227" s="6">
        <v>10332</v>
      </c>
      <c r="B227" s="6" t="s">
        <v>195</v>
      </c>
      <c r="C227" s="6" t="s">
        <v>35</v>
      </c>
      <c r="D227" s="6">
        <v>7.6</v>
      </c>
      <c r="E227" s="6">
        <v>5.0159999999999991</v>
      </c>
      <c r="F227" s="6">
        <v>16</v>
      </c>
      <c r="G227" s="6" t="s">
        <v>192</v>
      </c>
      <c r="H227" s="6" t="s">
        <v>193</v>
      </c>
      <c r="I227" s="6" t="s">
        <v>194</v>
      </c>
      <c r="J227" s="7">
        <v>41960</v>
      </c>
      <c r="K227" s="12">
        <f>Ventas[[#This Row],[Unit Price]]*Ventas[[#This Row],[Quantity]]</f>
        <v>121.6</v>
      </c>
      <c r="L227" s="12">
        <f>Ventas[[#This Row],[Unit Cost]]*Ventas[[#This Row],[Quantity]]</f>
        <v>80.255999999999986</v>
      </c>
      <c r="M227" s="14">
        <f>Ventas[[#This Row],[Ingresos]]-Ventas[[#This Row],[Costes]]</f>
        <v>41.344000000000008</v>
      </c>
      <c r="N227" s="14" t="str">
        <f>_xlfn.XLOOKUP(Ventas[[#This Row],[Ship Country]],[1]!Countries[Ship Country],[1]!Countries[Area],"No registrado")</f>
        <v>Nord America</v>
      </c>
      <c r="O227" s="14" t="str">
        <f>_xlfn.XLOOKUP(Ventas[[#This Row],[Ship Country]],[1]!Countries[Ship Country],[1]!Countries[Continent],"No existe")</f>
        <v>America</v>
      </c>
      <c r="P227" s="15" t="str">
        <f>_xlfn.XLOOKUP(Ventas[[#This Row],[Category]],[2]!ProdManager[Category],[2]!ProdManager[Prod_Manager])</f>
        <v>Lydia Sinn</v>
      </c>
      <c r="Q227" s="15">
        <f>YEAR(Ventas[[#This Row],[Order Date]])</f>
        <v>2014</v>
      </c>
      <c r="R227" s="15" t="str">
        <f>TEXT(Ventas[[#This Row],[Order Date]],"MMM")</f>
        <v>nov</v>
      </c>
    </row>
    <row r="228" spans="1:18" x14ac:dyDescent="0.25">
      <c r="A228" s="4">
        <v>10333</v>
      </c>
      <c r="B228" s="4" t="s">
        <v>113</v>
      </c>
      <c r="C228" s="4" t="s">
        <v>15</v>
      </c>
      <c r="D228" s="4">
        <v>17.2</v>
      </c>
      <c r="E228" s="4">
        <v>12.899999999999999</v>
      </c>
      <c r="F228" s="4">
        <v>40</v>
      </c>
      <c r="G228" s="4" t="s">
        <v>95</v>
      </c>
      <c r="H228" s="4" t="s">
        <v>96</v>
      </c>
      <c r="I228" s="4" t="s">
        <v>97</v>
      </c>
      <c r="J228" s="5">
        <v>41961</v>
      </c>
      <c r="K228" s="12">
        <f>Ventas[[#This Row],[Unit Price]]*Ventas[[#This Row],[Quantity]]</f>
        <v>688</v>
      </c>
      <c r="L228" s="12">
        <f>Ventas[[#This Row],[Unit Cost]]*Ventas[[#This Row],[Quantity]]</f>
        <v>516</v>
      </c>
      <c r="M228" s="14">
        <f>Ventas[[#This Row],[Ingresos]]-Ventas[[#This Row],[Costes]]</f>
        <v>172</v>
      </c>
      <c r="N228" s="14" t="str">
        <f>_xlfn.XLOOKUP(Ventas[[#This Row],[Ship Country]],[1]!Countries[Ship Country],[1]!Countries[Area],"No registrado")</f>
        <v>Nord Europe</v>
      </c>
      <c r="O228" s="14" t="str">
        <f>_xlfn.XLOOKUP(Ventas[[#This Row],[Ship Country]],[1]!Countries[Ship Country],[1]!Countries[Continent],"No existe")</f>
        <v>Europe</v>
      </c>
      <c r="P228" s="15" t="str">
        <f>_xlfn.XLOOKUP(Ventas[[#This Row],[Category]],[2]!ProdManager[Category],[2]!ProdManager[Prod_Manager])</f>
        <v>Peter Stone</v>
      </c>
      <c r="Q228" s="15">
        <f>YEAR(Ventas[[#This Row],[Order Date]])</f>
        <v>2014</v>
      </c>
      <c r="R228" s="15" t="str">
        <f>TEXT(Ventas[[#This Row],[Order Date]],"MMM")</f>
        <v>nov</v>
      </c>
    </row>
    <row r="229" spans="1:18" x14ac:dyDescent="0.25">
      <c r="A229" s="6">
        <v>10333</v>
      </c>
      <c r="B229" s="6" t="s">
        <v>17</v>
      </c>
      <c r="C229" s="6" t="s">
        <v>18</v>
      </c>
      <c r="D229" s="6">
        <v>18.600000000000001</v>
      </c>
      <c r="E229" s="6">
        <v>14.880000000000003</v>
      </c>
      <c r="F229" s="6">
        <v>10</v>
      </c>
      <c r="G229" s="6" t="s">
        <v>95</v>
      </c>
      <c r="H229" s="6" t="s">
        <v>96</v>
      </c>
      <c r="I229" s="6" t="s">
        <v>97</v>
      </c>
      <c r="J229" s="7">
        <v>41961</v>
      </c>
      <c r="K229" s="12">
        <f>Ventas[[#This Row],[Unit Price]]*Ventas[[#This Row],[Quantity]]</f>
        <v>186</v>
      </c>
      <c r="L229" s="12">
        <f>Ventas[[#This Row],[Unit Cost]]*Ventas[[#This Row],[Quantity]]</f>
        <v>148.80000000000001</v>
      </c>
      <c r="M229" s="14">
        <f>Ventas[[#This Row],[Ingresos]]-Ventas[[#This Row],[Costes]]</f>
        <v>37.199999999999989</v>
      </c>
      <c r="N229" s="14" t="str">
        <f>_xlfn.XLOOKUP(Ventas[[#This Row],[Ship Country]],[1]!Countries[Ship Country],[1]!Countries[Area],"No registrado")</f>
        <v>Nord Europe</v>
      </c>
      <c r="O229" s="14" t="str">
        <f>_xlfn.XLOOKUP(Ventas[[#This Row],[Ship Country]],[1]!Countries[Ship Country],[1]!Countries[Continent],"No existe")</f>
        <v>Europe</v>
      </c>
      <c r="P229" s="15" t="str">
        <f>_xlfn.XLOOKUP(Ventas[[#This Row],[Category]],[2]!ProdManager[Category],[2]!ProdManager[Prod_Manager])</f>
        <v>Marc Caine</v>
      </c>
      <c r="Q229" s="15">
        <f>YEAR(Ventas[[#This Row],[Order Date]])</f>
        <v>2014</v>
      </c>
      <c r="R229" s="15" t="str">
        <f>TEXT(Ventas[[#This Row],[Order Date]],"MMM")</f>
        <v>nov</v>
      </c>
    </row>
    <row r="230" spans="1:18" x14ac:dyDescent="0.25">
      <c r="A230" s="4">
        <v>10333</v>
      </c>
      <c r="B230" s="4" t="s">
        <v>71</v>
      </c>
      <c r="C230" s="4" t="s">
        <v>35</v>
      </c>
      <c r="D230" s="4">
        <v>8</v>
      </c>
      <c r="E230" s="4">
        <v>5.52</v>
      </c>
      <c r="F230" s="4">
        <v>10</v>
      </c>
      <c r="G230" s="4" t="s">
        <v>95</v>
      </c>
      <c r="H230" s="4" t="s">
        <v>96</v>
      </c>
      <c r="I230" s="4" t="s">
        <v>97</v>
      </c>
      <c r="J230" s="5">
        <v>41961</v>
      </c>
      <c r="K230" s="12">
        <f>Ventas[[#This Row],[Unit Price]]*Ventas[[#This Row],[Quantity]]</f>
        <v>80</v>
      </c>
      <c r="L230" s="12">
        <f>Ventas[[#This Row],[Unit Cost]]*Ventas[[#This Row],[Quantity]]</f>
        <v>55.199999999999996</v>
      </c>
      <c r="M230" s="14">
        <f>Ventas[[#This Row],[Ingresos]]-Ventas[[#This Row],[Costes]]</f>
        <v>24.800000000000004</v>
      </c>
      <c r="N230" s="14" t="str">
        <f>_xlfn.XLOOKUP(Ventas[[#This Row],[Ship Country]],[1]!Countries[Ship Country],[1]!Countries[Area],"No registrado")</f>
        <v>Nord Europe</v>
      </c>
      <c r="O230" s="14" t="str">
        <f>_xlfn.XLOOKUP(Ventas[[#This Row],[Ship Country]],[1]!Countries[Ship Country],[1]!Countries[Continent],"No existe")</f>
        <v>Europe</v>
      </c>
      <c r="P230" s="15" t="str">
        <f>_xlfn.XLOOKUP(Ventas[[#This Row],[Category]],[2]!ProdManager[Category],[2]!ProdManager[Prod_Manager])</f>
        <v>Lydia Sinn</v>
      </c>
      <c r="Q230" s="15">
        <f>YEAR(Ventas[[#This Row],[Order Date]])</f>
        <v>2014</v>
      </c>
      <c r="R230" s="15" t="str">
        <f>TEXT(Ventas[[#This Row],[Order Date]],"MMM")</f>
        <v>nov</v>
      </c>
    </row>
    <row r="231" spans="1:18" x14ac:dyDescent="0.25">
      <c r="A231" s="6">
        <v>10334</v>
      </c>
      <c r="B231" s="6" t="s">
        <v>177</v>
      </c>
      <c r="C231" s="6" t="s">
        <v>10</v>
      </c>
      <c r="D231" s="6">
        <v>5.6</v>
      </c>
      <c r="E231" s="6">
        <v>4.3119999999999994</v>
      </c>
      <c r="F231" s="6">
        <v>8</v>
      </c>
      <c r="G231" s="6" t="s">
        <v>30</v>
      </c>
      <c r="H231" s="6" t="s">
        <v>31</v>
      </c>
      <c r="I231" s="6" t="s">
        <v>13</v>
      </c>
      <c r="J231" s="7">
        <v>41964</v>
      </c>
      <c r="K231" s="12">
        <f>Ventas[[#This Row],[Unit Price]]*Ventas[[#This Row],[Quantity]]</f>
        <v>44.8</v>
      </c>
      <c r="L231" s="12">
        <f>Ventas[[#This Row],[Unit Cost]]*Ventas[[#This Row],[Quantity]]</f>
        <v>34.495999999999995</v>
      </c>
      <c r="M231" s="14">
        <f>Ventas[[#This Row],[Ingresos]]-Ventas[[#This Row],[Costes]]</f>
        <v>10.304000000000002</v>
      </c>
      <c r="N231" s="14" t="str">
        <f>_xlfn.XLOOKUP(Ventas[[#This Row],[Ship Country]],[1]!Countries[Ship Country],[1]!Countries[Area],"No registrado")</f>
        <v>Nord Europe</v>
      </c>
      <c r="O231" s="14" t="str">
        <f>_xlfn.XLOOKUP(Ventas[[#This Row],[Ship Country]],[1]!Countries[Ship Country],[1]!Countries[Continent],"No existe")</f>
        <v>Europe</v>
      </c>
      <c r="P231" s="15" t="str">
        <f>_xlfn.XLOOKUP(Ventas[[#This Row],[Category]],[2]!ProdManager[Category],[2]!ProdManager[Prod_Manager])</f>
        <v>Marc Caine</v>
      </c>
      <c r="Q231" s="15">
        <f>YEAR(Ventas[[#This Row],[Order Date]])</f>
        <v>2014</v>
      </c>
      <c r="R231" s="15" t="str">
        <f>TEXT(Ventas[[#This Row],[Order Date]],"MMM")</f>
        <v>nov</v>
      </c>
    </row>
    <row r="232" spans="1:18" x14ac:dyDescent="0.25">
      <c r="A232" s="4">
        <v>10334</v>
      </c>
      <c r="B232" s="4" t="s">
        <v>142</v>
      </c>
      <c r="C232" s="4" t="s">
        <v>35</v>
      </c>
      <c r="D232" s="4">
        <v>10</v>
      </c>
      <c r="E232" s="4">
        <v>6.6999999999999993</v>
      </c>
      <c r="F232" s="4">
        <v>10</v>
      </c>
      <c r="G232" s="4" t="s">
        <v>30</v>
      </c>
      <c r="H232" s="4" t="s">
        <v>31</v>
      </c>
      <c r="I232" s="4" t="s">
        <v>13</v>
      </c>
      <c r="J232" s="5">
        <v>41964</v>
      </c>
      <c r="K232" s="12">
        <f>Ventas[[#This Row],[Unit Price]]*Ventas[[#This Row],[Quantity]]</f>
        <v>100</v>
      </c>
      <c r="L232" s="12">
        <f>Ventas[[#This Row],[Unit Cost]]*Ventas[[#This Row],[Quantity]]</f>
        <v>67</v>
      </c>
      <c r="M232" s="14">
        <f>Ventas[[#This Row],[Ingresos]]-Ventas[[#This Row],[Costes]]</f>
        <v>33</v>
      </c>
      <c r="N232" s="14" t="str">
        <f>_xlfn.XLOOKUP(Ventas[[#This Row],[Ship Country]],[1]!Countries[Ship Country],[1]!Countries[Area],"No registrado")</f>
        <v>Nord Europe</v>
      </c>
      <c r="O232" s="14" t="str">
        <f>_xlfn.XLOOKUP(Ventas[[#This Row],[Ship Country]],[1]!Countries[Ship Country],[1]!Countries[Continent],"No existe")</f>
        <v>Europe</v>
      </c>
      <c r="P232" s="15" t="str">
        <f>_xlfn.XLOOKUP(Ventas[[#This Row],[Category]],[2]!ProdManager[Category],[2]!ProdManager[Prod_Manager])</f>
        <v>Lydia Sinn</v>
      </c>
      <c r="Q232" s="15">
        <f>YEAR(Ventas[[#This Row],[Order Date]])</f>
        <v>2014</v>
      </c>
      <c r="R232" s="15" t="str">
        <f>TEXT(Ventas[[#This Row],[Order Date]],"MMM")</f>
        <v>nov</v>
      </c>
    </row>
    <row r="233" spans="1:18" x14ac:dyDescent="0.25">
      <c r="A233" s="6">
        <v>10335</v>
      </c>
      <c r="B233" s="6" t="s">
        <v>55</v>
      </c>
      <c r="C233" s="6" t="s">
        <v>43</v>
      </c>
      <c r="D233" s="6">
        <v>15.2</v>
      </c>
      <c r="E233" s="6">
        <v>13.831999999999999</v>
      </c>
      <c r="F233" s="6">
        <v>7</v>
      </c>
      <c r="G233" s="6" t="s">
        <v>156</v>
      </c>
      <c r="H233" s="6" t="s">
        <v>157</v>
      </c>
      <c r="I233" s="6" t="s">
        <v>158</v>
      </c>
      <c r="J233" s="7">
        <v>41965</v>
      </c>
      <c r="K233" s="12">
        <f>Ventas[[#This Row],[Unit Price]]*Ventas[[#This Row],[Quantity]]</f>
        <v>106.39999999999999</v>
      </c>
      <c r="L233" s="12">
        <f>Ventas[[#This Row],[Unit Cost]]*Ventas[[#This Row],[Quantity]]</f>
        <v>96.823999999999998</v>
      </c>
      <c r="M233" s="14">
        <f>Ventas[[#This Row],[Ingresos]]-Ventas[[#This Row],[Costes]]</f>
        <v>9.5759999999999934</v>
      </c>
      <c r="N233" s="14" t="str">
        <f>_xlfn.XLOOKUP(Ventas[[#This Row],[Ship Country]],[1]!Countries[Ship Country],[1]!Countries[Area],"No registrado")</f>
        <v>Nord Europe</v>
      </c>
      <c r="O233" s="14" t="str">
        <f>_xlfn.XLOOKUP(Ventas[[#This Row],[Ship Country]],[1]!Countries[Ship Country],[1]!Countries[Continent],"No existe")</f>
        <v>Europe</v>
      </c>
      <c r="P233" s="15" t="str">
        <f>_xlfn.XLOOKUP(Ventas[[#This Row],[Category]],[2]!ProdManager[Category],[2]!ProdManager[Prod_Manager])</f>
        <v>John Matter</v>
      </c>
      <c r="Q233" s="15">
        <f>YEAR(Ventas[[#This Row],[Order Date]])</f>
        <v>2014</v>
      </c>
      <c r="R233" s="15" t="str">
        <f>TEXT(Ventas[[#This Row],[Order Date]],"MMM")</f>
        <v>nov</v>
      </c>
    </row>
    <row r="234" spans="1:18" x14ac:dyDescent="0.25">
      <c r="A234" s="4">
        <v>10335</v>
      </c>
      <c r="B234" s="4" t="s">
        <v>44</v>
      </c>
      <c r="C234" s="4" t="s">
        <v>15</v>
      </c>
      <c r="D234" s="4">
        <v>10</v>
      </c>
      <c r="E234" s="4">
        <v>8.1000000000000014</v>
      </c>
      <c r="F234" s="4">
        <v>25</v>
      </c>
      <c r="G234" s="4" t="s">
        <v>156</v>
      </c>
      <c r="H234" s="4" t="s">
        <v>157</v>
      </c>
      <c r="I234" s="4" t="s">
        <v>158</v>
      </c>
      <c r="J234" s="5">
        <v>41965</v>
      </c>
      <c r="K234" s="12">
        <f>Ventas[[#This Row],[Unit Price]]*Ventas[[#This Row],[Quantity]]</f>
        <v>250</v>
      </c>
      <c r="L234" s="12">
        <f>Ventas[[#This Row],[Unit Cost]]*Ventas[[#This Row],[Quantity]]</f>
        <v>202.50000000000003</v>
      </c>
      <c r="M234" s="14">
        <f>Ventas[[#This Row],[Ingresos]]-Ventas[[#This Row],[Costes]]</f>
        <v>47.499999999999972</v>
      </c>
      <c r="N234" s="14" t="str">
        <f>_xlfn.XLOOKUP(Ventas[[#This Row],[Ship Country]],[1]!Countries[Ship Country],[1]!Countries[Area],"No registrado")</f>
        <v>Nord Europe</v>
      </c>
      <c r="O234" s="14" t="str">
        <f>_xlfn.XLOOKUP(Ventas[[#This Row],[Ship Country]],[1]!Countries[Ship Country],[1]!Countries[Continent],"No existe")</f>
        <v>Europe</v>
      </c>
      <c r="P234" s="15" t="str">
        <f>_xlfn.XLOOKUP(Ventas[[#This Row],[Category]],[2]!ProdManager[Category],[2]!ProdManager[Prod_Manager])</f>
        <v>Peter Stone</v>
      </c>
      <c r="Q234" s="15">
        <f>YEAR(Ventas[[#This Row],[Order Date]])</f>
        <v>2014</v>
      </c>
      <c r="R234" s="15" t="str">
        <f>TEXT(Ventas[[#This Row],[Order Date]],"MMM")</f>
        <v>nov</v>
      </c>
    </row>
    <row r="235" spans="1:18" x14ac:dyDescent="0.25">
      <c r="A235" s="6">
        <v>10335</v>
      </c>
      <c r="B235" s="6" t="s">
        <v>70</v>
      </c>
      <c r="C235" s="6" t="s">
        <v>15</v>
      </c>
      <c r="D235" s="6">
        <v>25.6</v>
      </c>
      <c r="E235" s="6">
        <v>19.456000000000003</v>
      </c>
      <c r="F235" s="6">
        <v>6</v>
      </c>
      <c r="G235" s="6" t="s">
        <v>156</v>
      </c>
      <c r="H235" s="6" t="s">
        <v>157</v>
      </c>
      <c r="I235" s="6" t="s">
        <v>158</v>
      </c>
      <c r="J235" s="7">
        <v>41965</v>
      </c>
      <c r="K235" s="12">
        <f>Ventas[[#This Row],[Unit Price]]*Ventas[[#This Row],[Quantity]]</f>
        <v>153.60000000000002</v>
      </c>
      <c r="L235" s="12">
        <f>Ventas[[#This Row],[Unit Cost]]*Ventas[[#This Row],[Quantity]]</f>
        <v>116.73600000000002</v>
      </c>
      <c r="M235" s="14">
        <f>Ventas[[#This Row],[Ingresos]]-Ventas[[#This Row],[Costes]]</f>
        <v>36.864000000000004</v>
      </c>
      <c r="N235" s="14" t="str">
        <f>_xlfn.XLOOKUP(Ventas[[#This Row],[Ship Country]],[1]!Countries[Ship Country],[1]!Countries[Area],"No registrado")</f>
        <v>Nord Europe</v>
      </c>
      <c r="O235" s="14" t="str">
        <f>_xlfn.XLOOKUP(Ventas[[#This Row],[Ship Country]],[1]!Countries[Ship Country],[1]!Countries[Continent],"No existe")</f>
        <v>Europe</v>
      </c>
      <c r="P235" s="15" t="str">
        <f>_xlfn.XLOOKUP(Ventas[[#This Row],[Category]],[2]!ProdManager[Category],[2]!ProdManager[Prod_Manager])</f>
        <v>Peter Stone</v>
      </c>
      <c r="Q235" s="15">
        <f>YEAR(Ventas[[#This Row],[Order Date]])</f>
        <v>2014</v>
      </c>
      <c r="R235" s="15" t="str">
        <f>TEXT(Ventas[[#This Row],[Order Date]],"MMM")</f>
        <v>nov</v>
      </c>
    </row>
    <row r="236" spans="1:18" x14ac:dyDescent="0.25">
      <c r="A236" s="4">
        <v>10335</v>
      </c>
      <c r="B236" s="4" t="s">
        <v>22</v>
      </c>
      <c r="C236" s="4" t="s">
        <v>18</v>
      </c>
      <c r="D236" s="4">
        <v>42.4</v>
      </c>
      <c r="E236" s="4">
        <v>33.072000000000003</v>
      </c>
      <c r="F236" s="4">
        <v>48</v>
      </c>
      <c r="G236" s="4" t="s">
        <v>156</v>
      </c>
      <c r="H236" s="4" t="s">
        <v>157</v>
      </c>
      <c r="I236" s="4" t="s">
        <v>158</v>
      </c>
      <c r="J236" s="5">
        <v>41965</v>
      </c>
      <c r="K236" s="12">
        <f>Ventas[[#This Row],[Unit Price]]*Ventas[[#This Row],[Quantity]]</f>
        <v>2035.1999999999998</v>
      </c>
      <c r="L236" s="12">
        <f>Ventas[[#This Row],[Unit Cost]]*Ventas[[#This Row],[Quantity]]</f>
        <v>1587.4560000000001</v>
      </c>
      <c r="M236" s="14">
        <f>Ventas[[#This Row],[Ingresos]]-Ventas[[#This Row],[Costes]]</f>
        <v>447.74399999999969</v>
      </c>
      <c r="N236" s="14" t="str">
        <f>_xlfn.XLOOKUP(Ventas[[#This Row],[Ship Country]],[1]!Countries[Ship Country],[1]!Countries[Area],"No registrado")</f>
        <v>Nord Europe</v>
      </c>
      <c r="O236" s="14" t="str">
        <f>_xlfn.XLOOKUP(Ventas[[#This Row],[Ship Country]],[1]!Countries[Ship Country],[1]!Countries[Continent],"No existe")</f>
        <v>Europe</v>
      </c>
      <c r="P236" s="15" t="str">
        <f>_xlfn.XLOOKUP(Ventas[[#This Row],[Category]],[2]!ProdManager[Category],[2]!ProdManager[Prod_Manager])</f>
        <v>Marc Caine</v>
      </c>
      <c r="Q236" s="15">
        <f>YEAR(Ventas[[#This Row],[Order Date]])</f>
        <v>2014</v>
      </c>
      <c r="R236" s="15" t="str">
        <f>TEXT(Ventas[[#This Row],[Order Date]],"MMM")</f>
        <v>nov</v>
      </c>
    </row>
    <row r="237" spans="1:18" x14ac:dyDescent="0.25">
      <c r="A237" s="6">
        <v>10336</v>
      </c>
      <c r="B237" s="6" t="s">
        <v>169</v>
      </c>
      <c r="C237" s="6" t="s">
        <v>24</v>
      </c>
      <c r="D237" s="6">
        <v>17.600000000000001</v>
      </c>
      <c r="E237" s="6">
        <v>13.200000000000001</v>
      </c>
      <c r="F237" s="6">
        <v>18</v>
      </c>
      <c r="G237" s="6" t="s">
        <v>196</v>
      </c>
      <c r="H237" s="6" t="s">
        <v>186</v>
      </c>
      <c r="I237" s="6" t="s">
        <v>187</v>
      </c>
      <c r="J237" s="7">
        <v>41966</v>
      </c>
      <c r="K237" s="12">
        <f>Ventas[[#This Row],[Unit Price]]*Ventas[[#This Row],[Quantity]]</f>
        <v>316.8</v>
      </c>
      <c r="L237" s="12">
        <f>Ventas[[#This Row],[Unit Cost]]*Ventas[[#This Row],[Quantity]]</f>
        <v>237.60000000000002</v>
      </c>
      <c r="M237" s="14">
        <f>Ventas[[#This Row],[Ingresos]]-Ventas[[#This Row],[Costes]]</f>
        <v>79.199999999999989</v>
      </c>
      <c r="N237" s="14" t="str">
        <f>_xlfn.XLOOKUP(Ventas[[#This Row],[Ship Country]],[1]!Countries[Ship Country],[1]!Countries[Area],"No registrado")</f>
        <v>Sud Europe</v>
      </c>
      <c r="O237" s="14" t="str">
        <f>_xlfn.XLOOKUP(Ventas[[#This Row],[Ship Country]],[1]!Countries[Ship Country],[1]!Countries[Continent],"No existe")</f>
        <v>Europe</v>
      </c>
      <c r="P237" s="15" t="str">
        <f>_xlfn.XLOOKUP(Ventas[[#This Row],[Category]],[2]!ProdManager[Category],[2]!ProdManager[Prod_Manager])</f>
        <v>Lydia Sinn</v>
      </c>
      <c r="Q237" s="15">
        <f>YEAR(Ventas[[#This Row],[Order Date]])</f>
        <v>2014</v>
      </c>
      <c r="R237" s="15" t="str">
        <f>TEXT(Ventas[[#This Row],[Order Date]],"MMM")</f>
        <v>nov</v>
      </c>
    </row>
    <row r="238" spans="1:18" x14ac:dyDescent="0.25">
      <c r="A238" s="4">
        <v>10337</v>
      </c>
      <c r="B238" s="4" t="s">
        <v>14</v>
      </c>
      <c r="C238" s="4" t="s">
        <v>15</v>
      </c>
      <c r="D238" s="4">
        <v>27.8</v>
      </c>
      <c r="E238" s="4">
        <v>21.128</v>
      </c>
      <c r="F238" s="4">
        <v>25</v>
      </c>
      <c r="G238" s="4" t="s">
        <v>99</v>
      </c>
      <c r="H238" s="4" t="s">
        <v>100</v>
      </c>
      <c r="I238" s="4" t="s">
        <v>21</v>
      </c>
      <c r="J238" s="5">
        <v>41967</v>
      </c>
      <c r="K238" s="12">
        <f>Ventas[[#This Row],[Unit Price]]*Ventas[[#This Row],[Quantity]]</f>
        <v>695</v>
      </c>
      <c r="L238" s="12">
        <f>Ventas[[#This Row],[Unit Cost]]*Ventas[[#This Row],[Quantity]]</f>
        <v>528.20000000000005</v>
      </c>
      <c r="M238" s="14">
        <f>Ventas[[#This Row],[Ingresos]]-Ventas[[#This Row],[Costes]]</f>
        <v>166.79999999999995</v>
      </c>
      <c r="N238" s="14" t="str">
        <f>_xlfn.XLOOKUP(Ventas[[#This Row],[Ship Country]],[1]!Countries[Ship Country],[1]!Countries[Area],"No registrado")</f>
        <v>Nord Europe</v>
      </c>
      <c r="O238" s="14" t="str">
        <f>_xlfn.XLOOKUP(Ventas[[#This Row],[Ship Country]],[1]!Countries[Ship Country],[1]!Countries[Continent],"No existe")</f>
        <v>Europe</v>
      </c>
      <c r="P238" s="15" t="str">
        <f>_xlfn.XLOOKUP(Ventas[[#This Row],[Category]],[2]!ProdManager[Category],[2]!ProdManager[Prod_Manager])</f>
        <v>Peter Stone</v>
      </c>
      <c r="Q238" s="15">
        <f>YEAR(Ventas[[#This Row],[Order Date]])</f>
        <v>2014</v>
      </c>
      <c r="R238" s="15" t="str">
        <f>TEXT(Ventas[[#This Row],[Order Date]],"MMM")</f>
        <v>nov</v>
      </c>
    </row>
    <row r="239" spans="1:18" x14ac:dyDescent="0.25">
      <c r="A239" s="6">
        <v>10337</v>
      </c>
      <c r="B239" s="6" t="s">
        <v>75</v>
      </c>
      <c r="C239" s="6" t="s">
        <v>29</v>
      </c>
      <c r="D239" s="6">
        <v>20.8</v>
      </c>
      <c r="E239" s="6">
        <v>14.767999999999999</v>
      </c>
      <c r="F239" s="6">
        <v>28</v>
      </c>
      <c r="G239" s="6" t="s">
        <v>99</v>
      </c>
      <c r="H239" s="6" t="s">
        <v>100</v>
      </c>
      <c r="I239" s="6" t="s">
        <v>21</v>
      </c>
      <c r="J239" s="7">
        <v>41967</v>
      </c>
      <c r="K239" s="12">
        <f>Ventas[[#This Row],[Unit Price]]*Ventas[[#This Row],[Quantity]]</f>
        <v>582.4</v>
      </c>
      <c r="L239" s="12">
        <f>Ventas[[#This Row],[Unit Cost]]*Ventas[[#This Row],[Quantity]]</f>
        <v>413.50399999999996</v>
      </c>
      <c r="M239" s="14">
        <f>Ventas[[#This Row],[Ingresos]]-Ventas[[#This Row],[Costes]]</f>
        <v>168.89600000000002</v>
      </c>
      <c r="N239" s="14" t="str">
        <f>_xlfn.XLOOKUP(Ventas[[#This Row],[Ship Country]],[1]!Countries[Ship Country],[1]!Countries[Area],"No registrado")</f>
        <v>Nord Europe</v>
      </c>
      <c r="O239" s="14" t="str">
        <f>_xlfn.XLOOKUP(Ventas[[#This Row],[Ship Country]],[1]!Countries[Ship Country],[1]!Countries[Continent],"No existe")</f>
        <v>Europe</v>
      </c>
      <c r="P239" s="15" t="str">
        <f>_xlfn.XLOOKUP(Ventas[[#This Row],[Category]],[2]!ProdManager[Category],[2]!ProdManager[Prod_Manager])</f>
        <v>Peter Stone</v>
      </c>
      <c r="Q239" s="15">
        <f>YEAR(Ventas[[#This Row],[Order Date]])</f>
        <v>2014</v>
      </c>
      <c r="R239" s="15" t="str">
        <f>TEXT(Ventas[[#This Row],[Order Date]],"MMM")</f>
        <v>nov</v>
      </c>
    </row>
    <row r="240" spans="1:18" x14ac:dyDescent="0.25">
      <c r="A240" s="4">
        <v>10337</v>
      </c>
      <c r="B240" s="4" t="s">
        <v>197</v>
      </c>
      <c r="C240" s="4" t="s">
        <v>10</v>
      </c>
      <c r="D240" s="4">
        <v>7.2</v>
      </c>
      <c r="E240" s="4">
        <v>5.6160000000000005</v>
      </c>
      <c r="F240" s="4">
        <v>40</v>
      </c>
      <c r="G240" s="4" t="s">
        <v>99</v>
      </c>
      <c r="H240" s="4" t="s">
        <v>100</v>
      </c>
      <c r="I240" s="4" t="s">
        <v>21</v>
      </c>
      <c r="J240" s="5">
        <v>41967</v>
      </c>
      <c r="K240" s="12">
        <f>Ventas[[#This Row],[Unit Price]]*Ventas[[#This Row],[Quantity]]</f>
        <v>288</v>
      </c>
      <c r="L240" s="12">
        <f>Ventas[[#This Row],[Unit Cost]]*Ventas[[#This Row],[Quantity]]</f>
        <v>224.64000000000001</v>
      </c>
      <c r="M240" s="14">
        <f>Ventas[[#This Row],[Ingresos]]-Ventas[[#This Row],[Costes]]</f>
        <v>63.359999999999985</v>
      </c>
      <c r="N240" s="14" t="str">
        <f>_xlfn.XLOOKUP(Ventas[[#This Row],[Ship Country]],[1]!Countries[Ship Country],[1]!Countries[Area],"No registrado")</f>
        <v>Nord Europe</v>
      </c>
      <c r="O240" s="14" t="str">
        <f>_xlfn.XLOOKUP(Ventas[[#This Row],[Ship Country]],[1]!Countries[Ship Country],[1]!Countries[Continent],"No existe")</f>
        <v>Europe</v>
      </c>
      <c r="P240" s="15" t="str">
        <f>_xlfn.XLOOKUP(Ventas[[#This Row],[Category]],[2]!ProdManager[Category],[2]!ProdManager[Prod_Manager])</f>
        <v>Marc Caine</v>
      </c>
      <c r="Q240" s="15">
        <f>YEAR(Ventas[[#This Row],[Order Date]])</f>
        <v>2014</v>
      </c>
      <c r="R240" s="15" t="str">
        <f>TEXT(Ventas[[#This Row],[Order Date]],"MMM")</f>
        <v>nov</v>
      </c>
    </row>
    <row r="241" spans="1:18" x14ac:dyDescent="0.25">
      <c r="A241" s="6">
        <v>10337</v>
      </c>
      <c r="B241" s="6" t="s">
        <v>189</v>
      </c>
      <c r="C241" s="6" t="s">
        <v>35</v>
      </c>
      <c r="D241" s="6">
        <v>24.9</v>
      </c>
      <c r="E241" s="6">
        <v>17.180999999999997</v>
      </c>
      <c r="F241" s="6">
        <v>24</v>
      </c>
      <c r="G241" s="6" t="s">
        <v>99</v>
      </c>
      <c r="H241" s="6" t="s">
        <v>100</v>
      </c>
      <c r="I241" s="6" t="s">
        <v>21</v>
      </c>
      <c r="J241" s="7">
        <v>41967</v>
      </c>
      <c r="K241" s="12">
        <f>Ventas[[#This Row],[Unit Price]]*Ventas[[#This Row],[Quantity]]</f>
        <v>597.59999999999991</v>
      </c>
      <c r="L241" s="12">
        <f>Ventas[[#This Row],[Unit Cost]]*Ventas[[#This Row],[Quantity]]</f>
        <v>412.34399999999994</v>
      </c>
      <c r="M241" s="14">
        <f>Ventas[[#This Row],[Ingresos]]-Ventas[[#This Row],[Costes]]</f>
        <v>185.25599999999997</v>
      </c>
      <c r="N241" s="14" t="str">
        <f>_xlfn.XLOOKUP(Ventas[[#This Row],[Ship Country]],[1]!Countries[Ship Country],[1]!Countries[Area],"No registrado")</f>
        <v>Nord Europe</v>
      </c>
      <c r="O241" s="14" t="str">
        <f>_xlfn.XLOOKUP(Ventas[[#This Row],[Ship Country]],[1]!Countries[Ship Country],[1]!Countries[Continent],"No existe")</f>
        <v>Europe</v>
      </c>
      <c r="P241" s="15" t="str">
        <f>_xlfn.XLOOKUP(Ventas[[#This Row],[Category]],[2]!ProdManager[Category],[2]!ProdManager[Prod_Manager])</f>
        <v>Lydia Sinn</v>
      </c>
      <c r="Q241" s="15">
        <f>YEAR(Ventas[[#This Row],[Order Date]])</f>
        <v>2014</v>
      </c>
      <c r="R241" s="15" t="str">
        <f>TEXT(Ventas[[#This Row],[Order Date]],"MMM")</f>
        <v>nov</v>
      </c>
    </row>
    <row r="242" spans="1:18" x14ac:dyDescent="0.25">
      <c r="A242" s="4">
        <v>10337</v>
      </c>
      <c r="B242" s="4" t="s">
        <v>57</v>
      </c>
      <c r="C242" s="4" t="s">
        <v>29</v>
      </c>
      <c r="D242" s="4">
        <v>15.2</v>
      </c>
      <c r="E242" s="4">
        <v>12.16</v>
      </c>
      <c r="F242" s="4">
        <v>20</v>
      </c>
      <c r="G242" s="4" t="s">
        <v>99</v>
      </c>
      <c r="H242" s="4" t="s">
        <v>100</v>
      </c>
      <c r="I242" s="4" t="s">
        <v>21</v>
      </c>
      <c r="J242" s="5">
        <v>41967</v>
      </c>
      <c r="K242" s="12">
        <f>Ventas[[#This Row],[Unit Price]]*Ventas[[#This Row],[Quantity]]</f>
        <v>304</v>
      </c>
      <c r="L242" s="12">
        <f>Ventas[[#This Row],[Unit Cost]]*Ventas[[#This Row],[Quantity]]</f>
        <v>243.2</v>
      </c>
      <c r="M242" s="14">
        <f>Ventas[[#This Row],[Ingresos]]-Ventas[[#This Row],[Costes]]</f>
        <v>60.800000000000011</v>
      </c>
      <c r="N242" s="14" t="str">
        <f>_xlfn.XLOOKUP(Ventas[[#This Row],[Ship Country]],[1]!Countries[Ship Country],[1]!Countries[Area],"No registrado")</f>
        <v>Nord Europe</v>
      </c>
      <c r="O242" s="14" t="str">
        <f>_xlfn.XLOOKUP(Ventas[[#This Row],[Ship Country]],[1]!Countries[Ship Country],[1]!Countries[Continent],"No existe")</f>
        <v>Europe</v>
      </c>
      <c r="P242" s="15" t="str">
        <f>_xlfn.XLOOKUP(Ventas[[#This Row],[Category]],[2]!ProdManager[Category],[2]!ProdManager[Prod_Manager])</f>
        <v>Peter Stone</v>
      </c>
      <c r="Q242" s="15">
        <f>YEAR(Ventas[[#This Row],[Order Date]])</f>
        <v>2014</v>
      </c>
      <c r="R242" s="15" t="str">
        <f>TEXT(Ventas[[#This Row],[Order Date]],"MMM")</f>
        <v>nov</v>
      </c>
    </row>
    <row r="243" spans="1:18" x14ac:dyDescent="0.25">
      <c r="A243" s="6">
        <v>10338</v>
      </c>
      <c r="B243" s="6" t="s">
        <v>91</v>
      </c>
      <c r="C243" s="6" t="s">
        <v>46</v>
      </c>
      <c r="D243" s="6">
        <v>31.2</v>
      </c>
      <c r="E243" s="6">
        <v>23.712</v>
      </c>
      <c r="F243" s="6">
        <v>20</v>
      </c>
      <c r="G243" s="6" t="s">
        <v>164</v>
      </c>
      <c r="H243" s="6" t="s">
        <v>165</v>
      </c>
      <c r="I243" s="6" t="s">
        <v>84</v>
      </c>
      <c r="J243" s="7">
        <v>41968</v>
      </c>
      <c r="K243" s="12">
        <f>Ventas[[#This Row],[Unit Price]]*Ventas[[#This Row],[Quantity]]</f>
        <v>624</v>
      </c>
      <c r="L243" s="12">
        <f>Ventas[[#This Row],[Unit Cost]]*Ventas[[#This Row],[Quantity]]</f>
        <v>474.24</v>
      </c>
      <c r="M243" s="14">
        <f>Ventas[[#This Row],[Ingresos]]-Ventas[[#This Row],[Costes]]</f>
        <v>149.76</v>
      </c>
      <c r="N243" s="14" t="str">
        <f>_xlfn.XLOOKUP(Ventas[[#This Row],[Ship Country]],[1]!Countries[Ship Country],[1]!Countries[Area],"No registrado")</f>
        <v>Nord America</v>
      </c>
      <c r="O243" s="14" t="str">
        <f>_xlfn.XLOOKUP(Ventas[[#This Row],[Ship Country]],[1]!Countries[Ship Country],[1]!Countries[Continent],"No existe")</f>
        <v>America</v>
      </c>
      <c r="P243" s="15" t="str">
        <f>_xlfn.XLOOKUP(Ventas[[#This Row],[Category]],[2]!ProdManager[Category],[2]!ProdManager[Prod_Manager])</f>
        <v>John Matter</v>
      </c>
      <c r="Q243" s="15">
        <f>YEAR(Ventas[[#This Row],[Order Date]])</f>
        <v>2014</v>
      </c>
      <c r="R243" s="15" t="str">
        <f>TEXT(Ventas[[#This Row],[Order Date]],"MMM")</f>
        <v>nov</v>
      </c>
    </row>
    <row r="244" spans="1:18" x14ac:dyDescent="0.25">
      <c r="A244" s="4">
        <v>10338</v>
      </c>
      <c r="B244" s="4" t="s">
        <v>87</v>
      </c>
      <c r="C244" s="4" t="s">
        <v>29</v>
      </c>
      <c r="D244" s="4">
        <v>20.7</v>
      </c>
      <c r="E244" s="4">
        <v>15.524999999999999</v>
      </c>
      <c r="F244" s="4">
        <v>15</v>
      </c>
      <c r="G244" s="4" t="s">
        <v>164</v>
      </c>
      <c r="H244" s="4" t="s">
        <v>165</v>
      </c>
      <c r="I244" s="4" t="s">
        <v>84</v>
      </c>
      <c r="J244" s="5">
        <v>41968</v>
      </c>
      <c r="K244" s="12">
        <f>Ventas[[#This Row],[Unit Price]]*Ventas[[#This Row],[Quantity]]</f>
        <v>310.5</v>
      </c>
      <c r="L244" s="12">
        <f>Ventas[[#This Row],[Unit Cost]]*Ventas[[#This Row],[Quantity]]</f>
        <v>232.87499999999997</v>
      </c>
      <c r="M244" s="14">
        <f>Ventas[[#This Row],[Ingresos]]-Ventas[[#This Row],[Costes]]</f>
        <v>77.625000000000028</v>
      </c>
      <c r="N244" s="14" t="str">
        <f>_xlfn.XLOOKUP(Ventas[[#This Row],[Ship Country]],[1]!Countries[Ship Country],[1]!Countries[Area],"No registrado")</f>
        <v>Nord America</v>
      </c>
      <c r="O244" s="14" t="str">
        <f>_xlfn.XLOOKUP(Ventas[[#This Row],[Ship Country]],[1]!Countries[Ship Country],[1]!Countries[Continent],"No existe")</f>
        <v>America</v>
      </c>
      <c r="P244" s="15" t="str">
        <f>_xlfn.XLOOKUP(Ventas[[#This Row],[Category]],[2]!ProdManager[Category],[2]!ProdManager[Prod_Manager])</f>
        <v>Peter Stone</v>
      </c>
      <c r="Q244" s="15">
        <f>YEAR(Ventas[[#This Row],[Order Date]])</f>
        <v>2014</v>
      </c>
      <c r="R244" s="15" t="str">
        <f>TEXT(Ventas[[#This Row],[Order Date]],"MMM")</f>
        <v>nov</v>
      </c>
    </row>
    <row r="245" spans="1:18" x14ac:dyDescent="0.25">
      <c r="A245" s="6">
        <v>10339</v>
      </c>
      <c r="B245" s="6" t="s">
        <v>169</v>
      </c>
      <c r="C245" s="6" t="s">
        <v>24</v>
      </c>
      <c r="D245" s="6">
        <v>17.600000000000001</v>
      </c>
      <c r="E245" s="6">
        <v>14.080000000000002</v>
      </c>
      <c r="F245" s="6">
        <v>10</v>
      </c>
      <c r="G245" s="6" t="s">
        <v>192</v>
      </c>
      <c r="H245" s="6" t="s">
        <v>193</v>
      </c>
      <c r="I245" s="6" t="s">
        <v>194</v>
      </c>
      <c r="J245" s="7">
        <v>41971</v>
      </c>
      <c r="K245" s="12">
        <f>Ventas[[#This Row],[Unit Price]]*Ventas[[#This Row],[Quantity]]</f>
        <v>176</v>
      </c>
      <c r="L245" s="12">
        <f>Ventas[[#This Row],[Unit Cost]]*Ventas[[#This Row],[Quantity]]</f>
        <v>140.80000000000001</v>
      </c>
      <c r="M245" s="14">
        <f>Ventas[[#This Row],[Ingresos]]-Ventas[[#This Row],[Costes]]</f>
        <v>35.199999999999989</v>
      </c>
      <c r="N245" s="14" t="str">
        <f>_xlfn.XLOOKUP(Ventas[[#This Row],[Ship Country]],[1]!Countries[Ship Country],[1]!Countries[Area],"No registrado")</f>
        <v>Nord America</v>
      </c>
      <c r="O245" s="14" t="str">
        <f>_xlfn.XLOOKUP(Ventas[[#This Row],[Ship Country]],[1]!Countries[Ship Country],[1]!Countries[Continent],"No existe")</f>
        <v>America</v>
      </c>
      <c r="P245" s="15" t="str">
        <f>_xlfn.XLOOKUP(Ventas[[#This Row],[Category]],[2]!ProdManager[Category],[2]!ProdManager[Prod_Manager])</f>
        <v>Lydia Sinn</v>
      </c>
      <c r="Q245" s="15">
        <f>YEAR(Ventas[[#This Row],[Order Date]])</f>
        <v>2014</v>
      </c>
      <c r="R245" s="15" t="str">
        <f>TEXT(Ventas[[#This Row],[Order Date]],"MMM")</f>
        <v>nov</v>
      </c>
    </row>
    <row r="246" spans="1:18" x14ac:dyDescent="0.25">
      <c r="A246" s="4">
        <v>10339</v>
      </c>
      <c r="B246" s="4" t="s">
        <v>91</v>
      </c>
      <c r="C246" s="4" t="s">
        <v>46</v>
      </c>
      <c r="D246" s="4">
        <v>31.2</v>
      </c>
      <c r="E246" s="4">
        <v>23.712</v>
      </c>
      <c r="F246" s="4">
        <v>70</v>
      </c>
      <c r="G246" s="4" t="s">
        <v>192</v>
      </c>
      <c r="H246" s="4" t="s">
        <v>193</v>
      </c>
      <c r="I246" s="4" t="s">
        <v>194</v>
      </c>
      <c r="J246" s="5">
        <v>41971</v>
      </c>
      <c r="K246" s="12">
        <f>Ventas[[#This Row],[Unit Price]]*Ventas[[#This Row],[Quantity]]</f>
        <v>2184</v>
      </c>
      <c r="L246" s="12">
        <f>Ventas[[#This Row],[Unit Cost]]*Ventas[[#This Row],[Quantity]]</f>
        <v>1659.84</v>
      </c>
      <c r="M246" s="14">
        <f>Ventas[[#This Row],[Ingresos]]-Ventas[[#This Row],[Costes]]</f>
        <v>524.16000000000008</v>
      </c>
      <c r="N246" s="14" t="str">
        <f>_xlfn.XLOOKUP(Ventas[[#This Row],[Ship Country]],[1]!Countries[Ship Country],[1]!Countries[Area],"No registrado")</f>
        <v>Nord America</v>
      </c>
      <c r="O246" s="14" t="str">
        <f>_xlfn.XLOOKUP(Ventas[[#This Row],[Ship Country]],[1]!Countries[Ship Country],[1]!Countries[Continent],"No existe")</f>
        <v>America</v>
      </c>
      <c r="P246" s="15" t="str">
        <f>_xlfn.XLOOKUP(Ventas[[#This Row],[Category]],[2]!ProdManager[Category],[2]!ProdManager[Prod_Manager])</f>
        <v>John Matter</v>
      </c>
      <c r="Q246" s="15">
        <f>YEAR(Ventas[[#This Row],[Order Date]])</f>
        <v>2014</v>
      </c>
      <c r="R246" s="15" t="str">
        <f>TEXT(Ventas[[#This Row],[Order Date]],"MMM")</f>
        <v>nov</v>
      </c>
    </row>
    <row r="247" spans="1:18" x14ac:dyDescent="0.25">
      <c r="A247" s="6">
        <v>10339</v>
      </c>
      <c r="B247" s="6" t="s">
        <v>78</v>
      </c>
      <c r="C247" s="6" t="s">
        <v>35</v>
      </c>
      <c r="D247" s="6">
        <v>39.4</v>
      </c>
      <c r="E247" s="6">
        <v>26.791999999999998</v>
      </c>
      <c r="F247" s="6">
        <v>28</v>
      </c>
      <c r="G247" s="6" t="s">
        <v>192</v>
      </c>
      <c r="H247" s="6" t="s">
        <v>193</v>
      </c>
      <c r="I247" s="6" t="s">
        <v>194</v>
      </c>
      <c r="J247" s="7">
        <v>41971</v>
      </c>
      <c r="K247" s="12">
        <f>Ventas[[#This Row],[Unit Price]]*Ventas[[#This Row],[Quantity]]</f>
        <v>1103.2</v>
      </c>
      <c r="L247" s="12">
        <f>Ventas[[#This Row],[Unit Cost]]*Ventas[[#This Row],[Quantity]]</f>
        <v>750.17599999999993</v>
      </c>
      <c r="M247" s="14">
        <f>Ventas[[#This Row],[Ingresos]]-Ventas[[#This Row],[Costes]]</f>
        <v>353.02400000000011</v>
      </c>
      <c r="N247" s="14" t="str">
        <f>_xlfn.XLOOKUP(Ventas[[#This Row],[Ship Country]],[1]!Countries[Ship Country],[1]!Countries[Area],"No registrado")</f>
        <v>Nord America</v>
      </c>
      <c r="O247" s="14" t="str">
        <f>_xlfn.XLOOKUP(Ventas[[#This Row],[Ship Country]],[1]!Countries[Ship Country],[1]!Countries[Continent],"No existe")</f>
        <v>America</v>
      </c>
      <c r="P247" s="15" t="str">
        <f>_xlfn.XLOOKUP(Ventas[[#This Row],[Category]],[2]!ProdManager[Category],[2]!ProdManager[Prod_Manager])</f>
        <v>Lydia Sinn</v>
      </c>
      <c r="Q247" s="15">
        <f>YEAR(Ventas[[#This Row],[Order Date]])</f>
        <v>2014</v>
      </c>
      <c r="R247" s="15" t="str">
        <f>TEXT(Ventas[[#This Row],[Order Date]],"MMM")</f>
        <v>nov</v>
      </c>
    </row>
    <row r="248" spans="1:18" x14ac:dyDescent="0.25">
      <c r="A248" s="4">
        <v>10340</v>
      </c>
      <c r="B248" s="4" t="s">
        <v>154</v>
      </c>
      <c r="C248" s="4" t="s">
        <v>29</v>
      </c>
      <c r="D248" s="4">
        <v>50</v>
      </c>
      <c r="E248" s="4">
        <v>37</v>
      </c>
      <c r="F248" s="4">
        <v>20</v>
      </c>
      <c r="G248" s="4" t="s">
        <v>190</v>
      </c>
      <c r="H248" s="4" t="s">
        <v>191</v>
      </c>
      <c r="I248" s="4" t="s">
        <v>13</v>
      </c>
      <c r="J248" s="5">
        <v>41972</v>
      </c>
      <c r="K248" s="12">
        <f>Ventas[[#This Row],[Unit Price]]*Ventas[[#This Row],[Quantity]]</f>
        <v>1000</v>
      </c>
      <c r="L248" s="12">
        <f>Ventas[[#This Row],[Unit Cost]]*Ventas[[#This Row],[Quantity]]</f>
        <v>740</v>
      </c>
      <c r="M248" s="14">
        <f>Ventas[[#This Row],[Ingresos]]-Ventas[[#This Row],[Costes]]</f>
        <v>260</v>
      </c>
      <c r="N248" s="14" t="str">
        <f>_xlfn.XLOOKUP(Ventas[[#This Row],[Ship Country]],[1]!Countries[Ship Country],[1]!Countries[Area],"No registrado")</f>
        <v>Nord Europe</v>
      </c>
      <c r="O248" s="14" t="str">
        <f>_xlfn.XLOOKUP(Ventas[[#This Row],[Ship Country]],[1]!Countries[Ship Country],[1]!Countries[Continent],"No existe")</f>
        <v>Europe</v>
      </c>
      <c r="P248" s="15" t="str">
        <f>_xlfn.XLOOKUP(Ventas[[#This Row],[Category]],[2]!ProdManager[Category],[2]!ProdManager[Prod_Manager])</f>
        <v>Peter Stone</v>
      </c>
      <c r="Q248" s="15">
        <f>YEAR(Ventas[[#This Row],[Order Date]])</f>
        <v>2014</v>
      </c>
      <c r="R248" s="15" t="str">
        <f>TEXT(Ventas[[#This Row],[Order Date]],"MMM")</f>
        <v>nov</v>
      </c>
    </row>
    <row r="249" spans="1:18" x14ac:dyDescent="0.25">
      <c r="A249" s="6">
        <v>10340</v>
      </c>
      <c r="B249" s="6" t="s">
        <v>28</v>
      </c>
      <c r="C249" s="6" t="s">
        <v>29</v>
      </c>
      <c r="D249" s="6">
        <v>7.7</v>
      </c>
      <c r="E249" s="6">
        <v>6.16</v>
      </c>
      <c r="F249" s="6">
        <v>12</v>
      </c>
      <c r="G249" s="6" t="s">
        <v>190</v>
      </c>
      <c r="H249" s="6" t="s">
        <v>191</v>
      </c>
      <c r="I249" s="6" t="s">
        <v>13</v>
      </c>
      <c r="J249" s="7">
        <v>41972</v>
      </c>
      <c r="K249" s="12">
        <f>Ventas[[#This Row],[Unit Price]]*Ventas[[#This Row],[Quantity]]</f>
        <v>92.4</v>
      </c>
      <c r="L249" s="12">
        <f>Ventas[[#This Row],[Unit Cost]]*Ventas[[#This Row],[Quantity]]</f>
        <v>73.92</v>
      </c>
      <c r="M249" s="14">
        <f>Ventas[[#This Row],[Ingresos]]-Ventas[[#This Row],[Costes]]</f>
        <v>18.480000000000004</v>
      </c>
      <c r="N249" s="14" t="str">
        <f>_xlfn.XLOOKUP(Ventas[[#This Row],[Ship Country]],[1]!Countries[Ship Country],[1]!Countries[Area],"No registrado")</f>
        <v>Nord Europe</v>
      </c>
      <c r="O249" s="14" t="str">
        <f>_xlfn.XLOOKUP(Ventas[[#This Row],[Ship Country]],[1]!Countries[Ship Country],[1]!Countries[Continent],"No existe")</f>
        <v>Europe</v>
      </c>
      <c r="P249" s="15" t="str">
        <f>_xlfn.XLOOKUP(Ventas[[#This Row],[Category]],[2]!ProdManager[Category],[2]!ProdManager[Prod_Manager])</f>
        <v>Peter Stone</v>
      </c>
      <c r="Q249" s="15">
        <f>YEAR(Ventas[[#This Row],[Order Date]])</f>
        <v>2014</v>
      </c>
      <c r="R249" s="15" t="str">
        <f>TEXT(Ventas[[#This Row],[Order Date]],"MMM")</f>
        <v>nov</v>
      </c>
    </row>
    <row r="250" spans="1:18" x14ac:dyDescent="0.25">
      <c r="A250" s="4">
        <v>10340</v>
      </c>
      <c r="B250" s="4" t="s">
        <v>107</v>
      </c>
      <c r="C250" s="4" t="s">
        <v>43</v>
      </c>
      <c r="D250" s="4">
        <v>36.799999999999997</v>
      </c>
      <c r="E250" s="4">
        <v>33.856000000000002</v>
      </c>
      <c r="F250" s="4">
        <v>40</v>
      </c>
      <c r="G250" s="4" t="s">
        <v>190</v>
      </c>
      <c r="H250" s="4" t="s">
        <v>191</v>
      </c>
      <c r="I250" s="4" t="s">
        <v>13</v>
      </c>
      <c r="J250" s="5">
        <v>41972</v>
      </c>
      <c r="K250" s="12">
        <f>Ventas[[#This Row],[Unit Price]]*Ventas[[#This Row],[Quantity]]</f>
        <v>1472</v>
      </c>
      <c r="L250" s="12">
        <f>Ventas[[#This Row],[Unit Cost]]*Ventas[[#This Row],[Quantity]]</f>
        <v>1354.24</v>
      </c>
      <c r="M250" s="14">
        <f>Ventas[[#This Row],[Ingresos]]-Ventas[[#This Row],[Costes]]</f>
        <v>117.75999999999999</v>
      </c>
      <c r="N250" s="14" t="str">
        <f>_xlfn.XLOOKUP(Ventas[[#This Row],[Ship Country]],[1]!Countries[Ship Country],[1]!Countries[Area],"No registrado")</f>
        <v>Nord Europe</v>
      </c>
      <c r="O250" s="14" t="str">
        <f>_xlfn.XLOOKUP(Ventas[[#This Row],[Ship Country]],[1]!Countries[Ship Country],[1]!Countries[Continent],"No existe")</f>
        <v>Europe</v>
      </c>
      <c r="P250" s="15" t="str">
        <f>_xlfn.XLOOKUP(Ventas[[#This Row],[Category]],[2]!ProdManager[Category],[2]!ProdManager[Prod_Manager])</f>
        <v>John Matter</v>
      </c>
      <c r="Q250" s="15">
        <f>YEAR(Ventas[[#This Row],[Order Date]])</f>
        <v>2014</v>
      </c>
      <c r="R250" s="15" t="str">
        <f>TEXT(Ventas[[#This Row],[Order Date]],"MMM")</f>
        <v>nov</v>
      </c>
    </row>
    <row r="251" spans="1:18" x14ac:dyDescent="0.25">
      <c r="A251" s="6">
        <v>10341</v>
      </c>
      <c r="B251" s="6" t="s">
        <v>39</v>
      </c>
      <c r="C251" s="6" t="s">
        <v>15</v>
      </c>
      <c r="D251" s="6">
        <v>2</v>
      </c>
      <c r="E251" s="6">
        <v>1.58</v>
      </c>
      <c r="F251" s="6">
        <v>8</v>
      </c>
      <c r="G251" s="6" t="s">
        <v>198</v>
      </c>
      <c r="H251" s="6" t="s">
        <v>199</v>
      </c>
      <c r="I251" s="6" t="s">
        <v>200</v>
      </c>
      <c r="J251" s="7">
        <v>41972</v>
      </c>
      <c r="K251" s="12">
        <f>Ventas[[#This Row],[Unit Price]]*Ventas[[#This Row],[Quantity]]</f>
        <v>16</v>
      </c>
      <c r="L251" s="12">
        <f>Ventas[[#This Row],[Unit Cost]]*Ventas[[#This Row],[Quantity]]</f>
        <v>12.64</v>
      </c>
      <c r="M251" s="14">
        <f>Ventas[[#This Row],[Ingresos]]-Ventas[[#This Row],[Costes]]</f>
        <v>3.3599999999999994</v>
      </c>
      <c r="N251" s="14" t="str">
        <f>_xlfn.XLOOKUP(Ventas[[#This Row],[Ship Country]],[1]!Countries[Ship Country],[1]!Countries[Area],"No registrado")</f>
        <v>Nord Europe</v>
      </c>
      <c r="O251" s="14" t="str">
        <f>_xlfn.XLOOKUP(Ventas[[#This Row],[Ship Country]],[1]!Countries[Ship Country],[1]!Countries[Continent],"No existe")</f>
        <v>Europe</v>
      </c>
      <c r="P251" s="15" t="str">
        <f>_xlfn.XLOOKUP(Ventas[[#This Row],[Category]],[2]!ProdManager[Category],[2]!ProdManager[Prod_Manager])</f>
        <v>Peter Stone</v>
      </c>
      <c r="Q251" s="15">
        <f>YEAR(Ventas[[#This Row],[Order Date]])</f>
        <v>2014</v>
      </c>
      <c r="R251" s="15" t="str">
        <f>TEXT(Ventas[[#This Row],[Order Date]],"MMM")</f>
        <v>nov</v>
      </c>
    </row>
    <row r="252" spans="1:18" x14ac:dyDescent="0.25">
      <c r="A252" s="4">
        <v>10341</v>
      </c>
      <c r="B252" s="4" t="s">
        <v>52</v>
      </c>
      <c r="C252" s="4" t="s">
        <v>15</v>
      </c>
      <c r="D252" s="4">
        <v>44</v>
      </c>
      <c r="E252" s="4">
        <v>36.96</v>
      </c>
      <c r="F252" s="4">
        <v>9</v>
      </c>
      <c r="G252" s="4" t="s">
        <v>198</v>
      </c>
      <c r="H252" s="4" t="s">
        <v>199</v>
      </c>
      <c r="I252" s="4" t="s">
        <v>200</v>
      </c>
      <c r="J252" s="5">
        <v>41972</v>
      </c>
      <c r="K252" s="12">
        <f>Ventas[[#This Row],[Unit Price]]*Ventas[[#This Row],[Quantity]]</f>
        <v>396</v>
      </c>
      <c r="L252" s="12">
        <f>Ventas[[#This Row],[Unit Cost]]*Ventas[[#This Row],[Quantity]]</f>
        <v>332.64</v>
      </c>
      <c r="M252" s="14">
        <f>Ventas[[#This Row],[Ingresos]]-Ventas[[#This Row],[Costes]]</f>
        <v>63.360000000000014</v>
      </c>
      <c r="N252" s="14" t="str">
        <f>_xlfn.XLOOKUP(Ventas[[#This Row],[Ship Country]],[1]!Countries[Ship Country],[1]!Countries[Area],"No registrado")</f>
        <v>Nord Europe</v>
      </c>
      <c r="O252" s="14" t="str">
        <f>_xlfn.XLOOKUP(Ventas[[#This Row],[Ship Country]],[1]!Countries[Ship Country],[1]!Countries[Continent],"No existe")</f>
        <v>Europe</v>
      </c>
      <c r="P252" s="15" t="str">
        <f>_xlfn.XLOOKUP(Ventas[[#This Row],[Category]],[2]!ProdManager[Category],[2]!ProdManager[Prod_Manager])</f>
        <v>Peter Stone</v>
      </c>
      <c r="Q252" s="15">
        <f>YEAR(Ventas[[#This Row],[Order Date]])</f>
        <v>2014</v>
      </c>
      <c r="R252" s="15" t="str">
        <f>TEXT(Ventas[[#This Row],[Order Date]],"MMM")</f>
        <v>nov</v>
      </c>
    </row>
    <row r="253" spans="1:18" x14ac:dyDescent="0.25">
      <c r="A253" s="6">
        <v>10342</v>
      </c>
      <c r="B253" s="6" t="s">
        <v>57</v>
      </c>
      <c r="C253" s="6" t="s">
        <v>29</v>
      </c>
      <c r="D253" s="6">
        <v>15.2</v>
      </c>
      <c r="E253" s="6">
        <v>10.792</v>
      </c>
      <c r="F253" s="6">
        <v>40</v>
      </c>
      <c r="G253" s="6" t="s">
        <v>99</v>
      </c>
      <c r="H253" s="6" t="s">
        <v>100</v>
      </c>
      <c r="I253" s="6" t="s">
        <v>21</v>
      </c>
      <c r="J253" s="7">
        <v>41973</v>
      </c>
      <c r="K253" s="12">
        <f>Ventas[[#This Row],[Unit Price]]*Ventas[[#This Row],[Quantity]]</f>
        <v>608</v>
      </c>
      <c r="L253" s="12">
        <f>Ventas[[#This Row],[Unit Cost]]*Ventas[[#This Row],[Quantity]]</f>
        <v>431.68</v>
      </c>
      <c r="M253" s="14">
        <f>Ventas[[#This Row],[Ingresos]]-Ventas[[#This Row],[Costes]]</f>
        <v>176.32</v>
      </c>
      <c r="N253" s="14" t="str">
        <f>_xlfn.XLOOKUP(Ventas[[#This Row],[Ship Country]],[1]!Countries[Ship Country],[1]!Countries[Area],"No registrado")</f>
        <v>Nord Europe</v>
      </c>
      <c r="O253" s="14" t="str">
        <f>_xlfn.XLOOKUP(Ventas[[#This Row],[Ship Country]],[1]!Countries[Ship Country],[1]!Countries[Continent],"No existe")</f>
        <v>Europe</v>
      </c>
      <c r="P253" s="15" t="str">
        <f>_xlfn.XLOOKUP(Ventas[[#This Row],[Category]],[2]!ProdManager[Category],[2]!ProdManager[Prod_Manager])</f>
        <v>Peter Stone</v>
      </c>
      <c r="Q253" s="15">
        <f>YEAR(Ventas[[#This Row],[Order Date]])</f>
        <v>2014</v>
      </c>
      <c r="R253" s="15" t="str">
        <f>TEXT(Ventas[[#This Row],[Order Date]],"MMM")</f>
        <v>nov</v>
      </c>
    </row>
    <row r="254" spans="1:18" x14ac:dyDescent="0.25">
      <c r="A254" s="4">
        <v>10342</v>
      </c>
      <c r="B254" s="4" t="s">
        <v>45</v>
      </c>
      <c r="C254" s="4" t="s">
        <v>46</v>
      </c>
      <c r="D254" s="4">
        <v>19.2</v>
      </c>
      <c r="E254" s="4">
        <v>14.783999999999999</v>
      </c>
      <c r="F254" s="4">
        <v>40</v>
      </c>
      <c r="G254" s="4" t="s">
        <v>99</v>
      </c>
      <c r="H254" s="4" t="s">
        <v>100</v>
      </c>
      <c r="I254" s="4" t="s">
        <v>21</v>
      </c>
      <c r="J254" s="5">
        <v>41973</v>
      </c>
      <c r="K254" s="12">
        <f>Ventas[[#This Row],[Unit Price]]*Ventas[[#This Row],[Quantity]]</f>
        <v>768</v>
      </c>
      <c r="L254" s="12">
        <f>Ventas[[#This Row],[Unit Cost]]*Ventas[[#This Row],[Quantity]]</f>
        <v>591.3599999999999</v>
      </c>
      <c r="M254" s="14">
        <f>Ventas[[#This Row],[Ingresos]]-Ventas[[#This Row],[Costes]]</f>
        <v>176.6400000000001</v>
      </c>
      <c r="N254" s="14" t="str">
        <f>_xlfn.XLOOKUP(Ventas[[#This Row],[Ship Country]],[1]!Countries[Ship Country],[1]!Countries[Area],"No registrado")</f>
        <v>Nord Europe</v>
      </c>
      <c r="O254" s="14" t="str">
        <f>_xlfn.XLOOKUP(Ventas[[#This Row],[Ship Country]],[1]!Countries[Ship Country],[1]!Countries[Continent],"No existe")</f>
        <v>Europe</v>
      </c>
      <c r="P254" s="15" t="str">
        <f>_xlfn.XLOOKUP(Ventas[[#This Row],[Category]],[2]!ProdManager[Category],[2]!ProdManager[Prod_Manager])</f>
        <v>John Matter</v>
      </c>
      <c r="Q254" s="15">
        <f>YEAR(Ventas[[#This Row],[Order Date]])</f>
        <v>2014</v>
      </c>
      <c r="R254" s="15" t="str">
        <f>TEXT(Ventas[[#This Row],[Order Date]],"MMM")</f>
        <v>nov</v>
      </c>
    </row>
    <row r="255" spans="1:18" x14ac:dyDescent="0.25">
      <c r="A255" s="6">
        <v>10342</v>
      </c>
      <c r="B255" s="6" t="s">
        <v>55</v>
      </c>
      <c r="C255" s="6" t="s">
        <v>43</v>
      </c>
      <c r="D255" s="6">
        <v>15.2</v>
      </c>
      <c r="E255" s="6">
        <v>13.984</v>
      </c>
      <c r="F255" s="6">
        <v>24</v>
      </c>
      <c r="G255" s="6" t="s">
        <v>99</v>
      </c>
      <c r="H255" s="6" t="s">
        <v>100</v>
      </c>
      <c r="I255" s="6" t="s">
        <v>21</v>
      </c>
      <c r="J255" s="7">
        <v>41973</v>
      </c>
      <c r="K255" s="12">
        <f>Ventas[[#This Row],[Unit Price]]*Ventas[[#This Row],[Quantity]]</f>
        <v>364.79999999999995</v>
      </c>
      <c r="L255" s="12">
        <f>Ventas[[#This Row],[Unit Cost]]*Ventas[[#This Row],[Quantity]]</f>
        <v>335.61599999999999</v>
      </c>
      <c r="M255" s="14">
        <f>Ventas[[#This Row],[Ingresos]]-Ventas[[#This Row],[Costes]]</f>
        <v>29.183999999999969</v>
      </c>
      <c r="N255" s="14" t="str">
        <f>_xlfn.XLOOKUP(Ventas[[#This Row],[Ship Country]],[1]!Countries[Ship Country],[1]!Countries[Area],"No registrado")</f>
        <v>Nord Europe</v>
      </c>
      <c r="O255" s="14" t="str">
        <f>_xlfn.XLOOKUP(Ventas[[#This Row],[Ship Country]],[1]!Countries[Ship Country],[1]!Countries[Continent],"No existe")</f>
        <v>Europe</v>
      </c>
      <c r="P255" s="15" t="str">
        <f>_xlfn.XLOOKUP(Ventas[[#This Row],[Category]],[2]!ProdManager[Category],[2]!ProdManager[Prod_Manager])</f>
        <v>John Matter</v>
      </c>
      <c r="Q255" s="15">
        <f>YEAR(Ventas[[#This Row],[Order Date]])</f>
        <v>2014</v>
      </c>
      <c r="R255" s="15" t="str">
        <f>TEXT(Ventas[[#This Row],[Order Date]],"MMM")</f>
        <v>nov</v>
      </c>
    </row>
    <row r="256" spans="1:18" x14ac:dyDescent="0.25">
      <c r="A256" s="4">
        <v>10342</v>
      </c>
      <c r="B256" s="4" t="s">
        <v>44</v>
      </c>
      <c r="C256" s="4" t="s">
        <v>15</v>
      </c>
      <c r="D256" s="4">
        <v>10</v>
      </c>
      <c r="E256" s="4">
        <v>8.5</v>
      </c>
      <c r="F256" s="4">
        <v>56</v>
      </c>
      <c r="G256" s="4" t="s">
        <v>99</v>
      </c>
      <c r="H256" s="4" t="s">
        <v>100</v>
      </c>
      <c r="I256" s="4" t="s">
        <v>21</v>
      </c>
      <c r="J256" s="5">
        <v>41973</v>
      </c>
      <c r="K256" s="12">
        <f>Ventas[[#This Row],[Unit Price]]*Ventas[[#This Row],[Quantity]]</f>
        <v>560</v>
      </c>
      <c r="L256" s="12">
        <f>Ventas[[#This Row],[Unit Cost]]*Ventas[[#This Row],[Quantity]]</f>
        <v>476</v>
      </c>
      <c r="M256" s="14">
        <f>Ventas[[#This Row],[Ingresos]]-Ventas[[#This Row],[Costes]]</f>
        <v>84</v>
      </c>
      <c r="N256" s="14" t="str">
        <f>_xlfn.XLOOKUP(Ventas[[#This Row],[Ship Country]],[1]!Countries[Ship Country],[1]!Countries[Area],"No registrado")</f>
        <v>Nord Europe</v>
      </c>
      <c r="O256" s="14" t="str">
        <f>_xlfn.XLOOKUP(Ventas[[#This Row],[Ship Country]],[1]!Countries[Ship Country],[1]!Countries[Continent],"No existe")</f>
        <v>Europe</v>
      </c>
      <c r="P256" s="15" t="str">
        <f>_xlfn.XLOOKUP(Ventas[[#This Row],[Category]],[2]!ProdManager[Category],[2]!ProdManager[Prod_Manager])</f>
        <v>Peter Stone</v>
      </c>
      <c r="Q256" s="15">
        <f>YEAR(Ventas[[#This Row],[Order Date]])</f>
        <v>2014</v>
      </c>
      <c r="R256" s="15" t="str">
        <f>TEXT(Ventas[[#This Row],[Order Date]],"MMM")</f>
        <v>nov</v>
      </c>
    </row>
    <row r="257" spans="1:18" x14ac:dyDescent="0.25">
      <c r="A257" s="6">
        <v>10343</v>
      </c>
      <c r="B257" s="6" t="s">
        <v>150</v>
      </c>
      <c r="C257" s="6" t="s">
        <v>10</v>
      </c>
      <c r="D257" s="6">
        <v>26.6</v>
      </c>
      <c r="E257" s="6">
        <v>21.28</v>
      </c>
      <c r="F257" s="6">
        <v>50</v>
      </c>
      <c r="G257" s="6" t="s">
        <v>127</v>
      </c>
      <c r="H257" s="6" t="s">
        <v>128</v>
      </c>
      <c r="I257" s="6" t="s">
        <v>21</v>
      </c>
      <c r="J257" s="7">
        <v>41974</v>
      </c>
      <c r="K257" s="12">
        <f>Ventas[[#This Row],[Unit Price]]*Ventas[[#This Row],[Quantity]]</f>
        <v>1330</v>
      </c>
      <c r="L257" s="12">
        <f>Ventas[[#This Row],[Unit Cost]]*Ventas[[#This Row],[Quantity]]</f>
        <v>1064</v>
      </c>
      <c r="M257" s="14">
        <f>Ventas[[#This Row],[Ingresos]]-Ventas[[#This Row],[Costes]]</f>
        <v>266</v>
      </c>
      <c r="N257" s="14" t="str">
        <f>_xlfn.XLOOKUP(Ventas[[#This Row],[Ship Country]],[1]!Countries[Ship Country],[1]!Countries[Area],"No registrado")</f>
        <v>Nord Europe</v>
      </c>
      <c r="O257" s="14" t="str">
        <f>_xlfn.XLOOKUP(Ventas[[#This Row],[Ship Country]],[1]!Countries[Ship Country],[1]!Countries[Continent],"No existe")</f>
        <v>Europe</v>
      </c>
      <c r="P257" s="15" t="str">
        <f>_xlfn.XLOOKUP(Ventas[[#This Row],[Category]],[2]!ProdManager[Category],[2]!ProdManager[Prod_Manager])</f>
        <v>Marc Caine</v>
      </c>
      <c r="Q257" s="15">
        <f>YEAR(Ventas[[#This Row],[Order Date]])</f>
        <v>2014</v>
      </c>
      <c r="R257" s="15" t="str">
        <f>TEXT(Ventas[[#This Row],[Order Date]],"MMM")</f>
        <v>dic</v>
      </c>
    </row>
    <row r="258" spans="1:18" x14ac:dyDescent="0.25">
      <c r="A258" s="4">
        <v>10343</v>
      </c>
      <c r="B258" s="4" t="s">
        <v>142</v>
      </c>
      <c r="C258" s="4" t="s">
        <v>35</v>
      </c>
      <c r="D258" s="4">
        <v>10</v>
      </c>
      <c r="E258" s="4">
        <v>6.7999999999999989</v>
      </c>
      <c r="F258" s="4">
        <v>4</v>
      </c>
      <c r="G258" s="4" t="s">
        <v>127</v>
      </c>
      <c r="H258" s="4" t="s">
        <v>128</v>
      </c>
      <c r="I258" s="4" t="s">
        <v>21</v>
      </c>
      <c r="J258" s="5">
        <v>41974</v>
      </c>
      <c r="K258" s="12">
        <f>Ventas[[#This Row],[Unit Price]]*Ventas[[#This Row],[Quantity]]</f>
        <v>40</v>
      </c>
      <c r="L258" s="12">
        <f>Ventas[[#This Row],[Unit Cost]]*Ventas[[#This Row],[Quantity]]</f>
        <v>27.199999999999996</v>
      </c>
      <c r="M258" s="14">
        <f>Ventas[[#This Row],[Ingresos]]-Ventas[[#This Row],[Costes]]</f>
        <v>12.800000000000004</v>
      </c>
      <c r="N258" s="14" t="str">
        <f>_xlfn.XLOOKUP(Ventas[[#This Row],[Ship Country]],[1]!Countries[Ship Country],[1]!Countries[Area],"No registrado")</f>
        <v>Nord Europe</v>
      </c>
      <c r="O258" s="14" t="str">
        <f>_xlfn.XLOOKUP(Ventas[[#This Row],[Ship Country]],[1]!Countries[Ship Country],[1]!Countries[Continent],"No existe")</f>
        <v>Europe</v>
      </c>
      <c r="P258" s="15" t="str">
        <f>_xlfn.XLOOKUP(Ventas[[#This Row],[Category]],[2]!ProdManager[Category],[2]!ProdManager[Prod_Manager])</f>
        <v>Lydia Sinn</v>
      </c>
      <c r="Q258" s="15">
        <f>YEAR(Ventas[[#This Row],[Order Date]])</f>
        <v>2014</v>
      </c>
      <c r="R258" s="15" t="str">
        <f>TEXT(Ventas[[#This Row],[Order Date]],"MMM")</f>
        <v>dic</v>
      </c>
    </row>
    <row r="259" spans="1:18" x14ac:dyDescent="0.25">
      <c r="A259" s="6">
        <v>10343</v>
      </c>
      <c r="B259" s="6" t="s">
        <v>101</v>
      </c>
      <c r="C259" s="6" t="s">
        <v>43</v>
      </c>
      <c r="D259" s="6">
        <v>14.4</v>
      </c>
      <c r="E259" s="6">
        <v>12.816000000000001</v>
      </c>
      <c r="F259" s="6">
        <v>15</v>
      </c>
      <c r="G259" s="6" t="s">
        <v>127</v>
      </c>
      <c r="H259" s="6" t="s">
        <v>128</v>
      </c>
      <c r="I259" s="6" t="s">
        <v>21</v>
      </c>
      <c r="J259" s="7">
        <v>41974</v>
      </c>
      <c r="K259" s="12">
        <f>Ventas[[#This Row],[Unit Price]]*Ventas[[#This Row],[Quantity]]</f>
        <v>216</v>
      </c>
      <c r="L259" s="12">
        <f>Ventas[[#This Row],[Unit Cost]]*Ventas[[#This Row],[Quantity]]</f>
        <v>192.24</v>
      </c>
      <c r="M259" s="14">
        <f>Ventas[[#This Row],[Ingresos]]-Ventas[[#This Row],[Costes]]</f>
        <v>23.759999999999991</v>
      </c>
      <c r="N259" s="14" t="str">
        <f>_xlfn.XLOOKUP(Ventas[[#This Row],[Ship Country]],[1]!Countries[Ship Country],[1]!Countries[Area],"No registrado")</f>
        <v>Nord Europe</v>
      </c>
      <c r="O259" s="14" t="str">
        <f>_xlfn.XLOOKUP(Ventas[[#This Row],[Ship Country]],[1]!Countries[Ship Country],[1]!Countries[Continent],"No existe")</f>
        <v>Europe</v>
      </c>
      <c r="P259" s="15" t="str">
        <f>_xlfn.XLOOKUP(Ventas[[#This Row],[Category]],[2]!ProdManager[Category],[2]!ProdManager[Prod_Manager])</f>
        <v>John Matter</v>
      </c>
      <c r="Q259" s="15">
        <f>YEAR(Ventas[[#This Row],[Order Date]])</f>
        <v>2014</v>
      </c>
      <c r="R259" s="15" t="str">
        <f>TEXT(Ventas[[#This Row],[Order Date]],"MMM")</f>
        <v>dic</v>
      </c>
    </row>
    <row r="260" spans="1:18" x14ac:dyDescent="0.25">
      <c r="A260" s="4">
        <v>10344</v>
      </c>
      <c r="B260" s="4" t="s">
        <v>169</v>
      </c>
      <c r="C260" s="4" t="s">
        <v>24</v>
      </c>
      <c r="D260" s="4">
        <v>17.600000000000001</v>
      </c>
      <c r="E260" s="4">
        <v>14.784000000000001</v>
      </c>
      <c r="F260" s="4">
        <v>35</v>
      </c>
      <c r="G260" s="4" t="s">
        <v>105</v>
      </c>
      <c r="H260" s="4" t="s">
        <v>106</v>
      </c>
      <c r="I260" s="4" t="s">
        <v>84</v>
      </c>
      <c r="J260" s="5">
        <v>41975</v>
      </c>
      <c r="K260" s="12">
        <f>Ventas[[#This Row],[Unit Price]]*Ventas[[#This Row],[Quantity]]</f>
        <v>616</v>
      </c>
      <c r="L260" s="12">
        <f>Ventas[[#This Row],[Unit Cost]]*Ventas[[#This Row],[Quantity]]</f>
        <v>517.44000000000005</v>
      </c>
      <c r="M260" s="14">
        <f>Ventas[[#This Row],[Ingresos]]-Ventas[[#This Row],[Costes]]</f>
        <v>98.559999999999945</v>
      </c>
      <c r="N260" s="14" t="str">
        <f>_xlfn.XLOOKUP(Ventas[[#This Row],[Ship Country]],[1]!Countries[Ship Country],[1]!Countries[Area],"No registrado")</f>
        <v>Nord America</v>
      </c>
      <c r="O260" s="14" t="str">
        <f>_xlfn.XLOOKUP(Ventas[[#This Row],[Ship Country]],[1]!Countries[Ship Country],[1]!Countries[Continent],"No existe")</f>
        <v>America</v>
      </c>
      <c r="P260" s="15" t="str">
        <f>_xlfn.XLOOKUP(Ventas[[#This Row],[Category]],[2]!ProdManager[Category],[2]!ProdManager[Prod_Manager])</f>
        <v>Lydia Sinn</v>
      </c>
      <c r="Q260" s="15">
        <f>YEAR(Ventas[[#This Row],[Order Date]])</f>
        <v>2014</v>
      </c>
      <c r="R260" s="15" t="str">
        <f>TEXT(Ventas[[#This Row],[Order Date]],"MMM")</f>
        <v>dic</v>
      </c>
    </row>
    <row r="261" spans="1:18" x14ac:dyDescent="0.25">
      <c r="A261" s="6">
        <v>10344</v>
      </c>
      <c r="B261" s="6" t="s">
        <v>201</v>
      </c>
      <c r="C261" s="6" t="s">
        <v>24</v>
      </c>
      <c r="D261" s="6">
        <v>32</v>
      </c>
      <c r="E261" s="6">
        <v>23.68</v>
      </c>
      <c r="F261" s="6">
        <v>70</v>
      </c>
      <c r="G261" s="6" t="s">
        <v>105</v>
      </c>
      <c r="H261" s="6" t="s">
        <v>106</v>
      </c>
      <c r="I261" s="6" t="s">
        <v>84</v>
      </c>
      <c r="J261" s="7">
        <v>41975</v>
      </c>
      <c r="K261" s="12">
        <f>Ventas[[#This Row],[Unit Price]]*Ventas[[#This Row],[Quantity]]</f>
        <v>2240</v>
      </c>
      <c r="L261" s="12">
        <f>Ventas[[#This Row],[Unit Cost]]*Ventas[[#This Row],[Quantity]]</f>
        <v>1657.6</v>
      </c>
      <c r="M261" s="14">
        <f>Ventas[[#This Row],[Ingresos]]-Ventas[[#This Row],[Costes]]</f>
        <v>582.40000000000009</v>
      </c>
      <c r="N261" s="14" t="str">
        <f>_xlfn.XLOOKUP(Ventas[[#This Row],[Ship Country]],[1]!Countries[Ship Country],[1]!Countries[Area],"No registrado")</f>
        <v>Nord America</v>
      </c>
      <c r="O261" s="14" t="str">
        <f>_xlfn.XLOOKUP(Ventas[[#This Row],[Ship Country]],[1]!Countries[Ship Country],[1]!Countries[Continent],"No existe")</f>
        <v>America</v>
      </c>
      <c r="P261" s="15" t="str">
        <f>_xlfn.XLOOKUP(Ventas[[#This Row],[Category]],[2]!ProdManager[Category],[2]!ProdManager[Prod_Manager])</f>
        <v>Lydia Sinn</v>
      </c>
      <c r="Q261" s="15">
        <f>YEAR(Ventas[[#This Row],[Order Date]])</f>
        <v>2014</v>
      </c>
      <c r="R261" s="15" t="str">
        <f>TEXT(Ventas[[#This Row],[Order Date]],"MMM")</f>
        <v>dic</v>
      </c>
    </row>
    <row r="262" spans="1:18" x14ac:dyDescent="0.25">
      <c r="A262" s="4">
        <v>10345</v>
      </c>
      <c r="B262" s="4" t="s">
        <v>201</v>
      </c>
      <c r="C262" s="4" t="s">
        <v>24</v>
      </c>
      <c r="D262" s="4">
        <v>32</v>
      </c>
      <c r="E262" s="4">
        <v>23.68</v>
      </c>
      <c r="F262" s="4">
        <v>70</v>
      </c>
      <c r="G262" s="4" t="s">
        <v>110</v>
      </c>
      <c r="H262" s="4" t="s">
        <v>111</v>
      </c>
      <c r="I262" s="4" t="s">
        <v>21</v>
      </c>
      <c r="J262" s="5">
        <v>41978</v>
      </c>
      <c r="K262" s="12">
        <f>Ventas[[#This Row],[Unit Price]]*Ventas[[#This Row],[Quantity]]</f>
        <v>2240</v>
      </c>
      <c r="L262" s="12">
        <f>Ventas[[#This Row],[Unit Cost]]*Ventas[[#This Row],[Quantity]]</f>
        <v>1657.6</v>
      </c>
      <c r="M262" s="14">
        <f>Ventas[[#This Row],[Ingresos]]-Ventas[[#This Row],[Costes]]</f>
        <v>582.40000000000009</v>
      </c>
      <c r="N262" s="14" t="str">
        <f>_xlfn.XLOOKUP(Ventas[[#This Row],[Ship Country]],[1]!Countries[Ship Country],[1]!Countries[Area],"No registrado")</f>
        <v>Nord Europe</v>
      </c>
      <c r="O262" s="14" t="str">
        <f>_xlfn.XLOOKUP(Ventas[[#This Row],[Ship Country]],[1]!Countries[Ship Country],[1]!Countries[Continent],"No existe")</f>
        <v>Europe</v>
      </c>
      <c r="P262" s="15" t="str">
        <f>_xlfn.XLOOKUP(Ventas[[#This Row],[Category]],[2]!ProdManager[Category],[2]!ProdManager[Prod_Manager])</f>
        <v>Lydia Sinn</v>
      </c>
      <c r="Q262" s="15">
        <f>YEAR(Ventas[[#This Row],[Order Date]])</f>
        <v>2014</v>
      </c>
      <c r="R262" s="15" t="str">
        <f>TEXT(Ventas[[#This Row],[Order Date]],"MMM")</f>
        <v>dic</v>
      </c>
    </row>
    <row r="263" spans="1:18" x14ac:dyDescent="0.25">
      <c r="A263" s="6">
        <v>10345</v>
      </c>
      <c r="B263" s="6" t="s">
        <v>130</v>
      </c>
      <c r="C263" s="6" t="s">
        <v>35</v>
      </c>
      <c r="D263" s="6">
        <v>7.3</v>
      </c>
      <c r="E263" s="6">
        <v>4.8179999999999996</v>
      </c>
      <c r="F263" s="6">
        <v>80</v>
      </c>
      <c r="G263" s="6" t="s">
        <v>110</v>
      </c>
      <c r="H263" s="6" t="s">
        <v>111</v>
      </c>
      <c r="I263" s="6" t="s">
        <v>21</v>
      </c>
      <c r="J263" s="7">
        <v>41978</v>
      </c>
      <c r="K263" s="12">
        <f>Ventas[[#This Row],[Unit Price]]*Ventas[[#This Row],[Quantity]]</f>
        <v>584</v>
      </c>
      <c r="L263" s="12">
        <f>Ventas[[#This Row],[Unit Cost]]*Ventas[[#This Row],[Quantity]]</f>
        <v>385.43999999999994</v>
      </c>
      <c r="M263" s="14">
        <f>Ventas[[#This Row],[Ingresos]]-Ventas[[#This Row],[Costes]]</f>
        <v>198.56000000000006</v>
      </c>
      <c r="N263" s="14" t="str">
        <f>_xlfn.XLOOKUP(Ventas[[#This Row],[Ship Country]],[1]!Countries[Ship Country],[1]!Countries[Area],"No registrado")</f>
        <v>Nord Europe</v>
      </c>
      <c r="O263" s="14" t="str">
        <f>_xlfn.XLOOKUP(Ventas[[#This Row],[Ship Country]],[1]!Countries[Ship Country],[1]!Countries[Continent],"No existe")</f>
        <v>Europe</v>
      </c>
      <c r="P263" s="15" t="str">
        <f>_xlfn.XLOOKUP(Ventas[[#This Row],[Category]],[2]!ProdManager[Category],[2]!ProdManager[Prod_Manager])</f>
        <v>Lydia Sinn</v>
      </c>
      <c r="Q263" s="15">
        <f>YEAR(Ventas[[#This Row],[Order Date]])</f>
        <v>2014</v>
      </c>
      <c r="R263" s="15" t="str">
        <f>TEXT(Ventas[[#This Row],[Order Date]],"MMM")</f>
        <v>dic</v>
      </c>
    </row>
    <row r="264" spans="1:18" x14ac:dyDescent="0.25">
      <c r="A264" s="4">
        <v>10345</v>
      </c>
      <c r="B264" s="4" t="s">
        <v>9</v>
      </c>
      <c r="C264" s="4" t="s">
        <v>10</v>
      </c>
      <c r="D264" s="4">
        <v>11.2</v>
      </c>
      <c r="E264" s="4">
        <v>8.6239999999999988</v>
      </c>
      <c r="F264" s="4">
        <v>9</v>
      </c>
      <c r="G264" s="4" t="s">
        <v>110</v>
      </c>
      <c r="H264" s="4" t="s">
        <v>111</v>
      </c>
      <c r="I264" s="4" t="s">
        <v>21</v>
      </c>
      <c r="J264" s="5">
        <v>41978</v>
      </c>
      <c r="K264" s="12">
        <f>Ventas[[#This Row],[Unit Price]]*Ventas[[#This Row],[Quantity]]</f>
        <v>100.8</v>
      </c>
      <c r="L264" s="12">
        <f>Ventas[[#This Row],[Unit Cost]]*Ventas[[#This Row],[Quantity]]</f>
        <v>77.615999999999985</v>
      </c>
      <c r="M264" s="14">
        <f>Ventas[[#This Row],[Ingresos]]-Ventas[[#This Row],[Costes]]</f>
        <v>23.184000000000012</v>
      </c>
      <c r="N264" s="14" t="str">
        <f>_xlfn.XLOOKUP(Ventas[[#This Row],[Ship Country]],[1]!Countries[Ship Country],[1]!Countries[Area],"No registrado")</f>
        <v>Nord Europe</v>
      </c>
      <c r="O264" s="14" t="str">
        <f>_xlfn.XLOOKUP(Ventas[[#This Row],[Ship Country]],[1]!Countries[Ship Country],[1]!Countries[Continent],"No existe")</f>
        <v>Europe</v>
      </c>
      <c r="P264" s="15" t="str">
        <f>_xlfn.XLOOKUP(Ventas[[#This Row],[Category]],[2]!ProdManager[Category],[2]!ProdManager[Prod_Manager])</f>
        <v>Marc Caine</v>
      </c>
      <c r="Q264" s="15">
        <f>YEAR(Ventas[[#This Row],[Order Date]])</f>
        <v>2014</v>
      </c>
      <c r="R264" s="15" t="str">
        <f>TEXT(Ventas[[#This Row],[Order Date]],"MMM")</f>
        <v>dic</v>
      </c>
    </row>
    <row r="265" spans="1:18" x14ac:dyDescent="0.25">
      <c r="A265" s="6">
        <v>10346</v>
      </c>
      <c r="B265" s="6" t="s">
        <v>91</v>
      </c>
      <c r="C265" s="6" t="s">
        <v>46</v>
      </c>
      <c r="D265" s="6">
        <v>31.2</v>
      </c>
      <c r="E265" s="6">
        <v>23.4</v>
      </c>
      <c r="F265" s="6">
        <v>36</v>
      </c>
      <c r="G265" s="6" t="s">
        <v>82</v>
      </c>
      <c r="H265" s="6" t="s">
        <v>83</v>
      </c>
      <c r="I265" s="6" t="s">
        <v>84</v>
      </c>
      <c r="J265" s="7">
        <v>41979</v>
      </c>
      <c r="K265" s="12">
        <f>Ventas[[#This Row],[Unit Price]]*Ventas[[#This Row],[Quantity]]</f>
        <v>1123.2</v>
      </c>
      <c r="L265" s="12">
        <f>Ventas[[#This Row],[Unit Cost]]*Ventas[[#This Row],[Quantity]]</f>
        <v>842.4</v>
      </c>
      <c r="M265" s="14">
        <f>Ventas[[#This Row],[Ingresos]]-Ventas[[#This Row],[Costes]]</f>
        <v>280.80000000000007</v>
      </c>
      <c r="N265" s="14" t="str">
        <f>_xlfn.XLOOKUP(Ventas[[#This Row],[Ship Country]],[1]!Countries[Ship Country],[1]!Countries[Area],"No registrado")</f>
        <v>Nord America</v>
      </c>
      <c r="O265" s="14" t="str">
        <f>_xlfn.XLOOKUP(Ventas[[#This Row],[Ship Country]],[1]!Countries[Ship Country],[1]!Countries[Continent],"No existe")</f>
        <v>America</v>
      </c>
      <c r="P265" s="15" t="str">
        <f>_xlfn.XLOOKUP(Ventas[[#This Row],[Category]],[2]!ProdManager[Category],[2]!ProdManager[Prod_Manager])</f>
        <v>John Matter</v>
      </c>
      <c r="Q265" s="15">
        <f>YEAR(Ventas[[#This Row],[Order Date]])</f>
        <v>2014</v>
      </c>
      <c r="R265" s="15" t="str">
        <f>TEXT(Ventas[[#This Row],[Order Date]],"MMM")</f>
        <v>dic</v>
      </c>
    </row>
    <row r="266" spans="1:18" x14ac:dyDescent="0.25">
      <c r="A266" s="4">
        <v>10346</v>
      </c>
      <c r="B266" s="4" t="s">
        <v>86</v>
      </c>
      <c r="C266" s="4" t="s">
        <v>10</v>
      </c>
      <c r="D266" s="4">
        <v>30.4</v>
      </c>
      <c r="E266" s="4">
        <v>24.928000000000001</v>
      </c>
      <c r="F266" s="4">
        <v>20</v>
      </c>
      <c r="G266" s="4" t="s">
        <v>82</v>
      </c>
      <c r="H266" s="4" t="s">
        <v>83</v>
      </c>
      <c r="I266" s="4" t="s">
        <v>84</v>
      </c>
      <c r="J266" s="5">
        <v>41979</v>
      </c>
      <c r="K266" s="12">
        <f>Ventas[[#This Row],[Unit Price]]*Ventas[[#This Row],[Quantity]]</f>
        <v>608</v>
      </c>
      <c r="L266" s="12">
        <f>Ventas[[#This Row],[Unit Cost]]*Ventas[[#This Row],[Quantity]]</f>
        <v>498.56</v>
      </c>
      <c r="M266" s="14">
        <f>Ventas[[#This Row],[Ingresos]]-Ventas[[#This Row],[Costes]]</f>
        <v>109.44</v>
      </c>
      <c r="N266" s="14" t="str">
        <f>_xlfn.XLOOKUP(Ventas[[#This Row],[Ship Country]],[1]!Countries[Ship Country],[1]!Countries[Area],"No registrado")</f>
        <v>Nord America</v>
      </c>
      <c r="O266" s="14" t="str">
        <f>_xlfn.XLOOKUP(Ventas[[#This Row],[Ship Country]],[1]!Countries[Ship Country],[1]!Countries[Continent],"No existe")</f>
        <v>America</v>
      </c>
      <c r="P266" s="15" t="str">
        <f>_xlfn.XLOOKUP(Ventas[[#This Row],[Category]],[2]!ProdManager[Category],[2]!ProdManager[Prod_Manager])</f>
        <v>Marc Caine</v>
      </c>
      <c r="Q266" s="15">
        <f>YEAR(Ventas[[#This Row],[Order Date]])</f>
        <v>2014</v>
      </c>
      <c r="R266" s="15" t="str">
        <f>TEXT(Ventas[[#This Row],[Order Date]],"MMM")</f>
        <v>dic</v>
      </c>
    </row>
    <row r="267" spans="1:18" x14ac:dyDescent="0.25">
      <c r="A267" s="6">
        <v>10347</v>
      </c>
      <c r="B267" s="6" t="s">
        <v>181</v>
      </c>
      <c r="C267" s="6" t="s">
        <v>35</v>
      </c>
      <c r="D267" s="6">
        <v>11.2</v>
      </c>
      <c r="E267" s="6">
        <v>7.7279999999999989</v>
      </c>
      <c r="F267" s="6">
        <v>10</v>
      </c>
      <c r="G267" s="6" t="s">
        <v>202</v>
      </c>
      <c r="H267" s="6" t="s">
        <v>152</v>
      </c>
      <c r="I267" s="6" t="s">
        <v>27</v>
      </c>
      <c r="J267" s="7">
        <v>41980</v>
      </c>
      <c r="K267" s="12">
        <f>Ventas[[#This Row],[Unit Price]]*Ventas[[#This Row],[Quantity]]</f>
        <v>112</v>
      </c>
      <c r="L267" s="12">
        <f>Ventas[[#This Row],[Unit Cost]]*Ventas[[#This Row],[Quantity]]</f>
        <v>77.279999999999987</v>
      </c>
      <c r="M267" s="14">
        <f>Ventas[[#This Row],[Ingresos]]-Ventas[[#This Row],[Costes]]</f>
        <v>34.720000000000013</v>
      </c>
      <c r="N267" s="14" t="str">
        <f>_xlfn.XLOOKUP(Ventas[[#This Row],[Ship Country]],[1]!Countries[Ship Country],[1]!Countries[Area],"No registrado")</f>
        <v>Sud America</v>
      </c>
      <c r="O267" s="14" t="str">
        <f>_xlfn.XLOOKUP(Ventas[[#This Row],[Ship Country]],[1]!Countries[Ship Country],[1]!Countries[Continent],"No existe")</f>
        <v>America</v>
      </c>
      <c r="P267" s="15" t="str">
        <f>_xlfn.XLOOKUP(Ventas[[#This Row],[Category]],[2]!ProdManager[Category],[2]!ProdManager[Prod_Manager])</f>
        <v>Lydia Sinn</v>
      </c>
      <c r="Q267" s="15">
        <f>YEAR(Ventas[[#This Row],[Order Date]])</f>
        <v>2014</v>
      </c>
      <c r="R267" s="15" t="str">
        <f>TEXT(Ventas[[#This Row],[Order Date]],"MMM")</f>
        <v>dic</v>
      </c>
    </row>
    <row r="268" spans="1:18" x14ac:dyDescent="0.25">
      <c r="A268" s="4">
        <v>10347</v>
      </c>
      <c r="B268" s="4" t="s">
        <v>42</v>
      </c>
      <c r="C268" s="4" t="s">
        <v>43</v>
      </c>
      <c r="D268" s="4">
        <v>14.4</v>
      </c>
      <c r="E268" s="4">
        <v>13.104000000000001</v>
      </c>
      <c r="F268" s="4">
        <v>50</v>
      </c>
      <c r="G268" s="4" t="s">
        <v>202</v>
      </c>
      <c r="H268" s="4" t="s">
        <v>152</v>
      </c>
      <c r="I268" s="4" t="s">
        <v>27</v>
      </c>
      <c r="J268" s="5">
        <v>41980</v>
      </c>
      <c r="K268" s="12">
        <f>Ventas[[#This Row],[Unit Price]]*Ventas[[#This Row],[Quantity]]</f>
        <v>720</v>
      </c>
      <c r="L268" s="12">
        <f>Ventas[[#This Row],[Unit Cost]]*Ventas[[#This Row],[Quantity]]</f>
        <v>655.20000000000005</v>
      </c>
      <c r="M268" s="14">
        <f>Ventas[[#This Row],[Ingresos]]-Ventas[[#This Row],[Costes]]</f>
        <v>64.799999999999955</v>
      </c>
      <c r="N268" s="14" t="str">
        <f>_xlfn.XLOOKUP(Ventas[[#This Row],[Ship Country]],[1]!Countries[Ship Country],[1]!Countries[Area],"No registrado")</f>
        <v>Sud America</v>
      </c>
      <c r="O268" s="14" t="str">
        <f>_xlfn.XLOOKUP(Ventas[[#This Row],[Ship Country]],[1]!Countries[Ship Country],[1]!Countries[Continent],"No existe")</f>
        <v>America</v>
      </c>
      <c r="P268" s="15" t="str">
        <f>_xlfn.XLOOKUP(Ventas[[#This Row],[Category]],[2]!ProdManager[Category],[2]!ProdManager[Prod_Manager])</f>
        <v>John Matter</v>
      </c>
      <c r="Q268" s="15">
        <f>YEAR(Ventas[[#This Row],[Order Date]])</f>
        <v>2014</v>
      </c>
      <c r="R268" s="15" t="str">
        <f>TEXT(Ventas[[#This Row],[Order Date]],"MMM")</f>
        <v>dic</v>
      </c>
    </row>
    <row r="269" spans="1:18" x14ac:dyDescent="0.25">
      <c r="A269" s="6">
        <v>10347</v>
      </c>
      <c r="B269" s="6" t="s">
        <v>98</v>
      </c>
      <c r="C269" s="6" t="s">
        <v>29</v>
      </c>
      <c r="D269" s="6">
        <v>14.7</v>
      </c>
      <c r="E269" s="6">
        <v>10.584</v>
      </c>
      <c r="F269" s="6">
        <v>4</v>
      </c>
      <c r="G269" s="6" t="s">
        <v>202</v>
      </c>
      <c r="H269" s="6" t="s">
        <v>152</v>
      </c>
      <c r="I269" s="6" t="s">
        <v>27</v>
      </c>
      <c r="J269" s="7">
        <v>41980</v>
      </c>
      <c r="K269" s="12">
        <f>Ventas[[#This Row],[Unit Price]]*Ventas[[#This Row],[Quantity]]</f>
        <v>58.8</v>
      </c>
      <c r="L269" s="12">
        <f>Ventas[[#This Row],[Unit Cost]]*Ventas[[#This Row],[Quantity]]</f>
        <v>42.335999999999999</v>
      </c>
      <c r="M269" s="14">
        <f>Ventas[[#This Row],[Ingresos]]-Ventas[[#This Row],[Costes]]</f>
        <v>16.463999999999999</v>
      </c>
      <c r="N269" s="14" t="str">
        <f>_xlfn.XLOOKUP(Ventas[[#This Row],[Ship Country]],[1]!Countries[Ship Country],[1]!Countries[Area],"No registrado")</f>
        <v>Sud America</v>
      </c>
      <c r="O269" s="14" t="str">
        <f>_xlfn.XLOOKUP(Ventas[[#This Row],[Ship Country]],[1]!Countries[Ship Country],[1]!Countries[Continent],"No existe")</f>
        <v>America</v>
      </c>
      <c r="P269" s="15" t="str">
        <f>_xlfn.XLOOKUP(Ventas[[#This Row],[Category]],[2]!ProdManager[Category],[2]!ProdManager[Prod_Manager])</f>
        <v>Peter Stone</v>
      </c>
      <c r="Q269" s="15">
        <f>YEAR(Ventas[[#This Row],[Order Date]])</f>
        <v>2014</v>
      </c>
      <c r="R269" s="15" t="str">
        <f>TEXT(Ventas[[#This Row],[Order Date]],"MMM")</f>
        <v>dic</v>
      </c>
    </row>
    <row r="270" spans="1:18" x14ac:dyDescent="0.25">
      <c r="A270" s="4">
        <v>10347</v>
      </c>
      <c r="B270" s="4" t="s">
        <v>129</v>
      </c>
      <c r="C270" s="4" t="s">
        <v>43</v>
      </c>
      <c r="D270" s="4">
        <v>6.2</v>
      </c>
      <c r="E270" s="4">
        <v>5.6420000000000003</v>
      </c>
      <c r="F270" s="4">
        <v>6</v>
      </c>
      <c r="G270" s="4" t="s">
        <v>202</v>
      </c>
      <c r="H270" s="4" t="s">
        <v>152</v>
      </c>
      <c r="I270" s="4" t="s">
        <v>27</v>
      </c>
      <c r="J270" s="5">
        <v>41980</v>
      </c>
      <c r="K270" s="12">
        <f>Ventas[[#This Row],[Unit Price]]*Ventas[[#This Row],[Quantity]]</f>
        <v>37.200000000000003</v>
      </c>
      <c r="L270" s="12">
        <f>Ventas[[#This Row],[Unit Cost]]*Ventas[[#This Row],[Quantity]]</f>
        <v>33.852000000000004</v>
      </c>
      <c r="M270" s="14">
        <f>Ventas[[#This Row],[Ingresos]]-Ventas[[#This Row],[Costes]]</f>
        <v>3.347999999999999</v>
      </c>
      <c r="N270" s="14" t="str">
        <f>_xlfn.XLOOKUP(Ventas[[#This Row],[Ship Country]],[1]!Countries[Ship Country],[1]!Countries[Area],"No registrado")</f>
        <v>Sud America</v>
      </c>
      <c r="O270" s="14" t="str">
        <f>_xlfn.XLOOKUP(Ventas[[#This Row],[Ship Country]],[1]!Countries[Ship Country],[1]!Countries[Continent],"No existe")</f>
        <v>America</v>
      </c>
      <c r="P270" s="15" t="str">
        <f>_xlfn.XLOOKUP(Ventas[[#This Row],[Category]],[2]!ProdManager[Category],[2]!ProdManager[Prod_Manager])</f>
        <v>John Matter</v>
      </c>
      <c r="Q270" s="15">
        <f>YEAR(Ventas[[#This Row],[Order Date]])</f>
        <v>2014</v>
      </c>
      <c r="R270" s="15" t="str">
        <f>TEXT(Ventas[[#This Row],[Order Date]],"MMM")</f>
        <v>dic</v>
      </c>
    </row>
    <row r="271" spans="1:18" x14ac:dyDescent="0.25">
      <c r="A271" s="6">
        <v>10348</v>
      </c>
      <c r="B271" s="6" t="s">
        <v>138</v>
      </c>
      <c r="C271" s="6" t="s">
        <v>43</v>
      </c>
      <c r="D271" s="6">
        <v>14.4</v>
      </c>
      <c r="E271" s="6">
        <v>12.672000000000001</v>
      </c>
      <c r="F271" s="6">
        <v>15</v>
      </c>
      <c r="G271" s="6" t="s">
        <v>160</v>
      </c>
      <c r="H271" s="6" t="s">
        <v>161</v>
      </c>
      <c r="I271" s="6" t="s">
        <v>21</v>
      </c>
      <c r="J271" s="7">
        <v>41981</v>
      </c>
      <c r="K271" s="12">
        <f>Ventas[[#This Row],[Unit Price]]*Ventas[[#This Row],[Quantity]]</f>
        <v>216</v>
      </c>
      <c r="L271" s="12">
        <f>Ventas[[#This Row],[Unit Cost]]*Ventas[[#This Row],[Quantity]]</f>
        <v>190.08</v>
      </c>
      <c r="M271" s="14">
        <f>Ventas[[#This Row],[Ingresos]]-Ventas[[#This Row],[Costes]]</f>
        <v>25.919999999999987</v>
      </c>
      <c r="N271" s="14" t="str">
        <f>_xlfn.XLOOKUP(Ventas[[#This Row],[Ship Country]],[1]!Countries[Ship Country],[1]!Countries[Area],"No registrado")</f>
        <v>Nord Europe</v>
      </c>
      <c r="O271" s="14" t="str">
        <f>_xlfn.XLOOKUP(Ventas[[#This Row],[Ship Country]],[1]!Countries[Ship Country],[1]!Countries[Continent],"No existe")</f>
        <v>Europe</v>
      </c>
      <c r="P271" s="15" t="str">
        <f>_xlfn.XLOOKUP(Ventas[[#This Row],[Category]],[2]!ProdManager[Category],[2]!ProdManager[Prod_Manager])</f>
        <v>John Matter</v>
      </c>
      <c r="Q271" s="15">
        <f>YEAR(Ventas[[#This Row],[Order Date]])</f>
        <v>2014</v>
      </c>
      <c r="R271" s="15" t="str">
        <f>TEXT(Ventas[[#This Row],[Order Date]],"MMM")</f>
        <v>dic</v>
      </c>
    </row>
    <row r="272" spans="1:18" x14ac:dyDescent="0.25">
      <c r="A272" s="4">
        <v>10348</v>
      </c>
      <c r="B272" s="4" t="s">
        <v>197</v>
      </c>
      <c r="C272" s="4" t="s">
        <v>10</v>
      </c>
      <c r="D272" s="4">
        <v>7.2</v>
      </c>
      <c r="E272" s="4">
        <v>5.9040000000000008</v>
      </c>
      <c r="F272" s="4">
        <v>25</v>
      </c>
      <c r="G272" s="4" t="s">
        <v>160</v>
      </c>
      <c r="H272" s="4" t="s">
        <v>161</v>
      </c>
      <c r="I272" s="4" t="s">
        <v>21</v>
      </c>
      <c r="J272" s="5">
        <v>41981</v>
      </c>
      <c r="K272" s="12">
        <f>Ventas[[#This Row],[Unit Price]]*Ventas[[#This Row],[Quantity]]</f>
        <v>180</v>
      </c>
      <c r="L272" s="12">
        <f>Ventas[[#This Row],[Unit Cost]]*Ventas[[#This Row],[Quantity]]</f>
        <v>147.60000000000002</v>
      </c>
      <c r="M272" s="14">
        <f>Ventas[[#This Row],[Ingresos]]-Ventas[[#This Row],[Costes]]</f>
        <v>32.399999999999977</v>
      </c>
      <c r="N272" s="14" t="str">
        <f>_xlfn.XLOOKUP(Ventas[[#This Row],[Ship Country]],[1]!Countries[Ship Country],[1]!Countries[Area],"No registrado")</f>
        <v>Nord Europe</v>
      </c>
      <c r="O272" s="14" t="str">
        <f>_xlfn.XLOOKUP(Ventas[[#This Row],[Ship Country]],[1]!Countries[Ship Country],[1]!Countries[Continent],"No existe")</f>
        <v>Europe</v>
      </c>
      <c r="P272" s="15" t="str">
        <f>_xlfn.XLOOKUP(Ventas[[#This Row],[Category]],[2]!ProdManager[Category],[2]!ProdManager[Prod_Manager])</f>
        <v>Marc Caine</v>
      </c>
      <c r="Q272" s="15">
        <f>YEAR(Ventas[[#This Row],[Order Date]])</f>
        <v>2014</v>
      </c>
      <c r="R272" s="15" t="str">
        <f>TEXT(Ventas[[#This Row],[Order Date]],"MMM")</f>
        <v>dic</v>
      </c>
    </row>
    <row r="273" spans="1:18" x14ac:dyDescent="0.25">
      <c r="A273" s="6">
        <v>10349</v>
      </c>
      <c r="B273" s="6" t="s">
        <v>145</v>
      </c>
      <c r="C273" s="6" t="s">
        <v>46</v>
      </c>
      <c r="D273" s="6">
        <v>5.9</v>
      </c>
      <c r="E273" s="6">
        <v>4.6610000000000005</v>
      </c>
      <c r="F273" s="6">
        <v>24</v>
      </c>
      <c r="G273" s="6" t="s">
        <v>108</v>
      </c>
      <c r="H273" s="6" t="s">
        <v>109</v>
      </c>
      <c r="I273" s="6" t="s">
        <v>84</v>
      </c>
      <c r="J273" s="7">
        <v>41982</v>
      </c>
      <c r="K273" s="12">
        <f>Ventas[[#This Row],[Unit Price]]*Ventas[[#This Row],[Quantity]]</f>
        <v>141.60000000000002</v>
      </c>
      <c r="L273" s="12">
        <f>Ventas[[#This Row],[Unit Cost]]*Ventas[[#This Row],[Quantity]]</f>
        <v>111.864</v>
      </c>
      <c r="M273" s="14">
        <f>Ventas[[#This Row],[Ingresos]]-Ventas[[#This Row],[Costes]]</f>
        <v>29.736000000000018</v>
      </c>
      <c r="N273" s="14" t="str">
        <f>_xlfn.XLOOKUP(Ventas[[#This Row],[Ship Country]],[1]!Countries[Ship Country],[1]!Countries[Area],"No registrado")</f>
        <v>Nord America</v>
      </c>
      <c r="O273" s="14" t="str">
        <f>_xlfn.XLOOKUP(Ventas[[#This Row],[Ship Country]],[1]!Countries[Ship Country],[1]!Countries[Continent],"No existe")</f>
        <v>America</v>
      </c>
      <c r="P273" s="15" t="str">
        <f>_xlfn.XLOOKUP(Ventas[[#This Row],[Category]],[2]!ProdManager[Category],[2]!ProdManager[Prod_Manager])</f>
        <v>John Matter</v>
      </c>
      <c r="Q273" s="15">
        <f>YEAR(Ventas[[#This Row],[Order Date]])</f>
        <v>2014</v>
      </c>
      <c r="R273" s="15" t="str">
        <f>TEXT(Ventas[[#This Row],[Order Date]],"MMM")</f>
        <v>dic</v>
      </c>
    </row>
    <row r="274" spans="1:18" x14ac:dyDescent="0.25">
      <c r="A274" s="4">
        <v>10350</v>
      </c>
      <c r="B274" s="4" t="s">
        <v>203</v>
      </c>
      <c r="C274" s="4" t="s">
        <v>35</v>
      </c>
      <c r="D274" s="4">
        <v>13</v>
      </c>
      <c r="E274" s="4">
        <v>9.1</v>
      </c>
      <c r="F274" s="4">
        <v>15</v>
      </c>
      <c r="G274" s="4" t="s">
        <v>204</v>
      </c>
      <c r="H274" s="4" t="s">
        <v>205</v>
      </c>
      <c r="I274" s="4" t="s">
        <v>13</v>
      </c>
      <c r="J274" s="5">
        <v>41985</v>
      </c>
      <c r="K274" s="12">
        <f>Ventas[[#This Row],[Unit Price]]*Ventas[[#This Row],[Quantity]]</f>
        <v>195</v>
      </c>
      <c r="L274" s="12">
        <f>Ventas[[#This Row],[Unit Cost]]*Ventas[[#This Row],[Quantity]]</f>
        <v>136.5</v>
      </c>
      <c r="M274" s="14">
        <f>Ventas[[#This Row],[Ingresos]]-Ventas[[#This Row],[Costes]]</f>
        <v>58.5</v>
      </c>
      <c r="N274" s="14" t="str">
        <f>_xlfn.XLOOKUP(Ventas[[#This Row],[Ship Country]],[1]!Countries[Ship Country],[1]!Countries[Area],"No registrado")</f>
        <v>Nord Europe</v>
      </c>
      <c r="O274" s="14" t="str">
        <f>_xlfn.XLOOKUP(Ventas[[#This Row],[Ship Country]],[1]!Countries[Ship Country],[1]!Countries[Continent],"No existe")</f>
        <v>Europe</v>
      </c>
      <c r="P274" s="15" t="str">
        <f>_xlfn.XLOOKUP(Ventas[[#This Row],[Category]],[2]!ProdManager[Category],[2]!ProdManager[Prod_Manager])</f>
        <v>Lydia Sinn</v>
      </c>
      <c r="Q274" s="15">
        <f>YEAR(Ventas[[#This Row],[Order Date]])</f>
        <v>2014</v>
      </c>
      <c r="R274" s="15" t="str">
        <f>TEXT(Ventas[[#This Row],[Order Date]],"MMM")</f>
        <v>dic</v>
      </c>
    </row>
    <row r="275" spans="1:18" x14ac:dyDescent="0.25">
      <c r="A275" s="6">
        <v>10350</v>
      </c>
      <c r="B275" s="6" t="s">
        <v>155</v>
      </c>
      <c r="C275" s="6" t="s">
        <v>15</v>
      </c>
      <c r="D275" s="6">
        <v>28.8</v>
      </c>
      <c r="E275" s="6">
        <v>23.040000000000003</v>
      </c>
      <c r="F275" s="6">
        <v>18</v>
      </c>
      <c r="G275" s="6" t="s">
        <v>204</v>
      </c>
      <c r="H275" s="6" t="s">
        <v>205</v>
      </c>
      <c r="I275" s="6" t="s">
        <v>13</v>
      </c>
      <c r="J275" s="7">
        <v>41985</v>
      </c>
      <c r="K275" s="12">
        <f>Ventas[[#This Row],[Unit Price]]*Ventas[[#This Row],[Quantity]]</f>
        <v>518.4</v>
      </c>
      <c r="L275" s="12">
        <f>Ventas[[#This Row],[Unit Cost]]*Ventas[[#This Row],[Quantity]]</f>
        <v>414.72</v>
      </c>
      <c r="M275" s="14">
        <f>Ventas[[#This Row],[Ingresos]]-Ventas[[#This Row],[Costes]]</f>
        <v>103.67999999999995</v>
      </c>
      <c r="N275" s="14" t="str">
        <f>_xlfn.XLOOKUP(Ventas[[#This Row],[Ship Country]],[1]!Countries[Ship Country],[1]!Countries[Area],"No registrado")</f>
        <v>Nord Europe</v>
      </c>
      <c r="O275" s="14" t="str">
        <f>_xlfn.XLOOKUP(Ventas[[#This Row],[Ship Country]],[1]!Countries[Ship Country],[1]!Countries[Continent],"No existe")</f>
        <v>Europe</v>
      </c>
      <c r="P275" s="15" t="str">
        <f>_xlfn.XLOOKUP(Ventas[[#This Row],[Category]],[2]!ProdManager[Category],[2]!ProdManager[Prod_Manager])</f>
        <v>Peter Stone</v>
      </c>
      <c r="Q275" s="15">
        <f>YEAR(Ventas[[#This Row],[Order Date]])</f>
        <v>2014</v>
      </c>
      <c r="R275" s="15" t="str">
        <f>TEXT(Ventas[[#This Row],[Order Date]],"MMM")</f>
        <v>dic</v>
      </c>
    </row>
    <row r="276" spans="1:18" x14ac:dyDescent="0.25">
      <c r="A276" s="4">
        <v>10351</v>
      </c>
      <c r="B276" s="4" t="s">
        <v>23</v>
      </c>
      <c r="C276" s="4" t="s">
        <v>24</v>
      </c>
      <c r="D276" s="4">
        <v>16.8</v>
      </c>
      <c r="E276" s="4">
        <v>13.608000000000002</v>
      </c>
      <c r="F276" s="4">
        <v>10</v>
      </c>
      <c r="G276" s="4" t="s">
        <v>66</v>
      </c>
      <c r="H276" s="4" t="s">
        <v>67</v>
      </c>
      <c r="I276" s="4" t="s">
        <v>68</v>
      </c>
      <c r="J276" s="5">
        <v>41985</v>
      </c>
      <c r="K276" s="12">
        <f>Ventas[[#This Row],[Unit Price]]*Ventas[[#This Row],[Quantity]]</f>
        <v>168</v>
      </c>
      <c r="L276" s="12">
        <f>Ventas[[#This Row],[Unit Cost]]*Ventas[[#This Row],[Quantity]]</f>
        <v>136.08000000000001</v>
      </c>
      <c r="M276" s="14">
        <f>Ventas[[#This Row],[Ingresos]]-Ventas[[#This Row],[Costes]]</f>
        <v>31.919999999999987</v>
      </c>
      <c r="N276" s="14" t="str">
        <f>_xlfn.XLOOKUP(Ventas[[#This Row],[Ship Country]],[1]!Countries[Ship Country],[1]!Countries[Area],"No registrado")</f>
        <v>Nord Europe</v>
      </c>
      <c r="O276" s="14" t="str">
        <f>_xlfn.XLOOKUP(Ventas[[#This Row],[Ship Country]],[1]!Countries[Ship Country],[1]!Countries[Continent],"No existe")</f>
        <v>Europe</v>
      </c>
      <c r="P276" s="15" t="str">
        <f>_xlfn.XLOOKUP(Ventas[[#This Row],[Category]],[2]!ProdManager[Category],[2]!ProdManager[Prod_Manager])</f>
        <v>Lydia Sinn</v>
      </c>
      <c r="Q276" s="15">
        <f>YEAR(Ventas[[#This Row],[Order Date]])</f>
        <v>2014</v>
      </c>
      <c r="R276" s="15" t="str">
        <f>TEXT(Ventas[[#This Row],[Order Date]],"MMM")</f>
        <v>dic</v>
      </c>
    </row>
    <row r="277" spans="1:18" x14ac:dyDescent="0.25">
      <c r="A277" s="6">
        <v>10351</v>
      </c>
      <c r="B277" s="6" t="s">
        <v>188</v>
      </c>
      <c r="C277" s="6" t="s">
        <v>43</v>
      </c>
      <c r="D277" s="6">
        <v>210.8</v>
      </c>
      <c r="E277" s="6">
        <v>185.50400000000002</v>
      </c>
      <c r="F277" s="6">
        <v>20</v>
      </c>
      <c r="G277" s="6" t="s">
        <v>66</v>
      </c>
      <c r="H277" s="6" t="s">
        <v>67</v>
      </c>
      <c r="I277" s="6" t="s">
        <v>68</v>
      </c>
      <c r="J277" s="7">
        <v>41985</v>
      </c>
      <c r="K277" s="12">
        <f>Ventas[[#This Row],[Unit Price]]*Ventas[[#This Row],[Quantity]]</f>
        <v>4216</v>
      </c>
      <c r="L277" s="12">
        <f>Ventas[[#This Row],[Unit Cost]]*Ventas[[#This Row],[Quantity]]</f>
        <v>3710.0800000000004</v>
      </c>
      <c r="M277" s="14">
        <f>Ventas[[#This Row],[Ingresos]]-Ventas[[#This Row],[Costes]]</f>
        <v>505.91999999999962</v>
      </c>
      <c r="N277" s="14" t="str">
        <f>_xlfn.XLOOKUP(Ventas[[#This Row],[Ship Country]],[1]!Countries[Ship Country],[1]!Countries[Area],"No registrado")</f>
        <v>Nord Europe</v>
      </c>
      <c r="O277" s="14" t="str">
        <f>_xlfn.XLOOKUP(Ventas[[#This Row],[Ship Country]],[1]!Countries[Ship Country],[1]!Countries[Continent],"No existe")</f>
        <v>Europe</v>
      </c>
      <c r="P277" s="15" t="str">
        <f>_xlfn.XLOOKUP(Ventas[[#This Row],[Category]],[2]!ProdManager[Category],[2]!ProdManager[Prod_Manager])</f>
        <v>John Matter</v>
      </c>
      <c r="Q277" s="15">
        <f>YEAR(Ventas[[#This Row],[Order Date]])</f>
        <v>2014</v>
      </c>
      <c r="R277" s="15" t="str">
        <f>TEXT(Ventas[[#This Row],[Order Date]],"MMM")</f>
        <v>dic</v>
      </c>
    </row>
    <row r="278" spans="1:18" x14ac:dyDescent="0.25">
      <c r="A278" s="4">
        <v>10351</v>
      </c>
      <c r="B278" s="4" t="s">
        <v>28</v>
      </c>
      <c r="C278" s="4" t="s">
        <v>29</v>
      </c>
      <c r="D278" s="4">
        <v>7.7</v>
      </c>
      <c r="E278" s="4">
        <v>6.237000000000001</v>
      </c>
      <c r="F278" s="4">
        <v>13</v>
      </c>
      <c r="G278" s="4" t="s">
        <v>66</v>
      </c>
      <c r="H278" s="4" t="s">
        <v>67</v>
      </c>
      <c r="I278" s="4" t="s">
        <v>68</v>
      </c>
      <c r="J278" s="5">
        <v>41985</v>
      </c>
      <c r="K278" s="12">
        <f>Ventas[[#This Row],[Unit Price]]*Ventas[[#This Row],[Quantity]]</f>
        <v>100.10000000000001</v>
      </c>
      <c r="L278" s="12">
        <f>Ventas[[#This Row],[Unit Cost]]*Ventas[[#This Row],[Quantity]]</f>
        <v>81.081000000000017</v>
      </c>
      <c r="M278" s="14">
        <f>Ventas[[#This Row],[Ingresos]]-Ventas[[#This Row],[Costes]]</f>
        <v>19.018999999999991</v>
      </c>
      <c r="N278" s="14" t="str">
        <f>_xlfn.XLOOKUP(Ventas[[#This Row],[Ship Country]],[1]!Countries[Ship Country],[1]!Countries[Area],"No registrado")</f>
        <v>Nord Europe</v>
      </c>
      <c r="O278" s="14" t="str">
        <f>_xlfn.XLOOKUP(Ventas[[#This Row],[Ship Country]],[1]!Countries[Ship Country],[1]!Countries[Continent],"No existe")</f>
        <v>Europe</v>
      </c>
      <c r="P278" s="15" t="str">
        <f>_xlfn.XLOOKUP(Ventas[[#This Row],[Category]],[2]!ProdManager[Category],[2]!ProdManager[Prod_Manager])</f>
        <v>Peter Stone</v>
      </c>
      <c r="Q278" s="15">
        <f>YEAR(Ventas[[#This Row],[Order Date]])</f>
        <v>2014</v>
      </c>
      <c r="R278" s="15" t="str">
        <f>TEXT(Ventas[[#This Row],[Order Date]],"MMM")</f>
        <v>dic</v>
      </c>
    </row>
    <row r="279" spans="1:18" x14ac:dyDescent="0.25">
      <c r="A279" s="6">
        <v>10351</v>
      </c>
      <c r="B279" s="6" t="s">
        <v>122</v>
      </c>
      <c r="C279" s="6" t="s">
        <v>24</v>
      </c>
      <c r="D279" s="6">
        <v>15.5</v>
      </c>
      <c r="E279" s="6">
        <v>12.4</v>
      </c>
      <c r="F279" s="6">
        <v>77</v>
      </c>
      <c r="G279" s="6" t="s">
        <v>66</v>
      </c>
      <c r="H279" s="6" t="s">
        <v>67</v>
      </c>
      <c r="I279" s="6" t="s">
        <v>68</v>
      </c>
      <c r="J279" s="7">
        <v>41985</v>
      </c>
      <c r="K279" s="12">
        <f>Ventas[[#This Row],[Unit Price]]*Ventas[[#This Row],[Quantity]]</f>
        <v>1193.5</v>
      </c>
      <c r="L279" s="12">
        <f>Ventas[[#This Row],[Unit Cost]]*Ventas[[#This Row],[Quantity]]</f>
        <v>954.80000000000007</v>
      </c>
      <c r="M279" s="14">
        <f>Ventas[[#This Row],[Ingresos]]-Ventas[[#This Row],[Costes]]</f>
        <v>238.69999999999993</v>
      </c>
      <c r="N279" s="14" t="str">
        <f>_xlfn.XLOOKUP(Ventas[[#This Row],[Ship Country]],[1]!Countries[Ship Country],[1]!Countries[Area],"No registrado")</f>
        <v>Nord Europe</v>
      </c>
      <c r="O279" s="14" t="str">
        <f>_xlfn.XLOOKUP(Ventas[[#This Row],[Ship Country]],[1]!Countries[Ship Country],[1]!Countries[Continent],"No existe")</f>
        <v>Europe</v>
      </c>
      <c r="P279" s="15" t="str">
        <f>_xlfn.XLOOKUP(Ventas[[#This Row],[Category]],[2]!ProdManager[Category],[2]!ProdManager[Prod_Manager])</f>
        <v>Lydia Sinn</v>
      </c>
      <c r="Q279" s="15">
        <f>YEAR(Ventas[[#This Row],[Order Date]])</f>
        <v>2014</v>
      </c>
      <c r="R279" s="15" t="str">
        <f>TEXT(Ventas[[#This Row],[Order Date]],"MMM")</f>
        <v>dic</v>
      </c>
    </row>
    <row r="280" spans="1:18" x14ac:dyDescent="0.25">
      <c r="A280" s="4">
        <v>10352</v>
      </c>
      <c r="B280" s="4" t="s">
        <v>51</v>
      </c>
      <c r="C280" s="4" t="s">
        <v>43</v>
      </c>
      <c r="D280" s="4">
        <v>3.6</v>
      </c>
      <c r="E280" s="4">
        <v>3.2040000000000002</v>
      </c>
      <c r="F280" s="4">
        <v>10</v>
      </c>
      <c r="G280" s="4" t="s">
        <v>185</v>
      </c>
      <c r="H280" s="4" t="s">
        <v>186</v>
      </c>
      <c r="I280" s="4" t="s">
        <v>187</v>
      </c>
      <c r="J280" s="5">
        <v>41986</v>
      </c>
      <c r="K280" s="12">
        <f>Ventas[[#This Row],[Unit Price]]*Ventas[[#This Row],[Quantity]]</f>
        <v>36</v>
      </c>
      <c r="L280" s="12">
        <f>Ventas[[#This Row],[Unit Cost]]*Ventas[[#This Row],[Quantity]]</f>
        <v>32.04</v>
      </c>
      <c r="M280" s="14">
        <f>Ventas[[#This Row],[Ingresos]]-Ventas[[#This Row],[Costes]]</f>
        <v>3.9600000000000009</v>
      </c>
      <c r="N280" s="14" t="str">
        <f>_xlfn.XLOOKUP(Ventas[[#This Row],[Ship Country]],[1]!Countries[Ship Country],[1]!Countries[Area],"No registrado")</f>
        <v>Sud Europe</v>
      </c>
      <c r="O280" s="14" t="str">
        <f>_xlfn.XLOOKUP(Ventas[[#This Row],[Ship Country]],[1]!Countries[Ship Country],[1]!Countries[Continent],"No existe")</f>
        <v>Europe</v>
      </c>
      <c r="P280" s="15" t="str">
        <f>_xlfn.XLOOKUP(Ventas[[#This Row],[Category]],[2]!ProdManager[Category],[2]!ProdManager[Prod_Manager])</f>
        <v>John Matter</v>
      </c>
      <c r="Q280" s="15">
        <f>YEAR(Ventas[[#This Row],[Order Date]])</f>
        <v>2014</v>
      </c>
      <c r="R280" s="15" t="str">
        <f>TEXT(Ventas[[#This Row],[Order Date]],"MMM")</f>
        <v>dic</v>
      </c>
    </row>
    <row r="281" spans="1:18" x14ac:dyDescent="0.25">
      <c r="A281" s="6">
        <v>10352</v>
      </c>
      <c r="B281" s="6" t="s">
        <v>145</v>
      </c>
      <c r="C281" s="6" t="s">
        <v>46</v>
      </c>
      <c r="D281" s="6">
        <v>5.9</v>
      </c>
      <c r="E281" s="6">
        <v>4.6610000000000005</v>
      </c>
      <c r="F281" s="6">
        <v>20</v>
      </c>
      <c r="G281" s="6" t="s">
        <v>185</v>
      </c>
      <c r="H281" s="6" t="s">
        <v>186</v>
      </c>
      <c r="I281" s="6" t="s">
        <v>187</v>
      </c>
      <c r="J281" s="7">
        <v>41986</v>
      </c>
      <c r="K281" s="12">
        <f>Ventas[[#This Row],[Unit Price]]*Ventas[[#This Row],[Quantity]]</f>
        <v>118</v>
      </c>
      <c r="L281" s="12">
        <f>Ventas[[#This Row],[Unit Cost]]*Ventas[[#This Row],[Quantity]]</f>
        <v>93.220000000000013</v>
      </c>
      <c r="M281" s="14">
        <f>Ventas[[#This Row],[Ingresos]]-Ventas[[#This Row],[Costes]]</f>
        <v>24.779999999999987</v>
      </c>
      <c r="N281" s="14" t="str">
        <f>_xlfn.XLOOKUP(Ventas[[#This Row],[Ship Country]],[1]!Countries[Ship Country],[1]!Countries[Area],"No registrado")</f>
        <v>Sud Europe</v>
      </c>
      <c r="O281" s="14" t="str">
        <f>_xlfn.XLOOKUP(Ventas[[#This Row],[Ship Country]],[1]!Countries[Ship Country],[1]!Countries[Continent],"No existe")</f>
        <v>Europe</v>
      </c>
      <c r="P281" s="15" t="str">
        <f>_xlfn.XLOOKUP(Ventas[[#This Row],[Category]],[2]!ProdManager[Category],[2]!ProdManager[Prod_Manager])</f>
        <v>John Matter</v>
      </c>
      <c r="Q281" s="15">
        <f>YEAR(Ventas[[#This Row],[Order Date]])</f>
        <v>2014</v>
      </c>
      <c r="R281" s="15" t="str">
        <f>TEXT(Ventas[[#This Row],[Order Date]],"MMM")</f>
        <v>dic</v>
      </c>
    </row>
    <row r="282" spans="1:18" x14ac:dyDescent="0.25">
      <c r="A282" s="4">
        <v>10353</v>
      </c>
      <c r="B282" s="4" t="s">
        <v>16</v>
      </c>
      <c r="C282" s="4" t="s">
        <v>15</v>
      </c>
      <c r="D282" s="4">
        <v>16.8</v>
      </c>
      <c r="E282" s="4">
        <v>13.776000000000002</v>
      </c>
      <c r="F282" s="4">
        <v>12</v>
      </c>
      <c r="G282" s="4" t="s">
        <v>206</v>
      </c>
      <c r="H282" s="4" t="s">
        <v>207</v>
      </c>
      <c r="I282" s="4" t="s">
        <v>68</v>
      </c>
      <c r="J282" s="5">
        <v>41987</v>
      </c>
      <c r="K282" s="12">
        <f>Ventas[[#This Row],[Unit Price]]*Ventas[[#This Row],[Quantity]]</f>
        <v>201.60000000000002</v>
      </c>
      <c r="L282" s="12">
        <f>Ventas[[#This Row],[Unit Cost]]*Ventas[[#This Row],[Quantity]]</f>
        <v>165.31200000000001</v>
      </c>
      <c r="M282" s="14">
        <f>Ventas[[#This Row],[Ingresos]]-Ventas[[#This Row],[Costes]]</f>
        <v>36.288000000000011</v>
      </c>
      <c r="N282" s="14" t="str">
        <f>_xlfn.XLOOKUP(Ventas[[#This Row],[Ship Country]],[1]!Countries[Ship Country],[1]!Countries[Area],"No registrado")</f>
        <v>Nord Europe</v>
      </c>
      <c r="O282" s="14" t="str">
        <f>_xlfn.XLOOKUP(Ventas[[#This Row],[Ship Country]],[1]!Countries[Ship Country],[1]!Countries[Continent],"No existe")</f>
        <v>Europe</v>
      </c>
      <c r="P282" s="15" t="str">
        <f>_xlfn.XLOOKUP(Ventas[[#This Row],[Category]],[2]!ProdManager[Category],[2]!ProdManager[Prod_Manager])</f>
        <v>Peter Stone</v>
      </c>
      <c r="Q282" s="15">
        <f>YEAR(Ventas[[#This Row],[Order Date]])</f>
        <v>2014</v>
      </c>
      <c r="R282" s="15" t="str">
        <f>TEXT(Ventas[[#This Row],[Order Date]],"MMM")</f>
        <v>dic</v>
      </c>
    </row>
    <row r="283" spans="1:18" x14ac:dyDescent="0.25">
      <c r="A283" s="6">
        <v>10353</v>
      </c>
      <c r="B283" s="6" t="s">
        <v>188</v>
      </c>
      <c r="C283" s="6" t="s">
        <v>43</v>
      </c>
      <c r="D283" s="6">
        <v>210.8</v>
      </c>
      <c r="E283" s="6">
        <v>187.61200000000002</v>
      </c>
      <c r="F283" s="6">
        <v>50</v>
      </c>
      <c r="G283" s="6" t="s">
        <v>206</v>
      </c>
      <c r="H283" s="6" t="s">
        <v>207</v>
      </c>
      <c r="I283" s="6" t="s">
        <v>68</v>
      </c>
      <c r="J283" s="7">
        <v>41987</v>
      </c>
      <c r="K283" s="12">
        <f>Ventas[[#This Row],[Unit Price]]*Ventas[[#This Row],[Quantity]]</f>
        <v>10540</v>
      </c>
      <c r="L283" s="12">
        <f>Ventas[[#This Row],[Unit Cost]]*Ventas[[#This Row],[Quantity]]</f>
        <v>9380.6</v>
      </c>
      <c r="M283" s="14">
        <f>Ventas[[#This Row],[Ingresos]]-Ventas[[#This Row],[Costes]]</f>
        <v>1159.3999999999996</v>
      </c>
      <c r="N283" s="14" t="str">
        <f>_xlfn.XLOOKUP(Ventas[[#This Row],[Ship Country]],[1]!Countries[Ship Country],[1]!Countries[Area],"No registrado")</f>
        <v>Nord Europe</v>
      </c>
      <c r="O283" s="14" t="str">
        <f>_xlfn.XLOOKUP(Ventas[[#This Row],[Ship Country]],[1]!Countries[Ship Country],[1]!Countries[Continent],"No existe")</f>
        <v>Europe</v>
      </c>
      <c r="P283" s="15" t="str">
        <f>_xlfn.XLOOKUP(Ventas[[#This Row],[Category]],[2]!ProdManager[Category],[2]!ProdManager[Prod_Manager])</f>
        <v>John Matter</v>
      </c>
      <c r="Q283" s="15">
        <f>YEAR(Ventas[[#This Row],[Order Date]])</f>
        <v>2014</v>
      </c>
      <c r="R283" s="15" t="str">
        <f>TEXT(Ventas[[#This Row],[Order Date]],"MMM")</f>
        <v>dic</v>
      </c>
    </row>
    <row r="284" spans="1:18" x14ac:dyDescent="0.25">
      <c r="A284" s="4">
        <v>10354</v>
      </c>
      <c r="B284" s="4" t="s">
        <v>138</v>
      </c>
      <c r="C284" s="4" t="s">
        <v>43</v>
      </c>
      <c r="D284" s="4">
        <v>14.4</v>
      </c>
      <c r="E284" s="4">
        <v>12.96</v>
      </c>
      <c r="F284" s="4">
        <v>12</v>
      </c>
      <c r="G284" s="4" t="s">
        <v>178</v>
      </c>
      <c r="H284" s="4" t="s">
        <v>73</v>
      </c>
      <c r="I284" s="4" t="s">
        <v>74</v>
      </c>
      <c r="J284" s="5">
        <v>41988</v>
      </c>
      <c r="K284" s="12">
        <f>Ventas[[#This Row],[Unit Price]]*Ventas[[#This Row],[Quantity]]</f>
        <v>172.8</v>
      </c>
      <c r="L284" s="12">
        <f>Ventas[[#This Row],[Unit Cost]]*Ventas[[#This Row],[Quantity]]</f>
        <v>155.52000000000001</v>
      </c>
      <c r="M284" s="14">
        <f>Ventas[[#This Row],[Ingresos]]-Ventas[[#This Row],[Costes]]</f>
        <v>17.28</v>
      </c>
      <c r="N284" s="14" t="str">
        <f>_xlfn.XLOOKUP(Ventas[[#This Row],[Ship Country]],[1]!Countries[Ship Country],[1]!Countries[Area],"No registrado")</f>
        <v>Sud America</v>
      </c>
      <c r="O284" s="14" t="str">
        <f>_xlfn.XLOOKUP(Ventas[[#This Row],[Ship Country]],[1]!Countries[Ship Country],[1]!Countries[Continent],"No existe")</f>
        <v>America</v>
      </c>
      <c r="P284" s="15" t="str">
        <f>_xlfn.XLOOKUP(Ventas[[#This Row],[Category]],[2]!ProdManager[Category],[2]!ProdManager[Prod_Manager])</f>
        <v>John Matter</v>
      </c>
      <c r="Q284" s="15">
        <f>YEAR(Ventas[[#This Row],[Order Date]])</f>
        <v>2014</v>
      </c>
      <c r="R284" s="15" t="str">
        <f>TEXT(Ventas[[#This Row],[Order Date]],"MMM")</f>
        <v>dic</v>
      </c>
    </row>
    <row r="285" spans="1:18" x14ac:dyDescent="0.25">
      <c r="A285" s="6">
        <v>10354</v>
      </c>
      <c r="B285" s="6" t="s">
        <v>102</v>
      </c>
      <c r="C285" s="6" t="s">
        <v>46</v>
      </c>
      <c r="D285" s="6">
        <v>99</v>
      </c>
      <c r="E285" s="6">
        <v>77.22</v>
      </c>
      <c r="F285" s="6">
        <v>4</v>
      </c>
      <c r="G285" s="6" t="s">
        <v>178</v>
      </c>
      <c r="H285" s="6" t="s">
        <v>73</v>
      </c>
      <c r="I285" s="6" t="s">
        <v>74</v>
      </c>
      <c r="J285" s="7">
        <v>41988</v>
      </c>
      <c r="K285" s="12">
        <f>Ventas[[#This Row],[Unit Price]]*Ventas[[#This Row],[Quantity]]</f>
        <v>396</v>
      </c>
      <c r="L285" s="12">
        <f>Ventas[[#This Row],[Unit Cost]]*Ventas[[#This Row],[Quantity]]</f>
        <v>308.88</v>
      </c>
      <c r="M285" s="14">
        <f>Ventas[[#This Row],[Ingresos]]-Ventas[[#This Row],[Costes]]</f>
        <v>87.12</v>
      </c>
      <c r="N285" s="14" t="str">
        <f>_xlfn.XLOOKUP(Ventas[[#This Row],[Ship Country]],[1]!Countries[Ship Country],[1]!Countries[Area],"No registrado")</f>
        <v>Sud America</v>
      </c>
      <c r="O285" s="14" t="str">
        <f>_xlfn.XLOOKUP(Ventas[[#This Row],[Ship Country]],[1]!Countries[Ship Country],[1]!Countries[Continent],"No existe")</f>
        <v>America</v>
      </c>
      <c r="P285" s="15" t="str">
        <f>_xlfn.XLOOKUP(Ventas[[#This Row],[Category]],[2]!ProdManager[Category],[2]!ProdManager[Prod_Manager])</f>
        <v>John Matter</v>
      </c>
      <c r="Q285" s="15">
        <f>YEAR(Ventas[[#This Row],[Order Date]])</f>
        <v>2014</v>
      </c>
      <c r="R285" s="15" t="str">
        <f>TEXT(Ventas[[#This Row],[Order Date]],"MMM")</f>
        <v>dic</v>
      </c>
    </row>
    <row r="286" spans="1:18" x14ac:dyDescent="0.25">
      <c r="A286" s="4">
        <v>10355</v>
      </c>
      <c r="B286" s="4" t="s">
        <v>51</v>
      </c>
      <c r="C286" s="4" t="s">
        <v>43</v>
      </c>
      <c r="D286" s="4">
        <v>3.6</v>
      </c>
      <c r="E286" s="4">
        <v>3.1680000000000001</v>
      </c>
      <c r="F286" s="4">
        <v>25</v>
      </c>
      <c r="G286" s="4" t="s">
        <v>208</v>
      </c>
      <c r="H286" s="4" t="s">
        <v>209</v>
      </c>
      <c r="I286" s="4" t="s">
        <v>149</v>
      </c>
      <c r="J286" s="5">
        <v>41989</v>
      </c>
      <c r="K286" s="12">
        <f>Ventas[[#This Row],[Unit Price]]*Ventas[[#This Row],[Quantity]]</f>
        <v>90</v>
      </c>
      <c r="L286" s="12">
        <f>Ventas[[#This Row],[Unit Cost]]*Ventas[[#This Row],[Quantity]]</f>
        <v>79.2</v>
      </c>
      <c r="M286" s="14">
        <f>Ventas[[#This Row],[Ingresos]]-Ventas[[#This Row],[Costes]]</f>
        <v>10.799999999999997</v>
      </c>
      <c r="N286" s="14" t="str">
        <f>_xlfn.XLOOKUP(Ventas[[#This Row],[Ship Country]],[1]!Countries[Ship Country],[1]!Countries[Area],"No registrado")</f>
        <v>Nord Europe</v>
      </c>
      <c r="O286" s="14" t="str">
        <f>_xlfn.XLOOKUP(Ventas[[#This Row],[Ship Country]],[1]!Countries[Ship Country],[1]!Countries[Continent],"No existe")</f>
        <v>Europe</v>
      </c>
      <c r="P286" s="15" t="str">
        <f>_xlfn.XLOOKUP(Ventas[[#This Row],[Category]],[2]!ProdManager[Category],[2]!ProdManager[Prod_Manager])</f>
        <v>John Matter</v>
      </c>
      <c r="Q286" s="15">
        <f>YEAR(Ventas[[#This Row],[Order Date]])</f>
        <v>2014</v>
      </c>
      <c r="R286" s="15" t="str">
        <f>TEXT(Ventas[[#This Row],[Order Date]],"MMM")</f>
        <v>dic</v>
      </c>
    </row>
    <row r="287" spans="1:18" x14ac:dyDescent="0.25">
      <c r="A287" s="6">
        <v>10355</v>
      </c>
      <c r="B287" s="6" t="s">
        <v>33</v>
      </c>
      <c r="C287" s="6" t="s">
        <v>10</v>
      </c>
      <c r="D287" s="6">
        <v>15.6</v>
      </c>
      <c r="E287" s="6">
        <v>12.48</v>
      </c>
      <c r="F287" s="6">
        <v>25</v>
      </c>
      <c r="G287" s="6" t="s">
        <v>208</v>
      </c>
      <c r="H287" s="6" t="s">
        <v>209</v>
      </c>
      <c r="I287" s="6" t="s">
        <v>149</v>
      </c>
      <c r="J287" s="7">
        <v>41989</v>
      </c>
      <c r="K287" s="12">
        <f>Ventas[[#This Row],[Unit Price]]*Ventas[[#This Row],[Quantity]]</f>
        <v>390</v>
      </c>
      <c r="L287" s="12">
        <f>Ventas[[#This Row],[Unit Cost]]*Ventas[[#This Row],[Quantity]]</f>
        <v>312</v>
      </c>
      <c r="M287" s="14">
        <f>Ventas[[#This Row],[Ingresos]]-Ventas[[#This Row],[Costes]]</f>
        <v>78</v>
      </c>
      <c r="N287" s="14" t="str">
        <f>_xlfn.XLOOKUP(Ventas[[#This Row],[Ship Country]],[1]!Countries[Ship Country],[1]!Countries[Area],"No registrado")</f>
        <v>Nord Europe</v>
      </c>
      <c r="O287" s="14" t="str">
        <f>_xlfn.XLOOKUP(Ventas[[#This Row],[Ship Country]],[1]!Countries[Ship Country],[1]!Countries[Continent],"No existe")</f>
        <v>Europe</v>
      </c>
      <c r="P287" s="15" t="str">
        <f>_xlfn.XLOOKUP(Ventas[[#This Row],[Category]],[2]!ProdManager[Category],[2]!ProdManager[Prod_Manager])</f>
        <v>Marc Caine</v>
      </c>
      <c r="Q287" s="15">
        <f>YEAR(Ventas[[#This Row],[Order Date]])</f>
        <v>2014</v>
      </c>
      <c r="R287" s="15" t="str">
        <f>TEXT(Ventas[[#This Row],[Order Date]],"MMM")</f>
        <v>dic</v>
      </c>
    </row>
    <row r="288" spans="1:18" x14ac:dyDescent="0.25">
      <c r="A288" s="4">
        <v>10356</v>
      </c>
      <c r="B288" s="4" t="s">
        <v>44</v>
      </c>
      <c r="C288" s="4" t="s">
        <v>15</v>
      </c>
      <c r="D288" s="4">
        <v>10</v>
      </c>
      <c r="E288" s="4">
        <v>7.5</v>
      </c>
      <c r="F288" s="4">
        <v>30</v>
      </c>
      <c r="G288" s="4" t="s">
        <v>160</v>
      </c>
      <c r="H288" s="4" t="s">
        <v>161</v>
      </c>
      <c r="I288" s="4" t="s">
        <v>21</v>
      </c>
      <c r="J288" s="5">
        <v>41992</v>
      </c>
      <c r="K288" s="12">
        <f>Ventas[[#This Row],[Unit Price]]*Ventas[[#This Row],[Quantity]]</f>
        <v>300</v>
      </c>
      <c r="L288" s="12">
        <f>Ventas[[#This Row],[Unit Cost]]*Ventas[[#This Row],[Quantity]]</f>
        <v>225</v>
      </c>
      <c r="M288" s="14">
        <f>Ventas[[#This Row],[Ingresos]]-Ventas[[#This Row],[Costes]]</f>
        <v>75</v>
      </c>
      <c r="N288" s="14" t="str">
        <f>_xlfn.XLOOKUP(Ventas[[#This Row],[Ship Country]],[1]!Countries[Ship Country],[1]!Countries[Area],"No registrado")</f>
        <v>Nord Europe</v>
      </c>
      <c r="O288" s="14" t="str">
        <f>_xlfn.XLOOKUP(Ventas[[#This Row],[Ship Country]],[1]!Countries[Ship Country],[1]!Countries[Continent],"No existe")</f>
        <v>Europe</v>
      </c>
      <c r="P288" s="15" t="str">
        <f>_xlfn.XLOOKUP(Ventas[[#This Row],[Category]],[2]!ProdManager[Category],[2]!ProdManager[Prod_Manager])</f>
        <v>Peter Stone</v>
      </c>
      <c r="Q288" s="15">
        <f>YEAR(Ventas[[#This Row],[Order Date]])</f>
        <v>2014</v>
      </c>
      <c r="R288" s="15" t="str">
        <f>TEXT(Ventas[[#This Row],[Order Date]],"MMM")</f>
        <v>dic</v>
      </c>
    </row>
    <row r="289" spans="1:18" x14ac:dyDescent="0.25">
      <c r="A289" s="6">
        <v>10356</v>
      </c>
      <c r="B289" s="6" t="s">
        <v>45</v>
      </c>
      <c r="C289" s="6" t="s">
        <v>46</v>
      </c>
      <c r="D289" s="6">
        <v>19.2</v>
      </c>
      <c r="E289" s="6">
        <v>14.591999999999999</v>
      </c>
      <c r="F289" s="6">
        <v>12</v>
      </c>
      <c r="G289" s="6" t="s">
        <v>160</v>
      </c>
      <c r="H289" s="6" t="s">
        <v>161</v>
      </c>
      <c r="I289" s="6" t="s">
        <v>21</v>
      </c>
      <c r="J289" s="7">
        <v>41992</v>
      </c>
      <c r="K289" s="12">
        <f>Ventas[[#This Row],[Unit Price]]*Ventas[[#This Row],[Quantity]]</f>
        <v>230.39999999999998</v>
      </c>
      <c r="L289" s="12">
        <f>Ventas[[#This Row],[Unit Cost]]*Ventas[[#This Row],[Quantity]]</f>
        <v>175.10399999999998</v>
      </c>
      <c r="M289" s="14">
        <f>Ventas[[#This Row],[Ingresos]]-Ventas[[#This Row],[Costes]]</f>
        <v>55.295999999999992</v>
      </c>
      <c r="N289" s="14" t="str">
        <f>_xlfn.XLOOKUP(Ventas[[#This Row],[Ship Country]],[1]!Countries[Ship Country],[1]!Countries[Area],"No registrado")</f>
        <v>Nord Europe</v>
      </c>
      <c r="O289" s="14" t="str">
        <f>_xlfn.XLOOKUP(Ventas[[#This Row],[Ship Country]],[1]!Countries[Ship Country],[1]!Countries[Continent],"No existe")</f>
        <v>Europe</v>
      </c>
      <c r="P289" s="15" t="str">
        <f>_xlfn.XLOOKUP(Ventas[[#This Row],[Category]],[2]!ProdManager[Category],[2]!ProdManager[Prod_Manager])</f>
        <v>John Matter</v>
      </c>
      <c r="Q289" s="15">
        <f>YEAR(Ventas[[#This Row],[Order Date]])</f>
        <v>2014</v>
      </c>
      <c r="R289" s="15" t="str">
        <f>TEXT(Ventas[[#This Row],[Order Date]],"MMM")</f>
        <v>dic</v>
      </c>
    </row>
    <row r="290" spans="1:18" x14ac:dyDescent="0.25">
      <c r="A290" s="4">
        <v>10356</v>
      </c>
      <c r="B290" s="4" t="s">
        <v>155</v>
      </c>
      <c r="C290" s="4" t="s">
        <v>15</v>
      </c>
      <c r="D290" s="4">
        <v>28.8</v>
      </c>
      <c r="E290" s="4">
        <v>22.176000000000002</v>
      </c>
      <c r="F290" s="4">
        <v>20</v>
      </c>
      <c r="G290" s="4" t="s">
        <v>160</v>
      </c>
      <c r="H290" s="4" t="s">
        <v>161</v>
      </c>
      <c r="I290" s="4" t="s">
        <v>21</v>
      </c>
      <c r="J290" s="5">
        <v>41992</v>
      </c>
      <c r="K290" s="12">
        <f>Ventas[[#This Row],[Unit Price]]*Ventas[[#This Row],[Quantity]]</f>
        <v>576</v>
      </c>
      <c r="L290" s="12">
        <f>Ventas[[#This Row],[Unit Cost]]*Ventas[[#This Row],[Quantity]]</f>
        <v>443.52000000000004</v>
      </c>
      <c r="M290" s="14">
        <f>Ventas[[#This Row],[Ingresos]]-Ventas[[#This Row],[Costes]]</f>
        <v>132.47999999999996</v>
      </c>
      <c r="N290" s="14" t="str">
        <f>_xlfn.XLOOKUP(Ventas[[#This Row],[Ship Country]],[1]!Countries[Ship Country],[1]!Countries[Area],"No registrado")</f>
        <v>Nord Europe</v>
      </c>
      <c r="O290" s="14" t="str">
        <f>_xlfn.XLOOKUP(Ventas[[#This Row],[Ship Country]],[1]!Countries[Ship Country],[1]!Countries[Continent],"No existe")</f>
        <v>Europe</v>
      </c>
      <c r="P290" s="15" t="str">
        <f>_xlfn.XLOOKUP(Ventas[[#This Row],[Category]],[2]!ProdManager[Category],[2]!ProdManager[Prod_Manager])</f>
        <v>Peter Stone</v>
      </c>
      <c r="Q290" s="15">
        <f>YEAR(Ventas[[#This Row],[Order Date]])</f>
        <v>2014</v>
      </c>
      <c r="R290" s="15" t="str">
        <f>TEXT(Ventas[[#This Row],[Order Date]],"MMM")</f>
        <v>dic</v>
      </c>
    </row>
    <row r="291" spans="1:18" x14ac:dyDescent="0.25">
      <c r="A291" s="6">
        <v>10357</v>
      </c>
      <c r="B291" s="6" t="s">
        <v>112</v>
      </c>
      <c r="C291" s="6" t="s">
        <v>29</v>
      </c>
      <c r="D291" s="6">
        <v>24.8</v>
      </c>
      <c r="E291" s="6">
        <v>18.848000000000003</v>
      </c>
      <c r="F291" s="6">
        <v>30</v>
      </c>
      <c r="G291" s="6" t="s">
        <v>135</v>
      </c>
      <c r="H291" s="6" t="s">
        <v>136</v>
      </c>
      <c r="I291" s="6" t="s">
        <v>65</v>
      </c>
      <c r="J291" s="7">
        <v>41993</v>
      </c>
      <c r="K291" s="12">
        <f>Ventas[[#This Row],[Unit Price]]*Ventas[[#This Row],[Quantity]]</f>
        <v>744</v>
      </c>
      <c r="L291" s="12">
        <f>Ventas[[#This Row],[Unit Cost]]*Ventas[[#This Row],[Quantity]]</f>
        <v>565.44000000000005</v>
      </c>
      <c r="M291" s="14">
        <f>Ventas[[#This Row],[Ingresos]]-Ventas[[#This Row],[Costes]]</f>
        <v>178.55999999999995</v>
      </c>
      <c r="N291" s="14" t="str">
        <f>_xlfn.XLOOKUP(Ventas[[#This Row],[Ship Country]],[1]!Countries[Ship Country],[1]!Countries[Area],"No registrado")</f>
        <v>Sud America</v>
      </c>
      <c r="O291" s="14" t="str">
        <f>_xlfn.XLOOKUP(Ventas[[#This Row],[Ship Country]],[1]!Countries[Ship Country],[1]!Countries[Continent],"No existe")</f>
        <v>America</v>
      </c>
      <c r="P291" s="15" t="str">
        <f>_xlfn.XLOOKUP(Ventas[[#This Row],[Category]],[2]!ProdManager[Category],[2]!ProdManager[Prod_Manager])</f>
        <v>Peter Stone</v>
      </c>
      <c r="Q291" s="15">
        <f>YEAR(Ventas[[#This Row],[Order Date]])</f>
        <v>2014</v>
      </c>
      <c r="R291" s="15" t="str">
        <f>TEXT(Ventas[[#This Row],[Order Date]],"MMM")</f>
        <v>dic</v>
      </c>
    </row>
    <row r="292" spans="1:18" x14ac:dyDescent="0.25">
      <c r="A292" s="4">
        <v>10357</v>
      </c>
      <c r="B292" s="4" t="s">
        <v>189</v>
      </c>
      <c r="C292" s="4" t="s">
        <v>35</v>
      </c>
      <c r="D292" s="4">
        <v>24.9</v>
      </c>
      <c r="E292" s="4">
        <v>16.184999999999999</v>
      </c>
      <c r="F292" s="4">
        <v>16</v>
      </c>
      <c r="G292" s="4" t="s">
        <v>135</v>
      </c>
      <c r="H292" s="4" t="s">
        <v>136</v>
      </c>
      <c r="I292" s="4" t="s">
        <v>65</v>
      </c>
      <c r="J292" s="5">
        <v>41993</v>
      </c>
      <c r="K292" s="12">
        <f>Ventas[[#This Row],[Unit Price]]*Ventas[[#This Row],[Quantity]]</f>
        <v>398.4</v>
      </c>
      <c r="L292" s="12">
        <f>Ventas[[#This Row],[Unit Cost]]*Ventas[[#This Row],[Quantity]]</f>
        <v>258.95999999999998</v>
      </c>
      <c r="M292" s="14">
        <f>Ventas[[#This Row],[Ingresos]]-Ventas[[#This Row],[Costes]]</f>
        <v>139.44</v>
      </c>
      <c r="N292" s="14" t="str">
        <f>_xlfn.XLOOKUP(Ventas[[#This Row],[Ship Country]],[1]!Countries[Ship Country],[1]!Countries[Area],"No registrado")</f>
        <v>Sud America</v>
      </c>
      <c r="O292" s="14" t="str">
        <f>_xlfn.XLOOKUP(Ventas[[#This Row],[Ship Country]],[1]!Countries[Ship Country],[1]!Countries[Continent],"No existe")</f>
        <v>America</v>
      </c>
      <c r="P292" s="15" t="str">
        <f>_xlfn.XLOOKUP(Ventas[[#This Row],[Category]],[2]!ProdManager[Category],[2]!ProdManager[Prod_Manager])</f>
        <v>Lydia Sinn</v>
      </c>
      <c r="Q292" s="15">
        <f>YEAR(Ventas[[#This Row],[Order Date]])</f>
        <v>2014</v>
      </c>
      <c r="R292" s="15" t="str">
        <f>TEXT(Ventas[[#This Row],[Order Date]],"MMM")</f>
        <v>dic</v>
      </c>
    </row>
    <row r="293" spans="1:18" x14ac:dyDescent="0.25">
      <c r="A293" s="6">
        <v>10357</v>
      </c>
      <c r="B293" s="6" t="s">
        <v>40</v>
      </c>
      <c r="C293" s="6" t="s">
        <v>15</v>
      </c>
      <c r="D293" s="6">
        <v>27.2</v>
      </c>
      <c r="E293" s="6">
        <v>21.76</v>
      </c>
      <c r="F293" s="6">
        <v>8</v>
      </c>
      <c r="G293" s="6" t="s">
        <v>135</v>
      </c>
      <c r="H293" s="6" t="s">
        <v>136</v>
      </c>
      <c r="I293" s="6" t="s">
        <v>65</v>
      </c>
      <c r="J293" s="7">
        <v>41993</v>
      </c>
      <c r="K293" s="12">
        <f>Ventas[[#This Row],[Unit Price]]*Ventas[[#This Row],[Quantity]]</f>
        <v>217.6</v>
      </c>
      <c r="L293" s="12">
        <f>Ventas[[#This Row],[Unit Cost]]*Ventas[[#This Row],[Quantity]]</f>
        <v>174.08</v>
      </c>
      <c r="M293" s="14">
        <f>Ventas[[#This Row],[Ingresos]]-Ventas[[#This Row],[Costes]]</f>
        <v>43.519999999999982</v>
      </c>
      <c r="N293" s="14" t="str">
        <f>_xlfn.XLOOKUP(Ventas[[#This Row],[Ship Country]],[1]!Countries[Ship Country],[1]!Countries[Area],"No registrado")</f>
        <v>Sud America</v>
      </c>
      <c r="O293" s="14" t="str">
        <f>_xlfn.XLOOKUP(Ventas[[#This Row],[Ship Country]],[1]!Countries[Ship Country],[1]!Countries[Continent],"No existe")</f>
        <v>America</v>
      </c>
      <c r="P293" s="15" t="str">
        <f>_xlfn.XLOOKUP(Ventas[[#This Row],[Category]],[2]!ProdManager[Category],[2]!ProdManager[Prod_Manager])</f>
        <v>Peter Stone</v>
      </c>
      <c r="Q293" s="15">
        <f>YEAR(Ventas[[#This Row],[Order Date]])</f>
        <v>2014</v>
      </c>
      <c r="R293" s="15" t="str">
        <f>TEXT(Ventas[[#This Row],[Order Date]],"MMM")</f>
        <v>dic</v>
      </c>
    </row>
    <row r="294" spans="1:18" x14ac:dyDescent="0.25">
      <c r="A294" s="4">
        <v>10358</v>
      </c>
      <c r="B294" s="4" t="s">
        <v>57</v>
      </c>
      <c r="C294" s="4" t="s">
        <v>29</v>
      </c>
      <c r="D294" s="4">
        <v>15.2</v>
      </c>
      <c r="E294" s="4">
        <v>12.311999999999999</v>
      </c>
      <c r="F294" s="4">
        <v>20</v>
      </c>
      <c r="G294" s="4" t="s">
        <v>204</v>
      </c>
      <c r="H294" s="4" t="s">
        <v>205</v>
      </c>
      <c r="I294" s="4" t="s">
        <v>13</v>
      </c>
      <c r="J294" s="5">
        <v>41994</v>
      </c>
      <c r="K294" s="12">
        <f>Ventas[[#This Row],[Unit Price]]*Ventas[[#This Row],[Quantity]]</f>
        <v>304</v>
      </c>
      <c r="L294" s="12">
        <f>Ventas[[#This Row],[Unit Cost]]*Ventas[[#This Row],[Quantity]]</f>
        <v>246.23999999999998</v>
      </c>
      <c r="M294" s="14">
        <f>Ventas[[#This Row],[Ingresos]]-Ventas[[#This Row],[Costes]]</f>
        <v>57.760000000000019</v>
      </c>
      <c r="N294" s="14" t="str">
        <f>_xlfn.XLOOKUP(Ventas[[#This Row],[Ship Country]],[1]!Countries[Ship Country],[1]!Countries[Area],"No registrado")</f>
        <v>Nord Europe</v>
      </c>
      <c r="O294" s="14" t="str">
        <f>_xlfn.XLOOKUP(Ventas[[#This Row],[Ship Country]],[1]!Countries[Ship Country],[1]!Countries[Continent],"No existe")</f>
        <v>Europe</v>
      </c>
      <c r="P294" s="15" t="str">
        <f>_xlfn.XLOOKUP(Ventas[[#This Row],[Category]],[2]!ProdManager[Category],[2]!ProdManager[Prod_Manager])</f>
        <v>Peter Stone</v>
      </c>
      <c r="Q294" s="15">
        <f>YEAR(Ventas[[#This Row],[Order Date]])</f>
        <v>2014</v>
      </c>
      <c r="R294" s="15" t="str">
        <f>TEXT(Ventas[[#This Row],[Order Date]],"MMM")</f>
        <v>dic</v>
      </c>
    </row>
    <row r="295" spans="1:18" x14ac:dyDescent="0.25">
      <c r="A295" s="6">
        <v>10358</v>
      </c>
      <c r="B295" s="6" t="s">
        <v>51</v>
      </c>
      <c r="C295" s="6" t="s">
        <v>43</v>
      </c>
      <c r="D295" s="6">
        <v>3.6</v>
      </c>
      <c r="E295" s="6">
        <v>3.2040000000000002</v>
      </c>
      <c r="F295" s="6">
        <v>10</v>
      </c>
      <c r="G295" s="6" t="s">
        <v>204</v>
      </c>
      <c r="H295" s="6" t="s">
        <v>205</v>
      </c>
      <c r="I295" s="6" t="s">
        <v>13</v>
      </c>
      <c r="J295" s="7">
        <v>41994</v>
      </c>
      <c r="K295" s="12">
        <f>Ventas[[#This Row],[Unit Price]]*Ventas[[#This Row],[Quantity]]</f>
        <v>36</v>
      </c>
      <c r="L295" s="12">
        <f>Ventas[[#This Row],[Unit Cost]]*Ventas[[#This Row],[Quantity]]</f>
        <v>32.04</v>
      </c>
      <c r="M295" s="14">
        <f>Ventas[[#This Row],[Ingresos]]-Ventas[[#This Row],[Costes]]</f>
        <v>3.9600000000000009</v>
      </c>
      <c r="N295" s="14" t="str">
        <f>_xlfn.XLOOKUP(Ventas[[#This Row],[Ship Country]],[1]!Countries[Ship Country],[1]!Countries[Area],"No registrado")</f>
        <v>Nord Europe</v>
      </c>
      <c r="O295" s="14" t="str">
        <f>_xlfn.XLOOKUP(Ventas[[#This Row],[Ship Country]],[1]!Countries[Ship Country],[1]!Countries[Continent],"No existe")</f>
        <v>Europe</v>
      </c>
      <c r="P295" s="15" t="str">
        <f>_xlfn.XLOOKUP(Ventas[[#This Row],[Category]],[2]!ProdManager[Category],[2]!ProdManager[Prod_Manager])</f>
        <v>John Matter</v>
      </c>
      <c r="Q295" s="15">
        <f>YEAR(Ventas[[#This Row],[Order Date]])</f>
        <v>2014</v>
      </c>
      <c r="R295" s="15" t="str">
        <f>TEXT(Ventas[[#This Row],[Order Date]],"MMM")</f>
        <v>dic</v>
      </c>
    </row>
    <row r="296" spans="1:18" x14ac:dyDescent="0.25">
      <c r="A296" s="4">
        <v>10358</v>
      </c>
      <c r="B296" s="4" t="s">
        <v>140</v>
      </c>
      <c r="C296" s="4" t="s">
        <v>43</v>
      </c>
      <c r="D296" s="4">
        <v>11.2</v>
      </c>
      <c r="E296" s="4">
        <v>10.192</v>
      </c>
      <c r="F296" s="4">
        <v>10</v>
      </c>
      <c r="G296" s="4" t="s">
        <v>204</v>
      </c>
      <c r="H296" s="4" t="s">
        <v>205</v>
      </c>
      <c r="I296" s="4" t="s">
        <v>13</v>
      </c>
      <c r="J296" s="5">
        <v>41994</v>
      </c>
      <c r="K296" s="12">
        <f>Ventas[[#This Row],[Unit Price]]*Ventas[[#This Row],[Quantity]]</f>
        <v>112</v>
      </c>
      <c r="L296" s="12">
        <f>Ventas[[#This Row],[Unit Cost]]*Ventas[[#This Row],[Quantity]]</f>
        <v>101.92</v>
      </c>
      <c r="M296" s="14">
        <f>Ventas[[#This Row],[Ingresos]]-Ventas[[#This Row],[Costes]]</f>
        <v>10.079999999999998</v>
      </c>
      <c r="N296" s="14" t="str">
        <f>_xlfn.XLOOKUP(Ventas[[#This Row],[Ship Country]],[1]!Countries[Ship Country],[1]!Countries[Area],"No registrado")</f>
        <v>Nord Europe</v>
      </c>
      <c r="O296" s="14" t="str">
        <f>_xlfn.XLOOKUP(Ventas[[#This Row],[Ship Country]],[1]!Countries[Ship Country],[1]!Countries[Continent],"No existe")</f>
        <v>Europe</v>
      </c>
      <c r="P296" s="15" t="str">
        <f>_xlfn.XLOOKUP(Ventas[[#This Row],[Category]],[2]!ProdManager[Category],[2]!ProdManager[Prod_Manager])</f>
        <v>John Matter</v>
      </c>
      <c r="Q296" s="15">
        <f>YEAR(Ventas[[#This Row],[Order Date]])</f>
        <v>2014</v>
      </c>
      <c r="R296" s="15" t="str">
        <f>TEXT(Ventas[[#This Row],[Order Date]],"MMM")</f>
        <v>dic</v>
      </c>
    </row>
    <row r="297" spans="1:18" x14ac:dyDescent="0.25">
      <c r="A297" s="6">
        <v>10359</v>
      </c>
      <c r="B297" s="6" t="s">
        <v>40</v>
      </c>
      <c r="C297" s="6" t="s">
        <v>15</v>
      </c>
      <c r="D297" s="6">
        <v>27.2</v>
      </c>
      <c r="E297" s="6">
        <v>22.847999999999999</v>
      </c>
      <c r="F297" s="6">
        <v>80</v>
      </c>
      <c r="G297" s="6" t="s">
        <v>210</v>
      </c>
      <c r="H297" s="6" t="s">
        <v>148</v>
      </c>
      <c r="I297" s="6" t="s">
        <v>149</v>
      </c>
      <c r="J297" s="7">
        <v>41995</v>
      </c>
      <c r="K297" s="12">
        <f>Ventas[[#This Row],[Unit Price]]*Ventas[[#This Row],[Quantity]]</f>
        <v>2176</v>
      </c>
      <c r="L297" s="12">
        <f>Ventas[[#This Row],[Unit Cost]]*Ventas[[#This Row],[Quantity]]</f>
        <v>1827.84</v>
      </c>
      <c r="M297" s="14">
        <f>Ventas[[#This Row],[Ingresos]]-Ventas[[#This Row],[Costes]]</f>
        <v>348.16000000000008</v>
      </c>
      <c r="N297" s="14" t="str">
        <f>_xlfn.XLOOKUP(Ventas[[#This Row],[Ship Country]],[1]!Countries[Ship Country],[1]!Countries[Area],"No registrado")</f>
        <v>Nord Europe</v>
      </c>
      <c r="O297" s="14" t="str">
        <f>_xlfn.XLOOKUP(Ventas[[#This Row],[Ship Country]],[1]!Countries[Ship Country],[1]!Countries[Continent],"No existe")</f>
        <v>Europe</v>
      </c>
      <c r="P297" s="15" t="str">
        <f>_xlfn.XLOOKUP(Ventas[[#This Row],[Category]],[2]!ProdManager[Category],[2]!ProdManager[Prod_Manager])</f>
        <v>Peter Stone</v>
      </c>
      <c r="Q297" s="15">
        <f>YEAR(Ventas[[#This Row],[Order Date]])</f>
        <v>2014</v>
      </c>
      <c r="R297" s="15" t="str">
        <f>TEXT(Ventas[[#This Row],[Order Date]],"MMM")</f>
        <v>dic</v>
      </c>
    </row>
    <row r="298" spans="1:18" x14ac:dyDescent="0.25">
      <c r="A298" s="4">
        <v>10359</v>
      </c>
      <c r="B298" s="4" t="s">
        <v>56</v>
      </c>
      <c r="C298" s="4" t="s">
        <v>35</v>
      </c>
      <c r="D298" s="4">
        <v>13.9</v>
      </c>
      <c r="E298" s="4">
        <v>9.0350000000000001</v>
      </c>
      <c r="F298" s="4">
        <v>56</v>
      </c>
      <c r="G298" s="4" t="s">
        <v>210</v>
      </c>
      <c r="H298" s="4" t="s">
        <v>148</v>
      </c>
      <c r="I298" s="4" t="s">
        <v>149</v>
      </c>
      <c r="J298" s="5">
        <v>41995</v>
      </c>
      <c r="K298" s="12">
        <f>Ventas[[#This Row],[Unit Price]]*Ventas[[#This Row],[Quantity]]</f>
        <v>778.4</v>
      </c>
      <c r="L298" s="12">
        <f>Ventas[[#This Row],[Unit Cost]]*Ventas[[#This Row],[Quantity]]</f>
        <v>505.96000000000004</v>
      </c>
      <c r="M298" s="14">
        <f>Ventas[[#This Row],[Ingresos]]-Ventas[[#This Row],[Costes]]</f>
        <v>272.43999999999994</v>
      </c>
      <c r="N298" s="14" t="str">
        <f>_xlfn.XLOOKUP(Ventas[[#This Row],[Ship Country]],[1]!Countries[Ship Country],[1]!Countries[Area],"No registrado")</f>
        <v>Nord Europe</v>
      </c>
      <c r="O298" s="14" t="str">
        <f>_xlfn.XLOOKUP(Ventas[[#This Row],[Ship Country]],[1]!Countries[Ship Country],[1]!Countries[Continent],"No existe")</f>
        <v>Europe</v>
      </c>
      <c r="P298" s="15" t="str">
        <f>_xlfn.XLOOKUP(Ventas[[#This Row],[Category]],[2]!ProdManager[Category],[2]!ProdManager[Prod_Manager])</f>
        <v>Lydia Sinn</v>
      </c>
      <c r="Q298" s="15">
        <f>YEAR(Ventas[[#This Row],[Order Date]])</f>
        <v>2014</v>
      </c>
      <c r="R298" s="15" t="str">
        <f>TEXT(Ventas[[#This Row],[Order Date]],"MMM")</f>
        <v>dic</v>
      </c>
    </row>
    <row r="299" spans="1:18" x14ac:dyDescent="0.25">
      <c r="A299" s="6">
        <v>10359</v>
      </c>
      <c r="B299" s="6" t="s">
        <v>44</v>
      </c>
      <c r="C299" s="6" t="s">
        <v>15</v>
      </c>
      <c r="D299" s="6">
        <v>10</v>
      </c>
      <c r="E299" s="6">
        <v>8.4</v>
      </c>
      <c r="F299" s="6">
        <v>70</v>
      </c>
      <c r="G299" s="6" t="s">
        <v>210</v>
      </c>
      <c r="H299" s="6" t="s">
        <v>148</v>
      </c>
      <c r="I299" s="6" t="s">
        <v>149</v>
      </c>
      <c r="J299" s="7">
        <v>41995</v>
      </c>
      <c r="K299" s="12">
        <f>Ventas[[#This Row],[Unit Price]]*Ventas[[#This Row],[Quantity]]</f>
        <v>700</v>
      </c>
      <c r="L299" s="12">
        <f>Ventas[[#This Row],[Unit Cost]]*Ventas[[#This Row],[Quantity]]</f>
        <v>588</v>
      </c>
      <c r="M299" s="14">
        <f>Ventas[[#This Row],[Ingresos]]-Ventas[[#This Row],[Costes]]</f>
        <v>112</v>
      </c>
      <c r="N299" s="14" t="str">
        <f>_xlfn.XLOOKUP(Ventas[[#This Row],[Ship Country]],[1]!Countries[Ship Country],[1]!Countries[Area],"No registrado")</f>
        <v>Nord Europe</v>
      </c>
      <c r="O299" s="14" t="str">
        <f>_xlfn.XLOOKUP(Ventas[[#This Row],[Ship Country]],[1]!Countries[Ship Country],[1]!Countries[Continent],"No existe")</f>
        <v>Europe</v>
      </c>
      <c r="P299" s="15" t="str">
        <f>_xlfn.XLOOKUP(Ventas[[#This Row],[Category]],[2]!ProdManager[Category],[2]!ProdManager[Prod_Manager])</f>
        <v>Peter Stone</v>
      </c>
      <c r="Q299" s="15">
        <f>YEAR(Ventas[[#This Row],[Order Date]])</f>
        <v>2014</v>
      </c>
      <c r="R299" s="15" t="str">
        <f>TEXT(Ventas[[#This Row],[Order Date]],"MMM")</f>
        <v>dic</v>
      </c>
    </row>
    <row r="300" spans="1:18" x14ac:dyDescent="0.25">
      <c r="A300" s="4">
        <v>10360</v>
      </c>
      <c r="B300" s="4" t="s">
        <v>121</v>
      </c>
      <c r="C300" s="4" t="s">
        <v>18</v>
      </c>
      <c r="D300" s="4">
        <v>36.4</v>
      </c>
      <c r="E300" s="4">
        <v>28.027999999999999</v>
      </c>
      <c r="F300" s="4">
        <v>30</v>
      </c>
      <c r="G300" s="4" t="s">
        <v>92</v>
      </c>
      <c r="H300" s="4" t="s">
        <v>93</v>
      </c>
      <c r="I300" s="4" t="s">
        <v>13</v>
      </c>
      <c r="J300" s="5">
        <v>41996</v>
      </c>
      <c r="K300" s="12">
        <f>Ventas[[#This Row],[Unit Price]]*Ventas[[#This Row],[Quantity]]</f>
        <v>1092</v>
      </c>
      <c r="L300" s="12">
        <f>Ventas[[#This Row],[Unit Cost]]*Ventas[[#This Row],[Quantity]]</f>
        <v>840.83999999999992</v>
      </c>
      <c r="M300" s="14">
        <f>Ventas[[#This Row],[Ingresos]]-Ventas[[#This Row],[Costes]]</f>
        <v>251.16000000000008</v>
      </c>
      <c r="N300" s="14" t="str">
        <f>_xlfn.XLOOKUP(Ventas[[#This Row],[Ship Country]],[1]!Countries[Ship Country],[1]!Countries[Area],"No registrado")</f>
        <v>Nord Europe</v>
      </c>
      <c r="O300" s="14" t="str">
        <f>_xlfn.XLOOKUP(Ventas[[#This Row],[Ship Country]],[1]!Countries[Ship Country],[1]!Countries[Continent],"No existe")</f>
        <v>Europe</v>
      </c>
      <c r="P300" s="15" t="str">
        <f>_xlfn.XLOOKUP(Ventas[[#This Row],[Category]],[2]!ProdManager[Category],[2]!ProdManager[Prod_Manager])</f>
        <v>Marc Caine</v>
      </c>
      <c r="Q300" s="15">
        <f>YEAR(Ventas[[#This Row],[Order Date]])</f>
        <v>2014</v>
      </c>
      <c r="R300" s="15" t="str">
        <f>TEXT(Ventas[[#This Row],[Order Date]],"MMM")</f>
        <v>dic</v>
      </c>
    </row>
    <row r="301" spans="1:18" x14ac:dyDescent="0.25">
      <c r="A301" s="6">
        <v>10360</v>
      </c>
      <c r="B301" s="6" t="s">
        <v>102</v>
      </c>
      <c r="C301" s="6" t="s">
        <v>46</v>
      </c>
      <c r="D301" s="6">
        <v>99</v>
      </c>
      <c r="E301" s="6">
        <v>76.23</v>
      </c>
      <c r="F301" s="6">
        <v>35</v>
      </c>
      <c r="G301" s="6" t="s">
        <v>92</v>
      </c>
      <c r="H301" s="6" t="s">
        <v>93</v>
      </c>
      <c r="I301" s="6" t="s">
        <v>13</v>
      </c>
      <c r="J301" s="7">
        <v>41996</v>
      </c>
      <c r="K301" s="12">
        <f>Ventas[[#This Row],[Unit Price]]*Ventas[[#This Row],[Quantity]]</f>
        <v>3465</v>
      </c>
      <c r="L301" s="12">
        <f>Ventas[[#This Row],[Unit Cost]]*Ventas[[#This Row],[Quantity]]</f>
        <v>2668.05</v>
      </c>
      <c r="M301" s="14">
        <f>Ventas[[#This Row],[Ingresos]]-Ventas[[#This Row],[Costes]]</f>
        <v>796.94999999999982</v>
      </c>
      <c r="N301" s="14" t="str">
        <f>_xlfn.XLOOKUP(Ventas[[#This Row],[Ship Country]],[1]!Countries[Ship Country],[1]!Countries[Area],"No registrado")</f>
        <v>Nord Europe</v>
      </c>
      <c r="O301" s="14" t="str">
        <f>_xlfn.XLOOKUP(Ventas[[#This Row],[Ship Country]],[1]!Countries[Ship Country],[1]!Countries[Continent],"No existe")</f>
        <v>Europe</v>
      </c>
      <c r="P301" s="15" t="str">
        <f>_xlfn.XLOOKUP(Ventas[[#This Row],[Category]],[2]!ProdManager[Category],[2]!ProdManager[Prod_Manager])</f>
        <v>John Matter</v>
      </c>
      <c r="Q301" s="15">
        <f>YEAR(Ventas[[#This Row],[Order Date]])</f>
        <v>2014</v>
      </c>
      <c r="R301" s="15" t="str">
        <f>TEXT(Ventas[[#This Row],[Order Date]],"MMM")</f>
        <v>dic</v>
      </c>
    </row>
    <row r="302" spans="1:18" x14ac:dyDescent="0.25">
      <c r="A302" s="4">
        <v>10360</v>
      </c>
      <c r="B302" s="4" t="s">
        <v>188</v>
      </c>
      <c r="C302" s="4" t="s">
        <v>43</v>
      </c>
      <c r="D302" s="4">
        <v>210.8</v>
      </c>
      <c r="E302" s="4">
        <v>189.72000000000003</v>
      </c>
      <c r="F302" s="4">
        <v>10</v>
      </c>
      <c r="G302" s="4" t="s">
        <v>92</v>
      </c>
      <c r="H302" s="4" t="s">
        <v>93</v>
      </c>
      <c r="I302" s="4" t="s">
        <v>13</v>
      </c>
      <c r="J302" s="5">
        <v>41996</v>
      </c>
      <c r="K302" s="12">
        <f>Ventas[[#This Row],[Unit Price]]*Ventas[[#This Row],[Quantity]]</f>
        <v>2108</v>
      </c>
      <c r="L302" s="12">
        <f>Ventas[[#This Row],[Unit Cost]]*Ventas[[#This Row],[Quantity]]</f>
        <v>1897.2000000000003</v>
      </c>
      <c r="M302" s="14">
        <f>Ventas[[#This Row],[Ingresos]]-Ventas[[#This Row],[Costes]]</f>
        <v>210.79999999999973</v>
      </c>
      <c r="N302" s="14" t="str">
        <f>_xlfn.XLOOKUP(Ventas[[#This Row],[Ship Country]],[1]!Countries[Ship Country],[1]!Countries[Area],"No registrado")</f>
        <v>Nord Europe</v>
      </c>
      <c r="O302" s="14" t="str">
        <f>_xlfn.XLOOKUP(Ventas[[#This Row],[Ship Country]],[1]!Countries[Ship Country],[1]!Countries[Continent],"No existe")</f>
        <v>Europe</v>
      </c>
      <c r="P302" s="15" t="str">
        <f>_xlfn.XLOOKUP(Ventas[[#This Row],[Category]],[2]!ProdManager[Category],[2]!ProdManager[Prod_Manager])</f>
        <v>John Matter</v>
      </c>
      <c r="Q302" s="15">
        <f>YEAR(Ventas[[#This Row],[Order Date]])</f>
        <v>2014</v>
      </c>
      <c r="R302" s="15" t="str">
        <f>TEXT(Ventas[[#This Row],[Order Date]],"MMM")</f>
        <v>dic</v>
      </c>
    </row>
    <row r="303" spans="1:18" x14ac:dyDescent="0.25">
      <c r="A303" s="6">
        <v>10360</v>
      </c>
      <c r="B303" s="6" t="s">
        <v>41</v>
      </c>
      <c r="C303" s="6" t="s">
        <v>35</v>
      </c>
      <c r="D303" s="6">
        <v>16</v>
      </c>
      <c r="E303" s="6">
        <v>11.04</v>
      </c>
      <c r="F303" s="6">
        <v>35</v>
      </c>
      <c r="G303" s="6" t="s">
        <v>92</v>
      </c>
      <c r="H303" s="6" t="s">
        <v>93</v>
      </c>
      <c r="I303" s="6" t="s">
        <v>13</v>
      </c>
      <c r="J303" s="7">
        <v>41996</v>
      </c>
      <c r="K303" s="12">
        <f>Ventas[[#This Row],[Unit Price]]*Ventas[[#This Row],[Quantity]]</f>
        <v>560</v>
      </c>
      <c r="L303" s="12">
        <f>Ventas[[#This Row],[Unit Cost]]*Ventas[[#This Row],[Quantity]]</f>
        <v>386.4</v>
      </c>
      <c r="M303" s="14">
        <f>Ventas[[#This Row],[Ingresos]]-Ventas[[#This Row],[Costes]]</f>
        <v>173.60000000000002</v>
      </c>
      <c r="N303" s="14" t="str">
        <f>_xlfn.XLOOKUP(Ventas[[#This Row],[Ship Country]],[1]!Countries[Ship Country],[1]!Countries[Area],"No registrado")</f>
        <v>Nord Europe</v>
      </c>
      <c r="O303" s="14" t="str">
        <f>_xlfn.XLOOKUP(Ventas[[#This Row],[Ship Country]],[1]!Countries[Ship Country],[1]!Countries[Continent],"No existe")</f>
        <v>Europe</v>
      </c>
      <c r="P303" s="15" t="str">
        <f>_xlfn.XLOOKUP(Ventas[[#This Row],[Category]],[2]!ProdManager[Category],[2]!ProdManager[Prod_Manager])</f>
        <v>Lydia Sinn</v>
      </c>
      <c r="Q303" s="15">
        <f>YEAR(Ventas[[#This Row],[Order Date]])</f>
        <v>2014</v>
      </c>
      <c r="R303" s="15" t="str">
        <f>TEXT(Ventas[[#This Row],[Order Date]],"MMM")</f>
        <v>dic</v>
      </c>
    </row>
    <row r="304" spans="1:18" x14ac:dyDescent="0.25">
      <c r="A304" s="4">
        <v>10360</v>
      </c>
      <c r="B304" s="4" t="s">
        <v>145</v>
      </c>
      <c r="C304" s="4" t="s">
        <v>46</v>
      </c>
      <c r="D304" s="4">
        <v>5.9</v>
      </c>
      <c r="E304" s="4">
        <v>4.7790000000000008</v>
      </c>
      <c r="F304" s="4">
        <v>28</v>
      </c>
      <c r="G304" s="4" t="s">
        <v>92</v>
      </c>
      <c r="H304" s="4" t="s">
        <v>93</v>
      </c>
      <c r="I304" s="4" t="s">
        <v>13</v>
      </c>
      <c r="J304" s="5">
        <v>41996</v>
      </c>
      <c r="K304" s="12">
        <f>Ventas[[#This Row],[Unit Price]]*Ventas[[#This Row],[Quantity]]</f>
        <v>165.20000000000002</v>
      </c>
      <c r="L304" s="12">
        <f>Ventas[[#This Row],[Unit Cost]]*Ventas[[#This Row],[Quantity]]</f>
        <v>133.81200000000001</v>
      </c>
      <c r="M304" s="14">
        <f>Ventas[[#This Row],[Ingresos]]-Ventas[[#This Row],[Costes]]</f>
        <v>31.388000000000005</v>
      </c>
      <c r="N304" s="14" t="str">
        <f>_xlfn.XLOOKUP(Ventas[[#This Row],[Ship Country]],[1]!Countries[Ship Country],[1]!Countries[Area],"No registrado")</f>
        <v>Nord Europe</v>
      </c>
      <c r="O304" s="14" t="str">
        <f>_xlfn.XLOOKUP(Ventas[[#This Row],[Ship Country]],[1]!Countries[Ship Country],[1]!Countries[Continent],"No existe")</f>
        <v>Europe</v>
      </c>
      <c r="P304" s="15" t="str">
        <f>_xlfn.XLOOKUP(Ventas[[#This Row],[Category]],[2]!ProdManager[Category],[2]!ProdManager[Prod_Manager])</f>
        <v>John Matter</v>
      </c>
      <c r="Q304" s="15">
        <f>YEAR(Ventas[[#This Row],[Order Date]])</f>
        <v>2014</v>
      </c>
      <c r="R304" s="15" t="str">
        <f>TEXT(Ventas[[#This Row],[Order Date]],"MMM")</f>
        <v>dic</v>
      </c>
    </row>
    <row r="305" spans="1:18" x14ac:dyDescent="0.25">
      <c r="A305" s="6">
        <v>10361</v>
      </c>
      <c r="B305" s="6" t="s">
        <v>42</v>
      </c>
      <c r="C305" s="6" t="s">
        <v>43</v>
      </c>
      <c r="D305" s="6">
        <v>14.4</v>
      </c>
      <c r="E305" s="6">
        <v>12.816000000000001</v>
      </c>
      <c r="F305" s="6">
        <v>54</v>
      </c>
      <c r="G305" s="6" t="s">
        <v>110</v>
      </c>
      <c r="H305" s="6" t="s">
        <v>111</v>
      </c>
      <c r="I305" s="6" t="s">
        <v>21</v>
      </c>
      <c r="J305" s="7">
        <v>41996</v>
      </c>
      <c r="K305" s="12">
        <f>Ventas[[#This Row],[Unit Price]]*Ventas[[#This Row],[Quantity]]</f>
        <v>777.6</v>
      </c>
      <c r="L305" s="12">
        <f>Ventas[[#This Row],[Unit Cost]]*Ventas[[#This Row],[Quantity]]</f>
        <v>692.06400000000008</v>
      </c>
      <c r="M305" s="14">
        <f>Ventas[[#This Row],[Ingresos]]-Ventas[[#This Row],[Costes]]</f>
        <v>85.535999999999945</v>
      </c>
      <c r="N305" s="14" t="str">
        <f>_xlfn.XLOOKUP(Ventas[[#This Row],[Ship Country]],[1]!Countries[Ship Country],[1]!Countries[Area],"No registrado")</f>
        <v>Nord Europe</v>
      </c>
      <c r="O305" s="14" t="str">
        <f>_xlfn.XLOOKUP(Ventas[[#This Row],[Ship Country]],[1]!Countries[Ship Country],[1]!Countries[Continent],"No existe")</f>
        <v>Europe</v>
      </c>
      <c r="P305" s="15" t="str">
        <f>_xlfn.XLOOKUP(Ventas[[#This Row],[Category]],[2]!ProdManager[Category],[2]!ProdManager[Prod_Manager])</f>
        <v>John Matter</v>
      </c>
      <c r="Q305" s="15">
        <f>YEAR(Ventas[[#This Row],[Order Date]])</f>
        <v>2014</v>
      </c>
      <c r="R305" s="15" t="str">
        <f>TEXT(Ventas[[#This Row],[Order Date]],"MMM")</f>
        <v>dic</v>
      </c>
    </row>
    <row r="306" spans="1:18" x14ac:dyDescent="0.25">
      <c r="A306" s="4">
        <v>10361</v>
      </c>
      <c r="B306" s="4" t="s">
        <v>40</v>
      </c>
      <c r="C306" s="4" t="s">
        <v>15</v>
      </c>
      <c r="D306" s="4">
        <v>27.2</v>
      </c>
      <c r="E306" s="4">
        <v>20.672000000000001</v>
      </c>
      <c r="F306" s="4">
        <v>55</v>
      </c>
      <c r="G306" s="4" t="s">
        <v>110</v>
      </c>
      <c r="H306" s="4" t="s">
        <v>111</v>
      </c>
      <c r="I306" s="4" t="s">
        <v>21</v>
      </c>
      <c r="J306" s="5">
        <v>41996</v>
      </c>
      <c r="K306" s="12">
        <f>Ventas[[#This Row],[Unit Price]]*Ventas[[#This Row],[Quantity]]</f>
        <v>1496</v>
      </c>
      <c r="L306" s="12">
        <f>Ventas[[#This Row],[Unit Cost]]*Ventas[[#This Row],[Quantity]]</f>
        <v>1136.96</v>
      </c>
      <c r="M306" s="14">
        <f>Ventas[[#This Row],[Ingresos]]-Ventas[[#This Row],[Costes]]</f>
        <v>359.03999999999996</v>
      </c>
      <c r="N306" s="14" t="str">
        <f>_xlfn.XLOOKUP(Ventas[[#This Row],[Ship Country]],[1]!Countries[Ship Country],[1]!Countries[Area],"No registrado")</f>
        <v>Nord Europe</v>
      </c>
      <c r="O306" s="14" t="str">
        <f>_xlfn.XLOOKUP(Ventas[[#This Row],[Ship Country]],[1]!Countries[Ship Country],[1]!Countries[Continent],"No existe")</f>
        <v>Europe</v>
      </c>
      <c r="P306" s="15" t="str">
        <f>_xlfn.XLOOKUP(Ventas[[#This Row],[Category]],[2]!ProdManager[Category],[2]!ProdManager[Prod_Manager])</f>
        <v>Peter Stone</v>
      </c>
      <c r="Q306" s="15">
        <f>YEAR(Ventas[[#This Row],[Order Date]])</f>
        <v>2014</v>
      </c>
      <c r="R306" s="15" t="str">
        <f>TEXT(Ventas[[#This Row],[Order Date]],"MMM")</f>
        <v>dic</v>
      </c>
    </row>
    <row r="307" spans="1:18" x14ac:dyDescent="0.25">
      <c r="A307" s="6">
        <v>10362</v>
      </c>
      <c r="B307" s="6" t="s">
        <v>22</v>
      </c>
      <c r="C307" s="6" t="s">
        <v>18</v>
      </c>
      <c r="D307" s="6">
        <v>42.4</v>
      </c>
      <c r="E307" s="6">
        <v>33.92</v>
      </c>
      <c r="F307" s="6">
        <v>20</v>
      </c>
      <c r="G307" s="6" t="s">
        <v>190</v>
      </c>
      <c r="H307" s="6" t="s">
        <v>191</v>
      </c>
      <c r="I307" s="6" t="s">
        <v>13</v>
      </c>
      <c r="J307" s="7">
        <v>41999</v>
      </c>
      <c r="K307" s="12">
        <f>Ventas[[#This Row],[Unit Price]]*Ventas[[#This Row],[Quantity]]</f>
        <v>848</v>
      </c>
      <c r="L307" s="12">
        <f>Ventas[[#This Row],[Unit Cost]]*Ventas[[#This Row],[Quantity]]</f>
        <v>678.40000000000009</v>
      </c>
      <c r="M307" s="14">
        <f>Ventas[[#This Row],[Ingresos]]-Ventas[[#This Row],[Costes]]</f>
        <v>169.59999999999991</v>
      </c>
      <c r="N307" s="14" t="str">
        <f>_xlfn.XLOOKUP(Ventas[[#This Row],[Ship Country]],[1]!Countries[Ship Country],[1]!Countries[Area],"No registrado")</f>
        <v>Nord Europe</v>
      </c>
      <c r="O307" s="14" t="str">
        <f>_xlfn.XLOOKUP(Ventas[[#This Row],[Ship Country]],[1]!Countries[Ship Country],[1]!Countries[Continent],"No existe")</f>
        <v>Europe</v>
      </c>
      <c r="P307" s="15" t="str">
        <f>_xlfn.XLOOKUP(Ventas[[#This Row],[Category]],[2]!ProdManager[Category],[2]!ProdManager[Prod_Manager])</f>
        <v>Marc Caine</v>
      </c>
      <c r="Q307" s="15">
        <f>YEAR(Ventas[[#This Row],[Order Date]])</f>
        <v>2014</v>
      </c>
      <c r="R307" s="15" t="str">
        <f>TEXT(Ventas[[#This Row],[Order Date]],"MMM")</f>
        <v>dic</v>
      </c>
    </row>
    <row r="308" spans="1:18" x14ac:dyDescent="0.25">
      <c r="A308" s="4">
        <v>10362</v>
      </c>
      <c r="B308" s="4" t="s">
        <v>145</v>
      </c>
      <c r="C308" s="4" t="s">
        <v>46</v>
      </c>
      <c r="D308" s="4">
        <v>5.9</v>
      </c>
      <c r="E308" s="4">
        <v>4.6020000000000003</v>
      </c>
      <c r="F308" s="4">
        <v>24</v>
      </c>
      <c r="G308" s="4" t="s">
        <v>190</v>
      </c>
      <c r="H308" s="4" t="s">
        <v>191</v>
      </c>
      <c r="I308" s="4" t="s">
        <v>13</v>
      </c>
      <c r="J308" s="5">
        <v>41999</v>
      </c>
      <c r="K308" s="12">
        <f>Ventas[[#This Row],[Unit Price]]*Ventas[[#This Row],[Quantity]]</f>
        <v>141.60000000000002</v>
      </c>
      <c r="L308" s="12">
        <f>Ventas[[#This Row],[Unit Cost]]*Ventas[[#This Row],[Quantity]]</f>
        <v>110.44800000000001</v>
      </c>
      <c r="M308" s="14">
        <f>Ventas[[#This Row],[Ingresos]]-Ventas[[#This Row],[Costes]]</f>
        <v>31.152000000000015</v>
      </c>
      <c r="N308" s="14" t="str">
        <f>_xlfn.XLOOKUP(Ventas[[#This Row],[Ship Country]],[1]!Countries[Ship Country],[1]!Countries[Area],"No registrado")</f>
        <v>Nord Europe</v>
      </c>
      <c r="O308" s="14" t="str">
        <f>_xlfn.XLOOKUP(Ventas[[#This Row],[Ship Country]],[1]!Countries[Ship Country],[1]!Countries[Continent],"No existe")</f>
        <v>Europe</v>
      </c>
      <c r="P308" s="15" t="str">
        <f>_xlfn.XLOOKUP(Ventas[[#This Row],[Category]],[2]!ProdManager[Category],[2]!ProdManager[Prod_Manager])</f>
        <v>John Matter</v>
      </c>
      <c r="Q308" s="15">
        <f>YEAR(Ventas[[#This Row],[Order Date]])</f>
        <v>2014</v>
      </c>
      <c r="R308" s="15" t="str">
        <f>TEXT(Ventas[[#This Row],[Order Date]],"MMM")</f>
        <v>dic</v>
      </c>
    </row>
    <row r="309" spans="1:18" x14ac:dyDescent="0.25">
      <c r="A309" s="6">
        <v>10362</v>
      </c>
      <c r="B309" s="6" t="s">
        <v>181</v>
      </c>
      <c r="C309" s="6" t="s">
        <v>35</v>
      </c>
      <c r="D309" s="6">
        <v>11.2</v>
      </c>
      <c r="E309" s="6">
        <v>7.5039999999999987</v>
      </c>
      <c r="F309" s="6">
        <v>50</v>
      </c>
      <c r="G309" s="6" t="s">
        <v>190</v>
      </c>
      <c r="H309" s="6" t="s">
        <v>191</v>
      </c>
      <c r="I309" s="6" t="s">
        <v>13</v>
      </c>
      <c r="J309" s="7">
        <v>41999</v>
      </c>
      <c r="K309" s="12">
        <f>Ventas[[#This Row],[Unit Price]]*Ventas[[#This Row],[Quantity]]</f>
        <v>560</v>
      </c>
      <c r="L309" s="12">
        <f>Ventas[[#This Row],[Unit Cost]]*Ventas[[#This Row],[Quantity]]</f>
        <v>375.19999999999993</v>
      </c>
      <c r="M309" s="14">
        <f>Ventas[[#This Row],[Ingresos]]-Ventas[[#This Row],[Costes]]</f>
        <v>184.80000000000007</v>
      </c>
      <c r="N309" s="14" t="str">
        <f>_xlfn.XLOOKUP(Ventas[[#This Row],[Ship Country]],[1]!Countries[Ship Country],[1]!Countries[Area],"No registrado")</f>
        <v>Nord Europe</v>
      </c>
      <c r="O309" s="14" t="str">
        <f>_xlfn.XLOOKUP(Ventas[[#This Row],[Ship Country]],[1]!Countries[Ship Country],[1]!Countries[Continent],"No existe")</f>
        <v>Europe</v>
      </c>
      <c r="P309" s="15" t="str">
        <f>_xlfn.XLOOKUP(Ventas[[#This Row],[Category]],[2]!ProdManager[Category],[2]!ProdManager[Prod_Manager])</f>
        <v>Lydia Sinn</v>
      </c>
      <c r="Q309" s="15">
        <f>YEAR(Ventas[[#This Row],[Order Date]])</f>
        <v>2014</v>
      </c>
      <c r="R309" s="15" t="str">
        <f>TEXT(Ventas[[#This Row],[Order Date]],"MMM")</f>
        <v>dic</v>
      </c>
    </row>
    <row r="310" spans="1:18" x14ac:dyDescent="0.25">
      <c r="A310" s="4">
        <v>10363</v>
      </c>
      <c r="B310" s="4" t="s">
        <v>44</v>
      </c>
      <c r="C310" s="4" t="s">
        <v>15</v>
      </c>
      <c r="D310" s="4">
        <v>10</v>
      </c>
      <c r="E310" s="4">
        <v>7.5</v>
      </c>
      <c r="F310" s="4">
        <v>20</v>
      </c>
      <c r="G310" s="4" t="s">
        <v>211</v>
      </c>
      <c r="H310" s="4" t="s">
        <v>212</v>
      </c>
      <c r="I310" s="4" t="s">
        <v>21</v>
      </c>
      <c r="J310" s="5">
        <v>42000</v>
      </c>
      <c r="K310" s="12">
        <f>Ventas[[#This Row],[Unit Price]]*Ventas[[#This Row],[Quantity]]</f>
        <v>200</v>
      </c>
      <c r="L310" s="12">
        <f>Ventas[[#This Row],[Unit Cost]]*Ventas[[#This Row],[Quantity]]</f>
        <v>150</v>
      </c>
      <c r="M310" s="14">
        <f>Ventas[[#This Row],[Ingresos]]-Ventas[[#This Row],[Costes]]</f>
        <v>50</v>
      </c>
      <c r="N310" s="14" t="str">
        <f>_xlfn.XLOOKUP(Ventas[[#This Row],[Ship Country]],[1]!Countries[Ship Country],[1]!Countries[Area],"No registrado")</f>
        <v>Nord Europe</v>
      </c>
      <c r="O310" s="14" t="str">
        <f>_xlfn.XLOOKUP(Ventas[[#This Row],[Ship Country]],[1]!Countries[Ship Country],[1]!Countries[Continent],"No existe")</f>
        <v>Europe</v>
      </c>
      <c r="P310" s="15" t="str">
        <f>_xlfn.XLOOKUP(Ventas[[#This Row],[Category]],[2]!ProdManager[Category],[2]!ProdManager[Prod_Manager])</f>
        <v>Peter Stone</v>
      </c>
      <c r="Q310" s="15">
        <f>YEAR(Ventas[[#This Row],[Order Date]])</f>
        <v>2014</v>
      </c>
      <c r="R310" s="15" t="str">
        <f>TEXT(Ventas[[#This Row],[Order Date]],"MMM")</f>
        <v>dic</v>
      </c>
    </row>
    <row r="311" spans="1:18" x14ac:dyDescent="0.25">
      <c r="A311" s="6">
        <v>10363</v>
      </c>
      <c r="B311" s="6" t="s">
        <v>129</v>
      </c>
      <c r="C311" s="6" t="s">
        <v>43</v>
      </c>
      <c r="D311" s="6">
        <v>6.2</v>
      </c>
      <c r="E311" s="6">
        <v>5.4560000000000004</v>
      </c>
      <c r="F311" s="6">
        <v>12</v>
      </c>
      <c r="G311" s="6" t="s">
        <v>211</v>
      </c>
      <c r="H311" s="6" t="s">
        <v>212</v>
      </c>
      <c r="I311" s="6" t="s">
        <v>21</v>
      </c>
      <c r="J311" s="7">
        <v>42000</v>
      </c>
      <c r="K311" s="12">
        <f>Ventas[[#This Row],[Unit Price]]*Ventas[[#This Row],[Quantity]]</f>
        <v>74.400000000000006</v>
      </c>
      <c r="L311" s="12">
        <f>Ventas[[#This Row],[Unit Cost]]*Ventas[[#This Row],[Quantity]]</f>
        <v>65.472000000000008</v>
      </c>
      <c r="M311" s="14">
        <f>Ventas[[#This Row],[Ingresos]]-Ventas[[#This Row],[Costes]]</f>
        <v>8.9279999999999973</v>
      </c>
      <c r="N311" s="14" t="str">
        <f>_xlfn.XLOOKUP(Ventas[[#This Row],[Ship Country]],[1]!Countries[Ship Country],[1]!Countries[Area],"No registrado")</f>
        <v>Nord Europe</v>
      </c>
      <c r="O311" s="14" t="str">
        <f>_xlfn.XLOOKUP(Ventas[[#This Row],[Ship Country]],[1]!Countries[Ship Country],[1]!Countries[Continent],"No existe")</f>
        <v>Europe</v>
      </c>
      <c r="P311" s="15" t="str">
        <f>_xlfn.XLOOKUP(Ventas[[#This Row],[Category]],[2]!ProdManager[Category],[2]!ProdManager[Prod_Manager])</f>
        <v>John Matter</v>
      </c>
      <c r="Q311" s="15">
        <f>YEAR(Ventas[[#This Row],[Order Date]])</f>
        <v>2014</v>
      </c>
      <c r="R311" s="15" t="str">
        <f>TEXT(Ventas[[#This Row],[Order Date]],"MMM")</f>
        <v>dic</v>
      </c>
    </row>
    <row r="312" spans="1:18" x14ac:dyDescent="0.25">
      <c r="A312" s="4">
        <v>10363</v>
      </c>
      <c r="B312" s="4" t="s">
        <v>101</v>
      </c>
      <c r="C312" s="4" t="s">
        <v>43</v>
      </c>
      <c r="D312" s="4">
        <v>14.4</v>
      </c>
      <c r="E312" s="4">
        <v>12.816000000000001</v>
      </c>
      <c r="F312" s="4">
        <v>12</v>
      </c>
      <c r="G312" s="4" t="s">
        <v>211</v>
      </c>
      <c r="H312" s="4" t="s">
        <v>212</v>
      </c>
      <c r="I312" s="4" t="s">
        <v>21</v>
      </c>
      <c r="J312" s="5">
        <v>42000</v>
      </c>
      <c r="K312" s="12">
        <f>Ventas[[#This Row],[Unit Price]]*Ventas[[#This Row],[Quantity]]</f>
        <v>172.8</v>
      </c>
      <c r="L312" s="12">
        <f>Ventas[[#This Row],[Unit Cost]]*Ventas[[#This Row],[Quantity]]</f>
        <v>153.792</v>
      </c>
      <c r="M312" s="14">
        <f>Ventas[[#This Row],[Ingresos]]-Ventas[[#This Row],[Costes]]</f>
        <v>19.00800000000001</v>
      </c>
      <c r="N312" s="14" t="str">
        <f>_xlfn.XLOOKUP(Ventas[[#This Row],[Ship Country]],[1]!Countries[Ship Country],[1]!Countries[Area],"No registrado")</f>
        <v>Nord Europe</v>
      </c>
      <c r="O312" s="14" t="str">
        <f>_xlfn.XLOOKUP(Ventas[[#This Row],[Ship Country]],[1]!Countries[Ship Country],[1]!Countries[Continent],"No existe")</f>
        <v>Europe</v>
      </c>
      <c r="P312" s="15" t="str">
        <f>_xlfn.XLOOKUP(Ventas[[#This Row],[Category]],[2]!ProdManager[Category],[2]!ProdManager[Prod_Manager])</f>
        <v>John Matter</v>
      </c>
      <c r="Q312" s="15">
        <f>YEAR(Ventas[[#This Row],[Order Date]])</f>
        <v>2014</v>
      </c>
      <c r="R312" s="15" t="str">
        <f>TEXT(Ventas[[#This Row],[Order Date]],"MMM")</f>
        <v>dic</v>
      </c>
    </row>
    <row r="313" spans="1:18" x14ac:dyDescent="0.25">
      <c r="A313" s="6">
        <v>10364</v>
      </c>
      <c r="B313" s="6" t="s">
        <v>113</v>
      </c>
      <c r="C313" s="6" t="s">
        <v>15</v>
      </c>
      <c r="D313" s="6">
        <v>17.2</v>
      </c>
      <c r="E313" s="6">
        <v>13.244</v>
      </c>
      <c r="F313" s="6">
        <v>5</v>
      </c>
      <c r="G313" s="6" t="s">
        <v>213</v>
      </c>
      <c r="H313" s="6" t="s">
        <v>148</v>
      </c>
      <c r="I313" s="6" t="s">
        <v>149</v>
      </c>
      <c r="J313" s="7">
        <v>42000</v>
      </c>
      <c r="K313" s="12">
        <f>Ventas[[#This Row],[Unit Price]]*Ventas[[#This Row],[Quantity]]</f>
        <v>86</v>
      </c>
      <c r="L313" s="12">
        <f>Ventas[[#This Row],[Unit Cost]]*Ventas[[#This Row],[Quantity]]</f>
        <v>66.22</v>
      </c>
      <c r="M313" s="14">
        <f>Ventas[[#This Row],[Ingresos]]-Ventas[[#This Row],[Costes]]</f>
        <v>19.78</v>
      </c>
      <c r="N313" s="14" t="str">
        <f>_xlfn.XLOOKUP(Ventas[[#This Row],[Ship Country]],[1]!Countries[Ship Country],[1]!Countries[Area],"No registrado")</f>
        <v>Nord Europe</v>
      </c>
      <c r="O313" s="14" t="str">
        <f>_xlfn.XLOOKUP(Ventas[[#This Row],[Ship Country]],[1]!Countries[Ship Country],[1]!Countries[Continent],"No existe")</f>
        <v>Europe</v>
      </c>
      <c r="P313" s="15" t="str">
        <f>_xlfn.XLOOKUP(Ventas[[#This Row],[Category]],[2]!ProdManager[Category],[2]!ProdManager[Prod_Manager])</f>
        <v>Peter Stone</v>
      </c>
      <c r="Q313" s="15">
        <f>YEAR(Ventas[[#This Row],[Order Date]])</f>
        <v>2014</v>
      </c>
      <c r="R313" s="15" t="str">
        <f>TEXT(Ventas[[#This Row],[Order Date]],"MMM")</f>
        <v>dic</v>
      </c>
    </row>
    <row r="314" spans="1:18" x14ac:dyDescent="0.25">
      <c r="A314" s="4">
        <v>10364</v>
      </c>
      <c r="B314" s="4" t="s">
        <v>155</v>
      </c>
      <c r="C314" s="4" t="s">
        <v>15</v>
      </c>
      <c r="D314" s="4">
        <v>28.8</v>
      </c>
      <c r="E314" s="4">
        <v>24.48</v>
      </c>
      <c r="F314" s="4">
        <v>30</v>
      </c>
      <c r="G314" s="4" t="s">
        <v>213</v>
      </c>
      <c r="H314" s="4" t="s">
        <v>148</v>
      </c>
      <c r="I314" s="4" t="s">
        <v>149</v>
      </c>
      <c r="J314" s="5">
        <v>42000</v>
      </c>
      <c r="K314" s="12">
        <f>Ventas[[#This Row],[Unit Price]]*Ventas[[#This Row],[Quantity]]</f>
        <v>864</v>
      </c>
      <c r="L314" s="12">
        <f>Ventas[[#This Row],[Unit Cost]]*Ventas[[#This Row],[Quantity]]</f>
        <v>734.4</v>
      </c>
      <c r="M314" s="14">
        <f>Ventas[[#This Row],[Ingresos]]-Ventas[[#This Row],[Costes]]</f>
        <v>129.60000000000002</v>
      </c>
      <c r="N314" s="14" t="str">
        <f>_xlfn.XLOOKUP(Ventas[[#This Row],[Ship Country]],[1]!Countries[Ship Country],[1]!Countries[Area],"No registrado")</f>
        <v>Nord Europe</v>
      </c>
      <c r="O314" s="14" t="str">
        <f>_xlfn.XLOOKUP(Ventas[[#This Row],[Ship Country]],[1]!Countries[Ship Country],[1]!Countries[Continent],"No existe")</f>
        <v>Europe</v>
      </c>
      <c r="P314" s="15" t="str">
        <f>_xlfn.XLOOKUP(Ventas[[#This Row],[Category]],[2]!ProdManager[Category],[2]!ProdManager[Prod_Manager])</f>
        <v>Peter Stone</v>
      </c>
      <c r="Q314" s="15">
        <f>YEAR(Ventas[[#This Row],[Order Date]])</f>
        <v>2014</v>
      </c>
      <c r="R314" s="15" t="str">
        <f>TEXT(Ventas[[#This Row],[Order Date]],"MMM")</f>
        <v>dic</v>
      </c>
    </row>
    <row r="315" spans="1:18" x14ac:dyDescent="0.25">
      <c r="A315" s="6">
        <v>10365</v>
      </c>
      <c r="B315" s="6" t="s">
        <v>16</v>
      </c>
      <c r="C315" s="6" t="s">
        <v>15</v>
      </c>
      <c r="D315" s="6">
        <v>16.8</v>
      </c>
      <c r="E315" s="6">
        <v>13.440000000000001</v>
      </c>
      <c r="F315" s="6">
        <v>24</v>
      </c>
      <c r="G315" s="6" t="s">
        <v>214</v>
      </c>
      <c r="H315" s="6" t="s">
        <v>73</v>
      </c>
      <c r="I315" s="6" t="s">
        <v>74</v>
      </c>
      <c r="J315" s="7">
        <v>42001</v>
      </c>
      <c r="K315" s="12">
        <f>Ventas[[#This Row],[Unit Price]]*Ventas[[#This Row],[Quantity]]</f>
        <v>403.20000000000005</v>
      </c>
      <c r="L315" s="12">
        <f>Ventas[[#This Row],[Unit Cost]]*Ventas[[#This Row],[Quantity]]</f>
        <v>322.56000000000006</v>
      </c>
      <c r="M315" s="14">
        <f>Ventas[[#This Row],[Ingresos]]-Ventas[[#This Row],[Costes]]</f>
        <v>80.639999999999986</v>
      </c>
      <c r="N315" s="14" t="str">
        <f>_xlfn.XLOOKUP(Ventas[[#This Row],[Ship Country]],[1]!Countries[Ship Country],[1]!Countries[Area],"No registrado")</f>
        <v>Sud America</v>
      </c>
      <c r="O315" s="14" t="str">
        <f>_xlfn.XLOOKUP(Ventas[[#This Row],[Ship Country]],[1]!Countries[Ship Country],[1]!Countries[Continent],"No existe")</f>
        <v>America</v>
      </c>
      <c r="P315" s="15" t="str">
        <f>_xlfn.XLOOKUP(Ventas[[#This Row],[Category]],[2]!ProdManager[Category],[2]!ProdManager[Prod_Manager])</f>
        <v>Peter Stone</v>
      </c>
      <c r="Q315" s="15">
        <f>YEAR(Ventas[[#This Row],[Order Date]])</f>
        <v>2014</v>
      </c>
      <c r="R315" s="15" t="str">
        <f>TEXT(Ventas[[#This Row],[Order Date]],"MMM")</f>
        <v>dic</v>
      </c>
    </row>
    <row r="316" spans="1:18" x14ac:dyDescent="0.25">
      <c r="A316" s="4">
        <v>10366</v>
      </c>
      <c r="B316" s="4" t="s">
        <v>61</v>
      </c>
      <c r="C316" s="4" t="s">
        <v>24</v>
      </c>
      <c r="D316" s="4">
        <v>10.4</v>
      </c>
      <c r="E316" s="4">
        <v>7.2799999999999994</v>
      </c>
      <c r="F316" s="4">
        <v>5</v>
      </c>
      <c r="G316" s="4" t="s">
        <v>215</v>
      </c>
      <c r="H316" s="4" t="s">
        <v>216</v>
      </c>
      <c r="I316" s="4" t="s">
        <v>133</v>
      </c>
      <c r="J316" s="5">
        <v>42002</v>
      </c>
      <c r="K316" s="12">
        <f>Ventas[[#This Row],[Unit Price]]*Ventas[[#This Row],[Quantity]]</f>
        <v>52</v>
      </c>
      <c r="L316" s="12">
        <f>Ventas[[#This Row],[Unit Cost]]*Ventas[[#This Row],[Quantity]]</f>
        <v>36.4</v>
      </c>
      <c r="M316" s="14">
        <f>Ventas[[#This Row],[Ingresos]]-Ventas[[#This Row],[Costes]]</f>
        <v>15.600000000000001</v>
      </c>
      <c r="N316" s="14" t="str">
        <f>_xlfn.XLOOKUP(Ventas[[#This Row],[Ship Country]],[1]!Countries[Ship Country],[1]!Countries[Area],"No registrado")</f>
        <v>Sud Europe</v>
      </c>
      <c r="O316" s="14" t="str">
        <f>_xlfn.XLOOKUP(Ventas[[#This Row],[Ship Country]],[1]!Countries[Ship Country],[1]!Countries[Continent],"No existe")</f>
        <v>Europe</v>
      </c>
      <c r="P316" s="15" t="str">
        <f>_xlfn.XLOOKUP(Ventas[[#This Row],[Category]],[2]!ProdManager[Category],[2]!ProdManager[Prod_Manager])</f>
        <v>Lydia Sinn</v>
      </c>
      <c r="Q316" s="15">
        <f>YEAR(Ventas[[#This Row],[Order Date]])</f>
        <v>2014</v>
      </c>
      <c r="R316" s="15" t="str">
        <f>TEXT(Ventas[[#This Row],[Order Date]],"MMM")</f>
        <v>dic</v>
      </c>
    </row>
    <row r="317" spans="1:18" x14ac:dyDescent="0.25">
      <c r="A317" s="6">
        <v>10366</v>
      </c>
      <c r="B317" s="6" t="s">
        <v>23</v>
      </c>
      <c r="C317" s="6" t="s">
        <v>24</v>
      </c>
      <c r="D317" s="6">
        <v>16.8</v>
      </c>
      <c r="E317" s="6">
        <v>12.263999999999999</v>
      </c>
      <c r="F317" s="6">
        <v>5</v>
      </c>
      <c r="G317" s="6" t="s">
        <v>215</v>
      </c>
      <c r="H317" s="6" t="s">
        <v>216</v>
      </c>
      <c r="I317" s="6" t="s">
        <v>133</v>
      </c>
      <c r="J317" s="7">
        <v>42002</v>
      </c>
      <c r="K317" s="12">
        <f>Ventas[[#This Row],[Unit Price]]*Ventas[[#This Row],[Quantity]]</f>
        <v>84</v>
      </c>
      <c r="L317" s="12">
        <f>Ventas[[#This Row],[Unit Cost]]*Ventas[[#This Row],[Quantity]]</f>
        <v>61.319999999999993</v>
      </c>
      <c r="M317" s="14">
        <f>Ventas[[#This Row],[Ingresos]]-Ventas[[#This Row],[Costes]]</f>
        <v>22.680000000000007</v>
      </c>
      <c r="N317" s="14" t="str">
        <f>_xlfn.XLOOKUP(Ventas[[#This Row],[Ship Country]],[1]!Countries[Ship Country],[1]!Countries[Area],"No registrado")</f>
        <v>Sud Europe</v>
      </c>
      <c r="O317" s="14" t="str">
        <f>_xlfn.XLOOKUP(Ventas[[#This Row],[Ship Country]],[1]!Countries[Ship Country],[1]!Countries[Continent],"No existe")</f>
        <v>Europe</v>
      </c>
      <c r="P317" s="15" t="str">
        <f>_xlfn.XLOOKUP(Ventas[[#This Row],[Category]],[2]!ProdManager[Category],[2]!ProdManager[Prod_Manager])</f>
        <v>Lydia Sinn</v>
      </c>
      <c r="Q317" s="15">
        <f>YEAR(Ventas[[#This Row],[Order Date]])</f>
        <v>2014</v>
      </c>
      <c r="R317" s="15" t="str">
        <f>TEXT(Ventas[[#This Row],[Order Date]],"MMM")</f>
        <v>dic</v>
      </c>
    </row>
    <row r="318" spans="1:18" x14ac:dyDescent="0.25">
      <c r="A318" s="4">
        <v>10367</v>
      </c>
      <c r="B318" s="4" t="s">
        <v>140</v>
      </c>
      <c r="C318" s="4" t="s">
        <v>43</v>
      </c>
      <c r="D318" s="4">
        <v>11.2</v>
      </c>
      <c r="E318" s="4">
        <v>10.304</v>
      </c>
      <c r="F318" s="4">
        <v>36</v>
      </c>
      <c r="G318" s="4" t="s">
        <v>217</v>
      </c>
      <c r="H318" s="4" t="s">
        <v>218</v>
      </c>
      <c r="I318" s="4" t="s">
        <v>200</v>
      </c>
      <c r="J318" s="5">
        <v>42002</v>
      </c>
      <c r="K318" s="12">
        <f>Ventas[[#This Row],[Unit Price]]*Ventas[[#This Row],[Quantity]]</f>
        <v>403.2</v>
      </c>
      <c r="L318" s="12">
        <f>Ventas[[#This Row],[Unit Cost]]*Ventas[[#This Row],[Quantity]]</f>
        <v>370.94400000000002</v>
      </c>
      <c r="M318" s="14">
        <f>Ventas[[#This Row],[Ingresos]]-Ventas[[#This Row],[Costes]]</f>
        <v>32.255999999999972</v>
      </c>
      <c r="N318" s="14" t="str">
        <f>_xlfn.XLOOKUP(Ventas[[#This Row],[Ship Country]],[1]!Countries[Ship Country],[1]!Countries[Area],"No registrado")</f>
        <v>Nord Europe</v>
      </c>
      <c r="O318" s="14" t="str">
        <f>_xlfn.XLOOKUP(Ventas[[#This Row],[Ship Country]],[1]!Countries[Ship Country],[1]!Countries[Continent],"No existe")</f>
        <v>Europe</v>
      </c>
      <c r="P318" s="15" t="str">
        <f>_xlfn.XLOOKUP(Ventas[[#This Row],[Category]],[2]!ProdManager[Category],[2]!ProdManager[Prod_Manager])</f>
        <v>John Matter</v>
      </c>
      <c r="Q318" s="15">
        <f>YEAR(Ventas[[#This Row],[Order Date]])</f>
        <v>2014</v>
      </c>
      <c r="R318" s="15" t="str">
        <f>TEXT(Ventas[[#This Row],[Order Date]],"MMM")</f>
        <v>dic</v>
      </c>
    </row>
    <row r="319" spans="1:18" x14ac:dyDescent="0.25">
      <c r="A319" s="6">
        <v>10367</v>
      </c>
      <c r="B319" s="6" t="s">
        <v>145</v>
      </c>
      <c r="C319" s="6" t="s">
        <v>46</v>
      </c>
      <c r="D319" s="6">
        <v>5.9</v>
      </c>
      <c r="E319" s="6">
        <v>4.7790000000000008</v>
      </c>
      <c r="F319" s="6">
        <v>18</v>
      </c>
      <c r="G319" s="6" t="s">
        <v>217</v>
      </c>
      <c r="H319" s="6" t="s">
        <v>218</v>
      </c>
      <c r="I319" s="6" t="s">
        <v>200</v>
      </c>
      <c r="J319" s="7">
        <v>42367</v>
      </c>
      <c r="K319" s="12">
        <f>Ventas[[#This Row],[Unit Price]]*Ventas[[#This Row],[Quantity]]</f>
        <v>106.2</v>
      </c>
      <c r="L319" s="12">
        <f>Ventas[[#This Row],[Unit Cost]]*Ventas[[#This Row],[Quantity]]</f>
        <v>86.02200000000002</v>
      </c>
      <c r="M319" s="14">
        <f>Ventas[[#This Row],[Ingresos]]-Ventas[[#This Row],[Costes]]</f>
        <v>20.177999999999983</v>
      </c>
      <c r="N319" s="14" t="str">
        <f>_xlfn.XLOOKUP(Ventas[[#This Row],[Ship Country]],[1]!Countries[Ship Country],[1]!Countries[Area],"No registrado")</f>
        <v>Nord Europe</v>
      </c>
      <c r="O319" s="14" t="str">
        <f>_xlfn.XLOOKUP(Ventas[[#This Row],[Ship Country]],[1]!Countries[Ship Country],[1]!Countries[Continent],"No existe")</f>
        <v>Europe</v>
      </c>
      <c r="P319" s="15" t="str">
        <f>_xlfn.XLOOKUP(Ventas[[#This Row],[Category]],[2]!ProdManager[Category],[2]!ProdManager[Prod_Manager])</f>
        <v>John Matter</v>
      </c>
      <c r="Q319" s="15">
        <f>YEAR(Ventas[[#This Row],[Order Date]])</f>
        <v>2015</v>
      </c>
      <c r="R319" s="15" t="str">
        <f>TEXT(Ventas[[#This Row],[Order Date]],"MMM")</f>
        <v>dic</v>
      </c>
    </row>
    <row r="320" spans="1:18" x14ac:dyDescent="0.25">
      <c r="A320" s="4">
        <v>10367</v>
      </c>
      <c r="B320" s="4" t="s">
        <v>23</v>
      </c>
      <c r="C320" s="4" t="s">
        <v>24</v>
      </c>
      <c r="D320" s="4">
        <v>16.8</v>
      </c>
      <c r="E320" s="4">
        <v>12.600000000000001</v>
      </c>
      <c r="F320" s="4">
        <v>15</v>
      </c>
      <c r="G320" s="4" t="s">
        <v>217</v>
      </c>
      <c r="H320" s="4" t="s">
        <v>218</v>
      </c>
      <c r="I320" s="4" t="s">
        <v>200</v>
      </c>
      <c r="J320" s="5">
        <v>42367</v>
      </c>
      <c r="K320" s="12">
        <f>Ventas[[#This Row],[Unit Price]]*Ventas[[#This Row],[Quantity]]</f>
        <v>252</v>
      </c>
      <c r="L320" s="12">
        <f>Ventas[[#This Row],[Unit Cost]]*Ventas[[#This Row],[Quantity]]</f>
        <v>189.00000000000003</v>
      </c>
      <c r="M320" s="14">
        <f>Ventas[[#This Row],[Ingresos]]-Ventas[[#This Row],[Costes]]</f>
        <v>62.999999999999972</v>
      </c>
      <c r="N320" s="14" t="str">
        <f>_xlfn.XLOOKUP(Ventas[[#This Row],[Ship Country]],[1]!Countries[Ship Country],[1]!Countries[Area],"No registrado")</f>
        <v>Nord Europe</v>
      </c>
      <c r="O320" s="14" t="str">
        <f>_xlfn.XLOOKUP(Ventas[[#This Row],[Ship Country]],[1]!Countries[Ship Country],[1]!Countries[Continent],"No existe")</f>
        <v>Europe</v>
      </c>
      <c r="P320" s="15" t="str">
        <f>_xlfn.XLOOKUP(Ventas[[#This Row],[Category]],[2]!ProdManager[Category],[2]!ProdManager[Prod_Manager])</f>
        <v>Lydia Sinn</v>
      </c>
      <c r="Q320" s="15">
        <f>YEAR(Ventas[[#This Row],[Order Date]])</f>
        <v>2015</v>
      </c>
      <c r="R320" s="15" t="str">
        <f>TEXT(Ventas[[#This Row],[Order Date]],"MMM")</f>
        <v>dic</v>
      </c>
    </row>
    <row r="321" spans="1:18" x14ac:dyDescent="0.25">
      <c r="A321" s="6">
        <v>10367</v>
      </c>
      <c r="B321" s="6" t="s">
        <v>61</v>
      </c>
      <c r="C321" s="6" t="s">
        <v>24</v>
      </c>
      <c r="D321" s="6">
        <v>10.4</v>
      </c>
      <c r="E321" s="6">
        <v>7.8000000000000007</v>
      </c>
      <c r="F321" s="6">
        <v>7</v>
      </c>
      <c r="G321" s="6" t="s">
        <v>217</v>
      </c>
      <c r="H321" s="6" t="s">
        <v>218</v>
      </c>
      <c r="I321" s="6" t="s">
        <v>200</v>
      </c>
      <c r="J321" s="7">
        <v>42367</v>
      </c>
      <c r="K321" s="12">
        <f>Ventas[[#This Row],[Unit Price]]*Ventas[[#This Row],[Quantity]]</f>
        <v>72.8</v>
      </c>
      <c r="L321" s="12">
        <f>Ventas[[#This Row],[Unit Cost]]*Ventas[[#This Row],[Quantity]]</f>
        <v>54.600000000000009</v>
      </c>
      <c r="M321" s="14">
        <f>Ventas[[#This Row],[Ingresos]]-Ventas[[#This Row],[Costes]]</f>
        <v>18.199999999999989</v>
      </c>
      <c r="N321" s="14" t="str">
        <f>_xlfn.XLOOKUP(Ventas[[#This Row],[Ship Country]],[1]!Countries[Ship Country],[1]!Countries[Area],"No registrado")</f>
        <v>Nord Europe</v>
      </c>
      <c r="O321" s="14" t="str">
        <f>_xlfn.XLOOKUP(Ventas[[#This Row],[Ship Country]],[1]!Countries[Ship Country],[1]!Countries[Continent],"No existe")</f>
        <v>Europe</v>
      </c>
      <c r="P321" s="15" t="str">
        <f>_xlfn.XLOOKUP(Ventas[[#This Row],[Category]],[2]!ProdManager[Category],[2]!ProdManager[Prod_Manager])</f>
        <v>Lydia Sinn</v>
      </c>
      <c r="Q321" s="15">
        <f>YEAR(Ventas[[#This Row],[Order Date]])</f>
        <v>2015</v>
      </c>
      <c r="R321" s="15" t="str">
        <f>TEXT(Ventas[[#This Row],[Order Date]],"MMM")</f>
        <v>dic</v>
      </c>
    </row>
    <row r="322" spans="1:18" x14ac:dyDescent="0.25">
      <c r="A322" s="4">
        <v>10368</v>
      </c>
      <c r="B322" s="4" t="s">
        <v>71</v>
      </c>
      <c r="C322" s="4" t="s">
        <v>35</v>
      </c>
      <c r="D322" s="4">
        <v>8</v>
      </c>
      <c r="E322" s="4">
        <v>5.3599999999999994</v>
      </c>
      <c r="F322" s="4">
        <v>5</v>
      </c>
      <c r="G322" s="4" t="s">
        <v>66</v>
      </c>
      <c r="H322" s="4" t="s">
        <v>67</v>
      </c>
      <c r="I322" s="4" t="s">
        <v>68</v>
      </c>
      <c r="J322" s="5">
        <v>42368</v>
      </c>
      <c r="K322" s="12">
        <f>Ventas[[#This Row],[Unit Price]]*Ventas[[#This Row],[Quantity]]</f>
        <v>40</v>
      </c>
      <c r="L322" s="12">
        <f>Ventas[[#This Row],[Unit Cost]]*Ventas[[#This Row],[Quantity]]</f>
        <v>26.799999999999997</v>
      </c>
      <c r="M322" s="14">
        <f>Ventas[[#This Row],[Ingresos]]-Ventas[[#This Row],[Costes]]</f>
        <v>13.200000000000003</v>
      </c>
      <c r="N322" s="14" t="str">
        <f>_xlfn.XLOOKUP(Ventas[[#This Row],[Ship Country]],[1]!Countries[Ship Country],[1]!Countries[Area],"No registrado")</f>
        <v>Nord Europe</v>
      </c>
      <c r="O322" s="14" t="str">
        <f>_xlfn.XLOOKUP(Ventas[[#This Row],[Ship Country]],[1]!Countries[Ship Country],[1]!Countries[Continent],"No existe")</f>
        <v>Europe</v>
      </c>
      <c r="P322" s="15" t="str">
        <f>_xlfn.XLOOKUP(Ventas[[#This Row],[Category]],[2]!ProdManager[Category],[2]!ProdManager[Prod_Manager])</f>
        <v>Lydia Sinn</v>
      </c>
      <c r="Q322" s="15">
        <f>YEAR(Ventas[[#This Row],[Order Date]])</f>
        <v>2015</v>
      </c>
      <c r="R322" s="15" t="str">
        <f>TEXT(Ventas[[#This Row],[Order Date]],"MMM")</f>
        <v>dic</v>
      </c>
    </row>
    <row r="323" spans="1:18" x14ac:dyDescent="0.25">
      <c r="A323" s="6">
        <v>10368</v>
      </c>
      <c r="B323" s="6" t="s">
        <v>150</v>
      </c>
      <c r="C323" s="6" t="s">
        <v>10</v>
      </c>
      <c r="D323" s="6">
        <v>26.6</v>
      </c>
      <c r="E323" s="6">
        <v>20.216000000000001</v>
      </c>
      <c r="F323" s="6">
        <v>35</v>
      </c>
      <c r="G323" s="6" t="s">
        <v>66</v>
      </c>
      <c r="H323" s="6" t="s">
        <v>67</v>
      </c>
      <c r="I323" s="6" t="s">
        <v>68</v>
      </c>
      <c r="J323" s="7">
        <v>42368</v>
      </c>
      <c r="K323" s="12">
        <f>Ventas[[#This Row],[Unit Price]]*Ventas[[#This Row],[Quantity]]</f>
        <v>931</v>
      </c>
      <c r="L323" s="12">
        <f>Ventas[[#This Row],[Unit Cost]]*Ventas[[#This Row],[Quantity]]</f>
        <v>707.56000000000006</v>
      </c>
      <c r="M323" s="14">
        <f>Ventas[[#This Row],[Ingresos]]-Ventas[[#This Row],[Costes]]</f>
        <v>223.43999999999994</v>
      </c>
      <c r="N323" s="14" t="str">
        <f>_xlfn.XLOOKUP(Ventas[[#This Row],[Ship Country]],[1]!Countries[Ship Country],[1]!Countries[Area],"No registrado")</f>
        <v>Nord Europe</v>
      </c>
      <c r="O323" s="14" t="str">
        <f>_xlfn.XLOOKUP(Ventas[[#This Row],[Ship Country]],[1]!Countries[Ship Country],[1]!Countries[Continent],"No existe")</f>
        <v>Europe</v>
      </c>
      <c r="P323" s="15" t="str">
        <f>_xlfn.XLOOKUP(Ventas[[#This Row],[Category]],[2]!ProdManager[Category],[2]!ProdManager[Prod_Manager])</f>
        <v>Marc Caine</v>
      </c>
      <c r="Q323" s="15">
        <f>YEAR(Ventas[[#This Row],[Order Date]])</f>
        <v>2015</v>
      </c>
      <c r="R323" s="15" t="str">
        <f>TEXT(Ventas[[#This Row],[Order Date]],"MMM")</f>
        <v>dic</v>
      </c>
    </row>
    <row r="324" spans="1:18" x14ac:dyDescent="0.25">
      <c r="A324" s="4">
        <v>10368</v>
      </c>
      <c r="B324" s="4" t="s">
        <v>121</v>
      </c>
      <c r="C324" s="4" t="s">
        <v>18</v>
      </c>
      <c r="D324" s="4">
        <v>36.4</v>
      </c>
      <c r="E324" s="4">
        <v>27.663999999999998</v>
      </c>
      <c r="F324" s="4">
        <v>13</v>
      </c>
      <c r="G324" s="4" t="s">
        <v>66</v>
      </c>
      <c r="H324" s="4" t="s">
        <v>67</v>
      </c>
      <c r="I324" s="4" t="s">
        <v>68</v>
      </c>
      <c r="J324" s="5">
        <v>42368</v>
      </c>
      <c r="K324" s="12">
        <f>Ventas[[#This Row],[Unit Price]]*Ventas[[#This Row],[Quantity]]</f>
        <v>473.2</v>
      </c>
      <c r="L324" s="12">
        <f>Ventas[[#This Row],[Unit Cost]]*Ventas[[#This Row],[Quantity]]</f>
        <v>359.63199999999995</v>
      </c>
      <c r="M324" s="14">
        <f>Ventas[[#This Row],[Ingresos]]-Ventas[[#This Row],[Costes]]</f>
        <v>113.56800000000004</v>
      </c>
      <c r="N324" s="14" t="str">
        <f>_xlfn.XLOOKUP(Ventas[[#This Row],[Ship Country]],[1]!Countries[Ship Country],[1]!Countries[Area],"No registrado")</f>
        <v>Nord Europe</v>
      </c>
      <c r="O324" s="14" t="str">
        <f>_xlfn.XLOOKUP(Ventas[[#This Row],[Ship Country]],[1]!Countries[Ship Country],[1]!Countries[Continent],"No existe")</f>
        <v>Europe</v>
      </c>
      <c r="P324" s="15" t="str">
        <f>_xlfn.XLOOKUP(Ventas[[#This Row],[Category]],[2]!ProdManager[Category],[2]!ProdManager[Prod_Manager])</f>
        <v>Marc Caine</v>
      </c>
      <c r="Q324" s="15">
        <f>YEAR(Ventas[[#This Row],[Order Date]])</f>
        <v>2015</v>
      </c>
      <c r="R324" s="15" t="str">
        <f>TEXT(Ventas[[#This Row],[Order Date]],"MMM")</f>
        <v>dic</v>
      </c>
    </row>
    <row r="325" spans="1:18" x14ac:dyDescent="0.25">
      <c r="A325" s="6">
        <v>10368</v>
      </c>
      <c r="B325" s="6" t="s">
        <v>33</v>
      </c>
      <c r="C325" s="6" t="s">
        <v>10</v>
      </c>
      <c r="D325" s="6">
        <v>15.6</v>
      </c>
      <c r="E325" s="6">
        <v>12.792</v>
      </c>
      <c r="F325" s="6">
        <v>25</v>
      </c>
      <c r="G325" s="6" t="s">
        <v>66</v>
      </c>
      <c r="H325" s="6" t="s">
        <v>67</v>
      </c>
      <c r="I325" s="6" t="s">
        <v>68</v>
      </c>
      <c r="J325" s="7">
        <v>42368</v>
      </c>
      <c r="K325" s="12">
        <f>Ventas[[#This Row],[Unit Price]]*Ventas[[#This Row],[Quantity]]</f>
        <v>390</v>
      </c>
      <c r="L325" s="12">
        <f>Ventas[[#This Row],[Unit Cost]]*Ventas[[#This Row],[Quantity]]</f>
        <v>319.8</v>
      </c>
      <c r="M325" s="14">
        <f>Ventas[[#This Row],[Ingresos]]-Ventas[[#This Row],[Costes]]</f>
        <v>70.199999999999989</v>
      </c>
      <c r="N325" s="14" t="str">
        <f>_xlfn.XLOOKUP(Ventas[[#This Row],[Ship Country]],[1]!Countries[Ship Country],[1]!Countries[Area],"No registrado")</f>
        <v>Nord Europe</v>
      </c>
      <c r="O325" s="14" t="str">
        <f>_xlfn.XLOOKUP(Ventas[[#This Row],[Ship Country]],[1]!Countries[Ship Country],[1]!Countries[Continent],"No existe")</f>
        <v>Europe</v>
      </c>
      <c r="P325" s="15" t="str">
        <f>_xlfn.XLOOKUP(Ventas[[#This Row],[Category]],[2]!ProdManager[Category],[2]!ProdManager[Prod_Manager])</f>
        <v>Marc Caine</v>
      </c>
      <c r="Q325" s="15">
        <f>YEAR(Ventas[[#This Row],[Order Date]])</f>
        <v>2015</v>
      </c>
      <c r="R325" s="15" t="str">
        <f>TEXT(Ventas[[#This Row],[Order Date]],"MMM")</f>
        <v>dic</v>
      </c>
    </row>
    <row r="326" spans="1:18" x14ac:dyDescent="0.25">
      <c r="A326" s="4">
        <v>10369</v>
      </c>
      <c r="B326" s="4" t="s">
        <v>102</v>
      </c>
      <c r="C326" s="4" t="s">
        <v>46</v>
      </c>
      <c r="D326" s="4">
        <v>99</v>
      </c>
      <c r="E326" s="4">
        <v>75.239999999999995</v>
      </c>
      <c r="F326" s="4">
        <v>20</v>
      </c>
      <c r="G326" s="4" t="s">
        <v>108</v>
      </c>
      <c r="H326" s="4" t="s">
        <v>109</v>
      </c>
      <c r="I326" s="4" t="s">
        <v>84</v>
      </c>
      <c r="J326" s="5">
        <v>42006</v>
      </c>
      <c r="K326" s="12">
        <f>Ventas[[#This Row],[Unit Price]]*Ventas[[#This Row],[Quantity]]</f>
        <v>1980</v>
      </c>
      <c r="L326" s="12">
        <f>Ventas[[#This Row],[Unit Cost]]*Ventas[[#This Row],[Quantity]]</f>
        <v>1504.8</v>
      </c>
      <c r="M326" s="14">
        <f>Ventas[[#This Row],[Ingresos]]-Ventas[[#This Row],[Costes]]</f>
        <v>475.20000000000005</v>
      </c>
      <c r="N326" s="14" t="str">
        <f>_xlfn.XLOOKUP(Ventas[[#This Row],[Ship Country]],[1]!Countries[Ship Country],[1]!Countries[Area],"No registrado")</f>
        <v>Nord America</v>
      </c>
      <c r="O326" s="14" t="str">
        <f>_xlfn.XLOOKUP(Ventas[[#This Row],[Ship Country]],[1]!Countries[Ship Country],[1]!Countries[Continent],"No existe")</f>
        <v>America</v>
      </c>
      <c r="P326" s="15" t="str">
        <f>_xlfn.XLOOKUP(Ventas[[#This Row],[Category]],[2]!ProdManager[Category],[2]!ProdManager[Prod_Manager])</f>
        <v>John Matter</v>
      </c>
      <c r="Q326" s="15">
        <f>YEAR(Ventas[[#This Row],[Order Date]])</f>
        <v>2015</v>
      </c>
      <c r="R326" s="15" t="str">
        <f>TEXT(Ventas[[#This Row],[Order Date]],"MMM")</f>
        <v>ene</v>
      </c>
    </row>
    <row r="327" spans="1:18" x14ac:dyDescent="0.25">
      <c r="A327" s="6">
        <v>10369</v>
      </c>
      <c r="B327" s="6" t="s">
        <v>86</v>
      </c>
      <c r="C327" s="6" t="s">
        <v>10</v>
      </c>
      <c r="D327" s="6">
        <v>30.4</v>
      </c>
      <c r="E327" s="6">
        <v>24.623999999999999</v>
      </c>
      <c r="F327" s="6">
        <v>18</v>
      </c>
      <c r="G327" s="6" t="s">
        <v>108</v>
      </c>
      <c r="H327" s="6" t="s">
        <v>109</v>
      </c>
      <c r="I327" s="6" t="s">
        <v>84</v>
      </c>
      <c r="J327" s="7">
        <v>42006</v>
      </c>
      <c r="K327" s="12">
        <f>Ventas[[#This Row],[Unit Price]]*Ventas[[#This Row],[Quantity]]</f>
        <v>547.19999999999993</v>
      </c>
      <c r="L327" s="12">
        <f>Ventas[[#This Row],[Unit Cost]]*Ventas[[#This Row],[Quantity]]</f>
        <v>443.23199999999997</v>
      </c>
      <c r="M327" s="14">
        <f>Ventas[[#This Row],[Ingresos]]-Ventas[[#This Row],[Costes]]</f>
        <v>103.96799999999996</v>
      </c>
      <c r="N327" s="14" t="str">
        <f>_xlfn.XLOOKUP(Ventas[[#This Row],[Ship Country]],[1]!Countries[Ship Country],[1]!Countries[Area],"No registrado")</f>
        <v>Nord America</v>
      </c>
      <c r="O327" s="14" t="str">
        <f>_xlfn.XLOOKUP(Ventas[[#This Row],[Ship Country]],[1]!Countries[Ship Country],[1]!Countries[Continent],"No existe")</f>
        <v>America</v>
      </c>
      <c r="P327" s="15" t="str">
        <f>_xlfn.XLOOKUP(Ventas[[#This Row],[Category]],[2]!ProdManager[Category],[2]!ProdManager[Prod_Manager])</f>
        <v>Marc Caine</v>
      </c>
      <c r="Q327" s="15">
        <f>YEAR(Ventas[[#This Row],[Order Date]])</f>
        <v>2015</v>
      </c>
      <c r="R327" s="15" t="str">
        <f>TEXT(Ventas[[#This Row],[Order Date]],"MMM")</f>
        <v>ene</v>
      </c>
    </row>
    <row r="328" spans="1:18" x14ac:dyDescent="0.25">
      <c r="A328" s="4">
        <v>10370</v>
      </c>
      <c r="B328" s="4" t="s">
        <v>138</v>
      </c>
      <c r="C328" s="4" t="s">
        <v>43</v>
      </c>
      <c r="D328" s="4">
        <v>14.4</v>
      </c>
      <c r="E328" s="4">
        <v>12.816000000000001</v>
      </c>
      <c r="F328" s="4">
        <v>15</v>
      </c>
      <c r="G328" s="4" t="s">
        <v>47</v>
      </c>
      <c r="H328" s="4" t="s">
        <v>48</v>
      </c>
      <c r="I328" s="4" t="s">
        <v>49</v>
      </c>
      <c r="J328" s="5">
        <v>42007</v>
      </c>
      <c r="K328" s="12">
        <f>Ventas[[#This Row],[Unit Price]]*Ventas[[#This Row],[Quantity]]</f>
        <v>216</v>
      </c>
      <c r="L328" s="12">
        <f>Ventas[[#This Row],[Unit Cost]]*Ventas[[#This Row],[Quantity]]</f>
        <v>192.24</v>
      </c>
      <c r="M328" s="14">
        <f>Ventas[[#This Row],[Ingresos]]-Ventas[[#This Row],[Costes]]</f>
        <v>23.759999999999991</v>
      </c>
      <c r="N328" s="14" t="str">
        <f>_xlfn.XLOOKUP(Ventas[[#This Row],[Ship Country]],[1]!Countries[Ship Country],[1]!Countries[Area],"No registrado")</f>
        <v>Nord Europe</v>
      </c>
      <c r="O328" s="14" t="str">
        <f>_xlfn.XLOOKUP(Ventas[[#This Row],[Ship Country]],[1]!Countries[Ship Country],[1]!Countries[Continent],"No existe")</f>
        <v>Europe</v>
      </c>
      <c r="P328" s="15" t="str">
        <f>_xlfn.XLOOKUP(Ventas[[#This Row],[Category]],[2]!ProdManager[Category],[2]!ProdManager[Prod_Manager])</f>
        <v>John Matter</v>
      </c>
      <c r="Q328" s="15">
        <f>YEAR(Ventas[[#This Row],[Order Date]])</f>
        <v>2015</v>
      </c>
      <c r="R328" s="15" t="str">
        <f>TEXT(Ventas[[#This Row],[Order Date]],"MMM")</f>
        <v>ene</v>
      </c>
    </row>
    <row r="329" spans="1:18" x14ac:dyDescent="0.25">
      <c r="A329" s="6">
        <v>10370</v>
      </c>
      <c r="B329" s="6" t="s">
        <v>150</v>
      </c>
      <c r="C329" s="6" t="s">
        <v>10</v>
      </c>
      <c r="D329" s="6">
        <v>26.6</v>
      </c>
      <c r="E329" s="6">
        <v>19.950000000000003</v>
      </c>
      <c r="F329" s="6">
        <v>30</v>
      </c>
      <c r="G329" s="6" t="s">
        <v>47</v>
      </c>
      <c r="H329" s="6" t="s">
        <v>48</v>
      </c>
      <c r="I329" s="6" t="s">
        <v>49</v>
      </c>
      <c r="J329" s="7">
        <v>42007</v>
      </c>
      <c r="K329" s="12">
        <f>Ventas[[#This Row],[Unit Price]]*Ventas[[#This Row],[Quantity]]</f>
        <v>798</v>
      </c>
      <c r="L329" s="12">
        <f>Ventas[[#This Row],[Unit Cost]]*Ventas[[#This Row],[Quantity]]</f>
        <v>598.50000000000011</v>
      </c>
      <c r="M329" s="14">
        <f>Ventas[[#This Row],[Ingresos]]-Ventas[[#This Row],[Costes]]</f>
        <v>199.49999999999989</v>
      </c>
      <c r="N329" s="14" t="str">
        <f>_xlfn.XLOOKUP(Ventas[[#This Row],[Ship Country]],[1]!Countries[Ship Country],[1]!Countries[Area],"No registrado")</f>
        <v>Nord Europe</v>
      </c>
      <c r="O329" s="14" t="str">
        <f>_xlfn.XLOOKUP(Ventas[[#This Row],[Ship Country]],[1]!Countries[Ship Country],[1]!Countries[Continent],"No existe")</f>
        <v>Europe</v>
      </c>
      <c r="P329" s="15" t="str">
        <f>_xlfn.XLOOKUP(Ventas[[#This Row],[Category]],[2]!ProdManager[Category],[2]!ProdManager[Prod_Manager])</f>
        <v>Marc Caine</v>
      </c>
      <c r="Q329" s="15">
        <f>YEAR(Ventas[[#This Row],[Order Date]])</f>
        <v>2015</v>
      </c>
      <c r="R329" s="15" t="str">
        <f>TEXT(Ventas[[#This Row],[Order Date]],"MMM")</f>
        <v>ene</v>
      </c>
    </row>
    <row r="330" spans="1:18" x14ac:dyDescent="0.25">
      <c r="A330" s="4">
        <v>10370</v>
      </c>
      <c r="B330" s="4" t="s">
        <v>50</v>
      </c>
      <c r="C330" s="4" t="s">
        <v>18</v>
      </c>
      <c r="D330" s="4">
        <v>8</v>
      </c>
      <c r="E330" s="4">
        <v>6.32</v>
      </c>
      <c r="F330" s="4">
        <v>20</v>
      </c>
      <c r="G330" s="4" t="s">
        <v>47</v>
      </c>
      <c r="H330" s="4" t="s">
        <v>48</v>
      </c>
      <c r="I330" s="4" t="s">
        <v>49</v>
      </c>
      <c r="J330" s="5">
        <v>42007</v>
      </c>
      <c r="K330" s="12">
        <f>Ventas[[#This Row],[Unit Price]]*Ventas[[#This Row],[Quantity]]</f>
        <v>160</v>
      </c>
      <c r="L330" s="12">
        <f>Ventas[[#This Row],[Unit Cost]]*Ventas[[#This Row],[Quantity]]</f>
        <v>126.4</v>
      </c>
      <c r="M330" s="14">
        <f>Ventas[[#This Row],[Ingresos]]-Ventas[[#This Row],[Costes]]</f>
        <v>33.599999999999994</v>
      </c>
      <c r="N330" s="14" t="str">
        <f>_xlfn.XLOOKUP(Ventas[[#This Row],[Ship Country]],[1]!Countries[Ship Country],[1]!Countries[Area],"No registrado")</f>
        <v>Nord Europe</v>
      </c>
      <c r="O330" s="14" t="str">
        <f>_xlfn.XLOOKUP(Ventas[[#This Row],[Ship Country]],[1]!Countries[Ship Country],[1]!Countries[Continent],"No existe")</f>
        <v>Europe</v>
      </c>
      <c r="P330" s="15" t="str">
        <f>_xlfn.XLOOKUP(Ventas[[#This Row],[Category]],[2]!ProdManager[Category],[2]!ProdManager[Prod_Manager])</f>
        <v>Marc Caine</v>
      </c>
      <c r="Q330" s="15">
        <f>YEAR(Ventas[[#This Row],[Order Date]])</f>
        <v>2015</v>
      </c>
      <c r="R330" s="15" t="str">
        <f>TEXT(Ventas[[#This Row],[Order Date]],"MMM")</f>
        <v>ene</v>
      </c>
    </row>
    <row r="331" spans="1:18" x14ac:dyDescent="0.25">
      <c r="A331" s="6">
        <v>10371</v>
      </c>
      <c r="B331" s="6" t="s">
        <v>57</v>
      </c>
      <c r="C331" s="6" t="s">
        <v>29</v>
      </c>
      <c r="D331" s="6">
        <v>15.2</v>
      </c>
      <c r="E331" s="6">
        <v>12.16</v>
      </c>
      <c r="F331" s="6">
        <v>6</v>
      </c>
      <c r="G331" s="6" t="s">
        <v>204</v>
      </c>
      <c r="H331" s="6" t="s">
        <v>205</v>
      </c>
      <c r="I331" s="6" t="s">
        <v>13</v>
      </c>
      <c r="J331" s="7">
        <v>42007</v>
      </c>
      <c r="K331" s="12">
        <f>Ventas[[#This Row],[Unit Price]]*Ventas[[#This Row],[Quantity]]</f>
        <v>91.199999999999989</v>
      </c>
      <c r="L331" s="12">
        <f>Ventas[[#This Row],[Unit Cost]]*Ventas[[#This Row],[Quantity]]</f>
        <v>72.960000000000008</v>
      </c>
      <c r="M331" s="14">
        <f>Ventas[[#This Row],[Ingresos]]-Ventas[[#This Row],[Costes]]</f>
        <v>18.239999999999981</v>
      </c>
      <c r="N331" s="14" t="str">
        <f>_xlfn.XLOOKUP(Ventas[[#This Row],[Ship Country]],[1]!Countries[Ship Country],[1]!Countries[Area],"No registrado")</f>
        <v>Nord Europe</v>
      </c>
      <c r="O331" s="14" t="str">
        <f>_xlfn.XLOOKUP(Ventas[[#This Row],[Ship Country]],[1]!Countries[Ship Country],[1]!Countries[Continent],"No existe")</f>
        <v>Europe</v>
      </c>
      <c r="P331" s="15" t="str">
        <f>_xlfn.XLOOKUP(Ventas[[#This Row],[Category]],[2]!ProdManager[Category],[2]!ProdManager[Prod_Manager])</f>
        <v>Peter Stone</v>
      </c>
      <c r="Q331" s="15">
        <f>YEAR(Ventas[[#This Row],[Order Date]])</f>
        <v>2015</v>
      </c>
      <c r="R331" s="15" t="str">
        <f>TEXT(Ventas[[#This Row],[Order Date]],"MMM")</f>
        <v>ene</v>
      </c>
    </row>
    <row r="332" spans="1:18" x14ac:dyDescent="0.25">
      <c r="A332" s="4">
        <v>10372</v>
      </c>
      <c r="B332" s="4" t="s">
        <v>14</v>
      </c>
      <c r="C332" s="4" t="s">
        <v>15</v>
      </c>
      <c r="D332" s="4">
        <v>27.8</v>
      </c>
      <c r="E332" s="4">
        <v>22.240000000000002</v>
      </c>
      <c r="F332" s="4">
        <v>42</v>
      </c>
      <c r="G332" s="4" t="s">
        <v>219</v>
      </c>
      <c r="H332" s="4" t="s">
        <v>152</v>
      </c>
      <c r="I332" s="4" t="s">
        <v>27</v>
      </c>
      <c r="J332" s="5">
        <v>42008</v>
      </c>
      <c r="K332" s="12">
        <f>Ventas[[#This Row],[Unit Price]]*Ventas[[#This Row],[Quantity]]</f>
        <v>1167.6000000000001</v>
      </c>
      <c r="L332" s="12">
        <f>Ventas[[#This Row],[Unit Cost]]*Ventas[[#This Row],[Quantity]]</f>
        <v>934.08</v>
      </c>
      <c r="M332" s="14">
        <f>Ventas[[#This Row],[Ingresos]]-Ventas[[#This Row],[Costes]]</f>
        <v>233.5200000000001</v>
      </c>
      <c r="N332" s="14" t="str">
        <f>_xlfn.XLOOKUP(Ventas[[#This Row],[Ship Country]],[1]!Countries[Ship Country],[1]!Countries[Area],"No registrado")</f>
        <v>Sud America</v>
      </c>
      <c r="O332" s="14" t="str">
        <f>_xlfn.XLOOKUP(Ventas[[#This Row],[Ship Country]],[1]!Countries[Ship Country],[1]!Countries[Continent],"No existe")</f>
        <v>America</v>
      </c>
      <c r="P332" s="15" t="str">
        <f>_xlfn.XLOOKUP(Ventas[[#This Row],[Category]],[2]!ProdManager[Category],[2]!ProdManager[Prod_Manager])</f>
        <v>Peter Stone</v>
      </c>
      <c r="Q332" s="15">
        <f>YEAR(Ventas[[#This Row],[Order Date]])</f>
        <v>2015</v>
      </c>
      <c r="R332" s="15" t="str">
        <f>TEXT(Ventas[[#This Row],[Order Date]],"MMM")</f>
        <v>ene</v>
      </c>
    </row>
    <row r="333" spans="1:18" x14ac:dyDescent="0.25">
      <c r="A333" s="6">
        <v>10372</v>
      </c>
      <c r="B333" s="6" t="s">
        <v>40</v>
      </c>
      <c r="C333" s="6" t="s">
        <v>15</v>
      </c>
      <c r="D333" s="6">
        <v>27.2</v>
      </c>
      <c r="E333" s="6">
        <v>21.76</v>
      </c>
      <c r="F333" s="6">
        <v>70</v>
      </c>
      <c r="G333" s="6" t="s">
        <v>219</v>
      </c>
      <c r="H333" s="6" t="s">
        <v>152</v>
      </c>
      <c r="I333" s="6" t="s">
        <v>27</v>
      </c>
      <c r="J333" s="7">
        <v>42008</v>
      </c>
      <c r="K333" s="12">
        <f>Ventas[[#This Row],[Unit Price]]*Ventas[[#This Row],[Quantity]]</f>
        <v>1904</v>
      </c>
      <c r="L333" s="12">
        <f>Ventas[[#This Row],[Unit Cost]]*Ventas[[#This Row],[Quantity]]</f>
        <v>1523.2</v>
      </c>
      <c r="M333" s="14">
        <f>Ventas[[#This Row],[Ingresos]]-Ventas[[#This Row],[Costes]]</f>
        <v>380.79999999999995</v>
      </c>
      <c r="N333" s="14" t="str">
        <f>_xlfn.XLOOKUP(Ventas[[#This Row],[Ship Country]],[1]!Countries[Ship Country],[1]!Countries[Area],"No registrado")</f>
        <v>Sud America</v>
      </c>
      <c r="O333" s="14" t="str">
        <f>_xlfn.XLOOKUP(Ventas[[#This Row],[Ship Country]],[1]!Countries[Ship Country],[1]!Countries[Continent],"No existe")</f>
        <v>America</v>
      </c>
      <c r="P333" s="15" t="str">
        <f>_xlfn.XLOOKUP(Ventas[[#This Row],[Category]],[2]!ProdManager[Category],[2]!ProdManager[Prod_Manager])</f>
        <v>Peter Stone</v>
      </c>
      <c r="Q333" s="15">
        <f>YEAR(Ventas[[#This Row],[Order Date]])</f>
        <v>2015</v>
      </c>
      <c r="R333" s="15" t="str">
        <f>TEXT(Ventas[[#This Row],[Order Date]],"MMM")</f>
        <v>ene</v>
      </c>
    </row>
    <row r="334" spans="1:18" x14ac:dyDescent="0.25">
      <c r="A334" s="4">
        <v>10372</v>
      </c>
      <c r="B334" s="4" t="s">
        <v>34</v>
      </c>
      <c r="C334" s="4" t="s">
        <v>35</v>
      </c>
      <c r="D334" s="4">
        <v>64.8</v>
      </c>
      <c r="E334" s="4">
        <v>45.359999999999992</v>
      </c>
      <c r="F334" s="4">
        <v>12</v>
      </c>
      <c r="G334" s="4" t="s">
        <v>219</v>
      </c>
      <c r="H334" s="4" t="s">
        <v>152</v>
      </c>
      <c r="I334" s="4" t="s">
        <v>27</v>
      </c>
      <c r="J334" s="5">
        <v>42008</v>
      </c>
      <c r="K334" s="12">
        <f>Ventas[[#This Row],[Unit Price]]*Ventas[[#This Row],[Quantity]]</f>
        <v>777.59999999999991</v>
      </c>
      <c r="L334" s="12">
        <f>Ventas[[#This Row],[Unit Cost]]*Ventas[[#This Row],[Quantity]]</f>
        <v>544.31999999999994</v>
      </c>
      <c r="M334" s="14">
        <f>Ventas[[#This Row],[Ingresos]]-Ventas[[#This Row],[Costes]]</f>
        <v>233.27999999999997</v>
      </c>
      <c r="N334" s="14" t="str">
        <f>_xlfn.XLOOKUP(Ventas[[#This Row],[Ship Country]],[1]!Countries[Ship Country],[1]!Countries[Area],"No registrado")</f>
        <v>Sud America</v>
      </c>
      <c r="O334" s="14" t="str">
        <f>_xlfn.XLOOKUP(Ventas[[#This Row],[Ship Country]],[1]!Countries[Ship Country],[1]!Countries[Continent],"No existe")</f>
        <v>America</v>
      </c>
      <c r="P334" s="15" t="str">
        <f>_xlfn.XLOOKUP(Ventas[[#This Row],[Category]],[2]!ProdManager[Category],[2]!ProdManager[Prod_Manager])</f>
        <v>Lydia Sinn</v>
      </c>
      <c r="Q334" s="15">
        <f>YEAR(Ventas[[#This Row],[Order Date]])</f>
        <v>2015</v>
      </c>
      <c r="R334" s="15" t="str">
        <f>TEXT(Ventas[[#This Row],[Order Date]],"MMM")</f>
        <v>ene</v>
      </c>
    </row>
    <row r="335" spans="1:18" x14ac:dyDescent="0.25">
      <c r="A335" s="6">
        <v>10372</v>
      </c>
      <c r="B335" s="6" t="s">
        <v>188</v>
      </c>
      <c r="C335" s="6" t="s">
        <v>43</v>
      </c>
      <c r="D335" s="6">
        <v>210.8</v>
      </c>
      <c r="E335" s="6">
        <v>191.828</v>
      </c>
      <c r="F335" s="6">
        <v>40</v>
      </c>
      <c r="G335" s="6" t="s">
        <v>219</v>
      </c>
      <c r="H335" s="6" t="s">
        <v>152</v>
      </c>
      <c r="I335" s="6" t="s">
        <v>27</v>
      </c>
      <c r="J335" s="7">
        <v>42008</v>
      </c>
      <c r="K335" s="12">
        <f>Ventas[[#This Row],[Unit Price]]*Ventas[[#This Row],[Quantity]]</f>
        <v>8432</v>
      </c>
      <c r="L335" s="12">
        <f>Ventas[[#This Row],[Unit Cost]]*Ventas[[#This Row],[Quantity]]</f>
        <v>7673.12</v>
      </c>
      <c r="M335" s="14">
        <f>Ventas[[#This Row],[Ingresos]]-Ventas[[#This Row],[Costes]]</f>
        <v>758.88000000000011</v>
      </c>
      <c r="N335" s="14" t="str">
        <f>_xlfn.XLOOKUP(Ventas[[#This Row],[Ship Country]],[1]!Countries[Ship Country],[1]!Countries[Area],"No registrado")</f>
        <v>Sud America</v>
      </c>
      <c r="O335" s="14" t="str">
        <f>_xlfn.XLOOKUP(Ventas[[#This Row],[Ship Country]],[1]!Countries[Ship Country],[1]!Countries[Continent],"No existe")</f>
        <v>America</v>
      </c>
      <c r="P335" s="15" t="str">
        <f>_xlfn.XLOOKUP(Ventas[[#This Row],[Category]],[2]!ProdManager[Category],[2]!ProdManager[Prod_Manager])</f>
        <v>John Matter</v>
      </c>
      <c r="Q335" s="15">
        <f>YEAR(Ventas[[#This Row],[Order Date]])</f>
        <v>2015</v>
      </c>
      <c r="R335" s="15" t="str">
        <f>TEXT(Ventas[[#This Row],[Order Date]],"MMM")</f>
        <v>ene</v>
      </c>
    </row>
    <row r="336" spans="1:18" x14ac:dyDescent="0.25">
      <c r="A336" s="4">
        <v>10373</v>
      </c>
      <c r="B336" s="4" t="s">
        <v>174</v>
      </c>
      <c r="C336" s="4" t="s">
        <v>29</v>
      </c>
      <c r="D336" s="4">
        <v>10.6</v>
      </c>
      <c r="E336" s="4">
        <v>8.6920000000000002</v>
      </c>
      <c r="F336" s="4">
        <v>80</v>
      </c>
      <c r="G336" s="4" t="s">
        <v>156</v>
      </c>
      <c r="H336" s="4" t="s">
        <v>157</v>
      </c>
      <c r="I336" s="4" t="s">
        <v>158</v>
      </c>
      <c r="J336" s="5">
        <v>42009</v>
      </c>
      <c r="K336" s="12">
        <f>Ventas[[#This Row],[Unit Price]]*Ventas[[#This Row],[Quantity]]</f>
        <v>848</v>
      </c>
      <c r="L336" s="12">
        <f>Ventas[[#This Row],[Unit Cost]]*Ventas[[#This Row],[Quantity]]</f>
        <v>695.36</v>
      </c>
      <c r="M336" s="14">
        <f>Ventas[[#This Row],[Ingresos]]-Ventas[[#This Row],[Costes]]</f>
        <v>152.63999999999999</v>
      </c>
      <c r="N336" s="14" t="str">
        <f>_xlfn.XLOOKUP(Ventas[[#This Row],[Ship Country]],[1]!Countries[Ship Country],[1]!Countries[Area],"No registrado")</f>
        <v>Nord Europe</v>
      </c>
      <c r="O336" s="14" t="str">
        <f>_xlfn.XLOOKUP(Ventas[[#This Row],[Ship Country]],[1]!Countries[Ship Country],[1]!Countries[Continent],"No existe")</f>
        <v>Europe</v>
      </c>
      <c r="P336" s="15" t="str">
        <f>_xlfn.XLOOKUP(Ventas[[#This Row],[Category]],[2]!ProdManager[Category],[2]!ProdManager[Prod_Manager])</f>
        <v>Peter Stone</v>
      </c>
      <c r="Q336" s="15">
        <f>YEAR(Ventas[[#This Row],[Order Date]])</f>
        <v>2015</v>
      </c>
      <c r="R336" s="15" t="str">
        <f>TEXT(Ventas[[#This Row],[Order Date]],"MMM")</f>
        <v>ene</v>
      </c>
    </row>
    <row r="337" spans="1:18" x14ac:dyDescent="0.25">
      <c r="A337" s="6">
        <v>10373</v>
      </c>
      <c r="B337" s="6" t="s">
        <v>113</v>
      </c>
      <c r="C337" s="6" t="s">
        <v>15</v>
      </c>
      <c r="D337" s="6">
        <v>17.2</v>
      </c>
      <c r="E337" s="6">
        <v>14.447999999999999</v>
      </c>
      <c r="F337" s="6">
        <v>50</v>
      </c>
      <c r="G337" s="6" t="s">
        <v>156</v>
      </c>
      <c r="H337" s="6" t="s">
        <v>157</v>
      </c>
      <c r="I337" s="6" t="s">
        <v>158</v>
      </c>
      <c r="J337" s="7">
        <v>42009</v>
      </c>
      <c r="K337" s="12">
        <f>Ventas[[#This Row],[Unit Price]]*Ventas[[#This Row],[Quantity]]</f>
        <v>860</v>
      </c>
      <c r="L337" s="12">
        <f>Ventas[[#This Row],[Unit Cost]]*Ventas[[#This Row],[Quantity]]</f>
        <v>722.4</v>
      </c>
      <c r="M337" s="14">
        <f>Ventas[[#This Row],[Ingresos]]-Ventas[[#This Row],[Costes]]</f>
        <v>137.60000000000002</v>
      </c>
      <c r="N337" s="14" t="str">
        <f>_xlfn.XLOOKUP(Ventas[[#This Row],[Ship Country]],[1]!Countries[Ship Country],[1]!Countries[Area],"No registrado")</f>
        <v>Nord Europe</v>
      </c>
      <c r="O337" s="14" t="str">
        <f>_xlfn.XLOOKUP(Ventas[[#This Row],[Ship Country]],[1]!Countries[Ship Country],[1]!Countries[Continent],"No existe")</f>
        <v>Europe</v>
      </c>
      <c r="P337" s="15" t="str">
        <f>_xlfn.XLOOKUP(Ventas[[#This Row],[Category]],[2]!ProdManager[Category],[2]!ProdManager[Prod_Manager])</f>
        <v>Peter Stone</v>
      </c>
      <c r="Q337" s="15">
        <f>YEAR(Ventas[[#This Row],[Order Date]])</f>
        <v>2015</v>
      </c>
      <c r="R337" s="15" t="str">
        <f>TEXT(Ventas[[#This Row],[Order Date]],"MMM")</f>
        <v>ene</v>
      </c>
    </row>
    <row r="338" spans="1:18" x14ac:dyDescent="0.25">
      <c r="A338" s="4">
        <v>10374</v>
      </c>
      <c r="B338" s="4" t="s">
        <v>174</v>
      </c>
      <c r="C338" s="4" t="s">
        <v>29</v>
      </c>
      <c r="D338" s="4">
        <v>10.6</v>
      </c>
      <c r="E338" s="4">
        <v>7.7379999999999995</v>
      </c>
      <c r="F338" s="4">
        <v>15</v>
      </c>
      <c r="G338" s="4" t="s">
        <v>220</v>
      </c>
      <c r="H338" s="4" t="s">
        <v>221</v>
      </c>
      <c r="I338" s="4" t="s">
        <v>222</v>
      </c>
      <c r="J338" s="5">
        <v>42009</v>
      </c>
      <c r="K338" s="12">
        <f>Ventas[[#This Row],[Unit Price]]*Ventas[[#This Row],[Quantity]]</f>
        <v>159</v>
      </c>
      <c r="L338" s="12">
        <f>Ventas[[#This Row],[Unit Cost]]*Ventas[[#This Row],[Quantity]]</f>
        <v>116.07</v>
      </c>
      <c r="M338" s="14">
        <f>Ventas[[#This Row],[Ingresos]]-Ventas[[#This Row],[Costes]]</f>
        <v>42.930000000000007</v>
      </c>
      <c r="N338" s="14" t="str">
        <f>_xlfn.XLOOKUP(Ventas[[#This Row],[Ship Country]],[1]!Countries[Ship Country],[1]!Countries[Area],"No registrado")</f>
        <v>Nord Europe</v>
      </c>
      <c r="O338" s="14" t="str">
        <f>_xlfn.XLOOKUP(Ventas[[#This Row],[Ship Country]],[1]!Countries[Ship Country],[1]!Countries[Continent],"No existe")</f>
        <v>Europe</v>
      </c>
      <c r="P338" s="15" t="str">
        <f>_xlfn.XLOOKUP(Ventas[[#This Row],[Category]],[2]!ProdManager[Category],[2]!ProdManager[Prod_Manager])</f>
        <v>Peter Stone</v>
      </c>
      <c r="Q338" s="15">
        <f>YEAR(Ventas[[#This Row],[Order Date]])</f>
        <v>2015</v>
      </c>
      <c r="R338" s="15" t="str">
        <f>TEXT(Ventas[[#This Row],[Order Date]],"MMM")</f>
        <v>ene</v>
      </c>
    </row>
    <row r="339" spans="1:18" x14ac:dyDescent="0.25">
      <c r="A339" s="6">
        <v>10374</v>
      </c>
      <c r="B339" s="6" t="s">
        <v>44</v>
      </c>
      <c r="C339" s="6" t="s">
        <v>15</v>
      </c>
      <c r="D339" s="6">
        <v>10</v>
      </c>
      <c r="E339" s="6">
        <v>8.5</v>
      </c>
      <c r="F339" s="6">
        <v>30</v>
      </c>
      <c r="G339" s="6" t="s">
        <v>220</v>
      </c>
      <c r="H339" s="6" t="s">
        <v>221</v>
      </c>
      <c r="I339" s="6" t="s">
        <v>222</v>
      </c>
      <c r="J339" s="7">
        <v>42009</v>
      </c>
      <c r="K339" s="12">
        <f>Ventas[[#This Row],[Unit Price]]*Ventas[[#This Row],[Quantity]]</f>
        <v>300</v>
      </c>
      <c r="L339" s="12">
        <f>Ventas[[#This Row],[Unit Cost]]*Ventas[[#This Row],[Quantity]]</f>
        <v>255</v>
      </c>
      <c r="M339" s="14">
        <f>Ventas[[#This Row],[Ingresos]]-Ventas[[#This Row],[Costes]]</f>
        <v>45</v>
      </c>
      <c r="N339" s="14" t="str">
        <f>_xlfn.XLOOKUP(Ventas[[#This Row],[Ship Country]],[1]!Countries[Ship Country],[1]!Countries[Area],"No registrado")</f>
        <v>Nord Europe</v>
      </c>
      <c r="O339" s="14" t="str">
        <f>_xlfn.XLOOKUP(Ventas[[#This Row],[Ship Country]],[1]!Countries[Ship Country],[1]!Countries[Continent],"No existe")</f>
        <v>Europe</v>
      </c>
      <c r="P339" s="15" t="str">
        <f>_xlfn.XLOOKUP(Ventas[[#This Row],[Category]],[2]!ProdManager[Category],[2]!ProdManager[Prod_Manager])</f>
        <v>Peter Stone</v>
      </c>
      <c r="Q339" s="15">
        <f>YEAR(Ventas[[#This Row],[Order Date]])</f>
        <v>2015</v>
      </c>
      <c r="R339" s="15" t="str">
        <f>TEXT(Ventas[[#This Row],[Order Date]],"MMM")</f>
        <v>ene</v>
      </c>
    </row>
    <row r="340" spans="1:18" x14ac:dyDescent="0.25">
      <c r="A340" s="4">
        <v>10375</v>
      </c>
      <c r="B340" s="4" t="s">
        <v>145</v>
      </c>
      <c r="C340" s="4" t="s">
        <v>46</v>
      </c>
      <c r="D340" s="4">
        <v>5.9</v>
      </c>
      <c r="E340" s="4">
        <v>4.4250000000000007</v>
      </c>
      <c r="F340" s="4">
        <v>10</v>
      </c>
      <c r="G340" s="4" t="s">
        <v>223</v>
      </c>
      <c r="H340" s="4" t="s">
        <v>224</v>
      </c>
      <c r="I340" s="4" t="s">
        <v>84</v>
      </c>
      <c r="J340" s="5">
        <v>42010</v>
      </c>
      <c r="K340" s="12">
        <f>Ventas[[#This Row],[Unit Price]]*Ventas[[#This Row],[Quantity]]</f>
        <v>59</v>
      </c>
      <c r="L340" s="12">
        <f>Ventas[[#This Row],[Unit Cost]]*Ventas[[#This Row],[Quantity]]</f>
        <v>44.250000000000007</v>
      </c>
      <c r="M340" s="14">
        <f>Ventas[[#This Row],[Ingresos]]-Ventas[[#This Row],[Costes]]</f>
        <v>14.749999999999993</v>
      </c>
      <c r="N340" s="14" t="str">
        <f>_xlfn.XLOOKUP(Ventas[[#This Row],[Ship Country]],[1]!Countries[Ship Country],[1]!Countries[Area],"No registrado")</f>
        <v>Nord America</v>
      </c>
      <c r="O340" s="14" t="str">
        <f>_xlfn.XLOOKUP(Ventas[[#This Row],[Ship Country]],[1]!Countries[Ship Country],[1]!Countries[Continent],"No existe")</f>
        <v>America</v>
      </c>
      <c r="P340" s="15" t="str">
        <f>_xlfn.XLOOKUP(Ventas[[#This Row],[Category]],[2]!ProdManager[Category],[2]!ProdManager[Prod_Manager])</f>
        <v>John Matter</v>
      </c>
      <c r="Q340" s="15">
        <f>YEAR(Ventas[[#This Row],[Order Date]])</f>
        <v>2015</v>
      </c>
      <c r="R340" s="15" t="str">
        <f>TEXT(Ventas[[#This Row],[Order Date]],"MMM")</f>
        <v>ene</v>
      </c>
    </row>
    <row r="341" spans="1:18" x14ac:dyDescent="0.25">
      <c r="A341" s="6">
        <v>10375</v>
      </c>
      <c r="B341" s="6" t="s">
        <v>17</v>
      </c>
      <c r="C341" s="6" t="s">
        <v>18</v>
      </c>
      <c r="D341" s="6">
        <v>18.600000000000001</v>
      </c>
      <c r="E341" s="6">
        <v>14.880000000000003</v>
      </c>
      <c r="F341" s="6">
        <v>15</v>
      </c>
      <c r="G341" s="6" t="s">
        <v>223</v>
      </c>
      <c r="H341" s="6" t="s">
        <v>224</v>
      </c>
      <c r="I341" s="6" t="s">
        <v>84</v>
      </c>
      <c r="J341" s="7">
        <v>42010</v>
      </c>
      <c r="K341" s="12">
        <f>Ventas[[#This Row],[Unit Price]]*Ventas[[#This Row],[Quantity]]</f>
        <v>279</v>
      </c>
      <c r="L341" s="12">
        <f>Ventas[[#This Row],[Unit Cost]]*Ventas[[#This Row],[Quantity]]</f>
        <v>223.20000000000005</v>
      </c>
      <c r="M341" s="14">
        <f>Ventas[[#This Row],[Ingresos]]-Ventas[[#This Row],[Costes]]</f>
        <v>55.799999999999955</v>
      </c>
      <c r="N341" s="14" t="str">
        <f>_xlfn.XLOOKUP(Ventas[[#This Row],[Ship Country]],[1]!Countries[Ship Country],[1]!Countries[Area],"No registrado")</f>
        <v>Nord America</v>
      </c>
      <c r="O341" s="14" t="str">
        <f>_xlfn.XLOOKUP(Ventas[[#This Row],[Ship Country]],[1]!Countries[Ship Country],[1]!Countries[Continent],"No existe")</f>
        <v>America</v>
      </c>
      <c r="P341" s="15" t="str">
        <f>_xlfn.XLOOKUP(Ventas[[#This Row],[Category]],[2]!ProdManager[Category],[2]!ProdManager[Prod_Manager])</f>
        <v>Marc Caine</v>
      </c>
      <c r="Q341" s="15">
        <f>YEAR(Ventas[[#This Row],[Order Date]])</f>
        <v>2015</v>
      </c>
      <c r="R341" s="15" t="str">
        <f>TEXT(Ventas[[#This Row],[Order Date]],"MMM")</f>
        <v>ene</v>
      </c>
    </row>
    <row r="342" spans="1:18" x14ac:dyDescent="0.25">
      <c r="A342" s="4">
        <v>10376</v>
      </c>
      <c r="B342" s="4" t="s">
        <v>44</v>
      </c>
      <c r="C342" s="4" t="s">
        <v>15</v>
      </c>
      <c r="D342" s="4">
        <v>10</v>
      </c>
      <c r="E342" s="4">
        <v>7.8000000000000007</v>
      </c>
      <c r="F342" s="4">
        <v>42</v>
      </c>
      <c r="G342" s="4" t="s">
        <v>192</v>
      </c>
      <c r="H342" s="4" t="s">
        <v>193</v>
      </c>
      <c r="I342" s="4" t="s">
        <v>194</v>
      </c>
      <c r="J342" s="5">
        <v>42013</v>
      </c>
      <c r="K342" s="12">
        <f>Ventas[[#This Row],[Unit Price]]*Ventas[[#This Row],[Quantity]]</f>
        <v>420</v>
      </c>
      <c r="L342" s="12">
        <f>Ventas[[#This Row],[Unit Cost]]*Ventas[[#This Row],[Quantity]]</f>
        <v>327.60000000000002</v>
      </c>
      <c r="M342" s="14">
        <f>Ventas[[#This Row],[Ingresos]]-Ventas[[#This Row],[Costes]]</f>
        <v>92.399999999999977</v>
      </c>
      <c r="N342" s="14" t="str">
        <f>_xlfn.XLOOKUP(Ventas[[#This Row],[Ship Country]],[1]!Countries[Ship Country],[1]!Countries[Area],"No registrado")</f>
        <v>Nord America</v>
      </c>
      <c r="O342" s="14" t="str">
        <f>_xlfn.XLOOKUP(Ventas[[#This Row],[Ship Country]],[1]!Countries[Ship Country],[1]!Countries[Continent],"No existe")</f>
        <v>America</v>
      </c>
      <c r="P342" s="15" t="str">
        <f>_xlfn.XLOOKUP(Ventas[[#This Row],[Category]],[2]!ProdManager[Category],[2]!ProdManager[Prod_Manager])</f>
        <v>Peter Stone</v>
      </c>
      <c r="Q342" s="15">
        <f>YEAR(Ventas[[#This Row],[Order Date]])</f>
        <v>2015</v>
      </c>
      <c r="R342" s="15" t="str">
        <f>TEXT(Ventas[[#This Row],[Order Date]],"MMM")</f>
        <v>ene</v>
      </c>
    </row>
    <row r="343" spans="1:18" x14ac:dyDescent="0.25">
      <c r="A343" s="6">
        <v>10377</v>
      </c>
      <c r="B343" s="6" t="s">
        <v>121</v>
      </c>
      <c r="C343" s="6" t="s">
        <v>18</v>
      </c>
      <c r="D343" s="6">
        <v>36.4</v>
      </c>
      <c r="E343" s="6">
        <v>28.027999999999999</v>
      </c>
      <c r="F343" s="6">
        <v>20</v>
      </c>
      <c r="G343" s="6" t="s">
        <v>210</v>
      </c>
      <c r="H343" s="6" t="s">
        <v>148</v>
      </c>
      <c r="I343" s="6" t="s">
        <v>149</v>
      </c>
      <c r="J343" s="7">
        <v>42013</v>
      </c>
      <c r="K343" s="12">
        <f>Ventas[[#This Row],[Unit Price]]*Ventas[[#This Row],[Quantity]]</f>
        <v>728</v>
      </c>
      <c r="L343" s="12">
        <f>Ventas[[#This Row],[Unit Cost]]*Ventas[[#This Row],[Quantity]]</f>
        <v>560.55999999999995</v>
      </c>
      <c r="M343" s="14">
        <f>Ventas[[#This Row],[Ingresos]]-Ventas[[#This Row],[Costes]]</f>
        <v>167.44000000000005</v>
      </c>
      <c r="N343" s="14" t="str">
        <f>_xlfn.XLOOKUP(Ventas[[#This Row],[Ship Country]],[1]!Countries[Ship Country],[1]!Countries[Area],"No registrado")</f>
        <v>Nord Europe</v>
      </c>
      <c r="O343" s="14" t="str">
        <f>_xlfn.XLOOKUP(Ventas[[#This Row],[Ship Country]],[1]!Countries[Ship Country],[1]!Countries[Continent],"No existe")</f>
        <v>Europe</v>
      </c>
      <c r="P343" s="15" t="str">
        <f>_xlfn.XLOOKUP(Ventas[[#This Row],[Category]],[2]!ProdManager[Category],[2]!ProdManager[Prod_Manager])</f>
        <v>Marc Caine</v>
      </c>
      <c r="Q343" s="15">
        <f>YEAR(Ventas[[#This Row],[Order Date]])</f>
        <v>2015</v>
      </c>
      <c r="R343" s="15" t="str">
        <f>TEXT(Ventas[[#This Row],[Order Date]],"MMM")</f>
        <v>ene</v>
      </c>
    </row>
    <row r="344" spans="1:18" x14ac:dyDescent="0.25">
      <c r="A344" s="4">
        <v>10377</v>
      </c>
      <c r="B344" s="4" t="s">
        <v>42</v>
      </c>
      <c r="C344" s="4" t="s">
        <v>43</v>
      </c>
      <c r="D344" s="4">
        <v>14.4</v>
      </c>
      <c r="E344" s="4">
        <v>13.104000000000001</v>
      </c>
      <c r="F344" s="4">
        <v>20</v>
      </c>
      <c r="G344" s="4" t="s">
        <v>210</v>
      </c>
      <c r="H344" s="4" t="s">
        <v>148</v>
      </c>
      <c r="I344" s="4" t="s">
        <v>149</v>
      </c>
      <c r="J344" s="5">
        <v>42013</v>
      </c>
      <c r="K344" s="12">
        <f>Ventas[[#This Row],[Unit Price]]*Ventas[[#This Row],[Quantity]]</f>
        <v>288</v>
      </c>
      <c r="L344" s="12">
        <f>Ventas[[#This Row],[Unit Cost]]*Ventas[[#This Row],[Quantity]]</f>
        <v>262.08000000000004</v>
      </c>
      <c r="M344" s="14">
        <f>Ventas[[#This Row],[Ingresos]]-Ventas[[#This Row],[Costes]]</f>
        <v>25.919999999999959</v>
      </c>
      <c r="N344" s="14" t="str">
        <f>_xlfn.XLOOKUP(Ventas[[#This Row],[Ship Country]],[1]!Countries[Ship Country],[1]!Countries[Area],"No registrado")</f>
        <v>Nord Europe</v>
      </c>
      <c r="O344" s="14" t="str">
        <f>_xlfn.XLOOKUP(Ventas[[#This Row],[Ship Country]],[1]!Countries[Ship Country],[1]!Countries[Continent],"No existe")</f>
        <v>Europe</v>
      </c>
      <c r="P344" s="15" t="str">
        <f>_xlfn.XLOOKUP(Ventas[[#This Row],[Category]],[2]!ProdManager[Category],[2]!ProdManager[Prod_Manager])</f>
        <v>John Matter</v>
      </c>
      <c r="Q344" s="15">
        <f>YEAR(Ventas[[#This Row],[Order Date]])</f>
        <v>2015</v>
      </c>
      <c r="R344" s="15" t="str">
        <f>TEXT(Ventas[[#This Row],[Order Date]],"MMM")</f>
        <v>ene</v>
      </c>
    </row>
    <row r="345" spans="1:18" x14ac:dyDescent="0.25">
      <c r="A345" s="6">
        <v>10378</v>
      </c>
      <c r="B345" s="6" t="s">
        <v>113</v>
      </c>
      <c r="C345" s="6" t="s">
        <v>15</v>
      </c>
      <c r="D345" s="6">
        <v>17.2</v>
      </c>
      <c r="E345" s="6">
        <v>14.447999999999999</v>
      </c>
      <c r="F345" s="6">
        <v>6</v>
      </c>
      <c r="G345" s="6" t="s">
        <v>88</v>
      </c>
      <c r="H345" s="6" t="s">
        <v>89</v>
      </c>
      <c r="I345" s="6" t="s">
        <v>90</v>
      </c>
      <c r="J345" s="7">
        <v>42014</v>
      </c>
      <c r="K345" s="12">
        <f>Ventas[[#This Row],[Unit Price]]*Ventas[[#This Row],[Quantity]]</f>
        <v>103.19999999999999</v>
      </c>
      <c r="L345" s="12">
        <f>Ventas[[#This Row],[Unit Cost]]*Ventas[[#This Row],[Quantity]]</f>
        <v>86.687999999999988</v>
      </c>
      <c r="M345" s="14">
        <f>Ventas[[#This Row],[Ingresos]]-Ventas[[#This Row],[Costes]]</f>
        <v>16.512</v>
      </c>
      <c r="N345" s="14" t="str">
        <f>_xlfn.XLOOKUP(Ventas[[#This Row],[Ship Country]],[1]!Countries[Ship Country],[1]!Countries[Area],"No registrado")</f>
        <v>Nord Europe</v>
      </c>
      <c r="O345" s="14" t="str">
        <f>_xlfn.XLOOKUP(Ventas[[#This Row],[Ship Country]],[1]!Countries[Ship Country],[1]!Countries[Continent],"No existe")</f>
        <v>Europe</v>
      </c>
      <c r="P345" s="15" t="str">
        <f>_xlfn.XLOOKUP(Ventas[[#This Row],[Category]],[2]!ProdManager[Category],[2]!ProdManager[Prod_Manager])</f>
        <v>Peter Stone</v>
      </c>
      <c r="Q345" s="15">
        <f>YEAR(Ventas[[#This Row],[Order Date]])</f>
        <v>2015</v>
      </c>
      <c r="R345" s="15" t="str">
        <f>TEXT(Ventas[[#This Row],[Order Date]],"MMM")</f>
        <v>ene</v>
      </c>
    </row>
    <row r="346" spans="1:18" x14ac:dyDescent="0.25">
      <c r="A346" s="4">
        <v>10379</v>
      </c>
      <c r="B346" s="4" t="s">
        <v>125</v>
      </c>
      <c r="C346" s="4" t="s">
        <v>24</v>
      </c>
      <c r="D346" s="4">
        <v>35.1</v>
      </c>
      <c r="E346" s="4">
        <v>29.484000000000002</v>
      </c>
      <c r="F346" s="4">
        <v>16</v>
      </c>
      <c r="G346" s="4" t="s">
        <v>80</v>
      </c>
      <c r="H346" s="4" t="s">
        <v>26</v>
      </c>
      <c r="I346" s="4" t="s">
        <v>27</v>
      </c>
      <c r="J346" s="5">
        <v>42015</v>
      </c>
      <c r="K346" s="12">
        <f>Ventas[[#This Row],[Unit Price]]*Ventas[[#This Row],[Quantity]]</f>
        <v>561.6</v>
      </c>
      <c r="L346" s="12">
        <f>Ventas[[#This Row],[Unit Cost]]*Ventas[[#This Row],[Quantity]]</f>
        <v>471.74400000000003</v>
      </c>
      <c r="M346" s="14">
        <f>Ventas[[#This Row],[Ingresos]]-Ventas[[#This Row],[Costes]]</f>
        <v>89.855999999999995</v>
      </c>
      <c r="N346" s="14" t="str">
        <f>_xlfn.XLOOKUP(Ventas[[#This Row],[Ship Country]],[1]!Countries[Ship Country],[1]!Countries[Area],"No registrado")</f>
        <v>Sud America</v>
      </c>
      <c r="O346" s="14" t="str">
        <f>_xlfn.XLOOKUP(Ventas[[#This Row],[Ship Country]],[1]!Countries[Ship Country],[1]!Countries[Continent],"No existe")</f>
        <v>America</v>
      </c>
      <c r="P346" s="15" t="str">
        <f>_xlfn.XLOOKUP(Ventas[[#This Row],[Category]],[2]!ProdManager[Category],[2]!ProdManager[Prod_Manager])</f>
        <v>Lydia Sinn</v>
      </c>
      <c r="Q346" s="15">
        <f>YEAR(Ventas[[#This Row],[Order Date]])</f>
        <v>2015</v>
      </c>
      <c r="R346" s="15" t="str">
        <f>TEXT(Ventas[[#This Row],[Order Date]],"MMM")</f>
        <v>ene</v>
      </c>
    </row>
    <row r="347" spans="1:18" x14ac:dyDescent="0.25">
      <c r="A347" s="6">
        <v>10379</v>
      </c>
      <c r="B347" s="6" t="s">
        <v>23</v>
      </c>
      <c r="C347" s="6" t="s">
        <v>24</v>
      </c>
      <c r="D347" s="6">
        <v>16.8</v>
      </c>
      <c r="E347" s="6">
        <v>14.28</v>
      </c>
      <c r="F347" s="6">
        <v>20</v>
      </c>
      <c r="G347" s="6" t="s">
        <v>80</v>
      </c>
      <c r="H347" s="6" t="s">
        <v>26</v>
      </c>
      <c r="I347" s="6" t="s">
        <v>27</v>
      </c>
      <c r="J347" s="7">
        <v>42015</v>
      </c>
      <c r="K347" s="12">
        <f>Ventas[[#This Row],[Unit Price]]*Ventas[[#This Row],[Quantity]]</f>
        <v>336</v>
      </c>
      <c r="L347" s="12">
        <f>Ventas[[#This Row],[Unit Cost]]*Ventas[[#This Row],[Quantity]]</f>
        <v>285.59999999999997</v>
      </c>
      <c r="M347" s="14">
        <f>Ventas[[#This Row],[Ingresos]]-Ventas[[#This Row],[Costes]]</f>
        <v>50.400000000000034</v>
      </c>
      <c r="N347" s="14" t="str">
        <f>_xlfn.XLOOKUP(Ventas[[#This Row],[Ship Country]],[1]!Countries[Ship Country],[1]!Countries[Area],"No registrado")</f>
        <v>Sud America</v>
      </c>
      <c r="O347" s="14" t="str">
        <f>_xlfn.XLOOKUP(Ventas[[#This Row],[Ship Country]],[1]!Countries[Ship Country],[1]!Countries[Continent],"No existe")</f>
        <v>America</v>
      </c>
      <c r="P347" s="15" t="str">
        <f>_xlfn.XLOOKUP(Ventas[[#This Row],[Category]],[2]!ProdManager[Category],[2]!ProdManager[Prod_Manager])</f>
        <v>Lydia Sinn</v>
      </c>
      <c r="Q347" s="15">
        <f>YEAR(Ventas[[#This Row],[Order Date]])</f>
        <v>2015</v>
      </c>
      <c r="R347" s="15" t="str">
        <f>TEXT(Ventas[[#This Row],[Order Date]],"MMM")</f>
        <v>ene</v>
      </c>
    </row>
    <row r="348" spans="1:18" x14ac:dyDescent="0.25">
      <c r="A348" s="4">
        <v>10379</v>
      </c>
      <c r="B348" s="4" t="s">
        <v>28</v>
      </c>
      <c r="C348" s="4" t="s">
        <v>29</v>
      </c>
      <c r="D348" s="4">
        <v>7.7</v>
      </c>
      <c r="E348" s="4">
        <v>5.39</v>
      </c>
      <c r="F348" s="4">
        <v>8</v>
      </c>
      <c r="G348" s="4" t="s">
        <v>80</v>
      </c>
      <c r="H348" s="4" t="s">
        <v>26</v>
      </c>
      <c r="I348" s="4" t="s">
        <v>27</v>
      </c>
      <c r="J348" s="5">
        <v>42015</v>
      </c>
      <c r="K348" s="12">
        <f>Ventas[[#This Row],[Unit Price]]*Ventas[[#This Row],[Quantity]]</f>
        <v>61.6</v>
      </c>
      <c r="L348" s="12">
        <f>Ventas[[#This Row],[Unit Cost]]*Ventas[[#This Row],[Quantity]]</f>
        <v>43.12</v>
      </c>
      <c r="M348" s="14">
        <f>Ventas[[#This Row],[Ingresos]]-Ventas[[#This Row],[Costes]]</f>
        <v>18.480000000000004</v>
      </c>
      <c r="N348" s="14" t="str">
        <f>_xlfn.XLOOKUP(Ventas[[#This Row],[Ship Country]],[1]!Countries[Ship Country],[1]!Countries[Area],"No registrado")</f>
        <v>Sud America</v>
      </c>
      <c r="O348" s="14" t="str">
        <f>_xlfn.XLOOKUP(Ventas[[#This Row],[Ship Country]],[1]!Countries[Ship Country],[1]!Countries[Continent],"No existe")</f>
        <v>America</v>
      </c>
      <c r="P348" s="15" t="str">
        <f>_xlfn.XLOOKUP(Ventas[[#This Row],[Category]],[2]!ProdManager[Category],[2]!ProdManager[Prod_Manager])</f>
        <v>Peter Stone</v>
      </c>
      <c r="Q348" s="15">
        <f>YEAR(Ventas[[#This Row],[Order Date]])</f>
        <v>2015</v>
      </c>
      <c r="R348" s="15" t="str">
        <f>TEXT(Ventas[[#This Row],[Order Date]],"MMM")</f>
        <v>ene</v>
      </c>
    </row>
    <row r="349" spans="1:18" x14ac:dyDescent="0.25">
      <c r="A349" s="6">
        <v>10380</v>
      </c>
      <c r="B349" s="6" t="s">
        <v>58</v>
      </c>
      <c r="C349" s="6" t="s">
        <v>46</v>
      </c>
      <c r="D349" s="6">
        <v>26.2</v>
      </c>
      <c r="E349" s="6">
        <v>20.698</v>
      </c>
      <c r="F349" s="6">
        <v>20</v>
      </c>
      <c r="G349" s="6" t="s">
        <v>156</v>
      </c>
      <c r="H349" s="6" t="s">
        <v>157</v>
      </c>
      <c r="I349" s="6" t="s">
        <v>158</v>
      </c>
      <c r="J349" s="7">
        <v>42016</v>
      </c>
      <c r="K349" s="12">
        <f>Ventas[[#This Row],[Unit Price]]*Ventas[[#This Row],[Quantity]]</f>
        <v>524</v>
      </c>
      <c r="L349" s="12">
        <f>Ventas[[#This Row],[Unit Cost]]*Ventas[[#This Row],[Quantity]]</f>
        <v>413.96000000000004</v>
      </c>
      <c r="M349" s="14">
        <f>Ventas[[#This Row],[Ingresos]]-Ventas[[#This Row],[Costes]]</f>
        <v>110.03999999999996</v>
      </c>
      <c r="N349" s="14" t="str">
        <f>_xlfn.XLOOKUP(Ventas[[#This Row],[Ship Country]],[1]!Countries[Ship Country],[1]!Countries[Area],"No registrado")</f>
        <v>Nord Europe</v>
      </c>
      <c r="O349" s="14" t="str">
        <f>_xlfn.XLOOKUP(Ventas[[#This Row],[Ship Country]],[1]!Countries[Ship Country],[1]!Countries[Continent],"No existe")</f>
        <v>Europe</v>
      </c>
      <c r="P349" s="15" t="str">
        <f>_xlfn.XLOOKUP(Ventas[[#This Row],[Category]],[2]!ProdManager[Category],[2]!ProdManager[Prod_Manager])</f>
        <v>John Matter</v>
      </c>
      <c r="Q349" s="15">
        <f>YEAR(Ventas[[#This Row],[Order Date]])</f>
        <v>2015</v>
      </c>
      <c r="R349" s="15" t="str">
        <f>TEXT(Ventas[[#This Row],[Order Date]],"MMM")</f>
        <v>ene</v>
      </c>
    </row>
    <row r="350" spans="1:18" x14ac:dyDescent="0.25">
      <c r="A350" s="4">
        <v>10380</v>
      </c>
      <c r="B350" s="4" t="s">
        <v>40</v>
      </c>
      <c r="C350" s="4" t="s">
        <v>15</v>
      </c>
      <c r="D350" s="4">
        <v>27.2</v>
      </c>
      <c r="E350" s="4">
        <v>22.304000000000002</v>
      </c>
      <c r="F350" s="4">
        <v>6</v>
      </c>
      <c r="G350" s="4" t="s">
        <v>156</v>
      </c>
      <c r="H350" s="4" t="s">
        <v>157</v>
      </c>
      <c r="I350" s="4" t="s">
        <v>158</v>
      </c>
      <c r="J350" s="5">
        <v>42016</v>
      </c>
      <c r="K350" s="12">
        <f>Ventas[[#This Row],[Unit Price]]*Ventas[[#This Row],[Quantity]]</f>
        <v>163.19999999999999</v>
      </c>
      <c r="L350" s="12">
        <f>Ventas[[#This Row],[Unit Cost]]*Ventas[[#This Row],[Quantity]]</f>
        <v>133.82400000000001</v>
      </c>
      <c r="M350" s="14">
        <f>Ventas[[#This Row],[Ingresos]]-Ventas[[#This Row],[Costes]]</f>
        <v>29.375999999999976</v>
      </c>
      <c r="N350" s="14" t="str">
        <f>_xlfn.XLOOKUP(Ventas[[#This Row],[Ship Country]],[1]!Countries[Ship Country],[1]!Countries[Area],"No registrado")</f>
        <v>Nord Europe</v>
      </c>
      <c r="O350" s="14" t="str">
        <f>_xlfn.XLOOKUP(Ventas[[#This Row],[Ship Country]],[1]!Countries[Ship Country],[1]!Countries[Continent],"No existe")</f>
        <v>Europe</v>
      </c>
      <c r="P350" s="15" t="str">
        <f>_xlfn.XLOOKUP(Ventas[[#This Row],[Category]],[2]!ProdManager[Category],[2]!ProdManager[Prod_Manager])</f>
        <v>Peter Stone</v>
      </c>
      <c r="Q350" s="15">
        <f>YEAR(Ventas[[#This Row],[Order Date]])</f>
        <v>2015</v>
      </c>
      <c r="R350" s="15" t="str">
        <f>TEXT(Ventas[[#This Row],[Order Date]],"MMM")</f>
        <v>ene</v>
      </c>
    </row>
    <row r="351" spans="1:18" x14ac:dyDescent="0.25">
      <c r="A351" s="6">
        <v>10380</v>
      </c>
      <c r="B351" s="6" t="s">
        <v>79</v>
      </c>
      <c r="C351" s="6" t="s">
        <v>43</v>
      </c>
      <c r="D351" s="6">
        <v>12</v>
      </c>
      <c r="E351" s="6">
        <v>11.040000000000001</v>
      </c>
      <c r="F351" s="6">
        <v>30</v>
      </c>
      <c r="G351" s="6" t="s">
        <v>156</v>
      </c>
      <c r="H351" s="6" t="s">
        <v>157</v>
      </c>
      <c r="I351" s="6" t="s">
        <v>158</v>
      </c>
      <c r="J351" s="7">
        <v>42016</v>
      </c>
      <c r="K351" s="12">
        <f>Ventas[[#This Row],[Unit Price]]*Ventas[[#This Row],[Quantity]]</f>
        <v>360</v>
      </c>
      <c r="L351" s="12">
        <f>Ventas[[#This Row],[Unit Cost]]*Ventas[[#This Row],[Quantity]]</f>
        <v>331.20000000000005</v>
      </c>
      <c r="M351" s="14">
        <f>Ventas[[#This Row],[Ingresos]]-Ventas[[#This Row],[Costes]]</f>
        <v>28.799999999999955</v>
      </c>
      <c r="N351" s="14" t="str">
        <f>_xlfn.XLOOKUP(Ventas[[#This Row],[Ship Country]],[1]!Countries[Ship Country],[1]!Countries[Area],"No registrado")</f>
        <v>Nord Europe</v>
      </c>
      <c r="O351" s="14" t="str">
        <f>_xlfn.XLOOKUP(Ventas[[#This Row],[Ship Country]],[1]!Countries[Ship Country],[1]!Countries[Continent],"No existe")</f>
        <v>Europe</v>
      </c>
      <c r="P351" s="15" t="str">
        <f>_xlfn.XLOOKUP(Ventas[[#This Row],[Category]],[2]!ProdManager[Category],[2]!ProdManager[Prod_Manager])</f>
        <v>John Matter</v>
      </c>
      <c r="Q351" s="15">
        <f>YEAR(Ventas[[#This Row],[Order Date]])</f>
        <v>2015</v>
      </c>
      <c r="R351" s="15" t="str">
        <f>TEXT(Ventas[[#This Row],[Order Date]],"MMM")</f>
        <v>ene</v>
      </c>
    </row>
    <row r="352" spans="1:18" x14ac:dyDescent="0.25">
      <c r="A352" s="4">
        <v>10380</v>
      </c>
      <c r="B352" s="4" t="s">
        <v>87</v>
      </c>
      <c r="C352" s="4" t="s">
        <v>29</v>
      </c>
      <c r="D352" s="4">
        <v>20.7</v>
      </c>
      <c r="E352" s="4">
        <v>16.559999999999999</v>
      </c>
      <c r="F352" s="4">
        <v>18</v>
      </c>
      <c r="G352" s="4" t="s">
        <v>156</v>
      </c>
      <c r="H352" s="4" t="s">
        <v>157</v>
      </c>
      <c r="I352" s="4" t="s">
        <v>158</v>
      </c>
      <c r="J352" s="5">
        <v>42016</v>
      </c>
      <c r="K352" s="12">
        <f>Ventas[[#This Row],[Unit Price]]*Ventas[[#This Row],[Quantity]]</f>
        <v>372.59999999999997</v>
      </c>
      <c r="L352" s="12">
        <f>Ventas[[#This Row],[Unit Cost]]*Ventas[[#This Row],[Quantity]]</f>
        <v>298.08</v>
      </c>
      <c r="M352" s="14">
        <f>Ventas[[#This Row],[Ingresos]]-Ventas[[#This Row],[Costes]]</f>
        <v>74.519999999999982</v>
      </c>
      <c r="N352" s="14" t="str">
        <f>_xlfn.XLOOKUP(Ventas[[#This Row],[Ship Country]],[1]!Countries[Ship Country],[1]!Countries[Area],"No registrado")</f>
        <v>Nord Europe</v>
      </c>
      <c r="O352" s="14" t="str">
        <f>_xlfn.XLOOKUP(Ventas[[#This Row],[Ship Country]],[1]!Countries[Ship Country],[1]!Countries[Continent],"No existe")</f>
        <v>Europe</v>
      </c>
      <c r="P352" s="15" t="str">
        <f>_xlfn.XLOOKUP(Ventas[[#This Row],[Category]],[2]!ProdManager[Category],[2]!ProdManager[Prod_Manager])</f>
        <v>Peter Stone</v>
      </c>
      <c r="Q352" s="15">
        <f>YEAR(Ventas[[#This Row],[Order Date]])</f>
        <v>2015</v>
      </c>
      <c r="R352" s="15" t="str">
        <f>TEXT(Ventas[[#This Row],[Order Date]],"MMM")</f>
        <v>ene</v>
      </c>
    </row>
    <row r="353" spans="1:18" x14ac:dyDescent="0.25">
      <c r="A353" s="6">
        <v>10381</v>
      </c>
      <c r="B353" s="6" t="s">
        <v>50</v>
      </c>
      <c r="C353" s="6" t="s">
        <v>18</v>
      </c>
      <c r="D353" s="6">
        <v>8</v>
      </c>
      <c r="E353" s="6">
        <v>6.24</v>
      </c>
      <c r="F353" s="6">
        <v>14</v>
      </c>
      <c r="G353" s="6" t="s">
        <v>135</v>
      </c>
      <c r="H353" s="6" t="s">
        <v>136</v>
      </c>
      <c r="I353" s="6" t="s">
        <v>65</v>
      </c>
      <c r="J353" s="7">
        <v>42016</v>
      </c>
      <c r="K353" s="12">
        <f>Ventas[[#This Row],[Unit Price]]*Ventas[[#This Row],[Quantity]]</f>
        <v>112</v>
      </c>
      <c r="L353" s="12">
        <f>Ventas[[#This Row],[Unit Cost]]*Ventas[[#This Row],[Quantity]]</f>
        <v>87.36</v>
      </c>
      <c r="M353" s="14">
        <f>Ventas[[#This Row],[Ingresos]]-Ventas[[#This Row],[Costes]]</f>
        <v>24.64</v>
      </c>
      <c r="N353" s="14" t="str">
        <f>_xlfn.XLOOKUP(Ventas[[#This Row],[Ship Country]],[1]!Countries[Ship Country],[1]!Countries[Area],"No registrado")</f>
        <v>Sud America</v>
      </c>
      <c r="O353" s="14" t="str">
        <f>_xlfn.XLOOKUP(Ventas[[#This Row],[Ship Country]],[1]!Countries[Ship Country],[1]!Countries[Continent],"No existe")</f>
        <v>America</v>
      </c>
      <c r="P353" s="15" t="str">
        <f>_xlfn.XLOOKUP(Ventas[[#This Row],[Category]],[2]!ProdManager[Category],[2]!ProdManager[Prod_Manager])</f>
        <v>Marc Caine</v>
      </c>
      <c r="Q353" s="15">
        <f>YEAR(Ventas[[#This Row],[Order Date]])</f>
        <v>2015</v>
      </c>
      <c r="R353" s="15" t="str">
        <f>TEXT(Ventas[[#This Row],[Order Date]],"MMM")</f>
        <v>ene</v>
      </c>
    </row>
    <row r="354" spans="1:18" x14ac:dyDescent="0.25">
      <c r="A354" s="4">
        <v>10382</v>
      </c>
      <c r="B354" s="4" t="s">
        <v>102</v>
      </c>
      <c r="C354" s="4" t="s">
        <v>46</v>
      </c>
      <c r="D354" s="4">
        <v>99</v>
      </c>
      <c r="E354" s="4">
        <v>77.22</v>
      </c>
      <c r="F354" s="4">
        <v>14</v>
      </c>
      <c r="G354" s="4" t="s">
        <v>66</v>
      </c>
      <c r="H354" s="4" t="s">
        <v>67</v>
      </c>
      <c r="I354" s="4" t="s">
        <v>68</v>
      </c>
      <c r="J354" s="5">
        <v>42017</v>
      </c>
      <c r="K354" s="12">
        <f>Ventas[[#This Row],[Unit Price]]*Ventas[[#This Row],[Quantity]]</f>
        <v>1386</v>
      </c>
      <c r="L354" s="12">
        <f>Ventas[[#This Row],[Unit Cost]]*Ventas[[#This Row],[Quantity]]</f>
        <v>1081.08</v>
      </c>
      <c r="M354" s="14">
        <f>Ventas[[#This Row],[Ingresos]]-Ventas[[#This Row],[Costes]]</f>
        <v>304.92000000000007</v>
      </c>
      <c r="N354" s="14" t="str">
        <f>_xlfn.XLOOKUP(Ventas[[#This Row],[Ship Country]],[1]!Countries[Ship Country],[1]!Countries[Area],"No registrado")</f>
        <v>Nord Europe</v>
      </c>
      <c r="O354" s="14" t="str">
        <f>_xlfn.XLOOKUP(Ventas[[#This Row],[Ship Country]],[1]!Countries[Ship Country],[1]!Countries[Continent],"No existe")</f>
        <v>Europe</v>
      </c>
      <c r="P354" s="15" t="str">
        <f>_xlfn.XLOOKUP(Ventas[[#This Row],[Category]],[2]!ProdManager[Category],[2]!ProdManager[Prod_Manager])</f>
        <v>John Matter</v>
      </c>
      <c r="Q354" s="15">
        <f>YEAR(Ventas[[#This Row],[Order Date]])</f>
        <v>2015</v>
      </c>
      <c r="R354" s="15" t="str">
        <f>TEXT(Ventas[[#This Row],[Order Date]],"MMM")</f>
        <v>ene</v>
      </c>
    </row>
    <row r="355" spans="1:18" x14ac:dyDescent="0.25">
      <c r="A355" s="6">
        <v>10382</v>
      </c>
      <c r="B355" s="6" t="s">
        <v>39</v>
      </c>
      <c r="C355" s="6" t="s">
        <v>15</v>
      </c>
      <c r="D355" s="6">
        <v>2</v>
      </c>
      <c r="E355" s="6">
        <v>1.52</v>
      </c>
      <c r="F355" s="6">
        <v>60</v>
      </c>
      <c r="G355" s="6" t="s">
        <v>66</v>
      </c>
      <c r="H355" s="6" t="s">
        <v>67</v>
      </c>
      <c r="I355" s="6" t="s">
        <v>68</v>
      </c>
      <c r="J355" s="7">
        <v>42017</v>
      </c>
      <c r="K355" s="12">
        <f>Ventas[[#This Row],[Unit Price]]*Ventas[[#This Row],[Quantity]]</f>
        <v>120</v>
      </c>
      <c r="L355" s="12">
        <f>Ventas[[#This Row],[Unit Cost]]*Ventas[[#This Row],[Quantity]]</f>
        <v>91.2</v>
      </c>
      <c r="M355" s="14">
        <f>Ventas[[#This Row],[Ingresos]]-Ventas[[#This Row],[Costes]]</f>
        <v>28.799999999999997</v>
      </c>
      <c r="N355" s="14" t="str">
        <f>_xlfn.XLOOKUP(Ventas[[#This Row],[Ship Country]],[1]!Countries[Ship Country],[1]!Countries[Area],"No registrado")</f>
        <v>Nord Europe</v>
      </c>
      <c r="O355" s="14" t="str">
        <f>_xlfn.XLOOKUP(Ventas[[#This Row],[Ship Country]],[1]!Countries[Ship Country],[1]!Countries[Continent],"No existe")</f>
        <v>Europe</v>
      </c>
      <c r="P355" s="15" t="str">
        <f>_xlfn.XLOOKUP(Ventas[[#This Row],[Category]],[2]!ProdManager[Category],[2]!ProdManager[Prod_Manager])</f>
        <v>Peter Stone</v>
      </c>
      <c r="Q355" s="15">
        <f>YEAR(Ventas[[#This Row],[Order Date]])</f>
        <v>2015</v>
      </c>
      <c r="R355" s="15" t="str">
        <f>TEXT(Ventas[[#This Row],[Order Date]],"MMM")</f>
        <v>ene</v>
      </c>
    </row>
    <row r="356" spans="1:18" x14ac:dyDescent="0.25">
      <c r="A356" s="4">
        <v>10382</v>
      </c>
      <c r="B356" s="4" t="s">
        <v>154</v>
      </c>
      <c r="C356" s="4" t="s">
        <v>29</v>
      </c>
      <c r="D356" s="4">
        <v>50</v>
      </c>
      <c r="E356" s="4">
        <v>36.5</v>
      </c>
      <c r="F356" s="4">
        <v>9</v>
      </c>
      <c r="G356" s="4" t="s">
        <v>66</v>
      </c>
      <c r="H356" s="4" t="s">
        <v>67</v>
      </c>
      <c r="I356" s="4" t="s">
        <v>68</v>
      </c>
      <c r="J356" s="5">
        <v>42017</v>
      </c>
      <c r="K356" s="12">
        <f>Ventas[[#This Row],[Unit Price]]*Ventas[[#This Row],[Quantity]]</f>
        <v>450</v>
      </c>
      <c r="L356" s="12">
        <f>Ventas[[#This Row],[Unit Cost]]*Ventas[[#This Row],[Quantity]]</f>
        <v>328.5</v>
      </c>
      <c r="M356" s="14">
        <f>Ventas[[#This Row],[Ingresos]]-Ventas[[#This Row],[Costes]]</f>
        <v>121.5</v>
      </c>
      <c r="N356" s="14" t="str">
        <f>_xlfn.XLOOKUP(Ventas[[#This Row],[Ship Country]],[1]!Countries[Ship Country],[1]!Countries[Area],"No registrado")</f>
        <v>Nord Europe</v>
      </c>
      <c r="O356" s="14" t="str">
        <f>_xlfn.XLOOKUP(Ventas[[#This Row],[Ship Country]],[1]!Countries[Ship Country],[1]!Countries[Continent],"No existe")</f>
        <v>Europe</v>
      </c>
      <c r="P356" s="15" t="str">
        <f>_xlfn.XLOOKUP(Ventas[[#This Row],[Category]],[2]!ProdManager[Category],[2]!ProdManager[Prod_Manager])</f>
        <v>Peter Stone</v>
      </c>
      <c r="Q356" s="15">
        <f>YEAR(Ventas[[#This Row],[Order Date]])</f>
        <v>2015</v>
      </c>
      <c r="R356" s="15" t="str">
        <f>TEXT(Ventas[[#This Row],[Order Date]],"MMM")</f>
        <v>ene</v>
      </c>
    </row>
    <row r="357" spans="1:18" x14ac:dyDescent="0.25">
      <c r="A357" s="6">
        <v>10382</v>
      </c>
      <c r="B357" s="6" t="s">
        <v>69</v>
      </c>
      <c r="C357" s="6" t="s">
        <v>24</v>
      </c>
      <c r="D357" s="6">
        <v>17</v>
      </c>
      <c r="E357" s="6">
        <v>14.45</v>
      </c>
      <c r="F357" s="6">
        <v>32</v>
      </c>
      <c r="G357" s="6" t="s">
        <v>66</v>
      </c>
      <c r="H357" s="6" t="s">
        <v>67</v>
      </c>
      <c r="I357" s="6" t="s">
        <v>68</v>
      </c>
      <c r="J357" s="7">
        <v>42017</v>
      </c>
      <c r="K357" s="12">
        <f>Ventas[[#This Row],[Unit Price]]*Ventas[[#This Row],[Quantity]]</f>
        <v>544</v>
      </c>
      <c r="L357" s="12">
        <f>Ventas[[#This Row],[Unit Cost]]*Ventas[[#This Row],[Quantity]]</f>
        <v>462.4</v>
      </c>
      <c r="M357" s="14">
        <f>Ventas[[#This Row],[Ingresos]]-Ventas[[#This Row],[Costes]]</f>
        <v>81.600000000000023</v>
      </c>
      <c r="N357" s="14" t="str">
        <f>_xlfn.XLOOKUP(Ventas[[#This Row],[Ship Country]],[1]!Countries[Ship Country],[1]!Countries[Area],"No registrado")</f>
        <v>Nord Europe</v>
      </c>
      <c r="O357" s="14" t="str">
        <f>_xlfn.XLOOKUP(Ventas[[#This Row],[Ship Country]],[1]!Countries[Ship Country],[1]!Countries[Continent],"No existe")</f>
        <v>Europe</v>
      </c>
      <c r="P357" s="15" t="str">
        <f>_xlfn.XLOOKUP(Ventas[[#This Row],[Category]],[2]!ProdManager[Category],[2]!ProdManager[Prod_Manager])</f>
        <v>Lydia Sinn</v>
      </c>
      <c r="Q357" s="15">
        <f>YEAR(Ventas[[#This Row],[Order Date]])</f>
        <v>2015</v>
      </c>
      <c r="R357" s="15" t="str">
        <f>TEXT(Ventas[[#This Row],[Order Date]],"MMM")</f>
        <v>ene</v>
      </c>
    </row>
    <row r="358" spans="1:18" x14ac:dyDescent="0.25">
      <c r="A358" s="4">
        <v>10382</v>
      </c>
      <c r="B358" s="4" t="s">
        <v>50</v>
      </c>
      <c r="C358" s="4" t="s">
        <v>18</v>
      </c>
      <c r="D358" s="4">
        <v>8</v>
      </c>
      <c r="E358" s="4">
        <v>6.32</v>
      </c>
      <c r="F358" s="4">
        <v>50</v>
      </c>
      <c r="G358" s="4" t="s">
        <v>66</v>
      </c>
      <c r="H358" s="4" t="s">
        <v>67</v>
      </c>
      <c r="I358" s="4" t="s">
        <v>68</v>
      </c>
      <c r="J358" s="5">
        <v>42017</v>
      </c>
      <c r="K358" s="12">
        <f>Ventas[[#This Row],[Unit Price]]*Ventas[[#This Row],[Quantity]]</f>
        <v>400</v>
      </c>
      <c r="L358" s="12">
        <f>Ventas[[#This Row],[Unit Cost]]*Ventas[[#This Row],[Quantity]]</f>
        <v>316</v>
      </c>
      <c r="M358" s="14">
        <f>Ventas[[#This Row],[Ingresos]]-Ventas[[#This Row],[Costes]]</f>
        <v>84</v>
      </c>
      <c r="N358" s="14" t="str">
        <f>_xlfn.XLOOKUP(Ventas[[#This Row],[Ship Country]],[1]!Countries[Ship Country],[1]!Countries[Area],"No registrado")</f>
        <v>Nord Europe</v>
      </c>
      <c r="O358" s="14" t="str">
        <f>_xlfn.XLOOKUP(Ventas[[#This Row],[Ship Country]],[1]!Countries[Ship Country],[1]!Countries[Continent],"No existe")</f>
        <v>Europe</v>
      </c>
      <c r="P358" s="15" t="str">
        <f>_xlfn.XLOOKUP(Ventas[[#This Row],[Category]],[2]!ProdManager[Category],[2]!ProdManager[Prod_Manager])</f>
        <v>Marc Caine</v>
      </c>
      <c r="Q358" s="15">
        <f>YEAR(Ventas[[#This Row],[Order Date]])</f>
        <v>2015</v>
      </c>
      <c r="R358" s="15" t="str">
        <f>TEXT(Ventas[[#This Row],[Order Date]],"MMM")</f>
        <v>ene</v>
      </c>
    </row>
    <row r="359" spans="1:18" x14ac:dyDescent="0.25">
      <c r="A359" s="6">
        <v>10383</v>
      </c>
      <c r="B359" s="6" t="s">
        <v>118</v>
      </c>
      <c r="C359" s="6" t="s">
        <v>29</v>
      </c>
      <c r="D359" s="6">
        <v>4.8</v>
      </c>
      <c r="E359" s="6">
        <v>3.5999999999999996</v>
      </c>
      <c r="F359" s="6">
        <v>20</v>
      </c>
      <c r="G359" s="6" t="s">
        <v>208</v>
      </c>
      <c r="H359" s="6" t="s">
        <v>209</v>
      </c>
      <c r="I359" s="6" t="s">
        <v>149</v>
      </c>
      <c r="J359" s="7">
        <v>42020</v>
      </c>
      <c r="K359" s="12">
        <f>Ventas[[#This Row],[Unit Price]]*Ventas[[#This Row],[Quantity]]</f>
        <v>96</v>
      </c>
      <c r="L359" s="12">
        <f>Ventas[[#This Row],[Unit Cost]]*Ventas[[#This Row],[Quantity]]</f>
        <v>72</v>
      </c>
      <c r="M359" s="14">
        <f>Ventas[[#This Row],[Ingresos]]-Ventas[[#This Row],[Costes]]</f>
        <v>24</v>
      </c>
      <c r="N359" s="14" t="str">
        <f>_xlfn.XLOOKUP(Ventas[[#This Row],[Ship Country]],[1]!Countries[Ship Country],[1]!Countries[Area],"No registrado")</f>
        <v>Nord Europe</v>
      </c>
      <c r="O359" s="14" t="str">
        <f>_xlfn.XLOOKUP(Ventas[[#This Row],[Ship Country]],[1]!Countries[Ship Country],[1]!Countries[Continent],"No existe")</f>
        <v>Europe</v>
      </c>
      <c r="P359" s="15" t="str">
        <f>_xlfn.XLOOKUP(Ventas[[#This Row],[Category]],[2]!ProdManager[Category],[2]!ProdManager[Prod_Manager])</f>
        <v>Peter Stone</v>
      </c>
      <c r="Q359" s="15">
        <f>YEAR(Ventas[[#This Row],[Order Date]])</f>
        <v>2015</v>
      </c>
      <c r="R359" s="15" t="str">
        <f>TEXT(Ventas[[#This Row],[Order Date]],"MMM")</f>
        <v>ene</v>
      </c>
    </row>
    <row r="360" spans="1:18" x14ac:dyDescent="0.25">
      <c r="A360" s="4">
        <v>10383</v>
      </c>
      <c r="B360" s="4" t="s">
        <v>203</v>
      </c>
      <c r="C360" s="4" t="s">
        <v>35</v>
      </c>
      <c r="D360" s="4">
        <v>13</v>
      </c>
      <c r="E360" s="4">
        <v>8.4500000000000011</v>
      </c>
      <c r="F360" s="4">
        <v>15</v>
      </c>
      <c r="G360" s="4" t="s">
        <v>208</v>
      </c>
      <c r="H360" s="4" t="s">
        <v>209</v>
      </c>
      <c r="I360" s="4" t="s">
        <v>149</v>
      </c>
      <c r="J360" s="5">
        <v>42020</v>
      </c>
      <c r="K360" s="12">
        <f>Ventas[[#This Row],[Unit Price]]*Ventas[[#This Row],[Quantity]]</f>
        <v>195</v>
      </c>
      <c r="L360" s="12">
        <f>Ventas[[#This Row],[Unit Cost]]*Ventas[[#This Row],[Quantity]]</f>
        <v>126.75000000000001</v>
      </c>
      <c r="M360" s="14">
        <f>Ventas[[#This Row],[Ingresos]]-Ventas[[#This Row],[Costes]]</f>
        <v>68.249999999999986</v>
      </c>
      <c r="N360" s="14" t="str">
        <f>_xlfn.XLOOKUP(Ventas[[#This Row],[Ship Country]],[1]!Countries[Ship Country],[1]!Countries[Area],"No registrado")</f>
        <v>Nord Europe</v>
      </c>
      <c r="O360" s="14" t="str">
        <f>_xlfn.XLOOKUP(Ventas[[#This Row],[Ship Country]],[1]!Countries[Ship Country],[1]!Countries[Continent],"No existe")</f>
        <v>Europe</v>
      </c>
      <c r="P360" s="15" t="str">
        <f>_xlfn.XLOOKUP(Ventas[[#This Row],[Category]],[2]!ProdManager[Category],[2]!ProdManager[Prod_Manager])</f>
        <v>Lydia Sinn</v>
      </c>
      <c r="Q360" s="15">
        <f>YEAR(Ventas[[#This Row],[Order Date]])</f>
        <v>2015</v>
      </c>
      <c r="R360" s="15" t="str">
        <f>TEXT(Ventas[[#This Row],[Order Date]],"MMM")</f>
        <v>ene</v>
      </c>
    </row>
    <row r="361" spans="1:18" x14ac:dyDescent="0.25">
      <c r="A361" s="6">
        <v>10383</v>
      </c>
      <c r="B361" s="6" t="s">
        <v>86</v>
      </c>
      <c r="C361" s="6" t="s">
        <v>10</v>
      </c>
      <c r="D361" s="6">
        <v>30.4</v>
      </c>
      <c r="E361" s="6">
        <v>24.015999999999998</v>
      </c>
      <c r="F361" s="6">
        <v>20</v>
      </c>
      <c r="G361" s="6" t="s">
        <v>208</v>
      </c>
      <c r="H361" s="6" t="s">
        <v>209</v>
      </c>
      <c r="I361" s="6" t="s">
        <v>149</v>
      </c>
      <c r="J361" s="7">
        <v>42020</v>
      </c>
      <c r="K361" s="12">
        <f>Ventas[[#This Row],[Unit Price]]*Ventas[[#This Row],[Quantity]]</f>
        <v>608</v>
      </c>
      <c r="L361" s="12">
        <f>Ventas[[#This Row],[Unit Cost]]*Ventas[[#This Row],[Quantity]]</f>
        <v>480.31999999999994</v>
      </c>
      <c r="M361" s="14">
        <f>Ventas[[#This Row],[Ingresos]]-Ventas[[#This Row],[Costes]]</f>
        <v>127.68000000000006</v>
      </c>
      <c r="N361" s="14" t="str">
        <f>_xlfn.XLOOKUP(Ventas[[#This Row],[Ship Country]],[1]!Countries[Ship Country],[1]!Countries[Area],"No registrado")</f>
        <v>Nord Europe</v>
      </c>
      <c r="O361" s="14" t="str">
        <f>_xlfn.XLOOKUP(Ventas[[#This Row],[Ship Country]],[1]!Countries[Ship Country],[1]!Countries[Continent],"No existe")</f>
        <v>Europe</v>
      </c>
      <c r="P361" s="15" t="str">
        <f>_xlfn.XLOOKUP(Ventas[[#This Row],[Category]],[2]!ProdManager[Category],[2]!ProdManager[Prod_Manager])</f>
        <v>Marc Caine</v>
      </c>
      <c r="Q361" s="15">
        <f>YEAR(Ventas[[#This Row],[Order Date]])</f>
        <v>2015</v>
      </c>
      <c r="R361" s="15" t="str">
        <f>TEXT(Ventas[[#This Row],[Order Date]],"MMM")</f>
        <v>ene</v>
      </c>
    </row>
    <row r="362" spans="1:18" x14ac:dyDescent="0.25">
      <c r="A362" s="4">
        <v>10384</v>
      </c>
      <c r="B362" s="4" t="s">
        <v>34</v>
      </c>
      <c r="C362" s="4" t="s">
        <v>35</v>
      </c>
      <c r="D362" s="4">
        <v>64.8</v>
      </c>
      <c r="E362" s="4">
        <v>42.767999999999994</v>
      </c>
      <c r="F362" s="4">
        <v>28</v>
      </c>
      <c r="G362" s="4" t="s">
        <v>123</v>
      </c>
      <c r="H362" s="4" t="s">
        <v>124</v>
      </c>
      <c r="I362" s="4" t="s">
        <v>90</v>
      </c>
      <c r="J362" s="5">
        <v>42020</v>
      </c>
      <c r="K362" s="12">
        <f>Ventas[[#This Row],[Unit Price]]*Ventas[[#This Row],[Quantity]]</f>
        <v>1814.3999999999999</v>
      </c>
      <c r="L362" s="12">
        <f>Ventas[[#This Row],[Unit Cost]]*Ventas[[#This Row],[Quantity]]</f>
        <v>1197.5039999999999</v>
      </c>
      <c r="M362" s="14">
        <f>Ventas[[#This Row],[Ingresos]]-Ventas[[#This Row],[Costes]]</f>
        <v>616.89599999999996</v>
      </c>
      <c r="N362" s="14" t="str">
        <f>_xlfn.XLOOKUP(Ventas[[#This Row],[Ship Country]],[1]!Countries[Ship Country],[1]!Countries[Area],"No registrado")</f>
        <v>Nord Europe</v>
      </c>
      <c r="O362" s="14" t="str">
        <f>_xlfn.XLOOKUP(Ventas[[#This Row],[Ship Country]],[1]!Countries[Ship Country],[1]!Countries[Continent],"No existe")</f>
        <v>Europe</v>
      </c>
      <c r="P362" s="15" t="str">
        <f>_xlfn.XLOOKUP(Ventas[[#This Row],[Category]],[2]!ProdManager[Category],[2]!ProdManager[Prod_Manager])</f>
        <v>Lydia Sinn</v>
      </c>
      <c r="Q362" s="15">
        <f>YEAR(Ventas[[#This Row],[Order Date]])</f>
        <v>2015</v>
      </c>
      <c r="R362" s="15" t="str">
        <f>TEXT(Ventas[[#This Row],[Order Date]],"MMM")</f>
        <v>ene</v>
      </c>
    </row>
    <row r="363" spans="1:18" x14ac:dyDescent="0.25">
      <c r="A363" s="6">
        <v>10384</v>
      </c>
      <c r="B363" s="6" t="s">
        <v>40</v>
      </c>
      <c r="C363" s="6" t="s">
        <v>15</v>
      </c>
      <c r="D363" s="6">
        <v>27.2</v>
      </c>
      <c r="E363" s="6">
        <v>20.399999999999999</v>
      </c>
      <c r="F363" s="6">
        <v>15</v>
      </c>
      <c r="G363" s="6" t="s">
        <v>123</v>
      </c>
      <c r="H363" s="6" t="s">
        <v>124</v>
      </c>
      <c r="I363" s="6" t="s">
        <v>90</v>
      </c>
      <c r="J363" s="7">
        <v>42020</v>
      </c>
      <c r="K363" s="12">
        <f>Ventas[[#This Row],[Unit Price]]*Ventas[[#This Row],[Quantity]]</f>
        <v>408</v>
      </c>
      <c r="L363" s="12">
        <f>Ventas[[#This Row],[Unit Cost]]*Ventas[[#This Row],[Quantity]]</f>
        <v>306</v>
      </c>
      <c r="M363" s="14">
        <f>Ventas[[#This Row],[Ingresos]]-Ventas[[#This Row],[Costes]]</f>
        <v>102</v>
      </c>
      <c r="N363" s="14" t="str">
        <f>_xlfn.XLOOKUP(Ventas[[#This Row],[Ship Country]],[1]!Countries[Ship Country],[1]!Countries[Area],"No registrado")</f>
        <v>Nord Europe</v>
      </c>
      <c r="O363" s="14" t="str">
        <f>_xlfn.XLOOKUP(Ventas[[#This Row],[Ship Country]],[1]!Countries[Ship Country],[1]!Countries[Continent],"No existe")</f>
        <v>Europe</v>
      </c>
      <c r="P363" s="15" t="str">
        <f>_xlfn.XLOOKUP(Ventas[[#This Row],[Category]],[2]!ProdManager[Category],[2]!ProdManager[Prod_Manager])</f>
        <v>Peter Stone</v>
      </c>
      <c r="Q363" s="15">
        <f>YEAR(Ventas[[#This Row],[Order Date]])</f>
        <v>2015</v>
      </c>
      <c r="R363" s="15" t="str">
        <f>TEXT(Ventas[[#This Row],[Order Date]],"MMM")</f>
        <v>ene</v>
      </c>
    </row>
    <row r="364" spans="1:18" x14ac:dyDescent="0.25">
      <c r="A364" s="4">
        <v>10385</v>
      </c>
      <c r="B364" s="4" t="s">
        <v>85</v>
      </c>
      <c r="C364" s="4" t="s">
        <v>18</v>
      </c>
      <c r="D364" s="4">
        <v>24</v>
      </c>
      <c r="E364" s="4">
        <v>18.96</v>
      </c>
      <c r="F364" s="4">
        <v>10</v>
      </c>
      <c r="G364" s="4" t="s">
        <v>108</v>
      </c>
      <c r="H364" s="4" t="s">
        <v>109</v>
      </c>
      <c r="I364" s="4" t="s">
        <v>84</v>
      </c>
      <c r="J364" s="5">
        <v>42021</v>
      </c>
      <c r="K364" s="12">
        <f>Ventas[[#This Row],[Unit Price]]*Ventas[[#This Row],[Quantity]]</f>
        <v>240</v>
      </c>
      <c r="L364" s="12">
        <f>Ventas[[#This Row],[Unit Cost]]*Ventas[[#This Row],[Quantity]]</f>
        <v>189.60000000000002</v>
      </c>
      <c r="M364" s="14">
        <f>Ventas[[#This Row],[Ingresos]]-Ventas[[#This Row],[Costes]]</f>
        <v>50.399999999999977</v>
      </c>
      <c r="N364" s="14" t="str">
        <f>_xlfn.XLOOKUP(Ventas[[#This Row],[Ship Country]],[1]!Countries[Ship Country],[1]!Countries[Area],"No registrado")</f>
        <v>Nord America</v>
      </c>
      <c r="O364" s="14" t="str">
        <f>_xlfn.XLOOKUP(Ventas[[#This Row],[Ship Country]],[1]!Countries[Ship Country],[1]!Countries[Continent],"No existe")</f>
        <v>America</v>
      </c>
      <c r="P364" s="15" t="str">
        <f>_xlfn.XLOOKUP(Ventas[[#This Row],[Category]],[2]!ProdManager[Category],[2]!ProdManager[Prod_Manager])</f>
        <v>Marc Caine</v>
      </c>
      <c r="Q364" s="15">
        <f>YEAR(Ventas[[#This Row],[Order Date]])</f>
        <v>2015</v>
      </c>
      <c r="R364" s="15" t="str">
        <f>TEXT(Ventas[[#This Row],[Order Date]],"MMM")</f>
        <v>ene</v>
      </c>
    </row>
    <row r="365" spans="1:18" x14ac:dyDescent="0.25">
      <c r="A365" s="6">
        <v>10385</v>
      </c>
      <c r="B365" s="6" t="s">
        <v>40</v>
      </c>
      <c r="C365" s="6" t="s">
        <v>15</v>
      </c>
      <c r="D365" s="6">
        <v>27.2</v>
      </c>
      <c r="E365" s="6">
        <v>20.399999999999999</v>
      </c>
      <c r="F365" s="6">
        <v>20</v>
      </c>
      <c r="G365" s="6" t="s">
        <v>108</v>
      </c>
      <c r="H365" s="6" t="s">
        <v>109</v>
      </c>
      <c r="I365" s="6" t="s">
        <v>84</v>
      </c>
      <c r="J365" s="7">
        <v>42021</v>
      </c>
      <c r="K365" s="12">
        <f>Ventas[[#This Row],[Unit Price]]*Ventas[[#This Row],[Quantity]]</f>
        <v>544</v>
      </c>
      <c r="L365" s="12">
        <f>Ventas[[#This Row],[Unit Cost]]*Ventas[[#This Row],[Quantity]]</f>
        <v>408</v>
      </c>
      <c r="M365" s="14">
        <f>Ventas[[#This Row],[Ingresos]]-Ventas[[#This Row],[Costes]]</f>
        <v>136</v>
      </c>
      <c r="N365" s="14" t="str">
        <f>_xlfn.XLOOKUP(Ventas[[#This Row],[Ship Country]],[1]!Countries[Ship Country],[1]!Countries[Area],"No registrado")</f>
        <v>Nord America</v>
      </c>
      <c r="O365" s="14" t="str">
        <f>_xlfn.XLOOKUP(Ventas[[#This Row],[Ship Country]],[1]!Countries[Ship Country],[1]!Countries[Continent],"No existe")</f>
        <v>America</v>
      </c>
      <c r="P365" s="15" t="str">
        <f>_xlfn.XLOOKUP(Ventas[[#This Row],[Category]],[2]!ProdManager[Category],[2]!ProdManager[Prod_Manager])</f>
        <v>Peter Stone</v>
      </c>
      <c r="Q365" s="15">
        <f>YEAR(Ventas[[#This Row],[Order Date]])</f>
        <v>2015</v>
      </c>
      <c r="R365" s="15" t="str">
        <f>TEXT(Ventas[[#This Row],[Order Date]],"MMM")</f>
        <v>ene</v>
      </c>
    </row>
    <row r="366" spans="1:18" x14ac:dyDescent="0.25">
      <c r="A366" s="4">
        <v>10385</v>
      </c>
      <c r="B366" s="4" t="s">
        <v>142</v>
      </c>
      <c r="C366" s="4" t="s">
        <v>35</v>
      </c>
      <c r="D366" s="4">
        <v>10</v>
      </c>
      <c r="E366" s="4">
        <v>6.7999999999999989</v>
      </c>
      <c r="F366" s="4">
        <v>8</v>
      </c>
      <c r="G366" s="4" t="s">
        <v>108</v>
      </c>
      <c r="H366" s="4" t="s">
        <v>109</v>
      </c>
      <c r="I366" s="4" t="s">
        <v>84</v>
      </c>
      <c r="J366" s="5">
        <v>42021</v>
      </c>
      <c r="K366" s="12">
        <f>Ventas[[#This Row],[Unit Price]]*Ventas[[#This Row],[Quantity]]</f>
        <v>80</v>
      </c>
      <c r="L366" s="12">
        <f>Ventas[[#This Row],[Unit Cost]]*Ventas[[#This Row],[Quantity]]</f>
        <v>54.399999999999991</v>
      </c>
      <c r="M366" s="14">
        <f>Ventas[[#This Row],[Ingresos]]-Ventas[[#This Row],[Costes]]</f>
        <v>25.600000000000009</v>
      </c>
      <c r="N366" s="14" t="str">
        <f>_xlfn.XLOOKUP(Ventas[[#This Row],[Ship Country]],[1]!Countries[Ship Country],[1]!Countries[Area],"No registrado")</f>
        <v>Nord America</v>
      </c>
      <c r="O366" s="14" t="str">
        <f>_xlfn.XLOOKUP(Ventas[[#This Row],[Ship Country]],[1]!Countries[Ship Country],[1]!Countries[Continent],"No existe")</f>
        <v>America</v>
      </c>
      <c r="P366" s="15" t="str">
        <f>_xlfn.XLOOKUP(Ventas[[#This Row],[Category]],[2]!ProdManager[Category],[2]!ProdManager[Prod_Manager])</f>
        <v>Lydia Sinn</v>
      </c>
      <c r="Q366" s="15">
        <f>YEAR(Ventas[[#This Row],[Order Date]])</f>
        <v>2015</v>
      </c>
      <c r="R366" s="15" t="str">
        <f>TEXT(Ventas[[#This Row],[Order Date]],"MMM")</f>
        <v>ene</v>
      </c>
    </row>
    <row r="367" spans="1:18" x14ac:dyDescent="0.25">
      <c r="A367" s="6">
        <v>10386</v>
      </c>
      <c r="B367" s="6" t="s">
        <v>51</v>
      </c>
      <c r="C367" s="6" t="s">
        <v>43</v>
      </c>
      <c r="D367" s="6">
        <v>3.6</v>
      </c>
      <c r="E367" s="6">
        <v>3.3120000000000003</v>
      </c>
      <c r="F367" s="6">
        <v>15</v>
      </c>
      <c r="G367" s="6" t="s">
        <v>202</v>
      </c>
      <c r="H367" s="6" t="s">
        <v>152</v>
      </c>
      <c r="I367" s="6" t="s">
        <v>27</v>
      </c>
      <c r="J367" s="7">
        <v>42022</v>
      </c>
      <c r="K367" s="12">
        <f>Ventas[[#This Row],[Unit Price]]*Ventas[[#This Row],[Quantity]]</f>
        <v>54</v>
      </c>
      <c r="L367" s="12">
        <f>Ventas[[#This Row],[Unit Cost]]*Ventas[[#This Row],[Quantity]]</f>
        <v>49.680000000000007</v>
      </c>
      <c r="M367" s="14">
        <f>Ventas[[#This Row],[Ingresos]]-Ventas[[#This Row],[Costes]]</f>
        <v>4.3199999999999932</v>
      </c>
      <c r="N367" s="14" t="str">
        <f>_xlfn.XLOOKUP(Ventas[[#This Row],[Ship Country]],[1]!Countries[Ship Country],[1]!Countries[Area],"No registrado")</f>
        <v>Sud America</v>
      </c>
      <c r="O367" s="14" t="str">
        <f>_xlfn.XLOOKUP(Ventas[[#This Row],[Ship Country]],[1]!Countries[Ship Country],[1]!Countries[Continent],"No existe")</f>
        <v>America</v>
      </c>
      <c r="P367" s="15" t="str">
        <f>_xlfn.XLOOKUP(Ventas[[#This Row],[Category]],[2]!ProdManager[Category],[2]!ProdManager[Prod_Manager])</f>
        <v>John Matter</v>
      </c>
      <c r="Q367" s="15">
        <f>YEAR(Ventas[[#This Row],[Order Date]])</f>
        <v>2015</v>
      </c>
      <c r="R367" s="15" t="str">
        <f>TEXT(Ventas[[#This Row],[Order Date]],"MMM")</f>
        <v>ene</v>
      </c>
    </row>
    <row r="368" spans="1:18" x14ac:dyDescent="0.25">
      <c r="A368" s="4">
        <v>10386</v>
      </c>
      <c r="B368" s="4" t="s">
        <v>140</v>
      </c>
      <c r="C368" s="4" t="s">
        <v>43</v>
      </c>
      <c r="D368" s="4">
        <v>11.2</v>
      </c>
      <c r="E368" s="4">
        <v>10.192</v>
      </c>
      <c r="F368" s="4">
        <v>10</v>
      </c>
      <c r="G368" s="4" t="s">
        <v>202</v>
      </c>
      <c r="H368" s="4" t="s">
        <v>152</v>
      </c>
      <c r="I368" s="4" t="s">
        <v>27</v>
      </c>
      <c r="J368" s="5">
        <v>42022</v>
      </c>
      <c r="K368" s="12">
        <f>Ventas[[#This Row],[Unit Price]]*Ventas[[#This Row],[Quantity]]</f>
        <v>112</v>
      </c>
      <c r="L368" s="12">
        <f>Ventas[[#This Row],[Unit Cost]]*Ventas[[#This Row],[Quantity]]</f>
        <v>101.92</v>
      </c>
      <c r="M368" s="14">
        <f>Ventas[[#This Row],[Ingresos]]-Ventas[[#This Row],[Costes]]</f>
        <v>10.079999999999998</v>
      </c>
      <c r="N368" s="14" t="str">
        <f>_xlfn.XLOOKUP(Ventas[[#This Row],[Ship Country]],[1]!Countries[Ship Country],[1]!Countries[Area],"No registrado")</f>
        <v>Sud America</v>
      </c>
      <c r="O368" s="14" t="str">
        <f>_xlfn.XLOOKUP(Ventas[[#This Row],[Ship Country]],[1]!Countries[Ship Country],[1]!Countries[Continent],"No existe")</f>
        <v>America</v>
      </c>
      <c r="P368" s="15" t="str">
        <f>_xlfn.XLOOKUP(Ventas[[#This Row],[Category]],[2]!ProdManager[Category],[2]!ProdManager[Prod_Manager])</f>
        <v>John Matter</v>
      </c>
      <c r="Q368" s="15">
        <f>YEAR(Ventas[[#This Row],[Order Date]])</f>
        <v>2015</v>
      </c>
      <c r="R368" s="15" t="str">
        <f>TEXT(Ventas[[#This Row],[Order Date]],"MMM")</f>
        <v>ene</v>
      </c>
    </row>
    <row r="369" spans="1:18" x14ac:dyDescent="0.25">
      <c r="A369" s="6">
        <v>10387</v>
      </c>
      <c r="B369" s="6" t="s">
        <v>51</v>
      </c>
      <c r="C369" s="6" t="s">
        <v>43</v>
      </c>
      <c r="D369" s="6">
        <v>3.6</v>
      </c>
      <c r="E369" s="6">
        <v>3.24</v>
      </c>
      <c r="F369" s="6">
        <v>15</v>
      </c>
      <c r="G369" s="6" t="s">
        <v>225</v>
      </c>
      <c r="H369" s="6" t="s">
        <v>226</v>
      </c>
      <c r="I369" s="6" t="s">
        <v>227</v>
      </c>
      <c r="J369" s="7">
        <v>42022</v>
      </c>
      <c r="K369" s="12">
        <f>Ventas[[#This Row],[Unit Price]]*Ventas[[#This Row],[Quantity]]</f>
        <v>54</v>
      </c>
      <c r="L369" s="12">
        <f>Ventas[[#This Row],[Unit Cost]]*Ventas[[#This Row],[Quantity]]</f>
        <v>48.6</v>
      </c>
      <c r="M369" s="14">
        <f>Ventas[[#This Row],[Ingresos]]-Ventas[[#This Row],[Costes]]</f>
        <v>5.3999999999999986</v>
      </c>
      <c r="N369" s="14" t="str">
        <f>_xlfn.XLOOKUP(Ventas[[#This Row],[Ship Country]],[1]!Countries[Ship Country],[1]!Countries[Area],"No registrado")</f>
        <v>Nord Europe</v>
      </c>
      <c r="O369" s="14" t="str">
        <f>_xlfn.XLOOKUP(Ventas[[#This Row],[Ship Country]],[1]!Countries[Ship Country],[1]!Countries[Continent],"No existe")</f>
        <v>Europe</v>
      </c>
      <c r="P369" s="15" t="str">
        <f>_xlfn.XLOOKUP(Ventas[[#This Row],[Category]],[2]!ProdManager[Category],[2]!ProdManager[Prod_Manager])</f>
        <v>John Matter</v>
      </c>
      <c r="Q369" s="15">
        <f>YEAR(Ventas[[#This Row],[Order Date]])</f>
        <v>2015</v>
      </c>
      <c r="R369" s="15" t="str">
        <f>TEXT(Ventas[[#This Row],[Order Date]],"MMM")</f>
        <v>ene</v>
      </c>
    </row>
    <row r="370" spans="1:18" x14ac:dyDescent="0.25">
      <c r="A370" s="4">
        <v>10387</v>
      </c>
      <c r="B370" s="4" t="s">
        <v>121</v>
      </c>
      <c r="C370" s="4" t="s">
        <v>18</v>
      </c>
      <c r="D370" s="4">
        <v>36.4</v>
      </c>
      <c r="E370" s="4">
        <v>29.484000000000002</v>
      </c>
      <c r="F370" s="4">
        <v>6</v>
      </c>
      <c r="G370" s="4" t="s">
        <v>225</v>
      </c>
      <c r="H370" s="4" t="s">
        <v>226</v>
      </c>
      <c r="I370" s="4" t="s">
        <v>227</v>
      </c>
      <c r="J370" s="5">
        <v>42022</v>
      </c>
      <c r="K370" s="12">
        <f>Ventas[[#This Row],[Unit Price]]*Ventas[[#This Row],[Quantity]]</f>
        <v>218.39999999999998</v>
      </c>
      <c r="L370" s="12">
        <f>Ventas[[#This Row],[Unit Cost]]*Ventas[[#This Row],[Quantity]]</f>
        <v>176.904</v>
      </c>
      <c r="M370" s="14">
        <f>Ventas[[#This Row],[Ingresos]]-Ventas[[#This Row],[Costes]]</f>
        <v>41.495999999999981</v>
      </c>
      <c r="N370" s="14" t="str">
        <f>_xlfn.XLOOKUP(Ventas[[#This Row],[Ship Country]],[1]!Countries[Ship Country],[1]!Countries[Area],"No registrado")</f>
        <v>Nord Europe</v>
      </c>
      <c r="O370" s="14" t="str">
        <f>_xlfn.XLOOKUP(Ventas[[#This Row],[Ship Country]],[1]!Countries[Ship Country],[1]!Countries[Continent],"No existe")</f>
        <v>Europe</v>
      </c>
      <c r="P370" s="15" t="str">
        <f>_xlfn.XLOOKUP(Ventas[[#This Row],[Category]],[2]!ProdManager[Category],[2]!ProdManager[Prod_Manager])</f>
        <v>Marc Caine</v>
      </c>
      <c r="Q370" s="15">
        <f>YEAR(Ventas[[#This Row],[Order Date]])</f>
        <v>2015</v>
      </c>
      <c r="R370" s="15" t="str">
        <f>TEXT(Ventas[[#This Row],[Order Date]],"MMM")</f>
        <v>ene</v>
      </c>
    </row>
    <row r="371" spans="1:18" x14ac:dyDescent="0.25">
      <c r="A371" s="6">
        <v>10387</v>
      </c>
      <c r="B371" s="6" t="s">
        <v>52</v>
      </c>
      <c r="C371" s="6" t="s">
        <v>15</v>
      </c>
      <c r="D371" s="6">
        <v>44</v>
      </c>
      <c r="E371" s="6">
        <v>35.200000000000003</v>
      </c>
      <c r="F371" s="6">
        <v>12</v>
      </c>
      <c r="G371" s="6" t="s">
        <v>225</v>
      </c>
      <c r="H371" s="6" t="s">
        <v>226</v>
      </c>
      <c r="I371" s="6" t="s">
        <v>227</v>
      </c>
      <c r="J371" s="7">
        <v>42022</v>
      </c>
      <c r="K371" s="12">
        <f>Ventas[[#This Row],[Unit Price]]*Ventas[[#This Row],[Quantity]]</f>
        <v>528</v>
      </c>
      <c r="L371" s="12">
        <f>Ventas[[#This Row],[Unit Cost]]*Ventas[[#This Row],[Quantity]]</f>
        <v>422.40000000000003</v>
      </c>
      <c r="M371" s="14">
        <f>Ventas[[#This Row],[Ingresos]]-Ventas[[#This Row],[Costes]]</f>
        <v>105.59999999999997</v>
      </c>
      <c r="N371" s="14" t="str">
        <f>_xlfn.XLOOKUP(Ventas[[#This Row],[Ship Country]],[1]!Countries[Ship Country],[1]!Countries[Area],"No registrado")</f>
        <v>Nord Europe</v>
      </c>
      <c r="O371" s="14" t="str">
        <f>_xlfn.XLOOKUP(Ventas[[#This Row],[Ship Country]],[1]!Countries[Ship Country],[1]!Countries[Continent],"No existe")</f>
        <v>Europe</v>
      </c>
      <c r="P371" s="15" t="str">
        <f>_xlfn.XLOOKUP(Ventas[[#This Row],[Category]],[2]!ProdManager[Category],[2]!ProdManager[Prod_Manager])</f>
        <v>Peter Stone</v>
      </c>
      <c r="Q371" s="15">
        <f>YEAR(Ventas[[#This Row],[Order Date]])</f>
        <v>2015</v>
      </c>
      <c r="R371" s="15" t="str">
        <f>TEXT(Ventas[[#This Row],[Order Date]],"MMM")</f>
        <v>ene</v>
      </c>
    </row>
    <row r="372" spans="1:18" x14ac:dyDescent="0.25">
      <c r="A372" s="4">
        <v>10387</v>
      </c>
      <c r="B372" s="4" t="s">
        <v>113</v>
      </c>
      <c r="C372" s="4" t="s">
        <v>15</v>
      </c>
      <c r="D372" s="4">
        <v>17.2</v>
      </c>
      <c r="E372" s="4">
        <v>14.447999999999999</v>
      </c>
      <c r="F372" s="4">
        <v>15</v>
      </c>
      <c r="G372" s="4" t="s">
        <v>225</v>
      </c>
      <c r="H372" s="4" t="s">
        <v>226</v>
      </c>
      <c r="I372" s="4" t="s">
        <v>227</v>
      </c>
      <c r="J372" s="5">
        <v>42022</v>
      </c>
      <c r="K372" s="12">
        <f>Ventas[[#This Row],[Unit Price]]*Ventas[[#This Row],[Quantity]]</f>
        <v>258</v>
      </c>
      <c r="L372" s="12">
        <f>Ventas[[#This Row],[Unit Cost]]*Ventas[[#This Row],[Quantity]]</f>
        <v>216.71999999999997</v>
      </c>
      <c r="M372" s="14">
        <f>Ventas[[#This Row],[Ingresos]]-Ventas[[#This Row],[Costes]]</f>
        <v>41.28000000000003</v>
      </c>
      <c r="N372" s="14" t="str">
        <f>_xlfn.XLOOKUP(Ventas[[#This Row],[Ship Country]],[1]!Countries[Ship Country],[1]!Countries[Area],"No registrado")</f>
        <v>Nord Europe</v>
      </c>
      <c r="O372" s="14" t="str">
        <f>_xlfn.XLOOKUP(Ventas[[#This Row],[Ship Country]],[1]!Countries[Ship Country],[1]!Countries[Continent],"No existe")</f>
        <v>Europe</v>
      </c>
      <c r="P372" s="15" t="str">
        <f>_xlfn.XLOOKUP(Ventas[[#This Row],[Category]],[2]!ProdManager[Category],[2]!ProdManager[Prod_Manager])</f>
        <v>Peter Stone</v>
      </c>
      <c r="Q372" s="15">
        <f>YEAR(Ventas[[#This Row],[Order Date]])</f>
        <v>2015</v>
      </c>
      <c r="R372" s="15" t="str">
        <f>TEXT(Ventas[[#This Row],[Order Date]],"MMM")</f>
        <v>ene</v>
      </c>
    </row>
    <row r="373" spans="1:18" x14ac:dyDescent="0.25">
      <c r="A373" s="6">
        <v>10388</v>
      </c>
      <c r="B373" s="6" t="s">
        <v>228</v>
      </c>
      <c r="C373" s="6" t="s">
        <v>29</v>
      </c>
      <c r="D373" s="6">
        <v>7.6</v>
      </c>
      <c r="E373" s="6">
        <v>6.0039999999999996</v>
      </c>
      <c r="F373" s="6">
        <v>15</v>
      </c>
      <c r="G373" s="6" t="s">
        <v>210</v>
      </c>
      <c r="H373" s="6" t="s">
        <v>148</v>
      </c>
      <c r="I373" s="6" t="s">
        <v>149</v>
      </c>
      <c r="J373" s="7">
        <v>42023</v>
      </c>
      <c r="K373" s="12">
        <f>Ventas[[#This Row],[Unit Price]]*Ventas[[#This Row],[Quantity]]</f>
        <v>114</v>
      </c>
      <c r="L373" s="12">
        <f>Ventas[[#This Row],[Unit Cost]]*Ventas[[#This Row],[Quantity]]</f>
        <v>90.059999999999988</v>
      </c>
      <c r="M373" s="14">
        <f>Ventas[[#This Row],[Ingresos]]-Ventas[[#This Row],[Costes]]</f>
        <v>23.940000000000012</v>
      </c>
      <c r="N373" s="14" t="str">
        <f>_xlfn.XLOOKUP(Ventas[[#This Row],[Ship Country]],[1]!Countries[Ship Country],[1]!Countries[Area],"No registrado")</f>
        <v>Nord Europe</v>
      </c>
      <c r="O373" s="14" t="str">
        <f>_xlfn.XLOOKUP(Ventas[[#This Row],[Ship Country]],[1]!Countries[Ship Country],[1]!Countries[Continent],"No existe")</f>
        <v>Europe</v>
      </c>
      <c r="P373" s="15" t="str">
        <f>_xlfn.XLOOKUP(Ventas[[#This Row],[Category]],[2]!ProdManager[Category],[2]!ProdManager[Prod_Manager])</f>
        <v>Peter Stone</v>
      </c>
      <c r="Q373" s="15">
        <f>YEAR(Ventas[[#This Row],[Order Date]])</f>
        <v>2015</v>
      </c>
      <c r="R373" s="15" t="str">
        <f>TEXT(Ventas[[#This Row],[Order Date]],"MMM")</f>
        <v>ene</v>
      </c>
    </row>
    <row r="374" spans="1:18" x14ac:dyDescent="0.25">
      <c r="A374" s="4">
        <v>10388</v>
      </c>
      <c r="B374" s="4" t="s">
        <v>58</v>
      </c>
      <c r="C374" s="4" t="s">
        <v>46</v>
      </c>
      <c r="D374" s="4">
        <v>26.2</v>
      </c>
      <c r="E374" s="4">
        <v>21.484000000000002</v>
      </c>
      <c r="F374" s="4">
        <v>40</v>
      </c>
      <c r="G374" s="4" t="s">
        <v>210</v>
      </c>
      <c r="H374" s="4" t="s">
        <v>148</v>
      </c>
      <c r="I374" s="4" t="s">
        <v>149</v>
      </c>
      <c r="J374" s="5">
        <v>42023</v>
      </c>
      <c r="K374" s="12">
        <f>Ventas[[#This Row],[Unit Price]]*Ventas[[#This Row],[Quantity]]</f>
        <v>1048</v>
      </c>
      <c r="L374" s="12">
        <f>Ventas[[#This Row],[Unit Cost]]*Ventas[[#This Row],[Quantity]]</f>
        <v>859.36000000000013</v>
      </c>
      <c r="M374" s="14">
        <f>Ventas[[#This Row],[Ingresos]]-Ventas[[#This Row],[Costes]]</f>
        <v>188.63999999999987</v>
      </c>
      <c r="N374" s="14" t="str">
        <f>_xlfn.XLOOKUP(Ventas[[#This Row],[Ship Country]],[1]!Countries[Ship Country],[1]!Countries[Area],"No registrado")</f>
        <v>Nord Europe</v>
      </c>
      <c r="O374" s="14" t="str">
        <f>_xlfn.XLOOKUP(Ventas[[#This Row],[Ship Country]],[1]!Countries[Ship Country],[1]!Countries[Continent],"No existe")</f>
        <v>Europe</v>
      </c>
      <c r="P374" s="15" t="str">
        <f>_xlfn.XLOOKUP(Ventas[[#This Row],[Category]],[2]!ProdManager[Category],[2]!ProdManager[Prod_Manager])</f>
        <v>John Matter</v>
      </c>
      <c r="Q374" s="15">
        <f>YEAR(Ventas[[#This Row],[Order Date]])</f>
        <v>2015</v>
      </c>
      <c r="R374" s="15" t="str">
        <f>TEXT(Ventas[[#This Row],[Order Date]],"MMM")</f>
        <v>ene</v>
      </c>
    </row>
    <row r="375" spans="1:18" x14ac:dyDescent="0.25">
      <c r="A375" s="6">
        <v>10388</v>
      </c>
      <c r="B375" s="6" t="s">
        <v>177</v>
      </c>
      <c r="C375" s="6" t="s">
        <v>10</v>
      </c>
      <c r="D375" s="6">
        <v>5.6</v>
      </c>
      <c r="E375" s="6">
        <v>4.3679999999999994</v>
      </c>
      <c r="F375" s="6">
        <v>20</v>
      </c>
      <c r="G375" s="6" t="s">
        <v>210</v>
      </c>
      <c r="H375" s="6" t="s">
        <v>148</v>
      </c>
      <c r="I375" s="6" t="s">
        <v>149</v>
      </c>
      <c r="J375" s="7">
        <v>42023</v>
      </c>
      <c r="K375" s="12">
        <f>Ventas[[#This Row],[Unit Price]]*Ventas[[#This Row],[Quantity]]</f>
        <v>112</v>
      </c>
      <c r="L375" s="12">
        <f>Ventas[[#This Row],[Unit Cost]]*Ventas[[#This Row],[Quantity]]</f>
        <v>87.359999999999985</v>
      </c>
      <c r="M375" s="14">
        <f>Ventas[[#This Row],[Ingresos]]-Ventas[[#This Row],[Costes]]</f>
        <v>24.640000000000015</v>
      </c>
      <c r="N375" s="14" t="str">
        <f>_xlfn.XLOOKUP(Ventas[[#This Row],[Ship Country]],[1]!Countries[Ship Country],[1]!Countries[Area],"No registrado")</f>
        <v>Nord Europe</v>
      </c>
      <c r="O375" s="14" t="str">
        <f>_xlfn.XLOOKUP(Ventas[[#This Row],[Ship Country]],[1]!Countries[Ship Country],[1]!Countries[Continent],"No existe")</f>
        <v>Europe</v>
      </c>
      <c r="P375" s="15" t="str">
        <f>_xlfn.XLOOKUP(Ventas[[#This Row],[Category]],[2]!ProdManager[Category],[2]!ProdManager[Prod_Manager])</f>
        <v>Marc Caine</v>
      </c>
      <c r="Q375" s="15">
        <f>YEAR(Ventas[[#This Row],[Order Date]])</f>
        <v>2015</v>
      </c>
      <c r="R375" s="15" t="str">
        <f>TEXT(Ventas[[#This Row],[Order Date]],"MMM")</f>
        <v>ene</v>
      </c>
    </row>
    <row r="376" spans="1:18" x14ac:dyDescent="0.25">
      <c r="A376" s="4">
        <v>10389</v>
      </c>
      <c r="B376" s="4" t="s">
        <v>112</v>
      </c>
      <c r="C376" s="4" t="s">
        <v>29</v>
      </c>
      <c r="D376" s="4">
        <v>24.8</v>
      </c>
      <c r="E376" s="4">
        <v>19.840000000000003</v>
      </c>
      <c r="F376" s="4">
        <v>16</v>
      </c>
      <c r="G376" s="4" t="s">
        <v>229</v>
      </c>
      <c r="H376" s="4" t="s">
        <v>230</v>
      </c>
      <c r="I376" s="4" t="s">
        <v>194</v>
      </c>
      <c r="J376" s="5">
        <v>42024</v>
      </c>
      <c r="K376" s="12">
        <f>Ventas[[#This Row],[Unit Price]]*Ventas[[#This Row],[Quantity]]</f>
        <v>396.8</v>
      </c>
      <c r="L376" s="12">
        <f>Ventas[[#This Row],[Unit Cost]]*Ventas[[#This Row],[Quantity]]</f>
        <v>317.44000000000005</v>
      </c>
      <c r="M376" s="14">
        <f>Ventas[[#This Row],[Ingresos]]-Ventas[[#This Row],[Costes]]</f>
        <v>79.359999999999957</v>
      </c>
      <c r="N376" s="14" t="str">
        <f>_xlfn.XLOOKUP(Ventas[[#This Row],[Ship Country]],[1]!Countries[Ship Country],[1]!Countries[Area],"No registrado")</f>
        <v>Nord America</v>
      </c>
      <c r="O376" s="14" t="str">
        <f>_xlfn.XLOOKUP(Ventas[[#This Row],[Ship Country]],[1]!Countries[Ship Country],[1]!Countries[Continent],"No existe")</f>
        <v>America</v>
      </c>
      <c r="P376" s="15" t="str">
        <f>_xlfn.XLOOKUP(Ventas[[#This Row],[Category]],[2]!ProdManager[Category],[2]!ProdManager[Prod_Manager])</f>
        <v>Peter Stone</v>
      </c>
      <c r="Q376" s="15">
        <f>YEAR(Ventas[[#This Row],[Order Date]])</f>
        <v>2015</v>
      </c>
      <c r="R376" s="15" t="str">
        <f>TEXT(Ventas[[#This Row],[Order Date]],"MMM")</f>
        <v>ene</v>
      </c>
    </row>
    <row r="377" spans="1:18" x14ac:dyDescent="0.25">
      <c r="A377" s="6">
        <v>10389</v>
      </c>
      <c r="B377" s="6" t="s">
        <v>45</v>
      </c>
      <c r="C377" s="6" t="s">
        <v>46</v>
      </c>
      <c r="D377" s="6">
        <v>19.2</v>
      </c>
      <c r="E377" s="6">
        <v>14.591999999999999</v>
      </c>
      <c r="F377" s="6">
        <v>15</v>
      </c>
      <c r="G377" s="6" t="s">
        <v>229</v>
      </c>
      <c r="H377" s="6" t="s">
        <v>230</v>
      </c>
      <c r="I377" s="6" t="s">
        <v>194</v>
      </c>
      <c r="J377" s="7">
        <v>42024</v>
      </c>
      <c r="K377" s="12">
        <f>Ventas[[#This Row],[Unit Price]]*Ventas[[#This Row],[Quantity]]</f>
        <v>288</v>
      </c>
      <c r="L377" s="12">
        <f>Ventas[[#This Row],[Unit Cost]]*Ventas[[#This Row],[Quantity]]</f>
        <v>218.88</v>
      </c>
      <c r="M377" s="14">
        <f>Ventas[[#This Row],[Ingresos]]-Ventas[[#This Row],[Costes]]</f>
        <v>69.12</v>
      </c>
      <c r="N377" s="14" t="str">
        <f>_xlfn.XLOOKUP(Ventas[[#This Row],[Ship Country]],[1]!Countries[Ship Country],[1]!Countries[Area],"No registrado")</f>
        <v>Nord America</v>
      </c>
      <c r="O377" s="14" t="str">
        <f>_xlfn.XLOOKUP(Ventas[[#This Row],[Ship Country]],[1]!Countries[Ship Country],[1]!Countries[Continent],"No existe")</f>
        <v>America</v>
      </c>
      <c r="P377" s="15" t="str">
        <f>_xlfn.XLOOKUP(Ventas[[#This Row],[Category]],[2]!ProdManager[Category],[2]!ProdManager[Prod_Manager])</f>
        <v>John Matter</v>
      </c>
      <c r="Q377" s="15">
        <f>YEAR(Ventas[[#This Row],[Order Date]])</f>
        <v>2015</v>
      </c>
      <c r="R377" s="15" t="str">
        <f>TEXT(Ventas[[#This Row],[Order Date]],"MMM")</f>
        <v>ene</v>
      </c>
    </row>
    <row r="378" spans="1:18" x14ac:dyDescent="0.25">
      <c r="A378" s="4">
        <v>10389</v>
      </c>
      <c r="B378" s="4" t="s">
        <v>78</v>
      </c>
      <c r="C378" s="4" t="s">
        <v>35</v>
      </c>
      <c r="D378" s="4">
        <v>39.4</v>
      </c>
      <c r="E378" s="4">
        <v>26.791999999999998</v>
      </c>
      <c r="F378" s="4">
        <v>20</v>
      </c>
      <c r="G378" s="4" t="s">
        <v>229</v>
      </c>
      <c r="H378" s="4" t="s">
        <v>230</v>
      </c>
      <c r="I378" s="4" t="s">
        <v>194</v>
      </c>
      <c r="J378" s="5">
        <v>42024</v>
      </c>
      <c r="K378" s="12">
        <f>Ventas[[#This Row],[Unit Price]]*Ventas[[#This Row],[Quantity]]</f>
        <v>788</v>
      </c>
      <c r="L378" s="12">
        <f>Ventas[[#This Row],[Unit Cost]]*Ventas[[#This Row],[Quantity]]</f>
        <v>535.83999999999992</v>
      </c>
      <c r="M378" s="14">
        <f>Ventas[[#This Row],[Ingresos]]-Ventas[[#This Row],[Costes]]</f>
        <v>252.16000000000008</v>
      </c>
      <c r="N378" s="14" t="str">
        <f>_xlfn.XLOOKUP(Ventas[[#This Row],[Ship Country]],[1]!Countries[Ship Country],[1]!Countries[Area],"No registrado")</f>
        <v>Nord America</v>
      </c>
      <c r="O378" s="14" t="str">
        <f>_xlfn.XLOOKUP(Ventas[[#This Row],[Ship Country]],[1]!Countries[Ship Country],[1]!Countries[Continent],"No existe")</f>
        <v>America</v>
      </c>
      <c r="P378" s="15" t="str">
        <f>_xlfn.XLOOKUP(Ventas[[#This Row],[Category]],[2]!ProdManager[Category],[2]!ProdManager[Prod_Manager])</f>
        <v>Lydia Sinn</v>
      </c>
      <c r="Q378" s="15">
        <f>YEAR(Ventas[[#This Row],[Order Date]])</f>
        <v>2015</v>
      </c>
      <c r="R378" s="15" t="str">
        <f>TEXT(Ventas[[#This Row],[Order Date]],"MMM")</f>
        <v>ene</v>
      </c>
    </row>
    <row r="379" spans="1:18" x14ac:dyDescent="0.25">
      <c r="A379" s="6">
        <v>10389</v>
      </c>
      <c r="B379" s="6" t="s">
        <v>79</v>
      </c>
      <c r="C379" s="6" t="s">
        <v>43</v>
      </c>
      <c r="D379" s="6">
        <v>12</v>
      </c>
      <c r="E379" s="6">
        <v>11.040000000000001</v>
      </c>
      <c r="F379" s="6">
        <v>30</v>
      </c>
      <c r="G379" s="6" t="s">
        <v>229</v>
      </c>
      <c r="H379" s="6" t="s">
        <v>230</v>
      </c>
      <c r="I379" s="6" t="s">
        <v>194</v>
      </c>
      <c r="J379" s="7">
        <v>42024</v>
      </c>
      <c r="K379" s="12">
        <f>Ventas[[#This Row],[Unit Price]]*Ventas[[#This Row],[Quantity]]</f>
        <v>360</v>
      </c>
      <c r="L379" s="12">
        <f>Ventas[[#This Row],[Unit Cost]]*Ventas[[#This Row],[Quantity]]</f>
        <v>331.20000000000005</v>
      </c>
      <c r="M379" s="14">
        <f>Ventas[[#This Row],[Ingresos]]-Ventas[[#This Row],[Costes]]</f>
        <v>28.799999999999955</v>
      </c>
      <c r="N379" s="14" t="str">
        <f>_xlfn.XLOOKUP(Ventas[[#This Row],[Ship Country]],[1]!Countries[Ship Country],[1]!Countries[Area],"No registrado")</f>
        <v>Nord America</v>
      </c>
      <c r="O379" s="14" t="str">
        <f>_xlfn.XLOOKUP(Ventas[[#This Row],[Ship Country]],[1]!Countries[Ship Country],[1]!Countries[Continent],"No existe")</f>
        <v>America</v>
      </c>
      <c r="P379" s="15" t="str">
        <f>_xlfn.XLOOKUP(Ventas[[#This Row],[Category]],[2]!ProdManager[Category],[2]!ProdManager[Prod_Manager])</f>
        <v>John Matter</v>
      </c>
      <c r="Q379" s="15">
        <f>YEAR(Ventas[[#This Row],[Order Date]])</f>
        <v>2015</v>
      </c>
      <c r="R379" s="15" t="str">
        <f>TEXT(Ventas[[#This Row],[Order Date]],"MMM")</f>
        <v>ene</v>
      </c>
    </row>
    <row r="380" spans="1:18" x14ac:dyDescent="0.25">
      <c r="A380" s="4">
        <v>10390</v>
      </c>
      <c r="B380" s="4" t="s">
        <v>81</v>
      </c>
      <c r="C380" s="4" t="s">
        <v>43</v>
      </c>
      <c r="D380" s="4">
        <v>14.4</v>
      </c>
      <c r="E380" s="4">
        <v>13.248000000000001</v>
      </c>
      <c r="F380" s="4">
        <v>40</v>
      </c>
      <c r="G380" s="4" t="s">
        <v>66</v>
      </c>
      <c r="H380" s="4" t="s">
        <v>67</v>
      </c>
      <c r="I380" s="4" t="s">
        <v>68</v>
      </c>
      <c r="J380" s="5">
        <v>42027</v>
      </c>
      <c r="K380" s="12">
        <f>Ventas[[#This Row],[Unit Price]]*Ventas[[#This Row],[Quantity]]</f>
        <v>576</v>
      </c>
      <c r="L380" s="12">
        <f>Ventas[[#This Row],[Unit Cost]]*Ventas[[#This Row],[Quantity]]</f>
        <v>529.92000000000007</v>
      </c>
      <c r="M380" s="14">
        <f>Ventas[[#This Row],[Ingresos]]-Ventas[[#This Row],[Costes]]</f>
        <v>46.079999999999927</v>
      </c>
      <c r="N380" s="14" t="str">
        <f>_xlfn.XLOOKUP(Ventas[[#This Row],[Ship Country]],[1]!Countries[Ship Country],[1]!Countries[Area],"No registrado")</f>
        <v>Nord Europe</v>
      </c>
      <c r="O380" s="14" t="str">
        <f>_xlfn.XLOOKUP(Ventas[[#This Row],[Ship Country]],[1]!Countries[Ship Country],[1]!Countries[Continent],"No existe")</f>
        <v>Europe</v>
      </c>
      <c r="P380" s="15" t="str">
        <f>_xlfn.XLOOKUP(Ventas[[#This Row],[Category]],[2]!ProdManager[Category],[2]!ProdManager[Prod_Manager])</f>
        <v>John Matter</v>
      </c>
      <c r="Q380" s="15">
        <f>YEAR(Ventas[[#This Row],[Order Date]])</f>
        <v>2015</v>
      </c>
      <c r="R380" s="15" t="str">
        <f>TEXT(Ventas[[#This Row],[Order Date]],"MMM")</f>
        <v>ene</v>
      </c>
    </row>
    <row r="381" spans="1:18" x14ac:dyDescent="0.25">
      <c r="A381" s="6">
        <v>10390</v>
      </c>
      <c r="B381" s="6" t="s">
        <v>141</v>
      </c>
      <c r="C381" s="6" t="s">
        <v>29</v>
      </c>
      <c r="D381" s="6">
        <v>9.6</v>
      </c>
      <c r="E381" s="6">
        <v>7.2959999999999994</v>
      </c>
      <c r="F381" s="6">
        <v>45</v>
      </c>
      <c r="G381" s="6" t="s">
        <v>66</v>
      </c>
      <c r="H381" s="6" t="s">
        <v>67</v>
      </c>
      <c r="I381" s="6" t="s">
        <v>68</v>
      </c>
      <c r="J381" s="7">
        <v>42027</v>
      </c>
      <c r="K381" s="12">
        <f>Ventas[[#This Row],[Unit Price]]*Ventas[[#This Row],[Quantity]]</f>
        <v>432</v>
      </c>
      <c r="L381" s="12">
        <f>Ventas[[#This Row],[Unit Cost]]*Ventas[[#This Row],[Quantity]]</f>
        <v>328.32</v>
      </c>
      <c r="M381" s="14">
        <f>Ventas[[#This Row],[Ingresos]]-Ventas[[#This Row],[Costes]]</f>
        <v>103.68</v>
      </c>
      <c r="N381" s="14" t="str">
        <f>_xlfn.XLOOKUP(Ventas[[#This Row],[Ship Country]],[1]!Countries[Ship Country],[1]!Countries[Area],"No registrado")</f>
        <v>Nord Europe</v>
      </c>
      <c r="O381" s="14" t="str">
        <f>_xlfn.XLOOKUP(Ventas[[#This Row],[Ship Country]],[1]!Countries[Ship Country],[1]!Countries[Continent],"No existe")</f>
        <v>Europe</v>
      </c>
      <c r="P381" s="15" t="str">
        <f>_xlfn.XLOOKUP(Ventas[[#This Row],[Category]],[2]!ProdManager[Category],[2]!ProdManager[Prod_Manager])</f>
        <v>Peter Stone</v>
      </c>
      <c r="Q381" s="15">
        <f>YEAR(Ventas[[#This Row],[Order Date]])</f>
        <v>2015</v>
      </c>
      <c r="R381" s="15" t="str">
        <f>TEXT(Ventas[[#This Row],[Order Date]],"MMM")</f>
        <v>ene</v>
      </c>
    </row>
    <row r="382" spans="1:18" x14ac:dyDescent="0.25">
      <c r="A382" s="4">
        <v>10390</v>
      </c>
      <c r="B382" s="4" t="s">
        <v>44</v>
      </c>
      <c r="C382" s="4" t="s">
        <v>15</v>
      </c>
      <c r="D382" s="4">
        <v>10</v>
      </c>
      <c r="E382" s="4">
        <v>7.5</v>
      </c>
      <c r="F382" s="4">
        <v>60</v>
      </c>
      <c r="G382" s="4" t="s">
        <v>66</v>
      </c>
      <c r="H382" s="4" t="s">
        <v>67</v>
      </c>
      <c r="I382" s="4" t="s">
        <v>68</v>
      </c>
      <c r="J382" s="5">
        <v>42027</v>
      </c>
      <c r="K382" s="12">
        <f>Ventas[[#This Row],[Unit Price]]*Ventas[[#This Row],[Quantity]]</f>
        <v>600</v>
      </c>
      <c r="L382" s="12">
        <f>Ventas[[#This Row],[Unit Cost]]*Ventas[[#This Row],[Quantity]]</f>
        <v>450</v>
      </c>
      <c r="M382" s="14">
        <f>Ventas[[#This Row],[Ingresos]]-Ventas[[#This Row],[Costes]]</f>
        <v>150</v>
      </c>
      <c r="N382" s="14" t="str">
        <f>_xlfn.XLOOKUP(Ventas[[#This Row],[Ship Country]],[1]!Countries[Ship Country],[1]!Countries[Area],"No registrado")</f>
        <v>Nord Europe</v>
      </c>
      <c r="O382" s="14" t="str">
        <f>_xlfn.XLOOKUP(Ventas[[#This Row],[Ship Country]],[1]!Countries[Ship Country],[1]!Countries[Continent],"No existe")</f>
        <v>Europe</v>
      </c>
      <c r="P382" s="15" t="str">
        <f>_xlfn.XLOOKUP(Ventas[[#This Row],[Category]],[2]!ProdManager[Category],[2]!ProdManager[Prod_Manager])</f>
        <v>Peter Stone</v>
      </c>
      <c r="Q382" s="15">
        <f>YEAR(Ventas[[#This Row],[Order Date]])</f>
        <v>2015</v>
      </c>
      <c r="R382" s="15" t="str">
        <f>TEXT(Ventas[[#This Row],[Order Date]],"MMM")</f>
        <v>ene</v>
      </c>
    </row>
    <row r="383" spans="1:18" x14ac:dyDescent="0.25">
      <c r="A383" s="6">
        <v>10390</v>
      </c>
      <c r="B383" s="6" t="s">
        <v>14</v>
      </c>
      <c r="C383" s="6" t="s">
        <v>15</v>
      </c>
      <c r="D383" s="6">
        <v>27.8</v>
      </c>
      <c r="E383" s="6">
        <v>23.63</v>
      </c>
      <c r="F383" s="6">
        <v>24</v>
      </c>
      <c r="G383" s="6" t="s">
        <v>66</v>
      </c>
      <c r="H383" s="6" t="s">
        <v>67</v>
      </c>
      <c r="I383" s="6" t="s">
        <v>68</v>
      </c>
      <c r="J383" s="7">
        <v>42027</v>
      </c>
      <c r="K383" s="12">
        <f>Ventas[[#This Row],[Unit Price]]*Ventas[[#This Row],[Quantity]]</f>
        <v>667.2</v>
      </c>
      <c r="L383" s="12">
        <f>Ventas[[#This Row],[Unit Cost]]*Ventas[[#This Row],[Quantity]]</f>
        <v>567.12</v>
      </c>
      <c r="M383" s="14">
        <f>Ventas[[#This Row],[Ingresos]]-Ventas[[#This Row],[Costes]]</f>
        <v>100.08000000000004</v>
      </c>
      <c r="N383" s="14" t="str">
        <f>_xlfn.XLOOKUP(Ventas[[#This Row],[Ship Country]],[1]!Countries[Ship Country],[1]!Countries[Area],"No registrado")</f>
        <v>Nord Europe</v>
      </c>
      <c r="O383" s="14" t="str">
        <f>_xlfn.XLOOKUP(Ventas[[#This Row],[Ship Country]],[1]!Countries[Ship Country],[1]!Countries[Continent],"No existe")</f>
        <v>Europe</v>
      </c>
      <c r="P383" s="15" t="str">
        <f>_xlfn.XLOOKUP(Ventas[[#This Row],[Category]],[2]!ProdManager[Category],[2]!ProdManager[Prod_Manager])</f>
        <v>Peter Stone</v>
      </c>
      <c r="Q383" s="15">
        <f>YEAR(Ventas[[#This Row],[Order Date]])</f>
        <v>2015</v>
      </c>
      <c r="R383" s="15" t="str">
        <f>TEXT(Ventas[[#This Row],[Order Date]],"MMM")</f>
        <v>ene</v>
      </c>
    </row>
    <row r="384" spans="1:18" x14ac:dyDescent="0.25">
      <c r="A384" s="4">
        <v>10391</v>
      </c>
      <c r="B384" s="4" t="s">
        <v>118</v>
      </c>
      <c r="C384" s="4" t="s">
        <v>29</v>
      </c>
      <c r="D384" s="4">
        <v>4.8</v>
      </c>
      <c r="E384" s="4">
        <v>3.7919999999999998</v>
      </c>
      <c r="F384" s="4">
        <v>18</v>
      </c>
      <c r="G384" s="4" t="s">
        <v>211</v>
      </c>
      <c r="H384" s="4" t="s">
        <v>212</v>
      </c>
      <c r="I384" s="4" t="s">
        <v>21</v>
      </c>
      <c r="J384" s="5">
        <v>42027</v>
      </c>
      <c r="K384" s="12">
        <f>Ventas[[#This Row],[Unit Price]]*Ventas[[#This Row],[Quantity]]</f>
        <v>86.399999999999991</v>
      </c>
      <c r="L384" s="12">
        <f>Ventas[[#This Row],[Unit Cost]]*Ventas[[#This Row],[Quantity]]</f>
        <v>68.256</v>
      </c>
      <c r="M384" s="14">
        <f>Ventas[[#This Row],[Ingresos]]-Ventas[[#This Row],[Costes]]</f>
        <v>18.143999999999991</v>
      </c>
      <c r="N384" s="14" t="str">
        <f>_xlfn.XLOOKUP(Ventas[[#This Row],[Ship Country]],[1]!Countries[Ship Country],[1]!Countries[Area],"No registrado")</f>
        <v>Nord Europe</v>
      </c>
      <c r="O384" s="14" t="str">
        <f>_xlfn.XLOOKUP(Ventas[[#This Row],[Ship Country]],[1]!Countries[Ship Country],[1]!Countries[Continent],"No existe")</f>
        <v>Europe</v>
      </c>
      <c r="P384" s="15" t="str">
        <f>_xlfn.XLOOKUP(Ventas[[#This Row],[Category]],[2]!ProdManager[Category],[2]!ProdManager[Prod_Manager])</f>
        <v>Peter Stone</v>
      </c>
      <c r="Q384" s="15">
        <f>YEAR(Ventas[[#This Row],[Order Date]])</f>
        <v>2015</v>
      </c>
      <c r="R384" s="15" t="str">
        <f>TEXT(Ventas[[#This Row],[Order Date]],"MMM")</f>
        <v>ene</v>
      </c>
    </row>
    <row r="385" spans="1:18" x14ac:dyDescent="0.25">
      <c r="A385" s="6">
        <v>10392</v>
      </c>
      <c r="B385" s="6" t="s">
        <v>155</v>
      </c>
      <c r="C385" s="6" t="s">
        <v>15</v>
      </c>
      <c r="D385" s="6">
        <v>28.8</v>
      </c>
      <c r="E385" s="6">
        <v>22.176000000000002</v>
      </c>
      <c r="F385" s="6">
        <v>50</v>
      </c>
      <c r="G385" s="6" t="s">
        <v>206</v>
      </c>
      <c r="H385" s="6" t="s">
        <v>207</v>
      </c>
      <c r="I385" s="6" t="s">
        <v>68</v>
      </c>
      <c r="J385" s="7">
        <v>42028</v>
      </c>
      <c r="K385" s="12">
        <f>Ventas[[#This Row],[Unit Price]]*Ventas[[#This Row],[Quantity]]</f>
        <v>1440</v>
      </c>
      <c r="L385" s="12">
        <f>Ventas[[#This Row],[Unit Cost]]*Ventas[[#This Row],[Quantity]]</f>
        <v>1108.8000000000002</v>
      </c>
      <c r="M385" s="14">
        <f>Ventas[[#This Row],[Ingresos]]-Ventas[[#This Row],[Costes]]</f>
        <v>331.19999999999982</v>
      </c>
      <c r="N385" s="14" t="str">
        <f>_xlfn.XLOOKUP(Ventas[[#This Row],[Ship Country]],[1]!Countries[Ship Country],[1]!Countries[Area],"No registrado")</f>
        <v>Nord Europe</v>
      </c>
      <c r="O385" s="14" t="str">
        <f>_xlfn.XLOOKUP(Ventas[[#This Row],[Ship Country]],[1]!Countries[Ship Country],[1]!Countries[Continent],"No existe")</f>
        <v>Europe</v>
      </c>
      <c r="P385" s="15" t="str">
        <f>_xlfn.XLOOKUP(Ventas[[#This Row],[Category]],[2]!ProdManager[Category],[2]!ProdManager[Prod_Manager])</f>
        <v>Peter Stone</v>
      </c>
      <c r="Q385" s="15">
        <f>YEAR(Ventas[[#This Row],[Order Date]])</f>
        <v>2015</v>
      </c>
      <c r="R385" s="15" t="str">
        <f>TEXT(Ventas[[#This Row],[Order Date]],"MMM")</f>
        <v>ene</v>
      </c>
    </row>
    <row r="386" spans="1:18" x14ac:dyDescent="0.25">
      <c r="A386" s="4">
        <v>10393</v>
      </c>
      <c r="B386" s="4" t="s">
        <v>44</v>
      </c>
      <c r="C386" s="4" t="s">
        <v>15</v>
      </c>
      <c r="D386" s="4">
        <v>10</v>
      </c>
      <c r="E386" s="4">
        <v>7.7</v>
      </c>
      <c r="F386" s="4">
        <v>32</v>
      </c>
      <c r="G386" s="4" t="s">
        <v>182</v>
      </c>
      <c r="H386" s="4" t="s">
        <v>183</v>
      </c>
      <c r="I386" s="4" t="s">
        <v>84</v>
      </c>
      <c r="J386" s="5">
        <v>42029</v>
      </c>
      <c r="K386" s="12">
        <f>Ventas[[#This Row],[Unit Price]]*Ventas[[#This Row],[Quantity]]</f>
        <v>320</v>
      </c>
      <c r="L386" s="12">
        <f>Ventas[[#This Row],[Unit Cost]]*Ventas[[#This Row],[Quantity]]</f>
        <v>246.4</v>
      </c>
      <c r="M386" s="14">
        <f>Ventas[[#This Row],[Ingresos]]-Ventas[[#This Row],[Costes]]</f>
        <v>73.599999999999994</v>
      </c>
      <c r="N386" s="14" t="str">
        <f>_xlfn.XLOOKUP(Ventas[[#This Row],[Ship Country]],[1]!Countries[Ship Country],[1]!Countries[Area],"No registrado")</f>
        <v>Nord America</v>
      </c>
      <c r="O386" s="14" t="str">
        <f>_xlfn.XLOOKUP(Ventas[[#This Row],[Ship Country]],[1]!Countries[Ship Country],[1]!Countries[Continent],"No existe")</f>
        <v>America</v>
      </c>
      <c r="P386" s="15" t="str">
        <f>_xlfn.XLOOKUP(Ventas[[#This Row],[Category]],[2]!ProdManager[Category],[2]!ProdManager[Prod_Manager])</f>
        <v>Peter Stone</v>
      </c>
      <c r="Q386" s="15">
        <f>YEAR(Ventas[[#This Row],[Order Date]])</f>
        <v>2015</v>
      </c>
      <c r="R386" s="15" t="str">
        <f>TEXT(Ventas[[#This Row],[Order Date]],"MMM")</f>
        <v>ene</v>
      </c>
    </row>
    <row r="387" spans="1:18" x14ac:dyDescent="0.25">
      <c r="A387" s="6">
        <v>10393</v>
      </c>
      <c r="B387" s="6" t="s">
        <v>55</v>
      </c>
      <c r="C387" s="6" t="s">
        <v>43</v>
      </c>
      <c r="D387" s="6">
        <v>15.2</v>
      </c>
      <c r="E387" s="6">
        <v>13.984</v>
      </c>
      <c r="F387" s="6">
        <v>25</v>
      </c>
      <c r="G387" s="6" t="s">
        <v>182</v>
      </c>
      <c r="H387" s="6" t="s">
        <v>183</v>
      </c>
      <c r="I387" s="6" t="s">
        <v>84</v>
      </c>
      <c r="J387" s="7">
        <v>42029</v>
      </c>
      <c r="K387" s="12">
        <f>Ventas[[#This Row],[Unit Price]]*Ventas[[#This Row],[Quantity]]</f>
        <v>380</v>
      </c>
      <c r="L387" s="12">
        <f>Ventas[[#This Row],[Unit Cost]]*Ventas[[#This Row],[Quantity]]</f>
        <v>349.6</v>
      </c>
      <c r="M387" s="14">
        <f>Ventas[[#This Row],[Ingresos]]-Ventas[[#This Row],[Costes]]</f>
        <v>30.399999999999977</v>
      </c>
      <c r="N387" s="14" t="str">
        <f>_xlfn.XLOOKUP(Ventas[[#This Row],[Ship Country]],[1]!Countries[Ship Country],[1]!Countries[Area],"No registrado")</f>
        <v>Nord America</v>
      </c>
      <c r="O387" s="14" t="str">
        <f>_xlfn.XLOOKUP(Ventas[[#This Row],[Ship Country]],[1]!Countries[Ship Country],[1]!Countries[Continent],"No existe")</f>
        <v>America</v>
      </c>
      <c r="P387" s="15" t="str">
        <f>_xlfn.XLOOKUP(Ventas[[#This Row],[Category]],[2]!ProdManager[Category],[2]!ProdManager[Prod_Manager])</f>
        <v>John Matter</v>
      </c>
      <c r="Q387" s="15">
        <f>YEAR(Ventas[[#This Row],[Order Date]])</f>
        <v>2015</v>
      </c>
      <c r="R387" s="15" t="str">
        <f>TEXT(Ventas[[#This Row],[Order Date]],"MMM")</f>
        <v>ene</v>
      </c>
    </row>
    <row r="388" spans="1:18" x14ac:dyDescent="0.25">
      <c r="A388" s="4">
        <v>10393</v>
      </c>
      <c r="B388" s="4" t="s">
        <v>17</v>
      </c>
      <c r="C388" s="4" t="s">
        <v>18</v>
      </c>
      <c r="D388" s="4">
        <v>18.600000000000001</v>
      </c>
      <c r="E388" s="4">
        <v>14.136000000000001</v>
      </c>
      <c r="F388" s="4">
        <v>42</v>
      </c>
      <c r="G388" s="4" t="s">
        <v>182</v>
      </c>
      <c r="H388" s="4" t="s">
        <v>183</v>
      </c>
      <c r="I388" s="4" t="s">
        <v>84</v>
      </c>
      <c r="J388" s="5">
        <v>42029</v>
      </c>
      <c r="K388" s="12">
        <f>Ventas[[#This Row],[Unit Price]]*Ventas[[#This Row],[Quantity]]</f>
        <v>781.2</v>
      </c>
      <c r="L388" s="12">
        <f>Ventas[[#This Row],[Unit Cost]]*Ventas[[#This Row],[Quantity]]</f>
        <v>593.71199999999999</v>
      </c>
      <c r="M388" s="14">
        <f>Ventas[[#This Row],[Ingresos]]-Ventas[[#This Row],[Costes]]</f>
        <v>187.48800000000006</v>
      </c>
      <c r="N388" s="14" t="str">
        <f>_xlfn.XLOOKUP(Ventas[[#This Row],[Ship Country]],[1]!Countries[Ship Country],[1]!Countries[Area],"No registrado")</f>
        <v>Nord America</v>
      </c>
      <c r="O388" s="14" t="str">
        <f>_xlfn.XLOOKUP(Ventas[[#This Row],[Ship Country]],[1]!Countries[Ship Country],[1]!Countries[Continent],"No existe")</f>
        <v>America</v>
      </c>
      <c r="P388" s="15" t="str">
        <f>_xlfn.XLOOKUP(Ventas[[#This Row],[Category]],[2]!ProdManager[Category],[2]!ProdManager[Prod_Manager])</f>
        <v>Marc Caine</v>
      </c>
      <c r="Q388" s="15">
        <f>YEAR(Ventas[[#This Row],[Order Date]])</f>
        <v>2015</v>
      </c>
      <c r="R388" s="15" t="str">
        <f>TEXT(Ventas[[#This Row],[Order Date]],"MMM")</f>
        <v>ene</v>
      </c>
    </row>
    <row r="389" spans="1:18" x14ac:dyDescent="0.25">
      <c r="A389" s="6">
        <v>10393</v>
      </c>
      <c r="B389" s="6" t="s">
        <v>181</v>
      </c>
      <c r="C389" s="6" t="s">
        <v>35</v>
      </c>
      <c r="D389" s="6">
        <v>11.2</v>
      </c>
      <c r="E389" s="6">
        <v>7.3919999999999986</v>
      </c>
      <c r="F389" s="6">
        <v>7</v>
      </c>
      <c r="G389" s="6" t="s">
        <v>182</v>
      </c>
      <c r="H389" s="6" t="s">
        <v>183</v>
      </c>
      <c r="I389" s="6" t="s">
        <v>84</v>
      </c>
      <c r="J389" s="7">
        <v>42029</v>
      </c>
      <c r="K389" s="12">
        <f>Ventas[[#This Row],[Unit Price]]*Ventas[[#This Row],[Quantity]]</f>
        <v>78.399999999999991</v>
      </c>
      <c r="L389" s="12">
        <f>Ventas[[#This Row],[Unit Cost]]*Ventas[[#This Row],[Quantity]]</f>
        <v>51.743999999999993</v>
      </c>
      <c r="M389" s="14">
        <f>Ventas[[#This Row],[Ingresos]]-Ventas[[#This Row],[Costes]]</f>
        <v>26.655999999999999</v>
      </c>
      <c r="N389" s="14" t="str">
        <f>_xlfn.XLOOKUP(Ventas[[#This Row],[Ship Country]],[1]!Countries[Ship Country],[1]!Countries[Area],"No registrado")</f>
        <v>Nord America</v>
      </c>
      <c r="O389" s="14" t="str">
        <f>_xlfn.XLOOKUP(Ventas[[#This Row],[Ship Country]],[1]!Countries[Ship Country],[1]!Countries[Continent],"No existe")</f>
        <v>America</v>
      </c>
      <c r="P389" s="15" t="str">
        <f>_xlfn.XLOOKUP(Ventas[[#This Row],[Category]],[2]!ProdManager[Category],[2]!ProdManager[Prod_Manager])</f>
        <v>Lydia Sinn</v>
      </c>
      <c r="Q389" s="15">
        <f>YEAR(Ventas[[#This Row],[Order Date]])</f>
        <v>2015</v>
      </c>
      <c r="R389" s="15" t="str">
        <f>TEXT(Ventas[[#This Row],[Order Date]],"MMM")</f>
        <v>ene</v>
      </c>
    </row>
    <row r="390" spans="1:18" x14ac:dyDescent="0.25">
      <c r="A390" s="4">
        <v>10393</v>
      </c>
      <c r="B390" s="4" t="s">
        <v>189</v>
      </c>
      <c r="C390" s="4" t="s">
        <v>35</v>
      </c>
      <c r="D390" s="4">
        <v>24.9</v>
      </c>
      <c r="E390" s="4">
        <v>16.931999999999999</v>
      </c>
      <c r="F390" s="4">
        <v>70</v>
      </c>
      <c r="G390" s="4" t="s">
        <v>182</v>
      </c>
      <c r="H390" s="4" t="s">
        <v>183</v>
      </c>
      <c r="I390" s="4" t="s">
        <v>84</v>
      </c>
      <c r="J390" s="5">
        <v>42029</v>
      </c>
      <c r="K390" s="12">
        <f>Ventas[[#This Row],[Unit Price]]*Ventas[[#This Row],[Quantity]]</f>
        <v>1743</v>
      </c>
      <c r="L390" s="12">
        <f>Ventas[[#This Row],[Unit Cost]]*Ventas[[#This Row],[Quantity]]</f>
        <v>1185.24</v>
      </c>
      <c r="M390" s="14">
        <f>Ventas[[#This Row],[Ingresos]]-Ventas[[#This Row],[Costes]]</f>
        <v>557.76</v>
      </c>
      <c r="N390" s="14" t="str">
        <f>_xlfn.XLOOKUP(Ventas[[#This Row],[Ship Country]],[1]!Countries[Ship Country],[1]!Countries[Area],"No registrado")</f>
        <v>Nord America</v>
      </c>
      <c r="O390" s="14" t="str">
        <f>_xlfn.XLOOKUP(Ventas[[#This Row],[Ship Country]],[1]!Countries[Ship Country],[1]!Countries[Continent],"No existe")</f>
        <v>America</v>
      </c>
      <c r="P390" s="15" t="str">
        <f>_xlfn.XLOOKUP(Ventas[[#This Row],[Category]],[2]!ProdManager[Category],[2]!ProdManager[Prod_Manager])</f>
        <v>Lydia Sinn</v>
      </c>
      <c r="Q390" s="15">
        <f>YEAR(Ventas[[#This Row],[Order Date]])</f>
        <v>2015</v>
      </c>
      <c r="R390" s="15" t="str">
        <f>TEXT(Ventas[[#This Row],[Order Date]],"MMM")</f>
        <v>ene</v>
      </c>
    </row>
    <row r="391" spans="1:18" x14ac:dyDescent="0.25">
      <c r="A391" s="6">
        <v>10394</v>
      </c>
      <c r="B391" s="6" t="s">
        <v>78</v>
      </c>
      <c r="C391" s="6" t="s">
        <v>35</v>
      </c>
      <c r="D391" s="6">
        <v>39.4</v>
      </c>
      <c r="E391" s="6">
        <v>27.58</v>
      </c>
      <c r="F391" s="6">
        <v>10</v>
      </c>
      <c r="G391" s="6" t="s">
        <v>223</v>
      </c>
      <c r="H391" s="6" t="s">
        <v>224</v>
      </c>
      <c r="I391" s="6" t="s">
        <v>84</v>
      </c>
      <c r="J391" s="7">
        <v>42029</v>
      </c>
      <c r="K391" s="12">
        <f>Ventas[[#This Row],[Unit Price]]*Ventas[[#This Row],[Quantity]]</f>
        <v>394</v>
      </c>
      <c r="L391" s="12">
        <f>Ventas[[#This Row],[Unit Cost]]*Ventas[[#This Row],[Quantity]]</f>
        <v>275.79999999999995</v>
      </c>
      <c r="M391" s="14">
        <f>Ventas[[#This Row],[Ingresos]]-Ventas[[#This Row],[Costes]]</f>
        <v>118.20000000000005</v>
      </c>
      <c r="N391" s="14" t="str">
        <f>_xlfn.XLOOKUP(Ventas[[#This Row],[Ship Country]],[1]!Countries[Ship Country],[1]!Countries[Area],"No registrado")</f>
        <v>Nord America</v>
      </c>
      <c r="O391" s="14" t="str">
        <f>_xlfn.XLOOKUP(Ventas[[#This Row],[Ship Country]],[1]!Countries[Ship Country],[1]!Countries[Continent],"No existe")</f>
        <v>America</v>
      </c>
      <c r="P391" s="15" t="str">
        <f>_xlfn.XLOOKUP(Ventas[[#This Row],[Category]],[2]!ProdManager[Category],[2]!ProdManager[Prod_Manager])</f>
        <v>Lydia Sinn</v>
      </c>
      <c r="Q391" s="15">
        <f>YEAR(Ventas[[#This Row],[Order Date]])</f>
        <v>2015</v>
      </c>
      <c r="R391" s="15" t="str">
        <f>TEXT(Ventas[[#This Row],[Order Date]],"MMM")</f>
        <v>ene</v>
      </c>
    </row>
    <row r="392" spans="1:18" x14ac:dyDescent="0.25">
      <c r="A392" s="4">
        <v>10394</v>
      </c>
      <c r="B392" s="4" t="s">
        <v>118</v>
      </c>
      <c r="C392" s="4" t="s">
        <v>29</v>
      </c>
      <c r="D392" s="4">
        <v>4.8</v>
      </c>
      <c r="E392" s="4">
        <v>3.552</v>
      </c>
      <c r="F392" s="4">
        <v>10</v>
      </c>
      <c r="G392" s="4" t="s">
        <v>223</v>
      </c>
      <c r="H392" s="4" t="s">
        <v>224</v>
      </c>
      <c r="I392" s="4" t="s">
        <v>84</v>
      </c>
      <c r="J392" s="5">
        <v>42029</v>
      </c>
      <c r="K392" s="12">
        <f>Ventas[[#This Row],[Unit Price]]*Ventas[[#This Row],[Quantity]]</f>
        <v>48</v>
      </c>
      <c r="L392" s="12">
        <f>Ventas[[#This Row],[Unit Cost]]*Ventas[[#This Row],[Quantity]]</f>
        <v>35.520000000000003</v>
      </c>
      <c r="M392" s="14">
        <f>Ventas[[#This Row],[Ingresos]]-Ventas[[#This Row],[Costes]]</f>
        <v>12.479999999999997</v>
      </c>
      <c r="N392" s="14" t="str">
        <f>_xlfn.XLOOKUP(Ventas[[#This Row],[Ship Country]],[1]!Countries[Ship Country],[1]!Countries[Area],"No registrado")</f>
        <v>Nord America</v>
      </c>
      <c r="O392" s="14" t="str">
        <f>_xlfn.XLOOKUP(Ventas[[#This Row],[Ship Country]],[1]!Countries[Ship Country],[1]!Countries[Continent],"No existe")</f>
        <v>America</v>
      </c>
      <c r="P392" s="15" t="str">
        <f>_xlfn.XLOOKUP(Ventas[[#This Row],[Category]],[2]!ProdManager[Category],[2]!ProdManager[Prod_Manager])</f>
        <v>Peter Stone</v>
      </c>
      <c r="Q392" s="15">
        <f>YEAR(Ventas[[#This Row],[Order Date]])</f>
        <v>2015</v>
      </c>
      <c r="R392" s="15" t="str">
        <f>TEXT(Ventas[[#This Row],[Order Date]],"MMM")</f>
        <v>ene</v>
      </c>
    </row>
    <row r="393" spans="1:18" x14ac:dyDescent="0.25">
      <c r="A393" s="6">
        <v>10395</v>
      </c>
      <c r="B393" s="6" t="s">
        <v>141</v>
      </c>
      <c r="C393" s="6" t="s">
        <v>29</v>
      </c>
      <c r="D393" s="6">
        <v>9.6</v>
      </c>
      <c r="E393" s="6">
        <v>7.68</v>
      </c>
      <c r="F393" s="6">
        <v>28</v>
      </c>
      <c r="G393" s="6" t="s">
        <v>63</v>
      </c>
      <c r="H393" s="6" t="s">
        <v>64</v>
      </c>
      <c r="I393" s="6" t="s">
        <v>65</v>
      </c>
      <c r="J393" s="7">
        <v>42030</v>
      </c>
      <c r="K393" s="12">
        <f>Ventas[[#This Row],[Unit Price]]*Ventas[[#This Row],[Quantity]]</f>
        <v>268.8</v>
      </c>
      <c r="L393" s="12">
        <f>Ventas[[#This Row],[Unit Cost]]*Ventas[[#This Row],[Quantity]]</f>
        <v>215.04</v>
      </c>
      <c r="M393" s="14">
        <f>Ventas[[#This Row],[Ingresos]]-Ventas[[#This Row],[Costes]]</f>
        <v>53.760000000000019</v>
      </c>
      <c r="N393" s="14" t="str">
        <f>_xlfn.XLOOKUP(Ventas[[#This Row],[Ship Country]],[1]!Countries[Ship Country],[1]!Countries[Area],"No registrado")</f>
        <v>Sud America</v>
      </c>
      <c r="O393" s="14" t="str">
        <f>_xlfn.XLOOKUP(Ventas[[#This Row],[Ship Country]],[1]!Countries[Ship Country],[1]!Countries[Continent],"No existe")</f>
        <v>America</v>
      </c>
      <c r="P393" s="15" t="str">
        <f>_xlfn.XLOOKUP(Ventas[[#This Row],[Category]],[2]!ProdManager[Category],[2]!ProdManager[Prod_Manager])</f>
        <v>Peter Stone</v>
      </c>
      <c r="Q393" s="15">
        <f>YEAR(Ventas[[#This Row],[Order Date]])</f>
        <v>2015</v>
      </c>
      <c r="R393" s="15" t="str">
        <f>TEXT(Ventas[[#This Row],[Order Date]],"MMM")</f>
        <v>ene</v>
      </c>
    </row>
    <row r="394" spans="1:18" x14ac:dyDescent="0.25">
      <c r="A394" s="4">
        <v>10395</v>
      </c>
      <c r="B394" s="4" t="s">
        <v>58</v>
      </c>
      <c r="C394" s="4" t="s">
        <v>46</v>
      </c>
      <c r="D394" s="4">
        <v>26.2</v>
      </c>
      <c r="E394" s="4">
        <v>20.436</v>
      </c>
      <c r="F394" s="4">
        <v>70</v>
      </c>
      <c r="G394" s="4" t="s">
        <v>63</v>
      </c>
      <c r="H394" s="4" t="s">
        <v>64</v>
      </c>
      <c r="I394" s="4" t="s">
        <v>65</v>
      </c>
      <c r="J394" s="5">
        <v>42030</v>
      </c>
      <c r="K394" s="12">
        <f>Ventas[[#This Row],[Unit Price]]*Ventas[[#This Row],[Quantity]]</f>
        <v>1834</v>
      </c>
      <c r="L394" s="12">
        <f>Ventas[[#This Row],[Unit Cost]]*Ventas[[#This Row],[Quantity]]</f>
        <v>1430.52</v>
      </c>
      <c r="M394" s="14">
        <f>Ventas[[#This Row],[Ingresos]]-Ventas[[#This Row],[Costes]]</f>
        <v>403.48</v>
      </c>
      <c r="N394" s="14" t="str">
        <f>_xlfn.XLOOKUP(Ventas[[#This Row],[Ship Country]],[1]!Countries[Ship Country],[1]!Countries[Area],"No registrado")</f>
        <v>Sud America</v>
      </c>
      <c r="O394" s="14" t="str">
        <f>_xlfn.XLOOKUP(Ventas[[#This Row],[Ship Country]],[1]!Countries[Ship Country],[1]!Countries[Continent],"No existe")</f>
        <v>America</v>
      </c>
      <c r="P394" s="15" t="str">
        <f>_xlfn.XLOOKUP(Ventas[[#This Row],[Category]],[2]!ProdManager[Category],[2]!ProdManager[Prod_Manager])</f>
        <v>John Matter</v>
      </c>
      <c r="Q394" s="15">
        <f>YEAR(Ventas[[#This Row],[Order Date]])</f>
        <v>2015</v>
      </c>
      <c r="R394" s="15" t="str">
        <f>TEXT(Ventas[[#This Row],[Order Date]],"MMM")</f>
        <v>ene</v>
      </c>
    </row>
    <row r="395" spans="1:18" x14ac:dyDescent="0.25">
      <c r="A395" s="6">
        <v>10395</v>
      </c>
      <c r="B395" s="6" t="s">
        <v>155</v>
      </c>
      <c r="C395" s="6" t="s">
        <v>15</v>
      </c>
      <c r="D395" s="6">
        <v>28.8</v>
      </c>
      <c r="E395" s="6">
        <v>23.616000000000003</v>
      </c>
      <c r="F395" s="6">
        <v>8</v>
      </c>
      <c r="G395" s="6" t="s">
        <v>63</v>
      </c>
      <c r="H395" s="6" t="s">
        <v>64</v>
      </c>
      <c r="I395" s="6" t="s">
        <v>65</v>
      </c>
      <c r="J395" s="7">
        <v>42030</v>
      </c>
      <c r="K395" s="12">
        <f>Ventas[[#This Row],[Unit Price]]*Ventas[[#This Row],[Quantity]]</f>
        <v>230.4</v>
      </c>
      <c r="L395" s="12">
        <f>Ventas[[#This Row],[Unit Cost]]*Ventas[[#This Row],[Quantity]]</f>
        <v>188.92800000000003</v>
      </c>
      <c r="M395" s="14">
        <f>Ventas[[#This Row],[Ingresos]]-Ventas[[#This Row],[Costes]]</f>
        <v>41.47199999999998</v>
      </c>
      <c r="N395" s="14" t="str">
        <f>_xlfn.XLOOKUP(Ventas[[#This Row],[Ship Country]],[1]!Countries[Ship Country],[1]!Countries[Area],"No registrado")</f>
        <v>Sud America</v>
      </c>
      <c r="O395" s="14" t="str">
        <f>_xlfn.XLOOKUP(Ventas[[#This Row],[Ship Country]],[1]!Countries[Ship Country],[1]!Countries[Continent],"No existe")</f>
        <v>America</v>
      </c>
      <c r="P395" s="15" t="str">
        <f>_xlfn.XLOOKUP(Ventas[[#This Row],[Category]],[2]!ProdManager[Category],[2]!ProdManager[Prod_Manager])</f>
        <v>Peter Stone</v>
      </c>
      <c r="Q395" s="15">
        <f>YEAR(Ventas[[#This Row],[Order Date]])</f>
        <v>2015</v>
      </c>
      <c r="R395" s="15" t="str">
        <f>TEXT(Ventas[[#This Row],[Order Date]],"MMM")</f>
        <v>ene</v>
      </c>
    </row>
    <row r="396" spans="1:18" x14ac:dyDescent="0.25">
      <c r="A396" s="4">
        <v>10396</v>
      </c>
      <c r="B396" s="4" t="s">
        <v>14</v>
      </c>
      <c r="C396" s="4" t="s">
        <v>15</v>
      </c>
      <c r="D396" s="4">
        <v>27.8</v>
      </c>
      <c r="E396" s="4">
        <v>23.352</v>
      </c>
      <c r="F396" s="4">
        <v>21</v>
      </c>
      <c r="G396" s="4" t="s">
        <v>99</v>
      </c>
      <c r="H396" s="4" t="s">
        <v>100</v>
      </c>
      <c r="I396" s="4" t="s">
        <v>21</v>
      </c>
      <c r="J396" s="5">
        <v>42031</v>
      </c>
      <c r="K396" s="12">
        <f>Ventas[[#This Row],[Unit Price]]*Ventas[[#This Row],[Quantity]]</f>
        <v>583.80000000000007</v>
      </c>
      <c r="L396" s="12">
        <f>Ventas[[#This Row],[Unit Cost]]*Ventas[[#This Row],[Quantity]]</f>
        <v>490.392</v>
      </c>
      <c r="M396" s="14">
        <f>Ventas[[#This Row],[Ingresos]]-Ventas[[#This Row],[Costes]]</f>
        <v>93.408000000000072</v>
      </c>
      <c r="N396" s="14" t="str">
        <f>_xlfn.XLOOKUP(Ventas[[#This Row],[Ship Country]],[1]!Countries[Ship Country],[1]!Countries[Area],"No registrado")</f>
        <v>Nord Europe</v>
      </c>
      <c r="O396" s="14" t="str">
        <f>_xlfn.XLOOKUP(Ventas[[#This Row],[Ship Country]],[1]!Countries[Ship Country],[1]!Countries[Continent],"No existe")</f>
        <v>Europe</v>
      </c>
      <c r="P396" s="15" t="str">
        <f>_xlfn.XLOOKUP(Ventas[[#This Row],[Category]],[2]!ProdManager[Category],[2]!ProdManager[Prod_Manager])</f>
        <v>Peter Stone</v>
      </c>
      <c r="Q396" s="15">
        <f>YEAR(Ventas[[#This Row],[Order Date]])</f>
        <v>2015</v>
      </c>
      <c r="R396" s="15" t="str">
        <f>TEXT(Ventas[[#This Row],[Order Date]],"MMM")</f>
        <v>ene</v>
      </c>
    </row>
    <row r="397" spans="1:18" x14ac:dyDescent="0.25">
      <c r="A397" s="6">
        <v>10396</v>
      </c>
      <c r="B397" s="6" t="s">
        <v>197</v>
      </c>
      <c r="C397" s="6" t="s">
        <v>10</v>
      </c>
      <c r="D397" s="6">
        <v>7.2</v>
      </c>
      <c r="E397" s="6">
        <v>5.7600000000000007</v>
      </c>
      <c r="F397" s="6">
        <v>40</v>
      </c>
      <c r="G397" s="6" t="s">
        <v>99</v>
      </c>
      <c r="H397" s="6" t="s">
        <v>100</v>
      </c>
      <c r="I397" s="6" t="s">
        <v>21</v>
      </c>
      <c r="J397" s="7">
        <v>42031</v>
      </c>
      <c r="K397" s="12">
        <f>Ventas[[#This Row],[Unit Price]]*Ventas[[#This Row],[Quantity]]</f>
        <v>288</v>
      </c>
      <c r="L397" s="12">
        <f>Ventas[[#This Row],[Unit Cost]]*Ventas[[#This Row],[Quantity]]</f>
        <v>230.40000000000003</v>
      </c>
      <c r="M397" s="14">
        <f>Ventas[[#This Row],[Ingresos]]-Ventas[[#This Row],[Costes]]</f>
        <v>57.599999999999966</v>
      </c>
      <c r="N397" s="14" t="str">
        <f>_xlfn.XLOOKUP(Ventas[[#This Row],[Ship Country]],[1]!Countries[Ship Country],[1]!Countries[Area],"No registrado")</f>
        <v>Nord Europe</v>
      </c>
      <c r="O397" s="14" t="str">
        <f>_xlfn.XLOOKUP(Ventas[[#This Row],[Ship Country]],[1]!Countries[Ship Country],[1]!Countries[Continent],"No existe")</f>
        <v>Europe</v>
      </c>
      <c r="P397" s="15" t="str">
        <f>_xlfn.XLOOKUP(Ventas[[#This Row],[Category]],[2]!ProdManager[Category],[2]!ProdManager[Prod_Manager])</f>
        <v>Marc Caine</v>
      </c>
      <c r="Q397" s="15">
        <f>YEAR(Ventas[[#This Row],[Order Date]])</f>
        <v>2015</v>
      </c>
      <c r="R397" s="15" t="str">
        <f>TEXT(Ventas[[#This Row],[Order Date]],"MMM")</f>
        <v>ene</v>
      </c>
    </row>
    <row r="398" spans="1:18" x14ac:dyDescent="0.25">
      <c r="A398" s="4">
        <v>10396</v>
      </c>
      <c r="B398" s="4" t="s">
        <v>113</v>
      </c>
      <c r="C398" s="4" t="s">
        <v>15</v>
      </c>
      <c r="D398" s="4">
        <v>17.2</v>
      </c>
      <c r="E398" s="4">
        <v>14.104000000000001</v>
      </c>
      <c r="F398" s="4">
        <v>60</v>
      </c>
      <c r="G398" s="4" t="s">
        <v>99</v>
      </c>
      <c r="H398" s="4" t="s">
        <v>100</v>
      </c>
      <c r="I398" s="4" t="s">
        <v>21</v>
      </c>
      <c r="J398" s="5">
        <v>42031</v>
      </c>
      <c r="K398" s="12">
        <f>Ventas[[#This Row],[Unit Price]]*Ventas[[#This Row],[Quantity]]</f>
        <v>1032</v>
      </c>
      <c r="L398" s="12">
        <f>Ventas[[#This Row],[Unit Cost]]*Ventas[[#This Row],[Quantity]]</f>
        <v>846.24</v>
      </c>
      <c r="M398" s="14">
        <f>Ventas[[#This Row],[Ingresos]]-Ventas[[#This Row],[Costes]]</f>
        <v>185.76</v>
      </c>
      <c r="N398" s="14" t="str">
        <f>_xlfn.XLOOKUP(Ventas[[#This Row],[Ship Country]],[1]!Countries[Ship Country],[1]!Countries[Area],"No registrado")</f>
        <v>Nord Europe</v>
      </c>
      <c r="O398" s="14" t="str">
        <f>_xlfn.XLOOKUP(Ventas[[#This Row],[Ship Country]],[1]!Countries[Ship Country],[1]!Countries[Continent],"No existe")</f>
        <v>Europe</v>
      </c>
      <c r="P398" s="15" t="str">
        <f>_xlfn.XLOOKUP(Ventas[[#This Row],[Category]],[2]!ProdManager[Category],[2]!ProdManager[Prod_Manager])</f>
        <v>Peter Stone</v>
      </c>
      <c r="Q398" s="15">
        <f>YEAR(Ventas[[#This Row],[Order Date]])</f>
        <v>2015</v>
      </c>
      <c r="R398" s="15" t="str">
        <f>TEXT(Ventas[[#This Row],[Order Date]],"MMM")</f>
        <v>ene</v>
      </c>
    </row>
    <row r="399" spans="1:18" x14ac:dyDescent="0.25">
      <c r="A399" s="6">
        <v>10397</v>
      </c>
      <c r="B399" s="6" t="s">
        <v>71</v>
      </c>
      <c r="C399" s="6" t="s">
        <v>35</v>
      </c>
      <c r="D399" s="6">
        <v>8</v>
      </c>
      <c r="E399" s="6">
        <v>5.6</v>
      </c>
      <c r="F399" s="6">
        <v>10</v>
      </c>
      <c r="G399" s="6" t="s">
        <v>196</v>
      </c>
      <c r="H399" s="6" t="s">
        <v>186</v>
      </c>
      <c r="I399" s="6" t="s">
        <v>187</v>
      </c>
      <c r="J399" s="7">
        <v>42031</v>
      </c>
      <c r="K399" s="12">
        <f>Ventas[[#This Row],[Unit Price]]*Ventas[[#This Row],[Quantity]]</f>
        <v>80</v>
      </c>
      <c r="L399" s="12">
        <f>Ventas[[#This Row],[Unit Cost]]*Ventas[[#This Row],[Quantity]]</f>
        <v>56</v>
      </c>
      <c r="M399" s="14">
        <f>Ventas[[#This Row],[Ingresos]]-Ventas[[#This Row],[Costes]]</f>
        <v>24</v>
      </c>
      <c r="N399" s="14" t="str">
        <f>_xlfn.XLOOKUP(Ventas[[#This Row],[Ship Country]],[1]!Countries[Ship Country],[1]!Countries[Area],"No registrado")</f>
        <v>Sud Europe</v>
      </c>
      <c r="O399" s="14" t="str">
        <f>_xlfn.XLOOKUP(Ventas[[#This Row],[Ship Country]],[1]!Countries[Ship Country],[1]!Countries[Continent],"No existe")</f>
        <v>Europe</v>
      </c>
      <c r="P399" s="15" t="str">
        <f>_xlfn.XLOOKUP(Ventas[[#This Row],[Category]],[2]!ProdManager[Category],[2]!ProdManager[Prod_Manager])</f>
        <v>Lydia Sinn</v>
      </c>
      <c r="Q399" s="15">
        <f>YEAR(Ventas[[#This Row],[Order Date]])</f>
        <v>2015</v>
      </c>
      <c r="R399" s="15" t="str">
        <f>TEXT(Ventas[[#This Row],[Order Date]],"MMM")</f>
        <v>ene</v>
      </c>
    </row>
    <row r="400" spans="1:18" x14ac:dyDescent="0.25">
      <c r="A400" s="4">
        <v>10397</v>
      </c>
      <c r="B400" s="4" t="s">
        <v>22</v>
      </c>
      <c r="C400" s="4" t="s">
        <v>18</v>
      </c>
      <c r="D400" s="4">
        <v>42.4</v>
      </c>
      <c r="E400" s="4">
        <v>32.647999999999996</v>
      </c>
      <c r="F400" s="4">
        <v>18</v>
      </c>
      <c r="G400" s="4" t="s">
        <v>196</v>
      </c>
      <c r="H400" s="4" t="s">
        <v>186</v>
      </c>
      <c r="I400" s="4" t="s">
        <v>187</v>
      </c>
      <c r="J400" s="5">
        <v>42031</v>
      </c>
      <c r="K400" s="12">
        <f>Ventas[[#This Row],[Unit Price]]*Ventas[[#This Row],[Quantity]]</f>
        <v>763.19999999999993</v>
      </c>
      <c r="L400" s="12">
        <f>Ventas[[#This Row],[Unit Cost]]*Ventas[[#This Row],[Quantity]]</f>
        <v>587.66399999999999</v>
      </c>
      <c r="M400" s="14">
        <f>Ventas[[#This Row],[Ingresos]]-Ventas[[#This Row],[Costes]]</f>
        <v>175.53599999999994</v>
      </c>
      <c r="N400" s="14" t="str">
        <f>_xlfn.XLOOKUP(Ventas[[#This Row],[Ship Country]],[1]!Countries[Ship Country],[1]!Countries[Area],"No registrado")</f>
        <v>Sud Europe</v>
      </c>
      <c r="O400" s="14" t="str">
        <f>_xlfn.XLOOKUP(Ventas[[#This Row],[Ship Country]],[1]!Countries[Ship Country],[1]!Countries[Continent],"No existe")</f>
        <v>Europe</v>
      </c>
      <c r="P400" s="15" t="str">
        <f>_xlfn.XLOOKUP(Ventas[[#This Row],[Category]],[2]!ProdManager[Category],[2]!ProdManager[Prod_Manager])</f>
        <v>Marc Caine</v>
      </c>
      <c r="Q400" s="15">
        <f>YEAR(Ventas[[#This Row],[Order Date]])</f>
        <v>2015</v>
      </c>
      <c r="R400" s="15" t="str">
        <f>TEXT(Ventas[[#This Row],[Order Date]],"MMM")</f>
        <v>ene</v>
      </c>
    </row>
    <row r="401" spans="1:18" x14ac:dyDescent="0.25">
      <c r="A401" s="6">
        <v>10398</v>
      </c>
      <c r="B401" s="6" t="s">
        <v>81</v>
      </c>
      <c r="C401" s="6" t="s">
        <v>43</v>
      </c>
      <c r="D401" s="6">
        <v>14.4</v>
      </c>
      <c r="E401" s="6">
        <v>12.96</v>
      </c>
      <c r="F401" s="6">
        <v>30</v>
      </c>
      <c r="G401" s="6" t="s">
        <v>182</v>
      </c>
      <c r="H401" s="6" t="s">
        <v>183</v>
      </c>
      <c r="I401" s="6" t="s">
        <v>84</v>
      </c>
      <c r="J401" s="7">
        <v>42034</v>
      </c>
      <c r="K401" s="12">
        <f>Ventas[[#This Row],[Unit Price]]*Ventas[[#This Row],[Quantity]]</f>
        <v>432</v>
      </c>
      <c r="L401" s="12">
        <f>Ventas[[#This Row],[Unit Cost]]*Ventas[[#This Row],[Quantity]]</f>
        <v>388.8</v>
      </c>
      <c r="M401" s="14">
        <f>Ventas[[#This Row],[Ingresos]]-Ventas[[#This Row],[Costes]]</f>
        <v>43.199999999999989</v>
      </c>
      <c r="N401" s="14" t="str">
        <f>_xlfn.XLOOKUP(Ventas[[#This Row],[Ship Country]],[1]!Countries[Ship Country],[1]!Countries[Area],"No registrado")</f>
        <v>Nord America</v>
      </c>
      <c r="O401" s="14" t="str">
        <f>_xlfn.XLOOKUP(Ventas[[#This Row],[Ship Country]],[1]!Countries[Ship Country],[1]!Countries[Continent],"No existe")</f>
        <v>America</v>
      </c>
      <c r="P401" s="15" t="str">
        <f>_xlfn.XLOOKUP(Ventas[[#This Row],[Category]],[2]!ProdManager[Category],[2]!ProdManager[Prod_Manager])</f>
        <v>John Matter</v>
      </c>
      <c r="Q401" s="15">
        <f>YEAR(Ventas[[#This Row],[Order Date]])</f>
        <v>2015</v>
      </c>
      <c r="R401" s="15" t="str">
        <f>TEXT(Ventas[[#This Row],[Order Date]],"MMM")</f>
        <v>ene</v>
      </c>
    </row>
    <row r="402" spans="1:18" x14ac:dyDescent="0.25">
      <c r="A402" s="4">
        <v>10398</v>
      </c>
      <c r="B402" s="4" t="s">
        <v>45</v>
      </c>
      <c r="C402" s="4" t="s">
        <v>46</v>
      </c>
      <c r="D402" s="4">
        <v>19.2</v>
      </c>
      <c r="E402" s="4">
        <v>14.591999999999999</v>
      </c>
      <c r="F402" s="4">
        <v>120</v>
      </c>
      <c r="G402" s="4" t="s">
        <v>182</v>
      </c>
      <c r="H402" s="4" t="s">
        <v>183</v>
      </c>
      <c r="I402" s="4" t="s">
        <v>84</v>
      </c>
      <c r="J402" s="5">
        <v>42034</v>
      </c>
      <c r="K402" s="12">
        <f>Ventas[[#This Row],[Unit Price]]*Ventas[[#This Row],[Quantity]]</f>
        <v>2304</v>
      </c>
      <c r="L402" s="12">
        <f>Ventas[[#This Row],[Unit Cost]]*Ventas[[#This Row],[Quantity]]</f>
        <v>1751.04</v>
      </c>
      <c r="M402" s="14">
        <f>Ventas[[#This Row],[Ingresos]]-Ventas[[#This Row],[Costes]]</f>
        <v>552.96</v>
      </c>
      <c r="N402" s="14" t="str">
        <f>_xlfn.XLOOKUP(Ventas[[#This Row],[Ship Country]],[1]!Countries[Ship Country],[1]!Countries[Area],"No registrado")</f>
        <v>Nord America</v>
      </c>
      <c r="O402" s="14" t="str">
        <f>_xlfn.XLOOKUP(Ventas[[#This Row],[Ship Country]],[1]!Countries[Ship Country],[1]!Countries[Continent],"No existe")</f>
        <v>America</v>
      </c>
      <c r="P402" s="15" t="str">
        <f>_xlfn.XLOOKUP(Ventas[[#This Row],[Category]],[2]!ProdManager[Category],[2]!ProdManager[Prod_Manager])</f>
        <v>John Matter</v>
      </c>
      <c r="Q402" s="15">
        <f>YEAR(Ventas[[#This Row],[Order Date]])</f>
        <v>2015</v>
      </c>
      <c r="R402" s="15" t="str">
        <f>TEXT(Ventas[[#This Row],[Order Date]],"MMM")</f>
        <v>ene</v>
      </c>
    </row>
    <row r="403" spans="1:18" x14ac:dyDescent="0.25">
      <c r="A403" s="6">
        <v>10399</v>
      </c>
      <c r="B403" s="6" t="s">
        <v>61</v>
      </c>
      <c r="C403" s="6" t="s">
        <v>24</v>
      </c>
      <c r="D403" s="6">
        <v>10.4</v>
      </c>
      <c r="E403" s="6">
        <v>8.0080000000000009</v>
      </c>
      <c r="F403" s="6">
        <v>14</v>
      </c>
      <c r="G403" s="6" t="s">
        <v>217</v>
      </c>
      <c r="H403" s="6" t="s">
        <v>218</v>
      </c>
      <c r="I403" s="6" t="s">
        <v>200</v>
      </c>
      <c r="J403" s="7">
        <v>42035</v>
      </c>
      <c r="K403" s="12">
        <f>Ventas[[#This Row],[Unit Price]]*Ventas[[#This Row],[Quantity]]</f>
        <v>145.6</v>
      </c>
      <c r="L403" s="12">
        <f>Ventas[[#This Row],[Unit Cost]]*Ventas[[#This Row],[Quantity]]</f>
        <v>112.11200000000001</v>
      </c>
      <c r="M403" s="14">
        <f>Ventas[[#This Row],[Ingresos]]-Ventas[[#This Row],[Costes]]</f>
        <v>33.487999999999985</v>
      </c>
      <c r="N403" s="14" t="str">
        <f>_xlfn.XLOOKUP(Ventas[[#This Row],[Ship Country]],[1]!Countries[Ship Country],[1]!Countries[Area],"No registrado")</f>
        <v>Nord Europe</v>
      </c>
      <c r="O403" s="14" t="str">
        <f>_xlfn.XLOOKUP(Ventas[[#This Row],[Ship Country]],[1]!Countries[Ship Country],[1]!Countries[Continent],"No existe")</f>
        <v>Europe</v>
      </c>
      <c r="P403" s="15" t="str">
        <f>_xlfn.XLOOKUP(Ventas[[#This Row],[Category]],[2]!ProdManager[Category],[2]!ProdManager[Prod_Manager])</f>
        <v>Lydia Sinn</v>
      </c>
      <c r="Q403" s="15">
        <f>YEAR(Ventas[[#This Row],[Order Date]])</f>
        <v>2015</v>
      </c>
      <c r="R403" s="15" t="str">
        <f>TEXT(Ventas[[#This Row],[Order Date]],"MMM")</f>
        <v>ene</v>
      </c>
    </row>
    <row r="404" spans="1:18" x14ac:dyDescent="0.25">
      <c r="A404" s="4">
        <v>10399</v>
      </c>
      <c r="B404" s="4" t="s">
        <v>142</v>
      </c>
      <c r="C404" s="4" t="s">
        <v>35</v>
      </c>
      <c r="D404" s="4">
        <v>10</v>
      </c>
      <c r="E404" s="4">
        <v>6.7999999999999989</v>
      </c>
      <c r="F404" s="4">
        <v>60</v>
      </c>
      <c r="G404" s="4" t="s">
        <v>217</v>
      </c>
      <c r="H404" s="4" t="s">
        <v>218</v>
      </c>
      <c r="I404" s="4" t="s">
        <v>200</v>
      </c>
      <c r="J404" s="5">
        <v>42035</v>
      </c>
      <c r="K404" s="12">
        <f>Ventas[[#This Row],[Unit Price]]*Ventas[[#This Row],[Quantity]]</f>
        <v>600</v>
      </c>
      <c r="L404" s="12">
        <f>Ventas[[#This Row],[Unit Cost]]*Ventas[[#This Row],[Quantity]]</f>
        <v>407.99999999999994</v>
      </c>
      <c r="M404" s="14">
        <f>Ventas[[#This Row],[Ingresos]]-Ventas[[#This Row],[Costes]]</f>
        <v>192.00000000000006</v>
      </c>
      <c r="N404" s="14" t="str">
        <f>_xlfn.XLOOKUP(Ventas[[#This Row],[Ship Country]],[1]!Countries[Ship Country],[1]!Countries[Area],"No registrado")</f>
        <v>Nord Europe</v>
      </c>
      <c r="O404" s="14" t="str">
        <f>_xlfn.XLOOKUP(Ventas[[#This Row],[Ship Country]],[1]!Countries[Ship Country],[1]!Countries[Continent],"No existe")</f>
        <v>Europe</v>
      </c>
      <c r="P404" s="15" t="str">
        <f>_xlfn.XLOOKUP(Ventas[[#This Row],[Category]],[2]!ProdManager[Category],[2]!ProdManager[Prod_Manager])</f>
        <v>Lydia Sinn</v>
      </c>
      <c r="Q404" s="15">
        <f>YEAR(Ventas[[#This Row],[Order Date]])</f>
        <v>2015</v>
      </c>
      <c r="R404" s="15" t="str">
        <f>TEXT(Ventas[[#This Row],[Order Date]],"MMM")</f>
        <v>ene</v>
      </c>
    </row>
    <row r="405" spans="1:18" x14ac:dyDescent="0.25">
      <c r="A405" s="6">
        <v>10399</v>
      </c>
      <c r="B405" s="6" t="s">
        <v>113</v>
      </c>
      <c r="C405" s="6" t="s">
        <v>15</v>
      </c>
      <c r="D405" s="6">
        <v>17.2</v>
      </c>
      <c r="E405" s="6">
        <v>14.275999999999998</v>
      </c>
      <c r="F405" s="6">
        <v>30</v>
      </c>
      <c r="G405" s="6" t="s">
        <v>217</v>
      </c>
      <c r="H405" s="6" t="s">
        <v>218</v>
      </c>
      <c r="I405" s="6" t="s">
        <v>200</v>
      </c>
      <c r="J405" s="7">
        <v>42035</v>
      </c>
      <c r="K405" s="12">
        <f>Ventas[[#This Row],[Unit Price]]*Ventas[[#This Row],[Quantity]]</f>
        <v>516</v>
      </c>
      <c r="L405" s="12">
        <f>Ventas[[#This Row],[Unit Cost]]*Ventas[[#This Row],[Quantity]]</f>
        <v>428.27999999999992</v>
      </c>
      <c r="M405" s="14">
        <f>Ventas[[#This Row],[Ingresos]]-Ventas[[#This Row],[Costes]]</f>
        <v>87.720000000000084</v>
      </c>
      <c r="N405" s="14" t="str">
        <f>_xlfn.XLOOKUP(Ventas[[#This Row],[Ship Country]],[1]!Countries[Ship Country],[1]!Countries[Area],"No registrado")</f>
        <v>Nord Europe</v>
      </c>
      <c r="O405" s="14" t="str">
        <f>_xlfn.XLOOKUP(Ventas[[#This Row],[Ship Country]],[1]!Countries[Ship Country],[1]!Countries[Continent],"No existe")</f>
        <v>Europe</v>
      </c>
      <c r="P405" s="15" t="str">
        <f>_xlfn.XLOOKUP(Ventas[[#This Row],[Category]],[2]!ProdManager[Category],[2]!ProdManager[Prod_Manager])</f>
        <v>Peter Stone</v>
      </c>
      <c r="Q405" s="15">
        <f>YEAR(Ventas[[#This Row],[Order Date]])</f>
        <v>2015</v>
      </c>
      <c r="R405" s="15" t="str">
        <f>TEXT(Ventas[[#This Row],[Order Date]],"MMM")</f>
        <v>ene</v>
      </c>
    </row>
    <row r="406" spans="1:18" x14ac:dyDescent="0.25">
      <c r="A406" s="4">
        <v>10399</v>
      </c>
      <c r="B406" s="4" t="s">
        <v>101</v>
      </c>
      <c r="C406" s="4" t="s">
        <v>43</v>
      </c>
      <c r="D406" s="4">
        <v>14.4</v>
      </c>
      <c r="E406" s="4">
        <v>13.104000000000001</v>
      </c>
      <c r="F406" s="4">
        <v>35</v>
      </c>
      <c r="G406" s="4" t="s">
        <v>217</v>
      </c>
      <c r="H406" s="4" t="s">
        <v>218</v>
      </c>
      <c r="I406" s="4" t="s">
        <v>200</v>
      </c>
      <c r="J406" s="5">
        <v>42035</v>
      </c>
      <c r="K406" s="12">
        <f>Ventas[[#This Row],[Unit Price]]*Ventas[[#This Row],[Quantity]]</f>
        <v>504</v>
      </c>
      <c r="L406" s="12">
        <f>Ventas[[#This Row],[Unit Cost]]*Ventas[[#This Row],[Quantity]]</f>
        <v>458.64000000000004</v>
      </c>
      <c r="M406" s="14">
        <f>Ventas[[#This Row],[Ingresos]]-Ventas[[#This Row],[Costes]]</f>
        <v>45.359999999999957</v>
      </c>
      <c r="N406" s="14" t="str">
        <f>_xlfn.XLOOKUP(Ventas[[#This Row],[Ship Country]],[1]!Countries[Ship Country],[1]!Countries[Area],"No registrado")</f>
        <v>Nord Europe</v>
      </c>
      <c r="O406" s="14" t="str">
        <f>_xlfn.XLOOKUP(Ventas[[#This Row],[Ship Country]],[1]!Countries[Ship Country],[1]!Countries[Continent],"No existe")</f>
        <v>Europe</v>
      </c>
      <c r="P406" s="15" t="str">
        <f>_xlfn.XLOOKUP(Ventas[[#This Row],[Category]],[2]!ProdManager[Category],[2]!ProdManager[Prod_Manager])</f>
        <v>John Matter</v>
      </c>
      <c r="Q406" s="15">
        <f>YEAR(Ventas[[#This Row],[Order Date]])</f>
        <v>2015</v>
      </c>
      <c r="R406" s="15" t="str">
        <f>TEXT(Ventas[[#This Row],[Order Date]],"MMM")</f>
        <v>ene</v>
      </c>
    </row>
    <row r="407" spans="1:18" x14ac:dyDescent="0.25">
      <c r="A407" s="6">
        <v>10400</v>
      </c>
      <c r="B407" s="6" t="s">
        <v>41</v>
      </c>
      <c r="C407" s="6" t="s">
        <v>35</v>
      </c>
      <c r="D407" s="6">
        <v>16</v>
      </c>
      <c r="E407" s="6">
        <v>11.2</v>
      </c>
      <c r="F407" s="6">
        <v>30</v>
      </c>
      <c r="G407" s="6" t="s">
        <v>213</v>
      </c>
      <c r="H407" s="6" t="s">
        <v>148</v>
      </c>
      <c r="I407" s="6" t="s">
        <v>149</v>
      </c>
      <c r="J407" s="7">
        <v>42036</v>
      </c>
      <c r="K407" s="12">
        <f>Ventas[[#This Row],[Unit Price]]*Ventas[[#This Row],[Quantity]]</f>
        <v>480</v>
      </c>
      <c r="L407" s="12">
        <f>Ventas[[#This Row],[Unit Cost]]*Ventas[[#This Row],[Quantity]]</f>
        <v>336</v>
      </c>
      <c r="M407" s="14">
        <f>Ventas[[#This Row],[Ingresos]]-Ventas[[#This Row],[Costes]]</f>
        <v>144</v>
      </c>
      <c r="N407" s="14" t="str">
        <f>_xlfn.XLOOKUP(Ventas[[#This Row],[Ship Country]],[1]!Countries[Ship Country],[1]!Countries[Area],"No registrado")</f>
        <v>Nord Europe</v>
      </c>
      <c r="O407" s="14" t="str">
        <f>_xlfn.XLOOKUP(Ventas[[#This Row],[Ship Country]],[1]!Countries[Ship Country],[1]!Countries[Continent],"No existe")</f>
        <v>Europe</v>
      </c>
      <c r="P407" s="15" t="str">
        <f>_xlfn.XLOOKUP(Ventas[[#This Row],[Category]],[2]!ProdManager[Category],[2]!ProdManager[Prod_Manager])</f>
        <v>Lydia Sinn</v>
      </c>
      <c r="Q407" s="15">
        <f>YEAR(Ventas[[#This Row],[Order Date]])</f>
        <v>2015</v>
      </c>
      <c r="R407" s="15" t="str">
        <f>TEXT(Ventas[[#This Row],[Order Date]],"MMM")</f>
        <v>feb</v>
      </c>
    </row>
    <row r="408" spans="1:18" x14ac:dyDescent="0.25">
      <c r="A408" s="4">
        <v>10400</v>
      </c>
      <c r="B408" s="4" t="s">
        <v>81</v>
      </c>
      <c r="C408" s="4" t="s">
        <v>43</v>
      </c>
      <c r="D408" s="4">
        <v>14.4</v>
      </c>
      <c r="E408" s="4">
        <v>13.104000000000001</v>
      </c>
      <c r="F408" s="4">
        <v>35</v>
      </c>
      <c r="G408" s="4" t="s">
        <v>213</v>
      </c>
      <c r="H408" s="4" t="s">
        <v>148</v>
      </c>
      <c r="I408" s="4" t="s">
        <v>149</v>
      </c>
      <c r="J408" s="5">
        <v>42036</v>
      </c>
      <c r="K408" s="12">
        <f>Ventas[[#This Row],[Unit Price]]*Ventas[[#This Row],[Quantity]]</f>
        <v>504</v>
      </c>
      <c r="L408" s="12">
        <f>Ventas[[#This Row],[Unit Cost]]*Ventas[[#This Row],[Quantity]]</f>
        <v>458.64000000000004</v>
      </c>
      <c r="M408" s="14">
        <f>Ventas[[#This Row],[Ingresos]]-Ventas[[#This Row],[Costes]]</f>
        <v>45.359999999999957</v>
      </c>
      <c r="N408" s="14" t="str">
        <f>_xlfn.XLOOKUP(Ventas[[#This Row],[Ship Country]],[1]!Countries[Ship Country],[1]!Countries[Area],"No registrado")</f>
        <v>Nord Europe</v>
      </c>
      <c r="O408" s="14" t="str">
        <f>_xlfn.XLOOKUP(Ventas[[#This Row],[Ship Country]],[1]!Countries[Ship Country],[1]!Countries[Continent],"No existe")</f>
        <v>Europe</v>
      </c>
      <c r="P408" s="15" t="str">
        <f>_xlfn.XLOOKUP(Ventas[[#This Row],[Category]],[2]!ProdManager[Category],[2]!ProdManager[Prod_Manager])</f>
        <v>John Matter</v>
      </c>
      <c r="Q408" s="15">
        <f>YEAR(Ventas[[#This Row],[Order Date]])</f>
        <v>2015</v>
      </c>
      <c r="R408" s="15" t="str">
        <f>TEXT(Ventas[[#This Row],[Order Date]],"MMM")</f>
        <v>feb</v>
      </c>
    </row>
    <row r="409" spans="1:18" x14ac:dyDescent="0.25">
      <c r="A409" s="6">
        <v>10400</v>
      </c>
      <c r="B409" s="6" t="s">
        <v>102</v>
      </c>
      <c r="C409" s="6" t="s">
        <v>46</v>
      </c>
      <c r="D409" s="6">
        <v>99</v>
      </c>
      <c r="E409" s="6">
        <v>81.180000000000007</v>
      </c>
      <c r="F409" s="6">
        <v>21</v>
      </c>
      <c r="G409" s="6" t="s">
        <v>213</v>
      </c>
      <c r="H409" s="6" t="s">
        <v>148</v>
      </c>
      <c r="I409" s="6" t="s">
        <v>149</v>
      </c>
      <c r="J409" s="7">
        <v>42036</v>
      </c>
      <c r="K409" s="12">
        <f>Ventas[[#This Row],[Unit Price]]*Ventas[[#This Row],[Quantity]]</f>
        <v>2079</v>
      </c>
      <c r="L409" s="12">
        <f>Ventas[[#This Row],[Unit Cost]]*Ventas[[#This Row],[Quantity]]</f>
        <v>1704.7800000000002</v>
      </c>
      <c r="M409" s="14">
        <f>Ventas[[#This Row],[Ingresos]]-Ventas[[#This Row],[Costes]]</f>
        <v>374.2199999999998</v>
      </c>
      <c r="N409" s="14" t="str">
        <f>_xlfn.XLOOKUP(Ventas[[#This Row],[Ship Country]],[1]!Countries[Ship Country],[1]!Countries[Area],"No registrado")</f>
        <v>Nord Europe</v>
      </c>
      <c r="O409" s="14" t="str">
        <f>_xlfn.XLOOKUP(Ventas[[#This Row],[Ship Country]],[1]!Countries[Ship Country],[1]!Countries[Continent],"No existe")</f>
        <v>Europe</v>
      </c>
      <c r="P409" s="15" t="str">
        <f>_xlfn.XLOOKUP(Ventas[[#This Row],[Category]],[2]!ProdManager[Category],[2]!ProdManager[Prod_Manager])</f>
        <v>John Matter</v>
      </c>
      <c r="Q409" s="15">
        <f>YEAR(Ventas[[#This Row],[Order Date]])</f>
        <v>2015</v>
      </c>
      <c r="R409" s="15" t="str">
        <f>TEXT(Ventas[[#This Row],[Order Date]],"MMM")</f>
        <v>feb</v>
      </c>
    </row>
    <row r="410" spans="1:18" x14ac:dyDescent="0.25">
      <c r="A410" s="4">
        <v>10401</v>
      </c>
      <c r="B410" s="4" t="s">
        <v>87</v>
      </c>
      <c r="C410" s="4" t="s">
        <v>29</v>
      </c>
      <c r="D410" s="4">
        <v>20.7</v>
      </c>
      <c r="E410" s="4">
        <v>16.974</v>
      </c>
      <c r="F410" s="4">
        <v>18</v>
      </c>
      <c r="G410" s="4" t="s">
        <v>82</v>
      </c>
      <c r="H410" s="4" t="s">
        <v>83</v>
      </c>
      <c r="I410" s="4" t="s">
        <v>84</v>
      </c>
      <c r="J410" s="5">
        <v>42036</v>
      </c>
      <c r="K410" s="12">
        <f>Ventas[[#This Row],[Unit Price]]*Ventas[[#This Row],[Quantity]]</f>
        <v>372.59999999999997</v>
      </c>
      <c r="L410" s="12">
        <f>Ventas[[#This Row],[Unit Cost]]*Ventas[[#This Row],[Quantity]]</f>
        <v>305.53199999999998</v>
      </c>
      <c r="M410" s="14">
        <f>Ventas[[#This Row],[Ingresos]]-Ventas[[#This Row],[Costes]]</f>
        <v>67.067999999999984</v>
      </c>
      <c r="N410" s="14" t="str">
        <f>_xlfn.XLOOKUP(Ventas[[#This Row],[Ship Country]],[1]!Countries[Ship Country],[1]!Countries[Area],"No registrado")</f>
        <v>Nord America</v>
      </c>
      <c r="O410" s="14" t="str">
        <f>_xlfn.XLOOKUP(Ventas[[#This Row],[Ship Country]],[1]!Countries[Ship Country],[1]!Countries[Continent],"No existe")</f>
        <v>America</v>
      </c>
      <c r="P410" s="15" t="str">
        <f>_xlfn.XLOOKUP(Ventas[[#This Row],[Category]],[2]!ProdManager[Category],[2]!ProdManager[Prod_Manager])</f>
        <v>Peter Stone</v>
      </c>
      <c r="Q410" s="15">
        <f>YEAR(Ventas[[#This Row],[Order Date]])</f>
        <v>2015</v>
      </c>
      <c r="R410" s="15" t="str">
        <f>TEXT(Ventas[[#This Row],[Order Date]],"MMM")</f>
        <v>feb</v>
      </c>
    </row>
    <row r="411" spans="1:18" x14ac:dyDescent="0.25">
      <c r="A411" s="6">
        <v>10401</v>
      </c>
      <c r="B411" s="6" t="s">
        <v>86</v>
      </c>
      <c r="C411" s="6" t="s">
        <v>10</v>
      </c>
      <c r="D411" s="6">
        <v>30.4</v>
      </c>
      <c r="E411" s="6">
        <v>22.799999999999997</v>
      </c>
      <c r="F411" s="6">
        <v>70</v>
      </c>
      <c r="G411" s="6" t="s">
        <v>82</v>
      </c>
      <c r="H411" s="6" t="s">
        <v>83</v>
      </c>
      <c r="I411" s="6" t="s">
        <v>84</v>
      </c>
      <c r="J411" s="7">
        <v>42036</v>
      </c>
      <c r="K411" s="12">
        <f>Ventas[[#This Row],[Unit Price]]*Ventas[[#This Row],[Quantity]]</f>
        <v>2128</v>
      </c>
      <c r="L411" s="12">
        <f>Ventas[[#This Row],[Unit Cost]]*Ventas[[#This Row],[Quantity]]</f>
        <v>1595.9999999999998</v>
      </c>
      <c r="M411" s="14">
        <f>Ventas[[#This Row],[Ingresos]]-Ventas[[#This Row],[Costes]]</f>
        <v>532.00000000000023</v>
      </c>
      <c r="N411" s="14" t="str">
        <f>_xlfn.XLOOKUP(Ventas[[#This Row],[Ship Country]],[1]!Countries[Ship Country],[1]!Countries[Area],"No registrado")</f>
        <v>Nord America</v>
      </c>
      <c r="O411" s="14" t="str">
        <f>_xlfn.XLOOKUP(Ventas[[#This Row],[Ship Country]],[1]!Countries[Ship Country],[1]!Countries[Continent],"No existe")</f>
        <v>America</v>
      </c>
      <c r="P411" s="15" t="str">
        <f>_xlfn.XLOOKUP(Ventas[[#This Row],[Category]],[2]!ProdManager[Category],[2]!ProdManager[Prod_Manager])</f>
        <v>Marc Caine</v>
      </c>
      <c r="Q411" s="15">
        <f>YEAR(Ventas[[#This Row],[Order Date]])</f>
        <v>2015</v>
      </c>
      <c r="R411" s="15" t="str">
        <f>TEXT(Ventas[[#This Row],[Order Date]],"MMM")</f>
        <v>feb</v>
      </c>
    </row>
    <row r="412" spans="1:18" x14ac:dyDescent="0.25">
      <c r="A412" s="4">
        <v>10401</v>
      </c>
      <c r="B412" s="4" t="s">
        <v>23</v>
      </c>
      <c r="C412" s="4" t="s">
        <v>24</v>
      </c>
      <c r="D412" s="4">
        <v>16.8</v>
      </c>
      <c r="E412" s="4">
        <v>14.112</v>
      </c>
      <c r="F412" s="4">
        <v>20</v>
      </c>
      <c r="G412" s="4" t="s">
        <v>82</v>
      </c>
      <c r="H412" s="4" t="s">
        <v>83</v>
      </c>
      <c r="I412" s="4" t="s">
        <v>84</v>
      </c>
      <c r="J412" s="5">
        <v>42036</v>
      </c>
      <c r="K412" s="12">
        <f>Ventas[[#This Row],[Unit Price]]*Ventas[[#This Row],[Quantity]]</f>
        <v>336</v>
      </c>
      <c r="L412" s="12">
        <f>Ventas[[#This Row],[Unit Cost]]*Ventas[[#This Row],[Quantity]]</f>
        <v>282.24</v>
      </c>
      <c r="M412" s="14">
        <f>Ventas[[#This Row],[Ingresos]]-Ventas[[#This Row],[Costes]]</f>
        <v>53.759999999999991</v>
      </c>
      <c r="N412" s="14" t="str">
        <f>_xlfn.XLOOKUP(Ventas[[#This Row],[Ship Country]],[1]!Countries[Ship Country],[1]!Countries[Area],"No registrado")</f>
        <v>Nord America</v>
      </c>
      <c r="O412" s="14" t="str">
        <f>_xlfn.XLOOKUP(Ventas[[#This Row],[Ship Country]],[1]!Countries[Ship Country],[1]!Countries[Continent],"No existe")</f>
        <v>America</v>
      </c>
      <c r="P412" s="15" t="str">
        <f>_xlfn.XLOOKUP(Ventas[[#This Row],[Category]],[2]!ProdManager[Category],[2]!ProdManager[Prod_Manager])</f>
        <v>Lydia Sinn</v>
      </c>
      <c r="Q412" s="15">
        <f>YEAR(Ventas[[#This Row],[Order Date]])</f>
        <v>2015</v>
      </c>
      <c r="R412" s="15" t="str">
        <f>TEXT(Ventas[[#This Row],[Order Date]],"MMM")</f>
        <v>feb</v>
      </c>
    </row>
    <row r="413" spans="1:18" x14ac:dyDescent="0.25">
      <c r="A413" s="6">
        <v>10401</v>
      </c>
      <c r="B413" s="6" t="s">
        <v>113</v>
      </c>
      <c r="C413" s="6" t="s">
        <v>15</v>
      </c>
      <c r="D413" s="6">
        <v>17.2</v>
      </c>
      <c r="E413" s="6">
        <v>13.932</v>
      </c>
      <c r="F413" s="6">
        <v>60</v>
      </c>
      <c r="G413" s="6" t="s">
        <v>82</v>
      </c>
      <c r="H413" s="6" t="s">
        <v>83</v>
      </c>
      <c r="I413" s="6" t="s">
        <v>84</v>
      </c>
      <c r="J413" s="7">
        <v>42036</v>
      </c>
      <c r="K413" s="12">
        <f>Ventas[[#This Row],[Unit Price]]*Ventas[[#This Row],[Quantity]]</f>
        <v>1032</v>
      </c>
      <c r="L413" s="12">
        <f>Ventas[[#This Row],[Unit Cost]]*Ventas[[#This Row],[Quantity]]</f>
        <v>835.92000000000007</v>
      </c>
      <c r="M413" s="14">
        <f>Ventas[[#This Row],[Ingresos]]-Ventas[[#This Row],[Costes]]</f>
        <v>196.07999999999993</v>
      </c>
      <c r="N413" s="14" t="str">
        <f>_xlfn.XLOOKUP(Ventas[[#This Row],[Ship Country]],[1]!Countries[Ship Country],[1]!Countries[Area],"No registrado")</f>
        <v>Nord America</v>
      </c>
      <c r="O413" s="14" t="str">
        <f>_xlfn.XLOOKUP(Ventas[[#This Row],[Ship Country]],[1]!Countries[Ship Country],[1]!Countries[Continent],"No existe")</f>
        <v>America</v>
      </c>
      <c r="P413" s="15" t="str">
        <f>_xlfn.XLOOKUP(Ventas[[#This Row],[Category]],[2]!ProdManager[Category],[2]!ProdManager[Prod_Manager])</f>
        <v>Peter Stone</v>
      </c>
      <c r="Q413" s="15">
        <f>YEAR(Ventas[[#This Row],[Order Date]])</f>
        <v>2015</v>
      </c>
      <c r="R413" s="15" t="str">
        <f>TEXT(Ventas[[#This Row],[Order Date]],"MMM")</f>
        <v>feb</v>
      </c>
    </row>
    <row r="414" spans="1:18" x14ac:dyDescent="0.25">
      <c r="A414" s="4">
        <v>10402</v>
      </c>
      <c r="B414" s="4" t="s">
        <v>125</v>
      </c>
      <c r="C414" s="4" t="s">
        <v>24</v>
      </c>
      <c r="D414" s="4">
        <v>35.1</v>
      </c>
      <c r="E414" s="4">
        <v>25.974</v>
      </c>
      <c r="F414" s="4">
        <v>65</v>
      </c>
      <c r="G414" s="4" t="s">
        <v>66</v>
      </c>
      <c r="H414" s="4" t="s">
        <v>67</v>
      </c>
      <c r="I414" s="4" t="s">
        <v>68</v>
      </c>
      <c r="J414" s="5">
        <v>42037</v>
      </c>
      <c r="K414" s="12">
        <f>Ventas[[#This Row],[Unit Price]]*Ventas[[#This Row],[Quantity]]</f>
        <v>2281.5</v>
      </c>
      <c r="L414" s="12">
        <f>Ventas[[#This Row],[Unit Cost]]*Ventas[[#This Row],[Quantity]]</f>
        <v>1688.31</v>
      </c>
      <c r="M414" s="14">
        <f>Ventas[[#This Row],[Ingresos]]-Ventas[[#This Row],[Costes]]</f>
        <v>593.19000000000005</v>
      </c>
      <c r="N414" s="14" t="str">
        <f>_xlfn.XLOOKUP(Ventas[[#This Row],[Ship Country]],[1]!Countries[Ship Country],[1]!Countries[Area],"No registrado")</f>
        <v>Nord Europe</v>
      </c>
      <c r="O414" s="14" t="str">
        <f>_xlfn.XLOOKUP(Ventas[[#This Row],[Ship Country]],[1]!Countries[Ship Country],[1]!Countries[Continent],"No existe")</f>
        <v>Europe</v>
      </c>
      <c r="P414" s="15" t="str">
        <f>_xlfn.XLOOKUP(Ventas[[#This Row],[Category]],[2]!ProdManager[Category],[2]!ProdManager[Prod_Manager])</f>
        <v>Lydia Sinn</v>
      </c>
      <c r="Q414" s="15">
        <f>YEAR(Ventas[[#This Row],[Order Date]])</f>
        <v>2015</v>
      </c>
      <c r="R414" s="15" t="str">
        <f>TEXT(Ventas[[#This Row],[Order Date]],"MMM")</f>
        <v>feb</v>
      </c>
    </row>
    <row r="415" spans="1:18" x14ac:dyDescent="0.25">
      <c r="A415" s="6">
        <v>10402</v>
      </c>
      <c r="B415" s="6" t="s">
        <v>197</v>
      </c>
      <c r="C415" s="6" t="s">
        <v>10</v>
      </c>
      <c r="D415" s="6">
        <v>7.2</v>
      </c>
      <c r="E415" s="6">
        <v>5.4720000000000004</v>
      </c>
      <c r="F415" s="6">
        <v>60</v>
      </c>
      <c r="G415" s="6" t="s">
        <v>66</v>
      </c>
      <c r="H415" s="6" t="s">
        <v>67</v>
      </c>
      <c r="I415" s="6" t="s">
        <v>68</v>
      </c>
      <c r="J415" s="7">
        <v>42037</v>
      </c>
      <c r="K415" s="12">
        <f>Ventas[[#This Row],[Unit Price]]*Ventas[[#This Row],[Quantity]]</f>
        <v>432</v>
      </c>
      <c r="L415" s="12">
        <f>Ventas[[#This Row],[Unit Cost]]*Ventas[[#This Row],[Quantity]]</f>
        <v>328.32000000000005</v>
      </c>
      <c r="M415" s="14">
        <f>Ventas[[#This Row],[Ingresos]]-Ventas[[#This Row],[Costes]]</f>
        <v>103.67999999999995</v>
      </c>
      <c r="N415" s="14" t="str">
        <f>_xlfn.XLOOKUP(Ventas[[#This Row],[Ship Country]],[1]!Countries[Ship Country],[1]!Countries[Area],"No registrado")</f>
        <v>Nord Europe</v>
      </c>
      <c r="O415" s="14" t="str">
        <f>_xlfn.XLOOKUP(Ventas[[#This Row],[Ship Country]],[1]!Countries[Ship Country],[1]!Countries[Continent],"No existe")</f>
        <v>Europe</v>
      </c>
      <c r="P415" s="15" t="str">
        <f>_xlfn.XLOOKUP(Ventas[[#This Row],[Category]],[2]!ProdManager[Category],[2]!ProdManager[Prod_Manager])</f>
        <v>Marc Caine</v>
      </c>
      <c r="Q415" s="15">
        <f>YEAR(Ventas[[#This Row],[Order Date]])</f>
        <v>2015</v>
      </c>
      <c r="R415" s="15" t="str">
        <f>TEXT(Ventas[[#This Row],[Order Date]],"MMM")</f>
        <v>feb</v>
      </c>
    </row>
    <row r="416" spans="1:18" x14ac:dyDescent="0.25">
      <c r="A416" s="4">
        <v>10403</v>
      </c>
      <c r="B416" s="4" t="s">
        <v>56</v>
      </c>
      <c r="C416" s="4" t="s">
        <v>35</v>
      </c>
      <c r="D416" s="4">
        <v>13.9</v>
      </c>
      <c r="E416" s="4">
        <v>9.5909999999999993</v>
      </c>
      <c r="F416" s="4">
        <v>21</v>
      </c>
      <c r="G416" s="4" t="s">
        <v>66</v>
      </c>
      <c r="H416" s="4" t="s">
        <v>67</v>
      </c>
      <c r="I416" s="4" t="s">
        <v>68</v>
      </c>
      <c r="J416" s="5">
        <v>42038</v>
      </c>
      <c r="K416" s="12">
        <f>Ventas[[#This Row],[Unit Price]]*Ventas[[#This Row],[Quantity]]</f>
        <v>291.90000000000003</v>
      </c>
      <c r="L416" s="12">
        <f>Ventas[[#This Row],[Unit Cost]]*Ventas[[#This Row],[Quantity]]</f>
        <v>201.41099999999997</v>
      </c>
      <c r="M416" s="14">
        <f>Ventas[[#This Row],[Ingresos]]-Ventas[[#This Row],[Costes]]</f>
        <v>90.489000000000061</v>
      </c>
      <c r="N416" s="14" t="str">
        <f>_xlfn.XLOOKUP(Ventas[[#This Row],[Ship Country]],[1]!Countries[Ship Country],[1]!Countries[Area],"No registrado")</f>
        <v>Nord Europe</v>
      </c>
      <c r="O416" s="14" t="str">
        <f>_xlfn.XLOOKUP(Ventas[[#This Row],[Ship Country]],[1]!Countries[Ship Country],[1]!Countries[Continent],"No existe")</f>
        <v>Europe</v>
      </c>
      <c r="P416" s="15" t="str">
        <f>_xlfn.XLOOKUP(Ventas[[#This Row],[Category]],[2]!ProdManager[Category],[2]!ProdManager[Prod_Manager])</f>
        <v>Lydia Sinn</v>
      </c>
      <c r="Q416" s="15">
        <f>YEAR(Ventas[[#This Row],[Order Date]])</f>
        <v>2015</v>
      </c>
      <c r="R416" s="15" t="str">
        <f>TEXT(Ventas[[#This Row],[Order Date]],"MMM")</f>
        <v>feb</v>
      </c>
    </row>
    <row r="417" spans="1:18" x14ac:dyDescent="0.25">
      <c r="A417" s="6">
        <v>10403</v>
      </c>
      <c r="B417" s="6" t="s">
        <v>231</v>
      </c>
      <c r="C417" s="6" t="s">
        <v>35</v>
      </c>
      <c r="D417" s="6">
        <v>10.199999999999999</v>
      </c>
      <c r="E417" s="6">
        <v>6.9359999999999991</v>
      </c>
      <c r="F417" s="6">
        <v>70</v>
      </c>
      <c r="G417" s="6" t="s">
        <v>66</v>
      </c>
      <c r="H417" s="6" t="s">
        <v>67</v>
      </c>
      <c r="I417" s="6" t="s">
        <v>68</v>
      </c>
      <c r="J417" s="7">
        <v>42038</v>
      </c>
      <c r="K417" s="12">
        <f>Ventas[[#This Row],[Unit Price]]*Ventas[[#This Row],[Quantity]]</f>
        <v>714</v>
      </c>
      <c r="L417" s="12">
        <f>Ventas[[#This Row],[Unit Cost]]*Ventas[[#This Row],[Quantity]]</f>
        <v>485.51999999999992</v>
      </c>
      <c r="M417" s="14">
        <f>Ventas[[#This Row],[Ingresos]]-Ventas[[#This Row],[Costes]]</f>
        <v>228.48000000000008</v>
      </c>
      <c r="N417" s="14" t="str">
        <f>_xlfn.XLOOKUP(Ventas[[#This Row],[Ship Country]],[1]!Countries[Ship Country],[1]!Countries[Area],"No registrado")</f>
        <v>Nord Europe</v>
      </c>
      <c r="O417" s="14" t="str">
        <f>_xlfn.XLOOKUP(Ventas[[#This Row],[Ship Country]],[1]!Countries[Ship Country],[1]!Countries[Continent],"No existe")</f>
        <v>Europe</v>
      </c>
      <c r="P417" s="15" t="str">
        <f>_xlfn.XLOOKUP(Ventas[[#This Row],[Category]],[2]!ProdManager[Category],[2]!ProdManager[Prod_Manager])</f>
        <v>Lydia Sinn</v>
      </c>
      <c r="Q417" s="15">
        <f>YEAR(Ventas[[#This Row],[Order Date]])</f>
        <v>2015</v>
      </c>
      <c r="R417" s="15" t="str">
        <f>TEXT(Ventas[[#This Row],[Order Date]],"MMM")</f>
        <v>feb</v>
      </c>
    </row>
    <row r="418" spans="1:18" x14ac:dyDescent="0.25">
      <c r="A418" s="4">
        <v>10404</v>
      </c>
      <c r="B418" s="4" t="s">
        <v>189</v>
      </c>
      <c r="C418" s="4" t="s">
        <v>35</v>
      </c>
      <c r="D418" s="4">
        <v>24.9</v>
      </c>
      <c r="E418" s="4">
        <v>16.682999999999996</v>
      </c>
      <c r="F418" s="4">
        <v>30</v>
      </c>
      <c r="G418" s="4" t="s">
        <v>114</v>
      </c>
      <c r="H418" s="4" t="s">
        <v>115</v>
      </c>
      <c r="I418" s="4" t="s">
        <v>116</v>
      </c>
      <c r="J418" s="5">
        <v>42038</v>
      </c>
      <c r="K418" s="12">
        <f>Ventas[[#This Row],[Unit Price]]*Ventas[[#This Row],[Quantity]]</f>
        <v>747</v>
      </c>
      <c r="L418" s="12">
        <f>Ventas[[#This Row],[Unit Cost]]*Ventas[[#This Row],[Quantity]]</f>
        <v>500.4899999999999</v>
      </c>
      <c r="M418" s="14">
        <f>Ventas[[#This Row],[Ingresos]]-Ventas[[#This Row],[Costes]]</f>
        <v>246.5100000000001</v>
      </c>
      <c r="N418" s="14" t="str">
        <f>_xlfn.XLOOKUP(Ventas[[#This Row],[Ship Country]],[1]!Countries[Ship Country],[1]!Countries[Area],"No registrado")</f>
        <v>Sud Europe</v>
      </c>
      <c r="O418" s="14" t="str">
        <f>_xlfn.XLOOKUP(Ventas[[#This Row],[Ship Country]],[1]!Countries[Ship Country],[1]!Countries[Continent],"No existe")</f>
        <v>Europe</v>
      </c>
      <c r="P418" s="15" t="str">
        <f>_xlfn.XLOOKUP(Ventas[[#This Row],[Category]],[2]!ProdManager[Category],[2]!ProdManager[Prod_Manager])</f>
        <v>Lydia Sinn</v>
      </c>
      <c r="Q418" s="15">
        <f>YEAR(Ventas[[#This Row],[Order Date]])</f>
        <v>2015</v>
      </c>
      <c r="R418" s="15" t="str">
        <f>TEXT(Ventas[[#This Row],[Order Date]],"MMM")</f>
        <v>feb</v>
      </c>
    </row>
    <row r="419" spans="1:18" x14ac:dyDescent="0.25">
      <c r="A419" s="6">
        <v>10404</v>
      </c>
      <c r="B419" s="6" t="s">
        <v>9</v>
      </c>
      <c r="C419" s="6" t="s">
        <v>10</v>
      </c>
      <c r="D419" s="6">
        <v>11.2</v>
      </c>
      <c r="E419" s="6">
        <v>9.0719999999999992</v>
      </c>
      <c r="F419" s="6">
        <v>40</v>
      </c>
      <c r="G419" s="6" t="s">
        <v>114</v>
      </c>
      <c r="H419" s="6" t="s">
        <v>115</v>
      </c>
      <c r="I419" s="6" t="s">
        <v>116</v>
      </c>
      <c r="J419" s="7">
        <v>42038</v>
      </c>
      <c r="K419" s="12">
        <f>Ventas[[#This Row],[Unit Price]]*Ventas[[#This Row],[Quantity]]</f>
        <v>448</v>
      </c>
      <c r="L419" s="12">
        <f>Ventas[[#This Row],[Unit Cost]]*Ventas[[#This Row],[Quantity]]</f>
        <v>362.88</v>
      </c>
      <c r="M419" s="14">
        <f>Ventas[[#This Row],[Ingresos]]-Ventas[[#This Row],[Costes]]</f>
        <v>85.12</v>
      </c>
      <c r="N419" s="14" t="str">
        <f>_xlfn.XLOOKUP(Ventas[[#This Row],[Ship Country]],[1]!Countries[Ship Country],[1]!Countries[Area],"No registrado")</f>
        <v>Sud Europe</v>
      </c>
      <c r="O419" s="14" t="str">
        <f>_xlfn.XLOOKUP(Ventas[[#This Row],[Ship Country]],[1]!Countries[Ship Country],[1]!Countries[Continent],"No existe")</f>
        <v>Europe</v>
      </c>
      <c r="P419" s="15" t="str">
        <f>_xlfn.XLOOKUP(Ventas[[#This Row],[Category]],[2]!ProdManager[Category],[2]!ProdManager[Prod_Manager])</f>
        <v>Marc Caine</v>
      </c>
      <c r="Q419" s="15">
        <f>YEAR(Ventas[[#This Row],[Order Date]])</f>
        <v>2015</v>
      </c>
      <c r="R419" s="15" t="str">
        <f>TEXT(Ventas[[#This Row],[Order Date]],"MMM")</f>
        <v>feb</v>
      </c>
    </row>
    <row r="420" spans="1:18" x14ac:dyDescent="0.25">
      <c r="A420" s="4">
        <v>10404</v>
      </c>
      <c r="B420" s="4" t="s">
        <v>41</v>
      </c>
      <c r="C420" s="4" t="s">
        <v>35</v>
      </c>
      <c r="D420" s="4">
        <v>16</v>
      </c>
      <c r="E420" s="4">
        <v>10.879999999999999</v>
      </c>
      <c r="F420" s="4">
        <v>30</v>
      </c>
      <c r="G420" s="4" t="s">
        <v>114</v>
      </c>
      <c r="H420" s="4" t="s">
        <v>115</v>
      </c>
      <c r="I420" s="4" t="s">
        <v>116</v>
      </c>
      <c r="J420" s="5">
        <v>42038</v>
      </c>
      <c r="K420" s="12">
        <f>Ventas[[#This Row],[Unit Price]]*Ventas[[#This Row],[Quantity]]</f>
        <v>480</v>
      </c>
      <c r="L420" s="12">
        <f>Ventas[[#This Row],[Unit Cost]]*Ventas[[#This Row],[Quantity]]</f>
        <v>326.39999999999998</v>
      </c>
      <c r="M420" s="14">
        <f>Ventas[[#This Row],[Ingresos]]-Ventas[[#This Row],[Costes]]</f>
        <v>153.60000000000002</v>
      </c>
      <c r="N420" s="14" t="str">
        <f>_xlfn.XLOOKUP(Ventas[[#This Row],[Ship Country]],[1]!Countries[Ship Country],[1]!Countries[Area],"No registrado")</f>
        <v>Sud Europe</v>
      </c>
      <c r="O420" s="14" t="str">
        <f>_xlfn.XLOOKUP(Ventas[[#This Row],[Ship Country]],[1]!Countries[Ship Country],[1]!Countries[Continent],"No existe")</f>
        <v>Europe</v>
      </c>
      <c r="P420" s="15" t="str">
        <f>_xlfn.XLOOKUP(Ventas[[#This Row],[Category]],[2]!ProdManager[Category],[2]!ProdManager[Prod_Manager])</f>
        <v>Lydia Sinn</v>
      </c>
      <c r="Q420" s="15">
        <f>YEAR(Ventas[[#This Row],[Order Date]])</f>
        <v>2015</v>
      </c>
      <c r="R420" s="15" t="str">
        <f>TEXT(Ventas[[#This Row],[Order Date]],"MMM")</f>
        <v>feb</v>
      </c>
    </row>
    <row r="421" spans="1:18" x14ac:dyDescent="0.25">
      <c r="A421" s="6">
        <v>10405</v>
      </c>
      <c r="B421" s="6" t="s">
        <v>146</v>
      </c>
      <c r="C421" s="6" t="s">
        <v>24</v>
      </c>
      <c r="D421" s="6">
        <v>8</v>
      </c>
      <c r="E421" s="6">
        <v>5.84</v>
      </c>
      <c r="F421" s="6">
        <v>50</v>
      </c>
      <c r="G421" s="6" t="s">
        <v>232</v>
      </c>
      <c r="H421" s="6" t="s">
        <v>233</v>
      </c>
      <c r="I421" s="6" t="s">
        <v>65</v>
      </c>
      <c r="J421" s="7">
        <v>42041</v>
      </c>
      <c r="K421" s="12">
        <f>Ventas[[#This Row],[Unit Price]]*Ventas[[#This Row],[Quantity]]</f>
        <v>400</v>
      </c>
      <c r="L421" s="12">
        <f>Ventas[[#This Row],[Unit Cost]]*Ventas[[#This Row],[Quantity]]</f>
        <v>292</v>
      </c>
      <c r="M421" s="14">
        <f>Ventas[[#This Row],[Ingresos]]-Ventas[[#This Row],[Costes]]</f>
        <v>108</v>
      </c>
      <c r="N421" s="14" t="str">
        <f>_xlfn.XLOOKUP(Ventas[[#This Row],[Ship Country]],[1]!Countries[Ship Country],[1]!Countries[Area],"No registrado")</f>
        <v>Sud America</v>
      </c>
      <c r="O421" s="14" t="str">
        <f>_xlfn.XLOOKUP(Ventas[[#This Row],[Ship Country]],[1]!Countries[Ship Country],[1]!Countries[Continent],"No existe")</f>
        <v>America</v>
      </c>
      <c r="P421" s="15" t="str">
        <f>_xlfn.XLOOKUP(Ventas[[#This Row],[Category]],[2]!ProdManager[Category],[2]!ProdManager[Prod_Manager])</f>
        <v>Lydia Sinn</v>
      </c>
      <c r="Q421" s="15">
        <f>YEAR(Ventas[[#This Row],[Order Date]])</f>
        <v>2015</v>
      </c>
      <c r="R421" s="15" t="str">
        <f>TEXT(Ventas[[#This Row],[Order Date]],"MMM")</f>
        <v>feb</v>
      </c>
    </row>
    <row r="422" spans="1:18" x14ac:dyDescent="0.25">
      <c r="A422" s="4">
        <v>10406</v>
      </c>
      <c r="B422" s="4" t="s">
        <v>57</v>
      </c>
      <c r="C422" s="4" t="s">
        <v>29</v>
      </c>
      <c r="D422" s="4">
        <v>15.2</v>
      </c>
      <c r="E422" s="4">
        <v>11.247999999999999</v>
      </c>
      <c r="F422" s="4">
        <v>5</v>
      </c>
      <c r="G422" s="4" t="s">
        <v>219</v>
      </c>
      <c r="H422" s="4" t="s">
        <v>152</v>
      </c>
      <c r="I422" s="4" t="s">
        <v>27</v>
      </c>
      <c r="J422" s="5">
        <v>42042</v>
      </c>
      <c r="K422" s="12">
        <f>Ventas[[#This Row],[Unit Price]]*Ventas[[#This Row],[Quantity]]</f>
        <v>76</v>
      </c>
      <c r="L422" s="12">
        <f>Ventas[[#This Row],[Unit Cost]]*Ventas[[#This Row],[Quantity]]</f>
        <v>56.239999999999995</v>
      </c>
      <c r="M422" s="14">
        <f>Ventas[[#This Row],[Ingresos]]-Ventas[[#This Row],[Costes]]</f>
        <v>19.760000000000005</v>
      </c>
      <c r="N422" s="14" t="str">
        <f>_xlfn.XLOOKUP(Ventas[[#This Row],[Ship Country]],[1]!Countries[Ship Country],[1]!Countries[Area],"No registrado")</f>
        <v>Sud America</v>
      </c>
      <c r="O422" s="14" t="str">
        <f>_xlfn.XLOOKUP(Ventas[[#This Row],[Ship Country]],[1]!Countries[Ship Country],[1]!Countries[Continent],"No existe")</f>
        <v>America</v>
      </c>
      <c r="P422" s="15" t="str">
        <f>_xlfn.XLOOKUP(Ventas[[#This Row],[Category]],[2]!ProdManager[Category],[2]!ProdManager[Prod_Manager])</f>
        <v>Peter Stone</v>
      </c>
      <c r="Q422" s="15">
        <f>YEAR(Ventas[[#This Row],[Order Date]])</f>
        <v>2015</v>
      </c>
      <c r="R422" s="15" t="str">
        <f>TEXT(Ventas[[#This Row],[Order Date]],"MMM")</f>
        <v>feb</v>
      </c>
    </row>
    <row r="423" spans="1:18" x14ac:dyDescent="0.25">
      <c r="A423" s="6">
        <v>10406</v>
      </c>
      <c r="B423" s="6" t="s">
        <v>121</v>
      </c>
      <c r="C423" s="6" t="s">
        <v>18</v>
      </c>
      <c r="D423" s="6">
        <v>36.4</v>
      </c>
      <c r="E423" s="6">
        <v>28.756</v>
      </c>
      <c r="F423" s="6">
        <v>42</v>
      </c>
      <c r="G423" s="6" t="s">
        <v>219</v>
      </c>
      <c r="H423" s="6" t="s">
        <v>152</v>
      </c>
      <c r="I423" s="6" t="s">
        <v>27</v>
      </c>
      <c r="J423" s="7">
        <v>42042</v>
      </c>
      <c r="K423" s="12">
        <f>Ventas[[#This Row],[Unit Price]]*Ventas[[#This Row],[Quantity]]</f>
        <v>1528.8</v>
      </c>
      <c r="L423" s="12">
        <f>Ventas[[#This Row],[Unit Cost]]*Ventas[[#This Row],[Quantity]]</f>
        <v>1207.752</v>
      </c>
      <c r="M423" s="14">
        <f>Ventas[[#This Row],[Ingresos]]-Ventas[[#This Row],[Costes]]</f>
        <v>321.048</v>
      </c>
      <c r="N423" s="14" t="str">
        <f>_xlfn.XLOOKUP(Ventas[[#This Row],[Ship Country]],[1]!Countries[Ship Country],[1]!Countries[Area],"No registrado")</f>
        <v>Sud America</v>
      </c>
      <c r="O423" s="14" t="str">
        <f>_xlfn.XLOOKUP(Ventas[[#This Row],[Ship Country]],[1]!Countries[Ship Country],[1]!Countries[Continent],"No existe")</f>
        <v>America</v>
      </c>
      <c r="P423" s="15" t="str">
        <f>_xlfn.XLOOKUP(Ventas[[#This Row],[Category]],[2]!ProdManager[Category],[2]!ProdManager[Prod_Manager])</f>
        <v>Marc Caine</v>
      </c>
      <c r="Q423" s="15">
        <f>YEAR(Ventas[[#This Row],[Order Date]])</f>
        <v>2015</v>
      </c>
      <c r="R423" s="15" t="str">
        <f>TEXT(Ventas[[#This Row],[Order Date]],"MMM")</f>
        <v>feb</v>
      </c>
    </row>
    <row r="424" spans="1:18" x14ac:dyDescent="0.25">
      <c r="A424" s="4">
        <v>10406</v>
      </c>
      <c r="B424" s="4" t="s">
        <v>71</v>
      </c>
      <c r="C424" s="4" t="s">
        <v>35</v>
      </c>
      <c r="D424" s="4">
        <v>8</v>
      </c>
      <c r="E424" s="4">
        <v>5.4399999999999995</v>
      </c>
      <c r="F424" s="4">
        <v>30</v>
      </c>
      <c r="G424" s="4" t="s">
        <v>219</v>
      </c>
      <c r="H424" s="4" t="s">
        <v>152</v>
      </c>
      <c r="I424" s="4" t="s">
        <v>27</v>
      </c>
      <c r="J424" s="5">
        <v>42042</v>
      </c>
      <c r="K424" s="12">
        <f>Ventas[[#This Row],[Unit Price]]*Ventas[[#This Row],[Quantity]]</f>
        <v>240</v>
      </c>
      <c r="L424" s="12">
        <f>Ventas[[#This Row],[Unit Cost]]*Ventas[[#This Row],[Quantity]]</f>
        <v>163.19999999999999</v>
      </c>
      <c r="M424" s="14">
        <f>Ventas[[#This Row],[Ingresos]]-Ventas[[#This Row],[Costes]]</f>
        <v>76.800000000000011</v>
      </c>
      <c r="N424" s="14" t="str">
        <f>_xlfn.XLOOKUP(Ventas[[#This Row],[Ship Country]],[1]!Countries[Ship Country],[1]!Countries[Area],"No registrado")</f>
        <v>Sud America</v>
      </c>
      <c r="O424" s="14" t="str">
        <f>_xlfn.XLOOKUP(Ventas[[#This Row],[Ship Country]],[1]!Countries[Ship Country],[1]!Countries[Continent],"No existe")</f>
        <v>America</v>
      </c>
      <c r="P424" s="15" t="str">
        <f>_xlfn.XLOOKUP(Ventas[[#This Row],[Category]],[2]!ProdManager[Category],[2]!ProdManager[Prod_Manager])</f>
        <v>Lydia Sinn</v>
      </c>
      <c r="Q424" s="15">
        <f>YEAR(Ventas[[#This Row],[Order Date]])</f>
        <v>2015</v>
      </c>
      <c r="R424" s="15" t="str">
        <f>TEXT(Ventas[[#This Row],[Order Date]],"MMM")</f>
        <v>feb</v>
      </c>
    </row>
    <row r="425" spans="1:18" x14ac:dyDescent="0.25">
      <c r="A425" s="6">
        <v>10406</v>
      </c>
      <c r="B425" s="6" t="s">
        <v>138</v>
      </c>
      <c r="C425" s="6" t="s">
        <v>43</v>
      </c>
      <c r="D425" s="6">
        <v>14.4</v>
      </c>
      <c r="E425" s="6">
        <v>12.96</v>
      </c>
      <c r="F425" s="6">
        <v>10</v>
      </c>
      <c r="G425" s="6" t="s">
        <v>219</v>
      </c>
      <c r="H425" s="6" t="s">
        <v>152</v>
      </c>
      <c r="I425" s="6" t="s">
        <v>27</v>
      </c>
      <c r="J425" s="7">
        <v>42042</v>
      </c>
      <c r="K425" s="12">
        <f>Ventas[[#This Row],[Unit Price]]*Ventas[[#This Row],[Quantity]]</f>
        <v>144</v>
      </c>
      <c r="L425" s="12">
        <f>Ventas[[#This Row],[Unit Cost]]*Ventas[[#This Row],[Quantity]]</f>
        <v>129.60000000000002</v>
      </c>
      <c r="M425" s="14">
        <f>Ventas[[#This Row],[Ingresos]]-Ventas[[#This Row],[Costes]]</f>
        <v>14.399999999999977</v>
      </c>
      <c r="N425" s="14" t="str">
        <f>_xlfn.XLOOKUP(Ventas[[#This Row],[Ship Country]],[1]!Countries[Ship Country],[1]!Countries[Area],"No registrado")</f>
        <v>Sud America</v>
      </c>
      <c r="O425" s="14" t="str">
        <f>_xlfn.XLOOKUP(Ventas[[#This Row],[Ship Country]],[1]!Countries[Ship Country],[1]!Countries[Continent],"No existe")</f>
        <v>America</v>
      </c>
      <c r="P425" s="15" t="str">
        <f>_xlfn.XLOOKUP(Ventas[[#This Row],[Category]],[2]!ProdManager[Category],[2]!ProdManager[Prod_Manager])</f>
        <v>John Matter</v>
      </c>
      <c r="Q425" s="15">
        <f>YEAR(Ventas[[#This Row],[Order Date]])</f>
        <v>2015</v>
      </c>
      <c r="R425" s="15" t="str">
        <f>TEXT(Ventas[[#This Row],[Order Date]],"MMM")</f>
        <v>feb</v>
      </c>
    </row>
    <row r="426" spans="1:18" x14ac:dyDescent="0.25">
      <c r="A426" s="4">
        <v>10406</v>
      </c>
      <c r="B426" s="4" t="s">
        <v>98</v>
      </c>
      <c r="C426" s="4" t="s">
        <v>29</v>
      </c>
      <c r="D426" s="4">
        <v>14.7</v>
      </c>
      <c r="E426" s="4">
        <v>11.465999999999999</v>
      </c>
      <c r="F426" s="4">
        <v>2</v>
      </c>
      <c r="G426" s="4" t="s">
        <v>219</v>
      </c>
      <c r="H426" s="4" t="s">
        <v>152</v>
      </c>
      <c r="I426" s="4" t="s">
        <v>27</v>
      </c>
      <c r="J426" s="5">
        <v>42042</v>
      </c>
      <c r="K426" s="12">
        <f>Ventas[[#This Row],[Unit Price]]*Ventas[[#This Row],[Quantity]]</f>
        <v>29.4</v>
      </c>
      <c r="L426" s="12">
        <f>Ventas[[#This Row],[Unit Cost]]*Ventas[[#This Row],[Quantity]]</f>
        <v>22.931999999999999</v>
      </c>
      <c r="M426" s="14">
        <f>Ventas[[#This Row],[Ingresos]]-Ventas[[#This Row],[Costes]]</f>
        <v>6.468</v>
      </c>
      <c r="N426" s="14" t="str">
        <f>_xlfn.XLOOKUP(Ventas[[#This Row],[Ship Country]],[1]!Countries[Ship Country],[1]!Countries[Area],"No registrado")</f>
        <v>Sud America</v>
      </c>
      <c r="O426" s="14" t="str">
        <f>_xlfn.XLOOKUP(Ventas[[#This Row],[Ship Country]],[1]!Countries[Ship Country],[1]!Countries[Continent],"No existe")</f>
        <v>America</v>
      </c>
      <c r="P426" s="15" t="str">
        <f>_xlfn.XLOOKUP(Ventas[[#This Row],[Category]],[2]!ProdManager[Category],[2]!ProdManager[Prod_Manager])</f>
        <v>Peter Stone</v>
      </c>
      <c r="Q426" s="15">
        <f>YEAR(Ventas[[#This Row],[Order Date]])</f>
        <v>2015</v>
      </c>
      <c r="R426" s="15" t="str">
        <f>TEXT(Ventas[[#This Row],[Order Date]],"MMM")</f>
        <v>feb</v>
      </c>
    </row>
    <row r="427" spans="1:18" x14ac:dyDescent="0.25">
      <c r="A427" s="6">
        <v>10407</v>
      </c>
      <c r="B427" s="6" t="s">
        <v>16</v>
      </c>
      <c r="C427" s="6" t="s">
        <v>15</v>
      </c>
      <c r="D427" s="6">
        <v>16.8</v>
      </c>
      <c r="E427" s="6">
        <v>12.768000000000001</v>
      </c>
      <c r="F427" s="6">
        <v>30</v>
      </c>
      <c r="G427" s="6" t="s">
        <v>76</v>
      </c>
      <c r="H427" s="6" t="s">
        <v>77</v>
      </c>
      <c r="I427" s="6" t="s">
        <v>21</v>
      </c>
      <c r="J427" s="7">
        <v>42042</v>
      </c>
      <c r="K427" s="12">
        <f>Ventas[[#This Row],[Unit Price]]*Ventas[[#This Row],[Quantity]]</f>
        <v>504</v>
      </c>
      <c r="L427" s="12">
        <f>Ventas[[#This Row],[Unit Cost]]*Ventas[[#This Row],[Quantity]]</f>
        <v>383.04</v>
      </c>
      <c r="M427" s="14">
        <f>Ventas[[#This Row],[Ingresos]]-Ventas[[#This Row],[Costes]]</f>
        <v>120.95999999999998</v>
      </c>
      <c r="N427" s="14" t="str">
        <f>_xlfn.XLOOKUP(Ventas[[#This Row],[Ship Country]],[1]!Countries[Ship Country],[1]!Countries[Area],"No registrado")</f>
        <v>Nord Europe</v>
      </c>
      <c r="O427" s="14" t="str">
        <f>_xlfn.XLOOKUP(Ventas[[#This Row],[Ship Country]],[1]!Countries[Ship Country],[1]!Countries[Continent],"No existe")</f>
        <v>Europe</v>
      </c>
      <c r="P427" s="15" t="str">
        <f>_xlfn.XLOOKUP(Ventas[[#This Row],[Category]],[2]!ProdManager[Category],[2]!ProdManager[Prod_Manager])</f>
        <v>Peter Stone</v>
      </c>
      <c r="Q427" s="15">
        <f>YEAR(Ventas[[#This Row],[Order Date]])</f>
        <v>2015</v>
      </c>
      <c r="R427" s="15" t="str">
        <f>TEXT(Ventas[[#This Row],[Order Date]],"MMM")</f>
        <v>feb</v>
      </c>
    </row>
    <row r="428" spans="1:18" x14ac:dyDescent="0.25">
      <c r="A428" s="4">
        <v>10407</v>
      </c>
      <c r="B428" s="4" t="s">
        <v>155</v>
      </c>
      <c r="C428" s="4" t="s">
        <v>15</v>
      </c>
      <c r="D428" s="4">
        <v>28.8</v>
      </c>
      <c r="E428" s="4">
        <v>24.192</v>
      </c>
      <c r="F428" s="4">
        <v>15</v>
      </c>
      <c r="G428" s="4" t="s">
        <v>76</v>
      </c>
      <c r="H428" s="4" t="s">
        <v>77</v>
      </c>
      <c r="I428" s="4" t="s">
        <v>21</v>
      </c>
      <c r="J428" s="5">
        <v>42042</v>
      </c>
      <c r="K428" s="12">
        <f>Ventas[[#This Row],[Unit Price]]*Ventas[[#This Row],[Quantity]]</f>
        <v>432</v>
      </c>
      <c r="L428" s="12">
        <f>Ventas[[#This Row],[Unit Cost]]*Ventas[[#This Row],[Quantity]]</f>
        <v>362.88</v>
      </c>
      <c r="M428" s="14">
        <f>Ventas[[#This Row],[Ingresos]]-Ventas[[#This Row],[Costes]]</f>
        <v>69.12</v>
      </c>
      <c r="N428" s="14" t="str">
        <f>_xlfn.XLOOKUP(Ventas[[#This Row],[Ship Country]],[1]!Countries[Ship Country],[1]!Countries[Area],"No registrado")</f>
        <v>Nord Europe</v>
      </c>
      <c r="O428" s="14" t="str">
        <f>_xlfn.XLOOKUP(Ventas[[#This Row],[Ship Country]],[1]!Countries[Ship Country],[1]!Countries[Continent],"No existe")</f>
        <v>Europe</v>
      </c>
      <c r="P428" s="15" t="str">
        <f>_xlfn.XLOOKUP(Ventas[[#This Row],[Category]],[2]!ProdManager[Category],[2]!ProdManager[Prod_Manager])</f>
        <v>Peter Stone</v>
      </c>
      <c r="Q428" s="15">
        <f>YEAR(Ventas[[#This Row],[Order Date]])</f>
        <v>2015</v>
      </c>
      <c r="R428" s="15" t="str">
        <f>TEXT(Ventas[[#This Row],[Order Date]],"MMM")</f>
        <v>feb</v>
      </c>
    </row>
    <row r="429" spans="1:18" x14ac:dyDescent="0.25">
      <c r="A429" s="6">
        <v>10407</v>
      </c>
      <c r="B429" s="6" t="s">
        <v>113</v>
      </c>
      <c r="C429" s="6" t="s">
        <v>15</v>
      </c>
      <c r="D429" s="6">
        <v>17.2</v>
      </c>
      <c r="E429" s="6">
        <v>12.899999999999999</v>
      </c>
      <c r="F429" s="6">
        <v>15</v>
      </c>
      <c r="G429" s="6" t="s">
        <v>76</v>
      </c>
      <c r="H429" s="6" t="s">
        <v>77</v>
      </c>
      <c r="I429" s="6" t="s">
        <v>21</v>
      </c>
      <c r="J429" s="7">
        <v>42042</v>
      </c>
      <c r="K429" s="12">
        <f>Ventas[[#This Row],[Unit Price]]*Ventas[[#This Row],[Quantity]]</f>
        <v>258</v>
      </c>
      <c r="L429" s="12">
        <f>Ventas[[#This Row],[Unit Cost]]*Ventas[[#This Row],[Quantity]]</f>
        <v>193.49999999999997</v>
      </c>
      <c r="M429" s="14">
        <f>Ventas[[#This Row],[Ingresos]]-Ventas[[#This Row],[Costes]]</f>
        <v>64.500000000000028</v>
      </c>
      <c r="N429" s="14" t="str">
        <f>_xlfn.XLOOKUP(Ventas[[#This Row],[Ship Country]],[1]!Countries[Ship Country],[1]!Countries[Area],"No registrado")</f>
        <v>Nord Europe</v>
      </c>
      <c r="O429" s="14" t="str">
        <f>_xlfn.XLOOKUP(Ventas[[#This Row],[Ship Country]],[1]!Countries[Ship Country],[1]!Countries[Continent],"No existe")</f>
        <v>Europe</v>
      </c>
      <c r="P429" s="15" t="str">
        <f>_xlfn.XLOOKUP(Ventas[[#This Row],[Category]],[2]!ProdManager[Category],[2]!ProdManager[Prod_Manager])</f>
        <v>Peter Stone</v>
      </c>
      <c r="Q429" s="15">
        <f>YEAR(Ventas[[#This Row],[Order Date]])</f>
        <v>2015</v>
      </c>
      <c r="R429" s="15" t="str">
        <f>TEXT(Ventas[[#This Row],[Order Date]],"MMM")</f>
        <v>feb</v>
      </c>
    </row>
    <row r="430" spans="1:18" x14ac:dyDescent="0.25">
      <c r="A430" s="4">
        <v>10408</v>
      </c>
      <c r="B430" s="4" t="s">
        <v>78</v>
      </c>
      <c r="C430" s="4" t="s">
        <v>35</v>
      </c>
      <c r="D430" s="4">
        <v>39.4</v>
      </c>
      <c r="E430" s="4">
        <v>26.791999999999998</v>
      </c>
      <c r="F430" s="4">
        <v>35</v>
      </c>
      <c r="G430" s="4" t="s">
        <v>234</v>
      </c>
      <c r="H430" s="4" t="s">
        <v>235</v>
      </c>
      <c r="I430" s="4" t="s">
        <v>13</v>
      </c>
      <c r="J430" s="5">
        <v>42043</v>
      </c>
      <c r="K430" s="12">
        <f>Ventas[[#This Row],[Unit Price]]*Ventas[[#This Row],[Quantity]]</f>
        <v>1379</v>
      </c>
      <c r="L430" s="12">
        <f>Ventas[[#This Row],[Unit Cost]]*Ventas[[#This Row],[Quantity]]</f>
        <v>937.71999999999991</v>
      </c>
      <c r="M430" s="14">
        <f>Ventas[[#This Row],[Ingresos]]-Ventas[[#This Row],[Costes]]</f>
        <v>441.28000000000009</v>
      </c>
      <c r="N430" s="14" t="str">
        <f>_xlfn.XLOOKUP(Ventas[[#This Row],[Ship Country]],[1]!Countries[Ship Country],[1]!Countries[Area],"No registrado")</f>
        <v>Nord Europe</v>
      </c>
      <c r="O430" s="14" t="str">
        <f>_xlfn.XLOOKUP(Ventas[[#This Row],[Ship Country]],[1]!Countries[Ship Country],[1]!Countries[Continent],"No existe")</f>
        <v>Europe</v>
      </c>
      <c r="P430" s="15" t="str">
        <f>_xlfn.XLOOKUP(Ventas[[#This Row],[Category]],[2]!ProdManager[Category],[2]!ProdManager[Prod_Manager])</f>
        <v>Lydia Sinn</v>
      </c>
      <c r="Q430" s="15">
        <f>YEAR(Ventas[[#This Row],[Order Date]])</f>
        <v>2015</v>
      </c>
      <c r="R430" s="15" t="str">
        <f>TEXT(Ventas[[#This Row],[Order Date]],"MMM")</f>
        <v>feb</v>
      </c>
    </row>
    <row r="431" spans="1:18" x14ac:dyDescent="0.25">
      <c r="A431" s="6">
        <v>10408</v>
      </c>
      <c r="B431" s="6" t="s">
        <v>75</v>
      </c>
      <c r="C431" s="6" t="s">
        <v>29</v>
      </c>
      <c r="D431" s="6">
        <v>20.8</v>
      </c>
      <c r="E431" s="6">
        <v>16.848000000000003</v>
      </c>
      <c r="F431" s="6">
        <v>10</v>
      </c>
      <c r="G431" s="6" t="s">
        <v>234</v>
      </c>
      <c r="H431" s="6" t="s">
        <v>235</v>
      </c>
      <c r="I431" s="6" t="s">
        <v>13</v>
      </c>
      <c r="J431" s="7">
        <v>42043</v>
      </c>
      <c r="K431" s="12">
        <f>Ventas[[#This Row],[Unit Price]]*Ventas[[#This Row],[Quantity]]</f>
        <v>208</v>
      </c>
      <c r="L431" s="12">
        <f>Ventas[[#This Row],[Unit Cost]]*Ventas[[#This Row],[Quantity]]</f>
        <v>168.48000000000002</v>
      </c>
      <c r="M431" s="14">
        <f>Ventas[[#This Row],[Ingresos]]-Ventas[[#This Row],[Costes]]</f>
        <v>39.519999999999982</v>
      </c>
      <c r="N431" s="14" t="str">
        <f>_xlfn.XLOOKUP(Ventas[[#This Row],[Ship Country]],[1]!Countries[Ship Country],[1]!Countries[Area],"No registrado")</f>
        <v>Nord Europe</v>
      </c>
      <c r="O431" s="14" t="str">
        <f>_xlfn.XLOOKUP(Ventas[[#This Row],[Ship Country]],[1]!Countries[Ship Country],[1]!Countries[Continent],"No existe")</f>
        <v>Europe</v>
      </c>
      <c r="P431" s="15" t="str">
        <f>_xlfn.XLOOKUP(Ventas[[#This Row],[Category]],[2]!ProdManager[Category],[2]!ProdManager[Prod_Manager])</f>
        <v>Peter Stone</v>
      </c>
      <c r="Q431" s="15">
        <f>YEAR(Ventas[[#This Row],[Order Date]])</f>
        <v>2015</v>
      </c>
      <c r="R431" s="15" t="str">
        <f>TEXT(Ventas[[#This Row],[Order Date]],"MMM")</f>
        <v>feb</v>
      </c>
    </row>
    <row r="432" spans="1:18" x14ac:dyDescent="0.25">
      <c r="A432" s="4">
        <v>10408</v>
      </c>
      <c r="B432" s="4" t="s">
        <v>145</v>
      </c>
      <c r="C432" s="4" t="s">
        <v>46</v>
      </c>
      <c r="D432" s="4">
        <v>5.9</v>
      </c>
      <c r="E432" s="4">
        <v>4.7200000000000006</v>
      </c>
      <c r="F432" s="4">
        <v>6</v>
      </c>
      <c r="G432" s="4" t="s">
        <v>234</v>
      </c>
      <c r="H432" s="4" t="s">
        <v>235</v>
      </c>
      <c r="I432" s="4" t="s">
        <v>13</v>
      </c>
      <c r="J432" s="5">
        <v>42043</v>
      </c>
      <c r="K432" s="12">
        <f>Ventas[[#This Row],[Unit Price]]*Ventas[[#This Row],[Quantity]]</f>
        <v>35.400000000000006</v>
      </c>
      <c r="L432" s="12">
        <f>Ventas[[#This Row],[Unit Cost]]*Ventas[[#This Row],[Quantity]]</f>
        <v>28.320000000000004</v>
      </c>
      <c r="M432" s="14">
        <f>Ventas[[#This Row],[Ingresos]]-Ventas[[#This Row],[Costes]]</f>
        <v>7.0800000000000018</v>
      </c>
      <c r="N432" s="14" t="str">
        <f>_xlfn.XLOOKUP(Ventas[[#This Row],[Ship Country]],[1]!Countries[Ship Country],[1]!Countries[Area],"No registrado")</f>
        <v>Nord Europe</v>
      </c>
      <c r="O432" s="14" t="str">
        <f>_xlfn.XLOOKUP(Ventas[[#This Row],[Ship Country]],[1]!Countries[Ship Country],[1]!Countries[Continent],"No existe")</f>
        <v>Europe</v>
      </c>
      <c r="P432" s="15" t="str">
        <f>_xlfn.XLOOKUP(Ventas[[#This Row],[Category]],[2]!ProdManager[Category],[2]!ProdManager[Prod_Manager])</f>
        <v>John Matter</v>
      </c>
      <c r="Q432" s="15">
        <f>YEAR(Ventas[[#This Row],[Order Date]])</f>
        <v>2015</v>
      </c>
      <c r="R432" s="15" t="str">
        <f>TEXT(Ventas[[#This Row],[Order Date]],"MMM")</f>
        <v>feb</v>
      </c>
    </row>
    <row r="433" spans="1:18" x14ac:dyDescent="0.25">
      <c r="A433" s="6">
        <v>10409</v>
      </c>
      <c r="B433" s="6" t="s">
        <v>17</v>
      </c>
      <c r="C433" s="6" t="s">
        <v>18</v>
      </c>
      <c r="D433" s="6">
        <v>18.600000000000001</v>
      </c>
      <c r="E433" s="6">
        <v>15.252000000000002</v>
      </c>
      <c r="F433" s="6">
        <v>12</v>
      </c>
      <c r="G433" s="6" t="s">
        <v>236</v>
      </c>
      <c r="H433" s="6" t="s">
        <v>237</v>
      </c>
      <c r="I433" s="6" t="s">
        <v>238</v>
      </c>
      <c r="J433" s="7">
        <v>42044</v>
      </c>
      <c r="K433" s="12">
        <f>Ventas[[#This Row],[Unit Price]]*Ventas[[#This Row],[Quantity]]</f>
        <v>223.20000000000002</v>
      </c>
      <c r="L433" s="12">
        <f>Ventas[[#This Row],[Unit Cost]]*Ventas[[#This Row],[Quantity]]</f>
        <v>183.02400000000003</v>
      </c>
      <c r="M433" s="14">
        <f>Ventas[[#This Row],[Ingresos]]-Ventas[[#This Row],[Costes]]</f>
        <v>40.175999999999988</v>
      </c>
      <c r="N433" s="14" t="str">
        <f>_xlfn.XLOOKUP(Ventas[[#This Row],[Ship Country]],[1]!Countries[Ship Country],[1]!Countries[Area],"No registrado")</f>
        <v>Sud America</v>
      </c>
      <c r="O433" s="14" t="str">
        <f>_xlfn.XLOOKUP(Ventas[[#This Row],[Ship Country]],[1]!Countries[Ship Country],[1]!Countries[Continent],"No existe")</f>
        <v>America</v>
      </c>
      <c r="P433" s="15" t="str">
        <f>_xlfn.XLOOKUP(Ventas[[#This Row],[Category]],[2]!ProdManager[Category],[2]!ProdManager[Prod_Manager])</f>
        <v>Marc Caine</v>
      </c>
      <c r="Q433" s="15">
        <f>YEAR(Ventas[[#This Row],[Order Date]])</f>
        <v>2015</v>
      </c>
      <c r="R433" s="15" t="str">
        <f>TEXT(Ventas[[#This Row],[Order Date]],"MMM")</f>
        <v>feb</v>
      </c>
    </row>
    <row r="434" spans="1:18" x14ac:dyDescent="0.25">
      <c r="A434" s="4">
        <v>10409</v>
      </c>
      <c r="B434" s="4" t="s">
        <v>71</v>
      </c>
      <c r="C434" s="4" t="s">
        <v>35</v>
      </c>
      <c r="D434" s="4">
        <v>8</v>
      </c>
      <c r="E434" s="4">
        <v>5.52</v>
      </c>
      <c r="F434" s="4">
        <v>12</v>
      </c>
      <c r="G434" s="4" t="s">
        <v>236</v>
      </c>
      <c r="H434" s="4" t="s">
        <v>237</v>
      </c>
      <c r="I434" s="4" t="s">
        <v>238</v>
      </c>
      <c r="J434" s="5">
        <v>42044</v>
      </c>
      <c r="K434" s="12">
        <f>Ventas[[#This Row],[Unit Price]]*Ventas[[#This Row],[Quantity]]</f>
        <v>96</v>
      </c>
      <c r="L434" s="12">
        <f>Ventas[[#This Row],[Unit Cost]]*Ventas[[#This Row],[Quantity]]</f>
        <v>66.239999999999995</v>
      </c>
      <c r="M434" s="14">
        <f>Ventas[[#This Row],[Ingresos]]-Ventas[[#This Row],[Costes]]</f>
        <v>29.760000000000005</v>
      </c>
      <c r="N434" s="14" t="str">
        <f>_xlfn.XLOOKUP(Ventas[[#This Row],[Ship Country]],[1]!Countries[Ship Country],[1]!Countries[Area],"No registrado")</f>
        <v>Sud America</v>
      </c>
      <c r="O434" s="14" t="str">
        <f>_xlfn.XLOOKUP(Ventas[[#This Row],[Ship Country]],[1]!Countries[Ship Country],[1]!Countries[Continent],"No existe")</f>
        <v>America</v>
      </c>
      <c r="P434" s="15" t="str">
        <f>_xlfn.XLOOKUP(Ventas[[#This Row],[Category]],[2]!ProdManager[Category],[2]!ProdManager[Prod_Manager])</f>
        <v>Lydia Sinn</v>
      </c>
      <c r="Q434" s="15">
        <f>YEAR(Ventas[[#This Row],[Order Date]])</f>
        <v>2015</v>
      </c>
      <c r="R434" s="15" t="str">
        <f>TEXT(Ventas[[#This Row],[Order Date]],"MMM")</f>
        <v>feb</v>
      </c>
    </row>
    <row r="435" spans="1:18" x14ac:dyDescent="0.25">
      <c r="A435" s="6">
        <v>10410</v>
      </c>
      <c r="B435" s="6" t="s">
        <v>39</v>
      </c>
      <c r="C435" s="6" t="s">
        <v>15</v>
      </c>
      <c r="D435" s="6">
        <v>2</v>
      </c>
      <c r="E435" s="6">
        <v>1.56</v>
      </c>
      <c r="F435" s="6">
        <v>49</v>
      </c>
      <c r="G435" s="6" t="s">
        <v>229</v>
      </c>
      <c r="H435" s="6" t="s">
        <v>230</v>
      </c>
      <c r="I435" s="6" t="s">
        <v>194</v>
      </c>
      <c r="J435" s="7">
        <v>42045</v>
      </c>
      <c r="K435" s="12">
        <f>Ventas[[#This Row],[Unit Price]]*Ventas[[#This Row],[Quantity]]</f>
        <v>98</v>
      </c>
      <c r="L435" s="12">
        <f>Ventas[[#This Row],[Unit Cost]]*Ventas[[#This Row],[Quantity]]</f>
        <v>76.44</v>
      </c>
      <c r="M435" s="14">
        <f>Ventas[[#This Row],[Ingresos]]-Ventas[[#This Row],[Costes]]</f>
        <v>21.560000000000002</v>
      </c>
      <c r="N435" s="14" t="str">
        <f>_xlfn.XLOOKUP(Ventas[[#This Row],[Ship Country]],[1]!Countries[Ship Country],[1]!Countries[Area],"No registrado")</f>
        <v>Nord America</v>
      </c>
      <c r="O435" s="14" t="str">
        <f>_xlfn.XLOOKUP(Ventas[[#This Row],[Ship Country]],[1]!Countries[Ship Country],[1]!Countries[Continent],"No existe")</f>
        <v>America</v>
      </c>
      <c r="P435" s="15" t="str">
        <f>_xlfn.XLOOKUP(Ventas[[#This Row],[Category]],[2]!ProdManager[Category],[2]!ProdManager[Prod_Manager])</f>
        <v>Peter Stone</v>
      </c>
      <c r="Q435" s="15">
        <f>YEAR(Ventas[[#This Row],[Order Date]])</f>
        <v>2015</v>
      </c>
      <c r="R435" s="15" t="str">
        <f>TEXT(Ventas[[#This Row],[Order Date]],"MMM")</f>
        <v>feb</v>
      </c>
    </row>
    <row r="436" spans="1:18" x14ac:dyDescent="0.25">
      <c r="A436" s="4">
        <v>10410</v>
      </c>
      <c r="B436" s="4" t="s">
        <v>52</v>
      </c>
      <c r="C436" s="4" t="s">
        <v>15</v>
      </c>
      <c r="D436" s="4">
        <v>44</v>
      </c>
      <c r="E436" s="4">
        <v>35.200000000000003</v>
      </c>
      <c r="F436" s="4">
        <v>16</v>
      </c>
      <c r="G436" s="4" t="s">
        <v>229</v>
      </c>
      <c r="H436" s="4" t="s">
        <v>230</v>
      </c>
      <c r="I436" s="4" t="s">
        <v>194</v>
      </c>
      <c r="J436" s="5">
        <v>42045</v>
      </c>
      <c r="K436" s="12">
        <f>Ventas[[#This Row],[Unit Price]]*Ventas[[#This Row],[Quantity]]</f>
        <v>704</v>
      </c>
      <c r="L436" s="12">
        <f>Ventas[[#This Row],[Unit Cost]]*Ventas[[#This Row],[Quantity]]</f>
        <v>563.20000000000005</v>
      </c>
      <c r="M436" s="14">
        <f>Ventas[[#This Row],[Ingresos]]-Ventas[[#This Row],[Costes]]</f>
        <v>140.79999999999995</v>
      </c>
      <c r="N436" s="14" t="str">
        <f>_xlfn.XLOOKUP(Ventas[[#This Row],[Ship Country]],[1]!Countries[Ship Country],[1]!Countries[Area],"No registrado")</f>
        <v>Nord America</v>
      </c>
      <c r="O436" s="14" t="str">
        <f>_xlfn.XLOOKUP(Ventas[[#This Row],[Ship Country]],[1]!Countries[Ship Country],[1]!Countries[Continent],"No existe")</f>
        <v>America</v>
      </c>
      <c r="P436" s="15" t="str">
        <f>_xlfn.XLOOKUP(Ventas[[#This Row],[Category]],[2]!ProdManager[Category],[2]!ProdManager[Prod_Manager])</f>
        <v>Peter Stone</v>
      </c>
      <c r="Q436" s="15">
        <f>YEAR(Ventas[[#This Row],[Order Date]])</f>
        <v>2015</v>
      </c>
      <c r="R436" s="15" t="str">
        <f>TEXT(Ventas[[#This Row],[Order Date]],"MMM")</f>
        <v>feb</v>
      </c>
    </row>
    <row r="437" spans="1:18" x14ac:dyDescent="0.25">
      <c r="A437" s="6">
        <v>10411</v>
      </c>
      <c r="B437" s="6" t="s">
        <v>28</v>
      </c>
      <c r="C437" s="6" t="s">
        <v>29</v>
      </c>
      <c r="D437" s="6">
        <v>7.7</v>
      </c>
      <c r="E437" s="6">
        <v>5.7750000000000004</v>
      </c>
      <c r="F437" s="6">
        <v>25</v>
      </c>
      <c r="G437" s="6" t="s">
        <v>229</v>
      </c>
      <c r="H437" s="6" t="s">
        <v>230</v>
      </c>
      <c r="I437" s="6" t="s">
        <v>194</v>
      </c>
      <c r="J437" s="7">
        <v>42045</v>
      </c>
      <c r="K437" s="12">
        <f>Ventas[[#This Row],[Unit Price]]*Ventas[[#This Row],[Quantity]]</f>
        <v>192.5</v>
      </c>
      <c r="L437" s="12">
        <f>Ventas[[#This Row],[Unit Cost]]*Ventas[[#This Row],[Quantity]]</f>
        <v>144.375</v>
      </c>
      <c r="M437" s="14">
        <f>Ventas[[#This Row],[Ingresos]]-Ventas[[#This Row],[Costes]]</f>
        <v>48.125</v>
      </c>
      <c r="N437" s="14" t="str">
        <f>_xlfn.XLOOKUP(Ventas[[#This Row],[Ship Country]],[1]!Countries[Ship Country],[1]!Countries[Area],"No registrado")</f>
        <v>Nord America</v>
      </c>
      <c r="O437" s="14" t="str">
        <f>_xlfn.XLOOKUP(Ventas[[#This Row],[Ship Country]],[1]!Countries[Ship Country],[1]!Countries[Continent],"No existe")</f>
        <v>America</v>
      </c>
      <c r="P437" s="15" t="str">
        <f>_xlfn.XLOOKUP(Ventas[[#This Row],[Category]],[2]!ProdManager[Category],[2]!ProdManager[Prod_Manager])</f>
        <v>Peter Stone</v>
      </c>
      <c r="Q437" s="15">
        <f>YEAR(Ventas[[#This Row],[Order Date]])</f>
        <v>2015</v>
      </c>
      <c r="R437" s="15" t="str">
        <f>TEXT(Ventas[[#This Row],[Order Date]],"MMM")</f>
        <v>feb</v>
      </c>
    </row>
    <row r="438" spans="1:18" x14ac:dyDescent="0.25">
      <c r="A438" s="4">
        <v>10411</v>
      </c>
      <c r="B438" s="4" t="s">
        <v>122</v>
      </c>
      <c r="C438" s="4" t="s">
        <v>24</v>
      </c>
      <c r="D438" s="4">
        <v>15.5</v>
      </c>
      <c r="E438" s="4">
        <v>12.245000000000001</v>
      </c>
      <c r="F438" s="4">
        <v>40</v>
      </c>
      <c r="G438" s="4" t="s">
        <v>229</v>
      </c>
      <c r="H438" s="4" t="s">
        <v>230</v>
      </c>
      <c r="I438" s="4" t="s">
        <v>194</v>
      </c>
      <c r="J438" s="5">
        <v>42045</v>
      </c>
      <c r="K438" s="12">
        <f>Ventas[[#This Row],[Unit Price]]*Ventas[[#This Row],[Quantity]]</f>
        <v>620</v>
      </c>
      <c r="L438" s="12">
        <f>Ventas[[#This Row],[Unit Cost]]*Ventas[[#This Row],[Quantity]]</f>
        <v>489.80000000000007</v>
      </c>
      <c r="M438" s="14">
        <f>Ventas[[#This Row],[Ingresos]]-Ventas[[#This Row],[Costes]]</f>
        <v>130.19999999999993</v>
      </c>
      <c r="N438" s="14" t="str">
        <f>_xlfn.XLOOKUP(Ventas[[#This Row],[Ship Country]],[1]!Countries[Ship Country],[1]!Countries[Area],"No registrado")</f>
        <v>Nord America</v>
      </c>
      <c r="O438" s="14" t="str">
        <f>_xlfn.XLOOKUP(Ventas[[#This Row],[Ship Country]],[1]!Countries[Ship Country],[1]!Countries[Continent],"No existe")</f>
        <v>America</v>
      </c>
      <c r="P438" s="15" t="str">
        <f>_xlfn.XLOOKUP(Ventas[[#This Row],[Category]],[2]!ProdManager[Category],[2]!ProdManager[Prod_Manager])</f>
        <v>Lydia Sinn</v>
      </c>
      <c r="Q438" s="15">
        <f>YEAR(Ventas[[#This Row],[Order Date]])</f>
        <v>2015</v>
      </c>
      <c r="R438" s="15" t="str">
        <f>TEXT(Ventas[[#This Row],[Order Date]],"MMM")</f>
        <v>feb</v>
      </c>
    </row>
    <row r="439" spans="1:18" x14ac:dyDescent="0.25">
      <c r="A439" s="6">
        <v>10411</v>
      </c>
      <c r="B439" s="6" t="s">
        <v>52</v>
      </c>
      <c r="C439" s="6" t="s">
        <v>15</v>
      </c>
      <c r="D439" s="6">
        <v>44</v>
      </c>
      <c r="E439" s="6">
        <v>34.760000000000005</v>
      </c>
      <c r="F439" s="6">
        <v>9</v>
      </c>
      <c r="G439" s="6" t="s">
        <v>229</v>
      </c>
      <c r="H439" s="6" t="s">
        <v>230</v>
      </c>
      <c r="I439" s="6" t="s">
        <v>194</v>
      </c>
      <c r="J439" s="7">
        <v>42045</v>
      </c>
      <c r="K439" s="12">
        <f>Ventas[[#This Row],[Unit Price]]*Ventas[[#This Row],[Quantity]]</f>
        <v>396</v>
      </c>
      <c r="L439" s="12">
        <f>Ventas[[#This Row],[Unit Cost]]*Ventas[[#This Row],[Quantity]]</f>
        <v>312.84000000000003</v>
      </c>
      <c r="M439" s="14">
        <f>Ventas[[#This Row],[Ingresos]]-Ventas[[#This Row],[Costes]]</f>
        <v>83.159999999999968</v>
      </c>
      <c r="N439" s="14" t="str">
        <f>_xlfn.XLOOKUP(Ventas[[#This Row],[Ship Country]],[1]!Countries[Ship Country],[1]!Countries[Area],"No registrado")</f>
        <v>Nord America</v>
      </c>
      <c r="O439" s="14" t="str">
        <f>_xlfn.XLOOKUP(Ventas[[#This Row],[Ship Country]],[1]!Countries[Ship Country],[1]!Countries[Continent],"No existe")</f>
        <v>America</v>
      </c>
      <c r="P439" s="15" t="str">
        <f>_xlfn.XLOOKUP(Ventas[[#This Row],[Category]],[2]!ProdManager[Category],[2]!ProdManager[Prod_Manager])</f>
        <v>Peter Stone</v>
      </c>
      <c r="Q439" s="15">
        <f>YEAR(Ventas[[#This Row],[Order Date]])</f>
        <v>2015</v>
      </c>
      <c r="R439" s="15" t="str">
        <f>TEXT(Ventas[[#This Row],[Order Date]],"MMM")</f>
        <v>feb</v>
      </c>
    </row>
    <row r="440" spans="1:18" x14ac:dyDescent="0.25">
      <c r="A440" s="4">
        <v>10412</v>
      </c>
      <c r="B440" s="4" t="s">
        <v>17</v>
      </c>
      <c r="C440" s="4" t="s">
        <v>18</v>
      </c>
      <c r="D440" s="4">
        <v>18.600000000000001</v>
      </c>
      <c r="E440" s="4">
        <v>15.066000000000003</v>
      </c>
      <c r="F440" s="4">
        <v>20</v>
      </c>
      <c r="G440" s="4" t="s">
        <v>95</v>
      </c>
      <c r="H440" s="4" t="s">
        <v>96</v>
      </c>
      <c r="I440" s="4" t="s">
        <v>97</v>
      </c>
      <c r="J440" s="5">
        <v>42048</v>
      </c>
      <c r="K440" s="12">
        <f>Ventas[[#This Row],[Unit Price]]*Ventas[[#This Row],[Quantity]]</f>
        <v>372</v>
      </c>
      <c r="L440" s="12">
        <f>Ventas[[#This Row],[Unit Cost]]*Ventas[[#This Row],[Quantity]]</f>
        <v>301.32000000000005</v>
      </c>
      <c r="M440" s="14">
        <f>Ventas[[#This Row],[Ingresos]]-Ventas[[#This Row],[Costes]]</f>
        <v>70.67999999999995</v>
      </c>
      <c r="N440" s="14" t="str">
        <f>_xlfn.XLOOKUP(Ventas[[#This Row],[Ship Country]],[1]!Countries[Ship Country],[1]!Countries[Area],"No registrado")</f>
        <v>Nord Europe</v>
      </c>
      <c r="O440" s="14" t="str">
        <f>_xlfn.XLOOKUP(Ventas[[#This Row],[Ship Country]],[1]!Countries[Ship Country],[1]!Countries[Continent],"No existe")</f>
        <v>Europe</v>
      </c>
      <c r="P440" s="15" t="str">
        <f>_xlfn.XLOOKUP(Ventas[[#This Row],[Category]],[2]!ProdManager[Category],[2]!ProdManager[Prod_Manager])</f>
        <v>Marc Caine</v>
      </c>
      <c r="Q440" s="15">
        <f>YEAR(Ventas[[#This Row],[Order Date]])</f>
        <v>2015</v>
      </c>
      <c r="R440" s="15" t="str">
        <f>TEXT(Ventas[[#This Row],[Order Date]],"MMM")</f>
        <v>feb</v>
      </c>
    </row>
    <row r="441" spans="1:18" x14ac:dyDescent="0.25">
      <c r="A441" s="6">
        <v>10413</v>
      </c>
      <c r="B441" s="6" t="s">
        <v>101</v>
      </c>
      <c r="C441" s="6" t="s">
        <v>43</v>
      </c>
      <c r="D441" s="6">
        <v>14.4</v>
      </c>
      <c r="E441" s="6">
        <v>12.816000000000001</v>
      </c>
      <c r="F441" s="6">
        <v>14</v>
      </c>
      <c r="G441" s="6" t="s">
        <v>204</v>
      </c>
      <c r="H441" s="6" t="s">
        <v>205</v>
      </c>
      <c r="I441" s="6" t="s">
        <v>13</v>
      </c>
      <c r="J441" s="7">
        <v>42049</v>
      </c>
      <c r="K441" s="12">
        <f>Ventas[[#This Row],[Unit Price]]*Ventas[[#This Row],[Quantity]]</f>
        <v>201.6</v>
      </c>
      <c r="L441" s="12">
        <f>Ventas[[#This Row],[Unit Cost]]*Ventas[[#This Row],[Quantity]]</f>
        <v>179.42400000000001</v>
      </c>
      <c r="M441" s="14">
        <f>Ventas[[#This Row],[Ingresos]]-Ventas[[#This Row],[Costes]]</f>
        <v>22.175999999999988</v>
      </c>
      <c r="N441" s="14" t="str">
        <f>_xlfn.XLOOKUP(Ventas[[#This Row],[Ship Country]],[1]!Countries[Ship Country],[1]!Countries[Area],"No registrado")</f>
        <v>Nord Europe</v>
      </c>
      <c r="O441" s="14" t="str">
        <f>_xlfn.XLOOKUP(Ventas[[#This Row],[Ship Country]],[1]!Countries[Ship Country],[1]!Countries[Continent],"No existe")</f>
        <v>Europe</v>
      </c>
      <c r="P441" s="15" t="str">
        <f>_xlfn.XLOOKUP(Ventas[[#This Row],[Category]],[2]!ProdManager[Category],[2]!ProdManager[Prod_Manager])</f>
        <v>John Matter</v>
      </c>
      <c r="Q441" s="15">
        <f>YEAR(Ventas[[#This Row],[Order Date]])</f>
        <v>2015</v>
      </c>
      <c r="R441" s="15" t="str">
        <f>TEXT(Ventas[[#This Row],[Order Date]],"MMM")</f>
        <v>feb</v>
      </c>
    </row>
    <row r="442" spans="1:18" x14ac:dyDescent="0.25">
      <c r="A442" s="4">
        <v>10413</v>
      </c>
      <c r="B442" s="4" t="s">
        <v>78</v>
      </c>
      <c r="C442" s="4" t="s">
        <v>35</v>
      </c>
      <c r="D442" s="4">
        <v>39.4</v>
      </c>
      <c r="E442" s="4">
        <v>26.397999999999996</v>
      </c>
      <c r="F442" s="4">
        <v>40</v>
      </c>
      <c r="G442" s="4" t="s">
        <v>204</v>
      </c>
      <c r="H442" s="4" t="s">
        <v>205</v>
      </c>
      <c r="I442" s="4" t="s">
        <v>13</v>
      </c>
      <c r="J442" s="5">
        <v>42049</v>
      </c>
      <c r="K442" s="12">
        <f>Ventas[[#This Row],[Unit Price]]*Ventas[[#This Row],[Quantity]]</f>
        <v>1576</v>
      </c>
      <c r="L442" s="12">
        <f>Ventas[[#This Row],[Unit Cost]]*Ventas[[#This Row],[Quantity]]</f>
        <v>1055.9199999999998</v>
      </c>
      <c r="M442" s="14">
        <f>Ventas[[#This Row],[Ingresos]]-Ventas[[#This Row],[Costes]]</f>
        <v>520.08000000000015</v>
      </c>
      <c r="N442" s="14" t="str">
        <f>_xlfn.XLOOKUP(Ventas[[#This Row],[Ship Country]],[1]!Countries[Ship Country],[1]!Countries[Area],"No registrado")</f>
        <v>Nord Europe</v>
      </c>
      <c r="O442" s="14" t="str">
        <f>_xlfn.XLOOKUP(Ventas[[#This Row],[Ship Country]],[1]!Countries[Ship Country],[1]!Countries[Continent],"No existe")</f>
        <v>Europe</v>
      </c>
      <c r="P442" s="15" t="str">
        <f>_xlfn.XLOOKUP(Ventas[[#This Row],[Category]],[2]!ProdManager[Category],[2]!ProdManager[Prod_Manager])</f>
        <v>Lydia Sinn</v>
      </c>
      <c r="Q442" s="15">
        <f>YEAR(Ventas[[#This Row],[Order Date]])</f>
        <v>2015</v>
      </c>
      <c r="R442" s="15" t="str">
        <f>TEXT(Ventas[[#This Row],[Order Date]],"MMM")</f>
        <v>feb</v>
      </c>
    </row>
    <row r="443" spans="1:18" x14ac:dyDescent="0.25">
      <c r="A443" s="6">
        <v>10413</v>
      </c>
      <c r="B443" s="6" t="s">
        <v>138</v>
      </c>
      <c r="C443" s="6" t="s">
        <v>43</v>
      </c>
      <c r="D443" s="6">
        <v>14.4</v>
      </c>
      <c r="E443" s="6">
        <v>12.672000000000001</v>
      </c>
      <c r="F443" s="6">
        <v>24</v>
      </c>
      <c r="G443" s="6" t="s">
        <v>204</v>
      </c>
      <c r="H443" s="6" t="s">
        <v>205</v>
      </c>
      <c r="I443" s="6" t="s">
        <v>13</v>
      </c>
      <c r="J443" s="7">
        <v>42049</v>
      </c>
      <c r="K443" s="12">
        <f>Ventas[[#This Row],[Unit Price]]*Ventas[[#This Row],[Quantity]]</f>
        <v>345.6</v>
      </c>
      <c r="L443" s="12">
        <f>Ventas[[#This Row],[Unit Cost]]*Ventas[[#This Row],[Quantity]]</f>
        <v>304.12800000000004</v>
      </c>
      <c r="M443" s="14">
        <f>Ventas[[#This Row],[Ingresos]]-Ventas[[#This Row],[Costes]]</f>
        <v>41.47199999999998</v>
      </c>
      <c r="N443" s="14" t="str">
        <f>_xlfn.XLOOKUP(Ventas[[#This Row],[Ship Country]],[1]!Countries[Ship Country],[1]!Countries[Area],"No registrado")</f>
        <v>Nord Europe</v>
      </c>
      <c r="O443" s="14" t="str">
        <f>_xlfn.XLOOKUP(Ventas[[#This Row],[Ship Country]],[1]!Countries[Ship Country],[1]!Countries[Continent],"No existe")</f>
        <v>Europe</v>
      </c>
      <c r="P443" s="15" t="str">
        <f>_xlfn.XLOOKUP(Ventas[[#This Row],[Category]],[2]!ProdManager[Category],[2]!ProdManager[Prod_Manager])</f>
        <v>John Matter</v>
      </c>
      <c r="Q443" s="15">
        <f>YEAR(Ventas[[#This Row],[Order Date]])</f>
        <v>2015</v>
      </c>
      <c r="R443" s="15" t="str">
        <f>TEXT(Ventas[[#This Row],[Order Date]],"MMM")</f>
        <v>feb</v>
      </c>
    </row>
    <row r="444" spans="1:18" x14ac:dyDescent="0.25">
      <c r="A444" s="4">
        <v>10414</v>
      </c>
      <c r="B444" s="4" t="s">
        <v>130</v>
      </c>
      <c r="C444" s="4" t="s">
        <v>35</v>
      </c>
      <c r="D444" s="4">
        <v>7.3</v>
      </c>
      <c r="E444" s="4">
        <v>4.8909999999999991</v>
      </c>
      <c r="F444" s="4">
        <v>18</v>
      </c>
      <c r="G444" s="4" t="s">
        <v>202</v>
      </c>
      <c r="H444" s="4" t="s">
        <v>152</v>
      </c>
      <c r="I444" s="4" t="s">
        <v>27</v>
      </c>
      <c r="J444" s="5">
        <v>42049</v>
      </c>
      <c r="K444" s="12">
        <f>Ventas[[#This Row],[Unit Price]]*Ventas[[#This Row],[Quantity]]</f>
        <v>131.4</v>
      </c>
      <c r="L444" s="12">
        <f>Ventas[[#This Row],[Unit Cost]]*Ventas[[#This Row],[Quantity]]</f>
        <v>88.037999999999982</v>
      </c>
      <c r="M444" s="14">
        <f>Ventas[[#This Row],[Ingresos]]-Ventas[[#This Row],[Costes]]</f>
        <v>43.362000000000023</v>
      </c>
      <c r="N444" s="14" t="str">
        <f>_xlfn.XLOOKUP(Ventas[[#This Row],[Ship Country]],[1]!Countries[Ship Country],[1]!Countries[Area],"No registrado")</f>
        <v>Sud America</v>
      </c>
      <c r="O444" s="14" t="str">
        <f>_xlfn.XLOOKUP(Ventas[[#This Row],[Ship Country]],[1]!Countries[Ship Country],[1]!Countries[Continent],"No existe")</f>
        <v>America</v>
      </c>
      <c r="P444" s="15" t="str">
        <f>_xlfn.XLOOKUP(Ventas[[#This Row],[Category]],[2]!ProdManager[Category],[2]!ProdManager[Prod_Manager])</f>
        <v>Lydia Sinn</v>
      </c>
      <c r="Q444" s="15">
        <f>YEAR(Ventas[[#This Row],[Order Date]])</f>
        <v>2015</v>
      </c>
      <c r="R444" s="15" t="str">
        <f>TEXT(Ventas[[#This Row],[Order Date]],"MMM")</f>
        <v>feb</v>
      </c>
    </row>
    <row r="445" spans="1:18" x14ac:dyDescent="0.25">
      <c r="A445" s="6">
        <v>10414</v>
      </c>
      <c r="B445" s="6" t="s">
        <v>39</v>
      </c>
      <c r="C445" s="6" t="s">
        <v>15</v>
      </c>
      <c r="D445" s="6">
        <v>2</v>
      </c>
      <c r="E445" s="6">
        <v>1.54</v>
      </c>
      <c r="F445" s="6">
        <v>50</v>
      </c>
      <c r="G445" s="6" t="s">
        <v>202</v>
      </c>
      <c r="H445" s="6" t="s">
        <v>152</v>
      </c>
      <c r="I445" s="6" t="s">
        <v>27</v>
      </c>
      <c r="J445" s="7">
        <v>42049</v>
      </c>
      <c r="K445" s="12">
        <f>Ventas[[#This Row],[Unit Price]]*Ventas[[#This Row],[Quantity]]</f>
        <v>100</v>
      </c>
      <c r="L445" s="12">
        <f>Ventas[[#This Row],[Unit Cost]]*Ventas[[#This Row],[Quantity]]</f>
        <v>77</v>
      </c>
      <c r="M445" s="14">
        <f>Ventas[[#This Row],[Ingresos]]-Ventas[[#This Row],[Costes]]</f>
        <v>23</v>
      </c>
      <c r="N445" s="14" t="str">
        <f>_xlfn.XLOOKUP(Ventas[[#This Row],[Ship Country]],[1]!Countries[Ship Country],[1]!Countries[Area],"No registrado")</f>
        <v>Sud America</v>
      </c>
      <c r="O445" s="14" t="str">
        <f>_xlfn.XLOOKUP(Ventas[[#This Row],[Ship Country]],[1]!Countries[Ship Country],[1]!Countries[Continent],"No existe")</f>
        <v>America</v>
      </c>
      <c r="P445" s="15" t="str">
        <f>_xlfn.XLOOKUP(Ventas[[#This Row],[Category]],[2]!ProdManager[Category],[2]!ProdManager[Prod_Manager])</f>
        <v>Peter Stone</v>
      </c>
      <c r="Q445" s="15">
        <f>YEAR(Ventas[[#This Row],[Order Date]])</f>
        <v>2015</v>
      </c>
      <c r="R445" s="15" t="str">
        <f>TEXT(Ventas[[#This Row],[Order Date]],"MMM")</f>
        <v>feb</v>
      </c>
    </row>
    <row r="446" spans="1:18" x14ac:dyDescent="0.25">
      <c r="A446" s="4">
        <v>10415</v>
      </c>
      <c r="B446" s="4" t="s">
        <v>91</v>
      </c>
      <c r="C446" s="4" t="s">
        <v>46</v>
      </c>
      <c r="D446" s="4">
        <v>31.2</v>
      </c>
      <c r="E446" s="4">
        <v>25.272000000000002</v>
      </c>
      <c r="F446" s="4">
        <v>2</v>
      </c>
      <c r="G446" s="4" t="s">
        <v>223</v>
      </c>
      <c r="H446" s="4" t="s">
        <v>224</v>
      </c>
      <c r="I446" s="4" t="s">
        <v>84</v>
      </c>
      <c r="J446" s="5">
        <v>42050</v>
      </c>
      <c r="K446" s="12">
        <f>Ventas[[#This Row],[Unit Price]]*Ventas[[#This Row],[Quantity]]</f>
        <v>62.4</v>
      </c>
      <c r="L446" s="12">
        <f>Ventas[[#This Row],[Unit Cost]]*Ventas[[#This Row],[Quantity]]</f>
        <v>50.544000000000004</v>
      </c>
      <c r="M446" s="14">
        <f>Ventas[[#This Row],[Ingresos]]-Ventas[[#This Row],[Costes]]</f>
        <v>11.855999999999995</v>
      </c>
      <c r="N446" s="14" t="str">
        <f>_xlfn.XLOOKUP(Ventas[[#This Row],[Ship Country]],[1]!Countries[Ship Country],[1]!Countries[Area],"No registrado")</f>
        <v>Nord America</v>
      </c>
      <c r="O446" s="14" t="str">
        <f>_xlfn.XLOOKUP(Ventas[[#This Row],[Ship Country]],[1]!Countries[Ship Country],[1]!Countries[Continent],"No existe")</f>
        <v>America</v>
      </c>
      <c r="P446" s="15" t="str">
        <f>_xlfn.XLOOKUP(Ventas[[#This Row],[Category]],[2]!ProdManager[Category],[2]!ProdManager[Prod_Manager])</f>
        <v>John Matter</v>
      </c>
      <c r="Q446" s="15">
        <f>YEAR(Ventas[[#This Row],[Order Date]])</f>
        <v>2015</v>
      </c>
      <c r="R446" s="15" t="str">
        <f>TEXT(Ventas[[#This Row],[Order Date]],"MMM")</f>
        <v>feb</v>
      </c>
    </row>
    <row r="447" spans="1:18" x14ac:dyDescent="0.25">
      <c r="A447" s="6">
        <v>10415</v>
      </c>
      <c r="B447" s="6" t="s">
        <v>39</v>
      </c>
      <c r="C447" s="6" t="s">
        <v>15</v>
      </c>
      <c r="D447" s="6">
        <v>2</v>
      </c>
      <c r="E447" s="6">
        <v>1.54</v>
      </c>
      <c r="F447" s="6">
        <v>20</v>
      </c>
      <c r="G447" s="6" t="s">
        <v>223</v>
      </c>
      <c r="H447" s="6" t="s">
        <v>224</v>
      </c>
      <c r="I447" s="6" t="s">
        <v>84</v>
      </c>
      <c r="J447" s="7">
        <v>42050</v>
      </c>
      <c r="K447" s="12">
        <f>Ventas[[#This Row],[Unit Price]]*Ventas[[#This Row],[Quantity]]</f>
        <v>40</v>
      </c>
      <c r="L447" s="12">
        <f>Ventas[[#This Row],[Unit Cost]]*Ventas[[#This Row],[Quantity]]</f>
        <v>30.8</v>
      </c>
      <c r="M447" s="14">
        <f>Ventas[[#This Row],[Ingresos]]-Ventas[[#This Row],[Costes]]</f>
        <v>9.1999999999999993</v>
      </c>
      <c r="N447" s="14" t="str">
        <f>_xlfn.XLOOKUP(Ventas[[#This Row],[Ship Country]],[1]!Countries[Ship Country],[1]!Countries[Area],"No registrado")</f>
        <v>Nord America</v>
      </c>
      <c r="O447" s="14" t="str">
        <f>_xlfn.XLOOKUP(Ventas[[#This Row],[Ship Country]],[1]!Countries[Ship Country],[1]!Countries[Continent],"No existe")</f>
        <v>America</v>
      </c>
      <c r="P447" s="15" t="str">
        <f>_xlfn.XLOOKUP(Ventas[[#This Row],[Category]],[2]!ProdManager[Category],[2]!ProdManager[Prod_Manager])</f>
        <v>Peter Stone</v>
      </c>
      <c r="Q447" s="15">
        <f>YEAR(Ventas[[#This Row],[Order Date]])</f>
        <v>2015</v>
      </c>
      <c r="R447" s="15" t="str">
        <f>TEXT(Ventas[[#This Row],[Order Date]],"MMM")</f>
        <v>feb</v>
      </c>
    </row>
    <row r="448" spans="1:18" x14ac:dyDescent="0.25">
      <c r="A448" s="4">
        <v>10416</v>
      </c>
      <c r="B448" s="4" t="s">
        <v>130</v>
      </c>
      <c r="C448" s="4" t="s">
        <v>35</v>
      </c>
      <c r="D448" s="4">
        <v>7.3</v>
      </c>
      <c r="E448" s="4">
        <v>5.0369999999999999</v>
      </c>
      <c r="F448" s="4">
        <v>20</v>
      </c>
      <c r="G448" s="4" t="s">
        <v>95</v>
      </c>
      <c r="H448" s="4" t="s">
        <v>96</v>
      </c>
      <c r="I448" s="4" t="s">
        <v>97</v>
      </c>
      <c r="J448" s="5">
        <v>42051</v>
      </c>
      <c r="K448" s="12">
        <f>Ventas[[#This Row],[Unit Price]]*Ventas[[#This Row],[Quantity]]</f>
        <v>146</v>
      </c>
      <c r="L448" s="12">
        <f>Ventas[[#This Row],[Unit Cost]]*Ventas[[#This Row],[Quantity]]</f>
        <v>100.74</v>
      </c>
      <c r="M448" s="14">
        <f>Ventas[[#This Row],[Ingresos]]-Ventas[[#This Row],[Costes]]</f>
        <v>45.260000000000005</v>
      </c>
      <c r="N448" s="14" t="str">
        <f>_xlfn.XLOOKUP(Ventas[[#This Row],[Ship Country]],[1]!Countries[Ship Country],[1]!Countries[Area],"No registrado")</f>
        <v>Nord Europe</v>
      </c>
      <c r="O448" s="14" t="str">
        <f>_xlfn.XLOOKUP(Ventas[[#This Row],[Ship Country]],[1]!Countries[Ship Country],[1]!Countries[Continent],"No existe")</f>
        <v>Europe</v>
      </c>
      <c r="P448" s="15" t="str">
        <f>_xlfn.XLOOKUP(Ventas[[#This Row],[Category]],[2]!ProdManager[Category],[2]!ProdManager[Prod_Manager])</f>
        <v>Lydia Sinn</v>
      </c>
      <c r="Q448" s="15">
        <f>YEAR(Ventas[[#This Row],[Order Date]])</f>
        <v>2015</v>
      </c>
      <c r="R448" s="15" t="str">
        <f>TEXT(Ventas[[#This Row],[Order Date]],"MMM")</f>
        <v>feb</v>
      </c>
    </row>
    <row r="449" spans="1:18" x14ac:dyDescent="0.25">
      <c r="A449" s="6">
        <v>10416</v>
      </c>
      <c r="B449" s="6" t="s">
        <v>58</v>
      </c>
      <c r="C449" s="6" t="s">
        <v>46</v>
      </c>
      <c r="D449" s="6">
        <v>26.2</v>
      </c>
      <c r="E449" s="6">
        <v>20.698</v>
      </c>
      <c r="F449" s="6">
        <v>10</v>
      </c>
      <c r="G449" s="6" t="s">
        <v>95</v>
      </c>
      <c r="H449" s="6" t="s">
        <v>96</v>
      </c>
      <c r="I449" s="6" t="s">
        <v>97</v>
      </c>
      <c r="J449" s="7">
        <v>42051</v>
      </c>
      <c r="K449" s="12">
        <f>Ventas[[#This Row],[Unit Price]]*Ventas[[#This Row],[Quantity]]</f>
        <v>262</v>
      </c>
      <c r="L449" s="12">
        <f>Ventas[[#This Row],[Unit Cost]]*Ventas[[#This Row],[Quantity]]</f>
        <v>206.98000000000002</v>
      </c>
      <c r="M449" s="14">
        <f>Ventas[[#This Row],[Ingresos]]-Ventas[[#This Row],[Costes]]</f>
        <v>55.019999999999982</v>
      </c>
      <c r="N449" s="14" t="str">
        <f>_xlfn.XLOOKUP(Ventas[[#This Row],[Ship Country]],[1]!Countries[Ship Country],[1]!Countries[Area],"No registrado")</f>
        <v>Nord Europe</v>
      </c>
      <c r="O449" s="14" t="str">
        <f>_xlfn.XLOOKUP(Ventas[[#This Row],[Ship Country]],[1]!Countries[Ship Country],[1]!Countries[Continent],"No existe")</f>
        <v>Europe</v>
      </c>
      <c r="P449" s="15" t="str">
        <f>_xlfn.XLOOKUP(Ventas[[#This Row],[Category]],[2]!ProdManager[Category],[2]!ProdManager[Prod_Manager])</f>
        <v>John Matter</v>
      </c>
      <c r="Q449" s="15">
        <f>YEAR(Ventas[[#This Row],[Order Date]])</f>
        <v>2015</v>
      </c>
      <c r="R449" s="15" t="str">
        <f>TEXT(Ventas[[#This Row],[Order Date]],"MMM")</f>
        <v>feb</v>
      </c>
    </row>
    <row r="450" spans="1:18" x14ac:dyDescent="0.25">
      <c r="A450" s="4">
        <v>10416</v>
      </c>
      <c r="B450" s="4" t="s">
        <v>33</v>
      </c>
      <c r="C450" s="4" t="s">
        <v>10</v>
      </c>
      <c r="D450" s="4">
        <v>15.6</v>
      </c>
      <c r="E450" s="4">
        <v>12.636000000000001</v>
      </c>
      <c r="F450" s="4">
        <v>20</v>
      </c>
      <c r="G450" s="4" t="s">
        <v>95</v>
      </c>
      <c r="H450" s="4" t="s">
        <v>96</v>
      </c>
      <c r="I450" s="4" t="s">
        <v>97</v>
      </c>
      <c r="J450" s="5">
        <v>42051</v>
      </c>
      <c r="K450" s="12">
        <f>Ventas[[#This Row],[Unit Price]]*Ventas[[#This Row],[Quantity]]</f>
        <v>312</v>
      </c>
      <c r="L450" s="12">
        <f>Ventas[[#This Row],[Unit Cost]]*Ventas[[#This Row],[Quantity]]</f>
        <v>252.72000000000003</v>
      </c>
      <c r="M450" s="14">
        <f>Ventas[[#This Row],[Ingresos]]-Ventas[[#This Row],[Costes]]</f>
        <v>59.279999999999973</v>
      </c>
      <c r="N450" s="14" t="str">
        <f>_xlfn.XLOOKUP(Ventas[[#This Row],[Ship Country]],[1]!Countries[Ship Country],[1]!Countries[Area],"No registrado")</f>
        <v>Nord Europe</v>
      </c>
      <c r="O450" s="14" t="str">
        <f>_xlfn.XLOOKUP(Ventas[[#This Row],[Ship Country]],[1]!Countries[Ship Country],[1]!Countries[Continent],"No existe")</f>
        <v>Europe</v>
      </c>
      <c r="P450" s="15" t="str">
        <f>_xlfn.XLOOKUP(Ventas[[#This Row],[Category]],[2]!ProdManager[Category],[2]!ProdManager[Prod_Manager])</f>
        <v>Marc Caine</v>
      </c>
      <c r="Q450" s="15">
        <f>YEAR(Ventas[[#This Row],[Order Date]])</f>
        <v>2015</v>
      </c>
      <c r="R450" s="15" t="str">
        <f>TEXT(Ventas[[#This Row],[Order Date]],"MMM")</f>
        <v>feb</v>
      </c>
    </row>
    <row r="451" spans="1:18" x14ac:dyDescent="0.25">
      <c r="A451" s="6">
        <v>10417</v>
      </c>
      <c r="B451" s="6" t="s">
        <v>188</v>
      </c>
      <c r="C451" s="6" t="s">
        <v>43</v>
      </c>
      <c r="D451" s="6">
        <v>210.8</v>
      </c>
      <c r="E451" s="6">
        <v>185.50400000000002</v>
      </c>
      <c r="F451" s="6">
        <v>50</v>
      </c>
      <c r="G451" s="6" t="s">
        <v>198</v>
      </c>
      <c r="H451" s="6" t="s">
        <v>199</v>
      </c>
      <c r="I451" s="6" t="s">
        <v>200</v>
      </c>
      <c r="J451" s="7">
        <v>42051</v>
      </c>
      <c r="K451" s="12">
        <f>Ventas[[#This Row],[Unit Price]]*Ventas[[#This Row],[Quantity]]</f>
        <v>10540</v>
      </c>
      <c r="L451" s="12">
        <f>Ventas[[#This Row],[Unit Cost]]*Ventas[[#This Row],[Quantity]]</f>
        <v>9275.2000000000007</v>
      </c>
      <c r="M451" s="14">
        <f>Ventas[[#This Row],[Ingresos]]-Ventas[[#This Row],[Costes]]</f>
        <v>1264.7999999999993</v>
      </c>
      <c r="N451" s="14" t="str">
        <f>_xlfn.XLOOKUP(Ventas[[#This Row],[Ship Country]],[1]!Countries[Ship Country],[1]!Countries[Area],"No registrado")</f>
        <v>Nord Europe</v>
      </c>
      <c r="O451" s="14" t="str">
        <f>_xlfn.XLOOKUP(Ventas[[#This Row],[Ship Country]],[1]!Countries[Ship Country],[1]!Countries[Continent],"No existe")</f>
        <v>Europe</v>
      </c>
      <c r="P451" s="15" t="str">
        <f>_xlfn.XLOOKUP(Ventas[[#This Row],[Category]],[2]!ProdManager[Category],[2]!ProdManager[Prod_Manager])</f>
        <v>John Matter</v>
      </c>
      <c r="Q451" s="15">
        <f>YEAR(Ventas[[#This Row],[Order Date]])</f>
        <v>2015</v>
      </c>
      <c r="R451" s="15" t="str">
        <f>TEXT(Ventas[[#This Row],[Order Date]],"MMM")</f>
        <v>feb</v>
      </c>
    </row>
    <row r="452" spans="1:18" x14ac:dyDescent="0.25">
      <c r="A452" s="4">
        <v>10417</v>
      </c>
      <c r="B452" s="4" t="s">
        <v>141</v>
      </c>
      <c r="C452" s="4" t="s">
        <v>29</v>
      </c>
      <c r="D452" s="4">
        <v>9.6</v>
      </c>
      <c r="E452" s="4">
        <v>6.72</v>
      </c>
      <c r="F452" s="4">
        <v>2</v>
      </c>
      <c r="G452" s="4" t="s">
        <v>198</v>
      </c>
      <c r="H452" s="4" t="s">
        <v>199</v>
      </c>
      <c r="I452" s="4" t="s">
        <v>200</v>
      </c>
      <c r="J452" s="5">
        <v>42051</v>
      </c>
      <c r="K452" s="12">
        <f>Ventas[[#This Row],[Unit Price]]*Ventas[[#This Row],[Quantity]]</f>
        <v>19.2</v>
      </c>
      <c r="L452" s="12">
        <f>Ventas[[#This Row],[Unit Cost]]*Ventas[[#This Row],[Quantity]]</f>
        <v>13.44</v>
      </c>
      <c r="M452" s="14">
        <f>Ventas[[#This Row],[Ingresos]]-Ventas[[#This Row],[Costes]]</f>
        <v>5.76</v>
      </c>
      <c r="N452" s="14" t="str">
        <f>_xlfn.XLOOKUP(Ventas[[#This Row],[Ship Country]],[1]!Countries[Ship Country],[1]!Countries[Area],"No registrado")</f>
        <v>Nord Europe</v>
      </c>
      <c r="O452" s="14" t="str">
        <f>_xlfn.XLOOKUP(Ventas[[#This Row],[Ship Country]],[1]!Countries[Ship Country],[1]!Countries[Continent],"No existe")</f>
        <v>Europe</v>
      </c>
      <c r="P452" s="15" t="str">
        <f>_xlfn.XLOOKUP(Ventas[[#This Row],[Category]],[2]!ProdManager[Category],[2]!ProdManager[Prod_Manager])</f>
        <v>Peter Stone</v>
      </c>
      <c r="Q452" s="15">
        <f>YEAR(Ventas[[#This Row],[Order Date]])</f>
        <v>2015</v>
      </c>
      <c r="R452" s="15" t="str">
        <f>TEXT(Ventas[[#This Row],[Order Date]],"MMM")</f>
        <v>feb</v>
      </c>
    </row>
    <row r="453" spans="1:18" x14ac:dyDescent="0.25">
      <c r="A453" s="6">
        <v>10417</v>
      </c>
      <c r="B453" s="6" t="s">
        <v>142</v>
      </c>
      <c r="C453" s="6" t="s">
        <v>35</v>
      </c>
      <c r="D453" s="6">
        <v>10</v>
      </c>
      <c r="E453" s="6">
        <v>6.8999999999999995</v>
      </c>
      <c r="F453" s="6">
        <v>36</v>
      </c>
      <c r="G453" s="6" t="s">
        <v>198</v>
      </c>
      <c r="H453" s="6" t="s">
        <v>199</v>
      </c>
      <c r="I453" s="6" t="s">
        <v>200</v>
      </c>
      <c r="J453" s="7">
        <v>42051</v>
      </c>
      <c r="K453" s="12">
        <f>Ventas[[#This Row],[Unit Price]]*Ventas[[#This Row],[Quantity]]</f>
        <v>360</v>
      </c>
      <c r="L453" s="12">
        <f>Ventas[[#This Row],[Unit Cost]]*Ventas[[#This Row],[Quantity]]</f>
        <v>248.39999999999998</v>
      </c>
      <c r="M453" s="14">
        <f>Ventas[[#This Row],[Ingresos]]-Ventas[[#This Row],[Costes]]</f>
        <v>111.60000000000002</v>
      </c>
      <c r="N453" s="14" t="str">
        <f>_xlfn.XLOOKUP(Ventas[[#This Row],[Ship Country]],[1]!Countries[Ship Country],[1]!Countries[Area],"No registrado")</f>
        <v>Nord Europe</v>
      </c>
      <c r="O453" s="14" t="str">
        <f>_xlfn.XLOOKUP(Ventas[[#This Row],[Ship Country]],[1]!Countries[Ship Country],[1]!Countries[Continent],"No existe")</f>
        <v>Europe</v>
      </c>
      <c r="P453" s="15" t="str">
        <f>_xlfn.XLOOKUP(Ventas[[#This Row],[Category]],[2]!ProdManager[Category],[2]!ProdManager[Prod_Manager])</f>
        <v>Lydia Sinn</v>
      </c>
      <c r="Q453" s="15">
        <f>YEAR(Ventas[[#This Row],[Order Date]])</f>
        <v>2015</v>
      </c>
      <c r="R453" s="15" t="str">
        <f>TEXT(Ventas[[#This Row],[Order Date]],"MMM")</f>
        <v>feb</v>
      </c>
    </row>
    <row r="454" spans="1:18" x14ac:dyDescent="0.25">
      <c r="A454" s="4">
        <v>10417</v>
      </c>
      <c r="B454" s="4" t="s">
        <v>61</v>
      </c>
      <c r="C454" s="4" t="s">
        <v>24</v>
      </c>
      <c r="D454" s="4">
        <v>10.4</v>
      </c>
      <c r="E454" s="4">
        <v>8.5280000000000005</v>
      </c>
      <c r="F454" s="4">
        <v>35</v>
      </c>
      <c r="G454" s="4" t="s">
        <v>198</v>
      </c>
      <c r="H454" s="4" t="s">
        <v>199</v>
      </c>
      <c r="I454" s="4" t="s">
        <v>200</v>
      </c>
      <c r="J454" s="5">
        <v>42051</v>
      </c>
      <c r="K454" s="12">
        <f>Ventas[[#This Row],[Unit Price]]*Ventas[[#This Row],[Quantity]]</f>
        <v>364</v>
      </c>
      <c r="L454" s="12">
        <f>Ventas[[#This Row],[Unit Cost]]*Ventas[[#This Row],[Quantity]]</f>
        <v>298.48</v>
      </c>
      <c r="M454" s="14">
        <f>Ventas[[#This Row],[Ingresos]]-Ventas[[#This Row],[Costes]]</f>
        <v>65.519999999999982</v>
      </c>
      <c r="N454" s="14" t="str">
        <f>_xlfn.XLOOKUP(Ventas[[#This Row],[Ship Country]],[1]!Countries[Ship Country],[1]!Countries[Area],"No registrado")</f>
        <v>Nord Europe</v>
      </c>
      <c r="O454" s="14" t="str">
        <f>_xlfn.XLOOKUP(Ventas[[#This Row],[Ship Country]],[1]!Countries[Ship Country],[1]!Countries[Continent],"No existe")</f>
        <v>Europe</v>
      </c>
      <c r="P454" s="15" t="str">
        <f>_xlfn.XLOOKUP(Ventas[[#This Row],[Category]],[2]!ProdManager[Category],[2]!ProdManager[Prod_Manager])</f>
        <v>Lydia Sinn</v>
      </c>
      <c r="Q454" s="15">
        <f>YEAR(Ventas[[#This Row],[Order Date]])</f>
        <v>2015</v>
      </c>
      <c r="R454" s="15" t="str">
        <f>TEXT(Ventas[[#This Row],[Order Date]],"MMM")</f>
        <v>feb</v>
      </c>
    </row>
    <row r="455" spans="1:18" x14ac:dyDescent="0.25">
      <c r="A455" s="6">
        <v>10418</v>
      </c>
      <c r="B455" s="6" t="s">
        <v>239</v>
      </c>
      <c r="C455" s="6" t="s">
        <v>24</v>
      </c>
      <c r="D455" s="6">
        <v>22.8</v>
      </c>
      <c r="E455" s="6">
        <v>16.416</v>
      </c>
      <c r="F455" s="6">
        <v>16</v>
      </c>
      <c r="G455" s="6" t="s">
        <v>110</v>
      </c>
      <c r="H455" s="6" t="s">
        <v>111</v>
      </c>
      <c r="I455" s="6" t="s">
        <v>21</v>
      </c>
      <c r="J455" s="7">
        <v>42052</v>
      </c>
      <c r="K455" s="12">
        <f>Ventas[[#This Row],[Unit Price]]*Ventas[[#This Row],[Quantity]]</f>
        <v>364.8</v>
      </c>
      <c r="L455" s="12">
        <f>Ventas[[#This Row],[Unit Cost]]*Ventas[[#This Row],[Quantity]]</f>
        <v>262.65600000000001</v>
      </c>
      <c r="M455" s="14">
        <f>Ventas[[#This Row],[Ingresos]]-Ventas[[#This Row],[Costes]]</f>
        <v>102.14400000000001</v>
      </c>
      <c r="N455" s="14" t="str">
        <f>_xlfn.XLOOKUP(Ventas[[#This Row],[Ship Country]],[1]!Countries[Ship Country],[1]!Countries[Area],"No registrado")</f>
        <v>Nord Europe</v>
      </c>
      <c r="O455" s="14" t="str">
        <f>_xlfn.XLOOKUP(Ventas[[#This Row],[Ship Country]],[1]!Countries[Ship Country],[1]!Countries[Continent],"No existe")</f>
        <v>Europe</v>
      </c>
      <c r="P455" s="15" t="str">
        <f>_xlfn.XLOOKUP(Ventas[[#This Row],[Category]],[2]!ProdManager[Category],[2]!ProdManager[Prod_Manager])</f>
        <v>Lydia Sinn</v>
      </c>
      <c r="Q455" s="15">
        <f>YEAR(Ventas[[#This Row],[Order Date]])</f>
        <v>2015</v>
      </c>
      <c r="R455" s="15" t="str">
        <f>TEXT(Ventas[[#This Row],[Order Date]],"MMM")</f>
        <v>feb</v>
      </c>
    </row>
    <row r="456" spans="1:18" x14ac:dyDescent="0.25">
      <c r="A456" s="4">
        <v>10418</v>
      </c>
      <c r="B456" s="4" t="s">
        <v>50</v>
      </c>
      <c r="C456" s="4" t="s">
        <v>18</v>
      </c>
      <c r="D456" s="4">
        <v>8</v>
      </c>
      <c r="E456" s="4">
        <v>6.48</v>
      </c>
      <c r="F456" s="4">
        <v>15</v>
      </c>
      <c r="G456" s="4" t="s">
        <v>110</v>
      </c>
      <c r="H456" s="4" t="s">
        <v>111</v>
      </c>
      <c r="I456" s="4" t="s">
        <v>21</v>
      </c>
      <c r="J456" s="5">
        <v>42052</v>
      </c>
      <c r="K456" s="12">
        <f>Ventas[[#This Row],[Unit Price]]*Ventas[[#This Row],[Quantity]]</f>
        <v>120</v>
      </c>
      <c r="L456" s="12">
        <f>Ventas[[#This Row],[Unit Cost]]*Ventas[[#This Row],[Quantity]]</f>
        <v>97.2</v>
      </c>
      <c r="M456" s="14">
        <f>Ventas[[#This Row],[Ingresos]]-Ventas[[#This Row],[Costes]]</f>
        <v>22.799999999999997</v>
      </c>
      <c r="N456" s="14" t="str">
        <f>_xlfn.XLOOKUP(Ventas[[#This Row],[Ship Country]],[1]!Countries[Ship Country],[1]!Countries[Area],"No registrado")</f>
        <v>Nord Europe</v>
      </c>
      <c r="O456" s="14" t="str">
        <f>_xlfn.XLOOKUP(Ventas[[#This Row],[Ship Country]],[1]!Countries[Ship Country],[1]!Countries[Continent],"No existe")</f>
        <v>Europe</v>
      </c>
      <c r="P456" s="15" t="str">
        <f>_xlfn.XLOOKUP(Ventas[[#This Row],[Category]],[2]!ProdManager[Category],[2]!ProdManager[Prod_Manager])</f>
        <v>Marc Caine</v>
      </c>
      <c r="Q456" s="15">
        <f>YEAR(Ventas[[#This Row],[Order Date]])</f>
        <v>2015</v>
      </c>
      <c r="R456" s="15" t="str">
        <f>TEXT(Ventas[[#This Row],[Order Date]],"MMM")</f>
        <v>feb</v>
      </c>
    </row>
    <row r="457" spans="1:18" x14ac:dyDescent="0.25">
      <c r="A457" s="6">
        <v>10418</v>
      </c>
      <c r="B457" s="6" t="s">
        <v>55</v>
      </c>
      <c r="C457" s="6" t="s">
        <v>43</v>
      </c>
      <c r="D457" s="6">
        <v>15.2</v>
      </c>
      <c r="E457" s="6">
        <v>13.375999999999999</v>
      </c>
      <c r="F457" s="6">
        <v>60</v>
      </c>
      <c r="G457" s="6" t="s">
        <v>110</v>
      </c>
      <c r="H457" s="6" t="s">
        <v>111</v>
      </c>
      <c r="I457" s="6" t="s">
        <v>21</v>
      </c>
      <c r="J457" s="7">
        <v>42052</v>
      </c>
      <c r="K457" s="12">
        <f>Ventas[[#This Row],[Unit Price]]*Ventas[[#This Row],[Quantity]]</f>
        <v>912</v>
      </c>
      <c r="L457" s="12">
        <f>Ventas[[#This Row],[Unit Cost]]*Ventas[[#This Row],[Quantity]]</f>
        <v>802.56</v>
      </c>
      <c r="M457" s="14">
        <f>Ventas[[#This Row],[Ingresos]]-Ventas[[#This Row],[Costes]]</f>
        <v>109.44000000000005</v>
      </c>
      <c r="N457" s="14" t="str">
        <f>_xlfn.XLOOKUP(Ventas[[#This Row],[Ship Country]],[1]!Countries[Ship Country],[1]!Countries[Area],"No registrado")</f>
        <v>Nord Europe</v>
      </c>
      <c r="O457" s="14" t="str">
        <f>_xlfn.XLOOKUP(Ventas[[#This Row],[Ship Country]],[1]!Countries[Ship Country],[1]!Countries[Continent],"No existe")</f>
        <v>Europe</v>
      </c>
      <c r="P457" s="15" t="str">
        <f>_xlfn.XLOOKUP(Ventas[[#This Row],[Category]],[2]!ProdManager[Category],[2]!ProdManager[Prod_Manager])</f>
        <v>John Matter</v>
      </c>
      <c r="Q457" s="15">
        <f>YEAR(Ventas[[#This Row],[Order Date]])</f>
        <v>2015</v>
      </c>
      <c r="R457" s="15" t="str">
        <f>TEXT(Ventas[[#This Row],[Order Date]],"MMM")</f>
        <v>feb</v>
      </c>
    </row>
    <row r="458" spans="1:18" x14ac:dyDescent="0.25">
      <c r="A458" s="4">
        <v>10418</v>
      </c>
      <c r="B458" s="4" t="s">
        <v>195</v>
      </c>
      <c r="C458" s="4" t="s">
        <v>35</v>
      </c>
      <c r="D458" s="4">
        <v>7.6</v>
      </c>
      <c r="E458" s="4">
        <v>5.0919999999999996</v>
      </c>
      <c r="F458" s="4">
        <v>55</v>
      </c>
      <c r="G458" s="4" t="s">
        <v>110</v>
      </c>
      <c r="H458" s="4" t="s">
        <v>111</v>
      </c>
      <c r="I458" s="4" t="s">
        <v>21</v>
      </c>
      <c r="J458" s="5">
        <v>42052</v>
      </c>
      <c r="K458" s="12">
        <f>Ventas[[#This Row],[Unit Price]]*Ventas[[#This Row],[Quantity]]</f>
        <v>418</v>
      </c>
      <c r="L458" s="12">
        <f>Ventas[[#This Row],[Unit Cost]]*Ventas[[#This Row],[Quantity]]</f>
        <v>280.06</v>
      </c>
      <c r="M458" s="14">
        <f>Ventas[[#This Row],[Ingresos]]-Ventas[[#This Row],[Costes]]</f>
        <v>137.94</v>
      </c>
      <c r="N458" s="14" t="str">
        <f>_xlfn.XLOOKUP(Ventas[[#This Row],[Ship Country]],[1]!Countries[Ship Country],[1]!Countries[Area],"No registrado")</f>
        <v>Nord Europe</v>
      </c>
      <c r="O458" s="14" t="str">
        <f>_xlfn.XLOOKUP(Ventas[[#This Row],[Ship Country]],[1]!Countries[Ship Country],[1]!Countries[Continent],"No existe")</f>
        <v>Europe</v>
      </c>
      <c r="P458" s="15" t="str">
        <f>_xlfn.XLOOKUP(Ventas[[#This Row],[Category]],[2]!ProdManager[Category],[2]!ProdManager[Prod_Manager])</f>
        <v>Lydia Sinn</v>
      </c>
      <c r="Q458" s="15">
        <f>YEAR(Ventas[[#This Row],[Order Date]])</f>
        <v>2015</v>
      </c>
      <c r="R458" s="15" t="str">
        <f>TEXT(Ventas[[#This Row],[Order Date]],"MMM")</f>
        <v>feb</v>
      </c>
    </row>
    <row r="459" spans="1:18" x14ac:dyDescent="0.25">
      <c r="A459" s="6">
        <v>10419</v>
      </c>
      <c r="B459" s="6" t="s">
        <v>155</v>
      </c>
      <c r="C459" s="6" t="s">
        <v>15</v>
      </c>
      <c r="D459" s="6">
        <v>28.8</v>
      </c>
      <c r="E459" s="6">
        <v>23.328000000000003</v>
      </c>
      <c r="F459" s="6">
        <v>20</v>
      </c>
      <c r="G459" s="6" t="s">
        <v>53</v>
      </c>
      <c r="H459" s="6" t="s">
        <v>54</v>
      </c>
      <c r="I459" s="6" t="s">
        <v>49</v>
      </c>
      <c r="J459" s="7">
        <v>42055</v>
      </c>
      <c r="K459" s="12">
        <f>Ventas[[#This Row],[Unit Price]]*Ventas[[#This Row],[Quantity]]</f>
        <v>576</v>
      </c>
      <c r="L459" s="12">
        <f>Ventas[[#This Row],[Unit Cost]]*Ventas[[#This Row],[Quantity]]</f>
        <v>466.56000000000006</v>
      </c>
      <c r="M459" s="14">
        <f>Ventas[[#This Row],[Ingresos]]-Ventas[[#This Row],[Costes]]</f>
        <v>109.43999999999994</v>
      </c>
      <c r="N459" s="14" t="str">
        <f>_xlfn.XLOOKUP(Ventas[[#This Row],[Ship Country]],[1]!Countries[Ship Country],[1]!Countries[Area],"No registrado")</f>
        <v>Nord Europe</v>
      </c>
      <c r="O459" s="14" t="str">
        <f>_xlfn.XLOOKUP(Ventas[[#This Row],[Ship Country]],[1]!Countries[Ship Country],[1]!Countries[Continent],"No existe")</f>
        <v>Europe</v>
      </c>
      <c r="P459" s="15" t="str">
        <f>_xlfn.XLOOKUP(Ventas[[#This Row],[Category]],[2]!ProdManager[Category],[2]!ProdManager[Prod_Manager])</f>
        <v>Peter Stone</v>
      </c>
      <c r="Q459" s="15">
        <f>YEAR(Ventas[[#This Row],[Order Date]])</f>
        <v>2015</v>
      </c>
      <c r="R459" s="15" t="str">
        <f>TEXT(Ventas[[#This Row],[Order Date]],"MMM")</f>
        <v>feb</v>
      </c>
    </row>
    <row r="460" spans="1:18" x14ac:dyDescent="0.25">
      <c r="A460" s="4">
        <v>10419</v>
      </c>
      <c r="B460" s="4" t="s">
        <v>40</v>
      </c>
      <c r="C460" s="4" t="s">
        <v>15</v>
      </c>
      <c r="D460" s="4">
        <v>27.2</v>
      </c>
      <c r="E460" s="4">
        <v>20.943999999999999</v>
      </c>
      <c r="F460" s="4">
        <v>60</v>
      </c>
      <c r="G460" s="4" t="s">
        <v>53</v>
      </c>
      <c r="H460" s="4" t="s">
        <v>54</v>
      </c>
      <c r="I460" s="4" t="s">
        <v>49</v>
      </c>
      <c r="J460" s="5">
        <v>42055</v>
      </c>
      <c r="K460" s="12">
        <f>Ventas[[#This Row],[Unit Price]]*Ventas[[#This Row],[Quantity]]</f>
        <v>1632</v>
      </c>
      <c r="L460" s="12">
        <f>Ventas[[#This Row],[Unit Cost]]*Ventas[[#This Row],[Quantity]]</f>
        <v>1256.6399999999999</v>
      </c>
      <c r="M460" s="14">
        <f>Ventas[[#This Row],[Ingresos]]-Ventas[[#This Row],[Costes]]</f>
        <v>375.36000000000013</v>
      </c>
      <c r="N460" s="14" t="str">
        <f>_xlfn.XLOOKUP(Ventas[[#This Row],[Ship Country]],[1]!Countries[Ship Country],[1]!Countries[Area],"No registrado")</f>
        <v>Nord Europe</v>
      </c>
      <c r="O460" s="14" t="str">
        <f>_xlfn.XLOOKUP(Ventas[[#This Row],[Ship Country]],[1]!Countries[Ship Country],[1]!Countries[Continent],"No existe")</f>
        <v>Europe</v>
      </c>
      <c r="P460" s="15" t="str">
        <f>_xlfn.XLOOKUP(Ventas[[#This Row],[Category]],[2]!ProdManager[Category],[2]!ProdManager[Prod_Manager])</f>
        <v>Peter Stone</v>
      </c>
      <c r="Q460" s="15">
        <f>YEAR(Ventas[[#This Row],[Order Date]])</f>
        <v>2015</v>
      </c>
      <c r="R460" s="15" t="str">
        <f>TEXT(Ventas[[#This Row],[Order Date]],"MMM")</f>
        <v>feb</v>
      </c>
    </row>
    <row r="461" spans="1:18" x14ac:dyDescent="0.25">
      <c r="A461" s="6">
        <v>10420</v>
      </c>
      <c r="B461" s="6" t="s">
        <v>240</v>
      </c>
      <c r="C461" s="6" t="s">
        <v>46</v>
      </c>
      <c r="D461" s="6">
        <v>77.599999999999994</v>
      </c>
      <c r="E461" s="6">
        <v>63.631999999999998</v>
      </c>
      <c r="F461" s="6">
        <v>20</v>
      </c>
      <c r="G461" s="6" t="s">
        <v>59</v>
      </c>
      <c r="H461" s="6" t="s">
        <v>60</v>
      </c>
      <c r="I461" s="6" t="s">
        <v>27</v>
      </c>
      <c r="J461" s="7">
        <v>42056</v>
      </c>
      <c r="K461" s="12">
        <f>Ventas[[#This Row],[Unit Price]]*Ventas[[#This Row],[Quantity]]</f>
        <v>1552</v>
      </c>
      <c r="L461" s="12">
        <f>Ventas[[#This Row],[Unit Cost]]*Ventas[[#This Row],[Quantity]]</f>
        <v>1272.6399999999999</v>
      </c>
      <c r="M461" s="14">
        <f>Ventas[[#This Row],[Ingresos]]-Ventas[[#This Row],[Costes]]</f>
        <v>279.36000000000013</v>
      </c>
      <c r="N461" s="14" t="str">
        <f>_xlfn.XLOOKUP(Ventas[[#This Row],[Ship Country]],[1]!Countries[Ship Country],[1]!Countries[Area],"No registrado")</f>
        <v>Sud America</v>
      </c>
      <c r="O461" s="14" t="str">
        <f>_xlfn.XLOOKUP(Ventas[[#This Row],[Ship Country]],[1]!Countries[Ship Country],[1]!Countries[Continent],"No existe")</f>
        <v>America</v>
      </c>
      <c r="P461" s="15" t="str">
        <f>_xlfn.XLOOKUP(Ventas[[#This Row],[Category]],[2]!ProdManager[Category],[2]!ProdManager[Prod_Manager])</f>
        <v>John Matter</v>
      </c>
      <c r="Q461" s="15">
        <f>YEAR(Ventas[[#This Row],[Order Date]])</f>
        <v>2015</v>
      </c>
      <c r="R461" s="15" t="str">
        <f>TEXT(Ventas[[#This Row],[Order Date]],"MMM")</f>
        <v>feb</v>
      </c>
    </row>
    <row r="462" spans="1:18" x14ac:dyDescent="0.25">
      <c r="A462" s="4">
        <v>10420</v>
      </c>
      <c r="B462" s="4" t="s">
        <v>118</v>
      </c>
      <c r="C462" s="4" t="s">
        <v>29</v>
      </c>
      <c r="D462" s="4">
        <v>4.8</v>
      </c>
      <c r="E462" s="4">
        <v>3.84</v>
      </c>
      <c r="F462" s="4">
        <v>2</v>
      </c>
      <c r="G462" s="4" t="s">
        <v>59</v>
      </c>
      <c r="H462" s="4" t="s">
        <v>60</v>
      </c>
      <c r="I462" s="4" t="s">
        <v>27</v>
      </c>
      <c r="J462" s="5">
        <v>42056</v>
      </c>
      <c r="K462" s="12">
        <f>Ventas[[#This Row],[Unit Price]]*Ventas[[#This Row],[Quantity]]</f>
        <v>9.6</v>
      </c>
      <c r="L462" s="12">
        <f>Ventas[[#This Row],[Unit Cost]]*Ventas[[#This Row],[Quantity]]</f>
        <v>7.68</v>
      </c>
      <c r="M462" s="14">
        <f>Ventas[[#This Row],[Ingresos]]-Ventas[[#This Row],[Costes]]</f>
        <v>1.92</v>
      </c>
      <c r="N462" s="14" t="str">
        <f>_xlfn.XLOOKUP(Ventas[[#This Row],[Ship Country]],[1]!Countries[Ship Country],[1]!Countries[Area],"No registrado")</f>
        <v>Sud America</v>
      </c>
      <c r="O462" s="14" t="str">
        <f>_xlfn.XLOOKUP(Ventas[[#This Row],[Ship Country]],[1]!Countries[Ship Country],[1]!Countries[Continent],"No existe")</f>
        <v>America</v>
      </c>
      <c r="P462" s="15" t="str">
        <f>_xlfn.XLOOKUP(Ventas[[#This Row],[Category]],[2]!ProdManager[Category],[2]!ProdManager[Prod_Manager])</f>
        <v>Peter Stone</v>
      </c>
      <c r="Q462" s="15">
        <f>YEAR(Ventas[[#This Row],[Order Date]])</f>
        <v>2015</v>
      </c>
      <c r="R462" s="15" t="str">
        <f>TEXT(Ventas[[#This Row],[Order Date]],"MMM")</f>
        <v>feb</v>
      </c>
    </row>
    <row r="463" spans="1:18" x14ac:dyDescent="0.25">
      <c r="A463" s="6">
        <v>10420</v>
      </c>
      <c r="B463" s="6" t="s">
        <v>79</v>
      </c>
      <c r="C463" s="6" t="s">
        <v>43</v>
      </c>
      <c r="D463" s="6">
        <v>12</v>
      </c>
      <c r="E463" s="6">
        <v>10.8</v>
      </c>
      <c r="F463" s="6">
        <v>8</v>
      </c>
      <c r="G463" s="6" t="s">
        <v>59</v>
      </c>
      <c r="H463" s="6" t="s">
        <v>60</v>
      </c>
      <c r="I463" s="6" t="s">
        <v>27</v>
      </c>
      <c r="J463" s="7">
        <v>42056</v>
      </c>
      <c r="K463" s="12">
        <f>Ventas[[#This Row],[Unit Price]]*Ventas[[#This Row],[Quantity]]</f>
        <v>96</v>
      </c>
      <c r="L463" s="12">
        <f>Ventas[[#This Row],[Unit Cost]]*Ventas[[#This Row],[Quantity]]</f>
        <v>86.4</v>
      </c>
      <c r="M463" s="14">
        <f>Ventas[[#This Row],[Ingresos]]-Ventas[[#This Row],[Costes]]</f>
        <v>9.5999999999999943</v>
      </c>
      <c r="N463" s="14" t="str">
        <f>_xlfn.XLOOKUP(Ventas[[#This Row],[Ship Country]],[1]!Countries[Ship Country],[1]!Countries[Area],"No registrado")</f>
        <v>Sud America</v>
      </c>
      <c r="O463" s="14" t="str">
        <f>_xlfn.XLOOKUP(Ventas[[#This Row],[Ship Country]],[1]!Countries[Ship Country],[1]!Countries[Continent],"No existe")</f>
        <v>America</v>
      </c>
      <c r="P463" s="15" t="str">
        <f>_xlfn.XLOOKUP(Ventas[[#This Row],[Category]],[2]!ProdManager[Category],[2]!ProdManager[Prod_Manager])</f>
        <v>John Matter</v>
      </c>
      <c r="Q463" s="15">
        <f>YEAR(Ventas[[#This Row],[Order Date]])</f>
        <v>2015</v>
      </c>
      <c r="R463" s="15" t="str">
        <f>TEXT(Ventas[[#This Row],[Order Date]],"MMM")</f>
        <v>feb</v>
      </c>
    </row>
    <row r="464" spans="1:18" x14ac:dyDescent="0.25">
      <c r="A464" s="4">
        <v>10420</v>
      </c>
      <c r="B464" s="4" t="s">
        <v>126</v>
      </c>
      <c r="C464" s="4" t="s">
        <v>29</v>
      </c>
      <c r="D464" s="4">
        <v>12</v>
      </c>
      <c r="E464" s="4">
        <v>9.48</v>
      </c>
      <c r="F464" s="4">
        <v>20</v>
      </c>
      <c r="G464" s="4" t="s">
        <v>59</v>
      </c>
      <c r="H464" s="4" t="s">
        <v>60</v>
      </c>
      <c r="I464" s="4" t="s">
        <v>27</v>
      </c>
      <c r="J464" s="5">
        <v>42056</v>
      </c>
      <c r="K464" s="12">
        <f>Ventas[[#This Row],[Unit Price]]*Ventas[[#This Row],[Quantity]]</f>
        <v>240</v>
      </c>
      <c r="L464" s="12">
        <f>Ventas[[#This Row],[Unit Cost]]*Ventas[[#This Row],[Quantity]]</f>
        <v>189.60000000000002</v>
      </c>
      <c r="M464" s="14">
        <f>Ventas[[#This Row],[Ingresos]]-Ventas[[#This Row],[Costes]]</f>
        <v>50.399999999999977</v>
      </c>
      <c r="N464" s="14" t="str">
        <f>_xlfn.XLOOKUP(Ventas[[#This Row],[Ship Country]],[1]!Countries[Ship Country],[1]!Countries[Area],"No registrado")</f>
        <v>Sud America</v>
      </c>
      <c r="O464" s="14" t="str">
        <f>_xlfn.XLOOKUP(Ventas[[#This Row],[Ship Country]],[1]!Countries[Ship Country],[1]!Countries[Continent],"No existe")</f>
        <v>America</v>
      </c>
      <c r="P464" s="15" t="str">
        <f>_xlfn.XLOOKUP(Ventas[[#This Row],[Category]],[2]!ProdManager[Category],[2]!ProdManager[Prod_Manager])</f>
        <v>Peter Stone</v>
      </c>
      <c r="Q464" s="15">
        <f>YEAR(Ventas[[#This Row],[Order Date]])</f>
        <v>2015</v>
      </c>
      <c r="R464" s="15" t="str">
        <f>TEXT(Ventas[[#This Row],[Order Date]],"MMM")</f>
        <v>feb</v>
      </c>
    </row>
    <row r="465" spans="1:18" x14ac:dyDescent="0.25">
      <c r="A465" s="6">
        <v>10421</v>
      </c>
      <c r="B465" s="6" t="s">
        <v>130</v>
      </c>
      <c r="C465" s="6" t="s">
        <v>35</v>
      </c>
      <c r="D465" s="6">
        <v>7.3</v>
      </c>
      <c r="E465" s="6">
        <v>5.1099999999999994</v>
      </c>
      <c r="F465" s="6">
        <v>4</v>
      </c>
      <c r="G465" s="6" t="s">
        <v>80</v>
      </c>
      <c r="H465" s="6" t="s">
        <v>26</v>
      </c>
      <c r="I465" s="6" t="s">
        <v>27</v>
      </c>
      <c r="J465" s="7">
        <v>42056</v>
      </c>
      <c r="K465" s="12">
        <f>Ventas[[#This Row],[Unit Price]]*Ventas[[#This Row],[Quantity]]</f>
        <v>29.2</v>
      </c>
      <c r="L465" s="12">
        <f>Ventas[[#This Row],[Unit Cost]]*Ventas[[#This Row],[Quantity]]</f>
        <v>20.439999999999998</v>
      </c>
      <c r="M465" s="14">
        <f>Ventas[[#This Row],[Ingresos]]-Ventas[[#This Row],[Costes]]</f>
        <v>8.7600000000000016</v>
      </c>
      <c r="N465" s="14" t="str">
        <f>_xlfn.XLOOKUP(Ventas[[#This Row],[Ship Country]],[1]!Countries[Ship Country],[1]!Countries[Area],"No registrado")</f>
        <v>Sud America</v>
      </c>
      <c r="O465" s="14" t="str">
        <f>_xlfn.XLOOKUP(Ventas[[#This Row],[Ship Country]],[1]!Countries[Ship Country],[1]!Countries[Continent],"No existe")</f>
        <v>America</v>
      </c>
      <c r="P465" s="15" t="str">
        <f>_xlfn.XLOOKUP(Ventas[[#This Row],[Category]],[2]!ProdManager[Category],[2]!ProdManager[Prod_Manager])</f>
        <v>Lydia Sinn</v>
      </c>
      <c r="Q465" s="15">
        <f>YEAR(Ventas[[#This Row],[Order Date]])</f>
        <v>2015</v>
      </c>
      <c r="R465" s="15" t="str">
        <f>TEXT(Ventas[[#This Row],[Order Date]],"MMM")</f>
        <v>feb</v>
      </c>
    </row>
    <row r="466" spans="1:18" x14ac:dyDescent="0.25">
      <c r="A466" s="4">
        <v>10421</v>
      </c>
      <c r="B466" s="4" t="s">
        <v>61</v>
      </c>
      <c r="C466" s="4" t="s">
        <v>24</v>
      </c>
      <c r="D466" s="4">
        <v>10.4</v>
      </c>
      <c r="E466" s="4">
        <v>7.2799999999999994</v>
      </c>
      <c r="F466" s="4">
        <v>10</v>
      </c>
      <c r="G466" s="4" t="s">
        <v>80</v>
      </c>
      <c r="H466" s="4" t="s">
        <v>26</v>
      </c>
      <c r="I466" s="4" t="s">
        <v>27</v>
      </c>
      <c r="J466" s="5">
        <v>42056</v>
      </c>
      <c r="K466" s="12">
        <f>Ventas[[#This Row],[Unit Price]]*Ventas[[#This Row],[Quantity]]</f>
        <v>104</v>
      </c>
      <c r="L466" s="12">
        <f>Ventas[[#This Row],[Unit Cost]]*Ventas[[#This Row],[Quantity]]</f>
        <v>72.8</v>
      </c>
      <c r="M466" s="14">
        <f>Ventas[[#This Row],[Ingresos]]-Ventas[[#This Row],[Costes]]</f>
        <v>31.200000000000003</v>
      </c>
      <c r="N466" s="14" t="str">
        <f>_xlfn.XLOOKUP(Ventas[[#This Row],[Ship Country]],[1]!Countries[Ship Country],[1]!Countries[Area],"No registrado")</f>
        <v>Sud America</v>
      </c>
      <c r="O466" s="14" t="str">
        <f>_xlfn.XLOOKUP(Ventas[[#This Row],[Ship Country]],[1]!Countries[Ship Country],[1]!Countries[Continent],"No existe")</f>
        <v>America</v>
      </c>
      <c r="P466" s="15" t="str">
        <f>_xlfn.XLOOKUP(Ventas[[#This Row],[Category]],[2]!ProdManager[Category],[2]!ProdManager[Prod_Manager])</f>
        <v>Lydia Sinn</v>
      </c>
      <c r="Q466" s="15">
        <f>YEAR(Ventas[[#This Row],[Order Date]])</f>
        <v>2015</v>
      </c>
      <c r="R466" s="15" t="str">
        <f>TEXT(Ventas[[#This Row],[Order Date]],"MMM")</f>
        <v>feb</v>
      </c>
    </row>
    <row r="467" spans="1:18" x14ac:dyDescent="0.25">
      <c r="A467" s="6">
        <v>10421</v>
      </c>
      <c r="B467" s="6" t="s">
        <v>189</v>
      </c>
      <c r="C467" s="6" t="s">
        <v>35</v>
      </c>
      <c r="D467" s="6">
        <v>24.9</v>
      </c>
      <c r="E467" s="6">
        <v>17.429999999999996</v>
      </c>
      <c r="F467" s="6">
        <v>30</v>
      </c>
      <c r="G467" s="6" t="s">
        <v>80</v>
      </c>
      <c r="H467" s="6" t="s">
        <v>26</v>
      </c>
      <c r="I467" s="6" t="s">
        <v>27</v>
      </c>
      <c r="J467" s="7">
        <v>42056</v>
      </c>
      <c r="K467" s="12">
        <f>Ventas[[#This Row],[Unit Price]]*Ventas[[#This Row],[Quantity]]</f>
        <v>747</v>
      </c>
      <c r="L467" s="12">
        <f>Ventas[[#This Row],[Unit Cost]]*Ventas[[#This Row],[Quantity]]</f>
        <v>522.89999999999986</v>
      </c>
      <c r="M467" s="14">
        <f>Ventas[[#This Row],[Ingresos]]-Ventas[[#This Row],[Costes]]</f>
        <v>224.10000000000014</v>
      </c>
      <c r="N467" s="14" t="str">
        <f>_xlfn.XLOOKUP(Ventas[[#This Row],[Ship Country]],[1]!Countries[Ship Country],[1]!Countries[Area],"No registrado")</f>
        <v>Sud America</v>
      </c>
      <c r="O467" s="14" t="str">
        <f>_xlfn.XLOOKUP(Ventas[[#This Row],[Ship Country]],[1]!Countries[Ship Country],[1]!Countries[Continent],"No existe")</f>
        <v>America</v>
      </c>
      <c r="P467" s="15" t="str">
        <f>_xlfn.XLOOKUP(Ventas[[#This Row],[Category]],[2]!ProdManager[Category],[2]!ProdManager[Prod_Manager])</f>
        <v>Lydia Sinn</v>
      </c>
      <c r="Q467" s="15">
        <f>YEAR(Ventas[[#This Row],[Order Date]])</f>
        <v>2015</v>
      </c>
      <c r="R467" s="15" t="str">
        <f>TEXT(Ventas[[#This Row],[Order Date]],"MMM")</f>
        <v>feb</v>
      </c>
    </row>
    <row r="468" spans="1:18" x14ac:dyDescent="0.25">
      <c r="A468" s="4">
        <v>10421</v>
      </c>
      <c r="B468" s="4" t="s">
        <v>58</v>
      </c>
      <c r="C468" s="4" t="s">
        <v>46</v>
      </c>
      <c r="D468" s="4">
        <v>26.2</v>
      </c>
      <c r="E468" s="4">
        <v>19.649999999999999</v>
      </c>
      <c r="F468" s="4">
        <v>15</v>
      </c>
      <c r="G468" s="4" t="s">
        <v>80</v>
      </c>
      <c r="H468" s="4" t="s">
        <v>26</v>
      </c>
      <c r="I468" s="4" t="s">
        <v>27</v>
      </c>
      <c r="J468" s="5">
        <v>42056</v>
      </c>
      <c r="K468" s="12">
        <f>Ventas[[#This Row],[Unit Price]]*Ventas[[#This Row],[Quantity]]</f>
        <v>393</v>
      </c>
      <c r="L468" s="12">
        <f>Ventas[[#This Row],[Unit Cost]]*Ventas[[#This Row],[Quantity]]</f>
        <v>294.75</v>
      </c>
      <c r="M468" s="14">
        <f>Ventas[[#This Row],[Ingresos]]-Ventas[[#This Row],[Costes]]</f>
        <v>98.25</v>
      </c>
      <c r="N468" s="14" t="str">
        <f>_xlfn.XLOOKUP(Ventas[[#This Row],[Ship Country]],[1]!Countries[Ship Country],[1]!Countries[Area],"No registrado")</f>
        <v>Sud America</v>
      </c>
      <c r="O468" s="14" t="str">
        <f>_xlfn.XLOOKUP(Ventas[[#This Row],[Ship Country]],[1]!Countries[Ship Country],[1]!Countries[Continent],"No existe")</f>
        <v>America</v>
      </c>
      <c r="P468" s="15" t="str">
        <f>_xlfn.XLOOKUP(Ventas[[#This Row],[Category]],[2]!ProdManager[Category],[2]!ProdManager[Prod_Manager])</f>
        <v>John Matter</v>
      </c>
      <c r="Q468" s="15">
        <f>YEAR(Ventas[[#This Row],[Order Date]])</f>
        <v>2015</v>
      </c>
      <c r="R468" s="15" t="str">
        <f>TEXT(Ventas[[#This Row],[Order Date]],"MMM")</f>
        <v>feb</v>
      </c>
    </row>
    <row r="469" spans="1:18" x14ac:dyDescent="0.25">
      <c r="A469" s="6">
        <v>10422</v>
      </c>
      <c r="B469" s="6" t="s">
        <v>189</v>
      </c>
      <c r="C469" s="6" t="s">
        <v>35</v>
      </c>
      <c r="D469" s="6">
        <v>24.9</v>
      </c>
      <c r="E469" s="6">
        <v>16.931999999999999</v>
      </c>
      <c r="F469" s="6">
        <v>2</v>
      </c>
      <c r="G469" s="6" t="s">
        <v>241</v>
      </c>
      <c r="H469" s="6" t="s">
        <v>242</v>
      </c>
      <c r="I469" s="6" t="s">
        <v>116</v>
      </c>
      <c r="J469" s="7">
        <v>42057</v>
      </c>
      <c r="K469" s="12">
        <f>Ventas[[#This Row],[Unit Price]]*Ventas[[#This Row],[Quantity]]</f>
        <v>49.8</v>
      </c>
      <c r="L469" s="12">
        <f>Ventas[[#This Row],[Unit Cost]]*Ventas[[#This Row],[Quantity]]</f>
        <v>33.863999999999997</v>
      </c>
      <c r="M469" s="14">
        <f>Ventas[[#This Row],[Ingresos]]-Ventas[[#This Row],[Costes]]</f>
        <v>15.936</v>
      </c>
      <c r="N469" s="14" t="str">
        <f>_xlfn.XLOOKUP(Ventas[[#This Row],[Ship Country]],[1]!Countries[Ship Country],[1]!Countries[Area],"No registrado")</f>
        <v>Sud Europe</v>
      </c>
      <c r="O469" s="14" t="str">
        <f>_xlfn.XLOOKUP(Ventas[[#This Row],[Ship Country]],[1]!Countries[Ship Country],[1]!Countries[Continent],"No existe")</f>
        <v>Europe</v>
      </c>
      <c r="P469" s="15" t="str">
        <f>_xlfn.XLOOKUP(Ventas[[#This Row],[Category]],[2]!ProdManager[Category],[2]!ProdManager[Prod_Manager])</f>
        <v>Lydia Sinn</v>
      </c>
      <c r="Q469" s="15">
        <f>YEAR(Ventas[[#This Row],[Order Date]])</f>
        <v>2015</v>
      </c>
      <c r="R469" s="15" t="str">
        <f>TEXT(Ventas[[#This Row],[Order Date]],"MMM")</f>
        <v>feb</v>
      </c>
    </row>
    <row r="470" spans="1:18" x14ac:dyDescent="0.25">
      <c r="A470" s="4">
        <v>10423</v>
      </c>
      <c r="B470" s="4" t="s">
        <v>44</v>
      </c>
      <c r="C470" s="4" t="s">
        <v>15</v>
      </c>
      <c r="D470" s="4">
        <v>10</v>
      </c>
      <c r="E470" s="4">
        <v>7.7</v>
      </c>
      <c r="F470" s="4">
        <v>14</v>
      </c>
      <c r="G470" s="4" t="s">
        <v>243</v>
      </c>
      <c r="H470" s="4" t="s">
        <v>244</v>
      </c>
      <c r="I470" s="4" t="s">
        <v>27</v>
      </c>
      <c r="J470" s="5">
        <v>42058</v>
      </c>
      <c r="K470" s="12">
        <f>Ventas[[#This Row],[Unit Price]]*Ventas[[#This Row],[Quantity]]</f>
        <v>140</v>
      </c>
      <c r="L470" s="12">
        <f>Ventas[[#This Row],[Unit Cost]]*Ventas[[#This Row],[Quantity]]</f>
        <v>107.8</v>
      </c>
      <c r="M470" s="14">
        <f>Ventas[[#This Row],[Ingresos]]-Ventas[[#This Row],[Costes]]</f>
        <v>32.200000000000003</v>
      </c>
      <c r="N470" s="14" t="str">
        <f>_xlfn.XLOOKUP(Ventas[[#This Row],[Ship Country]],[1]!Countries[Ship Country],[1]!Countries[Area],"No registrado")</f>
        <v>Sud America</v>
      </c>
      <c r="O470" s="14" t="str">
        <f>_xlfn.XLOOKUP(Ventas[[#This Row],[Ship Country]],[1]!Countries[Ship Country],[1]!Countries[Continent],"No existe")</f>
        <v>America</v>
      </c>
      <c r="P470" s="15" t="str">
        <f>_xlfn.XLOOKUP(Ventas[[#This Row],[Category]],[2]!ProdManager[Category],[2]!ProdManager[Prod_Manager])</f>
        <v>Peter Stone</v>
      </c>
      <c r="Q470" s="15">
        <f>YEAR(Ventas[[#This Row],[Order Date]])</f>
        <v>2015</v>
      </c>
      <c r="R470" s="15" t="str">
        <f>TEXT(Ventas[[#This Row],[Order Date]],"MMM")</f>
        <v>feb</v>
      </c>
    </row>
    <row r="471" spans="1:18" x14ac:dyDescent="0.25">
      <c r="A471" s="6">
        <v>10423</v>
      </c>
      <c r="B471" s="6" t="s">
        <v>52</v>
      </c>
      <c r="C471" s="6" t="s">
        <v>15</v>
      </c>
      <c r="D471" s="6">
        <v>44</v>
      </c>
      <c r="E471" s="6">
        <v>35.64</v>
      </c>
      <c r="F471" s="6">
        <v>20</v>
      </c>
      <c r="G471" s="6" t="s">
        <v>243</v>
      </c>
      <c r="H471" s="6" t="s">
        <v>244</v>
      </c>
      <c r="I471" s="6" t="s">
        <v>27</v>
      </c>
      <c r="J471" s="7">
        <v>42058</v>
      </c>
      <c r="K471" s="12">
        <f>Ventas[[#This Row],[Unit Price]]*Ventas[[#This Row],[Quantity]]</f>
        <v>880</v>
      </c>
      <c r="L471" s="12">
        <f>Ventas[[#This Row],[Unit Cost]]*Ventas[[#This Row],[Quantity]]</f>
        <v>712.8</v>
      </c>
      <c r="M471" s="14">
        <f>Ventas[[#This Row],[Ingresos]]-Ventas[[#This Row],[Costes]]</f>
        <v>167.20000000000005</v>
      </c>
      <c r="N471" s="14" t="str">
        <f>_xlfn.XLOOKUP(Ventas[[#This Row],[Ship Country]],[1]!Countries[Ship Country],[1]!Countries[Area],"No registrado")</f>
        <v>Sud America</v>
      </c>
      <c r="O471" s="14" t="str">
        <f>_xlfn.XLOOKUP(Ventas[[#This Row],[Ship Country]],[1]!Countries[Ship Country],[1]!Countries[Continent],"No existe")</f>
        <v>America</v>
      </c>
      <c r="P471" s="15" t="str">
        <f>_xlfn.XLOOKUP(Ventas[[#This Row],[Category]],[2]!ProdManager[Category],[2]!ProdManager[Prod_Manager])</f>
        <v>Peter Stone</v>
      </c>
      <c r="Q471" s="15">
        <f>YEAR(Ventas[[#This Row],[Order Date]])</f>
        <v>2015</v>
      </c>
      <c r="R471" s="15" t="str">
        <f>TEXT(Ventas[[#This Row],[Order Date]],"MMM")</f>
        <v>feb</v>
      </c>
    </row>
    <row r="472" spans="1:18" x14ac:dyDescent="0.25">
      <c r="A472" s="4">
        <v>10424</v>
      </c>
      <c r="B472" s="4" t="s">
        <v>142</v>
      </c>
      <c r="C472" s="4" t="s">
        <v>35</v>
      </c>
      <c r="D472" s="4">
        <v>10</v>
      </c>
      <c r="E472" s="4">
        <v>6.7999999999999989</v>
      </c>
      <c r="F472" s="4">
        <v>30</v>
      </c>
      <c r="G472" s="4" t="s">
        <v>192</v>
      </c>
      <c r="H472" s="4" t="s">
        <v>193</v>
      </c>
      <c r="I472" s="4" t="s">
        <v>194</v>
      </c>
      <c r="J472" s="5">
        <v>42058</v>
      </c>
      <c r="K472" s="12">
        <f>Ventas[[#This Row],[Unit Price]]*Ventas[[#This Row],[Quantity]]</f>
        <v>300</v>
      </c>
      <c r="L472" s="12">
        <f>Ventas[[#This Row],[Unit Cost]]*Ventas[[#This Row],[Quantity]]</f>
        <v>203.99999999999997</v>
      </c>
      <c r="M472" s="14">
        <f>Ventas[[#This Row],[Ingresos]]-Ventas[[#This Row],[Costes]]</f>
        <v>96.000000000000028</v>
      </c>
      <c r="N472" s="14" t="str">
        <f>_xlfn.XLOOKUP(Ventas[[#This Row],[Ship Country]],[1]!Countries[Ship Country],[1]!Countries[Area],"No registrado")</f>
        <v>Nord America</v>
      </c>
      <c r="O472" s="14" t="str">
        <f>_xlfn.XLOOKUP(Ventas[[#This Row],[Ship Country]],[1]!Countries[Ship Country],[1]!Countries[Continent],"No existe")</f>
        <v>America</v>
      </c>
      <c r="P472" s="15" t="str">
        <f>_xlfn.XLOOKUP(Ventas[[#This Row],[Category]],[2]!ProdManager[Category],[2]!ProdManager[Prod_Manager])</f>
        <v>Lydia Sinn</v>
      </c>
      <c r="Q472" s="15">
        <f>YEAR(Ventas[[#This Row],[Order Date]])</f>
        <v>2015</v>
      </c>
      <c r="R472" s="15" t="str">
        <f>TEXT(Ventas[[#This Row],[Order Date]],"MMM")</f>
        <v>feb</v>
      </c>
    </row>
    <row r="473" spans="1:18" x14ac:dyDescent="0.25">
      <c r="A473" s="6">
        <v>10424</v>
      </c>
      <c r="B473" s="6" t="s">
        <v>81</v>
      </c>
      <c r="C473" s="6" t="s">
        <v>43</v>
      </c>
      <c r="D473" s="6">
        <v>14.4</v>
      </c>
      <c r="E473" s="6">
        <v>13.104000000000001</v>
      </c>
      <c r="F473" s="6">
        <v>60</v>
      </c>
      <c r="G473" s="6" t="s">
        <v>192</v>
      </c>
      <c r="H473" s="6" t="s">
        <v>193</v>
      </c>
      <c r="I473" s="6" t="s">
        <v>194</v>
      </c>
      <c r="J473" s="7">
        <v>42058</v>
      </c>
      <c r="K473" s="12">
        <f>Ventas[[#This Row],[Unit Price]]*Ventas[[#This Row],[Quantity]]</f>
        <v>864</v>
      </c>
      <c r="L473" s="12">
        <f>Ventas[[#This Row],[Unit Cost]]*Ventas[[#This Row],[Quantity]]</f>
        <v>786.24</v>
      </c>
      <c r="M473" s="14">
        <f>Ventas[[#This Row],[Ingresos]]-Ventas[[#This Row],[Costes]]</f>
        <v>77.759999999999991</v>
      </c>
      <c r="N473" s="14" t="str">
        <f>_xlfn.XLOOKUP(Ventas[[#This Row],[Ship Country]],[1]!Countries[Ship Country],[1]!Countries[Area],"No registrado")</f>
        <v>Nord America</v>
      </c>
      <c r="O473" s="14" t="str">
        <f>_xlfn.XLOOKUP(Ventas[[#This Row],[Ship Country]],[1]!Countries[Ship Country],[1]!Countries[Continent],"No existe")</f>
        <v>America</v>
      </c>
      <c r="P473" s="15" t="str">
        <f>_xlfn.XLOOKUP(Ventas[[#This Row],[Category]],[2]!ProdManager[Category],[2]!ProdManager[Prod_Manager])</f>
        <v>John Matter</v>
      </c>
      <c r="Q473" s="15">
        <f>YEAR(Ventas[[#This Row],[Order Date]])</f>
        <v>2015</v>
      </c>
      <c r="R473" s="15" t="str">
        <f>TEXT(Ventas[[#This Row],[Order Date]],"MMM")</f>
        <v>feb</v>
      </c>
    </row>
    <row r="474" spans="1:18" x14ac:dyDescent="0.25">
      <c r="A474" s="4">
        <v>10424</v>
      </c>
      <c r="B474" s="4" t="s">
        <v>188</v>
      </c>
      <c r="C474" s="4" t="s">
        <v>43</v>
      </c>
      <c r="D474" s="4">
        <v>210.8</v>
      </c>
      <c r="E474" s="4">
        <v>189.72000000000003</v>
      </c>
      <c r="F474" s="4">
        <v>49</v>
      </c>
      <c r="G474" s="4" t="s">
        <v>192</v>
      </c>
      <c r="H474" s="4" t="s">
        <v>193</v>
      </c>
      <c r="I474" s="4" t="s">
        <v>194</v>
      </c>
      <c r="J474" s="5">
        <v>42058</v>
      </c>
      <c r="K474" s="12">
        <f>Ventas[[#This Row],[Unit Price]]*Ventas[[#This Row],[Quantity]]</f>
        <v>10329.200000000001</v>
      </c>
      <c r="L474" s="12">
        <f>Ventas[[#This Row],[Unit Cost]]*Ventas[[#This Row],[Quantity]]</f>
        <v>9296.2800000000007</v>
      </c>
      <c r="M474" s="14">
        <f>Ventas[[#This Row],[Ingresos]]-Ventas[[#This Row],[Costes]]</f>
        <v>1032.92</v>
      </c>
      <c r="N474" s="14" t="str">
        <f>_xlfn.XLOOKUP(Ventas[[#This Row],[Ship Country]],[1]!Countries[Ship Country],[1]!Countries[Area],"No registrado")</f>
        <v>Nord America</v>
      </c>
      <c r="O474" s="14" t="str">
        <f>_xlfn.XLOOKUP(Ventas[[#This Row],[Ship Country]],[1]!Countries[Ship Country],[1]!Countries[Continent],"No existe")</f>
        <v>America</v>
      </c>
      <c r="P474" s="15" t="str">
        <f>_xlfn.XLOOKUP(Ventas[[#This Row],[Category]],[2]!ProdManager[Category],[2]!ProdManager[Prod_Manager])</f>
        <v>John Matter</v>
      </c>
      <c r="Q474" s="15">
        <f>YEAR(Ventas[[#This Row],[Order Date]])</f>
        <v>2015</v>
      </c>
      <c r="R474" s="15" t="str">
        <f>TEXT(Ventas[[#This Row],[Order Date]],"MMM")</f>
        <v>feb</v>
      </c>
    </row>
    <row r="475" spans="1:18" x14ac:dyDescent="0.25">
      <c r="A475" s="6">
        <v>10425</v>
      </c>
      <c r="B475" s="6" t="s">
        <v>101</v>
      </c>
      <c r="C475" s="6" t="s">
        <v>43</v>
      </c>
      <c r="D475" s="6">
        <v>14.4</v>
      </c>
      <c r="E475" s="6">
        <v>12.816000000000001</v>
      </c>
      <c r="F475" s="6">
        <v>20</v>
      </c>
      <c r="G475" s="6" t="s">
        <v>204</v>
      </c>
      <c r="H475" s="6" t="s">
        <v>205</v>
      </c>
      <c r="I475" s="6" t="s">
        <v>13</v>
      </c>
      <c r="J475" s="7">
        <v>42059</v>
      </c>
      <c r="K475" s="12">
        <f>Ventas[[#This Row],[Unit Price]]*Ventas[[#This Row],[Quantity]]</f>
        <v>288</v>
      </c>
      <c r="L475" s="12">
        <f>Ventas[[#This Row],[Unit Cost]]*Ventas[[#This Row],[Quantity]]</f>
        <v>256.32</v>
      </c>
      <c r="M475" s="14">
        <f>Ventas[[#This Row],[Ingresos]]-Ventas[[#This Row],[Costes]]</f>
        <v>31.680000000000007</v>
      </c>
      <c r="N475" s="14" t="str">
        <f>_xlfn.XLOOKUP(Ventas[[#This Row],[Ship Country]],[1]!Countries[Ship Country],[1]!Countries[Area],"No registrado")</f>
        <v>Nord Europe</v>
      </c>
      <c r="O475" s="14" t="str">
        <f>_xlfn.XLOOKUP(Ventas[[#This Row],[Ship Country]],[1]!Countries[Ship Country],[1]!Countries[Continent],"No existe")</f>
        <v>Europe</v>
      </c>
      <c r="P475" s="15" t="str">
        <f>_xlfn.XLOOKUP(Ventas[[#This Row],[Category]],[2]!ProdManager[Category],[2]!ProdManager[Prod_Manager])</f>
        <v>John Matter</v>
      </c>
      <c r="Q475" s="15">
        <f>YEAR(Ventas[[#This Row],[Order Date]])</f>
        <v>2015</v>
      </c>
      <c r="R475" s="15" t="str">
        <f>TEXT(Ventas[[#This Row],[Order Date]],"MMM")</f>
        <v>feb</v>
      </c>
    </row>
    <row r="476" spans="1:18" x14ac:dyDescent="0.25">
      <c r="A476" s="4">
        <v>10425</v>
      </c>
      <c r="B476" s="4" t="s">
        <v>45</v>
      </c>
      <c r="C476" s="4" t="s">
        <v>46</v>
      </c>
      <c r="D476" s="4">
        <v>19.2</v>
      </c>
      <c r="E476" s="4">
        <v>15.744</v>
      </c>
      <c r="F476" s="4">
        <v>10</v>
      </c>
      <c r="G476" s="4" t="s">
        <v>204</v>
      </c>
      <c r="H476" s="4" t="s">
        <v>205</v>
      </c>
      <c r="I476" s="4" t="s">
        <v>13</v>
      </c>
      <c r="J476" s="5">
        <v>42059</v>
      </c>
      <c r="K476" s="12">
        <f>Ventas[[#This Row],[Unit Price]]*Ventas[[#This Row],[Quantity]]</f>
        <v>192</v>
      </c>
      <c r="L476" s="12">
        <f>Ventas[[#This Row],[Unit Cost]]*Ventas[[#This Row],[Quantity]]</f>
        <v>157.44</v>
      </c>
      <c r="M476" s="14">
        <f>Ventas[[#This Row],[Ingresos]]-Ventas[[#This Row],[Costes]]</f>
        <v>34.56</v>
      </c>
      <c r="N476" s="14" t="str">
        <f>_xlfn.XLOOKUP(Ventas[[#This Row],[Ship Country]],[1]!Countries[Ship Country],[1]!Countries[Area],"No registrado")</f>
        <v>Nord Europe</v>
      </c>
      <c r="O476" s="14" t="str">
        <f>_xlfn.XLOOKUP(Ventas[[#This Row],[Ship Country]],[1]!Countries[Ship Country],[1]!Countries[Continent],"No existe")</f>
        <v>Europe</v>
      </c>
      <c r="P476" s="15" t="str">
        <f>_xlfn.XLOOKUP(Ventas[[#This Row],[Category]],[2]!ProdManager[Category],[2]!ProdManager[Prod_Manager])</f>
        <v>John Matter</v>
      </c>
      <c r="Q476" s="15">
        <f>YEAR(Ventas[[#This Row],[Order Date]])</f>
        <v>2015</v>
      </c>
      <c r="R476" s="15" t="str">
        <f>TEXT(Ventas[[#This Row],[Order Date]],"MMM")</f>
        <v>feb</v>
      </c>
    </row>
    <row r="477" spans="1:18" x14ac:dyDescent="0.25">
      <c r="A477" s="6">
        <v>10426</v>
      </c>
      <c r="B477" s="6" t="s">
        <v>86</v>
      </c>
      <c r="C477" s="6" t="s">
        <v>10</v>
      </c>
      <c r="D477" s="6">
        <v>30.4</v>
      </c>
      <c r="E477" s="6">
        <v>22.799999999999997</v>
      </c>
      <c r="F477" s="6">
        <v>5</v>
      </c>
      <c r="G477" s="6" t="s">
        <v>215</v>
      </c>
      <c r="H477" s="6" t="s">
        <v>216</v>
      </c>
      <c r="I477" s="6" t="s">
        <v>133</v>
      </c>
      <c r="J477" s="7">
        <v>42062</v>
      </c>
      <c r="K477" s="12">
        <f>Ventas[[#This Row],[Unit Price]]*Ventas[[#This Row],[Quantity]]</f>
        <v>152</v>
      </c>
      <c r="L477" s="12">
        <f>Ventas[[#This Row],[Unit Cost]]*Ventas[[#This Row],[Quantity]]</f>
        <v>113.99999999999999</v>
      </c>
      <c r="M477" s="14">
        <f>Ventas[[#This Row],[Ingresos]]-Ventas[[#This Row],[Costes]]</f>
        <v>38.000000000000014</v>
      </c>
      <c r="N477" s="14" t="str">
        <f>_xlfn.XLOOKUP(Ventas[[#This Row],[Ship Country]],[1]!Countries[Ship Country],[1]!Countries[Area],"No registrado")</f>
        <v>Sud Europe</v>
      </c>
      <c r="O477" s="14" t="str">
        <f>_xlfn.XLOOKUP(Ventas[[#This Row],[Ship Country]],[1]!Countries[Ship Country],[1]!Countries[Continent],"No existe")</f>
        <v>Europe</v>
      </c>
      <c r="P477" s="15" t="str">
        <f>_xlfn.XLOOKUP(Ventas[[#This Row],[Category]],[2]!ProdManager[Category],[2]!ProdManager[Prod_Manager])</f>
        <v>Marc Caine</v>
      </c>
      <c r="Q477" s="15">
        <f>YEAR(Ventas[[#This Row],[Order Date]])</f>
        <v>2015</v>
      </c>
      <c r="R477" s="15" t="str">
        <f>TEXT(Ventas[[#This Row],[Order Date]],"MMM")</f>
        <v>feb</v>
      </c>
    </row>
    <row r="478" spans="1:18" x14ac:dyDescent="0.25">
      <c r="A478" s="4">
        <v>10426</v>
      </c>
      <c r="B478" s="4" t="s">
        <v>150</v>
      </c>
      <c r="C478" s="4" t="s">
        <v>10</v>
      </c>
      <c r="D478" s="4">
        <v>26.6</v>
      </c>
      <c r="E478" s="4">
        <v>22.077999999999999</v>
      </c>
      <c r="F478" s="4">
        <v>7</v>
      </c>
      <c r="G478" s="4" t="s">
        <v>215</v>
      </c>
      <c r="H478" s="4" t="s">
        <v>216</v>
      </c>
      <c r="I478" s="4" t="s">
        <v>133</v>
      </c>
      <c r="J478" s="5">
        <v>42062</v>
      </c>
      <c r="K478" s="12">
        <f>Ventas[[#This Row],[Unit Price]]*Ventas[[#This Row],[Quantity]]</f>
        <v>186.20000000000002</v>
      </c>
      <c r="L478" s="12">
        <f>Ventas[[#This Row],[Unit Cost]]*Ventas[[#This Row],[Quantity]]</f>
        <v>154.54599999999999</v>
      </c>
      <c r="M478" s="14">
        <f>Ventas[[#This Row],[Ingresos]]-Ventas[[#This Row],[Costes]]</f>
        <v>31.654000000000025</v>
      </c>
      <c r="N478" s="14" t="str">
        <f>_xlfn.XLOOKUP(Ventas[[#This Row],[Ship Country]],[1]!Countries[Ship Country],[1]!Countries[Area],"No registrado")</f>
        <v>Sud Europe</v>
      </c>
      <c r="O478" s="14" t="str">
        <f>_xlfn.XLOOKUP(Ventas[[#This Row],[Ship Country]],[1]!Countries[Ship Country],[1]!Countries[Continent],"No existe")</f>
        <v>Europe</v>
      </c>
      <c r="P478" s="15" t="str">
        <f>_xlfn.XLOOKUP(Ventas[[#This Row],[Category]],[2]!ProdManager[Category],[2]!ProdManager[Prod_Manager])</f>
        <v>Marc Caine</v>
      </c>
      <c r="Q478" s="15">
        <f>YEAR(Ventas[[#This Row],[Order Date]])</f>
        <v>2015</v>
      </c>
      <c r="R478" s="15" t="str">
        <f>TEXT(Ventas[[#This Row],[Order Date]],"MMM")</f>
        <v>feb</v>
      </c>
    </row>
    <row r="479" spans="1:18" x14ac:dyDescent="0.25">
      <c r="A479" s="6">
        <v>10427</v>
      </c>
      <c r="B479" s="6" t="s">
        <v>17</v>
      </c>
      <c r="C479" s="6" t="s">
        <v>18</v>
      </c>
      <c r="D479" s="6">
        <v>18.600000000000001</v>
      </c>
      <c r="E479" s="6">
        <v>14.694000000000003</v>
      </c>
      <c r="F479" s="6">
        <v>35</v>
      </c>
      <c r="G479" s="6" t="s">
        <v>206</v>
      </c>
      <c r="H479" s="6" t="s">
        <v>207</v>
      </c>
      <c r="I479" s="6" t="s">
        <v>68</v>
      </c>
      <c r="J479" s="7">
        <v>42062</v>
      </c>
      <c r="K479" s="12">
        <f>Ventas[[#This Row],[Unit Price]]*Ventas[[#This Row],[Quantity]]</f>
        <v>651</v>
      </c>
      <c r="L479" s="12">
        <f>Ventas[[#This Row],[Unit Cost]]*Ventas[[#This Row],[Quantity]]</f>
        <v>514.29000000000008</v>
      </c>
      <c r="M479" s="14">
        <f>Ventas[[#This Row],[Ingresos]]-Ventas[[#This Row],[Costes]]</f>
        <v>136.70999999999992</v>
      </c>
      <c r="N479" s="14" t="str">
        <f>_xlfn.XLOOKUP(Ventas[[#This Row],[Ship Country]],[1]!Countries[Ship Country],[1]!Countries[Area],"No registrado")</f>
        <v>Nord Europe</v>
      </c>
      <c r="O479" s="14" t="str">
        <f>_xlfn.XLOOKUP(Ventas[[#This Row],[Ship Country]],[1]!Countries[Ship Country],[1]!Countries[Continent],"No existe")</f>
        <v>Europe</v>
      </c>
      <c r="P479" s="15" t="str">
        <f>_xlfn.XLOOKUP(Ventas[[#This Row],[Category]],[2]!ProdManager[Category],[2]!ProdManager[Prod_Manager])</f>
        <v>Marc Caine</v>
      </c>
      <c r="Q479" s="15">
        <f>YEAR(Ventas[[#This Row],[Order Date]])</f>
        <v>2015</v>
      </c>
      <c r="R479" s="15" t="str">
        <f>TEXT(Ventas[[#This Row],[Order Date]],"MMM")</f>
        <v>feb</v>
      </c>
    </row>
    <row r="480" spans="1:18" x14ac:dyDescent="0.25">
      <c r="A480" s="4">
        <v>10428</v>
      </c>
      <c r="B480" s="4" t="s">
        <v>141</v>
      </c>
      <c r="C480" s="4" t="s">
        <v>29</v>
      </c>
      <c r="D480" s="4">
        <v>9.6</v>
      </c>
      <c r="E480" s="4">
        <v>7.8719999999999999</v>
      </c>
      <c r="F480" s="4">
        <v>20</v>
      </c>
      <c r="G480" s="4" t="s">
        <v>143</v>
      </c>
      <c r="H480" s="4" t="s">
        <v>144</v>
      </c>
      <c r="I480" s="4" t="s">
        <v>116</v>
      </c>
      <c r="J480" s="5">
        <v>42063</v>
      </c>
      <c r="K480" s="12">
        <f>Ventas[[#This Row],[Unit Price]]*Ventas[[#This Row],[Quantity]]</f>
        <v>192</v>
      </c>
      <c r="L480" s="12">
        <f>Ventas[[#This Row],[Unit Cost]]*Ventas[[#This Row],[Quantity]]</f>
        <v>157.44</v>
      </c>
      <c r="M480" s="14">
        <f>Ventas[[#This Row],[Ingresos]]-Ventas[[#This Row],[Costes]]</f>
        <v>34.56</v>
      </c>
      <c r="N480" s="14" t="str">
        <f>_xlfn.XLOOKUP(Ventas[[#This Row],[Ship Country]],[1]!Countries[Ship Country],[1]!Countries[Area],"No registrado")</f>
        <v>Sud Europe</v>
      </c>
      <c r="O480" s="14" t="str">
        <f>_xlfn.XLOOKUP(Ventas[[#This Row],[Ship Country]],[1]!Countries[Ship Country],[1]!Countries[Continent],"No existe")</f>
        <v>Europe</v>
      </c>
      <c r="P480" s="15" t="str">
        <f>_xlfn.XLOOKUP(Ventas[[#This Row],[Category]],[2]!ProdManager[Category],[2]!ProdManager[Prod_Manager])</f>
        <v>Peter Stone</v>
      </c>
      <c r="Q480" s="15">
        <f>YEAR(Ventas[[#This Row],[Order Date]])</f>
        <v>2015</v>
      </c>
      <c r="R480" s="15" t="str">
        <f>TEXT(Ventas[[#This Row],[Order Date]],"MMM")</f>
        <v>feb</v>
      </c>
    </row>
    <row r="481" spans="1:18" x14ac:dyDescent="0.25">
      <c r="A481" s="6">
        <v>10429</v>
      </c>
      <c r="B481" s="6" t="s">
        <v>125</v>
      </c>
      <c r="C481" s="6" t="s">
        <v>24</v>
      </c>
      <c r="D481" s="6">
        <v>35.1</v>
      </c>
      <c r="E481" s="6">
        <v>28.782000000000004</v>
      </c>
      <c r="F481" s="6">
        <v>35</v>
      </c>
      <c r="G481" s="6" t="s">
        <v>156</v>
      </c>
      <c r="H481" s="6" t="s">
        <v>157</v>
      </c>
      <c r="I481" s="6" t="s">
        <v>158</v>
      </c>
      <c r="J481" s="7">
        <v>42064</v>
      </c>
      <c r="K481" s="12">
        <f>Ventas[[#This Row],[Unit Price]]*Ventas[[#This Row],[Quantity]]</f>
        <v>1228.5</v>
      </c>
      <c r="L481" s="12">
        <f>Ventas[[#This Row],[Unit Cost]]*Ventas[[#This Row],[Quantity]]</f>
        <v>1007.3700000000001</v>
      </c>
      <c r="M481" s="14">
        <f>Ventas[[#This Row],[Ingresos]]-Ventas[[#This Row],[Costes]]</f>
        <v>221.12999999999988</v>
      </c>
      <c r="N481" s="14" t="str">
        <f>_xlfn.XLOOKUP(Ventas[[#This Row],[Ship Country]],[1]!Countries[Ship Country],[1]!Countries[Area],"No registrado")</f>
        <v>Nord Europe</v>
      </c>
      <c r="O481" s="14" t="str">
        <f>_xlfn.XLOOKUP(Ventas[[#This Row],[Ship Country]],[1]!Countries[Ship Country],[1]!Countries[Continent],"No existe")</f>
        <v>Europe</v>
      </c>
      <c r="P481" s="15" t="str">
        <f>_xlfn.XLOOKUP(Ventas[[#This Row],[Category]],[2]!ProdManager[Category],[2]!ProdManager[Prod_Manager])</f>
        <v>Lydia Sinn</v>
      </c>
      <c r="Q481" s="15">
        <f>YEAR(Ventas[[#This Row],[Order Date]])</f>
        <v>2015</v>
      </c>
      <c r="R481" s="15" t="str">
        <f>TEXT(Ventas[[#This Row],[Order Date]],"MMM")</f>
        <v>mar</v>
      </c>
    </row>
    <row r="482" spans="1:18" x14ac:dyDescent="0.25">
      <c r="A482" s="4">
        <v>10429</v>
      </c>
      <c r="B482" s="4" t="s">
        <v>203</v>
      </c>
      <c r="C482" s="4" t="s">
        <v>35</v>
      </c>
      <c r="D482" s="4">
        <v>13</v>
      </c>
      <c r="E482" s="4">
        <v>8.9699999999999989</v>
      </c>
      <c r="F482" s="4">
        <v>40</v>
      </c>
      <c r="G482" s="4" t="s">
        <v>156</v>
      </c>
      <c r="H482" s="4" t="s">
        <v>157</v>
      </c>
      <c r="I482" s="4" t="s">
        <v>158</v>
      </c>
      <c r="J482" s="5">
        <v>42064</v>
      </c>
      <c r="K482" s="12">
        <f>Ventas[[#This Row],[Unit Price]]*Ventas[[#This Row],[Quantity]]</f>
        <v>520</v>
      </c>
      <c r="L482" s="12">
        <f>Ventas[[#This Row],[Unit Cost]]*Ventas[[#This Row],[Quantity]]</f>
        <v>358.79999999999995</v>
      </c>
      <c r="M482" s="14">
        <f>Ventas[[#This Row],[Ingresos]]-Ventas[[#This Row],[Costes]]</f>
        <v>161.20000000000005</v>
      </c>
      <c r="N482" s="14" t="str">
        <f>_xlfn.XLOOKUP(Ventas[[#This Row],[Ship Country]],[1]!Countries[Ship Country],[1]!Countries[Area],"No registrado")</f>
        <v>Nord Europe</v>
      </c>
      <c r="O482" s="14" t="str">
        <f>_xlfn.XLOOKUP(Ventas[[#This Row],[Ship Country]],[1]!Countries[Ship Country],[1]!Countries[Continent],"No existe")</f>
        <v>Europe</v>
      </c>
      <c r="P482" s="15" t="str">
        <f>_xlfn.XLOOKUP(Ventas[[#This Row],[Category]],[2]!ProdManager[Category],[2]!ProdManager[Prod_Manager])</f>
        <v>Lydia Sinn</v>
      </c>
      <c r="Q482" s="15">
        <f>YEAR(Ventas[[#This Row],[Order Date]])</f>
        <v>2015</v>
      </c>
      <c r="R482" s="15" t="str">
        <f>TEXT(Ventas[[#This Row],[Order Date]],"MMM")</f>
        <v>mar</v>
      </c>
    </row>
    <row r="483" spans="1:18" x14ac:dyDescent="0.25">
      <c r="A483" s="6">
        <v>10430</v>
      </c>
      <c r="B483" s="6" t="s">
        <v>52</v>
      </c>
      <c r="C483" s="6" t="s">
        <v>15</v>
      </c>
      <c r="D483" s="6">
        <v>44</v>
      </c>
      <c r="E483" s="6">
        <v>35.64</v>
      </c>
      <c r="F483" s="6">
        <v>70</v>
      </c>
      <c r="G483" s="6" t="s">
        <v>66</v>
      </c>
      <c r="H483" s="6" t="s">
        <v>67</v>
      </c>
      <c r="I483" s="6" t="s">
        <v>68</v>
      </c>
      <c r="J483" s="7">
        <v>42065</v>
      </c>
      <c r="K483" s="12">
        <f>Ventas[[#This Row],[Unit Price]]*Ventas[[#This Row],[Quantity]]</f>
        <v>3080</v>
      </c>
      <c r="L483" s="12">
        <f>Ventas[[#This Row],[Unit Cost]]*Ventas[[#This Row],[Quantity]]</f>
        <v>2494.8000000000002</v>
      </c>
      <c r="M483" s="14">
        <f>Ventas[[#This Row],[Ingresos]]-Ventas[[#This Row],[Costes]]</f>
        <v>585.19999999999982</v>
      </c>
      <c r="N483" s="14" t="str">
        <f>_xlfn.XLOOKUP(Ventas[[#This Row],[Ship Country]],[1]!Countries[Ship Country],[1]!Countries[Area],"No registrado")</f>
        <v>Nord Europe</v>
      </c>
      <c r="O483" s="14" t="str">
        <f>_xlfn.XLOOKUP(Ventas[[#This Row],[Ship Country]],[1]!Countries[Ship Country],[1]!Countries[Continent],"No existe")</f>
        <v>Europe</v>
      </c>
      <c r="P483" s="15" t="str">
        <f>_xlfn.XLOOKUP(Ventas[[#This Row],[Category]],[2]!ProdManager[Category],[2]!ProdManager[Prod_Manager])</f>
        <v>Peter Stone</v>
      </c>
      <c r="Q483" s="15">
        <f>YEAR(Ventas[[#This Row],[Order Date]])</f>
        <v>2015</v>
      </c>
      <c r="R483" s="15" t="str">
        <f>TEXT(Ventas[[#This Row],[Order Date]],"MMM")</f>
        <v>mar</v>
      </c>
    </row>
    <row r="484" spans="1:18" x14ac:dyDescent="0.25">
      <c r="A484" s="4">
        <v>10430</v>
      </c>
      <c r="B484" s="4" t="s">
        <v>86</v>
      </c>
      <c r="C484" s="4" t="s">
        <v>10</v>
      </c>
      <c r="D484" s="4">
        <v>30.4</v>
      </c>
      <c r="E484" s="4">
        <v>23.407999999999998</v>
      </c>
      <c r="F484" s="4">
        <v>30</v>
      </c>
      <c r="G484" s="4" t="s">
        <v>66</v>
      </c>
      <c r="H484" s="4" t="s">
        <v>67</v>
      </c>
      <c r="I484" s="4" t="s">
        <v>68</v>
      </c>
      <c r="J484" s="5">
        <v>42065</v>
      </c>
      <c r="K484" s="12">
        <f>Ventas[[#This Row],[Unit Price]]*Ventas[[#This Row],[Quantity]]</f>
        <v>912</v>
      </c>
      <c r="L484" s="12">
        <f>Ventas[[#This Row],[Unit Cost]]*Ventas[[#This Row],[Quantity]]</f>
        <v>702.2399999999999</v>
      </c>
      <c r="M484" s="14">
        <f>Ventas[[#This Row],[Ingresos]]-Ventas[[#This Row],[Costes]]</f>
        <v>209.7600000000001</v>
      </c>
      <c r="N484" s="14" t="str">
        <f>_xlfn.XLOOKUP(Ventas[[#This Row],[Ship Country]],[1]!Countries[Ship Country],[1]!Countries[Area],"No registrado")</f>
        <v>Nord Europe</v>
      </c>
      <c r="O484" s="14" t="str">
        <f>_xlfn.XLOOKUP(Ventas[[#This Row],[Ship Country]],[1]!Countries[Ship Country],[1]!Countries[Continent],"No existe")</f>
        <v>Europe</v>
      </c>
      <c r="P484" s="15" t="str">
        <f>_xlfn.XLOOKUP(Ventas[[#This Row],[Category]],[2]!ProdManager[Category],[2]!ProdManager[Prod_Manager])</f>
        <v>Marc Caine</v>
      </c>
      <c r="Q484" s="15">
        <f>YEAR(Ventas[[#This Row],[Order Date]])</f>
        <v>2015</v>
      </c>
      <c r="R484" s="15" t="str">
        <f>TEXT(Ventas[[#This Row],[Order Date]],"MMM")</f>
        <v>mar</v>
      </c>
    </row>
    <row r="485" spans="1:18" x14ac:dyDescent="0.25">
      <c r="A485" s="6">
        <v>10430</v>
      </c>
      <c r="B485" s="6" t="s">
        <v>91</v>
      </c>
      <c r="C485" s="6" t="s">
        <v>46</v>
      </c>
      <c r="D485" s="6">
        <v>31.2</v>
      </c>
      <c r="E485" s="6">
        <v>24.648</v>
      </c>
      <c r="F485" s="6">
        <v>45</v>
      </c>
      <c r="G485" s="6" t="s">
        <v>66</v>
      </c>
      <c r="H485" s="6" t="s">
        <v>67</v>
      </c>
      <c r="I485" s="6" t="s">
        <v>68</v>
      </c>
      <c r="J485" s="7">
        <v>42065</v>
      </c>
      <c r="K485" s="12">
        <f>Ventas[[#This Row],[Unit Price]]*Ventas[[#This Row],[Quantity]]</f>
        <v>1404</v>
      </c>
      <c r="L485" s="12">
        <f>Ventas[[#This Row],[Unit Cost]]*Ventas[[#This Row],[Quantity]]</f>
        <v>1109.1600000000001</v>
      </c>
      <c r="M485" s="14">
        <f>Ventas[[#This Row],[Ingresos]]-Ventas[[#This Row],[Costes]]</f>
        <v>294.83999999999992</v>
      </c>
      <c r="N485" s="14" t="str">
        <f>_xlfn.XLOOKUP(Ventas[[#This Row],[Ship Country]],[1]!Countries[Ship Country],[1]!Countries[Area],"No registrado")</f>
        <v>Nord Europe</v>
      </c>
      <c r="O485" s="14" t="str">
        <f>_xlfn.XLOOKUP(Ventas[[#This Row],[Ship Country]],[1]!Countries[Ship Country],[1]!Countries[Continent],"No existe")</f>
        <v>Europe</v>
      </c>
      <c r="P485" s="15" t="str">
        <f>_xlfn.XLOOKUP(Ventas[[#This Row],[Category]],[2]!ProdManager[Category],[2]!ProdManager[Prod_Manager])</f>
        <v>John Matter</v>
      </c>
      <c r="Q485" s="15">
        <f>YEAR(Ventas[[#This Row],[Order Date]])</f>
        <v>2015</v>
      </c>
      <c r="R485" s="15" t="str">
        <f>TEXT(Ventas[[#This Row],[Order Date]],"MMM")</f>
        <v>mar</v>
      </c>
    </row>
    <row r="486" spans="1:18" x14ac:dyDescent="0.25">
      <c r="A486" s="4">
        <v>10430</v>
      </c>
      <c r="B486" s="4" t="s">
        <v>71</v>
      </c>
      <c r="C486" s="4" t="s">
        <v>35</v>
      </c>
      <c r="D486" s="4">
        <v>8</v>
      </c>
      <c r="E486" s="4">
        <v>5.2</v>
      </c>
      <c r="F486" s="4">
        <v>50</v>
      </c>
      <c r="G486" s="4" t="s">
        <v>66</v>
      </c>
      <c r="H486" s="4" t="s">
        <v>67</v>
      </c>
      <c r="I486" s="4" t="s">
        <v>68</v>
      </c>
      <c r="J486" s="5">
        <v>42065</v>
      </c>
      <c r="K486" s="12">
        <f>Ventas[[#This Row],[Unit Price]]*Ventas[[#This Row],[Quantity]]</f>
        <v>400</v>
      </c>
      <c r="L486" s="12">
        <f>Ventas[[#This Row],[Unit Cost]]*Ventas[[#This Row],[Quantity]]</f>
        <v>260</v>
      </c>
      <c r="M486" s="14">
        <f>Ventas[[#This Row],[Ingresos]]-Ventas[[#This Row],[Costes]]</f>
        <v>140</v>
      </c>
      <c r="N486" s="14" t="str">
        <f>_xlfn.XLOOKUP(Ventas[[#This Row],[Ship Country]],[1]!Countries[Ship Country],[1]!Countries[Area],"No registrado")</f>
        <v>Nord Europe</v>
      </c>
      <c r="O486" s="14" t="str">
        <f>_xlfn.XLOOKUP(Ventas[[#This Row],[Ship Country]],[1]!Countries[Ship Country],[1]!Countries[Continent],"No existe")</f>
        <v>Europe</v>
      </c>
      <c r="P486" s="15" t="str">
        <f>_xlfn.XLOOKUP(Ventas[[#This Row],[Category]],[2]!ProdManager[Category],[2]!ProdManager[Prod_Manager])</f>
        <v>Lydia Sinn</v>
      </c>
      <c r="Q486" s="15">
        <f>YEAR(Ventas[[#This Row],[Order Date]])</f>
        <v>2015</v>
      </c>
      <c r="R486" s="15" t="str">
        <f>TEXT(Ventas[[#This Row],[Order Date]],"MMM")</f>
        <v>mar</v>
      </c>
    </row>
    <row r="487" spans="1:18" x14ac:dyDescent="0.25">
      <c r="A487" s="6">
        <v>10431</v>
      </c>
      <c r="B487" s="6" t="s">
        <v>91</v>
      </c>
      <c r="C487" s="6" t="s">
        <v>46</v>
      </c>
      <c r="D487" s="6">
        <v>31.2</v>
      </c>
      <c r="E487" s="6">
        <v>23.4</v>
      </c>
      <c r="F487" s="6">
        <v>50</v>
      </c>
      <c r="G487" s="6" t="s">
        <v>229</v>
      </c>
      <c r="H487" s="6" t="s">
        <v>230</v>
      </c>
      <c r="I487" s="6" t="s">
        <v>194</v>
      </c>
      <c r="J487" s="7">
        <v>42065</v>
      </c>
      <c r="K487" s="12">
        <f>Ventas[[#This Row],[Unit Price]]*Ventas[[#This Row],[Quantity]]</f>
        <v>1560</v>
      </c>
      <c r="L487" s="12">
        <f>Ventas[[#This Row],[Unit Cost]]*Ventas[[#This Row],[Quantity]]</f>
        <v>1170</v>
      </c>
      <c r="M487" s="14">
        <f>Ventas[[#This Row],[Ingresos]]-Ventas[[#This Row],[Costes]]</f>
        <v>390</v>
      </c>
      <c r="N487" s="14" t="str">
        <f>_xlfn.XLOOKUP(Ventas[[#This Row],[Ship Country]],[1]!Countries[Ship Country],[1]!Countries[Area],"No registrado")</f>
        <v>Nord America</v>
      </c>
      <c r="O487" s="14" t="str">
        <f>_xlfn.XLOOKUP(Ventas[[#This Row],[Ship Country]],[1]!Countries[Ship Country],[1]!Countries[Continent],"No existe")</f>
        <v>America</v>
      </c>
      <c r="P487" s="15" t="str">
        <f>_xlfn.XLOOKUP(Ventas[[#This Row],[Category]],[2]!ProdManager[Category],[2]!ProdManager[Prod_Manager])</f>
        <v>John Matter</v>
      </c>
      <c r="Q487" s="15">
        <f>YEAR(Ventas[[#This Row],[Order Date]])</f>
        <v>2015</v>
      </c>
      <c r="R487" s="15" t="str">
        <f>TEXT(Ventas[[#This Row],[Order Date]],"MMM")</f>
        <v>mar</v>
      </c>
    </row>
    <row r="488" spans="1:18" x14ac:dyDescent="0.25">
      <c r="A488" s="4">
        <v>10431</v>
      </c>
      <c r="B488" s="4" t="s">
        <v>98</v>
      </c>
      <c r="C488" s="4" t="s">
        <v>29</v>
      </c>
      <c r="D488" s="4">
        <v>14.7</v>
      </c>
      <c r="E488" s="4">
        <v>11.024999999999999</v>
      </c>
      <c r="F488" s="4">
        <v>50</v>
      </c>
      <c r="G488" s="4" t="s">
        <v>229</v>
      </c>
      <c r="H488" s="4" t="s">
        <v>230</v>
      </c>
      <c r="I488" s="4" t="s">
        <v>194</v>
      </c>
      <c r="J488" s="5">
        <v>42065</v>
      </c>
      <c r="K488" s="12">
        <f>Ventas[[#This Row],[Unit Price]]*Ventas[[#This Row],[Quantity]]</f>
        <v>735</v>
      </c>
      <c r="L488" s="12">
        <f>Ventas[[#This Row],[Unit Cost]]*Ventas[[#This Row],[Quantity]]</f>
        <v>551.24999999999989</v>
      </c>
      <c r="M488" s="14">
        <f>Ventas[[#This Row],[Ingresos]]-Ventas[[#This Row],[Costes]]</f>
        <v>183.75000000000011</v>
      </c>
      <c r="N488" s="14" t="str">
        <f>_xlfn.XLOOKUP(Ventas[[#This Row],[Ship Country]],[1]!Countries[Ship Country],[1]!Countries[Area],"No registrado")</f>
        <v>Nord America</v>
      </c>
      <c r="O488" s="14" t="str">
        <f>_xlfn.XLOOKUP(Ventas[[#This Row],[Ship Country]],[1]!Countries[Ship Country],[1]!Countries[Continent],"No existe")</f>
        <v>America</v>
      </c>
      <c r="P488" s="15" t="str">
        <f>_xlfn.XLOOKUP(Ventas[[#This Row],[Category]],[2]!ProdManager[Category],[2]!ProdManager[Prod_Manager])</f>
        <v>Peter Stone</v>
      </c>
      <c r="Q488" s="15">
        <f>YEAR(Ventas[[#This Row],[Order Date]])</f>
        <v>2015</v>
      </c>
      <c r="R488" s="15" t="str">
        <f>TEXT(Ventas[[#This Row],[Order Date]],"MMM")</f>
        <v>mar</v>
      </c>
    </row>
    <row r="489" spans="1:18" x14ac:dyDescent="0.25">
      <c r="A489" s="6">
        <v>10431</v>
      </c>
      <c r="B489" s="6" t="s">
        <v>195</v>
      </c>
      <c r="C489" s="6" t="s">
        <v>35</v>
      </c>
      <c r="D489" s="6">
        <v>7.6</v>
      </c>
      <c r="E489" s="6">
        <v>5.1679999999999993</v>
      </c>
      <c r="F489" s="6">
        <v>30</v>
      </c>
      <c r="G489" s="6" t="s">
        <v>229</v>
      </c>
      <c r="H489" s="6" t="s">
        <v>230</v>
      </c>
      <c r="I489" s="6" t="s">
        <v>194</v>
      </c>
      <c r="J489" s="7">
        <v>42065</v>
      </c>
      <c r="K489" s="12">
        <f>Ventas[[#This Row],[Unit Price]]*Ventas[[#This Row],[Quantity]]</f>
        <v>228</v>
      </c>
      <c r="L489" s="12">
        <f>Ventas[[#This Row],[Unit Cost]]*Ventas[[#This Row],[Quantity]]</f>
        <v>155.03999999999996</v>
      </c>
      <c r="M489" s="14">
        <f>Ventas[[#This Row],[Ingresos]]-Ventas[[#This Row],[Costes]]</f>
        <v>72.960000000000036</v>
      </c>
      <c r="N489" s="14" t="str">
        <f>_xlfn.XLOOKUP(Ventas[[#This Row],[Ship Country]],[1]!Countries[Ship Country],[1]!Countries[Area],"No registrado")</f>
        <v>Nord America</v>
      </c>
      <c r="O489" s="14" t="str">
        <f>_xlfn.XLOOKUP(Ventas[[#This Row],[Ship Country]],[1]!Countries[Ship Country],[1]!Countries[Continent],"No existe")</f>
        <v>America</v>
      </c>
      <c r="P489" s="15" t="str">
        <f>_xlfn.XLOOKUP(Ventas[[#This Row],[Category]],[2]!ProdManager[Category],[2]!ProdManager[Prod_Manager])</f>
        <v>Lydia Sinn</v>
      </c>
      <c r="Q489" s="15">
        <f>YEAR(Ventas[[#This Row],[Order Date]])</f>
        <v>2015</v>
      </c>
      <c r="R489" s="15" t="str">
        <f>TEXT(Ventas[[#This Row],[Order Date]],"MMM")</f>
        <v>mar</v>
      </c>
    </row>
    <row r="490" spans="1:18" x14ac:dyDescent="0.25">
      <c r="A490" s="4">
        <v>10432</v>
      </c>
      <c r="B490" s="4" t="s">
        <v>189</v>
      </c>
      <c r="C490" s="4" t="s">
        <v>35</v>
      </c>
      <c r="D490" s="4">
        <v>24.9</v>
      </c>
      <c r="E490" s="4">
        <v>16.184999999999999</v>
      </c>
      <c r="F490" s="4">
        <v>10</v>
      </c>
      <c r="G490" s="4" t="s">
        <v>108</v>
      </c>
      <c r="H490" s="4" t="s">
        <v>109</v>
      </c>
      <c r="I490" s="4" t="s">
        <v>84</v>
      </c>
      <c r="J490" s="5">
        <v>42066</v>
      </c>
      <c r="K490" s="12">
        <f>Ventas[[#This Row],[Unit Price]]*Ventas[[#This Row],[Quantity]]</f>
        <v>249</v>
      </c>
      <c r="L490" s="12">
        <f>Ventas[[#This Row],[Unit Cost]]*Ventas[[#This Row],[Quantity]]</f>
        <v>161.85</v>
      </c>
      <c r="M490" s="14">
        <f>Ventas[[#This Row],[Ingresos]]-Ventas[[#This Row],[Costes]]</f>
        <v>87.15</v>
      </c>
      <c r="N490" s="14" t="str">
        <f>_xlfn.XLOOKUP(Ventas[[#This Row],[Ship Country]],[1]!Countries[Ship Country],[1]!Countries[Area],"No registrado")</f>
        <v>Nord America</v>
      </c>
      <c r="O490" s="14" t="str">
        <f>_xlfn.XLOOKUP(Ventas[[#This Row],[Ship Country]],[1]!Countries[Ship Country],[1]!Countries[Continent],"No existe")</f>
        <v>America</v>
      </c>
      <c r="P490" s="15" t="str">
        <f>_xlfn.XLOOKUP(Ventas[[#This Row],[Category]],[2]!ProdManager[Category],[2]!ProdManager[Prod_Manager])</f>
        <v>Lydia Sinn</v>
      </c>
      <c r="Q490" s="15">
        <f>YEAR(Ventas[[#This Row],[Order Date]])</f>
        <v>2015</v>
      </c>
      <c r="R490" s="15" t="str">
        <f>TEXT(Ventas[[#This Row],[Order Date]],"MMM")</f>
        <v>mar</v>
      </c>
    </row>
    <row r="491" spans="1:18" x14ac:dyDescent="0.25">
      <c r="A491" s="6">
        <v>10432</v>
      </c>
      <c r="B491" s="6" t="s">
        <v>145</v>
      </c>
      <c r="C491" s="6" t="s">
        <v>46</v>
      </c>
      <c r="D491" s="6">
        <v>5.9</v>
      </c>
      <c r="E491" s="6">
        <v>4.7790000000000008</v>
      </c>
      <c r="F491" s="6">
        <v>40</v>
      </c>
      <c r="G491" s="6" t="s">
        <v>108</v>
      </c>
      <c r="H491" s="6" t="s">
        <v>109</v>
      </c>
      <c r="I491" s="6" t="s">
        <v>84</v>
      </c>
      <c r="J491" s="7">
        <v>42066</v>
      </c>
      <c r="K491" s="12">
        <f>Ventas[[#This Row],[Unit Price]]*Ventas[[#This Row],[Quantity]]</f>
        <v>236</v>
      </c>
      <c r="L491" s="12">
        <f>Ventas[[#This Row],[Unit Cost]]*Ventas[[#This Row],[Quantity]]</f>
        <v>191.16000000000003</v>
      </c>
      <c r="M491" s="14">
        <f>Ventas[[#This Row],[Ingresos]]-Ventas[[#This Row],[Costes]]</f>
        <v>44.839999999999975</v>
      </c>
      <c r="N491" s="14" t="str">
        <f>_xlfn.XLOOKUP(Ventas[[#This Row],[Ship Country]],[1]!Countries[Ship Country],[1]!Countries[Area],"No registrado")</f>
        <v>Nord America</v>
      </c>
      <c r="O491" s="14" t="str">
        <f>_xlfn.XLOOKUP(Ventas[[#This Row],[Ship Country]],[1]!Countries[Ship Country],[1]!Countries[Continent],"No existe")</f>
        <v>America</v>
      </c>
      <c r="P491" s="15" t="str">
        <f>_xlfn.XLOOKUP(Ventas[[#This Row],[Category]],[2]!ProdManager[Category],[2]!ProdManager[Prod_Manager])</f>
        <v>John Matter</v>
      </c>
      <c r="Q491" s="15">
        <f>YEAR(Ventas[[#This Row],[Order Date]])</f>
        <v>2015</v>
      </c>
      <c r="R491" s="15" t="str">
        <f>TEXT(Ventas[[#This Row],[Order Date]],"MMM")</f>
        <v>mar</v>
      </c>
    </row>
    <row r="492" spans="1:18" x14ac:dyDescent="0.25">
      <c r="A492" s="4">
        <v>10433</v>
      </c>
      <c r="B492" s="4" t="s">
        <v>86</v>
      </c>
      <c r="C492" s="4" t="s">
        <v>10</v>
      </c>
      <c r="D492" s="4">
        <v>30.4</v>
      </c>
      <c r="E492" s="4">
        <v>23.712</v>
      </c>
      <c r="F492" s="4">
        <v>28</v>
      </c>
      <c r="G492" s="4" t="s">
        <v>196</v>
      </c>
      <c r="H492" s="4" t="s">
        <v>186</v>
      </c>
      <c r="I492" s="4" t="s">
        <v>187</v>
      </c>
      <c r="J492" s="5">
        <v>42069</v>
      </c>
      <c r="K492" s="12">
        <f>Ventas[[#This Row],[Unit Price]]*Ventas[[#This Row],[Quantity]]</f>
        <v>851.19999999999993</v>
      </c>
      <c r="L492" s="12">
        <f>Ventas[[#This Row],[Unit Cost]]*Ventas[[#This Row],[Quantity]]</f>
        <v>663.93600000000004</v>
      </c>
      <c r="M492" s="14">
        <f>Ventas[[#This Row],[Ingresos]]-Ventas[[#This Row],[Costes]]</f>
        <v>187.2639999999999</v>
      </c>
      <c r="N492" s="14" t="str">
        <f>_xlfn.XLOOKUP(Ventas[[#This Row],[Ship Country]],[1]!Countries[Ship Country],[1]!Countries[Area],"No registrado")</f>
        <v>Sud Europe</v>
      </c>
      <c r="O492" s="14" t="str">
        <f>_xlfn.XLOOKUP(Ventas[[#This Row],[Ship Country]],[1]!Countries[Ship Country],[1]!Countries[Continent],"No existe")</f>
        <v>Europe</v>
      </c>
      <c r="P492" s="15" t="str">
        <f>_xlfn.XLOOKUP(Ventas[[#This Row],[Category]],[2]!ProdManager[Category],[2]!ProdManager[Prod_Manager])</f>
        <v>Marc Caine</v>
      </c>
      <c r="Q492" s="15">
        <f>YEAR(Ventas[[#This Row],[Order Date]])</f>
        <v>2015</v>
      </c>
      <c r="R492" s="15" t="str">
        <f>TEXT(Ventas[[#This Row],[Order Date]],"MMM")</f>
        <v>mar</v>
      </c>
    </row>
    <row r="493" spans="1:18" x14ac:dyDescent="0.25">
      <c r="A493" s="6">
        <v>10434</v>
      </c>
      <c r="B493" s="6" t="s">
        <v>16</v>
      </c>
      <c r="C493" s="6" t="s">
        <v>15</v>
      </c>
      <c r="D493" s="6">
        <v>16.8</v>
      </c>
      <c r="E493" s="6">
        <v>14.28</v>
      </c>
      <c r="F493" s="6">
        <v>6</v>
      </c>
      <c r="G493" s="6" t="s">
        <v>88</v>
      </c>
      <c r="H493" s="6" t="s">
        <v>89</v>
      </c>
      <c r="I493" s="6" t="s">
        <v>90</v>
      </c>
      <c r="J493" s="7">
        <v>42069</v>
      </c>
      <c r="K493" s="12">
        <f>Ventas[[#This Row],[Unit Price]]*Ventas[[#This Row],[Quantity]]</f>
        <v>100.80000000000001</v>
      </c>
      <c r="L493" s="12">
        <f>Ventas[[#This Row],[Unit Cost]]*Ventas[[#This Row],[Quantity]]</f>
        <v>85.679999999999993</v>
      </c>
      <c r="M493" s="14">
        <f>Ventas[[#This Row],[Ingresos]]-Ventas[[#This Row],[Costes]]</f>
        <v>15.120000000000019</v>
      </c>
      <c r="N493" s="14" t="str">
        <f>_xlfn.XLOOKUP(Ventas[[#This Row],[Ship Country]],[1]!Countries[Ship Country],[1]!Countries[Area],"No registrado")</f>
        <v>Nord Europe</v>
      </c>
      <c r="O493" s="14" t="str">
        <f>_xlfn.XLOOKUP(Ventas[[#This Row],[Ship Country]],[1]!Countries[Ship Country],[1]!Countries[Continent],"No existe")</f>
        <v>Europe</v>
      </c>
      <c r="P493" s="15" t="str">
        <f>_xlfn.XLOOKUP(Ventas[[#This Row],[Category]],[2]!ProdManager[Category],[2]!ProdManager[Prod_Manager])</f>
        <v>Peter Stone</v>
      </c>
      <c r="Q493" s="15">
        <f>YEAR(Ventas[[#This Row],[Order Date]])</f>
        <v>2015</v>
      </c>
      <c r="R493" s="15" t="str">
        <f>TEXT(Ventas[[#This Row],[Order Date]],"MMM")</f>
        <v>mar</v>
      </c>
    </row>
    <row r="494" spans="1:18" x14ac:dyDescent="0.25">
      <c r="A494" s="4">
        <v>10434</v>
      </c>
      <c r="B494" s="4" t="s">
        <v>101</v>
      </c>
      <c r="C494" s="4" t="s">
        <v>43</v>
      </c>
      <c r="D494" s="4">
        <v>14.4</v>
      </c>
      <c r="E494" s="4">
        <v>12.672000000000001</v>
      </c>
      <c r="F494" s="4">
        <v>18</v>
      </c>
      <c r="G494" s="4" t="s">
        <v>88</v>
      </c>
      <c r="H494" s="4" t="s">
        <v>89</v>
      </c>
      <c r="I494" s="4" t="s">
        <v>90</v>
      </c>
      <c r="J494" s="5">
        <v>42069</v>
      </c>
      <c r="K494" s="12">
        <f>Ventas[[#This Row],[Unit Price]]*Ventas[[#This Row],[Quantity]]</f>
        <v>259.2</v>
      </c>
      <c r="L494" s="12">
        <f>Ventas[[#This Row],[Unit Cost]]*Ventas[[#This Row],[Quantity]]</f>
        <v>228.096</v>
      </c>
      <c r="M494" s="14">
        <f>Ventas[[#This Row],[Ingresos]]-Ventas[[#This Row],[Costes]]</f>
        <v>31.103999999999985</v>
      </c>
      <c r="N494" s="14" t="str">
        <f>_xlfn.XLOOKUP(Ventas[[#This Row],[Ship Country]],[1]!Countries[Ship Country],[1]!Countries[Area],"No registrado")</f>
        <v>Nord Europe</v>
      </c>
      <c r="O494" s="14" t="str">
        <f>_xlfn.XLOOKUP(Ventas[[#This Row],[Ship Country]],[1]!Countries[Ship Country],[1]!Countries[Continent],"No existe")</f>
        <v>Europe</v>
      </c>
      <c r="P494" s="15" t="str">
        <f>_xlfn.XLOOKUP(Ventas[[#This Row],[Category]],[2]!ProdManager[Category],[2]!ProdManager[Prod_Manager])</f>
        <v>John Matter</v>
      </c>
      <c r="Q494" s="15">
        <f>YEAR(Ventas[[#This Row],[Order Date]])</f>
        <v>2015</v>
      </c>
      <c r="R494" s="15" t="str">
        <f>TEXT(Ventas[[#This Row],[Order Date]],"MMM")</f>
        <v>mar</v>
      </c>
    </row>
    <row r="495" spans="1:18" x14ac:dyDescent="0.25">
      <c r="A495" s="6">
        <v>10435</v>
      </c>
      <c r="B495" s="6" t="s">
        <v>55</v>
      </c>
      <c r="C495" s="6" t="s">
        <v>43</v>
      </c>
      <c r="D495" s="6">
        <v>15.2</v>
      </c>
      <c r="E495" s="6">
        <v>13.984</v>
      </c>
      <c r="F495" s="6">
        <v>10</v>
      </c>
      <c r="G495" s="6" t="s">
        <v>245</v>
      </c>
      <c r="H495" s="6" t="s">
        <v>148</v>
      </c>
      <c r="I495" s="6" t="s">
        <v>149</v>
      </c>
      <c r="J495" s="7">
        <v>42070</v>
      </c>
      <c r="K495" s="12">
        <f>Ventas[[#This Row],[Unit Price]]*Ventas[[#This Row],[Quantity]]</f>
        <v>152</v>
      </c>
      <c r="L495" s="12">
        <f>Ventas[[#This Row],[Unit Cost]]*Ventas[[#This Row],[Quantity]]</f>
        <v>139.84</v>
      </c>
      <c r="M495" s="14">
        <f>Ventas[[#This Row],[Ingresos]]-Ventas[[#This Row],[Costes]]</f>
        <v>12.159999999999997</v>
      </c>
      <c r="N495" s="14" t="str">
        <f>_xlfn.XLOOKUP(Ventas[[#This Row],[Ship Country]],[1]!Countries[Ship Country],[1]!Countries[Area],"No registrado")</f>
        <v>Nord Europe</v>
      </c>
      <c r="O495" s="14" t="str">
        <f>_xlfn.XLOOKUP(Ventas[[#This Row],[Ship Country]],[1]!Countries[Ship Country],[1]!Countries[Continent],"No existe")</f>
        <v>Europe</v>
      </c>
      <c r="P495" s="15" t="str">
        <f>_xlfn.XLOOKUP(Ventas[[#This Row],[Category]],[2]!ProdManager[Category],[2]!ProdManager[Prod_Manager])</f>
        <v>John Matter</v>
      </c>
      <c r="Q495" s="15">
        <f>YEAR(Ventas[[#This Row],[Order Date]])</f>
        <v>2015</v>
      </c>
      <c r="R495" s="15" t="str">
        <f>TEXT(Ventas[[#This Row],[Order Date]],"MMM")</f>
        <v>mar</v>
      </c>
    </row>
    <row r="496" spans="1:18" x14ac:dyDescent="0.25">
      <c r="A496" s="4">
        <v>10435</v>
      </c>
      <c r="B496" s="4" t="s">
        <v>32</v>
      </c>
      <c r="C496" s="4" t="s">
        <v>10</v>
      </c>
      <c r="D496" s="4">
        <v>16.8</v>
      </c>
      <c r="E496" s="4">
        <v>13.440000000000001</v>
      </c>
      <c r="F496" s="4">
        <v>12</v>
      </c>
      <c r="G496" s="4" t="s">
        <v>245</v>
      </c>
      <c r="H496" s="4" t="s">
        <v>148</v>
      </c>
      <c r="I496" s="4" t="s">
        <v>149</v>
      </c>
      <c r="J496" s="5">
        <v>42070</v>
      </c>
      <c r="K496" s="12">
        <f>Ventas[[#This Row],[Unit Price]]*Ventas[[#This Row],[Quantity]]</f>
        <v>201.60000000000002</v>
      </c>
      <c r="L496" s="12">
        <f>Ventas[[#This Row],[Unit Cost]]*Ventas[[#This Row],[Quantity]]</f>
        <v>161.28000000000003</v>
      </c>
      <c r="M496" s="14">
        <f>Ventas[[#This Row],[Ingresos]]-Ventas[[#This Row],[Costes]]</f>
        <v>40.319999999999993</v>
      </c>
      <c r="N496" s="14" t="str">
        <f>_xlfn.XLOOKUP(Ventas[[#This Row],[Ship Country]],[1]!Countries[Ship Country],[1]!Countries[Area],"No registrado")</f>
        <v>Nord Europe</v>
      </c>
      <c r="O496" s="14" t="str">
        <f>_xlfn.XLOOKUP(Ventas[[#This Row],[Ship Country]],[1]!Countries[Ship Country],[1]!Countries[Continent],"No existe")</f>
        <v>Europe</v>
      </c>
      <c r="P496" s="15" t="str">
        <f>_xlfn.XLOOKUP(Ventas[[#This Row],[Category]],[2]!ProdManager[Category],[2]!ProdManager[Prod_Manager])</f>
        <v>Marc Caine</v>
      </c>
      <c r="Q496" s="15">
        <f>YEAR(Ventas[[#This Row],[Order Date]])</f>
        <v>2015</v>
      </c>
      <c r="R496" s="15" t="str">
        <f>TEXT(Ventas[[#This Row],[Order Date]],"MMM")</f>
        <v>mar</v>
      </c>
    </row>
    <row r="497" spans="1:18" x14ac:dyDescent="0.25">
      <c r="A497" s="6">
        <v>10435</v>
      </c>
      <c r="B497" s="6" t="s">
        <v>14</v>
      </c>
      <c r="C497" s="6" t="s">
        <v>15</v>
      </c>
      <c r="D497" s="6">
        <v>27.8</v>
      </c>
      <c r="E497" s="6">
        <v>22.240000000000002</v>
      </c>
      <c r="F497" s="6">
        <v>10</v>
      </c>
      <c r="G497" s="6" t="s">
        <v>245</v>
      </c>
      <c r="H497" s="6" t="s">
        <v>148</v>
      </c>
      <c r="I497" s="6" t="s">
        <v>149</v>
      </c>
      <c r="J497" s="7">
        <v>42070</v>
      </c>
      <c r="K497" s="12">
        <f>Ventas[[#This Row],[Unit Price]]*Ventas[[#This Row],[Quantity]]</f>
        <v>278</v>
      </c>
      <c r="L497" s="12">
        <f>Ventas[[#This Row],[Unit Cost]]*Ventas[[#This Row],[Quantity]]</f>
        <v>222.40000000000003</v>
      </c>
      <c r="M497" s="14">
        <f>Ventas[[#This Row],[Ingresos]]-Ventas[[#This Row],[Costes]]</f>
        <v>55.599999999999966</v>
      </c>
      <c r="N497" s="14" t="str">
        <f>_xlfn.XLOOKUP(Ventas[[#This Row],[Ship Country]],[1]!Countries[Ship Country],[1]!Countries[Area],"No registrado")</f>
        <v>Nord Europe</v>
      </c>
      <c r="O497" s="14" t="str">
        <f>_xlfn.XLOOKUP(Ventas[[#This Row],[Ship Country]],[1]!Countries[Ship Country],[1]!Countries[Continent],"No existe")</f>
        <v>Europe</v>
      </c>
      <c r="P497" s="15" t="str">
        <f>_xlfn.XLOOKUP(Ventas[[#This Row],[Category]],[2]!ProdManager[Category],[2]!ProdManager[Prod_Manager])</f>
        <v>Peter Stone</v>
      </c>
      <c r="Q497" s="15">
        <f>YEAR(Ventas[[#This Row],[Order Date]])</f>
        <v>2015</v>
      </c>
      <c r="R497" s="15" t="str">
        <f>TEXT(Ventas[[#This Row],[Order Date]],"MMM")</f>
        <v>mar</v>
      </c>
    </row>
    <row r="498" spans="1:18" x14ac:dyDescent="0.25">
      <c r="A498" s="4">
        <v>10436</v>
      </c>
      <c r="B498" s="4" t="s">
        <v>141</v>
      </c>
      <c r="C498" s="4" t="s">
        <v>29</v>
      </c>
      <c r="D498" s="4">
        <v>9.6</v>
      </c>
      <c r="E498" s="4">
        <v>7.2959999999999994</v>
      </c>
      <c r="F498" s="4">
        <v>5</v>
      </c>
      <c r="G498" s="4" t="s">
        <v>92</v>
      </c>
      <c r="H498" s="4" t="s">
        <v>93</v>
      </c>
      <c r="I498" s="4" t="s">
        <v>13</v>
      </c>
      <c r="J498" s="5">
        <v>42071</v>
      </c>
      <c r="K498" s="12">
        <f>Ventas[[#This Row],[Unit Price]]*Ventas[[#This Row],[Quantity]]</f>
        <v>48</v>
      </c>
      <c r="L498" s="12">
        <f>Ventas[[#This Row],[Unit Cost]]*Ventas[[#This Row],[Quantity]]</f>
        <v>36.479999999999997</v>
      </c>
      <c r="M498" s="14">
        <f>Ventas[[#This Row],[Ingresos]]-Ventas[[#This Row],[Costes]]</f>
        <v>11.520000000000003</v>
      </c>
      <c r="N498" s="14" t="str">
        <f>_xlfn.XLOOKUP(Ventas[[#This Row],[Ship Country]],[1]!Countries[Ship Country],[1]!Countries[Area],"No registrado")</f>
        <v>Nord Europe</v>
      </c>
      <c r="O498" s="14" t="str">
        <f>_xlfn.XLOOKUP(Ventas[[#This Row],[Ship Country]],[1]!Countries[Ship Country],[1]!Countries[Continent],"No existe")</f>
        <v>Europe</v>
      </c>
      <c r="P498" s="15" t="str">
        <f>_xlfn.XLOOKUP(Ventas[[#This Row],[Category]],[2]!ProdManager[Category],[2]!ProdManager[Prod_Manager])</f>
        <v>Peter Stone</v>
      </c>
      <c r="Q498" s="15">
        <f>YEAR(Ventas[[#This Row],[Order Date]])</f>
        <v>2015</v>
      </c>
      <c r="R498" s="15" t="str">
        <f>TEXT(Ventas[[#This Row],[Order Date]],"MMM")</f>
        <v>mar</v>
      </c>
    </row>
    <row r="499" spans="1:18" x14ac:dyDescent="0.25">
      <c r="A499" s="6">
        <v>10436</v>
      </c>
      <c r="B499" s="6" t="s">
        <v>129</v>
      </c>
      <c r="C499" s="6" t="s">
        <v>43</v>
      </c>
      <c r="D499" s="6">
        <v>6.2</v>
      </c>
      <c r="E499" s="6">
        <v>5.4560000000000004</v>
      </c>
      <c r="F499" s="6">
        <v>24</v>
      </c>
      <c r="G499" s="6" t="s">
        <v>92</v>
      </c>
      <c r="H499" s="6" t="s">
        <v>93</v>
      </c>
      <c r="I499" s="6" t="s">
        <v>13</v>
      </c>
      <c r="J499" s="7">
        <v>42071</v>
      </c>
      <c r="K499" s="12">
        <f>Ventas[[#This Row],[Unit Price]]*Ventas[[#This Row],[Quantity]]</f>
        <v>148.80000000000001</v>
      </c>
      <c r="L499" s="12">
        <f>Ventas[[#This Row],[Unit Cost]]*Ventas[[#This Row],[Quantity]]</f>
        <v>130.94400000000002</v>
      </c>
      <c r="M499" s="14">
        <f>Ventas[[#This Row],[Ingresos]]-Ventas[[#This Row],[Costes]]</f>
        <v>17.855999999999995</v>
      </c>
      <c r="N499" s="14" t="str">
        <f>_xlfn.XLOOKUP(Ventas[[#This Row],[Ship Country]],[1]!Countries[Ship Country],[1]!Countries[Area],"No registrado")</f>
        <v>Nord Europe</v>
      </c>
      <c r="O499" s="14" t="str">
        <f>_xlfn.XLOOKUP(Ventas[[#This Row],[Ship Country]],[1]!Countries[Ship Country],[1]!Countries[Continent],"No existe")</f>
        <v>Europe</v>
      </c>
      <c r="P499" s="15" t="str">
        <f>_xlfn.XLOOKUP(Ventas[[#This Row],[Category]],[2]!ProdManager[Category],[2]!ProdManager[Prod_Manager])</f>
        <v>John Matter</v>
      </c>
      <c r="Q499" s="15">
        <f>YEAR(Ventas[[#This Row],[Order Date]])</f>
        <v>2015</v>
      </c>
      <c r="R499" s="15" t="str">
        <f>TEXT(Ventas[[#This Row],[Order Date]],"MMM")</f>
        <v>mar</v>
      </c>
    </row>
    <row r="500" spans="1:18" x14ac:dyDescent="0.25">
      <c r="A500" s="4">
        <v>10436</v>
      </c>
      <c r="B500" s="4" t="s">
        <v>86</v>
      </c>
      <c r="C500" s="4" t="s">
        <v>10</v>
      </c>
      <c r="D500" s="4">
        <v>30.4</v>
      </c>
      <c r="E500" s="4">
        <v>24.32</v>
      </c>
      <c r="F500" s="4">
        <v>40</v>
      </c>
      <c r="G500" s="4" t="s">
        <v>92</v>
      </c>
      <c r="H500" s="4" t="s">
        <v>93</v>
      </c>
      <c r="I500" s="4" t="s">
        <v>13</v>
      </c>
      <c r="J500" s="5">
        <v>42071</v>
      </c>
      <c r="K500" s="12">
        <f>Ventas[[#This Row],[Unit Price]]*Ventas[[#This Row],[Quantity]]</f>
        <v>1216</v>
      </c>
      <c r="L500" s="12">
        <f>Ventas[[#This Row],[Unit Cost]]*Ventas[[#This Row],[Quantity]]</f>
        <v>972.8</v>
      </c>
      <c r="M500" s="14">
        <f>Ventas[[#This Row],[Ingresos]]-Ventas[[#This Row],[Costes]]</f>
        <v>243.20000000000005</v>
      </c>
      <c r="N500" s="14" t="str">
        <f>_xlfn.XLOOKUP(Ventas[[#This Row],[Ship Country]],[1]!Countries[Ship Country],[1]!Countries[Area],"No registrado")</f>
        <v>Nord Europe</v>
      </c>
      <c r="O500" s="14" t="str">
        <f>_xlfn.XLOOKUP(Ventas[[#This Row],[Ship Country]],[1]!Countries[Ship Country],[1]!Countries[Continent],"No existe")</f>
        <v>Europe</v>
      </c>
      <c r="P500" s="15" t="str">
        <f>_xlfn.XLOOKUP(Ventas[[#This Row],[Category]],[2]!ProdManager[Category],[2]!ProdManager[Prod_Manager])</f>
        <v>Marc Caine</v>
      </c>
      <c r="Q500" s="15">
        <f>YEAR(Ventas[[#This Row],[Order Date]])</f>
        <v>2015</v>
      </c>
      <c r="R500" s="15" t="str">
        <f>TEXT(Ventas[[#This Row],[Order Date]],"MMM")</f>
        <v>mar</v>
      </c>
    </row>
    <row r="501" spans="1:18" x14ac:dyDescent="0.25">
      <c r="A501" s="6">
        <v>10436</v>
      </c>
      <c r="B501" s="6" t="s">
        <v>150</v>
      </c>
      <c r="C501" s="6" t="s">
        <v>10</v>
      </c>
      <c r="D501" s="6">
        <v>26.6</v>
      </c>
      <c r="E501" s="6">
        <v>21.546000000000003</v>
      </c>
      <c r="F501" s="6">
        <v>30</v>
      </c>
      <c r="G501" s="6" t="s">
        <v>92</v>
      </c>
      <c r="H501" s="6" t="s">
        <v>93</v>
      </c>
      <c r="I501" s="6" t="s">
        <v>13</v>
      </c>
      <c r="J501" s="7">
        <v>42071</v>
      </c>
      <c r="K501" s="12">
        <f>Ventas[[#This Row],[Unit Price]]*Ventas[[#This Row],[Quantity]]</f>
        <v>798</v>
      </c>
      <c r="L501" s="12">
        <f>Ventas[[#This Row],[Unit Cost]]*Ventas[[#This Row],[Quantity]]</f>
        <v>646.38000000000011</v>
      </c>
      <c r="M501" s="14">
        <f>Ventas[[#This Row],[Ingresos]]-Ventas[[#This Row],[Costes]]</f>
        <v>151.61999999999989</v>
      </c>
      <c r="N501" s="14" t="str">
        <f>_xlfn.XLOOKUP(Ventas[[#This Row],[Ship Country]],[1]!Countries[Ship Country],[1]!Countries[Area],"No registrado")</f>
        <v>Nord Europe</v>
      </c>
      <c r="O501" s="14" t="str">
        <f>_xlfn.XLOOKUP(Ventas[[#This Row],[Ship Country]],[1]!Countries[Ship Country],[1]!Countries[Continent],"No existe")</f>
        <v>Europe</v>
      </c>
      <c r="P501" s="15" t="str">
        <f>_xlfn.XLOOKUP(Ventas[[#This Row],[Category]],[2]!ProdManager[Category],[2]!ProdManager[Prod_Manager])</f>
        <v>Marc Caine</v>
      </c>
      <c r="Q501" s="15">
        <f>YEAR(Ventas[[#This Row],[Order Date]])</f>
        <v>2015</v>
      </c>
      <c r="R501" s="15" t="str">
        <f>TEXT(Ventas[[#This Row],[Order Date]],"MMM")</f>
        <v>mar</v>
      </c>
    </row>
    <row r="502" spans="1:18" x14ac:dyDescent="0.25">
      <c r="A502" s="4">
        <v>10437</v>
      </c>
      <c r="B502" s="4" t="s">
        <v>58</v>
      </c>
      <c r="C502" s="4" t="s">
        <v>46</v>
      </c>
      <c r="D502" s="4">
        <v>26.2</v>
      </c>
      <c r="E502" s="4">
        <v>19.649999999999999</v>
      </c>
      <c r="F502" s="4">
        <v>15</v>
      </c>
      <c r="G502" s="4" t="s">
        <v>95</v>
      </c>
      <c r="H502" s="4" t="s">
        <v>96</v>
      </c>
      <c r="I502" s="4" t="s">
        <v>97</v>
      </c>
      <c r="J502" s="5">
        <v>42071</v>
      </c>
      <c r="K502" s="12">
        <f>Ventas[[#This Row],[Unit Price]]*Ventas[[#This Row],[Quantity]]</f>
        <v>393</v>
      </c>
      <c r="L502" s="12">
        <f>Ventas[[#This Row],[Unit Cost]]*Ventas[[#This Row],[Quantity]]</f>
        <v>294.75</v>
      </c>
      <c r="M502" s="14">
        <f>Ventas[[#This Row],[Ingresos]]-Ventas[[#This Row],[Costes]]</f>
        <v>98.25</v>
      </c>
      <c r="N502" s="14" t="str">
        <f>_xlfn.XLOOKUP(Ventas[[#This Row],[Ship Country]],[1]!Countries[Ship Country],[1]!Countries[Area],"No registrado")</f>
        <v>Nord Europe</v>
      </c>
      <c r="O502" s="14" t="str">
        <f>_xlfn.XLOOKUP(Ventas[[#This Row],[Ship Country]],[1]!Countries[Ship Country],[1]!Countries[Continent],"No existe")</f>
        <v>Europe</v>
      </c>
      <c r="P502" s="15" t="str">
        <f>_xlfn.XLOOKUP(Ventas[[#This Row],[Category]],[2]!ProdManager[Category],[2]!ProdManager[Prod_Manager])</f>
        <v>John Matter</v>
      </c>
      <c r="Q502" s="15">
        <f>YEAR(Ventas[[#This Row],[Order Date]])</f>
        <v>2015</v>
      </c>
      <c r="R502" s="15" t="str">
        <f>TEXT(Ventas[[#This Row],[Order Date]],"MMM")</f>
        <v>mar</v>
      </c>
    </row>
    <row r="503" spans="1:18" x14ac:dyDescent="0.25">
      <c r="A503" s="6">
        <v>10438</v>
      </c>
      <c r="B503" s="6" t="s">
        <v>130</v>
      </c>
      <c r="C503" s="6" t="s">
        <v>35</v>
      </c>
      <c r="D503" s="6">
        <v>7.3</v>
      </c>
      <c r="E503" s="6">
        <v>4.8909999999999991</v>
      </c>
      <c r="F503" s="6">
        <v>15</v>
      </c>
      <c r="G503" s="6" t="s">
        <v>19</v>
      </c>
      <c r="H503" s="6" t="s">
        <v>20</v>
      </c>
      <c r="I503" s="6" t="s">
        <v>21</v>
      </c>
      <c r="J503" s="7">
        <v>42072</v>
      </c>
      <c r="K503" s="12">
        <f>Ventas[[#This Row],[Unit Price]]*Ventas[[#This Row],[Quantity]]</f>
        <v>109.5</v>
      </c>
      <c r="L503" s="12">
        <f>Ventas[[#This Row],[Unit Cost]]*Ventas[[#This Row],[Quantity]]</f>
        <v>73.364999999999981</v>
      </c>
      <c r="M503" s="14">
        <f>Ventas[[#This Row],[Ingresos]]-Ventas[[#This Row],[Costes]]</f>
        <v>36.135000000000019</v>
      </c>
      <c r="N503" s="14" t="str">
        <f>_xlfn.XLOOKUP(Ventas[[#This Row],[Ship Country]],[1]!Countries[Ship Country],[1]!Countries[Area],"No registrado")</f>
        <v>Nord Europe</v>
      </c>
      <c r="O503" s="14" t="str">
        <f>_xlfn.XLOOKUP(Ventas[[#This Row],[Ship Country]],[1]!Countries[Ship Country],[1]!Countries[Continent],"No existe")</f>
        <v>Europe</v>
      </c>
      <c r="P503" s="15" t="str">
        <f>_xlfn.XLOOKUP(Ventas[[#This Row],[Category]],[2]!ProdManager[Category],[2]!ProdManager[Prod_Manager])</f>
        <v>Lydia Sinn</v>
      </c>
      <c r="Q503" s="15">
        <f>YEAR(Ventas[[#This Row],[Order Date]])</f>
        <v>2015</v>
      </c>
      <c r="R503" s="15" t="str">
        <f>TEXT(Ventas[[#This Row],[Order Date]],"MMM")</f>
        <v>mar</v>
      </c>
    </row>
    <row r="504" spans="1:18" x14ac:dyDescent="0.25">
      <c r="A504" s="4">
        <v>10438</v>
      </c>
      <c r="B504" s="4" t="s">
        <v>140</v>
      </c>
      <c r="C504" s="4" t="s">
        <v>43</v>
      </c>
      <c r="D504" s="4">
        <v>11.2</v>
      </c>
      <c r="E504" s="4">
        <v>10.08</v>
      </c>
      <c r="F504" s="4">
        <v>20</v>
      </c>
      <c r="G504" s="4" t="s">
        <v>19</v>
      </c>
      <c r="H504" s="4" t="s">
        <v>20</v>
      </c>
      <c r="I504" s="4" t="s">
        <v>21</v>
      </c>
      <c r="J504" s="5">
        <v>42072</v>
      </c>
      <c r="K504" s="12">
        <f>Ventas[[#This Row],[Unit Price]]*Ventas[[#This Row],[Quantity]]</f>
        <v>224</v>
      </c>
      <c r="L504" s="12">
        <f>Ventas[[#This Row],[Unit Cost]]*Ventas[[#This Row],[Quantity]]</f>
        <v>201.6</v>
      </c>
      <c r="M504" s="14">
        <f>Ventas[[#This Row],[Ingresos]]-Ventas[[#This Row],[Costes]]</f>
        <v>22.400000000000006</v>
      </c>
      <c r="N504" s="14" t="str">
        <f>_xlfn.XLOOKUP(Ventas[[#This Row],[Ship Country]],[1]!Countries[Ship Country],[1]!Countries[Area],"No registrado")</f>
        <v>Nord Europe</v>
      </c>
      <c r="O504" s="14" t="str">
        <f>_xlfn.XLOOKUP(Ventas[[#This Row],[Ship Country]],[1]!Countries[Ship Country],[1]!Countries[Continent],"No existe")</f>
        <v>Europe</v>
      </c>
      <c r="P504" s="15" t="str">
        <f>_xlfn.XLOOKUP(Ventas[[#This Row],[Category]],[2]!ProdManager[Category],[2]!ProdManager[Prod_Manager])</f>
        <v>John Matter</v>
      </c>
      <c r="Q504" s="15">
        <f>YEAR(Ventas[[#This Row],[Order Date]])</f>
        <v>2015</v>
      </c>
      <c r="R504" s="15" t="str">
        <f>TEXT(Ventas[[#This Row],[Order Date]],"MMM")</f>
        <v>mar</v>
      </c>
    </row>
    <row r="505" spans="1:18" x14ac:dyDescent="0.25">
      <c r="A505" s="6">
        <v>10438</v>
      </c>
      <c r="B505" s="6" t="s">
        <v>33</v>
      </c>
      <c r="C505" s="6" t="s">
        <v>10</v>
      </c>
      <c r="D505" s="6">
        <v>15.6</v>
      </c>
      <c r="E505" s="6">
        <v>13.26</v>
      </c>
      <c r="F505" s="6">
        <v>15</v>
      </c>
      <c r="G505" s="6" t="s">
        <v>19</v>
      </c>
      <c r="H505" s="6" t="s">
        <v>20</v>
      </c>
      <c r="I505" s="6" t="s">
        <v>21</v>
      </c>
      <c r="J505" s="7">
        <v>42072</v>
      </c>
      <c r="K505" s="12">
        <f>Ventas[[#This Row],[Unit Price]]*Ventas[[#This Row],[Quantity]]</f>
        <v>234</v>
      </c>
      <c r="L505" s="12">
        <f>Ventas[[#This Row],[Unit Cost]]*Ventas[[#This Row],[Quantity]]</f>
        <v>198.9</v>
      </c>
      <c r="M505" s="14">
        <f>Ventas[[#This Row],[Ingresos]]-Ventas[[#This Row],[Costes]]</f>
        <v>35.099999999999994</v>
      </c>
      <c r="N505" s="14" t="str">
        <f>_xlfn.XLOOKUP(Ventas[[#This Row],[Ship Country]],[1]!Countries[Ship Country],[1]!Countries[Area],"No registrado")</f>
        <v>Nord Europe</v>
      </c>
      <c r="O505" s="14" t="str">
        <f>_xlfn.XLOOKUP(Ventas[[#This Row],[Ship Country]],[1]!Countries[Ship Country],[1]!Countries[Continent],"No existe")</f>
        <v>Europe</v>
      </c>
      <c r="P505" s="15" t="str">
        <f>_xlfn.XLOOKUP(Ventas[[#This Row],[Category]],[2]!ProdManager[Category],[2]!ProdManager[Prod_Manager])</f>
        <v>Marc Caine</v>
      </c>
      <c r="Q505" s="15">
        <f>YEAR(Ventas[[#This Row],[Order Date]])</f>
        <v>2015</v>
      </c>
      <c r="R505" s="15" t="str">
        <f>TEXT(Ventas[[#This Row],[Order Date]],"MMM")</f>
        <v>mar</v>
      </c>
    </row>
    <row r="506" spans="1:18" x14ac:dyDescent="0.25">
      <c r="A506" s="4">
        <v>10439</v>
      </c>
      <c r="B506" s="4" t="s">
        <v>56</v>
      </c>
      <c r="C506" s="4" t="s">
        <v>35</v>
      </c>
      <c r="D506" s="4">
        <v>13.9</v>
      </c>
      <c r="E506" s="4">
        <v>9.452</v>
      </c>
      <c r="F506" s="4">
        <v>16</v>
      </c>
      <c r="G506" s="4" t="s">
        <v>192</v>
      </c>
      <c r="H506" s="4" t="s">
        <v>193</v>
      </c>
      <c r="I506" s="4" t="s">
        <v>194</v>
      </c>
      <c r="J506" s="5">
        <v>42073</v>
      </c>
      <c r="K506" s="12">
        <f>Ventas[[#This Row],[Unit Price]]*Ventas[[#This Row],[Quantity]]</f>
        <v>222.4</v>
      </c>
      <c r="L506" s="12">
        <f>Ventas[[#This Row],[Unit Cost]]*Ventas[[#This Row],[Quantity]]</f>
        <v>151.232</v>
      </c>
      <c r="M506" s="14">
        <f>Ventas[[#This Row],[Ingresos]]-Ventas[[#This Row],[Costes]]</f>
        <v>71.168000000000006</v>
      </c>
      <c r="N506" s="14" t="str">
        <f>_xlfn.XLOOKUP(Ventas[[#This Row],[Ship Country]],[1]!Countries[Ship Country],[1]!Countries[Area],"No registrado")</f>
        <v>Nord America</v>
      </c>
      <c r="O506" s="14" t="str">
        <f>_xlfn.XLOOKUP(Ventas[[#This Row],[Ship Country]],[1]!Countries[Ship Country],[1]!Countries[Continent],"No existe")</f>
        <v>America</v>
      </c>
      <c r="P506" s="15" t="str">
        <f>_xlfn.XLOOKUP(Ventas[[#This Row],[Category]],[2]!ProdManager[Category],[2]!ProdManager[Prod_Manager])</f>
        <v>Lydia Sinn</v>
      </c>
      <c r="Q506" s="15">
        <f>YEAR(Ventas[[#This Row],[Order Date]])</f>
        <v>2015</v>
      </c>
      <c r="R506" s="15" t="str">
        <f>TEXT(Ventas[[#This Row],[Order Date]],"MMM")</f>
        <v>mar</v>
      </c>
    </row>
    <row r="507" spans="1:18" x14ac:dyDescent="0.25">
      <c r="A507" s="6">
        <v>10439</v>
      </c>
      <c r="B507" s="6" t="s">
        <v>150</v>
      </c>
      <c r="C507" s="6" t="s">
        <v>10</v>
      </c>
      <c r="D507" s="6">
        <v>26.6</v>
      </c>
      <c r="E507" s="6">
        <v>22.344000000000001</v>
      </c>
      <c r="F507" s="6">
        <v>6</v>
      </c>
      <c r="G507" s="6" t="s">
        <v>192</v>
      </c>
      <c r="H507" s="6" t="s">
        <v>193</v>
      </c>
      <c r="I507" s="6" t="s">
        <v>194</v>
      </c>
      <c r="J507" s="7">
        <v>42073</v>
      </c>
      <c r="K507" s="12">
        <f>Ventas[[#This Row],[Unit Price]]*Ventas[[#This Row],[Quantity]]</f>
        <v>159.60000000000002</v>
      </c>
      <c r="L507" s="12">
        <f>Ventas[[#This Row],[Unit Cost]]*Ventas[[#This Row],[Quantity]]</f>
        <v>134.06400000000002</v>
      </c>
      <c r="M507" s="14">
        <f>Ventas[[#This Row],[Ingresos]]-Ventas[[#This Row],[Costes]]</f>
        <v>25.536000000000001</v>
      </c>
      <c r="N507" s="14" t="str">
        <f>_xlfn.XLOOKUP(Ventas[[#This Row],[Ship Country]],[1]!Countries[Ship Country],[1]!Countries[Area],"No registrado")</f>
        <v>Nord America</v>
      </c>
      <c r="O507" s="14" t="str">
        <f>_xlfn.XLOOKUP(Ventas[[#This Row],[Ship Country]],[1]!Countries[Ship Country],[1]!Countries[Continent],"No existe")</f>
        <v>America</v>
      </c>
      <c r="P507" s="15" t="str">
        <f>_xlfn.XLOOKUP(Ventas[[#This Row],[Category]],[2]!ProdManager[Category],[2]!ProdManager[Prod_Manager])</f>
        <v>Marc Caine</v>
      </c>
      <c r="Q507" s="15">
        <f>YEAR(Ventas[[#This Row],[Order Date]])</f>
        <v>2015</v>
      </c>
      <c r="R507" s="15" t="str">
        <f>TEXT(Ventas[[#This Row],[Order Date]],"MMM")</f>
        <v>mar</v>
      </c>
    </row>
    <row r="508" spans="1:18" x14ac:dyDescent="0.25">
      <c r="A508" s="4">
        <v>10439</v>
      </c>
      <c r="B508" s="4" t="s">
        <v>50</v>
      </c>
      <c r="C508" s="4" t="s">
        <v>18</v>
      </c>
      <c r="D508" s="4">
        <v>8</v>
      </c>
      <c r="E508" s="4">
        <v>6.16</v>
      </c>
      <c r="F508" s="4">
        <v>30</v>
      </c>
      <c r="G508" s="4" t="s">
        <v>192</v>
      </c>
      <c r="H508" s="4" t="s">
        <v>193</v>
      </c>
      <c r="I508" s="4" t="s">
        <v>194</v>
      </c>
      <c r="J508" s="5">
        <v>42073</v>
      </c>
      <c r="K508" s="12">
        <f>Ventas[[#This Row],[Unit Price]]*Ventas[[#This Row],[Quantity]]</f>
        <v>240</v>
      </c>
      <c r="L508" s="12">
        <f>Ventas[[#This Row],[Unit Cost]]*Ventas[[#This Row],[Quantity]]</f>
        <v>184.8</v>
      </c>
      <c r="M508" s="14">
        <f>Ventas[[#This Row],[Ingresos]]-Ventas[[#This Row],[Costes]]</f>
        <v>55.199999999999989</v>
      </c>
      <c r="N508" s="14" t="str">
        <f>_xlfn.XLOOKUP(Ventas[[#This Row],[Ship Country]],[1]!Countries[Ship Country],[1]!Countries[Area],"No registrado")</f>
        <v>Nord America</v>
      </c>
      <c r="O508" s="14" t="str">
        <f>_xlfn.XLOOKUP(Ventas[[#This Row],[Ship Country]],[1]!Countries[Ship Country],[1]!Countries[Continent],"No existe")</f>
        <v>America</v>
      </c>
      <c r="P508" s="15" t="str">
        <f>_xlfn.XLOOKUP(Ventas[[#This Row],[Category]],[2]!ProdManager[Category],[2]!ProdManager[Prod_Manager])</f>
        <v>Marc Caine</v>
      </c>
      <c r="Q508" s="15">
        <f>YEAR(Ventas[[#This Row],[Order Date]])</f>
        <v>2015</v>
      </c>
      <c r="R508" s="15" t="str">
        <f>TEXT(Ventas[[#This Row],[Order Date]],"MMM")</f>
        <v>mar</v>
      </c>
    </row>
    <row r="509" spans="1:18" x14ac:dyDescent="0.25">
      <c r="A509" s="6">
        <v>10439</v>
      </c>
      <c r="B509" s="6" t="s">
        <v>94</v>
      </c>
      <c r="C509" s="6" t="s">
        <v>15</v>
      </c>
      <c r="D509" s="6">
        <v>30.4</v>
      </c>
      <c r="E509" s="6">
        <v>24.32</v>
      </c>
      <c r="F509" s="6">
        <v>15</v>
      </c>
      <c r="G509" s="6" t="s">
        <v>192</v>
      </c>
      <c r="H509" s="6" t="s">
        <v>193</v>
      </c>
      <c r="I509" s="6" t="s">
        <v>194</v>
      </c>
      <c r="J509" s="7">
        <v>42073</v>
      </c>
      <c r="K509" s="12">
        <f>Ventas[[#This Row],[Unit Price]]*Ventas[[#This Row],[Quantity]]</f>
        <v>456</v>
      </c>
      <c r="L509" s="12">
        <f>Ventas[[#This Row],[Unit Cost]]*Ventas[[#This Row],[Quantity]]</f>
        <v>364.8</v>
      </c>
      <c r="M509" s="14">
        <f>Ventas[[#This Row],[Ingresos]]-Ventas[[#This Row],[Costes]]</f>
        <v>91.199999999999989</v>
      </c>
      <c r="N509" s="14" t="str">
        <f>_xlfn.XLOOKUP(Ventas[[#This Row],[Ship Country]],[1]!Countries[Ship Country],[1]!Countries[Area],"No registrado")</f>
        <v>Nord America</v>
      </c>
      <c r="O509" s="14" t="str">
        <f>_xlfn.XLOOKUP(Ventas[[#This Row],[Ship Country]],[1]!Countries[Ship Country],[1]!Countries[Continent],"No existe")</f>
        <v>America</v>
      </c>
      <c r="P509" s="15" t="str">
        <f>_xlfn.XLOOKUP(Ventas[[#This Row],[Category]],[2]!ProdManager[Category],[2]!ProdManager[Prod_Manager])</f>
        <v>Peter Stone</v>
      </c>
      <c r="Q509" s="15">
        <f>YEAR(Ventas[[#This Row],[Order Date]])</f>
        <v>2015</v>
      </c>
      <c r="R509" s="15" t="str">
        <f>TEXT(Ventas[[#This Row],[Order Date]],"MMM")</f>
        <v>mar</v>
      </c>
    </row>
    <row r="510" spans="1:18" x14ac:dyDescent="0.25">
      <c r="A510" s="4">
        <v>10440</v>
      </c>
      <c r="B510" s="4" t="s">
        <v>55</v>
      </c>
      <c r="C510" s="4" t="s">
        <v>43</v>
      </c>
      <c r="D510" s="4">
        <v>15.2</v>
      </c>
      <c r="E510" s="4">
        <v>13.375999999999999</v>
      </c>
      <c r="F510" s="4">
        <v>45</v>
      </c>
      <c r="G510" s="4" t="s">
        <v>182</v>
      </c>
      <c r="H510" s="4" t="s">
        <v>183</v>
      </c>
      <c r="I510" s="4" t="s">
        <v>84</v>
      </c>
      <c r="J510" s="5">
        <v>42076</v>
      </c>
      <c r="K510" s="12">
        <f>Ventas[[#This Row],[Unit Price]]*Ventas[[#This Row],[Quantity]]</f>
        <v>684</v>
      </c>
      <c r="L510" s="12">
        <f>Ventas[[#This Row],[Unit Cost]]*Ventas[[#This Row],[Quantity]]</f>
        <v>601.91999999999996</v>
      </c>
      <c r="M510" s="14">
        <f>Ventas[[#This Row],[Ingresos]]-Ventas[[#This Row],[Costes]]</f>
        <v>82.080000000000041</v>
      </c>
      <c r="N510" s="14" t="str">
        <f>_xlfn.XLOOKUP(Ventas[[#This Row],[Ship Country]],[1]!Countries[Ship Country],[1]!Countries[Area],"No registrado")</f>
        <v>Nord America</v>
      </c>
      <c r="O510" s="14" t="str">
        <f>_xlfn.XLOOKUP(Ventas[[#This Row],[Ship Country]],[1]!Countries[Ship Country],[1]!Countries[Continent],"No existe")</f>
        <v>America</v>
      </c>
      <c r="P510" s="15" t="str">
        <f>_xlfn.XLOOKUP(Ventas[[#This Row],[Category]],[2]!ProdManager[Category],[2]!ProdManager[Prod_Manager])</f>
        <v>John Matter</v>
      </c>
      <c r="Q510" s="15">
        <f>YEAR(Ventas[[#This Row],[Order Date]])</f>
        <v>2015</v>
      </c>
      <c r="R510" s="15" t="str">
        <f>TEXT(Ventas[[#This Row],[Order Date]],"MMM")</f>
        <v>mar</v>
      </c>
    </row>
    <row r="511" spans="1:18" x14ac:dyDescent="0.25">
      <c r="A511" s="6">
        <v>10440</v>
      </c>
      <c r="B511" s="6" t="s">
        <v>56</v>
      </c>
      <c r="C511" s="6" t="s">
        <v>35</v>
      </c>
      <c r="D511" s="6">
        <v>13.9</v>
      </c>
      <c r="E511" s="6">
        <v>9.0350000000000001</v>
      </c>
      <c r="F511" s="6">
        <v>49</v>
      </c>
      <c r="G511" s="6" t="s">
        <v>182</v>
      </c>
      <c r="H511" s="6" t="s">
        <v>183</v>
      </c>
      <c r="I511" s="6" t="s">
        <v>84</v>
      </c>
      <c r="J511" s="7">
        <v>42076</v>
      </c>
      <c r="K511" s="12">
        <f>Ventas[[#This Row],[Unit Price]]*Ventas[[#This Row],[Quantity]]</f>
        <v>681.1</v>
      </c>
      <c r="L511" s="12">
        <f>Ventas[[#This Row],[Unit Cost]]*Ventas[[#This Row],[Quantity]]</f>
        <v>442.71500000000003</v>
      </c>
      <c r="M511" s="14">
        <f>Ventas[[#This Row],[Ingresos]]-Ventas[[#This Row],[Costes]]</f>
        <v>238.38499999999999</v>
      </c>
      <c r="N511" s="14" t="str">
        <f>_xlfn.XLOOKUP(Ventas[[#This Row],[Ship Country]],[1]!Countries[Ship Country],[1]!Countries[Area],"No registrado")</f>
        <v>Nord America</v>
      </c>
      <c r="O511" s="14" t="str">
        <f>_xlfn.XLOOKUP(Ventas[[#This Row],[Ship Country]],[1]!Countries[Ship Country],[1]!Countries[Continent],"No existe")</f>
        <v>America</v>
      </c>
      <c r="P511" s="15" t="str">
        <f>_xlfn.XLOOKUP(Ventas[[#This Row],[Category]],[2]!ProdManager[Category],[2]!ProdManager[Prod_Manager])</f>
        <v>Lydia Sinn</v>
      </c>
      <c r="Q511" s="15">
        <f>YEAR(Ventas[[#This Row],[Order Date]])</f>
        <v>2015</v>
      </c>
      <c r="R511" s="15" t="str">
        <f>TEXT(Ventas[[#This Row],[Order Date]],"MMM")</f>
        <v>mar</v>
      </c>
    </row>
    <row r="512" spans="1:18" x14ac:dyDescent="0.25">
      <c r="A512" s="4">
        <v>10440</v>
      </c>
      <c r="B512" s="4" t="s">
        <v>102</v>
      </c>
      <c r="C512" s="4" t="s">
        <v>46</v>
      </c>
      <c r="D512" s="4">
        <v>99</v>
      </c>
      <c r="E512" s="4">
        <v>75.239999999999995</v>
      </c>
      <c r="F512" s="4">
        <v>24</v>
      </c>
      <c r="G512" s="4" t="s">
        <v>182</v>
      </c>
      <c r="H512" s="4" t="s">
        <v>183</v>
      </c>
      <c r="I512" s="4" t="s">
        <v>84</v>
      </c>
      <c r="J512" s="5">
        <v>42076</v>
      </c>
      <c r="K512" s="12">
        <f>Ventas[[#This Row],[Unit Price]]*Ventas[[#This Row],[Quantity]]</f>
        <v>2376</v>
      </c>
      <c r="L512" s="12">
        <f>Ventas[[#This Row],[Unit Cost]]*Ventas[[#This Row],[Quantity]]</f>
        <v>1805.7599999999998</v>
      </c>
      <c r="M512" s="14">
        <f>Ventas[[#This Row],[Ingresos]]-Ventas[[#This Row],[Costes]]</f>
        <v>570.24000000000024</v>
      </c>
      <c r="N512" s="14" t="str">
        <f>_xlfn.XLOOKUP(Ventas[[#This Row],[Ship Country]],[1]!Countries[Ship Country],[1]!Countries[Area],"No registrado")</f>
        <v>Nord America</v>
      </c>
      <c r="O512" s="14" t="str">
        <f>_xlfn.XLOOKUP(Ventas[[#This Row],[Ship Country]],[1]!Countries[Ship Country],[1]!Countries[Continent],"No existe")</f>
        <v>America</v>
      </c>
      <c r="P512" s="15" t="str">
        <f>_xlfn.XLOOKUP(Ventas[[#This Row],[Category]],[2]!ProdManager[Category],[2]!ProdManager[Prod_Manager])</f>
        <v>John Matter</v>
      </c>
      <c r="Q512" s="15">
        <f>YEAR(Ventas[[#This Row],[Order Date]])</f>
        <v>2015</v>
      </c>
      <c r="R512" s="15" t="str">
        <f>TEXT(Ventas[[#This Row],[Order Date]],"MMM")</f>
        <v>mar</v>
      </c>
    </row>
    <row r="513" spans="1:18" x14ac:dyDescent="0.25">
      <c r="A513" s="6">
        <v>10440</v>
      </c>
      <c r="B513" s="6" t="s">
        <v>239</v>
      </c>
      <c r="C513" s="6" t="s">
        <v>24</v>
      </c>
      <c r="D513" s="6">
        <v>22.8</v>
      </c>
      <c r="E513" s="6">
        <v>17.556000000000001</v>
      </c>
      <c r="F513" s="6">
        <v>90</v>
      </c>
      <c r="G513" s="6" t="s">
        <v>182</v>
      </c>
      <c r="H513" s="6" t="s">
        <v>183</v>
      </c>
      <c r="I513" s="6" t="s">
        <v>84</v>
      </c>
      <c r="J513" s="7">
        <v>42076</v>
      </c>
      <c r="K513" s="12">
        <f>Ventas[[#This Row],[Unit Price]]*Ventas[[#This Row],[Quantity]]</f>
        <v>2052</v>
      </c>
      <c r="L513" s="12">
        <f>Ventas[[#This Row],[Unit Cost]]*Ventas[[#This Row],[Quantity]]</f>
        <v>1580.0400000000002</v>
      </c>
      <c r="M513" s="14">
        <f>Ventas[[#This Row],[Ingresos]]-Ventas[[#This Row],[Costes]]</f>
        <v>471.95999999999981</v>
      </c>
      <c r="N513" s="14" t="str">
        <f>_xlfn.XLOOKUP(Ventas[[#This Row],[Ship Country]],[1]!Countries[Ship Country],[1]!Countries[Area],"No registrado")</f>
        <v>Nord America</v>
      </c>
      <c r="O513" s="14" t="str">
        <f>_xlfn.XLOOKUP(Ventas[[#This Row],[Ship Country]],[1]!Countries[Ship Country],[1]!Countries[Continent],"No existe")</f>
        <v>America</v>
      </c>
      <c r="P513" s="15" t="str">
        <f>_xlfn.XLOOKUP(Ventas[[#This Row],[Category]],[2]!ProdManager[Category],[2]!ProdManager[Prod_Manager])</f>
        <v>Lydia Sinn</v>
      </c>
      <c r="Q513" s="15">
        <f>YEAR(Ventas[[#This Row],[Order Date]])</f>
        <v>2015</v>
      </c>
      <c r="R513" s="15" t="str">
        <f>TEXT(Ventas[[#This Row],[Order Date]],"MMM")</f>
        <v>mar</v>
      </c>
    </row>
    <row r="514" spans="1:18" x14ac:dyDescent="0.25">
      <c r="A514" s="4">
        <v>10441</v>
      </c>
      <c r="B514" s="4" t="s">
        <v>62</v>
      </c>
      <c r="C514" s="4" t="s">
        <v>35</v>
      </c>
      <c r="D514" s="4">
        <v>35.1</v>
      </c>
      <c r="E514" s="4">
        <v>24.218999999999998</v>
      </c>
      <c r="F514" s="4">
        <v>50</v>
      </c>
      <c r="G514" s="4" t="s">
        <v>164</v>
      </c>
      <c r="H514" s="4" t="s">
        <v>165</v>
      </c>
      <c r="I514" s="4" t="s">
        <v>84</v>
      </c>
      <c r="J514" s="5">
        <v>42076</v>
      </c>
      <c r="K514" s="12">
        <f>Ventas[[#This Row],[Unit Price]]*Ventas[[#This Row],[Quantity]]</f>
        <v>1755</v>
      </c>
      <c r="L514" s="12">
        <f>Ventas[[#This Row],[Unit Cost]]*Ventas[[#This Row],[Quantity]]</f>
        <v>1210.9499999999998</v>
      </c>
      <c r="M514" s="14">
        <f>Ventas[[#This Row],[Ingresos]]-Ventas[[#This Row],[Costes]]</f>
        <v>544.05000000000018</v>
      </c>
      <c r="N514" s="14" t="str">
        <f>_xlfn.XLOOKUP(Ventas[[#This Row],[Ship Country]],[1]!Countries[Ship Country],[1]!Countries[Area],"No registrado")</f>
        <v>Nord America</v>
      </c>
      <c r="O514" s="14" t="str">
        <f>_xlfn.XLOOKUP(Ventas[[#This Row],[Ship Country]],[1]!Countries[Ship Country],[1]!Countries[Continent],"No existe")</f>
        <v>America</v>
      </c>
      <c r="P514" s="15" t="str">
        <f>_xlfn.XLOOKUP(Ventas[[#This Row],[Category]],[2]!ProdManager[Category],[2]!ProdManager[Prod_Manager])</f>
        <v>Lydia Sinn</v>
      </c>
      <c r="Q514" s="15">
        <f>YEAR(Ventas[[#This Row],[Order Date]])</f>
        <v>2015</v>
      </c>
      <c r="R514" s="15" t="str">
        <f>TEXT(Ventas[[#This Row],[Order Date]],"MMM")</f>
        <v>mar</v>
      </c>
    </row>
    <row r="515" spans="1:18" x14ac:dyDescent="0.25">
      <c r="A515" s="6">
        <v>10442</v>
      </c>
      <c r="B515" s="6" t="s">
        <v>16</v>
      </c>
      <c r="C515" s="6" t="s">
        <v>15</v>
      </c>
      <c r="D515" s="6">
        <v>16.8</v>
      </c>
      <c r="E515" s="6">
        <v>13.608000000000002</v>
      </c>
      <c r="F515" s="6">
        <v>30</v>
      </c>
      <c r="G515" s="6" t="s">
        <v>66</v>
      </c>
      <c r="H515" s="6" t="s">
        <v>67</v>
      </c>
      <c r="I515" s="6" t="s">
        <v>68</v>
      </c>
      <c r="J515" s="7">
        <v>42077</v>
      </c>
      <c r="K515" s="12">
        <f>Ventas[[#This Row],[Unit Price]]*Ventas[[#This Row],[Quantity]]</f>
        <v>504</v>
      </c>
      <c r="L515" s="12">
        <f>Ventas[[#This Row],[Unit Cost]]*Ventas[[#This Row],[Quantity]]</f>
        <v>408.24000000000007</v>
      </c>
      <c r="M515" s="14">
        <f>Ventas[[#This Row],[Ingresos]]-Ventas[[#This Row],[Costes]]</f>
        <v>95.759999999999934</v>
      </c>
      <c r="N515" s="14" t="str">
        <f>_xlfn.XLOOKUP(Ventas[[#This Row],[Ship Country]],[1]!Countries[Ship Country],[1]!Countries[Area],"No registrado")</f>
        <v>Nord Europe</v>
      </c>
      <c r="O515" s="14" t="str">
        <f>_xlfn.XLOOKUP(Ventas[[#This Row],[Ship Country]],[1]!Countries[Ship Country],[1]!Countries[Continent],"No existe")</f>
        <v>Europe</v>
      </c>
      <c r="P515" s="15" t="str">
        <f>_xlfn.XLOOKUP(Ventas[[#This Row],[Category]],[2]!ProdManager[Category],[2]!ProdManager[Prod_Manager])</f>
        <v>Peter Stone</v>
      </c>
      <c r="Q515" s="15">
        <f>YEAR(Ventas[[#This Row],[Order Date]])</f>
        <v>2015</v>
      </c>
      <c r="R515" s="15" t="str">
        <f>TEXT(Ventas[[#This Row],[Order Date]],"MMM")</f>
        <v>mar</v>
      </c>
    </row>
    <row r="516" spans="1:18" x14ac:dyDescent="0.25">
      <c r="A516" s="4">
        <v>10442</v>
      </c>
      <c r="B516" s="4" t="s">
        <v>145</v>
      </c>
      <c r="C516" s="4" t="s">
        <v>46</v>
      </c>
      <c r="D516" s="4">
        <v>5.9</v>
      </c>
      <c r="E516" s="4">
        <v>4.838000000000001</v>
      </c>
      <c r="F516" s="4">
        <v>80</v>
      </c>
      <c r="G516" s="4" t="s">
        <v>66</v>
      </c>
      <c r="H516" s="4" t="s">
        <v>67</v>
      </c>
      <c r="I516" s="4" t="s">
        <v>68</v>
      </c>
      <c r="J516" s="5">
        <v>42077</v>
      </c>
      <c r="K516" s="12">
        <f>Ventas[[#This Row],[Unit Price]]*Ventas[[#This Row],[Quantity]]</f>
        <v>472</v>
      </c>
      <c r="L516" s="12">
        <f>Ventas[[#This Row],[Unit Cost]]*Ventas[[#This Row],[Quantity]]</f>
        <v>387.04000000000008</v>
      </c>
      <c r="M516" s="14">
        <f>Ventas[[#This Row],[Ingresos]]-Ventas[[#This Row],[Costes]]</f>
        <v>84.959999999999923</v>
      </c>
      <c r="N516" s="14" t="str">
        <f>_xlfn.XLOOKUP(Ventas[[#This Row],[Ship Country]],[1]!Countries[Ship Country],[1]!Countries[Area],"No registrado")</f>
        <v>Nord Europe</v>
      </c>
      <c r="O516" s="14" t="str">
        <f>_xlfn.XLOOKUP(Ventas[[#This Row],[Ship Country]],[1]!Countries[Ship Country],[1]!Countries[Continent],"No existe")</f>
        <v>Europe</v>
      </c>
      <c r="P516" s="15" t="str">
        <f>_xlfn.XLOOKUP(Ventas[[#This Row],[Category]],[2]!ProdManager[Category],[2]!ProdManager[Prod_Manager])</f>
        <v>John Matter</v>
      </c>
      <c r="Q516" s="15">
        <f>YEAR(Ventas[[#This Row],[Order Date]])</f>
        <v>2015</v>
      </c>
      <c r="R516" s="15" t="str">
        <f>TEXT(Ventas[[#This Row],[Order Date]],"MMM")</f>
        <v>mar</v>
      </c>
    </row>
    <row r="517" spans="1:18" x14ac:dyDescent="0.25">
      <c r="A517" s="6">
        <v>10442</v>
      </c>
      <c r="B517" s="6" t="s">
        <v>159</v>
      </c>
      <c r="C517" s="6" t="s">
        <v>24</v>
      </c>
      <c r="D517" s="6">
        <v>13.6</v>
      </c>
      <c r="E517" s="6">
        <v>11.016</v>
      </c>
      <c r="F517" s="6">
        <v>60</v>
      </c>
      <c r="G517" s="6" t="s">
        <v>66</v>
      </c>
      <c r="H517" s="6" t="s">
        <v>67</v>
      </c>
      <c r="I517" s="6" t="s">
        <v>68</v>
      </c>
      <c r="J517" s="7">
        <v>42077</v>
      </c>
      <c r="K517" s="12">
        <f>Ventas[[#This Row],[Unit Price]]*Ventas[[#This Row],[Quantity]]</f>
        <v>816</v>
      </c>
      <c r="L517" s="12">
        <f>Ventas[[#This Row],[Unit Cost]]*Ventas[[#This Row],[Quantity]]</f>
        <v>660.96</v>
      </c>
      <c r="M517" s="14">
        <f>Ventas[[#This Row],[Ingresos]]-Ventas[[#This Row],[Costes]]</f>
        <v>155.03999999999996</v>
      </c>
      <c r="N517" s="14" t="str">
        <f>_xlfn.XLOOKUP(Ventas[[#This Row],[Ship Country]],[1]!Countries[Ship Country],[1]!Countries[Area],"No registrado")</f>
        <v>Nord Europe</v>
      </c>
      <c r="O517" s="14" t="str">
        <f>_xlfn.XLOOKUP(Ventas[[#This Row],[Ship Country]],[1]!Countries[Ship Country],[1]!Countries[Continent],"No existe")</f>
        <v>Europe</v>
      </c>
      <c r="P517" s="15" t="str">
        <f>_xlfn.XLOOKUP(Ventas[[#This Row],[Category]],[2]!ProdManager[Category],[2]!ProdManager[Prod_Manager])</f>
        <v>Lydia Sinn</v>
      </c>
      <c r="Q517" s="15">
        <f>YEAR(Ventas[[#This Row],[Order Date]])</f>
        <v>2015</v>
      </c>
      <c r="R517" s="15" t="str">
        <f>TEXT(Ventas[[#This Row],[Order Date]],"MMM")</f>
        <v>mar</v>
      </c>
    </row>
    <row r="518" spans="1:18" x14ac:dyDescent="0.25">
      <c r="A518" s="4">
        <v>10443</v>
      </c>
      <c r="B518" s="4" t="s">
        <v>16</v>
      </c>
      <c r="C518" s="4" t="s">
        <v>15</v>
      </c>
      <c r="D518" s="4">
        <v>16.8</v>
      </c>
      <c r="E518" s="4">
        <v>13.272000000000002</v>
      </c>
      <c r="F518" s="4">
        <v>6</v>
      </c>
      <c r="G518" s="4" t="s">
        <v>143</v>
      </c>
      <c r="H518" s="4" t="s">
        <v>144</v>
      </c>
      <c r="I518" s="4" t="s">
        <v>116</v>
      </c>
      <c r="J518" s="5">
        <v>42078</v>
      </c>
      <c r="K518" s="12">
        <f>Ventas[[#This Row],[Unit Price]]*Ventas[[#This Row],[Quantity]]</f>
        <v>100.80000000000001</v>
      </c>
      <c r="L518" s="12">
        <f>Ventas[[#This Row],[Unit Cost]]*Ventas[[#This Row],[Quantity]]</f>
        <v>79.632000000000005</v>
      </c>
      <c r="M518" s="14">
        <f>Ventas[[#This Row],[Ingresos]]-Ventas[[#This Row],[Costes]]</f>
        <v>21.168000000000006</v>
      </c>
      <c r="N518" s="14" t="str">
        <f>_xlfn.XLOOKUP(Ventas[[#This Row],[Ship Country]],[1]!Countries[Ship Country],[1]!Countries[Area],"No registrado")</f>
        <v>Sud Europe</v>
      </c>
      <c r="O518" s="14" t="str">
        <f>_xlfn.XLOOKUP(Ventas[[#This Row],[Ship Country]],[1]!Countries[Ship Country],[1]!Countries[Continent],"No existe")</f>
        <v>Europe</v>
      </c>
      <c r="P518" s="15" t="str">
        <f>_xlfn.XLOOKUP(Ventas[[#This Row],[Category]],[2]!ProdManager[Category],[2]!ProdManager[Prod_Manager])</f>
        <v>Peter Stone</v>
      </c>
      <c r="Q518" s="15">
        <f>YEAR(Ventas[[#This Row],[Order Date]])</f>
        <v>2015</v>
      </c>
      <c r="R518" s="15" t="str">
        <f>TEXT(Ventas[[#This Row],[Order Date]],"MMM")</f>
        <v>mar</v>
      </c>
    </row>
    <row r="519" spans="1:18" x14ac:dyDescent="0.25">
      <c r="A519" s="6">
        <v>10443</v>
      </c>
      <c r="B519" s="6" t="s">
        <v>121</v>
      </c>
      <c r="C519" s="6" t="s">
        <v>18</v>
      </c>
      <c r="D519" s="6">
        <v>36.4</v>
      </c>
      <c r="E519" s="6">
        <v>27.663999999999998</v>
      </c>
      <c r="F519" s="6">
        <v>12</v>
      </c>
      <c r="G519" s="6" t="s">
        <v>143</v>
      </c>
      <c r="H519" s="6" t="s">
        <v>144</v>
      </c>
      <c r="I519" s="6" t="s">
        <v>116</v>
      </c>
      <c r="J519" s="7">
        <v>42078</v>
      </c>
      <c r="K519" s="12">
        <f>Ventas[[#This Row],[Unit Price]]*Ventas[[#This Row],[Quantity]]</f>
        <v>436.79999999999995</v>
      </c>
      <c r="L519" s="12">
        <f>Ventas[[#This Row],[Unit Cost]]*Ventas[[#This Row],[Quantity]]</f>
        <v>331.96799999999996</v>
      </c>
      <c r="M519" s="14">
        <f>Ventas[[#This Row],[Ingresos]]-Ventas[[#This Row],[Costes]]</f>
        <v>104.83199999999999</v>
      </c>
      <c r="N519" s="14" t="str">
        <f>_xlfn.XLOOKUP(Ventas[[#This Row],[Ship Country]],[1]!Countries[Ship Country],[1]!Countries[Area],"No registrado")</f>
        <v>Sud Europe</v>
      </c>
      <c r="O519" s="14" t="str">
        <f>_xlfn.XLOOKUP(Ventas[[#This Row],[Ship Country]],[1]!Countries[Ship Country],[1]!Countries[Continent],"No existe")</f>
        <v>Europe</v>
      </c>
      <c r="P519" s="15" t="str">
        <f>_xlfn.XLOOKUP(Ventas[[#This Row],[Category]],[2]!ProdManager[Category],[2]!ProdManager[Prod_Manager])</f>
        <v>Marc Caine</v>
      </c>
      <c r="Q519" s="15">
        <f>YEAR(Ventas[[#This Row],[Order Date]])</f>
        <v>2015</v>
      </c>
      <c r="R519" s="15" t="str">
        <f>TEXT(Ventas[[#This Row],[Order Date]],"MMM")</f>
        <v>mar</v>
      </c>
    </row>
    <row r="520" spans="1:18" x14ac:dyDescent="0.25">
      <c r="A520" s="4">
        <v>10444</v>
      </c>
      <c r="B520" s="4" t="s">
        <v>91</v>
      </c>
      <c r="C520" s="4" t="s">
        <v>46</v>
      </c>
      <c r="D520" s="4">
        <v>31.2</v>
      </c>
      <c r="E520" s="4">
        <v>25.584</v>
      </c>
      <c r="F520" s="4">
        <v>10</v>
      </c>
      <c r="G520" s="4" t="s">
        <v>123</v>
      </c>
      <c r="H520" s="4" t="s">
        <v>124</v>
      </c>
      <c r="I520" s="4" t="s">
        <v>90</v>
      </c>
      <c r="J520" s="5">
        <v>42078</v>
      </c>
      <c r="K520" s="12">
        <f>Ventas[[#This Row],[Unit Price]]*Ventas[[#This Row],[Quantity]]</f>
        <v>312</v>
      </c>
      <c r="L520" s="12">
        <f>Ventas[[#This Row],[Unit Cost]]*Ventas[[#This Row],[Quantity]]</f>
        <v>255.84</v>
      </c>
      <c r="M520" s="14">
        <f>Ventas[[#This Row],[Ingresos]]-Ventas[[#This Row],[Costes]]</f>
        <v>56.16</v>
      </c>
      <c r="N520" s="14" t="str">
        <f>_xlfn.XLOOKUP(Ventas[[#This Row],[Ship Country]],[1]!Countries[Ship Country],[1]!Countries[Area],"No registrado")</f>
        <v>Nord Europe</v>
      </c>
      <c r="O520" s="14" t="str">
        <f>_xlfn.XLOOKUP(Ventas[[#This Row],[Ship Country]],[1]!Countries[Ship Country],[1]!Countries[Continent],"No existe")</f>
        <v>Europe</v>
      </c>
      <c r="P520" s="15" t="str">
        <f>_xlfn.XLOOKUP(Ventas[[#This Row],[Category]],[2]!ProdManager[Category],[2]!ProdManager[Prod_Manager])</f>
        <v>John Matter</v>
      </c>
      <c r="Q520" s="15">
        <f>YEAR(Ventas[[#This Row],[Order Date]])</f>
        <v>2015</v>
      </c>
      <c r="R520" s="15" t="str">
        <f>TEXT(Ventas[[#This Row],[Order Date]],"MMM")</f>
        <v>mar</v>
      </c>
    </row>
    <row r="521" spans="1:18" x14ac:dyDescent="0.25">
      <c r="A521" s="6">
        <v>10444</v>
      </c>
      <c r="B521" s="6" t="s">
        <v>189</v>
      </c>
      <c r="C521" s="6" t="s">
        <v>35</v>
      </c>
      <c r="D521" s="6">
        <v>24.9</v>
      </c>
      <c r="E521" s="6">
        <v>16.931999999999999</v>
      </c>
      <c r="F521" s="6">
        <v>15</v>
      </c>
      <c r="G521" s="6" t="s">
        <v>123</v>
      </c>
      <c r="H521" s="6" t="s">
        <v>124</v>
      </c>
      <c r="I521" s="6" t="s">
        <v>90</v>
      </c>
      <c r="J521" s="7">
        <v>42078</v>
      </c>
      <c r="K521" s="12">
        <f>Ventas[[#This Row],[Unit Price]]*Ventas[[#This Row],[Quantity]]</f>
        <v>373.5</v>
      </c>
      <c r="L521" s="12">
        <f>Ventas[[#This Row],[Unit Cost]]*Ventas[[#This Row],[Quantity]]</f>
        <v>253.98</v>
      </c>
      <c r="M521" s="14">
        <f>Ventas[[#This Row],[Ingresos]]-Ventas[[#This Row],[Costes]]</f>
        <v>119.52000000000001</v>
      </c>
      <c r="N521" s="14" t="str">
        <f>_xlfn.XLOOKUP(Ventas[[#This Row],[Ship Country]],[1]!Countries[Ship Country],[1]!Countries[Area],"No registrado")</f>
        <v>Nord Europe</v>
      </c>
      <c r="O521" s="14" t="str">
        <f>_xlfn.XLOOKUP(Ventas[[#This Row],[Ship Country]],[1]!Countries[Ship Country],[1]!Countries[Continent],"No existe")</f>
        <v>Europe</v>
      </c>
      <c r="P521" s="15" t="str">
        <f>_xlfn.XLOOKUP(Ventas[[#This Row],[Category]],[2]!ProdManager[Category],[2]!ProdManager[Prod_Manager])</f>
        <v>Lydia Sinn</v>
      </c>
      <c r="Q521" s="15">
        <f>YEAR(Ventas[[#This Row],[Order Date]])</f>
        <v>2015</v>
      </c>
      <c r="R521" s="15" t="str">
        <f>TEXT(Ventas[[#This Row],[Order Date]],"MMM")</f>
        <v>mar</v>
      </c>
    </row>
    <row r="522" spans="1:18" x14ac:dyDescent="0.25">
      <c r="A522" s="4">
        <v>10444</v>
      </c>
      <c r="B522" s="4" t="s">
        <v>81</v>
      </c>
      <c r="C522" s="4" t="s">
        <v>43</v>
      </c>
      <c r="D522" s="4">
        <v>14.4</v>
      </c>
      <c r="E522" s="4">
        <v>12.672000000000001</v>
      </c>
      <c r="F522" s="4">
        <v>8</v>
      </c>
      <c r="G522" s="4" t="s">
        <v>123</v>
      </c>
      <c r="H522" s="4" t="s">
        <v>124</v>
      </c>
      <c r="I522" s="4" t="s">
        <v>90</v>
      </c>
      <c r="J522" s="5">
        <v>42078</v>
      </c>
      <c r="K522" s="12">
        <f>Ventas[[#This Row],[Unit Price]]*Ventas[[#This Row],[Quantity]]</f>
        <v>115.2</v>
      </c>
      <c r="L522" s="12">
        <f>Ventas[[#This Row],[Unit Cost]]*Ventas[[#This Row],[Quantity]]</f>
        <v>101.376</v>
      </c>
      <c r="M522" s="14">
        <f>Ventas[[#This Row],[Ingresos]]-Ventas[[#This Row],[Costes]]</f>
        <v>13.823999999999998</v>
      </c>
      <c r="N522" s="14" t="str">
        <f>_xlfn.XLOOKUP(Ventas[[#This Row],[Ship Country]],[1]!Countries[Ship Country],[1]!Countries[Area],"No registrado")</f>
        <v>Nord Europe</v>
      </c>
      <c r="O522" s="14" t="str">
        <f>_xlfn.XLOOKUP(Ventas[[#This Row],[Ship Country]],[1]!Countries[Ship Country],[1]!Countries[Continent],"No existe")</f>
        <v>Europe</v>
      </c>
      <c r="P522" s="15" t="str">
        <f>_xlfn.XLOOKUP(Ventas[[#This Row],[Category]],[2]!ProdManager[Category],[2]!ProdManager[Prod_Manager])</f>
        <v>John Matter</v>
      </c>
      <c r="Q522" s="15">
        <f>YEAR(Ventas[[#This Row],[Order Date]])</f>
        <v>2015</v>
      </c>
      <c r="R522" s="15" t="str">
        <f>TEXT(Ventas[[#This Row],[Order Date]],"MMM")</f>
        <v>mar</v>
      </c>
    </row>
    <row r="523" spans="1:18" x14ac:dyDescent="0.25">
      <c r="A523" s="6">
        <v>10444</v>
      </c>
      <c r="B523" s="6" t="s">
        <v>28</v>
      </c>
      <c r="C523" s="6" t="s">
        <v>29</v>
      </c>
      <c r="D523" s="6">
        <v>7.7</v>
      </c>
      <c r="E523" s="6">
        <v>6.0060000000000002</v>
      </c>
      <c r="F523" s="6">
        <v>30</v>
      </c>
      <c r="G523" s="6" t="s">
        <v>123</v>
      </c>
      <c r="H523" s="6" t="s">
        <v>124</v>
      </c>
      <c r="I523" s="6" t="s">
        <v>90</v>
      </c>
      <c r="J523" s="7">
        <v>42078</v>
      </c>
      <c r="K523" s="12">
        <f>Ventas[[#This Row],[Unit Price]]*Ventas[[#This Row],[Quantity]]</f>
        <v>231</v>
      </c>
      <c r="L523" s="12">
        <f>Ventas[[#This Row],[Unit Cost]]*Ventas[[#This Row],[Quantity]]</f>
        <v>180.18</v>
      </c>
      <c r="M523" s="14">
        <f>Ventas[[#This Row],[Ingresos]]-Ventas[[#This Row],[Costes]]</f>
        <v>50.819999999999993</v>
      </c>
      <c r="N523" s="14" t="str">
        <f>_xlfn.XLOOKUP(Ventas[[#This Row],[Ship Country]],[1]!Countries[Ship Country],[1]!Countries[Area],"No registrado")</f>
        <v>Nord Europe</v>
      </c>
      <c r="O523" s="14" t="str">
        <f>_xlfn.XLOOKUP(Ventas[[#This Row],[Ship Country]],[1]!Countries[Ship Country],[1]!Countries[Continent],"No existe")</f>
        <v>Europe</v>
      </c>
      <c r="P523" s="15" t="str">
        <f>_xlfn.XLOOKUP(Ventas[[#This Row],[Category]],[2]!ProdManager[Category],[2]!ProdManager[Prod_Manager])</f>
        <v>Peter Stone</v>
      </c>
      <c r="Q523" s="15">
        <f>YEAR(Ventas[[#This Row],[Order Date]])</f>
        <v>2015</v>
      </c>
      <c r="R523" s="15" t="str">
        <f>TEXT(Ventas[[#This Row],[Order Date]],"MMM")</f>
        <v>mar</v>
      </c>
    </row>
    <row r="524" spans="1:18" x14ac:dyDescent="0.25">
      <c r="A524" s="4">
        <v>10445</v>
      </c>
      <c r="B524" s="4" t="s">
        <v>42</v>
      </c>
      <c r="C524" s="4" t="s">
        <v>43</v>
      </c>
      <c r="D524" s="4">
        <v>14.4</v>
      </c>
      <c r="E524" s="4">
        <v>12.816000000000001</v>
      </c>
      <c r="F524" s="4">
        <v>6</v>
      </c>
      <c r="G524" s="4" t="s">
        <v>123</v>
      </c>
      <c r="H524" s="4" t="s">
        <v>124</v>
      </c>
      <c r="I524" s="4" t="s">
        <v>90</v>
      </c>
      <c r="J524" s="5">
        <v>42079</v>
      </c>
      <c r="K524" s="12">
        <f>Ventas[[#This Row],[Unit Price]]*Ventas[[#This Row],[Quantity]]</f>
        <v>86.4</v>
      </c>
      <c r="L524" s="12">
        <f>Ventas[[#This Row],[Unit Cost]]*Ventas[[#This Row],[Quantity]]</f>
        <v>76.896000000000001</v>
      </c>
      <c r="M524" s="14">
        <f>Ventas[[#This Row],[Ingresos]]-Ventas[[#This Row],[Costes]]</f>
        <v>9.5040000000000049</v>
      </c>
      <c r="N524" s="14" t="str">
        <f>_xlfn.XLOOKUP(Ventas[[#This Row],[Ship Country]],[1]!Countries[Ship Country],[1]!Countries[Area],"No registrado")</f>
        <v>Nord Europe</v>
      </c>
      <c r="O524" s="14" t="str">
        <f>_xlfn.XLOOKUP(Ventas[[#This Row],[Ship Country]],[1]!Countries[Ship Country],[1]!Countries[Continent],"No existe")</f>
        <v>Europe</v>
      </c>
      <c r="P524" s="15" t="str">
        <f>_xlfn.XLOOKUP(Ventas[[#This Row],[Category]],[2]!ProdManager[Category],[2]!ProdManager[Prod_Manager])</f>
        <v>John Matter</v>
      </c>
      <c r="Q524" s="15">
        <f>YEAR(Ventas[[#This Row],[Order Date]])</f>
        <v>2015</v>
      </c>
      <c r="R524" s="15" t="str">
        <f>TEXT(Ventas[[#This Row],[Order Date]],"MMM")</f>
        <v>mar</v>
      </c>
    </row>
    <row r="525" spans="1:18" x14ac:dyDescent="0.25">
      <c r="A525" s="6">
        <v>10445</v>
      </c>
      <c r="B525" s="6" t="s">
        <v>145</v>
      </c>
      <c r="C525" s="6" t="s">
        <v>46</v>
      </c>
      <c r="D525" s="6">
        <v>5.9</v>
      </c>
      <c r="E525" s="6">
        <v>4.6020000000000003</v>
      </c>
      <c r="F525" s="6">
        <v>15</v>
      </c>
      <c r="G525" s="6" t="s">
        <v>123</v>
      </c>
      <c r="H525" s="6" t="s">
        <v>124</v>
      </c>
      <c r="I525" s="6" t="s">
        <v>90</v>
      </c>
      <c r="J525" s="7">
        <v>42079</v>
      </c>
      <c r="K525" s="12">
        <f>Ventas[[#This Row],[Unit Price]]*Ventas[[#This Row],[Quantity]]</f>
        <v>88.5</v>
      </c>
      <c r="L525" s="12">
        <f>Ventas[[#This Row],[Unit Cost]]*Ventas[[#This Row],[Quantity]]</f>
        <v>69.03</v>
      </c>
      <c r="M525" s="14">
        <f>Ventas[[#This Row],[Ingresos]]-Ventas[[#This Row],[Costes]]</f>
        <v>19.47</v>
      </c>
      <c r="N525" s="14" t="str">
        <f>_xlfn.XLOOKUP(Ventas[[#This Row],[Ship Country]],[1]!Countries[Ship Country],[1]!Countries[Area],"No registrado")</f>
        <v>Nord Europe</v>
      </c>
      <c r="O525" s="14" t="str">
        <f>_xlfn.XLOOKUP(Ventas[[#This Row],[Ship Country]],[1]!Countries[Ship Country],[1]!Countries[Continent],"No existe")</f>
        <v>Europe</v>
      </c>
      <c r="P525" s="15" t="str">
        <f>_xlfn.XLOOKUP(Ventas[[#This Row],[Category]],[2]!ProdManager[Category],[2]!ProdManager[Prod_Manager])</f>
        <v>John Matter</v>
      </c>
      <c r="Q525" s="15">
        <f>YEAR(Ventas[[#This Row],[Order Date]])</f>
        <v>2015</v>
      </c>
      <c r="R525" s="15" t="str">
        <f>TEXT(Ventas[[#This Row],[Order Date]],"MMM")</f>
        <v>mar</v>
      </c>
    </row>
    <row r="526" spans="1:18" x14ac:dyDescent="0.25">
      <c r="A526" s="4">
        <v>10446</v>
      </c>
      <c r="B526" s="4" t="s">
        <v>130</v>
      </c>
      <c r="C526" s="4" t="s">
        <v>35</v>
      </c>
      <c r="D526" s="4">
        <v>7.3</v>
      </c>
      <c r="E526" s="4">
        <v>5.0369999999999999</v>
      </c>
      <c r="F526" s="4">
        <v>12</v>
      </c>
      <c r="G526" s="4" t="s">
        <v>19</v>
      </c>
      <c r="H526" s="4" t="s">
        <v>20</v>
      </c>
      <c r="I526" s="4" t="s">
        <v>21</v>
      </c>
      <c r="J526" s="5">
        <v>42080</v>
      </c>
      <c r="K526" s="12">
        <f>Ventas[[#This Row],[Unit Price]]*Ventas[[#This Row],[Quantity]]</f>
        <v>87.6</v>
      </c>
      <c r="L526" s="12">
        <f>Ventas[[#This Row],[Unit Cost]]*Ventas[[#This Row],[Quantity]]</f>
        <v>60.444000000000003</v>
      </c>
      <c r="M526" s="14">
        <f>Ventas[[#This Row],[Ingresos]]-Ventas[[#This Row],[Costes]]</f>
        <v>27.155999999999992</v>
      </c>
      <c r="N526" s="14" t="str">
        <f>_xlfn.XLOOKUP(Ventas[[#This Row],[Ship Country]],[1]!Countries[Ship Country],[1]!Countries[Area],"No registrado")</f>
        <v>Nord Europe</v>
      </c>
      <c r="O526" s="14" t="str">
        <f>_xlfn.XLOOKUP(Ventas[[#This Row],[Ship Country]],[1]!Countries[Ship Country],[1]!Countries[Continent],"No existe")</f>
        <v>Europe</v>
      </c>
      <c r="P526" s="15" t="str">
        <f>_xlfn.XLOOKUP(Ventas[[#This Row],[Category]],[2]!ProdManager[Category],[2]!ProdManager[Prod_Manager])</f>
        <v>Lydia Sinn</v>
      </c>
      <c r="Q526" s="15">
        <f>YEAR(Ventas[[#This Row],[Order Date]])</f>
        <v>2015</v>
      </c>
      <c r="R526" s="15" t="str">
        <f>TEXT(Ventas[[#This Row],[Order Date]],"MMM")</f>
        <v>mar</v>
      </c>
    </row>
    <row r="527" spans="1:18" x14ac:dyDescent="0.25">
      <c r="A527" s="6">
        <v>10446</v>
      </c>
      <c r="B527" s="6" t="s">
        <v>51</v>
      </c>
      <c r="C527" s="6" t="s">
        <v>43</v>
      </c>
      <c r="D527" s="6">
        <v>3.6</v>
      </c>
      <c r="E527" s="6">
        <v>3.2040000000000002</v>
      </c>
      <c r="F527" s="6">
        <v>20</v>
      </c>
      <c r="G527" s="6" t="s">
        <v>19</v>
      </c>
      <c r="H527" s="6" t="s">
        <v>20</v>
      </c>
      <c r="I527" s="6" t="s">
        <v>21</v>
      </c>
      <c r="J527" s="7">
        <v>42080</v>
      </c>
      <c r="K527" s="12">
        <f>Ventas[[#This Row],[Unit Price]]*Ventas[[#This Row],[Quantity]]</f>
        <v>72</v>
      </c>
      <c r="L527" s="12">
        <f>Ventas[[#This Row],[Unit Cost]]*Ventas[[#This Row],[Quantity]]</f>
        <v>64.08</v>
      </c>
      <c r="M527" s="14">
        <f>Ventas[[#This Row],[Ingresos]]-Ventas[[#This Row],[Costes]]</f>
        <v>7.9200000000000017</v>
      </c>
      <c r="N527" s="14" t="str">
        <f>_xlfn.XLOOKUP(Ventas[[#This Row],[Ship Country]],[1]!Countries[Ship Country],[1]!Countries[Area],"No registrado")</f>
        <v>Nord Europe</v>
      </c>
      <c r="O527" s="14" t="str">
        <f>_xlfn.XLOOKUP(Ventas[[#This Row],[Ship Country]],[1]!Countries[Ship Country],[1]!Countries[Continent],"No existe")</f>
        <v>Europe</v>
      </c>
      <c r="P527" s="15" t="str">
        <f>_xlfn.XLOOKUP(Ventas[[#This Row],[Category]],[2]!ProdManager[Category],[2]!ProdManager[Prod_Manager])</f>
        <v>John Matter</v>
      </c>
      <c r="Q527" s="15">
        <f>YEAR(Ventas[[#This Row],[Order Date]])</f>
        <v>2015</v>
      </c>
      <c r="R527" s="15" t="str">
        <f>TEXT(Ventas[[#This Row],[Order Date]],"MMM")</f>
        <v>mar</v>
      </c>
    </row>
    <row r="528" spans="1:18" x14ac:dyDescent="0.25">
      <c r="A528" s="4">
        <v>10446</v>
      </c>
      <c r="B528" s="4" t="s">
        <v>44</v>
      </c>
      <c r="C528" s="4" t="s">
        <v>15</v>
      </c>
      <c r="D528" s="4">
        <v>10</v>
      </c>
      <c r="E528" s="4">
        <v>7.7</v>
      </c>
      <c r="F528" s="4">
        <v>3</v>
      </c>
      <c r="G528" s="4" t="s">
        <v>19</v>
      </c>
      <c r="H528" s="4" t="s">
        <v>20</v>
      </c>
      <c r="I528" s="4" t="s">
        <v>21</v>
      </c>
      <c r="J528" s="5">
        <v>42080</v>
      </c>
      <c r="K528" s="12">
        <f>Ventas[[#This Row],[Unit Price]]*Ventas[[#This Row],[Quantity]]</f>
        <v>30</v>
      </c>
      <c r="L528" s="12">
        <f>Ventas[[#This Row],[Unit Cost]]*Ventas[[#This Row],[Quantity]]</f>
        <v>23.1</v>
      </c>
      <c r="M528" s="14">
        <f>Ventas[[#This Row],[Ingresos]]-Ventas[[#This Row],[Costes]]</f>
        <v>6.8999999999999986</v>
      </c>
      <c r="N528" s="14" t="str">
        <f>_xlfn.XLOOKUP(Ventas[[#This Row],[Ship Country]],[1]!Countries[Ship Country],[1]!Countries[Area],"No registrado")</f>
        <v>Nord Europe</v>
      </c>
      <c r="O528" s="14" t="str">
        <f>_xlfn.XLOOKUP(Ventas[[#This Row],[Ship Country]],[1]!Countries[Ship Country],[1]!Countries[Continent],"No existe")</f>
        <v>Europe</v>
      </c>
      <c r="P528" s="15" t="str">
        <f>_xlfn.XLOOKUP(Ventas[[#This Row],[Category]],[2]!ProdManager[Category],[2]!ProdManager[Prod_Manager])</f>
        <v>Peter Stone</v>
      </c>
      <c r="Q528" s="15">
        <f>YEAR(Ventas[[#This Row],[Order Date]])</f>
        <v>2015</v>
      </c>
      <c r="R528" s="15" t="str">
        <f>TEXT(Ventas[[#This Row],[Order Date]],"MMM")</f>
        <v>mar</v>
      </c>
    </row>
    <row r="529" spans="1:18" x14ac:dyDescent="0.25">
      <c r="A529" s="6">
        <v>10446</v>
      </c>
      <c r="B529" s="6" t="s">
        <v>177</v>
      </c>
      <c r="C529" s="6" t="s">
        <v>10</v>
      </c>
      <c r="D529" s="6">
        <v>5.6</v>
      </c>
      <c r="E529" s="6">
        <v>4.4799999999999995</v>
      </c>
      <c r="F529" s="6">
        <v>15</v>
      </c>
      <c r="G529" s="6" t="s">
        <v>19</v>
      </c>
      <c r="H529" s="6" t="s">
        <v>20</v>
      </c>
      <c r="I529" s="6" t="s">
        <v>21</v>
      </c>
      <c r="J529" s="7">
        <v>42080</v>
      </c>
      <c r="K529" s="12">
        <f>Ventas[[#This Row],[Unit Price]]*Ventas[[#This Row],[Quantity]]</f>
        <v>84</v>
      </c>
      <c r="L529" s="12">
        <f>Ventas[[#This Row],[Unit Cost]]*Ventas[[#This Row],[Quantity]]</f>
        <v>67.199999999999989</v>
      </c>
      <c r="M529" s="14">
        <f>Ventas[[#This Row],[Ingresos]]-Ventas[[#This Row],[Costes]]</f>
        <v>16.800000000000011</v>
      </c>
      <c r="N529" s="14" t="str">
        <f>_xlfn.XLOOKUP(Ventas[[#This Row],[Ship Country]],[1]!Countries[Ship Country],[1]!Countries[Area],"No registrado")</f>
        <v>Nord Europe</v>
      </c>
      <c r="O529" s="14" t="str">
        <f>_xlfn.XLOOKUP(Ventas[[#This Row],[Ship Country]],[1]!Countries[Ship Country],[1]!Countries[Continent],"No existe")</f>
        <v>Europe</v>
      </c>
      <c r="P529" s="15" t="str">
        <f>_xlfn.XLOOKUP(Ventas[[#This Row],[Category]],[2]!ProdManager[Category],[2]!ProdManager[Prod_Manager])</f>
        <v>Marc Caine</v>
      </c>
      <c r="Q529" s="15">
        <f>YEAR(Ventas[[#This Row],[Order Date]])</f>
        <v>2015</v>
      </c>
      <c r="R529" s="15" t="str">
        <f>TEXT(Ventas[[#This Row],[Order Date]],"MMM")</f>
        <v>mar</v>
      </c>
    </row>
    <row r="530" spans="1:18" x14ac:dyDescent="0.25">
      <c r="A530" s="4">
        <v>10447</v>
      </c>
      <c r="B530" s="4" t="s">
        <v>113</v>
      </c>
      <c r="C530" s="4" t="s">
        <v>15</v>
      </c>
      <c r="D530" s="4">
        <v>17.2</v>
      </c>
      <c r="E530" s="4">
        <v>14.104000000000001</v>
      </c>
      <c r="F530" s="4">
        <v>2</v>
      </c>
      <c r="G530" s="4" t="s">
        <v>139</v>
      </c>
      <c r="H530" s="4" t="s">
        <v>26</v>
      </c>
      <c r="I530" s="4" t="s">
        <v>27</v>
      </c>
      <c r="J530" s="5">
        <v>42080</v>
      </c>
      <c r="K530" s="12">
        <f>Ventas[[#This Row],[Unit Price]]*Ventas[[#This Row],[Quantity]]</f>
        <v>34.4</v>
      </c>
      <c r="L530" s="12">
        <f>Ventas[[#This Row],[Unit Cost]]*Ventas[[#This Row],[Quantity]]</f>
        <v>28.208000000000002</v>
      </c>
      <c r="M530" s="14">
        <f>Ventas[[#This Row],[Ingresos]]-Ventas[[#This Row],[Costes]]</f>
        <v>6.1919999999999966</v>
      </c>
      <c r="N530" s="14" t="str">
        <f>_xlfn.XLOOKUP(Ventas[[#This Row],[Ship Country]],[1]!Countries[Ship Country],[1]!Countries[Area],"No registrado")</f>
        <v>Sud America</v>
      </c>
      <c r="O530" s="14" t="str">
        <f>_xlfn.XLOOKUP(Ventas[[#This Row],[Ship Country]],[1]!Countries[Ship Country],[1]!Countries[Continent],"No existe")</f>
        <v>America</v>
      </c>
      <c r="P530" s="15" t="str">
        <f>_xlfn.XLOOKUP(Ventas[[#This Row],[Category]],[2]!ProdManager[Category],[2]!ProdManager[Prod_Manager])</f>
        <v>Peter Stone</v>
      </c>
      <c r="Q530" s="15">
        <f>YEAR(Ventas[[#This Row],[Order Date]])</f>
        <v>2015</v>
      </c>
      <c r="R530" s="15" t="str">
        <f>TEXT(Ventas[[#This Row],[Order Date]],"MMM")</f>
        <v>mar</v>
      </c>
    </row>
    <row r="531" spans="1:18" x14ac:dyDescent="0.25">
      <c r="A531" s="6">
        <v>10447</v>
      </c>
      <c r="B531" s="6" t="s">
        <v>130</v>
      </c>
      <c r="C531" s="6" t="s">
        <v>35</v>
      </c>
      <c r="D531" s="6">
        <v>7.3</v>
      </c>
      <c r="E531" s="6">
        <v>5.0369999999999999</v>
      </c>
      <c r="F531" s="6">
        <v>40</v>
      </c>
      <c r="G531" s="6" t="s">
        <v>139</v>
      </c>
      <c r="H531" s="6" t="s">
        <v>26</v>
      </c>
      <c r="I531" s="6" t="s">
        <v>27</v>
      </c>
      <c r="J531" s="7">
        <v>42080</v>
      </c>
      <c r="K531" s="12">
        <f>Ventas[[#This Row],[Unit Price]]*Ventas[[#This Row],[Quantity]]</f>
        <v>292</v>
      </c>
      <c r="L531" s="12">
        <f>Ventas[[#This Row],[Unit Cost]]*Ventas[[#This Row],[Quantity]]</f>
        <v>201.48</v>
      </c>
      <c r="M531" s="14">
        <f>Ventas[[#This Row],[Ingresos]]-Ventas[[#This Row],[Costes]]</f>
        <v>90.52000000000001</v>
      </c>
      <c r="N531" s="14" t="str">
        <f>_xlfn.XLOOKUP(Ventas[[#This Row],[Ship Country]],[1]!Countries[Ship Country],[1]!Countries[Area],"No registrado")</f>
        <v>Sud America</v>
      </c>
      <c r="O531" s="14" t="str">
        <f>_xlfn.XLOOKUP(Ventas[[#This Row],[Ship Country]],[1]!Countries[Ship Country],[1]!Countries[Continent],"No existe")</f>
        <v>America</v>
      </c>
      <c r="P531" s="15" t="str">
        <f>_xlfn.XLOOKUP(Ventas[[#This Row],[Category]],[2]!ProdManager[Category],[2]!ProdManager[Prod_Manager])</f>
        <v>Lydia Sinn</v>
      </c>
      <c r="Q531" s="15">
        <f>YEAR(Ventas[[#This Row],[Order Date]])</f>
        <v>2015</v>
      </c>
      <c r="R531" s="15" t="str">
        <f>TEXT(Ventas[[#This Row],[Order Date]],"MMM")</f>
        <v>mar</v>
      </c>
    </row>
    <row r="532" spans="1:18" x14ac:dyDescent="0.25">
      <c r="A532" s="4">
        <v>10447</v>
      </c>
      <c r="B532" s="4" t="s">
        <v>23</v>
      </c>
      <c r="C532" s="4" t="s">
        <v>24</v>
      </c>
      <c r="D532" s="4">
        <v>16.8</v>
      </c>
      <c r="E532" s="4">
        <v>13.608000000000002</v>
      </c>
      <c r="F532" s="4">
        <v>35</v>
      </c>
      <c r="G532" s="4" t="s">
        <v>139</v>
      </c>
      <c r="H532" s="4" t="s">
        <v>26</v>
      </c>
      <c r="I532" s="4" t="s">
        <v>27</v>
      </c>
      <c r="J532" s="5">
        <v>42080</v>
      </c>
      <c r="K532" s="12">
        <f>Ventas[[#This Row],[Unit Price]]*Ventas[[#This Row],[Quantity]]</f>
        <v>588</v>
      </c>
      <c r="L532" s="12">
        <f>Ventas[[#This Row],[Unit Cost]]*Ventas[[#This Row],[Quantity]]</f>
        <v>476.28000000000009</v>
      </c>
      <c r="M532" s="14">
        <f>Ventas[[#This Row],[Ingresos]]-Ventas[[#This Row],[Costes]]</f>
        <v>111.71999999999991</v>
      </c>
      <c r="N532" s="14" t="str">
        <f>_xlfn.XLOOKUP(Ventas[[#This Row],[Ship Country]],[1]!Countries[Ship Country],[1]!Countries[Area],"No registrado")</f>
        <v>Sud America</v>
      </c>
      <c r="O532" s="14" t="str">
        <f>_xlfn.XLOOKUP(Ventas[[#This Row],[Ship Country]],[1]!Countries[Ship Country],[1]!Countries[Continent],"No existe")</f>
        <v>America</v>
      </c>
      <c r="P532" s="15" t="str">
        <f>_xlfn.XLOOKUP(Ventas[[#This Row],[Category]],[2]!ProdManager[Category],[2]!ProdManager[Prod_Manager])</f>
        <v>Lydia Sinn</v>
      </c>
      <c r="Q532" s="15">
        <f>YEAR(Ventas[[#This Row],[Order Date]])</f>
        <v>2015</v>
      </c>
      <c r="R532" s="15" t="str">
        <f>TEXT(Ventas[[#This Row],[Order Date]],"MMM")</f>
        <v>mar</v>
      </c>
    </row>
    <row r="533" spans="1:18" x14ac:dyDescent="0.25">
      <c r="A533" s="6">
        <v>10448</v>
      </c>
      <c r="B533" s="6" t="s">
        <v>189</v>
      </c>
      <c r="C533" s="6" t="s">
        <v>35</v>
      </c>
      <c r="D533" s="6">
        <v>24.9</v>
      </c>
      <c r="E533" s="6">
        <v>16.682999999999996</v>
      </c>
      <c r="F533" s="6">
        <v>6</v>
      </c>
      <c r="G533" s="6" t="s">
        <v>246</v>
      </c>
      <c r="H533" s="6" t="s">
        <v>237</v>
      </c>
      <c r="I533" s="6" t="s">
        <v>238</v>
      </c>
      <c r="J533" s="7">
        <v>42083</v>
      </c>
      <c r="K533" s="12">
        <f>Ventas[[#This Row],[Unit Price]]*Ventas[[#This Row],[Quantity]]</f>
        <v>149.39999999999998</v>
      </c>
      <c r="L533" s="12">
        <f>Ventas[[#This Row],[Unit Cost]]*Ventas[[#This Row],[Quantity]]</f>
        <v>100.09799999999998</v>
      </c>
      <c r="M533" s="14">
        <f>Ventas[[#This Row],[Ingresos]]-Ventas[[#This Row],[Costes]]</f>
        <v>49.301999999999992</v>
      </c>
      <c r="N533" s="14" t="str">
        <f>_xlfn.XLOOKUP(Ventas[[#This Row],[Ship Country]],[1]!Countries[Ship Country],[1]!Countries[Area],"No registrado")</f>
        <v>Sud America</v>
      </c>
      <c r="O533" s="14" t="str">
        <f>_xlfn.XLOOKUP(Ventas[[#This Row],[Ship Country]],[1]!Countries[Ship Country],[1]!Countries[Continent],"No existe")</f>
        <v>America</v>
      </c>
      <c r="P533" s="15" t="str">
        <f>_xlfn.XLOOKUP(Ventas[[#This Row],[Category]],[2]!ProdManager[Category],[2]!ProdManager[Prod_Manager])</f>
        <v>Lydia Sinn</v>
      </c>
      <c r="Q533" s="15">
        <f>YEAR(Ventas[[#This Row],[Order Date]])</f>
        <v>2015</v>
      </c>
      <c r="R533" s="15" t="str">
        <f>TEXT(Ventas[[#This Row],[Order Date]],"MMM")</f>
        <v>mar</v>
      </c>
    </row>
    <row r="534" spans="1:18" x14ac:dyDescent="0.25">
      <c r="A534" s="4">
        <v>10448</v>
      </c>
      <c r="B534" s="4" t="s">
        <v>98</v>
      </c>
      <c r="C534" s="4" t="s">
        <v>29</v>
      </c>
      <c r="D534" s="4">
        <v>14.7</v>
      </c>
      <c r="E534" s="4">
        <v>11.171999999999999</v>
      </c>
      <c r="F534" s="4">
        <v>20</v>
      </c>
      <c r="G534" s="4" t="s">
        <v>246</v>
      </c>
      <c r="H534" s="4" t="s">
        <v>237</v>
      </c>
      <c r="I534" s="4" t="s">
        <v>238</v>
      </c>
      <c r="J534" s="5">
        <v>42083</v>
      </c>
      <c r="K534" s="12">
        <f>Ventas[[#This Row],[Unit Price]]*Ventas[[#This Row],[Quantity]]</f>
        <v>294</v>
      </c>
      <c r="L534" s="12">
        <f>Ventas[[#This Row],[Unit Cost]]*Ventas[[#This Row],[Quantity]]</f>
        <v>223.43999999999997</v>
      </c>
      <c r="M534" s="14">
        <f>Ventas[[#This Row],[Ingresos]]-Ventas[[#This Row],[Costes]]</f>
        <v>70.560000000000031</v>
      </c>
      <c r="N534" s="14" t="str">
        <f>_xlfn.XLOOKUP(Ventas[[#This Row],[Ship Country]],[1]!Countries[Ship Country],[1]!Countries[Area],"No registrado")</f>
        <v>Sud America</v>
      </c>
      <c r="O534" s="14" t="str">
        <f>_xlfn.XLOOKUP(Ventas[[#This Row],[Ship Country]],[1]!Countries[Ship Country],[1]!Countries[Continent],"No existe")</f>
        <v>America</v>
      </c>
      <c r="P534" s="15" t="str">
        <f>_xlfn.XLOOKUP(Ventas[[#This Row],[Category]],[2]!ProdManager[Category],[2]!ProdManager[Prod_Manager])</f>
        <v>Peter Stone</v>
      </c>
      <c r="Q534" s="15">
        <f>YEAR(Ventas[[#This Row],[Order Date]])</f>
        <v>2015</v>
      </c>
      <c r="R534" s="15" t="str">
        <f>TEXT(Ventas[[#This Row],[Order Date]],"MMM")</f>
        <v>mar</v>
      </c>
    </row>
    <row r="535" spans="1:18" x14ac:dyDescent="0.25">
      <c r="A535" s="6">
        <v>10449</v>
      </c>
      <c r="B535" s="6" t="s">
        <v>112</v>
      </c>
      <c r="C535" s="6" t="s">
        <v>29</v>
      </c>
      <c r="D535" s="6">
        <v>24.8</v>
      </c>
      <c r="E535" s="6">
        <v>18.848000000000003</v>
      </c>
      <c r="F535" s="6">
        <v>14</v>
      </c>
      <c r="G535" s="6" t="s">
        <v>92</v>
      </c>
      <c r="H535" s="6" t="s">
        <v>93</v>
      </c>
      <c r="I535" s="6" t="s">
        <v>13</v>
      </c>
      <c r="J535" s="7">
        <v>42084</v>
      </c>
      <c r="K535" s="12">
        <f>Ventas[[#This Row],[Unit Price]]*Ventas[[#This Row],[Quantity]]</f>
        <v>347.2</v>
      </c>
      <c r="L535" s="12">
        <f>Ventas[[#This Row],[Unit Cost]]*Ventas[[#This Row],[Quantity]]</f>
        <v>263.87200000000001</v>
      </c>
      <c r="M535" s="14">
        <f>Ventas[[#This Row],[Ingresos]]-Ventas[[#This Row],[Costes]]</f>
        <v>83.327999999999975</v>
      </c>
      <c r="N535" s="14" t="str">
        <f>_xlfn.XLOOKUP(Ventas[[#This Row],[Ship Country]],[1]!Countries[Ship Country],[1]!Countries[Area],"No registrado")</f>
        <v>Nord Europe</v>
      </c>
      <c r="O535" s="14" t="str">
        <f>_xlfn.XLOOKUP(Ventas[[#This Row],[Ship Country]],[1]!Countries[Ship Country],[1]!Countries[Continent],"No existe")</f>
        <v>Europe</v>
      </c>
      <c r="P535" s="15" t="str">
        <f>_xlfn.XLOOKUP(Ventas[[#This Row],[Category]],[2]!ProdManager[Category],[2]!ProdManager[Prod_Manager])</f>
        <v>Peter Stone</v>
      </c>
      <c r="Q535" s="15">
        <f>YEAR(Ventas[[#This Row],[Order Date]])</f>
        <v>2015</v>
      </c>
      <c r="R535" s="15" t="str">
        <f>TEXT(Ventas[[#This Row],[Order Date]],"MMM")</f>
        <v>mar</v>
      </c>
    </row>
    <row r="536" spans="1:18" x14ac:dyDescent="0.25">
      <c r="A536" s="4">
        <v>10449</v>
      </c>
      <c r="B536" s="4" t="s">
        <v>177</v>
      </c>
      <c r="C536" s="4" t="s">
        <v>10</v>
      </c>
      <c r="D536" s="4">
        <v>5.6</v>
      </c>
      <c r="E536" s="4">
        <v>4.5359999999999996</v>
      </c>
      <c r="F536" s="4">
        <v>20</v>
      </c>
      <c r="G536" s="4" t="s">
        <v>92</v>
      </c>
      <c r="H536" s="4" t="s">
        <v>93</v>
      </c>
      <c r="I536" s="4" t="s">
        <v>13</v>
      </c>
      <c r="J536" s="5">
        <v>42084</v>
      </c>
      <c r="K536" s="12">
        <f>Ventas[[#This Row],[Unit Price]]*Ventas[[#This Row],[Quantity]]</f>
        <v>112</v>
      </c>
      <c r="L536" s="12">
        <f>Ventas[[#This Row],[Unit Cost]]*Ventas[[#This Row],[Quantity]]</f>
        <v>90.72</v>
      </c>
      <c r="M536" s="14">
        <f>Ventas[[#This Row],[Ingresos]]-Ventas[[#This Row],[Costes]]</f>
        <v>21.28</v>
      </c>
      <c r="N536" s="14" t="str">
        <f>_xlfn.XLOOKUP(Ventas[[#This Row],[Ship Country]],[1]!Countries[Ship Country],[1]!Countries[Area],"No registrado")</f>
        <v>Nord Europe</v>
      </c>
      <c r="O536" s="14" t="str">
        <f>_xlfn.XLOOKUP(Ventas[[#This Row],[Ship Country]],[1]!Countries[Ship Country],[1]!Countries[Continent],"No existe")</f>
        <v>Europe</v>
      </c>
      <c r="P536" s="15" t="str">
        <f>_xlfn.XLOOKUP(Ventas[[#This Row],[Category]],[2]!ProdManager[Category],[2]!ProdManager[Prod_Manager])</f>
        <v>Marc Caine</v>
      </c>
      <c r="Q536" s="15">
        <f>YEAR(Ventas[[#This Row],[Order Date]])</f>
        <v>2015</v>
      </c>
      <c r="R536" s="15" t="str">
        <f>TEXT(Ventas[[#This Row],[Order Date]],"MMM")</f>
        <v>mar</v>
      </c>
    </row>
    <row r="537" spans="1:18" x14ac:dyDescent="0.25">
      <c r="A537" s="6">
        <v>10449</v>
      </c>
      <c r="B537" s="6" t="s">
        <v>78</v>
      </c>
      <c r="C537" s="6" t="s">
        <v>35</v>
      </c>
      <c r="D537" s="6">
        <v>39.4</v>
      </c>
      <c r="E537" s="6">
        <v>26.003999999999994</v>
      </c>
      <c r="F537" s="6">
        <v>35</v>
      </c>
      <c r="G537" s="6" t="s">
        <v>92</v>
      </c>
      <c r="H537" s="6" t="s">
        <v>93</v>
      </c>
      <c r="I537" s="6" t="s">
        <v>13</v>
      </c>
      <c r="J537" s="7">
        <v>42084</v>
      </c>
      <c r="K537" s="12">
        <f>Ventas[[#This Row],[Unit Price]]*Ventas[[#This Row],[Quantity]]</f>
        <v>1379</v>
      </c>
      <c r="L537" s="12">
        <f>Ventas[[#This Row],[Unit Cost]]*Ventas[[#This Row],[Quantity]]</f>
        <v>910.13999999999976</v>
      </c>
      <c r="M537" s="14">
        <f>Ventas[[#This Row],[Ingresos]]-Ventas[[#This Row],[Costes]]</f>
        <v>468.86000000000024</v>
      </c>
      <c r="N537" s="14" t="str">
        <f>_xlfn.XLOOKUP(Ventas[[#This Row],[Ship Country]],[1]!Countries[Ship Country],[1]!Countries[Area],"No registrado")</f>
        <v>Nord Europe</v>
      </c>
      <c r="O537" s="14" t="str">
        <f>_xlfn.XLOOKUP(Ventas[[#This Row],[Ship Country]],[1]!Countries[Ship Country],[1]!Countries[Continent],"No existe")</f>
        <v>Europe</v>
      </c>
      <c r="P537" s="15" t="str">
        <f>_xlfn.XLOOKUP(Ventas[[#This Row],[Category]],[2]!ProdManager[Category],[2]!ProdManager[Prod_Manager])</f>
        <v>Lydia Sinn</v>
      </c>
      <c r="Q537" s="15">
        <f>YEAR(Ventas[[#This Row],[Order Date]])</f>
        <v>2015</v>
      </c>
      <c r="R537" s="15" t="str">
        <f>TEXT(Ventas[[#This Row],[Order Date]],"MMM")</f>
        <v>mar</v>
      </c>
    </row>
    <row r="538" spans="1:18" x14ac:dyDescent="0.25">
      <c r="A538" s="4">
        <v>10450</v>
      </c>
      <c r="B538" s="4" t="s">
        <v>145</v>
      </c>
      <c r="C538" s="4" t="s">
        <v>46</v>
      </c>
      <c r="D538" s="4">
        <v>5.9</v>
      </c>
      <c r="E538" s="4">
        <v>4.4250000000000007</v>
      </c>
      <c r="F538" s="4">
        <v>6</v>
      </c>
      <c r="G538" s="4" t="s">
        <v>30</v>
      </c>
      <c r="H538" s="4" t="s">
        <v>31</v>
      </c>
      <c r="I538" s="4" t="s">
        <v>13</v>
      </c>
      <c r="J538" s="5">
        <v>42085</v>
      </c>
      <c r="K538" s="12">
        <f>Ventas[[#This Row],[Unit Price]]*Ventas[[#This Row],[Quantity]]</f>
        <v>35.400000000000006</v>
      </c>
      <c r="L538" s="12">
        <f>Ventas[[#This Row],[Unit Cost]]*Ventas[[#This Row],[Quantity]]</f>
        <v>26.550000000000004</v>
      </c>
      <c r="M538" s="14">
        <f>Ventas[[#This Row],[Ingresos]]-Ventas[[#This Row],[Costes]]</f>
        <v>8.8500000000000014</v>
      </c>
      <c r="N538" s="14" t="str">
        <f>_xlfn.XLOOKUP(Ventas[[#This Row],[Ship Country]],[1]!Countries[Ship Country],[1]!Countries[Area],"No registrado")</f>
        <v>Nord Europe</v>
      </c>
      <c r="O538" s="14" t="str">
        <f>_xlfn.XLOOKUP(Ventas[[#This Row],[Ship Country]],[1]!Countries[Ship Country],[1]!Countries[Continent],"No existe")</f>
        <v>Europe</v>
      </c>
      <c r="P538" s="15" t="str">
        <f>_xlfn.XLOOKUP(Ventas[[#This Row],[Category]],[2]!ProdManager[Category],[2]!ProdManager[Prod_Manager])</f>
        <v>John Matter</v>
      </c>
      <c r="Q538" s="15">
        <f>YEAR(Ventas[[#This Row],[Order Date]])</f>
        <v>2015</v>
      </c>
      <c r="R538" s="15" t="str">
        <f>TEXT(Ventas[[#This Row],[Order Date]],"MMM")</f>
        <v>mar</v>
      </c>
    </row>
    <row r="539" spans="1:18" x14ac:dyDescent="0.25">
      <c r="A539" s="6">
        <v>10450</v>
      </c>
      <c r="B539" s="6" t="s">
        <v>112</v>
      </c>
      <c r="C539" s="6" t="s">
        <v>29</v>
      </c>
      <c r="D539" s="6">
        <v>24.8</v>
      </c>
      <c r="E539" s="6">
        <v>17.36</v>
      </c>
      <c r="F539" s="6">
        <v>20</v>
      </c>
      <c r="G539" s="6" t="s">
        <v>30</v>
      </c>
      <c r="H539" s="6" t="s">
        <v>31</v>
      </c>
      <c r="I539" s="6" t="s">
        <v>13</v>
      </c>
      <c r="J539" s="7">
        <v>42085</v>
      </c>
      <c r="K539" s="12">
        <f>Ventas[[#This Row],[Unit Price]]*Ventas[[#This Row],[Quantity]]</f>
        <v>496</v>
      </c>
      <c r="L539" s="12">
        <f>Ventas[[#This Row],[Unit Cost]]*Ventas[[#This Row],[Quantity]]</f>
        <v>347.2</v>
      </c>
      <c r="M539" s="14">
        <f>Ventas[[#This Row],[Ingresos]]-Ventas[[#This Row],[Costes]]</f>
        <v>148.80000000000001</v>
      </c>
      <c r="N539" s="14" t="str">
        <f>_xlfn.XLOOKUP(Ventas[[#This Row],[Ship Country]],[1]!Countries[Ship Country],[1]!Countries[Area],"No registrado")</f>
        <v>Nord Europe</v>
      </c>
      <c r="O539" s="14" t="str">
        <f>_xlfn.XLOOKUP(Ventas[[#This Row],[Ship Country]],[1]!Countries[Ship Country],[1]!Countries[Continent],"No existe")</f>
        <v>Europe</v>
      </c>
      <c r="P539" s="15" t="str">
        <f>_xlfn.XLOOKUP(Ventas[[#This Row],[Category]],[2]!ProdManager[Category],[2]!ProdManager[Prod_Manager])</f>
        <v>Peter Stone</v>
      </c>
      <c r="Q539" s="15">
        <f>YEAR(Ventas[[#This Row],[Order Date]])</f>
        <v>2015</v>
      </c>
      <c r="R539" s="15" t="str">
        <f>TEXT(Ventas[[#This Row],[Order Date]],"MMM")</f>
        <v>mar</v>
      </c>
    </row>
    <row r="540" spans="1:18" x14ac:dyDescent="0.25">
      <c r="A540" s="4">
        <v>10451</v>
      </c>
      <c r="B540" s="4" t="s">
        <v>61</v>
      </c>
      <c r="C540" s="4" t="s">
        <v>24</v>
      </c>
      <c r="D540" s="4">
        <v>10.4</v>
      </c>
      <c r="E540" s="4">
        <v>8.1120000000000001</v>
      </c>
      <c r="F540" s="4">
        <v>55</v>
      </c>
      <c r="G540" s="4" t="s">
        <v>110</v>
      </c>
      <c r="H540" s="4" t="s">
        <v>111</v>
      </c>
      <c r="I540" s="4" t="s">
        <v>21</v>
      </c>
      <c r="J540" s="5">
        <v>42085</v>
      </c>
      <c r="K540" s="12">
        <f>Ventas[[#This Row],[Unit Price]]*Ventas[[#This Row],[Quantity]]</f>
        <v>572</v>
      </c>
      <c r="L540" s="12">
        <f>Ventas[[#This Row],[Unit Cost]]*Ventas[[#This Row],[Quantity]]</f>
        <v>446.16</v>
      </c>
      <c r="M540" s="14">
        <f>Ventas[[#This Row],[Ingresos]]-Ventas[[#This Row],[Costes]]</f>
        <v>125.83999999999997</v>
      </c>
      <c r="N540" s="14" t="str">
        <f>_xlfn.XLOOKUP(Ventas[[#This Row],[Ship Country]],[1]!Countries[Ship Country],[1]!Countries[Area],"No registrado")</f>
        <v>Nord Europe</v>
      </c>
      <c r="O540" s="14" t="str">
        <f>_xlfn.XLOOKUP(Ventas[[#This Row],[Ship Country]],[1]!Countries[Ship Country],[1]!Countries[Continent],"No existe")</f>
        <v>Europe</v>
      </c>
      <c r="P540" s="15" t="str">
        <f>_xlfn.XLOOKUP(Ventas[[#This Row],[Category]],[2]!ProdManager[Category],[2]!ProdManager[Prod_Manager])</f>
        <v>Lydia Sinn</v>
      </c>
      <c r="Q540" s="15">
        <f>YEAR(Ventas[[#This Row],[Order Date]])</f>
        <v>2015</v>
      </c>
      <c r="R540" s="15" t="str">
        <f>TEXT(Ventas[[#This Row],[Order Date]],"MMM")</f>
        <v>mar</v>
      </c>
    </row>
    <row r="541" spans="1:18" x14ac:dyDescent="0.25">
      <c r="A541" s="6">
        <v>10451</v>
      </c>
      <c r="B541" s="6" t="s">
        <v>23</v>
      </c>
      <c r="C541" s="6" t="s">
        <v>24</v>
      </c>
      <c r="D541" s="6">
        <v>16.8</v>
      </c>
      <c r="E541" s="6">
        <v>12.600000000000001</v>
      </c>
      <c r="F541" s="6">
        <v>28</v>
      </c>
      <c r="G541" s="6" t="s">
        <v>110</v>
      </c>
      <c r="H541" s="6" t="s">
        <v>111</v>
      </c>
      <c r="I541" s="6" t="s">
        <v>21</v>
      </c>
      <c r="J541" s="7">
        <v>42085</v>
      </c>
      <c r="K541" s="12">
        <f>Ventas[[#This Row],[Unit Price]]*Ventas[[#This Row],[Quantity]]</f>
        <v>470.40000000000003</v>
      </c>
      <c r="L541" s="12">
        <f>Ventas[[#This Row],[Unit Cost]]*Ventas[[#This Row],[Quantity]]</f>
        <v>352.80000000000007</v>
      </c>
      <c r="M541" s="14">
        <f>Ventas[[#This Row],[Ingresos]]-Ventas[[#This Row],[Costes]]</f>
        <v>117.59999999999997</v>
      </c>
      <c r="N541" s="14" t="str">
        <f>_xlfn.XLOOKUP(Ventas[[#This Row],[Ship Country]],[1]!Countries[Ship Country],[1]!Countries[Area],"No registrado")</f>
        <v>Nord Europe</v>
      </c>
      <c r="O541" s="14" t="str">
        <f>_xlfn.XLOOKUP(Ventas[[#This Row],[Ship Country]],[1]!Countries[Ship Country],[1]!Countries[Continent],"No existe")</f>
        <v>Europe</v>
      </c>
      <c r="P541" s="15" t="str">
        <f>_xlfn.XLOOKUP(Ventas[[#This Row],[Category]],[2]!ProdManager[Category],[2]!ProdManager[Prod_Manager])</f>
        <v>Lydia Sinn</v>
      </c>
      <c r="Q541" s="15">
        <f>YEAR(Ventas[[#This Row],[Order Date]])</f>
        <v>2015</v>
      </c>
      <c r="R541" s="15" t="str">
        <f>TEXT(Ventas[[#This Row],[Order Date]],"MMM")</f>
        <v>mar</v>
      </c>
    </row>
    <row r="542" spans="1:18" x14ac:dyDescent="0.25">
      <c r="A542" s="4">
        <v>10451</v>
      </c>
      <c r="B542" s="4" t="s">
        <v>150</v>
      </c>
      <c r="C542" s="4" t="s">
        <v>10</v>
      </c>
      <c r="D542" s="4">
        <v>26.6</v>
      </c>
      <c r="E542" s="4">
        <v>20.216000000000001</v>
      </c>
      <c r="F542" s="4">
        <v>35</v>
      </c>
      <c r="G542" s="4" t="s">
        <v>110</v>
      </c>
      <c r="H542" s="4" t="s">
        <v>111</v>
      </c>
      <c r="I542" s="4" t="s">
        <v>21</v>
      </c>
      <c r="J542" s="5">
        <v>42085</v>
      </c>
      <c r="K542" s="12">
        <f>Ventas[[#This Row],[Unit Price]]*Ventas[[#This Row],[Quantity]]</f>
        <v>931</v>
      </c>
      <c r="L542" s="12">
        <f>Ventas[[#This Row],[Unit Cost]]*Ventas[[#This Row],[Quantity]]</f>
        <v>707.56000000000006</v>
      </c>
      <c r="M542" s="14">
        <f>Ventas[[#This Row],[Ingresos]]-Ventas[[#This Row],[Costes]]</f>
        <v>223.43999999999994</v>
      </c>
      <c r="N542" s="14" t="str">
        <f>_xlfn.XLOOKUP(Ventas[[#This Row],[Ship Country]],[1]!Countries[Ship Country],[1]!Countries[Area],"No registrado")</f>
        <v>Nord Europe</v>
      </c>
      <c r="O542" s="14" t="str">
        <f>_xlfn.XLOOKUP(Ventas[[#This Row],[Ship Country]],[1]!Countries[Ship Country],[1]!Countries[Continent],"No existe")</f>
        <v>Europe</v>
      </c>
      <c r="P542" s="15" t="str">
        <f>_xlfn.XLOOKUP(Ventas[[#This Row],[Category]],[2]!ProdManager[Category],[2]!ProdManager[Prod_Manager])</f>
        <v>Marc Caine</v>
      </c>
      <c r="Q542" s="15">
        <f>YEAR(Ventas[[#This Row],[Order Date]])</f>
        <v>2015</v>
      </c>
      <c r="R542" s="15" t="str">
        <f>TEXT(Ventas[[#This Row],[Order Date]],"MMM")</f>
        <v>mar</v>
      </c>
    </row>
    <row r="543" spans="1:18" x14ac:dyDescent="0.25">
      <c r="A543" s="6">
        <v>10451</v>
      </c>
      <c r="B543" s="6" t="s">
        <v>45</v>
      </c>
      <c r="C543" s="6" t="s">
        <v>46</v>
      </c>
      <c r="D543" s="6">
        <v>19.2</v>
      </c>
      <c r="E543" s="6">
        <v>14.591999999999999</v>
      </c>
      <c r="F543" s="6">
        <v>120</v>
      </c>
      <c r="G543" s="6" t="s">
        <v>110</v>
      </c>
      <c r="H543" s="6" t="s">
        <v>111</v>
      </c>
      <c r="I543" s="6" t="s">
        <v>21</v>
      </c>
      <c r="J543" s="7">
        <v>42085</v>
      </c>
      <c r="K543" s="12">
        <f>Ventas[[#This Row],[Unit Price]]*Ventas[[#This Row],[Quantity]]</f>
        <v>2304</v>
      </c>
      <c r="L543" s="12">
        <f>Ventas[[#This Row],[Unit Cost]]*Ventas[[#This Row],[Quantity]]</f>
        <v>1751.04</v>
      </c>
      <c r="M543" s="14">
        <f>Ventas[[#This Row],[Ingresos]]-Ventas[[#This Row],[Costes]]</f>
        <v>552.96</v>
      </c>
      <c r="N543" s="14" t="str">
        <f>_xlfn.XLOOKUP(Ventas[[#This Row],[Ship Country]],[1]!Countries[Ship Country],[1]!Countries[Area],"No registrado")</f>
        <v>Nord Europe</v>
      </c>
      <c r="O543" s="14" t="str">
        <f>_xlfn.XLOOKUP(Ventas[[#This Row],[Ship Country]],[1]!Countries[Ship Country],[1]!Countries[Continent],"No existe")</f>
        <v>Europe</v>
      </c>
      <c r="P543" s="15" t="str">
        <f>_xlfn.XLOOKUP(Ventas[[#This Row],[Category]],[2]!ProdManager[Category],[2]!ProdManager[Prod_Manager])</f>
        <v>John Matter</v>
      </c>
      <c r="Q543" s="15">
        <f>YEAR(Ventas[[#This Row],[Order Date]])</f>
        <v>2015</v>
      </c>
      <c r="R543" s="15" t="str">
        <f>TEXT(Ventas[[#This Row],[Order Date]],"MMM")</f>
        <v>mar</v>
      </c>
    </row>
    <row r="544" spans="1:18" x14ac:dyDescent="0.25">
      <c r="A544" s="4">
        <v>10452</v>
      </c>
      <c r="B544" s="4" t="s">
        <v>121</v>
      </c>
      <c r="C544" s="4" t="s">
        <v>18</v>
      </c>
      <c r="D544" s="4">
        <v>36.4</v>
      </c>
      <c r="E544" s="4">
        <v>28.391999999999999</v>
      </c>
      <c r="F544" s="4">
        <v>15</v>
      </c>
      <c r="G544" s="4" t="s">
        <v>182</v>
      </c>
      <c r="H544" s="4" t="s">
        <v>183</v>
      </c>
      <c r="I544" s="4" t="s">
        <v>84</v>
      </c>
      <c r="J544" s="5">
        <v>42086</v>
      </c>
      <c r="K544" s="12">
        <f>Ventas[[#This Row],[Unit Price]]*Ventas[[#This Row],[Quantity]]</f>
        <v>546</v>
      </c>
      <c r="L544" s="12">
        <f>Ventas[[#This Row],[Unit Cost]]*Ventas[[#This Row],[Quantity]]</f>
        <v>425.88</v>
      </c>
      <c r="M544" s="14">
        <f>Ventas[[#This Row],[Ingresos]]-Ventas[[#This Row],[Costes]]</f>
        <v>120.12</v>
      </c>
      <c r="N544" s="14" t="str">
        <f>_xlfn.XLOOKUP(Ventas[[#This Row],[Ship Country]],[1]!Countries[Ship Country],[1]!Countries[Area],"No registrado")</f>
        <v>Nord America</v>
      </c>
      <c r="O544" s="14" t="str">
        <f>_xlfn.XLOOKUP(Ventas[[#This Row],[Ship Country]],[1]!Countries[Ship Country],[1]!Countries[Continent],"No existe")</f>
        <v>America</v>
      </c>
      <c r="P544" s="15" t="str">
        <f>_xlfn.XLOOKUP(Ventas[[#This Row],[Category]],[2]!ProdManager[Category],[2]!ProdManager[Prod_Manager])</f>
        <v>Marc Caine</v>
      </c>
      <c r="Q544" s="15">
        <f>YEAR(Ventas[[#This Row],[Order Date]])</f>
        <v>2015</v>
      </c>
      <c r="R544" s="15" t="str">
        <f>TEXT(Ventas[[#This Row],[Order Date]],"MMM")</f>
        <v>mar</v>
      </c>
    </row>
    <row r="545" spans="1:18" x14ac:dyDescent="0.25">
      <c r="A545" s="6">
        <v>10452</v>
      </c>
      <c r="B545" s="6" t="s">
        <v>122</v>
      </c>
      <c r="C545" s="6" t="s">
        <v>24</v>
      </c>
      <c r="D545" s="6">
        <v>15.5</v>
      </c>
      <c r="E545" s="6">
        <v>12.555000000000001</v>
      </c>
      <c r="F545" s="6">
        <v>100</v>
      </c>
      <c r="G545" s="6" t="s">
        <v>182</v>
      </c>
      <c r="H545" s="6" t="s">
        <v>183</v>
      </c>
      <c r="I545" s="6" t="s">
        <v>84</v>
      </c>
      <c r="J545" s="7">
        <v>42086</v>
      </c>
      <c r="K545" s="12">
        <f>Ventas[[#This Row],[Unit Price]]*Ventas[[#This Row],[Quantity]]</f>
        <v>1550</v>
      </c>
      <c r="L545" s="12">
        <f>Ventas[[#This Row],[Unit Cost]]*Ventas[[#This Row],[Quantity]]</f>
        <v>1255.5000000000002</v>
      </c>
      <c r="M545" s="14">
        <f>Ventas[[#This Row],[Ingresos]]-Ventas[[#This Row],[Costes]]</f>
        <v>294.49999999999977</v>
      </c>
      <c r="N545" s="14" t="str">
        <f>_xlfn.XLOOKUP(Ventas[[#This Row],[Ship Country]],[1]!Countries[Ship Country],[1]!Countries[Area],"No registrado")</f>
        <v>Nord America</v>
      </c>
      <c r="O545" s="14" t="str">
        <f>_xlfn.XLOOKUP(Ventas[[#This Row],[Ship Country]],[1]!Countries[Ship Country],[1]!Countries[Continent],"No existe")</f>
        <v>America</v>
      </c>
      <c r="P545" s="15" t="str">
        <f>_xlfn.XLOOKUP(Ventas[[#This Row],[Category]],[2]!ProdManager[Category],[2]!ProdManager[Prod_Manager])</f>
        <v>Lydia Sinn</v>
      </c>
      <c r="Q545" s="15">
        <f>YEAR(Ventas[[#This Row],[Order Date]])</f>
        <v>2015</v>
      </c>
      <c r="R545" s="15" t="str">
        <f>TEXT(Ventas[[#This Row],[Order Date]],"MMM")</f>
        <v>mar</v>
      </c>
    </row>
    <row r="546" spans="1:18" x14ac:dyDescent="0.25">
      <c r="A546" s="4">
        <v>10453</v>
      </c>
      <c r="B546" s="4" t="s">
        <v>231</v>
      </c>
      <c r="C546" s="4" t="s">
        <v>35</v>
      </c>
      <c r="D546" s="4">
        <v>10.199999999999999</v>
      </c>
      <c r="E546" s="4">
        <v>6.7319999999999984</v>
      </c>
      <c r="F546" s="4">
        <v>15</v>
      </c>
      <c r="G546" s="4" t="s">
        <v>208</v>
      </c>
      <c r="H546" s="4" t="s">
        <v>209</v>
      </c>
      <c r="I546" s="4" t="s">
        <v>149</v>
      </c>
      <c r="J546" s="5">
        <v>42087</v>
      </c>
      <c r="K546" s="12">
        <f>Ventas[[#This Row],[Unit Price]]*Ventas[[#This Row],[Quantity]]</f>
        <v>153</v>
      </c>
      <c r="L546" s="12">
        <f>Ventas[[#This Row],[Unit Cost]]*Ventas[[#This Row],[Quantity]]</f>
        <v>100.97999999999998</v>
      </c>
      <c r="M546" s="14">
        <f>Ventas[[#This Row],[Ingresos]]-Ventas[[#This Row],[Costes]]</f>
        <v>52.020000000000024</v>
      </c>
      <c r="N546" s="14" t="str">
        <f>_xlfn.XLOOKUP(Ventas[[#This Row],[Ship Country]],[1]!Countries[Ship Country],[1]!Countries[Area],"No registrado")</f>
        <v>Nord Europe</v>
      </c>
      <c r="O546" s="14" t="str">
        <f>_xlfn.XLOOKUP(Ventas[[#This Row],[Ship Country]],[1]!Countries[Ship Country],[1]!Countries[Continent],"No existe")</f>
        <v>Europe</v>
      </c>
      <c r="P546" s="15" t="str">
        <f>_xlfn.XLOOKUP(Ventas[[#This Row],[Category]],[2]!ProdManager[Category],[2]!ProdManager[Prod_Manager])</f>
        <v>Lydia Sinn</v>
      </c>
      <c r="Q546" s="15">
        <f>YEAR(Ventas[[#This Row],[Order Date]])</f>
        <v>2015</v>
      </c>
      <c r="R546" s="15" t="str">
        <f>TEXT(Ventas[[#This Row],[Order Date]],"MMM")</f>
        <v>mar</v>
      </c>
    </row>
    <row r="547" spans="1:18" x14ac:dyDescent="0.25">
      <c r="A547" s="6">
        <v>10453</v>
      </c>
      <c r="B547" s="6" t="s">
        <v>79</v>
      </c>
      <c r="C547" s="6" t="s">
        <v>43</v>
      </c>
      <c r="D547" s="6">
        <v>12</v>
      </c>
      <c r="E547" s="6">
        <v>11.040000000000001</v>
      </c>
      <c r="F547" s="6">
        <v>25</v>
      </c>
      <c r="G547" s="6" t="s">
        <v>208</v>
      </c>
      <c r="H547" s="6" t="s">
        <v>209</v>
      </c>
      <c r="I547" s="6" t="s">
        <v>149</v>
      </c>
      <c r="J547" s="7">
        <v>42087</v>
      </c>
      <c r="K547" s="12">
        <f>Ventas[[#This Row],[Unit Price]]*Ventas[[#This Row],[Quantity]]</f>
        <v>300</v>
      </c>
      <c r="L547" s="12">
        <f>Ventas[[#This Row],[Unit Cost]]*Ventas[[#This Row],[Quantity]]</f>
        <v>276</v>
      </c>
      <c r="M547" s="14">
        <f>Ventas[[#This Row],[Ingresos]]-Ventas[[#This Row],[Costes]]</f>
        <v>24</v>
      </c>
      <c r="N547" s="14" t="str">
        <f>_xlfn.XLOOKUP(Ventas[[#This Row],[Ship Country]],[1]!Countries[Ship Country],[1]!Countries[Area],"No registrado")</f>
        <v>Nord Europe</v>
      </c>
      <c r="O547" s="14" t="str">
        <f>_xlfn.XLOOKUP(Ventas[[#This Row],[Ship Country]],[1]!Countries[Ship Country],[1]!Countries[Continent],"No existe")</f>
        <v>Europe</v>
      </c>
      <c r="P547" s="15" t="str">
        <f>_xlfn.XLOOKUP(Ventas[[#This Row],[Category]],[2]!ProdManager[Category],[2]!ProdManager[Prod_Manager])</f>
        <v>John Matter</v>
      </c>
      <c r="Q547" s="15">
        <f>YEAR(Ventas[[#This Row],[Order Date]])</f>
        <v>2015</v>
      </c>
      <c r="R547" s="15" t="str">
        <f>TEXT(Ventas[[#This Row],[Order Date]],"MMM")</f>
        <v>mar</v>
      </c>
    </row>
    <row r="548" spans="1:18" x14ac:dyDescent="0.25">
      <c r="A548" s="4">
        <v>10454</v>
      </c>
      <c r="B548" s="4" t="s">
        <v>141</v>
      </c>
      <c r="C548" s="4" t="s">
        <v>29</v>
      </c>
      <c r="D548" s="4">
        <v>9.6</v>
      </c>
      <c r="E548" s="4">
        <v>7.1040000000000001</v>
      </c>
      <c r="F548" s="4">
        <v>10</v>
      </c>
      <c r="G548" s="4" t="s">
        <v>204</v>
      </c>
      <c r="H548" s="4" t="s">
        <v>205</v>
      </c>
      <c r="I548" s="4" t="s">
        <v>13</v>
      </c>
      <c r="J548" s="5">
        <v>42087</v>
      </c>
      <c r="K548" s="12">
        <f>Ventas[[#This Row],[Unit Price]]*Ventas[[#This Row],[Quantity]]</f>
        <v>96</v>
      </c>
      <c r="L548" s="12">
        <f>Ventas[[#This Row],[Unit Cost]]*Ventas[[#This Row],[Quantity]]</f>
        <v>71.040000000000006</v>
      </c>
      <c r="M548" s="14">
        <f>Ventas[[#This Row],[Ingresos]]-Ventas[[#This Row],[Costes]]</f>
        <v>24.959999999999994</v>
      </c>
      <c r="N548" s="14" t="str">
        <f>_xlfn.XLOOKUP(Ventas[[#This Row],[Ship Country]],[1]!Countries[Ship Country],[1]!Countries[Area],"No registrado")</f>
        <v>Nord Europe</v>
      </c>
      <c r="O548" s="14" t="str">
        <f>_xlfn.XLOOKUP(Ventas[[#This Row],[Ship Country]],[1]!Countries[Ship Country],[1]!Countries[Continent],"No existe")</f>
        <v>Europe</v>
      </c>
      <c r="P548" s="15" t="str">
        <f>_xlfn.XLOOKUP(Ventas[[#This Row],[Category]],[2]!ProdManager[Category],[2]!ProdManager[Prod_Manager])</f>
        <v>Peter Stone</v>
      </c>
      <c r="Q548" s="15">
        <f>YEAR(Ventas[[#This Row],[Order Date]])</f>
        <v>2015</v>
      </c>
      <c r="R548" s="15" t="str">
        <f>TEXT(Ventas[[#This Row],[Order Date]],"MMM")</f>
        <v>mar</v>
      </c>
    </row>
    <row r="549" spans="1:18" x14ac:dyDescent="0.25">
      <c r="A549" s="6">
        <v>10454</v>
      </c>
      <c r="B549" s="6" t="s">
        <v>56</v>
      </c>
      <c r="C549" s="6" t="s">
        <v>35</v>
      </c>
      <c r="D549" s="6">
        <v>13.9</v>
      </c>
      <c r="E549" s="6">
        <v>9.5909999999999993</v>
      </c>
      <c r="F549" s="6">
        <v>20</v>
      </c>
      <c r="G549" s="6" t="s">
        <v>204</v>
      </c>
      <c r="H549" s="6" t="s">
        <v>205</v>
      </c>
      <c r="I549" s="6" t="s">
        <v>13</v>
      </c>
      <c r="J549" s="7">
        <v>42087</v>
      </c>
      <c r="K549" s="12">
        <f>Ventas[[#This Row],[Unit Price]]*Ventas[[#This Row],[Quantity]]</f>
        <v>278</v>
      </c>
      <c r="L549" s="12">
        <f>Ventas[[#This Row],[Unit Cost]]*Ventas[[#This Row],[Quantity]]</f>
        <v>191.82</v>
      </c>
      <c r="M549" s="14">
        <f>Ventas[[#This Row],[Ingresos]]-Ventas[[#This Row],[Costes]]</f>
        <v>86.18</v>
      </c>
      <c r="N549" s="14" t="str">
        <f>_xlfn.XLOOKUP(Ventas[[#This Row],[Ship Country]],[1]!Countries[Ship Country],[1]!Countries[Area],"No registrado")</f>
        <v>Nord Europe</v>
      </c>
      <c r="O549" s="14" t="str">
        <f>_xlfn.XLOOKUP(Ventas[[#This Row],[Ship Country]],[1]!Countries[Ship Country],[1]!Countries[Continent],"No existe")</f>
        <v>Europe</v>
      </c>
      <c r="P549" s="15" t="str">
        <f>_xlfn.XLOOKUP(Ventas[[#This Row],[Category]],[2]!ProdManager[Category],[2]!ProdManager[Prod_Manager])</f>
        <v>Lydia Sinn</v>
      </c>
      <c r="Q549" s="15">
        <f>YEAR(Ventas[[#This Row],[Order Date]])</f>
        <v>2015</v>
      </c>
      <c r="R549" s="15" t="str">
        <f>TEXT(Ventas[[#This Row],[Order Date]],"MMM")</f>
        <v>mar</v>
      </c>
    </row>
    <row r="550" spans="1:18" x14ac:dyDescent="0.25">
      <c r="A550" s="4">
        <v>10454</v>
      </c>
      <c r="B550" s="4" t="s">
        <v>39</v>
      </c>
      <c r="C550" s="4" t="s">
        <v>15</v>
      </c>
      <c r="D550" s="4">
        <v>2</v>
      </c>
      <c r="E550" s="4">
        <v>1.62</v>
      </c>
      <c r="F550" s="4">
        <v>20</v>
      </c>
      <c r="G550" s="4" t="s">
        <v>204</v>
      </c>
      <c r="H550" s="4" t="s">
        <v>205</v>
      </c>
      <c r="I550" s="4" t="s">
        <v>13</v>
      </c>
      <c r="J550" s="5">
        <v>42087</v>
      </c>
      <c r="K550" s="12">
        <f>Ventas[[#This Row],[Unit Price]]*Ventas[[#This Row],[Quantity]]</f>
        <v>40</v>
      </c>
      <c r="L550" s="12">
        <f>Ventas[[#This Row],[Unit Cost]]*Ventas[[#This Row],[Quantity]]</f>
        <v>32.400000000000006</v>
      </c>
      <c r="M550" s="14">
        <f>Ventas[[#This Row],[Ingresos]]-Ventas[[#This Row],[Costes]]</f>
        <v>7.5999999999999943</v>
      </c>
      <c r="N550" s="14" t="str">
        <f>_xlfn.XLOOKUP(Ventas[[#This Row],[Ship Country]],[1]!Countries[Ship Country],[1]!Countries[Area],"No registrado")</f>
        <v>Nord Europe</v>
      </c>
      <c r="O550" s="14" t="str">
        <f>_xlfn.XLOOKUP(Ventas[[#This Row],[Ship Country]],[1]!Countries[Ship Country],[1]!Countries[Continent],"No existe")</f>
        <v>Europe</v>
      </c>
      <c r="P550" s="15" t="str">
        <f>_xlfn.XLOOKUP(Ventas[[#This Row],[Category]],[2]!ProdManager[Category],[2]!ProdManager[Prod_Manager])</f>
        <v>Peter Stone</v>
      </c>
      <c r="Q550" s="15">
        <f>YEAR(Ventas[[#This Row],[Order Date]])</f>
        <v>2015</v>
      </c>
      <c r="R550" s="15" t="str">
        <f>TEXT(Ventas[[#This Row],[Order Date]],"MMM")</f>
        <v>mar</v>
      </c>
    </row>
    <row r="551" spans="1:18" x14ac:dyDescent="0.25">
      <c r="A551" s="6">
        <v>10455</v>
      </c>
      <c r="B551" s="6" t="s">
        <v>113</v>
      </c>
      <c r="C551" s="6" t="s">
        <v>15</v>
      </c>
      <c r="D551" s="6">
        <v>17.2</v>
      </c>
      <c r="E551" s="6">
        <v>14.62</v>
      </c>
      <c r="F551" s="6">
        <v>30</v>
      </c>
      <c r="G551" s="6" t="s">
        <v>95</v>
      </c>
      <c r="H551" s="6" t="s">
        <v>96</v>
      </c>
      <c r="I551" s="6" t="s">
        <v>97</v>
      </c>
      <c r="J551" s="7">
        <v>42090</v>
      </c>
      <c r="K551" s="12">
        <f>Ventas[[#This Row],[Unit Price]]*Ventas[[#This Row],[Quantity]]</f>
        <v>516</v>
      </c>
      <c r="L551" s="12">
        <f>Ventas[[#This Row],[Unit Cost]]*Ventas[[#This Row],[Quantity]]</f>
        <v>438.59999999999997</v>
      </c>
      <c r="M551" s="14">
        <f>Ventas[[#This Row],[Ingresos]]-Ventas[[#This Row],[Costes]]</f>
        <v>77.400000000000034</v>
      </c>
      <c r="N551" s="14" t="str">
        <f>_xlfn.XLOOKUP(Ventas[[#This Row],[Ship Country]],[1]!Countries[Ship Country],[1]!Countries[Area],"No registrado")</f>
        <v>Nord Europe</v>
      </c>
      <c r="O551" s="14" t="str">
        <f>_xlfn.XLOOKUP(Ventas[[#This Row],[Ship Country]],[1]!Countries[Ship Country],[1]!Countries[Continent],"No existe")</f>
        <v>Europe</v>
      </c>
      <c r="P551" s="15" t="str">
        <f>_xlfn.XLOOKUP(Ventas[[#This Row],[Category]],[2]!ProdManager[Category],[2]!ProdManager[Prod_Manager])</f>
        <v>Peter Stone</v>
      </c>
      <c r="Q551" s="15">
        <f>YEAR(Ventas[[#This Row],[Order Date]])</f>
        <v>2015</v>
      </c>
      <c r="R551" s="15" t="str">
        <f>TEXT(Ventas[[#This Row],[Order Date]],"MMM")</f>
        <v>mar</v>
      </c>
    </row>
    <row r="552" spans="1:18" x14ac:dyDescent="0.25">
      <c r="A552" s="4">
        <v>10455</v>
      </c>
      <c r="B552" s="4" t="s">
        <v>239</v>
      </c>
      <c r="C552" s="4" t="s">
        <v>24</v>
      </c>
      <c r="D552" s="4">
        <v>22.8</v>
      </c>
      <c r="E552" s="4">
        <v>15.959999999999999</v>
      </c>
      <c r="F552" s="4">
        <v>25</v>
      </c>
      <c r="G552" s="4" t="s">
        <v>95</v>
      </c>
      <c r="H552" s="4" t="s">
        <v>96</v>
      </c>
      <c r="I552" s="4" t="s">
        <v>97</v>
      </c>
      <c r="J552" s="5">
        <v>42090</v>
      </c>
      <c r="K552" s="12">
        <f>Ventas[[#This Row],[Unit Price]]*Ventas[[#This Row],[Quantity]]</f>
        <v>570</v>
      </c>
      <c r="L552" s="12">
        <f>Ventas[[#This Row],[Unit Cost]]*Ventas[[#This Row],[Quantity]]</f>
        <v>399</v>
      </c>
      <c r="M552" s="14">
        <f>Ventas[[#This Row],[Ingresos]]-Ventas[[#This Row],[Costes]]</f>
        <v>171</v>
      </c>
      <c r="N552" s="14" t="str">
        <f>_xlfn.XLOOKUP(Ventas[[#This Row],[Ship Country]],[1]!Countries[Ship Country],[1]!Countries[Area],"No registrado")</f>
        <v>Nord Europe</v>
      </c>
      <c r="O552" s="14" t="str">
        <f>_xlfn.XLOOKUP(Ventas[[#This Row],[Ship Country]],[1]!Countries[Ship Country],[1]!Countries[Continent],"No existe")</f>
        <v>Europe</v>
      </c>
      <c r="P552" s="15" t="str">
        <f>_xlfn.XLOOKUP(Ventas[[#This Row],[Category]],[2]!ProdManager[Category],[2]!ProdManager[Prod_Manager])</f>
        <v>Lydia Sinn</v>
      </c>
      <c r="Q552" s="15">
        <f>YEAR(Ventas[[#This Row],[Order Date]])</f>
        <v>2015</v>
      </c>
      <c r="R552" s="15" t="str">
        <f>TEXT(Ventas[[#This Row],[Order Date]],"MMM")</f>
        <v>mar</v>
      </c>
    </row>
    <row r="553" spans="1:18" x14ac:dyDescent="0.25">
      <c r="A553" s="6">
        <v>10455</v>
      </c>
      <c r="B553" s="6" t="s">
        <v>42</v>
      </c>
      <c r="C553" s="6" t="s">
        <v>43</v>
      </c>
      <c r="D553" s="6">
        <v>14.4</v>
      </c>
      <c r="E553" s="6">
        <v>13.248000000000001</v>
      </c>
      <c r="F553" s="6">
        <v>20</v>
      </c>
      <c r="G553" s="6" t="s">
        <v>95</v>
      </c>
      <c r="H553" s="6" t="s">
        <v>96</v>
      </c>
      <c r="I553" s="6" t="s">
        <v>97</v>
      </c>
      <c r="J553" s="7">
        <v>42090</v>
      </c>
      <c r="K553" s="12">
        <f>Ventas[[#This Row],[Unit Price]]*Ventas[[#This Row],[Quantity]]</f>
        <v>288</v>
      </c>
      <c r="L553" s="12">
        <f>Ventas[[#This Row],[Unit Cost]]*Ventas[[#This Row],[Quantity]]</f>
        <v>264.96000000000004</v>
      </c>
      <c r="M553" s="14">
        <f>Ventas[[#This Row],[Ingresos]]-Ventas[[#This Row],[Costes]]</f>
        <v>23.039999999999964</v>
      </c>
      <c r="N553" s="14" t="str">
        <f>_xlfn.XLOOKUP(Ventas[[#This Row],[Ship Country]],[1]!Countries[Ship Country],[1]!Countries[Area],"No registrado")</f>
        <v>Nord Europe</v>
      </c>
      <c r="O553" s="14" t="str">
        <f>_xlfn.XLOOKUP(Ventas[[#This Row],[Ship Country]],[1]!Countries[Ship Country],[1]!Countries[Continent],"No existe")</f>
        <v>Europe</v>
      </c>
      <c r="P553" s="15" t="str">
        <f>_xlfn.XLOOKUP(Ventas[[#This Row],[Category]],[2]!ProdManager[Category],[2]!ProdManager[Prod_Manager])</f>
        <v>John Matter</v>
      </c>
      <c r="Q553" s="15">
        <f>YEAR(Ventas[[#This Row],[Order Date]])</f>
        <v>2015</v>
      </c>
      <c r="R553" s="15" t="str">
        <f>TEXT(Ventas[[#This Row],[Order Date]],"MMM")</f>
        <v>mar</v>
      </c>
    </row>
    <row r="554" spans="1:18" x14ac:dyDescent="0.25">
      <c r="A554" s="4">
        <v>10455</v>
      </c>
      <c r="B554" s="4" t="s">
        <v>58</v>
      </c>
      <c r="C554" s="4" t="s">
        <v>46</v>
      </c>
      <c r="D554" s="4">
        <v>26.2</v>
      </c>
      <c r="E554" s="4">
        <v>20.173999999999999</v>
      </c>
      <c r="F554" s="4">
        <v>50</v>
      </c>
      <c r="G554" s="4" t="s">
        <v>95</v>
      </c>
      <c r="H554" s="4" t="s">
        <v>96</v>
      </c>
      <c r="I554" s="4" t="s">
        <v>97</v>
      </c>
      <c r="J554" s="5">
        <v>42090</v>
      </c>
      <c r="K554" s="12">
        <f>Ventas[[#This Row],[Unit Price]]*Ventas[[#This Row],[Quantity]]</f>
        <v>1310</v>
      </c>
      <c r="L554" s="12">
        <f>Ventas[[#This Row],[Unit Cost]]*Ventas[[#This Row],[Quantity]]</f>
        <v>1008.6999999999999</v>
      </c>
      <c r="M554" s="14">
        <f>Ventas[[#This Row],[Ingresos]]-Ventas[[#This Row],[Costes]]</f>
        <v>301.30000000000007</v>
      </c>
      <c r="N554" s="14" t="str">
        <f>_xlfn.XLOOKUP(Ventas[[#This Row],[Ship Country]],[1]!Countries[Ship Country],[1]!Countries[Area],"No registrado")</f>
        <v>Nord Europe</v>
      </c>
      <c r="O554" s="14" t="str">
        <f>_xlfn.XLOOKUP(Ventas[[#This Row],[Ship Country]],[1]!Countries[Ship Country],[1]!Countries[Continent],"No existe")</f>
        <v>Europe</v>
      </c>
      <c r="P554" s="15" t="str">
        <f>_xlfn.XLOOKUP(Ventas[[#This Row],[Category]],[2]!ProdManager[Category],[2]!ProdManager[Prod_Manager])</f>
        <v>John Matter</v>
      </c>
      <c r="Q554" s="15">
        <f>YEAR(Ventas[[#This Row],[Order Date]])</f>
        <v>2015</v>
      </c>
      <c r="R554" s="15" t="str">
        <f>TEXT(Ventas[[#This Row],[Order Date]],"MMM")</f>
        <v>mar</v>
      </c>
    </row>
    <row r="555" spans="1:18" x14ac:dyDescent="0.25">
      <c r="A555" s="6">
        <v>10456</v>
      </c>
      <c r="B555" s="6" t="s">
        <v>71</v>
      </c>
      <c r="C555" s="6" t="s">
        <v>35</v>
      </c>
      <c r="D555" s="6">
        <v>8</v>
      </c>
      <c r="E555" s="6">
        <v>5.3599999999999994</v>
      </c>
      <c r="F555" s="6">
        <v>40</v>
      </c>
      <c r="G555" s="6" t="s">
        <v>179</v>
      </c>
      <c r="H555" s="6" t="s">
        <v>180</v>
      </c>
      <c r="I555" s="6" t="s">
        <v>21</v>
      </c>
      <c r="J555" s="7">
        <v>42091</v>
      </c>
      <c r="K555" s="12">
        <f>Ventas[[#This Row],[Unit Price]]*Ventas[[#This Row],[Quantity]]</f>
        <v>320</v>
      </c>
      <c r="L555" s="12">
        <f>Ventas[[#This Row],[Unit Cost]]*Ventas[[#This Row],[Quantity]]</f>
        <v>214.39999999999998</v>
      </c>
      <c r="M555" s="14">
        <f>Ventas[[#This Row],[Ingresos]]-Ventas[[#This Row],[Costes]]</f>
        <v>105.60000000000002</v>
      </c>
      <c r="N555" s="14" t="str">
        <f>_xlfn.XLOOKUP(Ventas[[#This Row],[Ship Country]],[1]!Countries[Ship Country],[1]!Countries[Area],"No registrado")</f>
        <v>Nord Europe</v>
      </c>
      <c r="O555" s="14" t="str">
        <f>_xlfn.XLOOKUP(Ventas[[#This Row],[Ship Country]],[1]!Countries[Ship Country],[1]!Countries[Continent],"No existe")</f>
        <v>Europe</v>
      </c>
      <c r="P555" s="15" t="str">
        <f>_xlfn.XLOOKUP(Ventas[[#This Row],[Category]],[2]!ProdManager[Category],[2]!ProdManager[Prod_Manager])</f>
        <v>Lydia Sinn</v>
      </c>
      <c r="Q555" s="15">
        <f>YEAR(Ventas[[#This Row],[Order Date]])</f>
        <v>2015</v>
      </c>
      <c r="R555" s="15" t="str">
        <f>TEXT(Ventas[[#This Row],[Order Date]],"MMM")</f>
        <v>mar</v>
      </c>
    </row>
    <row r="556" spans="1:18" x14ac:dyDescent="0.25">
      <c r="A556" s="4">
        <v>10456</v>
      </c>
      <c r="B556" s="4" t="s">
        <v>41</v>
      </c>
      <c r="C556" s="4" t="s">
        <v>35</v>
      </c>
      <c r="D556" s="4">
        <v>16</v>
      </c>
      <c r="E556" s="4">
        <v>10.879999999999999</v>
      </c>
      <c r="F556" s="4">
        <v>21</v>
      </c>
      <c r="G556" s="4" t="s">
        <v>179</v>
      </c>
      <c r="H556" s="4" t="s">
        <v>180</v>
      </c>
      <c r="I556" s="4" t="s">
        <v>21</v>
      </c>
      <c r="J556" s="5">
        <v>42091</v>
      </c>
      <c r="K556" s="12">
        <f>Ventas[[#This Row],[Unit Price]]*Ventas[[#This Row],[Quantity]]</f>
        <v>336</v>
      </c>
      <c r="L556" s="12">
        <f>Ventas[[#This Row],[Unit Cost]]*Ventas[[#This Row],[Quantity]]</f>
        <v>228.48</v>
      </c>
      <c r="M556" s="14">
        <f>Ventas[[#This Row],[Ingresos]]-Ventas[[#This Row],[Costes]]</f>
        <v>107.52000000000001</v>
      </c>
      <c r="N556" s="14" t="str">
        <f>_xlfn.XLOOKUP(Ventas[[#This Row],[Ship Country]],[1]!Countries[Ship Country],[1]!Countries[Area],"No registrado")</f>
        <v>Nord Europe</v>
      </c>
      <c r="O556" s="14" t="str">
        <f>_xlfn.XLOOKUP(Ventas[[#This Row],[Ship Country]],[1]!Countries[Ship Country],[1]!Countries[Continent],"No existe")</f>
        <v>Europe</v>
      </c>
      <c r="P556" s="15" t="str">
        <f>_xlfn.XLOOKUP(Ventas[[#This Row],[Category]],[2]!ProdManager[Category],[2]!ProdManager[Prod_Manager])</f>
        <v>Lydia Sinn</v>
      </c>
      <c r="Q556" s="15">
        <f>YEAR(Ventas[[#This Row],[Order Date]])</f>
        <v>2015</v>
      </c>
      <c r="R556" s="15" t="str">
        <f>TEXT(Ventas[[#This Row],[Order Date]],"MMM")</f>
        <v>mar</v>
      </c>
    </row>
    <row r="557" spans="1:18" x14ac:dyDescent="0.25">
      <c r="A557" s="6">
        <v>10457</v>
      </c>
      <c r="B557" s="6" t="s">
        <v>52</v>
      </c>
      <c r="C557" s="6" t="s">
        <v>15</v>
      </c>
      <c r="D557" s="6">
        <v>44</v>
      </c>
      <c r="E557" s="6">
        <v>34.760000000000005</v>
      </c>
      <c r="F557" s="6">
        <v>36</v>
      </c>
      <c r="G557" s="6" t="s">
        <v>179</v>
      </c>
      <c r="H557" s="6" t="s">
        <v>180</v>
      </c>
      <c r="I557" s="6" t="s">
        <v>21</v>
      </c>
      <c r="J557" s="7">
        <v>42091</v>
      </c>
      <c r="K557" s="12">
        <f>Ventas[[#This Row],[Unit Price]]*Ventas[[#This Row],[Quantity]]</f>
        <v>1584</v>
      </c>
      <c r="L557" s="12">
        <f>Ventas[[#This Row],[Unit Cost]]*Ventas[[#This Row],[Quantity]]</f>
        <v>1251.3600000000001</v>
      </c>
      <c r="M557" s="14">
        <f>Ventas[[#This Row],[Ingresos]]-Ventas[[#This Row],[Costes]]</f>
        <v>332.63999999999987</v>
      </c>
      <c r="N557" s="14" t="str">
        <f>_xlfn.XLOOKUP(Ventas[[#This Row],[Ship Country]],[1]!Countries[Ship Country],[1]!Countries[Area],"No registrado")</f>
        <v>Nord Europe</v>
      </c>
      <c r="O557" s="14" t="str">
        <f>_xlfn.XLOOKUP(Ventas[[#This Row],[Ship Country]],[1]!Countries[Ship Country],[1]!Countries[Continent],"No existe")</f>
        <v>Europe</v>
      </c>
      <c r="P557" s="15" t="str">
        <f>_xlfn.XLOOKUP(Ventas[[#This Row],[Category]],[2]!ProdManager[Category],[2]!ProdManager[Prod_Manager])</f>
        <v>Peter Stone</v>
      </c>
      <c r="Q557" s="15">
        <f>YEAR(Ventas[[#This Row],[Order Date]])</f>
        <v>2015</v>
      </c>
      <c r="R557" s="15" t="str">
        <f>TEXT(Ventas[[#This Row],[Order Date]],"MMM")</f>
        <v>mar</v>
      </c>
    </row>
    <row r="558" spans="1:18" x14ac:dyDescent="0.25">
      <c r="A558" s="4">
        <v>10458</v>
      </c>
      <c r="B558" s="4" t="s">
        <v>189</v>
      </c>
      <c r="C558" s="4" t="s">
        <v>35</v>
      </c>
      <c r="D558" s="4">
        <v>24.9</v>
      </c>
      <c r="E558" s="4">
        <v>16.433999999999997</v>
      </c>
      <c r="F558" s="4">
        <v>30</v>
      </c>
      <c r="G558" s="4" t="s">
        <v>36</v>
      </c>
      <c r="H558" s="4" t="s">
        <v>37</v>
      </c>
      <c r="I558" s="4" t="s">
        <v>38</v>
      </c>
      <c r="J558" s="5">
        <v>42092</v>
      </c>
      <c r="K558" s="12">
        <f>Ventas[[#This Row],[Unit Price]]*Ventas[[#This Row],[Quantity]]</f>
        <v>747</v>
      </c>
      <c r="L558" s="12">
        <f>Ventas[[#This Row],[Unit Cost]]*Ventas[[#This Row],[Quantity]]</f>
        <v>493.01999999999992</v>
      </c>
      <c r="M558" s="14">
        <f>Ventas[[#This Row],[Ingresos]]-Ventas[[#This Row],[Costes]]</f>
        <v>253.98000000000008</v>
      </c>
      <c r="N558" s="14" t="str">
        <f>_xlfn.XLOOKUP(Ventas[[#This Row],[Ship Country]],[1]!Countries[Ship Country],[1]!Countries[Area],"No registrado")</f>
        <v>Nord Europe</v>
      </c>
      <c r="O558" s="14" t="str">
        <f>_xlfn.XLOOKUP(Ventas[[#This Row],[Ship Country]],[1]!Countries[Ship Country],[1]!Countries[Continent],"No existe")</f>
        <v>Europe</v>
      </c>
      <c r="P558" s="15" t="str">
        <f>_xlfn.XLOOKUP(Ventas[[#This Row],[Category]],[2]!ProdManager[Category],[2]!ProdManager[Prod_Manager])</f>
        <v>Lydia Sinn</v>
      </c>
      <c r="Q558" s="15">
        <f>YEAR(Ventas[[#This Row],[Order Date]])</f>
        <v>2015</v>
      </c>
      <c r="R558" s="15" t="str">
        <f>TEXT(Ventas[[#This Row],[Order Date]],"MMM")</f>
        <v>mar</v>
      </c>
    </row>
    <row r="559" spans="1:18" x14ac:dyDescent="0.25">
      <c r="A559" s="6">
        <v>10458</v>
      </c>
      <c r="B559" s="6" t="s">
        <v>113</v>
      </c>
      <c r="C559" s="6" t="s">
        <v>15</v>
      </c>
      <c r="D559" s="6">
        <v>17.2</v>
      </c>
      <c r="E559" s="6">
        <v>13.071999999999999</v>
      </c>
      <c r="F559" s="6">
        <v>50</v>
      </c>
      <c r="G559" s="6" t="s">
        <v>36</v>
      </c>
      <c r="H559" s="6" t="s">
        <v>37</v>
      </c>
      <c r="I559" s="6" t="s">
        <v>38</v>
      </c>
      <c r="J559" s="7">
        <v>42092</v>
      </c>
      <c r="K559" s="12">
        <f>Ventas[[#This Row],[Unit Price]]*Ventas[[#This Row],[Quantity]]</f>
        <v>860</v>
      </c>
      <c r="L559" s="12">
        <f>Ventas[[#This Row],[Unit Cost]]*Ventas[[#This Row],[Quantity]]</f>
        <v>653.59999999999991</v>
      </c>
      <c r="M559" s="14">
        <f>Ventas[[#This Row],[Ingresos]]-Ventas[[#This Row],[Costes]]</f>
        <v>206.40000000000009</v>
      </c>
      <c r="N559" s="14" t="str">
        <f>_xlfn.XLOOKUP(Ventas[[#This Row],[Ship Country]],[1]!Countries[Ship Country],[1]!Countries[Area],"No registrado")</f>
        <v>Nord Europe</v>
      </c>
      <c r="O559" s="14" t="str">
        <f>_xlfn.XLOOKUP(Ventas[[#This Row],[Ship Country]],[1]!Countries[Ship Country],[1]!Countries[Continent],"No existe")</f>
        <v>Europe</v>
      </c>
      <c r="P559" s="15" t="str">
        <f>_xlfn.XLOOKUP(Ventas[[#This Row],[Category]],[2]!ProdManager[Category],[2]!ProdManager[Prod_Manager])</f>
        <v>Peter Stone</v>
      </c>
      <c r="Q559" s="15">
        <f>YEAR(Ventas[[#This Row],[Order Date]])</f>
        <v>2015</v>
      </c>
      <c r="R559" s="15" t="str">
        <f>TEXT(Ventas[[#This Row],[Order Date]],"MMM")</f>
        <v>mar</v>
      </c>
    </row>
    <row r="560" spans="1:18" x14ac:dyDescent="0.25">
      <c r="A560" s="4">
        <v>10458</v>
      </c>
      <c r="B560" s="4" t="s">
        <v>86</v>
      </c>
      <c r="C560" s="4" t="s">
        <v>10</v>
      </c>
      <c r="D560" s="4">
        <v>30.4</v>
      </c>
      <c r="E560" s="4">
        <v>23.103999999999999</v>
      </c>
      <c r="F560" s="4">
        <v>15</v>
      </c>
      <c r="G560" s="4" t="s">
        <v>36</v>
      </c>
      <c r="H560" s="4" t="s">
        <v>37</v>
      </c>
      <c r="I560" s="4" t="s">
        <v>38</v>
      </c>
      <c r="J560" s="5">
        <v>42092</v>
      </c>
      <c r="K560" s="12">
        <f>Ventas[[#This Row],[Unit Price]]*Ventas[[#This Row],[Quantity]]</f>
        <v>456</v>
      </c>
      <c r="L560" s="12">
        <f>Ventas[[#This Row],[Unit Cost]]*Ventas[[#This Row],[Quantity]]</f>
        <v>346.56</v>
      </c>
      <c r="M560" s="14">
        <f>Ventas[[#This Row],[Ingresos]]-Ventas[[#This Row],[Costes]]</f>
        <v>109.44</v>
      </c>
      <c r="N560" s="14" t="str">
        <f>_xlfn.XLOOKUP(Ventas[[#This Row],[Ship Country]],[1]!Countries[Ship Country],[1]!Countries[Area],"No registrado")</f>
        <v>Nord Europe</v>
      </c>
      <c r="O560" s="14" t="str">
        <f>_xlfn.XLOOKUP(Ventas[[#This Row],[Ship Country]],[1]!Countries[Ship Country],[1]!Countries[Continent],"No existe")</f>
        <v>Europe</v>
      </c>
      <c r="P560" s="15" t="str">
        <f>_xlfn.XLOOKUP(Ventas[[#This Row],[Category]],[2]!ProdManager[Category],[2]!ProdManager[Prod_Manager])</f>
        <v>Marc Caine</v>
      </c>
      <c r="Q560" s="15">
        <f>YEAR(Ventas[[#This Row],[Order Date]])</f>
        <v>2015</v>
      </c>
      <c r="R560" s="15" t="str">
        <f>TEXT(Ventas[[#This Row],[Order Date]],"MMM")</f>
        <v>mar</v>
      </c>
    </row>
    <row r="561" spans="1:18" x14ac:dyDescent="0.25">
      <c r="A561" s="6">
        <v>10458</v>
      </c>
      <c r="B561" s="6" t="s">
        <v>107</v>
      </c>
      <c r="C561" s="6" t="s">
        <v>43</v>
      </c>
      <c r="D561" s="6">
        <v>36.799999999999997</v>
      </c>
      <c r="E561" s="6">
        <v>33.488</v>
      </c>
      <c r="F561" s="6">
        <v>20</v>
      </c>
      <c r="G561" s="6" t="s">
        <v>36</v>
      </c>
      <c r="H561" s="6" t="s">
        <v>37</v>
      </c>
      <c r="I561" s="6" t="s">
        <v>38</v>
      </c>
      <c r="J561" s="7">
        <v>42092</v>
      </c>
      <c r="K561" s="12">
        <f>Ventas[[#This Row],[Unit Price]]*Ventas[[#This Row],[Quantity]]</f>
        <v>736</v>
      </c>
      <c r="L561" s="12">
        <f>Ventas[[#This Row],[Unit Cost]]*Ventas[[#This Row],[Quantity]]</f>
        <v>669.76</v>
      </c>
      <c r="M561" s="14">
        <f>Ventas[[#This Row],[Ingresos]]-Ventas[[#This Row],[Costes]]</f>
        <v>66.240000000000009</v>
      </c>
      <c r="N561" s="14" t="str">
        <f>_xlfn.XLOOKUP(Ventas[[#This Row],[Ship Country]],[1]!Countries[Ship Country],[1]!Countries[Area],"No registrado")</f>
        <v>Nord Europe</v>
      </c>
      <c r="O561" s="14" t="str">
        <f>_xlfn.XLOOKUP(Ventas[[#This Row],[Ship Country]],[1]!Countries[Ship Country],[1]!Countries[Continent],"No existe")</f>
        <v>Europe</v>
      </c>
      <c r="P561" s="15" t="str">
        <f>_xlfn.XLOOKUP(Ventas[[#This Row],[Category]],[2]!ProdManager[Category],[2]!ProdManager[Prod_Manager])</f>
        <v>John Matter</v>
      </c>
      <c r="Q561" s="15">
        <f>YEAR(Ventas[[#This Row],[Order Date]])</f>
        <v>2015</v>
      </c>
      <c r="R561" s="15" t="str">
        <f>TEXT(Ventas[[#This Row],[Order Date]],"MMM")</f>
        <v>mar</v>
      </c>
    </row>
    <row r="562" spans="1:18" x14ac:dyDescent="0.25">
      <c r="A562" s="4">
        <v>10458</v>
      </c>
      <c r="B562" s="4" t="s">
        <v>121</v>
      </c>
      <c r="C562" s="4" t="s">
        <v>18</v>
      </c>
      <c r="D562" s="4">
        <v>36.4</v>
      </c>
      <c r="E562" s="4">
        <v>29.12</v>
      </c>
      <c r="F562" s="4">
        <v>30</v>
      </c>
      <c r="G562" s="4" t="s">
        <v>36</v>
      </c>
      <c r="H562" s="4" t="s">
        <v>37</v>
      </c>
      <c r="I562" s="4" t="s">
        <v>38</v>
      </c>
      <c r="J562" s="5">
        <v>42092</v>
      </c>
      <c r="K562" s="12">
        <f>Ventas[[#This Row],[Unit Price]]*Ventas[[#This Row],[Quantity]]</f>
        <v>1092</v>
      </c>
      <c r="L562" s="12">
        <f>Ventas[[#This Row],[Unit Cost]]*Ventas[[#This Row],[Quantity]]</f>
        <v>873.6</v>
      </c>
      <c r="M562" s="14">
        <f>Ventas[[#This Row],[Ingresos]]-Ventas[[#This Row],[Costes]]</f>
        <v>218.39999999999998</v>
      </c>
      <c r="N562" s="14" t="str">
        <f>_xlfn.XLOOKUP(Ventas[[#This Row],[Ship Country]],[1]!Countries[Ship Country],[1]!Countries[Area],"No registrado")</f>
        <v>Nord Europe</v>
      </c>
      <c r="O562" s="14" t="str">
        <f>_xlfn.XLOOKUP(Ventas[[#This Row],[Ship Country]],[1]!Countries[Ship Country],[1]!Countries[Continent],"No existe")</f>
        <v>Europe</v>
      </c>
      <c r="P562" s="15" t="str">
        <f>_xlfn.XLOOKUP(Ventas[[#This Row],[Category]],[2]!ProdManager[Category],[2]!ProdManager[Prod_Manager])</f>
        <v>Marc Caine</v>
      </c>
      <c r="Q562" s="15">
        <f>YEAR(Ventas[[#This Row],[Order Date]])</f>
        <v>2015</v>
      </c>
      <c r="R562" s="15" t="str">
        <f>TEXT(Ventas[[#This Row],[Order Date]],"MMM")</f>
        <v>mar</v>
      </c>
    </row>
    <row r="563" spans="1:18" x14ac:dyDescent="0.25">
      <c r="A563" s="6">
        <v>10459</v>
      </c>
      <c r="B563" s="6" t="s">
        <v>85</v>
      </c>
      <c r="C563" s="6" t="s">
        <v>18</v>
      </c>
      <c r="D563" s="6">
        <v>24</v>
      </c>
      <c r="E563" s="6">
        <v>19.440000000000001</v>
      </c>
      <c r="F563" s="6">
        <v>16</v>
      </c>
      <c r="G563" s="6" t="s">
        <v>30</v>
      </c>
      <c r="H563" s="6" t="s">
        <v>31</v>
      </c>
      <c r="I563" s="6" t="s">
        <v>13</v>
      </c>
      <c r="J563" s="7">
        <v>42093</v>
      </c>
      <c r="K563" s="12">
        <f>Ventas[[#This Row],[Unit Price]]*Ventas[[#This Row],[Quantity]]</f>
        <v>384</v>
      </c>
      <c r="L563" s="12">
        <f>Ventas[[#This Row],[Unit Cost]]*Ventas[[#This Row],[Quantity]]</f>
        <v>311.04000000000002</v>
      </c>
      <c r="M563" s="14">
        <f>Ventas[[#This Row],[Ingresos]]-Ventas[[#This Row],[Costes]]</f>
        <v>72.95999999999998</v>
      </c>
      <c r="N563" s="14" t="str">
        <f>_xlfn.XLOOKUP(Ventas[[#This Row],[Ship Country]],[1]!Countries[Ship Country],[1]!Countries[Area],"No registrado")</f>
        <v>Nord Europe</v>
      </c>
      <c r="O563" s="14" t="str">
        <f>_xlfn.XLOOKUP(Ventas[[#This Row],[Ship Country]],[1]!Countries[Ship Country],[1]!Countries[Continent],"No existe")</f>
        <v>Europe</v>
      </c>
      <c r="P563" s="15" t="str">
        <f>_xlfn.XLOOKUP(Ventas[[#This Row],[Category]],[2]!ProdManager[Category],[2]!ProdManager[Prod_Manager])</f>
        <v>Marc Caine</v>
      </c>
      <c r="Q563" s="15">
        <f>YEAR(Ventas[[#This Row],[Order Date]])</f>
        <v>2015</v>
      </c>
      <c r="R563" s="15" t="str">
        <f>TEXT(Ventas[[#This Row],[Order Date]],"MMM")</f>
        <v>mar</v>
      </c>
    </row>
    <row r="564" spans="1:18" x14ac:dyDescent="0.25">
      <c r="A564" s="4">
        <v>10459</v>
      </c>
      <c r="B564" s="4" t="s">
        <v>141</v>
      </c>
      <c r="C564" s="4" t="s">
        <v>29</v>
      </c>
      <c r="D564" s="4">
        <v>9.6</v>
      </c>
      <c r="E564" s="4">
        <v>7.2959999999999994</v>
      </c>
      <c r="F564" s="4">
        <v>20</v>
      </c>
      <c r="G564" s="4" t="s">
        <v>30</v>
      </c>
      <c r="H564" s="4" t="s">
        <v>31</v>
      </c>
      <c r="I564" s="4" t="s">
        <v>13</v>
      </c>
      <c r="J564" s="5">
        <v>42093</v>
      </c>
      <c r="K564" s="12">
        <f>Ventas[[#This Row],[Unit Price]]*Ventas[[#This Row],[Quantity]]</f>
        <v>192</v>
      </c>
      <c r="L564" s="12">
        <f>Ventas[[#This Row],[Unit Cost]]*Ventas[[#This Row],[Quantity]]</f>
        <v>145.91999999999999</v>
      </c>
      <c r="M564" s="14">
        <f>Ventas[[#This Row],[Ingresos]]-Ventas[[#This Row],[Costes]]</f>
        <v>46.080000000000013</v>
      </c>
      <c r="N564" s="14" t="str">
        <f>_xlfn.XLOOKUP(Ventas[[#This Row],[Ship Country]],[1]!Countries[Ship Country],[1]!Countries[Area],"No registrado")</f>
        <v>Nord Europe</v>
      </c>
      <c r="O564" s="14" t="str">
        <f>_xlfn.XLOOKUP(Ventas[[#This Row],[Ship Country]],[1]!Countries[Ship Country],[1]!Countries[Continent],"No existe")</f>
        <v>Europe</v>
      </c>
      <c r="P564" s="15" t="str">
        <f>_xlfn.XLOOKUP(Ventas[[#This Row],[Category]],[2]!ProdManager[Category],[2]!ProdManager[Prod_Manager])</f>
        <v>Peter Stone</v>
      </c>
      <c r="Q564" s="15">
        <f>YEAR(Ventas[[#This Row],[Order Date]])</f>
        <v>2015</v>
      </c>
      <c r="R564" s="15" t="str">
        <f>TEXT(Ventas[[#This Row],[Order Date]],"MMM")</f>
        <v>mar</v>
      </c>
    </row>
    <row r="565" spans="1:18" x14ac:dyDescent="0.25">
      <c r="A565" s="6">
        <v>10459</v>
      </c>
      <c r="B565" s="6" t="s">
        <v>14</v>
      </c>
      <c r="C565" s="6" t="s">
        <v>15</v>
      </c>
      <c r="D565" s="6">
        <v>27.8</v>
      </c>
      <c r="E565" s="6">
        <v>22.518000000000001</v>
      </c>
      <c r="F565" s="6">
        <v>40</v>
      </c>
      <c r="G565" s="6" t="s">
        <v>30</v>
      </c>
      <c r="H565" s="6" t="s">
        <v>31</v>
      </c>
      <c r="I565" s="6" t="s">
        <v>13</v>
      </c>
      <c r="J565" s="7">
        <v>42093</v>
      </c>
      <c r="K565" s="12">
        <f>Ventas[[#This Row],[Unit Price]]*Ventas[[#This Row],[Quantity]]</f>
        <v>1112</v>
      </c>
      <c r="L565" s="12">
        <f>Ventas[[#This Row],[Unit Cost]]*Ventas[[#This Row],[Quantity]]</f>
        <v>900.72</v>
      </c>
      <c r="M565" s="14">
        <f>Ventas[[#This Row],[Ingresos]]-Ventas[[#This Row],[Costes]]</f>
        <v>211.27999999999997</v>
      </c>
      <c r="N565" s="14" t="str">
        <f>_xlfn.XLOOKUP(Ventas[[#This Row],[Ship Country]],[1]!Countries[Ship Country],[1]!Countries[Area],"No registrado")</f>
        <v>Nord Europe</v>
      </c>
      <c r="O565" s="14" t="str">
        <f>_xlfn.XLOOKUP(Ventas[[#This Row],[Ship Country]],[1]!Countries[Ship Country],[1]!Countries[Continent],"No existe")</f>
        <v>Europe</v>
      </c>
      <c r="P565" s="15" t="str">
        <f>_xlfn.XLOOKUP(Ventas[[#This Row],[Category]],[2]!ProdManager[Category],[2]!ProdManager[Prod_Manager])</f>
        <v>Peter Stone</v>
      </c>
      <c r="Q565" s="15">
        <f>YEAR(Ventas[[#This Row],[Order Date]])</f>
        <v>2015</v>
      </c>
      <c r="R565" s="15" t="str">
        <f>TEXT(Ventas[[#This Row],[Order Date]],"MMM")</f>
        <v>mar</v>
      </c>
    </row>
    <row r="566" spans="1:18" x14ac:dyDescent="0.25">
      <c r="A566" s="4">
        <v>10460</v>
      </c>
      <c r="B566" s="4" t="s">
        <v>142</v>
      </c>
      <c r="C566" s="4" t="s">
        <v>35</v>
      </c>
      <c r="D566" s="4">
        <v>10</v>
      </c>
      <c r="E566" s="4">
        <v>6.7999999999999989</v>
      </c>
      <c r="F566" s="4">
        <v>21</v>
      </c>
      <c r="G566" s="4" t="s">
        <v>88</v>
      </c>
      <c r="H566" s="4" t="s">
        <v>89</v>
      </c>
      <c r="I566" s="4" t="s">
        <v>90</v>
      </c>
      <c r="J566" s="5">
        <v>42094</v>
      </c>
      <c r="K566" s="12">
        <f>Ventas[[#This Row],[Unit Price]]*Ventas[[#This Row],[Quantity]]</f>
        <v>210</v>
      </c>
      <c r="L566" s="12">
        <f>Ventas[[#This Row],[Unit Cost]]*Ventas[[#This Row],[Quantity]]</f>
        <v>142.79999999999998</v>
      </c>
      <c r="M566" s="14">
        <f>Ventas[[#This Row],[Ingresos]]-Ventas[[#This Row],[Costes]]</f>
        <v>67.200000000000017</v>
      </c>
      <c r="N566" s="14" t="str">
        <f>_xlfn.XLOOKUP(Ventas[[#This Row],[Ship Country]],[1]!Countries[Ship Country],[1]!Countries[Area],"No registrado")</f>
        <v>Nord Europe</v>
      </c>
      <c r="O566" s="14" t="str">
        <f>_xlfn.XLOOKUP(Ventas[[#This Row],[Ship Country]],[1]!Countries[Ship Country],[1]!Countries[Continent],"No existe")</f>
        <v>Europe</v>
      </c>
      <c r="P566" s="15" t="str">
        <f>_xlfn.XLOOKUP(Ventas[[#This Row],[Category]],[2]!ProdManager[Category],[2]!ProdManager[Prod_Manager])</f>
        <v>Lydia Sinn</v>
      </c>
      <c r="Q566" s="15">
        <f>YEAR(Ventas[[#This Row],[Order Date]])</f>
        <v>2015</v>
      </c>
      <c r="R566" s="15" t="str">
        <f>TEXT(Ventas[[#This Row],[Order Date]],"MMM")</f>
        <v>mar</v>
      </c>
    </row>
    <row r="567" spans="1:18" x14ac:dyDescent="0.25">
      <c r="A567" s="6">
        <v>10460</v>
      </c>
      <c r="B567" s="6" t="s">
        <v>129</v>
      </c>
      <c r="C567" s="6" t="s">
        <v>43</v>
      </c>
      <c r="D567" s="6">
        <v>6.2</v>
      </c>
      <c r="E567" s="6">
        <v>5.7040000000000006</v>
      </c>
      <c r="F567" s="6">
        <v>4</v>
      </c>
      <c r="G567" s="6" t="s">
        <v>88</v>
      </c>
      <c r="H567" s="6" t="s">
        <v>89</v>
      </c>
      <c r="I567" s="6" t="s">
        <v>90</v>
      </c>
      <c r="J567" s="7">
        <v>42094</v>
      </c>
      <c r="K567" s="12">
        <f>Ventas[[#This Row],[Unit Price]]*Ventas[[#This Row],[Quantity]]</f>
        <v>24.8</v>
      </c>
      <c r="L567" s="12">
        <f>Ventas[[#This Row],[Unit Cost]]*Ventas[[#This Row],[Quantity]]</f>
        <v>22.816000000000003</v>
      </c>
      <c r="M567" s="14">
        <f>Ventas[[#This Row],[Ingresos]]-Ventas[[#This Row],[Costes]]</f>
        <v>1.9839999999999982</v>
      </c>
      <c r="N567" s="14" t="str">
        <f>_xlfn.XLOOKUP(Ventas[[#This Row],[Ship Country]],[1]!Countries[Ship Country],[1]!Countries[Area],"No registrado")</f>
        <v>Nord Europe</v>
      </c>
      <c r="O567" s="14" t="str">
        <f>_xlfn.XLOOKUP(Ventas[[#This Row],[Ship Country]],[1]!Countries[Ship Country],[1]!Countries[Continent],"No existe")</f>
        <v>Europe</v>
      </c>
      <c r="P567" s="15" t="str">
        <f>_xlfn.XLOOKUP(Ventas[[#This Row],[Category]],[2]!ProdManager[Category],[2]!ProdManager[Prod_Manager])</f>
        <v>John Matter</v>
      </c>
      <c r="Q567" s="15">
        <f>YEAR(Ventas[[#This Row],[Order Date]])</f>
        <v>2015</v>
      </c>
      <c r="R567" s="15" t="str">
        <f>TEXT(Ventas[[#This Row],[Order Date]],"MMM")</f>
        <v>mar</v>
      </c>
    </row>
    <row r="568" spans="1:18" x14ac:dyDescent="0.25">
      <c r="A568" s="4">
        <v>10461</v>
      </c>
      <c r="B568" s="4" t="s">
        <v>71</v>
      </c>
      <c r="C568" s="4" t="s">
        <v>35</v>
      </c>
      <c r="D568" s="4">
        <v>8</v>
      </c>
      <c r="E568" s="4">
        <v>5.6</v>
      </c>
      <c r="F568" s="4">
        <v>40</v>
      </c>
      <c r="G568" s="4" t="s">
        <v>135</v>
      </c>
      <c r="H568" s="4" t="s">
        <v>136</v>
      </c>
      <c r="I568" s="4" t="s">
        <v>65</v>
      </c>
      <c r="J568" s="5">
        <v>42094</v>
      </c>
      <c r="K568" s="12">
        <f>Ventas[[#This Row],[Unit Price]]*Ventas[[#This Row],[Quantity]]</f>
        <v>320</v>
      </c>
      <c r="L568" s="12">
        <f>Ventas[[#This Row],[Unit Cost]]*Ventas[[#This Row],[Quantity]]</f>
        <v>224</v>
      </c>
      <c r="M568" s="14">
        <f>Ventas[[#This Row],[Ingresos]]-Ventas[[#This Row],[Costes]]</f>
        <v>96</v>
      </c>
      <c r="N568" s="14" t="str">
        <f>_xlfn.XLOOKUP(Ventas[[#This Row],[Ship Country]],[1]!Countries[Ship Country],[1]!Countries[Area],"No registrado")</f>
        <v>Sud America</v>
      </c>
      <c r="O568" s="14" t="str">
        <f>_xlfn.XLOOKUP(Ventas[[#This Row],[Ship Country]],[1]!Countries[Ship Country],[1]!Countries[Continent],"No existe")</f>
        <v>America</v>
      </c>
      <c r="P568" s="15" t="str">
        <f>_xlfn.XLOOKUP(Ventas[[#This Row],[Category]],[2]!ProdManager[Category],[2]!ProdManager[Prod_Manager])</f>
        <v>Lydia Sinn</v>
      </c>
      <c r="Q568" s="15">
        <f>YEAR(Ventas[[#This Row],[Order Date]])</f>
        <v>2015</v>
      </c>
      <c r="R568" s="15" t="str">
        <f>TEXT(Ventas[[#This Row],[Order Date]],"MMM")</f>
        <v>mar</v>
      </c>
    </row>
    <row r="569" spans="1:18" x14ac:dyDescent="0.25">
      <c r="A569" s="6">
        <v>10461</v>
      </c>
      <c r="B569" s="6" t="s">
        <v>87</v>
      </c>
      <c r="C569" s="6" t="s">
        <v>29</v>
      </c>
      <c r="D569" s="6">
        <v>20.7</v>
      </c>
      <c r="E569" s="6">
        <v>14.903999999999998</v>
      </c>
      <c r="F569" s="6">
        <v>28</v>
      </c>
      <c r="G569" s="6" t="s">
        <v>135</v>
      </c>
      <c r="H569" s="6" t="s">
        <v>136</v>
      </c>
      <c r="I569" s="6" t="s">
        <v>65</v>
      </c>
      <c r="J569" s="7">
        <v>42094</v>
      </c>
      <c r="K569" s="12">
        <f>Ventas[[#This Row],[Unit Price]]*Ventas[[#This Row],[Quantity]]</f>
        <v>579.6</v>
      </c>
      <c r="L569" s="12">
        <f>Ventas[[#This Row],[Unit Cost]]*Ventas[[#This Row],[Quantity]]</f>
        <v>417.31199999999995</v>
      </c>
      <c r="M569" s="14">
        <f>Ventas[[#This Row],[Ingresos]]-Ventas[[#This Row],[Costes]]</f>
        <v>162.28800000000007</v>
      </c>
      <c r="N569" s="14" t="str">
        <f>_xlfn.XLOOKUP(Ventas[[#This Row],[Ship Country]],[1]!Countries[Ship Country],[1]!Countries[Area],"No registrado")</f>
        <v>Sud America</v>
      </c>
      <c r="O569" s="14" t="str">
        <f>_xlfn.XLOOKUP(Ventas[[#This Row],[Ship Country]],[1]!Countries[Ship Country],[1]!Countries[Continent],"No existe")</f>
        <v>America</v>
      </c>
      <c r="P569" s="15" t="str">
        <f>_xlfn.XLOOKUP(Ventas[[#This Row],[Category]],[2]!ProdManager[Category],[2]!ProdManager[Prod_Manager])</f>
        <v>Peter Stone</v>
      </c>
      <c r="Q569" s="15">
        <f>YEAR(Ventas[[#This Row],[Order Date]])</f>
        <v>2015</v>
      </c>
      <c r="R569" s="15" t="str">
        <f>TEXT(Ventas[[#This Row],[Order Date]],"MMM")</f>
        <v>mar</v>
      </c>
    </row>
    <row r="570" spans="1:18" x14ac:dyDescent="0.25">
      <c r="A570" s="4">
        <v>10461</v>
      </c>
      <c r="B570" s="4" t="s">
        <v>45</v>
      </c>
      <c r="C570" s="4" t="s">
        <v>46</v>
      </c>
      <c r="D570" s="4">
        <v>19.2</v>
      </c>
      <c r="E570" s="4">
        <v>14.591999999999999</v>
      </c>
      <c r="F570" s="4">
        <v>60</v>
      </c>
      <c r="G570" s="4" t="s">
        <v>135</v>
      </c>
      <c r="H570" s="4" t="s">
        <v>136</v>
      </c>
      <c r="I570" s="4" t="s">
        <v>65</v>
      </c>
      <c r="J570" s="5">
        <v>42094</v>
      </c>
      <c r="K570" s="12">
        <f>Ventas[[#This Row],[Unit Price]]*Ventas[[#This Row],[Quantity]]</f>
        <v>1152</v>
      </c>
      <c r="L570" s="12">
        <f>Ventas[[#This Row],[Unit Cost]]*Ventas[[#This Row],[Quantity]]</f>
        <v>875.52</v>
      </c>
      <c r="M570" s="14">
        <f>Ventas[[#This Row],[Ingresos]]-Ventas[[#This Row],[Costes]]</f>
        <v>276.48</v>
      </c>
      <c r="N570" s="14" t="str">
        <f>_xlfn.XLOOKUP(Ventas[[#This Row],[Ship Country]],[1]!Countries[Ship Country],[1]!Countries[Area],"No registrado")</f>
        <v>Sud America</v>
      </c>
      <c r="O570" s="14" t="str">
        <f>_xlfn.XLOOKUP(Ventas[[#This Row],[Ship Country]],[1]!Countries[Ship Country],[1]!Countries[Continent],"No existe")</f>
        <v>America</v>
      </c>
      <c r="P570" s="15" t="str">
        <f>_xlfn.XLOOKUP(Ventas[[#This Row],[Category]],[2]!ProdManager[Category],[2]!ProdManager[Prod_Manager])</f>
        <v>John Matter</v>
      </c>
      <c r="Q570" s="15">
        <f>YEAR(Ventas[[#This Row],[Order Date]])</f>
        <v>2015</v>
      </c>
      <c r="R570" s="15" t="str">
        <f>TEXT(Ventas[[#This Row],[Order Date]],"MMM")</f>
        <v>mar</v>
      </c>
    </row>
    <row r="571" spans="1:18" x14ac:dyDescent="0.25">
      <c r="A571" s="6">
        <v>10462</v>
      </c>
      <c r="B571" s="6" t="s">
        <v>118</v>
      </c>
      <c r="C571" s="6" t="s">
        <v>29</v>
      </c>
      <c r="D571" s="6">
        <v>4.8</v>
      </c>
      <c r="E571" s="6">
        <v>3.9359999999999999</v>
      </c>
      <c r="F571" s="6">
        <v>1</v>
      </c>
      <c r="G571" s="6" t="s">
        <v>245</v>
      </c>
      <c r="H571" s="6" t="s">
        <v>148</v>
      </c>
      <c r="I571" s="6" t="s">
        <v>149</v>
      </c>
      <c r="J571" s="7">
        <v>42097</v>
      </c>
      <c r="K571" s="12">
        <f>Ventas[[#This Row],[Unit Price]]*Ventas[[#This Row],[Quantity]]</f>
        <v>4.8</v>
      </c>
      <c r="L571" s="12">
        <f>Ventas[[#This Row],[Unit Cost]]*Ventas[[#This Row],[Quantity]]</f>
        <v>3.9359999999999999</v>
      </c>
      <c r="M571" s="14">
        <f>Ventas[[#This Row],[Ingresos]]-Ventas[[#This Row],[Costes]]</f>
        <v>0.86399999999999988</v>
      </c>
      <c r="N571" s="14" t="str">
        <f>_xlfn.XLOOKUP(Ventas[[#This Row],[Ship Country]],[1]!Countries[Ship Country],[1]!Countries[Area],"No registrado")</f>
        <v>Nord Europe</v>
      </c>
      <c r="O571" s="14" t="str">
        <f>_xlfn.XLOOKUP(Ventas[[#This Row],[Ship Country]],[1]!Countries[Ship Country],[1]!Countries[Continent],"No existe")</f>
        <v>Europe</v>
      </c>
      <c r="P571" s="15" t="str">
        <f>_xlfn.XLOOKUP(Ventas[[#This Row],[Category]],[2]!ProdManager[Category],[2]!ProdManager[Prod_Manager])</f>
        <v>Peter Stone</v>
      </c>
      <c r="Q571" s="15">
        <f>YEAR(Ventas[[#This Row],[Order Date]])</f>
        <v>2015</v>
      </c>
      <c r="R571" s="15" t="str">
        <f>TEXT(Ventas[[#This Row],[Order Date]],"MMM")</f>
        <v>abr</v>
      </c>
    </row>
    <row r="572" spans="1:18" x14ac:dyDescent="0.25">
      <c r="A572" s="4">
        <v>10462</v>
      </c>
      <c r="B572" s="4" t="s">
        <v>197</v>
      </c>
      <c r="C572" s="4" t="s">
        <v>10</v>
      </c>
      <c r="D572" s="4">
        <v>7.2</v>
      </c>
      <c r="E572" s="4">
        <v>5.4</v>
      </c>
      <c r="F572" s="4">
        <v>21</v>
      </c>
      <c r="G572" s="4" t="s">
        <v>245</v>
      </c>
      <c r="H572" s="4" t="s">
        <v>148</v>
      </c>
      <c r="I572" s="4" t="s">
        <v>149</v>
      </c>
      <c r="J572" s="5">
        <v>42097</v>
      </c>
      <c r="K572" s="12">
        <f>Ventas[[#This Row],[Unit Price]]*Ventas[[#This Row],[Quantity]]</f>
        <v>151.20000000000002</v>
      </c>
      <c r="L572" s="12">
        <f>Ventas[[#This Row],[Unit Cost]]*Ventas[[#This Row],[Quantity]]</f>
        <v>113.4</v>
      </c>
      <c r="M572" s="14">
        <f>Ventas[[#This Row],[Ingresos]]-Ventas[[#This Row],[Costes]]</f>
        <v>37.800000000000011</v>
      </c>
      <c r="N572" s="14" t="str">
        <f>_xlfn.XLOOKUP(Ventas[[#This Row],[Ship Country]],[1]!Countries[Ship Country],[1]!Countries[Area],"No registrado")</f>
        <v>Nord Europe</v>
      </c>
      <c r="O572" s="14" t="str">
        <f>_xlfn.XLOOKUP(Ventas[[#This Row],[Ship Country]],[1]!Countries[Ship Country],[1]!Countries[Continent],"No existe")</f>
        <v>Europe</v>
      </c>
      <c r="P572" s="15" t="str">
        <f>_xlfn.XLOOKUP(Ventas[[#This Row],[Category]],[2]!ProdManager[Category],[2]!ProdManager[Prod_Manager])</f>
        <v>Marc Caine</v>
      </c>
      <c r="Q572" s="15">
        <f>YEAR(Ventas[[#This Row],[Order Date]])</f>
        <v>2015</v>
      </c>
      <c r="R572" s="15" t="str">
        <f>TEXT(Ventas[[#This Row],[Order Date]],"MMM")</f>
        <v>abr</v>
      </c>
    </row>
    <row r="573" spans="1:18" x14ac:dyDescent="0.25">
      <c r="A573" s="6">
        <v>10463</v>
      </c>
      <c r="B573" s="6" t="s">
        <v>9</v>
      </c>
      <c r="C573" s="6" t="s">
        <v>10</v>
      </c>
      <c r="D573" s="6">
        <v>11.2</v>
      </c>
      <c r="E573" s="6">
        <v>8.9599999999999991</v>
      </c>
      <c r="F573" s="6">
        <v>50</v>
      </c>
      <c r="G573" s="6" t="s">
        <v>36</v>
      </c>
      <c r="H573" s="6" t="s">
        <v>37</v>
      </c>
      <c r="I573" s="6" t="s">
        <v>38</v>
      </c>
      <c r="J573" s="7">
        <v>42098</v>
      </c>
      <c r="K573" s="12">
        <f>Ventas[[#This Row],[Unit Price]]*Ventas[[#This Row],[Quantity]]</f>
        <v>560</v>
      </c>
      <c r="L573" s="12">
        <f>Ventas[[#This Row],[Unit Cost]]*Ventas[[#This Row],[Quantity]]</f>
        <v>447.99999999999994</v>
      </c>
      <c r="M573" s="14">
        <f>Ventas[[#This Row],[Ingresos]]-Ventas[[#This Row],[Costes]]</f>
        <v>112.00000000000006</v>
      </c>
      <c r="N573" s="14" t="str">
        <f>_xlfn.XLOOKUP(Ventas[[#This Row],[Ship Country]],[1]!Countries[Ship Country],[1]!Countries[Area],"No registrado")</f>
        <v>Nord Europe</v>
      </c>
      <c r="O573" s="14" t="str">
        <f>_xlfn.XLOOKUP(Ventas[[#This Row],[Ship Country]],[1]!Countries[Ship Country],[1]!Countries[Continent],"No existe")</f>
        <v>Europe</v>
      </c>
      <c r="P573" s="15" t="str">
        <f>_xlfn.XLOOKUP(Ventas[[#This Row],[Category]],[2]!ProdManager[Category],[2]!ProdManager[Prod_Manager])</f>
        <v>Marc Caine</v>
      </c>
      <c r="Q573" s="15">
        <f>YEAR(Ventas[[#This Row],[Order Date]])</f>
        <v>2015</v>
      </c>
      <c r="R573" s="15" t="str">
        <f>TEXT(Ventas[[#This Row],[Order Date]],"MMM")</f>
        <v>abr</v>
      </c>
    </row>
    <row r="574" spans="1:18" x14ac:dyDescent="0.25">
      <c r="A574" s="4">
        <v>10463</v>
      </c>
      <c r="B574" s="4" t="s">
        <v>130</v>
      </c>
      <c r="C574" s="4" t="s">
        <v>35</v>
      </c>
      <c r="D574" s="4">
        <v>7.3</v>
      </c>
      <c r="E574" s="4">
        <v>5.1099999999999994</v>
      </c>
      <c r="F574" s="4">
        <v>21</v>
      </c>
      <c r="G574" s="4" t="s">
        <v>36</v>
      </c>
      <c r="H574" s="4" t="s">
        <v>37</v>
      </c>
      <c r="I574" s="4" t="s">
        <v>38</v>
      </c>
      <c r="J574" s="5">
        <v>42098</v>
      </c>
      <c r="K574" s="12">
        <f>Ventas[[#This Row],[Unit Price]]*Ventas[[#This Row],[Quantity]]</f>
        <v>153.29999999999998</v>
      </c>
      <c r="L574" s="12">
        <f>Ventas[[#This Row],[Unit Cost]]*Ventas[[#This Row],[Quantity]]</f>
        <v>107.30999999999999</v>
      </c>
      <c r="M574" s="14">
        <f>Ventas[[#This Row],[Ingresos]]-Ventas[[#This Row],[Costes]]</f>
        <v>45.989999999999995</v>
      </c>
      <c r="N574" s="14" t="str">
        <f>_xlfn.XLOOKUP(Ventas[[#This Row],[Ship Country]],[1]!Countries[Ship Country],[1]!Countries[Area],"No registrado")</f>
        <v>Nord Europe</v>
      </c>
      <c r="O574" s="14" t="str">
        <f>_xlfn.XLOOKUP(Ventas[[#This Row],[Ship Country]],[1]!Countries[Ship Country],[1]!Countries[Continent],"No existe")</f>
        <v>Europe</v>
      </c>
      <c r="P574" s="15" t="str">
        <f>_xlfn.XLOOKUP(Ventas[[#This Row],[Category]],[2]!ProdManager[Category],[2]!ProdManager[Prod_Manager])</f>
        <v>Lydia Sinn</v>
      </c>
      <c r="Q574" s="15">
        <f>YEAR(Ventas[[#This Row],[Order Date]])</f>
        <v>2015</v>
      </c>
      <c r="R574" s="15" t="str">
        <f>TEXT(Ventas[[#This Row],[Order Date]],"MMM")</f>
        <v>abr</v>
      </c>
    </row>
    <row r="575" spans="1:18" x14ac:dyDescent="0.25">
      <c r="A575" s="6">
        <v>10464</v>
      </c>
      <c r="B575" s="6" t="s">
        <v>40</v>
      </c>
      <c r="C575" s="6" t="s">
        <v>15</v>
      </c>
      <c r="D575" s="6">
        <v>27.2</v>
      </c>
      <c r="E575" s="6">
        <v>20.672000000000001</v>
      </c>
      <c r="F575" s="6">
        <v>20</v>
      </c>
      <c r="G575" s="6" t="s">
        <v>185</v>
      </c>
      <c r="H575" s="6" t="s">
        <v>186</v>
      </c>
      <c r="I575" s="6" t="s">
        <v>187</v>
      </c>
      <c r="J575" s="7">
        <v>42098</v>
      </c>
      <c r="K575" s="12">
        <f>Ventas[[#This Row],[Unit Price]]*Ventas[[#This Row],[Quantity]]</f>
        <v>544</v>
      </c>
      <c r="L575" s="12">
        <f>Ventas[[#This Row],[Unit Cost]]*Ventas[[#This Row],[Quantity]]</f>
        <v>413.44</v>
      </c>
      <c r="M575" s="14">
        <f>Ventas[[#This Row],[Ingresos]]-Ventas[[#This Row],[Costes]]</f>
        <v>130.56</v>
      </c>
      <c r="N575" s="14" t="str">
        <f>_xlfn.XLOOKUP(Ventas[[#This Row],[Ship Country]],[1]!Countries[Ship Country],[1]!Countries[Area],"No registrado")</f>
        <v>Sud Europe</v>
      </c>
      <c r="O575" s="14" t="str">
        <f>_xlfn.XLOOKUP(Ventas[[#This Row],[Ship Country]],[1]!Countries[Ship Country],[1]!Countries[Continent],"No existe")</f>
        <v>Europe</v>
      </c>
      <c r="P575" s="15" t="str">
        <f>_xlfn.XLOOKUP(Ventas[[#This Row],[Category]],[2]!ProdManager[Category],[2]!ProdManager[Prod_Manager])</f>
        <v>Peter Stone</v>
      </c>
      <c r="Q575" s="15">
        <f>YEAR(Ventas[[#This Row],[Order Date]])</f>
        <v>2015</v>
      </c>
      <c r="R575" s="15" t="str">
        <f>TEXT(Ventas[[#This Row],[Order Date]],"MMM")</f>
        <v>abr</v>
      </c>
    </row>
    <row r="576" spans="1:18" x14ac:dyDescent="0.25">
      <c r="A576" s="4">
        <v>10464</v>
      </c>
      <c r="B576" s="4" t="s">
        <v>86</v>
      </c>
      <c r="C576" s="4" t="s">
        <v>10</v>
      </c>
      <c r="D576" s="4">
        <v>30.4</v>
      </c>
      <c r="E576" s="4">
        <v>24.928000000000001</v>
      </c>
      <c r="F576" s="4">
        <v>30</v>
      </c>
      <c r="G576" s="4" t="s">
        <v>185</v>
      </c>
      <c r="H576" s="4" t="s">
        <v>186</v>
      </c>
      <c r="I576" s="4" t="s">
        <v>187</v>
      </c>
      <c r="J576" s="5">
        <v>42098</v>
      </c>
      <c r="K576" s="12">
        <f>Ventas[[#This Row],[Unit Price]]*Ventas[[#This Row],[Quantity]]</f>
        <v>912</v>
      </c>
      <c r="L576" s="12">
        <f>Ventas[[#This Row],[Unit Cost]]*Ventas[[#This Row],[Quantity]]</f>
        <v>747.84</v>
      </c>
      <c r="M576" s="14">
        <f>Ventas[[#This Row],[Ingresos]]-Ventas[[#This Row],[Costes]]</f>
        <v>164.15999999999997</v>
      </c>
      <c r="N576" s="14" t="str">
        <f>_xlfn.XLOOKUP(Ventas[[#This Row],[Ship Country]],[1]!Countries[Ship Country],[1]!Countries[Area],"No registrado")</f>
        <v>Sud Europe</v>
      </c>
      <c r="O576" s="14" t="str">
        <f>_xlfn.XLOOKUP(Ventas[[#This Row],[Ship Country]],[1]!Countries[Ship Country],[1]!Countries[Continent],"No existe")</f>
        <v>Europe</v>
      </c>
      <c r="P576" s="15" t="str">
        <f>_xlfn.XLOOKUP(Ventas[[#This Row],[Category]],[2]!ProdManager[Category],[2]!ProdManager[Prod_Manager])</f>
        <v>Marc Caine</v>
      </c>
      <c r="Q576" s="15">
        <f>YEAR(Ventas[[#This Row],[Order Date]])</f>
        <v>2015</v>
      </c>
      <c r="R576" s="15" t="str">
        <f>TEXT(Ventas[[#This Row],[Order Date]],"MMM")</f>
        <v>abr</v>
      </c>
    </row>
    <row r="577" spans="1:18" x14ac:dyDescent="0.25">
      <c r="A577" s="6">
        <v>10464</v>
      </c>
      <c r="B577" s="6" t="s">
        <v>169</v>
      </c>
      <c r="C577" s="6" t="s">
        <v>24</v>
      </c>
      <c r="D577" s="6">
        <v>17.600000000000001</v>
      </c>
      <c r="E577" s="6">
        <v>13.200000000000001</v>
      </c>
      <c r="F577" s="6">
        <v>16</v>
      </c>
      <c r="G577" s="6" t="s">
        <v>185</v>
      </c>
      <c r="H577" s="6" t="s">
        <v>186</v>
      </c>
      <c r="I577" s="6" t="s">
        <v>187</v>
      </c>
      <c r="J577" s="7">
        <v>42098</v>
      </c>
      <c r="K577" s="12">
        <f>Ventas[[#This Row],[Unit Price]]*Ventas[[#This Row],[Quantity]]</f>
        <v>281.60000000000002</v>
      </c>
      <c r="L577" s="12">
        <f>Ventas[[#This Row],[Unit Cost]]*Ventas[[#This Row],[Quantity]]</f>
        <v>211.20000000000002</v>
      </c>
      <c r="M577" s="14">
        <f>Ventas[[#This Row],[Ingresos]]-Ventas[[#This Row],[Costes]]</f>
        <v>70.400000000000006</v>
      </c>
      <c r="N577" s="14" t="str">
        <f>_xlfn.XLOOKUP(Ventas[[#This Row],[Ship Country]],[1]!Countries[Ship Country],[1]!Countries[Area],"No registrado")</f>
        <v>Sud Europe</v>
      </c>
      <c r="O577" s="14" t="str">
        <f>_xlfn.XLOOKUP(Ventas[[#This Row],[Ship Country]],[1]!Countries[Ship Country],[1]!Countries[Continent],"No existe")</f>
        <v>Europe</v>
      </c>
      <c r="P577" s="15" t="str">
        <f>_xlfn.XLOOKUP(Ventas[[#This Row],[Category]],[2]!ProdManager[Category],[2]!ProdManager[Prod_Manager])</f>
        <v>Lydia Sinn</v>
      </c>
      <c r="Q577" s="15">
        <f>YEAR(Ventas[[#This Row],[Order Date]])</f>
        <v>2015</v>
      </c>
      <c r="R577" s="15" t="str">
        <f>TEXT(Ventas[[#This Row],[Order Date]],"MMM")</f>
        <v>abr</v>
      </c>
    </row>
    <row r="578" spans="1:18" x14ac:dyDescent="0.25">
      <c r="A578" s="4">
        <v>10464</v>
      </c>
      <c r="B578" s="4" t="s">
        <v>107</v>
      </c>
      <c r="C578" s="4" t="s">
        <v>43</v>
      </c>
      <c r="D578" s="4">
        <v>36.799999999999997</v>
      </c>
      <c r="E578" s="4">
        <v>32.384</v>
      </c>
      <c r="F578" s="4">
        <v>3</v>
      </c>
      <c r="G578" s="4" t="s">
        <v>185</v>
      </c>
      <c r="H578" s="4" t="s">
        <v>186</v>
      </c>
      <c r="I578" s="4" t="s">
        <v>187</v>
      </c>
      <c r="J578" s="5">
        <v>42098</v>
      </c>
      <c r="K578" s="12">
        <f>Ventas[[#This Row],[Unit Price]]*Ventas[[#This Row],[Quantity]]</f>
        <v>110.39999999999999</v>
      </c>
      <c r="L578" s="12">
        <f>Ventas[[#This Row],[Unit Cost]]*Ventas[[#This Row],[Quantity]]</f>
        <v>97.152000000000001</v>
      </c>
      <c r="M578" s="14">
        <f>Ventas[[#This Row],[Ingresos]]-Ventas[[#This Row],[Costes]]</f>
        <v>13.24799999999999</v>
      </c>
      <c r="N578" s="14" t="str">
        <f>_xlfn.XLOOKUP(Ventas[[#This Row],[Ship Country]],[1]!Countries[Ship Country],[1]!Countries[Area],"No registrado")</f>
        <v>Sud Europe</v>
      </c>
      <c r="O578" s="14" t="str">
        <f>_xlfn.XLOOKUP(Ventas[[#This Row],[Ship Country]],[1]!Countries[Ship Country],[1]!Countries[Continent],"No existe")</f>
        <v>Europe</v>
      </c>
      <c r="P578" s="15" t="str">
        <f>_xlfn.XLOOKUP(Ventas[[#This Row],[Category]],[2]!ProdManager[Category],[2]!ProdManager[Prod_Manager])</f>
        <v>John Matter</v>
      </c>
      <c r="Q578" s="15">
        <f>YEAR(Ventas[[#This Row],[Order Date]])</f>
        <v>2015</v>
      </c>
      <c r="R578" s="15" t="str">
        <f>TEXT(Ventas[[#This Row],[Order Date]],"MMM")</f>
        <v>abr</v>
      </c>
    </row>
    <row r="579" spans="1:18" x14ac:dyDescent="0.25">
      <c r="A579" s="6">
        <v>10465</v>
      </c>
      <c r="B579" s="6" t="s">
        <v>51</v>
      </c>
      <c r="C579" s="6" t="s">
        <v>43</v>
      </c>
      <c r="D579" s="6">
        <v>3.6</v>
      </c>
      <c r="E579" s="6">
        <v>3.1680000000000001</v>
      </c>
      <c r="F579" s="6">
        <v>25</v>
      </c>
      <c r="G579" s="6" t="s">
        <v>217</v>
      </c>
      <c r="H579" s="6" t="s">
        <v>218</v>
      </c>
      <c r="I579" s="6" t="s">
        <v>200</v>
      </c>
      <c r="J579" s="7">
        <v>42099</v>
      </c>
      <c r="K579" s="12">
        <f>Ventas[[#This Row],[Unit Price]]*Ventas[[#This Row],[Quantity]]</f>
        <v>90</v>
      </c>
      <c r="L579" s="12">
        <f>Ventas[[#This Row],[Unit Cost]]*Ventas[[#This Row],[Quantity]]</f>
        <v>79.2</v>
      </c>
      <c r="M579" s="14">
        <f>Ventas[[#This Row],[Ingresos]]-Ventas[[#This Row],[Costes]]</f>
        <v>10.799999999999997</v>
      </c>
      <c r="N579" s="14" t="str">
        <f>_xlfn.XLOOKUP(Ventas[[#This Row],[Ship Country]],[1]!Countries[Ship Country],[1]!Countries[Area],"No registrado")</f>
        <v>Nord Europe</v>
      </c>
      <c r="O579" s="14" t="str">
        <f>_xlfn.XLOOKUP(Ventas[[#This Row],[Ship Country]],[1]!Countries[Ship Country],[1]!Countries[Continent],"No existe")</f>
        <v>Europe</v>
      </c>
      <c r="P579" s="15" t="str">
        <f>_xlfn.XLOOKUP(Ventas[[#This Row],[Category]],[2]!ProdManager[Category],[2]!ProdManager[Prod_Manager])</f>
        <v>John Matter</v>
      </c>
      <c r="Q579" s="15">
        <f>YEAR(Ventas[[#This Row],[Order Date]])</f>
        <v>2015</v>
      </c>
      <c r="R579" s="15" t="str">
        <f>TEXT(Ventas[[#This Row],[Order Date]],"MMM")</f>
        <v>abr</v>
      </c>
    </row>
    <row r="580" spans="1:18" x14ac:dyDescent="0.25">
      <c r="A580" s="4">
        <v>10465</v>
      </c>
      <c r="B580" s="4" t="s">
        <v>102</v>
      </c>
      <c r="C580" s="4" t="s">
        <v>46</v>
      </c>
      <c r="D580" s="4">
        <v>99</v>
      </c>
      <c r="E580" s="4">
        <v>76.23</v>
      </c>
      <c r="F580" s="4">
        <v>18</v>
      </c>
      <c r="G580" s="4" t="s">
        <v>217</v>
      </c>
      <c r="H580" s="4" t="s">
        <v>218</v>
      </c>
      <c r="I580" s="4" t="s">
        <v>200</v>
      </c>
      <c r="J580" s="5">
        <v>42099</v>
      </c>
      <c r="K580" s="12">
        <f>Ventas[[#This Row],[Unit Price]]*Ventas[[#This Row],[Quantity]]</f>
        <v>1782</v>
      </c>
      <c r="L580" s="12">
        <f>Ventas[[#This Row],[Unit Cost]]*Ventas[[#This Row],[Quantity]]</f>
        <v>1372.14</v>
      </c>
      <c r="M580" s="14">
        <f>Ventas[[#This Row],[Ingresos]]-Ventas[[#This Row],[Costes]]</f>
        <v>409.8599999999999</v>
      </c>
      <c r="N580" s="14" t="str">
        <f>_xlfn.XLOOKUP(Ventas[[#This Row],[Ship Country]],[1]!Countries[Ship Country],[1]!Countries[Area],"No registrado")</f>
        <v>Nord Europe</v>
      </c>
      <c r="O580" s="14" t="str">
        <f>_xlfn.XLOOKUP(Ventas[[#This Row],[Ship Country]],[1]!Countries[Ship Country],[1]!Countries[Continent],"No existe")</f>
        <v>Europe</v>
      </c>
      <c r="P580" s="15" t="str">
        <f>_xlfn.XLOOKUP(Ventas[[#This Row],[Category]],[2]!ProdManager[Category],[2]!ProdManager[Prod_Manager])</f>
        <v>John Matter</v>
      </c>
      <c r="Q580" s="15">
        <f>YEAR(Ventas[[#This Row],[Order Date]])</f>
        <v>2015</v>
      </c>
      <c r="R580" s="15" t="str">
        <f>TEXT(Ventas[[#This Row],[Order Date]],"MMM")</f>
        <v>abr</v>
      </c>
    </row>
    <row r="581" spans="1:18" x14ac:dyDescent="0.25">
      <c r="A581" s="6">
        <v>10465</v>
      </c>
      <c r="B581" s="6" t="s">
        <v>98</v>
      </c>
      <c r="C581" s="6" t="s">
        <v>29</v>
      </c>
      <c r="D581" s="6">
        <v>14.7</v>
      </c>
      <c r="E581" s="6">
        <v>11.318999999999999</v>
      </c>
      <c r="F581" s="6">
        <v>20</v>
      </c>
      <c r="G581" s="6" t="s">
        <v>217</v>
      </c>
      <c r="H581" s="6" t="s">
        <v>218</v>
      </c>
      <c r="I581" s="6" t="s">
        <v>200</v>
      </c>
      <c r="J581" s="7">
        <v>42099</v>
      </c>
      <c r="K581" s="12">
        <f>Ventas[[#This Row],[Unit Price]]*Ventas[[#This Row],[Quantity]]</f>
        <v>294</v>
      </c>
      <c r="L581" s="12">
        <f>Ventas[[#This Row],[Unit Cost]]*Ventas[[#This Row],[Quantity]]</f>
        <v>226.38</v>
      </c>
      <c r="M581" s="14">
        <f>Ventas[[#This Row],[Ingresos]]-Ventas[[#This Row],[Costes]]</f>
        <v>67.62</v>
      </c>
      <c r="N581" s="14" t="str">
        <f>_xlfn.XLOOKUP(Ventas[[#This Row],[Ship Country]],[1]!Countries[Ship Country],[1]!Countries[Area],"No registrado")</f>
        <v>Nord Europe</v>
      </c>
      <c r="O581" s="14" t="str">
        <f>_xlfn.XLOOKUP(Ventas[[#This Row],[Ship Country]],[1]!Countries[Ship Country],[1]!Countries[Continent],"No existe")</f>
        <v>Europe</v>
      </c>
      <c r="P581" s="15" t="str">
        <f>_xlfn.XLOOKUP(Ventas[[#This Row],[Category]],[2]!ProdManager[Category],[2]!ProdManager[Prod_Manager])</f>
        <v>Peter Stone</v>
      </c>
      <c r="Q581" s="15">
        <f>YEAR(Ventas[[#This Row],[Order Date]])</f>
        <v>2015</v>
      </c>
      <c r="R581" s="15" t="str">
        <f>TEXT(Ventas[[#This Row],[Order Date]],"MMM")</f>
        <v>abr</v>
      </c>
    </row>
    <row r="582" spans="1:18" x14ac:dyDescent="0.25">
      <c r="A582" s="4">
        <v>10465</v>
      </c>
      <c r="B582" s="4" t="s">
        <v>228</v>
      </c>
      <c r="C582" s="4" t="s">
        <v>29</v>
      </c>
      <c r="D582" s="4">
        <v>7.6</v>
      </c>
      <c r="E582" s="4">
        <v>5.548</v>
      </c>
      <c r="F582" s="4">
        <v>30</v>
      </c>
      <c r="G582" s="4" t="s">
        <v>217</v>
      </c>
      <c r="H582" s="4" t="s">
        <v>218</v>
      </c>
      <c r="I582" s="4" t="s">
        <v>200</v>
      </c>
      <c r="J582" s="5">
        <v>42099</v>
      </c>
      <c r="K582" s="12">
        <f>Ventas[[#This Row],[Unit Price]]*Ventas[[#This Row],[Quantity]]</f>
        <v>228</v>
      </c>
      <c r="L582" s="12">
        <f>Ventas[[#This Row],[Unit Cost]]*Ventas[[#This Row],[Quantity]]</f>
        <v>166.44</v>
      </c>
      <c r="M582" s="14">
        <f>Ventas[[#This Row],[Ingresos]]-Ventas[[#This Row],[Costes]]</f>
        <v>61.56</v>
      </c>
      <c r="N582" s="14" t="str">
        <f>_xlfn.XLOOKUP(Ventas[[#This Row],[Ship Country]],[1]!Countries[Ship Country],[1]!Countries[Area],"No registrado")</f>
        <v>Nord Europe</v>
      </c>
      <c r="O582" s="14" t="str">
        <f>_xlfn.XLOOKUP(Ventas[[#This Row],[Ship Country]],[1]!Countries[Ship Country],[1]!Countries[Continent],"No existe")</f>
        <v>Europe</v>
      </c>
      <c r="P582" s="15" t="str">
        <f>_xlfn.XLOOKUP(Ventas[[#This Row],[Category]],[2]!ProdManager[Category],[2]!ProdManager[Prod_Manager])</f>
        <v>Peter Stone</v>
      </c>
      <c r="Q582" s="15">
        <f>YEAR(Ventas[[#This Row],[Order Date]])</f>
        <v>2015</v>
      </c>
      <c r="R582" s="15" t="str">
        <f>TEXT(Ventas[[#This Row],[Order Date]],"MMM")</f>
        <v>abr</v>
      </c>
    </row>
    <row r="583" spans="1:18" x14ac:dyDescent="0.25">
      <c r="A583" s="6">
        <v>10465</v>
      </c>
      <c r="B583" s="6" t="s">
        <v>203</v>
      </c>
      <c r="C583" s="6" t="s">
        <v>35</v>
      </c>
      <c r="D583" s="6">
        <v>13</v>
      </c>
      <c r="E583" s="6">
        <v>8.7099999999999991</v>
      </c>
      <c r="F583" s="6">
        <v>25</v>
      </c>
      <c r="G583" s="6" t="s">
        <v>217</v>
      </c>
      <c r="H583" s="6" t="s">
        <v>218</v>
      </c>
      <c r="I583" s="6" t="s">
        <v>200</v>
      </c>
      <c r="J583" s="7">
        <v>42099</v>
      </c>
      <c r="K583" s="12">
        <f>Ventas[[#This Row],[Unit Price]]*Ventas[[#This Row],[Quantity]]</f>
        <v>325</v>
      </c>
      <c r="L583" s="12">
        <f>Ventas[[#This Row],[Unit Cost]]*Ventas[[#This Row],[Quantity]]</f>
        <v>217.74999999999997</v>
      </c>
      <c r="M583" s="14">
        <f>Ventas[[#This Row],[Ingresos]]-Ventas[[#This Row],[Costes]]</f>
        <v>107.25000000000003</v>
      </c>
      <c r="N583" s="14" t="str">
        <f>_xlfn.XLOOKUP(Ventas[[#This Row],[Ship Country]],[1]!Countries[Ship Country],[1]!Countries[Area],"No registrado")</f>
        <v>Nord Europe</v>
      </c>
      <c r="O583" s="14" t="str">
        <f>_xlfn.XLOOKUP(Ventas[[#This Row],[Ship Country]],[1]!Countries[Ship Country],[1]!Countries[Continent],"No existe")</f>
        <v>Europe</v>
      </c>
      <c r="P583" s="15" t="str">
        <f>_xlfn.XLOOKUP(Ventas[[#This Row],[Category]],[2]!ProdManager[Category],[2]!ProdManager[Prod_Manager])</f>
        <v>Lydia Sinn</v>
      </c>
      <c r="Q583" s="15">
        <f>YEAR(Ventas[[#This Row],[Order Date]])</f>
        <v>2015</v>
      </c>
      <c r="R583" s="15" t="str">
        <f>TEXT(Ventas[[#This Row],[Order Date]],"MMM")</f>
        <v>abr</v>
      </c>
    </row>
    <row r="584" spans="1:18" x14ac:dyDescent="0.25">
      <c r="A584" s="4">
        <v>10466</v>
      </c>
      <c r="B584" s="4" t="s">
        <v>16</v>
      </c>
      <c r="C584" s="4" t="s">
        <v>15</v>
      </c>
      <c r="D584" s="4">
        <v>16.8</v>
      </c>
      <c r="E584" s="4">
        <v>13.272000000000002</v>
      </c>
      <c r="F584" s="4">
        <v>10</v>
      </c>
      <c r="G584" s="4" t="s">
        <v>151</v>
      </c>
      <c r="H584" s="4" t="s">
        <v>152</v>
      </c>
      <c r="I584" s="4" t="s">
        <v>27</v>
      </c>
      <c r="J584" s="5">
        <v>42100</v>
      </c>
      <c r="K584" s="12">
        <f>Ventas[[#This Row],[Unit Price]]*Ventas[[#This Row],[Quantity]]</f>
        <v>168</v>
      </c>
      <c r="L584" s="12">
        <f>Ventas[[#This Row],[Unit Cost]]*Ventas[[#This Row],[Quantity]]</f>
        <v>132.72000000000003</v>
      </c>
      <c r="M584" s="14">
        <f>Ventas[[#This Row],[Ingresos]]-Ventas[[#This Row],[Costes]]</f>
        <v>35.279999999999973</v>
      </c>
      <c r="N584" s="14" t="str">
        <f>_xlfn.XLOOKUP(Ventas[[#This Row],[Ship Country]],[1]!Countries[Ship Country],[1]!Countries[Area],"No registrado")</f>
        <v>Sud America</v>
      </c>
      <c r="O584" s="14" t="str">
        <f>_xlfn.XLOOKUP(Ventas[[#This Row],[Ship Country]],[1]!Countries[Ship Country],[1]!Countries[Continent],"No existe")</f>
        <v>America</v>
      </c>
      <c r="P584" s="15" t="str">
        <f>_xlfn.XLOOKUP(Ventas[[#This Row],[Category]],[2]!ProdManager[Category],[2]!ProdManager[Prod_Manager])</f>
        <v>Peter Stone</v>
      </c>
      <c r="Q584" s="15">
        <f>YEAR(Ventas[[#This Row],[Order Date]])</f>
        <v>2015</v>
      </c>
      <c r="R584" s="15" t="str">
        <f>TEXT(Ventas[[#This Row],[Order Date]],"MMM")</f>
        <v>abr</v>
      </c>
    </row>
    <row r="585" spans="1:18" x14ac:dyDescent="0.25">
      <c r="A585" s="6">
        <v>10466</v>
      </c>
      <c r="B585" s="6" t="s">
        <v>141</v>
      </c>
      <c r="C585" s="6" t="s">
        <v>29</v>
      </c>
      <c r="D585" s="6">
        <v>9.6</v>
      </c>
      <c r="E585" s="6">
        <v>7.008</v>
      </c>
      <c r="F585" s="6">
        <v>5</v>
      </c>
      <c r="G585" s="6" t="s">
        <v>151</v>
      </c>
      <c r="H585" s="6" t="s">
        <v>152</v>
      </c>
      <c r="I585" s="6" t="s">
        <v>27</v>
      </c>
      <c r="J585" s="7">
        <v>42100</v>
      </c>
      <c r="K585" s="12">
        <f>Ventas[[#This Row],[Unit Price]]*Ventas[[#This Row],[Quantity]]</f>
        <v>48</v>
      </c>
      <c r="L585" s="12">
        <f>Ventas[[#This Row],[Unit Cost]]*Ventas[[#This Row],[Quantity]]</f>
        <v>35.04</v>
      </c>
      <c r="M585" s="14">
        <f>Ventas[[#This Row],[Ingresos]]-Ventas[[#This Row],[Costes]]</f>
        <v>12.96</v>
      </c>
      <c r="N585" s="14" t="str">
        <f>_xlfn.XLOOKUP(Ventas[[#This Row],[Ship Country]],[1]!Countries[Ship Country],[1]!Countries[Area],"No registrado")</f>
        <v>Sud America</v>
      </c>
      <c r="O585" s="14" t="str">
        <f>_xlfn.XLOOKUP(Ventas[[#This Row],[Ship Country]],[1]!Countries[Ship Country],[1]!Countries[Continent],"No existe")</f>
        <v>America</v>
      </c>
      <c r="P585" s="15" t="str">
        <f>_xlfn.XLOOKUP(Ventas[[#This Row],[Category]],[2]!ProdManager[Category],[2]!ProdManager[Prod_Manager])</f>
        <v>Peter Stone</v>
      </c>
      <c r="Q585" s="15">
        <f>YEAR(Ventas[[#This Row],[Order Date]])</f>
        <v>2015</v>
      </c>
      <c r="R585" s="15" t="str">
        <f>TEXT(Ventas[[#This Row],[Order Date]],"MMM")</f>
        <v>abr</v>
      </c>
    </row>
    <row r="586" spans="1:18" x14ac:dyDescent="0.25">
      <c r="A586" s="4">
        <v>10467</v>
      </c>
      <c r="B586" s="4" t="s">
        <v>181</v>
      </c>
      <c r="C586" s="4" t="s">
        <v>35</v>
      </c>
      <c r="D586" s="4">
        <v>11.2</v>
      </c>
      <c r="E586" s="4">
        <v>7.2799999999999994</v>
      </c>
      <c r="F586" s="4">
        <v>12</v>
      </c>
      <c r="G586" s="4" t="s">
        <v>114</v>
      </c>
      <c r="H586" s="4" t="s">
        <v>115</v>
      </c>
      <c r="I586" s="4" t="s">
        <v>116</v>
      </c>
      <c r="J586" s="5">
        <v>42100</v>
      </c>
      <c r="K586" s="12">
        <f>Ventas[[#This Row],[Unit Price]]*Ventas[[#This Row],[Quantity]]</f>
        <v>134.39999999999998</v>
      </c>
      <c r="L586" s="12">
        <f>Ventas[[#This Row],[Unit Cost]]*Ventas[[#This Row],[Quantity]]</f>
        <v>87.359999999999985</v>
      </c>
      <c r="M586" s="14">
        <f>Ventas[[#This Row],[Ingresos]]-Ventas[[#This Row],[Costes]]</f>
        <v>47.039999999999992</v>
      </c>
      <c r="N586" s="14" t="str">
        <f>_xlfn.XLOOKUP(Ventas[[#This Row],[Ship Country]],[1]!Countries[Ship Country],[1]!Countries[Area],"No registrado")</f>
        <v>Sud Europe</v>
      </c>
      <c r="O586" s="14" t="str">
        <f>_xlfn.XLOOKUP(Ventas[[#This Row],[Ship Country]],[1]!Countries[Ship Country],[1]!Countries[Continent],"No existe")</f>
        <v>Europe</v>
      </c>
      <c r="P586" s="15" t="str">
        <f>_xlfn.XLOOKUP(Ventas[[#This Row],[Category]],[2]!ProdManager[Category],[2]!ProdManager[Prod_Manager])</f>
        <v>Lydia Sinn</v>
      </c>
      <c r="Q586" s="15">
        <f>YEAR(Ventas[[#This Row],[Order Date]])</f>
        <v>2015</v>
      </c>
      <c r="R586" s="15" t="str">
        <f>TEXT(Ventas[[#This Row],[Order Date]],"MMM")</f>
        <v>abr</v>
      </c>
    </row>
    <row r="587" spans="1:18" x14ac:dyDescent="0.25">
      <c r="A587" s="6">
        <v>10467</v>
      </c>
      <c r="B587" s="6" t="s">
        <v>51</v>
      </c>
      <c r="C587" s="6" t="s">
        <v>43</v>
      </c>
      <c r="D587" s="6">
        <v>3.6</v>
      </c>
      <c r="E587" s="6">
        <v>3.2040000000000002</v>
      </c>
      <c r="F587" s="6">
        <v>28</v>
      </c>
      <c r="G587" s="6" t="s">
        <v>114</v>
      </c>
      <c r="H587" s="6" t="s">
        <v>115</v>
      </c>
      <c r="I587" s="6" t="s">
        <v>116</v>
      </c>
      <c r="J587" s="7">
        <v>42100</v>
      </c>
      <c r="K587" s="12">
        <f>Ventas[[#This Row],[Unit Price]]*Ventas[[#This Row],[Quantity]]</f>
        <v>100.8</v>
      </c>
      <c r="L587" s="12">
        <f>Ventas[[#This Row],[Unit Cost]]*Ventas[[#This Row],[Quantity]]</f>
        <v>89.712000000000003</v>
      </c>
      <c r="M587" s="14">
        <f>Ventas[[#This Row],[Ingresos]]-Ventas[[#This Row],[Costes]]</f>
        <v>11.087999999999994</v>
      </c>
      <c r="N587" s="14" t="str">
        <f>_xlfn.XLOOKUP(Ventas[[#This Row],[Ship Country]],[1]!Countries[Ship Country],[1]!Countries[Area],"No registrado")</f>
        <v>Sud Europe</v>
      </c>
      <c r="O587" s="14" t="str">
        <f>_xlfn.XLOOKUP(Ventas[[#This Row],[Ship Country]],[1]!Countries[Ship Country],[1]!Countries[Continent],"No existe")</f>
        <v>Europe</v>
      </c>
      <c r="P587" s="15" t="str">
        <f>_xlfn.XLOOKUP(Ventas[[#This Row],[Category]],[2]!ProdManager[Category],[2]!ProdManager[Prod_Manager])</f>
        <v>John Matter</v>
      </c>
      <c r="Q587" s="15">
        <f>YEAR(Ventas[[#This Row],[Order Date]])</f>
        <v>2015</v>
      </c>
      <c r="R587" s="15" t="str">
        <f>TEXT(Ventas[[#This Row],[Order Date]],"MMM")</f>
        <v>abr</v>
      </c>
    </row>
    <row r="588" spans="1:18" x14ac:dyDescent="0.25">
      <c r="A588" s="4">
        <v>10468</v>
      </c>
      <c r="B588" s="4" t="s">
        <v>87</v>
      </c>
      <c r="C588" s="4" t="s">
        <v>29</v>
      </c>
      <c r="D588" s="4">
        <v>20.7</v>
      </c>
      <c r="E588" s="4">
        <v>16.353000000000002</v>
      </c>
      <c r="F588" s="4">
        <v>8</v>
      </c>
      <c r="G588" s="4" t="s">
        <v>179</v>
      </c>
      <c r="H588" s="4" t="s">
        <v>180</v>
      </c>
      <c r="I588" s="4" t="s">
        <v>21</v>
      </c>
      <c r="J588" s="5">
        <v>42101</v>
      </c>
      <c r="K588" s="12">
        <f>Ventas[[#This Row],[Unit Price]]*Ventas[[#This Row],[Quantity]]</f>
        <v>165.6</v>
      </c>
      <c r="L588" s="12">
        <f>Ventas[[#This Row],[Unit Cost]]*Ventas[[#This Row],[Quantity]]</f>
        <v>130.82400000000001</v>
      </c>
      <c r="M588" s="14">
        <f>Ventas[[#This Row],[Ingresos]]-Ventas[[#This Row],[Costes]]</f>
        <v>34.775999999999982</v>
      </c>
      <c r="N588" s="14" t="str">
        <f>_xlfn.XLOOKUP(Ventas[[#This Row],[Ship Country]],[1]!Countries[Ship Country],[1]!Countries[Area],"No registrado")</f>
        <v>Nord Europe</v>
      </c>
      <c r="O588" s="14" t="str">
        <f>_xlfn.XLOOKUP(Ventas[[#This Row],[Ship Country]],[1]!Countries[Ship Country],[1]!Countries[Continent],"No existe")</f>
        <v>Europe</v>
      </c>
      <c r="P588" s="15" t="str">
        <f>_xlfn.XLOOKUP(Ventas[[#This Row],[Category]],[2]!ProdManager[Category],[2]!ProdManager[Prod_Manager])</f>
        <v>Peter Stone</v>
      </c>
      <c r="Q588" s="15">
        <f>YEAR(Ventas[[#This Row],[Order Date]])</f>
        <v>2015</v>
      </c>
      <c r="R588" s="15" t="str">
        <f>TEXT(Ventas[[#This Row],[Order Date]],"MMM")</f>
        <v>abr</v>
      </c>
    </row>
    <row r="589" spans="1:18" x14ac:dyDescent="0.25">
      <c r="A589" s="6">
        <v>10468</v>
      </c>
      <c r="B589" s="6" t="s">
        <v>107</v>
      </c>
      <c r="C589" s="6" t="s">
        <v>43</v>
      </c>
      <c r="D589" s="6">
        <v>36.799999999999997</v>
      </c>
      <c r="E589" s="6">
        <v>32.384</v>
      </c>
      <c r="F589" s="6">
        <v>15</v>
      </c>
      <c r="G589" s="6" t="s">
        <v>179</v>
      </c>
      <c r="H589" s="6" t="s">
        <v>180</v>
      </c>
      <c r="I589" s="6" t="s">
        <v>21</v>
      </c>
      <c r="J589" s="7">
        <v>42101</v>
      </c>
      <c r="K589" s="12">
        <f>Ventas[[#This Row],[Unit Price]]*Ventas[[#This Row],[Quantity]]</f>
        <v>552</v>
      </c>
      <c r="L589" s="12">
        <f>Ventas[[#This Row],[Unit Cost]]*Ventas[[#This Row],[Quantity]]</f>
        <v>485.76</v>
      </c>
      <c r="M589" s="14">
        <f>Ventas[[#This Row],[Ingresos]]-Ventas[[#This Row],[Costes]]</f>
        <v>66.240000000000009</v>
      </c>
      <c r="N589" s="14" t="str">
        <f>_xlfn.XLOOKUP(Ventas[[#This Row],[Ship Country]],[1]!Countries[Ship Country],[1]!Countries[Area],"No registrado")</f>
        <v>Nord Europe</v>
      </c>
      <c r="O589" s="14" t="str">
        <f>_xlfn.XLOOKUP(Ventas[[#This Row],[Ship Country]],[1]!Countries[Ship Country],[1]!Countries[Continent],"No existe")</f>
        <v>Europe</v>
      </c>
      <c r="P589" s="15" t="str">
        <f>_xlfn.XLOOKUP(Ventas[[#This Row],[Category]],[2]!ProdManager[Category],[2]!ProdManager[Prod_Manager])</f>
        <v>John Matter</v>
      </c>
      <c r="Q589" s="15">
        <f>YEAR(Ventas[[#This Row],[Order Date]])</f>
        <v>2015</v>
      </c>
      <c r="R589" s="15" t="str">
        <f>TEXT(Ventas[[#This Row],[Order Date]],"MMM")</f>
        <v>abr</v>
      </c>
    </row>
    <row r="590" spans="1:18" x14ac:dyDescent="0.25">
      <c r="A590" s="4">
        <v>10469</v>
      </c>
      <c r="B590" s="4" t="s">
        <v>122</v>
      </c>
      <c r="C590" s="4" t="s">
        <v>24</v>
      </c>
      <c r="D590" s="4">
        <v>15.5</v>
      </c>
      <c r="E590" s="4">
        <v>12.71</v>
      </c>
      <c r="F590" s="4">
        <v>2</v>
      </c>
      <c r="G590" s="4" t="s">
        <v>105</v>
      </c>
      <c r="H590" s="4" t="s">
        <v>106</v>
      </c>
      <c r="I590" s="4" t="s">
        <v>84</v>
      </c>
      <c r="J590" s="5">
        <v>42104</v>
      </c>
      <c r="K590" s="12">
        <f>Ventas[[#This Row],[Unit Price]]*Ventas[[#This Row],[Quantity]]</f>
        <v>31</v>
      </c>
      <c r="L590" s="12">
        <f>Ventas[[#This Row],[Unit Cost]]*Ventas[[#This Row],[Quantity]]</f>
        <v>25.42</v>
      </c>
      <c r="M590" s="14">
        <f>Ventas[[#This Row],[Ingresos]]-Ventas[[#This Row],[Costes]]</f>
        <v>5.5799999999999983</v>
      </c>
      <c r="N590" s="14" t="str">
        <f>_xlfn.XLOOKUP(Ventas[[#This Row],[Ship Country]],[1]!Countries[Ship Country],[1]!Countries[Area],"No registrado")</f>
        <v>Nord America</v>
      </c>
      <c r="O590" s="14" t="str">
        <f>_xlfn.XLOOKUP(Ventas[[#This Row],[Ship Country]],[1]!Countries[Ship Country],[1]!Countries[Continent],"No existe")</f>
        <v>America</v>
      </c>
      <c r="P590" s="15" t="str">
        <f>_xlfn.XLOOKUP(Ventas[[#This Row],[Category]],[2]!ProdManager[Category],[2]!ProdManager[Prod_Manager])</f>
        <v>Lydia Sinn</v>
      </c>
      <c r="Q590" s="15">
        <f>YEAR(Ventas[[#This Row],[Order Date]])</f>
        <v>2015</v>
      </c>
      <c r="R590" s="15" t="str">
        <f>TEXT(Ventas[[#This Row],[Order Date]],"MMM")</f>
        <v>abr</v>
      </c>
    </row>
    <row r="591" spans="1:18" x14ac:dyDescent="0.25">
      <c r="A591" s="6">
        <v>10469</v>
      </c>
      <c r="B591" s="6" t="s">
        <v>55</v>
      </c>
      <c r="C591" s="6" t="s">
        <v>43</v>
      </c>
      <c r="D591" s="6">
        <v>15.2</v>
      </c>
      <c r="E591" s="6">
        <v>13.68</v>
      </c>
      <c r="F591" s="6">
        <v>40</v>
      </c>
      <c r="G591" s="6" t="s">
        <v>105</v>
      </c>
      <c r="H591" s="6" t="s">
        <v>106</v>
      </c>
      <c r="I591" s="6" t="s">
        <v>84</v>
      </c>
      <c r="J591" s="7">
        <v>42104</v>
      </c>
      <c r="K591" s="12">
        <f>Ventas[[#This Row],[Unit Price]]*Ventas[[#This Row],[Quantity]]</f>
        <v>608</v>
      </c>
      <c r="L591" s="12">
        <f>Ventas[[#This Row],[Unit Cost]]*Ventas[[#This Row],[Quantity]]</f>
        <v>547.20000000000005</v>
      </c>
      <c r="M591" s="14">
        <f>Ventas[[#This Row],[Ingresos]]-Ventas[[#This Row],[Costes]]</f>
        <v>60.799999999999955</v>
      </c>
      <c r="N591" s="14" t="str">
        <f>_xlfn.XLOOKUP(Ventas[[#This Row],[Ship Country]],[1]!Countries[Ship Country],[1]!Countries[Area],"No registrado")</f>
        <v>Nord America</v>
      </c>
      <c r="O591" s="14" t="str">
        <f>_xlfn.XLOOKUP(Ventas[[#This Row],[Ship Country]],[1]!Countries[Ship Country],[1]!Countries[Continent],"No existe")</f>
        <v>America</v>
      </c>
      <c r="P591" s="15" t="str">
        <f>_xlfn.XLOOKUP(Ventas[[#This Row],[Category]],[2]!ProdManager[Category],[2]!ProdManager[Prod_Manager])</f>
        <v>John Matter</v>
      </c>
      <c r="Q591" s="15">
        <f>YEAR(Ventas[[#This Row],[Order Date]])</f>
        <v>2015</v>
      </c>
      <c r="R591" s="15" t="str">
        <f>TEXT(Ventas[[#This Row],[Order Date]],"MMM")</f>
        <v>abr</v>
      </c>
    </row>
    <row r="592" spans="1:18" x14ac:dyDescent="0.25">
      <c r="A592" s="4">
        <v>10469</v>
      </c>
      <c r="B592" s="4" t="s">
        <v>56</v>
      </c>
      <c r="C592" s="4" t="s">
        <v>35</v>
      </c>
      <c r="D592" s="4">
        <v>13.9</v>
      </c>
      <c r="E592" s="4">
        <v>9.5909999999999993</v>
      </c>
      <c r="F592" s="4">
        <v>35</v>
      </c>
      <c r="G592" s="4" t="s">
        <v>105</v>
      </c>
      <c r="H592" s="4" t="s">
        <v>106</v>
      </c>
      <c r="I592" s="4" t="s">
        <v>84</v>
      </c>
      <c r="J592" s="5">
        <v>42104</v>
      </c>
      <c r="K592" s="12">
        <f>Ventas[[#This Row],[Unit Price]]*Ventas[[#This Row],[Quantity]]</f>
        <v>486.5</v>
      </c>
      <c r="L592" s="12">
        <f>Ventas[[#This Row],[Unit Cost]]*Ventas[[#This Row],[Quantity]]</f>
        <v>335.685</v>
      </c>
      <c r="M592" s="14">
        <f>Ventas[[#This Row],[Ingresos]]-Ventas[[#This Row],[Costes]]</f>
        <v>150.815</v>
      </c>
      <c r="N592" s="14" t="str">
        <f>_xlfn.XLOOKUP(Ventas[[#This Row],[Ship Country]],[1]!Countries[Ship Country],[1]!Countries[Area],"No registrado")</f>
        <v>Nord America</v>
      </c>
      <c r="O592" s="14" t="str">
        <f>_xlfn.XLOOKUP(Ventas[[#This Row],[Ship Country]],[1]!Countries[Ship Country],[1]!Countries[Continent],"No existe")</f>
        <v>America</v>
      </c>
      <c r="P592" s="15" t="str">
        <f>_xlfn.XLOOKUP(Ventas[[#This Row],[Category]],[2]!ProdManager[Category],[2]!ProdManager[Prod_Manager])</f>
        <v>Lydia Sinn</v>
      </c>
      <c r="Q592" s="15">
        <f>YEAR(Ventas[[#This Row],[Order Date]])</f>
        <v>2015</v>
      </c>
      <c r="R592" s="15" t="str">
        <f>TEXT(Ventas[[#This Row],[Order Date]],"MMM")</f>
        <v>abr</v>
      </c>
    </row>
    <row r="593" spans="1:18" x14ac:dyDescent="0.25">
      <c r="A593" s="6">
        <v>10470</v>
      </c>
      <c r="B593" s="6" t="s">
        <v>150</v>
      </c>
      <c r="C593" s="6" t="s">
        <v>10</v>
      </c>
      <c r="D593" s="6">
        <v>26.6</v>
      </c>
      <c r="E593" s="6">
        <v>20.216000000000001</v>
      </c>
      <c r="F593" s="6">
        <v>8</v>
      </c>
      <c r="G593" s="6" t="s">
        <v>190</v>
      </c>
      <c r="H593" s="6" t="s">
        <v>191</v>
      </c>
      <c r="I593" s="6" t="s">
        <v>13</v>
      </c>
      <c r="J593" s="7">
        <v>42105</v>
      </c>
      <c r="K593" s="12">
        <f>Ventas[[#This Row],[Unit Price]]*Ventas[[#This Row],[Quantity]]</f>
        <v>212.8</v>
      </c>
      <c r="L593" s="12">
        <f>Ventas[[#This Row],[Unit Cost]]*Ventas[[#This Row],[Quantity]]</f>
        <v>161.72800000000001</v>
      </c>
      <c r="M593" s="14">
        <f>Ventas[[#This Row],[Ingresos]]-Ventas[[#This Row],[Costes]]</f>
        <v>51.072000000000003</v>
      </c>
      <c r="N593" s="14" t="str">
        <f>_xlfn.XLOOKUP(Ventas[[#This Row],[Ship Country]],[1]!Countries[Ship Country],[1]!Countries[Area],"No registrado")</f>
        <v>Nord Europe</v>
      </c>
      <c r="O593" s="14" t="str">
        <f>_xlfn.XLOOKUP(Ventas[[#This Row],[Ship Country]],[1]!Countries[Ship Country],[1]!Countries[Continent],"No existe")</f>
        <v>Europe</v>
      </c>
      <c r="P593" s="15" t="str">
        <f>_xlfn.XLOOKUP(Ventas[[#This Row],[Category]],[2]!ProdManager[Category],[2]!ProdManager[Prod_Manager])</f>
        <v>Marc Caine</v>
      </c>
      <c r="Q593" s="15">
        <f>YEAR(Ventas[[#This Row],[Order Date]])</f>
        <v>2015</v>
      </c>
      <c r="R593" s="15" t="str">
        <f>TEXT(Ventas[[#This Row],[Order Date]],"MMM")</f>
        <v>abr</v>
      </c>
    </row>
    <row r="594" spans="1:18" x14ac:dyDescent="0.25">
      <c r="A594" s="4">
        <v>10470</v>
      </c>
      <c r="B594" s="4" t="s">
        <v>154</v>
      </c>
      <c r="C594" s="4" t="s">
        <v>29</v>
      </c>
      <c r="D594" s="4">
        <v>50</v>
      </c>
      <c r="E594" s="4">
        <v>41</v>
      </c>
      <c r="F594" s="4">
        <v>30</v>
      </c>
      <c r="G594" s="4" t="s">
        <v>190</v>
      </c>
      <c r="H594" s="4" t="s">
        <v>191</v>
      </c>
      <c r="I594" s="4" t="s">
        <v>13</v>
      </c>
      <c r="J594" s="5">
        <v>42105</v>
      </c>
      <c r="K594" s="12">
        <f>Ventas[[#This Row],[Unit Price]]*Ventas[[#This Row],[Quantity]]</f>
        <v>1500</v>
      </c>
      <c r="L594" s="12">
        <f>Ventas[[#This Row],[Unit Cost]]*Ventas[[#This Row],[Quantity]]</f>
        <v>1230</v>
      </c>
      <c r="M594" s="14">
        <f>Ventas[[#This Row],[Ingresos]]-Ventas[[#This Row],[Costes]]</f>
        <v>270</v>
      </c>
      <c r="N594" s="14" t="str">
        <f>_xlfn.XLOOKUP(Ventas[[#This Row],[Ship Country]],[1]!Countries[Ship Country],[1]!Countries[Area],"No registrado")</f>
        <v>Nord Europe</v>
      </c>
      <c r="O594" s="14" t="str">
        <f>_xlfn.XLOOKUP(Ventas[[#This Row],[Ship Country]],[1]!Countries[Ship Country],[1]!Countries[Continent],"No existe")</f>
        <v>Europe</v>
      </c>
      <c r="P594" s="15" t="str">
        <f>_xlfn.XLOOKUP(Ventas[[#This Row],[Category]],[2]!ProdManager[Category],[2]!ProdManager[Prod_Manager])</f>
        <v>Peter Stone</v>
      </c>
      <c r="Q594" s="15">
        <f>YEAR(Ventas[[#This Row],[Order Date]])</f>
        <v>2015</v>
      </c>
      <c r="R594" s="15" t="str">
        <f>TEXT(Ventas[[#This Row],[Order Date]],"MMM")</f>
        <v>abr</v>
      </c>
    </row>
    <row r="595" spans="1:18" x14ac:dyDescent="0.25">
      <c r="A595" s="6">
        <v>10470</v>
      </c>
      <c r="B595" s="6" t="s">
        <v>197</v>
      </c>
      <c r="C595" s="6" t="s">
        <v>10</v>
      </c>
      <c r="D595" s="6">
        <v>7.2</v>
      </c>
      <c r="E595" s="6">
        <v>5.976</v>
      </c>
      <c r="F595" s="6">
        <v>15</v>
      </c>
      <c r="G595" s="6" t="s">
        <v>190</v>
      </c>
      <c r="H595" s="6" t="s">
        <v>191</v>
      </c>
      <c r="I595" s="6" t="s">
        <v>13</v>
      </c>
      <c r="J595" s="7">
        <v>42105</v>
      </c>
      <c r="K595" s="12">
        <f>Ventas[[#This Row],[Unit Price]]*Ventas[[#This Row],[Quantity]]</f>
        <v>108</v>
      </c>
      <c r="L595" s="12">
        <f>Ventas[[#This Row],[Unit Cost]]*Ventas[[#This Row],[Quantity]]</f>
        <v>89.64</v>
      </c>
      <c r="M595" s="14">
        <f>Ventas[[#This Row],[Ingresos]]-Ventas[[#This Row],[Costes]]</f>
        <v>18.36</v>
      </c>
      <c r="N595" s="14" t="str">
        <f>_xlfn.XLOOKUP(Ventas[[#This Row],[Ship Country]],[1]!Countries[Ship Country],[1]!Countries[Area],"No registrado")</f>
        <v>Nord Europe</v>
      </c>
      <c r="O595" s="14" t="str">
        <f>_xlfn.XLOOKUP(Ventas[[#This Row],[Ship Country]],[1]!Countries[Ship Country],[1]!Countries[Continent],"No existe")</f>
        <v>Europe</v>
      </c>
      <c r="P595" s="15" t="str">
        <f>_xlfn.XLOOKUP(Ventas[[#This Row],[Category]],[2]!ProdManager[Category],[2]!ProdManager[Prod_Manager])</f>
        <v>Marc Caine</v>
      </c>
      <c r="Q595" s="15">
        <f>YEAR(Ventas[[#This Row],[Order Date]])</f>
        <v>2015</v>
      </c>
      <c r="R595" s="15" t="str">
        <f>TEXT(Ventas[[#This Row],[Order Date]],"MMM")</f>
        <v>abr</v>
      </c>
    </row>
    <row r="596" spans="1:18" x14ac:dyDescent="0.25">
      <c r="A596" s="4">
        <v>10471</v>
      </c>
      <c r="B596" s="4" t="s">
        <v>85</v>
      </c>
      <c r="C596" s="4" t="s">
        <v>18</v>
      </c>
      <c r="D596" s="4">
        <v>24</v>
      </c>
      <c r="E596" s="4">
        <v>18.240000000000002</v>
      </c>
      <c r="F596" s="4">
        <v>30</v>
      </c>
      <c r="G596" s="4" t="s">
        <v>147</v>
      </c>
      <c r="H596" s="4" t="s">
        <v>148</v>
      </c>
      <c r="I596" s="4" t="s">
        <v>149</v>
      </c>
      <c r="J596" s="5">
        <v>42105</v>
      </c>
      <c r="K596" s="12">
        <f>Ventas[[#This Row],[Unit Price]]*Ventas[[#This Row],[Quantity]]</f>
        <v>720</v>
      </c>
      <c r="L596" s="12">
        <f>Ventas[[#This Row],[Unit Cost]]*Ventas[[#This Row],[Quantity]]</f>
        <v>547.20000000000005</v>
      </c>
      <c r="M596" s="14">
        <f>Ventas[[#This Row],[Ingresos]]-Ventas[[#This Row],[Costes]]</f>
        <v>172.79999999999995</v>
      </c>
      <c r="N596" s="14" t="str">
        <f>_xlfn.XLOOKUP(Ventas[[#This Row],[Ship Country]],[1]!Countries[Ship Country],[1]!Countries[Area],"No registrado")</f>
        <v>Nord Europe</v>
      </c>
      <c r="O596" s="14" t="str">
        <f>_xlfn.XLOOKUP(Ventas[[#This Row],[Ship Country]],[1]!Countries[Ship Country],[1]!Countries[Continent],"No existe")</f>
        <v>Europe</v>
      </c>
      <c r="P596" s="15" t="str">
        <f>_xlfn.XLOOKUP(Ventas[[#This Row],[Category]],[2]!ProdManager[Category],[2]!ProdManager[Prod_Manager])</f>
        <v>Marc Caine</v>
      </c>
      <c r="Q596" s="15">
        <f>YEAR(Ventas[[#This Row],[Order Date]])</f>
        <v>2015</v>
      </c>
      <c r="R596" s="15" t="str">
        <f>TEXT(Ventas[[#This Row],[Order Date]],"MMM")</f>
        <v>abr</v>
      </c>
    </row>
    <row r="597" spans="1:18" x14ac:dyDescent="0.25">
      <c r="A597" s="6">
        <v>10471</v>
      </c>
      <c r="B597" s="6" t="s">
        <v>86</v>
      </c>
      <c r="C597" s="6" t="s">
        <v>10</v>
      </c>
      <c r="D597" s="6">
        <v>30.4</v>
      </c>
      <c r="E597" s="6">
        <v>24.32</v>
      </c>
      <c r="F597" s="6">
        <v>20</v>
      </c>
      <c r="G597" s="6" t="s">
        <v>147</v>
      </c>
      <c r="H597" s="6" t="s">
        <v>148</v>
      </c>
      <c r="I597" s="6" t="s">
        <v>149</v>
      </c>
      <c r="J597" s="7">
        <v>42105</v>
      </c>
      <c r="K597" s="12">
        <f>Ventas[[#This Row],[Unit Price]]*Ventas[[#This Row],[Quantity]]</f>
        <v>608</v>
      </c>
      <c r="L597" s="12">
        <f>Ventas[[#This Row],[Unit Cost]]*Ventas[[#This Row],[Quantity]]</f>
        <v>486.4</v>
      </c>
      <c r="M597" s="14">
        <f>Ventas[[#This Row],[Ingresos]]-Ventas[[#This Row],[Costes]]</f>
        <v>121.60000000000002</v>
      </c>
      <c r="N597" s="14" t="str">
        <f>_xlfn.XLOOKUP(Ventas[[#This Row],[Ship Country]],[1]!Countries[Ship Country],[1]!Countries[Area],"No registrado")</f>
        <v>Nord Europe</v>
      </c>
      <c r="O597" s="14" t="str">
        <f>_xlfn.XLOOKUP(Ventas[[#This Row],[Ship Country]],[1]!Countries[Ship Country],[1]!Countries[Continent],"No existe")</f>
        <v>Europe</v>
      </c>
      <c r="P597" s="15" t="str">
        <f>_xlfn.XLOOKUP(Ventas[[#This Row],[Category]],[2]!ProdManager[Category],[2]!ProdManager[Prod_Manager])</f>
        <v>Marc Caine</v>
      </c>
      <c r="Q597" s="15">
        <f>YEAR(Ventas[[#This Row],[Order Date]])</f>
        <v>2015</v>
      </c>
      <c r="R597" s="15" t="str">
        <f>TEXT(Ventas[[#This Row],[Order Date]],"MMM")</f>
        <v>abr</v>
      </c>
    </row>
    <row r="598" spans="1:18" x14ac:dyDescent="0.25">
      <c r="A598" s="4">
        <v>10472</v>
      </c>
      <c r="B598" s="4" t="s">
        <v>51</v>
      </c>
      <c r="C598" s="4" t="s">
        <v>43</v>
      </c>
      <c r="D598" s="4">
        <v>3.6</v>
      </c>
      <c r="E598" s="4">
        <v>3.2040000000000002</v>
      </c>
      <c r="F598" s="4">
        <v>80</v>
      </c>
      <c r="G598" s="4" t="s">
        <v>210</v>
      </c>
      <c r="H598" s="4" t="s">
        <v>148</v>
      </c>
      <c r="I598" s="4" t="s">
        <v>149</v>
      </c>
      <c r="J598" s="5">
        <v>42106</v>
      </c>
      <c r="K598" s="12">
        <f>Ventas[[#This Row],[Unit Price]]*Ventas[[#This Row],[Quantity]]</f>
        <v>288</v>
      </c>
      <c r="L598" s="12">
        <f>Ventas[[#This Row],[Unit Cost]]*Ventas[[#This Row],[Quantity]]</f>
        <v>256.32</v>
      </c>
      <c r="M598" s="14">
        <f>Ventas[[#This Row],[Ingresos]]-Ventas[[#This Row],[Costes]]</f>
        <v>31.680000000000007</v>
      </c>
      <c r="N598" s="14" t="str">
        <f>_xlfn.XLOOKUP(Ventas[[#This Row],[Ship Country]],[1]!Countries[Ship Country],[1]!Countries[Area],"No registrado")</f>
        <v>Nord Europe</v>
      </c>
      <c r="O598" s="14" t="str">
        <f>_xlfn.XLOOKUP(Ventas[[#This Row],[Ship Country]],[1]!Countries[Ship Country],[1]!Countries[Continent],"No existe")</f>
        <v>Europe</v>
      </c>
      <c r="P598" s="15" t="str">
        <f>_xlfn.XLOOKUP(Ventas[[#This Row],[Category]],[2]!ProdManager[Category],[2]!ProdManager[Prod_Manager])</f>
        <v>John Matter</v>
      </c>
      <c r="Q598" s="15">
        <f>YEAR(Ventas[[#This Row],[Order Date]])</f>
        <v>2015</v>
      </c>
      <c r="R598" s="15" t="str">
        <f>TEXT(Ventas[[#This Row],[Order Date]],"MMM")</f>
        <v>abr</v>
      </c>
    </row>
    <row r="599" spans="1:18" x14ac:dyDescent="0.25">
      <c r="A599" s="6">
        <v>10472</v>
      </c>
      <c r="B599" s="6" t="s">
        <v>22</v>
      </c>
      <c r="C599" s="6" t="s">
        <v>18</v>
      </c>
      <c r="D599" s="6">
        <v>42.4</v>
      </c>
      <c r="E599" s="6">
        <v>32.647999999999996</v>
      </c>
      <c r="F599" s="6">
        <v>18</v>
      </c>
      <c r="G599" s="6" t="s">
        <v>210</v>
      </c>
      <c r="H599" s="6" t="s">
        <v>148</v>
      </c>
      <c r="I599" s="6" t="s">
        <v>149</v>
      </c>
      <c r="J599" s="7">
        <v>42106</v>
      </c>
      <c r="K599" s="12">
        <f>Ventas[[#This Row],[Unit Price]]*Ventas[[#This Row],[Quantity]]</f>
        <v>763.19999999999993</v>
      </c>
      <c r="L599" s="12">
        <f>Ventas[[#This Row],[Unit Cost]]*Ventas[[#This Row],[Quantity]]</f>
        <v>587.66399999999999</v>
      </c>
      <c r="M599" s="14">
        <f>Ventas[[#This Row],[Ingresos]]-Ventas[[#This Row],[Costes]]</f>
        <v>175.53599999999994</v>
      </c>
      <c r="N599" s="14" t="str">
        <f>_xlfn.XLOOKUP(Ventas[[#This Row],[Ship Country]],[1]!Countries[Ship Country],[1]!Countries[Area],"No registrado")</f>
        <v>Nord Europe</v>
      </c>
      <c r="O599" s="14" t="str">
        <f>_xlfn.XLOOKUP(Ventas[[#This Row],[Ship Country]],[1]!Countries[Ship Country],[1]!Countries[Continent],"No existe")</f>
        <v>Europe</v>
      </c>
      <c r="P599" s="15" t="str">
        <f>_xlfn.XLOOKUP(Ventas[[#This Row],[Category]],[2]!ProdManager[Category],[2]!ProdManager[Prod_Manager])</f>
        <v>Marc Caine</v>
      </c>
      <c r="Q599" s="15">
        <f>YEAR(Ventas[[#This Row],[Order Date]])</f>
        <v>2015</v>
      </c>
      <c r="R599" s="15" t="str">
        <f>TEXT(Ventas[[#This Row],[Order Date]],"MMM")</f>
        <v>abr</v>
      </c>
    </row>
    <row r="600" spans="1:18" x14ac:dyDescent="0.25">
      <c r="A600" s="4">
        <v>10473</v>
      </c>
      <c r="B600" s="4" t="s">
        <v>39</v>
      </c>
      <c r="C600" s="4" t="s">
        <v>15</v>
      </c>
      <c r="D600" s="4">
        <v>2</v>
      </c>
      <c r="E600" s="4">
        <v>1.58</v>
      </c>
      <c r="F600" s="4">
        <v>12</v>
      </c>
      <c r="G600" s="4" t="s">
        <v>175</v>
      </c>
      <c r="H600" s="4" t="s">
        <v>176</v>
      </c>
      <c r="I600" s="4" t="s">
        <v>149</v>
      </c>
      <c r="J600" s="5">
        <v>42107</v>
      </c>
      <c r="K600" s="12">
        <f>Ventas[[#This Row],[Unit Price]]*Ventas[[#This Row],[Quantity]]</f>
        <v>24</v>
      </c>
      <c r="L600" s="12">
        <f>Ventas[[#This Row],[Unit Cost]]*Ventas[[#This Row],[Quantity]]</f>
        <v>18.96</v>
      </c>
      <c r="M600" s="14">
        <f>Ventas[[#This Row],[Ingresos]]-Ventas[[#This Row],[Costes]]</f>
        <v>5.0399999999999991</v>
      </c>
      <c r="N600" s="14" t="str">
        <f>_xlfn.XLOOKUP(Ventas[[#This Row],[Ship Country]],[1]!Countries[Ship Country],[1]!Countries[Area],"No registrado")</f>
        <v>Nord Europe</v>
      </c>
      <c r="O600" s="14" t="str">
        <f>_xlfn.XLOOKUP(Ventas[[#This Row],[Ship Country]],[1]!Countries[Ship Country],[1]!Countries[Continent],"No existe")</f>
        <v>Europe</v>
      </c>
      <c r="P600" s="15" t="str">
        <f>_xlfn.XLOOKUP(Ventas[[#This Row],[Category]],[2]!ProdManager[Category],[2]!ProdManager[Prod_Manager])</f>
        <v>Peter Stone</v>
      </c>
      <c r="Q600" s="15">
        <f>YEAR(Ventas[[#This Row],[Order Date]])</f>
        <v>2015</v>
      </c>
      <c r="R600" s="15" t="str">
        <f>TEXT(Ventas[[#This Row],[Order Date]],"MMM")</f>
        <v>abr</v>
      </c>
    </row>
    <row r="601" spans="1:18" x14ac:dyDescent="0.25">
      <c r="A601" s="6">
        <v>10473</v>
      </c>
      <c r="B601" s="6" t="s">
        <v>113</v>
      </c>
      <c r="C601" s="6" t="s">
        <v>15</v>
      </c>
      <c r="D601" s="6">
        <v>17.2</v>
      </c>
      <c r="E601" s="6">
        <v>13.76</v>
      </c>
      <c r="F601" s="6">
        <v>12</v>
      </c>
      <c r="G601" s="6" t="s">
        <v>175</v>
      </c>
      <c r="H601" s="6" t="s">
        <v>176</v>
      </c>
      <c r="I601" s="6" t="s">
        <v>149</v>
      </c>
      <c r="J601" s="7">
        <v>42107</v>
      </c>
      <c r="K601" s="12">
        <f>Ventas[[#This Row],[Unit Price]]*Ventas[[#This Row],[Quantity]]</f>
        <v>206.39999999999998</v>
      </c>
      <c r="L601" s="12">
        <f>Ventas[[#This Row],[Unit Cost]]*Ventas[[#This Row],[Quantity]]</f>
        <v>165.12</v>
      </c>
      <c r="M601" s="14">
        <f>Ventas[[#This Row],[Ingresos]]-Ventas[[#This Row],[Costes]]</f>
        <v>41.279999999999973</v>
      </c>
      <c r="N601" s="14" t="str">
        <f>_xlfn.XLOOKUP(Ventas[[#This Row],[Ship Country]],[1]!Countries[Ship Country],[1]!Countries[Area],"No registrado")</f>
        <v>Nord Europe</v>
      </c>
      <c r="O601" s="14" t="str">
        <f>_xlfn.XLOOKUP(Ventas[[#This Row],[Ship Country]],[1]!Countries[Ship Country],[1]!Countries[Continent],"No existe")</f>
        <v>Europe</v>
      </c>
      <c r="P601" s="15" t="str">
        <f>_xlfn.XLOOKUP(Ventas[[#This Row],[Category]],[2]!ProdManager[Category],[2]!ProdManager[Prod_Manager])</f>
        <v>Peter Stone</v>
      </c>
      <c r="Q601" s="15">
        <f>YEAR(Ventas[[#This Row],[Order Date]])</f>
        <v>2015</v>
      </c>
      <c r="R601" s="15" t="str">
        <f>TEXT(Ventas[[#This Row],[Order Date]],"MMM")</f>
        <v>abr</v>
      </c>
    </row>
    <row r="602" spans="1:18" x14ac:dyDescent="0.25">
      <c r="A602" s="4">
        <v>10474</v>
      </c>
      <c r="B602" s="4" t="s">
        <v>17</v>
      </c>
      <c r="C602" s="4" t="s">
        <v>18</v>
      </c>
      <c r="D602" s="4">
        <v>18.600000000000001</v>
      </c>
      <c r="E602" s="4">
        <v>14.136000000000001</v>
      </c>
      <c r="F602" s="4">
        <v>12</v>
      </c>
      <c r="G602" s="4" t="s">
        <v>178</v>
      </c>
      <c r="H602" s="4" t="s">
        <v>73</v>
      </c>
      <c r="I602" s="4" t="s">
        <v>74</v>
      </c>
      <c r="J602" s="5">
        <v>42107</v>
      </c>
      <c r="K602" s="12">
        <f>Ventas[[#This Row],[Unit Price]]*Ventas[[#This Row],[Quantity]]</f>
        <v>223.20000000000002</v>
      </c>
      <c r="L602" s="12">
        <f>Ventas[[#This Row],[Unit Cost]]*Ventas[[#This Row],[Quantity]]</f>
        <v>169.63200000000001</v>
      </c>
      <c r="M602" s="14">
        <f>Ventas[[#This Row],[Ingresos]]-Ventas[[#This Row],[Costes]]</f>
        <v>53.568000000000012</v>
      </c>
      <c r="N602" s="14" t="str">
        <f>_xlfn.XLOOKUP(Ventas[[#This Row],[Ship Country]],[1]!Countries[Ship Country],[1]!Countries[Area],"No registrado")</f>
        <v>Sud America</v>
      </c>
      <c r="O602" s="14" t="str">
        <f>_xlfn.XLOOKUP(Ventas[[#This Row],[Ship Country]],[1]!Countries[Ship Country],[1]!Countries[Continent],"No existe")</f>
        <v>America</v>
      </c>
      <c r="P602" s="15" t="str">
        <f>_xlfn.XLOOKUP(Ventas[[#This Row],[Category]],[2]!ProdManager[Category],[2]!ProdManager[Prod_Manager])</f>
        <v>Marc Caine</v>
      </c>
      <c r="Q602" s="15">
        <f>YEAR(Ventas[[#This Row],[Order Date]])</f>
        <v>2015</v>
      </c>
      <c r="R602" s="15" t="str">
        <f>TEXT(Ventas[[#This Row],[Order Date]],"MMM")</f>
        <v>abr</v>
      </c>
    </row>
    <row r="603" spans="1:18" x14ac:dyDescent="0.25">
      <c r="A603" s="6">
        <v>10474</v>
      </c>
      <c r="B603" s="6" t="s">
        <v>121</v>
      </c>
      <c r="C603" s="6" t="s">
        <v>18</v>
      </c>
      <c r="D603" s="6">
        <v>36.4</v>
      </c>
      <c r="E603" s="6">
        <v>29.484000000000002</v>
      </c>
      <c r="F603" s="6">
        <v>18</v>
      </c>
      <c r="G603" s="6" t="s">
        <v>178</v>
      </c>
      <c r="H603" s="6" t="s">
        <v>73</v>
      </c>
      <c r="I603" s="6" t="s">
        <v>74</v>
      </c>
      <c r="J603" s="7">
        <v>42107</v>
      </c>
      <c r="K603" s="12">
        <f>Ventas[[#This Row],[Unit Price]]*Ventas[[#This Row],[Quantity]]</f>
        <v>655.19999999999993</v>
      </c>
      <c r="L603" s="12">
        <f>Ventas[[#This Row],[Unit Cost]]*Ventas[[#This Row],[Quantity]]</f>
        <v>530.71199999999999</v>
      </c>
      <c r="M603" s="14">
        <f>Ventas[[#This Row],[Ingresos]]-Ventas[[#This Row],[Costes]]</f>
        <v>124.48799999999994</v>
      </c>
      <c r="N603" s="14" t="str">
        <f>_xlfn.XLOOKUP(Ventas[[#This Row],[Ship Country]],[1]!Countries[Ship Country],[1]!Countries[Area],"No registrado")</f>
        <v>Sud America</v>
      </c>
      <c r="O603" s="14" t="str">
        <f>_xlfn.XLOOKUP(Ventas[[#This Row],[Ship Country]],[1]!Countries[Ship Country],[1]!Countries[Continent],"No existe")</f>
        <v>America</v>
      </c>
      <c r="P603" s="15" t="str">
        <f>_xlfn.XLOOKUP(Ventas[[#This Row],[Category]],[2]!ProdManager[Category],[2]!ProdManager[Prod_Manager])</f>
        <v>Marc Caine</v>
      </c>
      <c r="Q603" s="15">
        <f>YEAR(Ventas[[#This Row],[Order Date]])</f>
        <v>2015</v>
      </c>
      <c r="R603" s="15" t="str">
        <f>TEXT(Ventas[[#This Row],[Order Date]],"MMM")</f>
        <v>abr</v>
      </c>
    </row>
    <row r="604" spans="1:18" x14ac:dyDescent="0.25">
      <c r="A604" s="4">
        <v>10474</v>
      </c>
      <c r="B604" s="4" t="s">
        <v>98</v>
      </c>
      <c r="C604" s="4" t="s">
        <v>29</v>
      </c>
      <c r="D604" s="4">
        <v>14.7</v>
      </c>
      <c r="E604" s="4">
        <v>10.436999999999999</v>
      </c>
      <c r="F604" s="4">
        <v>21</v>
      </c>
      <c r="G604" s="4" t="s">
        <v>178</v>
      </c>
      <c r="H604" s="4" t="s">
        <v>73</v>
      </c>
      <c r="I604" s="4" t="s">
        <v>74</v>
      </c>
      <c r="J604" s="5">
        <v>42107</v>
      </c>
      <c r="K604" s="12">
        <f>Ventas[[#This Row],[Unit Price]]*Ventas[[#This Row],[Quantity]]</f>
        <v>308.7</v>
      </c>
      <c r="L604" s="12">
        <f>Ventas[[#This Row],[Unit Cost]]*Ventas[[#This Row],[Quantity]]</f>
        <v>219.17699999999999</v>
      </c>
      <c r="M604" s="14">
        <f>Ventas[[#This Row],[Ingresos]]-Ventas[[#This Row],[Costes]]</f>
        <v>89.522999999999996</v>
      </c>
      <c r="N604" s="14" t="str">
        <f>_xlfn.XLOOKUP(Ventas[[#This Row],[Ship Country]],[1]!Countries[Ship Country],[1]!Countries[Area],"No registrado")</f>
        <v>Sud America</v>
      </c>
      <c r="O604" s="14" t="str">
        <f>_xlfn.XLOOKUP(Ventas[[#This Row],[Ship Country]],[1]!Countries[Ship Country],[1]!Countries[Continent],"No existe")</f>
        <v>America</v>
      </c>
      <c r="P604" s="15" t="str">
        <f>_xlfn.XLOOKUP(Ventas[[#This Row],[Category]],[2]!ProdManager[Category],[2]!ProdManager[Prod_Manager])</f>
        <v>Peter Stone</v>
      </c>
      <c r="Q604" s="15">
        <f>YEAR(Ventas[[#This Row],[Order Date]])</f>
        <v>2015</v>
      </c>
      <c r="R604" s="15" t="str">
        <f>TEXT(Ventas[[#This Row],[Order Date]],"MMM")</f>
        <v>abr</v>
      </c>
    </row>
    <row r="605" spans="1:18" x14ac:dyDescent="0.25">
      <c r="A605" s="6">
        <v>10474</v>
      </c>
      <c r="B605" s="6" t="s">
        <v>129</v>
      </c>
      <c r="C605" s="6" t="s">
        <v>43</v>
      </c>
      <c r="D605" s="6">
        <v>6.2</v>
      </c>
      <c r="E605" s="6">
        <v>5.58</v>
      </c>
      <c r="F605" s="6">
        <v>10</v>
      </c>
      <c r="G605" s="6" t="s">
        <v>178</v>
      </c>
      <c r="H605" s="6" t="s">
        <v>73</v>
      </c>
      <c r="I605" s="6" t="s">
        <v>74</v>
      </c>
      <c r="J605" s="7">
        <v>42107</v>
      </c>
      <c r="K605" s="12">
        <f>Ventas[[#This Row],[Unit Price]]*Ventas[[#This Row],[Quantity]]</f>
        <v>62</v>
      </c>
      <c r="L605" s="12">
        <f>Ventas[[#This Row],[Unit Cost]]*Ventas[[#This Row],[Quantity]]</f>
        <v>55.8</v>
      </c>
      <c r="M605" s="14">
        <f>Ventas[[#This Row],[Ingresos]]-Ventas[[#This Row],[Costes]]</f>
        <v>6.2000000000000028</v>
      </c>
      <c r="N605" s="14" t="str">
        <f>_xlfn.XLOOKUP(Ventas[[#This Row],[Ship Country]],[1]!Countries[Ship Country],[1]!Countries[Area],"No registrado")</f>
        <v>Sud America</v>
      </c>
      <c r="O605" s="14" t="str">
        <f>_xlfn.XLOOKUP(Ventas[[#This Row],[Ship Country]],[1]!Countries[Ship Country],[1]!Countries[Continent],"No existe")</f>
        <v>America</v>
      </c>
      <c r="P605" s="15" t="str">
        <f>_xlfn.XLOOKUP(Ventas[[#This Row],[Category]],[2]!ProdManager[Category],[2]!ProdManager[Prod_Manager])</f>
        <v>John Matter</v>
      </c>
      <c r="Q605" s="15">
        <f>YEAR(Ventas[[#This Row],[Order Date]])</f>
        <v>2015</v>
      </c>
      <c r="R605" s="15" t="str">
        <f>TEXT(Ventas[[#This Row],[Order Date]],"MMM")</f>
        <v>abr</v>
      </c>
    </row>
    <row r="606" spans="1:18" x14ac:dyDescent="0.25">
      <c r="A606" s="4">
        <v>10475</v>
      </c>
      <c r="B606" s="4" t="s">
        <v>101</v>
      </c>
      <c r="C606" s="4" t="s">
        <v>43</v>
      </c>
      <c r="D606" s="4">
        <v>14.4</v>
      </c>
      <c r="E606" s="4">
        <v>13.248000000000001</v>
      </c>
      <c r="F606" s="4">
        <v>42</v>
      </c>
      <c r="G606" s="4" t="s">
        <v>36</v>
      </c>
      <c r="H606" s="4" t="s">
        <v>37</v>
      </c>
      <c r="I606" s="4" t="s">
        <v>38</v>
      </c>
      <c r="J606" s="5">
        <v>42108</v>
      </c>
      <c r="K606" s="12">
        <f>Ventas[[#This Row],[Unit Price]]*Ventas[[#This Row],[Quantity]]</f>
        <v>604.80000000000007</v>
      </c>
      <c r="L606" s="12">
        <f>Ventas[[#This Row],[Unit Cost]]*Ventas[[#This Row],[Quantity]]</f>
        <v>556.41600000000005</v>
      </c>
      <c r="M606" s="14">
        <f>Ventas[[#This Row],[Ingresos]]-Ventas[[#This Row],[Costes]]</f>
        <v>48.384000000000015</v>
      </c>
      <c r="N606" s="14" t="str">
        <f>_xlfn.XLOOKUP(Ventas[[#This Row],[Ship Country]],[1]!Countries[Ship Country],[1]!Countries[Area],"No registrado")</f>
        <v>Nord Europe</v>
      </c>
      <c r="O606" s="14" t="str">
        <f>_xlfn.XLOOKUP(Ventas[[#This Row],[Ship Country]],[1]!Countries[Ship Country],[1]!Countries[Continent],"No existe")</f>
        <v>Europe</v>
      </c>
      <c r="P606" s="15" t="str">
        <f>_xlfn.XLOOKUP(Ventas[[#This Row],[Category]],[2]!ProdManager[Category],[2]!ProdManager[Prod_Manager])</f>
        <v>John Matter</v>
      </c>
      <c r="Q606" s="15">
        <f>YEAR(Ventas[[#This Row],[Order Date]])</f>
        <v>2015</v>
      </c>
      <c r="R606" s="15" t="str">
        <f>TEXT(Ventas[[#This Row],[Order Date]],"MMM")</f>
        <v>abr</v>
      </c>
    </row>
    <row r="607" spans="1:18" x14ac:dyDescent="0.25">
      <c r="A607" s="6">
        <v>10475</v>
      </c>
      <c r="B607" s="6" t="s">
        <v>44</v>
      </c>
      <c r="C607" s="6" t="s">
        <v>15</v>
      </c>
      <c r="D607" s="6">
        <v>10</v>
      </c>
      <c r="E607" s="6">
        <v>7.7</v>
      </c>
      <c r="F607" s="6">
        <v>35</v>
      </c>
      <c r="G607" s="6" t="s">
        <v>36</v>
      </c>
      <c r="H607" s="6" t="s">
        <v>37</v>
      </c>
      <c r="I607" s="6" t="s">
        <v>38</v>
      </c>
      <c r="J607" s="7">
        <v>42108</v>
      </c>
      <c r="K607" s="12">
        <f>Ventas[[#This Row],[Unit Price]]*Ventas[[#This Row],[Quantity]]</f>
        <v>350</v>
      </c>
      <c r="L607" s="12">
        <f>Ventas[[#This Row],[Unit Cost]]*Ventas[[#This Row],[Quantity]]</f>
        <v>269.5</v>
      </c>
      <c r="M607" s="14">
        <f>Ventas[[#This Row],[Ingresos]]-Ventas[[#This Row],[Costes]]</f>
        <v>80.5</v>
      </c>
      <c r="N607" s="14" t="str">
        <f>_xlfn.XLOOKUP(Ventas[[#This Row],[Ship Country]],[1]!Countries[Ship Country],[1]!Countries[Area],"No registrado")</f>
        <v>Nord Europe</v>
      </c>
      <c r="O607" s="14" t="str">
        <f>_xlfn.XLOOKUP(Ventas[[#This Row],[Ship Country]],[1]!Countries[Ship Country],[1]!Countries[Continent],"No existe")</f>
        <v>Europe</v>
      </c>
      <c r="P607" s="15" t="str">
        <f>_xlfn.XLOOKUP(Ventas[[#This Row],[Category]],[2]!ProdManager[Category],[2]!ProdManager[Prod_Manager])</f>
        <v>Peter Stone</v>
      </c>
      <c r="Q607" s="15">
        <f>YEAR(Ventas[[#This Row],[Order Date]])</f>
        <v>2015</v>
      </c>
      <c r="R607" s="15" t="str">
        <f>TEXT(Ventas[[#This Row],[Order Date]],"MMM")</f>
        <v>abr</v>
      </c>
    </row>
    <row r="608" spans="1:18" x14ac:dyDescent="0.25">
      <c r="A608" s="4">
        <v>10475</v>
      </c>
      <c r="B608" s="4" t="s">
        <v>159</v>
      </c>
      <c r="C608" s="4" t="s">
        <v>24</v>
      </c>
      <c r="D608" s="4">
        <v>13.6</v>
      </c>
      <c r="E608" s="4">
        <v>10.608000000000001</v>
      </c>
      <c r="F608" s="4">
        <v>60</v>
      </c>
      <c r="G608" s="4" t="s">
        <v>36</v>
      </c>
      <c r="H608" s="4" t="s">
        <v>37</v>
      </c>
      <c r="I608" s="4" t="s">
        <v>38</v>
      </c>
      <c r="J608" s="5">
        <v>42108</v>
      </c>
      <c r="K608" s="12">
        <f>Ventas[[#This Row],[Unit Price]]*Ventas[[#This Row],[Quantity]]</f>
        <v>816</v>
      </c>
      <c r="L608" s="12">
        <f>Ventas[[#This Row],[Unit Cost]]*Ventas[[#This Row],[Quantity]]</f>
        <v>636.48</v>
      </c>
      <c r="M608" s="14">
        <f>Ventas[[#This Row],[Ingresos]]-Ventas[[#This Row],[Costes]]</f>
        <v>179.51999999999998</v>
      </c>
      <c r="N608" s="14" t="str">
        <f>_xlfn.XLOOKUP(Ventas[[#This Row],[Ship Country]],[1]!Countries[Ship Country],[1]!Countries[Area],"No registrado")</f>
        <v>Nord Europe</v>
      </c>
      <c r="O608" s="14" t="str">
        <f>_xlfn.XLOOKUP(Ventas[[#This Row],[Ship Country]],[1]!Countries[Ship Country],[1]!Countries[Continent],"No existe")</f>
        <v>Europe</v>
      </c>
      <c r="P608" s="15" t="str">
        <f>_xlfn.XLOOKUP(Ventas[[#This Row],[Category]],[2]!ProdManager[Category],[2]!ProdManager[Prod_Manager])</f>
        <v>Lydia Sinn</v>
      </c>
      <c r="Q608" s="15">
        <f>YEAR(Ventas[[#This Row],[Order Date]])</f>
        <v>2015</v>
      </c>
      <c r="R608" s="15" t="str">
        <f>TEXT(Ventas[[#This Row],[Order Date]],"MMM")</f>
        <v>abr</v>
      </c>
    </row>
    <row r="609" spans="1:18" x14ac:dyDescent="0.25">
      <c r="A609" s="6">
        <v>10476</v>
      </c>
      <c r="B609" s="6" t="s">
        <v>79</v>
      </c>
      <c r="C609" s="6" t="s">
        <v>43</v>
      </c>
      <c r="D609" s="6">
        <v>12</v>
      </c>
      <c r="E609" s="6">
        <v>10.56</v>
      </c>
      <c r="F609" s="6">
        <v>12</v>
      </c>
      <c r="G609" s="6" t="s">
        <v>63</v>
      </c>
      <c r="H609" s="6" t="s">
        <v>64</v>
      </c>
      <c r="I609" s="6" t="s">
        <v>65</v>
      </c>
      <c r="J609" s="7">
        <v>42111</v>
      </c>
      <c r="K609" s="12">
        <f>Ventas[[#This Row],[Unit Price]]*Ventas[[#This Row],[Quantity]]</f>
        <v>144</v>
      </c>
      <c r="L609" s="12">
        <f>Ventas[[#This Row],[Unit Cost]]*Ventas[[#This Row],[Quantity]]</f>
        <v>126.72</v>
      </c>
      <c r="M609" s="14">
        <f>Ventas[[#This Row],[Ingresos]]-Ventas[[#This Row],[Costes]]</f>
        <v>17.28</v>
      </c>
      <c r="N609" s="14" t="str">
        <f>_xlfn.XLOOKUP(Ventas[[#This Row],[Ship Country]],[1]!Countries[Ship Country],[1]!Countries[Area],"No registrado")</f>
        <v>Sud America</v>
      </c>
      <c r="O609" s="14" t="str">
        <f>_xlfn.XLOOKUP(Ventas[[#This Row],[Ship Country]],[1]!Countries[Ship Country],[1]!Countries[Continent],"No existe")</f>
        <v>America</v>
      </c>
      <c r="P609" s="15" t="str">
        <f>_xlfn.XLOOKUP(Ventas[[#This Row],[Category]],[2]!ProdManager[Category],[2]!ProdManager[Prod_Manager])</f>
        <v>John Matter</v>
      </c>
      <c r="Q609" s="15">
        <f>YEAR(Ventas[[#This Row],[Order Date]])</f>
        <v>2015</v>
      </c>
      <c r="R609" s="15" t="str">
        <f>TEXT(Ventas[[#This Row],[Order Date]],"MMM")</f>
        <v>abr</v>
      </c>
    </row>
    <row r="610" spans="1:18" x14ac:dyDescent="0.25">
      <c r="A610" s="4">
        <v>10476</v>
      </c>
      <c r="B610" s="4" t="s">
        <v>45</v>
      </c>
      <c r="C610" s="4" t="s">
        <v>46</v>
      </c>
      <c r="D610" s="4">
        <v>19.2</v>
      </c>
      <c r="E610" s="4">
        <v>15.167999999999999</v>
      </c>
      <c r="F610" s="4">
        <v>2</v>
      </c>
      <c r="G610" s="4" t="s">
        <v>63</v>
      </c>
      <c r="H610" s="4" t="s">
        <v>64</v>
      </c>
      <c r="I610" s="4" t="s">
        <v>65</v>
      </c>
      <c r="J610" s="5">
        <v>42111</v>
      </c>
      <c r="K610" s="12">
        <f>Ventas[[#This Row],[Unit Price]]*Ventas[[#This Row],[Quantity]]</f>
        <v>38.4</v>
      </c>
      <c r="L610" s="12">
        <f>Ventas[[#This Row],[Unit Cost]]*Ventas[[#This Row],[Quantity]]</f>
        <v>30.335999999999999</v>
      </c>
      <c r="M610" s="14">
        <f>Ventas[[#This Row],[Ingresos]]-Ventas[[#This Row],[Costes]]</f>
        <v>8.0640000000000001</v>
      </c>
      <c r="N610" s="14" t="str">
        <f>_xlfn.XLOOKUP(Ventas[[#This Row],[Ship Country]],[1]!Countries[Ship Country],[1]!Countries[Area],"No registrado")</f>
        <v>Sud America</v>
      </c>
      <c r="O610" s="14" t="str">
        <f>_xlfn.XLOOKUP(Ventas[[#This Row],[Ship Country]],[1]!Countries[Ship Country],[1]!Countries[Continent],"No existe")</f>
        <v>America</v>
      </c>
      <c r="P610" s="15" t="str">
        <f>_xlfn.XLOOKUP(Ventas[[#This Row],[Category]],[2]!ProdManager[Category],[2]!ProdManager[Prod_Manager])</f>
        <v>John Matter</v>
      </c>
      <c r="Q610" s="15">
        <f>YEAR(Ventas[[#This Row],[Order Date]])</f>
        <v>2015</v>
      </c>
      <c r="R610" s="15" t="str">
        <f>TEXT(Ventas[[#This Row],[Order Date]],"MMM")</f>
        <v>abr</v>
      </c>
    </row>
    <row r="611" spans="1:18" x14ac:dyDescent="0.25">
      <c r="A611" s="6">
        <v>10477</v>
      </c>
      <c r="B611" s="6" t="s">
        <v>138</v>
      </c>
      <c r="C611" s="6" t="s">
        <v>43</v>
      </c>
      <c r="D611" s="6">
        <v>14.4</v>
      </c>
      <c r="E611" s="6">
        <v>12.672000000000001</v>
      </c>
      <c r="F611" s="6">
        <v>15</v>
      </c>
      <c r="G611" s="6" t="s">
        <v>196</v>
      </c>
      <c r="H611" s="6" t="s">
        <v>186</v>
      </c>
      <c r="I611" s="6" t="s">
        <v>187</v>
      </c>
      <c r="J611" s="7">
        <v>42111</v>
      </c>
      <c r="K611" s="12">
        <f>Ventas[[#This Row],[Unit Price]]*Ventas[[#This Row],[Quantity]]</f>
        <v>216</v>
      </c>
      <c r="L611" s="12">
        <f>Ventas[[#This Row],[Unit Cost]]*Ventas[[#This Row],[Quantity]]</f>
        <v>190.08</v>
      </c>
      <c r="M611" s="14">
        <f>Ventas[[#This Row],[Ingresos]]-Ventas[[#This Row],[Costes]]</f>
        <v>25.919999999999987</v>
      </c>
      <c r="N611" s="14" t="str">
        <f>_xlfn.XLOOKUP(Ventas[[#This Row],[Ship Country]],[1]!Countries[Ship Country],[1]!Countries[Area],"No registrado")</f>
        <v>Sud Europe</v>
      </c>
      <c r="O611" s="14" t="str">
        <f>_xlfn.XLOOKUP(Ventas[[#This Row],[Ship Country]],[1]!Countries[Ship Country],[1]!Countries[Continent],"No existe")</f>
        <v>Europe</v>
      </c>
      <c r="P611" s="15" t="str">
        <f>_xlfn.XLOOKUP(Ventas[[#This Row],[Category]],[2]!ProdManager[Category],[2]!ProdManager[Prod_Manager])</f>
        <v>John Matter</v>
      </c>
      <c r="Q611" s="15">
        <f>YEAR(Ventas[[#This Row],[Order Date]])</f>
        <v>2015</v>
      </c>
      <c r="R611" s="15" t="str">
        <f>TEXT(Ventas[[#This Row],[Order Date]],"MMM")</f>
        <v>abr</v>
      </c>
    </row>
    <row r="612" spans="1:18" x14ac:dyDescent="0.25">
      <c r="A612" s="4">
        <v>10477</v>
      </c>
      <c r="B612" s="4" t="s">
        <v>71</v>
      </c>
      <c r="C612" s="4" t="s">
        <v>35</v>
      </c>
      <c r="D612" s="4">
        <v>8</v>
      </c>
      <c r="E612" s="4">
        <v>5.52</v>
      </c>
      <c r="F612" s="4">
        <v>21</v>
      </c>
      <c r="G612" s="4" t="s">
        <v>196</v>
      </c>
      <c r="H612" s="4" t="s">
        <v>186</v>
      </c>
      <c r="I612" s="4" t="s">
        <v>187</v>
      </c>
      <c r="J612" s="5">
        <v>42111</v>
      </c>
      <c r="K612" s="12">
        <f>Ventas[[#This Row],[Unit Price]]*Ventas[[#This Row],[Quantity]]</f>
        <v>168</v>
      </c>
      <c r="L612" s="12">
        <f>Ventas[[#This Row],[Unit Cost]]*Ventas[[#This Row],[Quantity]]</f>
        <v>115.91999999999999</v>
      </c>
      <c r="M612" s="14">
        <f>Ventas[[#This Row],[Ingresos]]-Ventas[[#This Row],[Costes]]</f>
        <v>52.080000000000013</v>
      </c>
      <c r="N612" s="14" t="str">
        <f>_xlfn.XLOOKUP(Ventas[[#This Row],[Ship Country]],[1]!Countries[Ship Country],[1]!Countries[Area],"No registrado")</f>
        <v>Sud Europe</v>
      </c>
      <c r="O612" s="14" t="str">
        <f>_xlfn.XLOOKUP(Ventas[[#This Row],[Ship Country]],[1]!Countries[Ship Country],[1]!Countries[Continent],"No existe")</f>
        <v>Europe</v>
      </c>
      <c r="P612" s="15" t="str">
        <f>_xlfn.XLOOKUP(Ventas[[#This Row],[Category]],[2]!ProdManager[Category],[2]!ProdManager[Prod_Manager])</f>
        <v>Lydia Sinn</v>
      </c>
      <c r="Q612" s="15">
        <f>YEAR(Ventas[[#This Row],[Order Date]])</f>
        <v>2015</v>
      </c>
      <c r="R612" s="15" t="str">
        <f>TEXT(Ventas[[#This Row],[Order Date]],"MMM")</f>
        <v>abr</v>
      </c>
    </row>
    <row r="613" spans="1:18" x14ac:dyDescent="0.25">
      <c r="A613" s="6">
        <v>10477</v>
      </c>
      <c r="B613" s="6" t="s">
        <v>42</v>
      </c>
      <c r="C613" s="6" t="s">
        <v>43</v>
      </c>
      <c r="D613" s="6">
        <v>14.4</v>
      </c>
      <c r="E613" s="6">
        <v>12.816000000000001</v>
      </c>
      <c r="F613" s="6">
        <v>20</v>
      </c>
      <c r="G613" s="6" t="s">
        <v>196</v>
      </c>
      <c r="H613" s="6" t="s">
        <v>186</v>
      </c>
      <c r="I613" s="6" t="s">
        <v>187</v>
      </c>
      <c r="J613" s="7">
        <v>42111</v>
      </c>
      <c r="K613" s="12">
        <f>Ventas[[#This Row],[Unit Price]]*Ventas[[#This Row],[Quantity]]</f>
        <v>288</v>
      </c>
      <c r="L613" s="12">
        <f>Ventas[[#This Row],[Unit Cost]]*Ventas[[#This Row],[Quantity]]</f>
        <v>256.32</v>
      </c>
      <c r="M613" s="14">
        <f>Ventas[[#This Row],[Ingresos]]-Ventas[[#This Row],[Costes]]</f>
        <v>31.680000000000007</v>
      </c>
      <c r="N613" s="14" t="str">
        <f>_xlfn.XLOOKUP(Ventas[[#This Row],[Ship Country]],[1]!Countries[Ship Country],[1]!Countries[Area],"No registrado")</f>
        <v>Sud Europe</v>
      </c>
      <c r="O613" s="14" t="str">
        <f>_xlfn.XLOOKUP(Ventas[[#This Row],[Ship Country]],[1]!Countries[Ship Country],[1]!Countries[Continent],"No existe")</f>
        <v>Europe</v>
      </c>
      <c r="P613" s="15" t="str">
        <f>_xlfn.XLOOKUP(Ventas[[#This Row],[Category]],[2]!ProdManager[Category],[2]!ProdManager[Prod_Manager])</f>
        <v>John Matter</v>
      </c>
      <c r="Q613" s="15">
        <f>YEAR(Ventas[[#This Row],[Order Date]])</f>
        <v>2015</v>
      </c>
      <c r="R613" s="15" t="str">
        <f>TEXT(Ventas[[#This Row],[Order Date]],"MMM")</f>
        <v>abr</v>
      </c>
    </row>
    <row r="614" spans="1:18" x14ac:dyDescent="0.25">
      <c r="A614" s="4">
        <v>10478</v>
      </c>
      <c r="B614" s="4" t="s">
        <v>112</v>
      </c>
      <c r="C614" s="4" t="s">
        <v>29</v>
      </c>
      <c r="D614" s="4">
        <v>24.8</v>
      </c>
      <c r="E614" s="4">
        <v>20.336000000000002</v>
      </c>
      <c r="F614" s="4">
        <v>20</v>
      </c>
      <c r="G614" s="4" t="s">
        <v>30</v>
      </c>
      <c r="H614" s="4" t="s">
        <v>31</v>
      </c>
      <c r="I614" s="4" t="s">
        <v>13</v>
      </c>
      <c r="J614" s="5">
        <v>42112</v>
      </c>
      <c r="K614" s="12">
        <f>Ventas[[#This Row],[Unit Price]]*Ventas[[#This Row],[Quantity]]</f>
        <v>496</v>
      </c>
      <c r="L614" s="12">
        <f>Ventas[[#This Row],[Unit Cost]]*Ventas[[#This Row],[Quantity]]</f>
        <v>406.72</v>
      </c>
      <c r="M614" s="14">
        <f>Ventas[[#This Row],[Ingresos]]-Ventas[[#This Row],[Costes]]</f>
        <v>89.279999999999973</v>
      </c>
      <c r="N614" s="14" t="str">
        <f>_xlfn.XLOOKUP(Ventas[[#This Row],[Ship Country]],[1]!Countries[Ship Country],[1]!Countries[Area],"No registrado")</f>
        <v>Nord Europe</v>
      </c>
      <c r="O614" s="14" t="str">
        <f>_xlfn.XLOOKUP(Ventas[[#This Row],[Ship Country]],[1]!Countries[Ship Country],[1]!Countries[Continent],"No existe")</f>
        <v>Europe</v>
      </c>
      <c r="P614" s="15" t="str">
        <f>_xlfn.XLOOKUP(Ventas[[#This Row],[Category]],[2]!ProdManager[Category],[2]!ProdManager[Prod_Manager])</f>
        <v>Peter Stone</v>
      </c>
      <c r="Q614" s="15">
        <f>YEAR(Ventas[[#This Row],[Order Date]])</f>
        <v>2015</v>
      </c>
      <c r="R614" s="15" t="str">
        <f>TEXT(Ventas[[#This Row],[Order Date]],"MMM")</f>
        <v>abr</v>
      </c>
    </row>
    <row r="615" spans="1:18" x14ac:dyDescent="0.25">
      <c r="A615" s="6">
        <v>10479</v>
      </c>
      <c r="B615" s="6" t="s">
        <v>58</v>
      </c>
      <c r="C615" s="6" t="s">
        <v>46</v>
      </c>
      <c r="D615" s="6">
        <v>26.2</v>
      </c>
      <c r="E615" s="6">
        <v>20.96</v>
      </c>
      <c r="F615" s="6">
        <v>28</v>
      </c>
      <c r="G615" s="6" t="s">
        <v>82</v>
      </c>
      <c r="H615" s="6" t="s">
        <v>83</v>
      </c>
      <c r="I615" s="6" t="s">
        <v>84</v>
      </c>
      <c r="J615" s="7">
        <v>42113</v>
      </c>
      <c r="K615" s="12">
        <f>Ventas[[#This Row],[Unit Price]]*Ventas[[#This Row],[Quantity]]</f>
        <v>733.6</v>
      </c>
      <c r="L615" s="12">
        <f>Ventas[[#This Row],[Unit Cost]]*Ventas[[#This Row],[Quantity]]</f>
        <v>586.88</v>
      </c>
      <c r="M615" s="14">
        <f>Ventas[[#This Row],[Ingresos]]-Ventas[[#This Row],[Costes]]</f>
        <v>146.72000000000003</v>
      </c>
      <c r="N615" s="14" t="str">
        <f>_xlfn.XLOOKUP(Ventas[[#This Row],[Ship Country]],[1]!Countries[Ship Country],[1]!Countries[Area],"No registrado")</f>
        <v>Nord America</v>
      </c>
      <c r="O615" s="14" t="str">
        <f>_xlfn.XLOOKUP(Ventas[[#This Row],[Ship Country]],[1]!Countries[Ship Country],[1]!Countries[Continent],"No existe")</f>
        <v>America</v>
      </c>
      <c r="P615" s="15" t="str">
        <f>_xlfn.XLOOKUP(Ventas[[#This Row],[Category]],[2]!ProdManager[Category],[2]!ProdManager[Prod_Manager])</f>
        <v>John Matter</v>
      </c>
      <c r="Q615" s="15">
        <f>YEAR(Ventas[[#This Row],[Order Date]])</f>
        <v>2015</v>
      </c>
      <c r="R615" s="15" t="str">
        <f>TEXT(Ventas[[#This Row],[Order Date]],"MMM")</f>
        <v>abr</v>
      </c>
    </row>
    <row r="616" spans="1:18" x14ac:dyDescent="0.25">
      <c r="A616" s="4">
        <v>10479</v>
      </c>
      <c r="B616" s="4" t="s">
        <v>52</v>
      </c>
      <c r="C616" s="4" t="s">
        <v>15</v>
      </c>
      <c r="D616" s="4">
        <v>44</v>
      </c>
      <c r="E616" s="4">
        <v>37.4</v>
      </c>
      <c r="F616" s="4">
        <v>60</v>
      </c>
      <c r="G616" s="4" t="s">
        <v>82</v>
      </c>
      <c r="H616" s="4" t="s">
        <v>83</v>
      </c>
      <c r="I616" s="4" t="s">
        <v>84</v>
      </c>
      <c r="J616" s="5">
        <v>42113</v>
      </c>
      <c r="K616" s="12">
        <f>Ventas[[#This Row],[Unit Price]]*Ventas[[#This Row],[Quantity]]</f>
        <v>2640</v>
      </c>
      <c r="L616" s="12">
        <f>Ventas[[#This Row],[Unit Cost]]*Ventas[[#This Row],[Quantity]]</f>
        <v>2244</v>
      </c>
      <c r="M616" s="14">
        <f>Ventas[[#This Row],[Ingresos]]-Ventas[[#This Row],[Costes]]</f>
        <v>396</v>
      </c>
      <c r="N616" s="14" t="str">
        <f>_xlfn.XLOOKUP(Ventas[[#This Row],[Ship Country]],[1]!Countries[Ship Country],[1]!Countries[Area],"No registrado")</f>
        <v>Nord America</v>
      </c>
      <c r="O616" s="14" t="str">
        <f>_xlfn.XLOOKUP(Ventas[[#This Row],[Ship Country]],[1]!Countries[Ship Country],[1]!Countries[Continent],"No existe")</f>
        <v>America</v>
      </c>
      <c r="P616" s="15" t="str">
        <f>_xlfn.XLOOKUP(Ventas[[#This Row],[Category]],[2]!ProdManager[Category],[2]!ProdManager[Prod_Manager])</f>
        <v>Peter Stone</v>
      </c>
      <c r="Q616" s="15">
        <f>YEAR(Ventas[[#This Row],[Order Date]])</f>
        <v>2015</v>
      </c>
      <c r="R616" s="15" t="str">
        <f>TEXT(Ventas[[#This Row],[Order Date]],"MMM")</f>
        <v>abr</v>
      </c>
    </row>
    <row r="617" spans="1:18" x14ac:dyDescent="0.25">
      <c r="A617" s="6">
        <v>10479</v>
      </c>
      <c r="B617" s="6" t="s">
        <v>188</v>
      </c>
      <c r="C617" s="6" t="s">
        <v>43</v>
      </c>
      <c r="D617" s="6">
        <v>210.8</v>
      </c>
      <c r="E617" s="6">
        <v>193.93600000000001</v>
      </c>
      <c r="F617" s="6">
        <v>30</v>
      </c>
      <c r="G617" s="6" t="s">
        <v>82</v>
      </c>
      <c r="H617" s="6" t="s">
        <v>83</v>
      </c>
      <c r="I617" s="6" t="s">
        <v>84</v>
      </c>
      <c r="J617" s="7">
        <v>42113</v>
      </c>
      <c r="K617" s="12">
        <f>Ventas[[#This Row],[Unit Price]]*Ventas[[#This Row],[Quantity]]</f>
        <v>6324</v>
      </c>
      <c r="L617" s="12">
        <f>Ventas[[#This Row],[Unit Cost]]*Ventas[[#This Row],[Quantity]]</f>
        <v>5818.08</v>
      </c>
      <c r="M617" s="14">
        <f>Ventas[[#This Row],[Ingresos]]-Ventas[[#This Row],[Costes]]</f>
        <v>505.92000000000007</v>
      </c>
      <c r="N617" s="14" t="str">
        <f>_xlfn.XLOOKUP(Ventas[[#This Row],[Ship Country]],[1]!Countries[Ship Country],[1]!Countries[Area],"No registrado")</f>
        <v>Nord America</v>
      </c>
      <c r="O617" s="14" t="str">
        <f>_xlfn.XLOOKUP(Ventas[[#This Row],[Ship Country]],[1]!Countries[Ship Country],[1]!Countries[Continent],"No existe")</f>
        <v>America</v>
      </c>
      <c r="P617" s="15" t="str">
        <f>_xlfn.XLOOKUP(Ventas[[#This Row],[Category]],[2]!ProdManager[Category],[2]!ProdManager[Prod_Manager])</f>
        <v>John Matter</v>
      </c>
      <c r="Q617" s="15">
        <f>YEAR(Ventas[[#This Row],[Order Date]])</f>
        <v>2015</v>
      </c>
      <c r="R617" s="15" t="str">
        <f>TEXT(Ventas[[#This Row],[Order Date]],"MMM")</f>
        <v>abr</v>
      </c>
    </row>
    <row r="618" spans="1:18" x14ac:dyDescent="0.25">
      <c r="A618" s="4">
        <v>10479</v>
      </c>
      <c r="B618" s="4" t="s">
        <v>150</v>
      </c>
      <c r="C618" s="4" t="s">
        <v>10</v>
      </c>
      <c r="D618" s="4">
        <v>26.6</v>
      </c>
      <c r="E618" s="4">
        <v>20.482000000000003</v>
      </c>
      <c r="F618" s="4">
        <v>30</v>
      </c>
      <c r="G618" s="4" t="s">
        <v>82</v>
      </c>
      <c r="H618" s="4" t="s">
        <v>83</v>
      </c>
      <c r="I618" s="4" t="s">
        <v>84</v>
      </c>
      <c r="J618" s="5">
        <v>42113</v>
      </c>
      <c r="K618" s="12">
        <f>Ventas[[#This Row],[Unit Price]]*Ventas[[#This Row],[Quantity]]</f>
        <v>798</v>
      </c>
      <c r="L618" s="12">
        <f>Ventas[[#This Row],[Unit Cost]]*Ventas[[#This Row],[Quantity]]</f>
        <v>614.46</v>
      </c>
      <c r="M618" s="14">
        <f>Ventas[[#This Row],[Ingresos]]-Ventas[[#This Row],[Costes]]</f>
        <v>183.53999999999996</v>
      </c>
      <c r="N618" s="14" t="str">
        <f>_xlfn.XLOOKUP(Ventas[[#This Row],[Ship Country]],[1]!Countries[Ship Country],[1]!Countries[Area],"No registrado")</f>
        <v>Nord America</v>
      </c>
      <c r="O618" s="14" t="str">
        <f>_xlfn.XLOOKUP(Ventas[[#This Row],[Ship Country]],[1]!Countries[Ship Country],[1]!Countries[Continent],"No existe")</f>
        <v>America</v>
      </c>
      <c r="P618" s="15" t="str">
        <f>_xlfn.XLOOKUP(Ventas[[#This Row],[Category]],[2]!ProdManager[Category],[2]!ProdManager[Prod_Manager])</f>
        <v>Marc Caine</v>
      </c>
      <c r="Q618" s="15">
        <f>YEAR(Ventas[[#This Row],[Order Date]])</f>
        <v>2015</v>
      </c>
      <c r="R618" s="15" t="str">
        <f>TEXT(Ventas[[#This Row],[Order Date]],"MMM")</f>
        <v>abr</v>
      </c>
    </row>
    <row r="619" spans="1:18" x14ac:dyDescent="0.25">
      <c r="A619" s="6">
        <v>10480</v>
      </c>
      <c r="B619" s="6" t="s">
        <v>195</v>
      </c>
      <c r="C619" s="6" t="s">
        <v>35</v>
      </c>
      <c r="D619" s="6">
        <v>7.6</v>
      </c>
      <c r="E619" s="6">
        <v>5.0919999999999996</v>
      </c>
      <c r="F619" s="6">
        <v>30</v>
      </c>
      <c r="G619" s="6" t="s">
        <v>234</v>
      </c>
      <c r="H619" s="6" t="s">
        <v>235</v>
      </c>
      <c r="I619" s="6" t="s">
        <v>13</v>
      </c>
      <c r="J619" s="7">
        <v>42114</v>
      </c>
      <c r="K619" s="12">
        <f>Ventas[[#This Row],[Unit Price]]*Ventas[[#This Row],[Quantity]]</f>
        <v>228</v>
      </c>
      <c r="L619" s="12">
        <f>Ventas[[#This Row],[Unit Cost]]*Ventas[[#This Row],[Quantity]]</f>
        <v>152.76</v>
      </c>
      <c r="M619" s="14">
        <f>Ventas[[#This Row],[Ingresos]]-Ventas[[#This Row],[Costes]]</f>
        <v>75.240000000000009</v>
      </c>
      <c r="N619" s="14" t="str">
        <f>_xlfn.XLOOKUP(Ventas[[#This Row],[Ship Country]],[1]!Countries[Ship Country],[1]!Countries[Area],"No registrado")</f>
        <v>Nord Europe</v>
      </c>
      <c r="O619" s="14" t="str">
        <f>_xlfn.XLOOKUP(Ventas[[#This Row],[Ship Country]],[1]!Countries[Ship Country],[1]!Countries[Continent],"No existe")</f>
        <v>Europe</v>
      </c>
      <c r="P619" s="15" t="str">
        <f>_xlfn.XLOOKUP(Ventas[[#This Row],[Category]],[2]!ProdManager[Category],[2]!ProdManager[Prod_Manager])</f>
        <v>Lydia Sinn</v>
      </c>
      <c r="Q619" s="15">
        <f>YEAR(Ventas[[#This Row],[Order Date]])</f>
        <v>2015</v>
      </c>
      <c r="R619" s="15" t="str">
        <f>TEXT(Ventas[[#This Row],[Order Date]],"MMM")</f>
        <v>abr</v>
      </c>
    </row>
    <row r="620" spans="1:18" x14ac:dyDescent="0.25">
      <c r="A620" s="4">
        <v>10480</v>
      </c>
      <c r="B620" s="4" t="s">
        <v>52</v>
      </c>
      <c r="C620" s="4" t="s">
        <v>15</v>
      </c>
      <c r="D620" s="4">
        <v>44</v>
      </c>
      <c r="E620" s="4">
        <v>36.96</v>
      </c>
      <c r="F620" s="4">
        <v>12</v>
      </c>
      <c r="G620" s="4" t="s">
        <v>234</v>
      </c>
      <c r="H620" s="4" t="s">
        <v>235</v>
      </c>
      <c r="I620" s="4" t="s">
        <v>13</v>
      </c>
      <c r="J620" s="5">
        <v>42114</v>
      </c>
      <c r="K620" s="12">
        <f>Ventas[[#This Row],[Unit Price]]*Ventas[[#This Row],[Quantity]]</f>
        <v>528</v>
      </c>
      <c r="L620" s="12">
        <f>Ventas[[#This Row],[Unit Cost]]*Ventas[[#This Row],[Quantity]]</f>
        <v>443.52</v>
      </c>
      <c r="M620" s="14">
        <f>Ventas[[#This Row],[Ingresos]]-Ventas[[#This Row],[Costes]]</f>
        <v>84.480000000000018</v>
      </c>
      <c r="N620" s="14" t="str">
        <f>_xlfn.XLOOKUP(Ventas[[#This Row],[Ship Country]],[1]!Countries[Ship Country],[1]!Countries[Area],"No registrado")</f>
        <v>Nord Europe</v>
      </c>
      <c r="O620" s="14" t="str">
        <f>_xlfn.XLOOKUP(Ventas[[#This Row],[Ship Country]],[1]!Countries[Ship Country],[1]!Countries[Continent],"No existe")</f>
        <v>Europe</v>
      </c>
      <c r="P620" s="15" t="str">
        <f>_xlfn.XLOOKUP(Ventas[[#This Row],[Category]],[2]!ProdManager[Category],[2]!ProdManager[Prod_Manager])</f>
        <v>Peter Stone</v>
      </c>
      <c r="Q620" s="15">
        <f>YEAR(Ventas[[#This Row],[Order Date]])</f>
        <v>2015</v>
      </c>
      <c r="R620" s="15" t="str">
        <f>TEXT(Ventas[[#This Row],[Order Date]],"MMM")</f>
        <v>abr</v>
      </c>
    </row>
    <row r="621" spans="1:18" x14ac:dyDescent="0.25">
      <c r="A621" s="6">
        <v>10481</v>
      </c>
      <c r="B621" s="6" t="s">
        <v>41</v>
      </c>
      <c r="C621" s="6" t="s">
        <v>35</v>
      </c>
      <c r="D621" s="6">
        <v>16</v>
      </c>
      <c r="E621" s="6">
        <v>10.719999999999999</v>
      </c>
      <c r="F621" s="6">
        <v>24</v>
      </c>
      <c r="G621" s="6" t="s">
        <v>139</v>
      </c>
      <c r="H621" s="6" t="s">
        <v>26</v>
      </c>
      <c r="I621" s="6" t="s">
        <v>27</v>
      </c>
      <c r="J621" s="7">
        <v>42114</v>
      </c>
      <c r="K621" s="12">
        <f>Ventas[[#This Row],[Unit Price]]*Ventas[[#This Row],[Quantity]]</f>
        <v>384</v>
      </c>
      <c r="L621" s="12">
        <f>Ventas[[#This Row],[Unit Cost]]*Ventas[[#This Row],[Quantity]]</f>
        <v>257.27999999999997</v>
      </c>
      <c r="M621" s="14">
        <f>Ventas[[#This Row],[Ingresos]]-Ventas[[#This Row],[Costes]]</f>
        <v>126.72000000000003</v>
      </c>
      <c r="N621" s="14" t="str">
        <f>_xlfn.XLOOKUP(Ventas[[#This Row],[Ship Country]],[1]!Countries[Ship Country],[1]!Countries[Area],"No registrado")</f>
        <v>Sud America</v>
      </c>
      <c r="O621" s="14" t="str">
        <f>_xlfn.XLOOKUP(Ventas[[#This Row],[Ship Country]],[1]!Countries[Ship Country],[1]!Countries[Continent],"No existe")</f>
        <v>America</v>
      </c>
      <c r="P621" s="15" t="str">
        <f>_xlfn.XLOOKUP(Ventas[[#This Row],[Category]],[2]!ProdManager[Category],[2]!ProdManager[Prod_Manager])</f>
        <v>Lydia Sinn</v>
      </c>
      <c r="Q621" s="15">
        <f>YEAR(Ventas[[#This Row],[Order Date]])</f>
        <v>2015</v>
      </c>
      <c r="R621" s="15" t="str">
        <f>TEXT(Ventas[[#This Row],[Order Date]],"MMM")</f>
        <v>abr</v>
      </c>
    </row>
    <row r="622" spans="1:18" x14ac:dyDescent="0.25">
      <c r="A622" s="4">
        <v>10481</v>
      </c>
      <c r="B622" s="4" t="s">
        <v>40</v>
      </c>
      <c r="C622" s="4" t="s">
        <v>15</v>
      </c>
      <c r="D622" s="4">
        <v>27.2</v>
      </c>
      <c r="E622" s="4">
        <v>20.943999999999999</v>
      </c>
      <c r="F622" s="4">
        <v>40</v>
      </c>
      <c r="G622" s="4" t="s">
        <v>139</v>
      </c>
      <c r="H622" s="4" t="s">
        <v>26</v>
      </c>
      <c r="I622" s="4" t="s">
        <v>27</v>
      </c>
      <c r="J622" s="5">
        <v>42114</v>
      </c>
      <c r="K622" s="12">
        <f>Ventas[[#This Row],[Unit Price]]*Ventas[[#This Row],[Quantity]]</f>
        <v>1088</v>
      </c>
      <c r="L622" s="12">
        <f>Ventas[[#This Row],[Unit Cost]]*Ventas[[#This Row],[Quantity]]</f>
        <v>837.76</v>
      </c>
      <c r="M622" s="14">
        <f>Ventas[[#This Row],[Ingresos]]-Ventas[[#This Row],[Costes]]</f>
        <v>250.24</v>
      </c>
      <c r="N622" s="14" t="str">
        <f>_xlfn.XLOOKUP(Ventas[[#This Row],[Ship Country]],[1]!Countries[Ship Country],[1]!Countries[Area],"No registrado")</f>
        <v>Sud America</v>
      </c>
      <c r="O622" s="14" t="str">
        <f>_xlfn.XLOOKUP(Ventas[[#This Row],[Ship Country]],[1]!Countries[Ship Country],[1]!Countries[Continent],"No existe")</f>
        <v>America</v>
      </c>
      <c r="P622" s="15" t="str">
        <f>_xlfn.XLOOKUP(Ventas[[#This Row],[Category]],[2]!ProdManager[Category],[2]!ProdManager[Prod_Manager])</f>
        <v>Peter Stone</v>
      </c>
      <c r="Q622" s="15">
        <f>YEAR(Ventas[[#This Row],[Order Date]])</f>
        <v>2015</v>
      </c>
      <c r="R622" s="15" t="str">
        <f>TEXT(Ventas[[#This Row],[Order Date]],"MMM")</f>
        <v>abr</v>
      </c>
    </row>
    <row r="623" spans="1:18" x14ac:dyDescent="0.25">
      <c r="A623" s="6">
        <v>10482</v>
      </c>
      <c r="B623" s="6" t="s">
        <v>98</v>
      </c>
      <c r="C623" s="6" t="s">
        <v>29</v>
      </c>
      <c r="D623" s="6">
        <v>14.7</v>
      </c>
      <c r="E623" s="6">
        <v>11.465999999999999</v>
      </c>
      <c r="F623" s="6">
        <v>10</v>
      </c>
      <c r="G623" s="6" t="s">
        <v>247</v>
      </c>
      <c r="H623" s="6" t="s">
        <v>248</v>
      </c>
      <c r="I623" s="6" t="s">
        <v>84</v>
      </c>
      <c r="J623" s="7">
        <v>42115</v>
      </c>
      <c r="K623" s="12">
        <f>Ventas[[#This Row],[Unit Price]]*Ventas[[#This Row],[Quantity]]</f>
        <v>147</v>
      </c>
      <c r="L623" s="12">
        <f>Ventas[[#This Row],[Unit Cost]]*Ventas[[#This Row],[Quantity]]</f>
        <v>114.66</v>
      </c>
      <c r="M623" s="14">
        <f>Ventas[[#This Row],[Ingresos]]-Ventas[[#This Row],[Costes]]</f>
        <v>32.340000000000003</v>
      </c>
      <c r="N623" s="14" t="str">
        <f>_xlfn.XLOOKUP(Ventas[[#This Row],[Ship Country]],[1]!Countries[Ship Country],[1]!Countries[Area],"No registrado")</f>
        <v>Nord America</v>
      </c>
      <c r="O623" s="14" t="str">
        <f>_xlfn.XLOOKUP(Ventas[[#This Row],[Ship Country]],[1]!Countries[Ship Country],[1]!Countries[Continent],"No existe")</f>
        <v>America</v>
      </c>
      <c r="P623" s="15" t="str">
        <f>_xlfn.XLOOKUP(Ventas[[#This Row],[Category]],[2]!ProdManager[Category],[2]!ProdManager[Prod_Manager])</f>
        <v>Peter Stone</v>
      </c>
      <c r="Q623" s="15">
        <f>YEAR(Ventas[[#This Row],[Order Date]])</f>
        <v>2015</v>
      </c>
      <c r="R623" s="15" t="str">
        <f>TEXT(Ventas[[#This Row],[Order Date]],"MMM")</f>
        <v>abr</v>
      </c>
    </row>
    <row r="624" spans="1:18" x14ac:dyDescent="0.25">
      <c r="A624" s="4">
        <v>10483</v>
      </c>
      <c r="B624" s="4" t="s">
        <v>140</v>
      </c>
      <c r="C624" s="4" t="s">
        <v>43</v>
      </c>
      <c r="D624" s="4">
        <v>11.2</v>
      </c>
      <c r="E624" s="4">
        <v>10.08</v>
      </c>
      <c r="F624" s="4">
        <v>35</v>
      </c>
      <c r="G624" s="4" t="s">
        <v>105</v>
      </c>
      <c r="H624" s="4" t="s">
        <v>106</v>
      </c>
      <c r="I624" s="4" t="s">
        <v>84</v>
      </c>
      <c r="J624" s="5">
        <v>42118</v>
      </c>
      <c r="K624" s="12">
        <f>Ventas[[#This Row],[Unit Price]]*Ventas[[#This Row],[Quantity]]</f>
        <v>392</v>
      </c>
      <c r="L624" s="12">
        <f>Ventas[[#This Row],[Unit Cost]]*Ventas[[#This Row],[Quantity]]</f>
        <v>352.8</v>
      </c>
      <c r="M624" s="14">
        <f>Ventas[[#This Row],[Ingresos]]-Ventas[[#This Row],[Costes]]</f>
        <v>39.199999999999989</v>
      </c>
      <c r="N624" s="14" t="str">
        <f>_xlfn.XLOOKUP(Ventas[[#This Row],[Ship Country]],[1]!Countries[Ship Country],[1]!Countries[Area],"No registrado")</f>
        <v>Nord America</v>
      </c>
      <c r="O624" s="14" t="str">
        <f>_xlfn.XLOOKUP(Ventas[[#This Row],[Ship Country]],[1]!Countries[Ship Country],[1]!Countries[Continent],"No existe")</f>
        <v>America</v>
      </c>
      <c r="P624" s="15" t="str">
        <f>_xlfn.XLOOKUP(Ventas[[#This Row],[Category]],[2]!ProdManager[Category],[2]!ProdManager[Prod_Manager])</f>
        <v>John Matter</v>
      </c>
      <c r="Q624" s="15">
        <f>YEAR(Ventas[[#This Row],[Order Date]])</f>
        <v>2015</v>
      </c>
      <c r="R624" s="15" t="str">
        <f>TEXT(Ventas[[#This Row],[Order Date]],"MMM")</f>
        <v>abr</v>
      </c>
    </row>
    <row r="625" spans="1:18" x14ac:dyDescent="0.25">
      <c r="A625" s="6">
        <v>10483</v>
      </c>
      <c r="B625" s="6" t="s">
        <v>61</v>
      </c>
      <c r="C625" s="6" t="s">
        <v>24</v>
      </c>
      <c r="D625" s="6">
        <v>10.4</v>
      </c>
      <c r="E625" s="6">
        <v>7.5919999999999996</v>
      </c>
      <c r="F625" s="6">
        <v>30</v>
      </c>
      <c r="G625" s="6" t="s">
        <v>105</v>
      </c>
      <c r="H625" s="6" t="s">
        <v>106</v>
      </c>
      <c r="I625" s="6" t="s">
        <v>84</v>
      </c>
      <c r="J625" s="7">
        <v>42118</v>
      </c>
      <c r="K625" s="12">
        <f>Ventas[[#This Row],[Unit Price]]*Ventas[[#This Row],[Quantity]]</f>
        <v>312</v>
      </c>
      <c r="L625" s="12">
        <f>Ventas[[#This Row],[Unit Cost]]*Ventas[[#This Row],[Quantity]]</f>
        <v>227.76</v>
      </c>
      <c r="M625" s="14">
        <f>Ventas[[#This Row],[Ingresos]]-Ventas[[#This Row],[Costes]]</f>
        <v>84.240000000000009</v>
      </c>
      <c r="N625" s="14" t="str">
        <f>_xlfn.XLOOKUP(Ventas[[#This Row],[Ship Country]],[1]!Countries[Ship Country],[1]!Countries[Area],"No registrado")</f>
        <v>Nord America</v>
      </c>
      <c r="O625" s="14" t="str">
        <f>_xlfn.XLOOKUP(Ventas[[#This Row],[Ship Country]],[1]!Countries[Ship Country],[1]!Countries[Continent],"No existe")</f>
        <v>America</v>
      </c>
      <c r="P625" s="15" t="str">
        <f>_xlfn.XLOOKUP(Ventas[[#This Row],[Category]],[2]!ProdManager[Category],[2]!ProdManager[Prod_Manager])</f>
        <v>Lydia Sinn</v>
      </c>
      <c r="Q625" s="15">
        <f>YEAR(Ventas[[#This Row],[Order Date]])</f>
        <v>2015</v>
      </c>
      <c r="R625" s="15" t="str">
        <f>TEXT(Ventas[[#This Row],[Order Date]],"MMM")</f>
        <v>abr</v>
      </c>
    </row>
    <row r="626" spans="1:18" x14ac:dyDescent="0.25">
      <c r="A626" s="4">
        <v>10484</v>
      </c>
      <c r="B626" s="4" t="s">
        <v>98</v>
      </c>
      <c r="C626" s="4" t="s">
        <v>29</v>
      </c>
      <c r="D626" s="4">
        <v>14.7</v>
      </c>
      <c r="E626" s="4">
        <v>11.318999999999999</v>
      </c>
      <c r="F626" s="4">
        <v>10</v>
      </c>
      <c r="G626" s="4" t="s">
        <v>147</v>
      </c>
      <c r="H626" s="4" t="s">
        <v>148</v>
      </c>
      <c r="I626" s="4" t="s">
        <v>149</v>
      </c>
      <c r="J626" s="5">
        <v>42118</v>
      </c>
      <c r="K626" s="12">
        <f>Ventas[[#This Row],[Unit Price]]*Ventas[[#This Row],[Quantity]]</f>
        <v>147</v>
      </c>
      <c r="L626" s="12">
        <f>Ventas[[#This Row],[Unit Cost]]*Ventas[[#This Row],[Quantity]]</f>
        <v>113.19</v>
      </c>
      <c r="M626" s="14">
        <f>Ventas[[#This Row],[Ingresos]]-Ventas[[#This Row],[Costes]]</f>
        <v>33.81</v>
      </c>
      <c r="N626" s="14" t="str">
        <f>_xlfn.XLOOKUP(Ventas[[#This Row],[Ship Country]],[1]!Countries[Ship Country],[1]!Countries[Area],"No registrado")</f>
        <v>Nord Europe</v>
      </c>
      <c r="O626" s="14" t="str">
        <f>_xlfn.XLOOKUP(Ventas[[#This Row],[Ship Country]],[1]!Countries[Ship Country],[1]!Countries[Continent],"No existe")</f>
        <v>Europe</v>
      </c>
      <c r="P626" s="15" t="str">
        <f>_xlfn.XLOOKUP(Ventas[[#This Row],[Category]],[2]!ProdManager[Category],[2]!ProdManager[Prod_Manager])</f>
        <v>Peter Stone</v>
      </c>
      <c r="Q626" s="15">
        <f>YEAR(Ventas[[#This Row],[Order Date]])</f>
        <v>2015</v>
      </c>
      <c r="R626" s="15" t="str">
        <f>TEXT(Ventas[[#This Row],[Order Date]],"MMM")</f>
        <v>abr</v>
      </c>
    </row>
    <row r="627" spans="1:18" x14ac:dyDescent="0.25">
      <c r="A627" s="6">
        <v>10484</v>
      </c>
      <c r="B627" s="6" t="s">
        <v>22</v>
      </c>
      <c r="C627" s="6" t="s">
        <v>18</v>
      </c>
      <c r="D627" s="6">
        <v>42.4</v>
      </c>
      <c r="E627" s="6">
        <v>32.647999999999996</v>
      </c>
      <c r="F627" s="6">
        <v>3</v>
      </c>
      <c r="G627" s="6" t="s">
        <v>147</v>
      </c>
      <c r="H627" s="6" t="s">
        <v>148</v>
      </c>
      <c r="I627" s="6" t="s">
        <v>149</v>
      </c>
      <c r="J627" s="7">
        <v>42118</v>
      </c>
      <c r="K627" s="12">
        <f>Ventas[[#This Row],[Unit Price]]*Ventas[[#This Row],[Quantity]]</f>
        <v>127.19999999999999</v>
      </c>
      <c r="L627" s="12">
        <f>Ventas[[#This Row],[Unit Cost]]*Ventas[[#This Row],[Quantity]]</f>
        <v>97.943999999999988</v>
      </c>
      <c r="M627" s="14">
        <f>Ventas[[#This Row],[Ingresos]]-Ventas[[#This Row],[Costes]]</f>
        <v>29.256</v>
      </c>
      <c r="N627" s="14" t="str">
        <f>_xlfn.XLOOKUP(Ventas[[#This Row],[Ship Country]],[1]!Countries[Ship Country],[1]!Countries[Area],"No registrado")</f>
        <v>Nord Europe</v>
      </c>
      <c r="O627" s="14" t="str">
        <f>_xlfn.XLOOKUP(Ventas[[#This Row],[Ship Country]],[1]!Countries[Ship Country],[1]!Countries[Continent],"No existe")</f>
        <v>Europe</v>
      </c>
      <c r="P627" s="15" t="str">
        <f>_xlfn.XLOOKUP(Ventas[[#This Row],[Category]],[2]!ProdManager[Category],[2]!ProdManager[Prod_Manager])</f>
        <v>Marc Caine</v>
      </c>
      <c r="Q627" s="15">
        <f>YEAR(Ventas[[#This Row],[Order Date]])</f>
        <v>2015</v>
      </c>
      <c r="R627" s="15" t="str">
        <f>TEXT(Ventas[[#This Row],[Order Date]],"MMM")</f>
        <v>abr</v>
      </c>
    </row>
    <row r="628" spans="1:18" x14ac:dyDescent="0.25">
      <c r="A628" s="4">
        <v>10484</v>
      </c>
      <c r="B628" s="4" t="s">
        <v>71</v>
      </c>
      <c r="C628" s="4" t="s">
        <v>35</v>
      </c>
      <c r="D628" s="4">
        <v>8</v>
      </c>
      <c r="E628" s="4">
        <v>5.4399999999999995</v>
      </c>
      <c r="F628" s="4">
        <v>14</v>
      </c>
      <c r="G628" s="4" t="s">
        <v>147</v>
      </c>
      <c r="H628" s="4" t="s">
        <v>148</v>
      </c>
      <c r="I628" s="4" t="s">
        <v>149</v>
      </c>
      <c r="J628" s="5">
        <v>42118</v>
      </c>
      <c r="K628" s="12">
        <f>Ventas[[#This Row],[Unit Price]]*Ventas[[#This Row],[Quantity]]</f>
        <v>112</v>
      </c>
      <c r="L628" s="12">
        <f>Ventas[[#This Row],[Unit Cost]]*Ventas[[#This Row],[Quantity]]</f>
        <v>76.16</v>
      </c>
      <c r="M628" s="14">
        <f>Ventas[[#This Row],[Ingresos]]-Ventas[[#This Row],[Costes]]</f>
        <v>35.840000000000003</v>
      </c>
      <c r="N628" s="14" t="str">
        <f>_xlfn.XLOOKUP(Ventas[[#This Row],[Ship Country]],[1]!Countries[Ship Country],[1]!Countries[Area],"No registrado")</f>
        <v>Nord Europe</v>
      </c>
      <c r="O628" s="14" t="str">
        <f>_xlfn.XLOOKUP(Ventas[[#This Row],[Ship Country]],[1]!Countries[Ship Country],[1]!Countries[Continent],"No existe")</f>
        <v>Europe</v>
      </c>
      <c r="P628" s="15" t="str">
        <f>_xlfn.XLOOKUP(Ventas[[#This Row],[Category]],[2]!ProdManager[Category],[2]!ProdManager[Prod_Manager])</f>
        <v>Lydia Sinn</v>
      </c>
      <c r="Q628" s="15">
        <f>YEAR(Ventas[[#This Row],[Order Date]])</f>
        <v>2015</v>
      </c>
      <c r="R628" s="15" t="str">
        <f>TEXT(Ventas[[#This Row],[Order Date]],"MMM")</f>
        <v>abr</v>
      </c>
    </row>
    <row r="629" spans="1:18" x14ac:dyDescent="0.25">
      <c r="A629" s="6">
        <v>10485</v>
      </c>
      <c r="B629" s="6" t="s">
        <v>79</v>
      </c>
      <c r="C629" s="6" t="s">
        <v>43</v>
      </c>
      <c r="D629" s="6">
        <v>12</v>
      </c>
      <c r="E629" s="6">
        <v>10.56</v>
      </c>
      <c r="F629" s="6">
        <v>60</v>
      </c>
      <c r="G629" s="6" t="s">
        <v>232</v>
      </c>
      <c r="H629" s="6" t="s">
        <v>233</v>
      </c>
      <c r="I629" s="6" t="s">
        <v>65</v>
      </c>
      <c r="J629" s="7">
        <v>42119</v>
      </c>
      <c r="K629" s="12">
        <f>Ventas[[#This Row],[Unit Price]]*Ventas[[#This Row],[Quantity]]</f>
        <v>720</v>
      </c>
      <c r="L629" s="12">
        <f>Ventas[[#This Row],[Unit Cost]]*Ventas[[#This Row],[Quantity]]</f>
        <v>633.6</v>
      </c>
      <c r="M629" s="14">
        <f>Ventas[[#This Row],[Ingresos]]-Ventas[[#This Row],[Costes]]</f>
        <v>86.399999999999977</v>
      </c>
      <c r="N629" s="14" t="str">
        <f>_xlfn.XLOOKUP(Ventas[[#This Row],[Ship Country]],[1]!Countries[Ship Country],[1]!Countries[Area],"No registrado")</f>
        <v>Sud America</v>
      </c>
      <c r="O629" s="14" t="str">
        <f>_xlfn.XLOOKUP(Ventas[[#This Row],[Ship Country]],[1]!Countries[Ship Country],[1]!Countries[Continent],"No existe")</f>
        <v>America</v>
      </c>
      <c r="P629" s="15" t="str">
        <f>_xlfn.XLOOKUP(Ventas[[#This Row],[Category]],[2]!ProdManager[Category],[2]!ProdManager[Prod_Manager])</f>
        <v>John Matter</v>
      </c>
      <c r="Q629" s="15">
        <f>YEAR(Ventas[[#This Row],[Order Date]])</f>
        <v>2015</v>
      </c>
      <c r="R629" s="15" t="str">
        <f>TEXT(Ventas[[#This Row],[Order Date]],"MMM")</f>
        <v>abr</v>
      </c>
    </row>
    <row r="630" spans="1:18" x14ac:dyDescent="0.25">
      <c r="A630" s="4">
        <v>10485</v>
      </c>
      <c r="B630" s="4" t="s">
        <v>55</v>
      </c>
      <c r="C630" s="4" t="s">
        <v>43</v>
      </c>
      <c r="D630" s="4">
        <v>15.2</v>
      </c>
      <c r="E630" s="4">
        <v>13.984</v>
      </c>
      <c r="F630" s="4">
        <v>20</v>
      </c>
      <c r="G630" s="4" t="s">
        <v>232</v>
      </c>
      <c r="H630" s="4" t="s">
        <v>233</v>
      </c>
      <c r="I630" s="4" t="s">
        <v>65</v>
      </c>
      <c r="J630" s="5">
        <v>42119</v>
      </c>
      <c r="K630" s="12">
        <f>Ventas[[#This Row],[Unit Price]]*Ventas[[#This Row],[Quantity]]</f>
        <v>304</v>
      </c>
      <c r="L630" s="12">
        <f>Ventas[[#This Row],[Unit Cost]]*Ventas[[#This Row],[Quantity]]</f>
        <v>279.68</v>
      </c>
      <c r="M630" s="14">
        <f>Ventas[[#This Row],[Ingresos]]-Ventas[[#This Row],[Costes]]</f>
        <v>24.319999999999993</v>
      </c>
      <c r="N630" s="14" t="str">
        <f>_xlfn.XLOOKUP(Ventas[[#This Row],[Ship Country]],[1]!Countries[Ship Country],[1]!Countries[Area],"No registrado")</f>
        <v>Sud America</v>
      </c>
      <c r="O630" s="14" t="str">
        <f>_xlfn.XLOOKUP(Ventas[[#This Row],[Ship Country]],[1]!Countries[Ship Country],[1]!Countries[Continent],"No existe")</f>
        <v>America</v>
      </c>
      <c r="P630" s="15" t="str">
        <f>_xlfn.XLOOKUP(Ventas[[#This Row],[Category]],[2]!ProdManager[Category],[2]!ProdManager[Prod_Manager])</f>
        <v>John Matter</v>
      </c>
      <c r="Q630" s="15">
        <f>YEAR(Ventas[[#This Row],[Order Date]])</f>
        <v>2015</v>
      </c>
      <c r="R630" s="15" t="str">
        <f>TEXT(Ventas[[#This Row],[Order Date]],"MMM")</f>
        <v>abr</v>
      </c>
    </row>
    <row r="631" spans="1:18" x14ac:dyDescent="0.25">
      <c r="A631" s="6">
        <v>10485</v>
      </c>
      <c r="B631" s="6" t="s">
        <v>146</v>
      </c>
      <c r="C631" s="6" t="s">
        <v>24</v>
      </c>
      <c r="D631" s="6">
        <v>8</v>
      </c>
      <c r="E631" s="6">
        <v>6.16</v>
      </c>
      <c r="F631" s="6">
        <v>20</v>
      </c>
      <c r="G631" s="6" t="s">
        <v>232</v>
      </c>
      <c r="H631" s="6" t="s">
        <v>233</v>
      </c>
      <c r="I631" s="6" t="s">
        <v>65</v>
      </c>
      <c r="J631" s="7">
        <v>42119</v>
      </c>
      <c r="K631" s="12">
        <f>Ventas[[#This Row],[Unit Price]]*Ventas[[#This Row],[Quantity]]</f>
        <v>160</v>
      </c>
      <c r="L631" s="12">
        <f>Ventas[[#This Row],[Unit Cost]]*Ventas[[#This Row],[Quantity]]</f>
        <v>123.2</v>
      </c>
      <c r="M631" s="14">
        <f>Ventas[[#This Row],[Ingresos]]-Ventas[[#This Row],[Costes]]</f>
        <v>36.799999999999997</v>
      </c>
      <c r="N631" s="14" t="str">
        <f>_xlfn.XLOOKUP(Ventas[[#This Row],[Ship Country]],[1]!Countries[Ship Country],[1]!Countries[Area],"No registrado")</f>
        <v>Sud America</v>
      </c>
      <c r="O631" s="14" t="str">
        <f>_xlfn.XLOOKUP(Ventas[[#This Row],[Ship Country]],[1]!Countries[Ship Country],[1]!Countries[Continent],"No existe")</f>
        <v>America</v>
      </c>
      <c r="P631" s="15" t="str">
        <f>_xlfn.XLOOKUP(Ventas[[#This Row],[Category]],[2]!ProdManager[Category],[2]!ProdManager[Prod_Manager])</f>
        <v>Lydia Sinn</v>
      </c>
      <c r="Q631" s="15">
        <f>YEAR(Ventas[[#This Row],[Order Date]])</f>
        <v>2015</v>
      </c>
      <c r="R631" s="15" t="str">
        <f>TEXT(Ventas[[#This Row],[Order Date]],"MMM")</f>
        <v>abr</v>
      </c>
    </row>
    <row r="632" spans="1:18" x14ac:dyDescent="0.25">
      <c r="A632" s="4">
        <v>10485</v>
      </c>
      <c r="B632" s="4" t="s">
        <v>45</v>
      </c>
      <c r="C632" s="4" t="s">
        <v>46</v>
      </c>
      <c r="D632" s="4">
        <v>19.2</v>
      </c>
      <c r="E632" s="4">
        <v>14.975999999999999</v>
      </c>
      <c r="F632" s="4">
        <v>30</v>
      </c>
      <c r="G632" s="4" t="s">
        <v>232</v>
      </c>
      <c r="H632" s="4" t="s">
        <v>233</v>
      </c>
      <c r="I632" s="4" t="s">
        <v>65</v>
      </c>
      <c r="J632" s="5">
        <v>42119</v>
      </c>
      <c r="K632" s="12">
        <f>Ventas[[#This Row],[Unit Price]]*Ventas[[#This Row],[Quantity]]</f>
        <v>576</v>
      </c>
      <c r="L632" s="12">
        <f>Ventas[[#This Row],[Unit Cost]]*Ventas[[#This Row],[Quantity]]</f>
        <v>449.28</v>
      </c>
      <c r="M632" s="14">
        <f>Ventas[[#This Row],[Ingresos]]-Ventas[[#This Row],[Costes]]</f>
        <v>126.72000000000003</v>
      </c>
      <c r="N632" s="14" t="str">
        <f>_xlfn.XLOOKUP(Ventas[[#This Row],[Ship Country]],[1]!Countries[Ship Country],[1]!Countries[Area],"No registrado")</f>
        <v>Sud America</v>
      </c>
      <c r="O632" s="14" t="str">
        <f>_xlfn.XLOOKUP(Ventas[[#This Row],[Ship Country]],[1]!Countries[Ship Country],[1]!Countries[Continent],"No existe")</f>
        <v>America</v>
      </c>
      <c r="P632" s="15" t="str">
        <f>_xlfn.XLOOKUP(Ventas[[#This Row],[Category]],[2]!ProdManager[Category],[2]!ProdManager[Prod_Manager])</f>
        <v>John Matter</v>
      </c>
      <c r="Q632" s="15">
        <f>YEAR(Ventas[[#This Row],[Order Date]])</f>
        <v>2015</v>
      </c>
      <c r="R632" s="15" t="str">
        <f>TEXT(Ventas[[#This Row],[Order Date]],"MMM")</f>
        <v>abr</v>
      </c>
    </row>
    <row r="633" spans="1:18" x14ac:dyDescent="0.25">
      <c r="A633" s="6">
        <v>10486</v>
      </c>
      <c r="B633" s="6" t="s">
        <v>50</v>
      </c>
      <c r="C633" s="6" t="s">
        <v>18</v>
      </c>
      <c r="D633" s="6">
        <v>8</v>
      </c>
      <c r="E633" s="6">
        <v>6.24</v>
      </c>
      <c r="F633" s="6">
        <v>16</v>
      </c>
      <c r="G633" s="6" t="s">
        <v>63</v>
      </c>
      <c r="H633" s="6" t="s">
        <v>64</v>
      </c>
      <c r="I633" s="6" t="s">
        <v>65</v>
      </c>
      <c r="J633" s="7">
        <v>42120</v>
      </c>
      <c r="K633" s="12">
        <f>Ventas[[#This Row],[Unit Price]]*Ventas[[#This Row],[Quantity]]</f>
        <v>128</v>
      </c>
      <c r="L633" s="12">
        <f>Ventas[[#This Row],[Unit Cost]]*Ventas[[#This Row],[Quantity]]</f>
        <v>99.84</v>
      </c>
      <c r="M633" s="14">
        <f>Ventas[[#This Row],[Ingresos]]-Ventas[[#This Row],[Costes]]</f>
        <v>28.159999999999997</v>
      </c>
      <c r="N633" s="14" t="str">
        <f>_xlfn.XLOOKUP(Ventas[[#This Row],[Ship Country]],[1]!Countries[Ship Country],[1]!Countries[Area],"No registrado")</f>
        <v>Sud America</v>
      </c>
      <c r="O633" s="14" t="str">
        <f>_xlfn.XLOOKUP(Ventas[[#This Row],[Ship Country]],[1]!Countries[Ship Country],[1]!Countries[Continent],"No existe")</f>
        <v>America</v>
      </c>
      <c r="P633" s="15" t="str">
        <f>_xlfn.XLOOKUP(Ventas[[#This Row],[Category]],[2]!ProdManager[Category],[2]!ProdManager[Prod_Manager])</f>
        <v>Marc Caine</v>
      </c>
      <c r="Q633" s="15">
        <f>YEAR(Ventas[[#This Row],[Order Date]])</f>
        <v>2015</v>
      </c>
      <c r="R633" s="15" t="str">
        <f>TEXT(Ventas[[#This Row],[Order Date]],"MMM")</f>
        <v>abr</v>
      </c>
    </row>
    <row r="634" spans="1:18" x14ac:dyDescent="0.25">
      <c r="A634" s="4">
        <v>10486</v>
      </c>
      <c r="B634" s="4" t="s">
        <v>16</v>
      </c>
      <c r="C634" s="4" t="s">
        <v>15</v>
      </c>
      <c r="D634" s="4">
        <v>16.8</v>
      </c>
      <c r="E634" s="4">
        <v>13.104000000000001</v>
      </c>
      <c r="F634" s="4">
        <v>5</v>
      </c>
      <c r="G634" s="4" t="s">
        <v>63</v>
      </c>
      <c r="H634" s="4" t="s">
        <v>64</v>
      </c>
      <c r="I634" s="4" t="s">
        <v>65</v>
      </c>
      <c r="J634" s="5">
        <v>42120</v>
      </c>
      <c r="K634" s="12">
        <f>Ventas[[#This Row],[Unit Price]]*Ventas[[#This Row],[Quantity]]</f>
        <v>84</v>
      </c>
      <c r="L634" s="12">
        <f>Ventas[[#This Row],[Unit Cost]]*Ventas[[#This Row],[Quantity]]</f>
        <v>65.52000000000001</v>
      </c>
      <c r="M634" s="14">
        <f>Ventas[[#This Row],[Ingresos]]-Ventas[[#This Row],[Costes]]</f>
        <v>18.47999999999999</v>
      </c>
      <c r="N634" s="14" t="str">
        <f>_xlfn.XLOOKUP(Ventas[[#This Row],[Ship Country]],[1]!Countries[Ship Country],[1]!Countries[Area],"No registrado")</f>
        <v>Sud America</v>
      </c>
      <c r="O634" s="14" t="str">
        <f>_xlfn.XLOOKUP(Ventas[[#This Row],[Ship Country]],[1]!Countries[Ship Country],[1]!Countries[Continent],"No existe")</f>
        <v>America</v>
      </c>
      <c r="P634" s="15" t="str">
        <f>_xlfn.XLOOKUP(Ventas[[#This Row],[Category]],[2]!ProdManager[Category],[2]!ProdManager[Prod_Manager])</f>
        <v>Peter Stone</v>
      </c>
      <c r="Q634" s="15">
        <f>YEAR(Ventas[[#This Row],[Order Date]])</f>
        <v>2015</v>
      </c>
      <c r="R634" s="15" t="str">
        <f>TEXT(Ventas[[#This Row],[Order Date]],"MMM")</f>
        <v>abr</v>
      </c>
    </row>
    <row r="635" spans="1:18" x14ac:dyDescent="0.25">
      <c r="A635" s="6">
        <v>10486</v>
      </c>
      <c r="B635" s="6" t="s">
        <v>22</v>
      </c>
      <c r="C635" s="6" t="s">
        <v>18</v>
      </c>
      <c r="D635" s="6">
        <v>42.4</v>
      </c>
      <c r="E635" s="6">
        <v>33.92</v>
      </c>
      <c r="F635" s="6">
        <v>25</v>
      </c>
      <c r="G635" s="6" t="s">
        <v>63</v>
      </c>
      <c r="H635" s="6" t="s">
        <v>64</v>
      </c>
      <c r="I635" s="6" t="s">
        <v>65</v>
      </c>
      <c r="J635" s="7">
        <v>42120</v>
      </c>
      <c r="K635" s="12">
        <f>Ventas[[#This Row],[Unit Price]]*Ventas[[#This Row],[Quantity]]</f>
        <v>1060</v>
      </c>
      <c r="L635" s="12">
        <f>Ventas[[#This Row],[Unit Cost]]*Ventas[[#This Row],[Quantity]]</f>
        <v>848</v>
      </c>
      <c r="M635" s="14">
        <f>Ventas[[#This Row],[Ingresos]]-Ventas[[#This Row],[Costes]]</f>
        <v>212</v>
      </c>
      <c r="N635" s="14" t="str">
        <f>_xlfn.XLOOKUP(Ventas[[#This Row],[Ship Country]],[1]!Countries[Ship Country],[1]!Countries[Area],"No registrado")</f>
        <v>Sud America</v>
      </c>
      <c r="O635" s="14" t="str">
        <f>_xlfn.XLOOKUP(Ventas[[#This Row],[Ship Country]],[1]!Countries[Ship Country],[1]!Countries[Continent],"No existe")</f>
        <v>America</v>
      </c>
      <c r="P635" s="15" t="str">
        <f>_xlfn.XLOOKUP(Ventas[[#This Row],[Category]],[2]!ProdManager[Category],[2]!ProdManager[Prod_Manager])</f>
        <v>Marc Caine</v>
      </c>
      <c r="Q635" s="15">
        <f>YEAR(Ventas[[#This Row],[Order Date]])</f>
        <v>2015</v>
      </c>
      <c r="R635" s="15" t="str">
        <f>TEXT(Ventas[[#This Row],[Order Date]],"MMM")</f>
        <v>abr</v>
      </c>
    </row>
    <row r="636" spans="1:18" x14ac:dyDescent="0.25">
      <c r="A636" s="4">
        <v>10487</v>
      </c>
      <c r="B636" s="4" t="s">
        <v>130</v>
      </c>
      <c r="C636" s="4" t="s">
        <v>35</v>
      </c>
      <c r="D636" s="4">
        <v>7.3</v>
      </c>
      <c r="E636" s="4">
        <v>4.9639999999999995</v>
      </c>
      <c r="F636" s="4">
        <v>5</v>
      </c>
      <c r="G636" s="4" t="s">
        <v>219</v>
      </c>
      <c r="H636" s="4" t="s">
        <v>152</v>
      </c>
      <c r="I636" s="4" t="s">
        <v>27</v>
      </c>
      <c r="J636" s="5">
        <v>42120</v>
      </c>
      <c r="K636" s="12">
        <f>Ventas[[#This Row],[Unit Price]]*Ventas[[#This Row],[Quantity]]</f>
        <v>36.5</v>
      </c>
      <c r="L636" s="12">
        <f>Ventas[[#This Row],[Unit Cost]]*Ventas[[#This Row],[Quantity]]</f>
        <v>24.819999999999997</v>
      </c>
      <c r="M636" s="14">
        <f>Ventas[[#This Row],[Ingresos]]-Ventas[[#This Row],[Costes]]</f>
        <v>11.680000000000003</v>
      </c>
      <c r="N636" s="14" t="str">
        <f>_xlfn.XLOOKUP(Ventas[[#This Row],[Ship Country]],[1]!Countries[Ship Country],[1]!Countries[Area],"No registrado")</f>
        <v>Sud America</v>
      </c>
      <c r="O636" s="14" t="str">
        <f>_xlfn.XLOOKUP(Ventas[[#This Row],[Ship Country]],[1]!Countries[Ship Country],[1]!Countries[Continent],"No existe")</f>
        <v>America</v>
      </c>
      <c r="P636" s="15" t="str">
        <f>_xlfn.XLOOKUP(Ventas[[#This Row],[Category]],[2]!ProdManager[Category],[2]!ProdManager[Prod_Manager])</f>
        <v>Lydia Sinn</v>
      </c>
      <c r="Q636" s="15">
        <f>YEAR(Ventas[[#This Row],[Order Date]])</f>
        <v>2015</v>
      </c>
      <c r="R636" s="15" t="str">
        <f>TEXT(Ventas[[#This Row],[Order Date]],"MMM")</f>
        <v>abr</v>
      </c>
    </row>
    <row r="637" spans="1:18" x14ac:dyDescent="0.25">
      <c r="A637" s="6">
        <v>10487</v>
      </c>
      <c r="B637" s="6" t="s">
        <v>189</v>
      </c>
      <c r="C637" s="6" t="s">
        <v>35</v>
      </c>
      <c r="D637" s="6">
        <v>24.9</v>
      </c>
      <c r="E637" s="6">
        <v>16.931999999999999</v>
      </c>
      <c r="F637" s="6">
        <v>30</v>
      </c>
      <c r="G637" s="6" t="s">
        <v>219</v>
      </c>
      <c r="H637" s="6" t="s">
        <v>152</v>
      </c>
      <c r="I637" s="6" t="s">
        <v>27</v>
      </c>
      <c r="J637" s="7">
        <v>42120</v>
      </c>
      <c r="K637" s="12">
        <f>Ventas[[#This Row],[Unit Price]]*Ventas[[#This Row],[Quantity]]</f>
        <v>747</v>
      </c>
      <c r="L637" s="12">
        <f>Ventas[[#This Row],[Unit Cost]]*Ventas[[#This Row],[Quantity]]</f>
        <v>507.96</v>
      </c>
      <c r="M637" s="14">
        <f>Ventas[[#This Row],[Ingresos]]-Ventas[[#This Row],[Costes]]</f>
        <v>239.04000000000002</v>
      </c>
      <c r="N637" s="14" t="str">
        <f>_xlfn.XLOOKUP(Ventas[[#This Row],[Ship Country]],[1]!Countries[Ship Country],[1]!Countries[Area],"No registrado")</f>
        <v>Sud America</v>
      </c>
      <c r="O637" s="14" t="str">
        <f>_xlfn.XLOOKUP(Ventas[[#This Row],[Ship Country]],[1]!Countries[Ship Country],[1]!Countries[Continent],"No existe")</f>
        <v>America</v>
      </c>
      <c r="P637" s="15" t="str">
        <f>_xlfn.XLOOKUP(Ventas[[#This Row],[Category]],[2]!ProdManager[Category],[2]!ProdManager[Prod_Manager])</f>
        <v>Lydia Sinn</v>
      </c>
      <c r="Q637" s="15">
        <f>YEAR(Ventas[[#This Row],[Order Date]])</f>
        <v>2015</v>
      </c>
      <c r="R637" s="15" t="str">
        <f>TEXT(Ventas[[#This Row],[Order Date]],"MMM")</f>
        <v>abr</v>
      </c>
    </row>
    <row r="638" spans="1:18" x14ac:dyDescent="0.25">
      <c r="A638" s="4">
        <v>10487</v>
      </c>
      <c r="B638" s="4" t="s">
        <v>145</v>
      </c>
      <c r="C638" s="4" t="s">
        <v>46</v>
      </c>
      <c r="D638" s="4">
        <v>5.9</v>
      </c>
      <c r="E638" s="4">
        <v>4.4250000000000007</v>
      </c>
      <c r="F638" s="4">
        <v>24</v>
      </c>
      <c r="G638" s="4" t="s">
        <v>219</v>
      </c>
      <c r="H638" s="4" t="s">
        <v>152</v>
      </c>
      <c r="I638" s="4" t="s">
        <v>27</v>
      </c>
      <c r="J638" s="5">
        <v>42120</v>
      </c>
      <c r="K638" s="12">
        <f>Ventas[[#This Row],[Unit Price]]*Ventas[[#This Row],[Quantity]]</f>
        <v>141.60000000000002</v>
      </c>
      <c r="L638" s="12">
        <f>Ventas[[#This Row],[Unit Cost]]*Ventas[[#This Row],[Quantity]]</f>
        <v>106.20000000000002</v>
      </c>
      <c r="M638" s="14">
        <f>Ventas[[#This Row],[Ingresos]]-Ventas[[#This Row],[Costes]]</f>
        <v>35.400000000000006</v>
      </c>
      <c r="N638" s="14" t="str">
        <f>_xlfn.XLOOKUP(Ventas[[#This Row],[Ship Country]],[1]!Countries[Ship Country],[1]!Countries[Area],"No registrado")</f>
        <v>Sud America</v>
      </c>
      <c r="O638" s="14" t="str">
        <f>_xlfn.XLOOKUP(Ventas[[#This Row],[Ship Country]],[1]!Countries[Ship Country],[1]!Countries[Continent],"No existe")</f>
        <v>America</v>
      </c>
      <c r="P638" s="15" t="str">
        <f>_xlfn.XLOOKUP(Ventas[[#This Row],[Category]],[2]!ProdManager[Category],[2]!ProdManager[Prod_Manager])</f>
        <v>John Matter</v>
      </c>
      <c r="Q638" s="15">
        <f>YEAR(Ventas[[#This Row],[Order Date]])</f>
        <v>2015</v>
      </c>
      <c r="R638" s="15" t="str">
        <f>TEXT(Ventas[[#This Row],[Order Date]],"MMM")</f>
        <v>abr</v>
      </c>
    </row>
    <row r="639" spans="1:18" x14ac:dyDescent="0.25">
      <c r="A639" s="6">
        <v>10488</v>
      </c>
      <c r="B639" s="6" t="s">
        <v>52</v>
      </c>
      <c r="C639" s="6" t="s">
        <v>15</v>
      </c>
      <c r="D639" s="6">
        <v>44</v>
      </c>
      <c r="E639" s="6">
        <v>37.4</v>
      </c>
      <c r="F639" s="6">
        <v>30</v>
      </c>
      <c r="G639" s="6" t="s">
        <v>99</v>
      </c>
      <c r="H639" s="6" t="s">
        <v>100</v>
      </c>
      <c r="I639" s="6" t="s">
        <v>21</v>
      </c>
      <c r="J639" s="7">
        <v>42121</v>
      </c>
      <c r="K639" s="12">
        <f>Ventas[[#This Row],[Unit Price]]*Ventas[[#This Row],[Quantity]]</f>
        <v>1320</v>
      </c>
      <c r="L639" s="12">
        <f>Ventas[[#This Row],[Unit Cost]]*Ventas[[#This Row],[Quantity]]</f>
        <v>1122</v>
      </c>
      <c r="M639" s="14">
        <f>Ventas[[#This Row],[Ingresos]]-Ventas[[#This Row],[Costes]]</f>
        <v>198</v>
      </c>
      <c r="N639" s="14" t="str">
        <f>_xlfn.XLOOKUP(Ventas[[#This Row],[Ship Country]],[1]!Countries[Ship Country],[1]!Countries[Area],"No registrado")</f>
        <v>Nord Europe</v>
      </c>
      <c r="O639" s="14" t="str">
        <f>_xlfn.XLOOKUP(Ventas[[#This Row],[Ship Country]],[1]!Countries[Ship Country],[1]!Countries[Continent],"No existe")</f>
        <v>Europe</v>
      </c>
      <c r="P639" s="15" t="str">
        <f>_xlfn.XLOOKUP(Ventas[[#This Row],[Category]],[2]!ProdManager[Category],[2]!ProdManager[Prod_Manager])</f>
        <v>Peter Stone</v>
      </c>
      <c r="Q639" s="15">
        <f>YEAR(Ventas[[#This Row],[Order Date]])</f>
        <v>2015</v>
      </c>
      <c r="R639" s="15" t="str">
        <f>TEXT(Ventas[[#This Row],[Order Date]],"MMM")</f>
        <v>abr</v>
      </c>
    </row>
    <row r="640" spans="1:18" x14ac:dyDescent="0.25">
      <c r="A640" s="4">
        <v>10488</v>
      </c>
      <c r="B640" s="4" t="s">
        <v>126</v>
      </c>
      <c r="C640" s="4" t="s">
        <v>29</v>
      </c>
      <c r="D640" s="4">
        <v>12</v>
      </c>
      <c r="E640" s="4">
        <v>9.36</v>
      </c>
      <c r="F640" s="4">
        <v>20</v>
      </c>
      <c r="G640" s="4" t="s">
        <v>99</v>
      </c>
      <c r="H640" s="4" t="s">
        <v>100</v>
      </c>
      <c r="I640" s="4" t="s">
        <v>21</v>
      </c>
      <c r="J640" s="5">
        <v>42121</v>
      </c>
      <c r="K640" s="12">
        <f>Ventas[[#This Row],[Unit Price]]*Ventas[[#This Row],[Quantity]]</f>
        <v>240</v>
      </c>
      <c r="L640" s="12">
        <f>Ventas[[#This Row],[Unit Cost]]*Ventas[[#This Row],[Quantity]]</f>
        <v>187.2</v>
      </c>
      <c r="M640" s="14">
        <f>Ventas[[#This Row],[Ingresos]]-Ventas[[#This Row],[Costes]]</f>
        <v>52.800000000000011</v>
      </c>
      <c r="N640" s="14" t="str">
        <f>_xlfn.XLOOKUP(Ventas[[#This Row],[Ship Country]],[1]!Countries[Ship Country],[1]!Countries[Area],"No registrado")</f>
        <v>Nord Europe</v>
      </c>
      <c r="O640" s="14" t="str">
        <f>_xlfn.XLOOKUP(Ventas[[#This Row],[Ship Country]],[1]!Countries[Ship Country],[1]!Countries[Continent],"No existe")</f>
        <v>Europe</v>
      </c>
      <c r="P640" s="15" t="str">
        <f>_xlfn.XLOOKUP(Ventas[[#This Row],[Category]],[2]!ProdManager[Category],[2]!ProdManager[Prod_Manager])</f>
        <v>Peter Stone</v>
      </c>
      <c r="Q640" s="15">
        <f>YEAR(Ventas[[#This Row],[Order Date]])</f>
        <v>2015</v>
      </c>
      <c r="R640" s="15" t="str">
        <f>TEXT(Ventas[[#This Row],[Order Date]],"MMM")</f>
        <v>abr</v>
      </c>
    </row>
    <row r="641" spans="1:18" x14ac:dyDescent="0.25">
      <c r="A641" s="6">
        <v>10489</v>
      </c>
      <c r="B641" s="6" t="s">
        <v>16</v>
      </c>
      <c r="C641" s="6" t="s">
        <v>15</v>
      </c>
      <c r="D641" s="6">
        <v>16.8</v>
      </c>
      <c r="E641" s="6">
        <v>13.776000000000002</v>
      </c>
      <c r="F641" s="6">
        <v>15</v>
      </c>
      <c r="G641" s="6" t="s">
        <v>206</v>
      </c>
      <c r="H641" s="6" t="s">
        <v>207</v>
      </c>
      <c r="I641" s="6" t="s">
        <v>68</v>
      </c>
      <c r="J641" s="7">
        <v>42122</v>
      </c>
      <c r="K641" s="12">
        <f>Ventas[[#This Row],[Unit Price]]*Ventas[[#This Row],[Quantity]]</f>
        <v>252</v>
      </c>
      <c r="L641" s="12">
        <f>Ventas[[#This Row],[Unit Cost]]*Ventas[[#This Row],[Quantity]]</f>
        <v>206.64000000000001</v>
      </c>
      <c r="M641" s="14">
        <f>Ventas[[#This Row],[Ingresos]]-Ventas[[#This Row],[Costes]]</f>
        <v>45.359999999999985</v>
      </c>
      <c r="N641" s="14" t="str">
        <f>_xlfn.XLOOKUP(Ventas[[#This Row],[Ship Country]],[1]!Countries[Ship Country],[1]!Countries[Area],"No registrado")</f>
        <v>Nord Europe</v>
      </c>
      <c r="O641" s="14" t="str">
        <f>_xlfn.XLOOKUP(Ventas[[#This Row],[Ship Country]],[1]!Countries[Ship Country],[1]!Countries[Continent],"No existe")</f>
        <v>Europe</v>
      </c>
      <c r="P641" s="15" t="str">
        <f>_xlfn.XLOOKUP(Ventas[[#This Row],[Category]],[2]!ProdManager[Category],[2]!ProdManager[Prod_Manager])</f>
        <v>Peter Stone</v>
      </c>
      <c r="Q641" s="15">
        <f>YEAR(Ventas[[#This Row],[Order Date]])</f>
        <v>2015</v>
      </c>
      <c r="R641" s="15" t="str">
        <f>TEXT(Ventas[[#This Row],[Order Date]],"MMM")</f>
        <v>abr</v>
      </c>
    </row>
    <row r="642" spans="1:18" x14ac:dyDescent="0.25">
      <c r="A642" s="4">
        <v>10489</v>
      </c>
      <c r="B642" s="4" t="s">
        <v>56</v>
      </c>
      <c r="C642" s="4" t="s">
        <v>35</v>
      </c>
      <c r="D642" s="4">
        <v>13.9</v>
      </c>
      <c r="E642" s="4">
        <v>9.5909999999999993</v>
      </c>
      <c r="F642" s="4">
        <v>18</v>
      </c>
      <c r="G642" s="4" t="s">
        <v>206</v>
      </c>
      <c r="H642" s="4" t="s">
        <v>207</v>
      </c>
      <c r="I642" s="4" t="s">
        <v>68</v>
      </c>
      <c r="J642" s="5">
        <v>42122</v>
      </c>
      <c r="K642" s="12">
        <f>Ventas[[#This Row],[Unit Price]]*Ventas[[#This Row],[Quantity]]</f>
        <v>250.20000000000002</v>
      </c>
      <c r="L642" s="12">
        <f>Ventas[[#This Row],[Unit Cost]]*Ventas[[#This Row],[Quantity]]</f>
        <v>172.63799999999998</v>
      </c>
      <c r="M642" s="14">
        <f>Ventas[[#This Row],[Ingresos]]-Ventas[[#This Row],[Costes]]</f>
        <v>77.56200000000004</v>
      </c>
      <c r="N642" s="14" t="str">
        <f>_xlfn.XLOOKUP(Ventas[[#This Row],[Ship Country]],[1]!Countries[Ship Country],[1]!Countries[Area],"No registrado")</f>
        <v>Nord Europe</v>
      </c>
      <c r="O642" s="14" t="str">
        <f>_xlfn.XLOOKUP(Ventas[[#This Row],[Ship Country]],[1]!Countries[Ship Country],[1]!Countries[Continent],"No existe")</f>
        <v>Europe</v>
      </c>
      <c r="P642" s="15" t="str">
        <f>_xlfn.XLOOKUP(Ventas[[#This Row],[Category]],[2]!ProdManager[Category],[2]!ProdManager[Prod_Manager])</f>
        <v>Lydia Sinn</v>
      </c>
      <c r="Q642" s="15">
        <f>YEAR(Ventas[[#This Row],[Order Date]])</f>
        <v>2015</v>
      </c>
      <c r="R642" s="15" t="str">
        <f>TEXT(Ventas[[#This Row],[Order Date]],"MMM")</f>
        <v>abr</v>
      </c>
    </row>
    <row r="643" spans="1:18" x14ac:dyDescent="0.25">
      <c r="A643" s="6">
        <v>10490</v>
      </c>
      <c r="B643" s="6" t="s">
        <v>52</v>
      </c>
      <c r="C643" s="6" t="s">
        <v>15</v>
      </c>
      <c r="D643" s="6">
        <v>44</v>
      </c>
      <c r="E643" s="6">
        <v>35.64</v>
      </c>
      <c r="F643" s="6">
        <v>60</v>
      </c>
      <c r="G643" s="6" t="s">
        <v>63</v>
      </c>
      <c r="H643" s="6" t="s">
        <v>64</v>
      </c>
      <c r="I643" s="6" t="s">
        <v>65</v>
      </c>
      <c r="J643" s="7">
        <v>42125</v>
      </c>
      <c r="K643" s="12">
        <f>Ventas[[#This Row],[Unit Price]]*Ventas[[#This Row],[Quantity]]</f>
        <v>2640</v>
      </c>
      <c r="L643" s="12">
        <f>Ventas[[#This Row],[Unit Cost]]*Ventas[[#This Row],[Quantity]]</f>
        <v>2138.4</v>
      </c>
      <c r="M643" s="14">
        <f>Ventas[[#This Row],[Ingresos]]-Ventas[[#This Row],[Costes]]</f>
        <v>501.59999999999991</v>
      </c>
      <c r="N643" s="14" t="str">
        <f>_xlfn.XLOOKUP(Ventas[[#This Row],[Ship Country]],[1]!Countries[Ship Country],[1]!Countries[Area],"No registrado")</f>
        <v>Sud America</v>
      </c>
      <c r="O643" s="14" t="str">
        <f>_xlfn.XLOOKUP(Ventas[[#This Row],[Ship Country]],[1]!Countries[Ship Country],[1]!Countries[Continent],"No existe")</f>
        <v>America</v>
      </c>
      <c r="P643" s="15" t="str">
        <f>_xlfn.XLOOKUP(Ventas[[#This Row],[Category]],[2]!ProdManager[Category],[2]!ProdManager[Prod_Manager])</f>
        <v>Peter Stone</v>
      </c>
      <c r="Q643" s="15">
        <f>YEAR(Ventas[[#This Row],[Order Date]])</f>
        <v>2015</v>
      </c>
      <c r="R643" s="15" t="str">
        <f>TEXT(Ventas[[#This Row],[Order Date]],"MMM")</f>
        <v>may</v>
      </c>
    </row>
    <row r="644" spans="1:18" x14ac:dyDescent="0.25">
      <c r="A644" s="4">
        <v>10490</v>
      </c>
      <c r="B644" s="4" t="s">
        <v>142</v>
      </c>
      <c r="C644" s="4" t="s">
        <v>35</v>
      </c>
      <c r="D644" s="4">
        <v>10</v>
      </c>
      <c r="E644" s="4">
        <v>6.7999999999999989</v>
      </c>
      <c r="F644" s="4">
        <v>30</v>
      </c>
      <c r="G644" s="4" t="s">
        <v>63</v>
      </c>
      <c r="H644" s="4" t="s">
        <v>64</v>
      </c>
      <c r="I644" s="4" t="s">
        <v>65</v>
      </c>
      <c r="J644" s="5">
        <v>42125</v>
      </c>
      <c r="K644" s="12">
        <f>Ventas[[#This Row],[Unit Price]]*Ventas[[#This Row],[Quantity]]</f>
        <v>300</v>
      </c>
      <c r="L644" s="12">
        <f>Ventas[[#This Row],[Unit Cost]]*Ventas[[#This Row],[Quantity]]</f>
        <v>203.99999999999997</v>
      </c>
      <c r="M644" s="14">
        <f>Ventas[[#This Row],[Ingresos]]-Ventas[[#This Row],[Costes]]</f>
        <v>96.000000000000028</v>
      </c>
      <c r="N644" s="14" t="str">
        <f>_xlfn.XLOOKUP(Ventas[[#This Row],[Ship Country]],[1]!Countries[Ship Country],[1]!Countries[Area],"No registrado")</f>
        <v>Sud America</v>
      </c>
      <c r="O644" s="14" t="str">
        <f>_xlfn.XLOOKUP(Ventas[[#This Row],[Ship Country]],[1]!Countries[Ship Country],[1]!Countries[Continent],"No existe")</f>
        <v>America</v>
      </c>
      <c r="P644" s="15" t="str">
        <f>_xlfn.XLOOKUP(Ventas[[#This Row],[Category]],[2]!ProdManager[Category],[2]!ProdManager[Prod_Manager])</f>
        <v>Lydia Sinn</v>
      </c>
      <c r="Q644" s="15">
        <f>YEAR(Ventas[[#This Row],[Order Date]])</f>
        <v>2015</v>
      </c>
      <c r="R644" s="15" t="str">
        <f>TEXT(Ventas[[#This Row],[Order Date]],"MMM")</f>
        <v>may</v>
      </c>
    </row>
    <row r="645" spans="1:18" x14ac:dyDescent="0.25">
      <c r="A645" s="6">
        <v>10490</v>
      </c>
      <c r="B645" s="6" t="s">
        <v>129</v>
      </c>
      <c r="C645" s="6" t="s">
        <v>43</v>
      </c>
      <c r="D645" s="6">
        <v>6.2</v>
      </c>
      <c r="E645" s="6">
        <v>5.58</v>
      </c>
      <c r="F645" s="6">
        <v>36</v>
      </c>
      <c r="G645" s="6" t="s">
        <v>63</v>
      </c>
      <c r="H645" s="6" t="s">
        <v>64</v>
      </c>
      <c r="I645" s="6" t="s">
        <v>65</v>
      </c>
      <c r="J645" s="7">
        <v>42125</v>
      </c>
      <c r="K645" s="12">
        <f>Ventas[[#This Row],[Unit Price]]*Ventas[[#This Row],[Quantity]]</f>
        <v>223.20000000000002</v>
      </c>
      <c r="L645" s="12">
        <f>Ventas[[#This Row],[Unit Cost]]*Ventas[[#This Row],[Quantity]]</f>
        <v>200.88</v>
      </c>
      <c r="M645" s="14">
        <f>Ventas[[#This Row],[Ingresos]]-Ventas[[#This Row],[Costes]]</f>
        <v>22.320000000000022</v>
      </c>
      <c r="N645" s="14" t="str">
        <f>_xlfn.XLOOKUP(Ventas[[#This Row],[Ship Country]],[1]!Countries[Ship Country],[1]!Countries[Area],"No registrado")</f>
        <v>Sud America</v>
      </c>
      <c r="O645" s="14" t="str">
        <f>_xlfn.XLOOKUP(Ventas[[#This Row],[Ship Country]],[1]!Countries[Ship Country],[1]!Countries[Continent],"No existe")</f>
        <v>America</v>
      </c>
      <c r="P645" s="15" t="str">
        <f>_xlfn.XLOOKUP(Ventas[[#This Row],[Category]],[2]!ProdManager[Category],[2]!ProdManager[Prod_Manager])</f>
        <v>John Matter</v>
      </c>
      <c r="Q645" s="15">
        <f>YEAR(Ventas[[#This Row],[Order Date]])</f>
        <v>2015</v>
      </c>
      <c r="R645" s="15" t="str">
        <f>TEXT(Ventas[[#This Row],[Order Date]],"MMM")</f>
        <v>may</v>
      </c>
    </row>
    <row r="646" spans="1:18" x14ac:dyDescent="0.25">
      <c r="A646" s="4">
        <v>10491</v>
      </c>
      <c r="B646" s="4" t="s">
        <v>122</v>
      </c>
      <c r="C646" s="4" t="s">
        <v>24</v>
      </c>
      <c r="D646" s="4">
        <v>15.5</v>
      </c>
      <c r="E646" s="4">
        <v>11.47</v>
      </c>
      <c r="F646" s="4">
        <v>15</v>
      </c>
      <c r="G646" s="4" t="s">
        <v>185</v>
      </c>
      <c r="H646" s="4" t="s">
        <v>186</v>
      </c>
      <c r="I646" s="4" t="s">
        <v>187</v>
      </c>
      <c r="J646" s="5">
        <v>42125</v>
      </c>
      <c r="K646" s="12">
        <f>Ventas[[#This Row],[Unit Price]]*Ventas[[#This Row],[Quantity]]</f>
        <v>232.5</v>
      </c>
      <c r="L646" s="12">
        <f>Ventas[[#This Row],[Unit Cost]]*Ventas[[#This Row],[Quantity]]</f>
        <v>172.05</v>
      </c>
      <c r="M646" s="14">
        <f>Ventas[[#This Row],[Ingresos]]-Ventas[[#This Row],[Costes]]</f>
        <v>60.449999999999989</v>
      </c>
      <c r="N646" s="14" t="str">
        <f>_xlfn.XLOOKUP(Ventas[[#This Row],[Ship Country]],[1]!Countries[Ship Country],[1]!Countries[Area],"No registrado")</f>
        <v>Sud Europe</v>
      </c>
      <c r="O646" s="14" t="str">
        <f>_xlfn.XLOOKUP(Ventas[[#This Row],[Ship Country]],[1]!Countries[Ship Country],[1]!Countries[Continent],"No existe")</f>
        <v>Europe</v>
      </c>
      <c r="P646" s="15" t="str">
        <f>_xlfn.XLOOKUP(Ventas[[#This Row],[Category]],[2]!ProdManager[Category],[2]!ProdManager[Prod_Manager])</f>
        <v>Lydia Sinn</v>
      </c>
      <c r="Q646" s="15">
        <f>YEAR(Ventas[[#This Row],[Order Date]])</f>
        <v>2015</v>
      </c>
      <c r="R646" s="15" t="str">
        <f>TEXT(Ventas[[#This Row],[Order Date]],"MMM")</f>
        <v>may</v>
      </c>
    </row>
    <row r="647" spans="1:18" x14ac:dyDescent="0.25">
      <c r="A647" s="6">
        <v>10491</v>
      </c>
      <c r="B647" s="6" t="s">
        <v>61</v>
      </c>
      <c r="C647" s="6" t="s">
        <v>24</v>
      </c>
      <c r="D647" s="6">
        <v>10.4</v>
      </c>
      <c r="E647" s="6">
        <v>8.32</v>
      </c>
      <c r="F647" s="6">
        <v>7</v>
      </c>
      <c r="G647" s="6" t="s">
        <v>185</v>
      </c>
      <c r="H647" s="6" t="s">
        <v>186</v>
      </c>
      <c r="I647" s="6" t="s">
        <v>187</v>
      </c>
      <c r="J647" s="7">
        <v>42125</v>
      </c>
      <c r="K647" s="12">
        <f>Ventas[[#This Row],[Unit Price]]*Ventas[[#This Row],[Quantity]]</f>
        <v>72.8</v>
      </c>
      <c r="L647" s="12">
        <f>Ventas[[#This Row],[Unit Cost]]*Ventas[[#This Row],[Quantity]]</f>
        <v>58.24</v>
      </c>
      <c r="M647" s="14">
        <f>Ventas[[#This Row],[Ingresos]]-Ventas[[#This Row],[Costes]]</f>
        <v>14.559999999999995</v>
      </c>
      <c r="N647" s="14" t="str">
        <f>_xlfn.XLOOKUP(Ventas[[#This Row],[Ship Country]],[1]!Countries[Ship Country],[1]!Countries[Area],"No registrado")</f>
        <v>Sud Europe</v>
      </c>
      <c r="O647" s="14" t="str">
        <f>_xlfn.XLOOKUP(Ventas[[#This Row],[Ship Country]],[1]!Countries[Ship Country],[1]!Countries[Continent],"No existe")</f>
        <v>Europe</v>
      </c>
      <c r="P647" s="15" t="str">
        <f>_xlfn.XLOOKUP(Ventas[[#This Row],[Category]],[2]!ProdManager[Category],[2]!ProdManager[Prod_Manager])</f>
        <v>Lydia Sinn</v>
      </c>
      <c r="Q647" s="15">
        <f>YEAR(Ventas[[#This Row],[Order Date]])</f>
        <v>2015</v>
      </c>
      <c r="R647" s="15" t="str">
        <f>TEXT(Ventas[[#This Row],[Order Date]],"MMM")</f>
        <v>may</v>
      </c>
    </row>
    <row r="648" spans="1:18" x14ac:dyDescent="0.25">
      <c r="A648" s="4">
        <v>10492</v>
      </c>
      <c r="B648" s="4" t="s">
        <v>9</v>
      </c>
      <c r="C648" s="4" t="s">
        <v>10</v>
      </c>
      <c r="D648" s="4">
        <v>11.2</v>
      </c>
      <c r="E648" s="4">
        <v>9.4079999999999995</v>
      </c>
      <c r="F648" s="4">
        <v>20</v>
      </c>
      <c r="G648" s="4" t="s">
        <v>229</v>
      </c>
      <c r="H648" s="4" t="s">
        <v>230</v>
      </c>
      <c r="I648" s="4" t="s">
        <v>194</v>
      </c>
      <c r="J648" s="5">
        <v>42126</v>
      </c>
      <c r="K648" s="12">
        <f>Ventas[[#This Row],[Unit Price]]*Ventas[[#This Row],[Quantity]]</f>
        <v>224</v>
      </c>
      <c r="L648" s="12">
        <f>Ventas[[#This Row],[Unit Cost]]*Ventas[[#This Row],[Quantity]]</f>
        <v>188.16</v>
      </c>
      <c r="M648" s="14">
        <f>Ventas[[#This Row],[Ingresos]]-Ventas[[#This Row],[Costes]]</f>
        <v>35.840000000000003</v>
      </c>
      <c r="N648" s="14" t="str">
        <f>_xlfn.XLOOKUP(Ventas[[#This Row],[Ship Country]],[1]!Countries[Ship Country],[1]!Countries[Area],"No registrado")</f>
        <v>Nord America</v>
      </c>
      <c r="O648" s="14" t="str">
        <f>_xlfn.XLOOKUP(Ventas[[#This Row],[Ship Country]],[1]!Countries[Ship Country],[1]!Countries[Continent],"No existe")</f>
        <v>America</v>
      </c>
      <c r="P648" s="15" t="str">
        <f>_xlfn.XLOOKUP(Ventas[[#This Row],[Category]],[2]!ProdManager[Category],[2]!ProdManager[Prod_Manager])</f>
        <v>Marc Caine</v>
      </c>
      <c r="Q648" s="15">
        <f>YEAR(Ventas[[#This Row],[Order Date]])</f>
        <v>2015</v>
      </c>
      <c r="R648" s="15" t="str">
        <f>TEXT(Ventas[[#This Row],[Order Date]],"MMM")</f>
        <v>may</v>
      </c>
    </row>
    <row r="649" spans="1:18" x14ac:dyDescent="0.25">
      <c r="A649" s="6">
        <v>10492</v>
      </c>
      <c r="B649" s="6" t="s">
        <v>181</v>
      </c>
      <c r="C649" s="6" t="s">
        <v>35</v>
      </c>
      <c r="D649" s="6">
        <v>11.2</v>
      </c>
      <c r="E649" s="6">
        <v>7.3919999999999986</v>
      </c>
      <c r="F649" s="6">
        <v>60</v>
      </c>
      <c r="G649" s="6" t="s">
        <v>229</v>
      </c>
      <c r="H649" s="6" t="s">
        <v>230</v>
      </c>
      <c r="I649" s="6" t="s">
        <v>194</v>
      </c>
      <c r="J649" s="7">
        <v>42126</v>
      </c>
      <c r="K649" s="12">
        <f>Ventas[[#This Row],[Unit Price]]*Ventas[[#This Row],[Quantity]]</f>
        <v>672</v>
      </c>
      <c r="L649" s="12">
        <f>Ventas[[#This Row],[Unit Cost]]*Ventas[[#This Row],[Quantity]]</f>
        <v>443.51999999999992</v>
      </c>
      <c r="M649" s="14">
        <f>Ventas[[#This Row],[Ingresos]]-Ventas[[#This Row],[Costes]]</f>
        <v>228.48000000000008</v>
      </c>
      <c r="N649" s="14" t="str">
        <f>_xlfn.XLOOKUP(Ventas[[#This Row],[Ship Country]],[1]!Countries[Ship Country],[1]!Countries[Area],"No registrado")</f>
        <v>Nord America</v>
      </c>
      <c r="O649" s="14" t="str">
        <f>_xlfn.XLOOKUP(Ventas[[#This Row],[Ship Country]],[1]!Countries[Ship Country],[1]!Countries[Continent],"No existe")</f>
        <v>America</v>
      </c>
      <c r="P649" s="15" t="str">
        <f>_xlfn.XLOOKUP(Ventas[[#This Row],[Category]],[2]!ProdManager[Category],[2]!ProdManager[Prod_Manager])</f>
        <v>Lydia Sinn</v>
      </c>
      <c r="Q649" s="15">
        <f>YEAR(Ventas[[#This Row],[Order Date]])</f>
        <v>2015</v>
      </c>
      <c r="R649" s="15" t="str">
        <f>TEXT(Ventas[[#This Row],[Order Date]],"MMM")</f>
        <v>may</v>
      </c>
    </row>
    <row r="650" spans="1:18" x14ac:dyDescent="0.25">
      <c r="A650" s="4">
        <v>10493</v>
      </c>
      <c r="B650" s="4" t="s">
        <v>155</v>
      </c>
      <c r="C650" s="4" t="s">
        <v>15</v>
      </c>
      <c r="D650" s="4">
        <v>28.8</v>
      </c>
      <c r="E650" s="4">
        <v>21.888000000000002</v>
      </c>
      <c r="F650" s="4">
        <v>10</v>
      </c>
      <c r="G650" s="4" t="s">
        <v>204</v>
      </c>
      <c r="H650" s="4" t="s">
        <v>205</v>
      </c>
      <c r="I650" s="4" t="s">
        <v>13</v>
      </c>
      <c r="J650" s="5">
        <v>42127</v>
      </c>
      <c r="K650" s="12">
        <f>Ventas[[#This Row],[Unit Price]]*Ventas[[#This Row],[Quantity]]</f>
        <v>288</v>
      </c>
      <c r="L650" s="12">
        <f>Ventas[[#This Row],[Unit Cost]]*Ventas[[#This Row],[Quantity]]</f>
        <v>218.88000000000002</v>
      </c>
      <c r="M650" s="14">
        <f>Ventas[[#This Row],[Ingresos]]-Ventas[[#This Row],[Costes]]</f>
        <v>69.119999999999976</v>
      </c>
      <c r="N650" s="14" t="str">
        <f>_xlfn.XLOOKUP(Ventas[[#This Row],[Ship Country]],[1]!Countries[Ship Country],[1]!Countries[Area],"No registrado")</f>
        <v>Nord Europe</v>
      </c>
      <c r="O650" s="14" t="str">
        <f>_xlfn.XLOOKUP(Ventas[[#This Row],[Ship Country]],[1]!Countries[Ship Country],[1]!Countries[Continent],"No existe")</f>
        <v>Europe</v>
      </c>
      <c r="P650" s="15" t="str">
        <f>_xlfn.XLOOKUP(Ventas[[#This Row],[Category]],[2]!ProdManager[Category],[2]!ProdManager[Prod_Manager])</f>
        <v>Peter Stone</v>
      </c>
      <c r="Q650" s="15">
        <f>YEAR(Ventas[[#This Row],[Order Date]])</f>
        <v>2015</v>
      </c>
      <c r="R650" s="15" t="str">
        <f>TEXT(Ventas[[#This Row],[Order Date]],"MMM")</f>
        <v>may</v>
      </c>
    </row>
    <row r="651" spans="1:18" x14ac:dyDescent="0.25">
      <c r="A651" s="6">
        <v>10493</v>
      </c>
      <c r="B651" s="6" t="s">
        <v>23</v>
      </c>
      <c r="C651" s="6" t="s">
        <v>24</v>
      </c>
      <c r="D651" s="6">
        <v>16.8</v>
      </c>
      <c r="E651" s="6">
        <v>12.263999999999999</v>
      </c>
      <c r="F651" s="6">
        <v>15</v>
      </c>
      <c r="G651" s="6" t="s">
        <v>204</v>
      </c>
      <c r="H651" s="6" t="s">
        <v>205</v>
      </c>
      <c r="I651" s="6" t="s">
        <v>13</v>
      </c>
      <c r="J651" s="7">
        <v>42127</v>
      </c>
      <c r="K651" s="12">
        <f>Ventas[[#This Row],[Unit Price]]*Ventas[[#This Row],[Quantity]]</f>
        <v>252</v>
      </c>
      <c r="L651" s="12">
        <f>Ventas[[#This Row],[Unit Cost]]*Ventas[[#This Row],[Quantity]]</f>
        <v>183.95999999999998</v>
      </c>
      <c r="M651" s="14">
        <f>Ventas[[#This Row],[Ingresos]]-Ventas[[#This Row],[Costes]]</f>
        <v>68.04000000000002</v>
      </c>
      <c r="N651" s="14" t="str">
        <f>_xlfn.XLOOKUP(Ventas[[#This Row],[Ship Country]],[1]!Countries[Ship Country],[1]!Countries[Area],"No registrado")</f>
        <v>Nord Europe</v>
      </c>
      <c r="O651" s="14" t="str">
        <f>_xlfn.XLOOKUP(Ventas[[#This Row],[Ship Country]],[1]!Countries[Ship Country],[1]!Countries[Continent],"No existe")</f>
        <v>Europe</v>
      </c>
      <c r="P651" s="15" t="str">
        <f>_xlfn.XLOOKUP(Ventas[[#This Row],[Category]],[2]!ProdManager[Category],[2]!ProdManager[Prod_Manager])</f>
        <v>Lydia Sinn</v>
      </c>
      <c r="Q651" s="15">
        <f>YEAR(Ventas[[#This Row],[Order Date]])</f>
        <v>2015</v>
      </c>
      <c r="R651" s="15" t="str">
        <f>TEXT(Ventas[[#This Row],[Order Date]],"MMM")</f>
        <v>may</v>
      </c>
    </row>
    <row r="652" spans="1:18" x14ac:dyDescent="0.25">
      <c r="A652" s="4">
        <v>10493</v>
      </c>
      <c r="B652" s="4" t="s">
        <v>159</v>
      </c>
      <c r="C652" s="4" t="s">
        <v>24</v>
      </c>
      <c r="D652" s="4">
        <v>13.6</v>
      </c>
      <c r="E652" s="4">
        <v>11.016</v>
      </c>
      <c r="F652" s="4">
        <v>10</v>
      </c>
      <c r="G652" s="4" t="s">
        <v>204</v>
      </c>
      <c r="H652" s="4" t="s">
        <v>205</v>
      </c>
      <c r="I652" s="4" t="s">
        <v>13</v>
      </c>
      <c r="J652" s="5">
        <v>42127</v>
      </c>
      <c r="K652" s="12">
        <f>Ventas[[#This Row],[Unit Price]]*Ventas[[#This Row],[Quantity]]</f>
        <v>136</v>
      </c>
      <c r="L652" s="12">
        <f>Ventas[[#This Row],[Unit Cost]]*Ventas[[#This Row],[Quantity]]</f>
        <v>110.16</v>
      </c>
      <c r="M652" s="14">
        <f>Ventas[[#This Row],[Ingresos]]-Ventas[[#This Row],[Costes]]</f>
        <v>25.840000000000003</v>
      </c>
      <c r="N652" s="14" t="str">
        <f>_xlfn.XLOOKUP(Ventas[[#This Row],[Ship Country]],[1]!Countries[Ship Country],[1]!Countries[Area],"No registrado")</f>
        <v>Nord Europe</v>
      </c>
      <c r="O652" s="14" t="str">
        <f>_xlfn.XLOOKUP(Ventas[[#This Row],[Ship Country]],[1]!Countries[Ship Country],[1]!Countries[Continent],"No existe")</f>
        <v>Europe</v>
      </c>
      <c r="P652" s="15" t="str">
        <f>_xlfn.XLOOKUP(Ventas[[#This Row],[Category]],[2]!ProdManager[Category],[2]!ProdManager[Prod_Manager])</f>
        <v>Lydia Sinn</v>
      </c>
      <c r="Q652" s="15">
        <f>YEAR(Ventas[[#This Row],[Order Date]])</f>
        <v>2015</v>
      </c>
      <c r="R652" s="15" t="str">
        <f>TEXT(Ventas[[#This Row],[Order Date]],"MMM")</f>
        <v>may</v>
      </c>
    </row>
    <row r="653" spans="1:18" x14ac:dyDescent="0.25">
      <c r="A653" s="6">
        <v>10494</v>
      </c>
      <c r="B653" s="6" t="s">
        <v>86</v>
      </c>
      <c r="C653" s="6" t="s">
        <v>10</v>
      </c>
      <c r="D653" s="6">
        <v>30.4</v>
      </c>
      <c r="E653" s="6">
        <v>24.015999999999998</v>
      </c>
      <c r="F653" s="6">
        <v>30</v>
      </c>
      <c r="G653" s="6" t="s">
        <v>151</v>
      </c>
      <c r="H653" s="6" t="s">
        <v>152</v>
      </c>
      <c r="I653" s="6" t="s">
        <v>27</v>
      </c>
      <c r="J653" s="7">
        <v>42127</v>
      </c>
      <c r="K653" s="12">
        <f>Ventas[[#This Row],[Unit Price]]*Ventas[[#This Row],[Quantity]]</f>
        <v>912</v>
      </c>
      <c r="L653" s="12">
        <f>Ventas[[#This Row],[Unit Cost]]*Ventas[[#This Row],[Quantity]]</f>
        <v>720.4799999999999</v>
      </c>
      <c r="M653" s="14">
        <f>Ventas[[#This Row],[Ingresos]]-Ventas[[#This Row],[Costes]]</f>
        <v>191.5200000000001</v>
      </c>
      <c r="N653" s="14" t="str">
        <f>_xlfn.XLOOKUP(Ventas[[#This Row],[Ship Country]],[1]!Countries[Ship Country],[1]!Countries[Area],"No registrado")</f>
        <v>Sud America</v>
      </c>
      <c r="O653" s="14" t="str">
        <f>_xlfn.XLOOKUP(Ventas[[#This Row],[Ship Country]],[1]!Countries[Ship Country],[1]!Countries[Continent],"No existe")</f>
        <v>America</v>
      </c>
      <c r="P653" s="15" t="str">
        <f>_xlfn.XLOOKUP(Ventas[[#This Row],[Category]],[2]!ProdManager[Category],[2]!ProdManager[Prod_Manager])</f>
        <v>Marc Caine</v>
      </c>
      <c r="Q653" s="15">
        <f>YEAR(Ventas[[#This Row],[Order Date]])</f>
        <v>2015</v>
      </c>
      <c r="R653" s="15" t="str">
        <f>TEXT(Ventas[[#This Row],[Order Date]],"MMM")</f>
        <v>may</v>
      </c>
    </row>
    <row r="654" spans="1:18" x14ac:dyDescent="0.25">
      <c r="A654" s="4">
        <v>10495</v>
      </c>
      <c r="B654" s="4" t="s">
        <v>197</v>
      </c>
      <c r="C654" s="4" t="s">
        <v>10</v>
      </c>
      <c r="D654" s="4">
        <v>7.2</v>
      </c>
      <c r="E654" s="4">
        <v>5.4720000000000004</v>
      </c>
      <c r="F654" s="4">
        <v>10</v>
      </c>
      <c r="G654" s="4" t="s">
        <v>249</v>
      </c>
      <c r="H654" s="4" t="s">
        <v>250</v>
      </c>
      <c r="I654" s="4" t="s">
        <v>194</v>
      </c>
      <c r="J654" s="5">
        <v>42128</v>
      </c>
      <c r="K654" s="12">
        <f>Ventas[[#This Row],[Unit Price]]*Ventas[[#This Row],[Quantity]]</f>
        <v>72</v>
      </c>
      <c r="L654" s="12">
        <f>Ventas[[#This Row],[Unit Cost]]*Ventas[[#This Row],[Quantity]]</f>
        <v>54.720000000000006</v>
      </c>
      <c r="M654" s="14">
        <f>Ventas[[#This Row],[Ingresos]]-Ventas[[#This Row],[Costes]]</f>
        <v>17.279999999999994</v>
      </c>
      <c r="N654" s="14" t="str">
        <f>_xlfn.XLOOKUP(Ventas[[#This Row],[Ship Country]],[1]!Countries[Ship Country],[1]!Countries[Area],"No registrado")</f>
        <v>Nord America</v>
      </c>
      <c r="O654" s="14" t="str">
        <f>_xlfn.XLOOKUP(Ventas[[#This Row],[Ship Country]],[1]!Countries[Ship Country],[1]!Countries[Continent],"No existe")</f>
        <v>America</v>
      </c>
      <c r="P654" s="15" t="str">
        <f>_xlfn.XLOOKUP(Ventas[[#This Row],[Category]],[2]!ProdManager[Category],[2]!ProdManager[Prod_Manager])</f>
        <v>Marc Caine</v>
      </c>
      <c r="Q654" s="15">
        <f>YEAR(Ventas[[#This Row],[Order Date]])</f>
        <v>2015</v>
      </c>
      <c r="R654" s="15" t="str">
        <f>TEXT(Ventas[[#This Row],[Order Date]],"MMM")</f>
        <v>may</v>
      </c>
    </row>
    <row r="655" spans="1:18" x14ac:dyDescent="0.25">
      <c r="A655" s="6">
        <v>10495</v>
      </c>
      <c r="B655" s="6" t="s">
        <v>28</v>
      </c>
      <c r="C655" s="6" t="s">
        <v>29</v>
      </c>
      <c r="D655" s="6">
        <v>7.7</v>
      </c>
      <c r="E655" s="6">
        <v>5.6209999999999996</v>
      </c>
      <c r="F655" s="6">
        <v>20</v>
      </c>
      <c r="G655" s="6" t="s">
        <v>249</v>
      </c>
      <c r="H655" s="6" t="s">
        <v>250</v>
      </c>
      <c r="I655" s="6" t="s">
        <v>194</v>
      </c>
      <c r="J655" s="7">
        <v>42128</v>
      </c>
      <c r="K655" s="12">
        <f>Ventas[[#This Row],[Unit Price]]*Ventas[[#This Row],[Quantity]]</f>
        <v>154</v>
      </c>
      <c r="L655" s="12">
        <f>Ventas[[#This Row],[Unit Cost]]*Ventas[[#This Row],[Quantity]]</f>
        <v>112.41999999999999</v>
      </c>
      <c r="M655" s="14">
        <f>Ventas[[#This Row],[Ingresos]]-Ventas[[#This Row],[Costes]]</f>
        <v>41.580000000000013</v>
      </c>
      <c r="N655" s="14" t="str">
        <f>_xlfn.XLOOKUP(Ventas[[#This Row],[Ship Country]],[1]!Countries[Ship Country],[1]!Countries[Area],"No registrado")</f>
        <v>Nord America</v>
      </c>
      <c r="O655" s="14" t="str">
        <f>_xlfn.XLOOKUP(Ventas[[#This Row],[Ship Country]],[1]!Countries[Ship Country],[1]!Countries[Continent],"No existe")</f>
        <v>America</v>
      </c>
      <c r="P655" s="15" t="str">
        <f>_xlfn.XLOOKUP(Ventas[[#This Row],[Category]],[2]!ProdManager[Category],[2]!ProdManager[Prod_Manager])</f>
        <v>Peter Stone</v>
      </c>
      <c r="Q655" s="15">
        <f>YEAR(Ventas[[#This Row],[Order Date]])</f>
        <v>2015</v>
      </c>
      <c r="R655" s="15" t="str">
        <f>TEXT(Ventas[[#This Row],[Order Date]],"MMM")</f>
        <v>may</v>
      </c>
    </row>
    <row r="656" spans="1:18" x14ac:dyDescent="0.25">
      <c r="A656" s="4">
        <v>10495</v>
      </c>
      <c r="B656" s="4" t="s">
        <v>61</v>
      </c>
      <c r="C656" s="4" t="s">
        <v>24</v>
      </c>
      <c r="D656" s="4">
        <v>10.4</v>
      </c>
      <c r="E656" s="4">
        <v>8.5280000000000005</v>
      </c>
      <c r="F656" s="4">
        <v>5</v>
      </c>
      <c r="G656" s="4" t="s">
        <v>249</v>
      </c>
      <c r="H656" s="4" t="s">
        <v>250</v>
      </c>
      <c r="I656" s="4" t="s">
        <v>194</v>
      </c>
      <c r="J656" s="5">
        <v>42128</v>
      </c>
      <c r="K656" s="12">
        <f>Ventas[[#This Row],[Unit Price]]*Ventas[[#This Row],[Quantity]]</f>
        <v>52</v>
      </c>
      <c r="L656" s="12">
        <f>Ventas[[#This Row],[Unit Cost]]*Ventas[[#This Row],[Quantity]]</f>
        <v>42.64</v>
      </c>
      <c r="M656" s="14">
        <f>Ventas[[#This Row],[Ingresos]]-Ventas[[#This Row],[Costes]]</f>
        <v>9.36</v>
      </c>
      <c r="N656" s="14" t="str">
        <f>_xlfn.XLOOKUP(Ventas[[#This Row],[Ship Country]],[1]!Countries[Ship Country],[1]!Countries[Area],"No registrado")</f>
        <v>Nord America</v>
      </c>
      <c r="O656" s="14" t="str">
        <f>_xlfn.XLOOKUP(Ventas[[#This Row],[Ship Country]],[1]!Countries[Ship Country],[1]!Countries[Continent],"No existe")</f>
        <v>America</v>
      </c>
      <c r="P656" s="15" t="str">
        <f>_xlfn.XLOOKUP(Ventas[[#This Row],[Category]],[2]!ProdManager[Category],[2]!ProdManager[Prod_Manager])</f>
        <v>Lydia Sinn</v>
      </c>
      <c r="Q656" s="15">
        <f>YEAR(Ventas[[#This Row],[Order Date]])</f>
        <v>2015</v>
      </c>
      <c r="R656" s="15" t="str">
        <f>TEXT(Ventas[[#This Row],[Order Date]],"MMM")</f>
        <v>may</v>
      </c>
    </row>
    <row r="657" spans="1:18" x14ac:dyDescent="0.25">
      <c r="A657" s="6">
        <v>10496</v>
      </c>
      <c r="B657" s="6" t="s">
        <v>44</v>
      </c>
      <c r="C657" s="6" t="s">
        <v>15</v>
      </c>
      <c r="D657" s="6">
        <v>10</v>
      </c>
      <c r="E657" s="6">
        <v>8.2999999999999989</v>
      </c>
      <c r="F657" s="6">
        <v>20</v>
      </c>
      <c r="G657" s="6" t="s">
        <v>153</v>
      </c>
      <c r="H657" s="6" t="s">
        <v>152</v>
      </c>
      <c r="I657" s="6" t="s">
        <v>27</v>
      </c>
      <c r="J657" s="7">
        <v>42129</v>
      </c>
      <c r="K657" s="12">
        <f>Ventas[[#This Row],[Unit Price]]*Ventas[[#This Row],[Quantity]]</f>
        <v>200</v>
      </c>
      <c r="L657" s="12">
        <f>Ventas[[#This Row],[Unit Cost]]*Ventas[[#This Row],[Quantity]]</f>
        <v>165.99999999999997</v>
      </c>
      <c r="M657" s="14">
        <f>Ventas[[#This Row],[Ingresos]]-Ventas[[#This Row],[Costes]]</f>
        <v>34.000000000000028</v>
      </c>
      <c r="N657" s="14" t="str">
        <f>_xlfn.XLOOKUP(Ventas[[#This Row],[Ship Country]],[1]!Countries[Ship Country],[1]!Countries[Area],"No registrado")</f>
        <v>Sud America</v>
      </c>
      <c r="O657" s="14" t="str">
        <f>_xlfn.XLOOKUP(Ventas[[#This Row],[Ship Country]],[1]!Countries[Ship Country],[1]!Countries[Continent],"No existe")</f>
        <v>America</v>
      </c>
      <c r="P657" s="15" t="str">
        <f>_xlfn.XLOOKUP(Ventas[[#This Row],[Category]],[2]!ProdManager[Category],[2]!ProdManager[Prod_Manager])</f>
        <v>Peter Stone</v>
      </c>
      <c r="Q657" s="15">
        <f>YEAR(Ventas[[#This Row],[Order Date]])</f>
        <v>2015</v>
      </c>
      <c r="R657" s="15" t="str">
        <f>TEXT(Ventas[[#This Row],[Order Date]],"MMM")</f>
        <v>may</v>
      </c>
    </row>
    <row r="658" spans="1:18" x14ac:dyDescent="0.25">
      <c r="A658" s="4">
        <v>10497</v>
      </c>
      <c r="B658" s="4" t="s">
        <v>86</v>
      </c>
      <c r="C658" s="4" t="s">
        <v>10</v>
      </c>
      <c r="D658" s="4">
        <v>30.4</v>
      </c>
      <c r="E658" s="4">
        <v>23.407999999999998</v>
      </c>
      <c r="F658" s="4">
        <v>14</v>
      </c>
      <c r="G658" s="4" t="s">
        <v>127</v>
      </c>
      <c r="H658" s="4" t="s">
        <v>128</v>
      </c>
      <c r="I658" s="4" t="s">
        <v>21</v>
      </c>
      <c r="J658" s="5">
        <v>42129</v>
      </c>
      <c r="K658" s="12">
        <f>Ventas[[#This Row],[Unit Price]]*Ventas[[#This Row],[Quantity]]</f>
        <v>425.59999999999997</v>
      </c>
      <c r="L658" s="12">
        <f>Ventas[[#This Row],[Unit Cost]]*Ventas[[#This Row],[Quantity]]</f>
        <v>327.71199999999999</v>
      </c>
      <c r="M658" s="14">
        <f>Ventas[[#This Row],[Ingresos]]-Ventas[[#This Row],[Costes]]</f>
        <v>97.887999999999977</v>
      </c>
      <c r="N658" s="14" t="str">
        <f>_xlfn.XLOOKUP(Ventas[[#This Row],[Ship Country]],[1]!Countries[Ship Country],[1]!Countries[Area],"No registrado")</f>
        <v>Nord Europe</v>
      </c>
      <c r="O658" s="14" t="str">
        <f>_xlfn.XLOOKUP(Ventas[[#This Row],[Ship Country]],[1]!Countries[Ship Country],[1]!Countries[Continent],"No existe")</f>
        <v>Europe</v>
      </c>
      <c r="P658" s="15" t="str">
        <f>_xlfn.XLOOKUP(Ventas[[#This Row],[Category]],[2]!ProdManager[Category],[2]!ProdManager[Prod_Manager])</f>
        <v>Marc Caine</v>
      </c>
      <c r="Q658" s="15">
        <f>YEAR(Ventas[[#This Row],[Order Date]])</f>
        <v>2015</v>
      </c>
      <c r="R658" s="15" t="str">
        <f>TEXT(Ventas[[#This Row],[Order Date]],"MMM")</f>
        <v>may</v>
      </c>
    </row>
    <row r="659" spans="1:18" x14ac:dyDescent="0.25">
      <c r="A659" s="6">
        <v>10497</v>
      </c>
      <c r="B659" s="6" t="s">
        <v>61</v>
      </c>
      <c r="C659" s="6" t="s">
        <v>24</v>
      </c>
      <c r="D659" s="6">
        <v>10.4</v>
      </c>
      <c r="E659" s="6">
        <v>8.0080000000000009</v>
      </c>
      <c r="F659" s="6">
        <v>25</v>
      </c>
      <c r="G659" s="6" t="s">
        <v>127</v>
      </c>
      <c r="H659" s="6" t="s">
        <v>128</v>
      </c>
      <c r="I659" s="6" t="s">
        <v>21</v>
      </c>
      <c r="J659" s="7">
        <v>42129</v>
      </c>
      <c r="K659" s="12">
        <f>Ventas[[#This Row],[Unit Price]]*Ventas[[#This Row],[Quantity]]</f>
        <v>260</v>
      </c>
      <c r="L659" s="12">
        <f>Ventas[[#This Row],[Unit Cost]]*Ventas[[#This Row],[Quantity]]</f>
        <v>200.20000000000002</v>
      </c>
      <c r="M659" s="14">
        <f>Ventas[[#This Row],[Ingresos]]-Ventas[[#This Row],[Costes]]</f>
        <v>59.799999999999983</v>
      </c>
      <c r="N659" s="14" t="str">
        <f>_xlfn.XLOOKUP(Ventas[[#This Row],[Ship Country]],[1]!Countries[Ship Country],[1]!Countries[Area],"No registrado")</f>
        <v>Nord Europe</v>
      </c>
      <c r="O659" s="14" t="str">
        <f>_xlfn.XLOOKUP(Ventas[[#This Row],[Ship Country]],[1]!Countries[Ship Country],[1]!Countries[Continent],"No existe")</f>
        <v>Europe</v>
      </c>
      <c r="P659" s="15" t="str">
        <f>_xlfn.XLOOKUP(Ventas[[#This Row],[Category]],[2]!ProdManager[Category],[2]!ProdManager[Prod_Manager])</f>
        <v>Lydia Sinn</v>
      </c>
      <c r="Q659" s="15">
        <f>YEAR(Ventas[[#This Row],[Order Date]])</f>
        <v>2015</v>
      </c>
      <c r="R659" s="15" t="str">
        <f>TEXT(Ventas[[#This Row],[Order Date]],"MMM")</f>
        <v>may</v>
      </c>
    </row>
    <row r="660" spans="1:18" x14ac:dyDescent="0.25">
      <c r="A660" s="4">
        <v>10497</v>
      </c>
      <c r="B660" s="4" t="s">
        <v>14</v>
      </c>
      <c r="C660" s="4" t="s">
        <v>15</v>
      </c>
      <c r="D660" s="4">
        <v>27.8</v>
      </c>
      <c r="E660" s="4">
        <v>21.128</v>
      </c>
      <c r="F660" s="4">
        <v>25</v>
      </c>
      <c r="G660" s="4" t="s">
        <v>127</v>
      </c>
      <c r="H660" s="4" t="s">
        <v>128</v>
      </c>
      <c r="I660" s="4" t="s">
        <v>21</v>
      </c>
      <c r="J660" s="5">
        <v>42129</v>
      </c>
      <c r="K660" s="12">
        <f>Ventas[[#This Row],[Unit Price]]*Ventas[[#This Row],[Quantity]]</f>
        <v>695</v>
      </c>
      <c r="L660" s="12">
        <f>Ventas[[#This Row],[Unit Cost]]*Ventas[[#This Row],[Quantity]]</f>
        <v>528.20000000000005</v>
      </c>
      <c r="M660" s="14">
        <f>Ventas[[#This Row],[Ingresos]]-Ventas[[#This Row],[Costes]]</f>
        <v>166.79999999999995</v>
      </c>
      <c r="N660" s="14" t="str">
        <f>_xlfn.XLOOKUP(Ventas[[#This Row],[Ship Country]],[1]!Countries[Ship Country],[1]!Countries[Area],"No registrado")</f>
        <v>Nord Europe</v>
      </c>
      <c r="O660" s="14" t="str">
        <f>_xlfn.XLOOKUP(Ventas[[#This Row],[Ship Country]],[1]!Countries[Ship Country],[1]!Countries[Continent],"No existe")</f>
        <v>Europe</v>
      </c>
      <c r="P660" s="15" t="str">
        <f>_xlfn.XLOOKUP(Ventas[[#This Row],[Category]],[2]!ProdManager[Category],[2]!ProdManager[Prod_Manager])</f>
        <v>Peter Stone</v>
      </c>
      <c r="Q660" s="15">
        <f>YEAR(Ventas[[#This Row],[Order Date]])</f>
        <v>2015</v>
      </c>
      <c r="R660" s="15" t="str">
        <f>TEXT(Ventas[[#This Row],[Order Date]],"MMM")</f>
        <v>may</v>
      </c>
    </row>
    <row r="661" spans="1:18" x14ac:dyDescent="0.25">
      <c r="A661" s="6">
        <v>10498</v>
      </c>
      <c r="B661" s="6" t="s">
        <v>51</v>
      </c>
      <c r="C661" s="6" t="s">
        <v>43</v>
      </c>
      <c r="D661" s="6">
        <v>4.5</v>
      </c>
      <c r="E661" s="6">
        <v>4.0949999999999998</v>
      </c>
      <c r="F661" s="6">
        <v>14</v>
      </c>
      <c r="G661" s="6" t="s">
        <v>63</v>
      </c>
      <c r="H661" s="6" t="s">
        <v>64</v>
      </c>
      <c r="I661" s="6" t="s">
        <v>65</v>
      </c>
      <c r="J661" s="7">
        <v>42132</v>
      </c>
      <c r="K661" s="12">
        <f>Ventas[[#This Row],[Unit Price]]*Ventas[[#This Row],[Quantity]]</f>
        <v>63</v>
      </c>
      <c r="L661" s="12">
        <f>Ventas[[#This Row],[Unit Cost]]*Ventas[[#This Row],[Quantity]]</f>
        <v>57.33</v>
      </c>
      <c r="M661" s="14">
        <f>Ventas[[#This Row],[Ingresos]]-Ventas[[#This Row],[Costes]]</f>
        <v>5.6700000000000017</v>
      </c>
      <c r="N661" s="14" t="str">
        <f>_xlfn.XLOOKUP(Ventas[[#This Row],[Ship Country]],[1]!Countries[Ship Country],[1]!Countries[Area],"No registrado")</f>
        <v>Sud America</v>
      </c>
      <c r="O661" s="14" t="str">
        <f>_xlfn.XLOOKUP(Ventas[[#This Row],[Ship Country]],[1]!Countries[Ship Country],[1]!Countries[Continent],"No existe")</f>
        <v>America</v>
      </c>
      <c r="P661" s="15" t="str">
        <f>_xlfn.XLOOKUP(Ventas[[#This Row],[Category]],[2]!ProdManager[Category],[2]!ProdManager[Prod_Manager])</f>
        <v>John Matter</v>
      </c>
      <c r="Q661" s="15">
        <f>YEAR(Ventas[[#This Row],[Order Date]])</f>
        <v>2015</v>
      </c>
      <c r="R661" s="15" t="str">
        <f>TEXT(Ventas[[#This Row],[Order Date]],"MMM")</f>
        <v>may</v>
      </c>
    </row>
    <row r="662" spans="1:18" x14ac:dyDescent="0.25">
      <c r="A662" s="4">
        <v>10498</v>
      </c>
      <c r="B662" s="4" t="s">
        <v>98</v>
      </c>
      <c r="C662" s="4" t="s">
        <v>29</v>
      </c>
      <c r="D662" s="4">
        <v>18.399999999999999</v>
      </c>
      <c r="E662" s="4">
        <v>14.536</v>
      </c>
      <c r="F662" s="4">
        <v>5</v>
      </c>
      <c r="G662" s="4" t="s">
        <v>63</v>
      </c>
      <c r="H662" s="4" t="s">
        <v>64</v>
      </c>
      <c r="I662" s="4" t="s">
        <v>65</v>
      </c>
      <c r="J662" s="5">
        <v>42132</v>
      </c>
      <c r="K662" s="12">
        <f>Ventas[[#This Row],[Unit Price]]*Ventas[[#This Row],[Quantity]]</f>
        <v>92</v>
      </c>
      <c r="L662" s="12">
        <f>Ventas[[#This Row],[Unit Cost]]*Ventas[[#This Row],[Quantity]]</f>
        <v>72.679999999999993</v>
      </c>
      <c r="M662" s="14">
        <f>Ventas[[#This Row],[Ingresos]]-Ventas[[#This Row],[Costes]]</f>
        <v>19.320000000000007</v>
      </c>
      <c r="N662" s="14" t="str">
        <f>_xlfn.XLOOKUP(Ventas[[#This Row],[Ship Country]],[1]!Countries[Ship Country],[1]!Countries[Area],"No registrado")</f>
        <v>Sud America</v>
      </c>
      <c r="O662" s="14" t="str">
        <f>_xlfn.XLOOKUP(Ventas[[#This Row],[Ship Country]],[1]!Countries[Ship Country],[1]!Countries[Continent],"No existe")</f>
        <v>America</v>
      </c>
      <c r="P662" s="15" t="str">
        <f>_xlfn.XLOOKUP(Ventas[[#This Row],[Category]],[2]!ProdManager[Category],[2]!ProdManager[Prod_Manager])</f>
        <v>Peter Stone</v>
      </c>
      <c r="Q662" s="15">
        <f>YEAR(Ventas[[#This Row],[Order Date]])</f>
        <v>2015</v>
      </c>
      <c r="R662" s="15" t="str">
        <f>TEXT(Ventas[[#This Row],[Order Date]],"MMM")</f>
        <v>may</v>
      </c>
    </row>
    <row r="663" spans="1:18" x14ac:dyDescent="0.25">
      <c r="A663" s="6">
        <v>10498</v>
      </c>
      <c r="B663" s="6" t="s">
        <v>9</v>
      </c>
      <c r="C663" s="6" t="s">
        <v>10</v>
      </c>
      <c r="D663" s="6">
        <v>14</v>
      </c>
      <c r="E663" s="6">
        <v>10.5</v>
      </c>
      <c r="F663" s="6">
        <v>30</v>
      </c>
      <c r="G663" s="6" t="s">
        <v>63</v>
      </c>
      <c r="H663" s="6" t="s">
        <v>64</v>
      </c>
      <c r="I663" s="6" t="s">
        <v>65</v>
      </c>
      <c r="J663" s="7">
        <v>42132</v>
      </c>
      <c r="K663" s="12">
        <f>Ventas[[#This Row],[Unit Price]]*Ventas[[#This Row],[Quantity]]</f>
        <v>420</v>
      </c>
      <c r="L663" s="12">
        <f>Ventas[[#This Row],[Unit Cost]]*Ventas[[#This Row],[Quantity]]</f>
        <v>315</v>
      </c>
      <c r="M663" s="14">
        <f>Ventas[[#This Row],[Ingresos]]-Ventas[[#This Row],[Costes]]</f>
        <v>105</v>
      </c>
      <c r="N663" s="14" t="str">
        <f>_xlfn.XLOOKUP(Ventas[[#This Row],[Ship Country]],[1]!Countries[Ship Country],[1]!Countries[Area],"No registrado")</f>
        <v>Sud America</v>
      </c>
      <c r="O663" s="14" t="str">
        <f>_xlfn.XLOOKUP(Ventas[[#This Row],[Ship Country]],[1]!Countries[Ship Country],[1]!Countries[Continent],"No existe")</f>
        <v>America</v>
      </c>
      <c r="P663" s="15" t="str">
        <f>_xlfn.XLOOKUP(Ventas[[#This Row],[Category]],[2]!ProdManager[Category],[2]!ProdManager[Prod_Manager])</f>
        <v>Marc Caine</v>
      </c>
      <c r="Q663" s="15">
        <f>YEAR(Ventas[[#This Row],[Order Date]])</f>
        <v>2015</v>
      </c>
      <c r="R663" s="15" t="str">
        <f>TEXT(Ventas[[#This Row],[Order Date]],"MMM")</f>
        <v>may</v>
      </c>
    </row>
    <row r="664" spans="1:18" x14ac:dyDescent="0.25">
      <c r="A664" s="4">
        <v>10499</v>
      </c>
      <c r="B664" s="4" t="s">
        <v>121</v>
      </c>
      <c r="C664" s="4" t="s">
        <v>18</v>
      </c>
      <c r="D664" s="4">
        <v>45.6</v>
      </c>
      <c r="E664" s="4">
        <v>36.480000000000004</v>
      </c>
      <c r="F664" s="4">
        <v>20</v>
      </c>
      <c r="G664" s="4" t="s">
        <v>135</v>
      </c>
      <c r="H664" s="4" t="s">
        <v>136</v>
      </c>
      <c r="I664" s="4" t="s">
        <v>65</v>
      </c>
      <c r="J664" s="5">
        <v>42133</v>
      </c>
      <c r="K664" s="12">
        <f>Ventas[[#This Row],[Unit Price]]*Ventas[[#This Row],[Quantity]]</f>
        <v>912</v>
      </c>
      <c r="L664" s="12">
        <f>Ventas[[#This Row],[Unit Cost]]*Ventas[[#This Row],[Quantity]]</f>
        <v>729.60000000000014</v>
      </c>
      <c r="M664" s="14">
        <f>Ventas[[#This Row],[Ingresos]]-Ventas[[#This Row],[Costes]]</f>
        <v>182.39999999999986</v>
      </c>
      <c r="N664" s="14" t="str">
        <f>_xlfn.XLOOKUP(Ventas[[#This Row],[Ship Country]],[1]!Countries[Ship Country],[1]!Countries[Area],"No registrado")</f>
        <v>Sud America</v>
      </c>
      <c r="O664" s="14" t="str">
        <f>_xlfn.XLOOKUP(Ventas[[#This Row],[Ship Country]],[1]!Countries[Ship Country],[1]!Countries[Continent],"No existe")</f>
        <v>America</v>
      </c>
      <c r="P664" s="15" t="str">
        <f>_xlfn.XLOOKUP(Ventas[[#This Row],[Category]],[2]!ProdManager[Category],[2]!ProdManager[Prod_Manager])</f>
        <v>Marc Caine</v>
      </c>
      <c r="Q664" s="15">
        <f>YEAR(Ventas[[#This Row],[Order Date]])</f>
        <v>2015</v>
      </c>
      <c r="R664" s="15" t="str">
        <f>TEXT(Ventas[[#This Row],[Order Date]],"MMM")</f>
        <v>may</v>
      </c>
    </row>
    <row r="665" spans="1:18" x14ac:dyDescent="0.25">
      <c r="A665" s="6">
        <v>10499</v>
      </c>
      <c r="B665" s="6" t="s">
        <v>41</v>
      </c>
      <c r="C665" s="6" t="s">
        <v>35</v>
      </c>
      <c r="D665" s="6">
        <v>20</v>
      </c>
      <c r="E665" s="6">
        <v>13</v>
      </c>
      <c r="F665" s="6">
        <v>25</v>
      </c>
      <c r="G665" s="6" t="s">
        <v>135</v>
      </c>
      <c r="H665" s="6" t="s">
        <v>136</v>
      </c>
      <c r="I665" s="6" t="s">
        <v>65</v>
      </c>
      <c r="J665" s="7">
        <v>42133</v>
      </c>
      <c r="K665" s="12">
        <f>Ventas[[#This Row],[Unit Price]]*Ventas[[#This Row],[Quantity]]</f>
        <v>500</v>
      </c>
      <c r="L665" s="12">
        <f>Ventas[[#This Row],[Unit Cost]]*Ventas[[#This Row],[Quantity]]</f>
        <v>325</v>
      </c>
      <c r="M665" s="14">
        <f>Ventas[[#This Row],[Ingresos]]-Ventas[[#This Row],[Costes]]</f>
        <v>175</v>
      </c>
      <c r="N665" s="14" t="str">
        <f>_xlfn.XLOOKUP(Ventas[[#This Row],[Ship Country]],[1]!Countries[Ship Country],[1]!Countries[Area],"No registrado")</f>
        <v>Sud America</v>
      </c>
      <c r="O665" s="14" t="str">
        <f>_xlfn.XLOOKUP(Ventas[[#This Row],[Ship Country]],[1]!Countries[Ship Country],[1]!Countries[Continent],"No existe")</f>
        <v>America</v>
      </c>
      <c r="P665" s="15" t="str">
        <f>_xlfn.XLOOKUP(Ventas[[#This Row],[Category]],[2]!ProdManager[Category],[2]!ProdManager[Prod_Manager])</f>
        <v>Lydia Sinn</v>
      </c>
      <c r="Q665" s="15">
        <f>YEAR(Ventas[[#This Row],[Order Date]])</f>
        <v>2015</v>
      </c>
      <c r="R665" s="15" t="str">
        <f>TEXT(Ventas[[#This Row],[Order Date]],"MMM")</f>
        <v>may</v>
      </c>
    </row>
    <row r="666" spans="1:18" x14ac:dyDescent="0.25">
      <c r="A666" s="4">
        <v>10500</v>
      </c>
      <c r="B666" s="4" t="s">
        <v>134</v>
      </c>
      <c r="C666" s="4" t="s">
        <v>24</v>
      </c>
      <c r="D666" s="4">
        <v>15.5</v>
      </c>
      <c r="E666" s="4">
        <v>12.865</v>
      </c>
      <c r="F666" s="4">
        <v>12</v>
      </c>
      <c r="G666" s="4" t="s">
        <v>204</v>
      </c>
      <c r="H666" s="4" t="s">
        <v>205</v>
      </c>
      <c r="I666" s="4" t="s">
        <v>13</v>
      </c>
      <c r="J666" s="5">
        <v>42134</v>
      </c>
      <c r="K666" s="12">
        <f>Ventas[[#This Row],[Unit Price]]*Ventas[[#This Row],[Quantity]]</f>
        <v>186</v>
      </c>
      <c r="L666" s="12">
        <f>Ventas[[#This Row],[Unit Cost]]*Ventas[[#This Row],[Quantity]]</f>
        <v>154.38</v>
      </c>
      <c r="M666" s="14">
        <f>Ventas[[#This Row],[Ingresos]]-Ventas[[#This Row],[Costes]]</f>
        <v>31.620000000000005</v>
      </c>
      <c r="N666" s="14" t="str">
        <f>_xlfn.XLOOKUP(Ventas[[#This Row],[Ship Country]],[1]!Countries[Ship Country],[1]!Countries[Area],"No registrado")</f>
        <v>Nord Europe</v>
      </c>
      <c r="O666" s="14" t="str">
        <f>_xlfn.XLOOKUP(Ventas[[#This Row],[Ship Country]],[1]!Countries[Ship Country],[1]!Countries[Continent],"No existe")</f>
        <v>Europe</v>
      </c>
      <c r="P666" s="15" t="str">
        <f>_xlfn.XLOOKUP(Ventas[[#This Row],[Category]],[2]!ProdManager[Category],[2]!ProdManager[Prod_Manager])</f>
        <v>Lydia Sinn</v>
      </c>
      <c r="Q666" s="15">
        <f>YEAR(Ventas[[#This Row],[Order Date]])</f>
        <v>2015</v>
      </c>
      <c r="R666" s="15" t="str">
        <f>TEXT(Ventas[[#This Row],[Order Date]],"MMM")</f>
        <v>may</v>
      </c>
    </row>
    <row r="667" spans="1:18" x14ac:dyDescent="0.25">
      <c r="A667" s="6">
        <v>10500</v>
      </c>
      <c r="B667" s="6" t="s">
        <v>121</v>
      </c>
      <c r="C667" s="6" t="s">
        <v>18</v>
      </c>
      <c r="D667" s="6">
        <v>45.6</v>
      </c>
      <c r="E667" s="6">
        <v>34.655999999999999</v>
      </c>
      <c r="F667" s="6">
        <v>8</v>
      </c>
      <c r="G667" s="6" t="s">
        <v>204</v>
      </c>
      <c r="H667" s="6" t="s">
        <v>205</v>
      </c>
      <c r="I667" s="6" t="s">
        <v>13</v>
      </c>
      <c r="J667" s="7">
        <v>42134</v>
      </c>
      <c r="K667" s="12">
        <f>Ventas[[#This Row],[Unit Price]]*Ventas[[#This Row],[Quantity]]</f>
        <v>364.8</v>
      </c>
      <c r="L667" s="12">
        <f>Ventas[[#This Row],[Unit Cost]]*Ventas[[#This Row],[Quantity]]</f>
        <v>277.24799999999999</v>
      </c>
      <c r="M667" s="14">
        <f>Ventas[[#This Row],[Ingresos]]-Ventas[[#This Row],[Costes]]</f>
        <v>87.552000000000021</v>
      </c>
      <c r="N667" s="14" t="str">
        <f>_xlfn.XLOOKUP(Ventas[[#This Row],[Ship Country]],[1]!Countries[Ship Country],[1]!Countries[Area],"No registrado")</f>
        <v>Nord Europe</v>
      </c>
      <c r="O667" s="14" t="str">
        <f>_xlfn.XLOOKUP(Ventas[[#This Row],[Ship Country]],[1]!Countries[Ship Country],[1]!Countries[Continent],"No existe")</f>
        <v>Europe</v>
      </c>
      <c r="P667" s="15" t="str">
        <f>_xlfn.XLOOKUP(Ventas[[#This Row],[Category]],[2]!ProdManager[Category],[2]!ProdManager[Prod_Manager])</f>
        <v>Marc Caine</v>
      </c>
      <c r="Q667" s="15">
        <f>YEAR(Ventas[[#This Row],[Order Date]])</f>
        <v>2015</v>
      </c>
      <c r="R667" s="15" t="str">
        <f>TEXT(Ventas[[#This Row],[Order Date]],"MMM")</f>
        <v>may</v>
      </c>
    </row>
    <row r="668" spans="1:18" x14ac:dyDescent="0.25">
      <c r="A668" s="4">
        <v>10501</v>
      </c>
      <c r="B668" s="4" t="s">
        <v>145</v>
      </c>
      <c r="C668" s="4" t="s">
        <v>46</v>
      </c>
      <c r="D668" s="4">
        <v>7.45</v>
      </c>
      <c r="E668" s="4">
        <v>5.9600000000000009</v>
      </c>
      <c r="F668" s="4">
        <v>20</v>
      </c>
      <c r="G668" s="4" t="s">
        <v>251</v>
      </c>
      <c r="H668" s="4" t="s">
        <v>252</v>
      </c>
      <c r="I668" s="4" t="s">
        <v>21</v>
      </c>
      <c r="J668" s="5">
        <v>42134</v>
      </c>
      <c r="K668" s="12">
        <f>Ventas[[#This Row],[Unit Price]]*Ventas[[#This Row],[Quantity]]</f>
        <v>149</v>
      </c>
      <c r="L668" s="12">
        <f>Ventas[[#This Row],[Unit Cost]]*Ventas[[#This Row],[Quantity]]</f>
        <v>119.20000000000002</v>
      </c>
      <c r="M668" s="14">
        <f>Ventas[[#This Row],[Ingresos]]-Ventas[[#This Row],[Costes]]</f>
        <v>29.799999999999983</v>
      </c>
      <c r="N668" s="14" t="str">
        <f>_xlfn.XLOOKUP(Ventas[[#This Row],[Ship Country]],[1]!Countries[Ship Country],[1]!Countries[Area],"No registrado")</f>
        <v>Nord Europe</v>
      </c>
      <c r="O668" s="14" t="str">
        <f>_xlfn.XLOOKUP(Ventas[[#This Row],[Ship Country]],[1]!Countries[Ship Country],[1]!Countries[Continent],"No existe")</f>
        <v>Europe</v>
      </c>
      <c r="P668" s="15" t="str">
        <f>_xlfn.XLOOKUP(Ventas[[#This Row],[Category]],[2]!ProdManager[Category],[2]!ProdManager[Prod_Manager])</f>
        <v>John Matter</v>
      </c>
      <c r="Q668" s="15">
        <f>YEAR(Ventas[[#This Row],[Order Date]])</f>
        <v>2015</v>
      </c>
      <c r="R668" s="15" t="str">
        <f>TEXT(Ventas[[#This Row],[Order Date]],"MMM")</f>
        <v>may</v>
      </c>
    </row>
    <row r="669" spans="1:18" x14ac:dyDescent="0.25">
      <c r="A669" s="6">
        <v>10502</v>
      </c>
      <c r="B669" s="6" t="s">
        <v>228</v>
      </c>
      <c r="C669" s="6" t="s">
        <v>29</v>
      </c>
      <c r="D669" s="6">
        <v>9.5</v>
      </c>
      <c r="E669" s="6">
        <v>6.9349999999999996</v>
      </c>
      <c r="F669" s="6">
        <v>21</v>
      </c>
      <c r="G669" s="6" t="s">
        <v>178</v>
      </c>
      <c r="H669" s="6" t="s">
        <v>73</v>
      </c>
      <c r="I669" s="6" t="s">
        <v>74</v>
      </c>
      <c r="J669" s="7">
        <v>42135</v>
      </c>
      <c r="K669" s="12">
        <f>Ventas[[#This Row],[Unit Price]]*Ventas[[#This Row],[Quantity]]</f>
        <v>199.5</v>
      </c>
      <c r="L669" s="12">
        <f>Ventas[[#This Row],[Unit Cost]]*Ventas[[#This Row],[Quantity]]</f>
        <v>145.63499999999999</v>
      </c>
      <c r="M669" s="14">
        <f>Ventas[[#This Row],[Ingresos]]-Ventas[[#This Row],[Costes]]</f>
        <v>53.865000000000009</v>
      </c>
      <c r="N669" s="14" t="str">
        <f>_xlfn.XLOOKUP(Ventas[[#This Row],[Ship Country]],[1]!Countries[Ship Country],[1]!Countries[Area],"No registrado")</f>
        <v>Sud America</v>
      </c>
      <c r="O669" s="14" t="str">
        <f>_xlfn.XLOOKUP(Ventas[[#This Row],[Ship Country]],[1]!Countries[Ship Country],[1]!Countries[Continent],"No existe")</f>
        <v>America</v>
      </c>
      <c r="P669" s="15" t="str">
        <f>_xlfn.XLOOKUP(Ventas[[#This Row],[Category]],[2]!ProdManager[Category],[2]!ProdManager[Prod_Manager])</f>
        <v>Peter Stone</v>
      </c>
      <c r="Q669" s="15">
        <f>YEAR(Ventas[[#This Row],[Order Date]])</f>
        <v>2015</v>
      </c>
      <c r="R669" s="15" t="str">
        <f>TEXT(Ventas[[#This Row],[Order Date]],"MMM")</f>
        <v>may</v>
      </c>
    </row>
    <row r="670" spans="1:18" x14ac:dyDescent="0.25">
      <c r="A670" s="4">
        <v>10502</v>
      </c>
      <c r="B670" s="4" t="s">
        <v>58</v>
      </c>
      <c r="C670" s="4" t="s">
        <v>46</v>
      </c>
      <c r="D670" s="4">
        <v>32.799999999999997</v>
      </c>
      <c r="E670" s="4">
        <v>24.599999999999998</v>
      </c>
      <c r="F670" s="4">
        <v>6</v>
      </c>
      <c r="G670" s="4" t="s">
        <v>178</v>
      </c>
      <c r="H670" s="4" t="s">
        <v>73</v>
      </c>
      <c r="I670" s="4" t="s">
        <v>74</v>
      </c>
      <c r="J670" s="5">
        <v>42135</v>
      </c>
      <c r="K670" s="12">
        <f>Ventas[[#This Row],[Unit Price]]*Ventas[[#This Row],[Quantity]]</f>
        <v>196.79999999999998</v>
      </c>
      <c r="L670" s="12">
        <f>Ventas[[#This Row],[Unit Cost]]*Ventas[[#This Row],[Quantity]]</f>
        <v>147.6</v>
      </c>
      <c r="M670" s="14">
        <f>Ventas[[#This Row],[Ingresos]]-Ventas[[#This Row],[Costes]]</f>
        <v>49.199999999999989</v>
      </c>
      <c r="N670" s="14" t="str">
        <f>_xlfn.XLOOKUP(Ventas[[#This Row],[Ship Country]],[1]!Countries[Ship Country],[1]!Countries[Area],"No registrado")</f>
        <v>Sud America</v>
      </c>
      <c r="O670" s="14" t="str">
        <f>_xlfn.XLOOKUP(Ventas[[#This Row],[Ship Country]],[1]!Countries[Ship Country],[1]!Countries[Continent],"No existe")</f>
        <v>America</v>
      </c>
      <c r="P670" s="15" t="str">
        <f>_xlfn.XLOOKUP(Ventas[[#This Row],[Category]],[2]!ProdManager[Category],[2]!ProdManager[Prod_Manager])</f>
        <v>John Matter</v>
      </c>
      <c r="Q670" s="15">
        <f>YEAR(Ventas[[#This Row],[Order Date]])</f>
        <v>2015</v>
      </c>
      <c r="R670" s="15" t="str">
        <f>TEXT(Ventas[[#This Row],[Order Date]],"MMM")</f>
        <v>may</v>
      </c>
    </row>
    <row r="671" spans="1:18" x14ac:dyDescent="0.25">
      <c r="A671" s="6">
        <v>10502</v>
      </c>
      <c r="B671" s="6" t="s">
        <v>137</v>
      </c>
      <c r="C671" s="6" t="s">
        <v>43</v>
      </c>
      <c r="D671" s="6">
        <v>14</v>
      </c>
      <c r="E671" s="6">
        <v>12.88</v>
      </c>
      <c r="F671" s="6">
        <v>30</v>
      </c>
      <c r="G671" s="6" t="s">
        <v>178</v>
      </c>
      <c r="H671" s="6" t="s">
        <v>73</v>
      </c>
      <c r="I671" s="6" t="s">
        <v>74</v>
      </c>
      <c r="J671" s="7">
        <v>42135</v>
      </c>
      <c r="K671" s="12">
        <f>Ventas[[#This Row],[Unit Price]]*Ventas[[#This Row],[Quantity]]</f>
        <v>420</v>
      </c>
      <c r="L671" s="12">
        <f>Ventas[[#This Row],[Unit Cost]]*Ventas[[#This Row],[Quantity]]</f>
        <v>386.40000000000003</v>
      </c>
      <c r="M671" s="14">
        <f>Ventas[[#This Row],[Ingresos]]-Ventas[[#This Row],[Costes]]</f>
        <v>33.599999999999966</v>
      </c>
      <c r="N671" s="14" t="str">
        <f>_xlfn.XLOOKUP(Ventas[[#This Row],[Ship Country]],[1]!Countries[Ship Country],[1]!Countries[Area],"No registrado")</f>
        <v>Sud America</v>
      </c>
      <c r="O671" s="14" t="str">
        <f>_xlfn.XLOOKUP(Ventas[[#This Row],[Ship Country]],[1]!Countries[Ship Country],[1]!Countries[Continent],"No existe")</f>
        <v>America</v>
      </c>
      <c r="P671" s="15" t="str">
        <f>_xlfn.XLOOKUP(Ventas[[#This Row],[Category]],[2]!ProdManager[Category],[2]!ProdManager[Prod_Manager])</f>
        <v>John Matter</v>
      </c>
      <c r="Q671" s="15">
        <f>YEAR(Ventas[[#This Row],[Order Date]])</f>
        <v>2015</v>
      </c>
      <c r="R671" s="15" t="str">
        <f>TEXT(Ventas[[#This Row],[Order Date]],"MMM")</f>
        <v>may</v>
      </c>
    </row>
    <row r="672" spans="1:18" x14ac:dyDescent="0.25">
      <c r="A672" s="4">
        <v>10503</v>
      </c>
      <c r="B672" s="4" t="s">
        <v>17</v>
      </c>
      <c r="C672" s="4" t="s">
        <v>18</v>
      </c>
      <c r="D672" s="4">
        <v>23.25</v>
      </c>
      <c r="E672" s="4">
        <v>17.9025</v>
      </c>
      <c r="F672" s="4">
        <v>70</v>
      </c>
      <c r="G672" s="4" t="s">
        <v>156</v>
      </c>
      <c r="H672" s="4" t="s">
        <v>157</v>
      </c>
      <c r="I672" s="4" t="s">
        <v>158</v>
      </c>
      <c r="J672" s="5">
        <v>42136</v>
      </c>
      <c r="K672" s="12">
        <f>Ventas[[#This Row],[Unit Price]]*Ventas[[#This Row],[Quantity]]</f>
        <v>1627.5</v>
      </c>
      <c r="L672" s="12">
        <f>Ventas[[#This Row],[Unit Cost]]*Ventas[[#This Row],[Quantity]]</f>
        <v>1253.175</v>
      </c>
      <c r="M672" s="14">
        <f>Ventas[[#This Row],[Ingresos]]-Ventas[[#This Row],[Costes]]</f>
        <v>374.32500000000005</v>
      </c>
      <c r="N672" s="14" t="str">
        <f>_xlfn.XLOOKUP(Ventas[[#This Row],[Ship Country]],[1]!Countries[Ship Country],[1]!Countries[Area],"No registrado")</f>
        <v>Nord Europe</v>
      </c>
      <c r="O672" s="14" t="str">
        <f>_xlfn.XLOOKUP(Ventas[[#This Row],[Ship Country]],[1]!Countries[Ship Country],[1]!Countries[Continent],"No existe")</f>
        <v>Europe</v>
      </c>
      <c r="P672" s="15" t="str">
        <f>_xlfn.XLOOKUP(Ventas[[#This Row],[Category]],[2]!ProdManager[Category],[2]!ProdManager[Prod_Manager])</f>
        <v>Marc Caine</v>
      </c>
      <c r="Q672" s="15">
        <f>YEAR(Ventas[[#This Row],[Order Date]])</f>
        <v>2015</v>
      </c>
      <c r="R672" s="15" t="str">
        <f>TEXT(Ventas[[#This Row],[Order Date]],"MMM")</f>
        <v>may</v>
      </c>
    </row>
    <row r="673" spans="1:18" x14ac:dyDescent="0.25">
      <c r="A673" s="6">
        <v>10503</v>
      </c>
      <c r="B673" s="6" t="s">
        <v>23</v>
      </c>
      <c r="C673" s="6" t="s">
        <v>24</v>
      </c>
      <c r="D673" s="6">
        <v>21.05</v>
      </c>
      <c r="E673" s="6">
        <v>15.577</v>
      </c>
      <c r="F673" s="6">
        <v>20</v>
      </c>
      <c r="G673" s="6" t="s">
        <v>156</v>
      </c>
      <c r="H673" s="6" t="s">
        <v>157</v>
      </c>
      <c r="I673" s="6" t="s">
        <v>158</v>
      </c>
      <c r="J673" s="7">
        <v>42136</v>
      </c>
      <c r="K673" s="12">
        <f>Ventas[[#This Row],[Unit Price]]*Ventas[[#This Row],[Quantity]]</f>
        <v>421</v>
      </c>
      <c r="L673" s="12">
        <f>Ventas[[#This Row],[Unit Cost]]*Ventas[[#This Row],[Quantity]]</f>
        <v>311.54000000000002</v>
      </c>
      <c r="M673" s="14">
        <f>Ventas[[#This Row],[Ingresos]]-Ventas[[#This Row],[Costes]]</f>
        <v>109.45999999999998</v>
      </c>
      <c r="N673" s="14" t="str">
        <f>_xlfn.XLOOKUP(Ventas[[#This Row],[Ship Country]],[1]!Countries[Ship Country],[1]!Countries[Area],"No registrado")</f>
        <v>Nord Europe</v>
      </c>
      <c r="O673" s="14" t="str">
        <f>_xlfn.XLOOKUP(Ventas[[#This Row],[Ship Country]],[1]!Countries[Ship Country],[1]!Countries[Continent],"No existe")</f>
        <v>Europe</v>
      </c>
      <c r="P673" s="15" t="str">
        <f>_xlfn.XLOOKUP(Ventas[[#This Row],[Category]],[2]!ProdManager[Category],[2]!ProdManager[Prod_Manager])</f>
        <v>Lydia Sinn</v>
      </c>
      <c r="Q673" s="15">
        <f>YEAR(Ventas[[#This Row],[Order Date]])</f>
        <v>2015</v>
      </c>
      <c r="R673" s="15" t="str">
        <f>TEXT(Ventas[[#This Row],[Order Date]],"MMM")</f>
        <v>may</v>
      </c>
    </row>
    <row r="674" spans="1:18" x14ac:dyDescent="0.25">
      <c r="A674" s="4">
        <v>10504</v>
      </c>
      <c r="B674" s="4" t="s">
        <v>55</v>
      </c>
      <c r="C674" s="4" t="s">
        <v>43</v>
      </c>
      <c r="D674" s="4">
        <v>19</v>
      </c>
      <c r="E674" s="4">
        <v>17.29</v>
      </c>
      <c r="F674" s="4">
        <v>12</v>
      </c>
      <c r="G674" s="4" t="s">
        <v>105</v>
      </c>
      <c r="H674" s="4" t="s">
        <v>106</v>
      </c>
      <c r="I674" s="4" t="s">
        <v>84</v>
      </c>
      <c r="J674" s="5">
        <v>42136</v>
      </c>
      <c r="K674" s="12">
        <f>Ventas[[#This Row],[Unit Price]]*Ventas[[#This Row],[Quantity]]</f>
        <v>228</v>
      </c>
      <c r="L674" s="12">
        <f>Ventas[[#This Row],[Unit Cost]]*Ventas[[#This Row],[Quantity]]</f>
        <v>207.48</v>
      </c>
      <c r="M674" s="14">
        <f>Ventas[[#This Row],[Ingresos]]-Ventas[[#This Row],[Costes]]</f>
        <v>20.52000000000001</v>
      </c>
      <c r="N674" s="14" t="str">
        <f>_xlfn.XLOOKUP(Ventas[[#This Row],[Ship Country]],[1]!Countries[Ship Country],[1]!Countries[Area],"No registrado")</f>
        <v>Nord America</v>
      </c>
      <c r="O674" s="14" t="str">
        <f>_xlfn.XLOOKUP(Ventas[[#This Row],[Ship Country]],[1]!Countries[Ship Country],[1]!Countries[Continent],"No existe")</f>
        <v>America</v>
      </c>
      <c r="P674" s="15" t="str">
        <f>_xlfn.XLOOKUP(Ventas[[#This Row],[Category]],[2]!ProdManager[Category],[2]!ProdManager[Prod_Manager])</f>
        <v>John Matter</v>
      </c>
      <c r="Q674" s="15">
        <f>YEAR(Ventas[[#This Row],[Order Date]])</f>
        <v>2015</v>
      </c>
      <c r="R674" s="15" t="str">
        <f>TEXT(Ventas[[#This Row],[Order Date]],"MMM")</f>
        <v>may</v>
      </c>
    </row>
    <row r="675" spans="1:18" x14ac:dyDescent="0.25">
      <c r="A675" s="6">
        <v>10504</v>
      </c>
      <c r="B675" s="6" t="s">
        <v>239</v>
      </c>
      <c r="C675" s="6" t="s">
        <v>24</v>
      </c>
      <c r="D675" s="6">
        <v>28.5</v>
      </c>
      <c r="E675" s="6">
        <v>21.945</v>
      </c>
      <c r="F675" s="6">
        <v>25</v>
      </c>
      <c r="G675" s="6" t="s">
        <v>105</v>
      </c>
      <c r="H675" s="6" t="s">
        <v>106</v>
      </c>
      <c r="I675" s="6" t="s">
        <v>84</v>
      </c>
      <c r="J675" s="7">
        <v>42136</v>
      </c>
      <c r="K675" s="12">
        <f>Ventas[[#This Row],[Unit Price]]*Ventas[[#This Row],[Quantity]]</f>
        <v>712.5</v>
      </c>
      <c r="L675" s="12">
        <f>Ventas[[#This Row],[Unit Cost]]*Ventas[[#This Row],[Quantity]]</f>
        <v>548.625</v>
      </c>
      <c r="M675" s="14">
        <f>Ventas[[#This Row],[Ingresos]]-Ventas[[#This Row],[Costes]]</f>
        <v>163.875</v>
      </c>
      <c r="N675" s="14" t="str">
        <f>_xlfn.XLOOKUP(Ventas[[#This Row],[Ship Country]],[1]!Countries[Ship Country],[1]!Countries[Area],"No registrado")</f>
        <v>Nord America</v>
      </c>
      <c r="O675" s="14" t="str">
        <f>_xlfn.XLOOKUP(Ventas[[#This Row],[Ship Country]],[1]!Countries[Ship Country],[1]!Countries[Continent],"No existe")</f>
        <v>America</v>
      </c>
      <c r="P675" s="15" t="str">
        <f>_xlfn.XLOOKUP(Ventas[[#This Row],[Category]],[2]!ProdManager[Category],[2]!ProdManager[Prod_Manager])</f>
        <v>Lydia Sinn</v>
      </c>
      <c r="Q675" s="15">
        <f>YEAR(Ventas[[#This Row],[Order Date]])</f>
        <v>2015</v>
      </c>
      <c r="R675" s="15" t="str">
        <f>TEXT(Ventas[[#This Row],[Order Date]],"MMM")</f>
        <v>may</v>
      </c>
    </row>
    <row r="676" spans="1:18" x14ac:dyDescent="0.25">
      <c r="A676" s="4">
        <v>10504</v>
      </c>
      <c r="B676" s="4" t="s">
        <v>58</v>
      </c>
      <c r="C676" s="4" t="s">
        <v>46</v>
      </c>
      <c r="D676" s="4">
        <v>32.799999999999997</v>
      </c>
      <c r="E676" s="4">
        <v>25.911999999999999</v>
      </c>
      <c r="F676" s="4">
        <v>10</v>
      </c>
      <c r="G676" s="4" t="s">
        <v>105</v>
      </c>
      <c r="H676" s="4" t="s">
        <v>106</v>
      </c>
      <c r="I676" s="4" t="s">
        <v>84</v>
      </c>
      <c r="J676" s="5">
        <v>42136</v>
      </c>
      <c r="K676" s="12">
        <f>Ventas[[#This Row],[Unit Price]]*Ventas[[#This Row],[Quantity]]</f>
        <v>328</v>
      </c>
      <c r="L676" s="12">
        <f>Ventas[[#This Row],[Unit Cost]]*Ventas[[#This Row],[Quantity]]</f>
        <v>259.12</v>
      </c>
      <c r="M676" s="14">
        <f>Ventas[[#This Row],[Ingresos]]-Ventas[[#This Row],[Costes]]</f>
        <v>68.88</v>
      </c>
      <c r="N676" s="14" t="str">
        <f>_xlfn.XLOOKUP(Ventas[[#This Row],[Ship Country]],[1]!Countries[Ship Country],[1]!Countries[Area],"No registrado")</f>
        <v>Nord America</v>
      </c>
      <c r="O676" s="14" t="str">
        <f>_xlfn.XLOOKUP(Ventas[[#This Row],[Ship Country]],[1]!Countries[Ship Country],[1]!Countries[Continent],"No existe")</f>
        <v>America</v>
      </c>
      <c r="P676" s="15" t="str">
        <f>_xlfn.XLOOKUP(Ventas[[#This Row],[Category]],[2]!ProdManager[Category],[2]!ProdManager[Prod_Manager])</f>
        <v>John Matter</v>
      </c>
      <c r="Q676" s="15">
        <f>YEAR(Ventas[[#This Row],[Order Date]])</f>
        <v>2015</v>
      </c>
      <c r="R676" s="15" t="str">
        <f>TEXT(Ventas[[#This Row],[Order Date]],"MMM")</f>
        <v>may</v>
      </c>
    </row>
    <row r="677" spans="1:18" x14ac:dyDescent="0.25">
      <c r="A677" s="6">
        <v>10504</v>
      </c>
      <c r="B677" s="6" t="s">
        <v>71</v>
      </c>
      <c r="C677" s="6" t="s">
        <v>35</v>
      </c>
      <c r="D677" s="6">
        <v>10</v>
      </c>
      <c r="E677" s="6">
        <v>6.5</v>
      </c>
      <c r="F677" s="6">
        <v>12</v>
      </c>
      <c r="G677" s="6" t="s">
        <v>105</v>
      </c>
      <c r="H677" s="6" t="s">
        <v>106</v>
      </c>
      <c r="I677" s="6" t="s">
        <v>84</v>
      </c>
      <c r="J677" s="7">
        <v>42136</v>
      </c>
      <c r="K677" s="12">
        <f>Ventas[[#This Row],[Unit Price]]*Ventas[[#This Row],[Quantity]]</f>
        <v>120</v>
      </c>
      <c r="L677" s="12">
        <f>Ventas[[#This Row],[Unit Cost]]*Ventas[[#This Row],[Quantity]]</f>
        <v>78</v>
      </c>
      <c r="M677" s="14">
        <f>Ventas[[#This Row],[Ingresos]]-Ventas[[#This Row],[Costes]]</f>
        <v>42</v>
      </c>
      <c r="N677" s="14" t="str">
        <f>_xlfn.XLOOKUP(Ventas[[#This Row],[Ship Country]],[1]!Countries[Ship Country],[1]!Countries[Area],"No registrado")</f>
        <v>Nord America</v>
      </c>
      <c r="O677" s="14" t="str">
        <f>_xlfn.XLOOKUP(Ventas[[#This Row],[Ship Country]],[1]!Countries[Ship Country],[1]!Countries[Continent],"No existe")</f>
        <v>America</v>
      </c>
      <c r="P677" s="15" t="str">
        <f>_xlfn.XLOOKUP(Ventas[[#This Row],[Category]],[2]!ProdManager[Category],[2]!ProdManager[Prod_Manager])</f>
        <v>Lydia Sinn</v>
      </c>
      <c r="Q677" s="15">
        <f>YEAR(Ventas[[#This Row],[Order Date]])</f>
        <v>2015</v>
      </c>
      <c r="R677" s="15" t="str">
        <f>TEXT(Ventas[[#This Row],[Order Date]],"MMM")</f>
        <v>may</v>
      </c>
    </row>
    <row r="678" spans="1:18" x14ac:dyDescent="0.25">
      <c r="A678" s="4">
        <v>10505</v>
      </c>
      <c r="B678" s="4" t="s">
        <v>78</v>
      </c>
      <c r="C678" s="4" t="s">
        <v>35</v>
      </c>
      <c r="D678" s="4">
        <v>49.3</v>
      </c>
      <c r="E678" s="4">
        <v>32.045000000000002</v>
      </c>
      <c r="F678" s="4">
        <v>3</v>
      </c>
      <c r="G678" s="4" t="s">
        <v>192</v>
      </c>
      <c r="H678" s="4" t="s">
        <v>193</v>
      </c>
      <c r="I678" s="4" t="s">
        <v>194</v>
      </c>
      <c r="J678" s="5">
        <v>42139</v>
      </c>
      <c r="K678" s="12">
        <f>Ventas[[#This Row],[Unit Price]]*Ventas[[#This Row],[Quantity]]</f>
        <v>147.89999999999998</v>
      </c>
      <c r="L678" s="12">
        <f>Ventas[[#This Row],[Unit Cost]]*Ventas[[#This Row],[Quantity]]</f>
        <v>96.135000000000005</v>
      </c>
      <c r="M678" s="14">
        <f>Ventas[[#This Row],[Ingresos]]-Ventas[[#This Row],[Costes]]</f>
        <v>51.764999999999972</v>
      </c>
      <c r="N678" s="14" t="str">
        <f>_xlfn.XLOOKUP(Ventas[[#This Row],[Ship Country]],[1]!Countries[Ship Country],[1]!Countries[Area],"No registrado")</f>
        <v>Nord America</v>
      </c>
      <c r="O678" s="14" t="str">
        <f>_xlfn.XLOOKUP(Ventas[[#This Row],[Ship Country]],[1]!Countries[Ship Country],[1]!Countries[Continent],"No existe")</f>
        <v>America</v>
      </c>
      <c r="P678" s="15" t="str">
        <f>_xlfn.XLOOKUP(Ventas[[#This Row],[Category]],[2]!ProdManager[Category],[2]!ProdManager[Prod_Manager])</f>
        <v>Lydia Sinn</v>
      </c>
      <c r="Q678" s="15">
        <f>YEAR(Ventas[[#This Row],[Order Date]])</f>
        <v>2015</v>
      </c>
      <c r="R678" s="15" t="str">
        <f>TEXT(Ventas[[#This Row],[Order Date]],"MMM")</f>
        <v>may</v>
      </c>
    </row>
    <row r="679" spans="1:18" x14ac:dyDescent="0.25">
      <c r="A679" s="6">
        <v>10506</v>
      </c>
      <c r="B679" s="6" t="s">
        <v>181</v>
      </c>
      <c r="C679" s="6" t="s">
        <v>35</v>
      </c>
      <c r="D679" s="6">
        <v>14</v>
      </c>
      <c r="E679" s="6">
        <v>9.7999999999999989</v>
      </c>
      <c r="F679" s="6">
        <v>18</v>
      </c>
      <c r="G679" s="6" t="s">
        <v>179</v>
      </c>
      <c r="H679" s="6" t="s">
        <v>180</v>
      </c>
      <c r="I679" s="6" t="s">
        <v>21</v>
      </c>
      <c r="J679" s="7">
        <v>42140</v>
      </c>
      <c r="K679" s="12">
        <f>Ventas[[#This Row],[Unit Price]]*Ventas[[#This Row],[Quantity]]</f>
        <v>252</v>
      </c>
      <c r="L679" s="12">
        <f>Ventas[[#This Row],[Unit Cost]]*Ventas[[#This Row],[Quantity]]</f>
        <v>176.39999999999998</v>
      </c>
      <c r="M679" s="14">
        <f>Ventas[[#This Row],[Ingresos]]-Ventas[[#This Row],[Costes]]</f>
        <v>75.600000000000023</v>
      </c>
      <c r="N679" s="14" t="str">
        <f>_xlfn.XLOOKUP(Ventas[[#This Row],[Ship Country]],[1]!Countries[Ship Country],[1]!Countries[Area],"No registrado")</f>
        <v>Nord Europe</v>
      </c>
      <c r="O679" s="14" t="str">
        <f>_xlfn.XLOOKUP(Ventas[[#This Row],[Ship Country]],[1]!Countries[Ship Country],[1]!Countries[Continent],"No existe")</f>
        <v>Europe</v>
      </c>
      <c r="P679" s="15" t="str">
        <f>_xlfn.XLOOKUP(Ventas[[#This Row],[Category]],[2]!ProdManager[Category],[2]!ProdManager[Prod_Manager])</f>
        <v>Lydia Sinn</v>
      </c>
      <c r="Q679" s="15">
        <f>YEAR(Ventas[[#This Row],[Order Date]])</f>
        <v>2015</v>
      </c>
      <c r="R679" s="15" t="str">
        <f>TEXT(Ventas[[#This Row],[Order Date]],"MMM")</f>
        <v>may</v>
      </c>
    </row>
    <row r="680" spans="1:18" x14ac:dyDescent="0.25">
      <c r="A680" s="4">
        <v>10506</v>
      </c>
      <c r="B680" s="4" t="s">
        <v>79</v>
      </c>
      <c r="C680" s="4" t="s">
        <v>43</v>
      </c>
      <c r="D680" s="4">
        <v>15</v>
      </c>
      <c r="E680" s="4">
        <v>13.8</v>
      </c>
      <c r="F680" s="4">
        <v>14</v>
      </c>
      <c r="G680" s="4" t="s">
        <v>179</v>
      </c>
      <c r="H680" s="4" t="s">
        <v>180</v>
      </c>
      <c r="I680" s="4" t="s">
        <v>21</v>
      </c>
      <c r="J680" s="5">
        <v>42140</v>
      </c>
      <c r="K680" s="12">
        <f>Ventas[[#This Row],[Unit Price]]*Ventas[[#This Row],[Quantity]]</f>
        <v>210</v>
      </c>
      <c r="L680" s="12">
        <f>Ventas[[#This Row],[Unit Cost]]*Ventas[[#This Row],[Quantity]]</f>
        <v>193.20000000000002</v>
      </c>
      <c r="M680" s="14">
        <f>Ventas[[#This Row],[Ingresos]]-Ventas[[#This Row],[Costes]]</f>
        <v>16.799999999999983</v>
      </c>
      <c r="N680" s="14" t="str">
        <f>_xlfn.XLOOKUP(Ventas[[#This Row],[Ship Country]],[1]!Countries[Ship Country],[1]!Countries[Area],"No registrado")</f>
        <v>Nord Europe</v>
      </c>
      <c r="O680" s="14" t="str">
        <f>_xlfn.XLOOKUP(Ventas[[#This Row],[Ship Country]],[1]!Countries[Ship Country],[1]!Countries[Continent],"No existe")</f>
        <v>Europe</v>
      </c>
      <c r="P680" s="15" t="str">
        <f>_xlfn.XLOOKUP(Ventas[[#This Row],[Category]],[2]!ProdManager[Category],[2]!ProdManager[Prod_Manager])</f>
        <v>John Matter</v>
      </c>
      <c r="Q680" s="15">
        <f>YEAR(Ventas[[#This Row],[Order Date]])</f>
        <v>2015</v>
      </c>
      <c r="R680" s="15" t="str">
        <f>TEXT(Ventas[[#This Row],[Order Date]],"MMM")</f>
        <v>may</v>
      </c>
    </row>
    <row r="681" spans="1:18" x14ac:dyDescent="0.25">
      <c r="A681" s="6">
        <v>10507</v>
      </c>
      <c r="B681" s="6" t="s">
        <v>107</v>
      </c>
      <c r="C681" s="6" t="s">
        <v>43</v>
      </c>
      <c r="D681" s="6">
        <v>46</v>
      </c>
      <c r="E681" s="6">
        <v>40.479999999999997</v>
      </c>
      <c r="F681" s="6">
        <v>15</v>
      </c>
      <c r="G681" s="6" t="s">
        <v>214</v>
      </c>
      <c r="H681" s="6" t="s">
        <v>73</v>
      </c>
      <c r="I681" s="6" t="s">
        <v>74</v>
      </c>
      <c r="J681" s="7">
        <v>42140</v>
      </c>
      <c r="K681" s="12">
        <f>Ventas[[#This Row],[Unit Price]]*Ventas[[#This Row],[Quantity]]</f>
        <v>690</v>
      </c>
      <c r="L681" s="12">
        <f>Ventas[[#This Row],[Unit Cost]]*Ventas[[#This Row],[Quantity]]</f>
        <v>607.19999999999993</v>
      </c>
      <c r="M681" s="14">
        <f>Ventas[[#This Row],[Ingresos]]-Ventas[[#This Row],[Costes]]</f>
        <v>82.800000000000068</v>
      </c>
      <c r="N681" s="14" t="str">
        <f>_xlfn.XLOOKUP(Ventas[[#This Row],[Ship Country]],[1]!Countries[Ship Country],[1]!Countries[Area],"No registrado")</f>
        <v>Sud America</v>
      </c>
      <c r="O681" s="14" t="str">
        <f>_xlfn.XLOOKUP(Ventas[[#This Row],[Ship Country]],[1]!Countries[Ship Country],[1]!Countries[Continent],"No existe")</f>
        <v>America</v>
      </c>
      <c r="P681" s="15" t="str">
        <f>_xlfn.XLOOKUP(Ventas[[#This Row],[Category]],[2]!ProdManager[Category],[2]!ProdManager[Prod_Manager])</f>
        <v>John Matter</v>
      </c>
      <c r="Q681" s="15">
        <f>YEAR(Ventas[[#This Row],[Order Date]])</f>
        <v>2015</v>
      </c>
      <c r="R681" s="15" t="str">
        <f>TEXT(Ventas[[#This Row],[Order Date]],"MMM")</f>
        <v>may</v>
      </c>
    </row>
    <row r="682" spans="1:18" x14ac:dyDescent="0.25">
      <c r="A682" s="4">
        <v>10507</v>
      </c>
      <c r="B682" s="4" t="s">
        <v>231</v>
      </c>
      <c r="C682" s="4" t="s">
        <v>35</v>
      </c>
      <c r="D682" s="4">
        <v>12.75</v>
      </c>
      <c r="E682" s="4">
        <v>8.9249999999999989</v>
      </c>
      <c r="F682" s="4">
        <v>15</v>
      </c>
      <c r="G682" s="4" t="s">
        <v>214</v>
      </c>
      <c r="H682" s="4" t="s">
        <v>73</v>
      </c>
      <c r="I682" s="4" t="s">
        <v>74</v>
      </c>
      <c r="J682" s="5">
        <v>42140</v>
      </c>
      <c r="K682" s="12">
        <f>Ventas[[#This Row],[Unit Price]]*Ventas[[#This Row],[Quantity]]</f>
        <v>191.25</v>
      </c>
      <c r="L682" s="12">
        <f>Ventas[[#This Row],[Unit Cost]]*Ventas[[#This Row],[Quantity]]</f>
        <v>133.87499999999997</v>
      </c>
      <c r="M682" s="14">
        <f>Ventas[[#This Row],[Ingresos]]-Ventas[[#This Row],[Costes]]</f>
        <v>57.375000000000028</v>
      </c>
      <c r="N682" s="14" t="str">
        <f>_xlfn.XLOOKUP(Ventas[[#This Row],[Ship Country]],[1]!Countries[Ship Country],[1]!Countries[Area],"No registrado")</f>
        <v>Sud America</v>
      </c>
      <c r="O682" s="14" t="str">
        <f>_xlfn.XLOOKUP(Ventas[[#This Row],[Ship Country]],[1]!Countries[Ship Country],[1]!Countries[Continent],"No existe")</f>
        <v>America</v>
      </c>
      <c r="P682" s="15" t="str">
        <f>_xlfn.XLOOKUP(Ventas[[#This Row],[Category]],[2]!ProdManager[Category],[2]!ProdManager[Prod_Manager])</f>
        <v>Lydia Sinn</v>
      </c>
      <c r="Q682" s="15">
        <f>YEAR(Ventas[[#This Row],[Order Date]])</f>
        <v>2015</v>
      </c>
      <c r="R682" s="15" t="str">
        <f>TEXT(Ventas[[#This Row],[Order Date]],"MMM")</f>
        <v>may</v>
      </c>
    </row>
    <row r="683" spans="1:18" x14ac:dyDescent="0.25">
      <c r="A683" s="6">
        <v>10508</v>
      </c>
      <c r="B683" s="6" t="s">
        <v>118</v>
      </c>
      <c r="C683" s="6" t="s">
        <v>29</v>
      </c>
      <c r="D683" s="6">
        <v>6</v>
      </c>
      <c r="E683" s="6">
        <v>4.1999999999999993</v>
      </c>
      <c r="F683" s="6">
        <v>10</v>
      </c>
      <c r="G683" s="6" t="s">
        <v>76</v>
      </c>
      <c r="H683" s="6" t="s">
        <v>77</v>
      </c>
      <c r="I683" s="6" t="s">
        <v>21</v>
      </c>
      <c r="J683" s="7">
        <v>42141</v>
      </c>
      <c r="K683" s="12">
        <f>Ventas[[#This Row],[Unit Price]]*Ventas[[#This Row],[Quantity]]</f>
        <v>60</v>
      </c>
      <c r="L683" s="12">
        <f>Ventas[[#This Row],[Unit Cost]]*Ventas[[#This Row],[Quantity]]</f>
        <v>41.999999999999993</v>
      </c>
      <c r="M683" s="14">
        <f>Ventas[[#This Row],[Ingresos]]-Ventas[[#This Row],[Costes]]</f>
        <v>18.000000000000007</v>
      </c>
      <c r="N683" s="14" t="str">
        <f>_xlfn.XLOOKUP(Ventas[[#This Row],[Ship Country]],[1]!Countries[Ship Country],[1]!Countries[Area],"No registrado")</f>
        <v>Nord Europe</v>
      </c>
      <c r="O683" s="14" t="str">
        <f>_xlfn.XLOOKUP(Ventas[[#This Row],[Ship Country]],[1]!Countries[Ship Country],[1]!Countries[Continent],"No existe")</f>
        <v>Europe</v>
      </c>
      <c r="P683" s="15" t="str">
        <f>_xlfn.XLOOKUP(Ventas[[#This Row],[Category]],[2]!ProdManager[Category],[2]!ProdManager[Prod_Manager])</f>
        <v>Peter Stone</v>
      </c>
      <c r="Q683" s="15">
        <f>YEAR(Ventas[[#This Row],[Order Date]])</f>
        <v>2015</v>
      </c>
      <c r="R683" s="15" t="str">
        <f>TEXT(Ventas[[#This Row],[Order Date]],"MMM")</f>
        <v>may</v>
      </c>
    </row>
    <row r="684" spans="1:18" x14ac:dyDescent="0.25">
      <c r="A684" s="4">
        <v>10508</v>
      </c>
      <c r="B684" s="4" t="s">
        <v>42</v>
      </c>
      <c r="C684" s="4" t="s">
        <v>43</v>
      </c>
      <c r="D684" s="4">
        <v>18</v>
      </c>
      <c r="E684" s="4">
        <v>16.02</v>
      </c>
      <c r="F684" s="4">
        <v>10</v>
      </c>
      <c r="G684" s="4" t="s">
        <v>76</v>
      </c>
      <c r="H684" s="4" t="s">
        <v>77</v>
      </c>
      <c r="I684" s="4" t="s">
        <v>21</v>
      </c>
      <c r="J684" s="5">
        <v>42141</v>
      </c>
      <c r="K684" s="12">
        <f>Ventas[[#This Row],[Unit Price]]*Ventas[[#This Row],[Quantity]]</f>
        <v>180</v>
      </c>
      <c r="L684" s="12">
        <f>Ventas[[#This Row],[Unit Cost]]*Ventas[[#This Row],[Quantity]]</f>
        <v>160.19999999999999</v>
      </c>
      <c r="M684" s="14">
        <f>Ventas[[#This Row],[Ingresos]]-Ventas[[#This Row],[Costes]]</f>
        <v>19.800000000000011</v>
      </c>
      <c r="N684" s="14" t="str">
        <f>_xlfn.XLOOKUP(Ventas[[#This Row],[Ship Country]],[1]!Countries[Ship Country],[1]!Countries[Area],"No registrado")</f>
        <v>Nord Europe</v>
      </c>
      <c r="O684" s="14" t="str">
        <f>_xlfn.XLOOKUP(Ventas[[#This Row],[Ship Country]],[1]!Countries[Ship Country],[1]!Countries[Continent],"No existe")</f>
        <v>Europe</v>
      </c>
      <c r="P684" s="15" t="str">
        <f>_xlfn.XLOOKUP(Ventas[[#This Row],[Category]],[2]!ProdManager[Category],[2]!ProdManager[Prod_Manager])</f>
        <v>John Matter</v>
      </c>
      <c r="Q684" s="15">
        <f>YEAR(Ventas[[#This Row],[Order Date]])</f>
        <v>2015</v>
      </c>
      <c r="R684" s="15" t="str">
        <f>TEXT(Ventas[[#This Row],[Order Date]],"MMM")</f>
        <v>may</v>
      </c>
    </row>
    <row r="685" spans="1:18" x14ac:dyDescent="0.25">
      <c r="A685" s="6">
        <v>10509</v>
      </c>
      <c r="B685" s="6" t="s">
        <v>121</v>
      </c>
      <c r="C685" s="6" t="s">
        <v>18</v>
      </c>
      <c r="D685" s="6">
        <v>45.6</v>
      </c>
      <c r="E685" s="6">
        <v>36.024000000000001</v>
      </c>
      <c r="F685" s="6">
        <v>3</v>
      </c>
      <c r="G685" s="6" t="s">
        <v>251</v>
      </c>
      <c r="H685" s="6" t="s">
        <v>252</v>
      </c>
      <c r="I685" s="6" t="s">
        <v>21</v>
      </c>
      <c r="J685" s="7">
        <v>42142</v>
      </c>
      <c r="K685" s="12">
        <f>Ventas[[#This Row],[Unit Price]]*Ventas[[#This Row],[Quantity]]</f>
        <v>136.80000000000001</v>
      </c>
      <c r="L685" s="12">
        <f>Ventas[[#This Row],[Unit Cost]]*Ventas[[#This Row],[Quantity]]</f>
        <v>108.072</v>
      </c>
      <c r="M685" s="14">
        <f>Ventas[[#This Row],[Ingresos]]-Ventas[[#This Row],[Costes]]</f>
        <v>28.728000000000009</v>
      </c>
      <c r="N685" s="14" t="str">
        <f>_xlfn.XLOOKUP(Ventas[[#This Row],[Ship Country]],[1]!Countries[Ship Country],[1]!Countries[Area],"No registrado")</f>
        <v>Nord Europe</v>
      </c>
      <c r="O685" s="14" t="str">
        <f>_xlfn.XLOOKUP(Ventas[[#This Row],[Ship Country]],[1]!Countries[Ship Country],[1]!Countries[Continent],"No existe")</f>
        <v>Europe</v>
      </c>
      <c r="P685" s="15" t="str">
        <f>_xlfn.XLOOKUP(Ventas[[#This Row],[Category]],[2]!ProdManager[Category],[2]!ProdManager[Prod_Manager])</f>
        <v>Marc Caine</v>
      </c>
      <c r="Q685" s="15">
        <f>YEAR(Ventas[[#This Row],[Order Date]])</f>
        <v>2015</v>
      </c>
      <c r="R685" s="15" t="str">
        <f>TEXT(Ventas[[#This Row],[Order Date]],"MMM")</f>
        <v>may</v>
      </c>
    </row>
    <row r="686" spans="1:18" x14ac:dyDescent="0.25">
      <c r="A686" s="4">
        <v>10510</v>
      </c>
      <c r="B686" s="4" t="s">
        <v>102</v>
      </c>
      <c r="C686" s="4" t="s">
        <v>46</v>
      </c>
      <c r="D686" s="4">
        <v>123.79</v>
      </c>
      <c r="E686" s="4">
        <v>95.318300000000008</v>
      </c>
      <c r="F686" s="4">
        <v>36</v>
      </c>
      <c r="G686" s="4" t="s">
        <v>182</v>
      </c>
      <c r="H686" s="4" t="s">
        <v>183</v>
      </c>
      <c r="I686" s="4" t="s">
        <v>84</v>
      </c>
      <c r="J686" s="5">
        <v>42143</v>
      </c>
      <c r="K686" s="12">
        <f>Ventas[[#This Row],[Unit Price]]*Ventas[[#This Row],[Quantity]]</f>
        <v>4456.4400000000005</v>
      </c>
      <c r="L686" s="12">
        <f>Ventas[[#This Row],[Unit Cost]]*Ventas[[#This Row],[Quantity]]</f>
        <v>3431.4588000000003</v>
      </c>
      <c r="M686" s="14">
        <f>Ventas[[#This Row],[Ingresos]]-Ventas[[#This Row],[Costes]]</f>
        <v>1024.9812000000002</v>
      </c>
      <c r="N686" s="14" t="str">
        <f>_xlfn.XLOOKUP(Ventas[[#This Row],[Ship Country]],[1]!Countries[Ship Country],[1]!Countries[Area],"No registrado")</f>
        <v>Nord America</v>
      </c>
      <c r="O686" s="14" t="str">
        <f>_xlfn.XLOOKUP(Ventas[[#This Row],[Ship Country]],[1]!Countries[Ship Country],[1]!Countries[Continent],"No existe")</f>
        <v>America</v>
      </c>
      <c r="P686" s="15" t="str">
        <f>_xlfn.XLOOKUP(Ventas[[#This Row],[Category]],[2]!ProdManager[Category],[2]!ProdManager[Prod_Manager])</f>
        <v>John Matter</v>
      </c>
      <c r="Q686" s="15">
        <f>YEAR(Ventas[[#This Row],[Order Date]])</f>
        <v>2015</v>
      </c>
      <c r="R686" s="15" t="str">
        <f>TEXT(Ventas[[#This Row],[Order Date]],"MMM")</f>
        <v>may</v>
      </c>
    </row>
    <row r="687" spans="1:18" x14ac:dyDescent="0.25">
      <c r="A687" s="6">
        <v>10510</v>
      </c>
      <c r="B687" s="6" t="s">
        <v>129</v>
      </c>
      <c r="C687" s="6" t="s">
        <v>43</v>
      </c>
      <c r="D687" s="6">
        <v>7.75</v>
      </c>
      <c r="E687" s="6">
        <v>7.0525000000000002</v>
      </c>
      <c r="F687" s="6">
        <v>36</v>
      </c>
      <c r="G687" s="6" t="s">
        <v>182</v>
      </c>
      <c r="H687" s="6" t="s">
        <v>183</v>
      </c>
      <c r="I687" s="6" t="s">
        <v>84</v>
      </c>
      <c r="J687" s="7">
        <v>42143</v>
      </c>
      <c r="K687" s="12">
        <f>Ventas[[#This Row],[Unit Price]]*Ventas[[#This Row],[Quantity]]</f>
        <v>279</v>
      </c>
      <c r="L687" s="12">
        <f>Ventas[[#This Row],[Unit Cost]]*Ventas[[#This Row],[Quantity]]</f>
        <v>253.89000000000001</v>
      </c>
      <c r="M687" s="14">
        <f>Ventas[[#This Row],[Ingresos]]-Ventas[[#This Row],[Costes]]</f>
        <v>25.109999999999985</v>
      </c>
      <c r="N687" s="14" t="str">
        <f>_xlfn.XLOOKUP(Ventas[[#This Row],[Ship Country]],[1]!Countries[Ship Country],[1]!Countries[Area],"No registrado")</f>
        <v>Nord America</v>
      </c>
      <c r="O687" s="14" t="str">
        <f>_xlfn.XLOOKUP(Ventas[[#This Row],[Ship Country]],[1]!Countries[Ship Country],[1]!Countries[Continent],"No existe")</f>
        <v>America</v>
      </c>
      <c r="P687" s="15" t="str">
        <f>_xlfn.XLOOKUP(Ventas[[#This Row],[Category]],[2]!ProdManager[Category],[2]!ProdManager[Prod_Manager])</f>
        <v>John Matter</v>
      </c>
      <c r="Q687" s="15">
        <f>YEAR(Ventas[[#This Row],[Order Date]])</f>
        <v>2015</v>
      </c>
      <c r="R687" s="15" t="str">
        <f>TEXT(Ventas[[#This Row],[Order Date]],"MMM")</f>
        <v>may</v>
      </c>
    </row>
    <row r="688" spans="1:18" x14ac:dyDescent="0.25">
      <c r="A688" s="4">
        <v>10511</v>
      </c>
      <c r="B688" s="4" t="s">
        <v>169</v>
      </c>
      <c r="C688" s="4" t="s">
        <v>24</v>
      </c>
      <c r="D688" s="4">
        <v>22</v>
      </c>
      <c r="E688" s="4">
        <v>16.5</v>
      </c>
      <c r="F688" s="4">
        <v>50</v>
      </c>
      <c r="G688" s="4" t="s">
        <v>190</v>
      </c>
      <c r="H688" s="4" t="s">
        <v>191</v>
      </c>
      <c r="I688" s="4" t="s">
        <v>13</v>
      </c>
      <c r="J688" s="5">
        <v>42143</v>
      </c>
      <c r="K688" s="12">
        <f>Ventas[[#This Row],[Unit Price]]*Ventas[[#This Row],[Quantity]]</f>
        <v>1100</v>
      </c>
      <c r="L688" s="12">
        <f>Ventas[[#This Row],[Unit Cost]]*Ventas[[#This Row],[Quantity]]</f>
        <v>825</v>
      </c>
      <c r="M688" s="14">
        <f>Ventas[[#This Row],[Ingresos]]-Ventas[[#This Row],[Costes]]</f>
        <v>275</v>
      </c>
      <c r="N688" s="14" t="str">
        <f>_xlfn.XLOOKUP(Ventas[[#This Row],[Ship Country]],[1]!Countries[Ship Country],[1]!Countries[Area],"No registrado")</f>
        <v>Nord Europe</v>
      </c>
      <c r="O688" s="14" t="str">
        <f>_xlfn.XLOOKUP(Ventas[[#This Row],[Ship Country]],[1]!Countries[Ship Country],[1]!Countries[Continent],"No existe")</f>
        <v>Europe</v>
      </c>
      <c r="P688" s="15" t="str">
        <f>_xlfn.XLOOKUP(Ventas[[#This Row],[Category]],[2]!ProdManager[Category],[2]!ProdManager[Prod_Manager])</f>
        <v>Lydia Sinn</v>
      </c>
      <c r="Q688" s="15">
        <f>YEAR(Ventas[[#This Row],[Order Date]])</f>
        <v>2015</v>
      </c>
      <c r="R688" s="15" t="str">
        <f>TEXT(Ventas[[#This Row],[Order Date]],"MMM")</f>
        <v>may</v>
      </c>
    </row>
    <row r="689" spans="1:18" x14ac:dyDescent="0.25">
      <c r="A689" s="6">
        <v>10511</v>
      </c>
      <c r="B689" s="6" t="s">
        <v>85</v>
      </c>
      <c r="C689" s="6" t="s">
        <v>18</v>
      </c>
      <c r="D689" s="6">
        <v>30</v>
      </c>
      <c r="E689" s="6">
        <v>23.700000000000003</v>
      </c>
      <c r="F689" s="6">
        <v>50</v>
      </c>
      <c r="G689" s="6" t="s">
        <v>190</v>
      </c>
      <c r="H689" s="6" t="s">
        <v>191</v>
      </c>
      <c r="I689" s="6" t="s">
        <v>13</v>
      </c>
      <c r="J689" s="7">
        <v>42143</v>
      </c>
      <c r="K689" s="12">
        <f>Ventas[[#This Row],[Unit Price]]*Ventas[[#This Row],[Quantity]]</f>
        <v>1500</v>
      </c>
      <c r="L689" s="12">
        <f>Ventas[[#This Row],[Unit Cost]]*Ventas[[#This Row],[Quantity]]</f>
        <v>1185.0000000000002</v>
      </c>
      <c r="M689" s="14">
        <f>Ventas[[#This Row],[Ingresos]]-Ventas[[#This Row],[Costes]]</f>
        <v>314.99999999999977</v>
      </c>
      <c r="N689" s="14" t="str">
        <f>_xlfn.XLOOKUP(Ventas[[#This Row],[Ship Country]],[1]!Countries[Ship Country],[1]!Countries[Area],"No registrado")</f>
        <v>Nord Europe</v>
      </c>
      <c r="O689" s="14" t="str">
        <f>_xlfn.XLOOKUP(Ventas[[#This Row],[Ship Country]],[1]!Countries[Ship Country],[1]!Countries[Continent],"No existe")</f>
        <v>Europe</v>
      </c>
      <c r="P689" s="15" t="str">
        <f>_xlfn.XLOOKUP(Ventas[[#This Row],[Category]],[2]!ProdManager[Category],[2]!ProdManager[Prod_Manager])</f>
        <v>Marc Caine</v>
      </c>
      <c r="Q689" s="15">
        <f>YEAR(Ventas[[#This Row],[Order Date]])</f>
        <v>2015</v>
      </c>
      <c r="R689" s="15" t="str">
        <f>TEXT(Ventas[[#This Row],[Order Date]],"MMM")</f>
        <v>may</v>
      </c>
    </row>
    <row r="690" spans="1:18" x14ac:dyDescent="0.25">
      <c r="A690" s="4">
        <v>10511</v>
      </c>
      <c r="B690" s="4" t="s">
        <v>201</v>
      </c>
      <c r="C690" s="4" t="s">
        <v>24</v>
      </c>
      <c r="D690" s="4">
        <v>40</v>
      </c>
      <c r="E690" s="4">
        <v>32</v>
      </c>
      <c r="F690" s="4">
        <v>10</v>
      </c>
      <c r="G690" s="4" t="s">
        <v>190</v>
      </c>
      <c r="H690" s="4" t="s">
        <v>191</v>
      </c>
      <c r="I690" s="4" t="s">
        <v>13</v>
      </c>
      <c r="J690" s="5">
        <v>42143</v>
      </c>
      <c r="K690" s="12">
        <f>Ventas[[#This Row],[Unit Price]]*Ventas[[#This Row],[Quantity]]</f>
        <v>400</v>
      </c>
      <c r="L690" s="12">
        <f>Ventas[[#This Row],[Unit Cost]]*Ventas[[#This Row],[Quantity]]</f>
        <v>320</v>
      </c>
      <c r="M690" s="14">
        <f>Ventas[[#This Row],[Ingresos]]-Ventas[[#This Row],[Costes]]</f>
        <v>80</v>
      </c>
      <c r="N690" s="14" t="str">
        <f>_xlfn.XLOOKUP(Ventas[[#This Row],[Ship Country]],[1]!Countries[Ship Country],[1]!Countries[Area],"No registrado")</f>
        <v>Nord Europe</v>
      </c>
      <c r="O690" s="14" t="str">
        <f>_xlfn.XLOOKUP(Ventas[[#This Row],[Ship Country]],[1]!Countries[Ship Country],[1]!Countries[Continent],"No existe")</f>
        <v>Europe</v>
      </c>
      <c r="P690" s="15" t="str">
        <f>_xlfn.XLOOKUP(Ventas[[#This Row],[Category]],[2]!ProdManager[Category],[2]!ProdManager[Prod_Manager])</f>
        <v>Lydia Sinn</v>
      </c>
      <c r="Q690" s="15">
        <f>YEAR(Ventas[[#This Row],[Order Date]])</f>
        <v>2015</v>
      </c>
      <c r="R690" s="15" t="str">
        <f>TEXT(Ventas[[#This Row],[Order Date]],"MMM")</f>
        <v>may</v>
      </c>
    </row>
    <row r="691" spans="1:18" x14ac:dyDescent="0.25">
      <c r="A691" s="6">
        <v>10512</v>
      </c>
      <c r="B691" s="6" t="s">
        <v>51</v>
      </c>
      <c r="C691" s="6" t="s">
        <v>43</v>
      </c>
      <c r="D691" s="6">
        <v>4.5</v>
      </c>
      <c r="E691" s="6">
        <v>4.05</v>
      </c>
      <c r="F691" s="6">
        <v>10</v>
      </c>
      <c r="G691" s="6" t="s">
        <v>202</v>
      </c>
      <c r="H691" s="6" t="s">
        <v>152</v>
      </c>
      <c r="I691" s="6" t="s">
        <v>27</v>
      </c>
      <c r="J691" s="7">
        <v>42146</v>
      </c>
      <c r="K691" s="12">
        <f>Ventas[[#This Row],[Unit Price]]*Ventas[[#This Row],[Quantity]]</f>
        <v>45</v>
      </c>
      <c r="L691" s="12">
        <f>Ventas[[#This Row],[Unit Cost]]*Ventas[[#This Row],[Quantity]]</f>
        <v>40.5</v>
      </c>
      <c r="M691" s="14">
        <f>Ventas[[#This Row],[Ingresos]]-Ventas[[#This Row],[Costes]]</f>
        <v>4.5</v>
      </c>
      <c r="N691" s="14" t="str">
        <f>_xlfn.XLOOKUP(Ventas[[#This Row],[Ship Country]],[1]!Countries[Ship Country],[1]!Countries[Area],"No registrado")</f>
        <v>Sud America</v>
      </c>
      <c r="O691" s="14" t="str">
        <f>_xlfn.XLOOKUP(Ventas[[#This Row],[Ship Country]],[1]!Countries[Ship Country],[1]!Countries[Continent],"No existe")</f>
        <v>America</v>
      </c>
      <c r="P691" s="15" t="str">
        <f>_xlfn.XLOOKUP(Ventas[[#This Row],[Category]],[2]!ProdManager[Category],[2]!ProdManager[Prod_Manager])</f>
        <v>John Matter</v>
      </c>
      <c r="Q691" s="15">
        <f>YEAR(Ventas[[#This Row],[Order Date]])</f>
        <v>2015</v>
      </c>
      <c r="R691" s="15" t="str">
        <f>TEXT(Ventas[[#This Row],[Order Date]],"MMM")</f>
        <v>may</v>
      </c>
    </row>
    <row r="692" spans="1:18" x14ac:dyDescent="0.25">
      <c r="A692" s="4">
        <v>10512</v>
      </c>
      <c r="B692" s="4" t="s">
        <v>40</v>
      </c>
      <c r="C692" s="4" t="s">
        <v>15</v>
      </c>
      <c r="D692" s="4">
        <v>34</v>
      </c>
      <c r="E692" s="4">
        <v>25.84</v>
      </c>
      <c r="F692" s="4">
        <v>12</v>
      </c>
      <c r="G692" s="4" t="s">
        <v>202</v>
      </c>
      <c r="H692" s="4" t="s">
        <v>152</v>
      </c>
      <c r="I692" s="4" t="s">
        <v>27</v>
      </c>
      <c r="J692" s="5">
        <v>42146</v>
      </c>
      <c r="K692" s="12">
        <f>Ventas[[#This Row],[Unit Price]]*Ventas[[#This Row],[Quantity]]</f>
        <v>408</v>
      </c>
      <c r="L692" s="12">
        <f>Ventas[[#This Row],[Unit Cost]]*Ventas[[#This Row],[Quantity]]</f>
        <v>310.08</v>
      </c>
      <c r="M692" s="14">
        <f>Ventas[[#This Row],[Ingresos]]-Ventas[[#This Row],[Costes]]</f>
        <v>97.920000000000016</v>
      </c>
      <c r="N692" s="14" t="str">
        <f>_xlfn.XLOOKUP(Ventas[[#This Row],[Ship Country]],[1]!Countries[Ship Country],[1]!Countries[Area],"No registrado")</f>
        <v>Sud America</v>
      </c>
      <c r="O692" s="14" t="str">
        <f>_xlfn.XLOOKUP(Ventas[[#This Row],[Ship Country]],[1]!Countries[Ship Country],[1]!Countries[Continent],"No existe")</f>
        <v>America</v>
      </c>
      <c r="P692" s="15" t="str">
        <f>_xlfn.XLOOKUP(Ventas[[#This Row],[Category]],[2]!ProdManager[Category],[2]!ProdManager[Prod_Manager])</f>
        <v>Peter Stone</v>
      </c>
      <c r="Q692" s="15">
        <f>YEAR(Ventas[[#This Row],[Order Date]])</f>
        <v>2015</v>
      </c>
      <c r="R692" s="15" t="str">
        <f>TEXT(Ventas[[#This Row],[Order Date]],"MMM")</f>
        <v>may</v>
      </c>
    </row>
    <row r="693" spans="1:18" x14ac:dyDescent="0.25">
      <c r="A693" s="6">
        <v>10512</v>
      </c>
      <c r="B693" s="6" t="s">
        <v>195</v>
      </c>
      <c r="C693" s="6" t="s">
        <v>35</v>
      </c>
      <c r="D693" s="6">
        <v>9.5</v>
      </c>
      <c r="E693" s="6">
        <v>6.3649999999999993</v>
      </c>
      <c r="F693" s="6">
        <v>6</v>
      </c>
      <c r="G693" s="6" t="s">
        <v>202</v>
      </c>
      <c r="H693" s="6" t="s">
        <v>152</v>
      </c>
      <c r="I693" s="6" t="s">
        <v>27</v>
      </c>
      <c r="J693" s="7">
        <v>42146</v>
      </c>
      <c r="K693" s="12">
        <f>Ventas[[#This Row],[Unit Price]]*Ventas[[#This Row],[Quantity]]</f>
        <v>57</v>
      </c>
      <c r="L693" s="12">
        <f>Ventas[[#This Row],[Unit Cost]]*Ventas[[#This Row],[Quantity]]</f>
        <v>38.19</v>
      </c>
      <c r="M693" s="14">
        <f>Ventas[[#This Row],[Ingresos]]-Ventas[[#This Row],[Costes]]</f>
        <v>18.810000000000002</v>
      </c>
      <c r="N693" s="14" t="str">
        <f>_xlfn.XLOOKUP(Ventas[[#This Row],[Ship Country]],[1]!Countries[Ship Country],[1]!Countries[Area],"No registrado")</f>
        <v>Sud America</v>
      </c>
      <c r="O693" s="14" t="str">
        <f>_xlfn.XLOOKUP(Ventas[[#This Row],[Ship Country]],[1]!Countries[Ship Country],[1]!Countries[Continent],"No existe")</f>
        <v>America</v>
      </c>
      <c r="P693" s="15" t="str">
        <f>_xlfn.XLOOKUP(Ventas[[#This Row],[Category]],[2]!ProdManager[Category],[2]!ProdManager[Prod_Manager])</f>
        <v>Lydia Sinn</v>
      </c>
      <c r="Q693" s="15">
        <f>YEAR(Ventas[[#This Row],[Order Date]])</f>
        <v>2015</v>
      </c>
      <c r="R693" s="15" t="str">
        <f>TEXT(Ventas[[#This Row],[Order Date]],"MMM")</f>
        <v>may</v>
      </c>
    </row>
    <row r="694" spans="1:18" x14ac:dyDescent="0.25">
      <c r="A694" s="4">
        <v>10512</v>
      </c>
      <c r="B694" s="4" t="s">
        <v>141</v>
      </c>
      <c r="C694" s="4" t="s">
        <v>29</v>
      </c>
      <c r="D694" s="4">
        <v>12</v>
      </c>
      <c r="E694" s="4">
        <v>8.76</v>
      </c>
      <c r="F694" s="4">
        <v>9</v>
      </c>
      <c r="G694" s="4" t="s">
        <v>202</v>
      </c>
      <c r="H694" s="4" t="s">
        <v>152</v>
      </c>
      <c r="I694" s="4" t="s">
        <v>27</v>
      </c>
      <c r="J694" s="5">
        <v>42146</v>
      </c>
      <c r="K694" s="12">
        <f>Ventas[[#This Row],[Unit Price]]*Ventas[[#This Row],[Quantity]]</f>
        <v>108</v>
      </c>
      <c r="L694" s="12">
        <f>Ventas[[#This Row],[Unit Cost]]*Ventas[[#This Row],[Quantity]]</f>
        <v>78.84</v>
      </c>
      <c r="M694" s="14">
        <f>Ventas[[#This Row],[Ingresos]]-Ventas[[#This Row],[Costes]]</f>
        <v>29.159999999999997</v>
      </c>
      <c r="N694" s="14" t="str">
        <f>_xlfn.XLOOKUP(Ventas[[#This Row],[Ship Country]],[1]!Countries[Ship Country],[1]!Countries[Area],"No registrado")</f>
        <v>Sud America</v>
      </c>
      <c r="O694" s="14" t="str">
        <f>_xlfn.XLOOKUP(Ventas[[#This Row],[Ship Country]],[1]!Countries[Ship Country],[1]!Countries[Continent],"No existe")</f>
        <v>America</v>
      </c>
      <c r="P694" s="15" t="str">
        <f>_xlfn.XLOOKUP(Ventas[[#This Row],[Category]],[2]!ProdManager[Category],[2]!ProdManager[Prod_Manager])</f>
        <v>Peter Stone</v>
      </c>
      <c r="Q694" s="15">
        <f>YEAR(Ventas[[#This Row],[Order Date]])</f>
        <v>2015</v>
      </c>
      <c r="R694" s="15" t="str">
        <f>TEXT(Ventas[[#This Row],[Order Date]],"MMM")</f>
        <v>may</v>
      </c>
    </row>
    <row r="695" spans="1:18" x14ac:dyDescent="0.25">
      <c r="A695" s="6">
        <v>10513</v>
      </c>
      <c r="B695" s="6" t="s">
        <v>71</v>
      </c>
      <c r="C695" s="6" t="s">
        <v>35</v>
      </c>
      <c r="D695" s="6">
        <v>10</v>
      </c>
      <c r="E695" s="6">
        <v>6.5</v>
      </c>
      <c r="F695" s="6">
        <v>40</v>
      </c>
      <c r="G695" s="6" t="s">
        <v>160</v>
      </c>
      <c r="H695" s="6" t="s">
        <v>161</v>
      </c>
      <c r="I695" s="6" t="s">
        <v>21</v>
      </c>
      <c r="J695" s="7">
        <v>42147</v>
      </c>
      <c r="K695" s="12">
        <f>Ventas[[#This Row],[Unit Price]]*Ventas[[#This Row],[Quantity]]</f>
        <v>400</v>
      </c>
      <c r="L695" s="12">
        <f>Ventas[[#This Row],[Unit Cost]]*Ventas[[#This Row],[Quantity]]</f>
        <v>260</v>
      </c>
      <c r="M695" s="14">
        <f>Ventas[[#This Row],[Ingresos]]-Ventas[[#This Row],[Costes]]</f>
        <v>140</v>
      </c>
      <c r="N695" s="14" t="str">
        <f>_xlfn.XLOOKUP(Ventas[[#This Row],[Ship Country]],[1]!Countries[Ship Country],[1]!Countries[Area],"No registrado")</f>
        <v>Nord Europe</v>
      </c>
      <c r="O695" s="14" t="str">
        <f>_xlfn.XLOOKUP(Ventas[[#This Row],[Ship Country]],[1]!Countries[Ship Country],[1]!Countries[Continent],"No existe")</f>
        <v>Europe</v>
      </c>
      <c r="P695" s="15" t="str">
        <f>_xlfn.XLOOKUP(Ventas[[#This Row],[Category]],[2]!ProdManager[Category],[2]!ProdManager[Prod_Manager])</f>
        <v>Lydia Sinn</v>
      </c>
      <c r="Q695" s="15">
        <f>YEAR(Ventas[[#This Row],[Order Date]])</f>
        <v>2015</v>
      </c>
      <c r="R695" s="15" t="str">
        <f>TEXT(Ventas[[#This Row],[Order Date]],"MMM")</f>
        <v>may</v>
      </c>
    </row>
    <row r="696" spans="1:18" x14ac:dyDescent="0.25">
      <c r="A696" s="4">
        <v>10513</v>
      </c>
      <c r="B696" s="4" t="s">
        <v>70</v>
      </c>
      <c r="C696" s="4" t="s">
        <v>15</v>
      </c>
      <c r="D696" s="4">
        <v>32</v>
      </c>
      <c r="E696" s="4">
        <v>24</v>
      </c>
      <c r="F696" s="4">
        <v>50</v>
      </c>
      <c r="G696" s="4" t="s">
        <v>160</v>
      </c>
      <c r="H696" s="4" t="s">
        <v>161</v>
      </c>
      <c r="I696" s="4" t="s">
        <v>21</v>
      </c>
      <c r="J696" s="5">
        <v>42147</v>
      </c>
      <c r="K696" s="12">
        <f>Ventas[[#This Row],[Unit Price]]*Ventas[[#This Row],[Quantity]]</f>
        <v>1600</v>
      </c>
      <c r="L696" s="12">
        <f>Ventas[[#This Row],[Unit Cost]]*Ventas[[#This Row],[Quantity]]</f>
        <v>1200</v>
      </c>
      <c r="M696" s="14">
        <f>Ventas[[#This Row],[Ingresos]]-Ventas[[#This Row],[Costes]]</f>
        <v>400</v>
      </c>
      <c r="N696" s="14" t="str">
        <f>_xlfn.XLOOKUP(Ventas[[#This Row],[Ship Country]],[1]!Countries[Ship Country],[1]!Countries[Area],"No registrado")</f>
        <v>Nord Europe</v>
      </c>
      <c r="O696" s="14" t="str">
        <f>_xlfn.XLOOKUP(Ventas[[#This Row],[Ship Country]],[1]!Countries[Ship Country],[1]!Countries[Continent],"No existe")</f>
        <v>Europe</v>
      </c>
      <c r="P696" s="15" t="str">
        <f>_xlfn.XLOOKUP(Ventas[[#This Row],[Category]],[2]!ProdManager[Category],[2]!ProdManager[Prod_Manager])</f>
        <v>Peter Stone</v>
      </c>
      <c r="Q696" s="15">
        <f>YEAR(Ventas[[#This Row],[Order Date]])</f>
        <v>2015</v>
      </c>
      <c r="R696" s="15" t="str">
        <f>TEXT(Ventas[[#This Row],[Order Date]],"MMM")</f>
        <v>may</v>
      </c>
    </row>
    <row r="697" spans="1:18" x14ac:dyDescent="0.25">
      <c r="A697" s="6">
        <v>10513</v>
      </c>
      <c r="B697" s="6" t="s">
        <v>239</v>
      </c>
      <c r="C697" s="6" t="s">
        <v>24</v>
      </c>
      <c r="D697" s="6">
        <v>28.5</v>
      </c>
      <c r="E697" s="6">
        <v>23.654999999999998</v>
      </c>
      <c r="F697" s="6">
        <v>15</v>
      </c>
      <c r="G697" s="6" t="s">
        <v>160</v>
      </c>
      <c r="H697" s="6" t="s">
        <v>161</v>
      </c>
      <c r="I697" s="6" t="s">
        <v>21</v>
      </c>
      <c r="J697" s="7">
        <v>42147</v>
      </c>
      <c r="K697" s="12">
        <f>Ventas[[#This Row],[Unit Price]]*Ventas[[#This Row],[Quantity]]</f>
        <v>427.5</v>
      </c>
      <c r="L697" s="12">
        <f>Ventas[[#This Row],[Unit Cost]]*Ventas[[#This Row],[Quantity]]</f>
        <v>354.82499999999999</v>
      </c>
      <c r="M697" s="14">
        <f>Ventas[[#This Row],[Ingresos]]-Ventas[[#This Row],[Costes]]</f>
        <v>72.675000000000011</v>
      </c>
      <c r="N697" s="14" t="str">
        <f>_xlfn.XLOOKUP(Ventas[[#This Row],[Ship Country]],[1]!Countries[Ship Country],[1]!Countries[Area],"No registrado")</f>
        <v>Nord Europe</v>
      </c>
      <c r="O697" s="14" t="str">
        <f>_xlfn.XLOOKUP(Ventas[[#This Row],[Ship Country]],[1]!Countries[Ship Country],[1]!Countries[Continent],"No existe")</f>
        <v>Europe</v>
      </c>
      <c r="P697" s="15" t="str">
        <f>_xlfn.XLOOKUP(Ventas[[#This Row],[Category]],[2]!ProdManager[Category],[2]!ProdManager[Prod_Manager])</f>
        <v>Lydia Sinn</v>
      </c>
      <c r="Q697" s="15">
        <f>YEAR(Ventas[[#This Row],[Order Date]])</f>
        <v>2015</v>
      </c>
      <c r="R697" s="15" t="str">
        <f>TEXT(Ventas[[#This Row],[Order Date]],"MMM")</f>
        <v>may</v>
      </c>
    </row>
    <row r="698" spans="1:18" x14ac:dyDescent="0.25">
      <c r="A698" s="4">
        <v>10514</v>
      </c>
      <c r="B698" s="4" t="s">
        <v>86</v>
      </c>
      <c r="C698" s="4" t="s">
        <v>10</v>
      </c>
      <c r="D698" s="4">
        <v>38</v>
      </c>
      <c r="E698" s="4">
        <v>30.78</v>
      </c>
      <c r="F698" s="4">
        <v>70</v>
      </c>
      <c r="G698" s="4" t="s">
        <v>66</v>
      </c>
      <c r="H698" s="4" t="s">
        <v>67</v>
      </c>
      <c r="I698" s="4" t="s">
        <v>68</v>
      </c>
      <c r="J698" s="5">
        <v>42147</v>
      </c>
      <c r="K698" s="12">
        <f>Ventas[[#This Row],[Unit Price]]*Ventas[[#This Row],[Quantity]]</f>
        <v>2660</v>
      </c>
      <c r="L698" s="12">
        <f>Ventas[[#This Row],[Unit Cost]]*Ventas[[#This Row],[Quantity]]</f>
        <v>2154.6</v>
      </c>
      <c r="M698" s="14">
        <f>Ventas[[#This Row],[Ingresos]]-Ventas[[#This Row],[Costes]]</f>
        <v>505.40000000000009</v>
      </c>
      <c r="N698" s="14" t="str">
        <f>_xlfn.XLOOKUP(Ventas[[#This Row],[Ship Country]],[1]!Countries[Ship Country],[1]!Countries[Area],"No registrado")</f>
        <v>Nord Europe</v>
      </c>
      <c r="O698" s="14" t="str">
        <f>_xlfn.XLOOKUP(Ventas[[#This Row],[Ship Country]],[1]!Countries[Ship Country],[1]!Countries[Continent],"No existe")</f>
        <v>Europe</v>
      </c>
      <c r="P698" s="15" t="str">
        <f>_xlfn.XLOOKUP(Ventas[[#This Row],[Category]],[2]!ProdManager[Category],[2]!ProdManager[Prod_Manager])</f>
        <v>Marc Caine</v>
      </c>
      <c r="Q698" s="15">
        <f>YEAR(Ventas[[#This Row],[Order Date]])</f>
        <v>2015</v>
      </c>
      <c r="R698" s="15" t="str">
        <f>TEXT(Ventas[[#This Row],[Order Date]],"MMM")</f>
        <v>may</v>
      </c>
    </row>
    <row r="699" spans="1:18" x14ac:dyDescent="0.25">
      <c r="A699" s="6">
        <v>10514</v>
      </c>
      <c r="B699" s="6" t="s">
        <v>23</v>
      </c>
      <c r="C699" s="6" t="s">
        <v>24</v>
      </c>
      <c r="D699" s="6">
        <v>21.05</v>
      </c>
      <c r="E699" s="6">
        <v>16.6295</v>
      </c>
      <c r="F699" s="6">
        <v>39</v>
      </c>
      <c r="G699" s="6" t="s">
        <v>66</v>
      </c>
      <c r="H699" s="6" t="s">
        <v>67</v>
      </c>
      <c r="I699" s="6" t="s">
        <v>68</v>
      </c>
      <c r="J699" s="7">
        <v>42147</v>
      </c>
      <c r="K699" s="12">
        <f>Ventas[[#This Row],[Unit Price]]*Ventas[[#This Row],[Quantity]]</f>
        <v>820.95</v>
      </c>
      <c r="L699" s="12">
        <f>Ventas[[#This Row],[Unit Cost]]*Ventas[[#This Row],[Quantity]]</f>
        <v>648.55050000000006</v>
      </c>
      <c r="M699" s="14">
        <f>Ventas[[#This Row],[Ingresos]]-Ventas[[#This Row],[Costes]]</f>
        <v>172.39949999999999</v>
      </c>
      <c r="N699" s="14" t="str">
        <f>_xlfn.XLOOKUP(Ventas[[#This Row],[Ship Country]],[1]!Countries[Ship Country],[1]!Countries[Area],"No registrado")</f>
        <v>Nord Europe</v>
      </c>
      <c r="O699" s="14" t="str">
        <f>_xlfn.XLOOKUP(Ventas[[#This Row],[Ship Country]],[1]!Countries[Ship Country],[1]!Countries[Continent],"No existe")</f>
        <v>Europe</v>
      </c>
      <c r="P699" s="15" t="str">
        <f>_xlfn.XLOOKUP(Ventas[[#This Row],[Category]],[2]!ProdManager[Category],[2]!ProdManager[Prod_Manager])</f>
        <v>Lydia Sinn</v>
      </c>
      <c r="Q699" s="15">
        <f>YEAR(Ventas[[#This Row],[Order Date]])</f>
        <v>2015</v>
      </c>
      <c r="R699" s="15" t="str">
        <f>TEXT(Ventas[[#This Row],[Order Date]],"MMM")</f>
        <v>may</v>
      </c>
    </row>
    <row r="700" spans="1:18" x14ac:dyDescent="0.25">
      <c r="A700" s="4">
        <v>10514</v>
      </c>
      <c r="B700" s="4" t="s">
        <v>121</v>
      </c>
      <c r="C700" s="4" t="s">
        <v>18</v>
      </c>
      <c r="D700" s="4">
        <v>45.6</v>
      </c>
      <c r="E700" s="4">
        <v>36.936000000000007</v>
      </c>
      <c r="F700" s="4">
        <v>35</v>
      </c>
      <c r="G700" s="4" t="s">
        <v>66</v>
      </c>
      <c r="H700" s="4" t="s">
        <v>67</v>
      </c>
      <c r="I700" s="4" t="s">
        <v>68</v>
      </c>
      <c r="J700" s="5">
        <v>42147</v>
      </c>
      <c r="K700" s="12">
        <f>Ventas[[#This Row],[Unit Price]]*Ventas[[#This Row],[Quantity]]</f>
        <v>1596</v>
      </c>
      <c r="L700" s="12">
        <f>Ventas[[#This Row],[Unit Cost]]*Ventas[[#This Row],[Quantity]]</f>
        <v>1292.7600000000002</v>
      </c>
      <c r="M700" s="14">
        <f>Ventas[[#This Row],[Ingresos]]-Ventas[[#This Row],[Costes]]</f>
        <v>303.23999999999978</v>
      </c>
      <c r="N700" s="14" t="str">
        <f>_xlfn.XLOOKUP(Ventas[[#This Row],[Ship Country]],[1]!Countries[Ship Country],[1]!Countries[Area],"No registrado")</f>
        <v>Nord Europe</v>
      </c>
      <c r="O700" s="14" t="str">
        <f>_xlfn.XLOOKUP(Ventas[[#This Row],[Ship Country]],[1]!Countries[Ship Country],[1]!Countries[Continent],"No existe")</f>
        <v>Europe</v>
      </c>
      <c r="P700" s="15" t="str">
        <f>_xlfn.XLOOKUP(Ventas[[#This Row],[Category]],[2]!ProdManager[Category],[2]!ProdManager[Prod_Manager])</f>
        <v>Marc Caine</v>
      </c>
      <c r="Q700" s="15">
        <f>YEAR(Ventas[[#This Row],[Order Date]])</f>
        <v>2015</v>
      </c>
      <c r="R700" s="15" t="str">
        <f>TEXT(Ventas[[#This Row],[Order Date]],"MMM")</f>
        <v>may</v>
      </c>
    </row>
    <row r="701" spans="1:18" x14ac:dyDescent="0.25">
      <c r="A701" s="6">
        <v>10514</v>
      </c>
      <c r="B701" s="6" t="s">
        <v>34</v>
      </c>
      <c r="C701" s="6" t="s">
        <v>35</v>
      </c>
      <c r="D701" s="6">
        <v>81</v>
      </c>
      <c r="E701" s="6">
        <v>53.459999999999994</v>
      </c>
      <c r="F701" s="6">
        <v>39</v>
      </c>
      <c r="G701" s="6" t="s">
        <v>66</v>
      </c>
      <c r="H701" s="6" t="s">
        <v>67</v>
      </c>
      <c r="I701" s="6" t="s">
        <v>68</v>
      </c>
      <c r="J701" s="7">
        <v>42147</v>
      </c>
      <c r="K701" s="12">
        <f>Ventas[[#This Row],[Unit Price]]*Ventas[[#This Row],[Quantity]]</f>
        <v>3159</v>
      </c>
      <c r="L701" s="12">
        <f>Ventas[[#This Row],[Unit Cost]]*Ventas[[#This Row],[Quantity]]</f>
        <v>2084.9399999999996</v>
      </c>
      <c r="M701" s="14">
        <f>Ventas[[#This Row],[Ingresos]]-Ventas[[#This Row],[Costes]]</f>
        <v>1074.0600000000004</v>
      </c>
      <c r="N701" s="14" t="str">
        <f>_xlfn.XLOOKUP(Ventas[[#This Row],[Ship Country]],[1]!Countries[Ship Country],[1]!Countries[Area],"No registrado")</f>
        <v>Nord Europe</v>
      </c>
      <c r="O701" s="14" t="str">
        <f>_xlfn.XLOOKUP(Ventas[[#This Row],[Ship Country]],[1]!Countries[Ship Country],[1]!Countries[Continent],"No existe")</f>
        <v>Europe</v>
      </c>
      <c r="P701" s="15" t="str">
        <f>_xlfn.XLOOKUP(Ventas[[#This Row],[Category]],[2]!ProdManager[Category],[2]!ProdManager[Prod_Manager])</f>
        <v>Lydia Sinn</v>
      </c>
      <c r="Q701" s="15">
        <f>YEAR(Ventas[[#This Row],[Order Date]])</f>
        <v>2015</v>
      </c>
      <c r="R701" s="15" t="str">
        <f>TEXT(Ventas[[#This Row],[Order Date]],"MMM")</f>
        <v>may</v>
      </c>
    </row>
    <row r="702" spans="1:18" x14ac:dyDescent="0.25">
      <c r="A702" s="4">
        <v>10514</v>
      </c>
      <c r="B702" s="4" t="s">
        <v>129</v>
      </c>
      <c r="C702" s="4" t="s">
        <v>43</v>
      </c>
      <c r="D702" s="4">
        <v>7.75</v>
      </c>
      <c r="E702" s="4">
        <v>6.8975</v>
      </c>
      <c r="F702" s="4">
        <v>50</v>
      </c>
      <c r="G702" s="4" t="s">
        <v>66</v>
      </c>
      <c r="H702" s="4" t="s">
        <v>67</v>
      </c>
      <c r="I702" s="4" t="s">
        <v>68</v>
      </c>
      <c r="J702" s="5">
        <v>42147</v>
      </c>
      <c r="K702" s="12">
        <f>Ventas[[#This Row],[Unit Price]]*Ventas[[#This Row],[Quantity]]</f>
        <v>387.5</v>
      </c>
      <c r="L702" s="12">
        <f>Ventas[[#This Row],[Unit Cost]]*Ventas[[#This Row],[Quantity]]</f>
        <v>344.875</v>
      </c>
      <c r="M702" s="14">
        <f>Ventas[[#This Row],[Ingresos]]-Ventas[[#This Row],[Costes]]</f>
        <v>42.625</v>
      </c>
      <c r="N702" s="14" t="str">
        <f>_xlfn.XLOOKUP(Ventas[[#This Row],[Ship Country]],[1]!Countries[Ship Country],[1]!Countries[Area],"No registrado")</f>
        <v>Nord Europe</v>
      </c>
      <c r="O702" s="14" t="str">
        <f>_xlfn.XLOOKUP(Ventas[[#This Row],[Ship Country]],[1]!Countries[Ship Country],[1]!Countries[Continent],"No existe")</f>
        <v>Europe</v>
      </c>
      <c r="P702" s="15" t="str">
        <f>_xlfn.XLOOKUP(Ventas[[#This Row],[Category]],[2]!ProdManager[Category],[2]!ProdManager[Prod_Manager])</f>
        <v>John Matter</v>
      </c>
      <c r="Q702" s="15">
        <f>YEAR(Ventas[[#This Row],[Order Date]])</f>
        <v>2015</v>
      </c>
      <c r="R702" s="15" t="str">
        <f>TEXT(Ventas[[#This Row],[Order Date]],"MMM")</f>
        <v>may</v>
      </c>
    </row>
    <row r="703" spans="1:18" x14ac:dyDescent="0.25">
      <c r="A703" s="6">
        <v>10515</v>
      </c>
      <c r="B703" s="6" t="s">
        <v>240</v>
      </c>
      <c r="C703" s="6" t="s">
        <v>46</v>
      </c>
      <c r="D703" s="6">
        <v>97</v>
      </c>
      <c r="E703" s="6">
        <v>77.600000000000009</v>
      </c>
      <c r="F703" s="6">
        <v>16</v>
      </c>
      <c r="G703" s="6" t="s">
        <v>110</v>
      </c>
      <c r="H703" s="6" t="s">
        <v>111</v>
      </c>
      <c r="I703" s="6" t="s">
        <v>21</v>
      </c>
      <c r="J703" s="7">
        <v>42148</v>
      </c>
      <c r="K703" s="12">
        <f>Ventas[[#This Row],[Unit Price]]*Ventas[[#This Row],[Quantity]]</f>
        <v>1552</v>
      </c>
      <c r="L703" s="12">
        <f>Ventas[[#This Row],[Unit Cost]]*Ventas[[#This Row],[Quantity]]</f>
        <v>1241.6000000000001</v>
      </c>
      <c r="M703" s="14">
        <f>Ventas[[#This Row],[Ingresos]]-Ventas[[#This Row],[Costes]]</f>
        <v>310.39999999999986</v>
      </c>
      <c r="N703" s="14" t="str">
        <f>_xlfn.XLOOKUP(Ventas[[#This Row],[Ship Country]],[1]!Countries[Ship Country],[1]!Countries[Area],"No registrado")</f>
        <v>Nord Europe</v>
      </c>
      <c r="O703" s="14" t="str">
        <f>_xlfn.XLOOKUP(Ventas[[#This Row],[Ship Country]],[1]!Countries[Ship Country],[1]!Countries[Continent],"No existe")</f>
        <v>Europe</v>
      </c>
      <c r="P703" s="15" t="str">
        <f>_xlfn.XLOOKUP(Ventas[[#This Row],[Category]],[2]!ProdManager[Category],[2]!ProdManager[Prod_Manager])</f>
        <v>John Matter</v>
      </c>
      <c r="Q703" s="15">
        <f>YEAR(Ventas[[#This Row],[Order Date]])</f>
        <v>2015</v>
      </c>
      <c r="R703" s="15" t="str">
        <f>TEXT(Ventas[[#This Row],[Order Date]],"MMM")</f>
        <v>may</v>
      </c>
    </row>
    <row r="704" spans="1:18" x14ac:dyDescent="0.25">
      <c r="A704" s="4">
        <v>10515</v>
      </c>
      <c r="B704" s="4" t="s">
        <v>56</v>
      </c>
      <c r="C704" s="4" t="s">
        <v>35</v>
      </c>
      <c r="D704" s="4">
        <v>17.45</v>
      </c>
      <c r="E704" s="4">
        <v>12.214999999999998</v>
      </c>
      <c r="F704" s="4">
        <v>50</v>
      </c>
      <c r="G704" s="4" t="s">
        <v>110</v>
      </c>
      <c r="H704" s="4" t="s">
        <v>111</v>
      </c>
      <c r="I704" s="4" t="s">
        <v>21</v>
      </c>
      <c r="J704" s="5">
        <v>42148</v>
      </c>
      <c r="K704" s="12">
        <f>Ventas[[#This Row],[Unit Price]]*Ventas[[#This Row],[Quantity]]</f>
        <v>872.5</v>
      </c>
      <c r="L704" s="12">
        <f>Ventas[[#This Row],[Unit Cost]]*Ventas[[#This Row],[Quantity]]</f>
        <v>610.74999999999989</v>
      </c>
      <c r="M704" s="14">
        <f>Ventas[[#This Row],[Ingresos]]-Ventas[[#This Row],[Costes]]</f>
        <v>261.75000000000011</v>
      </c>
      <c r="N704" s="14" t="str">
        <f>_xlfn.XLOOKUP(Ventas[[#This Row],[Ship Country]],[1]!Countries[Ship Country],[1]!Countries[Area],"No registrado")</f>
        <v>Nord Europe</v>
      </c>
      <c r="O704" s="14" t="str">
        <f>_xlfn.XLOOKUP(Ventas[[#This Row],[Ship Country]],[1]!Countries[Ship Country],[1]!Countries[Continent],"No existe")</f>
        <v>Europe</v>
      </c>
      <c r="P704" s="15" t="str">
        <f>_xlfn.XLOOKUP(Ventas[[#This Row],[Category]],[2]!ProdManager[Category],[2]!ProdManager[Prod_Manager])</f>
        <v>Lydia Sinn</v>
      </c>
      <c r="Q704" s="15">
        <f>YEAR(Ventas[[#This Row],[Order Date]])</f>
        <v>2015</v>
      </c>
      <c r="R704" s="15" t="str">
        <f>TEXT(Ventas[[#This Row],[Order Date]],"MMM")</f>
        <v>may</v>
      </c>
    </row>
    <row r="705" spans="1:18" x14ac:dyDescent="0.25">
      <c r="A705" s="6">
        <v>10515</v>
      </c>
      <c r="B705" s="6" t="s">
        <v>62</v>
      </c>
      <c r="C705" s="6" t="s">
        <v>35</v>
      </c>
      <c r="D705" s="6">
        <v>43.9</v>
      </c>
      <c r="E705" s="6">
        <v>29.412999999999997</v>
      </c>
      <c r="F705" s="6">
        <v>120</v>
      </c>
      <c r="G705" s="6" t="s">
        <v>110</v>
      </c>
      <c r="H705" s="6" t="s">
        <v>111</v>
      </c>
      <c r="I705" s="6" t="s">
        <v>21</v>
      </c>
      <c r="J705" s="7">
        <v>42148</v>
      </c>
      <c r="K705" s="12">
        <f>Ventas[[#This Row],[Unit Price]]*Ventas[[#This Row],[Quantity]]</f>
        <v>5268</v>
      </c>
      <c r="L705" s="12">
        <f>Ventas[[#This Row],[Unit Cost]]*Ventas[[#This Row],[Quantity]]</f>
        <v>3529.5599999999995</v>
      </c>
      <c r="M705" s="14">
        <f>Ventas[[#This Row],[Ingresos]]-Ventas[[#This Row],[Costes]]</f>
        <v>1738.4400000000005</v>
      </c>
      <c r="N705" s="14" t="str">
        <f>_xlfn.XLOOKUP(Ventas[[#This Row],[Ship Country]],[1]!Countries[Ship Country],[1]!Countries[Area],"No registrado")</f>
        <v>Nord Europe</v>
      </c>
      <c r="O705" s="14" t="str">
        <f>_xlfn.XLOOKUP(Ventas[[#This Row],[Ship Country]],[1]!Countries[Ship Country],[1]!Countries[Continent],"No existe")</f>
        <v>Europe</v>
      </c>
      <c r="P705" s="15" t="str">
        <f>_xlfn.XLOOKUP(Ventas[[#This Row],[Category]],[2]!ProdManager[Category],[2]!ProdManager[Prod_Manager])</f>
        <v>Lydia Sinn</v>
      </c>
      <c r="Q705" s="15">
        <f>YEAR(Ventas[[#This Row],[Order Date]])</f>
        <v>2015</v>
      </c>
      <c r="R705" s="15" t="str">
        <f>TEXT(Ventas[[#This Row],[Order Date]],"MMM")</f>
        <v>may</v>
      </c>
    </row>
    <row r="706" spans="1:18" x14ac:dyDescent="0.25">
      <c r="A706" s="4">
        <v>10515</v>
      </c>
      <c r="B706" s="4" t="s">
        <v>39</v>
      </c>
      <c r="C706" s="4" t="s">
        <v>15</v>
      </c>
      <c r="D706" s="4">
        <v>2.5</v>
      </c>
      <c r="E706" s="4">
        <v>2.1</v>
      </c>
      <c r="F706" s="4">
        <v>16</v>
      </c>
      <c r="G706" s="4" t="s">
        <v>110</v>
      </c>
      <c r="H706" s="4" t="s">
        <v>111</v>
      </c>
      <c r="I706" s="4" t="s">
        <v>21</v>
      </c>
      <c r="J706" s="5">
        <v>42148</v>
      </c>
      <c r="K706" s="12">
        <f>Ventas[[#This Row],[Unit Price]]*Ventas[[#This Row],[Quantity]]</f>
        <v>40</v>
      </c>
      <c r="L706" s="12">
        <f>Ventas[[#This Row],[Unit Cost]]*Ventas[[#This Row],[Quantity]]</f>
        <v>33.6</v>
      </c>
      <c r="M706" s="14">
        <f>Ventas[[#This Row],[Ingresos]]-Ventas[[#This Row],[Costes]]</f>
        <v>6.3999999999999986</v>
      </c>
      <c r="N706" s="14" t="str">
        <f>_xlfn.XLOOKUP(Ventas[[#This Row],[Ship Country]],[1]!Countries[Ship Country],[1]!Countries[Area],"No registrado")</f>
        <v>Nord Europe</v>
      </c>
      <c r="O706" s="14" t="str">
        <f>_xlfn.XLOOKUP(Ventas[[#This Row],[Ship Country]],[1]!Countries[Ship Country],[1]!Countries[Continent],"No existe")</f>
        <v>Europe</v>
      </c>
      <c r="P706" s="15" t="str">
        <f>_xlfn.XLOOKUP(Ventas[[#This Row],[Category]],[2]!ProdManager[Category],[2]!ProdManager[Prod_Manager])</f>
        <v>Peter Stone</v>
      </c>
      <c r="Q706" s="15">
        <f>YEAR(Ventas[[#This Row],[Order Date]])</f>
        <v>2015</v>
      </c>
      <c r="R706" s="15" t="str">
        <f>TEXT(Ventas[[#This Row],[Order Date]],"MMM")</f>
        <v>may</v>
      </c>
    </row>
    <row r="707" spans="1:18" x14ac:dyDescent="0.25">
      <c r="A707" s="6">
        <v>10515</v>
      </c>
      <c r="B707" s="6" t="s">
        <v>40</v>
      </c>
      <c r="C707" s="6" t="s">
        <v>15</v>
      </c>
      <c r="D707" s="6">
        <v>34</v>
      </c>
      <c r="E707" s="6">
        <v>25.5</v>
      </c>
      <c r="F707" s="6">
        <v>84</v>
      </c>
      <c r="G707" s="6" t="s">
        <v>110</v>
      </c>
      <c r="H707" s="6" t="s">
        <v>111</v>
      </c>
      <c r="I707" s="6" t="s">
        <v>21</v>
      </c>
      <c r="J707" s="7">
        <v>42148</v>
      </c>
      <c r="K707" s="12">
        <f>Ventas[[#This Row],[Unit Price]]*Ventas[[#This Row],[Quantity]]</f>
        <v>2856</v>
      </c>
      <c r="L707" s="12">
        <f>Ventas[[#This Row],[Unit Cost]]*Ventas[[#This Row],[Quantity]]</f>
        <v>2142</v>
      </c>
      <c r="M707" s="14">
        <f>Ventas[[#This Row],[Ingresos]]-Ventas[[#This Row],[Costes]]</f>
        <v>714</v>
      </c>
      <c r="N707" s="14" t="str">
        <f>_xlfn.XLOOKUP(Ventas[[#This Row],[Ship Country]],[1]!Countries[Ship Country],[1]!Countries[Area],"No registrado")</f>
        <v>Nord Europe</v>
      </c>
      <c r="O707" s="14" t="str">
        <f>_xlfn.XLOOKUP(Ventas[[#This Row],[Ship Country]],[1]!Countries[Ship Country],[1]!Countries[Continent],"No existe")</f>
        <v>Europe</v>
      </c>
      <c r="P707" s="15" t="str">
        <f>_xlfn.XLOOKUP(Ventas[[#This Row],[Category]],[2]!ProdManager[Category],[2]!ProdManager[Prod_Manager])</f>
        <v>Peter Stone</v>
      </c>
      <c r="Q707" s="15">
        <f>YEAR(Ventas[[#This Row],[Order Date]])</f>
        <v>2015</v>
      </c>
      <c r="R707" s="15" t="str">
        <f>TEXT(Ventas[[#This Row],[Order Date]],"MMM")</f>
        <v>may</v>
      </c>
    </row>
    <row r="708" spans="1:18" x14ac:dyDescent="0.25">
      <c r="A708" s="4">
        <v>10516</v>
      </c>
      <c r="B708" s="4" t="s">
        <v>154</v>
      </c>
      <c r="C708" s="4" t="s">
        <v>29</v>
      </c>
      <c r="D708" s="4">
        <v>62.5</v>
      </c>
      <c r="E708" s="4">
        <v>45</v>
      </c>
      <c r="F708" s="4">
        <v>25</v>
      </c>
      <c r="G708" s="4" t="s">
        <v>156</v>
      </c>
      <c r="H708" s="4" t="s">
        <v>157</v>
      </c>
      <c r="I708" s="4" t="s">
        <v>158</v>
      </c>
      <c r="J708" s="5">
        <v>42149</v>
      </c>
      <c r="K708" s="12">
        <f>Ventas[[#This Row],[Unit Price]]*Ventas[[#This Row],[Quantity]]</f>
        <v>1562.5</v>
      </c>
      <c r="L708" s="12">
        <f>Ventas[[#This Row],[Unit Cost]]*Ventas[[#This Row],[Quantity]]</f>
        <v>1125</v>
      </c>
      <c r="M708" s="14">
        <f>Ventas[[#This Row],[Ingresos]]-Ventas[[#This Row],[Costes]]</f>
        <v>437.5</v>
      </c>
      <c r="N708" s="14" t="str">
        <f>_xlfn.XLOOKUP(Ventas[[#This Row],[Ship Country]],[1]!Countries[Ship Country],[1]!Countries[Area],"No registrado")</f>
        <v>Nord Europe</v>
      </c>
      <c r="O708" s="14" t="str">
        <f>_xlfn.XLOOKUP(Ventas[[#This Row],[Ship Country]],[1]!Countries[Ship Country],[1]!Countries[Continent],"No existe")</f>
        <v>Europe</v>
      </c>
      <c r="P708" s="15" t="str">
        <f>_xlfn.XLOOKUP(Ventas[[#This Row],[Category]],[2]!ProdManager[Category],[2]!ProdManager[Prod_Manager])</f>
        <v>Peter Stone</v>
      </c>
      <c r="Q708" s="15">
        <f>YEAR(Ventas[[#This Row],[Order Date]])</f>
        <v>2015</v>
      </c>
      <c r="R708" s="15" t="str">
        <f>TEXT(Ventas[[#This Row],[Order Date]],"MMM")</f>
        <v>may</v>
      </c>
    </row>
    <row r="709" spans="1:18" x14ac:dyDescent="0.25">
      <c r="A709" s="6">
        <v>10516</v>
      </c>
      <c r="B709" s="6" t="s">
        <v>28</v>
      </c>
      <c r="C709" s="6" t="s">
        <v>29</v>
      </c>
      <c r="D709" s="6">
        <v>9.65</v>
      </c>
      <c r="E709" s="6">
        <v>7.3340000000000005</v>
      </c>
      <c r="F709" s="6">
        <v>80</v>
      </c>
      <c r="G709" s="6" t="s">
        <v>156</v>
      </c>
      <c r="H709" s="6" t="s">
        <v>157</v>
      </c>
      <c r="I709" s="6" t="s">
        <v>158</v>
      </c>
      <c r="J709" s="7">
        <v>42149</v>
      </c>
      <c r="K709" s="12">
        <f>Ventas[[#This Row],[Unit Price]]*Ventas[[#This Row],[Quantity]]</f>
        <v>772</v>
      </c>
      <c r="L709" s="12">
        <f>Ventas[[#This Row],[Unit Cost]]*Ventas[[#This Row],[Quantity]]</f>
        <v>586.72</v>
      </c>
      <c r="M709" s="14">
        <f>Ventas[[#This Row],[Ingresos]]-Ventas[[#This Row],[Costes]]</f>
        <v>185.27999999999997</v>
      </c>
      <c r="N709" s="14" t="str">
        <f>_xlfn.XLOOKUP(Ventas[[#This Row],[Ship Country]],[1]!Countries[Ship Country],[1]!Countries[Area],"No registrado")</f>
        <v>Nord Europe</v>
      </c>
      <c r="O709" s="14" t="str">
        <f>_xlfn.XLOOKUP(Ventas[[#This Row],[Ship Country]],[1]!Countries[Ship Country],[1]!Countries[Continent],"No existe")</f>
        <v>Europe</v>
      </c>
      <c r="P709" s="15" t="str">
        <f>_xlfn.XLOOKUP(Ventas[[#This Row],[Category]],[2]!ProdManager[Category],[2]!ProdManager[Prod_Manager])</f>
        <v>Peter Stone</v>
      </c>
      <c r="Q709" s="15">
        <f>YEAR(Ventas[[#This Row],[Order Date]])</f>
        <v>2015</v>
      </c>
      <c r="R709" s="15" t="str">
        <f>TEXT(Ventas[[#This Row],[Order Date]],"MMM")</f>
        <v>may</v>
      </c>
    </row>
    <row r="710" spans="1:18" x14ac:dyDescent="0.25">
      <c r="A710" s="4">
        <v>10516</v>
      </c>
      <c r="B710" s="4" t="s">
        <v>9</v>
      </c>
      <c r="C710" s="4" t="s">
        <v>10</v>
      </c>
      <c r="D710" s="4">
        <v>14</v>
      </c>
      <c r="E710" s="4">
        <v>10.780000000000001</v>
      </c>
      <c r="F710" s="4">
        <v>20</v>
      </c>
      <c r="G710" s="4" t="s">
        <v>156</v>
      </c>
      <c r="H710" s="4" t="s">
        <v>157</v>
      </c>
      <c r="I710" s="4" t="s">
        <v>158</v>
      </c>
      <c r="J710" s="5">
        <v>42149</v>
      </c>
      <c r="K710" s="12">
        <f>Ventas[[#This Row],[Unit Price]]*Ventas[[#This Row],[Quantity]]</f>
        <v>280</v>
      </c>
      <c r="L710" s="12">
        <f>Ventas[[#This Row],[Unit Cost]]*Ventas[[#This Row],[Quantity]]</f>
        <v>215.60000000000002</v>
      </c>
      <c r="M710" s="14">
        <f>Ventas[[#This Row],[Ingresos]]-Ventas[[#This Row],[Costes]]</f>
        <v>64.399999999999977</v>
      </c>
      <c r="N710" s="14" t="str">
        <f>_xlfn.XLOOKUP(Ventas[[#This Row],[Ship Country]],[1]!Countries[Ship Country],[1]!Countries[Area],"No registrado")</f>
        <v>Nord Europe</v>
      </c>
      <c r="O710" s="14" t="str">
        <f>_xlfn.XLOOKUP(Ventas[[#This Row],[Ship Country]],[1]!Countries[Ship Country],[1]!Countries[Continent],"No existe")</f>
        <v>Europe</v>
      </c>
      <c r="P710" s="15" t="str">
        <f>_xlfn.XLOOKUP(Ventas[[#This Row],[Category]],[2]!ProdManager[Category],[2]!ProdManager[Prod_Manager])</f>
        <v>Marc Caine</v>
      </c>
      <c r="Q710" s="15">
        <f>YEAR(Ventas[[#This Row],[Order Date]])</f>
        <v>2015</v>
      </c>
      <c r="R710" s="15" t="str">
        <f>TEXT(Ventas[[#This Row],[Order Date]],"MMM")</f>
        <v>may</v>
      </c>
    </row>
    <row r="711" spans="1:18" x14ac:dyDescent="0.25">
      <c r="A711" s="6">
        <v>10517</v>
      </c>
      <c r="B711" s="6" t="s">
        <v>177</v>
      </c>
      <c r="C711" s="6" t="s">
        <v>10</v>
      </c>
      <c r="D711" s="6">
        <v>7</v>
      </c>
      <c r="E711" s="6">
        <v>5.46</v>
      </c>
      <c r="F711" s="6">
        <v>6</v>
      </c>
      <c r="G711" s="6" t="s">
        <v>253</v>
      </c>
      <c r="H711" s="6" t="s">
        <v>148</v>
      </c>
      <c r="I711" s="6" t="s">
        <v>149</v>
      </c>
      <c r="J711" s="7">
        <v>42149</v>
      </c>
      <c r="K711" s="12">
        <f>Ventas[[#This Row],[Unit Price]]*Ventas[[#This Row],[Quantity]]</f>
        <v>42</v>
      </c>
      <c r="L711" s="12">
        <f>Ventas[[#This Row],[Unit Cost]]*Ventas[[#This Row],[Quantity]]</f>
        <v>32.76</v>
      </c>
      <c r="M711" s="14">
        <f>Ventas[[#This Row],[Ingresos]]-Ventas[[#This Row],[Costes]]</f>
        <v>9.240000000000002</v>
      </c>
      <c r="N711" s="14" t="str">
        <f>_xlfn.XLOOKUP(Ventas[[#This Row],[Ship Country]],[1]!Countries[Ship Country],[1]!Countries[Area],"No registrado")</f>
        <v>Nord Europe</v>
      </c>
      <c r="O711" s="14" t="str">
        <f>_xlfn.XLOOKUP(Ventas[[#This Row],[Ship Country]],[1]!Countries[Ship Country],[1]!Countries[Continent],"No existe")</f>
        <v>Europe</v>
      </c>
      <c r="P711" s="15" t="str">
        <f>_xlfn.XLOOKUP(Ventas[[#This Row],[Category]],[2]!ProdManager[Category],[2]!ProdManager[Prod_Manager])</f>
        <v>Marc Caine</v>
      </c>
      <c r="Q711" s="15">
        <f>YEAR(Ventas[[#This Row],[Order Date]])</f>
        <v>2015</v>
      </c>
      <c r="R711" s="15" t="str">
        <f>TEXT(Ventas[[#This Row],[Order Date]],"MMM")</f>
        <v>may</v>
      </c>
    </row>
    <row r="712" spans="1:18" x14ac:dyDescent="0.25">
      <c r="A712" s="4">
        <v>10517</v>
      </c>
      <c r="B712" s="4" t="s">
        <v>52</v>
      </c>
      <c r="C712" s="4" t="s">
        <v>15</v>
      </c>
      <c r="D712" s="4">
        <v>55</v>
      </c>
      <c r="E712" s="4">
        <v>42.9</v>
      </c>
      <c r="F712" s="4">
        <v>4</v>
      </c>
      <c r="G712" s="4" t="s">
        <v>253</v>
      </c>
      <c r="H712" s="4" t="s">
        <v>148</v>
      </c>
      <c r="I712" s="4" t="s">
        <v>149</v>
      </c>
      <c r="J712" s="5">
        <v>42149</v>
      </c>
      <c r="K712" s="12">
        <f>Ventas[[#This Row],[Unit Price]]*Ventas[[#This Row],[Quantity]]</f>
        <v>220</v>
      </c>
      <c r="L712" s="12">
        <f>Ventas[[#This Row],[Unit Cost]]*Ventas[[#This Row],[Quantity]]</f>
        <v>171.6</v>
      </c>
      <c r="M712" s="14">
        <f>Ventas[[#This Row],[Ingresos]]-Ventas[[#This Row],[Costes]]</f>
        <v>48.400000000000006</v>
      </c>
      <c r="N712" s="14" t="str">
        <f>_xlfn.XLOOKUP(Ventas[[#This Row],[Ship Country]],[1]!Countries[Ship Country],[1]!Countries[Area],"No registrado")</f>
        <v>Nord Europe</v>
      </c>
      <c r="O712" s="14" t="str">
        <f>_xlfn.XLOOKUP(Ventas[[#This Row],[Ship Country]],[1]!Countries[Ship Country],[1]!Countries[Continent],"No existe")</f>
        <v>Europe</v>
      </c>
      <c r="P712" s="15" t="str">
        <f>_xlfn.XLOOKUP(Ventas[[#This Row],[Category]],[2]!ProdManager[Category],[2]!ProdManager[Prod_Manager])</f>
        <v>Peter Stone</v>
      </c>
      <c r="Q712" s="15">
        <f>YEAR(Ventas[[#This Row],[Order Date]])</f>
        <v>2015</v>
      </c>
      <c r="R712" s="15" t="str">
        <f>TEXT(Ventas[[#This Row],[Order Date]],"MMM")</f>
        <v>may</v>
      </c>
    </row>
    <row r="713" spans="1:18" x14ac:dyDescent="0.25">
      <c r="A713" s="6">
        <v>10517</v>
      </c>
      <c r="B713" s="6" t="s">
        <v>79</v>
      </c>
      <c r="C713" s="6" t="s">
        <v>43</v>
      </c>
      <c r="D713" s="6">
        <v>15</v>
      </c>
      <c r="E713" s="6">
        <v>13.2</v>
      </c>
      <c r="F713" s="6">
        <v>6</v>
      </c>
      <c r="G713" s="6" t="s">
        <v>253</v>
      </c>
      <c r="H713" s="6" t="s">
        <v>148</v>
      </c>
      <c r="I713" s="6" t="s">
        <v>149</v>
      </c>
      <c r="J713" s="7">
        <v>42149</v>
      </c>
      <c r="K713" s="12">
        <f>Ventas[[#This Row],[Unit Price]]*Ventas[[#This Row],[Quantity]]</f>
        <v>90</v>
      </c>
      <c r="L713" s="12">
        <f>Ventas[[#This Row],[Unit Cost]]*Ventas[[#This Row],[Quantity]]</f>
        <v>79.199999999999989</v>
      </c>
      <c r="M713" s="14">
        <f>Ventas[[#This Row],[Ingresos]]-Ventas[[#This Row],[Costes]]</f>
        <v>10.800000000000011</v>
      </c>
      <c r="N713" s="14" t="str">
        <f>_xlfn.XLOOKUP(Ventas[[#This Row],[Ship Country]],[1]!Countries[Ship Country],[1]!Countries[Area],"No registrado")</f>
        <v>Nord Europe</v>
      </c>
      <c r="O713" s="14" t="str">
        <f>_xlfn.XLOOKUP(Ventas[[#This Row],[Ship Country]],[1]!Countries[Ship Country],[1]!Countries[Continent],"No existe")</f>
        <v>Europe</v>
      </c>
      <c r="P713" s="15" t="str">
        <f>_xlfn.XLOOKUP(Ventas[[#This Row],[Category]],[2]!ProdManager[Category],[2]!ProdManager[Prod_Manager])</f>
        <v>John Matter</v>
      </c>
      <c r="Q713" s="15">
        <f>YEAR(Ventas[[#This Row],[Order Date]])</f>
        <v>2015</v>
      </c>
      <c r="R713" s="15" t="str">
        <f>TEXT(Ventas[[#This Row],[Order Date]],"MMM")</f>
        <v>may</v>
      </c>
    </row>
    <row r="714" spans="1:18" x14ac:dyDescent="0.25">
      <c r="A714" s="4">
        <v>10518</v>
      </c>
      <c r="B714" s="4" t="s">
        <v>51</v>
      </c>
      <c r="C714" s="4" t="s">
        <v>43</v>
      </c>
      <c r="D714" s="4">
        <v>4.5</v>
      </c>
      <c r="E714" s="4">
        <v>4.1400000000000006</v>
      </c>
      <c r="F714" s="4">
        <v>5</v>
      </c>
      <c r="G714" s="4" t="s">
        <v>117</v>
      </c>
      <c r="H714" s="4" t="s">
        <v>73</v>
      </c>
      <c r="I714" s="4" t="s">
        <v>74</v>
      </c>
      <c r="J714" s="5">
        <v>42150</v>
      </c>
      <c r="K714" s="12">
        <f>Ventas[[#This Row],[Unit Price]]*Ventas[[#This Row],[Quantity]]</f>
        <v>22.5</v>
      </c>
      <c r="L714" s="12">
        <f>Ventas[[#This Row],[Unit Cost]]*Ventas[[#This Row],[Quantity]]</f>
        <v>20.700000000000003</v>
      </c>
      <c r="M714" s="14">
        <f>Ventas[[#This Row],[Ingresos]]-Ventas[[#This Row],[Costes]]</f>
        <v>1.7999999999999972</v>
      </c>
      <c r="N714" s="14" t="str">
        <f>_xlfn.XLOOKUP(Ventas[[#This Row],[Ship Country]],[1]!Countries[Ship Country],[1]!Countries[Area],"No registrado")</f>
        <v>Sud America</v>
      </c>
      <c r="O714" s="14" t="str">
        <f>_xlfn.XLOOKUP(Ventas[[#This Row],[Ship Country]],[1]!Countries[Ship Country],[1]!Countries[Continent],"No existe")</f>
        <v>America</v>
      </c>
      <c r="P714" s="15" t="str">
        <f>_xlfn.XLOOKUP(Ventas[[#This Row],[Category]],[2]!ProdManager[Category],[2]!ProdManager[Prod_Manager])</f>
        <v>John Matter</v>
      </c>
      <c r="Q714" s="15">
        <f>YEAR(Ventas[[#This Row],[Order Date]])</f>
        <v>2015</v>
      </c>
      <c r="R714" s="15" t="str">
        <f>TEXT(Ventas[[#This Row],[Order Date]],"MMM")</f>
        <v>may</v>
      </c>
    </row>
    <row r="715" spans="1:18" x14ac:dyDescent="0.25">
      <c r="A715" s="6">
        <v>10518</v>
      </c>
      <c r="B715" s="6" t="s">
        <v>188</v>
      </c>
      <c r="C715" s="6" t="s">
        <v>43</v>
      </c>
      <c r="D715" s="6">
        <v>263.5</v>
      </c>
      <c r="E715" s="6">
        <v>242.42000000000002</v>
      </c>
      <c r="F715" s="6">
        <v>15</v>
      </c>
      <c r="G715" s="6" t="s">
        <v>117</v>
      </c>
      <c r="H715" s="6" t="s">
        <v>73</v>
      </c>
      <c r="I715" s="6" t="s">
        <v>74</v>
      </c>
      <c r="J715" s="7">
        <v>42150</v>
      </c>
      <c r="K715" s="12">
        <f>Ventas[[#This Row],[Unit Price]]*Ventas[[#This Row],[Quantity]]</f>
        <v>3952.5</v>
      </c>
      <c r="L715" s="12">
        <f>Ventas[[#This Row],[Unit Cost]]*Ventas[[#This Row],[Quantity]]</f>
        <v>3636.3</v>
      </c>
      <c r="M715" s="14">
        <f>Ventas[[#This Row],[Ingresos]]-Ventas[[#This Row],[Costes]]</f>
        <v>316.19999999999982</v>
      </c>
      <c r="N715" s="14" t="str">
        <f>_xlfn.XLOOKUP(Ventas[[#This Row],[Ship Country]],[1]!Countries[Ship Country],[1]!Countries[Area],"No registrado")</f>
        <v>Sud America</v>
      </c>
      <c r="O715" s="14" t="str">
        <f>_xlfn.XLOOKUP(Ventas[[#This Row],[Ship Country]],[1]!Countries[Ship Country],[1]!Countries[Continent],"No existe")</f>
        <v>America</v>
      </c>
      <c r="P715" s="15" t="str">
        <f>_xlfn.XLOOKUP(Ventas[[#This Row],[Category]],[2]!ProdManager[Category],[2]!ProdManager[Prod_Manager])</f>
        <v>John Matter</v>
      </c>
      <c r="Q715" s="15">
        <f>YEAR(Ventas[[#This Row],[Order Date]])</f>
        <v>2015</v>
      </c>
      <c r="R715" s="15" t="str">
        <f>TEXT(Ventas[[#This Row],[Order Date]],"MMM")</f>
        <v>may</v>
      </c>
    </row>
    <row r="716" spans="1:18" x14ac:dyDescent="0.25">
      <c r="A716" s="4">
        <v>10518</v>
      </c>
      <c r="B716" s="4" t="s">
        <v>122</v>
      </c>
      <c r="C716" s="4" t="s">
        <v>24</v>
      </c>
      <c r="D716" s="4">
        <v>19.45</v>
      </c>
      <c r="E716" s="4">
        <v>15.56</v>
      </c>
      <c r="F716" s="4">
        <v>9</v>
      </c>
      <c r="G716" s="4" t="s">
        <v>117</v>
      </c>
      <c r="H716" s="4" t="s">
        <v>73</v>
      </c>
      <c r="I716" s="4" t="s">
        <v>74</v>
      </c>
      <c r="J716" s="5">
        <v>42150</v>
      </c>
      <c r="K716" s="12">
        <f>Ventas[[#This Row],[Unit Price]]*Ventas[[#This Row],[Quantity]]</f>
        <v>175.04999999999998</v>
      </c>
      <c r="L716" s="12">
        <f>Ventas[[#This Row],[Unit Cost]]*Ventas[[#This Row],[Quantity]]</f>
        <v>140.04</v>
      </c>
      <c r="M716" s="14">
        <f>Ventas[[#This Row],[Ingresos]]-Ventas[[#This Row],[Costes]]</f>
        <v>35.009999999999991</v>
      </c>
      <c r="N716" s="14" t="str">
        <f>_xlfn.XLOOKUP(Ventas[[#This Row],[Ship Country]],[1]!Countries[Ship Country],[1]!Countries[Area],"No registrado")</f>
        <v>Sud America</v>
      </c>
      <c r="O716" s="14" t="str">
        <f>_xlfn.XLOOKUP(Ventas[[#This Row],[Ship Country]],[1]!Countries[Ship Country],[1]!Countries[Continent],"No existe")</f>
        <v>America</v>
      </c>
      <c r="P716" s="15" t="str">
        <f>_xlfn.XLOOKUP(Ventas[[#This Row],[Category]],[2]!ProdManager[Category],[2]!ProdManager[Prod_Manager])</f>
        <v>Lydia Sinn</v>
      </c>
      <c r="Q716" s="15">
        <f>YEAR(Ventas[[#This Row],[Order Date]])</f>
        <v>2015</v>
      </c>
      <c r="R716" s="15" t="str">
        <f>TEXT(Ventas[[#This Row],[Order Date]],"MMM")</f>
        <v>may</v>
      </c>
    </row>
    <row r="717" spans="1:18" x14ac:dyDescent="0.25">
      <c r="A717" s="6">
        <v>10519</v>
      </c>
      <c r="B717" s="6" t="s">
        <v>112</v>
      </c>
      <c r="C717" s="6" t="s">
        <v>29</v>
      </c>
      <c r="D717" s="6">
        <v>31</v>
      </c>
      <c r="E717" s="6">
        <v>23.87</v>
      </c>
      <c r="F717" s="6">
        <v>16</v>
      </c>
      <c r="G717" s="6" t="s">
        <v>47</v>
      </c>
      <c r="H717" s="6" t="s">
        <v>48</v>
      </c>
      <c r="I717" s="6" t="s">
        <v>49</v>
      </c>
      <c r="J717" s="7">
        <v>42153</v>
      </c>
      <c r="K717" s="12">
        <f>Ventas[[#This Row],[Unit Price]]*Ventas[[#This Row],[Quantity]]</f>
        <v>496</v>
      </c>
      <c r="L717" s="12">
        <f>Ventas[[#This Row],[Unit Cost]]*Ventas[[#This Row],[Quantity]]</f>
        <v>381.92</v>
      </c>
      <c r="M717" s="14">
        <f>Ventas[[#This Row],[Ingresos]]-Ventas[[#This Row],[Costes]]</f>
        <v>114.07999999999998</v>
      </c>
      <c r="N717" s="14" t="str">
        <f>_xlfn.XLOOKUP(Ventas[[#This Row],[Ship Country]],[1]!Countries[Ship Country],[1]!Countries[Area],"No registrado")</f>
        <v>Nord Europe</v>
      </c>
      <c r="O717" s="14" t="str">
        <f>_xlfn.XLOOKUP(Ventas[[#This Row],[Ship Country]],[1]!Countries[Ship Country],[1]!Countries[Continent],"No existe")</f>
        <v>Europe</v>
      </c>
      <c r="P717" s="15" t="str">
        <f>_xlfn.XLOOKUP(Ventas[[#This Row],[Category]],[2]!ProdManager[Category],[2]!ProdManager[Prod_Manager])</f>
        <v>Peter Stone</v>
      </c>
      <c r="Q717" s="15">
        <f>YEAR(Ventas[[#This Row],[Order Date]])</f>
        <v>2015</v>
      </c>
      <c r="R717" s="15" t="str">
        <f>TEXT(Ventas[[#This Row],[Order Date]],"MMM")</f>
        <v>may</v>
      </c>
    </row>
    <row r="718" spans="1:18" x14ac:dyDescent="0.25">
      <c r="A718" s="4">
        <v>10519</v>
      </c>
      <c r="B718" s="4" t="s">
        <v>86</v>
      </c>
      <c r="C718" s="4" t="s">
        <v>10</v>
      </c>
      <c r="D718" s="4">
        <v>38</v>
      </c>
      <c r="E718" s="4">
        <v>28.88</v>
      </c>
      <c r="F718" s="4">
        <v>40</v>
      </c>
      <c r="G718" s="4" t="s">
        <v>47</v>
      </c>
      <c r="H718" s="4" t="s">
        <v>48</v>
      </c>
      <c r="I718" s="4" t="s">
        <v>49</v>
      </c>
      <c r="J718" s="5">
        <v>42153</v>
      </c>
      <c r="K718" s="12">
        <f>Ventas[[#This Row],[Unit Price]]*Ventas[[#This Row],[Quantity]]</f>
        <v>1520</v>
      </c>
      <c r="L718" s="12">
        <f>Ventas[[#This Row],[Unit Cost]]*Ventas[[#This Row],[Quantity]]</f>
        <v>1155.2</v>
      </c>
      <c r="M718" s="14">
        <f>Ventas[[#This Row],[Ingresos]]-Ventas[[#This Row],[Costes]]</f>
        <v>364.79999999999995</v>
      </c>
      <c r="N718" s="14" t="str">
        <f>_xlfn.XLOOKUP(Ventas[[#This Row],[Ship Country]],[1]!Countries[Ship Country],[1]!Countries[Area],"No registrado")</f>
        <v>Nord Europe</v>
      </c>
      <c r="O718" s="14" t="str">
        <f>_xlfn.XLOOKUP(Ventas[[#This Row],[Ship Country]],[1]!Countries[Ship Country],[1]!Countries[Continent],"No existe")</f>
        <v>Europe</v>
      </c>
      <c r="P718" s="15" t="str">
        <f>_xlfn.XLOOKUP(Ventas[[#This Row],[Category]],[2]!ProdManager[Category],[2]!ProdManager[Prod_Manager])</f>
        <v>Marc Caine</v>
      </c>
      <c r="Q718" s="15">
        <f>YEAR(Ventas[[#This Row],[Order Date]])</f>
        <v>2015</v>
      </c>
      <c r="R718" s="15" t="str">
        <f>TEXT(Ventas[[#This Row],[Order Date]],"MMM")</f>
        <v>may</v>
      </c>
    </row>
    <row r="719" spans="1:18" x14ac:dyDescent="0.25">
      <c r="A719" s="6">
        <v>10519</v>
      </c>
      <c r="B719" s="6" t="s">
        <v>40</v>
      </c>
      <c r="C719" s="6" t="s">
        <v>15</v>
      </c>
      <c r="D719" s="6">
        <v>34</v>
      </c>
      <c r="E719" s="6">
        <v>27.880000000000003</v>
      </c>
      <c r="F719" s="6">
        <v>10</v>
      </c>
      <c r="G719" s="6" t="s">
        <v>47</v>
      </c>
      <c r="H719" s="6" t="s">
        <v>48</v>
      </c>
      <c r="I719" s="6" t="s">
        <v>49</v>
      </c>
      <c r="J719" s="7">
        <v>42153</v>
      </c>
      <c r="K719" s="12">
        <f>Ventas[[#This Row],[Unit Price]]*Ventas[[#This Row],[Quantity]]</f>
        <v>340</v>
      </c>
      <c r="L719" s="12">
        <f>Ventas[[#This Row],[Unit Cost]]*Ventas[[#This Row],[Quantity]]</f>
        <v>278.8</v>
      </c>
      <c r="M719" s="14">
        <f>Ventas[[#This Row],[Ingresos]]-Ventas[[#This Row],[Costes]]</f>
        <v>61.199999999999989</v>
      </c>
      <c r="N719" s="14" t="str">
        <f>_xlfn.XLOOKUP(Ventas[[#This Row],[Ship Country]],[1]!Countries[Ship Country],[1]!Countries[Area],"No registrado")</f>
        <v>Nord Europe</v>
      </c>
      <c r="O719" s="14" t="str">
        <f>_xlfn.XLOOKUP(Ventas[[#This Row],[Ship Country]],[1]!Countries[Ship Country],[1]!Countries[Continent],"No existe")</f>
        <v>Europe</v>
      </c>
      <c r="P719" s="15" t="str">
        <f>_xlfn.XLOOKUP(Ventas[[#This Row],[Category]],[2]!ProdManager[Category],[2]!ProdManager[Prod_Manager])</f>
        <v>Peter Stone</v>
      </c>
      <c r="Q719" s="15">
        <f>YEAR(Ventas[[#This Row],[Order Date]])</f>
        <v>2015</v>
      </c>
      <c r="R719" s="15" t="str">
        <f>TEXT(Ventas[[#This Row],[Order Date]],"MMM")</f>
        <v>may</v>
      </c>
    </row>
    <row r="720" spans="1:18" x14ac:dyDescent="0.25">
      <c r="A720" s="4">
        <v>10520</v>
      </c>
      <c r="B720" s="4" t="s">
        <v>51</v>
      </c>
      <c r="C720" s="4" t="s">
        <v>43</v>
      </c>
      <c r="D720" s="4">
        <v>4.5</v>
      </c>
      <c r="E720" s="4">
        <v>4.0049999999999999</v>
      </c>
      <c r="F720" s="4">
        <v>8</v>
      </c>
      <c r="G720" s="4" t="s">
        <v>225</v>
      </c>
      <c r="H720" s="4" t="s">
        <v>226</v>
      </c>
      <c r="I720" s="4" t="s">
        <v>227</v>
      </c>
      <c r="J720" s="5">
        <v>42154</v>
      </c>
      <c r="K720" s="12">
        <f>Ventas[[#This Row],[Unit Price]]*Ventas[[#This Row],[Quantity]]</f>
        <v>36</v>
      </c>
      <c r="L720" s="12">
        <f>Ventas[[#This Row],[Unit Cost]]*Ventas[[#This Row],[Quantity]]</f>
        <v>32.04</v>
      </c>
      <c r="M720" s="14">
        <f>Ventas[[#This Row],[Ingresos]]-Ventas[[#This Row],[Costes]]</f>
        <v>3.9600000000000009</v>
      </c>
      <c r="N720" s="14" t="str">
        <f>_xlfn.XLOOKUP(Ventas[[#This Row],[Ship Country]],[1]!Countries[Ship Country],[1]!Countries[Area],"No registrado")</f>
        <v>Nord Europe</v>
      </c>
      <c r="O720" s="14" t="str">
        <f>_xlfn.XLOOKUP(Ventas[[#This Row],[Ship Country]],[1]!Countries[Ship Country],[1]!Countries[Continent],"No existe")</f>
        <v>Europe</v>
      </c>
      <c r="P720" s="15" t="str">
        <f>_xlfn.XLOOKUP(Ventas[[#This Row],[Category]],[2]!ProdManager[Category],[2]!ProdManager[Prod_Manager])</f>
        <v>John Matter</v>
      </c>
      <c r="Q720" s="15">
        <f>YEAR(Ventas[[#This Row],[Order Date]])</f>
        <v>2015</v>
      </c>
      <c r="R720" s="15" t="str">
        <f>TEXT(Ventas[[#This Row],[Order Date]],"MMM")</f>
        <v>may</v>
      </c>
    </row>
    <row r="721" spans="1:18" x14ac:dyDescent="0.25">
      <c r="A721" s="6">
        <v>10520</v>
      </c>
      <c r="B721" s="6" t="s">
        <v>58</v>
      </c>
      <c r="C721" s="6" t="s">
        <v>46</v>
      </c>
      <c r="D721" s="6">
        <v>32.799999999999997</v>
      </c>
      <c r="E721" s="6">
        <v>26.896000000000001</v>
      </c>
      <c r="F721" s="6">
        <v>5</v>
      </c>
      <c r="G721" s="6" t="s">
        <v>225</v>
      </c>
      <c r="H721" s="6" t="s">
        <v>226</v>
      </c>
      <c r="I721" s="6" t="s">
        <v>227</v>
      </c>
      <c r="J721" s="7">
        <v>42154</v>
      </c>
      <c r="K721" s="12">
        <f>Ventas[[#This Row],[Unit Price]]*Ventas[[#This Row],[Quantity]]</f>
        <v>164</v>
      </c>
      <c r="L721" s="12">
        <f>Ventas[[#This Row],[Unit Cost]]*Ventas[[#This Row],[Quantity]]</f>
        <v>134.48000000000002</v>
      </c>
      <c r="M721" s="14">
        <f>Ventas[[#This Row],[Ingresos]]-Ventas[[#This Row],[Costes]]</f>
        <v>29.519999999999982</v>
      </c>
      <c r="N721" s="14" t="str">
        <f>_xlfn.XLOOKUP(Ventas[[#This Row],[Ship Country]],[1]!Countries[Ship Country],[1]!Countries[Area],"No registrado")</f>
        <v>Nord Europe</v>
      </c>
      <c r="O721" s="14" t="str">
        <f>_xlfn.XLOOKUP(Ventas[[#This Row],[Ship Country]],[1]!Countries[Ship Country],[1]!Countries[Continent],"No existe")</f>
        <v>Europe</v>
      </c>
      <c r="P721" s="15" t="str">
        <f>_xlfn.XLOOKUP(Ventas[[#This Row],[Category]],[2]!ProdManager[Category],[2]!ProdManager[Prod_Manager])</f>
        <v>John Matter</v>
      </c>
      <c r="Q721" s="15">
        <f>YEAR(Ventas[[#This Row],[Order Date]])</f>
        <v>2015</v>
      </c>
      <c r="R721" s="15" t="str">
        <f>TEXT(Ventas[[#This Row],[Order Date]],"MMM")</f>
        <v>may</v>
      </c>
    </row>
    <row r="722" spans="1:18" x14ac:dyDescent="0.25">
      <c r="A722" s="4">
        <v>10521</v>
      </c>
      <c r="B722" s="4" t="s">
        <v>142</v>
      </c>
      <c r="C722" s="4" t="s">
        <v>35</v>
      </c>
      <c r="D722" s="4">
        <v>12.5</v>
      </c>
      <c r="E722" s="4">
        <v>8.125</v>
      </c>
      <c r="F722" s="4">
        <v>6</v>
      </c>
      <c r="G722" s="4" t="s">
        <v>254</v>
      </c>
      <c r="H722" s="4" t="s">
        <v>237</v>
      </c>
      <c r="I722" s="4" t="s">
        <v>238</v>
      </c>
      <c r="J722" s="5">
        <v>42154</v>
      </c>
      <c r="K722" s="12">
        <f>Ventas[[#This Row],[Unit Price]]*Ventas[[#This Row],[Quantity]]</f>
        <v>75</v>
      </c>
      <c r="L722" s="12">
        <f>Ventas[[#This Row],[Unit Cost]]*Ventas[[#This Row],[Quantity]]</f>
        <v>48.75</v>
      </c>
      <c r="M722" s="14">
        <f>Ventas[[#This Row],[Ingresos]]-Ventas[[#This Row],[Costes]]</f>
        <v>26.25</v>
      </c>
      <c r="N722" s="14" t="str">
        <f>_xlfn.XLOOKUP(Ventas[[#This Row],[Ship Country]],[1]!Countries[Ship Country],[1]!Countries[Area],"No registrado")</f>
        <v>Sud America</v>
      </c>
      <c r="O722" s="14" t="str">
        <f>_xlfn.XLOOKUP(Ventas[[#This Row],[Ship Country]],[1]!Countries[Ship Country],[1]!Countries[Continent],"No existe")</f>
        <v>America</v>
      </c>
      <c r="P722" s="15" t="str">
        <f>_xlfn.XLOOKUP(Ventas[[#This Row],[Category]],[2]!ProdManager[Category],[2]!ProdManager[Prod_Manager])</f>
        <v>Lydia Sinn</v>
      </c>
      <c r="Q722" s="15">
        <f>YEAR(Ventas[[#This Row],[Order Date]])</f>
        <v>2015</v>
      </c>
      <c r="R722" s="15" t="str">
        <f>TEXT(Ventas[[#This Row],[Order Date]],"MMM")</f>
        <v>may</v>
      </c>
    </row>
    <row r="723" spans="1:18" x14ac:dyDescent="0.25">
      <c r="A723" s="6">
        <v>10521</v>
      </c>
      <c r="B723" s="6" t="s">
        <v>81</v>
      </c>
      <c r="C723" s="6" t="s">
        <v>43</v>
      </c>
      <c r="D723" s="6">
        <v>18</v>
      </c>
      <c r="E723" s="6">
        <v>15.84</v>
      </c>
      <c r="F723" s="6">
        <v>3</v>
      </c>
      <c r="G723" s="6" t="s">
        <v>254</v>
      </c>
      <c r="H723" s="6" t="s">
        <v>237</v>
      </c>
      <c r="I723" s="6" t="s">
        <v>238</v>
      </c>
      <c r="J723" s="7">
        <v>42154</v>
      </c>
      <c r="K723" s="12">
        <f>Ventas[[#This Row],[Unit Price]]*Ventas[[#This Row],[Quantity]]</f>
        <v>54</v>
      </c>
      <c r="L723" s="12">
        <f>Ventas[[#This Row],[Unit Cost]]*Ventas[[#This Row],[Quantity]]</f>
        <v>47.519999999999996</v>
      </c>
      <c r="M723" s="14">
        <f>Ventas[[#This Row],[Ingresos]]-Ventas[[#This Row],[Costes]]</f>
        <v>6.480000000000004</v>
      </c>
      <c r="N723" s="14" t="str">
        <f>_xlfn.XLOOKUP(Ventas[[#This Row],[Ship Country]],[1]!Countries[Ship Country],[1]!Countries[Area],"No registrado")</f>
        <v>Sud America</v>
      </c>
      <c r="O723" s="14" t="str">
        <f>_xlfn.XLOOKUP(Ventas[[#This Row],[Ship Country]],[1]!Countries[Ship Country],[1]!Countries[Continent],"No existe")</f>
        <v>America</v>
      </c>
      <c r="P723" s="15" t="str">
        <f>_xlfn.XLOOKUP(Ventas[[#This Row],[Category]],[2]!ProdManager[Category],[2]!ProdManager[Prod_Manager])</f>
        <v>John Matter</v>
      </c>
      <c r="Q723" s="15">
        <f>YEAR(Ventas[[#This Row],[Order Date]])</f>
        <v>2015</v>
      </c>
      <c r="R723" s="15" t="str">
        <f>TEXT(Ventas[[#This Row],[Order Date]],"MMM")</f>
        <v>may</v>
      </c>
    </row>
    <row r="724" spans="1:18" x14ac:dyDescent="0.25">
      <c r="A724" s="4">
        <v>10521</v>
      </c>
      <c r="B724" s="4" t="s">
        <v>28</v>
      </c>
      <c r="C724" s="4" t="s">
        <v>29</v>
      </c>
      <c r="D724" s="4">
        <v>9.65</v>
      </c>
      <c r="E724" s="4">
        <v>7.7200000000000006</v>
      </c>
      <c r="F724" s="4">
        <v>10</v>
      </c>
      <c r="G724" s="4" t="s">
        <v>254</v>
      </c>
      <c r="H724" s="4" t="s">
        <v>237</v>
      </c>
      <c r="I724" s="4" t="s">
        <v>238</v>
      </c>
      <c r="J724" s="5">
        <v>42154</v>
      </c>
      <c r="K724" s="12">
        <f>Ventas[[#This Row],[Unit Price]]*Ventas[[#This Row],[Quantity]]</f>
        <v>96.5</v>
      </c>
      <c r="L724" s="12">
        <f>Ventas[[#This Row],[Unit Cost]]*Ventas[[#This Row],[Quantity]]</f>
        <v>77.2</v>
      </c>
      <c r="M724" s="14">
        <f>Ventas[[#This Row],[Ingresos]]-Ventas[[#This Row],[Costes]]</f>
        <v>19.299999999999997</v>
      </c>
      <c r="N724" s="14" t="str">
        <f>_xlfn.XLOOKUP(Ventas[[#This Row],[Ship Country]],[1]!Countries[Ship Country],[1]!Countries[Area],"No registrado")</f>
        <v>Sud America</v>
      </c>
      <c r="O724" s="14" t="str">
        <f>_xlfn.XLOOKUP(Ventas[[#This Row],[Ship Country]],[1]!Countries[Ship Country],[1]!Countries[Continent],"No existe")</f>
        <v>America</v>
      </c>
      <c r="P724" s="15" t="str">
        <f>_xlfn.XLOOKUP(Ventas[[#This Row],[Category]],[2]!ProdManager[Category],[2]!ProdManager[Prod_Manager])</f>
        <v>Peter Stone</v>
      </c>
      <c r="Q724" s="15">
        <f>YEAR(Ventas[[#This Row],[Order Date]])</f>
        <v>2015</v>
      </c>
      <c r="R724" s="15" t="str">
        <f>TEXT(Ventas[[#This Row],[Order Date]],"MMM")</f>
        <v>may</v>
      </c>
    </row>
    <row r="725" spans="1:18" x14ac:dyDescent="0.25">
      <c r="A725" s="6">
        <v>10522</v>
      </c>
      <c r="B725" s="6" t="s">
        <v>98</v>
      </c>
      <c r="C725" s="6" t="s">
        <v>29</v>
      </c>
      <c r="D725" s="6">
        <v>18.399999999999999</v>
      </c>
      <c r="E725" s="6">
        <v>13.616</v>
      </c>
      <c r="F725" s="6">
        <v>25</v>
      </c>
      <c r="G725" s="6" t="s">
        <v>127</v>
      </c>
      <c r="H725" s="6" t="s">
        <v>128</v>
      </c>
      <c r="I725" s="6" t="s">
        <v>21</v>
      </c>
      <c r="J725" s="7">
        <v>42155</v>
      </c>
      <c r="K725" s="12">
        <f>Ventas[[#This Row],[Unit Price]]*Ventas[[#This Row],[Quantity]]</f>
        <v>459.99999999999994</v>
      </c>
      <c r="L725" s="12">
        <f>Ventas[[#This Row],[Unit Cost]]*Ventas[[#This Row],[Quantity]]</f>
        <v>340.4</v>
      </c>
      <c r="M725" s="14">
        <f>Ventas[[#This Row],[Ingresos]]-Ventas[[#This Row],[Costes]]</f>
        <v>119.59999999999997</v>
      </c>
      <c r="N725" s="14" t="str">
        <f>_xlfn.XLOOKUP(Ventas[[#This Row],[Ship Country]],[1]!Countries[Ship Country],[1]!Countries[Area],"No registrado")</f>
        <v>Nord Europe</v>
      </c>
      <c r="O725" s="14" t="str">
        <f>_xlfn.XLOOKUP(Ventas[[#This Row],[Ship Country]],[1]!Countries[Ship Country],[1]!Countries[Continent],"No existe")</f>
        <v>Europe</v>
      </c>
      <c r="P725" s="15" t="str">
        <f>_xlfn.XLOOKUP(Ventas[[#This Row],[Category]],[2]!ProdManager[Category],[2]!ProdManager[Prod_Manager])</f>
        <v>Peter Stone</v>
      </c>
      <c r="Q725" s="15">
        <f>YEAR(Ventas[[#This Row],[Order Date]])</f>
        <v>2015</v>
      </c>
      <c r="R725" s="15" t="str">
        <f>TEXT(Ventas[[#This Row],[Order Date]],"MMM")</f>
        <v>may</v>
      </c>
    </row>
    <row r="726" spans="1:18" x14ac:dyDescent="0.25">
      <c r="A726" s="4">
        <v>10522</v>
      </c>
      <c r="B726" s="4" t="s">
        <v>87</v>
      </c>
      <c r="C726" s="4" t="s">
        <v>29</v>
      </c>
      <c r="D726" s="4">
        <v>25.89</v>
      </c>
      <c r="E726" s="4">
        <v>18.122999999999998</v>
      </c>
      <c r="F726" s="4">
        <v>20</v>
      </c>
      <c r="G726" s="4" t="s">
        <v>127</v>
      </c>
      <c r="H726" s="4" t="s">
        <v>128</v>
      </c>
      <c r="I726" s="4" t="s">
        <v>21</v>
      </c>
      <c r="J726" s="5">
        <v>42155</v>
      </c>
      <c r="K726" s="12">
        <f>Ventas[[#This Row],[Unit Price]]*Ventas[[#This Row],[Quantity]]</f>
        <v>517.79999999999995</v>
      </c>
      <c r="L726" s="12">
        <f>Ventas[[#This Row],[Unit Cost]]*Ventas[[#This Row],[Quantity]]</f>
        <v>362.45999999999992</v>
      </c>
      <c r="M726" s="14">
        <f>Ventas[[#This Row],[Ingresos]]-Ventas[[#This Row],[Costes]]</f>
        <v>155.34000000000003</v>
      </c>
      <c r="N726" s="14" t="str">
        <f>_xlfn.XLOOKUP(Ventas[[#This Row],[Ship Country]],[1]!Countries[Ship Country],[1]!Countries[Area],"No registrado")</f>
        <v>Nord Europe</v>
      </c>
      <c r="O726" s="14" t="str">
        <f>_xlfn.XLOOKUP(Ventas[[#This Row],[Ship Country]],[1]!Countries[Ship Country],[1]!Countries[Continent],"No existe")</f>
        <v>Europe</v>
      </c>
      <c r="P726" s="15" t="str">
        <f>_xlfn.XLOOKUP(Ventas[[#This Row],[Category]],[2]!ProdManager[Category],[2]!ProdManager[Prod_Manager])</f>
        <v>Peter Stone</v>
      </c>
      <c r="Q726" s="15">
        <f>YEAR(Ventas[[#This Row],[Order Date]])</f>
        <v>2015</v>
      </c>
      <c r="R726" s="15" t="str">
        <f>TEXT(Ventas[[#This Row],[Order Date]],"MMM")</f>
        <v>may</v>
      </c>
    </row>
    <row r="727" spans="1:18" x14ac:dyDescent="0.25">
      <c r="A727" s="6">
        <v>10522</v>
      </c>
      <c r="B727" s="6" t="s">
        <v>138</v>
      </c>
      <c r="C727" s="6" t="s">
        <v>43</v>
      </c>
      <c r="D727" s="6">
        <v>18</v>
      </c>
      <c r="E727" s="6">
        <v>16.2</v>
      </c>
      <c r="F727" s="6">
        <v>40</v>
      </c>
      <c r="G727" s="6" t="s">
        <v>127</v>
      </c>
      <c r="H727" s="6" t="s">
        <v>128</v>
      </c>
      <c r="I727" s="6" t="s">
        <v>21</v>
      </c>
      <c r="J727" s="7">
        <v>42155</v>
      </c>
      <c r="K727" s="12">
        <f>Ventas[[#This Row],[Unit Price]]*Ventas[[#This Row],[Quantity]]</f>
        <v>720</v>
      </c>
      <c r="L727" s="12">
        <f>Ventas[[#This Row],[Unit Cost]]*Ventas[[#This Row],[Quantity]]</f>
        <v>648</v>
      </c>
      <c r="M727" s="14">
        <f>Ventas[[#This Row],[Ingresos]]-Ventas[[#This Row],[Costes]]</f>
        <v>72</v>
      </c>
      <c r="N727" s="14" t="str">
        <f>_xlfn.XLOOKUP(Ventas[[#This Row],[Ship Country]],[1]!Countries[Ship Country],[1]!Countries[Area],"No registrado")</f>
        <v>Nord Europe</v>
      </c>
      <c r="O727" s="14" t="str">
        <f>_xlfn.XLOOKUP(Ventas[[#This Row],[Ship Country]],[1]!Countries[Ship Country],[1]!Countries[Continent],"No existe")</f>
        <v>Europe</v>
      </c>
      <c r="P727" s="15" t="str">
        <f>_xlfn.XLOOKUP(Ventas[[#This Row],[Category]],[2]!ProdManager[Category],[2]!ProdManager[Prod_Manager])</f>
        <v>John Matter</v>
      </c>
      <c r="Q727" s="15">
        <f>YEAR(Ventas[[#This Row],[Order Date]])</f>
        <v>2015</v>
      </c>
      <c r="R727" s="15" t="str">
        <f>TEXT(Ventas[[#This Row],[Order Date]],"MMM")</f>
        <v>may</v>
      </c>
    </row>
    <row r="728" spans="1:18" x14ac:dyDescent="0.25">
      <c r="A728" s="4">
        <v>10522</v>
      </c>
      <c r="B728" s="4" t="s">
        <v>201</v>
      </c>
      <c r="C728" s="4" t="s">
        <v>24</v>
      </c>
      <c r="D728" s="4">
        <v>40</v>
      </c>
      <c r="E728" s="4">
        <v>31.200000000000003</v>
      </c>
      <c r="F728" s="4">
        <v>24</v>
      </c>
      <c r="G728" s="4" t="s">
        <v>127</v>
      </c>
      <c r="H728" s="4" t="s">
        <v>128</v>
      </c>
      <c r="I728" s="4" t="s">
        <v>21</v>
      </c>
      <c r="J728" s="5">
        <v>42155</v>
      </c>
      <c r="K728" s="12">
        <f>Ventas[[#This Row],[Unit Price]]*Ventas[[#This Row],[Quantity]]</f>
        <v>960</v>
      </c>
      <c r="L728" s="12">
        <f>Ventas[[#This Row],[Unit Cost]]*Ventas[[#This Row],[Quantity]]</f>
        <v>748.80000000000007</v>
      </c>
      <c r="M728" s="14">
        <f>Ventas[[#This Row],[Ingresos]]-Ventas[[#This Row],[Costes]]</f>
        <v>211.19999999999993</v>
      </c>
      <c r="N728" s="14" t="str">
        <f>_xlfn.XLOOKUP(Ventas[[#This Row],[Ship Country]],[1]!Countries[Ship Country],[1]!Countries[Area],"No registrado")</f>
        <v>Nord Europe</v>
      </c>
      <c r="O728" s="14" t="str">
        <f>_xlfn.XLOOKUP(Ventas[[#This Row],[Ship Country]],[1]!Countries[Ship Country],[1]!Countries[Continent],"No existe")</f>
        <v>Europe</v>
      </c>
      <c r="P728" s="15" t="str">
        <f>_xlfn.XLOOKUP(Ventas[[#This Row],[Category]],[2]!ProdManager[Category],[2]!ProdManager[Prod_Manager])</f>
        <v>Lydia Sinn</v>
      </c>
      <c r="Q728" s="15">
        <f>YEAR(Ventas[[#This Row],[Order Date]])</f>
        <v>2015</v>
      </c>
      <c r="R728" s="15" t="str">
        <f>TEXT(Ventas[[#This Row],[Order Date]],"MMM")</f>
        <v>may</v>
      </c>
    </row>
    <row r="729" spans="1:18" x14ac:dyDescent="0.25">
      <c r="A729" s="6">
        <v>10523</v>
      </c>
      <c r="B729" s="6" t="s">
        <v>91</v>
      </c>
      <c r="C729" s="6" t="s">
        <v>46</v>
      </c>
      <c r="D729" s="6">
        <v>39</v>
      </c>
      <c r="E729" s="6">
        <v>31.590000000000003</v>
      </c>
      <c r="F729" s="6">
        <v>25</v>
      </c>
      <c r="G729" s="6" t="s">
        <v>210</v>
      </c>
      <c r="H729" s="6" t="s">
        <v>148</v>
      </c>
      <c r="I729" s="6" t="s">
        <v>149</v>
      </c>
      <c r="J729" s="7">
        <v>42156</v>
      </c>
      <c r="K729" s="12">
        <f>Ventas[[#This Row],[Unit Price]]*Ventas[[#This Row],[Quantity]]</f>
        <v>975</v>
      </c>
      <c r="L729" s="12">
        <f>Ventas[[#This Row],[Unit Cost]]*Ventas[[#This Row],[Quantity]]</f>
        <v>789.75000000000011</v>
      </c>
      <c r="M729" s="14">
        <f>Ventas[[#This Row],[Ingresos]]-Ventas[[#This Row],[Costes]]</f>
        <v>185.24999999999989</v>
      </c>
      <c r="N729" s="14" t="str">
        <f>_xlfn.XLOOKUP(Ventas[[#This Row],[Ship Country]],[1]!Countries[Ship Country],[1]!Countries[Area],"No registrado")</f>
        <v>Nord Europe</v>
      </c>
      <c r="O729" s="14" t="str">
        <f>_xlfn.XLOOKUP(Ventas[[#This Row],[Ship Country]],[1]!Countries[Ship Country],[1]!Countries[Continent],"No existe")</f>
        <v>Europe</v>
      </c>
      <c r="P729" s="15" t="str">
        <f>_xlfn.XLOOKUP(Ventas[[#This Row],[Category]],[2]!ProdManager[Category],[2]!ProdManager[Prod_Manager])</f>
        <v>John Matter</v>
      </c>
      <c r="Q729" s="15">
        <f>YEAR(Ventas[[#This Row],[Order Date]])</f>
        <v>2015</v>
      </c>
      <c r="R729" s="15" t="str">
        <f>TEXT(Ventas[[#This Row],[Order Date]],"MMM")</f>
        <v>jun</v>
      </c>
    </row>
    <row r="730" spans="1:18" x14ac:dyDescent="0.25">
      <c r="A730" s="4">
        <v>10523</v>
      </c>
      <c r="B730" s="4" t="s">
        <v>34</v>
      </c>
      <c r="C730" s="4" t="s">
        <v>35</v>
      </c>
      <c r="D730" s="4">
        <v>81</v>
      </c>
      <c r="E730" s="4">
        <v>55.08</v>
      </c>
      <c r="F730" s="4">
        <v>15</v>
      </c>
      <c r="G730" s="4" t="s">
        <v>210</v>
      </c>
      <c r="H730" s="4" t="s">
        <v>148</v>
      </c>
      <c r="I730" s="4" t="s">
        <v>149</v>
      </c>
      <c r="J730" s="5">
        <v>42156</v>
      </c>
      <c r="K730" s="12">
        <f>Ventas[[#This Row],[Unit Price]]*Ventas[[#This Row],[Quantity]]</f>
        <v>1215</v>
      </c>
      <c r="L730" s="12">
        <f>Ventas[[#This Row],[Unit Cost]]*Ventas[[#This Row],[Quantity]]</f>
        <v>826.19999999999993</v>
      </c>
      <c r="M730" s="14">
        <f>Ventas[[#This Row],[Ingresos]]-Ventas[[#This Row],[Costes]]</f>
        <v>388.80000000000007</v>
      </c>
      <c r="N730" s="14" t="str">
        <f>_xlfn.XLOOKUP(Ventas[[#This Row],[Ship Country]],[1]!Countries[Ship Country],[1]!Countries[Area],"No registrado")</f>
        <v>Nord Europe</v>
      </c>
      <c r="O730" s="14" t="str">
        <f>_xlfn.XLOOKUP(Ventas[[#This Row],[Ship Country]],[1]!Countries[Ship Country],[1]!Countries[Continent],"No existe")</f>
        <v>Europe</v>
      </c>
      <c r="P730" s="15" t="str">
        <f>_xlfn.XLOOKUP(Ventas[[#This Row],[Category]],[2]!ProdManager[Category],[2]!ProdManager[Prod_Manager])</f>
        <v>Lydia Sinn</v>
      </c>
      <c r="Q730" s="15">
        <f>YEAR(Ventas[[#This Row],[Order Date]])</f>
        <v>2015</v>
      </c>
      <c r="R730" s="15" t="str">
        <f>TEXT(Ventas[[#This Row],[Order Date]],"MMM")</f>
        <v>jun</v>
      </c>
    </row>
    <row r="731" spans="1:18" x14ac:dyDescent="0.25">
      <c r="A731" s="6">
        <v>10523</v>
      </c>
      <c r="B731" s="6" t="s">
        <v>75</v>
      </c>
      <c r="C731" s="6" t="s">
        <v>29</v>
      </c>
      <c r="D731" s="6">
        <v>26</v>
      </c>
      <c r="E731" s="6">
        <v>18.98</v>
      </c>
      <c r="F731" s="6">
        <v>18</v>
      </c>
      <c r="G731" s="6" t="s">
        <v>210</v>
      </c>
      <c r="H731" s="6" t="s">
        <v>148</v>
      </c>
      <c r="I731" s="6" t="s">
        <v>149</v>
      </c>
      <c r="J731" s="7">
        <v>42156</v>
      </c>
      <c r="K731" s="12">
        <f>Ventas[[#This Row],[Unit Price]]*Ventas[[#This Row],[Quantity]]</f>
        <v>468</v>
      </c>
      <c r="L731" s="12">
        <f>Ventas[[#This Row],[Unit Cost]]*Ventas[[#This Row],[Quantity]]</f>
        <v>341.64</v>
      </c>
      <c r="M731" s="14">
        <f>Ventas[[#This Row],[Ingresos]]-Ventas[[#This Row],[Costes]]</f>
        <v>126.36000000000001</v>
      </c>
      <c r="N731" s="14" t="str">
        <f>_xlfn.XLOOKUP(Ventas[[#This Row],[Ship Country]],[1]!Countries[Ship Country],[1]!Countries[Area],"No registrado")</f>
        <v>Nord Europe</v>
      </c>
      <c r="O731" s="14" t="str">
        <f>_xlfn.XLOOKUP(Ventas[[#This Row],[Ship Country]],[1]!Countries[Ship Country],[1]!Countries[Continent],"No existe")</f>
        <v>Europe</v>
      </c>
      <c r="P731" s="15" t="str">
        <f>_xlfn.XLOOKUP(Ventas[[#This Row],[Category]],[2]!ProdManager[Category],[2]!ProdManager[Prod_Manager])</f>
        <v>Peter Stone</v>
      </c>
      <c r="Q731" s="15">
        <f>YEAR(Ventas[[#This Row],[Order Date]])</f>
        <v>2015</v>
      </c>
      <c r="R731" s="15" t="str">
        <f>TEXT(Ventas[[#This Row],[Order Date]],"MMM")</f>
        <v>jun</v>
      </c>
    </row>
    <row r="732" spans="1:18" x14ac:dyDescent="0.25">
      <c r="A732" s="4">
        <v>10523</v>
      </c>
      <c r="B732" s="4" t="s">
        <v>28</v>
      </c>
      <c r="C732" s="4" t="s">
        <v>29</v>
      </c>
      <c r="D732" s="4">
        <v>9.65</v>
      </c>
      <c r="E732" s="4">
        <v>7.9130000000000011</v>
      </c>
      <c r="F732" s="4">
        <v>6</v>
      </c>
      <c r="G732" s="4" t="s">
        <v>210</v>
      </c>
      <c r="H732" s="4" t="s">
        <v>148</v>
      </c>
      <c r="I732" s="4" t="s">
        <v>149</v>
      </c>
      <c r="J732" s="5">
        <v>42156</v>
      </c>
      <c r="K732" s="12">
        <f>Ventas[[#This Row],[Unit Price]]*Ventas[[#This Row],[Quantity]]</f>
        <v>57.900000000000006</v>
      </c>
      <c r="L732" s="12">
        <f>Ventas[[#This Row],[Unit Cost]]*Ventas[[#This Row],[Quantity]]</f>
        <v>47.478000000000009</v>
      </c>
      <c r="M732" s="14">
        <f>Ventas[[#This Row],[Ingresos]]-Ventas[[#This Row],[Costes]]</f>
        <v>10.421999999999997</v>
      </c>
      <c r="N732" s="14" t="str">
        <f>_xlfn.XLOOKUP(Ventas[[#This Row],[Ship Country]],[1]!Countries[Ship Country],[1]!Countries[Area],"No registrado")</f>
        <v>Nord Europe</v>
      </c>
      <c r="O732" s="14" t="str">
        <f>_xlfn.XLOOKUP(Ventas[[#This Row],[Ship Country]],[1]!Countries[Ship Country],[1]!Countries[Continent],"No existe")</f>
        <v>Europe</v>
      </c>
      <c r="P732" s="15" t="str">
        <f>_xlfn.XLOOKUP(Ventas[[#This Row],[Category]],[2]!ProdManager[Category],[2]!ProdManager[Prod_Manager])</f>
        <v>Peter Stone</v>
      </c>
      <c r="Q732" s="15">
        <f>YEAR(Ventas[[#This Row],[Order Date]])</f>
        <v>2015</v>
      </c>
      <c r="R732" s="15" t="str">
        <f>TEXT(Ventas[[#This Row],[Order Date]],"MMM")</f>
        <v>jun</v>
      </c>
    </row>
    <row r="733" spans="1:18" x14ac:dyDescent="0.25">
      <c r="A733" s="6">
        <v>10524</v>
      </c>
      <c r="B733" s="6" t="s">
        <v>112</v>
      </c>
      <c r="C733" s="6" t="s">
        <v>29</v>
      </c>
      <c r="D733" s="6">
        <v>31</v>
      </c>
      <c r="E733" s="6">
        <v>23.56</v>
      </c>
      <c r="F733" s="6">
        <v>2</v>
      </c>
      <c r="G733" s="6" t="s">
        <v>123</v>
      </c>
      <c r="H733" s="6" t="s">
        <v>124</v>
      </c>
      <c r="I733" s="6" t="s">
        <v>90</v>
      </c>
      <c r="J733" s="7">
        <v>42156</v>
      </c>
      <c r="K733" s="12">
        <f>Ventas[[#This Row],[Unit Price]]*Ventas[[#This Row],[Quantity]]</f>
        <v>62</v>
      </c>
      <c r="L733" s="12">
        <f>Ventas[[#This Row],[Unit Cost]]*Ventas[[#This Row],[Quantity]]</f>
        <v>47.12</v>
      </c>
      <c r="M733" s="14">
        <f>Ventas[[#This Row],[Ingresos]]-Ventas[[#This Row],[Costes]]</f>
        <v>14.880000000000003</v>
      </c>
      <c r="N733" s="14" t="str">
        <f>_xlfn.XLOOKUP(Ventas[[#This Row],[Ship Country]],[1]!Countries[Ship Country],[1]!Countries[Area],"No registrado")</f>
        <v>Nord Europe</v>
      </c>
      <c r="O733" s="14" t="str">
        <f>_xlfn.XLOOKUP(Ventas[[#This Row],[Ship Country]],[1]!Countries[Ship Country],[1]!Countries[Continent],"No existe")</f>
        <v>Europe</v>
      </c>
      <c r="P733" s="15" t="str">
        <f>_xlfn.XLOOKUP(Ventas[[#This Row],[Category]],[2]!ProdManager[Category],[2]!ProdManager[Prod_Manager])</f>
        <v>Peter Stone</v>
      </c>
      <c r="Q733" s="15">
        <f>YEAR(Ventas[[#This Row],[Order Date]])</f>
        <v>2015</v>
      </c>
      <c r="R733" s="15" t="str">
        <f>TEXT(Ventas[[#This Row],[Order Date]],"MMM")</f>
        <v>jun</v>
      </c>
    </row>
    <row r="734" spans="1:18" x14ac:dyDescent="0.25">
      <c r="A734" s="4">
        <v>10524</v>
      </c>
      <c r="B734" s="4" t="s">
        <v>87</v>
      </c>
      <c r="C734" s="4" t="s">
        <v>29</v>
      </c>
      <c r="D734" s="4">
        <v>25.89</v>
      </c>
      <c r="E734" s="4">
        <v>19.935300000000002</v>
      </c>
      <c r="F734" s="4">
        <v>10</v>
      </c>
      <c r="G734" s="4" t="s">
        <v>123</v>
      </c>
      <c r="H734" s="4" t="s">
        <v>124</v>
      </c>
      <c r="I734" s="4" t="s">
        <v>90</v>
      </c>
      <c r="J734" s="5">
        <v>42156</v>
      </c>
      <c r="K734" s="12">
        <f>Ventas[[#This Row],[Unit Price]]*Ventas[[#This Row],[Quantity]]</f>
        <v>258.89999999999998</v>
      </c>
      <c r="L734" s="12">
        <f>Ventas[[#This Row],[Unit Cost]]*Ventas[[#This Row],[Quantity]]</f>
        <v>199.35300000000001</v>
      </c>
      <c r="M734" s="14">
        <f>Ventas[[#This Row],[Ingresos]]-Ventas[[#This Row],[Costes]]</f>
        <v>59.546999999999969</v>
      </c>
      <c r="N734" s="14" t="str">
        <f>_xlfn.XLOOKUP(Ventas[[#This Row],[Ship Country]],[1]!Countries[Ship Country],[1]!Countries[Area],"No registrado")</f>
        <v>Nord Europe</v>
      </c>
      <c r="O734" s="14" t="str">
        <f>_xlfn.XLOOKUP(Ventas[[#This Row],[Ship Country]],[1]!Countries[Ship Country],[1]!Countries[Continent],"No existe")</f>
        <v>Europe</v>
      </c>
      <c r="P734" s="15" t="str">
        <f>_xlfn.XLOOKUP(Ventas[[#This Row],[Category]],[2]!ProdManager[Category],[2]!ProdManager[Prod_Manager])</f>
        <v>Peter Stone</v>
      </c>
      <c r="Q734" s="15">
        <f>YEAR(Ventas[[#This Row],[Order Date]])</f>
        <v>2015</v>
      </c>
      <c r="R734" s="15" t="str">
        <f>TEXT(Ventas[[#This Row],[Order Date]],"MMM")</f>
        <v>jun</v>
      </c>
    </row>
    <row r="735" spans="1:18" x14ac:dyDescent="0.25">
      <c r="A735" s="6">
        <v>10524</v>
      </c>
      <c r="B735" s="6" t="s">
        <v>107</v>
      </c>
      <c r="C735" s="6" t="s">
        <v>43</v>
      </c>
      <c r="D735" s="6">
        <v>46</v>
      </c>
      <c r="E735" s="6">
        <v>40.479999999999997</v>
      </c>
      <c r="F735" s="6">
        <v>60</v>
      </c>
      <c r="G735" s="6" t="s">
        <v>123</v>
      </c>
      <c r="H735" s="6" t="s">
        <v>124</v>
      </c>
      <c r="I735" s="6" t="s">
        <v>90</v>
      </c>
      <c r="J735" s="7">
        <v>42156</v>
      </c>
      <c r="K735" s="12">
        <f>Ventas[[#This Row],[Unit Price]]*Ventas[[#This Row],[Quantity]]</f>
        <v>2760</v>
      </c>
      <c r="L735" s="12">
        <f>Ventas[[#This Row],[Unit Cost]]*Ventas[[#This Row],[Quantity]]</f>
        <v>2428.7999999999997</v>
      </c>
      <c r="M735" s="14">
        <f>Ventas[[#This Row],[Ingresos]]-Ventas[[#This Row],[Costes]]</f>
        <v>331.20000000000027</v>
      </c>
      <c r="N735" s="14" t="str">
        <f>_xlfn.XLOOKUP(Ventas[[#This Row],[Ship Country]],[1]!Countries[Ship Country],[1]!Countries[Area],"No registrado")</f>
        <v>Nord Europe</v>
      </c>
      <c r="O735" s="14" t="str">
        <f>_xlfn.XLOOKUP(Ventas[[#This Row],[Ship Country]],[1]!Countries[Ship Country],[1]!Countries[Continent],"No existe")</f>
        <v>Europe</v>
      </c>
      <c r="P735" s="15" t="str">
        <f>_xlfn.XLOOKUP(Ventas[[#This Row],[Category]],[2]!ProdManager[Category],[2]!ProdManager[Prod_Manager])</f>
        <v>John Matter</v>
      </c>
      <c r="Q735" s="15">
        <f>YEAR(Ventas[[#This Row],[Order Date]])</f>
        <v>2015</v>
      </c>
      <c r="R735" s="15" t="str">
        <f>TEXT(Ventas[[#This Row],[Order Date]],"MMM")</f>
        <v>jun</v>
      </c>
    </row>
    <row r="736" spans="1:18" x14ac:dyDescent="0.25">
      <c r="A736" s="4">
        <v>10524</v>
      </c>
      <c r="B736" s="4" t="s">
        <v>145</v>
      </c>
      <c r="C736" s="4" t="s">
        <v>46</v>
      </c>
      <c r="D736" s="4">
        <v>7.45</v>
      </c>
      <c r="E736" s="4">
        <v>5.6619999999999999</v>
      </c>
      <c r="F736" s="4">
        <v>15</v>
      </c>
      <c r="G736" s="4" t="s">
        <v>123</v>
      </c>
      <c r="H736" s="4" t="s">
        <v>124</v>
      </c>
      <c r="I736" s="4" t="s">
        <v>90</v>
      </c>
      <c r="J736" s="5">
        <v>42156</v>
      </c>
      <c r="K736" s="12">
        <f>Ventas[[#This Row],[Unit Price]]*Ventas[[#This Row],[Quantity]]</f>
        <v>111.75</v>
      </c>
      <c r="L736" s="12">
        <f>Ventas[[#This Row],[Unit Cost]]*Ventas[[#This Row],[Quantity]]</f>
        <v>84.929999999999993</v>
      </c>
      <c r="M736" s="14">
        <f>Ventas[[#This Row],[Ingresos]]-Ventas[[#This Row],[Costes]]</f>
        <v>26.820000000000007</v>
      </c>
      <c r="N736" s="14" t="str">
        <f>_xlfn.XLOOKUP(Ventas[[#This Row],[Ship Country]],[1]!Countries[Ship Country],[1]!Countries[Area],"No registrado")</f>
        <v>Nord Europe</v>
      </c>
      <c r="O736" s="14" t="str">
        <f>_xlfn.XLOOKUP(Ventas[[#This Row],[Ship Country]],[1]!Countries[Ship Country],[1]!Countries[Continent],"No existe")</f>
        <v>Europe</v>
      </c>
      <c r="P736" s="15" t="str">
        <f>_xlfn.XLOOKUP(Ventas[[#This Row],[Category]],[2]!ProdManager[Category],[2]!ProdManager[Prod_Manager])</f>
        <v>John Matter</v>
      </c>
      <c r="Q736" s="15">
        <f>YEAR(Ventas[[#This Row],[Order Date]])</f>
        <v>2015</v>
      </c>
      <c r="R736" s="15" t="str">
        <f>TEXT(Ventas[[#This Row],[Order Date]],"MMM")</f>
        <v>jun</v>
      </c>
    </row>
    <row r="737" spans="1:18" x14ac:dyDescent="0.25">
      <c r="A737" s="6">
        <v>10525</v>
      </c>
      <c r="B737" s="6" t="s">
        <v>57</v>
      </c>
      <c r="C737" s="6" t="s">
        <v>29</v>
      </c>
      <c r="D737" s="6">
        <v>19</v>
      </c>
      <c r="E737" s="6">
        <v>14.63</v>
      </c>
      <c r="F737" s="6">
        <v>30</v>
      </c>
      <c r="G737" s="6" t="s">
        <v>190</v>
      </c>
      <c r="H737" s="6" t="s">
        <v>191</v>
      </c>
      <c r="I737" s="6" t="s">
        <v>13</v>
      </c>
      <c r="J737" s="7">
        <v>42157</v>
      </c>
      <c r="K737" s="12">
        <f>Ventas[[#This Row],[Unit Price]]*Ventas[[#This Row],[Quantity]]</f>
        <v>570</v>
      </c>
      <c r="L737" s="12">
        <f>Ventas[[#This Row],[Unit Cost]]*Ventas[[#This Row],[Quantity]]</f>
        <v>438.90000000000003</v>
      </c>
      <c r="M737" s="14">
        <f>Ventas[[#This Row],[Ingresos]]-Ventas[[#This Row],[Costes]]</f>
        <v>131.09999999999997</v>
      </c>
      <c r="N737" s="14" t="str">
        <f>_xlfn.XLOOKUP(Ventas[[#This Row],[Ship Country]],[1]!Countries[Ship Country],[1]!Countries[Area],"No registrado")</f>
        <v>Nord Europe</v>
      </c>
      <c r="O737" s="14" t="str">
        <f>_xlfn.XLOOKUP(Ventas[[#This Row],[Ship Country]],[1]!Countries[Ship Country],[1]!Countries[Continent],"No existe")</f>
        <v>Europe</v>
      </c>
      <c r="P737" s="15" t="str">
        <f>_xlfn.XLOOKUP(Ventas[[#This Row],[Category]],[2]!ProdManager[Category],[2]!ProdManager[Prod_Manager])</f>
        <v>Peter Stone</v>
      </c>
      <c r="Q737" s="15">
        <f>YEAR(Ventas[[#This Row],[Order Date]])</f>
        <v>2015</v>
      </c>
      <c r="R737" s="15" t="str">
        <f>TEXT(Ventas[[#This Row],[Order Date]],"MMM")</f>
        <v>jun</v>
      </c>
    </row>
    <row r="738" spans="1:18" x14ac:dyDescent="0.25">
      <c r="A738" s="4">
        <v>10525</v>
      </c>
      <c r="B738" s="4" t="s">
        <v>98</v>
      </c>
      <c r="C738" s="4" t="s">
        <v>29</v>
      </c>
      <c r="D738" s="4">
        <v>18.399999999999999</v>
      </c>
      <c r="E738" s="4">
        <v>13.799999999999999</v>
      </c>
      <c r="F738" s="4">
        <v>15</v>
      </c>
      <c r="G738" s="4" t="s">
        <v>190</v>
      </c>
      <c r="H738" s="4" t="s">
        <v>191</v>
      </c>
      <c r="I738" s="4" t="s">
        <v>13</v>
      </c>
      <c r="J738" s="5">
        <v>42157</v>
      </c>
      <c r="K738" s="12">
        <f>Ventas[[#This Row],[Unit Price]]*Ventas[[#This Row],[Quantity]]</f>
        <v>276</v>
      </c>
      <c r="L738" s="12">
        <f>Ventas[[#This Row],[Unit Cost]]*Ventas[[#This Row],[Quantity]]</f>
        <v>206.99999999999997</v>
      </c>
      <c r="M738" s="14">
        <f>Ventas[[#This Row],[Ingresos]]-Ventas[[#This Row],[Costes]]</f>
        <v>69.000000000000028</v>
      </c>
      <c r="N738" s="14" t="str">
        <f>_xlfn.XLOOKUP(Ventas[[#This Row],[Ship Country]],[1]!Countries[Ship Country],[1]!Countries[Area],"No registrado")</f>
        <v>Nord Europe</v>
      </c>
      <c r="O738" s="14" t="str">
        <f>_xlfn.XLOOKUP(Ventas[[#This Row],[Ship Country]],[1]!Countries[Ship Country],[1]!Countries[Continent],"No existe")</f>
        <v>Europe</v>
      </c>
      <c r="P738" s="15" t="str">
        <f>_xlfn.XLOOKUP(Ventas[[#This Row],[Category]],[2]!ProdManager[Category],[2]!ProdManager[Prod_Manager])</f>
        <v>Peter Stone</v>
      </c>
      <c r="Q738" s="15">
        <f>YEAR(Ventas[[#This Row],[Order Date]])</f>
        <v>2015</v>
      </c>
      <c r="R738" s="15" t="str">
        <f>TEXT(Ventas[[#This Row],[Order Date]],"MMM")</f>
        <v>jun</v>
      </c>
    </row>
    <row r="739" spans="1:18" x14ac:dyDescent="0.25">
      <c r="A739" s="6">
        <v>10526</v>
      </c>
      <c r="B739" s="6" t="s">
        <v>86</v>
      </c>
      <c r="C739" s="6" t="s">
        <v>10</v>
      </c>
      <c r="D739" s="6">
        <v>38</v>
      </c>
      <c r="E739" s="6">
        <v>30.020000000000003</v>
      </c>
      <c r="F739" s="6">
        <v>30</v>
      </c>
      <c r="G739" s="6" t="s">
        <v>95</v>
      </c>
      <c r="H739" s="6" t="s">
        <v>96</v>
      </c>
      <c r="I739" s="6" t="s">
        <v>97</v>
      </c>
      <c r="J739" s="7">
        <v>42160</v>
      </c>
      <c r="K739" s="12">
        <f>Ventas[[#This Row],[Unit Price]]*Ventas[[#This Row],[Quantity]]</f>
        <v>1140</v>
      </c>
      <c r="L739" s="12">
        <f>Ventas[[#This Row],[Unit Cost]]*Ventas[[#This Row],[Quantity]]</f>
        <v>900.60000000000014</v>
      </c>
      <c r="M739" s="14">
        <f>Ventas[[#This Row],[Ingresos]]-Ventas[[#This Row],[Costes]]</f>
        <v>239.39999999999986</v>
      </c>
      <c r="N739" s="14" t="str">
        <f>_xlfn.XLOOKUP(Ventas[[#This Row],[Ship Country]],[1]!Countries[Ship Country],[1]!Countries[Area],"No registrado")</f>
        <v>Nord Europe</v>
      </c>
      <c r="O739" s="14" t="str">
        <f>_xlfn.XLOOKUP(Ventas[[#This Row],[Ship Country]],[1]!Countries[Ship Country],[1]!Countries[Continent],"No existe")</f>
        <v>Europe</v>
      </c>
      <c r="P739" s="15" t="str">
        <f>_xlfn.XLOOKUP(Ventas[[#This Row],[Category]],[2]!ProdManager[Category],[2]!ProdManager[Prod_Manager])</f>
        <v>Marc Caine</v>
      </c>
      <c r="Q739" s="15">
        <f>YEAR(Ventas[[#This Row],[Order Date]])</f>
        <v>2015</v>
      </c>
      <c r="R739" s="15" t="str">
        <f>TEXT(Ventas[[#This Row],[Order Date]],"MMM")</f>
        <v>jun</v>
      </c>
    </row>
    <row r="740" spans="1:18" x14ac:dyDescent="0.25">
      <c r="A740" s="4">
        <v>10526</v>
      </c>
      <c r="B740" s="4" t="s">
        <v>138</v>
      </c>
      <c r="C740" s="4" t="s">
        <v>43</v>
      </c>
      <c r="D740" s="4">
        <v>18</v>
      </c>
      <c r="E740" s="4">
        <v>16.02</v>
      </c>
      <c r="F740" s="4">
        <v>8</v>
      </c>
      <c r="G740" s="4" t="s">
        <v>95</v>
      </c>
      <c r="H740" s="4" t="s">
        <v>96</v>
      </c>
      <c r="I740" s="4" t="s">
        <v>97</v>
      </c>
      <c r="J740" s="5">
        <v>42160</v>
      </c>
      <c r="K740" s="12">
        <f>Ventas[[#This Row],[Unit Price]]*Ventas[[#This Row],[Quantity]]</f>
        <v>144</v>
      </c>
      <c r="L740" s="12">
        <f>Ventas[[#This Row],[Unit Cost]]*Ventas[[#This Row],[Quantity]]</f>
        <v>128.16</v>
      </c>
      <c r="M740" s="14">
        <f>Ventas[[#This Row],[Ingresos]]-Ventas[[#This Row],[Costes]]</f>
        <v>15.840000000000003</v>
      </c>
      <c r="N740" s="14" t="str">
        <f>_xlfn.XLOOKUP(Ventas[[#This Row],[Ship Country]],[1]!Countries[Ship Country],[1]!Countries[Area],"No registrado")</f>
        <v>Nord Europe</v>
      </c>
      <c r="O740" s="14" t="str">
        <f>_xlfn.XLOOKUP(Ventas[[#This Row],[Ship Country]],[1]!Countries[Ship Country],[1]!Countries[Continent],"No existe")</f>
        <v>Europe</v>
      </c>
      <c r="P740" s="15" t="str">
        <f>_xlfn.XLOOKUP(Ventas[[#This Row],[Category]],[2]!ProdManager[Category],[2]!ProdManager[Prod_Manager])</f>
        <v>John Matter</v>
      </c>
      <c r="Q740" s="15">
        <f>YEAR(Ventas[[#This Row],[Order Date]])</f>
        <v>2015</v>
      </c>
      <c r="R740" s="15" t="str">
        <f>TEXT(Ventas[[#This Row],[Order Date]],"MMM")</f>
        <v>jun</v>
      </c>
    </row>
    <row r="741" spans="1:18" x14ac:dyDescent="0.25">
      <c r="A741" s="6">
        <v>10526</v>
      </c>
      <c r="B741" s="6" t="s">
        <v>118</v>
      </c>
      <c r="C741" s="6" t="s">
        <v>29</v>
      </c>
      <c r="D741" s="6">
        <v>6</v>
      </c>
      <c r="E741" s="6">
        <v>4.5</v>
      </c>
      <c r="F741" s="6">
        <v>10</v>
      </c>
      <c r="G741" s="6" t="s">
        <v>95</v>
      </c>
      <c r="H741" s="6" t="s">
        <v>96</v>
      </c>
      <c r="I741" s="6" t="s">
        <v>97</v>
      </c>
      <c r="J741" s="7">
        <v>42160</v>
      </c>
      <c r="K741" s="12">
        <f>Ventas[[#This Row],[Unit Price]]*Ventas[[#This Row],[Quantity]]</f>
        <v>60</v>
      </c>
      <c r="L741" s="12">
        <f>Ventas[[#This Row],[Unit Cost]]*Ventas[[#This Row],[Quantity]]</f>
        <v>45</v>
      </c>
      <c r="M741" s="14">
        <f>Ventas[[#This Row],[Ingresos]]-Ventas[[#This Row],[Costes]]</f>
        <v>15</v>
      </c>
      <c r="N741" s="14" t="str">
        <f>_xlfn.XLOOKUP(Ventas[[#This Row],[Ship Country]],[1]!Countries[Ship Country],[1]!Countries[Area],"No registrado")</f>
        <v>Nord Europe</v>
      </c>
      <c r="O741" s="14" t="str">
        <f>_xlfn.XLOOKUP(Ventas[[#This Row],[Ship Country]],[1]!Countries[Ship Country],[1]!Countries[Continent],"No existe")</f>
        <v>Europe</v>
      </c>
      <c r="P741" s="15" t="str">
        <f>_xlfn.XLOOKUP(Ventas[[#This Row],[Category]],[2]!ProdManager[Category],[2]!ProdManager[Prod_Manager])</f>
        <v>Peter Stone</v>
      </c>
      <c r="Q741" s="15">
        <f>YEAR(Ventas[[#This Row],[Order Date]])</f>
        <v>2015</v>
      </c>
      <c r="R741" s="15" t="str">
        <f>TEXT(Ventas[[#This Row],[Order Date]],"MMM")</f>
        <v>jun</v>
      </c>
    </row>
    <row r="742" spans="1:18" x14ac:dyDescent="0.25">
      <c r="A742" s="4">
        <v>10527</v>
      </c>
      <c r="B742" s="4" t="s">
        <v>57</v>
      </c>
      <c r="C742" s="4" t="s">
        <v>29</v>
      </c>
      <c r="D742" s="4">
        <v>19</v>
      </c>
      <c r="E742" s="4">
        <v>14.25</v>
      </c>
      <c r="F742" s="4">
        <v>30</v>
      </c>
      <c r="G742" s="4" t="s">
        <v>110</v>
      </c>
      <c r="H742" s="4" t="s">
        <v>111</v>
      </c>
      <c r="I742" s="4" t="s">
        <v>21</v>
      </c>
      <c r="J742" s="5">
        <v>42160</v>
      </c>
      <c r="K742" s="12">
        <f>Ventas[[#This Row],[Unit Price]]*Ventas[[#This Row],[Quantity]]</f>
        <v>570</v>
      </c>
      <c r="L742" s="12">
        <f>Ventas[[#This Row],[Unit Cost]]*Ventas[[#This Row],[Quantity]]</f>
        <v>427.5</v>
      </c>
      <c r="M742" s="14">
        <f>Ventas[[#This Row],[Ingresos]]-Ventas[[#This Row],[Costes]]</f>
        <v>142.5</v>
      </c>
      <c r="N742" s="14" t="str">
        <f>_xlfn.XLOOKUP(Ventas[[#This Row],[Ship Country]],[1]!Countries[Ship Country],[1]!Countries[Area],"No registrado")</f>
        <v>Nord Europe</v>
      </c>
      <c r="O742" s="14" t="str">
        <f>_xlfn.XLOOKUP(Ventas[[#This Row],[Ship Country]],[1]!Countries[Ship Country],[1]!Countries[Continent],"No existe")</f>
        <v>Europe</v>
      </c>
      <c r="P742" s="15" t="str">
        <f>_xlfn.XLOOKUP(Ventas[[#This Row],[Category]],[2]!ProdManager[Category],[2]!ProdManager[Prod_Manager])</f>
        <v>Peter Stone</v>
      </c>
      <c r="Q742" s="15">
        <f>YEAR(Ventas[[#This Row],[Order Date]])</f>
        <v>2015</v>
      </c>
      <c r="R742" s="15" t="str">
        <f>TEXT(Ventas[[#This Row],[Order Date]],"MMM")</f>
        <v>jun</v>
      </c>
    </row>
    <row r="743" spans="1:18" x14ac:dyDescent="0.25">
      <c r="A743" s="6">
        <v>10527</v>
      </c>
      <c r="B743" s="6" t="s">
        <v>169</v>
      </c>
      <c r="C743" s="6" t="s">
        <v>24</v>
      </c>
      <c r="D743" s="6">
        <v>22</v>
      </c>
      <c r="E743" s="6">
        <v>15.84</v>
      </c>
      <c r="F743" s="6">
        <v>50</v>
      </c>
      <c r="G743" s="6" t="s">
        <v>110</v>
      </c>
      <c r="H743" s="6" t="s">
        <v>111</v>
      </c>
      <c r="I743" s="6" t="s">
        <v>21</v>
      </c>
      <c r="J743" s="7">
        <v>42160</v>
      </c>
      <c r="K743" s="12">
        <f>Ventas[[#This Row],[Unit Price]]*Ventas[[#This Row],[Quantity]]</f>
        <v>1100</v>
      </c>
      <c r="L743" s="12">
        <f>Ventas[[#This Row],[Unit Cost]]*Ventas[[#This Row],[Quantity]]</f>
        <v>792</v>
      </c>
      <c r="M743" s="14">
        <f>Ventas[[#This Row],[Ingresos]]-Ventas[[#This Row],[Costes]]</f>
        <v>308</v>
      </c>
      <c r="N743" s="14" t="str">
        <f>_xlfn.XLOOKUP(Ventas[[#This Row],[Ship Country]],[1]!Countries[Ship Country],[1]!Countries[Area],"No registrado")</f>
        <v>Nord Europe</v>
      </c>
      <c r="O743" s="14" t="str">
        <f>_xlfn.XLOOKUP(Ventas[[#This Row],[Ship Country]],[1]!Countries[Ship Country],[1]!Countries[Continent],"No existe")</f>
        <v>Europe</v>
      </c>
      <c r="P743" s="15" t="str">
        <f>_xlfn.XLOOKUP(Ventas[[#This Row],[Category]],[2]!ProdManager[Category],[2]!ProdManager[Prod_Manager])</f>
        <v>Lydia Sinn</v>
      </c>
      <c r="Q743" s="15">
        <f>YEAR(Ventas[[#This Row],[Order Date]])</f>
        <v>2015</v>
      </c>
      <c r="R743" s="15" t="str">
        <f>TEXT(Ventas[[#This Row],[Order Date]],"MMM")</f>
        <v>jun</v>
      </c>
    </row>
    <row r="744" spans="1:18" x14ac:dyDescent="0.25">
      <c r="A744" s="4">
        <v>10528</v>
      </c>
      <c r="B744" s="4" t="s">
        <v>16</v>
      </c>
      <c r="C744" s="4" t="s">
        <v>15</v>
      </c>
      <c r="D744" s="4">
        <v>21</v>
      </c>
      <c r="E744" s="4">
        <v>17.849999999999998</v>
      </c>
      <c r="F744" s="4">
        <v>3</v>
      </c>
      <c r="G744" s="4" t="s">
        <v>255</v>
      </c>
      <c r="H744" s="4" t="s">
        <v>256</v>
      </c>
      <c r="I744" s="4" t="s">
        <v>84</v>
      </c>
      <c r="J744" s="5">
        <v>42161</v>
      </c>
      <c r="K744" s="12">
        <f>Ventas[[#This Row],[Unit Price]]*Ventas[[#This Row],[Quantity]]</f>
        <v>63</v>
      </c>
      <c r="L744" s="12">
        <f>Ventas[[#This Row],[Unit Cost]]*Ventas[[#This Row],[Quantity]]</f>
        <v>53.55</v>
      </c>
      <c r="M744" s="14">
        <f>Ventas[[#This Row],[Ingresos]]-Ventas[[#This Row],[Costes]]</f>
        <v>9.4500000000000028</v>
      </c>
      <c r="N744" s="14" t="str">
        <f>_xlfn.XLOOKUP(Ventas[[#This Row],[Ship Country]],[1]!Countries[Ship Country],[1]!Countries[Area],"No registrado")</f>
        <v>Nord America</v>
      </c>
      <c r="O744" s="14" t="str">
        <f>_xlfn.XLOOKUP(Ventas[[#This Row],[Ship Country]],[1]!Countries[Ship Country],[1]!Countries[Continent],"No existe")</f>
        <v>America</v>
      </c>
      <c r="P744" s="15" t="str">
        <f>_xlfn.XLOOKUP(Ventas[[#This Row],[Category]],[2]!ProdManager[Category],[2]!ProdManager[Prod_Manager])</f>
        <v>Peter Stone</v>
      </c>
      <c r="Q744" s="15">
        <f>YEAR(Ventas[[#This Row],[Order Date]])</f>
        <v>2015</v>
      </c>
      <c r="R744" s="15" t="str">
        <f>TEXT(Ventas[[#This Row],[Order Date]],"MMM")</f>
        <v>jun</v>
      </c>
    </row>
    <row r="745" spans="1:18" x14ac:dyDescent="0.25">
      <c r="A745" s="6">
        <v>10528</v>
      </c>
      <c r="B745" s="6" t="s">
        <v>39</v>
      </c>
      <c r="C745" s="6" t="s">
        <v>15</v>
      </c>
      <c r="D745" s="6">
        <v>2.5</v>
      </c>
      <c r="E745" s="6">
        <v>1.9500000000000002</v>
      </c>
      <c r="F745" s="6">
        <v>8</v>
      </c>
      <c r="G745" s="6" t="s">
        <v>255</v>
      </c>
      <c r="H745" s="6" t="s">
        <v>256</v>
      </c>
      <c r="I745" s="6" t="s">
        <v>84</v>
      </c>
      <c r="J745" s="7">
        <v>42161</v>
      </c>
      <c r="K745" s="12">
        <f>Ventas[[#This Row],[Unit Price]]*Ventas[[#This Row],[Quantity]]</f>
        <v>20</v>
      </c>
      <c r="L745" s="12">
        <f>Ventas[[#This Row],[Unit Cost]]*Ventas[[#This Row],[Quantity]]</f>
        <v>15.600000000000001</v>
      </c>
      <c r="M745" s="14">
        <f>Ventas[[#This Row],[Ingresos]]-Ventas[[#This Row],[Costes]]</f>
        <v>4.3999999999999986</v>
      </c>
      <c r="N745" s="14" t="str">
        <f>_xlfn.XLOOKUP(Ventas[[#This Row],[Ship Country]],[1]!Countries[Ship Country],[1]!Countries[Area],"No registrado")</f>
        <v>Nord America</v>
      </c>
      <c r="O745" s="14" t="str">
        <f>_xlfn.XLOOKUP(Ventas[[#This Row],[Ship Country]],[1]!Countries[Ship Country],[1]!Countries[Continent],"No existe")</f>
        <v>America</v>
      </c>
      <c r="P745" s="15" t="str">
        <f>_xlfn.XLOOKUP(Ventas[[#This Row],[Category]],[2]!ProdManager[Category],[2]!ProdManager[Prod_Manager])</f>
        <v>Peter Stone</v>
      </c>
      <c r="Q745" s="15">
        <f>YEAR(Ventas[[#This Row],[Order Date]])</f>
        <v>2015</v>
      </c>
      <c r="R745" s="15" t="str">
        <f>TEXT(Ventas[[#This Row],[Order Date]],"MMM")</f>
        <v>jun</v>
      </c>
    </row>
    <row r="746" spans="1:18" x14ac:dyDescent="0.25">
      <c r="A746" s="4">
        <v>10528</v>
      </c>
      <c r="B746" s="4" t="s">
        <v>14</v>
      </c>
      <c r="C746" s="4" t="s">
        <v>15</v>
      </c>
      <c r="D746" s="4">
        <v>34.799999999999997</v>
      </c>
      <c r="E746" s="4">
        <v>27.84</v>
      </c>
      <c r="F746" s="4">
        <v>9</v>
      </c>
      <c r="G746" s="4" t="s">
        <v>255</v>
      </c>
      <c r="H746" s="4" t="s">
        <v>256</v>
      </c>
      <c r="I746" s="4" t="s">
        <v>84</v>
      </c>
      <c r="J746" s="5">
        <v>42161</v>
      </c>
      <c r="K746" s="12">
        <f>Ventas[[#This Row],[Unit Price]]*Ventas[[#This Row],[Quantity]]</f>
        <v>313.2</v>
      </c>
      <c r="L746" s="12">
        <f>Ventas[[#This Row],[Unit Cost]]*Ventas[[#This Row],[Quantity]]</f>
        <v>250.56</v>
      </c>
      <c r="M746" s="14">
        <f>Ventas[[#This Row],[Ingresos]]-Ventas[[#This Row],[Costes]]</f>
        <v>62.639999999999986</v>
      </c>
      <c r="N746" s="14" t="str">
        <f>_xlfn.XLOOKUP(Ventas[[#This Row],[Ship Country]],[1]!Countries[Ship Country],[1]!Countries[Area],"No registrado")</f>
        <v>Nord America</v>
      </c>
      <c r="O746" s="14" t="str">
        <f>_xlfn.XLOOKUP(Ventas[[#This Row],[Ship Country]],[1]!Countries[Ship Country],[1]!Countries[Continent],"No existe")</f>
        <v>America</v>
      </c>
      <c r="P746" s="15" t="str">
        <f>_xlfn.XLOOKUP(Ventas[[#This Row],[Category]],[2]!ProdManager[Category],[2]!ProdManager[Prod_Manager])</f>
        <v>Peter Stone</v>
      </c>
      <c r="Q746" s="15">
        <f>YEAR(Ventas[[#This Row],[Order Date]])</f>
        <v>2015</v>
      </c>
      <c r="R746" s="15" t="str">
        <f>TEXT(Ventas[[#This Row],[Order Date]],"MMM")</f>
        <v>jun</v>
      </c>
    </row>
    <row r="747" spans="1:18" x14ac:dyDescent="0.25">
      <c r="A747" s="6">
        <v>10529</v>
      </c>
      <c r="B747" s="6" t="s">
        <v>155</v>
      </c>
      <c r="C747" s="6" t="s">
        <v>15</v>
      </c>
      <c r="D747" s="6">
        <v>36</v>
      </c>
      <c r="E747" s="6">
        <v>29.160000000000004</v>
      </c>
      <c r="F747" s="6">
        <v>10</v>
      </c>
      <c r="G747" s="6" t="s">
        <v>257</v>
      </c>
      <c r="H747" s="6" t="s">
        <v>258</v>
      </c>
      <c r="I747" s="6" t="s">
        <v>38</v>
      </c>
      <c r="J747" s="7">
        <v>42162</v>
      </c>
      <c r="K747" s="12">
        <f>Ventas[[#This Row],[Unit Price]]*Ventas[[#This Row],[Quantity]]</f>
        <v>360</v>
      </c>
      <c r="L747" s="12">
        <f>Ventas[[#This Row],[Unit Cost]]*Ventas[[#This Row],[Quantity]]</f>
        <v>291.60000000000002</v>
      </c>
      <c r="M747" s="14">
        <f>Ventas[[#This Row],[Ingresos]]-Ventas[[#This Row],[Costes]]</f>
        <v>68.399999999999977</v>
      </c>
      <c r="N747" s="14" t="str">
        <f>_xlfn.XLOOKUP(Ventas[[#This Row],[Ship Country]],[1]!Countries[Ship Country],[1]!Countries[Area],"No registrado")</f>
        <v>Nord Europe</v>
      </c>
      <c r="O747" s="14" t="str">
        <f>_xlfn.XLOOKUP(Ventas[[#This Row],[Ship Country]],[1]!Countries[Ship Country],[1]!Countries[Continent],"No existe")</f>
        <v>Europe</v>
      </c>
      <c r="P747" s="15" t="str">
        <f>_xlfn.XLOOKUP(Ventas[[#This Row],[Category]],[2]!ProdManager[Category],[2]!ProdManager[Prod_Manager])</f>
        <v>Peter Stone</v>
      </c>
      <c r="Q747" s="15">
        <f>YEAR(Ventas[[#This Row],[Order Date]])</f>
        <v>2015</v>
      </c>
      <c r="R747" s="15" t="str">
        <f>TEXT(Ventas[[#This Row],[Order Date]],"MMM")</f>
        <v>jun</v>
      </c>
    </row>
    <row r="748" spans="1:18" x14ac:dyDescent="0.25">
      <c r="A748" s="4">
        <v>10529</v>
      </c>
      <c r="B748" s="4" t="s">
        <v>45</v>
      </c>
      <c r="C748" s="4" t="s">
        <v>46</v>
      </c>
      <c r="D748" s="4">
        <v>24</v>
      </c>
      <c r="E748" s="4">
        <v>19.440000000000001</v>
      </c>
      <c r="F748" s="4">
        <v>14</v>
      </c>
      <c r="G748" s="4" t="s">
        <v>257</v>
      </c>
      <c r="H748" s="4" t="s">
        <v>258</v>
      </c>
      <c r="I748" s="4" t="s">
        <v>38</v>
      </c>
      <c r="J748" s="5">
        <v>42162</v>
      </c>
      <c r="K748" s="12">
        <f>Ventas[[#This Row],[Unit Price]]*Ventas[[#This Row],[Quantity]]</f>
        <v>336</v>
      </c>
      <c r="L748" s="12">
        <f>Ventas[[#This Row],[Unit Cost]]*Ventas[[#This Row],[Quantity]]</f>
        <v>272.16000000000003</v>
      </c>
      <c r="M748" s="14">
        <f>Ventas[[#This Row],[Ingresos]]-Ventas[[#This Row],[Costes]]</f>
        <v>63.839999999999975</v>
      </c>
      <c r="N748" s="14" t="str">
        <f>_xlfn.XLOOKUP(Ventas[[#This Row],[Ship Country]],[1]!Countries[Ship Country],[1]!Countries[Area],"No registrado")</f>
        <v>Nord Europe</v>
      </c>
      <c r="O748" s="14" t="str">
        <f>_xlfn.XLOOKUP(Ventas[[#This Row],[Ship Country]],[1]!Countries[Ship Country],[1]!Countries[Continent],"No existe")</f>
        <v>Europe</v>
      </c>
      <c r="P748" s="15" t="str">
        <f>_xlfn.XLOOKUP(Ventas[[#This Row],[Category]],[2]!ProdManager[Category],[2]!ProdManager[Prod_Manager])</f>
        <v>John Matter</v>
      </c>
      <c r="Q748" s="15">
        <f>YEAR(Ventas[[#This Row],[Order Date]])</f>
        <v>2015</v>
      </c>
      <c r="R748" s="15" t="str">
        <f>TEXT(Ventas[[#This Row],[Order Date]],"MMM")</f>
        <v>jun</v>
      </c>
    </row>
    <row r="749" spans="1:18" x14ac:dyDescent="0.25">
      <c r="A749" s="6">
        <v>10529</v>
      </c>
      <c r="B749" s="6" t="s">
        <v>142</v>
      </c>
      <c r="C749" s="6" t="s">
        <v>35</v>
      </c>
      <c r="D749" s="6">
        <v>12.5</v>
      </c>
      <c r="E749" s="6">
        <v>8.125</v>
      </c>
      <c r="F749" s="6">
        <v>20</v>
      </c>
      <c r="G749" s="6" t="s">
        <v>257</v>
      </c>
      <c r="H749" s="6" t="s">
        <v>258</v>
      </c>
      <c r="I749" s="6" t="s">
        <v>38</v>
      </c>
      <c r="J749" s="7">
        <v>42162</v>
      </c>
      <c r="K749" s="12">
        <f>Ventas[[#This Row],[Unit Price]]*Ventas[[#This Row],[Quantity]]</f>
        <v>250</v>
      </c>
      <c r="L749" s="12">
        <f>Ventas[[#This Row],[Unit Cost]]*Ventas[[#This Row],[Quantity]]</f>
        <v>162.5</v>
      </c>
      <c r="M749" s="14">
        <f>Ventas[[#This Row],[Ingresos]]-Ventas[[#This Row],[Costes]]</f>
        <v>87.5</v>
      </c>
      <c r="N749" s="14" t="str">
        <f>_xlfn.XLOOKUP(Ventas[[#This Row],[Ship Country]],[1]!Countries[Ship Country],[1]!Countries[Area],"No registrado")</f>
        <v>Nord Europe</v>
      </c>
      <c r="O749" s="14" t="str">
        <f>_xlfn.XLOOKUP(Ventas[[#This Row],[Ship Country]],[1]!Countries[Ship Country],[1]!Countries[Continent],"No existe")</f>
        <v>Europe</v>
      </c>
      <c r="P749" s="15" t="str">
        <f>_xlfn.XLOOKUP(Ventas[[#This Row],[Category]],[2]!ProdManager[Category],[2]!ProdManager[Prod_Manager])</f>
        <v>Lydia Sinn</v>
      </c>
      <c r="Q749" s="15">
        <f>YEAR(Ventas[[#This Row],[Order Date]])</f>
        <v>2015</v>
      </c>
      <c r="R749" s="15" t="str">
        <f>TEXT(Ventas[[#This Row],[Order Date]],"MMM")</f>
        <v>jun</v>
      </c>
    </row>
    <row r="750" spans="1:18" x14ac:dyDescent="0.25">
      <c r="A750" s="4">
        <v>10530</v>
      </c>
      <c r="B750" s="4" t="s">
        <v>101</v>
      </c>
      <c r="C750" s="4" t="s">
        <v>43</v>
      </c>
      <c r="D750" s="4">
        <v>18</v>
      </c>
      <c r="E750" s="4">
        <v>16.02</v>
      </c>
      <c r="F750" s="4">
        <v>50</v>
      </c>
      <c r="G750" s="4" t="s">
        <v>206</v>
      </c>
      <c r="H750" s="4" t="s">
        <v>207</v>
      </c>
      <c r="I750" s="4" t="s">
        <v>68</v>
      </c>
      <c r="J750" s="5">
        <v>42163</v>
      </c>
      <c r="K750" s="12">
        <f>Ventas[[#This Row],[Unit Price]]*Ventas[[#This Row],[Quantity]]</f>
        <v>900</v>
      </c>
      <c r="L750" s="12">
        <f>Ventas[[#This Row],[Unit Cost]]*Ventas[[#This Row],[Quantity]]</f>
        <v>801</v>
      </c>
      <c r="M750" s="14">
        <f>Ventas[[#This Row],[Ingresos]]-Ventas[[#This Row],[Costes]]</f>
        <v>99</v>
      </c>
      <c r="N750" s="14" t="str">
        <f>_xlfn.XLOOKUP(Ventas[[#This Row],[Ship Country]],[1]!Countries[Ship Country],[1]!Countries[Area],"No registrado")</f>
        <v>Nord Europe</v>
      </c>
      <c r="O750" s="14" t="str">
        <f>_xlfn.XLOOKUP(Ventas[[#This Row],[Ship Country]],[1]!Countries[Ship Country],[1]!Countries[Continent],"No existe")</f>
        <v>Europe</v>
      </c>
      <c r="P750" s="15" t="str">
        <f>_xlfn.XLOOKUP(Ventas[[#This Row],[Category]],[2]!ProdManager[Category],[2]!ProdManager[Prod_Manager])</f>
        <v>John Matter</v>
      </c>
      <c r="Q750" s="15">
        <f>YEAR(Ventas[[#This Row],[Order Date]])</f>
        <v>2015</v>
      </c>
      <c r="R750" s="15" t="str">
        <f>TEXT(Ventas[[#This Row],[Order Date]],"MMM")</f>
        <v>jun</v>
      </c>
    </row>
    <row r="751" spans="1:18" x14ac:dyDescent="0.25">
      <c r="A751" s="6">
        <v>10530</v>
      </c>
      <c r="B751" s="6" t="s">
        <v>239</v>
      </c>
      <c r="C751" s="6" t="s">
        <v>24</v>
      </c>
      <c r="D751" s="6">
        <v>28.5</v>
      </c>
      <c r="E751" s="6">
        <v>20.234999999999999</v>
      </c>
      <c r="F751" s="6">
        <v>20</v>
      </c>
      <c r="G751" s="6" t="s">
        <v>206</v>
      </c>
      <c r="H751" s="6" t="s">
        <v>207</v>
      </c>
      <c r="I751" s="6" t="s">
        <v>68</v>
      </c>
      <c r="J751" s="7">
        <v>42163</v>
      </c>
      <c r="K751" s="12">
        <f>Ventas[[#This Row],[Unit Price]]*Ventas[[#This Row],[Quantity]]</f>
        <v>570</v>
      </c>
      <c r="L751" s="12">
        <f>Ventas[[#This Row],[Unit Cost]]*Ventas[[#This Row],[Quantity]]</f>
        <v>404.7</v>
      </c>
      <c r="M751" s="14">
        <f>Ventas[[#This Row],[Ingresos]]-Ventas[[#This Row],[Costes]]</f>
        <v>165.3</v>
      </c>
      <c r="N751" s="14" t="str">
        <f>_xlfn.XLOOKUP(Ventas[[#This Row],[Ship Country]],[1]!Countries[Ship Country],[1]!Countries[Area],"No registrado")</f>
        <v>Nord Europe</v>
      </c>
      <c r="O751" s="14" t="str">
        <f>_xlfn.XLOOKUP(Ventas[[#This Row],[Ship Country]],[1]!Countries[Ship Country],[1]!Countries[Continent],"No existe")</f>
        <v>Europe</v>
      </c>
      <c r="P751" s="15" t="str">
        <f>_xlfn.XLOOKUP(Ventas[[#This Row],[Category]],[2]!ProdManager[Category],[2]!ProdManager[Prod_Manager])</f>
        <v>Lydia Sinn</v>
      </c>
      <c r="Q751" s="15">
        <f>YEAR(Ventas[[#This Row],[Order Date]])</f>
        <v>2015</v>
      </c>
      <c r="R751" s="15" t="str">
        <f>TEXT(Ventas[[#This Row],[Order Date]],"MMM")</f>
        <v>jun</v>
      </c>
    </row>
    <row r="752" spans="1:18" x14ac:dyDescent="0.25">
      <c r="A752" s="4">
        <v>10530</v>
      </c>
      <c r="B752" s="4" t="s">
        <v>91</v>
      </c>
      <c r="C752" s="4" t="s">
        <v>46</v>
      </c>
      <c r="D752" s="4">
        <v>39</v>
      </c>
      <c r="E752" s="4">
        <v>30.42</v>
      </c>
      <c r="F752" s="4">
        <v>40</v>
      </c>
      <c r="G752" s="4" t="s">
        <v>206</v>
      </c>
      <c r="H752" s="4" t="s">
        <v>207</v>
      </c>
      <c r="I752" s="4" t="s">
        <v>68</v>
      </c>
      <c r="J752" s="5">
        <v>42163</v>
      </c>
      <c r="K752" s="12">
        <f>Ventas[[#This Row],[Unit Price]]*Ventas[[#This Row],[Quantity]]</f>
        <v>1560</v>
      </c>
      <c r="L752" s="12">
        <f>Ventas[[#This Row],[Unit Cost]]*Ventas[[#This Row],[Quantity]]</f>
        <v>1216.8000000000002</v>
      </c>
      <c r="M752" s="14">
        <f>Ventas[[#This Row],[Ingresos]]-Ventas[[#This Row],[Costes]]</f>
        <v>343.19999999999982</v>
      </c>
      <c r="N752" s="14" t="str">
        <f>_xlfn.XLOOKUP(Ventas[[#This Row],[Ship Country]],[1]!Countries[Ship Country],[1]!Countries[Area],"No registrado")</f>
        <v>Nord Europe</v>
      </c>
      <c r="O752" s="14" t="str">
        <f>_xlfn.XLOOKUP(Ventas[[#This Row],[Ship Country]],[1]!Countries[Ship Country],[1]!Countries[Continent],"No existe")</f>
        <v>Europe</v>
      </c>
      <c r="P752" s="15" t="str">
        <f>_xlfn.XLOOKUP(Ventas[[#This Row],[Category]],[2]!ProdManager[Category],[2]!ProdManager[Prod_Manager])</f>
        <v>John Matter</v>
      </c>
      <c r="Q752" s="15">
        <f>YEAR(Ventas[[#This Row],[Order Date]])</f>
        <v>2015</v>
      </c>
      <c r="R752" s="15" t="str">
        <f>TEXT(Ventas[[#This Row],[Order Date]],"MMM")</f>
        <v>jun</v>
      </c>
    </row>
    <row r="753" spans="1:18" x14ac:dyDescent="0.25">
      <c r="A753" s="6">
        <v>10530</v>
      </c>
      <c r="B753" s="6" t="s">
        <v>107</v>
      </c>
      <c r="C753" s="6" t="s">
        <v>43</v>
      </c>
      <c r="D753" s="6">
        <v>46</v>
      </c>
      <c r="E753" s="6">
        <v>41.86</v>
      </c>
      <c r="F753" s="6">
        <v>25</v>
      </c>
      <c r="G753" s="6" t="s">
        <v>206</v>
      </c>
      <c r="H753" s="6" t="s">
        <v>207</v>
      </c>
      <c r="I753" s="6" t="s">
        <v>68</v>
      </c>
      <c r="J753" s="7">
        <v>42163</v>
      </c>
      <c r="K753" s="12">
        <f>Ventas[[#This Row],[Unit Price]]*Ventas[[#This Row],[Quantity]]</f>
        <v>1150</v>
      </c>
      <c r="L753" s="12">
        <f>Ventas[[#This Row],[Unit Cost]]*Ventas[[#This Row],[Quantity]]</f>
        <v>1046.5</v>
      </c>
      <c r="M753" s="14">
        <f>Ventas[[#This Row],[Ingresos]]-Ventas[[#This Row],[Costes]]</f>
        <v>103.5</v>
      </c>
      <c r="N753" s="14" t="str">
        <f>_xlfn.XLOOKUP(Ventas[[#This Row],[Ship Country]],[1]!Countries[Ship Country],[1]!Countries[Area],"No registrado")</f>
        <v>Nord Europe</v>
      </c>
      <c r="O753" s="14" t="str">
        <f>_xlfn.XLOOKUP(Ventas[[#This Row],[Ship Country]],[1]!Countries[Ship Country],[1]!Countries[Continent],"No existe")</f>
        <v>Europe</v>
      </c>
      <c r="P753" s="15" t="str">
        <f>_xlfn.XLOOKUP(Ventas[[#This Row],[Category]],[2]!ProdManager[Category],[2]!ProdManager[Prod_Manager])</f>
        <v>John Matter</v>
      </c>
      <c r="Q753" s="15">
        <f>YEAR(Ventas[[#This Row],[Order Date]])</f>
        <v>2015</v>
      </c>
      <c r="R753" s="15" t="str">
        <f>TEXT(Ventas[[#This Row],[Order Date]],"MMM")</f>
        <v>jun</v>
      </c>
    </row>
    <row r="754" spans="1:18" x14ac:dyDescent="0.25">
      <c r="A754" s="4">
        <v>10531</v>
      </c>
      <c r="B754" s="4" t="s">
        <v>52</v>
      </c>
      <c r="C754" s="4" t="s">
        <v>15</v>
      </c>
      <c r="D754" s="4">
        <v>55</v>
      </c>
      <c r="E754" s="4">
        <v>43.45</v>
      </c>
      <c r="F754" s="4">
        <v>2</v>
      </c>
      <c r="G754" s="4" t="s">
        <v>236</v>
      </c>
      <c r="H754" s="4" t="s">
        <v>237</v>
      </c>
      <c r="I754" s="4" t="s">
        <v>238</v>
      </c>
      <c r="J754" s="5">
        <v>42163</v>
      </c>
      <c r="K754" s="12">
        <f>Ventas[[#This Row],[Unit Price]]*Ventas[[#This Row],[Quantity]]</f>
        <v>110</v>
      </c>
      <c r="L754" s="12">
        <f>Ventas[[#This Row],[Unit Cost]]*Ventas[[#This Row],[Quantity]]</f>
        <v>86.9</v>
      </c>
      <c r="M754" s="14">
        <f>Ventas[[#This Row],[Ingresos]]-Ventas[[#This Row],[Costes]]</f>
        <v>23.099999999999994</v>
      </c>
      <c r="N754" s="14" t="str">
        <f>_xlfn.XLOOKUP(Ventas[[#This Row],[Ship Country]],[1]!Countries[Ship Country],[1]!Countries[Area],"No registrado")</f>
        <v>Sud America</v>
      </c>
      <c r="O754" s="14" t="str">
        <f>_xlfn.XLOOKUP(Ventas[[#This Row],[Ship Country]],[1]!Countries[Ship Country],[1]!Countries[Continent],"No existe")</f>
        <v>America</v>
      </c>
      <c r="P754" s="15" t="str">
        <f>_xlfn.XLOOKUP(Ventas[[#This Row],[Category]],[2]!ProdManager[Category],[2]!ProdManager[Prod_Manager])</f>
        <v>Peter Stone</v>
      </c>
      <c r="Q754" s="15">
        <f>YEAR(Ventas[[#This Row],[Order Date]])</f>
        <v>2015</v>
      </c>
      <c r="R754" s="15" t="str">
        <f>TEXT(Ventas[[#This Row],[Order Date]],"MMM")</f>
        <v>jun</v>
      </c>
    </row>
    <row r="755" spans="1:18" x14ac:dyDescent="0.25">
      <c r="A755" s="6">
        <v>10532</v>
      </c>
      <c r="B755" s="6" t="s">
        <v>159</v>
      </c>
      <c r="C755" s="6" t="s">
        <v>24</v>
      </c>
      <c r="D755" s="6">
        <v>17</v>
      </c>
      <c r="E755" s="6">
        <v>12.07</v>
      </c>
      <c r="F755" s="6">
        <v>24</v>
      </c>
      <c r="G755" s="6" t="s">
        <v>213</v>
      </c>
      <c r="H755" s="6" t="s">
        <v>148</v>
      </c>
      <c r="I755" s="6" t="s">
        <v>149</v>
      </c>
      <c r="J755" s="7">
        <v>42164</v>
      </c>
      <c r="K755" s="12">
        <f>Ventas[[#This Row],[Unit Price]]*Ventas[[#This Row],[Quantity]]</f>
        <v>408</v>
      </c>
      <c r="L755" s="12">
        <f>Ventas[[#This Row],[Unit Cost]]*Ventas[[#This Row],[Quantity]]</f>
        <v>289.68</v>
      </c>
      <c r="M755" s="14">
        <f>Ventas[[#This Row],[Ingresos]]-Ventas[[#This Row],[Costes]]</f>
        <v>118.32</v>
      </c>
      <c r="N755" s="14" t="str">
        <f>_xlfn.XLOOKUP(Ventas[[#This Row],[Ship Country]],[1]!Countries[Ship Country],[1]!Countries[Area],"No registrado")</f>
        <v>Nord Europe</v>
      </c>
      <c r="O755" s="14" t="str">
        <f>_xlfn.XLOOKUP(Ventas[[#This Row],[Ship Country]],[1]!Countries[Ship Country],[1]!Countries[Continent],"No existe")</f>
        <v>Europe</v>
      </c>
      <c r="P755" s="15" t="str">
        <f>_xlfn.XLOOKUP(Ventas[[#This Row],[Category]],[2]!ProdManager[Category],[2]!ProdManager[Prod_Manager])</f>
        <v>Lydia Sinn</v>
      </c>
      <c r="Q755" s="15">
        <f>YEAR(Ventas[[#This Row],[Order Date]])</f>
        <v>2015</v>
      </c>
      <c r="R755" s="15" t="str">
        <f>TEXT(Ventas[[#This Row],[Order Date]],"MMM")</f>
        <v>jun</v>
      </c>
    </row>
    <row r="756" spans="1:18" x14ac:dyDescent="0.25">
      <c r="A756" s="4">
        <v>10532</v>
      </c>
      <c r="B756" s="4" t="s">
        <v>87</v>
      </c>
      <c r="C756" s="4" t="s">
        <v>29</v>
      </c>
      <c r="D756" s="4">
        <v>25.89</v>
      </c>
      <c r="E756" s="4">
        <v>20.9709</v>
      </c>
      <c r="F756" s="4">
        <v>15</v>
      </c>
      <c r="G756" s="4" t="s">
        <v>213</v>
      </c>
      <c r="H756" s="4" t="s">
        <v>148</v>
      </c>
      <c r="I756" s="4" t="s">
        <v>149</v>
      </c>
      <c r="J756" s="5">
        <v>42164</v>
      </c>
      <c r="K756" s="12">
        <f>Ventas[[#This Row],[Unit Price]]*Ventas[[#This Row],[Quantity]]</f>
        <v>388.35</v>
      </c>
      <c r="L756" s="12">
        <f>Ventas[[#This Row],[Unit Cost]]*Ventas[[#This Row],[Quantity]]</f>
        <v>314.56349999999998</v>
      </c>
      <c r="M756" s="14">
        <f>Ventas[[#This Row],[Ingresos]]-Ventas[[#This Row],[Costes]]</f>
        <v>73.786500000000046</v>
      </c>
      <c r="N756" s="14" t="str">
        <f>_xlfn.XLOOKUP(Ventas[[#This Row],[Ship Country]],[1]!Countries[Ship Country],[1]!Countries[Area],"No registrado")</f>
        <v>Nord Europe</v>
      </c>
      <c r="O756" s="14" t="str">
        <f>_xlfn.XLOOKUP(Ventas[[#This Row],[Ship Country]],[1]!Countries[Ship Country],[1]!Countries[Continent],"No existe")</f>
        <v>Europe</v>
      </c>
      <c r="P756" s="15" t="str">
        <f>_xlfn.XLOOKUP(Ventas[[#This Row],[Category]],[2]!ProdManager[Category],[2]!ProdManager[Prod_Manager])</f>
        <v>Peter Stone</v>
      </c>
      <c r="Q756" s="15">
        <f>YEAR(Ventas[[#This Row],[Order Date]])</f>
        <v>2015</v>
      </c>
      <c r="R756" s="15" t="str">
        <f>TEXT(Ventas[[#This Row],[Order Date]],"MMM")</f>
        <v>jun</v>
      </c>
    </row>
    <row r="757" spans="1:18" x14ac:dyDescent="0.25">
      <c r="A757" s="6">
        <v>10533</v>
      </c>
      <c r="B757" s="6" t="s">
        <v>126</v>
      </c>
      <c r="C757" s="6" t="s">
        <v>29</v>
      </c>
      <c r="D757" s="6">
        <v>15</v>
      </c>
      <c r="E757" s="6">
        <v>11.700000000000001</v>
      </c>
      <c r="F757" s="6">
        <v>24</v>
      </c>
      <c r="G757" s="6" t="s">
        <v>88</v>
      </c>
      <c r="H757" s="6" t="s">
        <v>89</v>
      </c>
      <c r="I757" s="6" t="s">
        <v>90</v>
      </c>
      <c r="J757" s="7">
        <v>42167</v>
      </c>
      <c r="K757" s="12">
        <f>Ventas[[#This Row],[Unit Price]]*Ventas[[#This Row],[Quantity]]</f>
        <v>360</v>
      </c>
      <c r="L757" s="12">
        <f>Ventas[[#This Row],[Unit Cost]]*Ventas[[#This Row],[Quantity]]</f>
        <v>280.8</v>
      </c>
      <c r="M757" s="14">
        <f>Ventas[[#This Row],[Ingresos]]-Ventas[[#This Row],[Costes]]</f>
        <v>79.199999999999989</v>
      </c>
      <c r="N757" s="14" t="str">
        <f>_xlfn.XLOOKUP(Ventas[[#This Row],[Ship Country]],[1]!Countries[Ship Country],[1]!Countries[Area],"No registrado")</f>
        <v>Nord Europe</v>
      </c>
      <c r="O757" s="14" t="str">
        <f>_xlfn.XLOOKUP(Ventas[[#This Row],[Ship Country]],[1]!Countries[Ship Country],[1]!Countries[Continent],"No existe")</f>
        <v>Europe</v>
      </c>
      <c r="P757" s="15" t="str">
        <f>_xlfn.XLOOKUP(Ventas[[#This Row],[Category]],[2]!ProdManager[Category],[2]!ProdManager[Prod_Manager])</f>
        <v>Peter Stone</v>
      </c>
      <c r="Q757" s="15">
        <f>YEAR(Ventas[[#This Row],[Order Date]])</f>
        <v>2015</v>
      </c>
      <c r="R757" s="15" t="str">
        <f>TEXT(Ventas[[#This Row],[Order Date]],"MMM")</f>
        <v>jun</v>
      </c>
    </row>
    <row r="758" spans="1:18" x14ac:dyDescent="0.25">
      <c r="A758" s="4">
        <v>10533</v>
      </c>
      <c r="B758" s="4" t="s">
        <v>169</v>
      </c>
      <c r="C758" s="4" t="s">
        <v>24</v>
      </c>
      <c r="D758" s="4">
        <v>22</v>
      </c>
      <c r="E758" s="4">
        <v>17.380000000000003</v>
      </c>
      <c r="F758" s="4">
        <v>50</v>
      </c>
      <c r="G758" s="4" t="s">
        <v>88</v>
      </c>
      <c r="H758" s="4" t="s">
        <v>89</v>
      </c>
      <c r="I758" s="4" t="s">
        <v>90</v>
      </c>
      <c r="J758" s="5">
        <v>42167</v>
      </c>
      <c r="K758" s="12">
        <f>Ventas[[#This Row],[Unit Price]]*Ventas[[#This Row],[Quantity]]</f>
        <v>1100</v>
      </c>
      <c r="L758" s="12">
        <f>Ventas[[#This Row],[Unit Cost]]*Ventas[[#This Row],[Quantity]]</f>
        <v>869.00000000000011</v>
      </c>
      <c r="M758" s="14">
        <f>Ventas[[#This Row],[Ingresos]]-Ventas[[#This Row],[Costes]]</f>
        <v>230.99999999999989</v>
      </c>
      <c r="N758" s="14" t="str">
        <f>_xlfn.XLOOKUP(Ventas[[#This Row],[Ship Country]],[1]!Countries[Ship Country],[1]!Countries[Area],"No registrado")</f>
        <v>Nord Europe</v>
      </c>
      <c r="O758" s="14" t="str">
        <f>_xlfn.XLOOKUP(Ventas[[#This Row],[Ship Country]],[1]!Countries[Ship Country],[1]!Countries[Continent],"No existe")</f>
        <v>Europe</v>
      </c>
      <c r="P758" s="15" t="str">
        <f>_xlfn.XLOOKUP(Ventas[[#This Row],[Category]],[2]!ProdManager[Category],[2]!ProdManager[Prod_Manager])</f>
        <v>Lydia Sinn</v>
      </c>
      <c r="Q758" s="15">
        <f>YEAR(Ventas[[#This Row],[Order Date]])</f>
        <v>2015</v>
      </c>
      <c r="R758" s="15" t="str">
        <f>TEXT(Ventas[[#This Row],[Order Date]],"MMM")</f>
        <v>jun</v>
      </c>
    </row>
    <row r="759" spans="1:18" x14ac:dyDescent="0.25">
      <c r="A759" s="6">
        <v>10533</v>
      </c>
      <c r="B759" s="6" t="s">
        <v>14</v>
      </c>
      <c r="C759" s="6" t="s">
        <v>15</v>
      </c>
      <c r="D759" s="6">
        <v>34.799999999999997</v>
      </c>
      <c r="E759" s="6">
        <v>27.143999999999998</v>
      </c>
      <c r="F759" s="6">
        <v>24</v>
      </c>
      <c r="G759" s="6" t="s">
        <v>88</v>
      </c>
      <c r="H759" s="6" t="s">
        <v>89</v>
      </c>
      <c r="I759" s="6" t="s">
        <v>90</v>
      </c>
      <c r="J759" s="7">
        <v>42167</v>
      </c>
      <c r="K759" s="12">
        <f>Ventas[[#This Row],[Unit Price]]*Ventas[[#This Row],[Quantity]]</f>
        <v>835.19999999999993</v>
      </c>
      <c r="L759" s="12">
        <f>Ventas[[#This Row],[Unit Cost]]*Ventas[[#This Row],[Quantity]]</f>
        <v>651.4559999999999</v>
      </c>
      <c r="M759" s="14">
        <f>Ventas[[#This Row],[Ingresos]]-Ventas[[#This Row],[Costes]]</f>
        <v>183.74400000000003</v>
      </c>
      <c r="N759" s="14" t="str">
        <f>_xlfn.XLOOKUP(Ventas[[#This Row],[Ship Country]],[1]!Countries[Ship Country],[1]!Countries[Area],"No registrado")</f>
        <v>Nord Europe</v>
      </c>
      <c r="O759" s="14" t="str">
        <f>_xlfn.XLOOKUP(Ventas[[#This Row],[Ship Country]],[1]!Countries[Ship Country],[1]!Countries[Continent],"No existe")</f>
        <v>Europe</v>
      </c>
      <c r="P759" s="15" t="str">
        <f>_xlfn.XLOOKUP(Ventas[[#This Row],[Category]],[2]!ProdManager[Category],[2]!ProdManager[Prod_Manager])</f>
        <v>Peter Stone</v>
      </c>
      <c r="Q759" s="15">
        <f>YEAR(Ventas[[#This Row],[Order Date]])</f>
        <v>2015</v>
      </c>
      <c r="R759" s="15" t="str">
        <f>TEXT(Ventas[[#This Row],[Order Date]],"MMM")</f>
        <v>jun</v>
      </c>
    </row>
    <row r="760" spans="1:18" x14ac:dyDescent="0.25">
      <c r="A760" s="4">
        <v>10534</v>
      </c>
      <c r="B760" s="4" t="s">
        <v>87</v>
      </c>
      <c r="C760" s="4" t="s">
        <v>29</v>
      </c>
      <c r="D760" s="4">
        <v>25.89</v>
      </c>
      <c r="E760" s="4">
        <v>19.935300000000002</v>
      </c>
      <c r="F760" s="4">
        <v>10</v>
      </c>
      <c r="G760" s="4" t="s">
        <v>127</v>
      </c>
      <c r="H760" s="4" t="s">
        <v>128</v>
      </c>
      <c r="I760" s="4" t="s">
        <v>21</v>
      </c>
      <c r="J760" s="5">
        <v>42167</v>
      </c>
      <c r="K760" s="12">
        <f>Ventas[[#This Row],[Unit Price]]*Ventas[[#This Row],[Quantity]]</f>
        <v>258.89999999999998</v>
      </c>
      <c r="L760" s="12">
        <f>Ventas[[#This Row],[Unit Cost]]*Ventas[[#This Row],[Quantity]]</f>
        <v>199.35300000000001</v>
      </c>
      <c r="M760" s="14">
        <f>Ventas[[#This Row],[Ingresos]]-Ventas[[#This Row],[Costes]]</f>
        <v>59.546999999999969</v>
      </c>
      <c r="N760" s="14" t="str">
        <f>_xlfn.XLOOKUP(Ventas[[#This Row],[Ship Country]],[1]!Countries[Ship Country],[1]!Countries[Area],"No registrado")</f>
        <v>Nord Europe</v>
      </c>
      <c r="O760" s="14" t="str">
        <f>_xlfn.XLOOKUP(Ventas[[#This Row],[Ship Country]],[1]!Countries[Ship Country],[1]!Countries[Continent],"No existe")</f>
        <v>Europe</v>
      </c>
      <c r="P760" s="15" t="str">
        <f>_xlfn.XLOOKUP(Ventas[[#This Row],[Category]],[2]!ProdManager[Category],[2]!ProdManager[Prod_Manager])</f>
        <v>Peter Stone</v>
      </c>
      <c r="Q760" s="15">
        <f>YEAR(Ventas[[#This Row],[Order Date]])</f>
        <v>2015</v>
      </c>
      <c r="R760" s="15" t="str">
        <f>TEXT(Ventas[[#This Row],[Order Date]],"MMM")</f>
        <v>jun</v>
      </c>
    </row>
    <row r="761" spans="1:18" x14ac:dyDescent="0.25">
      <c r="A761" s="6">
        <v>10534</v>
      </c>
      <c r="B761" s="6" t="s">
        <v>98</v>
      </c>
      <c r="C761" s="6" t="s">
        <v>29</v>
      </c>
      <c r="D761" s="6">
        <v>18.399999999999999</v>
      </c>
      <c r="E761" s="6">
        <v>14.536</v>
      </c>
      <c r="F761" s="6">
        <v>10</v>
      </c>
      <c r="G761" s="6" t="s">
        <v>127</v>
      </c>
      <c r="H761" s="6" t="s">
        <v>128</v>
      </c>
      <c r="I761" s="6" t="s">
        <v>21</v>
      </c>
      <c r="J761" s="7">
        <v>42167</v>
      </c>
      <c r="K761" s="12">
        <f>Ventas[[#This Row],[Unit Price]]*Ventas[[#This Row],[Quantity]]</f>
        <v>184</v>
      </c>
      <c r="L761" s="12">
        <f>Ventas[[#This Row],[Unit Cost]]*Ventas[[#This Row],[Quantity]]</f>
        <v>145.35999999999999</v>
      </c>
      <c r="M761" s="14">
        <f>Ventas[[#This Row],[Ingresos]]-Ventas[[#This Row],[Costes]]</f>
        <v>38.640000000000015</v>
      </c>
      <c r="N761" s="14" t="str">
        <f>_xlfn.XLOOKUP(Ventas[[#This Row],[Ship Country]],[1]!Countries[Ship Country],[1]!Countries[Area],"No registrado")</f>
        <v>Nord Europe</v>
      </c>
      <c r="O761" s="14" t="str">
        <f>_xlfn.XLOOKUP(Ventas[[#This Row],[Ship Country]],[1]!Countries[Ship Country],[1]!Countries[Continent],"No existe")</f>
        <v>Europe</v>
      </c>
      <c r="P761" s="15" t="str">
        <f>_xlfn.XLOOKUP(Ventas[[#This Row],[Category]],[2]!ProdManager[Category],[2]!ProdManager[Prod_Manager])</f>
        <v>Peter Stone</v>
      </c>
      <c r="Q761" s="15">
        <f>YEAR(Ventas[[#This Row],[Order Date]])</f>
        <v>2015</v>
      </c>
      <c r="R761" s="15" t="str">
        <f>TEXT(Ventas[[#This Row],[Order Date]],"MMM")</f>
        <v>jun</v>
      </c>
    </row>
    <row r="762" spans="1:18" x14ac:dyDescent="0.25">
      <c r="A762" s="4">
        <v>10534</v>
      </c>
      <c r="B762" s="4" t="s">
        <v>145</v>
      </c>
      <c r="C762" s="4" t="s">
        <v>46</v>
      </c>
      <c r="D762" s="4">
        <v>7.45</v>
      </c>
      <c r="E762" s="4">
        <v>5.9600000000000009</v>
      </c>
      <c r="F762" s="4">
        <v>10</v>
      </c>
      <c r="G762" s="4" t="s">
        <v>127</v>
      </c>
      <c r="H762" s="4" t="s">
        <v>128</v>
      </c>
      <c r="I762" s="4" t="s">
        <v>21</v>
      </c>
      <c r="J762" s="5">
        <v>42167</v>
      </c>
      <c r="K762" s="12">
        <f>Ventas[[#This Row],[Unit Price]]*Ventas[[#This Row],[Quantity]]</f>
        <v>74.5</v>
      </c>
      <c r="L762" s="12">
        <f>Ventas[[#This Row],[Unit Cost]]*Ventas[[#This Row],[Quantity]]</f>
        <v>59.600000000000009</v>
      </c>
      <c r="M762" s="14">
        <f>Ventas[[#This Row],[Ingresos]]-Ventas[[#This Row],[Costes]]</f>
        <v>14.899999999999991</v>
      </c>
      <c r="N762" s="14" t="str">
        <f>_xlfn.XLOOKUP(Ventas[[#This Row],[Ship Country]],[1]!Countries[Ship Country],[1]!Countries[Area],"No registrado")</f>
        <v>Nord Europe</v>
      </c>
      <c r="O762" s="14" t="str">
        <f>_xlfn.XLOOKUP(Ventas[[#This Row],[Ship Country]],[1]!Countries[Ship Country],[1]!Countries[Continent],"No existe")</f>
        <v>Europe</v>
      </c>
      <c r="P762" s="15" t="str">
        <f>_xlfn.XLOOKUP(Ventas[[#This Row],[Category]],[2]!ProdManager[Category],[2]!ProdManager[Prod_Manager])</f>
        <v>John Matter</v>
      </c>
      <c r="Q762" s="15">
        <f>YEAR(Ventas[[#This Row],[Order Date]])</f>
        <v>2015</v>
      </c>
      <c r="R762" s="15" t="str">
        <f>TEXT(Ventas[[#This Row],[Order Date]],"MMM")</f>
        <v>jun</v>
      </c>
    </row>
    <row r="763" spans="1:18" x14ac:dyDescent="0.25">
      <c r="A763" s="6">
        <v>10535</v>
      </c>
      <c r="B763" s="6" t="s">
        <v>16</v>
      </c>
      <c r="C763" s="6" t="s">
        <v>15</v>
      </c>
      <c r="D763" s="6">
        <v>21</v>
      </c>
      <c r="E763" s="6">
        <v>16.170000000000002</v>
      </c>
      <c r="F763" s="6">
        <v>50</v>
      </c>
      <c r="G763" s="6" t="s">
        <v>214</v>
      </c>
      <c r="H763" s="6" t="s">
        <v>73</v>
      </c>
      <c r="I763" s="6" t="s">
        <v>74</v>
      </c>
      <c r="J763" s="7">
        <v>42168</v>
      </c>
      <c r="K763" s="12">
        <f>Ventas[[#This Row],[Unit Price]]*Ventas[[#This Row],[Quantity]]</f>
        <v>1050</v>
      </c>
      <c r="L763" s="12">
        <f>Ventas[[#This Row],[Unit Cost]]*Ventas[[#This Row],[Quantity]]</f>
        <v>808.50000000000011</v>
      </c>
      <c r="M763" s="14">
        <f>Ventas[[#This Row],[Ingresos]]-Ventas[[#This Row],[Costes]]</f>
        <v>241.49999999999989</v>
      </c>
      <c r="N763" s="14" t="str">
        <f>_xlfn.XLOOKUP(Ventas[[#This Row],[Ship Country]],[1]!Countries[Ship Country],[1]!Countries[Area],"No registrado")</f>
        <v>Sud America</v>
      </c>
      <c r="O763" s="14" t="str">
        <f>_xlfn.XLOOKUP(Ventas[[#This Row],[Ship Country]],[1]!Countries[Ship Country],[1]!Countries[Continent],"No existe")</f>
        <v>America</v>
      </c>
      <c r="P763" s="15" t="str">
        <f>_xlfn.XLOOKUP(Ventas[[#This Row],[Category]],[2]!ProdManager[Category],[2]!ProdManager[Prod_Manager])</f>
        <v>Peter Stone</v>
      </c>
      <c r="Q763" s="15">
        <f>YEAR(Ventas[[#This Row],[Order Date]])</f>
        <v>2015</v>
      </c>
      <c r="R763" s="15" t="str">
        <f>TEXT(Ventas[[#This Row],[Order Date]],"MMM")</f>
        <v>jun</v>
      </c>
    </row>
    <row r="764" spans="1:18" x14ac:dyDescent="0.25">
      <c r="A764" s="4">
        <v>10535</v>
      </c>
      <c r="B764" s="4" t="s">
        <v>98</v>
      </c>
      <c r="C764" s="4" t="s">
        <v>29</v>
      </c>
      <c r="D764" s="4">
        <v>18.399999999999999</v>
      </c>
      <c r="E764" s="4">
        <v>13.983999999999998</v>
      </c>
      <c r="F764" s="4">
        <v>10</v>
      </c>
      <c r="G764" s="4" t="s">
        <v>214</v>
      </c>
      <c r="H764" s="4" t="s">
        <v>73</v>
      </c>
      <c r="I764" s="4" t="s">
        <v>74</v>
      </c>
      <c r="J764" s="5">
        <v>42168</v>
      </c>
      <c r="K764" s="12">
        <f>Ventas[[#This Row],[Unit Price]]*Ventas[[#This Row],[Quantity]]</f>
        <v>184</v>
      </c>
      <c r="L764" s="12">
        <f>Ventas[[#This Row],[Unit Cost]]*Ventas[[#This Row],[Quantity]]</f>
        <v>139.83999999999997</v>
      </c>
      <c r="M764" s="14">
        <f>Ventas[[#This Row],[Ingresos]]-Ventas[[#This Row],[Costes]]</f>
        <v>44.160000000000025</v>
      </c>
      <c r="N764" s="14" t="str">
        <f>_xlfn.XLOOKUP(Ventas[[#This Row],[Ship Country]],[1]!Countries[Ship Country],[1]!Countries[Area],"No registrado")</f>
        <v>Sud America</v>
      </c>
      <c r="O764" s="14" t="str">
        <f>_xlfn.XLOOKUP(Ventas[[#This Row],[Ship Country]],[1]!Countries[Ship Country],[1]!Countries[Continent],"No existe")</f>
        <v>America</v>
      </c>
      <c r="P764" s="15" t="str">
        <f>_xlfn.XLOOKUP(Ventas[[#This Row],[Category]],[2]!ProdManager[Category],[2]!ProdManager[Prod_Manager])</f>
        <v>Peter Stone</v>
      </c>
      <c r="Q764" s="15">
        <f>YEAR(Ventas[[#This Row],[Order Date]])</f>
        <v>2015</v>
      </c>
      <c r="R764" s="15" t="str">
        <f>TEXT(Ventas[[#This Row],[Order Date]],"MMM")</f>
        <v>jun</v>
      </c>
    </row>
    <row r="765" spans="1:18" x14ac:dyDescent="0.25">
      <c r="A765" s="6">
        <v>10535</v>
      </c>
      <c r="B765" s="6" t="s">
        <v>33</v>
      </c>
      <c r="C765" s="6" t="s">
        <v>10</v>
      </c>
      <c r="D765" s="6">
        <v>19.5</v>
      </c>
      <c r="E765" s="6">
        <v>16.184999999999999</v>
      </c>
      <c r="F765" s="6">
        <v>5</v>
      </c>
      <c r="G765" s="6" t="s">
        <v>214</v>
      </c>
      <c r="H765" s="6" t="s">
        <v>73</v>
      </c>
      <c r="I765" s="6" t="s">
        <v>74</v>
      </c>
      <c r="J765" s="7">
        <v>42168</v>
      </c>
      <c r="K765" s="12">
        <f>Ventas[[#This Row],[Unit Price]]*Ventas[[#This Row],[Quantity]]</f>
        <v>97.5</v>
      </c>
      <c r="L765" s="12">
        <f>Ventas[[#This Row],[Unit Cost]]*Ventas[[#This Row],[Quantity]]</f>
        <v>80.924999999999997</v>
      </c>
      <c r="M765" s="14">
        <f>Ventas[[#This Row],[Ingresos]]-Ventas[[#This Row],[Costes]]</f>
        <v>16.575000000000003</v>
      </c>
      <c r="N765" s="14" t="str">
        <f>_xlfn.XLOOKUP(Ventas[[#This Row],[Ship Country]],[1]!Countries[Ship Country],[1]!Countries[Area],"No registrado")</f>
        <v>Sud America</v>
      </c>
      <c r="O765" s="14" t="str">
        <f>_xlfn.XLOOKUP(Ventas[[#This Row],[Ship Country]],[1]!Countries[Ship Country],[1]!Countries[Continent],"No existe")</f>
        <v>America</v>
      </c>
      <c r="P765" s="15" t="str">
        <f>_xlfn.XLOOKUP(Ventas[[#This Row],[Category]],[2]!ProdManager[Category],[2]!ProdManager[Prod_Manager])</f>
        <v>Marc Caine</v>
      </c>
      <c r="Q765" s="15">
        <f>YEAR(Ventas[[#This Row],[Order Date]])</f>
        <v>2015</v>
      </c>
      <c r="R765" s="15" t="str">
        <f>TEXT(Ventas[[#This Row],[Order Date]],"MMM")</f>
        <v>jun</v>
      </c>
    </row>
    <row r="766" spans="1:18" x14ac:dyDescent="0.25">
      <c r="A766" s="4">
        <v>10535</v>
      </c>
      <c r="B766" s="4" t="s">
        <v>52</v>
      </c>
      <c r="C766" s="4" t="s">
        <v>15</v>
      </c>
      <c r="D766" s="4">
        <v>55</v>
      </c>
      <c r="E766" s="4">
        <v>43.45</v>
      </c>
      <c r="F766" s="4">
        <v>15</v>
      </c>
      <c r="G766" s="4" t="s">
        <v>214</v>
      </c>
      <c r="H766" s="4" t="s">
        <v>73</v>
      </c>
      <c r="I766" s="4" t="s">
        <v>74</v>
      </c>
      <c r="J766" s="5">
        <v>42168</v>
      </c>
      <c r="K766" s="12">
        <f>Ventas[[#This Row],[Unit Price]]*Ventas[[#This Row],[Quantity]]</f>
        <v>825</v>
      </c>
      <c r="L766" s="12">
        <f>Ventas[[#This Row],[Unit Cost]]*Ventas[[#This Row],[Quantity]]</f>
        <v>651.75</v>
      </c>
      <c r="M766" s="14">
        <f>Ventas[[#This Row],[Ingresos]]-Ventas[[#This Row],[Costes]]</f>
        <v>173.25</v>
      </c>
      <c r="N766" s="14" t="str">
        <f>_xlfn.XLOOKUP(Ventas[[#This Row],[Ship Country]],[1]!Countries[Ship Country],[1]!Countries[Area],"No registrado")</f>
        <v>Sud America</v>
      </c>
      <c r="O766" s="14" t="str">
        <f>_xlfn.XLOOKUP(Ventas[[#This Row],[Ship Country]],[1]!Countries[Ship Country],[1]!Countries[Continent],"No existe")</f>
        <v>America</v>
      </c>
      <c r="P766" s="15" t="str">
        <f>_xlfn.XLOOKUP(Ventas[[#This Row],[Category]],[2]!ProdManager[Category],[2]!ProdManager[Prod_Manager])</f>
        <v>Peter Stone</v>
      </c>
      <c r="Q766" s="15">
        <f>YEAR(Ventas[[#This Row],[Order Date]])</f>
        <v>2015</v>
      </c>
      <c r="R766" s="15" t="str">
        <f>TEXT(Ventas[[#This Row],[Order Date]],"MMM")</f>
        <v>jun</v>
      </c>
    </row>
    <row r="767" spans="1:18" x14ac:dyDescent="0.25">
      <c r="A767" s="6">
        <v>10536</v>
      </c>
      <c r="B767" s="6" t="s">
        <v>94</v>
      </c>
      <c r="C767" s="6" t="s">
        <v>15</v>
      </c>
      <c r="D767" s="6">
        <v>38</v>
      </c>
      <c r="E767" s="6">
        <v>29.64</v>
      </c>
      <c r="F767" s="6">
        <v>15</v>
      </c>
      <c r="G767" s="6" t="s">
        <v>127</v>
      </c>
      <c r="H767" s="6" t="s">
        <v>128</v>
      </c>
      <c r="I767" s="6" t="s">
        <v>21</v>
      </c>
      <c r="J767" s="7">
        <v>42169</v>
      </c>
      <c r="K767" s="12">
        <f>Ventas[[#This Row],[Unit Price]]*Ventas[[#This Row],[Quantity]]</f>
        <v>570</v>
      </c>
      <c r="L767" s="12">
        <f>Ventas[[#This Row],[Unit Cost]]*Ventas[[#This Row],[Quantity]]</f>
        <v>444.6</v>
      </c>
      <c r="M767" s="14">
        <f>Ventas[[#This Row],[Ingresos]]-Ventas[[#This Row],[Costes]]</f>
        <v>125.39999999999998</v>
      </c>
      <c r="N767" s="14" t="str">
        <f>_xlfn.XLOOKUP(Ventas[[#This Row],[Ship Country]],[1]!Countries[Ship Country],[1]!Countries[Area],"No registrado")</f>
        <v>Nord Europe</v>
      </c>
      <c r="O767" s="14" t="str">
        <f>_xlfn.XLOOKUP(Ventas[[#This Row],[Ship Country]],[1]!Countries[Ship Country],[1]!Countries[Continent],"No existe")</f>
        <v>Europe</v>
      </c>
      <c r="P767" s="15" t="str">
        <f>_xlfn.XLOOKUP(Ventas[[#This Row],[Category]],[2]!ProdManager[Category],[2]!ProdManager[Prod_Manager])</f>
        <v>Peter Stone</v>
      </c>
      <c r="Q767" s="15">
        <f>YEAR(Ventas[[#This Row],[Order Date]])</f>
        <v>2015</v>
      </c>
      <c r="R767" s="15" t="str">
        <f>TEXT(Ventas[[#This Row],[Order Date]],"MMM")</f>
        <v>jun</v>
      </c>
    </row>
    <row r="768" spans="1:18" x14ac:dyDescent="0.25">
      <c r="A768" s="4">
        <v>10536</v>
      </c>
      <c r="B768" s="4" t="s">
        <v>44</v>
      </c>
      <c r="C768" s="4" t="s">
        <v>15</v>
      </c>
      <c r="D768" s="4">
        <v>12.5</v>
      </c>
      <c r="E768" s="4">
        <v>10</v>
      </c>
      <c r="F768" s="4">
        <v>20</v>
      </c>
      <c r="G768" s="4" t="s">
        <v>127</v>
      </c>
      <c r="H768" s="4" t="s">
        <v>128</v>
      </c>
      <c r="I768" s="4" t="s">
        <v>21</v>
      </c>
      <c r="J768" s="5">
        <v>42169</v>
      </c>
      <c r="K768" s="12">
        <f>Ventas[[#This Row],[Unit Price]]*Ventas[[#This Row],[Quantity]]</f>
        <v>250</v>
      </c>
      <c r="L768" s="12">
        <f>Ventas[[#This Row],[Unit Cost]]*Ventas[[#This Row],[Quantity]]</f>
        <v>200</v>
      </c>
      <c r="M768" s="14">
        <f>Ventas[[#This Row],[Ingresos]]-Ventas[[#This Row],[Costes]]</f>
        <v>50</v>
      </c>
      <c r="N768" s="14" t="str">
        <f>_xlfn.XLOOKUP(Ventas[[#This Row],[Ship Country]],[1]!Countries[Ship Country],[1]!Countries[Area],"No registrado")</f>
        <v>Nord Europe</v>
      </c>
      <c r="O768" s="14" t="str">
        <f>_xlfn.XLOOKUP(Ventas[[#This Row],[Ship Country]],[1]!Countries[Ship Country],[1]!Countries[Continent],"No existe")</f>
        <v>Europe</v>
      </c>
      <c r="P768" s="15" t="str">
        <f>_xlfn.XLOOKUP(Ventas[[#This Row],[Category]],[2]!ProdManager[Category],[2]!ProdManager[Prod_Manager])</f>
        <v>Peter Stone</v>
      </c>
      <c r="Q768" s="15">
        <f>YEAR(Ventas[[#This Row],[Order Date]])</f>
        <v>2015</v>
      </c>
      <c r="R768" s="15" t="str">
        <f>TEXT(Ventas[[#This Row],[Order Date]],"MMM")</f>
        <v>jun</v>
      </c>
    </row>
    <row r="769" spans="1:18" x14ac:dyDescent="0.25">
      <c r="A769" s="6">
        <v>10536</v>
      </c>
      <c r="B769" s="6" t="s">
        <v>39</v>
      </c>
      <c r="C769" s="6" t="s">
        <v>15</v>
      </c>
      <c r="D769" s="6">
        <v>2.5</v>
      </c>
      <c r="E769" s="6">
        <v>1.9750000000000001</v>
      </c>
      <c r="F769" s="6">
        <v>30</v>
      </c>
      <c r="G769" s="6" t="s">
        <v>127</v>
      </c>
      <c r="H769" s="6" t="s">
        <v>128</v>
      </c>
      <c r="I769" s="6" t="s">
        <v>21</v>
      </c>
      <c r="J769" s="7">
        <v>42169</v>
      </c>
      <c r="K769" s="12">
        <f>Ventas[[#This Row],[Unit Price]]*Ventas[[#This Row],[Quantity]]</f>
        <v>75</v>
      </c>
      <c r="L769" s="12">
        <f>Ventas[[#This Row],[Unit Cost]]*Ventas[[#This Row],[Quantity]]</f>
        <v>59.25</v>
      </c>
      <c r="M769" s="14">
        <f>Ventas[[#This Row],[Ingresos]]-Ventas[[#This Row],[Costes]]</f>
        <v>15.75</v>
      </c>
      <c r="N769" s="14" t="str">
        <f>_xlfn.XLOOKUP(Ventas[[#This Row],[Ship Country]],[1]!Countries[Ship Country],[1]!Countries[Area],"No registrado")</f>
        <v>Nord Europe</v>
      </c>
      <c r="O769" s="14" t="str">
        <f>_xlfn.XLOOKUP(Ventas[[#This Row],[Ship Country]],[1]!Countries[Ship Country],[1]!Countries[Continent],"No existe")</f>
        <v>Europe</v>
      </c>
      <c r="P769" s="15" t="str">
        <f>_xlfn.XLOOKUP(Ventas[[#This Row],[Category]],[2]!ProdManager[Category],[2]!ProdManager[Prod_Manager])</f>
        <v>Peter Stone</v>
      </c>
      <c r="Q769" s="15">
        <f>YEAR(Ventas[[#This Row],[Order Date]])</f>
        <v>2015</v>
      </c>
      <c r="R769" s="15" t="str">
        <f>TEXT(Ventas[[#This Row],[Order Date]],"MMM")</f>
        <v>jun</v>
      </c>
    </row>
    <row r="770" spans="1:18" x14ac:dyDescent="0.25">
      <c r="A770" s="4">
        <v>10536</v>
      </c>
      <c r="B770" s="4" t="s">
        <v>40</v>
      </c>
      <c r="C770" s="4" t="s">
        <v>15</v>
      </c>
      <c r="D770" s="4">
        <v>34</v>
      </c>
      <c r="E770" s="4">
        <v>25.84</v>
      </c>
      <c r="F770" s="4">
        <v>35</v>
      </c>
      <c r="G770" s="4" t="s">
        <v>127</v>
      </c>
      <c r="H770" s="4" t="s">
        <v>128</v>
      </c>
      <c r="I770" s="4" t="s">
        <v>21</v>
      </c>
      <c r="J770" s="5">
        <v>42169</v>
      </c>
      <c r="K770" s="12">
        <f>Ventas[[#This Row],[Unit Price]]*Ventas[[#This Row],[Quantity]]</f>
        <v>1190</v>
      </c>
      <c r="L770" s="12">
        <f>Ventas[[#This Row],[Unit Cost]]*Ventas[[#This Row],[Quantity]]</f>
        <v>904.4</v>
      </c>
      <c r="M770" s="14">
        <f>Ventas[[#This Row],[Ingresos]]-Ventas[[#This Row],[Costes]]</f>
        <v>285.60000000000002</v>
      </c>
      <c r="N770" s="14" t="str">
        <f>_xlfn.XLOOKUP(Ventas[[#This Row],[Ship Country]],[1]!Countries[Ship Country],[1]!Countries[Area],"No registrado")</f>
        <v>Nord Europe</v>
      </c>
      <c r="O770" s="14" t="str">
        <f>_xlfn.XLOOKUP(Ventas[[#This Row],[Ship Country]],[1]!Countries[Ship Country],[1]!Countries[Continent],"No existe")</f>
        <v>Europe</v>
      </c>
      <c r="P770" s="15" t="str">
        <f>_xlfn.XLOOKUP(Ventas[[#This Row],[Category]],[2]!ProdManager[Category],[2]!ProdManager[Prod_Manager])</f>
        <v>Peter Stone</v>
      </c>
      <c r="Q770" s="15">
        <f>YEAR(Ventas[[#This Row],[Order Date]])</f>
        <v>2015</v>
      </c>
      <c r="R770" s="15" t="str">
        <f>TEXT(Ventas[[#This Row],[Order Date]],"MMM")</f>
        <v>jun</v>
      </c>
    </row>
    <row r="771" spans="1:18" x14ac:dyDescent="0.25">
      <c r="A771" s="6">
        <v>10537</v>
      </c>
      <c r="B771" s="6" t="s">
        <v>14</v>
      </c>
      <c r="C771" s="6" t="s">
        <v>15</v>
      </c>
      <c r="D771" s="6">
        <v>34.799999999999997</v>
      </c>
      <c r="E771" s="6">
        <v>26.795999999999999</v>
      </c>
      <c r="F771" s="6">
        <v>21</v>
      </c>
      <c r="G771" s="6" t="s">
        <v>53</v>
      </c>
      <c r="H771" s="6" t="s">
        <v>54</v>
      </c>
      <c r="I771" s="6" t="s">
        <v>49</v>
      </c>
      <c r="J771" s="7">
        <v>42169</v>
      </c>
      <c r="K771" s="12">
        <f>Ventas[[#This Row],[Unit Price]]*Ventas[[#This Row],[Quantity]]</f>
        <v>730.8</v>
      </c>
      <c r="L771" s="12">
        <f>Ventas[[#This Row],[Unit Cost]]*Ventas[[#This Row],[Quantity]]</f>
        <v>562.71600000000001</v>
      </c>
      <c r="M771" s="14">
        <f>Ventas[[#This Row],[Ingresos]]-Ventas[[#This Row],[Costes]]</f>
        <v>168.08399999999995</v>
      </c>
      <c r="N771" s="14" t="str">
        <f>_xlfn.XLOOKUP(Ventas[[#This Row],[Ship Country]],[1]!Countries[Ship Country],[1]!Countries[Area],"No registrado")</f>
        <v>Nord Europe</v>
      </c>
      <c r="O771" s="14" t="str">
        <f>_xlfn.XLOOKUP(Ventas[[#This Row],[Ship Country]],[1]!Countries[Ship Country],[1]!Countries[Continent],"No existe")</f>
        <v>Europe</v>
      </c>
      <c r="P771" s="15" t="str">
        <f>_xlfn.XLOOKUP(Ventas[[#This Row],[Category]],[2]!ProdManager[Category],[2]!ProdManager[Prod_Manager])</f>
        <v>Peter Stone</v>
      </c>
      <c r="Q771" s="15">
        <f>YEAR(Ventas[[#This Row],[Order Date]])</f>
        <v>2015</v>
      </c>
      <c r="R771" s="15" t="str">
        <f>TEXT(Ventas[[#This Row],[Order Date]],"MMM")</f>
        <v>jun</v>
      </c>
    </row>
    <row r="772" spans="1:18" x14ac:dyDescent="0.25">
      <c r="A772" s="4">
        <v>10537</v>
      </c>
      <c r="B772" s="4" t="s">
        <v>126</v>
      </c>
      <c r="C772" s="4" t="s">
        <v>29</v>
      </c>
      <c r="D772" s="4">
        <v>15</v>
      </c>
      <c r="E772" s="4">
        <v>11.700000000000001</v>
      </c>
      <c r="F772" s="4">
        <v>9</v>
      </c>
      <c r="G772" s="4" t="s">
        <v>53</v>
      </c>
      <c r="H772" s="4" t="s">
        <v>54</v>
      </c>
      <c r="I772" s="4" t="s">
        <v>49</v>
      </c>
      <c r="J772" s="5">
        <v>42169</v>
      </c>
      <c r="K772" s="12">
        <f>Ventas[[#This Row],[Unit Price]]*Ventas[[#This Row],[Quantity]]</f>
        <v>135</v>
      </c>
      <c r="L772" s="12">
        <f>Ventas[[#This Row],[Unit Cost]]*Ventas[[#This Row],[Quantity]]</f>
        <v>105.30000000000001</v>
      </c>
      <c r="M772" s="14">
        <f>Ventas[[#This Row],[Ingresos]]-Ventas[[#This Row],[Costes]]</f>
        <v>29.699999999999989</v>
      </c>
      <c r="N772" s="14" t="str">
        <f>_xlfn.XLOOKUP(Ventas[[#This Row],[Ship Country]],[1]!Countries[Ship Country],[1]!Countries[Area],"No registrado")</f>
        <v>Nord Europe</v>
      </c>
      <c r="O772" s="14" t="str">
        <f>_xlfn.XLOOKUP(Ventas[[#This Row],[Ship Country]],[1]!Countries[Ship Country],[1]!Countries[Continent],"No existe")</f>
        <v>Europe</v>
      </c>
      <c r="P772" s="15" t="str">
        <f>_xlfn.XLOOKUP(Ventas[[#This Row],[Category]],[2]!ProdManager[Category],[2]!ProdManager[Prod_Manager])</f>
        <v>Peter Stone</v>
      </c>
      <c r="Q772" s="15">
        <f>YEAR(Ventas[[#This Row],[Order Date]])</f>
        <v>2015</v>
      </c>
      <c r="R772" s="15" t="str">
        <f>TEXT(Ventas[[#This Row],[Order Date]],"MMM")</f>
        <v>jun</v>
      </c>
    </row>
    <row r="773" spans="1:18" x14ac:dyDescent="0.25">
      <c r="A773" s="6">
        <v>10537</v>
      </c>
      <c r="B773" s="6" t="s">
        <v>22</v>
      </c>
      <c r="C773" s="6" t="s">
        <v>18</v>
      </c>
      <c r="D773" s="6">
        <v>53</v>
      </c>
      <c r="E773" s="6">
        <v>41.870000000000005</v>
      </c>
      <c r="F773" s="6">
        <v>6</v>
      </c>
      <c r="G773" s="6" t="s">
        <v>53</v>
      </c>
      <c r="H773" s="6" t="s">
        <v>54</v>
      </c>
      <c r="I773" s="6" t="s">
        <v>49</v>
      </c>
      <c r="J773" s="7">
        <v>42169</v>
      </c>
      <c r="K773" s="12">
        <f>Ventas[[#This Row],[Unit Price]]*Ventas[[#This Row],[Quantity]]</f>
        <v>318</v>
      </c>
      <c r="L773" s="12">
        <f>Ventas[[#This Row],[Unit Cost]]*Ventas[[#This Row],[Quantity]]</f>
        <v>251.22000000000003</v>
      </c>
      <c r="M773" s="14">
        <f>Ventas[[#This Row],[Ingresos]]-Ventas[[#This Row],[Costes]]</f>
        <v>66.779999999999973</v>
      </c>
      <c r="N773" s="14" t="str">
        <f>_xlfn.XLOOKUP(Ventas[[#This Row],[Ship Country]],[1]!Countries[Ship Country],[1]!Countries[Area],"No registrado")</f>
        <v>Nord Europe</v>
      </c>
      <c r="O773" s="14" t="str">
        <f>_xlfn.XLOOKUP(Ventas[[#This Row],[Ship Country]],[1]!Countries[Ship Country],[1]!Countries[Continent],"No existe")</f>
        <v>Europe</v>
      </c>
      <c r="P773" s="15" t="str">
        <f>_xlfn.XLOOKUP(Ventas[[#This Row],[Category]],[2]!ProdManager[Category],[2]!ProdManager[Prod_Manager])</f>
        <v>Marc Caine</v>
      </c>
      <c r="Q773" s="15">
        <f>YEAR(Ventas[[#This Row],[Order Date]])</f>
        <v>2015</v>
      </c>
      <c r="R773" s="15" t="str">
        <f>TEXT(Ventas[[#This Row],[Order Date]],"MMM")</f>
        <v>jun</v>
      </c>
    </row>
    <row r="774" spans="1:18" x14ac:dyDescent="0.25">
      <c r="A774" s="4">
        <v>10537</v>
      </c>
      <c r="B774" s="4" t="s">
        <v>44</v>
      </c>
      <c r="C774" s="4" t="s">
        <v>15</v>
      </c>
      <c r="D774" s="4">
        <v>12.5</v>
      </c>
      <c r="E774" s="4">
        <v>10</v>
      </c>
      <c r="F774" s="4">
        <v>30</v>
      </c>
      <c r="G774" s="4" t="s">
        <v>53</v>
      </c>
      <c r="H774" s="4" t="s">
        <v>54</v>
      </c>
      <c r="I774" s="4" t="s">
        <v>49</v>
      </c>
      <c r="J774" s="5">
        <v>42169</v>
      </c>
      <c r="K774" s="12">
        <f>Ventas[[#This Row],[Unit Price]]*Ventas[[#This Row],[Quantity]]</f>
        <v>375</v>
      </c>
      <c r="L774" s="12">
        <f>Ventas[[#This Row],[Unit Cost]]*Ventas[[#This Row],[Quantity]]</f>
        <v>300</v>
      </c>
      <c r="M774" s="14">
        <f>Ventas[[#This Row],[Ingresos]]-Ventas[[#This Row],[Costes]]</f>
        <v>75</v>
      </c>
      <c r="N774" s="14" t="str">
        <f>_xlfn.XLOOKUP(Ventas[[#This Row],[Ship Country]],[1]!Countries[Ship Country],[1]!Countries[Area],"No registrado")</f>
        <v>Nord Europe</v>
      </c>
      <c r="O774" s="14" t="str">
        <f>_xlfn.XLOOKUP(Ventas[[#This Row],[Ship Country]],[1]!Countries[Ship Country],[1]!Countries[Continent],"No existe")</f>
        <v>Europe</v>
      </c>
      <c r="P774" s="15" t="str">
        <f>_xlfn.XLOOKUP(Ventas[[#This Row],[Category]],[2]!ProdManager[Category],[2]!ProdManager[Prod_Manager])</f>
        <v>Peter Stone</v>
      </c>
      <c r="Q774" s="15">
        <f>YEAR(Ventas[[#This Row],[Order Date]])</f>
        <v>2015</v>
      </c>
      <c r="R774" s="15" t="str">
        <f>TEXT(Ventas[[#This Row],[Order Date]],"MMM")</f>
        <v>jun</v>
      </c>
    </row>
    <row r="775" spans="1:18" x14ac:dyDescent="0.25">
      <c r="A775" s="6">
        <v>10537</v>
      </c>
      <c r="B775" s="6" t="s">
        <v>174</v>
      </c>
      <c r="C775" s="6" t="s">
        <v>29</v>
      </c>
      <c r="D775" s="6">
        <v>13.25</v>
      </c>
      <c r="E775" s="6">
        <v>10.335000000000001</v>
      </c>
      <c r="F775" s="6">
        <v>20</v>
      </c>
      <c r="G775" s="6" t="s">
        <v>53</v>
      </c>
      <c r="H775" s="6" t="s">
        <v>54</v>
      </c>
      <c r="I775" s="6" t="s">
        <v>49</v>
      </c>
      <c r="J775" s="7">
        <v>42169</v>
      </c>
      <c r="K775" s="12">
        <f>Ventas[[#This Row],[Unit Price]]*Ventas[[#This Row],[Quantity]]</f>
        <v>265</v>
      </c>
      <c r="L775" s="12">
        <f>Ventas[[#This Row],[Unit Cost]]*Ventas[[#This Row],[Quantity]]</f>
        <v>206.70000000000002</v>
      </c>
      <c r="M775" s="14">
        <f>Ventas[[#This Row],[Ingresos]]-Ventas[[#This Row],[Costes]]</f>
        <v>58.299999999999983</v>
      </c>
      <c r="N775" s="14" t="str">
        <f>_xlfn.XLOOKUP(Ventas[[#This Row],[Ship Country]],[1]!Countries[Ship Country],[1]!Countries[Area],"No registrado")</f>
        <v>Nord Europe</v>
      </c>
      <c r="O775" s="14" t="str">
        <f>_xlfn.XLOOKUP(Ventas[[#This Row],[Ship Country]],[1]!Countries[Ship Country],[1]!Countries[Continent],"No existe")</f>
        <v>Europe</v>
      </c>
      <c r="P775" s="15" t="str">
        <f>_xlfn.XLOOKUP(Ventas[[#This Row],[Category]],[2]!ProdManager[Category],[2]!ProdManager[Prod_Manager])</f>
        <v>Peter Stone</v>
      </c>
      <c r="Q775" s="15">
        <f>YEAR(Ventas[[#This Row],[Order Date]])</f>
        <v>2015</v>
      </c>
      <c r="R775" s="15" t="str">
        <f>TEXT(Ventas[[#This Row],[Order Date]],"MMM")</f>
        <v>jun</v>
      </c>
    </row>
    <row r="776" spans="1:18" x14ac:dyDescent="0.25">
      <c r="A776" s="4">
        <v>10538</v>
      </c>
      <c r="B776" s="4" t="s">
        <v>79</v>
      </c>
      <c r="C776" s="4" t="s">
        <v>43</v>
      </c>
      <c r="D776" s="4">
        <v>15</v>
      </c>
      <c r="E776" s="4">
        <v>13.5</v>
      </c>
      <c r="F776" s="4">
        <v>7</v>
      </c>
      <c r="G776" s="4" t="s">
        <v>147</v>
      </c>
      <c r="H776" s="4" t="s">
        <v>148</v>
      </c>
      <c r="I776" s="4" t="s">
        <v>149</v>
      </c>
      <c r="J776" s="5">
        <v>42170</v>
      </c>
      <c r="K776" s="12">
        <f>Ventas[[#This Row],[Unit Price]]*Ventas[[#This Row],[Quantity]]</f>
        <v>105</v>
      </c>
      <c r="L776" s="12">
        <f>Ventas[[#This Row],[Unit Cost]]*Ventas[[#This Row],[Quantity]]</f>
        <v>94.5</v>
      </c>
      <c r="M776" s="14">
        <f>Ventas[[#This Row],[Ingresos]]-Ventas[[#This Row],[Costes]]</f>
        <v>10.5</v>
      </c>
      <c r="N776" s="14" t="str">
        <f>_xlfn.XLOOKUP(Ventas[[#This Row],[Ship Country]],[1]!Countries[Ship Country],[1]!Countries[Area],"No registrado")</f>
        <v>Nord Europe</v>
      </c>
      <c r="O776" s="14" t="str">
        <f>_xlfn.XLOOKUP(Ventas[[#This Row],[Ship Country]],[1]!Countries[Ship Country],[1]!Countries[Continent],"No existe")</f>
        <v>Europe</v>
      </c>
      <c r="P776" s="15" t="str">
        <f>_xlfn.XLOOKUP(Ventas[[#This Row],[Category]],[2]!ProdManager[Category],[2]!ProdManager[Prod_Manager])</f>
        <v>John Matter</v>
      </c>
      <c r="Q776" s="15">
        <f>YEAR(Ventas[[#This Row],[Order Date]])</f>
        <v>2015</v>
      </c>
      <c r="R776" s="15" t="str">
        <f>TEXT(Ventas[[#This Row],[Order Date]],"MMM")</f>
        <v>jun</v>
      </c>
    </row>
    <row r="777" spans="1:18" x14ac:dyDescent="0.25">
      <c r="A777" s="6">
        <v>10538</v>
      </c>
      <c r="B777" s="6" t="s">
        <v>14</v>
      </c>
      <c r="C777" s="6" t="s">
        <v>15</v>
      </c>
      <c r="D777" s="6">
        <v>34.799999999999997</v>
      </c>
      <c r="E777" s="6">
        <v>26.795999999999999</v>
      </c>
      <c r="F777" s="6">
        <v>1</v>
      </c>
      <c r="G777" s="6" t="s">
        <v>147</v>
      </c>
      <c r="H777" s="6" t="s">
        <v>148</v>
      </c>
      <c r="I777" s="6" t="s">
        <v>149</v>
      </c>
      <c r="J777" s="7">
        <v>42170</v>
      </c>
      <c r="K777" s="12">
        <f>Ventas[[#This Row],[Unit Price]]*Ventas[[#This Row],[Quantity]]</f>
        <v>34.799999999999997</v>
      </c>
      <c r="L777" s="12">
        <f>Ventas[[#This Row],[Unit Cost]]*Ventas[[#This Row],[Quantity]]</f>
        <v>26.795999999999999</v>
      </c>
      <c r="M777" s="14">
        <f>Ventas[[#This Row],[Ingresos]]-Ventas[[#This Row],[Costes]]</f>
        <v>8.0039999999999978</v>
      </c>
      <c r="N777" s="14" t="str">
        <f>_xlfn.XLOOKUP(Ventas[[#This Row],[Ship Country]],[1]!Countries[Ship Country],[1]!Countries[Area],"No registrado")</f>
        <v>Nord Europe</v>
      </c>
      <c r="O777" s="14" t="str">
        <f>_xlfn.XLOOKUP(Ventas[[#This Row],[Ship Country]],[1]!Countries[Ship Country],[1]!Countries[Continent],"No existe")</f>
        <v>Europe</v>
      </c>
      <c r="P777" s="15" t="str">
        <f>_xlfn.XLOOKUP(Ventas[[#This Row],[Category]],[2]!ProdManager[Category],[2]!ProdManager[Prod_Manager])</f>
        <v>Peter Stone</v>
      </c>
      <c r="Q777" s="15">
        <f>YEAR(Ventas[[#This Row],[Order Date]])</f>
        <v>2015</v>
      </c>
      <c r="R777" s="15" t="str">
        <f>TEXT(Ventas[[#This Row],[Order Date]],"MMM")</f>
        <v>jun</v>
      </c>
    </row>
    <row r="778" spans="1:18" x14ac:dyDescent="0.25">
      <c r="A778" s="4">
        <v>10539</v>
      </c>
      <c r="B778" s="4" t="s">
        <v>41</v>
      </c>
      <c r="C778" s="4" t="s">
        <v>35</v>
      </c>
      <c r="D778" s="4">
        <v>20</v>
      </c>
      <c r="E778" s="4">
        <v>13.399999999999999</v>
      </c>
      <c r="F778" s="4">
        <v>6</v>
      </c>
      <c r="G778" s="4" t="s">
        <v>147</v>
      </c>
      <c r="H778" s="4" t="s">
        <v>148</v>
      </c>
      <c r="I778" s="4" t="s">
        <v>149</v>
      </c>
      <c r="J778" s="5">
        <v>42171</v>
      </c>
      <c r="K778" s="12">
        <f>Ventas[[#This Row],[Unit Price]]*Ventas[[#This Row],[Quantity]]</f>
        <v>120</v>
      </c>
      <c r="L778" s="12">
        <f>Ventas[[#This Row],[Unit Cost]]*Ventas[[#This Row],[Quantity]]</f>
        <v>80.399999999999991</v>
      </c>
      <c r="M778" s="14">
        <f>Ventas[[#This Row],[Ingresos]]-Ventas[[#This Row],[Costes]]</f>
        <v>39.600000000000009</v>
      </c>
      <c r="N778" s="14" t="str">
        <f>_xlfn.XLOOKUP(Ventas[[#This Row],[Ship Country]],[1]!Countries[Ship Country],[1]!Countries[Area],"No registrado")</f>
        <v>Nord Europe</v>
      </c>
      <c r="O778" s="14" t="str">
        <f>_xlfn.XLOOKUP(Ventas[[#This Row],[Ship Country]],[1]!Countries[Ship Country],[1]!Countries[Continent],"No existe")</f>
        <v>Europe</v>
      </c>
      <c r="P778" s="15" t="str">
        <f>_xlfn.XLOOKUP(Ventas[[#This Row],[Category]],[2]!ProdManager[Category],[2]!ProdManager[Prod_Manager])</f>
        <v>Lydia Sinn</v>
      </c>
      <c r="Q778" s="15">
        <f>YEAR(Ventas[[#This Row],[Order Date]])</f>
        <v>2015</v>
      </c>
      <c r="R778" s="15" t="str">
        <f>TEXT(Ventas[[#This Row],[Order Date]],"MMM")</f>
        <v>jun</v>
      </c>
    </row>
    <row r="779" spans="1:18" x14ac:dyDescent="0.25">
      <c r="A779" s="6">
        <v>10539</v>
      </c>
      <c r="B779" s="6" t="s">
        <v>118</v>
      </c>
      <c r="C779" s="6" t="s">
        <v>29</v>
      </c>
      <c r="D779" s="6">
        <v>6</v>
      </c>
      <c r="E779" s="6">
        <v>4.8600000000000003</v>
      </c>
      <c r="F779" s="6">
        <v>8</v>
      </c>
      <c r="G779" s="6" t="s">
        <v>147</v>
      </c>
      <c r="H779" s="6" t="s">
        <v>148</v>
      </c>
      <c r="I779" s="6" t="s">
        <v>149</v>
      </c>
      <c r="J779" s="7">
        <v>42171</v>
      </c>
      <c r="K779" s="12">
        <f>Ventas[[#This Row],[Unit Price]]*Ventas[[#This Row],[Quantity]]</f>
        <v>48</v>
      </c>
      <c r="L779" s="12">
        <f>Ventas[[#This Row],[Unit Cost]]*Ventas[[#This Row],[Quantity]]</f>
        <v>38.880000000000003</v>
      </c>
      <c r="M779" s="14">
        <f>Ventas[[#This Row],[Ingresos]]-Ventas[[#This Row],[Costes]]</f>
        <v>9.1199999999999974</v>
      </c>
      <c r="N779" s="14" t="str">
        <f>_xlfn.XLOOKUP(Ventas[[#This Row],[Ship Country]],[1]!Countries[Ship Country],[1]!Countries[Area],"No registrado")</f>
        <v>Nord Europe</v>
      </c>
      <c r="O779" s="14" t="str">
        <f>_xlfn.XLOOKUP(Ventas[[#This Row],[Ship Country]],[1]!Countries[Ship Country],[1]!Countries[Continent],"No existe")</f>
        <v>Europe</v>
      </c>
      <c r="P779" s="15" t="str">
        <f>_xlfn.XLOOKUP(Ventas[[#This Row],[Category]],[2]!ProdManager[Category],[2]!ProdManager[Prod_Manager])</f>
        <v>Peter Stone</v>
      </c>
      <c r="Q779" s="15">
        <f>YEAR(Ventas[[#This Row],[Order Date]])</f>
        <v>2015</v>
      </c>
      <c r="R779" s="15" t="str">
        <f>TEXT(Ventas[[#This Row],[Order Date]],"MMM")</f>
        <v>jun</v>
      </c>
    </row>
    <row r="780" spans="1:18" x14ac:dyDescent="0.25">
      <c r="A780" s="4">
        <v>10539</v>
      </c>
      <c r="B780" s="4" t="s">
        <v>71</v>
      </c>
      <c r="C780" s="4" t="s">
        <v>35</v>
      </c>
      <c r="D780" s="4">
        <v>10</v>
      </c>
      <c r="E780" s="4">
        <v>6.6</v>
      </c>
      <c r="F780" s="4">
        <v>15</v>
      </c>
      <c r="G780" s="4" t="s">
        <v>147</v>
      </c>
      <c r="H780" s="4" t="s">
        <v>148</v>
      </c>
      <c r="I780" s="4" t="s">
        <v>149</v>
      </c>
      <c r="J780" s="5">
        <v>42171</v>
      </c>
      <c r="K780" s="12">
        <f>Ventas[[#This Row],[Unit Price]]*Ventas[[#This Row],[Quantity]]</f>
        <v>150</v>
      </c>
      <c r="L780" s="12">
        <f>Ventas[[#This Row],[Unit Cost]]*Ventas[[#This Row],[Quantity]]</f>
        <v>99</v>
      </c>
      <c r="M780" s="14">
        <f>Ventas[[#This Row],[Ingresos]]-Ventas[[#This Row],[Costes]]</f>
        <v>51</v>
      </c>
      <c r="N780" s="14" t="str">
        <f>_xlfn.XLOOKUP(Ventas[[#This Row],[Ship Country]],[1]!Countries[Ship Country],[1]!Countries[Area],"No registrado")</f>
        <v>Nord Europe</v>
      </c>
      <c r="O780" s="14" t="str">
        <f>_xlfn.XLOOKUP(Ventas[[#This Row],[Ship Country]],[1]!Countries[Ship Country],[1]!Countries[Continent],"No existe")</f>
        <v>Europe</v>
      </c>
      <c r="P780" s="15" t="str">
        <f>_xlfn.XLOOKUP(Ventas[[#This Row],[Category]],[2]!ProdManager[Category],[2]!ProdManager[Prod_Manager])</f>
        <v>Lydia Sinn</v>
      </c>
      <c r="Q780" s="15">
        <f>YEAR(Ventas[[#This Row],[Order Date]])</f>
        <v>2015</v>
      </c>
      <c r="R780" s="15" t="str">
        <f>TEXT(Ventas[[#This Row],[Order Date]],"MMM")</f>
        <v>jun</v>
      </c>
    </row>
    <row r="781" spans="1:18" x14ac:dyDescent="0.25">
      <c r="A781" s="6">
        <v>10539</v>
      </c>
      <c r="B781" s="6" t="s">
        <v>39</v>
      </c>
      <c r="C781" s="6" t="s">
        <v>15</v>
      </c>
      <c r="D781" s="6">
        <v>2.5</v>
      </c>
      <c r="E781" s="6">
        <v>2.0250000000000004</v>
      </c>
      <c r="F781" s="6">
        <v>15</v>
      </c>
      <c r="G781" s="6" t="s">
        <v>147</v>
      </c>
      <c r="H781" s="6" t="s">
        <v>148</v>
      </c>
      <c r="I781" s="6" t="s">
        <v>149</v>
      </c>
      <c r="J781" s="7">
        <v>42171</v>
      </c>
      <c r="K781" s="12">
        <f>Ventas[[#This Row],[Unit Price]]*Ventas[[#This Row],[Quantity]]</f>
        <v>37.5</v>
      </c>
      <c r="L781" s="12">
        <f>Ventas[[#This Row],[Unit Cost]]*Ventas[[#This Row],[Quantity]]</f>
        <v>30.375000000000007</v>
      </c>
      <c r="M781" s="14">
        <f>Ventas[[#This Row],[Ingresos]]-Ventas[[#This Row],[Costes]]</f>
        <v>7.1249999999999929</v>
      </c>
      <c r="N781" s="14" t="str">
        <f>_xlfn.XLOOKUP(Ventas[[#This Row],[Ship Country]],[1]!Countries[Ship Country],[1]!Countries[Area],"No registrado")</f>
        <v>Nord Europe</v>
      </c>
      <c r="O781" s="14" t="str">
        <f>_xlfn.XLOOKUP(Ventas[[#This Row],[Ship Country]],[1]!Countries[Ship Country],[1]!Countries[Continent],"No existe")</f>
        <v>Europe</v>
      </c>
      <c r="P781" s="15" t="str">
        <f>_xlfn.XLOOKUP(Ventas[[#This Row],[Category]],[2]!ProdManager[Category],[2]!ProdManager[Prod_Manager])</f>
        <v>Peter Stone</v>
      </c>
      <c r="Q781" s="15">
        <f>YEAR(Ventas[[#This Row],[Order Date]])</f>
        <v>2015</v>
      </c>
      <c r="R781" s="15" t="str">
        <f>TEXT(Ventas[[#This Row],[Order Date]],"MMM")</f>
        <v>jun</v>
      </c>
    </row>
    <row r="782" spans="1:18" x14ac:dyDescent="0.25">
      <c r="A782" s="4">
        <v>10540</v>
      </c>
      <c r="B782" s="4" t="s">
        <v>142</v>
      </c>
      <c r="C782" s="4" t="s">
        <v>35</v>
      </c>
      <c r="D782" s="4">
        <v>12.5</v>
      </c>
      <c r="E782" s="4">
        <v>8.2499999999999982</v>
      </c>
      <c r="F782" s="4">
        <v>35</v>
      </c>
      <c r="G782" s="4" t="s">
        <v>110</v>
      </c>
      <c r="H782" s="4" t="s">
        <v>111</v>
      </c>
      <c r="I782" s="4" t="s">
        <v>21</v>
      </c>
      <c r="J782" s="5">
        <v>42174</v>
      </c>
      <c r="K782" s="12">
        <f>Ventas[[#This Row],[Unit Price]]*Ventas[[#This Row],[Quantity]]</f>
        <v>437.5</v>
      </c>
      <c r="L782" s="12">
        <f>Ventas[[#This Row],[Unit Cost]]*Ventas[[#This Row],[Quantity]]</f>
        <v>288.74999999999994</v>
      </c>
      <c r="M782" s="14">
        <f>Ventas[[#This Row],[Ingresos]]-Ventas[[#This Row],[Costes]]</f>
        <v>148.75000000000006</v>
      </c>
      <c r="N782" s="14" t="str">
        <f>_xlfn.XLOOKUP(Ventas[[#This Row],[Ship Country]],[1]!Countries[Ship Country],[1]!Countries[Area],"No registrado")</f>
        <v>Nord Europe</v>
      </c>
      <c r="O782" s="14" t="str">
        <f>_xlfn.XLOOKUP(Ventas[[#This Row],[Ship Country]],[1]!Countries[Ship Country],[1]!Countries[Continent],"No existe")</f>
        <v>Europe</v>
      </c>
      <c r="P782" s="15" t="str">
        <f>_xlfn.XLOOKUP(Ventas[[#This Row],[Category]],[2]!ProdManager[Category],[2]!ProdManager[Prod_Manager])</f>
        <v>Lydia Sinn</v>
      </c>
      <c r="Q782" s="15">
        <f>YEAR(Ventas[[#This Row],[Order Date]])</f>
        <v>2015</v>
      </c>
      <c r="R782" s="15" t="str">
        <f>TEXT(Ventas[[#This Row],[Order Date]],"MMM")</f>
        <v>jun</v>
      </c>
    </row>
    <row r="783" spans="1:18" x14ac:dyDescent="0.25">
      <c r="A783" s="6">
        <v>10540</v>
      </c>
      <c r="B783" s="6" t="s">
        <v>188</v>
      </c>
      <c r="C783" s="6" t="s">
        <v>43</v>
      </c>
      <c r="D783" s="6">
        <v>263.5</v>
      </c>
      <c r="E783" s="6">
        <v>239.785</v>
      </c>
      <c r="F783" s="6">
        <v>30</v>
      </c>
      <c r="G783" s="6" t="s">
        <v>110</v>
      </c>
      <c r="H783" s="6" t="s">
        <v>111</v>
      </c>
      <c r="I783" s="6" t="s">
        <v>21</v>
      </c>
      <c r="J783" s="7">
        <v>42174</v>
      </c>
      <c r="K783" s="12">
        <f>Ventas[[#This Row],[Unit Price]]*Ventas[[#This Row],[Quantity]]</f>
        <v>7905</v>
      </c>
      <c r="L783" s="12">
        <f>Ventas[[#This Row],[Unit Cost]]*Ventas[[#This Row],[Quantity]]</f>
        <v>7193.55</v>
      </c>
      <c r="M783" s="14">
        <f>Ventas[[#This Row],[Ingresos]]-Ventas[[#This Row],[Costes]]</f>
        <v>711.44999999999982</v>
      </c>
      <c r="N783" s="14" t="str">
        <f>_xlfn.XLOOKUP(Ventas[[#This Row],[Ship Country]],[1]!Countries[Ship Country],[1]!Countries[Area],"No registrado")</f>
        <v>Nord Europe</v>
      </c>
      <c r="O783" s="14" t="str">
        <f>_xlfn.XLOOKUP(Ventas[[#This Row],[Ship Country]],[1]!Countries[Ship Country],[1]!Countries[Continent],"No existe")</f>
        <v>Europe</v>
      </c>
      <c r="P783" s="15" t="str">
        <f>_xlfn.XLOOKUP(Ventas[[#This Row],[Category]],[2]!ProdManager[Category],[2]!ProdManager[Prod_Manager])</f>
        <v>John Matter</v>
      </c>
      <c r="Q783" s="15">
        <f>YEAR(Ventas[[#This Row],[Order Date]])</f>
        <v>2015</v>
      </c>
      <c r="R783" s="15" t="str">
        <f>TEXT(Ventas[[#This Row],[Order Date]],"MMM")</f>
        <v>jun</v>
      </c>
    </row>
    <row r="784" spans="1:18" x14ac:dyDescent="0.25">
      <c r="A784" s="4">
        <v>10540</v>
      </c>
      <c r="B784" s="4" t="s">
        <v>146</v>
      </c>
      <c r="C784" s="4" t="s">
        <v>24</v>
      </c>
      <c r="D784" s="4">
        <v>10</v>
      </c>
      <c r="E784" s="4">
        <v>7.1999999999999993</v>
      </c>
      <c r="F784" s="4">
        <v>60</v>
      </c>
      <c r="G784" s="4" t="s">
        <v>110</v>
      </c>
      <c r="H784" s="4" t="s">
        <v>111</v>
      </c>
      <c r="I784" s="4" t="s">
        <v>21</v>
      </c>
      <c r="J784" s="5">
        <v>42174</v>
      </c>
      <c r="K784" s="12">
        <f>Ventas[[#This Row],[Unit Price]]*Ventas[[#This Row],[Quantity]]</f>
        <v>600</v>
      </c>
      <c r="L784" s="12">
        <f>Ventas[[#This Row],[Unit Cost]]*Ventas[[#This Row],[Quantity]]</f>
        <v>431.99999999999994</v>
      </c>
      <c r="M784" s="14">
        <f>Ventas[[#This Row],[Ingresos]]-Ventas[[#This Row],[Costes]]</f>
        <v>168.00000000000006</v>
      </c>
      <c r="N784" s="14" t="str">
        <f>_xlfn.XLOOKUP(Ventas[[#This Row],[Ship Country]],[1]!Countries[Ship Country],[1]!Countries[Area],"No registrado")</f>
        <v>Nord Europe</v>
      </c>
      <c r="O784" s="14" t="str">
        <f>_xlfn.XLOOKUP(Ventas[[#This Row],[Ship Country]],[1]!Countries[Ship Country],[1]!Countries[Continent],"No existe")</f>
        <v>Europe</v>
      </c>
      <c r="P784" s="15" t="str">
        <f>_xlfn.XLOOKUP(Ventas[[#This Row],[Category]],[2]!ProdManager[Category],[2]!ProdManager[Prod_Manager])</f>
        <v>Lydia Sinn</v>
      </c>
      <c r="Q784" s="15">
        <f>YEAR(Ventas[[#This Row],[Order Date]])</f>
        <v>2015</v>
      </c>
      <c r="R784" s="15" t="str">
        <f>TEXT(Ventas[[#This Row],[Order Date]],"MMM")</f>
        <v>jun</v>
      </c>
    </row>
    <row r="785" spans="1:18" x14ac:dyDescent="0.25">
      <c r="A785" s="6">
        <v>10540</v>
      </c>
      <c r="B785" s="6" t="s">
        <v>189</v>
      </c>
      <c r="C785" s="6" t="s">
        <v>35</v>
      </c>
      <c r="D785" s="6">
        <v>31.23</v>
      </c>
      <c r="E785" s="6">
        <v>20.299500000000002</v>
      </c>
      <c r="F785" s="6">
        <v>40</v>
      </c>
      <c r="G785" s="6" t="s">
        <v>110</v>
      </c>
      <c r="H785" s="6" t="s">
        <v>111</v>
      </c>
      <c r="I785" s="6" t="s">
        <v>21</v>
      </c>
      <c r="J785" s="7">
        <v>42174</v>
      </c>
      <c r="K785" s="12">
        <f>Ventas[[#This Row],[Unit Price]]*Ventas[[#This Row],[Quantity]]</f>
        <v>1249.2</v>
      </c>
      <c r="L785" s="12">
        <f>Ventas[[#This Row],[Unit Cost]]*Ventas[[#This Row],[Quantity]]</f>
        <v>811.98</v>
      </c>
      <c r="M785" s="14">
        <f>Ventas[[#This Row],[Ingresos]]-Ventas[[#This Row],[Costes]]</f>
        <v>437.22</v>
      </c>
      <c r="N785" s="14" t="str">
        <f>_xlfn.XLOOKUP(Ventas[[#This Row],[Ship Country]],[1]!Countries[Ship Country],[1]!Countries[Area],"No registrado")</f>
        <v>Nord Europe</v>
      </c>
      <c r="O785" s="14" t="str">
        <f>_xlfn.XLOOKUP(Ventas[[#This Row],[Ship Country]],[1]!Countries[Ship Country],[1]!Countries[Continent],"No existe")</f>
        <v>Europe</v>
      </c>
      <c r="P785" s="15" t="str">
        <f>_xlfn.XLOOKUP(Ventas[[#This Row],[Category]],[2]!ProdManager[Category],[2]!ProdManager[Prod_Manager])</f>
        <v>Lydia Sinn</v>
      </c>
      <c r="Q785" s="15">
        <f>YEAR(Ventas[[#This Row],[Order Date]])</f>
        <v>2015</v>
      </c>
      <c r="R785" s="15" t="str">
        <f>TEXT(Ventas[[#This Row],[Order Date]],"MMM")</f>
        <v>jun</v>
      </c>
    </row>
    <row r="786" spans="1:18" x14ac:dyDescent="0.25">
      <c r="A786" s="4">
        <v>10541</v>
      </c>
      <c r="B786" s="4" t="s">
        <v>51</v>
      </c>
      <c r="C786" s="4" t="s">
        <v>43</v>
      </c>
      <c r="D786" s="4">
        <v>4.5</v>
      </c>
      <c r="E786" s="4">
        <v>4.05</v>
      </c>
      <c r="F786" s="4">
        <v>35</v>
      </c>
      <c r="G786" s="4" t="s">
        <v>25</v>
      </c>
      <c r="H786" s="4" t="s">
        <v>26</v>
      </c>
      <c r="I786" s="4" t="s">
        <v>27</v>
      </c>
      <c r="J786" s="5">
        <v>42174</v>
      </c>
      <c r="K786" s="12">
        <f>Ventas[[#This Row],[Unit Price]]*Ventas[[#This Row],[Quantity]]</f>
        <v>157.5</v>
      </c>
      <c r="L786" s="12">
        <f>Ventas[[#This Row],[Unit Cost]]*Ventas[[#This Row],[Quantity]]</f>
        <v>141.75</v>
      </c>
      <c r="M786" s="14">
        <f>Ventas[[#This Row],[Ingresos]]-Ventas[[#This Row],[Costes]]</f>
        <v>15.75</v>
      </c>
      <c r="N786" s="14" t="str">
        <f>_xlfn.XLOOKUP(Ventas[[#This Row],[Ship Country]],[1]!Countries[Ship Country],[1]!Countries[Area],"No registrado")</f>
        <v>Sud America</v>
      </c>
      <c r="O786" s="14" t="str">
        <f>_xlfn.XLOOKUP(Ventas[[#This Row],[Ship Country]],[1]!Countries[Ship Country],[1]!Countries[Continent],"No existe")</f>
        <v>America</v>
      </c>
      <c r="P786" s="15" t="str">
        <f>_xlfn.XLOOKUP(Ventas[[#This Row],[Category]],[2]!ProdManager[Category],[2]!ProdManager[Prod_Manager])</f>
        <v>John Matter</v>
      </c>
      <c r="Q786" s="15">
        <f>YEAR(Ventas[[#This Row],[Order Date]])</f>
        <v>2015</v>
      </c>
      <c r="R786" s="15" t="str">
        <f>TEXT(Ventas[[#This Row],[Order Date]],"MMM")</f>
        <v>jun</v>
      </c>
    </row>
    <row r="787" spans="1:18" x14ac:dyDescent="0.25">
      <c r="A787" s="6">
        <v>10541</v>
      </c>
      <c r="B787" s="6" t="s">
        <v>188</v>
      </c>
      <c r="C787" s="6" t="s">
        <v>43</v>
      </c>
      <c r="D787" s="6">
        <v>263.5</v>
      </c>
      <c r="E787" s="6">
        <v>242.42000000000002</v>
      </c>
      <c r="F787" s="6">
        <v>4</v>
      </c>
      <c r="G787" s="6" t="s">
        <v>25</v>
      </c>
      <c r="H787" s="6" t="s">
        <v>26</v>
      </c>
      <c r="I787" s="6" t="s">
        <v>27</v>
      </c>
      <c r="J787" s="7">
        <v>42174</v>
      </c>
      <c r="K787" s="12">
        <f>Ventas[[#This Row],[Unit Price]]*Ventas[[#This Row],[Quantity]]</f>
        <v>1054</v>
      </c>
      <c r="L787" s="12">
        <f>Ventas[[#This Row],[Unit Cost]]*Ventas[[#This Row],[Quantity]]</f>
        <v>969.68000000000006</v>
      </c>
      <c r="M787" s="14">
        <f>Ventas[[#This Row],[Ingresos]]-Ventas[[#This Row],[Costes]]</f>
        <v>84.319999999999936</v>
      </c>
      <c r="N787" s="14" t="str">
        <f>_xlfn.XLOOKUP(Ventas[[#This Row],[Ship Country]],[1]!Countries[Ship Country],[1]!Countries[Area],"No registrado")</f>
        <v>Sud America</v>
      </c>
      <c r="O787" s="14" t="str">
        <f>_xlfn.XLOOKUP(Ventas[[#This Row],[Ship Country]],[1]!Countries[Ship Country],[1]!Countries[Continent],"No existe")</f>
        <v>America</v>
      </c>
      <c r="P787" s="15" t="str">
        <f>_xlfn.XLOOKUP(Ventas[[#This Row],[Category]],[2]!ProdManager[Category],[2]!ProdManager[Prod_Manager])</f>
        <v>John Matter</v>
      </c>
      <c r="Q787" s="15">
        <f>YEAR(Ventas[[#This Row],[Order Date]])</f>
        <v>2015</v>
      </c>
      <c r="R787" s="15" t="str">
        <f>TEXT(Ventas[[#This Row],[Order Date]],"MMM")</f>
        <v>jun</v>
      </c>
    </row>
    <row r="788" spans="1:18" x14ac:dyDescent="0.25">
      <c r="A788" s="4">
        <v>10541</v>
      </c>
      <c r="B788" s="4" t="s">
        <v>23</v>
      </c>
      <c r="C788" s="4" t="s">
        <v>24</v>
      </c>
      <c r="D788" s="4">
        <v>21.05</v>
      </c>
      <c r="E788" s="4">
        <v>17.261000000000003</v>
      </c>
      <c r="F788" s="4">
        <v>36</v>
      </c>
      <c r="G788" s="4" t="s">
        <v>25</v>
      </c>
      <c r="H788" s="4" t="s">
        <v>26</v>
      </c>
      <c r="I788" s="4" t="s">
        <v>27</v>
      </c>
      <c r="J788" s="5">
        <v>42174</v>
      </c>
      <c r="K788" s="12">
        <f>Ventas[[#This Row],[Unit Price]]*Ventas[[#This Row],[Quantity]]</f>
        <v>757.80000000000007</v>
      </c>
      <c r="L788" s="12">
        <f>Ventas[[#This Row],[Unit Cost]]*Ventas[[#This Row],[Quantity]]</f>
        <v>621.39600000000007</v>
      </c>
      <c r="M788" s="14">
        <f>Ventas[[#This Row],[Ingresos]]-Ventas[[#This Row],[Costes]]</f>
        <v>136.404</v>
      </c>
      <c r="N788" s="14" t="str">
        <f>_xlfn.XLOOKUP(Ventas[[#This Row],[Ship Country]],[1]!Countries[Ship Country],[1]!Countries[Area],"No registrado")</f>
        <v>Sud America</v>
      </c>
      <c r="O788" s="14" t="str">
        <f>_xlfn.XLOOKUP(Ventas[[#This Row],[Ship Country]],[1]!Countries[Ship Country],[1]!Countries[Continent],"No existe")</f>
        <v>America</v>
      </c>
      <c r="P788" s="15" t="str">
        <f>_xlfn.XLOOKUP(Ventas[[#This Row],[Category]],[2]!ProdManager[Category],[2]!ProdManager[Prod_Manager])</f>
        <v>Lydia Sinn</v>
      </c>
      <c r="Q788" s="15">
        <f>YEAR(Ventas[[#This Row],[Order Date]])</f>
        <v>2015</v>
      </c>
      <c r="R788" s="15" t="str">
        <f>TEXT(Ventas[[#This Row],[Order Date]],"MMM")</f>
        <v>jun</v>
      </c>
    </row>
    <row r="789" spans="1:18" x14ac:dyDescent="0.25">
      <c r="A789" s="6">
        <v>10541</v>
      </c>
      <c r="B789" s="6" t="s">
        <v>113</v>
      </c>
      <c r="C789" s="6" t="s">
        <v>15</v>
      </c>
      <c r="D789" s="6">
        <v>21.5</v>
      </c>
      <c r="E789" s="6">
        <v>17.630000000000003</v>
      </c>
      <c r="F789" s="6">
        <v>9</v>
      </c>
      <c r="G789" s="6" t="s">
        <v>25</v>
      </c>
      <c r="H789" s="6" t="s">
        <v>26</v>
      </c>
      <c r="I789" s="6" t="s">
        <v>27</v>
      </c>
      <c r="J789" s="7">
        <v>42174</v>
      </c>
      <c r="K789" s="12">
        <f>Ventas[[#This Row],[Unit Price]]*Ventas[[#This Row],[Quantity]]</f>
        <v>193.5</v>
      </c>
      <c r="L789" s="12">
        <f>Ventas[[#This Row],[Unit Cost]]*Ventas[[#This Row],[Quantity]]</f>
        <v>158.67000000000002</v>
      </c>
      <c r="M789" s="14">
        <f>Ventas[[#This Row],[Ingresos]]-Ventas[[#This Row],[Costes]]</f>
        <v>34.829999999999984</v>
      </c>
      <c r="N789" s="14" t="str">
        <f>_xlfn.XLOOKUP(Ventas[[#This Row],[Ship Country]],[1]!Countries[Ship Country],[1]!Countries[Area],"No registrado")</f>
        <v>Sud America</v>
      </c>
      <c r="O789" s="14" t="str">
        <f>_xlfn.XLOOKUP(Ventas[[#This Row],[Ship Country]],[1]!Countries[Ship Country],[1]!Countries[Continent],"No existe")</f>
        <v>America</v>
      </c>
      <c r="P789" s="15" t="str">
        <f>_xlfn.XLOOKUP(Ventas[[#This Row],[Category]],[2]!ProdManager[Category],[2]!ProdManager[Prod_Manager])</f>
        <v>Peter Stone</v>
      </c>
      <c r="Q789" s="15">
        <f>YEAR(Ventas[[#This Row],[Order Date]])</f>
        <v>2015</v>
      </c>
      <c r="R789" s="15" t="str">
        <f>TEXT(Ventas[[#This Row],[Order Date]],"MMM")</f>
        <v>jun</v>
      </c>
    </row>
    <row r="790" spans="1:18" x14ac:dyDescent="0.25">
      <c r="A790" s="4">
        <v>10542</v>
      </c>
      <c r="B790" s="4" t="s">
        <v>16</v>
      </c>
      <c r="C790" s="4" t="s">
        <v>15</v>
      </c>
      <c r="D790" s="4">
        <v>21</v>
      </c>
      <c r="E790" s="4">
        <v>17.64</v>
      </c>
      <c r="F790" s="4">
        <v>15</v>
      </c>
      <c r="G790" s="4" t="s">
        <v>179</v>
      </c>
      <c r="H790" s="4" t="s">
        <v>180</v>
      </c>
      <c r="I790" s="4" t="s">
        <v>21</v>
      </c>
      <c r="J790" s="5">
        <v>42175</v>
      </c>
      <c r="K790" s="12">
        <f>Ventas[[#This Row],[Unit Price]]*Ventas[[#This Row],[Quantity]]</f>
        <v>315</v>
      </c>
      <c r="L790" s="12">
        <f>Ventas[[#This Row],[Unit Cost]]*Ventas[[#This Row],[Quantity]]</f>
        <v>264.60000000000002</v>
      </c>
      <c r="M790" s="14">
        <f>Ventas[[#This Row],[Ingresos]]-Ventas[[#This Row],[Costes]]</f>
        <v>50.399999999999977</v>
      </c>
      <c r="N790" s="14" t="str">
        <f>_xlfn.XLOOKUP(Ventas[[#This Row],[Ship Country]],[1]!Countries[Ship Country],[1]!Countries[Area],"No registrado")</f>
        <v>Nord Europe</v>
      </c>
      <c r="O790" s="14" t="str">
        <f>_xlfn.XLOOKUP(Ventas[[#This Row],[Ship Country]],[1]!Countries[Ship Country],[1]!Countries[Continent],"No existe")</f>
        <v>Europe</v>
      </c>
      <c r="P790" s="15" t="str">
        <f>_xlfn.XLOOKUP(Ventas[[#This Row],[Category]],[2]!ProdManager[Category],[2]!ProdManager[Prod_Manager])</f>
        <v>Peter Stone</v>
      </c>
      <c r="Q790" s="15">
        <f>YEAR(Ventas[[#This Row],[Order Date]])</f>
        <v>2015</v>
      </c>
      <c r="R790" s="15" t="str">
        <f>TEXT(Ventas[[#This Row],[Order Date]],"MMM")</f>
        <v>jun</v>
      </c>
    </row>
    <row r="791" spans="1:18" x14ac:dyDescent="0.25">
      <c r="A791" s="6">
        <v>10542</v>
      </c>
      <c r="B791" s="6" t="s">
        <v>145</v>
      </c>
      <c r="C791" s="6" t="s">
        <v>46</v>
      </c>
      <c r="D791" s="6">
        <v>7.45</v>
      </c>
      <c r="E791" s="6">
        <v>5.8855000000000004</v>
      </c>
      <c r="F791" s="6">
        <v>24</v>
      </c>
      <c r="G791" s="6" t="s">
        <v>179</v>
      </c>
      <c r="H791" s="6" t="s">
        <v>180</v>
      </c>
      <c r="I791" s="6" t="s">
        <v>21</v>
      </c>
      <c r="J791" s="7">
        <v>42175</v>
      </c>
      <c r="K791" s="12">
        <f>Ventas[[#This Row],[Unit Price]]*Ventas[[#This Row],[Quantity]]</f>
        <v>178.8</v>
      </c>
      <c r="L791" s="12">
        <f>Ventas[[#This Row],[Unit Cost]]*Ventas[[#This Row],[Quantity]]</f>
        <v>141.25200000000001</v>
      </c>
      <c r="M791" s="14">
        <f>Ventas[[#This Row],[Ingresos]]-Ventas[[#This Row],[Costes]]</f>
        <v>37.548000000000002</v>
      </c>
      <c r="N791" s="14" t="str">
        <f>_xlfn.XLOOKUP(Ventas[[#This Row],[Ship Country]],[1]!Countries[Ship Country],[1]!Countries[Area],"No registrado")</f>
        <v>Nord Europe</v>
      </c>
      <c r="O791" s="14" t="str">
        <f>_xlfn.XLOOKUP(Ventas[[#This Row],[Ship Country]],[1]!Countries[Ship Country],[1]!Countries[Continent],"No existe")</f>
        <v>Europe</v>
      </c>
      <c r="P791" s="15" t="str">
        <f>_xlfn.XLOOKUP(Ventas[[#This Row],[Category]],[2]!ProdManager[Category],[2]!ProdManager[Prod_Manager])</f>
        <v>John Matter</v>
      </c>
      <c r="Q791" s="15">
        <f>YEAR(Ventas[[#This Row],[Order Date]])</f>
        <v>2015</v>
      </c>
      <c r="R791" s="15" t="str">
        <f>TEXT(Ventas[[#This Row],[Order Date]],"MMM")</f>
        <v>jun</v>
      </c>
    </row>
    <row r="792" spans="1:18" x14ac:dyDescent="0.25">
      <c r="A792" s="4">
        <v>10543</v>
      </c>
      <c r="B792" s="4" t="s">
        <v>94</v>
      </c>
      <c r="C792" s="4" t="s">
        <v>15</v>
      </c>
      <c r="D792" s="4">
        <v>38</v>
      </c>
      <c r="E792" s="4">
        <v>31.160000000000004</v>
      </c>
      <c r="F792" s="4">
        <v>30</v>
      </c>
      <c r="G792" s="4" t="s">
        <v>135</v>
      </c>
      <c r="H792" s="4" t="s">
        <v>136</v>
      </c>
      <c r="I792" s="4" t="s">
        <v>65</v>
      </c>
      <c r="J792" s="5">
        <v>42176</v>
      </c>
      <c r="K792" s="12">
        <f>Ventas[[#This Row],[Unit Price]]*Ventas[[#This Row],[Quantity]]</f>
        <v>1140</v>
      </c>
      <c r="L792" s="12">
        <f>Ventas[[#This Row],[Unit Cost]]*Ventas[[#This Row],[Quantity]]</f>
        <v>934.80000000000007</v>
      </c>
      <c r="M792" s="14">
        <f>Ventas[[#This Row],[Ingresos]]-Ventas[[#This Row],[Costes]]</f>
        <v>205.19999999999993</v>
      </c>
      <c r="N792" s="14" t="str">
        <f>_xlfn.XLOOKUP(Ventas[[#This Row],[Ship Country]],[1]!Countries[Ship Country],[1]!Countries[Area],"No registrado")</f>
        <v>Sud America</v>
      </c>
      <c r="O792" s="14" t="str">
        <f>_xlfn.XLOOKUP(Ventas[[#This Row],[Ship Country]],[1]!Countries[Ship Country],[1]!Countries[Continent],"No existe")</f>
        <v>America</v>
      </c>
      <c r="P792" s="15" t="str">
        <f>_xlfn.XLOOKUP(Ventas[[#This Row],[Category]],[2]!ProdManager[Category],[2]!ProdManager[Prod_Manager])</f>
        <v>Peter Stone</v>
      </c>
      <c r="Q792" s="15">
        <f>YEAR(Ventas[[#This Row],[Order Date]])</f>
        <v>2015</v>
      </c>
      <c r="R792" s="15" t="str">
        <f>TEXT(Ventas[[#This Row],[Order Date]],"MMM")</f>
        <v>jun</v>
      </c>
    </row>
    <row r="793" spans="1:18" x14ac:dyDescent="0.25">
      <c r="A793" s="6">
        <v>10543</v>
      </c>
      <c r="B793" s="6" t="s">
        <v>197</v>
      </c>
      <c r="C793" s="6" t="s">
        <v>10</v>
      </c>
      <c r="D793" s="6">
        <v>9</v>
      </c>
      <c r="E793" s="6">
        <v>7.2</v>
      </c>
      <c r="F793" s="6">
        <v>70</v>
      </c>
      <c r="G793" s="6" t="s">
        <v>135</v>
      </c>
      <c r="H793" s="6" t="s">
        <v>136</v>
      </c>
      <c r="I793" s="6" t="s">
        <v>65</v>
      </c>
      <c r="J793" s="7">
        <v>42176</v>
      </c>
      <c r="K793" s="12">
        <f>Ventas[[#This Row],[Unit Price]]*Ventas[[#This Row],[Quantity]]</f>
        <v>630</v>
      </c>
      <c r="L793" s="12">
        <f>Ventas[[#This Row],[Unit Cost]]*Ventas[[#This Row],[Quantity]]</f>
        <v>504</v>
      </c>
      <c r="M793" s="14">
        <f>Ventas[[#This Row],[Ingresos]]-Ventas[[#This Row],[Costes]]</f>
        <v>126</v>
      </c>
      <c r="N793" s="14" t="str">
        <f>_xlfn.XLOOKUP(Ventas[[#This Row],[Ship Country]],[1]!Countries[Ship Country],[1]!Countries[Area],"No registrado")</f>
        <v>Sud America</v>
      </c>
      <c r="O793" s="14" t="str">
        <f>_xlfn.XLOOKUP(Ventas[[#This Row],[Ship Country]],[1]!Countries[Ship Country],[1]!Countries[Continent],"No existe")</f>
        <v>America</v>
      </c>
      <c r="P793" s="15" t="str">
        <f>_xlfn.XLOOKUP(Ventas[[#This Row],[Category]],[2]!ProdManager[Category],[2]!ProdManager[Prod_Manager])</f>
        <v>Marc Caine</v>
      </c>
      <c r="Q793" s="15">
        <f>YEAR(Ventas[[#This Row],[Order Date]])</f>
        <v>2015</v>
      </c>
      <c r="R793" s="15" t="str">
        <f>TEXT(Ventas[[#This Row],[Order Date]],"MMM")</f>
        <v>jun</v>
      </c>
    </row>
    <row r="794" spans="1:18" x14ac:dyDescent="0.25">
      <c r="A794" s="4">
        <v>10544</v>
      </c>
      <c r="B794" s="4" t="s">
        <v>121</v>
      </c>
      <c r="C794" s="4" t="s">
        <v>18</v>
      </c>
      <c r="D794" s="4">
        <v>45.6</v>
      </c>
      <c r="E794" s="4">
        <v>35.112000000000002</v>
      </c>
      <c r="F794" s="4">
        <v>7</v>
      </c>
      <c r="G794" s="4" t="s">
        <v>166</v>
      </c>
      <c r="H794" s="4" t="s">
        <v>167</v>
      </c>
      <c r="I794" s="4" t="s">
        <v>84</v>
      </c>
      <c r="J794" s="5">
        <v>42176</v>
      </c>
      <c r="K794" s="12">
        <f>Ventas[[#This Row],[Unit Price]]*Ventas[[#This Row],[Quantity]]</f>
        <v>319.2</v>
      </c>
      <c r="L794" s="12">
        <f>Ventas[[#This Row],[Unit Cost]]*Ventas[[#This Row],[Quantity]]</f>
        <v>245.78400000000002</v>
      </c>
      <c r="M794" s="14">
        <f>Ventas[[#This Row],[Ingresos]]-Ventas[[#This Row],[Costes]]</f>
        <v>73.415999999999968</v>
      </c>
      <c r="N794" s="14" t="str">
        <f>_xlfn.XLOOKUP(Ventas[[#This Row],[Ship Country]],[1]!Countries[Ship Country],[1]!Countries[Area],"No registrado")</f>
        <v>Nord America</v>
      </c>
      <c r="O794" s="14" t="str">
        <f>_xlfn.XLOOKUP(Ventas[[#This Row],[Ship Country]],[1]!Countries[Ship Country],[1]!Countries[Continent],"No existe")</f>
        <v>America</v>
      </c>
      <c r="P794" s="15" t="str">
        <f>_xlfn.XLOOKUP(Ventas[[#This Row],[Category]],[2]!ProdManager[Category],[2]!ProdManager[Prod_Manager])</f>
        <v>Marc Caine</v>
      </c>
      <c r="Q794" s="15">
        <f>YEAR(Ventas[[#This Row],[Order Date]])</f>
        <v>2015</v>
      </c>
      <c r="R794" s="15" t="str">
        <f>TEXT(Ventas[[#This Row],[Order Date]],"MMM")</f>
        <v>jun</v>
      </c>
    </row>
    <row r="795" spans="1:18" x14ac:dyDescent="0.25">
      <c r="A795" s="6">
        <v>10544</v>
      </c>
      <c r="B795" s="6" t="s">
        <v>137</v>
      </c>
      <c r="C795" s="6" t="s">
        <v>43</v>
      </c>
      <c r="D795" s="6">
        <v>14</v>
      </c>
      <c r="E795" s="6">
        <v>12.32</v>
      </c>
      <c r="F795" s="6">
        <v>7</v>
      </c>
      <c r="G795" s="6" t="s">
        <v>166</v>
      </c>
      <c r="H795" s="6" t="s">
        <v>167</v>
      </c>
      <c r="I795" s="6" t="s">
        <v>84</v>
      </c>
      <c r="J795" s="7">
        <v>42176</v>
      </c>
      <c r="K795" s="12">
        <f>Ventas[[#This Row],[Unit Price]]*Ventas[[#This Row],[Quantity]]</f>
        <v>98</v>
      </c>
      <c r="L795" s="12">
        <f>Ventas[[#This Row],[Unit Cost]]*Ventas[[#This Row],[Quantity]]</f>
        <v>86.240000000000009</v>
      </c>
      <c r="M795" s="14">
        <f>Ventas[[#This Row],[Ingresos]]-Ventas[[#This Row],[Costes]]</f>
        <v>11.759999999999991</v>
      </c>
      <c r="N795" s="14" t="str">
        <f>_xlfn.XLOOKUP(Ventas[[#This Row],[Ship Country]],[1]!Countries[Ship Country],[1]!Countries[Area],"No registrado")</f>
        <v>Nord America</v>
      </c>
      <c r="O795" s="14" t="str">
        <f>_xlfn.XLOOKUP(Ventas[[#This Row],[Ship Country]],[1]!Countries[Ship Country],[1]!Countries[Continent],"No existe")</f>
        <v>America</v>
      </c>
      <c r="P795" s="15" t="str">
        <f>_xlfn.XLOOKUP(Ventas[[#This Row],[Category]],[2]!ProdManager[Category],[2]!ProdManager[Prod_Manager])</f>
        <v>John Matter</v>
      </c>
      <c r="Q795" s="15">
        <f>YEAR(Ventas[[#This Row],[Order Date]])</f>
        <v>2015</v>
      </c>
      <c r="R795" s="15" t="str">
        <f>TEXT(Ventas[[#This Row],[Order Date]],"MMM")</f>
        <v>jun</v>
      </c>
    </row>
    <row r="796" spans="1:18" x14ac:dyDescent="0.25">
      <c r="A796" s="4">
        <v>10545</v>
      </c>
      <c r="B796" s="4" t="s">
        <v>16</v>
      </c>
      <c r="C796" s="4" t="s">
        <v>15</v>
      </c>
      <c r="D796" s="4">
        <v>21</v>
      </c>
      <c r="E796" s="4">
        <v>17.849999999999998</v>
      </c>
      <c r="F796" s="4">
        <v>10</v>
      </c>
      <c r="G796" s="4" t="s">
        <v>247</v>
      </c>
      <c r="H796" s="4" t="s">
        <v>248</v>
      </c>
      <c r="I796" s="4" t="s">
        <v>84</v>
      </c>
      <c r="J796" s="5">
        <v>42177</v>
      </c>
      <c r="K796" s="12">
        <f>Ventas[[#This Row],[Unit Price]]*Ventas[[#This Row],[Quantity]]</f>
        <v>210</v>
      </c>
      <c r="L796" s="12">
        <f>Ventas[[#This Row],[Unit Cost]]*Ventas[[#This Row],[Quantity]]</f>
        <v>178.49999999999997</v>
      </c>
      <c r="M796" s="14">
        <f>Ventas[[#This Row],[Ingresos]]-Ventas[[#This Row],[Costes]]</f>
        <v>31.500000000000028</v>
      </c>
      <c r="N796" s="14" t="str">
        <f>_xlfn.XLOOKUP(Ventas[[#This Row],[Ship Country]],[1]!Countries[Ship Country],[1]!Countries[Area],"No registrado")</f>
        <v>Nord America</v>
      </c>
      <c r="O796" s="14" t="str">
        <f>_xlfn.XLOOKUP(Ventas[[#This Row],[Ship Country]],[1]!Countries[Ship Country],[1]!Countries[Continent],"No existe")</f>
        <v>America</v>
      </c>
      <c r="P796" s="15" t="str">
        <f>_xlfn.XLOOKUP(Ventas[[#This Row],[Category]],[2]!ProdManager[Category],[2]!ProdManager[Prod_Manager])</f>
        <v>Peter Stone</v>
      </c>
      <c r="Q796" s="15">
        <f>YEAR(Ventas[[#This Row],[Order Date]])</f>
        <v>2015</v>
      </c>
      <c r="R796" s="15" t="str">
        <f>TEXT(Ventas[[#This Row],[Order Date]],"MMM")</f>
        <v>jun</v>
      </c>
    </row>
    <row r="797" spans="1:18" x14ac:dyDescent="0.25">
      <c r="A797" s="6">
        <v>10546</v>
      </c>
      <c r="B797" s="6" t="s">
        <v>78</v>
      </c>
      <c r="C797" s="6" t="s">
        <v>35</v>
      </c>
      <c r="D797" s="6">
        <v>49.3</v>
      </c>
      <c r="E797" s="6">
        <v>32.537999999999997</v>
      </c>
      <c r="F797" s="6">
        <v>40</v>
      </c>
      <c r="G797" s="6" t="s">
        <v>30</v>
      </c>
      <c r="H797" s="6" t="s">
        <v>31</v>
      </c>
      <c r="I797" s="6" t="s">
        <v>13</v>
      </c>
      <c r="J797" s="7">
        <v>42178</v>
      </c>
      <c r="K797" s="12">
        <f>Ventas[[#This Row],[Unit Price]]*Ventas[[#This Row],[Quantity]]</f>
        <v>1972</v>
      </c>
      <c r="L797" s="12">
        <f>Ventas[[#This Row],[Unit Cost]]*Ventas[[#This Row],[Quantity]]</f>
        <v>1301.52</v>
      </c>
      <c r="M797" s="14">
        <f>Ventas[[#This Row],[Ingresos]]-Ventas[[#This Row],[Costes]]</f>
        <v>670.48</v>
      </c>
      <c r="N797" s="14" t="str">
        <f>_xlfn.XLOOKUP(Ventas[[#This Row],[Ship Country]],[1]!Countries[Ship Country],[1]!Countries[Area],"No registrado")</f>
        <v>Nord Europe</v>
      </c>
      <c r="O797" s="14" t="str">
        <f>_xlfn.XLOOKUP(Ventas[[#This Row],[Ship Country]],[1]!Countries[Ship Country],[1]!Countries[Continent],"No existe")</f>
        <v>Europe</v>
      </c>
      <c r="P797" s="15" t="str">
        <f>_xlfn.XLOOKUP(Ventas[[#This Row],[Category]],[2]!ProdManager[Category],[2]!ProdManager[Prod_Manager])</f>
        <v>Lydia Sinn</v>
      </c>
      <c r="Q797" s="15">
        <f>YEAR(Ventas[[#This Row],[Order Date]])</f>
        <v>2015</v>
      </c>
      <c r="R797" s="15" t="str">
        <f>TEXT(Ventas[[#This Row],[Order Date]],"MMM")</f>
        <v>jun</v>
      </c>
    </row>
    <row r="798" spans="1:18" x14ac:dyDescent="0.25">
      <c r="A798" s="4">
        <v>10546</v>
      </c>
      <c r="B798" s="4" t="s">
        <v>85</v>
      </c>
      <c r="C798" s="4" t="s">
        <v>18</v>
      </c>
      <c r="D798" s="4">
        <v>30</v>
      </c>
      <c r="E798" s="4">
        <v>23.1</v>
      </c>
      <c r="F798" s="4">
        <v>10</v>
      </c>
      <c r="G798" s="4" t="s">
        <v>30</v>
      </c>
      <c r="H798" s="4" t="s">
        <v>31</v>
      </c>
      <c r="I798" s="4" t="s">
        <v>13</v>
      </c>
      <c r="J798" s="5">
        <v>42178</v>
      </c>
      <c r="K798" s="12">
        <f>Ventas[[#This Row],[Unit Price]]*Ventas[[#This Row],[Quantity]]</f>
        <v>300</v>
      </c>
      <c r="L798" s="12">
        <f>Ventas[[#This Row],[Unit Cost]]*Ventas[[#This Row],[Quantity]]</f>
        <v>231</v>
      </c>
      <c r="M798" s="14">
        <f>Ventas[[#This Row],[Ingresos]]-Ventas[[#This Row],[Costes]]</f>
        <v>69</v>
      </c>
      <c r="N798" s="14" t="str">
        <f>_xlfn.XLOOKUP(Ventas[[#This Row],[Ship Country]],[1]!Countries[Ship Country],[1]!Countries[Area],"No registrado")</f>
        <v>Nord Europe</v>
      </c>
      <c r="O798" s="14" t="str">
        <f>_xlfn.XLOOKUP(Ventas[[#This Row],[Ship Country]],[1]!Countries[Ship Country],[1]!Countries[Continent],"No existe")</f>
        <v>Europe</v>
      </c>
      <c r="P798" s="15" t="str">
        <f>_xlfn.XLOOKUP(Ventas[[#This Row],[Category]],[2]!ProdManager[Category],[2]!ProdManager[Prod_Manager])</f>
        <v>Marc Caine</v>
      </c>
      <c r="Q798" s="15">
        <f>YEAR(Ventas[[#This Row],[Order Date]])</f>
        <v>2015</v>
      </c>
      <c r="R798" s="15" t="str">
        <f>TEXT(Ventas[[#This Row],[Order Date]],"MMM")</f>
        <v>jun</v>
      </c>
    </row>
    <row r="799" spans="1:18" x14ac:dyDescent="0.25">
      <c r="A799" s="6">
        <v>10546</v>
      </c>
      <c r="B799" s="6" t="s">
        <v>81</v>
      </c>
      <c r="C799" s="6" t="s">
        <v>43</v>
      </c>
      <c r="D799" s="6">
        <v>18</v>
      </c>
      <c r="E799" s="6">
        <v>15.84</v>
      </c>
      <c r="F799" s="6">
        <v>30</v>
      </c>
      <c r="G799" s="6" t="s">
        <v>30</v>
      </c>
      <c r="H799" s="6" t="s">
        <v>31</v>
      </c>
      <c r="I799" s="6" t="s">
        <v>13</v>
      </c>
      <c r="J799" s="7">
        <v>42178</v>
      </c>
      <c r="K799" s="12">
        <f>Ventas[[#This Row],[Unit Price]]*Ventas[[#This Row],[Quantity]]</f>
        <v>540</v>
      </c>
      <c r="L799" s="12">
        <f>Ventas[[#This Row],[Unit Cost]]*Ventas[[#This Row],[Quantity]]</f>
        <v>475.2</v>
      </c>
      <c r="M799" s="14">
        <f>Ventas[[#This Row],[Ingresos]]-Ventas[[#This Row],[Costes]]</f>
        <v>64.800000000000011</v>
      </c>
      <c r="N799" s="14" t="str">
        <f>_xlfn.XLOOKUP(Ventas[[#This Row],[Ship Country]],[1]!Countries[Ship Country],[1]!Countries[Area],"No registrado")</f>
        <v>Nord Europe</v>
      </c>
      <c r="O799" s="14" t="str">
        <f>_xlfn.XLOOKUP(Ventas[[#This Row],[Ship Country]],[1]!Countries[Ship Country],[1]!Countries[Continent],"No existe")</f>
        <v>Europe</v>
      </c>
      <c r="P799" s="15" t="str">
        <f>_xlfn.XLOOKUP(Ventas[[#This Row],[Category]],[2]!ProdManager[Category],[2]!ProdManager[Prod_Manager])</f>
        <v>John Matter</v>
      </c>
      <c r="Q799" s="15">
        <f>YEAR(Ventas[[#This Row],[Order Date]])</f>
        <v>2015</v>
      </c>
      <c r="R799" s="15" t="str">
        <f>TEXT(Ventas[[#This Row],[Order Date]],"MMM")</f>
        <v>jun</v>
      </c>
    </row>
    <row r="800" spans="1:18" x14ac:dyDescent="0.25">
      <c r="A800" s="4">
        <v>10547</v>
      </c>
      <c r="B800" s="4" t="s">
        <v>70</v>
      </c>
      <c r="C800" s="4" t="s">
        <v>15</v>
      </c>
      <c r="D800" s="4">
        <v>32</v>
      </c>
      <c r="E800" s="4">
        <v>27.2</v>
      </c>
      <c r="F800" s="4">
        <v>24</v>
      </c>
      <c r="G800" s="4" t="s">
        <v>210</v>
      </c>
      <c r="H800" s="4" t="s">
        <v>148</v>
      </c>
      <c r="I800" s="4" t="s">
        <v>149</v>
      </c>
      <c r="J800" s="5">
        <v>42178</v>
      </c>
      <c r="K800" s="12">
        <f>Ventas[[#This Row],[Unit Price]]*Ventas[[#This Row],[Quantity]]</f>
        <v>768</v>
      </c>
      <c r="L800" s="12">
        <f>Ventas[[#This Row],[Unit Cost]]*Ventas[[#This Row],[Quantity]]</f>
        <v>652.79999999999995</v>
      </c>
      <c r="M800" s="14">
        <f>Ventas[[#This Row],[Ingresos]]-Ventas[[#This Row],[Costes]]</f>
        <v>115.20000000000005</v>
      </c>
      <c r="N800" s="14" t="str">
        <f>_xlfn.XLOOKUP(Ventas[[#This Row],[Ship Country]],[1]!Countries[Ship Country],[1]!Countries[Area],"No registrado")</f>
        <v>Nord Europe</v>
      </c>
      <c r="O800" s="14" t="str">
        <f>_xlfn.XLOOKUP(Ventas[[#This Row],[Ship Country]],[1]!Countries[Ship Country],[1]!Countries[Continent],"No existe")</f>
        <v>Europe</v>
      </c>
      <c r="P800" s="15" t="str">
        <f>_xlfn.XLOOKUP(Ventas[[#This Row],[Category]],[2]!ProdManager[Category],[2]!ProdManager[Prod_Manager])</f>
        <v>Peter Stone</v>
      </c>
      <c r="Q800" s="15">
        <f>YEAR(Ventas[[#This Row],[Order Date]])</f>
        <v>2015</v>
      </c>
      <c r="R800" s="15" t="str">
        <f>TEXT(Ventas[[#This Row],[Order Date]],"MMM")</f>
        <v>jun</v>
      </c>
    </row>
    <row r="801" spans="1:18" x14ac:dyDescent="0.25">
      <c r="A801" s="6">
        <v>10547</v>
      </c>
      <c r="B801" s="6" t="s">
        <v>57</v>
      </c>
      <c r="C801" s="6" t="s">
        <v>29</v>
      </c>
      <c r="D801" s="6">
        <v>19</v>
      </c>
      <c r="E801" s="6">
        <v>13.68</v>
      </c>
      <c r="F801" s="6">
        <v>60</v>
      </c>
      <c r="G801" s="6" t="s">
        <v>210</v>
      </c>
      <c r="H801" s="6" t="s">
        <v>148</v>
      </c>
      <c r="I801" s="6" t="s">
        <v>149</v>
      </c>
      <c r="J801" s="7">
        <v>42178</v>
      </c>
      <c r="K801" s="12">
        <f>Ventas[[#This Row],[Unit Price]]*Ventas[[#This Row],[Quantity]]</f>
        <v>1140</v>
      </c>
      <c r="L801" s="12">
        <f>Ventas[[#This Row],[Unit Cost]]*Ventas[[#This Row],[Quantity]]</f>
        <v>820.8</v>
      </c>
      <c r="M801" s="14">
        <f>Ventas[[#This Row],[Ingresos]]-Ventas[[#This Row],[Costes]]</f>
        <v>319.20000000000005</v>
      </c>
      <c r="N801" s="14" t="str">
        <f>_xlfn.XLOOKUP(Ventas[[#This Row],[Ship Country]],[1]!Countries[Ship Country],[1]!Countries[Area],"No registrado")</f>
        <v>Nord Europe</v>
      </c>
      <c r="O801" s="14" t="str">
        <f>_xlfn.XLOOKUP(Ventas[[#This Row],[Ship Country]],[1]!Countries[Ship Country],[1]!Countries[Continent],"No existe")</f>
        <v>Europe</v>
      </c>
      <c r="P801" s="15" t="str">
        <f>_xlfn.XLOOKUP(Ventas[[#This Row],[Category]],[2]!ProdManager[Category],[2]!ProdManager[Prod_Manager])</f>
        <v>Peter Stone</v>
      </c>
      <c r="Q801" s="15">
        <f>YEAR(Ventas[[#This Row],[Order Date]])</f>
        <v>2015</v>
      </c>
      <c r="R801" s="15" t="str">
        <f>TEXT(Ventas[[#This Row],[Order Date]],"MMM")</f>
        <v>jun</v>
      </c>
    </row>
    <row r="802" spans="1:18" x14ac:dyDescent="0.25">
      <c r="A802" s="4">
        <v>10548</v>
      </c>
      <c r="B802" s="4" t="s">
        <v>140</v>
      </c>
      <c r="C802" s="4" t="s">
        <v>43</v>
      </c>
      <c r="D802" s="4">
        <v>14</v>
      </c>
      <c r="E802" s="4">
        <v>12.88</v>
      </c>
      <c r="F802" s="4">
        <v>10</v>
      </c>
      <c r="G802" s="4" t="s">
        <v>19</v>
      </c>
      <c r="H802" s="4" t="s">
        <v>20</v>
      </c>
      <c r="I802" s="4" t="s">
        <v>21</v>
      </c>
      <c r="J802" s="5">
        <v>42181</v>
      </c>
      <c r="K802" s="12">
        <f>Ventas[[#This Row],[Unit Price]]*Ventas[[#This Row],[Quantity]]</f>
        <v>140</v>
      </c>
      <c r="L802" s="12">
        <f>Ventas[[#This Row],[Unit Cost]]*Ventas[[#This Row],[Quantity]]</f>
        <v>128.80000000000001</v>
      </c>
      <c r="M802" s="14">
        <f>Ventas[[#This Row],[Ingresos]]-Ventas[[#This Row],[Costes]]</f>
        <v>11.199999999999989</v>
      </c>
      <c r="N802" s="14" t="str">
        <f>_xlfn.XLOOKUP(Ventas[[#This Row],[Ship Country]],[1]!Countries[Ship Country],[1]!Countries[Area],"No registrado")</f>
        <v>Nord Europe</v>
      </c>
      <c r="O802" s="14" t="str">
        <f>_xlfn.XLOOKUP(Ventas[[#This Row],[Ship Country]],[1]!Countries[Ship Country],[1]!Countries[Continent],"No existe")</f>
        <v>Europe</v>
      </c>
      <c r="P802" s="15" t="str">
        <f>_xlfn.XLOOKUP(Ventas[[#This Row],[Category]],[2]!ProdManager[Category],[2]!ProdManager[Prod_Manager])</f>
        <v>John Matter</v>
      </c>
      <c r="Q802" s="15">
        <f>YEAR(Ventas[[#This Row],[Order Date]])</f>
        <v>2015</v>
      </c>
      <c r="R802" s="15" t="str">
        <f>TEXT(Ventas[[#This Row],[Order Date]],"MMM")</f>
        <v>jun</v>
      </c>
    </row>
    <row r="803" spans="1:18" x14ac:dyDescent="0.25">
      <c r="A803" s="6">
        <v>10548</v>
      </c>
      <c r="B803" s="6" t="s">
        <v>28</v>
      </c>
      <c r="C803" s="6" t="s">
        <v>29</v>
      </c>
      <c r="D803" s="6">
        <v>9.65</v>
      </c>
      <c r="E803" s="6">
        <v>7.2375000000000007</v>
      </c>
      <c r="F803" s="6">
        <v>14</v>
      </c>
      <c r="G803" s="6" t="s">
        <v>19</v>
      </c>
      <c r="H803" s="6" t="s">
        <v>20</v>
      </c>
      <c r="I803" s="6" t="s">
        <v>21</v>
      </c>
      <c r="J803" s="7">
        <v>42181</v>
      </c>
      <c r="K803" s="12">
        <f>Ventas[[#This Row],[Unit Price]]*Ventas[[#This Row],[Quantity]]</f>
        <v>135.1</v>
      </c>
      <c r="L803" s="12">
        <f>Ventas[[#This Row],[Unit Cost]]*Ventas[[#This Row],[Quantity]]</f>
        <v>101.32500000000002</v>
      </c>
      <c r="M803" s="14">
        <f>Ventas[[#This Row],[Ingresos]]-Ventas[[#This Row],[Costes]]</f>
        <v>33.774999999999977</v>
      </c>
      <c r="N803" s="14" t="str">
        <f>_xlfn.XLOOKUP(Ventas[[#This Row],[Ship Country]],[1]!Countries[Ship Country],[1]!Countries[Area],"No registrado")</f>
        <v>Nord Europe</v>
      </c>
      <c r="O803" s="14" t="str">
        <f>_xlfn.XLOOKUP(Ventas[[#This Row],[Ship Country]],[1]!Countries[Ship Country],[1]!Countries[Continent],"No existe")</f>
        <v>Europe</v>
      </c>
      <c r="P803" s="15" t="str">
        <f>_xlfn.XLOOKUP(Ventas[[#This Row],[Category]],[2]!ProdManager[Category],[2]!ProdManager[Prod_Manager])</f>
        <v>Peter Stone</v>
      </c>
      <c r="Q803" s="15">
        <f>YEAR(Ventas[[#This Row],[Order Date]])</f>
        <v>2015</v>
      </c>
      <c r="R803" s="15" t="str">
        <f>TEXT(Ventas[[#This Row],[Order Date]],"MMM")</f>
        <v>jun</v>
      </c>
    </row>
    <row r="804" spans="1:18" x14ac:dyDescent="0.25">
      <c r="A804" s="4">
        <v>10549</v>
      </c>
      <c r="B804" s="4" t="s">
        <v>44</v>
      </c>
      <c r="C804" s="4" t="s">
        <v>15</v>
      </c>
      <c r="D804" s="4">
        <v>12.5</v>
      </c>
      <c r="E804" s="4">
        <v>10.375</v>
      </c>
      <c r="F804" s="4">
        <v>55</v>
      </c>
      <c r="G804" s="4" t="s">
        <v>110</v>
      </c>
      <c r="H804" s="4" t="s">
        <v>111</v>
      </c>
      <c r="I804" s="4" t="s">
        <v>21</v>
      </c>
      <c r="J804" s="5">
        <v>42182</v>
      </c>
      <c r="K804" s="12">
        <f>Ventas[[#This Row],[Unit Price]]*Ventas[[#This Row],[Quantity]]</f>
        <v>687.5</v>
      </c>
      <c r="L804" s="12">
        <f>Ventas[[#This Row],[Unit Cost]]*Ventas[[#This Row],[Quantity]]</f>
        <v>570.625</v>
      </c>
      <c r="M804" s="14">
        <f>Ventas[[#This Row],[Ingresos]]-Ventas[[#This Row],[Costes]]</f>
        <v>116.875</v>
      </c>
      <c r="N804" s="14" t="str">
        <f>_xlfn.XLOOKUP(Ventas[[#This Row],[Ship Country]],[1]!Countries[Ship Country],[1]!Countries[Area],"No registrado")</f>
        <v>Nord Europe</v>
      </c>
      <c r="O804" s="14" t="str">
        <f>_xlfn.XLOOKUP(Ventas[[#This Row],[Ship Country]],[1]!Countries[Ship Country],[1]!Countries[Continent],"No existe")</f>
        <v>Europe</v>
      </c>
      <c r="P804" s="15" t="str">
        <f>_xlfn.XLOOKUP(Ventas[[#This Row],[Category]],[2]!ProdManager[Category],[2]!ProdManager[Prod_Manager])</f>
        <v>Peter Stone</v>
      </c>
      <c r="Q804" s="15">
        <f>YEAR(Ventas[[#This Row],[Order Date]])</f>
        <v>2015</v>
      </c>
      <c r="R804" s="15" t="str">
        <f>TEXT(Ventas[[#This Row],[Order Date]],"MMM")</f>
        <v>jun</v>
      </c>
    </row>
    <row r="805" spans="1:18" x14ac:dyDescent="0.25">
      <c r="A805" s="6">
        <v>10549</v>
      </c>
      <c r="B805" s="6" t="s">
        <v>228</v>
      </c>
      <c r="C805" s="6" t="s">
        <v>29</v>
      </c>
      <c r="D805" s="6">
        <v>9.5</v>
      </c>
      <c r="E805" s="6">
        <v>7.7900000000000009</v>
      </c>
      <c r="F805" s="6">
        <v>100</v>
      </c>
      <c r="G805" s="6" t="s">
        <v>110</v>
      </c>
      <c r="H805" s="6" t="s">
        <v>111</v>
      </c>
      <c r="I805" s="6" t="s">
        <v>21</v>
      </c>
      <c r="J805" s="7">
        <v>42182</v>
      </c>
      <c r="K805" s="12">
        <f>Ventas[[#This Row],[Unit Price]]*Ventas[[#This Row],[Quantity]]</f>
        <v>950</v>
      </c>
      <c r="L805" s="12">
        <f>Ventas[[#This Row],[Unit Cost]]*Ventas[[#This Row],[Quantity]]</f>
        <v>779.00000000000011</v>
      </c>
      <c r="M805" s="14">
        <f>Ventas[[#This Row],[Ingresos]]-Ventas[[#This Row],[Costes]]</f>
        <v>170.99999999999989</v>
      </c>
      <c r="N805" s="14" t="str">
        <f>_xlfn.XLOOKUP(Ventas[[#This Row],[Ship Country]],[1]!Countries[Ship Country],[1]!Countries[Area],"No registrado")</f>
        <v>Nord Europe</v>
      </c>
      <c r="O805" s="14" t="str">
        <f>_xlfn.XLOOKUP(Ventas[[#This Row],[Ship Country]],[1]!Countries[Ship Country],[1]!Countries[Continent],"No existe")</f>
        <v>Europe</v>
      </c>
      <c r="P805" s="15" t="str">
        <f>_xlfn.XLOOKUP(Ventas[[#This Row],[Category]],[2]!ProdManager[Category],[2]!ProdManager[Prod_Manager])</f>
        <v>Peter Stone</v>
      </c>
      <c r="Q805" s="15">
        <f>YEAR(Ventas[[#This Row],[Order Date]])</f>
        <v>2015</v>
      </c>
      <c r="R805" s="15" t="str">
        <f>TEXT(Ventas[[#This Row],[Order Date]],"MMM")</f>
        <v>jun</v>
      </c>
    </row>
    <row r="806" spans="1:18" x14ac:dyDescent="0.25">
      <c r="A806" s="4">
        <v>10549</v>
      </c>
      <c r="B806" s="4" t="s">
        <v>22</v>
      </c>
      <c r="C806" s="4" t="s">
        <v>18</v>
      </c>
      <c r="D806" s="4">
        <v>53</v>
      </c>
      <c r="E806" s="4">
        <v>42.400000000000006</v>
      </c>
      <c r="F806" s="4">
        <v>48</v>
      </c>
      <c r="G806" s="4" t="s">
        <v>110</v>
      </c>
      <c r="H806" s="4" t="s">
        <v>111</v>
      </c>
      <c r="I806" s="4" t="s">
        <v>21</v>
      </c>
      <c r="J806" s="5">
        <v>42182</v>
      </c>
      <c r="K806" s="12">
        <f>Ventas[[#This Row],[Unit Price]]*Ventas[[#This Row],[Quantity]]</f>
        <v>2544</v>
      </c>
      <c r="L806" s="12">
        <f>Ventas[[#This Row],[Unit Cost]]*Ventas[[#This Row],[Quantity]]</f>
        <v>2035.2000000000003</v>
      </c>
      <c r="M806" s="14">
        <f>Ventas[[#This Row],[Ingresos]]-Ventas[[#This Row],[Costes]]</f>
        <v>508.79999999999973</v>
      </c>
      <c r="N806" s="14" t="str">
        <f>_xlfn.XLOOKUP(Ventas[[#This Row],[Ship Country]],[1]!Countries[Ship Country],[1]!Countries[Area],"No registrado")</f>
        <v>Nord Europe</v>
      </c>
      <c r="O806" s="14" t="str">
        <f>_xlfn.XLOOKUP(Ventas[[#This Row],[Ship Country]],[1]!Countries[Ship Country],[1]!Countries[Continent],"No existe")</f>
        <v>Europe</v>
      </c>
      <c r="P806" s="15" t="str">
        <f>_xlfn.XLOOKUP(Ventas[[#This Row],[Category]],[2]!ProdManager[Category],[2]!ProdManager[Prod_Manager])</f>
        <v>Marc Caine</v>
      </c>
      <c r="Q806" s="15">
        <f>YEAR(Ventas[[#This Row],[Order Date]])</f>
        <v>2015</v>
      </c>
      <c r="R806" s="15" t="str">
        <f>TEXT(Ventas[[#This Row],[Order Date]],"MMM")</f>
        <v>jun</v>
      </c>
    </row>
    <row r="807" spans="1:18" x14ac:dyDescent="0.25">
      <c r="A807" s="6">
        <v>10550</v>
      </c>
      <c r="B807" s="6" t="s">
        <v>71</v>
      </c>
      <c r="C807" s="6" t="s">
        <v>35</v>
      </c>
      <c r="D807" s="6">
        <v>10</v>
      </c>
      <c r="E807" s="6">
        <v>6.6999999999999993</v>
      </c>
      <c r="F807" s="6">
        <v>6</v>
      </c>
      <c r="G807" s="6" t="s">
        <v>162</v>
      </c>
      <c r="H807" s="6" t="s">
        <v>163</v>
      </c>
      <c r="I807" s="6" t="s">
        <v>133</v>
      </c>
      <c r="J807" s="7">
        <v>42183</v>
      </c>
      <c r="K807" s="12">
        <f>Ventas[[#This Row],[Unit Price]]*Ventas[[#This Row],[Quantity]]</f>
        <v>60</v>
      </c>
      <c r="L807" s="12">
        <f>Ventas[[#This Row],[Unit Cost]]*Ventas[[#This Row],[Quantity]]</f>
        <v>40.199999999999996</v>
      </c>
      <c r="M807" s="14">
        <f>Ventas[[#This Row],[Ingresos]]-Ventas[[#This Row],[Costes]]</f>
        <v>19.800000000000004</v>
      </c>
      <c r="N807" s="14" t="str">
        <f>_xlfn.XLOOKUP(Ventas[[#This Row],[Ship Country]],[1]!Countries[Ship Country],[1]!Countries[Area],"No registrado")</f>
        <v>Sud Europe</v>
      </c>
      <c r="O807" s="14" t="str">
        <f>_xlfn.XLOOKUP(Ventas[[#This Row],[Ship Country]],[1]!Countries[Ship Country],[1]!Countries[Continent],"No existe")</f>
        <v>Europe</v>
      </c>
      <c r="P807" s="15" t="str">
        <f>_xlfn.XLOOKUP(Ventas[[#This Row],[Category]],[2]!ProdManager[Category],[2]!ProdManager[Prod_Manager])</f>
        <v>Lydia Sinn</v>
      </c>
      <c r="Q807" s="15">
        <f>YEAR(Ventas[[#This Row],[Order Date]])</f>
        <v>2015</v>
      </c>
      <c r="R807" s="15" t="str">
        <f>TEXT(Ventas[[#This Row],[Order Date]],"MMM")</f>
        <v>jun</v>
      </c>
    </row>
    <row r="808" spans="1:18" x14ac:dyDescent="0.25">
      <c r="A808" s="4">
        <v>10550</v>
      </c>
      <c r="B808" s="4" t="s">
        <v>239</v>
      </c>
      <c r="C808" s="4" t="s">
        <v>24</v>
      </c>
      <c r="D808" s="4">
        <v>28.5</v>
      </c>
      <c r="E808" s="4">
        <v>20.234999999999999</v>
      </c>
      <c r="F808" s="4">
        <v>10</v>
      </c>
      <c r="G808" s="4" t="s">
        <v>162</v>
      </c>
      <c r="H808" s="4" t="s">
        <v>163</v>
      </c>
      <c r="I808" s="4" t="s">
        <v>133</v>
      </c>
      <c r="J808" s="5">
        <v>42183</v>
      </c>
      <c r="K808" s="12">
        <f>Ventas[[#This Row],[Unit Price]]*Ventas[[#This Row],[Quantity]]</f>
        <v>285</v>
      </c>
      <c r="L808" s="12">
        <f>Ventas[[#This Row],[Unit Cost]]*Ventas[[#This Row],[Quantity]]</f>
        <v>202.35</v>
      </c>
      <c r="M808" s="14">
        <f>Ventas[[#This Row],[Ingresos]]-Ventas[[#This Row],[Costes]]</f>
        <v>82.65</v>
      </c>
      <c r="N808" s="14" t="str">
        <f>_xlfn.XLOOKUP(Ventas[[#This Row],[Ship Country]],[1]!Countries[Ship Country],[1]!Countries[Area],"No registrado")</f>
        <v>Sud Europe</v>
      </c>
      <c r="O808" s="14" t="str">
        <f>_xlfn.XLOOKUP(Ventas[[#This Row],[Ship Country]],[1]!Countries[Ship Country],[1]!Countries[Continent],"No existe")</f>
        <v>Europe</v>
      </c>
      <c r="P808" s="15" t="str">
        <f>_xlfn.XLOOKUP(Ventas[[#This Row],[Category]],[2]!ProdManager[Category],[2]!ProdManager[Prod_Manager])</f>
        <v>Lydia Sinn</v>
      </c>
      <c r="Q808" s="15">
        <f>YEAR(Ventas[[#This Row],[Order Date]])</f>
        <v>2015</v>
      </c>
      <c r="R808" s="15" t="str">
        <f>TEXT(Ventas[[#This Row],[Order Date]],"MMM")</f>
        <v>jun</v>
      </c>
    </row>
    <row r="809" spans="1:18" x14ac:dyDescent="0.25">
      <c r="A809" s="6">
        <v>10550</v>
      </c>
      <c r="B809" s="6" t="s">
        <v>91</v>
      </c>
      <c r="C809" s="6" t="s">
        <v>46</v>
      </c>
      <c r="D809" s="6">
        <v>39</v>
      </c>
      <c r="E809" s="6">
        <v>30.42</v>
      </c>
      <c r="F809" s="6">
        <v>8</v>
      </c>
      <c r="G809" s="6" t="s">
        <v>162</v>
      </c>
      <c r="H809" s="6" t="s">
        <v>163</v>
      </c>
      <c r="I809" s="6" t="s">
        <v>133</v>
      </c>
      <c r="J809" s="7">
        <v>42183</v>
      </c>
      <c r="K809" s="12">
        <f>Ventas[[#This Row],[Unit Price]]*Ventas[[#This Row],[Quantity]]</f>
        <v>312</v>
      </c>
      <c r="L809" s="12">
        <f>Ventas[[#This Row],[Unit Cost]]*Ventas[[#This Row],[Quantity]]</f>
        <v>243.36</v>
      </c>
      <c r="M809" s="14">
        <f>Ventas[[#This Row],[Ingresos]]-Ventas[[#This Row],[Costes]]</f>
        <v>68.639999999999986</v>
      </c>
      <c r="N809" s="14" t="str">
        <f>_xlfn.XLOOKUP(Ventas[[#This Row],[Ship Country]],[1]!Countries[Ship Country],[1]!Countries[Area],"No registrado")</f>
        <v>Sud Europe</v>
      </c>
      <c r="O809" s="14" t="str">
        <f>_xlfn.XLOOKUP(Ventas[[#This Row],[Ship Country]],[1]!Countries[Ship Country],[1]!Countries[Continent],"No existe")</f>
        <v>Europe</v>
      </c>
      <c r="P809" s="15" t="str">
        <f>_xlfn.XLOOKUP(Ventas[[#This Row],[Category]],[2]!ProdManager[Category],[2]!ProdManager[Prod_Manager])</f>
        <v>John Matter</v>
      </c>
      <c r="Q809" s="15">
        <f>YEAR(Ventas[[#This Row],[Order Date]])</f>
        <v>2015</v>
      </c>
      <c r="R809" s="15" t="str">
        <f>TEXT(Ventas[[#This Row],[Order Date]],"MMM")</f>
        <v>jun</v>
      </c>
    </row>
    <row r="810" spans="1:18" x14ac:dyDescent="0.25">
      <c r="A810" s="4">
        <v>10550</v>
      </c>
      <c r="B810" s="4" t="s">
        <v>130</v>
      </c>
      <c r="C810" s="4" t="s">
        <v>35</v>
      </c>
      <c r="D810" s="4">
        <v>9.1999999999999993</v>
      </c>
      <c r="E810" s="4">
        <v>6.347999999999999</v>
      </c>
      <c r="F810" s="4">
        <v>10</v>
      </c>
      <c r="G810" s="4" t="s">
        <v>162</v>
      </c>
      <c r="H810" s="4" t="s">
        <v>163</v>
      </c>
      <c r="I810" s="4" t="s">
        <v>133</v>
      </c>
      <c r="J810" s="5">
        <v>42183</v>
      </c>
      <c r="K810" s="12">
        <f>Ventas[[#This Row],[Unit Price]]*Ventas[[#This Row],[Quantity]]</f>
        <v>92</v>
      </c>
      <c r="L810" s="12">
        <f>Ventas[[#This Row],[Unit Cost]]*Ventas[[#This Row],[Quantity]]</f>
        <v>63.47999999999999</v>
      </c>
      <c r="M810" s="14">
        <f>Ventas[[#This Row],[Ingresos]]-Ventas[[#This Row],[Costes]]</f>
        <v>28.52000000000001</v>
      </c>
      <c r="N810" s="14" t="str">
        <f>_xlfn.XLOOKUP(Ventas[[#This Row],[Ship Country]],[1]!Countries[Ship Country],[1]!Countries[Area],"No registrado")</f>
        <v>Sud Europe</v>
      </c>
      <c r="O810" s="14" t="str">
        <f>_xlfn.XLOOKUP(Ventas[[#This Row],[Ship Country]],[1]!Countries[Ship Country],[1]!Countries[Continent],"No existe")</f>
        <v>Europe</v>
      </c>
      <c r="P810" s="15" t="str">
        <f>_xlfn.XLOOKUP(Ventas[[#This Row],[Category]],[2]!ProdManager[Category],[2]!ProdManager[Prod_Manager])</f>
        <v>Lydia Sinn</v>
      </c>
      <c r="Q810" s="15">
        <f>YEAR(Ventas[[#This Row],[Order Date]])</f>
        <v>2015</v>
      </c>
      <c r="R810" s="15" t="str">
        <f>TEXT(Ventas[[#This Row],[Order Date]],"MMM")</f>
        <v>jun</v>
      </c>
    </row>
    <row r="811" spans="1:18" x14ac:dyDescent="0.25">
      <c r="A811" s="6">
        <v>10551</v>
      </c>
      <c r="B811" s="6" t="s">
        <v>56</v>
      </c>
      <c r="C811" s="6" t="s">
        <v>35</v>
      </c>
      <c r="D811" s="6">
        <v>17.45</v>
      </c>
      <c r="E811" s="6">
        <v>11.516999999999998</v>
      </c>
      <c r="F811" s="6">
        <v>40</v>
      </c>
      <c r="G811" s="6" t="s">
        <v>185</v>
      </c>
      <c r="H811" s="6" t="s">
        <v>186</v>
      </c>
      <c r="I811" s="6" t="s">
        <v>187</v>
      </c>
      <c r="J811" s="7">
        <v>42183</v>
      </c>
      <c r="K811" s="12">
        <f>Ventas[[#This Row],[Unit Price]]*Ventas[[#This Row],[Quantity]]</f>
        <v>698</v>
      </c>
      <c r="L811" s="12">
        <f>Ventas[[#This Row],[Unit Cost]]*Ventas[[#This Row],[Quantity]]</f>
        <v>460.67999999999989</v>
      </c>
      <c r="M811" s="14">
        <f>Ventas[[#This Row],[Ingresos]]-Ventas[[#This Row],[Costes]]</f>
        <v>237.32000000000011</v>
      </c>
      <c r="N811" s="14" t="str">
        <f>_xlfn.XLOOKUP(Ventas[[#This Row],[Ship Country]],[1]!Countries[Ship Country],[1]!Countries[Area],"No registrado")</f>
        <v>Sud Europe</v>
      </c>
      <c r="O811" s="14" t="str">
        <f>_xlfn.XLOOKUP(Ventas[[#This Row],[Ship Country]],[1]!Countries[Ship Country],[1]!Countries[Continent],"No existe")</f>
        <v>Europe</v>
      </c>
      <c r="P811" s="15" t="str">
        <f>_xlfn.XLOOKUP(Ventas[[#This Row],[Category]],[2]!ProdManager[Category],[2]!ProdManager[Prod_Manager])</f>
        <v>Lydia Sinn</v>
      </c>
      <c r="Q811" s="15">
        <f>YEAR(Ventas[[#This Row],[Order Date]])</f>
        <v>2015</v>
      </c>
      <c r="R811" s="15" t="str">
        <f>TEXT(Ventas[[#This Row],[Order Date]],"MMM")</f>
        <v>jun</v>
      </c>
    </row>
    <row r="812" spans="1:18" x14ac:dyDescent="0.25">
      <c r="A812" s="4">
        <v>10551</v>
      </c>
      <c r="B812" s="4" t="s">
        <v>81</v>
      </c>
      <c r="C812" s="4" t="s">
        <v>43</v>
      </c>
      <c r="D812" s="4">
        <v>18</v>
      </c>
      <c r="E812" s="4">
        <v>15.84</v>
      </c>
      <c r="F812" s="4">
        <v>20</v>
      </c>
      <c r="G812" s="4" t="s">
        <v>185</v>
      </c>
      <c r="H812" s="4" t="s">
        <v>186</v>
      </c>
      <c r="I812" s="4" t="s">
        <v>187</v>
      </c>
      <c r="J812" s="5">
        <v>42183</v>
      </c>
      <c r="K812" s="12">
        <f>Ventas[[#This Row],[Unit Price]]*Ventas[[#This Row],[Quantity]]</f>
        <v>360</v>
      </c>
      <c r="L812" s="12">
        <f>Ventas[[#This Row],[Unit Cost]]*Ventas[[#This Row],[Quantity]]</f>
        <v>316.8</v>
      </c>
      <c r="M812" s="14">
        <f>Ventas[[#This Row],[Ingresos]]-Ventas[[#This Row],[Costes]]</f>
        <v>43.199999999999989</v>
      </c>
      <c r="N812" s="14" t="str">
        <f>_xlfn.XLOOKUP(Ventas[[#This Row],[Ship Country]],[1]!Countries[Ship Country],[1]!Countries[Area],"No registrado")</f>
        <v>Sud Europe</v>
      </c>
      <c r="O812" s="14" t="str">
        <f>_xlfn.XLOOKUP(Ventas[[#This Row],[Ship Country]],[1]!Countries[Ship Country],[1]!Countries[Continent],"No existe")</f>
        <v>Europe</v>
      </c>
      <c r="P812" s="15" t="str">
        <f>_xlfn.XLOOKUP(Ventas[[#This Row],[Category]],[2]!ProdManager[Category],[2]!ProdManager[Prod_Manager])</f>
        <v>John Matter</v>
      </c>
      <c r="Q812" s="15">
        <f>YEAR(Ventas[[#This Row],[Order Date]])</f>
        <v>2015</v>
      </c>
      <c r="R812" s="15" t="str">
        <f>TEXT(Ventas[[#This Row],[Order Date]],"MMM")</f>
        <v>jun</v>
      </c>
    </row>
    <row r="813" spans="1:18" x14ac:dyDescent="0.25">
      <c r="A813" s="6">
        <v>10551</v>
      </c>
      <c r="B813" s="6" t="s">
        <v>122</v>
      </c>
      <c r="C813" s="6" t="s">
        <v>24</v>
      </c>
      <c r="D813" s="6">
        <v>19.45</v>
      </c>
      <c r="E813" s="6">
        <v>14.782</v>
      </c>
      <c r="F813" s="6">
        <v>40</v>
      </c>
      <c r="G813" s="6" t="s">
        <v>185</v>
      </c>
      <c r="H813" s="6" t="s">
        <v>186</v>
      </c>
      <c r="I813" s="6" t="s">
        <v>187</v>
      </c>
      <c r="J813" s="7">
        <v>42183</v>
      </c>
      <c r="K813" s="12">
        <f>Ventas[[#This Row],[Unit Price]]*Ventas[[#This Row],[Quantity]]</f>
        <v>778</v>
      </c>
      <c r="L813" s="12">
        <f>Ventas[[#This Row],[Unit Cost]]*Ventas[[#This Row],[Quantity]]</f>
        <v>591.28</v>
      </c>
      <c r="M813" s="14">
        <f>Ventas[[#This Row],[Ingresos]]-Ventas[[#This Row],[Costes]]</f>
        <v>186.72000000000003</v>
      </c>
      <c r="N813" s="14" t="str">
        <f>_xlfn.XLOOKUP(Ventas[[#This Row],[Ship Country]],[1]!Countries[Ship Country],[1]!Countries[Area],"No registrado")</f>
        <v>Sud Europe</v>
      </c>
      <c r="O813" s="14" t="str">
        <f>_xlfn.XLOOKUP(Ventas[[#This Row],[Ship Country]],[1]!Countries[Ship Country],[1]!Countries[Continent],"No existe")</f>
        <v>Europe</v>
      </c>
      <c r="P813" s="15" t="str">
        <f>_xlfn.XLOOKUP(Ventas[[#This Row],[Category]],[2]!ProdManager[Category],[2]!ProdManager[Prod_Manager])</f>
        <v>Lydia Sinn</v>
      </c>
      <c r="Q813" s="15">
        <f>YEAR(Ventas[[#This Row],[Order Date]])</f>
        <v>2015</v>
      </c>
      <c r="R813" s="15" t="str">
        <f>TEXT(Ventas[[#This Row],[Order Date]],"MMM")</f>
        <v>jun</v>
      </c>
    </row>
    <row r="814" spans="1:18" x14ac:dyDescent="0.25">
      <c r="A814" s="4">
        <v>10552</v>
      </c>
      <c r="B814" s="4" t="s">
        <v>155</v>
      </c>
      <c r="C814" s="4" t="s">
        <v>15</v>
      </c>
      <c r="D814" s="4">
        <v>36</v>
      </c>
      <c r="E814" s="4">
        <v>28.8</v>
      </c>
      <c r="F814" s="4">
        <v>18</v>
      </c>
      <c r="G814" s="4" t="s">
        <v>63</v>
      </c>
      <c r="H814" s="4" t="s">
        <v>64</v>
      </c>
      <c r="I814" s="4" t="s">
        <v>65</v>
      </c>
      <c r="J814" s="5">
        <v>42184</v>
      </c>
      <c r="K814" s="12">
        <f>Ventas[[#This Row],[Unit Price]]*Ventas[[#This Row],[Quantity]]</f>
        <v>648</v>
      </c>
      <c r="L814" s="12">
        <f>Ventas[[#This Row],[Unit Cost]]*Ventas[[#This Row],[Quantity]]</f>
        <v>518.4</v>
      </c>
      <c r="M814" s="14">
        <f>Ventas[[#This Row],[Ingresos]]-Ventas[[#This Row],[Costes]]</f>
        <v>129.60000000000002</v>
      </c>
      <c r="N814" s="14" t="str">
        <f>_xlfn.XLOOKUP(Ventas[[#This Row],[Ship Country]],[1]!Countries[Ship Country],[1]!Countries[Area],"No registrado")</f>
        <v>Sud America</v>
      </c>
      <c r="O814" s="14" t="str">
        <f>_xlfn.XLOOKUP(Ventas[[#This Row],[Ship Country]],[1]!Countries[Ship Country],[1]!Countries[Continent],"No existe")</f>
        <v>America</v>
      </c>
      <c r="P814" s="15" t="str">
        <f>_xlfn.XLOOKUP(Ventas[[#This Row],[Category]],[2]!ProdManager[Category],[2]!ProdManager[Prod_Manager])</f>
        <v>Peter Stone</v>
      </c>
      <c r="Q814" s="15">
        <f>YEAR(Ventas[[#This Row],[Order Date]])</f>
        <v>2015</v>
      </c>
      <c r="R814" s="15" t="str">
        <f>TEXT(Ventas[[#This Row],[Order Date]],"MMM")</f>
        <v>jun</v>
      </c>
    </row>
    <row r="815" spans="1:18" x14ac:dyDescent="0.25">
      <c r="A815" s="6">
        <v>10552</v>
      </c>
      <c r="B815" s="6" t="s">
        <v>129</v>
      </c>
      <c r="C815" s="6" t="s">
        <v>43</v>
      </c>
      <c r="D815" s="6">
        <v>7.75</v>
      </c>
      <c r="E815" s="6">
        <v>7.0525000000000002</v>
      </c>
      <c r="F815" s="6">
        <v>30</v>
      </c>
      <c r="G815" s="6" t="s">
        <v>63</v>
      </c>
      <c r="H815" s="6" t="s">
        <v>64</v>
      </c>
      <c r="I815" s="6" t="s">
        <v>65</v>
      </c>
      <c r="J815" s="7">
        <v>42184</v>
      </c>
      <c r="K815" s="12">
        <f>Ventas[[#This Row],[Unit Price]]*Ventas[[#This Row],[Quantity]]</f>
        <v>232.5</v>
      </c>
      <c r="L815" s="12">
        <f>Ventas[[#This Row],[Unit Cost]]*Ventas[[#This Row],[Quantity]]</f>
        <v>211.57500000000002</v>
      </c>
      <c r="M815" s="14">
        <f>Ventas[[#This Row],[Ingresos]]-Ventas[[#This Row],[Costes]]</f>
        <v>20.924999999999983</v>
      </c>
      <c r="N815" s="14" t="str">
        <f>_xlfn.XLOOKUP(Ventas[[#This Row],[Ship Country]],[1]!Countries[Ship Country],[1]!Countries[Area],"No registrado")</f>
        <v>Sud America</v>
      </c>
      <c r="O815" s="14" t="str">
        <f>_xlfn.XLOOKUP(Ventas[[#This Row],[Ship Country]],[1]!Countries[Ship Country],[1]!Countries[Continent],"No existe")</f>
        <v>America</v>
      </c>
      <c r="P815" s="15" t="str">
        <f>_xlfn.XLOOKUP(Ventas[[#This Row],[Category]],[2]!ProdManager[Category],[2]!ProdManager[Prod_Manager])</f>
        <v>John Matter</v>
      </c>
      <c r="Q815" s="15">
        <f>YEAR(Ventas[[#This Row],[Order Date]])</f>
        <v>2015</v>
      </c>
      <c r="R815" s="15" t="str">
        <f>TEXT(Ventas[[#This Row],[Order Date]],"MMM")</f>
        <v>jun</v>
      </c>
    </row>
    <row r="816" spans="1:18" x14ac:dyDescent="0.25">
      <c r="A816" s="4">
        <v>10553</v>
      </c>
      <c r="B816" s="4" t="s">
        <v>56</v>
      </c>
      <c r="C816" s="4" t="s">
        <v>35</v>
      </c>
      <c r="D816" s="4">
        <v>17.45</v>
      </c>
      <c r="E816" s="4">
        <v>12.214999999999998</v>
      </c>
      <c r="F816" s="4">
        <v>14</v>
      </c>
      <c r="G816" s="4" t="s">
        <v>95</v>
      </c>
      <c r="H816" s="4" t="s">
        <v>96</v>
      </c>
      <c r="I816" s="4" t="s">
        <v>97</v>
      </c>
      <c r="J816" s="5">
        <v>42185</v>
      </c>
      <c r="K816" s="12">
        <f>Ventas[[#This Row],[Unit Price]]*Ventas[[#This Row],[Quantity]]</f>
        <v>244.29999999999998</v>
      </c>
      <c r="L816" s="12">
        <f>Ventas[[#This Row],[Unit Cost]]*Ventas[[#This Row],[Quantity]]</f>
        <v>171.00999999999996</v>
      </c>
      <c r="M816" s="14">
        <f>Ventas[[#This Row],[Ingresos]]-Ventas[[#This Row],[Costes]]</f>
        <v>73.29000000000002</v>
      </c>
      <c r="N816" s="14" t="str">
        <f>_xlfn.XLOOKUP(Ventas[[#This Row],[Ship Country]],[1]!Countries[Ship Country],[1]!Countries[Area],"No registrado")</f>
        <v>Nord Europe</v>
      </c>
      <c r="O816" s="14" t="str">
        <f>_xlfn.XLOOKUP(Ventas[[#This Row],[Ship Country]],[1]!Countries[Ship Country],[1]!Countries[Continent],"No existe")</f>
        <v>Europe</v>
      </c>
      <c r="P816" s="15" t="str">
        <f>_xlfn.XLOOKUP(Ventas[[#This Row],[Category]],[2]!ProdManager[Category],[2]!ProdManager[Prod_Manager])</f>
        <v>Lydia Sinn</v>
      </c>
      <c r="Q816" s="15">
        <f>YEAR(Ventas[[#This Row],[Order Date]])</f>
        <v>2015</v>
      </c>
      <c r="R816" s="15" t="str">
        <f>TEXT(Ventas[[#This Row],[Order Date]],"MMM")</f>
        <v>jun</v>
      </c>
    </row>
    <row r="817" spans="1:18" x14ac:dyDescent="0.25">
      <c r="A817" s="6">
        <v>10553</v>
      </c>
      <c r="B817" s="6" t="s">
        <v>81</v>
      </c>
      <c r="C817" s="6" t="s">
        <v>43</v>
      </c>
      <c r="D817" s="6">
        <v>18</v>
      </c>
      <c r="E817" s="6">
        <v>16.02</v>
      </c>
      <c r="F817" s="6">
        <v>6</v>
      </c>
      <c r="G817" s="6" t="s">
        <v>95</v>
      </c>
      <c r="H817" s="6" t="s">
        <v>96</v>
      </c>
      <c r="I817" s="6" t="s">
        <v>97</v>
      </c>
      <c r="J817" s="7">
        <v>42185</v>
      </c>
      <c r="K817" s="12">
        <f>Ventas[[#This Row],[Unit Price]]*Ventas[[#This Row],[Quantity]]</f>
        <v>108</v>
      </c>
      <c r="L817" s="12">
        <f>Ventas[[#This Row],[Unit Cost]]*Ventas[[#This Row],[Quantity]]</f>
        <v>96.12</v>
      </c>
      <c r="M817" s="14">
        <f>Ventas[[#This Row],[Ingresos]]-Ventas[[#This Row],[Costes]]</f>
        <v>11.879999999999995</v>
      </c>
      <c r="N817" s="14" t="str">
        <f>_xlfn.XLOOKUP(Ventas[[#This Row],[Ship Country]],[1]!Countries[Ship Country],[1]!Countries[Area],"No registrado")</f>
        <v>Nord Europe</v>
      </c>
      <c r="O817" s="14" t="str">
        <f>_xlfn.XLOOKUP(Ventas[[#This Row],[Ship Country]],[1]!Countries[Ship Country],[1]!Countries[Continent],"No existe")</f>
        <v>Europe</v>
      </c>
      <c r="P817" s="15" t="str">
        <f>_xlfn.XLOOKUP(Ventas[[#This Row],[Category]],[2]!ProdManager[Category],[2]!ProdManager[Prod_Manager])</f>
        <v>John Matter</v>
      </c>
      <c r="Q817" s="15">
        <f>YEAR(Ventas[[#This Row],[Order Date]])</f>
        <v>2015</v>
      </c>
      <c r="R817" s="15" t="str">
        <f>TEXT(Ventas[[#This Row],[Order Date]],"MMM")</f>
        <v>jun</v>
      </c>
    </row>
    <row r="818" spans="1:18" x14ac:dyDescent="0.25">
      <c r="A818" s="4">
        <v>10553</v>
      </c>
      <c r="B818" s="4" t="s">
        <v>32</v>
      </c>
      <c r="C818" s="4" t="s">
        <v>10</v>
      </c>
      <c r="D818" s="4">
        <v>21</v>
      </c>
      <c r="E818" s="4">
        <v>15.96</v>
      </c>
      <c r="F818" s="4">
        <v>24</v>
      </c>
      <c r="G818" s="4" t="s">
        <v>95</v>
      </c>
      <c r="H818" s="4" t="s">
        <v>96</v>
      </c>
      <c r="I818" s="4" t="s">
        <v>97</v>
      </c>
      <c r="J818" s="5">
        <v>42185</v>
      </c>
      <c r="K818" s="12">
        <f>Ventas[[#This Row],[Unit Price]]*Ventas[[#This Row],[Quantity]]</f>
        <v>504</v>
      </c>
      <c r="L818" s="12">
        <f>Ventas[[#This Row],[Unit Cost]]*Ventas[[#This Row],[Quantity]]</f>
        <v>383.04</v>
      </c>
      <c r="M818" s="14">
        <f>Ventas[[#This Row],[Ingresos]]-Ventas[[#This Row],[Costes]]</f>
        <v>120.95999999999998</v>
      </c>
      <c r="N818" s="14" t="str">
        <f>_xlfn.XLOOKUP(Ventas[[#This Row],[Ship Country]],[1]!Countries[Ship Country],[1]!Countries[Area],"No registrado")</f>
        <v>Nord Europe</v>
      </c>
      <c r="O818" s="14" t="str">
        <f>_xlfn.XLOOKUP(Ventas[[#This Row],[Ship Country]],[1]!Countries[Ship Country],[1]!Countries[Continent],"No existe")</f>
        <v>Europe</v>
      </c>
      <c r="P818" s="15" t="str">
        <f>_xlfn.XLOOKUP(Ventas[[#This Row],[Category]],[2]!ProdManager[Category],[2]!ProdManager[Prod_Manager])</f>
        <v>Marc Caine</v>
      </c>
      <c r="Q818" s="15">
        <f>YEAR(Ventas[[#This Row],[Order Date]])</f>
        <v>2015</v>
      </c>
      <c r="R818" s="15" t="str">
        <f>TEXT(Ventas[[#This Row],[Order Date]],"MMM")</f>
        <v>jun</v>
      </c>
    </row>
    <row r="819" spans="1:18" x14ac:dyDescent="0.25">
      <c r="A819" s="6">
        <v>10553</v>
      </c>
      <c r="B819" s="6" t="s">
        <v>16</v>
      </c>
      <c r="C819" s="6" t="s">
        <v>15</v>
      </c>
      <c r="D819" s="6">
        <v>21</v>
      </c>
      <c r="E819" s="6">
        <v>16.38</v>
      </c>
      <c r="F819" s="6">
        <v>15</v>
      </c>
      <c r="G819" s="6" t="s">
        <v>95</v>
      </c>
      <c r="H819" s="6" t="s">
        <v>96</v>
      </c>
      <c r="I819" s="6" t="s">
        <v>97</v>
      </c>
      <c r="J819" s="7">
        <v>42185</v>
      </c>
      <c r="K819" s="12">
        <f>Ventas[[#This Row],[Unit Price]]*Ventas[[#This Row],[Quantity]]</f>
        <v>315</v>
      </c>
      <c r="L819" s="12">
        <f>Ventas[[#This Row],[Unit Cost]]*Ventas[[#This Row],[Quantity]]</f>
        <v>245.7</v>
      </c>
      <c r="M819" s="14">
        <f>Ventas[[#This Row],[Ingresos]]-Ventas[[#This Row],[Costes]]</f>
        <v>69.300000000000011</v>
      </c>
      <c r="N819" s="14" t="str">
        <f>_xlfn.XLOOKUP(Ventas[[#This Row],[Ship Country]],[1]!Countries[Ship Country],[1]!Countries[Area],"No registrado")</f>
        <v>Nord Europe</v>
      </c>
      <c r="O819" s="14" t="str">
        <f>_xlfn.XLOOKUP(Ventas[[#This Row],[Ship Country]],[1]!Countries[Ship Country],[1]!Countries[Continent],"No existe")</f>
        <v>Europe</v>
      </c>
      <c r="P819" s="15" t="str">
        <f>_xlfn.XLOOKUP(Ventas[[#This Row],[Category]],[2]!ProdManager[Category],[2]!ProdManager[Prod_Manager])</f>
        <v>Peter Stone</v>
      </c>
      <c r="Q819" s="15">
        <f>YEAR(Ventas[[#This Row],[Order Date]])</f>
        <v>2015</v>
      </c>
      <c r="R819" s="15" t="str">
        <f>TEXT(Ventas[[#This Row],[Order Date]],"MMM")</f>
        <v>jun</v>
      </c>
    </row>
    <row r="820" spans="1:18" x14ac:dyDescent="0.25">
      <c r="A820" s="4">
        <v>10553</v>
      </c>
      <c r="B820" s="4" t="s">
        <v>44</v>
      </c>
      <c r="C820" s="4" t="s">
        <v>15</v>
      </c>
      <c r="D820" s="4">
        <v>12.5</v>
      </c>
      <c r="E820" s="4">
        <v>10.25</v>
      </c>
      <c r="F820" s="4">
        <v>30</v>
      </c>
      <c r="G820" s="4" t="s">
        <v>95</v>
      </c>
      <c r="H820" s="4" t="s">
        <v>96</v>
      </c>
      <c r="I820" s="4" t="s">
        <v>97</v>
      </c>
      <c r="J820" s="5">
        <v>42185</v>
      </c>
      <c r="K820" s="12">
        <f>Ventas[[#This Row],[Unit Price]]*Ventas[[#This Row],[Quantity]]</f>
        <v>375</v>
      </c>
      <c r="L820" s="12">
        <f>Ventas[[#This Row],[Unit Cost]]*Ventas[[#This Row],[Quantity]]</f>
        <v>307.5</v>
      </c>
      <c r="M820" s="14">
        <f>Ventas[[#This Row],[Ingresos]]-Ventas[[#This Row],[Costes]]</f>
        <v>67.5</v>
      </c>
      <c r="N820" s="14" t="str">
        <f>_xlfn.XLOOKUP(Ventas[[#This Row],[Ship Country]],[1]!Countries[Ship Country],[1]!Countries[Area],"No registrado")</f>
        <v>Nord Europe</v>
      </c>
      <c r="O820" s="14" t="str">
        <f>_xlfn.XLOOKUP(Ventas[[#This Row],[Ship Country]],[1]!Countries[Ship Country],[1]!Countries[Continent],"No existe")</f>
        <v>Europe</v>
      </c>
      <c r="P820" s="15" t="str">
        <f>_xlfn.XLOOKUP(Ventas[[#This Row],[Category]],[2]!ProdManager[Category],[2]!ProdManager[Prod_Manager])</f>
        <v>Peter Stone</v>
      </c>
      <c r="Q820" s="15">
        <f>YEAR(Ventas[[#This Row],[Order Date]])</f>
        <v>2015</v>
      </c>
      <c r="R820" s="15" t="str">
        <f>TEXT(Ventas[[#This Row],[Order Date]],"MMM")</f>
        <v>jun</v>
      </c>
    </row>
    <row r="821" spans="1:18" x14ac:dyDescent="0.25">
      <c r="A821" s="6">
        <v>10554</v>
      </c>
      <c r="B821" s="6" t="s">
        <v>61</v>
      </c>
      <c r="C821" s="6" t="s">
        <v>24</v>
      </c>
      <c r="D821" s="6">
        <v>13</v>
      </c>
      <c r="E821" s="6">
        <v>10.92</v>
      </c>
      <c r="F821" s="6">
        <v>10</v>
      </c>
      <c r="G821" s="6" t="s">
        <v>76</v>
      </c>
      <c r="H821" s="6" t="s">
        <v>77</v>
      </c>
      <c r="I821" s="6" t="s">
        <v>21</v>
      </c>
      <c r="J821" s="7">
        <v>42185</v>
      </c>
      <c r="K821" s="12">
        <f>Ventas[[#This Row],[Unit Price]]*Ventas[[#This Row],[Quantity]]</f>
        <v>130</v>
      </c>
      <c r="L821" s="12">
        <f>Ventas[[#This Row],[Unit Cost]]*Ventas[[#This Row],[Quantity]]</f>
        <v>109.2</v>
      </c>
      <c r="M821" s="14">
        <f>Ventas[[#This Row],[Ingresos]]-Ventas[[#This Row],[Costes]]</f>
        <v>20.799999999999997</v>
      </c>
      <c r="N821" s="14" t="str">
        <f>_xlfn.XLOOKUP(Ventas[[#This Row],[Ship Country]],[1]!Countries[Ship Country],[1]!Countries[Area],"No registrado")</f>
        <v>Nord Europe</v>
      </c>
      <c r="O821" s="14" t="str">
        <f>_xlfn.XLOOKUP(Ventas[[#This Row],[Ship Country]],[1]!Countries[Ship Country],[1]!Countries[Continent],"No existe")</f>
        <v>Europe</v>
      </c>
      <c r="P821" s="15" t="str">
        <f>_xlfn.XLOOKUP(Ventas[[#This Row],[Category]],[2]!ProdManager[Category],[2]!ProdManager[Prod_Manager])</f>
        <v>Lydia Sinn</v>
      </c>
      <c r="Q821" s="15">
        <f>YEAR(Ventas[[#This Row],[Order Date]])</f>
        <v>2015</v>
      </c>
      <c r="R821" s="15" t="str">
        <f>TEXT(Ventas[[#This Row],[Order Date]],"MMM")</f>
        <v>jun</v>
      </c>
    </row>
    <row r="822" spans="1:18" x14ac:dyDescent="0.25">
      <c r="A822" s="4">
        <v>10554</v>
      </c>
      <c r="B822" s="4" t="s">
        <v>56</v>
      </c>
      <c r="C822" s="4" t="s">
        <v>35</v>
      </c>
      <c r="D822" s="4">
        <v>17.45</v>
      </c>
      <c r="E822" s="4">
        <v>11.865999999999998</v>
      </c>
      <c r="F822" s="4">
        <v>30</v>
      </c>
      <c r="G822" s="4" t="s">
        <v>76</v>
      </c>
      <c r="H822" s="4" t="s">
        <v>77</v>
      </c>
      <c r="I822" s="4" t="s">
        <v>21</v>
      </c>
      <c r="J822" s="5">
        <v>42185</v>
      </c>
      <c r="K822" s="12">
        <f>Ventas[[#This Row],[Unit Price]]*Ventas[[#This Row],[Quantity]]</f>
        <v>523.5</v>
      </c>
      <c r="L822" s="12">
        <f>Ventas[[#This Row],[Unit Cost]]*Ventas[[#This Row],[Quantity]]</f>
        <v>355.97999999999996</v>
      </c>
      <c r="M822" s="14">
        <f>Ventas[[#This Row],[Ingresos]]-Ventas[[#This Row],[Costes]]</f>
        <v>167.52000000000004</v>
      </c>
      <c r="N822" s="14" t="str">
        <f>_xlfn.XLOOKUP(Ventas[[#This Row],[Ship Country]],[1]!Countries[Ship Country],[1]!Countries[Area],"No registrado")</f>
        <v>Nord Europe</v>
      </c>
      <c r="O822" s="14" t="str">
        <f>_xlfn.XLOOKUP(Ventas[[#This Row],[Ship Country]],[1]!Countries[Ship Country],[1]!Countries[Continent],"No existe")</f>
        <v>Europe</v>
      </c>
      <c r="P822" s="15" t="str">
        <f>_xlfn.XLOOKUP(Ventas[[#This Row],[Category]],[2]!ProdManager[Category],[2]!ProdManager[Prod_Manager])</f>
        <v>Lydia Sinn</v>
      </c>
      <c r="Q822" s="15">
        <f>YEAR(Ventas[[#This Row],[Order Date]])</f>
        <v>2015</v>
      </c>
      <c r="R822" s="15" t="str">
        <f>TEXT(Ventas[[#This Row],[Order Date]],"MMM")</f>
        <v>jun</v>
      </c>
    </row>
    <row r="823" spans="1:18" x14ac:dyDescent="0.25">
      <c r="A823" s="6">
        <v>10554</v>
      </c>
      <c r="B823" s="6" t="s">
        <v>197</v>
      </c>
      <c r="C823" s="6" t="s">
        <v>10</v>
      </c>
      <c r="D823" s="6">
        <v>9</v>
      </c>
      <c r="E823" s="6">
        <v>7.47</v>
      </c>
      <c r="F823" s="6">
        <v>20</v>
      </c>
      <c r="G823" s="6" t="s">
        <v>76</v>
      </c>
      <c r="H823" s="6" t="s">
        <v>77</v>
      </c>
      <c r="I823" s="6" t="s">
        <v>21</v>
      </c>
      <c r="J823" s="7">
        <v>42185</v>
      </c>
      <c r="K823" s="12">
        <f>Ventas[[#This Row],[Unit Price]]*Ventas[[#This Row],[Quantity]]</f>
        <v>180</v>
      </c>
      <c r="L823" s="12">
        <f>Ventas[[#This Row],[Unit Cost]]*Ventas[[#This Row],[Quantity]]</f>
        <v>149.4</v>
      </c>
      <c r="M823" s="14">
        <f>Ventas[[#This Row],[Ingresos]]-Ventas[[#This Row],[Costes]]</f>
        <v>30.599999999999994</v>
      </c>
      <c r="N823" s="14" t="str">
        <f>_xlfn.XLOOKUP(Ventas[[#This Row],[Ship Country]],[1]!Countries[Ship Country],[1]!Countries[Area],"No registrado")</f>
        <v>Nord Europe</v>
      </c>
      <c r="O823" s="14" t="str">
        <f>_xlfn.XLOOKUP(Ventas[[#This Row],[Ship Country]],[1]!Countries[Ship Country],[1]!Countries[Continent],"No existe")</f>
        <v>Europe</v>
      </c>
      <c r="P823" s="15" t="str">
        <f>_xlfn.XLOOKUP(Ventas[[#This Row],[Category]],[2]!ProdManager[Category],[2]!ProdManager[Prod_Manager])</f>
        <v>Marc Caine</v>
      </c>
      <c r="Q823" s="15">
        <f>YEAR(Ventas[[#This Row],[Order Date]])</f>
        <v>2015</v>
      </c>
      <c r="R823" s="15" t="str">
        <f>TEXT(Ventas[[#This Row],[Order Date]],"MMM")</f>
        <v>jun</v>
      </c>
    </row>
    <row r="824" spans="1:18" x14ac:dyDescent="0.25">
      <c r="A824" s="4">
        <v>10554</v>
      </c>
      <c r="B824" s="4" t="s">
        <v>78</v>
      </c>
      <c r="C824" s="4" t="s">
        <v>35</v>
      </c>
      <c r="D824" s="4">
        <v>49.3</v>
      </c>
      <c r="E824" s="4">
        <v>32.537999999999997</v>
      </c>
      <c r="F824" s="4">
        <v>20</v>
      </c>
      <c r="G824" s="4" t="s">
        <v>76</v>
      </c>
      <c r="H824" s="4" t="s">
        <v>77</v>
      </c>
      <c r="I824" s="4" t="s">
        <v>21</v>
      </c>
      <c r="J824" s="5">
        <v>42185</v>
      </c>
      <c r="K824" s="12">
        <f>Ventas[[#This Row],[Unit Price]]*Ventas[[#This Row],[Quantity]]</f>
        <v>986</v>
      </c>
      <c r="L824" s="12">
        <f>Ventas[[#This Row],[Unit Cost]]*Ventas[[#This Row],[Quantity]]</f>
        <v>650.76</v>
      </c>
      <c r="M824" s="14">
        <f>Ventas[[#This Row],[Ingresos]]-Ventas[[#This Row],[Costes]]</f>
        <v>335.24</v>
      </c>
      <c r="N824" s="14" t="str">
        <f>_xlfn.XLOOKUP(Ventas[[#This Row],[Ship Country]],[1]!Countries[Ship Country],[1]!Countries[Area],"No registrado")</f>
        <v>Nord Europe</v>
      </c>
      <c r="O824" s="14" t="str">
        <f>_xlfn.XLOOKUP(Ventas[[#This Row],[Ship Country]],[1]!Countries[Ship Country],[1]!Countries[Continent],"No existe")</f>
        <v>Europe</v>
      </c>
      <c r="P824" s="15" t="str">
        <f>_xlfn.XLOOKUP(Ventas[[#This Row],[Category]],[2]!ProdManager[Category],[2]!ProdManager[Prod_Manager])</f>
        <v>Lydia Sinn</v>
      </c>
      <c r="Q824" s="15">
        <f>YEAR(Ventas[[#This Row],[Order Date]])</f>
        <v>2015</v>
      </c>
      <c r="R824" s="15" t="str">
        <f>TEXT(Ventas[[#This Row],[Order Date]],"MMM")</f>
        <v>jun</v>
      </c>
    </row>
    <row r="825" spans="1:18" x14ac:dyDescent="0.25">
      <c r="A825" s="6">
        <v>10555</v>
      </c>
      <c r="B825" s="6" t="s">
        <v>86</v>
      </c>
      <c r="C825" s="6" t="s">
        <v>10</v>
      </c>
      <c r="D825" s="6">
        <v>38</v>
      </c>
      <c r="E825" s="6">
        <v>31.54</v>
      </c>
      <c r="F825" s="6">
        <v>40</v>
      </c>
      <c r="G825" s="6" t="s">
        <v>182</v>
      </c>
      <c r="H825" s="6" t="s">
        <v>183</v>
      </c>
      <c r="I825" s="6" t="s">
        <v>84</v>
      </c>
      <c r="J825" s="7">
        <v>42188</v>
      </c>
      <c r="K825" s="12">
        <f>Ventas[[#This Row],[Unit Price]]*Ventas[[#This Row],[Quantity]]</f>
        <v>1520</v>
      </c>
      <c r="L825" s="12">
        <f>Ventas[[#This Row],[Unit Cost]]*Ventas[[#This Row],[Quantity]]</f>
        <v>1261.5999999999999</v>
      </c>
      <c r="M825" s="14">
        <f>Ventas[[#This Row],[Ingresos]]-Ventas[[#This Row],[Costes]]</f>
        <v>258.40000000000009</v>
      </c>
      <c r="N825" s="14" t="str">
        <f>_xlfn.XLOOKUP(Ventas[[#This Row],[Ship Country]],[1]!Countries[Ship Country],[1]!Countries[Area],"No registrado")</f>
        <v>Nord America</v>
      </c>
      <c r="O825" s="14" t="str">
        <f>_xlfn.XLOOKUP(Ventas[[#This Row],[Ship Country]],[1]!Countries[Ship Country],[1]!Countries[Continent],"No existe")</f>
        <v>America</v>
      </c>
      <c r="P825" s="15" t="str">
        <f>_xlfn.XLOOKUP(Ventas[[#This Row],[Category]],[2]!ProdManager[Category],[2]!ProdManager[Prod_Manager])</f>
        <v>Marc Caine</v>
      </c>
      <c r="Q825" s="15">
        <f>YEAR(Ventas[[#This Row],[Order Date]])</f>
        <v>2015</v>
      </c>
      <c r="R825" s="15" t="str">
        <f>TEXT(Ventas[[#This Row],[Order Date]],"MMM")</f>
        <v>jul</v>
      </c>
    </row>
    <row r="826" spans="1:18" x14ac:dyDescent="0.25">
      <c r="A826" s="4">
        <v>10555</v>
      </c>
      <c r="B826" s="4" t="s">
        <v>22</v>
      </c>
      <c r="C826" s="4" t="s">
        <v>18</v>
      </c>
      <c r="D826" s="4">
        <v>53</v>
      </c>
      <c r="E826" s="4">
        <v>42.400000000000006</v>
      </c>
      <c r="F826" s="4">
        <v>20</v>
      </c>
      <c r="G826" s="4" t="s">
        <v>182</v>
      </c>
      <c r="H826" s="4" t="s">
        <v>183</v>
      </c>
      <c r="I826" s="4" t="s">
        <v>84</v>
      </c>
      <c r="J826" s="5">
        <v>42188</v>
      </c>
      <c r="K826" s="12">
        <f>Ventas[[#This Row],[Unit Price]]*Ventas[[#This Row],[Quantity]]</f>
        <v>1060</v>
      </c>
      <c r="L826" s="12">
        <f>Ventas[[#This Row],[Unit Cost]]*Ventas[[#This Row],[Quantity]]</f>
        <v>848.00000000000011</v>
      </c>
      <c r="M826" s="14">
        <f>Ventas[[#This Row],[Ingresos]]-Ventas[[#This Row],[Costes]]</f>
        <v>211.99999999999989</v>
      </c>
      <c r="N826" s="14" t="str">
        <f>_xlfn.XLOOKUP(Ventas[[#This Row],[Ship Country]],[1]!Countries[Ship Country],[1]!Countries[Area],"No registrado")</f>
        <v>Nord America</v>
      </c>
      <c r="O826" s="14" t="str">
        <f>_xlfn.XLOOKUP(Ventas[[#This Row],[Ship Country]],[1]!Countries[Ship Country],[1]!Countries[Continent],"No existe")</f>
        <v>America</v>
      </c>
      <c r="P826" s="15" t="str">
        <f>_xlfn.XLOOKUP(Ventas[[#This Row],[Category]],[2]!ProdManager[Category],[2]!ProdManager[Prod_Manager])</f>
        <v>Marc Caine</v>
      </c>
      <c r="Q826" s="15">
        <f>YEAR(Ventas[[#This Row],[Order Date]])</f>
        <v>2015</v>
      </c>
      <c r="R826" s="15" t="str">
        <f>TEXT(Ventas[[#This Row],[Order Date]],"MMM")</f>
        <v>jul</v>
      </c>
    </row>
    <row r="827" spans="1:18" x14ac:dyDescent="0.25">
      <c r="A827" s="6">
        <v>10555</v>
      </c>
      <c r="B827" s="6" t="s">
        <v>51</v>
      </c>
      <c r="C827" s="6" t="s">
        <v>43</v>
      </c>
      <c r="D827" s="6">
        <v>4.5</v>
      </c>
      <c r="E827" s="6">
        <v>4.0049999999999999</v>
      </c>
      <c r="F827" s="6">
        <v>18</v>
      </c>
      <c r="G827" s="6" t="s">
        <v>182</v>
      </c>
      <c r="H827" s="6" t="s">
        <v>183</v>
      </c>
      <c r="I827" s="6" t="s">
        <v>84</v>
      </c>
      <c r="J827" s="7">
        <v>42188</v>
      </c>
      <c r="K827" s="12">
        <f>Ventas[[#This Row],[Unit Price]]*Ventas[[#This Row],[Quantity]]</f>
        <v>81</v>
      </c>
      <c r="L827" s="12">
        <f>Ventas[[#This Row],[Unit Cost]]*Ventas[[#This Row],[Quantity]]</f>
        <v>72.09</v>
      </c>
      <c r="M827" s="14">
        <f>Ventas[[#This Row],[Ingresos]]-Ventas[[#This Row],[Costes]]</f>
        <v>8.9099999999999966</v>
      </c>
      <c r="N827" s="14" t="str">
        <f>_xlfn.XLOOKUP(Ventas[[#This Row],[Ship Country]],[1]!Countries[Ship Country],[1]!Countries[Area],"No registrado")</f>
        <v>Nord America</v>
      </c>
      <c r="O827" s="14" t="str">
        <f>_xlfn.XLOOKUP(Ventas[[#This Row],[Ship Country]],[1]!Countries[Ship Country],[1]!Countries[Continent],"No existe")</f>
        <v>America</v>
      </c>
      <c r="P827" s="15" t="str">
        <f>_xlfn.XLOOKUP(Ventas[[#This Row],[Category]],[2]!ProdManager[Category],[2]!ProdManager[Prod_Manager])</f>
        <v>John Matter</v>
      </c>
      <c r="Q827" s="15">
        <f>YEAR(Ventas[[#This Row],[Order Date]])</f>
        <v>2015</v>
      </c>
      <c r="R827" s="15" t="str">
        <f>TEXT(Ventas[[#This Row],[Order Date]],"MMM")</f>
        <v>jul</v>
      </c>
    </row>
    <row r="828" spans="1:18" x14ac:dyDescent="0.25">
      <c r="A828" s="4">
        <v>10555</v>
      </c>
      <c r="B828" s="4" t="s">
        <v>17</v>
      </c>
      <c r="C828" s="4" t="s">
        <v>18</v>
      </c>
      <c r="D828" s="4">
        <v>23.25</v>
      </c>
      <c r="E828" s="4">
        <v>18.8325</v>
      </c>
      <c r="F828" s="4">
        <v>30</v>
      </c>
      <c r="G828" s="4" t="s">
        <v>182</v>
      </c>
      <c r="H828" s="4" t="s">
        <v>183</v>
      </c>
      <c r="I828" s="4" t="s">
        <v>84</v>
      </c>
      <c r="J828" s="5">
        <v>42188</v>
      </c>
      <c r="K828" s="12">
        <f>Ventas[[#This Row],[Unit Price]]*Ventas[[#This Row],[Quantity]]</f>
        <v>697.5</v>
      </c>
      <c r="L828" s="12">
        <f>Ventas[[#This Row],[Unit Cost]]*Ventas[[#This Row],[Quantity]]</f>
        <v>564.97500000000002</v>
      </c>
      <c r="M828" s="14">
        <f>Ventas[[#This Row],[Ingresos]]-Ventas[[#This Row],[Costes]]</f>
        <v>132.52499999999998</v>
      </c>
      <c r="N828" s="14" t="str">
        <f>_xlfn.XLOOKUP(Ventas[[#This Row],[Ship Country]],[1]!Countries[Ship Country],[1]!Countries[Area],"No registrado")</f>
        <v>Nord America</v>
      </c>
      <c r="O828" s="14" t="str">
        <f>_xlfn.XLOOKUP(Ventas[[#This Row],[Ship Country]],[1]!Countries[Ship Country],[1]!Countries[Continent],"No existe")</f>
        <v>America</v>
      </c>
      <c r="P828" s="15" t="str">
        <f>_xlfn.XLOOKUP(Ventas[[#This Row],[Category]],[2]!ProdManager[Category],[2]!ProdManager[Prod_Manager])</f>
        <v>Marc Caine</v>
      </c>
      <c r="Q828" s="15">
        <f>YEAR(Ventas[[#This Row],[Order Date]])</f>
        <v>2015</v>
      </c>
      <c r="R828" s="15" t="str">
        <f>TEXT(Ventas[[#This Row],[Order Date]],"MMM")</f>
        <v>jul</v>
      </c>
    </row>
    <row r="829" spans="1:18" x14ac:dyDescent="0.25">
      <c r="A829" s="6">
        <v>10555</v>
      </c>
      <c r="B829" s="6" t="s">
        <v>130</v>
      </c>
      <c r="C829" s="6" t="s">
        <v>35</v>
      </c>
      <c r="D829" s="6">
        <v>9.1999999999999993</v>
      </c>
      <c r="E829" s="6">
        <v>5.9799999999999995</v>
      </c>
      <c r="F829" s="6">
        <v>35</v>
      </c>
      <c r="G829" s="6" t="s">
        <v>182</v>
      </c>
      <c r="H829" s="6" t="s">
        <v>183</v>
      </c>
      <c r="I829" s="6" t="s">
        <v>84</v>
      </c>
      <c r="J829" s="7">
        <v>42188</v>
      </c>
      <c r="K829" s="12">
        <f>Ventas[[#This Row],[Unit Price]]*Ventas[[#This Row],[Quantity]]</f>
        <v>322</v>
      </c>
      <c r="L829" s="12">
        <f>Ventas[[#This Row],[Unit Cost]]*Ventas[[#This Row],[Quantity]]</f>
        <v>209.29999999999998</v>
      </c>
      <c r="M829" s="14">
        <f>Ventas[[#This Row],[Ingresos]]-Ventas[[#This Row],[Costes]]</f>
        <v>112.70000000000002</v>
      </c>
      <c r="N829" s="14" t="str">
        <f>_xlfn.XLOOKUP(Ventas[[#This Row],[Ship Country]],[1]!Countries[Ship Country],[1]!Countries[Area],"No registrado")</f>
        <v>Nord America</v>
      </c>
      <c r="O829" s="14" t="str">
        <f>_xlfn.XLOOKUP(Ventas[[#This Row],[Ship Country]],[1]!Countries[Ship Country],[1]!Countries[Continent],"No existe")</f>
        <v>America</v>
      </c>
      <c r="P829" s="15" t="str">
        <f>_xlfn.XLOOKUP(Ventas[[#This Row],[Category]],[2]!ProdManager[Category],[2]!ProdManager[Prod_Manager])</f>
        <v>Lydia Sinn</v>
      </c>
      <c r="Q829" s="15">
        <f>YEAR(Ventas[[#This Row],[Order Date]])</f>
        <v>2015</v>
      </c>
      <c r="R829" s="15" t="str">
        <f>TEXT(Ventas[[#This Row],[Order Date]],"MMM")</f>
        <v>jul</v>
      </c>
    </row>
    <row r="830" spans="1:18" x14ac:dyDescent="0.25">
      <c r="A830" s="4">
        <v>10556</v>
      </c>
      <c r="B830" s="4" t="s">
        <v>14</v>
      </c>
      <c r="C830" s="4" t="s">
        <v>15</v>
      </c>
      <c r="D830" s="4">
        <v>34.799999999999997</v>
      </c>
      <c r="E830" s="4">
        <v>26.795999999999999</v>
      </c>
      <c r="F830" s="4">
        <v>24</v>
      </c>
      <c r="G830" s="4" t="s">
        <v>198</v>
      </c>
      <c r="H830" s="4" t="s">
        <v>199</v>
      </c>
      <c r="I830" s="4" t="s">
        <v>200</v>
      </c>
      <c r="J830" s="5">
        <v>42189</v>
      </c>
      <c r="K830" s="12">
        <f>Ventas[[#This Row],[Unit Price]]*Ventas[[#This Row],[Quantity]]</f>
        <v>835.19999999999993</v>
      </c>
      <c r="L830" s="12">
        <f>Ventas[[#This Row],[Unit Cost]]*Ventas[[#This Row],[Quantity]]</f>
        <v>643.10400000000004</v>
      </c>
      <c r="M830" s="14">
        <f>Ventas[[#This Row],[Ingresos]]-Ventas[[#This Row],[Costes]]</f>
        <v>192.09599999999989</v>
      </c>
      <c r="N830" s="14" t="str">
        <f>_xlfn.XLOOKUP(Ventas[[#This Row],[Ship Country]],[1]!Countries[Ship Country],[1]!Countries[Area],"No registrado")</f>
        <v>Nord Europe</v>
      </c>
      <c r="O830" s="14" t="str">
        <f>_xlfn.XLOOKUP(Ventas[[#This Row],[Ship Country]],[1]!Countries[Ship Country],[1]!Countries[Continent],"No existe")</f>
        <v>Europe</v>
      </c>
      <c r="P830" s="15" t="str">
        <f>_xlfn.XLOOKUP(Ventas[[#This Row],[Category]],[2]!ProdManager[Category],[2]!ProdManager[Prod_Manager])</f>
        <v>Peter Stone</v>
      </c>
      <c r="Q830" s="15">
        <f>YEAR(Ventas[[#This Row],[Order Date]])</f>
        <v>2015</v>
      </c>
      <c r="R830" s="15" t="str">
        <f>TEXT(Ventas[[#This Row],[Order Date]],"MMM")</f>
        <v>jul</v>
      </c>
    </row>
    <row r="831" spans="1:18" x14ac:dyDescent="0.25">
      <c r="A831" s="6">
        <v>10557</v>
      </c>
      <c r="B831" s="6" t="s">
        <v>150</v>
      </c>
      <c r="C831" s="6" t="s">
        <v>10</v>
      </c>
      <c r="D831" s="6">
        <v>33.25</v>
      </c>
      <c r="E831" s="6">
        <v>25.602499999999999</v>
      </c>
      <c r="F831" s="6">
        <v>30</v>
      </c>
      <c r="G831" s="6" t="s">
        <v>127</v>
      </c>
      <c r="H831" s="6" t="s">
        <v>128</v>
      </c>
      <c r="I831" s="6" t="s">
        <v>21</v>
      </c>
      <c r="J831" s="7">
        <v>42189</v>
      </c>
      <c r="K831" s="12">
        <f>Ventas[[#This Row],[Unit Price]]*Ventas[[#This Row],[Quantity]]</f>
        <v>997.5</v>
      </c>
      <c r="L831" s="12">
        <f>Ventas[[#This Row],[Unit Cost]]*Ventas[[#This Row],[Quantity]]</f>
        <v>768.07499999999993</v>
      </c>
      <c r="M831" s="14">
        <f>Ventas[[#This Row],[Ingresos]]-Ventas[[#This Row],[Costes]]</f>
        <v>229.42500000000007</v>
      </c>
      <c r="N831" s="14" t="str">
        <f>_xlfn.XLOOKUP(Ventas[[#This Row],[Ship Country]],[1]!Countries[Ship Country],[1]!Countries[Area],"No registrado")</f>
        <v>Nord Europe</v>
      </c>
      <c r="O831" s="14" t="str">
        <f>_xlfn.XLOOKUP(Ventas[[#This Row],[Ship Country]],[1]!Countries[Ship Country],[1]!Countries[Continent],"No existe")</f>
        <v>Europe</v>
      </c>
      <c r="P831" s="15" t="str">
        <f>_xlfn.XLOOKUP(Ventas[[#This Row],[Category]],[2]!ProdManager[Category],[2]!ProdManager[Prod_Manager])</f>
        <v>Marc Caine</v>
      </c>
      <c r="Q831" s="15">
        <f>YEAR(Ventas[[#This Row],[Order Date]])</f>
        <v>2015</v>
      </c>
      <c r="R831" s="15" t="str">
        <f>TEXT(Ventas[[#This Row],[Order Date]],"MMM")</f>
        <v>jul</v>
      </c>
    </row>
    <row r="832" spans="1:18" x14ac:dyDescent="0.25">
      <c r="A832" s="4">
        <v>10557</v>
      </c>
      <c r="B832" s="4" t="s">
        <v>129</v>
      </c>
      <c r="C832" s="4" t="s">
        <v>43</v>
      </c>
      <c r="D832" s="4">
        <v>7.75</v>
      </c>
      <c r="E832" s="4">
        <v>6.8975</v>
      </c>
      <c r="F832" s="4">
        <v>20</v>
      </c>
      <c r="G832" s="4" t="s">
        <v>127</v>
      </c>
      <c r="H832" s="4" t="s">
        <v>128</v>
      </c>
      <c r="I832" s="4" t="s">
        <v>21</v>
      </c>
      <c r="J832" s="5">
        <v>42189</v>
      </c>
      <c r="K832" s="12">
        <f>Ventas[[#This Row],[Unit Price]]*Ventas[[#This Row],[Quantity]]</f>
        <v>155</v>
      </c>
      <c r="L832" s="12">
        <f>Ventas[[#This Row],[Unit Cost]]*Ventas[[#This Row],[Quantity]]</f>
        <v>137.94999999999999</v>
      </c>
      <c r="M832" s="14">
        <f>Ventas[[#This Row],[Ingresos]]-Ventas[[#This Row],[Costes]]</f>
        <v>17.050000000000011</v>
      </c>
      <c r="N832" s="14" t="str">
        <f>_xlfn.XLOOKUP(Ventas[[#This Row],[Ship Country]],[1]!Countries[Ship Country],[1]!Countries[Area],"No registrado")</f>
        <v>Nord Europe</v>
      </c>
      <c r="O832" s="14" t="str">
        <f>_xlfn.XLOOKUP(Ventas[[#This Row],[Ship Country]],[1]!Countries[Ship Country],[1]!Countries[Continent],"No existe")</f>
        <v>Europe</v>
      </c>
      <c r="P832" s="15" t="str">
        <f>_xlfn.XLOOKUP(Ventas[[#This Row],[Category]],[2]!ProdManager[Category],[2]!ProdManager[Prod_Manager])</f>
        <v>John Matter</v>
      </c>
      <c r="Q832" s="15">
        <f>YEAR(Ventas[[#This Row],[Order Date]])</f>
        <v>2015</v>
      </c>
      <c r="R832" s="15" t="str">
        <f>TEXT(Ventas[[#This Row],[Order Date]],"MMM")</f>
        <v>jul</v>
      </c>
    </row>
    <row r="833" spans="1:18" x14ac:dyDescent="0.25">
      <c r="A833" s="6">
        <v>10558</v>
      </c>
      <c r="B833" s="6" t="s">
        <v>195</v>
      </c>
      <c r="C833" s="6" t="s">
        <v>35</v>
      </c>
      <c r="D833" s="6">
        <v>9.5</v>
      </c>
      <c r="E833" s="6">
        <v>6.6499999999999995</v>
      </c>
      <c r="F833" s="6">
        <v>25</v>
      </c>
      <c r="G833" s="6" t="s">
        <v>208</v>
      </c>
      <c r="H833" s="6" t="s">
        <v>209</v>
      </c>
      <c r="I833" s="6" t="s">
        <v>149</v>
      </c>
      <c r="J833" s="7">
        <v>42190</v>
      </c>
      <c r="K833" s="12">
        <f>Ventas[[#This Row],[Unit Price]]*Ventas[[#This Row],[Quantity]]</f>
        <v>237.5</v>
      </c>
      <c r="L833" s="12">
        <f>Ventas[[#This Row],[Unit Cost]]*Ventas[[#This Row],[Quantity]]</f>
        <v>166.25</v>
      </c>
      <c r="M833" s="14">
        <f>Ventas[[#This Row],[Ingresos]]-Ventas[[#This Row],[Costes]]</f>
        <v>71.25</v>
      </c>
      <c r="N833" s="14" t="str">
        <f>_xlfn.XLOOKUP(Ventas[[#This Row],[Ship Country]],[1]!Countries[Ship Country],[1]!Countries[Area],"No registrado")</f>
        <v>Nord Europe</v>
      </c>
      <c r="O833" s="14" t="str">
        <f>_xlfn.XLOOKUP(Ventas[[#This Row],[Ship Country]],[1]!Countries[Ship Country],[1]!Countries[Continent],"No existe")</f>
        <v>Europe</v>
      </c>
      <c r="P833" s="15" t="str">
        <f>_xlfn.XLOOKUP(Ventas[[#This Row],[Category]],[2]!ProdManager[Category],[2]!ProdManager[Prod_Manager])</f>
        <v>Lydia Sinn</v>
      </c>
      <c r="Q833" s="15">
        <f>YEAR(Ventas[[#This Row],[Order Date]])</f>
        <v>2015</v>
      </c>
      <c r="R833" s="15" t="str">
        <f>TEXT(Ventas[[#This Row],[Order Date]],"MMM")</f>
        <v>jul</v>
      </c>
    </row>
    <row r="834" spans="1:18" x14ac:dyDescent="0.25">
      <c r="A834" s="4">
        <v>10558</v>
      </c>
      <c r="B834" s="4" t="s">
        <v>22</v>
      </c>
      <c r="C834" s="4" t="s">
        <v>18</v>
      </c>
      <c r="D834" s="4">
        <v>53</v>
      </c>
      <c r="E834" s="4">
        <v>43.46</v>
      </c>
      <c r="F834" s="4">
        <v>20</v>
      </c>
      <c r="G834" s="4" t="s">
        <v>208</v>
      </c>
      <c r="H834" s="4" t="s">
        <v>209</v>
      </c>
      <c r="I834" s="4" t="s">
        <v>149</v>
      </c>
      <c r="J834" s="5">
        <v>42190</v>
      </c>
      <c r="K834" s="12">
        <f>Ventas[[#This Row],[Unit Price]]*Ventas[[#This Row],[Quantity]]</f>
        <v>1060</v>
      </c>
      <c r="L834" s="12">
        <f>Ventas[[#This Row],[Unit Cost]]*Ventas[[#This Row],[Quantity]]</f>
        <v>869.2</v>
      </c>
      <c r="M834" s="14">
        <f>Ventas[[#This Row],[Ingresos]]-Ventas[[#This Row],[Costes]]</f>
        <v>190.79999999999995</v>
      </c>
      <c r="N834" s="14" t="str">
        <f>_xlfn.XLOOKUP(Ventas[[#This Row],[Ship Country]],[1]!Countries[Ship Country],[1]!Countries[Area],"No registrado")</f>
        <v>Nord Europe</v>
      </c>
      <c r="O834" s="14" t="str">
        <f>_xlfn.XLOOKUP(Ventas[[#This Row],[Ship Country]],[1]!Countries[Ship Country],[1]!Countries[Continent],"No existe")</f>
        <v>Europe</v>
      </c>
      <c r="P834" s="15" t="str">
        <f>_xlfn.XLOOKUP(Ventas[[#This Row],[Category]],[2]!ProdManager[Category],[2]!ProdManager[Prod_Manager])</f>
        <v>Marc Caine</v>
      </c>
      <c r="Q834" s="15">
        <f>YEAR(Ventas[[#This Row],[Order Date]])</f>
        <v>2015</v>
      </c>
      <c r="R834" s="15" t="str">
        <f>TEXT(Ventas[[#This Row],[Order Date]],"MMM")</f>
        <v>jul</v>
      </c>
    </row>
    <row r="835" spans="1:18" x14ac:dyDescent="0.25">
      <c r="A835" s="6">
        <v>10558</v>
      </c>
      <c r="B835" s="6" t="s">
        <v>177</v>
      </c>
      <c r="C835" s="6" t="s">
        <v>10</v>
      </c>
      <c r="D835" s="6">
        <v>7</v>
      </c>
      <c r="E835" s="6">
        <v>5.46</v>
      </c>
      <c r="F835" s="6">
        <v>30</v>
      </c>
      <c r="G835" s="6" t="s">
        <v>208</v>
      </c>
      <c r="H835" s="6" t="s">
        <v>209</v>
      </c>
      <c r="I835" s="6" t="s">
        <v>149</v>
      </c>
      <c r="J835" s="7">
        <v>42190</v>
      </c>
      <c r="K835" s="12">
        <f>Ventas[[#This Row],[Unit Price]]*Ventas[[#This Row],[Quantity]]</f>
        <v>210</v>
      </c>
      <c r="L835" s="12">
        <f>Ventas[[#This Row],[Unit Cost]]*Ventas[[#This Row],[Quantity]]</f>
        <v>163.80000000000001</v>
      </c>
      <c r="M835" s="14">
        <f>Ventas[[#This Row],[Ingresos]]-Ventas[[#This Row],[Costes]]</f>
        <v>46.199999999999989</v>
      </c>
      <c r="N835" s="14" t="str">
        <f>_xlfn.XLOOKUP(Ventas[[#This Row],[Ship Country]],[1]!Countries[Ship Country],[1]!Countries[Area],"No registrado")</f>
        <v>Nord Europe</v>
      </c>
      <c r="O835" s="14" t="str">
        <f>_xlfn.XLOOKUP(Ventas[[#This Row],[Ship Country]],[1]!Countries[Ship Country],[1]!Countries[Continent],"No existe")</f>
        <v>Europe</v>
      </c>
      <c r="P835" s="15" t="str">
        <f>_xlfn.XLOOKUP(Ventas[[#This Row],[Category]],[2]!ProdManager[Category],[2]!ProdManager[Prod_Manager])</f>
        <v>Marc Caine</v>
      </c>
      <c r="Q835" s="15">
        <f>YEAR(Ventas[[#This Row],[Order Date]])</f>
        <v>2015</v>
      </c>
      <c r="R835" s="15" t="str">
        <f>TEXT(Ventas[[#This Row],[Order Date]],"MMM")</f>
        <v>jul</v>
      </c>
    </row>
    <row r="836" spans="1:18" x14ac:dyDescent="0.25">
      <c r="A836" s="4">
        <v>10558</v>
      </c>
      <c r="B836" s="4" t="s">
        <v>58</v>
      </c>
      <c r="C836" s="4" t="s">
        <v>46</v>
      </c>
      <c r="D836" s="4">
        <v>32.799999999999997</v>
      </c>
      <c r="E836" s="4">
        <v>25.255999999999997</v>
      </c>
      <c r="F836" s="4">
        <v>18</v>
      </c>
      <c r="G836" s="4" t="s">
        <v>208</v>
      </c>
      <c r="H836" s="4" t="s">
        <v>209</v>
      </c>
      <c r="I836" s="4" t="s">
        <v>149</v>
      </c>
      <c r="J836" s="5">
        <v>42190</v>
      </c>
      <c r="K836" s="12">
        <f>Ventas[[#This Row],[Unit Price]]*Ventas[[#This Row],[Quantity]]</f>
        <v>590.4</v>
      </c>
      <c r="L836" s="12">
        <f>Ventas[[#This Row],[Unit Cost]]*Ventas[[#This Row],[Quantity]]</f>
        <v>454.60799999999995</v>
      </c>
      <c r="M836" s="14">
        <f>Ventas[[#This Row],[Ingresos]]-Ventas[[#This Row],[Costes]]</f>
        <v>135.79200000000003</v>
      </c>
      <c r="N836" s="14" t="str">
        <f>_xlfn.XLOOKUP(Ventas[[#This Row],[Ship Country]],[1]!Countries[Ship Country],[1]!Countries[Area],"No registrado")</f>
        <v>Nord Europe</v>
      </c>
      <c r="O836" s="14" t="str">
        <f>_xlfn.XLOOKUP(Ventas[[#This Row],[Ship Country]],[1]!Countries[Ship Country],[1]!Countries[Continent],"No existe")</f>
        <v>Europe</v>
      </c>
      <c r="P836" s="15" t="str">
        <f>_xlfn.XLOOKUP(Ventas[[#This Row],[Category]],[2]!ProdManager[Category],[2]!ProdManager[Prod_Manager])</f>
        <v>John Matter</v>
      </c>
      <c r="Q836" s="15">
        <f>YEAR(Ventas[[#This Row],[Order Date]])</f>
        <v>2015</v>
      </c>
      <c r="R836" s="15" t="str">
        <f>TEXT(Ventas[[#This Row],[Order Date]],"MMM")</f>
        <v>jul</v>
      </c>
    </row>
    <row r="837" spans="1:18" x14ac:dyDescent="0.25">
      <c r="A837" s="6">
        <v>10558</v>
      </c>
      <c r="B837" s="6" t="s">
        <v>126</v>
      </c>
      <c r="C837" s="6" t="s">
        <v>29</v>
      </c>
      <c r="D837" s="6">
        <v>15</v>
      </c>
      <c r="E837" s="6">
        <v>11.25</v>
      </c>
      <c r="F837" s="6">
        <v>3</v>
      </c>
      <c r="G837" s="6" t="s">
        <v>208</v>
      </c>
      <c r="H837" s="6" t="s">
        <v>209</v>
      </c>
      <c r="I837" s="6" t="s">
        <v>149</v>
      </c>
      <c r="J837" s="7">
        <v>42190</v>
      </c>
      <c r="K837" s="12">
        <f>Ventas[[#This Row],[Unit Price]]*Ventas[[#This Row],[Quantity]]</f>
        <v>45</v>
      </c>
      <c r="L837" s="12">
        <f>Ventas[[#This Row],[Unit Cost]]*Ventas[[#This Row],[Quantity]]</f>
        <v>33.75</v>
      </c>
      <c r="M837" s="14">
        <f>Ventas[[#This Row],[Ingresos]]-Ventas[[#This Row],[Costes]]</f>
        <v>11.25</v>
      </c>
      <c r="N837" s="14" t="str">
        <f>_xlfn.XLOOKUP(Ventas[[#This Row],[Ship Country]],[1]!Countries[Ship Country],[1]!Countries[Area],"No registrado")</f>
        <v>Nord Europe</v>
      </c>
      <c r="O837" s="14" t="str">
        <f>_xlfn.XLOOKUP(Ventas[[#This Row],[Ship Country]],[1]!Countries[Ship Country],[1]!Countries[Continent],"No existe")</f>
        <v>Europe</v>
      </c>
      <c r="P837" s="15" t="str">
        <f>_xlfn.XLOOKUP(Ventas[[#This Row],[Category]],[2]!ProdManager[Category],[2]!ProdManager[Prod_Manager])</f>
        <v>Peter Stone</v>
      </c>
      <c r="Q837" s="15">
        <f>YEAR(Ventas[[#This Row],[Order Date]])</f>
        <v>2015</v>
      </c>
      <c r="R837" s="15" t="str">
        <f>TEXT(Ventas[[#This Row],[Order Date]],"MMM")</f>
        <v>jul</v>
      </c>
    </row>
    <row r="838" spans="1:18" x14ac:dyDescent="0.25">
      <c r="A838" s="4">
        <v>10559</v>
      </c>
      <c r="B838" s="4" t="s">
        <v>28</v>
      </c>
      <c r="C838" s="4" t="s">
        <v>29</v>
      </c>
      <c r="D838" s="4">
        <v>9.65</v>
      </c>
      <c r="E838" s="4">
        <v>7.8165000000000004</v>
      </c>
      <c r="F838" s="4">
        <v>12</v>
      </c>
      <c r="G838" s="4" t="s">
        <v>92</v>
      </c>
      <c r="H838" s="4" t="s">
        <v>93</v>
      </c>
      <c r="I838" s="4" t="s">
        <v>13</v>
      </c>
      <c r="J838" s="5">
        <v>42191</v>
      </c>
      <c r="K838" s="12">
        <f>Ventas[[#This Row],[Unit Price]]*Ventas[[#This Row],[Quantity]]</f>
        <v>115.80000000000001</v>
      </c>
      <c r="L838" s="12">
        <f>Ventas[[#This Row],[Unit Cost]]*Ventas[[#This Row],[Quantity]]</f>
        <v>93.798000000000002</v>
      </c>
      <c r="M838" s="14">
        <f>Ventas[[#This Row],[Ingresos]]-Ventas[[#This Row],[Costes]]</f>
        <v>22.00200000000001</v>
      </c>
      <c r="N838" s="14" t="str">
        <f>_xlfn.XLOOKUP(Ventas[[#This Row],[Ship Country]],[1]!Countries[Ship Country],[1]!Countries[Area],"No registrado")</f>
        <v>Nord Europe</v>
      </c>
      <c r="O838" s="14" t="str">
        <f>_xlfn.XLOOKUP(Ventas[[#This Row],[Ship Country]],[1]!Countries[Ship Country],[1]!Countries[Continent],"No existe")</f>
        <v>Europe</v>
      </c>
      <c r="P838" s="15" t="str">
        <f>_xlfn.XLOOKUP(Ventas[[#This Row],[Category]],[2]!ProdManager[Category],[2]!ProdManager[Prod_Manager])</f>
        <v>Peter Stone</v>
      </c>
      <c r="Q838" s="15">
        <f>YEAR(Ventas[[#This Row],[Order Date]])</f>
        <v>2015</v>
      </c>
      <c r="R838" s="15" t="str">
        <f>TEXT(Ventas[[#This Row],[Order Date]],"MMM")</f>
        <v>jul</v>
      </c>
    </row>
    <row r="839" spans="1:18" x14ac:dyDescent="0.25">
      <c r="A839" s="6">
        <v>10559</v>
      </c>
      <c r="B839" s="6" t="s">
        <v>45</v>
      </c>
      <c r="C839" s="6" t="s">
        <v>46</v>
      </c>
      <c r="D839" s="6">
        <v>24</v>
      </c>
      <c r="E839" s="6">
        <v>18</v>
      </c>
      <c r="F839" s="6">
        <v>18</v>
      </c>
      <c r="G839" s="6" t="s">
        <v>92</v>
      </c>
      <c r="H839" s="6" t="s">
        <v>93</v>
      </c>
      <c r="I839" s="6" t="s">
        <v>13</v>
      </c>
      <c r="J839" s="7">
        <v>42191</v>
      </c>
      <c r="K839" s="12">
        <f>Ventas[[#This Row],[Unit Price]]*Ventas[[#This Row],[Quantity]]</f>
        <v>432</v>
      </c>
      <c r="L839" s="12">
        <f>Ventas[[#This Row],[Unit Cost]]*Ventas[[#This Row],[Quantity]]</f>
        <v>324</v>
      </c>
      <c r="M839" s="14">
        <f>Ventas[[#This Row],[Ingresos]]-Ventas[[#This Row],[Costes]]</f>
        <v>108</v>
      </c>
      <c r="N839" s="14" t="str">
        <f>_xlfn.XLOOKUP(Ventas[[#This Row],[Ship Country]],[1]!Countries[Ship Country],[1]!Countries[Area],"No registrado")</f>
        <v>Nord Europe</v>
      </c>
      <c r="O839" s="14" t="str">
        <f>_xlfn.XLOOKUP(Ventas[[#This Row],[Ship Country]],[1]!Countries[Ship Country],[1]!Countries[Continent],"No existe")</f>
        <v>Europe</v>
      </c>
      <c r="P839" s="15" t="str">
        <f>_xlfn.XLOOKUP(Ventas[[#This Row],[Category]],[2]!ProdManager[Category],[2]!ProdManager[Prod_Manager])</f>
        <v>John Matter</v>
      </c>
      <c r="Q839" s="15">
        <f>YEAR(Ventas[[#This Row],[Order Date]])</f>
        <v>2015</v>
      </c>
      <c r="R839" s="15" t="str">
        <f>TEXT(Ventas[[#This Row],[Order Date]],"MMM")</f>
        <v>jul</v>
      </c>
    </row>
    <row r="840" spans="1:18" x14ac:dyDescent="0.25">
      <c r="A840" s="4">
        <v>10560</v>
      </c>
      <c r="B840" s="4" t="s">
        <v>78</v>
      </c>
      <c r="C840" s="4" t="s">
        <v>35</v>
      </c>
      <c r="D840" s="4">
        <v>49.3</v>
      </c>
      <c r="E840" s="4">
        <v>33.523999999999994</v>
      </c>
      <c r="F840" s="4">
        <v>15</v>
      </c>
      <c r="G840" s="4" t="s">
        <v>99</v>
      </c>
      <c r="H840" s="4" t="s">
        <v>100</v>
      </c>
      <c r="I840" s="4" t="s">
        <v>21</v>
      </c>
      <c r="J840" s="5">
        <v>42192</v>
      </c>
      <c r="K840" s="12">
        <f>Ventas[[#This Row],[Unit Price]]*Ventas[[#This Row],[Quantity]]</f>
        <v>739.5</v>
      </c>
      <c r="L840" s="12">
        <f>Ventas[[#This Row],[Unit Cost]]*Ventas[[#This Row],[Quantity]]</f>
        <v>502.8599999999999</v>
      </c>
      <c r="M840" s="14">
        <f>Ventas[[#This Row],[Ingresos]]-Ventas[[#This Row],[Costes]]</f>
        <v>236.6400000000001</v>
      </c>
      <c r="N840" s="14" t="str">
        <f>_xlfn.XLOOKUP(Ventas[[#This Row],[Ship Country]],[1]!Countries[Ship Country],[1]!Countries[Area],"No registrado")</f>
        <v>Nord Europe</v>
      </c>
      <c r="O840" s="14" t="str">
        <f>_xlfn.XLOOKUP(Ventas[[#This Row],[Ship Country]],[1]!Countries[Ship Country],[1]!Countries[Continent],"No existe")</f>
        <v>Europe</v>
      </c>
      <c r="P840" s="15" t="str">
        <f>_xlfn.XLOOKUP(Ventas[[#This Row],[Category]],[2]!ProdManager[Category],[2]!ProdManager[Prod_Manager])</f>
        <v>Lydia Sinn</v>
      </c>
      <c r="Q840" s="15">
        <f>YEAR(Ventas[[#This Row],[Order Date]])</f>
        <v>2015</v>
      </c>
      <c r="R840" s="15" t="str">
        <f>TEXT(Ventas[[#This Row],[Order Date]],"MMM")</f>
        <v>jul</v>
      </c>
    </row>
    <row r="841" spans="1:18" x14ac:dyDescent="0.25">
      <c r="A841" s="6">
        <v>10560</v>
      </c>
      <c r="B841" s="6" t="s">
        <v>87</v>
      </c>
      <c r="C841" s="6" t="s">
        <v>29</v>
      </c>
      <c r="D841" s="6">
        <v>25.89</v>
      </c>
      <c r="E841" s="6">
        <v>21.229800000000001</v>
      </c>
      <c r="F841" s="6">
        <v>20</v>
      </c>
      <c r="G841" s="6" t="s">
        <v>99</v>
      </c>
      <c r="H841" s="6" t="s">
        <v>100</v>
      </c>
      <c r="I841" s="6" t="s">
        <v>21</v>
      </c>
      <c r="J841" s="7">
        <v>42192</v>
      </c>
      <c r="K841" s="12">
        <f>Ventas[[#This Row],[Unit Price]]*Ventas[[#This Row],[Quantity]]</f>
        <v>517.79999999999995</v>
      </c>
      <c r="L841" s="12">
        <f>Ventas[[#This Row],[Unit Cost]]*Ventas[[#This Row],[Quantity]]</f>
        <v>424.596</v>
      </c>
      <c r="M841" s="14">
        <f>Ventas[[#This Row],[Ingresos]]-Ventas[[#This Row],[Costes]]</f>
        <v>93.203999999999951</v>
      </c>
      <c r="N841" s="14" t="str">
        <f>_xlfn.XLOOKUP(Ventas[[#This Row],[Ship Country]],[1]!Countries[Ship Country],[1]!Countries[Area],"No registrado")</f>
        <v>Nord Europe</v>
      </c>
      <c r="O841" s="14" t="str">
        <f>_xlfn.XLOOKUP(Ventas[[#This Row],[Ship Country]],[1]!Countries[Ship Country],[1]!Countries[Continent],"No existe")</f>
        <v>Europe</v>
      </c>
      <c r="P841" s="15" t="str">
        <f>_xlfn.XLOOKUP(Ventas[[#This Row],[Category]],[2]!ProdManager[Category],[2]!ProdManager[Prod_Manager])</f>
        <v>Peter Stone</v>
      </c>
      <c r="Q841" s="15">
        <f>YEAR(Ventas[[#This Row],[Order Date]])</f>
        <v>2015</v>
      </c>
      <c r="R841" s="15" t="str">
        <f>TEXT(Ventas[[#This Row],[Order Date]],"MMM")</f>
        <v>jul</v>
      </c>
    </row>
    <row r="842" spans="1:18" x14ac:dyDescent="0.25">
      <c r="A842" s="4">
        <v>10561</v>
      </c>
      <c r="B842" s="4" t="s">
        <v>22</v>
      </c>
      <c r="C842" s="4" t="s">
        <v>18</v>
      </c>
      <c r="D842" s="4">
        <v>53</v>
      </c>
      <c r="E842" s="4">
        <v>42.93</v>
      </c>
      <c r="F842" s="4">
        <v>50</v>
      </c>
      <c r="G842" s="4" t="s">
        <v>88</v>
      </c>
      <c r="H842" s="4" t="s">
        <v>89</v>
      </c>
      <c r="I842" s="4" t="s">
        <v>90</v>
      </c>
      <c r="J842" s="5">
        <v>42192</v>
      </c>
      <c r="K842" s="12">
        <f>Ventas[[#This Row],[Unit Price]]*Ventas[[#This Row],[Quantity]]</f>
        <v>2650</v>
      </c>
      <c r="L842" s="12">
        <f>Ventas[[#This Row],[Unit Cost]]*Ventas[[#This Row],[Quantity]]</f>
        <v>2146.5</v>
      </c>
      <c r="M842" s="14">
        <f>Ventas[[#This Row],[Ingresos]]-Ventas[[#This Row],[Costes]]</f>
        <v>503.5</v>
      </c>
      <c r="N842" s="14" t="str">
        <f>_xlfn.XLOOKUP(Ventas[[#This Row],[Ship Country]],[1]!Countries[Ship Country],[1]!Countries[Area],"No registrado")</f>
        <v>Nord Europe</v>
      </c>
      <c r="O842" s="14" t="str">
        <f>_xlfn.XLOOKUP(Ventas[[#This Row],[Ship Country]],[1]!Countries[Ship Country],[1]!Countries[Continent],"No existe")</f>
        <v>Europe</v>
      </c>
      <c r="P842" s="15" t="str">
        <f>_xlfn.XLOOKUP(Ventas[[#This Row],[Category]],[2]!ProdManager[Category],[2]!ProdManager[Prod_Manager])</f>
        <v>Marc Caine</v>
      </c>
      <c r="Q842" s="15">
        <f>YEAR(Ventas[[#This Row],[Order Date]])</f>
        <v>2015</v>
      </c>
      <c r="R842" s="15" t="str">
        <f>TEXT(Ventas[[#This Row],[Order Date]],"MMM")</f>
        <v>jul</v>
      </c>
    </row>
    <row r="843" spans="1:18" x14ac:dyDescent="0.25">
      <c r="A843" s="6">
        <v>10561</v>
      </c>
      <c r="B843" s="6" t="s">
        <v>122</v>
      </c>
      <c r="C843" s="6" t="s">
        <v>24</v>
      </c>
      <c r="D843" s="6">
        <v>19.45</v>
      </c>
      <c r="E843" s="6">
        <v>14.782</v>
      </c>
      <c r="F843" s="6">
        <v>10</v>
      </c>
      <c r="G843" s="6" t="s">
        <v>88</v>
      </c>
      <c r="H843" s="6" t="s">
        <v>89</v>
      </c>
      <c r="I843" s="6" t="s">
        <v>90</v>
      </c>
      <c r="J843" s="7">
        <v>42192</v>
      </c>
      <c r="K843" s="12">
        <f>Ventas[[#This Row],[Unit Price]]*Ventas[[#This Row],[Quantity]]</f>
        <v>194.5</v>
      </c>
      <c r="L843" s="12">
        <f>Ventas[[#This Row],[Unit Cost]]*Ventas[[#This Row],[Quantity]]</f>
        <v>147.82</v>
      </c>
      <c r="M843" s="14">
        <f>Ventas[[#This Row],[Ingresos]]-Ventas[[#This Row],[Costes]]</f>
        <v>46.680000000000007</v>
      </c>
      <c r="N843" s="14" t="str">
        <f>_xlfn.XLOOKUP(Ventas[[#This Row],[Ship Country]],[1]!Countries[Ship Country],[1]!Countries[Area],"No registrado")</f>
        <v>Nord Europe</v>
      </c>
      <c r="O843" s="14" t="str">
        <f>_xlfn.XLOOKUP(Ventas[[#This Row],[Ship Country]],[1]!Countries[Ship Country],[1]!Countries[Continent],"No existe")</f>
        <v>Europe</v>
      </c>
      <c r="P843" s="15" t="str">
        <f>_xlfn.XLOOKUP(Ventas[[#This Row],[Category]],[2]!ProdManager[Category],[2]!ProdManager[Prod_Manager])</f>
        <v>Lydia Sinn</v>
      </c>
      <c r="Q843" s="15">
        <f>YEAR(Ventas[[#This Row],[Order Date]])</f>
        <v>2015</v>
      </c>
      <c r="R843" s="15" t="str">
        <f>TEXT(Ventas[[#This Row],[Order Date]],"MMM")</f>
        <v>jul</v>
      </c>
    </row>
    <row r="844" spans="1:18" x14ac:dyDescent="0.25">
      <c r="A844" s="4">
        <v>10562</v>
      </c>
      <c r="B844" s="4" t="s">
        <v>39</v>
      </c>
      <c r="C844" s="4" t="s">
        <v>15</v>
      </c>
      <c r="D844" s="4">
        <v>2.5</v>
      </c>
      <c r="E844" s="4">
        <v>1.9750000000000001</v>
      </c>
      <c r="F844" s="4">
        <v>20</v>
      </c>
      <c r="G844" s="4" t="s">
        <v>143</v>
      </c>
      <c r="H844" s="4" t="s">
        <v>144</v>
      </c>
      <c r="I844" s="4" t="s">
        <v>116</v>
      </c>
      <c r="J844" s="5">
        <v>42195</v>
      </c>
      <c r="K844" s="12">
        <f>Ventas[[#This Row],[Unit Price]]*Ventas[[#This Row],[Quantity]]</f>
        <v>50</v>
      </c>
      <c r="L844" s="12">
        <f>Ventas[[#This Row],[Unit Cost]]*Ventas[[#This Row],[Quantity]]</f>
        <v>39.5</v>
      </c>
      <c r="M844" s="14">
        <f>Ventas[[#This Row],[Ingresos]]-Ventas[[#This Row],[Costes]]</f>
        <v>10.5</v>
      </c>
      <c r="N844" s="14" t="str">
        <f>_xlfn.XLOOKUP(Ventas[[#This Row],[Ship Country]],[1]!Countries[Ship Country],[1]!Countries[Area],"No registrado")</f>
        <v>Sud Europe</v>
      </c>
      <c r="O844" s="14" t="str">
        <f>_xlfn.XLOOKUP(Ventas[[#This Row],[Ship Country]],[1]!Countries[Ship Country],[1]!Countries[Continent],"No existe")</f>
        <v>Europe</v>
      </c>
      <c r="P844" s="15" t="str">
        <f>_xlfn.XLOOKUP(Ventas[[#This Row],[Category]],[2]!ProdManager[Category],[2]!ProdManager[Prod_Manager])</f>
        <v>Peter Stone</v>
      </c>
      <c r="Q844" s="15">
        <f>YEAR(Ventas[[#This Row],[Order Date]])</f>
        <v>2015</v>
      </c>
      <c r="R844" s="15" t="str">
        <f>TEXT(Ventas[[#This Row],[Order Date]],"MMM")</f>
        <v>jul</v>
      </c>
    </row>
    <row r="845" spans="1:18" x14ac:dyDescent="0.25">
      <c r="A845" s="6">
        <v>10562</v>
      </c>
      <c r="B845" s="6" t="s">
        <v>78</v>
      </c>
      <c r="C845" s="6" t="s">
        <v>35</v>
      </c>
      <c r="D845" s="6">
        <v>49.3</v>
      </c>
      <c r="E845" s="6">
        <v>33.523999999999994</v>
      </c>
      <c r="F845" s="6">
        <v>10</v>
      </c>
      <c r="G845" s="6" t="s">
        <v>143</v>
      </c>
      <c r="H845" s="6" t="s">
        <v>144</v>
      </c>
      <c r="I845" s="6" t="s">
        <v>116</v>
      </c>
      <c r="J845" s="7">
        <v>42195</v>
      </c>
      <c r="K845" s="12">
        <f>Ventas[[#This Row],[Unit Price]]*Ventas[[#This Row],[Quantity]]</f>
        <v>493</v>
      </c>
      <c r="L845" s="12">
        <f>Ventas[[#This Row],[Unit Cost]]*Ventas[[#This Row],[Quantity]]</f>
        <v>335.23999999999995</v>
      </c>
      <c r="M845" s="14">
        <f>Ventas[[#This Row],[Ingresos]]-Ventas[[#This Row],[Costes]]</f>
        <v>157.76000000000005</v>
      </c>
      <c r="N845" s="14" t="str">
        <f>_xlfn.XLOOKUP(Ventas[[#This Row],[Ship Country]],[1]!Countries[Ship Country],[1]!Countries[Area],"No registrado")</f>
        <v>Sud Europe</v>
      </c>
      <c r="O845" s="14" t="str">
        <f>_xlfn.XLOOKUP(Ventas[[#This Row],[Ship Country]],[1]!Countries[Ship Country],[1]!Countries[Continent],"No existe")</f>
        <v>Europe</v>
      </c>
      <c r="P845" s="15" t="str">
        <f>_xlfn.XLOOKUP(Ventas[[#This Row],[Category]],[2]!ProdManager[Category],[2]!ProdManager[Prod_Manager])</f>
        <v>Lydia Sinn</v>
      </c>
      <c r="Q845" s="15">
        <f>YEAR(Ventas[[#This Row],[Order Date]])</f>
        <v>2015</v>
      </c>
      <c r="R845" s="15" t="str">
        <f>TEXT(Ventas[[#This Row],[Order Date]],"MMM")</f>
        <v>jul</v>
      </c>
    </row>
    <row r="846" spans="1:18" x14ac:dyDescent="0.25">
      <c r="A846" s="4">
        <v>10563</v>
      </c>
      <c r="B846" s="4" t="s">
        <v>57</v>
      </c>
      <c r="C846" s="4" t="s">
        <v>29</v>
      </c>
      <c r="D846" s="4">
        <v>19</v>
      </c>
      <c r="E846" s="4">
        <v>15.39</v>
      </c>
      <c r="F846" s="4">
        <v>25</v>
      </c>
      <c r="G846" s="4" t="s">
        <v>139</v>
      </c>
      <c r="H846" s="4" t="s">
        <v>26</v>
      </c>
      <c r="I846" s="4" t="s">
        <v>27</v>
      </c>
      <c r="J846" s="5">
        <v>42196</v>
      </c>
      <c r="K846" s="12">
        <f>Ventas[[#This Row],[Unit Price]]*Ventas[[#This Row],[Quantity]]</f>
        <v>475</v>
      </c>
      <c r="L846" s="12">
        <f>Ventas[[#This Row],[Unit Cost]]*Ventas[[#This Row],[Quantity]]</f>
        <v>384.75</v>
      </c>
      <c r="M846" s="14">
        <f>Ventas[[#This Row],[Ingresos]]-Ventas[[#This Row],[Costes]]</f>
        <v>90.25</v>
      </c>
      <c r="N846" s="14" t="str">
        <f>_xlfn.XLOOKUP(Ventas[[#This Row],[Ship Country]],[1]!Countries[Ship Country],[1]!Countries[Area],"No registrado")</f>
        <v>Sud America</v>
      </c>
      <c r="O846" s="14" t="str">
        <f>_xlfn.XLOOKUP(Ventas[[#This Row],[Ship Country]],[1]!Countries[Ship Country],[1]!Countries[Continent],"No existe")</f>
        <v>America</v>
      </c>
      <c r="P846" s="15" t="str">
        <f>_xlfn.XLOOKUP(Ventas[[#This Row],[Category]],[2]!ProdManager[Category],[2]!ProdManager[Prod_Manager])</f>
        <v>Peter Stone</v>
      </c>
      <c r="Q846" s="15">
        <f>YEAR(Ventas[[#This Row],[Order Date]])</f>
        <v>2015</v>
      </c>
      <c r="R846" s="15" t="str">
        <f>TEXT(Ventas[[#This Row],[Order Date]],"MMM")</f>
        <v>jul</v>
      </c>
    </row>
    <row r="847" spans="1:18" x14ac:dyDescent="0.25">
      <c r="A847" s="6">
        <v>10563</v>
      </c>
      <c r="B847" s="6" t="s">
        <v>177</v>
      </c>
      <c r="C847" s="6" t="s">
        <v>10</v>
      </c>
      <c r="D847" s="6">
        <v>7</v>
      </c>
      <c r="E847" s="6">
        <v>5.67</v>
      </c>
      <c r="F847" s="6">
        <v>70</v>
      </c>
      <c r="G847" s="6" t="s">
        <v>139</v>
      </c>
      <c r="H847" s="6" t="s">
        <v>26</v>
      </c>
      <c r="I847" s="6" t="s">
        <v>27</v>
      </c>
      <c r="J847" s="7">
        <v>42196</v>
      </c>
      <c r="K847" s="12">
        <f>Ventas[[#This Row],[Unit Price]]*Ventas[[#This Row],[Quantity]]</f>
        <v>490</v>
      </c>
      <c r="L847" s="12">
        <f>Ventas[[#This Row],[Unit Cost]]*Ventas[[#This Row],[Quantity]]</f>
        <v>396.9</v>
      </c>
      <c r="M847" s="14">
        <f>Ventas[[#This Row],[Ingresos]]-Ventas[[#This Row],[Costes]]</f>
        <v>93.100000000000023</v>
      </c>
      <c r="N847" s="14" t="str">
        <f>_xlfn.XLOOKUP(Ventas[[#This Row],[Ship Country]],[1]!Countries[Ship Country],[1]!Countries[Area],"No registrado")</f>
        <v>Sud America</v>
      </c>
      <c r="O847" s="14" t="str">
        <f>_xlfn.XLOOKUP(Ventas[[#This Row],[Ship Country]],[1]!Countries[Ship Country],[1]!Countries[Continent],"No existe")</f>
        <v>America</v>
      </c>
      <c r="P847" s="15" t="str">
        <f>_xlfn.XLOOKUP(Ventas[[#This Row],[Category]],[2]!ProdManager[Category],[2]!ProdManager[Prod_Manager])</f>
        <v>Marc Caine</v>
      </c>
      <c r="Q847" s="15">
        <f>YEAR(Ventas[[#This Row],[Order Date]])</f>
        <v>2015</v>
      </c>
      <c r="R847" s="15" t="str">
        <f>TEXT(Ventas[[#This Row],[Order Date]],"MMM")</f>
        <v>jul</v>
      </c>
    </row>
    <row r="848" spans="1:18" x14ac:dyDescent="0.25">
      <c r="A848" s="4">
        <v>10564</v>
      </c>
      <c r="B848" s="4" t="s">
        <v>44</v>
      </c>
      <c r="C848" s="4" t="s">
        <v>15</v>
      </c>
      <c r="D848" s="4">
        <v>12.5</v>
      </c>
      <c r="E848" s="4">
        <v>10.125</v>
      </c>
      <c r="F848" s="4">
        <v>6</v>
      </c>
      <c r="G848" s="4" t="s">
        <v>82</v>
      </c>
      <c r="H848" s="4" t="s">
        <v>83</v>
      </c>
      <c r="I848" s="4" t="s">
        <v>84</v>
      </c>
      <c r="J848" s="5">
        <v>42196</v>
      </c>
      <c r="K848" s="12">
        <f>Ventas[[#This Row],[Unit Price]]*Ventas[[#This Row],[Quantity]]</f>
        <v>75</v>
      </c>
      <c r="L848" s="12">
        <f>Ventas[[#This Row],[Unit Cost]]*Ventas[[#This Row],[Quantity]]</f>
        <v>60.75</v>
      </c>
      <c r="M848" s="14">
        <f>Ventas[[#This Row],[Ingresos]]-Ventas[[#This Row],[Costes]]</f>
        <v>14.25</v>
      </c>
      <c r="N848" s="14" t="str">
        <f>_xlfn.XLOOKUP(Ventas[[#This Row],[Ship Country]],[1]!Countries[Ship Country],[1]!Countries[Area],"No registrado")</f>
        <v>Nord America</v>
      </c>
      <c r="O848" s="14" t="str">
        <f>_xlfn.XLOOKUP(Ventas[[#This Row],[Ship Country]],[1]!Countries[Ship Country],[1]!Countries[Continent],"No existe")</f>
        <v>America</v>
      </c>
      <c r="P848" s="15" t="str">
        <f>_xlfn.XLOOKUP(Ventas[[#This Row],[Category]],[2]!ProdManager[Category],[2]!ProdManager[Prod_Manager])</f>
        <v>Peter Stone</v>
      </c>
      <c r="Q848" s="15">
        <f>YEAR(Ventas[[#This Row],[Order Date]])</f>
        <v>2015</v>
      </c>
      <c r="R848" s="15" t="str">
        <f>TEXT(Ventas[[#This Row],[Order Date]],"MMM")</f>
        <v>jul</v>
      </c>
    </row>
    <row r="849" spans="1:18" x14ac:dyDescent="0.25">
      <c r="A849" s="6">
        <v>10564</v>
      </c>
      <c r="B849" s="6" t="s">
        <v>45</v>
      </c>
      <c r="C849" s="6" t="s">
        <v>46</v>
      </c>
      <c r="D849" s="6">
        <v>24</v>
      </c>
      <c r="E849" s="6">
        <v>18.96</v>
      </c>
      <c r="F849" s="6">
        <v>25</v>
      </c>
      <c r="G849" s="6" t="s">
        <v>82</v>
      </c>
      <c r="H849" s="6" t="s">
        <v>83</v>
      </c>
      <c r="I849" s="6" t="s">
        <v>84</v>
      </c>
      <c r="J849" s="7">
        <v>42196</v>
      </c>
      <c r="K849" s="12">
        <f>Ventas[[#This Row],[Unit Price]]*Ventas[[#This Row],[Quantity]]</f>
        <v>600</v>
      </c>
      <c r="L849" s="12">
        <f>Ventas[[#This Row],[Unit Cost]]*Ventas[[#This Row],[Quantity]]</f>
        <v>474</v>
      </c>
      <c r="M849" s="14">
        <f>Ventas[[#This Row],[Ingresos]]-Ventas[[#This Row],[Costes]]</f>
        <v>126</v>
      </c>
      <c r="N849" s="14" t="str">
        <f>_xlfn.XLOOKUP(Ventas[[#This Row],[Ship Country]],[1]!Countries[Ship Country],[1]!Countries[Area],"No registrado")</f>
        <v>Nord America</v>
      </c>
      <c r="O849" s="14" t="str">
        <f>_xlfn.XLOOKUP(Ventas[[#This Row],[Ship Country]],[1]!Countries[Ship Country],[1]!Countries[Continent],"No existe")</f>
        <v>America</v>
      </c>
      <c r="P849" s="15" t="str">
        <f>_xlfn.XLOOKUP(Ventas[[#This Row],[Category]],[2]!ProdManager[Category],[2]!ProdManager[Prod_Manager])</f>
        <v>John Matter</v>
      </c>
      <c r="Q849" s="15">
        <f>YEAR(Ventas[[#This Row],[Order Date]])</f>
        <v>2015</v>
      </c>
      <c r="R849" s="15" t="str">
        <f>TEXT(Ventas[[#This Row],[Order Date]],"MMM")</f>
        <v>jul</v>
      </c>
    </row>
    <row r="850" spans="1:18" x14ac:dyDescent="0.25">
      <c r="A850" s="4">
        <v>10564</v>
      </c>
      <c r="B850" s="4" t="s">
        <v>91</v>
      </c>
      <c r="C850" s="4" t="s">
        <v>46</v>
      </c>
      <c r="D850" s="4">
        <v>39</v>
      </c>
      <c r="E850" s="4">
        <v>30.03</v>
      </c>
      <c r="F850" s="4">
        <v>16</v>
      </c>
      <c r="G850" s="4" t="s">
        <v>82</v>
      </c>
      <c r="H850" s="4" t="s">
        <v>83</v>
      </c>
      <c r="I850" s="4" t="s">
        <v>84</v>
      </c>
      <c r="J850" s="5">
        <v>42196</v>
      </c>
      <c r="K850" s="12">
        <f>Ventas[[#This Row],[Unit Price]]*Ventas[[#This Row],[Quantity]]</f>
        <v>624</v>
      </c>
      <c r="L850" s="12">
        <f>Ventas[[#This Row],[Unit Cost]]*Ventas[[#This Row],[Quantity]]</f>
        <v>480.48</v>
      </c>
      <c r="M850" s="14">
        <f>Ventas[[#This Row],[Ingresos]]-Ventas[[#This Row],[Costes]]</f>
        <v>143.51999999999998</v>
      </c>
      <c r="N850" s="14" t="str">
        <f>_xlfn.XLOOKUP(Ventas[[#This Row],[Ship Country]],[1]!Countries[Ship Country],[1]!Countries[Area],"No registrado")</f>
        <v>Nord America</v>
      </c>
      <c r="O850" s="14" t="str">
        <f>_xlfn.XLOOKUP(Ventas[[#This Row],[Ship Country]],[1]!Countries[Ship Country],[1]!Countries[Continent],"No existe")</f>
        <v>America</v>
      </c>
      <c r="P850" s="15" t="str">
        <f>_xlfn.XLOOKUP(Ventas[[#This Row],[Category]],[2]!ProdManager[Category],[2]!ProdManager[Prod_Manager])</f>
        <v>John Matter</v>
      </c>
      <c r="Q850" s="15">
        <f>YEAR(Ventas[[#This Row],[Order Date]])</f>
        <v>2015</v>
      </c>
      <c r="R850" s="15" t="str">
        <f>TEXT(Ventas[[#This Row],[Order Date]],"MMM")</f>
        <v>jul</v>
      </c>
    </row>
    <row r="851" spans="1:18" x14ac:dyDescent="0.25">
      <c r="A851" s="6">
        <v>10565</v>
      </c>
      <c r="B851" s="6" t="s">
        <v>150</v>
      </c>
      <c r="C851" s="6" t="s">
        <v>10</v>
      </c>
      <c r="D851" s="6">
        <v>33.25</v>
      </c>
      <c r="E851" s="6">
        <v>25.602499999999999</v>
      </c>
      <c r="F851" s="6">
        <v>18</v>
      </c>
      <c r="G851" s="6" t="s">
        <v>192</v>
      </c>
      <c r="H851" s="6" t="s">
        <v>193</v>
      </c>
      <c r="I851" s="6" t="s">
        <v>194</v>
      </c>
      <c r="J851" s="7">
        <v>42197</v>
      </c>
      <c r="K851" s="12">
        <f>Ventas[[#This Row],[Unit Price]]*Ventas[[#This Row],[Quantity]]</f>
        <v>598.5</v>
      </c>
      <c r="L851" s="12">
        <f>Ventas[[#This Row],[Unit Cost]]*Ventas[[#This Row],[Quantity]]</f>
        <v>460.84499999999997</v>
      </c>
      <c r="M851" s="14">
        <f>Ventas[[#This Row],[Ingresos]]-Ventas[[#This Row],[Costes]]</f>
        <v>137.65500000000003</v>
      </c>
      <c r="N851" s="14" t="str">
        <f>_xlfn.XLOOKUP(Ventas[[#This Row],[Ship Country]],[1]!Countries[Ship Country],[1]!Countries[Area],"No registrado")</f>
        <v>Nord America</v>
      </c>
      <c r="O851" s="14" t="str">
        <f>_xlfn.XLOOKUP(Ventas[[#This Row],[Ship Country]],[1]!Countries[Ship Country],[1]!Countries[Continent],"No existe")</f>
        <v>America</v>
      </c>
      <c r="P851" s="15" t="str">
        <f>_xlfn.XLOOKUP(Ventas[[#This Row],[Category]],[2]!ProdManager[Category],[2]!ProdManager[Prod_Manager])</f>
        <v>Marc Caine</v>
      </c>
      <c r="Q851" s="15">
        <f>YEAR(Ventas[[#This Row],[Order Date]])</f>
        <v>2015</v>
      </c>
      <c r="R851" s="15" t="str">
        <f>TEXT(Ventas[[#This Row],[Order Date]],"MMM")</f>
        <v>jul</v>
      </c>
    </row>
    <row r="852" spans="1:18" x14ac:dyDescent="0.25">
      <c r="A852" s="4">
        <v>10565</v>
      </c>
      <c r="B852" s="4" t="s">
        <v>51</v>
      </c>
      <c r="C852" s="4" t="s">
        <v>43</v>
      </c>
      <c r="D852" s="4">
        <v>4.5</v>
      </c>
      <c r="E852" s="4">
        <v>4.1400000000000006</v>
      </c>
      <c r="F852" s="4">
        <v>25</v>
      </c>
      <c r="G852" s="4" t="s">
        <v>192</v>
      </c>
      <c r="H852" s="4" t="s">
        <v>193</v>
      </c>
      <c r="I852" s="4" t="s">
        <v>194</v>
      </c>
      <c r="J852" s="5">
        <v>42197</v>
      </c>
      <c r="K852" s="12">
        <f>Ventas[[#This Row],[Unit Price]]*Ventas[[#This Row],[Quantity]]</f>
        <v>112.5</v>
      </c>
      <c r="L852" s="12">
        <f>Ventas[[#This Row],[Unit Cost]]*Ventas[[#This Row],[Quantity]]</f>
        <v>103.50000000000001</v>
      </c>
      <c r="M852" s="14">
        <f>Ventas[[#This Row],[Ingresos]]-Ventas[[#This Row],[Costes]]</f>
        <v>8.9999999999999858</v>
      </c>
      <c r="N852" s="14" t="str">
        <f>_xlfn.XLOOKUP(Ventas[[#This Row],[Ship Country]],[1]!Countries[Ship Country],[1]!Countries[Area],"No registrado")</f>
        <v>Nord America</v>
      </c>
      <c r="O852" s="14" t="str">
        <f>_xlfn.XLOOKUP(Ventas[[#This Row],[Ship Country]],[1]!Countries[Ship Country],[1]!Countries[Continent],"No existe")</f>
        <v>America</v>
      </c>
      <c r="P852" s="15" t="str">
        <f>_xlfn.XLOOKUP(Ventas[[#This Row],[Category]],[2]!ProdManager[Category],[2]!ProdManager[Prod_Manager])</f>
        <v>John Matter</v>
      </c>
      <c r="Q852" s="15">
        <f>YEAR(Ventas[[#This Row],[Order Date]])</f>
        <v>2015</v>
      </c>
      <c r="R852" s="15" t="str">
        <f>TEXT(Ventas[[#This Row],[Order Date]],"MMM")</f>
        <v>jul</v>
      </c>
    </row>
    <row r="853" spans="1:18" x14ac:dyDescent="0.25">
      <c r="A853" s="6">
        <v>10566</v>
      </c>
      <c r="B853" s="6" t="s">
        <v>16</v>
      </c>
      <c r="C853" s="6" t="s">
        <v>15</v>
      </c>
      <c r="D853" s="6">
        <v>21</v>
      </c>
      <c r="E853" s="6">
        <v>17.64</v>
      </c>
      <c r="F853" s="6">
        <v>35</v>
      </c>
      <c r="G853" s="6" t="s">
        <v>92</v>
      </c>
      <c r="H853" s="6" t="s">
        <v>93</v>
      </c>
      <c r="I853" s="6" t="s">
        <v>13</v>
      </c>
      <c r="J853" s="7">
        <v>42198</v>
      </c>
      <c r="K853" s="12">
        <f>Ventas[[#This Row],[Unit Price]]*Ventas[[#This Row],[Quantity]]</f>
        <v>735</v>
      </c>
      <c r="L853" s="12">
        <f>Ventas[[#This Row],[Unit Cost]]*Ventas[[#This Row],[Quantity]]</f>
        <v>617.4</v>
      </c>
      <c r="M853" s="14">
        <f>Ventas[[#This Row],[Ingresos]]-Ventas[[#This Row],[Costes]]</f>
        <v>117.60000000000002</v>
      </c>
      <c r="N853" s="14" t="str">
        <f>_xlfn.XLOOKUP(Ventas[[#This Row],[Ship Country]],[1]!Countries[Ship Country],[1]!Countries[Area],"No registrado")</f>
        <v>Nord Europe</v>
      </c>
      <c r="O853" s="14" t="str">
        <f>_xlfn.XLOOKUP(Ventas[[#This Row],[Ship Country]],[1]!Countries[Ship Country],[1]!Countries[Continent],"No existe")</f>
        <v>Europe</v>
      </c>
      <c r="P853" s="15" t="str">
        <f>_xlfn.XLOOKUP(Ventas[[#This Row],[Category]],[2]!ProdManager[Category],[2]!ProdManager[Prod_Manager])</f>
        <v>Peter Stone</v>
      </c>
      <c r="Q853" s="15">
        <f>YEAR(Ventas[[#This Row],[Order Date]])</f>
        <v>2015</v>
      </c>
      <c r="R853" s="15" t="str">
        <f>TEXT(Ventas[[#This Row],[Order Date]],"MMM")</f>
        <v>jul</v>
      </c>
    </row>
    <row r="854" spans="1:18" x14ac:dyDescent="0.25">
      <c r="A854" s="4">
        <v>10566</v>
      </c>
      <c r="B854" s="4" t="s">
        <v>154</v>
      </c>
      <c r="C854" s="4" t="s">
        <v>29</v>
      </c>
      <c r="D854" s="4">
        <v>62.5</v>
      </c>
      <c r="E854" s="4">
        <v>47.5</v>
      </c>
      <c r="F854" s="4">
        <v>18</v>
      </c>
      <c r="G854" s="4" t="s">
        <v>92</v>
      </c>
      <c r="H854" s="4" t="s">
        <v>93</v>
      </c>
      <c r="I854" s="4" t="s">
        <v>13</v>
      </c>
      <c r="J854" s="5">
        <v>42198</v>
      </c>
      <c r="K854" s="12">
        <f>Ventas[[#This Row],[Unit Price]]*Ventas[[#This Row],[Quantity]]</f>
        <v>1125</v>
      </c>
      <c r="L854" s="12">
        <f>Ventas[[#This Row],[Unit Cost]]*Ventas[[#This Row],[Quantity]]</f>
        <v>855</v>
      </c>
      <c r="M854" s="14">
        <f>Ventas[[#This Row],[Ingresos]]-Ventas[[#This Row],[Costes]]</f>
        <v>270</v>
      </c>
      <c r="N854" s="14" t="str">
        <f>_xlfn.XLOOKUP(Ventas[[#This Row],[Ship Country]],[1]!Countries[Ship Country],[1]!Countries[Area],"No registrado")</f>
        <v>Nord Europe</v>
      </c>
      <c r="O854" s="14" t="str">
        <f>_xlfn.XLOOKUP(Ventas[[#This Row],[Ship Country]],[1]!Countries[Ship Country],[1]!Countries[Continent],"No existe")</f>
        <v>Europe</v>
      </c>
      <c r="P854" s="15" t="str">
        <f>_xlfn.XLOOKUP(Ventas[[#This Row],[Category]],[2]!ProdManager[Category],[2]!ProdManager[Prod_Manager])</f>
        <v>Peter Stone</v>
      </c>
      <c r="Q854" s="15">
        <f>YEAR(Ventas[[#This Row],[Order Date]])</f>
        <v>2015</v>
      </c>
      <c r="R854" s="15" t="str">
        <f>TEXT(Ventas[[#This Row],[Order Date]],"MMM")</f>
        <v>jul</v>
      </c>
    </row>
    <row r="855" spans="1:18" x14ac:dyDescent="0.25">
      <c r="A855" s="6">
        <v>10566</v>
      </c>
      <c r="B855" s="6" t="s">
        <v>101</v>
      </c>
      <c r="C855" s="6" t="s">
        <v>43</v>
      </c>
      <c r="D855" s="6">
        <v>18</v>
      </c>
      <c r="E855" s="6">
        <v>16.2</v>
      </c>
      <c r="F855" s="6">
        <v>10</v>
      </c>
      <c r="G855" s="6" t="s">
        <v>92</v>
      </c>
      <c r="H855" s="6" t="s">
        <v>93</v>
      </c>
      <c r="I855" s="6" t="s">
        <v>13</v>
      </c>
      <c r="J855" s="7">
        <v>42198</v>
      </c>
      <c r="K855" s="12">
        <f>Ventas[[#This Row],[Unit Price]]*Ventas[[#This Row],[Quantity]]</f>
        <v>180</v>
      </c>
      <c r="L855" s="12">
        <f>Ventas[[#This Row],[Unit Cost]]*Ventas[[#This Row],[Quantity]]</f>
        <v>162</v>
      </c>
      <c r="M855" s="14">
        <f>Ventas[[#This Row],[Ingresos]]-Ventas[[#This Row],[Costes]]</f>
        <v>18</v>
      </c>
      <c r="N855" s="14" t="str">
        <f>_xlfn.XLOOKUP(Ventas[[#This Row],[Ship Country]],[1]!Countries[Ship Country],[1]!Countries[Area],"No registrado")</f>
        <v>Nord Europe</v>
      </c>
      <c r="O855" s="14" t="str">
        <f>_xlfn.XLOOKUP(Ventas[[#This Row],[Ship Country]],[1]!Countries[Ship Country],[1]!Countries[Continent],"No existe")</f>
        <v>Europe</v>
      </c>
      <c r="P855" s="15" t="str">
        <f>_xlfn.XLOOKUP(Ventas[[#This Row],[Category]],[2]!ProdManager[Category],[2]!ProdManager[Prod_Manager])</f>
        <v>John Matter</v>
      </c>
      <c r="Q855" s="15">
        <f>YEAR(Ventas[[#This Row],[Order Date]])</f>
        <v>2015</v>
      </c>
      <c r="R855" s="15" t="str">
        <f>TEXT(Ventas[[#This Row],[Order Date]],"MMM")</f>
        <v>jul</v>
      </c>
    </row>
    <row r="856" spans="1:18" x14ac:dyDescent="0.25">
      <c r="A856" s="4">
        <v>10567</v>
      </c>
      <c r="B856" s="4" t="s">
        <v>22</v>
      </c>
      <c r="C856" s="4" t="s">
        <v>18</v>
      </c>
      <c r="D856" s="4">
        <v>53</v>
      </c>
      <c r="E856" s="4">
        <v>42.400000000000006</v>
      </c>
      <c r="F856" s="4">
        <v>3</v>
      </c>
      <c r="G856" s="4" t="s">
        <v>156</v>
      </c>
      <c r="H856" s="4" t="s">
        <v>157</v>
      </c>
      <c r="I856" s="4" t="s">
        <v>158</v>
      </c>
      <c r="J856" s="5">
        <v>42198</v>
      </c>
      <c r="K856" s="12">
        <f>Ventas[[#This Row],[Unit Price]]*Ventas[[#This Row],[Quantity]]</f>
        <v>159</v>
      </c>
      <c r="L856" s="12">
        <f>Ventas[[#This Row],[Unit Cost]]*Ventas[[#This Row],[Quantity]]</f>
        <v>127.20000000000002</v>
      </c>
      <c r="M856" s="14">
        <f>Ventas[[#This Row],[Ingresos]]-Ventas[[#This Row],[Costes]]</f>
        <v>31.799999999999983</v>
      </c>
      <c r="N856" s="14" t="str">
        <f>_xlfn.XLOOKUP(Ventas[[#This Row],[Ship Country]],[1]!Countries[Ship Country],[1]!Countries[Area],"No registrado")</f>
        <v>Nord Europe</v>
      </c>
      <c r="O856" s="14" t="str">
        <f>_xlfn.XLOOKUP(Ventas[[#This Row],[Ship Country]],[1]!Countries[Ship Country],[1]!Countries[Continent],"No existe")</f>
        <v>Europe</v>
      </c>
      <c r="P856" s="15" t="str">
        <f>_xlfn.XLOOKUP(Ventas[[#This Row],[Category]],[2]!ProdManager[Category],[2]!ProdManager[Prod_Manager])</f>
        <v>Marc Caine</v>
      </c>
      <c r="Q856" s="15">
        <f>YEAR(Ventas[[#This Row],[Order Date]])</f>
        <v>2015</v>
      </c>
      <c r="R856" s="15" t="str">
        <f>TEXT(Ventas[[#This Row],[Order Date]],"MMM")</f>
        <v>jul</v>
      </c>
    </row>
    <row r="857" spans="1:18" x14ac:dyDescent="0.25">
      <c r="A857" s="6">
        <v>10567</v>
      </c>
      <c r="B857" s="6" t="s">
        <v>52</v>
      </c>
      <c r="C857" s="6" t="s">
        <v>15</v>
      </c>
      <c r="D857" s="6">
        <v>55</v>
      </c>
      <c r="E857" s="6">
        <v>41.25</v>
      </c>
      <c r="F857" s="6">
        <v>40</v>
      </c>
      <c r="G857" s="6" t="s">
        <v>156</v>
      </c>
      <c r="H857" s="6" t="s">
        <v>157</v>
      </c>
      <c r="I857" s="6" t="s">
        <v>158</v>
      </c>
      <c r="J857" s="7">
        <v>42198</v>
      </c>
      <c r="K857" s="12">
        <f>Ventas[[#This Row],[Unit Price]]*Ventas[[#This Row],[Quantity]]</f>
        <v>2200</v>
      </c>
      <c r="L857" s="12">
        <f>Ventas[[#This Row],[Unit Cost]]*Ventas[[#This Row],[Quantity]]</f>
        <v>1650</v>
      </c>
      <c r="M857" s="14">
        <f>Ventas[[#This Row],[Ingresos]]-Ventas[[#This Row],[Costes]]</f>
        <v>550</v>
      </c>
      <c r="N857" s="14" t="str">
        <f>_xlfn.XLOOKUP(Ventas[[#This Row],[Ship Country]],[1]!Countries[Ship Country],[1]!Countries[Area],"No registrado")</f>
        <v>Nord Europe</v>
      </c>
      <c r="O857" s="14" t="str">
        <f>_xlfn.XLOOKUP(Ventas[[#This Row],[Ship Country]],[1]!Countries[Ship Country],[1]!Countries[Continent],"No existe")</f>
        <v>Europe</v>
      </c>
      <c r="P857" s="15" t="str">
        <f>_xlfn.XLOOKUP(Ventas[[#This Row],[Category]],[2]!ProdManager[Category],[2]!ProdManager[Prod_Manager])</f>
        <v>Peter Stone</v>
      </c>
      <c r="Q857" s="15">
        <f>YEAR(Ventas[[#This Row],[Order Date]])</f>
        <v>2015</v>
      </c>
      <c r="R857" s="15" t="str">
        <f>TEXT(Ventas[[#This Row],[Order Date]],"MMM")</f>
        <v>jul</v>
      </c>
    </row>
    <row r="858" spans="1:18" x14ac:dyDescent="0.25">
      <c r="A858" s="4">
        <v>10567</v>
      </c>
      <c r="B858" s="4" t="s">
        <v>44</v>
      </c>
      <c r="C858" s="4" t="s">
        <v>15</v>
      </c>
      <c r="D858" s="4">
        <v>12.5</v>
      </c>
      <c r="E858" s="4">
        <v>9.5</v>
      </c>
      <c r="F858" s="4">
        <v>60</v>
      </c>
      <c r="G858" s="4" t="s">
        <v>156</v>
      </c>
      <c r="H858" s="4" t="s">
        <v>157</v>
      </c>
      <c r="I858" s="4" t="s">
        <v>158</v>
      </c>
      <c r="J858" s="5">
        <v>42198</v>
      </c>
      <c r="K858" s="12">
        <f>Ventas[[#This Row],[Unit Price]]*Ventas[[#This Row],[Quantity]]</f>
        <v>750</v>
      </c>
      <c r="L858" s="12">
        <f>Ventas[[#This Row],[Unit Cost]]*Ventas[[#This Row],[Quantity]]</f>
        <v>570</v>
      </c>
      <c r="M858" s="14">
        <f>Ventas[[#This Row],[Ingresos]]-Ventas[[#This Row],[Costes]]</f>
        <v>180</v>
      </c>
      <c r="N858" s="14" t="str">
        <f>_xlfn.XLOOKUP(Ventas[[#This Row],[Ship Country]],[1]!Countries[Ship Country],[1]!Countries[Area],"No registrado")</f>
        <v>Nord Europe</v>
      </c>
      <c r="O858" s="14" t="str">
        <f>_xlfn.XLOOKUP(Ventas[[#This Row],[Ship Country]],[1]!Countries[Ship Country],[1]!Countries[Continent],"No existe")</f>
        <v>Europe</v>
      </c>
      <c r="P858" s="15" t="str">
        <f>_xlfn.XLOOKUP(Ventas[[#This Row],[Category]],[2]!ProdManager[Category],[2]!ProdManager[Prod_Manager])</f>
        <v>Peter Stone</v>
      </c>
      <c r="Q858" s="15">
        <f>YEAR(Ventas[[#This Row],[Order Date]])</f>
        <v>2015</v>
      </c>
      <c r="R858" s="15" t="str">
        <f>TEXT(Ventas[[#This Row],[Order Date]],"MMM")</f>
        <v>jul</v>
      </c>
    </row>
    <row r="859" spans="1:18" x14ac:dyDescent="0.25">
      <c r="A859" s="6">
        <v>10568</v>
      </c>
      <c r="B859" s="6" t="s">
        <v>112</v>
      </c>
      <c r="C859" s="6" t="s">
        <v>29</v>
      </c>
      <c r="D859" s="6">
        <v>31</v>
      </c>
      <c r="E859" s="6">
        <v>24.490000000000002</v>
      </c>
      <c r="F859" s="6">
        <v>5</v>
      </c>
      <c r="G859" s="6" t="s">
        <v>215</v>
      </c>
      <c r="H859" s="6" t="s">
        <v>216</v>
      </c>
      <c r="I859" s="6" t="s">
        <v>133</v>
      </c>
      <c r="J859" s="7">
        <v>42199</v>
      </c>
      <c r="K859" s="12">
        <f>Ventas[[#This Row],[Unit Price]]*Ventas[[#This Row],[Quantity]]</f>
        <v>155</v>
      </c>
      <c r="L859" s="12">
        <f>Ventas[[#This Row],[Unit Cost]]*Ventas[[#This Row],[Quantity]]</f>
        <v>122.45000000000002</v>
      </c>
      <c r="M859" s="14">
        <f>Ventas[[#This Row],[Ingresos]]-Ventas[[#This Row],[Costes]]</f>
        <v>32.549999999999983</v>
      </c>
      <c r="N859" s="14" t="str">
        <f>_xlfn.XLOOKUP(Ventas[[#This Row],[Ship Country]],[1]!Countries[Ship Country],[1]!Countries[Area],"No registrado")</f>
        <v>Sud Europe</v>
      </c>
      <c r="O859" s="14" t="str">
        <f>_xlfn.XLOOKUP(Ventas[[#This Row],[Ship Country]],[1]!Countries[Ship Country],[1]!Countries[Continent],"No existe")</f>
        <v>Europe</v>
      </c>
      <c r="P859" s="15" t="str">
        <f>_xlfn.XLOOKUP(Ventas[[#This Row],[Category]],[2]!ProdManager[Category],[2]!ProdManager[Prod_Manager])</f>
        <v>Peter Stone</v>
      </c>
      <c r="Q859" s="15">
        <f>YEAR(Ventas[[#This Row],[Order Date]])</f>
        <v>2015</v>
      </c>
      <c r="R859" s="15" t="str">
        <f>TEXT(Ventas[[#This Row],[Order Date]],"MMM")</f>
        <v>jul</v>
      </c>
    </row>
    <row r="860" spans="1:18" x14ac:dyDescent="0.25">
      <c r="A860" s="4">
        <v>10569</v>
      </c>
      <c r="B860" s="4" t="s">
        <v>44</v>
      </c>
      <c r="C860" s="4" t="s">
        <v>15</v>
      </c>
      <c r="D860" s="4">
        <v>12.5</v>
      </c>
      <c r="E860" s="4">
        <v>10.125</v>
      </c>
      <c r="F860" s="4">
        <v>35</v>
      </c>
      <c r="G860" s="4" t="s">
        <v>82</v>
      </c>
      <c r="H860" s="4" t="s">
        <v>83</v>
      </c>
      <c r="I860" s="4" t="s">
        <v>84</v>
      </c>
      <c r="J860" s="5">
        <v>42202</v>
      </c>
      <c r="K860" s="12">
        <f>Ventas[[#This Row],[Unit Price]]*Ventas[[#This Row],[Quantity]]</f>
        <v>437.5</v>
      </c>
      <c r="L860" s="12">
        <f>Ventas[[#This Row],[Unit Cost]]*Ventas[[#This Row],[Quantity]]</f>
        <v>354.375</v>
      </c>
      <c r="M860" s="14">
        <f>Ventas[[#This Row],[Ingresos]]-Ventas[[#This Row],[Costes]]</f>
        <v>83.125</v>
      </c>
      <c r="N860" s="14" t="str">
        <f>_xlfn.XLOOKUP(Ventas[[#This Row],[Ship Country]],[1]!Countries[Ship Country],[1]!Countries[Area],"No registrado")</f>
        <v>Nord America</v>
      </c>
      <c r="O860" s="14" t="str">
        <f>_xlfn.XLOOKUP(Ventas[[#This Row],[Ship Country]],[1]!Countries[Ship Country],[1]!Countries[Continent],"No existe")</f>
        <v>America</v>
      </c>
      <c r="P860" s="15" t="str">
        <f>_xlfn.XLOOKUP(Ventas[[#This Row],[Category]],[2]!ProdManager[Category],[2]!ProdManager[Prod_Manager])</f>
        <v>Peter Stone</v>
      </c>
      <c r="Q860" s="15">
        <f>YEAR(Ventas[[#This Row],[Order Date]])</f>
        <v>2015</v>
      </c>
      <c r="R860" s="15" t="str">
        <f>TEXT(Ventas[[#This Row],[Order Date]],"MMM")</f>
        <v>jul</v>
      </c>
    </row>
    <row r="861" spans="1:18" x14ac:dyDescent="0.25">
      <c r="A861" s="6">
        <v>10569</v>
      </c>
      <c r="B861" s="6" t="s">
        <v>101</v>
      </c>
      <c r="C861" s="6" t="s">
        <v>43</v>
      </c>
      <c r="D861" s="6">
        <v>18</v>
      </c>
      <c r="E861" s="6">
        <v>16.02</v>
      </c>
      <c r="F861" s="6">
        <v>30</v>
      </c>
      <c r="G861" s="6" t="s">
        <v>82</v>
      </c>
      <c r="H861" s="6" t="s">
        <v>83</v>
      </c>
      <c r="I861" s="6" t="s">
        <v>84</v>
      </c>
      <c r="J861" s="7">
        <v>42202</v>
      </c>
      <c r="K861" s="12">
        <f>Ventas[[#This Row],[Unit Price]]*Ventas[[#This Row],[Quantity]]</f>
        <v>540</v>
      </c>
      <c r="L861" s="12">
        <f>Ventas[[#This Row],[Unit Cost]]*Ventas[[#This Row],[Quantity]]</f>
        <v>480.59999999999997</v>
      </c>
      <c r="M861" s="14">
        <f>Ventas[[#This Row],[Ingresos]]-Ventas[[#This Row],[Costes]]</f>
        <v>59.400000000000034</v>
      </c>
      <c r="N861" s="14" t="str">
        <f>_xlfn.XLOOKUP(Ventas[[#This Row],[Ship Country]],[1]!Countries[Ship Country],[1]!Countries[Area],"No registrado")</f>
        <v>Nord America</v>
      </c>
      <c r="O861" s="14" t="str">
        <f>_xlfn.XLOOKUP(Ventas[[#This Row],[Ship Country]],[1]!Countries[Ship Country],[1]!Countries[Continent],"No existe")</f>
        <v>America</v>
      </c>
      <c r="P861" s="15" t="str">
        <f>_xlfn.XLOOKUP(Ventas[[#This Row],[Category]],[2]!ProdManager[Category],[2]!ProdManager[Prod_Manager])</f>
        <v>John Matter</v>
      </c>
      <c r="Q861" s="15">
        <f>YEAR(Ventas[[#This Row],[Order Date]])</f>
        <v>2015</v>
      </c>
      <c r="R861" s="15" t="str">
        <f>TEXT(Ventas[[#This Row],[Order Date]],"MMM")</f>
        <v>jul</v>
      </c>
    </row>
    <row r="862" spans="1:18" x14ac:dyDescent="0.25">
      <c r="A862" s="4">
        <v>10570</v>
      </c>
      <c r="B862" s="4" t="s">
        <v>16</v>
      </c>
      <c r="C862" s="4" t="s">
        <v>15</v>
      </c>
      <c r="D862" s="4">
        <v>21</v>
      </c>
      <c r="E862" s="4">
        <v>17.220000000000002</v>
      </c>
      <c r="F862" s="4">
        <v>15</v>
      </c>
      <c r="G862" s="4" t="s">
        <v>192</v>
      </c>
      <c r="H862" s="4" t="s">
        <v>193</v>
      </c>
      <c r="I862" s="4" t="s">
        <v>194</v>
      </c>
      <c r="J862" s="5">
        <v>42203</v>
      </c>
      <c r="K862" s="12">
        <f>Ventas[[#This Row],[Unit Price]]*Ventas[[#This Row],[Quantity]]</f>
        <v>315</v>
      </c>
      <c r="L862" s="12">
        <f>Ventas[[#This Row],[Unit Cost]]*Ventas[[#This Row],[Quantity]]</f>
        <v>258.3</v>
      </c>
      <c r="M862" s="14">
        <f>Ventas[[#This Row],[Ingresos]]-Ventas[[#This Row],[Costes]]</f>
        <v>56.699999999999989</v>
      </c>
      <c r="N862" s="14" t="str">
        <f>_xlfn.XLOOKUP(Ventas[[#This Row],[Ship Country]],[1]!Countries[Ship Country],[1]!Countries[Area],"No registrado")</f>
        <v>Nord America</v>
      </c>
      <c r="O862" s="14" t="str">
        <f>_xlfn.XLOOKUP(Ventas[[#This Row],[Ship Country]],[1]!Countries[Ship Country],[1]!Countries[Continent],"No existe")</f>
        <v>America</v>
      </c>
      <c r="P862" s="15" t="str">
        <f>_xlfn.XLOOKUP(Ventas[[#This Row],[Category]],[2]!ProdManager[Category],[2]!ProdManager[Prod_Manager])</f>
        <v>Peter Stone</v>
      </c>
      <c r="Q862" s="15">
        <f>YEAR(Ventas[[#This Row],[Order Date]])</f>
        <v>2015</v>
      </c>
      <c r="R862" s="15" t="str">
        <f>TEXT(Ventas[[#This Row],[Order Date]],"MMM")</f>
        <v>jul</v>
      </c>
    </row>
    <row r="863" spans="1:18" x14ac:dyDescent="0.25">
      <c r="A863" s="6">
        <v>10570</v>
      </c>
      <c r="B863" s="6" t="s">
        <v>86</v>
      </c>
      <c r="C863" s="6" t="s">
        <v>10</v>
      </c>
      <c r="D863" s="6">
        <v>38</v>
      </c>
      <c r="E863" s="6">
        <v>31.54</v>
      </c>
      <c r="F863" s="6">
        <v>60</v>
      </c>
      <c r="G863" s="6" t="s">
        <v>192</v>
      </c>
      <c r="H863" s="6" t="s">
        <v>193</v>
      </c>
      <c r="I863" s="6" t="s">
        <v>194</v>
      </c>
      <c r="J863" s="7">
        <v>42203</v>
      </c>
      <c r="K863" s="12">
        <f>Ventas[[#This Row],[Unit Price]]*Ventas[[#This Row],[Quantity]]</f>
        <v>2280</v>
      </c>
      <c r="L863" s="12">
        <f>Ventas[[#This Row],[Unit Cost]]*Ventas[[#This Row],[Quantity]]</f>
        <v>1892.3999999999999</v>
      </c>
      <c r="M863" s="14">
        <f>Ventas[[#This Row],[Ingresos]]-Ventas[[#This Row],[Costes]]</f>
        <v>387.60000000000014</v>
      </c>
      <c r="N863" s="14" t="str">
        <f>_xlfn.XLOOKUP(Ventas[[#This Row],[Ship Country]],[1]!Countries[Ship Country],[1]!Countries[Area],"No registrado")</f>
        <v>Nord America</v>
      </c>
      <c r="O863" s="14" t="str">
        <f>_xlfn.XLOOKUP(Ventas[[#This Row],[Ship Country]],[1]!Countries[Ship Country],[1]!Countries[Continent],"No existe")</f>
        <v>America</v>
      </c>
      <c r="P863" s="15" t="str">
        <f>_xlfn.XLOOKUP(Ventas[[#This Row],[Category]],[2]!ProdManager[Category],[2]!ProdManager[Prod_Manager])</f>
        <v>Marc Caine</v>
      </c>
      <c r="Q863" s="15">
        <f>YEAR(Ventas[[#This Row],[Order Date]])</f>
        <v>2015</v>
      </c>
      <c r="R863" s="15" t="str">
        <f>TEXT(Ventas[[#This Row],[Order Date]],"MMM")</f>
        <v>jul</v>
      </c>
    </row>
    <row r="864" spans="1:18" x14ac:dyDescent="0.25">
      <c r="A864" s="4">
        <v>10571</v>
      </c>
      <c r="B864" s="4" t="s">
        <v>9</v>
      </c>
      <c r="C864" s="4" t="s">
        <v>10</v>
      </c>
      <c r="D864" s="4">
        <v>14</v>
      </c>
      <c r="E864" s="4">
        <v>11.06</v>
      </c>
      <c r="F864" s="4">
        <v>28</v>
      </c>
      <c r="G864" s="4" t="s">
        <v>66</v>
      </c>
      <c r="H864" s="4" t="s">
        <v>67</v>
      </c>
      <c r="I864" s="4" t="s">
        <v>68</v>
      </c>
      <c r="J864" s="5">
        <v>42203</v>
      </c>
      <c r="K864" s="12">
        <f>Ventas[[#This Row],[Unit Price]]*Ventas[[#This Row],[Quantity]]</f>
        <v>392</v>
      </c>
      <c r="L864" s="12">
        <f>Ventas[[#This Row],[Unit Cost]]*Ventas[[#This Row],[Quantity]]</f>
        <v>309.68</v>
      </c>
      <c r="M864" s="14">
        <f>Ventas[[#This Row],[Ingresos]]-Ventas[[#This Row],[Costes]]</f>
        <v>82.32</v>
      </c>
      <c r="N864" s="14" t="str">
        <f>_xlfn.XLOOKUP(Ventas[[#This Row],[Ship Country]],[1]!Countries[Ship Country],[1]!Countries[Area],"No registrado")</f>
        <v>Nord Europe</v>
      </c>
      <c r="O864" s="14" t="str">
        <f>_xlfn.XLOOKUP(Ventas[[#This Row],[Ship Country]],[1]!Countries[Ship Country],[1]!Countries[Continent],"No existe")</f>
        <v>Europe</v>
      </c>
      <c r="P864" s="15" t="str">
        <f>_xlfn.XLOOKUP(Ventas[[#This Row],[Category]],[2]!ProdManager[Category],[2]!ProdManager[Prod_Manager])</f>
        <v>Marc Caine</v>
      </c>
      <c r="Q864" s="15">
        <f>YEAR(Ventas[[#This Row],[Order Date]])</f>
        <v>2015</v>
      </c>
      <c r="R864" s="15" t="str">
        <f>TEXT(Ventas[[#This Row],[Order Date]],"MMM")</f>
        <v>jul</v>
      </c>
    </row>
    <row r="865" spans="1:18" x14ac:dyDescent="0.25">
      <c r="A865" s="6">
        <v>10571</v>
      </c>
      <c r="B865" s="6" t="s">
        <v>17</v>
      </c>
      <c r="C865" s="6" t="s">
        <v>18</v>
      </c>
      <c r="D865" s="6">
        <v>23.25</v>
      </c>
      <c r="E865" s="6">
        <v>17.9025</v>
      </c>
      <c r="F865" s="6">
        <v>11</v>
      </c>
      <c r="G865" s="6" t="s">
        <v>66</v>
      </c>
      <c r="H865" s="6" t="s">
        <v>67</v>
      </c>
      <c r="I865" s="6" t="s">
        <v>68</v>
      </c>
      <c r="J865" s="7">
        <v>42203</v>
      </c>
      <c r="K865" s="12">
        <f>Ventas[[#This Row],[Unit Price]]*Ventas[[#This Row],[Quantity]]</f>
        <v>255.75</v>
      </c>
      <c r="L865" s="12">
        <f>Ventas[[#This Row],[Unit Cost]]*Ventas[[#This Row],[Quantity]]</f>
        <v>196.92750000000001</v>
      </c>
      <c r="M865" s="14">
        <f>Ventas[[#This Row],[Ingresos]]-Ventas[[#This Row],[Costes]]</f>
        <v>58.822499999999991</v>
      </c>
      <c r="N865" s="14" t="str">
        <f>_xlfn.XLOOKUP(Ventas[[#This Row],[Ship Country]],[1]!Countries[Ship Country],[1]!Countries[Area],"No registrado")</f>
        <v>Nord Europe</v>
      </c>
      <c r="O865" s="14" t="str">
        <f>_xlfn.XLOOKUP(Ventas[[#This Row],[Ship Country]],[1]!Countries[Ship Country],[1]!Countries[Continent],"No existe")</f>
        <v>Europe</v>
      </c>
      <c r="P865" s="15" t="str">
        <f>_xlfn.XLOOKUP(Ventas[[#This Row],[Category]],[2]!ProdManager[Category],[2]!ProdManager[Prod_Manager])</f>
        <v>Marc Caine</v>
      </c>
      <c r="Q865" s="15">
        <f>YEAR(Ventas[[#This Row],[Order Date]])</f>
        <v>2015</v>
      </c>
      <c r="R865" s="15" t="str">
        <f>TEXT(Ventas[[#This Row],[Order Date]],"MMM")</f>
        <v>jul</v>
      </c>
    </row>
    <row r="866" spans="1:18" x14ac:dyDescent="0.25">
      <c r="A866" s="4">
        <v>10572</v>
      </c>
      <c r="B866" s="4" t="s">
        <v>129</v>
      </c>
      <c r="C866" s="4" t="s">
        <v>43</v>
      </c>
      <c r="D866" s="4">
        <v>7.75</v>
      </c>
      <c r="E866" s="4">
        <v>7.0525000000000002</v>
      </c>
      <c r="F866" s="4">
        <v>15</v>
      </c>
      <c r="G866" s="4" t="s">
        <v>123</v>
      </c>
      <c r="H866" s="4" t="s">
        <v>124</v>
      </c>
      <c r="I866" s="4" t="s">
        <v>90</v>
      </c>
      <c r="J866" s="5">
        <v>42204</v>
      </c>
      <c r="K866" s="12">
        <f>Ventas[[#This Row],[Unit Price]]*Ventas[[#This Row],[Quantity]]</f>
        <v>116.25</v>
      </c>
      <c r="L866" s="12">
        <f>Ventas[[#This Row],[Unit Cost]]*Ventas[[#This Row],[Quantity]]</f>
        <v>105.78750000000001</v>
      </c>
      <c r="M866" s="14">
        <f>Ventas[[#This Row],[Ingresos]]-Ventas[[#This Row],[Costes]]</f>
        <v>10.462499999999991</v>
      </c>
      <c r="N866" s="14" t="str">
        <f>_xlfn.XLOOKUP(Ventas[[#This Row],[Ship Country]],[1]!Countries[Ship Country],[1]!Countries[Area],"No registrado")</f>
        <v>Nord Europe</v>
      </c>
      <c r="O866" s="14" t="str">
        <f>_xlfn.XLOOKUP(Ventas[[#This Row],[Ship Country]],[1]!Countries[Ship Country],[1]!Countries[Continent],"No existe")</f>
        <v>Europe</v>
      </c>
      <c r="P866" s="15" t="str">
        <f>_xlfn.XLOOKUP(Ventas[[#This Row],[Category]],[2]!ProdManager[Category],[2]!ProdManager[Prod_Manager])</f>
        <v>John Matter</v>
      </c>
      <c r="Q866" s="15">
        <f>YEAR(Ventas[[#This Row],[Order Date]])</f>
        <v>2015</v>
      </c>
      <c r="R866" s="15" t="str">
        <f>TEXT(Ventas[[#This Row],[Order Date]],"MMM")</f>
        <v>jul</v>
      </c>
    </row>
    <row r="867" spans="1:18" x14ac:dyDescent="0.25">
      <c r="A867" s="6">
        <v>10572</v>
      </c>
      <c r="B867" s="6" t="s">
        <v>98</v>
      </c>
      <c r="C867" s="6" t="s">
        <v>29</v>
      </c>
      <c r="D867" s="6">
        <v>18.399999999999999</v>
      </c>
      <c r="E867" s="6">
        <v>14.536</v>
      </c>
      <c r="F867" s="6">
        <v>50</v>
      </c>
      <c r="G867" s="6" t="s">
        <v>123</v>
      </c>
      <c r="H867" s="6" t="s">
        <v>124</v>
      </c>
      <c r="I867" s="6" t="s">
        <v>90</v>
      </c>
      <c r="J867" s="7">
        <v>42204</v>
      </c>
      <c r="K867" s="12">
        <f>Ventas[[#This Row],[Unit Price]]*Ventas[[#This Row],[Quantity]]</f>
        <v>919.99999999999989</v>
      </c>
      <c r="L867" s="12">
        <f>Ventas[[#This Row],[Unit Cost]]*Ventas[[#This Row],[Quantity]]</f>
        <v>726.8</v>
      </c>
      <c r="M867" s="14">
        <f>Ventas[[#This Row],[Ingresos]]-Ventas[[#This Row],[Costes]]</f>
        <v>193.19999999999993</v>
      </c>
      <c r="N867" s="14" t="str">
        <f>_xlfn.XLOOKUP(Ventas[[#This Row],[Ship Country]],[1]!Countries[Ship Country],[1]!Countries[Area],"No registrado")</f>
        <v>Nord Europe</v>
      </c>
      <c r="O867" s="14" t="str">
        <f>_xlfn.XLOOKUP(Ventas[[#This Row],[Ship Country]],[1]!Countries[Ship Country],[1]!Countries[Continent],"No existe")</f>
        <v>Europe</v>
      </c>
      <c r="P867" s="15" t="str">
        <f>_xlfn.XLOOKUP(Ventas[[#This Row],[Category]],[2]!ProdManager[Category],[2]!ProdManager[Prod_Manager])</f>
        <v>Peter Stone</v>
      </c>
      <c r="Q867" s="15">
        <f>YEAR(Ventas[[#This Row],[Order Date]])</f>
        <v>2015</v>
      </c>
      <c r="R867" s="15" t="str">
        <f>TEXT(Ventas[[#This Row],[Order Date]],"MMM")</f>
        <v>jul</v>
      </c>
    </row>
    <row r="868" spans="1:18" x14ac:dyDescent="0.25">
      <c r="A868" s="4">
        <v>10572</v>
      </c>
      <c r="B868" s="4" t="s">
        <v>56</v>
      </c>
      <c r="C868" s="4" t="s">
        <v>35</v>
      </c>
      <c r="D868" s="4">
        <v>17.45</v>
      </c>
      <c r="E868" s="4">
        <v>12.040499999999998</v>
      </c>
      <c r="F868" s="4">
        <v>12</v>
      </c>
      <c r="G868" s="4" t="s">
        <v>123</v>
      </c>
      <c r="H868" s="4" t="s">
        <v>124</v>
      </c>
      <c r="I868" s="4" t="s">
        <v>90</v>
      </c>
      <c r="J868" s="5">
        <v>42204</v>
      </c>
      <c r="K868" s="12">
        <f>Ventas[[#This Row],[Unit Price]]*Ventas[[#This Row],[Quantity]]</f>
        <v>209.39999999999998</v>
      </c>
      <c r="L868" s="12">
        <f>Ventas[[#This Row],[Unit Cost]]*Ventas[[#This Row],[Quantity]]</f>
        <v>144.48599999999999</v>
      </c>
      <c r="M868" s="14">
        <f>Ventas[[#This Row],[Ingresos]]-Ventas[[#This Row],[Costes]]</f>
        <v>64.913999999999987</v>
      </c>
      <c r="N868" s="14" t="str">
        <f>_xlfn.XLOOKUP(Ventas[[#This Row],[Ship Country]],[1]!Countries[Ship Country],[1]!Countries[Area],"No registrado")</f>
        <v>Nord Europe</v>
      </c>
      <c r="O868" s="14" t="str">
        <f>_xlfn.XLOOKUP(Ventas[[#This Row],[Ship Country]],[1]!Countries[Ship Country],[1]!Countries[Continent],"No existe")</f>
        <v>Europe</v>
      </c>
      <c r="P868" s="15" t="str">
        <f>_xlfn.XLOOKUP(Ventas[[#This Row],[Category]],[2]!ProdManager[Category],[2]!ProdManager[Prod_Manager])</f>
        <v>Lydia Sinn</v>
      </c>
      <c r="Q868" s="15">
        <f>YEAR(Ventas[[#This Row],[Order Date]])</f>
        <v>2015</v>
      </c>
      <c r="R868" s="15" t="str">
        <f>TEXT(Ventas[[#This Row],[Order Date]],"MMM")</f>
        <v>jul</v>
      </c>
    </row>
    <row r="869" spans="1:18" x14ac:dyDescent="0.25">
      <c r="A869" s="6">
        <v>10572</v>
      </c>
      <c r="B869" s="6" t="s">
        <v>70</v>
      </c>
      <c r="C869" s="6" t="s">
        <v>15</v>
      </c>
      <c r="D869" s="6">
        <v>32</v>
      </c>
      <c r="E869" s="6">
        <v>24</v>
      </c>
      <c r="F869" s="6">
        <v>10</v>
      </c>
      <c r="G869" s="6" t="s">
        <v>123</v>
      </c>
      <c r="H869" s="6" t="s">
        <v>124</v>
      </c>
      <c r="I869" s="6" t="s">
        <v>90</v>
      </c>
      <c r="J869" s="7">
        <v>42204</v>
      </c>
      <c r="K869" s="12">
        <f>Ventas[[#This Row],[Unit Price]]*Ventas[[#This Row],[Quantity]]</f>
        <v>320</v>
      </c>
      <c r="L869" s="12">
        <f>Ventas[[#This Row],[Unit Cost]]*Ventas[[#This Row],[Quantity]]</f>
        <v>240</v>
      </c>
      <c r="M869" s="14">
        <f>Ventas[[#This Row],[Ingresos]]-Ventas[[#This Row],[Costes]]</f>
        <v>80</v>
      </c>
      <c r="N869" s="14" t="str">
        <f>_xlfn.XLOOKUP(Ventas[[#This Row],[Ship Country]],[1]!Countries[Ship Country],[1]!Countries[Area],"No registrado")</f>
        <v>Nord Europe</v>
      </c>
      <c r="O869" s="14" t="str">
        <f>_xlfn.XLOOKUP(Ventas[[#This Row],[Ship Country]],[1]!Countries[Ship Country],[1]!Countries[Continent],"No existe")</f>
        <v>Europe</v>
      </c>
      <c r="P869" s="15" t="str">
        <f>_xlfn.XLOOKUP(Ventas[[#This Row],[Category]],[2]!ProdManager[Category],[2]!ProdManager[Prod_Manager])</f>
        <v>Peter Stone</v>
      </c>
      <c r="Q869" s="15">
        <f>YEAR(Ventas[[#This Row],[Order Date]])</f>
        <v>2015</v>
      </c>
      <c r="R869" s="15" t="str">
        <f>TEXT(Ventas[[#This Row],[Order Date]],"MMM")</f>
        <v>jul</v>
      </c>
    </row>
    <row r="870" spans="1:18" x14ac:dyDescent="0.25">
      <c r="A870" s="4">
        <v>10573</v>
      </c>
      <c r="B870" s="4" t="s">
        <v>91</v>
      </c>
      <c r="C870" s="4" t="s">
        <v>46</v>
      </c>
      <c r="D870" s="4">
        <v>39</v>
      </c>
      <c r="E870" s="4">
        <v>31.980000000000004</v>
      </c>
      <c r="F870" s="4">
        <v>18</v>
      </c>
      <c r="G870" s="4" t="s">
        <v>214</v>
      </c>
      <c r="H870" s="4" t="s">
        <v>73</v>
      </c>
      <c r="I870" s="4" t="s">
        <v>74</v>
      </c>
      <c r="J870" s="5">
        <v>42205</v>
      </c>
      <c r="K870" s="12">
        <f>Ventas[[#This Row],[Unit Price]]*Ventas[[#This Row],[Quantity]]</f>
        <v>702</v>
      </c>
      <c r="L870" s="12">
        <f>Ventas[[#This Row],[Unit Cost]]*Ventas[[#This Row],[Quantity]]</f>
        <v>575.6400000000001</v>
      </c>
      <c r="M870" s="14">
        <f>Ventas[[#This Row],[Ingresos]]-Ventas[[#This Row],[Costes]]</f>
        <v>126.3599999999999</v>
      </c>
      <c r="N870" s="14" t="str">
        <f>_xlfn.XLOOKUP(Ventas[[#This Row],[Ship Country]],[1]!Countries[Ship Country],[1]!Countries[Area],"No registrado")</f>
        <v>Sud America</v>
      </c>
      <c r="O870" s="14" t="str">
        <f>_xlfn.XLOOKUP(Ventas[[#This Row],[Ship Country]],[1]!Countries[Ship Country],[1]!Countries[Continent],"No existe")</f>
        <v>America</v>
      </c>
      <c r="P870" s="15" t="str">
        <f>_xlfn.XLOOKUP(Ventas[[#This Row],[Category]],[2]!ProdManager[Category],[2]!ProdManager[Prod_Manager])</f>
        <v>John Matter</v>
      </c>
      <c r="Q870" s="15">
        <f>YEAR(Ventas[[#This Row],[Order Date]])</f>
        <v>2015</v>
      </c>
      <c r="R870" s="15" t="str">
        <f>TEXT(Ventas[[#This Row],[Order Date]],"MMM")</f>
        <v>jul</v>
      </c>
    </row>
    <row r="871" spans="1:18" x14ac:dyDescent="0.25">
      <c r="A871" s="6">
        <v>10573</v>
      </c>
      <c r="B871" s="6" t="s">
        <v>140</v>
      </c>
      <c r="C871" s="6" t="s">
        <v>43</v>
      </c>
      <c r="D871" s="6">
        <v>14</v>
      </c>
      <c r="E871" s="6">
        <v>12.74</v>
      </c>
      <c r="F871" s="6">
        <v>40</v>
      </c>
      <c r="G871" s="6" t="s">
        <v>214</v>
      </c>
      <c r="H871" s="6" t="s">
        <v>73</v>
      </c>
      <c r="I871" s="6" t="s">
        <v>74</v>
      </c>
      <c r="J871" s="7">
        <v>42205</v>
      </c>
      <c r="K871" s="12">
        <f>Ventas[[#This Row],[Unit Price]]*Ventas[[#This Row],[Quantity]]</f>
        <v>560</v>
      </c>
      <c r="L871" s="12">
        <f>Ventas[[#This Row],[Unit Cost]]*Ventas[[#This Row],[Quantity]]</f>
        <v>509.6</v>
      </c>
      <c r="M871" s="14">
        <f>Ventas[[#This Row],[Ingresos]]-Ventas[[#This Row],[Costes]]</f>
        <v>50.399999999999977</v>
      </c>
      <c r="N871" s="14" t="str">
        <f>_xlfn.XLOOKUP(Ventas[[#This Row],[Ship Country]],[1]!Countries[Ship Country],[1]!Countries[Area],"No registrado")</f>
        <v>Sud America</v>
      </c>
      <c r="O871" s="14" t="str">
        <f>_xlfn.XLOOKUP(Ventas[[#This Row],[Ship Country]],[1]!Countries[Ship Country],[1]!Countries[Continent],"No existe")</f>
        <v>America</v>
      </c>
      <c r="P871" s="15" t="str">
        <f>_xlfn.XLOOKUP(Ventas[[#This Row],[Category]],[2]!ProdManager[Category],[2]!ProdManager[Prod_Manager])</f>
        <v>John Matter</v>
      </c>
      <c r="Q871" s="15">
        <f>YEAR(Ventas[[#This Row],[Order Date]])</f>
        <v>2015</v>
      </c>
      <c r="R871" s="15" t="str">
        <f>TEXT(Ventas[[#This Row],[Order Date]],"MMM")</f>
        <v>jul</v>
      </c>
    </row>
    <row r="872" spans="1:18" x14ac:dyDescent="0.25">
      <c r="A872" s="4">
        <v>10573</v>
      </c>
      <c r="B872" s="4" t="s">
        <v>58</v>
      </c>
      <c r="C872" s="4" t="s">
        <v>46</v>
      </c>
      <c r="D872" s="4">
        <v>32.799999999999997</v>
      </c>
      <c r="E872" s="4">
        <v>25.911999999999999</v>
      </c>
      <c r="F872" s="4">
        <v>25</v>
      </c>
      <c r="G872" s="4" t="s">
        <v>214</v>
      </c>
      <c r="H872" s="4" t="s">
        <v>73</v>
      </c>
      <c r="I872" s="4" t="s">
        <v>74</v>
      </c>
      <c r="J872" s="5">
        <v>42205</v>
      </c>
      <c r="K872" s="12">
        <f>Ventas[[#This Row],[Unit Price]]*Ventas[[#This Row],[Quantity]]</f>
        <v>819.99999999999989</v>
      </c>
      <c r="L872" s="12">
        <f>Ventas[[#This Row],[Unit Cost]]*Ventas[[#This Row],[Quantity]]</f>
        <v>647.79999999999995</v>
      </c>
      <c r="M872" s="14">
        <f>Ventas[[#This Row],[Ingresos]]-Ventas[[#This Row],[Costes]]</f>
        <v>172.19999999999993</v>
      </c>
      <c r="N872" s="14" t="str">
        <f>_xlfn.XLOOKUP(Ventas[[#This Row],[Ship Country]],[1]!Countries[Ship Country],[1]!Countries[Area],"No registrado")</f>
        <v>Sud America</v>
      </c>
      <c r="O872" s="14" t="str">
        <f>_xlfn.XLOOKUP(Ventas[[#This Row],[Ship Country]],[1]!Countries[Ship Country],[1]!Countries[Continent],"No existe")</f>
        <v>America</v>
      </c>
      <c r="P872" s="15" t="str">
        <f>_xlfn.XLOOKUP(Ventas[[#This Row],[Category]],[2]!ProdManager[Category],[2]!ProdManager[Prod_Manager])</f>
        <v>John Matter</v>
      </c>
      <c r="Q872" s="15">
        <f>YEAR(Ventas[[#This Row],[Order Date]])</f>
        <v>2015</v>
      </c>
      <c r="R872" s="15" t="str">
        <f>TEXT(Ventas[[#This Row],[Order Date]],"MMM")</f>
        <v>jul</v>
      </c>
    </row>
    <row r="873" spans="1:18" x14ac:dyDescent="0.25">
      <c r="A873" s="6">
        <v>10574</v>
      </c>
      <c r="B873" s="6" t="s">
        <v>150</v>
      </c>
      <c r="C873" s="6" t="s">
        <v>10</v>
      </c>
      <c r="D873" s="6">
        <v>33.25</v>
      </c>
      <c r="E873" s="6">
        <v>26.932500000000001</v>
      </c>
      <c r="F873" s="6">
        <v>6</v>
      </c>
      <c r="G873" s="6" t="s">
        <v>259</v>
      </c>
      <c r="H873" s="6" t="s">
        <v>260</v>
      </c>
      <c r="I873" s="6" t="s">
        <v>84</v>
      </c>
      <c r="J873" s="7">
        <v>42205</v>
      </c>
      <c r="K873" s="12">
        <f>Ventas[[#This Row],[Unit Price]]*Ventas[[#This Row],[Quantity]]</f>
        <v>199.5</v>
      </c>
      <c r="L873" s="12">
        <f>Ventas[[#This Row],[Unit Cost]]*Ventas[[#This Row],[Quantity]]</f>
        <v>161.595</v>
      </c>
      <c r="M873" s="14">
        <f>Ventas[[#This Row],[Ingresos]]-Ventas[[#This Row],[Costes]]</f>
        <v>37.905000000000001</v>
      </c>
      <c r="N873" s="14" t="str">
        <f>_xlfn.XLOOKUP(Ventas[[#This Row],[Ship Country]],[1]!Countries[Ship Country],[1]!Countries[Area],"No registrado")</f>
        <v>Nord America</v>
      </c>
      <c r="O873" s="14" t="str">
        <f>_xlfn.XLOOKUP(Ventas[[#This Row],[Ship Country]],[1]!Countries[Ship Country],[1]!Countries[Continent],"No existe")</f>
        <v>America</v>
      </c>
      <c r="P873" s="15" t="str">
        <f>_xlfn.XLOOKUP(Ventas[[#This Row],[Category]],[2]!ProdManager[Category],[2]!ProdManager[Prod_Manager])</f>
        <v>Marc Caine</v>
      </c>
      <c r="Q873" s="15">
        <f>YEAR(Ventas[[#This Row],[Order Date]])</f>
        <v>2015</v>
      </c>
      <c r="R873" s="15" t="str">
        <f>TEXT(Ventas[[#This Row],[Order Date]],"MMM")</f>
        <v>jul</v>
      </c>
    </row>
    <row r="874" spans="1:18" x14ac:dyDescent="0.25">
      <c r="A874" s="4">
        <v>10574</v>
      </c>
      <c r="B874" s="4" t="s">
        <v>78</v>
      </c>
      <c r="C874" s="4" t="s">
        <v>35</v>
      </c>
      <c r="D874" s="4">
        <v>49.3</v>
      </c>
      <c r="E874" s="4">
        <v>32.045000000000002</v>
      </c>
      <c r="F874" s="4">
        <v>10</v>
      </c>
      <c r="G874" s="4" t="s">
        <v>259</v>
      </c>
      <c r="H874" s="4" t="s">
        <v>260</v>
      </c>
      <c r="I874" s="4" t="s">
        <v>84</v>
      </c>
      <c r="J874" s="5">
        <v>42205</v>
      </c>
      <c r="K874" s="12">
        <f>Ventas[[#This Row],[Unit Price]]*Ventas[[#This Row],[Quantity]]</f>
        <v>493</v>
      </c>
      <c r="L874" s="12">
        <f>Ventas[[#This Row],[Unit Cost]]*Ventas[[#This Row],[Quantity]]</f>
        <v>320.45000000000005</v>
      </c>
      <c r="M874" s="14">
        <f>Ventas[[#This Row],[Ingresos]]-Ventas[[#This Row],[Costes]]</f>
        <v>172.54999999999995</v>
      </c>
      <c r="N874" s="14" t="str">
        <f>_xlfn.XLOOKUP(Ventas[[#This Row],[Ship Country]],[1]!Countries[Ship Country],[1]!Countries[Area],"No registrado")</f>
        <v>Nord America</v>
      </c>
      <c r="O874" s="14" t="str">
        <f>_xlfn.XLOOKUP(Ventas[[#This Row],[Ship Country]],[1]!Countries[Ship Country],[1]!Countries[Continent],"No existe")</f>
        <v>America</v>
      </c>
      <c r="P874" s="15" t="str">
        <f>_xlfn.XLOOKUP(Ventas[[#This Row],[Category]],[2]!ProdManager[Category],[2]!ProdManager[Prod_Manager])</f>
        <v>Lydia Sinn</v>
      </c>
      <c r="Q874" s="15">
        <f>YEAR(Ventas[[#This Row],[Order Date]])</f>
        <v>2015</v>
      </c>
      <c r="R874" s="15" t="str">
        <f>TEXT(Ventas[[#This Row],[Order Date]],"MMM")</f>
        <v>jul</v>
      </c>
    </row>
    <row r="875" spans="1:18" x14ac:dyDescent="0.25">
      <c r="A875" s="6">
        <v>10574</v>
      </c>
      <c r="B875" s="6" t="s">
        <v>98</v>
      </c>
      <c r="C875" s="6" t="s">
        <v>29</v>
      </c>
      <c r="D875" s="6">
        <v>18.399999999999999</v>
      </c>
      <c r="E875" s="6">
        <v>14.536</v>
      </c>
      <c r="F875" s="6">
        <v>2</v>
      </c>
      <c r="G875" s="6" t="s">
        <v>259</v>
      </c>
      <c r="H875" s="6" t="s">
        <v>260</v>
      </c>
      <c r="I875" s="6" t="s">
        <v>84</v>
      </c>
      <c r="J875" s="7">
        <v>42205</v>
      </c>
      <c r="K875" s="12">
        <f>Ventas[[#This Row],[Unit Price]]*Ventas[[#This Row],[Quantity]]</f>
        <v>36.799999999999997</v>
      </c>
      <c r="L875" s="12">
        <f>Ventas[[#This Row],[Unit Cost]]*Ventas[[#This Row],[Quantity]]</f>
        <v>29.071999999999999</v>
      </c>
      <c r="M875" s="14">
        <f>Ventas[[#This Row],[Ingresos]]-Ventas[[#This Row],[Costes]]</f>
        <v>7.727999999999998</v>
      </c>
      <c r="N875" s="14" t="str">
        <f>_xlfn.XLOOKUP(Ventas[[#This Row],[Ship Country]],[1]!Countries[Ship Country],[1]!Countries[Area],"No registrado")</f>
        <v>Nord America</v>
      </c>
      <c r="O875" s="14" t="str">
        <f>_xlfn.XLOOKUP(Ventas[[#This Row],[Ship Country]],[1]!Countries[Ship Country],[1]!Countries[Continent],"No existe")</f>
        <v>America</v>
      </c>
      <c r="P875" s="15" t="str">
        <f>_xlfn.XLOOKUP(Ventas[[#This Row],[Category]],[2]!ProdManager[Category],[2]!ProdManager[Prod_Manager])</f>
        <v>Peter Stone</v>
      </c>
      <c r="Q875" s="15">
        <f>YEAR(Ventas[[#This Row],[Order Date]])</f>
        <v>2015</v>
      </c>
      <c r="R875" s="15" t="str">
        <f>TEXT(Ventas[[#This Row],[Order Date]],"MMM")</f>
        <v>jul</v>
      </c>
    </row>
    <row r="876" spans="1:18" x14ac:dyDescent="0.25">
      <c r="A876" s="4">
        <v>10574</v>
      </c>
      <c r="B876" s="4" t="s">
        <v>39</v>
      </c>
      <c r="C876" s="4" t="s">
        <v>15</v>
      </c>
      <c r="D876" s="4">
        <v>2.5</v>
      </c>
      <c r="E876" s="4">
        <v>1.9</v>
      </c>
      <c r="F876" s="4">
        <v>14</v>
      </c>
      <c r="G876" s="4" t="s">
        <v>259</v>
      </c>
      <c r="H876" s="4" t="s">
        <v>260</v>
      </c>
      <c r="I876" s="4" t="s">
        <v>84</v>
      </c>
      <c r="J876" s="5">
        <v>42205</v>
      </c>
      <c r="K876" s="12">
        <f>Ventas[[#This Row],[Unit Price]]*Ventas[[#This Row],[Quantity]]</f>
        <v>35</v>
      </c>
      <c r="L876" s="12">
        <f>Ventas[[#This Row],[Unit Cost]]*Ventas[[#This Row],[Quantity]]</f>
        <v>26.599999999999998</v>
      </c>
      <c r="M876" s="14">
        <f>Ventas[[#This Row],[Ingresos]]-Ventas[[#This Row],[Costes]]</f>
        <v>8.4000000000000021</v>
      </c>
      <c r="N876" s="14" t="str">
        <f>_xlfn.XLOOKUP(Ventas[[#This Row],[Ship Country]],[1]!Countries[Ship Country],[1]!Countries[Area],"No registrado")</f>
        <v>Nord America</v>
      </c>
      <c r="O876" s="14" t="str">
        <f>_xlfn.XLOOKUP(Ventas[[#This Row],[Ship Country]],[1]!Countries[Ship Country],[1]!Countries[Continent],"No existe")</f>
        <v>America</v>
      </c>
      <c r="P876" s="15" t="str">
        <f>_xlfn.XLOOKUP(Ventas[[#This Row],[Category]],[2]!ProdManager[Category],[2]!ProdManager[Prod_Manager])</f>
        <v>Peter Stone</v>
      </c>
      <c r="Q876" s="15">
        <f>YEAR(Ventas[[#This Row],[Order Date]])</f>
        <v>2015</v>
      </c>
      <c r="R876" s="15" t="str">
        <f>TEXT(Ventas[[#This Row],[Order Date]],"MMM")</f>
        <v>jul</v>
      </c>
    </row>
    <row r="877" spans="1:18" x14ac:dyDescent="0.25">
      <c r="A877" s="6">
        <v>10575</v>
      </c>
      <c r="B877" s="6" t="s">
        <v>125</v>
      </c>
      <c r="C877" s="6" t="s">
        <v>24</v>
      </c>
      <c r="D877" s="6">
        <v>43.9</v>
      </c>
      <c r="E877" s="6">
        <v>35.998000000000005</v>
      </c>
      <c r="F877" s="6">
        <v>6</v>
      </c>
      <c r="G877" s="6" t="s">
        <v>119</v>
      </c>
      <c r="H877" s="6" t="s">
        <v>120</v>
      </c>
      <c r="I877" s="6" t="s">
        <v>21</v>
      </c>
      <c r="J877" s="7">
        <v>42206</v>
      </c>
      <c r="K877" s="12">
        <f>Ventas[[#This Row],[Unit Price]]*Ventas[[#This Row],[Quantity]]</f>
        <v>263.39999999999998</v>
      </c>
      <c r="L877" s="12">
        <f>Ventas[[#This Row],[Unit Cost]]*Ventas[[#This Row],[Quantity]]</f>
        <v>215.98800000000003</v>
      </c>
      <c r="M877" s="14">
        <f>Ventas[[#This Row],[Ingresos]]-Ventas[[#This Row],[Costes]]</f>
        <v>47.411999999999949</v>
      </c>
      <c r="N877" s="14" t="str">
        <f>_xlfn.XLOOKUP(Ventas[[#This Row],[Ship Country]],[1]!Countries[Ship Country],[1]!Countries[Area],"No registrado")</f>
        <v>Nord Europe</v>
      </c>
      <c r="O877" s="14" t="str">
        <f>_xlfn.XLOOKUP(Ventas[[#This Row],[Ship Country]],[1]!Countries[Ship Country],[1]!Countries[Continent],"No existe")</f>
        <v>Europe</v>
      </c>
      <c r="P877" s="15" t="str">
        <f>_xlfn.XLOOKUP(Ventas[[#This Row],[Category]],[2]!ProdManager[Category],[2]!ProdManager[Prod_Manager])</f>
        <v>Lydia Sinn</v>
      </c>
      <c r="Q877" s="15">
        <f>YEAR(Ventas[[#This Row],[Order Date]])</f>
        <v>2015</v>
      </c>
      <c r="R877" s="15" t="str">
        <f>TEXT(Ventas[[#This Row],[Order Date]],"MMM")</f>
        <v>jul</v>
      </c>
    </row>
    <row r="878" spans="1:18" x14ac:dyDescent="0.25">
      <c r="A878" s="4">
        <v>10575</v>
      </c>
      <c r="B878" s="4" t="s">
        <v>14</v>
      </c>
      <c r="C878" s="4" t="s">
        <v>15</v>
      </c>
      <c r="D878" s="4">
        <v>34.799999999999997</v>
      </c>
      <c r="E878" s="4">
        <v>29.231999999999996</v>
      </c>
      <c r="F878" s="4">
        <v>30</v>
      </c>
      <c r="G878" s="4" t="s">
        <v>119</v>
      </c>
      <c r="H878" s="4" t="s">
        <v>120</v>
      </c>
      <c r="I878" s="4" t="s">
        <v>21</v>
      </c>
      <c r="J878" s="5">
        <v>42206</v>
      </c>
      <c r="K878" s="12">
        <f>Ventas[[#This Row],[Unit Price]]*Ventas[[#This Row],[Quantity]]</f>
        <v>1044</v>
      </c>
      <c r="L878" s="12">
        <f>Ventas[[#This Row],[Unit Cost]]*Ventas[[#This Row],[Quantity]]</f>
        <v>876.95999999999992</v>
      </c>
      <c r="M878" s="14">
        <f>Ventas[[#This Row],[Ingresos]]-Ventas[[#This Row],[Costes]]</f>
        <v>167.04000000000008</v>
      </c>
      <c r="N878" s="14" t="str">
        <f>_xlfn.XLOOKUP(Ventas[[#This Row],[Ship Country]],[1]!Countries[Ship Country],[1]!Countries[Area],"No registrado")</f>
        <v>Nord Europe</v>
      </c>
      <c r="O878" s="14" t="str">
        <f>_xlfn.XLOOKUP(Ventas[[#This Row],[Ship Country]],[1]!Countries[Ship Country],[1]!Countries[Continent],"No existe")</f>
        <v>Europe</v>
      </c>
      <c r="P878" s="15" t="str">
        <f>_xlfn.XLOOKUP(Ventas[[#This Row],[Category]],[2]!ProdManager[Category],[2]!ProdManager[Prod_Manager])</f>
        <v>Peter Stone</v>
      </c>
      <c r="Q878" s="15">
        <f>YEAR(Ventas[[#This Row],[Order Date]])</f>
        <v>2015</v>
      </c>
      <c r="R878" s="15" t="str">
        <f>TEXT(Ventas[[#This Row],[Order Date]],"MMM")</f>
        <v>jul</v>
      </c>
    </row>
    <row r="879" spans="1:18" x14ac:dyDescent="0.25">
      <c r="A879" s="6">
        <v>10575</v>
      </c>
      <c r="B879" s="6" t="s">
        <v>101</v>
      </c>
      <c r="C879" s="6" t="s">
        <v>43</v>
      </c>
      <c r="D879" s="6">
        <v>18</v>
      </c>
      <c r="E879" s="6">
        <v>16.560000000000002</v>
      </c>
      <c r="F879" s="6">
        <v>10</v>
      </c>
      <c r="G879" s="6" t="s">
        <v>119</v>
      </c>
      <c r="H879" s="6" t="s">
        <v>120</v>
      </c>
      <c r="I879" s="6" t="s">
        <v>21</v>
      </c>
      <c r="J879" s="7">
        <v>42206</v>
      </c>
      <c r="K879" s="12">
        <f>Ventas[[#This Row],[Unit Price]]*Ventas[[#This Row],[Quantity]]</f>
        <v>180</v>
      </c>
      <c r="L879" s="12">
        <f>Ventas[[#This Row],[Unit Cost]]*Ventas[[#This Row],[Quantity]]</f>
        <v>165.60000000000002</v>
      </c>
      <c r="M879" s="14">
        <f>Ventas[[#This Row],[Ingresos]]-Ventas[[#This Row],[Costes]]</f>
        <v>14.399999999999977</v>
      </c>
      <c r="N879" s="14" t="str">
        <f>_xlfn.XLOOKUP(Ventas[[#This Row],[Ship Country]],[1]!Countries[Ship Country],[1]!Countries[Area],"No registrado")</f>
        <v>Nord Europe</v>
      </c>
      <c r="O879" s="14" t="str">
        <f>_xlfn.XLOOKUP(Ventas[[#This Row],[Ship Country]],[1]!Countries[Ship Country],[1]!Countries[Continent],"No existe")</f>
        <v>Europe</v>
      </c>
      <c r="P879" s="15" t="str">
        <f>_xlfn.XLOOKUP(Ventas[[#This Row],[Category]],[2]!ProdManager[Category],[2]!ProdManager[Prod_Manager])</f>
        <v>John Matter</v>
      </c>
      <c r="Q879" s="15">
        <f>YEAR(Ventas[[#This Row],[Order Date]])</f>
        <v>2015</v>
      </c>
      <c r="R879" s="15" t="str">
        <f>TEXT(Ventas[[#This Row],[Order Date]],"MMM")</f>
        <v>jul</v>
      </c>
    </row>
    <row r="880" spans="1:18" x14ac:dyDescent="0.25">
      <c r="A880" s="4">
        <v>10575</v>
      </c>
      <c r="B880" s="4" t="s">
        <v>52</v>
      </c>
      <c r="C880" s="4" t="s">
        <v>15</v>
      </c>
      <c r="D880" s="4">
        <v>55</v>
      </c>
      <c r="E880" s="4">
        <v>43.45</v>
      </c>
      <c r="F880" s="4">
        <v>12</v>
      </c>
      <c r="G880" s="4" t="s">
        <v>119</v>
      </c>
      <c r="H880" s="4" t="s">
        <v>120</v>
      </c>
      <c r="I880" s="4" t="s">
        <v>21</v>
      </c>
      <c r="J880" s="5">
        <v>42206</v>
      </c>
      <c r="K880" s="12">
        <f>Ventas[[#This Row],[Unit Price]]*Ventas[[#This Row],[Quantity]]</f>
        <v>660</v>
      </c>
      <c r="L880" s="12">
        <f>Ventas[[#This Row],[Unit Cost]]*Ventas[[#This Row],[Quantity]]</f>
        <v>521.40000000000009</v>
      </c>
      <c r="M880" s="14">
        <f>Ventas[[#This Row],[Ingresos]]-Ventas[[#This Row],[Costes]]</f>
        <v>138.59999999999991</v>
      </c>
      <c r="N880" s="14" t="str">
        <f>_xlfn.XLOOKUP(Ventas[[#This Row],[Ship Country]],[1]!Countries[Ship Country],[1]!Countries[Area],"No registrado")</f>
        <v>Nord Europe</v>
      </c>
      <c r="O880" s="14" t="str">
        <f>_xlfn.XLOOKUP(Ventas[[#This Row],[Ship Country]],[1]!Countries[Ship Country],[1]!Countries[Continent],"No existe")</f>
        <v>Europe</v>
      </c>
      <c r="P880" s="15" t="str">
        <f>_xlfn.XLOOKUP(Ventas[[#This Row],[Category]],[2]!ProdManager[Category],[2]!ProdManager[Prod_Manager])</f>
        <v>Peter Stone</v>
      </c>
      <c r="Q880" s="15">
        <f>YEAR(Ventas[[#This Row],[Order Date]])</f>
        <v>2015</v>
      </c>
      <c r="R880" s="15" t="str">
        <f>TEXT(Ventas[[#This Row],[Order Date]],"MMM")</f>
        <v>jul</v>
      </c>
    </row>
    <row r="881" spans="1:18" x14ac:dyDescent="0.25">
      <c r="A881" s="6">
        <v>10576</v>
      </c>
      <c r="B881" s="6" t="s">
        <v>44</v>
      </c>
      <c r="C881" s="6" t="s">
        <v>15</v>
      </c>
      <c r="D881" s="6">
        <v>12.5</v>
      </c>
      <c r="E881" s="6">
        <v>9.375</v>
      </c>
      <c r="F881" s="6">
        <v>20</v>
      </c>
      <c r="G881" s="6" t="s">
        <v>117</v>
      </c>
      <c r="H881" s="6" t="s">
        <v>73</v>
      </c>
      <c r="I881" s="6" t="s">
        <v>74</v>
      </c>
      <c r="J881" s="7">
        <v>42209</v>
      </c>
      <c r="K881" s="12">
        <f>Ventas[[#This Row],[Unit Price]]*Ventas[[#This Row],[Quantity]]</f>
        <v>250</v>
      </c>
      <c r="L881" s="12">
        <f>Ventas[[#This Row],[Unit Cost]]*Ventas[[#This Row],[Quantity]]</f>
        <v>187.5</v>
      </c>
      <c r="M881" s="14">
        <f>Ventas[[#This Row],[Ingresos]]-Ventas[[#This Row],[Costes]]</f>
        <v>62.5</v>
      </c>
      <c r="N881" s="14" t="str">
        <f>_xlfn.XLOOKUP(Ventas[[#This Row],[Ship Country]],[1]!Countries[Ship Country],[1]!Countries[Area],"No registrado")</f>
        <v>Sud America</v>
      </c>
      <c r="O881" s="14" t="str">
        <f>_xlfn.XLOOKUP(Ventas[[#This Row],[Ship Country]],[1]!Countries[Ship Country],[1]!Countries[Continent],"No existe")</f>
        <v>America</v>
      </c>
      <c r="P881" s="15" t="str">
        <f>_xlfn.XLOOKUP(Ventas[[#This Row],[Category]],[2]!ProdManager[Category],[2]!ProdManager[Prod_Manager])</f>
        <v>Peter Stone</v>
      </c>
      <c r="Q881" s="15">
        <f>YEAR(Ventas[[#This Row],[Order Date]])</f>
        <v>2015</v>
      </c>
      <c r="R881" s="15" t="str">
        <f>TEXT(Ventas[[#This Row],[Order Date]],"MMM")</f>
        <v>jul</v>
      </c>
    </row>
    <row r="882" spans="1:18" x14ac:dyDescent="0.25">
      <c r="A882" s="4">
        <v>10576</v>
      </c>
      <c r="B882" s="4" t="s">
        <v>122</v>
      </c>
      <c r="C882" s="4" t="s">
        <v>24</v>
      </c>
      <c r="D882" s="4">
        <v>19.45</v>
      </c>
      <c r="E882" s="4">
        <v>14.198499999999999</v>
      </c>
      <c r="F882" s="4">
        <v>21</v>
      </c>
      <c r="G882" s="4" t="s">
        <v>117</v>
      </c>
      <c r="H882" s="4" t="s">
        <v>73</v>
      </c>
      <c r="I882" s="4" t="s">
        <v>74</v>
      </c>
      <c r="J882" s="5">
        <v>42209</v>
      </c>
      <c r="K882" s="12">
        <f>Ventas[[#This Row],[Unit Price]]*Ventas[[#This Row],[Quantity]]</f>
        <v>408.45</v>
      </c>
      <c r="L882" s="12">
        <f>Ventas[[#This Row],[Unit Cost]]*Ventas[[#This Row],[Quantity]]</f>
        <v>298.16849999999999</v>
      </c>
      <c r="M882" s="14">
        <f>Ventas[[#This Row],[Ingresos]]-Ventas[[#This Row],[Costes]]</f>
        <v>110.28149999999999</v>
      </c>
      <c r="N882" s="14" t="str">
        <f>_xlfn.XLOOKUP(Ventas[[#This Row],[Ship Country]],[1]!Countries[Ship Country],[1]!Countries[Area],"No registrado")</f>
        <v>Sud America</v>
      </c>
      <c r="O882" s="14" t="str">
        <f>_xlfn.XLOOKUP(Ventas[[#This Row],[Ship Country]],[1]!Countries[Ship Country],[1]!Countries[Continent],"No existe")</f>
        <v>America</v>
      </c>
      <c r="P882" s="15" t="str">
        <f>_xlfn.XLOOKUP(Ventas[[#This Row],[Category]],[2]!ProdManager[Category],[2]!ProdManager[Prod_Manager])</f>
        <v>Lydia Sinn</v>
      </c>
      <c r="Q882" s="15">
        <f>YEAR(Ventas[[#This Row],[Order Date]])</f>
        <v>2015</v>
      </c>
      <c r="R882" s="15" t="str">
        <f>TEXT(Ventas[[#This Row],[Order Date]],"MMM")</f>
        <v>jul</v>
      </c>
    </row>
    <row r="883" spans="1:18" x14ac:dyDescent="0.25">
      <c r="A883" s="6">
        <v>10576</v>
      </c>
      <c r="B883" s="6" t="s">
        <v>138</v>
      </c>
      <c r="C883" s="6" t="s">
        <v>43</v>
      </c>
      <c r="D883" s="6">
        <v>18</v>
      </c>
      <c r="E883" s="6">
        <v>16.560000000000002</v>
      </c>
      <c r="F883" s="6">
        <v>10</v>
      </c>
      <c r="G883" s="6" t="s">
        <v>117</v>
      </c>
      <c r="H883" s="6" t="s">
        <v>73</v>
      </c>
      <c r="I883" s="6" t="s">
        <v>74</v>
      </c>
      <c r="J883" s="7">
        <v>42209</v>
      </c>
      <c r="K883" s="12">
        <f>Ventas[[#This Row],[Unit Price]]*Ventas[[#This Row],[Quantity]]</f>
        <v>180</v>
      </c>
      <c r="L883" s="12">
        <f>Ventas[[#This Row],[Unit Cost]]*Ventas[[#This Row],[Quantity]]</f>
        <v>165.60000000000002</v>
      </c>
      <c r="M883" s="14">
        <f>Ventas[[#This Row],[Ingresos]]-Ventas[[#This Row],[Costes]]</f>
        <v>14.399999999999977</v>
      </c>
      <c r="N883" s="14" t="str">
        <f>_xlfn.XLOOKUP(Ventas[[#This Row],[Ship Country]],[1]!Countries[Ship Country],[1]!Countries[Area],"No registrado")</f>
        <v>Sud America</v>
      </c>
      <c r="O883" s="14" t="str">
        <f>_xlfn.XLOOKUP(Ventas[[#This Row],[Ship Country]],[1]!Countries[Ship Country],[1]!Countries[Continent],"No existe")</f>
        <v>America</v>
      </c>
      <c r="P883" s="15" t="str">
        <f>_xlfn.XLOOKUP(Ventas[[#This Row],[Category]],[2]!ProdManager[Category],[2]!ProdManager[Prod_Manager])</f>
        <v>John Matter</v>
      </c>
      <c r="Q883" s="15">
        <f>YEAR(Ventas[[#This Row],[Order Date]])</f>
        <v>2015</v>
      </c>
      <c r="R883" s="15" t="str">
        <f>TEXT(Ventas[[#This Row],[Order Date]],"MMM")</f>
        <v>jul</v>
      </c>
    </row>
    <row r="884" spans="1:18" x14ac:dyDescent="0.25">
      <c r="A884" s="4">
        <v>10577</v>
      </c>
      <c r="B884" s="4" t="s">
        <v>129</v>
      </c>
      <c r="C884" s="4" t="s">
        <v>43</v>
      </c>
      <c r="D884" s="4">
        <v>7.75</v>
      </c>
      <c r="E884" s="4">
        <v>6.9750000000000005</v>
      </c>
      <c r="F884" s="4">
        <v>20</v>
      </c>
      <c r="G884" s="4" t="s">
        <v>259</v>
      </c>
      <c r="H884" s="4" t="s">
        <v>260</v>
      </c>
      <c r="I884" s="4" t="s">
        <v>84</v>
      </c>
      <c r="J884" s="5">
        <v>42209</v>
      </c>
      <c r="K884" s="12">
        <f>Ventas[[#This Row],[Unit Price]]*Ventas[[#This Row],[Quantity]]</f>
        <v>155</v>
      </c>
      <c r="L884" s="12">
        <f>Ventas[[#This Row],[Unit Cost]]*Ventas[[#This Row],[Quantity]]</f>
        <v>139.5</v>
      </c>
      <c r="M884" s="14">
        <f>Ventas[[#This Row],[Ingresos]]-Ventas[[#This Row],[Costes]]</f>
        <v>15.5</v>
      </c>
      <c r="N884" s="14" t="str">
        <f>_xlfn.XLOOKUP(Ventas[[#This Row],[Ship Country]],[1]!Countries[Ship Country],[1]!Countries[Area],"No registrado")</f>
        <v>Nord America</v>
      </c>
      <c r="O884" s="14" t="str">
        <f>_xlfn.XLOOKUP(Ventas[[#This Row],[Ship Country]],[1]!Countries[Ship Country],[1]!Countries[Continent],"No existe")</f>
        <v>America</v>
      </c>
      <c r="P884" s="15" t="str">
        <f>_xlfn.XLOOKUP(Ventas[[#This Row],[Category]],[2]!ProdManager[Category],[2]!ProdManager[Prod_Manager])</f>
        <v>John Matter</v>
      </c>
      <c r="Q884" s="15">
        <f>YEAR(Ventas[[#This Row],[Order Date]])</f>
        <v>2015</v>
      </c>
      <c r="R884" s="15" t="str">
        <f>TEXT(Ventas[[#This Row],[Order Date]],"MMM")</f>
        <v>jul</v>
      </c>
    </row>
    <row r="885" spans="1:18" x14ac:dyDescent="0.25">
      <c r="A885" s="6">
        <v>10577</v>
      </c>
      <c r="B885" s="6" t="s">
        <v>61</v>
      </c>
      <c r="C885" s="6" t="s">
        <v>24</v>
      </c>
      <c r="D885" s="6">
        <v>13</v>
      </c>
      <c r="E885" s="6">
        <v>10.79</v>
      </c>
      <c r="F885" s="6">
        <v>18</v>
      </c>
      <c r="G885" s="6" t="s">
        <v>259</v>
      </c>
      <c r="H885" s="6" t="s">
        <v>260</v>
      </c>
      <c r="I885" s="6" t="s">
        <v>84</v>
      </c>
      <c r="J885" s="7">
        <v>42209</v>
      </c>
      <c r="K885" s="12">
        <f>Ventas[[#This Row],[Unit Price]]*Ventas[[#This Row],[Quantity]]</f>
        <v>234</v>
      </c>
      <c r="L885" s="12">
        <f>Ventas[[#This Row],[Unit Cost]]*Ventas[[#This Row],[Quantity]]</f>
        <v>194.21999999999997</v>
      </c>
      <c r="M885" s="14">
        <f>Ventas[[#This Row],[Ingresos]]-Ventas[[#This Row],[Costes]]</f>
        <v>39.78000000000003</v>
      </c>
      <c r="N885" s="14" t="str">
        <f>_xlfn.XLOOKUP(Ventas[[#This Row],[Ship Country]],[1]!Countries[Ship Country],[1]!Countries[Area],"No registrado")</f>
        <v>Nord America</v>
      </c>
      <c r="O885" s="14" t="str">
        <f>_xlfn.XLOOKUP(Ventas[[#This Row],[Ship Country]],[1]!Countries[Ship Country],[1]!Countries[Continent],"No existe")</f>
        <v>America</v>
      </c>
      <c r="P885" s="15" t="str">
        <f>_xlfn.XLOOKUP(Ventas[[#This Row],[Category]],[2]!ProdManager[Category],[2]!ProdManager[Prod_Manager])</f>
        <v>Lydia Sinn</v>
      </c>
      <c r="Q885" s="15">
        <f>YEAR(Ventas[[#This Row],[Order Date]])</f>
        <v>2015</v>
      </c>
      <c r="R885" s="15" t="str">
        <f>TEXT(Ventas[[#This Row],[Order Date]],"MMM")</f>
        <v>jul</v>
      </c>
    </row>
    <row r="886" spans="1:18" x14ac:dyDescent="0.25">
      <c r="A886" s="4">
        <v>10577</v>
      </c>
      <c r="B886" s="4" t="s">
        <v>42</v>
      </c>
      <c r="C886" s="4" t="s">
        <v>43</v>
      </c>
      <c r="D886" s="4">
        <v>18</v>
      </c>
      <c r="E886" s="4">
        <v>16.560000000000002</v>
      </c>
      <c r="F886" s="4">
        <v>10</v>
      </c>
      <c r="G886" s="4" t="s">
        <v>259</v>
      </c>
      <c r="H886" s="4" t="s">
        <v>260</v>
      </c>
      <c r="I886" s="4" t="s">
        <v>84</v>
      </c>
      <c r="J886" s="5">
        <v>42209</v>
      </c>
      <c r="K886" s="12">
        <f>Ventas[[#This Row],[Unit Price]]*Ventas[[#This Row],[Quantity]]</f>
        <v>180</v>
      </c>
      <c r="L886" s="12">
        <f>Ventas[[#This Row],[Unit Cost]]*Ventas[[#This Row],[Quantity]]</f>
        <v>165.60000000000002</v>
      </c>
      <c r="M886" s="14">
        <f>Ventas[[#This Row],[Ingresos]]-Ventas[[#This Row],[Costes]]</f>
        <v>14.399999999999977</v>
      </c>
      <c r="N886" s="14" t="str">
        <f>_xlfn.XLOOKUP(Ventas[[#This Row],[Ship Country]],[1]!Countries[Ship Country],[1]!Countries[Area],"No registrado")</f>
        <v>Nord America</v>
      </c>
      <c r="O886" s="14" t="str">
        <f>_xlfn.XLOOKUP(Ventas[[#This Row],[Ship Country]],[1]!Countries[Ship Country],[1]!Countries[Continent],"No existe")</f>
        <v>America</v>
      </c>
      <c r="P886" s="15" t="str">
        <f>_xlfn.XLOOKUP(Ventas[[#This Row],[Category]],[2]!ProdManager[Category],[2]!ProdManager[Prod_Manager])</f>
        <v>John Matter</v>
      </c>
      <c r="Q886" s="15">
        <f>YEAR(Ventas[[#This Row],[Order Date]])</f>
        <v>2015</v>
      </c>
      <c r="R886" s="15" t="str">
        <f>TEXT(Ventas[[#This Row],[Order Date]],"MMM")</f>
        <v>jul</v>
      </c>
    </row>
    <row r="887" spans="1:18" x14ac:dyDescent="0.25">
      <c r="A887" s="6">
        <v>10578</v>
      </c>
      <c r="B887" s="6" t="s">
        <v>81</v>
      </c>
      <c r="C887" s="6" t="s">
        <v>43</v>
      </c>
      <c r="D887" s="6">
        <v>18</v>
      </c>
      <c r="E887" s="6">
        <v>15.84</v>
      </c>
      <c r="F887" s="6">
        <v>20</v>
      </c>
      <c r="G887" s="6" t="s">
        <v>147</v>
      </c>
      <c r="H887" s="6" t="s">
        <v>148</v>
      </c>
      <c r="I887" s="6" t="s">
        <v>149</v>
      </c>
      <c r="J887" s="7">
        <v>42210</v>
      </c>
      <c r="K887" s="12">
        <f>Ventas[[#This Row],[Unit Price]]*Ventas[[#This Row],[Quantity]]</f>
        <v>360</v>
      </c>
      <c r="L887" s="12">
        <f>Ventas[[#This Row],[Unit Cost]]*Ventas[[#This Row],[Quantity]]</f>
        <v>316.8</v>
      </c>
      <c r="M887" s="14">
        <f>Ventas[[#This Row],[Ingresos]]-Ventas[[#This Row],[Costes]]</f>
        <v>43.199999999999989</v>
      </c>
      <c r="N887" s="14" t="str">
        <f>_xlfn.XLOOKUP(Ventas[[#This Row],[Ship Country]],[1]!Countries[Ship Country],[1]!Countries[Area],"No registrado")</f>
        <v>Nord Europe</v>
      </c>
      <c r="O887" s="14" t="str">
        <f>_xlfn.XLOOKUP(Ventas[[#This Row],[Ship Country]],[1]!Countries[Ship Country],[1]!Countries[Continent],"No existe")</f>
        <v>Europe</v>
      </c>
      <c r="P887" s="15" t="str">
        <f>_xlfn.XLOOKUP(Ventas[[#This Row],[Category]],[2]!ProdManager[Category],[2]!ProdManager[Prod_Manager])</f>
        <v>John Matter</v>
      </c>
      <c r="Q887" s="15">
        <f>YEAR(Ventas[[#This Row],[Order Date]])</f>
        <v>2015</v>
      </c>
      <c r="R887" s="15" t="str">
        <f>TEXT(Ventas[[#This Row],[Order Date]],"MMM")</f>
        <v>jul</v>
      </c>
    </row>
    <row r="888" spans="1:18" x14ac:dyDescent="0.25">
      <c r="A888" s="4">
        <v>10578</v>
      </c>
      <c r="B888" s="4" t="s">
        <v>33</v>
      </c>
      <c r="C888" s="4" t="s">
        <v>10</v>
      </c>
      <c r="D888" s="4">
        <v>19.5</v>
      </c>
      <c r="E888" s="4">
        <v>14.82</v>
      </c>
      <c r="F888" s="4">
        <v>6</v>
      </c>
      <c r="G888" s="4" t="s">
        <v>147</v>
      </c>
      <c r="H888" s="4" t="s">
        <v>148</v>
      </c>
      <c r="I888" s="4" t="s">
        <v>149</v>
      </c>
      <c r="J888" s="5">
        <v>42210</v>
      </c>
      <c r="K888" s="12">
        <f>Ventas[[#This Row],[Unit Price]]*Ventas[[#This Row],[Quantity]]</f>
        <v>117</v>
      </c>
      <c r="L888" s="12">
        <f>Ventas[[#This Row],[Unit Cost]]*Ventas[[#This Row],[Quantity]]</f>
        <v>88.92</v>
      </c>
      <c r="M888" s="14">
        <f>Ventas[[#This Row],[Ingresos]]-Ventas[[#This Row],[Costes]]</f>
        <v>28.08</v>
      </c>
      <c r="N888" s="14" t="str">
        <f>_xlfn.XLOOKUP(Ventas[[#This Row],[Ship Country]],[1]!Countries[Ship Country],[1]!Countries[Area],"No registrado")</f>
        <v>Nord Europe</v>
      </c>
      <c r="O888" s="14" t="str">
        <f>_xlfn.XLOOKUP(Ventas[[#This Row],[Ship Country]],[1]!Countries[Ship Country],[1]!Countries[Continent],"No existe")</f>
        <v>Europe</v>
      </c>
      <c r="P888" s="15" t="str">
        <f>_xlfn.XLOOKUP(Ventas[[#This Row],[Category]],[2]!ProdManager[Category],[2]!ProdManager[Prod_Manager])</f>
        <v>Marc Caine</v>
      </c>
      <c r="Q888" s="15">
        <f>YEAR(Ventas[[#This Row],[Order Date]])</f>
        <v>2015</v>
      </c>
      <c r="R888" s="15" t="str">
        <f>TEXT(Ventas[[#This Row],[Order Date]],"MMM")</f>
        <v>jul</v>
      </c>
    </row>
    <row r="889" spans="1:18" x14ac:dyDescent="0.25">
      <c r="A889" s="6">
        <v>10579</v>
      </c>
      <c r="B889" s="6" t="s">
        <v>134</v>
      </c>
      <c r="C889" s="6" t="s">
        <v>24</v>
      </c>
      <c r="D889" s="6">
        <v>15.5</v>
      </c>
      <c r="E889" s="6">
        <v>11.004999999999999</v>
      </c>
      <c r="F889" s="6">
        <v>10</v>
      </c>
      <c r="G889" s="6" t="s">
        <v>261</v>
      </c>
      <c r="H889" s="6" t="s">
        <v>262</v>
      </c>
      <c r="I889" s="6" t="s">
        <v>84</v>
      </c>
      <c r="J889" s="7">
        <v>42211</v>
      </c>
      <c r="K889" s="12">
        <f>Ventas[[#This Row],[Unit Price]]*Ventas[[#This Row],[Quantity]]</f>
        <v>155</v>
      </c>
      <c r="L889" s="12">
        <f>Ventas[[#This Row],[Unit Cost]]*Ventas[[#This Row],[Quantity]]</f>
        <v>110.04999999999998</v>
      </c>
      <c r="M889" s="14">
        <f>Ventas[[#This Row],[Ingresos]]-Ventas[[#This Row],[Costes]]</f>
        <v>44.950000000000017</v>
      </c>
      <c r="N889" s="14" t="str">
        <f>_xlfn.XLOOKUP(Ventas[[#This Row],[Ship Country]],[1]!Countries[Ship Country],[1]!Countries[Area],"No registrado")</f>
        <v>Nord America</v>
      </c>
      <c r="O889" s="14" t="str">
        <f>_xlfn.XLOOKUP(Ventas[[#This Row],[Ship Country]],[1]!Countries[Ship Country],[1]!Countries[Continent],"No existe")</f>
        <v>America</v>
      </c>
      <c r="P889" s="15" t="str">
        <f>_xlfn.XLOOKUP(Ventas[[#This Row],[Category]],[2]!ProdManager[Category],[2]!ProdManager[Prod_Manager])</f>
        <v>Lydia Sinn</v>
      </c>
      <c r="Q889" s="15">
        <f>YEAR(Ventas[[#This Row],[Order Date]])</f>
        <v>2015</v>
      </c>
      <c r="R889" s="15" t="str">
        <f>TEXT(Ventas[[#This Row],[Order Date]],"MMM")</f>
        <v>jul</v>
      </c>
    </row>
    <row r="890" spans="1:18" x14ac:dyDescent="0.25">
      <c r="A890" s="4">
        <v>10579</v>
      </c>
      <c r="B890" s="4" t="s">
        <v>129</v>
      </c>
      <c r="C890" s="4" t="s">
        <v>43</v>
      </c>
      <c r="D890" s="4">
        <v>7.75</v>
      </c>
      <c r="E890" s="4">
        <v>7.0525000000000002</v>
      </c>
      <c r="F890" s="4">
        <v>21</v>
      </c>
      <c r="G890" s="4" t="s">
        <v>261</v>
      </c>
      <c r="H890" s="4" t="s">
        <v>262</v>
      </c>
      <c r="I890" s="4" t="s">
        <v>84</v>
      </c>
      <c r="J890" s="5">
        <v>42211</v>
      </c>
      <c r="K890" s="12">
        <f>Ventas[[#This Row],[Unit Price]]*Ventas[[#This Row],[Quantity]]</f>
        <v>162.75</v>
      </c>
      <c r="L890" s="12">
        <f>Ventas[[#This Row],[Unit Cost]]*Ventas[[#This Row],[Quantity]]</f>
        <v>148.10249999999999</v>
      </c>
      <c r="M890" s="14">
        <f>Ventas[[#This Row],[Ingresos]]-Ventas[[#This Row],[Costes]]</f>
        <v>14.647500000000008</v>
      </c>
      <c r="N890" s="14" t="str">
        <f>_xlfn.XLOOKUP(Ventas[[#This Row],[Ship Country]],[1]!Countries[Ship Country],[1]!Countries[Area],"No registrado")</f>
        <v>Nord America</v>
      </c>
      <c r="O890" s="14" t="str">
        <f>_xlfn.XLOOKUP(Ventas[[#This Row],[Ship Country]],[1]!Countries[Ship Country],[1]!Countries[Continent],"No existe")</f>
        <v>America</v>
      </c>
      <c r="P890" s="15" t="str">
        <f>_xlfn.XLOOKUP(Ventas[[#This Row],[Category]],[2]!ProdManager[Category],[2]!ProdManager[Prod_Manager])</f>
        <v>John Matter</v>
      </c>
      <c r="Q890" s="15">
        <f>YEAR(Ventas[[#This Row],[Order Date]])</f>
        <v>2015</v>
      </c>
      <c r="R890" s="15" t="str">
        <f>TEXT(Ventas[[#This Row],[Order Date]],"MMM")</f>
        <v>jul</v>
      </c>
    </row>
    <row r="891" spans="1:18" x14ac:dyDescent="0.25">
      <c r="A891" s="6">
        <v>10580</v>
      </c>
      <c r="B891" s="6" t="s">
        <v>17</v>
      </c>
      <c r="C891" s="6" t="s">
        <v>18</v>
      </c>
      <c r="D891" s="6">
        <v>23.25</v>
      </c>
      <c r="E891" s="6">
        <v>18.8325</v>
      </c>
      <c r="F891" s="6">
        <v>15</v>
      </c>
      <c r="G891" s="6" t="s">
        <v>76</v>
      </c>
      <c r="H891" s="6" t="s">
        <v>77</v>
      </c>
      <c r="I891" s="6" t="s">
        <v>21</v>
      </c>
      <c r="J891" s="7">
        <v>42212</v>
      </c>
      <c r="K891" s="12">
        <f>Ventas[[#This Row],[Unit Price]]*Ventas[[#This Row],[Quantity]]</f>
        <v>348.75</v>
      </c>
      <c r="L891" s="12">
        <f>Ventas[[#This Row],[Unit Cost]]*Ventas[[#This Row],[Quantity]]</f>
        <v>282.48750000000001</v>
      </c>
      <c r="M891" s="14">
        <f>Ventas[[#This Row],[Ingresos]]-Ventas[[#This Row],[Costes]]</f>
        <v>66.262499999999989</v>
      </c>
      <c r="N891" s="14" t="str">
        <f>_xlfn.XLOOKUP(Ventas[[#This Row],[Ship Country]],[1]!Countries[Ship Country],[1]!Countries[Area],"No registrado")</f>
        <v>Nord Europe</v>
      </c>
      <c r="O891" s="14" t="str">
        <f>_xlfn.XLOOKUP(Ventas[[#This Row],[Ship Country]],[1]!Countries[Ship Country],[1]!Countries[Continent],"No existe")</f>
        <v>Europe</v>
      </c>
      <c r="P891" s="15" t="str">
        <f>_xlfn.XLOOKUP(Ventas[[#This Row],[Category]],[2]!ProdManager[Category],[2]!ProdManager[Prod_Manager])</f>
        <v>Marc Caine</v>
      </c>
      <c r="Q891" s="15">
        <f>YEAR(Ventas[[#This Row],[Order Date]])</f>
        <v>2015</v>
      </c>
      <c r="R891" s="15" t="str">
        <f>TEXT(Ventas[[#This Row],[Order Date]],"MMM")</f>
        <v>jul</v>
      </c>
    </row>
    <row r="892" spans="1:18" x14ac:dyDescent="0.25">
      <c r="A892" s="4">
        <v>10580</v>
      </c>
      <c r="B892" s="4" t="s">
        <v>23</v>
      </c>
      <c r="C892" s="4" t="s">
        <v>24</v>
      </c>
      <c r="D892" s="4">
        <v>21.05</v>
      </c>
      <c r="E892" s="4">
        <v>16.84</v>
      </c>
      <c r="F892" s="4">
        <v>30</v>
      </c>
      <c r="G892" s="4" t="s">
        <v>76</v>
      </c>
      <c r="H892" s="4" t="s">
        <v>77</v>
      </c>
      <c r="I892" s="4" t="s">
        <v>21</v>
      </c>
      <c r="J892" s="5">
        <v>42212</v>
      </c>
      <c r="K892" s="12">
        <f>Ventas[[#This Row],[Unit Price]]*Ventas[[#This Row],[Quantity]]</f>
        <v>631.5</v>
      </c>
      <c r="L892" s="12">
        <f>Ventas[[#This Row],[Unit Cost]]*Ventas[[#This Row],[Quantity]]</f>
        <v>505.2</v>
      </c>
      <c r="M892" s="14">
        <f>Ventas[[#This Row],[Ingresos]]-Ventas[[#This Row],[Costes]]</f>
        <v>126.30000000000001</v>
      </c>
      <c r="N892" s="14" t="str">
        <f>_xlfn.XLOOKUP(Ventas[[#This Row],[Ship Country]],[1]!Countries[Ship Country],[1]!Countries[Area],"No registrado")</f>
        <v>Nord Europe</v>
      </c>
      <c r="O892" s="14" t="str">
        <f>_xlfn.XLOOKUP(Ventas[[#This Row],[Ship Country]],[1]!Countries[Ship Country],[1]!Countries[Continent],"No existe")</f>
        <v>Europe</v>
      </c>
      <c r="P892" s="15" t="str">
        <f>_xlfn.XLOOKUP(Ventas[[#This Row],[Category]],[2]!ProdManager[Category],[2]!ProdManager[Prod_Manager])</f>
        <v>Lydia Sinn</v>
      </c>
      <c r="Q892" s="15">
        <f>YEAR(Ventas[[#This Row],[Order Date]])</f>
        <v>2015</v>
      </c>
      <c r="R892" s="15" t="str">
        <f>TEXT(Ventas[[#This Row],[Order Date]],"MMM")</f>
        <v>jul</v>
      </c>
    </row>
    <row r="893" spans="1:18" x14ac:dyDescent="0.25">
      <c r="A893" s="6">
        <v>10580</v>
      </c>
      <c r="B893" s="6" t="s">
        <v>28</v>
      </c>
      <c r="C893" s="6" t="s">
        <v>29</v>
      </c>
      <c r="D893" s="6">
        <v>9.65</v>
      </c>
      <c r="E893" s="6">
        <v>7.7200000000000006</v>
      </c>
      <c r="F893" s="6">
        <v>9</v>
      </c>
      <c r="G893" s="6" t="s">
        <v>76</v>
      </c>
      <c r="H893" s="6" t="s">
        <v>77</v>
      </c>
      <c r="I893" s="6" t="s">
        <v>21</v>
      </c>
      <c r="J893" s="7">
        <v>42212</v>
      </c>
      <c r="K893" s="12">
        <f>Ventas[[#This Row],[Unit Price]]*Ventas[[#This Row],[Quantity]]</f>
        <v>86.850000000000009</v>
      </c>
      <c r="L893" s="12">
        <f>Ventas[[#This Row],[Unit Cost]]*Ventas[[#This Row],[Quantity]]</f>
        <v>69.48</v>
      </c>
      <c r="M893" s="14">
        <f>Ventas[[#This Row],[Ingresos]]-Ventas[[#This Row],[Costes]]</f>
        <v>17.370000000000005</v>
      </c>
      <c r="N893" s="14" t="str">
        <f>_xlfn.XLOOKUP(Ventas[[#This Row],[Ship Country]],[1]!Countries[Ship Country],[1]!Countries[Area],"No registrado")</f>
        <v>Nord Europe</v>
      </c>
      <c r="O893" s="14" t="str">
        <f>_xlfn.XLOOKUP(Ventas[[#This Row],[Ship Country]],[1]!Countries[Ship Country],[1]!Countries[Continent],"No existe")</f>
        <v>Europe</v>
      </c>
      <c r="P893" s="15" t="str">
        <f>_xlfn.XLOOKUP(Ventas[[#This Row],[Category]],[2]!ProdManager[Category],[2]!ProdManager[Prod_Manager])</f>
        <v>Peter Stone</v>
      </c>
      <c r="Q893" s="15">
        <f>YEAR(Ventas[[#This Row],[Order Date]])</f>
        <v>2015</v>
      </c>
      <c r="R893" s="15" t="str">
        <f>TEXT(Ventas[[#This Row],[Order Date]],"MMM")</f>
        <v>jul</v>
      </c>
    </row>
    <row r="894" spans="1:18" x14ac:dyDescent="0.25">
      <c r="A894" s="4">
        <v>10581</v>
      </c>
      <c r="B894" s="4" t="s">
        <v>129</v>
      </c>
      <c r="C894" s="4" t="s">
        <v>43</v>
      </c>
      <c r="D894" s="4">
        <v>7.75</v>
      </c>
      <c r="E894" s="4">
        <v>6.8975</v>
      </c>
      <c r="F894" s="4">
        <v>50</v>
      </c>
      <c r="G894" s="4" t="s">
        <v>202</v>
      </c>
      <c r="H894" s="4" t="s">
        <v>152</v>
      </c>
      <c r="I894" s="4" t="s">
        <v>27</v>
      </c>
      <c r="J894" s="5">
        <v>42212</v>
      </c>
      <c r="K894" s="12">
        <f>Ventas[[#This Row],[Unit Price]]*Ventas[[#This Row],[Quantity]]</f>
        <v>387.5</v>
      </c>
      <c r="L894" s="12">
        <f>Ventas[[#This Row],[Unit Cost]]*Ventas[[#This Row],[Quantity]]</f>
        <v>344.875</v>
      </c>
      <c r="M894" s="14">
        <f>Ventas[[#This Row],[Ingresos]]-Ventas[[#This Row],[Costes]]</f>
        <v>42.625</v>
      </c>
      <c r="N894" s="14" t="str">
        <f>_xlfn.XLOOKUP(Ventas[[#This Row],[Ship Country]],[1]!Countries[Ship Country],[1]!Countries[Area],"No registrado")</f>
        <v>Sud America</v>
      </c>
      <c r="O894" s="14" t="str">
        <f>_xlfn.XLOOKUP(Ventas[[#This Row],[Ship Country]],[1]!Countries[Ship Country],[1]!Countries[Continent],"No existe")</f>
        <v>America</v>
      </c>
      <c r="P894" s="15" t="str">
        <f>_xlfn.XLOOKUP(Ventas[[#This Row],[Category]],[2]!ProdManager[Category],[2]!ProdManager[Prod_Manager])</f>
        <v>John Matter</v>
      </c>
      <c r="Q894" s="15">
        <f>YEAR(Ventas[[#This Row],[Order Date]])</f>
        <v>2015</v>
      </c>
      <c r="R894" s="15" t="str">
        <f>TEXT(Ventas[[#This Row],[Order Date]],"MMM")</f>
        <v>jul</v>
      </c>
    </row>
    <row r="895" spans="1:18" x14ac:dyDescent="0.25">
      <c r="A895" s="6">
        <v>10582</v>
      </c>
      <c r="B895" s="6" t="s">
        <v>33</v>
      </c>
      <c r="C895" s="6" t="s">
        <v>10</v>
      </c>
      <c r="D895" s="6">
        <v>19.5</v>
      </c>
      <c r="E895" s="6">
        <v>14.625</v>
      </c>
      <c r="F895" s="6">
        <v>4</v>
      </c>
      <c r="G895" s="6" t="s">
        <v>251</v>
      </c>
      <c r="H895" s="6" t="s">
        <v>252</v>
      </c>
      <c r="I895" s="6" t="s">
        <v>21</v>
      </c>
      <c r="J895" s="7">
        <v>42213</v>
      </c>
      <c r="K895" s="12">
        <f>Ventas[[#This Row],[Unit Price]]*Ventas[[#This Row],[Quantity]]</f>
        <v>78</v>
      </c>
      <c r="L895" s="12">
        <f>Ventas[[#This Row],[Unit Cost]]*Ventas[[#This Row],[Quantity]]</f>
        <v>58.5</v>
      </c>
      <c r="M895" s="14">
        <f>Ventas[[#This Row],[Ingresos]]-Ventas[[#This Row],[Costes]]</f>
        <v>19.5</v>
      </c>
      <c r="N895" s="14" t="str">
        <f>_xlfn.XLOOKUP(Ventas[[#This Row],[Ship Country]],[1]!Countries[Ship Country],[1]!Countries[Area],"No registrado")</f>
        <v>Nord Europe</v>
      </c>
      <c r="O895" s="14" t="str">
        <f>_xlfn.XLOOKUP(Ventas[[#This Row],[Ship Country]],[1]!Countries[Ship Country],[1]!Countries[Continent],"No existe")</f>
        <v>Europe</v>
      </c>
      <c r="P895" s="15" t="str">
        <f>_xlfn.XLOOKUP(Ventas[[#This Row],[Category]],[2]!ProdManager[Category],[2]!ProdManager[Prod_Manager])</f>
        <v>Marc Caine</v>
      </c>
      <c r="Q895" s="15">
        <f>YEAR(Ventas[[#This Row],[Order Date]])</f>
        <v>2015</v>
      </c>
      <c r="R895" s="15" t="str">
        <f>TEXT(Ventas[[#This Row],[Order Date]],"MMM")</f>
        <v>jul</v>
      </c>
    </row>
    <row r="896" spans="1:18" x14ac:dyDescent="0.25">
      <c r="A896" s="4">
        <v>10582</v>
      </c>
      <c r="B896" s="4" t="s">
        <v>101</v>
      </c>
      <c r="C896" s="4" t="s">
        <v>43</v>
      </c>
      <c r="D896" s="4">
        <v>18</v>
      </c>
      <c r="E896" s="4">
        <v>16.2</v>
      </c>
      <c r="F896" s="4">
        <v>14</v>
      </c>
      <c r="G896" s="4" t="s">
        <v>251</v>
      </c>
      <c r="H896" s="4" t="s">
        <v>252</v>
      </c>
      <c r="I896" s="4" t="s">
        <v>21</v>
      </c>
      <c r="J896" s="5">
        <v>42213</v>
      </c>
      <c r="K896" s="12">
        <f>Ventas[[#This Row],[Unit Price]]*Ventas[[#This Row],[Quantity]]</f>
        <v>252</v>
      </c>
      <c r="L896" s="12">
        <f>Ventas[[#This Row],[Unit Cost]]*Ventas[[#This Row],[Quantity]]</f>
        <v>226.79999999999998</v>
      </c>
      <c r="M896" s="14">
        <f>Ventas[[#This Row],[Ingresos]]-Ventas[[#This Row],[Costes]]</f>
        <v>25.200000000000017</v>
      </c>
      <c r="N896" s="14" t="str">
        <f>_xlfn.XLOOKUP(Ventas[[#This Row],[Ship Country]],[1]!Countries[Ship Country],[1]!Countries[Area],"No registrado")</f>
        <v>Nord Europe</v>
      </c>
      <c r="O896" s="14" t="str">
        <f>_xlfn.XLOOKUP(Ventas[[#This Row],[Ship Country]],[1]!Countries[Ship Country],[1]!Countries[Continent],"No existe")</f>
        <v>Europe</v>
      </c>
      <c r="P896" s="15" t="str">
        <f>_xlfn.XLOOKUP(Ventas[[#This Row],[Category]],[2]!ProdManager[Category],[2]!ProdManager[Prod_Manager])</f>
        <v>John Matter</v>
      </c>
      <c r="Q896" s="15">
        <f>YEAR(Ventas[[#This Row],[Order Date]])</f>
        <v>2015</v>
      </c>
      <c r="R896" s="15" t="str">
        <f>TEXT(Ventas[[#This Row],[Order Date]],"MMM")</f>
        <v>jul</v>
      </c>
    </row>
    <row r="897" spans="1:18" x14ac:dyDescent="0.25">
      <c r="A897" s="6">
        <v>10583</v>
      </c>
      <c r="B897" s="6" t="s">
        <v>155</v>
      </c>
      <c r="C897" s="6" t="s">
        <v>15</v>
      </c>
      <c r="D897" s="6">
        <v>36</v>
      </c>
      <c r="E897" s="6">
        <v>29.88</v>
      </c>
      <c r="F897" s="6">
        <v>10</v>
      </c>
      <c r="G897" s="6" t="s">
        <v>95</v>
      </c>
      <c r="H897" s="6" t="s">
        <v>96</v>
      </c>
      <c r="I897" s="6" t="s">
        <v>97</v>
      </c>
      <c r="J897" s="7">
        <v>42216</v>
      </c>
      <c r="K897" s="12">
        <f>Ventas[[#This Row],[Unit Price]]*Ventas[[#This Row],[Quantity]]</f>
        <v>360</v>
      </c>
      <c r="L897" s="12">
        <f>Ventas[[#This Row],[Unit Cost]]*Ventas[[#This Row],[Quantity]]</f>
        <v>298.8</v>
      </c>
      <c r="M897" s="14">
        <f>Ventas[[#This Row],[Ingresos]]-Ventas[[#This Row],[Costes]]</f>
        <v>61.199999999999989</v>
      </c>
      <c r="N897" s="14" t="str">
        <f>_xlfn.XLOOKUP(Ventas[[#This Row],[Ship Country]],[1]!Countries[Ship Country],[1]!Countries[Area],"No registrado")</f>
        <v>Nord Europe</v>
      </c>
      <c r="O897" s="14" t="str">
        <f>_xlfn.XLOOKUP(Ventas[[#This Row],[Ship Country]],[1]!Countries[Ship Country],[1]!Countries[Continent],"No existe")</f>
        <v>Europe</v>
      </c>
      <c r="P897" s="15" t="str">
        <f>_xlfn.XLOOKUP(Ventas[[#This Row],[Category]],[2]!ProdManager[Category],[2]!ProdManager[Prod_Manager])</f>
        <v>Peter Stone</v>
      </c>
      <c r="Q897" s="15">
        <f>YEAR(Ventas[[#This Row],[Order Date]])</f>
        <v>2015</v>
      </c>
      <c r="R897" s="15" t="str">
        <f>TEXT(Ventas[[#This Row],[Order Date]],"MMM")</f>
        <v>jul</v>
      </c>
    </row>
    <row r="898" spans="1:18" x14ac:dyDescent="0.25">
      <c r="A898" s="4">
        <v>10583</v>
      </c>
      <c r="B898" s="4" t="s">
        <v>102</v>
      </c>
      <c r="C898" s="4" t="s">
        <v>46</v>
      </c>
      <c r="D898" s="4">
        <v>123.79</v>
      </c>
      <c r="E898" s="4">
        <v>94.080400000000012</v>
      </c>
      <c r="F898" s="4">
        <v>10</v>
      </c>
      <c r="G898" s="4" t="s">
        <v>95</v>
      </c>
      <c r="H898" s="4" t="s">
        <v>96</v>
      </c>
      <c r="I898" s="4" t="s">
        <v>97</v>
      </c>
      <c r="J898" s="5">
        <v>42216</v>
      </c>
      <c r="K898" s="12">
        <f>Ventas[[#This Row],[Unit Price]]*Ventas[[#This Row],[Quantity]]</f>
        <v>1237.9000000000001</v>
      </c>
      <c r="L898" s="12">
        <f>Ventas[[#This Row],[Unit Cost]]*Ventas[[#This Row],[Quantity]]</f>
        <v>940.80400000000009</v>
      </c>
      <c r="M898" s="14">
        <f>Ventas[[#This Row],[Ingresos]]-Ventas[[#This Row],[Costes]]</f>
        <v>297.096</v>
      </c>
      <c r="N898" s="14" t="str">
        <f>_xlfn.XLOOKUP(Ventas[[#This Row],[Ship Country]],[1]!Countries[Ship Country],[1]!Countries[Area],"No registrado")</f>
        <v>Nord Europe</v>
      </c>
      <c r="O898" s="14" t="str">
        <f>_xlfn.XLOOKUP(Ventas[[#This Row],[Ship Country]],[1]!Countries[Ship Country],[1]!Countries[Continent],"No existe")</f>
        <v>Europe</v>
      </c>
      <c r="P898" s="15" t="str">
        <f>_xlfn.XLOOKUP(Ventas[[#This Row],[Category]],[2]!ProdManager[Category],[2]!ProdManager[Prod_Manager])</f>
        <v>John Matter</v>
      </c>
      <c r="Q898" s="15">
        <f>YEAR(Ventas[[#This Row],[Order Date]])</f>
        <v>2015</v>
      </c>
      <c r="R898" s="15" t="str">
        <f>TEXT(Ventas[[#This Row],[Order Date]],"MMM")</f>
        <v>jul</v>
      </c>
    </row>
    <row r="899" spans="1:18" x14ac:dyDescent="0.25">
      <c r="A899" s="6">
        <v>10583</v>
      </c>
      <c r="B899" s="6" t="s">
        <v>40</v>
      </c>
      <c r="C899" s="6" t="s">
        <v>15</v>
      </c>
      <c r="D899" s="6">
        <v>34</v>
      </c>
      <c r="E899" s="6">
        <v>26.52</v>
      </c>
      <c r="F899" s="6">
        <v>24</v>
      </c>
      <c r="G899" s="6" t="s">
        <v>95</v>
      </c>
      <c r="H899" s="6" t="s">
        <v>96</v>
      </c>
      <c r="I899" s="6" t="s">
        <v>97</v>
      </c>
      <c r="J899" s="7">
        <v>42216</v>
      </c>
      <c r="K899" s="12">
        <f>Ventas[[#This Row],[Unit Price]]*Ventas[[#This Row],[Quantity]]</f>
        <v>816</v>
      </c>
      <c r="L899" s="12">
        <f>Ventas[[#This Row],[Unit Cost]]*Ventas[[#This Row],[Quantity]]</f>
        <v>636.48</v>
      </c>
      <c r="M899" s="14">
        <f>Ventas[[#This Row],[Ingresos]]-Ventas[[#This Row],[Costes]]</f>
        <v>179.51999999999998</v>
      </c>
      <c r="N899" s="14" t="str">
        <f>_xlfn.XLOOKUP(Ventas[[#This Row],[Ship Country]],[1]!Countries[Ship Country],[1]!Countries[Area],"No registrado")</f>
        <v>Nord Europe</v>
      </c>
      <c r="O899" s="14" t="str">
        <f>_xlfn.XLOOKUP(Ventas[[#This Row],[Ship Country]],[1]!Countries[Ship Country],[1]!Countries[Continent],"No existe")</f>
        <v>Europe</v>
      </c>
      <c r="P899" s="15" t="str">
        <f>_xlfn.XLOOKUP(Ventas[[#This Row],[Category]],[2]!ProdManager[Category],[2]!ProdManager[Prod_Manager])</f>
        <v>Peter Stone</v>
      </c>
      <c r="Q899" s="15">
        <f>YEAR(Ventas[[#This Row],[Order Date]])</f>
        <v>2015</v>
      </c>
      <c r="R899" s="15" t="str">
        <f>TEXT(Ventas[[#This Row],[Order Date]],"MMM")</f>
        <v>jul</v>
      </c>
    </row>
    <row r="900" spans="1:18" x14ac:dyDescent="0.25">
      <c r="A900" s="4">
        <v>10584</v>
      </c>
      <c r="B900" s="4" t="s">
        <v>44</v>
      </c>
      <c r="C900" s="4" t="s">
        <v>15</v>
      </c>
      <c r="D900" s="4">
        <v>12.5</v>
      </c>
      <c r="E900" s="4">
        <v>9.75</v>
      </c>
      <c r="F900" s="4">
        <v>50</v>
      </c>
      <c r="G900" s="4" t="s">
        <v>92</v>
      </c>
      <c r="H900" s="4" t="s">
        <v>93</v>
      </c>
      <c r="I900" s="4" t="s">
        <v>13</v>
      </c>
      <c r="J900" s="5">
        <v>42216</v>
      </c>
      <c r="K900" s="12">
        <f>Ventas[[#This Row],[Unit Price]]*Ventas[[#This Row],[Quantity]]</f>
        <v>625</v>
      </c>
      <c r="L900" s="12">
        <f>Ventas[[#This Row],[Unit Cost]]*Ventas[[#This Row],[Quantity]]</f>
        <v>487.5</v>
      </c>
      <c r="M900" s="14">
        <f>Ventas[[#This Row],[Ingresos]]-Ventas[[#This Row],[Costes]]</f>
        <v>137.5</v>
      </c>
      <c r="N900" s="14" t="str">
        <f>_xlfn.XLOOKUP(Ventas[[#This Row],[Ship Country]],[1]!Countries[Ship Country],[1]!Countries[Area],"No registrado")</f>
        <v>Nord Europe</v>
      </c>
      <c r="O900" s="14" t="str">
        <f>_xlfn.XLOOKUP(Ventas[[#This Row],[Ship Country]],[1]!Countries[Ship Country],[1]!Countries[Continent],"No existe")</f>
        <v>Europe</v>
      </c>
      <c r="P900" s="15" t="str">
        <f>_xlfn.XLOOKUP(Ventas[[#This Row],[Category]],[2]!ProdManager[Category],[2]!ProdManager[Prod_Manager])</f>
        <v>Peter Stone</v>
      </c>
      <c r="Q900" s="15">
        <f>YEAR(Ventas[[#This Row],[Order Date]])</f>
        <v>2015</v>
      </c>
      <c r="R900" s="15" t="str">
        <f>TEXT(Ventas[[#This Row],[Order Date]],"MMM")</f>
        <v>jul</v>
      </c>
    </row>
    <row r="901" spans="1:18" x14ac:dyDescent="0.25">
      <c r="A901" s="6">
        <v>10585</v>
      </c>
      <c r="B901" s="6" t="s">
        <v>195</v>
      </c>
      <c r="C901" s="6" t="s">
        <v>35</v>
      </c>
      <c r="D901" s="6">
        <v>9.5</v>
      </c>
      <c r="E901" s="6">
        <v>6.3649999999999993</v>
      </c>
      <c r="F901" s="6">
        <v>15</v>
      </c>
      <c r="G901" s="6" t="s">
        <v>59</v>
      </c>
      <c r="H901" s="6" t="s">
        <v>60</v>
      </c>
      <c r="I901" s="6" t="s">
        <v>27</v>
      </c>
      <c r="J901" s="7">
        <v>42217</v>
      </c>
      <c r="K901" s="12">
        <f>Ventas[[#This Row],[Unit Price]]*Ventas[[#This Row],[Quantity]]</f>
        <v>142.5</v>
      </c>
      <c r="L901" s="12">
        <f>Ventas[[#This Row],[Unit Cost]]*Ventas[[#This Row],[Quantity]]</f>
        <v>95.474999999999994</v>
      </c>
      <c r="M901" s="14">
        <f>Ventas[[#This Row],[Ingresos]]-Ventas[[#This Row],[Costes]]</f>
        <v>47.025000000000006</v>
      </c>
      <c r="N901" s="14" t="str">
        <f>_xlfn.XLOOKUP(Ventas[[#This Row],[Ship Country]],[1]!Countries[Ship Country],[1]!Countries[Area],"No registrado")</f>
        <v>Sud America</v>
      </c>
      <c r="O901" s="14" t="str">
        <f>_xlfn.XLOOKUP(Ventas[[#This Row],[Ship Country]],[1]!Countries[Ship Country],[1]!Countries[Continent],"No existe")</f>
        <v>America</v>
      </c>
      <c r="P901" s="15" t="str">
        <f>_xlfn.XLOOKUP(Ventas[[#This Row],[Category]],[2]!ProdManager[Category],[2]!ProdManager[Prod_Manager])</f>
        <v>Lydia Sinn</v>
      </c>
      <c r="Q901" s="15">
        <f>YEAR(Ventas[[#This Row],[Order Date]])</f>
        <v>2015</v>
      </c>
      <c r="R901" s="15" t="str">
        <f>TEXT(Ventas[[#This Row],[Order Date]],"MMM")</f>
        <v>ago</v>
      </c>
    </row>
    <row r="902" spans="1:18" x14ac:dyDescent="0.25">
      <c r="A902" s="4">
        <v>10586</v>
      </c>
      <c r="B902" s="4" t="s">
        <v>177</v>
      </c>
      <c r="C902" s="4" t="s">
        <v>10</v>
      </c>
      <c r="D902" s="4">
        <v>7</v>
      </c>
      <c r="E902" s="4">
        <v>5.25</v>
      </c>
      <c r="F902" s="4">
        <v>4</v>
      </c>
      <c r="G902" s="4" t="s">
        <v>143</v>
      </c>
      <c r="H902" s="4" t="s">
        <v>144</v>
      </c>
      <c r="I902" s="4" t="s">
        <v>116</v>
      </c>
      <c r="J902" s="5">
        <v>42218</v>
      </c>
      <c r="K902" s="12">
        <f>Ventas[[#This Row],[Unit Price]]*Ventas[[#This Row],[Quantity]]</f>
        <v>28</v>
      </c>
      <c r="L902" s="12">
        <f>Ventas[[#This Row],[Unit Cost]]*Ventas[[#This Row],[Quantity]]</f>
        <v>21</v>
      </c>
      <c r="M902" s="14">
        <f>Ventas[[#This Row],[Ingresos]]-Ventas[[#This Row],[Costes]]</f>
        <v>7</v>
      </c>
      <c r="N902" s="14" t="str">
        <f>_xlfn.XLOOKUP(Ventas[[#This Row],[Ship Country]],[1]!Countries[Ship Country],[1]!Countries[Area],"No registrado")</f>
        <v>Sud Europe</v>
      </c>
      <c r="O902" s="14" t="str">
        <f>_xlfn.XLOOKUP(Ventas[[#This Row],[Ship Country]],[1]!Countries[Ship Country],[1]!Countries[Continent],"No existe")</f>
        <v>Europe</v>
      </c>
      <c r="P902" s="15" t="str">
        <f>_xlfn.XLOOKUP(Ventas[[#This Row],[Category]],[2]!ProdManager[Category],[2]!ProdManager[Prod_Manager])</f>
        <v>Marc Caine</v>
      </c>
      <c r="Q902" s="15">
        <f>YEAR(Ventas[[#This Row],[Order Date]])</f>
        <v>2015</v>
      </c>
      <c r="R902" s="15" t="str">
        <f>TEXT(Ventas[[#This Row],[Order Date]],"MMM")</f>
        <v>ago</v>
      </c>
    </row>
    <row r="903" spans="1:18" x14ac:dyDescent="0.25">
      <c r="A903" s="6">
        <v>10587</v>
      </c>
      <c r="B903" s="6" t="s">
        <v>189</v>
      </c>
      <c r="C903" s="6" t="s">
        <v>35</v>
      </c>
      <c r="D903" s="6">
        <v>31.23</v>
      </c>
      <c r="E903" s="6">
        <v>20.299500000000002</v>
      </c>
      <c r="F903" s="6">
        <v>6</v>
      </c>
      <c r="G903" s="6" t="s">
        <v>80</v>
      </c>
      <c r="H903" s="6" t="s">
        <v>26</v>
      </c>
      <c r="I903" s="6" t="s">
        <v>27</v>
      </c>
      <c r="J903" s="7">
        <v>42218</v>
      </c>
      <c r="K903" s="12">
        <f>Ventas[[#This Row],[Unit Price]]*Ventas[[#This Row],[Quantity]]</f>
        <v>187.38</v>
      </c>
      <c r="L903" s="12">
        <f>Ventas[[#This Row],[Unit Cost]]*Ventas[[#This Row],[Quantity]]</f>
        <v>121.79700000000001</v>
      </c>
      <c r="M903" s="14">
        <f>Ventas[[#This Row],[Ingresos]]-Ventas[[#This Row],[Costes]]</f>
        <v>65.582999999999984</v>
      </c>
      <c r="N903" s="14" t="str">
        <f>_xlfn.XLOOKUP(Ventas[[#This Row],[Ship Country]],[1]!Countries[Ship Country],[1]!Countries[Area],"No registrado")</f>
        <v>Sud America</v>
      </c>
      <c r="O903" s="14" t="str">
        <f>_xlfn.XLOOKUP(Ventas[[#This Row],[Ship Country]],[1]!Countries[Ship Country],[1]!Countries[Continent],"No existe")</f>
        <v>America</v>
      </c>
      <c r="P903" s="15" t="str">
        <f>_xlfn.XLOOKUP(Ventas[[#This Row],[Category]],[2]!ProdManager[Category],[2]!ProdManager[Prod_Manager])</f>
        <v>Lydia Sinn</v>
      </c>
      <c r="Q903" s="15">
        <f>YEAR(Ventas[[#This Row],[Order Date]])</f>
        <v>2015</v>
      </c>
      <c r="R903" s="15" t="str">
        <f>TEXT(Ventas[[#This Row],[Order Date]],"MMM")</f>
        <v>ago</v>
      </c>
    </row>
    <row r="904" spans="1:18" x14ac:dyDescent="0.25">
      <c r="A904" s="4">
        <v>10587</v>
      </c>
      <c r="B904" s="4" t="s">
        <v>81</v>
      </c>
      <c r="C904" s="4" t="s">
        <v>43</v>
      </c>
      <c r="D904" s="4">
        <v>18</v>
      </c>
      <c r="E904" s="4">
        <v>16.38</v>
      </c>
      <c r="F904" s="4">
        <v>20</v>
      </c>
      <c r="G904" s="4" t="s">
        <v>80</v>
      </c>
      <c r="H904" s="4" t="s">
        <v>26</v>
      </c>
      <c r="I904" s="4" t="s">
        <v>27</v>
      </c>
      <c r="J904" s="5">
        <v>42218</v>
      </c>
      <c r="K904" s="12">
        <f>Ventas[[#This Row],[Unit Price]]*Ventas[[#This Row],[Quantity]]</f>
        <v>360</v>
      </c>
      <c r="L904" s="12">
        <f>Ventas[[#This Row],[Unit Cost]]*Ventas[[#This Row],[Quantity]]</f>
        <v>327.59999999999997</v>
      </c>
      <c r="M904" s="14">
        <f>Ventas[[#This Row],[Ingresos]]-Ventas[[#This Row],[Costes]]</f>
        <v>32.400000000000034</v>
      </c>
      <c r="N904" s="14" t="str">
        <f>_xlfn.XLOOKUP(Ventas[[#This Row],[Ship Country]],[1]!Countries[Ship Country],[1]!Countries[Area],"No registrado")</f>
        <v>Sud America</v>
      </c>
      <c r="O904" s="14" t="str">
        <f>_xlfn.XLOOKUP(Ventas[[#This Row],[Ship Country]],[1]!Countries[Ship Country],[1]!Countries[Continent],"No existe")</f>
        <v>America</v>
      </c>
      <c r="P904" s="15" t="str">
        <f>_xlfn.XLOOKUP(Ventas[[#This Row],[Category]],[2]!ProdManager[Category],[2]!ProdManager[Prod_Manager])</f>
        <v>John Matter</v>
      </c>
      <c r="Q904" s="15">
        <f>YEAR(Ventas[[#This Row],[Order Date]])</f>
        <v>2015</v>
      </c>
      <c r="R904" s="15" t="str">
        <f>TEXT(Ventas[[#This Row],[Order Date]],"MMM")</f>
        <v>ago</v>
      </c>
    </row>
    <row r="905" spans="1:18" x14ac:dyDescent="0.25">
      <c r="A905" s="6">
        <v>10587</v>
      </c>
      <c r="B905" s="6" t="s">
        <v>61</v>
      </c>
      <c r="C905" s="6" t="s">
        <v>24</v>
      </c>
      <c r="D905" s="6">
        <v>13</v>
      </c>
      <c r="E905" s="6">
        <v>11.049999999999999</v>
      </c>
      <c r="F905" s="6">
        <v>20</v>
      </c>
      <c r="G905" s="6" t="s">
        <v>80</v>
      </c>
      <c r="H905" s="6" t="s">
        <v>26</v>
      </c>
      <c r="I905" s="6" t="s">
        <v>27</v>
      </c>
      <c r="J905" s="7">
        <v>42218</v>
      </c>
      <c r="K905" s="12">
        <f>Ventas[[#This Row],[Unit Price]]*Ventas[[#This Row],[Quantity]]</f>
        <v>260</v>
      </c>
      <c r="L905" s="12">
        <f>Ventas[[#This Row],[Unit Cost]]*Ventas[[#This Row],[Quantity]]</f>
        <v>220.99999999999997</v>
      </c>
      <c r="M905" s="14">
        <f>Ventas[[#This Row],[Ingresos]]-Ventas[[#This Row],[Costes]]</f>
        <v>39.000000000000028</v>
      </c>
      <c r="N905" s="14" t="str">
        <f>_xlfn.XLOOKUP(Ventas[[#This Row],[Ship Country]],[1]!Countries[Ship Country],[1]!Countries[Area],"No registrado")</f>
        <v>Sud America</v>
      </c>
      <c r="O905" s="14" t="str">
        <f>_xlfn.XLOOKUP(Ventas[[#This Row],[Ship Country]],[1]!Countries[Ship Country],[1]!Countries[Continent],"No existe")</f>
        <v>America</v>
      </c>
      <c r="P905" s="15" t="str">
        <f>_xlfn.XLOOKUP(Ventas[[#This Row],[Category]],[2]!ProdManager[Category],[2]!ProdManager[Prod_Manager])</f>
        <v>Lydia Sinn</v>
      </c>
      <c r="Q905" s="15">
        <f>YEAR(Ventas[[#This Row],[Order Date]])</f>
        <v>2015</v>
      </c>
      <c r="R905" s="15" t="str">
        <f>TEXT(Ventas[[#This Row],[Order Date]],"MMM")</f>
        <v>ago</v>
      </c>
    </row>
    <row r="906" spans="1:18" x14ac:dyDescent="0.25">
      <c r="A906" s="4">
        <v>10588</v>
      </c>
      <c r="B906" s="4" t="s">
        <v>154</v>
      </c>
      <c r="C906" s="4" t="s">
        <v>29</v>
      </c>
      <c r="D906" s="4">
        <v>62.5</v>
      </c>
      <c r="E906" s="4">
        <v>50</v>
      </c>
      <c r="F906" s="4">
        <v>40</v>
      </c>
      <c r="G906" s="4" t="s">
        <v>110</v>
      </c>
      <c r="H906" s="4" t="s">
        <v>111</v>
      </c>
      <c r="I906" s="4" t="s">
        <v>21</v>
      </c>
      <c r="J906" s="5">
        <v>42219</v>
      </c>
      <c r="K906" s="12">
        <f>Ventas[[#This Row],[Unit Price]]*Ventas[[#This Row],[Quantity]]</f>
        <v>2500</v>
      </c>
      <c r="L906" s="12">
        <f>Ventas[[#This Row],[Unit Cost]]*Ventas[[#This Row],[Quantity]]</f>
        <v>2000</v>
      </c>
      <c r="M906" s="14">
        <f>Ventas[[#This Row],[Ingresos]]-Ventas[[#This Row],[Costes]]</f>
        <v>500</v>
      </c>
      <c r="N906" s="14" t="str">
        <f>_xlfn.XLOOKUP(Ventas[[#This Row],[Ship Country]],[1]!Countries[Ship Country],[1]!Countries[Area],"No registrado")</f>
        <v>Nord Europe</v>
      </c>
      <c r="O906" s="14" t="str">
        <f>_xlfn.XLOOKUP(Ventas[[#This Row],[Ship Country]],[1]!Countries[Ship Country],[1]!Countries[Continent],"No existe")</f>
        <v>Europe</v>
      </c>
      <c r="P906" s="15" t="str">
        <f>_xlfn.XLOOKUP(Ventas[[#This Row],[Category]],[2]!ProdManager[Category],[2]!ProdManager[Prod_Manager])</f>
        <v>Peter Stone</v>
      </c>
      <c r="Q906" s="15">
        <f>YEAR(Ventas[[#This Row],[Order Date]])</f>
        <v>2015</v>
      </c>
      <c r="R906" s="15" t="str">
        <f>TEXT(Ventas[[#This Row],[Order Date]],"MMM")</f>
        <v>ago</v>
      </c>
    </row>
    <row r="907" spans="1:18" x14ac:dyDescent="0.25">
      <c r="A907" s="6">
        <v>10588</v>
      </c>
      <c r="B907" s="6" t="s">
        <v>9</v>
      </c>
      <c r="C907" s="6" t="s">
        <v>10</v>
      </c>
      <c r="D907" s="6">
        <v>14</v>
      </c>
      <c r="E907" s="6">
        <v>10.64</v>
      </c>
      <c r="F907" s="6">
        <v>100</v>
      </c>
      <c r="G907" s="6" t="s">
        <v>110</v>
      </c>
      <c r="H907" s="6" t="s">
        <v>111</v>
      </c>
      <c r="I907" s="6" t="s">
        <v>21</v>
      </c>
      <c r="J907" s="7">
        <v>42219</v>
      </c>
      <c r="K907" s="12">
        <f>Ventas[[#This Row],[Unit Price]]*Ventas[[#This Row],[Quantity]]</f>
        <v>1400</v>
      </c>
      <c r="L907" s="12">
        <f>Ventas[[#This Row],[Unit Cost]]*Ventas[[#This Row],[Quantity]]</f>
        <v>1064</v>
      </c>
      <c r="M907" s="14">
        <f>Ventas[[#This Row],[Ingresos]]-Ventas[[#This Row],[Costes]]</f>
        <v>336</v>
      </c>
      <c r="N907" s="14" t="str">
        <f>_xlfn.XLOOKUP(Ventas[[#This Row],[Ship Country]],[1]!Countries[Ship Country],[1]!Countries[Area],"No registrado")</f>
        <v>Nord Europe</v>
      </c>
      <c r="O907" s="14" t="str">
        <f>_xlfn.XLOOKUP(Ventas[[#This Row],[Ship Country]],[1]!Countries[Ship Country],[1]!Countries[Continent],"No existe")</f>
        <v>Europe</v>
      </c>
      <c r="P907" s="15" t="str">
        <f>_xlfn.XLOOKUP(Ventas[[#This Row],[Category]],[2]!ProdManager[Category],[2]!ProdManager[Prod_Manager])</f>
        <v>Marc Caine</v>
      </c>
      <c r="Q907" s="15">
        <f>YEAR(Ventas[[#This Row],[Order Date]])</f>
        <v>2015</v>
      </c>
      <c r="R907" s="15" t="str">
        <f>TEXT(Ventas[[#This Row],[Order Date]],"MMM")</f>
        <v>ago</v>
      </c>
    </row>
    <row r="908" spans="1:18" x14ac:dyDescent="0.25">
      <c r="A908" s="4">
        <v>10589</v>
      </c>
      <c r="B908" s="4" t="s">
        <v>81</v>
      </c>
      <c r="C908" s="4" t="s">
        <v>43</v>
      </c>
      <c r="D908" s="4">
        <v>18</v>
      </c>
      <c r="E908" s="4">
        <v>16.38</v>
      </c>
      <c r="F908" s="4">
        <v>4</v>
      </c>
      <c r="G908" s="4" t="s">
        <v>255</v>
      </c>
      <c r="H908" s="4" t="s">
        <v>256</v>
      </c>
      <c r="I908" s="4" t="s">
        <v>84</v>
      </c>
      <c r="J908" s="5">
        <v>42220</v>
      </c>
      <c r="K908" s="12">
        <f>Ventas[[#This Row],[Unit Price]]*Ventas[[#This Row],[Quantity]]</f>
        <v>72</v>
      </c>
      <c r="L908" s="12">
        <f>Ventas[[#This Row],[Unit Cost]]*Ventas[[#This Row],[Quantity]]</f>
        <v>65.52</v>
      </c>
      <c r="M908" s="14">
        <f>Ventas[[#This Row],[Ingresos]]-Ventas[[#This Row],[Costes]]</f>
        <v>6.480000000000004</v>
      </c>
      <c r="N908" s="14" t="str">
        <f>_xlfn.XLOOKUP(Ventas[[#This Row],[Ship Country]],[1]!Countries[Ship Country],[1]!Countries[Area],"No registrado")</f>
        <v>Nord America</v>
      </c>
      <c r="O908" s="14" t="str">
        <f>_xlfn.XLOOKUP(Ventas[[#This Row],[Ship Country]],[1]!Countries[Ship Country],[1]!Countries[Continent],"No existe")</f>
        <v>America</v>
      </c>
      <c r="P908" s="15" t="str">
        <f>_xlfn.XLOOKUP(Ventas[[#This Row],[Category]],[2]!ProdManager[Category],[2]!ProdManager[Prod_Manager])</f>
        <v>John Matter</v>
      </c>
      <c r="Q908" s="15">
        <f>YEAR(Ventas[[#This Row],[Order Date]])</f>
        <v>2015</v>
      </c>
      <c r="R908" s="15" t="str">
        <f>TEXT(Ventas[[#This Row],[Order Date]],"MMM")</f>
        <v>ago</v>
      </c>
    </row>
    <row r="909" spans="1:18" x14ac:dyDescent="0.25">
      <c r="A909" s="6">
        <v>10590</v>
      </c>
      <c r="B909" s="6" t="s">
        <v>61</v>
      </c>
      <c r="C909" s="6" t="s">
        <v>24</v>
      </c>
      <c r="D909" s="6">
        <v>13</v>
      </c>
      <c r="E909" s="6">
        <v>9.6199999999999992</v>
      </c>
      <c r="F909" s="6">
        <v>60</v>
      </c>
      <c r="G909" s="6" t="s">
        <v>192</v>
      </c>
      <c r="H909" s="6" t="s">
        <v>193</v>
      </c>
      <c r="I909" s="6" t="s">
        <v>194</v>
      </c>
      <c r="J909" s="7">
        <v>42223</v>
      </c>
      <c r="K909" s="12">
        <f>Ventas[[#This Row],[Unit Price]]*Ventas[[#This Row],[Quantity]]</f>
        <v>780</v>
      </c>
      <c r="L909" s="12">
        <f>Ventas[[#This Row],[Unit Cost]]*Ventas[[#This Row],[Quantity]]</f>
        <v>577.19999999999993</v>
      </c>
      <c r="M909" s="14">
        <f>Ventas[[#This Row],[Ingresos]]-Ventas[[#This Row],[Costes]]</f>
        <v>202.80000000000007</v>
      </c>
      <c r="N909" s="14" t="str">
        <f>_xlfn.XLOOKUP(Ventas[[#This Row],[Ship Country]],[1]!Countries[Ship Country],[1]!Countries[Area],"No registrado")</f>
        <v>Nord America</v>
      </c>
      <c r="O909" s="14" t="str">
        <f>_xlfn.XLOOKUP(Ventas[[#This Row],[Ship Country]],[1]!Countries[Ship Country],[1]!Countries[Continent],"No existe")</f>
        <v>America</v>
      </c>
      <c r="P909" s="15" t="str">
        <f>_xlfn.XLOOKUP(Ventas[[#This Row],[Category]],[2]!ProdManager[Category],[2]!ProdManager[Prod_Manager])</f>
        <v>Lydia Sinn</v>
      </c>
      <c r="Q909" s="15">
        <f>YEAR(Ventas[[#This Row],[Order Date]])</f>
        <v>2015</v>
      </c>
      <c r="R909" s="15" t="str">
        <f>TEXT(Ventas[[#This Row],[Order Date]],"MMM")</f>
        <v>ago</v>
      </c>
    </row>
    <row r="910" spans="1:18" x14ac:dyDescent="0.25">
      <c r="A910" s="4">
        <v>10590</v>
      </c>
      <c r="B910" s="4" t="s">
        <v>138</v>
      </c>
      <c r="C910" s="4" t="s">
        <v>43</v>
      </c>
      <c r="D910" s="4">
        <v>18</v>
      </c>
      <c r="E910" s="4">
        <v>16.2</v>
      </c>
      <c r="F910" s="4">
        <v>20</v>
      </c>
      <c r="G910" s="4" t="s">
        <v>192</v>
      </c>
      <c r="H910" s="4" t="s">
        <v>193</v>
      </c>
      <c r="I910" s="4" t="s">
        <v>194</v>
      </c>
      <c r="J910" s="5">
        <v>42223</v>
      </c>
      <c r="K910" s="12">
        <f>Ventas[[#This Row],[Unit Price]]*Ventas[[#This Row],[Quantity]]</f>
        <v>360</v>
      </c>
      <c r="L910" s="12">
        <f>Ventas[[#This Row],[Unit Cost]]*Ventas[[#This Row],[Quantity]]</f>
        <v>324</v>
      </c>
      <c r="M910" s="14">
        <f>Ventas[[#This Row],[Ingresos]]-Ventas[[#This Row],[Costes]]</f>
        <v>36</v>
      </c>
      <c r="N910" s="14" t="str">
        <f>_xlfn.XLOOKUP(Ventas[[#This Row],[Ship Country]],[1]!Countries[Ship Country],[1]!Countries[Area],"No registrado")</f>
        <v>Nord America</v>
      </c>
      <c r="O910" s="14" t="str">
        <f>_xlfn.XLOOKUP(Ventas[[#This Row],[Ship Country]],[1]!Countries[Ship Country],[1]!Countries[Continent],"No existe")</f>
        <v>America</v>
      </c>
      <c r="P910" s="15" t="str">
        <f>_xlfn.XLOOKUP(Ventas[[#This Row],[Category]],[2]!ProdManager[Category],[2]!ProdManager[Prod_Manager])</f>
        <v>John Matter</v>
      </c>
      <c r="Q910" s="15">
        <f>YEAR(Ventas[[#This Row],[Order Date]])</f>
        <v>2015</v>
      </c>
      <c r="R910" s="15" t="str">
        <f>TEXT(Ventas[[#This Row],[Order Date]],"MMM")</f>
        <v>ago</v>
      </c>
    </row>
    <row r="911" spans="1:18" x14ac:dyDescent="0.25">
      <c r="A911" s="6">
        <v>10591</v>
      </c>
      <c r="B911" s="6" t="s">
        <v>146</v>
      </c>
      <c r="C911" s="6" t="s">
        <v>24</v>
      </c>
      <c r="D911" s="6">
        <v>10</v>
      </c>
      <c r="E911" s="6">
        <v>7.8000000000000007</v>
      </c>
      <c r="F911" s="6">
        <v>14</v>
      </c>
      <c r="G911" s="6" t="s">
        <v>217</v>
      </c>
      <c r="H911" s="6" t="s">
        <v>218</v>
      </c>
      <c r="I911" s="6" t="s">
        <v>200</v>
      </c>
      <c r="J911" s="7">
        <v>42223</v>
      </c>
      <c r="K911" s="12">
        <f>Ventas[[#This Row],[Unit Price]]*Ventas[[#This Row],[Quantity]]</f>
        <v>140</v>
      </c>
      <c r="L911" s="12">
        <f>Ventas[[#This Row],[Unit Cost]]*Ventas[[#This Row],[Quantity]]</f>
        <v>109.20000000000002</v>
      </c>
      <c r="M911" s="14">
        <f>Ventas[[#This Row],[Ingresos]]-Ventas[[#This Row],[Costes]]</f>
        <v>30.799999999999983</v>
      </c>
      <c r="N911" s="14" t="str">
        <f>_xlfn.XLOOKUP(Ventas[[#This Row],[Ship Country]],[1]!Countries[Ship Country],[1]!Countries[Area],"No registrado")</f>
        <v>Nord Europe</v>
      </c>
      <c r="O911" s="14" t="str">
        <f>_xlfn.XLOOKUP(Ventas[[#This Row],[Ship Country]],[1]!Countries[Ship Country],[1]!Countries[Continent],"No existe")</f>
        <v>Europe</v>
      </c>
      <c r="P911" s="15" t="str">
        <f>_xlfn.XLOOKUP(Ventas[[#This Row],[Category]],[2]!ProdManager[Category],[2]!ProdManager[Prod_Manager])</f>
        <v>Lydia Sinn</v>
      </c>
      <c r="Q911" s="15">
        <f>YEAR(Ventas[[#This Row],[Order Date]])</f>
        <v>2015</v>
      </c>
      <c r="R911" s="15" t="str">
        <f>TEXT(Ventas[[#This Row],[Order Date]],"MMM")</f>
        <v>ago</v>
      </c>
    </row>
    <row r="912" spans="1:18" x14ac:dyDescent="0.25">
      <c r="A912" s="4">
        <v>10591</v>
      </c>
      <c r="B912" s="4" t="s">
        <v>85</v>
      </c>
      <c r="C912" s="4" t="s">
        <v>18</v>
      </c>
      <c r="D912" s="4">
        <v>30</v>
      </c>
      <c r="E912" s="4">
        <v>24.3</v>
      </c>
      <c r="F912" s="4">
        <v>10</v>
      </c>
      <c r="G912" s="4" t="s">
        <v>217</v>
      </c>
      <c r="H912" s="4" t="s">
        <v>218</v>
      </c>
      <c r="I912" s="4" t="s">
        <v>200</v>
      </c>
      <c r="J912" s="5">
        <v>42223</v>
      </c>
      <c r="K912" s="12">
        <f>Ventas[[#This Row],[Unit Price]]*Ventas[[#This Row],[Quantity]]</f>
        <v>300</v>
      </c>
      <c r="L912" s="12">
        <f>Ventas[[#This Row],[Unit Cost]]*Ventas[[#This Row],[Quantity]]</f>
        <v>243</v>
      </c>
      <c r="M912" s="14">
        <f>Ventas[[#This Row],[Ingresos]]-Ventas[[#This Row],[Costes]]</f>
        <v>57</v>
      </c>
      <c r="N912" s="14" t="str">
        <f>_xlfn.XLOOKUP(Ventas[[#This Row],[Ship Country]],[1]!Countries[Ship Country],[1]!Countries[Area],"No registrado")</f>
        <v>Nord Europe</v>
      </c>
      <c r="O912" s="14" t="str">
        <f>_xlfn.XLOOKUP(Ventas[[#This Row],[Ship Country]],[1]!Countries[Ship Country],[1]!Countries[Continent],"No existe")</f>
        <v>Europe</v>
      </c>
      <c r="P912" s="15" t="str">
        <f>_xlfn.XLOOKUP(Ventas[[#This Row],[Category]],[2]!ProdManager[Category],[2]!ProdManager[Prod_Manager])</f>
        <v>Marc Caine</v>
      </c>
      <c r="Q912" s="15">
        <f>YEAR(Ventas[[#This Row],[Order Date]])</f>
        <v>2015</v>
      </c>
      <c r="R912" s="15" t="str">
        <f>TEXT(Ventas[[#This Row],[Order Date]],"MMM")</f>
        <v>ago</v>
      </c>
    </row>
    <row r="913" spans="1:18" x14ac:dyDescent="0.25">
      <c r="A913" s="6">
        <v>10591</v>
      </c>
      <c r="B913" s="6" t="s">
        <v>145</v>
      </c>
      <c r="C913" s="6" t="s">
        <v>46</v>
      </c>
      <c r="D913" s="6">
        <v>7.45</v>
      </c>
      <c r="E913" s="6">
        <v>5.5875000000000004</v>
      </c>
      <c r="F913" s="6">
        <v>50</v>
      </c>
      <c r="G913" s="6" t="s">
        <v>217</v>
      </c>
      <c r="H913" s="6" t="s">
        <v>218</v>
      </c>
      <c r="I913" s="6" t="s">
        <v>200</v>
      </c>
      <c r="J913" s="7">
        <v>42223</v>
      </c>
      <c r="K913" s="12">
        <f>Ventas[[#This Row],[Unit Price]]*Ventas[[#This Row],[Quantity]]</f>
        <v>372.5</v>
      </c>
      <c r="L913" s="12">
        <f>Ventas[[#This Row],[Unit Cost]]*Ventas[[#This Row],[Quantity]]</f>
        <v>279.375</v>
      </c>
      <c r="M913" s="14">
        <f>Ventas[[#This Row],[Ingresos]]-Ventas[[#This Row],[Costes]]</f>
        <v>93.125</v>
      </c>
      <c r="N913" s="14" t="str">
        <f>_xlfn.XLOOKUP(Ventas[[#This Row],[Ship Country]],[1]!Countries[Ship Country],[1]!Countries[Area],"No registrado")</f>
        <v>Nord Europe</v>
      </c>
      <c r="O913" s="14" t="str">
        <f>_xlfn.XLOOKUP(Ventas[[#This Row],[Ship Country]],[1]!Countries[Ship Country],[1]!Countries[Continent],"No existe")</f>
        <v>Europe</v>
      </c>
      <c r="P913" s="15" t="str">
        <f>_xlfn.XLOOKUP(Ventas[[#This Row],[Category]],[2]!ProdManager[Category],[2]!ProdManager[Prod_Manager])</f>
        <v>John Matter</v>
      </c>
      <c r="Q913" s="15">
        <f>YEAR(Ventas[[#This Row],[Order Date]])</f>
        <v>2015</v>
      </c>
      <c r="R913" s="15" t="str">
        <f>TEXT(Ventas[[#This Row],[Order Date]],"MMM")</f>
        <v>ago</v>
      </c>
    </row>
    <row r="914" spans="1:18" x14ac:dyDescent="0.25">
      <c r="A914" s="4">
        <v>10592</v>
      </c>
      <c r="B914" s="4" t="s">
        <v>134</v>
      </c>
      <c r="C914" s="4" t="s">
        <v>24</v>
      </c>
      <c r="D914" s="4">
        <v>15.5</v>
      </c>
      <c r="E914" s="4">
        <v>11.47</v>
      </c>
      <c r="F914" s="4">
        <v>25</v>
      </c>
      <c r="G914" s="4" t="s">
        <v>127</v>
      </c>
      <c r="H914" s="4" t="s">
        <v>128</v>
      </c>
      <c r="I914" s="4" t="s">
        <v>21</v>
      </c>
      <c r="J914" s="5">
        <v>42224</v>
      </c>
      <c r="K914" s="12">
        <f>Ventas[[#This Row],[Unit Price]]*Ventas[[#This Row],[Quantity]]</f>
        <v>387.5</v>
      </c>
      <c r="L914" s="12">
        <f>Ventas[[#This Row],[Unit Cost]]*Ventas[[#This Row],[Quantity]]</f>
        <v>286.75</v>
      </c>
      <c r="M914" s="14">
        <f>Ventas[[#This Row],[Ingresos]]-Ventas[[#This Row],[Costes]]</f>
        <v>100.75</v>
      </c>
      <c r="N914" s="14" t="str">
        <f>_xlfn.XLOOKUP(Ventas[[#This Row],[Ship Country]],[1]!Countries[Ship Country],[1]!Countries[Area],"No registrado")</f>
        <v>Nord Europe</v>
      </c>
      <c r="O914" s="14" t="str">
        <f>_xlfn.XLOOKUP(Ventas[[#This Row],[Ship Country]],[1]!Countries[Ship Country],[1]!Countries[Continent],"No existe")</f>
        <v>Europe</v>
      </c>
      <c r="P914" s="15" t="str">
        <f>_xlfn.XLOOKUP(Ventas[[#This Row],[Category]],[2]!ProdManager[Category],[2]!ProdManager[Prod_Manager])</f>
        <v>Lydia Sinn</v>
      </c>
      <c r="Q914" s="15">
        <f>YEAR(Ventas[[#This Row],[Order Date]])</f>
        <v>2015</v>
      </c>
      <c r="R914" s="15" t="str">
        <f>TEXT(Ventas[[#This Row],[Order Date]],"MMM")</f>
        <v>ago</v>
      </c>
    </row>
    <row r="915" spans="1:18" x14ac:dyDescent="0.25">
      <c r="A915" s="6">
        <v>10592</v>
      </c>
      <c r="B915" s="6" t="s">
        <v>189</v>
      </c>
      <c r="C915" s="6" t="s">
        <v>35</v>
      </c>
      <c r="D915" s="6">
        <v>31.23</v>
      </c>
      <c r="E915" s="6">
        <v>20.611799999999999</v>
      </c>
      <c r="F915" s="6">
        <v>5</v>
      </c>
      <c r="G915" s="6" t="s">
        <v>127</v>
      </c>
      <c r="H915" s="6" t="s">
        <v>128</v>
      </c>
      <c r="I915" s="6" t="s">
        <v>21</v>
      </c>
      <c r="J915" s="7">
        <v>42224</v>
      </c>
      <c r="K915" s="12">
        <f>Ventas[[#This Row],[Unit Price]]*Ventas[[#This Row],[Quantity]]</f>
        <v>156.15</v>
      </c>
      <c r="L915" s="12">
        <f>Ventas[[#This Row],[Unit Cost]]*Ventas[[#This Row],[Quantity]]</f>
        <v>103.059</v>
      </c>
      <c r="M915" s="14">
        <f>Ventas[[#This Row],[Ingresos]]-Ventas[[#This Row],[Costes]]</f>
        <v>53.091000000000008</v>
      </c>
      <c r="N915" s="14" t="str">
        <f>_xlfn.XLOOKUP(Ventas[[#This Row],[Ship Country]],[1]!Countries[Ship Country],[1]!Countries[Area],"No registrado")</f>
        <v>Nord Europe</v>
      </c>
      <c r="O915" s="14" t="str">
        <f>_xlfn.XLOOKUP(Ventas[[#This Row],[Ship Country]],[1]!Countries[Ship Country],[1]!Countries[Continent],"No existe")</f>
        <v>Europe</v>
      </c>
      <c r="P915" s="15" t="str">
        <f>_xlfn.XLOOKUP(Ventas[[#This Row],[Category]],[2]!ProdManager[Category],[2]!ProdManager[Prod_Manager])</f>
        <v>Lydia Sinn</v>
      </c>
      <c r="Q915" s="15">
        <f>YEAR(Ventas[[#This Row],[Order Date]])</f>
        <v>2015</v>
      </c>
      <c r="R915" s="15" t="str">
        <f>TEXT(Ventas[[#This Row],[Order Date]],"MMM")</f>
        <v>ago</v>
      </c>
    </row>
    <row r="916" spans="1:18" x14ac:dyDescent="0.25">
      <c r="A916" s="4">
        <v>10593</v>
      </c>
      <c r="B916" s="4" t="s">
        <v>34</v>
      </c>
      <c r="C916" s="4" t="s">
        <v>35</v>
      </c>
      <c r="D916" s="4">
        <v>81</v>
      </c>
      <c r="E916" s="4">
        <v>53.459999999999994</v>
      </c>
      <c r="F916" s="4">
        <v>21</v>
      </c>
      <c r="G916" s="4" t="s">
        <v>127</v>
      </c>
      <c r="H916" s="4" t="s">
        <v>128</v>
      </c>
      <c r="I916" s="4" t="s">
        <v>21</v>
      </c>
      <c r="J916" s="5">
        <v>42225</v>
      </c>
      <c r="K916" s="12">
        <f>Ventas[[#This Row],[Unit Price]]*Ventas[[#This Row],[Quantity]]</f>
        <v>1701</v>
      </c>
      <c r="L916" s="12">
        <f>Ventas[[#This Row],[Unit Cost]]*Ventas[[#This Row],[Quantity]]</f>
        <v>1122.6599999999999</v>
      </c>
      <c r="M916" s="14">
        <f>Ventas[[#This Row],[Ingresos]]-Ventas[[#This Row],[Costes]]</f>
        <v>578.34000000000015</v>
      </c>
      <c r="N916" s="14" t="str">
        <f>_xlfn.XLOOKUP(Ventas[[#This Row],[Ship Country]],[1]!Countries[Ship Country],[1]!Countries[Area],"No registrado")</f>
        <v>Nord Europe</v>
      </c>
      <c r="O916" s="14" t="str">
        <f>_xlfn.XLOOKUP(Ventas[[#This Row],[Ship Country]],[1]!Countries[Ship Country],[1]!Countries[Continent],"No existe")</f>
        <v>Europe</v>
      </c>
      <c r="P916" s="15" t="str">
        <f>_xlfn.XLOOKUP(Ventas[[#This Row],[Category]],[2]!ProdManager[Category],[2]!ProdManager[Prod_Manager])</f>
        <v>Lydia Sinn</v>
      </c>
      <c r="Q916" s="15">
        <f>YEAR(Ventas[[#This Row],[Order Date]])</f>
        <v>2015</v>
      </c>
      <c r="R916" s="15" t="str">
        <f>TEXT(Ventas[[#This Row],[Order Date]],"MMM")</f>
        <v>ago</v>
      </c>
    </row>
    <row r="917" spans="1:18" x14ac:dyDescent="0.25">
      <c r="A917" s="6">
        <v>10593</v>
      </c>
      <c r="B917" s="6" t="s">
        <v>155</v>
      </c>
      <c r="C917" s="6" t="s">
        <v>15</v>
      </c>
      <c r="D917" s="6">
        <v>36</v>
      </c>
      <c r="E917" s="6">
        <v>27</v>
      </c>
      <c r="F917" s="6">
        <v>20</v>
      </c>
      <c r="G917" s="6" t="s">
        <v>127</v>
      </c>
      <c r="H917" s="6" t="s">
        <v>128</v>
      </c>
      <c r="I917" s="6" t="s">
        <v>21</v>
      </c>
      <c r="J917" s="7">
        <v>42225</v>
      </c>
      <c r="K917" s="12">
        <f>Ventas[[#This Row],[Unit Price]]*Ventas[[#This Row],[Quantity]]</f>
        <v>720</v>
      </c>
      <c r="L917" s="12">
        <f>Ventas[[#This Row],[Unit Cost]]*Ventas[[#This Row],[Quantity]]</f>
        <v>540</v>
      </c>
      <c r="M917" s="14">
        <f>Ventas[[#This Row],[Ingresos]]-Ventas[[#This Row],[Costes]]</f>
        <v>180</v>
      </c>
      <c r="N917" s="14" t="str">
        <f>_xlfn.XLOOKUP(Ventas[[#This Row],[Ship Country]],[1]!Countries[Ship Country],[1]!Countries[Area],"No registrado")</f>
        <v>Nord Europe</v>
      </c>
      <c r="O917" s="14" t="str">
        <f>_xlfn.XLOOKUP(Ventas[[#This Row],[Ship Country]],[1]!Countries[Ship Country],[1]!Countries[Continent],"No existe")</f>
        <v>Europe</v>
      </c>
      <c r="P917" s="15" t="str">
        <f>_xlfn.XLOOKUP(Ventas[[#This Row],[Category]],[2]!ProdManager[Category],[2]!ProdManager[Prod_Manager])</f>
        <v>Peter Stone</v>
      </c>
      <c r="Q917" s="15">
        <f>YEAR(Ventas[[#This Row],[Order Date]])</f>
        <v>2015</v>
      </c>
      <c r="R917" s="15" t="str">
        <f>TEXT(Ventas[[#This Row],[Order Date]],"MMM")</f>
        <v>ago</v>
      </c>
    </row>
    <row r="918" spans="1:18" x14ac:dyDescent="0.25">
      <c r="A918" s="4">
        <v>10593</v>
      </c>
      <c r="B918" s="4" t="s">
        <v>101</v>
      </c>
      <c r="C918" s="4" t="s">
        <v>43</v>
      </c>
      <c r="D918" s="4">
        <v>18</v>
      </c>
      <c r="E918" s="4">
        <v>16.38</v>
      </c>
      <c r="F918" s="4">
        <v>4</v>
      </c>
      <c r="G918" s="4" t="s">
        <v>127</v>
      </c>
      <c r="H918" s="4" t="s">
        <v>128</v>
      </c>
      <c r="I918" s="4" t="s">
        <v>21</v>
      </c>
      <c r="J918" s="5">
        <v>42225</v>
      </c>
      <c r="K918" s="12">
        <f>Ventas[[#This Row],[Unit Price]]*Ventas[[#This Row],[Quantity]]</f>
        <v>72</v>
      </c>
      <c r="L918" s="12">
        <f>Ventas[[#This Row],[Unit Cost]]*Ventas[[#This Row],[Quantity]]</f>
        <v>65.52</v>
      </c>
      <c r="M918" s="14">
        <f>Ventas[[#This Row],[Ingresos]]-Ventas[[#This Row],[Costes]]</f>
        <v>6.480000000000004</v>
      </c>
      <c r="N918" s="14" t="str">
        <f>_xlfn.XLOOKUP(Ventas[[#This Row],[Ship Country]],[1]!Countries[Ship Country],[1]!Countries[Area],"No registrado")</f>
        <v>Nord Europe</v>
      </c>
      <c r="O918" s="14" t="str">
        <f>_xlfn.XLOOKUP(Ventas[[#This Row],[Ship Country]],[1]!Countries[Ship Country],[1]!Countries[Continent],"No existe")</f>
        <v>Europe</v>
      </c>
      <c r="P918" s="15" t="str">
        <f>_xlfn.XLOOKUP(Ventas[[#This Row],[Category]],[2]!ProdManager[Category],[2]!ProdManager[Prod_Manager])</f>
        <v>John Matter</v>
      </c>
      <c r="Q918" s="15">
        <f>YEAR(Ventas[[#This Row],[Order Date]])</f>
        <v>2015</v>
      </c>
      <c r="R918" s="15" t="str">
        <f>TEXT(Ventas[[#This Row],[Order Date]],"MMM")</f>
        <v>ago</v>
      </c>
    </row>
    <row r="919" spans="1:18" x14ac:dyDescent="0.25">
      <c r="A919" s="6">
        <v>10594</v>
      </c>
      <c r="B919" s="6" t="s">
        <v>177</v>
      </c>
      <c r="C919" s="6" t="s">
        <v>10</v>
      </c>
      <c r="D919" s="6">
        <v>7</v>
      </c>
      <c r="E919" s="6">
        <v>5.3900000000000006</v>
      </c>
      <c r="F919" s="6">
        <v>24</v>
      </c>
      <c r="G919" s="6" t="s">
        <v>164</v>
      </c>
      <c r="H919" s="6" t="s">
        <v>165</v>
      </c>
      <c r="I919" s="6" t="s">
        <v>84</v>
      </c>
      <c r="J919" s="7">
        <v>42225</v>
      </c>
      <c r="K919" s="12">
        <f>Ventas[[#This Row],[Unit Price]]*Ventas[[#This Row],[Quantity]]</f>
        <v>168</v>
      </c>
      <c r="L919" s="12">
        <f>Ventas[[#This Row],[Unit Cost]]*Ventas[[#This Row],[Quantity]]</f>
        <v>129.36000000000001</v>
      </c>
      <c r="M919" s="14">
        <f>Ventas[[#This Row],[Ingresos]]-Ventas[[#This Row],[Costes]]</f>
        <v>38.639999999999986</v>
      </c>
      <c r="N919" s="14" t="str">
        <f>_xlfn.XLOOKUP(Ventas[[#This Row],[Ship Country]],[1]!Countries[Ship Country],[1]!Countries[Area],"No registrado")</f>
        <v>Nord America</v>
      </c>
      <c r="O919" s="14" t="str">
        <f>_xlfn.XLOOKUP(Ventas[[#This Row],[Ship Country]],[1]!Countries[Ship Country],[1]!Countries[Continent],"No existe")</f>
        <v>America</v>
      </c>
      <c r="P919" s="15" t="str">
        <f>_xlfn.XLOOKUP(Ventas[[#This Row],[Category]],[2]!ProdManager[Category],[2]!ProdManager[Prod_Manager])</f>
        <v>Marc Caine</v>
      </c>
      <c r="Q919" s="15">
        <f>YEAR(Ventas[[#This Row],[Order Date]])</f>
        <v>2015</v>
      </c>
      <c r="R919" s="15" t="str">
        <f>TEXT(Ventas[[#This Row],[Order Date]],"MMM")</f>
        <v>ago</v>
      </c>
    </row>
    <row r="920" spans="1:18" x14ac:dyDescent="0.25">
      <c r="A920" s="4">
        <v>10594</v>
      </c>
      <c r="B920" s="4" t="s">
        <v>174</v>
      </c>
      <c r="C920" s="4" t="s">
        <v>29</v>
      </c>
      <c r="D920" s="4">
        <v>13.25</v>
      </c>
      <c r="E920" s="4">
        <v>10.600000000000001</v>
      </c>
      <c r="F920" s="4">
        <v>30</v>
      </c>
      <c r="G920" s="4" t="s">
        <v>164</v>
      </c>
      <c r="H920" s="4" t="s">
        <v>165</v>
      </c>
      <c r="I920" s="4" t="s">
        <v>84</v>
      </c>
      <c r="J920" s="5">
        <v>42225</v>
      </c>
      <c r="K920" s="12">
        <f>Ventas[[#This Row],[Unit Price]]*Ventas[[#This Row],[Quantity]]</f>
        <v>397.5</v>
      </c>
      <c r="L920" s="12">
        <f>Ventas[[#This Row],[Unit Cost]]*Ventas[[#This Row],[Quantity]]</f>
        <v>318.00000000000006</v>
      </c>
      <c r="M920" s="14">
        <f>Ventas[[#This Row],[Ingresos]]-Ventas[[#This Row],[Costes]]</f>
        <v>79.499999999999943</v>
      </c>
      <c r="N920" s="14" t="str">
        <f>_xlfn.XLOOKUP(Ventas[[#This Row],[Ship Country]],[1]!Countries[Ship Country],[1]!Countries[Area],"No registrado")</f>
        <v>Nord America</v>
      </c>
      <c r="O920" s="14" t="str">
        <f>_xlfn.XLOOKUP(Ventas[[#This Row],[Ship Country]],[1]!Countries[Ship Country],[1]!Countries[Continent],"No existe")</f>
        <v>America</v>
      </c>
      <c r="P920" s="15" t="str">
        <f>_xlfn.XLOOKUP(Ventas[[#This Row],[Category]],[2]!ProdManager[Category],[2]!ProdManager[Prod_Manager])</f>
        <v>Peter Stone</v>
      </c>
      <c r="Q920" s="15">
        <f>YEAR(Ventas[[#This Row],[Order Date]])</f>
        <v>2015</v>
      </c>
      <c r="R920" s="15" t="str">
        <f>TEXT(Ventas[[#This Row],[Order Date]],"MMM")</f>
        <v>ago</v>
      </c>
    </row>
    <row r="921" spans="1:18" x14ac:dyDescent="0.25">
      <c r="A921" s="6">
        <v>10595</v>
      </c>
      <c r="B921" s="6" t="s">
        <v>81</v>
      </c>
      <c r="C921" s="6" t="s">
        <v>43</v>
      </c>
      <c r="D921" s="6">
        <v>18</v>
      </c>
      <c r="E921" s="6">
        <v>16.560000000000002</v>
      </c>
      <c r="F921" s="6">
        <v>30</v>
      </c>
      <c r="G921" s="6" t="s">
        <v>66</v>
      </c>
      <c r="H921" s="6" t="s">
        <v>67</v>
      </c>
      <c r="I921" s="6" t="s">
        <v>68</v>
      </c>
      <c r="J921" s="7">
        <v>42226</v>
      </c>
      <c r="K921" s="12">
        <f>Ventas[[#This Row],[Unit Price]]*Ventas[[#This Row],[Quantity]]</f>
        <v>540</v>
      </c>
      <c r="L921" s="12">
        <f>Ventas[[#This Row],[Unit Cost]]*Ventas[[#This Row],[Quantity]]</f>
        <v>496.80000000000007</v>
      </c>
      <c r="M921" s="14">
        <f>Ventas[[#This Row],[Ingresos]]-Ventas[[#This Row],[Costes]]</f>
        <v>43.199999999999932</v>
      </c>
      <c r="N921" s="14" t="str">
        <f>_xlfn.XLOOKUP(Ventas[[#This Row],[Ship Country]],[1]!Countries[Ship Country],[1]!Countries[Area],"No registrado")</f>
        <v>Nord Europe</v>
      </c>
      <c r="O921" s="14" t="str">
        <f>_xlfn.XLOOKUP(Ventas[[#This Row],[Ship Country]],[1]!Countries[Ship Country],[1]!Countries[Continent],"No existe")</f>
        <v>Europe</v>
      </c>
      <c r="P921" s="15" t="str">
        <f>_xlfn.XLOOKUP(Ventas[[#This Row],[Category]],[2]!ProdManager[Category],[2]!ProdManager[Prod_Manager])</f>
        <v>John Matter</v>
      </c>
      <c r="Q921" s="15">
        <f>YEAR(Ventas[[#This Row],[Order Date]])</f>
        <v>2015</v>
      </c>
      <c r="R921" s="15" t="str">
        <f>TEXT(Ventas[[#This Row],[Order Date]],"MMM")</f>
        <v>ago</v>
      </c>
    </row>
    <row r="922" spans="1:18" x14ac:dyDescent="0.25">
      <c r="A922" s="4">
        <v>10595</v>
      </c>
      <c r="B922" s="4" t="s">
        <v>239</v>
      </c>
      <c r="C922" s="4" t="s">
        <v>24</v>
      </c>
      <c r="D922" s="4">
        <v>28.5</v>
      </c>
      <c r="E922" s="4">
        <v>22.515000000000001</v>
      </c>
      <c r="F922" s="4">
        <v>120</v>
      </c>
      <c r="G922" s="4" t="s">
        <v>66</v>
      </c>
      <c r="H922" s="4" t="s">
        <v>67</v>
      </c>
      <c r="I922" s="4" t="s">
        <v>68</v>
      </c>
      <c r="J922" s="5">
        <v>42226</v>
      </c>
      <c r="K922" s="12">
        <f>Ventas[[#This Row],[Unit Price]]*Ventas[[#This Row],[Quantity]]</f>
        <v>3420</v>
      </c>
      <c r="L922" s="12">
        <f>Ventas[[#This Row],[Unit Cost]]*Ventas[[#This Row],[Quantity]]</f>
        <v>2701.8</v>
      </c>
      <c r="M922" s="14">
        <f>Ventas[[#This Row],[Ingresos]]-Ventas[[#This Row],[Costes]]</f>
        <v>718.19999999999982</v>
      </c>
      <c r="N922" s="14" t="str">
        <f>_xlfn.XLOOKUP(Ventas[[#This Row],[Ship Country]],[1]!Countries[Ship Country],[1]!Countries[Area],"No registrado")</f>
        <v>Nord Europe</v>
      </c>
      <c r="O922" s="14" t="str">
        <f>_xlfn.XLOOKUP(Ventas[[#This Row],[Ship Country]],[1]!Countries[Ship Country],[1]!Countries[Continent],"No existe")</f>
        <v>Europe</v>
      </c>
      <c r="P922" s="15" t="str">
        <f>_xlfn.XLOOKUP(Ventas[[#This Row],[Category]],[2]!ProdManager[Category],[2]!ProdManager[Prod_Manager])</f>
        <v>Lydia Sinn</v>
      </c>
      <c r="Q922" s="15">
        <f>YEAR(Ventas[[#This Row],[Order Date]])</f>
        <v>2015</v>
      </c>
      <c r="R922" s="15" t="str">
        <f>TEXT(Ventas[[#This Row],[Order Date]],"MMM")</f>
        <v>ago</v>
      </c>
    </row>
    <row r="923" spans="1:18" x14ac:dyDescent="0.25">
      <c r="A923" s="6">
        <v>10595</v>
      </c>
      <c r="B923" s="6" t="s">
        <v>155</v>
      </c>
      <c r="C923" s="6" t="s">
        <v>15</v>
      </c>
      <c r="D923" s="6">
        <v>36</v>
      </c>
      <c r="E923" s="6">
        <v>30.599999999999998</v>
      </c>
      <c r="F923" s="6">
        <v>65</v>
      </c>
      <c r="G923" s="6" t="s">
        <v>66</v>
      </c>
      <c r="H923" s="6" t="s">
        <v>67</v>
      </c>
      <c r="I923" s="6" t="s">
        <v>68</v>
      </c>
      <c r="J923" s="7">
        <v>42226</v>
      </c>
      <c r="K923" s="12">
        <f>Ventas[[#This Row],[Unit Price]]*Ventas[[#This Row],[Quantity]]</f>
        <v>2340</v>
      </c>
      <c r="L923" s="12">
        <f>Ventas[[#This Row],[Unit Cost]]*Ventas[[#This Row],[Quantity]]</f>
        <v>1988.9999999999998</v>
      </c>
      <c r="M923" s="14">
        <f>Ventas[[#This Row],[Ingresos]]-Ventas[[#This Row],[Costes]]</f>
        <v>351.00000000000023</v>
      </c>
      <c r="N923" s="14" t="str">
        <f>_xlfn.XLOOKUP(Ventas[[#This Row],[Ship Country]],[1]!Countries[Ship Country],[1]!Countries[Area],"No registrado")</f>
        <v>Nord Europe</v>
      </c>
      <c r="O923" s="14" t="str">
        <f>_xlfn.XLOOKUP(Ventas[[#This Row],[Ship Country]],[1]!Countries[Ship Country],[1]!Countries[Continent],"No existe")</f>
        <v>Europe</v>
      </c>
      <c r="P923" s="15" t="str">
        <f>_xlfn.XLOOKUP(Ventas[[#This Row],[Category]],[2]!ProdManager[Category],[2]!ProdManager[Prod_Manager])</f>
        <v>Peter Stone</v>
      </c>
      <c r="Q923" s="15">
        <f>YEAR(Ventas[[#This Row],[Order Date]])</f>
        <v>2015</v>
      </c>
      <c r="R923" s="15" t="str">
        <f>TEXT(Ventas[[#This Row],[Order Date]],"MMM")</f>
        <v>ago</v>
      </c>
    </row>
    <row r="924" spans="1:18" x14ac:dyDescent="0.25">
      <c r="A924" s="4">
        <v>10596</v>
      </c>
      <c r="B924" s="4" t="s">
        <v>125</v>
      </c>
      <c r="C924" s="4" t="s">
        <v>24</v>
      </c>
      <c r="D924" s="4">
        <v>43.9</v>
      </c>
      <c r="E924" s="4">
        <v>32.485999999999997</v>
      </c>
      <c r="F924" s="4">
        <v>24</v>
      </c>
      <c r="G924" s="4" t="s">
        <v>105</v>
      </c>
      <c r="H924" s="4" t="s">
        <v>106</v>
      </c>
      <c r="I924" s="4" t="s">
        <v>84</v>
      </c>
      <c r="J924" s="5">
        <v>42227</v>
      </c>
      <c r="K924" s="12">
        <f>Ventas[[#This Row],[Unit Price]]*Ventas[[#This Row],[Quantity]]</f>
        <v>1053.5999999999999</v>
      </c>
      <c r="L924" s="12">
        <f>Ventas[[#This Row],[Unit Cost]]*Ventas[[#This Row],[Quantity]]</f>
        <v>779.66399999999999</v>
      </c>
      <c r="M924" s="14">
        <f>Ventas[[#This Row],[Ingresos]]-Ventas[[#This Row],[Costes]]</f>
        <v>273.93599999999992</v>
      </c>
      <c r="N924" s="14" t="str">
        <f>_xlfn.XLOOKUP(Ventas[[#This Row],[Ship Country]],[1]!Countries[Ship Country],[1]!Countries[Area],"No registrado")</f>
        <v>Nord America</v>
      </c>
      <c r="O924" s="14" t="str">
        <f>_xlfn.XLOOKUP(Ventas[[#This Row],[Ship Country]],[1]!Countries[Ship Country],[1]!Countries[Continent],"No existe")</f>
        <v>America</v>
      </c>
      <c r="P924" s="15" t="str">
        <f>_xlfn.XLOOKUP(Ventas[[#This Row],[Category]],[2]!ProdManager[Category],[2]!ProdManager[Prod_Manager])</f>
        <v>Lydia Sinn</v>
      </c>
      <c r="Q924" s="15">
        <f>YEAR(Ventas[[#This Row],[Order Date]])</f>
        <v>2015</v>
      </c>
      <c r="R924" s="15" t="str">
        <f>TEXT(Ventas[[#This Row],[Order Date]],"MMM")</f>
        <v>ago</v>
      </c>
    </row>
    <row r="925" spans="1:18" x14ac:dyDescent="0.25">
      <c r="A925" s="6">
        <v>10596</v>
      </c>
      <c r="B925" s="6" t="s">
        <v>129</v>
      </c>
      <c r="C925" s="6" t="s">
        <v>43</v>
      </c>
      <c r="D925" s="6">
        <v>7.75</v>
      </c>
      <c r="E925" s="6">
        <v>7.13</v>
      </c>
      <c r="F925" s="6">
        <v>30</v>
      </c>
      <c r="G925" s="6" t="s">
        <v>105</v>
      </c>
      <c r="H925" s="6" t="s">
        <v>106</v>
      </c>
      <c r="I925" s="6" t="s">
        <v>84</v>
      </c>
      <c r="J925" s="7">
        <v>42227</v>
      </c>
      <c r="K925" s="12">
        <f>Ventas[[#This Row],[Unit Price]]*Ventas[[#This Row],[Quantity]]</f>
        <v>232.5</v>
      </c>
      <c r="L925" s="12">
        <f>Ventas[[#This Row],[Unit Cost]]*Ventas[[#This Row],[Quantity]]</f>
        <v>213.9</v>
      </c>
      <c r="M925" s="14">
        <f>Ventas[[#This Row],[Ingresos]]-Ventas[[#This Row],[Costes]]</f>
        <v>18.599999999999994</v>
      </c>
      <c r="N925" s="14" t="str">
        <f>_xlfn.XLOOKUP(Ventas[[#This Row],[Ship Country]],[1]!Countries[Ship Country],[1]!Countries[Area],"No registrado")</f>
        <v>Nord America</v>
      </c>
      <c r="O925" s="14" t="str">
        <f>_xlfn.XLOOKUP(Ventas[[#This Row],[Ship Country]],[1]!Countries[Ship Country],[1]!Countries[Continent],"No existe")</f>
        <v>America</v>
      </c>
      <c r="P925" s="15" t="str">
        <f>_xlfn.XLOOKUP(Ventas[[#This Row],[Category]],[2]!ProdManager[Category],[2]!ProdManager[Prod_Manager])</f>
        <v>John Matter</v>
      </c>
      <c r="Q925" s="15">
        <f>YEAR(Ventas[[#This Row],[Order Date]])</f>
        <v>2015</v>
      </c>
      <c r="R925" s="15" t="str">
        <f>TEXT(Ventas[[#This Row],[Order Date]],"MMM")</f>
        <v>ago</v>
      </c>
    </row>
    <row r="926" spans="1:18" x14ac:dyDescent="0.25">
      <c r="A926" s="4">
        <v>10596</v>
      </c>
      <c r="B926" s="4" t="s">
        <v>86</v>
      </c>
      <c r="C926" s="4" t="s">
        <v>10</v>
      </c>
      <c r="D926" s="4">
        <v>38</v>
      </c>
      <c r="E926" s="4">
        <v>31.160000000000004</v>
      </c>
      <c r="F926" s="4">
        <v>5</v>
      </c>
      <c r="G926" s="4" t="s">
        <v>105</v>
      </c>
      <c r="H926" s="4" t="s">
        <v>106</v>
      </c>
      <c r="I926" s="4" t="s">
        <v>84</v>
      </c>
      <c r="J926" s="5">
        <v>42227</v>
      </c>
      <c r="K926" s="12">
        <f>Ventas[[#This Row],[Unit Price]]*Ventas[[#This Row],[Quantity]]</f>
        <v>190</v>
      </c>
      <c r="L926" s="12">
        <f>Ventas[[#This Row],[Unit Cost]]*Ventas[[#This Row],[Quantity]]</f>
        <v>155.80000000000001</v>
      </c>
      <c r="M926" s="14">
        <f>Ventas[[#This Row],[Ingresos]]-Ventas[[#This Row],[Costes]]</f>
        <v>34.199999999999989</v>
      </c>
      <c r="N926" s="14" t="str">
        <f>_xlfn.XLOOKUP(Ventas[[#This Row],[Ship Country]],[1]!Countries[Ship Country],[1]!Countries[Area],"No registrado")</f>
        <v>Nord America</v>
      </c>
      <c r="O926" s="14" t="str">
        <f>_xlfn.XLOOKUP(Ventas[[#This Row],[Ship Country]],[1]!Countries[Ship Country],[1]!Countries[Continent],"No existe")</f>
        <v>America</v>
      </c>
      <c r="P926" s="15" t="str">
        <f>_xlfn.XLOOKUP(Ventas[[#This Row],[Category]],[2]!ProdManager[Category],[2]!ProdManager[Prod_Manager])</f>
        <v>Marc Caine</v>
      </c>
      <c r="Q926" s="15">
        <f>YEAR(Ventas[[#This Row],[Order Date]])</f>
        <v>2015</v>
      </c>
      <c r="R926" s="15" t="str">
        <f>TEXT(Ventas[[#This Row],[Order Date]],"MMM")</f>
        <v>ago</v>
      </c>
    </row>
    <row r="927" spans="1:18" x14ac:dyDescent="0.25">
      <c r="A927" s="6">
        <v>10597</v>
      </c>
      <c r="B927" s="6" t="s">
        <v>51</v>
      </c>
      <c r="C927" s="6" t="s">
        <v>43</v>
      </c>
      <c r="D927" s="6">
        <v>4.5</v>
      </c>
      <c r="E927" s="6">
        <v>3.96</v>
      </c>
      <c r="F927" s="6">
        <v>35</v>
      </c>
      <c r="G927" s="6" t="s">
        <v>206</v>
      </c>
      <c r="H927" s="6" t="s">
        <v>207</v>
      </c>
      <c r="I927" s="6" t="s">
        <v>68</v>
      </c>
      <c r="J927" s="7">
        <v>42227</v>
      </c>
      <c r="K927" s="12">
        <f>Ventas[[#This Row],[Unit Price]]*Ventas[[#This Row],[Quantity]]</f>
        <v>157.5</v>
      </c>
      <c r="L927" s="12">
        <f>Ventas[[#This Row],[Unit Cost]]*Ventas[[#This Row],[Quantity]]</f>
        <v>138.6</v>
      </c>
      <c r="M927" s="14">
        <f>Ventas[[#This Row],[Ingresos]]-Ventas[[#This Row],[Costes]]</f>
        <v>18.900000000000006</v>
      </c>
      <c r="N927" s="14" t="str">
        <f>_xlfn.XLOOKUP(Ventas[[#This Row],[Ship Country]],[1]!Countries[Ship Country],[1]!Countries[Area],"No registrado")</f>
        <v>Nord Europe</v>
      </c>
      <c r="O927" s="14" t="str">
        <f>_xlfn.XLOOKUP(Ventas[[#This Row],[Ship Country]],[1]!Countries[Ship Country],[1]!Countries[Continent],"No existe")</f>
        <v>Europe</v>
      </c>
      <c r="P927" s="15" t="str">
        <f>_xlfn.XLOOKUP(Ventas[[#This Row],[Category]],[2]!ProdManager[Category],[2]!ProdManager[Prod_Manager])</f>
        <v>John Matter</v>
      </c>
      <c r="Q927" s="15">
        <f>YEAR(Ventas[[#This Row],[Order Date]])</f>
        <v>2015</v>
      </c>
      <c r="R927" s="15" t="str">
        <f>TEXT(Ventas[[#This Row],[Order Date]],"MMM")</f>
        <v>ago</v>
      </c>
    </row>
    <row r="928" spans="1:18" x14ac:dyDescent="0.25">
      <c r="A928" s="4">
        <v>10597</v>
      </c>
      <c r="B928" s="4" t="s">
        <v>33</v>
      </c>
      <c r="C928" s="4" t="s">
        <v>10</v>
      </c>
      <c r="D928" s="4">
        <v>19.5</v>
      </c>
      <c r="E928" s="4">
        <v>15.600000000000001</v>
      </c>
      <c r="F928" s="4">
        <v>20</v>
      </c>
      <c r="G928" s="4" t="s">
        <v>206</v>
      </c>
      <c r="H928" s="4" t="s">
        <v>207</v>
      </c>
      <c r="I928" s="4" t="s">
        <v>68</v>
      </c>
      <c r="J928" s="5">
        <v>42227</v>
      </c>
      <c r="K928" s="12">
        <f>Ventas[[#This Row],[Unit Price]]*Ventas[[#This Row],[Quantity]]</f>
        <v>390</v>
      </c>
      <c r="L928" s="12">
        <f>Ventas[[#This Row],[Unit Cost]]*Ventas[[#This Row],[Quantity]]</f>
        <v>312</v>
      </c>
      <c r="M928" s="14">
        <f>Ventas[[#This Row],[Ingresos]]-Ventas[[#This Row],[Costes]]</f>
        <v>78</v>
      </c>
      <c r="N928" s="14" t="str">
        <f>_xlfn.XLOOKUP(Ventas[[#This Row],[Ship Country]],[1]!Countries[Ship Country],[1]!Countries[Area],"No registrado")</f>
        <v>Nord Europe</v>
      </c>
      <c r="O928" s="14" t="str">
        <f>_xlfn.XLOOKUP(Ventas[[#This Row],[Ship Country]],[1]!Countries[Ship Country],[1]!Countries[Continent],"No existe")</f>
        <v>Europe</v>
      </c>
      <c r="P928" s="15" t="str">
        <f>_xlfn.XLOOKUP(Ventas[[#This Row],[Category]],[2]!ProdManager[Category],[2]!ProdManager[Prod_Manager])</f>
        <v>Marc Caine</v>
      </c>
      <c r="Q928" s="15">
        <f>YEAR(Ventas[[#This Row],[Order Date]])</f>
        <v>2015</v>
      </c>
      <c r="R928" s="15" t="str">
        <f>TEXT(Ventas[[#This Row],[Order Date]],"MMM")</f>
        <v>ago</v>
      </c>
    </row>
    <row r="929" spans="1:18" x14ac:dyDescent="0.25">
      <c r="A929" s="6">
        <v>10597</v>
      </c>
      <c r="B929" s="6" t="s">
        <v>23</v>
      </c>
      <c r="C929" s="6" t="s">
        <v>24</v>
      </c>
      <c r="D929" s="6">
        <v>21.05</v>
      </c>
      <c r="E929" s="6">
        <v>16.208500000000001</v>
      </c>
      <c r="F929" s="6">
        <v>12</v>
      </c>
      <c r="G929" s="6" t="s">
        <v>206</v>
      </c>
      <c r="H929" s="6" t="s">
        <v>207</v>
      </c>
      <c r="I929" s="6" t="s">
        <v>68</v>
      </c>
      <c r="J929" s="7">
        <v>42227</v>
      </c>
      <c r="K929" s="12">
        <f>Ventas[[#This Row],[Unit Price]]*Ventas[[#This Row],[Quantity]]</f>
        <v>252.60000000000002</v>
      </c>
      <c r="L929" s="12">
        <f>Ventas[[#This Row],[Unit Cost]]*Ventas[[#This Row],[Quantity]]</f>
        <v>194.50200000000001</v>
      </c>
      <c r="M929" s="14">
        <f>Ventas[[#This Row],[Ingresos]]-Ventas[[#This Row],[Costes]]</f>
        <v>58.098000000000013</v>
      </c>
      <c r="N929" s="14" t="str">
        <f>_xlfn.XLOOKUP(Ventas[[#This Row],[Ship Country]],[1]!Countries[Ship Country],[1]!Countries[Area],"No registrado")</f>
        <v>Nord Europe</v>
      </c>
      <c r="O929" s="14" t="str">
        <f>_xlfn.XLOOKUP(Ventas[[#This Row],[Ship Country]],[1]!Countries[Ship Country],[1]!Countries[Continent],"No existe")</f>
        <v>Europe</v>
      </c>
      <c r="P929" s="15" t="str">
        <f>_xlfn.XLOOKUP(Ventas[[#This Row],[Category]],[2]!ProdManager[Category],[2]!ProdManager[Prod_Manager])</f>
        <v>Lydia Sinn</v>
      </c>
      <c r="Q929" s="15">
        <f>YEAR(Ventas[[#This Row],[Order Date]])</f>
        <v>2015</v>
      </c>
      <c r="R929" s="15" t="str">
        <f>TEXT(Ventas[[#This Row],[Order Date]],"MMM")</f>
        <v>ago</v>
      </c>
    </row>
    <row r="930" spans="1:18" x14ac:dyDescent="0.25">
      <c r="A930" s="4">
        <v>10598</v>
      </c>
      <c r="B930" s="4" t="s">
        <v>62</v>
      </c>
      <c r="C930" s="4" t="s">
        <v>35</v>
      </c>
      <c r="D930" s="4">
        <v>43.9</v>
      </c>
      <c r="E930" s="4">
        <v>28.535</v>
      </c>
      <c r="F930" s="4">
        <v>50</v>
      </c>
      <c r="G930" s="4" t="s">
        <v>82</v>
      </c>
      <c r="H930" s="4" t="s">
        <v>83</v>
      </c>
      <c r="I930" s="4" t="s">
        <v>84</v>
      </c>
      <c r="J930" s="5">
        <v>42230</v>
      </c>
      <c r="K930" s="12">
        <f>Ventas[[#This Row],[Unit Price]]*Ventas[[#This Row],[Quantity]]</f>
        <v>2195</v>
      </c>
      <c r="L930" s="12">
        <f>Ventas[[#This Row],[Unit Cost]]*Ventas[[#This Row],[Quantity]]</f>
        <v>1426.75</v>
      </c>
      <c r="M930" s="14">
        <f>Ventas[[#This Row],[Ingresos]]-Ventas[[#This Row],[Costes]]</f>
        <v>768.25</v>
      </c>
      <c r="N930" s="14" t="str">
        <f>_xlfn.XLOOKUP(Ventas[[#This Row],[Ship Country]],[1]!Countries[Ship Country],[1]!Countries[Area],"No registrado")</f>
        <v>Nord America</v>
      </c>
      <c r="O930" s="14" t="str">
        <f>_xlfn.XLOOKUP(Ventas[[#This Row],[Ship Country]],[1]!Countries[Ship Country],[1]!Countries[Continent],"No existe")</f>
        <v>America</v>
      </c>
      <c r="P930" s="15" t="str">
        <f>_xlfn.XLOOKUP(Ventas[[#This Row],[Category]],[2]!ProdManager[Category],[2]!ProdManager[Prod_Manager])</f>
        <v>Lydia Sinn</v>
      </c>
      <c r="Q930" s="15">
        <f>YEAR(Ventas[[#This Row],[Order Date]])</f>
        <v>2015</v>
      </c>
      <c r="R930" s="15" t="str">
        <f>TEXT(Ventas[[#This Row],[Order Date]],"MMM")</f>
        <v>ago</v>
      </c>
    </row>
    <row r="931" spans="1:18" x14ac:dyDescent="0.25">
      <c r="A931" s="6">
        <v>10598</v>
      </c>
      <c r="B931" s="6" t="s">
        <v>113</v>
      </c>
      <c r="C931" s="6" t="s">
        <v>15</v>
      </c>
      <c r="D931" s="6">
        <v>21.5</v>
      </c>
      <c r="E931" s="6">
        <v>17.415000000000003</v>
      </c>
      <c r="F931" s="6">
        <v>9</v>
      </c>
      <c r="G931" s="6" t="s">
        <v>82</v>
      </c>
      <c r="H931" s="6" t="s">
        <v>83</v>
      </c>
      <c r="I931" s="6" t="s">
        <v>84</v>
      </c>
      <c r="J931" s="7">
        <v>42230</v>
      </c>
      <c r="K931" s="12">
        <f>Ventas[[#This Row],[Unit Price]]*Ventas[[#This Row],[Quantity]]</f>
        <v>193.5</v>
      </c>
      <c r="L931" s="12">
        <f>Ventas[[#This Row],[Unit Cost]]*Ventas[[#This Row],[Quantity]]</f>
        <v>156.73500000000001</v>
      </c>
      <c r="M931" s="14">
        <f>Ventas[[#This Row],[Ingresos]]-Ventas[[#This Row],[Costes]]</f>
        <v>36.764999999999986</v>
      </c>
      <c r="N931" s="14" t="str">
        <f>_xlfn.XLOOKUP(Ventas[[#This Row],[Ship Country]],[1]!Countries[Ship Country],[1]!Countries[Area],"No registrado")</f>
        <v>Nord America</v>
      </c>
      <c r="O931" s="14" t="str">
        <f>_xlfn.XLOOKUP(Ventas[[#This Row],[Ship Country]],[1]!Countries[Ship Country],[1]!Countries[Continent],"No existe")</f>
        <v>America</v>
      </c>
      <c r="P931" s="15" t="str">
        <f>_xlfn.XLOOKUP(Ventas[[#This Row],[Category]],[2]!ProdManager[Category],[2]!ProdManager[Prod_Manager])</f>
        <v>Peter Stone</v>
      </c>
      <c r="Q931" s="15">
        <f>YEAR(Ventas[[#This Row],[Order Date]])</f>
        <v>2015</v>
      </c>
      <c r="R931" s="15" t="str">
        <f>TEXT(Ventas[[#This Row],[Order Date]],"MMM")</f>
        <v>ago</v>
      </c>
    </row>
    <row r="932" spans="1:18" x14ac:dyDescent="0.25">
      <c r="A932" s="4">
        <v>10599</v>
      </c>
      <c r="B932" s="4" t="s">
        <v>78</v>
      </c>
      <c r="C932" s="4" t="s">
        <v>35</v>
      </c>
      <c r="D932" s="4">
        <v>49.3</v>
      </c>
      <c r="E932" s="4">
        <v>33.030999999999992</v>
      </c>
      <c r="F932" s="4">
        <v>10</v>
      </c>
      <c r="G932" s="4" t="s">
        <v>147</v>
      </c>
      <c r="H932" s="4" t="s">
        <v>148</v>
      </c>
      <c r="I932" s="4" t="s">
        <v>149</v>
      </c>
      <c r="J932" s="5">
        <v>42231</v>
      </c>
      <c r="K932" s="12">
        <f>Ventas[[#This Row],[Unit Price]]*Ventas[[#This Row],[Quantity]]</f>
        <v>493</v>
      </c>
      <c r="L932" s="12">
        <f>Ventas[[#This Row],[Unit Cost]]*Ventas[[#This Row],[Quantity]]</f>
        <v>330.30999999999995</v>
      </c>
      <c r="M932" s="14">
        <f>Ventas[[#This Row],[Ingresos]]-Ventas[[#This Row],[Costes]]</f>
        <v>162.69000000000005</v>
      </c>
      <c r="N932" s="14" t="str">
        <f>_xlfn.XLOOKUP(Ventas[[#This Row],[Ship Country]],[1]!Countries[Ship Country],[1]!Countries[Area],"No registrado")</f>
        <v>Nord Europe</v>
      </c>
      <c r="O932" s="14" t="str">
        <f>_xlfn.XLOOKUP(Ventas[[#This Row],[Ship Country]],[1]!Countries[Ship Country],[1]!Countries[Continent],"No existe")</f>
        <v>Europe</v>
      </c>
      <c r="P932" s="15" t="str">
        <f>_xlfn.XLOOKUP(Ventas[[#This Row],[Category]],[2]!ProdManager[Category],[2]!ProdManager[Prod_Manager])</f>
        <v>Lydia Sinn</v>
      </c>
      <c r="Q932" s="15">
        <f>YEAR(Ventas[[#This Row],[Order Date]])</f>
        <v>2015</v>
      </c>
      <c r="R932" s="15" t="str">
        <f>TEXT(Ventas[[#This Row],[Order Date]],"MMM")</f>
        <v>ago</v>
      </c>
    </row>
    <row r="933" spans="1:18" x14ac:dyDescent="0.25">
      <c r="A933" s="6">
        <v>10600</v>
      </c>
      <c r="B933" s="6" t="s">
        <v>126</v>
      </c>
      <c r="C933" s="6" t="s">
        <v>29</v>
      </c>
      <c r="D933" s="6">
        <v>15</v>
      </c>
      <c r="E933" s="6">
        <v>11.1</v>
      </c>
      <c r="F933" s="6">
        <v>30</v>
      </c>
      <c r="G933" s="6" t="s">
        <v>223</v>
      </c>
      <c r="H933" s="6" t="s">
        <v>224</v>
      </c>
      <c r="I933" s="6" t="s">
        <v>84</v>
      </c>
      <c r="J933" s="7">
        <v>42232</v>
      </c>
      <c r="K933" s="12">
        <f>Ventas[[#This Row],[Unit Price]]*Ventas[[#This Row],[Quantity]]</f>
        <v>450</v>
      </c>
      <c r="L933" s="12">
        <f>Ventas[[#This Row],[Unit Cost]]*Ventas[[#This Row],[Quantity]]</f>
        <v>333</v>
      </c>
      <c r="M933" s="14">
        <f>Ventas[[#This Row],[Ingresos]]-Ventas[[#This Row],[Costes]]</f>
        <v>117</v>
      </c>
      <c r="N933" s="14" t="str">
        <f>_xlfn.XLOOKUP(Ventas[[#This Row],[Ship Country]],[1]!Countries[Ship Country],[1]!Countries[Area],"No registrado")</f>
        <v>Nord America</v>
      </c>
      <c r="O933" s="14" t="str">
        <f>_xlfn.XLOOKUP(Ventas[[#This Row],[Ship Country]],[1]!Countries[Ship Country],[1]!Countries[Continent],"No existe")</f>
        <v>America</v>
      </c>
      <c r="P933" s="15" t="str">
        <f>_xlfn.XLOOKUP(Ventas[[#This Row],[Category]],[2]!ProdManager[Category],[2]!ProdManager[Prod_Manager])</f>
        <v>Peter Stone</v>
      </c>
      <c r="Q933" s="15">
        <f>YEAR(Ventas[[#This Row],[Order Date]])</f>
        <v>2015</v>
      </c>
      <c r="R933" s="15" t="str">
        <f>TEXT(Ventas[[#This Row],[Order Date]],"MMM")</f>
        <v>ago</v>
      </c>
    </row>
    <row r="934" spans="1:18" x14ac:dyDescent="0.25">
      <c r="A934" s="4">
        <v>10600</v>
      </c>
      <c r="B934" s="4" t="s">
        <v>145</v>
      </c>
      <c r="C934" s="4" t="s">
        <v>46</v>
      </c>
      <c r="D934" s="4">
        <v>7.45</v>
      </c>
      <c r="E934" s="4">
        <v>5.6619999999999999</v>
      </c>
      <c r="F934" s="4">
        <v>4</v>
      </c>
      <c r="G934" s="4" t="s">
        <v>223</v>
      </c>
      <c r="H934" s="4" t="s">
        <v>224</v>
      </c>
      <c r="I934" s="4" t="s">
        <v>84</v>
      </c>
      <c r="J934" s="5">
        <v>42232</v>
      </c>
      <c r="K934" s="12">
        <f>Ventas[[#This Row],[Unit Price]]*Ventas[[#This Row],[Quantity]]</f>
        <v>29.8</v>
      </c>
      <c r="L934" s="12">
        <f>Ventas[[#This Row],[Unit Cost]]*Ventas[[#This Row],[Quantity]]</f>
        <v>22.648</v>
      </c>
      <c r="M934" s="14">
        <f>Ventas[[#This Row],[Ingresos]]-Ventas[[#This Row],[Costes]]</f>
        <v>7.152000000000001</v>
      </c>
      <c r="N934" s="14" t="str">
        <f>_xlfn.XLOOKUP(Ventas[[#This Row],[Ship Country]],[1]!Countries[Ship Country],[1]!Countries[Area],"No registrado")</f>
        <v>Nord America</v>
      </c>
      <c r="O934" s="14" t="str">
        <f>_xlfn.XLOOKUP(Ventas[[#This Row],[Ship Country]],[1]!Countries[Ship Country],[1]!Countries[Continent],"No existe")</f>
        <v>America</v>
      </c>
      <c r="P934" s="15" t="str">
        <f>_xlfn.XLOOKUP(Ventas[[#This Row],[Category]],[2]!ProdManager[Category],[2]!ProdManager[Prod_Manager])</f>
        <v>John Matter</v>
      </c>
      <c r="Q934" s="15">
        <f>YEAR(Ventas[[#This Row],[Order Date]])</f>
        <v>2015</v>
      </c>
      <c r="R934" s="15" t="str">
        <f>TEXT(Ventas[[#This Row],[Order Date]],"MMM")</f>
        <v>ago</v>
      </c>
    </row>
    <row r="935" spans="1:18" x14ac:dyDescent="0.25">
      <c r="A935" s="6">
        <v>10601</v>
      </c>
      <c r="B935" s="6" t="s">
        <v>118</v>
      </c>
      <c r="C935" s="6" t="s">
        <v>29</v>
      </c>
      <c r="D935" s="6">
        <v>6</v>
      </c>
      <c r="E935" s="6">
        <v>4.4399999999999995</v>
      </c>
      <c r="F935" s="6">
        <v>60</v>
      </c>
      <c r="G935" s="6" t="s">
        <v>63</v>
      </c>
      <c r="H935" s="6" t="s">
        <v>64</v>
      </c>
      <c r="I935" s="6" t="s">
        <v>65</v>
      </c>
      <c r="J935" s="7">
        <v>42232</v>
      </c>
      <c r="K935" s="12">
        <f>Ventas[[#This Row],[Unit Price]]*Ventas[[#This Row],[Quantity]]</f>
        <v>360</v>
      </c>
      <c r="L935" s="12">
        <f>Ventas[[#This Row],[Unit Cost]]*Ventas[[#This Row],[Quantity]]</f>
        <v>266.39999999999998</v>
      </c>
      <c r="M935" s="14">
        <f>Ventas[[#This Row],[Ingresos]]-Ventas[[#This Row],[Costes]]</f>
        <v>93.600000000000023</v>
      </c>
      <c r="N935" s="14" t="str">
        <f>_xlfn.XLOOKUP(Ventas[[#This Row],[Ship Country]],[1]!Countries[Ship Country],[1]!Countries[Area],"No registrado")</f>
        <v>Sud America</v>
      </c>
      <c r="O935" s="14" t="str">
        <f>_xlfn.XLOOKUP(Ventas[[#This Row],[Ship Country]],[1]!Countries[Ship Country],[1]!Countries[Continent],"No existe")</f>
        <v>America</v>
      </c>
      <c r="P935" s="15" t="str">
        <f>_xlfn.XLOOKUP(Ventas[[#This Row],[Category]],[2]!ProdManager[Category],[2]!ProdManager[Prod_Manager])</f>
        <v>Peter Stone</v>
      </c>
      <c r="Q935" s="15">
        <f>YEAR(Ventas[[#This Row],[Order Date]])</f>
        <v>2015</v>
      </c>
      <c r="R935" s="15" t="str">
        <f>TEXT(Ventas[[#This Row],[Order Date]],"MMM")</f>
        <v>ago</v>
      </c>
    </row>
    <row r="936" spans="1:18" x14ac:dyDescent="0.25">
      <c r="A936" s="4">
        <v>10601</v>
      </c>
      <c r="B936" s="4" t="s">
        <v>52</v>
      </c>
      <c r="C936" s="4" t="s">
        <v>15</v>
      </c>
      <c r="D936" s="4">
        <v>55</v>
      </c>
      <c r="E936" s="4">
        <v>45.65</v>
      </c>
      <c r="F936" s="4">
        <v>35</v>
      </c>
      <c r="G936" s="4" t="s">
        <v>63</v>
      </c>
      <c r="H936" s="4" t="s">
        <v>64</v>
      </c>
      <c r="I936" s="4" t="s">
        <v>65</v>
      </c>
      <c r="J936" s="5">
        <v>42232</v>
      </c>
      <c r="K936" s="12">
        <f>Ventas[[#This Row],[Unit Price]]*Ventas[[#This Row],[Quantity]]</f>
        <v>1925</v>
      </c>
      <c r="L936" s="12">
        <f>Ventas[[#This Row],[Unit Cost]]*Ventas[[#This Row],[Quantity]]</f>
        <v>1597.75</v>
      </c>
      <c r="M936" s="14">
        <f>Ventas[[#This Row],[Ingresos]]-Ventas[[#This Row],[Costes]]</f>
        <v>327.25</v>
      </c>
      <c r="N936" s="14" t="str">
        <f>_xlfn.XLOOKUP(Ventas[[#This Row],[Ship Country]],[1]!Countries[Ship Country],[1]!Countries[Area],"No registrado")</f>
        <v>Sud America</v>
      </c>
      <c r="O936" s="14" t="str">
        <f>_xlfn.XLOOKUP(Ventas[[#This Row],[Ship Country]],[1]!Countries[Ship Country],[1]!Countries[Continent],"No existe")</f>
        <v>America</v>
      </c>
      <c r="P936" s="15" t="str">
        <f>_xlfn.XLOOKUP(Ventas[[#This Row],[Category]],[2]!ProdManager[Category],[2]!ProdManager[Prod_Manager])</f>
        <v>Peter Stone</v>
      </c>
      <c r="Q936" s="15">
        <f>YEAR(Ventas[[#This Row],[Order Date]])</f>
        <v>2015</v>
      </c>
      <c r="R936" s="15" t="str">
        <f>TEXT(Ventas[[#This Row],[Order Date]],"MMM")</f>
        <v>ago</v>
      </c>
    </row>
    <row r="937" spans="1:18" x14ac:dyDescent="0.25">
      <c r="A937" s="6">
        <v>10602</v>
      </c>
      <c r="B937" s="6" t="s">
        <v>61</v>
      </c>
      <c r="C937" s="6" t="s">
        <v>24</v>
      </c>
      <c r="D937" s="6">
        <v>13</v>
      </c>
      <c r="E937" s="6">
        <v>9.8800000000000008</v>
      </c>
      <c r="F937" s="6">
        <v>5</v>
      </c>
      <c r="G937" s="6" t="s">
        <v>217</v>
      </c>
      <c r="H937" s="6" t="s">
        <v>218</v>
      </c>
      <c r="I937" s="6" t="s">
        <v>200</v>
      </c>
      <c r="J937" s="7">
        <v>42233</v>
      </c>
      <c r="K937" s="12">
        <f>Ventas[[#This Row],[Unit Price]]*Ventas[[#This Row],[Quantity]]</f>
        <v>65</v>
      </c>
      <c r="L937" s="12">
        <f>Ventas[[#This Row],[Unit Cost]]*Ventas[[#This Row],[Quantity]]</f>
        <v>49.400000000000006</v>
      </c>
      <c r="M937" s="14">
        <f>Ventas[[#This Row],[Ingresos]]-Ventas[[#This Row],[Costes]]</f>
        <v>15.599999999999994</v>
      </c>
      <c r="N937" s="14" t="str">
        <f>_xlfn.XLOOKUP(Ventas[[#This Row],[Ship Country]],[1]!Countries[Ship Country],[1]!Countries[Area],"No registrado")</f>
        <v>Nord Europe</v>
      </c>
      <c r="O937" s="14" t="str">
        <f>_xlfn.XLOOKUP(Ventas[[#This Row],[Ship Country]],[1]!Countries[Ship Country],[1]!Countries[Continent],"No existe")</f>
        <v>Europe</v>
      </c>
      <c r="P937" s="15" t="str">
        <f>_xlfn.XLOOKUP(Ventas[[#This Row],[Category]],[2]!ProdManager[Category],[2]!ProdManager[Prod_Manager])</f>
        <v>Lydia Sinn</v>
      </c>
      <c r="Q937" s="15">
        <f>YEAR(Ventas[[#This Row],[Order Date]])</f>
        <v>2015</v>
      </c>
      <c r="R937" s="15" t="str">
        <f>TEXT(Ventas[[#This Row],[Order Date]],"MMM")</f>
        <v>ago</v>
      </c>
    </row>
    <row r="938" spans="1:18" x14ac:dyDescent="0.25">
      <c r="A938" s="4">
        <v>10603</v>
      </c>
      <c r="B938" s="4" t="s">
        <v>32</v>
      </c>
      <c r="C938" s="4" t="s">
        <v>10</v>
      </c>
      <c r="D938" s="4">
        <v>21</v>
      </c>
      <c r="E938" s="4">
        <v>16.38</v>
      </c>
      <c r="F938" s="4">
        <v>48</v>
      </c>
      <c r="G938" s="4" t="s">
        <v>182</v>
      </c>
      <c r="H938" s="4" t="s">
        <v>183</v>
      </c>
      <c r="I938" s="4" t="s">
        <v>84</v>
      </c>
      <c r="J938" s="5">
        <v>42234</v>
      </c>
      <c r="K938" s="12">
        <f>Ventas[[#This Row],[Unit Price]]*Ventas[[#This Row],[Quantity]]</f>
        <v>1008</v>
      </c>
      <c r="L938" s="12">
        <f>Ventas[[#This Row],[Unit Cost]]*Ventas[[#This Row],[Quantity]]</f>
        <v>786.24</v>
      </c>
      <c r="M938" s="14">
        <f>Ventas[[#This Row],[Ingresos]]-Ventas[[#This Row],[Costes]]</f>
        <v>221.76</v>
      </c>
      <c r="N938" s="14" t="str">
        <f>_xlfn.XLOOKUP(Ventas[[#This Row],[Ship Country]],[1]!Countries[Ship Country],[1]!Countries[Area],"No registrado")</f>
        <v>Nord America</v>
      </c>
      <c r="O938" s="14" t="str">
        <f>_xlfn.XLOOKUP(Ventas[[#This Row],[Ship Country]],[1]!Countries[Ship Country],[1]!Countries[Continent],"No existe")</f>
        <v>America</v>
      </c>
      <c r="P938" s="15" t="str">
        <f>_xlfn.XLOOKUP(Ventas[[#This Row],[Category]],[2]!ProdManager[Category],[2]!ProdManager[Prod_Manager])</f>
        <v>Marc Caine</v>
      </c>
      <c r="Q938" s="15">
        <f>YEAR(Ventas[[#This Row],[Order Date]])</f>
        <v>2015</v>
      </c>
      <c r="R938" s="15" t="str">
        <f>TEXT(Ventas[[#This Row],[Order Date]],"MMM")</f>
        <v>ago</v>
      </c>
    </row>
    <row r="939" spans="1:18" x14ac:dyDescent="0.25">
      <c r="A939" s="6">
        <v>10603</v>
      </c>
      <c r="B939" s="6" t="s">
        <v>41</v>
      </c>
      <c r="C939" s="6" t="s">
        <v>35</v>
      </c>
      <c r="D939" s="6">
        <v>20</v>
      </c>
      <c r="E939" s="6">
        <v>13.599999999999998</v>
      </c>
      <c r="F939" s="6">
        <v>25</v>
      </c>
      <c r="G939" s="6" t="s">
        <v>182</v>
      </c>
      <c r="H939" s="6" t="s">
        <v>183</v>
      </c>
      <c r="I939" s="6" t="s">
        <v>84</v>
      </c>
      <c r="J939" s="7">
        <v>42234</v>
      </c>
      <c r="K939" s="12">
        <f>Ventas[[#This Row],[Unit Price]]*Ventas[[#This Row],[Quantity]]</f>
        <v>500</v>
      </c>
      <c r="L939" s="12">
        <f>Ventas[[#This Row],[Unit Cost]]*Ventas[[#This Row],[Quantity]]</f>
        <v>339.99999999999994</v>
      </c>
      <c r="M939" s="14">
        <f>Ventas[[#This Row],[Ingresos]]-Ventas[[#This Row],[Costes]]</f>
        <v>160.00000000000006</v>
      </c>
      <c r="N939" s="14" t="str">
        <f>_xlfn.XLOOKUP(Ventas[[#This Row],[Ship Country]],[1]!Countries[Ship Country],[1]!Countries[Area],"No registrado")</f>
        <v>Nord America</v>
      </c>
      <c r="O939" s="14" t="str">
        <f>_xlfn.XLOOKUP(Ventas[[#This Row],[Ship Country]],[1]!Countries[Ship Country],[1]!Countries[Continent],"No existe")</f>
        <v>America</v>
      </c>
      <c r="P939" s="15" t="str">
        <f>_xlfn.XLOOKUP(Ventas[[#This Row],[Category]],[2]!ProdManager[Category],[2]!ProdManager[Prod_Manager])</f>
        <v>Lydia Sinn</v>
      </c>
      <c r="Q939" s="15">
        <f>YEAR(Ventas[[#This Row],[Order Date]])</f>
        <v>2015</v>
      </c>
      <c r="R939" s="15" t="str">
        <f>TEXT(Ventas[[#This Row],[Order Date]],"MMM")</f>
        <v>ago</v>
      </c>
    </row>
    <row r="940" spans="1:18" x14ac:dyDescent="0.25">
      <c r="A940" s="4">
        <v>10604</v>
      </c>
      <c r="B940" s="4" t="s">
        <v>231</v>
      </c>
      <c r="C940" s="4" t="s">
        <v>35</v>
      </c>
      <c r="D940" s="4">
        <v>12.75</v>
      </c>
      <c r="E940" s="4">
        <v>8.7974999999999994</v>
      </c>
      <c r="F940" s="4">
        <v>6</v>
      </c>
      <c r="G940" s="4" t="s">
        <v>185</v>
      </c>
      <c r="H940" s="4" t="s">
        <v>186</v>
      </c>
      <c r="I940" s="4" t="s">
        <v>187</v>
      </c>
      <c r="J940" s="5">
        <v>42234</v>
      </c>
      <c r="K940" s="12">
        <f>Ventas[[#This Row],[Unit Price]]*Ventas[[#This Row],[Quantity]]</f>
        <v>76.5</v>
      </c>
      <c r="L940" s="12">
        <f>Ventas[[#This Row],[Unit Cost]]*Ventas[[#This Row],[Quantity]]</f>
        <v>52.784999999999997</v>
      </c>
      <c r="M940" s="14">
        <f>Ventas[[#This Row],[Ingresos]]-Ventas[[#This Row],[Costes]]</f>
        <v>23.715000000000003</v>
      </c>
      <c r="N940" s="14" t="str">
        <f>_xlfn.XLOOKUP(Ventas[[#This Row],[Ship Country]],[1]!Countries[Ship Country],[1]!Countries[Area],"No registrado")</f>
        <v>Sud Europe</v>
      </c>
      <c r="O940" s="14" t="str">
        <f>_xlfn.XLOOKUP(Ventas[[#This Row],[Ship Country]],[1]!Countries[Ship Country],[1]!Countries[Continent],"No existe")</f>
        <v>Europe</v>
      </c>
      <c r="P940" s="15" t="str">
        <f>_xlfn.XLOOKUP(Ventas[[#This Row],[Category]],[2]!ProdManager[Category],[2]!ProdManager[Prod_Manager])</f>
        <v>Lydia Sinn</v>
      </c>
      <c r="Q940" s="15">
        <f>YEAR(Ventas[[#This Row],[Order Date]])</f>
        <v>2015</v>
      </c>
      <c r="R940" s="15" t="str">
        <f>TEXT(Ventas[[#This Row],[Order Date]],"MMM")</f>
        <v>ago</v>
      </c>
    </row>
    <row r="941" spans="1:18" x14ac:dyDescent="0.25">
      <c r="A941" s="6">
        <v>10604</v>
      </c>
      <c r="B941" s="6" t="s">
        <v>101</v>
      </c>
      <c r="C941" s="6" t="s">
        <v>43</v>
      </c>
      <c r="D941" s="6">
        <v>18</v>
      </c>
      <c r="E941" s="6">
        <v>16.2</v>
      </c>
      <c r="F941" s="6">
        <v>10</v>
      </c>
      <c r="G941" s="6" t="s">
        <v>185</v>
      </c>
      <c r="H941" s="6" t="s">
        <v>186</v>
      </c>
      <c r="I941" s="6" t="s">
        <v>187</v>
      </c>
      <c r="J941" s="7">
        <v>42234</v>
      </c>
      <c r="K941" s="12">
        <f>Ventas[[#This Row],[Unit Price]]*Ventas[[#This Row],[Quantity]]</f>
        <v>180</v>
      </c>
      <c r="L941" s="12">
        <f>Ventas[[#This Row],[Unit Cost]]*Ventas[[#This Row],[Quantity]]</f>
        <v>162</v>
      </c>
      <c r="M941" s="14">
        <f>Ventas[[#This Row],[Ingresos]]-Ventas[[#This Row],[Costes]]</f>
        <v>18</v>
      </c>
      <c r="N941" s="14" t="str">
        <f>_xlfn.XLOOKUP(Ventas[[#This Row],[Ship Country]],[1]!Countries[Ship Country],[1]!Countries[Area],"No registrado")</f>
        <v>Sud Europe</v>
      </c>
      <c r="O941" s="14" t="str">
        <f>_xlfn.XLOOKUP(Ventas[[#This Row],[Ship Country]],[1]!Countries[Ship Country],[1]!Countries[Continent],"No existe")</f>
        <v>Europe</v>
      </c>
      <c r="P941" s="15" t="str">
        <f>_xlfn.XLOOKUP(Ventas[[#This Row],[Category]],[2]!ProdManager[Category],[2]!ProdManager[Prod_Manager])</f>
        <v>John Matter</v>
      </c>
      <c r="Q941" s="15">
        <f>YEAR(Ventas[[#This Row],[Order Date]])</f>
        <v>2015</v>
      </c>
      <c r="R941" s="15" t="str">
        <f>TEXT(Ventas[[#This Row],[Order Date]],"MMM")</f>
        <v>ago</v>
      </c>
    </row>
    <row r="942" spans="1:18" x14ac:dyDescent="0.25">
      <c r="A942" s="4">
        <v>10605</v>
      </c>
      <c r="B942" s="4" t="s">
        <v>52</v>
      </c>
      <c r="C942" s="4" t="s">
        <v>15</v>
      </c>
      <c r="D942" s="4">
        <v>55</v>
      </c>
      <c r="E942" s="4">
        <v>42.9</v>
      </c>
      <c r="F942" s="4">
        <v>20</v>
      </c>
      <c r="G942" s="4" t="s">
        <v>192</v>
      </c>
      <c r="H942" s="4" t="s">
        <v>193</v>
      </c>
      <c r="I942" s="4" t="s">
        <v>194</v>
      </c>
      <c r="J942" s="5">
        <v>42237</v>
      </c>
      <c r="K942" s="12">
        <f>Ventas[[#This Row],[Unit Price]]*Ventas[[#This Row],[Quantity]]</f>
        <v>1100</v>
      </c>
      <c r="L942" s="12">
        <f>Ventas[[#This Row],[Unit Cost]]*Ventas[[#This Row],[Quantity]]</f>
        <v>858</v>
      </c>
      <c r="M942" s="14">
        <f>Ventas[[#This Row],[Ingresos]]-Ventas[[#This Row],[Costes]]</f>
        <v>242</v>
      </c>
      <c r="N942" s="14" t="str">
        <f>_xlfn.XLOOKUP(Ventas[[#This Row],[Ship Country]],[1]!Countries[Ship Country],[1]!Countries[Area],"No registrado")</f>
        <v>Nord America</v>
      </c>
      <c r="O942" s="14" t="str">
        <f>_xlfn.XLOOKUP(Ventas[[#This Row],[Ship Country]],[1]!Countries[Ship Country],[1]!Countries[Continent],"No existe")</f>
        <v>America</v>
      </c>
      <c r="P942" s="15" t="str">
        <f>_xlfn.XLOOKUP(Ventas[[#This Row],[Category]],[2]!ProdManager[Category],[2]!ProdManager[Prod_Manager])</f>
        <v>Peter Stone</v>
      </c>
      <c r="Q942" s="15">
        <f>YEAR(Ventas[[#This Row],[Order Date]])</f>
        <v>2015</v>
      </c>
      <c r="R942" s="15" t="str">
        <f>TEXT(Ventas[[#This Row],[Order Date]],"MMM")</f>
        <v>ago</v>
      </c>
    </row>
    <row r="943" spans="1:18" x14ac:dyDescent="0.25">
      <c r="A943" s="6">
        <v>10605</v>
      </c>
      <c r="B943" s="6" t="s">
        <v>40</v>
      </c>
      <c r="C943" s="6" t="s">
        <v>15</v>
      </c>
      <c r="D943" s="6">
        <v>34</v>
      </c>
      <c r="E943" s="6">
        <v>26.52</v>
      </c>
      <c r="F943" s="6">
        <v>70</v>
      </c>
      <c r="G943" s="6" t="s">
        <v>192</v>
      </c>
      <c r="H943" s="6" t="s">
        <v>193</v>
      </c>
      <c r="I943" s="6" t="s">
        <v>194</v>
      </c>
      <c r="J943" s="7">
        <v>42237</v>
      </c>
      <c r="K943" s="12">
        <f>Ventas[[#This Row],[Unit Price]]*Ventas[[#This Row],[Quantity]]</f>
        <v>2380</v>
      </c>
      <c r="L943" s="12">
        <f>Ventas[[#This Row],[Unit Cost]]*Ventas[[#This Row],[Quantity]]</f>
        <v>1856.3999999999999</v>
      </c>
      <c r="M943" s="14">
        <f>Ventas[[#This Row],[Ingresos]]-Ventas[[#This Row],[Costes]]</f>
        <v>523.60000000000014</v>
      </c>
      <c r="N943" s="14" t="str">
        <f>_xlfn.XLOOKUP(Ventas[[#This Row],[Ship Country]],[1]!Countries[Ship Country],[1]!Countries[Area],"No registrado")</f>
        <v>Nord America</v>
      </c>
      <c r="O943" s="14" t="str">
        <f>_xlfn.XLOOKUP(Ventas[[#This Row],[Ship Country]],[1]!Countries[Ship Country],[1]!Countries[Continent],"No existe")</f>
        <v>America</v>
      </c>
      <c r="P943" s="15" t="str">
        <f>_xlfn.XLOOKUP(Ventas[[#This Row],[Category]],[2]!ProdManager[Category],[2]!ProdManager[Prod_Manager])</f>
        <v>Peter Stone</v>
      </c>
      <c r="Q943" s="15">
        <f>YEAR(Ventas[[#This Row],[Order Date]])</f>
        <v>2015</v>
      </c>
      <c r="R943" s="15" t="str">
        <f>TEXT(Ventas[[#This Row],[Order Date]],"MMM")</f>
        <v>ago</v>
      </c>
    </row>
    <row r="944" spans="1:18" x14ac:dyDescent="0.25">
      <c r="A944" s="4">
        <v>10605</v>
      </c>
      <c r="B944" s="4" t="s">
        <v>113</v>
      </c>
      <c r="C944" s="4" t="s">
        <v>15</v>
      </c>
      <c r="D944" s="4">
        <v>21.5</v>
      </c>
      <c r="E944" s="4">
        <v>16.555</v>
      </c>
      <c r="F944" s="4">
        <v>15</v>
      </c>
      <c r="G944" s="4" t="s">
        <v>192</v>
      </c>
      <c r="H944" s="4" t="s">
        <v>193</v>
      </c>
      <c r="I944" s="4" t="s">
        <v>194</v>
      </c>
      <c r="J944" s="5">
        <v>42237</v>
      </c>
      <c r="K944" s="12">
        <f>Ventas[[#This Row],[Unit Price]]*Ventas[[#This Row],[Quantity]]</f>
        <v>322.5</v>
      </c>
      <c r="L944" s="12">
        <f>Ventas[[#This Row],[Unit Cost]]*Ventas[[#This Row],[Quantity]]</f>
        <v>248.32499999999999</v>
      </c>
      <c r="M944" s="14">
        <f>Ventas[[#This Row],[Ingresos]]-Ventas[[#This Row],[Costes]]</f>
        <v>74.175000000000011</v>
      </c>
      <c r="N944" s="14" t="str">
        <f>_xlfn.XLOOKUP(Ventas[[#This Row],[Ship Country]],[1]!Countries[Ship Country],[1]!Countries[Area],"No registrado")</f>
        <v>Nord America</v>
      </c>
      <c r="O944" s="14" t="str">
        <f>_xlfn.XLOOKUP(Ventas[[#This Row],[Ship Country]],[1]!Countries[Ship Country],[1]!Countries[Continent],"No existe")</f>
        <v>America</v>
      </c>
      <c r="P944" s="15" t="str">
        <f>_xlfn.XLOOKUP(Ventas[[#This Row],[Category]],[2]!ProdManager[Category],[2]!ProdManager[Prod_Manager])</f>
        <v>Peter Stone</v>
      </c>
      <c r="Q944" s="15">
        <f>YEAR(Ventas[[#This Row],[Order Date]])</f>
        <v>2015</v>
      </c>
      <c r="R944" s="15" t="str">
        <f>TEXT(Ventas[[#This Row],[Order Date]],"MMM")</f>
        <v>ago</v>
      </c>
    </row>
    <row r="945" spans="1:18" x14ac:dyDescent="0.25">
      <c r="A945" s="6">
        <v>10605</v>
      </c>
      <c r="B945" s="6" t="s">
        <v>56</v>
      </c>
      <c r="C945" s="6" t="s">
        <v>35</v>
      </c>
      <c r="D945" s="6">
        <v>17.45</v>
      </c>
      <c r="E945" s="6">
        <v>11.691499999999998</v>
      </c>
      <c r="F945" s="6">
        <v>30</v>
      </c>
      <c r="G945" s="6" t="s">
        <v>192</v>
      </c>
      <c r="H945" s="6" t="s">
        <v>193</v>
      </c>
      <c r="I945" s="6" t="s">
        <v>194</v>
      </c>
      <c r="J945" s="7">
        <v>42237</v>
      </c>
      <c r="K945" s="12">
        <f>Ventas[[#This Row],[Unit Price]]*Ventas[[#This Row],[Quantity]]</f>
        <v>523.5</v>
      </c>
      <c r="L945" s="12">
        <f>Ventas[[#This Row],[Unit Cost]]*Ventas[[#This Row],[Quantity]]</f>
        <v>350.74499999999995</v>
      </c>
      <c r="M945" s="14">
        <f>Ventas[[#This Row],[Ingresos]]-Ventas[[#This Row],[Costes]]</f>
        <v>172.75500000000005</v>
      </c>
      <c r="N945" s="14" t="str">
        <f>_xlfn.XLOOKUP(Ventas[[#This Row],[Ship Country]],[1]!Countries[Ship Country],[1]!Countries[Area],"No registrado")</f>
        <v>Nord America</v>
      </c>
      <c r="O945" s="14" t="str">
        <f>_xlfn.XLOOKUP(Ventas[[#This Row],[Ship Country]],[1]!Countries[Ship Country],[1]!Countries[Continent],"No existe")</f>
        <v>America</v>
      </c>
      <c r="P945" s="15" t="str">
        <f>_xlfn.XLOOKUP(Ventas[[#This Row],[Category]],[2]!ProdManager[Category],[2]!ProdManager[Prod_Manager])</f>
        <v>Lydia Sinn</v>
      </c>
      <c r="Q945" s="15">
        <f>YEAR(Ventas[[#This Row],[Order Date]])</f>
        <v>2015</v>
      </c>
      <c r="R945" s="15" t="str">
        <f>TEXT(Ventas[[#This Row],[Order Date]],"MMM")</f>
        <v>ago</v>
      </c>
    </row>
    <row r="946" spans="1:18" x14ac:dyDescent="0.25">
      <c r="A946" s="4">
        <v>10606</v>
      </c>
      <c r="B946" s="4" t="s">
        <v>169</v>
      </c>
      <c r="C946" s="4" t="s">
        <v>24</v>
      </c>
      <c r="D946" s="4">
        <v>22</v>
      </c>
      <c r="E946" s="4">
        <v>18.7</v>
      </c>
      <c r="F946" s="4">
        <v>20</v>
      </c>
      <c r="G946" s="4" t="s">
        <v>153</v>
      </c>
      <c r="H946" s="4" t="s">
        <v>152</v>
      </c>
      <c r="I946" s="4" t="s">
        <v>27</v>
      </c>
      <c r="J946" s="5">
        <v>42238</v>
      </c>
      <c r="K946" s="12">
        <f>Ventas[[#This Row],[Unit Price]]*Ventas[[#This Row],[Quantity]]</f>
        <v>440</v>
      </c>
      <c r="L946" s="12">
        <f>Ventas[[#This Row],[Unit Cost]]*Ventas[[#This Row],[Quantity]]</f>
        <v>374</v>
      </c>
      <c r="M946" s="14">
        <f>Ventas[[#This Row],[Ingresos]]-Ventas[[#This Row],[Costes]]</f>
        <v>66</v>
      </c>
      <c r="N946" s="14" t="str">
        <f>_xlfn.XLOOKUP(Ventas[[#This Row],[Ship Country]],[1]!Countries[Ship Country],[1]!Countries[Area],"No registrado")</f>
        <v>Sud America</v>
      </c>
      <c r="O946" s="14" t="str">
        <f>_xlfn.XLOOKUP(Ventas[[#This Row],[Ship Country]],[1]!Countries[Ship Country],[1]!Countries[Continent],"No existe")</f>
        <v>America</v>
      </c>
      <c r="P946" s="15" t="str">
        <f>_xlfn.XLOOKUP(Ventas[[#This Row],[Category]],[2]!ProdManager[Category],[2]!ProdManager[Prod_Manager])</f>
        <v>Lydia Sinn</v>
      </c>
      <c r="Q946" s="15">
        <f>YEAR(Ventas[[#This Row],[Order Date]])</f>
        <v>2015</v>
      </c>
      <c r="R946" s="15" t="str">
        <f>TEXT(Ventas[[#This Row],[Order Date]],"MMM")</f>
        <v>ago</v>
      </c>
    </row>
    <row r="947" spans="1:18" x14ac:dyDescent="0.25">
      <c r="A947" s="6">
        <v>10606</v>
      </c>
      <c r="B947" s="6" t="s">
        <v>45</v>
      </c>
      <c r="C947" s="6" t="s">
        <v>46</v>
      </c>
      <c r="D947" s="6">
        <v>24</v>
      </c>
      <c r="E947" s="6">
        <v>18.96</v>
      </c>
      <c r="F947" s="6">
        <v>20</v>
      </c>
      <c r="G947" s="6" t="s">
        <v>153</v>
      </c>
      <c r="H947" s="6" t="s">
        <v>152</v>
      </c>
      <c r="I947" s="6" t="s">
        <v>27</v>
      </c>
      <c r="J947" s="7">
        <v>42238</v>
      </c>
      <c r="K947" s="12">
        <f>Ventas[[#This Row],[Unit Price]]*Ventas[[#This Row],[Quantity]]</f>
        <v>480</v>
      </c>
      <c r="L947" s="12">
        <f>Ventas[[#This Row],[Unit Cost]]*Ventas[[#This Row],[Quantity]]</f>
        <v>379.20000000000005</v>
      </c>
      <c r="M947" s="14">
        <f>Ventas[[#This Row],[Ingresos]]-Ventas[[#This Row],[Costes]]</f>
        <v>100.79999999999995</v>
      </c>
      <c r="N947" s="14" t="str">
        <f>_xlfn.XLOOKUP(Ventas[[#This Row],[Ship Country]],[1]!Countries[Ship Country],[1]!Countries[Area],"No registrado")</f>
        <v>Sud America</v>
      </c>
      <c r="O947" s="14" t="str">
        <f>_xlfn.XLOOKUP(Ventas[[#This Row],[Ship Country]],[1]!Countries[Ship Country],[1]!Countries[Continent],"No existe")</f>
        <v>America</v>
      </c>
      <c r="P947" s="15" t="str">
        <f>_xlfn.XLOOKUP(Ventas[[#This Row],[Category]],[2]!ProdManager[Category],[2]!ProdManager[Prod_Manager])</f>
        <v>John Matter</v>
      </c>
      <c r="Q947" s="15">
        <f>YEAR(Ventas[[#This Row],[Order Date]])</f>
        <v>2015</v>
      </c>
      <c r="R947" s="15" t="str">
        <f>TEXT(Ventas[[#This Row],[Order Date]],"MMM")</f>
        <v>ago</v>
      </c>
    </row>
    <row r="948" spans="1:18" x14ac:dyDescent="0.25">
      <c r="A948" s="4">
        <v>10606</v>
      </c>
      <c r="B948" s="4" t="s">
        <v>78</v>
      </c>
      <c r="C948" s="4" t="s">
        <v>35</v>
      </c>
      <c r="D948" s="4">
        <v>49.3</v>
      </c>
      <c r="E948" s="4">
        <v>34.016999999999996</v>
      </c>
      <c r="F948" s="4">
        <v>10</v>
      </c>
      <c r="G948" s="4" t="s">
        <v>153</v>
      </c>
      <c r="H948" s="4" t="s">
        <v>152</v>
      </c>
      <c r="I948" s="4" t="s">
        <v>27</v>
      </c>
      <c r="J948" s="5">
        <v>42238</v>
      </c>
      <c r="K948" s="12">
        <f>Ventas[[#This Row],[Unit Price]]*Ventas[[#This Row],[Quantity]]</f>
        <v>493</v>
      </c>
      <c r="L948" s="12">
        <f>Ventas[[#This Row],[Unit Cost]]*Ventas[[#This Row],[Quantity]]</f>
        <v>340.16999999999996</v>
      </c>
      <c r="M948" s="14">
        <f>Ventas[[#This Row],[Ingresos]]-Ventas[[#This Row],[Costes]]</f>
        <v>152.83000000000004</v>
      </c>
      <c r="N948" s="14" t="str">
        <f>_xlfn.XLOOKUP(Ventas[[#This Row],[Ship Country]],[1]!Countries[Ship Country],[1]!Countries[Area],"No registrado")</f>
        <v>Sud America</v>
      </c>
      <c r="O948" s="14" t="str">
        <f>_xlfn.XLOOKUP(Ventas[[#This Row],[Ship Country]],[1]!Countries[Ship Country],[1]!Countries[Continent],"No existe")</f>
        <v>America</v>
      </c>
      <c r="P948" s="15" t="str">
        <f>_xlfn.XLOOKUP(Ventas[[#This Row],[Category]],[2]!ProdManager[Category],[2]!ProdManager[Prod_Manager])</f>
        <v>Lydia Sinn</v>
      </c>
      <c r="Q948" s="15">
        <f>YEAR(Ventas[[#This Row],[Order Date]])</f>
        <v>2015</v>
      </c>
      <c r="R948" s="15" t="str">
        <f>TEXT(Ventas[[#This Row],[Order Date]],"MMM")</f>
        <v>ago</v>
      </c>
    </row>
    <row r="949" spans="1:18" x14ac:dyDescent="0.25">
      <c r="A949" s="6">
        <v>10607</v>
      </c>
      <c r="B949" s="6" t="s">
        <v>39</v>
      </c>
      <c r="C949" s="6" t="s">
        <v>15</v>
      </c>
      <c r="D949" s="6">
        <v>2.5</v>
      </c>
      <c r="E949" s="6">
        <v>1.875</v>
      </c>
      <c r="F949" s="6">
        <v>14</v>
      </c>
      <c r="G949" s="6" t="s">
        <v>182</v>
      </c>
      <c r="H949" s="6" t="s">
        <v>183</v>
      </c>
      <c r="I949" s="6" t="s">
        <v>84</v>
      </c>
      <c r="J949" s="7">
        <v>42238</v>
      </c>
      <c r="K949" s="12">
        <f>Ventas[[#This Row],[Unit Price]]*Ventas[[#This Row],[Quantity]]</f>
        <v>35</v>
      </c>
      <c r="L949" s="12">
        <f>Ventas[[#This Row],[Unit Cost]]*Ventas[[#This Row],[Quantity]]</f>
        <v>26.25</v>
      </c>
      <c r="M949" s="14">
        <f>Ventas[[#This Row],[Ingresos]]-Ventas[[#This Row],[Costes]]</f>
        <v>8.75</v>
      </c>
      <c r="N949" s="14" t="str">
        <f>_xlfn.XLOOKUP(Ventas[[#This Row],[Ship Country]],[1]!Countries[Ship Country],[1]!Countries[Area],"No registrado")</f>
        <v>Nord America</v>
      </c>
      <c r="O949" s="14" t="str">
        <f>_xlfn.XLOOKUP(Ventas[[#This Row],[Ship Country]],[1]!Countries[Ship Country],[1]!Countries[Continent],"No existe")</f>
        <v>America</v>
      </c>
      <c r="P949" s="15" t="str">
        <f>_xlfn.XLOOKUP(Ventas[[#This Row],[Category]],[2]!ProdManager[Category],[2]!ProdManager[Prod_Manager])</f>
        <v>Peter Stone</v>
      </c>
      <c r="Q949" s="15">
        <f>YEAR(Ventas[[#This Row],[Order Date]])</f>
        <v>2015</v>
      </c>
      <c r="R949" s="15" t="str">
        <f>TEXT(Ventas[[#This Row],[Order Date]],"MMM")</f>
        <v>ago</v>
      </c>
    </row>
    <row r="950" spans="1:18" x14ac:dyDescent="0.25">
      <c r="A950" s="4">
        <v>10607</v>
      </c>
      <c r="B950" s="4" t="s">
        <v>98</v>
      </c>
      <c r="C950" s="4" t="s">
        <v>29</v>
      </c>
      <c r="D950" s="4">
        <v>18.399999999999999</v>
      </c>
      <c r="E950" s="4">
        <v>13.247999999999999</v>
      </c>
      <c r="F950" s="4">
        <v>42</v>
      </c>
      <c r="G950" s="4" t="s">
        <v>182</v>
      </c>
      <c r="H950" s="4" t="s">
        <v>183</v>
      </c>
      <c r="I950" s="4" t="s">
        <v>84</v>
      </c>
      <c r="J950" s="5">
        <v>42238</v>
      </c>
      <c r="K950" s="12">
        <f>Ventas[[#This Row],[Unit Price]]*Ventas[[#This Row],[Quantity]]</f>
        <v>772.8</v>
      </c>
      <c r="L950" s="12">
        <f>Ventas[[#This Row],[Unit Cost]]*Ventas[[#This Row],[Quantity]]</f>
        <v>556.41599999999994</v>
      </c>
      <c r="M950" s="14">
        <f>Ventas[[#This Row],[Ingresos]]-Ventas[[#This Row],[Costes]]</f>
        <v>216.38400000000001</v>
      </c>
      <c r="N950" s="14" t="str">
        <f>_xlfn.XLOOKUP(Ventas[[#This Row],[Ship Country]],[1]!Countries[Ship Country],[1]!Countries[Area],"No registrado")</f>
        <v>Nord America</v>
      </c>
      <c r="O950" s="14" t="str">
        <f>_xlfn.XLOOKUP(Ventas[[#This Row],[Ship Country]],[1]!Countries[Ship Country],[1]!Countries[Continent],"No existe")</f>
        <v>America</v>
      </c>
      <c r="P950" s="15" t="str">
        <f>_xlfn.XLOOKUP(Ventas[[#This Row],[Category]],[2]!ProdManager[Category],[2]!ProdManager[Prod_Manager])</f>
        <v>Peter Stone</v>
      </c>
      <c r="Q950" s="15">
        <f>YEAR(Ventas[[#This Row],[Order Date]])</f>
        <v>2015</v>
      </c>
      <c r="R950" s="15" t="str">
        <f>TEXT(Ventas[[#This Row],[Order Date]],"MMM")</f>
        <v>ago</v>
      </c>
    </row>
    <row r="951" spans="1:18" x14ac:dyDescent="0.25">
      <c r="A951" s="6">
        <v>10607</v>
      </c>
      <c r="B951" s="6" t="s">
        <v>91</v>
      </c>
      <c r="C951" s="6" t="s">
        <v>46</v>
      </c>
      <c r="D951" s="6">
        <v>39</v>
      </c>
      <c r="E951" s="6">
        <v>30.810000000000002</v>
      </c>
      <c r="F951" s="6">
        <v>100</v>
      </c>
      <c r="G951" s="6" t="s">
        <v>182</v>
      </c>
      <c r="H951" s="6" t="s">
        <v>183</v>
      </c>
      <c r="I951" s="6" t="s">
        <v>84</v>
      </c>
      <c r="J951" s="7">
        <v>42238</v>
      </c>
      <c r="K951" s="12">
        <f>Ventas[[#This Row],[Unit Price]]*Ventas[[#This Row],[Quantity]]</f>
        <v>3900</v>
      </c>
      <c r="L951" s="12">
        <f>Ventas[[#This Row],[Unit Cost]]*Ventas[[#This Row],[Quantity]]</f>
        <v>3081</v>
      </c>
      <c r="M951" s="14">
        <f>Ventas[[#This Row],[Ingresos]]-Ventas[[#This Row],[Costes]]</f>
        <v>819</v>
      </c>
      <c r="N951" s="14" t="str">
        <f>_xlfn.XLOOKUP(Ventas[[#This Row],[Ship Country]],[1]!Countries[Ship Country],[1]!Countries[Area],"No registrado")</f>
        <v>Nord America</v>
      </c>
      <c r="O951" s="14" t="str">
        <f>_xlfn.XLOOKUP(Ventas[[#This Row],[Ship Country]],[1]!Countries[Ship Country],[1]!Countries[Continent],"No existe")</f>
        <v>America</v>
      </c>
      <c r="P951" s="15" t="str">
        <f>_xlfn.XLOOKUP(Ventas[[#This Row],[Category]],[2]!ProdManager[Category],[2]!ProdManager[Prod_Manager])</f>
        <v>John Matter</v>
      </c>
      <c r="Q951" s="15">
        <f>YEAR(Ventas[[#This Row],[Order Date]])</f>
        <v>2015</v>
      </c>
      <c r="R951" s="15" t="str">
        <f>TEXT(Ventas[[#This Row],[Order Date]],"MMM")</f>
        <v>ago</v>
      </c>
    </row>
    <row r="952" spans="1:18" x14ac:dyDescent="0.25">
      <c r="A952" s="4">
        <v>10607</v>
      </c>
      <c r="B952" s="4" t="s">
        <v>85</v>
      </c>
      <c r="C952" s="4" t="s">
        <v>18</v>
      </c>
      <c r="D952" s="4">
        <v>30</v>
      </c>
      <c r="E952" s="4">
        <v>23.700000000000003</v>
      </c>
      <c r="F952" s="4">
        <v>45</v>
      </c>
      <c r="G952" s="4" t="s">
        <v>182</v>
      </c>
      <c r="H952" s="4" t="s">
        <v>183</v>
      </c>
      <c r="I952" s="4" t="s">
        <v>84</v>
      </c>
      <c r="J952" s="5">
        <v>42238</v>
      </c>
      <c r="K952" s="12">
        <f>Ventas[[#This Row],[Unit Price]]*Ventas[[#This Row],[Quantity]]</f>
        <v>1350</v>
      </c>
      <c r="L952" s="12">
        <f>Ventas[[#This Row],[Unit Cost]]*Ventas[[#This Row],[Quantity]]</f>
        <v>1066.5000000000002</v>
      </c>
      <c r="M952" s="14">
        <f>Ventas[[#This Row],[Ingresos]]-Ventas[[#This Row],[Costes]]</f>
        <v>283.49999999999977</v>
      </c>
      <c r="N952" s="14" t="str">
        <f>_xlfn.XLOOKUP(Ventas[[#This Row],[Ship Country]],[1]!Countries[Ship Country],[1]!Countries[Area],"No registrado")</f>
        <v>Nord America</v>
      </c>
      <c r="O952" s="14" t="str">
        <f>_xlfn.XLOOKUP(Ventas[[#This Row],[Ship Country]],[1]!Countries[Ship Country],[1]!Countries[Continent],"No existe")</f>
        <v>America</v>
      </c>
      <c r="P952" s="15" t="str">
        <f>_xlfn.XLOOKUP(Ventas[[#This Row],[Category]],[2]!ProdManager[Category],[2]!ProdManager[Prod_Manager])</f>
        <v>Marc Caine</v>
      </c>
      <c r="Q952" s="15">
        <f>YEAR(Ventas[[#This Row],[Order Date]])</f>
        <v>2015</v>
      </c>
      <c r="R952" s="15" t="str">
        <f>TEXT(Ventas[[#This Row],[Order Date]],"MMM")</f>
        <v>ago</v>
      </c>
    </row>
    <row r="953" spans="1:18" x14ac:dyDescent="0.25">
      <c r="A953" s="6">
        <v>10607</v>
      </c>
      <c r="B953" s="6" t="s">
        <v>14</v>
      </c>
      <c r="C953" s="6" t="s">
        <v>15</v>
      </c>
      <c r="D953" s="6">
        <v>34.799999999999997</v>
      </c>
      <c r="E953" s="6">
        <v>29.58</v>
      </c>
      <c r="F953" s="6">
        <v>12</v>
      </c>
      <c r="G953" s="6" t="s">
        <v>182</v>
      </c>
      <c r="H953" s="6" t="s">
        <v>183</v>
      </c>
      <c r="I953" s="6" t="s">
        <v>84</v>
      </c>
      <c r="J953" s="7">
        <v>42238</v>
      </c>
      <c r="K953" s="12">
        <f>Ventas[[#This Row],[Unit Price]]*Ventas[[#This Row],[Quantity]]</f>
        <v>417.59999999999997</v>
      </c>
      <c r="L953" s="12">
        <f>Ventas[[#This Row],[Unit Cost]]*Ventas[[#This Row],[Quantity]]</f>
        <v>354.96</v>
      </c>
      <c r="M953" s="14">
        <f>Ventas[[#This Row],[Ingresos]]-Ventas[[#This Row],[Costes]]</f>
        <v>62.639999999999986</v>
      </c>
      <c r="N953" s="14" t="str">
        <f>_xlfn.XLOOKUP(Ventas[[#This Row],[Ship Country]],[1]!Countries[Ship Country],[1]!Countries[Area],"No registrado")</f>
        <v>Nord America</v>
      </c>
      <c r="O953" s="14" t="str">
        <f>_xlfn.XLOOKUP(Ventas[[#This Row],[Ship Country]],[1]!Countries[Ship Country],[1]!Countries[Continent],"No existe")</f>
        <v>America</v>
      </c>
      <c r="P953" s="15" t="str">
        <f>_xlfn.XLOOKUP(Ventas[[#This Row],[Category]],[2]!ProdManager[Category],[2]!ProdManager[Prod_Manager])</f>
        <v>Peter Stone</v>
      </c>
      <c r="Q953" s="15">
        <f>YEAR(Ventas[[#This Row],[Order Date]])</f>
        <v>2015</v>
      </c>
      <c r="R953" s="15" t="str">
        <f>TEXT(Ventas[[#This Row],[Order Date]],"MMM")</f>
        <v>ago</v>
      </c>
    </row>
    <row r="954" spans="1:18" x14ac:dyDescent="0.25">
      <c r="A954" s="4">
        <v>10608</v>
      </c>
      <c r="B954" s="4" t="s">
        <v>86</v>
      </c>
      <c r="C954" s="4" t="s">
        <v>10</v>
      </c>
      <c r="D954" s="4">
        <v>38</v>
      </c>
      <c r="E954" s="4">
        <v>31.919999999999998</v>
      </c>
      <c r="F954" s="4">
        <v>28</v>
      </c>
      <c r="G954" s="4" t="s">
        <v>19</v>
      </c>
      <c r="H954" s="4" t="s">
        <v>20</v>
      </c>
      <c r="I954" s="4" t="s">
        <v>21</v>
      </c>
      <c r="J954" s="5">
        <v>42239</v>
      </c>
      <c r="K954" s="12">
        <f>Ventas[[#This Row],[Unit Price]]*Ventas[[#This Row],[Quantity]]</f>
        <v>1064</v>
      </c>
      <c r="L954" s="12">
        <f>Ventas[[#This Row],[Unit Cost]]*Ventas[[#This Row],[Quantity]]</f>
        <v>893.76</v>
      </c>
      <c r="M954" s="14">
        <f>Ventas[[#This Row],[Ingresos]]-Ventas[[#This Row],[Costes]]</f>
        <v>170.24</v>
      </c>
      <c r="N954" s="14" t="str">
        <f>_xlfn.XLOOKUP(Ventas[[#This Row],[Ship Country]],[1]!Countries[Ship Country],[1]!Countries[Area],"No registrado")</f>
        <v>Nord Europe</v>
      </c>
      <c r="O954" s="14" t="str">
        <f>_xlfn.XLOOKUP(Ventas[[#This Row],[Ship Country]],[1]!Countries[Ship Country],[1]!Countries[Continent],"No existe")</f>
        <v>Europe</v>
      </c>
      <c r="P954" s="15" t="str">
        <f>_xlfn.XLOOKUP(Ventas[[#This Row],[Category]],[2]!ProdManager[Category],[2]!ProdManager[Prod_Manager])</f>
        <v>Marc Caine</v>
      </c>
      <c r="Q954" s="15">
        <f>YEAR(Ventas[[#This Row],[Order Date]])</f>
        <v>2015</v>
      </c>
      <c r="R954" s="15" t="str">
        <f>TEXT(Ventas[[#This Row],[Order Date]],"MMM")</f>
        <v>ago</v>
      </c>
    </row>
    <row r="955" spans="1:18" x14ac:dyDescent="0.25">
      <c r="A955" s="6">
        <v>10609</v>
      </c>
      <c r="B955" s="6" t="s">
        <v>138</v>
      </c>
      <c r="C955" s="6" t="s">
        <v>43</v>
      </c>
      <c r="D955" s="6">
        <v>18</v>
      </c>
      <c r="E955" s="6">
        <v>16.38</v>
      </c>
      <c r="F955" s="6">
        <v>3</v>
      </c>
      <c r="G955" s="6" t="s">
        <v>172</v>
      </c>
      <c r="H955" s="6" t="s">
        <v>173</v>
      </c>
      <c r="I955" s="6" t="s">
        <v>13</v>
      </c>
      <c r="J955" s="7">
        <v>42240</v>
      </c>
      <c r="K955" s="12">
        <f>Ventas[[#This Row],[Unit Price]]*Ventas[[#This Row],[Quantity]]</f>
        <v>54</v>
      </c>
      <c r="L955" s="12">
        <f>Ventas[[#This Row],[Unit Cost]]*Ventas[[#This Row],[Quantity]]</f>
        <v>49.14</v>
      </c>
      <c r="M955" s="14">
        <f>Ventas[[#This Row],[Ingresos]]-Ventas[[#This Row],[Costes]]</f>
        <v>4.8599999999999994</v>
      </c>
      <c r="N955" s="14" t="str">
        <f>_xlfn.XLOOKUP(Ventas[[#This Row],[Ship Country]],[1]!Countries[Ship Country],[1]!Countries[Area],"No registrado")</f>
        <v>Nord Europe</v>
      </c>
      <c r="O955" s="14" t="str">
        <f>_xlfn.XLOOKUP(Ventas[[#This Row],[Ship Country]],[1]!Countries[Ship Country],[1]!Countries[Continent],"No existe")</f>
        <v>Europe</v>
      </c>
      <c r="P955" s="15" t="str">
        <f>_xlfn.XLOOKUP(Ventas[[#This Row],[Category]],[2]!ProdManager[Category],[2]!ProdManager[Prod_Manager])</f>
        <v>John Matter</v>
      </c>
      <c r="Q955" s="15">
        <f>YEAR(Ventas[[#This Row],[Order Date]])</f>
        <v>2015</v>
      </c>
      <c r="R955" s="15" t="str">
        <f>TEXT(Ventas[[#This Row],[Order Date]],"MMM")</f>
        <v>ago</v>
      </c>
    </row>
    <row r="956" spans="1:18" x14ac:dyDescent="0.25">
      <c r="A956" s="4">
        <v>10609</v>
      </c>
      <c r="B956" s="4" t="s">
        <v>112</v>
      </c>
      <c r="C956" s="4" t="s">
        <v>29</v>
      </c>
      <c r="D956" s="4">
        <v>31</v>
      </c>
      <c r="E956" s="4">
        <v>24.490000000000002</v>
      </c>
      <c r="F956" s="4">
        <v>10</v>
      </c>
      <c r="G956" s="4" t="s">
        <v>172</v>
      </c>
      <c r="H956" s="4" t="s">
        <v>173</v>
      </c>
      <c r="I956" s="4" t="s">
        <v>13</v>
      </c>
      <c r="J956" s="5">
        <v>42240</v>
      </c>
      <c r="K956" s="12">
        <f>Ventas[[#This Row],[Unit Price]]*Ventas[[#This Row],[Quantity]]</f>
        <v>310</v>
      </c>
      <c r="L956" s="12">
        <f>Ventas[[#This Row],[Unit Cost]]*Ventas[[#This Row],[Quantity]]</f>
        <v>244.90000000000003</v>
      </c>
      <c r="M956" s="14">
        <f>Ventas[[#This Row],[Ingresos]]-Ventas[[#This Row],[Costes]]</f>
        <v>65.099999999999966</v>
      </c>
      <c r="N956" s="14" t="str">
        <f>_xlfn.XLOOKUP(Ventas[[#This Row],[Ship Country]],[1]!Countries[Ship Country],[1]!Countries[Area],"No registrado")</f>
        <v>Nord Europe</v>
      </c>
      <c r="O956" s="14" t="str">
        <f>_xlfn.XLOOKUP(Ventas[[#This Row],[Ship Country]],[1]!Countries[Ship Country],[1]!Countries[Continent],"No existe")</f>
        <v>Europe</v>
      </c>
      <c r="P956" s="15" t="str">
        <f>_xlfn.XLOOKUP(Ventas[[#This Row],[Category]],[2]!ProdManager[Category],[2]!ProdManager[Prod_Manager])</f>
        <v>Peter Stone</v>
      </c>
      <c r="Q956" s="15">
        <f>YEAR(Ventas[[#This Row],[Order Date]])</f>
        <v>2015</v>
      </c>
      <c r="R956" s="15" t="str">
        <f>TEXT(Ventas[[#This Row],[Order Date]],"MMM")</f>
        <v>ago</v>
      </c>
    </row>
    <row r="957" spans="1:18" x14ac:dyDescent="0.25">
      <c r="A957" s="6">
        <v>10609</v>
      </c>
      <c r="B957" s="6" t="s">
        <v>71</v>
      </c>
      <c r="C957" s="6" t="s">
        <v>35</v>
      </c>
      <c r="D957" s="6">
        <v>10</v>
      </c>
      <c r="E957" s="6">
        <v>6.8999999999999995</v>
      </c>
      <c r="F957" s="6">
        <v>6</v>
      </c>
      <c r="G957" s="6" t="s">
        <v>172</v>
      </c>
      <c r="H957" s="6" t="s">
        <v>173</v>
      </c>
      <c r="I957" s="6" t="s">
        <v>13</v>
      </c>
      <c r="J957" s="7">
        <v>42240</v>
      </c>
      <c r="K957" s="12">
        <f>Ventas[[#This Row],[Unit Price]]*Ventas[[#This Row],[Quantity]]</f>
        <v>60</v>
      </c>
      <c r="L957" s="12">
        <f>Ventas[[#This Row],[Unit Cost]]*Ventas[[#This Row],[Quantity]]</f>
        <v>41.4</v>
      </c>
      <c r="M957" s="14">
        <f>Ventas[[#This Row],[Ingresos]]-Ventas[[#This Row],[Costes]]</f>
        <v>18.600000000000001</v>
      </c>
      <c r="N957" s="14" t="str">
        <f>_xlfn.XLOOKUP(Ventas[[#This Row],[Ship Country]],[1]!Countries[Ship Country],[1]!Countries[Area],"No registrado")</f>
        <v>Nord Europe</v>
      </c>
      <c r="O957" s="14" t="str">
        <f>_xlfn.XLOOKUP(Ventas[[#This Row],[Ship Country]],[1]!Countries[Ship Country],[1]!Countries[Continent],"No existe")</f>
        <v>Europe</v>
      </c>
      <c r="P957" s="15" t="str">
        <f>_xlfn.XLOOKUP(Ventas[[#This Row],[Category]],[2]!ProdManager[Category],[2]!ProdManager[Prod_Manager])</f>
        <v>Lydia Sinn</v>
      </c>
      <c r="Q957" s="15">
        <f>YEAR(Ventas[[#This Row],[Order Date]])</f>
        <v>2015</v>
      </c>
      <c r="R957" s="15" t="str">
        <f>TEXT(Ventas[[#This Row],[Order Date]],"MMM")</f>
        <v>ago</v>
      </c>
    </row>
    <row r="958" spans="1:18" x14ac:dyDescent="0.25">
      <c r="A958" s="4">
        <v>10610</v>
      </c>
      <c r="B958" s="4" t="s">
        <v>57</v>
      </c>
      <c r="C958" s="4" t="s">
        <v>29</v>
      </c>
      <c r="D958" s="4">
        <v>19</v>
      </c>
      <c r="E958" s="4">
        <v>15.39</v>
      </c>
      <c r="F958" s="4">
        <v>21</v>
      </c>
      <c r="G958" s="4" t="s">
        <v>204</v>
      </c>
      <c r="H958" s="4" t="s">
        <v>205</v>
      </c>
      <c r="I958" s="4" t="s">
        <v>13</v>
      </c>
      <c r="J958" s="5">
        <v>42241</v>
      </c>
      <c r="K958" s="12">
        <f>Ventas[[#This Row],[Unit Price]]*Ventas[[#This Row],[Quantity]]</f>
        <v>399</v>
      </c>
      <c r="L958" s="12">
        <f>Ventas[[#This Row],[Unit Cost]]*Ventas[[#This Row],[Quantity]]</f>
        <v>323.19</v>
      </c>
      <c r="M958" s="14">
        <f>Ventas[[#This Row],[Ingresos]]-Ventas[[#This Row],[Costes]]</f>
        <v>75.81</v>
      </c>
      <c r="N958" s="14" t="str">
        <f>_xlfn.XLOOKUP(Ventas[[#This Row],[Ship Country]],[1]!Countries[Ship Country],[1]!Countries[Area],"No registrado")</f>
        <v>Nord Europe</v>
      </c>
      <c r="O958" s="14" t="str">
        <f>_xlfn.XLOOKUP(Ventas[[#This Row],[Ship Country]],[1]!Countries[Ship Country],[1]!Countries[Continent],"No existe")</f>
        <v>Europe</v>
      </c>
      <c r="P958" s="15" t="str">
        <f>_xlfn.XLOOKUP(Ventas[[#This Row],[Category]],[2]!ProdManager[Category],[2]!ProdManager[Prod_Manager])</f>
        <v>Peter Stone</v>
      </c>
      <c r="Q958" s="15">
        <f>YEAR(Ventas[[#This Row],[Order Date]])</f>
        <v>2015</v>
      </c>
      <c r="R958" s="15" t="str">
        <f>TEXT(Ventas[[#This Row],[Order Date]],"MMM")</f>
        <v>ago</v>
      </c>
    </row>
    <row r="959" spans="1:18" x14ac:dyDescent="0.25">
      <c r="A959" s="6">
        <v>10611</v>
      </c>
      <c r="B959" s="6" t="s">
        <v>138</v>
      </c>
      <c r="C959" s="6" t="s">
        <v>43</v>
      </c>
      <c r="D959" s="6">
        <v>18</v>
      </c>
      <c r="E959" s="6">
        <v>15.84</v>
      </c>
      <c r="F959" s="6">
        <v>6</v>
      </c>
      <c r="G959" s="6" t="s">
        <v>220</v>
      </c>
      <c r="H959" s="6" t="s">
        <v>221</v>
      </c>
      <c r="I959" s="6" t="s">
        <v>222</v>
      </c>
      <c r="J959" s="7">
        <v>42241</v>
      </c>
      <c r="K959" s="12">
        <f>Ventas[[#This Row],[Unit Price]]*Ventas[[#This Row],[Quantity]]</f>
        <v>108</v>
      </c>
      <c r="L959" s="12">
        <f>Ventas[[#This Row],[Unit Cost]]*Ventas[[#This Row],[Quantity]]</f>
        <v>95.039999999999992</v>
      </c>
      <c r="M959" s="14">
        <f>Ventas[[#This Row],[Ingresos]]-Ventas[[#This Row],[Costes]]</f>
        <v>12.960000000000008</v>
      </c>
      <c r="N959" s="14" t="str">
        <f>_xlfn.XLOOKUP(Ventas[[#This Row],[Ship Country]],[1]!Countries[Ship Country],[1]!Countries[Area],"No registrado")</f>
        <v>Nord Europe</v>
      </c>
      <c r="O959" s="14" t="str">
        <f>_xlfn.XLOOKUP(Ventas[[#This Row],[Ship Country]],[1]!Countries[Ship Country],[1]!Countries[Continent],"No existe")</f>
        <v>Europe</v>
      </c>
      <c r="P959" s="15" t="str">
        <f>_xlfn.XLOOKUP(Ventas[[#This Row],[Category]],[2]!ProdManager[Category],[2]!ProdManager[Prod_Manager])</f>
        <v>John Matter</v>
      </c>
      <c r="Q959" s="15">
        <f>YEAR(Ventas[[#This Row],[Order Date]])</f>
        <v>2015</v>
      </c>
      <c r="R959" s="15" t="str">
        <f>TEXT(Ventas[[#This Row],[Order Date]],"MMM")</f>
        <v>ago</v>
      </c>
    </row>
    <row r="960" spans="1:18" x14ac:dyDescent="0.25">
      <c r="A960" s="4">
        <v>10611</v>
      </c>
      <c r="B960" s="4" t="s">
        <v>40</v>
      </c>
      <c r="C960" s="4" t="s">
        <v>15</v>
      </c>
      <c r="D960" s="4">
        <v>34</v>
      </c>
      <c r="E960" s="4">
        <v>26.18</v>
      </c>
      <c r="F960" s="4">
        <v>15</v>
      </c>
      <c r="G960" s="4" t="s">
        <v>220</v>
      </c>
      <c r="H960" s="4" t="s">
        <v>221</v>
      </c>
      <c r="I960" s="4" t="s">
        <v>222</v>
      </c>
      <c r="J960" s="5">
        <v>42241</v>
      </c>
      <c r="K960" s="12">
        <f>Ventas[[#This Row],[Unit Price]]*Ventas[[#This Row],[Quantity]]</f>
        <v>510</v>
      </c>
      <c r="L960" s="12">
        <f>Ventas[[#This Row],[Unit Cost]]*Ventas[[#This Row],[Quantity]]</f>
        <v>392.7</v>
      </c>
      <c r="M960" s="14">
        <f>Ventas[[#This Row],[Ingresos]]-Ventas[[#This Row],[Costes]]</f>
        <v>117.30000000000001</v>
      </c>
      <c r="N960" s="14" t="str">
        <f>_xlfn.XLOOKUP(Ventas[[#This Row],[Ship Country]],[1]!Countries[Ship Country],[1]!Countries[Area],"No registrado")</f>
        <v>Nord Europe</v>
      </c>
      <c r="O960" s="14" t="str">
        <f>_xlfn.XLOOKUP(Ventas[[#This Row],[Ship Country]],[1]!Countries[Ship Country],[1]!Countries[Continent],"No existe")</f>
        <v>Europe</v>
      </c>
      <c r="P960" s="15" t="str">
        <f>_xlfn.XLOOKUP(Ventas[[#This Row],[Category]],[2]!ProdManager[Category],[2]!ProdManager[Prod_Manager])</f>
        <v>Peter Stone</v>
      </c>
      <c r="Q960" s="15">
        <f>YEAR(Ventas[[#This Row],[Order Date]])</f>
        <v>2015</v>
      </c>
      <c r="R960" s="15" t="str">
        <f>TEXT(Ventas[[#This Row],[Order Date]],"MMM")</f>
        <v>ago</v>
      </c>
    </row>
    <row r="961" spans="1:18" x14ac:dyDescent="0.25">
      <c r="A961" s="6">
        <v>10611</v>
      </c>
      <c r="B961" s="6" t="s">
        <v>55</v>
      </c>
      <c r="C961" s="6" t="s">
        <v>43</v>
      </c>
      <c r="D961" s="6">
        <v>19</v>
      </c>
      <c r="E961" s="6">
        <v>16.72</v>
      </c>
      <c r="F961" s="6">
        <v>10</v>
      </c>
      <c r="G961" s="6" t="s">
        <v>220</v>
      </c>
      <c r="H961" s="6" t="s">
        <v>221</v>
      </c>
      <c r="I961" s="6" t="s">
        <v>222</v>
      </c>
      <c r="J961" s="7">
        <v>42241</v>
      </c>
      <c r="K961" s="12">
        <f>Ventas[[#This Row],[Unit Price]]*Ventas[[#This Row],[Quantity]]</f>
        <v>190</v>
      </c>
      <c r="L961" s="12">
        <f>Ventas[[#This Row],[Unit Cost]]*Ventas[[#This Row],[Quantity]]</f>
        <v>167.2</v>
      </c>
      <c r="M961" s="14">
        <f>Ventas[[#This Row],[Ingresos]]-Ventas[[#This Row],[Costes]]</f>
        <v>22.800000000000011</v>
      </c>
      <c r="N961" s="14" t="str">
        <f>_xlfn.XLOOKUP(Ventas[[#This Row],[Ship Country]],[1]!Countries[Ship Country],[1]!Countries[Area],"No registrado")</f>
        <v>Nord Europe</v>
      </c>
      <c r="O961" s="14" t="str">
        <f>_xlfn.XLOOKUP(Ventas[[#This Row],[Ship Country]],[1]!Countries[Ship Country],[1]!Countries[Continent],"No existe")</f>
        <v>Europe</v>
      </c>
      <c r="P961" s="15" t="str">
        <f>_xlfn.XLOOKUP(Ventas[[#This Row],[Category]],[2]!ProdManager[Category],[2]!ProdManager[Prod_Manager])</f>
        <v>John Matter</v>
      </c>
      <c r="Q961" s="15">
        <f>YEAR(Ventas[[#This Row],[Order Date]])</f>
        <v>2015</v>
      </c>
      <c r="R961" s="15" t="str">
        <f>TEXT(Ventas[[#This Row],[Order Date]],"MMM")</f>
        <v>ago</v>
      </c>
    </row>
    <row r="962" spans="1:18" x14ac:dyDescent="0.25">
      <c r="A962" s="4">
        <v>10612</v>
      </c>
      <c r="B962" s="4" t="s">
        <v>112</v>
      </c>
      <c r="C962" s="4" t="s">
        <v>29</v>
      </c>
      <c r="D962" s="4">
        <v>31</v>
      </c>
      <c r="E962" s="4">
        <v>24.18</v>
      </c>
      <c r="F962" s="4">
        <v>70</v>
      </c>
      <c r="G962" s="4" t="s">
        <v>182</v>
      </c>
      <c r="H962" s="4" t="s">
        <v>183</v>
      </c>
      <c r="I962" s="4" t="s">
        <v>84</v>
      </c>
      <c r="J962" s="5">
        <v>42244</v>
      </c>
      <c r="K962" s="12">
        <f>Ventas[[#This Row],[Unit Price]]*Ventas[[#This Row],[Quantity]]</f>
        <v>2170</v>
      </c>
      <c r="L962" s="12">
        <f>Ventas[[#This Row],[Unit Cost]]*Ventas[[#This Row],[Quantity]]</f>
        <v>1692.6</v>
      </c>
      <c r="M962" s="14">
        <f>Ventas[[#This Row],[Ingresos]]-Ventas[[#This Row],[Costes]]</f>
        <v>477.40000000000009</v>
      </c>
      <c r="N962" s="14" t="str">
        <f>_xlfn.XLOOKUP(Ventas[[#This Row],[Ship Country]],[1]!Countries[Ship Country],[1]!Countries[Area],"No registrado")</f>
        <v>Nord America</v>
      </c>
      <c r="O962" s="14" t="str">
        <f>_xlfn.XLOOKUP(Ventas[[#This Row],[Ship Country]],[1]!Countries[Ship Country],[1]!Countries[Continent],"No existe")</f>
        <v>America</v>
      </c>
      <c r="P962" s="15" t="str">
        <f>_xlfn.XLOOKUP(Ventas[[#This Row],[Category]],[2]!ProdManager[Category],[2]!ProdManager[Prod_Manager])</f>
        <v>Peter Stone</v>
      </c>
      <c r="Q962" s="15">
        <f>YEAR(Ventas[[#This Row],[Order Date]])</f>
        <v>2015</v>
      </c>
      <c r="R962" s="15" t="str">
        <f>TEXT(Ventas[[#This Row],[Order Date]],"MMM")</f>
        <v>ago</v>
      </c>
    </row>
    <row r="963" spans="1:18" x14ac:dyDescent="0.25">
      <c r="A963" s="6">
        <v>10612</v>
      </c>
      <c r="B963" s="6" t="s">
        <v>57</v>
      </c>
      <c r="C963" s="6" t="s">
        <v>29</v>
      </c>
      <c r="D963" s="6">
        <v>19</v>
      </c>
      <c r="E963" s="6">
        <v>15.200000000000001</v>
      </c>
      <c r="F963" s="6">
        <v>55</v>
      </c>
      <c r="G963" s="6" t="s">
        <v>182</v>
      </c>
      <c r="H963" s="6" t="s">
        <v>183</v>
      </c>
      <c r="I963" s="6" t="s">
        <v>84</v>
      </c>
      <c r="J963" s="7">
        <v>42244</v>
      </c>
      <c r="K963" s="12">
        <f>Ventas[[#This Row],[Unit Price]]*Ventas[[#This Row],[Quantity]]</f>
        <v>1045</v>
      </c>
      <c r="L963" s="12">
        <f>Ventas[[#This Row],[Unit Cost]]*Ventas[[#This Row],[Quantity]]</f>
        <v>836.00000000000011</v>
      </c>
      <c r="M963" s="14">
        <f>Ventas[[#This Row],[Ingresos]]-Ventas[[#This Row],[Costes]]</f>
        <v>208.99999999999989</v>
      </c>
      <c r="N963" s="14" t="str">
        <f>_xlfn.XLOOKUP(Ventas[[#This Row],[Ship Country]],[1]!Countries[Ship Country],[1]!Countries[Area],"No registrado")</f>
        <v>Nord America</v>
      </c>
      <c r="O963" s="14" t="str">
        <f>_xlfn.XLOOKUP(Ventas[[#This Row],[Ship Country]],[1]!Countries[Ship Country],[1]!Countries[Continent],"No existe")</f>
        <v>America</v>
      </c>
      <c r="P963" s="15" t="str">
        <f>_xlfn.XLOOKUP(Ventas[[#This Row],[Category]],[2]!ProdManager[Category],[2]!ProdManager[Prod_Manager])</f>
        <v>Peter Stone</v>
      </c>
      <c r="Q963" s="15">
        <f>YEAR(Ventas[[#This Row],[Order Date]])</f>
        <v>2015</v>
      </c>
      <c r="R963" s="15" t="str">
        <f>TEXT(Ventas[[#This Row],[Order Date]],"MMM")</f>
        <v>ago</v>
      </c>
    </row>
    <row r="964" spans="1:18" x14ac:dyDescent="0.25">
      <c r="A964" s="4">
        <v>10612</v>
      </c>
      <c r="B964" s="4" t="s">
        <v>41</v>
      </c>
      <c r="C964" s="4" t="s">
        <v>35</v>
      </c>
      <c r="D964" s="4">
        <v>20</v>
      </c>
      <c r="E964" s="4">
        <v>13.2</v>
      </c>
      <c r="F964" s="4">
        <v>18</v>
      </c>
      <c r="G964" s="4" t="s">
        <v>182</v>
      </c>
      <c r="H964" s="4" t="s">
        <v>183</v>
      </c>
      <c r="I964" s="4" t="s">
        <v>84</v>
      </c>
      <c r="J964" s="5">
        <v>42244</v>
      </c>
      <c r="K964" s="12">
        <f>Ventas[[#This Row],[Unit Price]]*Ventas[[#This Row],[Quantity]]</f>
        <v>360</v>
      </c>
      <c r="L964" s="12">
        <f>Ventas[[#This Row],[Unit Cost]]*Ventas[[#This Row],[Quantity]]</f>
        <v>237.6</v>
      </c>
      <c r="M964" s="14">
        <f>Ventas[[#This Row],[Ingresos]]-Ventas[[#This Row],[Costes]]</f>
        <v>122.4</v>
      </c>
      <c r="N964" s="14" t="str">
        <f>_xlfn.XLOOKUP(Ventas[[#This Row],[Ship Country]],[1]!Countries[Ship Country],[1]!Countries[Area],"No registrado")</f>
        <v>Nord America</v>
      </c>
      <c r="O964" s="14" t="str">
        <f>_xlfn.XLOOKUP(Ventas[[#This Row],[Ship Country]],[1]!Countries[Ship Country],[1]!Countries[Continent],"No existe")</f>
        <v>America</v>
      </c>
      <c r="P964" s="15" t="str">
        <f>_xlfn.XLOOKUP(Ventas[[#This Row],[Category]],[2]!ProdManager[Category],[2]!ProdManager[Prod_Manager])</f>
        <v>Lydia Sinn</v>
      </c>
      <c r="Q964" s="15">
        <f>YEAR(Ventas[[#This Row],[Order Date]])</f>
        <v>2015</v>
      </c>
      <c r="R964" s="15" t="str">
        <f>TEXT(Ventas[[#This Row],[Order Date]],"MMM")</f>
        <v>ago</v>
      </c>
    </row>
    <row r="965" spans="1:18" x14ac:dyDescent="0.25">
      <c r="A965" s="6">
        <v>10612</v>
      </c>
      <c r="B965" s="6" t="s">
        <v>40</v>
      </c>
      <c r="C965" s="6" t="s">
        <v>15</v>
      </c>
      <c r="D965" s="6">
        <v>34</v>
      </c>
      <c r="E965" s="6">
        <v>27.200000000000003</v>
      </c>
      <c r="F965" s="6">
        <v>40</v>
      </c>
      <c r="G965" s="6" t="s">
        <v>182</v>
      </c>
      <c r="H965" s="6" t="s">
        <v>183</v>
      </c>
      <c r="I965" s="6" t="s">
        <v>84</v>
      </c>
      <c r="J965" s="7">
        <v>42244</v>
      </c>
      <c r="K965" s="12">
        <f>Ventas[[#This Row],[Unit Price]]*Ventas[[#This Row],[Quantity]]</f>
        <v>1360</v>
      </c>
      <c r="L965" s="12">
        <f>Ventas[[#This Row],[Unit Cost]]*Ventas[[#This Row],[Quantity]]</f>
        <v>1088</v>
      </c>
      <c r="M965" s="14">
        <f>Ventas[[#This Row],[Ingresos]]-Ventas[[#This Row],[Costes]]</f>
        <v>272</v>
      </c>
      <c r="N965" s="14" t="str">
        <f>_xlfn.XLOOKUP(Ventas[[#This Row],[Ship Country]],[1]!Countries[Ship Country],[1]!Countries[Area],"No registrado")</f>
        <v>Nord America</v>
      </c>
      <c r="O965" s="14" t="str">
        <f>_xlfn.XLOOKUP(Ventas[[#This Row],[Ship Country]],[1]!Countries[Ship Country],[1]!Countries[Continent],"No existe")</f>
        <v>America</v>
      </c>
      <c r="P965" s="15" t="str">
        <f>_xlfn.XLOOKUP(Ventas[[#This Row],[Category]],[2]!ProdManager[Category],[2]!ProdManager[Prod_Manager])</f>
        <v>Peter Stone</v>
      </c>
      <c r="Q965" s="15">
        <f>YEAR(Ventas[[#This Row],[Order Date]])</f>
        <v>2015</v>
      </c>
      <c r="R965" s="15" t="str">
        <f>TEXT(Ventas[[#This Row],[Order Date]],"MMM")</f>
        <v>ago</v>
      </c>
    </row>
    <row r="966" spans="1:18" x14ac:dyDescent="0.25">
      <c r="A966" s="4">
        <v>10612</v>
      </c>
      <c r="B966" s="4" t="s">
        <v>101</v>
      </c>
      <c r="C966" s="4" t="s">
        <v>43</v>
      </c>
      <c r="D966" s="4">
        <v>18</v>
      </c>
      <c r="E966" s="4">
        <v>16.560000000000002</v>
      </c>
      <c r="F966" s="4">
        <v>80</v>
      </c>
      <c r="G966" s="4" t="s">
        <v>182</v>
      </c>
      <c r="H966" s="4" t="s">
        <v>183</v>
      </c>
      <c r="I966" s="4" t="s">
        <v>84</v>
      </c>
      <c r="J966" s="5">
        <v>42244</v>
      </c>
      <c r="K966" s="12">
        <f>Ventas[[#This Row],[Unit Price]]*Ventas[[#This Row],[Quantity]]</f>
        <v>1440</v>
      </c>
      <c r="L966" s="12">
        <f>Ventas[[#This Row],[Unit Cost]]*Ventas[[#This Row],[Quantity]]</f>
        <v>1324.8000000000002</v>
      </c>
      <c r="M966" s="14">
        <f>Ventas[[#This Row],[Ingresos]]-Ventas[[#This Row],[Costes]]</f>
        <v>115.19999999999982</v>
      </c>
      <c r="N966" s="14" t="str">
        <f>_xlfn.XLOOKUP(Ventas[[#This Row],[Ship Country]],[1]!Countries[Ship Country],[1]!Countries[Area],"No registrado")</f>
        <v>Nord America</v>
      </c>
      <c r="O966" s="14" t="str">
        <f>_xlfn.XLOOKUP(Ventas[[#This Row],[Ship Country]],[1]!Countries[Ship Country],[1]!Countries[Continent],"No existe")</f>
        <v>America</v>
      </c>
      <c r="P966" s="15" t="str">
        <f>_xlfn.XLOOKUP(Ventas[[#This Row],[Category]],[2]!ProdManager[Category],[2]!ProdManager[Prod_Manager])</f>
        <v>John Matter</v>
      </c>
      <c r="Q966" s="15">
        <f>YEAR(Ventas[[#This Row],[Order Date]])</f>
        <v>2015</v>
      </c>
      <c r="R966" s="15" t="str">
        <f>TEXT(Ventas[[#This Row],[Order Date]],"MMM")</f>
        <v>ago</v>
      </c>
    </row>
    <row r="967" spans="1:18" x14ac:dyDescent="0.25">
      <c r="A967" s="6">
        <v>10613</v>
      </c>
      <c r="B967" s="6" t="s">
        <v>118</v>
      </c>
      <c r="C967" s="6" t="s">
        <v>29</v>
      </c>
      <c r="D967" s="6">
        <v>6</v>
      </c>
      <c r="E967" s="6">
        <v>4.4399999999999995</v>
      </c>
      <c r="F967" s="6">
        <v>8</v>
      </c>
      <c r="G967" s="6" t="s">
        <v>63</v>
      </c>
      <c r="H967" s="6" t="s">
        <v>64</v>
      </c>
      <c r="I967" s="6" t="s">
        <v>65</v>
      </c>
      <c r="J967" s="7">
        <v>42245</v>
      </c>
      <c r="K967" s="12">
        <f>Ventas[[#This Row],[Unit Price]]*Ventas[[#This Row],[Quantity]]</f>
        <v>48</v>
      </c>
      <c r="L967" s="12">
        <f>Ventas[[#This Row],[Unit Cost]]*Ventas[[#This Row],[Quantity]]</f>
        <v>35.519999999999996</v>
      </c>
      <c r="M967" s="14">
        <f>Ventas[[#This Row],[Ingresos]]-Ventas[[#This Row],[Costes]]</f>
        <v>12.480000000000004</v>
      </c>
      <c r="N967" s="14" t="str">
        <f>_xlfn.XLOOKUP(Ventas[[#This Row],[Ship Country]],[1]!Countries[Ship Country],[1]!Countries[Area],"No registrado")</f>
        <v>Sud America</v>
      </c>
      <c r="O967" s="14" t="str">
        <f>_xlfn.XLOOKUP(Ventas[[#This Row],[Ship Country]],[1]!Countries[Ship Country],[1]!Countries[Continent],"No existe")</f>
        <v>America</v>
      </c>
      <c r="P967" s="15" t="str">
        <f>_xlfn.XLOOKUP(Ventas[[#This Row],[Category]],[2]!ProdManager[Category],[2]!ProdManager[Prod_Manager])</f>
        <v>Peter Stone</v>
      </c>
      <c r="Q967" s="15">
        <f>YEAR(Ventas[[#This Row],[Order Date]])</f>
        <v>2015</v>
      </c>
      <c r="R967" s="15" t="str">
        <f>TEXT(Ventas[[#This Row],[Order Date]],"MMM")</f>
        <v>ago</v>
      </c>
    </row>
    <row r="968" spans="1:18" x14ac:dyDescent="0.25">
      <c r="A968" s="4">
        <v>10613</v>
      </c>
      <c r="B968" s="4" t="s">
        <v>129</v>
      </c>
      <c r="C968" s="4" t="s">
        <v>43</v>
      </c>
      <c r="D968" s="4">
        <v>7.75</v>
      </c>
      <c r="E968" s="4">
        <v>6.9750000000000005</v>
      </c>
      <c r="F968" s="4">
        <v>40</v>
      </c>
      <c r="G968" s="4" t="s">
        <v>63</v>
      </c>
      <c r="H968" s="4" t="s">
        <v>64</v>
      </c>
      <c r="I968" s="4" t="s">
        <v>65</v>
      </c>
      <c r="J968" s="5">
        <v>42245</v>
      </c>
      <c r="K968" s="12">
        <f>Ventas[[#This Row],[Unit Price]]*Ventas[[#This Row],[Quantity]]</f>
        <v>310</v>
      </c>
      <c r="L968" s="12">
        <f>Ventas[[#This Row],[Unit Cost]]*Ventas[[#This Row],[Quantity]]</f>
        <v>279</v>
      </c>
      <c r="M968" s="14">
        <f>Ventas[[#This Row],[Ingresos]]-Ventas[[#This Row],[Costes]]</f>
        <v>31</v>
      </c>
      <c r="N968" s="14" t="str">
        <f>_xlfn.XLOOKUP(Ventas[[#This Row],[Ship Country]],[1]!Countries[Ship Country],[1]!Countries[Area],"No registrado")</f>
        <v>Sud America</v>
      </c>
      <c r="O968" s="14" t="str">
        <f>_xlfn.XLOOKUP(Ventas[[#This Row],[Ship Country]],[1]!Countries[Ship Country],[1]!Countries[Continent],"No existe")</f>
        <v>America</v>
      </c>
      <c r="P968" s="15" t="str">
        <f>_xlfn.XLOOKUP(Ventas[[#This Row],[Category]],[2]!ProdManager[Category],[2]!ProdManager[Prod_Manager])</f>
        <v>John Matter</v>
      </c>
      <c r="Q968" s="15">
        <f>YEAR(Ventas[[#This Row],[Order Date]])</f>
        <v>2015</v>
      </c>
      <c r="R968" s="15" t="str">
        <f>TEXT(Ventas[[#This Row],[Order Date]],"MMM")</f>
        <v>ago</v>
      </c>
    </row>
    <row r="969" spans="1:18" x14ac:dyDescent="0.25">
      <c r="A969" s="6">
        <v>10614</v>
      </c>
      <c r="B969" s="6" t="s">
        <v>71</v>
      </c>
      <c r="C969" s="6" t="s">
        <v>35</v>
      </c>
      <c r="D969" s="6">
        <v>10</v>
      </c>
      <c r="E969" s="6">
        <v>6.6999999999999993</v>
      </c>
      <c r="F969" s="6">
        <v>8</v>
      </c>
      <c r="G969" s="6" t="s">
        <v>251</v>
      </c>
      <c r="H969" s="6" t="s">
        <v>252</v>
      </c>
      <c r="I969" s="6" t="s">
        <v>21</v>
      </c>
      <c r="J969" s="7">
        <v>42245</v>
      </c>
      <c r="K969" s="12">
        <f>Ventas[[#This Row],[Unit Price]]*Ventas[[#This Row],[Quantity]]</f>
        <v>80</v>
      </c>
      <c r="L969" s="12">
        <f>Ventas[[#This Row],[Unit Cost]]*Ventas[[#This Row],[Quantity]]</f>
        <v>53.599999999999994</v>
      </c>
      <c r="M969" s="14">
        <f>Ventas[[#This Row],[Ingresos]]-Ventas[[#This Row],[Costes]]</f>
        <v>26.400000000000006</v>
      </c>
      <c r="N969" s="14" t="str">
        <f>_xlfn.XLOOKUP(Ventas[[#This Row],[Ship Country]],[1]!Countries[Ship Country],[1]!Countries[Area],"No registrado")</f>
        <v>Nord Europe</v>
      </c>
      <c r="O969" s="14" t="str">
        <f>_xlfn.XLOOKUP(Ventas[[#This Row],[Ship Country]],[1]!Countries[Ship Country],[1]!Countries[Continent],"No existe")</f>
        <v>Europe</v>
      </c>
      <c r="P969" s="15" t="str">
        <f>_xlfn.XLOOKUP(Ventas[[#This Row],[Category]],[2]!ProdManager[Category],[2]!ProdManager[Prod_Manager])</f>
        <v>Lydia Sinn</v>
      </c>
      <c r="Q969" s="15">
        <f>YEAR(Ventas[[#This Row],[Order Date]])</f>
        <v>2015</v>
      </c>
      <c r="R969" s="15" t="str">
        <f>TEXT(Ventas[[#This Row],[Order Date]],"MMM")</f>
        <v>ago</v>
      </c>
    </row>
    <row r="970" spans="1:18" x14ac:dyDescent="0.25">
      <c r="A970" s="4">
        <v>10614</v>
      </c>
      <c r="B970" s="4" t="s">
        <v>42</v>
      </c>
      <c r="C970" s="4" t="s">
        <v>43</v>
      </c>
      <c r="D970" s="4">
        <v>18</v>
      </c>
      <c r="E970" s="4">
        <v>16.560000000000002</v>
      </c>
      <c r="F970" s="4">
        <v>5</v>
      </c>
      <c r="G970" s="4" t="s">
        <v>251</v>
      </c>
      <c r="H970" s="4" t="s">
        <v>252</v>
      </c>
      <c r="I970" s="4" t="s">
        <v>21</v>
      </c>
      <c r="J970" s="5">
        <v>42245</v>
      </c>
      <c r="K970" s="12">
        <f>Ventas[[#This Row],[Unit Price]]*Ventas[[#This Row],[Quantity]]</f>
        <v>90</v>
      </c>
      <c r="L970" s="12">
        <f>Ventas[[#This Row],[Unit Cost]]*Ventas[[#This Row],[Quantity]]</f>
        <v>82.800000000000011</v>
      </c>
      <c r="M970" s="14">
        <f>Ventas[[#This Row],[Ingresos]]-Ventas[[#This Row],[Costes]]</f>
        <v>7.1999999999999886</v>
      </c>
      <c r="N970" s="14" t="str">
        <f>_xlfn.XLOOKUP(Ventas[[#This Row],[Ship Country]],[1]!Countries[Ship Country],[1]!Countries[Area],"No registrado")</f>
        <v>Nord Europe</v>
      </c>
      <c r="O970" s="14" t="str">
        <f>_xlfn.XLOOKUP(Ventas[[#This Row],[Ship Country]],[1]!Countries[Ship Country],[1]!Countries[Continent],"No existe")</f>
        <v>Europe</v>
      </c>
      <c r="P970" s="15" t="str">
        <f>_xlfn.XLOOKUP(Ventas[[#This Row],[Category]],[2]!ProdManager[Category],[2]!ProdManager[Prod_Manager])</f>
        <v>John Matter</v>
      </c>
      <c r="Q970" s="15">
        <f>YEAR(Ventas[[#This Row],[Order Date]])</f>
        <v>2015</v>
      </c>
      <c r="R970" s="15" t="str">
        <f>TEXT(Ventas[[#This Row],[Order Date]],"MMM")</f>
        <v>ago</v>
      </c>
    </row>
    <row r="971" spans="1:18" x14ac:dyDescent="0.25">
      <c r="A971" s="6">
        <v>10614</v>
      </c>
      <c r="B971" s="6" t="s">
        <v>16</v>
      </c>
      <c r="C971" s="6" t="s">
        <v>15</v>
      </c>
      <c r="D971" s="6">
        <v>21</v>
      </c>
      <c r="E971" s="6">
        <v>16.170000000000002</v>
      </c>
      <c r="F971" s="6">
        <v>14</v>
      </c>
      <c r="G971" s="6" t="s">
        <v>251</v>
      </c>
      <c r="H971" s="6" t="s">
        <v>252</v>
      </c>
      <c r="I971" s="6" t="s">
        <v>21</v>
      </c>
      <c r="J971" s="7">
        <v>42245</v>
      </c>
      <c r="K971" s="12">
        <f>Ventas[[#This Row],[Unit Price]]*Ventas[[#This Row],[Quantity]]</f>
        <v>294</v>
      </c>
      <c r="L971" s="12">
        <f>Ventas[[#This Row],[Unit Cost]]*Ventas[[#This Row],[Quantity]]</f>
        <v>226.38000000000002</v>
      </c>
      <c r="M971" s="14">
        <f>Ventas[[#This Row],[Ingresos]]-Ventas[[#This Row],[Costes]]</f>
        <v>67.619999999999976</v>
      </c>
      <c r="N971" s="14" t="str">
        <f>_xlfn.XLOOKUP(Ventas[[#This Row],[Ship Country]],[1]!Countries[Ship Country],[1]!Countries[Area],"No registrado")</f>
        <v>Nord Europe</v>
      </c>
      <c r="O971" s="14" t="str">
        <f>_xlfn.XLOOKUP(Ventas[[#This Row],[Ship Country]],[1]!Countries[Ship Country],[1]!Countries[Continent],"No existe")</f>
        <v>Europe</v>
      </c>
      <c r="P971" s="15" t="str">
        <f>_xlfn.XLOOKUP(Ventas[[#This Row],[Category]],[2]!ProdManager[Category],[2]!ProdManager[Prod_Manager])</f>
        <v>Peter Stone</v>
      </c>
      <c r="Q971" s="15">
        <f>YEAR(Ventas[[#This Row],[Order Date]])</f>
        <v>2015</v>
      </c>
      <c r="R971" s="15" t="str">
        <f>TEXT(Ventas[[#This Row],[Order Date]],"MMM")</f>
        <v>ago</v>
      </c>
    </row>
    <row r="972" spans="1:18" x14ac:dyDescent="0.25">
      <c r="A972" s="4">
        <v>10615</v>
      </c>
      <c r="B972" s="4" t="s">
        <v>45</v>
      </c>
      <c r="C972" s="4" t="s">
        <v>46</v>
      </c>
      <c r="D972" s="4">
        <v>24</v>
      </c>
      <c r="E972" s="4">
        <v>18.72</v>
      </c>
      <c r="F972" s="4">
        <v>5</v>
      </c>
      <c r="G972" s="4" t="s">
        <v>263</v>
      </c>
      <c r="H972" s="4" t="s">
        <v>264</v>
      </c>
      <c r="I972" s="4" t="s">
        <v>97</v>
      </c>
      <c r="J972" s="5">
        <v>42246</v>
      </c>
      <c r="K972" s="12">
        <f>Ventas[[#This Row],[Unit Price]]*Ventas[[#This Row],[Quantity]]</f>
        <v>120</v>
      </c>
      <c r="L972" s="12">
        <f>Ventas[[#This Row],[Unit Cost]]*Ventas[[#This Row],[Quantity]]</f>
        <v>93.6</v>
      </c>
      <c r="M972" s="14">
        <f>Ventas[[#This Row],[Ingresos]]-Ventas[[#This Row],[Costes]]</f>
        <v>26.400000000000006</v>
      </c>
      <c r="N972" s="14" t="str">
        <f>_xlfn.XLOOKUP(Ventas[[#This Row],[Ship Country]],[1]!Countries[Ship Country],[1]!Countries[Area],"No registrado")</f>
        <v>Nord Europe</v>
      </c>
      <c r="O972" s="14" t="str">
        <f>_xlfn.XLOOKUP(Ventas[[#This Row],[Ship Country]],[1]!Countries[Ship Country],[1]!Countries[Continent],"No existe")</f>
        <v>Europe</v>
      </c>
      <c r="P972" s="15" t="str">
        <f>_xlfn.XLOOKUP(Ventas[[#This Row],[Category]],[2]!ProdManager[Category],[2]!ProdManager[Prod_Manager])</f>
        <v>John Matter</v>
      </c>
      <c r="Q972" s="15">
        <f>YEAR(Ventas[[#This Row],[Order Date]])</f>
        <v>2015</v>
      </c>
      <c r="R972" s="15" t="str">
        <f>TEXT(Ventas[[#This Row],[Order Date]],"MMM")</f>
        <v>ago</v>
      </c>
    </row>
    <row r="973" spans="1:18" x14ac:dyDescent="0.25">
      <c r="A973" s="6">
        <v>10616</v>
      </c>
      <c r="B973" s="6" t="s">
        <v>113</v>
      </c>
      <c r="C973" s="6" t="s">
        <v>15</v>
      </c>
      <c r="D973" s="6">
        <v>21.5</v>
      </c>
      <c r="E973" s="6">
        <v>16.77</v>
      </c>
      <c r="F973" s="6">
        <v>15</v>
      </c>
      <c r="G973" s="6" t="s">
        <v>255</v>
      </c>
      <c r="H973" s="6" t="s">
        <v>256</v>
      </c>
      <c r="I973" s="6" t="s">
        <v>84</v>
      </c>
      <c r="J973" s="7">
        <v>42247</v>
      </c>
      <c r="K973" s="12">
        <f>Ventas[[#This Row],[Unit Price]]*Ventas[[#This Row],[Quantity]]</f>
        <v>322.5</v>
      </c>
      <c r="L973" s="12">
        <f>Ventas[[#This Row],[Unit Cost]]*Ventas[[#This Row],[Quantity]]</f>
        <v>251.54999999999998</v>
      </c>
      <c r="M973" s="14">
        <f>Ventas[[#This Row],[Ingresos]]-Ventas[[#This Row],[Costes]]</f>
        <v>70.950000000000017</v>
      </c>
      <c r="N973" s="14" t="str">
        <f>_xlfn.XLOOKUP(Ventas[[#This Row],[Ship Country]],[1]!Countries[Ship Country],[1]!Countries[Area],"No registrado")</f>
        <v>Nord America</v>
      </c>
      <c r="O973" s="14" t="str">
        <f>_xlfn.XLOOKUP(Ventas[[#This Row],[Ship Country]],[1]!Countries[Ship Country],[1]!Countries[Continent],"No existe")</f>
        <v>America</v>
      </c>
      <c r="P973" s="15" t="str">
        <f>_xlfn.XLOOKUP(Ventas[[#This Row],[Category]],[2]!ProdManager[Category],[2]!ProdManager[Prod_Manager])</f>
        <v>Peter Stone</v>
      </c>
      <c r="Q973" s="15">
        <f>YEAR(Ventas[[#This Row],[Order Date]])</f>
        <v>2015</v>
      </c>
      <c r="R973" s="15" t="str">
        <f>TEXT(Ventas[[#This Row],[Order Date]],"MMM")</f>
        <v>ago</v>
      </c>
    </row>
    <row r="974" spans="1:18" x14ac:dyDescent="0.25">
      <c r="A974" s="4">
        <v>10616</v>
      </c>
      <c r="B974" s="4" t="s">
        <v>188</v>
      </c>
      <c r="C974" s="4" t="s">
        <v>43</v>
      </c>
      <c r="D974" s="4">
        <v>263.5</v>
      </c>
      <c r="E974" s="4">
        <v>237.15</v>
      </c>
      <c r="F974" s="4">
        <v>15</v>
      </c>
      <c r="G974" s="4" t="s">
        <v>255</v>
      </c>
      <c r="H974" s="4" t="s">
        <v>256</v>
      </c>
      <c r="I974" s="4" t="s">
        <v>84</v>
      </c>
      <c r="J974" s="5">
        <v>42247</v>
      </c>
      <c r="K974" s="12">
        <f>Ventas[[#This Row],[Unit Price]]*Ventas[[#This Row],[Quantity]]</f>
        <v>3952.5</v>
      </c>
      <c r="L974" s="12">
        <f>Ventas[[#This Row],[Unit Cost]]*Ventas[[#This Row],[Quantity]]</f>
        <v>3557.25</v>
      </c>
      <c r="M974" s="14">
        <f>Ventas[[#This Row],[Ingresos]]-Ventas[[#This Row],[Costes]]</f>
        <v>395.25</v>
      </c>
      <c r="N974" s="14" t="str">
        <f>_xlfn.XLOOKUP(Ventas[[#This Row],[Ship Country]],[1]!Countries[Ship Country],[1]!Countries[Area],"No registrado")</f>
        <v>Nord America</v>
      </c>
      <c r="O974" s="14" t="str">
        <f>_xlfn.XLOOKUP(Ventas[[#This Row],[Ship Country]],[1]!Countries[Ship Country],[1]!Countries[Continent],"No existe")</f>
        <v>America</v>
      </c>
      <c r="P974" s="15" t="str">
        <f>_xlfn.XLOOKUP(Ventas[[#This Row],[Category]],[2]!ProdManager[Category],[2]!ProdManager[Prod_Manager])</f>
        <v>John Matter</v>
      </c>
      <c r="Q974" s="15">
        <f>YEAR(Ventas[[#This Row],[Order Date]])</f>
        <v>2015</v>
      </c>
      <c r="R974" s="15" t="str">
        <f>TEXT(Ventas[[#This Row],[Order Date]],"MMM")</f>
        <v>ago</v>
      </c>
    </row>
    <row r="975" spans="1:18" x14ac:dyDescent="0.25">
      <c r="A975" s="6">
        <v>10616</v>
      </c>
      <c r="B975" s="6" t="s">
        <v>86</v>
      </c>
      <c r="C975" s="6" t="s">
        <v>10</v>
      </c>
      <c r="D975" s="6">
        <v>38</v>
      </c>
      <c r="E975" s="6">
        <v>32.299999999999997</v>
      </c>
      <c r="F975" s="6">
        <v>14</v>
      </c>
      <c r="G975" s="6" t="s">
        <v>255</v>
      </c>
      <c r="H975" s="6" t="s">
        <v>256</v>
      </c>
      <c r="I975" s="6" t="s">
        <v>84</v>
      </c>
      <c r="J975" s="7">
        <v>42247</v>
      </c>
      <c r="K975" s="12">
        <f>Ventas[[#This Row],[Unit Price]]*Ventas[[#This Row],[Quantity]]</f>
        <v>532</v>
      </c>
      <c r="L975" s="12">
        <f>Ventas[[#This Row],[Unit Cost]]*Ventas[[#This Row],[Quantity]]</f>
        <v>452.19999999999993</v>
      </c>
      <c r="M975" s="14">
        <f>Ventas[[#This Row],[Ingresos]]-Ventas[[#This Row],[Costes]]</f>
        <v>79.800000000000068</v>
      </c>
      <c r="N975" s="14" t="str">
        <f>_xlfn.XLOOKUP(Ventas[[#This Row],[Ship Country]],[1]!Countries[Ship Country],[1]!Countries[Area],"No registrado")</f>
        <v>Nord America</v>
      </c>
      <c r="O975" s="14" t="str">
        <f>_xlfn.XLOOKUP(Ventas[[#This Row],[Ship Country]],[1]!Countries[Ship Country],[1]!Countries[Continent],"No existe")</f>
        <v>America</v>
      </c>
      <c r="P975" s="15" t="str">
        <f>_xlfn.XLOOKUP(Ventas[[#This Row],[Category]],[2]!ProdManager[Category],[2]!ProdManager[Prod_Manager])</f>
        <v>Marc Caine</v>
      </c>
      <c r="Q975" s="15">
        <f>YEAR(Ventas[[#This Row],[Order Date]])</f>
        <v>2015</v>
      </c>
      <c r="R975" s="15" t="str">
        <f>TEXT(Ventas[[#This Row],[Order Date]],"MMM")</f>
        <v>ago</v>
      </c>
    </row>
    <row r="976" spans="1:18" x14ac:dyDescent="0.25">
      <c r="A976" s="4">
        <v>10616</v>
      </c>
      <c r="B976" s="4" t="s">
        <v>79</v>
      </c>
      <c r="C976" s="4" t="s">
        <v>43</v>
      </c>
      <c r="D976" s="4">
        <v>15</v>
      </c>
      <c r="E976" s="4">
        <v>13.2</v>
      </c>
      <c r="F976" s="4">
        <v>15</v>
      </c>
      <c r="G976" s="4" t="s">
        <v>255</v>
      </c>
      <c r="H976" s="4" t="s">
        <v>256</v>
      </c>
      <c r="I976" s="4" t="s">
        <v>84</v>
      </c>
      <c r="J976" s="5">
        <v>42247</v>
      </c>
      <c r="K976" s="12">
        <f>Ventas[[#This Row],[Unit Price]]*Ventas[[#This Row],[Quantity]]</f>
        <v>225</v>
      </c>
      <c r="L976" s="12">
        <f>Ventas[[#This Row],[Unit Cost]]*Ventas[[#This Row],[Quantity]]</f>
        <v>198</v>
      </c>
      <c r="M976" s="14">
        <f>Ventas[[#This Row],[Ingresos]]-Ventas[[#This Row],[Costes]]</f>
        <v>27</v>
      </c>
      <c r="N976" s="14" t="str">
        <f>_xlfn.XLOOKUP(Ventas[[#This Row],[Ship Country]],[1]!Countries[Ship Country],[1]!Countries[Area],"No registrado")</f>
        <v>Nord America</v>
      </c>
      <c r="O976" s="14" t="str">
        <f>_xlfn.XLOOKUP(Ventas[[#This Row],[Ship Country]],[1]!Countries[Ship Country],[1]!Countries[Continent],"No existe")</f>
        <v>America</v>
      </c>
      <c r="P976" s="15" t="str">
        <f>_xlfn.XLOOKUP(Ventas[[#This Row],[Category]],[2]!ProdManager[Category],[2]!ProdManager[Prod_Manager])</f>
        <v>John Matter</v>
      </c>
      <c r="Q976" s="15">
        <f>YEAR(Ventas[[#This Row],[Order Date]])</f>
        <v>2015</v>
      </c>
      <c r="R976" s="15" t="str">
        <f>TEXT(Ventas[[#This Row],[Order Date]],"MMM")</f>
        <v>ago</v>
      </c>
    </row>
    <row r="977" spans="1:18" x14ac:dyDescent="0.25">
      <c r="A977" s="6">
        <v>10617</v>
      </c>
      <c r="B977" s="6" t="s">
        <v>52</v>
      </c>
      <c r="C977" s="6" t="s">
        <v>15</v>
      </c>
      <c r="D977" s="6">
        <v>55</v>
      </c>
      <c r="E977" s="6">
        <v>45.1</v>
      </c>
      <c r="F977" s="6">
        <v>30</v>
      </c>
      <c r="G977" s="6" t="s">
        <v>255</v>
      </c>
      <c r="H977" s="6" t="s">
        <v>256</v>
      </c>
      <c r="I977" s="6" t="s">
        <v>84</v>
      </c>
      <c r="J977" s="7">
        <v>42247</v>
      </c>
      <c r="K977" s="12">
        <f>Ventas[[#This Row],[Unit Price]]*Ventas[[#This Row],[Quantity]]</f>
        <v>1650</v>
      </c>
      <c r="L977" s="12">
        <f>Ventas[[#This Row],[Unit Cost]]*Ventas[[#This Row],[Quantity]]</f>
        <v>1353</v>
      </c>
      <c r="M977" s="14">
        <f>Ventas[[#This Row],[Ingresos]]-Ventas[[#This Row],[Costes]]</f>
        <v>297</v>
      </c>
      <c r="N977" s="14" t="str">
        <f>_xlfn.XLOOKUP(Ventas[[#This Row],[Ship Country]],[1]!Countries[Ship Country],[1]!Countries[Area],"No registrado")</f>
        <v>Nord America</v>
      </c>
      <c r="O977" s="14" t="str">
        <f>_xlfn.XLOOKUP(Ventas[[#This Row],[Ship Country]],[1]!Countries[Ship Country],[1]!Countries[Continent],"No existe")</f>
        <v>America</v>
      </c>
      <c r="P977" s="15" t="str">
        <f>_xlfn.XLOOKUP(Ventas[[#This Row],[Category]],[2]!ProdManager[Category],[2]!ProdManager[Prod_Manager])</f>
        <v>Peter Stone</v>
      </c>
      <c r="Q977" s="15">
        <f>YEAR(Ventas[[#This Row],[Order Date]])</f>
        <v>2015</v>
      </c>
      <c r="R977" s="15" t="str">
        <f>TEXT(Ventas[[#This Row],[Order Date]],"MMM")</f>
        <v>ago</v>
      </c>
    </row>
    <row r="978" spans="1:18" x14ac:dyDescent="0.25">
      <c r="A978" s="4">
        <v>10618</v>
      </c>
      <c r="B978" s="4" t="s">
        <v>170</v>
      </c>
      <c r="C978" s="4" t="s">
        <v>24</v>
      </c>
      <c r="D978" s="4">
        <v>25</v>
      </c>
      <c r="E978" s="4">
        <v>21</v>
      </c>
      <c r="F978" s="4">
        <v>70</v>
      </c>
      <c r="G978" s="4" t="s">
        <v>192</v>
      </c>
      <c r="H978" s="4" t="s">
        <v>193</v>
      </c>
      <c r="I978" s="4" t="s">
        <v>194</v>
      </c>
      <c r="J978" s="5">
        <v>42248</v>
      </c>
      <c r="K978" s="12">
        <f>Ventas[[#This Row],[Unit Price]]*Ventas[[#This Row],[Quantity]]</f>
        <v>1750</v>
      </c>
      <c r="L978" s="12">
        <f>Ventas[[#This Row],[Unit Cost]]*Ventas[[#This Row],[Quantity]]</f>
        <v>1470</v>
      </c>
      <c r="M978" s="14">
        <f>Ventas[[#This Row],[Ingresos]]-Ventas[[#This Row],[Costes]]</f>
        <v>280</v>
      </c>
      <c r="N978" s="14" t="str">
        <f>_xlfn.XLOOKUP(Ventas[[#This Row],[Ship Country]],[1]!Countries[Ship Country],[1]!Countries[Area],"No registrado")</f>
        <v>Nord America</v>
      </c>
      <c r="O978" s="14" t="str">
        <f>_xlfn.XLOOKUP(Ventas[[#This Row],[Ship Country]],[1]!Countries[Ship Country],[1]!Countries[Continent],"No existe")</f>
        <v>America</v>
      </c>
      <c r="P978" s="15" t="str">
        <f>_xlfn.XLOOKUP(Ventas[[#This Row],[Category]],[2]!ProdManager[Category],[2]!ProdManager[Prod_Manager])</f>
        <v>Lydia Sinn</v>
      </c>
      <c r="Q978" s="15">
        <f>YEAR(Ventas[[#This Row],[Order Date]])</f>
        <v>2015</v>
      </c>
      <c r="R978" s="15" t="str">
        <f>TEXT(Ventas[[#This Row],[Order Date]],"MMM")</f>
        <v>sep</v>
      </c>
    </row>
    <row r="979" spans="1:18" x14ac:dyDescent="0.25">
      <c r="A979" s="6">
        <v>10618</v>
      </c>
      <c r="B979" s="6" t="s">
        <v>86</v>
      </c>
      <c r="C979" s="6" t="s">
        <v>10</v>
      </c>
      <c r="D979" s="6">
        <v>38</v>
      </c>
      <c r="E979" s="6">
        <v>29.26</v>
      </c>
      <c r="F979" s="6">
        <v>20</v>
      </c>
      <c r="G979" s="6" t="s">
        <v>192</v>
      </c>
      <c r="H979" s="6" t="s">
        <v>193</v>
      </c>
      <c r="I979" s="6" t="s">
        <v>194</v>
      </c>
      <c r="J979" s="7">
        <v>42248</v>
      </c>
      <c r="K979" s="12">
        <f>Ventas[[#This Row],[Unit Price]]*Ventas[[#This Row],[Quantity]]</f>
        <v>760</v>
      </c>
      <c r="L979" s="12">
        <f>Ventas[[#This Row],[Unit Cost]]*Ventas[[#This Row],[Quantity]]</f>
        <v>585.20000000000005</v>
      </c>
      <c r="M979" s="14">
        <f>Ventas[[#This Row],[Ingresos]]-Ventas[[#This Row],[Costes]]</f>
        <v>174.79999999999995</v>
      </c>
      <c r="N979" s="14" t="str">
        <f>_xlfn.XLOOKUP(Ventas[[#This Row],[Ship Country]],[1]!Countries[Ship Country],[1]!Countries[Area],"No registrado")</f>
        <v>Nord America</v>
      </c>
      <c r="O979" s="14" t="str">
        <f>_xlfn.XLOOKUP(Ventas[[#This Row],[Ship Country]],[1]!Countries[Ship Country],[1]!Countries[Continent],"No existe")</f>
        <v>America</v>
      </c>
      <c r="P979" s="15" t="str">
        <f>_xlfn.XLOOKUP(Ventas[[#This Row],[Category]],[2]!ProdManager[Category],[2]!ProdManager[Prod_Manager])</f>
        <v>Marc Caine</v>
      </c>
      <c r="Q979" s="15">
        <f>YEAR(Ventas[[#This Row],[Order Date]])</f>
        <v>2015</v>
      </c>
      <c r="R979" s="15" t="str">
        <f>TEXT(Ventas[[#This Row],[Order Date]],"MMM")</f>
        <v>sep</v>
      </c>
    </row>
    <row r="980" spans="1:18" x14ac:dyDescent="0.25">
      <c r="A980" s="4">
        <v>10618</v>
      </c>
      <c r="B980" s="4" t="s">
        <v>142</v>
      </c>
      <c r="C980" s="4" t="s">
        <v>35</v>
      </c>
      <c r="D980" s="4">
        <v>12.5</v>
      </c>
      <c r="E980" s="4">
        <v>8.75</v>
      </c>
      <c r="F980" s="4">
        <v>15</v>
      </c>
      <c r="G980" s="4" t="s">
        <v>192</v>
      </c>
      <c r="H980" s="4" t="s">
        <v>193</v>
      </c>
      <c r="I980" s="4" t="s">
        <v>194</v>
      </c>
      <c r="J980" s="5">
        <v>42248</v>
      </c>
      <c r="K980" s="12">
        <f>Ventas[[#This Row],[Unit Price]]*Ventas[[#This Row],[Quantity]]</f>
        <v>187.5</v>
      </c>
      <c r="L980" s="12">
        <f>Ventas[[#This Row],[Unit Cost]]*Ventas[[#This Row],[Quantity]]</f>
        <v>131.25</v>
      </c>
      <c r="M980" s="14">
        <f>Ventas[[#This Row],[Ingresos]]-Ventas[[#This Row],[Costes]]</f>
        <v>56.25</v>
      </c>
      <c r="N980" s="14" t="str">
        <f>_xlfn.XLOOKUP(Ventas[[#This Row],[Ship Country]],[1]!Countries[Ship Country],[1]!Countries[Area],"No registrado")</f>
        <v>Nord America</v>
      </c>
      <c r="O980" s="14" t="str">
        <f>_xlfn.XLOOKUP(Ventas[[#This Row],[Ship Country]],[1]!Countries[Ship Country],[1]!Countries[Continent],"No existe")</f>
        <v>America</v>
      </c>
      <c r="P980" s="15" t="str">
        <f>_xlfn.XLOOKUP(Ventas[[#This Row],[Category]],[2]!ProdManager[Category],[2]!ProdManager[Prod_Manager])</f>
        <v>Lydia Sinn</v>
      </c>
      <c r="Q980" s="15">
        <f>YEAR(Ventas[[#This Row],[Order Date]])</f>
        <v>2015</v>
      </c>
      <c r="R980" s="15" t="str">
        <f>TEXT(Ventas[[#This Row],[Order Date]],"MMM")</f>
        <v>sep</v>
      </c>
    </row>
    <row r="981" spans="1:18" x14ac:dyDescent="0.25">
      <c r="A981" s="6">
        <v>10619</v>
      </c>
      <c r="B981" s="6" t="s">
        <v>71</v>
      </c>
      <c r="C981" s="6" t="s">
        <v>35</v>
      </c>
      <c r="D981" s="6">
        <v>10</v>
      </c>
      <c r="E981" s="6">
        <v>6.6999999999999993</v>
      </c>
      <c r="F981" s="6">
        <v>42</v>
      </c>
      <c r="G981" s="6" t="s">
        <v>192</v>
      </c>
      <c r="H981" s="6" t="s">
        <v>193</v>
      </c>
      <c r="I981" s="6" t="s">
        <v>194</v>
      </c>
      <c r="J981" s="7">
        <v>42251</v>
      </c>
      <c r="K981" s="12">
        <f>Ventas[[#This Row],[Unit Price]]*Ventas[[#This Row],[Quantity]]</f>
        <v>420</v>
      </c>
      <c r="L981" s="12">
        <f>Ventas[[#This Row],[Unit Cost]]*Ventas[[#This Row],[Quantity]]</f>
        <v>281.39999999999998</v>
      </c>
      <c r="M981" s="14">
        <f>Ventas[[#This Row],[Ingresos]]-Ventas[[#This Row],[Costes]]</f>
        <v>138.60000000000002</v>
      </c>
      <c r="N981" s="14" t="str">
        <f>_xlfn.XLOOKUP(Ventas[[#This Row],[Ship Country]],[1]!Countries[Ship Country],[1]!Countries[Area],"No registrado")</f>
        <v>Nord America</v>
      </c>
      <c r="O981" s="14" t="str">
        <f>_xlfn.XLOOKUP(Ventas[[#This Row],[Ship Country]],[1]!Countries[Ship Country],[1]!Countries[Continent],"No existe")</f>
        <v>America</v>
      </c>
      <c r="P981" s="15" t="str">
        <f>_xlfn.XLOOKUP(Ventas[[#This Row],[Category]],[2]!ProdManager[Category],[2]!ProdManager[Prod_Manager])</f>
        <v>Lydia Sinn</v>
      </c>
      <c r="Q981" s="15">
        <f>YEAR(Ventas[[#This Row],[Order Date]])</f>
        <v>2015</v>
      </c>
      <c r="R981" s="15" t="str">
        <f>TEXT(Ventas[[#This Row],[Order Date]],"MMM")</f>
        <v>sep</v>
      </c>
    </row>
    <row r="982" spans="1:18" x14ac:dyDescent="0.25">
      <c r="A982" s="4">
        <v>10619</v>
      </c>
      <c r="B982" s="4" t="s">
        <v>32</v>
      </c>
      <c r="C982" s="4" t="s">
        <v>10</v>
      </c>
      <c r="D982" s="4">
        <v>21</v>
      </c>
      <c r="E982" s="4">
        <v>17.64</v>
      </c>
      <c r="F982" s="4">
        <v>40</v>
      </c>
      <c r="G982" s="4" t="s">
        <v>192</v>
      </c>
      <c r="H982" s="4" t="s">
        <v>193</v>
      </c>
      <c r="I982" s="4" t="s">
        <v>194</v>
      </c>
      <c r="J982" s="5">
        <v>42251</v>
      </c>
      <c r="K982" s="12">
        <f>Ventas[[#This Row],[Unit Price]]*Ventas[[#This Row],[Quantity]]</f>
        <v>840</v>
      </c>
      <c r="L982" s="12">
        <f>Ventas[[#This Row],[Unit Cost]]*Ventas[[#This Row],[Quantity]]</f>
        <v>705.6</v>
      </c>
      <c r="M982" s="14">
        <f>Ventas[[#This Row],[Ingresos]]-Ventas[[#This Row],[Costes]]</f>
        <v>134.39999999999998</v>
      </c>
      <c r="N982" s="14" t="str">
        <f>_xlfn.XLOOKUP(Ventas[[#This Row],[Ship Country]],[1]!Countries[Ship Country],[1]!Countries[Area],"No registrado")</f>
        <v>Nord America</v>
      </c>
      <c r="O982" s="14" t="str">
        <f>_xlfn.XLOOKUP(Ventas[[#This Row],[Ship Country]],[1]!Countries[Ship Country],[1]!Countries[Continent],"No existe")</f>
        <v>America</v>
      </c>
      <c r="P982" s="15" t="str">
        <f>_xlfn.XLOOKUP(Ventas[[#This Row],[Category]],[2]!ProdManager[Category],[2]!ProdManager[Prod_Manager])</f>
        <v>Marc Caine</v>
      </c>
      <c r="Q982" s="15">
        <f>YEAR(Ventas[[#This Row],[Order Date]])</f>
        <v>2015</v>
      </c>
      <c r="R982" s="15" t="str">
        <f>TEXT(Ventas[[#This Row],[Order Date]],"MMM")</f>
        <v>sep</v>
      </c>
    </row>
    <row r="983" spans="1:18" x14ac:dyDescent="0.25">
      <c r="A983" s="6">
        <v>10620</v>
      </c>
      <c r="B983" s="6" t="s">
        <v>177</v>
      </c>
      <c r="C983" s="6" t="s">
        <v>10</v>
      </c>
      <c r="D983" s="6">
        <v>7</v>
      </c>
      <c r="E983" s="6">
        <v>5.81</v>
      </c>
      <c r="F983" s="6">
        <v>5</v>
      </c>
      <c r="G983" s="6" t="s">
        <v>249</v>
      </c>
      <c r="H983" s="6" t="s">
        <v>250</v>
      </c>
      <c r="I983" s="6" t="s">
        <v>194</v>
      </c>
      <c r="J983" s="7">
        <v>42252</v>
      </c>
      <c r="K983" s="12">
        <f>Ventas[[#This Row],[Unit Price]]*Ventas[[#This Row],[Quantity]]</f>
        <v>35</v>
      </c>
      <c r="L983" s="12">
        <f>Ventas[[#This Row],[Unit Cost]]*Ventas[[#This Row],[Quantity]]</f>
        <v>29.049999999999997</v>
      </c>
      <c r="M983" s="14">
        <f>Ventas[[#This Row],[Ingresos]]-Ventas[[#This Row],[Costes]]</f>
        <v>5.9500000000000028</v>
      </c>
      <c r="N983" s="14" t="str">
        <f>_xlfn.XLOOKUP(Ventas[[#This Row],[Ship Country]],[1]!Countries[Ship Country],[1]!Countries[Area],"No registrado")</f>
        <v>Nord America</v>
      </c>
      <c r="O983" s="14" t="str">
        <f>_xlfn.XLOOKUP(Ventas[[#This Row],[Ship Country]],[1]!Countries[Ship Country],[1]!Countries[Continent],"No existe")</f>
        <v>America</v>
      </c>
      <c r="P983" s="15" t="str">
        <f>_xlfn.XLOOKUP(Ventas[[#This Row],[Category]],[2]!ProdManager[Category],[2]!ProdManager[Prod_Manager])</f>
        <v>Marc Caine</v>
      </c>
      <c r="Q983" s="15">
        <f>YEAR(Ventas[[#This Row],[Order Date]])</f>
        <v>2015</v>
      </c>
      <c r="R983" s="15" t="str">
        <f>TEXT(Ventas[[#This Row],[Order Date]],"MMM")</f>
        <v>sep</v>
      </c>
    </row>
    <row r="984" spans="1:18" x14ac:dyDescent="0.25">
      <c r="A984" s="4">
        <v>10620</v>
      </c>
      <c r="B984" s="4" t="s">
        <v>51</v>
      </c>
      <c r="C984" s="4" t="s">
        <v>43</v>
      </c>
      <c r="D984" s="4">
        <v>4.5</v>
      </c>
      <c r="E984" s="4">
        <v>4.0049999999999999</v>
      </c>
      <c r="F984" s="4">
        <v>5</v>
      </c>
      <c r="G984" s="4" t="s">
        <v>249</v>
      </c>
      <c r="H984" s="4" t="s">
        <v>250</v>
      </c>
      <c r="I984" s="4" t="s">
        <v>194</v>
      </c>
      <c r="J984" s="5">
        <v>42252</v>
      </c>
      <c r="K984" s="12">
        <f>Ventas[[#This Row],[Unit Price]]*Ventas[[#This Row],[Quantity]]</f>
        <v>22.5</v>
      </c>
      <c r="L984" s="12">
        <f>Ventas[[#This Row],[Unit Cost]]*Ventas[[#This Row],[Quantity]]</f>
        <v>20.024999999999999</v>
      </c>
      <c r="M984" s="14">
        <f>Ventas[[#This Row],[Ingresos]]-Ventas[[#This Row],[Costes]]</f>
        <v>2.4750000000000014</v>
      </c>
      <c r="N984" s="14" t="str">
        <f>_xlfn.XLOOKUP(Ventas[[#This Row],[Ship Country]],[1]!Countries[Ship Country],[1]!Countries[Area],"No registrado")</f>
        <v>Nord America</v>
      </c>
      <c r="O984" s="14" t="str">
        <f>_xlfn.XLOOKUP(Ventas[[#This Row],[Ship Country]],[1]!Countries[Ship Country],[1]!Countries[Continent],"No existe")</f>
        <v>America</v>
      </c>
      <c r="P984" s="15" t="str">
        <f>_xlfn.XLOOKUP(Ventas[[#This Row],[Category]],[2]!ProdManager[Category],[2]!ProdManager[Prod_Manager])</f>
        <v>John Matter</v>
      </c>
      <c r="Q984" s="15">
        <f>YEAR(Ventas[[#This Row],[Order Date]])</f>
        <v>2015</v>
      </c>
      <c r="R984" s="15" t="str">
        <f>TEXT(Ventas[[#This Row],[Order Date]],"MMM")</f>
        <v>sep</v>
      </c>
    </row>
    <row r="985" spans="1:18" x14ac:dyDescent="0.25">
      <c r="A985" s="6">
        <v>10621</v>
      </c>
      <c r="B985" s="6" t="s">
        <v>113</v>
      </c>
      <c r="C985" s="6" t="s">
        <v>15</v>
      </c>
      <c r="D985" s="6">
        <v>21.5</v>
      </c>
      <c r="E985" s="6">
        <v>17.415000000000003</v>
      </c>
      <c r="F985" s="6">
        <v>15</v>
      </c>
      <c r="G985" s="6" t="s">
        <v>175</v>
      </c>
      <c r="H985" s="6" t="s">
        <v>176</v>
      </c>
      <c r="I985" s="6" t="s">
        <v>149</v>
      </c>
      <c r="J985" s="7">
        <v>42252</v>
      </c>
      <c r="K985" s="12">
        <f>Ventas[[#This Row],[Unit Price]]*Ventas[[#This Row],[Quantity]]</f>
        <v>322.5</v>
      </c>
      <c r="L985" s="12">
        <f>Ventas[[#This Row],[Unit Cost]]*Ventas[[#This Row],[Quantity]]</f>
        <v>261.22500000000002</v>
      </c>
      <c r="M985" s="14">
        <f>Ventas[[#This Row],[Ingresos]]-Ventas[[#This Row],[Costes]]</f>
        <v>61.274999999999977</v>
      </c>
      <c r="N985" s="14" t="str">
        <f>_xlfn.XLOOKUP(Ventas[[#This Row],[Ship Country]],[1]!Countries[Ship Country],[1]!Countries[Area],"No registrado")</f>
        <v>Nord Europe</v>
      </c>
      <c r="O985" s="14" t="str">
        <f>_xlfn.XLOOKUP(Ventas[[#This Row],[Ship Country]],[1]!Countries[Ship Country],[1]!Countries[Continent],"No existe")</f>
        <v>Europe</v>
      </c>
      <c r="P985" s="15" t="str">
        <f>_xlfn.XLOOKUP(Ventas[[#This Row],[Category]],[2]!ProdManager[Category],[2]!ProdManager[Prod_Manager])</f>
        <v>Peter Stone</v>
      </c>
      <c r="Q985" s="15">
        <f>YEAR(Ventas[[#This Row],[Order Date]])</f>
        <v>2015</v>
      </c>
      <c r="R985" s="15" t="str">
        <f>TEXT(Ventas[[#This Row],[Order Date]],"MMM")</f>
        <v>sep</v>
      </c>
    </row>
    <row r="986" spans="1:18" x14ac:dyDescent="0.25">
      <c r="A986" s="4">
        <v>10621</v>
      </c>
      <c r="B986" s="4" t="s">
        <v>79</v>
      </c>
      <c r="C986" s="4" t="s">
        <v>43</v>
      </c>
      <c r="D986" s="4">
        <v>15</v>
      </c>
      <c r="E986" s="4">
        <v>13.5</v>
      </c>
      <c r="F986" s="4">
        <v>20</v>
      </c>
      <c r="G986" s="4" t="s">
        <v>175</v>
      </c>
      <c r="H986" s="4" t="s">
        <v>176</v>
      </c>
      <c r="I986" s="4" t="s">
        <v>149</v>
      </c>
      <c r="J986" s="5">
        <v>42252</v>
      </c>
      <c r="K986" s="12">
        <f>Ventas[[#This Row],[Unit Price]]*Ventas[[#This Row],[Quantity]]</f>
        <v>300</v>
      </c>
      <c r="L986" s="12">
        <f>Ventas[[#This Row],[Unit Cost]]*Ventas[[#This Row],[Quantity]]</f>
        <v>270</v>
      </c>
      <c r="M986" s="14">
        <f>Ventas[[#This Row],[Ingresos]]-Ventas[[#This Row],[Costes]]</f>
        <v>30</v>
      </c>
      <c r="N986" s="14" t="str">
        <f>_xlfn.XLOOKUP(Ventas[[#This Row],[Ship Country]],[1]!Countries[Ship Country],[1]!Countries[Area],"No registrado")</f>
        <v>Nord Europe</v>
      </c>
      <c r="O986" s="14" t="str">
        <f>_xlfn.XLOOKUP(Ventas[[#This Row],[Ship Country]],[1]!Countries[Ship Country],[1]!Countries[Continent],"No existe")</f>
        <v>Europe</v>
      </c>
      <c r="P986" s="15" t="str">
        <f>_xlfn.XLOOKUP(Ventas[[#This Row],[Category]],[2]!ProdManager[Category],[2]!ProdManager[Prod_Manager])</f>
        <v>John Matter</v>
      </c>
      <c r="Q986" s="15">
        <f>YEAR(Ventas[[#This Row],[Order Date]])</f>
        <v>2015</v>
      </c>
      <c r="R986" s="15" t="str">
        <f>TEXT(Ventas[[#This Row],[Order Date]],"MMM")</f>
        <v>sep</v>
      </c>
    </row>
    <row r="987" spans="1:18" x14ac:dyDescent="0.25">
      <c r="A987" s="6">
        <v>10621</v>
      </c>
      <c r="B987" s="6" t="s">
        <v>130</v>
      </c>
      <c r="C987" s="6" t="s">
        <v>35</v>
      </c>
      <c r="D987" s="6">
        <v>9.1999999999999993</v>
      </c>
      <c r="E987" s="6">
        <v>5.9799999999999995</v>
      </c>
      <c r="F987" s="6">
        <v>5</v>
      </c>
      <c r="G987" s="6" t="s">
        <v>175</v>
      </c>
      <c r="H987" s="6" t="s">
        <v>176</v>
      </c>
      <c r="I987" s="6" t="s">
        <v>149</v>
      </c>
      <c r="J987" s="7">
        <v>42252</v>
      </c>
      <c r="K987" s="12">
        <f>Ventas[[#This Row],[Unit Price]]*Ventas[[#This Row],[Quantity]]</f>
        <v>46</v>
      </c>
      <c r="L987" s="12">
        <f>Ventas[[#This Row],[Unit Cost]]*Ventas[[#This Row],[Quantity]]</f>
        <v>29.9</v>
      </c>
      <c r="M987" s="14">
        <f>Ventas[[#This Row],[Ingresos]]-Ventas[[#This Row],[Costes]]</f>
        <v>16.100000000000001</v>
      </c>
      <c r="N987" s="14" t="str">
        <f>_xlfn.XLOOKUP(Ventas[[#This Row],[Ship Country]],[1]!Countries[Ship Country],[1]!Countries[Area],"No registrado")</f>
        <v>Nord Europe</v>
      </c>
      <c r="O987" s="14" t="str">
        <f>_xlfn.XLOOKUP(Ventas[[#This Row],[Ship Country]],[1]!Countries[Ship Country],[1]!Countries[Continent],"No existe")</f>
        <v>Europe</v>
      </c>
      <c r="P987" s="15" t="str">
        <f>_xlfn.XLOOKUP(Ventas[[#This Row],[Category]],[2]!ProdManager[Category],[2]!ProdManager[Prod_Manager])</f>
        <v>Lydia Sinn</v>
      </c>
      <c r="Q987" s="15">
        <f>YEAR(Ventas[[#This Row],[Order Date]])</f>
        <v>2015</v>
      </c>
      <c r="R987" s="15" t="str">
        <f>TEXT(Ventas[[#This Row],[Order Date]],"MMM")</f>
        <v>sep</v>
      </c>
    </row>
    <row r="988" spans="1:18" x14ac:dyDescent="0.25">
      <c r="A988" s="4">
        <v>10621</v>
      </c>
      <c r="B988" s="4" t="s">
        <v>197</v>
      </c>
      <c r="C988" s="4" t="s">
        <v>10</v>
      </c>
      <c r="D988" s="4">
        <v>9</v>
      </c>
      <c r="E988" s="4">
        <v>7.56</v>
      </c>
      <c r="F988" s="4">
        <v>10</v>
      </c>
      <c r="G988" s="4" t="s">
        <v>175</v>
      </c>
      <c r="H988" s="4" t="s">
        <v>176</v>
      </c>
      <c r="I988" s="4" t="s">
        <v>149</v>
      </c>
      <c r="J988" s="5">
        <v>42252</v>
      </c>
      <c r="K988" s="12">
        <f>Ventas[[#This Row],[Unit Price]]*Ventas[[#This Row],[Quantity]]</f>
        <v>90</v>
      </c>
      <c r="L988" s="12">
        <f>Ventas[[#This Row],[Unit Cost]]*Ventas[[#This Row],[Quantity]]</f>
        <v>75.599999999999994</v>
      </c>
      <c r="M988" s="14">
        <f>Ventas[[#This Row],[Ingresos]]-Ventas[[#This Row],[Costes]]</f>
        <v>14.400000000000006</v>
      </c>
      <c r="N988" s="14" t="str">
        <f>_xlfn.XLOOKUP(Ventas[[#This Row],[Ship Country]],[1]!Countries[Ship Country],[1]!Countries[Area],"No registrado")</f>
        <v>Nord Europe</v>
      </c>
      <c r="O988" s="14" t="str">
        <f>_xlfn.XLOOKUP(Ventas[[#This Row],[Ship Country]],[1]!Countries[Ship Country],[1]!Countries[Continent],"No existe")</f>
        <v>Europe</v>
      </c>
      <c r="P988" s="15" t="str">
        <f>_xlfn.XLOOKUP(Ventas[[#This Row],[Category]],[2]!ProdManager[Category],[2]!ProdManager[Prod_Manager])</f>
        <v>Marc Caine</v>
      </c>
      <c r="Q988" s="15">
        <f>YEAR(Ventas[[#This Row],[Order Date]])</f>
        <v>2015</v>
      </c>
      <c r="R988" s="15" t="str">
        <f>TEXT(Ventas[[#This Row],[Order Date]],"MMM")</f>
        <v>sep</v>
      </c>
    </row>
    <row r="989" spans="1:18" x14ac:dyDescent="0.25">
      <c r="A989" s="6">
        <v>10622</v>
      </c>
      <c r="B989" s="6" t="s">
        <v>55</v>
      </c>
      <c r="C989" s="6" t="s">
        <v>43</v>
      </c>
      <c r="D989" s="6">
        <v>19</v>
      </c>
      <c r="E989" s="6">
        <v>17.29</v>
      </c>
      <c r="F989" s="6">
        <v>20</v>
      </c>
      <c r="G989" s="6" t="s">
        <v>139</v>
      </c>
      <c r="H989" s="6" t="s">
        <v>26</v>
      </c>
      <c r="I989" s="6" t="s">
        <v>27</v>
      </c>
      <c r="J989" s="7">
        <v>42253</v>
      </c>
      <c r="K989" s="12">
        <f>Ventas[[#This Row],[Unit Price]]*Ventas[[#This Row],[Quantity]]</f>
        <v>380</v>
      </c>
      <c r="L989" s="12">
        <f>Ventas[[#This Row],[Unit Cost]]*Ventas[[#This Row],[Quantity]]</f>
        <v>345.79999999999995</v>
      </c>
      <c r="M989" s="14">
        <f>Ventas[[#This Row],[Ingresos]]-Ventas[[#This Row],[Costes]]</f>
        <v>34.200000000000045</v>
      </c>
      <c r="N989" s="14" t="str">
        <f>_xlfn.XLOOKUP(Ventas[[#This Row],[Ship Country]],[1]!Countries[Ship Country],[1]!Countries[Area],"No registrado")</f>
        <v>Sud America</v>
      </c>
      <c r="O989" s="14" t="str">
        <f>_xlfn.XLOOKUP(Ventas[[#This Row],[Ship Country]],[1]!Countries[Ship Country],[1]!Countries[Continent],"No existe")</f>
        <v>America</v>
      </c>
      <c r="P989" s="15" t="str">
        <f>_xlfn.XLOOKUP(Ventas[[#This Row],[Category]],[2]!ProdManager[Category],[2]!ProdManager[Prod_Manager])</f>
        <v>John Matter</v>
      </c>
      <c r="Q989" s="15">
        <f>YEAR(Ventas[[#This Row],[Order Date]])</f>
        <v>2015</v>
      </c>
      <c r="R989" s="15" t="str">
        <f>TEXT(Ventas[[#This Row],[Order Date]],"MMM")</f>
        <v>sep</v>
      </c>
    </row>
    <row r="990" spans="1:18" x14ac:dyDescent="0.25">
      <c r="A990" s="4">
        <v>10622</v>
      </c>
      <c r="B990" s="4" t="s">
        <v>142</v>
      </c>
      <c r="C990" s="4" t="s">
        <v>35</v>
      </c>
      <c r="D990" s="4">
        <v>12.5</v>
      </c>
      <c r="E990" s="4">
        <v>8.5</v>
      </c>
      <c r="F990" s="4">
        <v>18</v>
      </c>
      <c r="G990" s="4" t="s">
        <v>139</v>
      </c>
      <c r="H990" s="4" t="s">
        <v>26</v>
      </c>
      <c r="I990" s="4" t="s">
        <v>27</v>
      </c>
      <c r="J990" s="5">
        <v>42253</v>
      </c>
      <c r="K990" s="12">
        <f>Ventas[[#This Row],[Unit Price]]*Ventas[[#This Row],[Quantity]]</f>
        <v>225</v>
      </c>
      <c r="L990" s="12">
        <f>Ventas[[#This Row],[Unit Cost]]*Ventas[[#This Row],[Quantity]]</f>
        <v>153</v>
      </c>
      <c r="M990" s="14">
        <f>Ventas[[#This Row],[Ingresos]]-Ventas[[#This Row],[Costes]]</f>
        <v>72</v>
      </c>
      <c r="N990" s="14" t="str">
        <f>_xlfn.XLOOKUP(Ventas[[#This Row],[Ship Country]],[1]!Countries[Ship Country],[1]!Countries[Area],"No registrado")</f>
        <v>Sud America</v>
      </c>
      <c r="O990" s="14" t="str">
        <f>_xlfn.XLOOKUP(Ventas[[#This Row],[Ship Country]],[1]!Countries[Ship Country],[1]!Countries[Continent],"No existe")</f>
        <v>America</v>
      </c>
      <c r="P990" s="15" t="str">
        <f>_xlfn.XLOOKUP(Ventas[[#This Row],[Category]],[2]!ProdManager[Category],[2]!ProdManager[Prod_Manager])</f>
        <v>Lydia Sinn</v>
      </c>
      <c r="Q990" s="15">
        <f>YEAR(Ventas[[#This Row],[Order Date]])</f>
        <v>2015</v>
      </c>
      <c r="R990" s="15" t="str">
        <f>TEXT(Ventas[[#This Row],[Order Date]],"MMM")</f>
        <v>sep</v>
      </c>
    </row>
    <row r="991" spans="1:18" x14ac:dyDescent="0.25">
      <c r="A991" s="6">
        <v>10623</v>
      </c>
      <c r="B991" s="6" t="s">
        <v>71</v>
      </c>
      <c r="C991" s="6" t="s">
        <v>35</v>
      </c>
      <c r="D991" s="6">
        <v>10</v>
      </c>
      <c r="E991" s="6">
        <v>6.6999999999999993</v>
      </c>
      <c r="F991" s="6">
        <v>25</v>
      </c>
      <c r="G991" s="6" t="s">
        <v>99</v>
      </c>
      <c r="H991" s="6" t="s">
        <v>100</v>
      </c>
      <c r="I991" s="6" t="s">
        <v>21</v>
      </c>
      <c r="J991" s="7">
        <v>42254</v>
      </c>
      <c r="K991" s="12">
        <f>Ventas[[#This Row],[Unit Price]]*Ventas[[#This Row],[Quantity]]</f>
        <v>250</v>
      </c>
      <c r="L991" s="12">
        <f>Ventas[[#This Row],[Unit Cost]]*Ventas[[#This Row],[Quantity]]</f>
        <v>167.49999999999997</v>
      </c>
      <c r="M991" s="14">
        <f>Ventas[[#This Row],[Ingresos]]-Ventas[[#This Row],[Costes]]</f>
        <v>82.500000000000028</v>
      </c>
      <c r="N991" s="14" t="str">
        <f>_xlfn.XLOOKUP(Ventas[[#This Row],[Ship Country]],[1]!Countries[Ship Country],[1]!Countries[Area],"No registrado")</f>
        <v>Nord Europe</v>
      </c>
      <c r="O991" s="14" t="str">
        <f>_xlfn.XLOOKUP(Ventas[[#This Row],[Ship Country]],[1]!Countries[Ship Country],[1]!Countries[Continent],"No existe")</f>
        <v>Europe</v>
      </c>
      <c r="P991" s="15" t="str">
        <f>_xlfn.XLOOKUP(Ventas[[#This Row],[Category]],[2]!ProdManager[Category],[2]!ProdManager[Prod_Manager])</f>
        <v>Lydia Sinn</v>
      </c>
      <c r="Q991" s="15">
        <f>YEAR(Ventas[[#This Row],[Order Date]])</f>
        <v>2015</v>
      </c>
      <c r="R991" s="15" t="str">
        <f>TEXT(Ventas[[#This Row],[Order Date]],"MMM")</f>
        <v>sep</v>
      </c>
    </row>
    <row r="992" spans="1:18" x14ac:dyDescent="0.25">
      <c r="A992" s="4">
        <v>10623</v>
      </c>
      <c r="B992" s="4" t="s">
        <v>51</v>
      </c>
      <c r="C992" s="4" t="s">
        <v>43</v>
      </c>
      <c r="D992" s="4">
        <v>4.5</v>
      </c>
      <c r="E992" s="4">
        <v>4.05</v>
      </c>
      <c r="F992" s="4">
        <v>3</v>
      </c>
      <c r="G992" s="4" t="s">
        <v>99</v>
      </c>
      <c r="H992" s="4" t="s">
        <v>100</v>
      </c>
      <c r="I992" s="4" t="s">
        <v>21</v>
      </c>
      <c r="J992" s="5">
        <v>42254</v>
      </c>
      <c r="K992" s="12">
        <f>Ventas[[#This Row],[Unit Price]]*Ventas[[#This Row],[Quantity]]</f>
        <v>13.5</v>
      </c>
      <c r="L992" s="12">
        <f>Ventas[[#This Row],[Unit Cost]]*Ventas[[#This Row],[Quantity]]</f>
        <v>12.149999999999999</v>
      </c>
      <c r="M992" s="14">
        <f>Ventas[[#This Row],[Ingresos]]-Ventas[[#This Row],[Costes]]</f>
        <v>1.3500000000000014</v>
      </c>
      <c r="N992" s="14" t="str">
        <f>_xlfn.XLOOKUP(Ventas[[#This Row],[Ship Country]],[1]!Countries[Ship Country],[1]!Countries[Area],"No registrado")</f>
        <v>Nord Europe</v>
      </c>
      <c r="O992" s="14" t="str">
        <f>_xlfn.XLOOKUP(Ventas[[#This Row],[Ship Country]],[1]!Countries[Ship Country],[1]!Countries[Continent],"No existe")</f>
        <v>Europe</v>
      </c>
      <c r="P992" s="15" t="str">
        <f>_xlfn.XLOOKUP(Ventas[[#This Row],[Category]],[2]!ProdManager[Category],[2]!ProdManager[Prod_Manager])</f>
        <v>John Matter</v>
      </c>
      <c r="Q992" s="15">
        <f>YEAR(Ventas[[#This Row],[Order Date]])</f>
        <v>2015</v>
      </c>
      <c r="R992" s="15" t="str">
        <f>TEXT(Ventas[[#This Row],[Order Date]],"MMM")</f>
        <v>sep</v>
      </c>
    </row>
    <row r="993" spans="1:18" x14ac:dyDescent="0.25">
      <c r="A993" s="6">
        <v>10623</v>
      </c>
      <c r="B993" s="6" t="s">
        <v>17</v>
      </c>
      <c r="C993" s="6" t="s">
        <v>18</v>
      </c>
      <c r="D993" s="6">
        <v>23.25</v>
      </c>
      <c r="E993" s="6">
        <v>18.3675</v>
      </c>
      <c r="F993" s="6">
        <v>21</v>
      </c>
      <c r="G993" s="6" t="s">
        <v>99</v>
      </c>
      <c r="H993" s="6" t="s">
        <v>100</v>
      </c>
      <c r="I993" s="6" t="s">
        <v>21</v>
      </c>
      <c r="J993" s="7">
        <v>42254</v>
      </c>
      <c r="K993" s="12">
        <f>Ventas[[#This Row],[Unit Price]]*Ventas[[#This Row],[Quantity]]</f>
        <v>488.25</v>
      </c>
      <c r="L993" s="12">
        <f>Ventas[[#This Row],[Unit Cost]]*Ventas[[#This Row],[Quantity]]</f>
        <v>385.71749999999997</v>
      </c>
      <c r="M993" s="14">
        <f>Ventas[[#This Row],[Ingresos]]-Ventas[[#This Row],[Costes]]</f>
        <v>102.53250000000003</v>
      </c>
      <c r="N993" s="14" t="str">
        <f>_xlfn.XLOOKUP(Ventas[[#This Row],[Ship Country]],[1]!Countries[Ship Country],[1]!Countries[Area],"No registrado")</f>
        <v>Nord Europe</v>
      </c>
      <c r="O993" s="14" t="str">
        <f>_xlfn.XLOOKUP(Ventas[[#This Row],[Ship Country]],[1]!Countries[Ship Country],[1]!Countries[Continent],"No existe")</f>
        <v>Europe</v>
      </c>
      <c r="P993" s="15" t="str">
        <f>_xlfn.XLOOKUP(Ventas[[#This Row],[Category]],[2]!ProdManager[Category],[2]!ProdManager[Prod_Manager])</f>
        <v>Marc Caine</v>
      </c>
      <c r="Q993" s="15">
        <f>YEAR(Ventas[[#This Row],[Order Date]])</f>
        <v>2015</v>
      </c>
      <c r="R993" s="15" t="str">
        <f>TEXT(Ventas[[#This Row],[Order Date]],"MMM")</f>
        <v>sep</v>
      </c>
    </row>
    <row r="994" spans="1:18" x14ac:dyDescent="0.25">
      <c r="A994" s="4">
        <v>10623</v>
      </c>
      <c r="B994" s="4" t="s">
        <v>130</v>
      </c>
      <c r="C994" s="4" t="s">
        <v>35</v>
      </c>
      <c r="D994" s="4">
        <v>9.1999999999999993</v>
      </c>
      <c r="E994" s="4">
        <v>6.347999999999999</v>
      </c>
      <c r="F994" s="4">
        <v>15</v>
      </c>
      <c r="G994" s="4" t="s">
        <v>99</v>
      </c>
      <c r="H994" s="4" t="s">
        <v>100</v>
      </c>
      <c r="I994" s="4" t="s">
        <v>21</v>
      </c>
      <c r="J994" s="5">
        <v>42254</v>
      </c>
      <c r="K994" s="12">
        <f>Ventas[[#This Row],[Unit Price]]*Ventas[[#This Row],[Quantity]]</f>
        <v>138</v>
      </c>
      <c r="L994" s="12">
        <f>Ventas[[#This Row],[Unit Cost]]*Ventas[[#This Row],[Quantity]]</f>
        <v>95.219999999999985</v>
      </c>
      <c r="M994" s="14">
        <f>Ventas[[#This Row],[Ingresos]]-Ventas[[#This Row],[Costes]]</f>
        <v>42.780000000000015</v>
      </c>
      <c r="N994" s="14" t="str">
        <f>_xlfn.XLOOKUP(Ventas[[#This Row],[Ship Country]],[1]!Countries[Ship Country],[1]!Countries[Area],"No registrado")</f>
        <v>Nord Europe</v>
      </c>
      <c r="O994" s="14" t="str">
        <f>_xlfn.XLOOKUP(Ventas[[#This Row],[Ship Country]],[1]!Countries[Ship Country],[1]!Countries[Continent],"No existe")</f>
        <v>Europe</v>
      </c>
      <c r="P994" s="15" t="str">
        <f>_xlfn.XLOOKUP(Ventas[[#This Row],[Category]],[2]!ProdManager[Category],[2]!ProdManager[Prod_Manager])</f>
        <v>Lydia Sinn</v>
      </c>
      <c r="Q994" s="15">
        <f>YEAR(Ventas[[#This Row],[Order Date]])</f>
        <v>2015</v>
      </c>
      <c r="R994" s="15" t="str">
        <f>TEXT(Ventas[[#This Row],[Order Date]],"MMM")</f>
        <v>sep</v>
      </c>
    </row>
    <row r="995" spans="1:18" x14ac:dyDescent="0.25">
      <c r="A995" s="6">
        <v>10623</v>
      </c>
      <c r="B995" s="6" t="s">
        <v>81</v>
      </c>
      <c r="C995" s="6" t="s">
        <v>43</v>
      </c>
      <c r="D995" s="6">
        <v>18</v>
      </c>
      <c r="E995" s="6">
        <v>16.2</v>
      </c>
      <c r="F995" s="6">
        <v>30</v>
      </c>
      <c r="G995" s="6" t="s">
        <v>99</v>
      </c>
      <c r="H995" s="6" t="s">
        <v>100</v>
      </c>
      <c r="I995" s="6" t="s">
        <v>21</v>
      </c>
      <c r="J995" s="7">
        <v>42254</v>
      </c>
      <c r="K995" s="12">
        <f>Ventas[[#This Row],[Unit Price]]*Ventas[[#This Row],[Quantity]]</f>
        <v>540</v>
      </c>
      <c r="L995" s="12">
        <f>Ventas[[#This Row],[Unit Cost]]*Ventas[[#This Row],[Quantity]]</f>
        <v>486</v>
      </c>
      <c r="M995" s="14">
        <f>Ventas[[#This Row],[Ingresos]]-Ventas[[#This Row],[Costes]]</f>
        <v>54</v>
      </c>
      <c r="N995" s="14" t="str">
        <f>_xlfn.XLOOKUP(Ventas[[#This Row],[Ship Country]],[1]!Countries[Ship Country],[1]!Countries[Area],"No registrado")</f>
        <v>Nord Europe</v>
      </c>
      <c r="O995" s="14" t="str">
        <f>_xlfn.XLOOKUP(Ventas[[#This Row],[Ship Country]],[1]!Countries[Ship Country],[1]!Countries[Continent],"No existe")</f>
        <v>Europe</v>
      </c>
      <c r="P995" s="15" t="str">
        <f>_xlfn.XLOOKUP(Ventas[[#This Row],[Category]],[2]!ProdManager[Category],[2]!ProdManager[Prod_Manager])</f>
        <v>John Matter</v>
      </c>
      <c r="Q995" s="15">
        <f>YEAR(Ventas[[#This Row],[Order Date]])</f>
        <v>2015</v>
      </c>
      <c r="R995" s="15" t="str">
        <f>TEXT(Ventas[[#This Row],[Order Date]],"MMM")</f>
        <v>sep</v>
      </c>
    </row>
    <row r="996" spans="1:18" x14ac:dyDescent="0.25">
      <c r="A996" s="4">
        <v>10624</v>
      </c>
      <c r="B996" s="4" t="s">
        <v>121</v>
      </c>
      <c r="C996" s="4" t="s">
        <v>18</v>
      </c>
      <c r="D996" s="4">
        <v>45.6</v>
      </c>
      <c r="E996" s="4">
        <v>36.024000000000001</v>
      </c>
      <c r="F996" s="4">
        <v>10</v>
      </c>
      <c r="G996" s="4" t="s">
        <v>265</v>
      </c>
      <c r="H996" s="4" t="s">
        <v>266</v>
      </c>
      <c r="I996" s="4" t="s">
        <v>84</v>
      </c>
      <c r="J996" s="5">
        <v>42254</v>
      </c>
      <c r="K996" s="12">
        <f>Ventas[[#This Row],[Unit Price]]*Ventas[[#This Row],[Quantity]]</f>
        <v>456</v>
      </c>
      <c r="L996" s="12">
        <f>Ventas[[#This Row],[Unit Cost]]*Ventas[[#This Row],[Quantity]]</f>
        <v>360.24</v>
      </c>
      <c r="M996" s="14">
        <f>Ventas[[#This Row],[Ingresos]]-Ventas[[#This Row],[Costes]]</f>
        <v>95.759999999999991</v>
      </c>
      <c r="N996" s="14" t="str">
        <f>_xlfn.XLOOKUP(Ventas[[#This Row],[Ship Country]],[1]!Countries[Ship Country],[1]!Countries[Area],"No registrado")</f>
        <v>Nord America</v>
      </c>
      <c r="O996" s="14" t="str">
        <f>_xlfn.XLOOKUP(Ventas[[#This Row],[Ship Country]],[1]!Countries[Ship Country],[1]!Countries[Continent],"No existe")</f>
        <v>America</v>
      </c>
      <c r="P996" s="15" t="str">
        <f>_xlfn.XLOOKUP(Ventas[[#This Row],[Category]],[2]!ProdManager[Category],[2]!ProdManager[Prod_Manager])</f>
        <v>Marc Caine</v>
      </c>
      <c r="Q996" s="15">
        <f>YEAR(Ventas[[#This Row],[Order Date]])</f>
        <v>2015</v>
      </c>
      <c r="R996" s="15" t="str">
        <f>TEXT(Ventas[[#This Row],[Order Date]],"MMM")</f>
        <v>sep</v>
      </c>
    </row>
    <row r="997" spans="1:18" x14ac:dyDescent="0.25">
      <c r="A997" s="6">
        <v>10624</v>
      </c>
      <c r="B997" s="6" t="s">
        <v>102</v>
      </c>
      <c r="C997" s="6" t="s">
        <v>46</v>
      </c>
      <c r="D997" s="6">
        <v>123.79</v>
      </c>
      <c r="E997" s="6">
        <v>97.794100000000014</v>
      </c>
      <c r="F997" s="6">
        <v>6</v>
      </c>
      <c r="G997" s="6" t="s">
        <v>265</v>
      </c>
      <c r="H997" s="6" t="s">
        <v>266</v>
      </c>
      <c r="I997" s="6" t="s">
        <v>84</v>
      </c>
      <c r="J997" s="7">
        <v>42254</v>
      </c>
      <c r="K997" s="12">
        <f>Ventas[[#This Row],[Unit Price]]*Ventas[[#This Row],[Quantity]]</f>
        <v>742.74</v>
      </c>
      <c r="L997" s="12">
        <f>Ventas[[#This Row],[Unit Cost]]*Ventas[[#This Row],[Quantity]]</f>
        <v>586.76460000000009</v>
      </c>
      <c r="M997" s="14">
        <f>Ventas[[#This Row],[Ingresos]]-Ventas[[#This Row],[Costes]]</f>
        <v>155.97539999999992</v>
      </c>
      <c r="N997" s="14" t="str">
        <f>_xlfn.XLOOKUP(Ventas[[#This Row],[Ship Country]],[1]!Countries[Ship Country],[1]!Countries[Area],"No registrado")</f>
        <v>Nord America</v>
      </c>
      <c r="O997" s="14" t="str">
        <f>_xlfn.XLOOKUP(Ventas[[#This Row],[Ship Country]],[1]!Countries[Ship Country],[1]!Countries[Continent],"No existe")</f>
        <v>America</v>
      </c>
      <c r="P997" s="15" t="str">
        <f>_xlfn.XLOOKUP(Ventas[[#This Row],[Category]],[2]!ProdManager[Category],[2]!ProdManager[Prod_Manager])</f>
        <v>John Matter</v>
      </c>
      <c r="Q997" s="15">
        <f>YEAR(Ventas[[#This Row],[Order Date]])</f>
        <v>2015</v>
      </c>
      <c r="R997" s="15" t="str">
        <f>TEXT(Ventas[[#This Row],[Order Date]],"MMM")</f>
        <v>sep</v>
      </c>
    </row>
    <row r="998" spans="1:18" x14ac:dyDescent="0.25">
      <c r="A998" s="4">
        <v>10624</v>
      </c>
      <c r="B998" s="4" t="s">
        <v>122</v>
      </c>
      <c r="C998" s="4" t="s">
        <v>24</v>
      </c>
      <c r="D998" s="4">
        <v>19.45</v>
      </c>
      <c r="E998" s="4">
        <v>14.9765</v>
      </c>
      <c r="F998" s="4">
        <v>10</v>
      </c>
      <c r="G998" s="4" t="s">
        <v>265</v>
      </c>
      <c r="H998" s="4" t="s">
        <v>266</v>
      </c>
      <c r="I998" s="4" t="s">
        <v>84</v>
      </c>
      <c r="J998" s="5">
        <v>42254</v>
      </c>
      <c r="K998" s="12">
        <f>Ventas[[#This Row],[Unit Price]]*Ventas[[#This Row],[Quantity]]</f>
        <v>194.5</v>
      </c>
      <c r="L998" s="12">
        <f>Ventas[[#This Row],[Unit Cost]]*Ventas[[#This Row],[Quantity]]</f>
        <v>149.76499999999999</v>
      </c>
      <c r="M998" s="14">
        <f>Ventas[[#This Row],[Ingresos]]-Ventas[[#This Row],[Costes]]</f>
        <v>44.735000000000014</v>
      </c>
      <c r="N998" s="14" t="str">
        <f>_xlfn.XLOOKUP(Ventas[[#This Row],[Ship Country]],[1]!Countries[Ship Country],[1]!Countries[Area],"No registrado")</f>
        <v>Nord America</v>
      </c>
      <c r="O998" s="14" t="str">
        <f>_xlfn.XLOOKUP(Ventas[[#This Row],[Ship Country]],[1]!Countries[Ship Country],[1]!Countries[Continent],"No existe")</f>
        <v>America</v>
      </c>
      <c r="P998" s="15" t="str">
        <f>_xlfn.XLOOKUP(Ventas[[#This Row],[Category]],[2]!ProdManager[Category],[2]!ProdManager[Prod_Manager])</f>
        <v>Lydia Sinn</v>
      </c>
      <c r="Q998" s="15">
        <f>YEAR(Ventas[[#This Row],[Order Date]])</f>
        <v>2015</v>
      </c>
      <c r="R998" s="15" t="str">
        <f>TEXT(Ventas[[#This Row],[Order Date]],"MMM")</f>
        <v>sep</v>
      </c>
    </row>
    <row r="999" spans="1:18" x14ac:dyDescent="0.25">
      <c r="A999" s="6">
        <v>10625</v>
      </c>
      <c r="B999" s="6" t="s">
        <v>40</v>
      </c>
      <c r="C999" s="6" t="s">
        <v>15</v>
      </c>
      <c r="D999" s="6">
        <v>34</v>
      </c>
      <c r="E999" s="6">
        <v>25.5</v>
      </c>
      <c r="F999" s="6">
        <v>10</v>
      </c>
      <c r="G999" s="6" t="s">
        <v>168</v>
      </c>
      <c r="H999" s="6" t="s">
        <v>73</v>
      </c>
      <c r="I999" s="6" t="s">
        <v>74</v>
      </c>
      <c r="J999" s="7">
        <v>42255</v>
      </c>
      <c r="K999" s="12">
        <f>Ventas[[#This Row],[Unit Price]]*Ventas[[#This Row],[Quantity]]</f>
        <v>340</v>
      </c>
      <c r="L999" s="12">
        <f>Ventas[[#This Row],[Unit Cost]]*Ventas[[#This Row],[Quantity]]</f>
        <v>255</v>
      </c>
      <c r="M999" s="14">
        <f>Ventas[[#This Row],[Ingresos]]-Ventas[[#This Row],[Costes]]</f>
        <v>85</v>
      </c>
      <c r="N999" s="14" t="str">
        <f>_xlfn.XLOOKUP(Ventas[[#This Row],[Ship Country]],[1]!Countries[Ship Country],[1]!Countries[Area],"No registrado")</f>
        <v>Sud America</v>
      </c>
      <c r="O999" s="14" t="str">
        <f>_xlfn.XLOOKUP(Ventas[[#This Row],[Ship Country]],[1]!Countries[Ship Country],[1]!Countries[Continent],"No existe")</f>
        <v>America</v>
      </c>
      <c r="P999" s="15" t="str">
        <f>_xlfn.XLOOKUP(Ventas[[#This Row],[Category]],[2]!ProdManager[Category],[2]!ProdManager[Prod_Manager])</f>
        <v>Peter Stone</v>
      </c>
      <c r="Q999" s="15">
        <f>YEAR(Ventas[[#This Row],[Order Date]])</f>
        <v>2015</v>
      </c>
      <c r="R999" s="15" t="str">
        <f>TEXT(Ventas[[#This Row],[Order Date]],"MMM")</f>
        <v>sep</v>
      </c>
    </row>
    <row r="1000" spans="1:18" x14ac:dyDescent="0.25">
      <c r="A1000" s="4">
        <v>10625</v>
      </c>
      <c r="B1000" s="4" t="s">
        <v>17</v>
      </c>
      <c r="C1000" s="4" t="s">
        <v>18</v>
      </c>
      <c r="D1000" s="4">
        <v>23.25</v>
      </c>
      <c r="E1000" s="4">
        <v>18.600000000000001</v>
      </c>
      <c r="F1000" s="4">
        <v>3</v>
      </c>
      <c r="G1000" s="4" t="s">
        <v>168</v>
      </c>
      <c r="H1000" s="4" t="s">
        <v>73</v>
      </c>
      <c r="I1000" s="4" t="s">
        <v>74</v>
      </c>
      <c r="J1000" s="5">
        <v>42255</v>
      </c>
      <c r="K1000" s="12">
        <f>Ventas[[#This Row],[Unit Price]]*Ventas[[#This Row],[Quantity]]</f>
        <v>69.75</v>
      </c>
      <c r="L1000" s="12">
        <f>Ventas[[#This Row],[Unit Cost]]*Ventas[[#This Row],[Quantity]]</f>
        <v>55.800000000000004</v>
      </c>
      <c r="M1000" s="14">
        <f>Ventas[[#This Row],[Ingresos]]-Ventas[[#This Row],[Costes]]</f>
        <v>13.949999999999996</v>
      </c>
      <c r="N1000" s="14" t="str">
        <f>_xlfn.XLOOKUP(Ventas[[#This Row],[Ship Country]],[1]!Countries[Ship Country],[1]!Countries[Area],"No registrado")</f>
        <v>Sud America</v>
      </c>
      <c r="O1000" s="14" t="str">
        <f>_xlfn.XLOOKUP(Ventas[[#This Row],[Ship Country]],[1]!Countries[Ship Country],[1]!Countries[Continent],"No existe")</f>
        <v>America</v>
      </c>
      <c r="P1000" s="15" t="str">
        <f>_xlfn.XLOOKUP(Ventas[[#This Row],[Category]],[2]!ProdManager[Category],[2]!ProdManager[Prod_Manager])</f>
        <v>Marc Caine</v>
      </c>
      <c r="Q1000" s="15">
        <f>YEAR(Ventas[[#This Row],[Order Date]])</f>
        <v>2015</v>
      </c>
      <c r="R1000" s="15" t="str">
        <f>TEXT(Ventas[[#This Row],[Order Date]],"MMM")</f>
        <v>sep</v>
      </c>
    </row>
    <row r="1001" spans="1:18" x14ac:dyDescent="0.25">
      <c r="A1001" s="6">
        <v>10625</v>
      </c>
      <c r="B1001" s="6" t="s">
        <v>9</v>
      </c>
      <c r="C1001" s="6" t="s">
        <v>10</v>
      </c>
      <c r="D1001" s="6">
        <v>14</v>
      </c>
      <c r="E1001" s="6">
        <v>11.62</v>
      </c>
      <c r="F1001" s="6">
        <v>5</v>
      </c>
      <c r="G1001" s="6" t="s">
        <v>168</v>
      </c>
      <c r="H1001" s="6" t="s">
        <v>73</v>
      </c>
      <c r="I1001" s="6" t="s">
        <v>74</v>
      </c>
      <c r="J1001" s="7">
        <v>42255</v>
      </c>
      <c r="K1001" s="12">
        <f>Ventas[[#This Row],[Unit Price]]*Ventas[[#This Row],[Quantity]]</f>
        <v>70</v>
      </c>
      <c r="L1001" s="12">
        <f>Ventas[[#This Row],[Unit Cost]]*Ventas[[#This Row],[Quantity]]</f>
        <v>58.099999999999994</v>
      </c>
      <c r="M1001" s="14">
        <f>Ventas[[#This Row],[Ingresos]]-Ventas[[#This Row],[Costes]]</f>
        <v>11.900000000000006</v>
      </c>
      <c r="N1001" s="14" t="str">
        <f>_xlfn.XLOOKUP(Ventas[[#This Row],[Ship Country]],[1]!Countries[Ship Country],[1]!Countries[Area],"No registrado")</f>
        <v>Sud America</v>
      </c>
      <c r="O1001" s="14" t="str">
        <f>_xlfn.XLOOKUP(Ventas[[#This Row],[Ship Country]],[1]!Countries[Ship Country],[1]!Countries[Continent],"No existe")</f>
        <v>America</v>
      </c>
      <c r="P1001" s="15" t="str">
        <f>_xlfn.XLOOKUP(Ventas[[#This Row],[Category]],[2]!ProdManager[Category],[2]!ProdManager[Prod_Manager])</f>
        <v>Marc Caine</v>
      </c>
      <c r="Q1001" s="15">
        <f>YEAR(Ventas[[#This Row],[Order Date]])</f>
        <v>2015</v>
      </c>
      <c r="R1001" s="15" t="str">
        <f>TEXT(Ventas[[#This Row],[Order Date]],"MMM")</f>
        <v>sep</v>
      </c>
    </row>
    <row r="1002" spans="1:18" x14ac:dyDescent="0.25">
      <c r="A1002" s="4">
        <v>10626</v>
      </c>
      <c r="B1002" s="4" t="s">
        <v>113</v>
      </c>
      <c r="C1002" s="4" t="s">
        <v>15</v>
      </c>
      <c r="D1002" s="4">
        <v>21.5</v>
      </c>
      <c r="E1002" s="4">
        <v>16.125</v>
      </c>
      <c r="F1002" s="4">
        <v>20</v>
      </c>
      <c r="G1002" s="4" t="s">
        <v>123</v>
      </c>
      <c r="H1002" s="4" t="s">
        <v>124</v>
      </c>
      <c r="I1002" s="4" t="s">
        <v>90</v>
      </c>
      <c r="J1002" s="5">
        <v>42258</v>
      </c>
      <c r="K1002" s="12">
        <f>Ventas[[#This Row],[Unit Price]]*Ventas[[#This Row],[Quantity]]</f>
        <v>430</v>
      </c>
      <c r="L1002" s="12">
        <f>Ventas[[#This Row],[Unit Cost]]*Ventas[[#This Row],[Quantity]]</f>
        <v>322.5</v>
      </c>
      <c r="M1002" s="14">
        <f>Ventas[[#This Row],[Ingresos]]-Ventas[[#This Row],[Costes]]</f>
        <v>107.5</v>
      </c>
      <c r="N1002" s="14" t="str">
        <f>_xlfn.XLOOKUP(Ventas[[#This Row],[Ship Country]],[1]!Countries[Ship Country],[1]!Countries[Area],"No registrado")</f>
        <v>Nord Europe</v>
      </c>
      <c r="O1002" s="14" t="str">
        <f>_xlfn.XLOOKUP(Ventas[[#This Row],[Ship Country]],[1]!Countries[Ship Country],[1]!Countries[Continent],"No existe")</f>
        <v>Europe</v>
      </c>
      <c r="P1002" s="15" t="str">
        <f>_xlfn.XLOOKUP(Ventas[[#This Row],[Category]],[2]!ProdManager[Category],[2]!ProdManager[Prod_Manager])</f>
        <v>Peter Stone</v>
      </c>
      <c r="Q1002" s="15">
        <f>YEAR(Ventas[[#This Row],[Order Date]])</f>
        <v>2015</v>
      </c>
      <c r="R1002" s="15" t="str">
        <f>TEXT(Ventas[[#This Row],[Order Date]],"MMM")</f>
        <v>sep</v>
      </c>
    </row>
    <row r="1003" spans="1:18" x14ac:dyDescent="0.25">
      <c r="A1003" s="6">
        <v>10626</v>
      </c>
      <c r="B1003" s="6" t="s">
        <v>58</v>
      </c>
      <c r="C1003" s="6" t="s">
        <v>46</v>
      </c>
      <c r="D1003" s="6">
        <v>32.799999999999997</v>
      </c>
      <c r="E1003" s="6">
        <v>24.599999999999998</v>
      </c>
      <c r="F1003" s="6">
        <v>12</v>
      </c>
      <c r="G1003" s="6" t="s">
        <v>123</v>
      </c>
      <c r="H1003" s="6" t="s">
        <v>124</v>
      </c>
      <c r="I1003" s="6" t="s">
        <v>90</v>
      </c>
      <c r="J1003" s="7">
        <v>42258</v>
      </c>
      <c r="K1003" s="12">
        <f>Ventas[[#This Row],[Unit Price]]*Ventas[[#This Row],[Quantity]]</f>
        <v>393.59999999999997</v>
      </c>
      <c r="L1003" s="12">
        <f>Ventas[[#This Row],[Unit Cost]]*Ventas[[#This Row],[Quantity]]</f>
        <v>295.2</v>
      </c>
      <c r="M1003" s="14">
        <f>Ventas[[#This Row],[Ingresos]]-Ventas[[#This Row],[Costes]]</f>
        <v>98.399999999999977</v>
      </c>
      <c r="N1003" s="14" t="str">
        <f>_xlfn.XLOOKUP(Ventas[[#This Row],[Ship Country]],[1]!Countries[Ship Country],[1]!Countries[Area],"No registrado")</f>
        <v>Nord Europe</v>
      </c>
      <c r="O1003" s="14" t="str">
        <f>_xlfn.XLOOKUP(Ventas[[#This Row],[Ship Country]],[1]!Countries[Ship Country],[1]!Countries[Continent],"No existe")</f>
        <v>Europe</v>
      </c>
      <c r="P1003" s="15" t="str">
        <f>_xlfn.XLOOKUP(Ventas[[#This Row],[Category]],[2]!ProdManager[Category],[2]!ProdManager[Prod_Manager])</f>
        <v>John Matter</v>
      </c>
      <c r="Q1003" s="15">
        <f>YEAR(Ventas[[#This Row],[Order Date]])</f>
        <v>2015</v>
      </c>
      <c r="R1003" s="15" t="str">
        <f>TEXT(Ventas[[#This Row],[Order Date]],"MMM")</f>
        <v>sep</v>
      </c>
    </row>
    <row r="1004" spans="1:18" x14ac:dyDescent="0.25">
      <c r="A1004" s="4">
        <v>10626</v>
      </c>
      <c r="B1004" s="4" t="s">
        <v>40</v>
      </c>
      <c r="C1004" s="4" t="s">
        <v>15</v>
      </c>
      <c r="D1004" s="4">
        <v>34</v>
      </c>
      <c r="E1004" s="4">
        <v>28.9</v>
      </c>
      <c r="F1004" s="4">
        <v>20</v>
      </c>
      <c r="G1004" s="4" t="s">
        <v>123</v>
      </c>
      <c r="H1004" s="4" t="s">
        <v>124</v>
      </c>
      <c r="I1004" s="4" t="s">
        <v>90</v>
      </c>
      <c r="J1004" s="5">
        <v>42258</v>
      </c>
      <c r="K1004" s="12">
        <f>Ventas[[#This Row],[Unit Price]]*Ventas[[#This Row],[Quantity]]</f>
        <v>680</v>
      </c>
      <c r="L1004" s="12">
        <f>Ventas[[#This Row],[Unit Cost]]*Ventas[[#This Row],[Quantity]]</f>
        <v>578</v>
      </c>
      <c r="M1004" s="14">
        <f>Ventas[[#This Row],[Ingresos]]-Ventas[[#This Row],[Costes]]</f>
        <v>102</v>
      </c>
      <c r="N1004" s="14" t="str">
        <f>_xlfn.XLOOKUP(Ventas[[#This Row],[Ship Country]],[1]!Countries[Ship Country],[1]!Countries[Area],"No registrado")</f>
        <v>Nord Europe</v>
      </c>
      <c r="O1004" s="14" t="str">
        <f>_xlfn.XLOOKUP(Ventas[[#This Row],[Ship Country]],[1]!Countries[Ship Country],[1]!Countries[Continent],"No existe")</f>
        <v>Europe</v>
      </c>
      <c r="P1004" s="15" t="str">
        <f>_xlfn.XLOOKUP(Ventas[[#This Row],[Category]],[2]!ProdManager[Category],[2]!ProdManager[Prod_Manager])</f>
        <v>Peter Stone</v>
      </c>
      <c r="Q1004" s="15">
        <f>YEAR(Ventas[[#This Row],[Order Date]])</f>
        <v>2015</v>
      </c>
      <c r="R1004" s="15" t="str">
        <f>TEXT(Ventas[[#This Row],[Order Date]],"MMM")</f>
        <v>sep</v>
      </c>
    </row>
    <row r="1005" spans="1:18" x14ac:dyDescent="0.25">
      <c r="A1005" s="6">
        <v>10627</v>
      </c>
      <c r="B1005" s="6" t="s">
        <v>78</v>
      </c>
      <c r="C1005" s="6" t="s">
        <v>35</v>
      </c>
      <c r="D1005" s="6">
        <v>49.3</v>
      </c>
      <c r="E1005" s="6">
        <v>34.51</v>
      </c>
      <c r="F1005" s="6">
        <v>15</v>
      </c>
      <c r="G1005" s="6" t="s">
        <v>182</v>
      </c>
      <c r="H1005" s="6" t="s">
        <v>183</v>
      </c>
      <c r="I1005" s="6" t="s">
        <v>84</v>
      </c>
      <c r="J1005" s="7">
        <v>42258</v>
      </c>
      <c r="K1005" s="12">
        <f>Ventas[[#This Row],[Unit Price]]*Ventas[[#This Row],[Quantity]]</f>
        <v>739.5</v>
      </c>
      <c r="L1005" s="12">
        <f>Ventas[[#This Row],[Unit Cost]]*Ventas[[#This Row],[Quantity]]</f>
        <v>517.65</v>
      </c>
      <c r="M1005" s="14">
        <f>Ventas[[#This Row],[Ingresos]]-Ventas[[#This Row],[Costes]]</f>
        <v>221.85000000000002</v>
      </c>
      <c r="N1005" s="14" t="str">
        <f>_xlfn.XLOOKUP(Ventas[[#This Row],[Ship Country]],[1]!Countries[Ship Country],[1]!Countries[Area],"No registrado")</f>
        <v>Nord America</v>
      </c>
      <c r="O1005" s="14" t="str">
        <f>_xlfn.XLOOKUP(Ventas[[#This Row],[Ship Country]],[1]!Countries[Ship Country],[1]!Countries[Continent],"No existe")</f>
        <v>America</v>
      </c>
      <c r="P1005" s="15" t="str">
        <f>_xlfn.XLOOKUP(Ventas[[#This Row],[Category]],[2]!ProdManager[Category],[2]!ProdManager[Prod_Manager])</f>
        <v>Lydia Sinn</v>
      </c>
      <c r="Q1005" s="15">
        <f>YEAR(Ventas[[#This Row],[Order Date]])</f>
        <v>2015</v>
      </c>
      <c r="R1005" s="15" t="str">
        <f>TEXT(Ventas[[#This Row],[Order Date]],"MMM")</f>
        <v>sep</v>
      </c>
    </row>
    <row r="1006" spans="1:18" x14ac:dyDescent="0.25">
      <c r="A1006" s="4">
        <v>10627</v>
      </c>
      <c r="B1006" s="4" t="s">
        <v>126</v>
      </c>
      <c r="C1006" s="4" t="s">
        <v>29</v>
      </c>
      <c r="D1006" s="4">
        <v>15</v>
      </c>
      <c r="E1006" s="4">
        <v>10.649999999999999</v>
      </c>
      <c r="F1006" s="4">
        <v>35</v>
      </c>
      <c r="G1006" s="4" t="s">
        <v>182</v>
      </c>
      <c r="H1006" s="4" t="s">
        <v>183</v>
      </c>
      <c r="I1006" s="4" t="s">
        <v>84</v>
      </c>
      <c r="J1006" s="5">
        <v>42258</v>
      </c>
      <c r="K1006" s="12">
        <f>Ventas[[#This Row],[Unit Price]]*Ventas[[#This Row],[Quantity]]</f>
        <v>525</v>
      </c>
      <c r="L1006" s="12">
        <f>Ventas[[#This Row],[Unit Cost]]*Ventas[[#This Row],[Quantity]]</f>
        <v>372.74999999999994</v>
      </c>
      <c r="M1006" s="14">
        <f>Ventas[[#This Row],[Ingresos]]-Ventas[[#This Row],[Costes]]</f>
        <v>152.25000000000006</v>
      </c>
      <c r="N1006" s="14" t="str">
        <f>_xlfn.XLOOKUP(Ventas[[#This Row],[Ship Country]],[1]!Countries[Ship Country],[1]!Countries[Area],"No registrado")</f>
        <v>Nord America</v>
      </c>
      <c r="O1006" s="14" t="str">
        <f>_xlfn.XLOOKUP(Ventas[[#This Row],[Ship Country]],[1]!Countries[Ship Country],[1]!Countries[Continent],"No existe")</f>
        <v>America</v>
      </c>
      <c r="P1006" s="15" t="str">
        <f>_xlfn.XLOOKUP(Ventas[[#This Row],[Category]],[2]!ProdManager[Category],[2]!ProdManager[Prod_Manager])</f>
        <v>Peter Stone</v>
      </c>
      <c r="Q1006" s="15">
        <f>YEAR(Ventas[[#This Row],[Order Date]])</f>
        <v>2015</v>
      </c>
      <c r="R1006" s="15" t="str">
        <f>TEXT(Ventas[[#This Row],[Order Date]],"MMM")</f>
        <v>sep</v>
      </c>
    </row>
    <row r="1007" spans="1:18" x14ac:dyDescent="0.25">
      <c r="A1007" s="6">
        <v>10628</v>
      </c>
      <c r="B1007" s="6" t="s">
        <v>138</v>
      </c>
      <c r="C1007" s="6" t="s">
        <v>43</v>
      </c>
      <c r="D1007" s="6">
        <v>18</v>
      </c>
      <c r="E1007" s="6">
        <v>16.38</v>
      </c>
      <c r="F1007" s="6">
        <v>25</v>
      </c>
      <c r="G1007" s="6" t="s">
        <v>92</v>
      </c>
      <c r="H1007" s="6" t="s">
        <v>93</v>
      </c>
      <c r="I1007" s="6" t="s">
        <v>13</v>
      </c>
      <c r="J1007" s="7">
        <v>42259</v>
      </c>
      <c r="K1007" s="12">
        <f>Ventas[[#This Row],[Unit Price]]*Ventas[[#This Row],[Quantity]]</f>
        <v>450</v>
      </c>
      <c r="L1007" s="12">
        <f>Ventas[[#This Row],[Unit Cost]]*Ventas[[#This Row],[Quantity]]</f>
        <v>409.5</v>
      </c>
      <c r="M1007" s="14">
        <f>Ventas[[#This Row],[Ingresos]]-Ventas[[#This Row],[Costes]]</f>
        <v>40.5</v>
      </c>
      <c r="N1007" s="14" t="str">
        <f>_xlfn.XLOOKUP(Ventas[[#This Row],[Ship Country]],[1]!Countries[Ship Country],[1]!Countries[Area],"No registrado")</f>
        <v>Nord Europe</v>
      </c>
      <c r="O1007" s="14" t="str">
        <f>_xlfn.XLOOKUP(Ventas[[#This Row],[Ship Country]],[1]!Countries[Ship Country],[1]!Countries[Continent],"No existe")</f>
        <v>Europe</v>
      </c>
      <c r="P1007" s="15" t="str">
        <f>_xlfn.XLOOKUP(Ventas[[#This Row],[Category]],[2]!ProdManager[Category],[2]!ProdManager[Prod_Manager])</f>
        <v>John Matter</v>
      </c>
      <c r="Q1007" s="15">
        <f>YEAR(Ventas[[#This Row],[Order Date]])</f>
        <v>2015</v>
      </c>
      <c r="R1007" s="15" t="str">
        <f>TEXT(Ventas[[#This Row],[Order Date]],"MMM")</f>
        <v>sep</v>
      </c>
    </row>
    <row r="1008" spans="1:18" x14ac:dyDescent="0.25">
      <c r="A1008" s="4">
        <v>10629</v>
      </c>
      <c r="B1008" s="4" t="s">
        <v>102</v>
      </c>
      <c r="C1008" s="4" t="s">
        <v>46</v>
      </c>
      <c r="D1008" s="4">
        <v>123.79</v>
      </c>
      <c r="E1008" s="4">
        <v>94.080400000000012</v>
      </c>
      <c r="F1008" s="4">
        <v>20</v>
      </c>
      <c r="G1008" s="4" t="s">
        <v>162</v>
      </c>
      <c r="H1008" s="4" t="s">
        <v>163</v>
      </c>
      <c r="I1008" s="4" t="s">
        <v>133</v>
      </c>
      <c r="J1008" s="5">
        <v>42259</v>
      </c>
      <c r="K1008" s="12">
        <f>Ventas[[#This Row],[Unit Price]]*Ventas[[#This Row],[Quantity]]</f>
        <v>2475.8000000000002</v>
      </c>
      <c r="L1008" s="12">
        <f>Ventas[[#This Row],[Unit Cost]]*Ventas[[#This Row],[Quantity]]</f>
        <v>1881.6080000000002</v>
      </c>
      <c r="M1008" s="14">
        <f>Ventas[[#This Row],[Ingresos]]-Ventas[[#This Row],[Costes]]</f>
        <v>594.19200000000001</v>
      </c>
      <c r="N1008" s="14" t="str">
        <f>_xlfn.XLOOKUP(Ventas[[#This Row],[Ship Country]],[1]!Countries[Ship Country],[1]!Countries[Area],"No registrado")</f>
        <v>Sud Europe</v>
      </c>
      <c r="O1008" s="14" t="str">
        <f>_xlfn.XLOOKUP(Ventas[[#This Row],[Ship Country]],[1]!Countries[Ship Country],[1]!Countries[Continent],"No existe")</f>
        <v>Europe</v>
      </c>
      <c r="P1008" s="15" t="str">
        <f>_xlfn.XLOOKUP(Ventas[[#This Row],[Category]],[2]!ProdManager[Category],[2]!ProdManager[Prod_Manager])</f>
        <v>John Matter</v>
      </c>
      <c r="Q1008" s="15">
        <f>YEAR(Ventas[[#This Row],[Order Date]])</f>
        <v>2015</v>
      </c>
      <c r="R1008" s="15" t="str">
        <f>TEXT(Ventas[[#This Row],[Order Date]],"MMM")</f>
        <v>sep</v>
      </c>
    </row>
    <row r="1009" spans="1:18" x14ac:dyDescent="0.25">
      <c r="A1009" s="6">
        <v>10629</v>
      </c>
      <c r="B1009" s="6" t="s">
        <v>150</v>
      </c>
      <c r="C1009" s="6" t="s">
        <v>10</v>
      </c>
      <c r="D1009" s="6">
        <v>33.25</v>
      </c>
      <c r="E1009" s="6">
        <v>26.6</v>
      </c>
      <c r="F1009" s="6">
        <v>9</v>
      </c>
      <c r="G1009" s="6" t="s">
        <v>162</v>
      </c>
      <c r="H1009" s="6" t="s">
        <v>163</v>
      </c>
      <c r="I1009" s="6" t="s">
        <v>133</v>
      </c>
      <c r="J1009" s="7">
        <v>42259</v>
      </c>
      <c r="K1009" s="12">
        <f>Ventas[[#This Row],[Unit Price]]*Ventas[[#This Row],[Quantity]]</f>
        <v>299.25</v>
      </c>
      <c r="L1009" s="12">
        <f>Ventas[[#This Row],[Unit Cost]]*Ventas[[#This Row],[Quantity]]</f>
        <v>239.4</v>
      </c>
      <c r="M1009" s="14">
        <f>Ventas[[#This Row],[Ingresos]]-Ventas[[#This Row],[Costes]]</f>
        <v>59.849999999999994</v>
      </c>
      <c r="N1009" s="14" t="str">
        <f>_xlfn.XLOOKUP(Ventas[[#This Row],[Ship Country]],[1]!Countries[Ship Country],[1]!Countries[Area],"No registrado")</f>
        <v>Sud Europe</v>
      </c>
      <c r="O1009" s="14" t="str">
        <f>_xlfn.XLOOKUP(Ventas[[#This Row],[Ship Country]],[1]!Countries[Ship Country],[1]!Countries[Continent],"No existe")</f>
        <v>Europe</v>
      </c>
      <c r="P1009" s="15" t="str">
        <f>_xlfn.XLOOKUP(Ventas[[#This Row],[Category]],[2]!ProdManager[Category],[2]!ProdManager[Prod_Manager])</f>
        <v>Marc Caine</v>
      </c>
      <c r="Q1009" s="15">
        <f>YEAR(Ventas[[#This Row],[Order Date]])</f>
        <v>2015</v>
      </c>
      <c r="R1009" s="15" t="str">
        <f>TEXT(Ventas[[#This Row],[Order Date]],"MMM")</f>
        <v>sep</v>
      </c>
    </row>
    <row r="1010" spans="1:18" x14ac:dyDescent="0.25">
      <c r="A1010" s="4">
        <v>10630</v>
      </c>
      <c r="B1010" s="4" t="s">
        <v>45</v>
      </c>
      <c r="C1010" s="4" t="s">
        <v>46</v>
      </c>
      <c r="D1010" s="4">
        <v>24</v>
      </c>
      <c r="E1010" s="4">
        <v>18.240000000000002</v>
      </c>
      <c r="F1010" s="4">
        <v>12</v>
      </c>
      <c r="G1010" s="4" t="s">
        <v>179</v>
      </c>
      <c r="H1010" s="4" t="s">
        <v>180</v>
      </c>
      <c r="I1010" s="4" t="s">
        <v>21</v>
      </c>
      <c r="J1010" s="5">
        <v>42260</v>
      </c>
      <c r="K1010" s="12">
        <f>Ventas[[#This Row],[Unit Price]]*Ventas[[#This Row],[Quantity]]</f>
        <v>288</v>
      </c>
      <c r="L1010" s="12">
        <f>Ventas[[#This Row],[Unit Cost]]*Ventas[[#This Row],[Quantity]]</f>
        <v>218.88000000000002</v>
      </c>
      <c r="M1010" s="14">
        <f>Ventas[[#This Row],[Ingresos]]-Ventas[[#This Row],[Costes]]</f>
        <v>69.119999999999976</v>
      </c>
      <c r="N1010" s="14" t="str">
        <f>_xlfn.XLOOKUP(Ventas[[#This Row],[Ship Country]],[1]!Countries[Ship Country],[1]!Countries[Area],"No registrado")</f>
        <v>Nord Europe</v>
      </c>
      <c r="O1010" s="14" t="str">
        <f>_xlfn.XLOOKUP(Ventas[[#This Row],[Ship Country]],[1]!Countries[Ship Country],[1]!Countries[Continent],"No existe")</f>
        <v>Europe</v>
      </c>
      <c r="P1010" s="15" t="str">
        <f>_xlfn.XLOOKUP(Ventas[[#This Row],[Category]],[2]!ProdManager[Category],[2]!ProdManager[Prod_Manager])</f>
        <v>John Matter</v>
      </c>
      <c r="Q1010" s="15">
        <f>YEAR(Ventas[[#This Row],[Order Date]])</f>
        <v>2015</v>
      </c>
      <c r="R1010" s="15" t="str">
        <f>TEXT(Ventas[[#This Row],[Order Date]],"MMM")</f>
        <v>sep</v>
      </c>
    </row>
    <row r="1011" spans="1:18" x14ac:dyDescent="0.25">
      <c r="A1011" s="6">
        <v>10630</v>
      </c>
      <c r="B1011" s="6" t="s">
        <v>101</v>
      </c>
      <c r="C1011" s="6" t="s">
        <v>43</v>
      </c>
      <c r="D1011" s="6">
        <v>18</v>
      </c>
      <c r="E1011" s="6">
        <v>15.84</v>
      </c>
      <c r="F1011" s="6">
        <v>35</v>
      </c>
      <c r="G1011" s="6" t="s">
        <v>179</v>
      </c>
      <c r="H1011" s="6" t="s">
        <v>180</v>
      </c>
      <c r="I1011" s="6" t="s">
        <v>21</v>
      </c>
      <c r="J1011" s="7">
        <v>42260</v>
      </c>
      <c r="K1011" s="12">
        <f>Ventas[[#This Row],[Unit Price]]*Ventas[[#This Row],[Quantity]]</f>
        <v>630</v>
      </c>
      <c r="L1011" s="12">
        <f>Ventas[[#This Row],[Unit Cost]]*Ventas[[#This Row],[Quantity]]</f>
        <v>554.4</v>
      </c>
      <c r="M1011" s="14">
        <f>Ventas[[#This Row],[Ingresos]]-Ventas[[#This Row],[Costes]]</f>
        <v>75.600000000000023</v>
      </c>
      <c r="N1011" s="14" t="str">
        <f>_xlfn.XLOOKUP(Ventas[[#This Row],[Ship Country]],[1]!Countries[Ship Country],[1]!Countries[Area],"No registrado")</f>
        <v>Nord Europe</v>
      </c>
      <c r="O1011" s="14" t="str">
        <f>_xlfn.XLOOKUP(Ventas[[#This Row],[Ship Country]],[1]!Countries[Ship Country],[1]!Countries[Continent],"No existe")</f>
        <v>Europe</v>
      </c>
      <c r="P1011" s="15" t="str">
        <f>_xlfn.XLOOKUP(Ventas[[#This Row],[Category]],[2]!ProdManager[Category],[2]!ProdManager[Prod_Manager])</f>
        <v>John Matter</v>
      </c>
      <c r="Q1011" s="15">
        <f>YEAR(Ventas[[#This Row],[Order Date]])</f>
        <v>2015</v>
      </c>
      <c r="R1011" s="15" t="str">
        <f>TEXT(Ventas[[#This Row],[Order Date]],"MMM")</f>
        <v>sep</v>
      </c>
    </row>
    <row r="1012" spans="1:18" x14ac:dyDescent="0.25">
      <c r="A1012" s="4">
        <v>10631</v>
      </c>
      <c r="B1012" s="4" t="s">
        <v>129</v>
      </c>
      <c r="C1012" s="4" t="s">
        <v>43</v>
      </c>
      <c r="D1012" s="4">
        <v>7.75</v>
      </c>
      <c r="E1012" s="4">
        <v>6.9750000000000005</v>
      </c>
      <c r="F1012" s="4">
        <v>8</v>
      </c>
      <c r="G1012" s="4" t="s">
        <v>204</v>
      </c>
      <c r="H1012" s="4" t="s">
        <v>205</v>
      </c>
      <c r="I1012" s="4" t="s">
        <v>13</v>
      </c>
      <c r="J1012" s="5">
        <v>42261</v>
      </c>
      <c r="K1012" s="12">
        <f>Ventas[[#This Row],[Unit Price]]*Ventas[[#This Row],[Quantity]]</f>
        <v>62</v>
      </c>
      <c r="L1012" s="12">
        <f>Ventas[[#This Row],[Unit Cost]]*Ventas[[#This Row],[Quantity]]</f>
        <v>55.800000000000004</v>
      </c>
      <c r="M1012" s="14">
        <f>Ventas[[#This Row],[Ingresos]]-Ventas[[#This Row],[Costes]]</f>
        <v>6.1999999999999957</v>
      </c>
      <c r="N1012" s="14" t="str">
        <f>_xlfn.XLOOKUP(Ventas[[#This Row],[Ship Country]],[1]!Countries[Ship Country],[1]!Countries[Area],"No registrado")</f>
        <v>Nord Europe</v>
      </c>
      <c r="O1012" s="14" t="str">
        <f>_xlfn.XLOOKUP(Ventas[[#This Row],[Ship Country]],[1]!Countries[Ship Country],[1]!Countries[Continent],"No existe")</f>
        <v>Europe</v>
      </c>
      <c r="P1012" s="15" t="str">
        <f>_xlfn.XLOOKUP(Ventas[[#This Row],[Category]],[2]!ProdManager[Category],[2]!ProdManager[Prod_Manager])</f>
        <v>John Matter</v>
      </c>
      <c r="Q1012" s="15">
        <f>YEAR(Ventas[[#This Row],[Order Date]])</f>
        <v>2015</v>
      </c>
      <c r="R1012" s="15" t="str">
        <f>TEXT(Ventas[[#This Row],[Order Date]],"MMM")</f>
        <v>sep</v>
      </c>
    </row>
    <row r="1013" spans="1:18" x14ac:dyDescent="0.25">
      <c r="A1013" s="6">
        <v>10632</v>
      </c>
      <c r="B1013" s="6" t="s">
        <v>55</v>
      </c>
      <c r="C1013" s="6" t="s">
        <v>43</v>
      </c>
      <c r="D1013" s="6">
        <v>19</v>
      </c>
      <c r="E1013" s="6">
        <v>17.48</v>
      </c>
      <c r="F1013" s="6">
        <v>30</v>
      </c>
      <c r="G1013" s="6" t="s">
        <v>160</v>
      </c>
      <c r="H1013" s="6" t="s">
        <v>161</v>
      </c>
      <c r="I1013" s="6" t="s">
        <v>21</v>
      </c>
      <c r="J1013" s="7">
        <v>42261</v>
      </c>
      <c r="K1013" s="12">
        <f>Ventas[[#This Row],[Unit Price]]*Ventas[[#This Row],[Quantity]]</f>
        <v>570</v>
      </c>
      <c r="L1013" s="12">
        <f>Ventas[[#This Row],[Unit Cost]]*Ventas[[#This Row],[Quantity]]</f>
        <v>524.4</v>
      </c>
      <c r="M1013" s="14">
        <f>Ventas[[#This Row],[Ingresos]]-Ventas[[#This Row],[Costes]]</f>
        <v>45.600000000000023</v>
      </c>
      <c r="N1013" s="14" t="str">
        <f>_xlfn.XLOOKUP(Ventas[[#This Row],[Ship Country]],[1]!Countries[Ship Country],[1]!Countries[Area],"No registrado")</f>
        <v>Nord Europe</v>
      </c>
      <c r="O1013" s="14" t="str">
        <f>_xlfn.XLOOKUP(Ventas[[#This Row],[Ship Country]],[1]!Countries[Ship Country],[1]!Countries[Continent],"No existe")</f>
        <v>Europe</v>
      </c>
      <c r="P1013" s="15" t="str">
        <f>_xlfn.XLOOKUP(Ventas[[#This Row],[Category]],[2]!ProdManager[Category],[2]!ProdManager[Prod_Manager])</f>
        <v>John Matter</v>
      </c>
      <c r="Q1013" s="15">
        <f>YEAR(Ventas[[#This Row],[Order Date]])</f>
        <v>2015</v>
      </c>
      <c r="R1013" s="15" t="str">
        <f>TEXT(Ventas[[#This Row],[Order Date]],"MMM")</f>
        <v>sep</v>
      </c>
    </row>
    <row r="1014" spans="1:18" x14ac:dyDescent="0.25">
      <c r="A1014" s="4">
        <v>10632</v>
      </c>
      <c r="B1014" s="4" t="s">
        <v>39</v>
      </c>
      <c r="C1014" s="4" t="s">
        <v>15</v>
      </c>
      <c r="D1014" s="4">
        <v>2.5</v>
      </c>
      <c r="E1014" s="4">
        <v>2.0749999999999997</v>
      </c>
      <c r="F1014" s="4">
        <v>20</v>
      </c>
      <c r="G1014" s="4" t="s">
        <v>160</v>
      </c>
      <c r="H1014" s="4" t="s">
        <v>161</v>
      </c>
      <c r="I1014" s="4" t="s">
        <v>21</v>
      </c>
      <c r="J1014" s="5">
        <v>42261</v>
      </c>
      <c r="K1014" s="12">
        <f>Ventas[[#This Row],[Unit Price]]*Ventas[[#This Row],[Quantity]]</f>
        <v>50</v>
      </c>
      <c r="L1014" s="12">
        <f>Ventas[[#This Row],[Unit Cost]]*Ventas[[#This Row],[Quantity]]</f>
        <v>41.499999999999993</v>
      </c>
      <c r="M1014" s="14">
        <f>Ventas[[#This Row],[Ingresos]]-Ventas[[#This Row],[Costes]]</f>
        <v>8.5000000000000071</v>
      </c>
      <c r="N1014" s="14" t="str">
        <f>_xlfn.XLOOKUP(Ventas[[#This Row],[Ship Country]],[1]!Countries[Ship Country],[1]!Countries[Area],"No registrado")</f>
        <v>Nord Europe</v>
      </c>
      <c r="O1014" s="14" t="str">
        <f>_xlfn.XLOOKUP(Ventas[[#This Row],[Ship Country]],[1]!Countries[Ship Country],[1]!Countries[Continent],"No existe")</f>
        <v>Europe</v>
      </c>
      <c r="P1014" s="15" t="str">
        <f>_xlfn.XLOOKUP(Ventas[[#This Row],[Category]],[2]!ProdManager[Category],[2]!ProdManager[Prod_Manager])</f>
        <v>Peter Stone</v>
      </c>
      <c r="Q1014" s="15">
        <f>YEAR(Ventas[[#This Row],[Order Date]])</f>
        <v>2015</v>
      </c>
      <c r="R1014" s="15" t="str">
        <f>TEXT(Ventas[[#This Row],[Order Date]],"MMM")</f>
        <v>sep</v>
      </c>
    </row>
    <row r="1015" spans="1:18" x14ac:dyDescent="0.25">
      <c r="A1015" s="6">
        <v>10633</v>
      </c>
      <c r="B1015" s="6" t="s">
        <v>94</v>
      </c>
      <c r="C1015" s="6" t="s">
        <v>15</v>
      </c>
      <c r="D1015" s="6">
        <v>38</v>
      </c>
      <c r="E1015" s="6">
        <v>30.78</v>
      </c>
      <c r="F1015" s="6">
        <v>36</v>
      </c>
      <c r="G1015" s="6" t="s">
        <v>66</v>
      </c>
      <c r="H1015" s="6" t="s">
        <v>67</v>
      </c>
      <c r="I1015" s="6" t="s">
        <v>68</v>
      </c>
      <c r="J1015" s="7">
        <v>42262</v>
      </c>
      <c r="K1015" s="12">
        <f>Ventas[[#This Row],[Unit Price]]*Ventas[[#This Row],[Quantity]]</f>
        <v>1368</v>
      </c>
      <c r="L1015" s="12">
        <f>Ventas[[#This Row],[Unit Cost]]*Ventas[[#This Row],[Quantity]]</f>
        <v>1108.08</v>
      </c>
      <c r="M1015" s="14">
        <f>Ventas[[#This Row],[Ingresos]]-Ventas[[#This Row],[Costes]]</f>
        <v>259.92000000000007</v>
      </c>
      <c r="N1015" s="14" t="str">
        <f>_xlfn.XLOOKUP(Ventas[[#This Row],[Ship Country]],[1]!Countries[Ship Country],[1]!Countries[Area],"No registrado")</f>
        <v>Nord Europe</v>
      </c>
      <c r="O1015" s="14" t="str">
        <f>_xlfn.XLOOKUP(Ventas[[#This Row],[Ship Country]],[1]!Countries[Ship Country],[1]!Countries[Continent],"No existe")</f>
        <v>Europe</v>
      </c>
      <c r="P1015" s="15" t="str">
        <f>_xlfn.XLOOKUP(Ventas[[#This Row],[Category]],[2]!ProdManager[Category],[2]!ProdManager[Prod_Manager])</f>
        <v>Peter Stone</v>
      </c>
      <c r="Q1015" s="15">
        <f>YEAR(Ventas[[#This Row],[Order Date]])</f>
        <v>2015</v>
      </c>
      <c r="R1015" s="15" t="str">
        <f>TEXT(Ventas[[#This Row],[Order Date]],"MMM")</f>
        <v>sep</v>
      </c>
    </row>
    <row r="1016" spans="1:18" x14ac:dyDescent="0.25">
      <c r="A1016" s="4">
        <v>10633</v>
      </c>
      <c r="B1016" s="4" t="s">
        <v>118</v>
      </c>
      <c r="C1016" s="4" t="s">
        <v>29</v>
      </c>
      <c r="D1016" s="4">
        <v>6</v>
      </c>
      <c r="E1016" s="4">
        <v>4.32</v>
      </c>
      <c r="F1016" s="4">
        <v>13</v>
      </c>
      <c r="G1016" s="4" t="s">
        <v>66</v>
      </c>
      <c r="H1016" s="4" t="s">
        <v>67</v>
      </c>
      <c r="I1016" s="4" t="s">
        <v>68</v>
      </c>
      <c r="J1016" s="5">
        <v>42262</v>
      </c>
      <c r="K1016" s="12">
        <f>Ventas[[#This Row],[Unit Price]]*Ventas[[#This Row],[Quantity]]</f>
        <v>78</v>
      </c>
      <c r="L1016" s="12">
        <f>Ventas[[#This Row],[Unit Cost]]*Ventas[[#This Row],[Quantity]]</f>
        <v>56.160000000000004</v>
      </c>
      <c r="M1016" s="14">
        <f>Ventas[[#This Row],[Ingresos]]-Ventas[[#This Row],[Costes]]</f>
        <v>21.839999999999996</v>
      </c>
      <c r="N1016" s="14" t="str">
        <f>_xlfn.XLOOKUP(Ventas[[#This Row],[Ship Country]],[1]!Countries[Ship Country],[1]!Countries[Area],"No registrado")</f>
        <v>Nord Europe</v>
      </c>
      <c r="O1016" s="14" t="str">
        <f>_xlfn.XLOOKUP(Ventas[[#This Row],[Ship Country]],[1]!Countries[Ship Country],[1]!Countries[Continent],"No existe")</f>
        <v>Europe</v>
      </c>
      <c r="P1016" s="15" t="str">
        <f>_xlfn.XLOOKUP(Ventas[[#This Row],[Category]],[2]!ProdManager[Category],[2]!ProdManager[Prod_Manager])</f>
        <v>Peter Stone</v>
      </c>
      <c r="Q1016" s="15">
        <f>YEAR(Ventas[[#This Row],[Order Date]])</f>
        <v>2015</v>
      </c>
      <c r="R1016" s="15" t="str">
        <f>TEXT(Ventas[[#This Row],[Order Date]],"MMM")</f>
        <v>sep</v>
      </c>
    </row>
    <row r="1017" spans="1:18" x14ac:dyDescent="0.25">
      <c r="A1017" s="6">
        <v>10633</v>
      </c>
      <c r="B1017" s="6" t="s">
        <v>189</v>
      </c>
      <c r="C1017" s="6" t="s">
        <v>35</v>
      </c>
      <c r="D1017" s="6">
        <v>31.23</v>
      </c>
      <c r="E1017" s="6">
        <v>21.861000000000001</v>
      </c>
      <c r="F1017" s="6">
        <v>35</v>
      </c>
      <c r="G1017" s="6" t="s">
        <v>66</v>
      </c>
      <c r="H1017" s="6" t="s">
        <v>67</v>
      </c>
      <c r="I1017" s="6" t="s">
        <v>68</v>
      </c>
      <c r="J1017" s="7">
        <v>42262</v>
      </c>
      <c r="K1017" s="12">
        <f>Ventas[[#This Row],[Unit Price]]*Ventas[[#This Row],[Quantity]]</f>
        <v>1093.05</v>
      </c>
      <c r="L1017" s="12">
        <f>Ventas[[#This Row],[Unit Cost]]*Ventas[[#This Row],[Quantity]]</f>
        <v>765.13499999999999</v>
      </c>
      <c r="M1017" s="14">
        <f>Ventas[[#This Row],[Ingresos]]-Ventas[[#This Row],[Costes]]</f>
        <v>327.91499999999996</v>
      </c>
      <c r="N1017" s="14" t="str">
        <f>_xlfn.XLOOKUP(Ventas[[#This Row],[Ship Country]],[1]!Countries[Ship Country],[1]!Countries[Area],"No registrado")</f>
        <v>Nord Europe</v>
      </c>
      <c r="O1017" s="14" t="str">
        <f>_xlfn.XLOOKUP(Ventas[[#This Row],[Ship Country]],[1]!Countries[Ship Country],[1]!Countries[Continent],"No existe")</f>
        <v>Europe</v>
      </c>
      <c r="P1017" s="15" t="str">
        <f>_xlfn.XLOOKUP(Ventas[[#This Row],[Category]],[2]!ProdManager[Category],[2]!ProdManager[Prod_Manager])</f>
        <v>Lydia Sinn</v>
      </c>
      <c r="Q1017" s="15">
        <f>YEAR(Ventas[[#This Row],[Order Date]])</f>
        <v>2015</v>
      </c>
      <c r="R1017" s="15" t="str">
        <f>TEXT(Ventas[[#This Row],[Order Date]],"MMM")</f>
        <v>sep</v>
      </c>
    </row>
    <row r="1018" spans="1:18" x14ac:dyDescent="0.25">
      <c r="A1018" s="4">
        <v>10633</v>
      </c>
      <c r="B1018" s="4" t="s">
        <v>78</v>
      </c>
      <c r="C1018" s="4" t="s">
        <v>35</v>
      </c>
      <c r="D1018" s="4">
        <v>49.3</v>
      </c>
      <c r="E1018" s="4">
        <v>33.030999999999992</v>
      </c>
      <c r="F1018" s="4">
        <v>80</v>
      </c>
      <c r="G1018" s="4" t="s">
        <v>66</v>
      </c>
      <c r="H1018" s="4" t="s">
        <v>67</v>
      </c>
      <c r="I1018" s="4" t="s">
        <v>68</v>
      </c>
      <c r="J1018" s="5">
        <v>42262</v>
      </c>
      <c r="K1018" s="12">
        <f>Ventas[[#This Row],[Unit Price]]*Ventas[[#This Row],[Quantity]]</f>
        <v>3944</v>
      </c>
      <c r="L1018" s="12">
        <f>Ventas[[#This Row],[Unit Cost]]*Ventas[[#This Row],[Quantity]]</f>
        <v>2642.4799999999996</v>
      </c>
      <c r="M1018" s="14">
        <f>Ventas[[#This Row],[Ingresos]]-Ventas[[#This Row],[Costes]]</f>
        <v>1301.5200000000004</v>
      </c>
      <c r="N1018" s="14" t="str">
        <f>_xlfn.XLOOKUP(Ventas[[#This Row],[Ship Country]],[1]!Countries[Ship Country],[1]!Countries[Area],"No registrado")</f>
        <v>Nord Europe</v>
      </c>
      <c r="O1018" s="14" t="str">
        <f>_xlfn.XLOOKUP(Ventas[[#This Row],[Ship Country]],[1]!Countries[Ship Country],[1]!Countries[Continent],"No existe")</f>
        <v>Europe</v>
      </c>
      <c r="P1018" s="15" t="str">
        <f>_xlfn.XLOOKUP(Ventas[[#This Row],[Category]],[2]!ProdManager[Category],[2]!ProdManager[Prod_Manager])</f>
        <v>Lydia Sinn</v>
      </c>
      <c r="Q1018" s="15">
        <f>YEAR(Ventas[[#This Row],[Order Date]])</f>
        <v>2015</v>
      </c>
      <c r="R1018" s="15" t="str">
        <f>TEXT(Ventas[[#This Row],[Order Date]],"MMM")</f>
        <v>sep</v>
      </c>
    </row>
    <row r="1019" spans="1:18" x14ac:dyDescent="0.25">
      <c r="A1019" s="6">
        <v>10634</v>
      </c>
      <c r="B1019" s="6" t="s">
        <v>85</v>
      </c>
      <c r="C1019" s="6" t="s">
        <v>18</v>
      </c>
      <c r="D1019" s="6">
        <v>30</v>
      </c>
      <c r="E1019" s="6">
        <v>23.400000000000002</v>
      </c>
      <c r="F1019" s="6">
        <v>35</v>
      </c>
      <c r="G1019" s="6" t="s">
        <v>234</v>
      </c>
      <c r="H1019" s="6" t="s">
        <v>235</v>
      </c>
      <c r="I1019" s="6" t="s">
        <v>13</v>
      </c>
      <c r="J1019" s="7">
        <v>42262</v>
      </c>
      <c r="K1019" s="12">
        <f>Ventas[[#This Row],[Unit Price]]*Ventas[[#This Row],[Quantity]]</f>
        <v>1050</v>
      </c>
      <c r="L1019" s="12">
        <f>Ventas[[#This Row],[Unit Cost]]*Ventas[[#This Row],[Quantity]]</f>
        <v>819.00000000000011</v>
      </c>
      <c r="M1019" s="14">
        <f>Ventas[[#This Row],[Ingresos]]-Ventas[[#This Row],[Costes]]</f>
        <v>230.99999999999989</v>
      </c>
      <c r="N1019" s="14" t="str">
        <f>_xlfn.XLOOKUP(Ventas[[#This Row],[Ship Country]],[1]!Countries[Ship Country],[1]!Countries[Area],"No registrado")</f>
        <v>Nord Europe</v>
      </c>
      <c r="O1019" s="14" t="str">
        <f>_xlfn.XLOOKUP(Ventas[[#This Row],[Ship Country]],[1]!Countries[Ship Country],[1]!Countries[Continent],"No existe")</f>
        <v>Europe</v>
      </c>
      <c r="P1019" s="15" t="str">
        <f>_xlfn.XLOOKUP(Ventas[[#This Row],[Category]],[2]!ProdManager[Category],[2]!ProdManager[Prod_Manager])</f>
        <v>Marc Caine</v>
      </c>
      <c r="Q1019" s="15">
        <f>YEAR(Ventas[[#This Row],[Order Date]])</f>
        <v>2015</v>
      </c>
      <c r="R1019" s="15" t="str">
        <f>TEXT(Ventas[[#This Row],[Order Date]],"MMM")</f>
        <v>sep</v>
      </c>
    </row>
    <row r="1020" spans="1:18" x14ac:dyDescent="0.25">
      <c r="A1020" s="4">
        <v>10634</v>
      </c>
      <c r="B1020" s="4" t="s">
        <v>129</v>
      </c>
      <c r="C1020" s="4" t="s">
        <v>43</v>
      </c>
      <c r="D1020" s="4">
        <v>7.75</v>
      </c>
      <c r="E1020" s="4">
        <v>7.0525000000000002</v>
      </c>
      <c r="F1020" s="4">
        <v>2</v>
      </c>
      <c r="G1020" s="4" t="s">
        <v>234</v>
      </c>
      <c r="H1020" s="4" t="s">
        <v>235</v>
      </c>
      <c r="I1020" s="4" t="s">
        <v>13</v>
      </c>
      <c r="J1020" s="5">
        <v>42262</v>
      </c>
      <c r="K1020" s="12">
        <f>Ventas[[#This Row],[Unit Price]]*Ventas[[#This Row],[Quantity]]</f>
        <v>15.5</v>
      </c>
      <c r="L1020" s="12">
        <f>Ventas[[#This Row],[Unit Cost]]*Ventas[[#This Row],[Quantity]]</f>
        <v>14.105</v>
      </c>
      <c r="M1020" s="14">
        <f>Ventas[[#This Row],[Ingresos]]-Ventas[[#This Row],[Costes]]</f>
        <v>1.3949999999999996</v>
      </c>
      <c r="N1020" s="14" t="str">
        <f>_xlfn.XLOOKUP(Ventas[[#This Row],[Ship Country]],[1]!Countries[Ship Country],[1]!Countries[Area],"No registrado")</f>
        <v>Nord Europe</v>
      </c>
      <c r="O1020" s="14" t="str">
        <f>_xlfn.XLOOKUP(Ventas[[#This Row],[Ship Country]],[1]!Countries[Ship Country],[1]!Countries[Continent],"No existe")</f>
        <v>Europe</v>
      </c>
      <c r="P1020" s="15" t="str">
        <f>_xlfn.XLOOKUP(Ventas[[#This Row],[Category]],[2]!ProdManager[Category],[2]!ProdManager[Prod_Manager])</f>
        <v>John Matter</v>
      </c>
      <c r="Q1020" s="15">
        <f>YEAR(Ventas[[#This Row],[Order Date]])</f>
        <v>2015</v>
      </c>
      <c r="R1020" s="15" t="str">
        <f>TEXT(Ventas[[#This Row],[Order Date]],"MMM")</f>
        <v>sep</v>
      </c>
    </row>
    <row r="1021" spans="1:18" x14ac:dyDescent="0.25">
      <c r="A1021" s="6">
        <v>10634</v>
      </c>
      <c r="B1021" s="6" t="s">
        <v>154</v>
      </c>
      <c r="C1021" s="6" t="s">
        <v>29</v>
      </c>
      <c r="D1021" s="6">
        <v>62.5</v>
      </c>
      <c r="E1021" s="6">
        <v>45</v>
      </c>
      <c r="F1021" s="6">
        <v>50</v>
      </c>
      <c r="G1021" s="6" t="s">
        <v>234</v>
      </c>
      <c r="H1021" s="6" t="s">
        <v>235</v>
      </c>
      <c r="I1021" s="6" t="s">
        <v>13</v>
      </c>
      <c r="J1021" s="7">
        <v>42262</v>
      </c>
      <c r="K1021" s="12">
        <f>Ventas[[#This Row],[Unit Price]]*Ventas[[#This Row],[Quantity]]</f>
        <v>3125</v>
      </c>
      <c r="L1021" s="12">
        <f>Ventas[[#This Row],[Unit Cost]]*Ventas[[#This Row],[Quantity]]</f>
        <v>2250</v>
      </c>
      <c r="M1021" s="14">
        <f>Ventas[[#This Row],[Ingresos]]-Ventas[[#This Row],[Costes]]</f>
        <v>875</v>
      </c>
      <c r="N1021" s="14" t="str">
        <f>_xlfn.XLOOKUP(Ventas[[#This Row],[Ship Country]],[1]!Countries[Ship Country],[1]!Countries[Area],"No registrado")</f>
        <v>Nord Europe</v>
      </c>
      <c r="O1021" s="14" t="str">
        <f>_xlfn.XLOOKUP(Ventas[[#This Row],[Ship Country]],[1]!Countries[Ship Country],[1]!Countries[Continent],"No existe")</f>
        <v>Europe</v>
      </c>
      <c r="P1021" s="15" t="str">
        <f>_xlfn.XLOOKUP(Ventas[[#This Row],[Category]],[2]!ProdManager[Category],[2]!ProdManager[Prod_Manager])</f>
        <v>Peter Stone</v>
      </c>
      <c r="Q1021" s="15">
        <f>YEAR(Ventas[[#This Row],[Order Date]])</f>
        <v>2015</v>
      </c>
      <c r="R1021" s="15" t="str">
        <f>TEXT(Ventas[[#This Row],[Order Date]],"MMM")</f>
        <v>sep</v>
      </c>
    </row>
    <row r="1022" spans="1:18" x14ac:dyDescent="0.25">
      <c r="A1022" s="4">
        <v>10634</v>
      </c>
      <c r="B1022" s="4" t="s">
        <v>22</v>
      </c>
      <c r="C1022" s="4" t="s">
        <v>18</v>
      </c>
      <c r="D1022" s="4">
        <v>53</v>
      </c>
      <c r="E1022" s="4">
        <v>41.34</v>
      </c>
      <c r="F1022" s="4">
        <v>15</v>
      </c>
      <c r="G1022" s="4" t="s">
        <v>234</v>
      </c>
      <c r="H1022" s="4" t="s">
        <v>235</v>
      </c>
      <c r="I1022" s="4" t="s">
        <v>13</v>
      </c>
      <c r="J1022" s="5">
        <v>42262</v>
      </c>
      <c r="K1022" s="12">
        <f>Ventas[[#This Row],[Unit Price]]*Ventas[[#This Row],[Quantity]]</f>
        <v>795</v>
      </c>
      <c r="L1022" s="12">
        <f>Ventas[[#This Row],[Unit Cost]]*Ventas[[#This Row],[Quantity]]</f>
        <v>620.1</v>
      </c>
      <c r="M1022" s="14">
        <f>Ventas[[#This Row],[Ingresos]]-Ventas[[#This Row],[Costes]]</f>
        <v>174.89999999999998</v>
      </c>
      <c r="N1022" s="14" t="str">
        <f>_xlfn.XLOOKUP(Ventas[[#This Row],[Ship Country]],[1]!Countries[Ship Country],[1]!Countries[Area],"No registrado")</f>
        <v>Nord Europe</v>
      </c>
      <c r="O1022" s="14" t="str">
        <f>_xlfn.XLOOKUP(Ventas[[#This Row],[Ship Country]],[1]!Countries[Ship Country],[1]!Countries[Continent],"No existe")</f>
        <v>Europe</v>
      </c>
      <c r="P1022" s="15" t="str">
        <f>_xlfn.XLOOKUP(Ventas[[#This Row],[Category]],[2]!ProdManager[Category],[2]!ProdManager[Prod_Manager])</f>
        <v>Marc Caine</v>
      </c>
      <c r="Q1022" s="15">
        <f>YEAR(Ventas[[#This Row],[Order Date]])</f>
        <v>2015</v>
      </c>
      <c r="R1022" s="15" t="str">
        <f>TEXT(Ventas[[#This Row],[Order Date]],"MMM")</f>
        <v>sep</v>
      </c>
    </row>
    <row r="1023" spans="1:18" x14ac:dyDescent="0.25">
      <c r="A1023" s="6">
        <v>10635</v>
      </c>
      <c r="B1023" s="6" t="s">
        <v>169</v>
      </c>
      <c r="C1023" s="6" t="s">
        <v>24</v>
      </c>
      <c r="D1023" s="6">
        <v>22</v>
      </c>
      <c r="E1023" s="6">
        <v>16.28</v>
      </c>
      <c r="F1023" s="6">
        <v>10</v>
      </c>
      <c r="G1023" s="6" t="s">
        <v>114</v>
      </c>
      <c r="H1023" s="6" t="s">
        <v>115</v>
      </c>
      <c r="I1023" s="6" t="s">
        <v>116</v>
      </c>
      <c r="J1023" s="7">
        <v>42265</v>
      </c>
      <c r="K1023" s="12">
        <f>Ventas[[#This Row],[Unit Price]]*Ventas[[#This Row],[Quantity]]</f>
        <v>220</v>
      </c>
      <c r="L1023" s="12">
        <f>Ventas[[#This Row],[Unit Cost]]*Ventas[[#This Row],[Quantity]]</f>
        <v>162.80000000000001</v>
      </c>
      <c r="M1023" s="14">
        <f>Ventas[[#This Row],[Ingresos]]-Ventas[[#This Row],[Costes]]</f>
        <v>57.199999999999989</v>
      </c>
      <c r="N1023" s="14" t="str">
        <f>_xlfn.XLOOKUP(Ventas[[#This Row],[Ship Country]],[1]!Countries[Ship Country],[1]!Countries[Area],"No registrado")</f>
        <v>Sud Europe</v>
      </c>
      <c r="O1023" s="14" t="str">
        <f>_xlfn.XLOOKUP(Ventas[[#This Row],[Ship Country]],[1]!Countries[Ship Country],[1]!Countries[Continent],"No existe")</f>
        <v>Europe</v>
      </c>
      <c r="P1023" s="15" t="str">
        <f>_xlfn.XLOOKUP(Ventas[[#This Row],[Category]],[2]!ProdManager[Category],[2]!ProdManager[Prod_Manager])</f>
        <v>Lydia Sinn</v>
      </c>
      <c r="Q1023" s="15">
        <f>YEAR(Ventas[[#This Row],[Order Date]])</f>
        <v>2015</v>
      </c>
      <c r="R1023" s="15" t="str">
        <f>TEXT(Ventas[[#This Row],[Order Date]],"MMM")</f>
        <v>sep</v>
      </c>
    </row>
    <row r="1024" spans="1:18" x14ac:dyDescent="0.25">
      <c r="A1024" s="4">
        <v>10635</v>
      </c>
      <c r="B1024" s="4" t="s">
        <v>69</v>
      </c>
      <c r="C1024" s="4" t="s">
        <v>24</v>
      </c>
      <c r="D1024" s="4">
        <v>21.35</v>
      </c>
      <c r="E1024" s="4">
        <v>16.226000000000003</v>
      </c>
      <c r="F1024" s="4">
        <v>15</v>
      </c>
      <c r="G1024" s="4" t="s">
        <v>114</v>
      </c>
      <c r="H1024" s="4" t="s">
        <v>115</v>
      </c>
      <c r="I1024" s="4" t="s">
        <v>116</v>
      </c>
      <c r="J1024" s="5">
        <v>42265</v>
      </c>
      <c r="K1024" s="12">
        <f>Ventas[[#This Row],[Unit Price]]*Ventas[[#This Row],[Quantity]]</f>
        <v>320.25</v>
      </c>
      <c r="L1024" s="12">
        <f>Ventas[[#This Row],[Unit Cost]]*Ventas[[#This Row],[Quantity]]</f>
        <v>243.39000000000004</v>
      </c>
      <c r="M1024" s="14">
        <f>Ventas[[#This Row],[Ingresos]]-Ventas[[#This Row],[Costes]]</f>
        <v>76.859999999999957</v>
      </c>
      <c r="N1024" s="14" t="str">
        <f>_xlfn.XLOOKUP(Ventas[[#This Row],[Ship Country]],[1]!Countries[Ship Country],[1]!Countries[Area],"No registrado")</f>
        <v>Sud Europe</v>
      </c>
      <c r="O1024" s="14" t="str">
        <f>_xlfn.XLOOKUP(Ventas[[#This Row],[Ship Country]],[1]!Countries[Ship Country],[1]!Countries[Continent],"No existe")</f>
        <v>Europe</v>
      </c>
      <c r="P1024" s="15" t="str">
        <f>_xlfn.XLOOKUP(Ventas[[#This Row],[Category]],[2]!ProdManager[Category],[2]!ProdManager[Prod_Manager])</f>
        <v>Lydia Sinn</v>
      </c>
      <c r="Q1024" s="15">
        <f>YEAR(Ventas[[#This Row],[Order Date]])</f>
        <v>2015</v>
      </c>
      <c r="R1024" s="15" t="str">
        <f>TEXT(Ventas[[#This Row],[Order Date]],"MMM")</f>
        <v>sep</v>
      </c>
    </row>
    <row r="1025" spans="1:18" x14ac:dyDescent="0.25">
      <c r="A1025" s="6">
        <v>10635</v>
      </c>
      <c r="B1025" s="6" t="s">
        <v>32</v>
      </c>
      <c r="C1025" s="6" t="s">
        <v>10</v>
      </c>
      <c r="D1025" s="6">
        <v>21</v>
      </c>
      <c r="E1025" s="6">
        <v>17.64</v>
      </c>
      <c r="F1025" s="6">
        <v>40</v>
      </c>
      <c r="G1025" s="6" t="s">
        <v>114</v>
      </c>
      <c r="H1025" s="6" t="s">
        <v>115</v>
      </c>
      <c r="I1025" s="6" t="s">
        <v>116</v>
      </c>
      <c r="J1025" s="7">
        <v>42265</v>
      </c>
      <c r="K1025" s="12">
        <f>Ventas[[#This Row],[Unit Price]]*Ventas[[#This Row],[Quantity]]</f>
        <v>840</v>
      </c>
      <c r="L1025" s="12">
        <f>Ventas[[#This Row],[Unit Cost]]*Ventas[[#This Row],[Quantity]]</f>
        <v>705.6</v>
      </c>
      <c r="M1025" s="14">
        <f>Ventas[[#This Row],[Ingresos]]-Ventas[[#This Row],[Costes]]</f>
        <v>134.39999999999998</v>
      </c>
      <c r="N1025" s="14" t="str">
        <f>_xlfn.XLOOKUP(Ventas[[#This Row],[Ship Country]],[1]!Countries[Ship Country],[1]!Countries[Area],"No registrado")</f>
        <v>Sud Europe</v>
      </c>
      <c r="O1025" s="14" t="str">
        <f>_xlfn.XLOOKUP(Ventas[[#This Row],[Ship Country]],[1]!Countries[Ship Country],[1]!Countries[Continent],"No existe")</f>
        <v>Europe</v>
      </c>
      <c r="P1025" s="15" t="str">
        <f>_xlfn.XLOOKUP(Ventas[[#This Row],[Category]],[2]!ProdManager[Category],[2]!ProdManager[Prod_Manager])</f>
        <v>Marc Caine</v>
      </c>
      <c r="Q1025" s="15">
        <f>YEAR(Ventas[[#This Row],[Order Date]])</f>
        <v>2015</v>
      </c>
      <c r="R1025" s="15" t="str">
        <f>TEXT(Ventas[[#This Row],[Order Date]],"MMM")</f>
        <v>sep</v>
      </c>
    </row>
    <row r="1026" spans="1:18" x14ac:dyDescent="0.25">
      <c r="A1026" s="4">
        <v>10636</v>
      </c>
      <c r="B1026" s="4" t="s">
        <v>174</v>
      </c>
      <c r="C1026" s="4" t="s">
        <v>29</v>
      </c>
      <c r="D1026" s="4">
        <v>13.25</v>
      </c>
      <c r="E1026" s="4">
        <v>10.600000000000001</v>
      </c>
      <c r="F1026" s="4">
        <v>6</v>
      </c>
      <c r="G1026" s="4" t="s">
        <v>95</v>
      </c>
      <c r="H1026" s="4" t="s">
        <v>96</v>
      </c>
      <c r="I1026" s="4" t="s">
        <v>97</v>
      </c>
      <c r="J1026" s="5">
        <v>42266</v>
      </c>
      <c r="K1026" s="12">
        <f>Ventas[[#This Row],[Unit Price]]*Ventas[[#This Row],[Quantity]]</f>
        <v>79.5</v>
      </c>
      <c r="L1026" s="12">
        <f>Ventas[[#This Row],[Unit Cost]]*Ventas[[#This Row],[Quantity]]</f>
        <v>63.600000000000009</v>
      </c>
      <c r="M1026" s="14">
        <f>Ventas[[#This Row],[Ingresos]]-Ventas[[#This Row],[Costes]]</f>
        <v>15.899999999999991</v>
      </c>
      <c r="N1026" s="14" t="str">
        <f>_xlfn.XLOOKUP(Ventas[[#This Row],[Ship Country]],[1]!Countries[Ship Country],[1]!Countries[Area],"No registrado")</f>
        <v>Nord Europe</v>
      </c>
      <c r="O1026" s="14" t="str">
        <f>_xlfn.XLOOKUP(Ventas[[#This Row],[Ship Country]],[1]!Countries[Ship Country],[1]!Countries[Continent],"No existe")</f>
        <v>Europe</v>
      </c>
      <c r="P1026" s="15" t="str">
        <f>_xlfn.XLOOKUP(Ventas[[#This Row],[Category]],[2]!ProdManager[Category],[2]!ProdManager[Prod_Manager])</f>
        <v>Peter Stone</v>
      </c>
      <c r="Q1026" s="15">
        <f>YEAR(Ventas[[#This Row],[Order Date]])</f>
        <v>2015</v>
      </c>
      <c r="R1026" s="15" t="str">
        <f>TEXT(Ventas[[#This Row],[Order Date]],"MMM")</f>
        <v>sep</v>
      </c>
    </row>
    <row r="1027" spans="1:18" x14ac:dyDescent="0.25">
      <c r="A1027" s="6">
        <v>10636</v>
      </c>
      <c r="B1027" s="6" t="s">
        <v>169</v>
      </c>
      <c r="C1027" s="6" t="s">
        <v>24</v>
      </c>
      <c r="D1027" s="6">
        <v>22</v>
      </c>
      <c r="E1027" s="6">
        <v>16.28</v>
      </c>
      <c r="F1027" s="6">
        <v>25</v>
      </c>
      <c r="G1027" s="6" t="s">
        <v>95</v>
      </c>
      <c r="H1027" s="6" t="s">
        <v>96</v>
      </c>
      <c r="I1027" s="6" t="s">
        <v>97</v>
      </c>
      <c r="J1027" s="7">
        <v>42266</v>
      </c>
      <c r="K1027" s="12">
        <f>Ventas[[#This Row],[Unit Price]]*Ventas[[#This Row],[Quantity]]</f>
        <v>550</v>
      </c>
      <c r="L1027" s="12">
        <f>Ventas[[#This Row],[Unit Cost]]*Ventas[[#This Row],[Quantity]]</f>
        <v>407</v>
      </c>
      <c r="M1027" s="14">
        <f>Ventas[[#This Row],[Ingresos]]-Ventas[[#This Row],[Costes]]</f>
        <v>143</v>
      </c>
      <c r="N1027" s="14" t="str">
        <f>_xlfn.XLOOKUP(Ventas[[#This Row],[Ship Country]],[1]!Countries[Ship Country],[1]!Countries[Area],"No registrado")</f>
        <v>Nord Europe</v>
      </c>
      <c r="O1027" s="14" t="str">
        <f>_xlfn.XLOOKUP(Ventas[[#This Row],[Ship Country]],[1]!Countries[Ship Country],[1]!Countries[Continent],"No existe")</f>
        <v>Europe</v>
      </c>
      <c r="P1027" s="15" t="str">
        <f>_xlfn.XLOOKUP(Ventas[[#This Row],[Category]],[2]!ProdManager[Category],[2]!ProdManager[Prod_Manager])</f>
        <v>Lydia Sinn</v>
      </c>
      <c r="Q1027" s="15">
        <f>YEAR(Ventas[[#This Row],[Order Date]])</f>
        <v>2015</v>
      </c>
      <c r="R1027" s="15" t="str">
        <f>TEXT(Ventas[[#This Row],[Order Date]],"MMM")</f>
        <v>sep</v>
      </c>
    </row>
    <row r="1028" spans="1:18" x14ac:dyDescent="0.25">
      <c r="A1028" s="4">
        <v>10637</v>
      </c>
      <c r="B1028" s="4" t="s">
        <v>86</v>
      </c>
      <c r="C1028" s="4" t="s">
        <v>10</v>
      </c>
      <c r="D1028" s="4">
        <v>38</v>
      </c>
      <c r="E1028" s="4">
        <v>31.160000000000004</v>
      </c>
      <c r="F1028" s="4">
        <v>60</v>
      </c>
      <c r="G1028" s="4" t="s">
        <v>219</v>
      </c>
      <c r="H1028" s="4" t="s">
        <v>152</v>
      </c>
      <c r="I1028" s="4" t="s">
        <v>27</v>
      </c>
      <c r="J1028" s="5">
        <v>42266</v>
      </c>
      <c r="K1028" s="12">
        <f>Ventas[[#This Row],[Unit Price]]*Ventas[[#This Row],[Quantity]]</f>
        <v>2280</v>
      </c>
      <c r="L1028" s="12">
        <f>Ventas[[#This Row],[Unit Cost]]*Ventas[[#This Row],[Quantity]]</f>
        <v>1869.6000000000001</v>
      </c>
      <c r="M1028" s="14">
        <f>Ventas[[#This Row],[Ingresos]]-Ventas[[#This Row],[Costes]]</f>
        <v>410.39999999999986</v>
      </c>
      <c r="N1028" s="14" t="str">
        <f>_xlfn.XLOOKUP(Ventas[[#This Row],[Ship Country]],[1]!Countries[Ship Country],[1]!Countries[Area],"No registrado")</f>
        <v>Sud America</v>
      </c>
      <c r="O1028" s="14" t="str">
        <f>_xlfn.XLOOKUP(Ventas[[#This Row],[Ship Country]],[1]!Countries[Ship Country],[1]!Countries[Continent],"No existe")</f>
        <v>America</v>
      </c>
      <c r="P1028" s="15" t="str">
        <f>_xlfn.XLOOKUP(Ventas[[#This Row],[Category]],[2]!ProdManager[Category],[2]!ProdManager[Prod_Manager])</f>
        <v>Marc Caine</v>
      </c>
      <c r="Q1028" s="15">
        <f>YEAR(Ventas[[#This Row],[Order Date]])</f>
        <v>2015</v>
      </c>
      <c r="R1028" s="15" t="str">
        <f>TEXT(Ventas[[#This Row],[Order Date]],"MMM")</f>
        <v>sep</v>
      </c>
    </row>
    <row r="1029" spans="1:18" x14ac:dyDescent="0.25">
      <c r="A1029" s="6">
        <v>10637</v>
      </c>
      <c r="B1029" s="6" t="s">
        <v>203</v>
      </c>
      <c r="C1029" s="6" t="s">
        <v>35</v>
      </c>
      <c r="D1029" s="6">
        <v>16.25</v>
      </c>
      <c r="E1029" s="6">
        <v>11.049999999999999</v>
      </c>
      <c r="F1029" s="6">
        <v>25</v>
      </c>
      <c r="G1029" s="6" t="s">
        <v>219</v>
      </c>
      <c r="H1029" s="6" t="s">
        <v>152</v>
      </c>
      <c r="I1029" s="6" t="s">
        <v>27</v>
      </c>
      <c r="J1029" s="7">
        <v>42266</v>
      </c>
      <c r="K1029" s="12">
        <f>Ventas[[#This Row],[Unit Price]]*Ventas[[#This Row],[Quantity]]</f>
        <v>406.25</v>
      </c>
      <c r="L1029" s="12">
        <f>Ventas[[#This Row],[Unit Cost]]*Ventas[[#This Row],[Quantity]]</f>
        <v>276.25</v>
      </c>
      <c r="M1029" s="14">
        <f>Ventas[[#This Row],[Ingresos]]-Ventas[[#This Row],[Costes]]</f>
        <v>130</v>
      </c>
      <c r="N1029" s="14" t="str">
        <f>_xlfn.XLOOKUP(Ventas[[#This Row],[Ship Country]],[1]!Countries[Ship Country],[1]!Countries[Area],"No registrado")</f>
        <v>Sud America</v>
      </c>
      <c r="O1029" s="14" t="str">
        <f>_xlfn.XLOOKUP(Ventas[[#This Row],[Ship Country]],[1]!Countries[Ship Country],[1]!Countries[Continent],"No existe")</f>
        <v>America</v>
      </c>
      <c r="P1029" s="15" t="str">
        <f>_xlfn.XLOOKUP(Ventas[[#This Row],[Category]],[2]!ProdManager[Category],[2]!ProdManager[Prod_Manager])</f>
        <v>Lydia Sinn</v>
      </c>
      <c r="Q1029" s="15">
        <f>YEAR(Ventas[[#This Row],[Order Date]])</f>
        <v>2015</v>
      </c>
      <c r="R1029" s="15" t="str">
        <f>TEXT(Ventas[[#This Row],[Order Date]],"MMM")</f>
        <v>sep</v>
      </c>
    </row>
    <row r="1030" spans="1:18" x14ac:dyDescent="0.25">
      <c r="A1030" s="4">
        <v>10637</v>
      </c>
      <c r="B1030" s="4" t="s">
        <v>16</v>
      </c>
      <c r="C1030" s="4" t="s">
        <v>15</v>
      </c>
      <c r="D1030" s="4">
        <v>21</v>
      </c>
      <c r="E1030" s="4">
        <v>17.010000000000002</v>
      </c>
      <c r="F1030" s="4">
        <v>10</v>
      </c>
      <c r="G1030" s="4" t="s">
        <v>219</v>
      </c>
      <c r="H1030" s="4" t="s">
        <v>152</v>
      </c>
      <c r="I1030" s="4" t="s">
        <v>27</v>
      </c>
      <c r="J1030" s="5">
        <v>42266</v>
      </c>
      <c r="K1030" s="12">
        <f>Ventas[[#This Row],[Unit Price]]*Ventas[[#This Row],[Quantity]]</f>
        <v>210</v>
      </c>
      <c r="L1030" s="12">
        <f>Ventas[[#This Row],[Unit Cost]]*Ventas[[#This Row],[Quantity]]</f>
        <v>170.10000000000002</v>
      </c>
      <c r="M1030" s="14">
        <f>Ventas[[#This Row],[Ingresos]]-Ventas[[#This Row],[Costes]]</f>
        <v>39.899999999999977</v>
      </c>
      <c r="N1030" s="14" t="str">
        <f>_xlfn.XLOOKUP(Ventas[[#This Row],[Ship Country]],[1]!Countries[Ship Country],[1]!Countries[Area],"No registrado")</f>
        <v>Sud America</v>
      </c>
      <c r="O1030" s="14" t="str">
        <f>_xlfn.XLOOKUP(Ventas[[#This Row],[Ship Country]],[1]!Countries[Ship Country],[1]!Countries[Continent],"No existe")</f>
        <v>America</v>
      </c>
      <c r="P1030" s="15" t="str">
        <f>_xlfn.XLOOKUP(Ventas[[#This Row],[Category]],[2]!ProdManager[Category],[2]!ProdManager[Prod_Manager])</f>
        <v>Peter Stone</v>
      </c>
      <c r="Q1030" s="15">
        <f>YEAR(Ventas[[#This Row],[Order Date]])</f>
        <v>2015</v>
      </c>
      <c r="R1030" s="15" t="str">
        <f>TEXT(Ventas[[#This Row],[Order Date]],"MMM")</f>
        <v>sep</v>
      </c>
    </row>
    <row r="1031" spans="1:18" x14ac:dyDescent="0.25">
      <c r="A1031" s="6">
        <v>10638</v>
      </c>
      <c r="B1031" s="6" t="s">
        <v>228</v>
      </c>
      <c r="C1031" s="6" t="s">
        <v>29</v>
      </c>
      <c r="D1031" s="6">
        <v>9.5</v>
      </c>
      <c r="E1031" s="6">
        <v>7.3150000000000004</v>
      </c>
      <c r="F1031" s="6">
        <v>20</v>
      </c>
      <c r="G1031" s="6" t="s">
        <v>232</v>
      </c>
      <c r="H1031" s="6" t="s">
        <v>233</v>
      </c>
      <c r="I1031" s="6" t="s">
        <v>65</v>
      </c>
      <c r="J1031" s="7">
        <v>42267</v>
      </c>
      <c r="K1031" s="12">
        <f>Ventas[[#This Row],[Unit Price]]*Ventas[[#This Row],[Quantity]]</f>
        <v>190</v>
      </c>
      <c r="L1031" s="12">
        <f>Ventas[[#This Row],[Unit Cost]]*Ventas[[#This Row],[Quantity]]</f>
        <v>146.30000000000001</v>
      </c>
      <c r="M1031" s="14">
        <f>Ventas[[#This Row],[Ingresos]]-Ventas[[#This Row],[Costes]]</f>
        <v>43.699999999999989</v>
      </c>
      <c r="N1031" s="14" t="str">
        <f>_xlfn.XLOOKUP(Ventas[[#This Row],[Ship Country]],[1]!Countries[Ship Country],[1]!Countries[Area],"No registrado")</f>
        <v>Sud America</v>
      </c>
      <c r="O1031" s="14" t="str">
        <f>_xlfn.XLOOKUP(Ventas[[#This Row],[Ship Country]],[1]!Countries[Ship Country],[1]!Countries[Continent],"No existe")</f>
        <v>America</v>
      </c>
      <c r="P1031" s="15" t="str">
        <f>_xlfn.XLOOKUP(Ventas[[#This Row],[Category]],[2]!ProdManager[Category],[2]!ProdManager[Prod_Manager])</f>
        <v>Peter Stone</v>
      </c>
      <c r="Q1031" s="15">
        <f>YEAR(Ventas[[#This Row],[Order Date]])</f>
        <v>2015</v>
      </c>
      <c r="R1031" s="15" t="str">
        <f>TEXT(Ventas[[#This Row],[Order Date]],"MMM")</f>
        <v>sep</v>
      </c>
    </row>
    <row r="1032" spans="1:18" x14ac:dyDescent="0.25">
      <c r="A1032" s="4">
        <v>10638</v>
      </c>
      <c r="B1032" s="4" t="s">
        <v>23</v>
      </c>
      <c r="C1032" s="4" t="s">
        <v>24</v>
      </c>
      <c r="D1032" s="4">
        <v>21.05</v>
      </c>
      <c r="E1032" s="4">
        <v>14.734999999999999</v>
      </c>
      <c r="F1032" s="4">
        <v>21</v>
      </c>
      <c r="G1032" s="4" t="s">
        <v>232</v>
      </c>
      <c r="H1032" s="4" t="s">
        <v>233</v>
      </c>
      <c r="I1032" s="4" t="s">
        <v>65</v>
      </c>
      <c r="J1032" s="5">
        <v>42267</v>
      </c>
      <c r="K1032" s="12">
        <f>Ventas[[#This Row],[Unit Price]]*Ventas[[#This Row],[Quantity]]</f>
        <v>442.05</v>
      </c>
      <c r="L1032" s="12">
        <f>Ventas[[#This Row],[Unit Cost]]*Ventas[[#This Row],[Quantity]]</f>
        <v>309.435</v>
      </c>
      <c r="M1032" s="14">
        <f>Ventas[[#This Row],[Ingresos]]-Ventas[[#This Row],[Costes]]</f>
        <v>132.61500000000001</v>
      </c>
      <c r="N1032" s="14" t="str">
        <f>_xlfn.XLOOKUP(Ventas[[#This Row],[Ship Country]],[1]!Countries[Ship Country],[1]!Countries[Area],"No registrado")</f>
        <v>Sud America</v>
      </c>
      <c r="O1032" s="14" t="str">
        <f>_xlfn.XLOOKUP(Ventas[[#This Row],[Ship Country]],[1]!Countries[Ship Country],[1]!Countries[Continent],"No existe")</f>
        <v>America</v>
      </c>
      <c r="P1032" s="15" t="str">
        <f>_xlfn.XLOOKUP(Ventas[[#This Row],[Category]],[2]!ProdManager[Category],[2]!ProdManager[Prod_Manager])</f>
        <v>Lydia Sinn</v>
      </c>
      <c r="Q1032" s="15">
        <f>YEAR(Ventas[[#This Row],[Order Date]])</f>
        <v>2015</v>
      </c>
      <c r="R1032" s="15" t="str">
        <f>TEXT(Ventas[[#This Row],[Order Date]],"MMM")</f>
        <v>sep</v>
      </c>
    </row>
    <row r="1033" spans="1:18" x14ac:dyDescent="0.25">
      <c r="A1033" s="6">
        <v>10638</v>
      </c>
      <c r="B1033" s="6" t="s">
        <v>14</v>
      </c>
      <c r="C1033" s="6" t="s">
        <v>15</v>
      </c>
      <c r="D1033" s="6">
        <v>34.799999999999997</v>
      </c>
      <c r="E1033" s="6">
        <v>27.84</v>
      </c>
      <c r="F1033" s="6">
        <v>60</v>
      </c>
      <c r="G1033" s="6" t="s">
        <v>232</v>
      </c>
      <c r="H1033" s="6" t="s">
        <v>233</v>
      </c>
      <c r="I1033" s="6" t="s">
        <v>65</v>
      </c>
      <c r="J1033" s="7">
        <v>42267</v>
      </c>
      <c r="K1033" s="12">
        <f>Ventas[[#This Row],[Unit Price]]*Ventas[[#This Row],[Quantity]]</f>
        <v>2088</v>
      </c>
      <c r="L1033" s="12">
        <f>Ventas[[#This Row],[Unit Cost]]*Ventas[[#This Row],[Quantity]]</f>
        <v>1670.4</v>
      </c>
      <c r="M1033" s="14">
        <f>Ventas[[#This Row],[Ingresos]]-Ventas[[#This Row],[Costes]]</f>
        <v>417.59999999999991</v>
      </c>
      <c r="N1033" s="14" t="str">
        <f>_xlfn.XLOOKUP(Ventas[[#This Row],[Ship Country]],[1]!Countries[Ship Country],[1]!Countries[Area],"No registrado")</f>
        <v>Sud America</v>
      </c>
      <c r="O1033" s="14" t="str">
        <f>_xlfn.XLOOKUP(Ventas[[#This Row],[Ship Country]],[1]!Countries[Ship Country],[1]!Countries[Continent],"No existe")</f>
        <v>America</v>
      </c>
      <c r="P1033" s="15" t="str">
        <f>_xlfn.XLOOKUP(Ventas[[#This Row],[Category]],[2]!ProdManager[Category],[2]!ProdManager[Prod_Manager])</f>
        <v>Peter Stone</v>
      </c>
      <c r="Q1033" s="15">
        <f>YEAR(Ventas[[#This Row],[Order Date]])</f>
        <v>2015</v>
      </c>
      <c r="R1033" s="15" t="str">
        <f>TEXT(Ventas[[#This Row],[Order Date]],"MMM")</f>
        <v>sep</v>
      </c>
    </row>
    <row r="1034" spans="1:18" x14ac:dyDescent="0.25">
      <c r="A1034" s="4">
        <v>10639</v>
      </c>
      <c r="B1034" s="4" t="s">
        <v>154</v>
      </c>
      <c r="C1034" s="4" t="s">
        <v>29</v>
      </c>
      <c r="D1034" s="4">
        <v>62.5</v>
      </c>
      <c r="E1034" s="4">
        <v>45</v>
      </c>
      <c r="F1034" s="4">
        <v>8</v>
      </c>
      <c r="G1034" s="4" t="s">
        <v>225</v>
      </c>
      <c r="H1034" s="4" t="s">
        <v>226</v>
      </c>
      <c r="I1034" s="4" t="s">
        <v>227</v>
      </c>
      <c r="J1034" s="5">
        <v>42267</v>
      </c>
      <c r="K1034" s="12">
        <f>Ventas[[#This Row],[Unit Price]]*Ventas[[#This Row],[Quantity]]</f>
        <v>500</v>
      </c>
      <c r="L1034" s="12">
        <f>Ventas[[#This Row],[Unit Cost]]*Ventas[[#This Row],[Quantity]]</f>
        <v>360</v>
      </c>
      <c r="M1034" s="14">
        <f>Ventas[[#This Row],[Ingresos]]-Ventas[[#This Row],[Costes]]</f>
        <v>140</v>
      </c>
      <c r="N1034" s="14" t="str">
        <f>_xlfn.XLOOKUP(Ventas[[#This Row],[Ship Country]],[1]!Countries[Ship Country],[1]!Countries[Area],"No registrado")</f>
        <v>Nord Europe</v>
      </c>
      <c r="O1034" s="14" t="str">
        <f>_xlfn.XLOOKUP(Ventas[[#This Row],[Ship Country]],[1]!Countries[Ship Country],[1]!Countries[Continent],"No existe")</f>
        <v>Europe</v>
      </c>
      <c r="P1034" s="15" t="str">
        <f>_xlfn.XLOOKUP(Ventas[[#This Row],[Category]],[2]!ProdManager[Category],[2]!ProdManager[Prod_Manager])</f>
        <v>Peter Stone</v>
      </c>
      <c r="Q1034" s="15">
        <f>YEAR(Ventas[[#This Row],[Order Date]])</f>
        <v>2015</v>
      </c>
      <c r="R1034" s="15" t="str">
        <f>TEXT(Ventas[[#This Row],[Order Date]],"MMM")</f>
        <v>sep</v>
      </c>
    </row>
    <row r="1035" spans="1:18" x14ac:dyDescent="0.25">
      <c r="A1035" s="6">
        <v>10640</v>
      </c>
      <c r="B1035" s="6" t="s">
        <v>79</v>
      </c>
      <c r="C1035" s="6" t="s">
        <v>43</v>
      </c>
      <c r="D1035" s="6">
        <v>15</v>
      </c>
      <c r="E1035" s="6">
        <v>13.5</v>
      </c>
      <c r="F1035" s="6">
        <v>15</v>
      </c>
      <c r="G1035" s="6" t="s">
        <v>160</v>
      </c>
      <c r="H1035" s="6" t="s">
        <v>161</v>
      </c>
      <c r="I1035" s="6" t="s">
        <v>21</v>
      </c>
      <c r="J1035" s="7">
        <v>42268</v>
      </c>
      <c r="K1035" s="12">
        <f>Ventas[[#This Row],[Unit Price]]*Ventas[[#This Row],[Quantity]]</f>
        <v>225</v>
      </c>
      <c r="L1035" s="12">
        <f>Ventas[[#This Row],[Unit Cost]]*Ventas[[#This Row],[Quantity]]</f>
        <v>202.5</v>
      </c>
      <c r="M1035" s="14">
        <f>Ventas[[#This Row],[Ingresos]]-Ventas[[#This Row],[Costes]]</f>
        <v>22.5</v>
      </c>
      <c r="N1035" s="14" t="str">
        <f>_xlfn.XLOOKUP(Ventas[[#This Row],[Ship Country]],[1]!Countries[Ship Country],[1]!Countries[Area],"No registrado")</f>
        <v>Nord Europe</v>
      </c>
      <c r="O1035" s="14" t="str">
        <f>_xlfn.XLOOKUP(Ventas[[#This Row],[Ship Country]],[1]!Countries[Ship Country],[1]!Countries[Continent],"No existe")</f>
        <v>Europe</v>
      </c>
      <c r="P1035" s="15" t="str">
        <f>_xlfn.XLOOKUP(Ventas[[#This Row],[Category]],[2]!ProdManager[Category],[2]!ProdManager[Prod_Manager])</f>
        <v>John Matter</v>
      </c>
      <c r="Q1035" s="15">
        <f>YEAR(Ventas[[#This Row],[Order Date]])</f>
        <v>2015</v>
      </c>
      <c r="R1035" s="15" t="str">
        <f>TEXT(Ventas[[#This Row],[Order Date]],"MMM")</f>
        <v>sep</v>
      </c>
    </row>
    <row r="1036" spans="1:18" x14ac:dyDescent="0.25">
      <c r="A1036" s="4">
        <v>10640</v>
      </c>
      <c r="B1036" s="4" t="s">
        <v>155</v>
      </c>
      <c r="C1036" s="4" t="s">
        <v>15</v>
      </c>
      <c r="D1036" s="4">
        <v>36</v>
      </c>
      <c r="E1036" s="4">
        <v>28.8</v>
      </c>
      <c r="F1036" s="4">
        <v>20</v>
      </c>
      <c r="G1036" s="4" t="s">
        <v>160</v>
      </c>
      <c r="H1036" s="4" t="s">
        <v>161</v>
      </c>
      <c r="I1036" s="4" t="s">
        <v>21</v>
      </c>
      <c r="J1036" s="5">
        <v>42268</v>
      </c>
      <c r="K1036" s="12">
        <f>Ventas[[#This Row],[Unit Price]]*Ventas[[#This Row],[Quantity]]</f>
        <v>720</v>
      </c>
      <c r="L1036" s="12">
        <f>Ventas[[#This Row],[Unit Cost]]*Ventas[[#This Row],[Quantity]]</f>
        <v>576</v>
      </c>
      <c r="M1036" s="14">
        <f>Ventas[[#This Row],[Ingresos]]-Ventas[[#This Row],[Costes]]</f>
        <v>144</v>
      </c>
      <c r="N1036" s="14" t="str">
        <f>_xlfn.XLOOKUP(Ventas[[#This Row],[Ship Country]],[1]!Countries[Ship Country],[1]!Countries[Area],"No registrado")</f>
        <v>Nord Europe</v>
      </c>
      <c r="O1036" s="14" t="str">
        <f>_xlfn.XLOOKUP(Ventas[[#This Row],[Ship Country]],[1]!Countries[Ship Country],[1]!Countries[Continent],"No existe")</f>
        <v>Europe</v>
      </c>
      <c r="P1036" s="15" t="str">
        <f>_xlfn.XLOOKUP(Ventas[[#This Row],[Category]],[2]!ProdManager[Category],[2]!ProdManager[Prod_Manager])</f>
        <v>Peter Stone</v>
      </c>
      <c r="Q1036" s="15">
        <f>YEAR(Ventas[[#This Row],[Order Date]])</f>
        <v>2015</v>
      </c>
      <c r="R1036" s="15" t="str">
        <f>TEXT(Ventas[[#This Row],[Order Date]],"MMM")</f>
        <v>sep</v>
      </c>
    </row>
    <row r="1037" spans="1:18" x14ac:dyDescent="0.25">
      <c r="A1037" s="6">
        <v>10641</v>
      </c>
      <c r="B1037" s="6" t="s">
        <v>55</v>
      </c>
      <c r="C1037" s="6" t="s">
        <v>43</v>
      </c>
      <c r="D1037" s="6">
        <v>19</v>
      </c>
      <c r="E1037" s="6">
        <v>17.48</v>
      </c>
      <c r="F1037" s="6">
        <v>50</v>
      </c>
      <c r="G1037" s="6" t="s">
        <v>63</v>
      </c>
      <c r="H1037" s="6" t="s">
        <v>64</v>
      </c>
      <c r="I1037" s="6" t="s">
        <v>65</v>
      </c>
      <c r="J1037" s="7">
        <v>42269</v>
      </c>
      <c r="K1037" s="12">
        <f>Ventas[[#This Row],[Unit Price]]*Ventas[[#This Row],[Quantity]]</f>
        <v>950</v>
      </c>
      <c r="L1037" s="12">
        <f>Ventas[[#This Row],[Unit Cost]]*Ventas[[#This Row],[Quantity]]</f>
        <v>874</v>
      </c>
      <c r="M1037" s="14">
        <f>Ventas[[#This Row],[Ingresos]]-Ventas[[#This Row],[Costes]]</f>
        <v>76</v>
      </c>
      <c r="N1037" s="14" t="str">
        <f>_xlfn.XLOOKUP(Ventas[[#This Row],[Ship Country]],[1]!Countries[Ship Country],[1]!Countries[Area],"No registrado")</f>
        <v>Sud America</v>
      </c>
      <c r="O1037" s="14" t="str">
        <f>_xlfn.XLOOKUP(Ventas[[#This Row],[Ship Country]],[1]!Countries[Ship Country],[1]!Countries[Continent],"No existe")</f>
        <v>America</v>
      </c>
      <c r="P1037" s="15" t="str">
        <f>_xlfn.XLOOKUP(Ventas[[#This Row],[Category]],[2]!ProdManager[Category],[2]!ProdManager[Prod_Manager])</f>
        <v>John Matter</v>
      </c>
      <c r="Q1037" s="15">
        <f>YEAR(Ventas[[#This Row],[Order Date]])</f>
        <v>2015</v>
      </c>
      <c r="R1037" s="15" t="str">
        <f>TEXT(Ventas[[#This Row],[Order Date]],"MMM")</f>
        <v>sep</v>
      </c>
    </row>
    <row r="1038" spans="1:18" x14ac:dyDescent="0.25">
      <c r="A1038" s="4">
        <v>10641</v>
      </c>
      <c r="B1038" s="4" t="s">
        <v>98</v>
      </c>
      <c r="C1038" s="4" t="s">
        <v>29</v>
      </c>
      <c r="D1038" s="4">
        <v>18.399999999999999</v>
      </c>
      <c r="E1038" s="4">
        <v>14.351999999999999</v>
      </c>
      <c r="F1038" s="4">
        <v>60</v>
      </c>
      <c r="G1038" s="4" t="s">
        <v>63</v>
      </c>
      <c r="H1038" s="4" t="s">
        <v>64</v>
      </c>
      <c r="I1038" s="4" t="s">
        <v>65</v>
      </c>
      <c r="J1038" s="5">
        <v>42269</v>
      </c>
      <c r="K1038" s="12">
        <f>Ventas[[#This Row],[Unit Price]]*Ventas[[#This Row],[Quantity]]</f>
        <v>1104</v>
      </c>
      <c r="L1038" s="12">
        <f>Ventas[[#This Row],[Unit Cost]]*Ventas[[#This Row],[Quantity]]</f>
        <v>861.11999999999989</v>
      </c>
      <c r="M1038" s="14">
        <f>Ventas[[#This Row],[Ingresos]]-Ventas[[#This Row],[Costes]]</f>
        <v>242.88000000000011</v>
      </c>
      <c r="N1038" s="14" t="str">
        <f>_xlfn.XLOOKUP(Ventas[[#This Row],[Ship Country]],[1]!Countries[Ship Country],[1]!Countries[Area],"No registrado")</f>
        <v>Sud America</v>
      </c>
      <c r="O1038" s="14" t="str">
        <f>_xlfn.XLOOKUP(Ventas[[#This Row],[Ship Country]],[1]!Countries[Ship Country],[1]!Countries[Continent],"No existe")</f>
        <v>America</v>
      </c>
      <c r="P1038" s="15" t="str">
        <f>_xlfn.XLOOKUP(Ventas[[#This Row],[Category]],[2]!ProdManager[Category],[2]!ProdManager[Prod_Manager])</f>
        <v>Peter Stone</v>
      </c>
      <c r="Q1038" s="15">
        <f>YEAR(Ventas[[#This Row],[Order Date]])</f>
        <v>2015</v>
      </c>
      <c r="R1038" s="15" t="str">
        <f>TEXT(Ventas[[#This Row],[Order Date]],"MMM")</f>
        <v>sep</v>
      </c>
    </row>
    <row r="1039" spans="1:18" x14ac:dyDescent="0.25">
      <c r="A1039" s="6">
        <v>10642</v>
      </c>
      <c r="B1039" s="6" t="s">
        <v>71</v>
      </c>
      <c r="C1039" s="6" t="s">
        <v>35</v>
      </c>
      <c r="D1039" s="6">
        <v>10</v>
      </c>
      <c r="E1039" s="6">
        <v>7</v>
      </c>
      <c r="F1039" s="6">
        <v>30</v>
      </c>
      <c r="G1039" s="6" t="s">
        <v>198</v>
      </c>
      <c r="H1039" s="6" t="s">
        <v>199</v>
      </c>
      <c r="I1039" s="6" t="s">
        <v>200</v>
      </c>
      <c r="J1039" s="7">
        <v>42269</v>
      </c>
      <c r="K1039" s="12">
        <f>Ventas[[#This Row],[Unit Price]]*Ventas[[#This Row],[Quantity]]</f>
        <v>300</v>
      </c>
      <c r="L1039" s="12">
        <f>Ventas[[#This Row],[Unit Cost]]*Ventas[[#This Row],[Quantity]]</f>
        <v>210</v>
      </c>
      <c r="M1039" s="14">
        <f>Ventas[[#This Row],[Ingresos]]-Ventas[[#This Row],[Costes]]</f>
        <v>90</v>
      </c>
      <c r="N1039" s="14" t="str">
        <f>_xlfn.XLOOKUP(Ventas[[#This Row],[Ship Country]],[1]!Countries[Ship Country],[1]!Countries[Area],"No registrado")</f>
        <v>Nord Europe</v>
      </c>
      <c r="O1039" s="14" t="str">
        <f>_xlfn.XLOOKUP(Ventas[[#This Row],[Ship Country]],[1]!Countries[Ship Country],[1]!Countries[Continent],"No existe")</f>
        <v>Europe</v>
      </c>
      <c r="P1039" s="15" t="str">
        <f>_xlfn.XLOOKUP(Ventas[[#This Row],[Category]],[2]!ProdManager[Category],[2]!ProdManager[Prod_Manager])</f>
        <v>Lydia Sinn</v>
      </c>
      <c r="Q1039" s="15">
        <f>YEAR(Ventas[[#This Row],[Order Date]])</f>
        <v>2015</v>
      </c>
      <c r="R1039" s="15" t="str">
        <f>TEXT(Ventas[[#This Row],[Order Date]],"MMM")</f>
        <v>sep</v>
      </c>
    </row>
    <row r="1040" spans="1:18" x14ac:dyDescent="0.25">
      <c r="A1040" s="4">
        <v>10642</v>
      </c>
      <c r="B1040" s="4" t="s">
        <v>239</v>
      </c>
      <c r="C1040" s="4" t="s">
        <v>24</v>
      </c>
      <c r="D1040" s="4">
        <v>28.5</v>
      </c>
      <c r="E1040" s="4">
        <v>20.52</v>
      </c>
      <c r="F1040" s="4">
        <v>20</v>
      </c>
      <c r="G1040" s="4" t="s">
        <v>198</v>
      </c>
      <c r="H1040" s="4" t="s">
        <v>199</v>
      </c>
      <c r="I1040" s="4" t="s">
        <v>200</v>
      </c>
      <c r="J1040" s="5">
        <v>42269</v>
      </c>
      <c r="K1040" s="12">
        <f>Ventas[[#This Row],[Unit Price]]*Ventas[[#This Row],[Quantity]]</f>
        <v>570</v>
      </c>
      <c r="L1040" s="12">
        <f>Ventas[[#This Row],[Unit Cost]]*Ventas[[#This Row],[Quantity]]</f>
        <v>410.4</v>
      </c>
      <c r="M1040" s="14">
        <f>Ventas[[#This Row],[Ingresos]]-Ventas[[#This Row],[Costes]]</f>
        <v>159.60000000000002</v>
      </c>
      <c r="N1040" s="14" t="str">
        <f>_xlfn.XLOOKUP(Ventas[[#This Row],[Ship Country]],[1]!Countries[Ship Country],[1]!Countries[Area],"No registrado")</f>
        <v>Nord Europe</v>
      </c>
      <c r="O1040" s="14" t="str">
        <f>_xlfn.XLOOKUP(Ventas[[#This Row],[Ship Country]],[1]!Countries[Ship Country],[1]!Countries[Continent],"No existe")</f>
        <v>Europe</v>
      </c>
      <c r="P1040" s="15" t="str">
        <f>_xlfn.XLOOKUP(Ventas[[#This Row],[Category]],[2]!ProdManager[Category],[2]!ProdManager[Prod_Manager])</f>
        <v>Lydia Sinn</v>
      </c>
      <c r="Q1040" s="15">
        <f>YEAR(Ventas[[#This Row],[Order Date]])</f>
        <v>2015</v>
      </c>
      <c r="R1040" s="15" t="str">
        <f>TEXT(Ventas[[#This Row],[Order Date]],"MMM")</f>
        <v>sep</v>
      </c>
    </row>
    <row r="1041" spans="1:18" x14ac:dyDescent="0.25">
      <c r="A1041" s="6">
        <v>10643</v>
      </c>
      <c r="B1041" s="6" t="s">
        <v>121</v>
      </c>
      <c r="C1041" s="6" t="s">
        <v>18</v>
      </c>
      <c r="D1041" s="6">
        <v>45.6</v>
      </c>
      <c r="E1041" s="6">
        <v>35.568000000000005</v>
      </c>
      <c r="F1041" s="6">
        <v>15</v>
      </c>
      <c r="G1041" s="6" t="s">
        <v>267</v>
      </c>
      <c r="H1041" s="6" t="s">
        <v>268</v>
      </c>
      <c r="I1041" s="6" t="s">
        <v>21</v>
      </c>
      <c r="J1041" s="7">
        <v>42272</v>
      </c>
      <c r="K1041" s="12">
        <f>Ventas[[#This Row],[Unit Price]]*Ventas[[#This Row],[Quantity]]</f>
        <v>684</v>
      </c>
      <c r="L1041" s="12">
        <f>Ventas[[#This Row],[Unit Cost]]*Ventas[[#This Row],[Quantity]]</f>
        <v>533.5200000000001</v>
      </c>
      <c r="M1041" s="14">
        <f>Ventas[[#This Row],[Ingresos]]-Ventas[[#This Row],[Costes]]</f>
        <v>150.4799999999999</v>
      </c>
      <c r="N1041" s="14" t="str">
        <f>_xlfn.XLOOKUP(Ventas[[#This Row],[Ship Country]],[1]!Countries[Ship Country],[1]!Countries[Area],"No registrado")</f>
        <v>Nord Europe</v>
      </c>
      <c r="O1041" s="14" t="str">
        <f>_xlfn.XLOOKUP(Ventas[[#This Row],[Ship Country]],[1]!Countries[Ship Country],[1]!Countries[Continent],"No existe")</f>
        <v>Europe</v>
      </c>
      <c r="P1041" s="15" t="str">
        <f>_xlfn.XLOOKUP(Ventas[[#This Row],[Category]],[2]!ProdManager[Category],[2]!ProdManager[Prod_Manager])</f>
        <v>Marc Caine</v>
      </c>
      <c r="Q1041" s="15">
        <f>YEAR(Ventas[[#This Row],[Order Date]])</f>
        <v>2015</v>
      </c>
      <c r="R1041" s="15" t="str">
        <f>TEXT(Ventas[[#This Row],[Order Date]],"MMM")</f>
        <v>sep</v>
      </c>
    </row>
    <row r="1042" spans="1:18" x14ac:dyDescent="0.25">
      <c r="A1042" s="4">
        <v>10643</v>
      </c>
      <c r="B1042" s="4" t="s">
        <v>42</v>
      </c>
      <c r="C1042" s="4" t="s">
        <v>43</v>
      </c>
      <c r="D1042" s="4">
        <v>18</v>
      </c>
      <c r="E1042" s="4">
        <v>16.2</v>
      </c>
      <c r="F1042" s="4">
        <v>21</v>
      </c>
      <c r="G1042" s="4" t="s">
        <v>267</v>
      </c>
      <c r="H1042" s="4" t="s">
        <v>268</v>
      </c>
      <c r="I1042" s="4" t="s">
        <v>21</v>
      </c>
      <c r="J1042" s="5">
        <v>42272</v>
      </c>
      <c r="K1042" s="12">
        <f>Ventas[[#This Row],[Unit Price]]*Ventas[[#This Row],[Quantity]]</f>
        <v>378</v>
      </c>
      <c r="L1042" s="12">
        <f>Ventas[[#This Row],[Unit Cost]]*Ventas[[#This Row],[Quantity]]</f>
        <v>340.2</v>
      </c>
      <c r="M1042" s="14">
        <f>Ventas[[#This Row],[Ingresos]]-Ventas[[#This Row],[Costes]]</f>
        <v>37.800000000000011</v>
      </c>
      <c r="N1042" s="14" t="str">
        <f>_xlfn.XLOOKUP(Ventas[[#This Row],[Ship Country]],[1]!Countries[Ship Country],[1]!Countries[Area],"No registrado")</f>
        <v>Nord Europe</v>
      </c>
      <c r="O1042" s="14" t="str">
        <f>_xlfn.XLOOKUP(Ventas[[#This Row],[Ship Country]],[1]!Countries[Ship Country],[1]!Countries[Continent],"No existe")</f>
        <v>Europe</v>
      </c>
      <c r="P1042" s="15" t="str">
        <f>_xlfn.XLOOKUP(Ventas[[#This Row],[Category]],[2]!ProdManager[Category],[2]!ProdManager[Prod_Manager])</f>
        <v>John Matter</v>
      </c>
      <c r="Q1042" s="15">
        <f>YEAR(Ventas[[#This Row],[Order Date]])</f>
        <v>2015</v>
      </c>
      <c r="R1042" s="15" t="str">
        <f>TEXT(Ventas[[#This Row],[Order Date]],"MMM")</f>
        <v>sep</v>
      </c>
    </row>
    <row r="1043" spans="1:18" x14ac:dyDescent="0.25">
      <c r="A1043" s="6">
        <v>10643</v>
      </c>
      <c r="B1043" s="6" t="s">
        <v>141</v>
      </c>
      <c r="C1043" s="6" t="s">
        <v>29</v>
      </c>
      <c r="D1043" s="6">
        <v>12</v>
      </c>
      <c r="E1043" s="6">
        <v>9</v>
      </c>
      <c r="F1043" s="6">
        <v>2</v>
      </c>
      <c r="G1043" s="6" t="s">
        <v>267</v>
      </c>
      <c r="H1043" s="6" t="s">
        <v>268</v>
      </c>
      <c r="I1043" s="6" t="s">
        <v>21</v>
      </c>
      <c r="J1043" s="7">
        <v>42272</v>
      </c>
      <c r="K1043" s="12">
        <f>Ventas[[#This Row],[Unit Price]]*Ventas[[#This Row],[Quantity]]</f>
        <v>24</v>
      </c>
      <c r="L1043" s="12">
        <f>Ventas[[#This Row],[Unit Cost]]*Ventas[[#This Row],[Quantity]]</f>
        <v>18</v>
      </c>
      <c r="M1043" s="14">
        <f>Ventas[[#This Row],[Ingresos]]-Ventas[[#This Row],[Costes]]</f>
        <v>6</v>
      </c>
      <c r="N1043" s="14" t="str">
        <f>_xlfn.XLOOKUP(Ventas[[#This Row],[Ship Country]],[1]!Countries[Ship Country],[1]!Countries[Area],"No registrado")</f>
        <v>Nord Europe</v>
      </c>
      <c r="O1043" s="14" t="str">
        <f>_xlfn.XLOOKUP(Ventas[[#This Row],[Ship Country]],[1]!Countries[Ship Country],[1]!Countries[Continent],"No existe")</f>
        <v>Europe</v>
      </c>
      <c r="P1043" s="15" t="str">
        <f>_xlfn.XLOOKUP(Ventas[[#This Row],[Category]],[2]!ProdManager[Category],[2]!ProdManager[Prod_Manager])</f>
        <v>Peter Stone</v>
      </c>
      <c r="Q1043" s="15">
        <f>YEAR(Ventas[[#This Row],[Order Date]])</f>
        <v>2015</v>
      </c>
      <c r="R1043" s="15" t="str">
        <f>TEXT(Ventas[[#This Row],[Order Date]],"MMM")</f>
        <v>sep</v>
      </c>
    </row>
    <row r="1044" spans="1:18" x14ac:dyDescent="0.25">
      <c r="A1044" s="4">
        <v>10644</v>
      </c>
      <c r="B1044" s="4" t="s">
        <v>154</v>
      </c>
      <c r="C1044" s="4" t="s">
        <v>29</v>
      </c>
      <c r="D1044" s="4">
        <v>62.5</v>
      </c>
      <c r="E1044" s="4">
        <v>43.75</v>
      </c>
      <c r="F1044" s="4">
        <v>4</v>
      </c>
      <c r="G1044" s="4" t="s">
        <v>59</v>
      </c>
      <c r="H1044" s="4" t="s">
        <v>60</v>
      </c>
      <c r="I1044" s="4" t="s">
        <v>27</v>
      </c>
      <c r="J1044" s="5">
        <v>42272</v>
      </c>
      <c r="K1044" s="12">
        <f>Ventas[[#This Row],[Unit Price]]*Ventas[[#This Row],[Quantity]]</f>
        <v>250</v>
      </c>
      <c r="L1044" s="12">
        <f>Ventas[[#This Row],[Unit Cost]]*Ventas[[#This Row],[Quantity]]</f>
        <v>175</v>
      </c>
      <c r="M1044" s="14">
        <f>Ventas[[#This Row],[Ingresos]]-Ventas[[#This Row],[Costes]]</f>
        <v>75</v>
      </c>
      <c r="N1044" s="14" t="str">
        <f>_xlfn.XLOOKUP(Ventas[[#This Row],[Ship Country]],[1]!Countries[Ship Country],[1]!Countries[Area],"No registrado")</f>
        <v>Sud America</v>
      </c>
      <c r="O1044" s="14" t="str">
        <f>_xlfn.XLOOKUP(Ventas[[#This Row],[Ship Country]],[1]!Countries[Ship Country],[1]!Countries[Continent],"No existe")</f>
        <v>America</v>
      </c>
      <c r="P1044" s="15" t="str">
        <f>_xlfn.XLOOKUP(Ventas[[#This Row],[Category]],[2]!ProdManager[Category],[2]!ProdManager[Prod_Manager])</f>
        <v>Peter Stone</v>
      </c>
      <c r="Q1044" s="15">
        <f>YEAR(Ventas[[#This Row],[Order Date]])</f>
        <v>2015</v>
      </c>
      <c r="R1044" s="15" t="str">
        <f>TEXT(Ventas[[#This Row],[Order Date]],"MMM")</f>
        <v>sep</v>
      </c>
    </row>
    <row r="1045" spans="1:18" x14ac:dyDescent="0.25">
      <c r="A1045" s="6">
        <v>10644</v>
      </c>
      <c r="B1045" s="6" t="s">
        <v>141</v>
      </c>
      <c r="C1045" s="6" t="s">
        <v>29</v>
      </c>
      <c r="D1045" s="6">
        <v>12</v>
      </c>
      <c r="E1045" s="6">
        <v>9.84</v>
      </c>
      <c r="F1045" s="6">
        <v>21</v>
      </c>
      <c r="G1045" s="6" t="s">
        <v>59</v>
      </c>
      <c r="H1045" s="6" t="s">
        <v>60</v>
      </c>
      <c r="I1045" s="6" t="s">
        <v>27</v>
      </c>
      <c r="J1045" s="7">
        <v>42272</v>
      </c>
      <c r="K1045" s="12">
        <f>Ventas[[#This Row],[Unit Price]]*Ventas[[#This Row],[Quantity]]</f>
        <v>252</v>
      </c>
      <c r="L1045" s="12">
        <f>Ventas[[#This Row],[Unit Cost]]*Ventas[[#This Row],[Quantity]]</f>
        <v>206.64</v>
      </c>
      <c r="M1045" s="14">
        <f>Ventas[[#This Row],[Ingresos]]-Ventas[[#This Row],[Costes]]</f>
        <v>45.360000000000014</v>
      </c>
      <c r="N1045" s="14" t="str">
        <f>_xlfn.XLOOKUP(Ventas[[#This Row],[Ship Country]],[1]!Countries[Ship Country],[1]!Countries[Area],"No registrado")</f>
        <v>Sud America</v>
      </c>
      <c r="O1045" s="14" t="str">
        <f>_xlfn.XLOOKUP(Ventas[[#This Row],[Ship Country]],[1]!Countries[Ship Country],[1]!Countries[Continent],"No existe")</f>
        <v>America</v>
      </c>
      <c r="P1045" s="15" t="str">
        <f>_xlfn.XLOOKUP(Ventas[[#This Row],[Category]],[2]!ProdManager[Category],[2]!ProdManager[Prod_Manager])</f>
        <v>Peter Stone</v>
      </c>
      <c r="Q1045" s="15">
        <f>YEAR(Ventas[[#This Row],[Order Date]])</f>
        <v>2015</v>
      </c>
      <c r="R1045" s="15" t="str">
        <f>TEXT(Ventas[[#This Row],[Order Date]],"MMM")</f>
        <v>sep</v>
      </c>
    </row>
    <row r="1046" spans="1:18" x14ac:dyDescent="0.25">
      <c r="A1046" s="4">
        <v>10644</v>
      </c>
      <c r="B1046" s="4" t="s">
        <v>107</v>
      </c>
      <c r="C1046" s="4" t="s">
        <v>43</v>
      </c>
      <c r="D1046" s="4">
        <v>46</v>
      </c>
      <c r="E1046" s="4">
        <v>41.86</v>
      </c>
      <c r="F1046" s="4">
        <v>20</v>
      </c>
      <c r="G1046" s="4" t="s">
        <v>59</v>
      </c>
      <c r="H1046" s="4" t="s">
        <v>60</v>
      </c>
      <c r="I1046" s="4" t="s">
        <v>27</v>
      </c>
      <c r="J1046" s="5">
        <v>42272</v>
      </c>
      <c r="K1046" s="12">
        <f>Ventas[[#This Row],[Unit Price]]*Ventas[[#This Row],[Quantity]]</f>
        <v>920</v>
      </c>
      <c r="L1046" s="12">
        <f>Ventas[[#This Row],[Unit Cost]]*Ventas[[#This Row],[Quantity]]</f>
        <v>837.2</v>
      </c>
      <c r="M1046" s="14">
        <f>Ventas[[#This Row],[Ingresos]]-Ventas[[#This Row],[Costes]]</f>
        <v>82.799999999999955</v>
      </c>
      <c r="N1046" s="14" t="str">
        <f>_xlfn.XLOOKUP(Ventas[[#This Row],[Ship Country]],[1]!Countries[Ship Country],[1]!Countries[Area],"No registrado")</f>
        <v>Sud America</v>
      </c>
      <c r="O1046" s="14" t="str">
        <f>_xlfn.XLOOKUP(Ventas[[#This Row],[Ship Country]],[1]!Countries[Ship Country],[1]!Countries[Continent],"No existe")</f>
        <v>America</v>
      </c>
      <c r="P1046" s="15" t="str">
        <f>_xlfn.XLOOKUP(Ventas[[#This Row],[Category]],[2]!ProdManager[Category],[2]!ProdManager[Prod_Manager])</f>
        <v>John Matter</v>
      </c>
      <c r="Q1046" s="15">
        <f>YEAR(Ventas[[#This Row],[Order Date]])</f>
        <v>2015</v>
      </c>
      <c r="R1046" s="15" t="str">
        <f>TEXT(Ventas[[#This Row],[Order Date]],"MMM")</f>
        <v>sep</v>
      </c>
    </row>
    <row r="1047" spans="1:18" x14ac:dyDescent="0.25">
      <c r="A1047" s="6">
        <v>10645</v>
      </c>
      <c r="B1047" s="6" t="s">
        <v>154</v>
      </c>
      <c r="C1047" s="6" t="s">
        <v>29</v>
      </c>
      <c r="D1047" s="6">
        <v>62.5</v>
      </c>
      <c r="E1047" s="6">
        <v>50</v>
      </c>
      <c r="F1047" s="6">
        <v>20</v>
      </c>
      <c r="G1047" s="6" t="s">
        <v>25</v>
      </c>
      <c r="H1047" s="6" t="s">
        <v>26</v>
      </c>
      <c r="I1047" s="6" t="s">
        <v>27</v>
      </c>
      <c r="J1047" s="7">
        <v>42273</v>
      </c>
      <c r="K1047" s="12">
        <f>Ventas[[#This Row],[Unit Price]]*Ventas[[#This Row],[Quantity]]</f>
        <v>1250</v>
      </c>
      <c r="L1047" s="12">
        <f>Ventas[[#This Row],[Unit Cost]]*Ventas[[#This Row],[Quantity]]</f>
        <v>1000</v>
      </c>
      <c r="M1047" s="14">
        <f>Ventas[[#This Row],[Ingresos]]-Ventas[[#This Row],[Costes]]</f>
        <v>250</v>
      </c>
      <c r="N1047" s="14" t="str">
        <f>_xlfn.XLOOKUP(Ventas[[#This Row],[Ship Country]],[1]!Countries[Ship Country],[1]!Countries[Area],"No registrado")</f>
        <v>Sud America</v>
      </c>
      <c r="O1047" s="14" t="str">
        <f>_xlfn.XLOOKUP(Ventas[[#This Row],[Ship Country]],[1]!Countries[Ship Country],[1]!Countries[Continent],"No existe")</f>
        <v>America</v>
      </c>
      <c r="P1047" s="15" t="str">
        <f>_xlfn.XLOOKUP(Ventas[[#This Row],[Category]],[2]!ProdManager[Category],[2]!ProdManager[Prod_Manager])</f>
        <v>Peter Stone</v>
      </c>
      <c r="Q1047" s="15">
        <f>YEAR(Ventas[[#This Row],[Order Date]])</f>
        <v>2015</v>
      </c>
      <c r="R1047" s="15" t="str">
        <f>TEXT(Ventas[[#This Row],[Order Date]],"MMM")</f>
        <v>sep</v>
      </c>
    </row>
    <row r="1048" spans="1:18" x14ac:dyDescent="0.25">
      <c r="A1048" s="4">
        <v>10645</v>
      </c>
      <c r="B1048" s="4" t="s">
        <v>57</v>
      </c>
      <c r="C1048" s="4" t="s">
        <v>29</v>
      </c>
      <c r="D1048" s="4">
        <v>19</v>
      </c>
      <c r="E1048" s="4">
        <v>15.580000000000002</v>
      </c>
      <c r="F1048" s="4">
        <v>15</v>
      </c>
      <c r="G1048" s="4" t="s">
        <v>25</v>
      </c>
      <c r="H1048" s="4" t="s">
        <v>26</v>
      </c>
      <c r="I1048" s="4" t="s">
        <v>27</v>
      </c>
      <c r="J1048" s="5">
        <v>42273</v>
      </c>
      <c r="K1048" s="12">
        <f>Ventas[[#This Row],[Unit Price]]*Ventas[[#This Row],[Quantity]]</f>
        <v>285</v>
      </c>
      <c r="L1048" s="12">
        <f>Ventas[[#This Row],[Unit Cost]]*Ventas[[#This Row],[Quantity]]</f>
        <v>233.70000000000002</v>
      </c>
      <c r="M1048" s="14">
        <f>Ventas[[#This Row],[Ingresos]]-Ventas[[#This Row],[Costes]]</f>
        <v>51.299999999999983</v>
      </c>
      <c r="N1048" s="14" t="str">
        <f>_xlfn.XLOOKUP(Ventas[[#This Row],[Ship Country]],[1]!Countries[Ship Country],[1]!Countries[Area],"No registrado")</f>
        <v>Sud America</v>
      </c>
      <c r="O1048" s="14" t="str">
        <f>_xlfn.XLOOKUP(Ventas[[#This Row],[Ship Country]],[1]!Countries[Ship Country],[1]!Countries[Continent],"No existe")</f>
        <v>America</v>
      </c>
      <c r="P1048" s="15" t="str">
        <f>_xlfn.XLOOKUP(Ventas[[#This Row],[Category]],[2]!ProdManager[Category],[2]!ProdManager[Prod_Manager])</f>
        <v>Peter Stone</v>
      </c>
      <c r="Q1048" s="15">
        <f>YEAR(Ventas[[#This Row],[Order Date]])</f>
        <v>2015</v>
      </c>
      <c r="R1048" s="15" t="str">
        <f>TEXT(Ventas[[#This Row],[Order Date]],"MMM")</f>
        <v>sep</v>
      </c>
    </row>
    <row r="1049" spans="1:18" x14ac:dyDescent="0.25">
      <c r="A1049" s="6">
        <v>10646</v>
      </c>
      <c r="B1049" s="6" t="s">
        <v>61</v>
      </c>
      <c r="C1049" s="6" t="s">
        <v>24</v>
      </c>
      <c r="D1049" s="6">
        <v>13</v>
      </c>
      <c r="E1049" s="6">
        <v>9.49</v>
      </c>
      <c r="F1049" s="6">
        <v>35</v>
      </c>
      <c r="G1049" s="6" t="s">
        <v>156</v>
      </c>
      <c r="H1049" s="6" t="s">
        <v>157</v>
      </c>
      <c r="I1049" s="6" t="s">
        <v>158</v>
      </c>
      <c r="J1049" s="7">
        <v>42274</v>
      </c>
      <c r="K1049" s="12">
        <f>Ventas[[#This Row],[Unit Price]]*Ventas[[#This Row],[Quantity]]</f>
        <v>455</v>
      </c>
      <c r="L1049" s="12">
        <f>Ventas[[#This Row],[Unit Cost]]*Ventas[[#This Row],[Quantity]]</f>
        <v>332.15000000000003</v>
      </c>
      <c r="M1049" s="14">
        <f>Ventas[[#This Row],[Ingresos]]-Ventas[[#This Row],[Costes]]</f>
        <v>122.84999999999997</v>
      </c>
      <c r="N1049" s="14" t="str">
        <f>_xlfn.XLOOKUP(Ventas[[#This Row],[Ship Country]],[1]!Countries[Ship Country],[1]!Countries[Area],"No registrado")</f>
        <v>Nord Europe</v>
      </c>
      <c r="O1049" s="14" t="str">
        <f>_xlfn.XLOOKUP(Ventas[[#This Row],[Ship Country]],[1]!Countries[Ship Country],[1]!Countries[Continent],"No existe")</f>
        <v>Europe</v>
      </c>
      <c r="P1049" s="15" t="str">
        <f>_xlfn.XLOOKUP(Ventas[[#This Row],[Category]],[2]!ProdManager[Category],[2]!ProdManager[Prod_Manager])</f>
        <v>Lydia Sinn</v>
      </c>
      <c r="Q1049" s="15">
        <f>YEAR(Ventas[[#This Row],[Order Date]])</f>
        <v>2015</v>
      </c>
      <c r="R1049" s="15" t="str">
        <f>TEXT(Ventas[[#This Row],[Order Date]],"MMM")</f>
        <v>sep</v>
      </c>
    </row>
    <row r="1050" spans="1:18" x14ac:dyDescent="0.25">
      <c r="A1050" s="4">
        <v>10646</v>
      </c>
      <c r="B1050" s="4" t="s">
        <v>138</v>
      </c>
      <c r="C1050" s="4" t="s">
        <v>43</v>
      </c>
      <c r="D1050" s="4">
        <v>18</v>
      </c>
      <c r="E1050" s="4">
        <v>16.2</v>
      </c>
      <c r="F1050" s="4">
        <v>15</v>
      </c>
      <c r="G1050" s="4" t="s">
        <v>156</v>
      </c>
      <c r="H1050" s="4" t="s">
        <v>157</v>
      </c>
      <c r="I1050" s="4" t="s">
        <v>158</v>
      </c>
      <c r="J1050" s="5">
        <v>42274</v>
      </c>
      <c r="K1050" s="12">
        <f>Ventas[[#This Row],[Unit Price]]*Ventas[[#This Row],[Quantity]]</f>
        <v>270</v>
      </c>
      <c r="L1050" s="12">
        <f>Ventas[[#This Row],[Unit Cost]]*Ventas[[#This Row],[Quantity]]</f>
        <v>243</v>
      </c>
      <c r="M1050" s="14">
        <f>Ventas[[#This Row],[Ingresos]]-Ventas[[#This Row],[Costes]]</f>
        <v>27</v>
      </c>
      <c r="N1050" s="14" t="str">
        <f>_xlfn.XLOOKUP(Ventas[[#This Row],[Ship Country]],[1]!Countries[Ship Country],[1]!Countries[Area],"No registrado")</f>
        <v>Nord Europe</v>
      </c>
      <c r="O1050" s="14" t="str">
        <f>_xlfn.XLOOKUP(Ventas[[#This Row],[Ship Country]],[1]!Countries[Ship Country],[1]!Countries[Continent],"No existe")</f>
        <v>Europe</v>
      </c>
      <c r="P1050" s="15" t="str">
        <f>_xlfn.XLOOKUP(Ventas[[#This Row],[Category]],[2]!ProdManager[Category],[2]!ProdManager[Prod_Manager])</f>
        <v>John Matter</v>
      </c>
      <c r="Q1050" s="15">
        <f>YEAR(Ventas[[#This Row],[Order Date]])</f>
        <v>2015</v>
      </c>
      <c r="R1050" s="15" t="str">
        <f>TEXT(Ventas[[#This Row],[Order Date]],"MMM")</f>
        <v>sep</v>
      </c>
    </row>
    <row r="1051" spans="1:18" x14ac:dyDescent="0.25">
      <c r="A1051" s="6">
        <v>10646</v>
      </c>
      <c r="B1051" s="6" t="s">
        <v>112</v>
      </c>
      <c r="C1051" s="6" t="s">
        <v>29</v>
      </c>
      <c r="D1051" s="6">
        <v>31</v>
      </c>
      <c r="E1051" s="6">
        <v>24.18</v>
      </c>
      <c r="F1051" s="6">
        <v>18</v>
      </c>
      <c r="G1051" s="6" t="s">
        <v>156</v>
      </c>
      <c r="H1051" s="6" t="s">
        <v>157</v>
      </c>
      <c r="I1051" s="6" t="s">
        <v>158</v>
      </c>
      <c r="J1051" s="7">
        <v>42274</v>
      </c>
      <c r="K1051" s="12">
        <f>Ventas[[#This Row],[Unit Price]]*Ventas[[#This Row],[Quantity]]</f>
        <v>558</v>
      </c>
      <c r="L1051" s="12">
        <f>Ventas[[#This Row],[Unit Cost]]*Ventas[[#This Row],[Quantity]]</f>
        <v>435.24</v>
      </c>
      <c r="M1051" s="14">
        <f>Ventas[[#This Row],[Ingresos]]-Ventas[[#This Row],[Costes]]</f>
        <v>122.75999999999999</v>
      </c>
      <c r="N1051" s="14" t="str">
        <f>_xlfn.XLOOKUP(Ventas[[#This Row],[Ship Country]],[1]!Countries[Ship Country],[1]!Countries[Area],"No registrado")</f>
        <v>Nord Europe</v>
      </c>
      <c r="O1051" s="14" t="str">
        <f>_xlfn.XLOOKUP(Ventas[[#This Row],[Ship Country]],[1]!Countries[Ship Country],[1]!Countries[Continent],"No existe")</f>
        <v>Europe</v>
      </c>
      <c r="P1051" s="15" t="str">
        <f>_xlfn.XLOOKUP(Ventas[[#This Row],[Category]],[2]!ProdManager[Category],[2]!ProdManager[Prod_Manager])</f>
        <v>Peter Stone</v>
      </c>
      <c r="Q1051" s="15">
        <f>YEAR(Ventas[[#This Row],[Order Date]])</f>
        <v>2015</v>
      </c>
      <c r="R1051" s="15" t="str">
        <f>TEXT(Ventas[[#This Row],[Order Date]],"MMM")</f>
        <v>sep</v>
      </c>
    </row>
    <row r="1052" spans="1:18" x14ac:dyDescent="0.25">
      <c r="A1052" s="4">
        <v>10646</v>
      </c>
      <c r="B1052" s="4" t="s">
        <v>113</v>
      </c>
      <c r="C1052" s="4" t="s">
        <v>15</v>
      </c>
      <c r="D1052" s="4">
        <v>21.5</v>
      </c>
      <c r="E1052" s="4">
        <v>16.125</v>
      </c>
      <c r="F1052" s="4">
        <v>30</v>
      </c>
      <c r="G1052" s="4" t="s">
        <v>156</v>
      </c>
      <c r="H1052" s="4" t="s">
        <v>157</v>
      </c>
      <c r="I1052" s="4" t="s">
        <v>158</v>
      </c>
      <c r="J1052" s="5">
        <v>42274</v>
      </c>
      <c r="K1052" s="12">
        <f>Ventas[[#This Row],[Unit Price]]*Ventas[[#This Row],[Quantity]]</f>
        <v>645</v>
      </c>
      <c r="L1052" s="12">
        <f>Ventas[[#This Row],[Unit Cost]]*Ventas[[#This Row],[Quantity]]</f>
        <v>483.75</v>
      </c>
      <c r="M1052" s="14">
        <f>Ventas[[#This Row],[Ingresos]]-Ventas[[#This Row],[Costes]]</f>
        <v>161.25</v>
      </c>
      <c r="N1052" s="14" t="str">
        <f>_xlfn.XLOOKUP(Ventas[[#This Row],[Ship Country]],[1]!Countries[Ship Country],[1]!Countries[Area],"No registrado")</f>
        <v>Nord Europe</v>
      </c>
      <c r="O1052" s="14" t="str">
        <f>_xlfn.XLOOKUP(Ventas[[#This Row],[Ship Country]],[1]!Countries[Ship Country],[1]!Countries[Continent],"No existe")</f>
        <v>Europe</v>
      </c>
      <c r="P1052" s="15" t="str">
        <f>_xlfn.XLOOKUP(Ventas[[#This Row],[Category]],[2]!ProdManager[Category],[2]!ProdManager[Prod_Manager])</f>
        <v>Peter Stone</v>
      </c>
      <c r="Q1052" s="15">
        <f>YEAR(Ventas[[#This Row],[Order Date]])</f>
        <v>2015</v>
      </c>
      <c r="R1052" s="15" t="str">
        <f>TEXT(Ventas[[#This Row],[Order Date]],"MMM")</f>
        <v>sep</v>
      </c>
    </row>
    <row r="1053" spans="1:18" x14ac:dyDescent="0.25">
      <c r="A1053" s="6">
        <v>10647</v>
      </c>
      <c r="B1053" s="6" t="s">
        <v>130</v>
      </c>
      <c r="C1053" s="6" t="s">
        <v>35</v>
      </c>
      <c r="D1053" s="6">
        <v>9.1999999999999993</v>
      </c>
      <c r="E1053" s="6">
        <v>6.2559999999999993</v>
      </c>
      <c r="F1053" s="6">
        <v>30</v>
      </c>
      <c r="G1053" s="6" t="s">
        <v>80</v>
      </c>
      <c r="H1053" s="6" t="s">
        <v>26</v>
      </c>
      <c r="I1053" s="6" t="s">
        <v>27</v>
      </c>
      <c r="J1053" s="7">
        <v>42274</v>
      </c>
      <c r="K1053" s="12">
        <f>Ventas[[#This Row],[Unit Price]]*Ventas[[#This Row],[Quantity]]</f>
        <v>276</v>
      </c>
      <c r="L1053" s="12">
        <f>Ventas[[#This Row],[Unit Cost]]*Ventas[[#This Row],[Quantity]]</f>
        <v>187.67999999999998</v>
      </c>
      <c r="M1053" s="14">
        <f>Ventas[[#This Row],[Ingresos]]-Ventas[[#This Row],[Costes]]</f>
        <v>88.320000000000022</v>
      </c>
      <c r="N1053" s="14" t="str">
        <f>_xlfn.XLOOKUP(Ventas[[#This Row],[Ship Country]],[1]!Countries[Ship Country],[1]!Countries[Area],"No registrado")</f>
        <v>Sud America</v>
      </c>
      <c r="O1053" s="14" t="str">
        <f>_xlfn.XLOOKUP(Ventas[[#This Row],[Ship Country]],[1]!Countries[Ship Country],[1]!Countries[Continent],"No existe")</f>
        <v>America</v>
      </c>
      <c r="P1053" s="15" t="str">
        <f>_xlfn.XLOOKUP(Ventas[[#This Row],[Category]],[2]!ProdManager[Category],[2]!ProdManager[Prod_Manager])</f>
        <v>Lydia Sinn</v>
      </c>
      <c r="Q1053" s="15">
        <f>YEAR(Ventas[[#This Row],[Order Date]])</f>
        <v>2015</v>
      </c>
      <c r="R1053" s="15" t="str">
        <f>TEXT(Ventas[[#This Row],[Order Date]],"MMM")</f>
        <v>sep</v>
      </c>
    </row>
    <row r="1054" spans="1:18" x14ac:dyDescent="0.25">
      <c r="A1054" s="4">
        <v>10647</v>
      </c>
      <c r="B1054" s="4" t="s">
        <v>42</v>
      </c>
      <c r="C1054" s="4" t="s">
        <v>43</v>
      </c>
      <c r="D1054" s="4">
        <v>18</v>
      </c>
      <c r="E1054" s="4">
        <v>16.02</v>
      </c>
      <c r="F1054" s="4">
        <v>20</v>
      </c>
      <c r="G1054" s="4" t="s">
        <v>80</v>
      </c>
      <c r="H1054" s="4" t="s">
        <v>26</v>
      </c>
      <c r="I1054" s="4" t="s">
        <v>27</v>
      </c>
      <c r="J1054" s="5">
        <v>42274</v>
      </c>
      <c r="K1054" s="12">
        <f>Ventas[[#This Row],[Unit Price]]*Ventas[[#This Row],[Quantity]]</f>
        <v>360</v>
      </c>
      <c r="L1054" s="12">
        <f>Ventas[[#This Row],[Unit Cost]]*Ventas[[#This Row],[Quantity]]</f>
        <v>320.39999999999998</v>
      </c>
      <c r="M1054" s="14">
        <f>Ventas[[#This Row],[Ingresos]]-Ventas[[#This Row],[Costes]]</f>
        <v>39.600000000000023</v>
      </c>
      <c r="N1054" s="14" t="str">
        <f>_xlfn.XLOOKUP(Ventas[[#This Row],[Ship Country]],[1]!Countries[Ship Country],[1]!Countries[Area],"No registrado")</f>
        <v>Sud America</v>
      </c>
      <c r="O1054" s="14" t="str">
        <f>_xlfn.XLOOKUP(Ventas[[#This Row],[Ship Country]],[1]!Countries[Ship Country],[1]!Countries[Continent],"No existe")</f>
        <v>America</v>
      </c>
      <c r="P1054" s="15" t="str">
        <f>_xlfn.XLOOKUP(Ventas[[#This Row],[Category]],[2]!ProdManager[Category],[2]!ProdManager[Prod_Manager])</f>
        <v>John Matter</v>
      </c>
      <c r="Q1054" s="15">
        <f>YEAR(Ventas[[#This Row],[Order Date]])</f>
        <v>2015</v>
      </c>
      <c r="R1054" s="15" t="str">
        <f>TEXT(Ventas[[#This Row],[Order Date]],"MMM")</f>
        <v>sep</v>
      </c>
    </row>
    <row r="1055" spans="1:18" x14ac:dyDescent="0.25">
      <c r="A1055" s="6">
        <v>10648</v>
      </c>
      <c r="B1055" s="6" t="s">
        <v>32</v>
      </c>
      <c r="C1055" s="6" t="s">
        <v>10</v>
      </c>
      <c r="D1055" s="6">
        <v>21</v>
      </c>
      <c r="E1055" s="6">
        <v>17.010000000000002</v>
      </c>
      <c r="F1055" s="6">
        <v>15</v>
      </c>
      <c r="G1055" s="6" t="s">
        <v>139</v>
      </c>
      <c r="H1055" s="6" t="s">
        <v>26</v>
      </c>
      <c r="I1055" s="6" t="s">
        <v>27</v>
      </c>
      <c r="J1055" s="7">
        <v>42275</v>
      </c>
      <c r="K1055" s="12">
        <f>Ventas[[#This Row],[Unit Price]]*Ventas[[#This Row],[Quantity]]</f>
        <v>315</v>
      </c>
      <c r="L1055" s="12">
        <f>Ventas[[#This Row],[Unit Cost]]*Ventas[[#This Row],[Quantity]]</f>
        <v>255.15000000000003</v>
      </c>
      <c r="M1055" s="14">
        <f>Ventas[[#This Row],[Ingresos]]-Ventas[[#This Row],[Costes]]</f>
        <v>59.849999999999966</v>
      </c>
      <c r="N1055" s="14" t="str">
        <f>_xlfn.XLOOKUP(Ventas[[#This Row],[Ship Country]],[1]!Countries[Ship Country],[1]!Countries[Area],"No registrado")</f>
        <v>Sud America</v>
      </c>
      <c r="O1055" s="14" t="str">
        <f>_xlfn.XLOOKUP(Ventas[[#This Row],[Ship Country]],[1]!Countries[Ship Country],[1]!Countries[Continent],"No existe")</f>
        <v>America</v>
      </c>
      <c r="P1055" s="15" t="str">
        <f>_xlfn.XLOOKUP(Ventas[[#This Row],[Category]],[2]!ProdManager[Category],[2]!ProdManager[Prod_Manager])</f>
        <v>Marc Caine</v>
      </c>
      <c r="Q1055" s="15">
        <f>YEAR(Ventas[[#This Row],[Order Date]])</f>
        <v>2015</v>
      </c>
      <c r="R1055" s="15" t="str">
        <f>TEXT(Ventas[[#This Row],[Order Date]],"MMM")</f>
        <v>sep</v>
      </c>
    </row>
    <row r="1056" spans="1:18" x14ac:dyDescent="0.25">
      <c r="A1056" s="4">
        <v>10648</v>
      </c>
      <c r="B1056" s="4" t="s">
        <v>51</v>
      </c>
      <c r="C1056" s="4" t="s">
        <v>43</v>
      </c>
      <c r="D1056" s="4">
        <v>4.5</v>
      </c>
      <c r="E1056" s="4">
        <v>4.05</v>
      </c>
      <c r="F1056" s="4">
        <v>15</v>
      </c>
      <c r="G1056" s="4" t="s">
        <v>139</v>
      </c>
      <c r="H1056" s="4" t="s">
        <v>26</v>
      </c>
      <c r="I1056" s="4" t="s">
        <v>27</v>
      </c>
      <c r="J1056" s="5">
        <v>42275</v>
      </c>
      <c r="K1056" s="12">
        <f>Ventas[[#This Row],[Unit Price]]*Ventas[[#This Row],[Quantity]]</f>
        <v>67.5</v>
      </c>
      <c r="L1056" s="12">
        <f>Ventas[[#This Row],[Unit Cost]]*Ventas[[#This Row],[Quantity]]</f>
        <v>60.75</v>
      </c>
      <c r="M1056" s="14">
        <f>Ventas[[#This Row],[Ingresos]]-Ventas[[#This Row],[Costes]]</f>
        <v>6.75</v>
      </c>
      <c r="N1056" s="14" t="str">
        <f>_xlfn.XLOOKUP(Ventas[[#This Row],[Ship Country]],[1]!Countries[Ship Country],[1]!Countries[Area],"No registrado")</f>
        <v>Sud America</v>
      </c>
      <c r="O1056" s="14" t="str">
        <f>_xlfn.XLOOKUP(Ventas[[#This Row],[Ship Country]],[1]!Countries[Ship Country],[1]!Countries[Continent],"No existe")</f>
        <v>America</v>
      </c>
      <c r="P1056" s="15" t="str">
        <f>_xlfn.XLOOKUP(Ventas[[#This Row],[Category]],[2]!ProdManager[Category],[2]!ProdManager[Prod_Manager])</f>
        <v>John Matter</v>
      </c>
      <c r="Q1056" s="15">
        <f>YEAR(Ventas[[#This Row],[Order Date]])</f>
        <v>2015</v>
      </c>
      <c r="R1056" s="15" t="str">
        <f>TEXT(Ventas[[#This Row],[Order Date]],"MMM")</f>
        <v>sep</v>
      </c>
    </row>
    <row r="1057" spans="1:18" x14ac:dyDescent="0.25">
      <c r="A1057" s="6">
        <v>10649</v>
      </c>
      <c r="B1057" s="6" t="s">
        <v>121</v>
      </c>
      <c r="C1057" s="6" t="s">
        <v>18</v>
      </c>
      <c r="D1057" s="6">
        <v>45.6</v>
      </c>
      <c r="E1057" s="6">
        <v>36.936000000000007</v>
      </c>
      <c r="F1057" s="6">
        <v>20</v>
      </c>
      <c r="G1057" s="6" t="s">
        <v>257</v>
      </c>
      <c r="H1057" s="6" t="s">
        <v>258</v>
      </c>
      <c r="I1057" s="6" t="s">
        <v>38</v>
      </c>
      <c r="J1057" s="7">
        <v>42275</v>
      </c>
      <c r="K1057" s="12">
        <f>Ventas[[#This Row],[Unit Price]]*Ventas[[#This Row],[Quantity]]</f>
        <v>912</v>
      </c>
      <c r="L1057" s="12">
        <f>Ventas[[#This Row],[Unit Cost]]*Ventas[[#This Row],[Quantity]]</f>
        <v>738.72000000000014</v>
      </c>
      <c r="M1057" s="14">
        <f>Ventas[[#This Row],[Ingresos]]-Ventas[[#This Row],[Costes]]</f>
        <v>173.27999999999986</v>
      </c>
      <c r="N1057" s="14" t="str">
        <f>_xlfn.XLOOKUP(Ventas[[#This Row],[Ship Country]],[1]!Countries[Ship Country],[1]!Countries[Area],"No registrado")</f>
        <v>Nord Europe</v>
      </c>
      <c r="O1057" s="14" t="str">
        <f>_xlfn.XLOOKUP(Ventas[[#This Row],[Ship Country]],[1]!Countries[Ship Country],[1]!Countries[Continent],"No existe")</f>
        <v>Europe</v>
      </c>
      <c r="P1057" s="15" t="str">
        <f>_xlfn.XLOOKUP(Ventas[[#This Row],[Category]],[2]!ProdManager[Category],[2]!ProdManager[Prod_Manager])</f>
        <v>Marc Caine</v>
      </c>
      <c r="Q1057" s="15">
        <f>YEAR(Ventas[[#This Row],[Order Date]])</f>
        <v>2015</v>
      </c>
      <c r="R1057" s="15" t="str">
        <f>TEXT(Ventas[[#This Row],[Order Date]],"MMM")</f>
        <v>sep</v>
      </c>
    </row>
    <row r="1058" spans="1:18" x14ac:dyDescent="0.25">
      <c r="A1058" s="4">
        <v>10649</v>
      </c>
      <c r="B1058" s="4" t="s">
        <v>14</v>
      </c>
      <c r="C1058" s="4" t="s">
        <v>15</v>
      </c>
      <c r="D1058" s="4">
        <v>34.799999999999997</v>
      </c>
      <c r="E1058" s="4">
        <v>26.795999999999999</v>
      </c>
      <c r="F1058" s="4">
        <v>15</v>
      </c>
      <c r="G1058" s="4" t="s">
        <v>257</v>
      </c>
      <c r="H1058" s="4" t="s">
        <v>258</v>
      </c>
      <c r="I1058" s="4" t="s">
        <v>38</v>
      </c>
      <c r="J1058" s="5">
        <v>42275</v>
      </c>
      <c r="K1058" s="12">
        <f>Ventas[[#This Row],[Unit Price]]*Ventas[[#This Row],[Quantity]]</f>
        <v>522</v>
      </c>
      <c r="L1058" s="12">
        <f>Ventas[[#This Row],[Unit Cost]]*Ventas[[#This Row],[Quantity]]</f>
        <v>401.94</v>
      </c>
      <c r="M1058" s="14">
        <f>Ventas[[#This Row],[Ingresos]]-Ventas[[#This Row],[Costes]]</f>
        <v>120.06</v>
      </c>
      <c r="N1058" s="14" t="str">
        <f>_xlfn.XLOOKUP(Ventas[[#This Row],[Ship Country]],[1]!Countries[Ship Country],[1]!Countries[Area],"No registrado")</f>
        <v>Nord Europe</v>
      </c>
      <c r="O1058" s="14" t="str">
        <f>_xlfn.XLOOKUP(Ventas[[#This Row],[Ship Country]],[1]!Countries[Ship Country],[1]!Countries[Continent],"No existe")</f>
        <v>Europe</v>
      </c>
      <c r="P1058" s="15" t="str">
        <f>_xlfn.XLOOKUP(Ventas[[#This Row],[Category]],[2]!ProdManager[Category],[2]!ProdManager[Prod_Manager])</f>
        <v>Peter Stone</v>
      </c>
      <c r="Q1058" s="15">
        <f>YEAR(Ventas[[#This Row],[Order Date]])</f>
        <v>2015</v>
      </c>
      <c r="R1058" s="15" t="str">
        <f>TEXT(Ventas[[#This Row],[Order Date]],"MMM")</f>
        <v>sep</v>
      </c>
    </row>
    <row r="1059" spans="1:18" x14ac:dyDescent="0.25">
      <c r="A1059" s="6">
        <v>10650</v>
      </c>
      <c r="B1059" s="6" t="s">
        <v>145</v>
      </c>
      <c r="C1059" s="6" t="s">
        <v>46</v>
      </c>
      <c r="D1059" s="6">
        <v>7.45</v>
      </c>
      <c r="E1059" s="6">
        <v>5.9600000000000009</v>
      </c>
      <c r="F1059" s="6">
        <v>30</v>
      </c>
      <c r="G1059" s="6" t="s">
        <v>202</v>
      </c>
      <c r="H1059" s="6" t="s">
        <v>152</v>
      </c>
      <c r="I1059" s="6" t="s">
        <v>27</v>
      </c>
      <c r="J1059" s="7">
        <v>42276</v>
      </c>
      <c r="K1059" s="12">
        <f>Ventas[[#This Row],[Unit Price]]*Ventas[[#This Row],[Quantity]]</f>
        <v>223.5</v>
      </c>
      <c r="L1059" s="12">
        <f>Ventas[[#This Row],[Unit Cost]]*Ventas[[#This Row],[Quantity]]</f>
        <v>178.8</v>
      </c>
      <c r="M1059" s="14">
        <f>Ventas[[#This Row],[Ingresos]]-Ventas[[#This Row],[Costes]]</f>
        <v>44.699999999999989</v>
      </c>
      <c r="N1059" s="14" t="str">
        <f>_xlfn.XLOOKUP(Ventas[[#This Row],[Ship Country]],[1]!Countries[Ship Country],[1]!Countries[Area],"No registrado")</f>
        <v>Sud America</v>
      </c>
      <c r="O1059" s="14" t="str">
        <f>_xlfn.XLOOKUP(Ventas[[#This Row],[Ship Country]],[1]!Countries[Ship Country],[1]!Countries[Continent],"No existe")</f>
        <v>America</v>
      </c>
      <c r="P1059" s="15" t="str">
        <f>_xlfn.XLOOKUP(Ventas[[#This Row],[Category]],[2]!ProdManager[Category],[2]!ProdManager[Prod_Manager])</f>
        <v>John Matter</v>
      </c>
      <c r="Q1059" s="15">
        <f>YEAR(Ventas[[#This Row],[Order Date]])</f>
        <v>2015</v>
      </c>
      <c r="R1059" s="15" t="str">
        <f>TEXT(Ventas[[#This Row],[Order Date]],"MMM")</f>
        <v>sep</v>
      </c>
    </row>
    <row r="1060" spans="1:18" x14ac:dyDescent="0.25">
      <c r="A1060" s="4">
        <v>10650</v>
      </c>
      <c r="B1060" s="4" t="s">
        <v>87</v>
      </c>
      <c r="C1060" s="4" t="s">
        <v>29</v>
      </c>
      <c r="D1060" s="4">
        <v>25.89</v>
      </c>
      <c r="E1060" s="4">
        <v>19.4175</v>
      </c>
      <c r="F1060" s="4">
        <v>30</v>
      </c>
      <c r="G1060" s="4" t="s">
        <v>202</v>
      </c>
      <c r="H1060" s="4" t="s">
        <v>152</v>
      </c>
      <c r="I1060" s="4" t="s">
        <v>27</v>
      </c>
      <c r="J1060" s="5">
        <v>42276</v>
      </c>
      <c r="K1060" s="12">
        <f>Ventas[[#This Row],[Unit Price]]*Ventas[[#This Row],[Quantity]]</f>
        <v>776.7</v>
      </c>
      <c r="L1060" s="12">
        <f>Ventas[[#This Row],[Unit Cost]]*Ventas[[#This Row],[Quantity]]</f>
        <v>582.52499999999998</v>
      </c>
      <c r="M1060" s="14">
        <f>Ventas[[#This Row],[Ingresos]]-Ventas[[#This Row],[Costes]]</f>
        <v>194.17500000000007</v>
      </c>
      <c r="N1060" s="14" t="str">
        <f>_xlfn.XLOOKUP(Ventas[[#This Row],[Ship Country]],[1]!Countries[Ship Country],[1]!Countries[Area],"No registrado")</f>
        <v>Sud America</v>
      </c>
      <c r="O1060" s="14" t="str">
        <f>_xlfn.XLOOKUP(Ventas[[#This Row],[Ship Country]],[1]!Countries[Ship Country],[1]!Countries[Continent],"No existe")</f>
        <v>America</v>
      </c>
      <c r="P1060" s="15" t="str">
        <f>_xlfn.XLOOKUP(Ventas[[#This Row],[Category]],[2]!ProdManager[Category],[2]!ProdManager[Prod_Manager])</f>
        <v>Peter Stone</v>
      </c>
      <c r="Q1060" s="15">
        <f>YEAR(Ventas[[#This Row],[Order Date]])</f>
        <v>2015</v>
      </c>
      <c r="R1060" s="15" t="str">
        <f>TEXT(Ventas[[#This Row],[Order Date]],"MMM")</f>
        <v>sep</v>
      </c>
    </row>
    <row r="1061" spans="1:18" x14ac:dyDescent="0.25">
      <c r="A1061" s="6">
        <v>10650</v>
      </c>
      <c r="B1061" s="6" t="s">
        <v>58</v>
      </c>
      <c r="C1061" s="6" t="s">
        <v>46</v>
      </c>
      <c r="D1061" s="6">
        <v>32.799999999999997</v>
      </c>
      <c r="E1061" s="6">
        <v>25.584</v>
      </c>
      <c r="F1061" s="6">
        <v>25</v>
      </c>
      <c r="G1061" s="6" t="s">
        <v>202</v>
      </c>
      <c r="H1061" s="6" t="s">
        <v>152</v>
      </c>
      <c r="I1061" s="6" t="s">
        <v>27</v>
      </c>
      <c r="J1061" s="7">
        <v>42276</v>
      </c>
      <c r="K1061" s="12">
        <f>Ventas[[#This Row],[Unit Price]]*Ventas[[#This Row],[Quantity]]</f>
        <v>819.99999999999989</v>
      </c>
      <c r="L1061" s="12">
        <f>Ventas[[#This Row],[Unit Cost]]*Ventas[[#This Row],[Quantity]]</f>
        <v>639.6</v>
      </c>
      <c r="M1061" s="14">
        <f>Ventas[[#This Row],[Ingresos]]-Ventas[[#This Row],[Costes]]</f>
        <v>180.39999999999986</v>
      </c>
      <c r="N1061" s="14" t="str">
        <f>_xlfn.XLOOKUP(Ventas[[#This Row],[Ship Country]],[1]!Countries[Ship Country],[1]!Countries[Area],"No registrado")</f>
        <v>Sud America</v>
      </c>
      <c r="O1061" s="14" t="str">
        <f>_xlfn.XLOOKUP(Ventas[[#This Row],[Ship Country]],[1]!Countries[Ship Country],[1]!Countries[Continent],"No existe")</f>
        <v>America</v>
      </c>
      <c r="P1061" s="15" t="str">
        <f>_xlfn.XLOOKUP(Ventas[[#This Row],[Category]],[2]!ProdManager[Category],[2]!ProdManager[Prod_Manager])</f>
        <v>John Matter</v>
      </c>
      <c r="Q1061" s="15">
        <f>YEAR(Ventas[[#This Row],[Order Date]])</f>
        <v>2015</v>
      </c>
      <c r="R1061" s="15" t="str">
        <f>TEXT(Ventas[[#This Row],[Order Date]],"MMM")</f>
        <v>sep</v>
      </c>
    </row>
    <row r="1062" spans="1:18" x14ac:dyDescent="0.25">
      <c r="A1062" s="4">
        <v>10651</v>
      </c>
      <c r="B1062" s="4" t="s">
        <v>32</v>
      </c>
      <c r="C1062" s="4" t="s">
        <v>10</v>
      </c>
      <c r="D1062" s="4">
        <v>21</v>
      </c>
      <c r="E1062" s="4">
        <v>17.220000000000002</v>
      </c>
      <c r="F1062" s="4">
        <v>20</v>
      </c>
      <c r="G1062" s="4" t="s">
        <v>160</v>
      </c>
      <c r="H1062" s="4" t="s">
        <v>161</v>
      </c>
      <c r="I1062" s="4" t="s">
        <v>21</v>
      </c>
      <c r="J1062" s="5">
        <v>42279</v>
      </c>
      <c r="K1062" s="12">
        <f>Ventas[[#This Row],[Unit Price]]*Ventas[[#This Row],[Quantity]]</f>
        <v>420</v>
      </c>
      <c r="L1062" s="12">
        <f>Ventas[[#This Row],[Unit Cost]]*Ventas[[#This Row],[Quantity]]</f>
        <v>344.40000000000003</v>
      </c>
      <c r="M1062" s="14">
        <f>Ventas[[#This Row],[Ingresos]]-Ventas[[#This Row],[Costes]]</f>
        <v>75.599999999999966</v>
      </c>
      <c r="N1062" s="14" t="str">
        <f>_xlfn.XLOOKUP(Ventas[[#This Row],[Ship Country]],[1]!Countries[Ship Country],[1]!Countries[Area],"No registrado")</f>
        <v>Nord Europe</v>
      </c>
      <c r="O1062" s="14" t="str">
        <f>_xlfn.XLOOKUP(Ventas[[#This Row],[Ship Country]],[1]!Countries[Ship Country],[1]!Countries[Continent],"No existe")</f>
        <v>Europe</v>
      </c>
      <c r="P1062" s="15" t="str">
        <f>_xlfn.XLOOKUP(Ventas[[#This Row],[Category]],[2]!ProdManager[Category],[2]!ProdManager[Prod_Manager])</f>
        <v>Marc Caine</v>
      </c>
      <c r="Q1062" s="15">
        <f>YEAR(Ventas[[#This Row],[Order Date]])</f>
        <v>2015</v>
      </c>
      <c r="R1062" s="15" t="str">
        <f>TEXT(Ventas[[#This Row],[Order Date]],"MMM")</f>
        <v>oct</v>
      </c>
    </row>
    <row r="1063" spans="1:18" x14ac:dyDescent="0.25">
      <c r="A1063" s="6">
        <v>10651</v>
      </c>
      <c r="B1063" s="6" t="s">
        <v>130</v>
      </c>
      <c r="C1063" s="6" t="s">
        <v>35</v>
      </c>
      <c r="D1063" s="6">
        <v>9.1999999999999993</v>
      </c>
      <c r="E1063" s="6">
        <v>6.0719999999999992</v>
      </c>
      <c r="F1063" s="6">
        <v>12</v>
      </c>
      <c r="G1063" s="6" t="s">
        <v>160</v>
      </c>
      <c r="H1063" s="6" t="s">
        <v>161</v>
      </c>
      <c r="I1063" s="6" t="s">
        <v>21</v>
      </c>
      <c r="J1063" s="7">
        <v>42279</v>
      </c>
      <c r="K1063" s="12">
        <f>Ventas[[#This Row],[Unit Price]]*Ventas[[#This Row],[Quantity]]</f>
        <v>110.39999999999999</v>
      </c>
      <c r="L1063" s="12">
        <f>Ventas[[#This Row],[Unit Cost]]*Ventas[[#This Row],[Quantity]]</f>
        <v>72.86399999999999</v>
      </c>
      <c r="M1063" s="14">
        <f>Ventas[[#This Row],[Ingresos]]-Ventas[[#This Row],[Costes]]</f>
        <v>37.536000000000001</v>
      </c>
      <c r="N1063" s="14" t="str">
        <f>_xlfn.XLOOKUP(Ventas[[#This Row],[Ship Country]],[1]!Countries[Ship Country],[1]!Countries[Area],"No registrado")</f>
        <v>Nord Europe</v>
      </c>
      <c r="O1063" s="14" t="str">
        <f>_xlfn.XLOOKUP(Ventas[[#This Row],[Ship Country]],[1]!Countries[Ship Country],[1]!Countries[Continent],"No existe")</f>
        <v>Europe</v>
      </c>
      <c r="P1063" s="15" t="str">
        <f>_xlfn.XLOOKUP(Ventas[[#This Row],[Category]],[2]!ProdManager[Category],[2]!ProdManager[Prod_Manager])</f>
        <v>Lydia Sinn</v>
      </c>
      <c r="Q1063" s="15">
        <f>YEAR(Ventas[[#This Row],[Order Date]])</f>
        <v>2015</v>
      </c>
      <c r="R1063" s="15" t="str">
        <f>TEXT(Ventas[[#This Row],[Order Date]],"MMM")</f>
        <v>oct</v>
      </c>
    </row>
    <row r="1064" spans="1:18" x14ac:dyDescent="0.25">
      <c r="A1064" s="4">
        <v>10652</v>
      </c>
      <c r="B1064" s="4" t="s">
        <v>87</v>
      </c>
      <c r="C1064" s="4" t="s">
        <v>29</v>
      </c>
      <c r="D1064" s="4">
        <v>25.89</v>
      </c>
      <c r="E1064" s="4">
        <v>20.453100000000003</v>
      </c>
      <c r="F1064" s="4">
        <v>2</v>
      </c>
      <c r="G1064" s="4" t="s">
        <v>243</v>
      </c>
      <c r="H1064" s="4" t="s">
        <v>244</v>
      </c>
      <c r="I1064" s="4" t="s">
        <v>27</v>
      </c>
      <c r="J1064" s="5">
        <v>42279</v>
      </c>
      <c r="K1064" s="12">
        <f>Ventas[[#This Row],[Unit Price]]*Ventas[[#This Row],[Quantity]]</f>
        <v>51.78</v>
      </c>
      <c r="L1064" s="12">
        <f>Ventas[[#This Row],[Unit Cost]]*Ventas[[#This Row],[Quantity]]</f>
        <v>40.906200000000005</v>
      </c>
      <c r="M1064" s="14">
        <f>Ventas[[#This Row],[Ingresos]]-Ventas[[#This Row],[Costes]]</f>
        <v>10.873799999999996</v>
      </c>
      <c r="N1064" s="14" t="str">
        <f>_xlfn.XLOOKUP(Ventas[[#This Row],[Ship Country]],[1]!Countries[Ship Country],[1]!Countries[Area],"No registrado")</f>
        <v>Sud America</v>
      </c>
      <c r="O1064" s="14" t="str">
        <f>_xlfn.XLOOKUP(Ventas[[#This Row],[Ship Country]],[1]!Countries[Ship Country],[1]!Countries[Continent],"No existe")</f>
        <v>America</v>
      </c>
      <c r="P1064" s="15" t="str">
        <f>_xlfn.XLOOKUP(Ventas[[#This Row],[Category]],[2]!ProdManager[Category],[2]!ProdManager[Prod_Manager])</f>
        <v>Peter Stone</v>
      </c>
      <c r="Q1064" s="15">
        <f>YEAR(Ventas[[#This Row],[Order Date]])</f>
        <v>2015</v>
      </c>
      <c r="R1064" s="15" t="str">
        <f>TEXT(Ventas[[#This Row],[Order Date]],"MMM")</f>
        <v>oct</v>
      </c>
    </row>
    <row r="1065" spans="1:18" x14ac:dyDescent="0.25">
      <c r="A1065" s="6">
        <v>10652</v>
      </c>
      <c r="B1065" s="6" t="s">
        <v>9</v>
      </c>
      <c r="C1065" s="6" t="s">
        <v>10</v>
      </c>
      <c r="D1065" s="6">
        <v>14</v>
      </c>
      <c r="E1065" s="6">
        <v>10.64</v>
      </c>
      <c r="F1065" s="6">
        <v>20</v>
      </c>
      <c r="G1065" s="6" t="s">
        <v>243</v>
      </c>
      <c r="H1065" s="6" t="s">
        <v>244</v>
      </c>
      <c r="I1065" s="6" t="s">
        <v>27</v>
      </c>
      <c r="J1065" s="7">
        <v>42279</v>
      </c>
      <c r="K1065" s="12">
        <f>Ventas[[#This Row],[Unit Price]]*Ventas[[#This Row],[Quantity]]</f>
        <v>280</v>
      </c>
      <c r="L1065" s="12">
        <f>Ventas[[#This Row],[Unit Cost]]*Ventas[[#This Row],[Quantity]]</f>
        <v>212.8</v>
      </c>
      <c r="M1065" s="14">
        <f>Ventas[[#This Row],[Ingresos]]-Ventas[[#This Row],[Costes]]</f>
        <v>67.199999999999989</v>
      </c>
      <c r="N1065" s="14" t="str">
        <f>_xlfn.XLOOKUP(Ventas[[#This Row],[Ship Country]],[1]!Countries[Ship Country],[1]!Countries[Area],"No registrado")</f>
        <v>Sud America</v>
      </c>
      <c r="O1065" s="14" t="str">
        <f>_xlfn.XLOOKUP(Ventas[[#This Row],[Ship Country]],[1]!Countries[Ship Country],[1]!Countries[Continent],"No existe")</f>
        <v>America</v>
      </c>
      <c r="P1065" s="15" t="str">
        <f>_xlfn.XLOOKUP(Ventas[[#This Row],[Category]],[2]!ProdManager[Category],[2]!ProdManager[Prod_Manager])</f>
        <v>Marc Caine</v>
      </c>
      <c r="Q1065" s="15">
        <f>YEAR(Ventas[[#This Row],[Order Date]])</f>
        <v>2015</v>
      </c>
      <c r="R1065" s="15" t="str">
        <f>TEXT(Ventas[[#This Row],[Order Date]],"MMM")</f>
        <v>oct</v>
      </c>
    </row>
    <row r="1066" spans="1:18" x14ac:dyDescent="0.25">
      <c r="A1066" s="4">
        <v>10653</v>
      </c>
      <c r="B1066" s="4" t="s">
        <v>56</v>
      </c>
      <c r="C1066" s="4" t="s">
        <v>35</v>
      </c>
      <c r="D1066" s="4">
        <v>17.45</v>
      </c>
      <c r="E1066" s="4">
        <v>11.342499999999999</v>
      </c>
      <c r="F1066" s="4">
        <v>30</v>
      </c>
      <c r="G1066" s="4" t="s">
        <v>99</v>
      </c>
      <c r="H1066" s="4" t="s">
        <v>100</v>
      </c>
      <c r="I1066" s="4" t="s">
        <v>21</v>
      </c>
      <c r="J1066" s="5">
        <v>42280</v>
      </c>
      <c r="K1066" s="12">
        <f>Ventas[[#This Row],[Unit Price]]*Ventas[[#This Row],[Quantity]]</f>
        <v>523.5</v>
      </c>
      <c r="L1066" s="12">
        <f>Ventas[[#This Row],[Unit Cost]]*Ventas[[#This Row],[Quantity]]</f>
        <v>340.27499999999998</v>
      </c>
      <c r="M1066" s="14">
        <f>Ventas[[#This Row],[Ingresos]]-Ventas[[#This Row],[Costes]]</f>
        <v>183.22500000000002</v>
      </c>
      <c r="N1066" s="14" t="str">
        <f>_xlfn.XLOOKUP(Ventas[[#This Row],[Ship Country]],[1]!Countries[Ship Country],[1]!Countries[Area],"No registrado")</f>
        <v>Nord Europe</v>
      </c>
      <c r="O1066" s="14" t="str">
        <f>_xlfn.XLOOKUP(Ventas[[#This Row],[Ship Country]],[1]!Countries[Ship Country],[1]!Countries[Continent],"No existe")</f>
        <v>Europe</v>
      </c>
      <c r="P1066" s="15" t="str">
        <f>_xlfn.XLOOKUP(Ventas[[#This Row],[Category]],[2]!ProdManager[Category],[2]!ProdManager[Prod_Manager])</f>
        <v>Lydia Sinn</v>
      </c>
      <c r="Q1066" s="15">
        <f>YEAR(Ventas[[#This Row],[Order Date]])</f>
        <v>2015</v>
      </c>
      <c r="R1066" s="15" t="str">
        <f>TEXT(Ventas[[#This Row],[Order Date]],"MMM")</f>
        <v>oct</v>
      </c>
    </row>
    <row r="1067" spans="1:18" x14ac:dyDescent="0.25">
      <c r="A1067" s="6">
        <v>10653</v>
      </c>
      <c r="B1067" s="6" t="s">
        <v>40</v>
      </c>
      <c r="C1067" s="6" t="s">
        <v>15</v>
      </c>
      <c r="D1067" s="6">
        <v>34</v>
      </c>
      <c r="E1067" s="6">
        <v>27.540000000000003</v>
      </c>
      <c r="F1067" s="6">
        <v>20</v>
      </c>
      <c r="G1067" s="6" t="s">
        <v>99</v>
      </c>
      <c r="H1067" s="6" t="s">
        <v>100</v>
      </c>
      <c r="I1067" s="6" t="s">
        <v>21</v>
      </c>
      <c r="J1067" s="7">
        <v>42280</v>
      </c>
      <c r="K1067" s="12">
        <f>Ventas[[#This Row],[Unit Price]]*Ventas[[#This Row],[Quantity]]</f>
        <v>680</v>
      </c>
      <c r="L1067" s="12">
        <f>Ventas[[#This Row],[Unit Cost]]*Ventas[[#This Row],[Quantity]]</f>
        <v>550.80000000000007</v>
      </c>
      <c r="M1067" s="14">
        <f>Ventas[[#This Row],[Ingresos]]-Ventas[[#This Row],[Costes]]</f>
        <v>129.19999999999993</v>
      </c>
      <c r="N1067" s="14" t="str">
        <f>_xlfn.XLOOKUP(Ventas[[#This Row],[Ship Country]],[1]!Countries[Ship Country],[1]!Countries[Area],"No registrado")</f>
        <v>Nord Europe</v>
      </c>
      <c r="O1067" s="14" t="str">
        <f>_xlfn.XLOOKUP(Ventas[[#This Row],[Ship Country]],[1]!Countries[Ship Country],[1]!Countries[Continent],"No existe")</f>
        <v>Europe</v>
      </c>
      <c r="P1067" s="15" t="str">
        <f>_xlfn.XLOOKUP(Ventas[[#This Row],[Category]],[2]!ProdManager[Category],[2]!ProdManager[Prod_Manager])</f>
        <v>Peter Stone</v>
      </c>
      <c r="Q1067" s="15">
        <f>YEAR(Ventas[[#This Row],[Order Date]])</f>
        <v>2015</v>
      </c>
      <c r="R1067" s="15" t="str">
        <f>TEXT(Ventas[[#This Row],[Order Date]],"MMM")</f>
        <v>oct</v>
      </c>
    </row>
    <row r="1068" spans="1:18" x14ac:dyDescent="0.25">
      <c r="A1068" s="4">
        <v>10654</v>
      </c>
      <c r="B1068" s="4" t="s">
        <v>42</v>
      </c>
      <c r="C1068" s="4" t="s">
        <v>43</v>
      </c>
      <c r="D1068" s="4">
        <v>18</v>
      </c>
      <c r="E1068" s="4">
        <v>16.560000000000002</v>
      </c>
      <c r="F1068" s="4">
        <v>20</v>
      </c>
      <c r="G1068" s="4" t="s">
        <v>123</v>
      </c>
      <c r="H1068" s="4" t="s">
        <v>124</v>
      </c>
      <c r="I1068" s="4" t="s">
        <v>90</v>
      </c>
      <c r="J1068" s="5">
        <v>42280</v>
      </c>
      <c r="K1068" s="12">
        <f>Ventas[[#This Row],[Unit Price]]*Ventas[[#This Row],[Quantity]]</f>
        <v>360</v>
      </c>
      <c r="L1068" s="12">
        <f>Ventas[[#This Row],[Unit Cost]]*Ventas[[#This Row],[Quantity]]</f>
        <v>331.20000000000005</v>
      </c>
      <c r="M1068" s="14">
        <f>Ventas[[#This Row],[Ingresos]]-Ventas[[#This Row],[Costes]]</f>
        <v>28.799999999999955</v>
      </c>
      <c r="N1068" s="14" t="str">
        <f>_xlfn.XLOOKUP(Ventas[[#This Row],[Ship Country]],[1]!Countries[Ship Country],[1]!Countries[Area],"No registrado")</f>
        <v>Nord Europe</v>
      </c>
      <c r="O1068" s="14" t="str">
        <f>_xlfn.XLOOKUP(Ventas[[#This Row],[Ship Country]],[1]!Countries[Ship Country],[1]!Countries[Continent],"No existe")</f>
        <v>Europe</v>
      </c>
      <c r="P1068" s="15" t="str">
        <f>_xlfn.XLOOKUP(Ventas[[#This Row],[Category]],[2]!ProdManager[Category],[2]!ProdManager[Prod_Manager])</f>
        <v>John Matter</v>
      </c>
      <c r="Q1068" s="15">
        <f>YEAR(Ventas[[#This Row],[Order Date]])</f>
        <v>2015</v>
      </c>
      <c r="R1068" s="15" t="str">
        <f>TEXT(Ventas[[#This Row],[Order Date]],"MMM")</f>
        <v>oct</v>
      </c>
    </row>
    <row r="1069" spans="1:18" x14ac:dyDescent="0.25">
      <c r="A1069" s="6">
        <v>10654</v>
      </c>
      <c r="B1069" s="6" t="s">
        <v>145</v>
      </c>
      <c r="C1069" s="6" t="s">
        <v>46</v>
      </c>
      <c r="D1069" s="6">
        <v>7.45</v>
      </c>
      <c r="E1069" s="6">
        <v>6.0345000000000004</v>
      </c>
      <c r="F1069" s="6">
        <v>6</v>
      </c>
      <c r="G1069" s="6" t="s">
        <v>123</v>
      </c>
      <c r="H1069" s="6" t="s">
        <v>124</v>
      </c>
      <c r="I1069" s="6" t="s">
        <v>90</v>
      </c>
      <c r="J1069" s="7">
        <v>42280</v>
      </c>
      <c r="K1069" s="12">
        <f>Ventas[[#This Row],[Unit Price]]*Ventas[[#This Row],[Quantity]]</f>
        <v>44.7</v>
      </c>
      <c r="L1069" s="12">
        <f>Ventas[[#This Row],[Unit Cost]]*Ventas[[#This Row],[Quantity]]</f>
        <v>36.207000000000001</v>
      </c>
      <c r="M1069" s="14">
        <f>Ventas[[#This Row],[Ingresos]]-Ventas[[#This Row],[Costes]]</f>
        <v>8.4930000000000021</v>
      </c>
      <c r="N1069" s="14" t="str">
        <f>_xlfn.XLOOKUP(Ventas[[#This Row],[Ship Country]],[1]!Countries[Ship Country],[1]!Countries[Area],"No registrado")</f>
        <v>Nord Europe</v>
      </c>
      <c r="O1069" s="14" t="str">
        <f>_xlfn.XLOOKUP(Ventas[[#This Row],[Ship Country]],[1]!Countries[Ship Country],[1]!Countries[Continent],"No existe")</f>
        <v>Europe</v>
      </c>
      <c r="P1069" s="15" t="str">
        <f>_xlfn.XLOOKUP(Ventas[[#This Row],[Category]],[2]!ProdManager[Category],[2]!ProdManager[Prod_Manager])</f>
        <v>John Matter</v>
      </c>
      <c r="Q1069" s="15">
        <f>YEAR(Ventas[[#This Row],[Order Date]])</f>
        <v>2015</v>
      </c>
      <c r="R1069" s="15" t="str">
        <f>TEXT(Ventas[[#This Row],[Order Date]],"MMM")</f>
        <v>oct</v>
      </c>
    </row>
    <row r="1070" spans="1:18" x14ac:dyDescent="0.25">
      <c r="A1070" s="4">
        <v>10654</v>
      </c>
      <c r="B1070" s="4" t="s">
        <v>169</v>
      </c>
      <c r="C1070" s="4" t="s">
        <v>24</v>
      </c>
      <c r="D1070" s="4">
        <v>22</v>
      </c>
      <c r="E1070" s="4">
        <v>17.82</v>
      </c>
      <c r="F1070" s="4">
        <v>12</v>
      </c>
      <c r="G1070" s="4" t="s">
        <v>123</v>
      </c>
      <c r="H1070" s="4" t="s">
        <v>124</v>
      </c>
      <c r="I1070" s="4" t="s">
        <v>90</v>
      </c>
      <c r="J1070" s="5">
        <v>42280</v>
      </c>
      <c r="K1070" s="12">
        <f>Ventas[[#This Row],[Unit Price]]*Ventas[[#This Row],[Quantity]]</f>
        <v>264</v>
      </c>
      <c r="L1070" s="12">
        <f>Ventas[[#This Row],[Unit Cost]]*Ventas[[#This Row],[Quantity]]</f>
        <v>213.84</v>
      </c>
      <c r="M1070" s="14">
        <f>Ventas[[#This Row],[Ingresos]]-Ventas[[#This Row],[Costes]]</f>
        <v>50.16</v>
      </c>
      <c r="N1070" s="14" t="str">
        <f>_xlfn.XLOOKUP(Ventas[[#This Row],[Ship Country]],[1]!Countries[Ship Country],[1]!Countries[Area],"No registrado")</f>
        <v>Nord Europe</v>
      </c>
      <c r="O1070" s="14" t="str">
        <f>_xlfn.XLOOKUP(Ventas[[#This Row],[Ship Country]],[1]!Countries[Ship Country],[1]!Countries[Continent],"No existe")</f>
        <v>Europe</v>
      </c>
      <c r="P1070" s="15" t="str">
        <f>_xlfn.XLOOKUP(Ventas[[#This Row],[Category]],[2]!ProdManager[Category],[2]!ProdManager[Prod_Manager])</f>
        <v>Lydia Sinn</v>
      </c>
      <c r="Q1070" s="15">
        <f>YEAR(Ventas[[#This Row],[Order Date]])</f>
        <v>2015</v>
      </c>
      <c r="R1070" s="15" t="str">
        <f>TEXT(Ventas[[#This Row],[Order Date]],"MMM")</f>
        <v>oct</v>
      </c>
    </row>
    <row r="1071" spans="1:18" x14ac:dyDescent="0.25">
      <c r="A1071" s="6">
        <v>10655</v>
      </c>
      <c r="B1071" s="6" t="s">
        <v>28</v>
      </c>
      <c r="C1071" s="6" t="s">
        <v>29</v>
      </c>
      <c r="D1071" s="6">
        <v>9.65</v>
      </c>
      <c r="E1071" s="6">
        <v>6.9480000000000004</v>
      </c>
      <c r="F1071" s="6">
        <v>20</v>
      </c>
      <c r="G1071" s="6" t="s">
        <v>143</v>
      </c>
      <c r="H1071" s="6" t="s">
        <v>144</v>
      </c>
      <c r="I1071" s="6" t="s">
        <v>116</v>
      </c>
      <c r="J1071" s="7">
        <v>42281</v>
      </c>
      <c r="K1071" s="12">
        <f>Ventas[[#This Row],[Unit Price]]*Ventas[[#This Row],[Quantity]]</f>
        <v>193</v>
      </c>
      <c r="L1071" s="12">
        <f>Ventas[[#This Row],[Unit Cost]]*Ventas[[#This Row],[Quantity]]</f>
        <v>138.96</v>
      </c>
      <c r="M1071" s="14">
        <f>Ventas[[#This Row],[Ingresos]]-Ventas[[#This Row],[Costes]]</f>
        <v>54.039999999999992</v>
      </c>
      <c r="N1071" s="14" t="str">
        <f>_xlfn.XLOOKUP(Ventas[[#This Row],[Ship Country]],[1]!Countries[Ship Country],[1]!Countries[Area],"No registrado")</f>
        <v>Sud Europe</v>
      </c>
      <c r="O1071" s="14" t="str">
        <f>_xlfn.XLOOKUP(Ventas[[#This Row],[Ship Country]],[1]!Countries[Ship Country],[1]!Countries[Continent],"No existe")</f>
        <v>Europe</v>
      </c>
      <c r="P1071" s="15" t="str">
        <f>_xlfn.XLOOKUP(Ventas[[#This Row],[Category]],[2]!ProdManager[Category],[2]!ProdManager[Prod_Manager])</f>
        <v>Peter Stone</v>
      </c>
      <c r="Q1071" s="15">
        <f>YEAR(Ventas[[#This Row],[Order Date]])</f>
        <v>2015</v>
      </c>
      <c r="R1071" s="15" t="str">
        <f>TEXT(Ventas[[#This Row],[Order Date]],"MMM")</f>
        <v>oct</v>
      </c>
    </row>
    <row r="1072" spans="1:18" x14ac:dyDescent="0.25">
      <c r="A1072" s="4">
        <v>10656</v>
      </c>
      <c r="B1072" s="4" t="s">
        <v>17</v>
      </c>
      <c r="C1072" s="4" t="s">
        <v>18</v>
      </c>
      <c r="D1072" s="4">
        <v>23.25</v>
      </c>
      <c r="E1072" s="4">
        <v>19.065000000000001</v>
      </c>
      <c r="F1072" s="4">
        <v>3</v>
      </c>
      <c r="G1072" s="4" t="s">
        <v>255</v>
      </c>
      <c r="H1072" s="4" t="s">
        <v>256</v>
      </c>
      <c r="I1072" s="4" t="s">
        <v>84</v>
      </c>
      <c r="J1072" s="5">
        <v>42282</v>
      </c>
      <c r="K1072" s="12">
        <f>Ventas[[#This Row],[Unit Price]]*Ventas[[#This Row],[Quantity]]</f>
        <v>69.75</v>
      </c>
      <c r="L1072" s="12">
        <f>Ventas[[#This Row],[Unit Cost]]*Ventas[[#This Row],[Quantity]]</f>
        <v>57.195000000000007</v>
      </c>
      <c r="M1072" s="14">
        <f>Ventas[[#This Row],[Ingresos]]-Ventas[[#This Row],[Costes]]</f>
        <v>12.554999999999993</v>
      </c>
      <c r="N1072" s="14" t="str">
        <f>_xlfn.XLOOKUP(Ventas[[#This Row],[Ship Country]],[1]!Countries[Ship Country],[1]!Countries[Area],"No registrado")</f>
        <v>Nord America</v>
      </c>
      <c r="O1072" s="14" t="str">
        <f>_xlfn.XLOOKUP(Ventas[[#This Row],[Ship Country]],[1]!Countries[Ship Country],[1]!Countries[Continent],"No existe")</f>
        <v>America</v>
      </c>
      <c r="P1072" s="15" t="str">
        <f>_xlfn.XLOOKUP(Ventas[[#This Row],[Category]],[2]!ProdManager[Category],[2]!ProdManager[Prod_Manager])</f>
        <v>Marc Caine</v>
      </c>
      <c r="Q1072" s="15">
        <f>YEAR(Ventas[[#This Row],[Order Date]])</f>
        <v>2015</v>
      </c>
      <c r="R1072" s="15" t="str">
        <f>TEXT(Ventas[[#This Row],[Order Date]],"MMM")</f>
        <v>oct</v>
      </c>
    </row>
    <row r="1073" spans="1:18" x14ac:dyDescent="0.25">
      <c r="A1073" s="6">
        <v>10656</v>
      </c>
      <c r="B1073" s="6" t="s">
        <v>122</v>
      </c>
      <c r="C1073" s="6" t="s">
        <v>24</v>
      </c>
      <c r="D1073" s="6">
        <v>19.45</v>
      </c>
      <c r="E1073" s="6">
        <v>13.614999999999998</v>
      </c>
      <c r="F1073" s="6">
        <v>28</v>
      </c>
      <c r="G1073" s="6" t="s">
        <v>255</v>
      </c>
      <c r="H1073" s="6" t="s">
        <v>256</v>
      </c>
      <c r="I1073" s="6" t="s">
        <v>84</v>
      </c>
      <c r="J1073" s="7">
        <v>42282</v>
      </c>
      <c r="K1073" s="12">
        <f>Ventas[[#This Row],[Unit Price]]*Ventas[[#This Row],[Quantity]]</f>
        <v>544.6</v>
      </c>
      <c r="L1073" s="12">
        <f>Ventas[[#This Row],[Unit Cost]]*Ventas[[#This Row],[Quantity]]</f>
        <v>381.21999999999997</v>
      </c>
      <c r="M1073" s="14">
        <f>Ventas[[#This Row],[Ingresos]]-Ventas[[#This Row],[Costes]]</f>
        <v>163.38000000000005</v>
      </c>
      <c r="N1073" s="14" t="str">
        <f>_xlfn.XLOOKUP(Ventas[[#This Row],[Ship Country]],[1]!Countries[Ship Country],[1]!Countries[Area],"No registrado")</f>
        <v>Nord America</v>
      </c>
      <c r="O1073" s="14" t="str">
        <f>_xlfn.XLOOKUP(Ventas[[#This Row],[Ship Country]],[1]!Countries[Ship Country],[1]!Countries[Continent],"No existe")</f>
        <v>America</v>
      </c>
      <c r="P1073" s="15" t="str">
        <f>_xlfn.XLOOKUP(Ventas[[#This Row],[Category]],[2]!ProdManager[Category],[2]!ProdManager[Prod_Manager])</f>
        <v>Lydia Sinn</v>
      </c>
      <c r="Q1073" s="15">
        <f>YEAR(Ventas[[#This Row],[Order Date]])</f>
        <v>2015</v>
      </c>
      <c r="R1073" s="15" t="str">
        <f>TEXT(Ventas[[#This Row],[Order Date]],"MMM")</f>
        <v>oct</v>
      </c>
    </row>
    <row r="1074" spans="1:18" x14ac:dyDescent="0.25">
      <c r="A1074" s="4">
        <v>10656</v>
      </c>
      <c r="B1074" s="4" t="s">
        <v>195</v>
      </c>
      <c r="C1074" s="4" t="s">
        <v>35</v>
      </c>
      <c r="D1074" s="4">
        <v>9.5</v>
      </c>
      <c r="E1074" s="4">
        <v>6.4599999999999991</v>
      </c>
      <c r="F1074" s="4">
        <v>6</v>
      </c>
      <c r="G1074" s="4" t="s">
        <v>255</v>
      </c>
      <c r="H1074" s="4" t="s">
        <v>256</v>
      </c>
      <c r="I1074" s="4" t="s">
        <v>84</v>
      </c>
      <c r="J1074" s="5">
        <v>42282</v>
      </c>
      <c r="K1074" s="12">
        <f>Ventas[[#This Row],[Unit Price]]*Ventas[[#This Row],[Quantity]]</f>
        <v>57</v>
      </c>
      <c r="L1074" s="12">
        <f>Ventas[[#This Row],[Unit Cost]]*Ventas[[#This Row],[Quantity]]</f>
        <v>38.759999999999991</v>
      </c>
      <c r="M1074" s="14">
        <f>Ventas[[#This Row],[Ingresos]]-Ventas[[#This Row],[Costes]]</f>
        <v>18.240000000000009</v>
      </c>
      <c r="N1074" s="14" t="str">
        <f>_xlfn.XLOOKUP(Ventas[[#This Row],[Ship Country]],[1]!Countries[Ship Country],[1]!Countries[Area],"No registrado")</f>
        <v>Nord America</v>
      </c>
      <c r="O1074" s="14" t="str">
        <f>_xlfn.XLOOKUP(Ventas[[#This Row],[Ship Country]],[1]!Countries[Ship Country],[1]!Countries[Continent],"No existe")</f>
        <v>America</v>
      </c>
      <c r="P1074" s="15" t="str">
        <f>_xlfn.XLOOKUP(Ventas[[#This Row],[Category]],[2]!ProdManager[Category],[2]!ProdManager[Prod_Manager])</f>
        <v>Lydia Sinn</v>
      </c>
      <c r="Q1074" s="15">
        <f>YEAR(Ventas[[#This Row],[Order Date]])</f>
        <v>2015</v>
      </c>
      <c r="R1074" s="15" t="str">
        <f>TEXT(Ventas[[#This Row],[Order Date]],"MMM")</f>
        <v>oct</v>
      </c>
    </row>
    <row r="1075" spans="1:18" x14ac:dyDescent="0.25">
      <c r="A1075" s="6">
        <v>10657</v>
      </c>
      <c r="B1075" s="6" t="s">
        <v>40</v>
      </c>
      <c r="C1075" s="6" t="s">
        <v>15</v>
      </c>
      <c r="D1075" s="6">
        <v>34</v>
      </c>
      <c r="E1075" s="6">
        <v>28.22</v>
      </c>
      <c r="F1075" s="6">
        <v>30</v>
      </c>
      <c r="G1075" s="6" t="s">
        <v>182</v>
      </c>
      <c r="H1075" s="6" t="s">
        <v>183</v>
      </c>
      <c r="I1075" s="6" t="s">
        <v>84</v>
      </c>
      <c r="J1075" s="7">
        <v>42282</v>
      </c>
      <c r="K1075" s="12">
        <f>Ventas[[#This Row],[Unit Price]]*Ventas[[#This Row],[Quantity]]</f>
        <v>1020</v>
      </c>
      <c r="L1075" s="12">
        <f>Ventas[[#This Row],[Unit Cost]]*Ventas[[#This Row],[Quantity]]</f>
        <v>846.59999999999991</v>
      </c>
      <c r="M1075" s="14">
        <f>Ventas[[#This Row],[Ingresos]]-Ventas[[#This Row],[Costes]]</f>
        <v>173.40000000000009</v>
      </c>
      <c r="N1075" s="14" t="str">
        <f>_xlfn.XLOOKUP(Ventas[[#This Row],[Ship Country]],[1]!Countries[Ship Country],[1]!Countries[Area],"No registrado")</f>
        <v>Nord America</v>
      </c>
      <c r="O1075" s="14" t="str">
        <f>_xlfn.XLOOKUP(Ventas[[#This Row],[Ship Country]],[1]!Countries[Ship Country],[1]!Countries[Continent],"No existe")</f>
        <v>America</v>
      </c>
      <c r="P1075" s="15" t="str">
        <f>_xlfn.XLOOKUP(Ventas[[#This Row],[Category]],[2]!ProdManager[Category],[2]!ProdManager[Prod_Manager])</f>
        <v>Peter Stone</v>
      </c>
      <c r="Q1075" s="15">
        <f>YEAR(Ventas[[#This Row],[Order Date]])</f>
        <v>2015</v>
      </c>
      <c r="R1075" s="15" t="str">
        <f>TEXT(Ventas[[#This Row],[Order Date]],"MMM")</f>
        <v>oct</v>
      </c>
    </row>
    <row r="1076" spans="1:18" x14ac:dyDescent="0.25">
      <c r="A1076" s="4">
        <v>10657</v>
      </c>
      <c r="B1076" s="4" t="s">
        <v>134</v>
      </c>
      <c r="C1076" s="4" t="s">
        <v>24</v>
      </c>
      <c r="D1076" s="4">
        <v>15.5</v>
      </c>
      <c r="E1076" s="4">
        <v>11.315</v>
      </c>
      <c r="F1076" s="4">
        <v>50</v>
      </c>
      <c r="G1076" s="4" t="s">
        <v>182</v>
      </c>
      <c r="H1076" s="4" t="s">
        <v>183</v>
      </c>
      <c r="I1076" s="4" t="s">
        <v>84</v>
      </c>
      <c r="J1076" s="5">
        <v>42282</v>
      </c>
      <c r="K1076" s="12">
        <f>Ventas[[#This Row],[Unit Price]]*Ventas[[#This Row],[Quantity]]</f>
        <v>775</v>
      </c>
      <c r="L1076" s="12">
        <f>Ventas[[#This Row],[Unit Cost]]*Ventas[[#This Row],[Quantity]]</f>
        <v>565.75</v>
      </c>
      <c r="M1076" s="14">
        <f>Ventas[[#This Row],[Ingresos]]-Ventas[[#This Row],[Costes]]</f>
        <v>209.25</v>
      </c>
      <c r="N1076" s="14" t="str">
        <f>_xlfn.XLOOKUP(Ventas[[#This Row],[Ship Country]],[1]!Countries[Ship Country],[1]!Countries[Area],"No registrado")</f>
        <v>Nord America</v>
      </c>
      <c r="O1076" s="14" t="str">
        <f>_xlfn.XLOOKUP(Ventas[[#This Row],[Ship Country]],[1]!Countries[Ship Country],[1]!Countries[Continent],"No existe")</f>
        <v>America</v>
      </c>
      <c r="P1076" s="15" t="str">
        <f>_xlfn.XLOOKUP(Ventas[[#This Row],[Category]],[2]!ProdManager[Category],[2]!ProdManager[Prod_Manager])</f>
        <v>Lydia Sinn</v>
      </c>
      <c r="Q1076" s="15">
        <f>YEAR(Ventas[[#This Row],[Order Date]])</f>
        <v>2015</v>
      </c>
      <c r="R1076" s="15" t="str">
        <f>TEXT(Ventas[[#This Row],[Order Date]],"MMM")</f>
        <v>oct</v>
      </c>
    </row>
    <row r="1077" spans="1:18" x14ac:dyDescent="0.25">
      <c r="A1077" s="6">
        <v>10657</v>
      </c>
      <c r="B1077" s="6" t="s">
        <v>28</v>
      </c>
      <c r="C1077" s="6" t="s">
        <v>29</v>
      </c>
      <c r="D1077" s="6">
        <v>9.65</v>
      </c>
      <c r="E1077" s="6">
        <v>7.4305000000000003</v>
      </c>
      <c r="F1077" s="6">
        <v>24</v>
      </c>
      <c r="G1077" s="6" t="s">
        <v>182</v>
      </c>
      <c r="H1077" s="6" t="s">
        <v>183</v>
      </c>
      <c r="I1077" s="6" t="s">
        <v>84</v>
      </c>
      <c r="J1077" s="7">
        <v>42282</v>
      </c>
      <c r="K1077" s="12">
        <f>Ventas[[#This Row],[Unit Price]]*Ventas[[#This Row],[Quantity]]</f>
        <v>231.60000000000002</v>
      </c>
      <c r="L1077" s="12">
        <f>Ventas[[#This Row],[Unit Cost]]*Ventas[[#This Row],[Quantity]]</f>
        <v>178.33199999999999</v>
      </c>
      <c r="M1077" s="14">
        <f>Ventas[[#This Row],[Ingresos]]-Ventas[[#This Row],[Costes]]</f>
        <v>53.268000000000029</v>
      </c>
      <c r="N1077" s="14" t="str">
        <f>_xlfn.XLOOKUP(Ventas[[#This Row],[Ship Country]],[1]!Countries[Ship Country],[1]!Countries[Area],"No registrado")</f>
        <v>Nord America</v>
      </c>
      <c r="O1077" s="14" t="str">
        <f>_xlfn.XLOOKUP(Ventas[[#This Row],[Ship Country]],[1]!Countries[Ship Country],[1]!Countries[Continent],"No existe")</f>
        <v>America</v>
      </c>
      <c r="P1077" s="15" t="str">
        <f>_xlfn.XLOOKUP(Ventas[[#This Row],[Category]],[2]!ProdManager[Category],[2]!ProdManager[Prod_Manager])</f>
        <v>Peter Stone</v>
      </c>
      <c r="Q1077" s="15">
        <f>YEAR(Ventas[[#This Row],[Order Date]])</f>
        <v>2015</v>
      </c>
      <c r="R1077" s="15" t="str">
        <f>TEXT(Ventas[[#This Row],[Order Date]],"MMM")</f>
        <v>oct</v>
      </c>
    </row>
    <row r="1078" spans="1:18" x14ac:dyDescent="0.25">
      <c r="A1078" s="4">
        <v>10657</v>
      </c>
      <c r="B1078" s="4" t="s">
        <v>141</v>
      </c>
      <c r="C1078" s="4" t="s">
        <v>29</v>
      </c>
      <c r="D1078" s="4">
        <v>12</v>
      </c>
      <c r="E1078" s="4">
        <v>9.24</v>
      </c>
      <c r="F1078" s="4">
        <v>45</v>
      </c>
      <c r="G1078" s="4" t="s">
        <v>182</v>
      </c>
      <c r="H1078" s="4" t="s">
        <v>183</v>
      </c>
      <c r="I1078" s="4" t="s">
        <v>84</v>
      </c>
      <c r="J1078" s="5">
        <v>42282</v>
      </c>
      <c r="K1078" s="12">
        <f>Ventas[[#This Row],[Unit Price]]*Ventas[[#This Row],[Quantity]]</f>
        <v>540</v>
      </c>
      <c r="L1078" s="12">
        <f>Ventas[[#This Row],[Unit Cost]]*Ventas[[#This Row],[Quantity]]</f>
        <v>415.8</v>
      </c>
      <c r="M1078" s="14">
        <f>Ventas[[#This Row],[Ingresos]]-Ventas[[#This Row],[Costes]]</f>
        <v>124.19999999999999</v>
      </c>
      <c r="N1078" s="14" t="str">
        <f>_xlfn.XLOOKUP(Ventas[[#This Row],[Ship Country]],[1]!Countries[Ship Country],[1]!Countries[Area],"No registrado")</f>
        <v>Nord America</v>
      </c>
      <c r="O1078" s="14" t="str">
        <f>_xlfn.XLOOKUP(Ventas[[#This Row],[Ship Country]],[1]!Countries[Ship Country],[1]!Countries[Continent],"No existe")</f>
        <v>America</v>
      </c>
      <c r="P1078" s="15" t="str">
        <f>_xlfn.XLOOKUP(Ventas[[#This Row],[Category]],[2]!ProdManager[Category],[2]!ProdManager[Prod_Manager])</f>
        <v>Peter Stone</v>
      </c>
      <c r="Q1078" s="15">
        <f>YEAR(Ventas[[#This Row],[Order Date]])</f>
        <v>2015</v>
      </c>
      <c r="R1078" s="15" t="str">
        <f>TEXT(Ventas[[#This Row],[Order Date]],"MMM")</f>
        <v>oct</v>
      </c>
    </row>
    <row r="1079" spans="1:18" x14ac:dyDescent="0.25">
      <c r="A1079" s="6">
        <v>10657</v>
      </c>
      <c r="B1079" s="6" t="s">
        <v>195</v>
      </c>
      <c r="C1079" s="6" t="s">
        <v>35</v>
      </c>
      <c r="D1079" s="6">
        <v>9.5</v>
      </c>
      <c r="E1079" s="6">
        <v>6.27</v>
      </c>
      <c r="F1079" s="6">
        <v>10</v>
      </c>
      <c r="G1079" s="6" t="s">
        <v>182</v>
      </c>
      <c r="H1079" s="6" t="s">
        <v>183</v>
      </c>
      <c r="I1079" s="6" t="s">
        <v>84</v>
      </c>
      <c r="J1079" s="7">
        <v>42282</v>
      </c>
      <c r="K1079" s="12">
        <f>Ventas[[#This Row],[Unit Price]]*Ventas[[#This Row],[Quantity]]</f>
        <v>95</v>
      </c>
      <c r="L1079" s="12">
        <f>Ventas[[#This Row],[Unit Cost]]*Ventas[[#This Row],[Quantity]]</f>
        <v>62.699999999999996</v>
      </c>
      <c r="M1079" s="14">
        <f>Ventas[[#This Row],[Ingresos]]-Ventas[[#This Row],[Costes]]</f>
        <v>32.300000000000004</v>
      </c>
      <c r="N1079" s="14" t="str">
        <f>_xlfn.XLOOKUP(Ventas[[#This Row],[Ship Country]],[1]!Countries[Ship Country],[1]!Countries[Area],"No registrado")</f>
        <v>Nord America</v>
      </c>
      <c r="O1079" s="14" t="str">
        <f>_xlfn.XLOOKUP(Ventas[[#This Row],[Ship Country]],[1]!Countries[Ship Country],[1]!Countries[Continent],"No existe")</f>
        <v>America</v>
      </c>
      <c r="P1079" s="15" t="str">
        <f>_xlfn.XLOOKUP(Ventas[[#This Row],[Category]],[2]!ProdManager[Category],[2]!ProdManager[Prod_Manager])</f>
        <v>Lydia Sinn</v>
      </c>
      <c r="Q1079" s="15">
        <f>YEAR(Ventas[[#This Row],[Order Date]])</f>
        <v>2015</v>
      </c>
      <c r="R1079" s="15" t="str">
        <f>TEXT(Ventas[[#This Row],[Order Date]],"MMM")</f>
        <v>oct</v>
      </c>
    </row>
    <row r="1080" spans="1:18" x14ac:dyDescent="0.25">
      <c r="A1080" s="4">
        <v>10657</v>
      </c>
      <c r="B1080" s="4" t="s">
        <v>86</v>
      </c>
      <c r="C1080" s="4" t="s">
        <v>10</v>
      </c>
      <c r="D1080" s="4">
        <v>38</v>
      </c>
      <c r="E1080" s="4">
        <v>30.400000000000002</v>
      </c>
      <c r="F1080" s="4">
        <v>45</v>
      </c>
      <c r="G1080" s="4" t="s">
        <v>182</v>
      </c>
      <c r="H1080" s="4" t="s">
        <v>183</v>
      </c>
      <c r="I1080" s="4" t="s">
        <v>84</v>
      </c>
      <c r="J1080" s="5">
        <v>42282</v>
      </c>
      <c r="K1080" s="12">
        <f>Ventas[[#This Row],[Unit Price]]*Ventas[[#This Row],[Quantity]]</f>
        <v>1710</v>
      </c>
      <c r="L1080" s="12">
        <f>Ventas[[#This Row],[Unit Cost]]*Ventas[[#This Row],[Quantity]]</f>
        <v>1368</v>
      </c>
      <c r="M1080" s="14">
        <f>Ventas[[#This Row],[Ingresos]]-Ventas[[#This Row],[Costes]]</f>
        <v>342</v>
      </c>
      <c r="N1080" s="14" t="str">
        <f>_xlfn.XLOOKUP(Ventas[[#This Row],[Ship Country]],[1]!Countries[Ship Country],[1]!Countries[Area],"No registrado")</f>
        <v>Nord America</v>
      </c>
      <c r="O1080" s="14" t="str">
        <f>_xlfn.XLOOKUP(Ventas[[#This Row],[Ship Country]],[1]!Countries[Ship Country],[1]!Countries[Continent],"No existe")</f>
        <v>America</v>
      </c>
      <c r="P1080" s="15" t="str">
        <f>_xlfn.XLOOKUP(Ventas[[#This Row],[Category]],[2]!ProdManager[Category],[2]!ProdManager[Prod_Manager])</f>
        <v>Marc Caine</v>
      </c>
      <c r="Q1080" s="15">
        <f>YEAR(Ventas[[#This Row],[Order Date]])</f>
        <v>2015</v>
      </c>
      <c r="R1080" s="15" t="str">
        <f>TEXT(Ventas[[#This Row],[Order Date]],"MMM")</f>
        <v>oct</v>
      </c>
    </row>
    <row r="1081" spans="1:18" x14ac:dyDescent="0.25">
      <c r="A1081" s="6">
        <v>10658</v>
      </c>
      <c r="B1081" s="6" t="s">
        <v>71</v>
      </c>
      <c r="C1081" s="6" t="s">
        <v>35</v>
      </c>
      <c r="D1081" s="6">
        <v>10</v>
      </c>
      <c r="E1081" s="6">
        <v>6.6</v>
      </c>
      <c r="F1081" s="6">
        <v>60</v>
      </c>
      <c r="G1081" s="6" t="s">
        <v>110</v>
      </c>
      <c r="H1081" s="6" t="s">
        <v>111</v>
      </c>
      <c r="I1081" s="6" t="s">
        <v>21</v>
      </c>
      <c r="J1081" s="7">
        <v>42283</v>
      </c>
      <c r="K1081" s="12">
        <f>Ventas[[#This Row],[Unit Price]]*Ventas[[#This Row],[Quantity]]</f>
        <v>600</v>
      </c>
      <c r="L1081" s="12">
        <f>Ventas[[#This Row],[Unit Cost]]*Ventas[[#This Row],[Quantity]]</f>
        <v>396</v>
      </c>
      <c r="M1081" s="14">
        <f>Ventas[[#This Row],[Ingresos]]-Ventas[[#This Row],[Costes]]</f>
        <v>204</v>
      </c>
      <c r="N1081" s="14" t="str">
        <f>_xlfn.XLOOKUP(Ventas[[#This Row],[Ship Country]],[1]!Countries[Ship Country],[1]!Countries[Area],"No registrado")</f>
        <v>Nord Europe</v>
      </c>
      <c r="O1081" s="14" t="str">
        <f>_xlfn.XLOOKUP(Ventas[[#This Row],[Ship Country]],[1]!Countries[Ship Country],[1]!Countries[Continent],"No existe")</f>
        <v>Europe</v>
      </c>
      <c r="P1081" s="15" t="str">
        <f>_xlfn.XLOOKUP(Ventas[[#This Row],[Category]],[2]!ProdManager[Category],[2]!ProdManager[Prod_Manager])</f>
        <v>Lydia Sinn</v>
      </c>
      <c r="Q1081" s="15">
        <f>YEAR(Ventas[[#This Row],[Order Date]])</f>
        <v>2015</v>
      </c>
      <c r="R1081" s="15" t="str">
        <f>TEXT(Ventas[[#This Row],[Order Date]],"MMM")</f>
        <v>oct</v>
      </c>
    </row>
    <row r="1082" spans="1:18" x14ac:dyDescent="0.25">
      <c r="A1082" s="4">
        <v>10658</v>
      </c>
      <c r="B1082" s="4" t="s">
        <v>98</v>
      </c>
      <c r="C1082" s="4" t="s">
        <v>29</v>
      </c>
      <c r="D1082" s="4">
        <v>18.399999999999999</v>
      </c>
      <c r="E1082" s="4">
        <v>13.983999999999998</v>
      </c>
      <c r="F1082" s="4">
        <v>70</v>
      </c>
      <c r="G1082" s="4" t="s">
        <v>110</v>
      </c>
      <c r="H1082" s="4" t="s">
        <v>111</v>
      </c>
      <c r="I1082" s="4" t="s">
        <v>21</v>
      </c>
      <c r="J1082" s="5">
        <v>42283</v>
      </c>
      <c r="K1082" s="12">
        <f>Ventas[[#This Row],[Unit Price]]*Ventas[[#This Row],[Quantity]]</f>
        <v>1288</v>
      </c>
      <c r="L1082" s="12">
        <f>Ventas[[#This Row],[Unit Cost]]*Ventas[[#This Row],[Quantity]]</f>
        <v>978.87999999999988</v>
      </c>
      <c r="M1082" s="14">
        <f>Ventas[[#This Row],[Ingresos]]-Ventas[[#This Row],[Costes]]</f>
        <v>309.12000000000012</v>
      </c>
      <c r="N1082" s="14" t="str">
        <f>_xlfn.XLOOKUP(Ventas[[#This Row],[Ship Country]],[1]!Countries[Ship Country],[1]!Countries[Area],"No registrado")</f>
        <v>Nord Europe</v>
      </c>
      <c r="O1082" s="14" t="str">
        <f>_xlfn.XLOOKUP(Ventas[[#This Row],[Ship Country]],[1]!Countries[Ship Country],[1]!Countries[Continent],"No existe")</f>
        <v>Europe</v>
      </c>
      <c r="P1082" s="15" t="str">
        <f>_xlfn.XLOOKUP(Ventas[[#This Row],[Category]],[2]!ProdManager[Category],[2]!ProdManager[Prod_Manager])</f>
        <v>Peter Stone</v>
      </c>
      <c r="Q1082" s="15">
        <f>YEAR(Ventas[[#This Row],[Order Date]])</f>
        <v>2015</v>
      </c>
      <c r="R1082" s="15" t="str">
        <f>TEXT(Ventas[[#This Row],[Order Date]],"MMM")</f>
        <v>oct</v>
      </c>
    </row>
    <row r="1083" spans="1:18" x14ac:dyDescent="0.25">
      <c r="A1083" s="6">
        <v>10658</v>
      </c>
      <c r="B1083" s="6" t="s">
        <v>40</v>
      </c>
      <c r="C1083" s="6" t="s">
        <v>15</v>
      </c>
      <c r="D1083" s="6">
        <v>34</v>
      </c>
      <c r="E1083" s="6">
        <v>25.5</v>
      </c>
      <c r="F1083" s="6">
        <v>55</v>
      </c>
      <c r="G1083" s="6" t="s">
        <v>110</v>
      </c>
      <c r="H1083" s="6" t="s">
        <v>111</v>
      </c>
      <c r="I1083" s="6" t="s">
        <v>21</v>
      </c>
      <c r="J1083" s="7">
        <v>42283</v>
      </c>
      <c r="K1083" s="12">
        <f>Ventas[[#This Row],[Unit Price]]*Ventas[[#This Row],[Quantity]]</f>
        <v>1870</v>
      </c>
      <c r="L1083" s="12">
        <f>Ventas[[#This Row],[Unit Cost]]*Ventas[[#This Row],[Quantity]]</f>
        <v>1402.5</v>
      </c>
      <c r="M1083" s="14">
        <f>Ventas[[#This Row],[Ingresos]]-Ventas[[#This Row],[Costes]]</f>
        <v>467.5</v>
      </c>
      <c r="N1083" s="14" t="str">
        <f>_xlfn.XLOOKUP(Ventas[[#This Row],[Ship Country]],[1]!Countries[Ship Country],[1]!Countries[Area],"No registrado")</f>
        <v>Nord Europe</v>
      </c>
      <c r="O1083" s="14" t="str">
        <f>_xlfn.XLOOKUP(Ventas[[#This Row],[Ship Country]],[1]!Countries[Ship Country],[1]!Countries[Continent],"No existe")</f>
        <v>Europe</v>
      </c>
      <c r="P1083" s="15" t="str">
        <f>_xlfn.XLOOKUP(Ventas[[#This Row],[Category]],[2]!ProdManager[Category],[2]!ProdManager[Prod_Manager])</f>
        <v>Peter Stone</v>
      </c>
      <c r="Q1083" s="15">
        <f>YEAR(Ventas[[#This Row],[Order Date]])</f>
        <v>2015</v>
      </c>
      <c r="R1083" s="15" t="str">
        <f>TEXT(Ventas[[#This Row],[Order Date]],"MMM")</f>
        <v>oct</v>
      </c>
    </row>
    <row r="1084" spans="1:18" x14ac:dyDescent="0.25">
      <c r="A1084" s="4">
        <v>10658</v>
      </c>
      <c r="B1084" s="4" t="s">
        <v>61</v>
      </c>
      <c r="C1084" s="4" t="s">
        <v>24</v>
      </c>
      <c r="D1084" s="4">
        <v>13</v>
      </c>
      <c r="E1084" s="4">
        <v>11.049999999999999</v>
      </c>
      <c r="F1084" s="4">
        <v>70</v>
      </c>
      <c r="G1084" s="4" t="s">
        <v>110</v>
      </c>
      <c r="H1084" s="4" t="s">
        <v>111</v>
      </c>
      <c r="I1084" s="4" t="s">
        <v>21</v>
      </c>
      <c r="J1084" s="5">
        <v>42283</v>
      </c>
      <c r="K1084" s="12">
        <f>Ventas[[#This Row],[Unit Price]]*Ventas[[#This Row],[Quantity]]</f>
        <v>910</v>
      </c>
      <c r="L1084" s="12">
        <f>Ventas[[#This Row],[Unit Cost]]*Ventas[[#This Row],[Quantity]]</f>
        <v>773.49999999999989</v>
      </c>
      <c r="M1084" s="14">
        <f>Ventas[[#This Row],[Ingresos]]-Ventas[[#This Row],[Costes]]</f>
        <v>136.50000000000011</v>
      </c>
      <c r="N1084" s="14" t="str">
        <f>_xlfn.XLOOKUP(Ventas[[#This Row],[Ship Country]],[1]!Countries[Ship Country],[1]!Countries[Area],"No registrado")</f>
        <v>Nord Europe</v>
      </c>
      <c r="O1084" s="14" t="str">
        <f>_xlfn.XLOOKUP(Ventas[[#This Row],[Ship Country]],[1]!Countries[Ship Country],[1]!Countries[Continent],"No existe")</f>
        <v>Europe</v>
      </c>
      <c r="P1084" s="15" t="str">
        <f>_xlfn.XLOOKUP(Ventas[[#This Row],[Category]],[2]!ProdManager[Category],[2]!ProdManager[Prod_Manager])</f>
        <v>Lydia Sinn</v>
      </c>
      <c r="Q1084" s="15">
        <f>YEAR(Ventas[[#This Row],[Order Date]])</f>
        <v>2015</v>
      </c>
      <c r="R1084" s="15" t="str">
        <f>TEXT(Ventas[[#This Row],[Order Date]],"MMM")</f>
        <v>oct</v>
      </c>
    </row>
    <row r="1085" spans="1:18" x14ac:dyDescent="0.25">
      <c r="A1085" s="6">
        <v>10659</v>
      </c>
      <c r="B1085" s="6" t="s">
        <v>98</v>
      </c>
      <c r="C1085" s="6" t="s">
        <v>29</v>
      </c>
      <c r="D1085" s="6">
        <v>18.399999999999999</v>
      </c>
      <c r="E1085" s="6">
        <v>15.087999999999999</v>
      </c>
      <c r="F1085" s="6">
        <v>24</v>
      </c>
      <c r="G1085" s="6" t="s">
        <v>219</v>
      </c>
      <c r="H1085" s="6" t="s">
        <v>152</v>
      </c>
      <c r="I1085" s="6" t="s">
        <v>27</v>
      </c>
      <c r="J1085" s="7">
        <v>42283</v>
      </c>
      <c r="K1085" s="12">
        <f>Ventas[[#This Row],[Unit Price]]*Ventas[[#This Row],[Quantity]]</f>
        <v>441.59999999999997</v>
      </c>
      <c r="L1085" s="12">
        <f>Ventas[[#This Row],[Unit Cost]]*Ventas[[#This Row],[Quantity]]</f>
        <v>362.11199999999997</v>
      </c>
      <c r="M1085" s="14">
        <f>Ventas[[#This Row],[Ingresos]]-Ventas[[#This Row],[Costes]]</f>
        <v>79.488</v>
      </c>
      <c r="N1085" s="14" t="str">
        <f>_xlfn.XLOOKUP(Ventas[[#This Row],[Ship Country]],[1]!Countries[Ship Country],[1]!Countries[Area],"No registrado")</f>
        <v>Sud America</v>
      </c>
      <c r="O1085" s="14" t="str">
        <f>_xlfn.XLOOKUP(Ventas[[#This Row],[Ship Country]],[1]!Countries[Ship Country],[1]!Countries[Continent],"No existe")</f>
        <v>America</v>
      </c>
      <c r="P1085" s="15" t="str">
        <f>_xlfn.XLOOKUP(Ventas[[#This Row],[Category]],[2]!ProdManager[Category],[2]!ProdManager[Prod_Manager])</f>
        <v>Peter Stone</v>
      </c>
      <c r="Q1085" s="15">
        <f>YEAR(Ventas[[#This Row],[Order Date]])</f>
        <v>2015</v>
      </c>
      <c r="R1085" s="15" t="str">
        <f>TEXT(Ventas[[#This Row],[Order Date]],"MMM")</f>
        <v>oct</v>
      </c>
    </row>
    <row r="1086" spans="1:18" x14ac:dyDescent="0.25">
      <c r="A1086" s="4">
        <v>10659</v>
      </c>
      <c r="B1086" s="4" t="s">
        <v>79</v>
      </c>
      <c r="C1086" s="4" t="s">
        <v>43</v>
      </c>
      <c r="D1086" s="4">
        <v>15</v>
      </c>
      <c r="E1086" s="4">
        <v>13.65</v>
      </c>
      <c r="F1086" s="4">
        <v>40</v>
      </c>
      <c r="G1086" s="4" t="s">
        <v>219</v>
      </c>
      <c r="H1086" s="4" t="s">
        <v>152</v>
      </c>
      <c r="I1086" s="4" t="s">
        <v>27</v>
      </c>
      <c r="J1086" s="5">
        <v>42283</v>
      </c>
      <c r="K1086" s="12">
        <f>Ventas[[#This Row],[Unit Price]]*Ventas[[#This Row],[Quantity]]</f>
        <v>600</v>
      </c>
      <c r="L1086" s="12">
        <f>Ventas[[#This Row],[Unit Cost]]*Ventas[[#This Row],[Quantity]]</f>
        <v>546</v>
      </c>
      <c r="M1086" s="14">
        <f>Ventas[[#This Row],[Ingresos]]-Ventas[[#This Row],[Costes]]</f>
        <v>54</v>
      </c>
      <c r="N1086" s="14" t="str">
        <f>_xlfn.XLOOKUP(Ventas[[#This Row],[Ship Country]],[1]!Countries[Ship Country],[1]!Countries[Area],"No registrado")</f>
        <v>Sud America</v>
      </c>
      <c r="O1086" s="14" t="str">
        <f>_xlfn.XLOOKUP(Ventas[[#This Row],[Ship Country]],[1]!Countries[Ship Country],[1]!Countries[Continent],"No existe")</f>
        <v>America</v>
      </c>
      <c r="P1086" s="15" t="str">
        <f>_xlfn.XLOOKUP(Ventas[[#This Row],[Category]],[2]!ProdManager[Category],[2]!ProdManager[Prod_Manager])</f>
        <v>John Matter</v>
      </c>
      <c r="Q1086" s="15">
        <f>YEAR(Ventas[[#This Row],[Order Date]])</f>
        <v>2015</v>
      </c>
      <c r="R1086" s="15" t="str">
        <f>TEXT(Ventas[[#This Row],[Order Date]],"MMM")</f>
        <v>oct</v>
      </c>
    </row>
    <row r="1087" spans="1:18" x14ac:dyDescent="0.25">
      <c r="A1087" s="6">
        <v>10659</v>
      </c>
      <c r="B1087" s="6" t="s">
        <v>44</v>
      </c>
      <c r="C1087" s="6" t="s">
        <v>15</v>
      </c>
      <c r="D1087" s="6">
        <v>12.5</v>
      </c>
      <c r="E1087" s="6">
        <v>9.625</v>
      </c>
      <c r="F1087" s="6">
        <v>20</v>
      </c>
      <c r="G1087" s="6" t="s">
        <v>219</v>
      </c>
      <c r="H1087" s="6" t="s">
        <v>152</v>
      </c>
      <c r="I1087" s="6" t="s">
        <v>27</v>
      </c>
      <c r="J1087" s="7">
        <v>42283</v>
      </c>
      <c r="K1087" s="12">
        <f>Ventas[[#This Row],[Unit Price]]*Ventas[[#This Row],[Quantity]]</f>
        <v>250</v>
      </c>
      <c r="L1087" s="12">
        <f>Ventas[[#This Row],[Unit Cost]]*Ventas[[#This Row],[Quantity]]</f>
        <v>192.5</v>
      </c>
      <c r="M1087" s="14">
        <f>Ventas[[#This Row],[Ingresos]]-Ventas[[#This Row],[Costes]]</f>
        <v>57.5</v>
      </c>
      <c r="N1087" s="14" t="str">
        <f>_xlfn.XLOOKUP(Ventas[[#This Row],[Ship Country]],[1]!Countries[Ship Country],[1]!Countries[Area],"No registrado")</f>
        <v>Sud America</v>
      </c>
      <c r="O1087" s="14" t="str">
        <f>_xlfn.XLOOKUP(Ventas[[#This Row],[Ship Country]],[1]!Countries[Ship Country],[1]!Countries[Continent],"No existe")</f>
        <v>America</v>
      </c>
      <c r="P1087" s="15" t="str">
        <f>_xlfn.XLOOKUP(Ventas[[#This Row],[Category]],[2]!ProdManager[Category],[2]!ProdManager[Prod_Manager])</f>
        <v>Peter Stone</v>
      </c>
      <c r="Q1087" s="15">
        <f>YEAR(Ventas[[#This Row],[Order Date]])</f>
        <v>2015</v>
      </c>
      <c r="R1087" s="15" t="str">
        <f>TEXT(Ventas[[#This Row],[Order Date]],"MMM")</f>
        <v>oct</v>
      </c>
    </row>
    <row r="1088" spans="1:18" x14ac:dyDescent="0.25">
      <c r="A1088" s="4">
        <v>10660</v>
      </c>
      <c r="B1088" s="4" t="s">
        <v>34</v>
      </c>
      <c r="C1088" s="4" t="s">
        <v>35</v>
      </c>
      <c r="D1088" s="4">
        <v>81</v>
      </c>
      <c r="E1088" s="4">
        <v>54.269999999999996</v>
      </c>
      <c r="F1088" s="4">
        <v>21</v>
      </c>
      <c r="G1088" s="4" t="s">
        <v>223</v>
      </c>
      <c r="H1088" s="4" t="s">
        <v>224</v>
      </c>
      <c r="I1088" s="4" t="s">
        <v>84</v>
      </c>
      <c r="J1088" s="5">
        <v>42286</v>
      </c>
      <c r="K1088" s="12">
        <f>Ventas[[#This Row],[Unit Price]]*Ventas[[#This Row],[Quantity]]</f>
        <v>1701</v>
      </c>
      <c r="L1088" s="12">
        <f>Ventas[[#This Row],[Unit Cost]]*Ventas[[#This Row],[Quantity]]</f>
        <v>1139.6699999999998</v>
      </c>
      <c r="M1088" s="14">
        <f>Ventas[[#This Row],[Ingresos]]-Ventas[[#This Row],[Costes]]</f>
        <v>561.33000000000015</v>
      </c>
      <c r="N1088" s="14" t="str">
        <f>_xlfn.XLOOKUP(Ventas[[#This Row],[Ship Country]],[1]!Countries[Ship Country],[1]!Countries[Area],"No registrado")</f>
        <v>Nord America</v>
      </c>
      <c r="O1088" s="14" t="str">
        <f>_xlfn.XLOOKUP(Ventas[[#This Row],[Ship Country]],[1]!Countries[Ship Country],[1]!Countries[Continent],"No existe")</f>
        <v>America</v>
      </c>
      <c r="P1088" s="15" t="str">
        <f>_xlfn.XLOOKUP(Ventas[[#This Row],[Category]],[2]!ProdManager[Category],[2]!ProdManager[Prod_Manager])</f>
        <v>Lydia Sinn</v>
      </c>
      <c r="Q1088" s="15">
        <f>YEAR(Ventas[[#This Row],[Order Date]])</f>
        <v>2015</v>
      </c>
      <c r="R1088" s="15" t="str">
        <f>TEXT(Ventas[[#This Row],[Order Date]],"MMM")</f>
        <v>oct</v>
      </c>
    </row>
    <row r="1089" spans="1:18" x14ac:dyDescent="0.25">
      <c r="A1089" s="6">
        <v>10661</v>
      </c>
      <c r="B1089" s="6" t="s">
        <v>42</v>
      </c>
      <c r="C1089" s="6" t="s">
        <v>43</v>
      </c>
      <c r="D1089" s="6">
        <v>18</v>
      </c>
      <c r="E1089" s="6">
        <v>15.84</v>
      </c>
      <c r="F1089" s="6">
        <v>3</v>
      </c>
      <c r="G1089" s="6" t="s">
        <v>156</v>
      </c>
      <c r="H1089" s="6" t="s">
        <v>157</v>
      </c>
      <c r="I1089" s="6" t="s">
        <v>158</v>
      </c>
      <c r="J1089" s="7">
        <v>42287</v>
      </c>
      <c r="K1089" s="12">
        <f>Ventas[[#This Row],[Unit Price]]*Ventas[[#This Row],[Quantity]]</f>
        <v>54</v>
      </c>
      <c r="L1089" s="12">
        <f>Ventas[[#This Row],[Unit Cost]]*Ventas[[#This Row],[Quantity]]</f>
        <v>47.519999999999996</v>
      </c>
      <c r="M1089" s="14">
        <f>Ventas[[#This Row],[Ingresos]]-Ventas[[#This Row],[Costes]]</f>
        <v>6.480000000000004</v>
      </c>
      <c r="N1089" s="14" t="str">
        <f>_xlfn.XLOOKUP(Ventas[[#This Row],[Ship Country]],[1]!Countries[Ship Country],[1]!Countries[Area],"No registrado")</f>
        <v>Nord Europe</v>
      </c>
      <c r="O1089" s="14" t="str">
        <f>_xlfn.XLOOKUP(Ventas[[#This Row],[Ship Country]],[1]!Countries[Ship Country],[1]!Countries[Continent],"No existe")</f>
        <v>Europe</v>
      </c>
      <c r="P1089" s="15" t="str">
        <f>_xlfn.XLOOKUP(Ventas[[#This Row],[Category]],[2]!ProdManager[Category],[2]!ProdManager[Prod_Manager])</f>
        <v>John Matter</v>
      </c>
      <c r="Q1089" s="15">
        <f>YEAR(Ventas[[#This Row],[Order Date]])</f>
        <v>2015</v>
      </c>
      <c r="R1089" s="15" t="str">
        <f>TEXT(Ventas[[#This Row],[Order Date]],"MMM")</f>
        <v>oct</v>
      </c>
    </row>
    <row r="1090" spans="1:18" x14ac:dyDescent="0.25">
      <c r="A1090" s="4">
        <v>10661</v>
      </c>
      <c r="B1090" s="4" t="s">
        <v>174</v>
      </c>
      <c r="C1090" s="4" t="s">
        <v>29</v>
      </c>
      <c r="D1090" s="4">
        <v>13.25</v>
      </c>
      <c r="E1090" s="4">
        <v>10.600000000000001</v>
      </c>
      <c r="F1090" s="4">
        <v>49</v>
      </c>
      <c r="G1090" s="4" t="s">
        <v>156</v>
      </c>
      <c r="H1090" s="4" t="s">
        <v>157</v>
      </c>
      <c r="I1090" s="4" t="s">
        <v>158</v>
      </c>
      <c r="J1090" s="5">
        <v>42287</v>
      </c>
      <c r="K1090" s="12">
        <f>Ventas[[#This Row],[Unit Price]]*Ventas[[#This Row],[Quantity]]</f>
        <v>649.25</v>
      </c>
      <c r="L1090" s="12">
        <f>Ventas[[#This Row],[Unit Cost]]*Ventas[[#This Row],[Quantity]]</f>
        <v>519.40000000000009</v>
      </c>
      <c r="M1090" s="14">
        <f>Ventas[[#This Row],[Ingresos]]-Ventas[[#This Row],[Costes]]</f>
        <v>129.84999999999991</v>
      </c>
      <c r="N1090" s="14" t="str">
        <f>_xlfn.XLOOKUP(Ventas[[#This Row],[Ship Country]],[1]!Countries[Ship Country],[1]!Countries[Area],"No registrado")</f>
        <v>Nord Europe</v>
      </c>
      <c r="O1090" s="14" t="str">
        <f>_xlfn.XLOOKUP(Ventas[[#This Row],[Ship Country]],[1]!Countries[Ship Country],[1]!Countries[Continent],"No existe")</f>
        <v>Europe</v>
      </c>
      <c r="P1090" s="15" t="str">
        <f>_xlfn.XLOOKUP(Ventas[[#This Row],[Category]],[2]!ProdManager[Category],[2]!ProdManager[Prod_Manager])</f>
        <v>Peter Stone</v>
      </c>
      <c r="Q1090" s="15">
        <f>YEAR(Ventas[[#This Row],[Order Date]])</f>
        <v>2015</v>
      </c>
      <c r="R1090" s="15" t="str">
        <f>TEXT(Ventas[[#This Row],[Order Date]],"MMM")</f>
        <v>oct</v>
      </c>
    </row>
    <row r="1091" spans="1:18" x14ac:dyDescent="0.25">
      <c r="A1091" s="6">
        <v>10662</v>
      </c>
      <c r="B1091" s="6" t="s">
        <v>142</v>
      </c>
      <c r="C1091" s="6" t="s">
        <v>35</v>
      </c>
      <c r="D1091" s="6">
        <v>12.5</v>
      </c>
      <c r="E1091" s="6">
        <v>8.2499999999999982</v>
      </c>
      <c r="F1091" s="6">
        <v>10</v>
      </c>
      <c r="G1091" s="6" t="s">
        <v>166</v>
      </c>
      <c r="H1091" s="6" t="s">
        <v>167</v>
      </c>
      <c r="I1091" s="6" t="s">
        <v>84</v>
      </c>
      <c r="J1091" s="7">
        <v>42287</v>
      </c>
      <c r="K1091" s="12">
        <f>Ventas[[#This Row],[Unit Price]]*Ventas[[#This Row],[Quantity]]</f>
        <v>125</v>
      </c>
      <c r="L1091" s="12">
        <f>Ventas[[#This Row],[Unit Cost]]*Ventas[[#This Row],[Quantity]]</f>
        <v>82.499999999999986</v>
      </c>
      <c r="M1091" s="14">
        <f>Ventas[[#This Row],[Ingresos]]-Ventas[[#This Row],[Costes]]</f>
        <v>42.500000000000014</v>
      </c>
      <c r="N1091" s="14" t="str">
        <f>_xlfn.XLOOKUP(Ventas[[#This Row],[Ship Country]],[1]!Countries[Ship Country],[1]!Countries[Area],"No registrado")</f>
        <v>Nord America</v>
      </c>
      <c r="O1091" s="14" t="str">
        <f>_xlfn.XLOOKUP(Ventas[[#This Row],[Ship Country]],[1]!Countries[Ship Country],[1]!Countries[Continent],"No existe")</f>
        <v>America</v>
      </c>
      <c r="P1091" s="15" t="str">
        <f>_xlfn.XLOOKUP(Ventas[[#This Row],[Category]],[2]!ProdManager[Category],[2]!ProdManager[Prod_Manager])</f>
        <v>Lydia Sinn</v>
      </c>
      <c r="Q1091" s="15">
        <f>YEAR(Ventas[[#This Row],[Order Date]])</f>
        <v>2015</v>
      </c>
      <c r="R1091" s="15" t="str">
        <f>TEXT(Ventas[[#This Row],[Order Date]],"MMM")</f>
        <v>oct</v>
      </c>
    </row>
    <row r="1092" spans="1:18" x14ac:dyDescent="0.25">
      <c r="A1092" s="4">
        <v>10663</v>
      </c>
      <c r="B1092" s="4" t="s">
        <v>22</v>
      </c>
      <c r="C1092" s="4" t="s">
        <v>18</v>
      </c>
      <c r="D1092" s="4">
        <v>53</v>
      </c>
      <c r="E1092" s="4">
        <v>43.46</v>
      </c>
      <c r="F1092" s="4">
        <v>20</v>
      </c>
      <c r="G1092" s="4" t="s">
        <v>190</v>
      </c>
      <c r="H1092" s="4" t="s">
        <v>191</v>
      </c>
      <c r="I1092" s="4" t="s">
        <v>13</v>
      </c>
      <c r="J1092" s="5">
        <v>42288</v>
      </c>
      <c r="K1092" s="12">
        <f>Ventas[[#This Row],[Unit Price]]*Ventas[[#This Row],[Quantity]]</f>
        <v>1060</v>
      </c>
      <c r="L1092" s="12">
        <f>Ventas[[#This Row],[Unit Cost]]*Ventas[[#This Row],[Quantity]]</f>
        <v>869.2</v>
      </c>
      <c r="M1092" s="14">
        <f>Ventas[[#This Row],[Ingresos]]-Ventas[[#This Row],[Costes]]</f>
        <v>190.79999999999995</v>
      </c>
      <c r="N1092" s="14" t="str">
        <f>_xlfn.XLOOKUP(Ventas[[#This Row],[Ship Country]],[1]!Countries[Ship Country],[1]!Countries[Area],"No registrado")</f>
        <v>Nord Europe</v>
      </c>
      <c r="O1092" s="14" t="str">
        <f>_xlfn.XLOOKUP(Ventas[[#This Row],[Ship Country]],[1]!Countries[Ship Country],[1]!Countries[Continent],"No existe")</f>
        <v>Europe</v>
      </c>
      <c r="P1092" s="15" t="str">
        <f>_xlfn.XLOOKUP(Ventas[[#This Row],[Category]],[2]!ProdManager[Category],[2]!ProdManager[Prod_Manager])</f>
        <v>Marc Caine</v>
      </c>
      <c r="Q1092" s="15">
        <f>YEAR(Ventas[[#This Row],[Order Date]])</f>
        <v>2015</v>
      </c>
      <c r="R1092" s="15" t="str">
        <f>TEXT(Ventas[[#This Row],[Order Date]],"MMM")</f>
        <v>oct</v>
      </c>
    </row>
    <row r="1093" spans="1:18" x14ac:dyDescent="0.25">
      <c r="A1093" s="6">
        <v>10663</v>
      </c>
      <c r="B1093" s="6" t="s">
        <v>98</v>
      </c>
      <c r="C1093" s="6" t="s">
        <v>29</v>
      </c>
      <c r="D1093" s="6">
        <v>18.399999999999999</v>
      </c>
      <c r="E1093" s="6">
        <v>12.879999999999999</v>
      </c>
      <c r="F1093" s="6">
        <v>30</v>
      </c>
      <c r="G1093" s="6" t="s">
        <v>190</v>
      </c>
      <c r="H1093" s="6" t="s">
        <v>191</v>
      </c>
      <c r="I1093" s="6" t="s">
        <v>13</v>
      </c>
      <c r="J1093" s="7">
        <v>42288</v>
      </c>
      <c r="K1093" s="12">
        <f>Ventas[[#This Row],[Unit Price]]*Ventas[[#This Row],[Quantity]]</f>
        <v>552</v>
      </c>
      <c r="L1093" s="12">
        <f>Ventas[[#This Row],[Unit Cost]]*Ventas[[#This Row],[Quantity]]</f>
        <v>386.4</v>
      </c>
      <c r="M1093" s="14">
        <f>Ventas[[#This Row],[Ingresos]]-Ventas[[#This Row],[Costes]]</f>
        <v>165.60000000000002</v>
      </c>
      <c r="N1093" s="14" t="str">
        <f>_xlfn.XLOOKUP(Ventas[[#This Row],[Ship Country]],[1]!Countries[Ship Country],[1]!Countries[Area],"No registrado")</f>
        <v>Nord Europe</v>
      </c>
      <c r="O1093" s="14" t="str">
        <f>_xlfn.XLOOKUP(Ventas[[#This Row],[Ship Country]],[1]!Countries[Ship Country],[1]!Countries[Continent],"No existe")</f>
        <v>Europe</v>
      </c>
      <c r="P1093" s="15" t="str">
        <f>_xlfn.XLOOKUP(Ventas[[#This Row],[Category]],[2]!ProdManager[Category],[2]!ProdManager[Prod_Manager])</f>
        <v>Peter Stone</v>
      </c>
      <c r="Q1093" s="15">
        <f>YEAR(Ventas[[#This Row],[Order Date]])</f>
        <v>2015</v>
      </c>
      <c r="R1093" s="15" t="str">
        <f>TEXT(Ventas[[#This Row],[Order Date]],"MMM")</f>
        <v>oct</v>
      </c>
    </row>
    <row r="1094" spans="1:18" x14ac:dyDescent="0.25">
      <c r="A1094" s="4">
        <v>10663</v>
      </c>
      <c r="B1094" s="4" t="s">
        <v>9</v>
      </c>
      <c r="C1094" s="4" t="s">
        <v>10</v>
      </c>
      <c r="D1094" s="4">
        <v>14</v>
      </c>
      <c r="E1094" s="4">
        <v>11.06</v>
      </c>
      <c r="F1094" s="4">
        <v>30</v>
      </c>
      <c r="G1094" s="4" t="s">
        <v>190</v>
      </c>
      <c r="H1094" s="4" t="s">
        <v>191</v>
      </c>
      <c r="I1094" s="4" t="s">
        <v>13</v>
      </c>
      <c r="J1094" s="5">
        <v>42288</v>
      </c>
      <c r="K1094" s="12">
        <f>Ventas[[#This Row],[Unit Price]]*Ventas[[#This Row],[Quantity]]</f>
        <v>420</v>
      </c>
      <c r="L1094" s="12">
        <f>Ventas[[#This Row],[Unit Cost]]*Ventas[[#This Row],[Quantity]]</f>
        <v>331.8</v>
      </c>
      <c r="M1094" s="14">
        <f>Ventas[[#This Row],[Ingresos]]-Ventas[[#This Row],[Costes]]</f>
        <v>88.199999999999989</v>
      </c>
      <c r="N1094" s="14" t="str">
        <f>_xlfn.XLOOKUP(Ventas[[#This Row],[Ship Country]],[1]!Countries[Ship Country],[1]!Countries[Area],"No registrado")</f>
        <v>Nord Europe</v>
      </c>
      <c r="O1094" s="14" t="str">
        <f>_xlfn.XLOOKUP(Ventas[[#This Row],[Ship Country]],[1]!Countries[Ship Country],[1]!Countries[Continent],"No existe")</f>
        <v>Europe</v>
      </c>
      <c r="P1094" s="15" t="str">
        <f>_xlfn.XLOOKUP(Ventas[[#This Row],[Category]],[2]!ProdManager[Category],[2]!ProdManager[Prod_Manager])</f>
        <v>Marc Caine</v>
      </c>
      <c r="Q1094" s="15">
        <f>YEAR(Ventas[[#This Row],[Order Date]])</f>
        <v>2015</v>
      </c>
      <c r="R1094" s="15" t="str">
        <f>TEXT(Ventas[[#This Row],[Order Date]],"MMM")</f>
        <v>oct</v>
      </c>
    </row>
    <row r="1095" spans="1:18" x14ac:dyDescent="0.25">
      <c r="A1095" s="6">
        <v>10664</v>
      </c>
      <c r="B1095" s="6" t="s">
        <v>23</v>
      </c>
      <c r="C1095" s="6" t="s">
        <v>24</v>
      </c>
      <c r="D1095" s="6">
        <v>21.05</v>
      </c>
      <c r="E1095" s="6">
        <v>15.577</v>
      </c>
      <c r="F1095" s="6">
        <v>15</v>
      </c>
      <c r="G1095" s="6" t="s">
        <v>185</v>
      </c>
      <c r="H1095" s="6" t="s">
        <v>186</v>
      </c>
      <c r="I1095" s="6" t="s">
        <v>187</v>
      </c>
      <c r="J1095" s="7">
        <v>42288</v>
      </c>
      <c r="K1095" s="12">
        <f>Ventas[[#This Row],[Unit Price]]*Ventas[[#This Row],[Quantity]]</f>
        <v>315.75</v>
      </c>
      <c r="L1095" s="12">
        <f>Ventas[[#This Row],[Unit Cost]]*Ventas[[#This Row],[Quantity]]</f>
        <v>233.655</v>
      </c>
      <c r="M1095" s="14">
        <f>Ventas[[#This Row],[Ingresos]]-Ventas[[#This Row],[Costes]]</f>
        <v>82.094999999999999</v>
      </c>
      <c r="N1095" s="14" t="str">
        <f>_xlfn.XLOOKUP(Ventas[[#This Row],[Ship Country]],[1]!Countries[Ship Country],[1]!Countries[Area],"No registrado")</f>
        <v>Sud Europe</v>
      </c>
      <c r="O1095" s="14" t="str">
        <f>_xlfn.XLOOKUP(Ventas[[#This Row],[Ship Country]],[1]!Countries[Ship Country],[1]!Countries[Continent],"No existe")</f>
        <v>Europe</v>
      </c>
      <c r="P1095" s="15" t="str">
        <f>_xlfn.XLOOKUP(Ventas[[#This Row],[Category]],[2]!ProdManager[Category],[2]!ProdManager[Prod_Manager])</f>
        <v>Lydia Sinn</v>
      </c>
      <c r="Q1095" s="15">
        <f>YEAR(Ventas[[#This Row],[Order Date]])</f>
        <v>2015</v>
      </c>
      <c r="R1095" s="15" t="str">
        <f>TEXT(Ventas[[#This Row],[Order Date]],"MMM")</f>
        <v>oct</v>
      </c>
    </row>
    <row r="1096" spans="1:18" x14ac:dyDescent="0.25">
      <c r="A1096" s="4">
        <v>10664</v>
      </c>
      <c r="B1096" s="4" t="s">
        <v>112</v>
      </c>
      <c r="C1096" s="4" t="s">
        <v>29</v>
      </c>
      <c r="D1096" s="4">
        <v>31</v>
      </c>
      <c r="E1096" s="4">
        <v>23.56</v>
      </c>
      <c r="F1096" s="4">
        <v>24</v>
      </c>
      <c r="G1096" s="4" t="s">
        <v>185</v>
      </c>
      <c r="H1096" s="4" t="s">
        <v>186</v>
      </c>
      <c r="I1096" s="4" t="s">
        <v>187</v>
      </c>
      <c r="J1096" s="5">
        <v>42288</v>
      </c>
      <c r="K1096" s="12">
        <f>Ventas[[#This Row],[Unit Price]]*Ventas[[#This Row],[Quantity]]</f>
        <v>744</v>
      </c>
      <c r="L1096" s="12">
        <f>Ventas[[#This Row],[Unit Cost]]*Ventas[[#This Row],[Quantity]]</f>
        <v>565.43999999999994</v>
      </c>
      <c r="M1096" s="14">
        <f>Ventas[[#This Row],[Ingresos]]-Ventas[[#This Row],[Costes]]</f>
        <v>178.56000000000006</v>
      </c>
      <c r="N1096" s="14" t="str">
        <f>_xlfn.XLOOKUP(Ventas[[#This Row],[Ship Country]],[1]!Countries[Ship Country],[1]!Countries[Area],"No registrado")</f>
        <v>Sud Europe</v>
      </c>
      <c r="O1096" s="14" t="str">
        <f>_xlfn.XLOOKUP(Ventas[[#This Row],[Ship Country]],[1]!Countries[Ship Country],[1]!Countries[Continent],"No existe")</f>
        <v>Europe</v>
      </c>
      <c r="P1096" s="15" t="str">
        <f>_xlfn.XLOOKUP(Ventas[[#This Row],[Category]],[2]!ProdManager[Category],[2]!ProdManager[Prod_Manager])</f>
        <v>Peter Stone</v>
      </c>
      <c r="Q1096" s="15">
        <f>YEAR(Ventas[[#This Row],[Order Date]])</f>
        <v>2015</v>
      </c>
      <c r="R1096" s="15" t="str">
        <f>TEXT(Ventas[[#This Row],[Order Date]],"MMM")</f>
        <v>oct</v>
      </c>
    </row>
    <row r="1097" spans="1:18" x14ac:dyDescent="0.25">
      <c r="A1097" s="6">
        <v>10664</v>
      </c>
      <c r="B1097" s="6" t="s">
        <v>86</v>
      </c>
      <c r="C1097" s="6" t="s">
        <v>10</v>
      </c>
      <c r="D1097" s="6">
        <v>38</v>
      </c>
      <c r="E1097" s="6">
        <v>31.919999999999998</v>
      </c>
      <c r="F1097" s="6">
        <v>12</v>
      </c>
      <c r="G1097" s="6" t="s">
        <v>185</v>
      </c>
      <c r="H1097" s="6" t="s">
        <v>186</v>
      </c>
      <c r="I1097" s="6" t="s">
        <v>187</v>
      </c>
      <c r="J1097" s="7">
        <v>42288</v>
      </c>
      <c r="K1097" s="12">
        <f>Ventas[[#This Row],[Unit Price]]*Ventas[[#This Row],[Quantity]]</f>
        <v>456</v>
      </c>
      <c r="L1097" s="12">
        <f>Ventas[[#This Row],[Unit Cost]]*Ventas[[#This Row],[Quantity]]</f>
        <v>383.03999999999996</v>
      </c>
      <c r="M1097" s="14">
        <f>Ventas[[#This Row],[Ingresos]]-Ventas[[#This Row],[Costes]]</f>
        <v>72.960000000000036</v>
      </c>
      <c r="N1097" s="14" t="str">
        <f>_xlfn.XLOOKUP(Ventas[[#This Row],[Ship Country]],[1]!Countries[Ship Country],[1]!Countries[Area],"No registrado")</f>
        <v>Sud Europe</v>
      </c>
      <c r="O1097" s="14" t="str">
        <f>_xlfn.XLOOKUP(Ventas[[#This Row],[Ship Country]],[1]!Countries[Ship Country],[1]!Countries[Continent],"No existe")</f>
        <v>Europe</v>
      </c>
      <c r="P1097" s="15" t="str">
        <f>_xlfn.XLOOKUP(Ventas[[#This Row],[Category]],[2]!ProdManager[Category],[2]!ProdManager[Prod_Manager])</f>
        <v>Marc Caine</v>
      </c>
      <c r="Q1097" s="15">
        <f>YEAR(Ventas[[#This Row],[Order Date]])</f>
        <v>2015</v>
      </c>
      <c r="R1097" s="15" t="str">
        <f>TEXT(Ventas[[#This Row],[Order Date]],"MMM")</f>
        <v>oct</v>
      </c>
    </row>
    <row r="1098" spans="1:18" x14ac:dyDescent="0.25">
      <c r="A1098" s="4">
        <v>10665</v>
      </c>
      <c r="B1098" s="4" t="s">
        <v>22</v>
      </c>
      <c r="C1098" s="4" t="s">
        <v>18</v>
      </c>
      <c r="D1098" s="4">
        <v>53</v>
      </c>
      <c r="E1098" s="4">
        <v>42.400000000000006</v>
      </c>
      <c r="F1098" s="4">
        <v>20</v>
      </c>
      <c r="G1098" s="4" t="s">
        <v>166</v>
      </c>
      <c r="H1098" s="4" t="s">
        <v>167</v>
      </c>
      <c r="I1098" s="4" t="s">
        <v>84</v>
      </c>
      <c r="J1098" s="5">
        <v>42289</v>
      </c>
      <c r="K1098" s="12">
        <f>Ventas[[#This Row],[Unit Price]]*Ventas[[#This Row],[Quantity]]</f>
        <v>1060</v>
      </c>
      <c r="L1098" s="12">
        <f>Ventas[[#This Row],[Unit Cost]]*Ventas[[#This Row],[Quantity]]</f>
        <v>848.00000000000011</v>
      </c>
      <c r="M1098" s="14">
        <f>Ventas[[#This Row],[Ingresos]]-Ventas[[#This Row],[Costes]]</f>
        <v>211.99999999999989</v>
      </c>
      <c r="N1098" s="14" t="str">
        <f>_xlfn.XLOOKUP(Ventas[[#This Row],[Ship Country]],[1]!Countries[Ship Country],[1]!Countries[Area],"No registrado")</f>
        <v>Nord America</v>
      </c>
      <c r="O1098" s="14" t="str">
        <f>_xlfn.XLOOKUP(Ventas[[#This Row],[Ship Country]],[1]!Countries[Ship Country],[1]!Countries[Continent],"No existe")</f>
        <v>America</v>
      </c>
      <c r="P1098" s="15" t="str">
        <f>_xlfn.XLOOKUP(Ventas[[#This Row],[Category]],[2]!ProdManager[Category],[2]!ProdManager[Prod_Manager])</f>
        <v>Marc Caine</v>
      </c>
      <c r="Q1098" s="15">
        <f>YEAR(Ventas[[#This Row],[Order Date]])</f>
        <v>2015</v>
      </c>
      <c r="R1098" s="15" t="str">
        <f>TEXT(Ventas[[#This Row],[Order Date]],"MMM")</f>
        <v>oct</v>
      </c>
    </row>
    <row r="1099" spans="1:18" x14ac:dyDescent="0.25">
      <c r="A1099" s="6">
        <v>10665</v>
      </c>
      <c r="B1099" s="6" t="s">
        <v>52</v>
      </c>
      <c r="C1099" s="6" t="s">
        <v>15</v>
      </c>
      <c r="D1099" s="6">
        <v>55</v>
      </c>
      <c r="E1099" s="6">
        <v>45.65</v>
      </c>
      <c r="F1099" s="6">
        <v>1</v>
      </c>
      <c r="G1099" s="6" t="s">
        <v>166</v>
      </c>
      <c r="H1099" s="6" t="s">
        <v>167</v>
      </c>
      <c r="I1099" s="6" t="s">
        <v>84</v>
      </c>
      <c r="J1099" s="7">
        <v>42289</v>
      </c>
      <c r="K1099" s="12">
        <f>Ventas[[#This Row],[Unit Price]]*Ventas[[#This Row],[Quantity]]</f>
        <v>55</v>
      </c>
      <c r="L1099" s="12">
        <f>Ventas[[#This Row],[Unit Cost]]*Ventas[[#This Row],[Quantity]]</f>
        <v>45.65</v>
      </c>
      <c r="M1099" s="14">
        <f>Ventas[[#This Row],[Ingresos]]-Ventas[[#This Row],[Costes]]</f>
        <v>9.3500000000000014</v>
      </c>
      <c r="N1099" s="14" t="str">
        <f>_xlfn.XLOOKUP(Ventas[[#This Row],[Ship Country]],[1]!Countries[Ship Country],[1]!Countries[Area],"No registrado")</f>
        <v>Nord America</v>
      </c>
      <c r="O1099" s="14" t="str">
        <f>_xlfn.XLOOKUP(Ventas[[#This Row],[Ship Country]],[1]!Countries[Ship Country],[1]!Countries[Continent],"No existe")</f>
        <v>America</v>
      </c>
      <c r="P1099" s="15" t="str">
        <f>_xlfn.XLOOKUP(Ventas[[#This Row],[Category]],[2]!ProdManager[Category],[2]!ProdManager[Prod_Manager])</f>
        <v>Peter Stone</v>
      </c>
      <c r="Q1099" s="15">
        <f>YEAR(Ventas[[#This Row],[Order Date]])</f>
        <v>2015</v>
      </c>
      <c r="R1099" s="15" t="str">
        <f>TEXT(Ventas[[#This Row],[Order Date]],"MMM")</f>
        <v>oct</v>
      </c>
    </row>
    <row r="1100" spans="1:18" x14ac:dyDescent="0.25">
      <c r="A1100" s="4">
        <v>10665</v>
      </c>
      <c r="B1100" s="4" t="s">
        <v>101</v>
      </c>
      <c r="C1100" s="4" t="s">
        <v>43</v>
      </c>
      <c r="D1100" s="4">
        <v>18</v>
      </c>
      <c r="E1100" s="4">
        <v>16.560000000000002</v>
      </c>
      <c r="F1100" s="4">
        <v>10</v>
      </c>
      <c r="G1100" s="4" t="s">
        <v>166</v>
      </c>
      <c r="H1100" s="4" t="s">
        <v>167</v>
      </c>
      <c r="I1100" s="4" t="s">
        <v>84</v>
      </c>
      <c r="J1100" s="5">
        <v>42289</v>
      </c>
      <c r="K1100" s="12">
        <f>Ventas[[#This Row],[Unit Price]]*Ventas[[#This Row],[Quantity]]</f>
        <v>180</v>
      </c>
      <c r="L1100" s="12">
        <f>Ventas[[#This Row],[Unit Cost]]*Ventas[[#This Row],[Quantity]]</f>
        <v>165.60000000000002</v>
      </c>
      <c r="M1100" s="14">
        <f>Ventas[[#This Row],[Ingresos]]-Ventas[[#This Row],[Costes]]</f>
        <v>14.399999999999977</v>
      </c>
      <c r="N1100" s="14" t="str">
        <f>_xlfn.XLOOKUP(Ventas[[#This Row],[Ship Country]],[1]!Countries[Ship Country],[1]!Countries[Area],"No registrado")</f>
        <v>Nord America</v>
      </c>
      <c r="O1100" s="14" t="str">
        <f>_xlfn.XLOOKUP(Ventas[[#This Row],[Ship Country]],[1]!Countries[Ship Country],[1]!Countries[Continent],"No existe")</f>
        <v>America</v>
      </c>
      <c r="P1100" s="15" t="str">
        <f>_xlfn.XLOOKUP(Ventas[[#This Row],[Category]],[2]!ProdManager[Category],[2]!ProdManager[Prod_Manager])</f>
        <v>John Matter</v>
      </c>
      <c r="Q1100" s="15">
        <f>YEAR(Ventas[[#This Row],[Order Date]])</f>
        <v>2015</v>
      </c>
      <c r="R1100" s="15" t="str">
        <f>TEXT(Ventas[[#This Row],[Order Date]],"MMM")</f>
        <v>oct</v>
      </c>
    </row>
    <row r="1101" spans="1:18" x14ac:dyDescent="0.25">
      <c r="A1101" s="6">
        <v>10666</v>
      </c>
      <c r="B1101" s="6" t="s">
        <v>102</v>
      </c>
      <c r="C1101" s="6" t="s">
        <v>46</v>
      </c>
      <c r="D1101" s="6">
        <v>123.79</v>
      </c>
      <c r="E1101" s="6">
        <v>92.842500000000001</v>
      </c>
      <c r="F1101" s="6">
        <v>36</v>
      </c>
      <c r="G1101" s="6" t="s">
        <v>53</v>
      </c>
      <c r="H1101" s="6" t="s">
        <v>54</v>
      </c>
      <c r="I1101" s="6" t="s">
        <v>49</v>
      </c>
      <c r="J1101" s="7">
        <v>42290</v>
      </c>
      <c r="K1101" s="12">
        <f>Ventas[[#This Row],[Unit Price]]*Ventas[[#This Row],[Quantity]]</f>
        <v>4456.4400000000005</v>
      </c>
      <c r="L1101" s="12">
        <f>Ventas[[#This Row],[Unit Cost]]*Ventas[[#This Row],[Quantity]]</f>
        <v>3342.33</v>
      </c>
      <c r="M1101" s="14">
        <f>Ventas[[#This Row],[Ingresos]]-Ventas[[#This Row],[Costes]]</f>
        <v>1114.1100000000006</v>
      </c>
      <c r="N1101" s="14" t="str">
        <f>_xlfn.XLOOKUP(Ventas[[#This Row],[Ship Country]],[1]!Countries[Ship Country],[1]!Countries[Area],"No registrado")</f>
        <v>Nord Europe</v>
      </c>
      <c r="O1101" s="14" t="str">
        <f>_xlfn.XLOOKUP(Ventas[[#This Row],[Ship Country]],[1]!Countries[Ship Country],[1]!Countries[Continent],"No existe")</f>
        <v>Europe</v>
      </c>
      <c r="P1101" s="15" t="str">
        <f>_xlfn.XLOOKUP(Ventas[[#This Row],[Category]],[2]!ProdManager[Category],[2]!ProdManager[Prod_Manager])</f>
        <v>John Matter</v>
      </c>
      <c r="Q1101" s="15">
        <f>YEAR(Ventas[[#This Row],[Order Date]])</f>
        <v>2015</v>
      </c>
      <c r="R1101" s="15" t="str">
        <f>TEXT(Ventas[[#This Row],[Order Date]],"MMM")</f>
        <v>oct</v>
      </c>
    </row>
    <row r="1102" spans="1:18" x14ac:dyDescent="0.25">
      <c r="A1102" s="4">
        <v>10666</v>
      </c>
      <c r="B1102" s="4" t="s">
        <v>23</v>
      </c>
      <c r="C1102" s="4" t="s">
        <v>24</v>
      </c>
      <c r="D1102" s="4">
        <v>21.05</v>
      </c>
      <c r="E1102" s="4">
        <v>14.945499999999999</v>
      </c>
      <c r="F1102" s="4">
        <v>10</v>
      </c>
      <c r="G1102" s="4" t="s">
        <v>53</v>
      </c>
      <c r="H1102" s="4" t="s">
        <v>54</v>
      </c>
      <c r="I1102" s="4" t="s">
        <v>49</v>
      </c>
      <c r="J1102" s="5">
        <v>42290</v>
      </c>
      <c r="K1102" s="12">
        <f>Ventas[[#This Row],[Unit Price]]*Ventas[[#This Row],[Quantity]]</f>
        <v>210.5</v>
      </c>
      <c r="L1102" s="12">
        <f>Ventas[[#This Row],[Unit Cost]]*Ventas[[#This Row],[Quantity]]</f>
        <v>149.45499999999998</v>
      </c>
      <c r="M1102" s="14">
        <f>Ventas[[#This Row],[Ingresos]]-Ventas[[#This Row],[Costes]]</f>
        <v>61.045000000000016</v>
      </c>
      <c r="N1102" s="14" t="str">
        <f>_xlfn.XLOOKUP(Ventas[[#This Row],[Ship Country]],[1]!Countries[Ship Country],[1]!Countries[Area],"No registrado")</f>
        <v>Nord Europe</v>
      </c>
      <c r="O1102" s="14" t="str">
        <f>_xlfn.XLOOKUP(Ventas[[#This Row],[Ship Country]],[1]!Countries[Ship Country],[1]!Countries[Continent],"No existe")</f>
        <v>Europe</v>
      </c>
      <c r="P1102" s="15" t="str">
        <f>_xlfn.XLOOKUP(Ventas[[#This Row],[Category]],[2]!ProdManager[Category],[2]!ProdManager[Prod_Manager])</f>
        <v>Lydia Sinn</v>
      </c>
      <c r="Q1102" s="15">
        <f>YEAR(Ventas[[#This Row],[Order Date]])</f>
        <v>2015</v>
      </c>
      <c r="R1102" s="15" t="str">
        <f>TEXT(Ventas[[#This Row],[Order Date]],"MMM")</f>
        <v>oct</v>
      </c>
    </row>
    <row r="1103" spans="1:18" x14ac:dyDescent="0.25">
      <c r="A1103" s="6">
        <v>10667</v>
      </c>
      <c r="B1103" s="6" t="s">
        <v>155</v>
      </c>
      <c r="C1103" s="6" t="s">
        <v>15</v>
      </c>
      <c r="D1103" s="6">
        <v>36</v>
      </c>
      <c r="E1103" s="6">
        <v>28.44</v>
      </c>
      <c r="F1103" s="6">
        <v>45</v>
      </c>
      <c r="G1103" s="6" t="s">
        <v>66</v>
      </c>
      <c r="H1103" s="6" t="s">
        <v>67</v>
      </c>
      <c r="I1103" s="6" t="s">
        <v>68</v>
      </c>
      <c r="J1103" s="7">
        <v>42290</v>
      </c>
      <c r="K1103" s="12">
        <f>Ventas[[#This Row],[Unit Price]]*Ventas[[#This Row],[Quantity]]</f>
        <v>1620</v>
      </c>
      <c r="L1103" s="12">
        <f>Ventas[[#This Row],[Unit Cost]]*Ventas[[#This Row],[Quantity]]</f>
        <v>1279.8</v>
      </c>
      <c r="M1103" s="14">
        <f>Ventas[[#This Row],[Ingresos]]-Ventas[[#This Row],[Costes]]</f>
        <v>340.20000000000005</v>
      </c>
      <c r="N1103" s="14" t="str">
        <f>_xlfn.XLOOKUP(Ventas[[#This Row],[Ship Country]],[1]!Countries[Ship Country],[1]!Countries[Area],"No registrado")</f>
        <v>Nord Europe</v>
      </c>
      <c r="O1103" s="14" t="str">
        <f>_xlfn.XLOOKUP(Ventas[[#This Row],[Ship Country]],[1]!Countries[Ship Country],[1]!Countries[Continent],"No existe")</f>
        <v>Europe</v>
      </c>
      <c r="P1103" s="15" t="str">
        <f>_xlfn.XLOOKUP(Ventas[[#This Row],[Category]],[2]!ProdManager[Category],[2]!ProdManager[Prod_Manager])</f>
        <v>Peter Stone</v>
      </c>
      <c r="Q1103" s="15">
        <f>YEAR(Ventas[[#This Row],[Order Date]])</f>
        <v>2015</v>
      </c>
      <c r="R1103" s="15" t="str">
        <f>TEXT(Ventas[[#This Row],[Order Date]],"MMM")</f>
        <v>oct</v>
      </c>
    </row>
    <row r="1104" spans="1:18" x14ac:dyDescent="0.25">
      <c r="A1104" s="4">
        <v>10667</v>
      </c>
      <c r="B1104" s="4" t="s">
        <v>113</v>
      </c>
      <c r="C1104" s="4" t="s">
        <v>15</v>
      </c>
      <c r="D1104" s="4">
        <v>21.5</v>
      </c>
      <c r="E1104" s="4">
        <v>16.555</v>
      </c>
      <c r="F1104" s="4">
        <v>14</v>
      </c>
      <c r="G1104" s="4" t="s">
        <v>66</v>
      </c>
      <c r="H1104" s="4" t="s">
        <v>67</v>
      </c>
      <c r="I1104" s="4" t="s">
        <v>68</v>
      </c>
      <c r="J1104" s="5">
        <v>42290</v>
      </c>
      <c r="K1104" s="12">
        <f>Ventas[[#This Row],[Unit Price]]*Ventas[[#This Row],[Quantity]]</f>
        <v>301</v>
      </c>
      <c r="L1104" s="12">
        <f>Ventas[[#This Row],[Unit Cost]]*Ventas[[#This Row],[Quantity]]</f>
        <v>231.76999999999998</v>
      </c>
      <c r="M1104" s="14">
        <f>Ventas[[#This Row],[Ingresos]]-Ventas[[#This Row],[Costes]]</f>
        <v>69.230000000000018</v>
      </c>
      <c r="N1104" s="14" t="str">
        <f>_xlfn.XLOOKUP(Ventas[[#This Row],[Ship Country]],[1]!Countries[Ship Country],[1]!Countries[Area],"No registrado")</f>
        <v>Nord Europe</v>
      </c>
      <c r="O1104" s="14" t="str">
        <f>_xlfn.XLOOKUP(Ventas[[#This Row],[Ship Country]],[1]!Countries[Ship Country],[1]!Countries[Continent],"No existe")</f>
        <v>Europe</v>
      </c>
      <c r="P1104" s="15" t="str">
        <f>_xlfn.XLOOKUP(Ventas[[#This Row],[Category]],[2]!ProdManager[Category],[2]!ProdManager[Prod_Manager])</f>
        <v>Peter Stone</v>
      </c>
      <c r="Q1104" s="15">
        <f>YEAR(Ventas[[#This Row],[Order Date]])</f>
        <v>2015</v>
      </c>
      <c r="R1104" s="15" t="str">
        <f>TEXT(Ventas[[#This Row],[Order Date]],"MMM")</f>
        <v>oct</v>
      </c>
    </row>
    <row r="1105" spans="1:18" x14ac:dyDescent="0.25">
      <c r="A1105" s="6">
        <v>10668</v>
      </c>
      <c r="B1105" s="6" t="s">
        <v>44</v>
      </c>
      <c r="C1105" s="6" t="s">
        <v>15</v>
      </c>
      <c r="D1105" s="6">
        <v>12.5</v>
      </c>
      <c r="E1105" s="6">
        <v>10.125</v>
      </c>
      <c r="F1105" s="6">
        <v>8</v>
      </c>
      <c r="G1105" s="6" t="s">
        <v>160</v>
      </c>
      <c r="H1105" s="6" t="s">
        <v>161</v>
      </c>
      <c r="I1105" s="6" t="s">
        <v>21</v>
      </c>
      <c r="J1105" s="7">
        <v>42293</v>
      </c>
      <c r="K1105" s="12">
        <f>Ventas[[#This Row],[Unit Price]]*Ventas[[#This Row],[Quantity]]</f>
        <v>100</v>
      </c>
      <c r="L1105" s="12">
        <f>Ventas[[#This Row],[Unit Cost]]*Ventas[[#This Row],[Quantity]]</f>
        <v>81</v>
      </c>
      <c r="M1105" s="14">
        <f>Ventas[[#This Row],[Ingresos]]-Ventas[[#This Row],[Costes]]</f>
        <v>19</v>
      </c>
      <c r="N1105" s="14" t="str">
        <f>_xlfn.XLOOKUP(Ventas[[#This Row],[Ship Country]],[1]!Countries[Ship Country],[1]!Countries[Area],"No registrado")</f>
        <v>Nord Europe</v>
      </c>
      <c r="O1105" s="14" t="str">
        <f>_xlfn.XLOOKUP(Ventas[[#This Row],[Ship Country]],[1]!Countries[Ship Country],[1]!Countries[Continent],"No existe")</f>
        <v>Europe</v>
      </c>
      <c r="P1105" s="15" t="str">
        <f>_xlfn.XLOOKUP(Ventas[[#This Row],[Category]],[2]!ProdManager[Category],[2]!ProdManager[Prod_Manager])</f>
        <v>Peter Stone</v>
      </c>
      <c r="Q1105" s="15">
        <f>YEAR(Ventas[[#This Row],[Order Date]])</f>
        <v>2015</v>
      </c>
      <c r="R1105" s="15" t="str">
        <f>TEXT(Ventas[[#This Row],[Order Date]],"MMM")</f>
        <v>oct</v>
      </c>
    </row>
    <row r="1106" spans="1:18" x14ac:dyDescent="0.25">
      <c r="A1106" s="4">
        <v>10668</v>
      </c>
      <c r="B1106" s="4" t="s">
        <v>45</v>
      </c>
      <c r="C1106" s="4" t="s">
        <v>46</v>
      </c>
      <c r="D1106" s="4">
        <v>24</v>
      </c>
      <c r="E1106" s="4">
        <v>18</v>
      </c>
      <c r="F1106" s="4">
        <v>4</v>
      </c>
      <c r="G1106" s="4" t="s">
        <v>160</v>
      </c>
      <c r="H1106" s="4" t="s">
        <v>161</v>
      </c>
      <c r="I1106" s="4" t="s">
        <v>21</v>
      </c>
      <c r="J1106" s="5">
        <v>42293</v>
      </c>
      <c r="K1106" s="12">
        <f>Ventas[[#This Row],[Unit Price]]*Ventas[[#This Row],[Quantity]]</f>
        <v>96</v>
      </c>
      <c r="L1106" s="12">
        <f>Ventas[[#This Row],[Unit Cost]]*Ventas[[#This Row],[Quantity]]</f>
        <v>72</v>
      </c>
      <c r="M1106" s="14">
        <f>Ventas[[#This Row],[Ingresos]]-Ventas[[#This Row],[Costes]]</f>
        <v>24</v>
      </c>
      <c r="N1106" s="14" t="str">
        <f>_xlfn.XLOOKUP(Ventas[[#This Row],[Ship Country]],[1]!Countries[Ship Country],[1]!Countries[Area],"No registrado")</f>
        <v>Nord Europe</v>
      </c>
      <c r="O1106" s="14" t="str">
        <f>_xlfn.XLOOKUP(Ventas[[#This Row],[Ship Country]],[1]!Countries[Ship Country],[1]!Countries[Continent],"No existe")</f>
        <v>Europe</v>
      </c>
      <c r="P1106" s="15" t="str">
        <f>_xlfn.XLOOKUP(Ventas[[#This Row],[Category]],[2]!ProdManager[Category],[2]!ProdManager[Prod_Manager])</f>
        <v>John Matter</v>
      </c>
      <c r="Q1106" s="15">
        <f>YEAR(Ventas[[#This Row],[Order Date]])</f>
        <v>2015</v>
      </c>
      <c r="R1106" s="15" t="str">
        <f>TEXT(Ventas[[#This Row],[Order Date]],"MMM")</f>
        <v>oct</v>
      </c>
    </row>
    <row r="1107" spans="1:18" x14ac:dyDescent="0.25">
      <c r="A1107" s="6">
        <v>10668</v>
      </c>
      <c r="B1107" s="6" t="s">
        <v>150</v>
      </c>
      <c r="C1107" s="6" t="s">
        <v>10</v>
      </c>
      <c r="D1107" s="6">
        <v>33.25</v>
      </c>
      <c r="E1107" s="6">
        <v>27.93</v>
      </c>
      <c r="F1107" s="6">
        <v>15</v>
      </c>
      <c r="G1107" s="6" t="s">
        <v>160</v>
      </c>
      <c r="H1107" s="6" t="s">
        <v>161</v>
      </c>
      <c r="I1107" s="6" t="s">
        <v>21</v>
      </c>
      <c r="J1107" s="7">
        <v>42293</v>
      </c>
      <c r="K1107" s="12">
        <f>Ventas[[#This Row],[Unit Price]]*Ventas[[#This Row],[Quantity]]</f>
        <v>498.75</v>
      </c>
      <c r="L1107" s="12">
        <f>Ventas[[#This Row],[Unit Cost]]*Ventas[[#This Row],[Quantity]]</f>
        <v>418.95</v>
      </c>
      <c r="M1107" s="14">
        <f>Ventas[[#This Row],[Ingresos]]-Ventas[[#This Row],[Costes]]</f>
        <v>79.800000000000011</v>
      </c>
      <c r="N1107" s="14" t="str">
        <f>_xlfn.XLOOKUP(Ventas[[#This Row],[Ship Country]],[1]!Countries[Ship Country],[1]!Countries[Area],"No registrado")</f>
        <v>Nord Europe</v>
      </c>
      <c r="O1107" s="14" t="str">
        <f>_xlfn.XLOOKUP(Ventas[[#This Row],[Ship Country]],[1]!Countries[Ship Country],[1]!Countries[Continent],"No existe")</f>
        <v>Europe</v>
      </c>
      <c r="P1107" s="15" t="str">
        <f>_xlfn.XLOOKUP(Ventas[[#This Row],[Category]],[2]!ProdManager[Category],[2]!ProdManager[Prod_Manager])</f>
        <v>Marc Caine</v>
      </c>
      <c r="Q1107" s="15">
        <f>YEAR(Ventas[[#This Row],[Order Date]])</f>
        <v>2015</v>
      </c>
      <c r="R1107" s="15" t="str">
        <f>TEXT(Ventas[[#This Row],[Order Date]],"MMM")</f>
        <v>oct</v>
      </c>
    </row>
    <row r="1108" spans="1:18" x14ac:dyDescent="0.25">
      <c r="A1108" s="4">
        <v>10669</v>
      </c>
      <c r="B1108" s="4" t="s">
        <v>57</v>
      </c>
      <c r="C1108" s="4" t="s">
        <v>29</v>
      </c>
      <c r="D1108" s="4">
        <v>19</v>
      </c>
      <c r="E1108" s="4">
        <v>15.200000000000001</v>
      </c>
      <c r="F1108" s="4">
        <v>30</v>
      </c>
      <c r="G1108" s="4" t="s">
        <v>198</v>
      </c>
      <c r="H1108" s="4" t="s">
        <v>199</v>
      </c>
      <c r="I1108" s="4" t="s">
        <v>200</v>
      </c>
      <c r="J1108" s="5">
        <v>42293</v>
      </c>
      <c r="K1108" s="12">
        <f>Ventas[[#This Row],[Unit Price]]*Ventas[[#This Row],[Quantity]]</f>
        <v>570</v>
      </c>
      <c r="L1108" s="12">
        <f>Ventas[[#This Row],[Unit Cost]]*Ventas[[#This Row],[Quantity]]</f>
        <v>456.00000000000006</v>
      </c>
      <c r="M1108" s="14">
        <f>Ventas[[#This Row],[Ingresos]]-Ventas[[#This Row],[Costes]]</f>
        <v>113.99999999999994</v>
      </c>
      <c r="N1108" s="14" t="str">
        <f>_xlfn.XLOOKUP(Ventas[[#This Row],[Ship Country]],[1]!Countries[Ship Country],[1]!Countries[Area],"No registrado")</f>
        <v>Nord Europe</v>
      </c>
      <c r="O1108" s="14" t="str">
        <f>_xlfn.XLOOKUP(Ventas[[#This Row],[Ship Country]],[1]!Countries[Ship Country],[1]!Countries[Continent],"No existe")</f>
        <v>Europe</v>
      </c>
      <c r="P1108" s="15" t="str">
        <f>_xlfn.XLOOKUP(Ventas[[#This Row],[Category]],[2]!ProdManager[Category],[2]!ProdManager[Prod_Manager])</f>
        <v>Peter Stone</v>
      </c>
      <c r="Q1108" s="15">
        <f>YEAR(Ventas[[#This Row],[Order Date]])</f>
        <v>2015</v>
      </c>
      <c r="R1108" s="15" t="str">
        <f>TEXT(Ventas[[#This Row],[Order Date]],"MMM")</f>
        <v>oct</v>
      </c>
    </row>
    <row r="1109" spans="1:18" x14ac:dyDescent="0.25">
      <c r="A1109" s="6">
        <v>10670</v>
      </c>
      <c r="B1109" s="6" t="s">
        <v>129</v>
      </c>
      <c r="C1109" s="6" t="s">
        <v>43</v>
      </c>
      <c r="D1109" s="6">
        <v>7.75</v>
      </c>
      <c r="E1109" s="6">
        <v>6.8975</v>
      </c>
      <c r="F1109" s="6">
        <v>25</v>
      </c>
      <c r="G1109" s="6" t="s">
        <v>99</v>
      </c>
      <c r="H1109" s="6" t="s">
        <v>100</v>
      </c>
      <c r="I1109" s="6" t="s">
        <v>21</v>
      </c>
      <c r="J1109" s="7">
        <v>42294</v>
      </c>
      <c r="K1109" s="12">
        <f>Ventas[[#This Row],[Unit Price]]*Ventas[[#This Row],[Quantity]]</f>
        <v>193.75</v>
      </c>
      <c r="L1109" s="12">
        <f>Ventas[[#This Row],[Unit Cost]]*Ventas[[#This Row],[Quantity]]</f>
        <v>172.4375</v>
      </c>
      <c r="M1109" s="14">
        <f>Ventas[[#This Row],[Ingresos]]-Ventas[[#This Row],[Costes]]</f>
        <v>21.3125</v>
      </c>
      <c r="N1109" s="14" t="str">
        <f>_xlfn.XLOOKUP(Ventas[[#This Row],[Ship Country]],[1]!Countries[Ship Country],[1]!Countries[Area],"No registrado")</f>
        <v>Nord Europe</v>
      </c>
      <c r="O1109" s="14" t="str">
        <f>_xlfn.XLOOKUP(Ventas[[#This Row],[Ship Country]],[1]!Countries[Ship Country],[1]!Countries[Continent],"No existe")</f>
        <v>Europe</v>
      </c>
      <c r="P1109" s="15" t="str">
        <f>_xlfn.XLOOKUP(Ventas[[#This Row],[Category]],[2]!ProdManager[Category],[2]!ProdManager[Prod_Manager])</f>
        <v>John Matter</v>
      </c>
      <c r="Q1109" s="15">
        <f>YEAR(Ventas[[#This Row],[Order Date]])</f>
        <v>2015</v>
      </c>
      <c r="R1109" s="15" t="str">
        <f>TEXT(Ventas[[#This Row],[Order Date]],"MMM")</f>
        <v>oct</v>
      </c>
    </row>
    <row r="1110" spans="1:18" x14ac:dyDescent="0.25">
      <c r="A1110" s="4">
        <v>10670</v>
      </c>
      <c r="B1110" s="4" t="s">
        <v>126</v>
      </c>
      <c r="C1110" s="4" t="s">
        <v>29</v>
      </c>
      <c r="D1110" s="4">
        <v>15</v>
      </c>
      <c r="E1110" s="4">
        <v>11.850000000000001</v>
      </c>
      <c r="F1110" s="4">
        <v>50</v>
      </c>
      <c r="G1110" s="4" t="s">
        <v>99</v>
      </c>
      <c r="H1110" s="4" t="s">
        <v>100</v>
      </c>
      <c r="I1110" s="4" t="s">
        <v>21</v>
      </c>
      <c r="J1110" s="5">
        <v>42294</v>
      </c>
      <c r="K1110" s="12">
        <f>Ventas[[#This Row],[Unit Price]]*Ventas[[#This Row],[Quantity]]</f>
        <v>750</v>
      </c>
      <c r="L1110" s="12">
        <f>Ventas[[#This Row],[Unit Cost]]*Ventas[[#This Row],[Quantity]]</f>
        <v>592.50000000000011</v>
      </c>
      <c r="M1110" s="14">
        <f>Ventas[[#This Row],[Ingresos]]-Ventas[[#This Row],[Costes]]</f>
        <v>157.49999999999989</v>
      </c>
      <c r="N1110" s="14" t="str">
        <f>_xlfn.XLOOKUP(Ventas[[#This Row],[Ship Country]],[1]!Countries[Ship Country],[1]!Countries[Area],"No registrado")</f>
        <v>Nord Europe</v>
      </c>
      <c r="O1110" s="14" t="str">
        <f>_xlfn.XLOOKUP(Ventas[[#This Row],[Ship Country]],[1]!Countries[Ship Country],[1]!Countries[Continent],"No existe")</f>
        <v>Europe</v>
      </c>
      <c r="P1110" s="15" t="str">
        <f>_xlfn.XLOOKUP(Ventas[[#This Row],[Category]],[2]!ProdManager[Category],[2]!ProdManager[Prod_Manager])</f>
        <v>Peter Stone</v>
      </c>
      <c r="Q1110" s="15">
        <f>YEAR(Ventas[[#This Row],[Order Date]])</f>
        <v>2015</v>
      </c>
      <c r="R1110" s="15" t="str">
        <f>TEXT(Ventas[[#This Row],[Order Date]],"MMM")</f>
        <v>oct</v>
      </c>
    </row>
    <row r="1111" spans="1:18" x14ac:dyDescent="0.25">
      <c r="A1111" s="6">
        <v>10670</v>
      </c>
      <c r="B1111" s="6" t="s">
        <v>141</v>
      </c>
      <c r="C1111" s="6" t="s">
        <v>29</v>
      </c>
      <c r="D1111" s="6">
        <v>12</v>
      </c>
      <c r="E1111" s="6">
        <v>8.52</v>
      </c>
      <c r="F1111" s="6">
        <v>60</v>
      </c>
      <c r="G1111" s="6" t="s">
        <v>99</v>
      </c>
      <c r="H1111" s="6" t="s">
        <v>100</v>
      </c>
      <c r="I1111" s="6" t="s">
        <v>21</v>
      </c>
      <c r="J1111" s="7">
        <v>42294</v>
      </c>
      <c r="K1111" s="12">
        <f>Ventas[[#This Row],[Unit Price]]*Ventas[[#This Row],[Quantity]]</f>
        <v>720</v>
      </c>
      <c r="L1111" s="12">
        <f>Ventas[[#This Row],[Unit Cost]]*Ventas[[#This Row],[Quantity]]</f>
        <v>511.2</v>
      </c>
      <c r="M1111" s="14">
        <f>Ventas[[#This Row],[Ingresos]]-Ventas[[#This Row],[Costes]]</f>
        <v>208.8</v>
      </c>
      <c r="N1111" s="14" t="str">
        <f>_xlfn.XLOOKUP(Ventas[[#This Row],[Ship Country]],[1]!Countries[Ship Country],[1]!Countries[Area],"No registrado")</f>
        <v>Nord Europe</v>
      </c>
      <c r="O1111" s="14" t="str">
        <f>_xlfn.XLOOKUP(Ventas[[#This Row],[Ship Country]],[1]!Countries[Ship Country],[1]!Countries[Continent],"No existe")</f>
        <v>Europe</v>
      </c>
      <c r="P1111" s="15" t="str">
        <f>_xlfn.XLOOKUP(Ventas[[#This Row],[Category]],[2]!ProdManager[Category],[2]!ProdManager[Prod_Manager])</f>
        <v>Peter Stone</v>
      </c>
      <c r="Q1111" s="15">
        <f>YEAR(Ventas[[#This Row],[Order Date]])</f>
        <v>2015</v>
      </c>
      <c r="R1111" s="15" t="str">
        <f>TEXT(Ventas[[#This Row],[Order Date]],"MMM")</f>
        <v>oct</v>
      </c>
    </row>
    <row r="1112" spans="1:18" x14ac:dyDescent="0.25">
      <c r="A1112" s="4">
        <v>10670</v>
      </c>
      <c r="B1112" s="4" t="s">
        <v>197</v>
      </c>
      <c r="C1112" s="4" t="s">
        <v>10</v>
      </c>
      <c r="D1112" s="4">
        <v>9</v>
      </c>
      <c r="E1112" s="4">
        <v>7.47</v>
      </c>
      <c r="F1112" s="4">
        <v>32</v>
      </c>
      <c r="G1112" s="4" t="s">
        <v>99</v>
      </c>
      <c r="H1112" s="4" t="s">
        <v>100</v>
      </c>
      <c r="I1112" s="4" t="s">
        <v>21</v>
      </c>
      <c r="J1112" s="5">
        <v>42294</v>
      </c>
      <c r="K1112" s="12">
        <f>Ventas[[#This Row],[Unit Price]]*Ventas[[#This Row],[Quantity]]</f>
        <v>288</v>
      </c>
      <c r="L1112" s="12">
        <f>Ventas[[#This Row],[Unit Cost]]*Ventas[[#This Row],[Quantity]]</f>
        <v>239.04</v>
      </c>
      <c r="M1112" s="14">
        <f>Ventas[[#This Row],[Ingresos]]-Ventas[[#This Row],[Costes]]</f>
        <v>48.960000000000008</v>
      </c>
      <c r="N1112" s="14" t="str">
        <f>_xlfn.XLOOKUP(Ventas[[#This Row],[Ship Country]],[1]!Countries[Ship Country],[1]!Countries[Area],"No registrado")</f>
        <v>Nord Europe</v>
      </c>
      <c r="O1112" s="14" t="str">
        <f>_xlfn.XLOOKUP(Ventas[[#This Row],[Ship Country]],[1]!Countries[Ship Country],[1]!Countries[Continent],"No existe")</f>
        <v>Europe</v>
      </c>
      <c r="P1112" s="15" t="str">
        <f>_xlfn.XLOOKUP(Ventas[[#This Row],[Category]],[2]!ProdManager[Category],[2]!ProdManager[Prod_Manager])</f>
        <v>Marc Caine</v>
      </c>
      <c r="Q1112" s="15">
        <f>YEAR(Ventas[[#This Row],[Order Date]])</f>
        <v>2015</v>
      </c>
      <c r="R1112" s="15" t="str">
        <f>TEXT(Ventas[[#This Row],[Order Date]],"MMM")</f>
        <v>oct</v>
      </c>
    </row>
    <row r="1113" spans="1:18" x14ac:dyDescent="0.25">
      <c r="A1113" s="6">
        <v>10670</v>
      </c>
      <c r="B1113" s="6" t="s">
        <v>137</v>
      </c>
      <c r="C1113" s="6" t="s">
        <v>43</v>
      </c>
      <c r="D1113" s="6">
        <v>14</v>
      </c>
      <c r="E1113" s="6">
        <v>12.46</v>
      </c>
      <c r="F1113" s="6">
        <v>25</v>
      </c>
      <c r="G1113" s="6" t="s">
        <v>99</v>
      </c>
      <c r="H1113" s="6" t="s">
        <v>100</v>
      </c>
      <c r="I1113" s="6" t="s">
        <v>21</v>
      </c>
      <c r="J1113" s="7">
        <v>42294</v>
      </c>
      <c r="K1113" s="12">
        <f>Ventas[[#This Row],[Unit Price]]*Ventas[[#This Row],[Quantity]]</f>
        <v>350</v>
      </c>
      <c r="L1113" s="12">
        <f>Ventas[[#This Row],[Unit Cost]]*Ventas[[#This Row],[Quantity]]</f>
        <v>311.5</v>
      </c>
      <c r="M1113" s="14">
        <f>Ventas[[#This Row],[Ingresos]]-Ventas[[#This Row],[Costes]]</f>
        <v>38.5</v>
      </c>
      <c r="N1113" s="14" t="str">
        <f>_xlfn.XLOOKUP(Ventas[[#This Row],[Ship Country]],[1]!Countries[Ship Country],[1]!Countries[Area],"No registrado")</f>
        <v>Nord Europe</v>
      </c>
      <c r="O1113" s="14" t="str">
        <f>_xlfn.XLOOKUP(Ventas[[#This Row],[Ship Country]],[1]!Countries[Ship Country],[1]!Countries[Continent],"No existe")</f>
        <v>Europe</v>
      </c>
      <c r="P1113" s="15" t="str">
        <f>_xlfn.XLOOKUP(Ventas[[#This Row],[Category]],[2]!ProdManager[Category],[2]!ProdManager[Prod_Manager])</f>
        <v>John Matter</v>
      </c>
      <c r="Q1113" s="15">
        <f>YEAR(Ventas[[#This Row],[Order Date]])</f>
        <v>2015</v>
      </c>
      <c r="R1113" s="15" t="str">
        <f>TEXT(Ventas[[#This Row],[Order Date]],"MMM")</f>
        <v>oct</v>
      </c>
    </row>
    <row r="1114" spans="1:18" x14ac:dyDescent="0.25">
      <c r="A1114" s="4">
        <v>10671</v>
      </c>
      <c r="B1114" s="4" t="s">
        <v>56</v>
      </c>
      <c r="C1114" s="4" t="s">
        <v>35</v>
      </c>
      <c r="D1114" s="4">
        <v>17.45</v>
      </c>
      <c r="E1114" s="4">
        <v>12.040499999999998</v>
      </c>
      <c r="F1114" s="4">
        <v>10</v>
      </c>
      <c r="G1114" s="4" t="s">
        <v>269</v>
      </c>
      <c r="H1114" s="4" t="s">
        <v>173</v>
      </c>
      <c r="I1114" s="4" t="s">
        <v>13</v>
      </c>
      <c r="J1114" s="5">
        <v>42295</v>
      </c>
      <c r="K1114" s="12">
        <f>Ventas[[#This Row],[Unit Price]]*Ventas[[#This Row],[Quantity]]</f>
        <v>174.5</v>
      </c>
      <c r="L1114" s="12">
        <f>Ventas[[#This Row],[Unit Cost]]*Ventas[[#This Row],[Quantity]]</f>
        <v>120.40499999999997</v>
      </c>
      <c r="M1114" s="14">
        <f>Ventas[[#This Row],[Ingresos]]-Ventas[[#This Row],[Costes]]</f>
        <v>54.095000000000027</v>
      </c>
      <c r="N1114" s="14" t="str">
        <f>_xlfn.XLOOKUP(Ventas[[#This Row],[Ship Country]],[1]!Countries[Ship Country],[1]!Countries[Area],"No registrado")</f>
        <v>Nord Europe</v>
      </c>
      <c r="O1114" s="14" t="str">
        <f>_xlfn.XLOOKUP(Ventas[[#This Row],[Ship Country]],[1]!Countries[Ship Country],[1]!Countries[Continent],"No existe")</f>
        <v>Europe</v>
      </c>
      <c r="P1114" s="15" t="str">
        <f>_xlfn.XLOOKUP(Ventas[[#This Row],[Category]],[2]!ProdManager[Category],[2]!ProdManager[Prod_Manager])</f>
        <v>Lydia Sinn</v>
      </c>
      <c r="Q1114" s="15">
        <f>YEAR(Ventas[[#This Row],[Order Date]])</f>
        <v>2015</v>
      </c>
      <c r="R1114" s="15" t="str">
        <f>TEXT(Ventas[[#This Row],[Order Date]],"MMM")</f>
        <v>oct</v>
      </c>
    </row>
    <row r="1115" spans="1:18" x14ac:dyDescent="0.25">
      <c r="A1115" s="6">
        <v>10671</v>
      </c>
      <c r="B1115" s="6" t="s">
        <v>78</v>
      </c>
      <c r="C1115" s="6" t="s">
        <v>35</v>
      </c>
      <c r="D1115" s="6">
        <v>49.3</v>
      </c>
      <c r="E1115" s="6">
        <v>32.045000000000002</v>
      </c>
      <c r="F1115" s="6">
        <v>10</v>
      </c>
      <c r="G1115" s="6" t="s">
        <v>269</v>
      </c>
      <c r="H1115" s="6" t="s">
        <v>173</v>
      </c>
      <c r="I1115" s="6" t="s">
        <v>13</v>
      </c>
      <c r="J1115" s="7">
        <v>42295</v>
      </c>
      <c r="K1115" s="12">
        <f>Ventas[[#This Row],[Unit Price]]*Ventas[[#This Row],[Quantity]]</f>
        <v>493</v>
      </c>
      <c r="L1115" s="12">
        <f>Ventas[[#This Row],[Unit Cost]]*Ventas[[#This Row],[Quantity]]</f>
        <v>320.45000000000005</v>
      </c>
      <c r="M1115" s="14">
        <f>Ventas[[#This Row],[Ingresos]]-Ventas[[#This Row],[Costes]]</f>
        <v>172.54999999999995</v>
      </c>
      <c r="N1115" s="14" t="str">
        <f>_xlfn.XLOOKUP(Ventas[[#This Row],[Ship Country]],[1]!Countries[Ship Country],[1]!Countries[Area],"No registrado")</f>
        <v>Nord Europe</v>
      </c>
      <c r="O1115" s="14" t="str">
        <f>_xlfn.XLOOKUP(Ventas[[#This Row],[Ship Country]],[1]!Countries[Ship Country],[1]!Countries[Continent],"No existe")</f>
        <v>Europe</v>
      </c>
      <c r="P1115" s="15" t="str">
        <f>_xlfn.XLOOKUP(Ventas[[#This Row],[Category]],[2]!ProdManager[Category],[2]!ProdManager[Prod_Manager])</f>
        <v>Lydia Sinn</v>
      </c>
      <c r="Q1115" s="15">
        <f>YEAR(Ventas[[#This Row],[Order Date]])</f>
        <v>2015</v>
      </c>
      <c r="R1115" s="15" t="str">
        <f>TEXT(Ventas[[#This Row],[Order Date]],"MMM")</f>
        <v>oct</v>
      </c>
    </row>
    <row r="1116" spans="1:18" x14ac:dyDescent="0.25">
      <c r="A1116" s="4">
        <v>10671</v>
      </c>
      <c r="B1116" s="4" t="s">
        <v>23</v>
      </c>
      <c r="C1116" s="4" t="s">
        <v>24</v>
      </c>
      <c r="D1116" s="4">
        <v>21.05</v>
      </c>
      <c r="E1116" s="4">
        <v>16.84</v>
      </c>
      <c r="F1116" s="4">
        <v>12</v>
      </c>
      <c r="G1116" s="4" t="s">
        <v>269</v>
      </c>
      <c r="H1116" s="4" t="s">
        <v>173</v>
      </c>
      <c r="I1116" s="4" t="s">
        <v>13</v>
      </c>
      <c r="J1116" s="5">
        <v>42295</v>
      </c>
      <c r="K1116" s="12">
        <f>Ventas[[#This Row],[Unit Price]]*Ventas[[#This Row],[Quantity]]</f>
        <v>252.60000000000002</v>
      </c>
      <c r="L1116" s="12">
        <f>Ventas[[#This Row],[Unit Cost]]*Ventas[[#This Row],[Quantity]]</f>
        <v>202.07999999999998</v>
      </c>
      <c r="M1116" s="14">
        <f>Ventas[[#This Row],[Ingresos]]-Ventas[[#This Row],[Costes]]</f>
        <v>50.520000000000039</v>
      </c>
      <c r="N1116" s="14" t="str">
        <f>_xlfn.XLOOKUP(Ventas[[#This Row],[Ship Country]],[1]!Countries[Ship Country],[1]!Countries[Area],"No registrado")</f>
        <v>Nord Europe</v>
      </c>
      <c r="O1116" s="14" t="str">
        <f>_xlfn.XLOOKUP(Ventas[[#This Row],[Ship Country]],[1]!Countries[Ship Country],[1]!Countries[Continent],"No existe")</f>
        <v>Europe</v>
      </c>
      <c r="P1116" s="15" t="str">
        <f>_xlfn.XLOOKUP(Ventas[[#This Row],[Category]],[2]!ProdManager[Category],[2]!ProdManager[Prod_Manager])</f>
        <v>Lydia Sinn</v>
      </c>
      <c r="Q1116" s="15">
        <f>YEAR(Ventas[[#This Row],[Order Date]])</f>
        <v>2015</v>
      </c>
      <c r="R1116" s="15" t="str">
        <f>TEXT(Ventas[[#This Row],[Order Date]],"MMM")</f>
        <v>oct</v>
      </c>
    </row>
    <row r="1117" spans="1:18" x14ac:dyDescent="0.25">
      <c r="A1117" s="6">
        <v>10672</v>
      </c>
      <c r="B1117" s="6" t="s">
        <v>188</v>
      </c>
      <c r="C1117" s="6" t="s">
        <v>43</v>
      </c>
      <c r="D1117" s="6">
        <v>263.5</v>
      </c>
      <c r="E1117" s="6">
        <v>239.785</v>
      </c>
      <c r="F1117" s="6">
        <v>15</v>
      </c>
      <c r="G1117" s="6" t="s">
        <v>123</v>
      </c>
      <c r="H1117" s="6" t="s">
        <v>124</v>
      </c>
      <c r="I1117" s="6" t="s">
        <v>90</v>
      </c>
      <c r="J1117" s="7">
        <v>42295</v>
      </c>
      <c r="K1117" s="12">
        <f>Ventas[[#This Row],[Unit Price]]*Ventas[[#This Row],[Quantity]]</f>
        <v>3952.5</v>
      </c>
      <c r="L1117" s="12">
        <f>Ventas[[#This Row],[Unit Cost]]*Ventas[[#This Row],[Quantity]]</f>
        <v>3596.7750000000001</v>
      </c>
      <c r="M1117" s="14">
        <f>Ventas[[#This Row],[Ingresos]]-Ventas[[#This Row],[Costes]]</f>
        <v>355.72499999999991</v>
      </c>
      <c r="N1117" s="14" t="str">
        <f>_xlfn.XLOOKUP(Ventas[[#This Row],[Ship Country]],[1]!Countries[Ship Country],[1]!Countries[Area],"No registrado")</f>
        <v>Nord Europe</v>
      </c>
      <c r="O1117" s="14" t="str">
        <f>_xlfn.XLOOKUP(Ventas[[#This Row],[Ship Country]],[1]!Countries[Ship Country],[1]!Countries[Continent],"No existe")</f>
        <v>Europe</v>
      </c>
      <c r="P1117" s="15" t="str">
        <f>_xlfn.XLOOKUP(Ventas[[#This Row],[Category]],[2]!ProdManager[Category],[2]!ProdManager[Prod_Manager])</f>
        <v>John Matter</v>
      </c>
      <c r="Q1117" s="15">
        <f>YEAR(Ventas[[#This Row],[Order Date]])</f>
        <v>2015</v>
      </c>
      <c r="R1117" s="15" t="str">
        <f>TEXT(Ventas[[#This Row],[Order Date]],"MMM")</f>
        <v>oct</v>
      </c>
    </row>
    <row r="1118" spans="1:18" x14ac:dyDescent="0.25">
      <c r="A1118" s="4">
        <v>10672</v>
      </c>
      <c r="B1118" s="4" t="s">
        <v>113</v>
      </c>
      <c r="C1118" s="4" t="s">
        <v>15</v>
      </c>
      <c r="D1118" s="4">
        <v>21.5</v>
      </c>
      <c r="E1118" s="4">
        <v>18.274999999999999</v>
      </c>
      <c r="F1118" s="4">
        <v>12</v>
      </c>
      <c r="G1118" s="4" t="s">
        <v>123</v>
      </c>
      <c r="H1118" s="4" t="s">
        <v>124</v>
      </c>
      <c r="I1118" s="4" t="s">
        <v>90</v>
      </c>
      <c r="J1118" s="5">
        <v>42295</v>
      </c>
      <c r="K1118" s="12">
        <f>Ventas[[#This Row],[Unit Price]]*Ventas[[#This Row],[Quantity]]</f>
        <v>258</v>
      </c>
      <c r="L1118" s="12">
        <f>Ventas[[#This Row],[Unit Cost]]*Ventas[[#This Row],[Quantity]]</f>
        <v>219.29999999999998</v>
      </c>
      <c r="M1118" s="14">
        <f>Ventas[[#This Row],[Ingresos]]-Ventas[[#This Row],[Costes]]</f>
        <v>38.700000000000017</v>
      </c>
      <c r="N1118" s="14" t="str">
        <f>_xlfn.XLOOKUP(Ventas[[#This Row],[Ship Country]],[1]!Countries[Ship Country],[1]!Countries[Area],"No registrado")</f>
        <v>Nord Europe</v>
      </c>
      <c r="O1118" s="14" t="str">
        <f>_xlfn.XLOOKUP(Ventas[[#This Row],[Ship Country]],[1]!Countries[Ship Country],[1]!Countries[Continent],"No existe")</f>
        <v>Europe</v>
      </c>
      <c r="P1118" s="15" t="str">
        <f>_xlfn.XLOOKUP(Ventas[[#This Row],[Category]],[2]!ProdManager[Category],[2]!ProdManager[Prod_Manager])</f>
        <v>Peter Stone</v>
      </c>
      <c r="Q1118" s="15">
        <f>YEAR(Ventas[[#This Row],[Order Date]])</f>
        <v>2015</v>
      </c>
      <c r="R1118" s="15" t="str">
        <f>TEXT(Ventas[[#This Row],[Order Date]],"MMM")</f>
        <v>oct</v>
      </c>
    </row>
    <row r="1119" spans="1:18" x14ac:dyDescent="0.25">
      <c r="A1119" s="6">
        <v>10673</v>
      </c>
      <c r="B1119" s="6" t="s">
        <v>56</v>
      </c>
      <c r="C1119" s="6" t="s">
        <v>35</v>
      </c>
      <c r="D1119" s="6">
        <v>17.45</v>
      </c>
      <c r="E1119" s="6">
        <v>12.040499999999998</v>
      </c>
      <c r="F1119" s="6">
        <v>3</v>
      </c>
      <c r="G1119" s="6" t="s">
        <v>263</v>
      </c>
      <c r="H1119" s="6" t="s">
        <v>264</v>
      </c>
      <c r="I1119" s="6" t="s">
        <v>97</v>
      </c>
      <c r="J1119" s="7">
        <v>42296</v>
      </c>
      <c r="K1119" s="12">
        <f>Ventas[[#This Row],[Unit Price]]*Ventas[[#This Row],[Quantity]]</f>
        <v>52.349999999999994</v>
      </c>
      <c r="L1119" s="12">
        <f>Ventas[[#This Row],[Unit Cost]]*Ventas[[#This Row],[Quantity]]</f>
        <v>36.121499999999997</v>
      </c>
      <c r="M1119" s="14">
        <f>Ventas[[#This Row],[Ingresos]]-Ventas[[#This Row],[Costes]]</f>
        <v>16.228499999999997</v>
      </c>
      <c r="N1119" s="14" t="str">
        <f>_xlfn.XLOOKUP(Ventas[[#This Row],[Ship Country]],[1]!Countries[Ship Country],[1]!Countries[Area],"No registrado")</f>
        <v>Nord Europe</v>
      </c>
      <c r="O1119" s="14" t="str">
        <f>_xlfn.XLOOKUP(Ventas[[#This Row],[Ship Country]],[1]!Countries[Ship Country],[1]!Countries[Continent],"No existe")</f>
        <v>Europe</v>
      </c>
      <c r="P1119" s="15" t="str">
        <f>_xlfn.XLOOKUP(Ventas[[#This Row],[Category]],[2]!ProdManager[Category],[2]!ProdManager[Prod_Manager])</f>
        <v>Lydia Sinn</v>
      </c>
      <c r="Q1119" s="15">
        <f>YEAR(Ventas[[#This Row],[Order Date]])</f>
        <v>2015</v>
      </c>
      <c r="R1119" s="15" t="str">
        <f>TEXT(Ventas[[#This Row],[Order Date]],"MMM")</f>
        <v>oct</v>
      </c>
    </row>
    <row r="1120" spans="1:18" x14ac:dyDescent="0.25">
      <c r="A1120" s="4">
        <v>10673</v>
      </c>
      <c r="B1120" s="4" t="s">
        <v>9</v>
      </c>
      <c r="C1120" s="4" t="s">
        <v>10</v>
      </c>
      <c r="D1120" s="4">
        <v>14</v>
      </c>
      <c r="E1120" s="4">
        <v>11.200000000000001</v>
      </c>
      <c r="F1120" s="4">
        <v>6</v>
      </c>
      <c r="G1120" s="4" t="s">
        <v>263</v>
      </c>
      <c r="H1120" s="4" t="s">
        <v>264</v>
      </c>
      <c r="I1120" s="4" t="s">
        <v>97</v>
      </c>
      <c r="J1120" s="5">
        <v>42296</v>
      </c>
      <c r="K1120" s="12">
        <f>Ventas[[#This Row],[Unit Price]]*Ventas[[#This Row],[Quantity]]</f>
        <v>84</v>
      </c>
      <c r="L1120" s="12">
        <f>Ventas[[#This Row],[Unit Cost]]*Ventas[[#This Row],[Quantity]]</f>
        <v>67.2</v>
      </c>
      <c r="M1120" s="14">
        <f>Ventas[[#This Row],[Ingresos]]-Ventas[[#This Row],[Costes]]</f>
        <v>16.799999999999997</v>
      </c>
      <c r="N1120" s="14" t="str">
        <f>_xlfn.XLOOKUP(Ventas[[#This Row],[Ship Country]],[1]!Countries[Ship Country],[1]!Countries[Area],"No registrado")</f>
        <v>Nord Europe</v>
      </c>
      <c r="O1120" s="14" t="str">
        <f>_xlfn.XLOOKUP(Ventas[[#This Row],[Ship Country]],[1]!Countries[Ship Country],[1]!Countries[Continent],"No existe")</f>
        <v>Europe</v>
      </c>
      <c r="P1120" s="15" t="str">
        <f>_xlfn.XLOOKUP(Ventas[[#This Row],[Category]],[2]!ProdManager[Category],[2]!ProdManager[Prod_Manager])</f>
        <v>Marc Caine</v>
      </c>
      <c r="Q1120" s="15">
        <f>YEAR(Ventas[[#This Row],[Order Date]])</f>
        <v>2015</v>
      </c>
      <c r="R1120" s="15" t="str">
        <f>TEXT(Ventas[[#This Row],[Order Date]],"MMM")</f>
        <v>oct</v>
      </c>
    </row>
    <row r="1121" spans="1:18" x14ac:dyDescent="0.25">
      <c r="A1121" s="6">
        <v>10673</v>
      </c>
      <c r="B1121" s="6" t="s">
        <v>107</v>
      </c>
      <c r="C1121" s="6" t="s">
        <v>43</v>
      </c>
      <c r="D1121" s="6">
        <v>46</v>
      </c>
      <c r="E1121" s="6">
        <v>40.479999999999997</v>
      </c>
      <c r="F1121" s="6">
        <v>6</v>
      </c>
      <c r="G1121" s="6" t="s">
        <v>263</v>
      </c>
      <c r="H1121" s="6" t="s">
        <v>264</v>
      </c>
      <c r="I1121" s="6" t="s">
        <v>97</v>
      </c>
      <c r="J1121" s="7">
        <v>42296</v>
      </c>
      <c r="K1121" s="12">
        <f>Ventas[[#This Row],[Unit Price]]*Ventas[[#This Row],[Quantity]]</f>
        <v>276</v>
      </c>
      <c r="L1121" s="12">
        <f>Ventas[[#This Row],[Unit Cost]]*Ventas[[#This Row],[Quantity]]</f>
        <v>242.88</v>
      </c>
      <c r="M1121" s="14">
        <f>Ventas[[#This Row],[Ingresos]]-Ventas[[#This Row],[Costes]]</f>
        <v>33.120000000000005</v>
      </c>
      <c r="N1121" s="14" t="str">
        <f>_xlfn.XLOOKUP(Ventas[[#This Row],[Ship Country]],[1]!Countries[Ship Country],[1]!Countries[Area],"No registrado")</f>
        <v>Nord Europe</v>
      </c>
      <c r="O1121" s="14" t="str">
        <f>_xlfn.XLOOKUP(Ventas[[#This Row],[Ship Country]],[1]!Countries[Ship Country],[1]!Countries[Continent],"No existe")</f>
        <v>Europe</v>
      </c>
      <c r="P1121" s="15" t="str">
        <f>_xlfn.XLOOKUP(Ventas[[#This Row],[Category]],[2]!ProdManager[Category],[2]!ProdManager[Prod_Manager])</f>
        <v>John Matter</v>
      </c>
      <c r="Q1121" s="15">
        <f>YEAR(Ventas[[#This Row],[Order Date]])</f>
        <v>2015</v>
      </c>
      <c r="R1121" s="15" t="str">
        <f>TEXT(Ventas[[#This Row],[Order Date]],"MMM")</f>
        <v>oct</v>
      </c>
    </row>
    <row r="1122" spans="1:18" x14ac:dyDescent="0.25">
      <c r="A1122" s="4">
        <v>10674</v>
      </c>
      <c r="B1122" s="4" t="s">
        <v>197</v>
      </c>
      <c r="C1122" s="4" t="s">
        <v>10</v>
      </c>
      <c r="D1122" s="4">
        <v>9</v>
      </c>
      <c r="E1122" s="4">
        <v>7.2</v>
      </c>
      <c r="F1122" s="4">
        <v>5</v>
      </c>
      <c r="G1122" s="4" t="s">
        <v>175</v>
      </c>
      <c r="H1122" s="4" t="s">
        <v>176</v>
      </c>
      <c r="I1122" s="4" t="s">
        <v>149</v>
      </c>
      <c r="J1122" s="5">
        <v>42296</v>
      </c>
      <c r="K1122" s="12">
        <f>Ventas[[#This Row],[Unit Price]]*Ventas[[#This Row],[Quantity]]</f>
        <v>45</v>
      </c>
      <c r="L1122" s="12">
        <f>Ventas[[#This Row],[Unit Cost]]*Ventas[[#This Row],[Quantity]]</f>
        <v>36</v>
      </c>
      <c r="M1122" s="14">
        <f>Ventas[[#This Row],[Ingresos]]-Ventas[[#This Row],[Costes]]</f>
        <v>9</v>
      </c>
      <c r="N1122" s="14" t="str">
        <f>_xlfn.XLOOKUP(Ventas[[#This Row],[Ship Country]],[1]!Countries[Ship Country],[1]!Countries[Area],"No registrado")</f>
        <v>Nord Europe</v>
      </c>
      <c r="O1122" s="14" t="str">
        <f>_xlfn.XLOOKUP(Ventas[[#This Row],[Ship Country]],[1]!Countries[Ship Country],[1]!Countries[Continent],"No existe")</f>
        <v>Europe</v>
      </c>
      <c r="P1122" s="15" t="str">
        <f>_xlfn.XLOOKUP(Ventas[[#This Row],[Category]],[2]!ProdManager[Category],[2]!ProdManager[Prod_Manager])</f>
        <v>Marc Caine</v>
      </c>
      <c r="Q1122" s="15">
        <f>YEAR(Ventas[[#This Row],[Order Date]])</f>
        <v>2015</v>
      </c>
      <c r="R1122" s="15" t="str">
        <f>TEXT(Ventas[[#This Row],[Order Date]],"MMM")</f>
        <v>oct</v>
      </c>
    </row>
    <row r="1123" spans="1:18" x14ac:dyDescent="0.25">
      <c r="A1123" s="6">
        <v>10675</v>
      </c>
      <c r="B1123" s="6" t="s">
        <v>17</v>
      </c>
      <c r="C1123" s="6" t="s">
        <v>18</v>
      </c>
      <c r="D1123" s="6">
        <v>23.25</v>
      </c>
      <c r="E1123" s="6">
        <v>17.670000000000002</v>
      </c>
      <c r="F1123" s="6">
        <v>30</v>
      </c>
      <c r="G1123" s="6" t="s">
        <v>99</v>
      </c>
      <c r="H1123" s="6" t="s">
        <v>100</v>
      </c>
      <c r="I1123" s="6" t="s">
        <v>21</v>
      </c>
      <c r="J1123" s="7">
        <v>42297</v>
      </c>
      <c r="K1123" s="12">
        <f>Ventas[[#This Row],[Unit Price]]*Ventas[[#This Row],[Quantity]]</f>
        <v>697.5</v>
      </c>
      <c r="L1123" s="12">
        <f>Ventas[[#This Row],[Unit Cost]]*Ventas[[#This Row],[Quantity]]</f>
        <v>530.1</v>
      </c>
      <c r="M1123" s="14">
        <f>Ventas[[#This Row],[Ingresos]]-Ventas[[#This Row],[Costes]]</f>
        <v>167.39999999999998</v>
      </c>
      <c r="N1123" s="14" t="str">
        <f>_xlfn.XLOOKUP(Ventas[[#This Row],[Ship Country]],[1]!Countries[Ship Country],[1]!Countries[Area],"No registrado")</f>
        <v>Nord Europe</v>
      </c>
      <c r="O1123" s="14" t="str">
        <f>_xlfn.XLOOKUP(Ventas[[#This Row],[Ship Country]],[1]!Countries[Ship Country],[1]!Countries[Continent],"No existe")</f>
        <v>Europe</v>
      </c>
      <c r="P1123" s="15" t="str">
        <f>_xlfn.XLOOKUP(Ventas[[#This Row],[Category]],[2]!ProdManager[Category],[2]!ProdManager[Prod_Manager])</f>
        <v>Marc Caine</v>
      </c>
      <c r="Q1123" s="15">
        <f>YEAR(Ventas[[#This Row],[Order Date]])</f>
        <v>2015</v>
      </c>
      <c r="R1123" s="15" t="str">
        <f>TEXT(Ventas[[#This Row],[Order Date]],"MMM")</f>
        <v>oct</v>
      </c>
    </row>
    <row r="1124" spans="1:18" x14ac:dyDescent="0.25">
      <c r="A1124" s="4">
        <v>10675</v>
      </c>
      <c r="B1124" s="4" t="s">
        <v>58</v>
      </c>
      <c r="C1124" s="4" t="s">
        <v>46</v>
      </c>
      <c r="D1124" s="4">
        <v>32.799999999999997</v>
      </c>
      <c r="E1124" s="4">
        <v>24.927999999999997</v>
      </c>
      <c r="F1124" s="4">
        <v>10</v>
      </c>
      <c r="G1124" s="4" t="s">
        <v>99</v>
      </c>
      <c r="H1124" s="4" t="s">
        <v>100</v>
      </c>
      <c r="I1124" s="4" t="s">
        <v>21</v>
      </c>
      <c r="J1124" s="5">
        <v>42297</v>
      </c>
      <c r="K1124" s="12">
        <f>Ventas[[#This Row],[Unit Price]]*Ventas[[#This Row],[Quantity]]</f>
        <v>328</v>
      </c>
      <c r="L1124" s="12">
        <f>Ventas[[#This Row],[Unit Cost]]*Ventas[[#This Row],[Quantity]]</f>
        <v>249.27999999999997</v>
      </c>
      <c r="M1124" s="14">
        <f>Ventas[[#This Row],[Ingresos]]-Ventas[[#This Row],[Costes]]</f>
        <v>78.720000000000027</v>
      </c>
      <c r="N1124" s="14" t="str">
        <f>_xlfn.XLOOKUP(Ventas[[#This Row],[Ship Country]],[1]!Countries[Ship Country],[1]!Countries[Area],"No registrado")</f>
        <v>Nord Europe</v>
      </c>
      <c r="O1124" s="14" t="str">
        <f>_xlfn.XLOOKUP(Ventas[[#This Row],[Ship Country]],[1]!Countries[Ship Country],[1]!Countries[Continent],"No existe")</f>
        <v>Europe</v>
      </c>
      <c r="P1124" s="15" t="str">
        <f>_xlfn.XLOOKUP(Ventas[[#This Row],[Category]],[2]!ProdManager[Category],[2]!ProdManager[Prod_Manager])</f>
        <v>John Matter</v>
      </c>
      <c r="Q1124" s="15">
        <f>YEAR(Ventas[[#This Row],[Order Date]])</f>
        <v>2015</v>
      </c>
      <c r="R1124" s="15" t="str">
        <f>TEXT(Ventas[[#This Row],[Order Date]],"MMM")</f>
        <v>oct</v>
      </c>
    </row>
    <row r="1125" spans="1:18" x14ac:dyDescent="0.25">
      <c r="A1125" s="6">
        <v>10675</v>
      </c>
      <c r="B1125" s="6" t="s">
        <v>174</v>
      </c>
      <c r="C1125" s="6" t="s">
        <v>29</v>
      </c>
      <c r="D1125" s="6">
        <v>13.25</v>
      </c>
      <c r="E1125" s="6">
        <v>9.2749999999999986</v>
      </c>
      <c r="F1125" s="6">
        <v>30</v>
      </c>
      <c r="G1125" s="6" t="s">
        <v>99</v>
      </c>
      <c r="H1125" s="6" t="s">
        <v>100</v>
      </c>
      <c r="I1125" s="6" t="s">
        <v>21</v>
      </c>
      <c r="J1125" s="7">
        <v>42297</v>
      </c>
      <c r="K1125" s="12">
        <f>Ventas[[#This Row],[Unit Price]]*Ventas[[#This Row],[Quantity]]</f>
        <v>397.5</v>
      </c>
      <c r="L1125" s="12">
        <f>Ventas[[#This Row],[Unit Cost]]*Ventas[[#This Row],[Quantity]]</f>
        <v>278.24999999999994</v>
      </c>
      <c r="M1125" s="14">
        <f>Ventas[[#This Row],[Ingresos]]-Ventas[[#This Row],[Costes]]</f>
        <v>119.25000000000006</v>
      </c>
      <c r="N1125" s="14" t="str">
        <f>_xlfn.XLOOKUP(Ventas[[#This Row],[Ship Country]],[1]!Countries[Ship Country],[1]!Countries[Area],"No registrado")</f>
        <v>Nord Europe</v>
      </c>
      <c r="O1125" s="14" t="str">
        <f>_xlfn.XLOOKUP(Ventas[[#This Row],[Ship Country]],[1]!Countries[Ship Country],[1]!Countries[Continent],"No existe")</f>
        <v>Europe</v>
      </c>
      <c r="P1125" s="15" t="str">
        <f>_xlfn.XLOOKUP(Ventas[[#This Row],[Category]],[2]!ProdManager[Category],[2]!ProdManager[Prod_Manager])</f>
        <v>Peter Stone</v>
      </c>
      <c r="Q1125" s="15">
        <f>YEAR(Ventas[[#This Row],[Order Date]])</f>
        <v>2015</v>
      </c>
      <c r="R1125" s="15" t="str">
        <f>TEXT(Ventas[[#This Row],[Order Date]],"MMM")</f>
        <v>oct</v>
      </c>
    </row>
    <row r="1126" spans="1:18" x14ac:dyDescent="0.25">
      <c r="A1126" s="4">
        <v>10676</v>
      </c>
      <c r="B1126" s="4" t="s">
        <v>122</v>
      </c>
      <c r="C1126" s="4" t="s">
        <v>24</v>
      </c>
      <c r="D1126" s="4">
        <v>19.45</v>
      </c>
      <c r="E1126" s="4">
        <v>14.004</v>
      </c>
      <c r="F1126" s="4">
        <v>21</v>
      </c>
      <c r="G1126" s="4" t="s">
        <v>117</v>
      </c>
      <c r="H1126" s="4" t="s">
        <v>73</v>
      </c>
      <c r="I1126" s="4" t="s">
        <v>74</v>
      </c>
      <c r="J1126" s="5">
        <v>42300</v>
      </c>
      <c r="K1126" s="12">
        <f>Ventas[[#This Row],[Unit Price]]*Ventas[[#This Row],[Quantity]]</f>
        <v>408.45</v>
      </c>
      <c r="L1126" s="12">
        <f>Ventas[[#This Row],[Unit Cost]]*Ventas[[#This Row],[Quantity]]</f>
        <v>294.084</v>
      </c>
      <c r="M1126" s="14">
        <f>Ventas[[#This Row],[Ingresos]]-Ventas[[#This Row],[Costes]]</f>
        <v>114.36599999999999</v>
      </c>
      <c r="N1126" s="14" t="str">
        <f>_xlfn.XLOOKUP(Ventas[[#This Row],[Ship Country]],[1]!Countries[Ship Country],[1]!Countries[Area],"No registrado")</f>
        <v>Sud America</v>
      </c>
      <c r="O1126" s="14" t="str">
        <f>_xlfn.XLOOKUP(Ventas[[#This Row],[Ship Country]],[1]!Countries[Ship Country],[1]!Countries[Continent],"No existe")</f>
        <v>America</v>
      </c>
      <c r="P1126" s="15" t="str">
        <f>_xlfn.XLOOKUP(Ventas[[#This Row],[Category]],[2]!ProdManager[Category],[2]!ProdManager[Prod_Manager])</f>
        <v>Lydia Sinn</v>
      </c>
      <c r="Q1126" s="15">
        <f>YEAR(Ventas[[#This Row],[Order Date]])</f>
        <v>2015</v>
      </c>
      <c r="R1126" s="15" t="str">
        <f>TEXT(Ventas[[#This Row],[Order Date]],"MMM")</f>
        <v>oct</v>
      </c>
    </row>
    <row r="1127" spans="1:18" x14ac:dyDescent="0.25">
      <c r="A1127" s="6">
        <v>10676</v>
      </c>
      <c r="B1127" s="6" t="s">
        <v>112</v>
      </c>
      <c r="C1127" s="6" t="s">
        <v>29</v>
      </c>
      <c r="D1127" s="6">
        <v>31</v>
      </c>
      <c r="E1127" s="6">
        <v>21.7</v>
      </c>
      <c r="F1127" s="6">
        <v>2</v>
      </c>
      <c r="G1127" s="6" t="s">
        <v>117</v>
      </c>
      <c r="H1127" s="6" t="s">
        <v>73</v>
      </c>
      <c r="I1127" s="6" t="s">
        <v>74</v>
      </c>
      <c r="J1127" s="7">
        <v>42300</v>
      </c>
      <c r="K1127" s="12">
        <f>Ventas[[#This Row],[Unit Price]]*Ventas[[#This Row],[Quantity]]</f>
        <v>62</v>
      </c>
      <c r="L1127" s="12">
        <f>Ventas[[#This Row],[Unit Cost]]*Ventas[[#This Row],[Quantity]]</f>
        <v>43.4</v>
      </c>
      <c r="M1127" s="14">
        <f>Ventas[[#This Row],[Ingresos]]-Ventas[[#This Row],[Costes]]</f>
        <v>18.600000000000001</v>
      </c>
      <c r="N1127" s="14" t="str">
        <f>_xlfn.XLOOKUP(Ventas[[#This Row],[Ship Country]],[1]!Countries[Ship Country],[1]!Countries[Area],"No registrado")</f>
        <v>Sud America</v>
      </c>
      <c r="O1127" s="14" t="str">
        <f>_xlfn.XLOOKUP(Ventas[[#This Row],[Ship Country]],[1]!Countries[Ship Country],[1]!Countries[Continent],"No existe")</f>
        <v>America</v>
      </c>
      <c r="P1127" s="15" t="str">
        <f>_xlfn.XLOOKUP(Ventas[[#This Row],[Category]],[2]!ProdManager[Category],[2]!ProdManager[Prod_Manager])</f>
        <v>Peter Stone</v>
      </c>
      <c r="Q1127" s="15">
        <f>YEAR(Ventas[[#This Row],[Order Date]])</f>
        <v>2015</v>
      </c>
      <c r="R1127" s="15" t="str">
        <f>TEXT(Ventas[[#This Row],[Order Date]],"MMM")</f>
        <v>oct</v>
      </c>
    </row>
    <row r="1128" spans="1:18" x14ac:dyDescent="0.25">
      <c r="A1128" s="4">
        <v>10676</v>
      </c>
      <c r="B1128" s="4" t="s">
        <v>130</v>
      </c>
      <c r="C1128" s="4" t="s">
        <v>35</v>
      </c>
      <c r="D1128" s="4">
        <v>9.1999999999999993</v>
      </c>
      <c r="E1128" s="4">
        <v>5.9799999999999995</v>
      </c>
      <c r="F1128" s="4">
        <v>7</v>
      </c>
      <c r="G1128" s="4" t="s">
        <v>117</v>
      </c>
      <c r="H1128" s="4" t="s">
        <v>73</v>
      </c>
      <c r="I1128" s="4" t="s">
        <v>74</v>
      </c>
      <c r="J1128" s="5">
        <v>42300</v>
      </c>
      <c r="K1128" s="12">
        <f>Ventas[[#This Row],[Unit Price]]*Ventas[[#This Row],[Quantity]]</f>
        <v>64.399999999999991</v>
      </c>
      <c r="L1128" s="12">
        <f>Ventas[[#This Row],[Unit Cost]]*Ventas[[#This Row],[Quantity]]</f>
        <v>41.86</v>
      </c>
      <c r="M1128" s="14">
        <f>Ventas[[#This Row],[Ingresos]]-Ventas[[#This Row],[Costes]]</f>
        <v>22.539999999999992</v>
      </c>
      <c r="N1128" s="14" t="str">
        <f>_xlfn.XLOOKUP(Ventas[[#This Row],[Ship Country]],[1]!Countries[Ship Country],[1]!Countries[Area],"No registrado")</f>
        <v>Sud America</v>
      </c>
      <c r="O1128" s="14" t="str">
        <f>_xlfn.XLOOKUP(Ventas[[#This Row],[Ship Country]],[1]!Countries[Ship Country],[1]!Countries[Continent],"No existe")</f>
        <v>America</v>
      </c>
      <c r="P1128" s="15" t="str">
        <f>_xlfn.XLOOKUP(Ventas[[#This Row],[Category]],[2]!ProdManager[Category],[2]!ProdManager[Prod_Manager])</f>
        <v>Lydia Sinn</v>
      </c>
      <c r="Q1128" s="15">
        <f>YEAR(Ventas[[#This Row],[Order Date]])</f>
        <v>2015</v>
      </c>
      <c r="R1128" s="15" t="str">
        <f>TEXT(Ventas[[#This Row],[Order Date]],"MMM")</f>
        <v>oct</v>
      </c>
    </row>
    <row r="1129" spans="1:18" x14ac:dyDescent="0.25">
      <c r="A1129" s="6">
        <v>10677</v>
      </c>
      <c r="B1129" s="6" t="s">
        <v>39</v>
      </c>
      <c r="C1129" s="6" t="s">
        <v>15</v>
      </c>
      <c r="D1129" s="6">
        <v>2.5</v>
      </c>
      <c r="E1129" s="6">
        <v>2</v>
      </c>
      <c r="F1129" s="6">
        <v>8</v>
      </c>
      <c r="G1129" s="6" t="s">
        <v>214</v>
      </c>
      <c r="H1129" s="6" t="s">
        <v>73</v>
      </c>
      <c r="I1129" s="6" t="s">
        <v>74</v>
      </c>
      <c r="J1129" s="7">
        <v>42300</v>
      </c>
      <c r="K1129" s="12">
        <f>Ventas[[#This Row],[Unit Price]]*Ventas[[#This Row],[Quantity]]</f>
        <v>20</v>
      </c>
      <c r="L1129" s="12">
        <f>Ventas[[#This Row],[Unit Cost]]*Ventas[[#This Row],[Quantity]]</f>
        <v>16</v>
      </c>
      <c r="M1129" s="14">
        <f>Ventas[[#This Row],[Ingresos]]-Ventas[[#This Row],[Costes]]</f>
        <v>4</v>
      </c>
      <c r="N1129" s="14" t="str">
        <f>_xlfn.XLOOKUP(Ventas[[#This Row],[Ship Country]],[1]!Countries[Ship Country],[1]!Countries[Area],"No registrado")</f>
        <v>Sud America</v>
      </c>
      <c r="O1129" s="14" t="str">
        <f>_xlfn.XLOOKUP(Ventas[[#This Row],[Ship Country]],[1]!Countries[Ship Country],[1]!Countries[Continent],"No existe")</f>
        <v>America</v>
      </c>
      <c r="P1129" s="15" t="str">
        <f>_xlfn.XLOOKUP(Ventas[[#This Row],[Category]],[2]!ProdManager[Category],[2]!ProdManager[Prod_Manager])</f>
        <v>Peter Stone</v>
      </c>
      <c r="Q1129" s="15">
        <f>YEAR(Ventas[[#This Row],[Order Date]])</f>
        <v>2015</v>
      </c>
      <c r="R1129" s="15" t="str">
        <f>TEXT(Ventas[[#This Row],[Order Date]],"MMM")</f>
        <v>oct</v>
      </c>
    </row>
    <row r="1130" spans="1:18" x14ac:dyDescent="0.25">
      <c r="A1130" s="4">
        <v>10677</v>
      </c>
      <c r="B1130" s="4" t="s">
        <v>189</v>
      </c>
      <c r="C1130" s="4" t="s">
        <v>35</v>
      </c>
      <c r="D1130" s="4">
        <v>31.23</v>
      </c>
      <c r="E1130" s="4">
        <v>20.299500000000002</v>
      </c>
      <c r="F1130" s="4">
        <v>30</v>
      </c>
      <c r="G1130" s="4" t="s">
        <v>214</v>
      </c>
      <c r="H1130" s="4" t="s">
        <v>73</v>
      </c>
      <c r="I1130" s="4" t="s">
        <v>74</v>
      </c>
      <c r="J1130" s="5">
        <v>42300</v>
      </c>
      <c r="K1130" s="12">
        <f>Ventas[[#This Row],[Unit Price]]*Ventas[[#This Row],[Quantity]]</f>
        <v>936.9</v>
      </c>
      <c r="L1130" s="12">
        <f>Ventas[[#This Row],[Unit Cost]]*Ventas[[#This Row],[Quantity]]</f>
        <v>608.98500000000001</v>
      </c>
      <c r="M1130" s="14">
        <f>Ventas[[#This Row],[Ingresos]]-Ventas[[#This Row],[Costes]]</f>
        <v>327.91499999999996</v>
      </c>
      <c r="N1130" s="14" t="str">
        <f>_xlfn.XLOOKUP(Ventas[[#This Row],[Ship Country]],[1]!Countries[Ship Country],[1]!Countries[Area],"No registrado")</f>
        <v>Sud America</v>
      </c>
      <c r="O1130" s="14" t="str">
        <f>_xlfn.XLOOKUP(Ventas[[#This Row],[Ship Country]],[1]!Countries[Ship Country],[1]!Countries[Continent],"No existe")</f>
        <v>America</v>
      </c>
      <c r="P1130" s="15" t="str">
        <f>_xlfn.XLOOKUP(Ventas[[#This Row],[Category]],[2]!ProdManager[Category],[2]!ProdManager[Prod_Manager])</f>
        <v>Lydia Sinn</v>
      </c>
      <c r="Q1130" s="15">
        <f>YEAR(Ventas[[#This Row],[Order Date]])</f>
        <v>2015</v>
      </c>
      <c r="R1130" s="15" t="str">
        <f>TEXT(Ventas[[#This Row],[Order Date]],"MMM")</f>
        <v>oct</v>
      </c>
    </row>
    <row r="1131" spans="1:18" x14ac:dyDescent="0.25">
      <c r="A1131" s="6">
        <v>10678</v>
      </c>
      <c r="B1131" s="6" t="s">
        <v>94</v>
      </c>
      <c r="C1131" s="6" t="s">
        <v>15</v>
      </c>
      <c r="D1131" s="6">
        <v>38</v>
      </c>
      <c r="E1131" s="6">
        <v>28.88</v>
      </c>
      <c r="F1131" s="6">
        <v>100</v>
      </c>
      <c r="G1131" s="6" t="s">
        <v>182</v>
      </c>
      <c r="H1131" s="6" t="s">
        <v>183</v>
      </c>
      <c r="I1131" s="6" t="s">
        <v>84</v>
      </c>
      <c r="J1131" s="7">
        <v>42301</v>
      </c>
      <c r="K1131" s="12">
        <f>Ventas[[#This Row],[Unit Price]]*Ventas[[#This Row],[Quantity]]</f>
        <v>3800</v>
      </c>
      <c r="L1131" s="12">
        <f>Ventas[[#This Row],[Unit Cost]]*Ventas[[#This Row],[Quantity]]</f>
        <v>2888</v>
      </c>
      <c r="M1131" s="14">
        <f>Ventas[[#This Row],[Ingresos]]-Ventas[[#This Row],[Costes]]</f>
        <v>912</v>
      </c>
      <c r="N1131" s="14" t="str">
        <f>_xlfn.XLOOKUP(Ventas[[#This Row],[Ship Country]],[1]!Countries[Ship Country],[1]!Countries[Area],"No registrado")</f>
        <v>Nord America</v>
      </c>
      <c r="O1131" s="14" t="str">
        <f>_xlfn.XLOOKUP(Ventas[[#This Row],[Ship Country]],[1]!Countries[Ship Country],[1]!Countries[Continent],"No existe")</f>
        <v>America</v>
      </c>
      <c r="P1131" s="15" t="str">
        <f>_xlfn.XLOOKUP(Ventas[[#This Row],[Category]],[2]!ProdManager[Category],[2]!ProdManager[Prod_Manager])</f>
        <v>Peter Stone</v>
      </c>
      <c r="Q1131" s="15">
        <f>YEAR(Ventas[[#This Row],[Order Date]])</f>
        <v>2015</v>
      </c>
      <c r="R1131" s="15" t="str">
        <f>TEXT(Ventas[[#This Row],[Order Date]],"MMM")</f>
        <v>oct</v>
      </c>
    </row>
    <row r="1132" spans="1:18" x14ac:dyDescent="0.25">
      <c r="A1132" s="4">
        <v>10678</v>
      </c>
      <c r="B1132" s="4" t="s">
        <v>39</v>
      </c>
      <c r="C1132" s="4" t="s">
        <v>15</v>
      </c>
      <c r="D1132" s="4">
        <v>2.5</v>
      </c>
      <c r="E1132" s="4">
        <v>1.925</v>
      </c>
      <c r="F1132" s="4">
        <v>30</v>
      </c>
      <c r="G1132" s="4" t="s">
        <v>182</v>
      </c>
      <c r="H1132" s="4" t="s">
        <v>183</v>
      </c>
      <c r="I1132" s="4" t="s">
        <v>84</v>
      </c>
      <c r="J1132" s="5">
        <v>42301</v>
      </c>
      <c r="K1132" s="12">
        <f>Ventas[[#This Row],[Unit Price]]*Ventas[[#This Row],[Quantity]]</f>
        <v>75</v>
      </c>
      <c r="L1132" s="12">
        <f>Ventas[[#This Row],[Unit Cost]]*Ventas[[#This Row],[Quantity]]</f>
        <v>57.75</v>
      </c>
      <c r="M1132" s="14">
        <f>Ventas[[#This Row],[Ingresos]]-Ventas[[#This Row],[Costes]]</f>
        <v>17.25</v>
      </c>
      <c r="N1132" s="14" t="str">
        <f>_xlfn.XLOOKUP(Ventas[[#This Row],[Ship Country]],[1]!Countries[Ship Country],[1]!Countries[Area],"No registrado")</f>
        <v>Nord America</v>
      </c>
      <c r="O1132" s="14" t="str">
        <f>_xlfn.XLOOKUP(Ventas[[#This Row],[Ship Country]],[1]!Countries[Ship Country],[1]!Countries[Continent],"No existe")</f>
        <v>America</v>
      </c>
      <c r="P1132" s="15" t="str">
        <f>_xlfn.XLOOKUP(Ventas[[#This Row],[Category]],[2]!ProdManager[Category],[2]!ProdManager[Prod_Manager])</f>
        <v>Peter Stone</v>
      </c>
      <c r="Q1132" s="15">
        <f>YEAR(Ventas[[#This Row],[Order Date]])</f>
        <v>2015</v>
      </c>
      <c r="R1132" s="15" t="str">
        <f>TEXT(Ventas[[#This Row],[Order Date]],"MMM")</f>
        <v>oct</v>
      </c>
    </row>
    <row r="1133" spans="1:18" x14ac:dyDescent="0.25">
      <c r="A1133" s="6">
        <v>10678</v>
      </c>
      <c r="B1133" s="6" t="s">
        <v>28</v>
      </c>
      <c r="C1133" s="6" t="s">
        <v>29</v>
      </c>
      <c r="D1133" s="6">
        <v>9.65</v>
      </c>
      <c r="E1133" s="6">
        <v>7.6235000000000008</v>
      </c>
      <c r="F1133" s="6">
        <v>120</v>
      </c>
      <c r="G1133" s="6" t="s">
        <v>182</v>
      </c>
      <c r="H1133" s="6" t="s">
        <v>183</v>
      </c>
      <c r="I1133" s="6" t="s">
        <v>84</v>
      </c>
      <c r="J1133" s="7">
        <v>42301</v>
      </c>
      <c r="K1133" s="12">
        <f>Ventas[[#This Row],[Unit Price]]*Ventas[[#This Row],[Quantity]]</f>
        <v>1158</v>
      </c>
      <c r="L1133" s="12">
        <f>Ventas[[#This Row],[Unit Cost]]*Ventas[[#This Row],[Quantity]]</f>
        <v>914.82</v>
      </c>
      <c r="M1133" s="14">
        <f>Ventas[[#This Row],[Ingresos]]-Ventas[[#This Row],[Costes]]</f>
        <v>243.17999999999995</v>
      </c>
      <c r="N1133" s="14" t="str">
        <f>_xlfn.XLOOKUP(Ventas[[#This Row],[Ship Country]],[1]!Countries[Ship Country],[1]!Countries[Area],"No registrado")</f>
        <v>Nord America</v>
      </c>
      <c r="O1133" s="14" t="str">
        <f>_xlfn.XLOOKUP(Ventas[[#This Row],[Ship Country]],[1]!Countries[Ship Country],[1]!Countries[Continent],"No existe")</f>
        <v>America</v>
      </c>
      <c r="P1133" s="15" t="str">
        <f>_xlfn.XLOOKUP(Ventas[[#This Row],[Category]],[2]!ProdManager[Category],[2]!ProdManager[Prod_Manager])</f>
        <v>Peter Stone</v>
      </c>
      <c r="Q1133" s="15">
        <f>YEAR(Ventas[[#This Row],[Order Date]])</f>
        <v>2015</v>
      </c>
      <c r="R1133" s="15" t="str">
        <f>TEXT(Ventas[[#This Row],[Order Date]],"MMM")</f>
        <v>oct</v>
      </c>
    </row>
    <row r="1134" spans="1:18" x14ac:dyDescent="0.25">
      <c r="A1134" s="4">
        <v>10678</v>
      </c>
      <c r="B1134" s="4" t="s">
        <v>145</v>
      </c>
      <c r="C1134" s="4" t="s">
        <v>46</v>
      </c>
      <c r="D1134" s="4">
        <v>7.45</v>
      </c>
      <c r="E1134" s="4">
        <v>5.9600000000000009</v>
      </c>
      <c r="F1134" s="4">
        <v>30</v>
      </c>
      <c r="G1134" s="4" t="s">
        <v>182</v>
      </c>
      <c r="H1134" s="4" t="s">
        <v>183</v>
      </c>
      <c r="I1134" s="4" t="s">
        <v>84</v>
      </c>
      <c r="J1134" s="5">
        <v>42301</v>
      </c>
      <c r="K1134" s="12">
        <f>Ventas[[#This Row],[Unit Price]]*Ventas[[#This Row],[Quantity]]</f>
        <v>223.5</v>
      </c>
      <c r="L1134" s="12">
        <f>Ventas[[#This Row],[Unit Cost]]*Ventas[[#This Row],[Quantity]]</f>
        <v>178.8</v>
      </c>
      <c r="M1134" s="14">
        <f>Ventas[[#This Row],[Ingresos]]-Ventas[[#This Row],[Costes]]</f>
        <v>44.699999999999989</v>
      </c>
      <c r="N1134" s="14" t="str">
        <f>_xlfn.XLOOKUP(Ventas[[#This Row],[Ship Country]],[1]!Countries[Ship Country],[1]!Countries[Area],"No registrado")</f>
        <v>Nord America</v>
      </c>
      <c r="O1134" s="14" t="str">
        <f>_xlfn.XLOOKUP(Ventas[[#This Row],[Ship Country]],[1]!Countries[Ship Country],[1]!Countries[Continent],"No existe")</f>
        <v>America</v>
      </c>
      <c r="P1134" s="15" t="str">
        <f>_xlfn.XLOOKUP(Ventas[[#This Row],[Category]],[2]!ProdManager[Category],[2]!ProdManager[Prod_Manager])</f>
        <v>John Matter</v>
      </c>
      <c r="Q1134" s="15">
        <f>YEAR(Ventas[[#This Row],[Order Date]])</f>
        <v>2015</v>
      </c>
      <c r="R1134" s="15" t="str">
        <f>TEXT(Ventas[[#This Row],[Order Date]],"MMM")</f>
        <v>oct</v>
      </c>
    </row>
    <row r="1135" spans="1:18" x14ac:dyDescent="0.25">
      <c r="A1135" s="6">
        <v>10679</v>
      </c>
      <c r="B1135" s="6" t="s">
        <v>52</v>
      </c>
      <c r="C1135" s="6" t="s">
        <v>15</v>
      </c>
      <c r="D1135" s="6">
        <v>55</v>
      </c>
      <c r="E1135" s="6">
        <v>45.1</v>
      </c>
      <c r="F1135" s="6">
        <v>12</v>
      </c>
      <c r="G1135" s="6" t="s">
        <v>92</v>
      </c>
      <c r="H1135" s="6" t="s">
        <v>93</v>
      </c>
      <c r="I1135" s="6" t="s">
        <v>13</v>
      </c>
      <c r="J1135" s="7">
        <v>42301</v>
      </c>
      <c r="K1135" s="12">
        <f>Ventas[[#This Row],[Unit Price]]*Ventas[[#This Row],[Quantity]]</f>
        <v>660</v>
      </c>
      <c r="L1135" s="12">
        <f>Ventas[[#This Row],[Unit Cost]]*Ventas[[#This Row],[Quantity]]</f>
        <v>541.20000000000005</v>
      </c>
      <c r="M1135" s="14">
        <f>Ventas[[#This Row],[Ingresos]]-Ventas[[#This Row],[Costes]]</f>
        <v>118.79999999999995</v>
      </c>
      <c r="N1135" s="14" t="str">
        <f>_xlfn.XLOOKUP(Ventas[[#This Row],[Ship Country]],[1]!Countries[Ship Country],[1]!Countries[Area],"No registrado")</f>
        <v>Nord Europe</v>
      </c>
      <c r="O1135" s="14" t="str">
        <f>_xlfn.XLOOKUP(Ventas[[#This Row],[Ship Country]],[1]!Countries[Ship Country],[1]!Countries[Continent],"No existe")</f>
        <v>Europe</v>
      </c>
      <c r="P1135" s="15" t="str">
        <f>_xlfn.XLOOKUP(Ventas[[#This Row],[Category]],[2]!ProdManager[Category],[2]!ProdManager[Prod_Manager])</f>
        <v>Peter Stone</v>
      </c>
      <c r="Q1135" s="15">
        <f>YEAR(Ventas[[#This Row],[Order Date]])</f>
        <v>2015</v>
      </c>
      <c r="R1135" s="15" t="str">
        <f>TEXT(Ventas[[#This Row],[Order Date]],"MMM")</f>
        <v>oct</v>
      </c>
    </row>
    <row r="1136" spans="1:18" x14ac:dyDescent="0.25">
      <c r="A1136" s="4">
        <v>10680</v>
      </c>
      <c r="B1136" s="4" t="s">
        <v>44</v>
      </c>
      <c r="C1136" s="4" t="s">
        <v>15</v>
      </c>
      <c r="D1136" s="4">
        <v>12.5</v>
      </c>
      <c r="E1136" s="4">
        <v>10.375</v>
      </c>
      <c r="F1136" s="4">
        <v>20</v>
      </c>
      <c r="G1136" s="4" t="s">
        <v>164</v>
      </c>
      <c r="H1136" s="4" t="s">
        <v>165</v>
      </c>
      <c r="I1136" s="4" t="s">
        <v>84</v>
      </c>
      <c r="J1136" s="5">
        <v>42302</v>
      </c>
      <c r="K1136" s="12">
        <f>Ventas[[#This Row],[Unit Price]]*Ventas[[#This Row],[Quantity]]</f>
        <v>250</v>
      </c>
      <c r="L1136" s="12">
        <f>Ventas[[#This Row],[Unit Cost]]*Ventas[[#This Row],[Quantity]]</f>
        <v>207.5</v>
      </c>
      <c r="M1136" s="14">
        <f>Ventas[[#This Row],[Ingresos]]-Ventas[[#This Row],[Costes]]</f>
        <v>42.5</v>
      </c>
      <c r="N1136" s="14" t="str">
        <f>_xlfn.XLOOKUP(Ventas[[#This Row],[Ship Country]],[1]!Countries[Ship Country],[1]!Countries[Area],"No registrado")</f>
        <v>Nord America</v>
      </c>
      <c r="O1136" s="14" t="str">
        <f>_xlfn.XLOOKUP(Ventas[[#This Row],[Ship Country]],[1]!Countries[Ship Country],[1]!Countries[Continent],"No existe")</f>
        <v>America</v>
      </c>
      <c r="P1136" s="15" t="str">
        <f>_xlfn.XLOOKUP(Ventas[[#This Row],[Category]],[2]!ProdManager[Category],[2]!ProdManager[Prod_Manager])</f>
        <v>Peter Stone</v>
      </c>
      <c r="Q1136" s="15">
        <f>YEAR(Ventas[[#This Row],[Order Date]])</f>
        <v>2015</v>
      </c>
      <c r="R1136" s="15" t="str">
        <f>TEXT(Ventas[[#This Row],[Order Date]],"MMM")</f>
        <v>oct</v>
      </c>
    </row>
    <row r="1137" spans="1:18" x14ac:dyDescent="0.25">
      <c r="A1137" s="6">
        <v>10680</v>
      </c>
      <c r="B1137" s="6" t="s">
        <v>9</v>
      </c>
      <c r="C1137" s="6" t="s">
        <v>10</v>
      </c>
      <c r="D1137" s="6">
        <v>14</v>
      </c>
      <c r="E1137" s="6">
        <v>11.9</v>
      </c>
      <c r="F1137" s="6">
        <v>40</v>
      </c>
      <c r="G1137" s="6" t="s">
        <v>164</v>
      </c>
      <c r="H1137" s="6" t="s">
        <v>165</v>
      </c>
      <c r="I1137" s="6" t="s">
        <v>84</v>
      </c>
      <c r="J1137" s="7">
        <v>42302</v>
      </c>
      <c r="K1137" s="12">
        <f>Ventas[[#This Row],[Unit Price]]*Ventas[[#This Row],[Quantity]]</f>
        <v>560</v>
      </c>
      <c r="L1137" s="12">
        <f>Ventas[[#This Row],[Unit Cost]]*Ventas[[#This Row],[Quantity]]</f>
        <v>476</v>
      </c>
      <c r="M1137" s="14">
        <f>Ventas[[#This Row],[Ingresos]]-Ventas[[#This Row],[Costes]]</f>
        <v>84</v>
      </c>
      <c r="N1137" s="14" t="str">
        <f>_xlfn.XLOOKUP(Ventas[[#This Row],[Ship Country]],[1]!Countries[Ship Country],[1]!Countries[Area],"No registrado")</f>
        <v>Nord America</v>
      </c>
      <c r="O1137" s="14" t="str">
        <f>_xlfn.XLOOKUP(Ventas[[#This Row],[Ship Country]],[1]!Countries[Ship Country],[1]!Countries[Continent],"No existe")</f>
        <v>America</v>
      </c>
      <c r="P1137" s="15" t="str">
        <f>_xlfn.XLOOKUP(Ventas[[#This Row],[Category]],[2]!ProdManager[Category],[2]!ProdManager[Prod_Manager])</f>
        <v>Marc Caine</v>
      </c>
      <c r="Q1137" s="15">
        <f>YEAR(Ventas[[#This Row],[Order Date]])</f>
        <v>2015</v>
      </c>
      <c r="R1137" s="15" t="str">
        <f>TEXT(Ventas[[#This Row],[Order Date]],"MMM")</f>
        <v>oct</v>
      </c>
    </row>
    <row r="1138" spans="1:18" x14ac:dyDescent="0.25">
      <c r="A1138" s="4">
        <v>10680</v>
      </c>
      <c r="B1138" s="4" t="s">
        <v>56</v>
      </c>
      <c r="C1138" s="4" t="s">
        <v>35</v>
      </c>
      <c r="D1138" s="4">
        <v>17.45</v>
      </c>
      <c r="E1138" s="4">
        <v>11.865999999999998</v>
      </c>
      <c r="F1138" s="4">
        <v>50</v>
      </c>
      <c r="G1138" s="4" t="s">
        <v>164</v>
      </c>
      <c r="H1138" s="4" t="s">
        <v>165</v>
      </c>
      <c r="I1138" s="4" t="s">
        <v>84</v>
      </c>
      <c r="J1138" s="5">
        <v>42302</v>
      </c>
      <c r="K1138" s="12">
        <f>Ventas[[#This Row],[Unit Price]]*Ventas[[#This Row],[Quantity]]</f>
        <v>872.5</v>
      </c>
      <c r="L1138" s="12">
        <f>Ventas[[#This Row],[Unit Cost]]*Ventas[[#This Row],[Quantity]]</f>
        <v>593.29999999999984</v>
      </c>
      <c r="M1138" s="14">
        <f>Ventas[[#This Row],[Ingresos]]-Ventas[[#This Row],[Costes]]</f>
        <v>279.20000000000016</v>
      </c>
      <c r="N1138" s="14" t="str">
        <f>_xlfn.XLOOKUP(Ventas[[#This Row],[Ship Country]],[1]!Countries[Ship Country],[1]!Countries[Area],"No registrado")</f>
        <v>Nord America</v>
      </c>
      <c r="O1138" s="14" t="str">
        <f>_xlfn.XLOOKUP(Ventas[[#This Row],[Ship Country]],[1]!Countries[Ship Country],[1]!Countries[Continent],"No existe")</f>
        <v>America</v>
      </c>
      <c r="P1138" s="15" t="str">
        <f>_xlfn.XLOOKUP(Ventas[[#This Row],[Category]],[2]!ProdManager[Category],[2]!ProdManager[Prod_Manager])</f>
        <v>Lydia Sinn</v>
      </c>
      <c r="Q1138" s="15">
        <f>YEAR(Ventas[[#This Row],[Order Date]])</f>
        <v>2015</v>
      </c>
      <c r="R1138" s="15" t="str">
        <f>TEXT(Ventas[[#This Row],[Order Date]],"MMM")</f>
        <v>oct</v>
      </c>
    </row>
    <row r="1139" spans="1:18" x14ac:dyDescent="0.25">
      <c r="A1139" s="6">
        <v>10681</v>
      </c>
      <c r="B1139" s="6" t="s">
        <v>71</v>
      </c>
      <c r="C1139" s="6" t="s">
        <v>35</v>
      </c>
      <c r="D1139" s="6">
        <v>10</v>
      </c>
      <c r="E1139" s="6">
        <v>7</v>
      </c>
      <c r="F1139" s="6">
        <v>12</v>
      </c>
      <c r="G1139" s="6" t="s">
        <v>255</v>
      </c>
      <c r="H1139" s="6" t="s">
        <v>256</v>
      </c>
      <c r="I1139" s="6" t="s">
        <v>84</v>
      </c>
      <c r="J1139" s="7">
        <v>42303</v>
      </c>
      <c r="K1139" s="12">
        <f>Ventas[[#This Row],[Unit Price]]*Ventas[[#This Row],[Quantity]]</f>
        <v>120</v>
      </c>
      <c r="L1139" s="12">
        <f>Ventas[[#This Row],[Unit Cost]]*Ventas[[#This Row],[Quantity]]</f>
        <v>84</v>
      </c>
      <c r="M1139" s="14">
        <f>Ventas[[#This Row],[Ingresos]]-Ventas[[#This Row],[Costes]]</f>
        <v>36</v>
      </c>
      <c r="N1139" s="14" t="str">
        <f>_xlfn.XLOOKUP(Ventas[[#This Row],[Ship Country]],[1]!Countries[Ship Country],[1]!Countries[Area],"No registrado")</f>
        <v>Nord America</v>
      </c>
      <c r="O1139" s="14" t="str">
        <f>_xlfn.XLOOKUP(Ventas[[#This Row],[Ship Country]],[1]!Countries[Ship Country],[1]!Countries[Continent],"No existe")</f>
        <v>America</v>
      </c>
      <c r="P1139" s="15" t="str">
        <f>_xlfn.XLOOKUP(Ventas[[#This Row],[Category]],[2]!ProdManager[Category],[2]!ProdManager[Prod_Manager])</f>
        <v>Lydia Sinn</v>
      </c>
      <c r="Q1139" s="15">
        <f>YEAR(Ventas[[#This Row],[Order Date]])</f>
        <v>2015</v>
      </c>
      <c r="R1139" s="15" t="str">
        <f>TEXT(Ventas[[#This Row],[Order Date]],"MMM")</f>
        <v>oct</v>
      </c>
    </row>
    <row r="1140" spans="1:18" x14ac:dyDescent="0.25">
      <c r="A1140" s="4">
        <v>10681</v>
      </c>
      <c r="B1140" s="4" t="s">
        <v>150</v>
      </c>
      <c r="C1140" s="4" t="s">
        <v>10</v>
      </c>
      <c r="D1140" s="4">
        <v>33.25</v>
      </c>
      <c r="E1140" s="4">
        <v>25.602499999999999</v>
      </c>
      <c r="F1140" s="4">
        <v>28</v>
      </c>
      <c r="G1140" s="4" t="s">
        <v>255</v>
      </c>
      <c r="H1140" s="4" t="s">
        <v>256</v>
      </c>
      <c r="I1140" s="4" t="s">
        <v>84</v>
      </c>
      <c r="J1140" s="5">
        <v>42303</v>
      </c>
      <c r="K1140" s="12">
        <f>Ventas[[#This Row],[Unit Price]]*Ventas[[#This Row],[Quantity]]</f>
        <v>931</v>
      </c>
      <c r="L1140" s="12">
        <f>Ventas[[#This Row],[Unit Cost]]*Ventas[[#This Row],[Quantity]]</f>
        <v>716.87</v>
      </c>
      <c r="M1140" s="14">
        <f>Ventas[[#This Row],[Ingresos]]-Ventas[[#This Row],[Costes]]</f>
        <v>214.13</v>
      </c>
      <c r="N1140" s="14" t="str">
        <f>_xlfn.XLOOKUP(Ventas[[#This Row],[Ship Country]],[1]!Countries[Ship Country],[1]!Countries[Area],"No registrado")</f>
        <v>Nord America</v>
      </c>
      <c r="O1140" s="14" t="str">
        <f>_xlfn.XLOOKUP(Ventas[[#This Row],[Ship Country]],[1]!Countries[Ship Country],[1]!Countries[Continent],"No existe")</f>
        <v>America</v>
      </c>
      <c r="P1140" s="15" t="str">
        <f>_xlfn.XLOOKUP(Ventas[[#This Row],[Category]],[2]!ProdManager[Category],[2]!ProdManager[Prod_Manager])</f>
        <v>Marc Caine</v>
      </c>
      <c r="Q1140" s="15">
        <f>YEAR(Ventas[[#This Row],[Order Date]])</f>
        <v>2015</v>
      </c>
      <c r="R1140" s="15" t="str">
        <f>TEXT(Ventas[[#This Row],[Order Date]],"MMM")</f>
        <v>oct</v>
      </c>
    </row>
    <row r="1141" spans="1:18" x14ac:dyDescent="0.25">
      <c r="A1141" s="6">
        <v>10681</v>
      </c>
      <c r="B1141" s="6" t="s">
        <v>130</v>
      </c>
      <c r="C1141" s="6" t="s">
        <v>35</v>
      </c>
      <c r="D1141" s="6">
        <v>9.1999999999999993</v>
      </c>
      <c r="E1141" s="6">
        <v>6.2559999999999993</v>
      </c>
      <c r="F1141" s="6">
        <v>30</v>
      </c>
      <c r="G1141" s="6" t="s">
        <v>255</v>
      </c>
      <c r="H1141" s="6" t="s">
        <v>256</v>
      </c>
      <c r="I1141" s="6" t="s">
        <v>84</v>
      </c>
      <c r="J1141" s="7">
        <v>42303</v>
      </c>
      <c r="K1141" s="12">
        <f>Ventas[[#This Row],[Unit Price]]*Ventas[[#This Row],[Quantity]]</f>
        <v>276</v>
      </c>
      <c r="L1141" s="12">
        <f>Ventas[[#This Row],[Unit Cost]]*Ventas[[#This Row],[Quantity]]</f>
        <v>187.67999999999998</v>
      </c>
      <c r="M1141" s="14">
        <f>Ventas[[#This Row],[Ingresos]]-Ventas[[#This Row],[Costes]]</f>
        <v>88.320000000000022</v>
      </c>
      <c r="N1141" s="14" t="str">
        <f>_xlfn.XLOOKUP(Ventas[[#This Row],[Ship Country]],[1]!Countries[Ship Country],[1]!Countries[Area],"No registrado")</f>
        <v>Nord America</v>
      </c>
      <c r="O1141" s="14" t="str">
        <f>_xlfn.XLOOKUP(Ventas[[#This Row],[Ship Country]],[1]!Countries[Ship Country],[1]!Countries[Continent],"No existe")</f>
        <v>America</v>
      </c>
      <c r="P1141" s="15" t="str">
        <f>_xlfn.XLOOKUP(Ventas[[#This Row],[Category]],[2]!ProdManager[Category],[2]!ProdManager[Prod_Manager])</f>
        <v>Lydia Sinn</v>
      </c>
      <c r="Q1141" s="15">
        <f>YEAR(Ventas[[#This Row],[Order Date]])</f>
        <v>2015</v>
      </c>
      <c r="R1141" s="15" t="str">
        <f>TEXT(Ventas[[#This Row],[Order Date]],"MMM")</f>
        <v>oct</v>
      </c>
    </row>
    <row r="1142" spans="1:18" x14ac:dyDescent="0.25">
      <c r="A1142" s="4">
        <v>10682</v>
      </c>
      <c r="B1142" s="4" t="s">
        <v>39</v>
      </c>
      <c r="C1142" s="4" t="s">
        <v>15</v>
      </c>
      <c r="D1142" s="4">
        <v>2.5</v>
      </c>
      <c r="E1142" s="4">
        <v>1.875</v>
      </c>
      <c r="F1142" s="4">
        <v>30</v>
      </c>
      <c r="G1142" s="4" t="s">
        <v>214</v>
      </c>
      <c r="H1142" s="4" t="s">
        <v>73</v>
      </c>
      <c r="I1142" s="4" t="s">
        <v>74</v>
      </c>
      <c r="J1142" s="5">
        <v>42303</v>
      </c>
      <c r="K1142" s="12">
        <f>Ventas[[#This Row],[Unit Price]]*Ventas[[#This Row],[Quantity]]</f>
        <v>75</v>
      </c>
      <c r="L1142" s="12">
        <f>Ventas[[#This Row],[Unit Cost]]*Ventas[[#This Row],[Quantity]]</f>
        <v>56.25</v>
      </c>
      <c r="M1142" s="14">
        <f>Ventas[[#This Row],[Ingresos]]-Ventas[[#This Row],[Costes]]</f>
        <v>18.75</v>
      </c>
      <c r="N1142" s="14" t="str">
        <f>_xlfn.XLOOKUP(Ventas[[#This Row],[Ship Country]],[1]!Countries[Ship Country],[1]!Countries[Area],"No registrado")</f>
        <v>Sud America</v>
      </c>
      <c r="O1142" s="14" t="str">
        <f>_xlfn.XLOOKUP(Ventas[[#This Row],[Ship Country]],[1]!Countries[Ship Country],[1]!Countries[Continent],"No existe")</f>
        <v>America</v>
      </c>
      <c r="P1142" s="15" t="str">
        <f>_xlfn.XLOOKUP(Ventas[[#This Row],[Category]],[2]!ProdManager[Category],[2]!ProdManager[Prod_Manager])</f>
        <v>Peter Stone</v>
      </c>
      <c r="Q1142" s="15">
        <f>YEAR(Ventas[[#This Row],[Order Date]])</f>
        <v>2015</v>
      </c>
      <c r="R1142" s="15" t="str">
        <f>TEXT(Ventas[[#This Row],[Order Date]],"MMM")</f>
        <v>oct</v>
      </c>
    </row>
    <row r="1143" spans="1:18" x14ac:dyDescent="0.25">
      <c r="A1143" s="6">
        <v>10682</v>
      </c>
      <c r="B1143" s="6" t="s">
        <v>159</v>
      </c>
      <c r="C1143" s="6" t="s">
        <v>24</v>
      </c>
      <c r="D1143" s="6">
        <v>17</v>
      </c>
      <c r="E1143" s="6">
        <v>12.07</v>
      </c>
      <c r="F1143" s="6">
        <v>4</v>
      </c>
      <c r="G1143" s="6" t="s">
        <v>214</v>
      </c>
      <c r="H1143" s="6" t="s">
        <v>73</v>
      </c>
      <c r="I1143" s="6" t="s">
        <v>74</v>
      </c>
      <c r="J1143" s="7">
        <v>42303</v>
      </c>
      <c r="K1143" s="12">
        <f>Ventas[[#This Row],[Unit Price]]*Ventas[[#This Row],[Quantity]]</f>
        <v>68</v>
      </c>
      <c r="L1143" s="12">
        <f>Ventas[[#This Row],[Unit Cost]]*Ventas[[#This Row],[Quantity]]</f>
        <v>48.28</v>
      </c>
      <c r="M1143" s="14">
        <f>Ventas[[#This Row],[Ingresos]]-Ventas[[#This Row],[Costes]]</f>
        <v>19.72</v>
      </c>
      <c r="N1143" s="14" t="str">
        <f>_xlfn.XLOOKUP(Ventas[[#This Row],[Ship Country]],[1]!Countries[Ship Country],[1]!Countries[Area],"No registrado")</f>
        <v>Sud America</v>
      </c>
      <c r="O1143" s="14" t="str">
        <f>_xlfn.XLOOKUP(Ventas[[#This Row],[Ship Country]],[1]!Countries[Ship Country],[1]!Countries[Continent],"No existe")</f>
        <v>America</v>
      </c>
      <c r="P1143" s="15" t="str">
        <f>_xlfn.XLOOKUP(Ventas[[#This Row],[Category]],[2]!ProdManager[Category],[2]!ProdManager[Prod_Manager])</f>
        <v>Lydia Sinn</v>
      </c>
      <c r="Q1143" s="15">
        <f>YEAR(Ventas[[#This Row],[Order Date]])</f>
        <v>2015</v>
      </c>
      <c r="R1143" s="15" t="str">
        <f>TEXT(Ventas[[#This Row],[Order Date]],"MMM")</f>
        <v>oct</v>
      </c>
    </row>
    <row r="1144" spans="1:18" x14ac:dyDescent="0.25">
      <c r="A1144" s="4">
        <v>10682</v>
      </c>
      <c r="B1144" s="4" t="s">
        <v>129</v>
      </c>
      <c r="C1144" s="4" t="s">
        <v>43</v>
      </c>
      <c r="D1144" s="4">
        <v>7.75</v>
      </c>
      <c r="E1144" s="4">
        <v>6.82</v>
      </c>
      <c r="F1144" s="4">
        <v>30</v>
      </c>
      <c r="G1144" s="4" t="s">
        <v>214</v>
      </c>
      <c r="H1144" s="4" t="s">
        <v>73</v>
      </c>
      <c r="I1144" s="4" t="s">
        <v>74</v>
      </c>
      <c r="J1144" s="5">
        <v>42303</v>
      </c>
      <c r="K1144" s="12">
        <f>Ventas[[#This Row],[Unit Price]]*Ventas[[#This Row],[Quantity]]</f>
        <v>232.5</v>
      </c>
      <c r="L1144" s="12">
        <f>Ventas[[#This Row],[Unit Cost]]*Ventas[[#This Row],[Quantity]]</f>
        <v>204.60000000000002</v>
      </c>
      <c r="M1144" s="14">
        <f>Ventas[[#This Row],[Ingresos]]-Ventas[[#This Row],[Costes]]</f>
        <v>27.899999999999977</v>
      </c>
      <c r="N1144" s="14" t="str">
        <f>_xlfn.XLOOKUP(Ventas[[#This Row],[Ship Country]],[1]!Countries[Ship Country],[1]!Countries[Area],"No registrado")</f>
        <v>Sud America</v>
      </c>
      <c r="O1144" s="14" t="str">
        <f>_xlfn.XLOOKUP(Ventas[[#This Row],[Ship Country]],[1]!Countries[Ship Country],[1]!Countries[Continent],"No existe")</f>
        <v>America</v>
      </c>
      <c r="P1144" s="15" t="str">
        <f>_xlfn.XLOOKUP(Ventas[[#This Row],[Category]],[2]!ProdManager[Category],[2]!ProdManager[Prod_Manager])</f>
        <v>John Matter</v>
      </c>
      <c r="Q1144" s="15">
        <f>YEAR(Ventas[[#This Row],[Order Date]])</f>
        <v>2015</v>
      </c>
      <c r="R1144" s="15" t="str">
        <f>TEXT(Ventas[[#This Row],[Order Date]],"MMM")</f>
        <v>oct</v>
      </c>
    </row>
    <row r="1145" spans="1:18" x14ac:dyDescent="0.25">
      <c r="A1145" s="6">
        <v>10683</v>
      </c>
      <c r="B1145" s="6" t="s">
        <v>177</v>
      </c>
      <c r="C1145" s="6" t="s">
        <v>10</v>
      </c>
      <c r="D1145" s="6">
        <v>7</v>
      </c>
      <c r="E1145" s="6">
        <v>5.88</v>
      </c>
      <c r="F1145" s="6">
        <v>9</v>
      </c>
      <c r="G1145" s="6" t="s">
        <v>172</v>
      </c>
      <c r="H1145" s="6" t="s">
        <v>173</v>
      </c>
      <c r="I1145" s="6" t="s">
        <v>13</v>
      </c>
      <c r="J1145" s="7">
        <v>42304</v>
      </c>
      <c r="K1145" s="12">
        <f>Ventas[[#This Row],[Unit Price]]*Ventas[[#This Row],[Quantity]]</f>
        <v>63</v>
      </c>
      <c r="L1145" s="12">
        <f>Ventas[[#This Row],[Unit Cost]]*Ventas[[#This Row],[Quantity]]</f>
        <v>52.92</v>
      </c>
      <c r="M1145" s="14">
        <f>Ventas[[#This Row],[Ingresos]]-Ventas[[#This Row],[Costes]]</f>
        <v>10.079999999999998</v>
      </c>
      <c r="N1145" s="14" t="str">
        <f>_xlfn.XLOOKUP(Ventas[[#This Row],[Ship Country]],[1]!Countries[Ship Country],[1]!Countries[Area],"No registrado")</f>
        <v>Nord Europe</v>
      </c>
      <c r="O1145" s="14" t="str">
        <f>_xlfn.XLOOKUP(Ventas[[#This Row],[Ship Country]],[1]!Countries[Ship Country],[1]!Countries[Continent],"No existe")</f>
        <v>Europe</v>
      </c>
      <c r="P1145" s="15" t="str">
        <f>_xlfn.XLOOKUP(Ventas[[#This Row],[Category]],[2]!ProdManager[Category],[2]!ProdManager[Prod_Manager])</f>
        <v>Marc Caine</v>
      </c>
      <c r="Q1145" s="15">
        <f>YEAR(Ventas[[#This Row],[Order Date]])</f>
        <v>2015</v>
      </c>
      <c r="R1145" s="15" t="str">
        <f>TEXT(Ventas[[#This Row],[Order Date]],"MMM")</f>
        <v>oct</v>
      </c>
    </row>
    <row r="1146" spans="1:18" x14ac:dyDescent="0.25">
      <c r="A1146" s="4">
        <v>10684</v>
      </c>
      <c r="B1146" s="4" t="s">
        <v>40</v>
      </c>
      <c r="C1146" s="4" t="s">
        <v>15</v>
      </c>
      <c r="D1146" s="4">
        <v>34</v>
      </c>
      <c r="E1146" s="4">
        <v>25.84</v>
      </c>
      <c r="F1146" s="4">
        <v>30</v>
      </c>
      <c r="G1146" s="4" t="s">
        <v>76</v>
      </c>
      <c r="H1146" s="4" t="s">
        <v>77</v>
      </c>
      <c r="I1146" s="4" t="s">
        <v>21</v>
      </c>
      <c r="J1146" s="5">
        <v>42304</v>
      </c>
      <c r="K1146" s="12">
        <f>Ventas[[#This Row],[Unit Price]]*Ventas[[#This Row],[Quantity]]</f>
        <v>1020</v>
      </c>
      <c r="L1146" s="12">
        <f>Ventas[[#This Row],[Unit Cost]]*Ventas[[#This Row],[Quantity]]</f>
        <v>775.2</v>
      </c>
      <c r="M1146" s="14">
        <f>Ventas[[#This Row],[Ingresos]]-Ventas[[#This Row],[Costes]]</f>
        <v>244.79999999999995</v>
      </c>
      <c r="N1146" s="14" t="str">
        <f>_xlfn.XLOOKUP(Ventas[[#This Row],[Ship Country]],[1]!Countries[Ship Country],[1]!Countries[Area],"No registrado")</f>
        <v>Nord Europe</v>
      </c>
      <c r="O1146" s="14" t="str">
        <f>_xlfn.XLOOKUP(Ventas[[#This Row],[Ship Country]],[1]!Countries[Ship Country],[1]!Countries[Continent],"No existe")</f>
        <v>Europe</v>
      </c>
      <c r="P1146" s="15" t="str">
        <f>_xlfn.XLOOKUP(Ventas[[#This Row],[Category]],[2]!ProdManager[Category],[2]!ProdManager[Prod_Manager])</f>
        <v>Peter Stone</v>
      </c>
      <c r="Q1146" s="15">
        <f>YEAR(Ventas[[#This Row],[Order Date]])</f>
        <v>2015</v>
      </c>
      <c r="R1146" s="15" t="str">
        <f>TEXT(Ventas[[#This Row],[Order Date]],"MMM")</f>
        <v>oct</v>
      </c>
    </row>
    <row r="1147" spans="1:18" x14ac:dyDescent="0.25">
      <c r="A1147" s="6">
        <v>10684</v>
      </c>
      <c r="B1147" s="6" t="s">
        <v>195</v>
      </c>
      <c r="C1147" s="6" t="s">
        <v>35</v>
      </c>
      <c r="D1147" s="6">
        <v>9.5</v>
      </c>
      <c r="E1147" s="6">
        <v>6.5549999999999997</v>
      </c>
      <c r="F1147" s="6">
        <v>40</v>
      </c>
      <c r="G1147" s="6" t="s">
        <v>76</v>
      </c>
      <c r="H1147" s="6" t="s">
        <v>77</v>
      </c>
      <c r="I1147" s="6" t="s">
        <v>21</v>
      </c>
      <c r="J1147" s="7">
        <v>42304</v>
      </c>
      <c r="K1147" s="12">
        <f>Ventas[[#This Row],[Unit Price]]*Ventas[[#This Row],[Quantity]]</f>
        <v>380</v>
      </c>
      <c r="L1147" s="12">
        <f>Ventas[[#This Row],[Unit Cost]]*Ventas[[#This Row],[Quantity]]</f>
        <v>262.2</v>
      </c>
      <c r="M1147" s="14">
        <f>Ventas[[#This Row],[Ingresos]]-Ventas[[#This Row],[Costes]]</f>
        <v>117.80000000000001</v>
      </c>
      <c r="N1147" s="14" t="str">
        <f>_xlfn.XLOOKUP(Ventas[[#This Row],[Ship Country]],[1]!Countries[Ship Country],[1]!Countries[Area],"No registrado")</f>
        <v>Nord Europe</v>
      </c>
      <c r="O1147" s="14" t="str">
        <f>_xlfn.XLOOKUP(Ventas[[#This Row],[Ship Country]],[1]!Countries[Ship Country],[1]!Countries[Continent],"No existe")</f>
        <v>Europe</v>
      </c>
      <c r="P1147" s="15" t="str">
        <f>_xlfn.XLOOKUP(Ventas[[#This Row],[Category]],[2]!ProdManager[Category],[2]!ProdManager[Prod_Manager])</f>
        <v>Lydia Sinn</v>
      </c>
      <c r="Q1147" s="15">
        <f>YEAR(Ventas[[#This Row],[Order Date]])</f>
        <v>2015</v>
      </c>
      <c r="R1147" s="15" t="str">
        <f>TEXT(Ventas[[#This Row],[Order Date]],"MMM")</f>
        <v>oct</v>
      </c>
    </row>
    <row r="1148" spans="1:18" x14ac:dyDescent="0.25">
      <c r="A1148" s="4">
        <v>10684</v>
      </c>
      <c r="B1148" s="4" t="s">
        <v>98</v>
      </c>
      <c r="C1148" s="4" t="s">
        <v>29</v>
      </c>
      <c r="D1148" s="4">
        <v>18.399999999999999</v>
      </c>
      <c r="E1148" s="4">
        <v>14.904</v>
      </c>
      <c r="F1148" s="4">
        <v>20</v>
      </c>
      <c r="G1148" s="4" t="s">
        <v>76</v>
      </c>
      <c r="H1148" s="4" t="s">
        <v>77</v>
      </c>
      <c r="I1148" s="4" t="s">
        <v>21</v>
      </c>
      <c r="J1148" s="5">
        <v>42304</v>
      </c>
      <c r="K1148" s="12">
        <f>Ventas[[#This Row],[Unit Price]]*Ventas[[#This Row],[Quantity]]</f>
        <v>368</v>
      </c>
      <c r="L1148" s="12">
        <f>Ventas[[#This Row],[Unit Cost]]*Ventas[[#This Row],[Quantity]]</f>
        <v>298.08</v>
      </c>
      <c r="M1148" s="14">
        <f>Ventas[[#This Row],[Ingresos]]-Ventas[[#This Row],[Costes]]</f>
        <v>69.920000000000016</v>
      </c>
      <c r="N1148" s="14" t="str">
        <f>_xlfn.XLOOKUP(Ventas[[#This Row],[Ship Country]],[1]!Countries[Ship Country],[1]!Countries[Area],"No registrado")</f>
        <v>Nord Europe</v>
      </c>
      <c r="O1148" s="14" t="str">
        <f>_xlfn.XLOOKUP(Ventas[[#This Row],[Ship Country]],[1]!Countries[Ship Country],[1]!Countries[Continent],"No existe")</f>
        <v>Europe</v>
      </c>
      <c r="P1148" s="15" t="str">
        <f>_xlfn.XLOOKUP(Ventas[[#This Row],[Category]],[2]!ProdManager[Category],[2]!ProdManager[Prod_Manager])</f>
        <v>Peter Stone</v>
      </c>
      <c r="Q1148" s="15">
        <f>YEAR(Ventas[[#This Row],[Order Date]])</f>
        <v>2015</v>
      </c>
      <c r="R1148" s="15" t="str">
        <f>TEXT(Ventas[[#This Row],[Order Date]],"MMM")</f>
        <v>oct</v>
      </c>
    </row>
    <row r="1149" spans="1:18" x14ac:dyDescent="0.25">
      <c r="A1149" s="6">
        <v>10685</v>
      </c>
      <c r="B1149" s="6" t="s">
        <v>112</v>
      </c>
      <c r="C1149" s="6" t="s">
        <v>29</v>
      </c>
      <c r="D1149" s="6">
        <v>31</v>
      </c>
      <c r="E1149" s="6">
        <v>21.7</v>
      </c>
      <c r="F1149" s="6">
        <v>20</v>
      </c>
      <c r="G1149" s="6" t="s">
        <v>243</v>
      </c>
      <c r="H1149" s="6" t="s">
        <v>244</v>
      </c>
      <c r="I1149" s="6" t="s">
        <v>27</v>
      </c>
      <c r="J1149" s="7">
        <v>42307</v>
      </c>
      <c r="K1149" s="12">
        <f>Ventas[[#This Row],[Unit Price]]*Ventas[[#This Row],[Quantity]]</f>
        <v>620</v>
      </c>
      <c r="L1149" s="12">
        <f>Ventas[[#This Row],[Unit Cost]]*Ventas[[#This Row],[Quantity]]</f>
        <v>434</v>
      </c>
      <c r="M1149" s="14">
        <f>Ventas[[#This Row],[Ingresos]]-Ventas[[#This Row],[Costes]]</f>
        <v>186</v>
      </c>
      <c r="N1149" s="14" t="str">
        <f>_xlfn.XLOOKUP(Ventas[[#This Row],[Ship Country]],[1]!Countries[Ship Country],[1]!Countries[Area],"No registrado")</f>
        <v>Sud America</v>
      </c>
      <c r="O1149" s="14" t="str">
        <f>_xlfn.XLOOKUP(Ventas[[#This Row],[Ship Country]],[1]!Countries[Ship Country],[1]!Countries[Continent],"No existe")</f>
        <v>America</v>
      </c>
      <c r="P1149" s="15" t="str">
        <f>_xlfn.XLOOKUP(Ventas[[#This Row],[Category]],[2]!ProdManager[Category],[2]!ProdManager[Prod_Manager])</f>
        <v>Peter Stone</v>
      </c>
      <c r="Q1149" s="15">
        <f>YEAR(Ventas[[#This Row],[Order Date]])</f>
        <v>2015</v>
      </c>
      <c r="R1149" s="15" t="str">
        <f>TEXT(Ventas[[#This Row],[Order Date]],"MMM")</f>
        <v>oct</v>
      </c>
    </row>
    <row r="1150" spans="1:18" x14ac:dyDescent="0.25">
      <c r="A1150" s="4">
        <v>10685</v>
      </c>
      <c r="B1150" s="4" t="s">
        <v>28</v>
      </c>
      <c r="C1150" s="4" t="s">
        <v>29</v>
      </c>
      <c r="D1150" s="4">
        <v>9.65</v>
      </c>
      <c r="E1150" s="4">
        <v>7.7200000000000006</v>
      </c>
      <c r="F1150" s="4">
        <v>4</v>
      </c>
      <c r="G1150" s="4" t="s">
        <v>243</v>
      </c>
      <c r="H1150" s="4" t="s">
        <v>244</v>
      </c>
      <c r="I1150" s="4" t="s">
        <v>27</v>
      </c>
      <c r="J1150" s="5">
        <v>42307</v>
      </c>
      <c r="K1150" s="12">
        <f>Ventas[[#This Row],[Unit Price]]*Ventas[[#This Row],[Quantity]]</f>
        <v>38.6</v>
      </c>
      <c r="L1150" s="12">
        <f>Ventas[[#This Row],[Unit Cost]]*Ventas[[#This Row],[Quantity]]</f>
        <v>30.880000000000003</v>
      </c>
      <c r="M1150" s="14">
        <f>Ventas[[#This Row],[Ingresos]]-Ventas[[#This Row],[Costes]]</f>
        <v>7.7199999999999989</v>
      </c>
      <c r="N1150" s="14" t="str">
        <f>_xlfn.XLOOKUP(Ventas[[#This Row],[Ship Country]],[1]!Countries[Ship Country],[1]!Countries[Area],"No registrado")</f>
        <v>Sud America</v>
      </c>
      <c r="O1150" s="14" t="str">
        <f>_xlfn.XLOOKUP(Ventas[[#This Row],[Ship Country]],[1]!Countries[Ship Country],[1]!Countries[Continent],"No existe")</f>
        <v>America</v>
      </c>
      <c r="P1150" s="15" t="str">
        <f>_xlfn.XLOOKUP(Ventas[[#This Row],[Category]],[2]!ProdManager[Category],[2]!ProdManager[Prod_Manager])</f>
        <v>Peter Stone</v>
      </c>
      <c r="Q1150" s="15">
        <f>YEAR(Ventas[[#This Row],[Order Date]])</f>
        <v>2015</v>
      </c>
      <c r="R1150" s="15" t="str">
        <f>TEXT(Ventas[[#This Row],[Order Date]],"MMM")</f>
        <v>oct</v>
      </c>
    </row>
    <row r="1151" spans="1:18" x14ac:dyDescent="0.25">
      <c r="A1151" s="6">
        <v>10685</v>
      </c>
      <c r="B1151" s="6" t="s">
        <v>195</v>
      </c>
      <c r="C1151" s="6" t="s">
        <v>35</v>
      </c>
      <c r="D1151" s="6">
        <v>9.5</v>
      </c>
      <c r="E1151" s="6">
        <v>6.3649999999999993</v>
      </c>
      <c r="F1151" s="6">
        <v>15</v>
      </c>
      <c r="G1151" s="6" t="s">
        <v>243</v>
      </c>
      <c r="H1151" s="6" t="s">
        <v>244</v>
      </c>
      <c r="I1151" s="6" t="s">
        <v>27</v>
      </c>
      <c r="J1151" s="7">
        <v>42307</v>
      </c>
      <c r="K1151" s="12">
        <f>Ventas[[#This Row],[Unit Price]]*Ventas[[#This Row],[Quantity]]</f>
        <v>142.5</v>
      </c>
      <c r="L1151" s="12">
        <f>Ventas[[#This Row],[Unit Cost]]*Ventas[[#This Row],[Quantity]]</f>
        <v>95.474999999999994</v>
      </c>
      <c r="M1151" s="14">
        <f>Ventas[[#This Row],[Ingresos]]-Ventas[[#This Row],[Costes]]</f>
        <v>47.025000000000006</v>
      </c>
      <c r="N1151" s="14" t="str">
        <f>_xlfn.XLOOKUP(Ventas[[#This Row],[Ship Country]],[1]!Countries[Ship Country],[1]!Countries[Area],"No registrado")</f>
        <v>Sud America</v>
      </c>
      <c r="O1151" s="14" t="str">
        <f>_xlfn.XLOOKUP(Ventas[[#This Row],[Ship Country]],[1]!Countries[Ship Country],[1]!Countries[Continent],"No existe")</f>
        <v>America</v>
      </c>
      <c r="P1151" s="15" t="str">
        <f>_xlfn.XLOOKUP(Ventas[[#This Row],[Category]],[2]!ProdManager[Category],[2]!ProdManager[Prod_Manager])</f>
        <v>Lydia Sinn</v>
      </c>
      <c r="Q1151" s="15">
        <f>YEAR(Ventas[[#This Row],[Order Date]])</f>
        <v>2015</v>
      </c>
      <c r="R1151" s="15" t="str">
        <f>TEXT(Ventas[[#This Row],[Order Date]],"MMM")</f>
        <v>oct</v>
      </c>
    </row>
    <row r="1152" spans="1:18" x14ac:dyDescent="0.25">
      <c r="A1152" s="4">
        <v>10686</v>
      </c>
      <c r="B1152" s="4" t="s">
        <v>91</v>
      </c>
      <c r="C1152" s="4" t="s">
        <v>46</v>
      </c>
      <c r="D1152" s="4">
        <v>39</v>
      </c>
      <c r="E1152" s="4">
        <v>30.810000000000002</v>
      </c>
      <c r="F1152" s="4">
        <v>30</v>
      </c>
      <c r="G1152" s="4" t="s">
        <v>206</v>
      </c>
      <c r="H1152" s="4" t="s">
        <v>207</v>
      </c>
      <c r="I1152" s="4" t="s">
        <v>68</v>
      </c>
      <c r="J1152" s="5">
        <v>42308</v>
      </c>
      <c r="K1152" s="12">
        <f>Ventas[[#This Row],[Unit Price]]*Ventas[[#This Row],[Quantity]]</f>
        <v>1170</v>
      </c>
      <c r="L1152" s="12">
        <f>Ventas[[#This Row],[Unit Cost]]*Ventas[[#This Row],[Quantity]]</f>
        <v>924.30000000000007</v>
      </c>
      <c r="M1152" s="14">
        <f>Ventas[[#This Row],[Ingresos]]-Ventas[[#This Row],[Costes]]</f>
        <v>245.69999999999993</v>
      </c>
      <c r="N1152" s="14" t="str">
        <f>_xlfn.XLOOKUP(Ventas[[#This Row],[Ship Country]],[1]!Countries[Ship Country],[1]!Countries[Area],"No registrado")</f>
        <v>Nord Europe</v>
      </c>
      <c r="O1152" s="14" t="str">
        <f>_xlfn.XLOOKUP(Ventas[[#This Row],[Ship Country]],[1]!Countries[Ship Country],[1]!Countries[Continent],"No existe")</f>
        <v>Europe</v>
      </c>
      <c r="P1152" s="15" t="str">
        <f>_xlfn.XLOOKUP(Ventas[[#This Row],[Category]],[2]!ProdManager[Category],[2]!ProdManager[Prod_Manager])</f>
        <v>John Matter</v>
      </c>
      <c r="Q1152" s="15">
        <f>YEAR(Ventas[[#This Row],[Order Date]])</f>
        <v>2015</v>
      </c>
      <c r="R1152" s="15" t="str">
        <f>TEXT(Ventas[[#This Row],[Order Date]],"MMM")</f>
        <v>oct</v>
      </c>
    </row>
    <row r="1153" spans="1:18" x14ac:dyDescent="0.25">
      <c r="A1153" s="6">
        <v>10686</v>
      </c>
      <c r="B1153" s="6" t="s">
        <v>189</v>
      </c>
      <c r="C1153" s="6" t="s">
        <v>35</v>
      </c>
      <c r="D1153" s="6">
        <v>31.23</v>
      </c>
      <c r="E1153" s="6">
        <v>20.299500000000002</v>
      </c>
      <c r="F1153" s="6">
        <v>15</v>
      </c>
      <c r="G1153" s="6" t="s">
        <v>206</v>
      </c>
      <c r="H1153" s="6" t="s">
        <v>207</v>
      </c>
      <c r="I1153" s="6" t="s">
        <v>68</v>
      </c>
      <c r="J1153" s="7">
        <v>42308</v>
      </c>
      <c r="K1153" s="12">
        <f>Ventas[[#This Row],[Unit Price]]*Ventas[[#This Row],[Quantity]]</f>
        <v>468.45</v>
      </c>
      <c r="L1153" s="12">
        <f>Ventas[[#This Row],[Unit Cost]]*Ventas[[#This Row],[Quantity]]</f>
        <v>304.49250000000001</v>
      </c>
      <c r="M1153" s="14">
        <f>Ventas[[#This Row],[Ingresos]]-Ventas[[#This Row],[Costes]]</f>
        <v>163.95749999999998</v>
      </c>
      <c r="N1153" s="14" t="str">
        <f>_xlfn.XLOOKUP(Ventas[[#This Row],[Ship Country]],[1]!Countries[Ship Country],[1]!Countries[Area],"No registrado")</f>
        <v>Nord Europe</v>
      </c>
      <c r="O1153" s="14" t="str">
        <f>_xlfn.XLOOKUP(Ventas[[#This Row],[Ship Country]],[1]!Countries[Ship Country],[1]!Countries[Continent],"No existe")</f>
        <v>Europe</v>
      </c>
      <c r="P1153" s="15" t="str">
        <f>_xlfn.XLOOKUP(Ventas[[#This Row],[Category]],[2]!ProdManager[Category],[2]!ProdManager[Prod_Manager])</f>
        <v>Lydia Sinn</v>
      </c>
      <c r="Q1153" s="15">
        <f>YEAR(Ventas[[#This Row],[Order Date]])</f>
        <v>2015</v>
      </c>
      <c r="R1153" s="15" t="str">
        <f>TEXT(Ventas[[#This Row],[Order Date]],"MMM")</f>
        <v>oct</v>
      </c>
    </row>
    <row r="1154" spans="1:18" x14ac:dyDescent="0.25">
      <c r="A1154" s="4">
        <v>10687</v>
      </c>
      <c r="B1154" s="4" t="s">
        <v>102</v>
      </c>
      <c r="C1154" s="4" t="s">
        <v>46</v>
      </c>
      <c r="D1154" s="4">
        <v>123.79</v>
      </c>
      <c r="E1154" s="4">
        <v>92.842500000000001</v>
      </c>
      <c r="F1154" s="4">
        <v>10</v>
      </c>
      <c r="G1154" s="4" t="s">
        <v>156</v>
      </c>
      <c r="H1154" s="4" t="s">
        <v>157</v>
      </c>
      <c r="I1154" s="4" t="s">
        <v>158</v>
      </c>
      <c r="J1154" s="5">
        <v>42308</v>
      </c>
      <c r="K1154" s="12">
        <f>Ventas[[#This Row],[Unit Price]]*Ventas[[#This Row],[Quantity]]</f>
        <v>1237.9000000000001</v>
      </c>
      <c r="L1154" s="12">
        <f>Ventas[[#This Row],[Unit Cost]]*Ventas[[#This Row],[Quantity]]</f>
        <v>928.42499999999995</v>
      </c>
      <c r="M1154" s="14">
        <f>Ventas[[#This Row],[Ingresos]]-Ventas[[#This Row],[Costes]]</f>
        <v>309.47500000000014</v>
      </c>
      <c r="N1154" s="14" t="str">
        <f>_xlfn.XLOOKUP(Ventas[[#This Row],[Ship Country]],[1]!Countries[Ship Country],[1]!Countries[Area],"No registrado")</f>
        <v>Nord Europe</v>
      </c>
      <c r="O1154" s="14" t="str">
        <f>_xlfn.XLOOKUP(Ventas[[#This Row],[Ship Country]],[1]!Countries[Ship Country],[1]!Countries[Continent],"No existe")</f>
        <v>Europe</v>
      </c>
      <c r="P1154" s="15" t="str">
        <f>_xlfn.XLOOKUP(Ventas[[#This Row],[Category]],[2]!ProdManager[Category],[2]!ProdManager[Prod_Manager])</f>
        <v>John Matter</v>
      </c>
      <c r="Q1154" s="15">
        <f>YEAR(Ventas[[#This Row],[Order Date]])</f>
        <v>2015</v>
      </c>
      <c r="R1154" s="15" t="str">
        <f>TEXT(Ventas[[#This Row],[Order Date]],"MMM")</f>
        <v>oct</v>
      </c>
    </row>
    <row r="1155" spans="1:18" x14ac:dyDescent="0.25">
      <c r="A1155" s="6">
        <v>10687</v>
      </c>
      <c r="B1155" s="6" t="s">
        <v>57</v>
      </c>
      <c r="C1155" s="6" t="s">
        <v>29</v>
      </c>
      <c r="D1155" s="6">
        <v>19</v>
      </c>
      <c r="E1155" s="6">
        <v>14.44</v>
      </c>
      <c r="F1155" s="6">
        <v>6</v>
      </c>
      <c r="G1155" s="6" t="s">
        <v>156</v>
      </c>
      <c r="H1155" s="6" t="s">
        <v>157</v>
      </c>
      <c r="I1155" s="6" t="s">
        <v>158</v>
      </c>
      <c r="J1155" s="7">
        <v>42308</v>
      </c>
      <c r="K1155" s="12">
        <f>Ventas[[#This Row],[Unit Price]]*Ventas[[#This Row],[Quantity]]</f>
        <v>114</v>
      </c>
      <c r="L1155" s="12">
        <f>Ventas[[#This Row],[Unit Cost]]*Ventas[[#This Row],[Quantity]]</f>
        <v>86.64</v>
      </c>
      <c r="M1155" s="14">
        <f>Ventas[[#This Row],[Ingresos]]-Ventas[[#This Row],[Costes]]</f>
        <v>27.36</v>
      </c>
      <c r="N1155" s="14" t="str">
        <f>_xlfn.XLOOKUP(Ventas[[#This Row],[Ship Country]],[1]!Countries[Ship Country],[1]!Countries[Area],"No registrado")</f>
        <v>Nord Europe</v>
      </c>
      <c r="O1155" s="14" t="str">
        <f>_xlfn.XLOOKUP(Ventas[[#This Row],[Ship Country]],[1]!Countries[Ship Country],[1]!Countries[Continent],"No existe")</f>
        <v>Europe</v>
      </c>
      <c r="P1155" s="15" t="str">
        <f>_xlfn.XLOOKUP(Ventas[[#This Row],[Category]],[2]!ProdManager[Category],[2]!ProdManager[Prod_Manager])</f>
        <v>Peter Stone</v>
      </c>
      <c r="Q1155" s="15">
        <f>YEAR(Ventas[[#This Row],[Order Date]])</f>
        <v>2015</v>
      </c>
      <c r="R1155" s="15" t="str">
        <f>TEXT(Ventas[[#This Row],[Order Date]],"MMM")</f>
        <v>oct</v>
      </c>
    </row>
    <row r="1156" spans="1:18" x14ac:dyDescent="0.25">
      <c r="A1156" s="4">
        <v>10687</v>
      </c>
      <c r="B1156" s="4" t="s">
        <v>240</v>
      </c>
      <c r="C1156" s="4" t="s">
        <v>46</v>
      </c>
      <c r="D1156" s="4">
        <v>97</v>
      </c>
      <c r="E1156" s="4">
        <v>74.69</v>
      </c>
      <c r="F1156" s="4">
        <v>50</v>
      </c>
      <c r="G1156" s="4" t="s">
        <v>156</v>
      </c>
      <c r="H1156" s="4" t="s">
        <v>157</v>
      </c>
      <c r="I1156" s="4" t="s">
        <v>158</v>
      </c>
      <c r="J1156" s="5">
        <v>42308</v>
      </c>
      <c r="K1156" s="12">
        <f>Ventas[[#This Row],[Unit Price]]*Ventas[[#This Row],[Quantity]]</f>
        <v>4850</v>
      </c>
      <c r="L1156" s="12">
        <f>Ventas[[#This Row],[Unit Cost]]*Ventas[[#This Row],[Quantity]]</f>
        <v>3734.5</v>
      </c>
      <c r="M1156" s="14">
        <f>Ventas[[#This Row],[Ingresos]]-Ventas[[#This Row],[Costes]]</f>
        <v>1115.5</v>
      </c>
      <c r="N1156" s="14" t="str">
        <f>_xlfn.XLOOKUP(Ventas[[#This Row],[Ship Country]],[1]!Countries[Ship Country],[1]!Countries[Area],"No registrado")</f>
        <v>Nord Europe</v>
      </c>
      <c r="O1156" s="14" t="str">
        <f>_xlfn.XLOOKUP(Ventas[[#This Row],[Ship Country]],[1]!Countries[Ship Country],[1]!Countries[Continent],"No existe")</f>
        <v>Europe</v>
      </c>
      <c r="P1156" s="15" t="str">
        <f>_xlfn.XLOOKUP(Ventas[[#This Row],[Category]],[2]!ProdManager[Category],[2]!ProdManager[Prod_Manager])</f>
        <v>John Matter</v>
      </c>
      <c r="Q1156" s="15">
        <f>YEAR(Ventas[[#This Row],[Order Date]])</f>
        <v>2015</v>
      </c>
      <c r="R1156" s="15" t="str">
        <f>TEXT(Ventas[[#This Row],[Order Date]],"MMM")</f>
        <v>oct</v>
      </c>
    </row>
    <row r="1157" spans="1:18" x14ac:dyDescent="0.25">
      <c r="A1157" s="6">
        <v>10688</v>
      </c>
      <c r="B1157" s="6" t="s">
        <v>121</v>
      </c>
      <c r="C1157" s="6" t="s">
        <v>18</v>
      </c>
      <c r="D1157" s="6">
        <v>45.6</v>
      </c>
      <c r="E1157" s="6">
        <v>34.655999999999999</v>
      </c>
      <c r="F1157" s="6">
        <v>60</v>
      </c>
      <c r="G1157" s="6" t="s">
        <v>217</v>
      </c>
      <c r="H1157" s="6" t="s">
        <v>218</v>
      </c>
      <c r="I1157" s="6" t="s">
        <v>200</v>
      </c>
      <c r="J1157" s="7">
        <v>42309</v>
      </c>
      <c r="K1157" s="12">
        <f>Ventas[[#This Row],[Unit Price]]*Ventas[[#This Row],[Quantity]]</f>
        <v>2736</v>
      </c>
      <c r="L1157" s="12">
        <f>Ventas[[#This Row],[Unit Cost]]*Ventas[[#This Row],[Quantity]]</f>
        <v>2079.36</v>
      </c>
      <c r="M1157" s="14">
        <f>Ventas[[#This Row],[Ingresos]]-Ventas[[#This Row],[Costes]]</f>
        <v>656.63999999999987</v>
      </c>
      <c r="N1157" s="14" t="str">
        <f>_xlfn.XLOOKUP(Ventas[[#This Row],[Ship Country]],[1]!Countries[Ship Country],[1]!Countries[Area],"No registrado")</f>
        <v>Nord Europe</v>
      </c>
      <c r="O1157" s="14" t="str">
        <f>_xlfn.XLOOKUP(Ventas[[#This Row],[Ship Country]],[1]!Countries[Ship Country],[1]!Countries[Continent],"No existe")</f>
        <v>Europe</v>
      </c>
      <c r="P1157" s="15" t="str">
        <f>_xlfn.XLOOKUP(Ventas[[#This Row],[Category]],[2]!ProdManager[Category],[2]!ProdManager[Prod_Manager])</f>
        <v>Marc Caine</v>
      </c>
      <c r="Q1157" s="15">
        <f>YEAR(Ventas[[#This Row],[Order Date]])</f>
        <v>2015</v>
      </c>
      <c r="R1157" s="15" t="str">
        <f>TEXT(Ventas[[#This Row],[Order Date]],"MMM")</f>
        <v>nov</v>
      </c>
    </row>
    <row r="1158" spans="1:18" x14ac:dyDescent="0.25">
      <c r="A1158" s="4">
        <v>10688</v>
      </c>
      <c r="B1158" s="4" t="s">
        <v>140</v>
      </c>
      <c r="C1158" s="4" t="s">
        <v>43</v>
      </c>
      <c r="D1158" s="4">
        <v>14</v>
      </c>
      <c r="E1158" s="4">
        <v>12.32</v>
      </c>
      <c r="F1158" s="4">
        <v>14</v>
      </c>
      <c r="G1158" s="4" t="s">
        <v>217</v>
      </c>
      <c r="H1158" s="4" t="s">
        <v>218</v>
      </c>
      <c r="I1158" s="4" t="s">
        <v>200</v>
      </c>
      <c r="J1158" s="5">
        <v>42309</v>
      </c>
      <c r="K1158" s="12">
        <f>Ventas[[#This Row],[Unit Price]]*Ventas[[#This Row],[Quantity]]</f>
        <v>196</v>
      </c>
      <c r="L1158" s="12">
        <f>Ventas[[#This Row],[Unit Cost]]*Ventas[[#This Row],[Quantity]]</f>
        <v>172.48000000000002</v>
      </c>
      <c r="M1158" s="14">
        <f>Ventas[[#This Row],[Ingresos]]-Ventas[[#This Row],[Costes]]</f>
        <v>23.519999999999982</v>
      </c>
      <c r="N1158" s="14" t="str">
        <f>_xlfn.XLOOKUP(Ventas[[#This Row],[Ship Country]],[1]!Countries[Ship Country],[1]!Countries[Area],"No registrado")</f>
        <v>Nord Europe</v>
      </c>
      <c r="O1158" s="14" t="str">
        <f>_xlfn.XLOOKUP(Ventas[[#This Row],[Ship Country]],[1]!Countries[Ship Country],[1]!Countries[Continent],"No existe")</f>
        <v>Europe</v>
      </c>
      <c r="P1158" s="15" t="str">
        <f>_xlfn.XLOOKUP(Ventas[[#This Row],[Category]],[2]!ProdManager[Category],[2]!ProdManager[Prod_Manager])</f>
        <v>John Matter</v>
      </c>
      <c r="Q1158" s="15">
        <f>YEAR(Ventas[[#This Row],[Order Date]])</f>
        <v>2015</v>
      </c>
      <c r="R1158" s="15" t="str">
        <f>TEXT(Ventas[[#This Row],[Order Date]],"MMM")</f>
        <v>nov</v>
      </c>
    </row>
    <row r="1159" spans="1:18" x14ac:dyDescent="0.25">
      <c r="A1159" s="6">
        <v>10688</v>
      </c>
      <c r="B1159" s="6" t="s">
        <v>112</v>
      </c>
      <c r="C1159" s="6" t="s">
        <v>29</v>
      </c>
      <c r="D1159" s="6">
        <v>31</v>
      </c>
      <c r="E1159" s="6">
        <v>22.009999999999998</v>
      </c>
      <c r="F1159" s="6">
        <v>18</v>
      </c>
      <c r="G1159" s="6" t="s">
        <v>217</v>
      </c>
      <c r="H1159" s="6" t="s">
        <v>218</v>
      </c>
      <c r="I1159" s="6" t="s">
        <v>200</v>
      </c>
      <c r="J1159" s="7">
        <v>42309</v>
      </c>
      <c r="K1159" s="12">
        <f>Ventas[[#This Row],[Unit Price]]*Ventas[[#This Row],[Quantity]]</f>
        <v>558</v>
      </c>
      <c r="L1159" s="12">
        <f>Ventas[[#This Row],[Unit Cost]]*Ventas[[#This Row],[Quantity]]</f>
        <v>396.17999999999995</v>
      </c>
      <c r="M1159" s="14">
        <f>Ventas[[#This Row],[Ingresos]]-Ventas[[#This Row],[Costes]]</f>
        <v>161.82000000000005</v>
      </c>
      <c r="N1159" s="14" t="str">
        <f>_xlfn.XLOOKUP(Ventas[[#This Row],[Ship Country]],[1]!Countries[Ship Country],[1]!Countries[Area],"No registrado")</f>
        <v>Nord Europe</v>
      </c>
      <c r="O1159" s="14" t="str">
        <f>_xlfn.XLOOKUP(Ventas[[#This Row],[Ship Country]],[1]!Countries[Ship Country],[1]!Countries[Continent],"No existe")</f>
        <v>Europe</v>
      </c>
      <c r="P1159" s="15" t="str">
        <f>_xlfn.XLOOKUP(Ventas[[#This Row],[Category]],[2]!ProdManager[Category],[2]!ProdManager[Prod_Manager])</f>
        <v>Peter Stone</v>
      </c>
      <c r="Q1159" s="15">
        <f>YEAR(Ventas[[#This Row],[Order Date]])</f>
        <v>2015</v>
      </c>
      <c r="R1159" s="15" t="str">
        <f>TEXT(Ventas[[#This Row],[Order Date]],"MMM")</f>
        <v>nov</v>
      </c>
    </row>
    <row r="1160" spans="1:18" x14ac:dyDescent="0.25">
      <c r="A1160" s="4">
        <v>10689</v>
      </c>
      <c r="B1160" s="4" t="s">
        <v>138</v>
      </c>
      <c r="C1160" s="4" t="s">
        <v>43</v>
      </c>
      <c r="D1160" s="4">
        <v>18</v>
      </c>
      <c r="E1160" s="4">
        <v>16.2</v>
      </c>
      <c r="F1160" s="4">
        <v>35</v>
      </c>
      <c r="G1160" s="4" t="s">
        <v>123</v>
      </c>
      <c r="H1160" s="4" t="s">
        <v>124</v>
      </c>
      <c r="I1160" s="4" t="s">
        <v>90</v>
      </c>
      <c r="J1160" s="5">
        <v>42309</v>
      </c>
      <c r="K1160" s="12">
        <f>Ventas[[#This Row],[Unit Price]]*Ventas[[#This Row],[Quantity]]</f>
        <v>630</v>
      </c>
      <c r="L1160" s="12">
        <f>Ventas[[#This Row],[Unit Cost]]*Ventas[[#This Row],[Quantity]]</f>
        <v>567</v>
      </c>
      <c r="M1160" s="14">
        <f>Ventas[[#This Row],[Ingresos]]-Ventas[[#This Row],[Costes]]</f>
        <v>63</v>
      </c>
      <c r="N1160" s="14" t="str">
        <f>_xlfn.XLOOKUP(Ventas[[#This Row],[Ship Country]],[1]!Countries[Ship Country],[1]!Countries[Area],"No registrado")</f>
        <v>Nord Europe</v>
      </c>
      <c r="O1160" s="14" t="str">
        <f>_xlfn.XLOOKUP(Ventas[[#This Row],[Ship Country]],[1]!Countries[Ship Country],[1]!Countries[Continent],"No existe")</f>
        <v>Europe</v>
      </c>
      <c r="P1160" s="15" t="str">
        <f>_xlfn.XLOOKUP(Ventas[[#This Row],[Category]],[2]!ProdManager[Category],[2]!ProdManager[Prod_Manager])</f>
        <v>John Matter</v>
      </c>
      <c r="Q1160" s="15">
        <f>YEAR(Ventas[[#This Row],[Order Date]])</f>
        <v>2015</v>
      </c>
      <c r="R1160" s="15" t="str">
        <f>TEXT(Ventas[[#This Row],[Order Date]],"MMM")</f>
        <v>nov</v>
      </c>
    </row>
    <row r="1161" spans="1:18" x14ac:dyDescent="0.25">
      <c r="A1161" s="6">
        <v>10690</v>
      </c>
      <c r="B1161" s="6" t="s">
        <v>61</v>
      </c>
      <c r="C1161" s="6" t="s">
        <v>24</v>
      </c>
      <c r="D1161" s="6">
        <v>13</v>
      </c>
      <c r="E1161" s="6">
        <v>10.79</v>
      </c>
      <c r="F1161" s="6">
        <v>30</v>
      </c>
      <c r="G1161" s="6" t="s">
        <v>25</v>
      </c>
      <c r="H1161" s="6" t="s">
        <v>26</v>
      </c>
      <c r="I1161" s="6" t="s">
        <v>27</v>
      </c>
      <c r="J1161" s="7">
        <v>42310</v>
      </c>
      <c r="K1161" s="12">
        <f>Ventas[[#This Row],[Unit Price]]*Ventas[[#This Row],[Quantity]]</f>
        <v>390</v>
      </c>
      <c r="L1161" s="12">
        <f>Ventas[[#This Row],[Unit Cost]]*Ventas[[#This Row],[Quantity]]</f>
        <v>323.7</v>
      </c>
      <c r="M1161" s="14">
        <f>Ventas[[#This Row],[Ingresos]]-Ventas[[#This Row],[Costes]]</f>
        <v>66.300000000000011</v>
      </c>
      <c r="N1161" s="14" t="str">
        <f>_xlfn.XLOOKUP(Ventas[[#This Row],[Ship Country]],[1]!Countries[Ship Country],[1]!Countries[Area],"No registrado")</f>
        <v>Sud America</v>
      </c>
      <c r="O1161" s="14" t="str">
        <f>_xlfn.XLOOKUP(Ventas[[#This Row],[Ship Country]],[1]!Countries[Ship Country],[1]!Countries[Continent],"No existe")</f>
        <v>America</v>
      </c>
      <c r="P1161" s="15" t="str">
        <f>_xlfn.XLOOKUP(Ventas[[#This Row],[Category]],[2]!ProdManager[Category],[2]!ProdManager[Prod_Manager])</f>
        <v>Lydia Sinn</v>
      </c>
      <c r="Q1161" s="15">
        <f>YEAR(Ventas[[#This Row],[Order Date]])</f>
        <v>2015</v>
      </c>
      <c r="R1161" s="15" t="str">
        <f>TEXT(Ventas[[#This Row],[Order Date]],"MMM")</f>
        <v>nov</v>
      </c>
    </row>
    <row r="1162" spans="1:18" x14ac:dyDescent="0.25">
      <c r="A1162" s="4">
        <v>10690</v>
      </c>
      <c r="B1162" s="4" t="s">
        <v>86</v>
      </c>
      <c r="C1162" s="4" t="s">
        <v>10</v>
      </c>
      <c r="D1162" s="4">
        <v>38</v>
      </c>
      <c r="E1162" s="4">
        <v>31.919999999999998</v>
      </c>
      <c r="F1162" s="4">
        <v>20</v>
      </c>
      <c r="G1162" s="4" t="s">
        <v>25</v>
      </c>
      <c r="H1162" s="4" t="s">
        <v>26</v>
      </c>
      <c r="I1162" s="4" t="s">
        <v>27</v>
      </c>
      <c r="J1162" s="5">
        <v>42310</v>
      </c>
      <c r="K1162" s="12">
        <f>Ventas[[#This Row],[Unit Price]]*Ventas[[#This Row],[Quantity]]</f>
        <v>760</v>
      </c>
      <c r="L1162" s="12">
        <f>Ventas[[#This Row],[Unit Cost]]*Ventas[[#This Row],[Quantity]]</f>
        <v>638.4</v>
      </c>
      <c r="M1162" s="14">
        <f>Ventas[[#This Row],[Ingresos]]-Ventas[[#This Row],[Costes]]</f>
        <v>121.60000000000002</v>
      </c>
      <c r="N1162" s="14" t="str">
        <f>_xlfn.XLOOKUP(Ventas[[#This Row],[Ship Country]],[1]!Countries[Ship Country],[1]!Countries[Area],"No registrado")</f>
        <v>Sud America</v>
      </c>
      <c r="O1162" s="14" t="str">
        <f>_xlfn.XLOOKUP(Ventas[[#This Row],[Ship Country]],[1]!Countries[Ship Country],[1]!Countries[Continent],"No existe")</f>
        <v>America</v>
      </c>
      <c r="P1162" s="15" t="str">
        <f>_xlfn.XLOOKUP(Ventas[[#This Row],[Category]],[2]!ProdManager[Category],[2]!ProdManager[Prod_Manager])</f>
        <v>Marc Caine</v>
      </c>
      <c r="Q1162" s="15">
        <f>YEAR(Ventas[[#This Row],[Order Date]])</f>
        <v>2015</v>
      </c>
      <c r="R1162" s="15" t="str">
        <f>TEXT(Ventas[[#This Row],[Order Date]],"MMM")</f>
        <v>nov</v>
      </c>
    </row>
    <row r="1163" spans="1:18" x14ac:dyDescent="0.25">
      <c r="A1163" s="6">
        <v>10691</v>
      </c>
      <c r="B1163" s="6" t="s">
        <v>78</v>
      </c>
      <c r="C1163" s="6" t="s">
        <v>35</v>
      </c>
      <c r="D1163" s="6">
        <v>49.3</v>
      </c>
      <c r="E1163" s="6">
        <v>34.016999999999996</v>
      </c>
      <c r="F1163" s="6">
        <v>48</v>
      </c>
      <c r="G1163" s="6" t="s">
        <v>110</v>
      </c>
      <c r="H1163" s="6" t="s">
        <v>111</v>
      </c>
      <c r="I1163" s="6" t="s">
        <v>21</v>
      </c>
      <c r="J1163" s="7">
        <v>42311</v>
      </c>
      <c r="K1163" s="12">
        <f>Ventas[[#This Row],[Unit Price]]*Ventas[[#This Row],[Quantity]]</f>
        <v>2366.3999999999996</v>
      </c>
      <c r="L1163" s="12">
        <f>Ventas[[#This Row],[Unit Cost]]*Ventas[[#This Row],[Quantity]]</f>
        <v>1632.8159999999998</v>
      </c>
      <c r="M1163" s="14">
        <f>Ventas[[#This Row],[Ingresos]]-Ventas[[#This Row],[Costes]]</f>
        <v>733.58399999999983</v>
      </c>
      <c r="N1163" s="14" t="str">
        <f>_xlfn.XLOOKUP(Ventas[[#This Row],[Ship Country]],[1]!Countries[Ship Country],[1]!Countries[Area],"No registrado")</f>
        <v>Nord Europe</v>
      </c>
      <c r="O1163" s="14" t="str">
        <f>_xlfn.XLOOKUP(Ventas[[#This Row],[Ship Country]],[1]!Countries[Ship Country],[1]!Countries[Continent],"No existe")</f>
        <v>Europe</v>
      </c>
      <c r="P1163" s="15" t="str">
        <f>_xlfn.XLOOKUP(Ventas[[#This Row],[Category]],[2]!ProdManager[Category],[2]!ProdManager[Prod_Manager])</f>
        <v>Lydia Sinn</v>
      </c>
      <c r="Q1163" s="15">
        <f>YEAR(Ventas[[#This Row],[Order Date]])</f>
        <v>2015</v>
      </c>
      <c r="R1163" s="15" t="str">
        <f>TEXT(Ventas[[#This Row],[Order Date]],"MMM")</f>
        <v>nov</v>
      </c>
    </row>
    <row r="1164" spans="1:18" x14ac:dyDescent="0.25">
      <c r="A1164" s="4">
        <v>10691</v>
      </c>
      <c r="B1164" s="4" t="s">
        <v>122</v>
      </c>
      <c r="C1164" s="4" t="s">
        <v>24</v>
      </c>
      <c r="D1164" s="4">
        <v>19.45</v>
      </c>
      <c r="E1164" s="4">
        <v>13.809499999999998</v>
      </c>
      <c r="F1164" s="4">
        <v>24</v>
      </c>
      <c r="G1164" s="4" t="s">
        <v>110</v>
      </c>
      <c r="H1164" s="4" t="s">
        <v>111</v>
      </c>
      <c r="I1164" s="4" t="s">
        <v>21</v>
      </c>
      <c r="J1164" s="5">
        <v>42311</v>
      </c>
      <c r="K1164" s="12">
        <f>Ventas[[#This Row],[Unit Price]]*Ventas[[#This Row],[Quantity]]</f>
        <v>466.79999999999995</v>
      </c>
      <c r="L1164" s="12">
        <f>Ventas[[#This Row],[Unit Cost]]*Ventas[[#This Row],[Quantity]]</f>
        <v>331.42799999999994</v>
      </c>
      <c r="M1164" s="14">
        <f>Ventas[[#This Row],[Ingresos]]-Ventas[[#This Row],[Costes]]</f>
        <v>135.37200000000001</v>
      </c>
      <c r="N1164" s="14" t="str">
        <f>_xlfn.XLOOKUP(Ventas[[#This Row],[Ship Country]],[1]!Countries[Ship Country],[1]!Countries[Area],"No registrado")</f>
        <v>Nord Europe</v>
      </c>
      <c r="O1164" s="14" t="str">
        <f>_xlfn.XLOOKUP(Ventas[[#This Row],[Ship Country]],[1]!Countries[Ship Country],[1]!Countries[Continent],"No existe")</f>
        <v>Europe</v>
      </c>
      <c r="P1164" s="15" t="str">
        <f>_xlfn.XLOOKUP(Ventas[[#This Row],[Category]],[2]!ProdManager[Category],[2]!ProdManager[Prod_Manager])</f>
        <v>Lydia Sinn</v>
      </c>
      <c r="Q1164" s="15">
        <f>YEAR(Ventas[[#This Row],[Order Date]])</f>
        <v>2015</v>
      </c>
      <c r="R1164" s="15" t="str">
        <f>TEXT(Ventas[[#This Row],[Order Date]],"MMM")</f>
        <v>nov</v>
      </c>
    </row>
    <row r="1165" spans="1:18" x14ac:dyDescent="0.25">
      <c r="A1165" s="6">
        <v>10691</v>
      </c>
      <c r="B1165" s="6" t="s">
        <v>107</v>
      </c>
      <c r="C1165" s="6" t="s">
        <v>43</v>
      </c>
      <c r="D1165" s="6">
        <v>46</v>
      </c>
      <c r="E1165" s="6">
        <v>40.94</v>
      </c>
      <c r="F1165" s="6">
        <v>40</v>
      </c>
      <c r="G1165" s="6" t="s">
        <v>110</v>
      </c>
      <c r="H1165" s="6" t="s">
        <v>111</v>
      </c>
      <c r="I1165" s="6" t="s">
        <v>21</v>
      </c>
      <c r="J1165" s="7">
        <v>42311</v>
      </c>
      <c r="K1165" s="12">
        <f>Ventas[[#This Row],[Unit Price]]*Ventas[[#This Row],[Quantity]]</f>
        <v>1840</v>
      </c>
      <c r="L1165" s="12">
        <f>Ventas[[#This Row],[Unit Cost]]*Ventas[[#This Row],[Quantity]]</f>
        <v>1637.6</v>
      </c>
      <c r="M1165" s="14">
        <f>Ventas[[#This Row],[Ingresos]]-Ventas[[#This Row],[Costes]]</f>
        <v>202.40000000000009</v>
      </c>
      <c r="N1165" s="14" t="str">
        <f>_xlfn.XLOOKUP(Ventas[[#This Row],[Ship Country]],[1]!Countries[Ship Country],[1]!Countries[Area],"No registrado")</f>
        <v>Nord Europe</v>
      </c>
      <c r="O1165" s="14" t="str">
        <f>_xlfn.XLOOKUP(Ventas[[#This Row],[Ship Country]],[1]!Countries[Ship Country],[1]!Countries[Continent],"No existe")</f>
        <v>Europe</v>
      </c>
      <c r="P1165" s="15" t="str">
        <f>_xlfn.XLOOKUP(Ventas[[#This Row],[Category]],[2]!ProdManager[Category],[2]!ProdManager[Prod_Manager])</f>
        <v>John Matter</v>
      </c>
      <c r="Q1165" s="15">
        <f>YEAR(Ventas[[#This Row],[Order Date]])</f>
        <v>2015</v>
      </c>
      <c r="R1165" s="15" t="str">
        <f>TEXT(Ventas[[#This Row],[Order Date]],"MMM")</f>
        <v>nov</v>
      </c>
    </row>
    <row r="1166" spans="1:18" x14ac:dyDescent="0.25">
      <c r="A1166" s="4">
        <v>10691</v>
      </c>
      <c r="B1166" s="4" t="s">
        <v>138</v>
      </c>
      <c r="C1166" s="4" t="s">
        <v>43</v>
      </c>
      <c r="D1166" s="4">
        <v>18</v>
      </c>
      <c r="E1166" s="4">
        <v>15.84</v>
      </c>
      <c r="F1166" s="4">
        <v>30</v>
      </c>
      <c r="G1166" s="4" t="s">
        <v>110</v>
      </c>
      <c r="H1166" s="4" t="s">
        <v>111</v>
      </c>
      <c r="I1166" s="4" t="s">
        <v>21</v>
      </c>
      <c r="J1166" s="5">
        <v>42311</v>
      </c>
      <c r="K1166" s="12">
        <f>Ventas[[#This Row],[Unit Price]]*Ventas[[#This Row],[Quantity]]</f>
        <v>540</v>
      </c>
      <c r="L1166" s="12">
        <f>Ventas[[#This Row],[Unit Cost]]*Ventas[[#This Row],[Quantity]]</f>
        <v>475.2</v>
      </c>
      <c r="M1166" s="14">
        <f>Ventas[[#This Row],[Ingresos]]-Ventas[[#This Row],[Costes]]</f>
        <v>64.800000000000011</v>
      </c>
      <c r="N1166" s="14" t="str">
        <f>_xlfn.XLOOKUP(Ventas[[#This Row],[Ship Country]],[1]!Countries[Ship Country],[1]!Countries[Area],"No registrado")</f>
        <v>Nord Europe</v>
      </c>
      <c r="O1166" s="14" t="str">
        <f>_xlfn.XLOOKUP(Ventas[[#This Row],[Ship Country]],[1]!Countries[Ship Country],[1]!Countries[Continent],"No existe")</f>
        <v>Europe</v>
      </c>
      <c r="P1166" s="15" t="str">
        <f>_xlfn.XLOOKUP(Ventas[[#This Row],[Category]],[2]!ProdManager[Category],[2]!ProdManager[Prod_Manager])</f>
        <v>John Matter</v>
      </c>
      <c r="Q1166" s="15">
        <f>YEAR(Ventas[[#This Row],[Order Date]])</f>
        <v>2015</v>
      </c>
      <c r="R1166" s="15" t="str">
        <f>TEXT(Ventas[[#This Row],[Order Date]],"MMM")</f>
        <v>nov</v>
      </c>
    </row>
    <row r="1167" spans="1:18" x14ac:dyDescent="0.25">
      <c r="A1167" s="6">
        <v>10691</v>
      </c>
      <c r="B1167" s="6" t="s">
        <v>102</v>
      </c>
      <c r="C1167" s="6" t="s">
        <v>46</v>
      </c>
      <c r="D1167" s="6">
        <v>123.79</v>
      </c>
      <c r="E1167" s="6">
        <v>96.556200000000004</v>
      </c>
      <c r="F1167" s="6">
        <v>40</v>
      </c>
      <c r="G1167" s="6" t="s">
        <v>110</v>
      </c>
      <c r="H1167" s="6" t="s">
        <v>111</v>
      </c>
      <c r="I1167" s="6" t="s">
        <v>21</v>
      </c>
      <c r="J1167" s="7">
        <v>42311</v>
      </c>
      <c r="K1167" s="12">
        <f>Ventas[[#This Row],[Unit Price]]*Ventas[[#This Row],[Quantity]]</f>
        <v>4951.6000000000004</v>
      </c>
      <c r="L1167" s="12">
        <f>Ventas[[#This Row],[Unit Cost]]*Ventas[[#This Row],[Quantity]]</f>
        <v>3862.248</v>
      </c>
      <c r="M1167" s="14">
        <f>Ventas[[#This Row],[Ingresos]]-Ventas[[#This Row],[Costes]]</f>
        <v>1089.3520000000003</v>
      </c>
      <c r="N1167" s="14" t="str">
        <f>_xlfn.XLOOKUP(Ventas[[#This Row],[Ship Country]],[1]!Countries[Ship Country],[1]!Countries[Area],"No registrado")</f>
        <v>Nord Europe</v>
      </c>
      <c r="O1167" s="14" t="str">
        <f>_xlfn.XLOOKUP(Ventas[[#This Row],[Ship Country]],[1]!Countries[Ship Country],[1]!Countries[Continent],"No existe")</f>
        <v>Europe</v>
      </c>
      <c r="P1167" s="15" t="str">
        <f>_xlfn.XLOOKUP(Ventas[[#This Row],[Category]],[2]!ProdManager[Category],[2]!ProdManager[Prod_Manager])</f>
        <v>John Matter</v>
      </c>
      <c r="Q1167" s="15">
        <f>YEAR(Ventas[[#This Row],[Order Date]])</f>
        <v>2015</v>
      </c>
      <c r="R1167" s="15" t="str">
        <f>TEXT(Ventas[[#This Row],[Order Date]],"MMM")</f>
        <v>nov</v>
      </c>
    </row>
    <row r="1168" spans="1:18" x14ac:dyDescent="0.25">
      <c r="A1168" s="4">
        <v>10692</v>
      </c>
      <c r="B1168" s="4" t="s">
        <v>125</v>
      </c>
      <c r="C1168" s="4" t="s">
        <v>24</v>
      </c>
      <c r="D1168" s="4">
        <v>43.9</v>
      </c>
      <c r="E1168" s="4">
        <v>35.559000000000005</v>
      </c>
      <c r="F1168" s="4">
        <v>20</v>
      </c>
      <c r="G1168" s="4" t="s">
        <v>267</v>
      </c>
      <c r="H1168" s="4" t="s">
        <v>268</v>
      </c>
      <c r="I1168" s="4" t="s">
        <v>21</v>
      </c>
      <c r="J1168" s="5">
        <v>42311</v>
      </c>
      <c r="K1168" s="12">
        <f>Ventas[[#This Row],[Unit Price]]*Ventas[[#This Row],[Quantity]]</f>
        <v>878</v>
      </c>
      <c r="L1168" s="12">
        <f>Ventas[[#This Row],[Unit Cost]]*Ventas[[#This Row],[Quantity]]</f>
        <v>711.18000000000006</v>
      </c>
      <c r="M1168" s="14">
        <f>Ventas[[#This Row],[Ingresos]]-Ventas[[#This Row],[Costes]]</f>
        <v>166.81999999999994</v>
      </c>
      <c r="N1168" s="14" t="str">
        <f>_xlfn.XLOOKUP(Ventas[[#This Row],[Ship Country]],[1]!Countries[Ship Country],[1]!Countries[Area],"No registrado")</f>
        <v>Nord Europe</v>
      </c>
      <c r="O1168" s="14" t="str">
        <f>_xlfn.XLOOKUP(Ventas[[#This Row],[Ship Country]],[1]!Countries[Ship Country],[1]!Countries[Continent],"No existe")</f>
        <v>Europe</v>
      </c>
      <c r="P1168" s="15" t="str">
        <f>_xlfn.XLOOKUP(Ventas[[#This Row],[Category]],[2]!ProdManager[Category],[2]!ProdManager[Prod_Manager])</f>
        <v>Lydia Sinn</v>
      </c>
      <c r="Q1168" s="15">
        <f>YEAR(Ventas[[#This Row],[Order Date]])</f>
        <v>2015</v>
      </c>
      <c r="R1168" s="15" t="str">
        <f>TEXT(Ventas[[#This Row],[Order Date]],"MMM")</f>
        <v>nov</v>
      </c>
    </row>
    <row r="1169" spans="1:18" x14ac:dyDescent="0.25">
      <c r="A1169" s="6">
        <v>10693</v>
      </c>
      <c r="B1169" s="6" t="s">
        <v>240</v>
      </c>
      <c r="C1169" s="6" t="s">
        <v>46</v>
      </c>
      <c r="D1169" s="6">
        <v>97</v>
      </c>
      <c r="E1169" s="6">
        <v>79.540000000000006</v>
      </c>
      <c r="F1169" s="6">
        <v>6</v>
      </c>
      <c r="G1169" s="6" t="s">
        <v>105</v>
      </c>
      <c r="H1169" s="6" t="s">
        <v>106</v>
      </c>
      <c r="I1169" s="6" t="s">
        <v>84</v>
      </c>
      <c r="J1169" s="7">
        <v>42314</v>
      </c>
      <c r="K1169" s="12">
        <f>Ventas[[#This Row],[Unit Price]]*Ventas[[#This Row],[Quantity]]</f>
        <v>582</v>
      </c>
      <c r="L1169" s="12">
        <f>Ventas[[#This Row],[Unit Cost]]*Ventas[[#This Row],[Quantity]]</f>
        <v>477.24</v>
      </c>
      <c r="M1169" s="14">
        <f>Ventas[[#This Row],[Ingresos]]-Ventas[[#This Row],[Costes]]</f>
        <v>104.75999999999999</v>
      </c>
      <c r="N1169" s="14" t="str">
        <f>_xlfn.XLOOKUP(Ventas[[#This Row],[Ship Country]],[1]!Countries[Ship Country],[1]!Countries[Area],"No registrado")</f>
        <v>Nord America</v>
      </c>
      <c r="O1169" s="14" t="str">
        <f>_xlfn.XLOOKUP(Ventas[[#This Row],[Ship Country]],[1]!Countries[Ship Country],[1]!Countries[Continent],"No existe")</f>
        <v>America</v>
      </c>
      <c r="P1169" s="15" t="str">
        <f>_xlfn.XLOOKUP(Ventas[[#This Row],[Category]],[2]!ProdManager[Category],[2]!ProdManager[Prod_Manager])</f>
        <v>John Matter</v>
      </c>
      <c r="Q1169" s="15">
        <f>YEAR(Ventas[[#This Row],[Order Date]])</f>
        <v>2015</v>
      </c>
      <c r="R1169" s="15" t="str">
        <f>TEXT(Ventas[[#This Row],[Order Date]],"MMM")</f>
        <v>nov</v>
      </c>
    </row>
    <row r="1170" spans="1:18" x14ac:dyDescent="0.25">
      <c r="A1170" s="4">
        <v>10693</v>
      </c>
      <c r="B1170" s="4" t="s">
        <v>145</v>
      </c>
      <c r="C1170" s="4" t="s">
        <v>46</v>
      </c>
      <c r="D1170" s="4">
        <v>7.45</v>
      </c>
      <c r="E1170" s="4">
        <v>6.0345000000000004</v>
      </c>
      <c r="F1170" s="4">
        <v>60</v>
      </c>
      <c r="G1170" s="4" t="s">
        <v>105</v>
      </c>
      <c r="H1170" s="4" t="s">
        <v>106</v>
      </c>
      <c r="I1170" s="4" t="s">
        <v>84</v>
      </c>
      <c r="J1170" s="5">
        <v>42314</v>
      </c>
      <c r="K1170" s="12">
        <f>Ventas[[#This Row],[Unit Price]]*Ventas[[#This Row],[Quantity]]</f>
        <v>447</v>
      </c>
      <c r="L1170" s="12">
        <f>Ventas[[#This Row],[Unit Cost]]*Ventas[[#This Row],[Quantity]]</f>
        <v>362.07000000000005</v>
      </c>
      <c r="M1170" s="14">
        <f>Ventas[[#This Row],[Ingresos]]-Ventas[[#This Row],[Costes]]</f>
        <v>84.92999999999995</v>
      </c>
      <c r="N1170" s="14" t="str">
        <f>_xlfn.XLOOKUP(Ventas[[#This Row],[Ship Country]],[1]!Countries[Ship Country],[1]!Countries[Area],"No registrado")</f>
        <v>Nord America</v>
      </c>
      <c r="O1170" s="14" t="str">
        <f>_xlfn.XLOOKUP(Ventas[[#This Row],[Ship Country]],[1]!Countries[Ship Country],[1]!Countries[Continent],"No existe")</f>
        <v>America</v>
      </c>
      <c r="P1170" s="15" t="str">
        <f>_xlfn.XLOOKUP(Ventas[[#This Row],[Category]],[2]!ProdManager[Category],[2]!ProdManager[Prod_Manager])</f>
        <v>John Matter</v>
      </c>
      <c r="Q1170" s="15">
        <f>YEAR(Ventas[[#This Row],[Order Date]])</f>
        <v>2015</v>
      </c>
      <c r="R1170" s="15" t="str">
        <f>TEXT(Ventas[[#This Row],[Order Date]],"MMM")</f>
        <v>nov</v>
      </c>
    </row>
    <row r="1171" spans="1:18" x14ac:dyDescent="0.25">
      <c r="A1171" s="6">
        <v>10693</v>
      </c>
      <c r="B1171" s="6" t="s">
        <v>155</v>
      </c>
      <c r="C1171" s="6" t="s">
        <v>15</v>
      </c>
      <c r="D1171" s="6">
        <v>36</v>
      </c>
      <c r="E1171" s="6">
        <v>27.72</v>
      </c>
      <c r="F1171" s="6">
        <v>30</v>
      </c>
      <c r="G1171" s="6" t="s">
        <v>105</v>
      </c>
      <c r="H1171" s="6" t="s">
        <v>106</v>
      </c>
      <c r="I1171" s="6" t="s">
        <v>84</v>
      </c>
      <c r="J1171" s="7">
        <v>42314</v>
      </c>
      <c r="K1171" s="12">
        <f>Ventas[[#This Row],[Unit Price]]*Ventas[[#This Row],[Quantity]]</f>
        <v>1080</v>
      </c>
      <c r="L1171" s="12">
        <f>Ventas[[#This Row],[Unit Cost]]*Ventas[[#This Row],[Quantity]]</f>
        <v>831.59999999999991</v>
      </c>
      <c r="M1171" s="14">
        <f>Ventas[[#This Row],[Ingresos]]-Ventas[[#This Row],[Costes]]</f>
        <v>248.40000000000009</v>
      </c>
      <c r="N1171" s="14" t="str">
        <f>_xlfn.XLOOKUP(Ventas[[#This Row],[Ship Country]],[1]!Countries[Ship Country],[1]!Countries[Area],"No registrado")</f>
        <v>Nord America</v>
      </c>
      <c r="O1171" s="14" t="str">
        <f>_xlfn.XLOOKUP(Ventas[[#This Row],[Ship Country]],[1]!Countries[Ship Country],[1]!Countries[Continent],"No existe")</f>
        <v>America</v>
      </c>
      <c r="P1171" s="15" t="str">
        <f>_xlfn.XLOOKUP(Ventas[[#This Row],[Category]],[2]!ProdManager[Category],[2]!ProdManager[Prod_Manager])</f>
        <v>Peter Stone</v>
      </c>
      <c r="Q1171" s="15">
        <f>YEAR(Ventas[[#This Row],[Order Date]])</f>
        <v>2015</v>
      </c>
      <c r="R1171" s="15" t="str">
        <f>TEXT(Ventas[[#This Row],[Order Date]],"MMM")</f>
        <v>nov</v>
      </c>
    </row>
    <row r="1172" spans="1:18" x14ac:dyDescent="0.25">
      <c r="A1172" s="4">
        <v>10693</v>
      </c>
      <c r="B1172" s="4" t="s">
        <v>126</v>
      </c>
      <c r="C1172" s="4" t="s">
        <v>29</v>
      </c>
      <c r="D1172" s="4">
        <v>15</v>
      </c>
      <c r="E1172" s="4">
        <v>12</v>
      </c>
      <c r="F1172" s="4">
        <v>15</v>
      </c>
      <c r="G1172" s="4" t="s">
        <v>105</v>
      </c>
      <c r="H1172" s="4" t="s">
        <v>106</v>
      </c>
      <c r="I1172" s="4" t="s">
        <v>84</v>
      </c>
      <c r="J1172" s="5">
        <v>42314</v>
      </c>
      <c r="K1172" s="12">
        <f>Ventas[[#This Row],[Unit Price]]*Ventas[[#This Row],[Quantity]]</f>
        <v>225</v>
      </c>
      <c r="L1172" s="12">
        <f>Ventas[[#This Row],[Unit Cost]]*Ventas[[#This Row],[Quantity]]</f>
        <v>180</v>
      </c>
      <c r="M1172" s="14">
        <f>Ventas[[#This Row],[Ingresos]]-Ventas[[#This Row],[Costes]]</f>
        <v>45</v>
      </c>
      <c r="N1172" s="14" t="str">
        <f>_xlfn.XLOOKUP(Ventas[[#This Row],[Ship Country]],[1]!Countries[Ship Country],[1]!Countries[Area],"No registrado")</f>
        <v>Nord America</v>
      </c>
      <c r="O1172" s="14" t="str">
        <f>_xlfn.XLOOKUP(Ventas[[#This Row],[Ship Country]],[1]!Countries[Ship Country],[1]!Countries[Continent],"No existe")</f>
        <v>America</v>
      </c>
      <c r="P1172" s="15" t="str">
        <f>_xlfn.XLOOKUP(Ventas[[#This Row],[Category]],[2]!ProdManager[Category],[2]!ProdManager[Prod_Manager])</f>
        <v>Peter Stone</v>
      </c>
      <c r="Q1172" s="15">
        <f>YEAR(Ventas[[#This Row],[Order Date]])</f>
        <v>2015</v>
      </c>
      <c r="R1172" s="15" t="str">
        <f>TEXT(Ventas[[#This Row],[Order Date]],"MMM")</f>
        <v>nov</v>
      </c>
    </row>
    <row r="1173" spans="1:18" x14ac:dyDescent="0.25">
      <c r="A1173" s="6">
        <v>10694</v>
      </c>
      <c r="B1173" s="6" t="s">
        <v>85</v>
      </c>
      <c r="C1173" s="6" t="s">
        <v>18</v>
      </c>
      <c r="D1173" s="6">
        <v>30</v>
      </c>
      <c r="E1173" s="6">
        <v>24.3</v>
      </c>
      <c r="F1173" s="6">
        <v>90</v>
      </c>
      <c r="G1173" s="6" t="s">
        <v>110</v>
      </c>
      <c r="H1173" s="6" t="s">
        <v>111</v>
      </c>
      <c r="I1173" s="6" t="s">
        <v>21</v>
      </c>
      <c r="J1173" s="7">
        <v>42314</v>
      </c>
      <c r="K1173" s="12">
        <f>Ventas[[#This Row],[Unit Price]]*Ventas[[#This Row],[Quantity]]</f>
        <v>2700</v>
      </c>
      <c r="L1173" s="12">
        <f>Ventas[[#This Row],[Unit Cost]]*Ventas[[#This Row],[Quantity]]</f>
        <v>2187</v>
      </c>
      <c r="M1173" s="14">
        <f>Ventas[[#This Row],[Ingresos]]-Ventas[[#This Row],[Costes]]</f>
        <v>513</v>
      </c>
      <c r="N1173" s="14" t="str">
        <f>_xlfn.XLOOKUP(Ventas[[#This Row],[Ship Country]],[1]!Countries[Ship Country],[1]!Countries[Area],"No registrado")</f>
        <v>Nord Europe</v>
      </c>
      <c r="O1173" s="14" t="str">
        <f>_xlfn.XLOOKUP(Ventas[[#This Row],[Ship Country]],[1]!Countries[Ship Country],[1]!Countries[Continent],"No existe")</f>
        <v>Europe</v>
      </c>
      <c r="P1173" s="15" t="str">
        <f>_xlfn.XLOOKUP(Ventas[[#This Row],[Category]],[2]!ProdManager[Category],[2]!ProdManager[Prod_Manager])</f>
        <v>Marc Caine</v>
      </c>
      <c r="Q1173" s="15">
        <f>YEAR(Ventas[[#This Row],[Order Date]])</f>
        <v>2015</v>
      </c>
      <c r="R1173" s="15" t="str">
        <f>TEXT(Ventas[[#This Row],[Order Date]],"MMM")</f>
        <v>nov</v>
      </c>
    </row>
    <row r="1174" spans="1:18" x14ac:dyDescent="0.25">
      <c r="A1174" s="4">
        <v>10694</v>
      </c>
      <c r="B1174" s="4" t="s">
        <v>52</v>
      </c>
      <c r="C1174" s="4" t="s">
        <v>15</v>
      </c>
      <c r="D1174" s="4">
        <v>55</v>
      </c>
      <c r="E1174" s="4">
        <v>42.35</v>
      </c>
      <c r="F1174" s="4">
        <v>25</v>
      </c>
      <c r="G1174" s="4" t="s">
        <v>110</v>
      </c>
      <c r="H1174" s="4" t="s">
        <v>111</v>
      </c>
      <c r="I1174" s="4" t="s">
        <v>21</v>
      </c>
      <c r="J1174" s="5">
        <v>42314</v>
      </c>
      <c r="K1174" s="12">
        <f>Ventas[[#This Row],[Unit Price]]*Ventas[[#This Row],[Quantity]]</f>
        <v>1375</v>
      </c>
      <c r="L1174" s="12">
        <f>Ventas[[#This Row],[Unit Cost]]*Ventas[[#This Row],[Quantity]]</f>
        <v>1058.75</v>
      </c>
      <c r="M1174" s="14">
        <f>Ventas[[#This Row],[Ingresos]]-Ventas[[#This Row],[Costes]]</f>
        <v>316.25</v>
      </c>
      <c r="N1174" s="14" t="str">
        <f>_xlfn.XLOOKUP(Ventas[[#This Row],[Ship Country]],[1]!Countries[Ship Country],[1]!Countries[Area],"No registrado")</f>
        <v>Nord Europe</v>
      </c>
      <c r="O1174" s="14" t="str">
        <f>_xlfn.XLOOKUP(Ventas[[#This Row],[Ship Country]],[1]!Countries[Ship Country],[1]!Countries[Continent],"No existe")</f>
        <v>Europe</v>
      </c>
      <c r="P1174" s="15" t="str">
        <f>_xlfn.XLOOKUP(Ventas[[#This Row],[Category]],[2]!ProdManager[Category],[2]!ProdManager[Prod_Manager])</f>
        <v>Peter Stone</v>
      </c>
      <c r="Q1174" s="15">
        <f>YEAR(Ventas[[#This Row],[Order Date]])</f>
        <v>2015</v>
      </c>
      <c r="R1174" s="15" t="str">
        <f>TEXT(Ventas[[#This Row],[Order Date]],"MMM")</f>
        <v>nov</v>
      </c>
    </row>
    <row r="1175" spans="1:18" x14ac:dyDescent="0.25">
      <c r="A1175" s="6">
        <v>10694</v>
      </c>
      <c r="B1175" s="6" t="s">
        <v>79</v>
      </c>
      <c r="C1175" s="6" t="s">
        <v>43</v>
      </c>
      <c r="D1175" s="6">
        <v>15</v>
      </c>
      <c r="E1175" s="6">
        <v>13.35</v>
      </c>
      <c r="F1175" s="6">
        <v>50</v>
      </c>
      <c r="G1175" s="6" t="s">
        <v>110</v>
      </c>
      <c r="H1175" s="6" t="s">
        <v>111</v>
      </c>
      <c r="I1175" s="6" t="s">
        <v>21</v>
      </c>
      <c r="J1175" s="7">
        <v>42314</v>
      </c>
      <c r="K1175" s="12">
        <f>Ventas[[#This Row],[Unit Price]]*Ventas[[#This Row],[Quantity]]</f>
        <v>750</v>
      </c>
      <c r="L1175" s="12">
        <f>Ventas[[#This Row],[Unit Cost]]*Ventas[[#This Row],[Quantity]]</f>
        <v>667.5</v>
      </c>
      <c r="M1175" s="14">
        <f>Ventas[[#This Row],[Ingresos]]-Ventas[[#This Row],[Costes]]</f>
        <v>82.5</v>
      </c>
      <c r="N1175" s="14" t="str">
        <f>_xlfn.XLOOKUP(Ventas[[#This Row],[Ship Country]],[1]!Countries[Ship Country],[1]!Countries[Area],"No registrado")</f>
        <v>Nord Europe</v>
      </c>
      <c r="O1175" s="14" t="str">
        <f>_xlfn.XLOOKUP(Ventas[[#This Row],[Ship Country]],[1]!Countries[Ship Country],[1]!Countries[Continent],"No existe")</f>
        <v>Europe</v>
      </c>
      <c r="P1175" s="15" t="str">
        <f>_xlfn.XLOOKUP(Ventas[[#This Row],[Category]],[2]!ProdManager[Category],[2]!ProdManager[Prod_Manager])</f>
        <v>John Matter</v>
      </c>
      <c r="Q1175" s="15">
        <f>YEAR(Ventas[[#This Row],[Order Date]])</f>
        <v>2015</v>
      </c>
      <c r="R1175" s="15" t="str">
        <f>TEXT(Ventas[[#This Row],[Order Date]],"MMM")</f>
        <v>nov</v>
      </c>
    </row>
    <row r="1176" spans="1:18" x14ac:dyDescent="0.25">
      <c r="A1176" s="4">
        <v>10695</v>
      </c>
      <c r="B1176" s="4" t="s">
        <v>201</v>
      </c>
      <c r="C1176" s="4" t="s">
        <v>24</v>
      </c>
      <c r="D1176" s="4">
        <v>40</v>
      </c>
      <c r="E1176" s="4">
        <v>31.200000000000003</v>
      </c>
      <c r="F1176" s="4">
        <v>10</v>
      </c>
      <c r="G1176" s="4" t="s">
        <v>263</v>
      </c>
      <c r="H1176" s="4" t="s">
        <v>264</v>
      </c>
      <c r="I1176" s="4" t="s">
        <v>97</v>
      </c>
      <c r="J1176" s="5">
        <v>42315</v>
      </c>
      <c r="K1176" s="12">
        <f>Ventas[[#This Row],[Unit Price]]*Ventas[[#This Row],[Quantity]]</f>
        <v>400</v>
      </c>
      <c r="L1176" s="12">
        <f>Ventas[[#This Row],[Unit Cost]]*Ventas[[#This Row],[Quantity]]</f>
        <v>312</v>
      </c>
      <c r="M1176" s="14">
        <f>Ventas[[#This Row],[Ingresos]]-Ventas[[#This Row],[Costes]]</f>
        <v>88</v>
      </c>
      <c r="N1176" s="14" t="str">
        <f>_xlfn.XLOOKUP(Ventas[[#This Row],[Ship Country]],[1]!Countries[Ship Country],[1]!Countries[Area],"No registrado")</f>
        <v>Nord Europe</v>
      </c>
      <c r="O1176" s="14" t="str">
        <f>_xlfn.XLOOKUP(Ventas[[#This Row],[Ship Country]],[1]!Countries[Ship Country],[1]!Countries[Continent],"No existe")</f>
        <v>Europe</v>
      </c>
      <c r="P1176" s="15" t="str">
        <f>_xlfn.XLOOKUP(Ventas[[#This Row],[Category]],[2]!ProdManager[Category],[2]!ProdManager[Prod_Manager])</f>
        <v>Lydia Sinn</v>
      </c>
      <c r="Q1176" s="15">
        <f>YEAR(Ventas[[#This Row],[Order Date]])</f>
        <v>2015</v>
      </c>
      <c r="R1176" s="15" t="str">
        <f>TEXT(Ventas[[#This Row],[Order Date]],"MMM")</f>
        <v>nov</v>
      </c>
    </row>
    <row r="1177" spans="1:18" x14ac:dyDescent="0.25">
      <c r="A1177" s="6">
        <v>10695</v>
      </c>
      <c r="B1177" s="6" t="s">
        <v>94</v>
      </c>
      <c r="C1177" s="6" t="s">
        <v>15</v>
      </c>
      <c r="D1177" s="6">
        <v>38</v>
      </c>
      <c r="E1177" s="6">
        <v>28.88</v>
      </c>
      <c r="F1177" s="6">
        <v>4</v>
      </c>
      <c r="G1177" s="6" t="s">
        <v>263</v>
      </c>
      <c r="H1177" s="6" t="s">
        <v>264</v>
      </c>
      <c r="I1177" s="6" t="s">
        <v>97</v>
      </c>
      <c r="J1177" s="7">
        <v>42315</v>
      </c>
      <c r="K1177" s="12">
        <f>Ventas[[#This Row],[Unit Price]]*Ventas[[#This Row],[Quantity]]</f>
        <v>152</v>
      </c>
      <c r="L1177" s="12">
        <f>Ventas[[#This Row],[Unit Cost]]*Ventas[[#This Row],[Quantity]]</f>
        <v>115.52</v>
      </c>
      <c r="M1177" s="14">
        <f>Ventas[[#This Row],[Ingresos]]-Ventas[[#This Row],[Costes]]</f>
        <v>36.480000000000004</v>
      </c>
      <c r="N1177" s="14" t="str">
        <f>_xlfn.XLOOKUP(Ventas[[#This Row],[Ship Country]],[1]!Countries[Ship Country],[1]!Countries[Area],"No registrado")</f>
        <v>Nord Europe</v>
      </c>
      <c r="O1177" s="14" t="str">
        <f>_xlfn.XLOOKUP(Ventas[[#This Row],[Ship Country]],[1]!Countries[Ship Country],[1]!Countries[Continent],"No existe")</f>
        <v>Europe</v>
      </c>
      <c r="P1177" s="15" t="str">
        <f>_xlfn.XLOOKUP(Ventas[[#This Row],[Category]],[2]!ProdManager[Category],[2]!ProdManager[Prod_Manager])</f>
        <v>Peter Stone</v>
      </c>
      <c r="Q1177" s="15">
        <f>YEAR(Ventas[[#This Row],[Order Date]])</f>
        <v>2015</v>
      </c>
      <c r="R1177" s="15" t="str">
        <f>TEXT(Ventas[[#This Row],[Order Date]],"MMM")</f>
        <v>nov</v>
      </c>
    </row>
    <row r="1178" spans="1:18" x14ac:dyDescent="0.25">
      <c r="A1178" s="4">
        <v>10695</v>
      </c>
      <c r="B1178" s="4" t="s">
        <v>51</v>
      </c>
      <c r="C1178" s="4" t="s">
        <v>43</v>
      </c>
      <c r="D1178" s="4">
        <v>4.5</v>
      </c>
      <c r="E1178" s="4">
        <v>4.0949999999999998</v>
      </c>
      <c r="F1178" s="4">
        <v>20</v>
      </c>
      <c r="G1178" s="4" t="s">
        <v>263</v>
      </c>
      <c r="H1178" s="4" t="s">
        <v>264</v>
      </c>
      <c r="I1178" s="4" t="s">
        <v>97</v>
      </c>
      <c r="J1178" s="5">
        <v>42315</v>
      </c>
      <c r="K1178" s="12">
        <f>Ventas[[#This Row],[Unit Price]]*Ventas[[#This Row],[Quantity]]</f>
        <v>90</v>
      </c>
      <c r="L1178" s="12">
        <f>Ventas[[#This Row],[Unit Cost]]*Ventas[[#This Row],[Quantity]]</f>
        <v>81.899999999999991</v>
      </c>
      <c r="M1178" s="14">
        <f>Ventas[[#This Row],[Ingresos]]-Ventas[[#This Row],[Costes]]</f>
        <v>8.1000000000000085</v>
      </c>
      <c r="N1178" s="14" t="str">
        <f>_xlfn.XLOOKUP(Ventas[[#This Row],[Ship Country]],[1]!Countries[Ship Country],[1]!Countries[Area],"No registrado")</f>
        <v>Nord Europe</v>
      </c>
      <c r="O1178" s="14" t="str">
        <f>_xlfn.XLOOKUP(Ventas[[#This Row],[Ship Country]],[1]!Countries[Ship Country],[1]!Countries[Continent],"No existe")</f>
        <v>Europe</v>
      </c>
      <c r="P1178" s="15" t="str">
        <f>_xlfn.XLOOKUP(Ventas[[#This Row],[Category]],[2]!ProdManager[Category],[2]!ProdManager[Prod_Manager])</f>
        <v>John Matter</v>
      </c>
      <c r="Q1178" s="15">
        <f>YEAR(Ventas[[#This Row],[Order Date]])</f>
        <v>2015</v>
      </c>
      <c r="R1178" s="15" t="str">
        <f>TEXT(Ventas[[#This Row],[Order Date]],"MMM")</f>
        <v>nov</v>
      </c>
    </row>
    <row r="1179" spans="1:18" x14ac:dyDescent="0.25">
      <c r="A1179" s="6">
        <v>10696</v>
      </c>
      <c r="B1179" s="6" t="s">
        <v>91</v>
      </c>
      <c r="C1179" s="6" t="s">
        <v>46</v>
      </c>
      <c r="D1179" s="6">
        <v>39</v>
      </c>
      <c r="E1179" s="6">
        <v>29.64</v>
      </c>
      <c r="F1179" s="6">
        <v>20</v>
      </c>
      <c r="G1179" s="6" t="s">
        <v>105</v>
      </c>
      <c r="H1179" s="6" t="s">
        <v>106</v>
      </c>
      <c r="I1179" s="6" t="s">
        <v>84</v>
      </c>
      <c r="J1179" s="7">
        <v>42316</v>
      </c>
      <c r="K1179" s="12">
        <f>Ventas[[#This Row],[Unit Price]]*Ventas[[#This Row],[Quantity]]</f>
        <v>780</v>
      </c>
      <c r="L1179" s="12">
        <f>Ventas[[#This Row],[Unit Cost]]*Ventas[[#This Row],[Quantity]]</f>
        <v>592.79999999999995</v>
      </c>
      <c r="M1179" s="14">
        <f>Ventas[[#This Row],[Ingresos]]-Ventas[[#This Row],[Costes]]</f>
        <v>187.20000000000005</v>
      </c>
      <c r="N1179" s="14" t="str">
        <f>_xlfn.XLOOKUP(Ventas[[#This Row],[Ship Country]],[1]!Countries[Ship Country],[1]!Countries[Area],"No registrado")</f>
        <v>Nord America</v>
      </c>
      <c r="O1179" s="14" t="str">
        <f>_xlfn.XLOOKUP(Ventas[[#This Row],[Ship Country]],[1]!Countries[Ship Country],[1]!Countries[Continent],"No existe")</f>
        <v>America</v>
      </c>
      <c r="P1179" s="15" t="str">
        <f>_xlfn.XLOOKUP(Ventas[[#This Row],[Category]],[2]!ProdManager[Category],[2]!ProdManager[Prod_Manager])</f>
        <v>John Matter</v>
      </c>
      <c r="Q1179" s="15">
        <f>YEAR(Ventas[[#This Row],[Order Date]])</f>
        <v>2015</v>
      </c>
      <c r="R1179" s="15" t="str">
        <f>TEXT(Ventas[[#This Row],[Order Date]],"MMM")</f>
        <v>nov</v>
      </c>
    </row>
    <row r="1180" spans="1:18" x14ac:dyDescent="0.25">
      <c r="A1180" s="4">
        <v>10696</v>
      </c>
      <c r="B1180" s="4" t="s">
        <v>141</v>
      </c>
      <c r="C1180" s="4" t="s">
        <v>29</v>
      </c>
      <c r="D1180" s="4">
        <v>12</v>
      </c>
      <c r="E1180" s="4">
        <v>8.879999999999999</v>
      </c>
      <c r="F1180" s="4">
        <v>18</v>
      </c>
      <c r="G1180" s="4" t="s">
        <v>105</v>
      </c>
      <c r="H1180" s="4" t="s">
        <v>106</v>
      </c>
      <c r="I1180" s="4" t="s">
        <v>84</v>
      </c>
      <c r="J1180" s="5">
        <v>42316</v>
      </c>
      <c r="K1180" s="12">
        <f>Ventas[[#This Row],[Unit Price]]*Ventas[[#This Row],[Quantity]]</f>
        <v>216</v>
      </c>
      <c r="L1180" s="12">
        <f>Ventas[[#This Row],[Unit Cost]]*Ventas[[#This Row],[Quantity]]</f>
        <v>159.83999999999997</v>
      </c>
      <c r="M1180" s="14">
        <f>Ventas[[#This Row],[Ingresos]]-Ventas[[#This Row],[Costes]]</f>
        <v>56.160000000000025</v>
      </c>
      <c r="N1180" s="14" t="str">
        <f>_xlfn.XLOOKUP(Ventas[[#This Row],[Ship Country]],[1]!Countries[Ship Country],[1]!Countries[Area],"No registrado")</f>
        <v>Nord America</v>
      </c>
      <c r="O1180" s="14" t="str">
        <f>_xlfn.XLOOKUP(Ventas[[#This Row],[Ship Country]],[1]!Countries[Ship Country],[1]!Countries[Continent],"No existe")</f>
        <v>America</v>
      </c>
      <c r="P1180" s="15" t="str">
        <f>_xlfn.XLOOKUP(Ventas[[#This Row],[Category]],[2]!ProdManager[Category],[2]!ProdManager[Prod_Manager])</f>
        <v>Peter Stone</v>
      </c>
      <c r="Q1180" s="15">
        <f>YEAR(Ventas[[#This Row],[Order Date]])</f>
        <v>2015</v>
      </c>
      <c r="R1180" s="15" t="str">
        <f>TEXT(Ventas[[#This Row],[Order Date]],"MMM")</f>
        <v>nov</v>
      </c>
    </row>
    <row r="1181" spans="1:18" x14ac:dyDescent="0.25">
      <c r="A1181" s="6">
        <v>10697</v>
      </c>
      <c r="B1181" s="6" t="s">
        <v>130</v>
      </c>
      <c r="C1181" s="6" t="s">
        <v>35</v>
      </c>
      <c r="D1181" s="6">
        <v>9.1999999999999993</v>
      </c>
      <c r="E1181" s="6">
        <v>6.0719999999999992</v>
      </c>
      <c r="F1181" s="6">
        <v>7</v>
      </c>
      <c r="G1181" s="6" t="s">
        <v>232</v>
      </c>
      <c r="H1181" s="6" t="s">
        <v>233</v>
      </c>
      <c r="I1181" s="6" t="s">
        <v>65</v>
      </c>
      <c r="J1181" s="7">
        <v>42316</v>
      </c>
      <c r="K1181" s="12">
        <f>Ventas[[#This Row],[Unit Price]]*Ventas[[#This Row],[Quantity]]</f>
        <v>64.399999999999991</v>
      </c>
      <c r="L1181" s="12">
        <f>Ventas[[#This Row],[Unit Cost]]*Ventas[[#This Row],[Quantity]]</f>
        <v>42.503999999999991</v>
      </c>
      <c r="M1181" s="14">
        <f>Ventas[[#This Row],[Ingresos]]-Ventas[[#This Row],[Costes]]</f>
        <v>21.896000000000001</v>
      </c>
      <c r="N1181" s="14" t="str">
        <f>_xlfn.XLOOKUP(Ventas[[#This Row],[Ship Country]],[1]!Countries[Ship Country],[1]!Countries[Area],"No registrado")</f>
        <v>Sud America</v>
      </c>
      <c r="O1181" s="14" t="str">
        <f>_xlfn.XLOOKUP(Ventas[[#This Row],[Ship Country]],[1]!Countries[Ship Country],[1]!Countries[Continent],"No existe")</f>
        <v>America</v>
      </c>
      <c r="P1181" s="15" t="str">
        <f>_xlfn.XLOOKUP(Ventas[[#This Row],[Category]],[2]!ProdManager[Category],[2]!ProdManager[Prod_Manager])</f>
        <v>Lydia Sinn</v>
      </c>
      <c r="Q1181" s="15">
        <f>YEAR(Ventas[[#This Row],[Order Date]])</f>
        <v>2015</v>
      </c>
      <c r="R1181" s="15" t="str">
        <f>TEXT(Ventas[[#This Row],[Order Date]],"MMM")</f>
        <v>nov</v>
      </c>
    </row>
    <row r="1182" spans="1:18" x14ac:dyDescent="0.25">
      <c r="A1182" s="4">
        <v>10697</v>
      </c>
      <c r="B1182" s="4" t="s">
        <v>81</v>
      </c>
      <c r="C1182" s="4" t="s">
        <v>43</v>
      </c>
      <c r="D1182" s="4">
        <v>18</v>
      </c>
      <c r="E1182" s="4">
        <v>16.02</v>
      </c>
      <c r="F1182" s="4">
        <v>9</v>
      </c>
      <c r="G1182" s="4" t="s">
        <v>232</v>
      </c>
      <c r="H1182" s="4" t="s">
        <v>233</v>
      </c>
      <c r="I1182" s="4" t="s">
        <v>65</v>
      </c>
      <c r="J1182" s="5">
        <v>42316</v>
      </c>
      <c r="K1182" s="12">
        <f>Ventas[[#This Row],[Unit Price]]*Ventas[[#This Row],[Quantity]]</f>
        <v>162</v>
      </c>
      <c r="L1182" s="12">
        <f>Ventas[[#This Row],[Unit Cost]]*Ventas[[#This Row],[Quantity]]</f>
        <v>144.18</v>
      </c>
      <c r="M1182" s="14">
        <f>Ventas[[#This Row],[Ingresos]]-Ventas[[#This Row],[Costes]]</f>
        <v>17.819999999999993</v>
      </c>
      <c r="N1182" s="14" t="str">
        <f>_xlfn.XLOOKUP(Ventas[[#This Row],[Ship Country]],[1]!Countries[Ship Country],[1]!Countries[Area],"No registrado")</f>
        <v>Sud America</v>
      </c>
      <c r="O1182" s="14" t="str">
        <f>_xlfn.XLOOKUP(Ventas[[#This Row],[Ship Country]],[1]!Countries[Ship Country],[1]!Countries[Continent],"No existe")</f>
        <v>America</v>
      </c>
      <c r="P1182" s="15" t="str">
        <f>_xlfn.XLOOKUP(Ventas[[#This Row],[Category]],[2]!ProdManager[Category],[2]!ProdManager[Prod_Manager])</f>
        <v>John Matter</v>
      </c>
      <c r="Q1182" s="15">
        <f>YEAR(Ventas[[#This Row],[Order Date]])</f>
        <v>2015</v>
      </c>
      <c r="R1182" s="15" t="str">
        <f>TEXT(Ventas[[#This Row],[Order Date]],"MMM")</f>
        <v>nov</v>
      </c>
    </row>
    <row r="1183" spans="1:18" x14ac:dyDescent="0.25">
      <c r="A1183" s="6">
        <v>10697</v>
      </c>
      <c r="B1183" s="6" t="s">
        <v>174</v>
      </c>
      <c r="C1183" s="6" t="s">
        <v>29</v>
      </c>
      <c r="D1183" s="6">
        <v>13.25</v>
      </c>
      <c r="E1183" s="6">
        <v>9.9375</v>
      </c>
      <c r="F1183" s="6">
        <v>30</v>
      </c>
      <c r="G1183" s="6" t="s">
        <v>232</v>
      </c>
      <c r="H1183" s="6" t="s">
        <v>233</v>
      </c>
      <c r="I1183" s="6" t="s">
        <v>65</v>
      </c>
      <c r="J1183" s="7">
        <v>42316</v>
      </c>
      <c r="K1183" s="12">
        <f>Ventas[[#This Row],[Unit Price]]*Ventas[[#This Row],[Quantity]]</f>
        <v>397.5</v>
      </c>
      <c r="L1183" s="12">
        <f>Ventas[[#This Row],[Unit Cost]]*Ventas[[#This Row],[Quantity]]</f>
        <v>298.125</v>
      </c>
      <c r="M1183" s="14">
        <f>Ventas[[#This Row],[Ingresos]]-Ventas[[#This Row],[Costes]]</f>
        <v>99.375</v>
      </c>
      <c r="N1183" s="14" t="str">
        <f>_xlfn.XLOOKUP(Ventas[[#This Row],[Ship Country]],[1]!Countries[Ship Country],[1]!Countries[Area],"No registrado")</f>
        <v>Sud America</v>
      </c>
      <c r="O1183" s="14" t="str">
        <f>_xlfn.XLOOKUP(Ventas[[#This Row],[Ship Country]],[1]!Countries[Ship Country],[1]!Countries[Continent],"No existe")</f>
        <v>America</v>
      </c>
      <c r="P1183" s="15" t="str">
        <f>_xlfn.XLOOKUP(Ventas[[#This Row],[Category]],[2]!ProdManager[Category],[2]!ProdManager[Prod_Manager])</f>
        <v>Peter Stone</v>
      </c>
      <c r="Q1183" s="15">
        <f>YEAR(Ventas[[#This Row],[Order Date]])</f>
        <v>2015</v>
      </c>
      <c r="R1183" s="15" t="str">
        <f>TEXT(Ventas[[#This Row],[Order Date]],"MMM")</f>
        <v>nov</v>
      </c>
    </row>
    <row r="1184" spans="1:18" x14ac:dyDescent="0.25">
      <c r="A1184" s="4">
        <v>10697</v>
      </c>
      <c r="B1184" s="4" t="s">
        <v>79</v>
      </c>
      <c r="C1184" s="4" t="s">
        <v>43</v>
      </c>
      <c r="D1184" s="4">
        <v>15</v>
      </c>
      <c r="E1184" s="4">
        <v>13.5</v>
      </c>
      <c r="F1184" s="4">
        <v>30</v>
      </c>
      <c r="G1184" s="4" t="s">
        <v>232</v>
      </c>
      <c r="H1184" s="4" t="s">
        <v>233</v>
      </c>
      <c r="I1184" s="4" t="s">
        <v>65</v>
      </c>
      <c r="J1184" s="5">
        <v>42316</v>
      </c>
      <c r="K1184" s="12">
        <f>Ventas[[#This Row],[Unit Price]]*Ventas[[#This Row],[Quantity]]</f>
        <v>450</v>
      </c>
      <c r="L1184" s="12">
        <f>Ventas[[#This Row],[Unit Cost]]*Ventas[[#This Row],[Quantity]]</f>
        <v>405</v>
      </c>
      <c r="M1184" s="14">
        <f>Ventas[[#This Row],[Ingresos]]-Ventas[[#This Row],[Costes]]</f>
        <v>45</v>
      </c>
      <c r="N1184" s="14" t="str">
        <f>_xlfn.XLOOKUP(Ventas[[#This Row],[Ship Country]],[1]!Countries[Ship Country],[1]!Countries[Area],"No registrado")</f>
        <v>Sud America</v>
      </c>
      <c r="O1184" s="14" t="str">
        <f>_xlfn.XLOOKUP(Ventas[[#This Row],[Ship Country]],[1]!Countries[Ship Country],[1]!Countries[Continent],"No existe")</f>
        <v>America</v>
      </c>
      <c r="P1184" s="15" t="str">
        <f>_xlfn.XLOOKUP(Ventas[[#This Row],[Category]],[2]!ProdManager[Category],[2]!ProdManager[Prod_Manager])</f>
        <v>John Matter</v>
      </c>
      <c r="Q1184" s="15">
        <f>YEAR(Ventas[[#This Row],[Order Date]])</f>
        <v>2015</v>
      </c>
      <c r="R1184" s="15" t="str">
        <f>TEXT(Ventas[[#This Row],[Order Date]],"MMM")</f>
        <v>nov</v>
      </c>
    </row>
    <row r="1185" spans="1:18" x14ac:dyDescent="0.25">
      <c r="A1185" s="6">
        <v>10698</v>
      </c>
      <c r="B1185" s="6" t="s">
        <v>102</v>
      </c>
      <c r="C1185" s="6" t="s">
        <v>46</v>
      </c>
      <c r="D1185" s="6">
        <v>123.79</v>
      </c>
      <c r="E1185" s="6">
        <v>96.556200000000004</v>
      </c>
      <c r="F1185" s="6">
        <v>12</v>
      </c>
      <c r="G1185" s="6" t="s">
        <v>66</v>
      </c>
      <c r="H1185" s="6" t="s">
        <v>67</v>
      </c>
      <c r="I1185" s="6" t="s">
        <v>68</v>
      </c>
      <c r="J1185" s="7">
        <v>42317</v>
      </c>
      <c r="K1185" s="12">
        <f>Ventas[[#This Row],[Unit Price]]*Ventas[[#This Row],[Quantity]]</f>
        <v>1485.48</v>
      </c>
      <c r="L1185" s="12">
        <f>Ventas[[#This Row],[Unit Cost]]*Ventas[[#This Row],[Quantity]]</f>
        <v>1158.6744000000001</v>
      </c>
      <c r="M1185" s="14">
        <f>Ventas[[#This Row],[Ingresos]]-Ventas[[#This Row],[Costes]]</f>
        <v>326.80559999999991</v>
      </c>
      <c r="N1185" s="14" t="str">
        <f>_xlfn.XLOOKUP(Ventas[[#This Row],[Ship Country]],[1]!Countries[Ship Country],[1]!Countries[Area],"No registrado")</f>
        <v>Nord Europe</v>
      </c>
      <c r="O1185" s="14" t="str">
        <f>_xlfn.XLOOKUP(Ventas[[#This Row],[Ship Country]],[1]!Countries[Ship Country],[1]!Countries[Continent],"No existe")</f>
        <v>Europe</v>
      </c>
      <c r="P1185" s="15" t="str">
        <f>_xlfn.XLOOKUP(Ventas[[#This Row],[Category]],[2]!ProdManager[Category],[2]!ProdManager[Prod_Manager])</f>
        <v>John Matter</v>
      </c>
      <c r="Q1185" s="15">
        <f>YEAR(Ventas[[#This Row],[Order Date]])</f>
        <v>2015</v>
      </c>
      <c r="R1185" s="15" t="str">
        <f>TEXT(Ventas[[#This Row],[Order Date]],"MMM")</f>
        <v>nov</v>
      </c>
    </row>
    <row r="1186" spans="1:18" x14ac:dyDescent="0.25">
      <c r="A1186" s="4">
        <v>10698</v>
      </c>
      <c r="B1186" s="4" t="s">
        <v>23</v>
      </c>
      <c r="C1186" s="4" t="s">
        <v>24</v>
      </c>
      <c r="D1186" s="4">
        <v>21.05</v>
      </c>
      <c r="E1186" s="4">
        <v>17.261000000000003</v>
      </c>
      <c r="F1186" s="4">
        <v>65</v>
      </c>
      <c r="G1186" s="4" t="s">
        <v>66</v>
      </c>
      <c r="H1186" s="4" t="s">
        <v>67</v>
      </c>
      <c r="I1186" s="4" t="s">
        <v>68</v>
      </c>
      <c r="J1186" s="5">
        <v>42317</v>
      </c>
      <c r="K1186" s="12">
        <f>Ventas[[#This Row],[Unit Price]]*Ventas[[#This Row],[Quantity]]</f>
        <v>1368.25</v>
      </c>
      <c r="L1186" s="12">
        <f>Ventas[[#This Row],[Unit Cost]]*Ventas[[#This Row],[Quantity]]</f>
        <v>1121.9650000000001</v>
      </c>
      <c r="M1186" s="14">
        <f>Ventas[[#This Row],[Ingresos]]-Ventas[[#This Row],[Costes]]</f>
        <v>246.28499999999985</v>
      </c>
      <c r="N1186" s="14" t="str">
        <f>_xlfn.XLOOKUP(Ventas[[#This Row],[Ship Country]],[1]!Countries[Ship Country],[1]!Countries[Area],"No registrado")</f>
        <v>Nord Europe</v>
      </c>
      <c r="O1186" s="14" t="str">
        <f>_xlfn.XLOOKUP(Ventas[[#This Row],[Ship Country]],[1]!Countries[Ship Country],[1]!Countries[Continent],"No existe")</f>
        <v>Europe</v>
      </c>
      <c r="P1186" s="15" t="str">
        <f>_xlfn.XLOOKUP(Ventas[[#This Row],[Category]],[2]!ProdManager[Category],[2]!ProdManager[Prod_Manager])</f>
        <v>Lydia Sinn</v>
      </c>
      <c r="Q1186" s="15">
        <f>YEAR(Ventas[[#This Row],[Order Date]])</f>
        <v>2015</v>
      </c>
      <c r="R1186" s="15" t="str">
        <f>TEXT(Ventas[[#This Row],[Order Date]],"MMM")</f>
        <v>nov</v>
      </c>
    </row>
    <row r="1187" spans="1:18" x14ac:dyDescent="0.25">
      <c r="A1187" s="6">
        <v>10698</v>
      </c>
      <c r="B1187" s="6" t="s">
        <v>91</v>
      </c>
      <c r="C1187" s="6" t="s">
        <v>46</v>
      </c>
      <c r="D1187" s="6">
        <v>39</v>
      </c>
      <c r="E1187" s="6">
        <v>29.25</v>
      </c>
      <c r="F1187" s="6">
        <v>8</v>
      </c>
      <c r="G1187" s="6" t="s">
        <v>66</v>
      </c>
      <c r="H1187" s="6" t="s">
        <v>67</v>
      </c>
      <c r="I1187" s="6" t="s">
        <v>68</v>
      </c>
      <c r="J1187" s="7">
        <v>42317</v>
      </c>
      <c r="K1187" s="12">
        <f>Ventas[[#This Row],[Unit Price]]*Ventas[[#This Row],[Quantity]]</f>
        <v>312</v>
      </c>
      <c r="L1187" s="12">
        <f>Ventas[[#This Row],[Unit Cost]]*Ventas[[#This Row],[Quantity]]</f>
        <v>234</v>
      </c>
      <c r="M1187" s="14">
        <f>Ventas[[#This Row],[Ingresos]]-Ventas[[#This Row],[Costes]]</f>
        <v>78</v>
      </c>
      <c r="N1187" s="14" t="str">
        <f>_xlfn.XLOOKUP(Ventas[[#This Row],[Ship Country]],[1]!Countries[Ship Country],[1]!Countries[Area],"No registrado")</f>
        <v>Nord Europe</v>
      </c>
      <c r="O1187" s="14" t="str">
        <f>_xlfn.XLOOKUP(Ventas[[#This Row],[Ship Country]],[1]!Countries[Ship Country],[1]!Countries[Continent],"No existe")</f>
        <v>Europe</v>
      </c>
      <c r="P1187" s="15" t="str">
        <f>_xlfn.XLOOKUP(Ventas[[#This Row],[Category]],[2]!ProdManager[Category],[2]!ProdManager[Prod_Manager])</f>
        <v>John Matter</v>
      </c>
      <c r="Q1187" s="15">
        <f>YEAR(Ventas[[#This Row],[Order Date]])</f>
        <v>2015</v>
      </c>
      <c r="R1187" s="15" t="str">
        <f>TEXT(Ventas[[#This Row],[Order Date]],"MMM")</f>
        <v>nov</v>
      </c>
    </row>
    <row r="1188" spans="1:18" x14ac:dyDescent="0.25">
      <c r="A1188" s="4">
        <v>10698</v>
      </c>
      <c r="B1188" s="4" t="s">
        <v>16</v>
      </c>
      <c r="C1188" s="4" t="s">
        <v>15</v>
      </c>
      <c r="D1188" s="4">
        <v>21</v>
      </c>
      <c r="E1188" s="4">
        <v>15.96</v>
      </c>
      <c r="F1188" s="4">
        <v>15</v>
      </c>
      <c r="G1188" s="4" t="s">
        <v>66</v>
      </c>
      <c r="H1188" s="4" t="s">
        <v>67</v>
      </c>
      <c r="I1188" s="4" t="s">
        <v>68</v>
      </c>
      <c r="J1188" s="5">
        <v>42317</v>
      </c>
      <c r="K1188" s="12">
        <f>Ventas[[#This Row],[Unit Price]]*Ventas[[#This Row],[Quantity]]</f>
        <v>315</v>
      </c>
      <c r="L1188" s="12">
        <f>Ventas[[#This Row],[Unit Cost]]*Ventas[[#This Row],[Quantity]]</f>
        <v>239.4</v>
      </c>
      <c r="M1188" s="14">
        <f>Ventas[[#This Row],[Ingresos]]-Ventas[[#This Row],[Costes]]</f>
        <v>75.599999999999994</v>
      </c>
      <c r="N1188" s="14" t="str">
        <f>_xlfn.XLOOKUP(Ventas[[#This Row],[Ship Country]],[1]!Countries[Ship Country],[1]!Countries[Area],"No registrado")</f>
        <v>Nord Europe</v>
      </c>
      <c r="O1188" s="14" t="str">
        <f>_xlfn.XLOOKUP(Ventas[[#This Row],[Ship Country]],[1]!Countries[Ship Country],[1]!Countries[Continent],"No existe")</f>
        <v>Europe</v>
      </c>
      <c r="P1188" s="15" t="str">
        <f>_xlfn.XLOOKUP(Ventas[[#This Row],[Category]],[2]!ProdManager[Category],[2]!ProdManager[Prod_Manager])</f>
        <v>Peter Stone</v>
      </c>
      <c r="Q1188" s="15">
        <f>YEAR(Ventas[[#This Row],[Order Date]])</f>
        <v>2015</v>
      </c>
      <c r="R1188" s="15" t="str">
        <f>TEXT(Ventas[[#This Row],[Order Date]],"MMM")</f>
        <v>nov</v>
      </c>
    </row>
    <row r="1189" spans="1:18" x14ac:dyDescent="0.25">
      <c r="A1189" s="6">
        <v>10698</v>
      </c>
      <c r="B1189" s="6" t="s">
        <v>79</v>
      </c>
      <c r="C1189" s="6" t="s">
        <v>43</v>
      </c>
      <c r="D1189" s="6">
        <v>15</v>
      </c>
      <c r="E1189" s="6">
        <v>13.35</v>
      </c>
      <c r="F1189" s="6">
        <v>8</v>
      </c>
      <c r="G1189" s="6" t="s">
        <v>66</v>
      </c>
      <c r="H1189" s="6" t="s">
        <v>67</v>
      </c>
      <c r="I1189" s="6" t="s">
        <v>68</v>
      </c>
      <c r="J1189" s="7">
        <v>42317</v>
      </c>
      <c r="K1189" s="12">
        <f>Ventas[[#This Row],[Unit Price]]*Ventas[[#This Row],[Quantity]]</f>
        <v>120</v>
      </c>
      <c r="L1189" s="12">
        <f>Ventas[[#This Row],[Unit Cost]]*Ventas[[#This Row],[Quantity]]</f>
        <v>106.8</v>
      </c>
      <c r="M1189" s="14">
        <f>Ventas[[#This Row],[Ingresos]]-Ventas[[#This Row],[Costes]]</f>
        <v>13.200000000000003</v>
      </c>
      <c r="N1189" s="14" t="str">
        <f>_xlfn.XLOOKUP(Ventas[[#This Row],[Ship Country]],[1]!Countries[Ship Country],[1]!Countries[Area],"No registrado")</f>
        <v>Nord Europe</v>
      </c>
      <c r="O1189" s="14" t="str">
        <f>_xlfn.XLOOKUP(Ventas[[#This Row],[Ship Country]],[1]!Countries[Ship Country],[1]!Countries[Continent],"No existe")</f>
        <v>Europe</v>
      </c>
      <c r="P1189" s="15" t="str">
        <f>_xlfn.XLOOKUP(Ventas[[#This Row],[Category]],[2]!ProdManager[Category],[2]!ProdManager[Prod_Manager])</f>
        <v>John Matter</v>
      </c>
      <c r="Q1189" s="15">
        <f>YEAR(Ventas[[#This Row],[Order Date]])</f>
        <v>2015</v>
      </c>
      <c r="R1189" s="15" t="str">
        <f>TEXT(Ventas[[#This Row],[Order Date]],"MMM")</f>
        <v>nov</v>
      </c>
    </row>
    <row r="1190" spans="1:18" x14ac:dyDescent="0.25">
      <c r="A1190" s="4">
        <v>10699</v>
      </c>
      <c r="B1190" s="4" t="s">
        <v>195</v>
      </c>
      <c r="C1190" s="4" t="s">
        <v>35</v>
      </c>
      <c r="D1190" s="4">
        <v>9.5</v>
      </c>
      <c r="E1190" s="4">
        <v>6.4599999999999991</v>
      </c>
      <c r="F1190" s="4">
        <v>12</v>
      </c>
      <c r="G1190" s="4" t="s">
        <v>119</v>
      </c>
      <c r="H1190" s="4" t="s">
        <v>120</v>
      </c>
      <c r="I1190" s="4" t="s">
        <v>21</v>
      </c>
      <c r="J1190" s="5">
        <v>42317</v>
      </c>
      <c r="K1190" s="12">
        <f>Ventas[[#This Row],[Unit Price]]*Ventas[[#This Row],[Quantity]]</f>
        <v>114</v>
      </c>
      <c r="L1190" s="12">
        <f>Ventas[[#This Row],[Unit Cost]]*Ventas[[#This Row],[Quantity]]</f>
        <v>77.519999999999982</v>
      </c>
      <c r="M1190" s="14">
        <f>Ventas[[#This Row],[Ingresos]]-Ventas[[#This Row],[Costes]]</f>
        <v>36.480000000000018</v>
      </c>
      <c r="N1190" s="14" t="str">
        <f>_xlfn.XLOOKUP(Ventas[[#This Row],[Ship Country]],[1]!Countries[Ship Country],[1]!Countries[Area],"No registrado")</f>
        <v>Nord Europe</v>
      </c>
      <c r="O1190" s="14" t="str">
        <f>_xlfn.XLOOKUP(Ventas[[#This Row],[Ship Country]],[1]!Countries[Ship Country],[1]!Countries[Continent],"No existe")</f>
        <v>Europe</v>
      </c>
      <c r="P1190" s="15" t="str">
        <f>_xlfn.XLOOKUP(Ventas[[#This Row],[Category]],[2]!ProdManager[Category],[2]!ProdManager[Prod_Manager])</f>
        <v>Lydia Sinn</v>
      </c>
      <c r="Q1190" s="15">
        <f>YEAR(Ventas[[#This Row],[Order Date]])</f>
        <v>2015</v>
      </c>
      <c r="R1190" s="15" t="str">
        <f>TEXT(Ventas[[#This Row],[Order Date]],"MMM")</f>
        <v>nov</v>
      </c>
    </row>
    <row r="1191" spans="1:18" x14ac:dyDescent="0.25">
      <c r="A1191" s="6">
        <v>10700</v>
      </c>
      <c r="B1191" s="6" t="s">
        <v>138</v>
      </c>
      <c r="C1191" s="6" t="s">
        <v>43</v>
      </c>
      <c r="D1191" s="6">
        <v>18</v>
      </c>
      <c r="E1191" s="6">
        <v>15.84</v>
      </c>
      <c r="F1191" s="6">
        <v>5</v>
      </c>
      <c r="G1191" s="6" t="s">
        <v>182</v>
      </c>
      <c r="H1191" s="6" t="s">
        <v>183</v>
      </c>
      <c r="I1191" s="6" t="s">
        <v>84</v>
      </c>
      <c r="J1191" s="7">
        <v>42318</v>
      </c>
      <c r="K1191" s="12">
        <f>Ventas[[#This Row],[Unit Price]]*Ventas[[#This Row],[Quantity]]</f>
        <v>90</v>
      </c>
      <c r="L1191" s="12">
        <f>Ventas[[#This Row],[Unit Cost]]*Ventas[[#This Row],[Quantity]]</f>
        <v>79.2</v>
      </c>
      <c r="M1191" s="14">
        <f>Ventas[[#This Row],[Ingresos]]-Ventas[[#This Row],[Costes]]</f>
        <v>10.799999999999997</v>
      </c>
      <c r="N1191" s="14" t="str">
        <f>_xlfn.XLOOKUP(Ventas[[#This Row],[Ship Country]],[1]!Countries[Ship Country],[1]!Countries[Area],"No registrado")</f>
        <v>Nord America</v>
      </c>
      <c r="O1191" s="14" t="str">
        <f>_xlfn.XLOOKUP(Ventas[[#This Row],[Ship Country]],[1]!Countries[Ship Country],[1]!Countries[Continent],"No existe")</f>
        <v>America</v>
      </c>
      <c r="P1191" s="15" t="str">
        <f>_xlfn.XLOOKUP(Ventas[[#This Row],[Category]],[2]!ProdManager[Category],[2]!ProdManager[Prod_Manager])</f>
        <v>John Matter</v>
      </c>
      <c r="Q1191" s="15">
        <f>YEAR(Ventas[[#This Row],[Order Date]])</f>
        <v>2015</v>
      </c>
      <c r="R1191" s="15" t="str">
        <f>TEXT(Ventas[[#This Row],[Order Date]],"MMM")</f>
        <v>nov</v>
      </c>
    </row>
    <row r="1192" spans="1:18" x14ac:dyDescent="0.25">
      <c r="A1192" s="4">
        <v>10700</v>
      </c>
      <c r="B1192" s="4" t="s">
        <v>140</v>
      </c>
      <c r="C1192" s="4" t="s">
        <v>43</v>
      </c>
      <c r="D1192" s="4">
        <v>14</v>
      </c>
      <c r="E1192" s="4">
        <v>12.32</v>
      </c>
      <c r="F1192" s="4">
        <v>12</v>
      </c>
      <c r="G1192" s="4" t="s">
        <v>182</v>
      </c>
      <c r="H1192" s="4" t="s">
        <v>183</v>
      </c>
      <c r="I1192" s="4" t="s">
        <v>84</v>
      </c>
      <c r="J1192" s="5">
        <v>42318</v>
      </c>
      <c r="K1192" s="12">
        <f>Ventas[[#This Row],[Unit Price]]*Ventas[[#This Row],[Quantity]]</f>
        <v>168</v>
      </c>
      <c r="L1192" s="12">
        <f>Ventas[[#This Row],[Unit Cost]]*Ventas[[#This Row],[Quantity]]</f>
        <v>147.84</v>
      </c>
      <c r="M1192" s="14">
        <f>Ventas[[#This Row],[Ingresos]]-Ventas[[#This Row],[Costes]]</f>
        <v>20.159999999999997</v>
      </c>
      <c r="N1192" s="14" t="str">
        <f>_xlfn.XLOOKUP(Ventas[[#This Row],[Ship Country]],[1]!Countries[Ship Country],[1]!Countries[Area],"No registrado")</f>
        <v>Nord America</v>
      </c>
      <c r="O1192" s="14" t="str">
        <f>_xlfn.XLOOKUP(Ventas[[#This Row],[Ship Country]],[1]!Countries[Ship Country],[1]!Countries[Continent],"No existe")</f>
        <v>America</v>
      </c>
      <c r="P1192" s="15" t="str">
        <f>_xlfn.XLOOKUP(Ventas[[#This Row],[Category]],[2]!ProdManager[Category],[2]!ProdManager[Prod_Manager])</f>
        <v>John Matter</v>
      </c>
      <c r="Q1192" s="15">
        <f>YEAR(Ventas[[#This Row],[Order Date]])</f>
        <v>2015</v>
      </c>
      <c r="R1192" s="15" t="str">
        <f>TEXT(Ventas[[#This Row],[Order Date]],"MMM")</f>
        <v>nov</v>
      </c>
    </row>
    <row r="1193" spans="1:18" x14ac:dyDescent="0.25">
      <c r="A1193" s="6">
        <v>10700</v>
      </c>
      <c r="B1193" s="6" t="s">
        <v>142</v>
      </c>
      <c r="C1193" s="6" t="s">
        <v>35</v>
      </c>
      <c r="D1193" s="6">
        <v>12.5</v>
      </c>
      <c r="E1193" s="6">
        <v>8.2499999999999982</v>
      </c>
      <c r="F1193" s="6">
        <v>40</v>
      </c>
      <c r="G1193" s="6" t="s">
        <v>182</v>
      </c>
      <c r="H1193" s="6" t="s">
        <v>183</v>
      </c>
      <c r="I1193" s="6" t="s">
        <v>84</v>
      </c>
      <c r="J1193" s="7">
        <v>42318</v>
      </c>
      <c r="K1193" s="12">
        <f>Ventas[[#This Row],[Unit Price]]*Ventas[[#This Row],[Quantity]]</f>
        <v>500</v>
      </c>
      <c r="L1193" s="12">
        <f>Ventas[[#This Row],[Unit Cost]]*Ventas[[#This Row],[Quantity]]</f>
        <v>329.99999999999994</v>
      </c>
      <c r="M1193" s="14">
        <f>Ventas[[#This Row],[Ingresos]]-Ventas[[#This Row],[Costes]]</f>
        <v>170.00000000000006</v>
      </c>
      <c r="N1193" s="14" t="str">
        <f>_xlfn.XLOOKUP(Ventas[[#This Row],[Ship Country]],[1]!Countries[Ship Country],[1]!Countries[Area],"No registrado")</f>
        <v>Nord America</v>
      </c>
      <c r="O1193" s="14" t="str">
        <f>_xlfn.XLOOKUP(Ventas[[#This Row],[Ship Country]],[1]!Countries[Ship Country],[1]!Countries[Continent],"No existe")</f>
        <v>America</v>
      </c>
      <c r="P1193" s="15" t="str">
        <f>_xlfn.XLOOKUP(Ventas[[#This Row],[Category]],[2]!ProdManager[Category],[2]!ProdManager[Prod_Manager])</f>
        <v>Lydia Sinn</v>
      </c>
      <c r="Q1193" s="15">
        <f>YEAR(Ventas[[#This Row],[Order Date]])</f>
        <v>2015</v>
      </c>
      <c r="R1193" s="15" t="str">
        <f>TEXT(Ventas[[#This Row],[Order Date]],"MMM")</f>
        <v>nov</v>
      </c>
    </row>
    <row r="1194" spans="1:18" x14ac:dyDescent="0.25">
      <c r="A1194" s="4">
        <v>10700</v>
      </c>
      <c r="B1194" s="4" t="s">
        <v>113</v>
      </c>
      <c r="C1194" s="4" t="s">
        <v>15</v>
      </c>
      <c r="D1194" s="4">
        <v>21.5</v>
      </c>
      <c r="E1194" s="4">
        <v>16.34</v>
      </c>
      <c r="F1194" s="4">
        <v>60</v>
      </c>
      <c r="G1194" s="4" t="s">
        <v>182</v>
      </c>
      <c r="H1194" s="4" t="s">
        <v>183</v>
      </c>
      <c r="I1194" s="4" t="s">
        <v>84</v>
      </c>
      <c r="J1194" s="5">
        <v>42318</v>
      </c>
      <c r="K1194" s="12">
        <f>Ventas[[#This Row],[Unit Price]]*Ventas[[#This Row],[Quantity]]</f>
        <v>1290</v>
      </c>
      <c r="L1194" s="12">
        <f>Ventas[[#This Row],[Unit Cost]]*Ventas[[#This Row],[Quantity]]</f>
        <v>980.4</v>
      </c>
      <c r="M1194" s="14">
        <f>Ventas[[#This Row],[Ingresos]]-Ventas[[#This Row],[Costes]]</f>
        <v>309.60000000000002</v>
      </c>
      <c r="N1194" s="14" t="str">
        <f>_xlfn.XLOOKUP(Ventas[[#This Row],[Ship Country]],[1]!Countries[Ship Country],[1]!Countries[Area],"No registrado")</f>
        <v>Nord America</v>
      </c>
      <c r="O1194" s="14" t="str">
        <f>_xlfn.XLOOKUP(Ventas[[#This Row],[Ship Country]],[1]!Countries[Ship Country],[1]!Countries[Continent],"No existe")</f>
        <v>America</v>
      </c>
      <c r="P1194" s="15" t="str">
        <f>_xlfn.XLOOKUP(Ventas[[#This Row],[Category]],[2]!ProdManager[Category],[2]!ProdManager[Prod_Manager])</f>
        <v>Peter Stone</v>
      </c>
      <c r="Q1194" s="15">
        <f>YEAR(Ventas[[#This Row],[Order Date]])</f>
        <v>2015</v>
      </c>
      <c r="R1194" s="15" t="str">
        <f>TEXT(Ventas[[#This Row],[Order Date]],"MMM")</f>
        <v>nov</v>
      </c>
    </row>
    <row r="1195" spans="1:18" x14ac:dyDescent="0.25">
      <c r="A1195" s="6">
        <v>10701</v>
      </c>
      <c r="B1195" s="6" t="s">
        <v>113</v>
      </c>
      <c r="C1195" s="6" t="s">
        <v>15</v>
      </c>
      <c r="D1195" s="6">
        <v>21.5</v>
      </c>
      <c r="E1195" s="6">
        <v>17.844999999999999</v>
      </c>
      <c r="F1195" s="6">
        <v>20</v>
      </c>
      <c r="G1195" s="6" t="s">
        <v>156</v>
      </c>
      <c r="H1195" s="6" t="s">
        <v>157</v>
      </c>
      <c r="I1195" s="6" t="s">
        <v>158</v>
      </c>
      <c r="J1195" s="7">
        <v>42321</v>
      </c>
      <c r="K1195" s="12">
        <f>Ventas[[#This Row],[Unit Price]]*Ventas[[#This Row],[Quantity]]</f>
        <v>430</v>
      </c>
      <c r="L1195" s="12">
        <f>Ventas[[#This Row],[Unit Cost]]*Ventas[[#This Row],[Quantity]]</f>
        <v>356.9</v>
      </c>
      <c r="M1195" s="14">
        <f>Ventas[[#This Row],[Ingresos]]-Ventas[[#This Row],[Costes]]</f>
        <v>73.100000000000023</v>
      </c>
      <c r="N1195" s="14" t="str">
        <f>_xlfn.XLOOKUP(Ventas[[#This Row],[Ship Country]],[1]!Countries[Ship Country],[1]!Countries[Area],"No registrado")</f>
        <v>Nord Europe</v>
      </c>
      <c r="O1195" s="14" t="str">
        <f>_xlfn.XLOOKUP(Ventas[[#This Row],[Ship Country]],[1]!Countries[Ship Country],[1]!Countries[Continent],"No existe")</f>
        <v>Europe</v>
      </c>
      <c r="P1195" s="15" t="str">
        <f>_xlfn.XLOOKUP(Ventas[[#This Row],[Category]],[2]!ProdManager[Category],[2]!ProdManager[Prod_Manager])</f>
        <v>Peter Stone</v>
      </c>
      <c r="Q1195" s="15">
        <f>YEAR(Ventas[[#This Row],[Order Date]])</f>
        <v>2015</v>
      </c>
      <c r="R1195" s="15" t="str">
        <f>TEXT(Ventas[[#This Row],[Order Date]],"MMM")</f>
        <v>nov</v>
      </c>
    </row>
    <row r="1196" spans="1:18" x14ac:dyDescent="0.25">
      <c r="A1196" s="4">
        <v>10701</v>
      </c>
      <c r="B1196" s="4" t="s">
        <v>101</v>
      </c>
      <c r="C1196" s="4" t="s">
        <v>43</v>
      </c>
      <c r="D1196" s="4">
        <v>18</v>
      </c>
      <c r="E1196" s="4">
        <v>16.560000000000002</v>
      </c>
      <c r="F1196" s="4">
        <v>35</v>
      </c>
      <c r="G1196" s="4" t="s">
        <v>156</v>
      </c>
      <c r="H1196" s="4" t="s">
        <v>157</v>
      </c>
      <c r="I1196" s="4" t="s">
        <v>158</v>
      </c>
      <c r="J1196" s="5">
        <v>42321</v>
      </c>
      <c r="K1196" s="12">
        <f>Ventas[[#This Row],[Unit Price]]*Ventas[[#This Row],[Quantity]]</f>
        <v>630</v>
      </c>
      <c r="L1196" s="12">
        <f>Ventas[[#This Row],[Unit Cost]]*Ventas[[#This Row],[Quantity]]</f>
        <v>579.60000000000014</v>
      </c>
      <c r="M1196" s="14">
        <f>Ventas[[#This Row],[Ingresos]]-Ventas[[#This Row],[Costes]]</f>
        <v>50.399999999999864</v>
      </c>
      <c r="N1196" s="14" t="str">
        <f>_xlfn.XLOOKUP(Ventas[[#This Row],[Ship Country]],[1]!Countries[Ship Country],[1]!Countries[Area],"No registrado")</f>
        <v>Nord Europe</v>
      </c>
      <c r="O1196" s="14" t="str">
        <f>_xlfn.XLOOKUP(Ventas[[#This Row],[Ship Country]],[1]!Countries[Ship Country],[1]!Countries[Continent],"No existe")</f>
        <v>Europe</v>
      </c>
      <c r="P1196" s="15" t="str">
        <f>_xlfn.XLOOKUP(Ventas[[#This Row],[Category]],[2]!ProdManager[Category],[2]!ProdManager[Prod_Manager])</f>
        <v>John Matter</v>
      </c>
      <c r="Q1196" s="15">
        <f>YEAR(Ventas[[#This Row],[Order Date]])</f>
        <v>2015</v>
      </c>
      <c r="R1196" s="15" t="str">
        <f>TEXT(Ventas[[#This Row],[Order Date]],"MMM")</f>
        <v>nov</v>
      </c>
    </row>
    <row r="1197" spans="1:18" x14ac:dyDescent="0.25">
      <c r="A1197" s="6">
        <v>10701</v>
      </c>
      <c r="B1197" s="6" t="s">
        <v>52</v>
      </c>
      <c r="C1197" s="6" t="s">
        <v>15</v>
      </c>
      <c r="D1197" s="6">
        <v>55</v>
      </c>
      <c r="E1197" s="6">
        <v>42.9</v>
      </c>
      <c r="F1197" s="6">
        <v>42</v>
      </c>
      <c r="G1197" s="6" t="s">
        <v>156</v>
      </c>
      <c r="H1197" s="6" t="s">
        <v>157</v>
      </c>
      <c r="I1197" s="6" t="s">
        <v>158</v>
      </c>
      <c r="J1197" s="7">
        <v>42321</v>
      </c>
      <c r="K1197" s="12">
        <f>Ventas[[#This Row],[Unit Price]]*Ventas[[#This Row],[Quantity]]</f>
        <v>2310</v>
      </c>
      <c r="L1197" s="12">
        <f>Ventas[[#This Row],[Unit Cost]]*Ventas[[#This Row],[Quantity]]</f>
        <v>1801.8</v>
      </c>
      <c r="M1197" s="14">
        <f>Ventas[[#This Row],[Ingresos]]-Ventas[[#This Row],[Costes]]</f>
        <v>508.20000000000005</v>
      </c>
      <c r="N1197" s="14" t="str">
        <f>_xlfn.XLOOKUP(Ventas[[#This Row],[Ship Country]],[1]!Countries[Ship Country],[1]!Countries[Area],"No registrado")</f>
        <v>Nord Europe</v>
      </c>
      <c r="O1197" s="14" t="str">
        <f>_xlfn.XLOOKUP(Ventas[[#This Row],[Ship Country]],[1]!Countries[Ship Country],[1]!Countries[Continent],"No existe")</f>
        <v>Europe</v>
      </c>
      <c r="P1197" s="15" t="str">
        <f>_xlfn.XLOOKUP(Ventas[[#This Row],[Category]],[2]!ProdManager[Category],[2]!ProdManager[Prod_Manager])</f>
        <v>Peter Stone</v>
      </c>
      <c r="Q1197" s="15">
        <f>YEAR(Ventas[[#This Row],[Order Date]])</f>
        <v>2015</v>
      </c>
      <c r="R1197" s="15" t="str">
        <f>TEXT(Ventas[[#This Row],[Order Date]],"MMM")</f>
        <v>nov</v>
      </c>
    </row>
    <row r="1198" spans="1:18" x14ac:dyDescent="0.25">
      <c r="A1198" s="4">
        <v>10702</v>
      </c>
      <c r="B1198" s="4" t="s">
        <v>146</v>
      </c>
      <c r="C1198" s="4" t="s">
        <v>24</v>
      </c>
      <c r="D1198" s="4">
        <v>10</v>
      </c>
      <c r="E1198" s="4">
        <v>7.4</v>
      </c>
      <c r="F1198" s="4">
        <v>6</v>
      </c>
      <c r="G1198" s="4" t="s">
        <v>267</v>
      </c>
      <c r="H1198" s="4" t="s">
        <v>268</v>
      </c>
      <c r="I1198" s="4" t="s">
        <v>21</v>
      </c>
      <c r="J1198" s="5">
        <v>42321</v>
      </c>
      <c r="K1198" s="12">
        <f>Ventas[[#This Row],[Unit Price]]*Ventas[[#This Row],[Quantity]]</f>
        <v>60</v>
      </c>
      <c r="L1198" s="12">
        <f>Ventas[[#This Row],[Unit Cost]]*Ventas[[#This Row],[Quantity]]</f>
        <v>44.400000000000006</v>
      </c>
      <c r="M1198" s="14">
        <f>Ventas[[#This Row],[Ingresos]]-Ventas[[#This Row],[Costes]]</f>
        <v>15.599999999999994</v>
      </c>
      <c r="N1198" s="14" t="str">
        <f>_xlfn.XLOOKUP(Ventas[[#This Row],[Ship Country]],[1]!Countries[Ship Country],[1]!Countries[Area],"No registrado")</f>
        <v>Nord Europe</v>
      </c>
      <c r="O1198" s="14" t="str">
        <f>_xlfn.XLOOKUP(Ventas[[#This Row],[Ship Country]],[1]!Countries[Ship Country],[1]!Countries[Continent],"No existe")</f>
        <v>Europe</v>
      </c>
      <c r="P1198" s="15" t="str">
        <f>_xlfn.XLOOKUP(Ventas[[#This Row],[Category]],[2]!ProdManager[Category],[2]!ProdManager[Prod_Manager])</f>
        <v>Lydia Sinn</v>
      </c>
      <c r="Q1198" s="15">
        <f>YEAR(Ventas[[#This Row],[Order Date]])</f>
        <v>2015</v>
      </c>
      <c r="R1198" s="15" t="str">
        <f>TEXT(Ventas[[#This Row],[Order Date]],"MMM")</f>
        <v>nov</v>
      </c>
    </row>
    <row r="1199" spans="1:18" x14ac:dyDescent="0.25">
      <c r="A1199" s="6">
        <v>10702</v>
      </c>
      <c r="B1199" s="6" t="s">
        <v>101</v>
      </c>
      <c r="C1199" s="6" t="s">
        <v>43</v>
      </c>
      <c r="D1199" s="6">
        <v>18</v>
      </c>
      <c r="E1199" s="6">
        <v>16.38</v>
      </c>
      <c r="F1199" s="6">
        <v>15</v>
      </c>
      <c r="G1199" s="6" t="s">
        <v>267</v>
      </c>
      <c r="H1199" s="6" t="s">
        <v>268</v>
      </c>
      <c r="I1199" s="6" t="s">
        <v>21</v>
      </c>
      <c r="J1199" s="7">
        <v>42321</v>
      </c>
      <c r="K1199" s="12">
        <f>Ventas[[#This Row],[Unit Price]]*Ventas[[#This Row],[Quantity]]</f>
        <v>270</v>
      </c>
      <c r="L1199" s="12">
        <f>Ventas[[#This Row],[Unit Cost]]*Ventas[[#This Row],[Quantity]]</f>
        <v>245.7</v>
      </c>
      <c r="M1199" s="14">
        <f>Ventas[[#This Row],[Ingresos]]-Ventas[[#This Row],[Costes]]</f>
        <v>24.300000000000011</v>
      </c>
      <c r="N1199" s="14" t="str">
        <f>_xlfn.XLOOKUP(Ventas[[#This Row],[Ship Country]],[1]!Countries[Ship Country],[1]!Countries[Area],"No registrado")</f>
        <v>Nord Europe</v>
      </c>
      <c r="O1199" s="14" t="str">
        <f>_xlfn.XLOOKUP(Ventas[[#This Row],[Ship Country]],[1]!Countries[Ship Country],[1]!Countries[Continent],"No existe")</f>
        <v>Europe</v>
      </c>
      <c r="P1199" s="15" t="str">
        <f>_xlfn.XLOOKUP(Ventas[[#This Row],[Category]],[2]!ProdManager[Category],[2]!ProdManager[Prod_Manager])</f>
        <v>John Matter</v>
      </c>
      <c r="Q1199" s="15">
        <f>YEAR(Ventas[[#This Row],[Order Date]])</f>
        <v>2015</v>
      </c>
      <c r="R1199" s="15" t="str">
        <f>TEXT(Ventas[[#This Row],[Order Date]],"MMM")</f>
        <v>nov</v>
      </c>
    </row>
    <row r="1200" spans="1:18" x14ac:dyDescent="0.25">
      <c r="A1200" s="4">
        <v>10703</v>
      </c>
      <c r="B1200" s="4" t="s">
        <v>55</v>
      </c>
      <c r="C1200" s="4" t="s">
        <v>43</v>
      </c>
      <c r="D1200" s="4">
        <v>19</v>
      </c>
      <c r="E1200" s="4">
        <v>16.72</v>
      </c>
      <c r="F1200" s="4">
        <v>5</v>
      </c>
      <c r="G1200" s="4" t="s">
        <v>88</v>
      </c>
      <c r="H1200" s="4" t="s">
        <v>89</v>
      </c>
      <c r="I1200" s="4" t="s">
        <v>90</v>
      </c>
      <c r="J1200" s="5">
        <v>42322</v>
      </c>
      <c r="K1200" s="12">
        <f>Ventas[[#This Row],[Unit Price]]*Ventas[[#This Row],[Quantity]]</f>
        <v>95</v>
      </c>
      <c r="L1200" s="12">
        <f>Ventas[[#This Row],[Unit Cost]]*Ventas[[#This Row],[Quantity]]</f>
        <v>83.6</v>
      </c>
      <c r="M1200" s="14">
        <f>Ventas[[#This Row],[Ingresos]]-Ventas[[#This Row],[Costes]]</f>
        <v>11.400000000000006</v>
      </c>
      <c r="N1200" s="14" t="str">
        <f>_xlfn.XLOOKUP(Ventas[[#This Row],[Ship Country]],[1]!Countries[Ship Country],[1]!Countries[Area],"No registrado")</f>
        <v>Nord Europe</v>
      </c>
      <c r="O1200" s="14" t="str">
        <f>_xlfn.XLOOKUP(Ventas[[#This Row],[Ship Country]],[1]!Countries[Ship Country],[1]!Countries[Continent],"No existe")</f>
        <v>Europe</v>
      </c>
      <c r="P1200" s="15" t="str">
        <f>_xlfn.XLOOKUP(Ventas[[#This Row],[Category]],[2]!ProdManager[Category],[2]!ProdManager[Prod_Manager])</f>
        <v>John Matter</v>
      </c>
      <c r="Q1200" s="15">
        <f>YEAR(Ventas[[#This Row],[Order Date]])</f>
        <v>2015</v>
      </c>
      <c r="R1200" s="15" t="str">
        <f>TEXT(Ventas[[#This Row],[Order Date]],"MMM")</f>
        <v>nov</v>
      </c>
    </row>
    <row r="1201" spans="1:18" x14ac:dyDescent="0.25">
      <c r="A1201" s="6">
        <v>10703</v>
      </c>
      <c r="B1201" s="6" t="s">
        <v>52</v>
      </c>
      <c r="C1201" s="6" t="s">
        <v>15</v>
      </c>
      <c r="D1201" s="6">
        <v>55</v>
      </c>
      <c r="E1201" s="6">
        <v>44</v>
      </c>
      <c r="F1201" s="6">
        <v>35</v>
      </c>
      <c r="G1201" s="6" t="s">
        <v>88</v>
      </c>
      <c r="H1201" s="6" t="s">
        <v>89</v>
      </c>
      <c r="I1201" s="6" t="s">
        <v>90</v>
      </c>
      <c r="J1201" s="7">
        <v>42322</v>
      </c>
      <c r="K1201" s="12">
        <f>Ventas[[#This Row],[Unit Price]]*Ventas[[#This Row],[Quantity]]</f>
        <v>1925</v>
      </c>
      <c r="L1201" s="12">
        <f>Ventas[[#This Row],[Unit Cost]]*Ventas[[#This Row],[Quantity]]</f>
        <v>1540</v>
      </c>
      <c r="M1201" s="14">
        <f>Ventas[[#This Row],[Ingresos]]-Ventas[[#This Row],[Costes]]</f>
        <v>385</v>
      </c>
      <c r="N1201" s="14" t="str">
        <f>_xlfn.XLOOKUP(Ventas[[#This Row],[Ship Country]],[1]!Countries[Ship Country],[1]!Countries[Area],"No registrado")</f>
        <v>Nord Europe</v>
      </c>
      <c r="O1201" s="14" t="str">
        <f>_xlfn.XLOOKUP(Ventas[[#This Row],[Ship Country]],[1]!Countries[Ship Country],[1]!Countries[Continent],"No existe")</f>
        <v>Europe</v>
      </c>
      <c r="P1201" s="15" t="str">
        <f>_xlfn.XLOOKUP(Ventas[[#This Row],[Category]],[2]!ProdManager[Category],[2]!ProdManager[Prod_Manager])</f>
        <v>Peter Stone</v>
      </c>
      <c r="Q1201" s="15">
        <f>YEAR(Ventas[[#This Row],[Order Date]])</f>
        <v>2015</v>
      </c>
      <c r="R1201" s="15" t="str">
        <f>TEXT(Ventas[[#This Row],[Order Date]],"MMM")</f>
        <v>nov</v>
      </c>
    </row>
    <row r="1202" spans="1:18" x14ac:dyDescent="0.25">
      <c r="A1202" s="4">
        <v>10703</v>
      </c>
      <c r="B1202" s="4" t="s">
        <v>126</v>
      </c>
      <c r="C1202" s="4" t="s">
        <v>29</v>
      </c>
      <c r="D1202" s="4">
        <v>15</v>
      </c>
      <c r="E1202" s="4">
        <v>11.4</v>
      </c>
      <c r="F1202" s="4">
        <v>35</v>
      </c>
      <c r="G1202" s="4" t="s">
        <v>88</v>
      </c>
      <c r="H1202" s="4" t="s">
        <v>89</v>
      </c>
      <c r="I1202" s="4" t="s">
        <v>90</v>
      </c>
      <c r="J1202" s="5">
        <v>42322</v>
      </c>
      <c r="K1202" s="12">
        <f>Ventas[[#This Row],[Unit Price]]*Ventas[[#This Row],[Quantity]]</f>
        <v>525</v>
      </c>
      <c r="L1202" s="12">
        <f>Ventas[[#This Row],[Unit Cost]]*Ventas[[#This Row],[Quantity]]</f>
        <v>399</v>
      </c>
      <c r="M1202" s="14">
        <f>Ventas[[#This Row],[Ingresos]]-Ventas[[#This Row],[Costes]]</f>
        <v>126</v>
      </c>
      <c r="N1202" s="14" t="str">
        <f>_xlfn.XLOOKUP(Ventas[[#This Row],[Ship Country]],[1]!Countries[Ship Country],[1]!Countries[Area],"No registrado")</f>
        <v>Nord Europe</v>
      </c>
      <c r="O1202" s="14" t="str">
        <f>_xlfn.XLOOKUP(Ventas[[#This Row],[Ship Country]],[1]!Countries[Ship Country],[1]!Countries[Continent],"No existe")</f>
        <v>Europe</v>
      </c>
      <c r="P1202" s="15" t="str">
        <f>_xlfn.XLOOKUP(Ventas[[#This Row],[Category]],[2]!ProdManager[Category],[2]!ProdManager[Prod_Manager])</f>
        <v>Peter Stone</v>
      </c>
      <c r="Q1202" s="15">
        <f>YEAR(Ventas[[#This Row],[Order Date]])</f>
        <v>2015</v>
      </c>
      <c r="R1202" s="15" t="str">
        <f>TEXT(Ventas[[#This Row],[Order Date]],"MMM")</f>
        <v>nov</v>
      </c>
    </row>
    <row r="1203" spans="1:18" x14ac:dyDescent="0.25">
      <c r="A1203" s="6">
        <v>10704</v>
      </c>
      <c r="B1203" s="6" t="s">
        <v>51</v>
      </c>
      <c r="C1203" s="6" t="s">
        <v>43</v>
      </c>
      <c r="D1203" s="6">
        <v>4.5</v>
      </c>
      <c r="E1203" s="6">
        <v>4.1400000000000006</v>
      </c>
      <c r="F1203" s="6">
        <v>35</v>
      </c>
      <c r="G1203" s="6" t="s">
        <v>219</v>
      </c>
      <c r="H1203" s="6" t="s">
        <v>152</v>
      </c>
      <c r="I1203" s="6" t="s">
        <v>27</v>
      </c>
      <c r="J1203" s="7">
        <v>42322</v>
      </c>
      <c r="K1203" s="12">
        <f>Ventas[[#This Row],[Unit Price]]*Ventas[[#This Row],[Quantity]]</f>
        <v>157.5</v>
      </c>
      <c r="L1203" s="12">
        <f>Ventas[[#This Row],[Unit Cost]]*Ventas[[#This Row],[Quantity]]</f>
        <v>144.90000000000003</v>
      </c>
      <c r="M1203" s="14">
        <f>Ventas[[#This Row],[Ingresos]]-Ventas[[#This Row],[Costes]]</f>
        <v>12.599999999999966</v>
      </c>
      <c r="N1203" s="14" t="str">
        <f>_xlfn.XLOOKUP(Ventas[[#This Row],[Ship Country]],[1]!Countries[Ship Country],[1]!Countries[Area],"No registrado")</f>
        <v>Sud America</v>
      </c>
      <c r="O1203" s="14" t="str">
        <f>_xlfn.XLOOKUP(Ventas[[#This Row],[Ship Country]],[1]!Countries[Ship Country],[1]!Countries[Continent],"No existe")</f>
        <v>America</v>
      </c>
      <c r="P1203" s="15" t="str">
        <f>_xlfn.XLOOKUP(Ventas[[#This Row],[Category]],[2]!ProdManager[Category],[2]!ProdManager[Prod_Manager])</f>
        <v>John Matter</v>
      </c>
      <c r="Q1203" s="15">
        <f>YEAR(Ventas[[#This Row],[Order Date]])</f>
        <v>2015</v>
      </c>
      <c r="R1203" s="15" t="str">
        <f>TEXT(Ventas[[#This Row],[Order Date]],"MMM")</f>
        <v>nov</v>
      </c>
    </row>
    <row r="1204" spans="1:18" x14ac:dyDescent="0.25">
      <c r="A1204" s="4">
        <v>10704</v>
      </c>
      <c r="B1204" s="4" t="s">
        <v>231</v>
      </c>
      <c r="C1204" s="4" t="s">
        <v>35</v>
      </c>
      <c r="D1204" s="4">
        <v>12.75</v>
      </c>
      <c r="E1204" s="4">
        <v>8.4149999999999991</v>
      </c>
      <c r="F1204" s="4">
        <v>24</v>
      </c>
      <c r="G1204" s="4" t="s">
        <v>219</v>
      </c>
      <c r="H1204" s="4" t="s">
        <v>152</v>
      </c>
      <c r="I1204" s="4" t="s">
        <v>27</v>
      </c>
      <c r="J1204" s="5">
        <v>42322</v>
      </c>
      <c r="K1204" s="12">
        <f>Ventas[[#This Row],[Unit Price]]*Ventas[[#This Row],[Quantity]]</f>
        <v>306</v>
      </c>
      <c r="L1204" s="12">
        <f>Ventas[[#This Row],[Unit Cost]]*Ventas[[#This Row],[Quantity]]</f>
        <v>201.95999999999998</v>
      </c>
      <c r="M1204" s="14">
        <f>Ventas[[#This Row],[Ingresos]]-Ventas[[#This Row],[Costes]]</f>
        <v>104.04000000000002</v>
      </c>
      <c r="N1204" s="14" t="str">
        <f>_xlfn.XLOOKUP(Ventas[[#This Row],[Ship Country]],[1]!Countries[Ship Country],[1]!Countries[Area],"No registrado")</f>
        <v>Sud America</v>
      </c>
      <c r="O1204" s="14" t="str">
        <f>_xlfn.XLOOKUP(Ventas[[#This Row],[Ship Country]],[1]!Countries[Ship Country],[1]!Countries[Continent],"No existe")</f>
        <v>America</v>
      </c>
      <c r="P1204" s="15" t="str">
        <f>_xlfn.XLOOKUP(Ventas[[#This Row],[Category]],[2]!ProdManager[Category],[2]!ProdManager[Prod_Manager])</f>
        <v>Lydia Sinn</v>
      </c>
      <c r="Q1204" s="15">
        <f>YEAR(Ventas[[#This Row],[Order Date]])</f>
        <v>2015</v>
      </c>
      <c r="R1204" s="15" t="str">
        <f>TEXT(Ventas[[#This Row],[Order Date]],"MMM")</f>
        <v>nov</v>
      </c>
    </row>
    <row r="1205" spans="1:18" x14ac:dyDescent="0.25">
      <c r="A1205" s="6">
        <v>10704</v>
      </c>
      <c r="B1205" s="6" t="s">
        <v>169</v>
      </c>
      <c r="C1205" s="6" t="s">
        <v>24</v>
      </c>
      <c r="D1205" s="6">
        <v>22</v>
      </c>
      <c r="E1205" s="6">
        <v>17.82</v>
      </c>
      <c r="F1205" s="6">
        <v>6</v>
      </c>
      <c r="G1205" s="6" t="s">
        <v>219</v>
      </c>
      <c r="H1205" s="6" t="s">
        <v>152</v>
      </c>
      <c r="I1205" s="6" t="s">
        <v>27</v>
      </c>
      <c r="J1205" s="7">
        <v>42322</v>
      </c>
      <c r="K1205" s="12">
        <f>Ventas[[#This Row],[Unit Price]]*Ventas[[#This Row],[Quantity]]</f>
        <v>132</v>
      </c>
      <c r="L1205" s="12">
        <f>Ventas[[#This Row],[Unit Cost]]*Ventas[[#This Row],[Quantity]]</f>
        <v>106.92</v>
      </c>
      <c r="M1205" s="14">
        <f>Ventas[[#This Row],[Ingresos]]-Ventas[[#This Row],[Costes]]</f>
        <v>25.08</v>
      </c>
      <c r="N1205" s="14" t="str">
        <f>_xlfn.XLOOKUP(Ventas[[#This Row],[Ship Country]],[1]!Countries[Ship Country],[1]!Countries[Area],"No registrado")</f>
        <v>Sud America</v>
      </c>
      <c r="O1205" s="14" t="str">
        <f>_xlfn.XLOOKUP(Ventas[[#This Row],[Ship Country]],[1]!Countries[Ship Country],[1]!Countries[Continent],"No existe")</f>
        <v>America</v>
      </c>
      <c r="P1205" s="15" t="str">
        <f>_xlfn.XLOOKUP(Ventas[[#This Row],[Category]],[2]!ProdManager[Category],[2]!ProdManager[Prod_Manager])</f>
        <v>Lydia Sinn</v>
      </c>
      <c r="Q1205" s="15">
        <f>YEAR(Ventas[[#This Row],[Order Date]])</f>
        <v>2015</v>
      </c>
      <c r="R1205" s="15" t="str">
        <f>TEXT(Ventas[[#This Row],[Order Date]],"MMM")</f>
        <v>nov</v>
      </c>
    </row>
    <row r="1206" spans="1:18" x14ac:dyDescent="0.25">
      <c r="A1206" s="4">
        <v>10705</v>
      </c>
      <c r="B1206" s="4" t="s">
        <v>70</v>
      </c>
      <c r="C1206" s="4" t="s">
        <v>15</v>
      </c>
      <c r="D1206" s="4">
        <v>32</v>
      </c>
      <c r="E1206" s="4">
        <v>24.96</v>
      </c>
      <c r="F1206" s="4">
        <v>4</v>
      </c>
      <c r="G1206" s="4" t="s">
        <v>63</v>
      </c>
      <c r="H1206" s="4" t="s">
        <v>64</v>
      </c>
      <c r="I1206" s="4" t="s">
        <v>65</v>
      </c>
      <c r="J1206" s="5">
        <v>42323</v>
      </c>
      <c r="K1206" s="12">
        <f>Ventas[[#This Row],[Unit Price]]*Ventas[[#This Row],[Quantity]]</f>
        <v>128</v>
      </c>
      <c r="L1206" s="12">
        <f>Ventas[[#This Row],[Unit Cost]]*Ventas[[#This Row],[Quantity]]</f>
        <v>99.84</v>
      </c>
      <c r="M1206" s="14">
        <f>Ventas[[#This Row],[Ingresos]]-Ventas[[#This Row],[Costes]]</f>
        <v>28.159999999999997</v>
      </c>
      <c r="N1206" s="14" t="str">
        <f>_xlfn.XLOOKUP(Ventas[[#This Row],[Ship Country]],[1]!Countries[Ship Country],[1]!Countries[Area],"No registrado")</f>
        <v>Sud America</v>
      </c>
      <c r="O1206" s="14" t="str">
        <f>_xlfn.XLOOKUP(Ventas[[#This Row],[Ship Country]],[1]!Countries[Ship Country],[1]!Countries[Continent],"No existe")</f>
        <v>America</v>
      </c>
      <c r="P1206" s="15" t="str">
        <f>_xlfn.XLOOKUP(Ventas[[#This Row],[Category]],[2]!ProdManager[Category],[2]!ProdManager[Prod_Manager])</f>
        <v>Peter Stone</v>
      </c>
      <c r="Q1206" s="15">
        <f>YEAR(Ventas[[#This Row],[Order Date]])</f>
        <v>2015</v>
      </c>
      <c r="R1206" s="15" t="str">
        <f>TEXT(Ventas[[#This Row],[Order Date]],"MMM")</f>
        <v>nov</v>
      </c>
    </row>
    <row r="1207" spans="1:18" x14ac:dyDescent="0.25">
      <c r="A1207" s="6">
        <v>10705</v>
      </c>
      <c r="B1207" s="6" t="s">
        <v>44</v>
      </c>
      <c r="C1207" s="6" t="s">
        <v>15</v>
      </c>
      <c r="D1207" s="6">
        <v>12.5</v>
      </c>
      <c r="E1207" s="6">
        <v>10</v>
      </c>
      <c r="F1207" s="6">
        <v>20</v>
      </c>
      <c r="G1207" s="6" t="s">
        <v>63</v>
      </c>
      <c r="H1207" s="6" t="s">
        <v>64</v>
      </c>
      <c r="I1207" s="6" t="s">
        <v>65</v>
      </c>
      <c r="J1207" s="7">
        <v>42323</v>
      </c>
      <c r="K1207" s="12">
        <f>Ventas[[#This Row],[Unit Price]]*Ventas[[#This Row],[Quantity]]</f>
        <v>250</v>
      </c>
      <c r="L1207" s="12">
        <f>Ventas[[#This Row],[Unit Cost]]*Ventas[[#This Row],[Quantity]]</f>
        <v>200</v>
      </c>
      <c r="M1207" s="14">
        <f>Ventas[[#This Row],[Ingresos]]-Ventas[[#This Row],[Costes]]</f>
        <v>50</v>
      </c>
      <c r="N1207" s="14" t="str">
        <f>_xlfn.XLOOKUP(Ventas[[#This Row],[Ship Country]],[1]!Countries[Ship Country],[1]!Countries[Area],"No registrado")</f>
        <v>Sud America</v>
      </c>
      <c r="O1207" s="14" t="str">
        <f>_xlfn.XLOOKUP(Ventas[[#This Row],[Ship Country]],[1]!Countries[Ship Country],[1]!Countries[Continent],"No existe")</f>
        <v>America</v>
      </c>
      <c r="P1207" s="15" t="str">
        <f>_xlfn.XLOOKUP(Ventas[[#This Row],[Category]],[2]!ProdManager[Category],[2]!ProdManager[Prod_Manager])</f>
        <v>Peter Stone</v>
      </c>
      <c r="Q1207" s="15">
        <f>YEAR(Ventas[[#This Row],[Order Date]])</f>
        <v>2015</v>
      </c>
      <c r="R1207" s="15" t="str">
        <f>TEXT(Ventas[[#This Row],[Order Date]],"MMM")</f>
        <v>nov</v>
      </c>
    </row>
    <row r="1208" spans="1:18" x14ac:dyDescent="0.25">
      <c r="A1208" s="4">
        <v>10706</v>
      </c>
      <c r="B1208" s="4" t="s">
        <v>56</v>
      </c>
      <c r="C1208" s="4" t="s">
        <v>35</v>
      </c>
      <c r="D1208" s="4">
        <v>17.45</v>
      </c>
      <c r="E1208" s="4">
        <v>11.691499999999998</v>
      </c>
      <c r="F1208" s="4">
        <v>20</v>
      </c>
      <c r="G1208" s="4" t="s">
        <v>164</v>
      </c>
      <c r="H1208" s="4" t="s">
        <v>165</v>
      </c>
      <c r="I1208" s="4" t="s">
        <v>84</v>
      </c>
      <c r="J1208" s="5">
        <v>42324</v>
      </c>
      <c r="K1208" s="12">
        <f>Ventas[[#This Row],[Unit Price]]*Ventas[[#This Row],[Quantity]]</f>
        <v>349</v>
      </c>
      <c r="L1208" s="12">
        <f>Ventas[[#This Row],[Unit Cost]]*Ventas[[#This Row],[Quantity]]</f>
        <v>233.82999999999996</v>
      </c>
      <c r="M1208" s="14">
        <f>Ventas[[#This Row],[Ingresos]]-Ventas[[#This Row],[Costes]]</f>
        <v>115.17000000000004</v>
      </c>
      <c r="N1208" s="14" t="str">
        <f>_xlfn.XLOOKUP(Ventas[[#This Row],[Ship Country]],[1]!Countries[Ship Country],[1]!Countries[Area],"No registrado")</f>
        <v>Nord America</v>
      </c>
      <c r="O1208" s="14" t="str">
        <f>_xlfn.XLOOKUP(Ventas[[#This Row],[Ship Country]],[1]!Countries[Ship Country],[1]!Countries[Continent],"No existe")</f>
        <v>America</v>
      </c>
      <c r="P1208" s="15" t="str">
        <f>_xlfn.XLOOKUP(Ventas[[#This Row],[Category]],[2]!ProdManager[Category],[2]!ProdManager[Prod_Manager])</f>
        <v>Lydia Sinn</v>
      </c>
      <c r="Q1208" s="15">
        <f>YEAR(Ventas[[#This Row],[Order Date]])</f>
        <v>2015</v>
      </c>
      <c r="R1208" s="15" t="str">
        <f>TEXT(Ventas[[#This Row],[Order Date]],"MMM")</f>
        <v>nov</v>
      </c>
    </row>
    <row r="1209" spans="1:18" x14ac:dyDescent="0.25">
      <c r="A1209" s="6">
        <v>10706</v>
      </c>
      <c r="B1209" s="6" t="s">
        <v>107</v>
      </c>
      <c r="C1209" s="6" t="s">
        <v>43</v>
      </c>
      <c r="D1209" s="6">
        <v>46</v>
      </c>
      <c r="E1209" s="6">
        <v>41.4</v>
      </c>
      <c r="F1209" s="6">
        <v>24</v>
      </c>
      <c r="G1209" s="6" t="s">
        <v>164</v>
      </c>
      <c r="H1209" s="6" t="s">
        <v>165</v>
      </c>
      <c r="I1209" s="6" t="s">
        <v>84</v>
      </c>
      <c r="J1209" s="7">
        <v>42324</v>
      </c>
      <c r="K1209" s="12">
        <f>Ventas[[#This Row],[Unit Price]]*Ventas[[#This Row],[Quantity]]</f>
        <v>1104</v>
      </c>
      <c r="L1209" s="12">
        <f>Ventas[[#This Row],[Unit Cost]]*Ventas[[#This Row],[Quantity]]</f>
        <v>993.59999999999991</v>
      </c>
      <c r="M1209" s="14">
        <f>Ventas[[#This Row],[Ingresos]]-Ventas[[#This Row],[Costes]]</f>
        <v>110.40000000000009</v>
      </c>
      <c r="N1209" s="14" t="str">
        <f>_xlfn.XLOOKUP(Ventas[[#This Row],[Ship Country]],[1]!Countries[Ship Country],[1]!Countries[Area],"No registrado")</f>
        <v>Nord America</v>
      </c>
      <c r="O1209" s="14" t="str">
        <f>_xlfn.XLOOKUP(Ventas[[#This Row],[Ship Country]],[1]!Countries[Ship Country],[1]!Countries[Continent],"No existe")</f>
        <v>America</v>
      </c>
      <c r="P1209" s="15" t="str">
        <f>_xlfn.XLOOKUP(Ventas[[#This Row],[Category]],[2]!ProdManager[Category],[2]!ProdManager[Prod_Manager])</f>
        <v>John Matter</v>
      </c>
      <c r="Q1209" s="15">
        <f>YEAR(Ventas[[#This Row],[Order Date]])</f>
        <v>2015</v>
      </c>
      <c r="R1209" s="15" t="str">
        <f>TEXT(Ventas[[#This Row],[Order Date]],"MMM")</f>
        <v>nov</v>
      </c>
    </row>
    <row r="1210" spans="1:18" x14ac:dyDescent="0.25">
      <c r="A1210" s="4">
        <v>10706</v>
      </c>
      <c r="B1210" s="4" t="s">
        <v>52</v>
      </c>
      <c r="C1210" s="4" t="s">
        <v>15</v>
      </c>
      <c r="D1210" s="4">
        <v>55</v>
      </c>
      <c r="E1210" s="4">
        <v>42.35</v>
      </c>
      <c r="F1210" s="4">
        <v>8</v>
      </c>
      <c r="G1210" s="4" t="s">
        <v>164</v>
      </c>
      <c r="H1210" s="4" t="s">
        <v>165</v>
      </c>
      <c r="I1210" s="4" t="s">
        <v>84</v>
      </c>
      <c r="J1210" s="5">
        <v>42324</v>
      </c>
      <c r="K1210" s="12">
        <f>Ventas[[#This Row],[Unit Price]]*Ventas[[#This Row],[Quantity]]</f>
        <v>440</v>
      </c>
      <c r="L1210" s="12">
        <f>Ventas[[#This Row],[Unit Cost]]*Ventas[[#This Row],[Quantity]]</f>
        <v>338.8</v>
      </c>
      <c r="M1210" s="14">
        <f>Ventas[[#This Row],[Ingresos]]-Ventas[[#This Row],[Costes]]</f>
        <v>101.19999999999999</v>
      </c>
      <c r="N1210" s="14" t="str">
        <f>_xlfn.XLOOKUP(Ventas[[#This Row],[Ship Country]],[1]!Countries[Ship Country],[1]!Countries[Area],"No registrado")</f>
        <v>Nord America</v>
      </c>
      <c r="O1210" s="14" t="str">
        <f>_xlfn.XLOOKUP(Ventas[[#This Row],[Ship Country]],[1]!Countries[Ship Country],[1]!Countries[Continent],"No existe")</f>
        <v>America</v>
      </c>
      <c r="P1210" s="15" t="str">
        <f>_xlfn.XLOOKUP(Ventas[[#This Row],[Category]],[2]!ProdManager[Category],[2]!ProdManager[Prod_Manager])</f>
        <v>Peter Stone</v>
      </c>
      <c r="Q1210" s="15">
        <f>YEAR(Ventas[[#This Row],[Order Date]])</f>
        <v>2015</v>
      </c>
      <c r="R1210" s="15" t="str">
        <f>TEXT(Ventas[[#This Row],[Order Date]],"MMM")</f>
        <v>nov</v>
      </c>
    </row>
    <row r="1211" spans="1:18" x14ac:dyDescent="0.25">
      <c r="A1211" s="6">
        <v>10707</v>
      </c>
      <c r="B1211" s="6" t="s">
        <v>79</v>
      </c>
      <c r="C1211" s="6" t="s">
        <v>43</v>
      </c>
      <c r="D1211" s="6">
        <v>15</v>
      </c>
      <c r="E1211" s="6">
        <v>13.5</v>
      </c>
      <c r="F1211" s="6">
        <v>28</v>
      </c>
      <c r="G1211" s="6" t="s">
        <v>208</v>
      </c>
      <c r="H1211" s="6" t="s">
        <v>209</v>
      </c>
      <c r="I1211" s="6" t="s">
        <v>149</v>
      </c>
      <c r="J1211" s="7">
        <v>42324</v>
      </c>
      <c r="K1211" s="12">
        <f>Ventas[[#This Row],[Unit Price]]*Ventas[[#This Row],[Quantity]]</f>
        <v>420</v>
      </c>
      <c r="L1211" s="12">
        <f>Ventas[[#This Row],[Unit Cost]]*Ventas[[#This Row],[Quantity]]</f>
        <v>378</v>
      </c>
      <c r="M1211" s="14">
        <f>Ventas[[#This Row],[Ingresos]]-Ventas[[#This Row],[Costes]]</f>
        <v>42</v>
      </c>
      <c r="N1211" s="14" t="str">
        <f>_xlfn.XLOOKUP(Ventas[[#This Row],[Ship Country]],[1]!Countries[Ship Country],[1]!Countries[Area],"No registrado")</f>
        <v>Nord Europe</v>
      </c>
      <c r="O1211" s="14" t="str">
        <f>_xlfn.XLOOKUP(Ventas[[#This Row],[Ship Country]],[1]!Countries[Ship Country],[1]!Countries[Continent],"No existe")</f>
        <v>Europe</v>
      </c>
      <c r="P1211" s="15" t="str">
        <f>_xlfn.XLOOKUP(Ventas[[#This Row],[Category]],[2]!ProdManager[Category],[2]!ProdManager[Prod_Manager])</f>
        <v>John Matter</v>
      </c>
      <c r="Q1211" s="15">
        <f>YEAR(Ventas[[#This Row],[Order Date]])</f>
        <v>2015</v>
      </c>
      <c r="R1211" s="15" t="str">
        <f>TEXT(Ventas[[#This Row],[Order Date]],"MMM")</f>
        <v>nov</v>
      </c>
    </row>
    <row r="1212" spans="1:18" x14ac:dyDescent="0.25">
      <c r="A1212" s="4">
        <v>10707</v>
      </c>
      <c r="B1212" s="4" t="s">
        <v>45</v>
      </c>
      <c r="C1212" s="4" t="s">
        <v>46</v>
      </c>
      <c r="D1212" s="4">
        <v>24</v>
      </c>
      <c r="E1212" s="4">
        <v>18.96</v>
      </c>
      <c r="F1212" s="4">
        <v>21</v>
      </c>
      <c r="G1212" s="4" t="s">
        <v>208</v>
      </c>
      <c r="H1212" s="4" t="s">
        <v>209</v>
      </c>
      <c r="I1212" s="4" t="s">
        <v>149</v>
      </c>
      <c r="J1212" s="5">
        <v>42324</v>
      </c>
      <c r="K1212" s="12">
        <f>Ventas[[#This Row],[Unit Price]]*Ventas[[#This Row],[Quantity]]</f>
        <v>504</v>
      </c>
      <c r="L1212" s="12">
        <f>Ventas[[#This Row],[Unit Cost]]*Ventas[[#This Row],[Quantity]]</f>
        <v>398.16</v>
      </c>
      <c r="M1212" s="14">
        <f>Ventas[[#This Row],[Ingresos]]-Ventas[[#This Row],[Costes]]</f>
        <v>105.83999999999997</v>
      </c>
      <c r="N1212" s="14" t="str">
        <f>_xlfn.XLOOKUP(Ventas[[#This Row],[Ship Country]],[1]!Countries[Ship Country],[1]!Countries[Area],"No registrado")</f>
        <v>Nord Europe</v>
      </c>
      <c r="O1212" s="14" t="str">
        <f>_xlfn.XLOOKUP(Ventas[[#This Row],[Ship Country]],[1]!Countries[Ship Country],[1]!Countries[Continent],"No existe")</f>
        <v>Europe</v>
      </c>
      <c r="P1212" s="15" t="str">
        <f>_xlfn.XLOOKUP(Ventas[[#This Row],[Category]],[2]!ProdManager[Category],[2]!ProdManager[Prod_Manager])</f>
        <v>John Matter</v>
      </c>
      <c r="Q1212" s="15">
        <f>YEAR(Ventas[[#This Row],[Order Date]])</f>
        <v>2015</v>
      </c>
      <c r="R1212" s="15" t="str">
        <f>TEXT(Ventas[[#This Row],[Order Date]],"MMM")</f>
        <v>nov</v>
      </c>
    </row>
    <row r="1213" spans="1:18" x14ac:dyDescent="0.25">
      <c r="A1213" s="6">
        <v>10707</v>
      </c>
      <c r="B1213" s="6" t="s">
        <v>33</v>
      </c>
      <c r="C1213" s="6" t="s">
        <v>10</v>
      </c>
      <c r="D1213" s="6">
        <v>19.5</v>
      </c>
      <c r="E1213" s="6">
        <v>16.38</v>
      </c>
      <c r="F1213" s="6">
        <v>40</v>
      </c>
      <c r="G1213" s="6" t="s">
        <v>208</v>
      </c>
      <c r="H1213" s="6" t="s">
        <v>209</v>
      </c>
      <c r="I1213" s="6" t="s">
        <v>149</v>
      </c>
      <c r="J1213" s="7">
        <v>42324</v>
      </c>
      <c r="K1213" s="12">
        <f>Ventas[[#This Row],[Unit Price]]*Ventas[[#This Row],[Quantity]]</f>
        <v>780</v>
      </c>
      <c r="L1213" s="12">
        <f>Ventas[[#This Row],[Unit Cost]]*Ventas[[#This Row],[Quantity]]</f>
        <v>655.19999999999993</v>
      </c>
      <c r="M1213" s="14">
        <f>Ventas[[#This Row],[Ingresos]]-Ventas[[#This Row],[Costes]]</f>
        <v>124.80000000000007</v>
      </c>
      <c r="N1213" s="14" t="str">
        <f>_xlfn.XLOOKUP(Ventas[[#This Row],[Ship Country]],[1]!Countries[Ship Country],[1]!Countries[Area],"No registrado")</f>
        <v>Nord Europe</v>
      </c>
      <c r="O1213" s="14" t="str">
        <f>_xlfn.XLOOKUP(Ventas[[#This Row],[Ship Country]],[1]!Countries[Ship Country],[1]!Countries[Continent],"No existe")</f>
        <v>Europe</v>
      </c>
      <c r="P1213" s="15" t="str">
        <f>_xlfn.XLOOKUP(Ventas[[#This Row],[Category]],[2]!ProdManager[Category],[2]!ProdManager[Prod_Manager])</f>
        <v>Marc Caine</v>
      </c>
      <c r="Q1213" s="15">
        <f>YEAR(Ventas[[#This Row],[Order Date]])</f>
        <v>2015</v>
      </c>
      <c r="R1213" s="15" t="str">
        <f>TEXT(Ventas[[#This Row],[Order Date]],"MMM")</f>
        <v>nov</v>
      </c>
    </row>
    <row r="1214" spans="1:18" x14ac:dyDescent="0.25">
      <c r="A1214" s="4">
        <v>10708</v>
      </c>
      <c r="B1214" s="4" t="s">
        <v>69</v>
      </c>
      <c r="C1214" s="4" t="s">
        <v>24</v>
      </c>
      <c r="D1214" s="4">
        <v>21.35</v>
      </c>
      <c r="E1214" s="4">
        <v>15.372</v>
      </c>
      <c r="F1214" s="4">
        <v>4</v>
      </c>
      <c r="G1214" s="4" t="s">
        <v>171</v>
      </c>
      <c r="H1214" s="4" t="s">
        <v>167</v>
      </c>
      <c r="I1214" s="4" t="s">
        <v>84</v>
      </c>
      <c r="J1214" s="5">
        <v>42325</v>
      </c>
      <c r="K1214" s="12">
        <f>Ventas[[#This Row],[Unit Price]]*Ventas[[#This Row],[Quantity]]</f>
        <v>85.4</v>
      </c>
      <c r="L1214" s="12">
        <f>Ventas[[#This Row],[Unit Cost]]*Ventas[[#This Row],[Quantity]]</f>
        <v>61.488</v>
      </c>
      <c r="M1214" s="14">
        <f>Ventas[[#This Row],[Ingresos]]-Ventas[[#This Row],[Costes]]</f>
        <v>23.912000000000006</v>
      </c>
      <c r="N1214" s="14" t="str">
        <f>_xlfn.XLOOKUP(Ventas[[#This Row],[Ship Country]],[1]!Countries[Ship Country],[1]!Countries[Area],"No registrado")</f>
        <v>Nord America</v>
      </c>
      <c r="O1214" s="14" t="str">
        <f>_xlfn.XLOOKUP(Ventas[[#This Row],[Ship Country]],[1]!Countries[Ship Country],[1]!Countries[Continent],"No existe")</f>
        <v>America</v>
      </c>
      <c r="P1214" s="15" t="str">
        <f>_xlfn.XLOOKUP(Ventas[[#This Row],[Category]],[2]!ProdManager[Category],[2]!ProdManager[Prod_Manager])</f>
        <v>Lydia Sinn</v>
      </c>
      <c r="Q1214" s="15">
        <f>YEAR(Ventas[[#This Row],[Order Date]])</f>
        <v>2015</v>
      </c>
      <c r="R1214" s="15" t="str">
        <f>TEXT(Ventas[[#This Row],[Order Date]],"MMM")</f>
        <v>nov</v>
      </c>
    </row>
    <row r="1215" spans="1:18" x14ac:dyDescent="0.25">
      <c r="A1215" s="6">
        <v>10708</v>
      </c>
      <c r="B1215" s="6" t="s">
        <v>57</v>
      </c>
      <c r="C1215" s="6" t="s">
        <v>29</v>
      </c>
      <c r="D1215" s="6">
        <v>19</v>
      </c>
      <c r="E1215" s="6">
        <v>15.580000000000002</v>
      </c>
      <c r="F1215" s="6">
        <v>5</v>
      </c>
      <c r="G1215" s="6" t="s">
        <v>171</v>
      </c>
      <c r="H1215" s="6" t="s">
        <v>167</v>
      </c>
      <c r="I1215" s="6" t="s">
        <v>84</v>
      </c>
      <c r="J1215" s="7">
        <v>42325</v>
      </c>
      <c r="K1215" s="12">
        <f>Ventas[[#This Row],[Unit Price]]*Ventas[[#This Row],[Quantity]]</f>
        <v>95</v>
      </c>
      <c r="L1215" s="12">
        <f>Ventas[[#This Row],[Unit Cost]]*Ventas[[#This Row],[Quantity]]</f>
        <v>77.900000000000006</v>
      </c>
      <c r="M1215" s="14">
        <f>Ventas[[#This Row],[Ingresos]]-Ventas[[#This Row],[Costes]]</f>
        <v>17.099999999999994</v>
      </c>
      <c r="N1215" s="14" t="str">
        <f>_xlfn.XLOOKUP(Ventas[[#This Row],[Ship Country]],[1]!Countries[Ship Country],[1]!Countries[Area],"No registrado")</f>
        <v>Nord America</v>
      </c>
      <c r="O1215" s="14" t="str">
        <f>_xlfn.XLOOKUP(Ventas[[#This Row],[Ship Country]],[1]!Countries[Ship Country],[1]!Countries[Continent],"No existe")</f>
        <v>America</v>
      </c>
      <c r="P1215" s="15" t="str">
        <f>_xlfn.XLOOKUP(Ventas[[#This Row],[Category]],[2]!ProdManager[Category],[2]!ProdManager[Prod_Manager])</f>
        <v>Peter Stone</v>
      </c>
      <c r="Q1215" s="15">
        <f>YEAR(Ventas[[#This Row],[Order Date]])</f>
        <v>2015</v>
      </c>
      <c r="R1215" s="15" t="str">
        <f>TEXT(Ventas[[#This Row],[Order Date]],"MMM")</f>
        <v>nov</v>
      </c>
    </row>
    <row r="1216" spans="1:18" x14ac:dyDescent="0.25">
      <c r="A1216" s="4">
        <v>10709</v>
      </c>
      <c r="B1216" s="4" t="s">
        <v>201</v>
      </c>
      <c r="C1216" s="4" t="s">
        <v>24</v>
      </c>
      <c r="D1216" s="4">
        <v>40</v>
      </c>
      <c r="E1216" s="4">
        <v>34</v>
      </c>
      <c r="F1216" s="4">
        <v>40</v>
      </c>
      <c r="G1216" s="4" t="s">
        <v>243</v>
      </c>
      <c r="H1216" s="4" t="s">
        <v>244</v>
      </c>
      <c r="I1216" s="4" t="s">
        <v>27</v>
      </c>
      <c r="J1216" s="5">
        <v>42325</v>
      </c>
      <c r="K1216" s="12">
        <f>Ventas[[#This Row],[Unit Price]]*Ventas[[#This Row],[Quantity]]</f>
        <v>1600</v>
      </c>
      <c r="L1216" s="12">
        <f>Ventas[[#This Row],[Unit Cost]]*Ventas[[#This Row],[Quantity]]</f>
        <v>1360</v>
      </c>
      <c r="M1216" s="14">
        <f>Ventas[[#This Row],[Ingresos]]-Ventas[[#This Row],[Costes]]</f>
        <v>240</v>
      </c>
      <c r="N1216" s="14" t="str">
        <f>_xlfn.XLOOKUP(Ventas[[#This Row],[Ship Country]],[1]!Countries[Ship Country],[1]!Countries[Area],"No registrado")</f>
        <v>Sud America</v>
      </c>
      <c r="O1216" s="14" t="str">
        <f>_xlfn.XLOOKUP(Ventas[[#This Row],[Ship Country]],[1]!Countries[Ship Country],[1]!Countries[Continent],"No existe")</f>
        <v>America</v>
      </c>
      <c r="P1216" s="15" t="str">
        <f>_xlfn.XLOOKUP(Ventas[[#This Row],[Category]],[2]!ProdManager[Category],[2]!ProdManager[Prod_Manager])</f>
        <v>Lydia Sinn</v>
      </c>
      <c r="Q1216" s="15">
        <f>YEAR(Ventas[[#This Row],[Order Date]])</f>
        <v>2015</v>
      </c>
      <c r="R1216" s="15" t="str">
        <f>TEXT(Ventas[[#This Row],[Order Date]],"MMM")</f>
        <v>nov</v>
      </c>
    </row>
    <row r="1217" spans="1:18" x14ac:dyDescent="0.25">
      <c r="A1217" s="6">
        <v>10709</v>
      </c>
      <c r="B1217" s="6" t="s">
        <v>22</v>
      </c>
      <c r="C1217" s="6" t="s">
        <v>18</v>
      </c>
      <c r="D1217" s="6">
        <v>53</v>
      </c>
      <c r="E1217" s="6">
        <v>42.93</v>
      </c>
      <c r="F1217" s="6">
        <v>28</v>
      </c>
      <c r="G1217" s="6" t="s">
        <v>243</v>
      </c>
      <c r="H1217" s="6" t="s">
        <v>244</v>
      </c>
      <c r="I1217" s="6" t="s">
        <v>27</v>
      </c>
      <c r="J1217" s="7">
        <v>42325</v>
      </c>
      <c r="K1217" s="12">
        <f>Ventas[[#This Row],[Unit Price]]*Ventas[[#This Row],[Quantity]]</f>
        <v>1484</v>
      </c>
      <c r="L1217" s="12">
        <f>Ventas[[#This Row],[Unit Cost]]*Ventas[[#This Row],[Quantity]]</f>
        <v>1202.04</v>
      </c>
      <c r="M1217" s="14">
        <f>Ventas[[#This Row],[Ingresos]]-Ventas[[#This Row],[Costes]]</f>
        <v>281.96000000000004</v>
      </c>
      <c r="N1217" s="14" t="str">
        <f>_xlfn.XLOOKUP(Ventas[[#This Row],[Ship Country]],[1]!Countries[Ship Country],[1]!Countries[Area],"No registrado")</f>
        <v>Sud America</v>
      </c>
      <c r="O1217" s="14" t="str">
        <f>_xlfn.XLOOKUP(Ventas[[#This Row],[Ship Country]],[1]!Countries[Ship Country],[1]!Countries[Continent],"No existe")</f>
        <v>America</v>
      </c>
      <c r="P1217" s="15" t="str">
        <f>_xlfn.XLOOKUP(Ventas[[#This Row],[Category]],[2]!ProdManager[Category],[2]!ProdManager[Prod_Manager])</f>
        <v>Marc Caine</v>
      </c>
      <c r="Q1217" s="15">
        <f>YEAR(Ventas[[#This Row],[Order Date]])</f>
        <v>2015</v>
      </c>
      <c r="R1217" s="15" t="str">
        <f>TEXT(Ventas[[#This Row],[Order Date]],"MMM")</f>
        <v>nov</v>
      </c>
    </row>
    <row r="1218" spans="1:18" x14ac:dyDescent="0.25">
      <c r="A1218" s="4">
        <v>10709</v>
      </c>
      <c r="B1218" s="4" t="s">
        <v>40</v>
      </c>
      <c r="C1218" s="4" t="s">
        <v>15</v>
      </c>
      <c r="D1218" s="4">
        <v>34</v>
      </c>
      <c r="E1218" s="4">
        <v>28.9</v>
      </c>
      <c r="F1218" s="4">
        <v>10</v>
      </c>
      <c r="G1218" s="4" t="s">
        <v>243</v>
      </c>
      <c r="H1218" s="4" t="s">
        <v>244</v>
      </c>
      <c r="I1218" s="4" t="s">
        <v>27</v>
      </c>
      <c r="J1218" s="5">
        <v>42325</v>
      </c>
      <c r="K1218" s="12">
        <f>Ventas[[#This Row],[Unit Price]]*Ventas[[#This Row],[Quantity]]</f>
        <v>340</v>
      </c>
      <c r="L1218" s="12">
        <f>Ventas[[#This Row],[Unit Cost]]*Ventas[[#This Row],[Quantity]]</f>
        <v>289</v>
      </c>
      <c r="M1218" s="14">
        <f>Ventas[[#This Row],[Ingresos]]-Ventas[[#This Row],[Costes]]</f>
        <v>51</v>
      </c>
      <c r="N1218" s="14" t="str">
        <f>_xlfn.XLOOKUP(Ventas[[#This Row],[Ship Country]],[1]!Countries[Ship Country],[1]!Countries[Area],"No registrado")</f>
        <v>Sud America</v>
      </c>
      <c r="O1218" s="14" t="str">
        <f>_xlfn.XLOOKUP(Ventas[[#This Row],[Ship Country]],[1]!Countries[Ship Country],[1]!Countries[Continent],"No existe")</f>
        <v>America</v>
      </c>
      <c r="P1218" s="15" t="str">
        <f>_xlfn.XLOOKUP(Ventas[[#This Row],[Category]],[2]!ProdManager[Category],[2]!ProdManager[Prod_Manager])</f>
        <v>Peter Stone</v>
      </c>
      <c r="Q1218" s="15">
        <f>YEAR(Ventas[[#This Row],[Order Date]])</f>
        <v>2015</v>
      </c>
      <c r="R1218" s="15" t="str">
        <f>TEXT(Ventas[[#This Row],[Order Date]],"MMM")</f>
        <v>nov</v>
      </c>
    </row>
    <row r="1219" spans="1:18" x14ac:dyDescent="0.25">
      <c r="A1219" s="6">
        <v>10710</v>
      </c>
      <c r="B1219" s="6" t="s">
        <v>130</v>
      </c>
      <c r="C1219" s="6" t="s">
        <v>35</v>
      </c>
      <c r="D1219" s="6">
        <v>9.1999999999999993</v>
      </c>
      <c r="E1219" s="6">
        <v>5.9799999999999995</v>
      </c>
      <c r="F1219" s="6">
        <v>5</v>
      </c>
      <c r="G1219" s="6" t="s">
        <v>241</v>
      </c>
      <c r="H1219" s="6" t="s">
        <v>242</v>
      </c>
      <c r="I1219" s="6" t="s">
        <v>116</v>
      </c>
      <c r="J1219" s="7">
        <v>42328</v>
      </c>
      <c r="K1219" s="12">
        <f>Ventas[[#This Row],[Unit Price]]*Ventas[[#This Row],[Quantity]]</f>
        <v>46</v>
      </c>
      <c r="L1219" s="12">
        <f>Ventas[[#This Row],[Unit Cost]]*Ventas[[#This Row],[Quantity]]</f>
        <v>29.9</v>
      </c>
      <c r="M1219" s="14">
        <f>Ventas[[#This Row],[Ingresos]]-Ventas[[#This Row],[Costes]]</f>
        <v>16.100000000000001</v>
      </c>
      <c r="N1219" s="14" t="str">
        <f>_xlfn.XLOOKUP(Ventas[[#This Row],[Ship Country]],[1]!Countries[Ship Country],[1]!Countries[Area],"No registrado")</f>
        <v>Sud Europe</v>
      </c>
      <c r="O1219" s="14" t="str">
        <f>_xlfn.XLOOKUP(Ventas[[#This Row],[Ship Country]],[1]!Countries[Ship Country],[1]!Countries[Continent],"No existe")</f>
        <v>Europe</v>
      </c>
      <c r="P1219" s="15" t="str">
        <f>_xlfn.XLOOKUP(Ventas[[#This Row],[Category]],[2]!ProdManager[Category],[2]!ProdManager[Prod_Manager])</f>
        <v>Lydia Sinn</v>
      </c>
      <c r="Q1219" s="15">
        <f>YEAR(Ventas[[#This Row],[Order Date]])</f>
        <v>2015</v>
      </c>
      <c r="R1219" s="15" t="str">
        <f>TEXT(Ventas[[#This Row],[Order Date]],"MMM")</f>
        <v>nov</v>
      </c>
    </row>
    <row r="1220" spans="1:18" x14ac:dyDescent="0.25">
      <c r="A1220" s="4">
        <v>10710</v>
      </c>
      <c r="B1220" s="4" t="s">
        <v>195</v>
      </c>
      <c r="C1220" s="4" t="s">
        <v>35</v>
      </c>
      <c r="D1220" s="4">
        <v>9.5</v>
      </c>
      <c r="E1220" s="4">
        <v>6.5549999999999997</v>
      </c>
      <c r="F1220" s="4">
        <v>5</v>
      </c>
      <c r="G1220" s="4" t="s">
        <v>241</v>
      </c>
      <c r="H1220" s="4" t="s">
        <v>242</v>
      </c>
      <c r="I1220" s="4" t="s">
        <v>116</v>
      </c>
      <c r="J1220" s="5">
        <v>42328</v>
      </c>
      <c r="K1220" s="12">
        <f>Ventas[[#This Row],[Unit Price]]*Ventas[[#This Row],[Quantity]]</f>
        <v>47.5</v>
      </c>
      <c r="L1220" s="12">
        <f>Ventas[[#This Row],[Unit Cost]]*Ventas[[#This Row],[Quantity]]</f>
        <v>32.774999999999999</v>
      </c>
      <c r="M1220" s="14">
        <f>Ventas[[#This Row],[Ingresos]]-Ventas[[#This Row],[Costes]]</f>
        <v>14.725000000000001</v>
      </c>
      <c r="N1220" s="14" t="str">
        <f>_xlfn.XLOOKUP(Ventas[[#This Row],[Ship Country]],[1]!Countries[Ship Country],[1]!Countries[Area],"No registrado")</f>
        <v>Sud Europe</v>
      </c>
      <c r="O1220" s="14" t="str">
        <f>_xlfn.XLOOKUP(Ventas[[#This Row],[Ship Country]],[1]!Countries[Ship Country],[1]!Countries[Continent],"No existe")</f>
        <v>Europe</v>
      </c>
      <c r="P1220" s="15" t="str">
        <f>_xlfn.XLOOKUP(Ventas[[#This Row],[Category]],[2]!ProdManager[Category],[2]!ProdManager[Prod_Manager])</f>
        <v>Lydia Sinn</v>
      </c>
      <c r="Q1220" s="15">
        <f>YEAR(Ventas[[#This Row],[Order Date]])</f>
        <v>2015</v>
      </c>
      <c r="R1220" s="15" t="str">
        <f>TEXT(Ventas[[#This Row],[Order Date]],"MMM")</f>
        <v>nov</v>
      </c>
    </row>
    <row r="1221" spans="1:18" x14ac:dyDescent="0.25">
      <c r="A1221" s="6">
        <v>10711</v>
      </c>
      <c r="B1221" s="6" t="s">
        <v>28</v>
      </c>
      <c r="C1221" s="6" t="s">
        <v>29</v>
      </c>
      <c r="D1221" s="6">
        <v>9.65</v>
      </c>
      <c r="E1221" s="6">
        <v>7.6235000000000008</v>
      </c>
      <c r="F1221" s="6">
        <v>42</v>
      </c>
      <c r="G1221" s="6" t="s">
        <v>182</v>
      </c>
      <c r="H1221" s="6" t="s">
        <v>183</v>
      </c>
      <c r="I1221" s="6" t="s">
        <v>84</v>
      </c>
      <c r="J1221" s="7">
        <v>42329</v>
      </c>
      <c r="K1221" s="12">
        <f>Ventas[[#This Row],[Unit Price]]*Ventas[[#This Row],[Quantity]]</f>
        <v>405.3</v>
      </c>
      <c r="L1221" s="12">
        <f>Ventas[[#This Row],[Unit Cost]]*Ventas[[#This Row],[Quantity]]</f>
        <v>320.18700000000001</v>
      </c>
      <c r="M1221" s="14">
        <f>Ventas[[#This Row],[Ingresos]]-Ventas[[#This Row],[Costes]]</f>
        <v>85.113</v>
      </c>
      <c r="N1221" s="14" t="str">
        <f>_xlfn.XLOOKUP(Ventas[[#This Row],[Ship Country]],[1]!Countries[Ship Country],[1]!Countries[Area],"No registrado")</f>
        <v>Nord America</v>
      </c>
      <c r="O1221" s="14" t="str">
        <f>_xlfn.XLOOKUP(Ventas[[#This Row],[Ship Country]],[1]!Countries[Ship Country],[1]!Countries[Continent],"No existe")</f>
        <v>America</v>
      </c>
      <c r="P1221" s="15" t="str">
        <f>_xlfn.XLOOKUP(Ventas[[#This Row],[Category]],[2]!ProdManager[Category],[2]!ProdManager[Prod_Manager])</f>
        <v>Peter Stone</v>
      </c>
      <c r="Q1221" s="15">
        <f>YEAR(Ventas[[#This Row],[Order Date]])</f>
        <v>2015</v>
      </c>
      <c r="R1221" s="15" t="str">
        <f>TEXT(Ventas[[#This Row],[Order Date]],"MMM")</f>
        <v>nov</v>
      </c>
    </row>
    <row r="1222" spans="1:18" x14ac:dyDescent="0.25">
      <c r="A1222" s="4">
        <v>10711</v>
      </c>
      <c r="B1222" s="4" t="s">
        <v>58</v>
      </c>
      <c r="C1222" s="4" t="s">
        <v>46</v>
      </c>
      <c r="D1222" s="4">
        <v>32.799999999999997</v>
      </c>
      <c r="E1222" s="4">
        <v>26.896000000000001</v>
      </c>
      <c r="F1222" s="4">
        <v>120</v>
      </c>
      <c r="G1222" s="4" t="s">
        <v>182</v>
      </c>
      <c r="H1222" s="4" t="s">
        <v>183</v>
      </c>
      <c r="I1222" s="4" t="s">
        <v>84</v>
      </c>
      <c r="J1222" s="5">
        <v>42329</v>
      </c>
      <c r="K1222" s="12">
        <f>Ventas[[#This Row],[Unit Price]]*Ventas[[#This Row],[Quantity]]</f>
        <v>3935.9999999999995</v>
      </c>
      <c r="L1222" s="12">
        <f>Ventas[[#This Row],[Unit Cost]]*Ventas[[#This Row],[Quantity]]</f>
        <v>3227.52</v>
      </c>
      <c r="M1222" s="14">
        <f>Ventas[[#This Row],[Ingresos]]-Ventas[[#This Row],[Costes]]</f>
        <v>708.47999999999956</v>
      </c>
      <c r="N1222" s="14" t="str">
        <f>_xlfn.XLOOKUP(Ventas[[#This Row],[Ship Country]],[1]!Countries[Ship Country],[1]!Countries[Area],"No registrado")</f>
        <v>Nord America</v>
      </c>
      <c r="O1222" s="14" t="str">
        <f>_xlfn.XLOOKUP(Ventas[[#This Row],[Ship Country]],[1]!Countries[Ship Country],[1]!Countries[Continent],"No existe")</f>
        <v>America</v>
      </c>
      <c r="P1222" s="15" t="str">
        <f>_xlfn.XLOOKUP(Ventas[[#This Row],[Category]],[2]!ProdManager[Category],[2]!ProdManager[Prod_Manager])</f>
        <v>John Matter</v>
      </c>
      <c r="Q1222" s="15">
        <f>YEAR(Ventas[[#This Row],[Order Date]])</f>
        <v>2015</v>
      </c>
      <c r="R1222" s="15" t="str">
        <f>TEXT(Ventas[[#This Row],[Order Date]],"MMM")</f>
        <v>nov</v>
      </c>
    </row>
    <row r="1223" spans="1:18" x14ac:dyDescent="0.25">
      <c r="A1223" s="6">
        <v>10711</v>
      </c>
      <c r="B1223" s="6" t="s">
        <v>130</v>
      </c>
      <c r="C1223" s="6" t="s">
        <v>35</v>
      </c>
      <c r="D1223" s="6">
        <v>9.1999999999999993</v>
      </c>
      <c r="E1223" s="6">
        <v>6.2559999999999993</v>
      </c>
      <c r="F1223" s="6">
        <v>12</v>
      </c>
      <c r="G1223" s="6" t="s">
        <v>182</v>
      </c>
      <c r="H1223" s="6" t="s">
        <v>183</v>
      </c>
      <c r="I1223" s="6" t="s">
        <v>84</v>
      </c>
      <c r="J1223" s="7">
        <v>42329</v>
      </c>
      <c r="K1223" s="12">
        <f>Ventas[[#This Row],[Unit Price]]*Ventas[[#This Row],[Quantity]]</f>
        <v>110.39999999999999</v>
      </c>
      <c r="L1223" s="12">
        <f>Ventas[[#This Row],[Unit Cost]]*Ventas[[#This Row],[Quantity]]</f>
        <v>75.071999999999989</v>
      </c>
      <c r="M1223" s="14">
        <f>Ventas[[#This Row],[Ingresos]]-Ventas[[#This Row],[Costes]]</f>
        <v>35.328000000000003</v>
      </c>
      <c r="N1223" s="14" t="str">
        <f>_xlfn.XLOOKUP(Ventas[[#This Row],[Ship Country]],[1]!Countries[Ship Country],[1]!Countries[Area],"No registrado")</f>
        <v>Nord America</v>
      </c>
      <c r="O1223" s="14" t="str">
        <f>_xlfn.XLOOKUP(Ventas[[#This Row],[Ship Country]],[1]!Countries[Ship Country],[1]!Countries[Continent],"No existe")</f>
        <v>America</v>
      </c>
      <c r="P1223" s="15" t="str">
        <f>_xlfn.XLOOKUP(Ventas[[#This Row],[Category]],[2]!ProdManager[Category],[2]!ProdManager[Prod_Manager])</f>
        <v>Lydia Sinn</v>
      </c>
      <c r="Q1223" s="15">
        <f>YEAR(Ventas[[#This Row],[Order Date]])</f>
        <v>2015</v>
      </c>
      <c r="R1223" s="15" t="str">
        <f>TEXT(Ventas[[#This Row],[Order Date]],"MMM")</f>
        <v>nov</v>
      </c>
    </row>
    <row r="1224" spans="1:18" x14ac:dyDescent="0.25">
      <c r="A1224" s="4">
        <v>10712</v>
      </c>
      <c r="B1224" s="4" t="s">
        <v>86</v>
      </c>
      <c r="C1224" s="4" t="s">
        <v>10</v>
      </c>
      <c r="D1224" s="4">
        <v>38</v>
      </c>
      <c r="E1224" s="4">
        <v>28.5</v>
      </c>
      <c r="F1224" s="4">
        <v>30</v>
      </c>
      <c r="G1224" s="4" t="s">
        <v>156</v>
      </c>
      <c r="H1224" s="4" t="s">
        <v>157</v>
      </c>
      <c r="I1224" s="4" t="s">
        <v>158</v>
      </c>
      <c r="J1224" s="5">
        <v>42329</v>
      </c>
      <c r="K1224" s="12">
        <f>Ventas[[#This Row],[Unit Price]]*Ventas[[#This Row],[Quantity]]</f>
        <v>1140</v>
      </c>
      <c r="L1224" s="12">
        <f>Ventas[[#This Row],[Unit Cost]]*Ventas[[#This Row],[Quantity]]</f>
        <v>855</v>
      </c>
      <c r="M1224" s="14">
        <f>Ventas[[#This Row],[Ingresos]]-Ventas[[#This Row],[Costes]]</f>
        <v>285</v>
      </c>
      <c r="N1224" s="14" t="str">
        <f>_xlfn.XLOOKUP(Ventas[[#This Row],[Ship Country]],[1]!Countries[Ship Country],[1]!Countries[Area],"No registrado")</f>
        <v>Nord Europe</v>
      </c>
      <c r="O1224" s="14" t="str">
        <f>_xlfn.XLOOKUP(Ventas[[#This Row],[Ship Country]],[1]!Countries[Ship Country],[1]!Countries[Continent],"No existe")</f>
        <v>Europe</v>
      </c>
      <c r="P1224" s="15" t="str">
        <f>_xlfn.XLOOKUP(Ventas[[#This Row],[Category]],[2]!ProdManager[Category],[2]!ProdManager[Prod_Manager])</f>
        <v>Marc Caine</v>
      </c>
      <c r="Q1224" s="15">
        <f>YEAR(Ventas[[#This Row],[Order Date]])</f>
        <v>2015</v>
      </c>
      <c r="R1224" s="15" t="str">
        <f>TEXT(Ventas[[#This Row],[Order Date]],"MMM")</f>
        <v>nov</v>
      </c>
    </row>
    <row r="1225" spans="1:18" x14ac:dyDescent="0.25">
      <c r="A1225" s="6">
        <v>10712</v>
      </c>
      <c r="B1225" s="6" t="s">
        <v>58</v>
      </c>
      <c r="C1225" s="6" t="s">
        <v>46</v>
      </c>
      <c r="D1225" s="6">
        <v>32.799999999999997</v>
      </c>
      <c r="E1225" s="6">
        <v>26.24</v>
      </c>
      <c r="F1225" s="6">
        <v>3</v>
      </c>
      <c r="G1225" s="6" t="s">
        <v>156</v>
      </c>
      <c r="H1225" s="6" t="s">
        <v>157</v>
      </c>
      <c r="I1225" s="6" t="s">
        <v>158</v>
      </c>
      <c r="J1225" s="7">
        <v>42329</v>
      </c>
      <c r="K1225" s="12">
        <f>Ventas[[#This Row],[Unit Price]]*Ventas[[#This Row],[Quantity]]</f>
        <v>98.399999999999991</v>
      </c>
      <c r="L1225" s="12">
        <f>Ventas[[#This Row],[Unit Cost]]*Ventas[[#This Row],[Quantity]]</f>
        <v>78.72</v>
      </c>
      <c r="M1225" s="14">
        <f>Ventas[[#This Row],[Ingresos]]-Ventas[[#This Row],[Costes]]</f>
        <v>19.679999999999993</v>
      </c>
      <c r="N1225" s="14" t="str">
        <f>_xlfn.XLOOKUP(Ventas[[#This Row],[Ship Country]],[1]!Countries[Ship Country],[1]!Countries[Area],"No registrado")</f>
        <v>Nord Europe</v>
      </c>
      <c r="O1225" s="14" t="str">
        <f>_xlfn.XLOOKUP(Ventas[[#This Row],[Ship Country]],[1]!Countries[Ship Country],[1]!Countries[Continent],"No existe")</f>
        <v>Europe</v>
      </c>
      <c r="P1225" s="15" t="str">
        <f>_xlfn.XLOOKUP(Ventas[[#This Row],[Category]],[2]!ProdManager[Category],[2]!ProdManager[Prod_Manager])</f>
        <v>John Matter</v>
      </c>
      <c r="Q1225" s="15">
        <f>YEAR(Ventas[[#This Row],[Order Date]])</f>
        <v>2015</v>
      </c>
      <c r="R1225" s="15" t="str">
        <f>TEXT(Ventas[[#This Row],[Order Date]],"MMM")</f>
        <v>nov</v>
      </c>
    </row>
    <row r="1226" spans="1:18" x14ac:dyDescent="0.25">
      <c r="A1226" s="4">
        <v>10713</v>
      </c>
      <c r="B1226" s="4" t="s">
        <v>112</v>
      </c>
      <c r="C1226" s="4" t="s">
        <v>29</v>
      </c>
      <c r="D1226" s="4">
        <v>31</v>
      </c>
      <c r="E1226" s="4">
        <v>23.25</v>
      </c>
      <c r="F1226" s="4">
        <v>18</v>
      </c>
      <c r="G1226" s="4" t="s">
        <v>182</v>
      </c>
      <c r="H1226" s="4" t="s">
        <v>183</v>
      </c>
      <c r="I1226" s="4" t="s">
        <v>84</v>
      </c>
      <c r="J1226" s="5">
        <v>42330</v>
      </c>
      <c r="K1226" s="12">
        <f>Ventas[[#This Row],[Unit Price]]*Ventas[[#This Row],[Quantity]]</f>
        <v>558</v>
      </c>
      <c r="L1226" s="12">
        <f>Ventas[[#This Row],[Unit Cost]]*Ventas[[#This Row],[Quantity]]</f>
        <v>418.5</v>
      </c>
      <c r="M1226" s="14">
        <f>Ventas[[#This Row],[Ingresos]]-Ventas[[#This Row],[Costes]]</f>
        <v>139.5</v>
      </c>
      <c r="N1226" s="14" t="str">
        <f>_xlfn.XLOOKUP(Ventas[[#This Row],[Ship Country]],[1]!Countries[Ship Country],[1]!Countries[Area],"No registrado")</f>
        <v>Nord America</v>
      </c>
      <c r="O1226" s="14" t="str">
        <f>_xlfn.XLOOKUP(Ventas[[#This Row],[Ship Country]],[1]!Countries[Ship Country],[1]!Countries[Continent],"No existe")</f>
        <v>America</v>
      </c>
      <c r="P1226" s="15" t="str">
        <f>_xlfn.XLOOKUP(Ventas[[#This Row],[Category]],[2]!ProdManager[Category],[2]!ProdManager[Prod_Manager])</f>
        <v>Peter Stone</v>
      </c>
      <c r="Q1226" s="15">
        <f>YEAR(Ventas[[#This Row],[Order Date]])</f>
        <v>2015</v>
      </c>
      <c r="R1226" s="15" t="str">
        <f>TEXT(Ventas[[#This Row],[Order Date]],"MMM")</f>
        <v>nov</v>
      </c>
    </row>
    <row r="1227" spans="1:18" x14ac:dyDescent="0.25">
      <c r="A1227" s="6">
        <v>10713</v>
      </c>
      <c r="B1227" s="6" t="s">
        <v>189</v>
      </c>
      <c r="C1227" s="6" t="s">
        <v>35</v>
      </c>
      <c r="D1227" s="6">
        <v>31.23</v>
      </c>
      <c r="E1227" s="6">
        <v>21.5487</v>
      </c>
      <c r="F1227" s="6">
        <v>30</v>
      </c>
      <c r="G1227" s="6" t="s">
        <v>182</v>
      </c>
      <c r="H1227" s="6" t="s">
        <v>183</v>
      </c>
      <c r="I1227" s="6" t="s">
        <v>84</v>
      </c>
      <c r="J1227" s="7">
        <v>42330</v>
      </c>
      <c r="K1227" s="12">
        <f>Ventas[[#This Row],[Unit Price]]*Ventas[[#This Row],[Quantity]]</f>
        <v>936.9</v>
      </c>
      <c r="L1227" s="12">
        <f>Ventas[[#This Row],[Unit Cost]]*Ventas[[#This Row],[Quantity]]</f>
        <v>646.46100000000001</v>
      </c>
      <c r="M1227" s="14">
        <f>Ventas[[#This Row],[Ingresos]]-Ventas[[#This Row],[Costes]]</f>
        <v>290.43899999999996</v>
      </c>
      <c r="N1227" s="14" t="str">
        <f>_xlfn.XLOOKUP(Ventas[[#This Row],[Ship Country]],[1]!Countries[Ship Country],[1]!Countries[Area],"No registrado")</f>
        <v>Nord America</v>
      </c>
      <c r="O1227" s="14" t="str">
        <f>_xlfn.XLOOKUP(Ventas[[#This Row],[Ship Country]],[1]!Countries[Ship Country],[1]!Countries[Continent],"No existe")</f>
        <v>America</v>
      </c>
      <c r="P1227" s="15" t="str">
        <f>_xlfn.XLOOKUP(Ventas[[#This Row],[Category]],[2]!ProdManager[Category],[2]!ProdManager[Prod_Manager])</f>
        <v>Lydia Sinn</v>
      </c>
      <c r="Q1227" s="15">
        <f>YEAR(Ventas[[#This Row],[Order Date]])</f>
        <v>2015</v>
      </c>
      <c r="R1227" s="15" t="str">
        <f>TEXT(Ventas[[#This Row],[Order Date]],"MMM")</f>
        <v>nov</v>
      </c>
    </row>
    <row r="1228" spans="1:18" x14ac:dyDescent="0.25">
      <c r="A1228" s="4">
        <v>10713</v>
      </c>
      <c r="B1228" s="4" t="s">
        <v>228</v>
      </c>
      <c r="C1228" s="4" t="s">
        <v>29</v>
      </c>
      <c r="D1228" s="4">
        <v>9.5</v>
      </c>
      <c r="E1228" s="4">
        <v>6.84</v>
      </c>
      <c r="F1228" s="4">
        <v>110</v>
      </c>
      <c r="G1228" s="4" t="s">
        <v>182</v>
      </c>
      <c r="H1228" s="4" t="s">
        <v>183</v>
      </c>
      <c r="I1228" s="4" t="s">
        <v>84</v>
      </c>
      <c r="J1228" s="5">
        <v>42330</v>
      </c>
      <c r="K1228" s="12">
        <f>Ventas[[#This Row],[Unit Price]]*Ventas[[#This Row],[Quantity]]</f>
        <v>1045</v>
      </c>
      <c r="L1228" s="12">
        <f>Ventas[[#This Row],[Unit Cost]]*Ventas[[#This Row],[Quantity]]</f>
        <v>752.4</v>
      </c>
      <c r="M1228" s="14">
        <f>Ventas[[#This Row],[Ingresos]]-Ventas[[#This Row],[Costes]]</f>
        <v>292.60000000000002</v>
      </c>
      <c r="N1228" s="14" t="str">
        <f>_xlfn.XLOOKUP(Ventas[[#This Row],[Ship Country]],[1]!Countries[Ship Country],[1]!Countries[Area],"No registrado")</f>
        <v>Nord America</v>
      </c>
      <c r="O1228" s="14" t="str">
        <f>_xlfn.XLOOKUP(Ventas[[#This Row],[Ship Country]],[1]!Countries[Ship Country],[1]!Countries[Continent],"No existe")</f>
        <v>America</v>
      </c>
      <c r="P1228" s="15" t="str">
        <f>_xlfn.XLOOKUP(Ventas[[#This Row],[Category]],[2]!ProdManager[Category],[2]!ProdManager[Prod_Manager])</f>
        <v>Peter Stone</v>
      </c>
      <c r="Q1228" s="15">
        <f>YEAR(Ventas[[#This Row],[Order Date]])</f>
        <v>2015</v>
      </c>
      <c r="R1228" s="15" t="str">
        <f>TEXT(Ventas[[#This Row],[Order Date]],"MMM")</f>
        <v>nov</v>
      </c>
    </row>
    <row r="1229" spans="1:18" x14ac:dyDescent="0.25">
      <c r="A1229" s="6">
        <v>10713</v>
      </c>
      <c r="B1229" s="6" t="s">
        <v>141</v>
      </c>
      <c r="C1229" s="6" t="s">
        <v>29</v>
      </c>
      <c r="D1229" s="6">
        <v>12</v>
      </c>
      <c r="E1229" s="6">
        <v>8.879999999999999</v>
      </c>
      <c r="F1229" s="6">
        <v>24</v>
      </c>
      <c r="G1229" s="6" t="s">
        <v>182</v>
      </c>
      <c r="H1229" s="6" t="s">
        <v>183</v>
      </c>
      <c r="I1229" s="6" t="s">
        <v>84</v>
      </c>
      <c r="J1229" s="7">
        <v>42330</v>
      </c>
      <c r="K1229" s="12">
        <f>Ventas[[#This Row],[Unit Price]]*Ventas[[#This Row],[Quantity]]</f>
        <v>288</v>
      </c>
      <c r="L1229" s="12">
        <f>Ventas[[#This Row],[Unit Cost]]*Ventas[[#This Row],[Quantity]]</f>
        <v>213.11999999999998</v>
      </c>
      <c r="M1229" s="14">
        <f>Ventas[[#This Row],[Ingresos]]-Ventas[[#This Row],[Costes]]</f>
        <v>74.880000000000024</v>
      </c>
      <c r="N1229" s="14" t="str">
        <f>_xlfn.XLOOKUP(Ventas[[#This Row],[Ship Country]],[1]!Countries[Ship Country],[1]!Countries[Area],"No registrado")</f>
        <v>Nord America</v>
      </c>
      <c r="O1229" s="14" t="str">
        <f>_xlfn.XLOOKUP(Ventas[[#This Row],[Ship Country]],[1]!Countries[Ship Country],[1]!Countries[Continent],"No existe")</f>
        <v>America</v>
      </c>
      <c r="P1229" s="15" t="str">
        <f>_xlfn.XLOOKUP(Ventas[[#This Row],[Category]],[2]!ProdManager[Category],[2]!ProdManager[Prod_Manager])</f>
        <v>Peter Stone</v>
      </c>
      <c r="Q1229" s="15">
        <f>YEAR(Ventas[[#This Row],[Order Date]])</f>
        <v>2015</v>
      </c>
      <c r="R1229" s="15" t="str">
        <f>TEXT(Ventas[[#This Row],[Order Date]],"MMM")</f>
        <v>nov</v>
      </c>
    </row>
    <row r="1230" spans="1:18" x14ac:dyDescent="0.25">
      <c r="A1230" s="4">
        <v>10714</v>
      </c>
      <c r="B1230" s="4" t="s">
        <v>55</v>
      </c>
      <c r="C1230" s="4" t="s">
        <v>43</v>
      </c>
      <c r="D1230" s="4">
        <v>19</v>
      </c>
      <c r="E1230" s="4">
        <v>16.91</v>
      </c>
      <c r="F1230" s="4">
        <v>30</v>
      </c>
      <c r="G1230" s="4" t="s">
        <v>182</v>
      </c>
      <c r="H1230" s="4" t="s">
        <v>183</v>
      </c>
      <c r="I1230" s="4" t="s">
        <v>84</v>
      </c>
      <c r="J1230" s="5">
        <v>42330</v>
      </c>
      <c r="K1230" s="12">
        <f>Ventas[[#This Row],[Unit Price]]*Ventas[[#This Row],[Quantity]]</f>
        <v>570</v>
      </c>
      <c r="L1230" s="12">
        <f>Ventas[[#This Row],[Unit Cost]]*Ventas[[#This Row],[Quantity]]</f>
        <v>507.3</v>
      </c>
      <c r="M1230" s="14">
        <f>Ventas[[#This Row],[Ingresos]]-Ventas[[#This Row],[Costes]]</f>
        <v>62.699999999999989</v>
      </c>
      <c r="N1230" s="14" t="str">
        <f>_xlfn.XLOOKUP(Ventas[[#This Row],[Ship Country]],[1]!Countries[Ship Country],[1]!Countries[Area],"No registrado")</f>
        <v>Nord America</v>
      </c>
      <c r="O1230" s="14" t="str">
        <f>_xlfn.XLOOKUP(Ventas[[#This Row],[Ship Country]],[1]!Countries[Ship Country],[1]!Countries[Continent],"No existe")</f>
        <v>America</v>
      </c>
      <c r="P1230" s="15" t="str">
        <f>_xlfn.XLOOKUP(Ventas[[#This Row],[Category]],[2]!ProdManager[Category],[2]!ProdManager[Prod_Manager])</f>
        <v>John Matter</v>
      </c>
      <c r="Q1230" s="15">
        <f>YEAR(Ventas[[#This Row],[Order Date]])</f>
        <v>2015</v>
      </c>
      <c r="R1230" s="15" t="str">
        <f>TEXT(Ventas[[#This Row],[Order Date]],"MMM")</f>
        <v>nov</v>
      </c>
    </row>
    <row r="1231" spans="1:18" x14ac:dyDescent="0.25">
      <c r="A1231" s="6">
        <v>10714</v>
      </c>
      <c r="B1231" s="6" t="s">
        <v>174</v>
      </c>
      <c r="C1231" s="6" t="s">
        <v>29</v>
      </c>
      <c r="D1231" s="6">
        <v>13.25</v>
      </c>
      <c r="E1231" s="6">
        <v>9.6724999999999994</v>
      </c>
      <c r="F1231" s="6">
        <v>12</v>
      </c>
      <c r="G1231" s="6" t="s">
        <v>182</v>
      </c>
      <c r="H1231" s="6" t="s">
        <v>183</v>
      </c>
      <c r="I1231" s="6" t="s">
        <v>84</v>
      </c>
      <c r="J1231" s="7">
        <v>42330</v>
      </c>
      <c r="K1231" s="12">
        <f>Ventas[[#This Row],[Unit Price]]*Ventas[[#This Row],[Quantity]]</f>
        <v>159</v>
      </c>
      <c r="L1231" s="12">
        <f>Ventas[[#This Row],[Unit Cost]]*Ventas[[#This Row],[Quantity]]</f>
        <v>116.07</v>
      </c>
      <c r="M1231" s="14">
        <f>Ventas[[#This Row],[Ingresos]]-Ventas[[#This Row],[Costes]]</f>
        <v>42.930000000000007</v>
      </c>
      <c r="N1231" s="14" t="str">
        <f>_xlfn.XLOOKUP(Ventas[[#This Row],[Ship Country]],[1]!Countries[Ship Country],[1]!Countries[Area],"No registrado")</f>
        <v>Nord America</v>
      </c>
      <c r="O1231" s="14" t="str">
        <f>_xlfn.XLOOKUP(Ventas[[#This Row],[Ship Country]],[1]!Countries[Ship Country],[1]!Countries[Continent],"No existe")</f>
        <v>America</v>
      </c>
      <c r="P1231" s="15" t="str">
        <f>_xlfn.XLOOKUP(Ventas[[#This Row],[Category]],[2]!ProdManager[Category],[2]!ProdManager[Prod_Manager])</f>
        <v>Peter Stone</v>
      </c>
      <c r="Q1231" s="15">
        <f>YEAR(Ventas[[#This Row],[Order Date]])</f>
        <v>2015</v>
      </c>
      <c r="R1231" s="15" t="str">
        <f>TEXT(Ventas[[#This Row],[Order Date]],"MMM")</f>
        <v>nov</v>
      </c>
    </row>
    <row r="1232" spans="1:18" x14ac:dyDescent="0.25">
      <c r="A1232" s="4">
        <v>10714</v>
      </c>
      <c r="B1232" s="4" t="s">
        <v>86</v>
      </c>
      <c r="C1232" s="4" t="s">
        <v>10</v>
      </c>
      <c r="D1232" s="4">
        <v>38</v>
      </c>
      <c r="E1232" s="4">
        <v>30.400000000000002</v>
      </c>
      <c r="F1232" s="4">
        <v>18</v>
      </c>
      <c r="G1232" s="4" t="s">
        <v>182</v>
      </c>
      <c r="H1232" s="4" t="s">
        <v>183</v>
      </c>
      <c r="I1232" s="4" t="s">
        <v>84</v>
      </c>
      <c r="J1232" s="5">
        <v>42330</v>
      </c>
      <c r="K1232" s="12">
        <f>Ventas[[#This Row],[Unit Price]]*Ventas[[#This Row],[Quantity]]</f>
        <v>684</v>
      </c>
      <c r="L1232" s="12">
        <f>Ventas[[#This Row],[Unit Cost]]*Ventas[[#This Row],[Quantity]]</f>
        <v>547.20000000000005</v>
      </c>
      <c r="M1232" s="14">
        <f>Ventas[[#This Row],[Ingresos]]-Ventas[[#This Row],[Costes]]</f>
        <v>136.79999999999995</v>
      </c>
      <c r="N1232" s="14" t="str">
        <f>_xlfn.XLOOKUP(Ventas[[#This Row],[Ship Country]],[1]!Countries[Ship Country],[1]!Countries[Area],"No registrado")</f>
        <v>Nord America</v>
      </c>
      <c r="O1232" s="14" t="str">
        <f>_xlfn.XLOOKUP(Ventas[[#This Row],[Ship Country]],[1]!Countries[Ship Country],[1]!Countries[Continent],"No existe")</f>
        <v>America</v>
      </c>
      <c r="P1232" s="15" t="str">
        <f>_xlfn.XLOOKUP(Ventas[[#This Row],[Category]],[2]!ProdManager[Category],[2]!ProdManager[Prod_Manager])</f>
        <v>Marc Caine</v>
      </c>
      <c r="Q1232" s="15">
        <f>YEAR(Ventas[[#This Row],[Order Date]])</f>
        <v>2015</v>
      </c>
      <c r="R1232" s="15" t="str">
        <f>TEXT(Ventas[[#This Row],[Order Date]],"MMM")</f>
        <v>nov</v>
      </c>
    </row>
    <row r="1233" spans="1:18" x14ac:dyDescent="0.25">
      <c r="A1233" s="6">
        <v>10714</v>
      </c>
      <c r="B1233" s="6" t="s">
        <v>91</v>
      </c>
      <c r="C1233" s="6" t="s">
        <v>46</v>
      </c>
      <c r="D1233" s="6">
        <v>39</v>
      </c>
      <c r="E1233" s="6">
        <v>30.03</v>
      </c>
      <c r="F1233" s="6">
        <v>27</v>
      </c>
      <c r="G1233" s="6" t="s">
        <v>182</v>
      </c>
      <c r="H1233" s="6" t="s">
        <v>183</v>
      </c>
      <c r="I1233" s="6" t="s">
        <v>84</v>
      </c>
      <c r="J1233" s="7">
        <v>42330</v>
      </c>
      <c r="K1233" s="12">
        <f>Ventas[[#This Row],[Unit Price]]*Ventas[[#This Row],[Quantity]]</f>
        <v>1053</v>
      </c>
      <c r="L1233" s="12">
        <f>Ventas[[#This Row],[Unit Cost]]*Ventas[[#This Row],[Quantity]]</f>
        <v>810.81000000000006</v>
      </c>
      <c r="M1233" s="14">
        <f>Ventas[[#This Row],[Ingresos]]-Ventas[[#This Row],[Costes]]</f>
        <v>242.18999999999994</v>
      </c>
      <c r="N1233" s="14" t="str">
        <f>_xlfn.XLOOKUP(Ventas[[#This Row],[Ship Country]],[1]!Countries[Ship Country],[1]!Countries[Area],"No registrado")</f>
        <v>Nord America</v>
      </c>
      <c r="O1233" s="14" t="str">
        <f>_xlfn.XLOOKUP(Ventas[[#This Row],[Ship Country]],[1]!Countries[Ship Country],[1]!Countries[Continent],"No existe")</f>
        <v>America</v>
      </c>
      <c r="P1233" s="15" t="str">
        <f>_xlfn.XLOOKUP(Ventas[[#This Row],[Category]],[2]!ProdManager[Category],[2]!ProdManager[Prod_Manager])</f>
        <v>John Matter</v>
      </c>
      <c r="Q1233" s="15">
        <f>YEAR(Ventas[[#This Row],[Order Date]])</f>
        <v>2015</v>
      </c>
      <c r="R1233" s="15" t="str">
        <f>TEXT(Ventas[[#This Row],[Order Date]],"MMM")</f>
        <v>nov</v>
      </c>
    </row>
    <row r="1234" spans="1:18" x14ac:dyDescent="0.25">
      <c r="A1234" s="4">
        <v>10714</v>
      </c>
      <c r="B1234" s="4" t="s">
        <v>195</v>
      </c>
      <c r="C1234" s="4" t="s">
        <v>35</v>
      </c>
      <c r="D1234" s="4">
        <v>9.5</v>
      </c>
      <c r="E1234" s="4">
        <v>6.27</v>
      </c>
      <c r="F1234" s="4">
        <v>50</v>
      </c>
      <c r="G1234" s="4" t="s">
        <v>182</v>
      </c>
      <c r="H1234" s="4" t="s">
        <v>183</v>
      </c>
      <c r="I1234" s="4" t="s">
        <v>84</v>
      </c>
      <c r="J1234" s="5">
        <v>42330</v>
      </c>
      <c r="K1234" s="12">
        <f>Ventas[[#This Row],[Unit Price]]*Ventas[[#This Row],[Quantity]]</f>
        <v>475</v>
      </c>
      <c r="L1234" s="12">
        <f>Ventas[[#This Row],[Unit Cost]]*Ventas[[#This Row],[Quantity]]</f>
        <v>313.5</v>
      </c>
      <c r="M1234" s="14">
        <f>Ventas[[#This Row],[Ingresos]]-Ventas[[#This Row],[Costes]]</f>
        <v>161.5</v>
      </c>
      <c r="N1234" s="14" t="str">
        <f>_xlfn.XLOOKUP(Ventas[[#This Row],[Ship Country]],[1]!Countries[Ship Country],[1]!Countries[Area],"No registrado")</f>
        <v>Nord America</v>
      </c>
      <c r="O1234" s="14" t="str">
        <f>_xlfn.XLOOKUP(Ventas[[#This Row],[Ship Country]],[1]!Countries[Ship Country],[1]!Countries[Continent],"No existe")</f>
        <v>America</v>
      </c>
      <c r="P1234" s="15" t="str">
        <f>_xlfn.XLOOKUP(Ventas[[#This Row],[Category]],[2]!ProdManager[Category],[2]!ProdManager[Prod_Manager])</f>
        <v>Lydia Sinn</v>
      </c>
      <c r="Q1234" s="15">
        <f>YEAR(Ventas[[#This Row],[Order Date]])</f>
        <v>2015</v>
      </c>
      <c r="R1234" s="15" t="str">
        <f>TEXT(Ventas[[#This Row],[Order Date]],"MMM")</f>
        <v>nov</v>
      </c>
    </row>
    <row r="1235" spans="1:18" x14ac:dyDescent="0.25">
      <c r="A1235" s="6">
        <v>10715</v>
      </c>
      <c r="B1235" s="6" t="s">
        <v>112</v>
      </c>
      <c r="C1235" s="6" t="s">
        <v>29</v>
      </c>
      <c r="D1235" s="6">
        <v>31</v>
      </c>
      <c r="E1235" s="6">
        <v>21.7</v>
      </c>
      <c r="F1235" s="6">
        <v>21</v>
      </c>
      <c r="G1235" s="6" t="s">
        <v>190</v>
      </c>
      <c r="H1235" s="6" t="s">
        <v>191</v>
      </c>
      <c r="I1235" s="6" t="s">
        <v>13</v>
      </c>
      <c r="J1235" s="7">
        <v>42331</v>
      </c>
      <c r="K1235" s="12">
        <f>Ventas[[#This Row],[Unit Price]]*Ventas[[#This Row],[Quantity]]</f>
        <v>651</v>
      </c>
      <c r="L1235" s="12">
        <f>Ventas[[#This Row],[Unit Cost]]*Ventas[[#This Row],[Quantity]]</f>
        <v>455.7</v>
      </c>
      <c r="M1235" s="14">
        <f>Ventas[[#This Row],[Ingresos]]-Ventas[[#This Row],[Costes]]</f>
        <v>195.3</v>
      </c>
      <c r="N1235" s="14" t="str">
        <f>_xlfn.XLOOKUP(Ventas[[#This Row],[Ship Country]],[1]!Countries[Ship Country],[1]!Countries[Area],"No registrado")</f>
        <v>Nord Europe</v>
      </c>
      <c r="O1235" s="14" t="str">
        <f>_xlfn.XLOOKUP(Ventas[[#This Row],[Ship Country]],[1]!Countries[Ship Country],[1]!Countries[Continent],"No existe")</f>
        <v>Europe</v>
      </c>
      <c r="P1235" s="15" t="str">
        <f>_xlfn.XLOOKUP(Ventas[[#This Row],[Category]],[2]!ProdManager[Category],[2]!ProdManager[Prod_Manager])</f>
        <v>Peter Stone</v>
      </c>
      <c r="Q1235" s="15">
        <f>YEAR(Ventas[[#This Row],[Order Date]])</f>
        <v>2015</v>
      </c>
      <c r="R1235" s="15" t="str">
        <f>TEXT(Ventas[[#This Row],[Order Date]],"MMM")</f>
        <v>nov</v>
      </c>
    </row>
    <row r="1236" spans="1:18" x14ac:dyDescent="0.25">
      <c r="A1236" s="4">
        <v>10715</v>
      </c>
      <c r="B1236" s="4" t="s">
        <v>113</v>
      </c>
      <c r="C1236" s="4" t="s">
        <v>15</v>
      </c>
      <c r="D1236" s="4">
        <v>21.5</v>
      </c>
      <c r="E1236" s="4">
        <v>17.2</v>
      </c>
      <c r="F1236" s="4">
        <v>30</v>
      </c>
      <c r="G1236" s="4" t="s">
        <v>190</v>
      </c>
      <c r="H1236" s="4" t="s">
        <v>191</v>
      </c>
      <c r="I1236" s="4" t="s">
        <v>13</v>
      </c>
      <c r="J1236" s="5">
        <v>42331</v>
      </c>
      <c r="K1236" s="12">
        <f>Ventas[[#This Row],[Unit Price]]*Ventas[[#This Row],[Quantity]]</f>
        <v>645</v>
      </c>
      <c r="L1236" s="12">
        <f>Ventas[[#This Row],[Unit Cost]]*Ventas[[#This Row],[Quantity]]</f>
        <v>516</v>
      </c>
      <c r="M1236" s="14">
        <f>Ventas[[#This Row],[Ingresos]]-Ventas[[#This Row],[Costes]]</f>
        <v>129</v>
      </c>
      <c r="N1236" s="14" t="str">
        <f>_xlfn.XLOOKUP(Ventas[[#This Row],[Ship Country]],[1]!Countries[Ship Country],[1]!Countries[Area],"No registrado")</f>
        <v>Nord Europe</v>
      </c>
      <c r="O1236" s="14" t="str">
        <f>_xlfn.XLOOKUP(Ventas[[#This Row],[Ship Country]],[1]!Countries[Ship Country],[1]!Countries[Continent],"No existe")</f>
        <v>Europe</v>
      </c>
      <c r="P1236" s="15" t="str">
        <f>_xlfn.XLOOKUP(Ventas[[#This Row],[Category]],[2]!ProdManager[Category],[2]!ProdManager[Prod_Manager])</f>
        <v>Peter Stone</v>
      </c>
      <c r="Q1236" s="15">
        <f>YEAR(Ventas[[#This Row],[Order Date]])</f>
        <v>2015</v>
      </c>
      <c r="R1236" s="15" t="str">
        <f>TEXT(Ventas[[#This Row],[Order Date]],"MMM")</f>
        <v>nov</v>
      </c>
    </row>
    <row r="1237" spans="1:18" x14ac:dyDescent="0.25">
      <c r="A1237" s="6">
        <v>10716</v>
      </c>
      <c r="B1237" s="6" t="s">
        <v>71</v>
      </c>
      <c r="C1237" s="6" t="s">
        <v>35</v>
      </c>
      <c r="D1237" s="6">
        <v>10</v>
      </c>
      <c r="E1237" s="6">
        <v>6.8999999999999995</v>
      </c>
      <c r="F1237" s="6">
        <v>5</v>
      </c>
      <c r="G1237" s="6" t="s">
        <v>246</v>
      </c>
      <c r="H1237" s="6" t="s">
        <v>237</v>
      </c>
      <c r="I1237" s="6" t="s">
        <v>238</v>
      </c>
      <c r="J1237" s="7">
        <v>42332</v>
      </c>
      <c r="K1237" s="12">
        <f>Ventas[[#This Row],[Unit Price]]*Ventas[[#This Row],[Quantity]]</f>
        <v>50</v>
      </c>
      <c r="L1237" s="12">
        <f>Ventas[[#This Row],[Unit Cost]]*Ventas[[#This Row],[Quantity]]</f>
        <v>34.5</v>
      </c>
      <c r="M1237" s="14">
        <f>Ventas[[#This Row],[Ingresos]]-Ventas[[#This Row],[Costes]]</f>
        <v>15.5</v>
      </c>
      <c r="N1237" s="14" t="str">
        <f>_xlfn.XLOOKUP(Ventas[[#This Row],[Ship Country]],[1]!Countries[Ship Country],[1]!Countries[Area],"No registrado")</f>
        <v>Sud America</v>
      </c>
      <c r="O1237" s="14" t="str">
        <f>_xlfn.XLOOKUP(Ventas[[#This Row],[Ship Country]],[1]!Countries[Ship Country],[1]!Countries[Continent],"No existe")</f>
        <v>America</v>
      </c>
      <c r="P1237" s="15" t="str">
        <f>_xlfn.XLOOKUP(Ventas[[#This Row],[Category]],[2]!ProdManager[Category],[2]!ProdManager[Prod_Manager])</f>
        <v>Lydia Sinn</v>
      </c>
      <c r="Q1237" s="15">
        <f>YEAR(Ventas[[#This Row],[Order Date]])</f>
        <v>2015</v>
      </c>
      <c r="R1237" s="15" t="str">
        <f>TEXT(Ventas[[#This Row],[Order Date]],"MMM")</f>
        <v>nov</v>
      </c>
    </row>
    <row r="1238" spans="1:18" x14ac:dyDescent="0.25">
      <c r="A1238" s="4">
        <v>10716</v>
      </c>
      <c r="B1238" s="4" t="s">
        <v>22</v>
      </c>
      <c r="C1238" s="4" t="s">
        <v>18</v>
      </c>
      <c r="D1238" s="4">
        <v>53</v>
      </c>
      <c r="E1238" s="4">
        <v>41.34</v>
      </c>
      <c r="F1238" s="4">
        <v>7</v>
      </c>
      <c r="G1238" s="4" t="s">
        <v>246</v>
      </c>
      <c r="H1238" s="4" t="s">
        <v>237</v>
      </c>
      <c r="I1238" s="4" t="s">
        <v>238</v>
      </c>
      <c r="J1238" s="5">
        <v>42332</v>
      </c>
      <c r="K1238" s="12">
        <f>Ventas[[#This Row],[Unit Price]]*Ventas[[#This Row],[Quantity]]</f>
        <v>371</v>
      </c>
      <c r="L1238" s="12">
        <f>Ventas[[#This Row],[Unit Cost]]*Ventas[[#This Row],[Quantity]]</f>
        <v>289.38</v>
      </c>
      <c r="M1238" s="14">
        <f>Ventas[[#This Row],[Ingresos]]-Ventas[[#This Row],[Costes]]</f>
        <v>81.62</v>
      </c>
      <c r="N1238" s="14" t="str">
        <f>_xlfn.XLOOKUP(Ventas[[#This Row],[Ship Country]],[1]!Countries[Ship Country],[1]!Countries[Area],"No registrado")</f>
        <v>Sud America</v>
      </c>
      <c r="O1238" s="14" t="str">
        <f>_xlfn.XLOOKUP(Ventas[[#This Row],[Ship Country]],[1]!Countries[Ship Country],[1]!Countries[Continent],"No existe")</f>
        <v>America</v>
      </c>
      <c r="P1238" s="15" t="str">
        <f>_xlfn.XLOOKUP(Ventas[[#This Row],[Category]],[2]!ProdManager[Category],[2]!ProdManager[Prod_Manager])</f>
        <v>Marc Caine</v>
      </c>
      <c r="Q1238" s="15">
        <f>YEAR(Ventas[[#This Row],[Order Date]])</f>
        <v>2015</v>
      </c>
      <c r="R1238" s="15" t="str">
        <f>TEXT(Ventas[[#This Row],[Order Date]],"MMM")</f>
        <v>nov</v>
      </c>
    </row>
    <row r="1239" spans="1:18" x14ac:dyDescent="0.25">
      <c r="A1239" s="6">
        <v>10716</v>
      </c>
      <c r="B1239" s="6" t="s">
        <v>239</v>
      </c>
      <c r="C1239" s="6" t="s">
        <v>24</v>
      </c>
      <c r="D1239" s="6">
        <v>28.5</v>
      </c>
      <c r="E1239" s="6">
        <v>23.939999999999998</v>
      </c>
      <c r="F1239" s="6">
        <v>10</v>
      </c>
      <c r="G1239" s="6" t="s">
        <v>246</v>
      </c>
      <c r="H1239" s="6" t="s">
        <v>237</v>
      </c>
      <c r="I1239" s="6" t="s">
        <v>238</v>
      </c>
      <c r="J1239" s="7">
        <v>42332</v>
      </c>
      <c r="K1239" s="12">
        <f>Ventas[[#This Row],[Unit Price]]*Ventas[[#This Row],[Quantity]]</f>
        <v>285</v>
      </c>
      <c r="L1239" s="12">
        <f>Ventas[[#This Row],[Unit Cost]]*Ventas[[#This Row],[Quantity]]</f>
        <v>239.39999999999998</v>
      </c>
      <c r="M1239" s="14">
        <f>Ventas[[#This Row],[Ingresos]]-Ventas[[#This Row],[Costes]]</f>
        <v>45.600000000000023</v>
      </c>
      <c r="N1239" s="14" t="str">
        <f>_xlfn.XLOOKUP(Ventas[[#This Row],[Ship Country]],[1]!Countries[Ship Country],[1]!Countries[Area],"No registrado")</f>
        <v>Sud America</v>
      </c>
      <c r="O1239" s="14" t="str">
        <f>_xlfn.XLOOKUP(Ventas[[#This Row],[Ship Country]],[1]!Countries[Ship Country],[1]!Countries[Continent],"No existe")</f>
        <v>America</v>
      </c>
      <c r="P1239" s="15" t="str">
        <f>_xlfn.XLOOKUP(Ventas[[#This Row],[Category]],[2]!ProdManager[Category],[2]!ProdManager[Prod_Manager])</f>
        <v>Lydia Sinn</v>
      </c>
      <c r="Q1239" s="15">
        <f>YEAR(Ventas[[#This Row],[Order Date]])</f>
        <v>2015</v>
      </c>
      <c r="R1239" s="15" t="str">
        <f>TEXT(Ventas[[#This Row],[Order Date]],"MMM")</f>
        <v>nov</v>
      </c>
    </row>
    <row r="1240" spans="1:18" x14ac:dyDescent="0.25">
      <c r="A1240" s="4">
        <v>10717</v>
      </c>
      <c r="B1240" s="4" t="s">
        <v>71</v>
      </c>
      <c r="C1240" s="4" t="s">
        <v>35</v>
      </c>
      <c r="D1240" s="4">
        <v>10</v>
      </c>
      <c r="E1240" s="4">
        <v>6.6</v>
      </c>
      <c r="F1240" s="4">
        <v>32</v>
      </c>
      <c r="G1240" s="4" t="s">
        <v>99</v>
      </c>
      <c r="H1240" s="4" t="s">
        <v>100</v>
      </c>
      <c r="I1240" s="4" t="s">
        <v>21</v>
      </c>
      <c r="J1240" s="5">
        <v>42332</v>
      </c>
      <c r="K1240" s="12">
        <f>Ventas[[#This Row],[Unit Price]]*Ventas[[#This Row],[Quantity]]</f>
        <v>320</v>
      </c>
      <c r="L1240" s="12">
        <f>Ventas[[#This Row],[Unit Cost]]*Ventas[[#This Row],[Quantity]]</f>
        <v>211.2</v>
      </c>
      <c r="M1240" s="14">
        <f>Ventas[[#This Row],[Ingresos]]-Ventas[[#This Row],[Costes]]</f>
        <v>108.80000000000001</v>
      </c>
      <c r="N1240" s="14" t="str">
        <f>_xlfn.XLOOKUP(Ventas[[#This Row],[Ship Country]],[1]!Countries[Ship Country],[1]!Countries[Area],"No registrado")</f>
        <v>Nord Europe</v>
      </c>
      <c r="O1240" s="14" t="str">
        <f>_xlfn.XLOOKUP(Ventas[[#This Row],[Ship Country]],[1]!Countries[Ship Country],[1]!Countries[Continent],"No existe")</f>
        <v>Europe</v>
      </c>
      <c r="P1240" s="15" t="str">
        <f>_xlfn.XLOOKUP(Ventas[[#This Row],[Category]],[2]!ProdManager[Category],[2]!ProdManager[Prod_Manager])</f>
        <v>Lydia Sinn</v>
      </c>
      <c r="Q1240" s="15">
        <f>YEAR(Ventas[[#This Row],[Order Date]])</f>
        <v>2015</v>
      </c>
      <c r="R1240" s="15" t="str">
        <f>TEXT(Ventas[[#This Row],[Order Date]],"MMM")</f>
        <v>nov</v>
      </c>
    </row>
    <row r="1241" spans="1:18" x14ac:dyDescent="0.25">
      <c r="A1241" s="6">
        <v>10717</v>
      </c>
      <c r="B1241" s="6" t="s">
        <v>145</v>
      </c>
      <c r="C1241" s="6" t="s">
        <v>46</v>
      </c>
      <c r="D1241" s="6">
        <v>7.45</v>
      </c>
      <c r="E1241" s="6">
        <v>5.9600000000000009</v>
      </c>
      <c r="F1241" s="6">
        <v>15</v>
      </c>
      <c r="G1241" s="6" t="s">
        <v>99</v>
      </c>
      <c r="H1241" s="6" t="s">
        <v>100</v>
      </c>
      <c r="I1241" s="6" t="s">
        <v>21</v>
      </c>
      <c r="J1241" s="7">
        <v>42332</v>
      </c>
      <c r="K1241" s="12">
        <f>Ventas[[#This Row],[Unit Price]]*Ventas[[#This Row],[Quantity]]</f>
        <v>111.75</v>
      </c>
      <c r="L1241" s="12">
        <f>Ventas[[#This Row],[Unit Cost]]*Ventas[[#This Row],[Quantity]]</f>
        <v>89.4</v>
      </c>
      <c r="M1241" s="14">
        <f>Ventas[[#This Row],[Ingresos]]-Ventas[[#This Row],[Costes]]</f>
        <v>22.349999999999994</v>
      </c>
      <c r="N1241" s="14" t="str">
        <f>_xlfn.XLOOKUP(Ventas[[#This Row],[Ship Country]],[1]!Countries[Ship Country],[1]!Countries[Area],"No registrado")</f>
        <v>Nord Europe</v>
      </c>
      <c r="O1241" s="14" t="str">
        <f>_xlfn.XLOOKUP(Ventas[[#This Row],[Ship Country]],[1]!Countries[Ship Country],[1]!Countries[Continent],"No existe")</f>
        <v>Europe</v>
      </c>
      <c r="P1241" s="15" t="str">
        <f>_xlfn.XLOOKUP(Ventas[[#This Row],[Category]],[2]!ProdManager[Category],[2]!ProdManager[Prod_Manager])</f>
        <v>John Matter</v>
      </c>
      <c r="Q1241" s="15">
        <f>YEAR(Ventas[[#This Row],[Order Date]])</f>
        <v>2015</v>
      </c>
      <c r="R1241" s="15" t="str">
        <f>TEXT(Ventas[[#This Row],[Order Date]],"MMM")</f>
        <v>nov</v>
      </c>
    </row>
    <row r="1242" spans="1:18" x14ac:dyDescent="0.25">
      <c r="A1242" s="4">
        <v>10717</v>
      </c>
      <c r="B1242" s="4" t="s">
        <v>155</v>
      </c>
      <c r="C1242" s="4" t="s">
        <v>15</v>
      </c>
      <c r="D1242" s="4">
        <v>36</v>
      </c>
      <c r="E1242" s="4">
        <v>30.599999999999998</v>
      </c>
      <c r="F1242" s="4">
        <v>25</v>
      </c>
      <c r="G1242" s="4" t="s">
        <v>99</v>
      </c>
      <c r="H1242" s="4" t="s">
        <v>100</v>
      </c>
      <c r="I1242" s="4" t="s">
        <v>21</v>
      </c>
      <c r="J1242" s="5">
        <v>42332</v>
      </c>
      <c r="K1242" s="12">
        <f>Ventas[[#This Row],[Unit Price]]*Ventas[[#This Row],[Quantity]]</f>
        <v>900</v>
      </c>
      <c r="L1242" s="12">
        <f>Ventas[[#This Row],[Unit Cost]]*Ventas[[#This Row],[Quantity]]</f>
        <v>765</v>
      </c>
      <c r="M1242" s="14">
        <f>Ventas[[#This Row],[Ingresos]]-Ventas[[#This Row],[Costes]]</f>
        <v>135</v>
      </c>
      <c r="N1242" s="14" t="str">
        <f>_xlfn.XLOOKUP(Ventas[[#This Row],[Ship Country]],[1]!Countries[Ship Country],[1]!Countries[Area],"No registrado")</f>
        <v>Nord Europe</v>
      </c>
      <c r="O1242" s="14" t="str">
        <f>_xlfn.XLOOKUP(Ventas[[#This Row],[Ship Country]],[1]!Countries[Ship Country],[1]!Countries[Continent],"No existe")</f>
        <v>Europe</v>
      </c>
      <c r="P1242" s="15" t="str">
        <f>_xlfn.XLOOKUP(Ventas[[#This Row],[Category]],[2]!ProdManager[Category],[2]!ProdManager[Prod_Manager])</f>
        <v>Peter Stone</v>
      </c>
      <c r="Q1242" s="15">
        <f>YEAR(Ventas[[#This Row],[Order Date]])</f>
        <v>2015</v>
      </c>
      <c r="R1242" s="15" t="str">
        <f>TEXT(Ventas[[#This Row],[Order Date]],"MMM")</f>
        <v>nov</v>
      </c>
    </row>
    <row r="1243" spans="1:18" x14ac:dyDescent="0.25">
      <c r="A1243" s="6">
        <v>10718</v>
      </c>
      <c r="B1243" s="6" t="s">
        <v>94</v>
      </c>
      <c r="C1243" s="6" t="s">
        <v>15</v>
      </c>
      <c r="D1243" s="6">
        <v>38</v>
      </c>
      <c r="E1243" s="6">
        <v>31.919999999999998</v>
      </c>
      <c r="F1243" s="6">
        <v>36</v>
      </c>
      <c r="G1243" s="6" t="s">
        <v>179</v>
      </c>
      <c r="H1243" s="6" t="s">
        <v>180</v>
      </c>
      <c r="I1243" s="6" t="s">
        <v>21</v>
      </c>
      <c r="J1243" s="7">
        <v>42335</v>
      </c>
      <c r="K1243" s="12">
        <f>Ventas[[#This Row],[Unit Price]]*Ventas[[#This Row],[Quantity]]</f>
        <v>1368</v>
      </c>
      <c r="L1243" s="12">
        <f>Ventas[[#This Row],[Unit Cost]]*Ventas[[#This Row],[Quantity]]</f>
        <v>1149.1199999999999</v>
      </c>
      <c r="M1243" s="14">
        <f>Ventas[[#This Row],[Ingresos]]-Ventas[[#This Row],[Costes]]</f>
        <v>218.88000000000011</v>
      </c>
      <c r="N1243" s="14" t="str">
        <f>_xlfn.XLOOKUP(Ventas[[#This Row],[Ship Country]],[1]!Countries[Ship Country],[1]!Countries[Area],"No registrado")</f>
        <v>Nord Europe</v>
      </c>
      <c r="O1243" s="14" t="str">
        <f>_xlfn.XLOOKUP(Ventas[[#This Row],[Ship Country]],[1]!Countries[Ship Country],[1]!Countries[Continent],"No existe")</f>
        <v>Europe</v>
      </c>
      <c r="P1243" s="15" t="str">
        <f>_xlfn.XLOOKUP(Ventas[[#This Row],[Category]],[2]!ProdManager[Category],[2]!ProdManager[Prod_Manager])</f>
        <v>Peter Stone</v>
      </c>
      <c r="Q1243" s="15">
        <f>YEAR(Ventas[[#This Row],[Order Date]])</f>
        <v>2015</v>
      </c>
      <c r="R1243" s="15" t="str">
        <f>TEXT(Ventas[[#This Row],[Order Date]],"MMM")</f>
        <v>nov</v>
      </c>
    </row>
    <row r="1244" spans="1:18" x14ac:dyDescent="0.25">
      <c r="A1244" s="4">
        <v>10718</v>
      </c>
      <c r="B1244" s="4" t="s">
        <v>56</v>
      </c>
      <c r="C1244" s="4" t="s">
        <v>35</v>
      </c>
      <c r="D1244" s="4">
        <v>17.45</v>
      </c>
      <c r="E1244" s="4">
        <v>11.516999999999998</v>
      </c>
      <c r="F1244" s="4">
        <v>20</v>
      </c>
      <c r="G1244" s="4" t="s">
        <v>179</v>
      </c>
      <c r="H1244" s="4" t="s">
        <v>180</v>
      </c>
      <c r="I1244" s="4" t="s">
        <v>21</v>
      </c>
      <c r="J1244" s="5">
        <v>42335</v>
      </c>
      <c r="K1244" s="12">
        <f>Ventas[[#This Row],[Unit Price]]*Ventas[[#This Row],[Quantity]]</f>
        <v>349</v>
      </c>
      <c r="L1244" s="12">
        <f>Ventas[[#This Row],[Unit Cost]]*Ventas[[#This Row],[Quantity]]</f>
        <v>230.33999999999995</v>
      </c>
      <c r="M1244" s="14">
        <f>Ventas[[#This Row],[Ingresos]]-Ventas[[#This Row],[Costes]]</f>
        <v>118.66000000000005</v>
      </c>
      <c r="N1244" s="14" t="str">
        <f>_xlfn.XLOOKUP(Ventas[[#This Row],[Ship Country]],[1]!Countries[Ship Country],[1]!Countries[Area],"No registrado")</f>
        <v>Nord Europe</v>
      </c>
      <c r="O1244" s="14" t="str">
        <f>_xlfn.XLOOKUP(Ventas[[#This Row],[Ship Country]],[1]!Countries[Ship Country],[1]!Countries[Continent],"No existe")</f>
        <v>Europe</v>
      </c>
      <c r="P1244" s="15" t="str">
        <f>_xlfn.XLOOKUP(Ventas[[#This Row],[Category]],[2]!ProdManager[Category],[2]!ProdManager[Prod_Manager])</f>
        <v>Lydia Sinn</v>
      </c>
      <c r="Q1244" s="15">
        <f>YEAR(Ventas[[#This Row],[Order Date]])</f>
        <v>2015</v>
      </c>
      <c r="R1244" s="15" t="str">
        <f>TEXT(Ventas[[#This Row],[Order Date]],"MMM")</f>
        <v>nov</v>
      </c>
    </row>
    <row r="1245" spans="1:18" x14ac:dyDescent="0.25">
      <c r="A1245" s="6">
        <v>10718</v>
      </c>
      <c r="B1245" s="6" t="s">
        <v>57</v>
      </c>
      <c r="C1245" s="6" t="s">
        <v>29</v>
      </c>
      <c r="D1245" s="6">
        <v>19</v>
      </c>
      <c r="E1245" s="6">
        <v>15.580000000000002</v>
      </c>
      <c r="F1245" s="6">
        <v>40</v>
      </c>
      <c r="G1245" s="6" t="s">
        <v>179</v>
      </c>
      <c r="H1245" s="6" t="s">
        <v>180</v>
      </c>
      <c r="I1245" s="6" t="s">
        <v>21</v>
      </c>
      <c r="J1245" s="7">
        <v>42335</v>
      </c>
      <c r="K1245" s="12">
        <f>Ventas[[#This Row],[Unit Price]]*Ventas[[#This Row],[Quantity]]</f>
        <v>760</v>
      </c>
      <c r="L1245" s="12">
        <f>Ventas[[#This Row],[Unit Cost]]*Ventas[[#This Row],[Quantity]]</f>
        <v>623.20000000000005</v>
      </c>
      <c r="M1245" s="14">
        <f>Ventas[[#This Row],[Ingresos]]-Ventas[[#This Row],[Costes]]</f>
        <v>136.79999999999995</v>
      </c>
      <c r="N1245" s="14" t="str">
        <f>_xlfn.XLOOKUP(Ventas[[#This Row],[Ship Country]],[1]!Countries[Ship Country],[1]!Countries[Area],"No registrado")</f>
        <v>Nord Europe</v>
      </c>
      <c r="O1245" s="14" t="str">
        <f>_xlfn.XLOOKUP(Ventas[[#This Row],[Ship Country]],[1]!Countries[Ship Country],[1]!Countries[Continent],"No existe")</f>
        <v>Europe</v>
      </c>
      <c r="P1245" s="15" t="str">
        <f>_xlfn.XLOOKUP(Ventas[[#This Row],[Category]],[2]!ProdManager[Category],[2]!ProdManager[Prod_Manager])</f>
        <v>Peter Stone</v>
      </c>
      <c r="Q1245" s="15">
        <f>YEAR(Ventas[[#This Row],[Order Date]])</f>
        <v>2015</v>
      </c>
      <c r="R1245" s="15" t="str">
        <f>TEXT(Ventas[[#This Row],[Order Date]],"MMM")</f>
        <v>nov</v>
      </c>
    </row>
    <row r="1246" spans="1:18" x14ac:dyDescent="0.25">
      <c r="A1246" s="4">
        <v>10718</v>
      </c>
      <c r="B1246" s="4" t="s">
        <v>78</v>
      </c>
      <c r="C1246" s="4" t="s">
        <v>35</v>
      </c>
      <c r="D1246" s="4">
        <v>49.3</v>
      </c>
      <c r="E1246" s="4">
        <v>34.016999999999996</v>
      </c>
      <c r="F1246" s="4">
        <v>20</v>
      </c>
      <c r="G1246" s="4" t="s">
        <v>179</v>
      </c>
      <c r="H1246" s="4" t="s">
        <v>180</v>
      </c>
      <c r="I1246" s="4" t="s">
        <v>21</v>
      </c>
      <c r="J1246" s="5">
        <v>42335</v>
      </c>
      <c r="K1246" s="12">
        <f>Ventas[[#This Row],[Unit Price]]*Ventas[[#This Row],[Quantity]]</f>
        <v>986</v>
      </c>
      <c r="L1246" s="12">
        <f>Ventas[[#This Row],[Unit Cost]]*Ventas[[#This Row],[Quantity]]</f>
        <v>680.33999999999992</v>
      </c>
      <c r="M1246" s="14">
        <f>Ventas[[#This Row],[Ingresos]]-Ventas[[#This Row],[Costes]]</f>
        <v>305.66000000000008</v>
      </c>
      <c r="N1246" s="14" t="str">
        <f>_xlfn.XLOOKUP(Ventas[[#This Row],[Ship Country]],[1]!Countries[Ship Country],[1]!Countries[Area],"No registrado")</f>
        <v>Nord Europe</v>
      </c>
      <c r="O1246" s="14" t="str">
        <f>_xlfn.XLOOKUP(Ventas[[#This Row],[Ship Country]],[1]!Countries[Ship Country],[1]!Countries[Continent],"No existe")</f>
        <v>Europe</v>
      </c>
      <c r="P1246" s="15" t="str">
        <f>_xlfn.XLOOKUP(Ventas[[#This Row],[Category]],[2]!ProdManager[Category],[2]!ProdManager[Prod_Manager])</f>
        <v>Lydia Sinn</v>
      </c>
      <c r="Q1246" s="15">
        <f>YEAR(Ventas[[#This Row],[Order Date]])</f>
        <v>2015</v>
      </c>
      <c r="R1246" s="15" t="str">
        <f>TEXT(Ventas[[#This Row],[Order Date]],"MMM")</f>
        <v>nov</v>
      </c>
    </row>
    <row r="1247" spans="1:18" x14ac:dyDescent="0.25">
      <c r="A1247" s="6">
        <v>10719</v>
      </c>
      <c r="B1247" s="6" t="s">
        <v>154</v>
      </c>
      <c r="C1247" s="6" t="s">
        <v>29</v>
      </c>
      <c r="D1247" s="6">
        <v>62.5</v>
      </c>
      <c r="E1247" s="6">
        <v>50.625</v>
      </c>
      <c r="F1247" s="6">
        <v>12</v>
      </c>
      <c r="G1247" s="6" t="s">
        <v>261</v>
      </c>
      <c r="H1247" s="6" t="s">
        <v>262</v>
      </c>
      <c r="I1247" s="6" t="s">
        <v>84</v>
      </c>
      <c r="J1247" s="7">
        <v>42335</v>
      </c>
      <c r="K1247" s="12">
        <f>Ventas[[#This Row],[Unit Price]]*Ventas[[#This Row],[Quantity]]</f>
        <v>750</v>
      </c>
      <c r="L1247" s="12">
        <f>Ventas[[#This Row],[Unit Cost]]*Ventas[[#This Row],[Quantity]]</f>
        <v>607.5</v>
      </c>
      <c r="M1247" s="14">
        <f>Ventas[[#This Row],[Ingresos]]-Ventas[[#This Row],[Costes]]</f>
        <v>142.5</v>
      </c>
      <c r="N1247" s="14" t="str">
        <f>_xlfn.XLOOKUP(Ventas[[#This Row],[Ship Country]],[1]!Countries[Ship Country],[1]!Countries[Area],"No registrado")</f>
        <v>Nord America</v>
      </c>
      <c r="O1247" s="14" t="str">
        <f>_xlfn.XLOOKUP(Ventas[[#This Row],[Ship Country]],[1]!Countries[Ship Country],[1]!Countries[Continent],"No existe")</f>
        <v>America</v>
      </c>
      <c r="P1247" s="15" t="str">
        <f>_xlfn.XLOOKUP(Ventas[[#This Row],[Category]],[2]!ProdManager[Category],[2]!ProdManager[Prod_Manager])</f>
        <v>Peter Stone</v>
      </c>
      <c r="Q1247" s="15">
        <f>YEAR(Ventas[[#This Row],[Order Date]])</f>
        <v>2015</v>
      </c>
      <c r="R1247" s="15" t="str">
        <f>TEXT(Ventas[[#This Row],[Order Date]],"MMM")</f>
        <v>nov</v>
      </c>
    </row>
    <row r="1248" spans="1:18" x14ac:dyDescent="0.25">
      <c r="A1248" s="4">
        <v>10719</v>
      </c>
      <c r="B1248" s="4" t="s">
        <v>87</v>
      </c>
      <c r="C1248" s="4" t="s">
        <v>29</v>
      </c>
      <c r="D1248" s="4">
        <v>25.89</v>
      </c>
      <c r="E1248" s="4">
        <v>19.4175</v>
      </c>
      <c r="F1248" s="4">
        <v>3</v>
      </c>
      <c r="G1248" s="4" t="s">
        <v>261</v>
      </c>
      <c r="H1248" s="4" t="s">
        <v>262</v>
      </c>
      <c r="I1248" s="4" t="s">
        <v>84</v>
      </c>
      <c r="J1248" s="5">
        <v>42335</v>
      </c>
      <c r="K1248" s="12">
        <f>Ventas[[#This Row],[Unit Price]]*Ventas[[#This Row],[Quantity]]</f>
        <v>77.67</v>
      </c>
      <c r="L1248" s="12">
        <f>Ventas[[#This Row],[Unit Cost]]*Ventas[[#This Row],[Quantity]]</f>
        <v>58.252499999999998</v>
      </c>
      <c r="M1248" s="14">
        <f>Ventas[[#This Row],[Ingresos]]-Ventas[[#This Row],[Costes]]</f>
        <v>19.417500000000004</v>
      </c>
      <c r="N1248" s="14" t="str">
        <f>_xlfn.XLOOKUP(Ventas[[#This Row],[Ship Country]],[1]!Countries[Ship Country],[1]!Countries[Area],"No registrado")</f>
        <v>Nord America</v>
      </c>
      <c r="O1248" s="14" t="str">
        <f>_xlfn.XLOOKUP(Ventas[[#This Row],[Ship Country]],[1]!Countries[Ship Country],[1]!Countries[Continent],"No existe")</f>
        <v>America</v>
      </c>
      <c r="P1248" s="15" t="str">
        <f>_xlfn.XLOOKUP(Ventas[[#This Row],[Category]],[2]!ProdManager[Category],[2]!ProdManager[Prod_Manager])</f>
        <v>Peter Stone</v>
      </c>
      <c r="Q1248" s="15">
        <f>YEAR(Ventas[[#This Row],[Order Date]])</f>
        <v>2015</v>
      </c>
      <c r="R1248" s="15" t="str">
        <f>TEXT(Ventas[[#This Row],[Order Date]],"MMM")</f>
        <v>nov</v>
      </c>
    </row>
    <row r="1249" spans="1:18" x14ac:dyDescent="0.25">
      <c r="A1249" s="6">
        <v>10719</v>
      </c>
      <c r="B1249" s="6" t="s">
        <v>145</v>
      </c>
      <c r="C1249" s="6" t="s">
        <v>46</v>
      </c>
      <c r="D1249" s="6">
        <v>7.45</v>
      </c>
      <c r="E1249" s="6">
        <v>5.6619999999999999</v>
      </c>
      <c r="F1249" s="6">
        <v>40</v>
      </c>
      <c r="G1249" s="6" t="s">
        <v>261</v>
      </c>
      <c r="H1249" s="6" t="s">
        <v>262</v>
      </c>
      <c r="I1249" s="6" t="s">
        <v>84</v>
      </c>
      <c r="J1249" s="7">
        <v>42335</v>
      </c>
      <c r="K1249" s="12">
        <f>Ventas[[#This Row],[Unit Price]]*Ventas[[#This Row],[Quantity]]</f>
        <v>298</v>
      </c>
      <c r="L1249" s="12">
        <f>Ventas[[#This Row],[Unit Cost]]*Ventas[[#This Row],[Quantity]]</f>
        <v>226.48</v>
      </c>
      <c r="M1249" s="14">
        <f>Ventas[[#This Row],[Ingresos]]-Ventas[[#This Row],[Costes]]</f>
        <v>71.52000000000001</v>
      </c>
      <c r="N1249" s="14" t="str">
        <f>_xlfn.XLOOKUP(Ventas[[#This Row],[Ship Country]],[1]!Countries[Ship Country],[1]!Countries[Area],"No registrado")</f>
        <v>Nord America</v>
      </c>
      <c r="O1249" s="14" t="str">
        <f>_xlfn.XLOOKUP(Ventas[[#This Row],[Ship Country]],[1]!Countries[Ship Country],[1]!Countries[Continent],"No existe")</f>
        <v>America</v>
      </c>
      <c r="P1249" s="15" t="str">
        <f>_xlfn.XLOOKUP(Ventas[[#This Row],[Category]],[2]!ProdManager[Category],[2]!ProdManager[Prod_Manager])</f>
        <v>John Matter</v>
      </c>
      <c r="Q1249" s="15">
        <f>YEAR(Ventas[[#This Row],[Order Date]])</f>
        <v>2015</v>
      </c>
      <c r="R1249" s="15" t="str">
        <f>TEXT(Ventas[[#This Row],[Order Date]],"MMM")</f>
        <v>nov</v>
      </c>
    </row>
    <row r="1250" spans="1:18" x14ac:dyDescent="0.25">
      <c r="A1250" s="4">
        <v>10720</v>
      </c>
      <c r="B1250" s="4" t="s">
        <v>81</v>
      </c>
      <c r="C1250" s="4" t="s">
        <v>43</v>
      </c>
      <c r="D1250" s="4">
        <v>18</v>
      </c>
      <c r="E1250" s="4">
        <v>15.84</v>
      </c>
      <c r="F1250" s="4">
        <v>21</v>
      </c>
      <c r="G1250" s="4" t="s">
        <v>80</v>
      </c>
      <c r="H1250" s="4" t="s">
        <v>26</v>
      </c>
      <c r="I1250" s="4" t="s">
        <v>27</v>
      </c>
      <c r="J1250" s="5">
        <v>42336</v>
      </c>
      <c r="K1250" s="12">
        <f>Ventas[[#This Row],[Unit Price]]*Ventas[[#This Row],[Quantity]]</f>
        <v>378</v>
      </c>
      <c r="L1250" s="12">
        <f>Ventas[[#This Row],[Unit Cost]]*Ventas[[#This Row],[Quantity]]</f>
        <v>332.64</v>
      </c>
      <c r="M1250" s="14">
        <f>Ventas[[#This Row],[Ingresos]]-Ventas[[#This Row],[Costes]]</f>
        <v>45.360000000000014</v>
      </c>
      <c r="N1250" s="14" t="str">
        <f>_xlfn.XLOOKUP(Ventas[[#This Row],[Ship Country]],[1]!Countries[Ship Country],[1]!Countries[Area],"No registrado")</f>
        <v>Sud America</v>
      </c>
      <c r="O1250" s="14" t="str">
        <f>_xlfn.XLOOKUP(Ventas[[#This Row],[Ship Country]],[1]!Countries[Ship Country],[1]!Countries[Continent],"No existe")</f>
        <v>America</v>
      </c>
      <c r="P1250" s="15" t="str">
        <f>_xlfn.XLOOKUP(Ventas[[#This Row],[Category]],[2]!ProdManager[Category],[2]!ProdManager[Prod_Manager])</f>
        <v>John Matter</v>
      </c>
      <c r="Q1250" s="15">
        <f>YEAR(Ventas[[#This Row],[Order Date]])</f>
        <v>2015</v>
      </c>
      <c r="R1250" s="15" t="str">
        <f>TEXT(Ventas[[#This Row],[Order Date]],"MMM")</f>
        <v>nov</v>
      </c>
    </row>
    <row r="1251" spans="1:18" x14ac:dyDescent="0.25">
      <c r="A1251" s="6">
        <v>10720</v>
      </c>
      <c r="B1251" s="6" t="s">
        <v>113</v>
      </c>
      <c r="C1251" s="6" t="s">
        <v>15</v>
      </c>
      <c r="D1251" s="6">
        <v>21.5</v>
      </c>
      <c r="E1251" s="6">
        <v>16.34</v>
      </c>
      <c r="F1251" s="6">
        <v>8</v>
      </c>
      <c r="G1251" s="6" t="s">
        <v>80</v>
      </c>
      <c r="H1251" s="6" t="s">
        <v>26</v>
      </c>
      <c r="I1251" s="6" t="s">
        <v>27</v>
      </c>
      <c r="J1251" s="7">
        <v>42336</v>
      </c>
      <c r="K1251" s="12">
        <f>Ventas[[#This Row],[Unit Price]]*Ventas[[#This Row],[Quantity]]</f>
        <v>172</v>
      </c>
      <c r="L1251" s="12">
        <f>Ventas[[#This Row],[Unit Cost]]*Ventas[[#This Row],[Quantity]]</f>
        <v>130.72</v>
      </c>
      <c r="M1251" s="14">
        <f>Ventas[[#This Row],[Ingresos]]-Ventas[[#This Row],[Costes]]</f>
        <v>41.28</v>
      </c>
      <c r="N1251" s="14" t="str">
        <f>_xlfn.XLOOKUP(Ventas[[#This Row],[Ship Country]],[1]!Countries[Ship Country],[1]!Countries[Area],"No registrado")</f>
        <v>Sud America</v>
      </c>
      <c r="O1251" s="14" t="str">
        <f>_xlfn.XLOOKUP(Ventas[[#This Row],[Ship Country]],[1]!Countries[Ship Country],[1]!Countries[Continent],"No existe")</f>
        <v>America</v>
      </c>
      <c r="P1251" s="15" t="str">
        <f>_xlfn.XLOOKUP(Ventas[[#This Row],[Category]],[2]!ProdManager[Category],[2]!ProdManager[Prod_Manager])</f>
        <v>Peter Stone</v>
      </c>
      <c r="Q1251" s="15">
        <f>YEAR(Ventas[[#This Row],[Order Date]])</f>
        <v>2015</v>
      </c>
      <c r="R1251" s="15" t="str">
        <f>TEXT(Ventas[[#This Row],[Order Date]],"MMM")</f>
        <v>nov</v>
      </c>
    </row>
    <row r="1252" spans="1:18" x14ac:dyDescent="0.25">
      <c r="A1252" s="4">
        <v>10721</v>
      </c>
      <c r="B1252" s="4" t="s">
        <v>122</v>
      </c>
      <c r="C1252" s="4" t="s">
        <v>24</v>
      </c>
      <c r="D1252" s="4">
        <v>19.45</v>
      </c>
      <c r="E1252" s="4">
        <v>14.004</v>
      </c>
      <c r="F1252" s="4">
        <v>50</v>
      </c>
      <c r="G1252" s="4" t="s">
        <v>110</v>
      </c>
      <c r="H1252" s="4" t="s">
        <v>111</v>
      </c>
      <c r="I1252" s="4" t="s">
        <v>21</v>
      </c>
      <c r="J1252" s="5">
        <v>42337</v>
      </c>
      <c r="K1252" s="12">
        <f>Ventas[[#This Row],[Unit Price]]*Ventas[[#This Row],[Quantity]]</f>
        <v>972.5</v>
      </c>
      <c r="L1252" s="12">
        <f>Ventas[[#This Row],[Unit Cost]]*Ventas[[#This Row],[Quantity]]</f>
        <v>700.19999999999993</v>
      </c>
      <c r="M1252" s="14">
        <f>Ventas[[#This Row],[Ingresos]]-Ventas[[#This Row],[Costes]]</f>
        <v>272.30000000000007</v>
      </c>
      <c r="N1252" s="14" t="str">
        <f>_xlfn.XLOOKUP(Ventas[[#This Row],[Ship Country]],[1]!Countries[Ship Country],[1]!Countries[Area],"No registrado")</f>
        <v>Nord Europe</v>
      </c>
      <c r="O1252" s="14" t="str">
        <f>_xlfn.XLOOKUP(Ventas[[#This Row],[Ship Country]],[1]!Countries[Ship Country],[1]!Countries[Continent],"No existe")</f>
        <v>Europe</v>
      </c>
      <c r="P1252" s="15" t="str">
        <f>_xlfn.XLOOKUP(Ventas[[#This Row],[Category]],[2]!ProdManager[Category],[2]!ProdManager[Prod_Manager])</f>
        <v>Lydia Sinn</v>
      </c>
      <c r="Q1252" s="15">
        <f>YEAR(Ventas[[#This Row],[Order Date]])</f>
        <v>2015</v>
      </c>
      <c r="R1252" s="15" t="str">
        <f>TEXT(Ventas[[#This Row],[Order Date]],"MMM")</f>
        <v>nov</v>
      </c>
    </row>
    <row r="1253" spans="1:18" x14ac:dyDescent="0.25">
      <c r="A1253" s="6">
        <v>10722</v>
      </c>
      <c r="B1253" s="6" t="s">
        <v>129</v>
      </c>
      <c r="C1253" s="6" t="s">
        <v>43</v>
      </c>
      <c r="D1253" s="6">
        <v>7.75</v>
      </c>
      <c r="E1253" s="6">
        <v>6.8975</v>
      </c>
      <c r="F1253" s="6">
        <v>42</v>
      </c>
      <c r="G1253" s="6" t="s">
        <v>182</v>
      </c>
      <c r="H1253" s="6" t="s">
        <v>183</v>
      </c>
      <c r="I1253" s="6" t="s">
        <v>84</v>
      </c>
      <c r="J1253" s="7">
        <v>42337</v>
      </c>
      <c r="K1253" s="12">
        <f>Ventas[[#This Row],[Unit Price]]*Ventas[[#This Row],[Quantity]]</f>
        <v>325.5</v>
      </c>
      <c r="L1253" s="12">
        <f>Ventas[[#This Row],[Unit Cost]]*Ventas[[#This Row],[Quantity]]</f>
        <v>289.69499999999999</v>
      </c>
      <c r="M1253" s="14">
        <f>Ventas[[#This Row],[Ingresos]]-Ventas[[#This Row],[Costes]]</f>
        <v>35.805000000000007</v>
      </c>
      <c r="N1253" s="14" t="str">
        <f>_xlfn.XLOOKUP(Ventas[[#This Row],[Ship Country]],[1]!Countries[Ship Country],[1]!Countries[Area],"No registrado")</f>
        <v>Nord America</v>
      </c>
      <c r="O1253" s="14" t="str">
        <f>_xlfn.XLOOKUP(Ventas[[#This Row],[Ship Country]],[1]!Countries[Ship Country],[1]!Countries[Continent],"No existe")</f>
        <v>America</v>
      </c>
      <c r="P1253" s="15" t="str">
        <f>_xlfn.XLOOKUP(Ventas[[#This Row],[Category]],[2]!ProdManager[Category],[2]!ProdManager[Prod_Manager])</f>
        <v>John Matter</v>
      </c>
      <c r="Q1253" s="15">
        <f>YEAR(Ventas[[#This Row],[Order Date]])</f>
        <v>2015</v>
      </c>
      <c r="R1253" s="15" t="str">
        <f>TEXT(Ventas[[#This Row],[Order Date]],"MMM")</f>
        <v>nov</v>
      </c>
    </row>
    <row r="1254" spans="1:18" x14ac:dyDescent="0.25">
      <c r="A1254" s="4">
        <v>10722</v>
      </c>
      <c r="B1254" s="4" t="s">
        <v>55</v>
      </c>
      <c r="C1254" s="4" t="s">
        <v>43</v>
      </c>
      <c r="D1254" s="4">
        <v>19</v>
      </c>
      <c r="E1254" s="4">
        <v>16.72</v>
      </c>
      <c r="F1254" s="4">
        <v>3</v>
      </c>
      <c r="G1254" s="4" t="s">
        <v>182</v>
      </c>
      <c r="H1254" s="4" t="s">
        <v>183</v>
      </c>
      <c r="I1254" s="4" t="s">
        <v>84</v>
      </c>
      <c r="J1254" s="5">
        <v>42337</v>
      </c>
      <c r="K1254" s="12">
        <f>Ventas[[#This Row],[Unit Price]]*Ventas[[#This Row],[Quantity]]</f>
        <v>57</v>
      </c>
      <c r="L1254" s="12">
        <f>Ventas[[#This Row],[Unit Cost]]*Ventas[[#This Row],[Quantity]]</f>
        <v>50.16</v>
      </c>
      <c r="M1254" s="14">
        <f>Ventas[[#This Row],[Ingresos]]-Ventas[[#This Row],[Costes]]</f>
        <v>6.8400000000000034</v>
      </c>
      <c r="N1254" s="14" t="str">
        <f>_xlfn.XLOOKUP(Ventas[[#This Row],[Ship Country]],[1]!Countries[Ship Country],[1]!Countries[Area],"No registrado")</f>
        <v>Nord America</v>
      </c>
      <c r="O1254" s="14" t="str">
        <f>_xlfn.XLOOKUP(Ventas[[#This Row],[Ship Country]],[1]!Countries[Ship Country],[1]!Countries[Continent],"No existe")</f>
        <v>America</v>
      </c>
      <c r="P1254" s="15" t="str">
        <f>_xlfn.XLOOKUP(Ventas[[#This Row],[Category]],[2]!ProdManager[Category],[2]!ProdManager[Prod_Manager])</f>
        <v>John Matter</v>
      </c>
      <c r="Q1254" s="15">
        <f>YEAR(Ventas[[#This Row],[Order Date]])</f>
        <v>2015</v>
      </c>
      <c r="R1254" s="15" t="str">
        <f>TEXT(Ventas[[#This Row],[Order Date]],"MMM")</f>
        <v>nov</v>
      </c>
    </row>
    <row r="1255" spans="1:18" x14ac:dyDescent="0.25">
      <c r="A1255" s="6">
        <v>10722</v>
      </c>
      <c r="B1255" s="6" t="s">
        <v>44</v>
      </c>
      <c r="C1255" s="6" t="s">
        <v>15</v>
      </c>
      <c r="D1255" s="6">
        <v>12.5</v>
      </c>
      <c r="E1255" s="6">
        <v>9.75</v>
      </c>
      <c r="F1255" s="6">
        <v>50</v>
      </c>
      <c r="G1255" s="6" t="s">
        <v>182</v>
      </c>
      <c r="H1255" s="6" t="s">
        <v>183</v>
      </c>
      <c r="I1255" s="6" t="s">
        <v>84</v>
      </c>
      <c r="J1255" s="7">
        <v>42337</v>
      </c>
      <c r="K1255" s="12">
        <f>Ventas[[#This Row],[Unit Price]]*Ventas[[#This Row],[Quantity]]</f>
        <v>625</v>
      </c>
      <c r="L1255" s="12">
        <f>Ventas[[#This Row],[Unit Cost]]*Ventas[[#This Row],[Quantity]]</f>
        <v>487.5</v>
      </c>
      <c r="M1255" s="14">
        <f>Ventas[[#This Row],[Ingresos]]-Ventas[[#This Row],[Costes]]</f>
        <v>137.5</v>
      </c>
      <c r="N1255" s="14" t="str">
        <f>_xlfn.XLOOKUP(Ventas[[#This Row],[Ship Country]],[1]!Countries[Ship Country],[1]!Countries[Area],"No registrado")</f>
        <v>Nord America</v>
      </c>
      <c r="O1255" s="14" t="str">
        <f>_xlfn.XLOOKUP(Ventas[[#This Row],[Ship Country]],[1]!Countries[Ship Country],[1]!Countries[Continent],"No existe")</f>
        <v>America</v>
      </c>
      <c r="P1255" s="15" t="str">
        <f>_xlfn.XLOOKUP(Ventas[[#This Row],[Category]],[2]!ProdManager[Category],[2]!ProdManager[Prod_Manager])</f>
        <v>Peter Stone</v>
      </c>
      <c r="Q1255" s="15">
        <f>YEAR(Ventas[[#This Row],[Order Date]])</f>
        <v>2015</v>
      </c>
      <c r="R1255" s="15" t="str">
        <f>TEXT(Ventas[[#This Row],[Order Date]],"MMM")</f>
        <v>nov</v>
      </c>
    </row>
    <row r="1256" spans="1:18" x14ac:dyDescent="0.25">
      <c r="A1256" s="4">
        <v>10722</v>
      </c>
      <c r="B1256" s="4" t="s">
        <v>142</v>
      </c>
      <c r="C1256" s="4" t="s">
        <v>35</v>
      </c>
      <c r="D1256" s="4">
        <v>12.5</v>
      </c>
      <c r="E1256" s="4">
        <v>8.125</v>
      </c>
      <c r="F1256" s="4">
        <v>45</v>
      </c>
      <c r="G1256" s="4" t="s">
        <v>182</v>
      </c>
      <c r="H1256" s="4" t="s">
        <v>183</v>
      </c>
      <c r="I1256" s="4" t="s">
        <v>84</v>
      </c>
      <c r="J1256" s="5">
        <v>42337</v>
      </c>
      <c r="K1256" s="12">
        <f>Ventas[[#This Row],[Unit Price]]*Ventas[[#This Row],[Quantity]]</f>
        <v>562.5</v>
      </c>
      <c r="L1256" s="12">
        <f>Ventas[[#This Row],[Unit Cost]]*Ventas[[#This Row],[Quantity]]</f>
        <v>365.625</v>
      </c>
      <c r="M1256" s="14">
        <f>Ventas[[#This Row],[Ingresos]]-Ventas[[#This Row],[Costes]]</f>
        <v>196.875</v>
      </c>
      <c r="N1256" s="14" t="str">
        <f>_xlfn.XLOOKUP(Ventas[[#This Row],[Ship Country]],[1]!Countries[Ship Country],[1]!Countries[Area],"No registrado")</f>
        <v>Nord America</v>
      </c>
      <c r="O1256" s="14" t="str">
        <f>_xlfn.XLOOKUP(Ventas[[#This Row],[Ship Country]],[1]!Countries[Ship Country],[1]!Countries[Continent],"No existe")</f>
        <v>America</v>
      </c>
      <c r="P1256" s="15" t="str">
        <f>_xlfn.XLOOKUP(Ventas[[#This Row],[Category]],[2]!ProdManager[Category],[2]!ProdManager[Prod_Manager])</f>
        <v>Lydia Sinn</v>
      </c>
      <c r="Q1256" s="15">
        <f>YEAR(Ventas[[#This Row],[Order Date]])</f>
        <v>2015</v>
      </c>
      <c r="R1256" s="15" t="str">
        <f>TEXT(Ventas[[#This Row],[Order Date]],"MMM")</f>
        <v>nov</v>
      </c>
    </row>
    <row r="1257" spans="1:18" x14ac:dyDescent="0.25">
      <c r="A1257" s="6">
        <v>10723</v>
      </c>
      <c r="B1257" s="6" t="s">
        <v>189</v>
      </c>
      <c r="C1257" s="6" t="s">
        <v>35</v>
      </c>
      <c r="D1257" s="6">
        <v>31.23</v>
      </c>
      <c r="E1257" s="6">
        <v>20.611799999999999</v>
      </c>
      <c r="F1257" s="6">
        <v>15</v>
      </c>
      <c r="G1257" s="6" t="s">
        <v>105</v>
      </c>
      <c r="H1257" s="6" t="s">
        <v>106</v>
      </c>
      <c r="I1257" s="6" t="s">
        <v>84</v>
      </c>
      <c r="J1257" s="7">
        <v>42338</v>
      </c>
      <c r="K1257" s="12">
        <f>Ventas[[#This Row],[Unit Price]]*Ventas[[#This Row],[Quantity]]</f>
        <v>468.45</v>
      </c>
      <c r="L1257" s="12">
        <f>Ventas[[#This Row],[Unit Cost]]*Ventas[[#This Row],[Quantity]]</f>
        <v>309.17699999999996</v>
      </c>
      <c r="M1257" s="14">
        <f>Ventas[[#This Row],[Ingresos]]-Ventas[[#This Row],[Costes]]</f>
        <v>159.27300000000002</v>
      </c>
      <c r="N1257" s="14" t="str">
        <f>_xlfn.XLOOKUP(Ventas[[#This Row],[Ship Country]],[1]!Countries[Ship Country],[1]!Countries[Area],"No registrado")</f>
        <v>Nord America</v>
      </c>
      <c r="O1257" s="14" t="str">
        <f>_xlfn.XLOOKUP(Ventas[[#This Row],[Ship Country]],[1]!Countries[Ship Country],[1]!Countries[Continent],"No existe")</f>
        <v>America</v>
      </c>
      <c r="P1257" s="15" t="str">
        <f>_xlfn.XLOOKUP(Ventas[[#This Row],[Category]],[2]!ProdManager[Category],[2]!ProdManager[Prod_Manager])</f>
        <v>Lydia Sinn</v>
      </c>
      <c r="Q1257" s="15">
        <f>YEAR(Ventas[[#This Row],[Order Date]])</f>
        <v>2015</v>
      </c>
      <c r="R1257" s="15" t="str">
        <f>TEXT(Ventas[[#This Row],[Order Date]],"MMM")</f>
        <v>nov</v>
      </c>
    </row>
    <row r="1258" spans="1:18" x14ac:dyDescent="0.25">
      <c r="A1258" s="4">
        <v>10724</v>
      </c>
      <c r="B1258" s="4" t="s">
        <v>239</v>
      </c>
      <c r="C1258" s="4" t="s">
        <v>24</v>
      </c>
      <c r="D1258" s="4">
        <v>28.5</v>
      </c>
      <c r="E1258" s="4">
        <v>23.085000000000001</v>
      </c>
      <c r="F1258" s="4">
        <v>5</v>
      </c>
      <c r="G1258" s="4" t="s">
        <v>192</v>
      </c>
      <c r="H1258" s="4" t="s">
        <v>193</v>
      </c>
      <c r="I1258" s="4" t="s">
        <v>194</v>
      </c>
      <c r="J1258" s="5">
        <v>42338</v>
      </c>
      <c r="K1258" s="12">
        <f>Ventas[[#This Row],[Unit Price]]*Ventas[[#This Row],[Quantity]]</f>
        <v>142.5</v>
      </c>
      <c r="L1258" s="12">
        <f>Ventas[[#This Row],[Unit Cost]]*Ventas[[#This Row],[Quantity]]</f>
        <v>115.42500000000001</v>
      </c>
      <c r="M1258" s="14">
        <f>Ventas[[#This Row],[Ingresos]]-Ventas[[#This Row],[Costes]]</f>
        <v>27.074999999999989</v>
      </c>
      <c r="N1258" s="14" t="str">
        <f>_xlfn.XLOOKUP(Ventas[[#This Row],[Ship Country]],[1]!Countries[Ship Country],[1]!Countries[Area],"No registrado")</f>
        <v>Nord America</v>
      </c>
      <c r="O1258" s="14" t="str">
        <f>_xlfn.XLOOKUP(Ventas[[#This Row],[Ship Country]],[1]!Countries[Ship Country],[1]!Countries[Continent],"No existe")</f>
        <v>America</v>
      </c>
      <c r="P1258" s="15" t="str">
        <f>_xlfn.XLOOKUP(Ventas[[#This Row],[Category]],[2]!ProdManager[Category],[2]!ProdManager[Prod_Manager])</f>
        <v>Lydia Sinn</v>
      </c>
      <c r="Q1258" s="15">
        <f>YEAR(Ventas[[#This Row],[Order Date]])</f>
        <v>2015</v>
      </c>
      <c r="R1258" s="15" t="str">
        <f>TEXT(Ventas[[#This Row],[Order Date]],"MMM")</f>
        <v>nov</v>
      </c>
    </row>
    <row r="1259" spans="1:18" x14ac:dyDescent="0.25">
      <c r="A1259" s="6">
        <v>10724</v>
      </c>
      <c r="B1259" s="6" t="s">
        <v>112</v>
      </c>
      <c r="C1259" s="6" t="s">
        <v>29</v>
      </c>
      <c r="D1259" s="6">
        <v>31</v>
      </c>
      <c r="E1259" s="6">
        <v>24.490000000000002</v>
      </c>
      <c r="F1259" s="6">
        <v>16</v>
      </c>
      <c r="G1259" s="6" t="s">
        <v>192</v>
      </c>
      <c r="H1259" s="6" t="s">
        <v>193</v>
      </c>
      <c r="I1259" s="6" t="s">
        <v>194</v>
      </c>
      <c r="J1259" s="7">
        <v>42338</v>
      </c>
      <c r="K1259" s="12">
        <f>Ventas[[#This Row],[Unit Price]]*Ventas[[#This Row],[Quantity]]</f>
        <v>496</v>
      </c>
      <c r="L1259" s="12">
        <f>Ventas[[#This Row],[Unit Cost]]*Ventas[[#This Row],[Quantity]]</f>
        <v>391.84000000000003</v>
      </c>
      <c r="M1259" s="14">
        <f>Ventas[[#This Row],[Ingresos]]-Ventas[[#This Row],[Costes]]</f>
        <v>104.15999999999997</v>
      </c>
      <c r="N1259" s="14" t="str">
        <f>_xlfn.XLOOKUP(Ventas[[#This Row],[Ship Country]],[1]!Countries[Ship Country],[1]!Countries[Area],"No registrado")</f>
        <v>Nord America</v>
      </c>
      <c r="O1259" s="14" t="str">
        <f>_xlfn.XLOOKUP(Ventas[[#This Row],[Ship Country]],[1]!Countries[Ship Country],[1]!Countries[Continent],"No existe")</f>
        <v>America</v>
      </c>
      <c r="P1259" s="15" t="str">
        <f>_xlfn.XLOOKUP(Ventas[[#This Row],[Category]],[2]!ProdManager[Category],[2]!ProdManager[Prod_Manager])</f>
        <v>Peter Stone</v>
      </c>
      <c r="Q1259" s="15">
        <f>YEAR(Ventas[[#This Row],[Order Date]])</f>
        <v>2015</v>
      </c>
      <c r="R1259" s="15" t="str">
        <f>TEXT(Ventas[[#This Row],[Order Date]],"MMM")</f>
        <v>nov</v>
      </c>
    </row>
    <row r="1260" spans="1:18" x14ac:dyDescent="0.25">
      <c r="A1260" s="4">
        <v>10725</v>
      </c>
      <c r="B1260" s="4" t="s">
        <v>28</v>
      </c>
      <c r="C1260" s="4" t="s">
        <v>29</v>
      </c>
      <c r="D1260" s="4">
        <v>9.65</v>
      </c>
      <c r="E1260" s="4">
        <v>7.7200000000000006</v>
      </c>
      <c r="F1260" s="4">
        <v>12</v>
      </c>
      <c r="G1260" s="4" t="s">
        <v>202</v>
      </c>
      <c r="H1260" s="4" t="s">
        <v>152</v>
      </c>
      <c r="I1260" s="4" t="s">
        <v>27</v>
      </c>
      <c r="J1260" s="5">
        <v>42339</v>
      </c>
      <c r="K1260" s="12">
        <f>Ventas[[#This Row],[Unit Price]]*Ventas[[#This Row],[Quantity]]</f>
        <v>115.80000000000001</v>
      </c>
      <c r="L1260" s="12">
        <f>Ventas[[#This Row],[Unit Cost]]*Ventas[[#This Row],[Quantity]]</f>
        <v>92.640000000000015</v>
      </c>
      <c r="M1260" s="14">
        <f>Ventas[[#This Row],[Ingresos]]-Ventas[[#This Row],[Costes]]</f>
        <v>23.159999999999997</v>
      </c>
      <c r="N1260" s="14" t="str">
        <f>_xlfn.XLOOKUP(Ventas[[#This Row],[Ship Country]],[1]!Countries[Ship Country],[1]!Countries[Area],"No registrado")</f>
        <v>Sud America</v>
      </c>
      <c r="O1260" s="14" t="str">
        <f>_xlfn.XLOOKUP(Ventas[[#This Row],[Ship Country]],[1]!Countries[Ship Country],[1]!Countries[Continent],"No existe")</f>
        <v>America</v>
      </c>
      <c r="P1260" s="15" t="str">
        <f>_xlfn.XLOOKUP(Ventas[[#This Row],[Category]],[2]!ProdManager[Category],[2]!ProdManager[Prod_Manager])</f>
        <v>Peter Stone</v>
      </c>
      <c r="Q1260" s="15">
        <f>YEAR(Ventas[[#This Row],[Order Date]])</f>
        <v>2015</v>
      </c>
      <c r="R1260" s="15" t="str">
        <f>TEXT(Ventas[[#This Row],[Order Date]],"MMM")</f>
        <v>dic</v>
      </c>
    </row>
    <row r="1261" spans="1:18" x14ac:dyDescent="0.25">
      <c r="A1261" s="6">
        <v>10725</v>
      </c>
      <c r="B1261" s="6" t="s">
        <v>177</v>
      </c>
      <c r="C1261" s="6" t="s">
        <v>10</v>
      </c>
      <c r="D1261" s="6">
        <v>7</v>
      </c>
      <c r="E1261" s="6">
        <v>5.95</v>
      </c>
      <c r="F1261" s="6">
        <v>4</v>
      </c>
      <c r="G1261" s="6" t="s">
        <v>202</v>
      </c>
      <c r="H1261" s="6" t="s">
        <v>152</v>
      </c>
      <c r="I1261" s="6" t="s">
        <v>27</v>
      </c>
      <c r="J1261" s="7">
        <v>42339</v>
      </c>
      <c r="K1261" s="12">
        <f>Ventas[[#This Row],[Unit Price]]*Ventas[[#This Row],[Quantity]]</f>
        <v>28</v>
      </c>
      <c r="L1261" s="12">
        <f>Ventas[[#This Row],[Unit Cost]]*Ventas[[#This Row],[Quantity]]</f>
        <v>23.8</v>
      </c>
      <c r="M1261" s="14">
        <f>Ventas[[#This Row],[Ingresos]]-Ventas[[#This Row],[Costes]]</f>
        <v>4.1999999999999993</v>
      </c>
      <c r="N1261" s="14" t="str">
        <f>_xlfn.XLOOKUP(Ventas[[#This Row],[Ship Country]],[1]!Countries[Ship Country],[1]!Countries[Area],"No registrado")</f>
        <v>Sud America</v>
      </c>
      <c r="O1261" s="14" t="str">
        <f>_xlfn.XLOOKUP(Ventas[[#This Row],[Ship Country]],[1]!Countries[Ship Country],[1]!Countries[Continent],"No existe")</f>
        <v>America</v>
      </c>
      <c r="P1261" s="15" t="str">
        <f>_xlfn.XLOOKUP(Ventas[[#This Row],[Category]],[2]!ProdManager[Category],[2]!ProdManager[Prod_Manager])</f>
        <v>Marc Caine</v>
      </c>
      <c r="Q1261" s="15">
        <f>YEAR(Ventas[[#This Row],[Order Date]])</f>
        <v>2015</v>
      </c>
      <c r="R1261" s="15" t="str">
        <f>TEXT(Ventas[[#This Row],[Order Date]],"MMM")</f>
        <v>dic</v>
      </c>
    </row>
    <row r="1262" spans="1:18" x14ac:dyDescent="0.25">
      <c r="A1262" s="4">
        <v>10725</v>
      </c>
      <c r="B1262" s="4" t="s">
        <v>45</v>
      </c>
      <c r="C1262" s="4" t="s">
        <v>46</v>
      </c>
      <c r="D1262" s="4">
        <v>24</v>
      </c>
      <c r="E1262" s="4">
        <v>19.68</v>
      </c>
      <c r="F1262" s="4">
        <v>6</v>
      </c>
      <c r="G1262" s="4" t="s">
        <v>202</v>
      </c>
      <c r="H1262" s="4" t="s">
        <v>152</v>
      </c>
      <c r="I1262" s="4" t="s">
        <v>27</v>
      </c>
      <c r="J1262" s="5">
        <v>42339</v>
      </c>
      <c r="K1262" s="12">
        <f>Ventas[[#This Row],[Unit Price]]*Ventas[[#This Row],[Quantity]]</f>
        <v>144</v>
      </c>
      <c r="L1262" s="12">
        <f>Ventas[[#This Row],[Unit Cost]]*Ventas[[#This Row],[Quantity]]</f>
        <v>118.08</v>
      </c>
      <c r="M1262" s="14">
        <f>Ventas[[#This Row],[Ingresos]]-Ventas[[#This Row],[Costes]]</f>
        <v>25.92</v>
      </c>
      <c r="N1262" s="14" t="str">
        <f>_xlfn.XLOOKUP(Ventas[[#This Row],[Ship Country]],[1]!Countries[Ship Country],[1]!Countries[Area],"No registrado")</f>
        <v>Sud America</v>
      </c>
      <c r="O1262" s="14" t="str">
        <f>_xlfn.XLOOKUP(Ventas[[#This Row],[Ship Country]],[1]!Countries[Ship Country],[1]!Countries[Continent],"No existe")</f>
        <v>America</v>
      </c>
      <c r="P1262" s="15" t="str">
        <f>_xlfn.XLOOKUP(Ventas[[#This Row],[Category]],[2]!ProdManager[Category],[2]!ProdManager[Prod_Manager])</f>
        <v>John Matter</v>
      </c>
      <c r="Q1262" s="15">
        <f>YEAR(Ventas[[#This Row],[Order Date]])</f>
        <v>2015</v>
      </c>
      <c r="R1262" s="15" t="str">
        <f>TEXT(Ventas[[#This Row],[Order Date]],"MMM")</f>
        <v>dic</v>
      </c>
    </row>
    <row r="1263" spans="1:18" x14ac:dyDescent="0.25">
      <c r="A1263" s="6">
        <v>10726</v>
      </c>
      <c r="B1263" s="6" t="s">
        <v>16</v>
      </c>
      <c r="C1263" s="6" t="s">
        <v>15</v>
      </c>
      <c r="D1263" s="6">
        <v>21</v>
      </c>
      <c r="E1263" s="6">
        <v>17.849999999999998</v>
      </c>
      <c r="F1263" s="6">
        <v>5</v>
      </c>
      <c r="G1263" s="6" t="s">
        <v>213</v>
      </c>
      <c r="H1263" s="6" t="s">
        <v>148</v>
      </c>
      <c r="I1263" s="6" t="s">
        <v>149</v>
      </c>
      <c r="J1263" s="7">
        <v>42342</v>
      </c>
      <c r="K1263" s="12">
        <f>Ventas[[#This Row],[Unit Price]]*Ventas[[#This Row],[Quantity]]</f>
        <v>105</v>
      </c>
      <c r="L1263" s="12">
        <f>Ventas[[#This Row],[Unit Cost]]*Ventas[[#This Row],[Quantity]]</f>
        <v>89.249999999999986</v>
      </c>
      <c r="M1263" s="14">
        <f>Ventas[[#This Row],[Ingresos]]-Ventas[[#This Row],[Costes]]</f>
        <v>15.750000000000014</v>
      </c>
      <c r="N1263" s="14" t="str">
        <f>_xlfn.XLOOKUP(Ventas[[#This Row],[Ship Country]],[1]!Countries[Ship Country],[1]!Countries[Area],"No registrado")</f>
        <v>Nord Europe</v>
      </c>
      <c r="O1263" s="14" t="str">
        <f>_xlfn.XLOOKUP(Ventas[[#This Row],[Ship Country]],[1]!Countries[Ship Country],[1]!Countries[Continent],"No existe")</f>
        <v>Europe</v>
      </c>
      <c r="P1263" s="15" t="str">
        <f>_xlfn.XLOOKUP(Ventas[[#This Row],[Category]],[2]!ProdManager[Category],[2]!ProdManager[Prod_Manager])</f>
        <v>Peter Stone</v>
      </c>
      <c r="Q1263" s="15">
        <f>YEAR(Ventas[[#This Row],[Order Date]])</f>
        <v>2015</v>
      </c>
      <c r="R1263" s="15" t="str">
        <f>TEXT(Ventas[[#This Row],[Order Date]],"MMM")</f>
        <v>dic</v>
      </c>
    </row>
    <row r="1264" spans="1:18" x14ac:dyDescent="0.25">
      <c r="A1264" s="4">
        <v>10726</v>
      </c>
      <c r="B1264" s="4" t="s">
        <v>169</v>
      </c>
      <c r="C1264" s="4" t="s">
        <v>24</v>
      </c>
      <c r="D1264" s="4">
        <v>22</v>
      </c>
      <c r="E1264" s="4">
        <v>16.5</v>
      </c>
      <c r="F1264" s="4">
        <v>25</v>
      </c>
      <c r="G1264" s="4" t="s">
        <v>213</v>
      </c>
      <c r="H1264" s="4" t="s">
        <v>148</v>
      </c>
      <c r="I1264" s="4" t="s">
        <v>149</v>
      </c>
      <c r="J1264" s="5">
        <v>42342</v>
      </c>
      <c r="K1264" s="12">
        <f>Ventas[[#This Row],[Unit Price]]*Ventas[[#This Row],[Quantity]]</f>
        <v>550</v>
      </c>
      <c r="L1264" s="12">
        <f>Ventas[[#This Row],[Unit Cost]]*Ventas[[#This Row],[Quantity]]</f>
        <v>412.5</v>
      </c>
      <c r="M1264" s="14">
        <f>Ventas[[#This Row],[Ingresos]]-Ventas[[#This Row],[Costes]]</f>
        <v>137.5</v>
      </c>
      <c r="N1264" s="14" t="str">
        <f>_xlfn.XLOOKUP(Ventas[[#This Row],[Ship Country]],[1]!Countries[Ship Country],[1]!Countries[Area],"No registrado")</f>
        <v>Nord Europe</v>
      </c>
      <c r="O1264" s="14" t="str">
        <f>_xlfn.XLOOKUP(Ventas[[#This Row],[Ship Country]],[1]!Countries[Ship Country],[1]!Countries[Continent],"No existe")</f>
        <v>Europe</v>
      </c>
      <c r="P1264" s="15" t="str">
        <f>_xlfn.XLOOKUP(Ventas[[#This Row],[Category]],[2]!ProdManager[Category],[2]!ProdManager[Prod_Manager])</f>
        <v>Lydia Sinn</v>
      </c>
      <c r="Q1264" s="15">
        <f>YEAR(Ventas[[#This Row],[Order Date]])</f>
        <v>2015</v>
      </c>
      <c r="R1264" s="15" t="str">
        <f>TEXT(Ventas[[#This Row],[Order Date]],"MMM")</f>
        <v>dic</v>
      </c>
    </row>
    <row r="1265" spans="1:18" x14ac:dyDescent="0.25">
      <c r="A1265" s="6">
        <v>10727</v>
      </c>
      <c r="B1265" s="6" t="s">
        <v>52</v>
      </c>
      <c r="C1265" s="6" t="s">
        <v>15</v>
      </c>
      <c r="D1265" s="6">
        <v>55</v>
      </c>
      <c r="E1265" s="6">
        <v>45.1</v>
      </c>
      <c r="F1265" s="6">
        <v>10</v>
      </c>
      <c r="G1265" s="6" t="s">
        <v>143</v>
      </c>
      <c r="H1265" s="6" t="s">
        <v>144</v>
      </c>
      <c r="I1265" s="6" t="s">
        <v>116</v>
      </c>
      <c r="J1265" s="7">
        <v>42342</v>
      </c>
      <c r="K1265" s="12">
        <f>Ventas[[#This Row],[Unit Price]]*Ventas[[#This Row],[Quantity]]</f>
        <v>550</v>
      </c>
      <c r="L1265" s="12">
        <f>Ventas[[#This Row],[Unit Cost]]*Ventas[[#This Row],[Quantity]]</f>
        <v>451</v>
      </c>
      <c r="M1265" s="14">
        <f>Ventas[[#This Row],[Ingresos]]-Ventas[[#This Row],[Costes]]</f>
        <v>99</v>
      </c>
      <c r="N1265" s="14" t="str">
        <f>_xlfn.XLOOKUP(Ventas[[#This Row],[Ship Country]],[1]!Countries[Ship Country],[1]!Countries[Area],"No registrado")</f>
        <v>Sud Europe</v>
      </c>
      <c r="O1265" s="14" t="str">
        <f>_xlfn.XLOOKUP(Ventas[[#This Row],[Ship Country]],[1]!Countries[Ship Country],[1]!Countries[Continent],"No existe")</f>
        <v>Europe</v>
      </c>
      <c r="P1265" s="15" t="str">
        <f>_xlfn.XLOOKUP(Ventas[[#This Row],[Category]],[2]!ProdManager[Category],[2]!ProdManager[Prod_Manager])</f>
        <v>Peter Stone</v>
      </c>
      <c r="Q1265" s="15">
        <f>YEAR(Ventas[[#This Row],[Order Date]])</f>
        <v>2015</v>
      </c>
      <c r="R1265" s="15" t="str">
        <f>TEXT(Ventas[[#This Row],[Order Date]],"MMM")</f>
        <v>dic</v>
      </c>
    </row>
    <row r="1266" spans="1:18" x14ac:dyDescent="0.25">
      <c r="A1266" s="4">
        <v>10727</v>
      </c>
      <c r="B1266" s="4" t="s">
        <v>86</v>
      </c>
      <c r="C1266" s="4" t="s">
        <v>10</v>
      </c>
      <c r="D1266" s="4">
        <v>38</v>
      </c>
      <c r="E1266" s="4">
        <v>31.919999999999998</v>
      </c>
      <c r="F1266" s="4">
        <v>10</v>
      </c>
      <c r="G1266" s="4" t="s">
        <v>143</v>
      </c>
      <c r="H1266" s="4" t="s">
        <v>144</v>
      </c>
      <c r="I1266" s="4" t="s">
        <v>116</v>
      </c>
      <c r="J1266" s="5">
        <v>42342</v>
      </c>
      <c r="K1266" s="12">
        <f>Ventas[[#This Row],[Unit Price]]*Ventas[[#This Row],[Quantity]]</f>
        <v>380</v>
      </c>
      <c r="L1266" s="12">
        <f>Ventas[[#This Row],[Unit Cost]]*Ventas[[#This Row],[Quantity]]</f>
        <v>319.2</v>
      </c>
      <c r="M1266" s="14">
        <f>Ventas[[#This Row],[Ingresos]]-Ventas[[#This Row],[Costes]]</f>
        <v>60.800000000000011</v>
      </c>
      <c r="N1266" s="14" t="str">
        <f>_xlfn.XLOOKUP(Ventas[[#This Row],[Ship Country]],[1]!Countries[Ship Country],[1]!Countries[Area],"No registrado")</f>
        <v>Sud Europe</v>
      </c>
      <c r="O1266" s="14" t="str">
        <f>_xlfn.XLOOKUP(Ventas[[#This Row],[Ship Country]],[1]!Countries[Ship Country],[1]!Countries[Continent],"No existe")</f>
        <v>Europe</v>
      </c>
      <c r="P1266" s="15" t="str">
        <f>_xlfn.XLOOKUP(Ventas[[#This Row],[Category]],[2]!ProdManager[Category],[2]!ProdManager[Prod_Manager])</f>
        <v>Marc Caine</v>
      </c>
      <c r="Q1266" s="15">
        <f>YEAR(Ventas[[#This Row],[Order Date]])</f>
        <v>2015</v>
      </c>
      <c r="R1266" s="15" t="str">
        <f>TEXT(Ventas[[#This Row],[Order Date]],"MMM")</f>
        <v>dic</v>
      </c>
    </row>
    <row r="1267" spans="1:18" x14ac:dyDescent="0.25">
      <c r="A1267" s="6">
        <v>10727</v>
      </c>
      <c r="B1267" s="6" t="s">
        <v>91</v>
      </c>
      <c r="C1267" s="6" t="s">
        <v>46</v>
      </c>
      <c r="D1267" s="6">
        <v>39</v>
      </c>
      <c r="E1267" s="6">
        <v>29.64</v>
      </c>
      <c r="F1267" s="6">
        <v>20</v>
      </c>
      <c r="G1267" s="6" t="s">
        <v>143</v>
      </c>
      <c r="H1267" s="6" t="s">
        <v>144</v>
      </c>
      <c r="I1267" s="6" t="s">
        <v>116</v>
      </c>
      <c r="J1267" s="7">
        <v>42342</v>
      </c>
      <c r="K1267" s="12">
        <f>Ventas[[#This Row],[Unit Price]]*Ventas[[#This Row],[Quantity]]</f>
        <v>780</v>
      </c>
      <c r="L1267" s="12">
        <f>Ventas[[#This Row],[Unit Cost]]*Ventas[[#This Row],[Quantity]]</f>
        <v>592.79999999999995</v>
      </c>
      <c r="M1267" s="14">
        <f>Ventas[[#This Row],[Ingresos]]-Ventas[[#This Row],[Costes]]</f>
        <v>187.20000000000005</v>
      </c>
      <c r="N1267" s="14" t="str">
        <f>_xlfn.XLOOKUP(Ventas[[#This Row],[Ship Country]],[1]!Countries[Ship Country],[1]!Countries[Area],"No registrado")</f>
        <v>Sud Europe</v>
      </c>
      <c r="O1267" s="14" t="str">
        <f>_xlfn.XLOOKUP(Ventas[[#This Row],[Ship Country]],[1]!Countries[Ship Country],[1]!Countries[Continent],"No existe")</f>
        <v>Europe</v>
      </c>
      <c r="P1267" s="15" t="str">
        <f>_xlfn.XLOOKUP(Ventas[[#This Row],[Category]],[2]!ProdManager[Category],[2]!ProdManager[Prod_Manager])</f>
        <v>John Matter</v>
      </c>
      <c r="Q1267" s="15">
        <f>YEAR(Ventas[[#This Row],[Order Date]])</f>
        <v>2015</v>
      </c>
      <c r="R1267" s="15" t="str">
        <f>TEXT(Ventas[[#This Row],[Order Date]],"MMM")</f>
        <v>dic</v>
      </c>
    </row>
    <row r="1268" spans="1:18" x14ac:dyDescent="0.25">
      <c r="A1268" s="4">
        <v>10728</v>
      </c>
      <c r="B1268" s="4" t="s">
        <v>87</v>
      </c>
      <c r="C1268" s="4" t="s">
        <v>29</v>
      </c>
      <c r="D1268" s="4">
        <v>25.89</v>
      </c>
      <c r="E1268" s="4">
        <v>19.1586</v>
      </c>
      <c r="F1268" s="4">
        <v>15</v>
      </c>
      <c r="G1268" s="4" t="s">
        <v>219</v>
      </c>
      <c r="H1268" s="4" t="s">
        <v>152</v>
      </c>
      <c r="I1268" s="4" t="s">
        <v>27</v>
      </c>
      <c r="J1268" s="5">
        <v>42343</v>
      </c>
      <c r="K1268" s="12">
        <f>Ventas[[#This Row],[Unit Price]]*Ventas[[#This Row],[Quantity]]</f>
        <v>388.35</v>
      </c>
      <c r="L1268" s="12">
        <f>Ventas[[#This Row],[Unit Cost]]*Ventas[[#This Row],[Quantity]]</f>
        <v>287.37900000000002</v>
      </c>
      <c r="M1268" s="14">
        <f>Ventas[[#This Row],[Ingresos]]-Ventas[[#This Row],[Costes]]</f>
        <v>100.971</v>
      </c>
      <c r="N1268" s="14" t="str">
        <f>_xlfn.XLOOKUP(Ventas[[#This Row],[Ship Country]],[1]!Countries[Ship Country],[1]!Countries[Area],"No registrado")</f>
        <v>Sud America</v>
      </c>
      <c r="O1268" s="14" t="str">
        <f>_xlfn.XLOOKUP(Ventas[[#This Row],[Ship Country]],[1]!Countries[Ship Country],[1]!Countries[Continent],"No existe")</f>
        <v>America</v>
      </c>
      <c r="P1268" s="15" t="str">
        <f>_xlfn.XLOOKUP(Ventas[[#This Row],[Category]],[2]!ProdManager[Category],[2]!ProdManager[Prod_Manager])</f>
        <v>Peter Stone</v>
      </c>
      <c r="Q1268" s="15">
        <f>YEAR(Ventas[[#This Row],[Order Date]])</f>
        <v>2015</v>
      </c>
      <c r="R1268" s="15" t="str">
        <f>TEXT(Ventas[[#This Row],[Order Date]],"MMM")</f>
        <v>dic</v>
      </c>
    </row>
    <row r="1269" spans="1:18" x14ac:dyDescent="0.25">
      <c r="A1269" s="6">
        <v>10728</v>
      </c>
      <c r="B1269" s="6" t="s">
        <v>98</v>
      </c>
      <c r="C1269" s="6" t="s">
        <v>29</v>
      </c>
      <c r="D1269" s="6">
        <v>18.399999999999999</v>
      </c>
      <c r="E1269" s="6">
        <v>14.167999999999999</v>
      </c>
      <c r="F1269" s="6">
        <v>6</v>
      </c>
      <c r="G1269" s="6" t="s">
        <v>219</v>
      </c>
      <c r="H1269" s="6" t="s">
        <v>152</v>
      </c>
      <c r="I1269" s="6" t="s">
        <v>27</v>
      </c>
      <c r="J1269" s="7">
        <v>42343</v>
      </c>
      <c r="K1269" s="12">
        <f>Ventas[[#This Row],[Unit Price]]*Ventas[[#This Row],[Quantity]]</f>
        <v>110.39999999999999</v>
      </c>
      <c r="L1269" s="12">
        <f>Ventas[[#This Row],[Unit Cost]]*Ventas[[#This Row],[Quantity]]</f>
        <v>85.007999999999996</v>
      </c>
      <c r="M1269" s="14">
        <f>Ventas[[#This Row],[Ingresos]]-Ventas[[#This Row],[Costes]]</f>
        <v>25.391999999999996</v>
      </c>
      <c r="N1269" s="14" t="str">
        <f>_xlfn.XLOOKUP(Ventas[[#This Row],[Ship Country]],[1]!Countries[Ship Country],[1]!Countries[Area],"No registrado")</f>
        <v>Sud America</v>
      </c>
      <c r="O1269" s="14" t="str">
        <f>_xlfn.XLOOKUP(Ventas[[#This Row],[Ship Country]],[1]!Countries[Ship Country],[1]!Countries[Continent],"No existe")</f>
        <v>America</v>
      </c>
      <c r="P1269" s="15" t="str">
        <f>_xlfn.XLOOKUP(Ventas[[#This Row],[Category]],[2]!ProdManager[Category],[2]!ProdManager[Prod_Manager])</f>
        <v>Peter Stone</v>
      </c>
      <c r="Q1269" s="15">
        <f>YEAR(Ventas[[#This Row],[Order Date]])</f>
        <v>2015</v>
      </c>
      <c r="R1269" s="15" t="str">
        <f>TEXT(Ventas[[#This Row],[Order Date]],"MMM")</f>
        <v>dic</v>
      </c>
    </row>
    <row r="1270" spans="1:18" x14ac:dyDescent="0.25">
      <c r="A1270" s="4">
        <v>10728</v>
      </c>
      <c r="B1270" s="4" t="s">
        <v>45</v>
      </c>
      <c r="C1270" s="4" t="s">
        <v>46</v>
      </c>
      <c r="D1270" s="4">
        <v>24</v>
      </c>
      <c r="E1270" s="4">
        <v>19.200000000000003</v>
      </c>
      <c r="F1270" s="4">
        <v>12</v>
      </c>
      <c r="G1270" s="4" t="s">
        <v>219</v>
      </c>
      <c r="H1270" s="4" t="s">
        <v>152</v>
      </c>
      <c r="I1270" s="4" t="s">
        <v>27</v>
      </c>
      <c r="J1270" s="5">
        <v>42343</v>
      </c>
      <c r="K1270" s="12">
        <f>Ventas[[#This Row],[Unit Price]]*Ventas[[#This Row],[Quantity]]</f>
        <v>288</v>
      </c>
      <c r="L1270" s="12">
        <f>Ventas[[#This Row],[Unit Cost]]*Ventas[[#This Row],[Quantity]]</f>
        <v>230.40000000000003</v>
      </c>
      <c r="M1270" s="14">
        <f>Ventas[[#This Row],[Ingresos]]-Ventas[[#This Row],[Costes]]</f>
        <v>57.599999999999966</v>
      </c>
      <c r="N1270" s="14" t="str">
        <f>_xlfn.XLOOKUP(Ventas[[#This Row],[Ship Country]],[1]!Countries[Ship Country],[1]!Countries[Area],"No registrado")</f>
        <v>Sud America</v>
      </c>
      <c r="O1270" s="14" t="str">
        <f>_xlfn.XLOOKUP(Ventas[[#This Row],[Ship Country]],[1]!Countries[Ship Country],[1]!Countries[Continent],"No existe")</f>
        <v>America</v>
      </c>
      <c r="P1270" s="15" t="str">
        <f>_xlfn.XLOOKUP(Ventas[[#This Row],[Category]],[2]!ProdManager[Category],[2]!ProdManager[Prod_Manager])</f>
        <v>John Matter</v>
      </c>
      <c r="Q1270" s="15">
        <f>YEAR(Ventas[[#This Row],[Order Date]])</f>
        <v>2015</v>
      </c>
      <c r="R1270" s="15" t="str">
        <f>TEXT(Ventas[[#This Row],[Order Date]],"MMM")</f>
        <v>dic</v>
      </c>
    </row>
    <row r="1271" spans="1:18" x14ac:dyDescent="0.25">
      <c r="A1271" s="6">
        <v>10728</v>
      </c>
      <c r="B1271" s="6" t="s">
        <v>40</v>
      </c>
      <c r="C1271" s="6" t="s">
        <v>15</v>
      </c>
      <c r="D1271" s="6">
        <v>34</v>
      </c>
      <c r="E1271" s="6">
        <v>26.86</v>
      </c>
      <c r="F1271" s="6">
        <v>15</v>
      </c>
      <c r="G1271" s="6" t="s">
        <v>219</v>
      </c>
      <c r="H1271" s="6" t="s">
        <v>152</v>
      </c>
      <c r="I1271" s="6" t="s">
        <v>27</v>
      </c>
      <c r="J1271" s="7">
        <v>42343</v>
      </c>
      <c r="K1271" s="12">
        <f>Ventas[[#This Row],[Unit Price]]*Ventas[[#This Row],[Quantity]]</f>
        <v>510</v>
      </c>
      <c r="L1271" s="12">
        <f>Ventas[[#This Row],[Unit Cost]]*Ventas[[#This Row],[Quantity]]</f>
        <v>402.9</v>
      </c>
      <c r="M1271" s="14">
        <f>Ventas[[#This Row],[Ingresos]]-Ventas[[#This Row],[Costes]]</f>
        <v>107.10000000000002</v>
      </c>
      <c r="N1271" s="14" t="str">
        <f>_xlfn.XLOOKUP(Ventas[[#This Row],[Ship Country]],[1]!Countries[Ship Country],[1]!Countries[Area],"No registrado")</f>
        <v>Sud America</v>
      </c>
      <c r="O1271" s="14" t="str">
        <f>_xlfn.XLOOKUP(Ventas[[#This Row],[Ship Country]],[1]!Countries[Ship Country],[1]!Countries[Continent],"No existe")</f>
        <v>America</v>
      </c>
      <c r="P1271" s="15" t="str">
        <f>_xlfn.XLOOKUP(Ventas[[#This Row],[Category]],[2]!ProdManager[Category],[2]!ProdManager[Prod_Manager])</f>
        <v>Peter Stone</v>
      </c>
      <c r="Q1271" s="15">
        <f>YEAR(Ventas[[#This Row],[Order Date]])</f>
        <v>2015</v>
      </c>
      <c r="R1271" s="15" t="str">
        <f>TEXT(Ventas[[#This Row],[Order Date]],"MMM")</f>
        <v>dic</v>
      </c>
    </row>
    <row r="1272" spans="1:18" x14ac:dyDescent="0.25">
      <c r="A1272" s="4">
        <v>10729</v>
      </c>
      <c r="B1272" s="4" t="s">
        <v>71</v>
      </c>
      <c r="C1272" s="4" t="s">
        <v>35</v>
      </c>
      <c r="D1272" s="4">
        <v>10</v>
      </c>
      <c r="E1272" s="4">
        <v>6.6</v>
      </c>
      <c r="F1272" s="4">
        <v>30</v>
      </c>
      <c r="G1272" s="4" t="s">
        <v>232</v>
      </c>
      <c r="H1272" s="4" t="s">
        <v>233</v>
      </c>
      <c r="I1272" s="4" t="s">
        <v>65</v>
      </c>
      <c r="J1272" s="5">
        <v>42343</v>
      </c>
      <c r="K1272" s="12">
        <f>Ventas[[#This Row],[Unit Price]]*Ventas[[#This Row],[Quantity]]</f>
        <v>300</v>
      </c>
      <c r="L1272" s="12">
        <f>Ventas[[#This Row],[Unit Cost]]*Ventas[[#This Row],[Quantity]]</f>
        <v>198</v>
      </c>
      <c r="M1272" s="14">
        <f>Ventas[[#This Row],[Ingresos]]-Ventas[[#This Row],[Costes]]</f>
        <v>102</v>
      </c>
      <c r="N1272" s="14" t="str">
        <f>_xlfn.XLOOKUP(Ventas[[#This Row],[Ship Country]],[1]!Countries[Ship Country],[1]!Countries[Area],"No registrado")</f>
        <v>Sud America</v>
      </c>
      <c r="O1272" s="14" t="str">
        <f>_xlfn.XLOOKUP(Ventas[[#This Row],[Ship Country]],[1]!Countries[Ship Country],[1]!Countries[Continent],"No existe")</f>
        <v>America</v>
      </c>
      <c r="P1272" s="15" t="str">
        <f>_xlfn.XLOOKUP(Ventas[[#This Row],[Category]],[2]!ProdManager[Category],[2]!ProdManager[Prod_Manager])</f>
        <v>Lydia Sinn</v>
      </c>
      <c r="Q1272" s="15">
        <f>YEAR(Ventas[[#This Row],[Order Date]])</f>
        <v>2015</v>
      </c>
      <c r="R1272" s="15" t="str">
        <f>TEXT(Ventas[[#This Row],[Order Date]],"MMM")</f>
        <v>dic</v>
      </c>
    </row>
    <row r="1273" spans="1:18" x14ac:dyDescent="0.25">
      <c r="A1273" s="6">
        <v>10729</v>
      </c>
      <c r="B1273" s="6" t="s">
        <v>203</v>
      </c>
      <c r="C1273" s="6" t="s">
        <v>35</v>
      </c>
      <c r="D1273" s="6">
        <v>16.25</v>
      </c>
      <c r="E1273" s="6">
        <v>10.5625</v>
      </c>
      <c r="F1273" s="6">
        <v>40</v>
      </c>
      <c r="G1273" s="6" t="s">
        <v>232</v>
      </c>
      <c r="H1273" s="6" t="s">
        <v>233</v>
      </c>
      <c r="I1273" s="6" t="s">
        <v>65</v>
      </c>
      <c r="J1273" s="7">
        <v>42343</v>
      </c>
      <c r="K1273" s="12">
        <f>Ventas[[#This Row],[Unit Price]]*Ventas[[#This Row],[Quantity]]</f>
        <v>650</v>
      </c>
      <c r="L1273" s="12">
        <f>Ventas[[#This Row],[Unit Cost]]*Ventas[[#This Row],[Quantity]]</f>
        <v>422.5</v>
      </c>
      <c r="M1273" s="14">
        <f>Ventas[[#This Row],[Ingresos]]-Ventas[[#This Row],[Costes]]</f>
        <v>227.5</v>
      </c>
      <c r="N1273" s="14" t="str">
        <f>_xlfn.XLOOKUP(Ventas[[#This Row],[Ship Country]],[1]!Countries[Ship Country],[1]!Countries[Area],"No registrado")</f>
        <v>Sud America</v>
      </c>
      <c r="O1273" s="14" t="str">
        <f>_xlfn.XLOOKUP(Ventas[[#This Row],[Ship Country]],[1]!Countries[Ship Country],[1]!Countries[Continent],"No existe")</f>
        <v>America</v>
      </c>
      <c r="P1273" s="15" t="str">
        <f>_xlfn.XLOOKUP(Ventas[[#This Row],[Category]],[2]!ProdManager[Category],[2]!ProdManager[Prod_Manager])</f>
        <v>Lydia Sinn</v>
      </c>
      <c r="Q1273" s="15">
        <f>YEAR(Ventas[[#This Row],[Order Date]])</f>
        <v>2015</v>
      </c>
      <c r="R1273" s="15" t="str">
        <f>TEXT(Ventas[[#This Row],[Order Date]],"MMM")</f>
        <v>dic</v>
      </c>
    </row>
    <row r="1274" spans="1:18" x14ac:dyDescent="0.25">
      <c r="A1274" s="4">
        <v>10729</v>
      </c>
      <c r="B1274" s="4" t="s">
        <v>138</v>
      </c>
      <c r="C1274" s="4" t="s">
        <v>43</v>
      </c>
      <c r="D1274" s="4">
        <v>18</v>
      </c>
      <c r="E1274" s="4">
        <v>16.02</v>
      </c>
      <c r="F1274" s="4">
        <v>50</v>
      </c>
      <c r="G1274" s="4" t="s">
        <v>232</v>
      </c>
      <c r="H1274" s="4" t="s">
        <v>233</v>
      </c>
      <c r="I1274" s="4" t="s">
        <v>65</v>
      </c>
      <c r="J1274" s="5">
        <v>42343</v>
      </c>
      <c r="K1274" s="12">
        <f>Ventas[[#This Row],[Unit Price]]*Ventas[[#This Row],[Quantity]]</f>
        <v>900</v>
      </c>
      <c r="L1274" s="12">
        <f>Ventas[[#This Row],[Unit Cost]]*Ventas[[#This Row],[Quantity]]</f>
        <v>801</v>
      </c>
      <c r="M1274" s="14">
        <f>Ventas[[#This Row],[Ingresos]]-Ventas[[#This Row],[Costes]]</f>
        <v>99</v>
      </c>
      <c r="N1274" s="14" t="str">
        <f>_xlfn.XLOOKUP(Ventas[[#This Row],[Ship Country]],[1]!Countries[Ship Country],[1]!Countries[Area],"No registrado")</f>
        <v>Sud America</v>
      </c>
      <c r="O1274" s="14" t="str">
        <f>_xlfn.XLOOKUP(Ventas[[#This Row],[Ship Country]],[1]!Countries[Ship Country],[1]!Countries[Continent],"No existe")</f>
        <v>America</v>
      </c>
      <c r="P1274" s="15" t="str">
        <f>_xlfn.XLOOKUP(Ventas[[#This Row],[Category]],[2]!ProdManager[Category],[2]!ProdManager[Prod_Manager])</f>
        <v>John Matter</v>
      </c>
      <c r="Q1274" s="15">
        <f>YEAR(Ventas[[#This Row],[Order Date]])</f>
        <v>2015</v>
      </c>
      <c r="R1274" s="15" t="str">
        <f>TEXT(Ventas[[#This Row],[Order Date]],"MMM")</f>
        <v>dic</v>
      </c>
    </row>
    <row r="1275" spans="1:18" x14ac:dyDescent="0.25">
      <c r="A1275" s="6">
        <v>10730</v>
      </c>
      <c r="B1275" s="6" t="s">
        <v>44</v>
      </c>
      <c r="C1275" s="6" t="s">
        <v>15</v>
      </c>
      <c r="D1275" s="6">
        <v>12.5</v>
      </c>
      <c r="E1275" s="6">
        <v>9.625</v>
      </c>
      <c r="F1275" s="6">
        <v>3</v>
      </c>
      <c r="G1275" s="6" t="s">
        <v>190</v>
      </c>
      <c r="H1275" s="6" t="s">
        <v>191</v>
      </c>
      <c r="I1275" s="6" t="s">
        <v>13</v>
      </c>
      <c r="J1275" s="7">
        <v>42344</v>
      </c>
      <c r="K1275" s="12">
        <f>Ventas[[#This Row],[Unit Price]]*Ventas[[#This Row],[Quantity]]</f>
        <v>37.5</v>
      </c>
      <c r="L1275" s="12">
        <f>Ventas[[#This Row],[Unit Cost]]*Ventas[[#This Row],[Quantity]]</f>
        <v>28.875</v>
      </c>
      <c r="M1275" s="14">
        <f>Ventas[[#This Row],[Ingresos]]-Ventas[[#This Row],[Costes]]</f>
        <v>8.625</v>
      </c>
      <c r="N1275" s="14" t="str">
        <f>_xlfn.XLOOKUP(Ventas[[#This Row],[Ship Country]],[1]!Countries[Ship Country],[1]!Countries[Area],"No registrado")</f>
        <v>Nord Europe</v>
      </c>
      <c r="O1275" s="14" t="str">
        <f>_xlfn.XLOOKUP(Ventas[[#This Row],[Ship Country]],[1]!Countries[Ship Country],[1]!Countries[Continent],"No existe")</f>
        <v>Europe</v>
      </c>
      <c r="P1275" s="15" t="str">
        <f>_xlfn.XLOOKUP(Ventas[[#This Row],[Category]],[2]!ProdManager[Category],[2]!ProdManager[Prod_Manager])</f>
        <v>Peter Stone</v>
      </c>
      <c r="Q1275" s="15">
        <f>YEAR(Ventas[[#This Row],[Order Date]])</f>
        <v>2015</v>
      </c>
      <c r="R1275" s="15" t="str">
        <f>TEXT(Ventas[[#This Row],[Order Date]],"MMM")</f>
        <v>dic</v>
      </c>
    </row>
    <row r="1276" spans="1:18" x14ac:dyDescent="0.25">
      <c r="A1276" s="4">
        <v>10730</v>
      </c>
      <c r="B1276" s="4" t="s">
        <v>23</v>
      </c>
      <c r="C1276" s="4" t="s">
        <v>24</v>
      </c>
      <c r="D1276" s="4">
        <v>21.05</v>
      </c>
      <c r="E1276" s="4">
        <v>14.734999999999999</v>
      </c>
      <c r="F1276" s="4">
        <v>10</v>
      </c>
      <c r="G1276" s="4" t="s">
        <v>190</v>
      </c>
      <c r="H1276" s="4" t="s">
        <v>191</v>
      </c>
      <c r="I1276" s="4" t="s">
        <v>13</v>
      </c>
      <c r="J1276" s="5">
        <v>42344</v>
      </c>
      <c r="K1276" s="12">
        <f>Ventas[[#This Row],[Unit Price]]*Ventas[[#This Row],[Quantity]]</f>
        <v>210.5</v>
      </c>
      <c r="L1276" s="12">
        <f>Ventas[[#This Row],[Unit Cost]]*Ventas[[#This Row],[Quantity]]</f>
        <v>147.35</v>
      </c>
      <c r="M1276" s="14">
        <f>Ventas[[#This Row],[Ingresos]]-Ventas[[#This Row],[Costes]]</f>
        <v>63.150000000000006</v>
      </c>
      <c r="N1276" s="14" t="str">
        <f>_xlfn.XLOOKUP(Ventas[[#This Row],[Ship Country]],[1]!Countries[Ship Country],[1]!Countries[Area],"No registrado")</f>
        <v>Nord Europe</v>
      </c>
      <c r="O1276" s="14" t="str">
        <f>_xlfn.XLOOKUP(Ventas[[#This Row],[Ship Country]],[1]!Countries[Ship Country],[1]!Countries[Continent],"No existe")</f>
        <v>Europe</v>
      </c>
      <c r="P1276" s="15" t="str">
        <f>_xlfn.XLOOKUP(Ventas[[#This Row],[Category]],[2]!ProdManager[Category],[2]!ProdManager[Prod_Manager])</f>
        <v>Lydia Sinn</v>
      </c>
      <c r="Q1276" s="15">
        <f>YEAR(Ventas[[#This Row],[Order Date]])</f>
        <v>2015</v>
      </c>
      <c r="R1276" s="15" t="str">
        <f>TEXT(Ventas[[#This Row],[Order Date]],"MMM")</f>
        <v>dic</v>
      </c>
    </row>
    <row r="1277" spans="1:18" x14ac:dyDescent="0.25">
      <c r="A1277" s="6">
        <v>10730</v>
      </c>
      <c r="B1277" s="6" t="s">
        <v>56</v>
      </c>
      <c r="C1277" s="6" t="s">
        <v>35</v>
      </c>
      <c r="D1277" s="6">
        <v>17.45</v>
      </c>
      <c r="E1277" s="6">
        <v>12.040499999999998</v>
      </c>
      <c r="F1277" s="6">
        <v>15</v>
      </c>
      <c r="G1277" s="6" t="s">
        <v>190</v>
      </c>
      <c r="H1277" s="6" t="s">
        <v>191</v>
      </c>
      <c r="I1277" s="6" t="s">
        <v>13</v>
      </c>
      <c r="J1277" s="7">
        <v>42344</v>
      </c>
      <c r="K1277" s="12">
        <f>Ventas[[#This Row],[Unit Price]]*Ventas[[#This Row],[Quantity]]</f>
        <v>261.75</v>
      </c>
      <c r="L1277" s="12">
        <f>Ventas[[#This Row],[Unit Cost]]*Ventas[[#This Row],[Quantity]]</f>
        <v>180.60749999999996</v>
      </c>
      <c r="M1277" s="14">
        <f>Ventas[[#This Row],[Ingresos]]-Ventas[[#This Row],[Costes]]</f>
        <v>81.142500000000041</v>
      </c>
      <c r="N1277" s="14" t="str">
        <f>_xlfn.XLOOKUP(Ventas[[#This Row],[Ship Country]],[1]!Countries[Ship Country],[1]!Countries[Area],"No registrado")</f>
        <v>Nord Europe</v>
      </c>
      <c r="O1277" s="14" t="str">
        <f>_xlfn.XLOOKUP(Ventas[[#This Row],[Ship Country]],[1]!Countries[Ship Country],[1]!Countries[Continent],"No existe")</f>
        <v>Europe</v>
      </c>
      <c r="P1277" s="15" t="str">
        <f>_xlfn.XLOOKUP(Ventas[[#This Row],[Category]],[2]!ProdManager[Category],[2]!ProdManager[Prod_Manager])</f>
        <v>Lydia Sinn</v>
      </c>
      <c r="Q1277" s="15">
        <f>YEAR(Ventas[[#This Row],[Order Date]])</f>
        <v>2015</v>
      </c>
      <c r="R1277" s="15" t="str">
        <f>TEXT(Ventas[[#This Row],[Order Date]],"MMM")</f>
        <v>dic</v>
      </c>
    </row>
    <row r="1278" spans="1:18" x14ac:dyDescent="0.25">
      <c r="A1278" s="4">
        <v>10731</v>
      </c>
      <c r="B1278" s="4" t="s">
        <v>71</v>
      </c>
      <c r="C1278" s="4" t="s">
        <v>35</v>
      </c>
      <c r="D1278" s="4">
        <v>10</v>
      </c>
      <c r="E1278" s="4">
        <v>7</v>
      </c>
      <c r="F1278" s="4">
        <v>40</v>
      </c>
      <c r="G1278" s="4" t="s">
        <v>47</v>
      </c>
      <c r="H1278" s="4" t="s">
        <v>48</v>
      </c>
      <c r="I1278" s="4" t="s">
        <v>49</v>
      </c>
      <c r="J1278" s="5">
        <v>42345</v>
      </c>
      <c r="K1278" s="12">
        <f>Ventas[[#This Row],[Unit Price]]*Ventas[[#This Row],[Quantity]]</f>
        <v>400</v>
      </c>
      <c r="L1278" s="12">
        <f>Ventas[[#This Row],[Unit Cost]]*Ventas[[#This Row],[Quantity]]</f>
        <v>280</v>
      </c>
      <c r="M1278" s="14">
        <f>Ventas[[#This Row],[Ingresos]]-Ventas[[#This Row],[Costes]]</f>
        <v>120</v>
      </c>
      <c r="N1278" s="14" t="str">
        <f>_xlfn.XLOOKUP(Ventas[[#This Row],[Ship Country]],[1]!Countries[Ship Country],[1]!Countries[Area],"No registrado")</f>
        <v>Nord Europe</v>
      </c>
      <c r="O1278" s="14" t="str">
        <f>_xlfn.XLOOKUP(Ventas[[#This Row],[Ship Country]],[1]!Countries[Ship Country],[1]!Countries[Continent],"No existe")</f>
        <v>Europe</v>
      </c>
      <c r="P1278" s="15" t="str">
        <f>_xlfn.XLOOKUP(Ventas[[#This Row],[Category]],[2]!ProdManager[Category],[2]!ProdManager[Prod_Manager])</f>
        <v>Lydia Sinn</v>
      </c>
      <c r="Q1278" s="15">
        <f>YEAR(Ventas[[#This Row],[Order Date]])</f>
        <v>2015</v>
      </c>
      <c r="R1278" s="15" t="str">
        <f>TEXT(Ventas[[#This Row],[Order Date]],"MMM")</f>
        <v>dic</v>
      </c>
    </row>
    <row r="1279" spans="1:18" x14ac:dyDescent="0.25">
      <c r="A1279" s="6">
        <v>10731</v>
      </c>
      <c r="B1279" s="6" t="s">
        <v>22</v>
      </c>
      <c r="C1279" s="6" t="s">
        <v>18</v>
      </c>
      <c r="D1279" s="6">
        <v>53</v>
      </c>
      <c r="E1279" s="6">
        <v>41.34</v>
      </c>
      <c r="F1279" s="6">
        <v>30</v>
      </c>
      <c r="G1279" s="6" t="s">
        <v>47</v>
      </c>
      <c r="H1279" s="6" t="s">
        <v>48</v>
      </c>
      <c r="I1279" s="6" t="s">
        <v>49</v>
      </c>
      <c r="J1279" s="7">
        <v>42345</v>
      </c>
      <c r="K1279" s="12">
        <f>Ventas[[#This Row],[Unit Price]]*Ventas[[#This Row],[Quantity]]</f>
        <v>1590</v>
      </c>
      <c r="L1279" s="12">
        <f>Ventas[[#This Row],[Unit Cost]]*Ventas[[#This Row],[Quantity]]</f>
        <v>1240.2</v>
      </c>
      <c r="M1279" s="14">
        <f>Ventas[[#This Row],[Ingresos]]-Ventas[[#This Row],[Costes]]</f>
        <v>349.79999999999995</v>
      </c>
      <c r="N1279" s="14" t="str">
        <f>_xlfn.XLOOKUP(Ventas[[#This Row],[Ship Country]],[1]!Countries[Ship Country],[1]!Countries[Area],"No registrado")</f>
        <v>Nord Europe</v>
      </c>
      <c r="O1279" s="14" t="str">
        <f>_xlfn.XLOOKUP(Ventas[[#This Row],[Ship Country]],[1]!Countries[Ship Country],[1]!Countries[Continent],"No existe")</f>
        <v>Europe</v>
      </c>
      <c r="P1279" s="15" t="str">
        <f>_xlfn.XLOOKUP(Ventas[[#This Row],[Category]],[2]!ProdManager[Category],[2]!ProdManager[Prod_Manager])</f>
        <v>Marc Caine</v>
      </c>
      <c r="Q1279" s="15">
        <f>YEAR(Ventas[[#This Row],[Order Date]])</f>
        <v>2015</v>
      </c>
      <c r="R1279" s="15" t="str">
        <f>TEXT(Ventas[[#This Row],[Order Date]],"MMM")</f>
        <v>dic</v>
      </c>
    </row>
    <row r="1280" spans="1:18" x14ac:dyDescent="0.25">
      <c r="A1280" s="4">
        <v>10732</v>
      </c>
      <c r="B1280" s="4" t="s">
        <v>101</v>
      </c>
      <c r="C1280" s="4" t="s">
        <v>43</v>
      </c>
      <c r="D1280" s="4">
        <v>18</v>
      </c>
      <c r="E1280" s="4">
        <v>16.2</v>
      </c>
      <c r="F1280" s="4">
        <v>20</v>
      </c>
      <c r="G1280" s="4" t="s">
        <v>190</v>
      </c>
      <c r="H1280" s="4" t="s">
        <v>191</v>
      </c>
      <c r="I1280" s="4" t="s">
        <v>13</v>
      </c>
      <c r="J1280" s="5">
        <v>42345</v>
      </c>
      <c r="K1280" s="12">
        <f>Ventas[[#This Row],[Unit Price]]*Ventas[[#This Row],[Quantity]]</f>
        <v>360</v>
      </c>
      <c r="L1280" s="12">
        <f>Ventas[[#This Row],[Unit Cost]]*Ventas[[#This Row],[Quantity]]</f>
        <v>324</v>
      </c>
      <c r="M1280" s="14">
        <f>Ventas[[#This Row],[Ingresos]]-Ventas[[#This Row],[Costes]]</f>
        <v>36</v>
      </c>
      <c r="N1280" s="14" t="str">
        <f>_xlfn.XLOOKUP(Ventas[[#This Row],[Ship Country]],[1]!Countries[Ship Country],[1]!Countries[Area],"No registrado")</f>
        <v>Nord Europe</v>
      </c>
      <c r="O1280" s="14" t="str">
        <f>_xlfn.XLOOKUP(Ventas[[#This Row],[Ship Country]],[1]!Countries[Ship Country],[1]!Countries[Continent],"No existe")</f>
        <v>Europe</v>
      </c>
      <c r="P1280" s="15" t="str">
        <f>_xlfn.XLOOKUP(Ventas[[#This Row],[Category]],[2]!ProdManager[Category],[2]!ProdManager[Prod_Manager])</f>
        <v>John Matter</v>
      </c>
      <c r="Q1280" s="15">
        <f>YEAR(Ventas[[#This Row],[Order Date]])</f>
        <v>2015</v>
      </c>
      <c r="R1280" s="15" t="str">
        <f>TEXT(Ventas[[#This Row],[Order Date]],"MMM")</f>
        <v>dic</v>
      </c>
    </row>
    <row r="1281" spans="1:18" x14ac:dyDescent="0.25">
      <c r="A1281" s="6">
        <v>10733</v>
      </c>
      <c r="B1281" s="6" t="s">
        <v>177</v>
      </c>
      <c r="C1281" s="6" t="s">
        <v>10</v>
      </c>
      <c r="D1281" s="6">
        <v>7</v>
      </c>
      <c r="E1281" s="6">
        <v>5.32</v>
      </c>
      <c r="F1281" s="6">
        <v>25</v>
      </c>
      <c r="G1281" s="6" t="s">
        <v>123</v>
      </c>
      <c r="H1281" s="6" t="s">
        <v>124</v>
      </c>
      <c r="I1281" s="6" t="s">
        <v>90</v>
      </c>
      <c r="J1281" s="7">
        <v>42346</v>
      </c>
      <c r="K1281" s="12">
        <f>Ventas[[#This Row],[Unit Price]]*Ventas[[#This Row],[Quantity]]</f>
        <v>175</v>
      </c>
      <c r="L1281" s="12">
        <f>Ventas[[#This Row],[Unit Cost]]*Ventas[[#This Row],[Quantity]]</f>
        <v>133</v>
      </c>
      <c r="M1281" s="14">
        <f>Ventas[[#This Row],[Ingresos]]-Ventas[[#This Row],[Costes]]</f>
        <v>42</v>
      </c>
      <c r="N1281" s="14" t="str">
        <f>_xlfn.XLOOKUP(Ventas[[#This Row],[Ship Country]],[1]!Countries[Ship Country],[1]!Countries[Area],"No registrado")</f>
        <v>Nord Europe</v>
      </c>
      <c r="O1281" s="14" t="str">
        <f>_xlfn.XLOOKUP(Ventas[[#This Row],[Ship Country]],[1]!Countries[Ship Country],[1]!Countries[Continent],"No existe")</f>
        <v>Europe</v>
      </c>
      <c r="P1281" s="15" t="str">
        <f>_xlfn.XLOOKUP(Ventas[[#This Row],[Category]],[2]!ProdManager[Category],[2]!ProdManager[Prod_Manager])</f>
        <v>Marc Caine</v>
      </c>
      <c r="Q1281" s="15">
        <f>YEAR(Ventas[[#This Row],[Order Date]])</f>
        <v>2015</v>
      </c>
      <c r="R1281" s="15" t="str">
        <f>TEXT(Ventas[[#This Row],[Order Date]],"MMM")</f>
        <v>dic</v>
      </c>
    </row>
    <row r="1282" spans="1:18" x14ac:dyDescent="0.25">
      <c r="A1282" s="4">
        <v>10733</v>
      </c>
      <c r="B1282" s="4" t="s">
        <v>17</v>
      </c>
      <c r="C1282" s="4" t="s">
        <v>18</v>
      </c>
      <c r="D1282" s="4">
        <v>23.25</v>
      </c>
      <c r="E1282" s="4">
        <v>17.9025</v>
      </c>
      <c r="F1282" s="4">
        <v>16</v>
      </c>
      <c r="G1282" s="4" t="s">
        <v>123</v>
      </c>
      <c r="H1282" s="4" t="s">
        <v>124</v>
      </c>
      <c r="I1282" s="4" t="s">
        <v>90</v>
      </c>
      <c r="J1282" s="5">
        <v>42346</v>
      </c>
      <c r="K1282" s="12">
        <f>Ventas[[#This Row],[Unit Price]]*Ventas[[#This Row],[Quantity]]</f>
        <v>372</v>
      </c>
      <c r="L1282" s="12">
        <f>Ventas[[#This Row],[Unit Cost]]*Ventas[[#This Row],[Quantity]]</f>
        <v>286.44</v>
      </c>
      <c r="M1282" s="14">
        <f>Ventas[[#This Row],[Ingresos]]-Ventas[[#This Row],[Costes]]</f>
        <v>85.56</v>
      </c>
      <c r="N1282" s="14" t="str">
        <f>_xlfn.XLOOKUP(Ventas[[#This Row],[Ship Country]],[1]!Countries[Ship Country],[1]!Countries[Area],"No registrado")</f>
        <v>Nord Europe</v>
      </c>
      <c r="O1282" s="14" t="str">
        <f>_xlfn.XLOOKUP(Ventas[[#This Row],[Ship Country]],[1]!Countries[Ship Country],[1]!Countries[Continent],"No existe")</f>
        <v>Europe</v>
      </c>
      <c r="P1282" s="15" t="str">
        <f>_xlfn.XLOOKUP(Ventas[[#This Row],[Category]],[2]!ProdManager[Category],[2]!ProdManager[Prod_Manager])</f>
        <v>Marc Caine</v>
      </c>
      <c r="Q1282" s="15">
        <f>YEAR(Ventas[[#This Row],[Order Date]])</f>
        <v>2015</v>
      </c>
      <c r="R1282" s="15" t="str">
        <f>TEXT(Ventas[[#This Row],[Order Date]],"MMM")</f>
        <v>dic</v>
      </c>
    </row>
    <row r="1283" spans="1:18" x14ac:dyDescent="0.25">
      <c r="A1283" s="6">
        <v>10733</v>
      </c>
      <c r="B1283" s="6" t="s">
        <v>121</v>
      </c>
      <c r="C1283" s="6" t="s">
        <v>18</v>
      </c>
      <c r="D1283" s="6">
        <v>45.6</v>
      </c>
      <c r="E1283" s="6">
        <v>35.568000000000005</v>
      </c>
      <c r="F1283" s="6">
        <v>20</v>
      </c>
      <c r="G1283" s="6" t="s">
        <v>123</v>
      </c>
      <c r="H1283" s="6" t="s">
        <v>124</v>
      </c>
      <c r="I1283" s="6" t="s">
        <v>90</v>
      </c>
      <c r="J1283" s="7">
        <v>42346</v>
      </c>
      <c r="K1283" s="12">
        <f>Ventas[[#This Row],[Unit Price]]*Ventas[[#This Row],[Quantity]]</f>
        <v>912</v>
      </c>
      <c r="L1283" s="12">
        <f>Ventas[[#This Row],[Unit Cost]]*Ventas[[#This Row],[Quantity]]</f>
        <v>711.36000000000013</v>
      </c>
      <c r="M1283" s="14">
        <f>Ventas[[#This Row],[Ingresos]]-Ventas[[#This Row],[Costes]]</f>
        <v>200.63999999999987</v>
      </c>
      <c r="N1283" s="14" t="str">
        <f>_xlfn.XLOOKUP(Ventas[[#This Row],[Ship Country]],[1]!Countries[Ship Country],[1]!Countries[Area],"No registrado")</f>
        <v>Nord Europe</v>
      </c>
      <c r="O1283" s="14" t="str">
        <f>_xlfn.XLOOKUP(Ventas[[#This Row],[Ship Country]],[1]!Countries[Ship Country],[1]!Countries[Continent],"No existe")</f>
        <v>Europe</v>
      </c>
      <c r="P1283" s="15" t="str">
        <f>_xlfn.XLOOKUP(Ventas[[#This Row],[Category]],[2]!ProdManager[Category],[2]!ProdManager[Prod_Manager])</f>
        <v>Marc Caine</v>
      </c>
      <c r="Q1283" s="15">
        <f>YEAR(Ventas[[#This Row],[Order Date]])</f>
        <v>2015</v>
      </c>
      <c r="R1283" s="15" t="str">
        <f>TEXT(Ventas[[#This Row],[Order Date]],"MMM")</f>
        <v>dic</v>
      </c>
    </row>
    <row r="1284" spans="1:18" x14ac:dyDescent="0.25">
      <c r="A1284" s="4">
        <v>10734</v>
      </c>
      <c r="B1284" s="4" t="s">
        <v>170</v>
      </c>
      <c r="C1284" s="4" t="s">
        <v>24</v>
      </c>
      <c r="D1284" s="4">
        <v>25</v>
      </c>
      <c r="E1284" s="4">
        <v>20.5</v>
      </c>
      <c r="F1284" s="4">
        <v>30</v>
      </c>
      <c r="G1284" s="4" t="s">
        <v>243</v>
      </c>
      <c r="H1284" s="4" t="s">
        <v>244</v>
      </c>
      <c r="I1284" s="4" t="s">
        <v>27</v>
      </c>
      <c r="J1284" s="5">
        <v>42346</v>
      </c>
      <c r="K1284" s="12">
        <f>Ventas[[#This Row],[Unit Price]]*Ventas[[#This Row],[Quantity]]</f>
        <v>750</v>
      </c>
      <c r="L1284" s="12">
        <f>Ventas[[#This Row],[Unit Cost]]*Ventas[[#This Row],[Quantity]]</f>
        <v>615</v>
      </c>
      <c r="M1284" s="14">
        <f>Ventas[[#This Row],[Ingresos]]-Ventas[[#This Row],[Costes]]</f>
        <v>135</v>
      </c>
      <c r="N1284" s="14" t="str">
        <f>_xlfn.XLOOKUP(Ventas[[#This Row],[Ship Country]],[1]!Countries[Ship Country],[1]!Countries[Area],"No registrado")</f>
        <v>Sud America</v>
      </c>
      <c r="O1284" s="14" t="str">
        <f>_xlfn.XLOOKUP(Ventas[[#This Row],[Ship Country]],[1]!Countries[Ship Country],[1]!Countries[Continent],"No existe")</f>
        <v>America</v>
      </c>
      <c r="P1284" s="15" t="str">
        <f>_xlfn.XLOOKUP(Ventas[[#This Row],[Category]],[2]!ProdManager[Category],[2]!ProdManager[Prod_Manager])</f>
        <v>Lydia Sinn</v>
      </c>
      <c r="Q1284" s="15">
        <f>YEAR(Ventas[[#This Row],[Order Date]])</f>
        <v>2015</v>
      </c>
      <c r="R1284" s="15" t="str">
        <f>TEXT(Ventas[[#This Row],[Order Date]],"MMM")</f>
        <v>dic</v>
      </c>
    </row>
    <row r="1285" spans="1:18" x14ac:dyDescent="0.25">
      <c r="A1285" s="6">
        <v>10734</v>
      </c>
      <c r="B1285" s="6" t="s">
        <v>87</v>
      </c>
      <c r="C1285" s="6" t="s">
        <v>29</v>
      </c>
      <c r="D1285" s="6">
        <v>25.89</v>
      </c>
      <c r="E1285" s="6">
        <v>19.935300000000002</v>
      </c>
      <c r="F1285" s="6">
        <v>15</v>
      </c>
      <c r="G1285" s="6" t="s">
        <v>243</v>
      </c>
      <c r="H1285" s="6" t="s">
        <v>244</v>
      </c>
      <c r="I1285" s="6" t="s">
        <v>27</v>
      </c>
      <c r="J1285" s="7">
        <v>42346</v>
      </c>
      <c r="K1285" s="12">
        <f>Ventas[[#This Row],[Unit Price]]*Ventas[[#This Row],[Quantity]]</f>
        <v>388.35</v>
      </c>
      <c r="L1285" s="12">
        <f>Ventas[[#This Row],[Unit Cost]]*Ventas[[#This Row],[Quantity]]</f>
        <v>299.02950000000004</v>
      </c>
      <c r="M1285" s="14">
        <f>Ventas[[#This Row],[Ingresos]]-Ventas[[#This Row],[Costes]]</f>
        <v>89.320499999999981</v>
      </c>
      <c r="N1285" s="14" t="str">
        <f>_xlfn.XLOOKUP(Ventas[[#This Row],[Ship Country]],[1]!Countries[Ship Country],[1]!Countries[Area],"No registrado")</f>
        <v>Sud America</v>
      </c>
      <c r="O1285" s="14" t="str">
        <f>_xlfn.XLOOKUP(Ventas[[#This Row],[Ship Country]],[1]!Countries[Ship Country],[1]!Countries[Continent],"No existe")</f>
        <v>America</v>
      </c>
      <c r="P1285" s="15" t="str">
        <f>_xlfn.XLOOKUP(Ventas[[#This Row],[Category]],[2]!ProdManager[Category],[2]!ProdManager[Prod_Manager])</f>
        <v>Peter Stone</v>
      </c>
      <c r="Q1285" s="15">
        <f>YEAR(Ventas[[#This Row],[Order Date]])</f>
        <v>2015</v>
      </c>
      <c r="R1285" s="15" t="str">
        <f>TEXT(Ventas[[#This Row],[Order Date]],"MMM")</f>
        <v>dic</v>
      </c>
    </row>
    <row r="1286" spans="1:18" x14ac:dyDescent="0.25">
      <c r="A1286" s="4">
        <v>10734</v>
      </c>
      <c r="B1286" s="4" t="s">
        <v>101</v>
      </c>
      <c r="C1286" s="4" t="s">
        <v>43</v>
      </c>
      <c r="D1286" s="4">
        <v>18</v>
      </c>
      <c r="E1286" s="4">
        <v>16.02</v>
      </c>
      <c r="F1286" s="4">
        <v>20</v>
      </c>
      <c r="G1286" s="4" t="s">
        <v>243</v>
      </c>
      <c r="H1286" s="4" t="s">
        <v>244</v>
      </c>
      <c r="I1286" s="4" t="s">
        <v>27</v>
      </c>
      <c r="J1286" s="5">
        <v>42346</v>
      </c>
      <c r="K1286" s="12">
        <f>Ventas[[#This Row],[Unit Price]]*Ventas[[#This Row],[Quantity]]</f>
        <v>360</v>
      </c>
      <c r="L1286" s="12">
        <f>Ventas[[#This Row],[Unit Cost]]*Ventas[[#This Row],[Quantity]]</f>
        <v>320.39999999999998</v>
      </c>
      <c r="M1286" s="14">
        <f>Ventas[[#This Row],[Ingresos]]-Ventas[[#This Row],[Costes]]</f>
        <v>39.600000000000023</v>
      </c>
      <c r="N1286" s="14" t="str">
        <f>_xlfn.XLOOKUP(Ventas[[#This Row],[Ship Country]],[1]!Countries[Ship Country],[1]!Countries[Area],"No registrado")</f>
        <v>Sud America</v>
      </c>
      <c r="O1286" s="14" t="str">
        <f>_xlfn.XLOOKUP(Ventas[[#This Row],[Ship Country]],[1]!Countries[Ship Country],[1]!Countries[Continent],"No existe")</f>
        <v>America</v>
      </c>
      <c r="P1286" s="15" t="str">
        <f>_xlfn.XLOOKUP(Ventas[[#This Row],[Category]],[2]!ProdManager[Category],[2]!ProdManager[Prod_Manager])</f>
        <v>John Matter</v>
      </c>
      <c r="Q1286" s="15">
        <f>YEAR(Ventas[[#This Row],[Order Date]])</f>
        <v>2015</v>
      </c>
      <c r="R1286" s="15" t="str">
        <f>TEXT(Ventas[[#This Row],[Order Date]],"MMM")</f>
        <v>dic</v>
      </c>
    </row>
    <row r="1287" spans="1:18" x14ac:dyDescent="0.25">
      <c r="A1287" s="6">
        <v>10735</v>
      </c>
      <c r="B1287" s="6" t="s">
        <v>239</v>
      </c>
      <c r="C1287" s="6" t="s">
        <v>24</v>
      </c>
      <c r="D1287" s="6">
        <v>28.5</v>
      </c>
      <c r="E1287" s="6">
        <v>23.939999999999998</v>
      </c>
      <c r="F1287" s="6">
        <v>20</v>
      </c>
      <c r="G1287" s="6" t="s">
        <v>261</v>
      </c>
      <c r="H1287" s="6" t="s">
        <v>262</v>
      </c>
      <c r="I1287" s="6" t="s">
        <v>84</v>
      </c>
      <c r="J1287" s="7">
        <v>42349</v>
      </c>
      <c r="K1287" s="12">
        <f>Ventas[[#This Row],[Unit Price]]*Ventas[[#This Row],[Quantity]]</f>
        <v>570</v>
      </c>
      <c r="L1287" s="12">
        <f>Ventas[[#This Row],[Unit Cost]]*Ventas[[#This Row],[Quantity]]</f>
        <v>478.79999999999995</v>
      </c>
      <c r="M1287" s="14">
        <f>Ventas[[#This Row],[Ingresos]]-Ventas[[#This Row],[Costes]]</f>
        <v>91.200000000000045</v>
      </c>
      <c r="N1287" s="14" t="str">
        <f>_xlfn.XLOOKUP(Ventas[[#This Row],[Ship Country]],[1]!Countries[Ship Country],[1]!Countries[Area],"No registrado")</f>
        <v>Nord America</v>
      </c>
      <c r="O1287" s="14" t="str">
        <f>_xlfn.XLOOKUP(Ventas[[#This Row],[Ship Country]],[1]!Countries[Ship Country],[1]!Countries[Continent],"No existe")</f>
        <v>America</v>
      </c>
      <c r="P1287" s="15" t="str">
        <f>_xlfn.XLOOKUP(Ventas[[#This Row],[Category]],[2]!ProdManager[Category],[2]!ProdManager[Prod_Manager])</f>
        <v>Lydia Sinn</v>
      </c>
      <c r="Q1287" s="15">
        <f>YEAR(Ventas[[#This Row],[Order Date]])</f>
        <v>2015</v>
      </c>
      <c r="R1287" s="15" t="str">
        <f>TEXT(Ventas[[#This Row],[Order Date]],"MMM")</f>
        <v>dic</v>
      </c>
    </row>
    <row r="1288" spans="1:18" x14ac:dyDescent="0.25">
      <c r="A1288" s="4">
        <v>10735</v>
      </c>
      <c r="B1288" s="4" t="s">
        <v>61</v>
      </c>
      <c r="C1288" s="4" t="s">
        <v>24</v>
      </c>
      <c r="D1288" s="4">
        <v>13</v>
      </c>
      <c r="E1288" s="4">
        <v>9.23</v>
      </c>
      <c r="F1288" s="4">
        <v>2</v>
      </c>
      <c r="G1288" s="4" t="s">
        <v>261</v>
      </c>
      <c r="H1288" s="4" t="s">
        <v>262</v>
      </c>
      <c r="I1288" s="4" t="s">
        <v>84</v>
      </c>
      <c r="J1288" s="5">
        <v>42349</v>
      </c>
      <c r="K1288" s="12">
        <f>Ventas[[#This Row],[Unit Price]]*Ventas[[#This Row],[Quantity]]</f>
        <v>26</v>
      </c>
      <c r="L1288" s="12">
        <f>Ventas[[#This Row],[Unit Cost]]*Ventas[[#This Row],[Quantity]]</f>
        <v>18.46</v>
      </c>
      <c r="M1288" s="14">
        <f>Ventas[[#This Row],[Ingresos]]-Ventas[[#This Row],[Costes]]</f>
        <v>7.5399999999999991</v>
      </c>
      <c r="N1288" s="14" t="str">
        <f>_xlfn.XLOOKUP(Ventas[[#This Row],[Ship Country]],[1]!Countries[Ship Country],[1]!Countries[Area],"No registrado")</f>
        <v>Nord America</v>
      </c>
      <c r="O1288" s="14" t="str">
        <f>_xlfn.XLOOKUP(Ventas[[#This Row],[Ship Country]],[1]!Countries[Ship Country],[1]!Countries[Continent],"No existe")</f>
        <v>America</v>
      </c>
      <c r="P1288" s="15" t="str">
        <f>_xlfn.XLOOKUP(Ventas[[#This Row],[Category]],[2]!ProdManager[Category],[2]!ProdManager[Prod_Manager])</f>
        <v>Lydia Sinn</v>
      </c>
      <c r="Q1288" s="15">
        <f>YEAR(Ventas[[#This Row],[Order Date]])</f>
        <v>2015</v>
      </c>
      <c r="R1288" s="15" t="str">
        <f>TEXT(Ventas[[#This Row],[Order Date]],"MMM")</f>
        <v>dic</v>
      </c>
    </row>
    <row r="1289" spans="1:18" x14ac:dyDescent="0.25">
      <c r="A1289" s="6">
        <v>10736</v>
      </c>
      <c r="B1289" s="6" t="s">
        <v>23</v>
      </c>
      <c r="C1289" s="6" t="s">
        <v>24</v>
      </c>
      <c r="D1289" s="6">
        <v>21.05</v>
      </c>
      <c r="E1289" s="6">
        <v>14.945499999999999</v>
      </c>
      <c r="F1289" s="6">
        <v>40</v>
      </c>
      <c r="G1289" s="6" t="s">
        <v>156</v>
      </c>
      <c r="H1289" s="6" t="s">
        <v>157</v>
      </c>
      <c r="I1289" s="6" t="s">
        <v>158</v>
      </c>
      <c r="J1289" s="7">
        <v>42350</v>
      </c>
      <c r="K1289" s="12">
        <f>Ventas[[#This Row],[Unit Price]]*Ventas[[#This Row],[Quantity]]</f>
        <v>842</v>
      </c>
      <c r="L1289" s="12">
        <f>Ventas[[#This Row],[Unit Cost]]*Ventas[[#This Row],[Quantity]]</f>
        <v>597.81999999999994</v>
      </c>
      <c r="M1289" s="14">
        <f>Ventas[[#This Row],[Ingresos]]-Ventas[[#This Row],[Costes]]</f>
        <v>244.18000000000006</v>
      </c>
      <c r="N1289" s="14" t="str">
        <f>_xlfn.XLOOKUP(Ventas[[#This Row],[Ship Country]],[1]!Countries[Ship Country],[1]!Countries[Area],"No registrado")</f>
        <v>Nord Europe</v>
      </c>
      <c r="O1289" s="14" t="str">
        <f>_xlfn.XLOOKUP(Ventas[[#This Row],[Ship Country]],[1]!Countries[Ship Country],[1]!Countries[Continent],"No existe")</f>
        <v>Europe</v>
      </c>
      <c r="P1289" s="15" t="str">
        <f>_xlfn.XLOOKUP(Ventas[[#This Row],[Category]],[2]!ProdManager[Category],[2]!ProdManager[Prod_Manager])</f>
        <v>Lydia Sinn</v>
      </c>
      <c r="Q1289" s="15">
        <f>YEAR(Ventas[[#This Row],[Order Date]])</f>
        <v>2015</v>
      </c>
      <c r="R1289" s="15" t="str">
        <f>TEXT(Ventas[[#This Row],[Order Date]],"MMM")</f>
        <v>dic</v>
      </c>
    </row>
    <row r="1290" spans="1:18" x14ac:dyDescent="0.25">
      <c r="A1290" s="4">
        <v>10736</v>
      </c>
      <c r="B1290" s="4" t="s">
        <v>129</v>
      </c>
      <c r="C1290" s="4" t="s">
        <v>43</v>
      </c>
      <c r="D1290" s="4">
        <v>7.75</v>
      </c>
      <c r="E1290" s="4">
        <v>7.0525000000000002</v>
      </c>
      <c r="F1290" s="4">
        <v>20</v>
      </c>
      <c r="G1290" s="4" t="s">
        <v>156</v>
      </c>
      <c r="H1290" s="4" t="s">
        <v>157</v>
      </c>
      <c r="I1290" s="4" t="s">
        <v>158</v>
      </c>
      <c r="J1290" s="5">
        <v>42350</v>
      </c>
      <c r="K1290" s="12">
        <f>Ventas[[#This Row],[Unit Price]]*Ventas[[#This Row],[Quantity]]</f>
        <v>155</v>
      </c>
      <c r="L1290" s="12">
        <f>Ventas[[#This Row],[Unit Cost]]*Ventas[[#This Row],[Quantity]]</f>
        <v>141.05000000000001</v>
      </c>
      <c r="M1290" s="14">
        <f>Ventas[[#This Row],[Ingresos]]-Ventas[[#This Row],[Costes]]</f>
        <v>13.949999999999989</v>
      </c>
      <c r="N1290" s="14" t="str">
        <f>_xlfn.XLOOKUP(Ventas[[#This Row],[Ship Country]],[1]!Countries[Ship Country],[1]!Countries[Area],"No registrado")</f>
        <v>Nord Europe</v>
      </c>
      <c r="O1290" s="14" t="str">
        <f>_xlfn.XLOOKUP(Ventas[[#This Row],[Ship Country]],[1]!Countries[Ship Country],[1]!Countries[Continent],"No existe")</f>
        <v>Europe</v>
      </c>
      <c r="P1290" s="15" t="str">
        <f>_xlfn.XLOOKUP(Ventas[[#This Row],[Category]],[2]!ProdManager[Category],[2]!ProdManager[Prod_Manager])</f>
        <v>John Matter</v>
      </c>
      <c r="Q1290" s="15">
        <f>YEAR(Ventas[[#This Row],[Order Date]])</f>
        <v>2015</v>
      </c>
      <c r="R1290" s="15" t="str">
        <f>TEXT(Ventas[[#This Row],[Order Date]],"MMM")</f>
        <v>dic</v>
      </c>
    </row>
    <row r="1291" spans="1:18" x14ac:dyDescent="0.25">
      <c r="A1291" s="6">
        <v>10737</v>
      </c>
      <c r="B1291" s="6" t="s">
        <v>28</v>
      </c>
      <c r="C1291" s="6" t="s">
        <v>29</v>
      </c>
      <c r="D1291" s="6">
        <v>9.65</v>
      </c>
      <c r="E1291" s="6">
        <v>7.3340000000000005</v>
      </c>
      <c r="F1291" s="6">
        <v>12</v>
      </c>
      <c r="G1291" s="6" t="s">
        <v>11</v>
      </c>
      <c r="H1291" s="6" t="s">
        <v>12</v>
      </c>
      <c r="I1291" s="6" t="s">
        <v>13</v>
      </c>
      <c r="J1291" s="7">
        <v>42350</v>
      </c>
      <c r="K1291" s="12">
        <f>Ventas[[#This Row],[Unit Price]]*Ventas[[#This Row],[Quantity]]</f>
        <v>115.80000000000001</v>
      </c>
      <c r="L1291" s="12">
        <f>Ventas[[#This Row],[Unit Cost]]*Ventas[[#This Row],[Quantity]]</f>
        <v>88.00800000000001</v>
      </c>
      <c r="M1291" s="14">
        <f>Ventas[[#This Row],[Ingresos]]-Ventas[[#This Row],[Costes]]</f>
        <v>27.792000000000002</v>
      </c>
      <c r="N1291" s="14" t="str">
        <f>_xlfn.XLOOKUP(Ventas[[#This Row],[Ship Country]],[1]!Countries[Ship Country],[1]!Countries[Area],"No registrado")</f>
        <v>Nord Europe</v>
      </c>
      <c r="O1291" s="14" t="str">
        <f>_xlfn.XLOOKUP(Ventas[[#This Row],[Ship Country]],[1]!Countries[Ship Country],[1]!Countries[Continent],"No existe")</f>
        <v>Europe</v>
      </c>
      <c r="P1291" s="15" t="str">
        <f>_xlfn.XLOOKUP(Ventas[[#This Row],[Category]],[2]!ProdManager[Category],[2]!ProdManager[Prod_Manager])</f>
        <v>Peter Stone</v>
      </c>
      <c r="Q1291" s="15">
        <f>YEAR(Ventas[[#This Row],[Order Date]])</f>
        <v>2015</v>
      </c>
      <c r="R1291" s="15" t="str">
        <f>TEXT(Ventas[[#This Row],[Order Date]],"MMM")</f>
        <v>dic</v>
      </c>
    </row>
    <row r="1292" spans="1:18" x14ac:dyDescent="0.25">
      <c r="A1292" s="4">
        <v>10737</v>
      </c>
      <c r="B1292" s="4" t="s">
        <v>118</v>
      </c>
      <c r="C1292" s="4" t="s">
        <v>29</v>
      </c>
      <c r="D1292" s="4">
        <v>6</v>
      </c>
      <c r="E1292" s="4">
        <v>4.4399999999999995</v>
      </c>
      <c r="F1292" s="4">
        <v>4</v>
      </c>
      <c r="G1292" s="4" t="s">
        <v>11</v>
      </c>
      <c r="H1292" s="4" t="s">
        <v>12</v>
      </c>
      <c r="I1292" s="4" t="s">
        <v>13</v>
      </c>
      <c r="J1292" s="5">
        <v>42350</v>
      </c>
      <c r="K1292" s="12">
        <f>Ventas[[#This Row],[Unit Price]]*Ventas[[#This Row],[Quantity]]</f>
        <v>24</v>
      </c>
      <c r="L1292" s="12">
        <f>Ventas[[#This Row],[Unit Cost]]*Ventas[[#This Row],[Quantity]]</f>
        <v>17.759999999999998</v>
      </c>
      <c r="M1292" s="14">
        <f>Ventas[[#This Row],[Ingresos]]-Ventas[[#This Row],[Costes]]</f>
        <v>6.240000000000002</v>
      </c>
      <c r="N1292" s="14" t="str">
        <f>_xlfn.XLOOKUP(Ventas[[#This Row],[Ship Country]],[1]!Countries[Ship Country],[1]!Countries[Area],"No registrado")</f>
        <v>Nord Europe</v>
      </c>
      <c r="O1292" s="14" t="str">
        <f>_xlfn.XLOOKUP(Ventas[[#This Row],[Ship Country]],[1]!Countries[Ship Country],[1]!Countries[Continent],"No existe")</f>
        <v>Europe</v>
      </c>
      <c r="P1292" s="15" t="str">
        <f>_xlfn.XLOOKUP(Ventas[[#This Row],[Category]],[2]!ProdManager[Category],[2]!ProdManager[Prod_Manager])</f>
        <v>Peter Stone</v>
      </c>
      <c r="Q1292" s="15">
        <f>YEAR(Ventas[[#This Row],[Order Date]])</f>
        <v>2015</v>
      </c>
      <c r="R1292" s="15" t="str">
        <f>TEXT(Ventas[[#This Row],[Order Date]],"MMM")</f>
        <v>dic</v>
      </c>
    </row>
    <row r="1293" spans="1:18" x14ac:dyDescent="0.25">
      <c r="A1293" s="6">
        <v>10738</v>
      </c>
      <c r="B1293" s="6" t="s">
        <v>56</v>
      </c>
      <c r="C1293" s="6" t="s">
        <v>35</v>
      </c>
      <c r="D1293" s="6">
        <v>17.45</v>
      </c>
      <c r="E1293" s="6">
        <v>12.040499999999998</v>
      </c>
      <c r="F1293" s="6">
        <v>3</v>
      </c>
      <c r="G1293" s="6" t="s">
        <v>270</v>
      </c>
      <c r="H1293" s="6" t="s">
        <v>271</v>
      </c>
      <c r="I1293" s="6" t="s">
        <v>13</v>
      </c>
      <c r="J1293" s="7">
        <v>42351</v>
      </c>
      <c r="K1293" s="12">
        <f>Ventas[[#This Row],[Unit Price]]*Ventas[[#This Row],[Quantity]]</f>
        <v>52.349999999999994</v>
      </c>
      <c r="L1293" s="12">
        <f>Ventas[[#This Row],[Unit Cost]]*Ventas[[#This Row],[Quantity]]</f>
        <v>36.121499999999997</v>
      </c>
      <c r="M1293" s="14">
        <f>Ventas[[#This Row],[Ingresos]]-Ventas[[#This Row],[Costes]]</f>
        <v>16.228499999999997</v>
      </c>
      <c r="N1293" s="14" t="str">
        <f>_xlfn.XLOOKUP(Ventas[[#This Row],[Ship Country]],[1]!Countries[Ship Country],[1]!Countries[Area],"No registrado")</f>
        <v>Nord Europe</v>
      </c>
      <c r="O1293" s="14" t="str">
        <f>_xlfn.XLOOKUP(Ventas[[#This Row],[Ship Country]],[1]!Countries[Ship Country],[1]!Countries[Continent],"No existe")</f>
        <v>Europe</v>
      </c>
      <c r="P1293" s="15" t="str">
        <f>_xlfn.XLOOKUP(Ventas[[#This Row],[Category]],[2]!ProdManager[Category],[2]!ProdManager[Prod_Manager])</f>
        <v>Lydia Sinn</v>
      </c>
      <c r="Q1293" s="15">
        <f>YEAR(Ventas[[#This Row],[Order Date]])</f>
        <v>2015</v>
      </c>
      <c r="R1293" s="15" t="str">
        <f>TEXT(Ventas[[#This Row],[Order Date]],"MMM")</f>
        <v>dic</v>
      </c>
    </row>
    <row r="1294" spans="1:18" x14ac:dyDescent="0.25">
      <c r="A1294" s="4">
        <v>10739</v>
      </c>
      <c r="B1294" s="4" t="s">
        <v>57</v>
      </c>
      <c r="C1294" s="4" t="s">
        <v>29</v>
      </c>
      <c r="D1294" s="4">
        <v>19</v>
      </c>
      <c r="E1294" s="4">
        <v>15.010000000000002</v>
      </c>
      <c r="F1294" s="4">
        <v>6</v>
      </c>
      <c r="G1294" s="4" t="s">
        <v>11</v>
      </c>
      <c r="H1294" s="4" t="s">
        <v>12</v>
      </c>
      <c r="I1294" s="4" t="s">
        <v>13</v>
      </c>
      <c r="J1294" s="5">
        <v>42351</v>
      </c>
      <c r="K1294" s="12">
        <f>Ventas[[#This Row],[Unit Price]]*Ventas[[#This Row],[Quantity]]</f>
        <v>114</v>
      </c>
      <c r="L1294" s="12">
        <f>Ventas[[#This Row],[Unit Cost]]*Ventas[[#This Row],[Quantity]]</f>
        <v>90.06</v>
      </c>
      <c r="M1294" s="14">
        <f>Ventas[[#This Row],[Ingresos]]-Ventas[[#This Row],[Costes]]</f>
        <v>23.939999999999998</v>
      </c>
      <c r="N1294" s="14" t="str">
        <f>_xlfn.XLOOKUP(Ventas[[#This Row],[Ship Country]],[1]!Countries[Ship Country],[1]!Countries[Area],"No registrado")</f>
        <v>Nord Europe</v>
      </c>
      <c r="O1294" s="14" t="str">
        <f>_xlfn.XLOOKUP(Ventas[[#This Row],[Ship Country]],[1]!Countries[Ship Country],[1]!Countries[Continent],"No existe")</f>
        <v>Europe</v>
      </c>
      <c r="P1294" s="15" t="str">
        <f>_xlfn.XLOOKUP(Ventas[[#This Row],[Category]],[2]!ProdManager[Category],[2]!ProdManager[Prod_Manager])</f>
        <v>Peter Stone</v>
      </c>
      <c r="Q1294" s="15">
        <f>YEAR(Ventas[[#This Row],[Order Date]])</f>
        <v>2015</v>
      </c>
      <c r="R1294" s="15" t="str">
        <f>TEXT(Ventas[[#This Row],[Order Date]],"MMM")</f>
        <v>dic</v>
      </c>
    </row>
    <row r="1295" spans="1:18" x14ac:dyDescent="0.25">
      <c r="A1295" s="6">
        <v>10739</v>
      </c>
      <c r="B1295" s="6" t="s">
        <v>177</v>
      </c>
      <c r="C1295" s="6" t="s">
        <v>10</v>
      </c>
      <c r="D1295" s="6">
        <v>7</v>
      </c>
      <c r="E1295" s="6">
        <v>5.67</v>
      </c>
      <c r="F1295" s="6">
        <v>18</v>
      </c>
      <c r="G1295" s="6" t="s">
        <v>11</v>
      </c>
      <c r="H1295" s="6" t="s">
        <v>12</v>
      </c>
      <c r="I1295" s="6" t="s">
        <v>13</v>
      </c>
      <c r="J1295" s="7">
        <v>42351</v>
      </c>
      <c r="K1295" s="12">
        <f>Ventas[[#This Row],[Unit Price]]*Ventas[[#This Row],[Quantity]]</f>
        <v>126</v>
      </c>
      <c r="L1295" s="12">
        <f>Ventas[[#This Row],[Unit Cost]]*Ventas[[#This Row],[Quantity]]</f>
        <v>102.06</v>
      </c>
      <c r="M1295" s="14">
        <f>Ventas[[#This Row],[Ingresos]]-Ventas[[#This Row],[Costes]]</f>
        <v>23.939999999999998</v>
      </c>
      <c r="N1295" s="14" t="str">
        <f>_xlfn.XLOOKUP(Ventas[[#This Row],[Ship Country]],[1]!Countries[Ship Country],[1]!Countries[Area],"No registrado")</f>
        <v>Nord Europe</v>
      </c>
      <c r="O1295" s="14" t="str">
        <f>_xlfn.XLOOKUP(Ventas[[#This Row],[Ship Country]],[1]!Countries[Ship Country],[1]!Countries[Continent],"No existe")</f>
        <v>Europe</v>
      </c>
      <c r="P1295" s="15" t="str">
        <f>_xlfn.XLOOKUP(Ventas[[#This Row],[Category]],[2]!ProdManager[Category],[2]!ProdManager[Prod_Manager])</f>
        <v>Marc Caine</v>
      </c>
      <c r="Q1295" s="15">
        <f>YEAR(Ventas[[#This Row],[Order Date]])</f>
        <v>2015</v>
      </c>
      <c r="R1295" s="15" t="str">
        <f>TEXT(Ventas[[#This Row],[Order Date]],"MMM")</f>
        <v>dic</v>
      </c>
    </row>
    <row r="1296" spans="1:18" x14ac:dyDescent="0.25">
      <c r="A1296" s="4">
        <v>10740</v>
      </c>
      <c r="B1296" s="4" t="s">
        <v>86</v>
      </c>
      <c r="C1296" s="4" t="s">
        <v>10</v>
      </c>
      <c r="D1296" s="4">
        <v>38</v>
      </c>
      <c r="E1296" s="4">
        <v>30.400000000000002</v>
      </c>
      <c r="F1296" s="4">
        <v>14</v>
      </c>
      <c r="G1296" s="4" t="s">
        <v>105</v>
      </c>
      <c r="H1296" s="4" t="s">
        <v>106</v>
      </c>
      <c r="I1296" s="4" t="s">
        <v>84</v>
      </c>
      <c r="J1296" s="5">
        <v>42352</v>
      </c>
      <c r="K1296" s="12">
        <f>Ventas[[#This Row],[Unit Price]]*Ventas[[#This Row],[Quantity]]</f>
        <v>532</v>
      </c>
      <c r="L1296" s="12">
        <f>Ventas[[#This Row],[Unit Cost]]*Ventas[[#This Row],[Quantity]]</f>
        <v>425.6</v>
      </c>
      <c r="M1296" s="14">
        <f>Ventas[[#This Row],[Ingresos]]-Ventas[[#This Row],[Costes]]</f>
        <v>106.39999999999998</v>
      </c>
      <c r="N1296" s="14" t="str">
        <f>_xlfn.XLOOKUP(Ventas[[#This Row],[Ship Country]],[1]!Countries[Ship Country],[1]!Countries[Area],"No registrado")</f>
        <v>Nord America</v>
      </c>
      <c r="O1296" s="14" t="str">
        <f>_xlfn.XLOOKUP(Ventas[[#This Row],[Ship Country]],[1]!Countries[Ship Country],[1]!Countries[Continent],"No existe")</f>
        <v>America</v>
      </c>
      <c r="P1296" s="15" t="str">
        <f>_xlfn.XLOOKUP(Ventas[[#This Row],[Category]],[2]!ProdManager[Category],[2]!ProdManager[Prod_Manager])</f>
        <v>Marc Caine</v>
      </c>
      <c r="Q1296" s="15">
        <f>YEAR(Ventas[[#This Row],[Order Date]])</f>
        <v>2015</v>
      </c>
      <c r="R1296" s="15" t="str">
        <f>TEXT(Ventas[[#This Row],[Order Date]],"MMM")</f>
        <v>dic</v>
      </c>
    </row>
    <row r="1297" spans="1:18" x14ac:dyDescent="0.25">
      <c r="A1297" s="6">
        <v>10740</v>
      </c>
      <c r="B1297" s="6" t="s">
        <v>228</v>
      </c>
      <c r="C1297" s="6" t="s">
        <v>29</v>
      </c>
      <c r="D1297" s="6">
        <v>9.5</v>
      </c>
      <c r="E1297" s="6">
        <v>7.03</v>
      </c>
      <c r="F1297" s="6">
        <v>40</v>
      </c>
      <c r="G1297" s="6" t="s">
        <v>105</v>
      </c>
      <c r="H1297" s="6" t="s">
        <v>106</v>
      </c>
      <c r="I1297" s="6" t="s">
        <v>84</v>
      </c>
      <c r="J1297" s="7">
        <v>42352</v>
      </c>
      <c r="K1297" s="12">
        <f>Ventas[[#This Row],[Unit Price]]*Ventas[[#This Row],[Quantity]]</f>
        <v>380</v>
      </c>
      <c r="L1297" s="12">
        <f>Ventas[[#This Row],[Unit Cost]]*Ventas[[#This Row],[Quantity]]</f>
        <v>281.2</v>
      </c>
      <c r="M1297" s="14">
        <f>Ventas[[#This Row],[Ingresos]]-Ventas[[#This Row],[Costes]]</f>
        <v>98.800000000000011</v>
      </c>
      <c r="N1297" s="14" t="str">
        <f>_xlfn.XLOOKUP(Ventas[[#This Row],[Ship Country]],[1]!Countries[Ship Country],[1]!Countries[Area],"No registrado")</f>
        <v>Nord America</v>
      </c>
      <c r="O1297" s="14" t="str">
        <f>_xlfn.XLOOKUP(Ventas[[#This Row],[Ship Country]],[1]!Countries[Ship Country],[1]!Countries[Continent],"No existe")</f>
        <v>America</v>
      </c>
      <c r="P1297" s="15" t="str">
        <f>_xlfn.XLOOKUP(Ventas[[#This Row],[Category]],[2]!ProdManager[Category],[2]!ProdManager[Prod_Manager])</f>
        <v>Peter Stone</v>
      </c>
      <c r="Q1297" s="15">
        <f>YEAR(Ventas[[#This Row],[Order Date]])</f>
        <v>2015</v>
      </c>
      <c r="R1297" s="15" t="str">
        <f>TEXT(Ventas[[#This Row],[Order Date]],"MMM")</f>
        <v>dic</v>
      </c>
    </row>
    <row r="1298" spans="1:18" x14ac:dyDescent="0.25">
      <c r="A1298" s="4">
        <v>10740</v>
      </c>
      <c r="B1298" s="4" t="s">
        <v>81</v>
      </c>
      <c r="C1298" s="4" t="s">
        <v>43</v>
      </c>
      <c r="D1298" s="4">
        <v>18</v>
      </c>
      <c r="E1298" s="4">
        <v>16.02</v>
      </c>
      <c r="F1298" s="4">
        <v>35</v>
      </c>
      <c r="G1298" s="4" t="s">
        <v>105</v>
      </c>
      <c r="H1298" s="4" t="s">
        <v>106</v>
      </c>
      <c r="I1298" s="4" t="s">
        <v>84</v>
      </c>
      <c r="J1298" s="5">
        <v>42352</v>
      </c>
      <c r="K1298" s="12">
        <f>Ventas[[#This Row],[Unit Price]]*Ventas[[#This Row],[Quantity]]</f>
        <v>630</v>
      </c>
      <c r="L1298" s="12">
        <f>Ventas[[#This Row],[Unit Cost]]*Ventas[[#This Row],[Quantity]]</f>
        <v>560.69999999999993</v>
      </c>
      <c r="M1298" s="14">
        <f>Ventas[[#This Row],[Ingresos]]-Ventas[[#This Row],[Costes]]</f>
        <v>69.300000000000068</v>
      </c>
      <c r="N1298" s="14" t="str">
        <f>_xlfn.XLOOKUP(Ventas[[#This Row],[Ship Country]],[1]!Countries[Ship Country],[1]!Countries[Area],"No registrado")</f>
        <v>Nord America</v>
      </c>
      <c r="O1298" s="14" t="str">
        <f>_xlfn.XLOOKUP(Ventas[[#This Row],[Ship Country]],[1]!Countries[Ship Country],[1]!Countries[Continent],"No existe")</f>
        <v>America</v>
      </c>
      <c r="P1298" s="15" t="str">
        <f>_xlfn.XLOOKUP(Ventas[[#This Row],[Category]],[2]!ProdManager[Category],[2]!ProdManager[Prod_Manager])</f>
        <v>John Matter</v>
      </c>
      <c r="Q1298" s="15">
        <f>YEAR(Ventas[[#This Row],[Order Date]])</f>
        <v>2015</v>
      </c>
      <c r="R1298" s="15" t="str">
        <f>TEXT(Ventas[[#This Row],[Order Date]],"MMM")</f>
        <v>dic</v>
      </c>
    </row>
    <row r="1299" spans="1:18" x14ac:dyDescent="0.25">
      <c r="A1299" s="6">
        <v>10740</v>
      </c>
      <c r="B1299" s="6" t="s">
        <v>121</v>
      </c>
      <c r="C1299" s="6" t="s">
        <v>18</v>
      </c>
      <c r="D1299" s="6">
        <v>45.6</v>
      </c>
      <c r="E1299" s="6">
        <v>36.936000000000007</v>
      </c>
      <c r="F1299" s="6">
        <v>5</v>
      </c>
      <c r="G1299" s="6" t="s">
        <v>105</v>
      </c>
      <c r="H1299" s="6" t="s">
        <v>106</v>
      </c>
      <c r="I1299" s="6" t="s">
        <v>84</v>
      </c>
      <c r="J1299" s="7">
        <v>42352</v>
      </c>
      <c r="K1299" s="12">
        <f>Ventas[[#This Row],[Unit Price]]*Ventas[[#This Row],[Quantity]]</f>
        <v>228</v>
      </c>
      <c r="L1299" s="12">
        <f>Ventas[[#This Row],[Unit Cost]]*Ventas[[#This Row],[Quantity]]</f>
        <v>184.68000000000004</v>
      </c>
      <c r="M1299" s="14">
        <f>Ventas[[#This Row],[Ingresos]]-Ventas[[#This Row],[Costes]]</f>
        <v>43.319999999999965</v>
      </c>
      <c r="N1299" s="14" t="str">
        <f>_xlfn.XLOOKUP(Ventas[[#This Row],[Ship Country]],[1]!Countries[Ship Country],[1]!Countries[Area],"No registrado")</f>
        <v>Nord America</v>
      </c>
      <c r="O1299" s="14" t="str">
        <f>_xlfn.XLOOKUP(Ventas[[#This Row],[Ship Country]],[1]!Countries[Ship Country],[1]!Countries[Continent],"No existe")</f>
        <v>America</v>
      </c>
      <c r="P1299" s="15" t="str">
        <f>_xlfn.XLOOKUP(Ventas[[#This Row],[Category]],[2]!ProdManager[Category],[2]!ProdManager[Prod_Manager])</f>
        <v>Marc Caine</v>
      </c>
      <c r="Q1299" s="15">
        <f>YEAR(Ventas[[#This Row],[Order Date]])</f>
        <v>2015</v>
      </c>
      <c r="R1299" s="15" t="str">
        <f>TEXT(Ventas[[#This Row],[Order Date]],"MMM")</f>
        <v>dic</v>
      </c>
    </row>
    <row r="1300" spans="1:18" x14ac:dyDescent="0.25">
      <c r="A1300" s="4">
        <v>10741</v>
      </c>
      <c r="B1300" s="4" t="s">
        <v>55</v>
      </c>
      <c r="C1300" s="4" t="s">
        <v>43</v>
      </c>
      <c r="D1300" s="4">
        <v>19</v>
      </c>
      <c r="E1300" s="4">
        <v>17.48</v>
      </c>
      <c r="F1300" s="4">
        <v>15</v>
      </c>
      <c r="G1300" s="4" t="s">
        <v>208</v>
      </c>
      <c r="H1300" s="4" t="s">
        <v>209</v>
      </c>
      <c r="I1300" s="4" t="s">
        <v>149</v>
      </c>
      <c r="J1300" s="5">
        <v>42353</v>
      </c>
      <c r="K1300" s="12">
        <f>Ventas[[#This Row],[Unit Price]]*Ventas[[#This Row],[Quantity]]</f>
        <v>285</v>
      </c>
      <c r="L1300" s="12">
        <f>Ventas[[#This Row],[Unit Cost]]*Ventas[[#This Row],[Quantity]]</f>
        <v>262.2</v>
      </c>
      <c r="M1300" s="14">
        <f>Ventas[[#This Row],[Ingresos]]-Ventas[[#This Row],[Costes]]</f>
        <v>22.800000000000011</v>
      </c>
      <c r="N1300" s="14" t="str">
        <f>_xlfn.XLOOKUP(Ventas[[#This Row],[Ship Country]],[1]!Countries[Ship Country],[1]!Countries[Area],"No registrado")</f>
        <v>Nord Europe</v>
      </c>
      <c r="O1300" s="14" t="str">
        <f>_xlfn.XLOOKUP(Ventas[[#This Row],[Ship Country]],[1]!Countries[Ship Country],[1]!Countries[Continent],"No existe")</f>
        <v>Europe</v>
      </c>
      <c r="P1300" s="15" t="str">
        <f>_xlfn.XLOOKUP(Ventas[[#This Row],[Category]],[2]!ProdManager[Category],[2]!ProdManager[Prod_Manager])</f>
        <v>John Matter</v>
      </c>
      <c r="Q1300" s="15">
        <f>YEAR(Ventas[[#This Row],[Order Date]])</f>
        <v>2015</v>
      </c>
      <c r="R1300" s="15" t="str">
        <f>TEXT(Ventas[[#This Row],[Order Date]],"MMM")</f>
        <v>dic</v>
      </c>
    </row>
    <row r="1301" spans="1:18" x14ac:dyDescent="0.25">
      <c r="A1301" s="6">
        <v>10742</v>
      </c>
      <c r="B1301" s="6" t="s">
        <v>146</v>
      </c>
      <c r="C1301" s="6" t="s">
        <v>24</v>
      </c>
      <c r="D1301" s="6">
        <v>10</v>
      </c>
      <c r="E1301" s="6">
        <v>7.5</v>
      </c>
      <c r="F1301" s="6">
        <v>20</v>
      </c>
      <c r="G1301" s="6" t="s">
        <v>229</v>
      </c>
      <c r="H1301" s="6" t="s">
        <v>230</v>
      </c>
      <c r="I1301" s="6" t="s">
        <v>194</v>
      </c>
      <c r="J1301" s="7">
        <v>42353</v>
      </c>
      <c r="K1301" s="12">
        <f>Ventas[[#This Row],[Unit Price]]*Ventas[[#This Row],[Quantity]]</f>
        <v>200</v>
      </c>
      <c r="L1301" s="12">
        <f>Ventas[[#This Row],[Unit Cost]]*Ventas[[#This Row],[Quantity]]</f>
        <v>150</v>
      </c>
      <c r="M1301" s="14">
        <f>Ventas[[#This Row],[Ingresos]]-Ventas[[#This Row],[Costes]]</f>
        <v>50</v>
      </c>
      <c r="N1301" s="14" t="str">
        <f>_xlfn.XLOOKUP(Ventas[[#This Row],[Ship Country]],[1]!Countries[Ship Country],[1]!Countries[Area],"No registrado")</f>
        <v>Nord America</v>
      </c>
      <c r="O1301" s="14" t="str">
        <f>_xlfn.XLOOKUP(Ventas[[#This Row],[Ship Country]],[1]!Countries[Ship Country],[1]!Countries[Continent],"No existe")</f>
        <v>America</v>
      </c>
      <c r="P1301" s="15" t="str">
        <f>_xlfn.XLOOKUP(Ventas[[#This Row],[Category]],[2]!ProdManager[Category],[2]!ProdManager[Prod_Manager])</f>
        <v>Lydia Sinn</v>
      </c>
      <c r="Q1301" s="15">
        <f>YEAR(Ventas[[#This Row],[Order Date]])</f>
        <v>2015</v>
      </c>
      <c r="R1301" s="15" t="str">
        <f>TEXT(Ventas[[#This Row],[Order Date]],"MMM")</f>
        <v>dic</v>
      </c>
    </row>
    <row r="1302" spans="1:18" x14ac:dyDescent="0.25">
      <c r="A1302" s="4">
        <v>10742</v>
      </c>
      <c r="B1302" s="4" t="s">
        <v>40</v>
      </c>
      <c r="C1302" s="4" t="s">
        <v>15</v>
      </c>
      <c r="D1302" s="4">
        <v>34</v>
      </c>
      <c r="E1302" s="4">
        <v>28.22</v>
      </c>
      <c r="F1302" s="4">
        <v>50</v>
      </c>
      <c r="G1302" s="4" t="s">
        <v>229</v>
      </c>
      <c r="H1302" s="4" t="s">
        <v>230</v>
      </c>
      <c r="I1302" s="4" t="s">
        <v>194</v>
      </c>
      <c r="J1302" s="5">
        <v>42353</v>
      </c>
      <c r="K1302" s="12">
        <f>Ventas[[#This Row],[Unit Price]]*Ventas[[#This Row],[Quantity]]</f>
        <v>1700</v>
      </c>
      <c r="L1302" s="12">
        <f>Ventas[[#This Row],[Unit Cost]]*Ventas[[#This Row],[Quantity]]</f>
        <v>1411</v>
      </c>
      <c r="M1302" s="14">
        <f>Ventas[[#This Row],[Ingresos]]-Ventas[[#This Row],[Costes]]</f>
        <v>289</v>
      </c>
      <c r="N1302" s="14" t="str">
        <f>_xlfn.XLOOKUP(Ventas[[#This Row],[Ship Country]],[1]!Countries[Ship Country],[1]!Countries[Area],"No registrado")</f>
        <v>Nord America</v>
      </c>
      <c r="O1302" s="14" t="str">
        <f>_xlfn.XLOOKUP(Ventas[[#This Row],[Ship Country]],[1]!Countries[Ship Country],[1]!Countries[Continent],"No existe")</f>
        <v>America</v>
      </c>
      <c r="P1302" s="15" t="str">
        <f>_xlfn.XLOOKUP(Ventas[[#This Row],[Category]],[2]!ProdManager[Category],[2]!ProdManager[Prod_Manager])</f>
        <v>Peter Stone</v>
      </c>
      <c r="Q1302" s="15">
        <f>YEAR(Ventas[[#This Row],[Order Date]])</f>
        <v>2015</v>
      </c>
      <c r="R1302" s="15" t="str">
        <f>TEXT(Ventas[[#This Row],[Order Date]],"MMM")</f>
        <v>dic</v>
      </c>
    </row>
    <row r="1303" spans="1:18" x14ac:dyDescent="0.25">
      <c r="A1303" s="6">
        <v>10742</v>
      </c>
      <c r="B1303" s="6" t="s">
        <v>14</v>
      </c>
      <c r="C1303" s="6" t="s">
        <v>15</v>
      </c>
      <c r="D1303" s="6">
        <v>34.799999999999997</v>
      </c>
      <c r="E1303" s="6">
        <v>27.143999999999998</v>
      </c>
      <c r="F1303" s="6">
        <v>35</v>
      </c>
      <c r="G1303" s="6" t="s">
        <v>229</v>
      </c>
      <c r="H1303" s="6" t="s">
        <v>230</v>
      </c>
      <c r="I1303" s="6" t="s">
        <v>194</v>
      </c>
      <c r="J1303" s="7">
        <v>42353</v>
      </c>
      <c r="K1303" s="12">
        <f>Ventas[[#This Row],[Unit Price]]*Ventas[[#This Row],[Quantity]]</f>
        <v>1218</v>
      </c>
      <c r="L1303" s="12">
        <f>Ventas[[#This Row],[Unit Cost]]*Ventas[[#This Row],[Quantity]]</f>
        <v>950.04</v>
      </c>
      <c r="M1303" s="14">
        <f>Ventas[[#This Row],[Ingresos]]-Ventas[[#This Row],[Costes]]</f>
        <v>267.96000000000004</v>
      </c>
      <c r="N1303" s="14" t="str">
        <f>_xlfn.XLOOKUP(Ventas[[#This Row],[Ship Country]],[1]!Countries[Ship Country],[1]!Countries[Area],"No registrado")</f>
        <v>Nord America</v>
      </c>
      <c r="O1303" s="14" t="str">
        <f>_xlfn.XLOOKUP(Ventas[[#This Row],[Ship Country]],[1]!Countries[Ship Country],[1]!Countries[Continent],"No existe")</f>
        <v>America</v>
      </c>
      <c r="P1303" s="15" t="str">
        <f>_xlfn.XLOOKUP(Ventas[[#This Row],[Category]],[2]!ProdManager[Category],[2]!ProdManager[Prod_Manager])</f>
        <v>Peter Stone</v>
      </c>
      <c r="Q1303" s="15">
        <f>YEAR(Ventas[[#This Row],[Order Date]])</f>
        <v>2015</v>
      </c>
      <c r="R1303" s="15" t="str">
        <f>TEXT(Ventas[[#This Row],[Order Date]],"MMM")</f>
        <v>dic</v>
      </c>
    </row>
    <row r="1304" spans="1:18" x14ac:dyDescent="0.25">
      <c r="A1304" s="4">
        <v>10743</v>
      </c>
      <c r="B1304" s="4" t="s">
        <v>141</v>
      </c>
      <c r="C1304" s="4" t="s">
        <v>29</v>
      </c>
      <c r="D1304" s="4">
        <v>12</v>
      </c>
      <c r="E1304" s="4">
        <v>9.24</v>
      </c>
      <c r="F1304" s="4">
        <v>28</v>
      </c>
      <c r="G1304" s="4" t="s">
        <v>208</v>
      </c>
      <c r="H1304" s="4" t="s">
        <v>209</v>
      </c>
      <c r="I1304" s="4" t="s">
        <v>149</v>
      </c>
      <c r="J1304" s="5">
        <v>42356</v>
      </c>
      <c r="K1304" s="12">
        <f>Ventas[[#This Row],[Unit Price]]*Ventas[[#This Row],[Quantity]]</f>
        <v>336</v>
      </c>
      <c r="L1304" s="12">
        <f>Ventas[[#This Row],[Unit Cost]]*Ventas[[#This Row],[Quantity]]</f>
        <v>258.72000000000003</v>
      </c>
      <c r="M1304" s="14">
        <f>Ventas[[#This Row],[Ingresos]]-Ventas[[#This Row],[Costes]]</f>
        <v>77.279999999999973</v>
      </c>
      <c r="N1304" s="14" t="str">
        <f>_xlfn.XLOOKUP(Ventas[[#This Row],[Ship Country]],[1]!Countries[Ship Country],[1]!Countries[Area],"No registrado")</f>
        <v>Nord Europe</v>
      </c>
      <c r="O1304" s="14" t="str">
        <f>_xlfn.XLOOKUP(Ventas[[#This Row],[Ship Country]],[1]!Countries[Ship Country],[1]!Countries[Continent],"No existe")</f>
        <v>Europe</v>
      </c>
      <c r="P1304" s="15" t="str">
        <f>_xlfn.XLOOKUP(Ventas[[#This Row],[Category]],[2]!ProdManager[Category],[2]!ProdManager[Prod_Manager])</f>
        <v>Peter Stone</v>
      </c>
      <c r="Q1304" s="15">
        <f>YEAR(Ventas[[#This Row],[Order Date]])</f>
        <v>2015</v>
      </c>
      <c r="R1304" s="15" t="str">
        <f>TEXT(Ventas[[#This Row],[Order Date]],"MMM")</f>
        <v>dic</v>
      </c>
    </row>
    <row r="1305" spans="1:18" x14ac:dyDescent="0.25">
      <c r="A1305" s="6">
        <v>10744</v>
      </c>
      <c r="B1305" s="6" t="s">
        <v>98</v>
      </c>
      <c r="C1305" s="6" t="s">
        <v>29</v>
      </c>
      <c r="D1305" s="6">
        <v>18.399999999999999</v>
      </c>
      <c r="E1305" s="6">
        <v>13.431999999999999</v>
      </c>
      <c r="F1305" s="6">
        <v>50</v>
      </c>
      <c r="G1305" s="6" t="s">
        <v>217</v>
      </c>
      <c r="H1305" s="6" t="s">
        <v>218</v>
      </c>
      <c r="I1305" s="6" t="s">
        <v>200</v>
      </c>
      <c r="J1305" s="7">
        <v>42356</v>
      </c>
      <c r="K1305" s="12">
        <f>Ventas[[#This Row],[Unit Price]]*Ventas[[#This Row],[Quantity]]</f>
        <v>919.99999999999989</v>
      </c>
      <c r="L1305" s="12">
        <f>Ventas[[#This Row],[Unit Cost]]*Ventas[[#This Row],[Quantity]]</f>
        <v>671.59999999999991</v>
      </c>
      <c r="M1305" s="14">
        <f>Ventas[[#This Row],[Ingresos]]-Ventas[[#This Row],[Costes]]</f>
        <v>248.39999999999998</v>
      </c>
      <c r="N1305" s="14" t="str">
        <f>_xlfn.XLOOKUP(Ventas[[#This Row],[Ship Country]],[1]!Countries[Ship Country],[1]!Countries[Area],"No registrado")</f>
        <v>Nord Europe</v>
      </c>
      <c r="O1305" s="14" t="str">
        <f>_xlfn.XLOOKUP(Ventas[[#This Row],[Ship Country]],[1]!Countries[Ship Country],[1]!Countries[Continent],"No existe")</f>
        <v>Europe</v>
      </c>
      <c r="P1305" s="15" t="str">
        <f>_xlfn.XLOOKUP(Ventas[[#This Row],[Category]],[2]!ProdManager[Category],[2]!ProdManager[Prod_Manager])</f>
        <v>Peter Stone</v>
      </c>
      <c r="Q1305" s="15">
        <f>YEAR(Ventas[[#This Row],[Order Date]])</f>
        <v>2015</v>
      </c>
      <c r="R1305" s="15" t="str">
        <f>TEXT(Ventas[[#This Row],[Order Date]],"MMM")</f>
        <v>dic</v>
      </c>
    </row>
    <row r="1306" spans="1:18" x14ac:dyDescent="0.25">
      <c r="A1306" s="4">
        <v>10745</v>
      </c>
      <c r="B1306" s="4" t="s">
        <v>154</v>
      </c>
      <c r="C1306" s="4" t="s">
        <v>29</v>
      </c>
      <c r="D1306" s="4">
        <v>62.5</v>
      </c>
      <c r="E1306" s="4">
        <v>44.375</v>
      </c>
      <c r="F1306" s="4">
        <v>24</v>
      </c>
      <c r="G1306" s="4" t="s">
        <v>110</v>
      </c>
      <c r="H1306" s="4" t="s">
        <v>111</v>
      </c>
      <c r="I1306" s="4" t="s">
        <v>21</v>
      </c>
      <c r="J1306" s="5">
        <v>42357</v>
      </c>
      <c r="K1306" s="12">
        <f>Ventas[[#This Row],[Unit Price]]*Ventas[[#This Row],[Quantity]]</f>
        <v>1500</v>
      </c>
      <c r="L1306" s="12">
        <f>Ventas[[#This Row],[Unit Cost]]*Ventas[[#This Row],[Quantity]]</f>
        <v>1065</v>
      </c>
      <c r="M1306" s="14">
        <f>Ventas[[#This Row],[Ingresos]]-Ventas[[#This Row],[Costes]]</f>
        <v>435</v>
      </c>
      <c r="N1306" s="14" t="str">
        <f>_xlfn.XLOOKUP(Ventas[[#This Row],[Ship Country]],[1]!Countries[Ship Country],[1]!Countries[Area],"No registrado")</f>
        <v>Nord Europe</v>
      </c>
      <c r="O1306" s="14" t="str">
        <f>_xlfn.XLOOKUP(Ventas[[#This Row],[Ship Country]],[1]!Countries[Ship Country],[1]!Countries[Continent],"No existe")</f>
        <v>Europe</v>
      </c>
      <c r="P1306" s="15" t="str">
        <f>_xlfn.XLOOKUP(Ventas[[#This Row],[Category]],[2]!ProdManager[Category],[2]!ProdManager[Prod_Manager])</f>
        <v>Peter Stone</v>
      </c>
      <c r="Q1306" s="15">
        <f>YEAR(Ventas[[#This Row],[Order Date]])</f>
        <v>2015</v>
      </c>
      <c r="R1306" s="15" t="str">
        <f>TEXT(Ventas[[#This Row],[Order Date]],"MMM")</f>
        <v>dic</v>
      </c>
    </row>
    <row r="1307" spans="1:18" x14ac:dyDescent="0.25">
      <c r="A1307" s="6">
        <v>10745</v>
      </c>
      <c r="B1307" s="6" t="s">
        <v>14</v>
      </c>
      <c r="C1307" s="6" t="s">
        <v>15</v>
      </c>
      <c r="D1307" s="6">
        <v>34.799999999999997</v>
      </c>
      <c r="E1307" s="6">
        <v>28.536000000000001</v>
      </c>
      <c r="F1307" s="6">
        <v>7</v>
      </c>
      <c r="G1307" s="6" t="s">
        <v>110</v>
      </c>
      <c r="H1307" s="6" t="s">
        <v>111</v>
      </c>
      <c r="I1307" s="6" t="s">
        <v>21</v>
      </c>
      <c r="J1307" s="7">
        <v>42357</v>
      </c>
      <c r="K1307" s="12">
        <f>Ventas[[#This Row],[Unit Price]]*Ventas[[#This Row],[Quantity]]</f>
        <v>243.59999999999997</v>
      </c>
      <c r="L1307" s="12">
        <f>Ventas[[#This Row],[Unit Cost]]*Ventas[[#This Row],[Quantity]]</f>
        <v>199.75200000000001</v>
      </c>
      <c r="M1307" s="14">
        <f>Ventas[[#This Row],[Ingresos]]-Ventas[[#This Row],[Costes]]</f>
        <v>43.847999999999956</v>
      </c>
      <c r="N1307" s="14" t="str">
        <f>_xlfn.XLOOKUP(Ventas[[#This Row],[Ship Country]],[1]!Countries[Ship Country],[1]!Countries[Area],"No registrado")</f>
        <v>Nord Europe</v>
      </c>
      <c r="O1307" s="14" t="str">
        <f>_xlfn.XLOOKUP(Ventas[[#This Row],[Ship Country]],[1]!Countries[Ship Country],[1]!Countries[Continent],"No existe")</f>
        <v>Europe</v>
      </c>
      <c r="P1307" s="15" t="str">
        <f>_xlfn.XLOOKUP(Ventas[[#This Row],[Category]],[2]!ProdManager[Category],[2]!ProdManager[Prod_Manager])</f>
        <v>Peter Stone</v>
      </c>
      <c r="Q1307" s="15">
        <f>YEAR(Ventas[[#This Row],[Order Date]])</f>
        <v>2015</v>
      </c>
      <c r="R1307" s="15" t="str">
        <f>TEXT(Ventas[[#This Row],[Order Date]],"MMM")</f>
        <v>dic</v>
      </c>
    </row>
    <row r="1308" spans="1:18" x14ac:dyDescent="0.25">
      <c r="A1308" s="4">
        <v>10745</v>
      </c>
      <c r="B1308" s="4" t="s">
        <v>122</v>
      </c>
      <c r="C1308" s="4" t="s">
        <v>24</v>
      </c>
      <c r="D1308" s="4">
        <v>19.45</v>
      </c>
      <c r="E1308" s="4">
        <v>15.949</v>
      </c>
      <c r="F1308" s="4">
        <v>16</v>
      </c>
      <c r="G1308" s="4" t="s">
        <v>110</v>
      </c>
      <c r="H1308" s="4" t="s">
        <v>111</v>
      </c>
      <c r="I1308" s="4" t="s">
        <v>21</v>
      </c>
      <c r="J1308" s="5">
        <v>42357</v>
      </c>
      <c r="K1308" s="12">
        <f>Ventas[[#This Row],[Unit Price]]*Ventas[[#This Row],[Quantity]]</f>
        <v>311.2</v>
      </c>
      <c r="L1308" s="12">
        <f>Ventas[[#This Row],[Unit Cost]]*Ventas[[#This Row],[Quantity]]</f>
        <v>255.184</v>
      </c>
      <c r="M1308" s="14">
        <f>Ventas[[#This Row],[Ingresos]]-Ventas[[#This Row],[Costes]]</f>
        <v>56.015999999999991</v>
      </c>
      <c r="N1308" s="14" t="str">
        <f>_xlfn.XLOOKUP(Ventas[[#This Row],[Ship Country]],[1]!Countries[Ship Country],[1]!Countries[Area],"No registrado")</f>
        <v>Nord Europe</v>
      </c>
      <c r="O1308" s="14" t="str">
        <f>_xlfn.XLOOKUP(Ventas[[#This Row],[Ship Country]],[1]!Countries[Ship Country],[1]!Countries[Continent],"No existe")</f>
        <v>Europe</v>
      </c>
      <c r="P1308" s="15" t="str">
        <f>_xlfn.XLOOKUP(Ventas[[#This Row],[Category]],[2]!ProdManager[Category],[2]!ProdManager[Prod_Manager])</f>
        <v>Lydia Sinn</v>
      </c>
      <c r="Q1308" s="15">
        <f>YEAR(Ventas[[#This Row],[Order Date]])</f>
        <v>2015</v>
      </c>
      <c r="R1308" s="15" t="str">
        <f>TEXT(Ventas[[#This Row],[Order Date]],"MMM")</f>
        <v>dic</v>
      </c>
    </row>
    <row r="1309" spans="1:18" x14ac:dyDescent="0.25">
      <c r="A1309" s="6">
        <v>10745</v>
      </c>
      <c r="B1309" s="6" t="s">
        <v>52</v>
      </c>
      <c r="C1309" s="6" t="s">
        <v>15</v>
      </c>
      <c r="D1309" s="6">
        <v>55</v>
      </c>
      <c r="E1309" s="6">
        <v>42.9</v>
      </c>
      <c r="F1309" s="6">
        <v>45</v>
      </c>
      <c r="G1309" s="6" t="s">
        <v>110</v>
      </c>
      <c r="H1309" s="6" t="s">
        <v>111</v>
      </c>
      <c r="I1309" s="6" t="s">
        <v>21</v>
      </c>
      <c r="J1309" s="7">
        <v>42357</v>
      </c>
      <c r="K1309" s="12">
        <f>Ventas[[#This Row],[Unit Price]]*Ventas[[#This Row],[Quantity]]</f>
        <v>2475</v>
      </c>
      <c r="L1309" s="12">
        <f>Ventas[[#This Row],[Unit Cost]]*Ventas[[#This Row],[Quantity]]</f>
        <v>1930.5</v>
      </c>
      <c r="M1309" s="14">
        <f>Ventas[[#This Row],[Ingresos]]-Ventas[[#This Row],[Costes]]</f>
        <v>544.5</v>
      </c>
      <c r="N1309" s="14" t="str">
        <f>_xlfn.XLOOKUP(Ventas[[#This Row],[Ship Country]],[1]!Countries[Ship Country],[1]!Countries[Area],"No registrado")</f>
        <v>Nord Europe</v>
      </c>
      <c r="O1309" s="14" t="str">
        <f>_xlfn.XLOOKUP(Ventas[[#This Row],[Ship Country]],[1]!Countries[Ship Country],[1]!Countries[Continent],"No existe")</f>
        <v>Europe</v>
      </c>
      <c r="P1309" s="15" t="str">
        <f>_xlfn.XLOOKUP(Ventas[[#This Row],[Category]],[2]!ProdManager[Category],[2]!ProdManager[Prod_Manager])</f>
        <v>Peter Stone</v>
      </c>
      <c r="Q1309" s="15">
        <f>YEAR(Ventas[[#This Row],[Order Date]])</f>
        <v>2015</v>
      </c>
      <c r="R1309" s="15" t="str">
        <f>TEXT(Ventas[[#This Row],[Order Date]],"MMM")</f>
        <v>dic</v>
      </c>
    </row>
    <row r="1310" spans="1:18" x14ac:dyDescent="0.25">
      <c r="A1310" s="4">
        <v>10746</v>
      </c>
      <c r="B1310" s="4" t="s">
        <v>118</v>
      </c>
      <c r="C1310" s="4" t="s">
        <v>29</v>
      </c>
      <c r="D1310" s="4">
        <v>6</v>
      </c>
      <c r="E1310" s="4">
        <v>4.32</v>
      </c>
      <c r="F1310" s="4">
        <v>6</v>
      </c>
      <c r="G1310" s="4" t="s">
        <v>47</v>
      </c>
      <c r="H1310" s="4" t="s">
        <v>48</v>
      </c>
      <c r="I1310" s="4" t="s">
        <v>49</v>
      </c>
      <c r="J1310" s="5">
        <v>42358</v>
      </c>
      <c r="K1310" s="12">
        <f>Ventas[[#This Row],[Unit Price]]*Ventas[[#This Row],[Quantity]]</f>
        <v>36</v>
      </c>
      <c r="L1310" s="12">
        <f>Ventas[[#This Row],[Unit Cost]]*Ventas[[#This Row],[Quantity]]</f>
        <v>25.92</v>
      </c>
      <c r="M1310" s="14">
        <f>Ventas[[#This Row],[Ingresos]]-Ventas[[#This Row],[Costes]]</f>
        <v>10.079999999999998</v>
      </c>
      <c r="N1310" s="14" t="str">
        <f>_xlfn.XLOOKUP(Ventas[[#This Row],[Ship Country]],[1]!Countries[Ship Country],[1]!Countries[Area],"No registrado")</f>
        <v>Nord Europe</v>
      </c>
      <c r="O1310" s="14" t="str">
        <f>_xlfn.XLOOKUP(Ventas[[#This Row],[Ship Country]],[1]!Countries[Ship Country],[1]!Countries[Continent],"No existe")</f>
        <v>Europe</v>
      </c>
      <c r="P1310" s="15" t="str">
        <f>_xlfn.XLOOKUP(Ventas[[#This Row],[Category]],[2]!ProdManager[Category],[2]!ProdManager[Prod_Manager])</f>
        <v>Peter Stone</v>
      </c>
      <c r="Q1310" s="15">
        <f>YEAR(Ventas[[#This Row],[Order Date]])</f>
        <v>2015</v>
      </c>
      <c r="R1310" s="15" t="str">
        <f>TEXT(Ventas[[#This Row],[Order Date]],"MMM")</f>
        <v>dic</v>
      </c>
    </row>
    <row r="1311" spans="1:18" x14ac:dyDescent="0.25">
      <c r="A1311" s="6">
        <v>10746</v>
      </c>
      <c r="B1311" s="6" t="s">
        <v>9</v>
      </c>
      <c r="C1311" s="6" t="s">
        <v>10</v>
      </c>
      <c r="D1311" s="6">
        <v>14</v>
      </c>
      <c r="E1311" s="6">
        <v>10.92</v>
      </c>
      <c r="F1311" s="6">
        <v>28</v>
      </c>
      <c r="G1311" s="6" t="s">
        <v>47</v>
      </c>
      <c r="H1311" s="6" t="s">
        <v>48</v>
      </c>
      <c r="I1311" s="6" t="s">
        <v>49</v>
      </c>
      <c r="J1311" s="7">
        <v>42358</v>
      </c>
      <c r="K1311" s="12">
        <f>Ventas[[#This Row],[Unit Price]]*Ventas[[#This Row],[Quantity]]</f>
        <v>392</v>
      </c>
      <c r="L1311" s="12">
        <f>Ventas[[#This Row],[Unit Cost]]*Ventas[[#This Row],[Quantity]]</f>
        <v>305.76</v>
      </c>
      <c r="M1311" s="14">
        <f>Ventas[[#This Row],[Ingresos]]-Ventas[[#This Row],[Costes]]</f>
        <v>86.240000000000009</v>
      </c>
      <c r="N1311" s="14" t="str">
        <f>_xlfn.XLOOKUP(Ventas[[#This Row],[Ship Country]],[1]!Countries[Ship Country],[1]!Countries[Area],"No registrado")</f>
        <v>Nord Europe</v>
      </c>
      <c r="O1311" s="14" t="str">
        <f>_xlfn.XLOOKUP(Ventas[[#This Row],[Ship Country]],[1]!Countries[Ship Country],[1]!Countries[Continent],"No existe")</f>
        <v>Europe</v>
      </c>
      <c r="P1311" s="15" t="str">
        <f>_xlfn.XLOOKUP(Ventas[[#This Row],[Category]],[2]!ProdManager[Category],[2]!ProdManager[Prod_Manager])</f>
        <v>Marc Caine</v>
      </c>
      <c r="Q1311" s="15">
        <f>YEAR(Ventas[[#This Row],[Order Date]])</f>
        <v>2015</v>
      </c>
      <c r="R1311" s="15" t="str">
        <f>TEXT(Ventas[[#This Row],[Order Date]],"MMM")</f>
        <v>dic</v>
      </c>
    </row>
    <row r="1312" spans="1:18" x14ac:dyDescent="0.25">
      <c r="A1312" s="4">
        <v>10746</v>
      </c>
      <c r="B1312" s="4" t="s">
        <v>78</v>
      </c>
      <c r="C1312" s="4" t="s">
        <v>35</v>
      </c>
      <c r="D1312" s="4">
        <v>49.3</v>
      </c>
      <c r="E1312" s="4">
        <v>34.51</v>
      </c>
      <c r="F1312" s="4">
        <v>9</v>
      </c>
      <c r="G1312" s="4" t="s">
        <v>47</v>
      </c>
      <c r="H1312" s="4" t="s">
        <v>48</v>
      </c>
      <c r="I1312" s="4" t="s">
        <v>49</v>
      </c>
      <c r="J1312" s="5">
        <v>42358</v>
      </c>
      <c r="K1312" s="12">
        <f>Ventas[[#This Row],[Unit Price]]*Ventas[[#This Row],[Quantity]]</f>
        <v>443.7</v>
      </c>
      <c r="L1312" s="12">
        <f>Ventas[[#This Row],[Unit Cost]]*Ventas[[#This Row],[Quantity]]</f>
        <v>310.58999999999997</v>
      </c>
      <c r="M1312" s="14">
        <f>Ventas[[#This Row],[Ingresos]]-Ventas[[#This Row],[Costes]]</f>
        <v>133.11000000000001</v>
      </c>
      <c r="N1312" s="14" t="str">
        <f>_xlfn.XLOOKUP(Ventas[[#This Row],[Ship Country]],[1]!Countries[Ship Country],[1]!Countries[Area],"No registrado")</f>
        <v>Nord Europe</v>
      </c>
      <c r="O1312" s="14" t="str">
        <f>_xlfn.XLOOKUP(Ventas[[#This Row],[Ship Country]],[1]!Countries[Ship Country],[1]!Countries[Continent],"No existe")</f>
        <v>Europe</v>
      </c>
      <c r="P1312" s="15" t="str">
        <f>_xlfn.XLOOKUP(Ventas[[#This Row],[Category]],[2]!ProdManager[Category],[2]!ProdManager[Prod_Manager])</f>
        <v>Lydia Sinn</v>
      </c>
      <c r="Q1312" s="15">
        <f>YEAR(Ventas[[#This Row],[Order Date]])</f>
        <v>2015</v>
      </c>
      <c r="R1312" s="15" t="str">
        <f>TEXT(Ventas[[#This Row],[Order Date]],"MMM")</f>
        <v>dic</v>
      </c>
    </row>
    <row r="1313" spans="1:18" x14ac:dyDescent="0.25">
      <c r="A1313" s="6">
        <v>10746</v>
      </c>
      <c r="B1313" s="6" t="s">
        <v>155</v>
      </c>
      <c r="C1313" s="6" t="s">
        <v>15</v>
      </c>
      <c r="D1313" s="6">
        <v>36</v>
      </c>
      <c r="E1313" s="6">
        <v>30.24</v>
      </c>
      <c r="F1313" s="6">
        <v>40</v>
      </c>
      <c r="G1313" s="6" t="s">
        <v>47</v>
      </c>
      <c r="H1313" s="6" t="s">
        <v>48</v>
      </c>
      <c r="I1313" s="6" t="s">
        <v>49</v>
      </c>
      <c r="J1313" s="7">
        <v>42358</v>
      </c>
      <c r="K1313" s="12">
        <f>Ventas[[#This Row],[Unit Price]]*Ventas[[#This Row],[Quantity]]</f>
        <v>1440</v>
      </c>
      <c r="L1313" s="12">
        <f>Ventas[[#This Row],[Unit Cost]]*Ventas[[#This Row],[Quantity]]</f>
        <v>1209.5999999999999</v>
      </c>
      <c r="M1313" s="14">
        <f>Ventas[[#This Row],[Ingresos]]-Ventas[[#This Row],[Costes]]</f>
        <v>230.40000000000009</v>
      </c>
      <c r="N1313" s="14" t="str">
        <f>_xlfn.XLOOKUP(Ventas[[#This Row],[Ship Country]],[1]!Countries[Ship Country],[1]!Countries[Area],"No registrado")</f>
        <v>Nord Europe</v>
      </c>
      <c r="O1313" s="14" t="str">
        <f>_xlfn.XLOOKUP(Ventas[[#This Row],[Ship Country]],[1]!Countries[Ship Country],[1]!Countries[Continent],"No existe")</f>
        <v>Europe</v>
      </c>
      <c r="P1313" s="15" t="str">
        <f>_xlfn.XLOOKUP(Ventas[[#This Row],[Category]],[2]!ProdManager[Category],[2]!ProdManager[Prod_Manager])</f>
        <v>Peter Stone</v>
      </c>
      <c r="Q1313" s="15">
        <f>YEAR(Ventas[[#This Row],[Order Date]])</f>
        <v>2015</v>
      </c>
      <c r="R1313" s="15" t="str">
        <f>TEXT(Ventas[[#This Row],[Order Date]],"MMM")</f>
        <v>dic</v>
      </c>
    </row>
    <row r="1314" spans="1:18" x14ac:dyDescent="0.25">
      <c r="A1314" s="4">
        <v>10747</v>
      </c>
      <c r="B1314" s="4" t="s">
        <v>44</v>
      </c>
      <c r="C1314" s="4" t="s">
        <v>15</v>
      </c>
      <c r="D1314" s="4">
        <v>12.5</v>
      </c>
      <c r="E1314" s="4">
        <v>10.625</v>
      </c>
      <c r="F1314" s="4">
        <v>8</v>
      </c>
      <c r="G1314" s="4" t="s">
        <v>206</v>
      </c>
      <c r="H1314" s="4" t="s">
        <v>207</v>
      </c>
      <c r="I1314" s="4" t="s">
        <v>68</v>
      </c>
      <c r="J1314" s="5">
        <v>42358</v>
      </c>
      <c r="K1314" s="12">
        <f>Ventas[[#This Row],[Unit Price]]*Ventas[[#This Row],[Quantity]]</f>
        <v>100</v>
      </c>
      <c r="L1314" s="12">
        <f>Ventas[[#This Row],[Unit Cost]]*Ventas[[#This Row],[Quantity]]</f>
        <v>85</v>
      </c>
      <c r="M1314" s="14">
        <f>Ventas[[#This Row],[Ingresos]]-Ventas[[#This Row],[Costes]]</f>
        <v>15</v>
      </c>
      <c r="N1314" s="14" t="str">
        <f>_xlfn.XLOOKUP(Ventas[[#This Row],[Ship Country]],[1]!Countries[Ship Country],[1]!Countries[Area],"No registrado")</f>
        <v>Nord Europe</v>
      </c>
      <c r="O1314" s="14" t="str">
        <f>_xlfn.XLOOKUP(Ventas[[#This Row],[Ship Country]],[1]!Countries[Ship Country],[1]!Countries[Continent],"No existe")</f>
        <v>Europe</v>
      </c>
      <c r="P1314" s="15" t="str">
        <f>_xlfn.XLOOKUP(Ventas[[#This Row],[Category]],[2]!ProdManager[Category],[2]!ProdManager[Prod_Manager])</f>
        <v>Peter Stone</v>
      </c>
      <c r="Q1314" s="15">
        <f>YEAR(Ventas[[#This Row],[Order Date]])</f>
        <v>2015</v>
      </c>
      <c r="R1314" s="15" t="str">
        <f>TEXT(Ventas[[#This Row],[Order Date]],"MMM")</f>
        <v>dic</v>
      </c>
    </row>
    <row r="1315" spans="1:18" x14ac:dyDescent="0.25">
      <c r="A1315" s="6">
        <v>10747</v>
      </c>
      <c r="B1315" s="6" t="s">
        <v>155</v>
      </c>
      <c r="C1315" s="6" t="s">
        <v>15</v>
      </c>
      <c r="D1315" s="6">
        <v>36</v>
      </c>
      <c r="E1315" s="6">
        <v>28.44</v>
      </c>
      <c r="F1315" s="6">
        <v>30</v>
      </c>
      <c r="G1315" s="6" t="s">
        <v>206</v>
      </c>
      <c r="H1315" s="6" t="s">
        <v>207</v>
      </c>
      <c r="I1315" s="6" t="s">
        <v>68</v>
      </c>
      <c r="J1315" s="7">
        <v>42358</v>
      </c>
      <c r="K1315" s="12">
        <f>Ventas[[#This Row],[Unit Price]]*Ventas[[#This Row],[Quantity]]</f>
        <v>1080</v>
      </c>
      <c r="L1315" s="12">
        <f>Ventas[[#This Row],[Unit Cost]]*Ventas[[#This Row],[Quantity]]</f>
        <v>853.2</v>
      </c>
      <c r="M1315" s="14">
        <f>Ventas[[#This Row],[Ingresos]]-Ventas[[#This Row],[Costes]]</f>
        <v>226.79999999999995</v>
      </c>
      <c r="N1315" s="14" t="str">
        <f>_xlfn.XLOOKUP(Ventas[[#This Row],[Ship Country]],[1]!Countries[Ship Country],[1]!Countries[Area],"No registrado")</f>
        <v>Nord Europe</v>
      </c>
      <c r="O1315" s="14" t="str">
        <f>_xlfn.XLOOKUP(Ventas[[#This Row],[Ship Country]],[1]!Countries[Ship Country],[1]!Countries[Continent],"No existe")</f>
        <v>Europe</v>
      </c>
      <c r="P1315" s="15" t="str">
        <f>_xlfn.XLOOKUP(Ventas[[#This Row],[Category]],[2]!ProdManager[Category],[2]!ProdManager[Prod_Manager])</f>
        <v>Peter Stone</v>
      </c>
      <c r="Q1315" s="15">
        <f>YEAR(Ventas[[#This Row],[Order Date]])</f>
        <v>2015</v>
      </c>
      <c r="R1315" s="15" t="str">
        <f>TEXT(Ventas[[#This Row],[Order Date]],"MMM")</f>
        <v>dic</v>
      </c>
    </row>
    <row r="1316" spans="1:18" x14ac:dyDescent="0.25">
      <c r="A1316" s="4">
        <v>10747</v>
      </c>
      <c r="B1316" s="4" t="s">
        <v>125</v>
      </c>
      <c r="C1316" s="4" t="s">
        <v>24</v>
      </c>
      <c r="D1316" s="4">
        <v>43.9</v>
      </c>
      <c r="E1316" s="4">
        <v>35.119999999999997</v>
      </c>
      <c r="F1316" s="4">
        <v>9</v>
      </c>
      <c r="G1316" s="4" t="s">
        <v>206</v>
      </c>
      <c r="H1316" s="4" t="s">
        <v>207</v>
      </c>
      <c r="I1316" s="4" t="s">
        <v>68</v>
      </c>
      <c r="J1316" s="5">
        <v>42358</v>
      </c>
      <c r="K1316" s="12">
        <f>Ventas[[#This Row],[Unit Price]]*Ventas[[#This Row],[Quantity]]</f>
        <v>395.09999999999997</v>
      </c>
      <c r="L1316" s="12">
        <f>Ventas[[#This Row],[Unit Cost]]*Ventas[[#This Row],[Quantity]]</f>
        <v>316.08</v>
      </c>
      <c r="M1316" s="14">
        <f>Ventas[[#This Row],[Ingresos]]-Ventas[[#This Row],[Costes]]</f>
        <v>79.019999999999982</v>
      </c>
      <c r="N1316" s="14" t="str">
        <f>_xlfn.XLOOKUP(Ventas[[#This Row],[Ship Country]],[1]!Countries[Ship Country],[1]!Countries[Area],"No registrado")</f>
        <v>Nord Europe</v>
      </c>
      <c r="O1316" s="14" t="str">
        <f>_xlfn.XLOOKUP(Ventas[[#This Row],[Ship Country]],[1]!Countries[Ship Country],[1]!Countries[Continent],"No existe")</f>
        <v>Europe</v>
      </c>
      <c r="P1316" s="15" t="str">
        <f>_xlfn.XLOOKUP(Ventas[[#This Row],[Category]],[2]!ProdManager[Category],[2]!ProdManager[Prod_Manager])</f>
        <v>Lydia Sinn</v>
      </c>
      <c r="Q1316" s="15">
        <f>YEAR(Ventas[[#This Row],[Order Date]])</f>
        <v>2015</v>
      </c>
      <c r="R1316" s="15" t="str">
        <f>TEXT(Ventas[[#This Row],[Order Date]],"MMM")</f>
        <v>dic</v>
      </c>
    </row>
    <row r="1317" spans="1:18" x14ac:dyDescent="0.25">
      <c r="A1317" s="6">
        <v>10747</v>
      </c>
      <c r="B1317" s="6" t="s">
        <v>28</v>
      </c>
      <c r="C1317" s="6" t="s">
        <v>29</v>
      </c>
      <c r="D1317" s="6">
        <v>9.65</v>
      </c>
      <c r="E1317" s="6">
        <v>7.9130000000000011</v>
      </c>
      <c r="F1317" s="6">
        <v>35</v>
      </c>
      <c r="G1317" s="6" t="s">
        <v>206</v>
      </c>
      <c r="H1317" s="6" t="s">
        <v>207</v>
      </c>
      <c r="I1317" s="6" t="s">
        <v>68</v>
      </c>
      <c r="J1317" s="7">
        <v>42358</v>
      </c>
      <c r="K1317" s="12">
        <f>Ventas[[#This Row],[Unit Price]]*Ventas[[#This Row],[Quantity]]</f>
        <v>337.75</v>
      </c>
      <c r="L1317" s="12">
        <f>Ventas[[#This Row],[Unit Cost]]*Ventas[[#This Row],[Quantity]]</f>
        <v>276.95500000000004</v>
      </c>
      <c r="M1317" s="14">
        <f>Ventas[[#This Row],[Ingresos]]-Ventas[[#This Row],[Costes]]</f>
        <v>60.794999999999959</v>
      </c>
      <c r="N1317" s="14" t="str">
        <f>_xlfn.XLOOKUP(Ventas[[#This Row],[Ship Country]],[1]!Countries[Ship Country],[1]!Countries[Area],"No registrado")</f>
        <v>Nord Europe</v>
      </c>
      <c r="O1317" s="14" t="str">
        <f>_xlfn.XLOOKUP(Ventas[[#This Row],[Ship Country]],[1]!Countries[Ship Country],[1]!Countries[Continent],"No existe")</f>
        <v>Europe</v>
      </c>
      <c r="P1317" s="15" t="str">
        <f>_xlfn.XLOOKUP(Ventas[[#This Row],[Category]],[2]!ProdManager[Category],[2]!ProdManager[Prod_Manager])</f>
        <v>Peter Stone</v>
      </c>
      <c r="Q1317" s="15">
        <f>YEAR(Ventas[[#This Row],[Order Date]])</f>
        <v>2015</v>
      </c>
      <c r="R1317" s="15" t="str">
        <f>TEXT(Ventas[[#This Row],[Order Date]],"MMM")</f>
        <v>dic</v>
      </c>
    </row>
    <row r="1318" spans="1:18" x14ac:dyDescent="0.25">
      <c r="A1318" s="4">
        <v>10748</v>
      </c>
      <c r="B1318" s="4" t="s">
        <v>197</v>
      </c>
      <c r="C1318" s="4" t="s">
        <v>10</v>
      </c>
      <c r="D1318" s="4">
        <v>9</v>
      </c>
      <c r="E1318" s="4">
        <v>7.2</v>
      </c>
      <c r="F1318" s="4">
        <v>44</v>
      </c>
      <c r="G1318" s="4" t="s">
        <v>182</v>
      </c>
      <c r="H1318" s="4" t="s">
        <v>183</v>
      </c>
      <c r="I1318" s="4" t="s">
        <v>84</v>
      </c>
      <c r="J1318" s="5">
        <v>42359</v>
      </c>
      <c r="K1318" s="12">
        <f>Ventas[[#This Row],[Unit Price]]*Ventas[[#This Row],[Quantity]]</f>
        <v>396</v>
      </c>
      <c r="L1318" s="12">
        <f>Ventas[[#This Row],[Unit Cost]]*Ventas[[#This Row],[Quantity]]</f>
        <v>316.8</v>
      </c>
      <c r="M1318" s="14">
        <f>Ventas[[#This Row],[Ingresos]]-Ventas[[#This Row],[Costes]]</f>
        <v>79.199999999999989</v>
      </c>
      <c r="N1318" s="14" t="str">
        <f>_xlfn.XLOOKUP(Ventas[[#This Row],[Ship Country]],[1]!Countries[Ship Country],[1]!Countries[Area],"No registrado")</f>
        <v>Nord America</v>
      </c>
      <c r="O1318" s="14" t="str">
        <f>_xlfn.XLOOKUP(Ventas[[#This Row],[Ship Country]],[1]!Countries[Ship Country],[1]!Countries[Continent],"No existe")</f>
        <v>America</v>
      </c>
      <c r="P1318" s="15" t="str">
        <f>_xlfn.XLOOKUP(Ventas[[#This Row],[Category]],[2]!ProdManager[Category],[2]!ProdManager[Prod_Manager])</f>
        <v>Marc Caine</v>
      </c>
      <c r="Q1318" s="15">
        <f>YEAR(Ventas[[#This Row],[Order Date]])</f>
        <v>2015</v>
      </c>
      <c r="R1318" s="15" t="str">
        <f>TEXT(Ventas[[#This Row],[Order Date]],"MMM")</f>
        <v>dic</v>
      </c>
    </row>
    <row r="1319" spans="1:18" x14ac:dyDescent="0.25">
      <c r="A1319" s="6">
        <v>10748</v>
      </c>
      <c r="B1319" s="6" t="s">
        <v>98</v>
      </c>
      <c r="C1319" s="6" t="s">
        <v>29</v>
      </c>
      <c r="D1319" s="6">
        <v>18.399999999999999</v>
      </c>
      <c r="E1319" s="6">
        <v>15.087999999999999</v>
      </c>
      <c r="F1319" s="6">
        <v>40</v>
      </c>
      <c r="G1319" s="6" t="s">
        <v>182</v>
      </c>
      <c r="H1319" s="6" t="s">
        <v>183</v>
      </c>
      <c r="I1319" s="6" t="s">
        <v>84</v>
      </c>
      <c r="J1319" s="7">
        <v>42359</v>
      </c>
      <c r="K1319" s="12">
        <f>Ventas[[#This Row],[Unit Price]]*Ventas[[#This Row],[Quantity]]</f>
        <v>736</v>
      </c>
      <c r="L1319" s="12">
        <f>Ventas[[#This Row],[Unit Cost]]*Ventas[[#This Row],[Quantity]]</f>
        <v>603.52</v>
      </c>
      <c r="M1319" s="14">
        <f>Ventas[[#This Row],[Ingresos]]-Ventas[[#This Row],[Costes]]</f>
        <v>132.48000000000002</v>
      </c>
      <c r="N1319" s="14" t="str">
        <f>_xlfn.XLOOKUP(Ventas[[#This Row],[Ship Country]],[1]!Countries[Ship Country],[1]!Countries[Area],"No registrado")</f>
        <v>Nord America</v>
      </c>
      <c r="O1319" s="14" t="str">
        <f>_xlfn.XLOOKUP(Ventas[[#This Row],[Ship Country]],[1]!Countries[Ship Country],[1]!Countries[Continent],"No existe")</f>
        <v>America</v>
      </c>
      <c r="P1319" s="15" t="str">
        <f>_xlfn.XLOOKUP(Ventas[[#This Row],[Category]],[2]!ProdManager[Category],[2]!ProdManager[Prod_Manager])</f>
        <v>Peter Stone</v>
      </c>
      <c r="Q1319" s="15">
        <f>YEAR(Ventas[[#This Row],[Order Date]])</f>
        <v>2015</v>
      </c>
      <c r="R1319" s="15" t="str">
        <f>TEXT(Ventas[[#This Row],[Order Date]],"MMM")</f>
        <v>dic</v>
      </c>
    </row>
    <row r="1320" spans="1:18" x14ac:dyDescent="0.25">
      <c r="A1320" s="4">
        <v>10748</v>
      </c>
      <c r="B1320" s="4" t="s">
        <v>86</v>
      </c>
      <c r="C1320" s="4" t="s">
        <v>10</v>
      </c>
      <c r="D1320" s="4">
        <v>38</v>
      </c>
      <c r="E1320" s="4">
        <v>28.88</v>
      </c>
      <c r="F1320" s="4">
        <v>28</v>
      </c>
      <c r="G1320" s="4" t="s">
        <v>182</v>
      </c>
      <c r="H1320" s="4" t="s">
        <v>183</v>
      </c>
      <c r="I1320" s="4" t="s">
        <v>84</v>
      </c>
      <c r="J1320" s="5">
        <v>42359</v>
      </c>
      <c r="K1320" s="12">
        <f>Ventas[[#This Row],[Unit Price]]*Ventas[[#This Row],[Quantity]]</f>
        <v>1064</v>
      </c>
      <c r="L1320" s="12">
        <f>Ventas[[#This Row],[Unit Cost]]*Ventas[[#This Row],[Quantity]]</f>
        <v>808.64</v>
      </c>
      <c r="M1320" s="14">
        <f>Ventas[[#This Row],[Ingresos]]-Ventas[[#This Row],[Costes]]</f>
        <v>255.36</v>
      </c>
      <c r="N1320" s="14" t="str">
        <f>_xlfn.XLOOKUP(Ventas[[#This Row],[Ship Country]],[1]!Countries[Ship Country],[1]!Countries[Area],"No registrado")</f>
        <v>Nord America</v>
      </c>
      <c r="O1320" s="14" t="str">
        <f>_xlfn.XLOOKUP(Ventas[[#This Row],[Ship Country]],[1]!Countries[Ship Country],[1]!Countries[Continent],"No existe")</f>
        <v>America</v>
      </c>
      <c r="P1320" s="15" t="str">
        <f>_xlfn.XLOOKUP(Ventas[[#This Row],[Category]],[2]!ProdManager[Category],[2]!ProdManager[Prod_Manager])</f>
        <v>Marc Caine</v>
      </c>
      <c r="Q1320" s="15">
        <f>YEAR(Ventas[[#This Row],[Order Date]])</f>
        <v>2015</v>
      </c>
      <c r="R1320" s="15" t="str">
        <f>TEXT(Ventas[[#This Row],[Order Date]],"MMM")</f>
        <v>dic</v>
      </c>
    </row>
    <row r="1321" spans="1:18" x14ac:dyDescent="0.25">
      <c r="A1321" s="6">
        <v>10749</v>
      </c>
      <c r="B1321" s="6" t="s">
        <v>101</v>
      </c>
      <c r="C1321" s="6" t="s">
        <v>43</v>
      </c>
      <c r="D1321" s="6">
        <v>18</v>
      </c>
      <c r="E1321" s="6">
        <v>16.560000000000002</v>
      </c>
      <c r="F1321" s="6">
        <v>10</v>
      </c>
      <c r="G1321" s="6" t="s">
        <v>175</v>
      </c>
      <c r="H1321" s="6" t="s">
        <v>176</v>
      </c>
      <c r="I1321" s="6" t="s">
        <v>149</v>
      </c>
      <c r="J1321" s="7">
        <v>42359</v>
      </c>
      <c r="K1321" s="12">
        <f>Ventas[[#This Row],[Unit Price]]*Ventas[[#This Row],[Quantity]]</f>
        <v>180</v>
      </c>
      <c r="L1321" s="12">
        <f>Ventas[[#This Row],[Unit Cost]]*Ventas[[#This Row],[Quantity]]</f>
        <v>165.60000000000002</v>
      </c>
      <c r="M1321" s="14">
        <f>Ventas[[#This Row],[Ingresos]]-Ventas[[#This Row],[Costes]]</f>
        <v>14.399999999999977</v>
      </c>
      <c r="N1321" s="14" t="str">
        <f>_xlfn.XLOOKUP(Ventas[[#This Row],[Ship Country]],[1]!Countries[Ship Country],[1]!Countries[Area],"No registrado")</f>
        <v>Nord Europe</v>
      </c>
      <c r="O1321" s="14" t="str">
        <f>_xlfn.XLOOKUP(Ventas[[#This Row],[Ship Country]],[1]!Countries[Ship Country],[1]!Countries[Continent],"No existe")</f>
        <v>Europe</v>
      </c>
      <c r="P1321" s="15" t="str">
        <f>_xlfn.XLOOKUP(Ventas[[#This Row],[Category]],[2]!ProdManager[Category],[2]!ProdManager[Prod_Manager])</f>
        <v>John Matter</v>
      </c>
      <c r="Q1321" s="15">
        <f>YEAR(Ventas[[#This Row],[Order Date]])</f>
        <v>2015</v>
      </c>
      <c r="R1321" s="15" t="str">
        <f>TEXT(Ventas[[#This Row],[Order Date]],"MMM")</f>
        <v>dic</v>
      </c>
    </row>
    <row r="1322" spans="1:18" x14ac:dyDescent="0.25">
      <c r="A1322" s="4">
        <v>10749</v>
      </c>
      <c r="B1322" s="4" t="s">
        <v>86</v>
      </c>
      <c r="C1322" s="4" t="s">
        <v>10</v>
      </c>
      <c r="D1322" s="4">
        <v>38</v>
      </c>
      <c r="E1322" s="4">
        <v>30.020000000000003</v>
      </c>
      <c r="F1322" s="4">
        <v>15</v>
      </c>
      <c r="G1322" s="4" t="s">
        <v>175</v>
      </c>
      <c r="H1322" s="4" t="s">
        <v>176</v>
      </c>
      <c r="I1322" s="4" t="s">
        <v>149</v>
      </c>
      <c r="J1322" s="5">
        <v>42359</v>
      </c>
      <c r="K1322" s="12">
        <f>Ventas[[#This Row],[Unit Price]]*Ventas[[#This Row],[Quantity]]</f>
        <v>570</v>
      </c>
      <c r="L1322" s="12">
        <f>Ventas[[#This Row],[Unit Cost]]*Ventas[[#This Row],[Quantity]]</f>
        <v>450.30000000000007</v>
      </c>
      <c r="M1322" s="14">
        <f>Ventas[[#This Row],[Ingresos]]-Ventas[[#This Row],[Costes]]</f>
        <v>119.69999999999993</v>
      </c>
      <c r="N1322" s="14" t="str">
        <f>_xlfn.XLOOKUP(Ventas[[#This Row],[Ship Country]],[1]!Countries[Ship Country],[1]!Countries[Area],"No registrado")</f>
        <v>Nord Europe</v>
      </c>
      <c r="O1322" s="14" t="str">
        <f>_xlfn.XLOOKUP(Ventas[[#This Row],[Ship Country]],[1]!Countries[Ship Country],[1]!Countries[Continent],"No existe")</f>
        <v>Europe</v>
      </c>
      <c r="P1322" s="15" t="str">
        <f>_xlfn.XLOOKUP(Ventas[[#This Row],[Category]],[2]!ProdManager[Category],[2]!ProdManager[Prod_Manager])</f>
        <v>Marc Caine</v>
      </c>
      <c r="Q1322" s="15">
        <f>YEAR(Ventas[[#This Row],[Order Date]])</f>
        <v>2015</v>
      </c>
      <c r="R1322" s="15" t="str">
        <f>TEXT(Ventas[[#This Row],[Order Date]],"MMM")</f>
        <v>dic</v>
      </c>
    </row>
    <row r="1323" spans="1:18" x14ac:dyDescent="0.25">
      <c r="A1323" s="6">
        <v>10749</v>
      </c>
      <c r="B1323" s="6" t="s">
        <v>52</v>
      </c>
      <c r="C1323" s="6" t="s">
        <v>15</v>
      </c>
      <c r="D1323" s="6">
        <v>55</v>
      </c>
      <c r="E1323" s="6">
        <v>45.65</v>
      </c>
      <c r="F1323" s="6">
        <v>6</v>
      </c>
      <c r="G1323" s="6" t="s">
        <v>175</v>
      </c>
      <c r="H1323" s="6" t="s">
        <v>176</v>
      </c>
      <c r="I1323" s="6" t="s">
        <v>149</v>
      </c>
      <c r="J1323" s="7">
        <v>42359</v>
      </c>
      <c r="K1323" s="12">
        <f>Ventas[[#This Row],[Unit Price]]*Ventas[[#This Row],[Quantity]]</f>
        <v>330</v>
      </c>
      <c r="L1323" s="12">
        <f>Ventas[[#This Row],[Unit Cost]]*Ventas[[#This Row],[Quantity]]</f>
        <v>273.89999999999998</v>
      </c>
      <c r="M1323" s="14">
        <f>Ventas[[#This Row],[Ingresos]]-Ventas[[#This Row],[Costes]]</f>
        <v>56.100000000000023</v>
      </c>
      <c r="N1323" s="14" t="str">
        <f>_xlfn.XLOOKUP(Ventas[[#This Row],[Ship Country]],[1]!Countries[Ship Country],[1]!Countries[Area],"No registrado")</f>
        <v>Nord Europe</v>
      </c>
      <c r="O1323" s="14" t="str">
        <f>_xlfn.XLOOKUP(Ventas[[#This Row],[Ship Country]],[1]!Countries[Ship Country],[1]!Countries[Continent],"No existe")</f>
        <v>Europe</v>
      </c>
      <c r="P1323" s="15" t="str">
        <f>_xlfn.XLOOKUP(Ventas[[#This Row],[Category]],[2]!ProdManager[Category],[2]!ProdManager[Prod_Manager])</f>
        <v>Peter Stone</v>
      </c>
      <c r="Q1323" s="15">
        <f>YEAR(Ventas[[#This Row],[Order Date]])</f>
        <v>2015</v>
      </c>
      <c r="R1323" s="15" t="str">
        <f>TEXT(Ventas[[#This Row],[Order Date]],"MMM")</f>
        <v>dic</v>
      </c>
    </row>
    <row r="1324" spans="1:18" x14ac:dyDescent="0.25">
      <c r="A1324" s="4">
        <v>10750</v>
      </c>
      <c r="B1324" s="4" t="s">
        <v>52</v>
      </c>
      <c r="C1324" s="4" t="s">
        <v>15</v>
      </c>
      <c r="D1324" s="4">
        <v>55</v>
      </c>
      <c r="E1324" s="4">
        <v>41.8</v>
      </c>
      <c r="F1324" s="4">
        <v>25</v>
      </c>
      <c r="G1324" s="4" t="s">
        <v>95</v>
      </c>
      <c r="H1324" s="4" t="s">
        <v>96</v>
      </c>
      <c r="I1324" s="4" t="s">
        <v>97</v>
      </c>
      <c r="J1324" s="5">
        <v>42360</v>
      </c>
      <c r="K1324" s="12">
        <f>Ventas[[#This Row],[Unit Price]]*Ventas[[#This Row],[Quantity]]</f>
        <v>1375</v>
      </c>
      <c r="L1324" s="12">
        <f>Ventas[[#This Row],[Unit Cost]]*Ventas[[#This Row],[Quantity]]</f>
        <v>1045</v>
      </c>
      <c r="M1324" s="14">
        <f>Ventas[[#This Row],[Ingresos]]-Ventas[[#This Row],[Costes]]</f>
        <v>330</v>
      </c>
      <c r="N1324" s="14" t="str">
        <f>_xlfn.XLOOKUP(Ventas[[#This Row],[Ship Country]],[1]!Countries[Ship Country],[1]!Countries[Area],"No registrado")</f>
        <v>Nord Europe</v>
      </c>
      <c r="O1324" s="14" t="str">
        <f>_xlfn.XLOOKUP(Ventas[[#This Row],[Ship Country]],[1]!Countries[Ship Country],[1]!Countries[Continent],"No existe")</f>
        <v>Europe</v>
      </c>
      <c r="P1324" s="15" t="str">
        <f>_xlfn.XLOOKUP(Ventas[[#This Row],[Category]],[2]!ProdManager[Category],[2]!ProdManager[Prod_Manager])</f>
        <v>Peter Stone</v>
      </c>
      <c r="Q1324" s="15">
        <f>YEAR(Ventas[[#This Row],[Order Date]])</f>
        <v>2015</v>
      </c>
      <c r="R1324" s="15" t="str">
        <f>TEXT(Ventas[[#This Row],[Order Date]],"MMM")</f>
        <v>dic</v>
      </c>
    </row>
    <row r="1325" spans="1:18" x14ac:dyDescent="0.25">
      <c r="A1325" s="6">
        <v>10750</v>
      </c>
      <c r="B1325" s="6" t="s">
        <v>17</v>
      </c>
      <c r="C1325" s="6" t="s">
        <v>18</v>
      </c>
      <c r="D1325" s="6">
        <v>23.25</v>
      </c>
      <c r="E1325" s="6">
        <v>18.8325</v>
      </c>
      <c r="F1325" s="6">
        <v>5</v>
      </c>
      <c r="G1325" s="6" t="s">
        <v>95</v>
      </c>
      <c r="H1325" s="6" t="s">
        <v>96</v>
      </c>
      <c r="I1325" s="6" t="s">
        <v>97</v>
      </c>
      <c r="J1325" s="7">
        <v>42360</v>
      </c>
      <c r="K1325" s="12">
        <f>Ventas[[#This Row],[Unit Price]]*Ventas[[#This Row],[Quantity]]</f>
        <v>116.25</v>
      </c>
      <c r="L1325" s="12">
        <f>Ventas[[#This Row],[Unit Cost]]*Ventas[[#This Row],[Quantity]]</f>
        <v>94.162499999999994</v>
      </c>
      <c r="M1325" s="14">
        <f>Ventas[[#This Row],[Ingresos]]-Ventas[[#This Row],[Costes]]</f>
        <v>22.087500000000006</v>
      </c>
      <c r="N1325" s="14" t="str">
        <f>_xlfn.XLOOKUP(Ventas[[#This Row],[Ship Country]],[1]!Countries[Ship Country],[1]!Countries[Area],"No registrado")</f>
        <v>Nord Europe</v>
      </c>
      <c r="O1325" s="14" t="str">
        <f>_xlfn.XLOOKUP(Ventas[[#This Row],[Ship Country]],[1]!Countries[Ship Country],[1]!Countries[Continent],"No existe")</f>
        <v>Europe</v>
      </c>
      <c r="P1325" s="15" t="str">
        <f>_xlfn.XLOOKUP(Ventas[[#This Row],[Category]],[2]!ProdManager[Category],[2]!ProdManager[Prod_Manager])</f>
        <v>Marc Caine</v>
      </c>
      <c r="Q1325" s="15">
        <f>YEAR(Ventas[[#This Row],[Order Date]])</f>
        <v>2015</v>
      </c>
      <c r="R1325" s="15" t="str">
        <f>TEXT(Ventas[[#This Row],[Order Date]],"MMM")</f>
        <v>dic</v>
      </c>
    </row>
    <row r="1326" spans="1:18" x14ac:dyDescent="0.25">
      <c r="A1326" s="4">
        <v>10750</v>
      </c>
      <c r="B1326" s="4" t="s">
        <v>228</v>
      </c>
      <c r="C1326" s="4" t="s">
        <v>29</v>
      </c>
      <c r="D1326" s="4">
        <v>9.5</v>
      </c>
      <c r="E1326" s="4">
        <v>7.5050000000000008</v>
      </c>
      <c r="F1326" s="4">
        <v>40</v>
      </c>
      <c r="G1326" s="4" t="s">
        <v>95</v>
      </c>
      <c r="H1326" s="4" t="s">
        <v>96</v>
      </c>
      <c r="I1326" s="4" t="s">
        <v>97</v>
      </c>
      <c r="J1326" s="5">
        <v>42360</v>
      </c>
      <c r="K1326" s="12">
        <f>Ventas[[#This Row],[Unit Price]]*Ventas[[#This Row],[Quantity]]</f>
        <v>380</v>
      </c>
      <c r="L1326" s="12">
        <f>Ventas[[#This Row],[Unit Cost]]*Ventas[[#This Row],[Quantity]]</f>
        <v>300.20000000000005</v>
      </c>
      <c r="M1326" s="14">
        <f>Ventas[[#This Row],[Ingresos]]-Ventas[[#This Row],[Costes]]</f>
        <v>79.799999999999955</v>
      </c>
      <c r="N1326" s="14" t="str">
        <f>_xlfn.XLOOKUP(Ventas[[#This Row],[Ship Country]],[1]!Countries[Ship Country],[1]!Countries[Area],"No registrado")</f>
        <v>Nord Europe</v>
      </c>
      <c r="O1326" s="14" t="str">
        <f>_xlfn.XLOOKUP(Ventas[[#This Row],[Ship Country]],[1]!Countries[Ship Country],[1]!Countries[Continent],"No existe")</f>
        <v>Europe</v>
      </c>
      <c r="P1326" s="15" t="str">
        <f>_xlfn.XLOOKUP(Ventas[[#This Row],[Category]],[2]!ProdManager[Category],[2]!ProdManager[Prod_Manager])</f>
        <v>Peter Stone</v>
      </c>
      <c r="Q1326" s="15">
        <f>YEAR(Ventas[[#This Row],[Order Date]])</f>
        <v>2015</v>
      </c>
      <c r="R1326" s="15" t="str">
        <f>TEXT(Ventas[[#This Row],[Order Date]],"MMM")</f>
        <v>dic</v>
      </c>
    </row>
    <row r="1327" spans="1:18" x14ac:dyDescent="0.25">
      <c r="A1327" s="6">
        <v>10751</v>
      </c>
      <c r="B1327" s="6" t="s">
        <v>189</v>
      </c>
      <c r="C1327" s="6" t="s">
        <v>35</v>
      </c>
      <c r="D1327" s="6">
        <v>31.23</v>
      </c>
      <c r="E1327" s="6">
        <v>20.299500000000002</v>
      </c>
      <c r="F1327" s="6">
        <v>12</v>
      </c>
      <c r="G1327" s="6" t="s">
        <v>53</v>
      </c>
      <c r="H1327" s="6" t="s">
        <v>54</v>
      </c>
      <c r="I1327" s="6" t="s">
        <v>49</v>
      </c>
      <c r="J1327" s="7">
        <v>42363</v>
      </c>
      <c r="K1327" s="12">
        <f>Ventas[[#This Row],[Unit Price]]*Ventas[[#This Row],[Quantity]]</f>
        <v>374.76</v>
      </c>
      <c r="L1327" s="12">
        <f>Ventas[[#This Row],[Unit Cost]]*Ventas[[#This Row],[Quantity]]</f>
        <v>243.59400000000002</v>
      </c>
      <c r="M1327" s="14">
        <f>Ventas[[#This Row],[Ingresos]]-Ventas[[#This Row],[Costes]]</f>
        <v>131.16599999999997</v>
      </c>
      <c r="N1327" s="14" t="str">
        <f>_xlfn.XLOOKUP(Ventas[[#This Row],[Ship Country]],[1]!Countries[Ship Country],[1]!Countries[Area],"No registrado")</f>
        <v>Nord Europe</v>
      </c>
      <c r="O1327" s="14" t="str">
        <f>_xlfn.XLOOKUP(Ventas[[#This Row],[Ship Country]],[1]!Countries[Ship Country],[1]!Countries[Continent],"No existe")</f>
        <v>Europe</v>
      </c>
      <c r="P1327" s="15" t="str">
        <f>_xlfn.XLOOKUP(Ventas[[#This Row],[Category]],[2]!ProdManager[Category],[2]!ProdManager[Prod_Manager])</f>
        <v>Lydia Sinn</v>
      </c>
      <c r="Q1327" s="15">
        <f>YEAR(Ventas[[#This Row],[Order Date]])</f>
        <v>2015</v>
      </c>
      <c r="R1327" s="15" t="str">
        <f>TEXT(Ventas[[#This Row],[Order Date]],"MMM")</f>
        <v>dic</v>
      </c>
    </row>
    <row r="1328" spans="1:18" x14ac:dyDescent="0.25">
      <c r="A1328" s="4">
        <v>10751</v>
      </c>
      <c r="B1328" s="4" t="s">
        <v>87</v>
      </c>
      <c r="C1328" s="4" t="s">
        <v>29</v>
      </c>
      <c r="D1328" s="4">
        <v>25.89</v>
      </c>
      <c r="E1328" s="4">
        <v>18.122999999999998</v>
      </c>
      <c r="F1328" s="4">
        <v>30</v>
      </c>
      <c r="G1328" s="4" t="s">
        <v>53</v>
      </c>
      <c r="H1328" s="4" t="s">
        <v>54</v>
      </c>
      <c r="I1328" s="4" t="s">
        <v>49</v>
      </c>
      <c r="J1328" s="5">
        <v>42363</v>
      </c>
      <c r="K1328" s="12">
        <f>Ventas[[#This Row],[Unit Price]]*Ventas[[#This Row],[Quantity]]</f>
        <v>776.7</v>
      </c>
      <c r="L1328" s="12">
        <f>Ventas[[#This Row],[Unit Cost]]*Ventas[[#This Row],[Quantity]]</f>
        <v>543.68999999999994</v>
      </c>
      <c r="M1328" s="14">
        <f>Ventas[[#This Row],[Ingresos]]-Ventas[[#This Row],[Costes]]</f>
        <v>233.0100000000001</v>
      </c>
      <c r="N1328" s="14" t="str">
        <f>_xlfn.XLOOKUP(Ventas[[#This Row],[Ship Country]],[1]!Countries[Ship Country],[1]!Countries[Area],"No registrado")</f>
        <v>Nord Europe</v>
      </c>
      <c r="O1328" s="14" t="str">
        <f>_xlfn.XLOOKUP(Ventas[[#This Row],[Ship Country]],[1]!Countries[Ship Country],[1]!Countries[Continent],"No existe")</f>
        <v>Europe</v>
      </c>
      <c r="P1328" s="15" t="str">
        <f>_xlfn.XLOOKUP(Ventas[[#This Row],[Category]],[2]!ProdManager[Category],[2]!ProdManager[Prod_Manager])</f>
        <v>Peter Stone</v>
      </c>
      <c r="Q1328" s="15">
        <f>YEAR(Ventas[[#This Row],[Order Date]])</f>
        <v>2015</v>
      </c>
      <c r="R1328" s="15" t="str">
        <f>TEXT(Ventas[[#This Row],[Order Date]],"MMM")</f>
        <v>dic</v>
      </c>
    </row>
    <row r="1329" spans="1:18" x14ac:dyDescent="0.25">
      <c r="A1329" s="6">
        <v>10751</v>
      </c>
      <c r="B1329" s="6" t="s">
        <v>203</v>
      </c>
      <c r="C1329" s="6" t="s">
        <v>35</v>
      </c>
      <c r="D1329" s="6">
        <v>16.25</v>
      </c>
      <c r="E1329" s="6">
        <v>11.212499999999999</v>
      </c>
      <c r="F1329" s="6">
        <v>20</v>
      </c>
      <c r="G1329" s="6" t="s">
        <v>53</v>
      </c>
      <c r="H1329" s="6" t="s">
        <v>54</v>
      </c>
      <c r="I1329" s="6" t="s">
        <v>49</v>
      </c>
      <c r="J1329" s="7">
        <v>42363</v>
      </c>
      <c r="K1329" s="12">
        <f>Ventas[[#This Row],[Unit Price]]*Ventas[[#This Row],[Quantity]]</f>
        <v>325</v>
      </c>
      <c r="L1329" s="12">
        <f>Ventas[[#This Row],[Unit Cost]]*Ventas[[#This Row],[Quantity]]</f>
        <v>224.24999999999997</v>
      </c>
      <c r="M1329" s="14">
        <f>Ventas[[#This Row],[Ingresos]]-Ventas[[#This Row],[Costes]]</f>
        <v>100.75000000000003</v>
      </c>
      <c r="N1329" s="14" t="str">
        <f>_xlfn.XLOOKUP(Ventas[[#This Row],[Ship Country]],[1]!Countries[Ship Country],[1]!Countries[Area],"No registrado")</f>
        <v>Nord Europe</v>
      </c>
      <c r="O1329" s="14" t="str">
        <f>_xlfn.XLOOKUP(Ventas[[#This Row],[Ship Country]],[1]!Countries[Ship Country],[1]!Countries[Continent],"No existe")</f>
        <v>Europe</v>
      </c>
      <c r="P1329" s="15" t="str">
        <f>_xlfn.XLOOKUP(Ventas[[#This Row],[Category]],[2]!ProdManager[Category],[2]!ProdManager[Prod_Manager])</f>
        <v>Lydia Sinn</v>
      </c>
      <c r="Q1329" s="15">
        <f>YEAR(Ventas[[#This Row],[Order Date]])</f>
        <v>2015</v>
      </c>
      <c r="R1329" s="15" t="str">
        <f>TEXT(Ventas[[#This Row],[Order Date]],"MMM")</f>
        <v>dic</v>
      </c>
    </row>
    <row r="1330" spans="1:18" x14ac:dyDescent="0.25">
      <c r="A1330" s="4">
        <v>10751</v>
      </c>
      <c r="B1330" s="4" t="s">
        <v>126</v>
      </c>
      <c r="C1330" s="4" t="s">
        <v>29</v>
      </c>
      <c r="D1330" s="4">
        <v>15</v>
      </c>
      <c r="E1330" s="4">
        <v>12.3</v>
      </c>
      <c r="F1330" s="4">
        <v>15</v>
      </c>
      <c r="G1330" s="4" t="s">
        <v>53</v>
      </c>
      <c r="H1330" s="4" t="s">
        <v>54</v>
      </c>
      <c r="I1330" s="4" t="s">
        <v>49</v>
      </c>
      <c r="J1330" s="5">
        <v>42363</v>
      </c>
      <c r="K1330" s="12">
        <f>Ventas[[#This Row],[Unit Price]]*Ventas[[#This Row],[Quantity]]</f>
        <v>225</v>
      </c>
      <c r="L1330" s="12">
        <f>Ventas[[#This Row],[Unit Cost]]*Ventas[[#This Row],[Quantity]]</f>
        <v>184.5</v>
      </c>
      <c r="M1330" s="14">
        <f>Ventas[[#This Row],[Ingresos]]-Ventas[[#This Row],[Costes]]</f>
        <v>40.5</v>
      </c>
      <c r="N1330" s="14" t="str">
        <f>_xlfn.XLOOKUP(Ventas[[#This Row],[Ship Country]],[1]!Countries[Ship Country],[1]!Countries[Area],"No registrado")</f>
        <v>Nord Europe</v>
      </c>
      <c r="O1330" s="14" t="str">
        <f>_xlfn.XLOOKUP(Ventas[[#This Row],[Ship Country]],[1]!Countries[Ship Country],[1]!Countries[Continent],"No existe")</f>
        <v>Europe</v>
      </c>
      <c r="P1330" s="15" t="str">
        <f>_xlfn.XLOOKUP(Ventas[[#This Row],[Category]],[2]!ProdManager[Category],[2]!ProdManager[Prod_Manager])</f>
        <v>Peter Stone</v>
      </c>
      <c r="Q1330" s="15">
        <f>YEAR(Ventas[[#This Row],[Order Date]])</f>
        <v>2015</v>
      </c>
      <c r="R1330" s="15" t="str">
        <f>TEXT(Ventas[[#This Row],[Order Date]],"MMM")</f>
        <v>dic</v>
      </c>
    </row>
    <row r="1331" spans="1:18" x14ac:dyDescent="0.25">
      <c r="A1331" s="6">
        <v>10752</v>
      </c>
      <c r="B1331" s="6" t="s">
        <v>138</v>
      </c>
      <c r="C1331" s="6" t="s">
        <v>43</v>
      </c>
      <c r="D1331" s="6">
        <v>18</v>
      </c>
      <c r="E1331" s="6">
        <v>16.2</v>
      </c>
      <c r="F1331" s="6">
        <v>8</v>
      </c>
      <c r="G1331" s="6" t="s">
        <v>253</v>
      </c>
      <c r="H1331" s="6" t="s">
        <v>148</v>
      </c>
      <c r="I1331" s="6" t="s">
        <v>149</v>
      </c>
      <c r="J1331" s="7">
        <v>42363</v>
      </c>
      <c r="K1331" s="12">
        <f>Ventas[[#This Row],[Unit Price]]*Ventas[[#This Row],[Quantity]]</f>
        <v>144</v>
      </c>
      <c r="L1331" s="12">
        <f>Ventas[[#This Row],[Unit Cost]]*Ventas[[#This Row],[Quantity]]</f>
        <v>129.6</v>
      </c>
      <c r="M1331" s="14">
        <f>Ventas[[#This Row],[Ingresos]]-Ventas[[#This Row],[Costes]]</f>
        <v>14.400000000000006</v>
      </c>
      <c r="N1331" s="14" t="str">
        <f>_xlfn.XLOOKUP(Ventas[[#This Row],[Ship Country]],[1]!Countries[Ship Country],[1]!Countries[Area],"No registrado")</f>
        <v>Nord Europe</v>
      </c>
      <c r="O1331" s="14" t="str">
        <f>_xlfn.XLOOKUP(Ventas[[#This Row],[Ship Country]],[1]!Countries[Ship Country],[1]!Countries[Continent],"No existe")</f>
        <v>Europe</v>
      </c>
      <c r="P1331" s="15" t="str">
        <f>_xlfn.XLOOKUP(Ventas[[#This Row],[Category]],[2]!ProdManager[Category],[2]!ProdManager[Prod_Manager])</f>
        <v>John Matter</v>
      </c>
      <c r="Q1331" s="15">
        <f>YEAR(Ventas[[#This Row],[Order Date]])</f>
        <v>2015</v>
      </c>
      <c r="R1331" s="15" t="str">
        <f>TEXT(Ventas[[#This Row],[Order Date]],"MMM")</f>
        <v>dic</v>
      </c>
    </row>
    <row r="1332" spans="1:18" x14ac:dyDescent="0.25">
      <c r="A1332" s="4">
        <v>10752</v>
      </c>
      <c r="B1332" s="4" t="s">
        <v>155</v>
      </c>
      <c r="C1332" s="4" t="s">
        <v>15</v>
      </c>
      <c r="D1332" s="4">
        <v>36</v>
      </c>
      <c r="E1332" s="4">
        <v>28.8</v>
      </c>
      <c r="F1332" s="4">
        <v>3</v>
      </c>
      <c r="G1332" s="4" t="s">
        <v>253</v>
      </c>
      <c r="H1332" s="4" t="s">
        <v>148</v>
      </c>
      <c r="I1332" s="4" t="s">
        <v>149</v>
      </c>
      <c r="J1332" s="5">
        <v>42363</v>
      </c>
      <c r="K1332" s="12">
        <f>Ventas[[#This Row],[Unit Price]]*Ventas[[#This Row],[Quantity]]</f>
        <v>108</v>
      </c>
      <c r="L1332" s="12">
        <f>Ventas[[#This Row],[Unit Cost]]*Ventas[[#This Row],[Quantity]]</f>
        <v>86.4</v>
      </c>
      <c r="M1332" s="14">
        <f>Ventas[[#This Row],[Ingresos]]-Ventas[[#This Row],[Costes]]</f>
        <v>21.599999999999994</v>
      </c>
      <c r="N1332" s="14" t="str">
        <f>_xlfn.XLOOKUP(Ventas[[#This Row],[Ship Country]],[1]!Countries[Ship Country],[1]!Countries[Area],"No registrado")</f>
        <v>Nord Europe</v>
      </c>
      <c r="O1332" s="14" t="str">
        <f>_xlfn.XLOOKUP(Ventas[[#This Row],[Ship Country]],[1]!Countries[Ship Country],[1]!Countries[Continent],"No existe")</f>
        <v>Europe</v>
      </c>
      <c r="P1332" s="15" t="str">
        <f>_xlfn.XLOOKUP(Ventas[[#This Row],[Category]],[2]!ProdManager[Category],[2]!ProdManager[Prod_Manager])</f>
        <v>Peter Stone</v>
      </c>
      <c r="Q1332" s="15">
        <f>YEAR(Ventas[[#This Row],[Order Date]])</f>
        <v>2015</v>
      </c>
      <c r="R1332" s="15" t="str">
        <f>TEXT(Ventas[[#This Row],[Order Date]],"MMM")</f>
        <v>dic</v>
      </c>
    </row>
    <row r="1333" spans="1:18" x14ac:dyDescent="0.25">
      <c r="A1333" s="6">
        <v>10753</v>
      </c>
      <c r="B1333" s="6" t="s">
        <v>50</v>
      </c>
      <c r="C1333" s="6" t="s">
        <v>18</v>
      </c>
      <c r="D1333" s="6">
        <v>10</v>
      </c>
      <c r="E1333" s="6">
        <v>7.9</v>
      </c>
      <c r="F1333" s="6">
        <v>5</v>
      </c>
      <c r="G1333" s="6" t="s">
        <v>241</v>
      </c>
      <c r="H1333" s="6" t="s">
        <v>242</v>
      </c>
      <c r="I1333" s="6" t="s">
        <v>116</v>
      </c>
      <c r="J1333" s="7">
        <v>42364</v>
      </c>
      <c r="K1333" s="12">
        <f>Ventas[[#This Row],[Unit Price]]*Ventas[[#This Row],[Quantity]]</f>
        <v>50</v>
      </c>
      <c r="L1333" s="12">
        <f>Ventas[[#This Row],[Unit Cost]]*Ventas[[#This Row],[Quantity]]</f>
        <v>39.5</v>
      </c>
      <c r="M1333" s="14">
        <f>Ventas[[#This Row],[Ingresos]]-Ventas[[#This Row],[Costes]]</f>
        <v>10.5</v>
      </c>
      <c r="N1333" s="14" t="str">
        <f>_xlfn.XLOOKUP(Ventas[[#This Row],[Ship Country]],[1]!Countries[Ship Country],[1]!Countries[Area],"No registrado")</f>
        <v>Sud Europe</v>
      </c>
      <c r="O1333" s="14" t="str">
        <f>_xlfn.XLOOKUP(Ventas[[#This Row],[Ship Country]],[1]!Countries[Ship Country],[1]!Countries[Continent],"No existe")</f>
        <v>Europe</v>
      </c>
      <c r="P1333" s="15" t="str">
        <f>_xlfn.XLOOKUP(Ventas[[#This Row],[Category]],[2]!ProdManager[Category],[2]!ProdManager[Prod_Manager])</f>
        <v>Marc Caine</v>
      </c>
      <c r="Q1333" s="15">
        <f>YEAR(Ventas[[#This Row],[Order Date]])</f>
        <v>2015</v>
      </c>
      <c r="R1333" s="15" t="str">
        <f>TEXT(Ventas[[#This Row],[Order Date]],"MMM")</f>
        <v>dic</v>
      </c>
    </row>
    <row r="1334" spans="1:18" x14ac:dyDescent="0.25">
      <c r="A1334" s="4">
        <v>10753</v>
      </c>
      <c r="B1334" s="4" t="s">
        <v>228</v>
      </c>
      <c r="C1334" s="4" t="s">
        <v>29</v>
      </c>
      <c r="D1334" s="4">
        <v>9.5</v>
      </c>
      <c r="E1334" s="4">
        <v>7.7900000000000009</v>
      </c>
      <c r="F1334" s="4">
        <v>4</v>
      </c>
      <c r="G1334" s="4" t="s">
        <v>241</v>
      </c>
      <c r="H1334" s="4" t="s">
        <v>242</v>
      </c>
      <c r="I1334" s="4" t="s">
        <v>116</v>
      </c>
      <c r="J1334" s="5">
        <v>42364</v>
      </c>
      <c r="K1334" s="12">
        <f>Ventas[[#This Row],[Unit Price]]*Ventas[[#This Row],[Quantity]]</f>
        <v>38</v>
      </c>
      <c r="L1334" s="12">
        <f>Ventas[[#This Row],[Unit Cost]]*Ventas[[#This Row],[Quantity]]</f>
        <v>31.160000000000004</v>
      </c>
      <c r="M1334" s="14">
        <f>Ventas[[#This Row],[Ingresos]]-Ventas[[#This Row],[Costes]]</f>
        <v>6.8399999999999963</v>
      </c>
      <c r="N1334" s="14" t="str">
        <f>_xlfn.XLOOKUP(Ventas[[#This Row],[Ship Country]],[1]!Countries[Ship Country],[1]!Countries[Area],"No registrado")</f>
        <v>Sud Europe</v>
      </c>
      <c r="O1334" s="14" t="str">
        <f>_xlfn.XLOOKUP(Ventas[[#This Row],[Ship Country]],[1]!Countries[Ship Country],[1]!Countries[Continent],"No existe")</f>
        <v>Europe</v>
      </c>
      <c r="P1334" s="15" t="str">
        <f>_xlfn.XLOOKUP(Ventas[[#This Row],[Category]],[2]!ProdManager[Category],[2]!ProdManager[Prod_Manager])</f>
        <v>Peter Stone</v>
      </c>
      <c r="Q1334" s="15">
        <f>YEAR(Ventas[[#This Row],[Order Date]])</f>
        <v>2015</v>
      </c>
      <c r="R1334" s="15" t="str">
        <f>TEXT(Ventas[[#This Row],[Order Date]],"MMM")</f>
        <v>dic</v>
      </c>
    </row>
    <row r="1335" spans="1:18" x14ac:dyDescent="0.25">
      <c r="A1335" s="6">
        <v>10754</v>
      </c>
      <c r="B1335" s="6" t="s">
        <v>98</v>
      </c>
      <c r="C1335" s="6" t="s">
        <v>29</v>
      </c>
      <c r="D1335" s="6">
        <v>18.399999999999999</v>
      </c>
      <c r="E1335" s="6">
        <v>13.983999999999998</v>
      </c>
      <c r="F1335" s="6">
        <v>3</v>
      </c>
      <c r="G1335" s="6" t="s">
        <v>114</v>
      </c>
      <c r="H1335" s="6" t="s">
        <v>115</v>
      </c>
      <c r="I1335" s="6" t="s">
        <v>116</v>
      </c>
      <c r="J1335" s="7">
        <v>42364</v>
      </c>
      <c r="K1335" s="12">
        <f>Ventas[[#This Row],[Unit Price]]*Ventas[[#This Row],[Quantity]]</f>
        <v>55.199999999999996</v>
      </c>
      <c r="L1335" s="12">
        <f>Ventas[[#This Row],[Unit Cost]]*Ventas[[#This Row],[Quantity]]</f>
        <v>41.951999999999998</v>
      </c>
      <c r="M1335" s="14">
        <f>Ventas[[#This Row],[Ingresos]]-Ventas[[#This Row],[Costes]]</f>
        <v>13.247999999999998</v>
      </c>
      <c r="N1335" s="14" t="str">
        <f>_xlfn.XLOOKUP(Ventas[[#This Row],[Ship Country]],[1]!Countries[Ship Country],[1]!Countries[Area],"No registrado")</f>
        <v>Sud Europe</v>
      </c>
      <c r="O1335" s="14" t="str">
        <f>_xlfn.XLOOKUP(Ventas[[#This Row],[Ship Country]],[1]!Countries[Ship Country],[1]!Countries[Continent],"No existe")</f>
        <v>Europe</v>
      </c>
      <c r="P1335" s="15" t="str">
        <f>_xlfn.XLOOKUP(Ventas[[#This Row],[Category]],[2]!ProdManager[Category],[2]!ProdManager[Prod_Manager])</f>
        <v>Peter Stone</v>
      </c>
      <c r="Q1335" s="15">
        <f>YEAR(Ventas[[#This Row],[Order Date]])</f>
        <v>2015</v>
      </c>
      <c r="R1335" s="15" t="str">
        <f>TEXT(Ventas[[#This Row],[Order Date]],"MMM")</f>
        <v>dic</v>
      </c>
    </row>
    <row r="1336" spans="1:18" x14ac:dyDescent="0.25">
      <c r="A1336" s="4">
        <v>10755</v>
      </c>
      <c r="B1336" s="4" t="s">
        <v>155</v>
      </c>
      <c r="C1336" s="4" t="s">
        <v>15</v>
      </c>
      <c r="D1336" s="4">
        <v>36</v>
      </c>
      <c r="E1336" s="4">
        <v>27.72</v>
      </c>
      <c r="F1336" s="4">
        <v>25</v>
      </c>
      <c r="G1336" s="4" t="s">
        <v>190</v>
      </c>
      <c r="H1336" s="4" t="s">
        <v>191</v>
      </c>
      <c r="I1336" s="4" t="s">
        <v>13</v>
      </c>
      <c r="J1336" s="5">
        <v>42365</v>
      </c>
      <c r="K1336" s="12">
        <f>Ventas[[#This Row],[Unit Price]]*Ventas[[#This Row],[Quantity]]</f>
        <v>900</v>
      </c>
      <c r="L1336" s="12">
        <f>Ventas[[#This Row],[Unit Cost]]*Ventas[[#This Row],[Quantity]]</f>
        <v>693</v>
      </c>
      <c r="M1336" s="14">
        <f>Ventas[[#This Row],[Ingresos]]-Ventas[[#This Row],[Costes]]</f>
        <v>207</v>
      </c>
      <c r="N1336" s="14" t="str">
        <f>_xlfn.XLOOKUP(Ventas[[#This Row],[Ship Country]],[1]!Countries[Ship Country],[1]!Countries[Area],"No registrado")</f>
        <v>Nord Europe</v>
      </c>
      <c r="O1336" s="14" t="str">
        <f>_xlfn.XLOOKUP(Ventas[[#This Row],[Ship Country]],[1]!Countries[Ship Country],[1]!Countries[Continent],"No existe")</f>
        <v>Europe</v>
      </c>
      <c r="P1336" s="15" t="str">
        <f>_xlfn.XLOOKUP(Ventas[[#This Row],[Category]],[2]!ProdManager[Category],[2]!ProdManager[Prod_Manager])</f>
        <v>Peter Stone</v>
      </c>
      <c r="Q1336" s="15">
        <f>YEAR(Ventas[[#This Row],[Order Date]])</f>
        <v>2015</v>
      </c>
      <c r="R1336" s="15" t="str">
        <f>TEXT(Ventas[[#This Row],[Order Date]],"MMM")</f>
        <v>dic</v>
      </c>
    </row>
    <row r="1337" spans="1:18" x14ac:dyDescent="0.25">
      <c r="A1337" s="6">
        <v>10755</v>
      </c>
      <c r="B1337" s="6" t="s">
        <v>195</v>
      </c>
      <c r="C1337" s="6" t="s">
        <v>35</v>
      </c>
      <c r="D1337" s="6">
        <v>9.5</v>
      </c>
      <c r="E1337" s="6">
        <v>6.1749999999999998</v>
      </c>
      <c r="F1337" s="6">
        <v>30</v>
      </c>
      <c r="G1337" s="6" t="s">
        <v>190</v>
      </c>
      <c r="H1337" s="6" t="s">
        <v>191</v>
      </c>
      <c r="I1337" s="6" t="s">
        <v>13</v>
      </c>
      <c r="J1337" s="7">
        <v>42365</v>
      </c>
      <c r="K1337" s="12">
        <f>Ventas[[#This Row],[Unit Price]]*Ventas[[#This Row],[Quantity]]</f>
        <v>285</v>
      </c>
      <c r="L1337" s="12">
        <f>Ventas[[#This Row],[Unit Cost]]*Ventas[[#This Row],[Quantity]]</f>
        <v>185.25</v>
      </c>
      <c r="M1337" s="14">
        <f>Ventas[[#This Row],[Ingresos]]-Ventas[[#This Row],[Costes]]</f>
        <v>99.75</v>
      </c>
      <c r="N1337" s="14" t="str">
        <f>_xlfn.XLOOKUP(Ventas[[#This Row],[Ship Country]],[1]!Countries[Ship Country],[1]!Countries[Area],"No registrado")</f>
        <v>Nord Europe</v>
      </c>
      <c r="O1337" s="14" t="str">
        <f>_xlfn.XLOOKUP(Ventas[[#This Row],[Ship Country]],[1]!Countries[Ship Country],[1]!Countries[Continent],"No existe")</f>
        <v>Europe</v>
      </c>
      <c r="P1337" s="15" t="str">
        <f>_xlfn.XLOOKUP(Ventas[[#This Row],[Category]],[2]!ProdManager[Category],[2]!ProdManager[Prod_Manager])</f>
        <v>Lydia Sinn</v>
      </c>
      <c r="Q1337" s="15">
        <f>YEAR(Ventas[[#This Row],[Order Date]])</f>
        <v>2015</v>
      </c>
      <c r="R1337" s="15" t="str">
        <f>TEXT(Ventas[[#This Row],[Order Date]],"MMM")</f>
        <v>dic</v>
      </c>
    </row>
    <row r="1338" spans="1:18" x14ac:dyDescent="0.25">
      <c r="A1338" s="4">
        <v>10755</v>
      </c>
      <c r="B1338" s="4" t="s">
        <v>86</v>
      </c>
      <c r="C1338" s="4" t="s">
        <v>10</v>
      </c>
      <c r="D1338" s="4">
        <v>38</v>
      </c>
      <c r="E1338" s="4">
        <v>29.26</v>
      </c>
      <c r="F1338" s="4">
        <v>30</v>
      </c>
      <c r="G1338" s="4" t="s">
        <v>190</v>
      </c>
      <c r="H1338" s="4" t="s">
        <v>191</v>
      </c>
      <c r="I1338" s="4" t="s">
        <v>13</v>
      </c>
      <c r="J1338" s="5">
        <v>42365</v>
      </c>
      <c r="K1338" s="12">
        <f>Ventas[[#This Row],[Unit Price]]*Ventas[[#This Row],[Quantity]]</f>
        <v>1140</v>
      </c>
      <c r="L1338" s="12">
        <f>Ventas[[#This Row],[Unit Cost]]*Ventas[[#This Row],[Quantity]]</f>
        <v>877.80000000000007</v>
      </c>
      <c r="M1338" s="14">
        <f>Ventas[[#This Row],[Ingresos]]-Ventas[[#This Row],[Costes]]</f>
        <v>262.19999999999993</v>
      </c>
      <c r="N1338" s="14" t="str">
        <f>_xlfn.XLOOKUP(Ventas[[#This Row],[Ship Country]],[1]!Countries[Ship Country],[1]!Countries[Area],"No registrado")</f>
        <v>Nord Europe</v>
      </c>
      <c r="O1338" s="14" t="str">
        <f>_xlfn.XLOOKUP(Ventas[[#This Row],[Ship Country]],[1]!Countries[Ship Country],[1]!Countries[Continent],"No existe")</f>
        <v>Europe</v>
      </c>
      <c r="P1338" s="15" t="str">
        <f>_xlfn.XLOOKUP(Ventas[[#This Row],[Category]],[2]!ProdManager[Category],[2]!ProdManager[Prod_Manager])</f>
        <v>Marc Caine</v>
      </c>
      <c r="Q1338" s="15">
        <f>YEAR(Ventas[[#This Row],[Order Date]])</f>
        <v>2015</v>
      </c>
      <c r="R1338" s="15" t="str">
        <f>TEXT(Ventas[[#This Row],[Order Date]],"MMM")</f>
        <v>dic</v>
      </c>
    </row>
    <row r="1339" spans="1:18" x14ac:dyDescent="0.25">
      <c r="A1339" s="6">
        <v>10755</v>
      </c>
      <c r="B1339" s="6" t="s">
        <v>33</v>
      </c>
      <c r="C1339" s="6" t="s">
        <v>10</v>
      </c>
      <c r="D1339" s="6">
        <v>19.5</v>
      </c>
      <c r="E1339" s="6">
        <v>14.625</v>
      </c>
      <c r="F1339" s="6">
        <v>14</v>
      </c>
      <c r="G1339" s="6" t="s">
        <v>190</v>
      </c>
      <c r="H1339" s="6" t="s">
        <v>191</v>
      </c>
      <c r="I1339" s="6" t="s">
        <v>13</v>
      </c>
      <c r="J1339" s="7">
        <v>42365</v>
      </c>
      <c r="K1339" s="12">
        <f>Ventas[[#This Row],[Unit Price]]*Ventas[[#This Row],[Quantity]]</f>
        <v>273</v>
      </c>
      <c r="L1339" s="12">
        <f>Ventas[[#This Row],[Unit Cost]]*Ventas[[#This Row],[Quantity]]</f>
        <v>204.75</v>
      </c>
      <c r="M1339" s="14">
        <f>Ventas[[#This Row],[Ingresos]]-Ventas[[#This Row],[Costes]]</f>
        <v>68.25</v>
      </c>
      <c r="N1339" s="14" t="str">
        <f>_xlfn.XLOOKUP(Ventas[[#This Row],[Ship Country]],[1]!Countries[Ship Country],[1]!Countries[Area],"No registrado")</f>
        <v>Nord Europe</v>
      </c>
      <c r="O1339" s="14" t="str">
        <f>_xlfn.XLOOKUP(Ventas[[#This Row],[Ship Country]],[1]!Countries[Ship Country],[1]!Countries[Continent],"No existe")</f>
        <v>Europe</v>
      </c>
      <c r="P1339" s="15" t="str">
        <f>_xlfn.XLOOKUP(Ventas[[#This Row],[Category]],[2]!ProdManager[Category],[2]!ProdManager[Prod_Manager])</f>
        <v>Marc Caine</v>
      </c>
      <c r="Q1339" s="15">
        <f>YEAR(Ventas[[#This Row],[Order Date]])</f>
        <v>2015</v>
      </c>
      <c r="R1339" s="15" t="str">
        <f>TEXT(Ventas[[#This Row],[Order Date]],"MMM")</f>
        <v>dic</v>
      </c>
    </row>
    <row r="1340" spans="1:18" x14ac:dyDescent="0.25">
      <c r="A1340" s="4">
        <v>10756</v>
      </c>
      <c r="B1340" s="4" t="s">
        <v>155</v>
      </c>
      <c r="C1340" s="4" t="s">
        <v>15</v>
      </c>
      <c r="D1340" s="4">
        <v>36</v>
      </c>
      <c r="E1340" s="4">
        <v>28.8</v>
      </c>
      <c r="F1340" s="4">
        <v>20</v>
      </c>
      <c r="G1340" s="4" t="s">
        <v>108</v>
      </c>
      <c r="H1340" s="4" t="s">
        <v>109</v>
      </c>
      <c r="I1340" s="4" t="s">
        <v>84</v>
      </c>
      <c r="J1340" s="5">
        <v>42366</v>
      </c>
      <c r="K1340" s="12">
        <f>Ventas[[#This Row],[Unit Price]]*Ventas[[#This Row],[Quantity]]</f>
        <v>720</v>
      </c>
      <c r="L1340" s="12">
        <f>Ventas[[#This Row],[Unit Cost]]*Ventas[[#This Row],[Quantity]]</f>
        <v>576</v>
      </c>
      <c r="M1340" s="14">
        <f>Ventas[[#This Row],[Ingresos]]-Ventas[[#This Row],[Costes]]</f>
        <v>144</v>
      </c>
      <c r="N1340" s="14" t="str">
        <f>_xlfn.XLOOKUP(Ventas[[#This Row],[Ship Country]],[1]!Countries[Ship Country],[1]!Countries[Area],"No registrado")</f>
        <v>Nord America</v>
      </c>
      <c r="O1340" s="14" t="str">
        <f>_xlfn.XLOOKUP(Ventas[[#This Row],[Ship Country]],[1]!Countries[Ship Country],[1]!Countries[Continent],"No existe")</f>
        <v>America</v>
      </c>
      <c r="P1340" s="15" t="str">
        <f>_xlfn.XLOOKUP(Ventas[[#This Row],[Category]],[2]!ProdManager[Category],[2]!ProdManager[Prod_Manager])</f>
        <v>Peter Stone</v>
      </c>
      <c r="Q1340" s="15">
        <f>YEAR(Ventas[[#This Row],[Order Date]])</f>
        <v>2015</v>
      </c>
      <c r="R1340" s="15" t="str">
        <f>TEXT(Ventas[[#This Row],[Order Date]],"MMM")</f>
        <v>dic</v>
      </c>
    </row>
    <row r="1341" spans="1:18" x14ac:dyDescent="0.25">
      <c r="A1341" s="6">
        <v>10756</v>
      </c>
      <c r="B1341" s="6" t="s">
        <v>142</v>
      </c>
      <c r="C1341" s="6" t="s">
        <v>35</v>
      </c>
      <c r="D1341" s="6">
        <v>12.5</v>
      </c>
      <c r="E1341" s="6">
        <v>8.625</v>
      </c>
      <c r="F1341" s="6">
        <v>6</v>
      </c>
      <c r="G1341" s="6" t="s">
        <v>108</v>
      </c>
      <c r="H1341" s="6" t="s">
        <v>109</v>
      </c>
      <c r="I1341" s="6" t="s">
        <v>84</v>
      </c>
      <c r="J1341" s="7">
        <v>42366</v>
      </c>
      <c r="K1341" s="12">
        <f>Ventas[[#This Row],[Unit Price]]*Ventas[[#This Row],[Quantity]]</f>
        <v>75</v>
      </c>
      <c r="L1341" s="12">
        <f>Ventas[[#This Row],[Unit Cost]]*Ventas[[#This Row],[Quantity]]</f>
        <v>51.75</v>
      </c>
      <c r="M1341" s="14">
        <f>Ventas[[#This Row],[Ingresos]]-Ventas[[#This Row],[Costes]]</f>
        <v>23.25</v>
      </c>
      <c r="N1341" s="14" t="str">
        <f>_xlfn.XLOOKUP(Ventas[[#This Row],[Ship Country]],[1]!Countries[Ship Country],[1]!Countries[Area],"No registrado")</f>
        <v>Nord America</v>
      </c>
      <c r="O1341" s="14" t="str">
        <f>_xlfn.XLOOKUP(Ventas[[#This Row],[Ship Country]],[1]!Countries[Ship Country],[1]!Countries[Continent],"No existe")</f>
        <v>America</v>
      </c>
      <c r="P1341" s="15" t="str">
        <f>_xlfn.XLOOKUP(Ventas[[#This Row],[Category]],[2]!ProdManager[Category],[2]!ProdManager[Prod_Manager])</f>
        <v>Lydia Sinn</v>
      </c>
      <c r="Q1341" s="15">
        <f>YEAR(Ventas[[#This Row],[Order Date]])</f>
        <v>2015</v>
      </c>
      <c r="R1341" s="15" t="str">
        <f>TEXT(Ventas[[#This Row],[Order Date]],"MMM")</f>
        <v>dic</v>
      </c>
    </row>
    <row r="1342" spans="1:18" x14ac:dyDescent="0.25">
      <c r="A1342" s="4">
        <v>10756</v>
      </c>
      <c r="B1342" s="4" t="s">
        <v>154</v>
      </c>
      <c r="C1342" s="4" t="s">
        <v>29</v>
      </c>
      <c r="D1342" s="4">
        <v>62.5</v>
      </c>
      <c r="E1342" s="4">
        <v>51.250000000000007</v>
      </c>
      <c r="F1342" s="4">
        <v>21</v>
      </c>
      <c r="G1342" s="4" t="s">
        <v>108</v>
      </c>
      <c r="H1342" s="4" t="s">
        <v>109</v>
      </c>
      <c r="I1342" s="4" t="s">
        <v>84</v>
      </c>
      <c r="J1342" s="5">
        <v>42366</v>
      </c>
      <c r="K1342" s="12">
        <f>Ventas[[#This Row],[Unit Price]]*Ventas[[#This Row],[Quantity]]</f>
        <v>1312.5</v>
      </c>
      <c r="L1342" s="12">
        <f>Ventas[[#This Row],[Unit Cost]]*Ventas[[#This Row],[Quantity]]</f>
        <v>1076.2500000000002</v>
      </c>
      <c r="M1342" s="14">
        <f>Ventas[[#This Row],[Ingresos]]-Ventas[[#This Row],[Costes]]</f>
        <v>236.24999999999977</v>
      </c>
      <c r="N1342" s="14" t="str">
        <f>_xlfn.XLOOKUP(Ventas[[#This Row],[Ship Country]],[1]!Countries[Ship Country],[1]!Countries[Area],"No registrado")</f>
        <v>Nord America</v>
      </c>
      <c r="O1342" s="14" t="str">
        <f>_xlfn.XLOOKUP(Ventas[[#This Row],[Ship Country]],[1]!Countries[Ship Country],[1]!Countries[Continent],"No existe")</f>
        <v>America</v>
      </c>
      <c r="P1342" s="15" t="str">
        <f>_xlfn.XLOOKUP(Ventas[[#This Row],[Category]],[2]!ProdManager[Category],[2]!ProdManager[Prod_Manager])</f>
        <v>Peter Stone</v>
      </c>
      <c r="Q1342" s="15">
        <f>YEAR(Ventas[[#This Row],[Order Date]])</f>
        <v>2015</v>
      </c>
      <c r="R1342" s="15" t="str">
        <f>TEXT(Ventas[[#This Row],[Order Date]],"MMM")</f>
        <v>dic</v>
      </c>
    </row>
    <row r="1343" spans="1:18" x14ac:dyDescent="0.25">
      <c r="A1343" s="6">
        <v>10756</v>
      </c>
      <c r="B1343" s="6" t="s">
        <v>57</v>
      </c>
      <c r="C1343" s="6" t="s">
        <v>29</v>
      </c>
      <c r="D1343" s="6">
        <v>19</v>
      </c>
      <c r="E1343" s="6">
        <v>15.39</v>
      </c>
      <c r="F1343" s="6">
        <v>20</v>
      </c>
      <c r="G1343" s="6" t="s">
        <v>108</v>
      </c>
      <c r="H1343" s="6" t="s">
        <v>109</v>
      </c>
      <c r="I1343" s="6" t="s">
        <v>84</v>
      </c>
      <c r="J1343" s="7">
        <v>42366</v>
      </c>
      <c r="K1343" s="12">
        <f>Ventas[[#This Row],[Unit Price]]*Ventas[[#This Row],[Quantity]]</f>
        <v>380</v>
      </c>
      <c r="L1343" s="12">
        <f>Ventas[[#This Row],[Unit Cost]]*Ventas[[#This Row],[Quantity]]</f>
        <v>307.8</v>
      </c>
      <c r="M1343" s="14">
        <f>Ventas[[#This Row],[Ingresos]]-Ventas[[#This Row],[Costes]]</f>
        <v>72.199999999999989</v>
      </c>
      <c r="N1343" s="14" t="str">
        <f>_xlfn.XLOOKUP(Ventas[[#This Row],[Ship Country]],[1]!Countries[Ship Country],[1]!Countries[Area],"No registrado")</f>
        <v>Nord America</v>
      </c>
      <c r="O1343" s="14" t="str">
        <f>_xlfn.XLOOKUP(Ventas[[#This Row],[Ship Country]],[1]!Countries[Ship Country],[1]!Countries[Continent],"No existe")</f>
        <v>America</v>
      </c>
      <c r="P1343" s="15" t="str">
        <f>_xlfn.XLOOKUP(Ventas[[#This Row],[Category]],[2]!ProdManager[Category],[2]!ProdManager[Prod_Manager])</f>
        <v>Peter Stone</v>
      </c>
      <c r="Q1343" s="15">
        <f>YEAR(Ventas[[#This Row],[Order Date]])</f>
        <v>2015</v>
      </c>
      <c r="R1343" s="15" t="str">
        <f>TEXT(Ventas[[#This Row],[Order Date]],"MMM")</f>
        <v>dic</v>
      </c>
    </row>
    <row r="1344" spans="1:18" x14ac:dyDescent="0.25">
      <c r="A1344" s="4">
        <v>10757</v>
      </c>
      <c r="B1344" s="4" t="s">
        <v>150</v>
      </c>
      <c r="C1344" s="4" t="s">
        <v>10</v>
      </c>
      <c r="D1344" s="4">
        <v>33.25</v>
      </c>
      <c r="E1344" s="4">
        <v>25.27</v>
      </c>
      <c r="F1344" s="4">
        <v>24</v>
      </c>
      <c r="G1344" s="4" t="s">
        <v>182</v>
      </c>
      <c r="H1344" s="4" t="s">
        <v>183</v>
      </c>
      <c r="I1344" s="4" t="s">
        <v>84</v>
      </c>
      <c r="J1344" s="5">
        <v>42366</v>
      </c>
      <c r="K1344" s="12">
        <f>Ventas[[#This Row],[Unit Price]]*Ventas[[#This Row],[Quantity]]</f>
        <v>798</v>
      </c>
      <c r="L1344" s="12">
        <f>Ventas[[#This Row],[Unit Cost]]*Ventas[[#This Row],[Quantity]]</f>
        <v>606.48</v>
      </c>
      <c r="M1344" s="14">
        <f>Ventas[[#This Row],[Ingresos]]-Ventas[[#This Row],[Costes]]</f>
        <v>191.51999999999998</v>
      </c>
      <c r="N1344" s="14" t="str">
        <f>_xlfn.XLOOKUP(Ventas[[#This Row],[Ship Country]],[1]!Countries[Ship Country],[1]!Countries[Area],"No registrado")</f>
        <v>Nord America</v>
      </c>
      <c r="O1344" s="14" t="str">
        <f>_xlfn.XLOOKUP(Ventas[[#This Row],[Ship Country]],[1]!Countries[Ship Country],[1]!Countries[Continent],"No existe")</f>
        <v>America</v>
      </c>
      <c r="P1344" s="15" t="str">
        <f>_xlfn.XLOOKUP(Ventas[[#This Row],[Category]],[2]!ProdManager[Category],[2]!ProdManager[Prod_Manager])</f>
        <v>Marc Caine</v>
      </c>
      <c r="Q1344" s="15">
        <f>YEAR(Ventas[[#This Row],[Order Date]])</f>
        <v>2015</v>
      </c>
      <c r="R1344" s="15" t="str">
        <f>TEXT(Ventas[[#This Row],[Order Date]],"MMM")</f>
        <v>dic</v>
      </c>
    </row>
    <row r="1345" spans="1:18" x14ac:dyDescent="0.25">
      <c r="A1345" s="6">
        <v>10757</v>
      </c>
      <c r="B1345" s="6" t="s">
        <v>140</v>
      </c>
      <c r="C1345" s="6" t="s">
        <v>43</v>
      </c>
      <c r="D1345" s="6">
        <v>14</v>
      </c>
      <c r="E1345" s="6">
        <v>12.74</v>
      </c>
      <c r="F1345" s="6">
        <v>30</v>
      </c>
      <c r="G1345" s="6" t="s">
        <v>182</v>
      </c>
      <c r="H1345" s="6" t="s">
        <v>183</v>
      </c>
      <c r="I1345" s="6" t="s">
        <v>84</v>
      </c>
      <c r="J1345" s="7">
        <v>42366</v>
      </c>
      <c r="K1345" s="12">
        <f>Ventas[[#This Row],[Unit Price]]*Ventas[[#This Row],[Quantity]]</f>
        <v>420</v>
      </c>
      <c r="L1345" s="12">
        <f>Ventas[[#This Row],[Unit Cost]]*Ventas[[#This Row],[Quantity]]</f>
        <v>382.2</v>
      </c>
      <c r="M1345" s="14">
        <f>Ventas[[#This Row],[Ingresos]]-Ventas[[#This Row],[Costes]]</f>
        <v>37.800000000000011</v>
      </c>
      <c r="N1345" s="14" t="str">
        <f>_xlfn.XLOOKUP(Ventas[[#This Row],[Ship Country]],[1]!Countries[Ship Country],[1]!Countries[Area],"No registrado")</f>
        <v>Nord America</v>
      </c>
      <c r="O1345" s="14" t="str">
        <f>_xlfn.XLOOKUP(Ventas[[#This Row],[Ship Country]],[1]!Countries[Ship Country],[1]!Countries[Continent],"No existe")</f>
        <v>America</v>
      </c>
      <c r="P1345" s="15" t="str">
        <f>_xlfn.XLOOKUP(Ventas[[#This Row],[Category]],[2]!ProdManager[Category],[2]!ProdManager[Prod_Manager])</f>
        <v>John Matter</v>
      </c>
      <c r="Q1345" s="15">
        <f>YEAR(Ventas[[#This Row],[Order Date]])</f>
        <v>2015</v>
      </c>
      <c r="R1345" s="15" t="str">
        <f>TEXT(Ventas[[#This Row],[Order Date]],"MMM")</f>
        <v>dic</v>
      </c>
    </row>
    <row r="1346" spans="1:18" x14ac:dyDescent="0.25">
      <c r="A1346" s="4">
        <v>10757</v>
      </c>
      <c r="B1346" s="4" t="s">
        <v>52</v>
      </c>
      <c r="C1346" s="4" t="s">
        <v>15</v>
      </c>
      <c r="D1346" s="4">
        <v>55</v>
      </c>
      <c r="E1346" s="4">
        <v>45.1</v>
      </c>
      <c r="F1346" s="4">
        <v>7</v>
      </c>
      <c r="G1346" s="4" t="s">
        <v>182</v>
      </c>
      <c r="H1346" s="4" t="s">
        <v>183</v>
      </c>
      <c r="I1346" s="4" t="s">
        <v>84</v>
      </c>
      <c r="J1346" s="5">
        <v>42366</v>
      </c>
      <c r="K1346" s="12">
        <f>Ventas[[#This Row],[Unit Price]]*Ventas[[#This Row],[Quantity]]</f>
        <v>385</v>
      </c>
      <c r="L1346" s="12">
        <f>Ventas[[#This Row],[Unit Cost]]*Ventas[[#This Row],[Quantity]]</f>
        <v>315.7</v>
      </c>
      <c r="M1346" s="14">
        <f>Ventas[[#This Row],[Ingresos]]-Ventas[[#This Row],[Costes]]</f>
        <v>69.300000000000011</v>
      </c>
      <c r="N1346" s="14" t="str">
        <f>_xlfn.XLOOKUP(Ventas[[#This Row],[Ship Country]],[1]!Countries[Ship Country],[1]!Countries[Area],"No registrado")</f>
        <v>Nord America</v>
      </c>
      <c r="O1346" s="14" t="str">
        <f>_xlfn.XLOOKUP(Ventas[[#This Row],[Ship Country]],[1]!Countries[Ship Country],[1]!Countries[Continent],"No existe")</f>
        <v>America</v>
      </c>
      <c r="P1346" s="15" t="str">
        <f>_xlfn.XLOOKUP(Ventas[[#This Row],[Category]],[2]!ProdManager[Category],[2]!ProdManager[Prod_Manager])</f>
        <v>Peter Stone</v>
      </c>
      <c r="Q1346" s="15">
        <f>YEAR(Ventas[[#This Row],[Order Date]])</f>
        <v>2015</v>
      </c>
      <c r="R1346" s="15" t="str">
        <f>TEXT(Ventas[[#This Row],[Order Date]],"MMM")</f>
        <v>dic</v>
      </c>
    </row>
    <row r="1347" spans="1:18" x14ac:dyDescent="0.25">
      <c r="A1347" s="6">
        <v>10757</v>
      </c>
      <c r="B1347" s="6" t="s">
        <v>78</v>
      </c>
      <c r="C1347" s="6" t="s">
        <v>35</v>
      </c>
      <c r="D1347" s="6">
        <v>49.3</v>
      </c>
      <c r="E1347" s="6">
        <v>33.523999999999994</v>
      </c>
      <c r="F1347" s="6">
        <v>30</v>
      </c>
      <c r="G1347" s="6" t="s">
        <v>182</v>
      </c>
      <c r="H1347" s="6" t="s">
        <v>183</v>
      </c>
      <c r="I1347" s="6" t="s">
        <v>84</v>
      </c>
      <c r="J1347" s="7">
        <v>42366</v>
      </c>
      <c r="K1347" s="12">
        <f>Ventas[[#This Row],[Unit Price]]*Ventas[[#This Row],[Quantity]]</f>
        <v>1479</v>
      </c>
      <c r="L1347" s="12">
        <f>Ventas[[#This Row],[Unit Cost]]*Ventas[[#This Row],[Quantity]]</f>
        <v>1005.7199999999998</v>
      </c>
      <c r="M1347" s="14">
        <f>Ventas[[#This Row],[Ingresos]]-Ventas[[#This Row],[Costes]]</f>
        <v>473.2800000000002</v>
      </c>
      <c r="N1347" s="14" t="str">
        <f>_xlfn.XLOOKUP(Ventas[[#This Row],[Ship Country]],[1]!Countries[Ship Country],[1]!Countries[Area],"No registrado")</f>
        <v>Nord America</v>
      </c>
      <c r="O1347" s="14" t="str">
        <f>_xlfn.XLOOKUP(Ventas[[#This Row],[Ship Country]],[1]!Countries[Ship Country],[1]!Countries[Continent],"No existe")</f>
        <v>America</v>
      </c>
      <c r="P1347" s="15" t="str">
        <f>_xlfn.XLOOKUP(Ventas[[#This Row],[Category]],[2]!ProdManager[Category],[2]!ProdManager[Prod_Manager])</f>
        <v>Lydia Sinn</v>
      </c>
      <c r="Q1347" s="15">
        <f>YEAR(Ventas[[#This Row],[Order Date]])</f>
        <v>2015</v>
      </c>
      <c r="R1347" s="15" t="str">
        <f>TEXT(Ventas[[#This Row],[Order Date]],"MMM")</f>
        <v>dic</v>
      </c>
    </row>
    <row r="1348" spans="1:18" x14ac:dyDescent="0.25">
      <c r="A1348" s="4">
        <v>10758</v>
      </c>
      <c r="B1348" s="4" t="s">
        <v>79</v>
      </c>
      <c r="C1348" s="4" t="s">
        <v>43</v>
      </c>
      <c r="D1348" s="4">
        <v>15</v>
      </c>
      <c r="E1348" s="4">
        <v>13.8</v>
      </c>
      <c r="F1348" s="4">
        <v>40</v>
      </c>
      <c r="G1348" s="4" t="s">
        <v>53</v>
      </c>
      <c r="H1348" s="4" t="s">
        <v>54</v>
      </c>
      <c r="I1348" s="4" t="s">
        <v>49</v>
      </c>
      <c r="J1348" s="5">
        <v>42367</v>
      </c>
      <c r="K1348" s="12">
        <f>Ventas[[#This Row],[Unit Price]]*Ventas[[#This Row],[Quantity]]</f>
        <v>600</v>
      </c>
      <c r="L1348" s="12">
        <f>Ventas[[#This Row],[Unit Cost]]*Ventas[[#This Row],[Quantity]]</f>
        <v>552</v>
      </c>
      <c r="M1348" s="14">
        <f>Ventas[[#This Row],[Ingresos]]-Ventas[[#This Row],[Costes]]</f>
        <v>48</v>
      </c>
      <c r="N1348" s="14" t="str">
        <f>_xlfn.XLOOKUP(Ventas[[#This Row],[Ship Country]],[1]!Countries[Ship Country],[1]!Countries[Area],"No registrado")</f>
        <v>Nord Europe</v>
      </c>
      <c r="O1348" s="14" t="str">
        <f>_xlfn.XLOOKUP(Ventas[[#This Row],[Ship Country]],[1]!Countries[Ship Country],[1]!Countries[Continent],"No existe")</f>
        <v>Europe</v>
      </c>
      <c r="P1348" s="15" t="str">
        <f>_xlfn.XLOOKUP(Ventas[[#This Row],[Category]],[2]!ProdManager[Category],[2]!ProdManager[Prod_Manager])</f>
        <v>John Matter</v>
      </c>
      <c r="Q1348" s="15">
        <f>YEAR(Ventas[[#This Row],[Order Date]])</f>
        <v>2015</v>
      </c>
      <c r="R1348" s="15" t="str">
        <f>TEXT(Ventas[[#This Row],[Order Date]],"MMM")</f>
        <v>dic</v>
      </c>
    </row>
    <row r="1349" spans="1:18" x14ac:dyDescent="0.25">
      <c r="A1349" s="6">
        <v>10758</v>
      </c>
      <c r="B1349" s="6" t="s">
        <v>177</v>
      </c>
      <c r="C1349" s="6" t="s">
        <v>10</v>
      </c>
      <c r="D1349" s="6">
        <v>7</v>
      </c>
      <c r="E1349" s="6">
        <v>5.32</v>
      </c>
      <c r="F1349" s="6">
        <v>60</v>
      </c>
      <c r="G1349" s="6" t="s">
        <v>53</v>
      </c>
      <c r="H1349" s="6" t="s">
        <v>54</v>
      </c>
      <c r="I1349" s="6" t="s">
        <v>49</v>
      </c>
      <c r="J1349" s="7">
        <v>42367</v>
      </c>
      <c r="K1349" s="12">
        <f>Ventas[[#This Row],[Unit Price]]*Ventas[[#This Row],[Quantity]]</f>
        <v>420</v>
      </c>
      <c r="L1349" s="12">
        <f>Ventas[[#This Row],[Unit Cost]]*Ventas[[#This Row],[Quantity]]</f>
        <v>319.20000000000005</v>
      </c>
      <c r="M1349" s="14">
        <f>Ventas[[#This Row],[Ingresos]]-Ventas[[#This Row],[Costes]]</f>
        <v>100.79999999999995</v>
      </c>
      <c r="N1349" s="14" t="str">
        <f>_xlfn.XLOOKUP(Ventas[[#This Row],[Ship Country]],[1]!Countries[Ship Country],[1]!Countries[Area],"No registrado")</f>
        <v>Nord Europe</v>
      </c>
      <c r="O1349" s="14" t="str">
        <f>_xlfn.XLOOKUP(Ventas[[#This Row],[Ship Country]],[1]!Countries[Ship Country],[1]!Countries[Continent],"No existe")</f>
        <v>Europe</v>
      </c>
      <c r="P1349" s="15" t="str">
        <f>_xlfn.XLOOKUP(Ventas[[#This Row],[Category]],[2]!ProdManager[Category],[2]!ProdManager[Prod_Manager])</f>
        <v>Marc Caine</v>
      </c>
      <c r="Q1349" s="15">
        <f>YEAR(Ventas[[#This Row],[Order Date]])</f>
        <v>2015</v>
      </c>
      <c r="R1349" s="15" t="str">
        <f>TEXT(Ventas[[#This Row],[Order Date]],"MMM")</f>
        <v>dic</v>
      </c>
    </row>
    <row r="1350" spans="1:18" x14ac:dyDescent="0.25">
      <c r="A1350" s="4">
        <v>10758</v>
      </c>
      <c r="B1350" s="4" t="s">
        <v>189</v>
      </c>
      <c r="C1350" s="4" t="s">
        <v>35</v>
      </c>
      <c r="D1350" s="4">
        <v>31.23</v>
      </c>
      <c r="E1350" s="4">
        <v>20.611799999999999</v>
      </c>
      <c r="F1350" s="4">
        <v>20</v>
      </c>
      <c r="G1350" s="4" t="s">
        <v>53</v>
      </c>
      <c r="H1350" s="4" t="s">
        <v>54</v>
      </c>
      <c r="I1350" s="4" t="s">
        <v>49</v>
      </c>
      <c r="J1350" s="5">
        <v>42367</v>
      </c>
      <c r="K1350" s="12">
        <f>Ventas[[#This Row],[Unit Price]]*Ventas[[#This Row],[Quantity]]</f>
        <v>624.6</v>
      </c>
      <c r="L1350" s="12">
        <f>Ventas[[#This Row],[Unit Cost]]*Ventas[[#This Row],[Quantity]]</f>
        <v>412.23599999999999</v>
      </c>
      <c r="M1350" s="14">
        <f>Ventas[[#This Row],[Ingresos]]-Ventas[[#This Row],[Costes]]</f>
        <v>212.36400000000003</v>
      </c>
      <c r="N1350" s="14" t="str">
        <f>_xlfn.XLOOKUP(Ventas[[#This Row],[Ship Country]],[1]!Countries[Ship Country],[1]!Countries[Area],"No registrado")</f>
        <v>Nord Europe</v>
      </c>
      <c r="O1350" s="14" t="str">
        <f>_xlfn.XLOOKUP(Ventas[[#This Row],[Ship Country]],[1]!Countries[Ship Country],[1]!Countries[Continent],"No existe")</f>
        <v>Europe</v>
      </c>
      <c r="P1350" s="15" t="str">
        <f>_xlfn.XLOOKUP(Ventas[[#This Row],[Category]],[2]!ProdManager[Category],[2]!ProdManager[Prod_Manager])</f>
        <v>Lydia Sinn</v>
      </c>
      <c r="Q1350" s="15">
        <f>YEAR(Ventas[[#This Row],[Order Date]])</f>
        <v>2015</v>
      </c>
      <c r="R1350" s="15" t="str">
        <f>TEXT(Ventas[[#This Row],[Order Date]],"MMM")</f>
        <v>dic</v>
      </c>
    </row>
    <row r="1351" spans="1:18" x14ac:dyDescent="0.25">
      <c r="A1351" s="6">
        <v>10759</v>
      </c>
      <c r="B1351" s="6" t="s">
        <v>70</v>
      </c>
      <c r="C1351" s="6" t="s">
        <v>15</v>
      </c>
      <c r="D1351" s="6">
        <v>32</v>
      </c>
      <c r="E1351" s="6">
        <v>25.28</v>
      </c>
      <c r="F1351" s="6">
        <v>10</v>
      </c>
      <c r="G1351" s="6" t="s">
        <v>168</v>
      </c>
      <c r="H1351" s="6" t="s">
        <v>73</v>
      </c>
      <c r="I1351" s="6" t="s">
        <v>74</v>
      </c>
      <c r="J1351" s="7">
        <v>42367</v>
      </c>
      <c r="K1351" s="12">
        <f>Ventas[[#This Row],[Unit Price]]*Ventas[[#This Row],[Quantity]]</f>
        <v>320</v>
      </c>
      <c r="L1351" s="12">
        <f>Ventas[[#This Row],[Unit Cost]]*Ventas[[#This Row],[Quantity]]</f>
        <v>252.8</v>
      </c>
      <c r="M1351" s="14">
        <f>Ventas[[#This Row],[Ingresos]]-Ventas[[#This Row],[Costes]]</f>
        <v>67.199999999999989</v>
      </c>
      <c r="N1351" s="14" t="str">
        <f>_xlfn.XLOOKUP(Ventas[[#This Row],[Ship Country]],[1]!Countries[Ship Country],[1]!Countries[Area],"No registrado")</f>
        <v>Sud America</v>
      </c>
      <c r="O1351" s="14" t="str">
        <f>_xlfn.XLOOKUP(Ventas[[#This Row],[Ship Country]],[1]!Countries[Ship Country],[1]!Countries[Continent],"No existe")</f>
        <v>America</v>
      </c>
      <c r="P1351" s="15" t="str">
        <f>_xlfn.XLOOKUP(Ventas[[#This Row],[Category]],[2]!ProdManager[Category],[2]!ProdManager[Prod_Manager])</f>
        <v>Peter Stone</v>
      </c>
      <c r="Q1351" s="15">
        <f>YEAR(Ventas[[#This Row],[Order Date]])</f>
        <v>2015</v>
      </c>
      <c r="R1351" s="15" t="str">
        <f>TEXT(Ventas[[#This Row],[Order Date]],"MMM")</f>
        <v>dic</v>
      </c>
    </row>
    <row r="1352" spans="1:18" x14ac:dyDescent="0.25">
      <c r="A1352" s="4">
        <v>10760</v>
      </c>
      <c r="B1352" s="4" t="s">
        <v>181</v>
      </c>
      <c r="C1352" s="4" t="s">
        <v>35</v>
      </c>
      <c r="D1352" s="4">
        <v>14</v>
      </c>
      <c r="E1352" s="4">
        <v>9.1</v>
      </c>
      <c r="F1352" s="4">
        <v>12</v>
      </c>
      <c r="G1352" s="4" t="s">
        <v>257</v>
      </c>
      <c r="H1352" s="4" t="s">
        <v>258</v>
      </c>
      <c r="I1352" s="4" t="s">
        <v>38</v>
      </c>
      <c r="J1352" s="5">
        <v>42443</v>
      </c>
      <c r="K1352" s="12">
        <f>Ventas[[#This Row],[Unit Price]]*Ventas[[#This Row],[Quantity]]</f>
        <v>168</v>
      </c>
      <c r="L1352" s="12">
        <f>Ventas[[#This Row],[Unit Cost]]*Ventas[[#This Row],[Quantity]]</f>
        <v>109.19999999999999</v>
      </c>
      <c r="M1352" s="14">
        <f>Ventas[[#This Row],[Ingresos]]-Ventas[[#This Row],[Costes]]</f>
        <v>58.800000000000011</v>
      </c>
      <c r="N1352" s="14" t="str">
        <f>_xlfn.XLOOKUP(Ventas[[#This Row],[Ship Country]],[1]!Countries[Ship Country],[1]!Countries[Area],"No registrado")</f>
        <v>Nord Europe</v>
      </c>
      <c r="O1352" s="14" t="str">
        <f>_xlfn.XLOOKUP(Ventas[[#This Row],[Ship Country]],[1]!Countries[Ship Country],[1]!Countries[Continent],"No existe")</f>
        <v>Europe</v>
      </c>
      <c r="P1352" s="15" t="str">
        <f>_xlfn.XLOOKUP(Ventas[[#This Row],[Category]],[2]!ProdManager[Category],[2]!ProdManager[Prod_Manager])</f>
        <v>Lydia Sinn</v>
      </c>
      <c r="Q1352" s="15">
        <f>YEAR(Ventas[[#This Row],[Order Date]])</f>
        <v>2016</v>
      </c>
      <c r="R1352" s="15" t="str">
        <f>TEXT(Ventas[[#This Row],[Order Date]],"MMM")</f>
        <v>mar</v>
      </c>
    </row>
    <row r="1353" spans="1:18" x14ac:dyDescent="0.25">
      <c r="A1353" s="6">
        <v>10760</v>
      </c>
      <c r="B1353" s="6" t="s">
        <v>62</v>
      </c>
      <c r="C1353" s="6" t="s">
        <v>35</v>
      </c>
      <c r="D1353" s="6">
        <v>43.9</v>
      </c>
      <c r="E1353" s="6">
        <v>29.412999999999997</v>
      </c>
      <c r="F1353" s="6">
        <v>40</v>
      </c>
      <c r="G1353" s="6" t="s">
        <v>257</v>
      </c>
      <c r="H1353" s="6" t="s">
        <v>258</v>
      </c>
      <c r="I1353" s="6" t="s">
        <v>38</v>
      </c>
      <c r="J1353" s="5">
        <v>42648</v>
      </c>
      <c r="K1353" s="12">
        <f>Ventas[[#This Row],[Unit Price]]*Ventas[[#This Row],[Quantity]]</f>
        <v>1756</v>
      </c>
      <c r="L1353" s="12">
        <f>Ventas[[#This Row],[Unit Cost]]*Ventas[[#This Row],[Quantity]]</f>
        <v>1176.52</v>
      </c>
      <c r="M1353" s="14">
        <f>Ventas[[#This Row],[Ingresos]]-Ventas[[#This Row],[Costes]]</f>
        <v>579.48</v>
      </c>
      <c r="N1353" s="14" t="str">
        <f>_xlfn.XLOOKUP(Ventas[[#This Row],[Ship Country]],[1]!Countries[Ship Country],[1]!Countries[Area],"No registrado")</f>
        <v>Nord Europe</v>
      </c>
      <c r="O1353" s="14" t="str">
        <f>_xlfn.XLOOKUP(Ventas[[#This Row],[Ship Country]],[1]!Countries[Ship Country],[1]!Countries[Continent],"No existe")</f>
        <v>Europe</v>
      </c>
      <c r="P1353" s="15" t="str">
        <f>_xlfn.XLOOKUP(Ventas[[#This Row],[Category]],[2]!ProdManager[Category],[2]!ProdManager[Prod_Manager])</f>
        <v>Lydia Sinn</v>
      </c>
      <c r="Q1353" s="15">
        <f>YEAR(Ventas[[#This Row],[Order Date]])</f>
        <v>2016</v>
      </c>
      <c r="R1353" s="15" t="str">
        <f>TEXT(Ventas[[#This Row],[Order Date]],"MMM")</f>
        <v>oct</v>
      </c>
    </row>
    <row r="1354" spans="1:18" x14ac:dyDescent="0.25">
      <c r="A1354" s="4">
        <v>10760</v>
      </c>
      <c r="B1354" s="4" t="s">
        <v>107</v>
      </c>
      <c r="C1354" s="4" t="s">
        <v>43</v>
      </c>
      <c r="D1354" s="4">
        <v>46</v>
      </c>
      <c r="E1354" s="4">
        <v>40.479999999999997</v>
      </c>
      <c r="F1354" s="4">
        <v>30</v>
      </c>
      <c r="G1354" s="4" t="s">
        <v>257</v>
      </c>
      <c r="H1354" s="4" t="s">
        <v>258</v>
      </c>
      <c r="I1354" s="4" t="s">
        <v>38</v>
      </c>
      <c r="J1354" s="5">
        <v>42490</v>
      </c>
      <c r="K1354" s="12">
        <f>Ventas[[#This Row],[Unit Price]]*Ventas[[#This Row],[Quantity]]</f>
        <v>1380</v>
      </c>
      <c r="L1354" s="12">
        <f>Ventas[[#This Row],[Unit Cost]]*Ventas[[#This Row],[Quantity]]</f>
        <v>1214.3999999999999</v>
      </c>
      <c r="M1354" s="14">
        <f>Ventas[[#This Row],[Ingresos]]-Ventas[[#This Row],[Costes]]</f>
        <v>165.60000000000014</v>
      </c>
      <c r="N1354" s="14" t="str">
        <f>_xlfn.XLOOKUP(Ventas[[#This Row],[Ship Country]],[1]!Countries[Ship Country],[1]!Countries[Area],"No registrado")</f>
        <v>Nord Europe</v>
      </c>
      <c r="O1354" s="14" t="str">
        <f>_xlfn.XLOOKUP(Ventas[[#This Row],[Ship Country]],[1]!Countries[Ship Country],[1]!Countries[Continent],"No existe")</f>
        <v>Europe</v>
      </c>
      <c r="P1354" s="15" t="str">
        <f>_xlfn.XLOOKUP(Ventas[[#This Row],[Category]],[2]!ProdManager[Category],[2]!ProdManager[Prod_Manager])</f>
        <v>John Matter</v>
      </c>
      <c r="Q1354" s="15">
        <f>YEAR(Ventas[[#This Row],[Order Date]])</f>
        <v>2016</v>
      </c>
      <c r="R1354" s="15" t="str">
        <f>TEXT(Ventas[[#This Row],[Order Date]],"MMM")</f>
        <v>abr</v>
      </c>
    </row>
    <row r="1355" spans="1:18" x14ac:dyDescent="0.25">
      <c r="A1355" s="6">
        <v>10761</v>
      </c>
      <c r="B1355" s="6" t="s">
        <v>129</v>
      </c>
      <c r="C1355" s="6" t="s">
        <v>43</v>
      </c>
      <c r="D1355" s="6">
        <v>7.75</v>
      </c>
      <c r="E1355" s="6">
        <v>6.9750000000000005</v>
      </c>
      <c r="F1355" s="6">
        <v>18</v>
      </c>
      <c r="G1355" s="6" t="s">
        <v>82</v>
      </c>
      <c r="H1355" s="6" t="s">
        <v>83</v>
      </c>
      <c r="I1355" s="6" t="s">
        <v>84</v>
      </c>
      <c r="J1355" s="5">
        <v>42674</v>
      </c>
      <c r="K1355" s="12">
        <f>Ventas[[#This Row],[Unit Price]]*Ventas[[#This Row],[Quantity]]</f>
        <v>139.5</v>
      </c>
      <c r="L1355" s="12">
        <f>Ventas[[#This Row],[Unit Cost]]*Ventas[[#This Row],[Quantity]]</f>
        <v>125.55000000000001</v>
      </c>
      <c r="M1355" s="14">
        <f>Ventas[[#This Row],[Ingresos]]-Ventas[[#This Row],[Costes]]</f>
        <v>13.949999999999989</v>
      </c>
      <c r="N1355" s="14" t="str">
        <f>_xlfn.XLOOKUP(Ventas[[#This Row],[Ship Country]],[1]!Countries[Ship Country],[1]!Countries[Area],"No registrado")</f>
        <v>Nord America</v>
      </c>
      <c r="O1355" s="14" t="str">
        <f>_xlfn.XLOOKUP(Ventas[[#This Row],[Ship Country]],[1]!Countries[Ship Country],[1]!Countries[Continent],"No existe")</f>
        <v>America</v>
      </c>
      <c r="P1355" s="15" t="str">
        <f>_xlfn.XLOOKUP(Ventas[[#This Row],[Category]],[2]!ProdManager[Category],[2]!ProdManager[Prod_Manager])</f>
        <v>John Matter</v>
      </c>
      <c r="Q1355" s="15">
        <f>YEAR(Ventas[[#This Row],[Order Date]])</f>
        <v>2016</v>
      </c>
      <c r="R1355" s="15" t="str">
        <f>TEXT(Ventas[[#This Row],[Order Date]],"MMM")</f>
        <v>oct</v>
      </c>
    </row>
    <row r="1356" spans="1:18" x14ac:dyDescent="0.25">
      <c r="A1356" s="4">
        <v>10761</v>
      </c>
      <c r="B1356" s="4" t="s">
        <v>181</v>
      </c>
      <c r="C1356" s="4" t="s">
        <v>35</v>
      </c>
      <c r="D1356" s="4">
        <v>14</v>
      </c>
      <c r="E1356" s="4">
        <v>9.7999999999999989</v>
      </c>
      <c r="F1356" s="4">
        <v>35</v>
      </c>
      <c r="G1356" s="4" t="s">
        <v>82</v>
      </c>
      <c r="H1356" s="4" t="s">
        <v>83</v>
      </c>
      <c r="I1356" s="4" t="s">
        <v>84</v>
      </c>
      <c r="J1356" s="5">
        <v>42681</v>
      </c>
      <c r="K1356" s="12">
        <f>Ventas[[#This Row],[Unit Price]]*Ventas[[#This Row],[Quantity]]</f>
        <v>490</v>
      </c>
      <c r="L1356" s="12">
        <f>Ventas[[#This Row],[Unit Cost]]*Ventas[[#This Row],[Quantity]]</f>
        <v>342.99999999999994</v>
      </c>
      <c r="M1356" s="14">
        <f>Ventas[[#This Row],[Ingresos]]-Ventas[[#This Row],[Costes]]</f>
        <v>147.00000000000006</v>
      </c>
      <c r="N1356" s="14" t="str">
        <f>_xlfn.XLOOKUP(Ventas[[#This Row],[Ship Country]],[1]!Countries[Ship Country],[1]!Countries[Area],"No registrado")</f>
        <v>Nord America</v>
      </c>
      <c r="O1356" s="14" t="str">
        <f>_xlfn.XLOOKUP(Ventas[[#This Row],[Ship Country]],[1]!Countries[Ship Country],[1]!Countries[Continent],"No existe")</f>
        <v>America</v>
      </c>
      <c r="P1356" s="15" t="str">
        <f>_xlfn.XLOOKUP(Ventas[[#This Row],[Category]],[2]!ProdManager[Category],[2]!ProdManager[Prod_Manager])</f>
        <v>Lydia Sinn</v>
      </c>
      <c r="Q1356" s="15">
        <f>YEAR(Ventas[[#This Row],[Order Date]])</f>
        <v>2016</v>
      </c>
      <c r="R1356" s="15" t="str">
        <f>TEXT(Ventas[[#This Row],[Order Date]],"MMM")</f>
        <v>nov</v>
      </c>
    </row>
    <row r="1357" spans="1:18" x14ac:dyDescent="0.25">
      <c r="A1357" s="6">
        <v>10762</v>
      </c>
      <c r="B1357" s="6" t="s">
        <v>86</v>
      </c>
      <c r="C1357" s="6" t="s">
        <v>10</v>
      </c>
      <c r="D1357" s="6">
        <v>38</v>
      </c>
      <c r="E1357" s="6">
        <v>28.88</v>
      </c>
      <c r="F1357" s="6">
        <v>60</v>
      </c>
      <c r="G1357" s="6" t="s">
        <v>88</v>
      </c>
      <c r="H1357" s="6" t="s">
        <v>89</v>
      </c>
      <c r="I1357" s="6" t="s">
        <v>90</v>
      </c>
      <c r="J1357" s="5">
        <v>42386</v>
      </c>
      <c r="K1357" s="12">
        <f>Ventas[[#This Row],[Unit Price]]*Ventas[[#This Row],[Quantity]]</f>
        <v>2280</v>
      </c>
      <c r="L1357" s="12">
        <f>Ventas[[#This Row],[Unit Cost]]*Ventas[[#This Row],[Quantity]]</f>
        <v>1732.8</v>
      </c>
      <c r="M1357" s="14">
        <f>Ventas[[#This Row],[Ingresos]]-Ventas[[#This Row],[Costes]]</f>
        <v>547.20000000000005</v>
      </c>
      <c r="N1357" s="14" t="str">
        <f>_xlfn.XLOOKUP(Ventas[[#This Row],[Ship Country]],[1]!Countries[Ship Country],[1]!Countries[Area],"No registrado")</f>
        <v>Nord Europe</v>
      </c>
      <c r="O1357" s="14" t="str">
        <f>_xlfn.XLOOKUP(Ventas[[#This Row],[Ship Country]],[1]!Countries[Ship Country],[1]!Countries[Continent],"No existe")</f>
        <v>Europe</v>
      </c>
      <c r="P1357" s="15" t="str">
        <f>_xlfn.XLOOKUP(Ventas[[#This Row],[Category]],[2]!ProdManager[Category],[2]!ProdManager[Prod_Manager])</f>
        <v>Marc Caine</v>
      </c>
      <c r="Q1357" s="15">
        <f>YEAR(Ventas[[#This Row],[Order Date]])</f>
        <v>2016</v>
      </c>
      <c r="R1357" s="15" t="str">
        <f>TEXT(Ventas[[#This Row],[Order Date]],"MMM")</f>
        <v>ene</v>
      </c>
    </row>
    <row r="1358" spans="1:18" x14ac:dyDescent="0.25">
      <c r="A1358" s="4">
        <v>10762</v>
      </c>
      <c r="B1358" s="4" t="s">
        <v>22</v>
      </c>
      <c r="C1358" s="4" t="s">
        <v>18</v>
      </c>
      <c r="D1358" s="4">
        <v>53</v>
      </c>
      <c r="E1358" s="4">
        <v>43.46</v>
      </c>
      <c r="F1358" s="4">
        <v>28</v>
      </c>
      <c r="G1358" s="4" t="s">
        <v>88</v>
      </c>
      <c r="H1358" s="4" t="s">
        <v>89</v>
      </c>
      <c r="I1358" s="4" t="s">
        <v>90</v>
      </c>
      <c r="J1358" s="5">
        <v>42515</v>
      </c>
      <c r="K1358" s="12">
        <f>Ventas[[#This Row],[Unit Price]]*Ventas[[#This Row],[Quantity]]</f>
        <v>1484</v>
      </c>
      <c r="L1358" s="12">
        <f>Ventas[[#This Row],[Unit Cost]]*Ventas[[#This Row],[Quantity]]</f>
        <v>1216.8800000000001</v>
      </c>
      <c r="M1358" s="14">
        <f>Ventas[[#This Row],[Ingresos]]-Ventas[[#This Row],[Costes]]</f>
        <v>267.11999999999989</v>
      </c>
      <c r="N1358" s="14" t="str">
        <f>_xlfn.XLOOKUP(Ventas[[#This Row],[Ship Country]],[1]!Countries[Ship Country],[1]!Countries[Area],"No registrado")</f>
        <v>Nord Europe</v>
      </c>
      <c r="O1358" s="14" t="str">
        <f>_xlfn.XLOOKUP(Ventas[[#This Row],[Ship Country]],[1]!Countries[Ship Country],[1]!Countries[Continent],"No existe")</f>
        <v>Europe</v>
      </c>
      <c r="P1358" s="15" t="str">
        <f>_xlfn.XLOOKUP(Ventas[[#This Row],[Category]],[2]!ProdManager[Category],[2]!ProdManager[Prod_Manager])</f>
        <v>Marc Caine</v>
      </c>
      <c r="Q1358" s="15">
        <f>YEAR(Ventas[[#This Row],[Order Date]])</f>
        <v>2016</v>
      </c>
      <c r="R1358" s="15" t="str">
        <f>TEXT(Ventas[[#This Row],[Order Date]],"MMM")</f>
        <v>may</v>
      </c>
    </row>
    <row r="1359" spans="1:18" x14ac:dyDescent="0.25">
      <c r="A1359" s="6">
        <v>10762</v>
      </c>
      <c r="B1359" s="6" t="s">
        <v>42</v>
      </c>
      <c r="C1359" s="6" t="s">
        <v>43</v>
      </c>
      <c r="D1359" s="6">
        <v>18</v>
      </c>
      <c r="E1359" s="6">
        <v>16.2</v>
      </c>
      <c r="F1359" s="6">
        <v>16</v>
      </c>
      <c r="G1359" s="6" t="s">
        <v>88</v>
      </c>
      <c r="H1359" s="6" t="s">
        <v>89</v>
      </c>
      <c r="I1359" s="6" t="s">
        <v>90</v>
      </c>
      <c r="J1359" s="5">
        <v>42585</v>
      </c>
      <c r="K1359" s="12">
        <f>Ventas[[#This Row],[Unit Price]]*Ventas[[#This Row],[Quantity]]</f>
        <v>288</v>
      </c>
      <c r="L1359" s="12">
        <f>Ventas[[#This Row],[Unit Cost]]*Ventas[[#This Row],[Quantity]]</f>
        <v>259.2</v>
      </c>
      <c r="M1359" s="14">
        <f>Ventas[[#This Row],[Ingresos]]-Ventas[[#This Row],[Costes]]</f>
        <v>28.800000000000011</v>
      </c>
      <c r="N1359" s="14" t="str">
        <f>_xlfn.XLOOKUP(Ventas[[#This Row],[Ship Country]],[1]!Countries[Ship Country],[1]!Countries[Area],"No registrado")</f>
        <v>Nord Europe</v>
      </c>
      <c r="O1359" s="14" t="str">
        <f>_xlfn.XLOOKUP(Ventas[[#This Row],[Ship Country]],[1]!Countries[Ship Country],[1]!Countries[Continent],"No existe")</f>
        <v>Europe</v>
      </c>
      <c r="P1359" s="15" t="str">
        <f>_xlfn.XLOOKUP(Ventas[[#This Row],[Category]],[2]!ProdManager[Category],[2]!ProdManager[Prod_Manager])</f>
        <v>John Matter</v>
      </c>
      <c r="Q1359" s="15">
        <f>YEAR(Ventas[[#This Row],[Order Date]])</f>
        <v>2016</v>
      </c>
      <c r="R1359" s="15" t="str">
        <f>TEXT(Ventas[[#This Row],[Order Date]],"MMM")</f>
        <v>ago</v>
      </c>
    </row>
    <row r="1360" spans="1:18" x14ac:dyDescent="0.25">
      <c r="A1360" s="4">
        <v>10762</v>
      </c>
      <c r="B1360" s="4" t="s">
        <v>195</v>
      </c>
      <c r="C1360" s="4" t="s">
        <v>35</v>
      </c>
      <c r="D1360" s="4">
        <v>9.5</v>
      </c>
      <c r="E1360" s="4">
        <v>6.27</v>
      </c>
      <c r="F1360" s="4">
        <v>30</v>
      </c>
      <c r="G1360" s="4" t="s">
        <v>88</v>
      </c>
      <c r="H1360" s="4" t="s">
        <v>89</v>
      </c>
      <c r="I1360" s="4" t="s">
        <v>90</v>
      </c>
      <c r="J1360" s="5">
        <v>42599</v>
      </c>
      <c r="K1360" s="12">
        <f>Ventas[[#This Row],[Unit Price]]*Ventas[[#This Row],[Quantity]]</f>
        <v>285</v>
      </c>
      <c r="L1360" s="12">
        <f>Ventas[[#This Row],[Unit Cost]]*Ventas[[#This Row],[Quantity]]</f>
        <v>188.1</v>
      </c>
      <c r="M1360" s="14">
        <f>Ventas[[#This Row],[Ingresos]]-Ventas[[#This Row],[Costes]]</f>
        <v>96.9</v>
      </c>
      <c r="N1360" s="14" t="str">
        <f>_xlfn.XLOOKUP(Ventas[[#This Row],[Ship Country]],[1]!Countries[Ship Country],[1]!Countries[Area],"No registrado")</f>
        <v>Nord Europe</v>
      </c>
      <c r="O1360" s="14" t="str">
        <f>_xlfn.XLOOKUP(Ventas[[#This Row],[Ship Country]],[1]!Countries[Ship Country],[1]!Countries[Continent],"No existe")</f>
        <v>Europe</v>
      </c>
      <c r="P1360" s="15" t="str">
        <f>_xlfn.XLOOKUP(Ventas[[#This Row],[Category]],[2]!ProdManager[Category],[2]!ProdManager[Prod_Manager])</f>
        <v>Lydia Sinn</v>
      </c>
      <c r="Q1360" s="15">
        <f>YEAR(Ventas[[#This Row],[Order Date]])</f>
        <v>2016</v>
      </c>
      <c r="R1360" s="15" t="str">
        <f>TEXT(Ventas[[#This Row],[Order Date]],"MMM")</f>
        <v>ago</v>
      </c>
    </row>
    <row r="1361" spans="1:18" x14ac:dyDescent="0.25">
      <c r="A1361" s="6">
        <v>10763</v>
      </c>
      <c r="B1361" s="6" t="s">
        <v>71</v>
      </c>
      <c r="C1361" s="6" t="s">
        <v>35</v>
      </c>
      <c r="D1361" s="6">
        <v>10</v>
      </c>
      <c r="E1361" s="6">
        <v>6.6</v>
      </c>
      <c r="F1361" s="6">
        <v>40</v>
      </c>
      <c r="G1361" s="6" t="s">
        <v>234</v>
      </c>
      <c r="H1361" s="6" t="s">
        <v>235</v>
      </c>
      <c r="I1361" s="6" t="s">
        <v>13</v>
      </c>
      <c r="J1361" s="5">
        <v>42427</v>
      </c>
      <c r="K1361" s="12">
        <f>Ventas[[#This Row],[Unit Price]]*Ventas[[#This Row],[Quantity]]</f>
        <v>400</v>
      </c>
      <c r="L1361" s="12">
        <f>Ventas[[#This Row],[Unit Cost]]*Ventas[[#This Row],[Quantity]]</f>
        <v>264</v>
      </c>
      <c r="M1361" s="14">
        <f>Ventas[[#This Row],[Ingresos]]-Ventas[[#This Row],[Costes]]</f>
        <v>136</v>
      </c>
      <c r="N1361" s="14" t="str">
        <f>_xlfn.XLOOKUP(Ventas[[#This Row],[Ship Country]],[1]!Countries[Ship Country],[1]!Countries[Area],"No registrado")</f>
        <v>Nord Europe</v>
      </c>
      <c r="O1361" s="14" t="str">
        <f>_xlfn.XLOOKUP(Ventas[[#This Row],[Ship Country]],[1]!Countries[Ship Country],[1]!Countries[Continent],"No existe")</f>
        <v>Europe</v>
      </c>
      <c r="P1361" s="15" t="str">
        <f>_xlfn.XLOOKUP(Ventas[[#This Row],[Category]],[2]!ProdManager[Category],[2]!ProdManager[Prod_Manager])</f>
        <v>Lydia Sinn</v>
      </c>
      <c r="Q1361" s="15">
        <f>YEAR(Ventas[[#This Row],[Order Date]])</f>
        <v>2016</v>
      </c>
      <c r="R1361" s="15" t="str">
        <f>TEXT(Ventas[[#This Row],[Order Date]],"MMM")</f>
        <v>feb</v>
      </c>
    </row>
    <row r="1362" spans="1:18" x14ac:dyDescent="0.25">
      <c r="A1362" s="4">
        <v>10763</v>
      </c>
      <c r="B1362" s="4" t="s">
        <v>32</v>
      </c>
      <c r="C1362" s="4" t="s">
        <v>10</v>
      </c>
      <c r="D1362" s="4">
        <v>21</v>
      </c>
      <c r="E1362" s="4">
        <v>16.8</v>
      </c>
      <c r="F1362" s="4">
        <v>6</v>
      </c>
      <c r="G1362" s="4" t="s">
        <v>234</v>
      </c>
      <c r="H1362" s="4" t="s">
        <v>235</v>
      </c>
      <c r="I1362" s="4" t="s">
        <v>13</v>
      </c>
      <c r="J1362" s="5">
        <v>42372</v>
      </c>
      <c r="K1362" s="12">
        <f>Ventas[[#This Row],[Unit Price]]*Ventas[[#This Row],[Quantity]]</f>
        <v>126</v>
      </c>
      <c r="L1362" s="12">
        <f>Ventas[[#This Row],[Unit Cost]]*Ventas[[#This Row],[Quantity]]</f>
        <v>100.80000000000001</v>
      </c>
      <c r="M1362" s="14">
        <f>Ventas[[#This Row],[Ingresos]]-Ventas[[#This Row],[Costes]]</f>
        <v>25.199999999999989</v>
      </c>
      <c r="N1362" s="14" t="str">
        <f>_xlfn.XLOOKUP(Ventas[[#This Row],[Ship Country]],[1]!Countries[Ship Country],[1]!Countries[Area],"No registrado")</f>
        <v>Nord Europe</v>
      </c>
      <c r="O1362" s="14" t="str">
        <f>_xlfn.XLOOKUP(Ventas[[#This Row],[Ship Country]],[1]!Countries[Ship Country],[1]!Countries[Continent],"No existe")</f>
        <v>Europe</v>
      </c>
      <c r="P1362" s="15" t="str">
        <f>_xlfn.XLOOKUP(Ventas[[#This Row],[Category]],[2]!ProdManager[Category],[2]!ProdManager[Prod_Manager])</f>
        <v>Marc Caine</v>
      </c>
      <c r="Q1362" s="15">
        <f>YEAR(Ventas[[#This Row],[Order Date]])</f>
        <v>2016</v>
      </c>
      <c r="R1362" s="15" t="str">
        <f>TEXT(Ventas[[#This Row],[Order Date]],"MMM")</f>
        <v>ene</v>
      </c>
    </row>
    <row r="1363" spans="1:18" x14ac:dyDescent="0.25">
      <c r="A1363" s="6">
        <v>10763</v>
      </c>
      <c r="B1363" s="6" t="s">
        <v>51</v>
      </c>
      <c r="C1363" s="6" t="s">
        <v>43</v>
      </c>
      <c r="D1363" s="6">
        <v>4.5</v>
      </c>
      <c r="E1363" s="6">
        <v>4.0949999999999998</v>
      </c>
      <c r="F1363" s="6">
        <v>20</v>
      </c>
      <c r="G1363" s="6" t="s">
        <v>234</v>
      </c>
      <c r="H1363" s="6" t="s">
        <v>235</v>
      </c>
      <c r="I1363" s="6" t="s">
        <v>13</v>
      </c>
      <c r="J1363" s="5">
        <v>42568</v>
      </c>
      <c r="K1363" s="12">
        <f>Ventas[[#This Row],[Unit Price]]*Ventas[[#This Row],[Quantity]]</f>
        <v>90</v>
      </c>
      <c r="L1363" s="12">
        <f>Ventas[[#This Row],[Unit Cost]]*Ventas[[#This Row],[Quantity]]</f>
        <v>81.899999999999991</v>
      </c>
      <c r="M1363" s="14">
        <f>Ventas[[#This Row],[Ingresos]]-Ventas[[#This Row],[Costes]]</f>
        <v>8.1000000000000085</v>
      </c>
      <c r="N1363" s="14" t="str">
        <f>_xlfn.XLOOKUP(Ventas[[#This Row],[Ship Country]],[1]!Countries[Ship Country],[1]!Countries[Area],"No registrado")</f>
        <v>Nord Europe</v>
      </c>
      <c r="O1363" s="14" t="str">
        <f>_xlfn.XLOOKUP(Ventas[[#This Row],[Ship Country]],[1]!Countries[Ship Country],[1]!Countries[Continent],"No existe")</f>
        <v>Europe</v>
      </c>
      <c r="P1363" s="15" t="str">
        <f>_xlfn.XLOOKUP(Ventas[[#This Row],[Category]],[2]!ProdManager[Category],[2]!ProdManager[Prod_Manager])</f>
        <v>John Matter</v>
      </c>
      <c r="Q1363" s="15">
        <f>YEAR(Ventas[[#This Row],[Order Date]])</f>
        <v>2016</v>
      </c>
      <c r="R1363" s="15" t="str">
        <f>TEXT(Ventas[[#This Row],[Order Date]],"MMM")</f>
        <v>jul</v>
      </c>
    </row>
    <row r="1364" spans="1:18" x14ac:dyDescent="0.25">
      <c r="A1364" s="4">
        <v>10764</v>
      </c>
      <c r="B1364" s="4" t="s">
        <v>146</v>
      </c>
      <c r="C1364" s="4" t="s">
        <v>24</v>
      </c>
      <c r="D1364" s="4">
        <v>10</v>
      </c>
      <c r="E1364" s="4">
        <v>7.1</v>
      </c>
      <c r="F1364" s="4">
        <v>20</v>
      </c>
      <c r="G1364" s="4" t="s">
        <v>66</v>
      </c>
      <c r="H1364" s="4" t="s">
        <v>67</v>
      </c>
      <c r="I1364" s="4" t="s">
        <v>68</v>
      </c>
      <c r="J1364" s="5">
        <v>42714</v>
      </c>
      <c r="K1364" s="12">
        <f>Ventas[[#This Row],[Unit Price]]*Ventas[[#This Row],[Quantity]]</f>
        <v>200</v>
      </c>
      <c r="L1364" s="12">
        <f>Ventas[[#This Row],[Unit Cost]]*Ventas[[#This Row],[Quantity]]</f>
        <v>142</v>
      </c>
      <c r="M1364" s="14">
        <f>Ventas[[#This Row],[Ingresos]]-Ventas[[#This Row],[Costes]]</f>
        <v>58</v>
      </c>
      <c r="N1364" s="14" t="str">
        <f>_xlfn.XLOOKUP(Ventas[[#This Row],[Ship Country]],[1]!Countries[Ship Country],[1]!Countries[Area],"No registrado")</f>
        <v>Nord Europe</v>
      </c>
      <c r="O1364" s="14" t="str">
        <f>_xlfn.XLOOKUP(Ventas[[#This Row],[Ship Country]],[1]!Countries[Ship Country],[1]!Countries[Continent],"No existe")</f>
        <v>Europe</v>
      </c>
      <c r="P1364" s="15" t="str">
        <f>_xlfn.XLOOKUP(Ventas[[#This Row],[Category]],[2]!ProdManager[Category],[2]!ProdManager[Prod_Manager])</f>
        <v>Lydia Sinn</v>
      </c>
      <c r="Q1364" s="15">
        <f>YEAR(Ventas[[#This Row],[Order Date]])</f>
        <v>2016</v>
      </c>
      <c r="R1364" s="15" t="str">
        <f>TEXT(Ventas[[#This Row],[Order Date]],"MMM")</f>
        <v>dic</v>
      </c>
    </row>
    <row r="1365" spans="1:18" x14ac:dyDescent="0.25">
      <c r="A1365" s="6">
        <v>10764</v>
      </c>
      <c r="B1365" s="6" t="s">
        <v>42</v>
      </c>
      <c r="C1365" s="6" t="s">
        <v>43</v>
      </c>
      <c r="D1365" s="6">
        <v>18</v>
      </c>
      <c r="E1365" s="6">
        <v>16.02</v>
      </c>
      <c r="F1365" s="6">
        <v>130</v>
      </c>
      <c r="G1365" s="6" t="s">
        <v>66</v>
      </c>
      <c r="H1365" s="6" t="s">
        <v>67</v>
      </c>
      <c r="I1365" s="6" t="s">
        <v>68</v>
      </c>
      <c r="J1365" s="5">
        <v>42588</v>
      </c>
      <c r="K1365" s="12">
        <f>Ventas[[#This Row],[Unit Price]]*Ventas[[#This Row],[Quantity]]</f>
        <v>2340</v>
      </c>
      <c r="L1365" s="12">
        <f>Ventas[[#This Row],[Unit Cost]]*Ventas[[#This Row],[Quantity]]</f>
        <v>2082.6</v>
      </c>
      <c r="M1365" s="14">
        <f>Ventas[[#This Row],[Ingresos]]-Ventas[[#This Row],[Costes]]</f>
        <v>257.40000000000009</v>
      </c>
      <c r="N1365" s="14" t="str">
        <f>_xlfn.XLOOKUP(Ventas[[#This Row],[Ship Country]],[1]!Countries[Ship Country],[1]!Countries[Area],"No registrado")</f>
        <v>Nord Europe</v>
      </c>
      <c r="O1365" s="14" t="str">
        <f>_xlfn.XLOOKUP(Ventas[[#This Row],[Ship Country]],[1]!Countries[Ship Country],[1]!Countries[Continent],"No existe")</f>
        <v>Europe</v>
      </c>
      <c r="P1365" s="15" t="str">
        <f>_xlfn.XLOOKUP(Ventas[[#This Row],[Category]],[2]!ProdManager[Category],[2]!ProdManager[Prod_Manager])</f>
        <v>John Matter</v>
      </c>
      <c r="Q1365" s="15">
        <f>YEAR(Ventas[[#This Row],[Order Date]])</f>
        <v>2016</v>
      </c>
      <c r="R1365" s="15" t="str">
        <f>TEXT(Ventas[[#This Row],[Order Date]],"MMM")</f>
        <v>ago</v>
      </c>
    </row>
    <row r="1366" spans="1:18" x14ac:dyDescent="0.25">
      <c r="A1366" s="4">
        <v>10765</v>
      </c>
      <c r="B1366" s="4" t="s">
        <v>23</v>
      </c>
      <c r="C1366" s="4" t="s">
        <v>24</v>
      </c>
      <c r="D1366" s="4">
        <v>21.05</v>
      </c>
      <c r="E1366" s="4">
        <v>14.945499999999999</v>
      </c>
      <c r="F1366" s="4">
        <v>80</v>
      </c>
      <c r="G1366" s="4" t="s">
        <v>110</v>
      </c>
      <c r="H1366" s="4" t="s">
        <v>111</v>
      </c>
      <c r="I1366" s="4" t="s">
        <v>21</v>
      </c>
      <c r="J1366" s="5">
        <v>42648</v>
      </c>
      <c r="K1366" s="12">
        <f>Ventas[[#This Row],[Unit Price]]*Ventas[[#This Row],[Quantity]]</f>
        <v>1684</v>
      </c>
      <c r="L1366" s="12">
        <f>Ventas[[#This Row],[Unit Cost]]*Ventas[[#This Row],[Quantity]]</f>
        <v>1195.6399999999999</v>
      </c>
      <c r="M1366" s="14">
        <f>Ventas[[#This Row],[Ingresos]]-Ventas[[#This Row],[Costes]]</f>
        <v>488.36000000000013</v>
      </c>
      <c r="N1366" s="14" t="str">
        <f>_xlfn.XLOOKUP(Ventas[[#This Row],[Ship Country]],[1]!Countries[Ship Country],[1]!Countries[Area],"No registrado")</f>
        <v>Nord Europe</v>
      </c>
      <c r="O1366" s="14" t="str">
        <f>_xlfn.XLOOKUP(Ventas[[#This Row],[Ship Country]],[1]!Countries[Ship Country],[1]!Countries[Continent],"No existe")</f>
        <v>Europe</v>
      </c>
      <c r="P1366" s="15" t="str">
        <f>_xlfn.XLOOKUP(Ventas[[#This Row],[Category]],[2]!ProdManager[Category],[2]!ProdManager[Prod_Manager])</f>
        <v>Lydia Sinn</v>
      </c>
      <c r="Q1366" s="15">
        <f>YEAR(Ventas[[#This Row],[Order Date]])</f>
        <v>2016</v>
      </c>
      <c r="R1366" s="15" t="str">
        <f>TEXT(Ventas[[#This Row],[Order Date]],"MMM")</f>
        <v>oct</v>
      </c>
    </row>
    <row r="1367" spans="1:18" x14ac:dyDescent="0.25">
      <c r="A1367" s="6">
        <v>10766</v>
      </c>
      <c r="B1367" s="6" t="s">
        <v>55</v>
      </c>
      <c r="C1367" s="6" t="s">
        <v>43</v>
      </c>
      <c r="D1367" s="6">
        <v>19</v>
      </c>
      <c r="E1367" s="6">
        <v>16.72</v>
      </c>
      <c r="F1367" s="6">
        <v>40</v>
      </c>
      <c r="G1367" s="6" t="s">
        <v>76</v>
      </c>
      <c r="H1367" s="6" t="s">
        <v>77</v>
      </c>
      <c r="I1367" s="6" t="s">
        <v>21</v>
      </c>
      <c r="J1367" s="5">
        <v>42494</v>
      </c>
      <c r="K1367" s="12">
        <f>Ventas[[#This Row],[Unit Price]]*Ventas[[#This Row],[Quantity]]</f>
        <v>760</v>
      </c>
      <c r="L1367" s="12">
        <f>Ventas[[#This Row],[Unit Cost]]*Ventas[[#This Row],[Quantity]]</f>
        <v>668.8</v>
      </c>
      <c r="M1367" s="14">
        <f>Ventas[[#This Row],[Ingresos]]-Ventas[[#This Row],[Costes]]</f>
        <v>91.200000000000045</v>
      </c>
      <c r="N1367" s="14" t="str">
        <f>_xlfn.XLOOKUP(Ventas[[#This Row],[Ship Country]],[1]!Countries[Ship Country],[1]!Countries[Area],"No registrado")</f>
        <v>Nord Europe</v>
      </c>
      <c r="O1367" s="14" t="str">
        <f>_xlfn.XLOOKUP(Ventas[[#This Row],[Ship Country]],[1]!Countries[Ship Country],[1]!Countries[Continent],"No existe")</f>
        <v>Europe</v>
      </c>
      <c r="P1367" s="15" t="str">
        <f>_xlfn.XLOOKUP(Ventas[[#This Row],[Category]],[2]!ProdManager[Category],[2]!ProdManager[Prod_Manager])</f>
        <v>John Matter</v>
      </c>
      <c r="Q1367" s="15">
        <f>YEAR(Ventas[[#This Row],[Order Date]])</f>
        <v>2016</v>
      </c>
      <c r="R1367" s="15" t="str">
        <f>TEXT(Ventas[[#This Row],[Order Date]],"MMM")</f>
        <v>may</v>
      </c>
    </row>
    <row r="1368" spans="1:18" x14ac:dyDescent="0.25">
      <c r="A1368" s="4">
        <v>10766</v>
      </c>
      <c r="B1368" s="4" t="s">
        <v>85</v>
      </c>
      <c r="C1368" s="4" t="s">
        <v>18</v>
      </c>
      <c r="D1368" s="4">
        <v>30</v>
      </c>
      <c r="E1368" s="4">
        <v>24.3</v>
      </c>
      <c r="F1368" s="4">
        <v>35</v>
      </c>
      <c r="G1368" s="4" t="s">
        <v>76</v>
      </c>
      <c r="H1368" s="4" t="s">
        <v>77</v>
      </c>
      <c r="I1368" s="4" t="s">
        <v>21</v>
      </c>
      <c r="J1368" s="5">
        <v>42595</v>
      </c>
      <c r="K1368" s="12">
        <f>Ventas[[#This Row],[Unit Price]]*Ventas[[#This Row],[Quantity]]</f>
        <v>1050</v>
      </c>
      <c r="L1368" s="12">
        <f>Ventas[[#This Row],[Unit Cost]]*Ventas[[#This Row],[Quantity]]</f>
        <v>850.5</v>
      </c>
      <c r="M1368" s="14">
        <f>Ventas[[#This Row],[Ingresos]]-Ventas[[#This Row],[Costes]]</f>
        <v>199.5</v>
      </c>
      <c r="N1368" s="14" t="str">
        <f>_xlfn.XLOOKUP(Ventas[[#This Row],[Ship Country]],[1]!Countries[Ship Country],[1]!Countries[Area],"No registrado")</f>
        <v>Nord Europe</v>
      </c>
      <c r="O1368" s="14" t="str">
        <f>_xlfn.XLOOKUP(Ventas[[#This Row],[Ship Country]],[1]!Countries[Ship Country],[1]!Countries[Continent],"No existe")</f>
        <v>Europe</v>
      </c>
      <c r="P1368" s="15" t="str">
        <f>_xlfn.XLOOKUP(Ventas[[#This Row],[Category]],[2]!ProdManager[Category],[2]!ProdManager[Prod_Manager])</f>
        <v>Marc Caine</v>
      </c>
      <c r="Q1368" s="15">
        <f>YEAR(Ventas[[#This Row],[Order Date]])</f>
        <v>2016</v>
      </c>
      <c r="R1368" s="15" t="str">
        <f>TEXT(Ventas[[#This Row],[Order Date]],"MMM")</f>
        <v>ago</v>
      </c>
    </row>
    <row r="1369" spans="1:18" x14ac:dyDescent="0.25">
      <c r="A1369" s="6">
        <v>10766</v>
      </c>
      <c r="B1369" s="6" t="s">
        <v>142</v>
      </c>
      <c r="C1369" s="6" t="s">
        <v>35</v>
      </c>
      <c r="D1369" s="6">
        <v>12.5</v>
      </c>
      <c r="E1369" s="6">
        <v>8.75</v>
      </c>
      <c r="F1369" s="6">
        <v>40</v>
      </c>
      <c r="G1369" s="6" t="s">
        <v>76</v>
      </c>
      <c r="H1369" s="6" t="s">
        <v>77</v>
      </c>
      <c r="I1369" s="6" t="s">
        <v>21</v>
      </c>
      <c r="J1369" s="5">
        <v>42622</v>
      </c>
      <c r="K1369" s="12">
        <f>Ventas[[#This Row],[Unit Price]]*Ventas[[#This Row],[Quantity]]</f>
        <v>500</v>
      </c>
      <c r="L1369" s="12">
        <f>Ventas[[#This Row],[Unit Cost]]*Ventas[[#This Row],[Quantity]]</f>
        <v>350</v>
      </c>
      <c r="M1369" s="14">
        <f>Ventas[[#This Row],[Ingresos]]-Ventas[[#This Row],[Costes]]</f>
        <v>150</v>
      </c>
      <c r="N1369" s="14" t="str">
        <f>_xlfn.XLOOKUP(Ventas[[#This Row],[Ship Country]],[1]!Countries[Ship Country],[1]!Countries[Area],"No registrado")</f>
        <v>Nord Europe</v>
      </c>
      <c r="O1369" s="14" t="str">
        <f>_xlfn.XLOOKUP(Ventas[[#This Row],[Ship Country]],[1]!Countries[Ship Country],[1]!Countries[Continent],"No existe")</f>
        <v>Europe</v>
      </c>
      <c r="P1369" s="15" t="str">
        <f>_xlfn.XLOOKUP(Ventas[[#This Row],[Category]],[2]!ProdManager[Category],[2]!ProdManager[Prod_Manager])</f>
        <v>Lydia Sinn</v>
      </c>
      <c r="Q1369" s="15">
        <f>YEAR(Ventas[[#This Row],[Order Date]])</f>
        <v>2016</v>
      </c>
      <c r="R1369" s="15" t="str">
        <f>TEXT(Ventas[[#This Row],[Order Date]],"MMM")</f>
        <v>sep</v>
      </c>
    </row>
    <row r="1370" spans="1:18" x14ac:dyDescent="0.25">
      <c r="A1370" s="4">
        <v>10767</v>
      </c>
      <c r="B1370" s="4" t="s">
        <v>9</v>
      </c>
      <c r="C1370" s="4" t="s">
        <v>10</v>
      </c>
      <c r="D1370" s="4">
        <v>14</v>
      </c>
      <c r="E1370" s="4">
        <v>11.34</v>
      </c>
      <c r="F1370" s="4">
        <v>2</v>
      </c>
      <c r="G1370" s="4" t="s">
        <v>36</v>
      </c>
      <c r="H1370" s="4" t="s">
        <v>37</v>
      </c>
      <c r="I1370" s="4" t="s">
        <v>38</v>
      </c>
      <c r="J1370" s="5">
        <v>42577</v>
      </c>
      <c r="K1370" s="12">
        <f>Ventas[[#This Row],[Unit Price]]*Ventas[[#This Row],[Quantity]]</f>
        <v>28</v>
      </c>
      <c r="L1370" s="12">
        <f>Ventas[[#This Row],[Unit Cost]]*Ventas[[#This Row],[Quantity]]</f>
        <v>22.68</v>
      </c>
      <c r="M1370" s="14">
        <f>Ventas[[#This Row],[Ingresos]]-Ventas[[#This Row],[Costes]]</f>
        <v>5.32</v>
      </c>
      <c r="N1370" s="14" t="str">
        <f>_xlfn.XLOOKUP(Ventas[[#This Row],[Ship Country]],[1]!Countries[Ship Country],[1]!Countries[Area],"No registrado")</f>
        <v>Nord Europe</v>
      </c>
      <c r="O1370" s="14" t="str">
        <f>_xlfn.XLOOKUP(Ventas[[#This Row],[Ship Country]],[1]!Countries[Ship Country],[1]!Countries[Continent],"No existe")</f>
        <v>Europe</v>
      </c>
      <c r="P1370" s="15" t="str">
        <f>_xlfn.XLOOKUP(Ventas[[#This Row],[Category]],[2]!ProdManager[Category],[2]!ProdManager[Prod_Manager])</f>
        <v>Marc Caine</v>
      </c>
      <c r="Q1370" s="15">
        <f>YEAR(Ventas[[#This Row],[Order Date]])</f>
        <v>2016</v>
      </c>
      <c r="R1370" s="15" t="str">
        <f>TEXT(Ventas[[#This Row],[Order Date]],"MMM")</f>
        <v>jul</v>
      </c>
    </row>
    <row r="1371" spans="1:18" x14ac:dyDescent="0.25">
      <c r="A1371" s="6">
        <v>10768</v>
      </c>
      <c r="B1371" s="6" t="s">
        <v>44</v>
      </c>
      <c r="C1371" s="6" t="s">
        <v>15</v>
      </c>
      <c r="D1371" s="6">
        <v>12.5</v>
      </c>
      <c r="E1371" s="6">
        <v>9.875</v>
      </c>
      <c r="F1371" s="6">
        <v>50</v>
      </c>
      <c r="G1371" s="6" t="s">
        <v>208</v>
      </c>
      <c r="H1371" s="6" t="s">
        <v>209</v>
      </c>
      <c r="I1371" s="6" t="s">
        <v>149</v>
      </c>
      <c r="J1371" s="5">
        <v>42588</v>
      </c>
      <c r="K1371" s="12">
        <f>Ventas[[#This Row],[Unit Price]]*Ventas[[#This Row],[Quantity]]</f>
        <v>625</v>
      </c>
      <c r="L1371" s="12">
        <f>Ventas[[#This Row],[Unit Cost]]*Ventas[[#This Row],[Quantity]]</f>
        <v>493.75</v>
      </c>
      <c r="M1371" s="14">
        <f>Ventas[[#This Row],[Ingresos]]-Ventas[[#This Row],[Costes]]</f>
        <v>131.25</v>
      </c>
      <c r="N1371" s="14" t="str">
        <f>_xlfn.XLOOKUP(Ventas[[#This Row],[Ship Country]],[1]!Countries[Ship Country],[1]!Countries[Area],"No registrado")</f>
        <v>Nord Europe</v>
      </c>
      <c r="O1371" s="14" t="str">
        <f>_xlfn.XLOOKUP(Ventas[[#This Row],[Ship Country]],[1]!Countries[Ship Country],[1]!Countries[Continent],"No existe")</f>
        <v>Europe</v>
      </c>
      <c r="P1371" s="15" t="str">
        <f>_xlfn.XLOOKUP(Ventas[[#This Row],[Category]],[2]!ProdManager[Category],[2]!ProdManager[Prod_Manager])</f>
        <v>Peter Stone</v>
      </c>
      <c r="Q1371" s="15">
        <f>YEAR(Ventas[[#This Row],[Order Date]])</f>
        <v>2016</v>
      </c>
      <c r="R1371" s="15" t="str">
        <f>TEXT(Ventas[[#This Row],[Order Date]],"MMM")</f>
        <v>ago</v>
      </c>
    </row>
    <row r="1372" spans="1:18" x14ac:dyDescent="0.25">
      <c r="A1372" s="4">
        <v>10768</v>
      </c>
      <c r="B1372" s="4" t="s">
        <v>40</v>
      </c>
      <c r="C1372" s="4" t="s">
        <v>15</v>
      </c>
      <c r="D1372" s="4">
        <v>34</v>
      </c>
      <c r="E1372" s="4">
        <v>25.84</v>
      </c>
      <c r="F1372" s="4">
        <v>15</v>
      </c>
      <c r="G1372" s="4" t="s">
        <v>208</v>
      </c>
      <c r="H1372" s="4" t="s">
        <v>209</v>
      </c>
      <c r="I1372" s="4" t="s">
        <v>149</v>
      </c>
      <c r="J1372" s="5">
        <v>42639</v>
      </c>
      <c r="K1372" s="12">
        <f>Ventas[[#This Row],[Unit Price]]*Ventas[[#This Row],[Quantity]]</f>
        <v>510</v>
      </c>
      <c r="L1372" s="12">
        <f>Ventas[[#This Row],[Unit Cost]]*Ventas[[#This Row],[Quantity]]</f>
        <v>387.6</v>
      </c>
      <c r="M1372" s="14">
        <f>Ventas[[#This Row],[Ingresos]]-Ventas[[#This Row],[Costes]]</f>
        <v>122.39999999999998</v>
      </c>
      <c r="N1372" s="14" t="str">
        <f>_xlfn.XLOOKUP(Ventas[[#This Row],[Ship Country]],[1]!Countries[Ship Country],[1]!Countries[Area],"No registrado")</f>
        <v>Nord Europe</v>
      </c>
      <c r="O1372" s="14" t="str">
        <f>_xlfn.XLOOKUP(Ventas[[#This Row],[Ship Country]],[1]!Countries[Ship Country],[1]!Countries[Continent],"No existe")</f>
        <v>Europe</v>
      </c>
      <c r="P1372" s="15" t="str">
        <f>_xlfn.XLOOKUP(Ventas[[#This Row],[Category]],[2]!ProdManager[Category],[2]!ProdManager[Prod_Manager])</f>
        <v>Peter Stone</v>
      </c>
      <c r="Q1372" s="15">
        <f>YEAR(Ventas[[#This Row],[Order Date]])</f>
        <v>2016</v>
      </c>
      <c r="R1372" s="15" t="str">
        <f>TEXT(Ventas[[#This Row],[Order Date]],"MMM")</f>
        <v>sep</v>
      </c>
    </row>
    <row r="1373" spans="1:18" x14ac:dyDescent="0.25">
      <c r="A1373" s="6">
        <v>10768</v>
      </c>
      <c r="B1373" s="6" t="s">
        <v>32</v>
      </c>
      <c r="C1373" s="6" t="s">
        <v>10</v>
      </c>
      <c r="D1373" s="6">
        <v>21</v>
      </c>
      <c r="E1373" s="6">
        <v>17.43</v>
      </c>
      <c r="F1373" s="6">
        <v>4</v>
      </c>
      <c r="G1373" s="6" t="s">
        <v>208</v>
      </c>
      <c r="H1373" s="6" t="s">
        <v>209</v>
      </c>
      <c r="I1373" s="6" t="s">
        <v>149</v>
      </c>
      <c r="J1373" s="5">
        <v>42569</v>
      </c>
      <c r="K1373" s="12">
        <f>Ventas[[#This Row],[Unit Price]]*Ventas[[#This Row],[Quantity]]</f>
        <v>84</v>
      </c>
      <c r="L1373" s="12">
        <f>Ventas[[#This Row],[Unit Cost]]*Ventas[[#This Row],[Quantity]]</f>
        <v>69.72</v>
      </c>
      <c r="M1373" s="14">
        <f>Ventas[[#This Row],[Ingresos]]-Ventas[[#This Row],[Costes]]</f>
        <v>14.280000000000001</v>
      </c>
      <c r="N1373" s="14" t="str">
        <f>_xlfn.XLOOKUP(Ventas[[#This Row],[Ship Country]],[1]!Countries[Ship Country],[1]!Countries[Area],"No registrado")</f>
        <v>Nord Europe</v>
      </c>
      <c r="O1373" s="14" t="str">
        <f>_xlfn.XLOOKUP(Ventas[[#This Row],[Ship Country]],[1]!Countries[Ship Country],[1]!Countries[Continent],"No existe")</f>
        <v>Europe</v>
      </c>
      <c r="P1373" s="15" t="str">
        <f>_xlfn.XLOOKUP(Ventas[[#This Row],[Category]],[2]!ProdManager[Category],[2]!ProdManager[Prod_Manager])</f>
        <v>Marc Caine</v>
      </c>
      <c r="Q1373" s="15">
        <f>YEAR(Ventas[[#This Row],[Order Date]])</f>
        <v>2016</v>
      </c>
      <c r="R1373" s="15" t="str">
        <f>TEXT(Ventas[[#This Row],[Order Date]],"MMM")</f>
        <v>jul</v>
      </c>
    </row>
    <row r="1374" spans="1:18" x14ac:dyDescent="0.25">
      <c r="A1374" s="4">
        <v>10768</v>
      </c>
      <c r="B1374" s="4" t="s">
        <v>113</v>
      </c>
      <c r="C1374" s="4" t="s">
        <v>15</v>
      </c>
      <c r="D1374" s="4">
        <v>21.5</v>
      </c>
      <c r="E1374" s="4">
        <v>17.844999999999999</v>
      </c>
      <c r="F1374" s="4">
        <v>12</v>
      </c>
      <c r="G1374" s="4" t="s">
        <v>208</v>
      </c>
      <c r="H1374" s="4" t="s">
        <v>209</v>
      </c>
      <c r="I1374" s="4" t="s">
        <v>149</v>
      </c>
      <c r="J1374" s="5">
        <v>42468</v>
      </c>
      <c r="K1374" s="12">
        <f>Ventas[[#This Row],[Unit Price]]*Ventas[[#This Row],[Quantity]]</f>
        <v>258</v>
      </c>
      <c r="L1374" s="12">
        <f>Ventas[[#This Row],[Unit Cost]]*Ventas[[#This Row],[Quantity]]</f>
        <v>214.14</v>
      </c>
      <c r="M1374" s="14">
        <f>Ventas[[#This Row],[Ingresos]]-Ventas[[#This Row],[Costes]]</f>
        <v>43.860000000000014</v>
      </c>
      <c r="N1374" s="14" t="str">
        <f>_xlfn.XLOOKUP(Ventas[[#This Row],[Ship Country]],[1]!Countries[Ship Country],[1]!Countries[Area],"No registrado")</f>
        <v>Nord Europe</v>
      </c>
      <c r="O1374" s="14" t="str">
        <f>_xlfn.XLOOKUP(Ventas[[#This Row],[Ship Country]],[1]!Countries[Ship Country],[1]!Countries[Continent],"No existe")</f>
        <v>Europe</v>
      </c>
      <c r="P1374" s="15" t="str">
        <f>_xlfn.XLOOKUP(Ventas[[#This Row],[Category]],[2]!ProdManager[Category],[2]!ProdManager[Prod_Manager])</f>
        <v>Peter Stone</v>
      </c>
      <c r="Q1374" s="15">
        <f>YEAR(Ventas[[#This Row],[Order Date]])</f>
        <v>2016</v>
      </c>
      <c r="R1374" s="15" t="str">
        <f>TEXT(Ventas[[#This Row],[Order Date]],"MMM")</f>
        <v>abr</v>
      </c>
    </row>
    <row r="1375" spans="1:18" x14ac:dyDescent="0.25">
      <c r="A1375" s="6">
        <v>10769</v>
      </c>
      <c r="B1375" s="6" t="s">
        <v>28</v>
      </c>
      <c r="C1375" s="6" t="s">
        <v>29</v>
      </c>
      <c r="D1375" s="6">
        <v>9.65</v>
      </c>
      <c r="E1375" s="6">
        <v>7.0445000000000002</v>
      </c>
      <c r="F1375" s="6">
        <v>30</v>
      </c>
      <c r="G1375" s="6" t="s">
        <v>217</v>
      </c>
      <c r="H1375" s="6" t="s">
        <v>218</v>
      </c>
      <c r="I1375" s="6" t="s">
        <v>200</v>
      </c>
      <c r="J1375" s="5">
        <v>42399</v>
      </c>
      <c r="K1375" s="12">
        <f>Ventas[[#This Row],[Unit Price]]*Ventas[[#This Row],[Quantity]]</f>
        <v>289.5</v>
      </c>
      <c r="L1375" s="12">
        <f>Ventas[[#This Row],[Unit Cost]]*Ventas[[#This Row],[Quantity]]</f>
        <v>211.33500000000001</v>
      </c>
      <c r="M1375" s="14">
        <f>Ventas[[#This Row],[Ingresos]]-Ventas[[#This Row],[Costes]]</f>
        <v>78.164999999999992</v>
      </c>
      <c r="N1375" s="14" t="str">
        <f>_xlfn.XLOOKUP(Ventas[[#This Row],[Ship Country]],[1]!Countries[Ship Country],[1]!Countries[Area],"No registrado")</f>
        <v>Nord Europe</v>
      </c>
      <c r="O1375" s="14" t="str">
        <f>_xlfn.XLOOKUP(Ventas[[#This Row],[Ship Country]],[1]!Countries[Ship Country],[1]!Countries[Continent],"No existe")</f>
        <v>Europe</v>
      </c>
      <c r="P1375" s="15" t="str">
        <f>_xlfn.XLOOKUP(Ventas[[#This Row],[Category]],[2]!ProdManager[Category],[2]!ProdManager[Prod_Manager])</f>
        <v>Peter Stone</v>
      </c>
      <c r="Q1375" s="15">
        <f>YEAR(Ventas[[#This Row],[Order Date]])</f>
        <v>2016</v>
      </c>
      <c r="R1375" s="15" t="str">
        <f>TEXT(Ventas[[#This Row],[Order Date]],"MMM")</f>
        <v>ene</v>
      </c>
    </row>
    <row r="1376" spans="1:18" x14ac:dyDescent="0.25">
      <c r="A1376" s="4">
        <v>10769</v>
      </c>
      <c r="B1376" s="4" t="s">
        <v>177</v>
      </c>
      <c r="C1376" s="4" t="s">
        <v>10</v>
      </c>
      <c r="D1376" s="4">
        <v>7</v>
      </c>
      <c r="E1376" s="4">
        <v>5.95</v>
      </c>
      <c r="F1376" s="4">
        <v>15</v>
      </c>
      <c r="G1376" s="4" t="s">
        <v>217</v>
      </c>
      <c r="H1376" s="4" t="s">
        <v>218</v>
      </c>
      <c r="I1376" s="4" t="s">
        <v>200</v>
      </c>
      <c r="J1376" s="5">
        <v>42466</v>
      </c>
      <c r="K1376" s="12">
        <f>Ventas[[#This Row],[Unit Price]]*Ventas[[#This Row],[Quantity]]</f>
        <v>105</v>
      </c>
      <c r="L1376" s="12">
        <f>Ventas[[#This Row],[Unit Cost]]*Ventas[[#This Row],[Quantity]]</f>
        <v>89.25</v>
      </c>
      <c r="M1376" s="14">
        <f>Ventas[[#This Row],[Ingresos]]-Ventas[[#This Row],[Costes]]</f>
        <v>15.75</v>
      </c>
      <c r="N1376" s="14" t="str">
        <f>_xlfn.XLOOKUP(Ventas[[#This Row],[Ship Country]],[1]!Countries[Ship Country],[1]!Countries[Area],"No registrado")</f>
        <v>Nord Europe</v>
      </c>
      <c r="O1376" s="14" t="str">
        <f>_xlfn.XLOOKUP(Ventas[[#This Row],[Ship Country]],[1]!Countries[Ship Country],[1]!Countries[Continent],"No existe")</f>
        <v>Europe</v>
      </c>
      <c r="P1376" s="15" t="str">
        <f>_xlfn.XLOOKUP(Ventas[[#This Row],[Category]],[2]!ProdManager[Category],[2]!ProdManager[Prod_Manager])</f>
        <v>Marc Caine</v>
      </c>
      <c r="Q1376" s="15">
        <f>YEAR(Ventas[[#This Row],[Order Date]])</f>
        <v>2016</v>
      </c>
      <c r="R1376" s="15" t="str">
        <f>TEXT(Ventas[[#This Row],[Order Date]],"MMM")</f>
        <v>abr</v>
      </c>
    </row>
    <row r="1377" spans="1:18" x14ac:dyDescent="0.25">
      <c r="A1377" s="6">
        <v>10769</v>
      </c>
      <c r="B1377" s="6" t="s">
        <v>239</v>
      </c>
      <c r="C1377" s="6" t="s">
        <v>24</v>
      </c>
      <c r="D1377" s="6">
        <v>28.5</v>
      </c>
      <c r="E1377" s="6">
        <v>20.234999999999999</v>
      </c>
      <c r="F1377" s="6">
        <v>20</v>
      </c>
      <c r="G1377" s="6" t="s">
        <v>217</v>
      </c>
      <c r="H1377" s="6" t="s">
        <v>218</v>
      </c>
      <c r="I1377" s="6" t="s">
        <v>200</v>
      </c>
      <c r="J1377" s="5">
        <v>42610</v>
      </c>
      <c r="K1377" s="12">
        <f>Ventas[[#This Row],[Unit Price]]*Ventas[[#This Row],[Quantity]]</f>
        <v>570</v>
      </c>
      <c r="L1377" s="12">
        <f>Ventas[[#This Row],[Unit Cost]]*Ventas[[#This Row],[Quantity]]</f>
        <v>404.7</v>
      </c>
      <c r="M1377" s="14">
        <f>Ventas[[#This Row],[Ingresos]]-Ventas[[#This Row],[Costes]]</f>
        <v>165.3</v>
      </c>
      <c r="N1377" s="14" t="str">
        <f>_xlfn.XLOOKUP(Ventas[[#This Row],[Ship Country]],[1]!Countries[Ship Country],[1]!Countries[Area],"No registrado")</f>
        <v>Nord Europe</v>
      </c>
      <c r="O1377" s="14" t="str">
        <f>_xlfn.XLOOKUP(Ventas[[#This Row],[Ship Country]],[1]!Countries[Ship Country],[1]!Countries[Continent],"No existe")</f>
        <v>Europe</v>
      </c>
      <c r="P1377" s="15" t="str">
        <f>_xlfn.XLOOKUP(Ventas[[#This Row],[Category]],[2]!ProdManager[Category],[2]!ProdManager[Prod_Manager])</f>
        <v>Lydia Sinn</v>
      </c>
      <c r="Q1377" s="15">
        <f>YEAR(Ventas[[#This Row],[Order Date]])</f>
        <v>2016</v>
      </c>
      <c r="R1377" s="15" t="str">
        <f>TEXT(Ventas[[#This Row],[Order Date]],"MMM")</f>
        <v>ago</v>
      </c>
    </row>
    <row r="1378" spans="1:18" x14ac:dyDescent="0.25">
      <c r="A1378" s="4">
        <v>10769</v>
      </c>
      <c r="B1378" s="4" t="s">
        <v>78</v>
      </c>
      <c r="C1378" s="4" t="s">
        <v>35</v>
      </c>
      <c r="D1378" s="4">
        <v>49.3</v>
      </c>
      <c r="E1378" s="4">
        <v>34.51</v>
      </c>
      <c r="F1378" s="4">
        <v>15</v>
      </c>
      <c r="G1378" s="4" t="s">
        <v>217</v>
      </c>
      <c r="H1378" s="4" t="s">
        <v>218</v>
      </c>
      <c r="I1378" s="4" t="s">
        <v>200</v>
      </c>
      <c r="J1378" s="5">
        <v>42434</v>
      </c>
      <c r="K1378" s="12">
        <f>Ventas[[#This Row],[Unit Price]]*Ventas[[#This Row],[Quantity]]</f>
        <v>739.5</v>
      </c>
      <c r="L1378" s="12">
        <f>Ventas[[#This Row],[Unit Cost]]*Ventas[[#This Row],[Quantity]]</f>
        <v>517.65</v>
      </c>
      <c r="M1378" s="14">
        <f>Ventas[[#This Row],[Ingresos]]-Ventas[[#This Row],[Costes]]</f>
        <v>221.85000000000002</v>
      </c>
      <c r="N1378" s="14" t="str">
        <f>_xlfn.XLOOKUP(Ventas[[#This Row],[Ship Country]],[1]!Countries[Ship Country],[1]!Countries[Area],"No registrado")</f>
        <v>Nord Europe</v>
      </c>
      <c r="O1378" s="14" t="str">
        <f>_xlfn.XLOOKUP(Ventas[[#This Row],[Ship Country]],[1]!Countries[Ship Country],[1]!Countries[Continent],"No existe")</f>
        <v>Europe</v>
      </c>
      <c r="P1378" s="15" t="str">
        <f>_xlfn.XLOOKUP(Ventas[[#This Row],[Category]],[2]!ProdManager[Category],[2]!ProdManager[Prod_Manager])</f>
        <v>Lydia Sinn</v>
      </c>
      <c r="Q1378" s="15">
        <f>YEAR(Ventas[[#This Row],[Order Date]])</f>
        <v>2016</v>
      </c>
      <c r="R1378" s="15" t="str">
        <f>TEXT(Ventas[[#This Row],[Order Date]],"MMM")</f>
        <v>mar</v>
      </c>
    </row>
    <row r="1379" spans="1:18" x14ac:dyDescent="0.25">
      <c r="A1379" s="6">
        <v>10770</v>
      </c>
      <c r="B1379" s="6" t="s">
        <v>16</v>
      </c>
      <c r="C1379" s="6" t="s">
        <v>15</v>
      </c>
      <c r="D1379" s="6">
        <v>21</v>
      </c>
      <c r="E1379" s="6">
        <v>16.59</v>
      </c>
      <c r="F1379" s="6">
        <v>15</v>
      </c>
      <c r="G1379" s="6" t="s">
        <v>25</v>
      </c>
      <c r="H1379" s="6" t="s">
        <v>26</v>
      </c>
      <c r="I1379" s="6" t="s">
        <v>27</v>
      </c>
      <c r="J1379" s="5">
        <v>42662</v>
      </c>
      <c r="K1379" s="12">
        <f>Ventas[[#This Row],[Unit Price]]*Ventas[[#This Row],[Quantity]]</f>
        <v>315</v>
      </c>
      <c r="L1379" s="12">
        <f>Ventas[[#This Row],[Unit Cost]]*Ventas[[#This Row],[Quantity]]</f>
        <v>248.85</v>
      </c>
      <c r="M1379" s="14">
        <f>Ventas[[#This Row],[Ingresos]]-Ventas[[#This Row],[Costes]]</f>
        <v>66.150000000000006</v>
      </c>
      <c r="N1379" s="14" t="str">
        <f>_xlfn.XLOOKUP(Ventas[[#This Row],[Ship Country]],[1]!Countries[Ship Country],[1]!Countries[Area],"No registrado")</f>
        <v>Sud America</v>
      </c>
      <c r="O1379" s="14" t="str">
        <f>_xlfn.XLOOKUP(Ventas[[#This Row],[Ship Country]],[1]!Countries[Ship Country],[1]!Countries[Continent],"No existe")</f>
        <v>America</v>
      </c>
      <c r="P1379" s="15" t="str">
        <f>_xlfn.XLOOKUP(Ventas[[#This Row],[Category]],[2]!ProdManager[Category],[2]!ProdManager[Prod_Manager])</f>
        <v>Peter Stone</v>
      </c>
      <c r="Q1379" s="15">
        <f>YEAR(Ventas[[#This Row],[Order Date]])</f>
        <v>2016</v>
      </c>
      <c r="R1379" s="15" t="str">
        <f>TEXT(Ventas[[#This Row],[Order Date]],"MMM")</f>
        <v>oct</v>
      </c>
    </row>
    <row r="1380" spans="1:18" x14ac:dyDescent="0.25">
      <c r="A1380" s="4">
        <v>10771</v>
      </c>
      <c r="B1380" s="4" t="s">
        <v>113</v>
      </c>
      <c r="C1380" s="4" t="s">
        <v>15</v>
      </c>
      <c r="D1380" s="4">
        <v>21.5</v>
      </c>
      <c r="E1380" s="4">
        <v>17.2</v>
      </c>
      <c r="F1380" s="4">
        <v>16</v>
      </c>
      <c r="G1380" s="4" t="s">
        <v>66</v>
      </c>
      <c r="H1380" s="4" t="s">
        <v>67</v>
      </c>
      <c r="I1380" s="4" t="s">
        <v>68</v>
      </c>
      <c r="J1380" s="5">
        <v>42391</v>
      </c>
      <c r="K1380" s="12">
        <f>Ventas[[#This Row],[Unit Price]]*Ventas[[#This Row],[Quantity]]</f>
        <v>344</v>
      </c>
      <c r="L1380" s="12">
        <f>Ventas[[#This Row],[Unit Cost]]*Ventas[[#This Row],[Quantity]]</f>
        <v>275.2</v>
      </c>
      <c r="M1380" s="14">
        <f>Ventas[[#This Row],[Ingresos]]-Ventas[[#This Row],[Costes]]</f>
        <v>68.800000000000011</v>
      </c>
      <c r="N1380" s="14" t="str">
        <f>_xlfn.XLOOKUP(Ventas[[#This Row],[Ship Country]],[1]!Countries[Ship Country],[1]!Countries[Area],"No registrado")</f>
        <v>Nord Europe</v>
      </c>
      <c r="O1380" s="14" t="str">
        <f>_xlfn.XLOOKUP(Ventas[[#This Row],[Ship Country]],[1]!Countries[Ship Country],[1]!Countries[Continent],"No existe")</f>
        <v>Europe</v>
      </c>
      <c r="P1380" s="15" t="str">
        <f>_xlfn.XLOOKUP(Ventas[[#This Row],[Category]],[2]!ProdManager[Category],[2]!ProdManager[Prod_Manager])</f>
        <v>Peter Stone</v>
      </c>
      <c r="Q1380" s="15">
        <f>YEAR(Ventas[[#This Row],[Order Date]])</f>
        <v>2016</v>
      </c>
      <c r="R1380" s="15" t="str">
        <f>TEXT(Ventas[[#This Row],[Order Date]],"MMM")</f>
        <v>ene</v>
      </c>
    </row>
    <row r="1381" spans="1:18" x14ac:dyDescent="0.25">
      <c r="A1381" s="6">
        <v>10772</v>
      </c>
      <c r="B1381" s="6" t="s">
        <v>102</v>
      </c>
      <c r="C1381" s="6" t="s">
        <v>46</v>
      </c>
      <c r="D1381" s="6">
        <v>123.79</v>
      </c>
      <c r="E1381" s="6">
        <v>94.080400000000012</v>
      </c>
      <c r="F1381" s="6">
        <v>18</v>
      </c>
      <c r="G1381" s="6" t="s">
        <v>127</v>
      </c>
      <c r="H1381" s="6" t="s">
        <v>128</v>
      </c>
      <c r="I1381" s="6" t="s">
        <v>21</v>
      </c>
      <c r="J1381" s="5">
        <v>42482</v>
      </c>
      <c r="K1381" s="12">
        <f>Ventas[[#This Row],[Unit Price]]*Ventas[[#This Row],[Quantity]]</f>
        <v>2228.2200000000003</v>
      </c>
      <c r="L1381" s="12">
        <f>Ventas[[#This Row],[Unit Cost]]*Ventas[[#This Row],[Quantity]]</f>
        <v>1693.4472000000003</v>
      </c>
      <c r="M1381" s="14">
        <f>Ventas[[#This Row],[Ingresos]]-Ventas[[#This Row],[Costes]]</f>
        <v>534.77279999999996</v>
      </c>
      <c r="N1381" s="14" t="str">
        <f>_xlfn.XLOOKUP(Ventas[[#This Row],[Ship Country]],[1]!Countries[Ship Country],[1]!Countries[Area],"No registrado")</f>
        <v>Nord Europe</v>
      </c>
      <c r="O1381" s="14" t="str">
        <f>_xlfn.XLOOKUP(Ventas[[#This Row],[Ship Country]],[1]!Countries[Ship Country],[1]!Countries[Continent],"No existe")</f>
        <v>Europe</v>
      </c>
      <c r="P1381" s="15" t="str">
        <f>_xlfn.XLOOKUP(Ventas[[#This Row],[Category]],[2]!ProdManager[Category],[2]!ProdManager[Prod_Manager])</f>
        <v>John Matter</v>
      </c>
      <c r="Q1381" s="15">
        <f>YEAR(Ventas[[#This Row],[Order Date]])</f>
        <v>2016</v>
      </c>
      <c r="R1381" s="15" t="str">
        <f>TEXT(Ventas[[#This Row],[Order Date]],"MMM")</f>
        <v>abr</v>
      </c>
    </row>
    <row r="1382" spans="1:18" x14ac:dyDescent="0.25">
      <c r="A1382" s="4">
        <v>10772</v>
      </c>
      <c r="B1382" s="4" t="s">
        <v>52</v>
      </c>
      <c r="C1382" s="4" t="s">
        <v>15</v>
      </c>
      <c r="D1382" s="4">
        <v>55</v>
      </c>
      <c r="E1382" s="4">
        <v>46.199999999999996</v>
      </c>
      <c r="F1382" s="4">
        <v>25</v>
      </c>
      <c r="G1382" s="4" t="s">
        <v>127</v>
      </c>
      <c r="H1382" s="4" t="s">
        <v>128</v>
      </c>
      <c r="I1382" s="4" t="s">
        <v>21</v>
      </c>
      <c r="J1382" s="5">
        <v>42454</v>
      </c>
      <c r="K1382" s="12">
        <f>Ventas[[#This Row],[Unit Price]]*Ventas[[#This Row],[Quantity]]</f>
        <v>1375</v>
      </c>
      <c r="L1382" s="12">
        <f>Ventas[[#This Row],[Unit Cost]]*Ventas[[#This Row],[Quantity]]</f>
        <v>1155</v>
      </c>
      <c r="M1382" s="14">
        <f>Ventas[[#This Row],[Ingresos]]-Ventas[[#This Row],[Costes]]</f>
        <v>220</v>
      </c>
      <c r="N1382" s="14" t="str">
        <f>_xlfn.XLOOKUP(Ventas[[#This Row],[Ship Country]],[1]!Countries[Ship Country],[1]!Countries[Area],"No registrado")</f>
        <v>Nord Europe</v>
      </c>
      <c r="O1382" s="14" t="str">
        <f>_xlfn.XLOOKUP(Ventas[[#This Row],[Ship Country]],[1]!Countries[Ship Country],[1]!Countries[Continent],"No existe")</f>
        <v>Europe</v>
      </c>
      <c r="P1382" s="15" t="str">
        <f>_xlfn.XLOOKUP(Ventas[[#This Row],[Category]],[2]!ProdManager[Category],[2]!ProdManager[Prod_Manager])</f>
        <v>Peter Stone</v>
      </c>
      <c r="Q1382" s="15">
        <f>YEAR(Ventas[[#This Row],[Order Date]])</f>
        <v>2016</v>
      </c>
      <c r="R1382" s="15" t="str">
        <f>TEXT(Ventas[[#This Row],[Order Date]],"MMM")</f>
        <v>mar</v>
      </c>
    </row>
    <row r="1383" spans="1:18" x14ac:dyDescent="0.25">
      <c r="A1383" s="6">
        <v>10773</v>
      </c>
      <c r="B1383" s="6" t="s">
        <v>91</v>
      </c>
      <c r="C1383" s="6" t="s">
        <v>46</v>
      </c>
      <c r="D1383" s="6">
        <v>39</v>
      </c>
      <c r="E1383" s="6">
        <v>31.980000000000004</v>
      </c>
      <c r="F1383" s="6">
        <v>33</v>
      </c>
      <c r="G1383" s="6" t="s">
        <v>66</v>
      </c>
      <c r="H1383" s="6" t="s">
        <v>67</v>
      </c>
      <c r="I1383" s="6" t="s">
        <v>68</v>
      </c>
      <c r="J1383" s="5">
        <v>42727</v>
      </c>
      <c r="K1383" s="12">
        <f>Ventas[[#This Row],[Unit Price]]*Ventas[[#This Row],[Quantity]]</f>
        <v>1287</v>
      </c>
      <c r="L1383" s="12">
        <f>Ventas[[#This Row],[Unit Cost]]*Ventas[[#This Row],[Quantity]]</f>
        <v>1055.3400000000001</v>
      </c>
      <c r="M1383" s="14">
        <f>Ventas[[#This Row],[Ingresos]]-Ventas[[#This Row],[Costes]]</f>
        <v>231.65999999999985</v>
      </c>
      <c r="N1383" s="14" t="str">
        <f>_xlfn.XLOOKUP(Ventas[[#This Row],[Ship Country]],[1]!Countries[Ship Country],[1]!Countries[Area],"No registrado")</f>
        <v>Nord Europe</v>
      </c>
      <c r="O1383" s="14" t="str">
        <f>_xlfn.XLOOKUP(Ventas[[#This Row],[Ship Country]],[1]!Countries[Ship Country],[1]!Countries[Continent],"No existe")</f>
        <v>Europe</v>
      </c>
      <c r="P1383" s="15" t="str">
        <f>_xlfn.XLOOKUP(Ventas[[#This Row],[Category]],[2]!ProdManager[Category],[2]!ProdManager[Prod_Manager])</f>
        <v>John Matter</v>
      </c>
      <c r="Q1383" s="15">
        <f>YEAR(Ventas[[#This Row],[Order Date]])</f>
        <v>2016</v>
      </c>
      <c r="R1383" s="15" t="str">
        <f>TEXT(Ventas[[#This Row],[Order Date]],"MMM")</f>
        <v>dic</v>
      </c>
    </row>
    <row r="1384" spans="1:18" x14ac:dyDescent="0.25">
      <c r="A1384" s="4">
        <v>10773</v>
      </c>
      <c r="B1384" s="4" t="s">
        <v>44</v>
      </c>
      <c r="C1384" s="4" t="s">
        <v>15</v>
      </c>
      <c r="D1384" s="4">
        <v>12.5</v>
      </c>
      <c r="E1384" s="4">
        <v>10.125</v>
      </c>
      <c r="F1384" s="4">
        <v>70</v>
      </c>
      <c r="G1384" s="4" t="s">
        <v>66</v>
      </c>
      <c r="H1384" s="4" t="s">
        <v>67</v>
      </c>
      <c r="I1384" s="4" t="s">
        <v>68</v>
      </c>
      <c r="J1384" s="5">
        <v>42517</v>
      </c>
      <c r="K1384" s="12">
        <f>Ventas[[#This Row],[Unit Price]]*Ventas[[#This Row],[Quantity]]</f>
        <v>875</v>
      </c>
      <c r="L1384" s="12">
        <f>Ventas[[#This Row],[Unit Cost]]*Ventas[[#This Row],[Quantity]]</f>
        <v>708.75</v>
      </c>
      <c r="M1384" s="14">
        <f>Ventas[[#This Row],[Ingresos]]-Ventas[[#This Row],[Costes]]</f>
        <v>166.25</v>
      </c>
      <c r="N1384" s="14" t="str">
        <f>_xlfn.XLOOKUP(Ventas[[#This Row],[Ship Country]],[1]!Countries[Ship Country],[1]!Countries[Area],"No registrado")</f>
        <v>Nord Europe</v>
      </c>
      <c r="O1384" s="14" t="str">
        <f>_xlfn.XLOOKUP(Ventas[[#This Row],[Ship Country]],[1]!Countries[Ship Country],[1]!Countries[Continent],"No existe")</f>
        <v>Europe</v>
      </c>
      <c r="P1384" s="15" t="str">
        <f>_xlfn.XLOOKUP(Ventas[[#This Row],[Category]],[2]!ProdManager[Category],[2]!ProdManager[Prod_Manager])</f>
        <v>Peter Stone</v>
      </c>
      <c r="Q1384" s="15">
        <f>YEAR(Ventas[[#This Row],[Order Date]])</f>
        <v>2016</v>
      </c>
      <c r="R1384" s="15" t="str">
        <f>TEXT(Ventas[[#This Row],[Order Date]],"MMM")</f>
        <v>may</v>
      </c>
    </row>
    <row r="1385" spans="1:18" x14ac:dyDescent="0.25">
      <c r="A1385" s="6">
        <v>10773</v>
      </c>
      <c r="B1385" s="6" t="s">
        <v>129</v>
      </c>
      <c r="C1385" s="6" t="s">
        <v>43</v>
      </c>
      <c r="D1385" s="6">
        <v>7.75</v>
      </c>
      <c r="E1385" s="6">
        <v>7.0525000000000002</v>
      </c>
      <c r="F1385" s="6">
        <v>7</v>
      </c>
      <c r="G1385" s="6" t="s">
        <v>66</v>
      </c>
      <c r="H1385" s="6" t="s">
        <v>67</v>
      </c>
      <c r="I1385" s="6" t="s">
        <v>68</v>
      </c>
      <c r="J1385" s="5">
        <v>42729</v>
      </c>
      <c r="K1385" s="12">
        <f>Ventas[[#This Row],[Unit Price]]*Ventas[[#This Row],[Quantity]]</f>
        <v>54.25</v>
      </c>
      <c r="L1385" s="12">
        <f>Ventas[[#This Row],[Unit Cost]]*Ventas[[#This Row],[Quantity]]</f>
        <v>49.3675</v>
      </c>
      <c r="M1385" s="14">
        <f>Ventas[[#This Row],[Ingresos]]-Ventas[[#This Row],[Costes]]</f>
        <v>4.8825000000000003</v>
      </c>
      <c r="N1385" s="14" t="str">
        <f>_xlfn.XLOOKUP(Ventas[[#This Row],[Ship Country]],[1]!Countries[Ship Country],[1]!Countries[Area],"No registrado")</f>
        <v>Nord Europe</v>
      </c>
      <c r="O1385" s="14" t="str">
        <f>_xlfn.XLOOKUP(Ventas[[#This Row],[Ship Country]],[1]!Countries[Ship Country],[1]!Countries[Continent],"No existe")</f>
        <v>Europe</v>
      </c>
      <c r="P1385" s="15" t="str">
        <f>_xlfn.XLOOKUP(Ventas[[#This Row],[Category]],[2]!ProdManager[Category],[2]!ProdManager[Prod_Manager])</f>
        <v>John Matter</v>
      </c>
      <c r="Q1385" s="15">
        <f>YEAR(Ventas[[#This Row],[Order Date]])</f>
        <v>2016</v>
      </c>
      <c r="R1385" s="15" t="str">
        <f>TEXT(Ventas[[#This Row],[Order Date]],"MMM")</f>
        <v>dic</v>
      </c>
    </row>
    <row r="1386" spans="1:18" x14ac:dyDescent="0.25">
      <c r="A1386" s="4">
        <v>10774</v>
      </c>
      <c r="B1386" s="4" t="s">
        <v>44</v>
      </c>
      <c r="C1386" s="4" t="s">
        <v>15</v>
      </c>
      <c r="D1386" s="4">
        <v>12.5</v>
      </c>
      <c r="E1386" s="4">
        <v>10</v>
      </c>
      <c r="F1386" s="4">
        <v>2</v>
      </c>
      <c r="G1386" s="4" t="s">
        <v>88</v>
      </c>
      <c r="H1386" s="4" t="s">
        <v>89</v>
      </c>
      <c r="I1386" s="4" t="s">
        <v>90</v>
      </c>
      <c r="J1386" s="5">
        <v>42601</v>
      </c>
      <c r="K1386" s="12">
        <f>Ventas[[#This Row],[Unit Price]]*Ventas[[#This Row],[Quantity]]</f>
        <v>25</v>
      </c>
      <c r="L1386" s="12">
        <f>Ventas[[#This Row],[Unit Cost]]*Ventas[[#This Row],[Quantity]]</f>
        <v>20</v>
      </c>
      <c r="M1386" s="14">
        <f>Ventas[[#This Row],[Ingresos]]-Ventas[[#This Row],[Costes]]</f>
        <v>5</v>
      </c>
      <c r="N1386" s="14" t="str">
        <f>_xlfn.XLOOKUP(Ventas[[#This Row],[Ship Country]],[1]!Countries[Ship Country],[1]!Countries[Area],"No registrado")</f>
        <v>Nord Europe</v>
      </c>
      <c r="O1386" s="14" t="str">
        <f>_xlfn.XLOOKUP(Ventas[[#This Row],[Ship Country]],[1]!Countries[Ship Country],[1]!Countries[Continent],"No existe")</f>
        <v>Europe</v>
      </c>
      <c r="P1386" s="15" t="str">
        <f>_xlfn.XLOOKUP(Ventas[[#This Row],[Category]],[2]!ProdManager[Category],[2]!ProdManager[Prod_Manager])</f>
        <v>Peter Stone</v>
      </c>
      <c r="Q1386" s="15">
        <f>YEAR(Ventas[[#This Row],[Order Date]])</f>
        <v>2016</v>
      </c>
      <c r="R1386" s="15" t="str">
        <f>TEXT(Ventas[[#This Row],[Order Date]],"MMM")</f>
        <v>ago</v>
      </c>
    </row>
    <row r="1387" spans="1:18" x14ac:dyDescent="0.25">
      <c r="A1387" s="6">
        <v>10774</v>
      </c>
      <c r="B1387" s="6" t="s">
        <v>159</v>
      </c>
      <c r="C1387" s="6" t="s">
        <v>24</v>
      </c>
      <c r="D1387" s="6">
        <v>17</v>
      </c>
      <c r="E1387" s="6">
        <v>12.58</v>
      </c>
      <c r="F1387" s="6">
        <v>50</v>
      </c>
      <c r="G1387" s="6" t="s">
        <v>88</v>
      </c>
      <c r="H1387" s="6" t="s">
        <v>89</v>
      </c>
      <c r="I1387" s="6" t="s">
        <v>90</v>
      </c>
      <c r="J1387" s="5">
        <v>42709</v>
      </c>
      <c r="K1387" s="12">
        <f>Ventas[[#This Row],[Unit Price]]*Ventas[[#This Row],[Quantity]]</f>
        <v>850</v>
      </c>
      <c r="L1387" s="12">
        <f>Ventas[[#This Row],[Unit Cost]]*Ventas[[#This Row],[Quantity]]</f>
        <v>629</v>
      </c>
      <c r="M1387" s="14">
        <f>Ventas[[#This Row],[Ingresos]]-Ventas[[#This Row],[Costes]]</f>
        <v>221</v>
      </c>
      <c r="N1387" s="14" t="str">
        <f>_xlfn.XLOOKUP(Ventas[[#This Row],[Ship Country]],[1]!Countries[Ship Country],[1]!Countries[Area],"No registrado")</f>
        <v>Nord Europe</v>
      </c>
      <c r="O1387" s="14" t="str">
        <f>_xlfn.XLOOKUP(Ventas[[#This Row],[Ship Country]],[1]!Countries[Ship Country],[1]!Countries[Continent],"No existe")</f>
        <v>Europe</v>
      </c>
      <c r="P1387" s="15" t="str">
        <f>_xlfn.XLOOKUP(Ventas[[#This Row],[Category]],[2]!ProdManager[Category],[2]!ProdManager[Prod_Manager])</f>
        <v>Lydia Sinn</v>
      </c>
      <c r="Q1387" s="15">
        <f>YEAR(Ventas[[#This Row],[Order Date]])</f>
        <v>2016</v>
      </c>
      <c r="R1387" s="15" t="str">
        <f>TEXT(Ventas[[#This Row],[Order Date]],"MMM")</f>
        <v>dic</v>
      </c>
    </row>
    <row r="1388" spans="1:18" x14ac:dyDescent="0.25">
      <c r="A1388" s="4">
        <v>10775</v>
      </c>
      <c r="B1388" s="4" t="s">
        <v>137</v>
      </c>
      <c r="C1388" s="4" t="s">
        <v>43</v>
      </c>
      <c r="D1388" s="4">
        <v>14</v>
      </c>
      <c r="E1388" s="4">
        <v>12.46</v>
      </c>
      <c r="F1388" s="4">
        <v>3</v>
      </c>
      <c r="G1388" s="4" t="s">
        <v>265</v>
      </c>
      <c r="H1388" s="4" t="s">
        <v>266</v>
      </c>
      <c r="I1388" s="4" t="s">
        <v>84</v>
      </c>
      <c r="J1388" s="5">
        <v>42712</v>
      </c>
      <c r="K1388" s="12">
        <f>Ventas[[#This Row],[Unit Price]]*Ventas[[#This Row],[Quantity]]</f>
        <v>42</v>
      </c>
      <c r="L1388" s="12">
        <f>Ventas[[#This Row],[Unit Cost]]*Ventas[[#This Row],[Quantity]]</f>
        <v>37.380000000000003</v>
      </c>
      <c r="M1388" s="14">
        <f>Ventas[[#This Row],[Ingresos]]-Ventas[[#This Row],[Costes]]</f>
        <v>4.6199999999999974</v>
      </c>
      <c r="N1388" s="14" t="str">
        <f>_xlfn.XLOOKUP(Ventas[[#This Row],[Ship Country]],[1]!Countries[Ship Country],[1]!Countries[Area],"No registrado")</f>
        <v>Nord America</v>
      </c>
      <c r="O1388" s="14" t="str">
        <f>_xlfn.XLOOKUP(Ventas[[#This Row],[Ship Country]],[1]!Countries[Ship Country],[1]!Countries[Continent],"No existe")</f>
        <v>America</v>
      </c>
      <c r="P1388" s="15" t="str">
        <f>_xlfn.XLOOKUP(Ventas[[#This Row],[Category]],[2]!ProdManager[Category],[2]!ProdManager[Prod_Manager])</f>
        <v>John Matter</v>
      </c>
      <c r="Q1388" s="15">
        <f>YEAR(Ventas[[#This Row],[Order Date]])</f>
        <v>2016</v>
      </c>
      <c r="R1388" s="15" t="str">
        <f>TEXT(Ventas[[#This Row],[Order Date]],"MMM")</f>
        <v>dic</v>
      </c>
    </row>
    <row r="1389" spans="1:18" x14ac:dyDescent="0.25">
      <c r="A1389" s="6">
        <v>10775</v>
      </c>
      <c r="B1389" s="6" t="s">
        <v>112</v>
      </c>
      <c r="C1389" s="6" t="s">
        <v>29</v>
      </c>
      <c r="D1389" s="6">
        <v>31</v>
      </c>
      <c r="E1389" s="6">
        <v>23.25</v>
      </c>
      <c r="F1389" s="6">
        <v>6</v>
      </c>
      <c r="G1389" s="6" t="s">
        <v>265</v>
      </c>
      <c r="H1389" s="6" t="s">
        <v>266</v>
      </c>
      <c r="I1389" s="6" t="s">
        <v>84</v>
      </c>
      <c r="J1389" s="5">
        <v>42554</v>
      </c>
      <c r="K1389" s="12">
        <f>Ventas[[#This Row],[Unit Price]]*Ventas[[#This Row],[Quantity]]</f>
        <v>186</v>
      </c>
      <c r="L1389" s="12">
        <f>Ventas[[#This Row],[Unit Cost]]*Ventas[[#This Row],[Quantity]]</f>
        <v>139.5</v>
      </c>
      <c r="M1389" s="14">
        <f>Ventas[[#This Row],[Ingresos]]-Ventas[[#This Row],[Costes]]</f>
        <v>46.5</v>
      </c>
      <c r="N1389" s="14" t="str">
        <f>_xlfn.XLOOKUP(Ventas[[#This Row],[Ship Country]],[1]!Countries[Ship Country],[1]!Countries[Area],"No registrado")</f>
        <v>Nord America</v>
      </c>
      <c r="O1389" s="14" t="str">
        <f>_xlfn.XLOOKUP(Ventas[[#This Row],[Ship Country]],[1]!Countries[Ship Country],[1]!Countries[Continent],"No existe")</f>
        <v>America</v>
      </c>
      <c r="P1389" s="15" t="str">
        <f>_xlfn.XLOOKUP(Ventas[[#This Row],[Category]],[2]!ProdManager[Category],[2]!ProdManager[Prod_Manager])</f>
        <v>Peter Stone</v>
      </c>
      <c r="Q1389" s="15">
        <f>YEAR(Ventas[[#This Row],[Order Date]])</f>
        <v>2016</v>
      </c>
      <c r="R1389" s="15" t="str">
        <f>TEXT(Ventas[[#This Row],[Order Date]],"MMM")</f>
        <v>jul</v>
      </c>
    </row>
    <row r="1390" spans="1:18" x14ac:dyDescent="0.25">
      <c r="A1390" s="4">
        <v>10776</v>
      </c>
      <c r="B1390" s="4" t="s">
        <v>22</v>
      </c>
      <c r="C1390" s="4" t="s">
        <v>18</v>
      </c>
      <c r="D1390" s="4">
        <v>53</v>
      </c>
      <c r="E1390" s="4">
        <v>42.93</v>
      </c>
      <c r="F1390" s="4">
        <v>120</v>
      </c>
      <c r="G1390" s="4" t="s">
        <v>66</v>
      </c>
      <c r="H1390" s="4" t="s">
        <v>67</v>
      </c>
      <c r="I1390" s="4" t="s">
        <v>68</v>
      </c>
      <c r="J1390" s="5">
        <v>42707</v>
      </c>
      <c r="K1390" s="12">
        <f>Ventas[[#This Row],[Unit Price]]*Ventas[[#This Row],[Quantity]]</f>
        <v>6360</v>
      </c>
      <c r="L1390" s="12">
        <f>Ventas[[#This Row],[Unit Cost]]*Ventas[[#This Row],[Quantity]]</f>
        <v>5151.6000000000004</v>
      </c>
      <c r="M1390" s="14">
        <f>Ventas[[#This Row],[Ingresos]]-Ventas[[#This Row],[Costes]]</f>
        <v>1208.3999999999996</v>
      </c>
      <c r="N1390" s="14" t="str">
        <f>_xlfn.XLOOKUP(Ventas[[#This Row],[Ship Country]],[1]!Countries[Ship Country],[1]!Countries[Area],"No registrado")</f>
        <v>Nord Europe</v>
      </c>
      <c r="O1390" s="14" t="str">
        <f>_xlfn.XLOOKUP(Ventas[[#This Row],[Ship Country]],[1]!Countries[Ship Country],[1]!Countries[Continent],"No existe")</f>
        <v>Europe</v>
      </c>
      <c r="P1390" s="15" t="str">
        <f>_xlfn.XLOOKUP(Ventas[[#This Row],[Category]],[2]!ProdManager[Category],[2]!ProdManager[Prod_Manager])</f>
        <v>Marc Caine</v>
      </c>
      <c r="Q1390" s="15">
        <f>YEAR(Ventas[[#This Row],[Order Date]])</f>
        <v>2016</v>
      </c>
      <c r="R1390" s="15" t="str">
        <f>TEXT(Ventas[[#This Row],[Order Date]],"MMM")</f>
        <v>dic</v>
      </c>
    </row>
    <row r="1391" spans="1:18" x14ac:dyDescent="0.25">
      <c r="A1391" s="6">
        <v>10776</v>
      </c>
      <c r="B1391" s="6" t="s">
        <v>228</v>
      </c>
      <c r="C1391" s="6" t="s">
        <v>29</v>
      </c>
      <c r="D1391" s="6">
        <v>9.5</v>
      </c>
      <c r="E1391" s="6">
        <v>7.125</v>
      </c>
      <c r="F1391" s="6">
        <v>27</v>
      </c>
      <c r="G1391" s="6" t="s">
        <v>66</v>
      </c>
      <c r="H1391" s="6" t="s">
        <v>67</v>
      </c>
      <c r="I1391" s="6" t="s">
        <v>68</v>
      </c>
      <c r="J1391" s="5">
        <v>42452</v>
      </c>
      <c r="K1391" s="12">
        <f>Ventas[[#This Row],[Unit Price]]*Ventas[[#This Row],[Quantity]]</f>
        <v>256.5</v>
      </c>
      <c r="L1391" s="12">
        <f>Ventas[[#This Row],[Unit Cost]]*Ventas[[#This Row],[Quantity]]</f>
        <v>192.375</v>
      </c>
      <c r="M1391" s="14">
        <f>Ventas[[#This Row],[Ingresos]]-Ventas[[#This Row],[Costes]]</f>
        <v>64.125</v>
      </c>
      <c r="N1391" s="14" t="str">
        <f>_xlfn.XLOOKUP(Ventas[[#This Row],[Ship Country]],[1]!Countries[Ship Country],[1]!Countries[Area],"No registrado")</f>
        <v>Nord Europe</v>
      </c>
      <c r="O1391" s="14" t="str">
        <f>_xlfn.XLOOKUP(Ventas[[#This Row],[Ship Country]],[1]!Countries[Ship Country],[1]!Countries[Continent],"No existe")</f>
        <v>Europe</v>
      </c>
      <c r="P1391" s="15" t="str">
        <f>_xlfn.XLOOKUP(Ventas[[#This Row],[Category]],[2]!ProdManager[Category],[2]!ProdManager[Prod_Manager])</f>
        <v>Peter Stone</v>
      </c>
      <c r="Q1391" s="15">
        <f>YEAR(Ventas[[#This Row],[Order Date]])</f>
        <v>2016</v>
      </c>
      <c r="R1391" s="15" t="str">
        <f>TEXT(Ventas[[#This Row],[Order Date]],"MMM")</f>
        <v>mar</v>
      </c>
    </row>
    <row r="1392" spans="1:18" x14ac:dyDescent="0.25">
      <c r="A1392" s="4">
        <v>10776</v>
      </c>
      <c r="B1392" s="4" t="s">
        <v>44</v>
      </c>
      <c r="C1392" s="4" t="s">
        <v>15</v>
      </c>
      <c r="D1392" s="4">
        <v>12.5</v>
      </c>
      <c r="E1392" s="4">
        <v>9.5</v>
      </c>
      <c r="F1392" s="4">
        <v>16</v>
      </c>
      <c r="G1392" s="4" t="s">
        <v>66</v>
      </c>
      <c r="H1392" s="4" t="s">
        <v>67</v>
      </c>
      <c r="I1392" s="4" t="s">
        <v>68</v>
      </c>
      <c r="J1392" s="5">
        <v>42438</v>
      </c>
      <c r="K1392" s="12">
        <f>Ventas[[#This Row],[Unit Price]]*Ventas[[#This Row],[Quantity]]</f>
        <v>200</v>
      </c>
      <c r="L1392" s="12">
        <f>Ventas[[#This Row],[Unit Cost]]*Ventas[[#This Row],[Quantity]]</f>
        <v>152</v>
      </c>
      <c r="M1392" s="14">
        <f>Ventas[[#This Row],[Ingresos]]-Ventas[[#This Row],[Costes]]</f>
        <v>48</v>
      </c>
      <c r="N1392" s="14" t="str">
        <f>_xlfn.XLOOKUP(Ventas[[#This Row],[Ship Country]],[1]!Countries[Ship Country],[1]!Countries[Area],"No registrado")</f>
        <v>Nord Europe</v>
      </c>
      <c r="O1392" s="14" t="str">
        <f>_xlfn.XLOOKUP(Ventas[[#This Row],[Ship Country]],[1]!Countries[Ship Country],[1]!Countries[Continent],"No existe")</f>
        <v>Europe</v>
      </c>
      <c r="P1392" s="15" t="str">
        <f>_xlfn.XLOOKUP(Ventas[[#This Row],[Category]],[2]!ProdManager[Category],[2]!ProdManager[Prod_Manager])</f>
        <v>Peter Stone</v>
      </c>
      <c r="Q1392" s="15">
        <f>YEAR(Ventas[[#This Row],[Order Date]])</f>
        <v>2016</v>
      </c>
      <c r="R1392" s="15" t="str">
        <f>TEXT(Ventas[[#This Row],[Order Date]],"MMM")</f>
        <v>mar</v>
      </c>
    </row>
    <row r="1393" spans="1:18" x14ac:dyDescent="0.25">
      <c r="A1393" s="6">
        <v>10776</v>
      </c>
      <c r="B1393" s="6" t="s">
        <v>9</v>
      </c>
      <c r="C1393" s="6" t="s">
        <v>10</v>
      </c>
      <c r="D1393" s="6">
        <v>14</v>
      </c>
      <c r="E1393" s="6">
        <v>11.76</v>
      </c>
      <c r="F1393" s="6">
        <v>12</v>
      </c>
      <c r="G1393" s="6" t="s">
        <v>66</v>
      </c>
      <c r="H1393" s="6" t="s">
        <v>67</v>
      </c>
      <c r="I1393" s="6" t="s">
        <v>68</v>
      </c>
      <c r="J1393" s="5">
        <v>42417</v>
      </c>
      <c r="K1393" s="12">
        <f>Ventas[[#This Row],[Unit Price]]*Ventas[[#This Row],[Quantity]]</f>
        <v>168</v>
      </c>
      <c r="L1393" s="12">
        <f>Ventas[[#This Row],[Unit Cost]]*Ventas[[#This Row],[Quantity]]</f>
        <v>141.12</v>
      </c>
      <c r="M1393" s="14">
        <f>Ventas[[#This Row],[Ingresos]]-Ventas[[#This Row],[Costes]]</f>
        <v>26.879999999999995</v>
      </c>
      <c r="N1393" s="14" t="str">
        <f>_xlfn.XLOOKUP(Ventas[[#This Row],[Ship Country]],[1]!Countries[Ship Country],[1]!Countries[Area],"No registrado")</f>
        <v>Nord Europe</v>
      </c>
      <c r="O1393" s="14" t="str">
        <f>_xlfn.XLOOKUP(Ventas[[#This Row],[Ship Country]],[1]!Countries[Ship Country],[1]!Countries[Continent],"No existe")</f>
        <v>Europe</v>
      </c>
      <c r="P1393" s="15" t="str">
        <f>_xlfn.XLOOKUP(Ventas[[#This Row],[Category]],[2]!ProdManager[Category],[2]!ProdManager[Prod_Manager])</f>
        <v>Marc Caine</v>
      </c>
      <c r="Q1393" s="15">
        <f>YEAR(Ventas[[#This Row],[Order Date]])</f>
        <v>2016</v>
      </c>
      <c r="R1393" s="15" t="str">
        <f>TEXT(Ventas[[#This Row],[Order Date]],"MMM")</f>
        <v>feb</v>
      </c>
    </row>
    <row r="1394" spans="1:18" x14ac:dyDescent="0.25">
      <c r="A1394" s="4">
        <v>10777</v>
      </c>
      <c r="B1394" s="4" t="s">
        <v>9</v>
      </c>
      <c r="C1394" s="4" t="s">
        <v>10</v>
      </c>
      <c r="D1394" s="4">
        <v>14</v>
      </c>
      <c r="E1394" s="4">
        <v>11.34</v>
      </c>
      <c r="F1394" s="4">
        <v>20</v>
      </c>
      <c r="G1394" s="4" t="s">
        <v>243</v>
      </c>
      <c r="H1394" s="4" t="s">
        <v>244</v>
      </c>
      <c r="I1394" s="4" t="s">
        <v>27</v>
      </c>
      <c r="J1394" s="5">
        <v>42473</v>
      </c>
      <c r="K1394" s="12">
        <f>Ventas[[#This Row],[Unit Price]]*Ventas[[#This Row],[Quantity]]</f>
        <v>280</v>
      </c>
      <c r="L1394" s="12">
        <f>Ventas[[#This Row],[Unit Cost]]*Ventas[[#This Row],[Quantity]]</f>
        <v>226.8</v>
      </c>
      <c r="M1394" s="14">
        <f>Ventas[[#This Row],[Ingresos]]-Ventas[[#This Row],[Costes]]</f>
        <v>53.199999999999989</v>
      </c>
      <c r="N1394" s="14" t="str">
        <f>_xlfn.XLOOKUP(Ventas[[#This Row],[Ship Country]],[1]!Countries[Ship Country],[1]!Countries[Area],"No registrado")</f>
        <v>Sud America</v>
      </c>
      <c r="O1394" s="14" t="str">
        <f>_xlfn.XLOOKUP(Ventas[[#This Row],[Ship Country]],[1]!Countries[Ship Country],[1]!Countries[Continent],"No existe")</f>
        <v>America</v>
      </c>
      <c r="P1394" s="15" t="str">
        <f>_xlfn.XLOOKUP(Ventas[[#This Row],[Category]],[2]!ProdManager[Category],[2]!ProdManager[Prod_Manager])</f>
        <v>Marc Caine</v>
      </c>
      <c r="Q1394" s="15">
        <f>YEAR(Ventas[[#This Row],[Order Date]])</f>
        <v>2016</v>
      </c>
      <c r="R1394" s="15" t="str">
        <f>TEXT(Ventas[[#This Row],[Order Date]],"MMM")</f>
        <v>abr</v>
      </c>
    </row>
    <row r="1395" spans="1:18" x14ac:dyDescent="0.25">
      <c r="A1395" s="6">
        <v>10778</v>
      </c>
      <c r="B1395" s="6" t="s">
        <v>28</v>
      </c>
      <c r="C1395" s="6" t="s">
        <v>29</v>
      </c>
      <c r="D1395" s="6">
        <v>9.65</v>
      </c>
      <c r="E1395" s="6">
        <v>7.5270000000000001</v>
      </c>
      <c r="F1395" s="6">
        <v>10</v>
      </c>
      <c r="G1395" s="6" t="s">
        <v>123</v>
      </c>
      <c r="H1395" s="6" t="s">
        <v>124</v>
      </c>
      <c r="I1395" s="6" t="s">
        <v>90</v>
      </c>
      <c r="J1395" s="5">
        <v>42628</v>
      </c>
      <c r="K1395" s="12">
        <f>Ventas[[#This Row],[Unit Price]]*Ventas[[#This Row],[Quantity]]</f>
        <v>96.5</v>
      </c>
      <c r="L1395" s="12">
        <f>Ventas[[#This Row],[Unit Cost]]*Ventas[[#This Row],[Quantity]]</f>
        <v>75.27</v>
      </c>
      <c r="M1395" s="14">
        <f>Ventas[[#This Row],[Ingresos]]-Ventas[[#This Row],[Costes]]</f>
        <v>21.230000000000004</v>
      </c>
      <c r="N1395" s="14" t="str">
        <f>_xlfn.XLOOKUP(Ventas[[#This Row],[Ship Country]],[1]!Countries[Ship Country],[1]!Countries[Area],"No registrado")</f>
        <v>Nord Europe</v>
      </c>
      <c r="O1395" s="14" t="str">
        <f>_xlfn.XLOOKUP(Ventas[[#This Row],[Ship Country]],[1]!Countries[Ship Country],[1]!Countries[Continent],"No existe")</f>
        <v>Europe</v>
      </c>
      <c r="P1395" s="15" t="str">
        <f>_xlfn.XLOOKUP(Ventas[[#This Row],[Category]],[2]!ProdManager[Category],[2]!ProdManager[Prod_Manager])</f>
        <v>Peter Stone</v>
      </c>
      <c r="Q1395" s="15">
        <f>YEAR(Ventas[[#This Row],[Order Date]])</f>
        <v>2016</v>
      </c>
      <c r="R1395" s="15" t="str">
        <f>TEXT(Ventas[[#This Row],[Order Date]],"MMM")</f>
        <v>sep</v>
      </c>
    </row>
    <row r="1396" spans="1:18" x14ac:dyDescent="0.25">
      <c r="A1396" s="4">
        <v>10779</v>
      </c>
      <c r="B1396" s="4" t="s">
        <v>78</v>
      </c>
      <c r="C1396" s="4" t="s">
        <v>35</v>
      </c>
      <c r="D1396" s="4">
        <v>49.3</v>
      </c>
      <c r="E1396" s="4">
        <v>32.045000000000002</v>
      </c>
      <c r="F1396" s="4">
        <v>20</v>
      </c>
      <c r="G1396" s="4" t="s">
        <v>119</v>
      </c>
      <c r="H1396" s="4" t="s">
        <v>120</v>
      </c>
      <c r="I1396" s="4" t="s">
        <v>21</v>
      </c>
      <c r="J1396" s="5">
        <v>42655</v>
      </c>
      <c r="K1396" s="12">
        <f>Ventas[[#This Row],[Unit Price]]*Ventas[[#This Row],[Quantity]]</f>
        <v>986</v>
      </c>
      <c r="L1396" s="12">
        <f>Ventas[[#This Row],[Unit Cost]]*Ventas[[#This Row],[Quantity]]</f>
        <v>640.90000000000009</v>
      </c>
      <c r="M1396" s="14">
        <f>Ventas[[#This Row],[Ingresos]]-Ventas[[#This Row],[Costes]]</f>
        <v>345.09999999999991</v>
      </c>
      <c r="N1396" s="14" t="str">
        <f>_xlfn.XLOOKUP(Ventas[[#This Row],[Ship Country]],[1]!Countries[Ship Country],[1]!Countries[Area],"No registrado")</f>
        <v>Nord Europe</v>
      </c>
      <c r="O1396" s="14" t="str">
        <f>_xlfn.XLOOKUP(Ventas[[#This Row],[Ship Country]],[1]!Countries[Ship Country],[1]!Countries[Continent],"No existe")</f>
        <v>Europe</v>
      </c>
      <c r="P1396" s="15" t="str">
        <f>_xlfn.XLOOKUP(Ventas[[#This Row],[Category]],[2]!ProdManager[Category],[2]!ProdManager[Prod_Manager])</f>
        <v>Lydia Sinn</v>
      </c>
      <c r="Q1396" s="15">
        <f>YEAR(Ventas[[#This Row],[Order Date]])</f>
        <v>2016</v>
      </c>
      <c r="R1396" s="15" t="str">
        <f>TEXT(Ventas[[#This Row],[Order Date]],"MMM")</f>
        <v>oct</v>
      </c>
    </row>
    <row r="1397" spans="1:18" x14ac:dyDescent="0.25">
      <c r="A1397" s="6">
        <v>10779</v>
      </c>
      <c r="B1397" s="6" t="s">
        <v>56</v>
      </c>
      <c r="C1397" s="6" t="s">
        <v>35</v>
      </c>
      <c r="D1397" s="6">
        <v>17.45</v>
      </c>
      <c r="E1397" s="6">
        <v>12.214999999999998</v>
      </c>
      <c r="F1397" s="6">
        <v>20</v>
      </c>
      <c r="G1397" s="6" t="s">
        <v>119</v>
      </c>
      <c r="H1397" s="6" t="s">
        <v>120</v>
      </c>
      <c r="I1397" s="6" t="s">
        <v>21</v>
      </c>
      <c r="J1397" s="5">
        <v>42414</v>
      </c>
      <c r="K1397" s="12">
        <f>Ventas[[#This Row],[Unit Price]]*Ventas[[#This Row],[Quantity]]</f>
        <v>349</v>
      </c>
      <c r="L1397" s="12">
        <f>Ventas[[#This Row],[Unit Cost]]*Ventas[[#This Row],[Quantity]]</f>
        <v>244.29999999999995</v>
      </c>
      <c r="M1397" s="14">
        <f>Ventas[[#This Row],[Ingresos]]-Ventas[[#This Row],[Costes]]</f>
        <v>104.70000000000005</v>
      </c>
      <c r="N1397" s="14" t="str">
        <f>_xlfn.XLOOKUP(Ventas[[#This Row],[Ship Country]],[1]!Countries[Ship Country],[1]!Countries[Area],"No registrado")</f>
        <v>Nord Europe</v>
      </c>
      <c r="O1397" s="14" t="str">
        <f>_xlfn.XLOOKUP(Ventas[[#This Row],[Ship Country]],[1]!Countries[Ship Country],[1]!Countries[Continent],"No existe")</f>
        <v>Europe</v>
      </c>
      <c r="P1397" s="15" t="str">
        <f>_xlfn.XLOOKUP(Ventas[[#This Row],[Category]],[2]!ProdManager[Category],[2]!ProdManager[Prod_Manager])</f>
        <v>Lydia Sinn</v>
      </c>
      <c r="Q1397" s="15">
        <f>YEAR(Ventas[[#This Row],[Order Date]])</f>
        <v>2016</v>
      </c>
      <c r="R1397" s="15" t="str">
        <f>TEXT(Ventas[[#This Row],[Order Date]],"MMM")</f>
        <v>feb</v>
      </c>
    </row>
    <row r="1398" spans="1:18" x14ac:dyDescent="0.25">
      <c r="A1398" s="4">
        <v>10780</v>
      </c>
      <c r="B1398" s="4" t="s">
        <v>79</v>
      </c>
      <c r="C1398" s="4" t="s">
        <v>43</v>
      </c>
      <c r="D1398" s="4">
        <v>15</v>
      </c>
      <c r="E1398" s="4">
        <v>13.8</v>
      </c>
      <c r="F1398" s="4">
        <v>35</v>
      </c>
      <c r="G1398" s="4" t="s">
        <v>135</v>
      </c>
      <c r="H1398" s="4" t="s">
        <v>136</v>
      </c>
      <c r="I1398" s="4" t="s">
        <v>65</v>
      </c>
      <c r="J1398" s="5">
        <v>42692</v>
      </c>
      <c r="K1398" s="12">
        <f>Ventas[[#This Row],[Unit Price]]*Ventas[[#This Row],[Quantity]]</f>
        <v>525</v>
      </c>
      <c r="L1398" s="12">
        <f>Ventas[[#This Row],[Unit Cost]]*Ventas[[#This Row],[Quantity]]</f>
        <v>483</v>
      </c>
      <c r="M1398" s="14">
        <f>Ventas[[#This Row],[Ingresos]]-Ventas[[#This Row],[Costes]]</f>
        <v>42</v>
      </c>
      <c r="N1398" s="14" t="str">
        <f>_xlfn.XLOOKUP(Ventas[[#This Row],[Ship Country]],[1]!Countries[Ship Country],[1]!Countries[Area],"No registrado")</f>
        <v>Sud America</v>
      </c>
      <c r="O1398" s="14" t="str">
        <f>_xlfn.XLOOKUP(Ventas[[#This Row],[Ship Country]],[1]!Countries[Ship Country],[1]!Countries[Continent],"No existe")</f>
        <v>America</v>
      </c>
      <c r="P1398" s="15" t="str">
        <f>_xlfn.XLOOKUP(Ventas[[#This Row],[Category]],[2]!ProdManager[Category],[2]!ProdManager[Prod_Manager])</f>
        <v>John Matter</v>
      </c>
      <c r="Q1398" s="15">
        <f>YEAR(Ventas[[#This Row],[Order Date]])</f>
        <v>2016</v>
      </c>
      <c r="R1398" s="15" t="str">
        <f>TEXT(Ventas[[#This Row],[Order Date]],"MMM")</f>
        <v>nov</v>
      </c>
    </row>
    <row r="1399" spans="1:18" x14ac:dyDescent="0.25">
      <c r="A1399" s="6">
        <v>10780</v>
      </c>
      <c r="B1399" s="6" t="s">
        <v>61</v>
      </c>
      <c r="C1399" s="6" t="s">
        <v>24</v>
      </c>
      <c r="D1399" s="6">
        <v>13</v>
      </c>
      <c r="E1399" s="6">
        <v>9.36</v>
      </c>
      <c r="F1399" s="6">
        <v>15</v>
      </c>
      <c r="G1399" s="6" t="s">
        <v>135</v>
      </c>
      <c r="H1399" s="6" t="s">
        <v>136</v>
      </c>
      <c r="I1399" s="6" t="s">
        <v>65</v>
      </c>
      <c r="J1399" s="5">
        <v>42467</v>
      </c>
      <c r="K1399" s="12">
        <f>Ventas[[#This Row],[Unit Price]]*Ventas[[#This Row],[Quantity]]</f>
        <v>195</v>
      </c>
      <c r="L1399" s="12">
        <f>Ventas[[#This Row],[Unit Cost]]*Ventas[[#This Row],[Quantity]]</f>
        <v>140.39999999999998</v>
      </c>
      <c r="M1399" s="14">
        <f>Ventas[[#This Row],[Ingresos]]-Ventas[[#This Row],[Costes]]</f>
        <v>54.600000000000023</v>
      </c>
      <c r="N1399" s="14" t="str">
        <f>_xlfn.XLOOKUP(Ventas[[#This Row],[Ship Country]],[1]!Countries[Ship Country],[1]!Countries[Area],"No registrado")</f>
        <v>Sud America</v>
      </c>
      <c r="O1399" s="14" t="str">
        <f>_xlfn.XLOOKUP(Ventas[[#This Row],[Ship Country]],[1]!Countries[Ship Country],[1]!Countries[Continent],"No existe")</f>
        <v>America</v>
      </c>
      <c r="P1399" s="15" t="str">
        <f>_xlfn.XLOOKUP(Ventas[[#This Row],[Category]],[2]!ProdManager[Category],[2]!ProdManager[Prod_Manager])</f>
        <v>Lydia Sinn</v>
      </c>
      <c r="Q1399" s="15">
        <f>YEAR(Ventas[[#This Row],[Order Date]])</f>
        <v>2016</v>
      </c>
      <c r="R1399" s="15" t="str">
        <f>TEXT(Ventas[[#This Row],[Order Date]],"MMM")</f>
        <v>abr</v>
      </c>
    </row>
    <row r="1400" spans="1:18" x14ac:dyDescent="0.25">
      <c r="A1400" s="4">
        <v>10781</v>
      </c>
      <c r="B1400" s="4" t="s">
        <v>145</v>
      </c>
      <c r="C1400" s="4" t="s">
        <v>46</v>
      </c>
      <c r="D1400" s="4">
        <v>7.45</v>
      </c>
      <c r="E1400" s="4">
        <v>5.6619999999999999</v>
      </c>
      <c r="F1400" s="4">
        <v>3</v>
      </c>
      <c r="G1400" s="4" t="s">
        <v>95</v>
      </c>
      <c r="H1400" s="4" t="s">
        <v>96</v>
      </c>
      <c r="I1400" s="4" t="s">
        <v>97</v>
      </c>
      <c r="J1400" s="5">
        <v>42709</v>
      </c>
      <c r="K1400" s="12">
        <f>Ventas[[#This Row],[Unit Price]]*Ventas[[#This Row],[Quantity]]</f>
        <v>22.35</v>
      </c>
      <c r="L1400" s="12">
        <f>Ventas[[#This Row],[Unit Cost]]*Ventas[[#This Row],[Quantity]]</f>
        <v>16.986000000000001</v>
      </c>
      <c r="M1400" s="14">
        <f>Ventas[[#This Row],[Ingresos]]-Ventas[[#This Row],[Costes]]</f>
        <v>5.3640000000000008</v>
      </c>
      <c r="N1400" s="14" t="str">
        <f>_xlfn.XLOOKUP(Ventas[[#This Row],[Ship Country]],[1]!Countries[Ship Country],[1]!Countries[Area],"No registrado")</f>
        <v>Nord Europe</v>
      </c>
      <c r="O1400" s="14" t="str">
        <f>_xlfn.XLOOKUP(Ventas[[#This Row],[Ship Country]],[1]!Countries[Ship Country],[1]!Countries[Continent],"No existe")</f>
        <v>Europe</v>
      </c>
      <c r="P1400" s="15" t="str">
        <f>_xlfn.XLOOKUP(Ventas[[#This Row],[Category]],[2]!ProdManager[Category],[2]!ProdManager[Prod_Manager])</f>
        <v>John Matter</v>
      </c>
      <c r="Q1400" s="15">
        <f>YEAR(Ventas[[#This Row],[Order Date]])</f>
        <v>2016</v>
      </c>
      <c r="R1400" s="15" t="str">
        <f>TEXT(Ventas[[#This Row],[Order Date]],"MMM")</f>
        <v>dic</v>
      </c>
    </row>
    <row r="1401" spans="1:18" x14ac:dyDescent="0.25">
      <c r="A1401" s="6">
        <v>10781</v>
      </c>
      <c r="B1401" s="6" t="s">
        <v>86</v>
      </c>
      <c r="C1401" s="6" t="s">
        <v>10</v>
      </c>
      <c r="D1401" s="6">
        <v>38</v>
      </c>
      <c r="E1401" s="6">
        <v>30.020000000000003</v>
      </c>
      <c r="F1401" s="6">
        <v>20</v>
      </c>
      <c r="G1401" s="6" t="s">
        <v>95</v>
      </c>
      <c r="H1401" s="6" t="s">
        <v>96</v>
      </c>
      <c r="I1401" s="6" t="s">
        <v>97</v>
      </c>
      <c r="J1401" s="5">
        <v>42435</v>
      </c>
      <c r="K1401" s="12">
        <f>Ventas[[#This Row],[Unit Price]]*Ventas[[#This Row],[Quantity]]</f>
        <v>760</v>
      </c>
      <c r="L1401" s="12">
        <f>Ventas[[#This Row],[Unit Cost]]*Ventas[[#This Row],[Quantity]]</f>
        <v>600.40000000000009</v>
      </c>
      <c r="M1401" s="14">
        <f>Ventas[[#This Row],[Ingresos]]-Ventas[[#This Row],[Costes]]</f>
        <v>159.59999999999991</v>
      </c>
      <c r="N1401" s="14" t="str">
        <f>_xlfn.XLOOKUP(Ventas[[#This Row],[Ship Country]],[1]!Countries[Ship Country],[1]!Countries[Area],"No registrado")</f>
        <v>Nord Europe</v>
      </c>
      <c r="O1401" s="14" t="str">
        <f>_xlfn.XLOOKUP(Ventas[[#This Row],[Ship Country]],[1]!Countries[Ship Country],[1]!Countries[Continent],"No existe")</f>
        <v>Europe</v>
      </c>
      <c r="P1401" s="15" t="str">
        <f>_xlfn.XLOOKUP(Ventas[[#This Row],[Category]],[2]!ProdManager[Category],[2]!ProdManager[Prod_Manager])</f>
        <v>Marc Caine</v>
      </c>
      <c r="Q1401" s="15">
        <f>YEAR(Ventas[[#This Row],[Order Date]])</f>
        <v>2016</v>
      </c>
      <c r="R1401" s="15" t="str">
        <f>TEXT(Ventas[[#This Row],[Order Date]],"MMM")</f>
        <v>mar</v>
      </c>
    </row>
    <row r="1402" spans="1:18" x14ac:dyDescent="0.25">
      <c r="A1402" s="4">
        <v>10781</v>
      </c>
      <c r="B1402" s="4" t="s">
        <v>50</v>
      </c>
      <c r="C1402" s="4" t="s">
        <v>18</v>
      </c>
      <c r="D1402" s="4">
        <v>10</v>
      </c>
      <c r="E1402" s="4">
        <v>8.2000000000000011</v>
      </c>
      <c r="F1402" s="4">
        <v>35</v>
      </c>
      <c r="G1402" s="4" t="s">
        <v>95</v>
      </c>
      <c r="H1402" s="4" t="s">
        <v>96</v>
      </c>
      <c r="I1402" s="4" t="s">
        <v>97</v>
      </c>
      <c r="J1402" s="5">
        <v>42385</v>
      </c>
      <c r="K1402" s="12">
        <f>Ventas[[#This Row],[Unit Price]]*Ventas[[#This Row],[Quantity]]</f>
        <v>350</v>
      </c>
      <c r="L1402" s="12">
        <f>Ventas[[#This Row],[Unit Cost]]*Ventas[[#This Row],[Quantity]]</f>
        <v>287.00000000000006</v>
      </c>
      <c r="M1402" s="14">
        <f>Ventas[[#This Row],[Ingresos]]-Ventas[[#This Row],[Costes]]</f>
        <v>62.999999999999943</v>
      </c>
      <c r="N1402" s="14" t="str">
        <f>_xlfn.XLOOKUP(Ventas[[#This Row],[Ship Country]],[1]!Countries[Ship Country],[1]!Countries[Area],"No registrado")</f>
        <v>Nord Europe</v>
      </c>
      <c r="O1402" s="14" t="str">
        <f>_xlfn.XLOOKUP(Ventas[[#This Row],[Ship Country]],[1]!Countries[Ship Country],[1]!Countries[Continent],"No existe")</f>
        <v>Europe</v>
      </c>
      <c r="P1402" s="15" t="str">
        <f>_xlfn.XLOOKUP(Ventas[[#This Row],[Category]],[2]!ProdManager[Category],[2]!ProdManager[Prod_Manager])</f>
        <v>Marc Caine</v>
      </c>
      <c r="Q1402" s="15">
        <f>YEAR(Ventas[[#This Row],[Order Date]])</f>
        <v>2016</v>
      </c>
      <c r="R1402" s="15" t="str">
        <f>TEXT(Ventas[[#This Row],[Order Date]],"MMM")</f>
        <v>ene</v>
      </c>
    </row>
    <row r="1403" spans="1:18" x14ac:dyDescent="0.25">
      <c r="A1403" s="6">
        <v>10782</v>
      </c>
      <c r="B1403" s="6" t="s">
        <v>44</v>
      </c>
      <c r="C1403" s="6" t="s">
        <v>15</v>
      </c>
      <c r="D1403" s="6">
        <v>12.5</v>
      </c>
      <c r="E1403" s="6">
        <v>10.125</v>
      </c>
      <c r="F1403" s="6">
        <v>1</v>
      </c>
      <c r="G1403" s="6" t="s">
        <v>254</v>
      </c>
      <c r="H1403" s="6" t="s">
        <v>237</v>
      </c>
      <c r="I1403" s="6" t="s">
        <v>238</v>
      </c>
      <c r="J1403" s="5">
        <v>42692</v>
      </c>
      <c r="K1403" s="12">
        <f>Ventas[[#This Row],[Unit Price]]*Ventas[[#This Row],[Quantity]]</f>
        <v>12.5</v>
      </c>
      <c r="L1403" s="12">
        <f>Ventas[[#This Row],[Unit Cost]]*Ventas[[#This Row],[Quantity]]</f>
        <v>10.125</v>
      </c>
      <c r="M1403" s="14">
        <f>Ventas[[#This Row],[Ingresos]]-Ventas[[#This Row],[Costes]]</f>
        <v>2.375</v>
      </c>
      <c r="N1403" s="14" t="str">
        <f>_xlfn.XLOOKUP(Ventas[[#This Row],[Ship Country]],[1]!Countries[Ship Country],[1]!Countries[Area],"No registrado")</f>
        <v>Sud America</v>
      </c>
      <c r="O1403" s="14" t="str">
        <f>_xlfn.XLOOKUP(Ventas[[#This Row],[Ship Country]],[1]!Countries[Ship Country],[1]!Countries[Continent],"No existe")</f>
        <v>America</v>
      </c>
      <c r="P1403" s="15" t="str">
        <f>_xlfn.XLOOKUP(Ventas[[#This Row],[Category]],[2]!ProdManager[Category],[2]!ProdManager[Prod_Manager])</f>
        <v>Peter Stone</v>
      </c>
      <c r="Q1403" s="15">
        <f>YEAR(Ventas[[#This Row],[Order Date]])</f>
        <v>2016</v>
      </c>
      <c r="R1403" s="15" t="str">
        <f>TEXT(Ventas[[#This Row],[Order Date]],"MMM")</f>
        <v>nov</v>
      </c>
    </row>
    <row r="1404" spans="1:18" x14ac:dyDescent="0.25">
      <c r="A1404" s="4">
        <v>10783</v>
      </c>
      <c r="B1404" s="4" t="s">
        <v>188</v>
      </c>
      <c r="C1404" s="4" t="s">
        <v>43</v>
      </c>
      <c r="D1404" s="4">
        <v>263.5</v>
      </c>
      <c r="E1404" s="4">
        <v>239.785</v>
      </c>
      <c r="F1404" s="4">
        <v>5</v>
      </c>
      <c r="G1404" s="4" t="s">
        <v>25</v>
      </c>
      <c r="H1404" s="4" t="s">
        <v>26</v>
      </c>
      <c r="I1404" s="4" t="s">
        <v>27</v>
      </c>
      <c r="J1404" s="5">
        <v>42399</v>
      </c>
      <c r="K1404" s="12">
        <f>Ventas[[#This Row],[Unit Price]]*Ventas[[#This Row],[Quantity]]</f>
        <v>1317.5</v>
      </c>
      <c r="L1404" s="12">
        <f>Ventas[[#This Row],[Unit Cost]]*Ventas[[#This Row],[Quantity]]</f>
        <v>1198.925</v>
      </c>
      <c r="M1404" s="14">
        <f>Ventas[[#This Row],[Ingresos]]-Ventas[[#This Row],[Costes]]</f>
        <v>118.57500000000005</v>
      </c>
      <c r="N1404" s="14" t="str">
        <f>_xlfn.XLOOKUP(Ventas[[#This Row],[Ship Country]],[1]!Countries[Ship Country],[1]!Countries[Area],"No registrado")</f>
        <v>Sud America</v>
      </c>
      <c r="O1404" s="14" t="str">
        <f>_xlfn.XLOOKUP(Ventas[[#This Row],[Ship Country]],[1]!Countries[Ship Country],[1]!Countries[Continent],"No existe")</f>
        <v>America</v>
      </c>
      <c r="P1404" s="15" t="str">
        <f>_xlfn.XLOOKUP(Ventas[[#This Row],[Category]],[2]!ProdManager[Category],[2]!ProdManager[Prod_Manager])</f>
        <v>John Matter</v>
      </c>
      <c r="Q1404" s="15">
        <f>YEAR(Ventas[[#This Row],[Order Date]])</f>
        <v>2016</v>
      </c>
      <c r="R1404" s="15" t="str">
        <f>TEXT(Ventas[[#This Row],[Order Date]],"MMM")</f>
        <v>ene</v>
      </c>
    </row>
    <row r="1405" spans="1:18" x14ac:dyDescent="0.25">
      <c r="A1405" s="6">
        <v>10783</v>
      </c>
      <c r="B1405" s="6" t="s">
        <v>44</v>
      </c>
      <c r="C1405" s="6" t="s">
        <v>15</v>
      </c>
      <c r="D1405" s="6">
        <v>12.5</v>
      </c>
      <c r="E1405" s="6">
        <v>10.375</v>
      </c>
      <c r="F1405" s="6">
        <v>10</v>
      </c>
      <c r="G1405" s="6" t="s">
        <v>25</v>
      </c>
      <c r="H1405" s="6" t="s">
        <v>26</v>
      </c>
      <c r="I1405" s="6" t="s">
        <v>27</v>
      </c>
      <c r="J1405" s="5">
        <v>42619</v>
      </c>
      <c r="K1405" s="12">
        <f>Ventas[[#This Row],[Unit Price]]*Ventas[[#This Row],[Quantity]]</f>
        <v>125</v>
      </c>
      <c r="L1405" s="12">
        <f>Ventas[[#This Row],[Unit Cost]]*Ventas[[#This Row],[Quantity]]</f>
        <v>103.75</v>
      </c>
      <c r="M1405" s="14">
        <f>Ventas[[#This Row],[Ingresos]]-Ventas[[#This Row],[Costes]]</f>
        <v>21.25</v>
      </c>
      <c r="N1405" s="14" t="str">
        <f>_xlfn.XLOOKUP(Ventas[[#This Row],[Ship Country]],[1]!Countries[Ship Country],[1]!Countries[Area],"No registrado")</f>
        <v>Sud America</v>
      </c>
      <c r="O1405" s="14" t="str">
        <f>_xlfn.XLOOKUP(Ventas[[#This Row],[Ship Country]],[1]!Countries[Ship Country],[1]!Countries[Continent],"No existe")</f>
        <v>America</v>
      </c>
      <c r="P1405" s="15" t="str">
        <f>_xlfn.XLOOKUP(Ventas[[#This Row],[Category]],[2]!ProdManager[Category],[2]!ProdManager[Prod_Manager])</f>
        <v>Peter Stone</v>
      </c>
      <c r="Q1405" s="15">
        <f>YEAR(Ventas[[#This Row],[Order Date]])</f>
        <v>2016</v>
      </c>
      <c r="R1405" s="15" t="str">
        <f>TEXT(Ventas[[#This Row],[Order Date]],"MMM")</f>
        <v>sep</v>
      </c>
    </row>
    <row r="1406" spans="1:18" x14ac:dyDescent="0.25">
      <c r="A1406" s="4">
        <v>10784</v>
      </c>
      <c r="B1406" s="4" t="s">
        <v>14</v>
      </c>
      <c r="C1406" s="4" t="s">
        <v>15</v>
      </c>
      <c r="D1406" s="4">
        <v>34.799999999999997</v>
      </c>
      <c r="E1406" s="4">
        <v>29.58</v>
      </c>
      <c r="F1406" s="4">
        <v>30</v>
      </c>
      <c r="G1406" s="4" t="s">
        <v>114</v>
      </c>
      <c r="H1406" s="4" t="s">
        <v>115</v>
      </c>
      <c r="I1406" s="4" t="s">
        <v>116</v>
      </c>
      <c r="J1406" s="5">
        <v>42695</v>
      </c>
      <c r="K1406" s="12">
        <f>Ventas[[#This Row],[Unit Price]]*Ventas[[#This Row],[Quantity]]</f>
        <v>1044</v>
      </c>
      <c r="L1406" s="12">
        <f>Ventas[[#This Row],[Unit Cost]]*Ventas[[#This Row],[Quantity]]</f>
        <v>887.4</v>
      </c>
      <c r="M1406" s="14">
        <f>Ventas[[#This Row],[Ingresos]]-Ventas[[#This Row],[Costes]]</f>
        <v>156.60000000000002</v>
      </c>
      <c r="N1406" s="14" t="str">
        <f>_xlfn.XLOOKUP(Ventas[[#This Row],[Ship Country]],[1]!Countries[Ship Country],[1]!Countries[Area],"No registrado")</f>
        <v>Sud Europe</v>
      </c>
      <c r="O1406" s="14" t="str">
        <f>_xlfn.XLOOKUP(Ventas[[#This Row],[Ship Country]],[1]!Countries[Ship Country],[1]!Countries[Continent],"No existe")</f>
        <v>Europe</v>
      </c>
      <c r="P1406" s="15" t="str">
        <f>_xlfn.XLOOKUP(Ventas[[#This Row],[Category]],[2]!ProdManager[Category],[2]!ProdManager[Prod_Manager])</f>
        <v>Peter Stone</v>
      </c>
      <c r="Q1406" s="15">
        <f>YEAR(Ventas[[#This Row],[Order Date]])</f>
        <v>2016</v>
      </c>
      <c r="R1406" s="15" t="str">
        <f>TEXT(Ventas[[#This Row],[Order Date]],"MMM")</f>
        <v>nov</v>
      </c>
    </row>
    <row r="1407" spans="1:18" x14ac:dyDescent="0.25">
      <c r="A1407" s="6">
        <v>10784</v>
      </c>
      <c r="B1407" s="6" t="s">
        <v>57</v>
      </c>
      <c r="C1407" s="6" t="s">
        <v>29</v>
      </c>
      <c r="D1407" s="6">
        <v>19</v>
      </c>
      <c r="E1407" s="6">
        <v>13.87</v>
      </c>
      <c r="F1407" s="6">
        <v>30</v>
      </c>
      <c r="G1407" s="6" t="s">
        <v>114</v>
      </c>
      <c r="H1407" s="6" t="s">
        <v>115</v>
      </c>
      <c r="I1407" s="6" t="s">
        <v>116</v>
      </c>
      <c r="J1407" s="5">
        <v>42380</v>
      </c>
      <c r="K1407" s="12">
        <f>Ventas[[#This Row],[Unit Price]]*Ventas[[#This Row],[Quantity]]</f>
        <v>570</v>
      </c>
      <c r="L1407" s="12">
        <f>Ventas[[#This Row],[Unit Cost]]*Ventas[[#This Row],[Quantity]]</f>
        <v>416.09999999999997</v>
      </c>
      <c r="M1407" s="14">
        <f>Ventas[[#This Row],[Ingresos]]-Ventas[[#This Row],[Costes]]</f>
        <v>153.90000000000003</v>
      </c>
      <c r="N1407" s="14" t="str">
        <f>_xlfn.XLOOKUP(Ventas[[#This Row],[Ship Country]],[1]!Countries[Ship Country],[1]!Countries[Area],"No registrado")</f>
        <v>Sud Europe</v>
      </c>
      <c r="O1407" s="14" t="str">
        <f>_xlfn.XLOOKUP(Ventas[[#This Row],[Ship Country]],[1]!Countries[Ship Country],[1]!Countries[Continent],"No existe")</f>
        <v>Europe</v>
      </c>
      <c r="P1407" s="15" t="str">
        <f>_xlfn.XLOOKUP(Ventas[[#This Row],[Category]],[2]!ProdManager[Category],[2]!ProdManager[Prod_Manager])</f>
        <v>Peter Stone</v>
      </c>
      <c r="Q1407" s="15">
        <f>YEAR(Ventas[[#This Row],[Order Date]])</f>
        <v>2016</v>
      </c>
      <c r="R1407" s="15" t="str">
        <f>TEXT(Ventas[[#This Row],[Order Date]],"MMM")</f>
        <v>ene</v>
      </c>
    </row>
    <row r="1408" spans="1:18" x14ac:dyDescent="0.25">
      <c r="A1408" s="4">
        <v>10784</v>
      </c>
      <c r="B1408" s="4" t="s">
        <v>42</v>
      </c>
      <c r="C1408" s="4" t="s">
        <v>43</v>
      </c>
      <c r="D1408" s="4">
        <v>18</v>
      </c>
      <c r="E1408" s="4">
        <v>15.84</v>
      </c>
      <c r="F1408" s="4">
        <v>2</v>
      </c>
      <c r="G1408" s="4" t="s">
        <v>114</v>
      </c>
      <c r="H1408" s="4" t="s">
        <v>115</v>
      </c>
      <c r="I1408" s="4" t="s">
        <v>116</v>
      </c>
      <c r="J1408" s="5">
        <v>42585</v>
      </c>
      <c r="K1408" s="12">
        <f>Ventas[[#This Row],[Unit Price]]*Ventas[[#This Row],[Quantity]]</f>
        <v>36</v>
      </c>
      <c r="L1408" s="12">
        <f>Ventas[[#This Row],[Unit Cost]]*Ventas[[#This Row],[Quantity]]</f>
        <v>31.68</v>
      </c>
      <c r="M1408" s="14">
        <f>Ventas[[#This Row],[Ingresos]]-Ventas[[#This Row],[Costes]]</f>
        <v>4.32</v>
      </c>
      <c r="N1408" s="14" t="str">
        <f>_xlfn.XLOOKUP(Ventas[[#This Row],[Ship Country]],[1]!Countries[Ship Country],[1]!Countries[Area],"No registrado")</f>
        <v>Sud Europe</v>
      </c>
      <c r="O1408" s="14" t="str">
        <f>_xlfn.XLOOKUP(Ventas[[#This Row],[Ship Country]],[1]!Countries[Ship Country],[1]!Countries[Continent],"No existe")</f>
        <v>Europe</v>
      </c>
      <c r="P1408" s="15" t="str">
        <f>_xlfn.XLOOKUP(Ventas[[#This Row],[Category]],[2]!ProdManager[Category],[2]!ProdManager[Prod_Manager])</f>
        <v>John Matter</v>
      </c>
      <c r="Q1408" s="15">
        <f>YEAR(Ventas[[#This Row],[Order Date]])</f>
        <v>2016</v>
      </c>
      <c r="R1408" s="15" t="str">
        <f>TEXT(Ventas[[#This Row],[Order Date]],"MMM")</f>
        <v>ago</v>
      </c>
    </row>
    <row r="1409" spans="1:18" x14ac:dyDescent="0.25">
      <c r="A1409" s="6">
        <v>10785</v>
      </c>
      <c r="B1409" s="6" t="s">
        <v>112</v>
      </c>
      <c r="C1409" s="6" t="s">
        <v>29</v>
      </c>
      <c r="D1409" s="6">
        <v>31</v>
      </c>
      <c r="E1409" s="6">
        <v>24.8</v>
      </c>
      <c r="F1409" s="6">
        <v>10</v>
      </c>
      <c r="G1409" s="6" t="s">
        <v>103</v>
      </c>
      <c r="H1409" s="6" t="s">
        <v>104</v>
      </c>
      <c r="I1409" s="6" t="s">
        <v>65</v>
      </c>
      <c r="J1409" s="5">
        <v>42576</v>
      </c>
      <c r="K1409" s="12">
        <f>Ventas[[#This Row],[Unit Price]]*Ventas[[#This Row],[Quantity]]</f>
        <v>310</v>
      </c>
      <c r="L1409" s="12">
        <f>Ventas[[#This Row],[Unit Cost]]*Ventas[[#This Row],[Quantity]]</f>
        <v>248</v>
      </c>
      <c r="M1409" s="14">
        <f>Ventas[[#This Row],[Ingresos]]-Ventas[[#This Row],[Costes]]</f>
        <v>62</v>
      </c>
      <c r="N1409" s="14" t="str">
        <f>_xlfn.XLOOKUP(Ventas[[#This Row],[Ship Country]],[1]!Countries[Ship Country],[1]!Countries[Area],"No registrado")</f>
        <v>Sud America</v>
      </c>
      <c r="O1409" s="14" t="str">
        <f>_xlfn.XLOOKUP(Ventas[[#This Row],[Ship Country]],[1]!Countries[Ship Country],[1]!Countries[Continent],"No existe")</f>
        <v>America</v>
      </c>
      <c r="P1409" s="15" t="str">
        <f>_xlfn.XLOOKUP(Ventas[[#This Row],[Category]],[2]!ProdManager[Category],[2]!ProdManager[Prod_Manager])</f>
        <v>Peter Stone</v>
      </c>
      <c r="Q1409" s="15">
        <f>YEAR(Ventas[[#This Row],[Order Date]])</f>
        <v>2016</v>
      </c>
      <c r="R1409" s="15" t="str">
        <f>TEXT(Ventas[[#This Row],[Order Date]],"MMM")</f>
        <v>jul</v>
      </c>
    </row>
    <row r="1410" spans="1:18" x14ac:dyDescent="0.25">
      <c r="A1410" s="4">
        <v>10785</v>
      </c>
      <c r="B1410" s="4" t="s">
        <v>129</v>
      </c>
      <c r="C1410" s="4" t="s">
        <v>43</v>
      </c>
      <c r="D1410" s="4">
        <v>7.75</v>
      </c>
      <c r="E1410" s="4">
        <v>6.8975</v>
      </c>
      <c r="F1410" s="4">
        <v>10</v>
      </c>
      <c r="G1410" s="4" t="s">
        <v>103</v>
      </c>
      <c r="H1410" s="4" t="s">
        <v>104</v>
      </c>
      <c r="I1410" s="4" t="s">
        <v>65</v>
      </c>
      <c r="J1410" s="5">
        <v>42382</v>
      </c>
      <c r="K1410" s="12">
        <f>Ventas[[#This Row],[Unit Price]]*Ventas[[#This Row],[Quantity]]</f>
        <v>77.5</v>
      </c>
      <c r="L1410" s="12">
        <f>Ventas[[#This Row],[Unit Cost]]*Ventas[[#This Row],[Quantity]]</f>
        <v>68.974999999999994</v>
      </c>
      <c r="M1410" s="14">
        <f>Ventas[[#This Row],[Ingresos]]-Ventas[[#This Row],[Costes]]</f>
        <v>8.5250000000000057</v>
      </c>
      <c r="N1410" s="14" t="str">
        <f>_xlfn.XLOOKUP(Ventas[[#This Row],[Ship Country]],[1]!Countries[Ship Country],[1]!Countries[Area],"No registrado")</f>
        <v>Sud America</v>
      </c>
      <c r="O1410" s="14" t="str">
        <f>_xlfn.XLOOKUP(Ventas[[#This Row],[Ship Country]],[1]!Countries[Ship Country],[1]!Countries[Continent],"No existe")</f>
        <v>America</v>
      </c>
      <c r="P1410" s="15" t="str">
        <f>_xlfn.XLOOKUP(Ventas[[#This Row],[Category]],[2]!ProdManager[Category],[2]!ProdManager[Prod_Manager])</f>
        <v>John Matter</v>
      </c>
      <c r="Q1410" s="15">
        <f>YEAR(Ventas[[#This Row],[Order Date]])</f>
        <v>2016</v>
      </c>
      <c r="R1410" s="15" t="str">
        <f>TEXT(Ventas[[#This Row],[Order Date]],"MMM")</f>
        <v>ene</v>
      </c>
    </row>
    <row r="1411" spans="1:18" x14ac:dyDescent="0.25">
      <c r="A1411" s="6">
        <v>10786</v>
      </c>
      <c r="B1411" s="6" t="s">
        <v>201</v>
      </c>
      <c r="C1411" s="6" t="s">
        <v>24</v>
      </c>
      <c r="D1411" s="6">
        <v>40</v>
      </c>
      <c r="E1411" s="6">
        <v>34</v>
      </c>
      <c r="F1411" s="6">
        <v>30</v>
      </c>
      <c r="G1411" s="6" t="s">
        <v>219</v>
      </c>
      <c r="H1411" s="6" t="s">
        <v>152</v>
      </c>
      <c r="I1411" s="6" t="s">
        <v>27</v>
      </c>
      <c r="J1411" s="5">
        <v>42564</v>
      </c>
      <c r="K1411" s="12">
        <f>Ventas[[#This Row],[Unit Price]]*Ventas[[#This Row],[Quantity]]</f>
        <v>1200</v>
      </c>
      <c r="L1411" s="12">
        <f>Ventas[[#This Row],[Unit Cost]]*Ventas[[#This Row],[Quantity]]</f>
        <v>1020</v>
      </c>
      <c r="M1411" s="14">
        <f>Ventas[[#This Row],[Ingresos]]-Ventas[[#This Row],[Costes]]</f>
        <v>180</v>
      </c>
      <c r="N1411" s="14" t="str">
        <f>_xlfn.XLOOKUP(Ventas[[#This Row],[Ship Country]],[1]!Countries[Ship Country],[1]!Countries[Area],"No registrado")</f>
        <v>Sud America</v>
      </c>
      <c r="O1411" s="14" t="str">
        <f>_xlfn.XLOOKUP(Ventas[[#This Row],[Ship Country]],[1]!Countries[Ship Country],[1]!Countries[Continent],"No existe")</f>
        <v>America</v>
      </c>
      <c r="P1411" s="15" t="str">
        <f>_xlfn.XLOOKUP(Ventas[[#This Row],[Category]],[2]!ProdManager[Category],[2]!ProdManager[Prod_Manager])</f>
        <v>Lydia Sinn</v>
      </c>
      <c r="Q1411" s="15">
        <f>YEAR(Ventas[[#This Row],[Order Date]])</f>
        <v>2016</v>
      </c>
      <c r="R1411" s="15" t="str">
        <f>TEXT(Ventas[[#This Row],[Order Date]],"MMM")</f>
        <v>jul</v>
      </c>
    </row>
    <row r="1412" spans="1:18" x14ac:dyDescent="0.25">
      <c r="A1412" s="4">
        <v>10786</v>
      </c>
      <c r="B1412" s="4" t="s">
        <v>87</v>
      </c>
      <c r="C1412" s="4" t="s">
        <v>29</v>
      </c>
      <c r="D1412" s="4">
        <v>25.89</v>
      </c>
      <c r="E1412" s="4">
        <v>19.4175</v>
      </c>
      <c r="F1412" s="4">
        <v>15</v>
      </c>
      <c r="G1412" s="4" t="s">
        <v>219</v>
      </c>
      <c r="H1412" s="4" t="s">
        <v>152</v>
      </c>
      <c r="I1412" s="4" t="s">
        <v>27</v>
      </c>
      <c r="J1412" s="5">
        <v>42723</v>
      </c>
      <c r="K1412" s="12">
        <f>Ventas[[#This Row],[Unit Price]]*Ventas[[#This Row],[Quantity]]</f>
        <v>388.35</v>
      </c>
      <c r="L1412" s="12">
        <f>Ventas[[#This Row],[Unit Cost]]*Ventas[[#This Row],[Quantity]]</f>
        <v>291.26249999999999</v>
      </c>
      <c r="M1412" s="14">
        <f>Ventas[[#This Row],[Ingresos]]-Ventas[[#This Row],[Costes]]</f>
        <v>97.087500000000034</v>
      </c>
      <c r="N1412" s="14" t="str">
        <f>_xlfn.XLOOKUP(Ventas[[#This Row],[Ship Country]],[1]!Countries[Ship Country],[1]!Countries[Area],"No registrado")</f>
        <v>Sud America</v>
      </c>
      <c r="O1412" s="14" t="str">
        <f>_xlfn.XLOOKUP(Ventas[[#This Row],[Ship Country]],[1]!Countries[Ship Country],[1]!Countries[Continent],"No existe")</f>
        <v>America</v>
      </c>
      <c r="P1412" s="15" t="str">
        <f>_xlfn.XLOOKUP(Ventas[[#This Row],[Category]],[2]!ProdManager[Category],[2]!ProdManager[Prod_Manager])</f>
        <v>Peter Stone</v>
      </c>
      <c r="Q1412" s="15">
        <f>YEAR(Ventas[[#This Row],[Order Date]])</f>
        <v>2016</v>
      </c>
      <c r="R1412" s="15" t="str">
        <f>TEXT(Ventas[[#This Row],[Order Date]],"MMM")</f>
        <v>dic</v>
      </c>
    </row>
    <row r="1413" spans="1:18" x14ac:dyDescent="0.25">
      <c r="A1413" s="6">
        <v>10786</v>
      </c>
      <c r="B1413" s="6" t="s">
        <v>129</v>
      </c>
      <c r="C1413" s="6" t="s">
        <v>43</v>
      </c>
      <c r="D1413" s="6">
        <v>7.75</v>
      </c>
      <c r="E1413" s="6">
        <v>7.0525000000000002</v>
      </c>
      <c r="F1413" s="6">
        <v>42</v>
      </c>
      <c r="G1413" s="6" t="s">
        <v>219</v>
      </c>
      <c r="H1413" s="6" t="s">
        <v>152</v>
      </c>
      <c r="I1413" s="6" t="s">
        <v>27</v>
      </c>
      <c r="J1413" s="5">
        <v>42652</v>
      </c>
      <c r="K1413" s="12">
        <f>Ventas[[#This Row],[Unit Price]]*Ventas[[#This Row],[Quantity]]</f>
        <v>325.5</v>
      </c>
      <c r="L1413" s="12">
        <f>Ventas[[#This Row],[Unit Cost]]*Ventas[[#This Row],[Quantity]]</f>
        <v>296.20499999999998</v>
      </c>
      <c r="M1413" s="14">
        <f>Ventas[[#This Row],[Ingresos]]-Ventas[[#This Row],[Costes]]</f>
        <v>29.295000000000016</v>
      </c>
      <c r="N1413" s="14" t="str">
        <f>_xlfn.XLOOKUP(Ventas[[#This Row],[Ship Country]],[1]!Countries[Ship Country],[1]!Countries[Area],"No registrado")</f>
        <v>Sud America</v>
      </c>
      <c r="O1413" s="14" t="str">
        <f>_xlfn.XLOOKUP(Ventas[[#This Row],[Ship Country]],[1]!Countries[Ship Country],[1]!Countries[Continent],"No existe")</f>
        <v>America</v>
      </c>
      <c r="P1413" s="15" t="str">
        <f>_xlfn.XLOOKUP(Ventas[[#This Row],[Category]],[2]!ProdManager[Category],[2]!ProdManager[Prod_Manager])</f>
        <v>John Matter</v>
      </c>
      <c r="Q1413" s="15">
        <f>YEAR(Ventas[[#This Row],[Order Date]])</f>
        <v>2016</v>
      </c>
      <c r="R1413" s="15" t="str">
        <f>TEXT(Ventas[[#This Row],[Order Date]],"MMM")</f>
        <v>oct</v>
      </c>
    </row>
    <row r="1414" spans="1:18" x14ac:dyDescent="0.25">
      <c r="A1414" s="4">
        <v>10787</v>
      </c>
      <c r="B1414" s="4" t="s">
        <v>55</v>
      </c>
      <c r="C1414" s="4" t="s">
        <v>43</v>
      </c>
      <c r="D1414" s="4">
        <v>19</v>
      </c>
      <c r="E1414" s="4">
        <v>17.100000000000001</v>
      </c>
      <c r="F1414" s="4">
        <v>15</v>
      </c>
      <c r="G1414" s="4" t="s">
        <v>204</v>
      </c>
      <c r="H1414" s="4" t="s">
        <v>205</v>
      </c>
      <c r="I1414" s="4" t="s">
        <v>13</v>
      </c>
      <c r="J1414" s="5">
        <v>42439</v>
      </c>
      <c r="K1414" s="12">
        <f>Ventas[[#This Row],[Unit Price]]*Ventas[[#This Row],[Quantity]]</f>
        <v>285</v>
      </c>
      <c r="L1414" s="12">
        <f>Ventas[[#This Row],[Unit Cost]]*Ventas[[#This Row],[Quantity]]</f>
        <v>256.5</v>
      </c>
      <c r="M1414" s="14">
        <f>Ventas[[#This Row],[Ingresos]]-Ventas[[#This Row],[Costes]]</f>
        <v>28.5</v>
      </c>
      <c r="N1414" s="14" t="str">
        <f>_xlfn.XLOOKUP(Ventas[[#This Row],[Ship Country]],[1]!Countries[Ship Country],[1]!Countries[Area],"No registrado")</f>
        <v>Nord Europe</v>
      </c>
      <c r="O1414" s="14" t="str">
        <f>_xlfn.XLOOKUP(Ventas[[#This Row],[Ship Country]],[1]!Countries[Ship Country],[1]!Countries[Continent],"No existe")</f>
        <v>Europe</v>
      </c>
      <c r="P1414" s="15" t="str">
        <f>_xlfn.XLOOKUP(Ventas[[#This Row],[Category]],[2]!ProdManager[Category],[2]!ProdManager[Prod_Manager])</f>
        <v>John Matter</v>
      </c>
      <c r="Q1414" s="15">
        <f>YEAR(Ventas[[#This Row],[Order Date]])</f>
        <v>2016</v>
      </c>
      <c r="R1414" s="15" t="str">
        <f>TEXT(Ventas[[#This Row],[Order Date]],"MMM")</f>
        <v>mar</v>
      </c>
    </row>
    <row r="1415" spans="1:18" x14ac:dyDescent="0.25">
      <c r="A1415" s="6">
        <v>10787</v>
      </c>
      <c r="B1415" s="6" t="s">
        <v>102</v>
      </c>
      <c r="C1415" s="6" t="s">
        <v>46</v>
      </c>
      <c r="D1415" s="6">
        <v>123.79</v>
      </c>
      <c r="E1415" s="6">
        <v>100.26990000000001</v>
      </c>
      <c r="F1415" s="6">
        <v>20</v>
      </c>
      <c r="G1415" s="6" t="s">
        <v>204</v>
      </c>
      <c r="H1415" s="6" t="s">
        <v>205</v>
      </c>
      <c r="I1415" s="6" t="s">
        <v>13</v>
      </c>
      <c r="J1415" s="5">
        <v>42695</v>
      </c>
      <c r="K1415" s="12">
        <f>Ventas[[#This Row],[Unit Price]]*Ventas[[#This Row],[Quantity]]</f>
        <v>2475.8000000000002</v>
      </c>
      <c r="L1415" s="12">
        <f>Ventas[[#This Row],[Unit Cost]]*Ventas[[#This Row],[Quantity]]</f>
        <v>2005.3980000000001</v>
      </c>
      <c r="M1415" s="14">
        <f>Ventas[[#This Row],[Ingresos]]-Ventas[[#This Row],[Costes]]</f>
        <v>470.40200000000004</v>
      </c>
      <c r="N1415" s="14" t="str">
        <f>_xlfn.XLOOKUP(Ventas[[#This Row],[Ship Country]],[1]!Countries[Ship Country],[1]!Countries[Area],"No registrado")</f>
        <v>Nord Europe</v>
      </c>
      <c r="O1415" s="14" t="str">
        <f>_xlfn.XLOOKUP(Ventas[[#This Row],[Ship Country]],[1]!Countries[Ship Country],[1]!Countries[Continent],"No existe")</f>
        <v>Europe</v>
      </c>
      <c r="P1415" s="15" t="str">
        <f>_xlfn.XLOOKUP(Ventas[[#This Row],[Category]],[2]!ProdManager[Category],[2]!ProdManager[Prod_Manager])</f>
        <v>John Matter</v>
      </c>
      <c r="Q1415" s="15">
        <f>YEAR(Ventas[[#This Row],[Order Date]])</f>
        <v>2016</v>
      </c>
      <c r="R1415" s="15" t="str">
        <f>TEXT(Ventas[[#This Row],[Order Date]],"MMM")</f>
        <v>nov</v>
      </c>
    </row>
    <row r="1416" spans="1:18" x14ac:dyDescent="0.25">
      <c r="A1416" s="4">
        <v>10788</v>
      </c>
      <c r="B1416" s="4" t="s">
        <v>130</v>
      </c>
      <c r="C1416" s="4" t="s">
        <v>35</v>
      </c>
      <c r="D1416" s="4">
        <v>9.1999999999999993</v>
      </c>
      <c r="E1416" s="4">
        <v>5.9799999999999995</v>
      </c>
      <c r="F1416" s="4">
        <v>50</v>
      </c>
      <c r="G1416" s="4" t="s">
        <v>110</v>
      </c>
      <c r="H1416" s="4" t="s">
        <v>111</v>
      </c>
      <c r="I1416" s="4" t="s">
        <v>21</v>
      </c>
      <c r="J1416" s="5">
        <v>42383</v>
      </c>
      <c r="K1416" s="12">
        <f>Ventas[[#This Row],[Unit Price]]*Ventas[[#This Row],[Quantity]]</f>
        <v>459.99999999999994</v>
      </c>
      <c r="L1416" s="12">
        <f>Ventas[[#This Row],[Unit Cost]]*Ventas[[#This Row],[Quantity]]</f>
        <v>299</v>
      </c>
      <c r="M1416" s="14">
        <f>Ventas[[#This Row],[Ingresos]]-Ventas[[#This Row],[Costes]]</f>
        <v>160.99999999999994</v>
      </c>
      <c r="N1416" s="14" t="str">
        <f>_xlfn.XLOOKUP(Ventas[[#This Row],[Ship Country]],[1]!Countries[Ship Country],[1]!Countries[Area],"No registrado")</f>
        <v>Nord Europe</v>
      </c>
      <c r="O1416" s="14" t="str">
        <f>_xlfn.XLOOKUP(Ventas[[#This Row],[Ship Country]],[1]!Countries[Ship Country],[1]!Countries[Continent],"No existe")</f>
        <v>Europe</v>
      </c>
      <c r="P1416" s="15" t="str">
        <f>_xlfn.XLOOKUP(Ventas[[#This Row],[Category]],[2]!ProdManager[Category],[2]!ProdManager[Prod_Manager])</f>
        <v>Lydia Sinn</v>
      </c>
      <c r="Q1416" s="15">
        <f>YEAR(Ventas[[#This Row],[Order Date]])</f>
        <v>2016</v>
      </c>
      <c r="R1416" s="15" t="str">
        <f>TEXT(Ventas[[#This Row],[Order Date]],"MMM")</f>
        <v>ene</v>
      </c>
    </row>
    <row r="1417" spans="1:18" x14ac:dyDescent="0.25">
      <c r="A1417" s="6">
        <v>10788</v>
      </c>
      <c r="B1417" s="6" t="s">
        <v>129</v>
      </c>
      <c r="C1417" s="6" t="s">
        <v>43</v>
      </c>
      <c r="D1417" s="6">
        <v>7.75</v>
      </c>
      <c r="E1417" s="6">
        <v>6.9750000000000005</v>
      </c>
      <c r="F1417" s="6">
        <v>40</v>
      </c>
      <c r="G1417" s="6" t="s">
        <v>110</v>
      </c>
      <c r="H1417" s="6" t="s">
        <v>111</v>
      </c>
      <c r="I1417" s="6" t="s">
        <v>21</v>
      </c>
      <c r="J1417" s="5">
        <v>42647</v>
      </c>
      <c r="K1417" s="12">
        <f>Ventas[[#This Row],[Unit Price]]*Ventas[[#This Row],[Quantity]]</f>
        <v>310</v>
      </c>
      <c r="L1417" s="12">
        <f>Ventas[[#This Row],[Unit Cost]]*Ventas[[#This Row],[Quantity]]</f>
        <v>279</v>
      </c>
      <c r="M1417" s="14">
        <f>Ventas[[#This Row],[Ingresos]]-Ventas[[#This Row],[Costes]]</f>
        <v>31</v>
      </c>
      <c r="N1417" s="14" t="str">
        <f>_xlfn.XLOOKUP(Ventas[[#This Row],[Ship Country]],[1]!Countries[Ship Country],[1]!Countries[Area],"No registrado")</f>
        <v>Nord Europe</v>
      </c>
      <c r="O1417" s="14" t="str">
        <f>_xlfn.XLOOKUP(Ventas[[#This Row],[Ship Country]],[1]!Countries[Ship Country],[1]!Countries[Continent],"No existe")</f>
        <v>Europe</v>
      </c>
      <c r="P1417" s="15" t="str">
        <f>_xlfn.XLOOKUP(Ventas[[#This Row],[Category]],[2]!ProdManager[Category],[2]!ProdManager[Prod_Manager])</f>
        <v>John Matter</v>
      </c>
      <c r="Q1417" s="15">
        <f>YEAR(Ventas[[#This Row],[Order Date]])</f>
        <v>2016</v>
      </c>
      <c r="R1417" s="15" t="str">
        <f>TEXT(Ventas[[#This Row],[Order Date]],"MMM")</f>
        <v>oct</v>
      </c>
    </row>
    <row r="1418" spans="1:18" x14ac:dyDescent="0.25">
      <c r="A1418" s="4">
        <v>10789</v>
      </c>
      <c r="B1418" s="4" t="s">
        <v>154</v>
      </c>
      <c r="C1418" s="4" t="s">
        <v>29</v>
      </c>
      <c r="D1418" s="4">
        <v>62.5</v>
      </c>
      <c r="E1418" s="4">
        <v>45.625</v>
      </c>
      <c r="F1418" s="4">
        <v>30</v>
      </c>
      <c r="G1418" s="4" t="s">
        <v>234</v>
      </c>
      <c r="H1418" s="4" t="s">
        <v>235</v>
      </c>
      <c r="I1418" s="4" t="s">
        <v>13</v>
      </c>
      <c r="J1418" s="5">
        <v>42394</v>
      </c>
      <c r="K1418" s="12">
        <f>Ventas[[#This Row],[Unit Price]]*Ventas[[#This Row],[Quantity]]</f>
        <v>1875</v>
      </c>
      <c r="L1418" s="12">
        <f>Ventas[[#This Row],[Unit Cost]]*Ventas[[#This Row],[Quantity]]</f>
        <v>1368.75</v>
      </c>
      <c r="M1418" s="14">
        <f>Ventas[[#This Row],[Ingresos]]-Ventas[[#This Row],[Costes]]</f>
        <v>506.25</v>
      </c>
      <c r="N1418" s="14" t="str">
        <f>_xlfn.XLOOKUP(Ventas[[#This Row],[Ship Country]],[1]!Countries[Ship Country],[1]!Countries[Area],"No registrado")</f>
        <v>Nord Europe</v>
      </c>
      <c r="O1418" s="14" t="str">
        <f>_xlfn.XLOOKUP(Ventas[[#This Row],[Ship Country]],[1]!Countries[Ship Country],[1]!Countries[Continent],"No existe")</f>
        <v>Europe</v>
      </c>
      <c r="P1418" s="15" t="str">
        <f>_xlfn.XLOOKUP(Ventas[[#This Row],[Category]],[2]!ProdManager[Category],[2]!ProdManager[Prod_Manager])</f>
        <v>Peter Stone</v>
      </c>
      <c r="Q1418" s="15">
        <f>YEAR(Ventas[[#This Row],[Order Date]])</f>
        <v>2016</v>
      </c>
      <c r="R1418" s="15" t="str">
        <f>TEXT(Ventas[[#This Row],[Order Date]],"MMM")</f>
        <v>ene</v>
      </c>
    </row>
    <row r="1419" spans="1:18" x14ac:dyDescent="0.25">
      <c r="A1419" s="6">
        <v>10789</v>
      </c>
      <c r="B1419" s="6" t="s">
        <v>81</v>
      </c>
      <c r="C1419" s="6" t="s">
        <v>43</v>
      </c>
      <c r="D1419" s="6">
        <v>18</v>
      </c>
      <c r="E1419" s="6">
        <v>16.38</v>
      </c>
      <c r="F1419" s="6">
        <v>15</v>
      </c>
      <c r="G1419" s="6" t="s">
        <v>234</v>
      </c>
      <c r="H1419" s="6" t="s">
        <v>235</v>
      </c>
      <c r="I1419" s="6" t="s">
        <v>13</v>
      </c>
      <c r="J1419" s="5">
        <v>42696</v>
      </c>
      <c r="K1419" s="12">
        <f>Ventas[[#This Row],[Unit Price]]*Ventas[[#This Row],[Quantity]]</f>
        <v>270</v>
      </c>
      <c r="L1419" s="12">
        <f>Ventas[[#This Row],[Unit Cost]]*Ventas[[#This Row],[Quantity]]</f>
        <v>245.7</v>
      </c>
      <c r="M1419" s="14">
        <f>Ventas[[#This Row],[Ingresos]]-Ventas[[#This Row],[Costes]]</f>
        <v>24.300000000000011</v>
      </c>
      <c r="N1419" s="14" t="str">
        <f>_xlfn.XLOOKUP(Ventas[[#This Row],[Ship Country]],[1]!Countries[Ship Country],[1]!Countries[Area],"No registrado")</f>
        <v>Nord Europe</v>
      </c>
      <c r="O1419" s="14" t="str">
        <f>_xlfn.XLOOKUP(Ventas[[#This Row],[Ship Country]],[1]!Countries[Ship Country],[1]!Countries[Continent],"No existe")</f>
        <v>Europe</v>
      </c>
      <c r="P1419" s="15" t="str">
        <f>_xlfn.XLOOKUP(Ventas[[#This Row],[Category]],[2]!ProdManager[Category],[2]!ProdManager[Prod_Manager])</f>
        <v>John Matter</v>
      </c>
      <c r="Q1419" s="15">
        <f>YEAR(Ventas[[#This Row],[Order Date]])</f>
        <v>2016</v>
      </c>
      <c r="R1419" s="15" t="str">
        <f>TEXT(Ventas[[#This Row],[Order Date]],"MMM")</f>
        <v>nov</v>
      </c>
    </row>
    <row r="1420" spans="1:18" x14ac:dyDescent="0.25">
      <c r="A1420" s="4">
        <v>10789</v>
      </c>
      <c r="B1420" s="4" t="s">
        <v>125</v>
      </c>
      <c r="C1420" s="4" t="s">
        <v>24</v>
      </c>
      <c r="D1420" s="4">
        <v>43.9</v>
      </c>
      <c r="E1420" s="4">
        <v>36.875999999999998</v>
      </c>
      <c r="F1420" s="4">
        <v>30</v>
      </c>
      <c r="G1420" s="4" t="s">
        <v>234</v>
      </c>
      <c r="H1420" s="4" t="s">
        <v>235</v>
      </c>
      <c r="I1420" s="4" t="s">
        <v>13</v>
      </c>
      <c r="J1420" s="5">
        <v>42672</v>
      </c>
      <c r="K1420" s="12">
        <f>Ventas[[#This Row],[Unit Price]]*Ventas[[#This Row],[Quantity]]</f>
        <v>1317</v>
      </c>
      <c r="L1420" s="12">
        <f>Ventas[[#This Row],[Unit Cost]]*Ventas[[#This Row],[Quantity]]</f>
        <v>1106.28</v>
      </c>
      <c r="M1420" s="14">
        <f>Ventas[[#This Row],[Ingresos]]-Ventas[[#This Row],[Costes]]</f>
        <v>210.72000000000003</v>
      </c>
      <c r="N1420" s="14" t="str">
        <f>_xlfn.XLOOKUP(Ventas[[#This Row],[Ship Country]],[1]!Countries[Ship Country],[1]!Countries[Area],"No registrado")</f>
        <v>Nord Europe</v>
      </c>
      <c r="O1420" s="14" t="str">
        <f>_xlfn.XLOOKUP(Ventas[[#This Row],[Ship Country]],[1]!Countries[Ship Country],[1]!Countries[Continent],"No existe")</f>
        <v>Europe</v>
      </c>
      <c r="P1420" s="15" t="str">
        <f>_xlfn.XLOOKUP(Ventas[[#This Row],[Category]],[2]!ProdManager[Category],[2]!ProdManager[Prod_Manager])</f>
        <v>Lydia Sinn</v>
      </c>
      <c r="Q1420" s="15">
        <f>YEAR(Ventas[[#This Row],[Order Date]])</f>
        <v>2016</v>
      </c>
      <c r="R1420" s="15" t="str">
        <f>TEXT(Ventas[[#This Row],[Order Date]],"MMM")</f>
        <v>oct</v>
      </c>
    </row>
    <row r="1421" spans="1:18" x14ac:dyDescent="0.25">
      <c r="A1421" s="6">
        <v>10789</v>
      </c>
      <c r="B1421" s="6" t="s">
        <v>142</v>
      </c>
      <c r="C1421" s="6" t="s">
        <v>35</v>
      </c>
      <c r="D1421" s="6">
        <v>12.5</v>
      </c>
      <c r="E1421" s="6">
        <v>8.2499999999999982</v>
      </c>
      <c r="F1421" s="6">
        <v>18</v>
      </c>
      <c r="G1421" s="6" t="s">
        <v>234</v>
      </c>
      <c r="H1421" s="6" t="s">
        <v>235</v>
      </c>
      <c r="I1421" s="6" t="s">
        <v>13</v>
      </c>
      <c r="J1421" s="5">
        <v>42606</v>
      </c>
      <c r="K1421" s="12">
        <f>Ventas[[#This Row],[Unit Price]]*Ventas[[#This Row],[Quantity]]</f>
        <v>225</v>
      </c>
      <c r="L1421" s="12">
        <f>Ventas[[#This Row],[Unit Cost]]*Ventas[[#This Row],[Quantity]]</f>
        <v>148.49999999999997</v>
      </c>
      <c r="M1421" s="14">
        <f>Ventas[[#This Row],[Ingresos]]-Ventas[[#This Row],[Costes]]</f>
        <v>76.500000000000028</v>
      </c>
      <c r="N1421" s="14" t="str">
        <f>_xlfn.XLOOKUP(Ventas[[#This Row],[Ship Country]],[1]!Countries[Ship Country],[1]!Countries[Area],"No registrado")</f>
        <v>Nord Europe</v>
      </c>
      <c r="O1421" s="14" t="str">
        <f>_xlfn.XLOOKUP(Ventas[[#This Row],[Ship Country]],[1]!Countries[Ship Country],[1]!Countries[Continent],"No existe")</f>
        <v>Europe</v>
      </c>
      <c r="P1421" s="15" t="str">
        <f>_xlfn.XLOOKUP(Ventas[[#This Row],[Category]],[2]!ProdManager[Category],[2]!ProdManager[Prod_Manager])</f>
        <v>Lydia Sinn</v>
      </c>
      <c r="Q1421" s="15">
        <f>YEAR(Ventas[[#This Row],[Order Date]])</f>
        <v>2016</v>
      </c>
      <c r="R1421" s="15" t="str">
        <f>TEXT(Ventas[[#This Row],[Order Date]],"MMM")</f>
        <v>ago</v>
      </c>
    </row>
    <row r="1422" spans="1:18" x14ac:dyDescent="0.25">
      <c r="A1422" s="4">
        <v>10790</v>
      </c>
      <c r="B1422" s="4" t="s">
        <v>85</v>
      </c>
      <c r="C1422" s="4" t="s">
        <v>18</v>
      </c>
      <c r="D1422" s="4">
        <v>30</v>
      </c>
      <c r="E1422" s="4">
        <v>23.400000000000002</v>
      </c>
      <c r="F1422" s="4">
        <v>3</v>
      </c>
      <c r="G1422" s="4" t="s">
        <v>243</v>
      </c>
      <c r="H1422" s="4" t="s">
        <v>244</v>
      </c>
      <c r="I1422" s="4" t="s">
        <v>27</v>
      </c>
      <c r="J1422" s="5">
        <v>42597</v>
      </c>
      <c r="K1422" s="12">
        <f>Ventas[[#This Row],[Unit Price]]*Ventas[[#This Row],[Quantity]]</f>
        <v>90</v>
      </c>
      <c r="L1422" s="12">
        <f>Ventas[[#This Row],[Unit Cost]]*Ventas[[#This Row],[Quantity]]</f>
        <v>70.2</v>
      </c>
      <c r="M1422" s="14">
        <f>Ventas[[#This Row],[Ingresos]]-Ventas[[#This Row],[Costes]]</f>
        <v>19.799999999999997</v>
      </c>
      <c r="N1422" s="14" t="str">
        <f>_xlfn.XLOOKUP(Ventas[[#This Row],[Ship Country]],[1]!Countries[Ship Country],[1]!Countries[Area],"No registrado")</f>
        <v>Sud America</v>
      </c>
      <c r="O1422" s="14" t="str">
        <f>_xlfn.XLOOKUP(Ventas[[#This Row],[Ship Country]],[1]!Countries[Ship Country],[1]!Countries[Continent],"No existe")</f>
        <v>America</v>
      </c>
      <c r="P1422" s="15" t="str">
        <f>_xlfn.XLOOKUP(Ventas[[#This Row],[Category]],[2]!ProdManager[Category],[2]!ProdManager[Prod_Manager])</f>
        <v>Marc Caine</v>
      </c>
      <c r="Q1422" s="15">
        <f>YEAR(Ventas[[#This Row],[Order Date]])</f>
        <v>2016</v>
      </c>
      <c r="R1422" s="15" t="str">
        <f>TEXT(Ventas[[#This Row],[Order Date]],"MMM")</f>
        <v>ago</v>
      </c>
    </row>
    <row r="1423" spans="1:18" x14ac:dyDescent="0.25">
      <c r="A1423" s="6">
        <v>10790</v>
      </c>
      <c r="B1423" s="6" t="s">
        <v>86</v>
      </c>
      <c r="C1423" s="6" t="s">
        <v>10</v>
      </c>
      <c r="D1423" s="6">
        <v>38</v>
      </c>
      <c r="E1423" s="6">
        <v>29.26</v>
      </c>
      <c r="F1423" s="6">
        <v>20</v>
      </c>
      <c r="G1423" s="6" t="s">
        <v>243</v>
      </c>
      <c r="H1423" s="6" t="s">
        <v>244</v>
      </c>
      <c r="I1423" s="6" t="s">
        <v>27</v>
      </c>
      <c r="J1423" s="5">
        <v>42393</v>
      </c>
      <c r="K1423" s="12">
        <f>Ventas[[#This Row],[Unit Price]]*Ventas[[#This Row],[Quantity]]</f>
        <v>760</v>
      </c>
      <c r="L1423" s="12">
        <f>Ventas[[#This Row],[Unit Cost]]*Ventas[[#This Row],[Quantity]]</f>
        <v>585.20000000000005</v>
      </c>
      <c r="M1423" s="14">
        <f>Ventas[[#This Row],[Ingresos]]-Ventas[[#This Row],[Costes]]</f>
        <v>174.79999999999995</v>
      </c>
      <c r="N1423" s="14" t="str">
        <f>_xlfn.XLOOKUP(Ventas[[#This Row],[Ship Country]],[1]!Countries[Ship Country],[1]!Countries[Area],"No registrado")</f>
        <v>Sud America</v>
      </c>
      <c r="O1423" s="14" t="str">
        <f>_xlfn.XLOOKUP(Ventas[[#This Row],[Ship Country]],[1]!Countries[Ship Country],[1]!Countries[Continent],"No existe")</f>
        <v>America</v>
      </c>
      <c r="P1423" s="15" t="str">
        <f>_xlfn.XLOOKUP(Ventas[[#This Row],[Category]],[2]!ProdManager[Category],[2]!ProdManager[Prod_Manager])</f>
        <v>Marc Caine</v>
      </c>
      <c r="Q1423" s="15">
        <f>YEAR(Ventas[[#This Row],[Order Date]])</f>
        <v>2016</v>
      </c>
      <c r="R1423" s="15" t="str">
        <f>TEXT(Ventas[[#This Row],[Order Date]],"MMM")</f>
        <v>ene</v>
      </c>
    </row>
    <row r="1424" spans="1:18" x14ac:dyDescent="0.25">
      <c r="A1424" s="4">
        <v>10791</v>
      </c>
      <c r="B1424" s="4" t="s">
        <v>28</v>
      </c>
      <c r="C1424" s="4" t="s">
        <v>29</v>
      </c>
      <c r="D1424" s="4">
        <v>9.65</v>
      </c>
      <c r="E1424" s="4">
        <v>7.3340000000000005</v>
      </c>
      <c r="F1424" s="4">
        <v>20</v>
      </c>
      <c r="G1424" s="4" t="s">
        <v>99</v>
      </c>
      <c r="H1424" s="4" t="s">
        <v>100</v>
      </c>
      <c r="I1424" s="4" t="s">
        <v>21</v>
      </c>
      <c r="J1424" s="5">
        <v>42553</v>
      </c>
      <c r="K1424" s="12">
        <f>Ventas[[#This Row],[Unit Price]]*Ventas[[#This Row],[Quantity]]</f>
        <v>193</v>
      </c>
      <c r="L1424" s="12">
        <f>Ventas[[#This Row],[Unit Cost]]*Ventas[[#This Row],[Quantity]]</f>
        <v>146.68</v>
      </c>
      <c r="M1424" s="14">
        <f>Ventas[[#This Row],[Ingresos]]-Ventas[[#This Row],[Costes]]</f>
        <v>46.319999999999993</v>
      </c>
      <c r="N1424" s="14" t="str">
        <f>_xlfn.XLOOKUP(Ventas[[#This Row],[Ship Country]],[1]!Countries[Ship Country],[1]!Countries[Area],"No registrado")</f>
        <v>Nord Europe</v>
      </c>
      <c r="O1424" s="14" t="str">
        <f>_xlfn.XLOOKUP(Ventas[[#This Row],[Ship Country]],[1]!Countries[Ship Country],[1]!Countries[Continent],"No existe")</f>
        <v>Europe</v>
      </c>
      <c r="P1424" s="15" t="str">
        <f>_xlfn.XLOOKUP(Ventas[[#This Row],[Category]],[2]!ProdManager[Category],[2]!ProdManager[Prod_Manager])</f>
        <v>Peter Stone</v>
      </c>
      <c r="Q1424" s="15">
        <f>YEAR(Ventas[[#This Row],[Order Date]])</f>
        <v>2016</v>
      </c>
      <c r="R1424" s="15" t="str">
        <f>TEXT(Ventas[[#This Row],[Order Date]],"MMM")</f>
        <v>jul</v>
      </c>
    </row>
    <row r="1425" spans="1:18" x14ac:dyDescent="0.25">
      <c r="A1425" s="6">
        <v>10791</v>
      </c>
      <c r="B1425" s="6" t="s">
        <v>102</v>
      </c>
      <c r="C1425" s="6" t="s">
        <v>46</v>
      </c>
      <c r="D1425" s="6">
        <v>123.79</v>
      </c>
      <c r="E1425" s="6">
        <v>94.080400000000012</v>
      </c>
      <c r="F1425" s="6">
        <v>14</v>
      </c>
      <c r="G1425" s="6" t="s">
        <v>99</v>
      </c>
      <c r="H1425" s="6" t="s">
        <v>100</v>
      </c>
      <c r="I1425" s="6" t="s">
        <v>21</v>
      </c>
      <c r="J1425" s="5">
        <v>42506</v>
      </c>
      <c r="K1425" s="12">
        <f>Ventas[[#This Row],[Unit Price]]*Ventas[[#This Row],[Quantity]]</f>
        <v>1733.0600000000002</v>
      </c>
      <c r="L1425" s="12">
        <f>Ventas[[#This Row],[Unit Cost]]*Ventas[[#This Row],[Quantity]]</f>
        <v>1317.1256000000001</v>
      </c>
      <c r="M1425" s="14">
        <f>Ventas[[#This Row],[Ingresos]]-Ventas[[#This Row],[Costes]]</f>
        <v>415.9344000000001</v>
      </c>
      <c r="N1425" s="14" t="str">
        <f>_xlfn.XLOOKUP(Ventas[[#This Row],[Ship Country]],[1]!Countries[Ship Country],[1]!Countries[Area],"No registrado")</f>
        <v>Nord Europe</v>
      </c>
      <c r="O1425" s="14" t="str">
        <f>_xlfn.XLOOKUP(Ventas[[#This Row],[Ship Country]],[1]!Countries[Ship Country],[1]!Countries[Continent],"No existe")</f>
        <v>Europe</v>
      </c>
      <c r="P1425" s="15" t="str">
        <f>_xlfn.XLOOKUP(Ventas[[#This Row],[Category]],[2]!ProdManager[Category],[2]!ProdManager[Prod_Manager])</f>
        <v>John Matter</v>
      </c>
      <c r="Q1425" s="15">
        <f>YEAR(Ventas[[#This Row],[Order Date]])</f>
        <v>2016</v>
      </c>
      <c r="R1425" s="15" t="str">
        <f>TEXT(Ventas[[#This Row],[Order Date]],"MMM")</f>
        <v>may</v>
      </c>
    </row>
    <row r="1426" spans="1:18" x14ac:dyDescent="0.25">
      <c r="A1426" s="4">
        <v>10792</v>
      </c>
      <c r="B1426" s="4" t="s">
        <v>55</v>
      </c>
      <c r="C1426" s="4" t="s">
        <v>43</v>
      </c>
      <c r="D1426" s="4">
        <v>19</v>
      </c>
      <c r="E1426" s="4">
        <v>17.48</v>
      </c>
      <c r="F1426" s="4">
        <v>10</v>
      </c>
      <c r="G1426" s="4" t="s">
        <v>220</v>
      </c>
      <c r="H1426" s="4" t="s">
        <v>221</v>
      </c>
      <c r="I1426" s="4" t="s">
        <v>222</v>
      </c>
      <c r="J1426" s="5">
        <v>42455</v>
      </c>
      <c r="K1426" s="12">
        <f>Ventas[[#This Row],[Unit Price]]*Ventas[[#This Row],[Quantity]]</f>
        <v>190</v>
      </c>
      <c r="L1426" s="12">
        <f>Ventas[[#This Row],[Unit Cost]]*Ventas[[#This Row],[Quantity]]</f>
        <v>174.8</v>
      </c>
      <c r="M1426" s="14">
        <f>Ventas[[#This Row],[Ingresos]]-Ventas[[#This Row],[Costes]]</f>
        <v>15.199999999999989</v>
      </c>
      <c r="N1426" s="14" t="str">
        <f>_xlfn.XLOOKUP(Ventas[[#This Row],[Ship Country]],[1]!Countries[Ship Country],[1]!Countries[Area],"No registrado")</f>
        <v>Nord Europe</v>
      </c>
      <c r="O1426" s="14" t="str">
        <f>_xlfn.XLOOKUP(Ventas[[#This Row],[Ship Country]],[1]!Countries[Ship Country],[1]!Countries[Continent],"No existe")</f>
        <v>Europe</v>
      </c>
      <c r="P1426" s="15" t="str">
        <f>_xlfn.XLOOKUP(Ventas[[#This Row],[Category]],[2]!ProdManager[Category],[2]!ProdManager[Prod_Manager])</f>
        <v>John Matter</v>
      </c>
      <c r="Q1426" s="15">
        <f>YEAR(Ventas[[#This Row],[Order Date]])</f>
        <v>2016</v>
      </c>
      <c r="R1426" s="15" t="str">
        <f>TEXT(Ventas[[#This Row],[Order Date]],"MMM")</f>
        <v>mar</v>
      </c>
    </row>
    <row r="1427" spans="1:18" x14ac:dyDescent="0.25">
      <c r="A1427" s="6">
        <v>10792</v>
      </c>
      <c r="B1427" s="6" t="s">
        <v>145</v>
      </c>
      <c r="C1427" s="6" t="s">
        <v>46</v>
      </c>
      <c r="D1427" s="6">
        <v>7.45</v>
      </c>
      <c r="E1427" s="6">
        <v>6.1090000000000009</v>
      </c>
      <c r="F1427" s="6">
        <v>3</v>
      </c>
      <c r="G1427" s="6" t="s">
        <v>220</v>
      </c>
      <c r="H1427" s="6" t="s">
        <v>221</v>
      </c>
      <c r="I1427" s="6" t="s">
        <v>222</v>
      </c>
      <c r="J1427" s="5">
        <v>42549</v>
      </c>
      <c r="K1427" s="12">
        <f>Ventas[[#This Row],[Unit Price]]*Ventas[[#This Row],[Quantity]]</f>
        <v>22.35</v>
      </c>
      <c r="L1427" s="12">
        <f>Ventas[[#This Row],[Unit Cost]]*Ventas[[#This Row],[Quantity]]</f>
        <v>18.327000000000002</v>
      </c>
      <c r="M1427" s="14">
        <f>Ventas[[#This Row],[Ingresos]]-Ventas[[#This Row],[Costes]]</f>
        <v>4.0229999999999997</v>
      </c>
      <c r="N1427" s="14" t="str">
        <f>_xlfn.XLOOKUP(Ventas[[#This Row],[Ship Country]],[1]!Countries[Ship Country],[1]!Countries[Area],"No registrado")</f>
        <v>Nord Europe</v>
      </c>
      <c r="O1427" s="14" t="str">
        <f>_xlfn.XLOOKUP(Ventas[[#This Row],[Ship Country]],[1]!Countries[Ship Country],[1]!Countries[Continent],"No existe")</f>
        <v>Europe</v>
      </c>
      <c r="P1427" s="15" t="str">
        <f>_xlfn.XLOOKUP(Ventas[[#This Row],[Category]],[2]!ProdManager[Category],[2]!ProdManager[Prod_Manager])</f>
        <v>John Matter</v>
      </c>
      <c r="Q1427" s="15">
        <f>YEAR(Ventas[[#This Row],[Order Date]])</f>
        <v>2016</v>
      </c>
      <c r="R1427" s="15" t="str">
        <f>TEXT(Ventas[[#This Row],[Order Date]],"MMM")</f>
        <v>jun</v>
      </c>
    </row>
    <row r="1428" spans="1:18" x14ac:dyDescent="0.25">
      <c r="A1428" s="4">
        <v>10792</v>
      </c>
      <c r="B1428" s="4" t="s">
        <v>142</v>
      </c>
      <c r="C1428" s="4" t="s">
        <v>35</v>
      </c>
      <c r="D1428" s="4">
        <v>12.5</v>
      </c>
      <c r="E1428" s="4">
        <v>8.375</v>
      </c>
      <c r="F1428" s="4">
        <v>15</v>
      </c>
      <c r="G1428" s="4" t="s">
        <v>220</v>
      </c>
      <c r="H1428" s="4" t="s">
        <v>221</v>
      </c>
      <c r="I1428" s="4" t="s">
        <v>222</v>
      </c>
      <c r="J1428" s="5">
        <v>42534</v>
      </c>
      <c r="K1428" s="12">
        <f>Ventas[[#This Row],[Unit Price]]*Ventas[[#This Row],[Quantity]]</f>
        <v>187.5</v>
      </c>
      <c r="L1428" s="12">
        <f>Ventas[[#This Row],[Unit Cost]]*Ventas[[#This Row],[Quantity]]</f>
        <v>125.625</v>
      </c>
      <c r="M1428" s="14">
        <f>Ventas[[#This Row],[Ingresos]]-Ventas[[#This Row],[Costes]]</f>
        <v>61.875</v>
      </c>
      <c r="N1428" s="14" t="str">
        <f>_xlfn.XLOOKUP(Ventas[[#This Row],[Ship Country]],[1]!Countries[Ship Country],[1]!Countries[Area],"No registrado")</f>
        <v>Nord Europe</v>
      </c>
      <c r="O1428" s="14" t="str">
        <f>_xlfn.XLOOKUP(Ventas[[#This Row],[Ship Country]],[1]!Countries[Ship Country],[1]!Countries[Continent],"No existe")</f>
        <v>Europe</v>
      </c>
      <c r="P1428" s="15" t="str">
        <f>_xlfn.XLOOKUP(Ventas[[#This Row],[Category]],[2]!ProdManager[Category],[2]!ProdManager[Prod_Manager])</f>
        <v>Lydia Sinn</v>
      </c>
      <c r="Q1428" s="15">
        <f>YEAR(Ventas[[#This Row],[Order Date]])</f>
        <v>2016</v>
      </c>
      <c r="R1428" s="15" t="str">
        <f>TEXT(Ventas[[#This Row],[Order Date]],"MMM")</f>
        <v>jun</v>
      </c>
    </row>
    <row r="1429" spans="1:18" x14ac:dyDescent="0.25">
      <c r="A1429" s="6">
        <v>10793</v>
      </c>
      <c r="B1429" s="6" t="s">
        <v>177</v>
      </c>
      <c r="C1429" s="6" t="s">
        <v>10</v>
      </c>
      <c r="D1429" s="6">
        <v>7</v>
      </c>
      <c r="E1429" s="6">
        <v>5.81</v>
      </c>
      <c r="F1429" s="6">
        <v>8</v>
      </c>
      <c r="G1429" s="6" t="s">
        <v>208</v>
      </c>
      <c r="H1429" s="6" t="s">
        <v>209</v>
      </c>
      <c r="I1429" s="6" t="s">
        <v>149</v>
      </c>
      <c r="J1429" s="5">
        <v>42378</v>
      </c>
      <c r="K1429" s="12">
        <f>Ventas[[#This Row],[Unit Price]]*Ventas[[#This Row],[Quantity]]</f>
        <v>56</v>
      </c>
      <c r="L1429" s="12">
        <f>Ventas[[#This Row],[Unit Cost]]*Ventas[[#This Row],[Quantity]]</f>
        <v>46.48</v>
      </c>
      <c r="M1429" s="14">
        <f>Ventas[[#This Row],[Ingresos]]-Ventas[[#This Row],[Costes]]</f>
        <v>9.5200000000000031</v>
      </c>
      <c r="N1429" s="14" t="str">
        <f>_xlfn.XLOOKUP(Ventas[[#This Row],[Ship Country]],[1]!Countries[Ship Country],[1]!Countries[Area],"No registrado")</f>
        <v>Nord Europe</v>
      </c>
      <c r="O1429" s="14" t="str">
        <f>_xlfn.XLOOKUP(Ventas[[#This Row],[Ship Country]],[1]!Countries[Ship Country],[1]!Countries[Continent],"No existe")</f>
        <v>Europe</v>
      </c>
      <c r="P1429" s="15" t="str">
        <f>_xlfn.XLOOKUP(Ventas[[#This Row],[Category]],[2]!ProdManager[Category],[2]!ProdManager[Prod_Manager])</f>
        <v>Marc Caine</v>
      </c>
      <c r="Q1429" s="15">
        <f>YEAR(Ventas[[#This Row],[Order Date]])</f>
        <v>2016</v>
      </c>
      <c r="R1429" s="15" t="str">
        <f>TEXT(Ventas[[#This Row],[Order Date]],"MMM")</f>
        <v>ene</v>
      </c>
    </row>
    <row r="1430" spans="1:18" x14ac:dyDescent="0.25">
      <c r="A1430" s="4">
        <v>10793</v>
      </c>
      <c r="B1430" s="4" t="s">
        <v>28</v>
      </c>
      <c r="C1430" s="4" t="s">
        <v>29</v>
      </c>
      <c r="D1430" s="4">
        <v>9.65</v>
      </c>
      <c r="E1430" s="4">
        <v>7.7200000000000006</v>
      </c>
      <c r="F1430" s="4">
        <v>14</v>
      </c>
      <c r="G1430" s="4" t="s">
        <v>208</v>
      </c>
      <c r="H1430" s="4" t="s">
        <v>209</v>
      </c>
      <c r="I1430" s="4" t="s">
        <v>149</v>
      </c>
      <c r="J1430" s="5">
        <v>42661</v>
      </c>
      <c r="K1430" s="12">
        <f>Ventas[[#This Row],[Unit Price]]*Ventas[[#This Row],[Quantity]]</f>
        <v>135.1</v>
      </c>
      <c r="L1430" s="12">
        <f>Ventas[[#This Row],[Unit Cost]]*Ventas[[#This Row],[Quantity]]</f>
        <v>108.08000000000001</v>
      </c>
      <c r="M1430" s="14">
        <f>Ventas[[#This Row],[Ingresos]]-Ventas[[#This Row],[Costes]]</f>
        <v>27.019999999999982</v>
      </c>
      <c r="N1430" s="14" t="str">
        <f>_xlfn.XLOOKUP(Ventas[[#This Row],[Ship Country]],[1]!Countries[Ship Country],[1]!Countries[Area],"No registrado")</f>
        <v>Nord Europe</v>
      </c>
      <c r="O1430" s="14" t="str">
        <f>_xlfn.XLOOKUP(Ventas[[#This Row],[Ship Country]],[1]!Countries[Ship Country],[1]!Countries[Continent],"No existe")</f>
        <v>Europe</v>
      </c>
      <c r="P1430" s="15" t="str">
        <f>_xlfn.XLOOKUP(Ventas[[#This Row],[Category]],[2]!ProdManager[Category],[2]!ProdManager[Prod_Manager])</f>
        <v>Peter Stone</v>
      </c>
      <c r="Q1430" s="15">
        <f>YEAR(Ventas[[#This Row],[Order Date]])</f>
        <v>2016</v>
      </c>
      <c r="R1430" s="15" t="str">
        <f>TEXT(Ventas[[#This Row],[Order Date]],"MMM")</f>
        <v>oct</v>
      </c>
    </row>
    <row r="1431" spans="1:18" x14ac:dyDescent="0.25">
      <c r="A1431" s="6">
        <v>10794</v>
      </c>
      <c r="B1431" s="6" t="s">
        <v>145</v>
      </c>
      <c r="C1431" s="6" t="s">
        <v>46</v>
      </c>
      <c r="D1431" s="6">
        <v>7.45</v>
      </c>
      <c r="E1431" s="6">
        <v>5.8855000000000004</v>
      </c>
      <c r="F1431" s="6">
        <v>6</v>
      </c>
      <c r="G1431" s="6" t="s">
        <v>80</v>
      </c>
      <c r="H1431" s="6" t="s">
        <v>26</v>
      </c>
      <c r="I1431" s="6" t="s">
        <v>27</v>
      </c>
      <c r="J1431" s="5">
        <v>42536</v>
      </c>
      <c r="K1431" s="12">
        <f>Ventas[[#This Row],[Unit Price]]*Ventas[[#This Row],[Quantity]]</f>
        <v>44.7</v>
      </c>
      <c r="L1431" s="12">
        <f>Ventas[[#This Row],[Unit Cost]]*Ventas[[#This Row],[Quantity]]</f>
        <v>35.313000000000002</v>
      </c>
      <c r="M1431" s="14">
        <f>Ventas[[#This Row],[Ingresos]]-Ventas[[#This Row],[Costes]]</f>
        <v>9.3870000000000005</v>
      </c>
      <c r="N1431" s="14" t="str">
        <f>_xlfn.XLOOKUP(Ventas[[#This Row],[Ship Country]],[1]!Countries[Ship Country],[1]!Countries[Area],"No registrado")</f>
        <v>Sud America</v>
      </c>
      <c r="O1431" s="14" t="str">
        <f>_xlfn.XLOOKUP(Ventas[[#This Row],[Ship Country]],[1]!Countries[Ship Country],[1]!Countries[Continent],"No existe")</f>
        <v>America</v>
      </c>
      <c r="P1431" s="15" t="str">
        <f>_xlfn.XLOOKUP(Ventas[[#This Row],[Category]],[2]!ProdManager[Category],[2]!ProdManager[Prod_Manager])</f>
        <v>John Matter</v>
      </c>
      <c r="Q1431" s="15">
        <f>YEAR(Ventas[[#This Row],[Order Date]])</f>
        <v>2016</v>
      </c>
      <c r="R1431" s="15" t="str">
        <f>TEXT(Ventas[[#This Row],[Order Date]],"MMM")</f>
        <v>jun</v>
      </c>
    </row>
    <row r="1432" spans="1:18" x14ac:dyDescent="0.25">
      <c r="A1432" s="4">
        <v>10794</v>
      </c>
      <c r="B1432" s="4" t="s">
        <v>17</v>
      </c>
      <c r="C1432" s="4" t="s">
        <v>18</v>
      </c>
      <c r="D1432" s="4">
        <v>23.25</v>
      </c>
      <c r="E1432" s="4">
        <v>18.600000000000001</v>
      </c>
      <c r="F1432" s="4">
        <v>15</v>
      </c>
      <c r="G1432" s="4" t="s">
        <v>80</v>
      </c>
      <c r="H1432" s="4" t="s">
        <v>26</v>
      </c>
      <c r="I1432" s="4" t="s">
        <v>27</v>
      </c>
      <c r="J1432" s="5">
        <v>42706</v>
      </c>
      <c r="K1432" s="12">
        <f>Ventas[[#This Row],[Unit Price]]*Ventas[[#This Row],[Quantity]]</f>
        <v>348.75</v>
      </c>
      <c r="L1432" s="12">
        <f>Ventas[[#This Row],[Unit Cost]]*Ventas[[#This Row],[Quantity]]</f>
        <v>279</v>
      </c>
      <c r="M1432" s="14">
        <f>Ventas[[#This Row],[Ingresos]]-Ventas[[#This Row],[Costes]]</f>
        <v>69.75</v>
      </c>
      <c r="N1432" s="14" t="str">
        <f>_xlfn.XLOOKUP(Ventas[[#This Row],[Ship Country]],[1]!Countries[Ship Country],[1]!Countries[Area],"No registrado")</f>
        <v>Sud America</v>
      </c>
      <c r="O1432" s="14" t="str">
        <f>_xlfn.XLOOKUP(Ventas[[#This Row],[Ship Country]],[1]!Countries[Ship Country],[1]!Countries[Continent],"No existe")</f>
        <v>America</v>
      </c>
      <c r="P1432" s="15" t="str">
        <f>_xlfn.XLOOKUP(Ventas[[#This Row],[Category]],[2]!ProdManager[Category],[2]!ProdManager[Prod_Manager])</f>
        <v>Marc Caine</v>
      </c>
      <c r="Q1432" s="15">
        <f>YEAR(Ventas[[#This Row],[Order Date]])</f>
        <v>2016</v>
      </c>
      <c r="R1432" s="15" t="str">
        <f>TEXT(Ventas[[#This Row],[Order Date]],"MMM")</f>
        <v>dic</v>
      </c>
    </row>
    <row r="1433" spans="1:18" x14ac:dyDescent="0.25">
      <c r="A1433" s="6">
        <v>10795</v>
      </c>
      <c r="B1433" s="6" t="s">
        <v>56</v>
      </c>
      <c r="C1433" s="6" t="s">
        <v>35</v>
      </c>
      <c r="D1433" s="6">
        <v>17.45</v>
      </c>
      <c r="E1433" s="6">
        <v>11.516999999999998</v>
      </c>
      <c r="F1433" s="6">
        <v>65</v>
      </c>
      <c r="G1433" s="6" t="s">
        <v>66</v>
      </c>
      <c r="H1433" s="6" t="s">
        <v>67</v>
      </c>
      <c r="I1433" s="6" t="s">
        <v>68</v>
      </c>
      <c r="J1433" s="5">
        <v>42690</v>
      </c>
      <c r="K1433" s="12">
        <f>Ventas[[#This Row],[Unit Price]]*Ventas[[#This Row],[Quantity]]</f>
        <v>1134.25</v>
      </c>
      <c r="L1433" s="12">
        <f>Ventas[[#This Row],[Unit Cost]]*Ventas[[#This Row],[Quantity]]</f>
        <v>748.6049999999999</v>
      </c>
      <c r="M1433" s="14">
        <f>Ventas[[#This Row],[Ingresos]]-Ventas[[#This Row],[Costes]]</f>
        <v>385.6450000000001</v>
      </c>
      <c r="N1433" s="14" t="str">
        <f>_xlfn.XLOOKUP(Ventas[[#This Row],[Ship Country]],[1]!Countries[Ship Country],[1]!Countries[Area],"No registrado")</f>
        <v>Nord Europe</v>
      </c>
      <c r="O1433" s="14" t="str">
        <f>_xlfn.XLOOKUP(Ventas[[#This Row],[Ship Country]],[1]!Countries[Ship Country],[1]!Countries[Continent],"No existe")</f>
        <v>Europe</v>
      </c>
      <c r="P1433" s="15" t="str">
        <f>_xlfn.XLOOKUP(Ventas[[#This Row],[Category]],[2]!ProdManager[Category],[2]!ProdManager[Prod_Manager])</f>
        <v>Lydia Sinn</v>
      </c>
      <c r="Q1433" s="15">
        <f>YEAR(Ventas[[#This Row],[Order Date]])</f>
        <v>2016</v>
      </c>
      <c r="R1433" s="15" t="str">
        <f>TEXT(Ventas[[#This Row],[Order Date]],"MMM")</f>
        <v>nov</v>
      </c>
    </row>
    <row r="1434" spans="1:18" x14ac:dyDescent="0.25">
      <c r="A1434" s="4">
        <v>10795</v>
      </c>
      <c r="B1434" s="4" t="s">
        <v>91</v>
      </c>
      <c r="C1434" s="4" t="s">
        <v>46</v>
      </c>
      <c r="D1434" s="4">
        <v>39</v>
      </c>
      <c r="E1434" s="4">
        <v>30.42</v>
      </c>
      <c r="F1434" s="4">
        <v>35</v>
      </c>
      <c r="G1434" s="4" t="s">
        <v>66</v>
      </c>
      <c r="H1434" s="4" t="s">
        <v>67</v>
      </c>
      <c r="I1434" s="4" t="s">
        <v>68</v>
      </c>
      <c r="J1434" s="5">
        <v>42540</v>
      </c>
      <c r="K1434" s="12">
        <f>Ventas[[#This Row],[Unit Price]]*Ventas[[#This Row],[Quantity]]</f>
        <v>1365</v>
      </c>
      <c r="L1434" s="12">
        <f>Ventas[[#This Row],[Unit Cost]]*Ventas[[#This Row],[Quantity]]</f>
        <v>1064.7</v>
      </c>
      <c r="M1434" s="14">
        <f>Ventas[[#This Row],[Ingresos]]-Ventas[[#This Row],[Costes]]</f>
        <v>300.29999999999995</v>
      </c>
      <c r="N1434" s="14" t="str">
        <f>_xlfn.XLOOKUP(Ventas[[#This Row],[Ship Country]],[1]!Countries[Ship Country],[1]!Countries[Area],"No registrado")</f>
        <v>Nord Europe</v>
      </c>
      <c r="O1434" s="14" t="str">
        <f>_xlfn.XLOOKUP(Ventas[[#This Row],[Ship Country]],[1]!Countries[Ship Country],[1]!Countries[Continent],"No existe")</f>
        <v>Europe</v>
      </c>
      <c r="P1434" s="15" t="str">
        <f>_xlfn.XLOOKUP(Ventas[[#This Row],[Category]],[2]!ProdManager[Category],[2]!ProdManager[Prod_Manager])</f>
        <v>John Matter</v>
      </c>
      <c r="Q1434" s="15">
        <f>YEAR(Ventas[[#This Row],[Order Date]])</f>
        <v>2016</v>
      </c>
      <c r="R1434" s="15" t="str">
        <f>TEXT(Ventas[[#This Row],[Order Date]],"MMM")</f>
        <v>jun</v>
      </c>
    </row>
    <row r="1435" spans="1:18" x14ac:dyDescent="0.25">
      <c r="A1435" s="6">
        <v>10796</v>
      </c>
      <c r="B1435" s="6" t="s">
        <v>155</v>
      </c>
      <c r="C1435" s="6" t="s">
        <v>15</v>
      </c>
      <c r="D1435" s="6">
        <v>36</v>
      </c>
      <c r="E1435" s="6">
        <v>27.72</v>
      </c>
      <c r="F1435" s="6">
        <v>24</v>
      </c>
      <c r="G1435" s="6" t="s">
        <v>63</v>
      </c>
      <c r="H1435" s="6" t="s">
        <v>64</v>
      </c>
      <c r="I1435" s="6" t="s">
        <v>65</v>
      </c>
      <c r="J1435" s="5">
        <v>42459</v>
      </c>
      <c r="K1435" s="12">
        <f>Ventas[[#This Row],[Unit Price]]*Ventas[[#This Row],[Quantity]]</f>
        <v>864</v>
      </c>
      <c r="L1435" s="12">
        <f>Ventas[[#This Row],[Unit Cost]]*Ventas[[#This Row],[Quantity]]</f>
        <v>665.28</v>
      </c>
      <c r="M1435" s="14">
        <f>Ventas[[#This Row],[Ingresos]]-Ventas[[#This Row],[Costes]]</f>
        <v>198.72000000000003</v>
      </c>
      <c r="N1435" s="14" t="str">
        <f>_xlfn.XLOOKUP(Ventas[[#This Row],[Ship Country]],[1]!Countries[Ship Country],[1]!Countries[Area],"No registrado")</f>
        <v>Sud America</v>
      </c>
      <c r="O1435" s="14" t="str">
        <f>_xlfn.XLOOKUP(Ventas[[#This Row],[Ship Country]],[1]!Countries[Ship Country],[1]!Countries[Continent],"No existe")</f>
        <v>America</v>
      </c>
      <c r="P1435" s="15" t="str">
        <f>_xlfn.XLOOKUP(Ventas[[#This Row],[Category]],[2]!ProdManager[Category],[2]!ProdManager[Prod_Manager])</f>
        <v>Peter Stone</v>
      </c>
      <c r="Q1435" s="15">
        <f>YEAR(Ventas[[#This Row],[Order Date]])</f>
        <v>2016</v>
      </c>
      <c r="R1435" s="15" t="str">
        <f>TEXT(Ventas[[#This Row],[Order Date]],"MMM")</f>
        <v>mar</v>
      </c>
    </row>
    <row r="1436" spans="1:18" x14ac:dyDescent="0.25">
      <c r="A1436" s="4">
        <v>10796</v>
      </c>
      <c r="B1436" s="4" t="s">
        <v>189</v>
      </c>
      <c r="C1436" s="4" t="s">
        <v>35</v>
      </c>
      <c r="D1436" s="4">
        <v>31.23</v>
      </c>
      <c r="E1436" s="4">
        <v>21.861000000000001</v>
      </c>
      <c r="F1436" s="4">
        <v>21</v>
      </c>
      <c r="G1436" s="4" t="s">
        <v>63</v>
      </c>
      <c r="H1436" s="4" t="s">
        <v>64</v>
      </c>
      <c r="I1436" s="4" t="s">
        <v>65</v>
      </c>
      <c r="J1436" s="5">
        <v>42655</v>
      </c>
      <c r="K1436" s="12">
        <f>Ventas[[#This Row],[Unit Price]]*Ventas[[#This Row],[Quantity]]</f>
        <v>655.83</v>
      </c>
      <c r="L1436" s="12">
        <f>Ventas[[#This Row],[Unit Cost]]*Ventas[[#This Row],[Quantity]]</f>
        <v>459.08100000000002</v>
      </c>
      <c r="M1436" s="14">
        <f>Ventas[[#This Row],[Ingresos]]-Ventas[[#This Row],[Costes]]</f>
        <v>196.74900000000002</v>
      </c>
      <c r="N1436" s="14" t="str">
        <f>_xlfn.XLOOKUP(Ventas[[#This Row],[Ship Country]],[1]!Countries[Ship Country],[1]!Countries[Area],"No registrado")</f>
        <v>Sud America</v>
      </c>
      <c r="O1436" s="14" t="str">
        <f>_xlfn.XLOOKUP(Ventas[[#This Row],[Ship Country]],[1]!Countries[Ship Country],[1]!Countries[Continent],"No existe")</f>
        <v>America</v>
      </c>
      <c r="P1436" s="15" t="str">
        <f>_xlfn.XLOOKUP(Ventas[[#This Row],[Category]],[2]!ProdManager[Category],[2]!ProdManager[Prod_Manager])</f>
        <v>Lydia Sinn</v>
      </c>
      <c r="Q1436" s="15">
        <f>YEAR(Ventas[[#This Row],[Order Date]])</f>
        <v>2016</v>
      </c>
      <c r="R1436" s="15" t="str">
        <f>TEXT(Ventas[[#This Row],[Order Date]],"MMM")</f>
        <v>oct</v>
      </c>
    </row>
    <row r="1437" spans="1:18" x14ac:dyDescent="0.25">
      <c r="A1437" s="6">
        <v>10796</v>
      </c>
      <c r="B1437" s="6" t="s">
        <v>122</v>
      </c>
      <c r="C1437" s="6" t="s">
        <v>24</v>
      </c>
      <c r="D1437" s="6">
        <v>19.45</v>
      </c>
      <c r="E1437" s="6">
        <v>14.392999999999999</v>
      </c>
      <c r="F1437" s="6">
        <v>10</v>
      </c>
      <c r="G1437" s="6" t="s">
        <v>63</v>
      </c>
      <c r="H1437" s="6" t="s">
        <v>64</v>
      </c>
      <c r="I1437" s="6" t="s">
        <v>65</v>
      </c>
      <c r="J1437" s="5">
        <v>42586</v>
      </c>
      <c r="K1437" s="12">
        <f>Ventas[[#This Row],[Unit Price]]*Ventas[[#This Row],[Quantity]]</f>
        <v>194.5</v>
      </c>
      <c r="L1437" s="12">
        <f>Ventas[[#This Row],[Unit Cost]]*Ventas[[#This Row],[Quantity]]</f>
        <v>143.92999999999998</v>
      </c>
      <c r="M1437" s="14">
        <f>Ventas[[#This Row],[Ingresos]]-Ventas[[#This Row],[Costes]]</f>
        <v>50.570000000000022</v>
      </c>
      <c r="N1437" s="14" t="str">
        <f>_xlfn.XLOOKUP(Ventas[[#This Row],[Ship Country]],[1]!Countries[Ship Country],[1]!Countries[Area],"No registrado")</f>
        <v>Sud America</v>
      </c>
      <c r="O1437" s="14" t="str">
        <f>_xlfn.XLOOKUP(Ventas[[#This Row],[Ship Country]],[1]!Countries[Ship Country],[1]!Countries[Continent],"No existe")</f>
        <v>America</v>
      </c>
      <c r="P1437" s="15" t="str">
        <f>_xlfn.XLOOKUP(Ventas[[#This Row],[Category]],[2]!ProdManager[Category],[2]!ProdManager[Prod_Manager])</f>
        <v>Lydia Sinn</v>
      </c>
      <c r="Q1437" s="15">
        <f>YEAR(Ventas[[#This Row],[Order Date]])</f>
        <v>2016</v>
      </c>
      <c r="R1437" s="15" t="str">
        <f>TEXT(Ventas[[#This Row],[Order Date]],"MMM")</f>
        <v>ago</v>
      </c>
    </row>
    <row r="1438" spans="1:18" x14ac:dyDescent="0.25">
      <c r="A1438" s="4">
        <v>10796</v>
      </c>
      <c r="B1438" s="4" t="s">
        <v>150</v>
      </c>
      <c r="C1438" s="4" t="s">
        <v>10</v>
      </c>
      <c r="D1438" s="4">
        <v>33.25</v>
      </c>
      <c r="E1438" s="4">
        <v>26.932500000000001</v>
      </c>
      <c r="F1438" s="4">
        <v>35</v>
      </c>
      <c r="G1438" s="4" t="s">
        <v>63</v>
      </c>
      <c r="H1438" s="4" t="s">
        <v>64</v>
      </c>
      <c r="I1438" s="4" t="s">
        <v>65</v>
      </c>
      <c r="J1438" s="5">
        <v>42445</v>
      </c>
      <c r="K1438" s="12">
        <f>Ventas[[#This Row],[Unit Price]]*Ventas[[#This Row],[Quantity]]</f>
        <v>1163.75</v>
      </c>
      <c r="L1438" s="12">
        <f>Ventas[[#This Row],[Unit Cost]]*Ventas[[#This Row],[Quantity]]</f>
        <v>942.63750000000005</v>
      </c>
      <c r="M1438" s="14">
        <f>Ventas[[#This Row],[Ingresos]]-Ventas[[#This Row],[Costes]]</f>
        <v>221.11249999999995</v>
      </c>
      <c r="N1438" s="14" t="str">
        <f>_xlfn.XLOOKUP(Ventas[[#This Row],[Ship Country]],[1]!Countries[Ship Country],[1]!Countries[Area],"No registrado")</f>
        <v>Sud America</v>
      </c>
      <c r="O1438" s="14" t="str">
        <f>_xlfn.XLOOKUP(Ventas[[#This Row],[Ship Country]],[1]!Countries[Ship Country],[1]!Countries[Continent],"No existe")</f>
        <v>America</v>
      </c>
      <c r="P1438" s="15" t="str">
        <f>_xlfn.XLOOKUP(Ventas[[#This Row],[Category]],[2]!ProdManager[Category],[2]!ProdManager[Prod_Manager])</f>
        <v>Marc Caine</v>
      </c>
      <c r="Q1438" s="15">
        <f>YEAR(Ventas[[#This Row],[Order Date]])</f>
        <v>2016</v>
      </c>
      <c r="R1438" s="15" t="str">
        <f>TEXT(Ventas[[#This Row],[Order Date]],"MMM")</f>
        <v>mar</v>
      </c>
    </row>
    <row r="1439" spans="1:18" x14ac:dyDescent="0.25">
      <c r="A1439" s="6">
        <v>10797</v>
      </c>
      <c r="B1439" s="6" t="s">
        <v>16</v>
      </c>
      <c r="C1439" s="6" t="s">
        <v>15</v>
      </c>
      <c r="D1439" s="6">
        <v>21</v>
      </c>
      <c r="E1439" s="6">
        <v>16.8</v>
      </c>
      <c r="F1439" s="6">
        <v>20</v>
      </c>
      <c r="G1439" s="6" t="s">
        <v>211</v>
      </c>
      <c r="H1439" s="6" t="s">
        <v>212</v>
      </c>
      <c r="I1439" s="6" t="s">
        <v>21</v>
      </c>
      <c r="J1439" s="5">
        <v>42501</v>
      </c>
      <c r="K1439" s="12">
        <f>Ventas[[#This Row],[Unit Price]]*Ventas[[#This Row],[Quantity]]</f>
        <v>420</v>
      </c>
      <c r="L1439" s="12">
        <f>Ventas[[#This Row],[Unit Cost]]*Ventas[[#This Row],[Quantity]]</f>
        <v>336</v>
      </c>
      <c r="M1439" s="14">
        <f>Ventas[[#This Row],[Ingresos]]-Ventas[[#This Row],[Costes]]</f>
        <v>84</v>
      </c>
      <c r="N1439" s="14" t="str">
        <f>_xlfn.XLOOKUP(Ventas[[#This Row],[Ship Country]],[1]!Countries[Ship Country],[1]!Countries[Area],"No registrado")</f>
        <v>Nord Europe</v>
      </c>
      <c r="O1439" s="14" t="str">
        <f>_xlfn.XLOOKUP(Ventas[[#This Row],[Ship Country]],[1]!Countries[Ship Country],[1]!Countries[Continent],"No existe")</f>
        <v>Europe</v>
      </c>
      <c r="P1439" s="15" t="str">
        <f>_xlfn.XLOOKUP(Ventas[[#This Row],[Category]],[2]!ProdManager[Category],[2]!ProdManager[Prod_Manager])</f>
        <v>Peter Stone</v>
      </c>
      <c r="Q1439" s="15">
        <f>YEAR(Ventas[[#This Row],[Order Date]])</f>
        <v>2016</v>
      </c>
      <c r="R1439" s="15" t="str">
        <f>TEXT(Ventas[[#This Row],[Order Date]],"MMM")</f>
        <v>may</v>
      </c>
    </row>
    <row r="1440" spans="1:18" x14ac:dyDescent="0.25">
      <c r="A1440" s="4">
        <v>10798</v>
      </c>
      <c r="B1440" s="4" t="s">
        <v>14</v>
      </c>
      <c r="C1440" s="4" t="s">
        <v>15</v>
      </c>
      <c r="D1440" s="4">
        <v>34.799999999999997</v>
      </c>
      <c r="E1440" s="4">
        <v>27.491999999999997</v>
      </c>
      <c r="F1440" s="4">
        <v>10</v>
      </c>
      <c r="G1440" s="4" t="s">
        <v>175</v>
      </c>
      <c r="H1440" s="4" t="s">
        <v>176</v>
      </c>
      <c r="I1440" s="4" t="s">
        <v>149</v>
      </c>
      <c r="J1440" s="5">
        <v>42469</v>
      </c>
      <c r="K1440" s="12">
        <f>Ventas[[#This Row],[Unit Price]]*Ventas[[#This Row],[Quantity]]</f>
        <v>348</v>
      </c>
      <c r="L1440" s="12">
        <f>Ventas[[#This Row],[Unit Cost]]*Ventas[[#This Row],[Quantity]]</f>
        <v>274.91999999999996</v>
      </c>
      <c r="M1440" s="14">
        <f>Ventas[[#This Row],[Ingresos]]-Ventas[[#This Row],[Costes]]</f>
        <v>73.080000000000041</v>
      </c>
      <c r="N1440" s="14" t="str">
        <f>_xlfn.XLOOKUP(Ventas[[#This Row],[Ship Country]],[1]!Countries[Ship Country],[1]!Countries[Area],"No registrado")</f>
        <v>Nord Europe</v>
      </c>
      <c r="O1440" s="14" t="str">
        <f>_xlfn.XLOOKUP(Ventas[[#This Row],[Ship Country]],[1]!Countries[Ship Country],[1]!Countries[Continent],"No existe")</f>
        <v>Europe</v>
      </c>
      <c r="P1440" s="15" t="str">
        <f>_xlfn.XLOOKUP(Ventas[[#This Row],[Category]],[2]!ProdManager[Category],[2]!ProdManager[Prod_Manager])</f>
        <v>Peter Stone</v>
      </c>
      <c r="Q1440" s="15">
        <f>YEAR(Ventas[[#This Row],[Order Date]])</f>
        <v>2016</v>
      </c>
      <c r="R1440" s="15" t="str">
        <f>TEXT(Ventas[[#This Row],[Order Date]],"MMM")</f>
        <v>abr</v>
      </c>
    </row>
    <row r="1441" spans="1:18" x14ac:dyDescent="0.25">
      <c r="A1441" s="6">
        <v>10798</v>
      </c>
      <c r="B1441" s="6" t="s">
        <v>78</v>
      </c>
      <c r="C1441" s="6" t="s">
        <v>35</v>
      </c>
      <c r="D1441" s="6">
        <v>49.3</v>
      </c>
      <c r="E1441" s="6">
        <v>32.537999999999997</v>
      </c>
      <c r="F1441" s="6">
        <v>2</v>
      </c>
      <c r="G1441" s="6" t="s">
        <v>175</v>
      </c>
      <c r="H1441" s="6" t="s">
        <v>176</v>
      </c>
      <c r="I1441" s="6" t="s">
        <v>149</v>
      </c>
      <c r="J1441" s="5">
        <v>42593</v>
      </c>
      <c r="K1441" s="12">
        <f>Ventas[[#This Row],[Unit Price]]*Ventas[[#This Row],[Quantity]]</f>
        <v>98.6</v>
      </c>
      <c r="L1441" s="12">
        <f>Ventas[[#This Row],[Unit Cost]]*Ventas[[#This Row],[Quantity]]</f>
        <v>65.075999999999993</v>
      </c>
      <c r="M1441" s="14">
        <f>Ventas[[#This Row],[Ingresos]]-Ventas[[#This Row],[Costes]]</f>
        <v>33.524000000000001</v>
      </c>
      <c r="N1441" s="14" t="str">
        <f>_xlfn.XLOOKUP(Ventas[[#This Row],[Ship Country]],[1]!Countries[Ship Country],[1]!Countries[Area],"No registrado")</f>
        <v>Nord Europe</v>
      </c>
      <c r="O1441" s="14" t="str">
        <f>_xlfn.XLOOKUP(Ventas[[#This Row],[Ship Country]],[1]!Countries[Ship Country],[1]!Countries[Continent],"No existe")</f>
        <v>Europe</v>
      </c>
      <c r="P1441" s="15" t="str">
        <f>_xlfn.XLOOKUP(Ventas[[#This Row],[Category]],[2]!ProdManager[Category],[2]!ProdManager[Prod_Manager])</f>
        <v>Lydia Sinn</v>
      </c>
      <c r="Q1441" s="15">
        <f>YEAR(Ventas[[#This Row],[Order Date]])</f>
        <v>2016</v>
      </c>
      <c r="R1441" s="15" t="str">
        <f>TEXT(Ventas[[#This Row],[Order Date]],"MMM")</f>
        <v>ago</v>
      </c>
    </row>
    <row r="1442" spans="1:18" x14ac:dyDescent="0.25">
      <c r="A1442" s="4">
        <v>10799</v>
      </c>
      <c r="B1442" s="4" t="s">
        <v>118</v>
      </c>
      <c r="C1442" s="4" t="s">
        <v>29</v>
      </c>
      <c r="D1442" s="4">
        <v>6</v>
      </c>
      <c r="E1442" s="4">
        <v>4.5</v>
      </c>
      <c r="F1442" s="4">
        <v>20</v>
      </c>
      <c r="G1442" s="4" t="s">
        <v>179</v>
      </c>
      <c r="H1442" s="4" t="s">
        <v>180</v>
      </c>
      <c r="I1442" s="4" t="s">
        <v>21</v>
      </c>
      <c r="J1442" s="5">
        <v>42613</v>
      </c>
      <c r="K1442" s="12">
        <f>Ventas[[#This Row],[Unit Price]]*Ventas[[#This Row],[Quantity]]</f>
        <v>120</v>
      </c>
      <c r="L1442" s="12">
        <f>Ventas[[#This Row],[Unit Cost]]*Ventas[[#This Row],[Quantity]]</f>
        <v>90</v>
      </c>
      <c r="M1442" s="14">
        <f>Ventas[[#This Row],[Ingresos]]-Ventas[[#This Row],[Costes]]</f>
        <v>30</v>
      </c>
      <c r="N1442" s="14" t="str">
        <f>_xlfn.XLOOKUP(Ventas[[#This Row],[Ship Country]],[1]!Countries[Ship Country],[1]!Countries[Area],"No registrado")</f>
        <v>Nord Europe</v>
      </c>
      <c r="O1442" s="14" t="str">
        <f>_xlfn.XLOOKUP(Ventas[[#This Row],[Ship Country]],[1]!Countries[Ship Country],[1]!Countries[Continent],"No existe")</f>
        <v>Europe</v>
      </c>
      <c r="P1442" s="15" t="str">
        <f>_xlfn.XLOOKUP(Ventas[[#This Row],[Category]],[2]!ProdManager[Category],[2]!ProdManager[Prod_Manager])</f>
        <v>Peter Stone</v>
      </c>
      <c r="Q1442" s="15">
        <f>YEAR(Ventas[[#This Row],[Order Date]])</f>
        <v>2016</v>
      </c>
      <c r="R1442" s="15" t="str">
        <f>TEXT(Ventas[[#This Row],[Order Date]],"MMM")</f>
        <v>ago</v>
      </c>
    </row>
    <row r="1443" spans="1:18" x14ac:dyDescent="0.25">
      <c r="A1443" s="6">
        <v>10799</v>
      </c>
      <c r="B1443" s="6" t="s">
        <v>51</v>
      </c>
      <c r="C1443" s="6" t="s">
        <v>43</v>
      </c>
      <c r="D1443" s="6">
        <v>4.5</v>
      </c>
      <c r="E1443" s="6">
        <v>4.1400000000000006</v>
      </c>
      <c r="F1443" s="6">
        <v>20</v>
      </c>
      <c r="G1443" s="6" t="s">
        <v>179</v>
      </c>
      <c r="H1443" s="6" t="s">
        <v>180</v>
      </c>
      <c r="I1443" s="6" t="s">
        <v>21</v>
      </c>
      <c r="J1443" s="5">
        <v>42613</v>
      </c>
      <c r="K1443" s="12">
        <f>Ventas[[#This Row],[Unit Price]]*Ventas[[#This Row],[Quantity]]</f>
        <v>90</v>
      </c>
      <c r="L1443" s="12">
        <f>Ventas[[#This Row],[Unit Cost]]*Ventas[[#This Row],[Quantity]]</f>
        <v>82.800000000000011</v>
      </c>
      <c r="M1443" s="14">
        <f>Ventas[[#This Row],[Ingresos]]-Ventas[[#This Row],[Costes]]</f>
        <v>7.1999999999999886</v>
      </c>
      <c r="N1443" s="14" t="str">
        <f>_xlfn.XLOOKUP(Ventas[[#This Row],[Ship Country]],[1]!Countries[Ship Country],[1]!Countries[Area],"No registrado")</f>
        <v>Nord Europe</v>
      </c>
      <c r="O1443" s="14" t="str">
        <f>_xlfn.XLOOKUP(Ventas[[#This Row],[Ship Country]],[1]!Countries[Ship Country],[1]!Countries[Continent],"No existe")</f>
        <v>Europe</v>
      </c>
      <c r="P1443" s="15" t="str">
        <f>_xlfn.XLOOKUP(Ventas[[#This Row],[Category]],[2]!ProdManager[Category],[2]!ProdManager[Prod_Manager])</f>
        <v>John Matter</v>
      </c>
      <c r="Q1443" s="15">
        <f>YEAR(Ventas[[#This Row],[Order Date]])</f>
        <v>2016</v>
      </c>
      <c r="R1443" s="15" t="str">
        <f>TEXT(Ventas[[#This Row],[Order Date]],"MMM")</f>
        <v>ago</v>
      </c>
    </row>
    <row r="1444" spans="1:18" x14ac:dyDescent="0.25">
      <c r="A1444" s="4">
        <v>10799</v>
      </c>
      <c r="B1444" s="4" t="s">
        <v>52</v>
      </c>
      <c r="C1444" s="4" t="s">
        <v>15</v>
      </c>
      <c r="D1444" s="4">
        <v>55</v>
      </c>
      <c r="E1444" s="4">
        <v>41.8</v>
      </c>
      <c r="F1444" s="4">
        <v>25</v>
      </c>
      <c r="G1444" s="4" t="s">
        <v>179</v>
      </c>
      <c r="H1444" s="4" t="s">
        <v>180</v>
      </c>
      <c r="I1444" s="4" t="s">
        <v>21</v>
      </c>
      <c r="J1444" s="5">
        <v>42507</v>
      </c>
      <c r="K1444" s="12">
        <f>Ventas[[#This Row],[Unit Price]]*Ventas[[#This Row],[Quantity]]</f>
        <v>1375</v>
      </c>
      <c r="L1444" s="12">
        <f>Ventas[[#This Row],[Unit Cost]]*Ventas[[#This Row],[Quantity]]</f>
        <v>1045</v>
      </c>
      <c r="M1444" s="14">
        <f>Ventas[[#This Row],[Ingresos]]-Ventas[[#This Row],[Costes]]</f>
        <v>330</v>
      </c>
      <c r="N1444" s="14" t="str">
        <f>_xlfn.XLOOKUP(Ventas[[#This Row],[Ship Country]],[1]!Countries[Ship Country],[1]!Countries[Area],"No registrado")</f>
        <v>Nord Europe</v>
      </c>
      <c r="O1444" s="14" t="str">
        <f>_xlfn.XLOOKUP(Ventas[[#This Row],[Ship Country]],[1]!Countries[Ship Country],[1]!Countries[Continent],"No existe")</f>
        <v>Europe</v>
      </c>
      <c r="P1444" s="15" t="str">
        <f>_xlfn.XLOOKUP(Ventas[[#This Row],[Category]],[2]!ProdManager[Category],[2]!ProdManager[Prod_Manager])</f>
        <v>Peter Stone</v>
      </c>
      <c r="Q1444" s="15">
        <f>YEAR(Ventas[[#This Row],[Order Date]])</f>
        <v>2016</v>
      </c>
      <c r="R1444" s="15" t="str">
        <f>TEXT(Ventas[[#This Row],[Order Date]],"MMM")</f>
        <v>may</v>
      </c>
    </row>
    <row r="1445" spans="1:18" x14ac:dyDescent="0.25">
      <c r="A1445" s="6">
        <v>10800</v>
      </c>
      <c r="B1445" s="6" t="s">
        <v>145</v>
      </c>
      <c r="C1445" s="6" t="s">
        <v>46</v>
      </c>
      <c r="D1445" s="6">
        <v>7.45</v>
      </c>
      <c r="E1445" s="6">
        <v>5.6619999999999999</v>
      </c>
      <c r="F1445" s="6">
        <v>7</v>
      </c>
      <c r="G1445" s="6" t="s">
        <v>210</v>
      </c>
      <c r="H1445" s="6" t="s">
        <v>148</v>
      </c>
      <c r="I1445" s="6" t="s">
        <v>149</v>
      </c>
      <c r="J1445" s="5">
        <v>42617</v>
      </c>
      <c r="K1445" s="12">
        <f>Ventas[[#This Row],[Unit Price]]*Ventas[[#This Row],[Quantity]]</f>
        <v>52.15</v>
      </c>
      <c r="L1445" s="12">
        <f>Ventas[[#This Row],[Unit Cost]]*Ventas[[#This Row],[Quantity]]</f>
        <v>39.634</v>
      </c>
      <c r="M1445" s="14">
        <f>Ventas[[#This Row],[Ingresos]]-Ventas[[#This Row],[Costes]]</f>
        <v>12.515999999999998</v>
      </c>
      <c r="N1445" s="14" t="str">
        <f>_xlfn.XLOOKUP(Ventas[[#This Row],[Ship Country]],[1]!Countries[Ship Country],[1]!Countries[Area],"No registrado")</f>
        <v>Nord Europe</v>
      </c>
      <c r="O1445" s="14" t="str">
        <f>_xlfn.XLOOKUP(Ventas[[#This Row],[Ship Country]],[1]!Countries[Ship Country],[1]!Countries[Continent],"No existe")</f>
        <v>Europe</v>
      </c>
      <c r="P1445" s="15" t="str">
        <f>_xlfn.XLOOKUP(Ventas[[#This Row],[Category]],[2]!ProdManager[Category],[2]!ProdManager[Prod_Manager])</f>
        <v>John Matter</v>
      </c>
      <c r="Q1445" s="15">
        <f>YEAR(Ventas[[#This Row],[Order Date]])</f>
        <v>2016</v>
      </c>
      <c r="R1445" s="15" t="str">
        <f>TEXT(Ventas[[#This Row],[Order Date]],"MMM")</f>
        <v>sep</v>
      </c>
    </row>
    <row r="1446" spans="1:18" x14ac:dyDescent="0.25">
      <c r="A1446" s="4">
        <v>10800</v>
      </c>
      <c r="B1446" s="4" t="s">
        <v>16</v>
      </c>
      <c r="C1446" s="4" t="s">
        <v>15</v>
      </c>
      <c r="D1446" s="4">
        <v>21</v>
      </c>
      <c r="E1446" s="4">
        <v>15.75</v>
      </c>
      <c r="F1446" s="4">
        <v>50</v>
      </c>
      <c r="G1446" s="4" t="s">
        <v>210</v>
      </c>
      <c r="H1446" s="4" t="s">
        <v>148</v>
      </c>
      <c r="I1446" s="4" t="s">
        <v>149</v>
      </c>
      <c r="J1446" s="5">
        <v>42586</v>
      </c>
      <c r="K1446" s="12">
        <f>Ventas[[#This Row],[Unit Price]]*Ventas[[#This Row],[Quantity]]</f>
        <v>1050</v>
      </c>
      <c r="L1446" s="12">
        <f>Ventas[[#This Row],[Unit Cost]]*Ventas[[#This Row],[Quantity]]</f>
        <v>787.5</v>
      </c>
      <c r="M1446" s="14">
        <f>Ventas[[#This Row],[Ingresos]]-Ventas[[#This Row],[Costes]]</f>
        <v>262.5</v>
      </c>
      <c r="N1446" s="14" t="str">
        <f>_xlfn.XLOOKUP(Ventas[[#This Row],[Ship Country]],[1]!Countries[Ship Country],[1]!Countries[Area],"No registrado")</f>
        <v>Nord Europe</v>
      </c>
      <c r="O1446" s="14" t="str">
        <f>_xlfn.XLOOKUP(Ventas[[#This Row],[Ship Country]],[1]!Countries[Ship Country],[1]!Countries[Continent],"No existe")</f>
        <v>Europe</v>
      </c>
      <c r="P1446" s="15" t="str">
        <f>_xlfn.XLOOKUP(Ventas[[#This Row],[Category]],[2]!ProdManager[Category],[2]!ProdManager[Prod_Manager])</f>
        <v>Peter Stone</v>
      </c>
      <c r="Q1446" s="15">
        <f>YEAR(Ventas[[#This Row],[Order Date]])</f>
        <v>2016</v>
      </c>
      <c r="R1446" s="15" t="str">
        <f>TEXT(Ventas[[#This Row],[Order Date]],"MMM")</f>
        <v>ago</v>
      </c>
    </row>
    <row r="1447" spans="1:18" x14ac:dyDescent="0.25">
      <c r="A1447" s="6">
        <v>10800</v>
      </c>
      <c r="B1447" s="6" t="s">
        <v>22</v>
      </c>
      <c r="C1447" s="6" t="s">
        <v>18</v>
      </c>
      <c r="D1447" s="6">
        <v>53</v>
      </c>
      <c r="E1447" s="6">
        <v>41.870000000000005</v>
      </c>
      <c r="F1447" s="6">
        <v>10</v>
      </c>
      <c r="G1447" s="6" t="s">
        <v>210</v>
      </c>
      <c r="H1447" s="6" t="s">
        <v>148</v>
      </c>
      <c r="I1447" s="6" t="s">
        <v>149</v>
      </c>
      <c r="J1447" s="5">
        <v>42554</v>
      </c>
      <c r="K1447" s="12">
        <f>Ventas[[#This Row],[Unit Price]]*Ventas[[#This Row],[Quantity]]</f>
        <v>530</v>
      </c>
      <c r="L1447" s="12">
        <f>Ventas[[#This Row],[Unit Cost]]*Ventas[[#This Row],[Quantity]]</f>
        <v>418.70000000000005</v>
      </c>
      <c r="M1447" s="14">
        <f>Ventas[[#This Row],[Ingresos]]-Ventas[[#This Row],[Costes]]</f>
        <v>111.29999999999995</v>
      </c>
      <c r="N1447" s="14" t="str">
        <f>_xlfn.XLOOKUP(Ventas[[#This Row],[Ship Country]],[1]!Countries[Ship Country],[1]!Countries[Area],"No registrado")</f>
        <v>Nord Europe</v>
      </c>
      <c r="O1447" s="14" t="str">
        <f>_xlfn.XLOOKUP(Ventas[[#This Row],[Ship Country]],[1]!Countries[Ship Country],[1]!Countries[Continent],"No existe")</f>
        <v>Europe</v>
      </c>
      <c r="P1447" s="15" t="str">
        <f>_xlfn.XLOOKUP(Ventas[[#This Row],[Category]],[2]!ProdManager[Category],[2]!ProdManager[Prod_Manager])</f>
        <v>Marc Caine</v>
      </c>
      <c r="Q1447" s="15">
        <f>YEAR(Ventas[[#This Row],[Order Date]])</f>
        <v>2016</v>
      </c>
      <c r="R1447" s="15" t="str">
        <f>TEXT(Ventas[[#This Row],[Order Date]],"MMM")</f>
        <v>jul</v>
      </c>
    </row>
    <row r="1448" spans="1:18" x14ac:dyDescent="0.25">
      <c r="A1448" s="4">
        <v>10801</v>
      </c>
      <c r="B1448" s="4" t="s">
        <v>102</v>
      </c>
      <c r="C1448" s="4" t="s">
        <v>46</v>
      </c>
      <c r="D1448" s="4">
        <v>123.79</v>
      </c>
      <c r="E1448" s="4">
        <v>101.50780000000002</v>
      </c>
      <c r="F1448" s="4">
        <v>20</v>
      </c>
      <c r="G1448" s="4" t="s">
        <v>184</v>
      </c>
      <c r="H1448" s="4" t="s">
        <v>132</v>
      </c>
      <c r="I1448" s="4" t="s">
        <v>133</v>
      </c>
      <c r="J1448" s="5">
        <v>42455</v>
      </c>
      <c r="K1448" s="12">
        <f>Ventas[[#This Row],[Unit Price]]*Ventas[[#This Row],[Quantity]]</f>
        <v>2475.8000000000002</v>
      </c>
      <c r="L1448" s="12">
        <f>Ventas[[#This Row],[Unit Cost]]*Ventas[[#This Row],[Quantity]]</f>
        <v>2030.1560000000004</v>
      </c>
      <c r="M1448" s="14">
        <f>Ventas[[#This Row],[Ingresos]]-Ventas[[#This Row],[Costes]]</f>
        <v>445.64399999999978</v>
      </c>
      <c r="N1448" s="14" t="str">
        <f>_xlfn.XLOOKUP(Ventas[[#This Row],[Ship Country]],[1]!Countries[Ship Country],[1]!Countries[Area],"No registrado")</f>
        <v>Sud Europe</v>
      </c>
      <c r="O1448" s="14" t="str">
        <f>_xlfn.XLOOKUP(Ventas[[#This Row],[Ship Country]],[1]!Countries[Ship Country],[1]!Countries[Continent],"No existe")</f>
        <v>Europe</v>
      </c>
      <c r="P1448" s="15" t="str">
        <f>_xlfn.XLOOKUP(Ventas[[#This Row],[Category]],[2]!ProdManager[Category],[2]!ProdManager[Prod_Manager])</f>
        <v>John Matter</v>
      </c>
      <c r="Q1448" s="15">
        <f>YEAR(Ventas[[#This Row],[Order Date]])</f>
        <v>2016</v>
      </c>
      <c r="R1448" s="15" t="str">
        <f>TEXT(Ventas[[#This Row],[Order Date]],"MMM")</f>
        <v>mar</v>
      </c>
    </row>
    <row r="1449" spans="1:18" x14ac:dyDescent="0.25">
      <c r="A1449" s="6">
        <v>10801</v>
      </c>
      <c r="B1449" s="6" t="s">
        <v>91</v>
      </c>
      <c r="C1449" s="6" t="s">
        <v>46</v>
      </c>
      <c r="D1449" s="6">
        <v>39</v>
      </c>
      <c r="E1449" s="6">
        <v>29.64</v>
      </c>
      <c r="F1449" s="6">
        <v>40</v>
      </c>
      <c r="G1449" s="6" t="s">
        <v>184</v>
      </c>
      <c r="H1449" s="6" t="s">
        <v>132</v>
      </c>
      <c r="I1449" s="6" t="s">
        <v>133</v>
      </c>
      <c r="J1449" s="5">
        <v>42637</v>
      </c>
      <c r="K1449" s="12">
        <f>Ventas[[#This Row],[Unit Price]]*Ventas[[#This Row],[Quantity]]</f>
        <v>1560</v>
      </c>
      <c r="L1449" s="12">
        <f>Ventas[[#This Row],[Unit Cost]]*Ventas[[#This Row],[Quantity]]</f>
        <v>1185.5999999999999</v>
      </c>
      <c r="M1449" s="14">
        <f>Ventas[[#This Row],[Ingresos]]-Ventas[[#This Row],[Costes]]</f>
        <v>374.40000000000009</v>
      </c>
      <c r="N1449" s="14" t="str">
        <f>_xlfn.XLOOKUP(Ventas[[#This Row],[Ship Country]],[1]!Countries[Ship Country],[1]!Countries[Area],"No registrado")</f>
        <v>Sud Europe</v>
      </c>
      <c r="O1449" s="14" t="str">
        <f>_xlfn.XLOOKUP(Ventas[[#This Row],[Ship Country]],[1]!Countries[Ship Country],[1]!Countries[Continent],"No existe")</f>
        <v>Europe</v>
      </c>
      <c r="P1449" s="15" t="str">
        <f>_xlfn.XLOOKUP(Ventas[[#This Row],[Category]],[2]!ProdManager[Category],[2]!ProdManager[Prod_Manager])</f>
        <v>John Matter</v>
      </c>
      <c r="Q1449" s="15">
        <f>YEAR(Ventas[[#This Row],[Order Date]])</f>
        <v>2016</v>
      </c>
      <c r="R1449" s="15" t="str">
        <f>TEXT(Ventas[[#This Row],[Order Date]],"MMM")</f>
        <v>sep</v>
      </c>
    </row>
    <row r="1450" spans="1:18" x14ac:dyDescent="0.25">
      <c r="A1450" s="4">
        <v>10802</v>
      </c>
      <c r="B1450" s="4" t="s">
        <v>87</v>
      </c>
      <c r="C1450" s="4" t="s">
        <v>29</v>
      </c>
      <c r="D1450" s="4">
        <v>25.89</v>
      </c>
      <c r="E1450" s="4">
        <v>21.229800000000001</v>
      </c>
      <c r="F1450" s="4">
        <v>25</v>
      </c>
      <c r="G1450" s="4" t="s">
        <v>198</v>
      </c>
      <c r="H1450" s="4" t="s">
        <v>199</v>
      </c>
      <c r="I1450" s="4" t="s">
        <v>200</v>
      </c>
      <c r="J1450" s="5">
        <v>42518</v>
      </c>
      <c r="K1450" s="12">
        <f>Ventas[[#This Row],[Unit Price]]*Ventas[[#This Row],[Quantity]]</f>
        <v>647.25</v>
      </c>
      <c r="L1450" s="12">
        <f>Ventas[[#This Row],[Unit Cost]]*Ventas[[#This Row],[Quantity]]</f>
        <v>530.745</v>
      </c>
      <c r="M1450" s="14">
        <f>Ventas[[#This Row],[Ingresos]]-Ventas[[#This Row],[Costes]]</f>
        <v>116.505</v>
      </c>
      <c r="N1450" s="14" t="str">
        <f>_xlfn.XLOOKUP(Ventas[[#This Row],[Ship Country]],[1]!Countries[Ship Country],[1]!Countries[Area],"No registrado")</f>
        <v>Nord Europe</v>
      </c>
      <c r="O1450" s="14" t="str">
        <f>_xlfn.XLOOKUP(Ventas[[#This Row],[Ship Country]],[1]!Countries[Ship Country],[1]!Countries[Continent],"No existe")</f>
        <v>Europe</v>
      </c>
      <c r="P1450" s="15" t="str">
        <f>_xlfn.XLOOKUP(Ventas[[#This Row],[Category]],[2]!ProdManager[Category],[2]!ProdManager[Prod_Manager])</f>
        <v>Peter Stone</v>
      </c>
      <c r="Q1450" s="15">
        <f>YEAR(Ventas[[#This Row],[Order Date]])</f>
        <v>2016</v>
      </c>
      <c r="R1450" s="15" t="str">
        <f>TEXT(Ventas[[#This Row],[Order Date]],"MMM")</f>
        <v>may</v>
      </c>
    </row>
    <row r="1451" spans="1:18" x14ac:dyDescent="0.25">
      <c r="A1451" s="6">
        <v>10802</v>
      </c>
      <c r="B1451" s="6" t="s">
        <v>22</v>
      </c>
      <c r="C1451" s="6" t="s">
        <v>18</v>
      </c>
      <c r="D1451" s="6">
        <v>53</v>
      </c>
      <c r="E1451" s="6">
        <v>42.400000000000006</v>
      </c>
      <c r="F1451" s="6">
        <v>30</v>
      </c>
      <c r="G1451" s="6" t="s">
        <v>198</v>
      </c>
      <c r="H1451" s="6" t="s">
        <v>199</v>
      </c>
      <c r="I1451" s="6" t="s">
        <v>200</v>
      </c>
      <c r="J1451" s="5">
        <v>42536</v>
      </c>
      <c r="K1451" s="12">
        <f>Ventas[[#This Row],[Unit Price]]*Ventas[[#This Row],[Quantity]]</f>
        <v>1590</v>
      </c>
      <c r="L1451" s="12">
        <f>Ventas[[#This Row],[Unit Cost]]*Ventas[[#This Row],[Quantity]]</f>
        <v>1272.0000000000002</v>
      </c>
      <c r="M1451" s="14">
        <f>Ventas[[#This Row],[Ingresos]]-Ventas[[#This Row],[Costes]]</f>
        <v>317.99999999999977</v>
      </c>
      <c r="N1451" s="14" t="str">
        <f>_xlfn.XLOOKUP(Ventas[[#This Row],[Ship Country]],[1]!Countries[Ship Country],[1]!Countries[Area],"No registrado")</f>
        <v>Nord Europe</v>
      </c>
      <c r="O1451" s="14" t="str">
        <f>_xlfn.XLOOKUP(Ventas[[#This Row],[Ship Country]],[1]!Countries[Ship Country],[1]!Countries[Continent],"No existe")</f>
        <v>Europe</v>
      </c>
      <c r="P1451" s="15" t="str">
        <f>_xlfn.XLOOKUP(Ventas[[#This Row],[Category]],[2]!ProdManager[Category],[2]!ProdManager[Prod_Manager])</f>
        <v>Marc Caine</v>
      </c>
      <c r="Q1451" s="15">
        <f>YEAR(Ventas[[#This Row],[Order Date]])</f>
        <v>2016</v>
      </c>
      <c r="R1451" s="15" t="str">
        <f>TEXT(Ventas[[#This Row],[Order Date]],"MMM")</f>
        <v>jun</v>
      </c>
    </row>
    <row r="1452" spans="1:18" x14ac:dyDescent="0.25">
      <c r="A1452" s="4">
        <v>10802</v>
      </c>
      <c r="B1452" s="4" t="s">
        <v>45</v>
      </c>
      <c r="C1452" s="4" t="s">
        <v>46</v>
      </c>
      <c r="D1452" s="4">
        <v>24</v>
      </c>
      <c r="E1452" s="4">
        <v>19.200000000000003</v>
      </c>
      <c r="F1452" s="4">
        <v>60</v>
      </c>
      <c r="G1452" s="4" t="s">
        <v>198</v>
      </c>
      <c r="H1452" s="4" t="s">
        <v>199</v>
      </c>
      <c r="I1452" s="4" t="s">
        <v>200</v>
      </c>
      <c r="J1452" s="5">
        <v>42658</v>
      </c>
      <c r="K1452" s="12">
        <f>Ventas[[#This Row],[Unit Price]]*Ventas[[#This Row],[Quantity]]</f>
        <v>1440</v>
      </c>
      <c r="L1452" s="12">
        <f>Ventas[[#This Row],[Unit Cost]]*Ventas[[#This Row],[Quantity]]</f>
        <v>1152.0000000000002</v>
      </c>
      <c r="M1452" s="14">
        <f>Ventas[[#This Row],[Ingresos]]-Ventas[[#This Row],[Costes]]</f>
        <v>287.99999999999977</v>
      </c>
      <c r="N1452" s="14" t="str">
        <f>_xlfn.XLOOKUP(Ventas[[#This Row],[Ship Country]],[1]!Countries[Ship Country],[1]!Countries[Area],"No registrado")</f>
        <v>Nord Europe</v>
      </c>
      <c r="O1452" s="14" t="str">
        <f>_xlfn.XLOOKUP(Ventas[[#This Row],[Ship Country]],[1]!Countries[Ship Country],[1]!Countries[Continent],"No existe")</f>
        <v>Europe</v>
      </c>
      <c r="P1452" s="15" t="str">
        <f>_xlfn.XLOOKUP(Ventas[[#This Row],[Category]],[2]!ProdManager[Category],[2]!ProdManager[Prod_Manager])</f>
        <v>John Matter</v>
      </c>
      <c r="Q1452" s="15">
        <f>YEAR(Ventas[[#This Row],[Order Date]])</f>
        <v>2016</v>
      </c>
      <c r="R1452" s="15" t="str">
        <f>TEXT(Ventas[[#This Row],[Order Date]],"MMM")</f>
        <v>oct</v>
      </c>
    </row>
    <row r="1453" spans="1:18" x14ac:dyDescent="0.25">
      <c r="A1453" s="6">
        <v>10802</v>
      </c>
      <c r="B1453" s="6" t="s">
        <v>78</v>
      </c>
      <c r="C1453" s="6" t="s">
        <v>35</v>
      </c>
      <c r="D1453" s="6">
        <v>49.3</v>
      </c>
      <c r="E1453" s="6">
        <v>34.016999999999996</v>
      </c>
      <c r="F1453" s="6">
        <v>5</v>
      </c>
      <c r="G1453" s="6" t="s">
        <v>198</v>
      </c>
      <c r="H1453" s="6" t="s">
        <v>199</v>
      </c>
      <c r="I1453" s="6" t="s">
        <v>200</v>
      </c>
      <c r="J1453" s="5">
        <v>42682</v>
      </c>
      <c r="K1453" s="12">
        <f>Ventas[[#This Row],[Unit Price]]*Ventas[[#This Row],[Quantity]]</f>
        <v>246.5</v>
      </c>
      <c r="L1453" s="12">
        <f>Ventas[[#This Row],[Unit Cost]]*Ventas[[#This Row],[Quantity]]</f>
        <v>170.08499999999998</v>
      </c>
      <c r="M1453" s="14">
        <f>Ventas[[#This Row],[Ingresos]]-Ventas[[#This Row],[Costes]]</f>
        <v>76.41500000000002</v>
      </c>
      <c r="N1453" s="14" t="str">
        <f>_xlfn.XLOOKUP(Ventas[[#This Row],[Ship Country]],[1]!Countries[Ship Country],[1]!Countries[Area],"No registrado")</f>
        <v>Nord Europe</v>
      </c>
      <c r="O1453" s="14" t="str">
        <f>_xlfn.XLOOKUP(Ventas[[#This Row],[Ship Country]],[1]!Countries[Ship Country],[1]!Countries[Continent],"No existe")</f>
        <v>Europe</v>
      </c>
      <c r="P1453" s="15" t="str">
        <f>_xlfn.XLOOKUP(Ventas[[#This Row],[Category]],[2]!ProdManager[Category],[2]!ProdManager[Prod_Manager])</f>
        <v>Lydia Sinn</v>
      </c>
      <c r="Q1453" s="15">
        <f>YEAR(Ventas[[#This Row],[Order Date]])</f>
        <v>2016</v>
      </c>
      <c r="R1453" s="15" t="str">
        <f>TEXT(Ventas[[#This Row],[Order Date]],"MMM")</f>
        <v>nov</v>
      </c>
    </row>
    <row r="1454" spans="1:18" x14ac:dyDescent="0.25">
      <c r="A1454" s="4">
        <v>10803</v>
      </c>
      <c r="B1454" s="4" t="s">
        <v>181</v>
      </c>
      <c r="C1454" s="4" t="s">
        <v>35</v>
      </c>
      <c r="D1454" s="4">
        <v>14</v>
      </c>
      <c r="E1454" s="4">
        <v>9.379999999999999</v>
      </c>
      <c r="F1454" s="4">
        <v>15</v>
      </c>
      <c r="G1454" s="4" t="s">
        <v>59</v>
      </c>
      <c r="H1454" s="4" t="s">
        <v>60</v>
      </c>
      <c r="I1454" s="4" t="s">
        <v>27</v>
      </c>
      <c r="J1454" s="5">
        <v>42650</v>
      </c>
      <c r="K1454" s="12">
        <f>Ventas[[#This Row],[Unit Price]]*Ventas[[#This Row],[Quantity]]</f>
        <v>210</v>
      </c>
      <c r="L1454" s="12">
        <f>Ventas[[#This Row],[Unit Cost]]*Ventas[[#This Row],[Quantity]]</f>
        <v>140.69999999999999</v>
      </c>
      <c r="M1454" s="14">
        <f>Ventas[[#This Row],[Ingresos]]-Ventas[[#This Row],[Costes]]</f>
        <v>69.300000000000011</v>
      </c>
      <c r="N1454" s="14" t="str">
        <f>_xlfn.XLOOKUP(Ventas[[#This Row],[Ship Country]],[1]!Countries[Ship Country],[1]!Countries[Area],"No registrado")</f>
        <v>Sud America</v>
      </c>
      <c r="O1454" s="14" t="str">
        <f>_xlfn.XLOOKUP(Ventas[[#This Row],[Ship Country]],[1]!Countries[Ship Country],[1]!Countries[Continent],"No existe")</f>
        <v>America</v>
      </c>
      <c r="P1454" s="15" t="str">
        <f>_xlfn.XLOOKUP(Ventas[[#This Row],[Category]],[2]!ProdManager[Category],[2]!ProdManager[Prod_Manager])</f>
        <v>Lydia Sinn</v>
      </c>
      <c r="Q1454" s="15">
        <f>YEAR(Ventas[[#This Row],[Order Date]])</f>
        <v>2016</v>
      </c>
      <c r="R1454" s="15" t="str">
        <f>TEXT(Ventas[[#This Row],[Order Date]],"MMM")</f>
        <v>oct</v>
      </c>
    </row>
    <row r="1455" spans="1:18" x14ac:dyDescent="0.25">
      <c r="A1455" s="6">
        <v>10803</v>
      </c>
      <c r="B1455" s="6" t="s">
        <v>52</v>
      </c>
      <c r="C1455" s="6" t="s">
        <v>15</v>
      </c>
      <c r="D1455" s="6">
        <v>55</v>
      </c>
      <c r="E1455" s="6">
        <v>43.45</v>
      </c>
      <c r="F1455" s="6">
        <v>15</v>
      </c>
      <c r="G1455" s="6" t="s">
        <v>59</v>
      </c>
      <c r="H1455" s="6" t="s">
        <v>60</v>
      </c>
      <c r="I1455" s="6" t="s">
        <v>27</v>
      </c>
      <c r="J1455" s="5">
        <v>42550</v>
      </c>
      <c r="K1455" s="12">
        <f>Ventas[[#This Row],[Unit Price]]*Ventas[[#This Row],[Quantity]]</f>
        <v>825</v>
      </c>
      <c r="L1455" s="12">
        <f>Ventas[[#This Row],[Unit Cost]]*Ventas[[#This Row],[Quantity]]</f>
        <v>651.75</v>
      </c>
      <c r="M1455" s="14">
        <f>Ventas[[#This Row],[Ingresos]]-Ventas[[#This Row],[Costes]]</f>
        <v>173.25</v>
      </c>
      <c r="N1455" s="14" t="str">
        <f>_xlfn.XLOOKUP(Ventas[[#This Row],[Ship Country]],[1]!Countries[Ship Country],[1]!Countries[Area],"No registrado")</f>
        <v>Sud America</v>
      </c>
      <c r="O1455" s="14" t="str">
        <f>_xlfn.XLOOKUP(Ventas[[#This Row],[Ship Country]],[1]!Countries[Ship Country],[1]!Countries[Continent],"No existe")</f>
        <v>America</v>
      </c>
      <c r="P1455" s="15" t="str">
        <f>_xlfn.XLOOKUP(Ventas[[#This Row],[Category]],[2]!ProdManager[Category],[2]!ProdManager[Prod_Manager])</f>
        <v>Peter Stone</v>
      </c>
      <c r="Q1455" s="15">
        <f>YEAR(Ventas[[#This Row],[Order Date]])</f>
        <v>2016</v>
      </c>
      <c r="R1455" s="15" t="str">
        <f>TEXT(Ventas[[#This Row],[Order Date]],"MMM")</f>
        <v>jun</v>
      </c>
    </row>
    <row r="1456" spans="1:18" x14ac:dyDescent="0.25">
      <c r="A1456" s="4">
        <v>10803</v>
      </c>
      <c r="B1456" s="4" t="s">
        <v>130</v>
      </c>
      <c r="C1456" s="4" t="s">
        <v>35</v>
      </c>
      <c r="D1456" s="4">
        <v>9.1999999999999993</v>
      </c>
      <c r="E1456" s="4">
        <v>6.1639999999999988</v>
      </c>
      <c r="F1456" s="4">
        <v>24</v>
      </c>
      <c r="G1456" s="4" t="s">
        <v>59</v>
      </c>
      <c r="H1456" s="4" t="s">
        <v>60</v>
      </c>
      <c r="I1456" s="4" t="s">
        <v>27</v>
      </c>
      <c r="J1456" s="5">
        <v>42492</v>
      </c>
      <c r="K1456" s="12">
        <f>Ventas[[#This Row],[Unit Price]]*Ventas[[#This Row],[Quantity]]</f>
        <v>220.79999999999998</v>
      </c>
      <c r="L1456" s="12">
        <f>Ventas[[#This Row],[Unit Cost]]*Ventas[[#This Row],[Quantity]]</f>
        <v>147.93599999999998</v>
      </c>
      <c r="M1456" s="14">
        <f>Ventas[[#This Row],[Ingresos]]-Ventas[[#This Row],[Costes]]</f>
        <v>72.864000000000004</v>
      </c>
      <c r="N1456" s="14" t="str">
        <f>_xlfn.XLOOKUP(Ventas[[#This Row],[Ship Country]],[1]!Countries[Ship Country],[1]!Countries[Area],"No registrado")</f>
        <v>Sud America</v>
      </c>
      <c r="O1456" s="14" t="str">
        <f>_xlfn.XLOOKUP(Ventas[[#This Row],[Ship Country]],[1]!Countries[Ship Country],[1]!Countries[Continent],"No existe")</f>
        <v>America</v>
      </c>
      <c r="P1456" s="15" t="str">
        <f>_xlfn.XLOOKUP(Ventas[[#This Row],[Category]],[2]!ProdManager[Category],[2]!ProdManager[Prod_Manager])</f>
        <v>Lydia Sinn</v>
      </c>
      <c r="Q1456" s="15">
        <f>YEAR(Ventas[[#This Row],[Order Date]])</f>
        <v>2016</v>
      </c>
      <c r="R1456" s="15" t="str">
        <f>TEXT(Ventas[[#This Row],[Order Date]],"MMM")</f>
        <v>may</v>
      </c>
    </row>
    <row r="1457" spans="1:18" x14ac:dyDescent="0.25">
      <c r="A1457" s="6">
        <v>10804</v>
      </c>
      <c r="B1457" s="6" t="s">
        <v>121</v>
      </c>
      <c r="C1457" s="6" t="s">
        <v>18</v>
      </c>
      <c r="D1457" s="6">
        <v>45.6</v>
      </c>
      <c r="E1457" s="6">
        <v>35.568000000000005</v>
      </c>
      <c r="F1457" s="6">
        <v>24</v>
      </c>
      <c r="G1457" s="6" t="s">
        <v>210</v>
      </c>
      <c r="H1457" s="6" t="s">
        <v>148</v>
      </c>
      <c r="I1457" s="6" t="s">
        <v>149</v>
      </c>
      <c r="J1457" s="5">
        <v>42498</v>
      </c>
      <c r="K1457" s="12">
        <f>Ventas[[#This Row],[Unit Price]]*Ventas[[#This Row],[Quantity]]</f>
        <v>1094.4000000000001</v>
      </c>
      <c r="L1457" s="12">
        <f>Ventas[[#This Row],[Unit Cost]]*Ventas[[#This Row],[Quantity]]</f>
        <v>853.63200000000006</v>
      </c>
      <c r="M1457" s="14">
        <f>Ventas[[#This Row],[Ingresos]]-Ventas[[#This Row],[Costes]]</f>
        <v>240.76800000000003</v>
      </c>
      <c r="N1457" s="14" t="str">
        <f>_xlfn.XLOOKUP(Ventas[[#This Row],[Ship Country]],[1]!Countries[Ship Country],[1]!Countries[Area],"No registrado")</f>
        <v>Nord Europe</v>
      </c>
      <c r="O1457" s="14" t="str">
        <f>_xlfn.XLOOKUP(Ventas[[#This Row],[Ship Country]],[1]!Countries[Ship Country],[1]!Countries[Continent],"No existe")</f>
        <v>Europe</v>
      </c>
      <c r="P1457" s="15" t="str">
        <f>_xlfn.XLOOKUP(Ventas[[#This Row],[Category]],[2]!ProdManager[Category],[2]!ProdManager[Prod_Manager])</f>
        <v>Marc Caine</v>
      </c>
      <c r="Q1457" s="15">
        <f>YEAR(Ventas[[#This Row],[Order Date]])</f>
        <v>2016</v>
      </c>
      <c r="R1457" s="15" t="str">
        <f>TEXT(Ventas[[#This Row],[Order Date]],"MMM")</f>
        <v>may</v>
      </c>
    </row>
    <row r="1458" spans="1:18" x14ac:dyDescent="0.25">
      <c r="A1458" s="4">
        <v>10804</v>
      </c>
      <c r="B1458" s="4" t="s">
        <v>41</v>
      </c>
      <c r="C1458" s="4" t="s">
        <v>35</v>
      </c>
      <c r="D1458" s="4">
        <v>20</v>
      </c>
      <c r="E1458" s="4">
        <v>13.599999999999998</v>
      </c>
      <c r="F1458" s="4">
        <v>4</v>
      </c>
      <c r="G1458" s="4" t="s">
        <v>210</v>
      </c>
      <c r="H1458" s="4" t="s">
        <v>148</v>
      </c>
      <c r="I1458" s="4" t="s">
        <v>149</v>
      </c>
      <c r="J1458" s="5">
        <v>42564</v>
      </c>
      <c r="K1458" s="12">
        <f>Ventas[[#This Row],[Unit Price]]*Ventas[[#This Row],[Quantity]]</f>
        <v>80</v>
      </c>
      <c r="L1458" s="12">
        <f>Ventas[[#This Row],[Unit Cost]]*Ventas[[#This Row],[Quantity]]</f>
        <v>54.399999999999991</v>
      </c>
      <c r="M1458" s="14">
        <f>Ventas[[#This Row],[Ingresos]]-Ventas[[#This Row],[Costes]]</f>
        <v>25.600000000000009</v>
      </c>
      <c r="N1458" s="14" t="str">
        <f>_xlfn.XLOOKUP(Ventas[[#This Row],[Ship Country]],[1]!Countries[Ship Country],[1]!Countries[Area],"No registrado")</f>
        <v>Nord Europe</v>
      </c>
      <c r="O1458" s="14" t="str">
        <f>_xlfn.XLOOKUP(Ventas[[#This Row],[Ship Country]],[1]!Countries[Ship Country],[1]!Countries[Continent],"No existe")</f>
        <v>Europe</v>
      </c>
      <c r="P1458" s="15" t="str">
        <f>_xlfn.XLOOKUP(Ventas[[#This Row],[Category]],[2]!ProdManager[Category],[2]!ProdManager[Prod_Manager])</f>
        <v>Lydia Sinn</v>
      </c>
      <c r="Q1458" s="15">
        <f>YEAR(Ventas[[#This Row],[Order Date]])</f>
        <v>2016</v>
      </c>
      <c r="R1458" s="15" t="str">
        <f>TEXT(Ventas[[#This Row],[Order Date]],"MMM")</f>
        <v>jul</v>
      </c>
    </row>
    <row r="1459" spans="1:18" x14ac:dyDescent="0.25">
      <c r="A1459" s="6">
        <v>10804</v>
      </c>
      <c r="B1459" s="6" t="s">
        <v>112</v>
      </c>
      <c r="C1459" s="6" t="s">
        <v>29</v>
      </c>
      <c r="D1459" s="6">
        <v>31</v>
      </c>
      <c r="E1459" s="6">
        <v>24.18</v>
      </c>
      <c r="F1459" s="6">
        <v>36</v>
      </c>
      <c r="G1459" s="6" t="s">
        <v>210</v>
      </c>
      <c r="H1459" s="6" t="s">
        <v>148</v>
      </c>
      <c r="I1459" s="6" t="s">
        <v>149</v>
      </c>
      <c r="J1459" s="5">
        <v>42444</v>
      </c>
      <c r="K1459" s="12">
        <f>Ventas[[#This Row],[Unit Price]]*Ventas[[#This Row],[Quantity]]</f>
        <v>1116</v>
      </c>
      <c r="L1459" s="12">
        <f>Ventas[[#This Row],[Unit Cost]]*Ventas[[#This Row],[Quantity]]</f>
        <v>870.48</v>
      </c>
      <c r="M1459" s="14">
        <f>Ventas[[#This Row],[Ingresos]]-Ventas[[#This Row],[Costes]]</f>
        <v>245.51999999999998</v>
      </c>
      <c r="N1459" s="14" t="str">
        <f>_xlfn.XLOOKUP(Ventas[[#This Row],[Ship Country]],[1]!Countries[Ship Country],[1]!Countries[Area],"No registrado")</f>
        <v>Nord Europe</v>
      </c>
      <c r="O1459" s="14" t="str">
        <f>_xlfn.XLOOKUP(Ventas[[#This Row],[Ship Country]],[1]!Countries[Ship Country],[1]!Countries[Continent],"No existe")</f>
        <v>Europe</v>
      </c>
      <c r="P1459" s="15" t="str">
        <f>_xlfn.XLOOKUP(Ventas[[#This Row],[Category]],[2]!ProdManager[Category],[2]!ProdManager[Prod_Manager])</f>
        <v>Peter Stone</v>
      </c>
      <c r="Q1459" s="15">
        <f>YEAR(Ventas[[#This Row],[Order Date]])</f>
        <v>2016</v>
      </c>
      <c r="R1459" s="15" t="str">
        <f>TEXT(Ventas[[#This Row],[Order Date]],"MMM")</f>
        <v>mar</v>
      </c>
    </row>
    <row r="1460" spans="1:18" x14ac:dyDescent="0.25">
      <c r="A1460" s="4">
        <v>10805</v>
      </c>
      <c r="B1460" s="4" t="s">
        <v>140</v>
      </c>
      <c r="C1460" s="4" t="s">
        <v>43</v>
      </c>
      <c r="D1460" s="4">
        <v>14</v>
      </c>
      <c r="E1460" s="4">
        <v>12.74</v>
      </c>
      <c r="F1460" s="4">
        <v>10</v>
      </c>
      <c r="G1460" s="4" t="s">
        <v>171</v>
      </c>
      <c r="H1460" s="4" t="s">
        <v>167</v>
      </c>
      <c r="I1460" s="4" t="s">
        <v>84</v>
      </c>
      <c r="J1460" s="5">
        <v>42451</v>
      </c>
      <c r="K1460" s="12">
        <f>Ventas[[#This Row],[Unit Price]]*Ventas[[#This Row],[Quantity]]</f>
        <v>140</v>
      </c>
      <c r="L1460" s="12">
        <f>Ventas[[#This Row],[Unit Cost]]*Ventas[[#This Row],[Quantity]]</f>
        <v>127.4</v>
      </c>
      <c r="M1460" s="14">
        <f>Ventas[[#This Row],[Ingresos]]-Ventas[[#This Row],[Costes]]</f>
        <v>12.599999999999994</v>
      </c>
      <c r="N1460" s="14" t="str">
        <f>_xlfn.XLOOKUP(Ventas[[#This Row],[Ship Country]],[1]!Countries[Ship Country],[1]!Countries[Area],"No registrado")</f>
        <v>Nord America</v>
      </c>
      <c r="O1460" s="14" t="str">
        <f>_xlfn.XLOOKUP(Ventas[[#This Row],[Ship Country]],[1]!Countries[Ship Country],[1]!Countries[Continent],"No existe")</f>
        <v>America</v>
      </c>
      <c r="P1460" s="15" t="str">
        <f>_xlfn.XLOOKUP(Ventas[[#This Row],[Category]],[2]!ProdManager[Category],[2]!ProdManager[Prod_Manager])</f>
        <v>John Matter</v>
      </c>
      <c r="Q1460" s="15">
        <f>YEAR(Ventas[[#This Row],[Order Date]])</f>
        <v>2016</v>
      </c>
      <c r="R1460" s="15" t="str">
        <f>TEXT(Ventas[[#This Row],[Order Date]],"MMM")</f>
        <v>mar</v>
      </c>
    </row>
    <row r="1461" spans="1:18" x14ac:dyDescent="0.25">
      <c r="A1461" s="6">
        <v>10805</v>
      </c>
      <c r="B1461" s="6" t="s">
        <v>188</v>
      </c>
      <c r="C1461" s="6" t="s">
        <v>43</v>
      </c>
      <c r="D1461" s="6">
        <v>263.5</v>
      </c>
      <c r="E1461" s="6">
        <v>234.51500000000001</v>
      </c>
      <c r="F1461" s="6">
        <v>10</v>
      </c>
      <c r="G1461" s="6" t="s">
        <v>171</v>
      </c>
      <c r="H1461" s="6" t="s">
        <v>167</v>
      </c>
      <c r="I1461" s="6" t="s">
        <v>84</v>
      </c>
      <c r="J1461" s="5">
        <v>42482</v>
      </c>
      <c r="K1461" s="12">
        <f>Ventas[[#This Row],[Unit Price]]*Ventas[[#This Row],[Quantity]]</f>
        <v>2635</v>
      </c>
      <c r="L1461" s="12">
        <f>Ventas[[#This Row],[Unit Cost]]*Ventas[[#This Row],[Quantity]]</f>
        <v>2345.15</v>
      </c>
      <c r="M1461" s="14">
        <f>Ventas[[#This Row],[Ingresos]]-Ventas[[#This Row],[Costes]]</f>
        <v>289.84999999999991</v>
      </c>
      <c r="N1461" s="14" t="str">
        <f>_xlfn.XLOOKUP(Ventas[[#This Row],[Ship Country]],[1]!Countries[Ship Country],[1]!Countries[Area],"No registrado")</f>
        <v>Nord America</v>
      </c>
      <c r="O1461" s="14" t="str">
        <f>_xlfn.XLOOKUP(Ventas[[#This Row],[Ship Country]],[1]!Countries[Ship Country],[1]!Countries[Continent],"No existe")</f>
        <v>America</v>
      </c>
      <c r="P1461" s="15" t="str">
        <f>_xlfn.XLOOKUP(Ventas[[#This Row],[Category]],[2]!ProdManager[Category],[2]!ProdManager[Prod_Manager])</f>
        <v>John Matter</v>
      </c>
      <c r="Q1461" s="15">
        <f>YEAR(Ventas[[#This Row],[Order Date]])</f>
        <v>2016</v>
      </c>
      <c r="R1461" s="15" t="str">
        <f>TEXT(Ventas[[#This Row],[Order Date]],"MMM")</f>
        <v>abr</v>
      </c>
    </row>
    <row r="1462" spans="1:18" x14ac:dyDescent="0.25">
      <c r="A1462" s="4">
        <v>10806</v>
      </c>
      <c r="B1462" s="4" t="s">
        <v>50</v>
      </c>
      <c r="C1462" s="4" t="s">
        <v>18</v>
      </c>
      <c r="D1462" s="4">
        <v>10</v>
      </c>
      <c r="E1462" s="4">
        <v>7.6</v>
      </c>
      <c r="F1462" s="4">
        <v>15</v>
      </c>
      <c r="G1462" s="4" t="s">
        <v>30</v>
      </c>
      <c r="H1462" s="4" t="s">
        <v>31</v>
      </c>
      <c r="I1462" s="4" t="s">
        <v>13</v>
      </c>
      <c r="J1462" s="5">
        <v>42680</v>
      </c>
      <c r="K1462" s="12">
        <f>Ventas[[#This Row],[Unit Price]]*Ventas[[#This Row],[Quantity]]</f>
        <v>150</v>
      </c>
      <c r="L1462" s="12">
        <f>Ventas[[#This Row],[Unit Cost]]*Ventas[[#This Row],[Quantity]]</f>
        <v>114</v>
      </c>
      <c r="M1462" s="14">
        <f>Ventas[[#This Row],[Ingresos]]-Ventas[[#This Row],[Costes]]</f>
        <v>36</v>
      </c>
      <c r="N1462" s="14" t="str">
        <f>_xlfn.XLOOKUP(Ventas[[#This Row],[Ship Country]],[1]!Countries[Ship Country],[1]!Countries[Area],"No registrado")</f>
        <v>Nord Europe</v>
      </c>
      <c r="O1462" s="14" t="str">
        <f>_xlfn.XLOOKUP(Ventas[[#This Row],[Ship Country]],[1]!Countries[Ship Country],[1]!Countries[Continent],"No existe")</f>
        <v>Europe</v>
      </c>
      <c r="P1462" s="15" t="str">
        <f>_xlfn.XLOOKUP(Ventas[[#This Row],[Category]],[2]!ProdManager[Category],[2]!ProdManager[Prod_Manager])</f>
        <v>Marc Caine</v>
      </c>
      <c r="Q1462" s="15">
        <f>YEAR(Ventas[[#This Row],[Order Date]])</f>
        <v>2016</v>
      </c>
      <c r="R1462" s="15" t="str">
        <f>TEXT(Ventas[[#This Row],[Order Date]],"MMM")</f>
        <v>nov</v>
      </c>
    </row>
    <row r="1463" spans="1:18" x14ac:dyDescent="0.25">
      <c r="A1463" s="6">
        <v>10806</v>
      </c>
      <c r="B1463" s="6" t="s">
        <v>55</v>
      </c>
      <c r="C1463" s="6" t="s">
        <v>43</v>
      </c>
      <c r="D1463" s="6">
        <v>19</v>
      </c>
      <c r="E1463" s="6">
        <v>16.91</v>
      </c>
      <c r="F1463" s="6">
        <v>20</v>
      </c>
      <c r="G1463" s="6" t="s">
        <v>30</v>
      </c>
      <c r="H1463" s="6" t="s">
        <v>31</v>
      </c>
      <c r="I1463" s="6" t="s">
        <v>13</v>
      </c>
      <c r="J1463" s="5">
        <v>42615</v>
      </c>
      <c r="K1463" s="12">
        <f>Ventas[[#This Row],[Unit Price]]*Ventas[[#This Row],[Quantity]]</f>
        <v>380</v>
      </c>
      <c r="L1463" s="12">
        <f>Ventas[[#This Row],[Unit Cost]]*Ventas[[#This Row],[Quantity]]</f>
        <v>338.2</v>
      </c>
      <c r="M1463" s="14">
        <f>Ventas[[#This Row],[Ingresos]]-Ventas[[#This Row],[Costes]]</f>
        <v>41.800000000000011</v>
      </c>
      <c r="N1463" s="14" t="str">
        <f>_xlfn.XLOOKUP(Ventas[[#This Row],[Ship Country]],[1]!Countries[Ship Country],[1]!Countries[Area],"No registrado")</f>
        <v>Nord Europe</v>
      </c>
      <c r="O1463" s="14" t="str">
        <f>_xlfn.XLOOKUP(Ventas[[#This Row],[Ship Country]],[1]!Countries[Ship Country],[1]!Countries[Continent],"No existe")</f>
        <v>Europe</v>
      </c>
      <c r="P1463" s="15" t="str">
        <f>_xlfn.XLOOKUP(Ventas[[#This Row],[Category]],[2]!ProdManager[Category],[2]!ProdManager[Prod_Manager])</f>
        <v>John Matter</v>
      </c>
      <c r="Q1463" s="15">
        <f>YEAR(Ventas[[#This Row],[Order Date]])</f>
        <v>2016</v>
      </c>
      <c r="R1463" s="15" t="str">
        <f>TEXT(Ventas[[#This Row],[Order Date]],"MMM")</f>
        <v>sep</v>
      </c>
    </row>
    <row r="1464" spans="1:18" x14ac:dyDescent="0.25">
      <c r="A1464" s="4">
        <v>10806</v>
      </c>
      <c r="B1464" s="4" t="s">
        <v>23</v>
      </c>
      <c r="C1464" s="4" t="s">
        <v>24</v>
      </c>
      <c r="D1464" s="4">
        <v>21.05</v>
      </c>
      <c r="E1464" s="4">
        <v>17.261000000000003</v>
      </c>
      <c r="F1464" s="4">
        <v>2</v>
      </c>
      <c r="G1464" s="4" t="s">
        <v>30</v>
      </c>
      <c r="H1464" s="4" t="s">
        <v>31</v>
      </c>
      <c r="I1464" s="4" t="s">
        <v>13</v>
      </c>
      <c r="J1464" s="5">
        <v>42418</v>
      </c>
      <c r="K1464" s="12">
        <f>Ventas[[#This Row],[Unit Price]]*Ventas[[#This Row],[Quantity]]</f>
        <v>42.1</v>
      </c>
      <c r="L1464" s="12">
        <f>Ventas[[#This Row],[Unit Cost]]*Ventas[[#This Row],[Quantity]]</f>
        <v>34.522000000000006</v>
      </c>
      <c r="M1464" s="14">
        <f>Ventas[[#This Row],[Ingresos]]-Ventas[[#This Row],[Costes]]</f>
        <v>7.5779999999999959</v>
      </c>
      <c r="N1464" s="14" t="str">
        <f>_xlfn.XLOOKUP(Ventas[[#This Row],[Ship Country]],[1]!Countries[Ship Country],[1]!Countries[Area],"No registrado")</f>
        <v>Nord Europe</v>
      </c>
      <c r="O1464" s="14" t="str">
        <f>_xlfn.XLOOKUP(Ventas[[#This Row],[Ship Country]],[1]!Countries[Ship Country],[1]!Countries[Continent],"No existe")</f>
        <v>Europe</v>
      </c>
      <c r="P1464" s="15" t="str">
        <f>_xlfn.XLOOKUP(Ventas[[#This Row],[Category]],[2]!ProdManager[Category],[2]!ProdManager[Prod_Manager])</f>
        <v>Lydia Sinn</v>
      </c>
      <c r="Q1464" s="15">
        <f>YEAR(Ventas[[#This Row],[Order Date]])</f>
        <v>2016</v>
      </c>
      <c r="R1464" s="15" t="str">
        <f>TEXT(Ventas[[#This Row],[Order Date]],"MMM")</f>
        <v>feb</v>
      </c>
    </row>
    <row r="1465" spans="1:18" x14ac:dyDescent="0.25">
      <c r="A1465" s="6">
        <v>10807</v>
      </c>
      <c r="B1465" s="6" t="s">
        <v>98</v>
      </c>
      <c r="C1465" s="6" t="s">
        <v>29</v>
      </c>
      <c r="D1465" s="6">
        <v>18.399999999999999</v>
      </c>
      <c r="E1465" s="6">
        <v>13.616</v>
      </c>
      <c r="F1465" s="6">
        <v>1</v>
      </c>
      <c r="G1465" s="6" t="s">
        <v>241</v>
      </c>
      <c r="H1465" s="6" t="s">
        <v>242</v>
      </c>
      <c r="I1465" s="6" t="s">
        <v>116</v>
      </c>
      <c r="J1465" s="5">
        <v>42729</v>
      </c>
      <c r="K1465" s="12">
        <f>Ventas[[#This Row],[Unit Price]]*Ventas[[#This Row],[Quantity]]</f>
        <v>18.399999999999999</v>
      </c>
      <c r="L1465" s="12">
        <f>Ventas[[#This Row],[Unit Cost]]*Ventas[[#This Row],[Quantity]]</f>
        <v>13.616</v>
      </c>
      <c r="M1465" s="14">
        <f>Ventas[[#This Row],[Ingresos]]-Ventas[[#This Row],[Costes]]</f>
        <v>4.7839999999999989</v>
      </c>
      <c r="N1465" s="14" t="str">
        <f>_xlfn.XLOOKUP(Ventas[[#This Row],[Ship Country]],[1]!Countries[Ship Country],[1]!Countries[Area],"No registrado")</f>
        <v>Sud Europe</v>
      </c>
      <c r="O1465" s="14" t="str">
        <f>_xlfn.XLOOKUP(Ventas[[#This Row],[Ship Country]],[1]!Countries[Ship Country],[1]!Countries[Continent],"No existe")</f>
        <v>Europe</v>
      </c>
      <c r="P1465" s="15" t="str">
        <f>_xlfn.XLOOKUP(Ventas[[#This Row],[Category]],[2]!ProdManager[Category],[2]!ProdManager[Prod_Manager])</f>
        <v>Peter Stone</v>
      </c>
      <c r="Q1465" s="15">
        <f>YEAR(Ventas[[#This Row],[Order Date]])</f>
        <v>2016</v>
      </c>
      <c r="R1465" s="15" t="str">
        <f>TEXT(Ventas[[#This Row],[Order Date]],"MMM")</f>
        <v>dic</v>
      </c>
    </row>
    <row r="1466" spans="1:18" x14ac:dyDescent="0.25">
      <c r="A1466" s="4">
        <v>10808</v>
      </c>
      <c r="B1466" s="4" t="s">
        <v>86</v>
      </c>
      <c r="C1466" s="4" t="s">
        <v>10</v>
      </c>
      <c r="D1466" s="4">
        <v>38</v>
      </c>
      <c r="E1466" s="4">
        <v>28.88</v>
      </c>
      <c r="F1466" s="4">
        <v>20</v>
      </c>
      <c r="G1466" s="4" t="s">
        <v>164</v>
      </c>
      <c r="H1466" s="4" t="s">
        <v>165</v>
      </c>
      <c r="I1466" s="4" t="s">
        <v>84</v>
      </c>
      <c r="J1466" s="5">
        <v>42380</v>
      </c>
      <c r="K1466" s="12">
        <f>Ventas[[#This Row],[Unit Price]]*Ventas[[#This Row],[Quantity]]</f>
        <v>760</v>
      </c>
      <c r="L1466" s="12">
        <f>Ventas[[#This Row],[Unit Cost]]*Ventas[[#This Row],[Quantity]]</f>
        <v>577.6</v>
      </c>
      <c r="M1466" s="14">
        <f>Ventas[[#This Row],[Ingresos]]-Ventas[[#This Row],[Costes]]</f>
        <v>182.39999999999998</v>
      </c>
      <c r="N1466" s="14" t="str">
        <f>_xlfn.XLOOKUP(Ventas[[#This Row],[Ship Country]],[1]!Countries[Ship Country],[1]!Countries[Area],"No registrado")</f>
        <v>Nord America</v>
      </c>
      <c r="O1466" s="14" t="str">
        <f>_xlfn.XLOOKUP(Ventas[[#This Row],[Ship Country]],[1]!Countries[Ship Country],[1]!Countries[Continent],"No existe")</f>
        <v>America</v>
      </c>
      <c r="P1466" s="15" t="str">
        <f>_xlfn.XLOOKUP(Ventas[[#This Row],[Category]],[2]!ProdManager[Category],[2]!ProdManager[Prod_Manager])</f>
        <v>Marc Caine</v>
      </c>
      <c r="Q1466" s="15">
        <f>YEAR(Ventas[[#This Row],[Order Date]])</f>
        <v>2016</v>
      </c>
      <c r="R1466" s="15" t="str">
        <f>TEXT(Ventas[[#This Row],[Order Date]],"MMM")</f>
        <v>ene</v>
      </c>
    </row>
    <row r="1467" spans="1:18" x14ac:dyDescent="0.25">
      <c r="A1467" s="6">
        <v>10808</v>
      </c>
      <c r="B1467" s="6" t="s">
        <v>101</v>
      </c>
      <c r="C1467" s="6" t="s">
        <v>43</v>
      </c>
      <c r="D1467" s="6">
        <v>18</v>
      </c>
      <c r="E1467" s="6">
        <v>16.02</v>
      </c>
      <c r="F1467" s="6">
        <v>50</v>
      </c>
      <c r="G1467" s="6" t="s">
        <v>164</v>
      </c>
      <c r="H1467" s="6" t="s">
        <v>165</v>
      </c>
      <c r="I1467" s="6" t="s">
        <v>84</v>
      </c>
      <c r="J1467" s="5">
        <v>42729</v>
      </c>
      <c r="K1467" s="12">
        <f>Ventas[[#This Row],[Unit Price]]*Ventas[[#This Row],[Quantity]]</f>
        <v>900</v>
      </c>
      <c r="L1467" s="12">
        <f>Ventas[[#This Row],[Unit Cost]]*Ventas[[#This Row],[Quantity]]</f>
        <v>801</v>
      </c>
      <c r="M1467" s="14">
        <f>Ventas[[#This Row],[Ingresos]]-Ventas[[#This Row],[Costes]]</f>
        <v>99</v>
      </c>
      <c r="N1467" s="14" t="str">
        <f>_xlfn.XLOOKUP(Ventas[[#This Row],[Ship Country]],[1]!Countries[Ship Country],[1]!Countries[Area],"No registrado")</f>
        <v>Nord America</v>
      </c>
      <c r="O1467" s="14" t="str">
        <f>_xlfn.XLOOKUP(Ventas[[#This Row],[Ship Country]],[1]!Countries[Ship Country],[1]!Countries[Continent],"No existe")</f>
        <v>America</v>
      </c>
      <c r="P1467" s="15" t="str">
        <f>_xlfn.XLOOKUP(Ventas[[#This Row],[Category]],[2]!ProdManager[Category],[2]!ProdManager[Prod_Manager])</f>
        <v>John Matter</v>
      </c>
      <c r="Q1467" s="15">
        <f>YEAR(Ventas[[#This Row],[Order Date]])</f>
        <v>2016</v>
      </c>
      <c r="R1467" s="15" t="str">
        <f>TEXT(Ventas[[#This Row],[Order Date]],"MMM")</f>
        <v>dic</v>
      </c>
    </row>
    <row r="1468" spans="1:18" x14ac:dyDescent="0.25">
      <c r="A1468" s="4">
        <v>10809</v>
      </c>
      <c r="B1468" s="4" t="s">
        <v>177</v>
      </c>
      <c r="C1468" s="4" t="s">
        <v>10</v>
      </c>
      <c r="D1468" s="4">
        <v>7</v>
      </c>
      <c r="E1468" s="4">
        <v>5.74</v>
      </c>
      <c r="F1468" s="4">
        <v>20</v>
      </c>
      <c r="G1468" s="4" t="s">
        <v>59</v>
      </c>
      <c r="H1468" s="4" t="s">
        <v>60</v>
      </c>
      <c r="I1468" s="4" t="s">
        <v>27</v>
      </c>
      <c r="J1468" s="5">
        <v>42448</v>
      </c>
      <c r="K1468" s="12">
        <f>Ventas[[#This Row],[Unit Price]]*Ventas[[#This Row],[Quantity]]</f>
        <v>140</v>
      </c>
      <c r="L1468" s="12">
        <f>Ventas[[#This Row],[Unit Cost]]*Ventas[[#This Row],[Quantity]]</f>
        <v>114.80000000000001</v>
      </c>
      <c r="M1468" s="14">
        <f>Ventas[[#This Row],[Ingresos]]-Ventas[[#This Row],[Costes]]</f>
        <v>25.199999999999989</v>
      </c>
      <c r="N1468" s="14" t="str">
        <f>_xlfn.XLOOKUP(Ventas[[#This Row],[Ship Country]],[1]!Countries[Ship Country],[1]!Countries[Area],"No registrado")</f>
        <v>Sud America</v>
      </c>
      <c r="O1468" s="14" t="str">
        <f>_xlfn.XLOOKUP(Ventas[[#This Row],[Ship Country]],[1]!Countries[Ship Country],[1]!Countries[Continent],"No existe")</f>
        <v>America</v>
      </c>
      <c r="P1468" s="15" t="str">
        <f>_xlfn.XLOOKUP(Ventas[[#This Row],[Category]],[2]!ProdManager[Category],[2]!ProdManager[Prod_Manager])</f>
        <v>Marc Caine</v>
      </c>
      <c r="Q1468" s="15">
        <f>YEAR(Ventas[[#This Row],[Order Date]])</f>
        <v>2016</v>
      </c>
      <c r="R1468" s="15" t="str">
        <f>TEXT(Ventas[[#This Row],[Order Date]],"MMM")</f>
        <v>mar</v>
      </c>
    </row>
    <row r="1469" spans="1:18" x14ac:dyDescent="0.25">
      <c r="A1469" s="6">
        <v>10810</v>
      </c>
      <c r="B1469" s="6" t="s">
        <v>118</v>
      </c>
      <c r="C1469" s="6" t="s">
        <v>29</v>
      </c>
      <c r="D1469" s="6">
        <v>6</v>
      </c>
      <c r="E1469" s="6">
        <v>4.62</v>
      </c>
      <c r="F1469" s="6">
        <v>7</v>
      </c>
      <c r="G1469" s="6" t="s">
        <v>249</v>
      </c>
      <c r="H1469" s="6" t="s">
        <v>250</v>
      </c>
      <c r="I1469" s="6" t="s">
        <v>194</v>
      </c>
      <c r="J1469" s="5">
        <v>42644</v>
      </c>
      <c r="K1469" s="12">
        <f>Ventas[[#This Row],[Unit Price]]*Ventas[[#This Row],[Quantity]]</f>
        <v>42</v>
      </c>
      <c r="L1469" s="12">
        <f>Ventas[[#This Row],[Unit Cost]]*Ventas[[#This Row],[Quantity]]</f>
        <v>32.340000000000003</v>
      </c>
      <c r="M1469" s="14">
        <f>Ventas[[#This Row],[Ingresos]]-Ventas[[#This Row],[Costes]]</f>
        <v>9.6599999999999966</v>
      </c>
      <c r="N1469" s="14" t="str">
        <f>_xlfn.XLOOKUP(Ventas[[#This Row],[Ship Country]],[1]!Countries[Ship Country],[1]!Countries[Area],"No registrado")</f>
        <v>Nord America</v>
      </c>
      <c r="O1469" s="14" t="str">
        <f>_xlfn.XLOOKUP(Ventas[[#This Row],[Ship Country]],[1]!Countries[Ship Country],[1]!Countries[Continent],"No existe")</f>
        <v>America</v>
      </c>
      <c r="P1469" s="15" t="str">
        <f>_xlfn.XLOOKUP(Ventas[[#This Row],[Category]],[2]!ProdManager[Category],[2]!ProdManager[Prod_Manager])</f>
        <v>Peter Stone</v>
      </c>
      <c r="Q1469" s="15">
        <f>YEAR(Ventas[[#This Row],[Order Date]])</f>
        <v>2016</v>
      </c>
      <c r="R1469" s="15" t="str">
        <f>TEXT(Ventas[[#This Row],[Order Date]],"MMM")</f>
        <v>oct</v>
      </c>
    </row>
    <row r="1470" spans="1:18" x14ac:dyDescent="0.25">
      <c r="A1470" s="4">
        <v>10810</v>
      </c>
      <c r="B1470" s="4" t="s">
        <v>181</v>
      </c>
      <c r="C1470" s="4" t="s">
        <v>35</v>
      </c>
      <c r="D1470" s="4">
        <v>14</v>
      </c>
      <c r="E1470" s="4">
        <v>9.66</v>
      </c>
      <c r="F1470" s="4">
        <v>5</v>
      </c>
      <c r="G1470" s="4" t="s">
        <v>249</v>
      </c>
      <c r="H1470" s="4" t="s">
        <v>250</v>
      </c>
      <c r="I1470" s="4" t="s">
        <v>194</v>
      </c>
      <c r="J1470" s="5">
        <v>42548</v>
      </c>
      <c r="K1470" s="12">
        <f>Ventas[[#This Row],[Unit Price]]*Ventas[[#This Row],[Quantity]]</f>
        <v>70</v>
      </c>
      <c r="L1470" s="12">
        <f>Ventas[[#This Row],[Unit Cost]]*Ventas[[#This Row],[Quantity]]</f>
        <v>48.3</v>
      </c>
      <c r="M1470" s="14">
        <f>Ventas[[#This Row],[Ingresos]]-Ventas[[#This Row],[Costes]]</f>
        <v>21.700000000000003</v>
      </c>
      <c r="N1470" s="14" t="str">
        <f>_xlfn.XLOOKUP(Ventas[[#This Row],[Ship Country]],[1]!Countries[Ship Country],[1]!Countries[Area],"No registrado")</f>
        <v>Nord America</v>
      </c>
      <c r="O1470" s="14" t="str">
        <f>_xlfn.XLOOKUP(Ventas[[#This Row],[Ship Country]],[1]!Countries[Ship Country],[1]!Countries[Continent],"No existe")</f>
        <v>America</v>
      </c>
      <c r="P1470" s="15" t="str">
        <f>_xlfn.XLOOKUP(Ventas[[#This Row],[Category]],[2]!ProdManager[Category],[2]!ProdManager[Prod_Manager])</f>
        <v>Lydia Sinn</v>
      </c>
      <c r="Q1470" s="15">
        <f>YEAR(Ventas[[#This Row],[Order Date]])</f>
        <v>2016</v>
      </c>
      <c r="R1470" s="15" t="str">
        <f>TEXT(Ventas[[#This Row],[Order Date]],"MMM")</f>
        <v>jun</v>
      </c>
    </row>
    <row r="1471" spans="1:18" x14ac:dyDescent="0.25">
      <c r="A1471" s="6">
        <v>10810</v>
      </c>
      <c r="B1471" s="6" t="s">
        <v>79</v>
      </c>
      <c r="C1471" s="6" t="s">
        <v>43</v>
      </c>
      <c r="D1471" s="6">
        <v>15</v>
      </c>
      <c r="E1471" s="6">
        <v>13.5</v>
      </c>
      <c r="F1471" s="6">
        <v>5</v>
      </c>
      <c r="G1471" s="6" t="s">
        <v>249</v>
      </c>
      <c r="H1471" s="6" t="s">
        <v>250</v>
      </c>
      <c r="I1471" s="6" t="s">
        <v>194</v>
      </c>
      <c r="J1471" s="5">
        <v>42535</v>
      </c>
      <c r="K1471" s="12">
        <f>Ventas[[#This Row],[Unit Price]]*Ventas[[#This Row],[Quantity]]</f>
        <v>75</v>
      </c>
      <c r="L1471" s="12">
        <f>Ventas[[#This Row],[Unit Cost]]*Ventas[[#This Row],[Quantity]]</f>
        <v>67.5</v>
      </c>
      <c r="M1471" s="14">
        <f>Ventas[[#This Row],[Ingresos]]-Ventas[[#This Row],[Costes]]</f>
        <v>7.5</v>
      </c>
      <c r="N1471" s="14" t="str">
        <f>_xlfn.XLOOKUP(Ventas[[#This Row],[Ship Country]],[1]!Countries[Ship Country],[1]!Countries[Area],"No registrado")</f>
        <v>Nord America</v>
      </c>
      <c r="O1471" s="14" t="str">
        <f>_xlfn.XLOOKUP(Ventas[[#This Row],[Ship Country]],[1]!Countries[Ship Country],[1]!Countries[Continent],"No existe")</f>
        <v>America</v>
      </c>
      <c r="P1471" s="15" t="str">
        <f>_xlfn.XLOOKUP(Ventas[[#This Row],[Category]],[2]!ProdManager[Category],[2]!ProdManager[Prod_Manager])</f>
        <v>John Matter</v>
      </c>
      <c r="Q1471" s="15">
        <f>YEAR(Ventas[[#This Row],[Order Date]])</f>
        <v>2016</v>
      </c>
      <c r="R1471" s="15" t="str">
        <f>TEXT(Ventas[[#This Row],[Order Date]],"MMM")</f>
        <v>jun</v>
      </c>
    </row>
    <row r="1472" spans="1:18" x14ac:dyDescent="0.25">
      <c r="A1472" s="4">
        <v>10811</v>
      </c>
      <c r="B1472" s="4" t="s">
        <v>130</v>
      </c>
      <c r="C1472" s="4" t="s">
        <v>35</v>
      </c>
      <c r="D1472" s="4">
        <v>9.1999999999999993</v>
      </c>
      <c r="E1472" s="4">
        <v>6.0719999999999992</v>
      </c>
      <c r="F1472" s="4">
        <v>15</v>
      </c>
      <c r="G1472" s="4" t="s">
        <v>232</v>
      </c>
      <c r="H1472" s="4" t="s">
        <v>233</v>
      </c>
      <c r="I1472" s="4" t="s">
        <v>65</v>
      </c>
      <c r="J1472" s="5">
        <v>42484</v>
      </c>
      <c r="K1472" s="12">
        <f>Ventas[[#This Row],[Unit Price]]*Ventas[[#This Row],[Quantity]]</f>
        <v>138</v>
      </c>
      <c r="L1472" s="12">
        <f>Ventas[[#This Row],[Unit Cost]]*Ventas[[#This Row],[Quantity]]</f>
        <v>91.079999999999984</v>
      </c>
      <c r="M1472" s="14">
        <f>Ventas[[#This Row],[Ingresos]]-Ventas[[#This Row],[Costes]]</f>
        <v>46.920000000000016</v>
      </c>
      <c r="N1472" s="14" t="str">
        <f>_xlfn.XLOOKUP(Ventas[[#This Row],[Ship Country]],[1]!Countries[Ship Country],[1]!Countries[Area],"No registrado")</f>
        <v>Sud America</v>
      </c>
      <c r="O1472" s="14" t="str">
        <f>_xlfn.XLOOKUP(Ventas[[#This Row],[Ship Country]],[1]!Countries[Ship Country],[1]!Countries[Continent],"No existe")</f>
        <v>America</v>
      </c>
      <c r="P1472" s="15" t="str">
        <f>_xlfn.XLOOKUP(Ventas[[#This Row],[Category]],[2]!ProdManager[Category],[2]!ProdManager[Prod_Manager])</f>
        <v>Lydia Sinn</v>
      </c>
      <c r="Q1472" s="15">
        <f>YEAR(Ventas[[#This Row],[Order Date]])</f>
        <v>2016</v>
      </c>
      <c r="R1472" s="15" t="str">
        <f>TEXT(Ventas[[#This Row],[Order Date]],"MMM")</f>
        <v>abr</v>
      </c>
    </row>
    <row r="1473" spans="1:18" x14ac:dyDescent="0.25">
      <c r="A1473" s="6">
        <v>10811</v>
      </c>
      <c r="B1473" s="6" t="s">
        <v>197</v>
      </c>
      <c r="C1473" s="6" t="s">
        <v>10</v>
      </c>
      <c r="D1473" s="6">
        <v>9</v>
      </c>
      <c r="E1473" s="6">
        <v>7.6499999999999995</v>
      </c>
      <c r="F1473" s="6">
        <v>18</v>
      </c>
      <c r="G1473" s="6" t="s">
        <v>232</v>
      </c>
      <c r="H1473" s="6" t="s">
        <v>233</v>
      </c>
      <c r="I1473" s="6" t="s">
        <v>65</v>
      </c>
      <c r="J1473" s="5">
        <v>42442</v>
      </c>
      <c r="K1473" s="12">
        <f>Ventas[[#This Row],[Unit Price]]*Ventas[[#This Row],[Quantity]]</f>
        <v>162</v>
      </c>
      <c r="L1473" s="12">
        <f>Ventas[[#This Row],[Unit Cost]]*Ventas[[#This Row],[Quantity]]</f>
        <v>137.69999999999999</v>
      </c>
      <c r="M1473" s="14">
        <f>Ventas[[#This Row],[Ingresos]]-Ventas[[#This Row],[Costes]]</f>
        <v>24.300000000000011</v>
      </c>
      <c r="N1473" s="14" t="str">
        <f>_xlfn.XLOOKUP(Ventas[[#This Row],[Ship Country]],[1]!Countries[Ship Country],[1]!Countries[Area],"No registrado")</f>
        <v>Sud America</v>
      </c>
      <c r="O1473" s="14" t="str">
        <f>_xlfn.XLOOKUP(Ventas[[#This Row],[Ship Country]],[1]!Countries[Ship Country],[1]!Countries[Continent],"No existe")</f>
        <v>America</v>
      </c>
      <c r="P1473" s="15" t="str">
        <f>_xlfn.XLOOKUP(Ventas[[#This Row],[Category]],[2]!ProdManager[Category],[2]!ProdManager[Prod_Manager])</f>
        <v>Marc Caine</v>
      </c>
      <c r="Q1473" s="15">
        <f>YEAR(Ventas[[#This Row],[Order Date]])</f>
        <v>2016</v>
      </c>
      <c r="R1473" s="15" t="str">
        <f>TEXT(Ventas[[#This Row],[Order Date]],"MMM")</f>
        <v>mar</v>
      </c>
    </row>
    <row r="1474" spans="1:18" x14ac:dyDescent="0.25">
      <c r="A1474" s="4">
        <v>10811</v>
      </c>
      <c r="B1474" s="4" t="s">
        <v>98</v>
      </c>
      <c r="C1474" s="4" t="s">
        <v>29</v>
      </c>
      <c r="D1474" s="4">
        <v>18.399999999999999</v>
      </c>
      <c r="E1474" s="4">
        <v>13.616</v>
      </c>
      <c r="F1474" s="4">
        <v>30</v>
      </c>
      <c r="G1474" s="4" t="s">
        <v>232</v>
      </c>
      <c r="H1474" s="4" t="s">
        <v>233</v>
      </c>
      <c r="I1474" s="4" t="s">
        <v>65</v>
      </c>
      <c r="J1474" s="5">
        <v>42635</v>
      </c>
      <c r="K1474" s="12">
        <f>Ventas[[#This Row],[Unit Price]]*Ventas[[#This Row],[Quantity]]</f>
        <v>552</v>
      </c>
      <c r="L1474" s="12">
        <f>Ventas[[#This Row],[Unit Cost]]*Ventas[[#This Row],[Quantity]]</f>
        <v>408.48</v>
      </c>
      <c r="M1474" s="14">
        <f>Ventas[[#This Row],[Ingresos]]-Ventas[[#This Row],[Costes]]</f>
        <v>143.51999999999998</v>
      </c>
      <c r="N1474" s="14" t="str">
        <f>_xlfn.XLOOKUP(Ventas[[#This Row],[Ship Country]],[1]!Countries[Ship Country],[1]!Countries[Area],"No registrado")</f>
        <v>Sud America</v>
      </c>
      <c r="O1474" s="14" t="str">
        <f>_xlfn.XLOOKUP(Ventas[[#This Row],[Ship Country]],[1]!Countries[Ship Country],[1]!Countries[Continent],"No existe")</f>
        <v>America</v>
      </c>
      <c r="P1474" s="15" t="str">
        <f>_xlfn.XLOOKUP(Ventas[[#This Row],[Category]],[2]!ProdManager[Category],[2]!ProdManager[Prod_Manager])</f>
        <v>Peter Stone</v>
      </c>
      <c r="Q1474" s="15">
        <f>YEAR(Ventas[[#This Row],[Order Date]])</f>
        <v>2016</v>
      </c>
      <c r="R1474" s="15" t="str">
        <f>TEXT(Ventas[[#This Row],[Order Date]],"MMM")</f>
        <v>sep</v>
      </c>
    </row>
    <row r="1475" spans="1:18" x14ac:dyDescent="0.25">
      <c r="A1475" s="6">
        <v>10812</v>
      </c>
      <c r="B1475" s="6" t="s">
        <v>44</v>
      </c>
      <c r="C1475" s="6" t="s">
        <v>15</v>
      </c>
      <c r="D1475" s="6">
        <v>12.5</v>
      </c>
      <c r="E1475" s="6">
        <v>9.625</v>
      </c>
      <c r="F1475" s="6">
        <v>16</v>
      </c>
      <c r="G1475" s="6" t="s">
        <v>143</v>
      </c>
      <c r="H1475" s="6" t="s">
        <v>144</v>
      </c>
      <c r="I1475" s="6" t="s">
        <v>116</v>
      </c>
      <c r="J1475" s="5">
        <v>42533</v>
      </c>
      <c r="K1475" s="12">
        <f>Ventas[[#This Row],[Unit Price]]*Ventas[[#This Row],[Quantity]]</f>
        <v>200</v>
      </c>
      <c r="L1475" s="12">
        <f>Ventas[[#This Row],[Unit Cost]]*Ventas[[#This Row],[Quantity]]</f>
        <v>154</v>
      </c>
      <c r="M1475" s="14">
        <f>Ventas[[#This Row],[Ingresos]]-Ventas[[#This Row],[Costes]]</f>
        <v>46</v>
      </c>
      <c r="N1475" s="14" t="str">
        <f>_xlfn.XLOOKUP(Ventas[[#This Row],[Ship Country]],[1]!Countries[Ship Country],[1]!Countries[Area],"No registrado")</f>
        <v>Sud Europe</v>
      </c>
      <c r="O1475" s="14" t="str">
        <f>_xlfn.XLOOKUP(Ventas[[#This Row],[Ship Country]],[1]!Countries[Ship Country],[1]!Countries[Continent],"No existe")</f>
        <v>Europe</v>
      </c>
      <c r="P1475" s="15" t="str">
        <f>_xlfn.XLOOKUP(Ventas[[#This Row],[Category]],[2]!ProdManager[Category],[2]!ProdManager[Prod_Manager])</f>
        <v>Peter Stone</v>
      </c>
      <c r="Q1475" s="15">
        <f>YEAR(Ventas[[#This Row],[Order Date]])</f>
        <v>2016</v>
      </c>
      <c r="R1475" s="15" t="str">
        <f>TEXT(Ventas[[#This Row],[Order Date]],"MMM")</f>
        <v>jun</v>
      </c>
    </row>
    <row r="1476" spans="1:18" x14ac:dyDescent="0.25">
      <c r="A1476" s="4">
        <v>10812</v>
      </c>
      <c r="B1476" s="4" t="s">
        <v>14</v>
      </c>
      <c r="C1476" s="4" t="s">
        <v>15</v>
      </c>
      <c r="D1476" s="4">
        <v>34.799999999999997</v>
      </c>
      <c r="E1476" s="4">
        <v>29.231999999999996</v>
      </c>
      <c r="F1476" s="4">
        <v>40</v>
      </c>
      <c r="G1476" s="4" t="s">
        <v>143</v>
      </c>
      <c r="H1476" s="4" t="s">
        <v>144</v>
      </c>
      <c r="I1476" s="4" t="s">
        <v>116</v>
      </c>
      <c r="J1476" s="5">
        <v>42587</v>
      </c>
      <c r="K1476" s="12">
        <f>Ventas[[#This Row],[Unit Price]]*Ventas[[#This Row],[Quantity]]</f>
        <v>1392</v>
      </c>
      <c r="L1476" s="12">
        <f>Ventas[[#This Row],[Unit Cost]]*Ventas[[#This Row],[Quantity]]</f>
        <v>1169.2799999999997</v>
      </c>
      <c r="M1476" s="14">
        <f>Ventas[[#This Row],[Ingresos]]-Ventas[[#This Row],[Costes]]</f>
        <v>222.72000000000025</v>
      </c>
      <c r="N1476" s="14" t="str">
        <f>_xlfn.XLOOKUP(Ventas[[#This Row],[Ship Country]],[1]!Countries[Ship Country],[1]!Countries[Area],"No registrado")</f>
        <v>Sud Europe</v>
      </c>
      <c r="O1476" s="14" t="str">
        <f>_xlfn.XLOOKUP(Ventas[[#This Row],[Ship Country]],[1]!Countries[Ship Country],[1]!Countries[Continent],"No existe")</f>
        <v>Europe</v>
      </c>
      <c r="P1476" s="15" t="str">
        <f>_xlfn.XLOOKUP(Ventas[[#This Row],[Category]],[2]!ProdManager[Category],[2]!ProdManager[Prod_Manager])</f>
        <v>Peter Stone</v>
      </c>
      <c r="Q1476" s="15">
        <f>YEAR(Ventas[[#This Row],[Order Date]])</f>
        <v>2016</v>
      </c>
      <c r="R1476" s="15" t="str">
        <f>TEXT(Ventas[[#This Row],[Order Date]],"MMM")</f>
        <v>ago</v>
      </c>
    </row>
    <row r="1477" spans="1:18" x14ac:dyDescent="0.25">
      <c r="A1477" s="6">
        <v>10812</v>
      </c>
      <c r="B1477" s="6" t="s">
        <v>61</v>
      </c>
      <c r="C1477" s="6" t="s">
        <v>24</v>
      </c>
      <c r="D1477" s="6">
        <v>13</v>
      </c>
      <c r="E1477" s="6">
        <v>9.75</v>
      </c>
      <c r="F1477" s="6">
        <v>20</v>
      </c>
      <c r="G1477" s="6" t="s">
        <v>143</v>
      </c>
      <c r="H1477" s="6" t="s">
        <v>144</v>
      </c>
      <c r="I1477" s="6" t="s">
        <v>116</v>
      </c>
      <c r="J1477" s="5">
        <v>42375</v>
      </c>
      <c r="K1477" s="12">
        <f>Ventas[[#This Row],[Unit Price]]*Ventas[[#This Row],[Quantity]]</f>
        <v>260</v>
      </c>
      <c r="L1477" s="12">
        <f>Ventas[[#This Row],[Unit Cost]]*Ventas[[#This Row],[Quantity]]</f>
        <v>195</v>
      </c>
      <c r="M1477" s="14">
        <f>Ventas[[#This Row],[Ingresos]]-Ventas[[#This Row],[Costes]]</f>
        <v>65</v>
      </c>
      <c r="N1477" s="14" t="str">
        <f>_xlfn.XLOOKUP(Ventas[[#This Row],[Ship Country]],[1]!Countries[Ship Country],[1]!Countries[Area],"No registrado")</f>
        <v>Sud Europe</v>
      </c>
      <c r="O1477" s="14" t="str">
        <f>_xlfn.XLOOKUP(Ventas[[#This Row],[Ship Country]],[1]!Countries[Ship Country],[1]!Countries[Continent],"No existe")</f>
        <v>Europe</v>
      </c>
      <c r="P1477" s="15" t="str">
        <f>_xlfn.XLOOKUP(Ventas[[#This Row],[Category]],[2]!ProdManager[Category],[2]!ProdManager[Prod_Manager])</f>
        <v>Lydia Sinn</v>
      </c>
      <c r="Q1477" s="15">
        <f>YEAR(Ventas[[#This Row],[Order Date]])</f>
        <v>2016</v>
      </c>
      <c r="R1477" s="15" t="str">
        <f>TEXT(Ventas[[#This Row],[Order Date]],"MMM")</f>
        <v>ene</v>
      </c>
    </row>
    <row r="1478" spans="1:18" x14ac:dyDescent="0.25">
      <c r="A1478" s="4">
        <v>10813</v>
      </c>
      <c r="B1478" s="4" t="s">
        <v>55</v>
      </c>
      <c r="C1478" s="4" t="s">
        <v>43</v>
      </c>
      <c r="D1478" s="4">
        <v>19</v>
      </c>
      <c r="E1478" s="4">
        <v>17.29</v>
      </c>
      <c r="F1478" s="4">
        <v>12</v>
      </c>
      <c r="G1478" s="4" t="s">
        <v>139</v>
      </c>
      <c r="H1478" s="4" t="s">
        <v>26</v>
      </c>
      <c r="I1478" s="4" t="s">
        <v>27</v>
      </c>
      <c r="J1478" s="5">
        <v>42462</v>
      </c>
      <c r="K1478" s="12">
        <f>Ventas[[#This Row],[Unit Price]]*Ventas[[#This Row],[Quantity]]</f>
        <v>228</v>
      </c>
      <c r="L1478" s="12">
        <f>Ventas[[#This Row],[Unit Cost]]*Ventas[[#This Row],[Quantity]]</f>
        <v>207.48</v>
      </c>
      <c r="M1478" s="14">
        <f>Ventas[[#This Row],[Ingresos]]-Ventas[[#This Row],[Costes]]</f>
        <v>20.52000000000001</v>
      </c>
      <c r="N1478" s="14" t="str">
        <f>_xlfn.XLOOKUP(Ventas[[#This Row],[Ship Country]],[1]!Countries[Ship Country],[1]!Countries[Area],"No registrado")</f>
        <v>Sud America</v>
      </c>
      <c r="O1478" s="14" t="str">
        <f>_xlfn.XLOOKUP(Ventas[[#This Row],[Ship Country]],[1]!Countries[Ship Country],[1]!Countries[Continent],"No existe")</f>
        <v>America</v>
      </c>
      <c r="P1478" s="15" t="str">
        <f>_xlfn.XLOOKUP(Ventas[[#This Row],[Category]],[2]!ProdManager[Category],[2]!ProdManager[Prod_Manager])</f>
        <v>John Matter</v>
      </c>
      <c r="Q1478" s="15">
        <f>YEAR(Ventas[[#This Row],[Order Date]])</f>
        <v>2016</v>
      </c>
      <c r="R1478" s="15" t="str">
        <f>TEXT(Ventas[[#This Row],[Order Date]],"MMM")</f>
        <v>abr</v>
      </c>
    </row>
    <row r="1479" spans="1:18" x14ac:dyDescent="0.25">
      <c r="A1479" s="6">
        <v>10813</v>
      </c>
      <c r="B1479" s="6" t="s">
        <v>141</v>
      </c>
      <c r="C1479" s="6" t="s">
        <v>29</v>
      </c>
      <c r="D1479" s="6">
        <v>12</v>
      </c>
      <c r="E1479" s="6">
        <v>9.36</v>
      </c>
      <c r="F1479" s="6">
        <v>35</v>
      </c>
      <c r="G1479" s="6" t="s">
        <v>139</v>
      </c>
      <c r="H1479" s="6" t="s">
        <v>26</v>
      </c>
      <c r="I1479" s="6" t="s">
        <v>27</v>
      </c>
      <c r="J1479" s="5">
        <v>42438</v>
      </c>
      <c r="K1479" s="12">
        <f>Ventas[[#This Row],[Unit Price]]*Ventas[[#This Row],[Quantity]]</f>
        <v>420</v>
      </c>
      <c r="L1479" s="12">
        <f>Ventas[[#This Row],[Unit Cost]]*Ventas[[#This Row],[Quantity]]</f>
        <v>327.59999999999997</v>
      </c>
      <c r="M1479" s="14">
        <f>Ventas[[#This Row],[Ingresos]]-Ventas[[#This Row],[Costes]]</f>
        <v>92.400000000000034</v>
      </c>
      <c r="N1479" s="14" t="str">
        <f>_xlfn.XLOOKUP(Ventas[[#This Row],[Ship Country]],[1]!Countries[Ship Country],[1]!Countries[Area],"No registrado")</f>
        <v>Sud America</v>
      </c>
      <c r="O1479" s="14" t="str">
        <f>_xlfn.XLOOKUP(Ventas[[#This Row],[Ship Country]],[1]!Countries[Ship Country],[1]!Countries[Continent],"No existe")</f>
        <v>America</v>
      </c>
      <c r="P1479" s="15" t="str">
        <f>_xlfn.XLOOKUP(Ventas[[#This Row],[Category]],[2]!ProdManager[Category],[2]!ProdManager[Prod_Manager])</f>
        <v>Peter Stone</v>
      </c>
      <c r="Q1479" s="15">
        <f>YEAR(Ventas[[#This Row],[Order Date]])</f>
        <v>2016</v>
      </c>
      <c r="R1479" s="15" t="str">
        <f>TEXT(Ventas[[#This Row],[Order Date]],"MMM")</f>
        <v>mar</v>
      </c>
    </row>
    <row r="1480" spans="1:18" x14ac:dyDescent="0.25">
      <c r="A1480" s="4">
        <v>10814</v>
      </c>
      <c r="B1480" s="4" t="s">
        <v>231</v>
      </c>
      <c r="C1480" s="4" t="s">
        <v>35</v>
      </c>
      <c r="D1480" s="4">
        <v>12.75</v>
      </c>
      <c r="E1480" s="4">
        <v>8.67</v>
      </c>
      <c r="F1480" s="4">
        <v>8</v>
      </c>
      <c r="G1480" s="4" t="s">
        <v>30</v>
      </c>
      <c r="H1480" s="4" t="s">
        <v>31</v>
      </c>
      <c r="I1480" s="4" t="s">
        <v>13</v>
      </c>
      <c r="J1480" s="5">
        <v>42634</v>
      </c>
      <c r="K1480" s="12">
        <f>Ventas[[#This Row],[Unit Price]]*Ventas[[#This Row],[Quantity]]</f>
        <v>102</v>
      </c>
      <c r="L1480" s="12">
        <f>Ventas[[#This Row],[Unit Cost]]*Ventas[[#This Row],[Quantity]]</f>
        <v>69.36</v>
      </c>
      <c r="M1480" s="14">
        <f>Ventas[[#This Row],[Ingresos]]-Ventas[[#This Row],[Costes]]</f>
        <v>32.64</v>
      </c>
      <c r="N1480" s="14" t="str">
        <f>_xlfn.XLOOKUP(Ventas[[#This Row],[Ship Country]],[1]!Countries[Ship Country],[1]!Countries[Area],"No registrado")</f>
        <v>Nord Europe</v>
      </c>
      <c r="O1480" s="14" t="str">
        <f>_xlfn.XLOOKUP(Ventas[[#This Row],[Ship Country]],[1]!Countries[Ship Country],[1]!Countries[Continent],"No existe")</f>
        <v>Europe</v>
      </c>
      <c r="P1480" s="15" t="str">
        <f>_xlfn.XLOOKUP(Ventas[[#This Row],[Category]],[2]!ProdManager[Category],[2]!ProdManager[Prod_Manager])</f>
        <v>Lydia Sinn</v>
      </c>
      <c r="Q1480" s="15">
        <f>YEAR(Ventas[[#This Row],[Order Date]])</f>
        <v>2016</v>
      </c>
      <c r="R1480" s="15" t="str">
        <f>TEXT(Ventas[[#This Row],[Order Date]],"MMM")</f>
        <v>sep</v>
      </c>
    </row>
    <row r="1481" spans="1:18" x14ac:dyDescent="0.25">
      <c r="A1481" s="6">
        <v>10814</v>
      </c>
      <c r="B1481" s="6" t="s">
        <v>239</v>
      </c>
      <c r="C1481" s="6" t="s">
        <v>24</v>
      </c>
      <c r="D1481" s="6">
        <v>28.5</v>
      </c>
      <c r="E1481" s="6">
        <v>19.95</v>
      </c>
      <c r="F1481" s="6">
        <v>30</v>
      </c>
      <c r="G1481" s="6" t="s">
        <v>30</v>
      </c>
      <c r="H1481" s="6" t="s">
        <v>31</v>
      </c>
      <c r="I1481" s="6" t="s">
        <v>13</v>
      </c>
      <c r="J1481" s="5">
        <v>42400</v>
      </c>
      <c r="K1481" s="12">
        <f>Ventas[[#This Row],[Unit Price]]*Ventas[[#This Row],[Quantity]]</f>
        <v>855</v>
      </c>
      <c r="L1481" s="12">
        <f>Ventas[[#This Row],[Unit Cost]]*Ventas[[#This Row],[Quantity]]</f>
        <v>598.5</v>
      </c>
      <c r="M1481" s="14">
        <f>Ventas[[#This Row],[Ingresos]]-Ventas[[#This Row],[Costes]]</f>
        <v>256.5</v>
      </c>
      <c r="N1481" s="14" t="str">
        <f>_xlfn.XLOOKUP(Ventas[[#This Row],[Ship Country]],[1]!Countries[Ship Country],[1]!Countries[Area],"No registrado")</f>
        <v>Nord Europe</v>
      </c>
      <c r="O1481" s="14" t="str">
        <f>_xlfn.XLOOKUP(Ventas[[#This Row],[Ship Country]],[1]!Countries[Ship Country],[1]!Countries[Continent],"No existe")</f>
        <v>Europe</v>
      </c>
      <c r="P1481" s="15" t="str">
        <f>_xlfn.XLOOKUP(Ventas[[#This Row],[Category]],[2]!ProdManager[Category],[2]!ProdManager[Prod_Manager])</f>
        <v>Lydia Sinn</v>
      </c>
      <c r="Q1481" s="15">
        <f>YEAR(Ventas[[#This Row],[Order Date]])</f>
        <v>2016</v>
      </c>
      <c r="R1481" s="15" t="str">
        <f>TEXT(Ventas[[#This Row],[Order Date]],"MMM")</f>
        <v>ene</v>
      </c>
    </row>
    <row r="1482" spans="1:18" x14ac:dyDescent="0.25">
      <c r="A1482" s="4">
        <v>10814</v>
      </c>
      <c r="B1482" s="4" t="s">
        <v>28</v>
      </c>
      <c r="C1482" s="4" t="s">
        <v>29</v>
      </c>
      <c r="D1482" s="4">
        <v>9.65</v>
      </c>
      <c r="E1482" s="4">
        <v>6.8514999999999997</v>
      </c>
      <c r="F1482" s="4">
        <v>20</v>
      </c>
      <c r="G1482" s="4" t="s">
        <v>30</v>
      </c>
      <c r="H1482" s="4" t="s">
        <v>31</v>
      </c>
      <c r="I1482" s="4" t="s">
        <v>13</v>
      </c>
      <c r="J1482" s="5">
        <v>42653</v>
      </c>
      <c r="K1482" s="12">
        <f>Ventas[[#This Row],[Unit Price]]*Ventas[[#This Row],[Quantity]]</f>
        <v>193</v>
      </c>
      <c r="L1482" s="12">
        <f>Ventas[[#This Row],[Unit Cost]]*Ventas[[#This Row],[Quantity]]</f>
        <v>137.03</v>
      </c>
      <c r="M1482" s="14">
        <f>Ventas[[#This Row],[Ingresos]]-Ventas[[#This Row],[Costes]]</f>
        <v>55.97</v>
      </c>
      <c r="N1482" s="14" t="str">
        <f>_xlfn.XLOOKUP(Ventas[[#This Row],[Ship Country]],[1]!Countries[Ship Country],[1]!Countries[Area],"No registrado")</f>
        <v>Nord Europe</v>
      </c>
      <c r="O1482" s="14" t="str">
        <f>_xlfn.XLOOKUP(Ventas[[#This Row],[Ship Country]],[1]!Countries[Ship Country],[1]!Countries[Continent],"No existe")</f>
        <v>Europe</v>
      </c>
      <c r="P1482" s="15" t="str">
        <f>_xlfn.XLOOKUP(Ventas[[#This Row],[Category]],[2]!ProdManager[Category],[2]!ProdManager[Prod_Manager])</f>
        <v>Peter Stone</v>
      </c>
      <c r="Q1482" s="15">
        <f>YEAR(Ventas[[#This Row],[Order Date]])</f>
        <v>2016</v>
      </c>
      <c r="R1482" s="15" t="str">
        <f>TEXT(Ventas[[#This Row],[Order Date]],"MMM")</f>
        <v>oct</v>
      </c>
    </row>
    <row r="1483" spans="1:18" x14ac:dyDescent="0.25">
      <c r="A1483" s="6">
        <v>10814</v>
      </c>
      <c r="B1483" s="6" t="s">
        <v>107</v>
      </c>
      <c r="C1483" s="6" t="s">
        <v>43</v>
      </c>
      <c r="D1483" s="6">
        <v>46</v>
      </c>
      <c r="E1483" s="6">
        <v>40.479999999999997</v>
      </c>
      <c r="F1483" s="6">
        <v>20</v>
      </c>
      <c r="G1483" s="6" t="s">
        <v>30</v>
      </c>
      <c r="H1483" s="6" t="s">
        <v>31</v>
      </c>
      <c r="I1483" s="6" t="s">
        <v>13</v>
      </c>
      <c r="J1483" s="5">
        <v>42577</v>
      </c>
      <c r="K1483" s="12">
        <f>Ventas[[#This Row],[Unit Price]]*Ventas[[#This Row],[Quantity]]</f>
        <v>920</v>
      </c>
      <c r="L1483" s="12">
        <f>Ventas[[#This Row],[Unit Cost]]*Ventas[[#This Row],[Quantity]]</f>
        <v>809.59999999999991</v>
      </c>
      <c r="M1483" s="14">
        <f>Ventas[[#This Row],[Ingresos]]-Ventas[[#This Row],[Costes]]</f>
        <v>110.40000000000009</v>
      </c>
      <c r="N1483" s="14" t="str">
        <f>_xlfn.XLOOKUP(Ventas[[#This Row],[Ship Country]],[1]!Countries[Ship Country],[1]!Countries[Area],"No registrado")</f>
        <v>Nord Europe</v>
      </c>
      <c r="O1483" s="14" t="str">
        <f>_xlfn.XLOOKUP(Ventas[[#This Row],[Ship Country]],[1]!Countries[Ship Country],[1]!Countries[Continent],"No existe")</f>
        <v>Europe</v>
      </c>
      <c r="P1483" s="15" t="str">
        <f>_xlfn.XLOOKUP(Ventas[[#This Row],[Category]],[2]!ProdManager[Category],[2]!ProdManager[Prod_Manager])</f>
        <v>John Matter</v>
      </c>
      <c r="Q1483" s="15">
        <f>YEAR(Ventas[[#This Row],[Order Date]])</f>
        <v>2016</v>
      </c>
      <c r="R1483" s="15" t="str">
        <f>TEXT(Ventas[[#This Row],[Order Date]],"MMM")</f>
        <v>jul</v>
      </c>
    </row>
    <row r="1484" spans="1:18" x14ac:dyDescent="0.25">
      <c r="A1484" s="4">
        <v>10815</v>
      </c>
      <c r="B1484" s="4" t="s">
        <v>39</v>
      </c>
      <c r="C1484" s="4" t="s">
        <v>15</v>
      </c>
      <c r="D1484" s="4">
        <v>2.5</v>
      </c>
      <c r="E1484" s="4">
        <v>1.925</v>
      </c>
      <c r="F1484" s="4">
        <v>16</v>
      </c>
      <c r="G1484" s="4" t="s">
        <v>182</v>
      </c>
      <c r="H1484" s="4" t="s">
        <v>183</v>
      </c>
      <c r="I1484" s="4" t="s">
        <v>84</v>
      </c>
      <c r="J1484" s="5">
        <v>42459</v>
      </c>
      <c r="K1484" s="12">
        <f>Ventas[[#This Row],[Unit Price]]*Ventas[[#This Row],[Quantity]]</f>
        <v>40</v>
      </c>
      <c r="L1484" s="12">
        <f>Ventas[[#This Row],[Unit Cost]]*Ventas[[#This Row],[Quantity]]</f>
        <v>30.8</v>
      </c>
      <c r="M1484" s="14">
        <f>Ventas[[#This Row],[Ingresos]]-Ventas[[#This Row],[Costes]]</f>
        <v>9.1999999999999993</v>
      </c>
      <c r="N1484" s="14" t="str">
        <f>_xlfn.XLOOKUP(Ventas[[#This Row],[Ship Country]],[1]!Countries[Ship Country],[1]!Countries[Area],"No registrado")</f>
        <v>Nord America</v>
      </c>
      <c r="O1484" s="14" t="str">
        <f>_xlfn.XLOOKUP(Ventas[[#This Row],[Ship Country]],[1]!Countries[Ship Country],[1]!Countries[Continent],"No existe")</f>
        <v>America</v>
      </c>
      <c r="P1484" s="15" t="str">
        <f>_xlfn.XLOOKUP(Ventas[[#This Row],[Category]],[2]!ProdManager[Category],[2]!ProdManager[Prod_Manager])</f>
        <v>Peter Stone</v>
      </c>
      <c r="Q1484" s="15">
        <f>YEAR(Ventas[[#This Row],[Order Date]])</f>
        <v>2016</v>
      </c>
      <c r="R1484" s="15" t="str">
        <f>TEXT(Ventas[[#This Row],[Order Date]],"MMM")</f>
        <v>mar</v>
      </c>
    </row>
    <row r="1485" spans="1:18" x14ac:dyDescent="0.25">
      <c r="A1485" s="6">
        <v>10816</v>
      </c>
      <c r="B1485" s="6" t="s">
        <v>188</v>
      </c>
      <c r="C1485" s="6" t="s">
        <v>43</v>
      </c>
      <c r="D1485" s="6">
        <v>263.5</v>
      </c>
      <c r="E1485" s="6">
        <v>237.15</v>
      </c>
      <c r="F1485" s="6">
        <v>30</v>
      </c>
      <c r="G1485" s="6" t="s">
        <v>255</v>
      </c>
      <c r="H1485" s="6" t="s">
        <v>256</v>
      </c>
      <c r="I1485" s="6" t="s">
        <v>84</v>
      </c>
      <c r="J1485" s="5">
        <v>42725</v>
      </c>
      <c r="K1485" s="12">
        <f>Ventas[[#This Row],[Unit Price]]*Ventas[[#This Row],[Quantity]]</f>
        <v>7905</v>
      </c>
      <c r="L1485" s="12">
        <f>Ventas[[#This Row],[Unit Cost]]*Ventas[[#This Row],[Quantity]]</f>
        <v>7114.5</v>
      </c>
      <c r="M1485" s="14">
        <f>Ventas[[#This Row],[Ingresos]]-Ventas[[#This Row],[Costes]]</f>
        <v>790.5</v>
      </c>
      <c r="N1485" s="14" t="str">
        <f>_xlfn.XLOOKUP(Ventas[[#This Row],[Ship Country]],[1]!Countries[Ship Country],[1]!Countries[Area],"No registrado")</f>
        <v>Nord America</v>
      </c>
      <c r="O1485" s="14" t="str">
        <f>_xlfn.XLOOKUP(Ventas[[#This Row],[Ship Country]],[1]!Countries[Ship Country],[1]!Countries[Continent],"No existe")</f>
        <v>America</v>
      </c>
      <c r="P1485" s="15" t="str">
        <f>_xlfn.XLOOKUP(Ventas[[#This Row],[Category]],[2]!ProdManager[Category],[2]!ProdManager[Prod_Manager])</f>
        <v>John Matter</v>
      </c>
      <c r="Q1485" s="15">
        <f>YEAR(Ventas[[#This Row],[Order Date]])</f>
        <v>2016</v>
      </c>
      <c r="R1485" s="15" t="str">
        <f>TEXT(Ventas[[#This Row],[Order Date]],"MMM")</f>
        <v>dic</v>
      </c>
    </row>
    <row r="1486" spans="1:18" x14ac:dyDescent="0.25">
      <c r="A1486" s="4">
        <v>10816</v>
      </c>
      <c r="B1486" s="4" t="s">
        <v>78</v>
      </c>
      <c r="C1486" s="4" t="s">
        <v>35</v>
      </c>
      <c r="D1486" s="4">
        <v>49.3</v>
      </c>
      <c r="E1486" s="4">
        <v>32.537999999999997</v>
      </c>
      <c r="F1486" s="4">
        <v>20</v>
      </c>
      <c r="G1486" s="4" t="s">
        <v>255</v>
      </c>
      <c r="H1486" s="4" t="s">
        <v>256</v>
      </c>
      <c r="I1486" s="4" t="s">
        <v>84</v>
      </c>
      <c r="J1486" s="5">
        <v>42467</v>
      </c>
      <c r="K1486" s="12">
        <f>Ventas[[#This Row],[Unit Price]]*Ventas[[#This Row],[Quantity]]</f>
        <v>986</v>
      </c>
      <c r="L1486" s="12">
        <f>Ventas[[#This Row],[Unit Cost]]*Ventas[[#This Row],[Quantity]]</f>
        <v>650.76</v>
      </c>
      <c r="M1486" s="14">
        <f>Ventas[[#This Row],[Ingresos]]-Ventas[[#This Row],[Costes]]</f>
        <v>335.24</v>
      </c>
      <c r="N1486" s="14" t="str">
        <f>_xlfn.XLOOKUP(Ventas[[#This Row],[Ship Country]],[1]!Countries[Ship Country],[1]!Countries[Area],"No registrado")</f>
        <v>Nord America</v>
      </c>
      <c r="O1486" s="14" t="str">
        <f>_xlfn.XLOOKUP(Ventas[[#This Row],[Ship Country]],[1]!Countries[Ship Country],[1]!Countries[Continent],"No existe")</f>
        <v>America</v>
      </c>
      <c r="P1486" s="15" t="str">
        <f>_xlfn.XLOOKUP(Ventas[[#This Row],[Category]],[2]!ProdManager[Category],[2]!ProdManager[Prod_Manager])</f>
        <v>Lydia Sinn</v>
      </c>
      <c r="Q1486" s="15">
        <f>YEAR(Ventas[[#This Row],[Order Date]])</f>
        <v>2016</v>
      </c>
      <c r="R1486" s="15" t="str">
        <f>TEXT(Ventas[[#This Row],[Order Date]],"MMM")</f>
        <v>abr</v>
      </c>
    </row>
    <row r="1487" spans="1:18" x14ac:dyDescent="0.25">
      <c r="A1487" s="6">
        <v>10817</v>
      </c>
      <c r="B1487" s="6" t="s">
        <v>98</v>
      </c>
      <c r="C1487" s="6" t="s">
        <v>29</v>
      </c>
      <c r="D1487" s="6">
        <v>18.399999999999999</v>
      </c>
      <c r="E1487" s="6">
        <v>13.247999999999999</v>
      </c>
      <c r="F1487" s="6">
        <v>60</v>
      </c>
      <c r="G1487" s="6" t="s">
        <v>179</v>
      </c>
      <c r="H1487" s="6" t="s">
        <v>180</v>
      </c>
      <c r="I1487" s="6" t="s">
        <v>21</v>
      </c>
      <c r="J1487" s="5">
        <v>42724</v>
      </c>
      <c r="K1487" s="12">
        <f>Ventas[[#This Row],[Unit Price]]*Ventas[[#This Row],[Quantity]]</f>
        <v>1104</v>
      </c>
      <c r="L1487" s="12">
        <f>Ventas[[#This Row],[Unit Cost]]*Ventas[[#This Row],[Quantity]]</f>
        <v>794.88</v>
      </c>
      <c r="M1487" s="14">
        <f>Ventas[[#This Row],[Ingresos]]-Ventas[[#This Row],[Costes]]</f>
        <v>309.12</v>
      </c>
      <c r="N1487" s="14" t="str">
        <f>_xlfn.XLOOKUP(Ventas[[#This Row],[Ship Country]],[1]!Countries[Ship Country],[1]!Countries[Area],"No registrado")</f>
        <v>Nord Europe</v>
      </c>
      <c r="O1487" s="14" t="str">
        <f>_xlfn.XLOOKUP(Ventas[[#This Row],[Ship Country]],[1]!Countries[Ship Country],[1]!Countries[Continent],"No existe")</f>
        <v>Europe</v>
      </c>
      <c r="P1487" s="15" t="str">
        <f>_xlfn.XLOOKUP(Ventas[[#This Row],[Category]],[2]!ProdManager[Category],[2]!ProdManager[Prod_Manager])</f>
        <v>Peter Stone</v>
      </c>
      <c r="Q1487" s="15">
        <f>YEAR(Ventas[[#This Row],[Order Date]])</f>
        <v>2016</v>
      </c>
      <c r="R1487" s="15" t="str">
        <f>TEXT(Ventas[[#This Row],[Order Date]],"MMM")</f>
        <v>dic</v>
      </c>
    </row>
    <row r="1488" spans="1:18" x14ac:dyDescent="0.25">
      <c r="A1488" s="4">
        <v>10817</v>
      </c>
      <c r="B1488" s="4" t="s">
        <v>78</v>
      </c>
      <c r="C1488" s="4" t="s">
        <v>35</v>
      </c>
      <c r="D1488" s="4">
        <v>49.3</v>
      </c>
      <c r="E1488" s="4">
        <v>32.045000000000002</v>
      </c>
      <c r="F1488" s="4">
        <v>25</v>
      </c>
      <c r="G1488" s="4" t="s">
        <v>179</v>
      </c>
      <c r="H1488" s="4" t="s">
        <v>180</v>
      </c>
      <c r="I1488" s="4" t="s">
        <v>21</v>
      </c>
      <c r="J1488" s="5">
        <v>42409</v>
      </c>
      <c r="K1488" s="12">
        <f>Ventas[[#This Row],[Unit Price]]*Ventas[[#This Row],[Quantity]]</f>
        <v>1232.5</v>
      </c>
      <c r="L1488" s="12">
        <f>Ventas[[#This Row],[Unit Cost]]*Ventas[[#This Row],[Quantity]]</f>
        <v>801.125</v>
      </c>
      <c r="M1488" s="14">
        <f>Ventas[[#This Row],[Ingresos]]-Ventas[[#This Row],[Costes]]</f>
        <v>431.375</v>
      </c>
      <c r="N1488" s="14" t="str">
        <f>_xlfn.XLOOKUP(Ventas[[#This Row],[Ship Country]],[1]!Countries[Ship Country],[1]!Countries[Area],"No registrado")</f>
        <v>Nord Europe</v>
      </c>
      <c r="O1488" s="14" t="str">
        <f>_xlfn.XLOOKUP(Ventas[[#This Row],[Ship Country]],[1]!Countries[Ship Country],[1]!Countries[Continent],"No existe")</f>
        <v>Europe</v>
      </c>
      <c r="P1488" s="15" t="str">
        <f>_xlfn.XLOOKUP(Ventas[[#This Row],[Category]],[2]!ProdManager[Category],[2]!ProdManager[Prod_Manager])</f>
        <v>Lydia Sinn</v>
      </c>
      <c r="Q1488" s="15">
        <f>YEAR(Ventas[[#This Row],[Order Date]])</f>
        <v>2016</v>
      </c>
      <c r="R1488" s="15" t="str">
        <f>TEXT(Ventas[[#This Row],[Order Date]],"MMM")</f>
        <v>feb</v>
      </c>
    </row>
    <row r="1489" spans="1:18" x14ac:dyDescent="0.25">
      <c r="A1489" s="6">
        <v>10817</v>
      </c>
      <c r="B1489" s="6" t="s">
        <v>188</v>
      </c>
      <c r="C1489" s="6" t="s">
        <v>43</v>
      </c>
      <c r="D1489" s="6">
        <v>263.5</v>
      </c>
      <c r="E1489" s="6">
        <v>242.42000000000002</v>
      </c>
      <c r="F1489" s="6">
        <v>30</v>
      </c>
      <c r="G1489" s="6" t="s">
        <v>179</v>
      </c>
      <c r="H1489" s="6" t="s">
        <v>180</v>
      </c>
      <c r="I1489" s="6" t="s">
        <v>21</v>
      </c>
      <c r="J1489" s="5">
        <v>42403</v>
      </c>
      <c r="K1489" s="12">
        <f>Ventas[[#This Row],[Unit Price]]*Ventas[[#This Row],[Quantity]]</f>
        <v>7905</v>
      </c>
      <c r="L1489" s="12">
        <f>Ventas[[#This Row],[Unit Cost]]*Ventas[[#This Row],[Quantity]]</f>
        <v>7272.6</v>
      </c>
      <c r="M1489" s="14">
        <f>Ventas[[#This Row],[Ingresos]]-Ventas[[#This Row],[Costes]]</f>
        <v>632.39999999999964</v>
      </c>
      <c r="N1489" s="14" t="str">
        <f>_xlfn.XLOOKUP(Ventas[[#This Row],[Ship Country]],[1]!Countries[Ship Country],[1]!Countries[Area],"No registrado")</f>
        <v>Nord Europe</v>
      </c>
      <c r="O1489" s="14" t="str">
        <f>_xlfn.XLOOKUP(Ventas[[#This Row],[Ship Country]],[1]!Countries[Ship Country],[1]!Countries[Continent],"No existe")</f>
        <v>Europe</v>
      </c>
      <c r="P1489" s="15" t="str">
        <f>_xlfn.XLOOKUP(Ventas[[#This Row],[Category]],[2]!ProdManager[Category],[2]!ProdManager[Prod_Manager])</f>
        <v>John Matter</v>
      </c>
      <c r="Q1489" s="15">
        <f>YEAR(Ventas[[#This Row],[Order Date]])</f>
        <v>2016</v>
      </c>
      <c r="R1489" s="15" t="str">
        <f>TEXT(Ventas[[#This Row],[Order Date]],"MMM")</f>
        <v>feb</v>
      </c>
    </row>
    <row r="1490" spans="1:18" x14ac:dyDescent="0.25">
      <c r="A1490" s="4">
        <v>10817</v>
      </c>
      <c r="B1490" s="4" t="s">
        <v>189</v>
      </c>
      <c r="C1490" s="4" t="s">
        <v>35</v>
      </c>
      <c r="D1490" s="4">
        <v>31.23</v>
      </c>
      <c r="E1490" s="4">
        <v>20.611799999999999</v>
      </c>
      <c r="F1490" s="4">
        <v>40</v>
      </c>
      <c r="G1490" s="4" t="s">
        <v>179</v>
      </c>
      <c r="H1490" s="4" t="s">
        <v>180</v>
      </c>
      <c r="I1490" s="4" t="s">
        <v>21</v>
      </c>
      <c r="J1490" s="5">
        <v>42505</v>
      </c>
      <c r="K1490" s="12">
        <f>Ventas[[#This Row],[Unit Price]]*Ventas[[#This Row],[Quantity]]</f>
        <v>1249.2</v>
      </c>
      <c r="L1490" s="12">
        <f>Ventas[[#This Row],[Unit Cost]]*Ventas[[#This Row],[Quantity]]</f>
        <v>824.47199999999998</v>
      </c>
      <c r="M1490" s="14">
        <f>Ventas[[#This Row],[Ingresos]]-Ventas[[#This Row],[Costes]]</f>
        <v>424.72800000000007</v>
      </c>
      <c r="N1490" s="14" t="str">
        <f>_xlfn.XLOOKUP(Ventas[[#This Row],[Ship Country]],[1]!Countries[Ship Country],[1]!Countries[Area],"No registrado")</f>
        <v>Nord Europe</v>
      </c>
      <c r="O1490" s="14" t="str">
        <f>_xlfn.XLOOKUP(Ventas[[#This Row],[Ship Country]],[1]!Countries[Ship Country],[1]!Countries[Continent],"No existe")</f>
        <v>Europe</v>
      </c>
      <c r="P1490" s="15" t="str">
        <f>_xlfn.XLOOKUP(Ventas[[#This Row],[Category]],[2]!ProdManager[Category],[2]!ProdManager[Prod_Manager])</f>
        <v>Lydia Sinn</v>
      </c>
      <c r="Q1490" s="15">
        <f>YEAR(Ventas[[#This Row],[Order Date]])</f>
        <v>2016</v>
      </c>
      <c r="R1490" s="15" t="str">
        <f>TEXT(Ventas[[#This Row],[Order Date]],"MMM")</f>
        <v>may</v>
      </c>
    </row>
    <row r="1491" spans="1:18" x14ac:dyDescent="0.25">
      <c r="A1491" s="6">
        <v>10818</v>
      </c>
      <c r="B1491" s="6" t="s">
        <v>28</v>
      </c>
      <c r="C1491" s="6" t="s">
        <v>29</v>
      </c>
      <c r="D1491" s="6">
        <v>9.65</v>
      </c>
      <c r="E1491" s="6">
        <v>7.5270000000000001</v>
      </c>
      <c r="F1491" s="6">
        <v>20</v>
      </c>
      <c r="G1491" s="6" t="s">
        <v>114</v>
      </c>
      <c r="H1491" s="6" t="s">
        <v>115</v>
      </c>
      <c r="I1491" s="6" t="s">
        <v>116</v>
      </c>
      <c r="J1491" s="5">
        <v>42497</v>
      </c>
      <c r="K1491" s="12">
        <f>Ventas[[#This Row],[Unit Price]]*Ventas[[#This Row],[Quantity]]</f>
        <v>193</v>
      </c>
      <c r="L1491" s="12">
        <f>Ventas[[#This Row],[Unit Cost]]*Ventas[[#This Row],[Quantity]]</f>
        <v>150.54</v>
      </c>
      <c r="M1491" s="14">
        <f>Ventas[[#This Row],[Ingresos]]-Ventas[[#This Row],[Costes]]</f>
        <v>42.460000000000008</v>
      </c>
      <c r="N1491" s="14" t="str">
        <f>_xlfn.XLOOKUP(Ventas[[#This Row],[Ship Country]],[1]!Countries[Ship Country],[1]!Countries[Area],"No registrado")</f>
        <v>Sud Europe</v>
      </c>
      <c r="O1491" s="14" t="str">
        <f>_xlfn.XLOOKUP(Ventas[[#This Row],[Ship Country]],[1]!Countries[Ship Country],[1]!Countries[Continent],"No existe")</f>
        <v>Europe</v>
      </c>
      <c r="P1491" s="15" t="str">
        <f>_xlfn.XLOOKUP(Ventas[[#This Row],[Category]],[2]!ProdManager[Category],[2]!ProdManager[Prod_Manager])</f>
        <v>Peter Stone</v>
      </c>
      <c r="Q1491" s="15">
        <f>YEAR(Ventas[[#This Row],[Order Date]])</f>
        <v>2016</v>
      </c>
      <c r="R1491" s="15" t="str">
        <f>TEXT(Ventas[[#This Row],[Order Date]],"MMM")</f>
        <v>may</v>
      </c>
    </row>
    <row r="1492" spans="1:18" x14ac:dyDescent="0.25">
      <c r="A1492" s="4">
        <v>10818</v>
      </c>
      <c r="B1492" s="4" t="s">
        <v>70</v>
      </c>
      <c r="C1492" s="4" t="s">
        <v>15</v>
      </c>
      <c r="D1492" s="4">
        <v>32</v>
      </c>
      <c r="E1492" s="4">
        <v>26.88</v>
      </c>
      <c r="F1492" s="4">
        <v>20</v>
      </c>
      <c r="G1492" s="4" t="s">
        <v>114</v>
      </c>
      <c r="H1492" s="4" t="s">
        <v>115</v>
      </c>
      <c r="I1492" s="4" t="s">
        <v>116</v>
      </c>
      <c r="J1492" s="5">
        <v>42520</v>
      </c>
      <c r="K1492" s="12">
        <f>Ventas[[#This Row],[Unit Price]]*Ventas[[#This Row],[Quantity]]</f>
        <v>640</v>
      </c>
      <c r="L1492" s="12">
        <f>Ventas[[#This Row],[Unit Cost]]*Ventas[[#This Row],[Quantity]]</f>
        <v>537.6</v>
      </c>
      <c r="M1492" s="14">
        <f>Ventas[[#This Row],[Ingresos]]-Ventas[[#This Row],[Costes]]</f>
        <v>102.39999999999998</v>
      </c>
      <c r="N1492" s="14" t="str">
        <f>_xlfn.XLOOKUP(Ventas[[#This Row],[Ship Country]],[1]!Countries[Ship Country],[1]!Countries[Area],"No registrado")</f>
        <v>Sud Europe</v>
      </c>
      <c r="O1492" s="14" t="str">
        <f>_xlfn.XLOOKUP(Ventas[[#This Row],[Ship Country]],[1]!Countries[Ship Country],[1]!Countries[Continent],"No existe")</f>
        <v>Europe</v>
      </c>
      <c r="P1492" s="15" t="str">
        <f>_xlfn.XLOOKUP(Ventas[[#This Row],[Category]],[2]!ProdManager[Category],[2]!ProdManager[Prod_Manager])</f>
        <v>Peter Stone</v>
      </c>
      <c r="Q1492" s="15">
        <f>YEAR(Ventas[[#This Row],[Order Date]])</f>
        <v>2016</v>
      </c>
      <c r="R1492" s="15" t="str">
        <f>TEXT(Ventas[[#This Row],[Order Date]],"MMM")</f>
        <v>may</v>
      </c>
    </row>
    <row r="1493" spans="1:18" x14ac:dyDescent="0.25">
      <c r="A1493" s="6">
        <v>10819</v>
      </c>
      <c r="B1493" s="6" t="s">
        <v>107</v>
      </c>
      <c r="C1493" s="6" t="s">
        <v>43</v>
      </c>
      <c r="D1493" s="6">
        <v>46</v>
      </c>
      <c r="E1493" s="6">
        <v>41.4</v>
      </c>
      <c r="F1493" s="6">
        <v>7</v>
      </c>
      <c r="G1493" s="6" t="s">
        <v>254</v>
      </c>
      <c r="H1493" s="6" t="s">
        <v>237</v>
      </c>
      <c r="I1493" s="6" t="s">
        <v>238</v>
      </c>
      <c r="J1493" s="5">
        <v>42473</v>
      </c>
      <c r="K1493" s="12">
        <f>Ventas[[#This Row],[Unit Price]]*Ventas[[#This Row],[Quantity]]</f>
        <v>322</v>
      </c>
      <c r="L1493" s="12">
        <f>Ventas[[#This Row],[Unit Cost]]*Ventas[[#This Row],[Quantity]]</f>
        <v>289.8</v>
      </c>
      <c r="M1493" s="14">
        <f>Ventas[[#This Row],[Ingresos]]-Ventas[[#This Row],[Costes]]</f>
        <v>32.199999999999989</v>
      </c>
      <c r="N1493" s="14" t="str">
        <f>_xlfn.XLOOKUP(Ventas[[#This Row],[Ship Country]],[1]!Countries[Ship Country],[1]!Countries[Area],"No registrado")</f>
        <v>Sud America</v>
      </c>
      <c r="O1493" s="14" t="str">
        <f>_xlfn.XLOOKUP(Ventas[[#This Row],[Ship Country]],[1]!Countries[Ship Country],[1]!Countries[Continent],"No existe")</f>
        <v>America</v>
      </c>
      <c r="P1493" s="15" t="str">
        <f>_xlfn.XLOOKUP(Ventas[[#This Row],[Category]],[2]!ProdManager[Category],[2]!ProdManager[Prod_Manager])</f>
        <v>John Matter</v>
      </c>
      <c r="Q1493" s="15">
        <f>YEAR(Ventas[[#This Row],[Order Date]])</f>
        <v>2016</v>
      </c>
      <c r="R1493" s="15" t="str">
        <f>TEXT(Ventas[[#This Row],[Order Date]],"MMM")</f>
        <v>abr</v>
      </c>
    </row>
    <row r="1494" spans="1:18" x14ac:dyDescent="0.25">
      <c r="A1494" s="4">
        <v>10819</v>
      </c>
      <c r="B1494" s="4" t="s">
        <v>129</v>
      </c>
      <c r="C1494" s="4" t="s">
        <v>43</v>
      </c>
      <c r="D1494" s="4">
        <v>7.75</v>
      </c>
      <c r="E1494" s="4">
        <v>7.13</v>
      </c>
      <c r="F1494" s="4">
        <v>20</v>
      </c>
      <c r="G1494" s="4" t="s">
        <v>254</v>
      </c>
      <c r="H1494" s="4" t="s">
        <v>237</v>
      </c>
      <c r="I1494" s="4" t="s">
        <v>238</v>
      </c>
      <c r="J1494" s="5">
        <v>42633</v>
      </c>
      <c r="K1494" s="12">
        <f>Ventas[[#This Row],[Unit Price]]*Ventas[[#This Row],[Quantity]]</f>
        <v>155</v>
      </c>
      <c r="L1494" s="12">
        <f>Ventas[[#This Row],[Unit Cost]]*Ventas[[#This Row],[Quantity]]</f>
        <v>142.6</v>
      </c>
      <c r="M1494" s="14">
        <f>Ventas[[#This Row],[Ingresos]]-Ventas[[#This Row],[Costes]]</f>
        <v>12.400000000000006</v>
      </c>
      <c r="N1494" s="14" t="str">
        <f>_xlfn.XLOOKUP(Ventas[[#This Row],[Ship Country]],[1]!Countries[Ship Country],[1]!Countries[Area],"No registrado")</f>
        <v>Sud America</v>
      </c>
      <c r="O1494" s="14" t="str">
        <f>_xlfn.XLOOKUP(Ventas[[#This Row],[Ship Country]],[1]!Countries[Ship Country],[1]!Countries[Continent],"No existe")</f>
        <v>America</v>
      </c>
      <c r="P1494" s="15" t="str">
        <f>_xlfn.XLOOKUP(Ventas[[#This Row],[Category]],[2]!ProdManager[Category],[2]!ProdManager[Prod_Manager])</f>
        <v>John Matter</v>
      </c>
      <c r="Q1494" s="15">
        <f>YEAR(Ventas[[#This Row],[Order Date]])</f>
        <v>2016</v>
      </c>
      <c r="R1494" s="15" t="str">
        <f>TEXT(Ventas[[#This Row],[Order Date]],"MMM")</f>
        <v>sep</v>
      </c>
    </row>
    <row r="1495" spans="1:18" x14ac:dyDescent="0.25">
      <c r="A1495" s="6">
        <v>10820</v>
      </c>
      <c r="B1495" s="6" t="s">
        <v>86</v>
      </c>
      <c r="C1495" s="6" t="s">
        <v>10</v>
      </c>
      <c r="D1495" s="6">
        <v>38</v>
      </c>
      <c r="E1495" s="6">
        <v>31.54</v>
      </c>
      <c r="F1495" s="6">
        <v>30</v>
      </c>
      <c r="G1495" s="6" t="s">
        <v>82</v>
      </c>
      <c r="H1495" s="6" t="s">
        <v>83</v>
      </c>
      <c r="I1495" s="6" t="s">
        <v>84</v>
      </c>
      <c r="J1495" s="5">
        <v>42466</v>
      </c>
      <c r="K1495" s="12">
        <f>Ventas[[#This Row],[Unit Price]]*Ventas[[#This Row],[Quantity]]</f>
        <v>1140</v>
      </c>
      <c r="L1495" s="12">
        <f>Ventas[[#This Row],[Unit Cost]]*Ventas[[#This Row],[Quantity]]</f>
        <v>946.19999999999993</v>
      </c>
      <c r="M1495" s="14">
        <f>Ventas[[#This Row],[Ingresos]]-Ventas[[#This Row],[Costes]]</f>
        <v>193.80000000000007</v>
      </c>
      <c r="N1495" s="14" t="str">
        <f>_xlfn.XLOOKUP(Ventas[[#This Row],[Ship Country]],[1]!Countries[Ship Country],[1]!Countries[Area],"No registrado")</f>
        <v>Nord America</v>
      </c>
      <c r="O1495" s="14" t="str">
        <f>_xlfn.XLOOKUP(Ventas[[#This Row],[Ship Country]],[1]!Countries[Ship Country],[1]!Countries[Continent],"No existe")</f>
        <v>America</v>
      </c>
      <c r="P1495" s="15" t="str">
        <f>_xlfn.XLOOKUP(Ventas[[#This Row],[Category]],[2]!ProdManager[Category],[2]!ProdManager[Prod_Manager])</f>
        <v>Marc Caine</v>
      </c>
      <c r="Q1495" s="15">
        <f>YEAR(Ventas[[#This Row],[Order Date]])</f>
        <v>2016</v>
      </c>
      <c r="R1495" s="15" t="str">
        <f>TEXT(Ventas[[#This Row],[Order Date]],"MMM")</f>
        <v>abr</v>
      </c>
    </row>
    <row r="1496" spans="1:18" x14ac:dyDescent="0.25">
      <c r="A1496" s="4">
        <v>10821</v>
      </c>
      <c r="B1496" s="4" t="s">
        <v>81</v>
      </c>
      <c r="C1496" s="4" t="s">
        <v>43</v>
      </c>
      <c r="D1496" s="4">
        <v>18</v>
      </c>
      <c r="E1496" s="4">
        <v>15.84</v>
      </c>
      <c r="F1496" s="4">
        <v>20</v>
      </c>
      <c r="G1496" s="4" t="s">
        <v>108</v>
      </c>
      <c r="H1496" s="4" t="s">
        <v>109</v>
      </c>
      <c r="I1496" s="4" t="s">
        <v>84</v>
      </c>
      <c r="J1496" s="5">
        <v>42659</v>
      </c>
      <c r="K1496" s="12">
        <f>Ventas[[#This Row],[Unit Price]]*Ventas[[#This Row],[Quantity]]</f>
        <v>360</v>
      </c>
      <c r="L1496" s="12">
        <f>Ventas[[#This Row],[Unit Cost]]*Ventas[[#This Row],[Quantity]]</f>
        <v>316.8</v>
      </c>
      <c r="M1496" s="14">
        <f>Ventas[[#This Row],[Ingresos]]-Ventas[[#This Row],[Costes]]</f>
        <v>43.199999999999989</v>
      </c>
      <c r="N1496" s="14" t="str">
        <f>_xlfn.XLOOKUP(Ventas[[#This Row],[Ship Country]],[1]!Countries[Ship Country],[1]!Countries[Area],"No registrado")</f>
        <v>Nord America</v>
      </c>
      <c r="O1496" s="14" t="str">
        <f>_xlfn.XLOOKUP(Ventas[[#This Row],[Ship Country]],[1]!Countries[Ship Country],[1]!Countries[Continent],"No existe")</f>
        <v>America</v>
      </c>
      <c r="P1496" s="15" t="str">
        <f>_xlfn.XLOOKUP(Ventas[[#This Row],[Category]],[2]!ProdManager[Category],[2]!ProdManager[Prod_Manager])</f>
        <v>John Matter</v>
      </c>
      <c r="Q1496" s="15">
        <f>YEAR(Ventas[[#This Row],[Order Date]])</f>
        <v>2016</v>
      </c>
      <c r="R1496" s="15" t="str">
        <f>TEXT(Ventas[[#This Row],[Order Date]],"MMM")</f>
        <v>oct</v>
      </c>
    </row>
    <row r="1497" spans="1:18" x14ac:dyDescent="0.25">
      <c r="A1497" s="6">
        <v>10821</v>
      </c>
      <c r="B1497" s="6" t="s">
        <v>22</v>
      </c>
      <c r="C1497" s="6" t="s">
        <v>18</v>
      </c>
      <c r="D1497" s="6">
        <v>53</v>
      </c>
      <c r="E1497" s="6">
        <v>41.870000000000005</v>
      </c>
      <c r="F1497" s="6">
        <v>6</v>
      </c>
      <c r="G1497" s="6" t="s">
        <v>108</v>
      </c>
      <c r="H1497" s="6" t="s">
        <v>109</v>
      </c>
      <c r="I1497" s="6" t="s">
        <v>84</v>
      </c>
      <c r="J1497" s="5">
        <v>42500</v>
      </c>
      <c r="K1497" s="12">
        <f>Ventas[[#This Row],[Unit Price]]*Ventas[[#This Row],[Quantity]]</f>
        <v>318</v>
      </c>
      <c r="L1497" s="12">
        <f>Ventas[[#This Row],[Unit Cost]]*Ventas[[#This Row],[Quantity]]</f>
        <v>251.22000000000003</v>
      </c>
      <c r="M1497" s="14">
        <f>Ventas[[#This Row],[Ingresos]]-Ventas[[#This Row],[Costes]]</f>
        <v>66.779999999999973</v>
      </c>
      <c r="N1497" s="14" t="str">
        <f>_xlfn.XLOOKUP(Ventas[[#This Row],[Ship Country]],[1]!Countries[Ship Country],[1]!Countries[Area],"No registrado")</f>
        <v>Nord America</v>
      </c>
      <c r="O1497" s="14" t="str">
        <f>_xlfn.XLOOKUP(Ventas[[#This Row],[Ship Country]],[1]!Countries[Ship Country],[1]!Countries[Continent],"No existe")</f>
        <v>America</v>
      </c>
      <c r="P1497" s="15" t="str">
        <f>_xlfn.XLOOKUP(Ventas[[#This Row],[Category]],[2]!ProdManager[Category],[2]!ProdManager[Prod_Manager])</f>
        <v>Marc Caine</v>
      </c>
      <c r="Q1497" s="15">
        <f>YEAR(Ventas[[#This Row],[Order Date]])</f>
        <v>2016</v>
      </c>
      <c r="R1497" s="15" t="str">
        <f>TEXT(Ventas[[#This Row],[Order Date]],"MMM")</f>
        <v>may</v>
      </c>
    </row>
    <row r="1498" spans="1:18" x14ac:dyDescent="0.25">
      <c r="A1498" s="4">
        <v>10822</v>
      </c>
      <c r="B1498" s="4" t="s">
        <v>78</v>
      </c>
      <c r="C1498" s="4" t="s">
        <v>35</v>
      </c>
      <c r="D1498" s="4">
        <v>49.3</v>
      </c>
      <c r="E1498" s="4">
        <v>33.030999999999992</v>
      </c>
      <c r="F1498" s="4">
        <v>3</v>
      </c>
      <c r="G1498" s="4" t="s">
        <v>259</v>
      </c>
      <c r="H1498" s="4" t="s">
        <v>260</v>
      </c>
      <c r="I1498" s="4" t="s">
        <v>84</v>
      </c>
      <c r="J1498" s="5">
        <v>42431</v>
      </c>
      <c r="K1498" s="12">
        <f>Ventas[[#This Row],[Unit Price]]*Ventas[[#This Row],[Quantity]]</f>
        <v>147.89999999999998</v>
      </c>
      <c r="L1498" s="12">
        <f>Ventas[[#This Row],[Unit Cost]]*Ventas[[#This Row],[Quantity]]</f>
        <v>99.092999999999975</v>
      </c>
      <c r="M1498" s="14">
        <f>Ventas[[#This Row],[Ingresos]]-Ventas[[#This Row],[Costes]]</f>
        <v>48.807000000000002</v>
      </c>
      <c r="N1498" s="14" t="str">
        <f>_xlfn.XLOOKUP(Ventas[[#This Row],[Ship Country]],[1]!Countries[Ship Country],[1]!Countries[Area],"No registrado")</f>
        <v>Nord America</v>
      </c>
      <c r="O1498" s="14" t="str">
        <f>_xlfn.XLOOKUP(Ventas[[#This Row],[Ship Country]],[1]!Countries[Ship Country],[1]!Countries[Continent],"No existe")</f>
        <v>America</v>
      </c>
      <c r="P1498" s="15" t="str">
        <f>_xlfn.XLOOKUP(Ventas[[#This Row],[Category]],[2]!ProdManager[Category],[2]!ProdManager[Prod_Manager])</f>
        <v>Lydia Sinn</v>
      </c>
      <c r="Q1498" s="15">
        <f>YEAR(Ventas[[#This Row],[Order Date]])</f>
        <v>2016</v>
      </c>
      <c r="R1498" s="15" t="str">
        <f>TEXT(Ventas[[#This Row],[Order Date]],"MMM")</f>
        <v>mar</v>
      </c>
    </row>
    <row r="1499" spans="1:18" x14ac:dyDescent="0.25">
      <c r="A1499" s="6">
        <v>10822</v>
      </c>
      <c r="B1499" s="6" t="s">
        <v>79</v>
      </c>
      <c r="C1499" s="6" t="s">
        <v>43</v>
      </c>
      <c r="D1499" s="6">
        <v>15</v>
      </c>
      <c r="E1499" s="6">
        <v>13.35</v>
      </c>
      <c r="F1499" s="6">
        <v>6</v>
      </c>
      <c r="G1499" s="6" t="s">
        <v>259</v>
      </c>
      <c r="H1499" s="6" t="s">
        <v>260</v>
      </c>
      <c r="I1499" s="6" t="s">
        <v>84</v>
      </c>
      <c r="J1499" s="5">
        <v>42478</v>
      </c>
      <c r="K1499" s="12">
        <f>Ventas[[#This Row],[Unit Price]]*Ventas[[#This Row],[Quantity]]</f>
        <v>90</v>
      </c>
      <c r="L1499" s="12">
        <f>Ventas[[#This Row],[Unit Cost]]*Ventas[[#This Row],[Quantity]]</f>
        <v>80.099999999999994</v>
      </c>
      <c r="M1499" s="14">
        <f>Ventas[[#This Row],[Ingresos]]-Ventas[[#This Row],[Costes]]</f>
        <v>9.9000000000000057</v>
      </c>
      <c r="N1499" s="14" t="str">
        <f>_xlfn.XLOOKUP(Ventas[[#This Row],[Ship Country]],[1]!Countries[Ship Country],[1]!Countries[Area],"No registrado")</f>
        <v>Nord America</v>
      </c>
      <c r="O1499" s="14" t="str">
        <f>_xlfn.XLOOKUP(Ventas[[#This Row],[Ship Country]],[1]!Countries[Ship Country],[1]!Countries[Continent],"No existe")</f>
        <v>America</v>
      </c>
      <c r="P1499" s="15" t="str">
        <f>_xlfn.XLOOKUP(Ventas[[#This Row],[Category]],[2]!ProdManager[Category],[2]!ProdManager[Prod_Manager])</f>
        <v>John Matter</v>
      </c>
      <c r="Q1499" s="15">
        <f>YEAR(Ventas[[#This Row],[Order Date]])</f>
        <v>2016</v>
      </c>
      <c r="R1499" s="15" t="str">
        <f>TEXT(Ventas[[#This Row],[Order Date]],"MMM")</f>
        <v>abr</v>
      </c>
    </row>
    <row r="1500" spans="1:18" x14ac:dyDescent="0.25">
      <c r="A1500" s="4">
        <v>10823</v>
      </c>
      <c r="B1500" s="4" t="s">
        <v>16</v>
      </c>
      <c r="C1500" s="4" t="s">
        <v>15</v>
      </c>
      <c r="D1500" s="4">
        <v>21</v>
      </c>
      <c r="E1500" s="4">
        <v>15.96</v>
      </c>
      <c r="F1500" s="4">
        <v>20</v>
      </c>
      <c r="G1500" s="4" t="s">
        <v>135</v>
      </c>
      <c r="H1500" s="4" t="s">
        <v>136</v>
      </c>
      <c r="I1500" s="4" t="s">
        <v>65</v>
      </c>
      <c r="J1500" s="5">
        <v>42635</v>
      </c>
      <c r="K1500" s="12">
        <f>Ventas[[#This Row],[Unit Price]]*Ventas[[#This Row],[Quantity]]</f>
        <v>420</v>
      </c>
      <c r="L1500" s="12">
        <f>Ventas[[#This Row],[Unit Cost]]*Ventas[[#This Row],[Quantity]]</f>
        <v>319.20000000000005</v>
      </c>
      <c r="M1500" s="14">
        <f>Ventas[[#This Row],[Ingresos]]-Ventas[[#This Row],[Costes]]</f>
        <v>100.79999999999995</v>
      </c>
      <c r="N1500" s="14" t="str">
        <f>_xlfn.XLOOKUP(Ventas[[#This Row],[Ship Country]],[1]!Countries[Ship Country],[1]!Countries[Area],"No registrado")</f>
        <v>Sud America</v>
      </c>
      <c r="O1500" s="14" t="str">
        <f>_xlfn.XLOOKUP(Ventas[[#This Row],[Ship Country]],[1]!Countries[Ship Country],[1]!Countries[Continent],"No existe")</f>
        <v>America</v>
      </c>
      <c r="P1500" s="15" t="str">
        <f>_xlfn.XLOOKUP(Ventas[[#This Row],[Category]],[2]!ProdManager[Category],[2]!ProdManager[Prod_Manager])</f>
        <v>Peter Stone</v>
      </c>
      <c r="Q1500" s="15">
        <f>YEAR(Ventas[[#This Row],[Order Date]])</f>
        <v>2016</v>
      </c>
      <c r="R1500" s="15" t="str">
        <f>TEXT(Ventas[[#This Row],[Order Date]],"MMM")</f>
        <v>sep</v>
      </c>
    </row>
    <row r="1501" spans="1:18" x14ac:dyDescent="0.25">
      <c r="A1501" s="6">
        <v>10823</v>
      </c>
      <c r="B1501" s="6" t="s">
        <v>33</v>
      </c>
      <c r="C1501" s="6" t="s">
        <v>10</v>
      </c>
      <c r="D1501" s="6">
        <v>19.5</v>
      </c>
      <c r="E1501" s="6">
        <v>14.82</v>
      </c>
      <c r="F1501" s="6">
        <v>15</v>
      </c>
      <c r="G1501" s="6" t="s">
        <v>135</v>
      </c>
      <c r="H1501" s="6" t="s">
        <v>136</v>
      </c>
      <c r="I1501" s="6" t="s">
        <v>65</v>
      </c>
      <c r="J1501" s="5">
        <v>42536</v>
      </c>
      <c r="K1501" s="12">
        <f>Ventas[[#This Row],[Unit Price]]*Ventas[[#This Row],[Quantity]]</f>
        <v>292.5</v>
      </c>
      <c r="L1501" s="12">
        <f>Ventas[[#This Row],[Unit Cost]]*Ventas[[#This Row],[Quantity]]</f>
        <v>222.3</v>
      </c>
      <c r="M1501" s="14">
        <f>Ventas[[#This Row],[Ingresos]]-Ventas[[#This Row],[Costes]]</f>
        <v>70.199999999999989</v>
      </c>
      <c r="N1501" s="14" t="str">
        <f>_xlfn.XLOOKUP(Ventas[[#This Row],[Ship Country]],[1]!Countries[Ship Country],[1]!Countries[Area],"No registrado")</f>
        <v>Sud America</v>
      </c>
      <c r="O1501" s="14" t="str">
        <f>_xlfn.XLOOKUP(Ventas[[#This Row],[Ship Country]],[1]!Countries[Ship Country],[1]!Countries[Continent],"No existe")</f>
        <v>America</v>
      </c>
      <c r="P1501" s="15" t="str">
        <f>_xlfn.XLOOKUP(Ventas[[#This Row],[Category]],[2]!ProdManager[Category],[2]!ProdManager[Prod_Manager])</f>
        <v>Marc Caine</v>
      </c>
      <c r="Q1501" s="15">
        <f>YEAR(Ventas[[#This Row],[Order Date]])</f>
        <v>2016</v>
      </c>
      <c r="R1501" s="15" t="str">
        <f>TEXT(Ventas[[#This Row],[Order Date]],"MMM")</f>
        <v>jun</v>
      </c>
    </row>
    <row r="1502" spans="1:18" x14ac:dyDescent="0.25">
      <c r="A1502" s="4">
        <v>10823</v>
      </c>
      <c r="B1502" s="4" t="s">
        <v>52</v>
      </c>
      <c r="C1502" s="4" t="s">
        <v>15</v>
      </c>
      <c r="D1502" s="4">
        <v>55</v>
      </c>
      <c r="E1502" s="4">
        <v>46.199999999999996</v>
      </c>
      <c r="F1502" s="4">
        <v>40</v>
      </c>
      <c r="G1502" s="4" t="s">
        <v>135</v>
      </c>
      <c r="H1502" s="4" t="s">
        <v>136</v>
      </c>
      <c r="I1502" s="4" t="s">
        <v>65</v>
      </c>
      <c r="J1502" s="5">
        <v>42605</v>
      </c>
      <c r="K1502" s="12">
        <f>Ventas[[#This Row],[Unit Price]]*Ventas[[#This Row],[Quantity]]</f>
        <v>2200</v>
      </c>
      <c r="L1502" s="12">
        <f>Ventas[[#This Row],[Unit Cost]]*Ventas[[#This Row],[Quantity]]</f>
        <v>1847.9999999999998</v>
      </c>
      <c r="M1502" s="14">
        <f>Ventas[[#This Row],[Ingresos]]-Ventas[[#This Row],[Costes]]</f>
        <v>352.00000000000023</v>
      </c>
      <c r="N1502" s="14" t="str">
        <f>_xlfn.XLOOKUP(Ventas[[#This Row],[Ship Country]],[1]!Countries[Ship Country],[1]!Countries[Area],"No registrado")</f>
        <v>Sud America</v>
      </c>
      <c r="O1502" s="14" t="str">
        <f>_xlfn.XLOOKUP(Ventas[[#This Row],[Ship Country]],[1]!Countries[Ship Country],[1]!Countries[Continent],"No existe")</f>
        <v>America</v>
      </c>
      <c r="P1502" s="15" t="str">
        <f>_xlfn.XLOOKUP(Ventas[[#This Row],[Category]],[2]!ProdManager[Category],[2]!ProdManager[Prod_Manager])</f>
        <v>Peter Stone</v>
      </c>
      <c r="Q1502" s="15">
        <f>YEAR(Ventas[[#This Row],[Order Date]])</f>
        <v>2016</v>
      </c>
      <c r="R1502" s="15" t="str">
        <f>TEXT(Ventas[[#This Row],[Order Date]],"MMM")</f>
        <v>ago</v>
      </c>
    </row>
    <row r="1503" spans="1:18" x14ac:dyDescent="0.25">
      <c r="A1503" s="6">
        <v>10823</v>
      </c>
      <c r="B1503" s="6" t="s">
        <v>61</v>
      </c>
      <c r="C1503" s="6" t="s">
        <v>24</v>
      </c>
      <c r="D1503" s="6">
        <v>13</v>
      </c>
      <c r="E1503" s="6">
        <v>9.49</v>
      </c>
      <c r="F1503" s="6">
        <v>15</v>
      </c>
      <c r="G1503" s="6" t="s">
        <v>135</v>
      </c>
      <c r="H1503" s="6" t="s">
        <v>136</v>
      </c>
      <c r="I1503" s="6" t="s">
        <v>65</v>
      </c>
      <c r="J1503" s="5">
        <v>42549</v>
      </c>
      <c r="K1503" s="12">
        <f>Ventas[[#This Row],[Unit Price]]*Ventas[[#This Row],[Quantity]]</f>
        <v>195</v>
      </c>
      <c r="L1503" s="12">
        <f>Ventas[[#This Row],[Unit Cost]]*Ventas[[#This Row],[Quantity]]</f>
        <v>142.35</v>
      </c>
      <c r="M1503" s="14">
        <f>Ventas[[#This Row],[Ingresos]]-Ventas[[#This Row],[Costes]]</f>
        <v>52.650000000000006</v>
      </c>
      <c r="N1503" s="14" t="str">
        <f>_xlfn.XLOOKUP(Ventas[[#This Row],[Ship Country]],[1]!Countries[Ship Country],[1]!Countries[Area],"No registrado")</f>
        <v>Sud America</v>
      </c>
      <c r="O1503" s="14" t="str">
        <f>_xlfn.XLOOKUP(Ventas[[#This Row],[Ship Country]],[1]!Countries[Ship Country],[1]!Countries[Continent],"No existe")</f>
        <v>America</v>
      </c>
      <c r="P1503" s="15" t="str">
        <f>_xlfn.XLOOKUP(Ventas[[#This Row],[Category]],[2]!ProdManager[Category],[2]!ProdManager[Prod_Manager])</f>
        <v>Lydia Sinn</v>
      </c>
      <c r="Q1503" s="15">
        <f>YEAR(Ventas[[#This Row],[Order Date]])</f>
        <v>2016</v>
      </c>
      <c r="R1503" s="15" t="str">
        <f>TEXT(Ventas[[#This Row],[Order Date]],"MMM")</f>
        <v>jun</v>
      </c>
    </row>
    <row r="1504" spans="1:18" x14ac:dyDescent="0.25">
      <c r="A1504" s="4">
        <v>10824</v>
      </c>
      <c r="B1504" s="4" t="s">
        <v>28</v>
      </c>
      <c r="C1504" s="4" t="s">
        <v>29</v>
      </c>
      <c r="D1504" s="4">
        <v>9.65</v>
      </c>
      <c r="E1504" s="4">
        <v>7.7200000000000006</v>
      </c>
      <c r="F1504" s="4">
        <v>12</v>
      </c>
      <c r="G1504" s="4" t="s">
        <v>88</v>
      </c>
      <c r="H1504" s="4" t="s">
        <v>89</v>
      </c>
      <c r="I1504" s="4" t="s">
        <v>90</v>
      </c>
      <c r="J1504" s="5">
        <v>42589</v>
      </c>
      <c r="K1504" s="12">
        <f>Ventas[[#This Row],[Unit Price]]*Ventas[[#This Row],[Quantity]]</f>
        <v>115.80000000000001</v>
      </c>
      <c r="L1504" s="12">
        <f>Ventas[[#This Row],[Unit Cost]]*Ventas[[#This Row],[Quantity]]</f>
        <v>92.640000000000015</v>
      </c>
      <c r="M1504" s="14">
        <f>Ventas[[#This Row],[Ingresos]]-Ventas[[#This Row],[Costes]]</f>
        <v>23.159999999999997</v>
      </c>
      <c r="N1504" s="14" t="str">
        <f>_xlfn.XLOOKUP(Ventas[[#This Row],[Ship Country]],[1]!Countries[Ship Country],[1]!Countries[Area],"No registrado")</f>
        <v>Nord Europe</v>
      </c>
      <c r="O1504" s="14" t="str">
        <f>_xlfn.XLOOKUP(Ventas[[#This Row],[Ship Country]],[1]!Countries[Ship Country],[1]!Countries[Continent],"No existe")</f>
        <v>Europe</v>
      </c>
      <c r="P1504" s="15" t="str">
        <f>_xlfn.XLOOKUP(Ventas[[#This Row],[Category]],[2]!ProdManager[Category],[2]!ProdManager[Prod_Manager])</f>
        <v>Peter Stone</v>
      </c>
      <c r="Q1504" s="15">
        <f>YEAR(Ventas[[#This Row],[Order Date]])</f>
        <v>2016</v>
      </c>
      <c r="R1504" s="15" t="str">
        <f>TEXT(Ventas[[#This Row],[Order Date]],"MMM")</f>
        <v>ago</v>
      </c>
    </row>
    <row r="1505" spans="1:18" x14ac:dyDescent="0.25">
      <c r="A1505" s="6">
        <v>10824</v>
      </c>
      <c r="B1505" s="6" t="s">
        <v>79</v>
      </c>
      <c r="C1505" s="6" t="s">
        <v>43</v>
      </c>
      <c r="D1505" s="6">
        <v>15</v>
      </c>
      <c r="E1505" s="6">
        <v>13.8</v>
      </c>
      <c r="F1505" s="6">
        <v>9</v>
      </c>
      <c r="G1505" s="6" t="s">
        <v>88</v>
      </c>
      <c r="H1505" s="6" t="s">
        <v>89</v>
      </c>
      <c r="I1505" s="6" t="s">
        <v>90</v>
      </c>
      <c r="J1505" s="5">
        <v>42724</v>
      </c>
      <c r="K1505" s="12">
        <f>Ventas[[#This Row],[Unit Price]]*Ventas[[#This Row],[Quantity]]</f>
        <v>135</v>
      </c>
      <c r="L1505" s="12">
        <f>Ventas[[#This Row],[Unit Cost]]*Ventas[[#This Row],[Quantity]]</f>
        <v>124.2</v>
      </c>
      <c r="M1505" s="14">
        <f>Ventas[[#This Row],[Ingresos]]-Ventas[[#This Row],[Costes]]</f>
        <v>10.799999999999997</v>
      </c>
      <c r="N1505" s="14" t="str">
        <f>_xlfn.XLOOKUP(Ventas[[#This Row],[Ship Country]],[1]!Countries[Ship Country],[1]!Countries[Area],"No registrado")</f>
        <v>Nord Europe</v>
      </c>
      <c r="O1505" s="14" t="str">
        <f>_xlfn.XLOOKUP(Ventas[[#This Row],[Ship Country]],[1]!Countries[Ship Country],[1]!Countries[Continent],"No existe")</f>
        <v>Europe</v>
      </c>
      <c r="P1505" s="15" t="str">
        <f>_xlfn.XLOOKUP(Ventas[[#This Row],[Category]],[2]!ProdManager[Category],[2]!ProdManager[Prod_Manager])</f>
        <v>John Matter</v>
      </c>
      <c r="Q1505" s="15">
        <f>YEAR(Ventas[[#This Row],[Order Date]])</f>
        <v>2016</v>
      </c>
      <c r="R1505" s="15" t="str">
        <f>TEXT(Ventas[[#This Row],[Order Date]],"MMM")</f>
        <v>dic</v>
      </c>
    </row>
    <row r="1506" spans="1:18" x14ac:dyDescent="0.25">
      <c r="A1506" s="4">
        <v>10825</v>
      </c>
      <c r="B1506" s="4" t="s">
        <v>189</v>
      </c>
      <c r="C1506" s="4" t="s">
        <v>35</v>
      </c>
      <c r="D1506" s="4">
        <v>31.23</v>
      </c>
      <c r="E1506" s="4">
        <v>21.2364</v>
      </c>
      <c r="F1506" s="4">
        <v>12</v>
      </c>
      <c r="G1506" s="4" t="s">
        <v>211</v>
      </c>
      <c r="H1506" s="4" t="s">
        <v>212</v>
      </c>
      <c r="I1506" s="4" t="s">
        <v>21</v>
      </c>
      <c r="J1506" s="5">
        <v>42687</v>
      </c>
      <c r="K1506" s="12">
        <f>Ventas[[#This Row],[Unit Price]]*Ventas[[#This Row],[Quantity]]</f>
        <v>374.76</v>
      </c>
      <c r="L1506" s="12">
        <f>Ventas[[#This Row],[Unit Cost]]*Ventas[[#This Row],[Quantity]]</f>
        <v>254.83679999999998</v>
      </c>
      <c r="M1506" s="14">
        <f>Ventas[[#This Row],[Ingresos]]-Ventas[[#This Row],[Costes]]</f>
        <v>119.92320000000001</v>
      </c>
      <c r="N1506" s="14" t="str">
        <f>_xlfn.XLOOKUP(Ventas[[#This Row],[Ship Country]],[1]!Countries[Ship Country],[1]!Countries[Area],"No registrado")</f>
        <v>Nord Europe</v>
      </c>
      <c r="O1506" s="14" t="str">
        <f>_xlfn.XLOOKUP(Ventas[[#This Row],[Ship Country]],[1]!Countries[Ship Country],[1]!Countries[Continent],"No existe")</f>
        <v>Europe</v>
      </c>
      <c r="P1506" s="15" t="str">
        <f>_xlfn.XLOOKUP(Ventas[[#This Row],[Category]],[2]!ProdManager[Category],[2]!ProdManager[Prod_Manager])</f>
        <v>Lydia Sinn</v>
      </c>
      <c r="Q1506" s="15">
        <f>YEAR(Ventas[[#This Row],[Order Date]])</f>
        <v>2016</v>
      </c>
      <c r="R1506" s="15" t="str">
        <f>TEXT(Ventas[[#This Row],[Order Date]],"MMM")</f>
        <v>nov</v>
      </c>
    </row>
    <row r="1507" spans="1:18" x14ac:dyDescent="0.25">
      <c r="A1507" s="6">
        <v>10825</v>
      </c>
      <c r="B1507" s="6" t="s">
        <v>58</v>
      </c>
      <c r="C1507" s="6" t="s">
        <v>46</v>
      </c>
      <c r="D1507" s="6">
        <v>32.799999999999997</v>
      </c>
      <c r="E1507" s="6">
        <v>25.584</v>
      </c>
      <c r="F1507" s="6">
        <v>20</v>
      </c>
      <c r="G1507" s="6" t="s">
        <v>211</v>
      </c>
      <c r="H1507" s="6" t="s">
        <v>212</v>
      </c>
      <c r="I1507" s="6" t="s">
        <v>21</v>
      </c>
      <c r="J1507" s="5">
        <v>42714</v>
      </c>
      <c r="K1507" s="12">
        <f>Ventas[[#This Row],[Unit Price]]*Ventas[[#This Row],[Quantity]]</f>
        <v>656</v>
      </c>
      <c r="L1507" s="12">
        <f>Ventas[[#This Row],[Unit Cost]]*Ventas[[#This Row],[Quantity]]</f>
        <v>511.68</v>
      </c>
      <c r="M1507" s="14">
        <f>Ventas[[#This Row],[Ingresos]]-Ventas[[#This Row],[Costes]]</f>
        <v>144.32</v>
      </c>
      <c r="N1507" s="14" t="str">
        <f>_xlfn.XLOOKUP(Ventas[[#This Row],[Ship Country]],[1]!Countries[Ship Country],[1]!Countries[Area],"No registrado")</f>
        <v>Nord Europe</v>
      </c>
      <c r="O1507" s="14" t="str">
        <f>_xlfn.XLOOKUP(Ventas[[#This Row],[Ship Country]],[1]!Countries[Ship Country],[1]!Countries[Continent],"No existe")</f>
        <v>Europe</v>
      </c>
      <c r="P1507" s="15" t="str">
        <f>_xlfn.XLOOKUP(Ventas[[#This Row],[Category]],[2]!ProdManager[Category],[2]!ProdManager[Prod_Manager])</f>
        <v>John Matter</v>
      </c>
      <c r="Q1507" s="15">
        <f>YEAR(Ventas[[#This Row],[Order Date]])</f>
        <v>2016</v>
      </c>
      <c r="R1507" s="15" t="str">
        <f>TEXT(Ventas[[#This Row],[Order Date]],"MMM")</f>
        <v>dic</v>
      </c>
    </row>
    <row r="1508" spans="1:18" x14ac:dyDescent="0.25">
      <c r="A1508" s="4">
        <v>10826</v>
      </c>
      <c r="B1508" s="4" t="s">
        <v>33</v>
      </c>
      <c r="C1508" s="4" t="s">
        <v>10</v>
      </c>
      <c r="D1508" s="4">
        <v>19.5</v>
      </c>
      <c r="E1508" s="4">
        <v>15.21</v>
      </c>
      <c r="F1508" s="4">
        <v>15</v>
      </c>
      <c r="G1508" s="4" t="s">
        <v>92</v>
      </c>
      <c r="H1508" s="4" t="s">
        <v>93</v>
      </c>
      <c r="I1508" s="4" t="s">
        <v>13</v>
      </c>
      <c r="J1508" s="5">
        <v>42621</v>
      </c>
      <c r="K1508" s="12">
        <f>Ventas[[#This Row],[Unit Price]]*Ventas[[#This Row],[Quantity]]</f>
        <v>292.5</v>
      </c>
      <c r="L1508" s="12">
        <f>Ventas[[#This Row],[Unit Cost]]*Ventas[[#This Row],[Quantity]]</f>
        <v>228.15</v>
      </c>
      <c r="M1508" s="14">
        <f>Ventas[[#This Row],[Ingresos]]-Ventas[[#This Row],[Costes]]</f>
        <v>64.349999999999994</v>
      </c>
      <c r="N1508" s="14" t="str">
        <f>_xlfn.XLOOKUP(Ventas[[#This Row],[Ship Country]],[1]!Countries[Ship Country],[1]!Countries[Area],"No registrado")</f>
        <v>Nord Europe</v>
      </c>
      <c r="O1508" s="14" t="str">
        <f>_xlfn.XLOOKUP(Ventas[[#This Row],[Ship Country]],[1]!Countries[Ship Country],[1]!Countries[Continent],"No existe")</f>
        <v>Europe</v>
      </c>
      <c r="P1508" s="15" t="str">
        <f>_xlfn.XLOOKUP(Ventas[[#This Row],[Category]],[2]!ProdManager[Category],[2]!ProdManager[Prod_Manager])</f>
        <v>Marc Caine</v>
      </c>
      <c r="Q1508" s="15">
        <f>YEAR(Ventas[[#This Row],[Order Date]])</f>
        <v>2016</v>
      </c>
      <c r="R1508" s="15" t="str">
        <f>TEXT(Ventas[[#This Row],[Order Date]],"MMM")</f>
        <v>sep</v>
      </c>
    </row>
    <row r="1509" spans="1:18" x14ac:dyDescent="0.25">
      <c r="A1509" s="6">
        <v>10826</v>
      </c>
      <c r="B1509" s="6" t="s">
        <v>44</v>
      </c>
      <c r="C1509" s="6" t="s">
        <v>15</v>
      </c>
      <c r="D1509" s="6">
        <v>12.5</v>
      </c>
      <c r="E1509" s="6">
        <v>10.625</v>
      </c>
      <c r="F1509" s="6">
        <v>35</v>
      </c>
      <c r="G1509" s="6" t="s">
        <v>92</v>
      </c>
      <c r="H1509" s="6" t="s">
        <v>93</v>
      </c>
      <c r="I1509" s="6" t="s">
        <v>13</v>
      </c>
      <c r="J1509" s="5">
        <v>42556</v>
      </c>
      <c r="K1509" s="12">
        <f>Ventas[[#This Row],[Unit Price]]*Ventas[[#This Row],[Quantity]]</f>
        <v>437.5</v>
      </c>
      <c r="L1509" s="12">
        <f>Ventas[[#This Row],[Unit Cost]]*Ventas[[#This Row],[Quantity]]</f>
        <v>371.875</v>
      </c>
      <c r="M1509" s="14">
        <f>Ventas[[#This Row],[Ingresos]]-Ventas[[#This Row],[Costes]]</f>
        <v>65.625</v>
      </c>
      <c r="N1509" s="14" t="str">
        <f>_xlfn.XLOOKUP(Ventas[[#This Row],[Ship Country]],[1]!Countries[Ship Country],[1]!Countries[Area],"No registrado")</f>
        <v>Nord Europe</v>
      </c>
      <c r="O1509" s="14" t="str">
        <f>_xlfn.XLOOKUP(Ventas[[#This Row],[Ship Country]],[1]!Countries[Ship Country],[1]!Countries[Continent],"No existe")</f>
        <v>Europe</v>
      </c>
      <c r="P1509" s="15" t="str">
        <f>_xlfn.XLOOKUP(Ventas[[#This Row],[Category]],[2]!ProdManager[Category],[2]!ProdManager[Prod_Manager])</f>
        <v>Peter Stone</v>
      </c>
      <c r="Q1509" s="15">
        <f>YEAR(Ventas[[#This Row],[Order Date]])</f>
        <v>2016</v>
      </c>
      <c r="R1509" s="15" t="str">
        <f>TEXT(Ventas[[#This Row],[Order Date]],"MMM")</f>
        <v>jul</v>
      </c>
    </row>
    <row r="1510" spans="1:18" x14ac:dyDescent="0.25">
      <c r="A1510" s="4">
        <v>10827</v>
      </c>
      <c r="B1510" s="4" t="s">
        <v>112</v>
      </c>
      <c r="C1510" s="4" t="s">
        <v>29</v>
      </c>
      <c r="D1510" s="4">
        <v>31</v>
      </c>
      <c r="E1510" s="4">
        <v>24.490000000000002</v>
      </c>
      <c r="F1510" s="4">
        <v>15</v>
      </c>
      <c r="G1510" s="4" t="s">
        <v>190</v>
      </c>
      <c r="H1510" s="4" t="s">
        <v>191</v>
      </c>
      <c r="I1510" s="4" t="s">
        <v>13</v>
      </c>
      <c r="J1510" s="5">
        <v>42510</v>
      </c>
      <c r="K1510" s="12">
        <f>Ventas[[#This Row],[Unit Price]]*Ventas[[#This Row],[Quantity]]</f>
        <v>465</v>
      </c>
      <c r="L1510" s="12">
        <f>Ventas[[#This Row],[Unit Cost]]*Ventas[[#This Row],[Quantity]]</f>
        <v>367.35</v>
      </c>
      <c r="M1510" s="14">
        <f>Ventas[[#This Row],[Ingresos]]-Ventas[[#This Row],[Costes]]</f>
        <v>97.649999999999977</v>
      </c>
      <c r="N1510" s="14" t="str">
        <f>_xlfn.XLOOKUP(Ventas[[#This Row],[Ship Country]],[1]!Countries[Ship Country],[1]!Countries[Area],"No registrado")</f>
        <v>Nord Europe</v>
      </c>
      <c r="O1510" s="14" t="str">
        <f>_xlfn.XLOOKUP(Ventas[[#This Row],[Ship Country]],[1]!Countries[Ship Country],[1]!Countries[Continent],"No existe")</f>
        <v>Europe</v>
      </c>
      <c r="P1510" s="15" t="str">
        <f>_xlfn.XLOOKUP(Ventas[[#This Row],[Category]],[2]!ProdManager[Category],[2]!ProdManager[Prod_Manager])</f>
        <v>Peter Stone</v>
      </c>
      <c r="Q1510" s="15">
        <f>YEAR(Ventas[[#This Row],[Order Date]])</f>
        <v>2016</v>
      </c>
      <c r="R1510" s="15" t="str">
        <f>TEXT(Ventas[[#This Row],[Order Date]],"MMM")</f>
        <v>may</v>
      </c>
    </row>
    <row r="1511" spans="1:18" x14ac:dyDescent="0.25">
      <c r="A1511" s="6">
        <v>10827</v>
      </c>
      <c r="B1511" s="6" t="s">
        <v>42</v>
      </c>
      <c r="C1511" s="6" t="s">
        <v>43</v>
      </c>
      <c r="D1511" s="6">
        <v>18</v>
      </c>
      <c r="E1511" s="6">
        <v>16.38</v>
      </c>
      <c r="F1511" s="6">
        <v>21</v>
      </c>
      <c r="G1511" s="6" t="s">
        <v>190</v>
      </c>
      <c r="H1511" s="6" t="s">
        <v>191</v>
      </c>
      <c r="I1511" s="6" t="s">
        <v>13</v>
      </c>
      <c r="J1511" s="5">
        <v>42594</v>
      </c>
      <c r="K1511" s="12">
        <f>Ventas[[#This Row],[Unit Price]]*Ventas[[#This Row],[Quantity]]</f>
        <v>378</v>
      </c>
      <c r="L1511" s="12">
        <f>Ventas[[#This Row],[Unit Cost]]*Ventas[[#This Row],[Quantity]]</f>
        <v>343.97999999999996</v>
      </c>
      <c r="M1511" s="14">
        <f>Ventas[[#This Row],[Ingresos]]-Ventas[[#This Row],[Costes]]</f>
        <v>34.020000000000039</v>
      </c>
      <c r="N1511" s="14" t="str">
        <f>_xlfn.XLOOKUP(Ventas[[#This Row],[Ship Country]],[1]!Countries[Ship Country],[1]!Countries[Area],"No registrado")</f>
        <v>Nord Europe</v>
      </c>
      <c r="O1511" s="14" t="str">
        <f>_xlfn.XLOOKUP(Ventas[[#This Row],[Ship Country]],[1]!Countries[Ship Country],[1]!Countries[Continent],"No existe")</f>
        <v>Europe</v>
      </c>
      <c r="P1511" s="15" t="str">
        <f>_xlfn.XLOOKUP(Ventas[[#This Row],[Category]],[2]!ProdManager[Category],[2]!ProdManager[Prod_Manager])</f>
        <v>John Matter</v>
      </c>
      <c r="Q1511" s="15">
        <f>YEAR(Ventas[[#This Row],[Order Date]])</f>
        <v>2016</v>
      </c>
      <c r="R1511" s="15" t="str">
        <f>TEXT(Ventas[[#This Row],[Order Date]],"MMM")</f>
        <v>ago</v>
      </c>
    </row>
    <row r="1512" spans="1:18" x14ac:dyDescent="0.25">
      <c r="A1512" s="4">
        <v>10828</v>
      </c>
      <c r="B1512" s="4" t="s">
        <v>34</v>
      </c>
      <c r="C1512" s="4" t="s">
        <v>35</v>
      </c>
      <c r="D1512" s="4">
        <v>81</v>
      </c>
      <c r="E1512" s="4">
        <v>52.65</v>
      </c>
      <c r="F1512" s="4">
        <v>5</v>
      </c>
      <c r="G1512" s="4" t="s">
        <v>246</v>
      </c>
      <c r="H1512" s="4" t="s">
        <v>237</v>
      </c>
      <c r="I1512" s="4" t="s">
        <v>238</v>
      </c>
      <c r="J1512" s="5">
        <v>42651</v>
      </c>
      <c r="K1512" s="12">
        <f>Ventas[[#This Row],[Unit Price]]*Ventas[[#This Row],[Quantity]]</f>
        <v>405</v>
      </c>
      <c r="L1512" s="12">
        <f>Ventas[[#This Row],[Unit Cost]]*Ventas[[#This Row],[Quantity]]</f>
        <v>263.25</v>
      </c>
      <c r="M1512" s="14">
        <f>Ventas[[#This Row],[Ingresos]]-Ventas[[#This Row],[Costes]]</f>
        <v>141.75</v>
      </c>
      <c r="N1512" s="14" t="str">
        <f>_xlfn.XLOOKUP(Ventas[[#This Row],[Ship Country]],[1]!Countries[Ship Country],[1]!Countries[Area],"No registrado")</f>
        <v>Sud America</v>
      </c>
      <c r="O1512" s="14" t="str">
        <f>_xlfn.XLOOKUP(Ventas[[#This Row],[Ship Country]],[1]!Countries[Ship Country],[1]!Countries[Continent],"No existe")</f>
        <v>America</v>
      </c>
      <c r="P1512" s="15" t="str">
        <f>_xlfn.XLOOKUP(Ventas[[#This Row],[Category]],[2]!ProdManager[Category],[2]!ProdManager[Prod_Manager])</f>
        <v>Lydia Sinn</v>
      </c>
      <c r="Q1512" s="15">
        <f>YEAR(Ventas[[#This Row],[Order Date]])</f>
        <v>2016</v>
      </c>
      <c r="R1512" s="15" t="str">
        <f>TEXT(Ventas[[#This Row],[Order Date]],"MMM")</f>
        <v>oct</v>
      </c>
    </row>
    <row r="1513" spans="1:18" x14ac:dyDescent="0.25">
      <c r="A1513" s="6">
        <v>10828</v>
      </c>
      <c r="B1513" s="6" t="s">
        <v>188</v>
      </c>
      <c r="C1513" s="6" t="s">
        <v>43</v>
      </c>
      <c r="D1513" s="6">
        <v>263.5</v>
      </c>
      <c r="E1513" s="6">
        <v>237.15</v>
      </c>
      <c r="F1513" s="6">
        <v>2</v>
      </c>
      <c r="G1513" s="6" t="s">
        <v>246</v>
      </c>
      <c r="H1513" s="6" t="s">
        <v>237</v>
      </c>
      <c r="I1513" s="6" t="s">
        <v>238</v>
      </c>
      <c r="J1513" s="5">
        <v>42405</v>
      </c>
      <c r="K1513" s="12">
        <f>Ventas[[#This Row],[Unit Price]]*Ventas[[#This Row],[Quantity]]</f>
        <v>527</v>
      </c>
      <c r="L1513" s="12">
        <f>Ventas[[#This Row],[Unit Cost]]*Ventas[[#This Row],[Quantity]]</f>
        <v>474.3</v>
      </c>
      <c r="M1513" s="14">
        <f>Ventas[[#This Row],[Ingresos]]-Ventas[[#This Row],[Costes]]</f>
        <v>52.699999999999989</v>
      </c>
      <c r="N1513" s="14" t="str">
        <f>_xlfn.XLOOKUP(Ventas[[#This Row],[Ship Country]],[1]!Countries[Ship Country],[1]!Countries[Area],"No registrado")</f>
        <v>Sud America</v>
      </c>
      <c r="O1513" s="14" t="str">
        <f>_xlfn.XLOOKUP(Ventas[[#This Row],[Ship Country]],[1]!Countries[Ship Country],[1]!Countries[Continent],"No existe")</f>
        <v>America</v>
      </c>
      <c r="P1513" s="15" t="str">
        <f>_xlfn.XLOOKUP(Ventas[[#This Row],[Category]],[2]!ProdManager[Category],[2]!ProdManager[Prod_Manager])</f>
        <v>John Matter</v>
      </c>
      <c r="Q1513" s="15">
        <f>YEAR(Ventas[[#This Row],[Order Date]])</f>
        <v>2016</v>
      </c>
      <c r="R1513" s="15" t="str">
        <f>TEXT(Ventas[[#This Row],[Order Date]],"MMM")</f>
        <v>feb</v>
      </c>
    </row>
    <row r="1514" spans="1:18" x14ac:dyDescent="0.25">
      <c r="A1514" s="4">
        <v>10829</v>
      </c>
      <c r="B1514" s="4" t="s">
        <v>118</v>
      </c>
      <c r="C1514" s="4" t="s">
        <v>29</v>
      </c>
      <c r="D1514" s="4">
        <v>6</v>
      </c>
      <c r="E1514" s="4">
        <v>4.8000000000000007</v>
      </c>
      <c r="F1514" s="4">
        <v>10</v>
      </c>
      <c r="G1514" s="4" t="s">
        <v>175</v>
      </c>
      <c r="H1514" s="4" t="s">
        <v>176</v>
      </c>
      <c r="I1514" s="4" t="s">
        <v>149</v>
      </c>
      <c r="J1514" s="5">
        <v>42610</v>
      </c>
      <c r="K1514" s="12">
        <f>Ventas[[#This Row],[Unit Price]]*Ventas[[#This Row],[Quantity]]</f>
        <v>60</v>
      </c>
      <c r="L1514" s="12">
        <f>Ventas[[#This Row],[Unit Cost]]*Ventas[[#This Row],[Quantity]]</f>
        <v>48.000000000000007</v>
      </c>
      <c r="M1514" s="14">
        <f>Ventas[[#This Row],[Ingresos]]-Ventas[[#This Row],[Costes]]</f>
        <v>11.999999999999993</v>
      </c>
      <c r="N1514" s="14" t="str">
        <f>_xlfn.XLOOKUP(Ventas[[#This Row],[Ship Country]],[1]!Countries[Ship Country],[1]!Countries[Area],"No registrado")</f>
        <v>Nord Europe</v>
      </c>
      <c r="O1514" s="14" t="str">
        <f>_xlfn.XLOOKUP(Ventas[[#This Row],[Ship Country]],[1]!Countries[Ship Country],[1]!Countries[Continent],"No existe")</f>
        <v>Europe</v>
      </c>
      <c r="P1514" s="15" t="str">
        <f>_xlfn.XLOOKUP(Ventas[[#This Row],[Category]],[2]!ProdManager[Category],[2]!ProdManager[Prod_Manager])</f>
        <v>Peter Stone</v>
      </c>
      <c r="Q1514" s="15">
        <f>YEAR(Ventas[[#This Row],[Order Date]])</f>
        <v>2016</v>
      </c>
      <c r="R1514" s="15" t="str">
        <f>TEXT(Ventas[[#This Row],[Order Date]],"MMM")</f>
        <v>ago</v>
      </c>
    </row>
    <row r="1515" spans="1:18" x14ac:dyDescent="0.25">
      <c r="A1515" s="6">
        <v>10829</v>
      </c>
      <c r="B1515" s="6" t="s">
        <v>201</v>
      </c>
      <c r="C1515" s="6" t="s">
        <v>24</v>
      </c>
      <c r="D1515" s="6">
        <v>40</v>
      </c>
      <c r="E1515" s="6">
        <v>30.8</v>
      </c>
      <c r="F1515" s="6">
        <v>20</v>
      </c>
      <c r="G1515" s="6" t="s">
        <v>175</v>
      </c>
      <c r="H1515" s="6" t="s">
        <v>176</v>
      </c>
      <c r="I1515" s="6" t="s">
        <v>149</v>
      </c>
      <c r="J1515" s="5">
        <v>42645</v>
      </c>
      <c r="K1515" s="12">
        <f>Ventas[[#This Row],[Unit Price]]*Ventas[[#This Row],[Quantity]]</f>
        <v>800</v>
      </c>
      <c r="L1515" s="12">
        <f>Ventas[[#This Row],[Unit Cost]]*Ventas[[#This Row],[Quantity]]</f>
        <v>616</v>
      </c>
      <c r="M1515" s="14">
        <f>Ventas[[#This Row],[Ingresos]]-Ventas[[#This Row],[Costes]]</f>
        <v>184</v>
      </c>
      <c r="N1515" s="14" t="str">
        <f>_xlfn.XLOOKUP(Ventas[[#This Row],[Ship Country]],[1]!Countries[Ship Country],[1]!Countries[Area],"No registrado")</f>
        <v>Nord Europe</v>
      </c>
      <c r="O1515" s="14" t="str">
        <f>_xlfn.XLOOKUP(Ventas[[#This Row],[Ship Country]],[1]!Countries[Ship Country],[1]!Countries[Continent],"No existe")</f>
        <v>Europe</v>
      </c>
      <c r="P1515" s="15" t="str">
        <f>_xlfn.XLOOKUP(Ventas[[#This Row],[Category]],[2]!ProdManager[Category],[2]!ProdManager[Prod_Manager])</f>
        <v>Lydia Sinn</v>
      </c>
      <c r="Q1515" s="15">
        <f>YEAR(Ventas[[#This Row],[Order Date]])</f>
        <v>2016</v>
      </c>
      <c r="R1515" s="15" t="str">
        <f>TEXT(Ventas[[#This Row],[Order Date]],"MMM")</f>
        <v>oct</v>
      </c>
    </row>
    <row r="1516" spans="1:18" x14ac:dyDescent="0.25">
      <c r="A1516" s="4">
        <v>10829</v>
      </c>
      <c r="B1516" s="4" t="s">
        <v>55</v>
      </c>
      <c r="C1516" s="4" t="s">
        <v>43</v>
      </c>
      <c r="D1516" s="4">
        <v>19</v>
      </c>
      <c r="E1516" s="4">
        <v>17.100000000000001</v>
      </c>
      <c r="F1516" s="4">
        <v>10</v>
      </c>
      <c r="G1516" s="4" t="s">
        <v>175</v>
      </c>
      <c r="H1516" s="4" t="s">
        <v>176</v>
      </c>
      <c r="I1516" s="4" t="s">
        <v>149</v>
      </c>
      <c r="J1516" s="5">
        <v>42457</v>
      </c>
      <c r="K1516" s="12">
        <f>Ventas[[#This Row],[Unit Price]]*Ventas[[#This Row],[Quantity]]</f>
        <v>190</v>
      </c>
      <c r="L1516" s="12">
        <f>Ventas[[#This Row],[Unit Cost]]*Ventas[[#This Row],[Quantity]]</f>
        <v>171</v>
      </c>
      <c r="M1516" s="14">
        <f>Ventas[[#This Row],[Ingresos]]-Ventas[[#This Row],[Costes]]</f>
        <v>19</v>
      </c>
      <c r="N1516" s="14" t="str">
        <f>_xlfn.XLOOKUP(Ventas[[#This Row],[Ship Country]],[1]!Countries[Ship Country],[1]!Countries[Area],"No registrado")</f>
        <v>Nord Europe</v>
      </c>
      <c r="O1516" s="14" t="str">
        <f>_xlfn.XLOOKUP(Ventas[[#This Row],[Ship Country]],[1]!Countries[Ship Country],[1]!Countries[Continent],"No existe")</f>
        <v>Europe</v>
      </c>
      <c r="P1516" s="15" t="str">
        <f>_xlfn.XLOOKUP(Ventas[[#This Row],[Category]],[2]!ProdManager[Category],[2]!ProdManager[Prod_Manager])</f>
        <v>John Matter</v>
      </c>
      <c r="Q1516" s="15">
        <f>YEAR(Ventas[[#This Row],[Order Date]])</f>
        <v>2016</v>
      </c>
      <c r="R1516" s="15" t="str">
        <f>TEXT(Ventas[[#This Row],[Order Date]],"MMM")</f>
        <v>mar</v>
      </c>
    </row>
    <row r="1517" spans="1:18" x14ac:dyDescent="0.25">
      <c r="A1517" s="6">
        <v>10829</v>
      </c>
      <c r="B1517" s="6" t="s">
        <v>40</v>
      </c>
      <c r="C1517" s="6" t="s">
        <v>15</v>
      </c>
      <c r="D1517" s="6">
        <v>34</v>
      </c>
      <c r="E1517" s="6">
        <v>28.9</v>
      </c>
      <c r="F1517" s="6">
        <v>21</v>
      </c>
      <c r="G1517" s="6" t="s">
        <v>175</v>
      </c>
      <c r="H1517" s="6" t="s">
        <v>176</v>
      </c>
      <c r="I1517" s="6" t="s">
        <v>149</v>
      </c>
      <c r="J1517" s="5">
        <v>42632</v>
      </c>
      <c r="K1517" s="12">
        <f>Ventas[[#This Row],[Unit Price]]*Ventas[[#This Row],[Quantity]]</f>
        <v>714</v>
      </c>
      <c r="L1517" s="12">
        <f>Ventas[[#This Row],[Unit Cost]]*Ventas[[#This Row],[Quantity]]</f>
        <v>606.9</v>
      </c>
      <c r="M1517" s="14">
        <f>Ventas[[#This Row],[Ingresos]]-Ventas[[#This Row],[Costes]]</f>
        <v>107.10000000000002</v>
      </c>
      <c r="N1517" s="14" t="str">
        <f>_xlfn.XLOOKUP(Ventas[[#This Row],[Ship Country]],[1]!Countries[Ship Country],[1]!Countries[Area],"No registrado")</f>
        <v>Nord Europe</v>
      </c>
      <c r="O1517" s="14" t="str">
        <f>_xlfn.XLOOKUP(Ventas[[#This Row],[Ship Country]],[1]!Countries[Ship Country],[1]!Countries[Continent],"No existe")</f>
        <v>Europe</v>
      </c>
      <c r="P1517" s="15" t="str">
        <f>_xlfn.XLOOKUP(Ventas[[#This Row],[Category]],[2]!ProdManager[Category],[2]!ProdManager[Prod_Manager])</f>
        <v>Peter Stone</v>
      </c>
      <c r="Q1517" s="15">
        <f>YEAR(Ventas[[#This Row],[Order Date]])</f>
        <v>2016</v>
      </c>
      <c r="R1517" s="15" t="str">
        <f>TEXT(Ventas[[#This Row],[Order Date]],"MMM")</f>
        <v>sep</v>
      </c>
    </row>
    <row r="1518" spans="1:18" x14ac:dyDescent="0.25">
      <c r="A1518" s="4">
        <v>10830</v>
      </c>
      <c r="B1518" s="4" t="s">
        <v>170</v>
      </c>
      <c r="C1518" s="4" t="s">
        <v>24</v>
      </c>
      <c r="D1518" s="4">
        <v>25</v>
      </c>
      <c r="E1518" s="4">
        <v>18.75</v>
      </c>
      <c r="F1518" s="4">
        <v>6</v>
      </c>
      <c r="G1518" s="4" t="s">
        <v>153</v>
      </c>
      <c r="H1518" s="4" t="s">
        <v>152</v>
      </c>
      <c r="I1518" s="4" t="s">
        <v>27</v>
      </c>
      <c r="J1518" s="5">
        <v>42469</v>
      </c>
      <c r="K1518" s="12">
        <f>Ventas[[#This Row],[Unit Price]]*Ventas[[#This Row],[Quantity]]</f>
        <v>150</v>
      </c>
      <c r="L1518" s="12">
        <f>Ventas[[#This Row],[Unit Cost]]*Ventas[[#This Row],[Quantity]]</f>
        <v>112.5</v>
      </c>
      <c r="M1518" s="14">
        <f>Ventas[[#This Row],[Ingresos]]-Ventas[[#This Row],[Costes]]</f>
        <v>37.5</v>
      </c>
      <c r="N1518" s="14" t="str">
        <f>_xlfn.XLOOKUP(Ventas[[#This Row],[Ship Country]],[1]!Countries[Ship Country],[1]!Countries[Area],"No registrado")</f>
        <v>Sud America</v>
      </c>
      <c r="O1518" s="14" t="str">
        <f>_xlfn.XLOOKUP(Ventas[[#This Row],[Ship Country]],[1]!Countries[Ship Country],[1]!Countries[Continent],"No existe")</f>
        <v>America</v>
      </c>
      <c r="P1518" s="15" t="str">
        <f>_xlfn.XLOOKUP(Ventas[[#This Row],[Category]],[2]!ProdManager[Category],[2]!ProdManager[Prod_Manager])</f>
        <v>Lydia Sinn</v>
      </c>
      <c r="Q1518" s="15">
        <f>YEAR(Ventas[[#This Row],[Order Date]])</f>
        <v>2016</v>
      </c>
      <c r="R1518" s="15" t="str">
        <f>TEXT(Ventas[[#This Row],[Order Date]],"MMM")</f>
        <v>abr</v>
      </c>
    </row>
    <row r="1519" spans="1:18" x14ac:dyDescent="0.25">
      <c r="A1519" s="6">
        <v>10830</v>
      </c>
      <c r="B1519" s="6" t="s">
        <v>42</v>
      </c>
      <c r="C1519" s="6" t="s">
        <v>43</v>
      </c>
      <c r="D1519" s="6">
        <v>18</v>
      </c>
      <c r="E1519" s="6">
        <v>15.84</v>
      </c>
      <c r="F1519" s="6">
        <v>28</v>
      </c>
      <c r="G1519" s="6" t="s">
        <v>153</v>
      </c>
      <c r="H1519" s="6" t="s">
        <v>152</v>
      </c>
      <c r="I1519" s="6" t="s">
        <v>27</v>
      </c>
      <c r="J1519" s="5">
        <v>42434</v>
      </c>
      <c r="K1519" s="12">
        <f>Ventas[[#This Row],[Unit Price]]*Ventas[[#This Row],[Quantity]]</f>
        <v>504</v>
      </c>
      <c r="L1519" s="12">
        <f>Ventas[[#This Row],[Unit Cost]]*Ventas[[#This Row],[Quantity]]</f>
        <v>443.52</v>
      </c>
      <c r="M1519" s="14">
        <f>Ventas[[#This Row],[Ingresos]]-Ventas[[#This Row],[Costes]]</f>
        <v>60.480000000000018</v>
      </c>
      <c r="N1519" s="14" t="str">
        <f>_xlfn.XLOOKUP(Ventas[[#This Row],[Ship Country]],[1]!Countries[Ship Country],[1]!Countries[Area],"No registrado")</f>
        <v>Sud America</v>
      </c>
      <c r="O1519" s="14" t="str">
        <f>_xlfn.XLOOKUP(Ventas[[#This Row],[Ship Country]],[1]!Countries[Ship Country],[1]!Countries[Continent],"No existe")</f>
        <v>America</v>
      </c>
      <c r="P1519" s="15" t="str">
        <f>_xlfn.XLOOKUP(Ventas[[#This Row],[Category]],[2]!ProdManager[Category],[2]!ProdManager[Prod_Manager])</f>
        <v>John Matter</v>
      </c>
      <c r="Q1519" s="15">
        <f>YEAR(Ventas[[#This Row],[Order Date]])</f>
        <v>2016</v>
      </c>
      <c r="R1519" s="15" t="str">
        <f>TEXT(Ventas[[#This Row],[Order Date]],"MMM")</f>
        <v>mar</v>
      </c>
    </row>
    <row r="1520" spans="1:18" x14ac:dyDescent="0.25">
      <c r="A1520" s="4">
        <v>10830</v>
      </c>
      <c r="B1520" s="4" t="s">
        <v>40</v>
      </c>
      <c r="C1520" s="4" t="s">
        <v>15</v>
      </c>
      <c r="D1520" s="4">
        <v>34</v>
      </c>
      <c r="E1520" s="4">
        <v>25.5</v>
      </c>
      <c r="F1520" s="4">
        <v>30</v>
      </c>
      <c r="G1520" s="4" t="s">
        <v>153</v>
      </c>
      <c r="H1520" s="4" t="s">
        <v>152</v>
      </c>
      <c r="I1520" s="4" t="s">
        <v>27</v>
      </c>
      <c r="J1520" s="5">
        <v>42672</v>
      </c>
      <c r="K1520" s="12">
        <f>Ventas[[#This Row],[Unit Price]]*Ventas[[#This Row],[Quantity]]</f>
        <v>1020</v>
      </c>
      <c r="L1520" s="12">
        <f>Ventas[[#This Row],[Unit Cost]]*Ventas[[#This Row],[Quantity]]</f>
        <v>765</v>
      </c>
      <c r="M1520" s="14">
        <f>Ventas[[#This Row],[Ingresos]]-Ventas[[#This Row],[Costes]]</f>
        <v>255</v>
      </c>
      <c r="N1520" s="14" t="str">
        <f>_xlfn.XLOOKUP(Ventas[[#This Row],[Ship Country]],[1]!Countries[Ship Country],[1]!Countries[Area],"No registrado")</f>
        <v>Sud America</v>
      </c>
      <c r="O1520" s="14" t="str">
        <f>_xlfn.XLOOKUP(Ventas[[#This Row],[Ship Country]],[1]!Countries[Ship Country],[1]!Countries[Continent],"No existe")</f>
        <v>America</v>
      </c>
      <c r="P1520" s="15" t="str">
        <f>_xlfn.XLOOKUP(Ventas[[#This Row],[Category]],[2]!ProdManager[Category],[2]!ProdManager[Prod_Manager])</f>
        <v>Peter Stone</v>
      </c>
      <c r="Q1520" s="15">
        <f>YEAR(Ventas[[#This Row],[Order Date]])</f>
        <v>2016</v>
      </c>
      <c r="R1520" s="15" t="str">
        <f>TEXT(Ventas[[#This Row],[Order Date]],"MMM")</f>
        <v>oct</v>
      </c>
    </row>
    <row r="1521" spans="1:18" x14ac:dyDescent="0.25">
      <c r="A1521" s="6">
        <v>10830</v>
      </c>
      <c r="B1521" s="6" t="s">
        <v>142</v>
      </c>
      <c r="C1521" s="6" t="s">
        <v>35</v>
      </c>
      <c r="D1521" s="6">
        <v>12.5</v>
      </c>
      <c r="E1521" s="6">
        <v>8.625</v>
      </c>
      <c r="F1521" s="6">
        <v>24</v>
      </c>
      <c r="G1521" s="6" t="s">
        <v>153</v>
      </c>
      <c r="H1521" s="6" t="s">
        <v>152</v>
      </c>
      <c r="I1521" s="6" t="s">
        <v>27</v>
      </c>
      <c r="J1521" s="5">
        <v>42442</v>
      </c>
      <c r="K1521" s="12">
        <f>Ventas[[#This Row],[Unit Price]]*Ventas[[#This Row],[Quantity]]</f>
        <v>300</v>
      </c>
      <c r="L1521" s="12">
        <f>Ventas[[#This Row],[Unit Cost]]*Ventas[[#This Row],[Quantity]]</f>
        <v>207</v>
      </c>
      <c r="M1521" s="14">
        <f>Ventas[[#This Row],[Ingresos]]-Ventas[[#This Row],[Costes]]</f>
        <v>93</v>
      </c>
      <c r="N1521" s="14" t="str">
        <f>_xlfn.XLOOKUP(Ventas[[#This Row],[Ship Country]],[1]!Countries[Ship Country],[1]!Countries[Area],"No registrado")</f>
        <v>Sud America</v>
      </c>
      <c r="O1521" s="14" t="str">
        <f>_xlfn.XLOOKUP(Ventas[[#This Row],[Ship Country]],[1]!Countries[Ship Country],[1]!Countries[Continent],"No existe")</f>
        <v>America</v>
      </c>
      <c r="P1521" s="15" t="str">
        <f>_xlfn.XLOOKUP(Ventas[[#This Row],[Category]],[2]!ProdManager[Category],[2]!ProdManager[Prod_Manager])</f>
        <v>Lydia Sinn</v>
      </c>
      <c r="Q1521" s="15">
        <f>YEAR(Ventas[[#This Row],[Order Date]])</f>
        <v>2016</v>
      </c>
      <c r="R1521" s="15" t="str">
        <f>TEXT(Ventas[[#This Row],[Order Date]],"MMM")</f>
        <v>mar</v>
      </c>
    </row>
    <row r="1522" spans="1:18" x14ac:dyDescent="0.25">
      <c r="A1522" s="4">
        <v>10831</v>
      </c>
      <c r="B1522" s="4" t="s">
        <v>81</v>
      </c>
      <c r="C1522" s="4" t="s">
        <v>43</v>
      </c>
      <c r="D1522" s="4">
        <v>18</v>
      </c>
      <c r="E1522" s="4">
        <v>16.02</v>
      </c>
      <c r="F1522" s="4">
        <v>8</v>
      </c>
      <c r="G1522" s="4" t="s">
        <v>225</v>
      </c>
      <c r="H1522" s="4" t="s">
        <v>226</v>
      </c>
      <c r="I1522" s="4" t="s">
        <v>227</v>
      </c>
      <c r="J1522" s="5">
        <v>42704</v>
      </c>
      <c r="K1522" s="12">
        <f>Ventas[[#This Row],[Unit Price]]*Ventas[[#This Row],[Quantity]]</f>
        <v>144</v>
      </c>
      <c r="L1522" s="12">
        <f>Ventas[[#This Row],[Unit Cost]]*Ventas[[#This Row],[Quantity]]</f>
        <v>128.16</v>
      </c>
      <c r="M1522" s="14">
        <f>Ventas[[#This Row],[Ingresos]]-Ventas[[#This Row],[Costes]]</f>
        <v>15.840000000000003</v>
      </c>
      <c r="N1522" s="14" t="str">
        <f>_xlfn.XLOOKUP(Ventas[[#This Row],[Ship Country]],[1]!Countries[Ship Country],[1]!Countries[Area],"No registrado")</f>
        <v>Nord Europe</v>
      </c>
      <c r="O1522" s="14" t="str">
        <f>_xlfn.XLOOKUP(Ventas[[#This Row],[Ship Country]],[1]!Countries[Ship Country],[1]!Countries[Continent],"No existe")</f>
        <v>Europe</v>
      </c>
      <c r="P1522" s="15" t="str">
        <f>_xlfn.XLOOKUP(Ventas[[#This Row],[Category]],[2]!ProdManager[Category],[2]!ProdManager[Prod_Manager])</f>
        <v>John Matter</v>
      </c>
      <c r="Q1522" s="15">
        <f>YEAR(Ventas[[#This Row],[Order Date]])</f>
        <v>2016</v>
      </c>
      <c r="R1522" s="15" t="str">
        <f>TEXT(Ventas[[#This Row],[Order Date]],"MMM")</f>
        <v>nov</v>
      </c>
    </row>
    <row r="1523" spans="1:18" x14ac:dyDescent="0.25">
      <c r="A1523" s="6">
        <v>10831</v>
      </c>
      <c r="B1523" s="6" t="s">
        <v>188</v>
      </c>
      <c r="C1523" s="6" t="s">
        <v>43</v>
      </c>
      <c r="D1523" s="6">
        <v>263.5</v>
      </c>
      <c r="E1523" s="6">
        <v>242.42000000000002</v>
      </c>
      <c r="F1523" s="6">
        <v>8</v>
      </c>
      <c r="G1523" s="6" t="s">
        <v>225</v>
      </c>
      <c r="H1523" s="6" t="s">
        <v>226</v>
      </c>
      <c r="I1523" s="6" t="s">
        <v>227</v>
      </c>
      <c r="J1523" s="5">
        <v>42432</v>
      </c>
      <c r="K1523" s="12">
        <f>Ventas[[#This Row],[Unit Price]]*Ventas[[#This Row],[Quantity]]</f>
        <v>2108</v>
      </c>
      <c r="L1523" s="12">
        <f>Ventas[[#This Row],[Unit Cost]]*Ventas[[#This Row],[Quantity]]</f>
        <v>1939.3600000000001</v>
      </c>
      <c r="M1523" s="14">
        <f>Ventas[[#This Row],[Ingresos]]-Ventas[[#This Row],[Costes]]</f>
        <v>168.63999999999987</v>
      </c>
      <c r="N1523" s="14" t="str">
        <f>_xlfn.XLOOKUP(Ventas[[#This Row],[Ship Country]],[1]!Countries[Ship Country],[1]!Countries[Area],"No registrado")</f>
        <v>Nord Europe</v>
      </c>
      <c r="O1523" s="14" t="str">
        <f>_xlfn.XLOOKUP(Ventas[[#This Row],[Ship Country]],[1]!Countries[Ship Country],[1]!Countries[Continent],"No existe")</f>
        <v>Europe</v>
      </c>
      <c r="P1523" s="15" t="str">
        <f>_xlfn.XLOOKUP(Ventas[[#This Row],[Category]],[2]!ProdManager[Category],[2]!ProdManager[Prod_Manager])</f>
        <v>John Matter</v>
      </c>
      <c r="Q1523" s="15">
        <f>YEAR(Ventas[[#This Row],[Order Date]])</f>
        <v>2016</v>
      </c>
      <c r="R1523" s="15" t="str">
        <f>TEXT(Ventas[[#This Row],[Order Date]],"MMM")</f>
        <v>mar</v>
      </c>
    </row>
    <row r="1524" spans="1:18" x14ac:dyDescent="0.25">
      <c r="A1524" s="4">
        <v>10831</v>
      </c>
      <c r="B1524" s="4" t="s">
        <v>130</v>
      </c>
      <c r="C1524" s="4" t="s">
        <v>35</v>
      </c>
      <c r="D1524" s="4">
        <v>9.1999999999999993</v>
      </c>
      <c r="E1524" s="4">
        <v>5.9799999999999995</v>
      </c>
      <c r="F1524" s="4">
        <v>2</v>
      </c>
      <c r="G1524" s="4" t="s">
        <v>225</v>
      </c>
      <c r="H1524" s="4" t="s">
        <v>226</v>
      </c>
      <c r="I1524" s="4" t="s">
        <v>227</v>
      </c>
      <c r="J1524" s="5">
        <v>42716</v>
      </c>
      <c r="K1524" s="12">
        <f>Ventas[[#This Row],[Unit Price]]*Ventas[[#This Row],[Quantity]]</f>
        <v>18.399999999999999</v>
      </c>
      <c r="L1524" s="12">
        <f>Ventas[[#This Row],[Unit Cost]]*Ventas[[#This Row],[Quantity]]</f>
        <v>11.959999999999999</v>
      </c>
      <c r="M1524" s="14">
        <f>Ventas[[#This Row],[Ingresos]]-Ventas[[#This Row],[Costes]]</f>
        <v>6.4399999999999995</v>
      </c>
      <c r="N1524" s="14" t="str">
        <f>_xlfn.XLOOKUP(Ventas[[#This Row],[Ship Country]],[1]!Countries[Ship Country],[1]!Countries[Area],"No registrado")</f>
        <v>Nord Europe</v>
      </c>
      <c r="O1524" s="14" t="str">
        <f>_xlfn.XLOOKUP(Ventas[[#This Row],[Ship Country]],[1]!Countries[Ship Country],[1]!Countries[Continent],"No existe")</f>
        <v>Europe</v>
      </c>
      <c r="P1524" s="15" t="str">
        <f>_xlfn.XLOOKUP(Ventas[[#This Row],[Category]],[2]!ProdManager[Category],[2]!ProdManager[Prod_Manager])</f>
        <v>Lydia Sinn</v>
      </c>
      <c r="Q1524" s="15">
        <f>YEAR(Ventas[[#This Row],[Order Date]])</f>
        <v>2016</v>
      </c>
      <c r="R1524" s="15" t="str">
        <f>TEXT(Ventas[[#This Row],[Order Date]],"MMM")</f>
        <v>dic</v>
      </c>
    </row>
    <row r="1525" spans="1:18" x14ac:dyDescent="0.25">
      <c r="A1525" s="6">
        <v>10831</v>
      </c>
      <c r="B1525" s="6" t="s">
        <v>107</v>
      </c>
      <c r="C1525" s="6" t="s">
        <v>43</v>
      </c>
      <c r="D1525" s="6">
        <v>46</v>
      </c>
      <c r="E1525" s="6">
        <v>40.479999999999997</v>
      </c>
      <c r="F1525" s="6">
        <v>9</v>
      </c>
      <c r="G1525" s="6" t="s">
        <v>225</v>
      </c>
      <c r="H1525" s="6" t="s">
        <v>226</v>
      </c>
      <c r="I1525" s="6" t="s">
        <v>227</v>
      </c>
      <c r="J1525" s="5">
        <v>42486</v>
      </c>
      <c r="K1525" s="12">
        <f>Ventas[[#This Row],[Unit Price]]*Ventas[[#This Row],[Quantity]]</f>
        <v>414</v>
      </c>
      <c r="L1525" s="12">
        <f>Ventas[[#This Row],[Unit Cost]]*Ventas[[#This Row],[Quantity]]</f>
        <v>364.32</v>
      </c>
      <c r="M1525" s="14">
        <f>Ventas[[#This Row],[Ingresos]]-Ventas[[#This Row],[Costes]]</f>
        <v>49.680000000000007</v>
      </c>
      <c r="N1525" s="14" t="str">
        <f>_xlfn.XLOOKUP(Ventas[[#This Row],[Ship Country]],[1]!Countries[Ship Country],[1]!Countries[Area],"No registrado")</f>
        <v>Nord Europe</v>
      </c>
      <c r="O1525" s="14" t="str">
        <f>_xlfn.XLOOKUP(Ventas[[#This Row],[Ship Country]],[1]!Countries[Ship Country],[1]!Countries[Continent],"No existe")</f>
        <v>Europe</v>
      </c>
      <c r="P1525" s="15" t="str">
        <f>_xlfn.XLOOKUP(Ventas[[#This Row],[Category]],[2]!ProdManager[Category],[2]!ProdManager[Prod_Manager])</f>
        <v>John Matter</v>
      </c>
      <c r="Q1525" s="15">
        <f>YEAR(Ventas[[#This Row],[Order Date]])</f>
        <v>2016</v>
      </c>
      <c r="R1525" s="15" t="str">
        <f>TEXT(Ventas[[#This Row],[Order Date]],"MMM")</f>
        <v>abr</v>
      </c>
    </row>
    <row r="1526" spans="1:18" x14ac:dyDescent="0.25">
      <c r="A1526" s="4">
        <v>10832</v>
      </c>
      <c r="B1526" s="4" t="s">
        <v>118</v>
      </c>
      <c r="C1526" s="4" t="s">
        <v>29</v>
      </c>
      <c r="D1526" s="4">
        <v>6</v>
      </c>
      <c r="E1526" s="4">
        <v>4.8000000000000007</v>
      </c>
      <c r="F1526" s="4">
        <v>3</v>
      </c>
      <c r="G1526" s="4" t="s">
        <v>204</v>
      </c>
      <c r="H1526" s="4" t="s">
        <v>205</v>
      </c>
      <c r="I1526" s="4" t="s">
        <v>13</v>
      </c>
      <c r="J1526" s="5">
        <v>42511</v>
      </c>
      <c r="K1526" s="12">
        <f>Ventas[[#This Row],[Unit Price]]*Ventas[[#This Row],[Quantity]]</f>
        <v>18</v>
      </c>
      <c r="L1526" s="12">
        <f>Ventas[[#This Row],[Unit Cost]]*Ventas[[#This Row],[Quantity]]</f>
        <v>14.400000000000002</v>
      </c>
      <c r="M1526" s="14">
        <f>Ventas[[#This Row],[Ingresos]]-Ventas[[#This Row],[Costes]]</f>
        <v>3.5999999999999979</v>
      </c>
      <c r="N1526" s="14" t="str">
        <f>_xlfn.XLOOKUP(Ventas[[#This Row],[Ship Country]],[1]!Countries[Ship Country],[1]!Countries[Area],"No registrado")</f>
        <v>Nord Europe</v>
      </c>
      <c r="O1526" s="14" t="str">
        <f>_xlfn.XLOOKUP(Ventas[[#This Row],[Ship Country]],[1]!Countries[Ship Country],[1]!Countries[Continent],"No existe")</f>
        <v>Europe</v>
      </c>
      <c r="P1526" s="15" t="str">
        <f>_xlfn.XLOOKUP(Ventas[[#This Row],[Category]],[2]!ProdManager[Category],[2]!ProdManager[Prod_Manager])</f>
        <v>Peter Stone</v>
      </c>
      <c r="Q1526" s="15">
        <f>YEAR(Ventas[[#This Row],[Order Date]])</f>
        <v>2016</v>
      </c>
      <c r="R1526" s="15" t="str">
        <f>TEXT(Ventas[[#This Row],[Order Date]],"MMM")</f>
        <v>may</v>
      </c>
    </row>
    <row r="1527" spans="1:18" x14ac:dyDescent="0.25">
      <c r="A1527" s="6">
        <v>10832</v>
      </c>
      <c r="B1527" s="6" t="s">
        <v>181</v>
      </c>
      <c r="C1527" s="6" t="s">
        <v>35</v>
      </c>
      <c r="D1527" s="6">
        <v>14</v>
      </c>
      <c r="E1527" s="6">
        <v>9.66</v>
      </c>
      <c r="F1527" s="6">
        <v>10</v>
      </c>
      <c r="G1527" s="6" t="s">
        <v>204</v>
      </c>
      <c r="H1527" s="6" t="s">
        <v>205</v>
      </c>
      <c r="I1527" s="6" t="s">
        <v>13</v>
      </c>
      <c r="J1527" s="5">
        <v>42687</v>
      </c>
      <c r="K1527" s="12">
        <f>Ventas[[#This Row],[Unit Price]]*Ventas[[#This Row],[Quantity]]</f>
        <v>140</v>
      </c>
      <c r="L1527" s="12">
        <f>Ventas[[#This Row],[Unit Cost]]*Ventas[[#This Row],[Quantity]]</f>
        <v>96.6</v>
      </c>
      <c r="M1527" s="14">
        <f>Ventas[[#This Row],[Ingresos]]-Ventas[[#This Row],[Costes]]</f>
        <v>43.400000000000006</v>
      </c>
      <c r="N1527" s="14" t="str">
        <f>_xlfn.XLOOKUP(Ventas[[#This Row],[Ship Country]],[1]!Countries[Ship Country],[1]!Countries[Area],"No registrado")</f>
        <v>Nord Europe</v>
      </c>
      <c r="O1527" s="14" t="str">
        <f>_xlfn.XLOOKUP(Ventas[[#This Row],[Ship Country]],[1]!Countries[Ship Country],[1]!Countries[Continent],"No existe")</f>
        <v>Europe</v>
      </c>
      <c r="P1527" s="15" t="str">
        <f>_xlfn.XLOOKUP(Ventas[[#This Row],[Category]],[2]!ProdManager[Category],[2]!ProdManager[Prod_Manager])</f>
        <v>Lydia Sinn</v>
      </c>
      <c r="Q1527" s="15">
        <f>YEAR(Ventas[[#This Row],[Order Date]])</f>
        <v>2016</v>
      </c>
      <c r="R1527" s="15" t="str">
        <f>TEXT(Ventas[[#This Row],[Order Date]],"MMM")</f>
        <v>nov</v>
      </c>
    </row>
    <row r="1528" spans="1:18" x14ac:dyDescent="0.25">
      <c r="A1528" s="4">
        <v>10832</v>
      </c>
      <c r="B1528" s="4" t="s">
        <v>122</v>
      </c>
      <c r="C1528" s="4" t="s">
        <v>24</v>
      </c>
      <c r="D1528" s="4">
        <v>19.45</v>
      </c>
      <c r="E1528" s="4">
        <v>13.809499999999998</v>
      </c>
      <c r="F1528" s="4">
        <v>16</v>
      </c>
      <c r="G1528" s="4" t="s">
        <v>204</v>
      </c>
      <c r="H1528" s="4" t="s">
        <v>205</v>
      </c>
      <c r="I1528" s="4" t="s">
        <v>13</v>
      </c>
      <c r="J1528" s="5">
        <v>42453</v>
      </c>
      <c r="K1528" s="12">
        <f>Ventas[[#This Row],[Unit Price]]*Ventas[[#This Row],[Quantity]]</f>
        <v>311.2</v>
      </c>
      <c r="L1528" s="12">
        <f>Ventas[[#This Row],[Unit Cost]]*Ventas[[#This Row],[Quantity]]</f>
        <v>220.95199999999997</v>
      </c>
      <c r="M1528" s="14">
        <f>Ventas[[#This Row],[Ingresos]]-Ventas[[#This Row],[Costes]]</f>
        <v>90.248000000000019</v>
      </c>
      <c r="N1528" s="14" t="str">
        <f>_xlfn.XLOOKUP(Ventas[[#This Row],[Ship Country]],[1]!Countries[Ship Country],[1]!Countries[Area],"No registrado")</f>
        <v>Nord Europe</v>
      </c>
      <c r="O1528" s="14" t="str">
        <f>_xlfn.XLOOKUP(Ventas[[#This Row],[Ship Country]],[1]!Countries[Ship Country],[1]!Countries[Continent],"No existe")</f>
        <v>Europe</v>
      </c>
      <c r="P1528" s="15" t="str">
        <f>_xlfn.XLOOKUP(Ventas[[#This Row],[Category]],[2]!ProdManager[Category],[2]!ProdManager[Prod_Manager])</f>
        <v>Lydia Sinn</v>
      </c>
      <c r="Q1528" s="15">
        <f>YEAR(Ventas[[#This Row],[Order Date]])</f>
        <v>2016</v>
      </c>
      <c r="R1528" s="15" t="str">
        <f>TEXT(Ventas[[#This Row],[Order Date]],"MMM")</f>
        <v>mar</v>
      </c>
    </row>
    <row r="1529" spans="1:18" x14ac:dyDescent="0.25">
      <c r="A1529" s="6">
        <v>10832</v>
      </c>
      <c r="B1529" s="6" t="s">
        <v>150</v>
      </c>
      <c r="C1529" s="6" t="s">
        <v>10</v>
      </c>
      <c r="D1529" s="6">
        <v>33.25</v>
      </c>
      <c r="E1529" s="6">
        <v>25.935000000000002</v>
      </c>
      <c r="F1529" s="6">
        <v>3</v>
      </c>
      <c r="G1529" s="6" t="s">
        <v>204</v>
      </c>
      <c r="H1529" s="6" t="s">
        <v>205</v>
      </c>
      <c r="I1529" s="6" t="s">
        <v>13</v>
      </c>
      <c r="J1529" s="5">
        <v>42599</v>
      </c>
      <c r="K1529" s="12">
        <f>Ventas[[#This Row],[Unit Price]]*Ventas[[#This Row],[Quantity]]</f>
        <v>99.75</v>
      </c>
      <c r="L1529" s="12">
        <f>Ventas[[#This Row],[Unit Cost]]*Ventas[[#This Row],[Quantity]]</f>
        <v>77.805000000000007</v>
      </c>
      <c r="M1529" s="14">
        <f>Ventas[[#This Row],[Ingresos]]-Ventas[[#This Row],[Costes]]</f>
        <v>21.944999999999993</v>
      </c>
      <c r="N1529" s="14" t="str">
        <f>_xlfn.XLOOKUP(Ventas[[#This Row],[Ship Country]],[1]!Countries[Ship Country],[1]!Countries[Area],"No registrado")</f>
        <v>Nord Europe</v>
      </c>
      <c r="O1529" s="14" t="str">
        <f>_xlfn.XLOOKUP(Ventas[[#This Row],[Ship Country]],[1]!Countries[Ship Country],[1]!Countries[Continent],"No existe")</f>
        <v>Europe</v>
      </c>
      <c r="P1529" s="15" t="str">
        <f>_xlfn.XLOOKUP(Ventas[[#This Row],[Category]],[2]!ProdManager[Category],[2]!ProdManager[Prod_Manager])</f>
        <v>Marc Caine</v>
      </c>
      <c r="Q1529" s="15">
        <f>YEAR(Ventas[[#This Row],[Order Date]])</f>
        <v>2016</v>
      </c>
      <c r="R1529" s="15" t="str">
        <f>TEXT(Ventas[[#This Row],[Order Date]],"MMM")</f>
        <v>ago</v>
      </c>
    </row>
    <row r="1530" spans="1:18" x14ac:dyDescent="0.25">
      <c r="A1530" s="4">
        <v>10833</v>
      </c>
      <c r="B1530" s="4" t="s">
        <v>58</v>
      </c>
      <c r="C1530" s="4" t="s">
        <v>46</v>
      </c>
      <c r="D1530" s="4">
        <v>32.799999999999997</v>
      </c>
      <c r="E1530" s="4">
        <v>24.599999999999998</v>
      </c>
      <c r="F1530" s="4">
        <v>9</v>
      </c>
      <c r="G1530" s="4" t="s">
        <v>76</v>
      </c>
      <c r="H1530" s="4" t="s">
        <v>77</v>
      </c>
      <c r="I1530" s="4" t="s">
        <v>21</v>
      </c>
      <c r="J1530" s="5">
        <v>42404</v>
      </c>
      <c r="K1530" s="12">
        <f>Ventas[[#This Row],[Unit Price]]*Ventas[[#This Row],[Quantity]]</f>
        <v>295.2</v>
      </c>
      <c r="L1530" s="12">
        <f>Ventas[[#This Row],[Unit Cost]]*Ventas[[#This Row],[Quantity]]</f>
        <v>221.39999999999998</v>
      </c>
      <c r="M1530" s="14">
        <f>Ventas[[#This Row],[Ingresos]]-Ventas[[#This Row],[Costes]]</f>
        <v>73.800000000000011</v>
      </c>
      <c r="N1530" s="14" t="str">
        <f>_xlfn.XLOOKUP(Ventas[[#This Row],[Ship Country]],[1]!Countries[Ship Country],[1]!Countries[Area],"No registrado")</f>
        <v>Nord Europe</v>
      </c>
      <c r="O1530" s="14" t="str">
        <f>_xlfn.XLOOKUP(Ventas[[#This Row],[Ship Country]],[1]!Countries[Ship Country],[1]!Countries[Continent],"No existe")</f>
        <v>Europe</v>
      </c>
      <c r="P1530" s="15" t="str">
        <f>_xlfn.XLOOKUP(Ventas[[#This Row],[Category]],[2]!ProdManager[Category],[2]!ProdManager[Prod_Manager])</f>
        <v>John Matter</v>
      </c>
      <c r="Q1530" s="15">
        <f>YEAR(Ventas[[#This Row],[Order Date]])</f>
        <v>2016</v>
      </c>
      <c r="R1530" s="15" t="str">
        <f>TEXT(Ventas[[#This Row],[Order Date]],"MMM")</f>
        <v>feb</v>
      </c>
    </row>
    <row r="1531" spans="1:18" x14ac:dyDescent="0.25">
      <c r="A1531" s="6">
        <v>10833</v>
      </c>
      <c r="B1531" s="6" t="s">
        <v>85</v>
      </c>
      <c r="C1531" s="6" t="s">
        <v>18</v>
      </c>
      <c r="D1531" s="6">
        <v>30</v>
      </c>
      <c r="E1531" s="6">
        <v>24.6</v>
      </c>
      <c r="F1531" s="6">
        <v>20</v>
      </c>
      <c r="G1531" s="6" t="s">
        <v>76</v>
      </c>
      <c r="H1531" s="6" t="s">
        <v>77</v>
      </c>
      <c r="I1531" s="6" t="s">
        <v>21</v>
      </c>
      <c r="J1531" s="5">
        <v>42677</v>
      </c>
      <c r="K1531" s="12">
        <f>Ventas[[#This Row],[Unit Price]]*Ventas[[#This Row],[Quantity]]</f>
        <v>600</v>
      </c>
      <c r="L1531" s="12">
        <f>Ventas[[#This Row],[Unit Cost]]*Ventas[[#This Row],[Quantity]]</f>
        <v>492</v>
      </c>
      <c r="M1531" s="14">
        <f>Ventas[[#This Row],[Ingresos]]-Ventas[[#This Row],[Costes]]</f>
        <v>108</v>
      </c>
      <c r="N1531" s="14" t="str">
        <f>_xlfn.XLOOKUP(Ventas[[#This Row],[Ship Country]],[1]!Countries[Ship Country],[1]!Countries[Area],"No registrado")</f>
        <v>Nord Europe</v>
      </c>
      <c r="O1531" s="14" t="str">
        <f>_xlfn.XLOOKUP(Ventas[[#This Row],[Ship Country]],[1]!Countries[Ship Country],[1]!Countries[Continent],"No existe")</f>
        <v>Europe</v>
      </c>
      <c r="P1531" s="15" t="str">
        <f>_xlfn.XLOOKUP(Ventas[[#This Row],[Category]],[2]!ProdManager[Category],[2]!ProdManager[Prod_Manager])</f>
        <v>Marc Caine</v>
      </c>
      <c r="Q1531" s="15">
        <f>YEAR(Ventas[[#This Row],[Order Date]])</f>
        <v>2016</v>
      </c>
      <c r="R1531" s="15" t="str">
        <f>TEXT(Ventas[[#This Row],[Order Date]],"MMM")</f>
        <v>nov</v>
      </c>
    </row>
    <row r="1532" spans="1:18" x14ac:dyDescent="0.25">
      <c r="A1532" s="4">
        <v>10833</v>
      </c>
      <c r="B1532" s="4" t="s">
        <v>44</v>
      </c>
      <c r="C1532" s="4" t="s">
        <v>15</v>
      </c>
      <c r="D1532" s="4">
        <v>12.5</v>
      </c>
      <c r="E1532" s="4">
        <v>10.5</v>
      </c>
      <c r="F1532" s="4">
        <v>9</v>
      </c>
      <c r="G1532" s="4" t="s">
        <v>76</v>
      </c>
      <c r="H1532" s="4" t="s">
        <v>77</v>
      </c>
      <c r="I1532" s="4" t="s">
        <v>21</v>
      </c>
      <c r="J1532" s="5">
        <v>42700</v>
      </c>
      <c r="K1532" s="12">
        <f>Ventas[[#This Row],[Unit Price]]*Ventas[[#This Row],[Quantity]]</f>
        <v>112.5</v>
      </c>
      <c r="L1532" s="12">
        <f>Ventas[[#This Row],[Unit Cost]]*Ventas[[#This Row],[Quantity]]</f>
        <v>94.5</v>
      </c>
      <c r="M1532" s="14">
        <f>Ventas[[#This Row],[Ingresos]]-Ventas[[#This Row],[Costes]]</f>
        <v>18</v>
      </c>
      <c r="N1532" s="14" t="str">
        <f>_xlfn.XLOOKUP(Ventas[[#This Row],[Ship Country]],[1]!Countries[Ship Country],[1]!Countries[Area],"No registrado")</f>
        <v>Nord Europe</v>
      </c>
      <c r="O1532" s="14" t="str">
        <f>_xlfn.XLOOKUP(Ventas[[#This Row],[Ship Country]],[1]!Countries[Ship Country],[1]!Countries[Continent],"No existe")</f>
        <v>Europe</v>
      </c>
      <c r="P1532" s="15" t="str">
        <f>_xlfn.XLOOKUP(Ventas[[#This Row],[Category]],[2]!ProdManager[Category],[2]!ProdManager[Prod_Manager])</f>
        <v>Peter Stone</v>
      </c>
      <c r="Q1532" s="15">
        <f>YEAR(Ventas[[#This Row],[Order Date]])</f>
        <v>2016</v>
      </c>
      <c r="R1532" s="15" t="str">
        <f>TEXT(Ventas[[#This Row],[Order Date]],"MMM")</f>
        <v>nov</v>
      </c>
    </row>
    <row r="1533" spans="1:18" x14ac:dyDescent="0.25">
      <c r="A1533" s="6">
        <v>10834</v>
      </c>
      <c r="B1533" s="6" t="s">
        <v>87</v>
      </c>
      <c r="C1533" s="6" t="s">
        <v>29</v>
      </c>
      <c r="D1533" s="6">
        <v>25.89</v>
      </c>
      <c r="E1533" s="6">
        <v>19.4175</v>
      </c>
      <c r="F1533" s="6">
        <v>20</v>
      </c>
      <c r="G1533" s="6" t="s">
        <v>153</v>
      </c>
      <c r="H1533" s="6" t="s">
        <v>152</v>
      </c>
      <c r="I1533" s="6" t="s">
        <v>27</v>
      </c>
      <c r="J1533" s="5">
        <v>42465</v>
      </c>
      <c r="K1533" s="12">
        <f>Ventas[[#This Row],[Unit Price]]*Ventas[[#This Row],[Quantity]]</f>
        <v>517.79999999999995</v>
      </c>
      <c r="L1533" s="12">
        <f>Ventas[[#This Row],[Unit Cost]]*Ventas[[#This Row],[Quantity]]</f>
        <v>388.35</v>
      </c>
      <c r="M1533" s="14">
        <f>Ventas[[#This Row],[Ingresos]]-Ventas[[#This Row],[Costes]]</f>
        <v>129.44999999999993</v>
      </c>
      <c r="N1533" s="14" t="str">
        <f>_xlfn.XLOOKUP(Ventas[[#This Row],[Ship Country]],[1]!Countries[Ship Country],[1]!Countries[Area],"No registrado")</f>
        <v>Sud America</v>
      </c>
      <c r="O1533" s="14" t="str">
        <f>_xlfn.XLOOKUP(Ventas[[#This Row],[Ship Country]],[1]!Countries[Ship Country],[1]!Countries[Continent],"No existe")</f>
        <v>America</v>
      </c>
      <c r="P1533" s="15" t="str">
        <f>_xlfn.XLOOKUP(Ventas[[#This Row],[Category]],[2]!ProdManager[Category],[2]!ProdManager[Prod_Manager])</f>
        <v>Peter Stone</v>
      </c>
      <c r="Q1533" s="15">
        <f>YEAR(Ventas[[#This Row],[Order Date]])</f>
        <v>2016</v>
      </c>
      <c r="R1533" s="15" t="str">
        <f>TEXT(Ventas[[#This Row],[Order Date]],"MMM")</f>
        <v>abr</v>
      </c>
    </row>
    <row r="1534" spans="1:18" x14ac:dyDescent="0.25">
      <c r="A1534" s="4">
        <v>10834</v>
      </c>
      <c r="B1534" s="4" t="s">
        <v>102</v>
      </c>
      <c r="C1534" s="4" t="s">
        <v>46</v>
      </c>
      <c r="D1534" s="4">
        <v>123.79</v>
      </c>
      <c r="E1534" s="4">
        <v>95.318300000000008</v>
      </c>
      <c r="F1534" s="4">
        <v>8</v>
      </c>
      <c r="G1534" s="4" t="s">
        <v>153</v>
      </c>
      <c r="H1534" s="4" t="s">
        <v>152</v>
      </c>
      <c r="I1534" s="4" t="s">
        <v>27</v>
      </c>
      <c r="J1534" s="5">
        <v>42710</v>
      </c>
      <c r="K1534" s="12">
        <f>Ventas[[#This Row],[Unit Price]]*Ventas[[#This Row],[Quantity]]</f>
        <v>990.32</v>
      </c>
      <c r="L1534" s="12">
        <f>Ventas[[#This Row],[Unit Cost]]*Ventas[[#This Row],[Quantity]]</f>
        <v>762.54640000000006</v>
      </c>
      <c r="M1534" s="14">
        <f>Ventas[[#This Row],[Ingresos]]-Ventas[[#This Row],[Costes]]</f>
        <v>227.77359999999999</v>
      </c>
      <c r="N1534" s="14" t="str">
        <f>_xlfn.XLOOKUP(Ventas[[#This Row],[Ship Country]],[1]!Countries[Ship Country],[1]!Countries[Area],"No registrado")</f>
        <v>Sud America</v>
      </c>
      <c r="O1534" s="14" t="str">
        <f>_xlfn.XLOOKUP(Ventas[[#This Row],[Ship Country]],[1]!Countries[Ship Country],[1]!Countries[Continent],"No existe")</f>
        <v>America</v>
      </c>
      <c r="P1534" s="15" t="str">
        <f>_xlfn.XLOOKUP(Ventas[[#This Row],[Category]],[2]!ProdManager[Category],[2]!ProdManager[Prod_Manager])</f>
        <v>John Matter</v>
      </c>
      <c r="Q1534" s="15">
        <f>YEAR(Ventas[[#This Row],[Order Date]])</f>
        <v>2016</v>
      </c>
      <c r="R1534" s="15" t="str">
        <f>TEXT(Ventas[[#This Row],[Order Date]],"MMM")</f>
        <v>dic</v>
      </c>
    </row>
    <row r="1535" spans="1:18" x14ac:dyDescent="0.25">
      <c r="A1535" s="6">
        <v>10835</v>
      </c>
      <c r="B1535" s="6" t="s">
        <v>52</v>
      </c>
      <c r="C1535" s="6" t="s">
        <v>15</v>
      </c>
      <c r="D1535" s="6">
        <v>55</v>
      </c>
      <c r="E1535" s="6">
        <v>44.550000000000004</v>
      </c>
      <c r="F1535" s="6">
        <v>15</v>
      </c>
      <c r="G1535" s="6" t="s">
        <v>267</v>
      </c>
      <c r="H1535" s="6" t="s">
        <v>268</v>
      </c>
      <c r="I1535" s="6" t="s">
        <v>21</v>
      </c>
      <c r="J1535" s="5">
        <v>42413</v>
      </c>
      <c r="K1535" s="12">
        <f>Ventas[[#This Row],[Unit Price]]*Ventas[[#This Row],[Quantity]]</f>
        <v>825</v>
      </c>
      <c r="L1535" s="12">
        <f>Ventas[[#This Row],[Unit Cost]]*Ventas[[#This Row],[Quantity]]</f>
        <v>668.25000000000011</v>
      </c>
      <c r="M1535" s="14">
        <f>Ventas[[#This Row],[Ingresos]]-Ventas[[#This Row],[Costes]]</f>
        <v>156.74999999999989</v>
      </c>
      <c r="N1535" s="14" t="str">
        <f>_xlfn.XLOOKUP(Ventas[[#This Row],[Ship Country]],[1]!Countries[Ship Country],[1]!Countries[Area],"No registrado")</f>
        <v>Nord Europe</v>
      </c>
      <c r="O1535" s="14" t="str">
        <f>_xlfn.XLOOKUP(Ventas[[#This Row],[Ship Country]],[1]!Countries[Ship Country],[1]!Countries[Continent],"No existe")</f>
        <v>Europe</v>
      </c>
      <c r="P1535" s="15" t="str">
        <f>_xlfn.XLOOKUP(Ventas[[#This Row],[Category]],[2]!ProdManager[Category],[2]!ProdManager[Prod_Manager])</f>
        <v>Peter Stone</v>
      </c>
      <c r="Q1535" s="15">
        <f>YEAR(Ventas[[#This Row],[Order Date]])</f>
        <v>2016</v>
      </c>
      <c r="R1535" s="15" t="str">
        <f>TEXT(Ventas[[#This Row],[Order Date]],"MMM")</f>
        <v>feb</v>
      </c>
    </row>
    <row r="1536" spans="1:18" x14ac:dyDescent="0.25">
      <c r="A1536" s="4">
        <v>10835</v>
      </c>
      <c r="B1536" s="4" t="s">
        <v>61</v>
      </c>
      <c r="C1536" s="4" t="s">
        <v>24</v>
      </c>
      <c r="D1536" s="4">
        <v>13</v>
      </c>
      <c r="E1536" s="4">
        <v>10.01</v>
      </c>
      <c r="F1536" s="4">
        <v>2</v>
      </c>
      <c r="G1536" s="4" t="s">
        <v>267</v>
      </c>
      <c r="H1536" s="4" t="s">
        <v>268</v>
      </c>
      <c r="I1536" s="4" t="s">
        <v>21</v>
      </c>
      <c r="J1536" s="5">
        <v>42643</v>
      </c>
      <c r="K1536" s="12">
        <f>Ventas[[#This Row],[Unit Price]]*Ventas[[#This Row],[Quantity]]</f>
        <v>26</v>
      </c>
      <c r="L1536" s="12">
        <f>Ventas[[#This Row],[Unit Cost]]*Ventas[[#This Row],[Quantity]]</f>
        <v>20.02</v>
      </c>
      <c r="M1536" s="14">
        <f>Ventas[[#This Row],[Ingresos]]-Ventas[[#This Row],[Costes]]</f>
        <v>5.98</v>
      </c>
      <c r="N1536" s="14" t="str">
        <f>_xlfn.XLOOKUP(Ventas[[#This Row],[Ship Country]],[1]!Countries[Ship Country],[1]!Countries[Area],"No registrado")</f>
        <v>Nord Europe</v>
      </c>
      <c r="O1536" s="14" t="str">
        <f>_xlfn.XLOOKUP(Ventas[[#This Row],[Ship Country]],[1]!Countries[Ship Country],[1]!Countries[Continent],"No existe")</f>
        <v>Europe</v>
      </c>
      <c r="P1536" s="15" t="str">
        <f>_xlfn.XLOOKUP(Ventas[[#This Row],[Category]],[2]!ProdManager[Category],[2]!ProdManager[Prod_Manager])</f>
        <v>Lydia Sinn</v>
      </c>
      <c r="Q1536" s="15">
        <f>YEAR(Ventas[[#This Row],[Order Date]])</f>
        <v>2016</v>
      </c>
      <c r="R1536" s="15" t="str">
        <f>TEXT(Ventas[[#This Row],[Order Date]],"MMM")</f>
        <v>sep</v>
      </c>
    </row>
    <row r="1537" spans="1:18" x14ac:dyDescent="0.25">
      <c r="A1537" s="6">
        <v>10836</v>
      </c>
      <c r="B1537" s="6" t="s">
        <v>40</v>
      </c>
      <c r="C1537" s="6" t="s">
        <v>15</v>
      </c>
      <c r="D1537" s="6">
        <v>34</v>
      </c>
      <c r="E1537" s="6">
        <v>26.52</v>
      </c>
      <c r="F1537" s="6">
        <v>60</v>
      </c>
      <c r="G1537" s="6" t="s">
        <v>66</v>
      </c>
      <c r="H1537" s="6" t="s">
        <v>67</v>
      </c>
      <c r="I1537" s="6" t="s">
        <v>68</v>
      </c>
      <c r="J1537" s="5">
        <v>42453</v>
      </c>
      <c r="K1537" s="12">
        <f>Ventas[[#This Row],[Unit Price]]*Ventas[[#This Row],[Quantity]]</f>
        <v>2040</v>
      </c>
      <c r="L1537" s="12">
        <f>Ventas[[#This Row],[Unit Cost]]*Ventas[[#This Row],[Quantity]]</f>
        <v>1591.2</v>
      </c>
      <c r="M1537" s="14">
        <f>Ventas[[#This Row],[Ingresos]]-Ventas[[#This Row],[Costes]]</f>
        <v>448.79999999999995</v>
      </c>
      <c r="N1537" s="14" t="str">
        <f>_xlfn.XLOOKUP(Ventas[[#This Row],[Ship Country]],[1]!Countries[Ship Country],[1]!Countries[Area],"No registrado")</f>
        <v>Nord Europe</v>
      </c>
      <c r="O1537" s="14" t="str">
        <f>_xlfn.XLOOKUP(Ventas[[#This Row],[Ship Country]],[1]!Countries[Ship Country],[1]!Countries[Continent],"No existe")</f>
        <v>Europe</v>
      </c>
      <c r="P1537" s="15" t="str">
        <f>_xlfn.XLOOKUP(Ventas[[#This Row],[Category]],[2]!ProdManager[Category],[2]!ProdManager[Prod_Manager])</f>
        <v>Peter Stone</v>
      </c>
      <c r="Q1537" s="15">
        <f>YEAR(Ventas[[#This Row],[Order Date]])</f>
        <v>2016</v>
      </c>
      <c r="R1537" s="15" t="str">
        <f>TEXT(Ventas[[#This Row],[Order Date]],"MMM")</f>
        <v>mar</v>
      </c>
    </row>
    <row r="1538" spans="1:18" x14ac:dyDescent="0.25">
      <c r="A1538" s="4">
        <v>10836</v>
      </c>
      <c r="B1538" s="4" t="s">
        <v>150</v>
      </c>
      <c r="C1538" s="4" t="s">
        <v>10</v>
      </c>
      <c r="D1538" s="4">
        <v>33.25</v>
      </c>
      <c r="E1538" s="4">
        <v>28.262499999999999</v>
      </c>
      <c r="F1538" s="4">
        <v>30</v>
      </c>
      <c r="G1538" s="4" t="s">
        <v>66</v>
      </c>
      <c r="H1538" s="4" t="s">
        <v>67</v>
      </c>
      <c r="I1538" s="4" t="s">
        <v>68</v>
      </c>
      <c r="J1538" s="5">
        <v>42665</v>
      </c>
      <c r="K1538" s="12">
        <f>Ventas[[#This Row],[Unit Price]]*Ventas[[#This Row],[Quantity]]</f>
        <v>997.5</v>
      </c>
      <c r="L1538" s="12">
        <f>Ventas[[#This Row],[Unit Cost]]*Ventas[[#This Row],[Quantity]]</f>
        <v>847.875</v>
      </c>
      <c r="M1538" s="14">
        <f>Ventas[[#This Row],[Ingresos]]-Ventas[[#This Row],[Costes]]</f>
        <v>149.625</v>
      </c>
      <c r="N1538" s="14" t="str">
        <f>_xlfn.XLOOKUP(Ventas[[#This Row],[Ship Country]],[1]!Countries[Ship Country],[1]!Countries[Area],"No registrado")</f>
        <v>Nord Europe</v>
      </c>
      <c r="O1538" s="14" t="str">
        <f>_xlfn.XLOOKUP(Ventas[[#This Row],[Ship Country]],[1]!Countries[Ship Country],[1]!Countries[Continent],"No existe")</f>
        <v>Europe</v>
      </c>
      <c r="P1538" s="15" t="str">
        <f>_xlfn.XLOOKUP(Ventas[[#This Row],[Category]],[2]!ProdManager[Category],[2]!ProdManager[Prod_Manager])</f>
        <v>Marc Caine</v>
      </c>
      <c r="Q1538" s="15">
        <f>YEAR(Ventas[[#This Row],[Order Date]])</f>
        <v>2016</v>
      </c>
      <c r="R1538" s="15" t="str">
        <f>TEXT(Ventas[[#This Row],[Order Date]],"MMM")</f>
        <v>oct</v>
      </c>
    </row>
    <row r="1539" spans="1:18" x14ac:dyDescent="0.25">
      <c r="A1539" s="6">
        <v>10836</v>
      </c>
      <c r="B1539" s="6" t="s">
        <v>33</v>
      </c>
      <c r="C1539" s="6" t="s">
        <v>10</v>
      </c>
      <c r="D1539" s="6">
        <v>19.5</v>
      </c>
      <c r="E1539" s="6">
        <v>14.82</v>
      </c>
      <c r="F1539" s="6">
        <v>24</v>
      </c>
      <c r="G1539" s="6" t="s">
        <v>66</v>
      </c>
      <c r="H1539" s="6" t="s">
        <v>67</v>
      </c>
      <c r="I1539" s="6" t="s">
        <v>68</v>
      </c>
      <c r="J1539" s="5">
        <v>42479</v>
      </c>
      <c r="K1539" s="12">
        <f>Ventas[[#This Row],[Unit Price]]*Ventas[[#This Row],[Quantity]]</f>
        <v>468</v>
      </c>
      <c r="L1539" s="12">
        <f>Ventas[[#This Row],[Unit Cost]]*Ventas[[#This Row],[Quantity]]</f>
        <v>355.68</v>
      </c>
      <c r="M1539" s="14">
        <f>Ventas[[#This Row],[Ingresos]]-Ventas[[#This Row],[Costes]]</f>
        <v>112.32</v>
      </c>
      <c r="N1539" s="14" t="str">
        <f>_xlfn.XLOOKUP(Ventas[[#This Row],[Ship Country]],[1]!Countries[Ship Country],[1]!Countries[Area],"No registrado")</f>
        <v>Nord Europe</v>
      </c>
      <c r="O1539" s="14" t="str">
        <f>_xlfn.XLOOKUP(Ventas[[#This Row],[Ship Country]],[1]!Countries[Ship Country],[1]!Countries[Continent],"No existe")</f>
        <v>Europe</v>
      </c>
      <c r="P1539" s="15" t="str">
        <f>_xlfn.XLOOKUP(Ventas[[#This Row],[Category]],[2]!ProdManager[Category],[2]!ProdManager[Prod_Manager])</f>
        <v>Marc Caine</v>
      </c>
      <c r="Q1539" s="15">
        <f>YEAR(Ventas[[#This Row],[Order Date]])</f>
        <v>2016</v>
      </c>
      <c r="R1539" s="15" t="str">
        <f>TEXT(Ventas[[#This Row],[Order Date]],"MMM")</f>
        <v>abr</v>
      </c>
    </row>
    <row r="1540" spans="1:18" x14ac:dyDescent="0.25">
      <c r="A1540" s="4">
        <v>10836</v>
      </c>
      <c r="B1540" s="4" t="s">
        <v>81</v>
      </c>
      <c r="C1540" s="4" t="s">
        <v>43</v>
      </c>
      <c r="D1540" s="4">
        <v>18</v>
      </c>
      <c r="E1540" s="4">
        <v>16.560000000000002</v>
      </c>
      <c r="F1540" s="4">
        <v>6</v>
      </c>
      <c r="G1540" s="4" t="s">
        <v>66</v>
      </c>
      <c r="H1540" s="4" t="s">
        <v>67</v>
      </c>
      <c r="I1540" s="4" t="s">
        <v>68</v>
      </c>
      <c r="J1540" s="5">
        <v>42606</v>
      </c>
      <c r="K1540" s="12">
        <f>Ventas[[#This Row],[Unit Price]]*Ventas[[#This Row],[Quantity]]</f>
        <v>108</v>
      </c>
      <c r="L1540" s="12">
        <f>Ventas[[#This Row],[Unit Cost]]*Ventas[[#This Row],[Quantity]]</f>
        <v>99.360000000000014</v>
      </c>
      <c r="M1540" s="14">
        <f>Ventas[[#This Row],[Ingresos]]-Ventas[[#This Row],[Costes]]</f>
        <v>8.6399999999999864</v>
      </c>
      <c r="N1540" s="14" t="str">
        <f>_xlfn.XLOOKUP(Ventas[[#This Row],[Ship Country]],[1]!Countries[Ship Country],[1]!Countries[Area],"No registrado")</f>
        <v>Nord Europe</v>
      </c>
      <c r="O1540" s="14" t="str">
        <f>_xlfn.XLOOKUP(Ventas[[#This Row],[Ship Country]],[1]!Countries[Ship Country],[1]!Countries[Continent],"No existe")</f>
        <v>Europe</v>
      </c>
      <c r="P1540" s="15" t="str">
        <f>_xlfn.XLOOKUP(Ventas[[#This Row],[Category]],[2]!ProdManager[Category],[2]!ProdManager[Prod_Manager])</f>
        <v>John Matter</v>
      </c>
      <c r="Q1540" s="15">
        <f>YEAR(Ventas[[#This Row],[Order Date]])</f>
        <v>2016</v>
      </c>
      <c r="R1540" s="15" t="str">
        <f>TEXT(Ventas[[#This Row],[Order Date]],"MMM")</f>
        <v>ago</v>
      </c>
    </row>
    <row r="1541" spans="1:18" x14ac:dyDescent="0.25">
      <c r="A1541" s="6">
        <v>10836</v>
      </c>
      <c r="B1541" s="6" t="s">
        <v>32</v>
      </c>
      <c r="C1541" s="6" t="s">
        <v>10</v>
      </c>
      <c r="D1541" s="6">
        <v>21</v>
      </c>
      <c r="E1541" s="6">
        <v>17.220000000000002</v>
      </c>
      <c r="F1541" s="6">
        <v>52</v>
      </c>
      <c r="G1541" s="6" t="s">
        <v>66</v>
      </c>
      <c r="H1541" s="6" t="s">
        <v>67</v>
      </c>
      <c r="I1541" s="6" t="s">
        <v>68</v>
      </c>
      <c r="J1541" s="5">
        <v>42696</v>
      </c>
      <c r="K1541" s="12">
        <f>Ventas[[#This Row],[Unit Price]]*Ventas[[#This Row],[Quantity]]</f>
        <v>1092</v>
      </c>
      <c r="L1541" s="12">
        <f>Ventas[[#This Row],[Unit Cost]]*Ventas[[#This Row],[Quantity]]</f>
        <v>895.44000000000017</v>
      </c>
      <c r="M1541" s="14">
        <f>Ventas[[#This Row],[Ingresos]]-Ventas[[#This Row],[Costes]]</f>
        <v>196.55999999999983</v>
      </c>
      <c r="N1541" s="14" t="str">
        <f>_xlfn.XLOOKUP(Ventas[[#This Row],[Ship Country]],[1]!Countries[Ship Country],[1]!Countries[Area],"No registrado")</f>
        <v>Nord Europe</v>
      </c>
      <c r="O1541" s="14" t="str">
        <f>_xlfn.XLOOKUP(Ventas[[#This Row],[Ship Country]],[1]!Countries[Ship Country],[1]!Countries[Continent],"No existe")</f>
        <v>Europe</v>
      </c>
      <c r="P1541" s="15" t="str">
        <f>_xlfn.XLOOKUP(Ventas[[#This Row],[Category]],[2]!ProdManager[Category],[2]!ProdManager[Prod_Manager])</f>
        <v>Marc Caine</v>
      </c>
      <c r="Q1541" s="15">
        <f>YEAR(Ventas[[#This Row],[Order Date]])</f>
        <v>2016</v>
      </c>
      <c r="R1541" s="15" t="str">
        <f>TEXT(Ventas[[#This Row],[Order Date]],"MMM")</f>
        <v>nov</v>
      </c>
    </row>
    <row r="1542" spans="1:18" x14ac:dyDescent="0.25">
      <c r="A1542" s="4">
        <v>10837</v>
      </c>
      <c r="B1542" s="4" t="s">
        <v>98</v>
      </c>
      <c r="C1542" s="4" t="s">
        <v>29</v>
      </c>
      <c r="D1542" s="4">
        <v>18.399999999999999</v>
      </c>
      <c r="E1542" s="4">
        <v>12.879999999999999</v>
      </c>
      <c r="F1542" s="4">
        <v>25</v>
      </c>
      <c r="G1542" s="4" t="s">
        <v>123</v>
      </c>
      <c r="H1542" s="4" t="s">
        <v>124</v>
      </c>
      <c r="I1542" s="4" t="s">
        <v>90</v>
      </c>
      <c r="J1542" s="5">
        <v>42376</v>
      </c>
      <c r="K1542" s="12">
        <f>Ventas[[#This Row],[Unit Price]]*Ventas[[#This Row],[Quantity]]</f>
        <v>459.99999999999994</v>
      </c>
      <c r="L1542" s="12">
        <f>Ventas[[#This Row],[Unit Cost]]*Ventas[[#This Row],[Quantity]]</f>
        <v>322</v>
      </c>
      <c r="M1542" s="14">
        <f>Ventas[[#This Row],[Ingresos]]-Ventas[[#This Row],[Costes]]</f>
        <v>137.99999999999994</v>
      </c>
      <c r="N1542" s="14" t="str">
        <f>_xlfn.XLOOKUP(Ventas[[#This Row],[Ship Country]],[1]!Countries[Ship Country],[1]!Countries[Area],"No registrado")</f>
        <v>Nord Europe</v>
      </c>
      <c r="O1542" s="14" t="str">
        <f>_xlfn.XLOOKUP(Ventas[[#This Row],[Ship Country]],[1]!Countries[Ship Country],[1]!Countries[Continent],"No existe")</f>
        <v>Europe</v>
      </c>
      <c r="P1542" s="15" t="str">
        <f>_xlfn.XLOOKUP(Ventas[[#This Row],[Category]],[2]!ProdManager[Category],[2]!ProdManager[Prod_Manager])</f>
        <v>Peter Stone</v>
      </c>
      <c r="Q1542" s="15">
        <f>YEAR(Ventas[[#This Row],[Order Date]])</f>
        <v>2016</v>
      </c>
      <c r="R1542" s="15" t="str">
        <f>TEXT(Ventas[[#This Row],[Order Date]],"MMM")</f>
        <v>ene</v>
      </c>
    </row>
    <row r="1543" spans="1:18" x14ac:dyDescent="0.25">
      <c r="A1543" s="6">
        <v>10837</v>
      </c>
      <c r="B1543" s="6" t="s">
        <v>195</v>
      </c>
      <c r="C1543" s="6" t="s">
        <v>35</v>
      </c>
      <c r="D1543" s="6">
        <v>9.5</v>
      </c>
      <c r="E1543" s="6">
        <v>6.3649999999999993</v>
      </c>
      <c r="F1543" s="6">
        <v>40</v>
      </c>
      <c r="G1543" s="6" t="s">
        <v>123</v>
      </c>
      <c r="H1543" s="6" t="s">
        <v>124</v>
      </c>
      <c r="I1543" s="6" t="s">
        <v>90</v>
      </c>
      <c r="J1543" s="5">
        <v>42596</v>
      </c>
      <c r="K1543" s="12">
        <f>Ventas[[#This Row],[Unit Price]]*Ventas[[#This Row],[Quantity]]</f>
        <v>380</v>
      </c>
      <c r="L1543" s="12">
        <f>Ventas[[#This Row],[Unit Cost]]*Ventas[[#This Row],[Quantity]]</f>
        <v>254.59999999999997</v>
      </c>
      <c r="M1543" s="14">
        <f>Ventas[[#This Row],[Ingresos]]-Ventas[[#This Row],[Costes]]</f>
        <v>125.40000000000003</v>
      </c>
      <c r="N1543" s="14" t="str">
        <f>_xlfn.XLOOKUP(Ventas[[#This Row],[Ship Country]],[1]!Countries[Ship Country],[1]!Countries[Area],"No registrado")</f>
        <v>Nord Europe</v>
      </c>
      <c r="O1543" s="14" t="str">
        <f>_xlfn.XLOOKUP(Ventas[[#This Row],[Ship Country]],[1]!Countries[Ship Country],[1]!Countries[Continent],"No existe")</f>
        <v>Europe</v>
      </c>
      <c r="P1543" s="15" t="str">
        <f>_xlfn.XLOOKUP(Ventas[[#This Row],[Category]],[2]!ProdManager[Category],[2]!ProdManager[Prod_Manager])</f>
        <v>Lydia Sinn</v>
      </c>
      <c r="Q1543" s="15">
        <f>YEAR(Ventas[[#This Row],[Order Date]])</f>
        <v>2016</v>
      </c>
      <c r="R1543" s="15" t="str">
        <f>TEXT(Ventas[[#This Row],[Order Date]],"MMM")</f>
        <v>ago</v>
      </c>
    </row>
    <row r="1544" spans="1:18" x14ac:dyDescent="0.25">
      <c r="A1544" s="4">
        <v>10837</v>
      </c>
      <c r="B1544" s="4" t="s">
        <v>101</v>
      </c>
      <c r="C1544" s="4" t="s">
        <v>43</v>
      </c>
      <c r="D1544" s="4">
        <v>18</v>
      </c>
      <c r="E1544" s="4">
        <v>15.84</v>
      </c>
      <c r="F1544" s="4">
        <v>21</v>
      </c>
      <c r="G1544" s="4" t="s">
        <v>123</v>
      </c>
      <c r="H1544" s="4" t="s">
        <v>124</v>
      </c>
      <c r="I1544" s="4" t="s">
        <v>90</v>
      </c>
      <c r="J1544" s="5">
        <v>42507</v>
      </c>
      <c r="K1544" s="12">
        <f>Ventas[[#This Row],[Unit Price]]*Ventas[[#This Row],[Quantity]]</f>
        <v>378</v>
      </c>
      <c r="L1544" s="12">
        <f>Ventas[[#This Row],[Unit Cost]]*Ventas[[#This Row],[Quantity]]</f>
        <v>332.64</v>
      </c>
      <c r="M1544" s="14">
        <f>Ventas[[#This Row],[Ingresos]]-Ventas[[#This Row],[Costes]]</f>
        <v>45.360000000000014</v>
      </c>
      <c r="N1544" s="14" t="str">
        <f>_xlfn.XLOOKUP(Ventas[[#This Row],[Ship Country]],[1]!Countries[Ship Country],[1]!Countries[Area],"No registrado")</f>
        <v>Nord Europe</v>
      </c>
      <c r="O1544" s="14" t="str">
        <f>_xlfn.XLOOKUP(Ventas[[#This Row],[Ship Country]],[1]!Countries[Ship Country],[1]!Countries[Continent],"No existe")</f>
        <v>Europe</v>
      </c>
      <c r="P1544" s="15" t="str">
        <f>_xlfn.XLOOKUP(Ventas[[#This Row],[Category]],[2]!ProdManager[Category],[2]!ProdManager[Prod_Manager])</f>
        <v>John Matter</v>
      </c>
      <c r="Q1544" s="15">
        <f>YEAR(Ventas[[#This Row],[Order Date]])</f>
        <v>2016</v>
      </c>
      <c r="R1544" s="15" t="str">
        <f>TEXT(Ventas[[#This Row],[Order Date]],"MMM")</f>
        <v>may</v>
      </c>
    </row>
    <row r="1545" spans="1:18" x14ac:dyDescent="0.25">
      <c r="A1545" s="6">
        <v>10837</v>
      </c>
      <c r="B1545" s="6" t="s">
        <v>118</v>
      </c>
      <c r="C1545" s="6" t="s">
        <v>29</v>
      </c>
      <c r="D1545" s="6">
        <v>6</v>
      </c>
      <c r="E1545" s="6">
        <v>4.5</v>
      </c>
      <c r="F1545" s="6">
        <v>6</v>
      </c>
      <c r="G1545" s="6" t="s">
        <v>123</v>
      </c>
      <c r="H1545" s="6" t="s">
        <v>124</v>
      </c>
      <c r="I1545" s="6" t="s">
        <v>90</v>
      </c>
      <c r="J1545" s="5">
        <v>42718</v>
      </c>
      <c r="K1545" s="12">
        <f>Ventas[[#This Row],[Unit Price]]*Ventas[[#This Row],[Quantity]]</f>
        <v>36</v>
      </c>
      <c r="L1545" s="12">
        <f>Ventas[[#This Row],[Unit Cost]]*Ventas[[#This Row],[Quantity]]</f>
        <v>27</v>
      </c>
      <c r="M1545" s="14">
        <f>Ventas[[#This Row],[Ingresos]]-Ventas[[#This Row],[Costes]]</f>
        <v>9</v>
      </c>
      <c r="N1545" s="14" t="str">
        <f>_xlfn.XLOOKUP(Ventas[[#This Row],[Ship Country]],[1]!Countries[Ship Country],[1]!Countries[Area],"No registrado")</f>
        <v>Nord Europe</v>
      </c>
      <c r="O1545" s="14" t="str">
        <f>_xlfn.XLOOKUP(Ventas[[#This Row],[Ship Country]],[1]!Countries[Ship Country],[1]!Countries[Continent],"No existe")</f>
        <v>Europe</v>
      </c>
      <c r="P1545" s="15" t="str">
        <f>_xlfn.XLOOKUP(Ventas[[#This Row],[Category]],[2]!ProdManager[Category],[2]!ProdManager[Prod_Manager])</f>
        <v>Peter Stone</v>
      </c>
      <c r="Q1545" s="15">
        <f>YEAR(Ventas[[#This Row],[Order Date]])</f>
        <v>2016</v>
      </c>
      <c r="R1545" s="15" t="str">
        <f>TEXT(Ventas[[#This Row],[Order Date]],"MMM")</f>
        <v>dic</v>
      </c>
    </row>
    <row r="1546" spans="1:18" x14ac:dyDescent="0.25">
      <c r="A1546" s="4">
        <v>10838</v>
      </c>
      <c r="B1546" s="4" t="s">
        <v>138</v>
      </c>
      <c r="C1546" s="4" t="s">
        <v>43</v>
      </c>
      <c r="D1546" s="4">
        <v>18</v>
      </c>
      <c r="E1546" s="4">
        <v>16.38</v>
      </c>
      <c r="F1546" s="4">
        <v>4</v>
      </c>
      <c r="G1546" s="4" t="s">
        <v>232</v>
      </c>
      <c r="H1546" s="4" t="s">
        <v>233</v>
      </c>
      <c r="I1546" s="4" t="s">
        <v>65</v>
      </c>
      <c r="J1546" s="5">
        <v>42675</v>
      </c>
      <c r="K1546" s="12">
        <f>Ventas[[#This Row],[Unit Price]]*Ventas[[#This Row],[Quantity]]</f>
        <v>72</v>
      </c>
      <c r="L1546" s="12">
        <f>Ventas[[#This Row],[Unit Cost]]*Ventas[[#This Row],[Quantity]]</f>
        <v>65.52</v>
      </c>
      <c r="M1546" s="14">
        <f>Ventas[[#This Row],[Ingresos]]-Ventas[[#This Row],[Costes]]</f>
        <v>6.480000000000004</v>
      </c>
      <c r="N1546" s="14" t="str">
        <f>_xlfn.XLOOKUP(Ventas[[#This Row],[Ship Country]],[1]!Countries[Ship Country],[1]!Countries[Area],"No registrado")</f>
        <v>Sud America</v>
      </c>
      <c r="O1546" s="14" t="str">
        <f>_xlfn.XLOOKUP(Ventas[[#This Row],[Ship Country]],[1]!Countries[Ship Country],[1]!Countries[Continent],"No existe")</f>
        <v>America</v>
      </c>
      <c r="P1546" s="15" t="str">
        <f>_xlfn.XLOOKUP(Ventas[[#This Row],[Category]],[2]!ProdManager[Category],[2]!ProdManager[Prod_Manager])</f>
        <v>John Matter</v>
      </c>
      <c r="Q1546" s="15">
        <f>YEAR(Ventas[[#This Row],[Order Date]])</f>
        <v>2016</v>
      </c>
      <c r="R1546" s="15" t="str">
        <f>TEXT(Ventas[[#This Row],[Order Date]],"MMM")</f>
        <v>nov</v>
      </c>
    </row>
    <row r="1547" spans="1:18" x14ac:dyDescent="0.25">
      <c r="A1547" s="6">
        <v>10838</v>
      </c>
      <c r="B1547" s="6" t="s">
        <v>154</v>
      </c>
      <c r="C1547" s="6" t="s">
        <v>29</v>
      </c>
      <c r="D1547" s="6">
        <v>62.5</v>
      </c>
      <c r="E1547" s="6">
        <v>44.375</v>
      </c>
      <c r="F1547" s="6">
        <v>25</v>
      </c>
      <c r="G1547" s="6" t="s">
        <v>232</v>
      </c>
      <c r="H1547" s="6" t="s">
        <v>233</v>
      </c>
      <c r="I1547" s="6" t="s">
        <v>65</v>
      </c>
      <c r="J1547" s="5">
        <v>42596</v>
      </c>
      <c r="K1547" s="12">
        <f>Ventas[[#This Row],[Unit Price]]*Ventas[[#This Row],[Quantity]]</f>
        <v>1562.5</v>
      </c>
      <c r="L1547" s="12">
        <f>Ventas[[#This Row],[Unit Cost]]*Ventas[[#This Row],[Quantity]]</f>
        <v>1109.375</v>
      </c>
      <c r="M1547" s="14">
        <f>Ventas[[#This Row],[Ingresos]]-Ventas[[#This Row],[Costes]]</f>
        <v>453.125</v>
      </c>
      <c r="N1547" s="14" t="str">
        <f>_xlfn.XLOOKUP(Ventas[[#This Row],[Ship Country]],[1]!Countries[Ship Country],[1]!Countries[Area],"No registrado")</f>
        <v>Sud America</v>
      </c>
      <c r="O1547" s="14" t="str">
        <f>_xlfn.XLOOKUP(Ventas[[#This Row],[Ship Country]],[1]!Countries[Ship Country],[1]!Countries[Continent],"No existe")</f>
        <v>America</v>
      </c>
      <c r="P1547" s="15" t="str">
        <f>_xlfn.XLOOKUP(Ventas[[#This Row],[Category]],[2]!ProdManager[Category],[2]!ProdManager[Prod_Manager])</f>
        <v>Peter Stone</v>
      </c>
      <c r="Q1547" s="15">
        <f>YEAR(Ventas[[#This Row],[Order Date]])</f>
        <v>2016</v>
      </c>
      <c r="R1547" s="15" t="str">
        <f>TEXT(Ventas[[#This Row],[Order Date]],"MMM")</f>
        <v>ago</v>
      </c>
    </row>
    <row r="1548" spans="1:18" x14ac:dyDescent="0.25">
      <c r="A1548" s="4">
        <v>10838</v>
      </c>
      <c r="B1548" s="4" t="s">
        <v>57</v>
      </c>
      <c r="C1548" s="4" t="s">
        <v>29</v>
      </c>
      <c r="D1548" s="4">
        <v>19</v>
      </c>
      <c r="E1548" s="4">
        <v>13.299999999999999</v>
      </c>
      <c r="F1548" s="4">
        <v>50</v>
      </c>
      <c r="G1548" s="4" t="s">
        <v>232</v>
      </c>
      <c r="H1548" s="4" t="s">
        <v>233</v>
      </c>
      <c r="I1548" s="4" t="s">
        <v>65</v>
      </c>
      <c r="J1548" s="5">
        <v>42391</v>
      </c>
      <c r="K1548" s="12">
        <f>Ventas[[#This Row],[Unit Price]]*Ventas[[#This Row],[Quantity]]</f>
        <v>950</v>
      </c>
      <c r="L1548" s="12">
        <f>Ventas[[#This Row],[Unit Cost]]*Ventas[[#This Row],[Quantity]]</f>
        <v>665</v>
      </c>
      <c r="M1548" s="14">
        <f>Ventas[[#This Row],[Ingresos]]-Ventas[[#This Row],[Costes]]</f>
        <v>285</v>
      </c>
      <c r="N1548" s="14" t="str">
        <f>_xlfn.XLOOKUP(Ventas[[#This Row],[Ship Country]],[1]!Countries[Ship Country],[1]!Countries[Area],"No registrado")</f>
        <v>Sud America</v>
      </c>
      <c r="O1548" s="14" t="str">
        <f>_xlfn.XLOOKUP(Ventas[[#This Row],[Ship Country]],[1]!Countries[Ship Country],[1]!Countries[Continent],"No existe")</f>
        <v>America</v>
      </c>
      <c r="P1548" s="15" t="str">
        <f>_xlfn.XLOOKUP(Ventas[[#This Row],[Category]],[2]!ProdManager[Category],[2]!ProdManager[Prod_Manager])</f>
        <v>Peter Stone</v>
      </c>
      <c r="Q1548" s="15">
        <f>YEAR(Ventas[[#This Row],[Order Date]])</f>
        <v>2016</v>
      </c>
      <c r="R1548" s="15" t="str">
        <f>TEXT(Ventas[[#This Row],[Order Date]],"MMM")</f>
        <v>ene</v>
      </c>
    </row>
    <row r="1549" spans="1:18" x14ac:dyDescent="0.25">
      <c r="A1549" s="6">
        <v>10839</v>
      </c>
      <c r="B1549" s="6" t="s">
        <v>174</v>
      </c>
      <c r="C1549" s="6" t="s">
        <v>29</v>
      </c>
      <c r="D1549" s="6">
        <v>13.25</v>
      </c>
      <c r="E1549" s="6">
        <v>10.07</v>
      </c>
      <c r="F1549" s="6">
        <v>30</v>
      </c>
      <c r="G1549" s="6" t="s">
        <v>153</v>
      </c>
      <c r="H1549" s="6" t="s">
        <v>152</v>
      </c>
      <c r="I1549" s="6" t="s">
        <v>27</v>
      </c>
      <c r="J1549" s="5">
        <v>42496</v>
      </c>
      <c r="K1549" s="12">
        <f>Ventas[[#This Row],[Unit Price]]*Ventas[[#This Row],[Quantity]]</f>
        <v>397.5</v>
      </c>
      <c r="L1549" s="12">
        <f>Ventas[[#This Row],[Unit Cost]]*Ventas[[#This Row],[Quantity]]</f>
        <v>302.10000000000002</v>
      </c>
      <c r="M1549" s="14">
        <f>Ventas[[#This Row],[Ingresos]]-Ventas[[#This Row],[Costes]]</f>
        <v>95.399999999999977</v>
      </c>
      <c r="N1549" s="14" t="str">
        <f>_xlfn.XLOOKUP(Ventas[[#This Row],[Ship Country]],[1]!Countries[Ship Country],[1]!Countries[Area],"No registrado")</f>
        <v>Sud America</v>
      </c>
      <c r="O1549" s="14" t="str">
        <f>_xlfn.XLOOKUP(Ventas[[#This Row],[Ship Country]],[1]!Countries[Ship Country],[1]!Countries[Continent],"No existe")</f>
        <v>America</v>
      </c>
      <c r="P1549" s="15" t="str">
        <f>_xlfn.XLOOKUP(Ventas[[#This Row],[Category]],[2]!ProdManager[Category],[2]!ProdManager[Prod_Manager])</f>
        <v>Peter Stone</v>
      </c>
      <c r="Q1549" s="15">
        <f>YEAR(Ventas[[#This Row],[Order Date]])</f>
        <v>2016</v>
      </c>
      <c r="R1549" s="15" t="str">
        <f>TEXT(Ventas[[#This Row],[Order Date]],"MMM")</f>
        <v>may</v>
      </c>
    </row>
    <row r="1550" spans="1:18" x14ac:dyDescent="0.25">
      <c r="A1550" s="4">
        <v>10839</v>
      </c>
      <c r="B1550" s="4" t="s">
        <v>14</v>
      </c>
      <c r="C1550" s="4" t="s">
        <v>15</v>
      </c>
      <c r="D1550" s="4">
        <v>34.799999999999997</v>
      </c>
      <c r="E1550" s="4">
        <v>26.795999999999999</v>
      </c>
      <c r="F1550" s="4">
        <v>15</v>
      </c>
      <c r="G1550" s="4" t="s">
        <v>153</v>
      </c>
      <c r="H1550" s="4" t="s">
        <v>152</v>
      </c>
      <c r="I1550" s="4" t="s">
        <v>27</v>
      </c>
      <c r="J1550" s="5">
        <v>42612</v>
      </c>
      <c r="K1550" s="12">
        <f>Ventas[[#This Row],[Unit Price]]*Ventas[[#This Row],[Quantity]]</f>
        <v>522</v>
      </c>
      <c r="L1550" s="12">
        <f>Ventas[[#This Row],[Unit Cost]]*Ventas[[#This Row],[Quantity]]</f>
        <v>401.94</v>
      </c>
      <c r="M1550" s="14">
        <f>Ventas[[#This Row],[Ingresos]]-Ventas[[#This Row],[Costes]]</f>
        <v>120.06</v>
      </c>
      <c r="N1550" s="14" t="str">
        <f>_xlfn.XLOOKUP(Ventas[[#This Row],[Ship Country]],[1]!Countries[Ship Country],[1]!Countries[Area],"No registrado")</f>
        <v>Sud America</v>
      </c>
      <c r="O1550" s="14" t="str">
        <f>_xlfn.XLOOKUP(Ventas[[#This Row],[Ship Country]],[1]!Countries[Ship Country],[1]!Countries[Continent],"No existe")</f>
        <v>America</v>
      </c>
      <c r="P1550" s="15" t="str">
        <f>_xlfn.XLOOKUP(Ventas[[#This Row],[Category]],[2]!ProdManager[Category],[2]!ProdManager[Prod_Manager])</f>
        <v>Peter Stone</v>
      </c>
      <c r="Q1550" s="15">
        <f>YEAR(Ventas[[#This Row],[Order Date]])</f>
        <v>2016</v>
      </c>
      <c r="R1550" s="15" t="str">
        <f>TEXT(Ventas[[#This Row],[Order Date]],"MMM")</f>
        <v>ago</v>
      </c>
    </row>
    <row r="1551" spans="1:18" x14ac:dyDescent="0.25">
      <c r="A1551" s="6">
        <v>10840</v>
      </c>
      <c r="B1551" s="6" t="s">
        <v>42</v>
      </c>
      <c r="C1551" s="6" t="s">
        <v>43</v>
      </c>
      <c r="D1551" s="6">
        <v>18</v>
      </c>
      <c r="E1551" s="6">
        <v>16.560000000000002</v>
      </c>
      <c r="F1551" s="6">
        <v>10</v>
      </c>
      <c r="G1551" s="6" t="s">
        <v>232</v>
      </c>
      <c r="H1551" s="6" t="s">
        <v>233</v>
      </c>
      <c r="I1551" s="6" t="s">
        <v>65</v>
      </c>
      <c r="J1551" s="5">
        <v>42523</v>
      </c>
      <c r="K1551" s="12">
        <f>Ventas[[#This Row],[Unit Price]]*Ventas[[#This Row],[Quantity]]</f>
        <v>180</v>
      </c>
      <c r="L1551" s="12">
        <f>Ventas[[#This Row],[Unit Cost]]*Ventas[[#This Row],[Quantity]]</f>
        <v>165.60000000000002</v>
      </c>
      <c r="M1551" s="14">
        <f>Ventas[[#This Row],[Ingresos]]-Ventas[[#This Row],[Costes]]</f>
        <v>14.399999999999977</v>
      </c>
      <c r="N1551" s="14" t="str">
        <f>_xlfn.XLOOKUP(Ventas[[#This Row],[Ship Country]],[1]!Countries[Ship Country],[1]!Countries[Area],"No registrado")</f>
        <v>Sud America</v>
      </c>
      <c r="O1551" s="14" t="str">
        <f>_xlfn.XLOOKUP(Ventas[[#This Row],[Ship Country]],[1]!Countries[Ship Country],[1]!Countries[Continent],"No existe")</f>
        <v>America</v>
      </c>
      <c r="P1551" s="15" t="str">
        <f>_xlfn.XLOOKUP(Ventas[[#This Row],[Category]],[2]!ProdManager[Category],[2]!ProdManager[Prod_Manager])</f>
        <v>John Matter</v>
      </c>
      <c r="Q1551" s="15">
        <f>YEAR(Ventas[[#This Row],[Order Date]])</f>
        <v>2016</v>
      </c>
      <c r="R1551" s="15" t="str">
        <f>TEXT(Ventas[[#This Row],[Order Date]],"MMM")</f>
        <v>jun</v>
      </c>
    </row>
    <row r="1552" spans="1:18" x14ac:dyDescent="0.25">
      <c r="A1552" s="4">
        <v>10840</v>
      </c>
      <c r="B1552" s="4" t="s">
        <v>181</v>
      </c>
      <c r="C1552" s="4" t="s">
        <v>35</v>
      </c>
      <c r="D1552" s="4">
        <v>14</v>
      </c>
      <c r="E1552" s="4">
        <v>9.66</v>
      </c>
      <c r="F1552" s="4">
        <v>6</v>
      </c>
      <c r="G1552" s="4" t="s">
        <v>232</v>
      </c>
      <c r="H1552" s="4" t="s">
        <v>233</v>
      </c>
      <c r="I1552" s="4" t="s">
        <v>65</v>
      </c>
      <c r="J1552" s="5">
        <v>42569</v>
      </c>
      <c r="K1552" s="12">
        <f>Ventas[[#This Row],[Unit Price]]*Ventas[[#This Row],[Quantity]]</f>
        <v>84</v>
      </c>
      <c r="L1552" s="12">
        <f>Ventas[[#This Row],[Unit Cost]]*Ventas[[#This Row],[Quantity]]</f>
        <v>57.96</v>
      </c>
      <c r="M1552" s="14">
        <f>Ventas[[#This Row],[Ingresos]]-Ventas[[#This Row],[Costes]]</f>
        <v>26.04</v>
      </c>
      <c r="N1552" s="14" t="str">
        <f>_xlfn.XLOOKUP(Ventas[[#This Row],[Ship Country]],[1]!Countries[Ship Country],[1]!Countries[Area],"No registrado")</f>
        <v>Sud America</v>
      </c>
      <c r="O1552" s="14" t="str">
        <f>_xlfn.XLOOKUP(Ventas[[#This Row],[Ship Country]],[1]!Countries[Ship Country],[1]!Countries[Continent],"No existe")</f>
        <v>America</v>
      </c>
      <c r="P1552" s="15" t="str">
        <f>_xlfn.XLOOKUP(Ventas[[#This Row],[Category]],[2]!ProdManager[Category],[2]!ProdManager[Prod_Manager])</f>
        <v>Lydia Sinn</v>
      </c>
      <c r="Q1552" s="15">
        <f>YEAR(Ventas[[#This Row],[Order Date]])</f>
        <v>2016</v>
      </c>
      <c r="R1552" s="15" t="str">
        <f>TEXT(Ventas[[#This Row],[Order Date]],"MMM")</f>
        <v>jul</v>
      </c>
    </row>
    <row r="1553" spans="1:18" x14ac:dyDescent="0.25">
      <c r="A1553" s="6">
        <v>10841</v>
      </c>
      <c r="B1553" s="6" t="s">
        <v>112</v>
      </c>
      <c r="C1553" s="6" t="s">
        <v>29</v>
      </c>
      <c r="D1553" s="6">
        <v>31</v>
      </c>
      <c r="E1553" s="6">
        <v>21.7</v>
      </c>
      <c r="F1553" s="6">
        <v>16</v>
      </c>
      <c r="G1553" s="6" t="s">
        <v>36</v>
      </c>
      <c r="H1553" s="6" t="s">
        <v>37</v>
      </c>
      <c r="I1553" s="6" t="s">
        <v>38</v>
      </c>
      <c r="J1553" s="5">
        <v>42495</v>
      </c>
      <c r="K1553" s="12">
        <f>Ventas[[#This Row],[Unit Price]]*Ventas[[#This Row],[Quantity]]</f>
        <v>496</v>
      </c>
      <c r="L1553" s="12">
        <f>Ventas[[#This Row],[Unit Cost]]*Ventas[[#This Row],[Quantity]]</f>
        <v>347.2</v>
      </c>
      <c r="M1553" s="14">
        <f>Ventas[[#This Row],[Ingresos]]-Ventas[[#This Row],[Costes]]</f>
        <v>148.80000000000001</v>
      </c>
      <c r="N1553" s="14" t="str">
        <f>_xlfn.XLOOKUP(Ventas[[#This Row],[Ship Country]],[1]!Countries[Ship Country],[1]!Countries[Area],"No registrado")</f>
        <v>Nord Europe</v>
      </c>
      <c r="O1553" s="14" t="str">
        <f>_xlfn.XLOOKUP(Ventas[[#This Row],[Ship Country]],[1]!Countries[Ship Country],[1]!Countries[Continent],"No existe")</f>
        <v>Europe</v>
      </c>
      <c r="P1553" s="15" t="str">
        <f>_xlfn.XLOOKUP(Ventas[[#This Row],[Category]],[2]!ProdManager[Category],[2]!ProdManager[Prod_Manager])</f>
        <v>Peter Stone</v>
      </c>
      <c r="Q1553" s="15">
        <f>YEAR(Ventas[[#This Row],[Order Date]])</f>
        <v>2016</v>
      </c>
      <c r="R1553" s="15" t="str">
        <f>TEXT(Ventas[[#This Row],[Order Date]],"MMM")</f>
        <v>may</v>
      </c>
    </row>
    <row r="1554" spans="1:18" x14ac:dyDescent="0.25">
      <c r="A1554" s="4">
        <v>10841</v>
      </c>
      <c r="B1554" s="4" t="s">
        <v>86</v>
      </c>
      <c r="C1554" s="4" t="s">
        <v>10</v>
      </c>
      <c r="D1554" s="4">
        <v>38</v>
      </c>
      <c r="E1554" s="4">
        <v>30.400000000000002</v>
      </c>
      <c r="F1554" s="4">
        <v>30</v>
      </c>
      <c r="G1554" s="4" t="s">
        <v>36</v>
      </c>
      <c r="H1554" s="4" t="s">
        <v>37</v>
      </c>
      <c r="I1554" s="4" t="s">
        <v>38</v>
      </c>
      <c r="J1554" s="5">
        <v>42669</v>
      </c>
      <c r="K1554" s="12">
        <f>Ventas[[#This Row],[Unit Price]]*Ventas[[#This Row],[Quantity]]</f>
        <v>1140</v>
      </c>
      <c r="L1554" s="12">
        <f>Ventas[[#This Row],[Unit Cost]]*Ventas[[#This Row],[Quantity]]</f>
        <v>912.00000000000011</v>
      </c>
      <c r="M1554" s="14">
        <f>Ventas[[#This Row],[Ingresos]]-Ventas[[#This Row],[Costes]]</f>
        <v>227.99999999999989</v>
      </c>
      <c r="N1554" s="14" t="str">
        <f>_xlfn.XLOOKUP(Ventas[[#This Row],[Ship Country]],[1]!Countries[Ship Country],[1]!Countries[Area],"No registrado")</f>
        <v>Nord Europe</v>
      </c>
      <c r="O1554" s="14" t="str">
        <f>_xlfn.XLOOKUP(Ventas[[#This Row],[Ship Country]],[1]!Countries[Ship Country],[1]!Countries[Continent],"No existe")</f>
        <v>Europe</v>
      </c>
      <c r="P1554" s="15" t="str">
        <f>_xlfn.XLOOKUP(Ventas[[#This Row],[Category]],[2]!ProdManager[Category],[2]!ProdManager[Prod_Manager])</f>
        <v>Marc Caine</v>
      </c>
      <c r="Q1554" s="15">
        <f>YEAR(Ventas[[#This Row],[Order Date]])</f>
        <v>2016</v>
      </c>
      <c r="R1554" s="15" t="str">
        <f>TEXT(Ventas[[#This Row],[Order Date]],"MMM")</f>
        <v>oct</v>
      </c>
    </row>
    <row r="1555" spans="1:18" x14ac:dyDescent="0.25">
      <c r="A1555" s="6">
        <v>10841</v>
      </c>
      <c r="B1555" s="6" t="s">
        <v>52</v>
      </c>
      <c r="C1555" s="6" t="s">
        <v>15</v>
      </c>
      <c r="D1555" s="6">
        <v>55</v>
      </c>
      <c r="E1555" s="6">
        <v>41.25</v>
      </c>
      <c r="F1555" s="6">
        <v>50</v>
      </c>
      <c r="G1555" s="6" t="s">
        <v>36</v>
      </c>
      <c r="H1555" s="6" t="s">
        <v>37</v>
      </c>
      <c r="I1555" s="6" t="s">
        <v>38</v>
      </c>
      <c r="J1555" s="5">
        <v>42552</v>
      </c>
      <c r="K1555" s="12">
        <f>Ventas[[#This Row],[Unit Price]]*Ventas[[#This Row],[Quantity]]</f>
        <v>2750</v>
      </c>
      <c r="L1555" s="12">
        <f>Ventas[[#This Row],[Unit Cost]]*Ventas[[#This Row],[Quantity]]</f>
        <v>2062.5</v>
      </c>
      <c r="M1555" s="14">
        <f>Ventas[[#This Row],[Ingresos]]-Ventas[[#This Row],[Costes]]</f>
        <v>687.5</v>
      </c>
      <c r="N1555" s="14" t="str">
        <f>_xlfn.XLOOKUP(Ventas[[#This Row],[Ship Country]],[1]!Countries[Ship Country],[1]!Countries[Area],"No registrado")</f>
        <v>Nord Europe</v>
      </c>
      <c r="O1555" s="14" t="str">
        <f>_xlfn.XLOOKUP(Ventas[[#This Row],[Ship Country]],[1]!Countries[Ship Country],[1]!Countries[Continent],"No existe")</f>
        <v>Europe</v>
      </c>
      <c r="P1555" s="15" t="str">
        <f>_xlfn.XLOOKUP(Ventas[[#This Row],[Category]],[2]!ProdManager[Category],[2]!ProdManager[Prod_Manager])</f>
        <v>Peter Stone</v>
      </c>
      <c r="Q1555" s="15">
        <f>YEAR(Ventas[[#This Row],[Order Date]])</f>
        <v>2016</v>
      </c>
      <c r="R1555" s="15" t="str">
        <f>TEXT(Ventas[[#This Row],[Order Date]],"MMM")</f>
        <v>jul</v>
      </c>
    </row>
    <row r="1556" spans="1:18" x14ac:dyDescent="0.25">
      <c r="A1556" s="4">
        <v>10841</v>
      </c>
      <c r="B1556" s="4" t="s">
        <v>61</v>
      </c>
      <c r="C1556" s="4" t="s">
        <v>24</v>
      </c>
      <c r="D1556" s="4">
        <v>13</v>
      </c>
      <c r="E1556" s="4">
        <v>10.27</v>
      </c>
      <c r="F1556" s="4">
        <v>15</v>
      </c>
      <c r="G1556" s="4" t="s">
        <v>36</v>
      </c>
      <c r="H1556" s="4" t="s">
        <v>37</v>
      </c>
      <c r="I1556" s="4" t="s">
        <v>38</v>
      </c>
      <c r="J1556" s="5">
        <v>42581</v>
      </c>
      <c r="K1556" s="12">
        <f>Ventas[[#This Row],[Unit Price]]*Ventas[[#This Row],[Quantity]]</f>
        <v>195</v>
      </c>
      <c r="L1556" s="12">
        <f>Ventas[[#This Row],[Unit Cost]]*Ventas[[#This Row],[Quantity]]</f>
        <v>154.04999999999998</v>
      </c>
      <c r="M1556" s="14">
        <f>Ventas[[#This Row],[Ingresos]]-Ventas[[#This Row],[Costes]]</f>
        <v>40.950000000000017</v>
      </c>
      <c r="N1556" s="14" t="str">
        <f>_xlfn.XLOOKUP(Ventas[[#This Row],[Ship Country]],[1]!Countries[Ship Country],[1]!Countries[Area],"No registrado")</f>
        <v>Nord Europe</v>
      </c>
      <c r="O1556" s="14" t="str">
        <f>_xlfn.XLOOKUP(Ventas[[#This Row],[Ship Country]],[1]!Countries[Ship Country],[1]!Countries[Continent],"No existe")</f>
        <v>Europe</v>
      </c>
      <c r="P1556" s="15" t="str">
        <f>_xlfn.XLOOKUP(Ventas[[#This Row],[Category]],[2]!ProdManager[Category],[2]!ProdManager[Prod_Manager])</f>
        <v>Lydia Sinn</v>
      </c>
      <c r="Q1556" s="15">
        <f>YEAR(Ventas[[#This Row],[Order Date]])</f>
        <v>2016</v>
      </c>
      <c r="R1556" s="15" t="str">
        <f>TEXT(Ventas[[#This Row],[Order Date]],"MMM")</f>
        <v>jul</v>
      </c>
    </row>
    <row r="1557" spans="1:18" x14ac:dyDescent="0.25">
      <c r="A1557" s="6">
        <v>10842</v>
      </c>
      <c r="B1557" s="6" t="s">
        <v>107</v>
      </c>
      <c r="C1557" s="6" t="s">
        <v>43</v>
      </c>
      <c r="D1557" s="6">
        <v>46</v>
      </c>
      <c r="E1557" s="6">
        <v>42.32</v>
      </c>
      <c r="F1557" s="6">
        <v>5</v>
      </c>
      <c r="G1557" s="6" t="s">
        <v>117</v>
      </c>
      <c r="H1557" s="6" t="s">
        <v>73</v>
      </c>
      <c r="I1557" s="6" t="s">
        <v>74</v>
      </c>
      <c r="J1557" s="5">
        <v>42559</v>
      </c>
      <c r="K1557" s="12">
        <f>Ventas[[#This Row],[Unit Price]]*Ventas[[#This Row],[Quantity]]</f>
        <v>230</v>
      </c>
      <c r="L1557" s="12">
        <f>Ventas[[#This Row],[Unit Cost]]*Ventas[[#This Row],[Quantity]]</f>
        <v>211.6</v>
      </c>
      <c r="M1557" s="14">
        <f>Ventas[[#This Row],[Ingresos]]-Ventas[[#This Row],[Costes]]</f>
        <v>18.400000000000006</v>
      </c>
      <c r="N1557" s="14" t="str">
        <f>_xlfn.XLOOKUP(Ventas[[#This Row],[Ship Country]],[1]!Countries[Ship Country],[1]!Countries[Area],"No registrado")</f>
        <v>Sud America</v>
      </c>
      <c r="O1557" s="14" t="str">
        <f>_xlfn.XLOOKUP(Ventas[[#This Row],[Ship Country]],[1]!Countries[Ship Country],[1]!Countries[Continent],"No existe")</f>
        <v>America</v>
      </c>
      <c r="P1557" s="15" t="str">
        <f>_xlfn.XLOOKUP(Ventas[[#This Row],[Category]],[2]!ProdManager[Category],[2]!ProdManager[Prod_Manager])</f>
        <v>John Matter</v>
      </c>
      <c r="Q1557" s="15">
        <f>YEAR(Ventas[[#This Row],[Order Date]])</f>
        <v>2016</v>
      </c>
      <c r="R1557" s="15" t="str">
        <f>TEXT(Ventas[[#This Row],[Order Date]],"MMM")</f>
        <v>jul</v>
      </c>
    </row>
    <row r="1558" spans="1:18" x14ac:dyDescent="0.25">
      <c r="A1558" s="4">
        <v>10842</v>
      </c>
      <c r="B1558" s="4" t="s">
        <v>142</v>
      </c>
      <c r="C1558" s="4" t="s">
        <v>35</v>
      </c>
      <c r="D1558" s="4">
        <v>12.5</v>
      </c>
      <c r="E1558" s="4">
        <v>8.625</v>
      </c>
      <c r="F1558" s="4">
        <v>20</v>
      </c>
      <c r="G1558" s="4" t="s">
        <v>117</v>
      </c>
      <c r="H1558" s="4" t="s">
        <v>73</v>
      </c>
      <c r="I1558" s="4" t="s">
        <v>74</v>
      </c>
      <c r="J1558" s="5">
        <v>42520</v>
      </c>
      <c r="K1558" s="12">
        <f>Ventas[[#This Row],[Unit Price]]*Ventas[[#This Row],[Quantity]]</f>
        <v>250</v>
      </c>
      <c r="L1558" s="12">
        <f>Ventas[[#This Row],[Unit Cost]]*Ventas[[#This Row],[Quantity]]</f>
        <v>172.5</v>
      </c>
      <c r="M1558" s="14">
        <f>Ventas[[#This Row],[Ingresos]]-Ventas[[#This Row],[Costes]]</f>
        <v>77.5</v>
      </c>
      <c r="N1558" s="14" t="str">
        <f>_xlfn.XLOOKUP(Ventas[[#This Row],[Ship Country]],[1]!Countries[Ship Country],[1]!Countries[Area],"No registrado")</f>
        <v>Sud America</v>
      </c>
      <c r="O1558" s="14" t="str">
        <f>_xlfn.XLOOKUP(Ventas[[#This Row],[Ship Country]],[1]!Countries[Ship Country],[1]!Countries[Continent],"No existe")</f>
        <v>America</v>
      </c>
      <c r="P1558" s="15" t="str">
        <f>_xlfn.XLOOKUP(Ventas[[#This Row],[Category]],[2]!ProdManager[Category],[2]!ProdManager[Prod_Manager])</f>
        <v>Lydia Sinn</v>
      </c>
      <c r="Q1558" s="15">
        <f>YEAR(Ventas[[#This Row],[Order Date]])</f>
        <v>2016</v>
      </c>
      <c r="R1558" s="15" t="str">
        <f>TEXT(Ventas[[#This Row],[Order Date]],"MMM")</f>
        <v>may</v>
      </c>
    </row>
    <row r="1559" spans="1:18" x14ac:dyDescent="0.25">
      <c r="A1559" s="6">
        <v>10842</v>
      </c>
      <c r="B1559" s="6" t="s">
        <v>16</v>
      </c>
      <c r="C1559" s="6" t="s">
        <v>15</v>
      </c>
      <c r="D1559" s="6">
        <v>21</v>
      </c>
      <c r="E1559" s="6">
        <v>17.849999999999998</v>
      </c>
      <c r="F1559" s="6">
        <v>15</v>
      </c>
      <c r="G1559" s="6" t="s">
        <v>117</v>
      </c>
      <c r="H1559" s="6" t="s">
        <v>73</v>
      </c>
      <c r="I1559" s="6" t="s">
        <v>74</v>
      </c>
      <c r="J1559" s="5">
        <v>42467</v>
      </c>
      <c r="K1559" s="12">
        <f>Ventas[[#This Row],[Unit Price]]*Ventas[[#This Row],[Quantity]]</f>
        <v>315</v>
      </c>
      <c r="L1559" s="12">
        <f>Ventas[[#This Row],[Unit Cost]]*Ventas[[#This Row],[Quantity]]</f>
        <v>267.74999999999994</v>
      </c>
      <c r="M1559" s="14">
        <f>Ventas[[#This Row],[Ingresos]]-Ventas[[#This Row],[Costes]]</f>
        <v>47.250000000000057</v>
      </c>
      <c r="N1559" s="14" t="str">
        <f>_xlfn.XLOOKUP(Ventas[[#This Row],[Ship Country]],[1]!Countries[Ship Country],[1]!Countries[Area],"No registrado")</f>
        <v>Sud America</v>
      </c>
      <c r="O1559" s="14" t="str">
        <f>_xlfn.XLOOKUP(Ventas[[#This Row],[Ship Country]],[1]!Countries[Ship Country],[1]!Countries[Continent],"No existe")</f>
        <v>America</v>
      </c>
      <c r="P1559" s="15" t="str">
        <f>_xlfn.XLOOKUP(Ventas[[#This Row],[Category]],[2]!ProdManager[Category],[2]!ProdManager[Prod_Manager])</f>
        <v>Peter Stone</v>
      </c>
      <c r="Q1559" s="15">
        <f>YEAR(Ventas[[#This Row],[Order Date]])</f>
        <v>2016</v>
      </c>
      <c r="R1559" s="15" t="str">
        <f>TEXT(Ventas[[#This Row],[Order Date]],"MMM")</f>
        <v>abr</v>
      </c>
    </row>
    <row r="1560" spans="1:18" x14ac:dyDescent="0.25">
      <c r="A1560" s="4">
        <v>10842</v>
      </c>
      <c r="B1560" s="4" t="s">
        <v>79</v>
      </c>
      <c r="C1560" s="4" t="s">
        <v>43</v>
      </c>
      <c r="D1560" s="4">
        <v>15</v>
      </c>
      <c r="E1560" s="4">
        <v>13.5</v>
      </c>
      <c r="F1560" s="4">
        <v>12</v>
      </c>
      <c r="G1560" s="4" t="s">
        <v>117</v>
      </c>
      <c r="H1560" s="4" t="s">
        <v>73</v>
      </c>
      <c r="I1560" s="4" t="s">
        <v>74</v>
      </c>
      <c r="J1560" s="5">
        <v>42529</v>
      </c>
      <c r="K1560" s="12">
        <f>Ventas[[#This Row],[Unit Price]]*Ventas[[#This Row],[Quantity]]</f>
        <v>180</v>
      </c>
      <c r="L1560" s="12">
        <f>Ventas[[#This Row],[Unit Cost]]*Ventas[[#This Row],[Quantity]]</f>
        <v>162</v>
      </c>
      <c r="M1560" s="14">
        <f>Ventas[[#This Row],[Ingresos]]-Ventas[[#This Row],[Costes]]</f>
        <v>18</v>
      </c>
      <c r="N1560" s="14" t="str">
        <f>_xlfn.XLOOKUP(Ventas[[#This Row],[Ship Country]],[1]!Countries[Ship Country],[1]!Countries[Area],"No registrado")</f>
        <v>Sud America</v>
      </c>
      <c r="O1560" s="14" t="str">
        <f>_xlfn.XLOOKUP(Ventas[[#This Row],[Ship Country]],[1]!Countries[Ship Country],[1]!Countries[Continent],"No existe")</f>
        <v>America</v>
      </c>
      <c r="P1560" s="15" t="str">
        <f>_xlfn.XLOOKUP(Ventas[[#This Row],[Category]],[2]!ProdManager[Category],[2]!ProdManager[Prod_Manager])</f>
        <v>John Matter</v>
      </c>
      <c r="Q1560" s="15">
        <f>YEAR(Ventas[[#This Row],[Order Date]])</f>
        <v>2016</v>
      </c>
      <c r="R1560" s="15" t="str">
        <f>TEXT(Ventas[[#This Row],[Order Date]],"MMM")</f>
        <v>jun</v>
      </c>
    </row>
    <row r="1561" spans="1:18" x14ac:dyDescent="0.25">
      <c r="A1561" s="6">
        <v>10843</v>
      </c>
      <c r="B1561" s="6" t="s">
        <v>22</v>
      </c>
      <c r="C1561" s="6" t="s">
        <v>18</v>
      </c>
      <c r="D1561" s="6">
        <v>53</v>
      </c>
      <c r="E1561" s="6">
        <v>42.93</v>
      </c>
      <c r="F1561" s="6">
        <v>4</v>
      </c>
      <c r="G1561" s="6" t="s">
        <v>30</v>
      </c>
      <c r="H1561" s="6" t="s">
        <v>31</v>
      </c>
      <c r="I1561" s="6" t="s">
        <v>13</v>
      </c>
      <c r="J1561" s="5">
        <v>42603</v>
      </c>
      <c r="K1561" s="12">
        <f>Ventas[[#This Row],[Unit Price]]*Ventas[[#This Row],[Quantity]]</f>
        <v>212</v>
      </c>
      <c r="L1561" s="12">
        <f>Ventas[[#This Row],[Unit Cost]]*Ventas[[#This Row],[Quantity]]</f>
        <v>171.72</v>
      </c>
      <c r="M1561" s="14">
        <f>Ventas[[#This Row],[Ingresos]]-Ventas[[#This Row],[Costes]]</f>
        <v>40.28</v>
      </c>
      <c r="N1561" s="14" t="str">
        <f>_xlfn.XLOOKUP(Ventas[[#This Row],[Ship Country]],[1]!Countries[Ship Country],[1]!Countries[Area],"No registrado")</f>
        <v>Nord Europe</v>
      </c>
      <c r="O1561" s="14" t="str">
        <f>_xlfn.XLOOKUP(Ventas[[#This Row],[Ship Country]],[1]!Countries[Ship Country],[1]!Countries[Continent],"No existe")</f>
        <v>Europe</v>
      </c>
      <c r="P1561" s="15" t="str">
        <f>_xlfn.XLOOKUP(Ventas[[#This Row],[Category]],[2]!ProdManager[Category],[2]!ProdManager[Prod_Manager])</f>
        <v>Marc Caine</v>
      </c>
      <c r="Q1561" s="15">
        <f>YEAR(Ventas[[#This Row],[Order Date]])</f>
        <v>2016</v>
      </c>
      <c r="R1561" s="15" t="str">
        <f>TEXT(Ventas[[#This Row],[Order Date]],"MMM")</f>
        <v>ago</v>
      </c>
    </row>
    <row r="1562" spans="1:18" x14ac:dyDescent="0.25">
      <c r="A1562" s="4">
        <v>10844</v>
      </c>
      <c r="B1562" s="4" t="s">
        <v>32</v>
      </c>
      <c r="C1562" s="4" t="s">
        <v>10</v>
      </c>
      <c r="D1562" s="4">
        <v>21</v>
      </c>
      <c r="E1562" s="4">
        <v>16.38</v>
      </c>
      <c r="F1562" s="4">
        <v>35</v>
      </c>
      <c r="G1562" s="4" t="s">
        <v>206</v>
      </c>
      <c r="H1562" s="4" t="s">
        <v>207</v>
      </c>
      <c r="I1562" s="4" t="s">
        <v>68</v>
      </c>
      <c r="J1562" s="5">
        <v>42430</v>
      </c>
      <c r="K1562" s="12">
        <f>Ventas[[#This Row],[Unit Price]]*Ventas[[#This Row],[Quantity]]</f>
        <v>735</v>
      </c>
      <c r="L1562" s="12">
        <f>Ventas[[#This Row],[Unit Cost]]*Ventas[[#This Row],[Quantity]]</f>
        <v>573.29999999999995</v>
      </c>
      <c r="M1562" s="14">
        <f>Ventas[[#This Row],[Ingresos]]-Ventas[[#This Row],[Costes]]</f>
        <v>161.70000000000005</v>
      </c>
      <c r="N1562" s="14" t="str">
        <f>_xlfn.XLOOKUP(Ventas[[#This Row],[Ship Country]],[1]!Countries[Ship Country],[1]!Countries[Area],"No registrado")</f>
        <v>Nord Europe</v>
      </c>
      <c r="O1562" s="14" t="str">
        <f>_xlfn.XLOOKUP(Ventas[[#This Row],[Ship Country]],[1]!Countries[Ship Country],[1]!Countries[Continent],"No existe")</f>
        <v>Europe</v>
      </c>
      <c r="P1562" s="15" t="str">
        <f>_xlfn.XLOOKUP(Ventas[[#This Row],[Category]],[2]!ProdManager[Category],[2]!ProdManager[Prod_Manager])</f>
        <v>Marc Caine</v>
      </c>
      <c r="Q1562" s="15">
        <f>YEAR(Ventas[[#This Row],[Order Date]])</f>
        <v>2016</v>
      </c>
      <c r="R1562" s="15" t="str">
        <f>TEXT(Ventas[[#This Row],[Order Date]],"MMM")</f>
        <v>mar</v>
      </c>
    </row>
    <row r="1563" spans="1:18" x14ac:dyDescent="0.25">
      <c r="A1563" s="6">
        <v>10845</v>
      </c>
      <c r="B1563" s="6" t="s">
        <v>150</v>
      </c>
      <c r="C1563" s="6" t="s">
        <v>10</v>
      </c>
      <c r="D1563" s="6">
        <v>33.25</v>
      </c>
      <c r="E1563" s="6">
        <v>24.9375</v>
      </c>
      <c r="F1563" s="6">
        <v>48</v>
      </c>
      <c r="G1563" s="6" t="s">
        <v>110</v>
      </c>
      <c r="H1563" s="6" t="s">
        <v>111</v>
      </c>
      <c r="I1563" s="6" t="s">
        <v>21</v>
      </c>
      <c r="J1563" s="5">
        <v>42624</v>
      </c>
      <c r="K1563" s="12">
        <f>Ventas[[#This Row],[Unit Price]]*Ventas[[#This Row],[Quantity]]</f>
        <v>1596</v>
      </c>
      <c r="L1563" s="12">
        <f>Ventas[[#This Row],[Unit Cost]]*Ventas[[#This Row],[Quantity]]</f>
        <v>1197</v>
      </c>
      <c r="M1563" s="14">
        <f>Ventas[[#This Row],[Ingresos]]-Ventas[[#This Row],[Costes]]</f>
        <v>399</v>
      </c>
      <c r="N1563" s="14" t="str">
        <f>_xlfn.XLOOKUP(Ventas[[#This Row],[Ship Country]],[1]!Countries[Ship Country],[1]!Countries[Area],"No registrado")</f>
        <v>Nord Europe</v>
      </c>
      <c r="O1563" s="14" t="str">
        <f>_xlfn.XLOOKUP(Ventas[[#This Row],[Ship Country]],[1]!Countries[Ship Country],[1]!Countries[Continent],"No existe")</f>
        <v>Europe</v>
      </c>
      <c r="P1563" s="15" t="str">
        <f>_xlfn.XLOOKUP(Ventas[[#This Row],[Category]],[2]!ProdManager[Category],[2]!ProdManager[Prod_Manager])</f>
        <v>Marc Caine</v>
      </c>
      <c r="Q1563" s="15">
        <f>YEAR(Ventas[[#This Row],[Order Date]])</f>
        <v>2016</v>
      </c>
      <c r="R1563" s="15" t="str">
        <f>TEXT(Ventas[[#This Row],[Order Date]],"MMM")</f>
        <v>sep</v>
      </c>
    </row>
    <row r="1564" spans="1:18" x14ac:dyDescent="0.25">
      <c r="A1564" s="4">
        <v>10845</v>
      </c>
      <c r="B1564" s="4" t="s">
        <v>197</v>
      </c>
      <c r="C1564" s="4" t="s">
        <v>10</v>
      </c>
      <c r="D1564" s="4">
        <v>9</v>
      </c>
      <c r="E1564" s="4">
        <v>7.3800000000000008</v>
      </c>
      <c r="F1564" s="4">
        <v>70</v>
      </c>
      <c r="G1564" s="4" t="s">
        <v>110</v>
      </c>
      <c r="H1564" s="4" t="s">
        <v>111</v>
      </c>
      <c r="I1564" s="4" t="s">
        <v>21</v>
      </c>
      <c r="J1564" s="5">
        <v>42395</v>
      </c>
      <c r="K1564" s="12">
        <f>Ventas[[#This Row],[Unit Price]]*Ventas[[#This Row],[Quantity]]</f>
        <v>630</v>
      </c>
      <c r="L1564" s="12">
        <f>Ventas[[#This Row],[Unit Cost]]*Ventas[[#This Row],[Quantity]]</f>
        <v>516.6</v>
      </c>
      <c r="M1564" s="14">
        <f>Ventas[[#This Row],[Ingresos]]-Ventas[[#This Row],[Costes]]</f>
        <v>113.39999999999998</v>
      </c>
      <c r="N1564" s="14" t="str">
        <f>_xlfn.XLOOKUP(Ventas[[#This Row],[Ship Country]],[1]!Countries[Ship Country],[1]!Countries[Area],"No registrado")</f>
        <v>Nord Europe</v>
      </c>
      <c r="O1564" s="14" t="str">
        <f>_xlfn.XLOOKUP(Ventas[[#This Row],[Ship Country]],[1]!Countries[Ship Country],[1]!Countries[Continent],"No existe")</f>
        <v>Europe</v>
      </c>
      <c r="P1564" s="15" t="str">
        <f>_xlfn.XLOOKUP(Ventas[[#This Row],[Category]],[2]!ProdManager[Category],[2]!ProdManager[Prod_Manager])</f>
        <v>Marc Caine</v>
      </c>
      <c r="Q1564" s="15">
        <f>YEAR(Ventas[[#This Row],[Order Date]])</f>
        <v>2016</v>
      </c>
      <c r="R1564" s="15" t="str">
        <f>TEXT(Ventas[[#This Row],[Order Date]],"MMM")</f>
        <v>ene</v>
      </c>
    </row>
    <row r="1565" spans="1:18" x14ac:dyDescent="0.25">
      <c r="A1565" s="6">
        <v>10845</v>
      </c>
      <c r="B1565" s="6" t="s">
        <v>81</v>
      </c>
      <c r="C1565" s="6" t="s">
        <v>43</v>
      </c>
      <c r="D1565" s="6">
        <v>18</v>
      </c>
      <c r="E1565" s="6">
        <v>16.02</v>
      </c>
      <c r="F1565" s="6">
        <v>25</v>
      </c>
      <c r="G1565" s="6" t="s">
        <v>110</v>
      </c>
      <c r="H1565" s="6" t="s">
        <v>111</v>
      </c>
      <c r="I1565" s="6" t="s">
        <v>21</v>
      </c>
      <c r="J1565" s="5">
        <v>42591</v>
      </c>
      <c r="K1565" s="12">
        <f>Ventas[[#This Row],[Unit Price]]*Ventas[[#This Row],[Quantity]]</f>
        <v>450</v>
      </c>
      <c r="L1565" s="12">
        <f>Ventas[[#This Row],[Unit Cost]]*Ventas[[#This Row],[Quantity]]</f>
        <v>400.5</v>
      </c>
      <c r="M1565" s="14">
        <f>Ventas[[#This Row],[Ingresos]]-Ventas[[#This Row],[Costes]]</f>
        <v>49.5</v>
      </c>
      <c r="N1565" s="14" t="str">
        <f>_xlfn.XLOOKUP(Ventas[[#This Row],[Ship Country]],[1]!Countries[Ship Country],[1]!Countries[Area],"No registrado")</f>
        <v>Nord Europe</v>
      </c>
      <c r="O1565" s="14" t="str">
        <f>_xlfn.XLOOKUP(Ventas[[#This Row],[Ship Country]],[1]!Countries[Ship Country],[1]!Countries[Continent],"No existe")</f>
        <v>Europe</v>
      </c>
      <c r="P1565" s="15" t="str">
        <f>_xlfn.XLOOKUP(Ventas[[#This Row],[Category]],[2]!ProdManager[Category],[2]!ProdManager[Prod_Manager])</f>
        <v>John Matter</v>
      </c>
      <c r="Q1565" s="15">
        <f>YEAR(Ventas[[#This Row],[Order Date]])</f>
        <v>2016</v>
      </c>
      <c r="R1565" s="15" t="str">
        <f>TEXT(Ventas[[#This Row],[Order Date]],"MMM")</f>
        <v>ago</v>
      </c>
    </row>
    <row r="1566" spans="1:18" x14ac:dyDescent="0.25">
      <c r="A1566" s="4">
        <v>10845</v>
      </c>
      <c r="B1566" s="4" t="s">
        <v>9</v>
      </c>
      <c r="C1566" s="4" t="s">
        <v>10</v>
      </c>
      <c r="D1566" s="4">
        <v>14</v>
      </c>
      <c r="E1566" s="4">
        <v>10.92</v>
      </c>
      <c r="F1566" s="4">
        <v>42</v>
      </c>
      <c r="G1566" s="4" t="s">
        <v>110</v>
      </c>
      <c r="H1566" s="4" t="s">
        <v>111</v>
      </c>
      <c r="I1566" s="4" t="s">
        <v>21</v>
      </c>
      <c r="J1566" s="5">
        <v>42554</v>
      </c>
      <c r="K1566" s="12">
        <f>Ventas[[#This Row],[Unit Price]]*Ventas[[#This Row],[Quantity]]</f>
        <v>588</v>
      </c>
      <c r="L1566" s="12">
        <f>Ventas[[#This Row],[Unit Cost]]*Ventas[[#This Row],[Quantity]]</f>
        <v>458.64</v>
      </c>
      <c r="M1566" s="14">
        <f>Ventas[[#This Row],[Ingresos]]-Ventas[[#This Row],[Costes]]</f>
        <v>129.36000000000001</v>
      </c>
      <c r="N1566" s="14" t="str">
        <f>_xlfn.XLOOKUP(Ventas[[#This Row],[Ship Country]],[1]!Countries[Ship Country],[1]!Countries[Area],"No registrado")</f>
        <v>Nord Europe</v>
      </c>
      <c r="O1566" s="14" t="str">
        <f>_xlfn.XLOOKUP(Ventas[[#This Row],[Ship Country]],[1]!Countries[Ship Country],[1]!Countries[Continent],"No existe")</f>
        <v>Europe</v>
      </c>
      <c r="P1566" s="15" t="str">
        <f>_xlfn.XLOOKUP(Ventas[[#This Row],[Category]],[2]!ProdManager[Category],[2]!ProdManager[Prod_Manager])</f>
        <v>Marc Caine</v>
      </c>
      <c r="Q1566" s="15">
        <f>YEAR(Ventas[[#This Row],[Order Date]])</f>
        <v>2016</v>
      </c>
      <c r="R1566" s="15" t="str">
        <f>TEXT(Ventas[[#This Row],[Order Date]],"MMM")</f>
        <v>jul</v>
      </c>
    </row>
    <row r="1567" spans="1:18" x14ac:dyDescent="0.25">
      <c r="A1567" s="6">
        <v>10845</v>
      </c>
      <c r="B1567" s="6" t="s">
        <v>174</v>
      </c>
      <c r="C1567" s="6" t="s">
        <v>29</v>
      </c>
      <c r="D1567" s="6">
        <v>13.25</v>
      </c>
      <c r="E1567" s="6">
        <v>9.4074999999999989</v>
      </c>
      <c r="F1567" s="6">
        <v>60</v>
      </c>
      <c r="G1567" s="6" t="s">
        <v>110</v>
      </c>
      <c r="H1567" s="6" t="s">
        <v>111</v>
      </c>
      <c r="I1567" s="6" t="s">
        <v>21</v>
      </c>
      <c r="J1567" s="5">
        <v>42455</v>
      </c>
      <c r="K1567" s="12">
        <f>Ventas[[#This Row],[Unit Price]]*Ventas[[#This Row],[Quantity]]</f>
        <v>795</v>
      </c>
      <c r="L1567" s="12">
        <f>Ventas[[#This Row],[Unit Cost]]*Ventas[[#This Row],[Quantity]]</f>
        <v>564.44999999999993</v>
      </c>
      <c r="M1567" s="14">
        <f>Ventas[[#This Row],[Ingresos]]-Ventas[[#This Row],[Costes]]</f>
        <v>230.55000000000007</v>
      </c>
      <c r="N1567" s="14" t="str">
        <f>_xlfn.XLOOKUP(Ventas[[#This Row],[Ship Country]],[1]!Countries[Ship Country],[1]!Countries[Area],"No registrado")</f>
        <v>Nord Europe</v>
      </c>
      <c r="O1567" s="14" t="str">
        <f>_xlfn.XLOOKUP(Ventas[[#This Row],[Ship Country]],[1]!Countries[Ship Country],[1]!Countries[Continent],"No existe")</f>
        <v>Europe</v>
      </c>
      <c r="P1567" s="15" t="str">
        <f>_xlfn.XLOOKUP(Ventas[[#This Row],[Category]],[2]!ProdManager[Category],[2]!ProdManager[Prod_Manager])</f>
        <v>Peter Stone</v>
      </c>
      <c r="Q1567" s="15">
        <f>YEAR(Ventas[[#This Row],[Order Date]])</f>
        <v>2016</v>
      </c>
      <c r="R1567" s="15" t="str">
        <f>TEXT(Ventas[[#This Row],[Order Date]],"MMM")</f>
        <v>mar</v>
      </c>
    </row>
    <row r="1568" spans="1:18" x14ac:dyDescent="0.25">
      <c r="A1568" s="4">
        <v>10846</v>
      </c>
      <c r="B1568" s="4" t="s">
        <v>50</v>
      </c>
      <c r="C1568" s="4" t="s">
        <v>18</v>
      </c>
      <c r="D1568" s="4">
        <v>10</v>
      </c>
      <c r="E1568" s="4">
        <v>7.7</v>
      </c>
      <c r="F1568" s="4">
        <v>20</v>
      </c>
      <c r="G1568" s="4" t="s">
        <v>36</v>
      </c>
      <c r="H1568" s="4" t="s">
        <v>37</v>
      </c>
      <c r="I1568" s="4" t="s">
        <v>38</v>
      </c>
      <c r="J1568" s="5">
        <v>42466</v>
      </c>
      <c r="K1568" s="12">
        <f>Ventas[[#This Row],[Unit Price]]*Ventas[[#This Row],[Quantity]]</f>
        <v>200</v>
      </c>
      <c r="L1568" s="12">
        <f>Ventas[[#This Row],[Unit Cost]]*Ventas[[#This Row],[Quantity]]</f>
        <v>154</v>
      </c>
      <c r="M1568" s="14">
        <f>Ventas[[#This Row],[Ingresos]]-Ventas[[#This Row],[Costes]]</f>
        <v>46</v>
      </c>
      <c r="N1568" s="14" t="str">
        <f>_xlfn.XLOOKUP(Ventas[[#This Row],[Ship Country]],[1]!Countries[Ship Country],[1]!Countries[Area],"No registrado")</f>
        <v>Nord Europe</v>
      </c>
      <c r="O1568" s="14" t="str">
        <f>_xlfn.XLOOKUP(Ventas[[#This Row],[Ship Country]],[1]!Countries[Ship Country],[1]!Countries[Continent],"No existe")</f>
        <v>Europe</v>
      </c>
      <c r="P1568" s="15" t="str">
        <f>_xlfn.XLOOKUP(Ventas[[#This Row],[Category]],[2]!ProdManager[Category],[2]!ProdManager[Prod_Manager])</f>
        <v>Marc Caine</v>
      </c>
      <c r="Q1568" s="15">
        <f>YEAR(Ventas[[#This Row],[Order Date]])</f>
        <v>2016</v>
      </c>
      <c r="R1568" s="15" t="str">
        <f>TEXT(Ventas[[#This Row],[Order Date]],"MMM")</f>
        <v>abr</v>
      </c>
    </row>
    <row r="1569" spans="1:18" x14ac:dyDescent="0.25">
      <c r="A1569" s="6">
        <v>10846</v>
      </c>
      <c r="B1569" s="6" t="s">
        <v>79</v>
      </c>
      <c r="C1569" s="6" t="s">
        <v>43</v>
      </c>
      <c r="D1569" s="6">
        <v>15</v>
      </c>
      <c r="E1569" s="6">
        <v>13.35</v>
      </c>
      <c r="F1569" s="6">
        <v>30</v>
      </c>
      <c r="G1569" s="6" t="s">
        <v>36</v>
      </c>
      <c r="H1569" s="6" t="s">
        <v>37</v>
      </c>
      <c r="I1569" s="6" t="s">
        <v>38</v>
      </c>
      <c r="J1569" s="5">
        <v>42398</v>
      </c>
      <c r="K1569" s="12">
        <f>Ventas[[#This Row],[Unit Price]]*Ventas[[#This Row],[Quantity]]</f>
        <v>450</v>
      </c>
      <c r="L1569" s="12">
        <f>Ventas[[#This Row],[Unit Cost]]*Ventas[[#This Row],[Quantity]]</f>
        <v>400.5</v>
      </c>
      <c r="M1569" s="14">
        <f>Ventas[[#This Row],[Ingresos]]-Ventas[[#This Row],[Costes]]</f>
        <v>49.5</v>
      </c>
      <c r="N1569" s="14" t="str">
        <f>_xlfn.XLOOKUP(Ventas[[#This Row],[Ship Country]],[1]!Countries[Ship Country],[1]!Countries[Area],"No registrado")</f>
        <v>Nord Europe</v>
      </c>
      <c r="O1569" s="14" t="str">
        <f>_xlfn.XLOOKUP(Ventas[[#This Row],[Ship Country]],[1]!Countries[Ship Country],[1]!Countries[Continent],"No existe")</f>
        <v>Europe</v>
      </c>
      <c r="P1569" s="15" t="str">
        <f>_xlfn.XLOOKUP(Ventas[[#This Row],[Category]],[2]!ProdManager[Category],[2]!ProdManager[Prod_Manager])</f>
        <v>John Matter</v>
      </c>
      <c r="Q1569" s="15">
        <f>YEAR(Ventas[[#This Row],[Order Date]])</f>
        <v>2016</v>
      </c>
      <c r="R1569" s="15" t="str">
        <f>TEXT(Ventas[[#This Row],[Order Date]],"MMM")</f>
        <v>ene</v>
      </c>
    </row>
    <row r="1570" spans="1:18" x14ac:dyDescent="0.25">
      <c r="A1570" s="4">
        <v>10846</v>
      </c>
      <c r="B1570" s="4" t="s">
        <v>169</v>
      </c>
      <c r="C1570" s="4" t="s">
        <v>24</v>
      </c>
      <c r="D1570" s="4">
        <v>22</v>
      </c>
      <c r="E1570" s="4">
        <v>17.16</v>
      </c>
      <c r="F1570" s="4">
        <v>21</v>
      </c>
      <c r="G1570" s="4" t="s">
        <v>36</v>
      </c>
      <c r="H1570" s="4" t="s">
        <v>37</v>
      </c>
      <c r="I1570" s="4" t="s">
        <v>38</v>
      </c>
      <c r="J1570" s="5">
        <v>42620</v>
      </c>
      <c r="K1570" s="12">
        <f>Ventas[[#This Row],[Unit Price]]*Ventas[[#This Row],[Quantity]]</f>
        <v>462</v>
      </c>
      <c r="L1570" s="12">
        <f>Ventas[[#This Row],[Unit Cost]]*Ventas[[#This Row],[Quantity]]</f>
        <v>360.36</v>
      </c>
      <c r="M1570" s="14">
        <f>Ventas[[#This Row],[Ingresos]]-Ventas[[#This Row],[Costes]]</f>
        <v>101.63999999999999</v>
      </c>
      <c r="N1570" s="14" t="str">
        <f>_xlfn.XLOOKUP(Ventas[[#This Row],[Ship Country]],[1]!Countries[Ship Country],[1]!Countries[Area],"No registrado")</f>
        <v>Nord Europe</v>
      </c>
      <c r="O1570" s="14" t="str">
        <f>_xlfn.XLOOKUP(Ventas[[#This Row],[Ship Country]],[1]!Countries[Ship Country],[1]!Countries[Continent],"No existe")</f>
        <v>Europe</v>
      </c>
      <c r="P1570" s="15" t="str">
        <f>_xlfn.XLOOKUP(Ventas[[#This Row],[Category]],[2]!ProdManager[Category],[2]!ProdManager[Prod_Manager])</f>
        <v>Lydia Sinn</v>
      </c>
      <c r="Q1570" s="15">
        <f>YEAR(Ventas[[#This Row],[Order Date]])</f>
        <v>2016</v>
      </c>
      <c r="R1570" s="15" t="str">
        <f>TEXT(Ventas[[#This Row],[Order Date]],"MMM")</f>
        <v>sep</v>
      </c>
    </row>
    <row r="1571" spans="1:18" x14ac:dyDescent="0.25">
      <c r="A1571" s="6">
        <v>10847</v>
      </c>
      <c r="B1571" s="6" t="s">
        <v>113</v>
      </c>
      <c r="C1571" s="6" t="s">
        <v>15</v>
      </c>
      <c r="D1571" s="6">
        <v>21.5</v>
      </c>
      <c r="E1571" s="6">
        <v>17.415000000000003</v>
      </c>
      <c r="F1571" s="6">
        <v>55</v>
      </c>
      <c r="G1571" s="6" t="s">
        <v>182</v>
      </c>
      <c r="H1571" s="6" t="s">
        <v>183</v>
      </c>
      <c r="I1571" s="6" t="s">
        <v>84</v>
      </c>
      <c r="J1571" s="5">
        <v>42593</v>
      </c>
      <c r="K1571" s="12">
        <f>Ventas[[#This Row],[Unit Price]]*Ventas[[#This Row],[Quantity]]</f>
        <v>1182.5</v>
      </c>
      <c r="L1571" s="12">
        <f>Ventas[[#This Row],[Unit Cost]]*Ventas[[#This Row],[Quantity]]</f>
        <v>957.82500000000016</v>
      </c>
      <c r="M1571" s="14">
        <f>Ventas[[#This Row],[Ingresos]]-Ventas[[#This Row],[Costes]]</f>
        <v>224.67499999999984</v>
      </c>
      <c r="N1571" s="14" t="str">
        <f>_xlfn.XLOOKUP(Ventas[[#This Row],[Ship Country]],[1]!Countries[Ship Country],[1]!Countries[Area],"No registrado")</f>
        <v>Nord America</v>
      </c>
      <c r="O1571" s="14" t="str">
        <f>_xlfn.XLOOKUP(Ventas[[#This Row],[Ship Country]],[1]!Countries[Ship Country],[1]!Countries[Continent],"No existe")</f>
        <v>America</v>
      </c>
      <c r="P1571" s="15" t="str">
        <f>_xlfn.XLOOKUP(Ventas[[#This Row],[Category]],[2]!ProdManager[Category],[2]!ProdManager[Prod_Manager])</f>
        <v>Peter Stone</v>
      </c>
      <c r="Q1571" s="15">
        <f>YEAR(Ventas[[#This Row],[Order Date]])</f>
        <v>2016</v>
      </c>
      <c r="R1571" s="15" t="str">
        <f>TEXT(Ventas[[#This Row],[Order Date]],"MMM")</f>
        <v>ago</v>
      </c>
    </row>
    <row r="1572" spans="1:18" x14ac:dyDescent="0.25">
      <c r="A1572" s="4">
        <v>10847</v>
      </c>
      <c r="B1572" s="4" t="s">
        <v>138</v>
      </c>
      <c r="C1572" s="4" t="s">
        <v>43</v>
      </c>
      <c r="D1572" s="4">
        <v>18</v>
      </c>
      <c r="E1572" s="4">
        <v>16.38</v>
      </c>
      <c r="F1572" s="4">
        <v>80</v>
      </c>
      <c r="G1572" s="4" t="s">
        <v>182</v>
      </c>
      <c r="H1572" s="4" t="s">
        <v>183</v>
      </c>
      <c r="I1572" s="4" t="s">
        <v>84</v>
      </c>
      <c r="J1572" s="5">
        <v>42728</v>
      </c>
      <c r="K1572" s="12">
        <f>Ventas[[#This Row],[Unit Price]]*Ventas[[#This Row],[Quantity]]</f>
        <v>1440</v>
      </c>
      <c r="L1572" s="12">
        <f>Ventas[[#This Row],[Unit Cost]]*Ventas[[#This Row],[Quantity]]</f>
        <v>1310.3999999999999</v>
      </c>
      <c r="M1572" s="14">
        <f>Ventas[[#This Row],[Ingresos]]-Ventas[[#This Row],[Costes]]</f>
        <v>129.60000000000014</v>
      </c>
      <c r="N1572" s="14" t="str">
        <f>_xlfn.XLOOKUP(Ventas[[#This Row],[Ship Country]],[1]!Countries[Ship Country],[1]!Countries[Area],"No registrado")</f>
        <v>Nord America</v>
      </c>
      <c r="O1572" s="14" t="str">
        <f>_xlfn.XLOOKUP(Ventas[[#This Row],[Ship Country]],[1]!Countries[Ship Country],[1]!Countries[Continent],"No existe")</f>
        <v>America</v>
      </c>
      <c r="P1572" s="15" t="str">
        <f>_xlfn.XLOOKUP(Ventas[[#This Row],[Category]],[2]!ProdManager[Category],[2]!ProdManager[Prod_Manager])</f>
        <v>John Matter</v>
      </c>
      <c r="Q1572" s="15">
        <f>YEAR(Ventas[[#This Row],[Order Date]])</f>
        <v>2016</v>
      </c>
      <c r="R1572" s="15" t="str">
        <f>TEXT(Ventas[[#This Row],[Order Date]],"MMM")</f>
        <v>dic</v>
      </c>
    </row>
    <row r="1573" spans="1:18" x14ac:dyDescent="0.25">
      <c r="A1573" s="6">
        <v>10847</v>
      </c>
      <c r="B1573" s="6" t="s">
        <v>130</v>
      </c>
      <c r="C1573" s="6" t="s">
        <v>35</v>
      </c>
      <c r="D1573" s="6">
        <v>9.1999999999999993</v>
      </c>
      <c r="E1573" s="6">
        <v>6.0719999999999992</v>
      </c>
      <c r="F1573" s="6">
        <v>12</v>
      </c>
      <c r="G1573" s="6" t="s">
        <v>182</v>
      </c>
      <c r="H1573" s="6" t="s">
        <v>183</v>
      </c>
      <c r="I1573" s="6" t="s">
        <v>84</v>
      </c>
      <c r="J1573" s="5">
        <v>42545</v>
      </c>
      <c r="K1573" s="12">
        <f>Ventas[[#This Row],[Unit Price]]*Ventas[[#This Row],[Quantity]]</f>
        <v>110.39999999999999</v>
      </c>
      <c r="L1573" s="12">
        <f>Ventas[[#This Row],[Unit Cost]]*Ventas[[#This Row],[Quantity]]</f>
        <v>72.86399999999999</v>
      </c>
      <c r="M1573" s="14">
        <f>Ventas[[#This Row],[Ingresos]]-Ventas[[#This Row],[Costes]]</f>
        <v>37.536000000000001</v>
      </c>
      <c r="N1573" s="14" t="str">
        <f>_xlfn.XLOOKUP(Ventas[[#This Row],[Ship Country]],[1]!Countries[Ship Country],[1]!Countries[Area],"No registrado")</f>
        <v>Nord America</v>
      </c>
      <c r="O1573" s="14" t="str">
        <f>_xlfn.XLOOKUP(Ventas[[#This Row],[Ship Country]],[1]!Countries[Ship Country],[1]!Countries[Continent],"No existe")</f>
        <v>America</v>
      </c>
      <c r="P1573" s="15" t="str">
        <f>_xlfn.XLOOKUP(Ventas[[#This Row],[Category]],[2]!ProdManager[Category],[2]!ProdManager[Prod_Manager])</f>
        <v>Lydia Sinn</v>
      </c>
      <c r="Q1573" s="15">
        <f>YEAR(Ventas[[#This Row],[Order Date]])</f>
        <v>2016</v>
      </c>
      <c r="R1573" s="15" t="str">
        <f>TEXT(Ventas[[#This Row],[Order Date]],"MMM")</f>
        <v>jun</v>
      </c>
    </row>
    <row r="1574" spans="1:18" x14ac:dyDescent="0.25">
      <c r="A1574" s="4">
        <v>10847</v>
      </c>
      <c r="B1574" s="4" t="s">
        <v>75</v>
      </c>
      <c r="C1574" s="4" t="s">
        <v>29</v>
      </c>
      <c r="D1574" s="4">
        <v>26</v>
      </c>
      <c r="E1574" s="4">
        <v>18.2</v>
      </c>
      <c r="F1574" s="4">
        <v>60</v>
      </c>
      <c r="G1574" s="4" t="s">
        <v>182</v>
      </c>
      <c r="H1574" s="4" t="s">
        <v>183</v>
      </c>
      <c r="I1574" s="4" t="s">
        <v>84</v>
      </c>
      <c r="J1574" s="5">
        <v>42535</v>
      </c>
      <c r="K1574" s="12">
        <f>Ventas[[#This Row],[Unit Price]]*Ventas[[#This Row],[Quantity]]</f>
        <v>1560</v>
      </c>
      <c r="L1574" s="12">
        <f>Ventas[[#This Row],[Unit Cost]]*Ventas[[#This Row],[Quantity]]</f>
        <v>1092</v>
      </c>
      <c r="M1574" s="14">
        <f>Ventas[[#This Row],[Ingresos]]-Ventas[[#This Row],[Costes]]</f>
        <v>468</v>
      </c>
      <c r="N1574" s="14" t="str">
        <f>_xlfn.XLOOKUP(Ventas[[#This Row],[Ship Country]],[1]!Countries[Ship Country],[1]!Countries[Area],"No registrado")</f>
        <v>Nord America</v>
      </c>
      <c r="O1574" s="14" t="str">
        <f>_xlfn.XLOOKUP(Ventas[[#This Row],[Ship Country]],[1]!Countries[Ship Country],[1]!Countries[Continent],"No existe")</f>
        <v>America</v>
      </c>
      <c r="P1574" s="15" t="str">
        <f>_xlfn.XLOOKUP(Ventas[[#This Row],[Category]],[2]!ProdManager[Category],[2]!ProdManager[Prod_Manager])</f>
        <v>Peter Stone</v>
      </c>
      <c r="Q1574" s="15">
        <f>YEAR(Ventas[[#This Row],[Order Date]])</f>
        <v>2016</v>
      </c>
      <c r="R1574" s="15" t="str">
        <f>TEXT(Ventas[[#This Row],[Order Date]],"MMM")</f>
        <v>jun</v>
      </c>
    </row>
    <row r="1575" spans="1:18" x14ac:dyDescent="0.25">
      <c r="A1575" s="6">
        <v>10847</v>
      </c>
      <c r="B1575" s="6" t="s">
        <v>228</v>
      </c>
      <c r="C1575" s="6" t="s">
        <v>29</v>
      </c>
      <c r="D1575" s="6">
        <v>9.5</v>
      </c>
      <c r="E1575" s="6">
        <v>7.3150000000000004</v>
      </c>
      <c r="F1575" s="6">
        <v>36</v>
      </c>
      <c r="G1575" s="6" t="s">
        <v>182</v>
      </c>
      <c r="H1575" s="6" t="s">
        <v>183</v>
      </c>
      <c r="I1575" s="6" t="s">
        <v>84</v>
      </c>
      <c r="J1575" s="5">
        <v>42431</v>
      </c>
      <c r="K1575" s="12">
        <f>Ventas[[#This Row],[Unit Price]]*Ventas[[#This Row],[Quantity]]</f>
        <v>342</v>
      </c>
      <c r="L1575" s="12">
        <f>Ventas[[#This Row],[Unit Cost]]*Ventas[[#This Row],[Quantity]]</f>
        <v>263.34000000000003</v>
      </c>
      <c r="M1575" s="14">
        <f>Ventas[[#This Row],[Ingresos]]-Ventas[[#This Row],[Costes]]</f>
        <v>78.659999999999968</v>
      </c>
      <c r="N1575" s="14" t="str">
        <f>_xlfn.XLOOKUP(Ventas[[#This Row],[Ship Country]],[1]!Countries[Ship Country],[1]!Countries[Area],"No registrado")</f>
        <v>Nord America</v>
      </c>
      <c r="O1575" s="14" t="str">
        <f>_xlfn.XLOOKUP(Ventas[[#This Row],[Ship Country]],[1]!Countries[Ship Country],[1]!Countries[Continent],"No existe")</f>
        <v>America</v>
      </c>
      <c r="P1575" s="15" t="str">
        <f>_xlfn.XLOOKUP(Ventas[[#This Row],[Category]],[2]!ProdManager[Category],[2]!ProdManager[Prod_Manager])</f>
        <v>Peter Stone</v>
      </c>
      <c r="Q1575" s="15">
        <f>YEAR(Ventas[[#This Row],[Order Date]])</f>
        <v>2016</v>
      </c>
      <c r="R1575" s="15" t="str">
        <f>TEXT(Ventas[[#This Row],[Order Date]],"MMM")</f>
        <v>mar</v>
      </c>
    </row>
    <row r="1576" spans="1:18" x14ac:dyDescent="0.25">
      <c r="A1576" s="4">
        <v>10847</v>
      </c>
      <c r="B1576" s="4" t="s">
        <v>40</v>
      </c>
      <c r="C1576" s="4" t="s">
        <v>15</v>
      </c>
      <c r="D1576" s="4">
        <v>34</v>
      </c>
      <c r="E1576" s="4">
        <v>26.86</v>
      </c>
      <c r="F1576" s="4">
        <v>45</v>
      </c>
      <c r="G1576" s="4" t="s">
        <v>182</v>
      </c>
      <c r="H1576" s="4" t="s">
        <v>183</v>
      </c>
      <c r="I1576" s="4" t="s">
        <v>84</v>
      </c>
      <c r="J1576" s="5">
        <v>42538</v>
      </c>
      <c r="K1576" s="12">
        <f>Ventas[[#This Row],[Unit Price]]*Ventas[[#This Row],[Quantity]]</f>
        <v>1530</v>
      </c>
      <c r="L1576" s="12">
        <f>Ventas[[#This Row],[Unit Cost]]*Ventas[[#This Row],[Quantity]]</f>
        <v>1208.7</v>
      </c>
      <c r="M1576" s="14">
        <f>Ventas[[#This Row],[Ingresos]]-Ventas[[#This Row],[Costes]]</f>
        <v>321.29999999999995</v>
      </c>
      <c r="N1576" s="14" t="str">
        <f>_xlfn.XLOOKUP(Ventas[[#This Row],[Ship Country]],[1]!Countries[Ship Country],[1]!Countries[Area],"No registrado")</f>
        <v>Nord America</v>
      </c>
      <c r="O1576" s="14" t="str">
        <f>_xlfn.XLOOKUP(Ventas[[#This Row],[Ship Country]],[1]!Countries[Ship Country],[1]!Countries[Continent],"No existe")</f>
        <v>America</v>
      </c>
      <c r="P1576" s="15" t="str">
        <f>_xlfn.XLOOKUP(Ventas[[#This Row],[Category]],[2]!ProdManager[Category],[2]!ProdManager[Prod_Manager])</f>
        <v>Peter Stone</v>
      </c>
      <c r="Q1576" s="15">
        <f>YEAR(Ventas[[#This Row],[Order Date]])</f>
        <v>2016</v>
      </c>
      <c r="R1576" s="15" t="str">
        <f>TEXT(Ventas[[#This Row],[Order Date]],"MMM")</f>
        <v>jun</v>
      </c>
    </row>
    <row r="1577" spans="1:18" x14ac:dyDescent="0.25">
      <c r="A1577" s="6">
        <v>10848</v>
      </c>
      <c r="B1577" s="6" t="s">
        <v>69</v>
      </c>
      <c r="C1577" s="6" t="s">
        <v>24</v>
      </c>
      <c r="D1577" s="6">
        <v>21.35</v>
      </c>
      <c r="E1577" s="6">
        <v>16.866500000000002</v>
      </c>
      <c r="F1577" s="6">
        <v>30</v>
      </c>
      <c r="G1577" s="6" t="s">
        <v>245</v>
      </c>
      <c r="H1577" s="6" t="s">
        <v>148</v>
      </c>
      <c r="I1577" s="6" t="s">
        <v>149</v>
      </c>
      <c r="J1577" s="5">
        <v>42373</v>
      </c>
      <c r="K1577" s="12">
        <f>Ventas[[#This Row],[Unit Price]]*Ventas[[#This Row],[Quantity]]</f>
        <v>640.5</v>
      </c>
      <c r="L1577" s="12">
        <f>Ventas[[#This Row],[Unit Cost]]*Ventas[[#This Row],[Quantity]]</f>
        <v>505.99500000000006</v>
      </c>
      <c r="M1577" s="14">
        <f>Ventas[[#This Row],[Ingresos]]-Ventas[[#This Row],[Costes]]</f>
        <v>134.50499999999994</v>
      </c>
      <c r="N1577" s="14" t="str">
        <f>_xlfn.XLOOKUP(Ventas[[#This Row],[Ship Country]],[1]!Countries[Ship Country],[1]!Countries[Area],"No registrado")</f>
        <v>Nord Europe</v>
      </c>
      <c r="O1577" s="14" t="str">
        <f>_xlfn.XLOOKUP(Ventas[[#This Row],[Ship Country]],[1]!Countries[Ship Country],[1]!Countries[Continent],"No existe")</f>
        <v>Europe</v>
      </c>
      <c r="P1577" s="15" t="str">
        <f>_xlfn.XLOOKUP(Ventas[[#This Row],[Category]],[2]!ProdManager[Category],[2]!ProdManager[Prod_Manager])</f>
        <v>Lydia Sinn</v>
      </c>
      <c r="Q1577" s="15">
        <f>YEAR(Ventas[[#This Row],[Order Date]])</f>
        <v>2016</v>
      </c>
      <c r="R1577" s="15" t="str">
        <f>TEXT(Ventas[[#This Row],[Order Date]],"MMM")</f>
        <v>ene</v>
      </c>
    </row>
    <row r="1578" spans="1:18" x14ac:dyDescent="0.25">
      <c r="A1578" s="4">
        <v>10848</v>
      </c>
      <c r="B1578" s="4" t="s">
        <v>240</v>
      </c>
      <c r="C1578" s="4" t="s">
        <v>46</v>
      </c>
      <c r="D1578" s="4">
        <v>97</v>
      </c>
      <c r="E1578" s="4">
        <v>79.540000000000006</v>
      </c>
      <c r="F1578" s="4">
        <v>3</v>
      </c>
      <c r="G1578" s="4" t="s">
        <v>245</v>
      </c>
      <c r="H1578" s="4" t="s">
        <v>148</v>
      </c>
      <c r="I1578" s="4" t="s">
        <v>149</v>
      </c>
      <c r="J1578" s="5">
        <v>42444</v>
      </c>
      <c r="K1578" s="12">
        <f>Ventas[[#This Row],[Unit Price]]*Ventas[[#This Row],[Quantity]]</f>
        <v>291</v>
      </c>
      <c r="L1578" s="12">
        <f>Ventas[[#This Row],[Unit Cost]]*Ventas[[#This Row],[Quantity]]</f>
        <v>238.62</v>
      </c>
      <c r="M1578" s="14">
        <f>Ventas[[#This Row],[Ingresos]]-Ventas[[#This Row],[Costes]]</f>
        <v>52.379999999999995</v>
      </c>
      <c r="N1578" s="14" t="str">
        <f>_xlfn.XLOOKUP(Ventas[[#This Row],[Ship Country]],[1]!Countries[Ship Country],[1]!Countries[Area],"No registrado")</f>
        <v>Nord Europe</v>
      </c>
      <c r="O1578" s="14" t="str">
        <f>_xlfn.XLOOKUP(Ventas[[#This Row],[Ship Country]],[1]!Countries[Ship Country],[1]!Countries[Continent],"No existe")</f>
        <v>Europe</v>
      </c>
      <c r="P1578" s="15" t="str">
        <f>_xlfn.XLOOKUP(Ventas[[#This Row],[Category]],[2]!ProdManager[Category],[2]!ProdManager[Prod_Manager])</f>
        <v>John Matter</v>
      </c>
      <c r="Q1578" s="15">
        <f>YEAR(Ventas[[#This Row],[Order Date]])</f>
        <v>2016</v>
      </c>
      <c r="R1578" s="15" t="str">
        <f>TEXT(Ventas[[#This Row],[Order Date]],"MMM")</f>
        <v>mar</v>
      </c>
    </row>
    <row r="1579" spans="1:18" x14ac:dyDescent="0.25">
      <c r="A1579" s="6">
        <v>10849</v>
      </c>
      <c r="B1579" s="6" t="s">
        <v>146</v>
      </c>
      <c r="C1579" s="6" t="s">
        <v>24</v>
      </c>
      <c r="D1579" s="6">
        <v>10</v>
      </c>
      <c r="E1579" s="6">
        <v>7.6</v>
      </c>
      <c r="F1579" s="6">
        <v>49</v>
      </c>
      <c r="G1579" s="6" t="s">
        <v>179</v>
      </c>
      <c r="H1579" s="6" t="s">
        <v>180</v>
      </c>
      <c r="I1579" s="6" t="s">
        <v>21</v>
      </c>
      <c r="J1579" s="5">
        <v>42390</v>
      </c>
      <c r="K1579" s="12">
        <f>Ventas[[#This Row],[Unit Price]]*Ventas[[#This Row],[Quantity]]</f>
        <v>490</v>
      </c>
      <c r="L1579" s="12">
        <f>Ventas[[#This Row],[Unit Cost]]*Ventas[[#This Row],[Quantity]]</f>
        <v>372.4</v>
      </c>
      <c r="M1579" s="14">
        <f>Ventas[[#This Row],[Ingresos]]-Ventas[[#This Row],[Costes]]</f>
        <v>117.60000000000002</v>
      </c>
      <c r="N1579" s="14" t="str">
        <f>_xlfn.XLOOKUP(Ventas[[#This Row],[Ship Country]],[1]!Countries[Ship Country],[1]!Countries[Area],"No registrado")</f>
        <v>Nord Europe</v>
      </c>
      <c r="O1579" s="14" t="str">
        <f>_xlfn.XLOOKUP(Ventas[[#This Row],[Ship Country]],[1]!Countries[Ship Country],[1]!Countries[Continent],"No existe")</f>
        <v>Europe</v>
      </c>
      <c r="P1579" s="15" t="str">
        <f>_xlfn.XLOOKUP(Ventas[[#This Row],[Category]],[2]!ProdManager[Category],[2]!ProdManager[Prod_Manager])</f>
        <v>Lydia Sinn</v>
      </c>
      <c r="Q1579" s="15">
        <f>YEAR(Ventas[[#This Row],[Order Date]])</f>
        <v>2016</v>
      </c>
      <c r="R1579" s="15" t="str">
        <f>TEXT(Ventas[[#This Row],[Order Date]],"MMM")</f>
        <v>ene</v>
      </c>
    </row>
    <row r="1580" spans="1:18" x14ac:dyDescent="0.25">
      <c r="A1580" s="4">
        <v>10849</v>
      </c>
      <c r="B1580" s="4" t="s">
        <v>189</v>
      </c>
      <c r="C1580" s="4" t="s">
        <v>35</v>
      </c>
      <c r="D1580" s="4">
        <v>31.23</v>
      </c>
      <c r="E1580" s="4">
        <v>20.924099999999999</v>
      </c>
      <c r="F1580" s="4">
        <v>18</v>
      </c>
      <c r="G1580" s="4" t="s">
        <v>179</v>
      </c>
      <c r="H1580" s="4" t="s">
        <v>180</v>
      </c>
      <c r="I1580" s="4" t="s">
        <v>21</v>
      </c>
      <c r="J1580" s="5">
        <v>42401</v>
      </c>
      <c r="K1580" s="12">
        <f>Ventas[[#This Row],[Unit Price]]*Ventas[[#This Row],[Quantity]]</f>
        <v>562.14</v>
      </c>
      <c r="L1580" s="12">
        <f>Ventas[[#This Row],[Unit Cost]]*Ventas[[#This Row],[Quantity]]</f>
        <v>376.63380000000001</v>
      </c>
      <c r="M1580" s="14">
        <f>Ventas[[#This Row],[Ingresos]]-Ventas[[#This Row],[Costes]]</f>
        <v>185.50619999999998</v>
      </c>
      <c r="N1580" s="14" t="str">
        <f>_xlfn.XLOOKUP(Ventas[[#This Row],[Ship Country]],[1]!Countries[Ship Country],[1]!Countries[Area],"No registrado")</f>
        <v>Nord Europe</v>
      </c>
      <c r="O1580" s="14" t="str">
        <f>_xlfn.XLOOKUP(Ventas[[#This Row],[Ship Country]],[1]!Countries[Ship Country],[1]!Countries[Continent],"No existe")</f>
        <v>Europe</v>
      </c>
      <c r="P1580" s="15" t="str">
        <f>_xlfn.XLOOKUP(Ventas[[#This Row],[Category]],[2]!ProdManager[Category],[2]!ProdManager[Prod_Manager])</f>
        <v>Lydia Sinn</v>
      </c>
      <c r="Q1580" s="15">
        <f>YEAR(Ventas[[#This Row],[Order Date]])</f>
        <v>2016</v>
      </c>
      <c r="R1580" s="15" t="str">
        <f>TEXT(Ventas[[#This Row],[Order Date]],"MMM")</f>
        <v>feb</v>
      </c>
    </row>
    <row r="1581" spans="1:18" x14ac:dyDescent="0.25">
      <c r="A1581" s="6">
        <v>10850</v>
      </c>
      <c r="B1581" s="6" t="s">
        <v>79</v>
      </c>
      <c r="C1581" s="6" t="s">
        <v>43</v>
      </c>
      <c r="D1581" s="6">
        <v>15</v>
      </c>
      <c r="E1581" s="6">
        <v>13.5</v>
      </c>
      <c r="F1581" s="6">
        <v>30</v>
      </c>
      <c r="G1581" s="6" t="s">
        <v>30</v>
      </c>
      <c r="H1581" s="6" t="s">
        <v>31</v>
      </c>
      <c r="I1581" s="6" t="s">
        <v>13</v>
      </c>
      <c r="J1581" s="5">
        <v>42620</v>
      </c>
      <c r="K1581" s="12">
        <f>Ventas[[#This Row],[Unit Price]]*Ventas[[#This Row],[Quantity]]</f>
        <v>450</v>
      </c>
      <c r="L1581" s="12">
        <f>Ventas[[#This Row],[Unit Cost]]*Ventas[[#This Row],[Quantity]]</f>
        <v>405</v>
      </c>
      <c r="M1581" s="14">
        <f>Ventas[[#This Row],[Ingresos]]-Ventas[[#This Row],[Costes]]</f>
        <v>45</v>
      </c>
      <c r="N1581" s="14" t="str">
        <f>_xlfn.XLOOKUP(Ventas[[#This Row],[Ship Country]],[1]!Countries[Ship Country],[1]!Countries[Area],"No registrado")</f>
        <v>Nord Europe</v>
      </c>
      <c r="O1581" s="14" t="str">
        <f>_xlfn.XLOOKUP(Ventas[[#This Row],[Ship Country]],[1]!Countries[Ship Country],[1]!Countries[Continent],"No existe")</f>
        <v>Europe</v>
      </c>
      <c r="P1581" s="15" t="str">
        <f>_xlfn.XLOOKUP(Ventas[[#This Row],[Category]],[2]!ProdManager[Category],[2]!ProdManager[Prod_Manager])</f>
        <v>John Matter</v>
      </c>
      <c r="Q1581" s="15">
        <f>YEAR(Ventas[[#This Row],[Order Date]])</f>
        <v>2016</v>
      </c>
      <c r="R1581" s="15" t="str">
        <f>TEXT(Ventas[[#This Row],[Order Date]],"MMM")</f>
        <v>sep</v>
      </c>
    </row>
    <row r="1582" spans="1:18" x14ac:dyDescent="0.25">
      <c r="A1582" s="4">
        <v>10850</v>
      </c>
      <c r="B1582" s="4" t="s">
        <v>181</v>
      </c>
      <c r="C1582" s="4" t="s">
        <v>35</v>
      </c>
      <c r="D1582" s="4">
        <v>14</v>
      </c>
      <c r="E1582" s="4">
        <v>9.52</v>
      </c>
      <c r="F1582" s="4">
        <v>20</v>
      </c>
      <c r="G1582" s="4" t="s">
        <v>30</v>
      </c>
      <c r="H1582" s="4" t="s">
        <v>31</v>
      </c>
      <c r="I1582" s="4" t="s">
        <v>13</v>
      </c>
      <c r="J1582" s="5">
        <v>42427</v>
      </c>
      <c r="K1582" s="12">
        <f>Ventas[[#This Row],[Unit Price]]*Ventas[[#This Row],[Quantity]]</f>
        <v>280</v>
      </c>
      <c r="L1582" s="12">
        <f>Ventas[[#This Row],[Unit Cost]]*Ventas[[#This Row],[Quantity]]</f>
        <v>190.39999999999998</v>
      </c>
      <c r="M1582" s="14">
        <f>Ventas[[#This Row],[Ingresos]]-Ventas[[#This Row],[Costes]]</f>
        <v>89.600000000000023</v>
      </c>
      <c r="N1582" s="14" t="str">
        <f>_xlfn.XLOOKUP(Ventas[[#This Row],[Ship Country]],[1]!Countries[Ship Country],[1]!Countries[Area],"No registrado")</f>
        <v>Nord Europe</v>
      </c>
      <c r="O1582" s="14" t="str">
        <f>_xlfn.XLOOKUP(Ventas[[#This Row],[Ship Country]],[1]!Countries[Ship Country],[1]!Countries[Continent],"No existe")</f>
        <v>Europe</v>
      </c>
      <c r="P1582" s="15" t="str">
        <f>_xlfn.XLOOKUP(Ventas[[#This Row],[Category]],[2]!ProdManager[Category],[2]!ProdManager[Prod_Manager])</f>
        <v>Lydia Sinn</v>
      </c>
      <c r="Q1582" s="15">
        <f>YEAR(Ventas[[#This Row],[Order Date]])</f>
        <v>2016</v>
      </c>
      <c r="R1582" s="15" t="str">
        <f>TEXT(Ventas[[#This Row],[Order Date]],"MMM")</f>
        <v>feb</v>
      </c>
    </row>
    <row r="1583" spans="1:18" x14ac:dyDescent="0.25">
      <c r="A1583" s="6">
        <v>10850</v>
      </c>
      <c r="B1583" s="6" t="s">
        <v>39</v>
      </c>
      <c r="C1583" s="6" t="s">
        <v>15</v>
      </c>
      <c r="D1583" s="6">
        <v>2.5</v>
      </c>
      <c r="E1583" s="6">
        <v>2.0250000000000004</v>
      </c>
      <c r="F1583" s="6">
        <v>4</v>
      </c>
      <c r="G1583" s="6" t="s">
        <v>30</v>
      </c>
      <c r="H1583" s="6" t="s">
        <v>31</v>
      </c>
      <c r="I1583" s="6" t="s">
        <v>13</v>
      </c>
      <c r="J1583" s="5">
        <v>42666</v>
      </c>
      <c r="K1583" s="12">
        <f>Ventas[[#This Row],[Unit Price]]*Ventas[[#This Row],[Quantity]]</f>
        <v>10</v>
      </c>
      <c r="L1583" s="12">
        <f>Ventas[[#This Row],[Unit Cost]]*Ventas[[#This Row],[Quantity]]</f>
        <v>8.1000000000000014</v>
      </c>
      <c r="M1583" s="14">
        <f>Ventas[[#This Row],[Ingresos]]-Ventas[[#This Row],[Costes]]</f>
        <v>1.8999999999999986</v>
      </c>
      <c r="N1583" s="14" t="str">
        <f>_xlfn.XLOOKUP(Ventas[[#This Row],[Ship Country]],[1]!Countries[Ship Country],[1]!Countries[Area],"No registrado")</f>
        <v>Nord Europe</v>
      </c>
      <c r="O1583" s="14" t="str">
        <f>_xlfn.XLOOKUP(Ventas[[#This Row],[Ship Country]],[1]!Countries[Ship Country],[1]!Countries[Continent],"No existe")</f>
        <v>Europe</v>
      </c>
      <c r="P1583" s="15" t="str">
        <f>_xlfn.XLOOKUP(Ventas[[#This Row],[Category]],[2]!ProdManager[Category],[2]!ProdManager[Prod_Manager])</f>
        <v>Peter Stone</v>
      </c>
      <c r="Q1583" s="15">
        <f>YEAR(Ventas[[#This Row],[Order Date]])</f>
        <v>2016</v>
      </c>
      <c r="R1583" s="15" t="str">
        <f>TEXT(Ventas[[#This Row],[Order Date]],"MMM")</f>
        <v>oct</v>
      </c>
    </row>
    <row r="1584" spans="1:18" x14ac:dyDescent="0.25">
      <c r="A1584" s="4">
        <v>10851</v>
      </c>
      <c r="B1584" s="4" t="s">
        <v>52</v>
      </c>
      <c r="C1584" s="4" t="s">
        <v>15</v>
      </c>
      <c r="D1584" s="4">
        <v>55</v>
      </c>
      <c r="E1584" s="4">
        <v>44</v>
      </c>
      <c r="F1584" s="4">
        <v>42</v>
      </c>
      <c r="G1584" s="4" t="s">
        <v>139</v>
      </c>
      <c r="H1584" s="4" t="s">
        <v>26</v>
      </c>
      <c r="I1584" s="4" t="s">
        <v>27</v>
      </c>
      <c r="J1584" s="5">
        <v>42584</v>
      </c>
      <c r="K1584" s="12">
        <f>Ventas[[#This Row],[Unit Price]]*Ventas[[#This Row],[Quantity]]</f>
        <v>2310</v>
      </c>
      <c r="L1584" s="12">
        <f>Ventas[[#This Row],[Unit Cost]]*Ventas[[#This Row],[Quantity]]</f>
        <v>1848</v>
      </c>
      <c r="M1584" s="14">
        <f>Ventas[[#This Row],[Ingresos]]-Ventas[[#This Row],[Costes]]</f>
        <v>462</v>
      </c>
      <c r="N1584" s="14" t="str">
        <f>_xlfn.XLOOKUP(Ventas[[#This Row],[Ship Country]],[1]!Countries[Ship Country],[1]!Countries[Area],"No registrado")</f>
        <v>Sud America</v>
      </c>
      <c r="O1584" s="14" t="str">
        <f>_xlfn.XLOOKUP(Ventas[[#This Row],[Ship Country]],[1]!Countries[Ship Country],[1]!Countries[Continent],"No existe")</f>
        <v>America</v>
      </c>
      <c r="P1584" s="15" t="str">
        <f>_xlfn.XLOOKUP(Ventas[[#This Row],[Category]],[2]!ProdManager[Category],[2]!ProdManager[Prod_Manager])</f>
        <v>Peter Stone</v>
      </c>
      <c r="Q1584" s="15">
        <f>YEAR(Ventas[[#This Row],[Order Date]])</f>
        <v>2016</v>
      </c>
      <c r="R1584" s="15" t="str">
        <f>TEXT(Ventas[[#This Row],[Order Date]],"MMM")</f>
        <v>ago</v>
      </c>
    </row>
    <row r="1585" spans="1:18" x14ac:dyDescent="0.25">
      <c r="A1585" s="6">
        <v>10851</v>
      </c>
      <c r="B1585" s="6" t="s">
        <v>33</v>
      </c>
      <c r="C1585" s="6" t="s">
        <v>10</v>
      </c>
      <c r="D1585" s="6">
        <v>19.5</v>
      </c>
      <c r="E1585" s="6">
        <v>15.405000000000001</v>
      </c>
      <c r="F1585" s="6">
        <v>10</v>
      </c>
      <c r="G1585" s="6" t="s">
        <v>139</v>
      </c>
      <c r="H1585" s="6" t="s">
        <v>26</v>
      </c>
      <c r="I1585" s="6" t="s">
        <v>27</v>
      </c>
      <c r="J1585" s="5">
        <v>42682</v>
      </c>
      <c r="K1585" s="12">
        <f>Ventas[[#This Row],[Unit Price]]*Ventas[[#This Row],[Quantity]]</f>
        <v>195</v>
      </c>
      <c r="L1585" s="12">
        <f>Ventas[[#This Row],[Unit Cost]]*Ventas[[#This Row],[Quantity]]</f>
        <v>154.05000000000001</v>
      </c>
      <c r="M1585" s="14">
        <f>Ventas[[#This Row],[Ingresos]]-Ventas[[#This Row],[Costes]]</f>
        <v>40.949999999999989</v>
      </c>
      <c r="N1585" s="14" t="str">
        <f>_xlfn.XLOOKUP(Ventas[[#This Row],[Ship Country]],[1]!Countries[Ship Country],[1]!Countries[Area],"No registrado")</f>
        <v>Sud America</v>
      </c>
      <c r="O1585" s="14" t="str">
        <f>_xlfn.XLOOKUP(Ventas[[#This Row],[Ship Country]],[1]!Countries[Ship Country],[1]!Countries[Continent],"No existe")</f>
        <v>America</v>
      </c>
      <c r="P1585" s="15" t="str">
        <f>_xlfn.XLOOKUP(Ventas[[#This Row],[Category]],[2]!ProdManager[Category],[2]!ProdManager[Prod_Manager])</f>
        <v>Marc Caine</v>
      </c>
      <c r="Q1585" s="15">
        <f>YEAR(Ventas[[#This Row],[Order Date]])</f>
        <v>2016</v>
      </c>
      <c r="R1585" s="15" t="str">
        <f>TEXT(Ventas[[#This Row],[Order Date]],"MMM")</f>
        <v>nov</v>
      </c>
    </row>
    <row r="1586" spans="1:18" x14ac:dyDescent="0.25">
      <c r="A1586" s="4">
        <v>10851</v>
      </c>
      <c r="B1586" s="4" t="s">
        <v>181</v>
      </c>
      <c r="C1586" s="4" t="s">
        <v>35</v>
      </c>
      <c r="D1586" s="4">
        <v>14</v>
      </c>
      <c r="E1586" s="4">
        <v>9.2399999999999984</v>
      </c>
      <c r="F1586" s="4">
        <v>10</v>
      </c>
      <c r="G1586" s="4" t="s">
        <v>139</v>
      </c>
      <c r="H1586" s="4" t="s">
        <v>26</v>
      </c>
      <c r="I1586" s="4" t="s">
        <v>27</v>
      </c>
      <c r="J1586" s="5">
        <v>42594</v>
      </c>
      <c r="K1586" s="12">
        <f>Ventas[[#This Row],[Unit Price]]*Ventas[[#This Row],[Quantity]]</f>
        <v>140</v>
      </c>
      <c r="L1586" s="12">
        <f>Ventas[[#This Row],[Unit Cost]]*Ventas[[#This Row],[Quantity]]</f>
        <v>92.399999999999977</v>
      </c>
      <c r="M1586" s="14">
        <f>Ventas[[#This Row],[Ingresos]]-Ventas[[#This Row],[Costes]]</f>
        <v>47.600000000000023</v>
      </c>
      <c r="N1586" s="14" t="str">
        <f>_xlfn.XLOOKUP(Ventas[[#This Row],[Ship Country]],[1]!Countries[Ship Country],[1]!Countries[Area],"No registrado")</f>
        <v>Sud America</v>
      </c>
      <c r="O1586" s="14" t="str">
        <f>_xlfn.XLOOKUP(Ventas[[#This Row],[Ship Country]],[1]!Countries[Ship Country],[1]!Countries[Continent],"No existe")</f>
        <v>America</v>
      </c>
      <c r="P1586" s="15" t="str">
        <f>_xlfn.XLOOKUP(Ventas[[#This Row],[Category]],[2]!ProdManager[Category],[2]!ProdManager[Prod_Manager])</f>
        <v>Lydia Sinn</v>
      </c>
      <c r="Q1586" s="15">
        <f>YEAR(Ventas[[#This Row],[Order Date]])</f>
        <v>2016</v>
      </c>
      <c r="R1586" s="15" t="str">
        <f>TEXT(Ventas[[#This Row],[Order Date]],"MMM")</f>
        <v>ago</v>
      </c>
    </row>
    <row r="1587" spans="1:18" x14ac:dyDescent="0.25">
      <c r="A1587" s="6">
        <v>10851</v>
      </c>
      <c r="B1587" s="6" t="s">
        <v>55</v>
      </c>
      <c r="C1587" s="6" t="s">
        <v>43</v>
      </c>
      <c r="D1587" s="6">
        <v>19</v>
      </c>
      <c r="E1587" s="6">
        <v>17.29</v>
      </c>
      <c r="F1587" s="6">
        <v>5</v>
      </c>
      <c r="G1587" s="6" t="s">
        <v>139</v>
      </c>
      <c r="H1587" s="6" t="s">
        <v>26</v>
      </c>
      <c r="I1587" s="6" t="s">
        <v>27</v>
      </c>
      <c r="J1587" s="5">
        <v>42673</v>
      </c>
      <c r="K1587" s="12">
        <f>Ventas[[#This Row],[Unit Price]]*Ventas[[#This Row],[Quantity]]</f>
        <v>95</v>
      </c>
      <c r="L1587" s="12">
        <f>Ventas[[#This Row],[Unit Cost]]*Ventas[[#This Row],[Quantity]]</f>
        <v>86.449999999999989</v>
      </c>
      <c r="M1587" s="14">
        <f>Ventas[[#This Row],[Ingresos]]-Ventas[[#This Row],[Costes]]</f>
        <v>8.5500000000000114</v>
      </c>
      <c r="N1587" s="14" t="str">
        <f>_xlfn.XLOOKUP(Ventas[[#This Row],[Ship Country]],[1]!Countries[Ship Country],[1]!Countries[Area],"No registrado")</f>
        <v>Sud America</v>
      </c>
      <c r="O1587" s="14" t="str">
        <f>_xlfn.XLOOKUP(Ventas[[#This Row],[Ship Country]],[1]!Countries[Ship Country],[1]!Countries[Continent],"No existe")</f>
        <v>America</v>
      </c>
      <c r="P1587" s="15" t="str">
        <f>_xlfn.XLOOKUP(Ventas[[#This Row],[Category]],[2]!ProdManager[Category],[2]!ProdManager[Prod_Manager])</f>
        <v>John Matter</v>
      </c>
      <c r="Q1587" s="15">
        <f>YEAR(Ventas[[#This Row],[Order Date]])</f>
        <v>2016</v>
      </c>
      <c r="R1587" s="15" t="str">
        <f>TEXT(Ventas[[#This Row],[Order Date]],"MMM")</f>
        <v>oct</v>
      </c>
    </row>
    <row r="1588" spans="1:18" x14ac:dyDescent="0.25">
      <c r="A1588" s="4">
        <v>10852</v>
      </c>
      <c r="B1588" s="4" t="s">
        <v>55</v>
      </c>
      <c r="C1588" s="4" t="s">
        <v>43</v>
      </c>
      <c r="D1588" s="4">
        <v>19</v>
      </c>
      <c r="E1588" s="4">
        <v>17.29</v>
      </c>
      <c r="F1588" s="4">
        <v>15</v>
      </c>
      <c r="G1588" s="4" t="s">
        <v>82</v>
      </c>
      <c r="H1588" s="4" t="s">
        <v>83</v>
      </c>
      <c r="I1588" s="4" t="s">
        <v>84</v>
      </c>
      <c r="J1588" s="5">
        <v>42493</v>
      </c>
      <c r="K1588" s="12">
        <f>Ventas[[#This Row],[Unit Price]]*Ventas[[#This Row],[Quantity]]</f>
        <v>285</v>
      </c>
      <c r="L1588" s="12">
        <f>Ventas[[#This Row],[Unit Cost]]*Ventas[[#This Row],[Quantity]]</f>
        <v>259.34999999999997</v>
      </c>
      <c r="M1588" s="14">
        <f>Ventas[[#This Row],[Ingresos]]-Ventas[[#This Row],[Costes]]</f>
        <v>25.650000000000034</v>
      </c>
      <c r="N1588" s="14" t="str">
        <f>_xlfn.XLOOKUP(Ventas[[#This Row],[Ship Country]],[1]!Countries[Ship Country],[1]!Countries[Area],"No registrado")</f>
        <v>Nord America</v>
      </c>
      <c r="O1588" s="14" t="str">
        <f>_xlfn.XLOOKUP(Ventas[[#This Row],[Ship Country]],[1]!Countries[Ship Country],[1]!Countries[Continent],"No existe")</f>
        <v>America</v>
      </c>
      <c r="P1588" s="15" t="str">
        <f>_xlfn.XLOOKUP(Ventas[[#This Row],[Category]],[2]!ProdManager[Category],[2]!ProdManager[Prod_Manager])</f>
        <v>John Matter</v>
      </c>
      <c r="Q1588" s="15">
        <f>YEAR(Ventas[[#This Row],[Order Date]])</f>
        <v>2016</v>
      </c>
      <c r="R1588" s="15" t="str">
        <f>TEXT(Ventas[[#This Row],[Order Date]],"MMM")</f>
        <v>may</v>
      </c>
    </row>
    <row r="1589" spans="1:18" x14ac:dyDescent="0.25">
      <c r="A1589" s="6">
        <v>10852</v>
      </c>
      <c r="B1589" s="6" t="s">
        <v>91</v>
      </c>
      <c r="C1589" s="6" t="s">
        <v>46</v>
      </c>
      <c r="D1589" s="6">
        <v>39</v>
      </c>
      <c r="E1589" s="6">
        <v>31.980000000000004</v>
      </c>
      <c r="F1589" s="6">
        <v>6</v>
      </c>
      <c r="G1589" s="6" t="s">
        <v>82</v>
      </c>
      <c r="H1589" s="6" t="s">
        <v>83</v>
      </c>
      <c r="I1589" s="6" t="s">
        <v>84</v>
      </c>
      <c r="J1589" s="5">
        <v>42563</v>
      </c>
      <c r="K1589" s="12">
        <f>Ventas[[#This Row],[Unit Price]]*Ventas[[#This Row],[Quantity]]</f>
        <v>234</v>
      </c>
      <c r="L1589" s="12">
        <f>Ventas[[#This Row],[Unit Cost]]*Ventas[[#This Row],[Quantity]]</f>
        <v>191.88000000000002</v>
      </c>
      <c r="M1589" s="14">
        <f>Ventas[[#This Row],[Ingresos]]-Ventas[[#This Row],[Costes]]</f>
        <v>42.119999999999976</v>
      </c>
      <c r="N1589" s="14" t="str">
        <f>_xlfn.XLOOKUP(Ventas[[#This Row],[Ship Country]],[1]!Countries[Ship Country],[1]!Countries[Area],"No registrado")</f>
        <v>Nord America</v>
      </c>
      <c r="O1589" s="14" t="str">
        <f>_xlfn.XLOOKUP(Ventas[[#This Row],[Ship Country]],[1]!Countries[Ship Country],[1]!Countries[Continent],"No existe")</f>
        <v>America</v>
      </c>
      <c r="P1589" s="15" t="str">
        <f>_xlfn.XLOOKUP(Ventas[[#This Row],[Category]],[2]!ProdManager[Category],[2]!ProdManager[Prod_Manager])</f>
        <v>John Matter</v>
      </c>
      <c r="Q1589" s="15">
        <f>YEAR(Ventas[[#This Row],[Order Date]])</f>
        <v>2016</v>
      </c>
      <c r="R1589" s="15" t="str">
        <f>TEXT(Ventas[[#This Row],[Order Date]],"MMM")</f>
        <v>jul</v>
      </c>
    </row>
    <row r="1590" spans="1:18" x14ac:dyDescent="0.25">
      <c r="A1590" s="4">
        <v>10852</v>
      </c>
      <c r="B1590" s="4" t="s">
        <v>78</v>
      </c>
      <c r="C1590" s="4" t="s">
        <v>35</v>
      </c>
      <c r="D1590" s="4">
        <v>49.3</v>
      </c>
      <c r="E1590" s="4">
        <v>34.51</v>
      </c>
      <c r="F1590" s="4">
        <v>50</v>
      </c>
      <c r="G1590" s="4" t="s">
        <v>82</v>
      </c>
      <c r="H1590" s="4" t="s">
        <v>83</v>
      </c>
      <c r="I1590" s="4" t="s">
        <v>84</v>
      </c>
      <c r="J1590" s="5">
        <v>42379</v>
      </c>
      <c r="K1590" s="12">
        <f>Ventas[[#This Row],[Unit Price]]*Ventas[[#This Row],[Quantity]]</f>
        <v>2465</v>
      </c>
      <c r="L1590" s="12">
        <f>Ventas[[#This Row],[Unit Cost]]*Ventas[[#This Row],[Quantity]]</f>
        <v>1725.5</v>
      </c>
      <c r="M1590" s="14">
        <f>Ventas[[#This Row],[Ingresos]]-Ventas[[#This Row],[Costes]]</f>
        <v>739.5</v>
      </c>
      <c r="N1590" s="14" t="str">
        <f>_xlfn.XLOOKUP(Ventas[[#This Row],[Ship Country]],[1]!Countries[Ship Country],[1]!Countries[Area],"No registrado")</f>
        <v>Nord America</v>
      </c>
      <c r="O1590" s="14" t="str">
        <f>_xlfn.XLOOKUP(Ventas[[#This Row],[Ship Country]],[1]!Countries[Ship Country],[1]!Countries[Continent],"No existe")</f>
        <v>America</v>
      </c>
      <c r="P1590" s="15" t="str">
        <f>_xlfn.XLOOKUP(Ventas[[#This Row],[Category]],[2]!ProdManager[Category],[2]!ProdManager[Prod_Manager])</f>
        <v>Lydia Sinn</v>
      </c>
      <c r="Q1590" s="15">
        <f>YEAR(Ventas[[#This Row],[Order Date]])</f>
        <v>2016</v>
      </c>
      <c r="R1590" s="15" t="str">
        <f>TEXT(Ventas[[#This Row],[Order Date]],"MMM")</f>
        <v>ene</v>
      </c>
    </row>
    <row r="1591" spans="1:18" x14ac:dyDescent="0.25">
      <c r="A1591" s="6">
        <v>10853</v>
      </c>
      <c r="B1591" s="6" t="s">
        <v>154</v>
      </c>
      <c r="C1591" s="6" t="s">
        <v>29</v>
      </c>
      <c r="D1591" s="6">
        <v>62.5</v>
      </c>
      <c r="E1591" s="6">
        <v>50</v>
      </c>
      <c r="F1591" s="6">
        <v>10</v>
      </c>
      <c r="G1591" s="6" t="s">
        <v>251</v>
      </c>
      <c r="H1591" s="6" t="s">
        <v>252</v>
      </c>
      <c r="I1591" s="6" t="s">
        <v>21</v>
      </c>
      <c r="J1591" s="5">
        <v>42486</v>
      </c>
      <c r="K1591" s="12">
        <f>Ventas[[#This Row],[Unit Price]]*Ventas[[#This Row],[Quantity]]</f>
        <v>625</v>
      </c>
      <c r="L1591" s="12">
        <f>Ventas[[#This Row],[Unit Cost]]*Ventas[[#This Row],[Quantity]]</f>
        <v>500</v>
      </c>
      <c r="M1591" s="14">
        <f>Ventas[[#This Row],[Ingresos]]-Ventas[[#This Row],[Costes]]</f>
        <v>125</v>
      </c>
      <c r="N1591" s="14" t="str">
        <f>_xlfn.XLOOKUP(Ventas[[#This Row],[Ship Country]],[1]!Countries[Ship Country],[1]!Countries[Area],"No registrado")</f>
        <v>Nord Europe</v>
      </c>
      <c r="O1591" s="14" t="str">
        <f>_xlfn.XLOOKUP(Ventas[[#This Row],[Ship Country]],[1]!Countries[Ship Country],[1]!Countries[Continent],"No existe")</f>
        <v>Europe</v>
      </c>
      <c r="P1591" s="15" t="str">
        <f>_xlfn.XLOOKUP(Ventas[[#This Row],[Category]],[2]!ProdManager[Category],[2]!ProdManager[Prod_Manager])</f>
        <v>Peter Stone</v>
      </c>
      <c r="Q1591" s="15">
        <f>YEAR(Ventas[[#This Row],[Order Date]])</f>
        <v>2016</v>
      </c>
      <c r="R1591" s="15" t="str">
        <f>TEXT(Ventas[[#This Row],[Order Date]],"MMM")</f>
        <v>abr</v>
      </c>
    </row>
    <row r="1592" spans="1:18" x14ac:dyDescent="0.25">
      <c r="A1592" s="4">
        <v>10854</v>
      </c>
      <c r="B1592" s="4" t="s">
        <v>118</v>
      </c>
      <c r="C1592" s="4" t="s">
        <v>29</v>
      </c>
      <c r="D1592" s="4">
        <v>6</v>
      </c>
      <c r="E1592" s="4">
        <v>4.32</v>
      </c>
      <c r="F1592" s="4">
        <v>65</v>
      </c>
      <c r="G1592" s="4" t="s">
        <v>66</v>
      </c>
      <c r="H1592" s="4" t="s">
        <v>67</v>
      </c>
      <c r="I1592" s="4" t="s">
        <v>68</v>
      </c>
      <c r="J1592" s="5">
        <v>42372</v>
      </c>
      <c r="K1592" s="12">
        <f>Ventas[[#This Row],[Unit Price]]*Ventas[[#This Row],[Quantity]]</f>
        <v>390</v>
      </c>
      <c r="L1592" s="12">
        <f>Ventas[[#This Row],[Unit Cost]]*Ventas[[#This Row],[Quantity]]</f>
        <v>280.8</v>
      </c>
      <c r="M1592" s="14">
        <f>Ventas[[#This Row],[Ingresos]]-Ventas[[#This Row],[Costes]]</f>
        <v>109.19999999999999</v>
      </c>
      <c r="N1592" s="14" t="str">
        <f>_xlfn.XLOOKUP(Ventas[[#This Row],[Ship Country]],[1]!Countries[Ship Country],[1]!Countries[Area],"No registrado")</f>
        <v>Nord Europe</v>
      </c>
      <c r="O1592" s="14" t="str">
        <f>_xlfn.XLOOKUP(Ventas[[#This Row],[Ship Country]],[1]!Countries[Ship Country],[1]!Countries[Continent],"No existe")</f>
        <v>Europe</v>
      </c>
      <c r="P1592" s="15" t="str">
        <f>_xlfn.XLOOKUP(Ventas[[#This Row],[Category]],[2]!ProdManager[Category],[2]!ProdManager[Prod_Manager])</f>
        <v>Peter Stone</v>
      </c>
      <c r="Q1592" s="15">
        <f>YEAR(Ventas[[#This Row],[Order Date]])</f>
        <v>2016</v>
      </c>
      <c r="R1592" s="15" t="str">
        <f>TEXT(Ventas[[#This Row],[Order Date]],"MMM")</f>
        <v>ene</v>
      </c>
    </row>
    <row r="1593" spans="1:18" x14ac:dyDescent="0.25">
      <c r="A1593" s="6">
        <v>10854</v>
      </c>
      <c r="B1593" s="6" t="s">
        <v>112</v>
      </c>
      <c r="C1593" s="6" t="s">
        <v>29</v>
      </c>
      <c r="D1593" s="6">
        <v>31</v>
      </c>
      <c r="E1593" s="6">
        <v>22.32</v>
      </c>
      <c r="F1593" s="6">
        <v>100</v>
      </c>
      <c r="G1593" s="6" t="s">
        <v>66</v>
      </c>
      <c r="H1593" s="6" t="s">
        <v>67</v>
      </c>
      <c r="I1593" s="6" t="s">
        <v>68</v>
      </c>
      <c r="J1593" s="5">
        <v>42443</v>
      </c>
      <c r="K1593" s="12">
        <f>Ventas[[#This Row],[Unit Price]]*Ventas[[#This Row],[Quantity]]</f>
        <v>3100</v>
      </c>
      <c r="L1593" s="12">
        <f>Ventas[[#This Row],[Unit Cost]]*Ventas[[#This Row],[Quantity]]</f>
        <v>2232</v>
      </c>
      <c r="M1593" s="14">
        <f>Ventas[[#This Row],[Ingresos]]-Ventas[[#This Row],[Costes]]</f>
        <v>868</v>
      </c>
      <c r="N1593" s="14" t="str">
        <f>_xlfn.XLOOKUP(Ventas[[#This Row],[Ship Country]],[1]!Countries[Ship Country],[1]!Countries[Area],"No registrado")</f>
        <v>Nord Europe</v>
      </c>
      <c r="O1593" s="14" t="str">
        <f>_xlfn.XLOOKUP(Ventas[[#This Row],[Ship Country]],[1]!Countries[Ship Country],[1]!Countries[Continent],"No existe")</f>
        <v>Europe</v>
      </c>
      <c r="P1593" s="15" t="str">
        <f>_xlfn.XLOOKUP(Ventas[[#This Row],[Category]],[2]!ProdManager[Category],[2]!ProdManager[Prod_Manager])</f>
        <v>Peter Stone</v>
      </c>
      <c r="Q1593" s="15">
        <f>YEAR(Ventas[[#This Row],[Order Date]])</f>
        <v>2016</v>
      </c>
      <c r="R1593" s="15" t="str">
        <f>TEXT(Ventas[[#This Row],[Order Date]],"MMM")</f>
        <v>mar</v>
      </c>
    </row>
    <row r="1594" spans="1:18" x14ac:dyDescent="0.25">
      <c r="A1594" s="4">
        <v>10855</v>
      </c>
      <c r="B1594" s="4" t="s">
        <v>23</v>
      </c>
      <c r="C1594" s="4" t="s">
        <v>24</v>
      </c>
      <c r="D1594" s="4">
        <v>21.05</v>
      </c>
      <c r="E1594" s="4">
        <v>15.156000000000001</v>
      </c>
      <c r="F1594" s="4">
        <v>15</v>
      </c>
      <c r="G1594" s="4" t="s">
        <v>164</v>
      </c>
      <c r="H1594" s="4" t="s">
        <v>165</v>
      </c>
      <c r="I1594" s="4" t="s">
        <v>84</v>
      </c>
      <c r="J1594" s="5">
        <v>42692</v>
      </c>
      <c r="K1594" s="12">
        <f>Ventas[[#This Row],[Unit Price]]*Ventas[[#This Row],[Quantity]]</f>
        <v>315.75</v>
      </c>
      <c r="L1594" s="12">
        <f>Ventas[[#This Row],[Unit Cost]]*Ventas[[#This Row],[Quantity]]</f>
        <v>227.34</v>
      </c>
      <c r="M1594" s="14">
        <f>Ventas[[#This Row],[Ingresos]]-Ventas[[#This Row],[Costes]]</f>
        <v>88.41</v>
      </c>
      <c r="N1594" s="14" t="str">
        <f>_xlfn.XLOOKUP(Ventas[[#This Row],[Ship Country]],[1]!Countries[Ship Country],[1]!Countries[Area],"No registrado")</f>
        <v>Nord America</v>
      </c>
      <c r="O1594" s="14" t="str">
        <f>_xlfn.XLOOKUP(Ventas[[#This Row],[Ship Country]],[1]!Countries[Ship Country],[1]!Countries[Continent],"No existe")</f>
        <v>America</v>
      </c>
      <c r="P1594" s="15" t="str">
        <f>_xlfn.XLOOKUP(Ventas[[#This Row],[Category]],[2]!ProdManager[Category],[2]!ProdManager[Prod_Manager])</f>
        <v>Lydia Sinn</v>
      </c>
      <c r="Q1594" s="15">
        <f>YEAR(Ventas[[#This Row],[Order Date]])</f>
        <v>2016</v>
      </c>
      <c r="R1594" s="15" t="str">
        <f>TEXT(Ventas[[#This Row],[Order Date]],"MMM")</f>
        <v>nov</v>
      </c>
    </row>
    <row r="1595" spans="1:18" x14ac:dyDescent="0.25">
      <c r="A1595" s="6">
        <v>10855</v>
      </c>
      <c r="B1595" s="6" t="s">
        <v>86</v>
      </c>
      <c r="C1595" s="6" t="s">
        <v>10</v>
      </c>
      <c r="D1595" s="6">
        <v>38</v>
      </c>
      <c r="E1595" s="6">
        <v>29.64</v>
      </c>
      <c r="F1595" s="6">
        <v>24</v>
      </c>
      <c r="G1595" s="6" t="s">
        <v>164</v>
      </c>
      <c r="H1595" s="6" t="s">
        <v>165</v>
      </c>
      <c r="I1595" s="6" t="s">
        <v>84</v>
      </c>
      <c r="J1595" s="5">
        <v>42393</v>
      </c>
      <c r="K1595" s="12">
        <f>Ventas[[#This Row],[Unit Price]]*Ventas[[#This Row],[Quantity]]</f>
        <v>912</v>
      </c>
      <c r="L1595" s="12">
        <f>Ventas[[#This Row],[Unit Cost]]*Ventas[[#This Row],[Quantity]]</f>
        <v>711.36</v>
      </c>
      <c r="M1595" s="14">
        <f>Ventas[[#This Row],[Ingresos]]-Ventas[[#This Row],[Costes]]</f>
        <v>200.64</v>
      </c>
      <c r="N1595" s="14" t="str">
        <f>_xlfn.XLOOKUP(Ventas[[#This Row],[Ship Country]],[1]!Countries[Ship Country],[1]!Countries[Area],"No registrado")</f>
        <v>Nord America</v>
      </c>
      <c r="O1595" s="14" t="str">
        <f>_xlfn.XLOOKUP(Ventas[[#This Row],[Ship Country]],[1]!Countries[Ship Country],[1]!Countries[Continent],"No existe")</f>
        <v>America</v>
      </c>
      <c r="P1595" s="15" t="str">
        <f>_xlfn.XLOOKUP(Ventas[[#This Row],[Category]],[2]!ProdManager[Category],[2]!ProdManager[Prod_Manager])</f>
        <v>Marc Caine</v>
      </c>
      <c r="Q1595" s="15">
        <f>YEAR(Ventas[[#This Row],[Order Date]])</f>
        <v>2016</v>
      </c>
      <c r="R1595" s="15" t="str">
        <f>TEXT(Ventas[[#This Row],[Order Date]],"MMM")</f>
        <v>ene</v>
      </c>
    </row>
    <row r="1596" spans="1:18" x14ac:dyDescent="0.25">
      <c r="A1596" s="4">
        <v>10855</v>
      </c>
      <c r="B1596" s="4" t="s">
        <v>56</v>
      </c>
      <c r="C1596" s="4" t="s">
        <v>35</v>
      </c>
      <c r="D1596" s="4">
        <v>17.45</v>
      </c>
      <c r="E1596" s="4">
        <v>11.342499999999999</v>
      </c>
      <c r="F1596" s="4">
        <v>50</v>
      </c>
      <c r="G1596" s="4" t="s">
        <v>164</v>
      </c>
      <c r="H1596" s="4" t="s">
        <v>165</v>
      </c>
      <c r="I1596" s="4" t="s">
        <v>84</v>
      </c>
      <c r="J1596" s="5">
        <v>42426</v>
      </c>
      <c r="K1596" s="12">
        <f>Ventas[[#This Row],[Unit Price]]*Ventas[[#This Row],[Quantity]]</f>
        <v>872.5</v>
      </c>
      <c r="L1596" s="12">
        <f>Ventas[[#This Row],[Unit Cost]]*Ventas[[#This Row],[Quantity]]</f>
        <v>567.125</v>
      </c>
      <c r="M1596" s="14">
        <f>Ventas[[#This Row],[Ingresos]]-Ventas[[#This Row],[Costes]]</f>
        <v>305.375</v>
      </c>
      <c r="N1596" s="14" t="str">
        <f>_xlfn.XLOOKUP(Ventas[[#This Row],[Ship Country]],[1]!Countries[Ship Country],[1]!Countries[Area],"No registrado")</f>
        <v>Nord America</v>
      </c>
      <c r="O1596" s="14" t="str">
        <f>_xlfn.XLOOKUP(Ventas[[#This Row],[Ship Country]],[1]!Countries[Ship Country],[1]!Countries[Continent],"No existe")</f>
        <v>America</v>
      </c>
      <c r="P1596" s="15" t="str">
        <f>_xlfn.XLOOKUP(Ventas[[#This Row],[Category]],[2]!ProdManager[Category],[2]!ProdManager[Prod_Manager])</f>
        <v>Lydia Sinn</v>
      </c>
      <c r="Q1596" s="15">
        <f>YEAR(Ventas[[#This Row],[Order Date]])</f>
        <v>2016</v>
      </c>
      <c r="R1596" s="15" t="str">
        <f>TEXT(Ventas[[#This Row],[Order Date]],"MMM")</f>
        <v>feb</v>
      </c>
    </row>
    <row r="1597" spans="1:18" x14ac:dyDescent="0.25">
      <c r="A1597" s="6">
        <v>10855</v>
      </c>
      <c r="B1597" s="6" t="s">
        <v>44</v>
      </c>
      <c r="C1597" s="6" t="s">
        <v>15</v>
      </c>
      <c r="D1597" s="6">
        <v>12.5</v>
      </c>
      <c r="E1597" s="6">
        <v>9.75</v>
      </c>
      <c r="F1597" s="6">
        <v>14</v>
      </c>
      <c r="G1597" s="6" t="s">
        <v>164</v>
      </c>
      <c r="H1597" s="6" t="s">
        <v>165</v>
      </c>
      <c r="I1597" s="6" t="s">
        <v>84</v>
      </c>
      <c r="J1597" s="5">
        <v>42489</v>
      </c>
      <c r="K1597" s="12">
        <f>Ventas[[#This Row],[Unit Price]]*Ventas[[#This Row],[Quantity]]</f>
        <v>175</v>
      </c>
      <c r="L1597" s="12">
        <f>Ventas[[#This Row],[Unit Cost]]*Ventas[[#This Row],[Quantity]]</f>
        <v>136.5</v>
      </c>
      <c r="M1597" s="14">
        <f>Ventas[[#This Row],[Ingresos]]-Ventas[[#This Row],[Costes]]</f>
        <v>38.5</v>
      </c>
      <c r="N1597" s="14" t="str">
        <f>_xlfn.XLOOKUP(Ventas[[#This Row],[Ship Country]],[1]!Countries[Ship Country],[1]!Countries[Area],"No registrado")</f>
        <v>Nord America</v>
      </c>
      <c r="O1597" s="14" t="str">
        <f>_xlfn.XLOOKUP(Ventas[[#This Row],[Ship Country]],[1]!Countries[Ship Country],[1]!Countries[Continent],"No existe")</f>
        <v>America</v>
      </c>
      <c r="P1597" s="15" t="str">
        <f>_xlfn.XLOOKUP(Ventas[[#This Row],[Category]],[2]!ProdManager[Category],[2]!ProdManager[Prod_Manager])</f>
        <v>Peter Stone</v>
      </c>
      <c r="Q1597" s="15">
        <f>YEAR(Ventas[[#This Row],[Order Date]])</f>
        <v>2016</v>
      </c>
      <c r="R1597" s="15" t="str">
        <f>TEXT(Ventas[[#This Row],[Order Date]],"MMM")</f>
        <v>abr</v>
      </c>
    </row>
    <row r="1598" spans="1:18" x14ac:dyDescent="0.25">
      <c r="A1598" s="4">
        <v>10856</v>
      </c>
      <c r="B1598" s="4" t="s">
        <v>55</v>
      </c>
      <c r="C1598" s="4" t="s">
        <v>43</v>
      </c>
      <c r="D1598" s="4">
        <v>19</v>
      </c>
      <c r="E1598" s="4">
        <v>17.29</v>
      </c>
      <c r="F1598" s="4">
        <v>20</v>
      </c>
      <c r="G1598" s="4" t="s">
        <v>214</v>
      </c>
      <c r="H1598" s="4" t="s">
        <v>73</v>
      </c>
      <c r="I1598" s="4" t="s">
        <v>74</v>
      </c>
      <c r="J1598" s="5">
        <v>42436</v>
      </c>
      <c r="K1598" s="12">
        <f>Ventas[[#This Row],[Unit Price]]*Ventas[[#This Row],[Quantity]]</f>
        <v>380</v>
      </c>
      <c r="L1598" s="12">
        <f>Ventas[[#This Row],[Unit Cost]]*Ventas[[#This Row],[Quantity]]</f>
        <v>345.79999999999995</v>
      </c>
      <c r="M1598" s="14">
        <f>Ventas[[#This Row],[Ingresos]]-Ventas[[#This Row],[Costes]]</f>
        <v>34.200000000000045</v>
      </c>
      <c r="N1598" s="14" t="str">
        <f>_xlfn.XLOOKUP(Ventas[[#This Row],[Ship Country]],[1]!Countries[Ship Country],[1]!Countries[Area],"No registrado")</f>
        <v>Sud America</v>
      </c>
      <c r="O1598" s="14" t="str">
        <f>_xlfn.XLOOKUP(Ventas[[#This Row],[Ship Country]],[1]!Countries[Ship Country],[1]!Countries[Continent],"No existe")</f>
        <v>America</v>
      </c>
      <c r="P1598" s="15" t="str">
        <f>_xlfn.XLOOKUP(Ventas[[#This Row],[Category]],[2]!ProdManager[Category],[2]!ProdManager[Prod_Manager])</f>
        <v>John Matter</v>
      </c>
      <c r="Q1598" s="15">
        <f>YEAR(Ventas[[#This Row],[Order Date]])</f>
        <v>2016</v>
      </c>
      <c r="R1598" s="15" t="str">
        <f>TEXT(Ventas[[#This Row],[Order Date]],"MMM")</f>
        <v>mar</v>
      </c>
    </row>
    <row r="1599" spans="1:18" x14ac:dyDescent="0.25">
      <c r="A1599" s="6">
        <v>10856</v>
      </c>
      <c r="B1599" s="6" t="s">
        <v>9</v>
      </c>
      <c r="C1599" s="6" t="s">
        <v>10</v>
      </c>
      <c r="D1599" s="6">
        <v>14</v>
      </c>
      <c r="E1599" s="6">
        <v>11.62</v>
      </c>
      <c r="F1599" s="6">
        <v>20</v>
      </c>
      <c r="G1599" s="6" t="s">
        <v>214</v>
      </c>
      <c r="H1599" s="6" t="s">
        <v>73</v>
      </c>
      <c r="I1599" s="6" t="s">
        <v>74</v>
      </c>
      <c r="J1599" s="5">
        <v>42401</v>
      </c>
      <c r="K1599" s="12">
        <f>Ventas[[#This Row],[Unit Price]]*Ventas[[#This Row],[Quantity]]</f>
        <v>280</v>
      </c>
      <c r="L1599" s="12">
        <f>Ventas[[#This Row],[Unit Cost]]*Ventas[[#This Row],[Quantity]]</f>
        <v>232.39999999999998</v>
      </c>
      <c r="M1599" s="14">
        <f>Ventas[[#This Row],[Ingresos]]-Ventas[[#This Row],[Costes]]</f>
        <v>47.600000000000023</v>
      </c>
      <c r="N1599" s="14" t="str">
        <f>_xlfn.XLOOKUP(Ventas[[#This Row],[Ship Country]],[1]!Countries[Ship Country],[1]!Countries[Area],"No registrado")</f>
        <v>Sud America</v>
      </c>
      <c r="O1599" s="14" t="str">
        <f>_xlfn.XLOOKUP(Ventas[[#This Row],[Ship Country]],[1]!Countries[Ship Country],[1]!Countries[Continent],"No existe")</f>
        <v>America</v>
      </c>
      <c r="P1599" s="15" t="str">
        <f>_xlfn.XLOOKUP(Ventas[[#This Row],[Category]],[2]!ProdManager[Category],[2]!ProdManager[Prod_Manager])</f>
        <v>Marc Caine</v>
      </c>
      <c r="Q1599" s="15">
        <f>YEAR(Ventas[[#This Row],[Order Date]])</f>
        <v>2016</v>
      </c>
      <c r="R1599" s="15" t="str">
        <f>TEXT(Ventas[[#This Row],[Order Date]],"MMM")</f>
        <v>feb</v>
      </c>
    </row>
    <row r="1600" spans="1:18" x14ac:dyDescent="0.25">
      <c r="A1600" s="4">
        <v>10857</v>
      </c>
      <c r="B1600" s="4" t="s">
        <v>189</v>
      </c>
      <c r="C1600" s="4" t="s">
        <v>35</v>
      </c>
      <c r="D1600" s="4">
        <v>31.23</v>
      </c>
      <c r="E1600" s="4">
        <v>21.5487</v>
      </c>
      <c r="F1600" s="4">
        <v>35</v>
      </c>
      <c r="G1600" s="4" t="s">
        <v>123</v>
      </c>
      <c r="H1600" s="4" t="s">
        <v>124</v>
      </c>
      <c r="I1600" s="4" t="s">
        <v>90</v>
      </c>
      <c r="J1600" s="5">
        <v>42475</v>
      </c>
      <c r="K1600" s="12">
        <f>Ventas[[#This Row],[Unit Price]]*Ventas[[#This Row],[Quantity]]</f>
        <v>1093.05</v>
      </c>
      <c r="L1600" s="12">
        <f>Ventas[[#This Row],[Unit Cost]]*Ventas[[#This Row],[Quantity]]</f>
        <v>754.20450000000005</v>
      </c>
      <c r="M1600" s="14">
        <f>Ventas[[#This Row],[Ingresos]]-Ventas[[#This Row],[Costes]]</f>
        <v>338.8454999999999</v>
      </c>
      <c r="N1600" s="14" t="str">
        <f>_xlfn.XLOOKUP(Ventas[[#This Row],[Ship Country]],[1]!Countries[Ship Country],[1]!Countries[Area],"No registrado")</f>
        <v>Nord Europe</v>
      </c>
      <c r="O1600" s="14" t="str">
        <f>_xlfn.XLOOKUP(Ventas[[#This Row],[Ship Country]],[1]!Countries[Ship Country],[1]!Countries[Continent],"No existe")</f>
        <v>Europe</v>
      </c>
      <c r="P1600" s="15" t="str">
        <f>_xlfn.XLOOKUP(Ventas[[#This Row],[Category]],[2]!ProdManager[Category],[2]!ProdManager[Prod_Manager])</f>
        <v>Lydia Sinn</v>
      </c>
      <c r="Q1600" s="15">
        <f>YEAR(Ventas[[#This Row],[Order Date]])</f>
        <v>2016</v>
      </c>
      <c r="R1600" s="15" t="str">
        <f>TEXT(Ventas[[#This Row],[Order Date]],"MMM")</f>
        <v>abr</v>
      </c>
    </row>
    <row r="1601" spans="1:18" x14ac:dyDescent="0.25">
      <c r="A1601" s="6">
        <v>10857</v>
      </c>
      <c r="B1601" s="6" t="s">
        <v>102</v>
      </c>
      <c r="C1601" s="6" t="s">
        <v>46</v>
      </c>
      <c r="D1601" s="6">
        <v>123.79</v>
      </c>
      <c r="E1601" s="6">
        <v>95.318300000000008</v>
      </c>
      <c r="F1601" s="6">
        <v>10</v>
      </c>
      <c r="G1601" s="6" t="s">
        <v>123</v>
      </c>
      <c r="H1601" s="6" t="s">
        <v>124</v>
      </c>
      <c r="I1601" s="6" t="s">
        <v>90</v>
      </c>
      <c r="J1601" s="5">
        <v>42384</v>
      </c>
      <c r="K1601" s="12">
        <f>Ventas[[#This Row],[Unit Price]]*Ventas[[#This Row],[Quantity]]</f>
        <v>1237.9000000000001</v>
      </c>
      <c r="L1601" s="12">
        <f>Ventas[[#This Row],[Unit Cost]]*Ventas[[#This Row],[Quantity]]</f>
        <v>953.18300000000011</v>
      </c>
      <c r="M1601" s="14">
        <f>Ventas[[#This Row],[Ingresos]]-Ventas[[#This Row],[Costes]]</f>
        <v>284.71699999999998</v>
      </c>
      <c r="N1601" s="14" t="str">
        <f>_xlfn.XLOOKUP(Ventas[[#This Row],[Ship Country]],[1]!Countries[Ship Country],[1]!Countries[Area],"No registrado")</f>
        <v>Nord Europe</v>
      </c>
      <c r="O1601" s="14" t="str">
        <f>_xlfn.XLOOKUP(Ventas[[#This Row],[Ship Country]],[1]!Countries[Ship Country],[1]!Countries[Continent],"No existe")</f>
        <v>Europe</v>
      </c>
      <c r="P1601" s="15" t="str">
        <f>_xlfn.XLOOKUP(Ventas[[#This Row],[Category]],[2]!ProdManager[Category],[2]!ProdManager[Prod_Manager])</f>
        <v>John Matter</v>
      </c>
      <c r="Q1601" s="15">
        <f>YEAR(Ventas[[#This Row],[Order Date]])</f>
        <v>2016</v>
      </c>
      <c r="R1601" s="15" t="str">
        <f>TEXT(Ventas[[#This Row],[Order Date]],"MMM")</f>
        <v>ene</v>
      </c>
    </row>
    <row r="1602" spans="1:18" x14ac:dyDescent="0.25">
      <c r="A1602" s="4">
        <v>10857</v>
      </c>
      <c r="B1602" s="4" t="s">
        <v>146</v>
      </c>
      <c r="C1602" s="4" t="s">
        <v>24</v>
      </c>
      <c r="D1602" s="4">
        <v>10</v>
      </c>
      <c r="E1602" s="4">
        <v>7</v>
      </c>
      <c r="F1602" s="4">
        <v>30</v>
      </c>
      <c r="G1602" s="4" t="s">
        <v>123</v>
      </c>
      <c r="H1602" s="4" t="s">
        <v>124</v>
      </c>
      <c r="I1602" s="4" t="s">
        <v>90</v>
      </c>
      <c r="J1602" s="5">
        <v>42555</v>
      </c>
      <c r="K1602" s="12">
        <f>Ventas[[#This Row],[Unit Price]]*Ventas[[#This Row],[Quantity]]</f>
        <v>300</v>
      </c>
      <c r="L1602" s="12">
        <f>Ventas[[#This Row],[Unit Cost]]*Ventas[[#This Row],[Quantity]]</f>
        <v>210</v>
      </c>
      <c r="M1602" s="14">
        <f>Ventas[[#This Row],[Ingresos]]-Ventas[[#This Row],[Costes]]</f>
        <v>90</v>
      </c>
      <c r="N1602" s="14" t="str">
        <f>_xlfn.XLOOKUP(Ventas[[#This Row],[Ship Country]],[1]!Countries[Ship Country],[1]!Countries[Area],"No registrado")</f>
        <v>Nord Europe</v>
      </c>
      <c r="O1602" s="14" t="str">
        <f>_xlfn.XLOOKUP(Ventas[[#This Row],[Ship Country]],[1]!Countries[Ship Country],[1]!Countries[Continent],"No existe")</f>
        <v>Europe</v>
      </c>
      <c r="P1602" s="15" t="str">
        <f>_xlfn.XLOOKUP(Ventas[[#This Row],[Category]],[2]!ProdManager[Category],[2]!ProdManager[Prod_Manager])</f>
        <v>Lydia Sinn</v>
      </c>
      <c r="Q1602" s="15">
        <f>YEAR(Ventas[[#This Row],[Order Date]])</f>
        <v>2016</v>
      </c>
      <c r="R1602" s="15" t="str">
        <f>TEXT(Ventas[[#This Row],[Order Date]],"MMM")</f>
        <v>jul</v>
      </c>
    </row>
    <row r="1603" spans="1:18" x14ac:dyDescent="0.25">
      <c r="A1603" s="6">
        <v>10858</v>
      </c>
      <c r="B1603" s="6" t="s">
        <v>85</v>
      </c>
      <c r="C1603" s="6" t="s">
        <v>18</v>
      </c>
      <c r="D1603" s="6">
        <v>30</v>
      </c>
      <c r="E1603" s="6">
        <v>23.400000000000002</v>
      </c>
      <c r="F1603" s="6">
        <v>5</v>
      </c>
      <c r="G1603" s="6" t="s">
        <v>272</v>
      </c>
      <c r="H1603" s="6" t="s">
        <v>273</v>
      </c>
      <c r="I1603" s="6" t="s">
        <v>13</v>
      </c>
      <c r="J1603" s="5">
        <v>42667</v>
      </c>
      <c r="K1603" s="12">
        <f>Ventas[[#This Row],[Unit Price]]*Ventas[[#This Row],[Quantity]]</f>
        <v>150</v>
      </c>
      <c r="L1603" s="12">
        <f>Ventas[[#This Row],[Unit Cost]]*Ventas[[#This Row],[Quantity]]</f>
        <v>117.00000000000001</v>
      </c>
      <c r="M1603" s="14">
        <f>Ventas[[#This Row],[Ingresos]]-Ventas[[#This Row],[Costes]]</f>
        <v>32.999999999999986</v>
      </c>
      <c r="N1603" s="14" t="str">
        <f>_xlfn.XLOOKUP(Ventas[[#This Row],[Ship Country]],[1]!Countries[Ship Country],[1]!Countries[Area],"No registrado")</f>
        <v>Nord Europe</v>
      </c>
      <c r="O1603" s="14" t="str">
        <f>_xlfn.XLOOKUP(Ventas[[#This Row],[Ship Country]],[1]!Countries[Ship Country],[1]!Countries[Continent],"No existe")</f>
        <v>Europe</v>
      </c>
      <c r="P1603" s="15" t="str">
        <f>_xlfn.XLOOKUP(Ventas[[#This Row],[Category]],[2]!ProdManager[Category],[2]!ProdManager[Prod_Manager])</f>
        <v>Marc Caine</v>
      </c>
      <c r="Q1603" s="15">
        <f>YEAR(Ventas[[#This Row],[Order Date]])</f>
        <v>2016</v>
      </c>
      <c r="R1603" s="15" t="str">
        <f>TEXT(Ventas[[#This Row],[Order Date]],"MMM")</f>
        <v>oct</v>
      </c>
    </row>
    <row r="1604" spans="1:18" x14ac:dyDescent="0.25">
      <c r="A1604" s="4">
        <v>10858</v>
      </c>
      <c r="B1604" s="4" t="s">
        <v>62</v>
      </c>
      <c r="C1604" s="4" t="s">
        <v>35</v>
      </c>
      <c r="D1604" s="4">
        <v>43.9</v>
      </c>
      <c r="E1604" s="4">
        <v>28.973999999999997</v>
      </c>
      <c r="F1604" s="4">
        <v>10</v>
      </c>
      <c r="G1604" s="4" t="s">
        <v>272</v>
      </c>
      <c r="H1604" s="4" t="s">
        <v>273</v>
      </c>
      <c r="I1604" s="4" t="s">
        <v>13</v>
      </c>
      <c r="J1604" s="5">
        <v>42425</v>
      </c>
      <c r="K1604" s="12">
        <f>Ventas[[#This Row],[Unit Price]]*Ventas[[#This Row],[Quantity]]</f>
        <v>439</v>
      </c>
      <c r="L1604" s="12">
        <f>Ventas[[#This Row],[Unit Cost]]*Ventas[[#This Row],[Quantity]]</f>
        <v>289.73999999999995</v>
      </c>
      <c r="M1604" s="14">
        <f>Ventas[[#This Row],[Ingresos]]-Ventas[[#This Row],[Costes]]</f>
        <v>149.26000000000005</v>
      </c>
      <c r="N1604" s="14" t="str">
        <f>_xlfn.XLOOKUP(Ventas[[#This Row],[Ship Country]],[1]!Countries[Ship Country],[1]!Countries[Area],"No registrado")</f>
        <v>Nord Europe</v>
      </c>
      <c r="O1604" s="14" t="str">
        <f>_xlfn.XLOOKUP(Ventas[[#This Row],[Ship Country]],[1]!Countries[Ship Country],[1]!Countries[Continent],"No existe")</f>
        <v>Europe</v>
      </c>
      <c r="P1604" s="15" t="str">
        <f>_xlfn.XLOOKUP(Ventas[[#This Row],[Category]],[2]!ProdManager[Category],[2]!ProdManager[Prod_Manager])</f>
        <v>Lydia Sinn</v>
      </c>
      <c r="Q1604" s="15">
        <f>YEAR(Ventas[[#This Row],[Order Date]])</f>
        <v>2016</v>
      </c>
      <c r="R1604" s="15" t="str">
        <f>TEXT(Ventas[[#This Row],[Order Date]],"MMM")</f>
        <v>feb</v>
      </c>
    </row>
    <row r="1605" spans="1:18" x14ac:dyDescent="0.25">
      <c r="A1605" s="6">
        <v>10858</v>
      </c>
      <c r="B1605" s="6" t="s">
        <v>79</v>
      </c>
      <c r="C1605" s="6" t="s">
        <v>43</v>
      </c>
      <c r="D1605" s="6">
        <v>15</v>
      </c>
      <c r="E1605" s="6">
        <v>13.8</v>
      </c>
      <c r="F1605" s="6">
        <v>4</v>
      </c>
      <c r="G1605" s="6" t="s">
        <v>272</v>
      </c>
      <c r="H1605" s="6" t="s">
        <v>273</v>
      </c>
      <c r="I1605" s="6" t="s">
        <v>13</v>
      </c>
      <c r="J1605" s="5">
        <v>42435</v>
      </c>
      <c r="K1605" s="12">
        <f>Ventas[[#This Row],[Unit Price]]*Ventas[[#This Row],[Quantity]]</f>
        <v>60</v>
      </c>
      <c r="L1605" s="12">
        <f>Ventas[[#This Row],[Unit Cost]]*Ventas[[#This Row],[Quantity]]</f>
        <v>55.2</v>
      </c>
      <c r="M1605" s="14">
        <f>Ventas[[#This Row],[Ingresos]]-Ventas[[#This Row],[Costes]]</f>
        <v>4.7999999999999972</v>
      </c>
      <c r="N1605" s="14" t="str">
        <f>_xlfn.XLOOKUP(Ventas[[#This Row],[Ship Country]],[1]!Countries[Ship Country],[1]!Countries[Area],"No registrado")</f>
        <v>Nord Europe</v>
      </c>
      <c r="O1605" s="14" t="str">
        <f>_xlfn.XLOOKUP(Ventas[[#This Row],[Ship Country]],[1]!Countries[Ship Country],[1]!Countries[Continent],"No existe")</f>
        <v>Europe</v>
      </c>
      <c r="P1605" s="15" t="str">
        <f>_xlfn.XLOOKUP(Ventas[[#This Row],[Category]],[2]!ProdManager[Category],[2]!ProdManager[Prod_Manager])</f>
        <v>John Matter</v>
      </c>
      <c r="Q1605" s="15">
        <f>YEAR(Ventas[[#This Row],[Order Date]])</f>
        <v>2016</v>
      </c>
      <c r="R1605" s="15" t="str">
        <f>TEXT(Ventas[[#This Row],[Order Date]],"MMM")</f>
        <v>mar</v>
      </c>
    </row>
    <row r="1606" spans="1:18" x14ac:dyDescent="0.25">
      <c r="A1606" s="4">
        <v>10859</v>
      </c>
      <c r="B1606" s="4" t="s">
        <v>51</v>
      </c>
      <c r="C1606" s="4" t="s">
        <v>43</v>
      </c>
      <c r="D1606" s="4">
        <v>4.5</v>
      </c>
      <c r="E1606" s="4">
        <v>3.96</v>
      </c>
      <c r="F1606" s="4">
        <v>40</v>
      </c>
      <c r="G1606" s="4" t="s">
        <v>99</v>
      </c>
      <c r="H1606" s="4" t="s">
        <v>100</v>
      </c>
      <c r="I1606" s="4" t="s">
        <v>21</v>
      </c>
      <c r="J1606" s="5">
        <v>42505</v>
      </c>
      <c r="K1606" s="12">
        <f>Ventas[[#This Row],[Unit Price]]*Ventas[[#This Row],[Quantity]]</f>
        <v>180</v>
      </c>
      <c r="L1606" s="12">
        <f>Ventas[[#This Row],[Unit Cost]]*Ventas[[#This Row],[Quantity]]</f>
        <v>158.4</v>
      </c>
      <c r="M1606" s="14">
        <f>Ventas[[#This Row],[Ingresos]]-Ventas[[#This Row],[Costes]]</f>
        <v>21.599999999999994</v>
      </c>
      <c r="N1606" s="14" t="str">
        <f>_xlfn.XLOOKUP(Ventas[[#This Row],[Ship Country]],[1]!Countries[Ship Country],[1]!Countries[Area],"No registrado")</f>
        <v>Nord Europe</v>
      </c>
      <c r="O1606" s="14" t="str">
        <f>_xlfn.XLOOKUP(Ventas[[#This Row],[Ship Country]],[1]!Countries[Ship Country],[1]!Countries[Continent],"No existe")</f>
        <v>Europe</v>
      </c>
      <c r="P1606" s="15" t="str">
        <f>_xlfn.XLOOKUP(Ventas[[#This Row],[Category]],[2]!ProdManager[Category],[2]!ProdManager[Prod_Manager])</f>
        <v>John Matter</v>
      </c>
      <c r="Q1606" s="15">
        <f>YEAR(Ventas[[#This Row],[Order Date]])</f>
        <v>2016</v>
      </c>
      <c r="R1606" s="15" t="str">
        <f>TEXT(Ventas[[#This Row],[Order Date]],"MMM")</f>
        <v>may</v>
      </c>
    </row>
    <row r="1607" spans="1:18" x14ac:dyDescent="0.25">
      <c r="A1607" s="6">
        <v>10859</v>
      </c>
      <c r="B1607" s="6" t="s">
        <v>145</v>
      </c>
      <c r="C1607" s="6" t="s">
        <v>46</v>
      </c>
      <c r="D1607" s="6">
        <v>7.45</v>
      </c>
      <c r="E1607" s="6">
        <v>5.6619999999999999</v>
      </c>
      <c r="F1607" s="6">
        <v>35</v>
      </c>
      <c r="G1607" s="6" t="s">
        <v>99</v>
      </c>
      <c r="H1607" s="6" t="s">
        <v>100</v>
      </c>
      <c r="I1607" s="6" t="s">
        <v>21</v>
      </c>
      <c r="J1607" s="5">
        <v>42697</v>
      </c>
      <c r="K1607" s="12">
        <f>Ventas[[#This Row],[Unit Price]]*Ventas[[#This Row],[Quantity]]</f>
        <v>260.75</v>
      </c>
      <c r="L1607" s="12">
        <f>Ventas[[#This Row],[Unit Cost]]*Ventas[[#This Row],[Quantity]]</f>
        <v>198.17</v>
      </c>
      <c r="M1607" s="14">
        <f>Ventas[[#This Row],[Ingresos]]-Ventas[[#This Row],[Costes]]</f>
        <v>62.580000000000013</v>
      </c>
      <c r="N1607" s="14" t="str">
        <f>_xlfn.XLOOKUP(Ventas[[#This Row],[Ship Country]],[1]!Countries[Ship Country],[1]!Countries[Area],"No registrado")</f>
        <v>Nord Europe</v>
      </c>
      <c r="O1607" s="14" t="str">
        <f>_xlfn.XLOOKUP(Ventas[[#This Row],[Ship Country]],[1]!Countries[Ship Country],[1]!Countries[Continent],"No existe")</f>
        <v>Europe</v>
      </c>
      <c r="P1607" s="15" t="str">
        <f>_xlfn.XLOOKUP(Ventas[[#This Row],[Category]],[2]!ProdManager[Category],[2]!ProdManager[Prod_Manager])</f>
        <v>John Matter</v>
      </c>
      <c r="Q1607" s="15">
        <f>YEAR(Ventas[[#This Row],[Order Date]])</f>
        <v>2016</v>
      </c>
      <c r="R1607" s="15" t="str">
        <f>TEXT(Ventas[[#This Row],[Order Date]],"MMM")</f>
        <v>nov</v>
      </c>
    </row>
    <row r="1608" spans="1:18" x14ac:dyDescent="0.25">
      <c r="A1608" s="4">
        <v>10859</v>
      </c>
      <c r="B1608" s="4" t="s">
        <v>150</v>
      </c>
      <c r="C1608" s="4" t="s">
        <v>10</v>
      </c>
      <c r="D1608" s="4">
        <v>33.25</v>
      </c>
      <c r="E1608" s="4">
        <v>25.602499999999999</v>
      </c>
      <c r="F1608" s="4">
        <v>30</v>
      </c>
      <c r="G1608" s="4" t="s">
        <v>99</v>
      </c>
      <c r="H1608" s="4" t="s">
        <v>100</v>
      </c>
      <c r="I1608" s="4" t="s">
        <v>21</v>
      </c>
      <c r="J1608" s="5">
        <v>42634</v>
      </c>
      <c r="K1608" s="12">
        <f>Ventas[[#This Row],[Unit Price]]*Ventas[[#This Row],[Quantity]]</f>
        <v>997.5</v>
      </c>
      <c r="L1608" s="12">
        <f>Ventas[[#This Row],[Unit Cost]]*Ventas[[#This Row],[Quantity]]</f>
        <v>768.07499999999993</v>
      </c>
      <c r="M1608" s="14">
        <f>Ventas[[#This Row],[Ingresos]]-Ventas[[#This Row],[Costes]]</f>
        <v>229.42500000000007</v>
      </c>
      <c r="N1608" s="14" t="str">
        <f>_xlfn.XLOOKUP(Ventas[[#This Row],[Ship Country]],[1]!Countries[Ship Country],[1]!Countries[Area],"No registrado")</f>
        <v>Nord Europe</v>
      </c>
      <c r="O1608" s="14" t="str">
        <f>_xlfn.XLOOKUP(Ventas[[#This Row],[Ship Country]],[1]!Countries[Ship Country],[1]!Countries[Continent],"No existe")</f>
        <v>Europe</v>
      </c>
      <c r="P1608" s="15" t="str">
        <f>_xlfn.XLOOKUP(Ventas[[#This Row],[Category]],[2]!ProdManager[Category],[2]!ProdManager[Prod_Manager])</f>
        <v>Marc Caine</v>
      </c>
      <c r="Q1608" s="15">
        <f>YEAR(Ventas[[#This Row],[Order Date]])</f>
        <v>2016</v>
      </c>
      <c r="R1608" s="15" t="str">
        <f>TEXT(Ventas[[#This Row],[Order Date]],"MMM")</f>
        <v>sep</v>
      </c>
    </row>
    <row r="1609" spans="1:18" x14ac:dyDescent="0.25">
      <c r="A1609" s="6">
        <v>10860</v>
      </c>
      <c r="B1609" s="6" t="s">
        <v>22</v>
      </c>
      <c r="C1609" s="6" t="s">
        <v>18</v>
      </c>
      <c r="D1609" s="6">
        <v>53</v>
      </c>
      <c r="E1609" s="6">
        <v>43.46</v>
      </c>
      <c r="F1609" s="6">
        <v>3</v>
      </c>
      <c r="G1609" s="6" t="s">
        <v>269</v>
      </c>
      <c r="H1609" s="6" t="s">
        <v>173</v>
      </c>
      <c r="I1609" s="6" t="s">
        <v>13</v>
      </c>
      <c r="J1609" s="5">
        <v>42374</v>
      </c>
      <c r="K1609" s="12">
        <f>Ventas[[#This Row],[Unit Price]]*Ventas[[#This Row],[Quantity]]</f>
        <v>159</v>
      </c>
      <c r="L1609" s="12">
        <f>Ventas[[#This Row],[Unit Cost]]*Ventas[[#This Row],[Quantity]]</f>
        <v>130.38</v>
      </c>
      <c r="M1609" s="14">
        <f>Ventas[[#This Row],[Ingresos]]-Ventas[[#This Row],[Costes]]</f>
        <v>28.620000000000005</v>
      </c>
      <c r="N1609" s="14" t="str">
        <f>_xlfn.XLOOKUP(Ventas[[#This Row],[Ship Country]],[1]!Countries[Ship Country],[1]!Countries[Area],"No registrado")</f>
        <v>Nord Europe</v>
      </c>
      <c r="O1609" s="14" t="str">
        <f>_xlfn.XLOOKUP(Ventas[[#This Row],[Ship Country]],[1]!Countries[Ship Country],[1]!Countries[Continent],"No existe")</f>
        <v>Europe</v>
      </c>
      <c r="P1609" s="15" t="str">
        <f>_xlfn.XLOOKUP(Ventas[[#This Row],[Category]],[2]!ProdManager[Category],[2]!ProdManager[Prod_Manager])</f>
        <v>Marc Caine</v>
      </c>
      <c r="Q1609" s="15">
        <f>YEAR(Ventas[[#This Row],[Order Date]])</f>
        <v>2016</v>
      </c>
      <c r="R1609" s="15" t="str">
        <f>TEXT(Ventas[[#This Row],[Order Date]],"MMM")</f>
        <v>ene</v>
      </c>
    </row>
    <row r="1610" spans="1:18" x14ac:dyDescent="0.25">
      <c r="A1610" s="4">
        <v>10860</v>
      </c>
      <c r="B1610" s="4" t="s">
        <v>101</v>
      </c>
      <c r="C1610" s="4" t="s">
        <v>43</v>
      </c>
      <c r="D1610" s="4">
        <v>18</v>
      </c>
      <c r="E1610" s="4">
        <v>16.38</v>
      </c>
      <c r="F1610" s="4">
        <v>20</v>
      </c>
      <c r="G1610" s="4" t="s">
        <v>269</v>
      </c>
      <c r="H1610" s="4" t="s">
        <v>173</v>
      </c>
      <c r="I1610" s="4" t="s">
        <v>13</v>
      </c>
      <c r="J1610" s="5">
        <v>42449</v>
      </c>
      <c r="K1610" s="12">
        <f>Ventas[[#This Row],[Unit Price]]*Ventas[[#This Row],[Quantity]]</f>
        <v>360</v>
      </c>
      <c r="L1610" s="12">
        <f>Ventas[[#This Row],[Unit Cost]]*Ventas[[#This Row],[Quantity]]</f>
        <v>327.59999999999997</v>
      </c>
      <c r="M1610" s="14">
        <f>Ventas[[#This Row],[Ingresos]]-Ventas[[#This Row],[Costes]]</f>
        <v>32.400000000000034</v>
      </c>
      <c r="N1610" s="14" t="str">
        <f>_xlfn.XLOOKUP(Ventas[[#This Row],[Ship Country]],[1]!Countries[Ship Country],[1]!Countries[Area],"No registrado")</f>
        <v>Nord Europe</v>
      </c>
      <c r="O1610" s="14" t="str">
        <f>_xlfn.XLOOKUP(Ventas[[#This Row],[Ship Country]],[1]!Countries[Ship Country],[1]!Countries[Continent],"No existe")</f>
        <v>Europe</v>
      </c>
      <c r="P1610" s="15" t="str">
        <f>_xlfn.XLOOKUP(Ventas[[#This Row],[Category]],[2]!ProdManager[Category],[2]!ProdManager[Prod_Manager])</f>
        <v>John Matter</v>
      </c>
      <c r="Q1610" s="15">
        <f>YEAR(Ventas[[#This Row],[Order Date]])</f>
        <v>2016</v>
      </c>
      <c r="R1610" s="15" t="str">
        <f>TEXT(Ventas[[#This Row],[Order Date]],"MMM")</f>
        <v>mar</v>
      </c>
    </row>
    <row r="1611" spans="1:18" x14ac:dyDescent="0.25">
      <c r="A1611" s="6">
        <v>10861</v>
      </c>
      <c r="B1611" s="6" t="s">
        <v>154</v>
      </c>
      <c r="C1611" s="6" t="s">
        <v>29</v>
      </c>
      <c r="D1611" s="6">
        <v>62.5</v>
      </c>
      <c r="E1611" s="6">
        <v>48.125</v>
      </c>
      <c r="F1611" s="6">
        <v>20</v>
      </c>
      <c r="G1611" s="6" t="s">
        <v>105</v>
      </c>
      <c r="H1611" s="6" t="s">
        <v>106</v>
      </c>
      <c r="I1611" s="6" t="s">
        <v>84</v>
      </c>
      <c r="J1611" s="5">
        <v>42651</v>
      </c>
      <c r="K1611" s="12">
        <f>Ventas[[#This Row],[Unit Price]]*Ventas[[#This Row],[Quantity]]</f>
        <v>1250</v>
      </c>
      <c r="L1611" s="12">
        <f>Ventas[[#This Row],[Unit Cost]]*Ventas[[#This Row],[Quantity]]</f>
        <v>962.5</v>
      </c>
      <c r="M1611" s="14">
        <f>Ventas[[#This Row],[Ingresos]]-Ventas[[#This Row],[Costes]]</f>
        <v>287.5</v>
      </c>
      <c r="N1611" s="14" t="str">
        <f>_xlfn.XLOOKUP(Ventas[[#This Row],[Ship Country]],[1]!Countries[Ship Country],[1]!Countries[Area],"No registrado")</f>
        <v>Nord America</v>
      </c>
      <c r="O1611" s="14" t="str">
        <f>_xlfn.XLOOKUP(Ventas[[#This Row],[Ship Country]],[1]!Countries[Ship Country],[1]!Countries[Continent],"No existe")</f>
        <v>America</v>
      </c>
      <c r="P1611" s="15" t="str">
        <f>_xlfn.XLOOKUP(Ventas[[#This Row],[Category]],[2]!ProdManager[Category],[2]!ProdManager[Prod_Manager])</f>
        <v>Peter Stone</v>
      </c>
      <c r="Q1611" s="15">
        <f>YEAR(Ventas[[#This Row],[Order Date]])</f>
        <v>2016</v>
      </c>
      <c r="R1611" s="15" t="str">
        <f>TEXT(Ventas[[#This Row],[Order Date]],"MMM")</f>
        <v>oct</v>
      </c>
    </row>
    <row r="1612" spans="1:18" x14ac:dyDescent="0.25">
      <c r="A1612" s="4">
        <v>10861</v>
      </c>
      <c r="B1612" s="4" t="s">
        <v>71</v>
      </c>
      <c r="C1612" s="4" t="s">
        <v>35</v>
      </c>
      <c r="D1612" s="4">
        <v>10</v>
      </c>
      <c r="E1612" s="4">
        <v>7</v>
      </c>
      <c r="F1612" s="4">
        <v>40</v>
      </c>
      <c r="G1612" s="4" t="s">
        <v>105</v>
      </c>
      <c r="H1612" s="4" t="s">
        <v>106</v>
      </c>
      <c r="I1612" s="4" t="s">
        <v>84</v>
      </c>
      <c r="J1612" s="5">
        <v>42549</v>
      </c>
      <c r="K1612" s="12">
        <f>Ventas[[#This Row],[Unit Price]]*Ventas[[#This Row],[Quantity]]</f>
        <v>400</v>
      </c>
      <c r="L1612" s="12">
        <f>Ventas[[#This Row],[Unit Cost]]*Ventas[[#This Row],[Quantity]]</f>
        <v>280</v>
      </c>
      <c r="M1612" s="14">
        <f>Ventas[[#This Row],[Ingresos]]-Ventas[[#This Row],[Costes]]</f>
        <v>120</v>
      </c>
      <c r="N1612" s="14" t="str">
        <f>_xlfn.XLOOKUP(Ventas[[#This Row],[Ship Country]],[1]!Countries[Ship Country],[1]!Countries[Area],"No registrado")</f>
        <v>Nord America</v>
      </c>
      <c r="O1612" s="14" t="str">
        <f>_xlfn.XLOOKUP(Ventas[[#This Row],[Ship Country]],[1]!Countries[Ship Country],[1]!Countries[Continent],"No existe")</f>
        <v>America</v>
      </c>
      <c r="P1612" s="15" t="str">
        <f>_xlfn.XLOOKUP(Ventas[[#This Row],[Category]],[2]!ProdManager[Category],[2]!ProdManager[Prod_Manager])</f>
        <v>Lydia Sinn</v>
      </c>
      <c r="Q1612" s="15">
        <f>YEAR(Ventas[[#This Row],[Order Date]])</f>
        <v>2016</v>
      </c>
      <c r="R1612" s="15" t="str">
        <f>TEXT(Ventas[[#This Row],[Order Date]],"MMM")</f>
        <v>jun</v>
      </c>
    </row>
    <row r="1613" spans="1:18" x14ac:dyDescent="0.25">
      <c r="A1613" s="6">
        <v>10861</v>
      </c>
      <c r="B1613" s="6" t="s">
        <v>39</v>
      </c>
      <c r="C1613" s="6" t="s">
        <v>15</v>
      </c>
      <c r="D1613" s="6">
        <v>2.5</v>
      </c>
      <c r="E1613" s="6">
        <v>1.925</v>
      </c>
      <c r="F1613" s="6">
        <v>35</v>
      </c>
      <c r="G1613" s="6" t="s">
        <v>105</v>
      </c>
      <c r="H1613" s="6" t="s">
        <v>106</v>
      </c>
      <c r="I1613" s="6" t="s">
        <v>84</v>
      </c>
      <c r="J1613" s="5">
        <v>42628</v>
      </c>
      <c r="K1613" s="12">
        <f>Ventas[[#This Row],[Unit Price]]*Ventas[[#This Row],[Quantity]]</f>
        <v>87.5</v>
      </c>
      <c r="L1613" s="12">
        <f>Ventas[[#This Row],[Unit Cost]]*Ventas[[#This Row],[Quantity]]</f>
        <v>67.375</v>
      </c>
      <c r="M1613" s="14">
        <f>Ventas[[#This Row],[Ingresos]]-Ventas[[#This Row],[Costes]]</f>
        <v>20.125</v>
      </c>
      <c r="N1613" s="14" t="str">
        <f>_xlfn.XLOOKUP(Ventas[[#This Row],[Ship Country]],[1]!Countries[Ship Country],[1]!Countries[Area],"No registrado")</f>
        <v>Nord America</v>
      </c>
      <c r="O1613" s="14" t="str">
        <f>_xlfn.XLOOKUP(Ventas[[#This Row],[Ship Country]],[1]!Countries[Ship Country],[1]!Countries[Continent],"No existe")</f>
        <v>America</v>
      </c>
      <c r="P1613" s="15" t="str">
        <f>_xlfn.XLOOKUP(Ventas[[#This Row],[Category]],[2]!ProdManager[Category],[2]!ProdManager[Prod_Manager])</f>
        <v>Peter Stone</v>
      </c>
      <c r="Q1613" s="15">
        <f>YEAR(Ventas[[#This Row],[Order Date]])</f>
        <v>2016</v>
      </c>
      <c r="R1613" s="15" t="str">
        <f>TEXT(Ventas[[#This Row],[Order Date]],"MMM")</f>
        <v>sep</v>
      </c>
    </row>
    <row r="1614" spans="1:18" x14ac:dyDescent="0.25">
      <c r="A1614" s="4">
        <v>10861</v>
      </c>
      <c r="B1614" s="4" t="s">
        <v>78</v>
      </c>
      <c r="C1614" s="4" t="s">
        <v>35</v>
      </c>
      <c r="D1614" s="4">
        <v>49.3</v>
      </c>
      <c r="E1614" s="4">
        <v>33.523999999999994</v>
      </c>
      <c r="F1614" s="4">
        <v>3</v>
      </c>
      <c r="G1614" s="4" t="s">
        <v>105</v>
      </c>
      <c r="H1614" s="4" t="s">
        <v>106</v>
      </c>
      <c r="I1614" s="4" t="s">
        <v>84</v>
      </c>
      <c r="J1614" s="5">
        <v>42532</v>
      </c>
      <c r="K1614" s="12">
        <f>Ventas[[#This Row],[Unit Price]]*Ventas[[#This Row],[Quantity]]</f>
        <v>147.89999999999998</v>
      </c>
      <c r="L1614" s="12">
        <f>Ventas[[#This Row],[Unit Cost]]*Ventas[[#This Row],[Quantity]]</f>
        <v>100.57199999999997</v>
      </c>
      <c r="M1614" s="14">
        <f>Ventas[[#This Row],[Ingresos]]-Ventas[[#This Row],[Costes]]</f>
        <v>47.328000000000003</v>
      </c>
      <c r="N1614" s="14" t="str">
        <f>_xlfn.XLOOKUP(Ventas[[#This Row],[Ship Country]],[1]!Countries[Ship Country],[1]!Countries[Area],"No registrado")</f>
        <v>Nord America</v>
      </c>
      <c r="O1614" s="14" t="str">
        <f>_xlfn.XLOOKUP(Ventas[[#This Row],[Ship Country]],[1]!Countries[Ship Country],[1]!Countries[Continent],"No existe")</f>
        <v>America</v>
      </c>
      <c r="P1614" s="15" t="str">
        <f>_xlfn.XLOOKUP(Ventas[[#This Row],[Category]],[2]!ProdManager[Category],[2]!ProdManager[Prod_Manager])</f>
        <v>Lydia Sinn</v>
      </c>
      <c r="Q1614" s="15">
        <f>YEAR(Ventas[[#This Row],[Order Date]])</f>
        <v>2016</v>
      </c>
      <c r="R1614" s="15" t="str">
        <f>TEXT(Ventas[[#This Row],[Order Date]],"MMM")</f>
        <v>jun</v>
      </c>
    </row>
    <row r="1615" spans="1:18" x14ac:dyDescent="0.25">
      <c r="A1615" s="6">
        <v>10861</v>
      </c>
      <c r="B1615" s="6" t="s">
        <v>91</v>
      </c>
      <c r="C1615" s="6" t="s">
        <v>46</v>
      </c>
      <c r="D1615" s="6">
        <v>39</v>
      </c>
      <c r="E1615" s="6">
        <v>30.03</v>
      </c>
      <c r="F1615" s="6">
        <v>42</v>
      </c>
      <c r="G1615" s="6" t="s">
        <v>105</v>
      </c>
      <c r="H1615" s="6" t="s">
        <v>106</v>
      </c>
      <c r="I1615" s="6" t="s">
        <v>84</v>
      </c>
      <c r="J1615" s="5">
        <v>42692</v>
      </c>
      <c r="K1615" s="12">
        <f>Ventas[[#This Row],[Unit Price]]*Ventas[[#This Row],[Quantity]]</f>
        <v>1638</v>
      </c>
      <c r="L1615" s="12">
        <f>Ventas[[#This Row],[Unit Cost]]*Ventas[[#This Row],[Quantity]]</f>
        <v>1261.26</v>
      </c>
      <c r="M1615" s="14">
        <f>Ventas[[#This Row],[Ingresos]]-Ventas[[#This Row],[Costes]]</f>
        <v>376.74</v>
      </c>
      <c r="N1615" s="14" t="str">
        <f>_xlfn.XLOOKUP(Ventas[[#This Row],[Ship Country]],[1]!Countries[Ship Country],[1]!Countries[Area],"No registrado")</f>
        <v>Nord America</v>
      </c>
      <c r="O1615" s="14" t="str">
        <f>_xlfn.XLOOKUP(Ventas[[#This Row],[Ship Country]],[1]!Countries[Ship Country],[1]!Countries[Continent],"No existe")</f>
        <v>America</v>
      </c>
      <c r="P1615" s="15" t="str">
        <f>_xlfn.XLOOKUP(Ventas[[#This Row],[Category]],[2]!ProdManager[Category],[2]!ProdManager[Prod_Manager])</f>
        <v>John Matter</v>
      </c>
      <c r="Q1615" s="15">
        <f>YEAR(Ventas[[#This Row],[Order Date]])</f>
        <v>2016</v>
      </c>
      <c r="R1615" s="15" t="str">
        <f>TEXT(Ventas[[#This Row],[Order Date]],"MMM")</f>
        <v>nov</v>
      </c>
    </row>
    <row r="1616" spans="1:18" x14ac:dyDescent="0.25">
      <c r="A1616" s="4">
        <v>10862</v>
      </c>
      <c r="B1616" s="4" t="s">
        <v>177</v>
      </c>
      <c r="C1616" s="4" t="s">
        <v>10</v>
      </c>
      <c r="D1616" s="4">
        <v>7</v>
      </c>
      <c r="E1616" s="4">
        <v>5.95</v>
      </c>
      <c r="F1616" s="4">
        <v>8</v>
      </c>
      <c r="G1616" s="4" t="s">
        <v>127</v>
      </c>
      <c r="H1616" s="4" t="s">
        <v>128</v>
      </c>
      <c r="I1616" s="4" t="s">
        <v>21</v>
      </c>
      <c r="J1616" s="5">
        <v>42683</v>
      </c>
      <c r="K1616" s="12">
        <f>Ventas[[#This Row],[Unit Price]]*Ventas[[#This Row],[Quantity]]</f>
        <v>56</v>
      </c>
      <c r="L1616" s="12">
        <f>Ventas[[#This Row],[Unit Cost]]*Ventas[[#This Row],[Quantity]]</f>
        <v>47.6</v>
      </c>
      <c r="M1616" s="14">
        <f>Ventas[[#This Row],[Ingresos]]-Ventas[[#This Row],[Costes]]</f>
        <v>8.3999999999999986</v>
      </c>
      <c r="N1616" s="14" t="str">
        <f>_xlfn.XLOOKUP(Ventas[[#This Row],[Ship Country]],[1]!Countries[Ship Country],[1]!Countries[Area],"No registrado")</f>
        <v>Nord Europe</v>
      </c>
      <c r="O1616" s="14" t="str">
        <f>_xlfn.XLOOKUP(Ventas[[#This Row],[Ship Country]],[1]!Countries[Ship Country],[1]!Countries[Continent],"No existe")</f>
        <v>Europe</v>
      </c>
      <c r="P1616" s="15" t="str">
        <f>_xlfn.XLOOKUP(Ventas[[#This Row],[Category]],[2]!ProdManager[Category],[2]!ProdManager[Prod_Manager])</f>
        <v>Marc Caine</v>
      </c>
      <c r="Q1616" s="15">
        <f>YEAR(Ventas[[#This Row],[Order Date]])</f>
        <v>2016</v>
      </c>
      <c r="R1616" s="15" t="str">
        <f>TEXT(Ventas[[#This Row],[Order Date]],"MMM")</f>
        <v>nov</v>
      </c>
    </row>
    <row r="1617" spans="1:18" x14ac:dyDescent="0.25">
      <c r="A1617" s="6">
        <v>10862</v>
      </c>
      <c r="B1617" s="6" t="s">
        <v>16</v>
      </c>
      <c r="C1617" s="6" t="s">
        <v>15</v>
      </c>
      <c r="D1617" s="6">
        <v>21</v>
      </c>
      <c r="E1617" s="6">
        <v>16.59</v>
      </c>
      <c r="F1617" s="6">
        <v>25</v>
      </c>
      <c r="G1617" s="6" t="s">
        <v>127</v>
      </c>
      <c r="H1617" s="6" t="s">
        <v>128</v>
      </c>
      <c r="I1617" s="6" t="s">
        <v>21</v>
      </c>
      <c r="J1617" s="5">
        <v>42623</v>
      </c>
      <c r="K1617" s="12">
        <f>Ventas[[#This Row],[Unit Price]]*Ventas[[#This Row],[Quantity]]</f>
        <v>525</v>
      </c>
      <c r="L1617" s="12">
        <f>Ventas[[#This Row],[Unit Cost]]*Ventas[[#This Row],[Quantity]]</f>
        <v>414.75</v>
      </c>
      <c r="M1617" s="14">
        <f>Ventas[[#This Row],[Ingresos]]-Ventas[[#This Row],[Costes]]</f>
        <v>110.25</v>
      </c>
      <c r="N1617" s="14" t="str">
        <f>_xlfn.XLOOKUP(Ventas[[#This Row],[Ship Country]],[1]!Countries[Ship Country],[1]!Countries[Area],"No registrado")</f>
        <v>Nord Europe</v>
      </c>
      <c r="O1617" s="14" t="str">
        <f>_xlfn.XLOOKUP(Ventas[[#This Row],[Ship Country]],[1]!Countries[Ship Country],[1]!Countries[Continent],"No existe")</f>
        <v>Europe</v>
      </c>
      <c r="P1617" s="15" t="str">
        <f>_xlfn.XLOOKUP(Ventas[[#This Row],[Category]],[2]!ProdManager[Category],[2]!ProdManager[Prod_Manager])</f>
        <v>Peter Stone</v>
      </c>
      <c r="Q1617" s="15">
        <f>YEAR(Ventas[[#This Row],[Order Date]])</f>
        <v>2016</v>
      </c>
      <c r="R1617" s="15" t="str">
        <f>TEXT(Ventas[[#This Row],[Order Date]],"MMM")</f>
        <v>sep</v>
      </c>
    </row>
    <row r="1618" spans="1:18" x14ac:dyDescent="0.25">
      <c r="A1618" s="4">
        <v>10863</v>
      </c>
      <c r="B1618" s="4" t="s">
        <v>174</v>
      </c>
      <c r="C1618" s="4" t="s">
        <v>29</v>
      </c>
      <c r="D1618" s="4">
        <v>13.25</v>
      </c>
      <c r="E1618" s="4">
        <v>10.7325</v>
      </c>
      <c r="F1618" s="4">
        <v>12</v>
      </c>
      <c r="G1618" s="4" t="s">
        <v>63</v>
      </c>
      <c r="H1618" s="4" t="s">
        <v>64</v>
      </c>
      <c r="I1618" s="4" t="s">
        <v>65</v>
      </c>
      <c r="J1618" s="5">
        <v>42445</v>
      </c>
      <c r="K1618" s="12">
        <f>Ventas[[#This Row],[Unit Price]]*Ventas[[#This Row],[Quantity]]</f>
        <v>159</v>
      </c>
      <c r="L1618" s="12">
        <f>Ventas[[#This Row],[Unit Cost]]*Ventas[[#This Row],[Quantity]]</f>
        <v>128.79</v>
      </c>
      <c r="M1618" s="14">
        <f>Ventas[[#This Row],[Ingresos]]-Ventas[[#This Row],[Costes]]</f>
        <v>30.210000000000008</v>
      </c>
      <c r="N1618" s="14" t="str">
        <f>_xlfn.XLOOKUP(Ventas[[#This Row],[Ship Country]],[1]!Countries[Ship Country],[1]!Countries[Area],"No registrado")</f>
        <v>Sud America</v>
      </c>
      <c r="O1618" s="14" t="str">
        <f>_xlfn.XLOOKUP(Ventas[[#This Row],[Ship Country]],[1]!Countries[Ship Country],[1]!Countries[Continent],"No existe")</f>
        <v>America</v>
      </c>
      <c r="P1618" s="15" t="str">
        <f>_xlfn.XLOOKUP(Ventas[[#This Row],[Category]],[2]!ProdManager[Category],[2]!ProdManager[Prod_Manager])</f>
        <v>Peter Stone</v>
      </c>
      <c r="Q1618" s="15">
        <f>YEAR(Ventas[[#This Row],[Order Date]])</f>
        <v>2016</v>
      </c>
      <c r="R1618" s="15" t="str">
        <f>TEXT(Ventas[[#This Row],[Order Date]],"MMM")</f>
        <v>mar</v>
      </c>
    </row>
    <row r="1619" spans="1:18" x14ac:dyDescent="0.25">
      <c r="A1619" s="6">
        <v>10863</v>
      </c>
      <c r="B1619" s="6" t="s">
        <v>138</v>
      </c>
      <c r="C1619" s="6" t="s">
        <v>43</v>
      </c>
      <c r="D1619" s="6">
        <v>18</v>
      </c>
      <c r="E1619" s="6">
        <v>16.02</v>
      </c>
      <c r="F1619" s="6">
        <v>20</v>
      </c>
      <c r="G1619" s="6" t="s">
        <v>63</v>
      </c>
      <c r="H1619" s="6" t="s">
        <v>64</v>
      </c>
      <c r="I1619" s="6" t="s">
        <v>65</v>
      </c>
      <c r="J1619" s="5">
        <v>42432</v>
      </c>
      <c r="K1619" s="12">
        <f>Ventas[[#This Row],[Unit Price]]*Ventas[[#This Row],[Quantity]]</f>
        <v>360</v>
      </c>
      <c r="L1619" s="12">
        <f>Ventas[[#This Row],[Unit Cost]]*Ventas[[#This Row],[Quantity]]</f>
        <v>320.39999999999998</v>
      </c>
      <c r="M1619" s="14">
        <f>Ventas[[#This Row],[Ingresos]]-Ventas[[#This Row],[Costes]]</f>
        <v>39.600000000000023</v>
      </c>
      <c r="N1619" s="14" t="str">
        <f>_xlfn.XLOOKUP(Ventas[[#This Row],[Ship Country]],[1]!Countries[Ship Country],[1]!Countries[Area],"No registrado")</f>
        <v>Sud America</v>
      </c>
      <c r="O1619" s="14" t="str">
        <f>_xlfn.XLOOKUP(Ventas[[#This Row],[Ship Country]],[1]!Countries[Ship Country],[1]!Countries[Continent],"No existe")</f>
        <v>America</v>
      </c>
      <c r="P1619" s="15" t="str">
        <f>_xlfn.XLOOKUP(Ventas[[#This Row],[Category]],[2]!ProdManager[Category],[2]!ProdManager[Prod_Manager])</f>
        <v>John Matter</v>
      </c>
      <c r="Q1619" s="15">
        <f>YEAR(Ventas[[#This Row],[Order Date]])</f>
        <v>2016</v>
      </c>
      <c r="R1619" s="15" t="str">
        <f>TEXT(Ventas[[#This Row],[Order Date]],"MMM")</f>
        <v>mar</v>
      </c>
    </row>
    <row r="1620" spans="1:18" x14ac:dyDescent="0.25">
      <c r="A1620" s="4">
        <v>10864</v>
      </c>
      <c r="B1620" s="4" t="s">
        <v>81</v>
      </c>
      <c r="C1620" s="4" t="s">
        <v>43</v>
      </c>
      <c r="D1620" s="4">
        <v>18</v>
      </c>
      <c r="E1620" s="4">
        <v>16.560000000000002</v>
      </c>
      <c r="F1620" s="4">
        <v>4</v>
      </c>
      <c r="G1620" s="4" t="s">
        <v>208</v>
      </c>
      <c r="H1620" s="4" t="s">
        <v>209</v>
      </c>
      <c r="I1620" s="4" t="s">
        <v>149</v>
      </c>
      <c r="J1620" s="5">
        <v>42386</v>
      </c>
      <c r="K1620" s="12">
        <f>Ventas[[#This Row],[Unit Price]]*Ventas[[#This Row],[Quantity]]</f>
        <v>72</v>
      </c>
      <c r="L1620" s="12">
        <f>Ventas[[#This Row],[Unit Cost]]*Ventas[[#This Row],[Quantity]]</f>
        <v>66.240000000000009</v>
      </c>
      <c r="M1620" s="14">
        <f>Ventas[[#This Row],[Ingresos]]-Ventas[[#This Row],[Costes]]</f>
        <v>5.7599999999999909</v>
      </c>
      <c r="N1620" s="14" t="str">
        <f>_xlfn.XLOOKUP(Ventas[[#This Row],[Ship Country]],[1]!Countries[Ship Country],[1]!Countries[Area],"No registrado")</f>
        <v>Nord Europe</v>
      </c>
      <c r="O1620" s="14" t="str">
        <f>_xlfn.XLOOKUP(Ventas[[#This Row],[Ship Country]],[1]!Countries[Ship Country],[1]!Countries[Continent],"No existe")</f>
        <v>Europe</v>
      </c>
      <c r="P1620" s="15" t="str">
        <f>_xlfn.XLOOKUP(Ventas[[#This Row],[Category]],[2]!ProdManager[Category],[2]!ProdManager[Prod_Manager])</f>
        <v>John Matter</v>
      </c>
      <c r="Q1620" s="15">
        <f>YEAR(Ventas[[#This Row],[Order Date]])</f>
        <v>2016</v>
      </c>
      <c r="R1620" s="15" t="str">
        <f>TEXT(Ventas[[#This Row],[Order Date]],"MMM")</f>
        <v>ene</v>
      </c>
    </row>
    <row r="1621" spans="1:18" x14ac:dyDescent="0.25">
      <c r="A1621" s="6">
        <v>10864</v>
      </c>
      <c r="B1621" s="6" t="s">
        <v>137</v>
      </c>
      <c r="C1621" s="6" t="s">
        <v>43</v>
      </c>
      <c r="D1621" s="6">
        <v>14</v>
      </c>
      <c r="E1621" s="6">
        <v>12.32</v>
      </c>
      <c r="F1621" s="6">
        <v>15</v>
      </c>
      <c r="G1621" s="6" t="s">
        <v>208</v>
      </c>
      <c r="H1621" s="6" t="s">
        <v>209</v>
      </c>
      <c r="I1621" s="6" t="s">
        <v>149</v>
      </c>
      <c r="J1621" s="5">
        <v>42715</v>
      </c>
      <c r="K1621" s="12">
        <f>Ventas[[#This Row],[Unit Price]]*Ventas[[#This Row],[Quantity]]</f>
        <v>210</v>
      </c>
      <c r="L1621" s="12">
        <f>Ventas[[#This Row],[Unit Cost]]*Ventas[[#This Row],[Quantity]]</f>
        <v>184.8</v>
      </c>
      <c r="M1621" s="14">
        <f>Ventas[[#This Row],[Ingresos]]-Ventas[[#This Row],[Costes]]</f>
        <v>25.199999999999989</v>
      </c>
      <c r="N1621" s="14" t="str">
        <f>_xlfn.XLOOKUP(Ventas[[#This Row],[Ship Country]],[1]!Countries[Ship Country],[1]!Countries[Area],"No registrado")</f>
        <v>Nord Europe</v>
      </c>
      <c r="O1621" s="14" t="str">
        <f>_xlfn.XLOOKUP(Ventas[[#This Row],[Ship Country]],[1]!Countries[Ship Country],[1]!Countries[Continent],"No existe")</f>
        <v>Europe</v>
      </c>
      <c r="P1621" s="15" t="str">
        <f>_xlfn.XLOOKUP(Ventas[[#This Row],[Category]],[2]!ProdManager[Category],[2]!ProdManager[Prod_Manager])</f>
        <v>John Matter</v>
      </c>
      <c r="Q1621" s="15">
        <f>YEAR(Ventas[[#This Row],[Order Date]])</f>
        <v>2016</v>
      </c>
      <c r="R1621" s="15" t="str">
        <f>TEXT(Ventas[[#This Row],[Order Date]],"MMM")</f>
        <v>dic</v>
      </c>
    </row>
    <row r="1622" spans="1:18" x14ac:dyDescent="0.25">
      <c r="A1622" s="4">
        <v>10865</v>
      </c>
      <c r="B1622" s="4" t="s">
        <v>188</v>
      </c>
      <c r="C1622" s="4" t="s">
        <v>43</v>
      </c>
      <c r="D1622" s="4">
        <v>263.5</v>
      </c>
      <c r="E1622" s="4">
        <v>234.51500000000001</v>
      </c>
      <c r="F1622" s="4">
        <v>60</v>
      </c>
      <c r="G1622" s="4" t="s">
        <v>110</v>
      </c>
      <c r="H1622" s="4" t="s">
        <v>111</v>
      </c>
      <c r="I1622" s="4" t="s">
        <v>21</v>
      </c>
      <c r="J1622" s="5">
        <v>42483</v>
      </c>
      <c r="K1622" s="12">
        <f>Ventas[[#This Row],[Unit Price]]*Ventas[[#This Row],[Quantity]]</f>
        <v>15810</v>
      </c>
      <c r="L1622" s="12">
        <f>Ventas[[#This Row],[Unit Cost]]*Ventas[[#This Row],[Quantity]]</f>
        <v>14070.900000000001</v>
      </c>
      <c r="M1622" s="14">
        <f>Ventas[[#This Row],[Ingresos]]-Ventas[[#This Row],[Costes]]</f>
        <v>1739.0999999999985</v>
      </c>
      <c r="N1622" s="14" t="str">
        <f>_xlfn.XLOOKUP(Ventas[[#This Row],[Ship Country]],[1]!Countries[Ship Country],[1]!Countries[Area],"No registrado")</f>
        <v>Nord Europe</v>
      </c>
      <c r="O1622" s="14" t="str">
        <f>_xlfn.XLOOKUP(Ventas[[#This Row],[Ship Country]],[1]!Countries[Ship Country],[1]!Countries[Continent],"No existe")</f>
        <v>Europe</v>
      </c>
      <c r="P1622" s="15" t="str">
        <f>_xlfn.XLOOKUP(Ventas[[#This Row],[Category]],[2]!ProdManager[Category],[2]!ProdManager[Prod_Manager])</f>
        <v>John Matter</v>
      </c>
      <c r="Q1622" s="15">
        <f>YEAR(Ventas[[#This Row],[Order Date]])</f>
        <v>2016</v>
      </c>
      <c r="R1622" s="15" t="str">
        <f>TEXT(Ventas[[#This Row],[Order Date]],"MMM")</f>
        <v>abr</v>
      </c>
    </row>
    <row r="1623" spans="1:18" x14ac:dyDescent="0.25">
      <c r="A1623" s="6">
        <v>10865</v>
      </c>
      <c r="B1623" s="6" t="s">
        <v>42</v>
      </c>
      <c r="C1623" s="6" t="s">
        <v>43</v>
      </c>
      <c r="D1623" s="6">
        <v>18</v>
      </c>
      <c r="E1623" s="6">
        <v>16.38</v>
      </c>
      <c r="F1623" s="6">
        <v>80</v>
      </c>
      <c r="G1623" s="6" t="s">
        <v>110</v>
      </c>
      <c r="H1623" s="6" t="s">
        <v>111</v>
      </c>
      <c r="I1623" s="6" t="s">
        <v>21</v>
      </c>
      <c r="J1623" s="5">
        <v>42550</v>
      </c>
      <c r="K1623" s="12">
        <f>Ventas[[#This Row],[Unit Price]]*Ventas[[#This Row],[Quantity]]</f>
        <v>1440</v>
      </c>
      <c r="L1623" s="12">
        <f>Ventas[[#This Row],[Unit Cost]]*Ventas[[#This Row],[Quantity]]</f>
        <v>1310.3999999999999</v>
      </c>
      <c r="M1623" s="14">
        <f>Ventas[[#This Row],[Ingresos]]-Ventas[[#This Row],[Costes]]</f>
        <v>129.60000000000014</v>
      </c>
      <c r="N1623" s="14" t="str">
        <f>_xlfn.XLOOKUP(Ventas[[#This Row],[Ship Country]],[1]!Countries[Ship Country],[1]!Countries[Area],"No registrado")</f>
        <v>Nord Europe</v>
      </c>
      <c r="O1623" s="14" t="str">
        <f>_xlfn.XLOOKUP(Ventas[[#This Row],[Ship Country]],[1]!Countries[Ship Country],[1]!Countries[Continent],"No existe")</f>
        <v>Europe</v>
      </c>
      <c r="P1623" s="15" t="str">
        <f>_xlfn.XLOOKUP(Ventas[[#This Row],[Category]],[2]!ProdManager[Category],[2]!ProdManager[Prod_Manager])</f>
        <v>John Matter</v>
      </c>
      <c r="Q1623" s="15">
        <f>YEAR(Ventas[[#This Row],[Order Date]])</f>
        <v>2016</v>
      </c>
      <c r="R1623" s="15" t="str">
        <f>TEXT(Ventas[[#This Row],[Order Date]],"MMM")</f>
        <v>jun</v>
      </c>
    </row>
    <row r="1624" spans="1:18" x14ac:dyDescent="0.25">
      <c r="A1624" s="4">
        <v>10866</v>
      </c>
      <c r="B1624" s="4" t="s">
        <v>55</v>
      </c>
      <c r="C1624" s="4" t="s">
        <v>43</v>
      </c>
      <c r="D1624" s="4">
        <v>19</v>
      </c>
      <c r="E1624" s="4">
        <v>17.48</v>
      </c>
      <c r="F1624" s="4">
        <v>21</v>
      </c>
      <c r="G1624" s="4" t="s">
        <v>123</v>
      </c>
      <c r="H1624" s="4" t="s">
        <v>124</v>
      </c>
      <c r="I1624" s="4" t="s">
        <v>90</v>
      </c>
      <c r="J1624" s="5">
        <v>42519</v>
      </c>
      <c r="K1624" s="12">
        <f>Ventas[[#This Row],[Unit Price]]*Ventas[[#This Row],[Quantity]]</f>
        <v>399</v>
      </c>
      <c r="L1624" s="12">
        <f>Ventas[[#This Row],[Unit Cost]]*Ventas[[#This Row],[Quantity]]</f>
        <v>367.08</v>
      </c>
      <c r="M1624" s="14">
        <f>Ventas[[#This Row],[Ingresos]]-Ventas[[#This Row],[Costes]]</f>
        <v>31.920000000000016</v>
      </c>
      <c r="N1624" s="14" t="str">
        <f>_xlfn.XLOOKUP(Ventas[[#This Row],[Ship Country]],[1]!Countries[Ship Country],[1]!Countries[Area],"No registrado")</f>
        <v>Nord Europe</v>
      </c>
      <c r="O1624" s="14" t="str">
        <f>_xlfn.XLOOKUP(Ventas[[#This Row],[Ship Country]],[1]!Countries[Ship Country],[1]!Countries[Continent],"No existe")</f>
        <v>Europe</v>
      </c>
      <c r="P1624" s="15" t="str">
        <f>_xlfn.XLOOKUP(Ventas[[#This Row],[Category]],[2]!ProdManager[Category],[2]!ProdManager[Prod_Manager])</f>
        <v>John Matter</v>
      </c>
      <c r="Q1624" s="15">
        <f>YEAR(Ventas[[#This Row],[Order Date]])</f>
        <v>2016</v>
      </c>
      <c r="R1624" s="15" t="str">
        <f>TEXT(Ventas[[#This Row],[Order Date]],"MMM")</f>
        <v>may</v>
      </c>
    </row>
    <row r="1625" spans="1:18" x14ac:dyDescent="0.25">
      <c r="A1625" s="6">
        <v>10866</v>
      </c>
      <c r="B1625" s="6" t="s">
        <v>51</v>
      </c>
      <c r="C1625" s="6" t="s">
        <v>43</v>
      </c>
      <c r="D1625" s="6">
        <v>4.5</v>
      </c>
      <c r="E1625" s="6">
        <v>4.0949999999999998</v>
      </c>
      <c r="F1625" s="6">
        <v>6</v>
      </c>
      <c r="G1625" s="6" t="s">
        <v>123</v>
      </c>
      <c r="H1625" s="6" t="s">
        <v>124</v>
      </c>
      <c r="I1625" s="6" t="s">
        <v>90</v>
      </c>
      <c r="J1625" s="5">
        <v>42589</v>
      </c>
      <c r="K1625" s="12">
        <f>Ventas[[#This Row],[Unit Price]]*Ventas[[#This Row],[Quantity]]</f>
        <v>27</v>
      </c>
      <c r="L1625" s="12">
        <f>Ventas[[#This Row],[Unit Cost]]*Ventas[[#This Row],[Quantity]]</f>
        <v>24.57</v>
      </c>
      <c r="M1625" s="14">
        <f>Ventas[[#This Row],[Ingresos]]-Ventas[[#This Row],[Costes]]</f>
        <v>2.4299999999999997</v>
      </c>
      <c r="N1625" s="14" t="str">
        <f>_xlfn.XLOOKUP(Ventas[[#This Row],[Ship Country]],[1]!Countries[Ship Country],[1]!Countries[Area],"No registrado")</f>
        <v>Nord Europe</v>
      </c>
      <c r="O1625" s="14" t="str">
        <f>_xlfn.XLOOKUP(Ventas[[#This Row],[Ship Country]],[1]!Countries[Ship Country],[1]!Countries[Continent],"No existe")</f>
        <v>Europe</v>
      </c>
      <c r="P1625" s="15" t="str">
        <f>_xlfn.XLOOKUP(Ventas[[#This Row],[Category]],[2]!ProdManager[Category],[2]!ProdManager[Prod_Manager])</f>
        <v>John Matter</v>
      </c>
      <c r="Q1625" s="15">
        <f>YEAR(Ventas[[#This Row],[Order Date]])</f>
        <v>2016</v>
      </c>
      <c r="R1625" s="15" t="str">
        <f>TEXT(Ventas[[#This Row],[Order Date]],"MMM")</f>
        <v>ago</v>
      </c>
    </row>
    <row r="1626" spans="1:18" x14ac:dyDescent="0.25">
      <c r="A1626" s="4">
        <v>10866</v>
      </c>
      <c r="B1626" s="4" t="s">
        <v>87</v>
      </c>
      <c r="C1626" s="4" t="s">
        <v>29</v>
      </c>
      <c r="D1626" s="4">
        <v>25.89</v>
      </c>
      <c r="E1626" s="4">
        <v>19.935300000000002</v>
      </c>
      <c r="F1626" s="4">
        <v>40</v>
      </c>
      <c r="G1626" s="4" t="s">
        <v>123</v>
      </c>
      <c r="H1626" s="4" t="s">
        <v>124</v>
      </c>
      <c r="I1626" s="4" t="s">
        <v>90</v>
      </c>
      <c r="J1626" s="5">
        <v>42591</v>
      </c>
      <c r="K1626" s="12">
        <f>Ventas[[#This Row],[Unit Price]]*Ventas[[#This Row],[Quantity]]</f>
        <v>1035.5999999999999</v>
      </c>
      <c r="L1626" s="12">
        <f>Ventas[[#This Row],[Unit Cost]]*Ventas[[#This Row],[Quantity]]</f>
        <v>797.41200000000003</v>
      </c>
      <c r="M1626" s="14">
        <f>Ventas[[#This Row],[Ingresos]]-Ventas[[#This Row],[Costes]]</f>
        <v>238.18799999999987</v>
      </c>
      <c r="N1626" s="14" t="str">
        <f>_xlfn.XLOOKUP(Ventas[[#This Row],[Ship Country]],[1]!Countries[Ship Country],[1]!Countries[Area],"No registrado")</f>
        <v>Nord Europe</v>
      </c>
      <c r="O1626" s="14" t="str">
        <f>_xlfn.XLOOKUP(Ventas[[#This Row],[Ship Country]],[1]!Countries[Ship Country],[1]!Countries[Continent],"No existe")</f>
        <v>Europe</v>
      </c>
      <c r="P1626" s="15" t="str">
        <f>_xlfn.XLOOKUP(Ventas[[#This Row],[Category]],[2]!ProdManager[Category],[2]!ProdManager[Prod_Manager])</f>
        <v>Peter Stone</v>
      </c>
      <c r="Q1626" s="15">
        <f>YEAR(Ventas[[#This Row],[Order Date]])</f>
        <v>2016</v>
      </c>
      <c r="R1626" s="15" t="str">
        <f>TEXT(Ventas[[#This Row],[Order Date]],"MMM")</f>
        <v>ago</v>
      </c>
    </row>
    <row r="1627" spans="1:18" x14ac:dyDescent="0.25">
      <c r="A1627" s="6">
        <v>10867</v>
      </c>
      <c r="B1627" s="6" t="s">
        <v>58</v>
      </c>
      <c r="C1627" s="6" t="s">
        <v>46</v>
      </c>
      <c r="D1627" s="6">
        <v>32.799999999999997</v>
      </c>
      <c r="E1627" s="6">
        <v>26.896000000000001</v>
      </c>
      <c r="F1627" s="6">
        <v>3</v>
      </c>
      <c r="G1627" s="6" t="s">
        <v>166</v>
      </c>
      <c r="H1627" s="6" t="s">
        <v>167</v>
      </c>
      <c r="I1627" s="6" t="s">
        <v>84</v>
      </c>
      <c r="J1627" s="5">
        <v>42726</v>
      </c>
      <c r="K1627" s="12">
        <f>Ventas[[#This Row],[Unit Price]]*Ventas[[#This Row],[Quantity]]</f>
        <v>98.399999999999991</v>
      </c>
      <c r="L1627" s="12">
        <f>Ventas[[#This Row],[Unit Cost]]*Ventas[[#This Row],[Quantity]]</f>
        <v>80.688000000000002</v>
      </c>
      <c r="M1627" s="14">
        <f>Ventas[[#This Row],[Ingresos]]-Ventas[[#This Row],[Costes]]</f>
        <v>17.711999999999989</v>
      </c>
      <c r="N1627" s="14" t="str">
        <f>_xlfn.XLOOKUP(Ventas[[#This Row],[Ship Country]],[1]!Countries[Ship Country],[1]!Countries[Area],"No registrado")</f>
        <v>Nord America</v>
      </c>
      <c r="O1627" s="14" t="str">
        <f>_xlfn.XLOOKUP(Ventas[[#This Row],[Ship Country]],[1]!Countries[Ship Country],[1]!Countries[Continent],"No existe")</f>
        <v>America</v>
      </c>
      <c r="P1627" s="15" t="str">
        <f>_xlfn.XLOOKUP(Ventas[[#This Row],[Category]],[2]!ProdManager[Category],[2]!ProdManager[Prod_Manager])</f>
        <v>John Matter</v>
      </c>
      <c r="Q1627" s="15">
        <f>YEAR(Ventas[[#This Row],[Order Date]])</f>
        <v>2016</v>
      </c>
      <c r="R1627" s="15" t="str">
        <f>TEXT(Ventas[[#This Row],[Order Date]],"MMM")</f>
        <v>dic</v>
      </c>
    </row>
    <row r="1628" spans="1:18" x14ac:dyDescent="0.25">
      <c r="A1628" s="4">
        <v>10868</v>
      </c>
      <c r="B1628" s="4" t="s">
        <v>189</v>
      </c>
      <c r="C1628" s="4" t="s">
        <v>35</v>
      </c>
      <c r="D1628" s="4">
        <v>31.23</v>
      </c>
      <c r="E1628" s="4">
        <v>21.861000000000001</v>
      </c>
      <c r="F1628" s="4">
        <v>20</v>
      </c>
      <c r="G1628" s="4" t="s">
        <v>219</v>
      </c>
      <c r="H1628" s="4" t="s">
        <v>152</v>
      </c>
      <c r="I1628" s="4" t="s">
        <v>27</v>
      </c>
      <c r="J1628" s="5">
        <v>42637</v>
      </c>
      <c r="K1628" s="12">
        <f>Ventas[[#This Row],[Unit Price]]*Ventas[[#This Row],[Quantity]]</f>
        <v>624.6</v>
      </c>
      <c r="L1628" s="12">
        <f>Ventas[[#This Row],[Unit Cost]]*Ventas[[#This Row],[Quantity]]</f>
        <v>437.22</v>
      </c>
      <c r="M1628" s="14">
        <f>Ventas[[#This Row],[Ingresos]]-Ventas[[#This Row],[Costes]]</f>
        <v>187.38</v>
      </c>
      <c r="N1628" s="14" t="str">
        <f>_xlfn.XLOOKUP(Ventas[[#This Row],[Ship Country]],[1]!Countries[Ship Country],[1]!Countries[Area],"No registrado")</f>
        <v>Sud America</v>
      </c>
      <c r="O1628" s="14" t="str">
        <f>_xlfn.XLOOKUP(Ventas[[#This Row],[Ship Country]],[1]!Countries[Ship Country],[1]!Countries[Continent],"No existe")</f>
        <v>America</v>
      </c>
      <c r="P1628" s="15" t="str">
        <f>_xlfn.XLOOKUP(Ventas[[#This Row],[Category]],[2]!ProdManager[Category],[2]!ProdManager[Prod_Manager])</f>
        <v>Lydia Sinn</v>
      </c>
      <c r="Q1628" s="15">
        <f>YEAR(Ventas[[#This Row],[Order Date]])</f>
        <v>2016</v>
      </c>
      <c r="R1628" s="15" t="str">
        <f>TEXT(Ventas[[#This Row],[Order Date]],"MMM")</f>
        <v>sep</v>
      </c>
    </row>
    <row r="1629" spans="1:18" x14ac:dyDescent="0.25">
      <c r="A1629" s="6">
        <v>10868</v>
      </c>
      <c r="B1629" s="6" t="s">
        <v>81</v>
      </c>
      <c r="C1629" s="6" t="s">
        <v>43</v>
      </c>
      <c r="D1629" s="6">
        <v>18</v>
      </c>
      <c r="E1629" s="6">
        <v>16.2</v>
      </c>
      <c r="F1629" s="6">
        <v>30</v>
      </c>
      <c r="G1629" s="6" t="s">
        <v>219</v>
      </c>
      <c r="H1629" s="6" t="s">
        <v>152</v>
      </c>
      <c r="I1629" s="6" t="s">
        <v>27</v>
      </c>
      <c r="J1629" s="5">
        <v>42375</v>
      </c>
      <c r="K1629" s="12">
        <f>Ventas[[#This Row],[Unit Price]]*Ventas[[#This Row],[Quantity]]</f>
        <v>540</v>
      </c>
      <c r="L1629" s="12">
        <f>Ventas[[#This Row],[Unit Cost]]*Ventas[[#This Row],[Quantity]]</f>
        <v>486</v>
      </c>
      <c r="M1629" s="14">
        <f>Ventas[[#This Row],[Ingresos]]-Ventas[[#This Row],[Costes]]</f>
        <v>54</v>
      </c>
      <c r="N1629" s="14" t="str">
        <f>_xlfn.XLOOKUP(Ventas[[#This Row],[Ship Country]],[1]!Countries[Ship Country],[1]!Countries[Area],"No registrado")</f>
        <v>Sud America</v>
      </c>
      <c r="O1629" s="14" t="str">
        <f>_xlfn.XLOOKUP(Ventas[[#This Row],[Ship Country]],[1]!Countries[Ship Country],[1]!Countries[Continent],"No existe")</f>
        <v>America</v>
      </c>
      <c r="P1629" s="15" t="str">
        <f>_xlfn.XLOOKUP(Ventas[[#This Row],[Category]],[2]!ProdManager[Category],[2]!ProdManager[Prod_Manager])</f>
        <v>John Matter</v>
      </c>
      <c r="Q1629" s="15">
        <f>YEAR(Ventas[[#This Row],[Order Date]])</f>
        <v>2016</v>
      </c>
      <c r="R1629" s="15" t="str">
        <f>TEXT(Ventas[[#This Row],[Order Date]],"MMM")</f>
        <v>ene</v>
      </c>
    </row>
    <row r="1630" spans="1:18" x14ac:dyDescent="0.25">
      <c r="A1630" s="4">
        <v>10868</v>
      </c>
      <c r="B1630" s="4" t="s">
        <v>41</v>
      </c>
      <c r="C1630" s="4" t="s">
        <v>35</v>
      </c>
      <c r="D1630" s="4">
        <v>20</v>
      </c>
      <c r="E1630" s="4">
        <v>13.399999999999999</v>
      </c>
      <c r="F1630" s="4">
        <v>42</v>
      </c>
      <c r="G1630" s="4" t="s">
        <v>219</v>
      </c>
      <c r="H1630" s="4" t="s">
        <v>152</v>
      </c>
      <c r="I1630" s="4" t="s">
        <v>27</v>
      </c>
      <c r="J1630" s="5">
        <v>42597</v>
      </c>
      <c r="K1630" s="12">
        <f>Ventas[[#This Row],[Unit Price]]*Ventas[[#This Row],[Quantity]]</f>
        <v>840</v>
      </c>
      <c r="L1630" s="12">
        <f>Ventas[[#This Row],[Unit Cost]]*Ventas[[#This Row],[Quantity]]</f>
        <v>562.79999999999995</v>
      </c>
      <c r="M1630" s="14">
        <f>Ventas[[#This Row],[Ingresos]]-Ventas[[#This Row],[Costes]]</f>
        <v>277.20000000000005</v>
      </c>
      <c r="N1630" s="14" t="str">
        <f>_xlfn.XLOOKUP(Ventas[[#This Row],[Ship Country]],[1]!Countries[Ship Country],[1]!Countries[Area],"No registrado")</f>
        <v>Sud America</v>
      </c>
      <c r="O1630" s="14" t="str">
        <f>_xlfn.XLOOKUP(Ventas[[#This Row],[Ship Country]],[1]!Countries[Ship Country],[1]!Countries[Continent],"No existe")</f>
        <v>America</v>
      </c>
      <c r="P1630" s="15" t="str">
        <f>_xlfn.XLOOKUP(Ventas[[#This Row],[Category]],[2]!ProdManager[Category],[2]!ProdManager[Prod_Manager])</f>
        <v>Lydia Sinn</v>
      </c>
      <c r="Q1630" s="15">
        <f>YEAR(Ventas[[#This Row],[Order Date]])</f>
        <v>2016</v>
      </c>
      <c r="R1630" s="15" t="str">
        <f>TEXT(Ventas[[#This Row],[Order Date]],"MMM")</f>
        <v>ago</v>
      </c>
    </row>
    <row r="1631" spans="1:18" x14ac:dyDescent="0.25">
      <c r="A1631" s="6">
        <v>10869</v>
      </c>
      <c r="B1631" s="6" t="s">
        <v>197</v>
      </c>
      <c r="C1631" s="6" t="s">
        <v>10</v>
      </c>
      <c r="D1631" s="6">
        <v>9</v>
      </c>
      <c r="E1631" s="6">
        <v>6.93</v>
      </c>
      <c r="F1631" s="6">
        <v>50</v>
      </c>
      <c r="G1631" s="6" t="s">
        <v>210</v>
      </c>
      <c r="H1631" s="6" t="s">
        <v>148</v>
      </c>
      <c r="I1631" s="6" t="s">
        <v>149</v>
      </c>
      <c r="J1631" s="5">
        <v>42494</v>
      </c>
      <c r="K1631" s="12">
        <f>Ventas[[#This Row],[Unit Price]]*Ventas[[#This Row],[Quantity]]</f>
        <v>450</v>
      </c>
      <c r="L1631" s="12">
        <f>Ventas[[#This Row],[Unit Cost]]*Ventas[[#This Row],[Quantity]]</f>
        <v>346.5</v>
      </c>
      <c r="M1631" s="14">
        <f>Ventas[[#This Row],[Ingresos]]-Ventas[[#This Row],[Costes]]</f>
        <v>103.5</v>
      </c>
      <c r="N1631" s="14" t="str">
        <f>_xlfn.XLOOKUP(Ventas[[#This Row],[Ship Country]],[1]!Countries[Ship Country],[1]!Countries[Area],"No registrado")</f>
        <v>Nord Europe</v>
      </c>
      <c r="O1631" s="14" t="str">
        <f>_xlfn.XLOOKUP(Ventas[[#This Row],[Ship Country]],[1]!Countries[Ship Country],[1]!Countries[Continent],"No existe")</f>
        <v>Europe</v>
      </c>
      <c r="P1631" s="15" t="str">
        <f>_xlfn.XLOOKUP(Ventas[[#This Row],[Category]],[2]!ProdManager[Category],[2]!ProdManager[Prod_Manager])</f>
        <v>Marc Caine</v>
      </c>
      <c r="Q1631" s="15">
        <f>YEAR(Ventas[[#This Row],[Order Date]])</f>
        <v>2016</v>
      </c>
      <c r="R1631" s="15" t="str">
        <f>TEXT(Ventas[[#This Row],[Order Date]],"MMM")</f>
        <v>may</v>
      </c>
    </row>
    <row r="1632" spans="1:18" x14ac:dyDescent="0.25">
      <c r="A1632" s="4">
        <v>10869</v>
      </c>
      <c r="B1632" s="4" t="s">
        <v>142</v>
      </c>
      <c r="C1632" s="4" t="s">
        <v>35</v>
      </c>
      <c r="D1632" s="4">
        <v>12.5</v>
      </c>
      <c r="E1632" s="4">
        <v>8.2499999999999982</v>
      </c>
      <c r="F1632" s="4">
        <v>20</v>
      </c>
      <c r="G1632" s="4" t="s">
        <v>210</v>
      </c>
      <c r="H1632" s="4" t="s">
        <v>148</v>
      </c>
      <c r="I1632" s="4" t="s">
        <v>149</v>
      </c>
      <c r="J1632" s="5">
        <v>42640</v>
      </c>
      <c r="K1632" s="12">
        <f>Ventas[[#This Row],[Unit Price]]*Ventas[[#This Row],[Quantity]]</f>
        <v>250</v>
      </c>
      <c r="L1632" s="12">
        <f>Ventas[[#This Row],[Unit Cost]]*Ventas[[#This Row],[Quantity]]</f>
        <v>164.99999999999997</v>
      </c>
      <c r="M1632" s="14">
        <f>Ventas[[#This Row],[Ingresos]]-Ventas[[#This Row],[Costes]]</f>
        <v>85.000000000000028</v>
      </c>
      <c r="N1632" s="14" t="str">
        <f>_xlfn.XLOOKUP(Ventas[[#This Row],[Ship Country]],[1]!Countries[Ship Country],[1]!Countries[Area],"No registrado")</f>
        <v>Nord Europe</v>
      </c>
      <c r="O1632" s="14" t="str">
        <f>_xlfn.XLOOKUP(Ventas[[#This Row],[Ship Country]],[1]!Countries[Ship Country],[1]!Countries[Continent],"No existe")</f>
        <v>Europe</v>
      </c>
      <c r="P1632" s="15" t="str">
        <f>_xlfn.XLOOKUP(Ventas[[#This Row],[Category]],[2]!ProdManager[Category],[2]!ProdManager[Prod_Manager])</f>
        <v>Lydia Sinn</v>
      </c>
      <c r="Q1632" s="15">
        <f>YEAR(Ventas[[#This Row],[Order Date]])</f>
        <v>2016</v>
      </c>
      <c r="R1632" s="15" t="str">
        <f>TEXT(Ventas[[#This Row],[Order Date]],"MMM")</f>
        <v>sep</v>
      </c>
    </row>
    <row r="1633" spans="1:18" x14ac:dyDescent="0.25">
      <c r="A1633" s="6">
        <v>10869</v>
      </c>
      <c r="B1633" s="6" t="s">
        <v>16</v>
      </c>
      <c r="C1633" s="6" t="s">
        <v>15</v>
      </c>
      <c r="D1633" s="6">
        <v>21</v>
      </c>
      <c r="E1633" s="6">
        <v>17.010000000000002</v>
      </c>
      <c r="F1633" s="6">
        <v>10</v>
      </c>
      <c r="G1633" s="6" t="s">
        <v>210</v>
      </c>
      <c r="H1633" s="6" t="s">
        <v>148</v>
      </c>
      <c r="I1633" s="6" t="s">
        <v>149</v>
      </c>
      <c r="J1633" s="5">
        <v>42437</v>
      </c>
      <c r="K1633" s="12">
        <f>Ventas[[#This Row],[Unit Price]]*Ventas[[#This Row],[Quantity]]</f>
        <v>210</v>
      </c>
      <c r="L1633" s="12">
        <f>Ventas[[#This Row],[Unit Cost]]*Ventas[[#This Row],[Quantity]]</f>
        <v>170.10000000000002</v>
      </c>
      <c r="M1633" s="14">
        <f>Ventas[[#This Row],[Ingresos]]-Ventas[[#This Row],[Costes]]</f>
        <v>39.899999999999977</v>
      </c>
      <c r="N1633" s="14" t="str">
        <f>_xlfn.XLOOKUP(Ventas[[#This Row],[Ship Country]],[1]!Countries[Ship Country],[1]!Countries[Area],"No registrado")</f>
        <v>Nord Europe</v>
      </c>
      <c r="O1633" s="14" t="str">
        <f>_xlfn.XLOOKUP(Ventas[[#This Row],[Ship Country]],[1]!Countries[Ship Country],[1]!Countries[Continent],"No existe")</f>
        <v>Europe</v>
      </c>
      <c r="P1633" s="15" t="str">
        <f>_xlfn.XLOOKUP(Ventas[[#This Row],[Category]],[2]!ProdManager[Category],[2]!ProdManager[Prod_Manager])</f>
        <v>Peter Stone</v>
      </c>
      <c r="Q1633" s="15">
        <f>YEAR(Ventas[[#This Row],[Order Date]])</f>
        <v>2016</v>
      </c>
      <c r="R1633" s="15" t="str">
        <f>TEXT(Ventas[[#This Row],[Order Date]],"MMM")</f>
        <v>mar</v>
      </c>
    </row>
    <row r="1634" spans="1:18" x14ac:dyDescent="0.25">
      <c r="A1634" s="4">
        <v>10869</v>
      </c>
      <c r="B1634" s="4" t="s">
        <v>138</v>
      </c>
      <c r="C1634" s="4" t="s">
        <v>43</v>
      </c>
      <c r="D1634" s="4">
        <v>18</v>
      </c>
      <c r="E1634" s="4">
        <v>16.02</v>
      </c>
      <c r="F1634" s="4">
        <v>40</v>
      </c>
      <c r="G1634" s="4" t="s">
        <v>210</v>
      </c>
      <c r="H1634" s="4" t="s">
        <v>148</v>
      </c>
      <c r="I1634" s="4" t="s">
        <v>149</v>
      </c>
      <c r="J1634" s="5">
        <v>42494</v>
      </c>
      <c r="K1634" s="12">
        <f>Ventas[[#This Row],[Unit Price]]*Ventas[[#This Row],[Quantity]]</f>
        <v>720</v>
      </c>
      <c r="L1634" s="12">
        <f>Ventas[[#This Row],[Unit Cost]]*Ventas[[#This Row],[Quantity]]</f>
        <v>640.79999999999995</v>
      </c>
      <c r="M1634" s="14">
        <f>Ventas[[#This Row],[Ingresos]]-Ventas[[#This Row],[Costes]]</f>
        <v>79.200000000000045</v>
      </c>
      <c r="N1634" s="14" t="str">
        <f>_xlfn.XLOOKUP(Ventas[[#This Row],[Ship Country]],[1]!Countries[Ship Country],[1]!Countries[Area],"No registrado")</f>
        <v>Nord Europe</v>
      </c>
      <c r="O1634" s="14" t="str">
        <f>_xlfn.XLOOKUP(Ventas[[#This Row],[Ship Country]],[1]!Countries[Ship Country],[1]!Countries[Continent],"No existe")</f>
        <v>Europe</v>
      </c>
      <c r="P1634" s="15" t="str">
        <f>_xlfn.XLOOKUP(Ventas[[#This Row],[Category]],[2]!ProdManager[Category],[2]!ProdManager[Prod_Manager])</f>
        <v>John Matter</v>
      </c>
      <c r="Q1634" s="15">
        <f>YEAR(Ventas[[#This Row],[Order Date]])</f>
        <v>2016</v>
      </c>
      <c r="R1634" s="15" t="str">
        <f>TEXT(Ventas[[#This Row],[Order Date]],"MMM")</f>
        <v>may</v>
      </c>
    </row>
    <row r="1635" spans="1:18" x14ac:dyDescent="0.25">
      <c r="A1635" s="6">
        <v>10870</v>
      </c>
      <c r="B1635" s="6" t="s">
        <v>22</v>
      </c>
      <c r="C1635" s="6" t="s">
        <v>18</v>
      </c>
      <c r="D1635" s="6">
        <v>53</v>
      </c>
      <c r="E1635" s="6">
        <v>42.400000000000006</v>
      </c>
      <c r="F1635" s="6">
        <v>2</v>
      </c>
      <c r="G1635" s="6" t="s">
        <v>220</v>
      </c>
      <c r="H1635" s="6" t="s">
        <v>221</v>
      </c>
      <c r="I1635" s="6" t="s">
        <v>222</v>
      </c>
      <c r="J1635" s="5">
        <v>42563</v>
      </c>
      <c r="K1635" s="12">
        <f>Ventas[[#This Row],[Unit Price]]*Ventas[[#This Row],[Quantity]]</f>
        <v>106</v>
      </c>
      <c r="L1635" s="12">
        <f>Ventas[[#This Row],[Unit Cost]]*Ventas[[#This Row],[Quantity]]</f>
        <v>84.800000000000011</v>
      </c>
      <c r="M1635" s="14">
        <f>Ventas[[#This Row],[Ingresos]]-Ventas[[#This Row],[Costes]]</f>
        <v>21.199999999999989</v>
      </c>
      <c r="N1635" s="14" t="str">
        <f>_xlfn.XLOOKUP(Ventas[[#This Row],[Ship Country]],[1]!Countries[Ship Country],[1]!Countries[Area],"No registrado")</f>
        <v>Nord Europe</v>
      </c>
      <c r="O1635" s="14" t="str">
        <f>_xlfn.XLOOKUP(Ventas[[#This Row],[Ship Country]],[1]!Countries[Ship Country],[1]!Countries[Continent],"No existe")</f>
        <v>Europe</v>
      </c>
      <c r="P1635" s="15" t="str">
        <f>_xlfn.XLOOKUP(Ventas[[#This Row],[Category]],[2]!ProdManager[Category],[2]!ProdManager[Prod_Manager])</f>
        <v>Marc Caine</v>
      </c>
      <c r="Q1635" s="15">
        <f>YEAR(Ventas[[#This Row],[Order Date]])</f>
        <v>2016</v>
      </c>
      <c r="R1635" s="15" t="str">
        <f>TEXT(Ventas[[#This Row],[Order Date]],"MMM")</f>
        <v>jul</v>
      </c>
    </row>
    <row r="1636" spans="1:18" x14ac:dyDescent="0.25">
      <c r="A1636" s="4">
        <v>10870</v>
      </c>
      <c r="B1636" s="4" t="s">
        <v>81</v>
      </c>
      <c r="C1636" s="4" t="s">
        <v>43</v>
      </c>
      <c r="D1636" s="4">
        <v>18</v>
      </c>
      <c r="E1636" s="4">
        <v>16.38</v>
      </c>
      <c r="F1636" s="4">
        <v>3</v>
      </c>
      <c r="G1636" s="4" t="s">
        <v>220</v>
      </c>
      <c r="H1636" s="4" t="s">
        <v>221</v>
      </c>
      <c r="I1636" s="4" t="s">
        <v>222</v>
      </c>
      <c r="J1636" s="5">
        <v>42489</v>
      </c>
      <c r="K1636" s="12">
        <f>Ventas[[#This Row],[Unit Price]]*Ventas[[#This Row],[Quantity]]</f>
        <v>54</v>
      </c>
      <c r="L1636" s="12">
        <f>Ventas[[#This Row],[Unit Cost]]*Ventas[[#This Row],[Quantity]]</f>
        <v>49.14</v>
      </c>
      <c r="M1636" s="14">
        <f>Ventas[[#This Row],[Ingresos]]-Ventas[[#This Row],[Costes]]</f>
        <v>4.8599999999999994</v>
      </c>
      <c r="N1636" s="14" t="str">
        <f>_xlfn.XLOOKUP(Ventas[[#This Row],[Ship Country]],[1]!Countries[Ship Country],[1]!Countries[Area],"No registrado")</f>
        <v>Nord Europe</v>
      </c>
      <c r="O1636" s="14" t="str">
        <f>_xlfn.XLOOKUP(Ventas[[#This Row],[Ship Country]],[1]!Countries[Ship Country],[1]!Countries[Continent],"No existe")</f>
        <v>Europe</v>
      </c>
      <c r="P1636" s="15" t="str">
        <f>_xlfn.XLOOKUP(Ventas[[#This Row],[Category]],[2]!ProdManager[Category],[2]!ProdManager[Prod_Manager])</f>
        <v>John Matter</v>
      </c>
      <c r="Q1636" s="15">
        <f>YEAR(Ventas[[#This Row],[Order Date]])</f>
        <v>2016</v>
      </c>
      <c r="R1636" s="15" t="str">
        <f>TEXT(Ventas[[#This Row],[Order Date]],"MMM")</f>
        <v>abr</v>
      </c>
    </row>
    <row r="1637" spans="1:18" x14ac:dyDescent="0.25">
      <c r="A1637" s="6">
        <v>10871</v>
      </c>
      <c r="B1637" s="6" t="s">
        <v>170</v>
      </c>
      <c r="C1637" s="6" t="s">
        <v>24</v>
      </c>
      <c r="D1637" s="6">
        <v>25</v>
      </c>
      <c r="E1637" s="6">
        <v>18</v>
      </c>
      <c r="F1637" s="6">
        <v>50</v>
      </c>
      <c r="G1637" s="6" t="s">
        <v>190</v>
      </c>
      <c r="H1637" s="6" t="s">
        <v>191</v>
      </c>
      <c r="I1637" s="6" t="s">
        <v>13</v>
      </c>
      <c r="J1637" s="5">
        <v>42572</v>
      </c>
      <c r="K1637" s="12">
        <f>Ventas[[#This Row],[Unit Price]]*Ventas[[#This Row],[Quantity]]</f>
        <v>1250</v>
      </c>
      <c r="L1637" s="12">
        <f>Ventas[[#This Row],[Unit Cost]]*Ventas[[#This Row],[Quantity]]</f>
        <v>900</v>
      </c>
      <c r="M1637" s="14">
        <f>Ventas[[#This Row],[Ingresos]]-Ventas[[#This Row],[Costes]]</f>
        <v>350</v>
      </c>
      <c r="N1637" s="14" t="str">
        <f>_xlfn.XLOOKUP(Ventas[[#This Row],[Ship Country]],[1]!Countries[Ship Country],[1]!Countries[Area],"No registrado")</f>
        <v>Nord Europe</v>
      </c>
      <c r="O1637" s="14" t="str">
        <f>_xlfn.XLOOKUP(Ventas[[#This Row],[Ship Country]],[1]!Countries[Ship Country],[1]!Countries[Continent],"No existe")</f>
        <v>Europe</v>
      </c>
      <c r="P1637" s="15" t="str">
        <f>_xlfn.XLOOKUP(Ventas[[#This Row],[Category]],[2]!ProdManager[Category],[2]!ProdManager[Prod_Manager])</f>
        <v>Lydia Sinn</v>
      </c>
      <c r="Q1637" s="15">
        <f>YEAR(Ventas[[#This Row],[Order Date]])</f>
        <v>2016</v>
      </c>
      <c r="R1637" s="15" t="str">
        <f>TEXT(Ventas[[#This Row],[Order Date]],"MMM")</f>
        <v>jul</v>
      </c>
    </row>
    <row r="1638" spans="1:18" x14ac:dyDescent="0.25">
      <c r="A1638" s="4">
        <v>10871</v>
      </c>
      <c r="B1638" s="4" t="s">
        <v>56</v>
      </c>
      <c r="C1638" s="4" t="s">
        <v>35</v>
      </c>
      <c r="D1638" s="4">
        <v>17.45</v>
      </c>
      <c r="E1638" s="4">
        <v>11.691499999999998</v>
      </c>
      <c r="F1638" s="4">
        <v>12</v>
      </c>
      <c r="G1638" s="4" t="s">
        <v>190</v>
      </c>
      <c r="H1638" s="4" t="s">
        <v>191</v>
      </c>
      <c r="I1638" s="4" t="s">
        <v>13</v>
      </c>
      <c r="J1638" s="5">
        <v>42376</v>
      </c>
      <c r="K1638" s="12">
        <f>Ventas[[#This Row],[Unit Price]]*Ventas[[#This Row],[Quantity]]</f>
        <v>209.39999999999998</v>
      </c>
      <c r="L1638" s="12">
        <f>Ventas[[#This Row],[Unit Cost]]*Ventas[[#This Row],[Quantity]]</f>
        <v>140.29799999999997</v>
      </c>
      <c r="M1638" s="14">
        <f>Ventas[[#This Row],[Ingresos]]-Ventas[[#This Row],[Costes]]</f>
        <v>69.102000000000004</v>
      </c>
      <c r="N1638" s="14" t="str">
        <f>_xlfn.XLOOKUP(Ventas[[#This Row],[Ship Country]],[1]!Countries[Ship Country],[1]!Countries[Area],"No registrado")</f>
        <v>Nord Europe</v>
      </c>
      <c r="O1638" s="14" t="str">
        <f>_xlfn.XLOOKUP(Ventas[[#This Row],[Ship Country]],[1]!Countries[Ship Country],[1]!Countries[Continent],"No existe")</f>
        <v>Europe</v>
      </c>
      <c r="P1638" s="15" t="str">
        <f>_xlfn.XLOOKUP(Ventas[[#This Row],[Category]],[2]!ProdManager[Category],[2]!ProdManager[Prod_Manager])</f>
        <v>Lydia Sinn</v>
      </c>
      <c r="Q1638" s="15">
        <f>YEAR(Ventas[[#This Row],[Order Date]])</f>
        <v>2016</v>
      </c>
      <c r="R1638" s="15" t="str">
        <f>TEXT(Ventas[[#This Row],[Order Date]],"MMM")</f>
        <v>ene</v>
      </c>
    </row>
    <row r="1639" spans="1:18" x14ac:dyDescent="0.25">
      <c r="A1639" s="6">
        <v>10871</v>
      </c>
      <c r="B1639" s="6" t="s">
        <v>91</v>
      </c>
      <c r="C1639" s="6" t="s">
        <v>46</v>
      </c>
      <c r="D1639" s="6">
        <v>39</v>
      </c>
      <c r="E1639" s="6">
        <v>31.590000000000003</v>
      </c>
      <c r="F1639" s="6">
        <v>16</v>
      </c>
      <c r="G1639" s="6" t="s">
        <v>190</v>
      </c>
      <c r="H1639" s="6" t="s">
        <v>191</v>
      </c>
      <c r="I1639" s="6" t="s">
        <v>13</v>
      </c>
      <c r="J1639" s="5">
        <v>42528</v>
      </c>
      <c r="K1639" s="12">
        <f>Ventas[[#This Row],[Unit Price]]*Ventas[[#This Row],[Quantity]]</f>
        <v>624</v>
      </c>
      <c r="L1639" s="12">
        <f>Ventas[[#This Row],[Unit Cost]]*Ventas[[#This Row],[Quantity]]</f>
        <v>505.44000000000005</v>
      </c>
      <c r="M1639" s="14">
        <f>Ventas[[#This Row],[Ingresos]]-Ventas[[#This Row],[Costes]]</f>
        <v>118.55999999999995</v>
      </c>
      <c r="N1639" s="14" t="str">
        <f>_xlfn.XLOOKUP(Ventas[[#This Row],[Ship Country]],[1]!Countries[Ship Country],[1]!Countries[Area],"No registrado")</f>
        <v>Nord Europe</v>
      </c>
      <c r="O1639" s="14" t="str">
        <f>_xlfn.XLOOKUP(Ventas[[#This Row],[Ship Country]],[1]!Countries[Ship Country],[1]!Countries[Continent],"No existe")</f>
        <v>Europe</v>
      </c>
      <c r="P1639" s="15" t="str">
        <f>_xlfn.XLOOKUP(Ventas[[#This Row],[Category]],[2]!ProdManager[Category],[2]!ProdManager[Prod_Manager])</f>
        <v>John Matter</v>
      </c>
      <c r="Q1639" s="15">
        <f>YEAR(Ventas[[#This Row],[Order Date]])</f>
        <v>2016</v>
      </c>
      <c r="R1639" s="15" t="str">
        <f>TEXT(Ventas[[#This Row],[Order Date]],"MMM")</f>
        <v>jun</v>
      </c>
    </row>
    <row r="1640" spans="1:18" x14ac:dyDescent="0.25">
      <c r="A1640" s="4">
        <v>10872</v>
      </c>
      <c r="B1640" s="4" t="s">
        <v>78</v>
      </c>
      <c r="C1640" s="4" t="s">
        <v>35</v>
      </c>
      <c r="D1640" s="4">
        <v>49.3</v>
      </c>
      <c r="E1640" s="4">
        <v>33.030999999999992</v>
      </c>
      <c r="F1640" s="4">
        <v>20</v>
      </c>
      <c r="G1640" s="4" t="s">
        <v>162</v>
      </c>
      <c r="H1640" s="4" t="s">
        <v>163</v>
      </c>
      <c r="I1640" s="4" t="s">
        <v>133</v>
      </c>
      <c r="J1640" s="5">
        <v>42469</v>
      </c>
      <c r="K1640" s="12">
        <f>Ventas[[#This Row],[Unit Price]]*Ventas[[#This Row],[Quantity]]</f>
        <v>986</v>
      </c>
      <c r="L1640" s="12">
        <f>Ventas[[#This Row],[Unit Cost]]*Ventas[[#This Row],[Quantity]]</f>
        <v>660.61999999999989</v>
      </c>
      <c r="M1640" s="14">
        <f>Ventas[[#This Row],[Ingresos]]-Ventas[[#This Row],[Costes]]</f>
        <v>325.38000000000011</v>
      </c>
      <c r="N1640" s="14" t="str">
        <f>_xlfn.XLOOKUP(Ventas[[#This Row],[Ship Country]],[1]!Countries[Ship Country],[1]!Countries[Area],"No registrado")</f>
        <v>Sud Europe</v>
      </c>
      <c r="O1640" s="14" t="str">
        <f>_xlfn.XLOOKUP(Ventas[[#This Row],[Ship Country]],[1]!Countries[Ship Country],[1]!Countries[Continent],"No existe")</f>
        <v>Europe</v>
      </c>
      <c r="P1640" s="15" t="str">
        <f>_xlfn.XLOOKUP(Ventas[[#This Row],[Category]],[2]!ProdManager[Category],[2]!ProdManager[Prod_Manager])</f>
        <v>Lydia Sinn</v>
      </c>
      <c r="Q1640" s="15">
        <f>YEAR(Ventas[[#This Row],[Order Date]])</f>
        <v>2016</v>
      </c>
      <c r="R1640" s="15" t="str">
        <f>TEXT(Ventas[[#This Row],[Order Date]],"MMM")</f>
        <v>abr</v>
      </c>
    </row>
    <row r="1641" spans="1:18" x14ac:dyDescent="0.25">
      <c r="A1641" s="6">
        <v>10872</v>
      </c>
      <c r="B1641" s="6" t="s">
        <v>150</v>
      </c>
      <c r="C1641" s="6" t="s">
        <v>10</v>
      </c>
      <c r="D1641" s="6">
        <v>33.25</v>
      </c>
      <c r="E1641" s="6">
        <v>25.27</v>
      </c>
      <c r="F1641" s="6">
        <v>15</v>
      </c>
      <c r="G1641" s="6" t="s">
        <v>162</v>
      </c>
      <c r="H1641" s="6" t="s">
        <v>163</v>
      </c>
      <c r="I1641" s="6" t="s">
        <v>133</v>
      </c>
      <c r="J1641" s="5">
        <v>42683</v>
      </c>
      <c r="K1641" s="12">
        <f>Ventas[[#This Row],[Unit Price]]*Ventas[[#This Row],[Quantity]]</f>
        <v>498.75</v>
      </c>
      <c r="L1641" s="12">
        <f>Ventas[[#This Row],[Unit Cost]]*Ventas[[#This Row],[Quantity]]</f>
        <v>379.05</v>
      </c>
      <c r="M1641" s="14">
        <f>Ventas[[#This Row],[Ingresos]]-Ventas[[#This Row],[Costes]]</f>
        <v>119.69999999999999</v>
      </c>
      <c r="N1641" s="14" t="str">
        <f>_xlfn.XLOOKUP(Ventas[[#This Row],[Ship Country]],[1]!Countries[Ship Country],[1]!Countries[Area],"No registrado")</f>
        <v>Sud Europe</v>
      </c>
      <c r="O1641" s="14" t="str">
        <f>_xlfn.XLOOKUP(Ventas[[#This Row],[Ship Country]],[1]!Countries[Ship Country],[1]!Countries[Continent],"No existe")</f>
        <v>Europe</v>
      </c>
      <c r="P1641" s="15" t="str">
        <f>_xlfn.XLOOKUP(Ventas[[#This Row],[Category]],[2]!ProdManager[Category],[2]!ProdManager[Prod_Manager])</f>
        <v>Marc Caine</v>
      </c>
      <c r="Q1641" s="15">
        <f>YEAR(Ventas[[#This Row],[Order Date]])</f>
        <v>2016</v>
      </c>
      <c r="R1641" s="15" t="str">
        <f>TEXT(Ventas[[#This Row],[Order Date]],"MMM")</f>
        <v>nov</v>
      </c>
    </row>
    <row r="1642" spans="1:18" x14ac:dyDescent="0.25">
      <c r="A1642" s="4">
        <v>10872</v>
      </c>
      <c r="B1642" s="4" t="s">
        <v>45</v>
      </c>
      <c r="C1642" s="4" t="s">
        <v>46</v>
      </c>
      <c r="D1642" s="4">
        <v>24</v>
      </c>
      <c r="E1642" s="4">
        <v>18</v>
      </c>
      <c r="F1642" s="4">
        <v>10</v>
      </c>
      <c r="G1642" s="4" t="s">
        <v>162</v>
      </c>
      <c r="H1642" s="4" t="s">
        <v>163</v>
      </c>
      <c r="I1642" s="4" t="s">
        <v>133</v>
      </c>
      <c r="J1642" s="5">
        <v>42532</v>
      </c>
      <c r="K1642" s="12">
        <f>Ventas[[#This Row],[Unit Price]]*Ventas[[#This Row],[Quantity]]</f>
        <v>240</v>
      </c>
      <c r="L1642" s="12">
        <f>Ventas[[#This Row],[Unit Cost]]*Ventas[[#This Row],[Quantity]]</f>
        <v>180</v>
      </c>
      <c r="M1642" s="14">
        <f>Ventas[[#This Row],[Ingresos]]-Ventas[[#This Row],[Costes]]</f>
        <v>60</v>
      </c>
      <c r="N1642" s="14" t="str">
        <f>_xlfn.XLOOKUP(Ventas[[#This Row],[Ship Country]],[1]!Countries[Ship Country],[1]!Countries[Area],"No registrado")</f>
        <v>Sud Europe</v>
      </c>
      <c r="O1642" s="14" t="str">
        <f>_xlfn.XLOOKUP(Ventas[[#This Row],[Ship Country]],[1]!Countries[Ship Country],[1]!Countries[Continent],"No existe")</f>
        <v>Europe</v>
      </c>
      <c r="P1642" s="15" t="str">
        <f>_xlfn.XLOOKUP(Ventas[[#This Row],[Category]],[2]!ProdManager[Category],[2]!ProdManager[Prod_Manager])</f>
        <v>John Matter</v>
      </c>
      <c r="Q1642" s="15">
        <f>YEAR(Ventas[[#This Row],[Order Date]])</f>
        <v>2016</v>
      </c>
      <c r="R1642" s="15" t="str">
        <f>TEXT(Ventas[[#This Row],[Order Date]],"MMM")</f>
        <v>jun</v>
      </c>
    </row>
    <row r="1643" spans="1:18" x14ac:dyDescent="0.25">
      <c r="A1643" s="6">
        <v>10872</v>
      </c>
      <c r="B1643" s="6" t="s">
        <v>23</v>
      </c>
      <c r="C1643" s="6" t="s">
        <v>24</v>
      </c>
      <c r="D1643" s="6">
        <v>21.05</v>
      </c>
      <c r="E1643" s="6">
        <v>17.261000000000003</v>
      </c>
      <c r="F1643" s="6">
        <v>21</v>
      </c>
      <c r="G1643" s="6" t="s">
        <v>162</v>
      </c>
      <c r="H1643" s="6" t="s">
        <v>163</v>
      </c>
      <c r="I1643" s="6" t="s">
        <v>133</v>
      </c>
      <c r="J1643" s="5">
        <v>42692</v>
      </c>
      <c r="K1643" s="12">
        <f>Ventas[[#This Row],[Unit Price]]*Ventas[[#This Row],[Quantity]]</f>
        <v>442.05</v>
      </c>
      <c r="L1643" s="12">
        <f>Ventas[[#This Row],[Unit Cost]]*Ventas[[#This Row],[Quantity]]</f>
        <v>362.48100000000005</v>
      </c>
      <c r="M1643" s="14">
        <f>Ventas[[#This Row],[Ingresos]]-Ventas[[#This Row],[Costes]]</f>
        <v>79.56899999999996</v>
      </c>
      <c r="N1643" s="14" t="str">
        <f>_xlfn.XLOOKUP(Ventas[[#This Row],[Ship Country]],[1]!Countries[Ship Country],[1]!Countries[Area],"No registrado")</f>
        <v>Sud Europe</v>
      </c>
      <c r="O1643" s="14" t="str">
        <f>_xlfn.XLOOKUP(Ventas[[#This Row],[Ship Country]],[1]!Countries[Ship Country],[1]!Countries[Continent],"No existe")</f>
        <v>Europe</v>
      </c>
      <c r="P1643" s="15" t="str">
        <f>_xlfn.XLOOKUP(Ventas[[#This Row],[Category]],[2]!ProdManager[Category],[2]!ProdManager[Prod_Manager])</f>
        <v>Lydia Sinn</v>
      </c>
      <c r="Q1643" s="15">
        <f>YEAR(Ventas[[#This Row],[Order Date]])</f>
        <v>2016</v>
      </c>
      <c r="R1643" s="15" t="str">
        <f>TEXT(Ventas[[#This Row],[Order Date]],"MMM")</f>
        <v>nov</v>
      </c>
    </row>
    <row r="1644" spans="1:18" x14ac:dyDescent="0.25">
      <c r="A1644" s="4">
        <v>10873</v>
      </c>
      <c r="B1644" s="4" t="s">
        <v>71</v>
      </c>
      <c r="C1644" s="4" t="s">
        <v>35</v>
      </c>
      <c r="D1644" s="4">
        <v>10</v>
      </c>
      <c r="E1644" s="4">
        <v>6.6</v>
      </c>
      <c r="F1644" s="4">
        <v>20</v>
      </c>
      <c r="G1644" s="4" t="s">
        <v>263</v>
      </c>
      <c r="H1644" s="4" t="s">
        <v>264</v>
      </c>
      <c r="I1644" s="4" t="s">
        <v>97</v>
      </c>
      <c r="J1644" s="5">
        <v>42491</v>
      </c>
      <c r="K1644" s="12">
        <f>Ventas[[#This Row],[Unit Price]]*Ventas[[#This Row],[Quantity]]</f>
        <v>200</v>
      </c>
      <c r="L1644" s="12">
        <f>Ventas[[#This Row],[Unit Cost]]*Ventas[[#This Row],[Quantity]]</f>
        <v>132</v>
      </c>
      <c r="M1644" s="14">
        <f>Ventas[[#This Row],[Ingresos]]-Ventas[[#This Row],[Costes]]</f>
        <v>68</v>
      </c>
      <c r="N1644" s="14" t="str">
        <f>_xlfn.XLOOKUP(Ventas[[#This Row],[Ship Country]],[1]!Countries[Ship Country],[1]!Countries[Area],"No registrado")</f>
        <v>Nord Europe</v>
      </c>
      <c r="O1644" s="14" t="str">
        <f>_xlfn.XLOOKUP(Ventas[[#This Row],[Ship Country]],[1]!Countries[Ship Country],[1]!Countries[Continent],"No existe")</f>
        <v>Europe</v>
      </c>
      <c r="P1644" s="15" t="str">
        <f>_xlfn.XLOOKUP(Ventas[[#This Row],[Category]],[2]!ProdManager[Category],[2]!ProdManager[Prod_Manager])</f>
        <v>Lydia Sinn</v>
      </c>
      <c r="Q1644" s="15">
        <f>YEAR(Ventas[[#This Row],[Order Date]])</f>
        <v>2016</v>
      </c>
      <c r="R1644" s="15" t="str">
        <f>TEXT(Ventas[[#This Row],[Order Date]],"MMM")</f>
        <v>may</v>
      </c>
    </row>
    <row r="1645" spans="1:18" x14ac:dyDescent="0.25">
      <c r="A1645" s="6">
        <v>10873</v>
      </c>
      <c r="B1645" s="6" t="s">
        <v>121</v>
      </c>
      <c r="C1645" s="6" t="s">
        <v>18</v>
      </c>
      <c r="D1645" s="6">
        <v>45.6</v>
      </c>
      <c r="E1645" s="6">
        <v>35.112000000000002</v>
      </c>
      <c r="F1645" s="6">
        <v>3</v>
      </c>
      <c r="G1645" s="6" t="s">
        <v>263</v>
      </c>
      <c r="H1645" s="6" t="s">
        <v>264</v>
      </c>
      <c r="I1645" s="6" t="s">
        <v>97</v>
      </c>
      <c r="J1645" s="5">
        <v>42690</v>
      </c>
      <c r="K1645" s="12">
        <f>Ventas[[#This Row],[Unit Price]]*Ventas[[#This Row],[Quantity]]</f>
        <v>136.80000000000001</v>
      </c>
      <c r="L1645" s="12">
        <f>Ventas[[#This Row],[Unit Cost]]*Ventas[[#This Row],[Quantity]]</f>
        <v>105.33600000000001</v>
      </c>
      <c r="M1645" s="14">
        <f>Ventas[[#This Row],[Ingresos]]-Ventas[[#This Row],[Costes]]</f>
        <v>31.463999999999999</v>
      </c>
      <c r="N1645" s="14" t="str">
        <f>_xlfn.XLOOKUP(Ventas[[#This Row],[Ship Country]],[1]!Countries[Ship Country],[1]!Countries[Area],"No registrado")</f>
        <v>Nord Europe</v>
      </c>
      <c r="O1645" s="14" t="str">
        <f>_xlfn.XLOOKUP(Ventas[[#This Row],[Ship Country]],[1]!Countries[Ship Country],[1]!Countries[Continent],"No existe")</f>
        <v>Europe</v>
      </c>
      <c r="P1645" s="15" t="str">
        <f>_xlfn.XLOOKUP(Ventas[[#This Row],[Category]],[2]!ProdManager[Category],[2]!ProdManager[Prod_Manager])</f>
        <v>Marc Caine</v>
      </c>
      <c r="Q1645" s="15">
        <f>YEAR(Ventas[[#This Row],[Order Date]])</f>
        <v>2016</v>
      </c>
      <c r="R1645" s="15" t="str">
        <f>TEXT(Ventas[[#This Row],[Order Date]],"MMM")</f>
        <v>nov</v>
      </c>
    </row>
    <row r="1646" spans="1:18" x14ac:dyDescent="0.25">
      <c r="A1646" s="4">
        <v>10874</v>
      </c>
      <c r="B1646" s="4" t="s">
        <v>112</v>
      </c>
      <c r="C1646" s="4" t="s">
        <v>29</v>
      </c>
      <c r="D1646" s="4">
        <v>31</v>
      </c>
      <c r="E1646" s="4">
        <v>25.110000000000003</v>
      </c>
      <c r="F1646" s="4">
        <v>10</v>
      </c>
      <c r="G1646" s="4" t="s">
        <v>162</v>
      </c>
      <c r="H1646" s="4" t="s">
        <v>163</v>
      </c>
      <c r="I1646" s="4" t="s">
        <v>133</v>
      </c>
      <c r="J1646" s="5">
        <v>42501</v>
      </c>
      <c r="K1646" s="12">
        <f>Ventas[[#This Row],[Unit Price]]*Ventas[[#This Row],[Quantity]]</f>
        <v>310</v>
      </c>
      <c r="L1646" s="12">
        <f>Ventas[[#This Row],[Unit Cost]]*Ventas[[#This Row],[Quantity]]</f>
        <v>251.10000000000002</v>
      </c>
      <c r="M1646" s="14">
        <f>Ventas[[#This Row],[Ingresos]]-Ventas[[#This Row],[Costes]]</f>
        <v>58.899999999999977</v>
      </c>
      <c r="N1646" s="14" t="str">
        <f>_xlfn.XLOOKUP(Ventas[[#This Row],[Ship Country]],[1]!Countries[Ship Country],[1]!Countries[Area],"No registrado")</f>
        <v>Sud Europe</v>
      </c>
      <c r="O1646" s="14" t="str">
        <f>_xlfn.XLOOKUP(Ventas[[#This Row],[Ship Country]],[1]!Countries[Ship Country],[1]!Countries[Continent],"No existe")</f>
        <v>Europe</v>
      </c>
      <c r="P1646" s="15" t="str">
        <f>_xlfn.XLOOKUP(Ventas[[#This Row],[Category]],[2]!ProdManager[Category],[2]!ProdManager[Prod_Manager])</f>
        <v>Peter Stone</v>
      </c>
      <c r="Q1646" s="15">
        <f>YEAR(Ventas[[#This Row],[Order Date]])</f>
        <v>2016</v>
      </c>
      <c r="R1646" s="15" t="str">
        <f>TEXT(Ventas[[#This Row],[Order Date]],"MMM")</f>
        <v>may</v>
      </c>
    </row>
    <row r="1647" spans="1:18" x14ac:dyDescent="0.25">
      <c r="A1647" s="6">
        <v>10875</v>
      </c>
      <c r="B1647" s="6" t="s">
        <v>130</v>
      </c>
      <c r="C1647" s="6" t="s">
        <v>35</v>
      </c>
      <c r="D1647" s="6">
        <v>9.1999999999999993</v>
      </c>
      <c r="E1647" s="6">
        <v>6.2559999999999993</v>
      </c>
      <c r="F1647" s="6">
        <v>25</v>
      </c>
      <c r="G1647" s="6" t="s">
        <v>123</v>
      </c>
      <c r="H1647" s="6" t="s">
        <v>124</v>
      </c>
      <c r="I1647" s="6" t="s">
        <v>90</v>
      </c>
      <c r="J1647" s="5">
        <v>42461</v>
      </c>
      <c r="K1647" s="12">
        <f>Ventas[[#This Row],[Unit Price]]*Ventas[[#This Row],[Quantity]]</f>
        <v>229.99999999999997</v>
      </c>
      <c r="L1647" s="12">
        <f>Ventas[[#This Row],[Unit Cost]]*Ventas[[#This Row],[Quantity]]</f>
        <v>156.39999999999998</v>
      </c>
      <c r="M1647" s="14">
        <f>Ventas[[#This Row],[Ingresos]]-Ventas[[#This Row],[Costes]]</f>
        <v>73.599999999999994</v>
      </c>
      <c r="N1647" s="14" t="str">
        <f>_xlfn.XLOOKUP(Ventas[[#This Row],[Ship Country]],[1]!Countries[Ship Country],[1]!Countries[Area],"No registrado")</f>
        <v>Nord Europe</v>
      </c>
      <c r="O1647" s="14" t="str">
        <f>_xlfn.XLOOKUP(Ventas[[#This Row],[Ship Country]],[1]!Countries[Ship Country],[1]!Countries[Continent],"No existe")</f>
        <v>Europe</v>
      </c>
      <c r="P1647" s="15" t="str">
        <f>_xlfn.XLOOKUP(Ventas[[#This Row],[Category]],[2]!ProdManager[Category],[2]!ProdManager[Prod_Manager])</f>
        <v>Lydia Sinn</v>
      </c>
      <c r="Q1647" s="15">
        <f>YEAR(Ventas[[#This Row],[Order Date]])</f>
        <v>2016</v>
      </c>
      <c r="R1647" s="15" t="str">
        <f>TEXT(Ventas[[#This Row],[Order Date]],"MMM")</f>
        <v>abr</v>
      </c>
    </row>
    <row r="1648" spans="1:18" x14ac:dyDescent="0.25">
      <c r="A1648" s="4">
        <v>10875</v>
      </c>
      <c r="B1648" s="4" t="s">
        <v>195</v>
      </c>
      <c r="C1648" s="4" t="s">
        <v>35</v>
      </c>
      <c r="D1648" s="4">
        <v>9.5</v>
      </c>
      <c r="E1648" s="4">
        <v>6.6499999999999995</v>
      </c>
      <c r="F1648" s="4">
        <v>21</v>
      </c>
      <c r="G1648" s="4" t="s">
        <v>123</v>
      </c>
      <c r="H1648" s="4" t="s">
        <v>124</v>
      </c>
      <c r="I1648" s="4" t="s">
        <v>90</v>
      </c>
      <c r="J1648" s="5">
        <v>42465</v>
      </c>
      <c r="K1648" s="12">
        <f>Ventas[[#This Row],[Unit Price]]*Ventas[[#This Row],[Quantity]]</f>
        <v>199.5</v>
      </c>
      <c r="L1648" s="12">
        <f>Ventas[[#This Row],[Unit Cost]]*Ventas[[#This Row],[Quantity]]</f>
        <v>139.64999999999998</v>
      </c>
      <c r="M1648" s="14">
        <f>Ventas[[#This Row],[Ingresos]]-Ventas[[#This Row],[Costes]]</f>
        <v>59.850000000000023</v>
      </c>
      <c r="N1648" s="14" t="str">
        <f>_xlfn.XLOOKUP(Ventas[[#This Row],[Ship Country]],[1]!Countries[Ship Country],[1]!Countries[Area],"No registrado")</f>
        <v>Nord Europe</v>
      </c>
      <c r="O1648" s="14" t="str">
        <f>_xlfn.XLOOKUP(Ventas[[#This Row],[Ship Country]],[1]!Countries[Ship Country],[1]!Countries[Continent],"No existe")</f>
        <v>Europe</v>
      </c>
      <c r="P1648" s="15" t="str">
        <f>_xlfn.XLOOKUP(Ventas[[#This Row],[Category]],[2]!ProdManager[Category],[2]!ProdManager[Prod_Manager])</f>
        <v>Lydia Sinn</v>
      </c>
      <c r="Q1648" s="15">
        <f>YEAR(Ventas[[#This Row],[Order Date]])</f>
        <v>2016</v>
      </c>
      <c r="R1648" s="15" t="str">
        <f>TEXT(Ventas[[#This Row],[Order Date]],"MMM")</f>
        <v>abr</v>
      </c>
    </row>
    <row r="1649" spans="1:18" x14ac:dyDescent="0.25">
      <c r="A1649" s="6">
        <v>10875</v>
      </c>
      <c r="B1649" s="6" t="s">
        <v>41</v>
      </c>
      <c r="C1649" s="6" t="s">
        <v>35</v>
      </c>
      <c r="D1649" s="6">
        <v>20</v>
      </c>
      <c r="E1649" s="6">
        <v>13.599999999999998</v>
      </c>
      <c r="F1649" s="6">
        <v>15</v>
      </c>
      <c r="G1649" s="6" t="s">
        <v>123</v>
      </c>
      <c r="H1649" s="6" t="s">
        <v>124</v>
      </c>
      <c r="I1649" s="6" t="s">
        <v>90</v>
      </c>
      <c r="J1649" s="5">
        <v>42673</v>
      </c>
      <c r="K1649" s="12">
        <f>Ventas[[#This Row],[Unit Price]]*Ventas[[#This Row],[Quantity]]</f>
        <v>300</v>
      </c>
      <c r="L1649" s="12">
        <f>Ventas[[#This Row],[Unit Cost]]*Ventas[[#This Row],[Quantity]]</f>
        <v>203.99999999999997</v>
      </c>
      <c r="M1649" s="14">
        <f>Ventas[[#This Row],[Ingresos]]-Ventas[[#This Row],[Costes]]</f>
        <v>96.000000000000028</v>
      </c>
      <c r="N1649" s="14" t="str">
        <f>_xlfn.XLOOKUP(Ventas[[#This Row],[Ship Country]],[1]!Countries[Ship Country],[1]!Countries[Area],"No registrado")</f>
        <v>Nord Europe</v>
      </c>
      <c r="O1649" s="14" t="str">
        <f>_xlfn.XLOOKUP(Ventas[[#This Row],[Ship Country]],[1]!Countries[Ship Country],[1]!Countries[Continent],"No existe")</f>
        <v>Europe</v>
      </c>
      <c r="P1649" s="15" t="str">
        <f>_xlfn.XLOOKUP(Ventas[[#This Row],[Category]],[2]!ProdManager[Category],[2]!ProdManager[Prod_Manager])</f>
        <v>Lydia Sinn</v>
      </c>
      <c r="Q1649" s="15">
        <f>YEAR(Ventas[[#This Row],[Order Date]])</f>
        <v>2016</v>
      </c>
      <c r="R1649" s="15" t="str">
        <f>TEXT(Ventas[[#This Row],[Order Date]],"MMM")</f>
        <v>oct</v>
      </c>
    </row>
    <row r="1650" spans="1:18" x14ac:dyDescent="0.25">
      <c r="A1650" s="4">
        <v>10876</v>
      </c>
      <c r="B1650" s="4" t="s">
        <v>141</v>
      </c>
      <c r="C1650" s="4" t="s">
        <v>29</v>
      </c>
      <c r="D1650" s="4">
        <v>12</v>
      </c>
      <c r="E1650" s="4">
        <v>9.48</v>
      </c>
      <c r="F1650" s="4">
        <v>21</v>
      </c>
      <c r="G1650" s="4" t="s">
        <v>190</v>
      </c>
      <c r="H1650" s="4" t="s">
        <v>191</v>
      </c>
      <c r="I1650" s="4" t="s">
        <v>13</v>
      </c>
      <c r="J1650" s="5">
        <v>42594</v>
      </c>
      <c r="K1650" s="12">
        <f>Ventas[[#This Row],[Unit Price]]*Ventas[[#This Row],[Quantity]]</f>
        <v>252</v>
      </c>
      <c r="L1650" s="12">
        <f>Ventas[[#This Row],[Unit Cost]]*Ventas[[#This Row],[Quantity]]</f>
        <v>199.08</v>
      </c>
      <c r="M1650" s="14">
        <f>Ventas[[#This Row],[Ingresos]]-Ventas[[#This Row],[Costes]]</f>
        <v>52.919999999999987</v>
      </c>
      <c r="N1650" s="14" t="str">
        <f>_xlfn.XLOOKUP(Ventas[[#This Row],[Ship Country]],[1]!Countries[Ship Country],[1]!Countries[Area],"No registrado")</f>
        <v>Nord Europe</v>
      </c>
      <c r="O1650" s="14" t="str">
        <f>_xlfn.XLOOKUP(Ventas[[#This Row],[Ship Country]],[1]!Countries[Ship Country],[1]!Countries[Continent],"No existe")</f>
        <v>Europe</v>
      </c>
      <c r="P1650" s="15" t="str">
        <f>_xlfn.XLOOKUP(Ventas[[#This Row],[Category]],[2]!ProdManager[Category],[2]!ProdManager[Prod_Manager])</f>
        <v>Peter Stone</v>
      </c>
      <c r="Q1650" s="15">
        <f>YEAR(Ventas[[#This Row],[Order Date]])</f>
        <v>2016</v>
      </c>
      <c r="R1650" s="15" t="str">
        <f>TEXT(Ventas[[#This Row],[Order Date]],"MMM")</f>
        <v>ago</v>
      </c>
    </row>
    <row r="1651" spans="1:18" x14ac:dyDescent="0.25">
      <c r="A1651" s="6">
        <v>10876</v>
      </c>
      <c r="B1651" s="6" t="s">
        <v>150</v>
      </c>
      <c r="C1651" s="6" t="s">
        <v>10</v>
      </c>
      <c r="D1651" s="6">
        <v>33.25</v>
      </c>
      <c r="E1651" s="6">
        <v>27.265000000000001</v>
      </c>
      <c r="F1651" s="6">
        <v>20</v>
      </c>
      <c r="G1651" s="6" t="s">
        <v>190</v>
      </c>
      <c r="H1651" s="6" t="s">
        <v>191</v>
      </c>
      <c r="I1651" s="6" t="s">
        <v>13</v>
      </c>
      <c r="J1651" s="5">
        <v>42657</v>
      </c>
      <c r="K1651" s="12">
        <f>Ventas[[#This Row],[Unit Price]]*Ventas[[#This Row],[Quantity]]</f>
        <v>665</v>
      </c>
      <c r="L1651" s="12">
        <f>Ventas[[#This Row],[Unit Cost]]*Ventas[[#This Row],[Quantity]]</f>
        <v>545.29999999999995</v>
      </c>
      <c r="M1651" s="14">
        <f>Ventas[[#This Row],[Ingresos]]-Ventas[[#This Row],[Costes]]</f>
        <v>119.70000000000005</v>
      </c>
      <c r="N1651" s="14" t="str">
        <f>_xlfn.XLOOKUP(Ventas[[#This Row],[Ship Country]],[1]!Countries[Ship Country],[1]!Countries[Area],"No registrado")</f>
        <v>Nord Europe</v>
      </c>
      <c r="O1651" s="14" t="str">
        <f>_xlfn.XLOOKUP(Ventas[[#This Row],[Ship Country]],[1]!Countries[Ship Country],[1]!Countries[Continent],"No existe")</f>
        <v>Europe</v>
      </c>
      <c r="P1651" s="15" t="str">
        <f>_xlfn.XLOOKUP(Ventas[[#This Row],[Category]],[2]!ProdManager[Category],[2]!ProdManager[Prod_Manager])</f>
        <v>Marc Caine</v>
      </c>
      <c r="Q1651" s="15">
        <f>YEAR(Ventas[[#This Row],[Order Date]])</f>
        <v>2016</v>
      </c>
      <c r="R1651" s="15" t="str">
        <f>TEXT(Ventas[[#This Row],[Order Date]],"MMM")</f>
        <v>oct</v>
      </c>
    </row>
    <row r="1652" spans="1:18" x14ac:dyDescent="0.25">
      <c r="A1652" s="4">
        <v>10877</v>
      </c>
      <c r="B1652" s="4" t="s">
        <v>56</v>
      </c>
      <c r="C1652" s="4" t="s">
        <v>35</v>
      </c>
      <c r="D1652" s="4">
        <v>17.45</v>
      </c>
      <c r="E1652" s="4">
        <v>11.516999999999998</v>
      </c>
      <c r="F1652" s="4">
        <v>30</v>
      </c>
      <c r="G1652" s="4" t="s">
        <v>139</v>
      </c>
      <c r="H1652" s="4" t="s">
        <v>26</v>
      </c>
      <c r="I1652" s="4" t="s">
        <v>27</v>
      </c>
      <c r="J1652" s="5">
        <v>42635</v>
      </c>
      <c r="K1652" s="12">
        <f>Ventas[[#This Row],[Unit Price]]*Ventas[[#This Row],[Quantity]]</f>
        <v>523.5</v>
      </c>
      <c r="L1652" s="12">
        <f>Ventas[[#This Row],[Unit Cost]]*Ventas[[#This Row],[Quantity]]</f>
        <v>345.50999999999993</v>
      </c>
      <c r="M1652" s="14">
        <f>Ventas[[#This Row],[Ingresos]]-Ventas[[#This Row],[Costes]]</f>
        <v>177.99000000000007</v>
      </c>
      <c r="N1652" s="14" t="str">
        <f>_xlfn.XLOOKUP(Ventas[[#This Row],[Ship Country]],[1]!Countries[Ship Country],[1]!Countries[Area],"No registrado")</f>
        <v>Sud America</v>
      </c>
      <c r="O1652" s="14" t="str">
        <f>_xlfn.XLOOKUP(Ventas[[#This Row],[Ship Country]],[1]!Countries[Ship Country],[1]!Countries[Continent],"No existe")</f>
        <v>America</v>
      </c>
      <c r="P1652" s="15" t="str">
        <f>_xlfn.XLOOKUP(Ventas[[#This Row],[Category]],[2]!ProdManager[Category],[2]!ProdManager[Prod_Manager])</f>
        <v>Lydia Sinn</v>
      </c>
      <c r="Q1652" s="15">
        <f>YEAR(Ventas[[#This Row],[Order Date]])</f>
        <v>2016</v>
      </c>
      <c r="R1652" s="15" t="str">
        <f>TEXT(Ventas[[#This Row],[Order Date]],"MMM")</f>
        <v>sep</v>
      </c>
    </row>
    <row r="1653" spans="1:18" x14ac:dyDescent="0.25">
      <c r="A1653" s="6">
        <v>10877</v>
      </c>
      <c r="B1653" s="6" t="s">
        <v>154</v>
      </c>
      <c r="C1653" s="6" t="s">
        <v>29</v>
      </c>
      <c r="D1653" s="6">
        <v>62.5</v>
      </c>
      <c r="E1653" s="6">
        <v>49.375</v>
      </c>
      <c r="F1653" s="6">
        <v>25</v>
      </c>
      <c r="G1653" s="6" t="s">
        <v>139</v>
      </c>
      <c r="H1653" s="6" t="s">
        <v>26</v>
      </c>
      <c r="I1653" s="6" t="s">
        <v>27</v>
      </c>
      <c r="J1653" s="5">
        <v>42402</v>
      </c>
      <c r="K1653" s="12">
        <f>Ventas[[#This Row],[Unit Price]]*Ventas[[#This Row],[Quantity]]</f>
        <v>1562.5</v>
      </c>
      <c r="L1653" s="12">
        <f>Ventas[[#This Row],[Unit Cost]]*Ventas[[#This Row],[Quantity]]</f>
        <v>1234.375</v>
      </c>
      <c r="M1653" s="14">
        <f>Ventas[[#This Row],[Ingresos]]-Ventas[[#This Row],[Costes]]</f>
        <v>328.125</v>
      </c>
      <c r="N1653" s="14" t="str">
        <f>_xlfn.XLOOKUP(Ventas[[#This Row],[Ship Country]],[1]!Countries[Ship Country],[1]!Countries[Area],"No registrado")</f>
        <v>Sud America</v>
      </c>
      <c r="O1653" s="14" t="str">
        <f>_xlfn.XLOOKUP(Ventas[[#This Row],[Ship Country]],[1]!Countries[Ship Country],[1]!Countries[Continent],"No existe")</f>
        <v>America</v>
      </c>
      <c r="P1653" s="15" t="str">
        <f>_xlfn.XLOOKUP(Ventas[[#This Row],[Category]],[2]!ProdManager[Category],[2]!ProdManager[Prod_Manager])</f>
        <v>Peter Stone</v>
      </c>
      <c r="Q1653" s="15">
        <f>YEAR(Ventas[[#This Row],[Order Date]])</f>
        <v>2016</v>
      </c>
      <c r="R1653" s="15" t="str">
        <f>TEXT(Ventas[[#This Row],[Order Date]],"MMM")</f>
        <v>feb</v>
      </c>
    </row>
    <row r="1654" spans="1:18" x14ac:dyDescent="0.25">
      <c r="A1654" s="4">
        <v>10878</v>
      </c>
      <c r="B1654" s="4" t="s">
        <v>34</v>
      </c>
      <c r="C1654" s="4" t="s">
        <v>35</v>
      </c>
      <c r="D1654" s="4">
        <v>81</v>
      </c>
      <c r="E1654" s="4">
        <v>54.269999999999996</v>
      </c>
      <c r="F1654" s="4">
        <v>20</v>
      </c>
      <c r="G1654" s="4" t="s">
        <v>110</v>
      </c>
      <c r="H1654" s="4" t="s">
        <v>111</v>
      </c>
      <c r="I1654" s="4" t="s">
        <v>21</v>
      </c>
      <c r="J1654" s="5">
        <v>42512</v>
      </c>
      <c r="K1654" s="12">
        <f>Ventas[[#This Row],[Unit Price]]*Ventas[[#This Row],[Quantity]]</f>
        <v>1620</v>
      </c>
      <c r="L1654" s="12">
        <f>Ventas[[#This Row],[Unit Cost]]*Ventas[[#This Row],[Quantity]]</f>
        <v>1085.3999999999999</v>
      </c>
      <c r="M1654" s="14">
        <f>Ventas[[#This Row],[Ingresos]]-Ventas[[#This Row],[Costes]]</f>
        <v>534.60000000000014</v>
      </c>
      <c r="N1654" s="14" t="str">
        <f>_xlfn.XLOOKUP(Ventas[[#This Row],[Ship Country]],[1]!Countries[Ship Country],[1]!Countries[Area],"No registrado")</f>
        <v>Nord Europe</v>
      </c>
      <c r="O1654" s="14" t="str">
        <f>_xlfn.XLOOKUP(Ventas[[#This Row],[Ship Country]],[1]!Countries[Ship Country],[1]!Countries[Continent],"No existe")</f>
        <v>Europe</v>
      </c>
      <c r="P1654" s="15" t="str">
        <f>_xlfn.XLOOKUP(Ventas[[#This Row],[Category]],[2]!ProdManager[Category],[2]!ProdManager[Prod_Manager])</f>
        <v>Lydia Sinn</v>
      </c>
      <c r="Q1654" s="15">
        <f>YEAR(Ventas[[#This Row],[Order Date]])</f>
        <v>2016</v>
      </c>
      <c r="R1654" s="15" t="str">
        <f>TEXT(Ventas[[#This Row],[Order Date]],"MMM")</f>
        <v>may</v>
      </c>
    </row>
    <row r="1655" spans="1:18" x14ac:dyDescent="0.25">
      <c r="A1655" s="6">
        <v>10879</v>
      </c>
      <c r="B1655" s="6" t="s">
        <v>98</v>
      </c>
      <c r="C1655" s="6" t="s">
        <v>29</v>
      </c>
      <c r="D1655" s="6">
        <v>18.399999999999999</v>
      </c>
      <c r="E1655" s="6">
        <v>14.351999999999999</v>
      </c>
      <c r="F1655" s="6">
        <v>12</v>
      </c>
      <c r="G1655" s="6" t="s">
        <v>263</v>
      </c>
      <c r="H1655" s="6" t="s">
        <v>264</v>
      </c>
      <c r="I1655" s="6" t="s">
        <v>97</v>
      </c>
      <c r="J1655" s="5">
        <v>42704</v>
      </c>
      <c r="K1655" s="12">
        <f>Ventas[[#This Row],[Unit Price]]*Ventas[[#This Row],[Quantity]]</f>
        <v>220.79999999999998</v>
      </c>
      <c r="L1655" s="12">
        <f>Ventas[[#This Row],[Unit Cost]]*Ventas[[#This Row],[Quantity]]</f>
        <v>172.22399999999999</v>
      </c>
      <c r="M1655" s="14">
        <f>Ventas[[#This Row],[Ingresos]]-Ventas[[#This Row],[Costes]]</f>
        <v>48.575999999999993</v>
      </c>
      <c r="N1655" s="14" t="str">
        <f>_xlfn.XLOOKUP(Ventas[[#This Row],[Ship Country]],[1]!Countries[Ship Country],[1]!Countries[Area],"No registrado")</f>
        <v>Nord Europe</v>
      </c>
      <c r="O1655" s="14" t="str">
        <f>_xlfn.XLOOKUP(Ventas[[#This Row],[Ship Country]],[1]!Countries[Ship Country],[1]!Countries[Continent],"No existe")</f>
        <v>Europe</v>
      </c>
      <c r="P1655" s="15" t="str">
        <f>_xlfn.XLOOKUP(Ventas[[#This Row],[Category]],[2]!ProdManager[Category],[2]!ProdManager[Prod_Manager])</f>
        <v>Peter Stone</v>
      </c>
      <c r="Q1655" s="15">
        <f>YEAR(Ventas[[#This Row],[Order Date]])</f>
        <v>2016</v>
      </c>
      <c r="R1655" s="15" t="str">
        <f>TEXT(Ventas[[#This Row],[Order Date]],"MMM")</f>
        <v>nov</v>
      </c>
    </row>
    <row r="1656" spans="1:18" x14ac:dyDescent="0.25">
      <c r="A1656" s="4">
        <v>10879</v>
      </c>
      <c r="B1656" s="4" t="s">
        <v>23</v>
      </c>
      <c r="C1656" s="4" t="s">
        <v>24</v>
      </c>
      <c r="D1656" s="4">
        <v>21.05</v>
      </c>
      <c r="E1656" s="4">
        <v>17.261000000000003</v>
      </c>
      <c r="F1656" s="4">
        <v>10</v>
      </c>
      <c r="G1656" s="4" t="s">
        <v>263</v>
      </c>
      <c r="H1656" s="4" t="s">
        <v>264</v>
      </c>
      <c r="I1656" s="4" t="s">
        <v>97</v>
      </c>
      <c r="J1656" s="5">
        <v>42702</v>
      </c>
      <c r="K1656" s="12">
        <f>Ventas[[#This Row],[Unit Price]]*Ventas[[#This Row],[Quantity]]</f>
        <v>210.5</v>
      </c>
      <c r="L1656" s="12">
        <f>Ventas[[#This Row],[Unit Cost]]*Ventas[[#This Row],[Quantity]]</f>
        <v>172.61</v>
      </c>
      <c r="M1656" s="14">
        <f>Ventas[[#This Row],[Ingresos]]-Ventas[[#This Row],[Costes]]</f>
        <v>37.889999999999986</v>
      </c>
      <c r="N1656" s="14" t="str">
        <f>_xlfn.XLOOKUP(Ventas[[#This Row],[Ship Country]],[1]!Countries[Ship Country],[1]!Countries[Area],"No registrado")</f>
        <v>Nord Europe</v>
      </c>
      <c r="O1656" s="14" t="str">
        <f>_xlfn.XLOOKUP(Ventas[[#This Row],[Ship Country]],[1]!Countries[Ship Country],[1]!Countries[Continent],"No existe")</f>
        <v>Europe</v>
      </c>
      <c r="P1656" s="15" t="str">
        <f>_xlfn.XLOOKUP(Ventas[[#This Row],[Category]],[2]!ProdManager[Category],[2]!ProdManager[Prod_Manager])</f>
        <v>Lydia Sinn</v>
      </c>
      <c r="Q1656" s="15">
        <f>YEAR(Ventas[[#This Row],[Order Date]])</f>
        <v>2016</v>
      </c>
      <c r="R1656" s="15" t="str">
        <f>TEXT(Ventas[[#This Row],[Order Date]],"MMM")</f>
        <v>nov</v>
      </c>
    </row>
    <row r="1657" spans="1:18" x14ac:dyDescent="0.25">
      <c r="A1657" s="6">
        <v>10879</v>
      </c>
      <c r="B1657" s="6" t="s">
        <v>101</v>
      </c>
      <c r="C1657" s="6" t="s">
        <v>43</v>
      </c>
      <c r="D1657" s="6">
        <v>18</v>
      </c>
      <c r="E1657" s="6">
        <v>16.560000000000002</v>
      </c>
      <c r="F1657" s="6">
        <v>10</v>
      </c>
      <c r="G1657" s="6" t="s">
        <v>263</v>
      </c>
      <c r="H1657" s="6" t="s">
        <v>264</v>
      </c>
      <c r="I1657" s="6" t="s">
        <v>97</v>
      </c>
      <c r="J1657" s="5">
        <v>42540</v>
      </c>
      <c r="K1657" s="12">
        <f>Ventas[[#This Row],[Unit Price]]*Ventas[[#This Row],[Quantity]]</f>
        <v>180</v>
      </c>
      <c r="L1657" s="12">
        <f>Ventas[[#This Row],[Unit Cost]]*Ventas[[#This Row],[Quantity]]</f>
        <v>165.60000000000002</v>
      </c>
      <c r="M1657" s="14">
        <f>Ventas[[#This Row],[Ingresos]]-Ventas[[#This Row],[Costes]]</f>
        <v>14.399999999999977</v>
      </c>
      <c r="N1657" s="14" t="str">
        <f>_xlfn.XLOOKUP(Ventas[[#This Row],[Ship Country]],[1]!Countries[Ship Country],[1]!Countries[Area],"No registrado")</f>
        <v>Nord Europe</v>
      </c>
      <c r="O1657" s="14" t="str">
        <f>_xlfn.XLOOKUP(Ventas[[#This Row],[Ship Country]],[1]!Countries[Ship Country],[1]!Countries[Continent],"No existe")</f>
        <v>Europe</v>
      </c>
      <c r="P1657" s="15" t="str">
        <f>_xlfn.XLOOKUP(Ventas[[#This Row],[Category]],[2]!ProdManager[Category],[2]!ProdManager[Prod_Manager])</f>
        <v>John Matter</v>
      </c>
      <c r="Q1657" s="15">
        <f>YEAR(Ventas[[#This Row],[Order Date]])</f>
        <v>2016</v>
      </c>
      <c r="R1657" s="15" t="str">
        <f>TEXT(Ventas[[#This Row],[Order Date]],"MMM")</f>
        <v>jun</v>
      </c>
    </row>
    <row r="1658" spans="1:18" x14ac:dyDescent="0.25">
      <c r="A1658" s="4">
        <v>10880</v>
      </c>
      <c r="B1658" s="4" t="s">
        <v>197</v>
      </c>
      <c r="C1658" s="4" t="s">
        <v>10</v>
      </c>
      <c r="D1658" s="4">
        <v>9</v>
      </c>
      <c r="E1658" s="4">
        <v>7.11</v>
      </c>
      <c r="F1658" s="4">
        <v>30</v>
      </c>
      <c r="G1658" s="4" t="s">
        <v>88</v>
      </c>
      <c r="H1658" s="4" t="s">
        <v>89</v>
      </c>
      <c r="I1658" s="4" t="s">
        <v>90</v>
      </c>
      <c r="J1658" s="5">
        <v>42518</v>
      </c>
      <c r="K1658" s="12">
        <f>Ventas[[#This Row],[Unit Price]]*Ventas[[#This Row],[Quantity]]</f>
        <v>270</v>
      </c>
      <c r="L1658" s="12">
        <f>Ventas[[#This Row],[Unit Cost]]*Ventas[[#This Row],[Quantity]]</f>
        <v>213.3</v>
      </c>
      <c r="M1658" s="14">
        <f>Ventas[[#This Row],[Ingresos]]-Ventas[[#This Row],[Costes]]</f>
        <v>56.699999999999989</v>
      </c>
      <c r="N1658" s="14" t="str">
        <f>_xlfn.XLOOKUP(Ventas[[#This Row],[Ship Country]],[1]!Countries[Ship Country],[1]!Countries[Area],"No registrado")</f>
        <v>Nord Europe</v>
      </c>
      <c r="O1658" s="14" t="str">
        <f>_xlfn.XLOOKUP(Ventas[[#This Row],[Ship Country]],[1]!Countries[Ship Country],[1]!Countries[Continent],"No existe")</f>
        <v>Europe</v>
      </c>
      <c r="P1658" s="15" t="str">
        <f>_xlfn.XLOOKUP(Ventas[[#This Row],[Category]],[2]!ProdManager[Category],[2]!ProdManager[Prod_Manager])</f>
        <v>Marc Caine</v>
      </c>
      <c r="Q1658" s="15">
        <f>YEAR(Ventas[[#This Row],[Order Date]])</f>
        <v>2016</v>
      </c>
      <c r="R1658" s="15" t="str">
        <f>TEXT(Ventas[[#This Row],[Order Date]],"MMM")</f>
        <v>may</v>
      </c>
    </row>
    <row r="1659" spans="1:18" x14ac:dyDescent="0.25">
      <c r="A1659" s="6">
        <v>10880</v>
      </c>
      <c r="B1659" s="6" t="s">
        <v>239</v>
      </c>
      <c r="C1659" s="6" t="s">
        <v>24</v>
      </c>
      <c r="D1659" s="6">
        <v>28.5</v>
      </c>
      <c r="E1659" s="6">
        <v>22.8</v>
      </c>
      <c r="F1659" s="6">
        <v>30</v>
      </c>
      <c r="G1659" s="6" t="s">
        <v>88</v>
      </c>
      <c r="H1659" s="6" t="s">
        <v>89</v>
      </c>
      <c r="I1659" s="6" t="s">
        <v>90</v>
      </c>
      <c r="J1659" s="5">
        <v>42591</v>
      </c>
      <c r="K1659" s="12">
        <f>Ventas[[#This Row],[Unit Price]]*Ventas[[#This Row],[Quantity]]</f>
        <v>855</v>
      </c>
      <c r="L1659" s="12">
        <f>Ventas[[#This Row],[Unit Cost]]*Ventas[[#This Row],[Quantity]]</f>
        <v>684</v>
      </c>
      <c r="M1659" s="14">
        <f>Ventas[[#This Row],[Ingresos]]-Ventas[[#This Row],[Costes]]</f>
        <v>171</v>
      </c>
      <c r="N1659" s="14" t="str">
        <f>_xlfn.XLOOKUP(Ventas[[#This Row],[Ship Country]],[1]!Countries[Ship Country],[1]!Countries[Area],"No registrado")</f>
        <v>Nord Europe</v>
      </c>
      <c r="O1659" s="14" t="str">
        <f>_xlfn.XLOOKUP(Ventas[[#This Row],[Ship Country]],[1]!Countries[Ship Country],[1]!Countries[Continent],"No existe")</f>
        <v>Europe</v>
      </c>
      <c r="P1659" s="15" t="str">
        <f>_xlfn.XLOOKUP(Ventas[[#This Row],[Category]],[2]!ProdManager[Category],[2]!ProdManager[Prod_Manager])</f>
        <v>Lydia Sinn</v>
      </c>
      <c r="Q1659" s="15">
        <f>YEAR(Ventas[[#This Row],[Order Date]])</f>
        <v>2016</v>
      </c>
      <c r="R1659" s="15" t="str">
        <f>TEXT(Ventas[[#This Row],[Order Date]],"MMM")</f>
        <v>ago</v>
      </c>
    </row>
    <row r="1660" spans="1:18" x14ac:dyDescent="0.25">
      <c r="A1660" s="4">
        <v>10880</v>
      </c>
      <c r="B1660" s="4" t="s">
        <v>79</v>
      </c>
      <c r="C1660" s="4" t="s">
        <v>43</v>
      </c>
      <c r="D1660" s="4">
        <v>15</v>
      </c>
      <c r="E1660" s="4">
        <v>13.5</v>
      </c>
      <c r="F1660" s="4">
        <v>50</v>
      </c>
      <c r="G1660" s="4" t="s">
        <v>88</v>
      </c>
      <c r="H1660" s="4" t="s">
        <v>89</v>
      </c>
      <c r="I1660" s="4" t="s">
        <v>90</v>
      </c>
      <c r="J1660" s="5">
        <v>42383</v>
      </c>
      <c r="K1660" s="12">
        <f>Ventas[[#This Row],[Unit Price]]*Ventas[[#This Row],[Quantity]]</f>
        <v>750</v>
      </c>
      <c r="L1660" s="12">
        <f>Ventas[[#This Row],[Unit Cost]]*Ventas[[#This Row],[Quantity]]</f>
        <v>675</v>
      </c>
      <c r="M1660" s="14">
        <f>Ventas[[#This Row],[Ingresos]]-Ventas[[#This Row],[Costes]]</f>
        <v>75</v>
      </c>
      <c r="N1660" s="14" t="str">
        <f>_xlfn.XLOOKUP(Ventas[[#This Row],[Ship Country]],[1]!Countries[Ship Country],[1]!Countries[Area],"No registrado")</f>
        <v>Nord Europe</v>
      </c>
      <c r="O1660" s="14" t="str">
        <f>_xlfn.XLOOKUP(Ventas[[#This Row],[Ship Country]],[1]!Countries[Ship Country],[1]!Countries[Continent],"No existe")</f>
        <v>Europe</v>
      </c>
      <c r="P1660" s="15" t="str">
        <f>_xlfn.XLOOKUP(Ventas[[#This Row],[Category]],[2]!ProdManager[Category],[2]!ProdManager[Prod_Manager])</f>
        <v>John Matter</v>
      </c>
      <c r="Q1660" s="15">
        <f>YEAR(Ventas[[#This Row],[Order Date]])</f>
        <v>2016</v>
      </c>
      <c r="R1660" s="15" t="str">
        <f>TEXT(Ventas[[#This Row],[Order Date]],"MMM")</f>
        <v>ene</v>
      </c>
    </row>
    <row r="1661" spans="1:18" x14ac:dyDescent="0.25">
      <c r="A1661" s="6">
        <v>10881</v>
      </c>
      <c r="B1661" s="6" t="s">
        <v>126</v>
      </c>
      <c r="C1661" s="6" t="s">
        <v>29</v>
      </c>
      <c r="D1661" s="6">
        <v>15</v>
      </c>
      <c r="E1661" s="6">
        <v>11.25</v>
      </c>
      <c r="F1661" s="6">
        <v>10</v>
      </c>
      <c r="G1661" s="6" t="s">
        <v>254</v>
      </c>
      <c r="H1661" s="6" t="s">
        <v>237</v>
      </c>
      <c r="I1661" s="6" t="s">
        <v>238</v>
      </c>
      <c r="J1661" s="5">
        <v>42482</v>
      </c>
      <c r="K1661" s="12">
        <f>Ventas[[#This Row],[Unit Price]]*Ventas[[#This Row],[Quantity]]</f>
        <v>150</v>
      </c>
      <c r="L1661" s="12">
        <f>Ventas[[#This Row],[Unit Cost]]*Ventas[[#This Row],[Quantity]]</f>
        <v>112.5</v>
      </c>
      <c r="M1661" s="14">
        <f>Ventas[[#This Row],[Ingresos]]-Ventas[[#This Row],[Costes]]</f>
        <v>37.5</v>
      </c>
      <c r="N1661" s="14" t="str">
        <f>_xlfn.XLOOKUP(Ventas[[#This Row],[Ship Country]],[1]!Countries[Ship Country],[1]!Countries[Area],"No registrado")</f>
        <v>Sud America</v>
      </c>
      <c r="O1661" s="14" t="str">
        <f>_xlfn.XLOOKUP(Ventas[[#This Row],[Ship Country]],[1]!Countries[Ship Country],[1]!Countries[Continent],"No existe")</f>
        <v>America</v>
      </c>
      <c r="P1661" s="15" t="str">
        <f>_xlfn.XLOOKUP(Ventas[[#This Row],[Category]],[2]!ProdManager[Category],[2]!ProdManager[Prod_Manager])</f>
        <v>Peter Stone</v>
      </c>
      <c r="Q1661" s="15">
        <f>YEAR(Ventas[[#This Row],[Order Date]])</f>
        <v>2016</v>
      </c>
      <c r="R1661" s="15" t="str">
        <f>TEXT(Ventas[[#This Row],[Order Date]],"MMM")</f>
        <v>abr</v>
      </c>
    </row>
    <row r="1662" spans="1:18" x14ac:dyDescent="0.25">
      <c r="A1662" s="4">
        <v>10882</v>
      </c>
      <c r="B1662" s="4" t="s">
        <v>9</v>
      </c>
      <c r="C1662" s="4" t="s">
        <v>10</v>
      </c>
      <c r="D1662" s="4">
        <v>14</v>
      </c>
      <c r="E1662" s="4">
        <v>11.06</v>
      </c>
      <c r="F1662" s="4">
        <v>25</v>
      </c>
      <c r="G1662" s="4" t="s">
        <v>182</v>
      </c>
      <c r="H1662" s="4" t="s">
        <v>183</v>
      </c>
      <c r="I1662" s="4" t="s">
        <v>84</v>
      </c>
      <c r="J1662" s="5">
        <v>42650</v>
      </c>
      <c r="K1662" s="12">
        <f>Ventas[[#This Row],[Unit Price]]*Ventas[[#This Row],[Quantity]]</f>
        <v>350</v>
      </c>
      <c r="L1662" s="12">
        <f>Ventas[[#This Row],[Unit Cost]]*Ventas[[#This Row],[Quantity]]</f>
        <v>276.5</v>
      </c>
      <c r="M1662" s="14">
        <f>Ventas[[#This Row],[Ingresos]]-Ventas[[#This Row],[Costes]]</f>
        <v>73.5</v>
      </c>
      <c r="N1662" s="14" t="str">
        <f>_xlfn.XLOOKUP(Ventas[[#This Row],[Ship Country]],[1]!Countries[Ship Country],[1]!Countries[Area],"No registrado")</f>
        <v>Nord America</v>
      </c>
      <c r="O1662" s="14" t="str">
        <f>_xlfn.XLOOKUP(Ventas[[#This Row],[Ship Country]],[1]!Countries[Ship Country],[1]!Countries[Continent],"No existe")</f>
        <v>America</v>
      </c>
      <c r="P1662" s="15" t="str">
        <f>_xlfn.XLOOKUP(Ventas[[#This Row],[Category]],[2]!ProdManager[Category],[2]!ProdManager[Prod_Manager])</f>
        <v>Marc Caine</v>
      </c>
      <c r="Q1662" s="15">
        <f>YEAR(Ventas[[#This Row],[Order Date]])</f>
        <v>2016</v>
      </c>
      <c r="R1662" s="15" t="str">
        <f>TEXT(Ventas[[#This Row],[Order Date]],"MMM")</f>
        <v>oct</v>
      </c>
    </row>
    <row r="1663" spans="1:18" x14ac:dyDescent="0.25">
      <c r="A1663" s="6">
        <v>10882</v>
      </c>
      <c r="B1663" s="6" t="s">
        <v>41</v>
      </c>
      <c r="C1663" s="6" t="s">
        <v>35</v>
      </c>
      <c r="D1663" s="6">
        <v>20</v>
      </c>
      <c r="E1663" s="6">
        <v>13</v>
      </c>
      <c r="F1663" s="6">
        <v>20</v>
      </c>
      <c r="G1663" s="6" t="s">
        <v>182</v>
      </c>
      <c r="H1663" s="6" t="s">
        <v>183</v>
      </c>
      <c r="I1663" s="6" t="s">
        <v>84</v>
      </c>
      <c r="J1663" s="5">
        <v>42371</v>
      </c>
      <c r="K1663" s="12">
        <f>Ventas[[#This Row],[Unit Price]]*Ventas[[#This Row],[Quantity]]</f>
        <v>400</v>
      </c>
      <c r="L1663" s="12">
        <f>Ventas[[#This Row],[Unit Cost]]*Ventas[[#This Row],[Quantity]]</f>
        <v>260</v>
      </c>
      <c r="M1663" s="14">
        <f>Ventas[[#This Row],[Ingresos]]-Ventas[[#This Row],[Costes]]</f>
        <v>140</v>
      </c>
      <c r="N1663" s="14" t="str">
        <f>_xlfn.XLOOKUP(Ventas[[#This Row],[Ship Country]],[1]!Countries[Ship Country],[1]!Countries[Area],"No registrado")</f>
        <v>Nord America</v>
      </c>
      <c r="O1663" s="14" t="str">
        <f>_xlfn.XLOOKUP(Ventas[[#This Row],[Ship Country]],[1]!Countries[Ship Country],[1]!Countries[Continent],"No existe")</f>
        <v>America</v>
      </c>
      <c r="P1663" s="15" t="str">
        <f>_xlfn.XLOOKUP(Ventas[[#This Row],[Category]],[2]!ProdManager[Category],[2]!ProdManager[Prod_Manager])</f>
        <v>Lydia Sinn</v>
      </c>
      <c r="Q1663" s="15">
        <f>YEAR(Ventas[[#This Row],[Order Date]])</f>
        <v>2016</v>
      </c>
      <c r="R1663" s="15" t="str">
        <f>TEXT(Ventas[[#This Row],[Order Date]],"MMM")</f>
        <v>ene</v>
      </c>
    </row>
    <row r="1664" spans="1:18" x14ac:dyDescent="0.25">
      <c r="A1664" s="4">
        <v>10882</v>
      </c>
      <c r="B1664" s="4" t="s">
        <v>145</v>
      </c>
      <c r="C1664" s="4" t="s">
        <v>46</v>
      </c>
      <c r="D1664" s="4">
        <v>7.45</v>
      </c>
      <c r="E1664" s="4">
        <v>5.7365000000000004</v>
      </c>
      <c r="F1664" s="4">
        <v>32</v>
      </c>
      <c r="G1664" s="4" t="s">
        <v>182</v>
      </c>
      <c r="H1664" s="4" t="s">
        <v>183</v>
      </c>
      <c r="I1664" s="4" t="s">
        <v>84</v>
      </c>
      <c r="J1664" s="5">
        <v>42623</v>
      </c>
      <c r="K1664" s="12">
        <f>Ventas[[#This Row],[Unit Price]]*Ventas[[#This Row],[Quantity]]</f>
        <v>238.4</v>
      </c>
      <c r="L1664" s="12">
        <f>Ventas[[#This Row],[Unit Cost]]*Ventas[[#This Row],[Quantity]]</f>
        <v>183.56800000000001</v>
      </c>
      <c r="M1664" s="14">
        <f>Ventas[[#This Row],[Ingresos]]-Ventas[[#This Row],[Costes]]</f>
        <v>54.831999999999994</v>
      </c>
      <c r="N1664" s="14" t="str">
        <f>_xlfn.XLOOKUP(Ventas[[#This Row],[Ship Country]],[1]!Countries[Ship Country],[1]!Countries[Area],"No registrado")</f>
        <v>Nord America</v>
      </c>
      <c r="O1664" s="14" t="str">
        <f>_xlfn.XLOOKUP(Ventas[[#This Row],[Ship Country]],[1]!Countries[Ship Country],[1]!Countries[Continent],"No existe")</f>
        <v>America</v>
      </c>
      <c r="P1664" s="15" t="str">
        <f>_xlfn.XLOOKUP(Ventas[[#This Row],[Category]],[2]!ProdManager[Category],[2]!ProdManager[Prod_Manager])</f>
        <v>John Matter</v>
      </c>
      <c r="Q1664" s="15">
        <f>YEAR(Ventas[[#This Row],[Order Date]])</f>
        <v>2016</v>
      </c>
      <c r="R1664" s="15" t="str">
        <f>TEXT(Ventas[[#This Row],[Order Date]],"MMM")</f>
        <v>sep</v>
      </c>
    </row>
    <row r="1665" spans="1:18" x14ac:dyDescent="0.25">
      <c r="A1665" s="6">
        <v>10883</v>
      </c>
      <c r="B1665" s="6" t="s">
        <v>51</v>
      </c>
      <c r="C1665" s="6" t="s">
        <v>43</v>
      </c>
      <c r="D1665" s="6">
        <v>4.5</v>
      </c>
      <c r="E1665" s="6">
        <v>4.05</v>
      </c>
      <c r="F1665" s="6">
        <v>8</v>
      </c>
      <c r="G1665" s="6" t="s">
        <v>166</v>
      </c>
      <c r="H1665" s="6" t="s">
        <v>167</v>
      </c>
      <c r="I1665" s="6" t="s">
        <v>84</v>
      </c>
      <c r="J1665" s="5">
        <v>42638</v>
      </c>
      <c r="K1665" s="12">
        <f>Ventas[[#This Row],[Unit Price]]*Ventas[[#This Row],[Quantity]]</f>
        <v>36</v>
      </c>
      <c r="L1665" s="12">
        <f>Ventas[[#This Row],[Unit Cost]]*Ventas[[#This Row],[Quantity]]</f>
        <v>32.4</v>
      </c>
      <c r="M1665" s="14">
        <f>Ventas[[#This Row],[Ingresos]]-Ventas[[#This Row],[Costes]]</f>
        <v>3.6000000000000014</v>
      </c>
      <c r="N1665" s="14" t="str">
        <f>_xlfn.XLOOKUP(Ventas[[#This Row],[Ship Country]],[1]!Countries[Ship Country],[1]!Countries[Area],"No registrado")</f>
        <v>Nord America</v>
      </c>
      <c r="O1665" s="14" t="str">
        <f>_xlfn.XLOOKUP(Ventas[[#This Row],[Ship Country]],[1]!Countries[Ship Country],[1]!Countries[Continent],"No existe")</f>
        <v>America</v>
      </c>
      <c r="P1665" s="15" t="str">
        <f>_xlfn.XLOOKUP(Ventas[[#This Row],[Category]],[2]!ProdManager[Category],[2]!ProdManager[Prod_Manager])</f>
        <v>John Matter</v>
      </c>
      <c r="Q1665" s="15">
        <f>YEAR(Ventas[[#This Row],[Order Date]])</f>
        <v>2016</v>
      </c>
      <c r="R1665" s="15" t="str">
        <f>TEXT(Ventas[[#This Row],[Order Date]],"MMM")</f>
        <v>sep</v>
      </c>
    </row>
    <row r="1666" spans="1:18" x14ac:dyDescent="0.25">
      <c r="A1666" s="4">
        <v>10884</v>
      </c>
      <c r="B1666" s="4" t="s">
        <v>86</v>
      </c>
      <c r="C1666" s="4" t="s">
        <v>10</v>
      </c>
      <c r="D1666" s="4">
        <v>38</v>
      </c>
      <c r="E1666" s="4">
        <v>31.160000000000004</v>
      </c>
      <c r="F1666" s="4">
        <v>21</v>
      </c>
      <c r="G1666" s="4" t="s">
        <v>261</v>
      </c>
      <c r="H1666" s="4" t="s">
        <v>262</v>
      </c>
      <c r="I1666" s="4" t="s">
        <v>84</v>
      </c>
      <c r="J1666" s="5">
        <v>42584</v>
      </c>
      <c r="K1666" s="12">
        <f>Ventas[[#This Row],[Unit Price]]*Ventas[[#This Row],[Quantity]]</f>
        <v>798</v>
      </c>
      <c r="L1666" s="12">
        <f>Ventas[[#This Row],[Unit Cost]]*Ventas[[#This Row],[Quantity]]</f>
        <v>654.36000000000013</v>
      </c>
      <c r="M1666" s="14">
        <f>Ventas[[#This Row],[Ingresos]]-Ventas[[#This Row],[Costes]]</f>
        <v>143.63999999999987</v>
      </c>
      <c r="N1666" s="14" t="str">
        <f>_xlfn.XLOOKUP(Ventas[[#This Row],[Ship Country]],[1]!Countries[Ship Country],[1]!Countries[Area],"No registrado")</f>
        <v>Nord America</v>
      </c>
      <c r="O1666" s="14" t="str">
        <f>_xlfn.XLOOKUP(Ventas[[#This Row],[Ship Country]],[1]!Countries[Ship Country],[1]!Countries[Continent],"No existe")</f>
        <v>America</v>
      </c>
      <c r="P1666" s="15" t="str">
        <f>_xlfn.XLOOKUP(Ventas[[#This Row],[Category]],[2]!ProdManager[Category],[2]!ProdManager[Prod_Manager])</f>
        <v>Marc Caine</v>
      </c>
      <c r="Q1666" s="15">
        <f>YEAR(Ventas[[#This Row],[Order Date]])</f>
        <v>2016</v>
      </c>
      <c r="R1666" s="15" t="str">
        <f>TEXT(Ventas[[#This Row],[Order Date]],"MMM")</f>
        <v>ago</v>
      </c>
    </row>
    <row r="1667" spans="1:18" x14ac:dyDescent="0.25">
      <c r="A1667" s="6">
        <v>10884</v>
      </c>
      <c r="B1667" s="6" t="s">
        <v>23</v>
      </c>
      <c r="C1667" s="6" t="s">
        <v>24</v>
      </c>
      <c r="D1667" s="6">
        <v>21.05</v>
      </c>
      <c r="E1667" s="6">
        <v>15.998000000000001</v>
      </c>
      <c r="F1667" s="6">
        <v>12</v>
      </c>
      <c r="G1667" s="6" t="s">
        <v>261</v>
      </c>
      <c r="H1667" s="6" t="s">
        <v>262</v>
      </c>
      <c r="I1667" s="6" t="s">
        <v>84</v>
      </c>
      <c r="J1667" s="5">
        <v>42462</v>
      </c>
      <c r="K1667" s="12">
        <f>Ventas[[#This Row],[Unit Price]]*Ventas[[#This Row],[Quantity]]</f>
        <v>252.60000000000002</v>
      </c>
      <c r="L1667" s="12">
        <f>Ventas[[#This Row],[Unit Cost]]*Ventas[[#This Row],[Quantity]]</f>
        <v>191.976</v>
      </c>
      <c r="M1667" s="14">
        <f>Ventas[[#This Row],[Ingresos]]-Ventas[[#This Row],[Costes]]</f>
        <v>60.624000000000024</v>
      </c>
      <c r="N1667" s="14" t="str">
        <f>_xlfn.XLOOKUP(Ventas[[#This Row],[Ship Country]],[1]!Countries[Ship Country],[1]!Countries[Area],"No registrado")</f>
        <v>Nord America</v>
      </c>
      <c r="O1667" s="14" t="str">
        <f>_xlfn.XLOOKUP(Ventas[[#This Row],[Ship Country]],[1]!Countries[Ship Country],[1]!Countries[Continent],"No existe")</f>
        <v>America</v>
      </c>
      <c r="P1667" s="15" t="str">
        <f>_xlfn.XLOOKUP(Ventas[[#This Row],[Category]],[2]!ProdManager[Category],[2]!ProdManager[Prod_Manager])</f>
        <v>Lydia Sinn</v>
      </c>
      <c r="Q1667" s="15">
        <f>YEAR(Ventas[[#This Row],[Order Date]])</f>
        <v>2016</v>
      </c>
      <c r="R1667" s="15" t="str">
        <f>TEXT(Ventas[[#This Row],[Order Date]],"MMM")</f>
        <v>abr</v>
      </c>
    </row>
    <row r="1668" spans="1:18" x14ac:dyDescent="0.25">
      <c r="A1668" s="4">
        <v>10884</v>
      </c>
      <c r="B1668" s="4" t="s">
        <v>71</v>
      </c>
      <c r="C1668" s="4" t="s">
        <v>35</v>
      </c>
      <c r="D1668" s="4">
        <v>10</v>
      </c>
      <c r="E1668" s="4">
        <v>6.7999999999999989</v>
      </c>
      <c r="F1668" s="4">
        <v>40</v>
      </c>
      <c r="G1668" s="4" t="s">
        <v>261</v>
      </c>
      <c r="H1668" s="4" t="s">
        <v>262</v>
      </c>
      <c r="I1668" s="4" t="s">
        <v>84</v>
      </c>
      <c r="J1668" s="5">
        <v>42652</v>
      </c>
      <c r="K1668" s="12">
        <f>Ventas[[#This Row],[Unit Price]]*Ventas[[#This Row],[Quantity]]</f>
        <v>400</v>
      </c>
      <c r="L1668" s="12">
        <f>Ventas[[#This Row],[Unit Cost]]*Ventas[[#This Row],[Quantity]]</f>
        <v>271.99999999999994</v>
      </c>
      <c r="M1668" s="14">
        <f>Ventas[[#This Row],[Ingresos]]-Ventas[[#This Row],[Costes]]</f>
        <v>128.00000000000006</v>
      </c>
      <c r="N1668" s="14" t="str">
        <f>_xlfn.XLOOKUP(Ventas[[#This Row],[Ship Country]],[1]!Countries[Ship Country],[1]!Countries[Area],"No registrado")</f>
        <v>Nord America</v>
      </c>
      <c r="O1668" s="14" t="str">
        <f>_xlfn.XLOOKUP(Ventas[[#This Row],[Ship Country]],[1]!Countries[Ship Country],[1]!Countries[Continent],"No existe")</f>
        <v>America</v>
      </c>
      <c r="P1668" s="15" t="str">
        <f>_xlfn.XLOOKUP(Ventas[[#This Row],[Category]],[2]!ProdManager[Category],[2]!ProdManager[Prod_Manager])</f>
        <v>Lydia Sinn</v>
      </c>
      <c r="Q1668" s="15">
        <f>YEAR(Ventas[[#This Row],[Order Date]])</f>
        <v>2016</v>
      </c>
      <c r="R1668" s="15" t="str">
        <f>TEXT(Ventas[[#This Row],[Order Date]],"MMM")</f>
        <v>oct</v>
      </c>
    </row>
    <row r="1669" spans="1:18" x14ac:dyDescent="0.25">
      <c r="A1669" s="6">
        <v>10885</v>
      </c>
      <c r="B1669" s="6" t="s">
        <v>55</v>
      </c>
      <c r="C1669" s="6" t="s">
        <v>43</v>
      </c>
      <c r="D1669" s="6">
        <v>19</v>
      </c>
      <c r="E1669" s="6">
        <v>17.29</v>
      </c>
      <c r="F1669" s="6">
        <v>20</v>
      </c>
      <c r="G1669" s="6" t="s">
        <v>36</v>
      </c>
      <c r="H1669" s="6" t="s">
        <v>37</v>
      </c>
      <c r="I1669" s="6" t="s">
        <v>38</v>
      </c>
      <c r="J1669" s="5">
        <v>42433</v>
      </c>
      <c r="K1669" s="12">
        <f>Ventas[[#This Row],[Unit Price]]*Ventas[[#This Row],[Quantity]]</f>
        <v>380</v>
      </c>
      <c r="L1669" s="12">
        <f>Ventas[[#This Row],[Unit Cost]]*Ventas[[#This Row],[Quantity]]</f>
        <v>345.79999999999995</v>
      </c>
      <c r="M1669" s="14">
        <f>Ventas[[#This Row],[Ingresos]]-Ventas[[#This Row],[Costes]]</f>
        <v>34.200000000000045</v>
      </c>
      <c r="N1669" s="14" t="str">
        <f>_xlfn.XLOOKUP(Ventas[[#This Row],[Ship Country]],[1]!Countries[Ship Country],[1]!Countries[Area],"No registrado")</f>
        <v>Nord Europe</v>
      </c>
      <c r="O1669" s="14" t="str">
        <f>_xlfn.XLOOKUP(Ventas[[#This Row],[Ship Country]],[1]!Countries[Ship Country],[1]!Countries[Continent],"No existe")</f>
        <v>Europe</v>
      </c>
      <c r="P1669" s="15" t="str">
        <f>_xlfn.XLOOKUP(Ventas[[#This Row],[Category]],[2]!ProdManager[Category],[2]!ProdManager[Prod_Manager])</f>
        <v>John Matter</v>
      </c>
      <c r="Q1669" s="15">
        <f>YEAR(Ventas[[#This Row],[Order Date]])</f>
        <v>2016</v>
      </c>
      <c r="R1669" s="15" t="str">
        <f>TEXT(Ventas[[#This Row],[Order Date]],"MMM")</f>
        <v>mar</v>
      </c>
    </row>
    <row r="1670" spans="1:18" x14ac:dyDescent="0.25">
      <c r="A1670" s="4">
        <v>10885</v>
      </c>
      <c r="B1670" s="4" t="s">
        <v>51</v>
      </c>
      <c r="C1670" s="4" t="s">
        <v>43</v>
      </c>
      <c r="D1670" s="4">
        <v>4.5</v>
      </c>
      <c r="E1670" s="4">
        <v>4.0049999999999999</v>
      </c>
      <c r="F1670" s="4">
        <v>12</v>
      </c>
      <c r="G1670" s="4" t="s">
        <v>36</v>
      </c>
      <c r="H1670" s="4" t="s">
        <v>37</v>
      </c>
      <c r="I1670" s="4" t="s">
        <v>38</v>
      </c>
      <c r="J1670" s="5">
        <v>42589</v>
      </c>
      <c r="K1670" s="12">
        <f>Ventas[[#This Row],[Unit Price]]*Ventas[[#This Row],[Quantity]]</f>
        <v>54</v>
      </c>
      <c r="L1670" s="12">
        <f>Ventas[[#This Row],[Unit Cost]]*Ventas[[#This Row],[Quantity]]</f>
        <v>48.06</v>
      </c>
      <c r="M1670" s="14">
        <f>Ventas[[#This Row],[Ingresos]]-Ventas[[#This Row],[Costes]]</f>
        <v>5.9399999999999977</v>
      </c>
      <c r="N1670" s="14" t="str">
        <f>_xlfn.XLOOKUP(Ventas[[#This Row],[Ship Country]],[1]!Countries[Ship Country],[1]!Countries[Area],"No registrado")</f>
        <v>Nord Europe</v>
      </c>
      <c r="O1670" s="14" t="str">
        <f>_xlfn.XLOOKUP(Ventas[[#This Row],[Ship Country]],[1]!Countries[Ship Country],[1]!Countries[Continent],"No existe")</f>
        <v>Europe</v>
      </c>
      <c r="P1670" s="15" t="str">
        <f>_xlfn.XLOOKUP(Ventas[[#This Row],[Category]],[2]!ProdManager[Category],[2]!ProdManager[Prod_Manager])</f>
        <v>John Matter</v>
      </c>
      <c r="Q1670" s="15">
        <f>YEAR(Ventas[[#This Row],[Order Date]])</f>
        <v>2016</v>
      </c>
      <c r="R1670" s="15" t="str">
        <f>TEXT(Ventas[[#This Row],[Order Date]],"MMM")</f>
        <v>ago</v>
      </c>
    </row>
    <row r="1671" spans="1:18" x14ac:dyDescent="0.25">
      <c r="A1671" s="6">
        <v>10885</v>
      </c>
      <c r="B1671" s="6" t="s">
        <v>79</v>
      </c>
      <c r="C1671" s="6" t="s">
        <v>43</v>
      </c>
      <c r="D1671" s="6">
        <v>15</v>
      </c>
      <c r="E1671" s="6">
        <v>13.2</v>
      </c>
      <c r="F1671" s="6">
        <v>30</v>
      </c>
      <c r="G1671" s="6" t="s">
        <v>36</v>
      </c>
      <c r="H1671" s="6" t="s">
        <v>37</v>
      </c>
      <c r="I1671" s="6" t="s">
        <v>38</v>
      </c>
      <c r="J1671" s="5">
        <v>42507</v>
      </c>
      <c r="K1671" s="12">
        <f>Ventas[[#This Row],[Unit Price]]*Ventas[[#This Row],[Quantity]]</f>
        <v>450</v>
      </c>
      <c r="L1671" s="12">
        <f>Ventas[[#This Row],[Unit Cost]]*Ventas[[#This Row],[Quantity]]</f>
        <v>396</v>
      </c>
      <c r="M1671" s="14">
        <f>Ventas[[#This Row],[Ingresos]]-Ventas[[#This Row],[Costes]]</f>
        <v>54</v>
      </c>
      <c r="N1671" s="14" t="str">
        <f>_xlfn.XLOOKUP(Ventas[[#This Row],[Ship Country]],[1]!Countries[Ship Country],[1]!Countries[Area],"No registrado")</f>
        <v>Nord Europe</v>
      </c>
      <c r="O1671" s="14" t="str">
        <f>_xlfn.XLOOKUP(Ventas[[#This Row],[Ship Country]],[1]!Countries[Ship Country],[1]!Countries[Continent],"No existe")</f>
        <v>Europe</v>
      </c>
      <c r="P1671" s="15" t="str">
        <f>_xlfn.XLOOKUP(Ventas[[#This Row],[Category]],[2]!ProdManager[Category],[2]!ProdManager[Prod_Manager])</f>
        <v>John Matter</v>
      </c>
      <c r="Q1671" s="15">
        <f>YEAR(Ventas[[#This Row],[Order Date]])</f>
        <v>2016</v>
      </c>
      <c r="R1671" s="15" t="str">
        <f>TEXT(Ventas[[#This Row],[Order Date]],"MMM")</f>
        <v>may</v>
      </c>
    </row>
    <row r="1672" spans="1:18" x14ac:dyDescent="0.25">
      <c r="A1672" s="4">
        <v>10885</v>
      </c>
      <c r="B1672" s="4" t="s">
        <v>61</v>
      </c>
      <c r="C1672" s="4" t="s">
        <v>24</v>
      </c>
      <c r="D1672" s="4">
        <v>13</v>
      </c>
      <c r="E1672" s="4">
        <v>11.049999999999999</v>
      </c>
      <c r="F1672" s="4">
        <v>25</v>
      </c>
      <c r="G1672" s="4" t="s">
        <v>36</v>
      </c>
      <c r="H1672" s="4" t="s">
        <v>37</v>
      </c>
      <c r="I1672" s="4" t="s">
        <v>38</v>
      </c>
      <c r="J1672" s="5">
        <v>42595</v>
      </c>
      <c r="K1672" s="12">
        <f>Ventas[[#This Row],[Unit Price]]*Ventas[[#This Row],[Quantity]]</f>
        <v>325</v>
      </c>
      <c r="L1672" s="12">
        <f>Ventas[[#This Row],[Unit Cost]]*Ventas[[#This Row],[Quantity]]</f>
        <v>276.25</v>
      </c>
      <c r="M1672" s="14">
        <f>Ventas[[#This Row],[Ingresos]]-Ventas[[#This Row],[Costes]]</f>
        <v>48.75</v>
      </c>
      <c r="N1672" s="14" t="str">
        <f>_xlfn.XLOOKUP(Ventas[[#This Row],[Ship Country]],[1]!Countries[Ship Country],[1]!Countries[Area],"No registrado")</f>
        <v>Nord Europe</v>
      </c>
      <c r="O1672" s="14" t="str">
        <f>_xlfn.XLOOKUP(Ventas[[#This Row],[Ship Country]],[1]!Countries[Ship Country],[1]!Countries[Continent],"No existe")</f>
        <v>Europe</v>
      </c>
      <c r="P1672" s="15" t="str">
        <f>_xlfn.XLOOKUP(Ventas[[#This Row],[Category]],[2]!ProdManager[Category],[2]!ProdManager[Prod_Manager])</f>
        <v>Lydia Sinn</v>
      </c>
      <c r="Q1672" s="15">
        <f>YEAR(Ventas[[#This Row],[Order Date]])</f>
        <v>2016</v>
      </c>
      <c r="R1672" s="15" t="str">
        <f>TEXT(Ventas[[#This Row],[Order Date]],"MMM")</f>
        <v>ago</v>
      </c>
    </row>
    <row r="1673" spans="1:18" x14ac:dyDescent="0.25">
      <c r="A1673" s="6">
        <v>10886</v>
      </c>
      <c r="B1673" s="6" t="s">
        <v>61</v>
      </c>
      <c r="C1673" s="6" t="s">
        <v>24</v>
      </c>
      <c r="D1673" s="6">
        <v>13</v>
      </c>
      <c r="E1673" s="6">
        <v>9.1</v>
      </c>
      <c r="F1673" s="6">
        <v>40</v>
      </c>
      <c r="G1673" s="6" t="s">
        <v>25</v>
      </c>
      <c r="H1673" s="6" t="s">
        <v>26</v>
      </c>
      <c r="I1673" s="6" t="s">
        <v>27</v>
      </c>
      <c r="J1673" s="5">
        <v>42723</v>
      </c>
      <c r="K1673" s="12">
        <f>Ventas[[#This Row],[Unit Price]]*Ventas[[#This Row],[Quantity]]</f>
        <v>520</v>
      </c>
      <c r="L1673" s="12">
        <f>Ventas[[#This Row],[Unit Cost]]*Ventas[[#This Row],[Quantity]]</f>
        <v>364</v>
      </c>
      <c r="M1673" s="14">
        <f>Ventas[[#This Row],[Ingresos]]-Ventas[[#This Row],[Costes]]</f>
        <v>156</v>
      </c>
      <c r="N1673" s="14" t="str">
        <f>_xlfn.XLOOKUP(Ventas[[#This Row],[Ship Country]],[1]!Countries[Ship Country],[1]!Countries[Area],"No registrado")</f>
        <v>Sud America</v>
      </c>
      <c r="O1673" s="14" t="str">
        <f>_xlfn.XLOOKUP(Ventas[[#This Row],[Ship Country]],[1]!Countries[Ship Country],[1]!Countries[Continent],"No existe")</f>
        <v>America</v>
      </c>
      <c r="P1673" s="15" t="str">
        <f>_xlfn.XLOOKUP(Ventas[[#This Row],[Category]],[2]!ProdManager[Category],[2]!ProdManager[Prod_Manager])</f>
        <v>Lydia Sinn</v>
      </c>
      <c r="Q1673" s="15">
        <f>YEAR(Ventas[[#This Row],[Order Date]])</f>
        <v>2016</v>
      </c>
      <c r="R1673" s="15" t="str">
        <f>TEXT(Ventas[[#This Row],[Order Date]],"MMM")</f>
        <v>dic</v>
      </c>
    </row>
    <row r="1674" spans="1:18" x14ac:dyDescent="0.25">
      <c r="A1674" s="4">
        <v>10886</v>
      </c>
      <c r="B1674" s="4" t="s">
        <v>112</v>
      </c>
      <c r="C1674" s="4" t="s">
        <v>29</v>
      </c>
      <c r="D1674" s="4">
        <v>31</v>
      </c>
      <c r="E1674" s="4">
        <v>24.18</v>
      </c>
      <c r="F1674" s="4">
        <v>70</v>
      </c>
      <c r="G1674" s="4" t="s">
        <v>25</v>
      </c>
      <c r="H1674" s="4" t="s">
        <v>26</v>
      </c>
      <c r="I1674" s="4" t="s">
        <v>27</v>
      </c>
      <c r="J1674" s="5">
        <v>42458</v>
      </c>
      <c r="K1674" s="12">
        <f>Ventas[[#This Row],[Unit Price]]*Ventas[[#This Row],[Quantity]]</f>
        <v>2170</v>
      </c>
      <c r="L1674" s="12">
        <f>Ventas[[#This Row],[Unit Cost]]*Ventas[[#This Row],[Quantity]]</f>
        <v>1692.6</v>
      </c>
      <c r="M1674" s="14">
        <f>Ventas[[#This Row],[Ingresos]]-Ventas[[#This Row],[Costes]]</f>
        <v>477.40000000000009</v>
      </c>
      <c r="N1674" s="14" t="str">
        <f>_xlfn.XLOOKUP(Ventas[[#This Row],[Ship Country]],[1]!Countries[Ship Country],[1]!Countries[Area],"No registrado")</f>
        <v>Sud America</v>
      </c>
      <c r="O1674" s="14" t="str">
        <f>_xlfn.XLOOKUP(Ventas[[#This Row],[Ship Country]],[1]!Countries[Ship Country],[1]!Countries[Continent],"No existe")</f>
        <v>America</v>
      </c>
      <c r="P1674" s="15" t="str">
        <f>_xlfn.XLOOKUP(Ventas[[#This Row],[Category]],[2]!ProdManager[Category],[2]!ProdManager[Prod_Manager])</f>
        <v>Peter Stone</v>
      </c>
      <c r="Q1674" s="15">
        <f>YEAR(Ventas[[#This Row],[Order Date]])</f>
        <v>2016</v>
      </c>
      <c r="R1674" s="15" t="str">
        <f>TEXT(Ventas[[#This Row],[Order Date]],"MMM")</f>
        <v>mar</v>
      </c>
    </row>
    <row r="1675" spans="1:18" x14ac:dyDescent="0.25">
      <c r="A1675" s="6">
        <v>10886</v>
      </c>
      <c r="B1675" s="6" t="s">
        <v>44</v>
      </c>
      <c r="C1675" s="6" t="s">
        <v>15</v>
      </c>
      <c r="D1675" s="6">
        <v>12.5</v>
      </c>
      <c r="E1675" s="6">
        <v>9.75</v>
      </c>
      <c r="F1675" s="6">
        <v>35</v>
      </c>
      <c r="G1675" s="6" t="s">
        <v>25</v>
      </c>
      <c r="H1675" s="6" t="s">
        <v>26</v>
      </c>
      <c r="I1675" s="6" t="s">
        <v>27</v>
      </c>
      <c r="J1675" s="5">
        <v>42447</v>
      </c>
      <c r="K1675" s="12">
        <f>Ventas[[#This Row],[Unit Price]]*Ventas[[#This Row],[Quantity]]</f>
        <v>437.5</v>
      </c>
      <c r="L1675" s="12">
        <f>Ventas[[#This Row],[Unit Cost]]*Ventas[[#This Row],[Quantity]]</f>
        <v>341.25</v>
      </c>
      <c r="M1675" s="14">
        <f>Ventas[[#This Row],[Ingresos]]-Ventas[[#This Row],[Costes]]</f>
        <v>96.25</v>
      </c>
      <c r="N1675" s="14" t="str">
        <f>_xlfn.XLOOKUP(Ventas[[#This Row],[Ship Country]],[1]!Countries[Ship Country],[1]!Countries[Area],"No registrado")</f>
        <v>Sud America</v>
      </c>
      <c r="O1675" s="14" t="str">
        <f>_xlfn.XLOOKUP(Ventas[[#This Row],[Ship Country]],[1]!Countries[Ship Country],[1]!Countries[Continent],"No existe")</f>
        <v>America</v>
      </c>
      <c r="P1675" s="15" t="str">
        <f>_xlfn.XLOOKUP(Ventas[[#This Row],[Category]],[2]!ProdManager[Category],[2]!ProdManager[Prod_Manager])</f>
        <v>Peter Stone</v>
      </c>
      <c r="Q1675" s="15">
        <f>YEAR(Ventas[[#This Row],[Order Date]])</f>
        <v>2016</v>
      </c>
      <c r="R1675" s="15" t="str">
        <f>TEXT(Ventas[[#This Row],[Order Date]],"MMM")</f>
        <v>mar</v>
      </c>
    </row>
    <row r="1676" spans="1:18" x14ac:dyDescent="0.25">
      <c r="A1676" s="4">
        <v>10887</v>
      </c>
      <c r="B1676" s="4" t="s">
        <v>181</v>
      </c>
      <c r="C1676" s="4" t="s">
        <v>35</v>
      </c>
      <c r="D1676" s="4">
        <v>14</v>
      </c>
      <c r="E1676" s="4">
        <v>9.52</v>
      </c>
      <c r="F1676" s="4">
        <v>5</v>
      </c>
      <c r="G1676" s="4" t="s">
        <v>215</v>
      </c>
      <c r="H1676" s="4" t="s">
        <v>216</v>
      </c>
      <c r="I1676" s="4" t="s">
        <v>133</v>
      </c>
      <c r="J1676" s="5">
        <v>42688</v>
      </c>
      <c r="K1676" s="12">
        <f>Ventas[[#This Row],[Unit Price]]*Ventas[[#This Row],[Quantity]]</f>
        <v>70</v>
      </c>
      <c r="L1676" s="12">
        <f>Ventas[[#This Row],[Unit Cost]]*Ventas[[#This Row],[Quantity]]</f>
        <v>47.599999999999994</v>
      </c>
      <c r="M1676" s="14">
        <f>Ventas[[#This Row],[Ingresos]]-Ventas[[#This Row],[Costes]]</f>
        <v>22.400000000000006</v>
      </c>
      <c r="N1676" s="14" t="str">
        <f>_xlfn.XLOOKUP(Ventas[[#This Row],[Ship Country]],[1]!Countries[Ship Country],[1]!Countries[Area],"No registrado")</f>
        <v>Sud Europe</v>
      </c>
      <c r="O1676" s="14" t="str">
        <f>_xlfn.XLOOKUP(Ventas[[#This Row],[Ship Country]],[1]!Countries[Ship Country],[1]!Countries[Continent],"No existe")</f>
        <v>Europe</v>
      </c>
      <c r="P1676" s="15" t="str">
        <f>_xlfn.XLOOKUP(Ventas[[#This Row],[Category]],[2]!ProdManager[Category],[2]!ProdManager[Prod_Manager])</f>
        <v>Lydia Sinn</v>
      </c>
      <c r="Q1676" s="15">
        <f>YEAR(Ventas[[#This Row],[Order Date]])</f>
        <v>2016</v>
      </c>
      <c r="R1676" s="15" t="str">
        <f>TEXT(Ventas[[#This Row],[Order Date]],"MMM")</f>
        <v>nov</v>
      </c>
    </row>
    <row r="1677" spans="1:18" x14ac:dyDescent="0.25">
      <c r="A1677" s="6">
        <v>10888</v>
      </c>
      <c r="B1677" s="6" t="s">
        <v>142</v>
      </c>
      <c r="C1677" s="6" t="s">
        <v>35</v>
      </c>
      <c r="D1677" s="6">
        <v>12.5</v>
      </c>
      <c r="E1677" s="6">
        <v>8.75</v>
      </c>
      <c r="F1677" s="6">
        <v>18</v>
      </c>
      <c r="G1677" s="6" t="s">
        <v>162</v>
      </c>
      <c r="H1677" s="6" t="s">
        <v>163</v>
      </c>
      <c r="I1677" s="6" t="s">
        <v>133</v>
      </c>
      <c r="J1677" s="5">
        <v>42483</v>
      </c>
      <c r="K1677" s="12">
        <f>Ventas[[#This Row],[Unit Price]]*Ventas[[#This Row],[Quantity]]</f>
        <v>225</v>
      </c>
      <c r="L1677" s="12">
        <f>Ventas[[#This Row],[Unit Cost]]*Ventas[[#This Row],[Quantity]]</f>
        <v>157.5</v>
      </c>
      <c r="M1677" s="14">
        <f>Ventas[[#This Row],[Ingresos]]-Ventas[[#This Row],[Costes]]</f>
        <v>67.5</v>
      </c>
      <c r="N1677" s="14" t="str">
        <f>_xlfn.XLOOKUP(Ventas[[#This Row],[Ship Country]],[1]!Countries[Ship Country],[1]!Countries[Area],"No registrado")</f>
        <v>Sud Europe</v>
      </c>
      <c r="O1677" s="14" t="str">
        <f>_xlfn.XLOOKUP(Ventas[[#This Row],[Ship Country]],[1]!Countries[Ship Country],[1]!Countries[Continent],"No existe")</f>
        <v>Europe</v>
      </c>
      <c r="P1677" s="15" t="str">
        <f>_xlfn.XLOOKUP(Ventas[[#This Row],[Category]],[2]!ProdManager[Category],[2]!ProdManager[Prod_Manager])</f>
        <v>Lydia Sinn</v>
      </c>
      <c r="Q1677" s="15">
        <f>YEAR(Ventas[[#This Row],[Order Date]])</f>
        <v>2016</v>
      </c>
      <c r="R1677" s="15" t="str">
        <f>TEXT(Ventas[[#This Row],[Order Date]],"MMM")</f>
        <v>abr</v>
      </c>
    </row>
    <row r="1678" spans="1:18" x14ac:dyDescent="0.25">
      <c r="A1678" s="4">
        <v>10888</v>
      </c>
      <c r="B1678" s="4" t="s">
        <v>55</v>
      </c>
      <c r="C1678" s="4" t="s">
        <v>43</v>
      </c>
      <c r="D1678" s="4">
        <v>19</v>
      </c>
      <c r="E1678" s="4">
        <v>16.72</v>
      </c>
      <c r="F1678" s="4">
        <v>20</v>
      </c>
      <c r="G1678" s="4" t="s">
        <v>162</v>
      </c>
      <c r="H1678" s="4" t="s">
        <v>163</v>
      </c>
      <c r="I1678" s="4" t="s">
        <v>133</v>
      </c>
      <c r="J1678" s="5">
        <v>42685</v>
      </c>
      <c r="K1678" s="12">
        <f>Ventas[[#This Row],[Unit Price]]*Ventas[[#This Row],[Quantity]]</f>
        <v>380</v>
      </c>
      <c r="L1678" s="12">
        <f>Ventas[[#This Row],[Unit Cost]]*Ventas[[#This Row],[Quantity]]</f>
        <v>334.4</v>
      </c>
      <c r="M1678" s="14">
        <f>Ventas[[#This Row],[Ingresos]]-Ventas[[#This Row],[Costes]]</f>
        <v>45.600000000000023</v>
      </c>
      <c r="N1678" s="14" t="str">
        <f>_xlfn.XLOOKUP(Ventas[[#This Row],[Ship Country]],[1]!Countries[Ship Country],[1]!Countries[Area],"No registrado")</f>
        <v>Sud Europe</v>
      </c>
      <c r="O1678" s="14" t="str">
        <f>_xlfn.XLOOKUP(Ventas[[#This Row],[Ship Country]],[1]!Countries[Ship Country],[1]!Countries[Continent],"No existe")</f>
        <v>Europe</v>
      </c>
      <c r="P1678" s="15" t="str">
        <f>_xlfn.XLOOKUP(Ventas[[#This Row],[Category]],[2]!ProdManager[Category],[2]!ProdManager[Prod_Manager])</f>
        <v>John Matter</v>
      </c>
      <c r="Q1678" s="15">
        <f>YEAR(Ventas[[#This Row],[Order Date]])</f>
        <v>2016</v>
      </c>
      <c r="R1678" s="15" t="str">
        <f>TEXT(Ventas[[#This Row],[Order Date]],"MMM")</f>
        <v>nov</v>
      </c>
    </row>
    <row r="1679" spans="1:18" x14ac:dyDescent="0.25">
      <c r="A1679" s="6">
        <v>10889</v>
      </c>
      <c r="B1679" s="6" t="s">
        <v>16</v>
      </c>
      <c r="C1679" s="6" t="s">
        <v>15</v>
      </c>
      <c r="D1679" s="6">
        <v>21</v>
      </c>
      <c r="E1679" s="6">
        <v>17.010000000000002</v>
      </c>
      <c r="F1679" s="6">
        <v>40</v>
      </c>
      <c r="G1679" s="6" t="s">
        <v>82</v>
      </c>
      <c r="H1679" s="6" t="s">
        <v>83</v>
      </c>
      <c r="I1679" s="6" t="s">
        <v>84</v>
      </c>
      <c r="J1679" s="5">
        <v>42634</v>
      </c>
      <c r="K1679" s="12">
        <f>Ventas[[#This Row],[Unit Price]]*Ventas[[#This Row],[Quantity]]</f>
        <v>840</v>
      </c>
      <c r="L1679" s="12">
        <f>Ventas[[#This Row],[Unit Cost]]*Ventas[[#This Row],[Quantity]]</f>
        <v>680.40000000000009</v>
      </c>
      <c r="M1679" s="14">
        <f>Ventas[[#This Row],[Ingresos]]-Ventas[[#This Row],[Costes]]</f>
        <v>159.59999999999991</v>
      </c>
      <c r="N1679" s="14" t="str">
        <f>_xlfn.XLOOKUP(Ventas[[#This Row],[Ship Country]],[1]!Countries[Ship Country],[1]!Countries[Area],"No registrado")</f>
        <v>Nord America</v>
      </c>
      <c r="O1679" s="14" t="str">
        <f>_xlfn.XLOOKUP(Ventas[[#This Row],[Ship Country]],[1]!Countries[Ship Country],[1]!Countries[Continent],"No existe")</f>
        <v>America</v>
      </c>
      <c r="P1679" s="15" t="str">
        <f>_xlfn.XLOOKUP(Ventas[[#This Row],[Category]],[2]!ProdManager[Category],[2]!ProdManager[Prod_Manager])</f>
        <v>Peter Stone</v>
      </c>
      <c r="Q1679" s="15">
        <f>YEAR(Ventas[[#This Row],[Order Date]])</f>
        <v>2016</v>
      </c>
      <c r="R1679" s="15" t="str">
        <f>TEXT(Ventas[[#This Row],[Order Date]],"MMM")</f>
        <v>sep</v>
      </c>
    </row>
    <row r="1680" spans="1:18" x14ac:dyDescent="0.25">
      <c r="A1680" s="4">
        <v>10889</v>
      </c>
      <c r="B1680" s="4" t="s">
        <v>188</v>
      </c>
      <c r="C1680" s="4" t="s">
        <v>43</v>
      </c>
      <c r="D1680" s="4">
        <v>263.5</v>
      </c>
      <c r="E1680" s="4">
        <v>237.15</v>
      </c>
      <c r="F1680" s="4">
        <v>40</v>
      </c>
      <c r="G1680" s="4" t="s">
        <v>82</v>
      </c>
      <c r="H1680" s="4" t="s">
        <v>83</v>
      </c>
      <c r="I1680" s="4" t="s">
        <v>84</v>
      </c>
      <c r="J1680" s="5">
        <v>42421</v>
      </c>
      <c r="K1680" s="12">
        <f>Ventas[[#This Row],[Unit Price]]*Ventas[[#This Row],[Quantity]]</f>
        <v>10540</v>
      </c>
      <c r="L1680" s="12">
        <f>Ventas[[#This Row],[Unit Cost]]*Ventas[[#This Row],[Quantity]]</f>
        <v>9486</v>
      </c>
      <c r="M1680" s="14">
        <f>Ventas[[#This Row],[Ingresos]]-Ventas[[#This Row],[Costes]]</f>
        <v>1054</v>
      </c>
      <c r="N1680" s="14" t="str">
        <f>_xlfn.XLOOKUP(Ventas[[#This Row],[Ship Country]],[1]!Countries[Ship Country],[1]!Countries[Area],"No registrado")</f>
        <v>Nord America</v>
      </c>
      <c r="O1680" s="14" t="str">
        <f>_xlfn.XLOOKUP(Ventas[[#This Row],[Ship Country]],[1]!Countries[Ship Country],[1]!Countries[Continent],"No existe")</f>
        <v>America</v>
      </c>
      <c r="P1680" s="15" t="str">
        <f>_xlfn.XLOOKUP(Ventas[[#This Row],[Category]],[2]!ProdManager[Category],[2]!ProdManager[Prod_Manager])</f>
        <v>John Matter</v>
      </c>
      <c r="Q1680" s="15">
        <f>YEAR(Ventas[[#This Row],[Order Date]])</f>
        <v>2016</v>
      </c>
      <c r="R1680" s="15" t="str">
        <f>TEXT(Ventas[[#This Row],[Order Date]],"MMM")</f>
        <v>feb</v>
      </c>
    </row>
    <row r="1681" spans="1:18" x14ac:dyDescent="0.25">
      <c r="A1681" s="6">
        <v>10890</v>
      </c>
      <c r="B1681" s="6" t="s">
        <v>91</v>
      </c>
      <c r="C1681" s="6" t="s">
        <v>46</v>
      </c>
      <c r="D1681" s="6">
        <v>39</v>
      </c>
      <c r="E1681" s="6">
        <v>30.42</v>
      </c>
      <c r="F1681" s="6">
        <v>15</v>
      </c>
      <c r="G1681" s="6" t="s">
        <v>172</v>
      </c>
      <c r="H1681" s="6" t="s">
        <v>173</v>
      </c>
      <c r="I1681" s="6" t="s">
        <v>13</v>
      </c>
      <c r="J1681" s="5">
        <v>42657</v>
      </c>
      <c r="K1681" s="12">
        <f>Ventas[[#This Row],[Unit Price]]*Ventas[[#This Row],[Quantity]]</f>
        <v>585</v>
      </c>
      <c r="L1681" s="12">
        <f>Ventas[[#This Row],[Unit Cost]]*Ventas[[#This Row],[Quantity]]</f>
        <v>456.3</v>
      </c>
      <c r="M1681" s="14">
        <f>Ventas[[#This Row],[Ingresos]]-Ventas[[#This Row],[Costes]]</f>
        <v>128.69999999999999</v>
      </c>
      <c r="N1681" s="14" t="str">
        <f>_xlfn.XLOOKUP(Ventas[[#This Row],[Ship Country]],[1]!Countries[Ship Country],[1]!Countries[Area],"No registrado")</f>
        <v>Nord Europe</v>
      </c>
      <c r="O1681" s="14" t="str">
        <f>_xlfn.XLOOKUP(Ventas[[#This Row],[Ship Country]],[1]!Countries[Ship Country],[1]!Countries[Continent],"No existe")</f>
        <v>Europe</v>
      </c>
      <c r="P1681" s="15" t="str">
        <f>_xlfn.XLOOKUP(Ventas[[#This Row],[Category]],[2]!ProdManager[Category],[2]!ProdManager[Prod_Manager])</f>
        <v>John Matter</v>
      </c>
      <c r="Q1681" s="15">
        <f>YEAR(Ventas[[#This Row],[Order Date]])</f>
        <v>2016</v>
      </c>
      <c r="R1681" s="15" t="str">
        <f>TEXT(Ventas[[#This Row],[Order Date]],"MMM")</f>
        <v>oct</v>
      </c>
    </row>
    <row r="1682" spans="1:18" x14ac:dyDescent="0.25">
      <c r="A1682" s="4">
        <v>10890</v>
      </c>
      <c r="B1682" s="4" t="s">
        <v>140</v>
      </c>
      <c r="C1682" s="4" t="s">
        <v>43</v>
      </c>
      <c r="D1682" s="4">
        <v>14</v>
      </c>
      <c r="E1682" s="4">
        <v>12.6</v>
      </c>
      <c r="F1682" s="4">
        <v>10</v>
      </c>
      <c r="G1682" s="4" t="s">
        <v>172</v>
      </c>
      <c r="H1682" s="4" t="s">
        <v>173</v>
      </c>
      <c r="I1682" s="4" t="s">
        <v>13</v>
      </c>
      <c r="J1682" s="5">
        <v>42483</v>
      </c>
      <c r="K1682" s="12">
        <f>Ventas[[#This Row],[Unit Price]]*Ventas[[#This Row],[Quantity]]</f>
        <v>140</v>
      </c>
      <c r="L1682" s="12">
        <f>Ventas[[#This Row],[Unit Cost]]*Ventas[[#This Row],[Quantity]]</f>
        <v>126</v>
      </c>
      <c r="M1682" s="14">
        <f>Ventas[[#This Row],[Ingresos]]-Ventas[[#This Row],[Costes]]</f>
        <v>14</v>
      </c>
      <c r="N1682" s="14" t="str">
        <f>_xlfn.XLOOKUP(Ventas[[#This Row],[Ship Country]],[1]!Countries[Ship Country],[1]!Countries[Area],"No registrado")</f>
        <v>Nord Europe</v>
      </c>
      <c r="O1682" s="14" t="str">
        <f>_xlfn.XLOOKUP(Ventas[[#This Row],[Ship Country]],[1]!Countries[Ship Country],[1]!Countries[Continent],"No existe")</f>
        <v>Europe</v>
      </c>
      <c r="P1682" s="15" t="str">
        <f>_xlfn.XLOOKUP(Ventas[[#This Row],[Category]],[2]!ProdManager[Category],[2]!ProdManager[Prod_Manager])</f>
        <v>John Matter</v>
      </c>
      <c r="Q1682" s="15">
        <f>YEAR(Ventas[[#This Row],[Order Date]])</f>
        <v>2016</v>
      </c>
      <c r="R1682" s="15" t="str">
        <f>TEXT(Ventas[[#This Row],[Order Date]],"MMM")</f>
        <v>abr</v>
      </c>
    </row>
    <row r="1683" spans="1:18" x14ac:dyDescent="0.25">
      <c r="A1683" s="6">
        <v>10890</v>
      </c>
      <c r="B1683" s="6" t="s">
        <v>28</v>
      </c>
      <c r="C1683" s="6" t="s">
        <v>29</v>
      </c>
      <c r="D1683" s="6">
        <v>9.65</v>
      </c>
      <c r="E1683" s="6">
        <v>7.6235000000000008</v>
      </c>
      <c r="F1683" s="6">
        <v>14</v>
      </c>
      <c r="G1683" s="6" t="s">
        <v>172</v>
      </c>
      <c r="H1683" s="6" t="s">
        <v>173</v>
      </c>
      <c r="I1683" s="6" t="s">
        <v>13</v>
      </c>
      <c r="J1683" s="5">
        <v>42441</v>
      </c>
      <c r="K1683" s="12">
        <f>Ventas[[#This Row],[Unit Price]]*Ventas[[#This Row],[Quantity]]</f>
        <v>135.1</v>
      </c>
      <c r="L1683" s="12">
        <f>Ventas[[#This Row],[Unit Cost]]*Ventas[[#This Row],[Quantity]]</f>
        <v>106.72900000000001</v>
      </c>
      <c r="M1683" s="14">
        <f>Ventas[[#This Row],[Ingresos]]-Ventas[[#This Row],[Costes]]</f>
        <v>28.370999999999981</v>
      </c>
      <c r="N1683" s="14" t="str">
        <f>_xlfn.XLOOKUP(Ventas[[#This Row],[Ship Country]],[1]!Countries[Ship Country],[1]!Countries[Area],"No registrado")</f>
        <v>Nord Europe</v>
      </c>
      <c r="O1683" s="14" t="str">
        <f>_xlfn.XLOOKUP(Ventas[[#This Row],[Ship Country]],[1]!Countries[Ship Country],[1]!Countries[Continent],"No existe")</f>
        <v>Europe</v>
      </c>
      <c r="P1683" s="15" t="str">
        <f>_xlfn.XLOOKUP(Ventas[[#This Row],[Category]],[2]!ProdManager[Category],[2]!ProdManager[Prod_Manager])</f>
        <v>Peter Stone</v>
      </c>
      <c r="Q1683" s="15">
        <f>YEAR(Ventas[[#This Row],[Order Date]])</f>
        <v>2016</v>
      </c>
      <c r="R1683" s="15" t="str">
        <f>TEXT(Ventas[[#This Row],[Order Date]],"MMM")</f>
        <v>mar</v>
      </c>
    </row>
    <row r="1684" spans="1:18" x14ac:dyDescent="0.25">
      <c r="A1684" s="4">
        <v>10891</v>
      </c>
      <c r="B1684" s="4" t="s">
        <v>87</v>
      </c>
      <c r="C1684" s="4" t="s">
        <v>29</v>
      </c>
      <c r="D1684" s="4">
        <v>25.89</v>
      </c>
      <c r="E1684" s="4">
        <v>18.640799999999999</v>
      </c>
      <c r="F1684" s="4">
        <v>15</v>
      </c>
      <c r="G1684" s="4" t="s">
        <v>127</v>
      </c>
      <c r="H1684" s="4" t="s">
        <v>128</v>
      </c>
      <c r="I1684" s="4" t="s">
        <v>21</v>
      </c>
      <c r="J1684" s="5">
        <v>42384</v>
      </c>
      <c r="K1684" s="12">
        <f>Ventas[[#This Row],[Unit Price]]*Ventas[[#This Row],[Quantity]]</f>
        <v>388.35</v>
      </c>
      <c r="L1684" s="12">
        <f>Ventas[[#This Row],[Unit Cost]]*Ventas[[#This Row],[Quantity]]</f>
        <v>279.61199999999997</v>
      </c>
      <c r="M1684" s="14">
        <f>Ventas[[#This Row],[Ingresos]]-Ventas[[#This Row],[Costes]]</f>
        <v>108.73800000000006</v>
      </c>
      <c r="N1684" s="14" t="str">
        <f>_xlfn.XLOOKUP(Ventas[[#This Row],[Ship Country]],[1]!Countries[Ship Country],[1]!Countries[Area],"No registrado")</f>
        <v>Nord Europe</v>
      </c>
      <c r="O1684" s="14" t="str">
        <f>_xlfn.XLOOKUP(Ventas[[#This Row],[Ship Country]],[1]!Countries[Ship Country],[1]!Countries[Continent],"No existe")</f>
        <v>Europe</v>
      </c>
      <c r="P1684" s="15" t="str">
        <f>_xlfn.XLOOKUP(Ventas[[#This Row],[Category]],[2]!ProdManager[Category],[2]!ProdManager[Prod_Manager])</f>
        <v>Peter Stone</v>
      </c>
      <c r="Q1684" s="15">
        <f>YEAR(Ventas[[#This Row],[Order Date]])</f>
        <v>2016</v>
      </c>
      <c r="R1684" s="15" t="str">
        <f>TEXT(Ventas[[#This Row],[Order Date]],"MMM")</f>
        <v>ene</v>
      </c>
    </row>
    <row r="1685" spans="1:18" x14ac:dyDescent="0.25">
      <c r="A1685" s="6">
        <v>10892</v>
      </c>
      <c r="B1685" s="6" t="s">
        <v>52</v>
      </c>
      <c r="C1685" s="6" t="s">
        <v>15</v>
      </c>
      <c r="D1685" s="6">
        <v>55</v>
      </c>
      <c r="E1685" s="6">
        <v>44</v>
      </c>
      <c r="F1685" s="6">
        <v>40</v>
      </c>
      <c r="G1685" s="6" t="s">
        <v>257</v>
      </c>
      <c r="H1685" s="6" t="s">
        <v>258</v>
      </c>
      <c r="I1685" s="6" t="s">
        <v>38</v>
      </c>
      <c r="J1685" s="5">
        <v>42446</v>
      </c>
      <c r="K1685" s="12">
        <f>Ventas[[#This Row],[Unit Price]]*Ventas[[#This Row],[Quantity]]</f>
        <v>2200</v>
      </c>
      <c r="L1685" s="12">
        <f>Ventas[[#This Row],[Unit Cost]]*Ventas[[#This Row],[Quantity]]</f>
        <v>1760</v>
      </c>
      <c r="M1685" s="14">
        <f>Ventas[[#This Row],[Ingresos]]-Ventas[[#This Row],[Costes]]</f>
        <v>440</v>
      </c>
      <c r="N1685" s="14" t="str">
        <f>_xlfn.XLOOKUP(Ventas[[#This Row],[Ship Country]],[1]!Countries[Ship Country],[1]!Countries[Area],"No registrado")</f>
        <v>Nord Europe</v>
      </c>
      <c r="O1685" s="14" t="str">
        <f>_xlfn.XLOOKUP(Ventas[[#This Row],[Ship Country]],[1]!Countries[Ship Country],[1]!Countries[Continent],"No existe")</f>
        <v>Europe</v>
      </c>
      <c r="P1685" s="15" t="str">
        <f>_xlfn.XLOOKUP(Ventas[[#This Row],[Category]],[2]!ProdManager[Category],[2]!ProdManager[Prod_Manager])</f>
        <v>Peter Stone</v>
      </c>
      <c r="Q1685" s="15">
        <f>YEAR(Ventas[[#This Row],[Order Date]])</f>
        <v>2016</v>
      </c>
      <c r="R1685" s="15" t="str">
        <f>TEXT(Ventas[[#This Row],[Order Date]],"MMM")</f>
        <v>mar</v>
      </c>
    </row>
    <row r="1686" spans="1:18" x14ac:dyDescent="0.25">
      <c r="A1686" s="4">
        <v>10893</v>
      </c>
      <c r="B1686" s="4" t="s">
        <v>51</v>
      </c>
      <c r="C1686" s="4" t="s">
        <v>43</v>
      </c>
      <c r="D1686" s="4">
        <v>4.5</v>
      </c>
      <c r="E1686" s="4">
        <v>4.1400000000000006</v>
      </c>
      <c r="F1686" s="4">
        <v>10</v>
      </c>
      <c r="G1686" s="4" t="s">
        <v>179</v>
      </c>
      <c r="H1686" s="4" t="s">
        <v>180</v>
      </c>
      <c r="I1686" s="4" t="s">
        <v>21</v>
      </c>
      <c r="J1686" s="5">
        <v>42659</v>
      </c>
      <c r="K1686" s="12">
        <f>Ventas[[#This Row],[Unit Price]]*Ventas[[#This Row],[Quantity]]</f>
        <v>45</v>
      </c>
      <c r="L1686" s="12">
        <f>Ventas[[#This Row],[Unit Cost]]*Ventas[[#This Row],[Quantity]]</f>
        <v>41.400000000000006</v>
      </c>
      <c r="M1686" s="14">
        <f>Ventas[[#This Row],[Ingresos]]-Ventas[[#This Row],[Costes]]</f>
        <v>3.5999999999999943</v>
      </c>
      <c r="N1686" s="14" t="str">
        <f>_xlfn.XLOOKUP(Ventas[[#This Row],[Ship Country]],[1]!Countries[Ship Country],[1]!Countries[Area],"No registrado")</f>
        <v>Nord Europe</v>
      </c>
      <c r="O1686" s="14" t="str">
        <f>_xlfn.XLOOKUP(Ventas[[#This Row],[Ship Country]],[1]!Countries[Ship Country],[1]!Countries[Continent],"No existe")</f>
        <v>Europe</v>
      </c>
      <c r="P1686" s="15" t="str">
        <f>_xlfn.XLOOKUP(Ventas[[#This Row],[Category]],[2]!ProdManager[Category],[2]!ProdManager[Prod_Manager])</f>
        <v>John Matter</v>
      </c>
      <c r="Q1686" s="15">
        <f>YEAR(Ventas[[#This Row],[Order Date]])</f>
        <v>2016</v>
      </c>
      <c r="R1686" s="15" t="str">
        <f>TEXT(Ventas[[#This Row],[Order Date]],"MMM")</f>
        <v>oct</v>
      </c>
    </row>
    <row r="1687" spans="1:18" x14ac:dyDescent="0.25">
      <c r="A1687" s="6">
        <v>10893</v>
      </c>
      <c r="B1687" s="6" t="s">
        <v>102</v>
      </c>
      <c r="C1687" s="6" t="s">
        <v>46</v>
      </c>
      <c r="D1687" s="6">
        <v>123.79</v>
      </c>
      <c r="E1687" s="6">
        <v>101.50780000000002</v>
      </c>
      <c r="F1687" s="6">
        <v>24</v>
      </c>
      <c r="G1687" s="6" t="s">
        <v>179</v>
      </c>
      <c r="H1687" s="6" t="s">
        <v>180</v>
      </c>
      <c r="I1687" s="6" t="s">
        <v>21</v>
      </c>
      <c r="J1687" s="5">
        <v>42409</v>
      </c>
      <c r="K1687" s="12">
        <f>Ventas[[#This Row],[Unit Price]]*Ventas[[#This Row],[Quantity]]</f>
        <v>2970.96</v>
      </c>
      <c r="L1687" s="12">
        <f>Ventas[[#This Row],[Unit Cost]]*Ventas[[#This Row],[Quantity]]</f>
        <v>2436.1872000000003</v>
      </c>
      <c r="M1687" s="14">
        <f>Ventas[[#This Row],[Ingresos]]-Ventas[[#This Row],[Costes]]</f>
        <v>534.77279999999973</v>
      </c>
      <c r="N1687" s="14" t="str">
        <f>_xlfn.XLOOKUP(Ventas[[#This Row],[Ship Country]],[1]!Countries[Ship Country],[1]!Countries[Area],"No registrado")</f>
        <v>Nord Europe</v>
      </c>
      <c r="O1687" s="14" t="str">
        <f>_xlfn.XLOOKUP(Ventas[[#This Row],[Ship Country]],[1]!Countries[Ship Country],[1]!Countries[Continent],"No existe")</f>
        <v>Europe</v>
      </c>
      <c r="P1687" s="15" t="str">
        <f>_xlfn.XLOOKUP(Ventas[[#This Row],[Category]],[2]!ProdManager[Category],[2]!ProdManager[Prod_Manager])</f>
        <v>John Matter</v>
      </c>
      <c r="Q1687" s="15">
        <f>YEAR(Ventas[[#This Row],[Order Date]])</f>
        <v>2016</v>
      </c>
      <c r="R1687" s="15" t="str">
        <f>TEXT(Ventas[[#This Row],[Order Date]],"MMM")</f>
        <v>feb</v>
      </c>
    </row>
    <row r="1688" spans="1:18" x14ac:dyDescent="0.25">
      <c r="A1688" s="4">
        <v>10893</v>
      </c>
      <c r="B1688" s="4" t="s">
        <v>87</v>
      </c>
      <c r="C1688" s="4" t="s">
        <v>29</v>
      </c>
      <c r="D1688" s="4">
        <v>25.89</v>
      </c>
      <c r="E1688" s="4">
        <v>20.194200000000002</v>
      </c>
      <c r="F1688" s="4">
        <v>35</v>
      </c>
      <c r="G1688" s="4" t="s">
        <v>179</v>
      </c>
      <c r="H1688" s="4" t="s">
        <v>180</v>
      </c>
      <c r="I1688" s="4" t="s">
        <v>21</v>
      </c>
      <c r="J1688" s="5">
        <v>42707</v>
      </c>
      <c r="K1688" s="12">
        <f>Ventas[[#This Row],[Unit Price]]*Ventas[[#This Row],[Quantity]]</f>
        <v>906.15</v>
      </c>
      <c r="L1688" s="12">
        <f>Ventas[[#This Row],[Unit Cost]]*Ventas[[#This Row],[Quantity]]</f>
        <v>706.79700000000003</v>
      </c>
      <c r="M1688" s="14">
        <f>Ventas[[#This Row],[Ingresos]]-Ventas[[#This Row],[Costes]]</f>
        <v>199.35299999999995</v>
      </c>
      <c r="N1688" s="14" t="str">
        <f>_xlfn.XLOOKUP(Ventas[[#This Row],[Ship Country]],[1]!Countries[Ship Country],[1]!Countries[Area],"No registrado")</f>
        <v>Nord Europe</v>
      </c>
      <c r="O1688" s="14" t="str">
        <f>_xlfn.XLOOKUP(Ventas[[#This Row],[Ship Country]],[1]!Countries[Ship Country],[1]!Countries[Continent],"No existe")</f>
        <v>Europe</v>
      </c>
      <c r="P1688" s="15" t="str">
        <f>_xlfn.XLOOKUP(Ventas[[#This Row],[Category]],[2]!ProdManager[Category],[2]!ProdManager[Prod_Manager])</f>
        <v>Peter Stone</v>
      </c>
      <c r="Q1688" s="15">
        <f>YEAR(Ventas[[#This Row],[Order Date]])</f>
        <v>2016</v>
      </c>
      <c r="R1688" s="15" t="str">
        <f>TEXT(Ventas[[#This Row],[Order Date]],"MMM")</f>
        <v>dic</v>
      </c>
    </row>
    <row r="1689" spans="1:18" x14ac:dyDescent="0.25">
      <c r="A1689" s="6">
        <v>10893</v>
      </c>
      <c r="B1689" s="6" t="s">
        <v>57</v>
      </c>
      <c r="C1689" s="6" t="s">
        <v>29</v>
      </c>
      <c r="D1689" s="6">
        <v>19</v>
      </c>
      <c r="E1689" s="6">
        <v>14.82</v>
      </c>
      <c r="F1689" s="6">
        <v>20</v>
      </c>
      <c r="G1689" s="6" t="s">
        <v>179</v>
      </c>
      <c r="H1689" s="6" t="s">
        <v>180</v>
      </c>
      <c r="I1689" s="6" t="s">
        <v>21</v>
      </c>
      <c r="J1689" s="5">
        <v>42401</v>
      </c>
      <c r="K1689" s="12">
        <f>Ventas[[#This Row],[Unit Price]]*Ventas[[#This Row],[Quantity]]</f>
        <v>380</v>
      </c>
      <c r="L1689" s="12">
        <f>Ventas[[#This Row],[Unit Cost]]*Ventas[[#This Row],[Quantity]]</f>
        <v>296.39999999999998</v>
      </c>
      <c r="M1689" s="14">
        <f>Ventas[[#This Row],[Ingresos]]-Ventas[[#This Row],[Costes]]</f>
        <v>83.600000000000023</v>
      </c>
      <c r="N1689" s="14" t="str">
        <f>_xlfn.XLOOKUP(Ventas[[#This Row],[Ship Country]],[1]!Countries[Ship Country],[1]!Countries[Area],"No registrado")</f>
        <v>Nord Europe</v>
      </c>
      <c r="O1689" s="14" t="str">
        <f>_xlfn.XLOOKUP(Ventas[[#This Row],[Ship Country]],[1]!Countries[Ship Country],[1]!Countries[Continent],"No existe")</f>
        <v>Europe</v>
      </c>
      <c r="P1689" s="15" t="str">
        <f>_xlfn.XLOOKUP(Ventas[[#This Row],[Category]],[2]!ProdManager[Category],[2]!ProdManager[Prod_Manager])</f>
        <v>Peter Stone</v>
      </c>
      <c r="Q1689" s="15">
        <f>YEAR(Ventas[[#This Row],[Order Date]])</f>
        <v>2016</v>
      </c>
      <c r="R1689" s="15" t="str">
        <f>TEXT(Ventas[[#This Row],[Order Date]],"MMM")</f>
        <v>feb</v>
      </c>
    </row>
    <row r="1690" spans="1:18" x14ac:dyDescent="0.25">
      <c r="A1690" s="4">
        <v>10893</v>
      </c>
      <c r="B1690" s="4" t="s">
        <v>201</v>
      </c>
      <c r="C1690" s="4" t="s">
        <v>24</v>
      </c>
      <c r="D1690" s="4">
        <v>40</v>
      </c>
      <c r="E1690" s="4">
        <v>32.800000000000004</v>
      </c>
      <c r="F1690" s="4">
        <v>30</v>
      </c>
      <c r="G1690" s="4" t="s">
        <v>179</v>
      </c>
      <c r="H1690" s="4" t="s">
        <v>180</v>
      </c>
      <c r="I1690" s="4" t="s">
        <v>21</v>
      </c>
      <c r="J1690" s="5">
        <v>42659</v>
      </c>
      <c r="K1690" s="12">
        <f>Ventas[[#This Row],[Unit Price]]*Ventas[[#This Row],[Quantity]]</f>
        <v>1200</v>
      </c>
      <c r="L1690" s="12">
        <f>Ventas[[#This Row],[Unit Cost]]*Ventas[[#This Row],[Quantity]]</f>
        <v>984.00000000000011</v>
      </c>
      <c r="M1690" s="14">
        <f>Ventas[[#This Row],[Ingresos]]-Ventas[[#This Row],[Costes]]</f>
        <v>215.99999999999989</v>
      </c>
      <c r="N1690" s="14" t="str">
        <f>_xlfn.XLOOKUP(Ventas[[#This Row],[Ship Country]],[1]!Countries[Ship Country],[1]!Countries[Area],"No registrado")</f>
        <v>Nord Europe</v>
      </c>
      <c r="O1690" s="14" t="str">
        <f>_xlfn.XLOOKUP(Ventas[[#This Row],[Ship Country]],[1]!Countries[Ship Country],[1]!Countries[Continent],"No existe")</f>
        <v>Europe</v>
      </c>
      <c r="P1690" s="15" t="str">
        <f>_xlfn.XLOOKUP(Ventas[[#This Row],[Category]],[2]!ProdManager[Category],[2]!ProdManager[Prod_Manager])</f>
        <v>Lydia Sinn</v>
      </c>
      <c r="Q1690" s="15">
        <f>YEAR(Ventas[[#This Row],[Order Date]])</f>
        <v>2016</v>
      </c>
      <c r="R1690" s="15" t="str">
        <f>TEXT(Ventas[[#This Row],[Order Date]],"MMM")</f>
        <v>oct</v>
      </c>
    </row>
    <row r="1691" spans="1:18" x14ac:dyDescent="0.25">
      <c r="A1691" s="6">
        <v>10894</v>
      </c>
      <c r="B1691" s="6" t="s">
        <v>155</v>
      </c>
      <c r="C1691" s="6" t="s">
        <v>15</v>
      </c>
      <c r="D1691" s="6">
        <v>36</v>
      </c>
      <c r="E1691" s="6">
        <v>27.72</v>
      </c>
      <c r="F1691" s="6">
        <v>50</v>
      </c>
      <c r="G1691" s="6" t="s">
        <v>182</v>
      </c>
      <c r="H1691" s="6" t="s">
        <v>183</v>
      </c>
      <c r="I1691" s="6" t="s">
        <v>84</v>
      </c>
      <c r="J1691" s="5">
        <v>42500</v>
      </c>
      <c r="K1691" s="12">
        <f>Ventas[[#This Row],[Unit Price]]*Ventas[[#This Row],[Quantity]]</f>
        <v>1800</v>
      </c>
      <c r="L1691" s="12">
        <f>Ventas[[#This Row],[Unit Cost]]*Ventas[[#This Row],[Quantity]]</f>
        <v>1386</v>
      </c>
      <c r="M1691" s="14">
        <f>Ventas[[#This Row],[Ingresos]]-Ventas[[#This Row],[Costes]]</f>
        <v>414</v>
      </c>
      <c r="N1691" s="14" t="str">
        <f>_xlfn.XLOOKUP(Ventas[[#This Row],[Ship Country]],[1]!Countries[Ship Country],[1]!Countries[Area],"No registrado")</f>
        <v>Nord America</v>
      </c>
      <c r="O1691" s="14" t="str">
        <f>_xlfn.XLOOKUP(Ventas[[#This Row],[Ship Country]],[1]!Countries[Ship Country],[1]!Countries[Continent],"No existe")</f>
        <v>America</v>
      </c>
      <c r="P1691" s="15" t="str">
        <f>_xlfn.XLOOKUP(Ventas[[#This Row],[Category]],[2]!ProdManager[Category],[2]!ProdManager[Prod_Manager])</f>
        <v>Peter Stone</v>
      </c>
      <c r="Q1691" s="15">
        <f>YEAR(Ventas[[#This Row],[Order Date]])</f>
        <v>2016</v>
      </c>
      <c r="R1691" s="15" t="str">
        <f>TEXT(Ventas[[#This Row],[Order Date]],"MMM")</f>
        <v>may</v>
      </c>
    </row>
    <row r="1692" spans="1:18" x14ac:dyDescent="0.25">
      <c r="A1692" s="4">
        <v>10894</v>
      </c>
      <c r="B1692" s="4" t="s">
        <v>129</v>
      </c>
      <c r="C1692" s="4" t="s">
        <v>43</v>
      </c>
      <c r="D1692" s="4">
        <v>7.75</v>
      </c>
      <c r="E1692" s="4">
        <v>7.0525000000000002</v>
      </c>
      <c r="F1692" s="4">
        <v>120</v>
      </c>
      <c r="G1692" s="4" t="s">
        <v>182</v>
      </c>
      <c r="H1692" s="4" t="s">
        <v>183</v>
      </c>
      <c r="I1692" s="4" t="s">
        <v>84</v>
      </c>
      <c r="J1692" s="5">
        <v>42474</v>
      </c>
      <c r="K1692" s="12">
        <f>Ventas[[#This Row],[Unit Price]]*Ventas[[#This Row],[Quantity]]</f>
        <v>930</v>
      </c>
      <c r="L1692" s="12">
        <f>Ventas[[#This Row],[Unit Cost]]*Ventas[[#This Row],[Quantity]]</f>
        <v>846.30000000000007</v>
      </c>
      <c r="M1692" s="14">
        <f>Ventas[[#This Row],[Ingresos]]-Ventas[[#This Row],[Costes]]</f>
        <v>83.699999999999932</v>
      </c>
      <c r="N1692" s="14" t="str">
        <f>_xlfn.XLOOKUP(Ventas[[#This Row],[Ship Country]],[1]!Countries[Ship Country],[1]!Countries[Area],"No registrado")</f>
        <v>Nord America</v>
      </c>
      <c r="O1692" s="14" t="str">
        <f>_xlfn.XLOOKUP(Ventas[[#This Row],[Ship Country]],[1]!Countries[Ship Country],[1]!Countries[Continent],"No existe")</f>
        <v>America</v>
      </c>
      <c r="P1692" s="15" t="str">
        <f>_xlfn.XLOOKUP(Ventas[[#This Row],[Category]],[2]!ProdManager[Category],[2]!ProdManager[Prod_Manager])</f>
        <v>John Matter</v>
      </c>
      <c r="Q1692" s="15">
        <f>YEAR(Ventas[[#This Row],[Order Date]])</f>
        <v>2016</v>
      </c>
      <c r="R1692" s="15" t="str">
        <f>TEXT(Ventas[[#This Row],[Order Date]],"MMM")</f>
        <v>abr</v>
      </c>
    </row>
    <row r="1693" spans="1:18" x14ac:dyDescent="0.25">
      <c r="A1693" s="6">
        <v>10894</v>
      </c>
      <c r="B1693" s="6" t="s">
        <v>118</v>
      </c>
      <c r="C1693" s="6" t="s">
        <v>29</v>
      </c>
      <c r="D1693" s="6">
        <v>6</v>
      </c>
      <c r="E1693" s="6">
        <v>4.74</v>
      </c>
      <c r="F1693" s="6">
        <v>28</v>
      </c>
      <c r="G1693" s="6" t="s">
        <v>182</v>
      </c>
      <c r="H1693" s="6" t="s">
        <v>183</v>
      </c>
      <c r="I1693" s="6" t="s">
        <v>84</v>
      </c>
      <c r="J1693" s="5">
        <v>42637</v>
      </c>
      <c r="K1693" s="12">
        <f>Ventas[[#This Row],[Unit Price]]*Ventas[[#This Row],[Quantity]]</f>
        <v>168</v>
      </c>
      <c r="L1693" s="12">
        <f>Ventas[[#This Row],[Unit Cost]]*Ventas[[#This Row],[Quantity]]</f>
        <v>132.72</v>
      </c>
      <c r="M1693" s="14">
        <f>Ventas[[#This Row],[Ingresos]]-Ventas[[#This Row],[Costes]]</f>
        <v>35.28</v>
      </c>
      <c r="N1693" s="14" t="str">
        <f>_xlfn.XLOOKUP(Ventas[[#This Row],[Ship Country]],[1]!Countries[Ship Country],[1]!Countries[Area],"No registrado")</f>
        <v>Nord America</v>
      </c>
      <c r="O1693" s="14" t="str">
        <f>_xlfn.XLOOKUP(Ventas[[#This Row],[Ship Country]],[1]!Countries[Ship Country],[1]!Countries[Continent],"No existe")</f>
        <v>America</v>
      </c>
      <c r="P1693" s="15" t="str">
        <f>_xlfn.XLOOKUP(Ventas[[#This Row],[Category]],[2]!ProdManager[Category],[2]!ProdManager[Prod_Manager])</f>
        <v>Peter Stone</v>
      </c>
      <c r="Q1693" s="15">
        <f>YEAR(Ventas[[#This Row],[Order Date]])</f>
        <v>2016</v>
      </c>
      <c r="R1693" s="15" t="str">
        <f>TEXT(Ventas[[#This Row],[Order Date]],"MMM")</f>
        <v>sep</v>
      </c>
    </row>
    <row r="1694" spans="1:18" x14ac:dyDescent="0.25">
      <c r="A1694" s="4">
        <v>10895</v>
      </c>
      <c r="B1694" s="4" t="s">
        <v>42</v>
      </c>
      <c r="C1694" s="4" t="s">
        <v>43</v>
      </c>
      <c r="D1694" s="4">
        <v>18</v>
      </c>
      <c r="E1694" s="4">
        <v>16.02</v>
      </c>
      <c r="F1694" s="4">
        <v>45</v>
      </c>
      <c r="G1694" s="4" t="s">
        <v>66</v>
      </c>
      <c r="H1694" s="4" t="s">
        <v>67</v>
      </c>
      <c r="I1694" s="4" t="s">
        <v>68</v>
      </c>
      <c r="J1694" s="5">
        <v>42455</v>
      </c>
      <c r="K1694" s="12">
        <f>Ventas[[#This Row],[Unit Price]]*Ventas[[#This Row],[Quantity]]</f>
        <v>810</v>
      </c>
      <c r="L1694" s="12">
        <f>Ventas[[#This Row],[Unit Cost]]*Ventas[[#This Row],[Quantity]]</f>
        <v>720.9</v>
      </c>
      <c r="M1694" s="14">
        <f>Ventas[[#This Row],[Ingresos]]-Ventas[[#This Row],[Costes]]</f>
        <v>89.100000000000023</v>
      </c>
      <c r="N1694" s="14" t="str">
        <f>_xlfn.XLOOKUP(Ventas[[#This Row],[Ship Country]],[1]!Countries[Ship Country],[1]!Countries[Area],"No registrado")</f>
        <v>Nord Europe</v>
      </c>
      <c r="O1694" s="14" t="str">
        <f>_xlfn.XLOOKUP(Ventas[[#This Row],[Ship Country]],[1]!Countries[Ship Country],[1]!Countries[Continent],"No existe")</f>
        <v>Europe</v>
      </c>
      <c r="P1694" s="15" t="str">
        <f>_xlfn.XLOOKUP(Ventas[[#This Row],[Category]],[2]!ProdManager[Category],[2]!ProdManager[Prod_Manager])</f>
        <v>John Matter</v>
      </c>
      <c r="Q1694" s="15">
        <f>YEAR(Ventas[[#This Row],[Order Date]])</f>
        <v>2016</v>
      </c>
      <c r="R1694" s="15" t="str">
        <f>TEXT(Ventas[[#This Row],[Order Date]],"MMM")</f>
        <v>mar</v>
      </c>
    </row>
    <row r="1695" spans="1:18" x14ac:dyDescent="0.25">
      <c r="A1695" s="6">
        <v>10895</v>
      </c>
      <c r="B1695" s="6" t="s">
        <v>98</v>
      </c>
      <c r="C1695" s="6" t="s">
        <v>29</v>
      </c>
      <c r="D1695" s="6">
        <v>18.399999999999999</v>
      </c>
      <c r="E1695" s="6">
        <v>14.719999999999999</v>
      </c>
      <c r="F1695" s="6">
        <v>91</v>
      </c>
      <c r="G1695" s="6" t="s">
        <v>66</v>
      </c>
      <c r="H1695" s="6" t="s">
        <v>67</v>
      </c>
      <c r="I1695" s="6" t="s">
        <v>68</v>
      </c>
      <c r="J1695" s="5">
        <v>42639</v>
      </c>
      <c r="K1695" s="12">
        <f>Ventas[[#This Row],[Unit Price]]*Ventas[[#This Row],[Quantity]]</f>
        <v>1674.3999999999999</v>
      </c>
      <c r="L1695" s="12">
        <f>Ventas[[#This Row],[Unit Cost]]*Ventas[[#This Row],[Quantity]]</f>
        <v>1339.52</v>
      </c>
      <c r="M1695" s="14">
        <f>Ventas[[#This Row],[Ingresos]]-Ventas[[#This Row],[Costes]]</f>
        <v>334.87999999999988</v>
      </c>
      <c r="N1695" s="14" t="str">
        <f>_xlfn.XLOOKUP(Ventas[[#This Row],[Ship Country]],[1]!Countries[Ship Country],[1]!Countries[Area],"No registrado")</f>
        <v>Nord Europe</v>
      </c>
      <c r="O1695" s="14" t="str">
        <f>_xlfn.XLOOKUP(Ventas[[#This Row],[Ship Country]],[1]!Countries[Ship Country],[1]!Countries[Continent],"No existe")</f>
        <v>Europe</v>
      </c>
      <c r="P1695" s="15" t="str">
        <f>_xlfn.XLOOKUP(Ventas[[#This Row],[Category]],[2]!ProdManager[Category],[2]!ProdManager[Prod_Manager])</f>
        <v>Peter Stone</v>
      </c>
      <c r="Q1695" s="15">
        <f>YEAR(Ventas[[#This Row],[Order Date]])</f>
        <v>2016</v>
      </c>
      <c r="R1695" s="15" t="str">
        <f>TEXT(Ventas[[#This Row],[Order Date]],"MMM")</f>
        <v>sep</v>
      </c>
    </row>
    <row r="1696" spans="1:18" x14ac:dyDescent="0.25">
      <c r="A1696" s="4">
        <v>10895</v>
      </c>
      <c r="B1696" s="4" t="s">
        <v>40</v>
      </c>
      <c r="C1696" s="4" t="s">
        <v>15</v>
      </c>
      <c r="D1696" s="4">
        <v>34</v>
      </c>
      <c r="E1696" s="4">
        <v>26.52</v>
      </c>
      <c r="F1696" s="4">
        <v>100</v>
      </c>
      <c r="G1696" s="4" t="s">
        <v>66</v>
      </c>
      <c r="H1696" s="4" t="s">
        <v>67</v>
      </c>
      <c r="I1696" s="4" t="s">
        <v>68</v>
      </c>
      <c r="J1696" s="5">
        <v>42546</v>
      </c>
      <c r="K1696" s="12">
        <f>Ventas[[#This Row],[Unit Price]]*Ventas[[#This Row],[Quantity]]</f>
        <v>3400</v>
      </c>
      <c r="L1696" s="12">
        <f>Ventas[[#This Row],[Unit Cost]]*Ventas[[#This Row],[Quantity]]</f>
        <v>2652</v>
      </c>
      <c r="M1696" s="14">
        <f>Ventas[[#This Row],[Ingresos]]-Ventas[[#This Row],[Costes]]</f>
        <v>748</v>
      </c>
      <c r="N1696" s="14" t="str">
        <f>_xlfn.XLOOKUP(Ventas[[#This Row],[Ship Country]],[1]!Countries[Ship Country],[1]!Countries[Area],"No registrado")</f>
        <v>Nord Europe</v>
      </c>
      <c r="O1696" s="14" t="str">
        <f>_xlfn.XLOOKUP(Ventas[[#This Row],[Ship Country]],[1]!Countries[Ship Country],[1]!Countries[Continent],"No existe")</f>
        <v>Europe</v>
      </c>
      <c r="P1696" s="15" t="str">
        <f>_xlfn.XLOOKUP(Ventas[[#This Row],[Category]],[2]!ProdManager[Category],[2]!ProdManager[Prod_Manager])</f>
        <v>Peter Stone</v>
      </c>
      <c r="Q1696" s="15">
        <f>YEAR(Ventas[[#This Row],[Order Date]])</f>
        <v>2016</v>
      </c>
      <c r="R1696" s="15" t="str">
        <f>TEXT(Ventas[[#This Row],[Order Date]],"MMM")</f>
        <v>jun</v>
      </c>
    </row>
    <row r="1697" spans="1:18" x14ac:dyDescent="0.25">
      <c r="A1697" s="6">
        <v>10895</v>
      </c>
      <c r="B1697" s="6" t="s">
        <v>51</v>
      </c>
      <c r="C1697" s="6" t="s">
        <v>43</v>
      </c>
      <c r="D1697" s="6">
        <v>4.5</v>
      </c>
      <c r="E1697" s="6">
        <v>4.0049999999999999</v>
      </c>
      <c r="F1697" s="6">
        <v>110</v>
      </c>
      <c r="G1697" s="6" t="s">
        <v>66</v>
      </c>
      <c r="H1697" s="6" t="s">
        <v>67</v>
      </c>
      <c r="I1697" s="6" t="s">
        <v>68</v>
      </c>
      <c r="J1697" s="5">
        <v>42430</v>
      </c>
      <c r="K1697" s="12">
        <f>Ventas[[#This Row],[Unit Price]]*Ventas[[#This Row],[Quantity]]</f>
        <v>495</v>
      </c>
      <c r="L1697" s="12">
        <f>Ventas[[#This Row],[Unit Cost]]*Ventas[[#This Row],[Quantity]]</f>
        <v>440.55</v>
      </c>
      <c r="M1697" s="14">
        <f>Ventas[[#This Row],[Ingresos]]-Ventas[[#This Row],[Costes]]</f>
        <v>54.449999999999989</v>
      </c>
      <c r="N1697" s="14" t="str">
        <f>_xlfn.XLOOKUP(Ventas[[#This Row],[Ship Country]],[1]!Countries[Ship Country],[1]!Countries[Area],"No registrado")</f>
        <v>Nord Europe</v>
      </c>
      <c r="O1697" s="14" t="str">
        <f>_xlfn.XLOOKUP(Ventas[[#This Row],[Ship Country]],[1]!Countries[Ship Country],[1]!Countries[Continent],"No existe")</f>
        <v>Europe</v>
      </c>
      <c r="P1697" s="15" t="str">
        <f>_xlfn.XLOOKUP(Ventas[[#This Row],[Category]],[2]!ProdManager[Category],[2]!ProdManager[Prod_Manager])</f>
        <v>John Matter</v>
      </c>
      <c r="Q1697" s="15">
        <f>YEAR(Ventas[[#This Row],[Order Date]])</f>
        <v>2016</v>
      </c>
      <c r="R1697" s="15" t="str">
        <f>TEXT(Ventas[[#This Row],[Order Date]],"MMM")</f>
        <v>mar</v>
      </c>
    </row>
    <row r="1698" spans="1:18" x14ac:dyDescent="0.25">
      <c r="A1698" s="4">
        <v>10896</v>
      </c>
      <c r="B1698" s="4" t="s">
        <v>228</v>
      </c>
      <c r="C1698" s="4" t="s">
        <v>29</v>
      </c>
      <c r="D1698" s="4">
        <v>9.5</v>
      </c>
      <c r="E1698" s="4">
        <v>6.7449999999999992</v>
      </c>
      <c r="F1698" s="4">
        <v>15</v>
      </c>
      <c r="G1698" s="4" t="s">
        <v>257</v>
      </c>
      <c r="H1698" s="4" t="s">
        <v>258</v>
      </c>
      <c r="I1698" s="4" t="s">
        <v>38</v>
      </c>
      <c r="J1698" s="5">
        <v>42726</v>
      </c>
      <c r="K1698" s="12">
        <f>Ventas[[#This Row],[Unit Price]]*Ventas[[#This Row],[Quantity]]</f>
        <v>142.5</v>
      </c>
      <c r="L1698" s="12">
        <f>Ventas[[#This Row],[Unit Cost]]*Ventas[[#This Row],[Quantity]]</f>
        <v>101.17499999999998</v>
      </c>
      <c r="M1698" s="14">
        <f>Ventas[[#This Row],[Ingresos]]-Ventas[[#This Row],[Costes]]</f>
        <v>41.325000000000017</v>
      </c>
      <c r="N1698" s="14" t="str">
        <f>_xlfn.XLOOKUP(Ventas[[#This Row],[Ship Country]],[1]!Countries[Ship Country],[1]!Countries[Area],"No registrado")</f>
        <v>Nord Europe</v>
      </c>
      <c r="O1698" s="14" t="str">
        <f>_xlfn.XLOOKUP(Ventas[[#This Row],[Ship Country]],[1]!Countries[Ship Country],[1]!Countries[Continent],"No existe")</f>
        <v>Europe</v>
      </c>
      <c r="P1698" s="15" t="str">
        <f>_xlfn.XLOOKUP(Ventas[[#This Row],[Category]],[2]!ProdManager[Category],[2]!ProdManager[Prod_Manager])</f>
        <v>Peter Stone</v>
      </c>
      <c r="Q1698" s="15">
        <f>YEAR(Ventas[[#This Row],[Order Date]])</f>
        <v>2016</v>
      </c>
      <c r="R1698" s="15" t="str">
        <f>TEXT(Ventas[[#This Row],[Order Date]],"MMM")</f>
        <v>dic</v>
      </c>
    </row>
    <row r="1699" spans="1:18" x14ac:dyDescent="0.25">
      <c r="A1699" s="6">
        <v>10896</v>
      </c>
      <c r="B1699" s="6" t="s">
        <v>86</v>
      </c>
      <c r="C1699" s="6" t="s">
        <v>10</v>
      </c>
      <c r="D1699" s="6">
        <v>38</v>
      </c>
      <c r="E1699" s="6">
        <v>30.020000000000003</v>
      </c>
      <c r="F1699" s="6">
        <v>16</v>
      </c>
      <c r="G1699" s="6" t="s">
        <v>257</v>
      </c>
      <c r="H1699" s="6" t="s">
        <v>258</v>
      </c>
      <c r="I1699" s="6" t="s">
        <v>38</v>
      </c>
      <c r="J1699" s="5">
        <v>42561</v>
      </c>
      <c r="K1699" s="12">
        <f>Ventas[[#This Row],[Unit Price]]*Ventas[[#This Row],[Quantity]]</f>
        <v>608</v>
      </c>
      <c r="L1699" s="12">
        <f>Ventas[[#This Row],[Unit Cost]]*Ventas[[#This Row],[Quantity]]</f>
        <v>480.32000000000005</v>
      </c>
      <c r="M1699" s="14">
        <f>Ventas[[#This Row],[Ingresos]]-Ventas[[#This Row],[Costes]]</f>
        <v>127.67999999999995</v>
      </c>
      <c r="N1699" s="14" t="str">
        <f>_xlfn.XLOOKUP(Ventas[[#This Row],[Ship Country]],[1]!Countries[Ship Country],[1]!Countries[Area],"No registrado")</f>
        <v>Nord Europe</v>
      </c>
      <c r="O1699" s="14" t="str">
        <f>_xlfn.XLOOKUP(Ventas[[#This Row],[Ship Country]],[1]!Countries[Ship Country],[1]!Countries[Continent],"No existe")</f>
        <v>Europe</v>
      </c>
      <c r="P1699" s="15" t="str">
        <f>_xlfn.XLOOKUP(Ventas[[#This Row],[Category]],[2]!ProdManager[Category],[2]!ProdManager[Prod_Manager])</f>
        <v>Marc Caine</v>
      </c>
      <c r="Q1699" s="15">
        <f>YEAR(Ventas[[#This Row],[Order Date]])</f>
        <v>2016</v>
      </c>
      <c r="R1699" s="15" t="str">
        <f>TEXT(Ventas[[#This Row],[Order Date]],"MMM")</f>
        <v>jul</v>
      </c>
    </row>
    <row r="1700" spans="1:18" x14ac:dyDescent="0.25">
      <c r="A1700" s="4">
        <v>10897</v>
      </c>
      <c r="B1700" s="4" t="s">
        <v>87</v>
      </c>
      <c r="C1700" s="4" t="s">
        <v>29</v>
      </c>
      <c r="D1700" s="4">
        <v>25.89</v>
      </c>
      <c r="E1700" s="4">
        <v>18.122999999999998</v>
      </c>
      <c r="F1700" s="4">
        <v>36</v>
      </c>
      <c r="G1700" s="4" t="s">
        <v>156</v>
      </c>
      <c r="H1700" s="4" t="s">
        <v>157</v>
      </c>
      <c r="I1700" s="4" t="s">
        <v>158</v>
      </c>
      <c r="J1700" s="5">
        <v>42534</v>
      </c>
      <c r="K1700" s="12">
        <f>Ventas[[#This Row],[Unit Price]]*Ventas[[#This Row],[Quantity]]</f>
        <v>932.04</v>
      </c>
      <c r="L1700" s="12">
        <f>Ventas[[#This Row],[Unit Cost]]*Ventas[[#This Row],[Quantity]]</f>
        <v>652.42799999999988</v>
      </c>
      <c r="M1700" s="14">
        <f>Ventas[[#This Row],[Ingresos]]-Ventas[[#This Row],[Costes]]</f>
        <v>279.61200000000008</v>
      </c>
      <c r="N1700" s="14" t="str">
        <f>_xlfn.XLOOKUP(Ventas[[#This Row],[Ship Country]],[1]!Countries[Ship Country],[1]!Countries[Area],"No registrado")</f>
        <v>Nord Europe</v>
      </c>
      <c r="O1700" s="14" t="str">
        <f>_xlfn.XLOOKUP(Ventas[[#This Row],[Ship Country]],[1]!Countries[Ship Country],[1]!Countries[Continent],"No existe")</f>
        <v>Europe</v>
      </c>
      <c r="P1700" s="15" t="str">
        <f>_xlfn.XLOOKUP(Ventas[[#This Row],[Category]],[2]!ProdManager[Category],[2]!ProdManager[Prod_Manager])</f>
        <v>Peter Stone</v>
      </c>
      <c r="Q1700" s="15">
        <f>YEAR(Ventas[[#This Row],[Order Date]])</f>
        <v>2016</v>
      </c>
      <c r="R1700" s="15" t="str">
        <f>TEXT(Ventas[[#This Row],[Order Date]],"MMM")</f>
        <v>jun</v>
      </c>
    </row>
    <row r="1701" spans="1:18" x14ac:dyDescent="0.25">
      <c r="A1701" s="6">
        <v>10897</v>
      </c>
      <c r="B1701" s="6" t="s">
        <v>102</v>
      </c>
      <c r="C1701" s="6" t="s">
        <v>46</v>
      </c>
      <c r="D1701" s="6">
        <v>123.79</v>
      </c>
      <c r="E1701" s="6">
        <v>94.080400000000012</v>
      </c>
      <c r="F1701" s="6">
        <v>80</v>
      </c>
      <c r="G1701" s="6" t="s">
        <v>156</v>
      </c>
      <c r="H1701" s="6" t="s">
        <v>157</v>
      </c>
      <c r="I1701" s="6" t="s">
        <v>158</v>
      </c>
      <c r="J1701" s="5">
        <v>42684</v>
      </c>
      <c r="K1701" s="12">
        <f>Ventas[[#This Row],[Unit Price]]*Ventas[[#This Row],[Quantity]]</f>
        <v>9903.2000000000007</v>
      </c>
      <c r="L1701" s="12">
        <f>Ventas[[#This Row],[Unit Cost]]*Ventas[[#This Row],[Quantity]]</f>
        <v>7526.4320000000007</v>
      </c>
      <c r="M1701" s="14">
        <f>Ventas[[#This Row],[Ingresos]]-Ventas[[#This Row],[Costes]]</f>
        <v>2376.768</v>
      </c>
      <c r="N1701" s="14" t="str">
        <f>_xlfn.XLOOKUP(Ventas[[#This Row],[Ship Country]],[1]!Countries[Ship Country],[1]!Countries[Area],"No registrado")</f>
        <v>Nord Europe</v>
      </c>
      <c r="O1701" s="14" t="str">
        <f>_xlfn.XLOOKUP(Ventas[[#This Row],[Ship Country]],[1]!Countries[Ship Country],[1]!Countries[Continent],"No existe")</f>
        <v>Europe</v>
      </c>
      <c r="P1701" s="15" t="str">
        <f>_xlfn.XLOOKUP(Ventas[[#This Row],[Category]],[2]!ProdManager[Category],[2]!ProdManager[Prod_Manager])</f>
        <v>John Matter</v>
      </c>
      <c r="Q1701" s="15">
        <f>YEAR(Ventas[[#This Row],[Order Date]])</f>
        <v>2016</v>
      </c>
      <c r="R1701" s="15" t="str">
        <f>TEXT(Ventas[[#This Row],[Order Date]],"MMM")</f>
        <v>nov</v>
      </c>
    </row>
    <row r="1702" spans="1:18" x14ac:dyDescent="0.25">
      <c r="A1702" s="4">
        <v>10898</v>
      </c>
      <c r="B1702" s="4" t="s">
        <v>118</v>
      </c>
      <c r="C1702" s="4" t="s">
        <v>29</v>
      </c>
      <c r="D1702" s="4">
        <v>6</v>
      </c>
      <c r="E1702" s="4">
        <v>4.26</v>
      </c>
      <c r="F1702" s="4">
        <v>5</v>
      </c>
      <c r="G1702" s="4" t="s">
        <v>236</v>
      </c>
      <c r="H1702" s="4" t="s">
        <v>237</v>
      </c>
      <c r="I1702" s="4" t="s">
        <v>238</v>
      </c>
      <c r="J1702" s="5">
        <v>42577</v>
      </c>
      <c r="K1702" s="12">
        <f>Ventas[[#This Row],[Unit Price]]*Ventas[[#This Row],[Quantity]]</f>
        <v>30</v>
      </c>
      <c r="L1702" s="12">
        <f>Ventas[[#This Row],[Unit Cost]]*Ventas[[#This Row],[Quantity]]</f>
        <v>21.299999999999997</v>
      </c>
      <c r="M1702" s="14">
        <f>Ventas[[#This Row],[Ingresos]]-Ventas[[#This Row],[Costes]]</f>
        <v>8.7000000000000028</v>
      </c>
      <c r="N1702" s="14" t="str">
        <f>_xlfn.XLOOKUP(Ventas[[#This Row],[Ship Country]],[1]!Countries[Ship Country],[1]!Countries[Area],"No registrado")</f>
        <v>Sud America</v>
      </c>
      <c r="O1702" s="14" t="str">
        <f>_xlfn.XLOOKUP(Ventas[[#This Row],[Ship Country]],[1]!Countries[Ship Country],[1]!Countries[Continent],"No existe")</f>
        <v>America</v>
      </c>
      <c r="P1702" s="15" t="str">
        <f>_xlfn.XLOOKUP(Ventas[[#This Row],[Category]],[2]!ProdManager[Category],[2]!ProdManager[Prod_Manager])</f>
        <v>Peter Stone</v>
      </c>
      <c r="Q1702" s="15">
        <f>YEAR(Ventas[[#This Row],[Order Date]])</f>
        <v>2016</v>
      </c>
      <c r="R1702" s="15" t="str">
        <f>TEXT(Ventas[[#This Row],[Order Date]],"MMM")</f>
        <v>jul</v>
      </c>
    </row>
    <row r="1703" spans="1:18" x14ac:dyDescent="0.25">
      <c r="A1703" s="6">
        <v>10899</v>
      </c>
      <c r="B1703" s="6" t="s">
        <v>42</v>
      </c>
      <c r="C1703" s="6" t="s">
        <v>43</v>
      </c>
      <c r="D1703" s="6">
        <v>18</v>
      </c>
      <c r="E1703" s="6">
        <v>16.02</v>
      </c>
      <c r="F1703" s="6">
        <v>8</v>
      </c>
      <c r="G1703" s="6" t="s">
        <v>135</v>
      </c>
      <c r="H1703" s="6" t="s">
        <v>136</v>
      </c>
      <c r="I1703" s="6" t="s">
        <v>65</v>
      </c>
      <c r="J1703" s="5">
        <v>42481</v>
      </c>
      <c r="K1703" s="12">
        <f>Ventas[[#This Row],[Unit Price]]*Ventas[[#This Row],[Quantity]]</f>
        <v>144</v>
      </c>
      <c r="L1703" s="12">
        <f>Ventas[[#This Row],[Unit Cost]]*Ventas[[#This Row],[Quantity]]</f>
        <v>128.16</v>
      </c>
      <c r="M1703" s="14">
        <f>Ventas[[#This Row],[Ingresos]]-Ventas[[#This Row],[Costes]]</f>
        <v>15.840000000000003</v>
      </c>
      <c r="N1703" s="14" t="str">
        <f>_xlfn.XLOOKUP(Ventas[[#This Row],[Ship Country]],[1]!Countries[Ship Country],[1]!Countries[Area],"No registrado")</f>
        <v>Sud America</v>
      </c>
      <c r="O1703" s="14" t="str">
        <f>_xlfn.XLOOKUP(Ventas[[#This Row],[Ship Country]],[1]!Countries[Ship Country],[1]!Countries[Continent],"No existe")</f>
        <v>America</v>
      </c>
      <c r="P1703" s="15" t="str">
        <f>_xlfn.XLOOKUP(Ventas[[#This Row],[Category]],[2]!ProdManager[Category],[2]!ProdManager[Prod_Manager])</f>
        <v>John Matter</v>
      </c>
      <c r="Q1703" s="15">
        <f>YEAR(Ventas[[#This Row],[Order Date]])</f>
        <v>2016</v>
      </c>
      <c r="R1703" s="15" t="str">
        <f>TEXT(Ventas[[#This Row],[Order Date]],"MMM")</f>
        <v>abr</v>
      </c>
    </row>
    <row r="1704" spans="1:18" x14ac:dyDescent="0.25">
      <c r="A1704" s="4">
        <v>10900</v>
      </c>
      <c r="B1704" s="4" t="s">
        <v>79</v>
      </c>
      <c r="C1704" s="4" t="s">
        <v>43</v>
      </c>
      <c r="D1704" s="4">
        <v>15</v>
      </c>
      <c r="E1704" s="4">
        <v>13.35</v>
      </c>
      <c r="F1704" s="4">
        <v>3</v>
      </c>
      <c r="G1704" s="4" t="s">
        <v>59</v>
      </c>
      <c r="H1704" s="4" t="s">
        <v>60</v>
      </c>
      <c r="I1704" s="4" t="s">
        <v>27</v>
      </c>
      <c r="J1704" s="5">
        <v>42627</v>
      </c>
      <c r="K1704" s="12">
        <f>Ventas[[#This Row],[Unit Price]]*Ventas[[#This Row],[Quantity]]</f>
        <v>45</v>
      </c>
      <c r="L1704" s="12">
        <f>Ventas[[#This Row],[Unit Cost]]*Ventas[[#This Row],[Quantity]]</f>
        <v>40.049999999999997</v>
      </c>
      <c r="M1704" s="14">
        <f>Ventas[[#This Row],[Ingresos]]-Ventas[[#This Row],[Costes]]</f>
        <v>4.9500000000000028</v>
      </c>
      <c r="N1704" s="14" t="str">
        <f>_xlfn.XLOOKUP(Ventas[[#This Row],[Ship Country]],[1]!Countries[Ship Country],[1]!Countries[Area],"No registrado")</f>
        <v>Sud America</v>
      </c>
      <c r="O1704" s="14" t="str">
        <f>_xlfn.XLOOKUP(Ventas[[#This Row],[Ship Country]],[1]!Countries[Ship Country],[1]!Countries[Continent],"No existe")</f>
        <v>America</v>
      </c>
      <c r="P1704" s="15" t="str">
        <f>_xlfn.XLOOKUP(Ventas[[#This Row],[Category]],[2]!ProdManager[Category],[2]!ProdManager[Prod_Manager])</f>
        <v>John Matter</v>
      </c>
      <c r="Q1704" s="15">
        <f>YEAR(Ventas[[#This Row],[Order Date]])</f>
        <v>2016</v>
      </c>
      <c r="R1704" s="15" t="str">
        <f>TEXT(Ventas[[#This Row],[Order Date]],"MMM")</f>
        <v>sep</v>
      </c>
    </row>
    <row r="1705" spans="1:18" x14ac:dyDescent="0.25">
      <c r="A1705" s="6">
        <v>10901</v>
      </c>
      <c r="B1705" s="6" t="s">
        <v>28</v>
      </c>
      <c r="C1705" s="6" t="s">
        <v>29</v>
      </c>
      <c r="D1705" s="6">
        <v>9.65</v>
      </c>
      <c r="E1705" s="6">
        <v>6.7549999999999999</v>
      </c>
      <c r="F1705" s="6">
        <v>30</v>
      </c>
      <c r="G1705" s="6" t="s">
        <v>63</v>
      </c>
      <c r="H1705" s="6" t="s">
        <v>64</v>
      </c>
      <c r="I1705" s="6" t="s">
        <v>65</v>
      </c>
      <c r="J1705" s="5">
        <v>42644</v>
      </c>
      <c r="K1705" s="12">
        <f>Ventas[[#This Row],[Unit Price]]*Ventas[[#This Row],[Quantity]]</f>
        <v>289.5</v>
      </c>
      <c r="L1705" s="12">
        <f>Ventas[[#This Row],[Unit Cost]]*Ventas[[#This Row],[Quantity]]</f>
        <v>202.65</v>
      </c>
      <c r="M1705" s="14">
        <f>Ventas[[#This Row],[Ingresos]]-Ventas[[#This Row],[Costes]]</f>
        <v>86.85</v>
      </c>
      <c r="N1705" s="14" t="str">
        <f>_xlfn.XLOOKUP(Ventas[[#This Row],[Ship Country]],[1]!Countries[Ship Country],[1]!Countries[Area],"No registrado")</f>
        <v>Sud America</v>
      </c>
      <c r="O1705" s="14" t="str">
        <f>_xlfn.XLOOKUP(Ventas[[#This Row],[Ship Country]],[1]!Countries[Ship Country],[1]!Countries[Continent],"No existe")</f>
        <v>America</v>
      </c>
      <c r="P1705" s="15" t="str">
        <f>_xlfn.XLOOKUP(Ventas[[#This Row],[Category]],[2]!ProdManager[Category],[2]!ProdManager[Prod_Manager])</f>
        <v>Peter Stone</v>
      </c>
      <c r="Q1705" s="15">
        <f>YEAR(Ventas[[#This Row],[Order Date]])</f>
        <v>2016</v>
      </c>
      <c r="R1705" s="15" t="str">
        <f>TEXT(Ventas[[#This Row],[Order Date]],"MMM")</f>
        <v>oct</v>
      </c>
    </row>
    <row r="1706" spans="1:18" x14ac:dyDescent="0.25">
      <c r="A1706" s="4">
        <v>10901</v>
      </c>
      <c r="B1706" s="4" t="s">
        <v>113</v>
      </c>
      <c r="C1706" s="4" t="s">
        <v>15</v>
      </c>
      <c r="D1706" s="4">
        <v>21.5</v>
      </c>
      <c r="E1706" s="4">
        <v>16.555</v>
      </c>
      <c r="F1706" s="4">
        <v>30</v>
      </c>
      <c r="G1706" s="4" t="s">
        <v>63</v>
      </c>
      <c r="H1706" s="4" t="s">
        <v>64</v>
      </c>
      <c r="I1706" s="4" t="s">
        <v>65</v>
      </c>
      <c r="J1706" s="5">
        <v>42479</v>
      </c>
      <c r="K1706" s="12">
        <f>Ventas[[#This Row],[Unit Price]]*Ventas[[#This Row],[Quantity]]</f>
        <v>645</v>
      </c>
      <c r="L1706" s="12">
        <f>Ventas[[#This Row],[Unit Cost]]*Ventas[[#This Row],[Quantity]]</f>
        <v>496.65</v>
      </c>
      <c r="M1706" s="14">
        <f>Ventas[[#This Row],[Ingresos]]-Ventas[[#This Row],[Costes]]</f>
        <v>148.35000000000002</v>
      </c>
      <c r="N1706" s="14" t="str">
        <f>_xlfn.XLOOKUP(Ventas[[#This Row],[Ship Country]],[1]!Countries[Ship Country],[1]!Countries[Area],"No registrado")</f>
        <v>Sud America</v>
      </c>
      <c r="O1706" s="14" t="str">
        <f>_xlfn.XLOOKUP(Ventas[[#This Row],[Ship Country]],[1]!Countries[Ship Country],[1]!Countries[Continent],"No existe")</f>
        <v>America</v>
      </c>
      <c r="P1706" s="15" t="str">
        <f>_xlfn.XLOOKUP(Ventas[[#This Row],[Category]],[2]!ProdManager[Category],[2]!ProdManager[Prod_Manager])</f>
        <v>Peter Stone</v>
      </c>
      <c r="Q1706" s="15">
        <f>YEAR(Ventas[[#This Row],[Order Date]])</f>
        <v>2016</v>
      </c>
      <c r="R1706" s="15" t="str">
        <f>TEXT(Ventas[[#This Row],[Order Date]],"MMM")</f>
        <v>abr</v>
      </c>
    </row>
    <row r="1707" spans="1:18" x14ac:dyDescent="0.25">
      <c r="A1707" s="6">
        <v>10902</v>
      </c>
      <c r="B1707" s="6" t="s">
        <v>45</v>
      </c>
      <c r="C1707" s="6" t="s">
        <v>46</v>
      </c>
      <c r="D1707" s="6">
        <v>24</v>
      </c>
      <c r="E1707" s="6">
        <v>18</v>
      </c>
      <c r="F1707" s="6">
        <v>30</v>
      </c>
      <c r="G1707" s="6" t="s">
        <v>88</v>
      </c>
      <c r="H1707" s="6" t="s">
        <v>89</v>
      </c>
      <c r="I1707" s="6" t="s">
        <v>90</v>
      </c>
      <c r="J1707" s="5">
        <v>42413</v>
      </c>
      <c r="K1707" s="12">
        <f>Ventas[[#This Row],[Unit Price]]*Ventas[[#This Row],[Quantity]]</f>
        <v>720</v>
      </c>
      <c r="L1707" s="12">
        <f>Ventas[[#This Row],[Unit Cost]]*Ventas[[#This Row],[Quantity]]</f>
        <v>540</v>
      </c>
      <c r="M1707" s="14">
        <f>Ventas[[#This Row],[Ingresos]]-Ventas[[#This Row],[Costes]]</f>
        <v>180</v>
      </c>
      <c r="N1707" s="14" t="str">
        <f>_xlfn.XLOOKUP(Ventas[[#This Row],[Ship Country]],[1]!Countries[Ship Country],[1]!Countries[Area],"No registrado")</f>
        <v>Nord Europe</v>
      </c>
      <c r="O1707" s="14" t="str">
        <f>_xlfn.XLOOKUP(Ventas[[#This Row],[Ship Country]],[1]!Countries[Ship Country],[1]!Countries[Continent],"No existe")</f>
        <v>Europe</v>
      </c>
      <c r="P1707" s="15" t="str">
        <f>_xlfn.XLOOKUP(Ventas[[#This Row],[Category]],[2]!ProdManager[Category],[2]!ProdManager[Prod_Manager])</f>
        <v>John Matter</v>
      </c>
      <c r="Q1707" s="15">
        <f>YEAR(Ventas[[#This Row],[Order Date]])</f>
        <v>2016</v>
      </c>
      <c r="R1707" s="15" t="str">
        <f>TEXT(Ventas[[#This Row],[Order Date]],"MMM")</f>
        <v>feb</v>
      </c>
    </row>
    <row r="1708" spans="1:18" x14ac:dyDescent="0.25">
      <c r="A1708" s="4">
        <v>10902</v>
      </c>
      <c r="B1708" s="4" t="s">
        <v>78</v>
      </c>
      <c r="C1708" s="4" t="s">
        <v>35</v>
      </c>
      <c r="D1708" s="4">
        <v>49.3</v>
      </c>
      <c r="E1708" s="4">
        <v>34.016999999999996</v>
      </c>
      <c r="F1708" s="4">
        <v>6</v>
      </c>
      <c r="G1708" s="4" t="s">
        <v>88</v>
      </c>
      <c r="H1708" s="4" t="s">
        <v>89</v>
      </c>
      <c r="I1708" s="4" t="s">
        <v>90</v>
      </c>
      <c r="J1708" s="5">
        <v>42388</v>
      </c>
      <c r="K1708" s="12">
        <f>Ventas[[#This Row],[Unit Price]]*Ventas[[#This Row],[Quantity]]</f>
        <v>295.79999999999995</v>
      </c>
      <c r="L1708" s="12">
        <f>Ventas[[#This Row],[Unit Cost]]*Ventas[[#This Row],[Quantity]]</f>
        <v>204.10199999999998</v>
      </c>
      <c r="M1708" s="14">
        <f>Ventas[[#This Row],[Ingresos]]-Ventas[[#This Row],[Costes]]</f>
        <v>91.697999999999979</v>
      </c>
      <c r="N1708" s="14" t="str">
        <f>_xlfn.XLOOKUP(Ventas[[#This Row],[Ship Country]],[1]!Countries[Ship Country],[1]!Countries[Area],"No registrado")</f>
        <v>Nord Europe</v>
      </c>
      <c r="O1708" s="14" t="str">
        <f>_xlfn.XLOOKUP(Ventas[[#This Row],[Ship Country]],[1]!Countries[Ship Country],[1]!Countries[Continent],"No existe")</f>
        <v>Europe</v>
      </c>
      <c r="P1708" s="15" t="str">
        <f>_xlfn.XLOOKUP(Ventas[[#This Row],[Category]],[2]!ProdManager[Category],[2]!ProdManager[Prod_Manager])</f>
        <v>Lydia Sinn</v>
      </c>
      <c r="Q1708" s="15">
        <f>YEAR(Ventas[[#This Row],[Order Date]])</f>
        <v>2016</v>
      </c>
      <c r="R1708" s="15" t="str">
        <f>TEXT(Ventas[[#This Row],[Order Date]],"MMM")</f>
        <v>ene</v>
      </c>
    </row>
    <row r="1709" spans="1:18" x14ac:dyDescent="0.25">
      <c r="A1709" s="6">
        <v>10903</v>
      </c>
      <c r="B1709" s="6" t="s">
        <v>23</v>
      </c>
      <c r="C1709" s="6" t="s">
        <v>24</v>
      </c>
      <c r="D1709" s="6">
        <v>21.05</v>
      </c>
      <c r="E1709" s="6">
        <v>17.261000000000003</v>
      </c>
      <c r="F1709" s="6">
        <v>21</v>
      </c>
      <c r="G1709" s="6" t="s">
        <v>25</v>
      </c>
      <c r="H1709" s="6" t="s">
        <v>26</v>
      </c>
      <c r="I1709" s="6" t="s">
        <v>27</v>
      </c>
      <c r="J1709" s="5">
        <v>42632</v>
      </c>
      <c r="K1709" s="12">
        <f>Ventas[[#This Row],[Unit Price]]*Ventas[[#This Row],[Quantity]]</f>
        <v>442.05</v>
      </c>
      <c r="L1709" s="12">
        <f>Ventas[[#This Row],[Unit Cost]]*Ventas[[#This Row],[Quantity]]</f>
        <v>362.48100000000005</v>
      </c>
      <c r="M1709" s="14">
        <f>Ventas[[#This Row],[Ingresos]]-Ventas[[#This Row],[Costes]]</f>
        <v>79.56899999999996</v>
      </c>
      <c r="N1709" s="14" t="str">
        <f>_xlfn.XLOOKUP(Ventas[[#This Row],[Ship Country]],[1]!Countries[Ship Country],[1]!Countries[Area],"No registrado")</f>
        <v>Sud America</v>
      </c>
      <c r="O1709" s="14" t="str">
        <f>_xlfn.XLOOKUP(Ventas[[#This Row],[Ship Country]],[1]!Countries[Ship Country],[1]!Countries[Continent],"No existe")</f>
        <v>America</v>
      </c>
      <c r="P1709" s="15" t="str">
        <f>_xlfn.XLOOKUP(Ventas[[#This Row],[Category]],[2]!ProdManager[Category],[2]!ProdManager[Prod_Manager])</f>
        <v>Lydia Sinn</v>
      </c>
      <c r="Q1709" s="15">
        <f>YEAR(Ventas[[#This Row],[Order Date]])</f>
        <v>2016</v>
      </c>
      <c r="R1709" s="15" t="str">
        <f>TEXT(Ventas[[#This Row],[Order Date]],"MMM")</f>
        <v>sep</v>
      </c>
    </row>
    <row r="1710" spans="1:18" x14ac:dyDescent="0.25">
      <c r="A1710" s="4">
        <v>10903</v>
      </c>
      <c r="B1710" s="4" t="s">
        <v>142</v>
      </c>
      <c r="C1710" s="4" t="s">
        <v>35</v>
      </c>
      <c r="D1710" s="4">
        <v>12.5</v>
      </c>
      <c r="E1710" s="4">
        <v>8.75</v>
      </c>
      <c r="F1710" s="4">
        <v>20</v>
      </c>
      <c r="G1710" s="4" t="s">
        <v>25</v>
      </c>
      <c r="H1710" s="4" t="s">
        <v>26</v>
      </c>
      <c r="I1710" s="4" t="s">
        <v>27</v>
      </c>
      <c r="J1710" s="5">
        <v>42626</v>
      </c>
      <c r="K1710" s="12">
        <f>Ventas[[#This Row],[Unit Price]]*Ventas[[#This Row],[Quantity]]</f>
        <v>250</v>
      </c>
      <c r="L1710" s="12">
        <f>Ventas[[#This Row],[Unit Cost]]*Ventas[[#This Row],[Quantity]]</f>
        <v>175</v>
      </c>
      <c r="M1710" s="14">
        <f>Ventas[[#This Row],[Ingresos]]-Ventas[[#This Row],[Costes]]</f>
        <v>75</v>
      </c>
      <c r="N1710" s="14" t="str">
        <f>_xlfn.XLOOKUP(Ventas[[#This Row],[Ship Country]],[1]!Countries[Ship Country],[1]!Countries[Area],"No registrado")</f>
        <v>Sud America</v>
      </c>
      <c r="O1710" s="14" t="str">
        <f>_xlfn.XLOOKUP(Ventas[[#This Row],[Ship Country]],[1]!Countries[Ship Country],[1]!Countries[Continent],"No existe")</f>
        <v>America</v>
      </c>
      <c r="P1710" s="15" t="str">
        <f>_xlfn.XLOOKUP(Ventas[[#This Row],[Category]],[2]!ProdManager[Category],[2]!ProdManager[Prod_Manager])</f>
        <v>Lydia Sinn</v>
      </c>
      <c r="Q1710" s="15">
        <f>YEAR(Ventas[[#This Row],[Order Date]])</f>
        <v>2016</v>
      </c>
      <c r="R1710" s="15" t="str">
        <f>TEXT(Ventas[[#This Row],[Order Date]],"MMM")</f>
        <v>sep</v>
      </c>
    </row>
    <row r="1711" spans="1:18" x14ac:dyDescent="0.25">
      <c r="A1711" s="6">
        <v>10903</v>
      </c>
      <c r="B1711" s="6" t="s">
        <v>118</v>
      </c>
      <c r="C1711" s="6" t="s">
        <v>29</v>
      </c>
      <c r="D1711" s="6">
        <v>6</v>
      </c>
      <c r="E1711" s="6">
        <v>4.1999999999999993</v>
      </c>
      <c r="F1711" s="6">
        <v>40</v>
      </c>
      <c r="G1711" s="6" t="s">
        <v>25</v>
      </c>
      <c r="H1711" s="6" t="s">
        <v>26</v>
      </c>
      <c r="I1711" s="6" t="s">
        <v>27</v>
      </c>
      <c r="J1711" s="5">
        <v>42668</v>
      </c>
      <c r="K1711" s="12">
        <f>Ventas[[#This Row],[Unit Price]]*Ventas[[#This Row],[Quantity]]</f>
        <v>240</v>
      </c>
      <c r="L1711" s="12">
        <f>Ventas[[#This Row],[Unit Cost]]*Ventas[[#This Row],[Quantity]]</f>
        <v>167.99999999999997</v>
      </c>
      <c r="M1711" s="14">
        <f>Ventas[[#This Row],[Ingresos]]-Ventas[[#This Row],[Costes]]</f>
        <v>72.000000000000028</v>
      </c>
      <c r="N1711" s="14" t="str">
        <f>_xlfn.XLOOKUP(Ventas[[#This Row],[Ship Country]],[1]!Countries[Ship Country],[1]!Countries[Area],"No registrado")</f>
        <v>Sud America</v>
      </c>
      <c r="O1711" s="14" t="str">
        <f>_xlfn.XLOOKUP(Ventas[[#This Row],[Ship Country]],[1]!Countries[Ship Country],[1]!Countries[Continent],"No existe")</f>
        <v>America</v>
      </c>
      <c r="P1711" s="15" t="str">
        <f>_xlfn.XLOOKUP(Ventas[[#This Row],[Category]],[2]!ProdManager[Category],[2]!ProdManager[Prod_Manager])</f>
        <v>Peter Stone</v>
      </c>
      <c r="Q1711" s="15">
        <f>YEAR(Ventas[[#This Row],[Order Date]])</f>
        <v>2016</v>
      </c>
      <c r="R1711" s="15" t="str">
        <f>TEXT(Ventas[[#This Row],[Order Date]],"MMM")</f>
        <v>oct</v>
      </c>
    </row>
    <row r="1712" spans="1:18" x14ac:dyDescent="0.25">
      <c r="A1712" s="4">
        <v>10904</v>
      </c>
      <c r="B1712" s="4" t="s">
        <v>78</v>
      </c>
      <c r="C1712" s="4" t="s">
        <v>35</v>
      </c>
      <c r="D1712" s="4">
        <v>49.3</v>
      </c>
      <c r="E1712" s="4">
        <v>33.030999999999992</v>
      </c>
      <c r="F1712" s="4">
        <v>35</v>
      </c>
      <c r="G1712" s="4" t="s">
        <v>105</v>
      </c>
      <c r="H1712" s="4" t="s">
        <v>106</v>
      </c>
      <c r="I1712" s="4" t="s">
        <v>84</v>
      </c>
      <c r="J1712" s="5">
        <v>42659</v>
      </c>
      <c r="K1712" s="12">
        <f>Ventas[[#This Row],[Unit Price]]*Ventas[[#This Row],[Quantity]]</f>
        <v>1725.5</v>
      </c>
      <c r="L1712" s="12">
        <f>Ventas[[#This Row],[Unit Cost]]*Ventas[[#This Row],[Quantity]]</f>
        <v>1156.0849999999998</v>
      </c>
      <c r="M1712" s="14">
        <f>Ventas[[#This Row],[Ingresos]]-Ventas[[#This Row],[Costes]]</f>
        <v>569.41500000000019</v>
      </c>
      <c r="N1712" s="14" t="str">
        <f>_xlfn.XLOOKUP(Ventas[[#This Row],[Ship Country]],[1]!Countries[Ship Country],[1]!Countries[Area],"No registrado")</f>
        <v>Nord America</v>
      </c>
      <c r="O1712" s="14" t="str">
        <f>_xlfn.XLOOKUP(Ventas[[#This Row],[Ship Country]],[1]!Countries[Ship Country],[1]!Countries[Continent],"No existe")</f>
        <v>America</v>
      </c>
      <c r="P1712" s="15" t="str">
        <f>_xlfn.XLOOKUP(Ventas[[#This Row],[Category]],[2]!ProdManager[Category],[2]!ProdManager[Prod_Manager])</f>
        <v>Lydia Sinn</v>
      </c>
      <c r="Q1712" s="15">
        <f>YEAR(Ventas[[#This Row],[Order Date]])</f>
        <v>2016</v>
      </c>
      <c r="R1712" s="15" t="str">
        <f>TEXT(Ventas[[#This Row],[Order Date]],"MMM")</f>
        <v>oct</v>
      </c>
    </row>
    <row r="1713" spans="1:18" x14ac:dyDescent="0.25">
      <c r="A1713" s="6">
        <v>10904</v>
      </c>
      <c r="B1713" s="6" t="s">
        <v>174</v>
      </c>
      <c r="C1713" s="6" t="s">
        <v>29</v>
      </c>
      <c r="D1713" s="6">
        <v>13.25</v>
      </c>
      <c r="E1713" s="6">
        <v>9.2749999999999986</v>
      </c>
      <c r="F1713" s="6">
        <v>15</v>
      </c>
      <c r="G1713" s="6" t="s">
        <v>105</v>
      </c>
      <c r="H1713" s="6" t="s">
        <v>106</v>
      </c>
      <c r="I1713" s="6" t="s">
        <v>84</v>
      </c>
      <c r="J1713" s="5">
        <v>42691</v>
      </c>
      <c r="K1713" s="12">
        <f>Ventas[[#This Row],[Unit Price]]*Ventas[[#This Row],[Quantity]]</f>
        <v>198.75</v>
      </c>
      <c r="L1713" s="12">
        <f>Ventas[[#This Row],[Unit Cost]]*Ventas[[#This Row],[Quantity]]</f>
        <v>139.12499999999997</v>
      </c>
      <c r="M1713" s="14">
        <f>Ventas[[#This Row],[Ingresos]]-Ventas[[#This Row],[Costes]]</f>
        <v>59.625000000000028</v>
      </c>
      <c r="N1713" s="14" t="str">
        <f>_xlfn.XLOOKUP(Ventas[[#This Row],[Ship Country]],[1]!Countries[Ship Country],[1]!Countries[Area],"No registrado")</f>
        <v>Nord America</v>
      </c>
      <c r="O1713" s="14" t="str">
        <f>_xlfn.XLOOKUP(Ventas[[#This Row],[Ship Country]],[1]!Countries[Ship Country],[1]!Countries[Continent],"No existe")</f>
        <v>America</v>
      </c>
      <c r="P1713" s="15" t="str">
        <f>_xlfn.XLOOKUP(Ventas[[#This Row],[Category]],[2]!ProdManager[Category],[2]!ProdManager[Prod_Manager])</f>
        <v>Peter Stone</v>
      </c>
      <c r="Q1713" s="15">
        <f>YEAR(Ventas[[#This Row],[Order Date]])</f>
        <v>2016</v>
      </c>
      <c r="R1713" s="15" t="str">
        <f>TEXT(Ventas[[#This Row],[Order Date]],"MMM")</f>
        <v>nov</v>
      </c>
    </row>
    <row r="1714" spans="1:18" x14ac:dyDescent="0.25">
      <c r="A1714" s="4">
        <v>10905</v>
      </c>
      <c r="B1714" s="4" t="s">
        <v>138</v>
      </c>
      <c r="C1714" s="4" t="s">
        <v>43</v>
      </c>
      <c r="D1714" s="4">
        <v>18</v>
      </c>
      <c r="E1714" s="4">
        <v>16.560000000000002</v>
      </c>
      <c r="F1714" s="4">
        <v>20</v>
      </c>
      <c r="G1714" s="4" t="s">
        <v>59</v>
      </c>
      <c r="H1714" s="4" t="s">
        <v>60</v>
      </c>
      <c r="I1714" s="4" t="s">
        <v>27</v>
      </c>
      <c r="J1714" s="5">
        <v>42597</v>
      </c>
      <c r="K1714" s="12">
        <f>Ventas[[#This Row],[Unit Price]]*Ventas[[#This Row],[Quantity]]</f>
        <v>360</v>
      </c>
      <c r="L1714" s="12">
        <f>Ventas[[#This Row],[Unit Cost]]*Ventas[[#This Row],[Quantity]]</f>
        <v>331.20000000000005</v>
      </c>
      <c r="M1714" s="14">
        <f>Ventas[[#This Row],[Ingresos]]-Ventas[[#This Row],[Costes]]</f>
        <v>28.799999999999955</v>
      </c>
      <c r="N1714" s="14" t="str">
        <f>_xlfn.XLOOKUP(Ventas[[#This Row],[Ship Country]],[1]!Countries[Ship Country],[1]!Countries[Area],"No registrado")</f>
        <v>Sud America</v>
      </c>
      <c r="O1714" s="14" t="str">
        <f>_xlfn.XLOOKUP(Ventas[[#This Row],[Ship Country]],[1]!Countries[Ship Country],[1]!Countries[Continent],"No existe")</f>
        <v>America</v>
      </c>
      <c r="P1714" s="15" t="str">
        <f>_xlfn.XLOOKUP(Ventas[[#This Row],[Category]],[2]!ProdManager[Category],[2]!ProdManager[Prod_Manager])</f>
        <v>John Matter</v>
      </c>
      <c r="Q1714" s="15">
        <f>YEAR(Ventas[[#This Row],[Order Date]])</f>
        <v>2016</v>
      </c>
      <c r="R1714" s="15" t="str">
        <f>TEXT(Ventas[[#This Row],[Order Date]],"MMM")</f>
        <v>ago</v>
      </c>
    </row>
    <row r="1715" spans="1:18" x14ac:dyDescent="0.25">
      <c r="A1715" s="6">
        <v>10906</v>
      </c>
      <c r="B1715" s="6" t="s">
        <v>239</v>
      </c>
      <c r="C1715" s="6" t="s">
        <v>24</v>
      </c>
      <c r="D1715" s="6">
        <v>28.5</v>
      </c>
      <c r="E1715" s="6">
        <v>20.52</v>
      </c>
      <c r="F1715" s="6">
        <v>15</v>
      </c>
      <c r="G1715" s="6" t="s">
        <v>220</v>
      </c>
      <c r="H1715" s="6" t="s">
        <v>221</v>
      </c>
      <c r="I1715" s="6" t="s">
        <v>222</v>
      </c>
      <c r="J1715" s="5">
        <v>42709</v>
      </c>
      <c r="K1715" s="12">
        <f>Ventas[[#This Row],[Unit Price]]*Ventas[[#This Row],[Quantity]]</f>
        <v>427.5</v>
      </c>
      <c r="L1715" s="12">
        <f>Ventas[[#This Row],[Unit Cost]]*Ventas[[#This Row],[Quantity]]</f>
        <v>307.8</v>
      </c>
      <c r="M1715" s="14">
        <f>Ventas[[#This Row],[Ingresos]]-Ventas[[#This Row],[Costes]]</f>
        <v>119.69999999999999</v>
      </c>
      <c r="N1715" s="14" t="str">
        <f>_xlfn.XLOOKUP(Ventas[[#This Row],[Ship Country]],[1]!Countries[Ship Country],[1]!Countries[Area],"No registrado")</f>
        <v>Nord Europe</v>
      </c>
      <c r="O1715" s="14" t="str">
        <f>_xlfn.XLOOKUP(Ventas[[#This Row],[Ship Country]],[1]!Countries[Ship Country],[1]!Countries[Continent],"No existe")</f>
        <v>Europe</v>
      </c>
      <c r="P1715" s="15" t="str">
        <f>_xlfn.XLOOKUP(Ventas[[#This Row],[Category]],[2]!ProdManager[Category],[2]!ProdManager[Prod_Manager])</f>
        <v>Lydia Sinn</v>
      </c>
      <c r="Q1715" s="15">
        <f>YEAR(Ventas[[#This Row],[Order Date]])</f>
        <v>2016</v>
      </c>
      <c r="R1715" s="15" t="str">
        <f>TEXT(Ventas[[#This Row],[Order Date]],"MMM")</f>
        <v>dic</v>
      </c>
    </row>
    <row r="1716" spans="1:18" x14ac:dyDescent="0.25">
      <c r="A1716" s="4">
        <v>10907</v>
      </c>
      <c r="B1716" s="4" t="s">
        <v>129</v>
      </c>
      <c r="C1716" s="4" t="s">
        <v>43</v>
      </c>
      <c r="D1716" s="4">
        <v>7.75</v>
      </c>
      <c r="E1716" s="4">
        <v>6.9750000000000005</v>
      </c>
      <c r="F1716" s="4">
        <v>14</v>
      </c>
      <c r="G1716" s="4" t="s">
        <v>270</v>
      </c>
      <c r="H1716" s="4" t="s">
        <v>271</v>
      </c>
      <c r="I1716" s="4" t="s">
        <v>13</v>
      </c>
      <c r="J1716" s="5">
        <v>42377</v>
      </c>
      <c r="K1716" s="12">
        <f>Ventas[[#This Row],[Unit Price]]*Ventas[[#This Row],[Quantity]]</f>
        <v>108.5</v>
      </c>
      <c r="L1716" s="12">
        <f>Ventas[[#This Row],[Unit Cost]]*Ventas[[#This Row],[Quantity]]</f>
        <v>97.65</v>
      </c>
      <c r="M1716" s="14">
        <f>Ventas[[#This Row],[Ingresos]]-Ventas[[#This Row],[Costes]]</f>
        <v>10.849999999999994</v>
      </c>
      <c r="N1716" s="14" t="str">
        <f>_xlfn.XLOOKUP(Ventas[[#This Row],[Ship Country]],[1]!Countries[Ship Country],[1]!Countries[Area],"No registrado")</f>
        <v>Nord Europe</v>
      </c>
      <c r="O1716" s="14" t="str">
        <f>_xlfn.XLOOKUP(Ventas[[#This Row],[Ship Country]],[1]!Countries[Ship Country],[1]!Countries[Continent],"No existe")</f>
        <v>Europe</v>
      </c>
      <c r="P1716" s="15" t="str">
        <f>_xlfn.XLOOKUP(Ventas[[#This Row],[Category]],[2]!ProdManager[Category],[2]!ProdManager[Prod_Manager])</f>
        <v>John Matter</v>
      </c>
      <c r="Q1716" s="15">
        <f>YEAR(Ventas[[#This Row],[Order Date]])</f>
        <v>2016</v>
      </c>
      <c r="R1716" s="15" t="str">
        <f>TEXT(Ventas[[#This Row],[Order Date]],"MMM")</f>
        <v>ene</v>
      </c>
    </row>
    <row r="1717" spans="1:18" x14ac:dyDescent="0.25">
      <c r="A1717" s="6">
        <v>10908</v>
      </c>
      <c r="B1717" s="6" t="s">
        <v>177</v>
      </c>
      <c r="C1717" s="6" t="s">
        <v>10</v>
      </c>
      <c r="D1717" s="6">
        <v>7</v>
      </c>
      <c r="E1717" s="6">
        <v>5.32</v>
      </c>
      <c r="F1717" s="6">
        <v>14</v>
      </c>
      <c r="G1717" s="6" t="s">
        <v>143</v>
      </c>
      <c r="H1717" s="6" t="s">
        <v>144</v>
      </c>
      <c r="I1717" s="6" t="s">
        <v>116</v>
      </c>
      <c r="J1717" s="5">
        <v>42473</v>
      </c>
      <c r="K1717" s="12">
        <f>Ventas[[#This Row],[Unit Price]]*Ventas[[#This Row],[Quantity]]</f>
        <v>98</v>
      </c>
      <c r="L1717" s="12">
        <f>Ventas[[#This Row],[Unit Cost]]*Ventas[[#This Row],[Quantity]]</f>
        <v>74.48</v>
      </c>
      <c r="M1717" s="14">
        <f>Ventas[[#This Row],[Ingresos]]-Ventas[[#This Row],[Costes]]</f>
        <v>23.519999999999996</v>
      </c>
      <c r="N1717" s="14" t="str">
        <f>_xlfn.XLOOKUP(Ventas[[#This Row],[Ship Country]],[1]!Countries[Ship Country],[1]!Countries[Area],"No registrado")</f>
        <v>Sud Europe</v>
      </c>
      <c r="O1717" s="14" t="str">
        <f>_xlfn.XLOOKUP(Ventas[[#This Row],[Ship Country]],[1]!Countries[Ship Country],[1]!Countries[Continent],"No existe")</f>
        <v>Europe</v>
      </c>
      <c r="P1717" s="15" t="str">
        <f>_xlfn.XLOOKUP(Ventas[[#This Row],[Category]],[2]!ProdManager[Category],[2]!ProdManager[Prod_Manager])</f>
        <v>Marc Caine</v>
      </c>
      <c r="Q1717" s="15">
        <f>YEAR(Ventas[[#This Row],[Order Date]])</f>
        <v>2016</v>
      </c>
      <c r="R1717" s="15" t="str">
        <f>TEXT(Ventas[[#This Row],[Order Date]],"MMM")</f>
        <v>abr</v>
      </c>
    </row>
    <row r="1718" spans="1:18" x14ac:dyDescent="0.25">
      <c r="A1718" s="4">
        <v>10908</v>
      </c>
      <c r="B1718" s="4" t="s">
        <v>85</v>
      </c>
      <c r="C1718" s="4" t="s">
        <v>18</v>
      </c>
      <c r="D1718" s="4">
        <v>30</v>
      </c>
      <c r="E1718" s="4">
        <v>23.700000000000003</v>
      </c>
      <c r="F1718" s="4">
        <v>20</v>
      </c>
      <c r="G1718" s="4" t="s">
        <v>143</v>
      </c>
      <c r="H1718" s="4" t="s">
        <v>144</v>
      </c>
      <c r="I1718" s="4" t="s">
        <v>116</v>
      </c>
      <c r="J1718" s="5">
        <v>42652</v>
      </c>
      <c r="K1718" s="12">
        <f>Ventas[[#This Row],[Unit Price]]*Ventas[[#This Row],[Quantity]]</f>
        <v>600</v>
      </c>
      <c r="L1718" s="12">
        <f>Ventas[[#This Row],[Unit Cost]]*Ventas[[#This Row],[Quantity]]</f>
        <v>474.00000000000006</v>
      </c>
      <c r="M1718" s="14">
        <f>Ventas[[#This Row],[Ingresos]]-Ventas[[#This Row],[Costes]]</f>
        <v>125.99999999999994</v>
      </c>
      <c r="N1718" s="14" t="str">
        <f>_xlfn.XLOOKUP(Ventas[[#This Row],[Ship Country]],[1]!Countries[Ship Country],[1]!Countries[Area],"No registrado")</f>
        <v>Sud Europe</v>
      </c>
      <c r="O1718" s="14" t="str">
        <f>_xlfn.XLOOKUP(Ventas[[#This Row],[Ship Country]],[1]!Countries[Ship Country],[1]!Countries[Continent],"No existe")</f>
        <v>Europe</v>
      </c>
      <c r="P1718" s="15" t="str">
        <f>_xlfn.XLOOKUP(Ventas[[#This Row],[Category]],[2]!ProdManager[Category],[2]!ProdManager[Prod_Manager])</f>
        <v>Marc Caine</v>
      </c>
      <c r="Q1718" s="15">
        <f>YEAR(Ventas[[#This Row],[Order Date]])</f>
        <v>2016</v>
      </c>
      <c r="R1718" s="15" t="str">
        <f>TEXT(Ventas[[#This Row],[Order Date]],"MMM")</f>
        <v>oct</v>
      </c>
    </row>
    <row r="1719" spans="1:18" x14ac:dyDescent="0.25">
      <c r="A1719" s="6">
        <v>10909</v>
      </c>
      <c r="B1719" s="6" t="s">
        <v>28</v>
      </c>
      <c r="C1719" s="6" t="s">
        <v>29</v>
      </c>
      <c r="D1719" s="6">
        <v>9.65</v>
      </c>
      <c r="E1719" s="6">
        <v>6.9480000000000004</v>
      </c>
      <c r="F1719" s="6">
        <v>5</v>
      </c>
      <c r="G1719" s="6" t="s">
        <v>225</v>
      </c>
      <c r="H1719" s="6" t="s">
        <v>226</v>
      </c>
      <c r="I1719" s="6" t="s">
        <v>227</v>
      </c>
      <c r="J1719" s="5">
        <v>42392</v>
      </c>
      <c r="K1719" s="12">
        <f>Ventas[[#This Row],[Unit Price]]*Ventas[[#This Row],[Quantity]]</f>
        <v>48.25</v>
      </c>
      <c r="L1719" s="12">
        <f>Ventas[[#This Row],[Unit Cost]]*Ventas[[#This Row],[Quantity]]</f>
        <v>34.74</v>
      </c>
      <c r="M1719" s="14">
        <f>Ventas[[#This Row],[Ingresos]]-Ventas[[#This Row],[Costes]]</f>
        <v>13.509999999999998</v>
      </c>
      <c r="N1719" s="14" t="str">
        <f>_xlfn.XLOOKUP(Ventas[[#This Row],[Ship Country]],[1]!Countries[Ship Country],[1]!Countries[Area],"No registrado")</f>
        <v>Nord Europe</v>
      </c>
      <c r="O1719" s="14" t="str">
        <f>_xlfn.XLOOKUP(Ventas[[#This Row],[Ship Country]],[1]!Countries[Ship Country],[1]!Countries[Continent],"No existe")</f>
        <v>Europe</v>
      </c>
      <c r="P1719" s="15" t="str">
        <f>_xlfn.XLOOKUP(Ventas[[#This Row],[Category]],[2]!ProdManager[Category],[2]!ProdManager[Prod_Manager])</f>
        <v>Peter Stone</v>
      </c>
      <c r="Q1719" s="15">
        <f>YEAR(Ventas[[#This Row],[Order Date]])</f>
        <v>2016</v>
      </c>
      <c r="R1719" s="15" t="str">
        <f>TEXT(Ventas[[#This Row],[Order Date]],"MMM")</f>
        <v>ene</v>
      </c>
    </row>
    <row r="1720" spans="1:18" x14ac:dyDescent="0.25">
      <c r="A1720" s="4">
        <v>10909</v>
      </c>
      <c r="B1720" s="4" t="s">
        <v>56</v>
      </c>
      <c r="C1720" s="4" t="s">
        <v>35</v>
      </c>
      <c r="D1720" s="4">
        <v>17.45</v>
      </c>
      <c r="E1720" s="4">
        <v>11.342499999999999</v>
      </c>
      <c r="F1720" s="4">
        <v>15</v>
      </c>
      <c r="G1720" s="4" t="s">
        <v>225</v>
      </c>
      <c r="H1720" s="4" t="s">
        <v>226</v>
      </c>
      <c r="I1720" s="4" t="s">
        <v>227</v>
      </c>
      <c r="J1720" s="5">
        <v>42601</v>
      </c>
      <c r="K1720" s="12">
        <f>Ventas[[#This Row],[Unit Price]]*Ventas[[#This Row],[Quantity]]</f>
        <v>261.75</v>
      </c>
      <c r="L1720" s="12">
        <f>Ventas[[#This Row],[Unit Cost]]*Ventas[[#This Row],[Quantity]]</f>
        <v>170.13749999999999</v>
      </c>
      <c r="M1720" s="14">
        <f>Ventas[[#This Row],[Ingresos]]-Ventas[[#This Row],[Costes]]</f>
        <v>91.612500000000011</v>
      </c>
      <c r="N1720" s="14" t="str">
        <f>_xlfn.XLOOKUP(Ventas[[#This Row],[Ship Country]],[1]!Countries[Ship Country],[1]!Countries[Area],"No registrado")</f>
        <v>Nord Europe</v>
      </c>
      <c r="O1720" s="14" t="str">
        <f>_xlfn.XLOOKUP(Ventas[[#This Row],[Ship Country]],[1]!Countries[Ship Country],[1]!Countries[Continent],"No existe")</f>
        <v>Europe</v>
      </c>
      <c r="P1720" s="15" t="str">
        <f>_xlfn.XLOOKUP(Ventas[[#This Row],[Category]],[2]!ProdManager[Category],[2]!ProdManager[Prod_Manager])</f>
        <v>Lydia Sinn</v>
      </c>
      <c r="Q1720" s="15">
        <f>YEAR(Ventas[[#This Row],[Order Date]])</f>
        <v>2016</v>
      </c>
      <c r="R1720" s="15" t="str">
        <f>TEXT(Ventas[[#This Row],[Order Date]],"MMM")</f>
        <v>ago</v>
      </c>
    </row>
    <row r="1721" spans="1:18" x14ac:dyDescent="0.25">
      <c r="A1721" s="6">
        <v>10909</v>
      </c>
      <c r="B1721" s="6" t="s">
        <v>85</v>
      </c>
      <c r="C1721" s="6" t="s">
        <v>18</v>
      </c>
      <c r="D1721" s="6">
        <v>30</v>
      </c>
      <c r="E1721" s="6">
        <v>24.3</v>
      </c>
      <c r="F1721" s="6">
        <v>12</v>
      </c>
      <c r="G1721" s="6" t="s">
        <v>225</v>
      </c>
      <c r="H1721" s="6" t="s">
        <v>226</v>
      </c>
      <c r="I1721" s="6" t="s">
        <v>227</v>
      </c>
      <c r="J1721" s="5">
        <v>42525</v>
      </c>
      <c r="K1721" s="12">
        <f>Ventas[[#This Row],[Unit Price]]*Ventas[[#This Row],[Quantity]]</f>
        <v>360</v>
      </c>
      <c r="L1721" s="12">
        <f>Ventas[[#This Row],[Unit Cost]]*Ventas[[#This Row],[Quantity]]</f>
        <v>291.60000000000002</v>
      </c>
      <c r="M1721" s="14">
        <f>Ventas[[#This Row],[Ingresos]]-Ventas[[#This Row],[Costes]]</f>
        <v>68.399999999999977</v>
      </c>
      <c r="N1721" s="14" t="str">
        <f>_xlfn.XLOOKUP(Ventas[[#This Row],[Ship Country]],[1]!Countries[Ship Country],[1]!Countries[Area],"No registrado")</f>
        <v>Nord Europe</v>
      </c>
      <c r="O1721" s="14" t="str">
        <f>_xlfn.XLOOKUP(Ventas[[#This Row],[Ship Country]],[1]!Countries[Ship Country],[1]!Countries[Continent],"No existe")</f>
        <v>Europe</v>
      </c>
      <c r="P1721" s="15" t="str">
        <f>_xlfn.XLOOKUP(Ventas[[#This Row],[Category]],[2]!ProdManager[Category],[2]!ProdManager[Prod_Manager])</f>
        <v>Marc Caine</v>
      </c>
      <c r="Q1721" s="15">
        <f>YEAR(Ventas[[#This Row],[Order Date]])</f>
        <v>2016</v>
      </c>
      <c r="R1721" s="15" t="str">
        <f>TEXT(Ventas[[#This Row],[Order Date]],"MMM")</f>
        <v>jun</v>
      </c>
    </row>
    <row r="1722" spans="1:18" x14ac:dyDescent="0.25">
      <c r="A1722" s="4">
        <v>10910</v>
      </c>
      <c r="B1722" s="4" t="s">
        <v>130</v>
      </c>
      <c r="C1722" s="4" t="s">
        <v>35</v>
      </c>
      <c r="D1722" s="4">
        <v>9.1999999999999993</v>
      </c>
      <c r="E1722" s="4">
        <v>6.4399999999999995</v>
      </c>
      <c r="F1722" s="4">
        <v>12</v>
      </c>
      <c r="G1722" s="4" t="s">
        <v>263</v>
      </c>
      <c r="H1722" s="4" t="s">
        <v>264</v>
      </c>
      <c r="I1722" s="4" t="s">
        <v>97</v>
      </c>
      <c r="J1722" s="5">
        <v>42683</v>
      </c>
      <c r="K1722" s="12">
        <f>Ventas[[#This Row],[Unit Price]]*Ventas[[#This Row],[Quantity]]</f>
        <v>110.39999999999999</v>
      </c>
      <c r="L1722" s="12">
        <f>Ventas[[#This Row],[Unit Cost]]*Ventas[[#This Row],[Quantity]]</f>
        <v>77.28</v>
      </c>
      <c r="M1722" s="14">
        <f>Ventas[[#This Row],[Ingresos]]-Ventas[[#This Row],[Costes]]</f>
        <v>33.11999999999999</v>
      </c>
      <c r="N1722" s="14" t="str">
        <f>_xlfn.XLOOKUP(Ventas[[#This Row],[Ship Country]],[1]!Countries[Ship Country],[1]!Countries[Area],"No registrado")</f>
        <v>Nord Europe</v>
      </c>
      <c r="O1722" s="14" t="str">
        <f>_xlfn.XLOOKUP(Ventas[[#This Row],[Ship Country]],[1]!Countries[Ship Country],[1]!Countries[Continent],"No existe")</f>
        <v>Europe</v>
      </c>
      <c r="P1722" s="15" t="str">
        <f>_xlfn.XLOOKUP(Ventas[[#This Row],[Category]],[2]!ProdManager[Category],[2]!ProdManager[Prod_Manager])</f>
        <v>Lydia Sinn</v>
      </c>
      <c r="Q1722" s="15">
        <f>YEAR(Ventas[[#This Row],[Order Date]])</f>
        <v>2016</v>
      </c>
      <c r="R1722" s="15" t="str">
        <f>TEXT(Ventas[[#This Row],[Order Date]],"MMM")</f>
        <v>nov</v>
      </c>
    </row>
    <row r="1723" spans="1:18" x14ac:dyDescent="0.25">
      <c r="A1723" s="6">
        <v>10910</v>
      </c>
      <c r="B1723" s="6" t="s">
        <v>41</v>
      </c>
      <c r="C1723" s="6" t="s">
        <v>35</v>
      </c>
      <c r="D1723" s="6">
        <v>20</v>
      </c>
      <c r="E1723" s="6">
        <v>13.799999999999999</v>
      </c>
      <c r="F1723" s="6">
        <v>10</v>
      </c>
      <c r="G1723" s="6" t="s">
        <v>263</v>
      </c>
      <c r="H1723" s="6" t="s">
        <v>264</v>
      </c>
      <c r="I1723" s="6" t="s">
        <v>97</v>
      </c>
      <c r="J1723" s="5">
        <v>42474</v>
      </c>
      <c r="K1723" s="12">
        <f>Ventas[[#This Row],[Unit Price]]*Ventas[[#This Row],[Quantity]]</f>
        <v>200</v>
      </c>
      <c r="L1723" s="12">
        <f>Ventas[[#This Row],[Unit Cost]]*Ventas[[#This Row],[Quantity]]</f>
        <v>138</v>
      </c>
      <c r="M1723" s="14">
        <f>Ventas[[#This Row],[Ingresos]]-Ventas[[#This Row],[Costes]]</f>
        <v>62</v>
      </c>
      <c r="N1723" s="14" t="str">
        <f>_xlfn.XLOOKUP(Ventas[[#This Row],[Ship Country]],[1]!Countries[Ship Country],[1]!Countries[Area],"No registrado")</f>
        <v>Nord Europe</v>
      </c>
      <c r="O1723" s="14" t="str">
        <f>_xlfn.XLOOKUP(Ventas[[#This Row],[Ship Country]],[1]!Countries[Ship Country],[1]!Countries[Continent],"No existe")</f>
        <v>Europe</v>
      </c>
      <c r="P1723" s="15" t="str">
        <f>_xlfn.XLOOKUP(Ventas[[#This Row],[Category]],[2]!ProdManager[Category],[2]!ProdManager[Prod_Manager])</f>
        <v>Lydia Sinn</v>
      </c>
      <c r="Q1723" s="15">
        <f>YEAR(Ventas[[#This Row],[Order Date]])</f>
        <v>2016</v>
      </c>
      <c r="R1723" s="15" t="str">
        <f>TEXT(Ventas[[#This Row],[Order Date]],"MMM")</f>
        <v>abr</v>
      </c>
    </row>
    <row r="1724" spans="1:18" x14ac:dyDescent="0.25">
      <c r="A1724" s="4">
        <v>10910</v>
      </c>
      <c r="B1724" s="4" t="s">
        <v>239</v>
      </c>
      <c r="C1724" s="4" t="s">
        <v>24</v>
      </c>
      <c r="D1724" s="4">
        <v>28.5</v>
      </c>
      <c r="E1724" s="4">
        <v>22.515000000000001</v>
      </c>
      <c r="F1724" s="4">
        <v>5</v>
      </c>
      <c r="G1724" s="4" t="s">
        <v>263</v>
      </c>
      <c r="H1724" s="4" t="s">
        <v>264</v>
      </c>
      <c r="I1724" s="4" t="s">
        <v>97</v>
      </c>
      <c r="J1724" s="5">
        <v>42484</v>
      </c>
      <c r="K1724" s="12">
        <f>Ventas[[#This Row],[Unit Price]]*Ventas[[#This Row],[Quantity]]</f>
        <v>142.5</v>
      </c>
      <c r="L1724" s="12">
        <f>Ventas[[#This Row],[Unit Cost]]*Ventas[[#This Row],[Quantity]]</f>
        <v>112.575</v>
      </c>
      <c r="M1724" s="14">
        <f>Ventas[[#This Row],[Ingresos]]-Ventas[[#This Row],[Costes]]</f>
        <v>29.924999999999997</v>
      </c>
      <c r="N1724" s="14" t="str">
        <f>_xlfn.XLOOKUP(Ventas[[#This Row],[Ship Country]],[1]!Countries[Ship Country],[1]!Countries[Area],"No registrado")</f>
        <v>Nord Europe</v>
      </c>
      <c r="O1724" s="14" t="str">
        <f>_xlfn.XLOOKUP(Ventas[[#This Row],[Ship Country]],[1]!Countries[Ship Country],[1]!Countries[Continent],"No existe")</f>
        <v>Europe</v>
      </c>
      <c r="P1724" s="15" t="str">
        <f>_xlfn.XLOOKUP(Ventas[[#This Row],[Category]],[2]!ProdManager[Category],[2]!ProdManager[Prod_Manager])</f>
        <v>Lydia Sinn</v>
      </c>
      <c r="Q1724" s="15">
        <f>YEAR(Ventas[[#This Row],[Order Date]])</f>
        <v>2016</v>
      </c>
      <c r="R1724" s="15" t="str">
        <f>TEXT(Ventas[[#This Row],[Order Date]],"MMM")</f>
        <v>abr</v>
      </c>
    </row>
    <row r="1725" spans="1:18" x14ac:dyDescent="0.25">
      <c r="A1725" s="6">
        <v>10911</v>
      </c>
      <c r="B1725" s="6" t="s">
        <v>137</v>
      </c>
      <c r="C1725" s="6" t="s">
        <v>43</v>
      </c>
      <c r="D1725" s="6">
        <v>14</v>
      </c>
      <c r="E1725" s="6">
        <v>12.32</v>
      </c>
      <c r="F1725" s="6">
        <v>15</v>
      </c>
      <c r="G1725" s="6" t="s">
        <v>162</v>
      </c>
      <c r="H1725" s="6" t="s">
        <v>163</v>
      </c>
      <c r="I1725" s="6" t="s">
        <v>133</v>
      </c>
      <c r="J1725" s="5">
        <v>42493</v>
      </c>
      <c r="K1725" s="12">
        <f>Ventas[[#This Row],[Unit Price]]*Ventas[[#This Row],[Quantity]]</f>
        <v>210</v>
      </c>
      <c r="L1725" s="12">
        <f>Ventas[[#This Row],[Unit Cost]]*Ventas[[#This Row],[Quantity]]</f>
        <v>184.8</v>
      </c>
      <c r="M1725" s="14">
        <f>Ventas[[#This Row],[Ingresos]]-Ventas[[#This Row],[Costes]]</f>
        <v>25.199999999999989</v>
      </c>
      <c r="N1725" s="14" t="str">
        <f>_xlfn.XLOOKUP(Ventas[[#This Row],[Ship Country]],[1]!Countries[Ship Country],[1]!Countries[Area],"No registrado")</f>
        <v>Sud Europe</v>
      </c>
      <c r="O1725" s="14" t="str">
        <f>_xlfn.XLOOKUP(Ventas[[#This Row],[Ship Country]],[1]!Countries[Ship Country],[1]!Countries[Continent],"No existe")</f>
        <v>Europe</v>
      </c>
      <c r="P1725" s="15" t="str">
        <f>_xlfn.XLOOKUP(Ventas[[#This Row],[Category]],[2]!ProdManager[Category],[2]!ProdManager[Prod_Manager])</f>
        <v>John Matter</v>
      </c>
      <c r="Q1725" s="15">
        <f>YEAR(Ventas[[#This Row],[Order Date]])</f>
        <v>2016</v>
      </c>
      <c r="R1725" s="15" t="str">
        <f>TEXT(Ventas[[#This Row],[Order Date]],"MMM")</f>
        <v>may</v>
      </c>
    </row>
    <row r="1726" spans="1:18" x14ac:dyDescent="0.25">
      <c r="A1726" s="4">
        <v>10911</v>
      </c>
      <c r="B1726" s="4" t="s">
        <v>138</v>
      </c>
      <c r="C1726" s="4" t="s">
        <v>43</v>
      </c>
      <c r="D1726" s="4">
        <v>18</v>
      </c>
      <c r="E1726" s="4">
        <v>16.02</v>
      </c>
      <c r="F1726" s="4">
        <v>10</v>
      </c>
      <c r="G1726" s="4" t="s">
        <v>162</v>
      </c>
      <c r="H1726" s="4" t="s">
        <v>163</v>
      </c>
      <c r="I1726" s="4" t="s">
        <v>133</v>
      </c>
      <c r="J1726" s="5">
        <v>42621</v>
      </c>
      <c r="K1726" s="12">
        <f>Ventas[[#This Row],[Unit Price]]*Ventas[[#This Row],[Quantity]]</f>
        <v>180</v>
      </c>
      <c r="L1726" s="12">
        <f>Ventas[[#This Row],[Unit Cost]]*Ventas[[#This Row],[Quantity]]</f>
        <v>160.19999999999999</v>
      </c>
      <c r="M1726" s="14">
        <f>Ventas[[#This Row],[Ingresos]]-Ventas[[#This Row],[Costes]]</f>
        <v>19.800000000000011</v>
      </c>
      <c r="N1726" s="14" t="str">
        <f>_xlfn.XLOOKUP(Ventas[[#This Row],[Ship Country]],[1]!Countries[Ship Country],[1]!Countries[Area],"No registrado")</f>
        <v>Sud Europe</v>
      </c>
      <c r="O1726" s="14" t="str">
        <f>_xlfn.XLOOKUP(Ventas[[#This Row],[Ship Country]],[1]!Countries[Ship Country],[1]!Countries[Continent],"No existe")</f>
        <v>Europe</v>
      </c>
      <c r="P1726" s="15" t="str">
        <f>_xlfn.XLOOKUP(Ventas[[#This Row],[Category]],[2]!ProdManager[Category],[2]!ProdManager[Prod_Manager])</f>
        <v>John Matter</v>
      </c>
      <c r="Q1726" s="15">
        <f>YEAR(Ventas[[#This Row],[Order Date]])</f>
        <v>2016</v>
      </c>
      <c r="R1726" s="15" t="str">
        <f>TEXT(Ventas[[#This Row],[Order Date]],"MMM")</f>
        <v>sep</v>
      </c>
    </row>
    <row r="1727" spans="1:18" x14ac:dyDescent="0.25">
      <c r="A1727" s="6">
        <v>10911</v>
      </c>
      <c r="B1727" s="6" t="s">
        <v>91</v>
      </c>
      <c r="C1727" s="6" t="s">
        <v>46</v>
      </c>
      <c r="D1727" s="6">
        <v>39</v>
      </c>
      <c r="E1727" s="6">
        <v>30.42</v>
      </c>
      <c r="F1727" s="6">
        <v>12</v>
      </c>
      <c r="G1727" s="6" t="s">
        <v>162</v>
      </c>
      <c r="H1727" s="6" t="s">
        <v>163</v>
      </c>
      <c r="I1727" s="6" t="s">
        <v>133</v>
      </c>
      <c r="J1727" s="5">
        <v>42509</v>
      </c>
      <c r="K1727" s="12">
        <f>Ventas[[#This Row],[Unit Price]]*Ventas[[#This Row],[Quantity]]</f>
        <v>468</v>
      </c>
      <c r="L1727" s="12">
        <f>Ventas[[#This Row],[Unit Cost]]*Ventas[[#This Row],[Quantity]]</f>
        <v>365.04</v>
      </c>
      <c r="M1727" s="14">
        <f>Ventas[[#This Row],[Ingresos]]-Ventas[[#This Row],[Costes]]</f>
        <v>102.95999999999998</v>
      </c>
      <c r="N1727" s="14" t="str">
        <f>_xlfn.XLOOKUP(Ventas[[#This Row],[Ship Country]],[1]!Countries[Ship Country],[1]!Countries[Area],"No registrado")</f>
        <v>Sud Europe</v>
      </c>
      <c r="O1727" s="14" t="str">
        <f>_xlfn.XLOOKUP(Ventas[[#This Row],[Ship Country]],[1]!Countries[Ship Country],[1]!Countries[Continent],"No existe")</f>
        <v>Europe</v>
      </c>
      <c r="P1727" s="15" t="str">
        <f>_xlfn.XLOOKUP(Ventas[[#This Row],[Category]],[2]!ProdManager[Category],[2]!ProdManager[Prod_Manager])</f>
        <v>John Matter</v>
      </c>
      <c r="Q1727" s="15">
        <f>YEAR(Ventas[[#This Row],[Order Date]])</f>
        <v>2016</v>
      </c>
      <c r="R1727" s="15" t="str">
        <f>TEXT(Ventas[[#This Row],[Order Date]],"MMM")</f>
        <v>may</v>
      </c>
    </row>
    <row r="1728" spans="1:18" x14ac:dyDescent="0.25">
      <c r="A1728" s="4">
        <v>10912</v>
      </c>
      <c r="B1728" s="4" t="s">
        <v>16</v>
      </c>
      <c r="C1728" s="4" t="s">
        <v>15</v>
      </c>
      <c r="D1728" s="4">
        <v>21</v>
      </c>
      <c r="E1728" s="4">
        <v>16.170000000000002</v>
      </c>
      <c r="F1728" s="4">
        <v>40</v>
      </c>
      <c r="G1728" s="4" t="s">
        <v>156</v>
      </c>
      <c r="H1728" s="4" t="s">
        <v>157</v>
      </c>
      <c r="I1728" s="4" t="s">
        <v>158</v>
      </c>
      <c r="J1728" s="5">
        <v>42681</v>
      </c>
      <c r="K1728" s="12">
        <f>Ventas[[#This Row],[Unit Price]]*Ventas[[#This Row],[Quantity]]</f>
        <v>840</v>
      </c>
      <c r="L1728" s="12">
        <f>Ventas[[#This Row],[Unit Cost]]*Ventas[[#This Row],[Quantity]]</f>
        <v>646.80000000000007</v>
      </c>
      <c r="M1728" s="14">
        <f>Ventas[[#This Row],[Ingresos]]-Ventas[[#This Row],[Costes]]</f>
        <v>193.19999999999993</v>
      </c>
      <c r="N1728" s="14" t="str">
        <f>_xlfn.XLOOKUP(Ventas[[#This Row],[Ship Country]],[1]!Countries[Ship Country],[1]!Countries[Area],"No registrado")</f>
        <v>Nord Europe</v>
      </c>
      <c r="O1728" s="14" t="str">
        <f>_xlfn.XLOOKUP(Ventas[[#This Row],[Ship Country]],[1]!Countries[Ship Country],[1]!Countries[Continent],"No existe")</f>
        <v>Europe</v>
      </c>
      <c r="P1728" s="15" t="str">
        <f>_xlfn.XLOOKUP(Ventas[[#This Row],[Category]],[2]!ProdManager[Category],[2]!ProdManager[Prod_Manager])</f>
        <v>Peter Stone</v>
      </c>
      <c r="Q1728" s="15">
        <f>YEAR(Ventas[[#This Row],[Order Date]])</f>
        <v>2016</v>
      </c>
      <c r="R1728" s="15" t="str">
        <f>TEXT(Ventas[[#This Row],[Order Date]],"MMM")</f>
        <v>nov</v>
      </c>
    </row>
    <row r="1729" spans="1:18" x14ac:dyDescent="0.25">
      <c r="A1729" s="6">
        <v>10912</v>
      </c>
      <c r="B1729" s="6" t="s">
        <v>102</v>
      </c>
      <c r="C1729" s="6" t="s">
        <v>46</v>
      </c>
      <c r="D1729" s="6">
        <v>123.79</v>
      </c>
      <c r="E1729" s="6">
        <v>94.080400000000012</v>
      </c>
      <c r="F1729" s="6">
        <v>60</v>
      </c>
      <c r="G1729" s="6" t="s">
        <v>156</v>
      </c>
      <c r="H1729" s="6" t="s">
        <v>157</v>
      </c>
      <c r="I1729" s="6" t="s">
        <v>158</v>
      </c>
      <c r="J1729" s="5">
        <v>42390</v>
      </c>
      <c r="K1729" s="12">
        <f>Ventas[[#This Row],[Unit Price]]*Ventas[[#This Row],[Quantity]]</f>
        <v>7427.4000000000005</v>
      </c>
      <c r="L1729" s="12">
        <f>Ventas[[#This Row],[Unit Cost]]*Ventas[[#This Row],[Quantity]]</f>
        <v>5644.8240000000005</v>
      </c>
      <c r="M1729" s="14">
        <f>Ventas[[#This Row],[Ingresos]]-Ventas[[#This Row],[Costes]]</f>
        <v>1782.576</v>
      </c>
      <c r="N1729" s="14" t="str">
        <f>_xlfn.XLOOKUP(Ventas[[#This Row],[Ship Country]],[1]!Countries[Ship Country],[1]!Countries[Area],"No registrado")</f>
        <v>Nord Europe</v>
      </c>
      <c r="O1729" s="14" t="str">
        <f>_xlfn.XLOOKUP(Ventas[[#This Row],[Ship Country]],[1]!Countries[Ship Country],[1]!Countries[Continent],"No existe")</f>
        <v>Europe</v>
      </c>
      <c r="P1729" s="15" t="str">
        <f>_xlfn.XLOOKUP(Ventas[[#This Row],[Category]],[2]!ProdManager[Category],[2]!ProdManager[Prod_Manager])</f>
        <v>John Matter</v>
      </c>
      <c r="Q1729" s="15">
        <f>YEAR(Ventas[[#This Row],[Order Date]])</f>
        <v>2016</v>
      </c>
      <c r="R1729" s="15" t="str">
        <f>TEXT(Ventas[[#This Row],[Order Date]],"MMM")</f>
        <v>ene</v>
      </c>
    </row>
    <row r="1730" spans="1:18" x14ac:dyDescent="0.25">
      <c r="A1730" s="4">
        <v>10913</v>
      </c>
      <c r="B1730" s="4" t="s">
        <v>169</v>
      </c>
      <c r="C1730" s="4" t="s">
        <v>24</v>
      </c>
      <c r="D1730" s="4">
        <v>22</v>
      </c>
      <c r="E1730" s="4">
        <v>15.62</v>
      </c>
      <c r="F1730" s="4">
        <v>30</v>
      </c>
      <c r="G1730" s="4" t="s">
        <v>219</v>
      </c>
      <c r="H1730" s="4" t="s">
        <v>152</v>
      </c>
      <c r="I1730" s="4" t="s">
        <v>27</v>
      </c>
      <c r="J1730" s="5">
        <v>42548</v>
      </c>
      <c r="K1730" s="12">
        <f>Ventas[[#This Row],[Unit Price]]*Ventas[[#This Row],[Quantity]]</f>
        <v>660</v>
      </c>
      <c r="L1730" s="12">
        <f>Ventas[[#This Row],[Unit Cost]]*Ventas[[#This Row],[Quantity]]</f>
        <v>468.59999999999997</v>
      </c>
      <c r="M1730" s="14">
        <f>Ventas[[#This Row],[Ingresos]]-Ventas[[#This Row],[Costes]]</f>
        <v>191.40000000000003</v>
      </c>
      <c r="N1730" s="14" t="str">
        <f>_xlfn.XLOOKUP(Ventas[[#This Row],[Ship Country]],[1]!Countries[Ship Country],[1]!Countries[Area],"No registrado")</f>
        <v>Sud America</v>
      </c>
      <c r="O1730" s="14" t="str">
        <f>_xlfn.XLOOKUP(Ventas[[#This Row],[Ship Country]],[1]!Countries[Ship Country],[1]!Countries[Continent],"No existe")</f>
        <v>America</v>
      </c>
      <c r="P1730" s="15" t="str">
        <f>_xlfn.XLOOKUP(Ventas[[#This Row],[Category]],[2]!ProdManager[Category],[2]!ProdManager[Prod_Manager])</f>
        <v>Lydia Sinn</v>
      </c>
      <c r="Q1730" s="15">
        <f>YEAR(Ventas[[#This Row],[Order Date]])</f>
        <v>2016</v>
      </c>
      <c r="R1730" s="15" t="str">
        <f>TEXT(Ventas[[#This Row],[Order Date]],"MMM")</f>
        <v>jun</v>
      </c>
    </row>
    <row r="1731" spans="1:18" x14ac:dyDescent="0.25">
      <c r="A1731" s="6">
        <v>10913</v>
      </c>
      <c r="B1731" s="6" t="s">
        <v>39</v>
      </c>
      <c r="C1731" s="6" t="s">
        <v>15</v>
      </c>
      <c r="D1731" s="6">
        <v>2.5</v>
      </c>
      <c r="E1731" s="6">
        <v>2</v>
      </c>
      <c r="F1731" s="6">
        <v>40</v>
      </c>
      <c r="G1731" s="6" t="s">
        <v>219</v>
      </c>
      <c r="H1731" s="6" t="s">
        <v>152</v>
      </c>
      <c r="I1731" s="6" t="s">
        <v>27</v>
      </c>
      <c r="J1731" s="5">
        <v>42628</v>
      </c>
      <c r="K1731" s="12">
        <f>Ventas[[#This Row],[Unit Price]]*Ventas[[#This Row],[Quantity]]</f>
        <v>100</v>
      </c>
      <c r="L1731" s="12">
        <f>Ventas[[#This Row],[Unit Cost]]*Ventas[[#This Row],[Quantity]]</f>
        <v>80</v>
      </c>
      <c r="M1731" s="14">
        <f>Ventas[[#This Row],[Ingresos]]-Ventas[[#This Row],[Costes]]</f>
        <v>20</v>
      </c>
      <c r="N1731" s="14" t="str">
        <f>_xlfn.XLOOKUP(Ventas[[#This Row],[Ship Country]],[1]!Countries[Ship Country],[1]!Countries[Area],"No registrado")</f>
        <v>Sud America</v>
      </c>
      <c r="O1731" s="14" t="str">
        <f>_xlfn.XLOOKUP(Ventas[[#This Row],[Ship Country]],[1]!Countries[Ship Country],[1]!Countries[Continent],"No existe")</f>
        <v>America</v>
      </c>
      <c r="P1731" s="15" t="str">
        <f>_xlfn.XLOOKUP(Ventas[[#This Row],[Category]],[2]!ProdManager[Category],[2]!ProdManager[Prod_Manager])</f>
        <v>Peter Stone</v>
      </c>
      <c r="Q1731" s="15">
        <f>YEAR(Ventas[[#This Row],[Order Date]])</f>
        <v>2016</v>
      </c>
      <c r="R1731" s="15" t="str">
        <f>TEXT(Ventas[[#This Row],[Order Date]],"MMM")</f>
        <v>sep</v>
      </c>
    </row>
    <row r="1732" spans="1:18" x14ac:dyDescent="0.25">
      <c r="A1732" s="4">
        <v>10913</v>
      </c>
      <c r="B1732" s="4" t="s">
        <v>174</v>
      </c>
      <c r="C1732" s="4" t="s">
        <v>29</v>
      </c>
      <c r="D1732" s="4">
        <v>13.25</v>
      </c>
      <c r="E1732" s="4">
        <v>10.335000000000001</v>
      </c>
      <c r="F1732" s="4">
        <v>15</v>
      </c>
      <c r="G1732" s="4" t="s">
        <v>219</v>
      </c>
      <c r="H1732" s="4" t="s">
        <v>152</v>
      </c>
      <c r="I1732" s="4" t="s">
        <v>27</v>
      </c>
      <c r="J1732" s="5">
        <v>42511</v>
      </c>
      <c r="K1732" s="12">
        <f>Ventas[[#This Row],[Unit Price]]*Ventas[[#This Row],[Quantity]]</f>
        <v>198.75</v>
      </c>
      <c r="L1732" s="12">
        <f>Ventas[[#This Row],[Unit Cost]]*Ventas[[#This Row],[Quantity]]</f>
        <v>155.02500000000001</v>
      </c>
      <c r="M1732" s="14">
        <f>Ventas[[#This Row],[Ingresos]]-Ventas[[#This Row],[Costes]]</f>
        <v>43.724999999999994</v>
      </c>
      <c r="N1732" s="14" t="str">
        <f>_xlfn.XLOOKUP(Ventas[[#This Row],[Ship Country]],[1]!Countries[Ship Country],[1]!Countries[Area],"No registrado")</f>
        <v>Sud America</v>
      </c>
      <c r="O1732" s="14" t="str">
        <f>_xlfn.XLOOKUP(Ventas[[#This Row],[Ship Country]],[1]!Countries[Ship Country],[1]!Countries[Continent],"No existe")</f>
        <v>America</v>
      </c>
      <c r="P1732" s="15" t="str">
        <f>_xlfn.XLOOKUP(Ventas[[#This Row],[Category]],[2]!ProdManager[Category],[2]!ProdManager[Prod_Manager])</f>
        <v>Peter Stone</v>
      </c>
      <c r="Q1732" s="15">
        <f>YEAR(Ventas[[#This Row],[Order Date]])</f>
        <v>2016</v>
      </c>
      <c r="R1732" s="15" t="str">
        <f>TEXT(Ventas[[#This Row],[Order Date]],"MMM")</f>
        <v>may</v>
      </c>
    </row>
    <row r="1733" spans="1:18" x14ac:dyDescent="0.25">
      <c r="A1733" s="6">
        <v>10914</v>
      </c>
      <c r="B1733" s="6" t="s">
        <v>113</v>
      </c>
      <c r="C1733" s="6" t="s">
        <v>15</v>
      </c>
      <c r="D1733" s="6">
        <v>21.5</v>
      </c>
      <c r="E1733" s="6">
        <v>16.77</v>
      </c>
      <c r="F1733" s="6">
        <v>25</v>
      </c>
      <c r="G1733" s="6" t="s">
        <v>219</v>
      </c>
      <c r="H1733" s="6" t="s">
        <v>152</v>
      </c>
      <c r="I1733" s="6" t="s">
        <v>27</v>
      </c>
      <c r="J1733" s="5">
        <v>42555</v>
      </c>
      <c r="K1733" s="12">
        <f>Ventas[[#This Row],[Unit Price]]*Ventas[[#This Row],[Quantity]]</f>
        <v>537.5</v>
      </c>
      <c r="L1733" s="12">
        <f>Ventas[[#This Row],[Unit Cost]]*Ventas[[#This Row],[Quantity]]</f>
        <v>419.25</v>
      </c>
      <c r="M1733" s="14">
        <f>Ventas[[#This Row],[Ingresos]]-Ventas[[#This Row],[Costes]]</f>
        <v>118.25</v>
      </c>
      <c r="N1733" s="14" t="str">
        <f>_xlfn.XLOOKUP(Ventas[[#This Row],[Ship Country]],[1]!Countries[Ship Country],[1]!Countries[Area],"No registrado")</f>
        <v>Sud America</v>
      </c>
      <c r="O1733" s="14" t="str">
        <f>_xlfn.XLOOKUP(Ventas[[#This Row],[Ship Country]],[1]!Countries[Ship Country],[1]!Countries[Continent],"No existe")</f>
        <v>America</v>
      </c>
      <c r="P1733" s="15" t="str">
        <f>_xlfn.XLOOKUP(Ventas[[#This Row],[Category]],[2]!ProdManager[Category],[2]!ProdManager[Prod_Manager])</f>
        <v>Peter Stone</v>
      </c>
      <c r="Q1733" s="15">
        <f>YEAR(Ventas[[#This Row],[Order Date]])</f>
        <v>2016</v>
      </c>
      <c r="R1733" s="15" t="str">
        <f>TEXT(Ventas[[#This Row],[Order Date]],"MMM")</f>
        <v>jul</v>
      </c>
    </row>
    <row r="1734" spans="1:18" x14ac:dyDescent="0.25">
      <c r="A1734" s="4">
        <v>10915</v>
      </c>
      <c r="B1734" s="4" t="s">
        <v>39</v>
      </c>
      <c r="C1734" s="4" t="s">
        <v>15</v>
      </c>
      <c r="D1734" s="4">
        <v>2.5</v>
      </c>
      <c r="E1734" s="4">
        <v>1.9750000000000001</v>
      </c>
      <c r="F1734" s="4">
        <v>30</v>
      </c>
      <c r="G1734" s="4" t="s">
        <v>117</v>
      </c>
      <c r="H1734" s="4" t="s">
        <v>73</v>
      </c>
      <c r="I1734" s="4" t="s">
        <v>74</v>
      </c>
      <c r="J1734" s="5">
        <v>42707</v>
      </c>
      <c r="K1734" s="12">
        <f>Ventas[[#This Row],[Unit Price]]*Ventas[[#This Row],[Quantity]]</f>
        <v>75</v>
      </c>
      <c r="L1734" s="12">
        <f>Ventas[[#This Row],[Unit Cost]]*Ventas[[#This Row],[Quantity]]</f>
        <v>59.25</v>
      </c>
      <c r="M1734" s="14">
        <f>Ventas[[#This Row],[Ingresos]]-Ventas[[#This Row],[Costes]]</f>
        <v>15.75</v>
      </c>
      <c r="N1734" s="14" t="str">
        <f>_xlfn.XLOOKUP(Ventas[[#This Row],[Ship Country]],[1]!Countries[Ship Country],[1]!Countries[Area],"No registrado")</f>
        <v>Sud America</v>
      </c>
      <c r="O1734" s="14" t="str">
        <f>_xlfn.XLOOKUP(Ventas[[#This Row],[Ship Country]],[1]!Countries[Ship Country],[1]!Countries[Continent],"No existe")</f>
        <v>America</v>
      </c>
      <c r="P1734" s="15" t="str">
        <f>_xlfn.XLOOKUP(Ventas[[#This Row],[Category]],[2]!ProdManager[Category],[2]!ProdManager[Prod_Manager])</f>
        <v>Peter Stone</v>
      </c>
      <c r="Q1734" s="15">
        <f>YEAR(Ventas[[#This Row],[Order Date]])</f>
        <v>2016</v>
      </c>
      <c r="R1734" s="15" t="str">
        <f>TEXT(Ventas[[#This Row],[Order Date]],"MMM")</f>
        <v>dic</v>
      </c>
    </row>
    <row r="1735" spans="1:18" x14ac:dyDescent="0.25">
      <c r="A1735" s="6">
        <v>10915</v>
      </c>
      <c r="B1735" s="6" t="s">
        <v>145</v>
      </c>
      <c r="C1735" s="6" t="s">
        <v>46</v>
      </c>
      <c r="D1735" s="6">
        <v>7.45</v>
      </c>
      <c r="E1735" s="6">
        <v>5.9600000000000009</v>
      </c>
      <c r="F1735" s="6">
        <v>10</v>
      </c>
      <c r="G1735" s="6" t="s">
        <v>117</v>
      </c>
      <c r="H1735" s="6" t="s">
        <v>73</v>
      </c>
      <c r="I1735" s="6" t="s">
        <v>74</v>
      </c>
      <c r="J1735" s="5">
        <v>42714</v>
      </c>
      <c r="K1735" s="12">
        <f>Ventas[[#This Row],[Unit Price]]*Ventas[[#This Row],[Quantity]]</f>
        <v>74.5</v>
      </c>
      <c r="L1735" s="12">
        <f>Ventas[[#This Row],[Unit Cost]]*Ventas[[#This Row],[Quantity]]</f>
        <v>59.600000000000009</v>
      </c>
      <c r="M1735" s="14">
        <f>Ventas[[#This Row],[Ingresos]]-Ventas[[#This Row],[Costes]]</f>
        <v>14.899999999999991</v>
      </c>
      <c r="N1735" s="14" t="str">
        <f>_xlfn.XLOOKUP(Ventas[[#This Row],[Ship Country]],[1]!Countries[Ship Country],[1]!Countries[Area],"No registrado")</f>
        <v>Sud America</v>
      </c>
      <c r="O1735" s="14" t="str">
        <f>_xlfn.XLOOKUP(Ventas[[#This Row],[Ship Country]],[1]!Countries[Ship Country],[1]!Countries[Continent],"No existe")</f>
        <v>America</v>
      </c>
      <c r="P1735" s="15" t="str">
        <f>_xlfn.XLOOKUP(Ventas[[#This Row],[Category]],[2]!ProdManager[Category],[2]!ProdManager[Prod_Manager])</f>
        <v>John Matter</v>
      </c>
      <c r="Q1735" s="15">
        <f>YEAR(Ventas[[#This Row],[Order Date]])</f>
        <v>2016</v>
      </c>
      <c r="R1735" s="15" t="str">
        <f>TEXT(Ventas[[#This Row],[Order Date]],"MMM")</f>
        <v>dic</v>
      </c>
    </row>
    <row r="1736" spans="1:18" x14ac:dyDescent="0.25">
      <c r="A1736" s="4">
        <v>10915</v>
      </c>
      <c r="B1736" s="4" t="s">
        <v>91</v>
      </c>
      <c r="C1736" s="4" t="s">
        <v>46</v>
      </c>
      <c r="D1736" s="4">
        <v>39</v>
      </c>
      <c r="E1736" s="4">
        <v>30.03</v>
      </c>
      <c r="F1736" s="4">
        <v>10</v>
      </c>
      <c r="G1736" s="4" t="s">
        <v>117</v>
      </c>
      <c r="H1736" s="4" t="s">
        <v>73</v>
      </c>
      <c r="I1736" s="4" t="s">
        <v>74</v>
      </c>
      <c r="J1736" s="5">
        <v>42552</v>
      </c>
      <c r="K1736" s="12">
        <f>Ventas[[#This Row],[Unit Price]]*Ventas[[#This Row],[Quantity]]</f>
        <v>390</v>
      </c>
      <c r="L1736" s="12">
        <f>Ventas[[#This Row],[Unit Cost]]*Ventas[[#This Row],[Quantity]]</f>
        <v>300.3</v>
      </c>
      <c r="M1736" s="14">
        <f>Ventas[[#This Row],[Ingresos]]-Ventas[[#This Row],[Costes]]</f>
        <v>89.699999999999989</v>
      </c>
      <c r="N1736" s="14" t="str">
        <f>_xlfn.XLOOKUP(Ventas[[#This Row],[Ship Country]],[1]!Countries[Ship Country],[1]!Countries[Area],"No registrado")</f>
        <v>Sud America</v>
      </c>
      <c r="O1736" s="14" t="str">
        <f>_xlfn.XLOOKUP(Ventas[[#This Row],[Ship Country]],[1]!Countries[Ship Country],[1]!Countries[Continent],"No existe")</f>
        <v>America</v>
      </c>
      <c r="P1736" s="15" t="str">
        <f>_xlfn.XLOOKUP(Ventas[[#This Row],[Category]],[2]!ProdManager[Category],[2]!ProdManager[Prod_Manager])</f>
        <v>John Matter</v>
      </c>
      <c r="Q1736" s="15">
        <f>YEAR(Ventas[[#This Row],[Order Date]])</f>
        <v>2016</v>
      </c>
      <c r="R1736" s="15" t="str">
        <f>TEXT(Ventas[[#This Row],[Order Date]],"MMM")</f>
        <v>jul</v>
      </c>
    </row>
    <row r="1737" spans="1:18" x14ac:dyDescent="0.25">
      <c r="A1737" s="6">
        <v>10916</v>
      </c>
      <c r="B1737" s="6" t="s">
        <v>70</v>
      </c>
      <c r="C1737" s="6" t="s">
        <v>15</v>
      </c>
      <c r="D1737" s="6">
        <v>32</v>
      </c>
      <c r="E1737" s="6">
        <v>27.2</v>
      </c>
      <c r="F1737" s="6">
        <v>6</v>
      </c>
      <c r="G1737" s="6" t="s">
        <v>246</v>
      </c>
      <c r="H1737" s="6" t="s">
        <v>237</v>
      </c>
      <c r="I1737" s="6" t="s">
        <v>238</v>
      </c>
      <c r="J1737" s="5">
        <v>42381</v>
      </c>
      <c r="K1737" s="12">
        <f>Ventas[[#This Row],[Unit Price]]*Ventas[[#This Row],[Quantity]]</f>
        <v>192</v>
      </c>
      <c r="L1737" s="12">
        <f>Ventas[[#This Row],[Unit Cost]]*Ventas[[#This Row],[Quantity]]</f>
        <v>163.19999999999999</v>
      </c>
      <c r="M1737" s="14">
        <f>Ventas[[#This Row],[Ingresos]]-Ventas[[#This Row],[Costes]]</f>
        <v>28.800000000000011</v>
      </c>
      <c r="N1737" s="14" t="str">
        <f>_xlfn.XLOOKUP(Ventas[[#This Row],[Ship Country]],[1]!Countries[Ship Country],[1]!Countries[Area],"No registrado")</f>
        <v>Sud America</v>
      </c>
      <c r="O1737" s="14" t="str">
        <f>_xlfn.XLOOKUP(Ventas[[#This Row],[Ship Country]],[1]!Countries[Ship Country],[1]!Countries[Continent],"No existe")</f>
        <v>America</v>
      </c>
      <c r="P1737" s="15" t="str">
        <f>_xlfn.XLOOKUP(Ventas[[#This Row],[Category]],[2]!ProdManager[Category],[2]!ProdManager[Prod_Manager])</f>
        <v>Peter Stone</v>
      </c>
      <c r="Q1737" s="15">
        <f>YEAR(Ventas[[#This Row],[Order Date]])</f>
        <v>2016</v>
      </c>
      <c r="R1737" s="15" t="str">
        <f>TEXT(Ventas[[#This Row],[Order Date]],"MMM")</f>
        <v>ene</v>
      </c>
    </row>
    <row r="1738" spans="1:18" x14ac:dyDescent="0.25">
      <c r="A1738" s="4">
        <v>10916</v>
      </c>
      <c r="B1738" s="4" t="s">
        <v>33</v>
      </c>
      <c r="C1738" s="4" t="s">
        <v>10</v>
      </c>
      <c r="D1738" s="4">
        <v>19.5</v>
      </c>
      <c r="E1738" s="4">
        <v>14.82</v>
      </c>
      <c r="F1738" s="4">
        <v>20</v>
      </c>
      <c r="G1738" s="4" t="s">
        <v>246</v>
      </c>
      <c r="H1738" s="4" t="s">
        <v>237</v>
      </c>
      <c r="I1738" s="4" t="s">
        <v>238</v>
      </c>
      <c r="J1738" s="5">
        <v>42416</v>
      </c>
      <c r="K1738" s="12">
        <f>Ventas[[#This Row],[Unit Price]]*Ventas[[#This Row],[Quantity]]</f>
        <v>390</v>
      </c>
      <c r="L1738" s="12">
        <f>Ventas[[#This Row],[Unit Cost]]*Ventas[[#This Row],[Quantity]]</f>
        <v>296.39999999999998</v>
      </c>
      <c r="M1738" s="14">
        <f>Ventas[[#This Row],[Ingresos]]-Ventas[[#This Row],[Costes]]</f>
        <v>93.600000000000023</v>
      </c>
      <c r="N1738" s="14" t="str">
        <f>_xlfn.XLOOKUP(Ventas[[#This Row],[Ship Country]],[1]!Countries[Ship Country],[1]!Countries[Area],"No registrado")</f>
        <v>Sud America</v>
      </c>
      <c r="O1738" s="14" t="str">
        <f>_xlfn.XLOOKUP(Ventas[[#This Row],[Ship Country]],[1]!Countries[Ship Country],[1]!Countries[Continent],"No existe")</f>
        <v>America</v>
      </c>
      <c r="P1738" s="15" t="str">
        <f>_xlfn.XLOOKUP(Ventas[[#This Row],[Category]],[2]!ProdManager[Category],[2]!ProdManager[Prod_Manager])</f>
        <v>Marc Caine</v>
      </c>
      <c r="Q1738" s="15">
        <f>YEAR(Ventas[[#This Row],[Order Date]])</f>
        <v>2016</v>
      </c>
      <c r="R1738" s="15" t="str">
        <f>TEXT(Ventas[[#This Row],[Order Date]],"MMM")</f>
        <v>feb</v>
      </c>
    </row>
    <row r="1739" spans="1:18" x14ac:dyDescent="0.25">
      <c r="A1739" s="6">
        <v>10916</v>
      </c>
      <c r="B1739" s="6" t="s">
        <v>56</v>
      </c>
      <c r="C1739" s="6" t="s">
        <v>35</v>
      </c>
      <c r="D1739" s="6">
        <v>17.45</v>
      </c>
      <c r="E1739" s="6">
        <v>11.865999999999998</v>
      </c>
      <c r="F1739" s="6">
        <v>6</v>
      </c>
      <c r="G1739" s="6" t="s">
        <v>246</v>
      </c>
      <c r="H1739" s="6" t="s">
        <v>237</v>
      </c>
      <c r="I1739" s="6" t="s">
        <v>238</v>
      </c>
      <c r="J1739" s="5">
        <v>42588</v>
      </c>
      <c r="K1739" s="12">
        <f>Ventas[[#This Row],[Unit Price]]*Ventas[[#This Row],[Quantity]]</f>
        <v>104.69999999999999</v>
      </c>
      <c r="L1739" s="12">
        <f>Ventas[[#This Row],[Unit Cost]]*Ventas[[#This Row],[Quantity]]</f>
        <v>71.195999999999984</v>
      </c>
      <c r="M1739" s="14">
        <f>Ventas[[#This Row],[Ingresos]]-Ventas[[#This Row],[Costes]]</f>
        <v>33.504000000000005</v>
      </c>
      <c r="N1739" s="14" t="str">
        <f>_xlfn.XLOOKUP(Ventas[[#This Row],[Ship Country]],[1]!Countries[Ship Country],[1]!Countries[Area],"No registrado")</f>
        <v>Sud America</v>
      </c>
      <c r="O1739" s="14" t="str">
        <f>_xlfn.XLOOKUP(Ventas[[#This Row],[Ship Country]],[1]!Countries[Ship Country],[1]!Countries[Continent],"No existe")</f>
        <v>America</v>
      </c>
      <c r="P1739" s="15" t="str">
        <f>_xlfn.XLOOKUP(Ventas[[#This Row],[Category]],[2]!ProdManager[Category],[2]!ProdManager[Prod_Manager])</f>
        <v>Lydia Sinn</v>
      </c>
      <c r="Q1739" s="15">
        <f>YEAR(Ventas[[#This Row],[Order Date]])</f>
        <v>2016</v>
      </c>
      <c r="R1739" s="15" t="str">
        <f>TEXT(Ventas[[#This Row],[Order Date]],"MMM")</f>
        <v>ago</v>
      </c>
    </row>
    <row r="1740" spans="1:18" x14ac:dyDescent="0.25">
      <c r="A1740" s="4">
        <v>10917</v>
      </c>
      <c r="B1740" s="4" t="s">
        <v>87</v>
      </c>
      <c r="C1740" s="4" t="s">
        <v>29</v>
      </c>
      <c r="D1740" s="4">
        <v>25.89</v>
      </c>
      <c r="E1740" s="4">
        <v>20.453100000000003</v>
      </c>
      <c r="F1740" s="4">
        <v>1</v>
      </c>
      <c r="G1740" s="4" t="s">
        <v>131</v>
      </c>
      <c r="H1740" s="4" t="s">
        <v>132</v>
      </c>
      <c r="I1740" s="4" t="s">
        <v>133</v>
      </c>
      <c r="J1740" s="5">
        <v>42702</v>
      </c>
      <c r="K1740" s="12">
        <f>Ventas[[#This Row],[Unit Price]]*Ventas[[#This Row],[Quantity]]</f>
        <v>25.89</v>
      </c>
      <c r="L1740" s="12">
        <f>Ventas[[#This Row],[Unit Cost]]*Ventas[[#This Row],[Quantity]]</f>
        <v>20.453100000000003</v>
      </c>
      <c r="M1740" s="14">
        <f>Ventas[[#This Row],[Ingresos]]-Ventas[[#This Row],[Costes]]</f>
        <v>5.4368999999999978</v>
      </c>
      <c r="N1740" s="14" t="str">
        <f>_xlfn.XLOOKUP(Ventas[[#This Row],[Ship Country]],[1]!Countries[Ship Country],[1]!Countries[Area],"No registrado")</f>
        <v>Sud Europe</v>
      </c>
      <c r="O1740" s="14" t="str">
        <f>_xlfn.XLOOKUP(Ventas[[#This Row],[Ship Country]],[1]!Countries[Ship Country],[1]!Countries[Continent],"No existe")</f>
        <v>Europe</v>
      </c>
      <c r="P1740" s="15" t="str">
        <f>_xlfn.XLOOKUP(Ventas[[#This Row],[Category]],[2]!ProdManager[Category],[2]!ProdManager[Prod_Manager])</f>
        <v>Peter Stone</v>
      </c>
      <c r="Q1740" s="15">
        <f>YEAR(Ventas[[#This Row],[Order Date]])</f>
        <v>2016</v>
      </c>
      <c r="R1740" s="15" t="str">
        <f>TEXT(Ventas[[#This Row],[Order Date]],"MMM")</f>
        <v>nov</v>
      </c>
    </row>
    <row r="1741" spans="1:18" x14ac:dyDescent="0.25">
      <c r="A1741" s="6">
        <v>10917</v>
      </c>
      <c r="B1741" s="6" t="s">
        <v>40</v>
      </c>
      <c r="C1741" s="6" t="s">
        <v>15</v>
      </c>
      <c r="D1741" s="6">
        <v>34</v>
      </c>
      <c r="E1741" s="6">
        <v>27.540000000000003</v>
      </c>
      <c r="F1741" s="6">
        <v>10</v>
      </c>
      <c r="G1741" s="6" t="s">
        <v>131</v>
      </c>
      <c r="H1741" s="6" t="s">
        <v>132</v>
      </c>
      <c r="I1741" s="6" t="s">
        <v>133</v>
      </c>
      <c r="J1741" s="5">
        <v>42605</v>
      </c>
      <c r="K1741" s="12">
        <f>Ventas[[#This Row],[Unit Price]]*Ventas[[#This Row],[Quantity]]</f>
        <v>340</v>
      </c>
      <c r="L1741" s="12">
        <f>Ventas[[#This Row],[Unit Cost]]*Ventas[[#This Row],[Quantity]]</f>
        <v>275.40000000000003</v>
      </c>
      <c r="M1741" s="14">
        <f>Ventas[[#This Row],[Ingresos]]-Ventas[[#This Row],[Costes]]</f>
        <v>64.599999999999966</v>
      </c>
      <c r="N1741" s="14" t="str">
        <f>_xlfn.XLOOKUP(Ventas[[#This Row],[Ship Country]],[1]!Countries[Ship Country],[1]!Countries[Area],"No registrado")</f>
        <v>Sud Europe</v>
      </c>
      <c r="O1741" s="14" t="str">
        <f>_xlfn.XLOOKUP(Ventas[[#This Row],[Ship Country]],[1]!Countries[Ship Country],[1]!Countries[Continent],"No existe")</f>
        <v>Europe</v>
      </c>
      <c r="P1741" s="15" t="str">
        <f>_xlfn.XLOOKUP(Ventas[[#This Row],[Category]],[2]!ProdManager[Category],[2]!ProdManager[Prod_Manager])</f>
        <v>Peter Stone</v>
      </c>
      <c r="Q1741" s="15">
        <f>YEAR(Ventas[[#This Row],[Order Date]])</f>
        <v>2016</v>
      </c>
      <c r="R1741" s="15" t="str">
        <f>TEXT(Ventas[[#This Row],[Order Date]],"MMM")</f>
        <v>ago</v>
      </c>
    </row>
    <row r="1742" spans="1:18" x14ac:dyDescent="0.25">
      <c r="A1742" s="4">
        <v>10918</v>
      </c>
      <c r="B1742" s="4" t="s">
        <v>40</v>
      </c>
      <c r="C1742" s="4" t="s">
        <v>15</v>
      </c>
      <c r="D1742" s="4">
        <v>34</v>
      </c>
      <c r="E1742" s="4">
        <v>27.880000000000003</v>
      </c>
      <c r="F1742" s="4">
        <v>25</v>
      </c>
      <c r="G1742" s="4" t="s">
        <v>229</v>
      </c>
      <c r="H1742" s="4" t="s">
        <v>230</v>
      </c>
      <c r="I1742" s="4" t="s">
        <v>194</v>
      </c>
      <c r="J1742" s="5">
        <v>42639</v>
      </c>
      <c r="K1742" s="12">
        <f>Ventas[[#This Row],[Unit Price]]*Ventas[[#This Row],[Quantity]]</f>
        <v>850</v>
      </c>
      <c r="L1742" s="12">
        <f>Ventas[[#This Row],[Unit Cost]]*Ventas[[#This Row],[Quantity]]</f>
        <v>697.00000000000011</v>
      </c>
      <c r="M1742" s="14">
        <f>Ventas[[#This Row],[Ingresos]]-Ventas[[#This Row],[Costes]]</f>
        <v>152.99999999999989</v>
      </c>
      <c r="N1742" s="14" t="str">
        <f>_xlfn.XLOOKUP(Ventas[[#This Row],[Ship Country]],[1]!Countries[Ship Country],[1]!Countries[Area],"No registrado")</f>
        <v>Nord America</v>
      </c>
      <c r="O1742" s="14" t="str">
        <f>_xlfn.XLOOKUP(Ventas[[#This Row],[Ship Country]],[1]!Countries[Ship Country],[1]!Countries[Continent],"No existe")</f>
        <v>America</v>
      </c>
      <c r="P1742" s="15" t="str">
        <f>_xlfn.XLOOKUP(Ventas[[#This Row],[Category]],[2]!ProdManager[Category],[2]!ProdManager[Prod_Manager])</f>
        <v>Peter Stone</v>
      </c>
      <c r="Q1742" s="15">
        <f>YEAR(Ventas[[#This Row],[Order Date]])</f>
        <v>2016</v>
      </c>
      <c r="R1742" s="15" t="str">
        <f>TEXT(Ventas[[#This Row],[Order Date]],"MMM")</f>
        <v>sep</v>
      </c>
    </row>
    <row r="1743" spans="1:18" x14ac:dyDescent="0.25">
      <c r="A1743" s="6">
        <v>10918</v>
      </c>
      <c r="B1743" s="6" t="s">
        <v>138</v>
      </c>
      <c r="C1743" s="6" t="s">
        <v>43</v>
      </c>
      <c r="D1743" s="6">
        <v>18</v>
      </c>
      <c r="E1743" s="6">
        <v>16.2</v>
      </c>
      <c r="F1743" s="6">
        <v>60</v>
      </c>
      <c r="G1743" s="6" t="s">
        <v>229</v>
      </c>
      <c r="H1743" s="6" t="s">
        <v>230</v>
      </c>
      <c r="I1743" s="6" t="s">
        <v>194</v>
      </c>
      <c r="J1743" s="5">
        <v>42584</v>
      </c>
      <c r="K1743" s="12">
        <f>Ventas[[#This Row],[Unit Price]]*Ventas[[#This Row],[Quantity]]</f>
        <v>1080</v>
      </c>
      <c r="L1743" s="12">
        <f>Ventas[[#This Row],[Unit Cost]]*Ventas[[#This Row],[Quantity]]</f>
        <v>972</v>
      </c>
      <c r="M1743" s="14">
        <f>Ventas[[#This Row],[Ingresos]]-Ventas[[#This Row],[Costes]]</f>
        <v>108</v>
      </c>
      <c r="N1743" s="14" t="str">
        <f>_xlfn.XLOOKUP(Ventas[[#This Row],[Ship Country]],[1]!Countries[Ship Country],[1]!Countries[Area],"No registrado")</f>
        <v>Nord America</v>
      </c>
      <c r="O1743" s="14" t="str">
        <f>_xlfn.XLOOKUP(Ventas[[#This Row],[Ship Country]],[1]!Countries[Ship Country],[1]!Countries[Continent],"No existe")</f>
        <v>America</v>
      </c>
      <c r="P1743" s="15" t="str">
        <f>_xlfn.XLOOKUP(Ventas[[#This Row],[Category]],[2]!ProdManager[Category],[2]!ProdManager[Prod_Manager])</f>
        <v>John Matter</v>
      </c>
      <c r="Q1743" s="15">
        <f>YEAR(Ventas[[#This Row],[Order Date]])</f>
        <v>2016</v>
      </c>
      <c r="R1743" s="15" t="str">
        <f>TEXT(Ventas[[#This Row],[Order Date]],"MMM")</f>
        <v>ago</v>
      </c>
    </row>
    <row r="1744" spans="1:18" x14ac:dyDescent="0.25">
      <c r="A1744" s="4">
        <v>10919</v>
      </c>
      <c r="B1744" s="4" t="s">
        <v>98</v>
      </c>
      <c r="C1744" s="4" t="s">
        <v>29</v>
      </c>
      <c r="D1744" s="4">
        <v>18.399999999999999</v>
      </c>
      <c r="E1744" s="4">
        <v>13.799999999999999</v>
      </c>
      <c r="F1744" s="4">
        <v>20</v>
      </c>
      <c r="G1744" s="4" t="s">
        <v>232</v>
      </c>
      <c r="H1744" s="4" t="s">
        <v>233</v>
      </c>
      <c r="I1744" s="4" t="s">
        <v>65</v>
      </c>
      <c r="J1744" s="5">
        <v>42696</v>
      </c>
      <c r="K1744" s="12">
        <f>Ventas[[#This Row],[Unit Price]]*Ventas[[#This Row],[Quantity]]</f>
        <v>368</v>
      </c>
      <c r="L1744" s="12">
        <f>Ventas[[#This Row],[Unit Cost]]*Ventas[[#This Row],[Quantity]]</f>
        <v>276</v>
      </c>
      <c r="M1744" s="14">
        <f>Ventas[[#This Row],[Ingresos]]-Ventas[[#This Row],[Costes]]</f>
        <v>92</v>
      </c>
      <c r="N1744" s="14" t="str">
        <f>_xlfn.XLOOKUP(Ventas[[#This Row],[Ship Country]],[1]!Countries[Ship Country],[1]!Countries[Area],"No registrado")</f>
        <v>Sud America</v>
      </c>
      <c r="O1744" s="14" t="str">
        <f>_xlfn.XLOOKUP(Ventas[[#This Row],[Ship Country]],[1]!Countries[Ship Country],[1]!Countries[Continent],"No existe")</f>
        <v>America</v>
      </c>
      <c r="P1744" s="15" t="str">
        <f>_xlfn.XLOOKUP(Ventas[[#This Row],[Category]],[2]!ProdManager[Category],[2]!ProdManager[Prod_Manager])</f>
        <v>Peter Stone</v>
      </c>
      <c r="Q1744" s="15">
        <f>YEAR(Ventas[[#This Row],[Order Date]])</f>
        <v>2016</v>
      </c>
      <c r="R1744" s="15" t="str">
        <f>TEXT(Ventas[[#This Row],[Order Date]],"MMM")</f>
        <v>nov</v>
      </c>
    </row>
    <row r="1745" spans="1:18" x14ac:dyDescent="0.25">
      <c r="A1745" s="6">
        <v>10919</v>
      </c>
      <c r="B1745" s="6" t="s">
        <v>56</v>
      </c>
      <c r="C1745" s="6" t="s">
        <v>35</v>
      </c>
      <c r="D1745" s="6">
        <v>17.45</v>
      </c>
      <c r="E1745" s="6">
        <v>11.342499999999999</v>
      </c>
      <c r="F1745" s="6">
        <v>24</v>
      </c>
      <c r="G1745" s="6" t="s">
        <v>232</v>
      </c>
      <c r="H1745" s="6" t="s">
        <v>233</v>
      </c>
      <c r="I1745" s="6" t="s">
        <v>65</v>
      </c>
      <c r="J1745" s="5">
        <v>42410</v>
      </c>
      <c r="K1745" s="12">
        <f>Ventas[[#This Row],[Unit Price]]*Ventas[[#This Row],[Quantity]]</f>
        <v>418.79999999999995</v>
      </c>
      <c r="L1745" s="12">
        <f>Ventas[[#This Row],[Unit Cost]]*Ventas[[#This Row],[Quantity]]</f>
        <v>272.21999999999997</v>
      </c>
      <c r="M1745" s="14">
        <f>Ventas[[#This Row],[Ingresos]]-Ventas[[#This Row],[Costes]]</f>
        <v>146.57999999999998</v>
      </c>
      <c r="N1745" s="14" t="str">
        <f>_xlfn.XLOOKUP(Ventas[[#This Row],[Ship Country]],[1]!Countries[Ship Country],[1]!Countries[Area],"No registrado")</f>
        <v>Sud America</v>
      </c>
      <c r="O1745" s="14" t="str">
        <f>_xlfn.XLOOKUP(Ventas[[#This Row],[Ship Country]],[1]!Countries[Ship Country],[1]!Countries[Continent],"No existe")</f>
        <v>America</v>
      </c>
      <c r="P1745" s="15" t="str">
        <f>_xlfn.XLOOKUP(Ventas[[#This Row],[Category]],[2]!ProdManager[Category],[2]!ProdManager[Prod_Manager])</f>
        <v>Lydia Sinn</v>
      </c>
      <c r="Q1745" s="15">
        <f>YEAR(Ventas[[#This Row],[Order Date]])</f>
        <v>2016</v>
      </c>
      <c r="R1745" s="15" t="str">
        <f>TEXT(Ventas[[#This Row],[Order Date]],"MMM")</f>
        <v>feb</v>
      </c>
    </row>
    <row r="1746" spans="1:18" x14ac:dyDescent="0.25">
      <c r="A1746" s="4">
        <v>10919</v>
      </c>
      <c r="B1746" s="4" t="s">
        <v>181</v>
      </c>
      <c r="C1746" s="4" t="s">
        <v>35</v>
      </c>
      <c r="D1746" s="4">
        <v>14</v>
      </c>
      <c r="E1746" s="4">
        <v>9.379999999999999</v>
      </c>
      <c r="F1746" s="4">
        <v>24</v>
      </c>
      <c r="G1746" s="4" t="s">
        <v>232</v>
      </c>
      <c r="H1746" s="4" t="s">
        <v>233</v>
      </c>
      <c r="I1746" s="4" t="s">
        <v>65</v>
      </c>
      <c r="J1746" s="5">
        <v>42490</v>
      </c>
      <c r="K1746" s="12">
        <f>Ventas[[#This Row],[Unit Price]]*Ventas[[#This Row],[Quantity]]</f>
        <v>336</v>
      </c>
      <c r="L1746" s="12">
        <f>Ventas[[#This Row],[Unit Cost]]*Ventas[[#This Row],[Quantity]]</f>
        <v>225.11999999999998</v>
      </c>
      <c r="M1746" s="14">
        <f>Ventas[[#This Row],[Ingresos]]-Ventas[[#This Row],[Costes]]</f>
        <v>110.88000000000002</v>
      </c>
      <c r="N1746" s="14" t="str">
        <f>_xlfn.XLOOKUP(Ventas[[#This Row],[Ship Country]],[1]!Countries[Ship Country],[1]!Countries[Area],"No registrado")</f>
        <v>Sud America</v>
      </c>
      <c r="O1746" s="14" t="str">
        <f>_xlfn.XLOOKUP(Ventas[[#This Row],[Ship Country]],[1]!Countries[Ship Country],[1]!Countries[Continent],"No existe")</f>
        <v>America</v>
      </c>
      <c r="P1746" s="15" t="str">
        <f>_xlfn.XLOOKUP(Ventas[[#This Row],[Category]],[2]!ProdManager[Category],[2]!ProdManager[Prod_Manager])</f>
        <v>Lydia Sinn</v>
      </c>
      <c r="Q1746" s="15">
        <f>YEAR(Ventas[[#This Row],[Order Date]])</f>
        <v>2016</v>
      </c>
      <c r="R1746" s="15" t="str">
        <f>TEXT(Ventas[[#This Row],[Order Date]],"MMM")</f>
        <v>abr</v>
      </c>
    </row>
    <row r="1747" spans="1:18" x14ac:dyDescent="0.25">
      <c r="A1747" s="6">
        <v>10920</v>
      </c>
      <c r="B1747" s="6" t="s">
        <v>203</v>
      </c>
      <c r="C1747" s="6" t="s">
        <v>35</v>
      </c>
      <c r="D1747" s="6">
        <v>16.25</v>
      </c>
      <c r="E1747" s="6">
        <v>10.724999999999998</v>
      </c>
      <c r="F1747" s="6">
        <v>24</v>
      </c>
      <c r="G1747" s="6" t="s">
        <v>208</v>
      </c>
      <c r="H1747" s="6" t="s">
        <v>209</v>
      </c>
      <c r="I1747" s="6" t="s">
        <v>149</v>
      </c>
      <c r="J1747" s="5">
        <v>42461</v>
      </c>
      <c r="K1747" s="12">
        <f>Ventas[[#This Row],[Unit Price]]*Ventas[[#This Row],[Quantity]]</f>
        <v>390</v>
      </c>
      <c r="L1747" s="12">
        <f>Ventas[[#This Row],[Unit Cost]]*Ventas[[#This Row],[Quantity]]</f>
        <v>257.39999999999998</v>
      </c>
      <c r="M1747" s="14">
        <f>Ventas[[#This Row],[Ingresos]]-Ventas[[#This Row],[Costes]]</f>
        <v>132.60000000000002</v>
      </c>
      <c r="N1747" s="14" t="str">
        <f>_xlfn.XLOOKUP(Ventas[[#This Row],[Ship Country]],[1]!Countries[Ship Country],[1]!Countries[Area],"No registrado")</f>
        <v>Nord Europe</v>
      </c>
      <c r="O1747" s="14" t="str">
        <f>_xlfn.XLOOKUP(Ventas[[#This Row],[Ship Country]],[1]!Countries[Ship Country],[1]!Countries[Continent],"No existe")</f>
        <v>Europe</v>
      </c>
      <c r="P1747" s="15" t="str">
        <f>_xlfn.XLOOKUP(Ventas[[#This Row],[Category]],[2]!ProdManager[Category],[2]!ProdManager[Prod_Manager])</f>
        <v>Lydia Sinn</v>
      </c>
      <c r="Q1747" s="15">
        <f>YEAR(Ventas[[#This Row],[Order Date]])</f>
        <v>2016</v>
      </c>
      <c r="R1747" s="15" t="str">
        <f>TEXT(Ventas[[#This Row],[Order Date]],"MMM")</f>
        <v>abr</v>
      </c>
    </row>
    <row r="1748" spans="1:18" x14ac:dyDescent="0.25">
      <c r="A1748" s="4">
        <v>10921</v>
      </c>
      <c r="B1748" s="4" t="s">
        <v>81</v>
      </c>
      <c r="C1748" s="4" t="s">
        <v>43</v>
      </c>
      <c r="D1748" s="4">
        <v>18</v>
      </c>
      <c r="E1748" s="4">
        <v>15.84</v>
      </c>
      <c r="F1748" s="4">
        <v>10</v>
      </c>
      <c r="G1748" s="4" t="s">
        <v>217</v>
      </c>
      <c r="H1748" s="4" t="s">
        <v>218</v>
      </c>
      <c r="I1748" s="4" t="s">
        <v>200</v>
      </c>
      <c r="J1748" s="5">
        <v>42592</v>
      </c>
      <c r="K1748" s="12">
        <f>Ventas[[#This Row],[Unit Price]]*Ventas[[#This Row],[Quantity]]</f>
        <v>180</v>
      </c>
      <c r="L1748" s="12">
        <f>Ventas[[#This Row],[Unit Cost]]*Ventas[[#This Row],[Quantity]]</f>
        <v>158.4</v>
      </c>
      <c r="M1748" s="14">
        <f>Ventas[[#This Row],[Ingresos]]-Ventas[[#This Row],[Costes]]</f>
        <v>21.599999999999994</v>
      </c>
      <c r="N1748" s="14" t="str">
        <f>_xlfn.XLOOKUP(Ventas[[#This Row],[Ship Country]],[1]!Countries[Ship Country],[1]!Countries[Area],"No registrado")</f>
        <v>Nord Europe</v>
      </c>
      <c r="O1748" s="14" t="str">
        <f>_xlfn.XLOOKUP(Ventas[[#This Row],[Ship Country]],[1]!Countries[Ship Country],[1]!Countries[Continent],"No existe")</f>
        <v>Europe</v>
      </c>
      <c r="P1748" s="15" t="str">
        <f>_xlfn.XLOOKUP(Ventas[[#This Row],[Category]],[2]!ProdManager[Category],[2]!ProdManager[Prod_Manager])</f>
        <v>John Matter</v>
      </c>
      <c r="Q1748" s="15">
        <f>YEAR(Ventas[[#This Row],[Order Date]])</f>
        <v>2016</v>
      </c>
      <c r="R1748" s="15" t="str">
        <f>TEXT(Ventas[[#This Row],[Order Date]],"MMM")</f>
        <v>ago</v>
      </c>
    </row>
    <row r="1749" spans="1:18" x14ac:dyDescent="0.25">
      <c r="A1749" s="6">
        <v>10921</v>
      </c>
      <c r="B1749" s="6" t="s">
        <v>125</v>
      </c>
      <c r="C1749" s="6" t="s">
        <v>24</v>
      </c>
      <c r="D1749" s="6">
        <v>43.9</v>
      </c>
      <c r="E1749" s="6">
        <v>32.924999999999997</v>
      </c>
      <c r="F1749" s="6">
        <v>40</v>
      </c>
      <c r="G1749" s="6" t="s">
        <v>217</v>
      </c>
      <c r="H1749" s="6" t="s">
        <v>218</v>
      </c>
      <c r="I1749" s="6" t="s">
        <v>200</v>
      </c>
      <c r="J1749" s="5">
        <v>42427</v>
      </c>
      <c r="K1749" s="12">
        <f>Ventas[[#This Row],[Unit Price]]*Ventas[[#This Row],[Quantity]]</f>
        <v>1756</v>
      </c>
      <c r="L1749" s="12">
        <f>Ventas[[#This Row],[Unit Cost]]*Ventas[[#This Row],[Quantity]]</f>
        <v>1317</v>
      </c>
      <c r="M1749" s="14">
        <f>Ventas[[#This Row],[Ingresos]]-Ventas[[#This Row],[Costes]]</f>
        <v>439</v>
      </c>
      <c r="N1749" s="14" t="str">
        <f>_xlfn.XLOOKUP(Ventas[[#This Row],[Ship Country]],[1]!Countries[Ship Country],[1]!Countries[Area],"No registrado")</f>
        <v>Nord Europe</v>
      </c>
      <c r="O1749" s="14" t="str">
        <f>_xlfn.XLOOKUP(Ventas[[#This Row],[Ship Country]],[1]!Countries[Ship Country],[1]!Countries[Continent],"No existe")</f>
        <v>Europe</v>
      </c>
      <c r="P1749" s="15" t="str">
        <f>_xlfn.XLOOKUP(Ventas[[#This Row],[Category]],[2]!ProdManager[Category],[2]!ProdManager[Prod_Manager])</f>
        <v>Lydia Sinn</v>
      </c>
      <c r="Q1749" s="15">
        <f>YEAR(Ventas[[#This Row],[Order Date]])</f>
        <v>2016</v>
      </c>
      <c r="R1749" s="15" t="str">
        <f>TEXT(Ventas[[#This Row],[Order Date]],"MMM")</f>
        <v>feb</v>
      </c>
    </row>
    <row r="1750" spans="1:18" x14ac:dyDescent="0.25">
      <c r="A1750" s="4">
        <v>10922</v>
      </c>
      <c r="B1750" s="4" t="s">
        <v>51</v>
      </c>
      <c r="C1750" s="4" t="s">
        <v>43</v>
      </c>
      <c r="D1750" s="4">
        <v>4.5</v>
      </c>
      <c r="E1750" s="4">
        <v>3.96</v>
      </c>
      <c r="F1750" s="4">
        <v>35</v>
      </c>
      <c r="G1750" s="4" t="s">
        <v>25</v>
      </c>
      <c r="H1750" s="4" t="s">
        <v>26</v>
      </c>
      <c r="I1750" s="4" t="s">
        <v>27</v>
      </c>
      <c r="J1750" s="5">
        <v>42420</v>
      </c>
      <c r="K1750" s="12">
        <f>Ventas[[#This Row],[Unit Price]]*Ventas[[#This Row],[Quantity]]</f>
        <v>157.5</v>
      </c>
      <c r="L1750" s="12">
        <f>Ventas[[#This Row],[Unit Cost]]*Ventas[[#This Row],[Quantity]]</f>
        <v>138.6</v>
      </c>
      <c r="M1750" s="14">
        <f>Ventas[[#This Row],[Ingresos]]-Ventas[[#This Row],[Costes]]</f>
        <v>18.900000000000006</v>
      </c>
      <c r="N1750" s="14" t="str">
        <f>_xlfn.XLOOKUP(Ventas[[#This Row],[Ship Country]],[1]!Countries[Ship Country],[1]!Countries[Area],"No registrado")</f>
        <v>Sud America</v>
      </c>
      <c r="O1750" s="14" t="str">
        <f>_xlfn.XLOOKUP(Ventas[[#This Row],[Ship Country]],[1]!Countries[Ship Country],[1]!Countries[Continent],"No existe")</f>
        <v>America</v>
      </c>
      <c r="P1750" s="15" t="str">
        <f>_xlfn.XLOOKUP(Ventas[[#This Row],[Category]],[2]!ProdManager[Category],[2]!ProdManager[Prod_Manager])</f>
        <v>John Matter</v>
      </c>
      <c r="Q1750" s="15">
        <f>YEAR(Ventas[[#This Row],[Order Date]])</f>
        <v>2016</v>
      </c>
      <c r="R1750" s="15" t="str">
        <f>TEXT(Ventas[[#This Row],[Order Date]],"MMM")</f>
        <v>feb</v>
      </c>
    </row>
    <row r="1751" spans="1:18" x14ac:dyDescent="0.25">
      <c r="A1751" s="6">
        <v>10922</v>
      </c>
      <c r="B1751" s="6" t="s">
        <v>91</v>
      </c>
      <c r="C1751" s="6" t="s">
        <v>46</v>
      </c>
      <c r="D1751" s="6">
        <v>39</v>
      </c>
      <c r="E1751" s="6">
        <v>30.42</v>
      </c>
      <c r="F1751" s="6">
        <v>15</v>
      </c>
      <c r="G1751" s="6" t="s">
        <v>25</v>
      </c>
      <c r="H1751" s="6" t="s">
        <v>26</v>
      </c>
      <c r="I1751" s="6" t="s">
        <v>27</v>
      </c>
      <c r="J1751" s="5">
        <v>42415</v>
      </c>
      <c r="K1751" s="12">
        <f>Ventas[[#This Row],[Unit Price]]*Ventas[[#This Row],[Quantity]]</f>
        <v>585</v>
      </c>
      <c r="L1751" s="12">
        <f>Ventas[[#This Row],[Unit Cost]]*Ventas[[#This Row],[Quantity]]</f>
        <v>456.3</v>
      </c>
      <c r="M1751" s="14">
        <f>Ventas[[#This Row],[Ingresos]]-Ventas[[#This Row],[Costes]]</f>
        <v>128.69999999999999</v>
      </c>
      <c r="N1751" s="14" t="str">
        <f>_xlfn.XLOOKUP(Ventas[[#This Row],[Ship Country]],[1]!Countries[Ship Country],[1]!Countries[Area],"No registrado")</f>
        <v>Sud America</v>
      </c>
      <c r="O1751" s="14" t="str">
        <f>_xlfn.XLOOKUP(Ventas[[#This Row],[Ship Country]],[1]!Countries[Ship Country],[1]!Countries[Continent],"No existe")</f>
        <v>America</v>
      </c>
      <c r="P1751" s="15" t="str">
        <f>_xlfn.XLOOKUP(Ventas[[#This Row],[Category]],[2]!ProdManager[Category],[2]!ProdManager[Prod_Manager])</f>
        <v>John Matter</v>
      </c>
      <c r="Q1751" s="15">
        <f>YEAR(Ventas[[#This Row],[Order Date]])</f>
        <v>2016</v>
      </c>
      <c r="R1751" s="15" t="str">
        <f>TEXT(Ventas[[#This Row],[Order Date]],"MMM")</f>
        <v>feb</v>
      </c>
    </row>
    <row r="1752" spans="1:18" x14ac:dyDescent="0.25">
      <c r="A1752" s="4">
        <v>10923</v>
      </c>
      <c r="B1752" s="4" t="s">
        <v>137</v>
      </c>
      <c r="C1752" s="4" t="s">
        <v>43</v>
      </c>
      <c r="D1752" s="4">
        <v>14</v>
      </c>
      <c r="E1752" s="4">
        <v>12.32</v>
      </c>
      <c r="F1752" s="4">
        <v>24</v>
      </c>
      <c r="G1752" s="4" t="s">
        <v>204</v>
      </c>
      <c r="H1752" s="4" t="s">
        <v>205</v>
      </c>
      <c r="I1752" s="4" t="s">
        <v>13</v>
      </c>
      <c r="J1752" s="5">
        <v>42680</v>
      </c>
      <c r="K1752" s="12">
        <f>Ventas[[#This Row],[Unit Price]]*Ventas[[#This Row],[Quantity]]</f>
        <v>336</v>
      </c>
      <c r="L1752" s="12">
        <f>Ventas[[#This Row],[Unit Cost]]*Ventas[[#This Row],[Quantity]]</f>
        <v>295.68</v>
      </c>
      <c r="M1752" s="14">
        <f>Ventas[[#This Row],[Ingresos]]-Ventas[[#This Row],[Costes]]</f>
        <v>40.319999999999993</v>
      </c>
      <c r="N1752" s="14" t="str">
        <f>_xlfn.XLOOKUP(Ventas[[#This Row],[Ship Country]],[1]!Countries[Ship Country],[1]!Countries[Area],"No registrado")</f>
        <v>Nord Europe</v>
      </c>
      <c r="O1752" s="14" t="str">
        <f>_xlfn.XLOOKUP(Ventas[[#This Row],[Ship Country]],[1]!Countries[Ship Country],[1]!Countries[Continent],"No existe")</f>
        <v>Europe</v>
      </c>
      <c r="P1752" s="15" t="str">
        <f>_xlfn.XLOOKUP(Ventas[[#This Row],[Category]],[2]!ProdManager[Category],[2]!ProdManager[Prod_Manager])</f>
        <v>John Matter</v>
      </c>
      <c r="Q1752" s="15">
        <f>YEAR(Ventas[[#This Row],[Order Date]])</f>
        <v>2016</v>
      </c>
      <c r="R1752" s="15" t="str">
        <f>TEXT(Ventas[[#This Row],[Order Date]],"MMM")</f>
        <v>nov</v>
      </c>
    </row>
    <row r="1753" spans="1:18" x14ac:dyDescent="0.25">
      <c r="A1753" s="6">
        <v>10923</v>
      </c>
      <c r="B1753" s="6" t="s">
        <v>9</v>
      </c>
      <c r="C1753" s="6" t="s">
        <v>10</v>
      </c>
      <c r="D1753" s="6">
        <v>14</v>
      </c>
      <c r="E1753" s="6">
        <v>10.92</v>
      </c>
      <c r="F1753" s="6">
        <v>10</v>
      </c>
      <c r="G1753" s="6" t="s">
        <v>204</v>
      </c>
      <c r="H1753" s="6" t="s">
        <v>205</v>
      </c>
      <c r="I1753" s="6" t="s">
        <v>13</v>
      </c>
      <c r="J1753" s="5">
        <v>42400</v>
      </c>
      <c r="K1753" s="12">
        <f>Ventas[[#This Row],[Unit Price]]*Ventas[[#This Row],[Quantity]]</f>
        <v>140</v>
      </c>
      <c r="L1753" s="12">
        <f>Ventas[[#This Row],[Unit Cost]]*Ventas[[#This Row],[Quantity]]</f>
        <v>109.2</v>
      </c>
      <c r="M1753" s="14">
        <f>Ventas[[#This Row],[Ingresos]]-Ventas[[#This Row],[Costes]]</f>
        <v>30.799999999999997</v>
      </c>
      <c r="N1753" s="14" t="str">
        <f>_xlfn.XLOOKUP(Ventas[[#This Row],[Ship Country]],[1]!Countries[Ship Country],[1]!Countries[Area],"No registrado")</f>
        <v>Nord Europe</v>
      </c>
      <c r="O1753" s="14" t="str">
        <f>_xlfn.XLOOKUP(Ventas[[#This Row],[Ship Country]],[1]!Countries[Ship Country],[1]!Countries[Continent],"No existe")</f>
        <v>Europe</v>
      </c>
      <c r="P1753" s="15" t="str">
        <f>_xlfn.XLOOKUP(Ventas[[#This Row],[Category]],[2]!ProdManager[Category],[2]!ProdManager[Prod_Manager])</f>
        <v>Marc Caine</v>
      </c>
      <c r="Q1753" s="15">
        <f>YEAR(Ventas[[#This Row],[Order Date]])</f>
        <v>2016</v>
      </c>
      <c r="R1753" s="15" t="str">
        <f>TEXT(Ventas[[#This Row],[Order Date]],"MMM")</f>
        <v>ene</v>
      </c>
    </row>
    <row r="1754" spans="1:18" x14ac:dyDescent="0.25">
      <c r="A1754" s="4">
        <v>10923</v>
      </c>
      <c r="B1754" s="4" t="s">
        <v>107</v>
      </c>
      <c r="C1754" s="4" t="s">
        <v>43</v>
      </c>
      <c r="D1754" s="4">
        <v>46</v>
      </c>
      <c r="E1754" s="4">
        <v>40.94</v>
      </c>
      <c r="F1754" s="4">
        <v>10</v>
      </c>
      <c r="G1754" s="4" t="s">
        <v>204</v>
      </c>
      <c r="H1754" s="4" t="s">
        <v>205</v>
      </c>
      <c r="I1754" s="4" t="s">
        <v>13</v>
      </c>
      <c r="J1754" s="5">
        <v>42667</v>
      </c>
      <c r="K1754" s="12">
        <f>Ventas[[#This Row],[Unit Price]]*Ventas[[#This Row],[Quantity]]</f>
        <v>460</v>
      </c>
      <c r="L1754" s="12">
        <f>Ventas[[#This Row],[Unit Cost]]*Ventas[[#This Row],[Quantity]]</f>
        <v>409.4</v>
      </c>
      <c r="M1754" s="14">
        <f>Ventas[[#This Row],[Ingresos]]-Ventas[[#This Row],[Costes]]</f>
        <v>50.600000000000023</v>
      </c>
      <c r="N1754" s="14" t="str">
        <f>_xlfn.XLOOKUP(Ventas[[#This Row],[Ship Country]],[1]!Countries[Ship Country],[1]!Countries[Area],"No registrado")</f>
        <v>Nord Europe</v>
      </c>
      <c r="O1754" s="14" t="str">
        <f>_xlfn.XLOOKUP(Ventas[[#This Row],[Ship Country]],[1]!Countries[Ship Country],[1]!Countries[Continent],"No existe")</f>
        <v>Europe</v>
      </c>
      <c r="P1754" s="15" t="str">
        <f>_xlfn.XLOOKUP(Ventas[[#This Row],[Category]],[2]!ProdManager[Category],[2]!ProdManager[Prod_Manager])</f>
        <v>John Matter</v>
      </c>
      <c r="Q1754" s="15">
        <f>YEAR(Ventas[[#This Row],[Order Date]])</f>
        <v>2016</v>
      </c>
      <c r="R1754" s="15" t="str">
        <f>TEXT(Ventas[[#This Row],[Order Date]],"MMM")</f>
        <v>oct</v>
      </c>
    </row>
    <row r="1755" spans="1:18" x14ac:dyDescent="0.25">
      <c r="A1755" s="6">
        <v>10924</v>
      </c>
      <c r="B1755" s="6" t="s">
        <v>112</v>
      </c>
      <c r="C1755" s="6" t="s">
        <v>29</v>
      </c>
      <c r="D1755" s="6">
        <v>31</v>
      </c>
      <c r="E1755" s="6">
        <v>23.25</v>
      </c>
      <c r="F1755" s="6">
        <v>20</v>
      </c>
      <c r="G1755" s="6" t="s">
        <v>123</v>
      </c>
      <c r="H1755" s="6" t="s">
        <v>124</v>
      </c>
      <c r="I1755" s="6" t="s">
        <v>90</v>
      </c>
      <c r="J1755" s="5">
        <v>42687</v>
      </c>
      <c r="K1755" s="12">
        <f>Ventas[[#This Row],[Unit Price]]*Ventas[[#This Row],[Quantity]]</f>
        <v>620</v>
      </c>
      <c r="L1755" s="12">
        <f>Ventas[[#This Row],[Unit Cost]]*Ventas[[#This Row],[Quantity]]</f>
        <v>465</v>
      </c>
      <c r="M1755" s="14">
        <f>Ventas[[#This Row],[Ingresos]]-Ventas[[#This Row],[Costes]]</f>
        <v>155</v>
      </c>
      <c r="N1755" s="14" t="str">
        <f>_xlfn.XLOOKUP(Ventas[[#This Row],[Ship Country]],[1]!Countries[Ship Country],[1]!Countries[Area],"No registrado")</f>
        <v>Nord Europe</v>
      </c>
      <c r="O1755" s="14" t="str">
        <f>_xlfn.XLOOKUP(Ventas[[#This Row],[Ship Country]],[1]!Countries[Ship Country],[1]!Countries[Continent],"No existe")</f>
        <v>Europe</v>
      </c>
      <c r="P1755" s="15" t="str">
        <f>_xlfn.XLOOKUP(Ventas[[#This Row],[Category]],[2]!ProdManager[Category],[2]!ProdManager[Prod_Manager])</f>
        <v>Peter Stone</v>
      </c>
      <c r="Q1755" s="15">
        <f>YEAR(Ventas[[#This Row],[Order Date]])</f>
        <v>2016</v>
      </c>
      <c r="R1755" s="15" t="str">
        <f>TEXT(Ventas[[#This Row],[Order Date]],"MMM")</f>
        <v>nov</v>
      </c>
    </row>
    <row r="1756" spans="1:18" x14ac:dyDescent="0.25">
      <c r="A1756" s="4">
        <v>10924</v>
      </c>
      <c r="B1756" s="4" t="s">
        <v>121</v>
      </c>
      <c r="C1756" s="4" t="s">
        <v>18</v>
      </c>
      <c r="D1756" s="4">
        <v>45.6</v>
      </c>
      <c r="E1756" s="4">
        <v>35.112000000000002</v>
      </c>
      <c r="F1756" s="4">
        <v>30</v>
      </c>
      <c r="G1756" s="4" t="s">
        <v>123</v>
      </c>
      <c r="H1756" s="4" t="s">
        <v>124</v>
      </c>
      <c r="I1756" s="4" t="s">
        <v>90</v>
      </c>
      <c r="J1756" s="5">
        <v>42409</v>
      </c>
      <c r="K1756" s="12">
        <f>Ventas[[#This Row],[Unit Price]]*Ventas[[#This Row],[Quantity]]</f>
        <v>1368</v>
      </c>
      <c r="L1756" s="12">
        <f>Ventas[[#This Row],[Unit Cost]]*Ventas[[#This Row],[Quantity]]</f>
        <v>1053.3600000000001</v>
      </c>
      <c r="M1756" s="14">
        <f>Ventas[[#This Row],[Ingresos]]-Ventas[[#This Row],[Costes]]</f>
        <v>314.63999999999987</v>
      </c>
      <c r="N1756" s="14" t="str">
        <f>_xlfn.XLOOKUP(Ventas[[#This Row],[Ship Country]],[1]!Countries[Ship Country],[1]!Countries[Area],"No registrado")</f>
        <v>Nord Europe</v>
      </c>
      <c r="O1756" s="14" t="str">
        <f>_xlfn.XLOOKUP(Ventas[[#This Row],[Ship Country]],[1]!Countries[Ship Country],[1]!Countries[Continent],"No existe")</f>
        <v>Europe</v>
      </c>
      <c r="P1756" s="15" t="str">
        <f>_xlfn.XLOOKUP(Ventas[[#This Row],[Category]],[2]!ProdManager[Category],[2]!ProdManager[Prod_Manager])</f>
        <v>Marc Caine</v>
      </c>
      <c r="Q1756" s="15">
        <f>YEAR(Ventas[[#This Row],[Order Date]])</f>
        <v>2016</v>
      </c>
      <c r="R1756" s="15" t="str">
        <f>TEXT(Ventas[[#This Row],[Order Date]],"MMM")</f>
        <v>feb</v>
      </c>
    </row>
    <row r="1757" spans="1:18" x14ac:dyDescent="0.25">
      <c r="A1757" s="6">
        <v>10924</v>
      </c>
      <c r="B1757" s="6" t="s">
        <v>129</v>
      </c>
      <c r="C1757" s="6" t="s">
        <v>43</v>
      </c>
      <c r="D1757" s="6">
        <v>7.75</v>
      </c>
      <c r="E1757" s="6">
        <v>7.13</v>
      </c>
      <c r="F1757" s="6">
        <v>6</v>
      </c>
      <c r="G1757" s="6" t="s">
        <v>123</v>
      </c>
      <c r="H1757" s="6" t="s">
        <v>124</v>
      </c>
      <c r="I1757" s="6" t="s">
        <v>90</v>
      </c>
      <c r="J1757" s="5">
        <v>42706</v>
      </c>
      <c r="K1757" s="12">
        <f>Ventas[[#This Row],[Unit Price]]*Ventas[[#This Row],[Quantity]]</f>
        <v>46.5</v>
      </c>
      <c r="L1757" s="12">
        <f>Ventas[[#This Row],[Unit Cost]]*Ventas[[#This Row],[Quantity]]</f>
        <v>42.78</v>
      </c>
      <c r="M1757" s="14">
        <f>Ventas[[#This Row],[Ingresos]]-Ventas[[#This Row],[Costes]]</f>
        <v>3.7199999999999989</v>
      </c>
      <c r="N1757" s="14" t="str">
        <f>_xlfn.XLOOKUP(Ventas[[#This Row],[Ship Country]],[1]!Countries[Ship Country],[1]!Countries[Area],"No registrado")</f>
        <v>Nord Europe</v>
      </c>
      <c r="O1757" s="14" t="str">
        <f>_xlfn.XLOOKUP(Ventas[[#This Row],[Ship Country]],[1]!Countries[Ship Country],[1]!Countries[Continent],"No existe")</f>
        <v>Europe</v>
      </c>
      <c r="P1757" s="15" t="str">
        <f>_xlfn.XLOOKUP(Ventas[[#This Row],[Category]],[2]!ProdManager[Category],[2]!ProdManager[Prod_Manager])</f>
        <v>John Matter</v>
      </c>
      <c r="Q1757" s="15">
        <f>YEAR(Ventas[[#This Row],[Order Date]])</f>
        <v>2016</v>
      </c>
      <c r="R1757" s="15" t="str">
        <f>TEXT(Ventas[[#This Row],[Order Date]],"MMM")</f>
        <v>dic</v>
      </c>
    </row>
    <row r="1758" spans="1:18" x14ac:dyDescent="0.25">
      <c r="A1758" s="4">
        <v>10925</v>
      </c>
      <c r="B1758" s="4" t="s">
        <v>57</v>
      </c>
      <c r="C1758" s="4" t="s">
        <v>29</v>
      </c>
      <c r="D1758" s="4">
        <v>19</v>
      </c>
      <c r="E1758" s="4">
        <v>13.489999999999998</v>
      </c>
      <c r="F1758" s="4">
        <v>25</v>
      </c>
      <c r="G1758" s="4" t="s">
        <v>25</v>
      </c>
      <c r="H1758" s="4" t="s">
        <v>26</v>
      </c>
      <c r="I1758" s="4" t="s">
        <v>27</v>
      </c>
      <c r="J1758" s="5">
        <v>42587</v>
      </c>
      <c r="K1758" s="12">
        <f>Ventas[[#This Row],[Unit Price]]*Ventas[[#This Row],[Quantity]]</f>
        <v>475</v>
      </c>
      <c r="L1758" s="12">
        <f>Ventas[[#This Row],[Unit Cost]]*Ventas[[#This Row],[Quantity]]</f>
        <v>337.24999999999994</v>
      </c>
      <c r="M1758" s="14">
        <f>Ventas[[#This Row],[Ingresos]]-Ventas[[#This Row],[Costes]]</f>
        <v>137.75000000000006</v>
      </c>
      <c r="N1758" s="14" t="str">
        <f>_xlfn.XLOOKUP(Ventas[[#This Row],[Ship Country]],[1]!Countries[Ship Country],[1]!Countries[Area],"No registrado")</f>
        <v>Sud America</v>
      </c>
      <c r="O1758" s="14" t="str">
        <f>_xlfn.XLOOKUP(Ventas[[#This Row],[Ship Country]],[1]!Countries[Ship Country],[1]!Countries[Continent],"No existe")</f>
        <v>America</v>
      </c>
      <c r="P1758" s="15" t="str">
        <f>_xlfn.XLOOKUP(Ventas[[#This Row],[Category]],[2]!ProdManager[Category],[2]!ProdManager[Prod_Manager])</f>
        <v>Peter Stone</v>
      </c>
      <c r="Q1758" s="15">
        <f>YEAR(Ventas[[#This Row],[Order Date]])</f>
        <v>2016</v>
      </c>
      <c r="R1758" s="15" t="str">
        <f>TEXT(Ventas[[#This Row],[Order Date]],"MMM")</f>
        <v>ago</v>
      </c>
    </row>
    <row r="1759" spans="1:18" x14ac:dyDescent="0.25">
      <c r="A1759" s="6">
        <v>10925</v>
      </c>
      <c r="B1759" s="6" t="s">
        <v>177</v>
      </c>
      <c r="C1759" s="6" t="s">
        <v>10</v>
      </c>
      <c r="D1759" s="6">
        <v>7</v>
      </c>
      <c r="E1759" s="6">
        <v>5.67</v>
      </c>
      <c r="F1759" s="6">
        <v>12</v>
      </c>
      <c r="G1759" s="6" t="s">
        <v>25</v>
      </c>
      <c r="H1759" s="6" t="s">
        <v>26</v>
      </c>
      <c r="I1759" s="6" t="s">
        <v>27</v>
      </c>
      <c r="J1759" s="5">
        <v>42594</v>
      </c>
      <c r="K1759" s="12">
        <f>Ventas[[#This Row],[Unit Price]]*Ventas[[#This Row],[Quantity]]</f>
        <v>84</v>
      </c>
      <c r="L1759" s="12">
        <f>Ventas[[#This Row],[Unit Cost]]*Ventas[[#This Row],[Quantity]]</f>
        <v>68.039999999999992</v>
      </c>
      <c r="M1759" s="14">
        <f>Ventas[[#This Row],[Ingresos]]-Ventas[[#This Row],[Costes]]</f>
        <v>15.960000000000008</v>
      </c>
      <c r="N1759" s="14" t="str">
        <f>_xlfn.XLOOKUP(Ventas[[#This Row],[Ship Country]],[1]!Countries[Ship Country],[1]!Countries[Area],"No registrado")</f>
        <v>Sud America</v>
      </c>
      <c r="O1759" s="14" t="str">
        <f>_xlfn.XLOOKUP(Ventas[[#This Row],[Ship Country]],[1]!Countries[Ship Country],[1]!Countries[Continent],"No existe")</f>
        <v>America</v>
      </c>
      <c r="P1759" s="15" t="str">
        <f>_xlfn.XLOOKUP(Ventas[[#This Row],[Category]],[2]!ProdManager[Category],[2]!ProdManager[Prod_Manager])</f>
        <v>Marc Caine</v>
      </c>
      <c r="Q1759" s="15">
        <f>YEAR(Ventas[[#This Row],[Order Date]])</f>
        <v>2016</v>
      </c>
      <c r="R1759" s="15" t="str">
        <f>TEXT(Ventas[[#This Row],[Order Date]],"MMM")</f>
        <v>ago</v>
      </c>
    </row>
    <row r="1760" spans="1:18" x14ac:dyDescent="0.25">
      <c r="A1760" s="4">
        <v>10926</v>
      </c>
      <c r="B1760" s="4" t="s">
        <v>16</v>
      </c>
      <c r="C1760" s="4" t="s">
        <v>15</v>
      </c>
      <c r="D1760" s="4">
        <v>21</v>
      </c>
      <c r="E1760" s="4">
        <v>16.59</v>
      </c>
      <c r="F1760" s="4">
        <v>2</v>
      </c>
      <c r="G1760" s="4" t="s">
        <v>168</v>
      </c>
      <c r="H1760" s="4" t="s">
        <v>73</v>
      </c>
      <c r="I1760" s="4" t="s">
        <v>74</v>
      </c>
      <c r="J1760" s="5">
        <v>42382</v>
      </c>
      <c r="K1760" s="12">
        <f>Ventas[[#This Row],[Unit Price]]*Ventas[[#This Row],[Quantity]]</f>
        <v>42</v>
      </c>
      <c r="L1760" s="12">
        <f>Ventas[[#This Row],[Unit Cost]]*Ventas[[#This Row],[Quantity]]</f>
        <v>33.18</v>
      </c>
      <c r="M1760" s="14">
        <f>Ventas[[#This Row],[Ingresos]]-Ventas[[#This Row],[Costes]]</f>
        <v>8.82</v>
      </c>
      <c r="N1760" s="14" t="str">
        <f>_xlfn.XLOOKUP(Ventas[[#This Row],[Ship Country]],[1]!Countries[Ship Country],[1]!Countries[Area],"No registrado")</f>
        <v>Sud America</v>
      </c>
      <c r="O1760" s="14" t="str">
        <f>_xlfn.XLOOKUP(Ventas[[#This Row],[Ship Country]],[1]!Countries[Ship Country],[1]!Countries[Continent],"No existe")</f>
        <v>America</v>
      </c>
      <c r="P1760" s="15" t="str">
        <f>_xlfn.XLOOKUP(Ventas[[#This Row],[Category]],[2]!ProdManager[Category],[2]!ProdManager[Prod_Manager])</f>
        <v>Peter Stone</v>
      </c>
      <c r="Q1760" s="15">
        <f>YEAR(Ventas[[#This Row],[Order Date]])</f>
        <v>2016</v>
      </c>
      <c r="R1760" s="15" t="str">
        <f>TEXT(Ventas[[#This Row],[Order Date]],"MMM")</f>
        <v>ene</v>
      </c>
    </row>
    <row r="1761" spans="1:18" x14ac:dyDescent="0.25">
      <c r="A1761" s="6">
        <v>10926</v>
      </c>
      <c r="B1761" s="6" t="s">
        <v>14</v>
      </c>
      <c r="C1761" s="6" t="s">
        <v>15</v>
      </c>
      <c r="D1761" s="6">
        <v>34.799999999999997</v>
      </c>
      <c r="E1761" s="6">
        <v>28.536000000000001</v>
      </c>
      <c r="F1761" s="6">
        <v>10</v>
      </c>
      <c r="G1761" s="6" t="s">
        <v>168</v>
      </c>
      <c r="H1761" s="6" t="s">
        <v>73</v>
      </c>
      <c r="I1761" s="6" t="s">
        <v>74</v>
      </c>
      <c r="J1761" s="5">
        <v>42639</v>
      </c>
      <c r="K1761" s="12">
        <f>Ventas[[#This Row],[Unit Price]]*Ventas[[#This Row],[Quantity]]</f>
        <v>348</v>
      </c>
      <c r="L1761" s="12">
        <f>Ventas[[#This Row],[Unit Cost]]*Ventas[[#This Row],[Quantity]]</f>
        <v>285.36</v>
      </c>
      <c r="M1761" s="14">
        <f>Ventas[[#This Row],[Ingresos]]-Ventas[[#This Row],[Costes]]</f>
        <v>62.639999999999986</v>
      </c>
      <c r="N1761" s="14" t="str">
        <f>_xlfn.XLOOKUP(Ventas[[#This Row],[Ship Country]],[1]!Countries[Ship Country],[1]!Countries[Area],"No registrado")</f>
        <v>Sud America</v>
      </c>
      <c r="O1761" s="14" t="str">
        <f>_xlfn.XLOOKUP(Ventas[[#This Row],[Ship Country]],[1]!Countries[Ship Country],[1]!Countries[Continent],"No existe")</f>
        <v>America</v>
      </c>
      <c r="P1761" s="15" t="str">
        <f>_xlfn.XLOOKUP(Ventas[[#This Row],[Category]],[2]!ProdManager[Category],[2]!ProdManager[Prod_Manager])</f>
        <v>Peter Stone</v>
      </c>
      <c r="Q1761" s="15">
        <f>YEAR(Ventas[[#This Row],[Order Date]])</f>
        <v>2016</v>
      </c>
      <c r="R1761" s="15" t="str">
        <f>TEXT(Ventas[[#This Row],[Order Date]],"MMM")</f>
        <v>sep</v>
      </c>
    </row>
    <row r="1762" spans="1:18" x14ac:dyDescent="0.25">
      <c r="A1762" s="4">
        <v>10926</v>
      </c>
      <c r="B1762" s="4" t="s">
        <v>118</v>
      </c>
      <c r="C1762" s="4" t="s">
        <v>29</v>
      </c>
      <c r="D1762" s="4">
        <v>6</v>
      </c>
      <c r="E1762" s="4">
        <v>4.4399999999999995</v>
      </c>
      <c r="F1762" s="4">
        <v>10</v>
      </c>
      <c r="G1762" s="4" t="s">
        <v>168</v>
      </c>
      <c r="H1762" s="4" t="s">
        <v>73</v>
      </c>
      <c r="I1762" s="4" t="s">
        <v>74</v>
      </c>
      <c r="J1762" s="5">
        <v>42544</v>
      </c>
      <c r="K1762" s="12">
        <f>Ventas[[#This Row],[Unit Price]]*Ventas[[#This Row],[Quantity]]</f>
        <v>60</v>
      </c>
      <c r="L1762" s="12">
        <f>Ventas[[#This Row],[Unit Cost]]*Ventas[[#This Row],[Quantity]]</f>
        <v>44.399999999999991</v>
      </c>
      <c r="M1762" s="14">
        <f>Ventas[[#This Row],[Ingresos]]-Ventas[[#This Row],[Costes]]</f>
        <v>15.600000000000009</v>
      </c>
      <c r="N1762" s="14" t="str">
        <f>_xlfn.XLOOKUP(Ventas[[#This Row],[Ship Country]],[1]!Countries[Ship Country],[1]!Countries[Area],"No registrado")</f>
        <v>Sud America</v>
      </c>
      <c r="O1762" s="14" t="str">
        <f>_xlfn.XLOOKUP(Ventas[[#This Row],[Ship Country]],[1]!Countries[Ship Country],[1]!Countries[Continent],"No existe")</f>
        <v>America</v>
      </c>
      <c r="P1762" s="15" t="str">
        <f>_xlfn.XLOOKUP(Ventas[[#This Row],[Category]],[2]!ProdManager[Category],[2]!ProdManager[Prod_Manager])</f>
        <v>Peter Stone</v>
      </c>
      <c r="Q1762" s="15">
        <f>YEAR(Ventas[[#This Row],[Order Date]])</f>
        <v>2016</v>
      </c>
      <c r="R1762" s="15" t="str">
        <f>TEXT(Ventas[[#This Row],[Order Date]],"MMM")</f>
        <v>jun</v>
      </c>
    </row>
    <row r="1763" spans="1:18" x14ac:dyDescent="0.25">
      <c r="A1763" s="6">
        <v>10926</v>
      </c>
      <c r="B1763" s="6" t="s">
        <v>130</v>
      </c>
      <c r="C1763" s="6" t="s">
        <v>35</v>
      </c>
      <c r="D1763" s="6">
        <v>9.1999999999999993</v>
      </c>
      <c r="E1763" s="6">
        <v>6.4399999999999995</v>
      </c>
      <c r="F1763" s="6">
        <v>7</v>
      </c>
      <c r="G1763" s="6" t="s">
        <v>168</v>
      </c>
      <c r="H1763" s="6" t="s">
        <v>73</v>
      </c>
      <c r="I1763" s="6" t="s">
        <v>74</v>
      </c>
      <c r="J1763" s="5">
        <v>42614</v>
      </c>
      <c r="K1763" s="12">
        <f>Ventas[[#This Row],[Unit Price]]*Ventas[[#This Row],[Quantity]]</f>
        <v>64.399999999999991</v>
      </c>
      <c r="L1763" s="12">
        <f>Ventas[[#This Row],[Unit Cost]]*Ventas[[#This Row],[Quantity]]</f>
        <v>45.08</v>
      </c>
      <c r="M1763" s="14">
        <f>Ventas[[#This Row],[Ingresos]]-Ventas[[#This Row],[Costes]]</f>
        <v>19.319999999999993</v>
      </c>
      <c r="N1763" s="14" t="str">
        <f>_xlfn.XLOOKUP(Ventas[[#This Row],[Ship Country]],[1]!Countries[Ship Country],[1]!Countries[Area],"No registrado")</f>
        <v>Sud America</v>
      </c>
      <c r="O1763" s="14" t="str">
        <f>_xlfn.XLOOKUP(Ventas[[#This Row],[Ship Country]],[1]!Countries[Ship Country],[1]!Countries[Continent],"No existe")</f>
        <v>America</v>
      </c>
      <c r="P1763" s="15" t="str">
        <f>_xlfn.XLOOKUP(Ventas[[#This Row],[Category]],[2]!ProdManager[Category],[2]!ProdManager[Prod_Manager])</f>
        <v>Lydia Sinn</v>
      </c>
      <c r="Q1763" s="15">
        <f>YEAR(Ventas[[#This Row],[Order Date]])</f>
        <v>2016</v>
      </c>
      <c r="R1763" s="15" t="str">
        <f>TEXT(Ventas[[#This Row],[Order Date]],"MMM")</f>
        <v>sep</v>
      </c>
    </row>
    <row r="1764" spans="1:18" x14ac:dyDescent="0.25">
      <c r="A1764" s="4">
        <v>10927</v>
      </c>
      <c r="B1764" s="4" t="s">
        <v>34</v>
      </c>
      <c r="C1764" s="4" t="s">
        <v>35</v>
      </c>
      <c r="D1764" s="4">
        <v>81</v>
      </c>
      <c r="E1764" s="4">
        <v>56.699999999999996</v>
      </c>
      <c r="F1764" s="4">
        <v>5</v>
      </c>
      <c r="G1764" s="4" t="s">
        <v>272</v>
      </c>
      <c r="H1764" s="4" t="s">
        <v>273</v>
      </c>
      <c r="I1764" s="4" t="s">
        <v>13</v>
      </c>
      <c r="J1764" s="5">
        <v>42651</v>
      </c>
      <c r="K1764" s="12">
        <f>Ventas[[#This Row],[Unit Price]]*Ventas[[#This Row],[Quantity]]</f>
        <v>405</v>
      </c>
      <c r="L1764" s="12">
        <f>Ventas[[#This Row],[Unit Cost]]*Ventas[[#This Row],[Quantity]]</f>
        <v>283.5</v>
      </c>
      <c r="M1764" s="14">
        <f>Ventas[[#This Row],[Ingresos]]-Ventas[[#This Row],[Costes]]</f>
        <v>121.5</v>
      </c>
      <c r="N1764" s="14" t="str">
        <f>_xlfn.XLOOKUP(Ventas[[#This Row],[Ship Country]],[1]!Countries[Ship Country],[1]!Countries[Area],"No registrado")</f>
        <v>Nord Europe</v>
      </c>
      <c r="O1764" s="14" t="str">
        <f>_xlfn.XLOOKUP(Ventas[[#This Row],[Ship Country]],[1]!Countries[Ship Country],[1]!Countries[Continent],"No existe")</f>
        <v>Europe</v>
      </c>
      <c r="P1764" s="15" t="str">
        <f>_xlfn.XLOOKUP(Ventas[[#This Row],[Category]],[2]!ProdManager[Category],[2]!ProdManager[Prod_Manager])</f>
        <v>Lydia Sinn</v>
      </c>
      <c r="Q1764" s="15">
        <f>YEAR(Ventas[[#This Row],[Order Date]])</f>
        <v>2016</v>
      </c>
      <c r="R1764" s="15" t="str">
        <f>TEXT(Ventas[[#This Row],[Order Date]],"MMM")</f>
        <v>oct</v>
      </c>
    </row>
    <row r="1765" spans="1:18" x14ac:dyDescent="0.25">
      <c r="A1765" s="6">
        <v>10927</v>
      </c>
      <c r="B1765" s="6" t="s">
        <v>177</v>
      </c>
      <c r="C1765" s="6" t="s">
        <v>10</v>
      </c>
      <c r="D1765" s="6">
        <v>7</v>
      </c>
      <c r="E1765" s="6">
        <v>5.53</v>
      </c>
      <c r="F1765" s="6">
        <v>5</v>
      </c>
      <c r="G1765" s="6" t="s">
        <v>272</v>
      </c>
      <c r="H1765" s="6" t="s">
        <v>273</v>
      </c>
      <c r="I1765" s="6" t="s">
        <v>13</v>
      </c>
      <c r="J1765" s="5">
        <v>42541</v>
      </c>
      <c r="K1765" s="12">
        <f>Ventas[[#This Row],[Unit Price]]*Ventas[[#This Row],[Quantity]]</f>
        <v>35</v>
      </c>
      <c r="L1765" s="12">
        <f>Ventas[[#This Row],[Unit Cost]]*Ventas[[#This Row],[Quantity]]</f>
        <v>27.650000000000002</v>
      </c>
      <c r="M1765" s="14">
        <f>Ventas[[#This Row],[Ingresos]]-Ventas[[#This Row],[Costes]]</f>
        <v>7.3499999999999979</v>
      </c>
      <c r="N1765" s="14" t="str">
        <f>_xlfn.XLOOKUP(Ventas[[#This Row],[Ship Country]],[1]!Countries[Ship Country],[1]!Countries[Area],"No registrado")</f>
        <v>Nord Europe</v>
      </c>
      <c r="O1765" s="14" t="str">
        <f>_xlfn.XLOOKUP(Ventas[[#This Row],[Ship Country]],[1]!Countries[Ship Country],[1]!Countries[Continent],"No existe")</f>
        <v>Europe</v>
      </c>
      <c r="P1765" s="15" t="str">
        <f>_xlfn.XLOOKUP(Ventas[[#This Row],[Category]],[2]!ProdManager[Category],[2]!ProdManager[Prod_Manager])</f>
        <v>Marc Caine</v>
      </c>
      <c r="Q1765" s="15">
        <f>YEAR(Ventas[[#This Row],[Order Date]])</f>
        <v>2016</v>
      </c>
      <c r="R1765" s="15" t="str">
        <f>TEXT(Ventas[[#This Row],[Order Date]],"MMM")</f>
        <v>jun</v>
      </c>
    </row>
    <row r="1766" spans="1:18" x14ac:dyDescent="0.25">
      <c r="A1766" s="4">
        <v>10927</v>
      </c>
      <c r="B1766" s="4" t="s">
        <v>101</v>
      </c>
      <c r="C1766" s="4" t="s">
        <v>43</v>
      </c>
      <c r="D1766" s="4">
        <v>18</v>
      </c>
      <c r="E1766" s="4">
        <v>15.84</v>
      </c>
      <c r="F1766" s="4">
        <v>20</v>
      </c>
      <c r="G1766" s="4" t="s">
        <v>272</v>
      </c>
      <c r="H1766" s="4" t="s">
        <v>273</v>
      </c>
      <c r="I1766" s="4" t="s">
        <v>13</v>
      </c>
      <c r="J1766" s="5">
        <v>42497</v>
      </c>
      <c r="K1766" s="12">
        <f>Ventas[[#This Row],[Unit Price]]*Ventas[[#This Row],[Quantity]]</f>
        <v>360</v>
      </c>
      <c r="L1766" s="12">
        <f>Ventas[[#This Row],[Unit Cost]]*Ventas[[#This Row],[Quantity]]</f>
        <v>316.8</v>
      </c>
      <c r="M1766" s="14">
        <f>Ventas[[#This Row],[Ingresos]]-Ventas[[#This Row],[Costes]]</f>
        <v>43.199999999999989</v>
      </c>
      <c r="N1766" s="14" t="str">
        <f>_xlfn.XLOOKUP(Ventas[[#This Row],[Ship Country]],[1]!Countries[Ship Country],[1]!Countries[Area],"No registrado")</f>
        <v>Nord Europe</v>
      </c>
      <c r="O1766" s="14" t="str">
        <f>_xlfn.XLOOKUP(Ventas[[#This Row],[Ship Country]],[1]!Countries[Ship Country],[1]!Countries[Continent],"No existe")</f>
        <v>Europe</v>
      </c>
      <c r="P1766" s="15" t="str">
        <f>_xlfn.XLOOKUP(Ventas[[#This Row],[Category]],[2]!ProdManager[Category],[2]!ProdManager[Prod_Manager])</f>
        <v>John Matter</v>
      </c>
      <c r="Q1766" s="15">
        <f>YEAR(Ventas[[#This Row],[Order Date]])</f>
        <v>2016</v>
      </c>
      <c r="R1766" s="15" t="str">
        <f>TEXT(Ventas[[#This Row],[Order Date]],"MMM")</f>
        <v>may</v>
      </c>
    </row>
    <row r="1767" spans="1:18" x14ac:dyDescent="0.25">
      <c r="A1767" s="6">
        <v>10928</v>
      </c>
      <c r="B1767" s="6" t="s">
        <v>195</v>
      </c>
      <c r="C1767" s="6" t="s">
        <v>35</v>
      </c>
      <c r="D1767" s="6">
        <v>9.5</v>
      </c>
      <c r="E1767" s="6">
        <v>6.5549999999999997</v>
      </c>
      <c r="F1767" s="6">
        <v>5</v>
      </c>
      <c r="G1767" s="6" t="s">
        <v>215</v>
      </c>
      <c r="H1767" s="6" t="s">
        <v>216</v>
      </c>
      <c r="I1767" s="6" t="s">
        <v>133</v>
      </c>
      <c r="J1767" s="5">
        <v>42710</v>
      </c>
      <c r="K1767" s="12">
        <f>Ventas[[#This Row],[Unit Price]]*Ventas[[#This Row],[Quantity]]</f>
        <v>47.5</v>
      </c>
      <c r="L1767" s="12">
        <f>Ventas[[#This Row],[Unit Cost]]*Ventas[[#This Row],[Quantity]]</f>
        <v>32.774999999999999</v>
      </c>
      <c r="M1767" s="14">
        <f>Ventas[[#This Row],[Ingresos]]-Ventas[[#This Row],[Costes]]</f>
        <v>14.725000000000001</v>
      </c>
      <c r="N1767" s="14" t="str">
        <f>_xlfn.XLOOKUP(Ventas[[#This Row],[Ship Country]],[1]!Countries[Ship Country],[1]!Countries[Area],"No registrado")</f>
        <v>Sud Europe</v>
      </c>
      <c r="O1767" s="14" t="str">
        <f>_xlfn.XLOOKUP(Ventas[[#This Row],[Ship Country]],[1]!Countries[Ship Country],[1]!Countries[Continent],"No existe")</f>
        <v>Europe</v>
      </c>
      <c r="P1767" s="15" t="str">
        <f>_xlfn.XLOOKUP(Ventas[[#This Row],[Category]],[2]!ProdManager[Category],[2]!ProdManager[Prod_Manager])</f>
        <v>Lydia Sinn</v>
      </c>
      <c r="Q1767" s="15">
        <f>YEAR(Ventas[[#This Row],[Order Date]])</f>
        <v>2016</v>
      </c>
      <c r="R1767" s="15" t="str">
        <f>TEXT(Ventas[[#This Row],[Order Date]],"MMM")</f>
        <v>dic</v>
      </c>
    </row>
    <row r="1768" spans="1:18" x14ac:dyDescent="0.25">
      <c r="A1768" s="4">
        <v>10928</v>
      </c>
      <c r="B1768" s="4" t="s">
        <v>101</v>
      </c>
      <c r="C1768" s="4" t="s">
        <v>43</v>
      </c>
      <c r="D1768" s="4">
        <v>18</v>
      </c>
      <c r="E1768" s="4">
        <v>16.560000000000002</v>
      </c>
      <c r="F1768" s="4">
        <v>5</v>
      </c>
      <c r="G1768" s="4" t="s">
        <v>215</v>
      </c>
      <c r="H1768" s="4" t="s">
        <v>216</v>
      </c>
      <c r="I1768" s="4" t="s">
        <v>133</v>
      </c>
      <c r="J1768" s="5">
        <v>42677</v>
      </c>
      <c r="K1768" s="12">
        <f>Ventas[[#This Row],[Unit Price]]*Ventas[[#This Row],[Quantity]]</f>
        <v>90</v>
      </c>
      <c r="L1768" s="12">
        <f>Ventas[[#This Row],[Unit Cost]]*Ventas[[#This Row],[Quantity]]</f>
        <v>82.800000000000011</v>
      </c>
      <c r="M1768" s="14">
        <f>Ventas[[#This Row],[Ingresos]]-Ventas[[#This Row],[Costes]]</f>
        <v>7.1999999999999886</v>
      </c>
      <c r="N1768" s="14" t="str">
        <f>_xlfn.XLOOKUP(Ventas[[#This Row],[Ship Country]],[1]!Countries[Ship Country],[1]!Countries[Area],"No registrado")</f>
        <v>Sud Europe</v>
      </c>
      <c r="O1768" s="14" t="str">
        <f>_xlfn.XLOOKUP(Ventas[[#This Row],[Ship Country]],[1]!Countries[Ship Country],[1]!Countries[Continent],"No existe")</f>
        <v>Europe</v>
      </c>
      <c r="P1768" s="15" t="str">
        <f>_xlfn.XLOOKUP(Ventas[[#This Row],[Category]],[2]!ProdManager[Category],[2]!ProdManager[Prod_Manager])</f>
        <v>John Matter</v>
      </c>
      <c r="Q1768" s="15">
        <f>YEAR(Ventas[[#This Row],[Order Date]])</f>
        <v>2016</v>
      </c>
      <c r="R1768" s="15" t="str">
        <f>TEXT(Ventas[[#This Row],[Order Date]],"MMM")</f>
        <v>nov</v>
      </c>
    </row>
    <row r="1769" spans="1:18" x14ac:dyDescent="0.25">
      <c r="A1769" s="6">
        <v>10929</v>
      </c>
      <c r="B1769" s="6" t="s">
        <v>71</v>
      </c>
      <c r="C1769" s="6" t="s">
        <v>35</v>
      </c>
      <c r="D1769" s="6">
        <v>10</v>
      </c>
      <c r="E1769" s="6">
        <v>6.8999999999999995</v>
      </c>
      <c r="F1769" s="6">
        <v>60</v>
      </c>
      <c r="G1769" s="6" t="s">
        <v>99</v>
      </c>
      <c r="H1769" s="6" t="s">
        <v>100</v>
      </c>
      <c r="I1769" s="6" t="s">
        <v>21</v>
      </c>
      <c r="J1769" s="5">
        <v>42678</v>
      </c>
      <c r="K1769" s="12">
        <f>Ventas[[#This Row],[Unit Price]]*Ventas[[#This Row],[Quantity]]</f>
        <v>600</v>
      </c>
      <c r="L1769" s="12">
        <f>Ventas[[#This Row],[Unit Cost]]*Ventas[[#This Row],[Quantity]]</f>
        <v>413.99999999999994</v>
      </c>
      <c r="M1769" s="14">
        <f>Ventas[[#This Row],[Ingresos]]-Ventas[[#This Row],[Costes]]</f>
        <v>186.00000000000006</v>
      </c>
      <c r="N1769" s="14" t="str">
        <f>_xlfn.XLOOKUP(Ventas[[#This Row],[Ship Country]],[1]!Countries[Ship Country],[1]!Countries[Area],"No registrado")</f>
        <v>Nord Europe</v>
      </c>
      <c r="O1769" s="14" t="str">
        <f>_xlfn.XLOOKUP(Ventas[[#This Row],[Ship Country]],[1]!Countries[Ship Country],[1]!Countries[Continent],"No existe")</f>
        <v>Europe</v>
      </c>
      <c r="P1769" s="15" t="str">
        <f>_xlfn.XLOOKUP(Ventas[[#This Row],[Category]],[2]!ProdManager[Category],[2]!ProdManager[Prod_Manager])</f>
        <v>Lydia Sinn</v>
      </c>
      <c r="Q1769" s="15">
        <f>YEAR(Ventas[[#This Row],[Order Date]])</f>
        <v>2016</v>
      </c>
      <c r="R1769" s="15" t="str">
        <f>TEXT(Ventas[[#This Row],[Order Date]],"MMM")</f>
        <v>nov</v>
      </c>
    </row>
    <row r="1770" spans="1:18" x14ac:dyDescent="0.25">
      <c r="A1770" s="4">
        <v>10929</v>
      </c>
      <c r="B1770" s="4" t="s">
        <v>129</v>
      </c>
      <c r="C1770" s="4" t="s">
        <v>43</v>
      </c>
      <c r="D1770" s="4">
        <v>7.75</v>
      </c>
      <c r="E1770" s="4">
        <v>7.0525000000000002</v>
      </c>
      <c r="F1770" s="4">
        <v>49</v>
      </c>
      <c r="G1770" s="4" t="s">
        <v>99</v>
      </c>
      <c r="H1770" s="4" t="s">
        <v>100</v>
      </c>
      <c r="I1770" s="4" t="s">
        <v>21</v>
      </c>
      <c r="J1770" s="5">
        <v>42381</v>
      </c>
      <c r="K1770" s="12">
        <f>Ventas[[#This Row],[Unit Price]]*Ventas[[#This Row],[Quantity]]</f>
        <v>379.75</v>
      </c>
      <c r="L1770" s="12">
        <f>Ventas[[#This Row],[Unit Cost]]*Ventas[[#This Row],[Quantity]]</f>
        <v>345.57249999999999</v>
      </c>
      <c r="M1770" s="14">
        <f>Ventas[[#This Row],[Ingresos]]-Ventas[[#This Row],[Costes]]</f>
        <v>34.177500000000009</v>
      </c>
      <c r="N1770" s="14" t="str">
        <f>_xlfn.XLOOKUP(Ventas[[#This Row],[Ship Country]],[1]!Countries[Ship Country],[1]!Countries[Area],"No registrado")</f>
        <v>Nord Europe</v>
      </c>
      <c r="O1770" s="14" t="str">
        <f>_xlfn.XLOOKUP(Ventas[[#This Row],[Ship Country]],[1]!Countries[Ship Country],[1]!Countries[Continent],"No existe")</f>
        <v>Europe</v>
      </c>
      <c r="P1770" s="15" t="str">
        <f>_xlfn.XLOOKUP(Ventas[[#This Row],[Category]],[2]!ProdManager[Category],[2]!ProdManager[Prod_Manager])</f>
        <v>John Matter</v>
      </c>
      <c r="Q1770" s="15">
        <f>YEAR(Ventas[[#This Row],[Order Date]])</f>
        <v>2016</v>
      </c>
      <c r="R1770" s="15" t="str">
        <f>TEXT(Ventas[[#This Row],[Order Date]],"MMM")</f>
        <v>ene</v>
      </c>
    </row>
    <row r="1771" spans="1:18" x14ac:dyDescent="0.25">
      <c r="A1771" s="6">
        <v>10929</v>
      </c>
      <c r="B1771" s="6" t="s">
        <v>61</v>
      </c>
      <c r="C1771" s="6" t="s">
        <v>24</v>
      </c>
      <c r="D1771" s="6">
        <v>13</v>
      </c>
      <c r="E1771" s="6">
        <v>10.530000000000001</v>
      </c>
      <c r="F1771" s="6">
        <v>15</v>
      </c>
      <c r="G1771" s="6" t="s">
        <v>99</v>
      </c>
      <c r="H1771" s="6" t="s">
        <v>100</v>
      </c>
      <c r="I1771" s="6" t="s">
        <v>21</v>
      </c>
      <c r="J1771" s="5">
        <v>42509</v>
      </c>
      <c r="K1771" s="12">
        <f>Ventas[[#This Row],[Unit Price]]*Ventas[[#This Row],[Quantity]]</f>
        <v>195</v>
      </c>
      <c r="L1771" s="12">
        <f>Ventas[[#This Row],[Unit Cost]]*Ventas[[#This Row],[Quantity]]</f>
        <v>157.95000000000002</v>
      </c>
      <c r="M1771" s="14">
        <f>Ventas[[#This Row],[Ingresos]]-Ventas[[#This Row],[Costes]]</f>
        <v>37.049999999999983</v>
      </c>
      <c r="N1771" s="14" t="str">
        <f>_xlfn.XLOOKUP(Ventas[[#This Row],[Ship Country]],[1]!Countries[Ship Country],[1]!Countries[Area],"No registrado")</f>
        <v>Nord Europe</v>
      </c>
      <c r="O1771" s="14" t="str">
        <f>_xlfn.XLOOKUP(Ventas[[#This Row],[Ship Country]],[1]!Countries[Ship Country],[1]!Countries[Continent],"No existe")</f>
        <v>Europe</v>
      </c>
      <c r="P1771" s="15" t="str">
        <f>_xlfn.XLOOKUP(Ventas[[#This Row],[Category]],[2]!ProdManager[Category],[2]!ProdManager[Prod_Manager])</f>
        <v>Lydia Sinn</v>
      </c>
      <c r="Q1771" s="15">
        <f>YEAR(Ventas[[#This Row],[Order Date]])</f>
        <v>2016</v>
      </c>
      <c r="R1771" s="15" t="str">
        <f>TEXT(Ventas[[#This Row],[Order Date]],"MMM")</f>
        <v>may</v>
      </c>
    </row>
    <row r="1772" spans="1:18" x14ac:dyDescent="0.25">
      <c r="A1772" s="4">
        <v>10930</v>
      </c>
      <c r="B1772" s="4" t="s">
        <v>71</v>
      </c>
      <c r="C1772" s="4" t="s">
        <v>35</v>
      </c>
      <c r="D1772" s="4">
        <v>10</v>
      </c>
      <c r="E1772" s="4">
        <v>6.6999999999999993</v>
      </c>
      <c r="F1772" s="4">
        <v>36</v>
      </c>
      <c r="G1772" s="4" t="s">
        <v>36</v>
      </c>
      <c r="H1772" s="4" t="s">
        <v>37</v>
      </c>
      <c r="I1772" s="4" t="s">
        <v>38</v>
      </c>
      <c r="J1772" s="5">
        <v>42632</v>
      </c>
      <c r="K1772" s="12">
        <f>Ventas[[#This Row],[Unit Price]]*Ventas[[#This Row],[Quantity]]</f>
        <v>360</v>
      </c>
      <c r="L1772" s="12">
        <f>Ventas[[#This Row],[Unit Cost]]*Ventas[[#This Row],[Quantity]]</f>
        <v>241.2</v>
      </c>
      <c r="M1772" s="14">
        <f>Ventas[[#This Row],[Ingresos]]-Ventas[[#This Row],[Costes]]</f>
        <v>118.80000000000001</v>
      </c>
      <c r="N1772" s="14" t="str">
        <f>_xlfn.XLOOKUP(Ventas[[#This Row],[Ship Country]],[1]!Countries[Ship Country],[1]!Countries[Area],"No registrado")</f>
        <v>Nord Europe</v>
      </c>
      <c r="O1772" s="14" t="str">
        <f>_xlfn.XLOOKUP(Ventas[[#This Row],[Ship Country]],[1]!Countries[Ship Country],[1]!Countries[Continent],"No existe")</f>
        <v>Europe</v>
      </c>
      <c r="P1772" s="15" t="str">
        <f>_xlfn.XLOOKUP(Ventas[[#This Row],[Category]],[2]!ProdManager[Category],[2]!ProdManager[Prod_Manager])</f>
        <v>Lydia Sinn</v>
      </c>
      <c r="Q1772" s="15">
        <f>YEAR(Ventas[[#This Row],[Order Date]])</f>
        <v>2016</v>
      </c>
      <c r="R1772" s="15" t="str">
        <f>TEXT(Ventas[[#This Row],[Order Date]],"MMM")</f>
        <v>sep</v>
      </c>
    </row>
    <row r="1773" spans="1:18" x14ac:dyDescent="0.25">
      <c r="A1773" s="6">
        <v>10930</v>
      </c>
      <c r="B1773" s="6" t="s">
        <v>62</v>
      </c>
      <c r="C1773" s="6" t="s">
        <v>35</v>
      </c>
      <c r="D1773" s="6">
        <v>43.9</v>
      </c>
      <c r="E1773" s="6">
        <v>30.290999999999997</v>
      </c>
      <c r="F1773" s="6">
        <v>25</v>
      </c>
      <c r="G1773" s="6" t="s">
        <v>36</v>
      </c>
      <c r="H1773" s="6" t="s">
        <v>37</v>
      </c>
      <c r="I1773" s="6" t="s">
        <v>38</v>
      </c>
      <c r="J1773" s="5">
        <v>42677</v>
      </c>
      <c r="K1773" s="12">
        <f>Ventas[[#This Row],[Unit Price]]*Ventas[[#This Row],[Quantity]]</f>
        <v>1097.5</v>
      </c>
      <c r="L1773" s="12">
        <f>Ventas[[#This Row],[Unit Cost]]*Ventas[[#This Row],[Quantity]]</f>
        <v>757.27499999999986</v>
      </c>
      <c r="M1773" s="14">
        <f>Ventas[[#This Row],[Ingresos]]-Ventas[[#This Row],[Costes]]</f>
        <v>340.22500000000014</v>
      </c>
      <c r="N1773" s="14" t="str">
        <f>_xlfn.XLOOKUP(Ventas[[#This Row],[Ship Country]],[1]!Countries[Ship Country],[1]!Countries[Area],"No registrado")</f>
        <v>Nord Europe</v>
      </c>
      <c r="O1773" s="14" t="str">
        <f>_xlfn.XLOOKUP(Ventas[[#This Row],[Ship Country]],[1]!Countries[Ship Country],[1]!Countries[Continent],"No existe")</f>
        <v>Europe</v>
      </c>
      <c r="P1773" s="15" t="str">
        <f>_xlfn.XLOOKUP(Ventas[[#This Row],[Category]],[2]!ProdManager[Category],[2]!ProdManager[Prod_Manager])</f>
        <v>Lydia Sinn</v>
      </c>
      <c r="Q1773" s="15">
        <f>YEAR(Ventas[[#This Row],[Order Date]])</f>
        <v>2016</v>
      </c>
      <c r="R1773" s="15" t="str">
        <f>TEXT(Ventas[[#This Row],[Order Date]],"MMM")</f>
        <v>nov</v>
      </c>
    </row>
    <row r="1774" spans="1:18" x14ac:dyDescent="0.25">
      <c r="A1774" s="4">
        <v>10930</v>
      </c>
      <c r="B1774" s="4" t="s">
        <v>45</v>
      </c>
      <c r="C1774" s="4" t="s">
        <v>46</v>
      </c>
      <c r="D1774" s="4">
        <v>24</v>
      </c>
      <c r="E1774" s="4">
        <v>18.72</v>
      </c>
      <c r="F1774" s="4">
        <v>25</v>
      </c>
      <c r="G1774" s="4" t="s">
        <v>36</v>
      </c>
      <c r="H1774" s="4" t="s">
        <v>37</v>
      </c>
      <c r="I1774" s="4" t="s">
        <v>38</v>
      </c>
      <c r="J1774" s="5">
        <v>42371</v>
      </c>
      <c r="K1774" s="12">
        <f>Ventas[[#This Row],[Unit Price]]*Ventas[[#This Row],[Quantity]]</f>
        <v>600</v>
      </c>
      <c r="L1774" s="12">
        <f>Ventas[[#This Row],[Unit Cost]]*Ventas[[#This Row],[Quantity]]</f>
        <v>468</v>
      </c>
      <c r="M1774" s="14">
        <f>Ventas[[#This Row],[Ingresos]]-Ventas[[#This Row],[Costes]]</f>
        <v>132</v>
      </c>
      <c r="N1774" s="14" t="str">
        <f>_xlfn.XLOOKUP(Ventas[[#This Row],[Ship Country]],[1]!Countries[Ship Country],[1]!Countries[Area],"No registrado")</f>
        <v>Nord Europe</v>
      </c>
      <c r="O1774" s="14" t="str">
        <f>_xlfn.XLOOKUP(Ventas[[#This Row],[Ship Country]],[1]!Countries[Ship Country],[1]!Countries[Continent],"No existe")</f>
        <v>Europe</v>
      </c>
      <c r="P1774" s="15" t="str">
        <f>_xlfn.XLOOKUP(Ventas[[#This Row],[Category]],[2]!ProdManager[Category],[2]!ProdManager[Prod_Manager])</f>
        <v>John Matter</v>
      </c>
      <c r="Q1774" s="15">
        <f>YEAR(Ventas[[#This Row],[Order Date]])</f>
        <v>2016</v>
      </c>
      <c r="R1774" s="15" t="str">
        <f>TEXT(Ventas[[#This Row],[Order Date]],"MMM")</f>
        <v>ene</v>
      </c>
    </row>
    <row r="1775" spans="1:18" x14ac:dyDescent="0.25">
      <c r="A1775" s="6">
        <v>10930</v>
      </c>
      <c r="B1775" s="6" t="s">
        <v>174</v>
      </c>
      <c r="C1775" s="6" t="s">
        <v>29</v>
      </c>
      <c r="D1775" s="6">
        <v>13.25</v>
      </c>
      <c r="E1775" s="6">
        <v>10.865</v>
      </c>
      <c r="F1775" s="6">
        <v>30</v>
      </c>
      <c r="G1775" s="6" t="s">
        <v>36</v>
      </c>
      <c r="H1775" s="6" t="s">
        <v>37</v>
      </c>
      <c r="I1775" s="6" t="s">
        <v>38</v>
      </c>
      <c r="J1775" s="5">
        <v>42428</v>
      </c>
      <c r="K1775" s="12">
        <f>Ventas[[#This Row],[Unit Price]]*Ventas[[#This Row],[Quantity]]</f>
        <v>397.5</v>
      </c>
      <c r="L1775" s="12">
        <f>Ventas[[#This Row],[Unit Cost]]*Ventas[[#This Row],[Quantity]]</f>
        <v>325.95</v>
      </c>
      <c r="M1775" s="14">
        <f>Ventas[[#This Row],[Ingresos]]-Ventas[[#This Row],[Costes]]</f>
        <v>71.550000000000011</v>
      </c>
      <c r="N1775" s="14" t="str">
        <f>_xlfn.XLOOKUP(Ventas[[#This Row],[Ship Country]],[1]!Countries[Ship Country],[1]!Countries[Area],"No registrado")</f>
        <v>Nord Europe</v>
      </c>
      <c r="O1775" s="14" t="str">
        <f>_xlfn.XLOOKUP(Ventas[[#This Row],[Ship Country]],[1]!Countries[Ship Country],[1]!Countries[Continent],"No existe")</f>
        <v>Europe</v>
      </c>
      <c r="P1775" s="15" t="str">
        <f>_xlfn.XLOOKUP(Ventas[[#This Row],[Category]],[2]!ProdManager[Category],[2]!ProdManager[Prod_Manager])</f>
        <v>Peter Stone</v>
      </c>
      <c r="Q1775" s="15">
        <f>YEAR(Ventas[[#This Row],[Order Date]])</f>
        <v>2016</v>
      </c>
      <c r="R1775" s="15" t="str">
        <f>TEXT(Ventas[[#This Row],[Order Date]],"MMM")</f>
        <v>feb</v>
      </c>
    </row>
    <row r="1776" spans="1:18" x14ac:dyDescent="0.25">
      <c r="A1776" s="4">
        <v>10931</v>
      </c>
      <c r="B1776" s="4" t="s">
        <v>33</v>
      </c>
      <c r="C1776" s="4" t="s">
        <v>10</v>
      </c>
      <c r="D1776" s="4">
        <v>19.5</v>
      </c>
      <c r="E1776" s="4">
        <v>15.600000000000001</v>
      </c>
      <c r="F1776" s="4">
        <v>30</v>
      </c>
      <c r="G1776" s="4" t="s">
        <v>53</v>
      </c>
      <c r="H1776" s="4" t="s">
        <v>54</v>
      </c>
      <c r="I1776" s="4" t="s">
        <v>49</v>
      </c>
      <c r="J1776" s="5">
        <v>42633</v>
      </c>
      <c r="K1776" s="12">
        <f>Ventas[[#This Row],[Unit Price]]*Ventas[[#This Row],[Quantity]]</f>
        <v>585</v>
      </c>
      <c r="L1776" s="12">
        <f>Ventas[[#This Row],[Unit Cost]]*Ventas[[#This Row],[Quantity]]</f>
        <v>468.00000000000006</v>
      </c>
      <c r="M1776" s="14">
        <f>Ventas[[#This Row],[Ingresos]]-Ventas[[#This Row],[Costes]]</f>
        <v>116.99999999999994</v>
      </c>
      <c r="N1776" s="14" t="str">
        <f>_xlfn.XLOOKUP(Ventas[[#This Row],[Ship Country]],[1]!Countries[Ship Country],[1]!Countries[Area],"No registrado")</f>
        <v>Nord Europe</v>
      </c>
      <c r="O1776" s="14" t="str">
        <f>_xlfn.XLOOKUP(Ventas[[#This Row],[Ship Country]],[1]!Countries[Ship Country],[1]!Countries[Continent],"No existe")</f>
        <v>Europe</v>
      </c>
      <c r="P1776" s="15" t="str">
        <f>_xlfn.XLOOKUP(Ventas[[#This Row],[Category]],[2]!ProdManager[Category],[2]!ProdManager[Prod_Manager])</f>
        <v>Marc Caine</v>
      </c>
      <c r="Q1776" s="15">
        <f>YEAR(Ventas[[#This Row],[Order Date]])</f>
        <v>2016</v>
      </c>
      <c r="R1776" s="15" t="str">
        <f>TEXT(Ventas[[#This Row],[Order Date]],"MMM")</f>
        <v>sep</v>
      </c>
    </row>
    <row r="1777" spans="1:18" x14ac:dyDescent="0.25">
      <c r="A1777" s="6">
        <v>10931</v>
      </c>
      <c r="B1777" s="6" t="s">
        <v>118</v>
      </c>
      <c r="C1777" s="6" t="s">
        <v>29</v>
      </c>
      <c r="D1777" s="6">
        <v>6</v>
      </c>
      <c r="E1777" s="6">
        <v>4.4399999999999995</v>
      </c>
      <c r="F1777" s="6">
        <v>42</v>
      </c>
      <c r="G1777" s="6" t="s">
        <v>53</v>
      </c>
      <c r="H1777" s="6" t="s">
        <v>54</v>
      </c>
      <c r="I1777" s="6" t="s">
        <v>49</v>
      </c>
      <c r="J1777" s="5">
        <v>42461</v>
      </c>
      <c r="K1777" s="12">
        <f>Ventas[[#This Row],[Unit Price]]*Ventas[[#This Row],[Quantity]]</f>
        <v>252</v>
      </c>
      <c r="L1777" s="12">
        <f>Ventas[[#This Row],[Unit Cost]]*Ventas[[#This Row],[Quantity]]</f>
        <v>186.48</v>
      </c>
      <c r="M1777" s="14">
        <f>Ventas[[#This Row],[Ingresos]]-Ventas[[#This Row],[Costes]]</f>
        <v>65.52000000000001</v>
      </c>
      <c r="N1777" s="14" t="str">
        <f>_xlfn.XLOOKUP(Ventas[[#This Row],[Ship Country]],[1]!Countries[Ship Country],[1]!Countries[Area],"No registrado")</f>
        <v>Nord Europe</v>
      </c>
      <c r="O1777" s="14" t="str">
        <f>_xlfn.XLOOKUP(Ventas[[#This Row],[Ship Country]],[1]!Countries[Ship Country],[1]!Countries[Continent],"No existe")</f>
        <v>Europe</v>
      </c>
      <c r="P1777" s="15" t="str">
        <f>_xlfn.XLOOKUP(Ventas[[#This Row],[Category]],[2]!ProdManager[Category],[2]!ProdManager[Prod_Manager])</f>
        <v>Peter Stone</v>
      </c>
      <c r="Q1777" s="15">
        <f>YEAR(Ventas[[#This Row],[Order Date]])</f>
        <v>2016</v>
      </c>
      <c r="R1777" s="15" t="str">
        <f>TEXT(Ventas[[#This Row],[Order Date]],"MMM")</f>
        <v>abr</v>
      </c>
    </row>
    <row r="1778" spans="1:18" x14ac:dyDescent="0.25">
      <c r="A1778" s="4">
        <v>10932</v>
      </c>
      <c r="B1778" s="4" t="s">
        <v>129</v>
      </c>
      <c r="C1778" s="4" t="s">
        <v>43</v>
      </c>
      <c r="D1778" s="4">
        <v>7.75</v>
      </c>
      <c r="E1778" s="4">
        <v>7.0525000000000002</v>
      </c>
      <c r="F1778" s="4">
        <v>20</v>
      </c>
      <c r="G1778" s="4" t="s">
        <v>190</v>
      </c>
      <c r="H1778" s="4" t="s">
        <v>191</v>
      </c>
      <c r="I1778" s="4" t="s">
        <v>13</v>
      </c>
      <c r="J1778" s="5">
        <v>42500</v>
      </c>
      <c r="K1778" s="12">
        <f>Ventas[[#This Row],[Unit Price]]*Ventas[[#This Row],[Quantity]]</f>
        <v>155</v>
      </c>
      <c r="L1778" s="12">
        <f>Ventas[[#This Row],[Unit Cost]]*Ventas[[#This Row],[Quantity]]</f>
        <v>141.05000000000001</v>
      </c>
      <c r="M1778" s="14">
        <f>Ventas[[#This Row],[Ingresos]]-Ventas[[#This Row],[Costes]]</f>
        <v>13.949999999999989</v>
      </c>
      <c r="N1778" s="14" t="str">
        <f>_xlfn.XLOOKUP(Ventas[[#This Row],[Ship Country]],[1]!Countries[Ship Country],[1]!Countries[Area],"No registrado")</f>
        <v>Nord Europe</v>
      </c>
      <c r="O1778" s="14" t="str">
        <f>_xlfn.XLOOKUP(Ventas[[#This Row],[Ship Country]],[1]!Countries[Ship Country],[1]!Countries[Continent],"No existe")</f>
        <v>Europe</v>
      </c>
      <c r="P1778" s="15" t="str">
        <f>_xlfn.XLOOKUP(Ventas[[#This Row],[Category]],[2]!ProdManager[Category],[2]!ProdManager[Prod_Manager])</f>
        <v>John Matter</v>
      </c>
      <c r="Q1778" s="15">
        <f>YEAR(Ventas[[#This Row],[Order Date]])</f>
        <v>2016</v>
      </c>
      <c r="R1778" s="15" t="str">
        <f>TEXT(Ventas[[#This Row],[Order Date]],"MMM")</f>
        <v>may</v>
      </c>
    </row>
    <row r="1779" spans="1:18" x14ac:dyDescent="0.25">
      <c r="A1779" s="6">
        <v>10932</v>
      </c>
      <c r="B1779" s="6" t="s">
        <v>14</v>
      </c>
      <c r="C1779" s="6" t="s">
        <v>15</v>
      </c>
      <c r="D1779" s="6">
        <v>34.799999999999997</v>
      </c>
      <c r="E1779" s="6">
        <v>28.187999999999999</v>
      </c>
      <c r="F1779" s="6">
        <v>16</v>
      </c>
      <c r="G1779" s="6" t="s">
        <v>190</v>
      </c>
      <c r="H1779" s="6" t="s">
        <v>191</v>
      </c>
      <c r="I1779" s="6" t="s">
        <v>13</v>
      </c>
      <c r="J1779" s="5">
        <v>42516</v>
      </c>
      <c r="K1779" s="12">
        <f>Ventas[[#This Row],[Unit Price]]*Ventas[[#This Row],[Quantity]]</f>
        <v>556.79999999999995</v>
      </c>
      <c r="L1779" s="12">
        <f>Ventas[[#This Row],[Unit Cost]]*Ventas[[#This Row],[Quantity]]</f>
        <v>451.00799999999998</v>
      </c>
      <c r="M1779" s="14">
        <f>Ventas[[#This Row],[Ingresos]]-Ventas[[#This Row],[Costes]]</f>
        <v>105.79199999999997</v>
      </c>
      <c r="N1779" s="14" t="str">
        <f>_xlfn.XLOOKUP(Ventas[[#This Row],[Ship Country]],[1]!Countries[Ship Country],[1]!Countries[Area],"No registrado")</f>
        <v>Nord Europe</v>
      </c>
      <c r="O1779" s="14" t="str">
        <f>_xlfn.XLOOKUP(Ventas[[#This Row],[Ship Country]],[1]!Countries[Ship Country],[1]!Countries[Continent],"No existe")</f>
        <v>Europe</v>
      </c>
      <c r="P1779" s="15" t="str">
        <f>_xlfn.XLOOKUP(Ventas[[#This Row],[Category]],[2]!ProdManager[Category],[2]!ProdManager[Prod_Manager])</f>
        <v>Peter Stone</v>
      </c>
      <c r="Q1779" s="15">
        <f>YEAR(Ventas[[#This Row],[Order Date]])</f>
        <v>2016</v>
      </c>
      <c r="R1779" s="15" t="str">
        <f>TEXT(Ventas[[#This Row],[Order Date]],"MMM")</f>
        <v>may</v>
      </c>
    </row>
    <row r="1780" spans="1:18" x14ac:dyDescent="0.25">
      <c r="A1780" s="4">
        <v>10932</v>
      </c>
      <c r="B1780" s="4" t="s">
        <v>56</v>
      </c>
      <c r="C1780" s="4" t="s">
        <v>35</v>
      </c>
      <c r="D1780" s="4">
        <v>17.45</v>
      </c>
      <c r="E1780" s="4">
        <v>12.214999999999998</v>
      </c>
      <c r="F1780" s="4">
        <v>30</v>
      </c>
      <c r="G1780" s="4" t="s">
        <v>190</v>
      </c>
      <c r="H1780" s="4" t="s">
        <v>191</v>
      </c>
      <c r="I1780" s="4" t="s">
        <v>13</v>
      </c>
      <c r="J1780" s="5">
        <v>42500</v>
      </c>
      <c r="K1780" s="12">
        <f>Ventas[[#This Row],[Unit Price]]*Ventas[[#This Row],[Quantity]]</f>
        <v>523.5</v>
      </c>
      <c r="L1780" s="12">
        <f>Ventas[[#This Row],[Unit Cost]]*Ventas[[#This Row],[Quantity]]</f>
        <v>366.44999999999993</v>
      </c>
      <c r="M1780" s="14">
        <f>Ventas[[#This Row],[Ingresos]]-Ventas[[#This Row],[Costes]]</f>
        <v>157.05000000000007</v>
      </c>
      <c r="N1780" s="14" t="str">
        <f>_xlfn.XLOOKUP(Ventas[[#This Row],[Ship Country]],[1]!Countries[Ship Country],[1]!Countries[Area],"No registrado")</f>
        <v>Nord Europe</v>
      </c>
      <c r="O1780" s="14" t="str">
        <f>_xlfn.XLOOKUP(Ventas[[#This Row],[Ship Country]],[1]!Countries[Ship Country],[1]!Countries[Continent],"No existe")</f>
        <v>Europe</v>
      </c>
      <c r="P1780" s="15" t="str">
        <f>_xlfn.XLOOKUP(Ventas[[#This Row],[Category]],[2]!ProdManager[Category],[2]!ProdManager[Prod_Manager])</f>
        <v>Lydia Sinn</v>
      </c>
      <c r="Q1780" s="15">
        <f>YEAR(Ventas[[#This Row],[Order Date]])</f>
        <v>2016</v>
      </c>
      <c r="R1780" s="15" t="str">
        <f>TEXT(Ventas[[#This Row],[Order Date]],"MMM")</f>
        <v>may</v>
      </c>
    </row>
    <row r="1781" spans="1:18" x14ac:dyDescent="0.25">
      <c r="A1781" s="6">
        <v>10932</v>
      </c>
      <c r="B1781" s="6" t="s">
        <v>78</v>
      </c>
      <c r="C1781" s="6" t="s">
        <v>35</v>
      </c>
      <c r="D1781" s="6">
        <v>49.3</v>
      </c>
      <c r="E1781" s="6">
        <v>34.016999999999996</v>
      </c>
      <c r="F1781" s="6">
        <v>14</v>
      </c>
      <c r="G1781" s="6" t="s">
        <v>190</v>
      </c>
      <c r="H1781" s="6" t="s">
        <v>191</v>
      </c>
      <c r="I1781" s="6" t="s">
        <v>13</v>
      </c>
      <c r="J1781" s="5">
        <v>42690</v>
      </c>
      <c r="K1781" s="12">
        <f>Ventas[[#This Row],[Unit Price]]*Ventas[[#This Row],[Quantity]]</f>
        <v>690.19999999999993</v>
      </c>
      <c r="L1781" s="12">
        <f>Ventas[[#This Row],[Unit Cost]]*Ventas[[#This Row],[Quantity]]</f>
        <v>476.23799999999994</v>
      </c>
      <c r="M1781" s="14">
        <f>Ventas[[#This Row],[Ingresos]]-Ventas[[#This Row],[Costes]]</f>
        <v>213.96199999999999</v>
      </c>
      <c r="N1781" s="14" t="str">
        <f>_xlfn.XLOOKUP(Ventas[[#This Row],[Ship Country]],[1]!Countries[Ship Country],[1]!Countries[Area],"No registrado")</f>
        <v>Nord Europe</v>
      </c>
      <c r="O1781" s="14" t="str">
        <f>_xlfn.XLOOKUP(Ventas[[#This Row],[Ship Country]],[1]!Countries[Ship Country],[1]!Countries[Continent],"No existe")</f>
        <v>Europe</v>
      </c>
      <c r="P1781" s="15" t="str">
        <f>_xlfn.XLOOKUP(Ventas[[#This Row],[Category]],[2]!ProdManager[Category],[2]!ProdManager[Prod_Manager])</f>
        <v>Lydia Sinn</v>
      </c>
      <c r="Q1781" s="15">
        <f>YEAR(Ventas[[#This Row],[Order Date]])</f>
        <v>2016</v>
      </c>
      <c r="R1781" s="15" t="str">
        <f>TEXT(Ventas[[#This Row],[Order Date]],"MMM")</f>
        <v>nov</v>
      </c>
    </row>
    <row r="1782" spans="1:18" x14ac:dyDescent="0.25">
      <c r="A1782" s="4">
        <v>10933</v>
      </c>
      <c r="B1782" s="4" t="s">
        <v>58</v>
      </c>
      <c r="C1782" s="4" t="s">
        <v>46</v>
      </c>
      <c r="D1782" s="4">
        <v>32.799999999999997</v>
      </c>
      <c r="E1782" s="4">
        <v>25.255999999999997</v>
      </c>
      <c r="F1782" s="4">
        <v>2</v>
      </c>
      <c r="G1782" s="4" t="s">
        <v>175</v>
      </c>
      <c r="H1782" s="4" t="s">
        <v>176</v>
      </c>
      <c r="I1782" s="4" t="s">
        <v>149</v>
      </c>
      <c r="J1782" s="5">
        <v>42549</v>
      </c>
      <c r="K1782" s="12">
        <f>Ventas[[#This Row],[Unit Price]]*Ventas[[#This Row],[Quantity]]</f>
        <v>65.599999999999994</v>
      </c>
      <c r="L1782" s="12">
        <f>Ventas[[#This Row],[Unit Cost]]*Ventas[[#This Row],[Quantity]]</f>
        <v>50.511999999999993</v>
      </c>
      <c r="M1782" s="14">
        <f>Ventas[[#This Row],[Ingresos]]-Ventas[[#This Row],[Costes]]</f>
        <v>15.088000000000001</v>
      </c>
      <c r="N1782" s="14" t="str">
        <f>_xlfn.XLOOKUP(Ventas[[#This Row],[Ship Country]],[1]!Countries[Ship Country],[1]!Countries[Area],"No registrado")</f>
        <v>Nord Europe</v>
      </c>
      <c r="O1782" s="14" t="str">
        <f>_xlfn.XLOOKUP(Ventas[[#This Row],[Ship Country]],[1]!Countries[Ship Country],[1]!Countries[Continent],"No existe")</f>
        <v>Europe</v>
      </c>
      <c r="P1782" s="15" t="str">
        <f>_xlfn.XLOOKUP(Ventas[[#This Row],[Category]],[2]!ProdManager[Category],[2]!ProdManager[Prod_Manager])</f>
        <v>John Matter</v>
      </c>
      <c r="Q1782" s="15">
        <f>YEAR(Ventas[[#This Row],[Order Date]])</f>
        <v>2016</v>
      </c>
      <c r="R1782" s="15" t="str">
        <f>TEXT(Ventas[[#This Row],[Order Date]],"MMM")</f>
        <v>jun</v>
      </c>
    </row>
    <row r="1783" spans="1:18" x14ac:dyDescent="0.25">
      <c r="A1783" s="6">
        <v>10933</v>
      </c>
      <c r="B1783" s="6" t="s">
        <v>239</v>
      </c>
      <c r="C1783" s="6" t="s">
        <v>24</v>
      </c>
      <c r="D1783" s="6">
        <v>28.5</v>
      </c>
      <c r="E1783" s="6">
        <v>23.37</v>
      </c>
      <c r="F1783" s="6">
        <v>30</v>
      </c>
      <c r="G1783" s="6" t="s">
        <v>175</v>
      </c>
      <c r="H1783" s="6" t="s">
        <v>176</v>
      </c>
      <c r="I1783" s="6" t="s">
        <v>149</v>
      </c>
      <c r="J1783" s="5">
        <v>42572</v>
      </c>
      <c r="K1783" s="12">
        <f>Ventas[[#This Row],[Unit Price]]*Ventas[[#This Row],[Quantity]]</f>
        <v>855</v>
      </c>
      <c r="L1783" s="12">
        <f>Ventas[[#This Row],[Unit Cost]]*Ventas[[#This Row],[Quantity]]</f>
        <v>701.1</v>
      </c>
      <c r="M1783" s="14">
        <f>Ventas[[#This Row],[Ingresos]]-Ventas[[#This Row],[Costes]]</f>
        <v>153.89999999999998</v>
      </c>
      <c r="N1783" s="14" t="str">
        <f>_xlfn.XLOOKUP(Ventas[[#This Row],[Ship Country]],[1]!Countries[Ship Country],[1]!Countries[Area],"No registrado")</f>
        <v>Nord Europe</v>
      </c>
      <c r="O1783" s="14" t="str">
        <f>_xlfn.XLOOKUP(Ventas[[#This Row],[Ship Country]],[1]!Countries[Ship Country],[1]!Countries[Continent],"No existe")</f>
        <v>Europe</v>
      </c>
      <c r="P1783" s="15" t="str">
        <f>_xlfn.XLOOKUP(Ventas[[#This Row],[Category]],[2]!ProdManager[Category],[2]!ProdManager[Prod_Manager])</f>
        <v>Lydia Sinn</v>
      </c>
      <c r="Q1783" s="15">
        <f>YEAR(Ventas[[#This Row],[Order Date]])</f>
        <v>2016</v>
      </c>
      <c r="R1783" s="15" t="str">
        <f>TEXT(Ventas[[#This Row],[Order Date]],"MMM")</f>
        <v>jul</v>
      </c>
    </row>
    <row r="1784" spans="1:18" x14ac:dyDescent="0.25">
      <c r="A1784" s="4">
        <v>10934</v>
      </c>
      <c r="B1784" s="4" t="s">
        <v>170</v>
      </c>
      <c r="C1784" s="4" t="s">
        <v>24</v>
      </c>
      <c r="D1784" s="4">
        <v>25</v>
      </c>
      <c r="E1784" s="4">
        <v>18.5</v>
      </c>
      <c r="F1784" s="4">
        <v>20</v>
      </c>
      <c r="G1784" s="4" t="s">
        <v>127</v>
      </c>
      <c r="H1784" s="4" t="s">
        <v>128</v>
      </c>
      <c r="I1784" s="4" t="s">
        <v>21</v>
      </c>
      <c r="J1784" s="5">
        <v>42648</v>
      </c>
      <c r="K1784" s="12">
        <f>Ventas[[#This Row],[Unit Price]]*Ventas[[#This Row],[Quantity]]</f>
        <v>500</v>
      </c>
      <c r="L1784" s="12">
        <f>Ventas[[#This Row],[Unit Cost]]*Ventas[[#This Row],[Quantity]]</f>
        <v>370</v>
      </c>
      <c r="M1784" s="14">
        <f>Ventas[[#This Row],[Ingresos]]-Ventas[[#This Row],[Costes]]</f>
        <v>130</v>
      </c>
      <c r="N1784" s="14" t="str">
        <f>_xlfn.XLOOKUP(Ventas[[#This Row],[Ship Country]],[1]!Countries[Ship Country],[1]!Countries[Area],"No registrado")</f>
        <v>Nord Europe</v>
      </c>
      <c r="O1784" s="14" t="str">
        <f>_xlfn.XLOOKUP(Ventas[[#This Row],[Ship Country]],[1]!Countries[Ship Country],[1]!Countries[Continent],"No existe")</f>
        <v>Europe</v>
      </c>
      <c r="P1784" s="15" t="str">
        <f>_xlfn.XLOOKUP(Ventas[[#This Row],[Category]],[2]!ProdManager[Category],[2]!ProdManager[Prod_Manager])</f>
        <v>Lydia Sinn</v>
      </c>
      <c r="Q1784" s="15">
        <f>YEAR(Ventas[[#This Row],[Order Date]])</f>
        <v>2016</v>
      </c>
      <c r="R1784" s="15" t="str">
        <f>TEXT(Ventas[[#This Row],[Order Date]],"MMM")</f>
        <v>oct</v>
      </c>
    </row>
    <row r="1785" spans="1:18" x14ac:dyDescent="0.25">
      <c r="A1785" s="6">
        <v>10935</v>
      </c>
      <c r="B1785" s="6" t="s">
        <v>197</v>
      </c>
      <c r="C1785" s="6" t="s">
        <v>10</v>
      </c>
      <c r="D1785" s="6">
        <v>9</v>
      </c>
      <c r="E1785" s="6">
        <v>6.84</v>
      </c>
      <c r="F1785" s="6">
        <v>8</v>
      </c>
      <c r="G1785" s="6" t="s">
        <v>59</v>
      </c>
      <c r="H1785" s="6" t="s">
        <v>60</v>
      </c>
      <c r="I1785" s="6" t="s">
        <v>27</v>
      </c>
      <c r="J1785" s="5">
        <v>42436</v>
      </c>
      <c r="K1785" s="12">
        <f>Ventas[[#This Row],[Unit Price]]*Ventas[[#This Row],[Quantity]]</f>
        <v>72</v>
      </c>
      <c r="L1785" s="12">
        <f>Ventas[[#This Row],[Unit Cost]]*Ventas[[#This Row],[Quantity]]</f>
        <v>54.72</v>
      </c>
      <c r="M1785" s="14">
        <f>Ventas[[#This Row],[Ingresos]]-Ventas[[#This Row],[Costes]]</f>
        <v>17.28</v>
      </c>
      <c r="N1785" s="14" t="str">
        <f>_xlfn.XLOOKUP(Ventas[[#This Row],[Ship Country]],[1]!Countries[Ship Country],[1]!Countries[Area],"No registrado")</f>
        <v>Sud America</v>
      </c>
      <c r="O1785" s="14" t="str">
        <f>_xlfn.XLOOKUP(Ventas[[#This Row],[Ship Country]],[1]!Countries[Ship Country],[1]!Countries[Continent],"No existe")</f>
        <v>America</v>
      </c>
      <c r="P1785" s="15" t="str">
        <f>_xlfn.XLOOKUP(Ventas[[#This Row],[Category]],[2]!ProdManager[Category],[2]!ProdManager[Prod_Manager])</f>
        <v>Marc Caine</v>
      </c>
      <c r="Q1785" s="15">
        <f>YEAR(Ventas[[#This Row],[Order Date]])</f>
        <v>2016</v>
      </c>
      <c r="R1785" s="15" t="str">
        <f>TEXT(Ventas[[#This Row],[Order Date]],"MMM")</f>
        <v>mar</v>
      </c>
    </row>
    <row r="1786" spans="1:18" x14ac:dyDescent="0.25">
      <c r="A1786" s="4">
        <v>10935</v>
      </c>
      <c r="B1786" s="4" t="s">
        <v>154</v>
      </c>
      <c r="C1786" s="4" t="s">
        <v>29</v>
      </c>
      <c r="D1786" s="4">
        <v>62.5</v>
      </c>
      <c r="E1786" s="4">
        <v>46.25</v>
      </c>
      <c r="F1786" s="4">
        <v>4</v>
      </c>
      <c r="G1786" s="4" t="s">
        <v>59</v>
      </c>
      <c r="H1786" s="4" t="s">
        <v>60</v>
      </c>
      <c r="I1786" s="4" t="s">
        <v>27</v>
      </c>
      <c r="J1786" s="5">
        <v>42547</v>
      </c>
      <c r="K1786" s="12">
        <f>Ventas[[#This Row],[Unit Price]]*Ventas[[#This Row],[Quantity]]</f>
        <v>250</v>
      </c>
      <c r="L1786" s="12">
        <f>Ventas[[#This Row],[Unit Cost]]*Ventas[[#This Row],[Quantity]]</f>
        <v>185</v>
      </c>
      <c r="M1786" s="14">
        <f>Ventas[[#This Row],[Ingresos]]-Ventas[[#This Row],[Costes]]</f>
        <v>65</v>
      </c>
      <c r="N1786" s="14" t="str">
        <f>_xlfn.XLOOKUP(Ventas[[#This Row],[Ship Country]],[1]!Countries[Ship Country],[1]!Countries[Area],"No registrado")</f>
        <v>Sud America</v>
      </c>
      <c r="O1786" s="14" t="str">
        <f>_xlfn.XLOOKUP(Ventas[[#This Row],[Ship Country]],[1]!Countries[Ship Country],[1]!Countries[Continent],"No existe")</f>
        <v>America</v>
      </c>
      <c r="P1786" s="15" t="str">
        <f>_xlfn.XLOOKUP(Ventas[[#This Row],[Category]],[2]!ProdManager[Category],[2]!ProdManager[Prod_Manager])</f>
        <v>Peter Stone</v>
      </c>
      <c r="Q1786" s="15">
        <f>YEAR(Ventas[[#This Row],[Order Date]])</f>
        <v>2016</v>
      </c>
      <c r="R1786" s="15" t="str">
        <f>TEXT(Ventas[[#This Row],[Order Date]],"MMM")</f>
        <v>jun</v>
      </c>
    </row>
    <row r="1787" spans="1:18" x14ac:dyDescent="0.25">
      <c r="A1787" s="6">
        <v>10935</v>
      </c>
      <c r="B1787" s="6" t="s">
        <v>138</v>
      </c>
      <c r="C1787" s="6" t="s">
        <v>43</v>
      </c>
      <c r="D1787" s="6">
        <v>18</v>
      </c>
      <c r="E1787" s="6">
        <v>16.2</v>
      </c>
      <c r="F1787" s="6">
        <v>21</v>
      </c>
      <c r="G1787" s="6" t="s">
        <v>59</v>
      </c>
      <c r="H1787" s="6" t="s">
        <v>60</v>
      </c>
      <c r="I1787" s="6" t="s">
        <v>27</v>
      </c>
      <c r="J1787" s="5">
        <v>42421</v>
      </c>
      <c r="K1787" s="12">
        <f>Ventas[[#This Row],[Unit Price]]*Ventas[[#This Row],[Quantity]]</f>
        <v>378</v>
      </c>
      <c r="L1787" s="12">
        <f>Ventas[[#This Row],[Unit Cost]]*Ventas[[#This Row],[Quantity]]</f>
        <v>340.2</v>
      </c>
      <c r="M1787" s="14">
        <f>Ventas[[#This Row],[Ingresos]]-Ventas[[#This Row],[Costes]]</f>
        <v>37.800000000000011</v>
      </c>
      <c r="N1787" s="14" t="str">
        <f>_xlfn.XLOOKUP(Ventas[[#This Row],[Ship Country]],[1]!Countries[Ship Country],[1]!Countries[Area],"No registrado")</f>
        <v>Sud America</v>
      </c>
      <c r="O1787" s="14" t="str">
        <f>_xlfn.XLOOKUP(Ventas[[#This Row],[Ship Country]],[1]!Countries[Ship Country],[1]!Countries[Continent],"No existe")</f>
        <v>America</v>
      </c>
      <c r="P1787" s="15" t="str">
        <f>_xlfn.XLOOKUP(Ventas[[#This Row],[Category]],[2]!ProdManager[Category],[2]!ProdManager[Prod_Manager])</f>
        <v>John Matter</v>
      </c>
      <c r="Q1787" s="15">
        <f>YEAR(Ventas[[#This Row],[Order Date]])</f>
        <v>2016</v>
      </c>
      <c r="R1787" s="15" t="str">
        <f>TEXT(Ventas[[#This Row],[Order Date]],"MMM")</f>
        <v>feb</v>
      </c>
    </row>
    <row r="1788" spans="1:18" x14ac:dyDescent="0.25">
      <c r="A1788" s="4">
        <v>10936</v>
      </c>
      <c r="B1788" s="4" t="s">
        <v>57</v>
      </c>
      <c r="C1788" s="4" t="s">
        <v>29</v>
      </c>
      <c r="D1788" s="4">
        <v>19</v>
      </c>
      <c r="E1788" s="4">
        <v>15.39</v>
      </c>
      <c r="F1788" s="4">
        <v>30</v>
      </c>
      <c r="G1788" s="4" t="s">
        <v>255</v>
      </c>
      <c r="H1788" s="4" t="s">
        <v>256</v>
      </c>
      <c r="I1788" s="4" t="s">
        <v>84</v>
      </c>
      <c r="J1788" s="5">
        <v>42593</v>
      </c>
      <c r="K1788" s="12">
        <f>Ventas[[#This Row],[Unit Price]]*Ventas[[#This Row],[Quantity]]</f>
        <v>570</v>
      </c>
      <c r="L1788" s="12">
        <f>Ventas[[#This Row],[Unit Cost]]*Ventas[[#This Row],[Quantity]]</f>
        <v>461.70000000000005</v>
      </c>
      <c r="M1788" s="14">
        <f>Ventas[[#This Row],[Ingresos]]-Ventas[[#This Row],[Costes]]</f>
        <v>108.29999999999995</v>
      </c>
      <c r="N1788" s="14" t="str">
        <f>_xlfn.XLOOKUP(Ventas[[#This Row],[Ship Country]],[1]!Countries[Ship Country],[1]!Countries[Area],"No registrado")</f>
        <v>Nord America</v>
      </c>
      <c r="O1788" s="14" t="str">
        <f>_xlfn.XLOOKUP(Ventas[[#This Row],[Ship Country]],[1]!Countries[Ship Country],[1]!Countries[Continent],"No existe")</f>
        <v>America</v>
      </c>
      <c r="P1788" s="15" t="str">
        <f>_xlfn.XLOOKUP(Ventas[[#This Row],[Category]],[2]!ProdManager[Category],[2]!ProdManager[Prod_Manager])</f>
        <v>Peter Stone</v>
      </c>
      <c r="Q1788" s="15">
        <f>YEAR(Ventas[[#This Row],[Order Date]])</f>
        <v>2016</v>
      </c>
      <c r="R1788" s="15" t="str">
        <f>TEXT(Ventas[[#This Row],[Order Date]],"MMM")</f>
        <v>ago</v>
      </c>
    </row>
    <row r="1789" spans="1:18" x14ac:dyDescent="0.25">
      <c r="A1789" s="6">
        <v>10937</v>
      </c>
      <c r="B1789" s="6" t="s">
        <v>121</v>
      </c>
      <c r="C1789" s="6" t="s">
        <v>18</v>
      </c>
      <c r="D1789" s="6">
        <v>45.6</v>
      </c>
      <c r="E1789" s="6">
        <v>36.936000000000007</v>
      </c>
      <c r="F1789" s="6">
        <v>8</v>
      </c>
      <c r="G1789" s="6" t="s">
        <v>254</v>
      </c>
      <c r="H1789" s="6" t="s">
        <v>237</v>
      </c>
      <c r="I1789" s="6" t="s">
        <v>238</v>
      </c>
      <c r="J1789" s="5">
        <v>42469</v>
      </c>
      <c r="K1789" s="12">
        <f>Ventas[[#This Row],[Unit Price]]*Ventas[[#This Row],[Quantity]]</f>
        <v>364.8</v>
      </c>
      <c r="L1789" s="12">
        <f>Ventas[[#This Row],[Unit Cost]]*Ventas[[#This Row],[Quantity]]</f>
        <v>295.48800000000006</v>
      </c>
      <c r="M1789" s="14">
        <f>Ventas[[#This Row],[Ingresos]]-Ventas[[#This Row],[Costes]]</f>
        <v>69.311999999999955</v>
      </c>
      <c r="N1789" s="14" t="str">
        <f>_xlfn.XLOOKUP(Ventas[[#This Row],[Ship Country]],[1]!Countries[Ship Country],[1]!Countries[Area],"No registrado")</f>
        <v>Sud America</v>
      </c>
      <c r="O1789" s="14" t="str">
        <f>_xlfn.XLOOKUP(Ventas[[#This Row],[Ship Country]],[1]!Countries[Ship Country],[1]!Countries[Continent],"No existe")</f>
        <v>America</v>
      </c>
      <c r="P1789" s="15" t="str">
        <f>_xlfn.XLOOKUP(Ventas[[#This Row],[Category]],[2]!ProdManager[Category],[2]!ProdManager[Prod_Manager])</f>
        <v>Marc Caine</v>
      </c>
      <c r="Q1789" s="15">
        <f>YEAR(Ventas[[#This Row],[Order Date]])</f>
        <v>2016</v>
      </c>
      <c r="R1789" s="15" t="str">
        <f>TEXT(Ventas[[#This Row],[Order Date]],"MMM")</f>
        <v>abr</v>
      </c>
    </row>
    <row r="1790" spans="1:18" x14ac:dyDescent="0.25">
      <c r="A1790" s="4">
        <v>10937</v>
      </c>
      <c r="B1790" s="4" t="s">
        <v>140</v>
      </c>
      <c r="C1790" s="4" t="s">
        <v>43</v>
      </c>
      <c r="D1790" s="4">
        <v>14</v>
      </c>
      <c r="E1790" s="4">
        <v>12.32</v>
      </c>
      <c r="F1790" s="4">
        <v>20</v>
      </c>
      <c r="G1790" s="4" t="s">
        <v>254</v>
      </c>
      <c r="H1790" s="4" t="s">
        <v>237</v>
      </c>
      <c r="I1790" s="4" t="s">
        <v>238</v>
      </c>
      <c r="J1790" s="5">
        <v>42679</v>
      </c>
      <c r="K1790" s="12">
        <f>Ventas[[#This Row],[Unit Price]]*Ventas[[#This Row],[Quantity]]</f>
        <v>280</v>
      </c>
      <c r="L1790" s="12">
        <f>Ventas[[#This Row],[Unit Cost]]*Ventas[[#This Row],[Quantity]]</f>
        <v>246.4</v>
      </c>
      <c r="M1790" s="14">
        <f>Ventas[[#This Row],[Ingresos]]-Ventas[[#This Row],[Costes]]</f>
        <v>33.599999999999994</v>
      </c>
      <c r="N1790" s="14" t="str">
        <f>_xlfn.XLOOKUP(Ventas[[#This Row],[Ship Country]],[1]!Countries[Ship Country],[1]!Countries[Area],"No registrado")</f>
        <v>Sud America</v>
      </c>
      <c r="O1790" s="14" t="str">
        <f>_xlfn.XLOOKUP(Ventas[[#This Row],[Ship Country]],[1]!Countries[Ship Country],[1]!Countries[Continent],"No existe")</f>
        <v>America</v>
      </c>
      <c r="P1790" s="15" t="str">
        <f>_xlfn.XLOOKUP(Ventas[[#This Row],[Category]],[2]!ProdManager[Category],[2]!ProdManager[Prod_Manager])</f>
        <v>John Matter</v>
      </c>
      <c r="Q1790" s="15">
        <f>YEAR(Ventas[[#This Row],[Order Date]])</f>
        <v>2016</v>
      </c>
      <c r="R1790" s="15" t="str">
        <f>TEXT(Ventas[[#This Row],[Order Date]],"MMM")</f>
        <v>nov</v>
      </c>
    </row>
    <row r="1791" spans="1:18" x14ac:dyDescent="0.25">
      <c r="A1791" s="6">
        <v>10938</v>
      </c>
      <c r="B1791" s="6" t="s">
        <v>118</v>
      </c>
      <c r="C1791" s="6" t="s">
        <v>29</v>
      </c>
      <c r="D1791" s="6">
        <v>6</v>
      </c>
      <c r="E1791" s="6">
        <v>4.8000000000000007</v>
      </c>
      <c r="F1791" s="6">
        <v>20</v>
      </c>
      <c r="G1791" s="6" t="s">
        <v>110</v>
      </c>
      <c r="H1791" s="6" t="s">
        <v>111</v>
      </c>
      <c r="I1791" s="6" t="s">
        <v>21</v>
      </c>
      <c r="J1791" s="5">
        <v>42592</v>
      </c>
      <c r="K1791" s="12">
        <f>Ventas[[#This Row],[Unit Price]]*Ventas[[#This Row],[Quantity]]</f>
        <v>120</v>
      </c>
      <c r="L1791" s="12">
        <f>Ventas[[#This Row],[Unit Cost]]*Ventas[[#This Row],[Quantity]]</f>
        <v>96.000000000000014</v>
      </c>
      <c r="M1791" s="14">
        <f>Ventas[[#This Row],[Ingresos]]-Ventas[[#This Row],[Costes]]</f>
        <v>23.999999999999986</v>
      </c>
      <c r="N1791" s="14" t="str">
        <f>_xlfn.XLOOKUP(Ventas[[#This Row],[Ship Country]],[1]!Countries[Ship Country],[1]!Countries[Area],"No registrado")</f>
        <v>Nord Europe</v>
      </c>
      <c r="O1791" s="14" t="str">
        <f>_xlfn.XLOOKUP(Ventas[[#This Row],[Ship Country]],[1]!Countries[Ship Country],[1]!Countries[Continent],"No existe")</f>
        <v>Europe</v>
      </c>
      <c r="P1791" s="15" t="str">
        <f>_xlfn.XLOOKUP(Ventas[[#This Row],[Category]],[2]!ProdManager[Category],[2]!ProdManager[Prod_Manager])</f>
        <v>Peter Stone</v>
      </c>
      <c r="Q1791" s="15">
        <f>YEAR(Ventas[[#This Row],[Order Date]])</f>
        <v>2016</v>
      </c>
      <c r="R1791" s="15" t="str">
        <f>TEXT(Ventas[[#This Row],[Order Date]],"MMM")</f>
        <v>ago</v>
      </c>
    </row>
    <row r="1792" spans="1:18" x14ac:dyDescent="0.25">
      <c r="A1792" s="4">
        <v>10938</v>
      </c>
      <c r="B1792" s="4" t="s">
        <v>107</v>
      </c>
      <c r="C1792" s="4" t="s">
        <v>43</v>
      </c>
      <c r="D1792" s="4">
        <v>46</v>
      </c>
      <c r="E1792" s="4">
        <v>41.86</v>
      </c>
      <c r="F1792" s="4">
        <v>24</v>
      </c>
      <c r="G1792" s="4" t="s">
        <v>110</v>
      </c>
      <c r="H1792" s="4" t="s">
        <v>111</v>
      </c>
      <c r="I1792" s="4" t="s">
        <v>21</v>
      </c>
      <c r="J1792" s="5">
        <v>42696</v>
      </c>
      <c r="K1792" s="12">
        <f>Ventas[[#This Row],[Unit Price]]*Ventas[[#This Row],[Quantity]]</f>
        <v>1104</v>
      </c>
      <c r="L1792" s="12">
        <f>Ventas[[#This Row],[Unit Cost]]*Ventas[[#This Row],[Quantity]]</f>
        <v>1004.64</v>
      </c>
      <c r="M1792" s="14">
        <f>Ventas[[#This Row],[Ingresos]]-Ventas[[#This Row],[Costes]]</f>
        <v>99.360000000000014</v>
      </c>
      <c r="N1792" s="14" t="str">
        <f>_xlfn.XLOOKUP(Ventas[[#This Row],[Ship Country]],[1]!Countries[Ship Country],[1]!Countries[Area],"No registrado")</f>
        <v>Nord Europe</v>
      </c>
      <c r="O1792" s="14" t="str">
        <f>_xlfn.XLOOKUP(Ventas[[#This Row],[Ship Country]],[1]!Countries[Ship Country],[1]!Countries[Continent],"No existe")</f>
        <v>Europe</v>
      </c>
      <c r="P1792" s="15" t="str">
        <f>_xlfn.XLOOKUP(Ventas[[#This Row],[Category]],[2]!ProdManager[Category],[2]!ProdManager[Prod_Manager])</f>
        <v>John Matter</v>
      </c>
      <c r="Q1792" s="15">
        <f>YEAR(Ventas[[#This Row],[Order Date]])</f>
        <v>2016</v>
      </c>
      <c r="R1792" s="15" t="str">
        <f>TEXT(Ventas[[#This Row],[Order Date]],"MMM")</f>
        <v>nov</v>
      </c>
    </row>
    <row r="1793" spans="1:18" x14ac:dyDescent="0.25">
      <c r="A1793" s="6">
        <v>10938</v>
      </c>
      <c r="B1793" s="6" t="s">
        <v>40</v>
      </c>
      <c r="C1793" s="6" t="s">
        <v>15</v>
      </c>
      <c r="D1793" s="6">
        <v>34</v>
      </c>
      <c r="E1793" s="6">
        <v>25.84</v>
      </c>
      <c r="F1793" s="6">
        <v>49</v>
      </c>
      <c r="G1793" s="6" t="s">
        <v>110</v>
      </c>
      <c r="H1793" s="6" t="s">
        <v>111</v>
      </c>
      <c r="I1793" s="6" t="s">
        <v>21</v>
      </c>
      <c r="J1793" s="5">
        <v>42675</v>
      </c>
      <c r="K1793" s="12">
        <f>Ventas[[#This Row],[Unit Price]]*Ventas[[#This Row],[Quantity]]</f>
        <v>1666</v>
      </c>
      <c r="L1793" s="12">
        <f>Ventas[[#This Row],[Unit Cost]]*Ventas[[#This Row],[Quantity]]</f>
        <v>1266.1600000000001</v>
      </c>
      <c r="M1793" s="14">
        <f>Ventas[[#This Row],[Ingresos]]-Ventas[[#This Row],[Costes]]</f>
        <v>399.83999999999992</v>
      </c>
      <c r="N1793" s="14" t="str">
        <f>_xlfn.XLOOKUP(Ventas[[#This Row],[Ship Country]],[1]!Countries[Ship Country],[1]!Countries[Area],"No registrado")</f>
        <v>Nord Europe</v>
      </c>
      <c r="O1793" s="14" t="str">
        <f>_xlfn.XLOOKUP(Ventas[[#This Row],[Ship Country]],[1]!Countries[Ship Country],[1]!Countries[Continent],"No existe")</f>
        <v>Europe</v>
      </c>
      <c r="P1793" s="15" t="str">
        <f>_xlfn.XLOOKUP(Ventas[[#This Row],[Category]],[2]!ProdManager[Category],[2]!ProdManager[Prod_Manager])</f>
        <v>Peter Stone</v>
      </c>
      <c r="Q1793" s="15">
        <f>YEAR(Ventas[[#This Row],[Order Date]])</f>
        <v>2016</v>
      </c>
      <c r="R1793" s="15" t="str">
        <f>TEXT(Ventas[[#This Row],[Order Date]],"MMM")</f>
        <v>nov</v>
      </c>
    </row>
    <row r="1794" spans="1:18" x14ac:dyDescent="0.25">
      <c r="A1794" s="4">
        <v>10938</v>
      </c>
      <c r="B1794" s="4" t="s">
        <v>113</v>
      </c>
      <c r="C1794" s="4" t="s">
        <v>15</v>
      </c>
      <c r="D1794" s="4">
        <v>21.5</v>
      </c>
      <c r="E1794" s="4">
        <v>16.555</v>
      </c>
      <c r="F1794" s="4">
        <v>35</v>
      </c>
      <c r="G1794" s="4" t="s">
        <v>110</v>
      </c>
      <c r="H1794" s="4" t="s">
        <v>111</v>
      </c>
      <c r="I1794" s="4" t="s">
        <v>21</v>
      </c>
      <c r="J1794" s="5">
        <v>42530</v>
      </c>
      <c r="K1794" s="12">
        <f>Ventas[[#This Row],[Unit Price]]*Ventas[[#This Row],[Quantity]]</f>
        <v>752.5</v>
      </c>
      <c r="L1794" s="12">
        <f>Ventas[[#This Row],[Unit Cost]]*Ventas[[#This Row],[Quantity]]</f>
        <v>579.42499999999995</v>
      </c>
      <c r="M1794" s="14">
        <f>Ventas[[#This Row],[Ingresos]]-Ventas[[#This Row],[Costes]]</f>
        <v>173.07500000000005</v>
      </c>
      <c r="N1794" s="14" t="str">
        <f>_xlfn.XLOOKUP(Ventas[[#This Row],[Ship Country]],[1]!Countries[Ship Country],[1]!Countries[Area],"No registrado")</f>
        <v>Nord Europe</v>
      </c>
      <c r="O1794" s="14" t="str">
        <f>_xlfn.XLOOKUP(Ventas[[#This Row],[Ship Country]],[1]!Countries[Ship Country],[1]!Countries[Continent],"No existe")</f>
        <v>Europe</v>
      </c>
      <c r="P1794" s="15" t="str">
        <f>_xlfn.XLOOKUP(Ventas[[#This Row],[Category]],[2]!ProdManager[Category],[2]!ProdManager[Prod_Manager])</f>
        <v>Peter Stone</v>
      </c>
      <c r="Q1794" s="15">
        <f>YEAR(Ventas[[#This Row],[Order Date]])</f>
        <v>2016</v>
      </c>
      <c r="R1794" s="15" t="str">
        <f>TEXT(Ventas[[#This Row],[Order Date]],"MMM")</f>
        <v>jun</v>
      </c>
    </row>
    <row r="1795" spans="1:18" x14ac:dyDescent="0.25">
      <c r="A1795" s="6">
        <v>10939</v>
      </c>
      <c r="B1795" s="6" t="s">
        <v>55</v>
      </c>
      <c r="C1795" s="6" t="s">
        <v>43</v>
      </c>
      <c r="D1795" s="6">
        <v>19</v>
      </c>
      <c r="E1795" s="6">
        <v>17.100000000000001</v>
      </c>
      <c r="F1795" s="6">
        <v>10</v>
      </c>
      <c r="G1795" s="6" t="s">
        <v>114</v>
      </c>
      <c r="H1795" s="6" t="s">
        <v>115</v>
      </c>
      <c r="I1795" s="6" t="s">
        <v>116</v>
      </c>
      <c r="J1795" s="5">
        <v>42431</v>
      </c>
      <c r="K1795" s="12">
        <f>Ventas[[#This Row],[Unit Price]]*Ventas[[#This Row],[Quantity]]</f>
        <v>190</v>
      </c>
      <c r="L1795" s="12">
        <f>Ventas[[#This Row],[Unit Cost]]*Ventas[[#This Row],[Quantity]]</f>
        <v>171</v>
      </c>
      <c r="M1795" s="14">
        <f>Ventas[[#This Row],[Ingresos]]-Ventas[[#This Row],[Costes]]</f>
        <v>19</v>
      </c>
      <c r="N1795" s="14" t="str">
        <f>_xlfn.XLOOKUP(Ventas[[#This Row],[Ship Country]],[1]!Countries[Ship Country],[1]!Countries[Area],"No registrado")</f>
        <v>Sud Europe</v>
      </c>
      <c r="O1795" s="14" t="str">
        <f>_xlfn.XLOOKUP(Ventas[[#This Row],[Ship Country]],[1]!Countries[Ship Country],[1]!Countries[Continent],"No existe")</f>
        <v>Europe</v>
      </c>
      <c r="P1795" s="15" t="str">
        <f>_xlfn.XLOOKUP(Ventas[[#This Row],[Category]],[2]!ProdManager[Category],[2]!ProdManager[Prod_Manager])</f>
        <v>John Matter</v>
      </c>
      <c r="Q1795" s="15">
        <f>YEAR(Ventas[[#This Row],[Order Date]])</f>
        <v>2016</v>
      </c>
      <c r="R1795" s="15" t="str">
        <f>TEXT(Ventas[[#This Row],[Order Date]],"MMM")</f>
        <v>mar</v>
      </c>
    </row>
    <row r="1796" spans="1:18" x14ac:dyDescent="0.25">
      <c r="A1796" s="4">
        <v>10939</v>
      </c>
      <c r="B1796" s="4" t="s">
        <v>137</v>
      </c>
      <c r="C1796" s="4" t="s">
        <v>43</v>
      </c>
      <c r="D1796" s="4">
        <v>14</v>
      </c>
      <c r="E1796" s="4">
        <v>12.6</v>
      </c>
      <c r="F1796" s="4">
        <v>40</v>
      </c>
      <c r="G1796" s="4" t="s">
        <v>114</v>
      </c>
      <c r="H1796" s="4" t="s">
        <v>115</v>
      </c>
      <c r="I1796" s="4" t="s">
        <v>116</v>
      </c>
      <c r="J1796" s="5">
        <v>42709</v>
      </c>
      <c r="K1796" s="12">
        <f>Ventas[[#This Row],[Unit Price]]*Ventas[[#This Row],[Quantity]]</f>
        <v>560</v>
      </c>
      <c r="L1796" s="12">
        <f>Ventas[[#This Row],[Unit Cost]]*Ventas[[#This Row],[Quantity]]</f>
        <v>504</v>
      </c>
      <c r="M1796" s="14">
        <f>Ventas[[#This Row],[Ingresos]]-Ventas[[#This Row],[Costes]]</f>
        <v>56</v>
      </c>
      <c r="N1796" s="14" t="str">
        <f>_xlfn.XLOOKUP(Ventas[[#This Row],[Ship Country]],[1]!Countries[Ship Country],[1]!Countries[Area],"No registrado")</f>
        <v>Sud Europe</v>
      </c>
      <c r="O1796" s="14" t="str">
        <f>_xlfn.XLOOKUP(Ventas[[#This Row],[Ship Country]],[1]!Countries[Ship Country],[1]!Countries[Continent],"No existe")</f>
        <v>Europe</v>
      </c>
      <c r="P1796" s="15" t="str">
        <f>_xlfn.XLOOKUP(Ventas[[#This Row],[Category]],[2]!ProdManager[Category],[2]!ProdManager[Prod_Manager])</f>
        <v>John Matter</v>
      </c>
      <c r="Q1796" s="15">
        <f>YEAR(Ventas[[#This Row],[Order Date]])</f>
        <v>2016</v>
      </c>
      <c r="R1796" s="15" t="str">
        <f>TEXT(Ventas[[#This Row],[Order Date]],"MMM")</f>
        <v>dic</v>
      </c>
    </row>
    <row r="1797" spans="1:18" x14ac:dyDescent="0.25">
      <c r="A1797" s="6">
        <v>10940</v>
      </c>
      <c r="B1797" s="6" t="s">
        <v>118</v>
      </c>
      <c r="C1797" s="6" t="s">
        <v>29</v>
      </c>
      <c r="D1797" s="6">
        <v>6</v>
      </c>
      <c r="E1797" s="6">
        <v>4.4399999999999995</v>
      </c>
      <c r="F1797" s="6">
        <v>20</v>
      </c>
      <c r="G1797" s="6" t="s">
        <v>190</v>
      </c>
      <c r="H1797" s="6" t="s">
        <v>191</v>
      </c>
      <c r="I1797" s="6" t="s">
        <v>13</v>
      </c>
      <c r="J1797" s="5">
        <v>42696</v>
      </c>
      <c r="K1797" s="12">
        <f>Ventas[[#This Row],[Unit Price]]*Ventas[[#This Row],[Quantity]]</f>
        <v>120</v>
      </c>
      <c r="L1797" s="12">
        <f>Ventas[[#This Row],[Unit Cost]]*Ventas[[#This Row],[Quantity]]</f>
        <v>88.799999999999983</v>
      </c>
      <c r="M1797" s="14">
        <f>Ventas[[#This Row],[Ingresos]]-Ventas[[#This Row],[Costes]]</f>
        <v>31.200000000000017</v>
      </c>
      <c r="N1797" s="14" t="str">
        <f>_xlfn.XLOOKUP(Ventas[[#This Row],[Ship Country]],[1]!Countries[Ship Country],[1]!Countries[Area],"No registrado")</f>
        <v>Nord Europe</v>
      </c>
      <c r="O1797" s="14" t="str">
        <f>_xlfn.XLOOKUP(Ventas[[#This Row],[Ship Country]],[1]!Countries[Ship Country],[1]!Countries[Continent],"No existe")</f>
        <v>Europe</v>
      </c>
      <c r="P1797" s="15" t="str">
        <f>_xlfn.XLOOKUP(Ventas[[#This Row],[Category]],[2]!ProdManager[Category],[2]!ProdManager[Prod_Manager])</f>
        <v>Peter Stone</v>
      </c>
      <c r="Q1797" s="15">
        <f>YEAR(Ventas[[#This Row],[Order Date]])</f>
        <v>2016</v>
      </c>
      <c r="R1797" s="15" t="str">
        <f>TEXT(Ventas[[#This Row],[Order Date]],"MMM")</f>
        <v>nov</v>
      </c>
    </row>
    <row r="1798" spans="1:18" x14ac:dyDescent="0.25">
      <c r="A1798" s="4">
        <v>10940</v>
      </c>
      <c r="B1798" s="4" t="s">
        <v>85</v>
      </c>
      <c r="C1798" s="4" t="s">
        <v>18</v>
      </c>
      <c r="D1798" s="4">
        <v>30</v>
      </c>
      <c r="E1798" s="4">
        <v>23.700000000000003</v>
      </c>
      <c r="F1798" s="4">
        <v>8</v>
      </c>
      <c r="G1798" s="4" t="s">
        <v>190</v>
      </c>
      <c r="H1798" s="4" t="s">
        <v>191</v>
      </c>
      <c r="I1798" s="4" t="s">
        <v>13</v>
      </c>
      <c r="J1798" s="5">
        <v>42541</v>
      </c>
      <c r="K1798" s="12">
        <f>Ventas[[#This Row],[Unit Price]]*Ventas[[#This Row],[Quantity]]</f>
        <v>240</v>
      </c>
      <c r="L1798" s="12">
        <f>Ventas[[#This Row],[Unit Cost]]*Ventas[[#This Row],[Quantity]]</f>
        <v>189.60000000000002</v>
      </c>
      <c r="M1798" s="14">
        <f>Ventas[[#This Row],[Ingresos]]-Ventas[[#This Row],[Costes]]</f>
        <v>50.399999999999977</v>
      </c>
      <c r="N1798" s="14" t="str">
        <f>_xlfn.XLOOKUP(Ventas[[#This Row],[Ship Country]],[1]!Countries[Ship Country],[1]!Countries[Area],"No registrado")</f>
        <v>Nord Europe</v>
      </c>
      <c r="O1798" s="14" t="str">
        <f>_xlfn.XLOOKUP(Ventas[[#This Row],[Ship Country]],[1]!Countries[Ship Country],[1]!Countries[Continent],"No existe")</f>
        <v>Europe</v>
      </c>
      <c r="P1798" s="15" t="str">
        <f>_xlfn.XLOOKUP(Ventas[[#This Row],[Category]],[2]!ProdManager[Category],[2]!ProdManager[Prod_Manager])</f>
        <v>Marc Caine</v>
      </c>
      <c r="Q1798" s="15">
        <f>YEAR(Ventas[[#This Row],[Order Date]])</f>
        <v>2016</v>
      </c>
      <c r="R1798" s="15" t="str">
        <f>TEXT(Ventas[[#This Row],[Order Date]],"MMM")</f>
        <v>jun</v>
      </c>
    </row>
    <row r="1799" spans="1:18" x14ac:dyDescent="0.25">
      <c r="A1799" s="6">
        <v>10941</v>
      </c>
      <c r="B1799" s="6" t="s">
        <v>44</v>
      </c>
      <c r="C1799" s="6" t="s">
        <v>15</v>
      </c>
      <c r="D1799" s="6">
        <v>12.5</v>
      </c>
      <c r="E1799" s="6">
        <v>10.25</v>
      </c>
      <c r="F1799" s="6">
        <v>44</v>
      </c>
      <c r="G1799" s="6" t="s">
        <v>182</v>
      </c>
      <c r="H1799" s="6" t="s">
        <v>183</v>
      </c>
      <c r="I1799" s="6" t="s">
        <v>84</v>
      </c>
      <c r="J1799" s="5">
        <v>42409</v>
      </c>
      <c r="K1799" s="12">
        <f>Ventas[[#This Row],[Unit Price]]*Ventas[[#This Row],[Quantity]]</f>
        <v>550</v>
      </c>
      <c r="L1799" s="12">
        <f>Ventas[[#This Row],[Unit Cost]]*Ventas[[#This Row],[Quantity]]</f>
        <v>451</v>
      </c>
      <c r="M1799" s="14">
        <f>Ventas[[#This Row],[Ingresos]]-Ventas[[#This Row],[Costes]]</f>
        <v>99</v>
      </c>
      <c r="N1799" s="14" t="str">
        <f>_xlfn.XLOOKUP(Ventas[[#This Row],[Ship Country]],[1]!Countries[Ship Country],[1]!Countries[Area],"No registrado")</f>
        <v>Nord America</v>
      </c>
      <c r="O1799" s="14" t="str">
        <f>_xlfn.XLOOKUP(Ventas[[#This Row],[Ship Country]],[1]!Countries[Ship Country],[1]!Countries[Continent],"No existe")</f>
        <v>America</v>
      </c>
      <c r="P1799" s="15" t="str">
        <f>_xlfn.XLOOKUP(Ventas[[#This Row],[Category]],[2]!ProdManager[Category],[2]!ProdManager[Prod_Manager])</f>
        <v>Peter Stone</v>
      </c>
      <c r="Q1799" s="15">
        <f>YEAR(Ventas[[#This Row],[Order Date]])</f>
        <v>2016</v>
      </c>
      <c r="R1799" s="15" t="str">
        <f>TEXT(Ventas[[#This Row],[Order Date]],"MMM")</f>
        <v>feb</v>
      </c>
    </row>
    <row r="1800" spans="1:18" x14ac:dyDescent="0.25">
      <c r="A1800" s="4">
        <v>10941</v>
      </c>
      <c r="B1800" s="4" t="s">
        <v>78</v>
      </c>
      <c r="C1800" s="4" t="s">
        <v>35</v>
      </c>
      <c r="D1800" s="4">
        <v>49.3</v>
      </c>
      <c r="E1800" s="4">
        <v>33.523999999999994</v>
      </c>
      <c r="F1800" s="4">
        <v>30</v>
      </c>
      <c r="G1800" s="4" t="s">
        <v>182</v>
      </c>
      <c r="H1800" s="4" t="s">
        <v>183</v>
      </c>
      <c r="I1800" s="4" t="s">
        <v>84</v>
      </c>
      <c r="J1800" s="5">
        <v>42570</v>
      </c>
      <c r="K1800" s="12">
        <f>Ventas[[#This Row],[Unit Price]]*Ventas[[#This Row],[Quantity]]</f>
        <v>1479</v>
      </c>
      <c r="L1800" s="12">
        <f>Ventas[[#This Row],[Unit Cost]]*Ventas[[#This Row],[Quantity]]</f>
        <v>1005.7199999999998</v>
      </c>
      <c r="M1800" s="14">
        <f>Ventas[[#This Row],[Ingresos]]-Ventas[[#This Row],[Costes]]</f>
        <v>473.2800000000002</v>
      </c>
      <c r="N1800" s="14" t="str">
        <f>_xlfn.XLOOKUP(Ventas[[#This Row],[Ship Country]],[1]!Countries[Ship Country],[1]!Countries[Area],"No registrado")</f>
        <v>Nord America</v>
      </c>
      <c r="O1800" s="14" t="str">
        <f>_xlfn.XLOOKUP(Ventas[[#This Row],[Ship Country]],[1]!Countries[Ship Country],[1]!Countries[Continent],"No existe")</f>
        <v>America</v>
      </c>
      <c r="P1800" s="15" t="str">
        <f>_xlfn.XLOOKUP(Ventas[[#This Row],[Category]],[2]!ProdManager[Category],[2]!ProdManager[Prod_Manager])</f>
        <v>Lydia Sinn</v>
      </c>
      <c r="Q1800" s="15">
        <f>YEAR(Ventas[[#This Row],[Order Date]])</f>
        <v>2016</v>
      </c>
      <c r="R1800" s="15" t="str">
        <f>TEXT(Ventas[[#This Row],[Order Date]],"MMM")</f>
        <v>jul</v>
      </c>
    </row>
    <row r="1801" spans="1:18" x14ac:dyDescent="0.25">
      <c r="A1801" s="6">
        <v>10941</v>
      </c>
      <c r="B1801" s="6" t="s">
        <v>142</v>
      </c>
      <c r="C1801" s="6" t="s">
        <v>35</v>
      </c>
      <c r="D1801" s="6">
        <v>12.5</v>
      </c>
      <c r="E1801" s="6">
        <v>8.75</v>
      </c>
      <c r="F1801" s="6">
        <v>80</v>
      </c>
      <c r="G1801" s="6" t="s">
        <v>182</v>
      </c>
      <c r="H1801" s="6" t="s">
        <v>183</v>
      </c>
      <c r="I1801" s="6" t="s">
        <v>84</v>
      </c>
      <c r="J1801" s="5">
        <v>42430</v>
      </c>
      <c r="K1801" s="12">
        <f>Ventas[[#This Row],[Unit Price]]*Ventas[[#This Row],[Quantity]]</f>
        <v>1000</v>
      </c>
      <c r="L1801" s="12">
        <f>Ventas[[#This Row],[Unit Cost]]*Ventas[[#This Row],[Quantity]]</f>
        <v>700</v>
      </c>
      <c r="M1801" s="14">
        <f>Ventas[[#This Row],[Ingresos]]-Ventas[[#This Row],[Costes]]</f>
        <v>300</v>
      </c>
      <c r="N1801" s="14" t="str">
        <f>_xlfn.XLOOKUP(Ventas[[#This Row],[Ship Country]],[1]!Countries[Ship Country],[1]!Countries[Area],"No registrado")</f>
        <v>Nord America</v>
      </c>
      <c r="O1801" s="14" t="str">
        <f>_xlfn.XLOOKUP(Ventas[[#This Row],[Ship Country]],[1]!Countries[Ship Country],[1]!Countries[Continent],"No existe")</f>
        <v>America</v>
      </c>
      <c r="P1801" s="15" t="str">
        <f>_xlfn.XLOOKUP(Ventas[[#This Row],[Category]],[2]!ProdManager[Category],[2]!ProdManager[Prod_Manager])</f>
        <v>Lydia Sinn</v>
      </c>
      <c r="Q1801" s="15">
        <f>YEAR(Ventas[[#This Row],[Order Date]])</f>
        <v>2016</v>
      </c>
      <c r="R1801" s="15" t="str">
        <f>TEXT(Ventas[[#This Row],[Order Date]],"MMM")</f>
        <v>mar</v>
      </c>
    </row>
    <row r="1802" spans="1:18" x14ac:dyDescent="0.25">
      <c r="A1802" s="4">
        <v>10941</v>
      </c>
      <c r="B1802" s="4" t="s">
        <v>14</v>
      </c>
      <c r="C1802" s="4" t="s">
        <v>15</v>
      </c>
      <c r="D1802" s="4">
        <v>34.799999999999997</v>
      </c>
      <c r="E1802" s="4">
        <v>26.099999999999998</v>
      </c>
      <c r="F1802" s="4">
        <v>50</v>
      </c>
      <c r="G1802" s="4" t="s">
        <v>182</v>
      </c>
      <c r="H1802" s="4" t="s">
        <v>183</v>
      </c>
      <c r="I1802" s="4" t="s">
        <v>84</v>
      </c>
      <c r="J1802" s="5">
        <v>42663</v>
      </c>
      <c r="K1802" s="12">
        <f>Ventas[[#This Row],[Unit Price]]*Ventas[[#This Row],[Quantity]]</f>
        <v>1739.9999999999998</v>
      </c>
      <c r="L1802" s="12">
        <f>Ventas[[#This Row],[Unit Cost]]*Ventas[[#This Row],[Quantity]]</f>
        <v>1305</v>
      </c>
      <c r="M1802" s="14">
        <f>Ventas[[#This Row],[Ingresos]]-Ventas[[#This Row],[Costes]]</f>
        <v>434.99999999999977</v>
      </c>
      <c r="N1802" s="14" t="str">
        <f>_xlfn.XLOOKUP(Ventas[[#This Row],[Ship Country]],[1]!Countries[Ship Country],[1]!Countries[Area],"No registrado")</f>
        <v>Nord America</v>
      </c>
      <c r="O1802" s="14" t="str">
        <f>_xlfn.XLOOKUP(Ventas[[#This Row],[Ship Country]],[1]!Countries[Ship Country],[1]!Countries[Continent],"No existe")</f>
        <v>America</v>
      </c>
      <c r="P1802" s="15" t="str">
        <f>_xlfn.XLOOKUP(Ventas[[#This Row],[Category]],[2]!ProdManager[Category],[2]!ProdManager[Prod_Manager])</f>
        <v>Peter Stone</v>
      </c>
      <c r="Q1802" s="15">
        <f>YEAR(Ventas[[#This Row],[Order Date]])</f>
        <v>2016</v>
      </c>
      <c r="R1802" s="15" t="str">
        <f>TEXT(Ventas[[#This Row],[Order Date]],"MMM")</f>
        <v>oct</v>
      </c>
    </row>
    <row r="1803" spans="1:18" x14ac:dyDescent="0.25">
      <c r="A1803" s="6">
        <v>10942</v>
      </c>
      <c r="B1803" s="6" t="s">
        <v>41</v>
      </c>
      <c r="C1803" s="6" t="s">
        <v>35</v>
      </c>
      <c r="D1803" s="6">
        <v>20</v>
      </c>
      <c r="E1803" s="6">
        <v>13.399999999999999</v>
      </c>
      <c r="F1803" s="6">
        <v>28</v>
      </c>
      <c r="G1803" s="6" t="s">
        <v>143</v>
      </c>
      <c r="H1803" s="6" t="s">
        <v>144</v>
      </c>
      <c r="I1803" s="6" t="s">
        <v>116</v>
      </c>
      <c r="J1803" s="5">
        <v>42492</v>
      </c>
      <c r="K1803" s="12">
        <f>Ventas[[#This Row],[Unit Price]]*Ventas[[#This Row],[Quantity]]</f>
        <v>560</v>
      </c>
      <c r="L1803" s="12">
        <f>Ventas[[#This Row],[Unit Cost]]*Ventas[[#This Row],[Quantity]]</f>
        <v>375.19999999999993</v>
      </c>
      <c r="M1803" s="14">
        <f>Ventas[[#This Row],[Ingresos]]-Ventas[[#This Row],[Costes]]</f>
        <v>184.80000000000007</v>
      </c>
      <c r="N1803" s="14" t="str">
        <f>_xlfn.XLOOKUP(Ventas[[#This Row],[Ship Country]],[1]!Countries[Ship Country],[1]!Countries[Area],"No registrado")</f>
        <v>Sud Europe</v>
      </c>
      <c r="O1803" s="14" t="str">
        <f>_xlfn.XLOOKUP(Ventas[[#This Row],[Ship Country]],[1]!Countries[Ship Country],[1]!Countries[Continent],"No existe")</f>
        <v>Europe</v>
      </c>
      <c r="P1803" s="15" t="str">
        <f>_xlfn.XLOOKUP(Ventas[[#This Row],[Category]],[2]!ProdManager[Category],[2]!ProdManager[Prod_Manager])</f>
        <v>Lydia Sinn</v>
      </c>
      <c r="Q1803" s="15">
        <f>YEAR(Ventas[[#This Row],[Order Date]])</f>
        <v>2016</v>
      </c>
      <c r="R1803" s="15" t="str">
        <f>TEXT(Ventas[[#This Row],[Order Date]],"MMM")</f>
        <v>may</v>
      </c>
    </row>
    <row r="1804" spans="1:18" x14ac:dyDescent="0.25">
      <c r="A1804" s="4">
        <v>10943</v>
      </c>
      <c r="B1804" s="4" t="s">
        <v>141</v>
      </c>
      <c r="C1804" s="4" t="s">
        <v>29</v>
      </c>
      <c r="D1804" s="4">
        <v>12</v>
      </c>
      <c r="E1804" s="4">
        <v>9</v>
      </c>
      <c r="F1804" s="4">
        <v>15</v>
      </c>
      <c r="G1804" s="4" t="s">
        <v>147</v>
      </c>
      <c r="H1804" s="4" t="s">
        <v>148</v>
      </c>
      <c r="I1804" s="4" t="s">
        <v>149</v>
      </c>
      <c r="J1804" s="5">
        <v>42376</v>
      </c>
      <c r="K1804" s="12">
        <f>Ventas[[#This Row],[Unit Price]]*Ventas[[#This Row],[Quantity]]</f>
        <v>180</v>
      </c>
      <c r="L1804" s="12">
        <f>Ventas[[#This Row],[Unit Cost]]*Ventas[[#This Row],[Quantity]]</f>
        <v>135</v>
      </c>
      <c r="M1804" s="14">
        <f>Ventas[[#This Row],[Ingresos]]-Ventas[[#This Row],[Costes]]</f>
        <v>45</v>
      </c>
      <c r="N1804" s="14" t="str">
        <f>_xlfn.XLOOKUP(Ventas[[#This Row],[Ship Country]],[1]!Countries[Ship Country],[1]!Countries[Area],"No registrado")</f>
        <v>Nord Europe</v>
      </c>
      <c r="O1804" s="14" t="str">
        <f>_xlfn.XLOOKUP(Ventas[[#This Row],[Ship Country]],[1]!Countries[Ship Country],[1]!Countries[Continent],"No existe")</f>
        <v>Europe</v>
      </c>
      <c r="P1804" s="15" t="str">
        <f>_xlfn.XLOOKUP(Ventas[[#This Row],[Category]],[2]!ProdManager[Category],[2]!ProdManager[Prod_Manager])</f>
        <v>Peter Stone</v>
      </c>
      <c r="Q1804" s="15">
        <f>YEAR(Ventas[[#This Row],[Order Date]])</f>
        <v>2016</v>
      </c>
      <c r="R1804" s="15" t="str">
        <f>TEXT(Ventas[[#This Row],[Order Date]],"MMM")</f>
        <v>ene</v>
      </c>
    </row>
    <row r="1805" spans="1:18" x14ac:dyDescent="0.25">
      <c r="A1805" s="6">
        <v>10943</v>
      </c>
      <c r="B1805" s="6" t="s">
        <v>32</v>
      </c>
      <c r="C1805" s="6" t="s">
        <v>10</v>
      </c>
      <c r="D1805" s="6">
        <v>21</v>
      </c>
      <c r="E1805" s="6">
        <v>15.75</v>
      </c>
      <c r="F1805" s="6">
        <v>21</v>
      </c>
      <c r="G1805" s="6" t="s">
        <v>147</v>
      </c>
      <c r="H1805" s="6" t="s">
        <v>148</v>
      </c>
      <c r="I1805" s="6" t="s">
        <v>149</v>
      </c>
      <c r="J1805" s="5">
        <v>42500</v>
      </c>
      <c r="K1805" s="12">
        <f>Ventas[[#This Row],[Unit Price]]*Ventas[[#This Row],[Quantity]]</f>
        <v>441</v>
      </c>
      <c r="L1805" s="12">
        <f>Ventas[[#This Row],[Unit Cost]]*Ventas[[#This Row],[Quantity]]</f>
        <v>330.75</v>
      </c>
      <c r="M1805" s="14">
        <f>Ventas[[#This Row],[Ingresos]]-Ventas[[#This Row],[Costes]]</f>
        <v>110.25</v>
      </c>
      <c r="N1805" s="14" t="str">
        <f>_xlfn.XLOOKUP(Ventas[[#This Row],[Ship Country]],[1]!Countries[Ship Country],[1]!Countries[Area],"No registrado")</f>
        <v>Nord Europe</v>
      </c>
      <c r="O1805" s="14" t="str">
        <f>_xlfn.XLOOKUP(Ventas[[#This Row],[Ship Country]],[1]!Countries[Ship Country],[1]!Countries[Continent],"No existe")</f>
        <v>Europe</v>
      </c>
      <c r="P1805" s="15" t="str">
        <f>_xlfn.XLOOKUP(Ventas[[#This Row],[Category]],[2]!ProdManager[Category],[2]!ProdManager[Prod_Manager])</f>
        <v>Marc Caine</v>
      </c>
      <c r="Q1805" s="15">
        <f>YEAR(Ventas[[#This Row],[Order Date]])</f>
        <v>2016</v>
      </c>
      <c r="R1805" s="15" t="str">
        <f>TEXT(Ventas[[#This Row],[Order Date]],"MMM")</f>
        <v>may</v>
      </c>
    </row>
    <row r="1806" spans="1:18" x14ac:dyDescent="0.25">
      <c r="A1806" s="4">
        <v>10943</v>
      </c>
      <c r="B1806" s="4" t="s">
        <v>118</v>
      </c>
      <c r="C1806" s="4" t="s">
        <v>29</v>
      </c>
      <c r="D1806" s="4">
        <v>6</v>
      </c>
      <c r="E1806" s="4">
        <v>4.62</v>
      </c>
      <c r="F1806" s="4">
        <v>15</v>
      </c>
      <c r="G1806" s="4" t="s">
        <v>147</v>
      </c>
      <c r="H1806" s="4" t="s">
        <v>148</v>
      </c>
      <c r="I1806" s="4" t="s">
        <v>149</v>
      </c>
      <c r="J1806" s="5">
        <v>42522</v>
      </c>
      <c r="K1806" s="12">
        <f>Ventas[[#This Row],[Unit Price]]*Ventas[[#This Row],[Quantity]]</f>
        <v>90</v>
      </c>
      <c r="L1806" s="12">
        <f>Ventas[[#This Row],[Unit Cost]]*Ventas[[#This Row],[Quantity]]</f>
        <v>69.3</v>
      </c>
      <c r="M1806" s="14">
        <f>Ventas[[#This Row],[Ingresos]]-Ventas[[#This Row],[Costes]]</f>
        <v>20.700000000000003</v>
      </c>
      <c r="N1806" s="14" t="str">
        <f>_xlfn.XLOOKUP(Ventas[[#This Row],[Ship Country]],[1]!Countries[Ship Country],[1]!Countries[Area],"No registrado")</f>
        <v>Nord Europe</v>
      </c>
      <c r="O1806" s="14" t="str">
        <f>_xlfn.XLOOKUP(Ventas[[#This Row],[Ship Country]],[1]!Countries[Ship Country],[1]!Countries[Continent],"No existe")</f>
        <v>Europe</v>
      </c>
      <c r="P1806" s="15" t="str">
        <f>_xlfn.XLOOKUP(Ventas[[#This Row],[Category]],[2]!ProdManager[Category],[2]!ProdManager[Prod_Manager])</f>
        <v>Peter Stone</v>
      </c>
      <c r="Q1806" s="15">
        <f>YEAR(Ventas[[#This Row],[Order Date]])</f>
        <v>2016</v>
      </c>
      <c r="R1806" s="15" t="str">
        <f>TEXT(Ventas[[#This Row],[Order Date]],"MMM")</f>
        <v>jun</v>
      </c>
    </row>
    <row r="1807" spans="1:18" x14ac:dyDescent="0.25">
      <c r="A1807" s="6">
        <v>10944</v>
      </c>
      <c r="B1807" s="6" t="s">
        <v>16</v>
      </c>
      <c r="C1807" s="6" t="s">
        <v>15</v>
      </c>
      <c r="D1807" s="6">
        <v>21</v>
      </c>
      <c r="E1807" s="6">
        <v>15.75</v>
      </c>
      <c r="F1807" s="6">
        <v>5</v>
      </c>
      <c r="G1807" s="6" t="s">
        <v>229</v>
      </c>
      <c r="H1807" s="6" t="s">
        <v>230</v>
      </c>
      <c r="I1807" s="6" t="s">
        <v>194</v>
      </c>
      <c r="J1807" s="5">
        <v>42644</v>
      </c>
      <c r="K1807" s="12">
        <f>Ventas[[#This Row],[Unit Price]]*Ventas[[#This Row],[Quantity]]</f>
        <v>105</v>
      </c>
      <c r="L1807" s="12">
        <f>Ventas[[#This Row],[Unit Cost]]*Ventas[[#This Row],[Quantity]]</f>
        <v>78.75</v>
      </c>
      <c r="M1807" s="14">
        <f>Ventas[[#This Row],[Ingresos]]-Ventas[[#This Row],[Costes]]</f>
        <v>26.25</v>
      </c>
      <c r="N1807" s="14" t="str">
        <f>_xlfn.XLOOKUP(Ventas[[#This Row],[Ship Country]],[1]!Countries[Ship Country],[1]!Countries[Area],"No registrado")</f>
        <v>Nord America</v>
      </c>
      <c r="O1807" s="14" t="str">
        <f>_xlfn.XLOOKUP(Ventas[[#This Row],[Ship Country]],[1]!Countries[Ship Country],[1]!Countries[Continent],"No existe")</f>
        <v>America</v>
      </c>
      <c r="P1807" s="15" t="str">
        <f>_xlfn.XLOOKUP(Ventas[[#This Row],[Category]],[2]!ProdManager[Category],[2]!ProdManager[Prod_Manager])</f>
        <v>Peter Stone</v>
      </c>
      <c r="Q1807" s="15">
        <f>YEAR(Ventas[[#This Row],[Order Date]])</f>
        <v>2016</v>
      </c>
      <c r="R1807" s="15" t="str">
        <f>TEXT(Ventas[[#This Row],[Order Date]],"MMM")</f>
        <v>oct</v>
      </c>
    </row>
    <row r="1808" spans="1:18" x14ac:dyDescent="0.25">
      <c r="A1808" s="4">
        <v>10944</v>
      </c>
      <c r="B1808" s="4" t="s">
        <v>122</v>
      </c>
      <c r="C1808" s="4" t="s">
        <v>24</v>
      </c>
      <c r="D1808" s="4">
        <v>19.45</v>
      </c>
      <c r="E1808" s="4">
        <v>15.365500000000001</v>
      </c>
      <c r="F1808" s="4">
        <v>18</v>
      </c>
      <c r="G1808" s="4" t="s">
        <v>229</v>
      </c>
      <c r="H1808" s="4" t="s">
        <v>230</v>
      </c>
      <c r="I1808" s="4" t="s">
        <v>194</v>
      </c>
      <c r="J1808" s="5">
        <v>42724</v>
      </c>
      <c r="K1808" s="12">
        <f>Ventas[[#This Row],[Unit Price]]*Ventas[[#This Row],[Quantity]]</f>
        <v>350.09999999999997</v>
      </c>
      <c r="L1808" s="12">
        <f>Ventas[[#This Row],[Unit Cost]]*Ventas[[#This Row],[Quantity]]</f>
        <v>276.57900000000001</v>
      </c>
      <c r="M1808" s="14">
        <f>Ventas[[#This Row],[Ingresos]]-Ventas[[#This Row],[Costes]]</f>
        <v>73.520999999999958</v>
      </c>
      <c r="N1808" s="14" t="str">
        <f>_xlfn.XLOOKUP(Ventas[[#This Row],[Ship Country]],[1]!Countries[Ship Country],[1]!Countries[Area],"No registrado")</f>
        <v>Nord America</v>
      </c>
      <c r="O1808" s="14" t="str">
        <f>_xlfn.XLOOKUP(Ventas[[#This Row],[Ship Country]],[1]!Countries[Ship Country],[1]!Countries[Continent],"No existe")</f>
        <v>America</v>
      </c>
      <c r="P1808" s="15" t="str">
        <f>_xlfn.XLOOKUP(Ventas[[#This Row],[Category]],[2]!ProdManager[Category],[2]!ProdManager[Prod_Manager])</f>
        <v>Lydia Sinn</v>
      </c>
      <c r="Q1808" s="15">
        <f>YEAR(Ventas[[#This Row],[Order Date]])</f>
        <v>2016</v>
      </c>
      <c r="R1808" s="15" t="str">
        <f>TEXT(Ventas[[#This Row],[Order Date]],"MMM")</f>
        <v>dic</v>
      </c>
    </row>
    <row r="1809" spans="1:18" x14ac:dyDescent="0.25">
      <c r="A1809" s="6">
        <v>10944</v>
      </c>
      <c r="B1809" s="6" t="s">
        <v>86</v>
      </c>
      <c r="C1809" s="6" t="s">
        <v>10</v>
      </c>
      <c r="D1809" s="6">
        <v>38</v>
      </c>
      <c r="E1809" s="6">
        <v>28.5</v>
      </c>
      <c r="F1809" s="6">
        <v>18</v>
      </c>
      <c r="G1809" s="6" t="s">
        <v>229</v>
      </c>
      <c r="H1809" s="6" t="s">
        <v>230</v>
      </c>
      <c r="I1809" s="6" t="s">
        <v>194</v>
      </c>
      <c r="J1809" s="5">
        <v>42430</v>
      </c>
      <c r="K1809" s="12">
        <f>Ventas[[#This Row],[Unit Price]]*Ventas[[#This Row],[Quantity]]</f>
        <v>684</v>
      </c>
      <c r="L1809" s="12">
        <f>Ventas[[#This Row],[Unit Cost]]*Ventas[[#This Row],[Quantity]]</f>
        <v>513</v>
      </c>
      <c r="M1809" s="14">
        <f>Ventas[[#This Row],[Ingresos]]-Ventas[[#This Row],[Costes]]</f>
        <v>171</v>
      </c>
      <c r="N1809" s="14" t="str">
        <f>_xlfn.XLOOKUP(Ventas[[#This Row],[Ship Country]],[1]!Countries[Ship Country],[1]!Countries[Area],"No registrado")</f>
        <v>Nord America</v>
      </c>
      <c r="O1809" s="14" t="str">
        <f>_xlfn.XLOOKUP(Ventas[[#This Row],[Ship Country]],[1]!Countries[Ship Country],[1]!Countries[Continent],"No existe")</f>
        <v>America</v>
      </c>
      <c r="P1809" s="15" t="str">
        <f>_xlfn.XLOOKUP(Ventas[[#This Row],[Category]],[2]!ProdManager[Category],[2]!ProdManager[Prod_Manager])</f>
        <v>Marc Caine</v>
      </c>
      <c r="Q1809" s="15">
        <f>YEAR(Ventas[[#This Row],[Order Date]])</f>
        <v>2016</v>
      </c>
      <c r="R1809" s="15" t="str">
        <f>TEXT(Ventas[[#This Row],[Order Date]],"MMM")</f>
        <v>mar</v>
      </c>
    </row>
    <row r="1810" spans="1:18" x14ac:dyDescent="0.25">
      <c r="A1810" s="4">
        <v>10945</v>
      </c>
      <c r="B1810" s="4" t="s">
        <v>118</v>
      </c>
      <c r="C1810" s="4" t="s">
        <v>29</v>
      </c>
      <c r="D1810" s="4">
        <v>6</v>
      </c>
      <c r="E1810" s="4">
        <v>4.92</v>
      </c>
      <c r="F1810" s="4">
        <v>20</v>
      </c>
      <c r="G1810" s="4" t="s">
        <v>119</v>
      </c>
      <c r="H1810" s="4" t="s">
        <v>120</v>
      </c>
      <c r="I1810" s="4" t="s">
        <v>21</v>
      </c>
      <c r="J1810" s="5">
        <v>42496</v>
      </c>
      <c r="K1810" s="12">
        <f>Ventas[[#This Row],[Unit Price]]*Ventas[[#This Row],[Quantity]]</f>
        <v>120</v>
      </c>
      <c r="L1810" s="12">
        <f>Ventas[[#This Row],[Unit Cost]]*Ventas[[#This Row],[Quantity]]</f>
        <v>98.4</v>
      </c>
      <c r="M1810" s="14">
        <f>Ventas[[#This Row],[Ingresos]]-Ventas[[#This Row],[Costes]]</f>
        <v>21.599999999999994</v>
      </c>
      <c r="N1810" s="14" t="str">
        <f>_xlfn.XLOOKUP(Ventas[[#This Row],[Ship Country]],[1]!Countries[Ship Country],[1]!Countries[Area],"No registrado")</f>
        <v>Nord Europe</v>
      </c>
      <c r="O1810" s="14" t="str">
        <f>_xlfn.XLOOKUP(Ventas[[#This Row],[Ship Country]],[1]!Countries[Ship Country],[1]!Countries[Continent],"No existe")</f>
        <v>Europe</v>
      </c>
      <c r="P1810" s="15" t="str">
        <f>_xlfn.XLOOKUP(Ventas[[#This Row],[Category]],[2]!ProdManager[Category],[2]!ProdManager[Prod_Manager])</f>
        <v>Peter Stone</v>
      </c>
      <c r="Q1810" s="15">
        <f>YEAR(Ventas[[#This Row],[Order Date]])</f>
        <v>2016</v>
      </c>
      <c r="R1810" s="15" t="str">
        <f>TEXT(Ventas[[#This Row],[Order Date]],"MMM")</f>
        <v>may</v>
      </c>
    </row>
    <row r="1811" spans="1:18" x14ac:dyDescent="0.25">
      <c r="A1811" s="6">
        <v>10945</v>
      </c>
      <c r="B1811" s="6" t="s">
        <v>44</v>
      </c>
      <c r="C1811" s="6" t="s">
        <v>15</v>
      </c>
      <c r="D1811" s="6">
        <v>12.5</v>
      </c>
      <c r="E1811" s="6">
        <v>9.75</v>
      </c>
      <c r="F1811" s="6">
        <v>10</v>
      </c>
      <c r="G1811" s="6" t="s">
        <v>119</v>
      </c>
      <c r="H1811" s="6" t="s">
        <v>120</v>
      </c>
      <c r="I1811" s="6" t="s">
        <v>21</v>
      </c>
      <c r="J1811" s="5">
        <v>42702</v>
      </c>
      <c r="K1811" s="12">
        <f>Ventas[[#This Row],[Unit Price]]*Ventas[[#This Row],[Quantity]]</f>
        <v>125</v>
      </c>
      <c r="L1811" s="12">
        <f>Ventas[[#This Row],[Unit Cost]]*Ventas[[#This Row],[Quantity]]</f>
        <v>97.5</v>
      </c>
      <c r="M1811" s="14">
        <f>Ventas[[#This Row],[Ingresos]]-Ventas[[#This Row],[Costes]]</f>
        <v>27.5</v>
      </c>
      <c r="N1811" s="14" t="str">
        <f>_xlfn.XLOOKUP(Ventas[[#This Row],[Ship Country]],[1]!Countries[Ship Country],[1]!Countries[Area],"No registrado")</f>
        <v>Nord Europe</v>
      </c>
      <c r="O1811" s="14" t="str">
        <f>_xlfn.XLOOKUP(Ventas[[#This Row],[Ship Country]],[1]!Countries[Ship Country],[1]!Countries[Continent],"No existe")</f>
        <v>Europe</v>
      </c>
      <c r="P1811" s="15" t="str">
        <f>_xlfn.XLOOKUP(Ventas[[#This Row],[Category]],[2]!ProdManager[Category],[2]!ProdManager[Prod_Manager])</f>
        <v>Peter Stone</v>
      </c>
      <c r="Q1811" s="15">
        <f>YEAR(Ventas[[#This Row],[Order Date]])</f>
        <v>2016</v>
      </c>
      <c r="R1811" s="15" t="str">
        <f>TEXT(Ventas[[#This Row],[Order Date]],"MMM")</f>
        <v>nov</v>
      </c>
    </row>
    <row r="1812" spans="1:18" x14ac:dyDescent="0.25">
      <c r="A1812" s="4">
        <v>10946</v>
      </c>
      <c r="B1812" s="4" t="s">
        <v>112</v>
      </c>
      <c r="C1812" s="4" t="s">
        <v>29</v>
      </c>
      <c r="D1812" s="4">
        <v>31</v>
      </c>
      <c r="E1812" s="4">
        <v>23.87</v>
      </c>
      <c r="F1812" s="4">
        <v>25</v>
      </c>
      <c r="G1812" s="4" t="s">
        <v>217</v>
      </c>
      <c r="H1812" s="4" t="s">
        <v>218</v>
      </c>
      <c r="I1812" s="4" t="s">
        <v>200</v>
      </c>
      <c r="J1812" s="5">
        <v>42598</v>
      </c>
      <c r="K1812" s="12">
        <f>Ventas[[#This Row],[Unit Price]]*Ventas[[#This Row],[Quantity]]</f>
        <v>775</v>
      </c>
      <c r="L1812" s="12">
        <f>Ventas[[#This Row],[Unit Cost]]*Ventas[[#This Row],[Quantity]]</f>
        <v>596.75</v>
      </c>
      <c r="M1812" s="14">
        <f>Ventas[[#This Row],[Ingresos]]-Ventas[[#This Row],[Costes]]</f>
        <v>178.25</v>
      </c>
      <c r="N1812" s="14" t="str">
        <f>_xlfn.XLOOKUP(Ventas[[#This Row],[Ship Country]],[1]!Countries[Ship Country],[1]!Countries[Area],"No registrado")</f>
        <v>Nord Europe</v>
      </c>
      <c r="O1812" s="14" t="str">
        <f>_xlfn.XLOOKUP(Ventas[[#This Row],[Ship Country]],[1]!Countries[Ship Country],[1]!Countries[Continent],"No existe")</f>
        <v>Europe</v>
      </c>
      <c r="P1812" s="15" t="str">
        <f>_xlfn.XLOOKUP(Ventas[[#This Row],[Category]],[2]!ProdManager[Category],[2]!ProdManager[Prod_Manager])</f>
        <v>Peter Stone</v>
      </c>
      <c r="Q1812" s="15">
        <f>YEAR(Ventas[[#This Row],[Order Date]])</f>
        <v>2016</v>
      </c>
      <c r="R1812" s="15" t="str">
        <f>TEXT(Ventas[[#This Row],[Order Date]],"MMM")</f>
        <v>ago</v>
      </c>
    </row>
    <row r="1813" spans="1:18" x14ac:dyDescent="0.25">
      <c r="A1813" s="6">
        <v>10946</v>
      </c>
      <c r="B1813" s="6" t="s">
        <v>51</v>
      </c>
      <c r="C1813" s="6" t="s">
        <v>43</v>
      </c>
      <c r="D1813" s="6">
        <v>4.5</v>
      </c>
      <c r="E1813" s="6">
        <v>4.05</v>
      </c>
      <c r="F1813" s="6">
        <v>25</v>
      </c>
      <c r="G1813" s="6" t="s">
        <v>217</v>
      </c>
      <c r="H1813" s="6" t="s">
        <v>218</v>
      </c>
      <c r="I1813" s="6" t="s">
        <v>200</v>
      </c>
      <c r="J1813" s="5">
        <v>42716</v>
      </c>
      <c r="K1813" s="12">
        <f>Ventas[[#This Row],[Unit Price]]*Ventas[[#This Row],[Quantity]]</f>
        <v>112.5</v>
      </c>
      <c r="L1813" s="12">
        <f>Ventas[[#This Row],[Unit Cost]]*Ventas[[#This Row],[Quantity]]</f>
        <v>101.25</v>
      </c>
      <c r="M1813" s="14">
        <f>Ventas[[#This Row],[Ingresos]]-Ventas[[#This Row],[Costes]]</f>
        <v>11.25</v>
      </c>
      <c r="N1813" s="14" t="str">
        <f>_xlfn.XLOOKUP(Ventas[[#This Row],[Ship Country]],[1]!Countries[Ship Country],[1]!Countries[Area],"No registrado")</f>
        <v>Nord Europe</v>
      </c>
      <c r="O1813" s="14" t="str">
        <f>_xlfn.XLOOKUP(Ventas[[#This Row],[Ship Country]],[1]!Countries[Ship Country],[1]!Countries[Continent],"No existe")</f>
        <v>Europe</v>
      </c>
      <c r="P1813" s="15" t="str">
        <f>_xlfn.XLOOKUP(Ventas[[#This Row],[Category]],[2]!ProdManager[Category],[2]!ProdManager[Prod_Manager])</f>
        <v>John Matter</v>
      </c>
      <c r="Q1813" s="15">
        <f>YEAR(Ventas[[#This Row],[Order Date]])</f>
        <v>2016</v>
      </c>
      <c r="R1813" s="15" t="str">
        <f>TEXT(Ventas[[#This Row],[Order Date]],"MMM")</f>
        <v>dic</v>
      </c>
    </row>
    <row r="1814" spans="1:18" x14ac:dyDescent="0.25">
      <c r="A1814" s="4">
        <v>10946</v>
      </c>
      <c r="B1814" s="4" t="s">
        <v>61</v>
      </c>
      <c r="C1814" s="4" t="s">
        <v>24</v>
      </c>
      <c r="D1814" s="4">
        <v>13</v>
      </c>
      <c r="E1814" s="4">
        <v>9.1</v>
      </c>
      <c r="F1814" s="4">
        <v>40</v>
      </c>
      <c r="G1814" s="4" t="s">
        <v>217</v>
      </c>
      <c r="H1814" s="4" t="s">
        <v>218</v>
      </c>
      <c r="I1814" s="4" t="s">
        <v>200</v>
      </c>
      <c r="J1814" s="5">
        <v>42556</v>
      </c>
      <c r="K1814" s="12">
        <f>Ventas[[#This Row],[Unit Price]]*Ventas[[#This Row],[Quantity]]</f>
        <v>520</v>
      </c>
      <c r="L1814" s="12">
        <f>Ventas[[#This Row],[Unit Cost]]*Ventas[[#This Row],[Quantity]]</f>
        <v>364</v>
      </c>
      <c r="M1814" s="14">
        <f>Ventas[[#This Row],[Ingresos]]-Ventas[[#This Row],[Costes]]</f>
        <v>156</v>
      </c>
      <c r="N1814" s="14" t="str">
        <f>_xlfn.XLOOKUP(Ventas[[#This Row],[Ship Country]],[1]!Countries[Ship Country],[1]!Countries[Area],"No registrado")</f>
        <v>Nord Europe</v>
      </c>
      <c r="O1814" s="14" t="str">
        <f>_xlfn.XLOOKUP(Ventas[[#This Row],[Ship Country]],[1]!Countries[Ship Country],[1]!Countries[Continent],"No existe")</f>
        <v>Europe</v>
      </c>
      <c r="P1814" s="15" t="str">
        <f>_xlfn.XLOOKUP(Ventas[[#This Row],[Category]],[2]!ProdManager[Category],[2]!ProdManager[Prod_Manager])</f>
        <v>Lydia Sinn</v>
      </c>
      <c r="Q1814" s="15">
        <f>YEAR(Ventas[[#This Row],[Order Date]])</f>
        <v>2016</v>
      </c>
      <c r="R1814" s="15" t="str">
        <f>TEXT(Ventas[[#This Row],[Order Date]],"MMM")</f>
        <v>jul</v>
      </c>
    </row>
    <row r="1815" spans="1:18" x14ac:dyDescent="0.25">
      <c r="A1815" s="6">
        <v>10947</v>
      </c>
      <c r="B1815" s="6" t="s">
        <v>52</v>
      </c>
      <c r="C1815" s="6" t="s">
        <v>15</v>
      </c>
      <c r="D1815" s="6">
        <v>55</v>
      </c>
      <c r="E1815" s="6">
        <v>42.9</v>
      </c>
      <c r="F1815" s="6">
        <v>4</v>
      </c>
      <c r="G1815" s="6" t="s">
        <v>147</v>
      </c>
      <c r="H1815" s="6" t="s">
        <v>148</v>
      </c>
      <c r="I1815" s="6" t="s">
        <v>149</v>
      </c>
      <c r="J1815" s="5">
        <v>42539</v>
      </c>
      <c r="K1815" s="12">
        <f>Ventas[[#This Row],[Unit Price]]*Ventas[[#This Row],[Quantity]]</f>
        <v>220</v>
      </c>
      <c r="L1815" s="12">
        <f>Ventas[[#This Row],[Unit Cost]]*Ventas[[#This Row],[Quantity]]</f>
        <v>171.6</v>
      </c>
      <c r="M1815" s="14">
        <f>Ventas[[#This Row],[Ingresos]]-Ventas[[#This Row],[Costes]]</f>
        <v>48.400000000000006</v>
      </c>
      <c r="N1815" s="14" t="str">
        <f>_xlfn.XLOOKUP(Ventas[[#This Row],[Ship Country]],[1]!Countries[Ship Country],[1]!Countries[Area],"No registrado")</f>
        <v>Nord Europe</v>
      </c>
      <c r="O1815" s="14" t="str">
        <f>_xlfn.XLOOKUP(Ventas[[#This Row],[Ship Country]],[1]!Countries[Ship Country],[1]!Countries[Continent],"No existe")</f>
        <v>Europe</v>
      </c>
      <c r="P1815" s="15" t="str">
        <f>_xlfn.XLOOKUP(Ventas[[#This Row],[Category]],[2]!ProdManager[Category],[2]!ProdManager[Prod_Manager])</f>
        <v>Peter Stone</v>
      </c>
      <c r="Q1815" s="15">
        <f>YEAR(Ventas[[#This Row],[Order Date]])</f>
        <v>2016</v>
      </c>
      <c r="R1815" s="15" t="str">
        <f>TEXT(Ventas[[#This Row],[Order Date]],"MMM")</f>
        <v>jun</v>
      </c>
    </row>
    <row r="1816" spans="1:18" x14ac:dyDescent="0.25">
      <c r="A1816" s="4">
        <v>10948</v>
      </c>
      <c r="B1816" s="4" t="s">
        <v>45</v>
      </c>
      <c r="C1816" s="4" t="s">
        <v>46</v>
      </c>
      <c r="D1816" s="4">
        <v>24</v>
      </c>
      <c r="E1816" s="4">
        <v>19.68</v>
      </c>
      <c r="F1816" s="4">
        <v>4</v>
      </c>
      <c r="G1816" s="4" t="s">
        <v>162</v>
      </c>
      <c r="H1816" s="4" t="s">
        <v>163</v>
      </c>
      <c r="I1816" s="4" t="s">
        <v>133</v>
      </c>
      <c r="J1816" s="5">
        <v>42411</v>
      </c>
      <c r="K1816" s="12">
        <f>Ventas[[#This Row],[Unit Price]]*Ventas[[#This Row],[Quantity]]</f>
        <v>96</v>
      </c>
      <c r="L1816" s="12">
        <f>Ventas[[#This Row],[Unit Cost]]*Ventas[[#This Row],[Quantity]]</f>
        <v>78.72</v>
      </c>
      <c r="M1816" s="14">
        <f>Ventas[[#This Row],[Ingresos]]-Ventas[[#This Row],[Costes]]</f>
        <v>17.28</v>
      </c>
      <c r="N1816" s="14" t="str">
        <f>_xlfn.XLOOKUP(Ventas[[#This Row],[Ship Country]],[1]!Countries[Ship Country],[1]!Countries[Area],"No registrado")</f>
        <v>Sud Europe</v>
      </c>
      <c r="O1816" s="14" t="str">
        <f>_xlfn.XLOOKUP(Ventas[[#This Row],[Ship Country]],[1]!Countries[Ship Country],[1]!Countries[Continent],"No existe")</f>
        <v>Europe</v>
      </c>
      <c r="P1816" s="15" t="str">
        <f>_xlfn.XLOOKUP(Ventas[[#This Row],[Category]],[2]!ProdManager[Category],[2]!ProdManager[Prod_Manager])</f>
        <v>John Matter</v>
      </c>
      <c r="Q1816" s="15">
        <f>YEAR(Ventas[[#This Row],[Order Date]])</f>
        <v>2016</v>
      </c>
      <c r="R1816" s="15" t="str">
        <f>TEXT(Ventas[[#This Row],[Order Date]],"MMM")</f>
        <v>feb</v>
      </c>
    </row>
    <row r="1817" spans="1:18" x14ac:dyDescent="0.25">
      <c r="A1817" s="6">
        <v>10948</v>
      </c>
      <c r="B1817" s="6" t="s">
        <v>203</v>
      </c>
      <c r="C1817" s="6" t="s">
        <v>35</v>
      </c>
      <c r="D1817" s="6">
        <v>16.25</v>
      </c>
      <c r="E1817" s="6">
        <v>11.375</v>
      </c>
      <c r="F1817" s="6">
        <v>9</v>
      </c>
      <c r="G1817" s="6" t="s">
        <v>162</v>
      </c>
      <c r="H1817" s="6" t="s">
        <v>163</v>
      </c>
      <c r="I1817" s="6" t="s">
        <v>133</v>
      </c>
      <c r="J1817" s="5">
        <v>42476</v>
      </c>
      <c r="K1817" s="12">
        <f>Ventas[[#This Row],[Unit Price]]*Ventas[[#This Row],[Quantity]]</f>
        <v>146.25</v>
      </c>
      <c r="L1817" s="12">
        <f>Ventas[[#This Row],[Unit Cost]]*Ventas[[#This Row],[Quantity]]</f>
        <v>102.375</v>
      </c>
      <c r="M1817" s="14">
        <f>Ventas[[#This Row],[Ingresos]]-Ventas[[#This Row],[Costes]]</f>
        <v>43.875</v>
      </c>
      <c r="N1817" s="14" t="str">
        <f>_xlfn.XLOOKUP(Ventas[[#This Row],[Ship Country]],[1]!Countries[Ship Country],[1]!Countries[Area],"No registrado")</f>
        <v>Sud Europe</v>
      </c>
      <c r="O1817" s="14" t="str">
        <f>_xlfn.XLOOKUP(Ventas[[#This Row],[Ship Country]],[1]!Countries[Ship Country],[1]!Countries[Continent],"No existe")</f>
        <v>Europe</v>
      </c>
      <c r="P1817" s="15" t="str">
        <f>_xlfn.XLOOKUP(Ventas[[#This Row],[Category]],[2]!ProdManager[Category],[2]!ProdManager[Prod_Manager])</f>
        <v>Lydia Sinn</v>
      </c>
      <c r="Q1817" s="15">
        <f>YEAR(Ventas[[#This Row],[Order Date]])</f>
        <v>2016</v>
      </c>
      <c r="R1817" s="15" t="str">
        <f>TEXT(Ventas[[#This Row],[Order Date]],"MMM")</f>
        <v>abr</v>
      </c>
    </row>
    <row r="1818" spans="1:18" x14ac:dyDescent="0.25">
      <c r="A1818" s="4">
        <v>10948</v>
      </c>
      <c r="B1818" s="4" t="s">
        <v>22</v>
      </c>
      <c r="C1818" s="4" t="s">
        <v>18</v>
      </c>
      <c r="D1818" s="4">
        <v>53</v>
      </c>
      <c r="E1818" s="4">
        <v>40.28</v>
      </c>
      <c r="F1818" s="4">
        <v>40</v>
      </c>
      <c r="G1818" s="4" t="s">
        <v>162</v>
      </c>
      <c r="H1818" s="4" t="s">
        <v>163</v>
      </c>
      <c r="I1818" s="4" t="s">
        <v>133</v>
      </c>
      <c r="J1818" s="5">
        <v>42549</v>
      </c>
      <c r="K1818" s="12">
        <f>Ventas[[#This Row],[Unit Price]]*Ventas[[#This Row],[Quantity]]</f>
        <v>2120</v>
      </c>
      <c r="L1818" s="12">
        <f>Ventas[[#This Row],[Unit Cost]]*Ventas[[#This Row],[Quantity]]</f>
        <v>1611.2</v>
      </c>
      <c r="M1818" s="14">
        <f>Ventas[[#This Row],[Ingresos]]-Ventas[[#This Row],[Costes]]</f>
        <v>508.79999999999995</v>
      </c>
      <c r="N1818" s="14" t="str">
        <f>_xlfn.XLOOKUP(Ventas[[#This Row],[Ship Country]],[1]!Countries[Ship Country],[1]!Countries[Area],"No registrado")</f>
        <v>Sud Europe</v>
      </c>
      <c r="O1818" s="14" t="str">
        <f>_xlfn.XLOOKUP(Ventas[[#This Row],[Ship Country]],[1]!Countries[Ship Country],[1]!Countries[Continent],"No existe")</f>
        <v>Europe</v>
      </c>
      <c r="P1818" s="15" t="str">
        <f>_xlfn.XLOOKUP(Ventas[[#This Row],[Category]],[2]!ProdManager[Category],[2]!ProdManager[Prod_Manager])</f>
        <v>Marc Caine</v>
      </c>
      <c r="Q1818" s="15">
        <f>YEAR(Ventas[[#This Row],[Order Date]])</f>
        <v>2016</v>
      </c>
      <c r="R1818" s="15" t="str">
        <f>TEXT(Ventas[[#This Row],[Order Date]],"MMM")</f>
        <v>jun</v>
      </c>
    </row>
    <row r="1819" spans="1:18" x14ac:dyDescent="0.25">
      <c r="A1819" s="6">
        <v>10949</v>
      </c>
      <c r="B1819" s="6" t="s">
        <v>78</v>
      </c>
      <c r="C1819" s="6" t="s">
        <v>35</v>
      </c>
      <c r="D1819" s="6">
        <v>49.3</v>
      </c>
      <c r="E1819" s="6">
        <v>32.045000000000002</v>
      </c>
      <c r="F1819" s="6">
        <v>60</v>
      </c>
      <c r="G1819" s="6" t="s">
        <v>229</v>
      </c>
      <c r="H1819" s="6" t="s">
        <v>230</v>
      </c>
      <c r="I1819" s="6" t="s">
        <v>194</v>
      </c>
      <c r="J1819" s="5">
        <v>42387</v>
      </c>
      <c r="K1819" s="12">
        <f>Ventas[[#This Row],[Unit Price]]*Ventas[[#This Row],[Quantity]]</f>
        <v>2958</v>
      </c>
      <c r="L1819" s="12">
        <f>Ventas[[#This Row],[Unit Cost]]*Ventas[[#This Row],[Quantity]]</f>
        <v>1922.7</v>
      </c>
      <c r="M1819" s="14">
        <f>Ventas[[#This Row],[Ingresos]]-Ventas[[#This Row],[Costes]]</f>
        <v>1035.3</v>
      </c>
      <c r="N1819" s="14" t="str">
        <f>_xlfn.XLOOKUP(Ventas[[#This Row],[Ship Country]],[1]!Countries[Ship Country],[1]!Countries[Area],"No registrado")</f>
        <v>Nord America</v>
      </c>
      <c r="O1819" s="14" t="str">
        <f>_xlfn.XLOOKUP(Ventas[[#This Row],[Ship Country]],[1]!Countries[Ship Country],[1]!Countries[Continent],"No existe")</f>
        <v>America</v>
      </c>
      <c r="P1819" s="15" t="str">
        <f>_xlfn.XLOOKUP(Ventas[[#This Row],[Category]],[2]!ProdManager[Category],[2]!ProdManager[Prod_Manager])</f>
        <v>Lydia Sinn</v>
      </c>
      <c r="Q1819" s="15">
        <f>YEAR(Ventas[[#This Row],[Order Date]])</f>
        <v>2016</v>
      </c>
      <c r="R1819" s="15" t="str">
        <f>TEXT(Ventas[[#This Row],[Order Date]],"MMM")</f>
        <v>ene</v>
      </c>
    </row>
    <row r="1820" spans="1:18" x14ac:dyDescent="0.25">
      <c r="A1820" s="4">
        <v>10949</v>
      </c>
      <c r="B1820" s="4" t="s">
        <v>91</v>
      </c>
      <c r="C1820" s="4" t="s">
        <v>46</v>
      </c>
      <c r="D1820" s="4">
        <v>39</v>
      </c>
      <c r="E1820" s="4">
        <v>30.810000000000002</v>
      </c>
      <c r="F1820" s="4">
        <v>6</v>
      </c>
      <c r="G1820" s="4" t="s">
        <v>229</v>
      </c>
      <c r="H1820" s="4" t="s">
        <v>230</v>
      </c>
      <c r="I1820" s="4" t="s">
        <v>194</v>
      </c>
      <c r="J1820" s="5">
        <v>42557</v>
      </c>
      <c r="K1820" s="12">
        <f>Ventas[[#This Row],[Unit Price]]*Ventas[[#This Row],[Quantity]]</f>
        <v>234</v>
      </c>
      <c r="L1820" s="12">
        <f>Ventas[[#This Row],[Unit Cost]]*Ventas[[#This Row],[Quantity]]</f>
        <v>184.86</v>
      </c>
      <c r="M1820" s="14">
        <f>Ventas[[#This Row],[Ingresos]]-Ventas[[#This Row],[Costes]]</f>
        <v>49.139999999999986</v>
      </c>
      <c r="N1820" s="14" t="str">
        <f>_xlfn.XLOOKUP(Ventas[[#This Row],[Ship Country]],[1]!Countries[Ship Country],[1]!Countries[Area],"No registrado")</f>
        <v>Nord America</v>
      </c>
      <c r="O1820" s="14" t="str">
        <f>_xlfn.XLOOKUP(Ventas[[#This Row],[Ship Country]],[1]!Countries[Ship Country],[1]!Countries[Continent],"No existe")</f>
        <v>America</v>
      </c>
      <c r="P1820" s="15" t="str">
        <f>_xlfn.XLOOKUP(Ventas[[#This Row],[Category]],[2]!ProdManager[Category],[2]!ProdManager[Prod_Manager])</f>
        <v>John Matter</v>
      </c>
      <c r="Q1820" s="15">
        <f>YEAR(Ventas[[#This Row],[Order Date]])</f>
        <v>2016</v>
      </c>
      <c r="R1820" s="15" t="str">
        <f>TEXT(Ventas[[#This Row],[Order Date]],"MMM")</f>
        <v>jul</v>
      </c>
    </row>
    <row r="1821" spans="1:18" x14ac:dyDescent="0.25">
      <c r="A1821" s="6">
        <v>10949</v>
      </c>
      <c r="B1821" s="6" t="s">
        <v>112</v>
      </c>
      <c r="C1821" s="6" t="s">
        <v>29</v>
      </c>
      <c r="D1821" s="6">
        <v>31</v>
      </c>
      <c r="E1821" s="6">
        <v>22.009999999999998</v>
      </c>
      <c r="F1821" s="6">
        <v>30</v>
      </c>
      <c r="G1821" s="6" t="s">
        <v>229</v>
      </c>
      <c r="H1821" s="6" t="s">
        <v>230</v>
      </c>
      <c r="I1821" s="6" t="s">
        <v>194</v>
      </c>
      <c r="J1821" s="5">
        <v>42441</v>
      </c>
      <c r="K1821" s="12">
        <f>Ventas[[#This Row],[Unit Price]]*Ventas[[#This Row],[Quantity]]</f>
        <v>930</v>
      </c>
      <c r="L1821" s="12">
        <f>Ventas[[#This Row],[Unit Cost]]*Ventas[[#This Row],[Quantity]]</f>
        <v>660.3</v>
      </c>
      <c r="M1821" s="14">
        <f>Ventas[[#This Row],[Ingresos]]-Ventas[[#This Row],[Costes]]</f>
        <v>269.70000000000005</v>
      </c>
      <c r="N1821" s="14" t="str">
        <f>_xlfn.XLOOKUP(Ventas[[#This Row],[Ship Country]],[1]!Countries[Ship Country],[1]!Countries[Area],"No registrado")</f>
        <v>Nord America</v>
      </c>
      <c r="O1821" s="14" t="str">
        <f>_xlfn.XLOOKUP(Ventas[[#This Row],[Ship Country]],[1]!Countries[Ship Country],[1]!Countries[Continent],"No existe")</f>
        <v>America</v>
      </c>
      <c r="P1821" s="15" t="str">
        <f>_xlfn.XLOOKUP(Ventas[[#This Row],[Category]],[2]!ProdManager[Category],[2]!ProdManager[Prod_Manager])</f>
        <v>Peter Stone</v>
      </c>
      <c r="Q1821" s="15">
        <f>YEAR(Ventas[[#This Row],[Order Date]])</f>
        <v>2016</v>
      </c>
      <c r="R1821" s="15" t="str">
        <f>TEXT(Ventas[[#This Row],[Order Date]],"MMM")</f>
        <v>mar</v>
      </c>
    </row>
    <row r="1822" spans="1:18" x14ac:dyDescent="0.25">
      <c r="A1822" s="4">
        <v>10949</v>
      </c>
      <c r="B1822" s="4" t="s">
        <v>170</v>
      </c>
      <c r="C1822" s="4" t="s">
        <v>24</v>
      </c>
      <c r="D1822" s="4">
        <v>25</v>
      </c>
      <c r="E1822" s="4">
        <v>20.25</v>
      </c>
      <c r="F1822" s="4">
        <v>12</v>
      </c>
      <c r="G1822" s="4" t="s">
        <v>229</v>
      </c>
      <c r="H1822" s="4" t="s">
        <v>230</v>
      </c>
      <c r="I1822" s="4" t="s">
        <v>194</v>
      </c>
      <c r="J1822" s="5">
        <v>42593</v>
      </c>
      <c r="K1822" s="12">
        <f>Ventas[[#This Row],[Unit Price]]*Ventas[[#This Row],[Quantity]]</f>
        <v>300</v>
      </c>
      <c r="L1822" s="12">
        <f>Ventas[[#This Row],[Unit Cost]]*Ventas[[#This Row],[Quantity]]</f>
        <v>243</v>
      </c>
      <c r="M1822" s="14">
        <f>Ventas[[#This Row],[Ingresos]]-Ventas[[#This Row],[Costes]]</f>
        <v>57</v>
      </c>
      <c r="N1822" s="14" t="str">
        <f>_xlfn.XLOOKUP(Ventas[[#This Row],[Ship Country]],[1]!Countries[Ship Country],[1]!Countries[Area],"No registrado")</f>
        <v>Nord America</v>
      </c>
      <c r="O1822" s="14" t="str">
        <f>_xlfn.XLOOKUP(Ventas[[#This Row],[Ship Country]],[1]!Countries[Ship Country],[1]!Countries[Continent],"No existe")</f>
        <v>America</v>
      </c>
      <c r="P1822" s="15" t="str">
        <f>_xlfn.XLOOKUP(Ventas[[#This Row],[Category]],[2]!ProdManager[Category],[2]!ProdManager[Prod_Manager])</f>
        <v>Lydia Sinn</v>
      </c>
      <c r="Q1822" s="15">
        <f>YEAR(Ventas[[#This Row],[Order Date]])</f>
        <v>2016</v>
      </c>
      <c r="R1822" s="15" t="str">
        <f>TEXT(Ventas[[#This Row],[Order Date]],"MMM")</f>
        <v>ago</v>
      </c>
    </row>
    <row r="1823" spans="1:18" x14ac:dyDescent="0.25">
      <c r="A1823" s="6">
        <v>10950</v>
      </c>
      <c r="B1823" s="6" t="s">
        <v>169</v>
      </c>
      <c r="C1823" s="6" t="s">
        <v>24</v>
      </c>
      <c r="D1823" s="6">
        <v>22</v>
      </c>
      <c r="E1823" s="6">
        <v>16.059999999999999</v>
      </c>
      <c r="F1823" s="6">
        <v>5</v>
      </c>
      <c r="G1823" s="6" t="s">
        <v>114</v>
      </c>
      <c r="H1823" s="6" t="s">
        <v>115</v>
      </c>
      <c r="I1823" s="6" t="s">
        <v>116</v>
      </c>
      <c r="J1823" s="5">
        <v>42720</v>
      </c>
      <c r="K1823" s="12">
        <f>Ventas[[#This Row],[Unit Price]]*Ventas[[#This Row],[Quantity]]</f>
        <v>110</v>
      </c>
      <c r="L1823" s="12">
        <f>Ventas[[#This Row],[Unit Cost]]*Ventas[[#This Row],[Quantity]]</f>
        <v>80.3</v>
      </c>
      <c r="M1823" s="14">
        <f>Ventas[[#This Row],[Ingresos]]-Ventas[[#This Row],[Costes]]</f>
        <v>29.700000000000003</v>
      </c>
      <c r="N1823" s="14" t="str">
        <f>_xlfn.XLOOKUP(Ventas[[#This Row],[Ship Country]],[1]!Countries[Ship Country],[1]!Countries[Area],"No registrado")</f>
        <v>Sud Europe</v>
      </c>
      <c r="O1823" s="14" t="str">
        <f>_xlfn.XLOOKUP(Ventas[[#This Row],[Ship Country]],[1]!Countries[Ship Country],[1]!Countries[Continent],"No existe")</f>
        <v>Europe</v>
      </c>
      <c r="P1823" s="15" t="str">
        <f>_xlfn.XLOOKUP(Ventas[[#This Row],[Category]],[2]!ProdManager[Category],[2]!ProdManager[Prod_Manager])</f>
        <v>Lydia Sinn</v>
      </c>
      <c r="Q1823" s="15">
        <f>YEAR(Ventas[[#This Row],[Order Date]])</f>
        <v>2016</v>
      </c>
      <c r="R1823" s="15" t="str">
        <f>TEXT(Ventas[[#This Row],[Order Date]],"MMM")</f>
        <v>dic</v>
      </c>
    </row>
    <row r="1824" spans="1:18" x14ac:dyDescent="0.25">
      <c r="A1824" s="4">
        <v>10951</v>
      </c>
      <c r="B1824" s="4" t="s">
        <v>39</v>
      </c>
      <c r="C1824" s="4" t="s">
        <v>15</v>
      </c>
      <c r="D1824" s="4">
        <v>2.5</v>
      </c>
      <c r="E1824" s="4">
        <v>2.0749999999999997</v>
      </c>
      <c r="F1824" s="4">
        <v>15</v>
      </c>
      <c r="G1824" s="4" t="s">
        <v>53</v>
      </c>
      <c r="H1824" s="4" t="s">
        <v>54</v>
      </c>
      <c r="I1824" s="4" t="s">
        <v>49</v>
      </c>
      <c r="J1824" s="5">
        <v>42442</v>
      </c>
      <c r="K1824" s="12">
        <f>Ventas[[#This Row],[Unit Price]]*Ventas[[#This Row],[Quantity]]</f>
        <v>37.5</v>
      </c>
      <c r="L1824" s="12">
        <f>Ventas[[#This Row],[Unit Cost]]*Ventas[[#This Row],[Quantity]]</f>
        <v>31.124999999999996</v>
      </c>
      <c r="M1824" s="14">
        <f>Ventas[[#This Row],[Ingresos]]-Ventas[[#This Row],[Costes]]</f>
        <v>6.3750000000000036</v>
      </c>
      <c r="N1824" s="14" t="str">
        <f>_xlfn.XLOOKUP(Ventas[[#This Row],[Ship Country]],[1]!Countries[Ship Country],[1]!Countries[Area],"No registrado")</f>
        <v>Nord Europe</v>
      </c>
      <c r="O1824" s="14" t="str">
        <f>_xlfn.XLOOKUP(Ventas[[#This Row],[Ship Country]],[1]!Countries[Ship Country],[1]!Countries[Continent],"No existe")</f>
        <v>Europe</v>
      </c>
      <c r="P1824" s="15" t="str">
        <f>_xlfn.XLOOKUP(Ventas[[#This Row],[Category]],[2]!ProdManager[Category],[2]!ProdManager[Prod_Manager])</f>
        <v>Peter Stone</v>
      </c>
      <c r="Q1824" s="15">
        <f>YEAR(Ventas[[#This Row],[Order Date]])</f>
        <v>2016</v>
      </c>
      <c r="R1824" s="15" t="str">
        <f>TEXT(Ventas[[#This Row],[Order Date]],"MMM")</f>
        <v>mar</v>
      </c>
    </row>
    <row r="1825" spans="1:18" x14ac:dyDescent="0.25">
      <c r="A1825" s="6">
        <v>10951</v>
      </c>
      <c r="B1825" s="6" t="s">
        <v>28</v>
      </c>
      <c r="C1825" s="6" t="s">
        <v>29</v>
      </c>
      <c r="D1825" s="6">
        <v>9.65</v>
      </c>
      <c r="E1825" s="6">
        <v>7.141</v>
      </c>
      <c r="F1825" s="6">
        <v>6</v>
      </c>
      <c r="G1825" s="6" t="s">
        <v>53</v>
      </c>
      <c r="H1825" s="6" t="s">
        <v>54</v>
      </c>
      <c r="I1825" s="6" t="s">
        <v>49</v>
      </c>
      <c r="J1825" s="5">
        <v>42693</v>
      </c>
      <c r="K1825" s="12">
        <f>Ventas[[#This Row],[Unit Price]]*Ventas[[#This Row],[Quantity]]</f>
        <v>57.900000000000006</v>
      </c>
      <c r="L1825" s="12">
        <f>Ventas[[#This Row],[Unit Cost]]*Ventas[[#This Row],[Quantity]]</f>
        <v>42.846000000000004</v>
      </c>
      <c r="M1825" s="14">
        <f>Ventas[[#This Row],[Ingresos]]-Ventas[[#This Row],[Costes]]</f>
        <v>15.054000000000002</v>
      </c>
      <c r="N1825" s="14" t="str">
        <f>_xlfn.XLOOKUP(Ventas[[#This Row],[Ship Country]],[1]!Countries[Ship Country],[1]!Countries[Area],"No registrado")</f>
        <v>Nord Europe</v>
      </c>
      <c r="O1825" s="14" t="str">
        <f>_xlfn.XLOOKUP(Ventas[[#This Row],[Ship Country]],[1]!Countries[Ship Country],[1]!Countries[Continent],"No existe")</f>
        <v>Europe</v>
      </c>
      <c r="P1825" s="15" t="str">
        <f>_xlfn.XLOOKUP(Ventas[[#This Row],[Category]],[2]!ProdManager[Category],[2]!ProdManager[Prod_Manager])</f>
        <v>Peter Stone</v>
      </c>
      <c r="Q1825" s="15">
        <f>YEAR(Ventas[[#This Row],[Order Date]])</f>
        <v>2016</v>
      </c>
      <c r="R1825" s="15" t="str">
        <f>TEXT(Ventas[[#This Row],[Order Date]],"MMM")</f>
        <v>nov</v>
      </c>
    </row>
    <row r="1826" spans="1:18" x14ac:dyDescent="0.25">
      <c r="A1826" s="4">
        <v>10951</v>
      </c>
      <c r="B1826" s="4" t="s">
        <v>129</v>
      </c>
      <c r="C1826" s="4" t="s">
        <v>43</v>
      </c>
      <c r="D1826" s="4">
        <v>7.75</v>
      </c>
      <c r="E1826" s="4">
        <v>6.9750000000000005</v>
      </c>
      <c r="F1826" s="4">
        <v>50</v>
      </c>
      <c r="G1826" s="4" t="s">
        <v>53</v>
      </c>
      <c r="H1826" s="4" t="s">
        <v>54</v>
      </c>
      <c r="I1826" s="4" t="s">
        <v>49</v>
      </c>
      <c r="J1826" s="5">
        <v>42556</v>
      </c>
      <c r="K1826" s="12">
        <f>Ventas[[#This Row],[Unit Price]]*Ventas[[#This Row],[Quantity]]</f>
        <v>387.5</v>
      </c>
      <c r="L1826" s="12">
        <f>Ventas[[#This Row],[Unit Cost]]*Ventas[[#This Row],[Quantity]]</f>
        <v>348.75</v>
      </c>
      <c r="M1826" s="14">
        <f>Ventas[[#This Row],[Ingresos]]-Ventas[[#This Row],[Costes]]</f>
        <v>38.75</v>
      </c>
      <c r="N1826" s="14" t="str">
        <f>_xlfn.XLOOKUP(Ventas[[#This Row],[Ship Country]],[1]!Countries[Ship Country],[1]!Countries[Area],"No registrado")</f>
        <v>Nord Europe</v>
      </c>
      <c r="O1826" s="14" t="str">
        <f>_xlfn.XLOOKUP(Ventas[[#This Row],[Ship Country]],[1]!Countries[Ship Country],[1]!Countries[Continent],"No existe")</f>
        <v>Europe</v>
      </c>
      <c r="P1826" s="15" t="str">
        <f>_xlfn.XLOOKUP(Ventas[[#This Row],[Category]],[2]!ProdManager[Category],[2]!ProdManager[Prod_Manager])</f>
        <v>John Matter</v>
      </c>
      <c r="Q1826" s="15">
        <f>YEAR(Ventas[[#This Row],[Order Date]])</f>
        <v>2016</v>
      </c>
      <c r="R1826" s="15" t="str">
        <f>TEXT(Ventas[[#This Row],[Order Date]],"MMM")</f>
        <v>jul</v>
      </c>
    </row>
    <row r="1827" spans="1:18" x14ac:dyDescent="0.25">
      <c r="A1827" s="6">
        <v>10952</v>
      </c>
      <c r="B1827" s="6" t="s">
        <v>121</v>
      </c>
      <c r="C1827" s="6" t="s">
        <v>18</v>
      </c>
      <c r="D1827" s="6">
        <v>45.6</v>
      </c>
      <c r="E1827" s="6">
        <v>36.024000000000001</v>
      </c>
      <c r="F1827" s="6">
        <v>2</v>
      </c>
      <c r="G1827" s="6" t="s">
        <v>267</v>
      </c>
      <c r="H1827" s="6" t="s">
        <v>268</v>
      </c>
      <c r="I1827" s="6" t="s">
        <v>21</v>
      </c>
      <c r="J1827" s="5">
        <v>42472</v>
      </c>
      <c r="K1827" s="12">
        <f>Ventas[[#This Row],[Unit Price]]*Ventas[[#This Row],[Quantity]]</f>
        <v>91.2</v>
      </c>
      <c r="L1827" s="12">
        <f>Ventas[[#This Row],[Unit Cost]]*Ventas[[#This Row],[Quantity]]</f>
        <v>72.048000000000002</v>
      </c>
      <c r="M1827" s="14">
        <f>Ventas[[#This Row],[Ingresos]]-Ventas[[#This Row],[Costes]]</f>
        <v>19.152000000000001</v>
      </c>
      <c r="N1827" s="14" t="str">
        <f>_xlfn.XLOOKUP(Ventas[[#This Row],[Ship Country]],[1]!Countries[Ship Country],[1]!Countries[Area],"No registrado")</f>
        <v>Nord Europe</v>
      </c>
      <c r="O1827" s="14" t="str">
        <f>_xlfn.XLOOKUP(Ventas[[#This Row],[Ship Country]],[1]!Countries[Ship Country],[1]!Countries[Continent],"No existe")</f>
        <v>Europe</v>
      </c>
      <c r="P1827" s="15" t="str">
        <f>_xlfn.XLOOKUP(Ventas[[#This Row],[Category]],[2]!ProdManager[Category],[2]!ProdManager[Prod_Manager])</f>
        <v>Marc Caine</v>
      </c>
      <c r="Q1827" s="15">
        <f>YEAR(Ventas[[#This Row],[Order Date]])</f>
        <v>2016</v>
      </c>
      <c r="R1827" s="15" t="str">
        <f>TEXT(Ventas[[#This Row],[Order Date]],"MMM")</f>
        <v>abr</v>
      </c>
    </row>
    <row r="1828" spans="1:18" x14ac:dyDescent="0.25">
      <c r="A1828" s="4">
        <v>10952</v>
      </c>
      <c r="B1828" s="4" t="s">
        <v>170</v>
      </c>
      <c r="C1828" s="4" t="s">
        <v>24</v>
      </c>
      <c r="D1828" s="4">
        <v>25</v>
      </c>
      <c r="E1828" s="4">
        <v>18.75</v>
      </c>
      <c r="F1828" s="4">
        <v>16</v>
      </c>
      <c r="G1828" s="4" t="s">
        <v>267</v>
      </c>
      <c r="H1828" s="4" t="s">
        <v>268</v>
      </c>
      <c r="I1828" s="4" t="s">
        <v>21</v>
      </c>
      <c r="J1828" s="5">
        <v>42593</v>
      </c>
      <c r="K1828" s="12">
        <f>Ventas[[#This Row],[Unit Price]]*Ventas[[#This Row],[Quantity]]</f>
        <v>400</v>
      </c>
      <c r="L1828" s="12">
        <f>Ventas[[#This Row],[Unit Cost]]*Ventas[[#This Row],[Quantity]]</f>
        <v>300</v>
      </c>
      <c r="M1828" s="14">
        <f>Ventas[[#This Row],[Ingresos]]-Ventas[[#This Row],[Costes]]</f>
        <v>100</v>
      </c>
      <c r="N1828" s="14" t="str">
        <f>_xlfn.XLOOKUP(Ventas[[#This Row],[Ship Country]],[1]!Countries[Ship Country],[1]!Countries[Area],"No registrado")</f>
        <v>Nord Europe</v>
      </c>
      <c r="O1828" s="14" t="str">
        <f>_xlfn.XLOOKUP(Ventas[[#This Row],[Ship Country]],[1]!Countries[Ship Country],[1]!Countries[Continent],"No existe")</f>
        <v>Europe</v>
      </c>
      <c r="P1828" s="15" t="str">
        <f>_xlfn.XLOOKUP(Ventas[[#This Row],[Category]],[2]!ProdManager[Category],[2]!ProdManager[Prod_Manager])</f>
        <v>Lydia Sinn</v>
      </c>
      <c r="Q1828" s="15">
        <f>YEAR(Ventas[[#This Row],[Order Date]])</f>
        <v>2016</v>
      </c>
      <c r="R1828" s="15" t="str">
        <f>TEXT(Ventas[[#This Row],[Order Date]],"MMM")</f>
        <v>ago</v>
      </c>
    </row>
    <row r="1829" spans="1:18" x14ac:dyDescent="0.25">
      <c r="A1829" s="6">
        <v>10953</v>
      </c>
      <c r="B1829" s="6" t="s">
        <v>34</v>
      </c>
      <c r="C1829" s="6" t="s">
        <v>35</v>
      </c>
      <c r="D1829" s="6">
        <v>81</v>
      </c>
      <c r="E1829" s="6">
        <v>55.08</v>
      </c>
      <c r="F1829" s="6">
        <v>50</v>
      </c>
      <c r="G1829" s="6" t="s">
        <v>208</v>
      </c>
      <c r="H1829" s="6" t="s">
        <v>209</v>
      </c>
      <c r="I1829" s="6" t="s">
        <v>149</v>
      </c>
      <c r="J1829" s="5">
        <v>42602</v>
      </c>
      <c r="K1829" s="12">
        <f>Ventas[[#This Row],[Unit Price]]*Ventas[[#This Row],[Quantity]]</f>
        <v>4050</v>
      </c>
      <c r="L1829" s="12">
        <f>Ventas[[#This Row],[Unit Cost]]*Ventas[[#This Row],[Quantity]]</f>
        <v>2754</v>
      </c>
      <c r="M1829" s="14">
        <f>Ventas[[#This Row],[Ingresos]]-Ventas[[#This Row],[Costes]]</f>
        <v>1296</v>
      </c>
      <c r="N1829" s="14" t="str">
        <f>_xlfn.XLOOKUP(Ventas[[#This Row],[Ship Country]],[1]!Countries[Ship Country],[1]!Countries[Area],"No registrado")</f>
        <v>Nord Europe</v>
      </c>
      <c r="O1829" s="14" t="str">
        <f>_xlfn.XLOOKUP(Ventas[[#This Row],[Ship Country]],[1]!Countries[Ship Country],[1]!Countries[Continent],"No existe")</f>
        <v>Europe</v>
      </c>
      <c r="P1829" s="15" t="str">
        <f>_xlfn.XLOOKUP(Ventas[[#This Row],[Category]],[2]!ProdManager[Category],[2]!ProdManager[Prod_Manager])</f>
        <v>Lydia Sinn</v>
      </c>
      <c r="Q1829" s="15">
        <f>YEAR(Ventas[[#This Row],[Order Date]])</f>
        <v>2016</v>
      </c>
      <c r="R1829" s="15" t="str">
        <f>TEXT(Ventas[[#This Row],[Order Date]],"MMM")</f>
        <v>ago</v>
      </c>
    </row>
    <row r="1830" spans="1:18" x14ac:dyDescent="0.25">
      <c r="A1830" s="4">
        <v>10953</v>
      </c>
      <c r="B1830" s="4" t="s">
        <v>44</v>
      </c>
      <c r="C1830" s="4" t="s">
        <v>15</v>
      </c>
      <c r="D1830" s="4">
        <v>12.5</v>
      </c>
      <c r="E1830" s="4">
        <v>10.375</v>
      </c>
      <c r="F1830" s="4">
        <v>50</v>
      </c>
      <c r="G1830" s="4" t="s">
        <v>208</v>
      </c>
      <c r="H1830" s="4" t="s">
        <v>209</v>
      </c>
      <c r="I1830" s="4" t="s">
        <v>149</v>
      </c>
      <c r="J1830" s="5">
        <v>42455</v>
      </c>
      <c r="K1830" s="12">
        <f>Ventas[[#This Row],[Unit Price]]*Ventas[[#This Row],[Quantity]]</f>
        <v>625</v>
      </c>
      <c r="L1830" s="12">
        <f>Ventas[[#This Row],[Unit Cost]]*Ventas[[#This Row],[Quantity]]</f>
        <v>518.75</v>
      </c>
      <c r="M1830" s="14">
        <f>Ventas[[#This Row],[Ingresos]]-Ventas[[#This Row],[Costes]]</f>
        <v>106.25</v>
      </c>
      <c r="N1830" s="14" t="str">
        <f>_xlfn.XLOOKUP(Ventas[[#This Row],[Ship Country]],[1]!Countries[Ship Country],[1]!Countries[Area],"No registrado")</f>
        <v>Nord Europe</v>
      </c>
      <c r="O1830" s="14" t="str">
        <f>_xlfn.XLOOKUP(Ventas[[#This Row],[Ship Country]],[1]!Countries[Ship Country],[1]!Countries[Continent],"No existe")</f>
        <v>Europe</v>
      </c>
      <c r="P1830" s="15" t="str">
        <f>_xlfn.XLOOKUP(Ventas[[#This Row],[Category]],[2]!ProdManager[Category],[2]!ProdManager[Prod_Manager])</f>
        <v>Peter Stone</v>
      </c>
      <c r="Q1830" s="15">
        <f>YEAR(Ventas[[#This Row],[Order Date]])</f>
        <v>2016</v>
      </c>
      <c r="R1830" s="15" t="str">
        <f>TEXT(Ventas[[#This Row],[Order Date]],"MMM")</f>
        <v>mar</v>
      </c>
    </row>
    <row r="1831" spans="1:18" x14ac:dyDescent="0.25">
      <c r="A1831" s="6">
        <v>10954</v>
      </c>
      <c r="B1831" s="6" t="s">
        <v>56</v>
      </c>
      <c r="C1831" s="6" t="s">
        <v>35</v>
      </c>
      <c r="D1831" s="6">
        <v>17.45</v>
      </c>
      <c r="E1831" s="6">
        <v>11.865999999999998</v>
      </c>
      <c r="F1831" s="6">
        <v>28</v>
      </c>
      <c r="G1831" s="6" t="s">
        <v>232</v>
      </c>
      <c r="H1831" s="6" t="s">
        <v>233</v>
      </c>
      <c r="I1831" s="6" t="s">
        <v>65</v>
      </c>
      <c r="J1831" s="5">
        <v>42621</v>
      </c>
      <c r="K1831" s="12">
        <f>Ventas[[#This Row],[Unit Price]]*Ventas[[#This Row],[Quantity]]</f>
        <v>488.59999999999997</v>
      </c>
      <c r="L1831" s="12">
        <f>Ventas[[#This Row],[Unit Cost]]*Ventas[[#This Row],[Quantity]]</f>
        <v>332.24799999999993</v>
      </c>
      <c r="M1831" s="14">
        <f>Ventas[[#This Row],[Ingresos]]-Ventas[[#This Row],[Costes]]</f>
        <v>156.35200000000003</v>
      </c>
      <c r="N1831" s="14" t="str">
        <f>_xlfn.XLOOKUP(Ventas[[#This Row],[Ship Country]],[1]!Countries[Ship Country],[1]!Countries[Area],"No registrado")</f>
        <v>Sud America</v>
      </c>
      <c r="O1831" s="14" t="str">
        <f>_xlfn.XLOOKUP(Ventas[[#This Row],[Ship Country]],[1]!Countries[Ship Country],[1]!Countries[Continent],"No existe")</f>
        <v>America</v>
      </c>
      <c r="P1831" s="15" t="str">
        <f>_xlfn.XLOOKUP(Ventas[[#This Row],[Category]],[2]!ProdManager[Category],[2]!ProdManager[Prod_Manager])</f>
        <v>Lydia Sinn</v>
      </c>
      <c r="Q1831" s="15">
        <f>YEAR(Ventas[[#This Row],[Order Date]])</f>
        <v>2016</v>
      </c>
      <c r="R1831" s="15" t="str">
        <f>TEXT(Ventas[[#This Row],[Order Date]],"MMM")</f>
        <v>sep</v>
      </c>
    </row>
    <row r="1832" spans="1:18" x14ac:dyDescent="0.25">
      <c r="A1832" s="4">
        <v>10954</v>
      </c>
      <c r="B1832" s="4" t="s">
        <v>44</v>
      </c>
      <c r="C1832" s="4" t="s">
        <v>15</v>
      </c>
      <c r="D1832" s="4">
        <v>12.5</v>
      </c>
      <c r="E1832" s="4">
        <v>9.375</v>
      </c>
      <c r="F1832" s="4">
        <v>25</v>
      </c>
      <c r="G1832" s="4" t="s">
        <v>232</v>
      </c>
      <c r="H1832" s="4" t="s">
        <v>233</v>
      </c>
      <c r="I1832" s="4" t="s">
        <v>65</v>
      </c>
      <c r="J1832" s="5">
        <v>42604</v>
      </c>
      <c r="K1832" s="12">
        <f>Ventas[[#This Row],[Unit Price]]*Ventas[[#This Row],[Quantity]]</f>
        <v>312.5</v>
      </c>
      <c r="L1832" s="12">
        <f>Ventas[[#This Row],[Unit Cost]]*Ventas[[#This Row],[Quantity]]</f>
        <v>234.375</v>
      </c>
      <c r="M1832" s="14">
        <f>Ventas[[#This Row],[Ingresos]]-Ventas[[#This Row],[Costes]]</f>
        <v>78.125</v>
      </c>
      <c r="N1832" s="14" t="str">
        <f>_xlfn.XLOOKUP(Ventas[[#This Row],[Ship Country]],[1]!Countries[Ship Country],[1]!Countries[Area],"No registrado")</f>
        <v>Sud America</v>
      </c>
      <c r="O1832" s="14" t="str">
        <f>_xlfn.XLOOKUP(Ventas[[#This Row],[Ship Country]],[1]!Countries[Ship Country],[1]!Countries[Continent],"No existe")</f>
        <v>America</v>
      </c>
      <c r="P1832" s="15" t="str">
        <f>_xlfn.XLOOKUP(Ventas[[#This Row],[Category]],[2]!ProdManager[Category],[2]!ProdManager[Prod_Manager])</f>
        <v>Peter Stone</v>
      </c>
      <c r="Q1832" s="15">
        <f>YEAR(Ventas[[#This Row],[Order Date]])</f>
        <v>2016</v>
      </c>
      <c r="R1832" s="15" t="str">
        <f>TEXT(Ventas[[#This Row],[Order Date]],"MMM")</f>
        <v>ago</v>
      </c>
    </row>
    <row r="1833" spans="1:18" x14ac:dyDescent="0.25">
      <c r="A1833" s="6">
        <v>10954</v>
      </c>
      <c r="B1833" s="6" t="s">
        <v>228</v>
      </c>
      <c r="C1833" s="6" t="s">
        <v>29</v>
      </c>
      <c r="D1833" s="6">
        <v>9.5</v>
      </c>
      <c r="E1833" s="6">
        <v>7.5050000000000008</v>
      </c>
      <c r="F1833" s="6">
        <v>30</v>
      </c>
      <c r="G1833" s="6" t="s">
        <v>232</v>
      </c>
      <c r="H1833" s="6" t="s">
        <v>233</v>
      </c>
      <c r="I1833" s="6" t="s">
        <v>65</v>
      </c>
      <c r="J1833" s="5">
        <v>42469</v>
      </c>
      <c r="K1833" s="12">
        <f>Ventas[[#This Row],[Unit Price]]*Ventas[[#This Row],[Quantity]]</f>
        <v>285</v>
      </c>
      <c r="L1833" s="12">
        <f>Ventas[[#This Row],[Unit Cost]]*Ventas[[#This Row],[Quantity]]</f>
        <v>225.15000000000003</v>
      </c>
      <c r="M1833" s="14">
        <f>Ventas[[#This Row],[Ingresos]]-Ventas[[#This Row],[Costes]]</f>
        <v>59.849999999999966</v>
      </c>
      <c r="N1833" s="14" t="str">
        <f>_xlfn.XLOOKUP(Ventas[[#This Row],[Ship Country]],[1]!Countries[Ship Country],[1]!Countries[Area],"No registrado")</f>
        <v>Sud America</v>
      </c>
      <c r="O1833" s="14" t="str">
        <f>_xlfn.XLOOKUP(Ventas[[#This Row],[Ship Country]],[1]!Countries[Ship Country],[1]!Countries[Continent],"No existe")</f>
        <v>America</v>
      </c>
      <c r="P1833" s="15" t="str">
        <f>_xlfn.XLOOKUP(Ventas[[#This Row],[Category]],[2]!ProdManager[Category],[2]!ProdManager[Prod_Manager])</f>
        <v>Peter Stone</v>
      </c>
      <c r="Q1833" s="15">
        <f>YEAR(Ventas[[#This Row],[Order Date]])</f>
        <v>2016</v>
      </c>
      <c r="R1833" s="15" t="str">
        <f>TEXT(Ventas[[#This Row],[Order Date]],"MMM")</f>
        <v>abr</v>
      </c>
    </row>
    <row r="1834" spans="1:18" x14ac:dyDescent="0.25">
      <c r="A1834" s="4">
        <v>10954</v>
      </c>
      <c r="B1834" s="4" t="s">
        <v>40</v>
      </c>
      <c r="C1834" s="4" t="s">
        <v>15</v>
      </c>
      <c r="D1834" s="4">
        <v>34</v>
      </c>
      <c r="E1834" s="4">
        <v>26.52</v>
      </c>
      <c r="F1834" s="4">
        <v>24</v>
      </c>
      <c r="G1834" s="4" t="s">
        <v>232</v>
      </c>
      <c r="H1834" s="4" t="s">
        <v>233</v>
      </c>
      <c r="I1834" s="4" t="s">
        <v>65</v>
      </c>
      <c r="J1834" s="5">
        <v>42442</v>
      </c>
      <c r="K1834" s="12">
        <f>Ventas[[#This Row],[Unit Price]]*Ventas[[#This Row],[Quantity]]</f>
        <v>816</v>
      </c>
      <c r="L1834" s="12">
        <f>Ventas[[#This Row],[Unit Cost]]*Ventas[[#This Row],[Quantity]]</f>
        <v>636.48</v>
      </c>
      <c r="M1834" s="14">
        <f>Ventas[[#This Row],[Ingresos]]-Ventas[[#This Row],[Costes]]</f>
        <v>179.51999999999998</v>
      </c>
      <c r="N1834" s="14" t="str">
        <f>_xlfn.XLOOKUP(Ventas[[#This Row],[Ship Country]],[1]!Countries[Ship Country],[1]!Countries[Area],"No registrado")</f>
        <v>Sud America</v>
      </c>
      <c r="O1834" s="14" t="str">
        <f>_xlfn.XLOOKUP(Ventas[[#This Row],[Ship Country]],[1]!Countries[Ship Country],[1]!Countries[Continent],"No existe")</f>
        <v>America</v>
      </c>
      <c r="P1834" s="15" t="str">
        <f>_xlfn.XLOOKUP(Ventas[[#This Row],[Category]],[2]!ProdManager[Category],[2]!ProdManager[Prod_Manager])</f>
        <v>Peter Stone</v>
      </c>
      <c r="Q1834" s="15">
        <f>YEAR(Ventas[[#This Row],[Order Date]])</f>
        <v>2016</v>
      </c>
      <c r="R1834" s="15" t="str">
        <f>TEXT(Ventas[[#This Row],[Order Date]],"MMM")</f>
        <v>mar</v>
      </c>
    </row>
    <row r="1835" spans="1:18" x14ac:dyDescent="0.25">
      <c r="A1835" s="6">
        <v>10955</v>
      </c>
      <c r="B1835" s="6" t="s">
        <v>129</v>
      </c>
      <c r="C1835" s="6" t="s">
        <v>43</v>
      </c>
      <c r="D1835" s="6">
        <v>7.75</v>
      </c>
      <c r="E1835" s="6">
        <v>6.82</v>
      </c>
      <c r="F1835" s="6">
        <v>12</v>
      </c>
      <c r="G1835" s="6" t="s">
        <v>88</v>
      </c>
      <c r="H1835" s="6" t="s">
        <v>89</v>
      </c>
      <c r="I1835" s="6" t="s">
        <v>90</v>
      </c>
      <c r="J1835" s="5">
        <v>42578</v>
      </c>
      <c r="K1835" s="12">
        <f>Ventas[[#This Row],[Unit Price]]*Ventas[[#This Row],[Quantity]]</f>
        <v>93</v>
      </c>
      <c r="L1835" s="12">
        <f>Ventas[[#This Row],[Unit Cost]]*Ventas[[#This Row],[Quantity]]</f>
        <v>81.84</v>
      </c>
      <c r="M1835" s="14">
        <f>Ventas[[#This Row],[Ingresos]]-Ventas[[#This Row],[Costes]]</f>
        <v>11.159999999999997</v>
      </c>
      <c r="N1835" s="14" t="str">
        <f>_xlfn.XLOOKUP(Ventas[[#This Row],[Ship Country]],[1]!Countries[Ship Country],[1]!Countries[Area],"No registrado")</f>
        <v>Nord Europe</v>
      </c>
      <c r="O1835" s="14" t="str">
        <f>_xlfn.XLOOKUP(Ventas[[#This Row],[Ship Country]],[1]!Countries[Ship Country],[1]!Countries[Continent],"No existe")</f>
        <v>Europe</v>
      </c>
      <c r="P1835" s="15" t="str">
        <f>_xlfn.XLOOKUP(Ventas[[#This Row],[Category]],[2]!ProdManager[Category],[2]!ProdManager[Prod_Manager])</f>
        <v>John Matter</v>
      </c>
      <c r="Q1835" s="15">
        <f>YEAR(Ventas[[#This Row],[Order Date]])</f>
        <v>2016</v>
      </c>
      <c r="R1835" s="15" t="str">
        <f>TEXT(Ventas[[#This Row],[Order Date]],"MMM")</f>
        <v>jul</v>
      </c>
    </row>
    <row r="1836" spans="1:18" x14ac:dyDescent="0.25">
      <c r="A1836" s="4">
        <v>10956</v>
      </c>
      <c r="B1836" s="4" t="s">
        <v>22</v>
      </c>
      <c r="C1836" s="4" t="s">
        <v>18</v>
      </c>
      <c r="D1836" s="4">
        <v>53</v>
      </c>
      <c r="E1836" s="4">
        <v>42.93</v>
      </c>
      <c r="F1836" s="4">
        <v>8</v>
      </c>
      <c r="G1836" s="4" t="s">
        <v>251</v>
      </c>
      <c r="H1836" s="4" t="s">
        <v>252</v>
      </c>
      <c r="I1836" s="4" t="s">
        <v>21</v>
      </c>
      <c r="J1836" s="5">
        <v>42647</v>
      </c>
      <c r="K1836" s="12">
        <f>Ventas[[#This Row],[Unit Price]]*Ventas[[#This Row],[Quantity]]</f>
        <v>424</v>
      </c>
      <c r="L1836" s="12">
        <f>Ventas[[#This Row],[Unit Cost]]*Ventas[[#This Row],[Quantity]]</f>
        <v>343.44</v>
      </c>
      <c r="M1836" s="14">
        <f>Ventas[[#This Row],[Ingresos]]-Ventas[[#This Row],[Costes]]</f>
        <v>80.56</v>
      </c>
      <c r="N1836" s="14" t="str">
        <f>_xlfn.XLOOKUP(Ventas[[#This Row],[Ship Country]],[1]!Countries[Ship Country],[1]!Countries[Area],"No registrado")</f>
        <v>Nord Europe</v>
      </c>
      <c r="O1836" s="14" t="str">
        <f>_xlfn.XLOOKUP(Ventas[[#This Row],[Ship Country]],[1]!Countries[Ship Country],[1]!Countries[Continent],"No existe")</f>
        <v>Europe</v>
      </c>
      <c r="P1836" s="15" t="str">
        <f>_xlfn.XLOOKUP(Ventas[[#This Row],[Category]],[2]!ProdManager[Category],[2]!ProdManager[Prod_Manager])</f>
        <v>Marc Caine</v>
      </c>
      <c r="Q1836" s="15">
        <f>YEAR(Ventas[[#This Row],[Order Date]])</f>
        <v>2016</v>
      </c>
      <c r="R1836" s="15" t="str">
        <f>TEXT(Ventas[[#This Row],[Order Date]],"MMM")</f>
        <v>oct</v>
      </c>
    </row>
    <row r="1837" spans="1:18" x14ac:dyDescent="0.25">
      <c r="A1837" s="6">
        <v>10956</v>
      </c>
      <c r="B1837" s="6" t="s">
        <v>71</v>
      </c>
      <c r="C1837" s="6" t="s">
        <v>35</v>
      </c>
      <c r="D1837" s="6">
        <v>10</v>
      </c>
      <c r="E1837" s="6">
        <v>7</v>
      </c>
      <c r="F1837" s="6">
        <v>12</v>
      </c>
      <c r="G1837" s="6" t="s">
        <v>251</v>
      </c>
      <c r="H1837" s="6" t="s">
        <v>252</v>
      </c>
      <c r="I1837" s="6" t="s">
        <v>21</v>
      </c>
      <c r="J1837" s="5">
        <v>42658</v>
      </c>
      <c r="K1837" s="12">
        <f>Ventas[[#This Row],[Unit Price]]*Ventas[[#This Row],[Quantity]]</f>
        <v>120</v>
      </c>
      <c r="L1837" s="12">
        <f>Ventas[[#This Row],[Unit Cost]]*Ventas[[#This Row],[Quantity]]</f>
        <v>84</v>
      </c>
      <c r="M1837" s="14">
        <f>Ventas[[#This Row],[Ingresos]]-Ventas[[#This Row],[Costes]]</f>
        <v>36</v>
      </c>
      <c r="N1837" s="14" t="str">
        <f>_xlfn.XLOOKUP(Ventas[[#This Row],[Ship Country]],[1]!Countries[Ship Country],[1]!Countries[Area],"No registrado")</f>
        <v>Nord Europe</v>
      </c>
      <c r="O1837" s="14" t="str">
        <f>_xlfn.XLOOKUP(Ventas[[#This Row],[Ship Country]],[1]!Countries[Ship Country],[1]!Countries[Continent],"No existe")</f>
        <v>Europe</v>
      </c>
      <c r="P1837" s="15" t="str">
        <f>_xlfn.XLOOKUP(Ventas[[#This Row],[Category]],[2]!ProdManager[Category],[2]!ProdManager[Prod_Manager])</f>
        <v>Lydia Sinn</v>
      </c>
      <c r="Q1837" s="15">
        <f>YEAR(Ventas[[#This Row],[Order Date]])</f>
        <v>2016</v>
      </c>
      <c r="R1837" s="15" t="str">
        <f>TEXT(Ventas[[#This Row],[Order Date]],"MMM")</f>
        <v>oct</v>
      </c>
    </row>
    <row r="1838" spans="1:18" x14ac:dyDescent="0.25">
      <c r="A1838" s="4">
        <v>10956</v>
      </c>
      <c r="B1838" s="4" t="s">
        <v>195</v>
      </c>
      <c r="C1838" s="4" t="s">
        <v>35</v>
      </c>
      <c r="D1838" s="4">
        <v>9.5</v>
      </c>
      <c r="E1838" s="4">
        <v>6.27</v>
      </c>
      <c r="F1838" s="4">
        <v>14</v>
      </c>
      <c r="G1838" s="4" t="s">
        <v>251</v>
      </c>
      <c r="H1838" s="4" t="s">
        <v>252</v>
      </c>
      <c r="I1838" s="4" t="s">
        <v>21</v>
      </c>
      <c r="J1838" s="5">
        <v>42424</v>
      </c>
      <c r="K1838" s="12">
        <f>Ventas[[#This Row],[Unit Price]]*Ventas[[#This Row],[Quantity]]</f>
        <v>133</v>
      </c>
      <c r="L1838" s="12">
        <f>Ventas[[#This Row],[Unit Cost]]*Ventas[[#This Row],[Quantity]]</f>
        <v>87.78</v>
      </c>
      <c r="M1838" s="14">
        <f>Ventas[[#This Row],[Ingresos]]-Ventas[[#This Row],[Costes]]</f>
        <v>45.22</v>
      </c>
      <c r="N1838" s="14" t="str">
        <f>_xlfn.XLOOKUP(Ventas[[#This Row],[Ship Country]],[1]!Countries[Ship Country],[1]!Countries[Area],"No registrado")</f>
        <v>Nord Europe</v>
      </c>
      <c r="O1838" s="14" t="str">
        <f>_xlfn.XLOOKUP(Ventas[[#This Row],[Ship Country]],[1]!Countries[Ship Country],[1]!Countries[Continent],"No existe")</f>
        <v>Europe</v>
      </c>
      <c r="P1838" s="15" t="str">
        <f>_xlfn.XLOOKUP(Ventas[[#This Row],[Category]],[2]!ProdManager[Category],[2]!ProdManager[Prod_Manager])</f>
        <v>Lydia Sinn</v>
      </c>
      <c r="Q1838" s="15">
        <f>YEAR(Ventas[[#This Row],[Order Date]])</f>
        <v>2016</v>
      </c>
      <c r="R1838" s="15" t="str">
        <f>TEXT(Ventas[[#This Row],[Order Date]],"MMM")</f>
        <v>feb</v>
      </c>
    </row>
    <row r="1839" spans="1:18" x14ac:dyDescent="0.25">
      <c r="A1839" s="6">
        <v>10957</v>
      </c>
      <c r="B1839" s="6" t="s">
        <v>87</v>
      </c>
      <c r="C1839" s="6" t="s">
        <v>29</v>
      </c>
      <c r="D1839" s="6">
        <v>25.89</v>
      </c>
      <c r="E1839" s="6">
        <v>20.712000000000003</v>
      </c>
      <c r="F1839" s="6">
        <v>30</v>
      </c>
      <c r="G1839" s="6" t="s">
        <v>63</v>
      </c>
      <c r="H1839" s="6" t="s">
        <v>64</v>
      </c>
      <c r="I1839" s="6" t="s">
        <v>65</v>
      </c>
      <c r="J1839" s="5">
        <v>42578</v>
      </c>
      <c r="K1839" s="12">
        <f>Ventas[[#This Row],[Unit Price]]*Ventas[[#This Row],[Quantity]]</f>
        <v>776.7</v>
      </c>
      <c r="L1839" s="12">
        <f>Ventas[[#This Row],[Unit Cost]]*Ventas[[#This Row],[Quantity]]</f>
        <v>621.36000000000013</v>
      </c>
      <c r="M1839" s="14">
        <f>Ventas[[#This Row],[Ingresos]]-Ventas[[#This Row],[Costes]]</f>
        <v>155.33999999999992</v>
      </c>
      <c r="N1839" s="14" t="str">
        <f>_xlfn.XLOOKUP(Ventas[[#This Row],[Ship Country]],[1]!Countries[Ship Country],[1]!Countries[Area],"No registrado")</f>
        <v>Sud America</v>
      </c>
      <c r="O1839" s="14" t="str">
        <f>_xlfn.XLOOKUP(Ventas[[#This Row],[Ship Country]],[1]!Countries[Ship Country],[1]!Countries[Continent],"No existe")</f>
        <v>America</v>
      </c>
      <c r="P1839" s="15" t="str">
        <f>_xlfn.XLOOKUP(Ventas[[#This Row],[Category]],[2]!ProdManager[Category],[2]!ProdManager[Prod_Manager])</f>
        <v>Peter Stone</v>
      </c>
      <c r="Q1839" s="15">
        <f>YEAR(Ventas[[#This Row],[Order Date]])</f>
        <v>2016</v>
      </c>
      <c r="R1839" s="15" t="str">
        <f>TEXT(Ventas[[#This Row],[Order Date]],"MMM")</f>
        <v>jul</v>
      </c>
    </row>
    <row r="1840" spans="1:18" x14ac:dyDescent="0.25">
      <c r="A1840" s="4">
        <v>10957</v>
      </c>
      <c r="B1840" s="4" t="s">
        <v>81</v>
      </c>
      <c r="C1840" s="4" t="s">
        <v>43</v>
      </c>
      <c r="D1840" s="4">
        <v>18</v>
      </c>
      <c r="E1840" s="4">
        <v>16.560000000000002</v>
      </c>
      <c r="F1840" s="4">
        <v>40</v>
      </c>
      <c r="G1840" s="4" t="s">
        <v>63</v>
      </c>
      <c r="H1840" s="4" t="s">
        <v>64</v>
      </c>
      <c r="I1840" s="4" t="s">
        <v>65</v>
      </c>
      <c r="J1840" s="5">
        <v>42391</v>
      </c>
      <c r="K1840" s="12">
        <f>Ventas[[#This Row],[Unit Price]]*Ventas[[#This Row],[Quantity]]</f>
        <v>720</v>
      </c>
      <c r="L1840" s="12">
        <f>Ventas[[#This Row],[Unit Cost]]*Ventas[[#This Row],[Quantity]]</f>
        <v>662.40000000000009</v>
      </c>
      <c r="M1840" s="14">
        <f>Ventas[[#This Row],[Ingresos]]-Ventas[[#This Row],[Costes]]</f>
        <v>57.599999999999909</v>
      </c>
      <c r="N1840" s="14" t="str">
        <f>_xlfn.XLOOKUP(Ventas[[#This Row],[Ship Country]],[1]!Countries[Ship Country],[1]!Countries[Area],"No registrado")</f>
        <v>Sud America</v>
      </c>
      <c r="O1840" s="14" t="str">
        <f>_xlfn.XLOOKUP(Ventas[[#This Row],[Ship Country]],[1]!Countries[Ship Country],[1]!Countries[Continent],"No existe")</f>
        <v>America</v>
      </c>
      <c r="P1840" s="15" t="str">
        <f>_xlfn.XLOOKUP(Ventas[[#This Row],[Category]],[2]!ProdManager[Category],[2]!ProdManager[Prod_Manager])</f>
        <v>John Matter</v>
      </c>
      <c r="Q1840" s="15">
        <f>YEAR(Ventas[[#This Row],[Order Date]])</f>
        <v>2016</v>
      </c>
      <c r="R1840" s="15" t="str">
        <f>TEXT(Ventas[[#This Row],[Order Date]],"MMM")</f>
        <v>ene</v>
      </c>
    </row>
    <row r="1841" spans="1:18" x14ac:dyDescent="0.25">
      <c r="A1841" s="6">
        <v>10957</v>
      </c>
      <c r="B1841" s="6" t="s">
        <v>150</v>
      </c>
      <c r="C1841" s="6" t="s">
        <v>10</v>
      </c>
      <c r="D1841" s="6">
        <v>33.25</v>
      </c>
      <c r="E1841" s="6">
        <v>24.9375</v>
      </c>
      <c r="F1841" s="6">
        <v>8</v>
      </c>
      <c r="G1841" s="6" t="s">
        <v>63</v>
      </c>
      <c r="H1841" s="6" t="s">
        <v>64</v>
      </c>
      <c r="I1841" s="6" t="s">
        <v>65</v>
      </c>
      <c r="J1841" s="5">
        <v>42580</v>
      </c>
      <c r="K1841" s="12">
        <f>Ventas[[#This Row],[Unit Price]]*Ventas[[#This Row],[Quantity]]</f>
        <v>266</v>
      </c>
      <c r="L1841" s="12">
        <f>Ventas[[#This Row],[Unit Cost]]*Ventas[[#This Row],[Quantity]]</f>
        <v>199.5</v>
      </c>
      <c r="M1841" s="14">
        <f>Ventas[[#This Row],[Ingresos]]-Ventas[[#This Row],[Costes]]</f>
        <v>66.5</v>
      </c>
      <c r="N1841" s="14" t="str">
        <f>_xlfn.XLOOKUP(Ventas[[#This Row],[Ship Country]],[1]!Countries[Ship Country],[1]!Countries[Area],"No registrado")</f>
        <v>Sud America</v>
      </c>
      <c r="O1841" s="14" t="str">
        <f>_xlfn.XLOOKUP(Ventas[[#This Row],[Ship Country]],[1]!Countries[Ship Country],[1]!Countries[Continent],"No existe")</f>
        <v>America</v>
      </c>
      <c r="P1841" s="15" t="str">
        <f>_xlfn.XLOOKUP(Ventas[[#This Row],[Category]],[2]!ProdManager[Category],[2]!ProdManager[Prod_Manager])</f>
        <v>Marc Caine</v>
      </c>
      <c r="Q1841" s="15">
        <f>YEAR(Ventas[[#This Row],[Order Date]])</f>
        <v>2016</v>
      </c>
      <c r="R1841" s="15" t="str">
        <f>TEXT(Ventas[[#This Row],[Order Date]],"MMM")</f>
        <v>jul</v>
      </c>
    </row>
    <row r="1842" spans="1:18" x14ac:dyDescent="0.25">
      <c r="A1842" s="4">
        <v>10958</v>
      </c>
      <c r="B1842" s="4" t="s">
        <v>69</v>
      </c>
      <c r="C1842" s="4" t="s">
        <v>24</v>
      </c>
      <c r="D1842" s="4">
        <v>21.35</v>
      </c>
      <c r="E1842" s="4">
        <v>17.720500000000001</v>
      </c>
      <c r="F1842" s="4">
        <v>20</v>
      </c>
      <c r="G1842" s="4" t="s">
        <v>236</v>
      </c>
      <c r="H1842" s="4" t="s">
        <v>237</v>
      </c>
      <c r="I1842" s="4" t="s">
        <v>238</v>
      </c>
      <c r="J1842" s="5">
        <v>42601</v>
      </c>
      <c r="K1842" s="12">
        <f>Ventas[[#This Row],[Unit Price]]*Ventas[[#This Row],[Quantity]]</f>
        <v>427</v>
      </c>
      <c r="L1842" s="12">
        <f>Ventas[[#This Row],[Unit Cost]]*Ventas[[#This Row],[Quantity]]</f>
        <v>354.41</v>
      </c>
      <c r="M1842" s="14">
        <f>Ventas[[#This Row],[Ingresos]]-Ventas[[#This Row],[Costes]]</f>
        <v>72.589999999999975</v>
      </c>
      <c r="N1842" s="14" t="str">
        <f>_xlfn.XLOOKUP(Ventas[[#This Row],[Ship Country]],[1]!Countries[Ship Country],[1]!Countries[Area],"No registrado")</f>
        <v>Sud America</v>
      </c>
      <c r="O1842" s="14" t="str">
        <f>_xlfn.XLOOKUP(Ventas[[#This Row],[Ship Country]],[1]!Countries[Ship Country],[1]!Countries[Continent],"No existe")</f>
        <v>America</v>
      </c>
      <c r="P1842" s="15" t="str">
        <f>_xlfn.XLOOKUP(Ventas[[#This Row],[Category]],[2]!ProdManager[Category],[2]!ProdManager[Prod_Manager])</f>
        <v>Lydia Sinn</v>
      </c>
      <c r="Q1842" s="15">
        <f>YEAR(Ventas[[#This Row],[Order Date]])</f>
        <v>2016</v>
      </c>
      <c r="R1842" s="15" t="str">
        <f>TEXT(Ventas[[#This Row],[Order Date]],"MMM")</f>
        <v>ago</v>
      </c>
    </row>
    <row r="1843" spans="1:18" x14ac:dyDescent="0.25">
      <c r="A1843" s="6">
        <v>10958</v>
      </c>
      <c r="B1843" s="6" t="s">
        <v>85</v>
      </c>
      <c r="C1843" s="6" t="s">
        <v>18</v>
      </c>
      <c r="D1843" s="6">
        <v>30</v>
      </c>
      <c r="E1843" s="6">
        <v>23.1</v>
      </c>
      <c r="F1843" s="6">
        <v>6</v>
      </c>
      <c r="G1843" s="6" t="s">
        <v>236</v>
      </c>
      <c r="H1843" s="6" t="s">
        <v>237</v>
      </c>
      <c r="I1843" s="6" t="s">
        <v>238</v>
      </c>
      <c r="J1843" s="5">
        <v>42444</v>
      </c>
      <c r="K1843" s="12">
        <f>Ventas[[#This Row],[Unit Price]]*Ventas[[#This Row],[Quantity]]</f>
        <v>180</v>
      </c>
      <c r="L1843" s="12">
        <f>Ventas[[#This Row],[Unit Cost]]*Ventas[[#This Row],[Quantity]]</f>
        <v>138.60000000000002</v>
      </c>
      <c r="M1843" s="14">
        <f>Ventas[[#This Row],[Ingresos]]-Ventas[[#This Row],[Costes]]</f>
        <v>41.399999999999977</v>
      </c>
      <c r="N1843" s="14" t="str">
        <f>_xlfn.XLOOKUP(Ventas[[#This Row],[Ship Country]],[1]!Countries[Ship Country],[1]!Countries[Area],"No registrado")</f>
        <v>Sud America</v>
      </c>
      <c r="O1843" s="14" t="str">
        <f>_xlfn.XLOOKUP(Ventas[[#This Row],[Ship Country]],[1]!Countries[Ship Country],[1]!Countries[Continent],"No existe")</f>
        <v>America</v>
      </c>
      <c r="P1843" s="15" t="str">
        <f>_xlfn.XLOOKUP(Ventas[[#This Row],[Category]],[2]!ProdManager[Category],[2]!ProdManager[Prod_Manager])</f>
        <v>Marc Caine</v>
      </c>
      <c r="Q1843" s="15">
        <f>YEAR(Ventas[[#This Row],[Order Date]])</f>
        <v>2016</v>
      </c>
      <c r="R1843" s="15" t="str">
        <f>TEXT(Ventas[[#This Row],[Order Date]],"MMM")</f>
        <v>mar</v>
      </c>
    </row>
    <row r="1844" spans="1:18" x14ac:dyDescent="0.25">
      <c r="A1844" s="4">
        <v>10958</v>
      </c>
      <c r="B1844" s="4" t="s">
        <v>14</v>
      </c>
      <c r="C1844" s="4" t="s">
        <v>15</v>
      </c>
      <c r="D1844" s="4">
        <v>34.799999999999997</v>
      </c>
      <c r="E1844" s="4">
        <v>28.187999999999999</v>
      </c>
      <c r="F1844" s="4">
        <v>5</v>
      </c>
      <c r="G1844" s="4" t="s">
        <v>236</v>
      </c>
      <c r="H1844" s="4" t="s">
        <v>237</v>
      </c>
      <c r="I1844" s="4" t="s">
        <v>238</v>
      </c>
      <c r="J1844" s="5">
        <v>42572</v>
      </c>
      <c r="K1844" s="12">
        <f>Ventas[[#This Row],[Unit Price]]*Ventas[[#This Row],[Quantity]]</f>
        <v>174</v>
      </c>
      <c r="L1844" s="12">
        <f>Ventas[[#This Row],[Unit Cost]]*Ventas[[#This Row],[Quantity]]</f>
        <v>140.94</v>
      </c>
      <c r="M1844" s="14">
        <f>Ventas[[#This Row],[Ingresos]]-Ventas[[#This Row],[Costes]]</f>
        <v>33.06</v>
      </c>
      <c r="N1844" s="14" t="str">
        <f>_xlfn.XLOOKUP(Ventas[[#This Row],[Ship Country]],[1]!Countries[Ship Country],[1]!Countries[Area],"No registrado")</f>
        <v>Sud America</v>
      </c>
      <c r="O1844" s="14" t="str">
        <f>_xlfn.XLOOKUP(Ventas[[#This Row],[Ship Country]],[1]!Countries[Ship Country],[1]!Countries[Continent],"No existe")</f>
        <v>America</v>
      </c>
      <c r="P1844" s="15" t="str">
        <f>_xlfn.XLOOKUP(Ventas[[#This Row],[Category]],[2]!ProdManager[Category],[2]!ProdManager[Prod_Manager])</f>
        <v>Peter Stone</v>
      </c>
      <c r="Q1844" s="15">
        <f>YEAR(Ventas[[#This Row],[Order Date]])</f>
        <v>2016</v>
      </c>
      <c r="R1844" s="15" t="str">
        <f>TEXT(Ventas[[#This Row],[Order Date]],"MMM")</f>
        <v>jul</v>
      </c>
    </row>
    <row r="1845" spans="1:18" x14ac:dyDescent="0.25">
      <c r="A1845" s="6">
        <v>10959</v>
      </c>
      <c r="B1845" s="6" t="s">
        <v>129</v>
      </c>
      <c r="C1845" s="6" t="s">
        <v>43</v>
      </c>
      <c r="D1845" s="6">
        <v>7.75</v>
      </c>
      <c r="E1845" s="6">
        <v>6.82</v>
      </c>
      <c r="F1845" s="6">
        <v>20</v>
      </c>
      <c r="G1845" s="6" t="s">
        <v>243</v>
      </c>
      <c r="H1845" s="6" t="s">
        <v>244</v>
      </c>
      <c r="I1845" s="6" t="s">
        <v>27</v>
      </c>
      <c r="J1845" s="5">
        <v>42517</v>
      </c>
      <c r="K1845" s="12">
        <f>Ventas[[#This Row],[Unit Price]]*Ventas[[#This Row],[Quantity]]</f>
        <v>155</v>
      </c>
      <c r="L1845" s="12">
        <f>Ventas[[#This Row],[Unit Cost]]*Ventas[[#This Row],[Quantity]]</f>
        <v>136.4</v>
      </c>
      <c r="M1845" s="14">
        <f>Ventas[[#This Row],[Ingresos]]-Ventas[[#This Row],[Costes]]</f>
        <v>18.599999999999994</v>
      </c>
      <c r="N1845" s="14" t="str">
        <f>_xlfn.XLOOKUP(Ventas[[#This Row],[Ship Country]],[1]!Countries[Ship Country],[1]!Countries[Area],"No registrado")</f>
        <v>Sud America</v>
      </c>
      <c r="O1845" s="14" t="str">
        <f>_xlfn.XLOOKUP(Ventas[[#This Row],[Ship Country]],[1]!Countries[Ship Country],[1]!Countries[Continent],"No existe")</f>
        <v>America</v>
      </c>
      <c r="P1845" s="15" t="str">
        <f>_xlfn.XLOOKUP(Ventas[[#This Row],[Category]],[2]!ProdManager[Category],[2]!ProdManager[Prod_Manager])</f>
        <v>John Matter</v>
      </c>
      <c r="Q1845" s="15">
        <f>YEAR(Ventas[[#This Row],[Order Date]])</f>
        <v>2016</v>
      </c>
      <c r="R1845" s="15" t="str">
        <f>TEXT(Ventas[[#This Row],[Order Date]],"MMM")</f>
        <v>may</v>
      </c>
    </row>
    <row r="1846" spans="1:18" x14ac:dyDescent="0.25">
      <c r="A1846" s="4">
        <v>10960</v>
      </c>
      <c r="B1846" s="4" t="s">
        <v>51</v>
      </c>
      <c r="C1846" s="4" t="s">
        <v>43</v>
      </c>
      <c r="D1846" s="4">
        <v>4.5</v>
      </c>
      <c r="E1846" s="4">
        <v>4.0949999999999998</v>
      </c>
      <c r="F1846" s="4">
        <v>10</v>
      </c>
      <c r="G1846" s="4" t="s">
        <v>63</v>
      </c>
      <c r="H1846" s="4" t="s">
        <v>64</v>
      </c>
      <c r="I1846" s="4" t="s">
        <v>65</v>
      </c>
      <c r="J1846" s="5">
        <v>42622</v>
      </c>
      <c r="K1846" s="12">
        <f>Ventas[[#This Row],[Unit Price]]*Ventas[[#This Row],[Quantity]]</f>
        <v>45</v>
      </c>
      <c r="L1846" s="12">
        <f>Ventas[[#This Row],[Unit Cost]]*Ventas[[#This Row],[Quantity]]</f>
        <v>40.949999999999996</v>
      </c>
      <c r="M1846" s="14">
        <f>Ventas[[#This Row],[Ingresos]]-Ventas[[#This Row],[Costes]]</f>
        <v>4.0500000000000043</v>
      </c>
      <c r="N1846" s="14" t="str">
        <f>_xlfn.XLOOKUP(Ventas[[#This Row],[Ship Country]],[1]!Countries[Ship Country],[1]!Countries[Area],"No registrado")</f>
        <v>Sud America</v>
      </c>
      <c r="O1846" s="14" t="str">
        <f>_xlfn.XLOOKUP(Ventas[[#This Row],[Ship Country]],[1]!Countries[Ship Country],[1]!Countries[Continent],"No existe")</f>
        <v>America</v>
      </c>
      <c r="P1846" s="15" t="str">
        <f>_xlfn.XLOOKUP(Ventas[[#This Row],[Category]],[2]!ProdManager[Category],[2]!ProdManager[Prod_Manager])</f>
        <v>John Matter</v>
      </c>
      <c r="Q1846" s="15">
        <f>YEAR(Ventas[[#This Row],[Order Date]])</f>
        <v>2016</v>
      </c>
      <c r="R1846" s="15" t="str">
        <f>TEXT(Ventas[[#This Row],[Order Date]],"MMM")</f>
        <v>sep</v>
      </c>
    </row>
    <row r="1847" spans="1:18" x14ac:dyDescent="0.25">
      <c r="A1847" s="6">
        <v>10960</v>
      </c>
      <c r="B1847" s="6" t="s">
        <v>28</v>
      </c>
      <c r="C1847" s="6" t="s">
        <v>29</v>
      </c>
      <c r="D1847" s="6">
        <v>9.65</v>
      </c>
      <c r="E1847" s="6">
        <v>6.7549999999999999</v>
      </c>
      <c r="F1847" s="6">
        <v>24</v>
      </c>
      <c r="G1847" s="6" t="s">
        <v>63</v>
      </c>
      <c r="H1847" s="6" t="s">
        <v>64</v>
      </c>
      <c r="I1847" s="6" t="s">
        <v>65</v>
      </c>
      <c r="J1847" s="5">
        <v>42702</v>
      </c>
      <c r="K1847" s="12">
        <f>Ventas[[#This Row],[Unit Price]]*Ventas[[#This Row],[Quantity]]</f>
        <v>231.60000000000002</v>
      </c>
      <c r="L1847" s="12">
        <f>Ventas[[#This Row],[Unit Cost]]*Ventas[[#This Row],[Quantity]]</f>
        <v>162.12</v>
      </c>
      <c r="M1847" s="14">
        <f>Ventas[[#This Row],[Ingresos]]-Ventas[[#This Row],[Costes]]</f>
        <v>69.480000000000018</v>
      </c>
      <c r="N1847" s="14" t="str">
        <f>_xlfn.XLOOKUP(Ventas[[#This Row],[Ship Country]],[1]!Countries[Ship Country],[1]!Countries[Area],"No registrado")</f>
        <v>Sud America</v>
      </c>
      <c r="O1847" s="14" t="str">
        <f>_xlfn.XLOOKUP(Ventas[[#This Row],[Ship Country]],[1]!Countries[Ship Country],[1]!Countries[Continent],"No existe")</f>
        <v>America</v>
      </c>
      <c r="P1847" s="15" t="str">
        <f>_xlfn.XLOOKUP(Ventas[[#This Row],[Category]],[2]!ProdManager[Category],[2]!ProdManager[Prod_Manager])</f>
        <v>Peter Stone</v>
      </c>
      <c r="Q1847" s="15">
        <f>YEAR(Ventas[[#This Row],[Order Date]])</f>
        <v>2016</v>
      </c>
      <c r="R1847" s="15" t="str">
        <f>TEXT(Ventas[[#This Row],[Order Date]],"MMM")</f>
        <v>nov</v>
      </c>
    </row>
    <row r="1848" spans="1:18" x14ac:dyDescent="0.25">
      <c r="A1848" s="4">
        <v>10961</v>
      </c>
      <c r="B1848" s="4" t="s">
        <v>177</v>
      </c>
      <c r="C1848" s="4" t="s">
        <v>10</v>
      </c>
      <c r="D1848" s="4">
        <v>7</v>
      </c>
      <c r="E1848" s="4">
        <v>5.32</v>
      </c>
      <c r="F1848" s="4">
        <v>6</v>
      </c>
      <c r="G1848" s="4" t="s">
        <v>219</v>
      </c>
      <c r="H1848" s="4" t="s">
        <v>152</v>
      </c>
      <c r="I1848" s="4" t="s">
        <v>27</v>
      </c>
      <c r="J1848" s="5">
        <v>42657</v>
      </c>
      <c r="K1848" s="12">
        <f>Ventas[[#This Row],[Unit Price]]*Ventas[[#This Row],[Quantity]]</f>
        <v>42</v>
      </c>
      <c r="L1848" s="12">
        <f>Ventas[[#This Row],[Unit Cost]]*Ventas[[#This Row],[Quantity]]</f>
        <v>31.92</v>
      </c>
      <c r="M1848" s="14">
        <f>Ventas[[#This Row],[Ingresos]]-Ventas[[#This Row],[Costes]]</f>
        <v>10.079999999999998</v>
      </c>
      <c r="N1848" s="14" t="str">
        <f>_xlfn.XLOOKUP(Ventas[[#This Row],[Ship Country]],[1]!Countries[Ship Country],[1]!Countries[Area],"No registrado")</f>
        <v>Sud America</v>
      </c>
      <c r="O1848" s="14" t="str">
        <f>_xlfn.XLOOKUP(Ventas[[#This Row],[Ship Country]],[1]!Countries[Ship Country],[1]!Countries[Continent],"No existe")</f>
        <v>America</v>
      </c>
      <c r="P1848" s="15" t="str">
        <f>_xlfn.XLOOKUP(Ventas[[#This Row],[Category]],[2]!ProdManager[Category],[2]!ProdManager[Prod_Manager])</f>
        <v>Marc Caine</v>
      </c>
      <c r="Q1848" s="15">
        <f>YEAR(Ventas[[#This Row],[Order Date]])</f>
        <v>2016</v>
      </c>
      <c r="R1848" s="15" t="str">
        <f>TEXT(Ventas[[#This Row],[Order Date]],"MMM")</f>
        <v>oct</v>
      </c>
    </row>
    <row r="1849" spans="1:18" x14ac:dyDescent="0.25">
      <c r="A1849" s="6">
        <v>10961</v>
      </c>
      <c r="B1849" s="6" t="s">
        <v>101</v>
      </c>
      <c r="C1849" s="6" t="s">
        <v>43</v>
      </c>
      <c r="D1849" s="6">
        <v>18</v>
      </c>
      <c r="E1849" s="6">
        <v>15.84</v>
      </c>
      <c r="F1849" s="6">
        <v>60</v>
      </c>
      <c r="G1849" s="6" t="s">
        <v>219</v>
      </c>
      <c r="H1849" s="6" t="s">
        <v>152</v>
      </c>
      <c r="I1849" s="6" t="s">
        <v>27</v>
      </c>
      <c r="J1849" s="5">
        <v>42521</v>
      </c>
      <c r="K1849" s="12">
        <f>Ventas[[#This Row],[Unit Price]]*Ventas[[#This Row],[Quantity]]</f>
        <v>1080</v>
      </c>
      <c r="L1849" s="12">
        <f>Ventas[[#This Row],[Unit Cost]]*Ventas[[#This Row],[Quantity]]</f>
        <v>950.4</v>
      </c>
      <c r="M1849" s="14">
        <f>Ventas[[#This Row],[Ingresos]]-Ventas[[#This Row],[Costes]]</f>
        <v>129.60000000000002</v>
      </c>
      <c r="N1849" s="14" t="str">
        <f>_xlfn.XLOOKUP(Ventas[[#This Row],[Ship Country]],[1]!Countries[Ship Country],[1]!Countries[Area],"No registrado")</f>
        <v>Sud America</v>
      </c>
      <c r="O1849" s="14" t="str">
        <f>_xlfn.XLOOKUP(Ventas[[#This Row],[Ship Country]],[1]!Countries[Ship Country],[1]!Countries[Continent],"No existe")</f>
        <v>America</v>
      </c>
      <c r="P1849" s="15" t="str">
        <f>_xlfn.XLOOKUP(Ventas[[#This Row],[Category]],[2]!ProdManager[Category],[2]!ProdManager[Prod_Manager])</f>
        <v>John Matter</v>
      </c>
      <c r="Q1849" s="15">
        <f>YEAR(Ventas[[#This Row],[Order Date]])</f>
        <v>2016</v>
      </c>
      <c r="R1849" s="15" t="str">
        <f>TEXT(Ventas[[#This Row],[Order Date]],"MMM")</f>
        <v>may</v>
      </c>
    </row>
    <row r="1850" spans="1:18" x14ac:dyDescent="0.25">
      <c r="A1850" s="4">
        <v>10962</v>
      </c>
      <c r="B1850" s="4" t="s">
        <v>58</v>
      </c>
      <c r="C1850" s="4" t="s">
        <v>46</v>
      </c>
      <c r="D1850" s="4">
        <v>32.799999999999997</v>
      </c>
      <c r="E1850" s="4">
        <v>24.927999999999997</v>
      </c>
      <c r="F1850" s="4">
        <v>20</v>
      </c>
      <c r="G1850" s="4" t="s">
        <v>110</v>
      </c>
      <c r="H1850" s="4" t="s">
        <v>111</v>
      </c>
      <c r="I1850" s="4" t="s">
        <v>21</v>
      </c>
      <c r="J1850" s="5">
        <v>42724</v>
      </c>
      <c r="K1850" s="12">
        <f>Ventas[[#This Row],[Unit Price]]*Ventas[[#This Row],[Quantity]]</f>
        <v>656</v>
      </c>
      <c r="L1850" s="12">
        <f>Ventas[[#This Row],[Unit Cost]]*Ventas[[#This Row],[Quantity]]</f>
        <v>498.55999999999995</v>
      </c>
      <c r="M1850" s="14">
        <f>Ventas[[#This Row],[Ingresos]]-Ventas[[#This Row],[Costes]]</f>
        <v>157.44000000000005</v>
      </c>
      <c r="N1850" s="14" t="str">
        <f>_xlfn.XLOOKUP(Ventas[[#This Row],[Ship Country]],[1]!Countries[Ship Country],[1]!Countries[Area],"No registrado")</f>
        <v>Nord Europe</v>
      </c>
      <c r="O1850" s="14" t="str">
        <f>_xlfn.XLOOKUP(Ventas[[#This Row],[Ship Country]],[1]!Countries[Ship Country],[1]!Countries[Continent],"No existe")</f>
        <v>Europe</v>
      </c>
      <c r="P1850" s="15" t="str">
        <f>_xlfn.XLOOKUP(Ventas[[#This Row],[Category]],[2]!ProdManager[Category],[2]!ProdManager[Prod_Manager])</f>
        <v>John Matter</v>
      </c>
      <c r="Q1850" s="15">
        <f>YEAR(Ventas[[#This Row],[Order Date]])</f>
        <v>2016</v>
      </c>
      <c r="R1850" s="15" t="str">
        <f>TEXT(Ventas[[#This Row],[Order Date]],"MMM")</f>
        <v>dic</v>
      </c>
    </row>
    <row r="1851" spans="1:18" x14ac:dyDescent="0.25">
      <c r="A1851" s="6">
        <v>10962</v>
      </c>
      <c r="B1851" s="6" t="s">
        <v>155</v>
      </c>
      <c r="C1851" s="6" t="s">
        <v>15</v>
      </c>
      <c r="D1851" s="6">
        <v>36</v>
      </c>
      <c r="E1851" s="6">
        <v>29.88</v>
      </c>
      <c r="F1851" s="6">
        <v>9</v>
      </c>
      <c r="G1851" s="6" t="s">
        <v>110</v>
      </c>
      <c r="H1851" s="6" t="s">
        <v>111</v>
      </c>
      <c r="I1851" s="6" t="s">
        <v>21</v>
      </c>
      <c r="J1851" s="5">
        <v>42698</v>
      </c>
      <c r="K1851" s="12">
        <f>Ventas[[#This Row],[Unit Price]]*Ventas[[#This Row],[Quantity]]</f>
        <v>324</v>
      </c>
      <c r="L1851" s="12">
        <f>Ventas[[#This Row],[Unit Cost]]*Ventas[[#This Row],[Quantity]]</f>
        <v>268.92</v>
      </c>
      <c r="M1851" s="14">
        <f>Ventas[[#This Row],[Ingresos]]-Ventas[[#This Row],[Costes]]</f>
        <v>55.079999999999984</v>
      </c>
      <c r="N1851" s="14" t="str">
        <f>_xlfn.XLOOKUP(Ventas[[#This Row],[Ship Country]],[1]!Countries[Ship Country],[1]!Countries[Area],"No registrado")</f>
        <v>Nord Europe</v>
      </c>
      <c r="O1851" s="14" t="str">
        <f>_xlfn.XLOOKUP(Ventas[[#This Row],[Ship Country]],[1]!Countries[Ship Country],[1]!Countries[Continent],"No existe")</f>
        <v>Europe</v>
      </c>
      <c r="P1851" s="15" t="str">
        <f>_xlfn.XLOOKUP(Ventas[[#This Row],[Category]],[2]!ProdManager[Category],[2]!ProdManager[Prod_Manager])</f>
        <v>Peter Stone</v>
      </c>
      <c r="Q1851" s="15">
        <f>YEAR(Ventas[[#This Row],[Order Date]])</f>
        <v>2016</v>
      </c>
      <c r="R1851" s="15" t="str">
        <f>TEXT(Ventas[[#This Row],[Order Date]],"MMM")</f>
        <v>nov</v>
      </c>
    </row>
    <row r="1852" spans="1:18" x14ac:dyDescent="0.25">
      <c r="A1852" s="4">
        <v>10962</v>
      </c>
      <c r="B1852" s="4" t="s">
        <v>85</v>
      </c>
      <c r="C1852" s="4" t="s">
        <v>18</v>
      </c>
      <c r="D1852" s="4">
        <v>30</v>
      </c>
      <c r="E1852" s="4">
        <v>24</v>
      </c>
      <c r="F1852" s="4">
        <v>45</v>
      </c>
      <c r="G1852" s="4" t="s">
        <v>110</v>
      </c>
      <c r="H1852" s="4" t="s">
        <v>111</v>
      </c>
      <c r="I1852" s="4" t="s">
        <v>21</v>
      </c>
      <c r="J1852" s="5">
        <v>42663</v>
      </c>
      <c r="K1852" s="12">
        <f>Ventas[[#This Row],[Unit Price]]*Ventas[[#This Row],[Quantity]]</f>
        <v>1350</v>
      </c>
      <c r="L1852" s="12">
        <f>Ventas[[#This Row],[Unit Cost]]*Ventas[[#This Row],[Quantity]]</f>
        <v>1080</v>
      </c>
      <c r="M1852" s="14">
        <f>Ventas[[#This Row],[Ingresos]]-Ventas[[#This Row],[Costes]]</f>
        <v>270</v>
      </c>
      <c r="N1852" s="14" t="str">
        <f>_xlfn.XLOOKUP(Ventas[[#This Row],[Ship Country]],[1]!Countries[Ship Country],[1]!Countries[Area],"No registrado")</f>
        <v>Nord Europe</v>
      </c>
      <c r="O1852" s="14" t="str">
        <f>_xlfn.XLOOKUP(Ventas[[#This Row],[Ship Country]],[1]!Countries[Ship Country],[1]!Countries[Continent],"No existe")</f>
        <v>Europe</v>
      </c>
      <c r="P1852" s="15" t="str">
        <f>_xlfn.XLOOKUP(Ventas[[#This Row],[Category]],[2]!ProdManager[Category],[2]!ProdManager[Prod_Manager])</f>
        <v>Marc Caine</v>
      </c>
      <c r="Q1852" s="15">
        <f>YEAR(Ventas[[#This Row],[Order Date]])</f>
        <v>2016</v>
      </c>
      <c r="R1852" s="15" t="str">
        <f>TEXT(Ventas[[#This Row],[Order Date]],"MMM")</f>
        <v>oct</v>
      </c>
    </row>
    <row r="1853" spans="1:18" x14ac:dyDescent="0.25">
      <c r="A1853" s="6">
        <v>10962</v>
      </c>
      <c r="B1853" s="6" t="s">
        <v>101</v>
      </c>
      <c r="C1853" s="6" t="s">
        <v>43</v>
      </c>
      <c r="D1853" s="6">
        <v>18</v>
      </c>
      <c r="E1853" s="6">
        <v>16.560000000000002</v>
      </c>
      <c r="F1853" s="6">
        <v>44</v>
      </c>
      <c r="G1853" s="6" t="s">
        <v>110</v>
      </c>
      <c r="H1853" s="6" t="s">
        <v>111</v>
      </c>
      <c r="I1853" s="6" t="s">
        <v>21</v>
      </c>
      <c r="J1853" s="5">
        <v>42678</v>
      </c>
      <c r="K1853" s="12">
        <f>Ventas[[#This Row],[Unit Price]]*Ventas[[#This Row],[Quantity]]</f>
        <v>792</v>
      </c>
      <c r="L1853" s="12">
        <f>Ventas[[#This Row],[Unit Cost]]*Ventas[[#This Row],[Quantity]]</f>
        <v>728.6400000000001</v>
      </c>
      <c r="M1853" s="14">
        <f>Ventas[[#This Row],[Ingresos]]-Ventas[[#This Row],[Costes]]</f>
        <v>63.3599999999999</v>
      </c>
      <c r="N1853" s="14" t="str">
        <f>_xlfn.XLOOKUP(Ventas[[#This Row],[Ship Country]],[1]!Countries[Ship Country],[1]!Countries[Area],"No registrado")</f>
        <v>Nord Europe</v>
      </c>
      <c r="O1853" s="14" t="str">
        <f>_xlfn.XLOOKUP(Ventas[[#This Row],[Ship Country]],[1]!Countries[Ship Country],[1]!Countries[Continent],"No existe")</f>
        <v>Europe</v>
      </c>
      <c r="P1853" s="15" t="str">
        <f>_xlfn.XLOOKUP(Ventas[[#This Row],[Category]],[2]!ProdManager[Category],[2]!ProdManager[Prod_Manager])</f>
        <v>John Matter</v>
      </c>
      <c r="Q1853" s="15">
        <f>YEAR(Ventas[[#This Row],[Order Date]])</f>
        <v>2016</v>
      </c>
      <c r="R1853" s="15" t="str">
        <f>TEXT(Ventas[[#This Row],[Order Date]],"MMM")</f>
        <v>nov</v>
      </c>
    </row>
    <row r="1854" spans="1:18" x14ac:dyDescent="0.25">
      <c r="A1854" s="4">
        <v>10962</v>
      </c>
      <c r="B1854" s="4" t="s">
        <v>118</v>
      </c>
      <c r="C1854" s="4" t="s">
        <v>29</v>
      </c>
      <c r="D1854" s="4">
        <v>6</v>
      </c>
      <c r="E1854" s="4">
        <v>4.68</v>
      </c>
      <c r="F1854" s="4">
        <v>77</v>
      </c>
      <c r="G1854" s="4" t="s">
        <v>110</v>
      </c>
      <c r="H1854" s="4" t="s">
        <v>111</v>
      </c>
      <c r="I1854" s="4" t="s">
        <v>21</v>
      </c>
      <c r="J1854" s="5">
        <v>42530</v>
      </c>
      <c r="K1854" s="12">
        <f>Ventas[[#This Row],[Unit Price]]*Ventas[[#This Row],[Quantity]]</f>
        <v>462</v>
      </c>
      <c r="L1854" s="12">
        <f>Ventas[[#This Row],[Unit Cost]]*Ventas[[#This Row],[Quantity]]</f>
        <v>360.35999999999996</v>
      </c>
      <c r="M1854" s="14">
        <f>Ventas[[#This Row],[Ingresos]]-Ventas[[#This Row],[Costes]]</f>
        <v>101.64000000000004</v>
      </c>
      <c r="N1854" s="14" t="str">
        <f>_xlfn.XLOOKUP(Ventas[[#This Row],[Ship Country]],[1]!Countries[Ship Country],[1]!Countries[Area],"No registrado")</f>
        <v>Nord Europe</v>
      </c>
      <c r="O1854" s="14" t="str">
        <f>_xlfn.XLOOKUP(Ventas[[#This Row],[Ship Country]],[1]!Countries[Ship Country],[1]!Countries[Continent],"No existe")</f>
        <v>Europe</v>
      </c>
      <c r="P1854" s="15" t="str">
        <f>_xlfn.XLOOKUP(Ventas[[#This Row],[Category]],[2]!ProdManager[Category],[2]!ProdManager[Prod_Manager])</f>
        <v>Peter Stone</v>
      </c>
      <c r="Q1854" s="15">
        <f>YEAR(Ventas[[#This Row],[Order Date]])</f>
        <v>2016</v>
      </c>
      <c r="R1854" s="15" t="str">
        <f>TEXT(Ventas[[#This Row],[Order Date]],"MMM")</f>
        <v>jun</v>
      </c>
    </row>
    <row r="1855" spans="1:18" x14ac:dyDescent="0.25">
      <c r="A1855" s="6">
        <v>10963</v>
      </c>
      <c r="B1855" s="6" t="s">
        <v>40</v>
      </c>
      <c r="C1855" s="6" t="s">
        <v>15</v>
      </c>
      <c r="D1855" s="6">
        <v>34</v>
      </c>
      <c r="E1855" s="6">
        <v>26.18</v>
      </c>
      <c r="F1855" s="6">
        <v>2</v>
      </c>
      <c r="G1855" s="6" t="s">
        <v>185</v>
      </c>
      <c r="H1855" s="6" t="s">
        <v>186</v>
      </c>
      <c r="I1855" s="6" t="s">
        <v>187</v>
      </c>
      <c r="J1855" s="5">
        <v>42486</v>
      </c>
      <c r="K1855" s="12">
        <f>Ventas[[#This Row],[Unit Price]]*Ventas[[#This Row],[Quantity]]</f>
        <v>68</v>
      </c>
      <c r="L1855" s="12">
        <f>Ventas[[#This Row],[Unit Cost]]*Ventas[[#This Row],[Quantity]]</f>
        <v>52.36</v>
      </c>
      <c r="M1855" s="14">
        <f>Ventas[[#This Row],[Ingresos]]-Ventas[[#This Row],[Costes]]</f>
        <v>15.64</v>
      </c>
      <c r="N1855" s="14" t="str">
        <f>_xlfn.XLOOKUP(Ventas[[#This Row],[Ship Country]],[1]!Countries[Ship Country],[1]!Countries[Area],"No registrado")</f>
        <v>Sud Europe</v>
      </c>
      <c r="O1855" s="14" t="str">
        <f>_xlfn.XLOOKUP(Ventas[[#This Row],[Ship Country]],[1]!Countries[Ship Country],[1]!Countries[Continent],"No existe")</f>
        <v>Europe</v>
      </c>
      <c r="P1855" s="15" t="str">
        <f>_xlfn.XLOOKUP(Ventas[[#This Row],[Category]],[2]!ProdManager[Category],[2]!ProdManager[Prod_Manager])</f>
        <v>Peter Stone</v>
      </c>
      <c r="Q1855" s="15">
        <f>YEAR(Ventas[[#This Row],[Order Date]])</f>
        <v>2016</v>
      </c>
      <c r="R1855" s="15" t="str">
        <f>TEXT(Ventas[[#This Row],[Order Date]],"MMM")</f>
        <v>abr</v>
      </c>
    </row>
    <row r="1856" spans="1:18" x14ac:dyDescent="0.25">
      <c r="A1856" s="4">
        <v>10964</v>
      </c>
      <c r="B1856" s="4" t="s">
        <v>154</v>
      </c>
      <c r="C1856" s="4" t="s">
        <v>29</v>
      </c>
      <c r="D1856" s="4">
        <v>62.5</v>
      </c>
      <c r="E1856" s="4">
        <v>50</v>
      </c>
      <c r="F1856" s="4">
        <v>6</v>
      </c>
      <c r="G1856" s="4" t="s">
        <v>270</v>
      </c>
      <c r="H1856" s="4" t="s">
        <v>271</v>
      </c>
      <c r="I1856" s="4" t="s">
        <v>13</v>
      </c>
      <c r="J1856" s="5">
        <v>42387</v>
      </c>
      <c r="K1856" s="12">
        <f>Ventas[[#This Row],[Unit Price]]*Ventas[[#This Row],[Quantity]]</f>
        <v>375</v>
      </c>
      <c r="L1856" s="12">
        <f>Ventas[[#This Row],[Unit Cost]]*Ventas[[#This Row],[Quantity]]</f>
        <v>300</v>
      </c>
      <c r="M1856" s="14">
        <f>Ventas[[#This Row],[Ingresos]]-Ventas[[#This Row],[Costes]]</f>
        <v>75</v>
      </c>
      <c r="N1856" s="14" t="str">
        <f>_xlfn.XLOOKUP(Ventas[[#This Row],[Ship Country]],[1]!Countries[Ship Country],[1]!Countries[Area],"No registrado")</f>
        <v>Nord Europe</v>
      </c>
      <c r="O1856" s="14" t="str">
        <f>_xlfn.XLOOKUP(Ventas[[#This Row],[Ship Country]],[1]!Countries[Ship Country],[1]!Countries[Continent],"No existe")</f>
        <v>Europe</v>
      </c>
      <c r="P1856" s="15" t="str">
        <f>_xlfn.XLOOKUP(Ventas[[#This Row],[Category]],[2]!ProdManager[Category],[2]!ProdManager[Prod_Manager])</f>
        <v>Peter Stone</v>
      </c>
      <c r="Q1856" s="15">
        <f>YEAR(Ventas[[#This Row],[Order Date]])</f>
        <v>2016</v>
      </c>
      <c r="R1856" s="15" t="str">
        <f>TEXT(Ventas[[#This Row],[Order Date]],"MMM")</f>
        <v>ene</v>
      </c>
    </row>
    <row r="1857" spans="1:18" x14ac:dyDescent="0.25">
      <c r="A1857" s="6">
        <v>10964</v>
      </c>
      <c r="B1857" s="6" t="s">
        <v>188</v>
      </c>
      <c r="C1857" s="6" t="s">
        <v>43</v>
      </c>
      <c r="D1857" s="6">
        <v>263.5</v>
      </c>
      <c r="E1857" s="6">
        <v>242.42000000000002</v>
      </c>
      <c r="F1857" s="6">
        <v>5</v>
      </c>
      <c r="G1857" s="6" t="s">
        <v>270</v>
      </c>
      <c r="H1857" s="6" t="s">
        <v>271</v>
      </c>
      <c r="I1857" s="6" t="s">
        <v>13</v>
      </c>
      <c r="J1857" s="5">
        <v>42719</v>
      </c>
      <c r="K1857" s="12">
        <f>Ventas[[#This Row],[Unit Price]]*Ventas[[#This Row],[Quantity]]</f>
        <v>1317.5</v>
      </c>
      <c r="L1857" s="12">
        <f>Ventas[[#This Row],[Unit Cost]]*Ventas[[#This Row],[Quantity]]</f>
        <v>1212.1000000000001</v>
      </c>
      <c r="M1857" s="14">
        <f>Ventas[[#This Row],[Ingresos]]-Ventas[[#This Row],[Costes]]</f>
        <v>105.39999999999986</v>
      </c>
      <c r="N1857" s="14" t="str">
        <f>_xlfn.XLOOKUP(Ventas[[#This Row],[Ship Country]],[1]!Countries[Ship Country],[1]!Countries[Area],"No registrado")</f>
        <v>Nord Europe</v>
      </c>
      <c r="O1857" s="14" t="str">
        <f>_xlfn.XLOOKUP(Ventas[[#This Row],[Ship Country]],[1]!Countries[Ship Country],[1]!Countries[Continent],"No existe")</f>
        <v>Europe</v>
      </c>
      <c r="P1857" s="15" t="str">
        <f>_xlfn.XLOOKUP(Ventas[[#This Row],[Category]],[2]!ProdManager[Category],[2]!ProdManager[Prod_Manager])</f>
        <v>John Matter</v>
      </c>
      <c r="Q1857" s="15">
        <f>YEAR(Ventas[[#This Row],[Order Date]])</f>
        <v>2016</v>
      </c>
      <c r="R1857" s="15" t="str">
        <f>TEXT(Ventas[[#This Row],[Order Date]],"MMM")</f>
        <v>dic</v>
      </c>
    </row>
    <row r="1858" spans="1:18" x14ac:dyDescent="0.25">
      <c r="A1858" s="4">
        <v>10964</v>
      </c>
      <c r="B1858" s="4" t="s">
        <v>155</v>
      </c>
      <c r="C1858" s="4" t="s">
        <v>15</v>
      </c>
      <c r="D1858" s="4">
        <v>36</v>
      </c>
      <c r="E1858" s="4">
        <v>28.44</v>
      </c>
      <c r="F1858" s="4">
        <v>10</v>
      </c>
      <c r="G1858" s="4" t="s">
        <v>270</v>
      </c>
      <c r="H1858" s="4" t="s">
        <v>271</v>
      </c>
      <c r="I1858" s="4" t="s">
        <v>13</v>
      </c>
      <c r="J1858" s="5">
        <v>42386</v>
      </c>
      <c r="K1858" s="12">
        <f>Ventas[[#This Row],[Unit Price]]*Ventas[[#This Row],[Quantity]]</f>
        <v>360</v>
      </c>
      <c r="L1858" s="12">
        <f>Ventas[[#This Row],[Unit Cost]]*Ventas[[#This Row],[Quantity]]</f>
        <v>284.40000000000003</v>
      </c>
      <c r="M1858" s="14">
        <f>Ventas[[#This Row],[Ingresos]]-Ventas[[#This Row],[Costes]]</f>
        <v>75.599999999999966</v>
      </c>
      <c r="N1858" s="14" t="str">
        <f>_xlfn.XLOOKUP(Ventas[[#This Row],[Ship Country]],[1]!Countries[Ship Country],[1]!Countries[Area],"No registrado")</f>
        <v>Nord Europe</v>
      </c>
      <c r="O1858" s="14" t="str">
        <f>_xlfn.XLOOKUP(Ventas[[#This Row],[Ship Country]],[1]!Countries[Ship Country],[1]!Countries[Continent],"No existe")</f>
        <v>Europe</v>
      </c>
      <c r="P1858" s="15" t="str">
        <f>_xlfn.XLOOKUP(Ventas[[#This Row],[Category]],[2]!ProdManager[Category],[2]!ProdManager[Prod_Manager])</f>
        <v>Peter Stone</v>
      </c>
      <c r="Q1858" s="15">
        <f>YEAR(Ventas[[#This Row],[Order Date]])</f>
        <v>2016</v>
      </c>
      <c r="R1858" s="15" t="str">
        <f>TEXT(Ventas[[#This Row],[Order Date]],"MMM")</f>
        <v>ene</v>
      </c>
    </row>
    <row r="1859" spans="1:18" x14ac:dyDescent="0.25">
      <c r="A1859" s="6">
        <v>10965</v>
      </c>
      <c r="B1859" s="6" t="s">
        <v>22</v>
      </c>
      <c r="C1859" s="6" t="s">
        <v>18</v>
      </c>
      <c r="D1859" s="6">
        <v>53</v>
      </c>
      <c r="E1859" s="6">
        <v>40.81</v>
      </c>
      <c r="F1859" s="6">
        <v>16</v>
      </c>
      <c r="G1859" s="6" t="s">
        <v>164</v>
      </c>
      <c r="H1859" s="6" t="s">
        <v>165</v>
      </c>
      <c r="I1859" s="6" t="s">
        <v>84</v>
      </c>
      <c r="J1859" s="5">
        <v>42556</v>
      </c>
      <c r="K1859" s="12">
        <f>Ventas[[#This Row],[Unit Price]]*Ventas[[#This Row],[Quantity]]</f>
        <v>848</v>
      </c>
      <c r="L1859" s="12">
        <f>Ventas[[#This Row],[Unit Cost]]*Ventas[[#This Row],[Quantity]]</f>
        <v>652.96</v>
      </c>
      <c r="M1859" s="14">
        <f>Ventas[[#This Row],[Ingresos]]-Ventas[[#This Row],[Costes]]</f>
        <v>195.03999999999996</v>
      </c>
      <c r="N1859" s="14" t="str">
        <f>_xlfn.XLOOKUP(Ventas[[#This Row],[Ship Country]],[1]!Countries[Ship Country],[1]!Countries[Area],"No registrado")</f>
        <v>Nord America</v>
      </c>
      <c r="O1859" s="14" t="str">
        <f>_xlfn.XLOOKUP(Ventas[[#This Row],[Ship Country]],[1]!Countries[Ship Country],[1]!Countries[Continent],"No existe")</f>
        <v>America</v>
      </c>
      <c r="P1859" s="15" t="str">
        <f>_xlfn.XLOOKUP(Ventas[[#This Row],[Category]],[2]!ProdManager[Category],[2]!ProdManager[Prod_Manager])</f>
        <v>Marc Caine</v>
      </c>
      <c r="Q1859" s="15">
        <f>YEAR(Ventas[[#This Row],[Order Date]])</f>
        <v>2016</v>
      </c>
      <c r="R1859" s="15" t="str">
        <f>TEXT(Ventas[[#This Row],[Order Date]],"MMM")</f>
        <v>jul</v>
      </c>
    </row>
    <row r="1860" spans="1:18" x14ac:dyDescent="0.25">
      <c r="A1860" s="4">
        <v>10966</v>
      </c>
      <c r="B1860" s="4" t="s">
        <v>78</v>
      </c>
      <c r="C1860" s="4" t="s">
        <v>35</v>
      </c>
      <c r="D1860" s="4">
        <v>49.3</v>
      </c>
      <c r="E1860" s="4">
        <v>34.51</v>
      </c>
      <c r="F1860" s="4">
        <v>12</v>
      </c>
      <c r="G1860" s="4" t="s">
        <v>47</v>
      </c>
      <c r="H1860" s="4" t="s">
        <v>48</v>
      </c>
      <c r="I1860" s="4" t="s">
        <v>49</v>
      </c>
      <c r="J1860" s="5">
        <v>42412</v>
      </c>
      <c r="K1860" s="12">
        <f>Ventas[[#This Row],[Unit Price]]*Ventas[[#This Row],[Quantity]]</f>
        <v>591.59999999999991</v>
      </c>
      <c r="L1860" s="12">
        <f>Ventas[[#This Row],[Unit Cost]]*Ventas[[#This Row],[Quantity]]</f>
        <v>414.12</v>
      </c>
      <c r="M1860" s="14">
        <f>Ventas[[#This Row],[Ingresos]]-Ventas[[#This Row],[Costes]]</f>
        <v>177.4799999999999</v>
      </c>
      <c r="N1860" s="14" t="str">
        <f>_xlfn.XLOOKUP(Ventas[[#This Row],[Ship Country]],[1]!Countries[Ship Country],[1]!Countries[Area],"No registrado")</f>
        <v>Nord Europe</v>
      </c>
      <c r="O1860" s="14" t="str">
        <f>_xlfn.XLOOKUP(Ventas[[#This Row],[Ship Country]],[1]!Countries[Ship Country],[1]!Countries[Continent],"No existe")</f>
        <v>Europe</v>
      </c>
      <c r="P1860" s="15" t="str">
        <f>_xlfn.XLOOKUP(Ventas[[#This Row],[Category]],[2]!ProdManager[Category],[2]!ProdManager[Prod_Manager])</f>
        <v>Lydia Sinn</v>
      </c>
      <c r="Q1860" s="15">
        <f>YEAR(Ventas[[#This Row],[Order Date]])</f>
        <v>2016</v>
      </c>
      <c r="R1860" s="15" t="str">
        <f>TEXT(Ventas[[#This Row],[Order Date]],"MMM")</f>
        <v>feb</v>
      </c>
    </row>
    <row r="1861" spans="1:18" x14ac:dyDescent="0.25">
      <c r="A1861" s="6">
        <v>10966</v>
      </c>
      <c r="B1861" s="6" t="s">
        <v>75</v>
      </c>
      <c r="C1861" s="6" t="s">
        <v>29</v>
      </c>
      <c r="D1861" s="6">
        <v>26</v>
      </c>
      <c r="E1861" s="6">
        <v>20.54</v>
      </c>
      <c r="F1861" s="6">
        <v>8</v>
      </c>
      <c r="G1861" s="6" t="s">
        <v>47</v>
      </c>
      <c r="H1861" s="6" t="s">
        <v>48</v>
      </c>
      <c r="I1861" s="6" t="s">
        <v>49</v>
      </c>
      <c r="J1861" s="5">
        <v>42498</v>
      </c>
      <c r="K1861" s="12">
        <f>Ventas[[#This Row],[Unit Price]]*Ventas[[#This Row],[Quantity]]</f>
        <v>208</v>
      </c>
      <c r="L1861" s="12">
        <f>Ventas[[#This Row],[Unit Cost]]*Ventas[[#This Row],[Quantity]]</f>
        <v>164.32</v>
      </c>
      <c r="M1861" s="14">
        <f>Ventas[[#This Row],[Ingresos]]-Ventas[[#This Row],[Costes]]</f>
        <v>43.680000000000007</v>
      </c>
      <c r="N1861" s="14" t="str">
        <f>_xlfn.XLOOKUP(Ventas[[#This Row],[Ship Country]],[1]!Countries[Ship Country],[1]!Countries[Area],"No registrado")</f>
        <v>Nord Europe</v>
      </c>
      <c r="O1861" s="14" t="str">
        <f>_xlfn.XLOOKUP(Ventas[[#This Row],[Ship Country]],[1]!Countries[Ship Country],[1]!Countries[Continent],"No existe")</f>
        <v>Europe</v>
      </c>
      <c r="P1861" s="15" t="str">
        <f>_xlfn.XLOOKUP(Ventas[[#This Row],[Category]],[2]!ProdManager[Category],[2]!ProdManager[Prod_Manager])</f>
        <v>Peter Stone</v>
      </c>
      <c r="Q1861" s="15">
        <f>YEAR(Ventas[[#This Row],[Order Date]])</f>
        <v>2016</v>
      </c>
      <c r="R1861" s="15" t="str">
        <f>TEXT(Ventas[[#This Row],[Order Date]],"MMM")</f>
        <v>may</v>
      </c>
    </row>
    <row r="1862" spans="1:18" x14ac:dyDescent="0.25">
      <c r="A1862" s="4">
        <v>10966</v>
      </c>
      <c r="B1862" s="4" t="s">
        <v>86</v>
      </c>
      <c r="C1862" s="4" t="s">
        <v>10</v>
      </c>
      <c r="D1862" s="4">
        <v>38</v>
      </c>
      <c r="E1862" s="4">
        <v>30.78</v>
      </c>
      <c r="F1862" s="4">
        <v>12</v>
      </c>
      <c r="G1862" s="4" t="s">
        <v>47</v>
      </c>
      <c r="H1862" s="4" t="s">
        <v>48</v>
      </c>
      <c r="I1862" s="4" t="s">
        <v>49</v>
      </c>
      <c r="J1862" s="5">
        <v>42685</v>
      </c>
      <c r="K1862" s="12">
        <f>Ventas[[#This Row],[Unit Price]]*Ventas[[#This Row],[Quantity]]</f>
        <v>456</v>
      </c>
      <c r="L1862" s="12">
        <f>Ventas[[#This Row],[Unit Cost]]*Ventas[[#This Row],[Quantity]]</f>
        <v>369.36</v>
      </c>
      <c r="M1862" s="14">
        <f>Ventas[[#This Row],[Ingresos]]-Ventas[[#This Row],[Costes]]</f>
        <v>86.639999999999986</v>
      </c>
      <c r="N1862" s="14" t="str">
        <f>_xlfn.XLOOKUP(Ventas[[#This Row],[Ship Country]],[1]!Countries[Ship Country],[1]!Countries[Area],"No registrado")</f>
        <v>Nord Europe</v>
      </c>
      <c r="O1862" s="14" t="str">
        <f>_xlfn.XLOOKUP(Ventas[[#This Row],[Ship Country]],[1]!Countries[Ship Country],[1]!Countries[Continent],"No existe")</f>
        <v>Europe</v>
      </c>
      <c r="P1862" s="15" t="str">
        <f>_xlfn.XLOOKUP(Ventas[[#This Row],[Category]],[2]!ProdManager[Category],[2]!ProdManager[Prod_Manager])</f>
        <v>Marc Caine</v>
      </c>
      <c r="Q1862" s="15">
        <f>YEAR(Ventas[[#This Row],[Order Date]])</f>
        <v>2016</v>
      </c>
      <c r="R1862" s="15" t="str">
        <f>TEXT(Ventas[[#This Row],[Order Date]],"MMM")</f>
        <v>nov</v>
      </c>
    </row>
    <row r="1863" spans="1:18" x14ac:dyDescent="0.25">
      <c r="A1863" s="6">
        <v>10967</v>
      </c>
      <c r="B1863" s="6" t="s">
        <v>130</v>
      </c>
      <c r="C1863" s="6" t="s">
        <v>35</v>
      </c>
      <c r="D1863" s="6">
        <v>9.1999999999999993</v>
      </c>
      <c r="E1863" s="6">
        <v>6.347999999999999</v>
      </c>
      <c r="F1863" s="6">
        <v>12</v>
      </c>
      <c r="G1863" s="6" t="s">
        <v>19</v>
      </c>
      <c r="H1863" s="6" t="s">
        <v>20</v>
      </c>
      <c r="I1863" s="6" t="s">
        <v>21</v>
      </c>
      <c r="J1863" s="5">
        <v>42493</v>
      </c>
      <c r="K1863" s="12">
        <f>Ventas[[#This Row],[Unit Price]]*Ventas[[#This Row],[Quantity]]</f>
        <v>110.39999999999999</v>
      </c>
      <c r="L1863" s="12">
        <f>Ventas[[#This Row],[Unit Cost]]*Ventas[[#This Row],[Quantity]]</f>
        <v>76.175999999999988</v>
      </c>
      <c r="M1863" s="14">
        <f>Ventas[[#This Row],[Ingresos]]-Ventas[[#This Row],[Costes]]</f>
        <v>34.224000000000004</v>
      </c>
      <c r="N1863" s="14" t="str">
        <f>_xlfn.XLOOKUP(Ventas[[#This Row],[Ship Country]],[1]!Countries[Ship Country],[1]!Countries[Area],"No registrado")</f>
        <v>Nord Europe</v>
      </c>
      <c r="O1863" s="14" t="str">
        <f>_xlfn.XLOOKUP(Ventas[[#This Row],[Ship Country]],[1]!Countries[Ship Country],[1]!Countries[Continent],"No existe")</f>
        <v>Europe</v>
      </c>
      <c r="P1863" s="15" t="str">
        <f>_xlfn.XLOOKUP(Ventas[[#This Row],[Category]],[2]!ProdManager[Category],[2]!ProdManager[Prod_Manager])</f>
        <v>Lydia Sinn</v>
      </c>
      <c r="Q1863" s="15">
        <f>YEAR(Ventas[[#This Row],[Order Date]])</f>
        <v>2016</v>
      </c>
      <c r="R1863" s="15" t="str">
        <f>TEXT(Ventas[[#This Row],[Order Date]],"MMM")</f>
        <v>may</v>
      </c>
    </row>
    <row r="1864" spans="1:18" x14ac:dyDescent="0.25">
      <c r="A1864" s="4">
        <v>10967</v>
      </c>
      <c r="B1864" s="4" t="s">
        <v>41</v>
      </c>
      <c r="C1864" s="4" t="s">
        <v>35</v>
      </c>
      <c r="D1864" s="4">
        <v>20</v>
      </c>
      <c r="E1864" s="4">
        <v>13</v>
      </c>
      <c r="F1864" s="4">
        <v>40</v>
      </c>
      <c r="G1864" s="4" t="s">
        <v>19</v>
      </c>
      <c r="H1864" s="4" t="s">
        <v>20</v>
      </c>
      <c r="I1864" s="4" t="s">
        <v>21</v>
      </c>
      <c r="J1864" s="5">
        <v>42479</v>
      </c>
      <c r="K1864" s="12">
        <f>Ventas[[#This Row],[Unit Price]]*Ventas[[#This Row],[Quantity]]</f>
        <v>800</v>
      </c>
      <c r="L1864" s="12">
        <f>Ventas[[#This Row],[Unit Cost]]*Ventas[[#This Row],[Quantity]]</f>
        <v>520</v>
      </c>
      <c r="M1864" s="14">
        <f>Ventas[[#This Row],[Ingresos]]-Ventas[[#This Row],[Costes]]</f>
        <v>280</v>
      </c>
      <c r="N1864" s="14" t="str">
        <f>_xlfn.XLOOKUP(Ventas[[#This Row],[Ship Country]],[1]!Countries[Ship Country],[1]!Countries[Area],"No registrado")</f>
        <v>Nord Europe</v>
      </c>
      <c r="O1864" s="14" t="str">
        <f>_xlfn.XLOOKUP(Ventas[[#This Row],[Ship Country]],[1]!Countries[Ship Country],[1]!Countries[Continent],"No existe")</f>
        <v>Europe</v>
      </c>
      <c r="P1864" s="15" t="str">
        <f>_xlfn.XLOOKUP(Ventas[[#This Row],[Category]],[2]!ProdManager[Category],[2]!ProdManager[Prod_Manager])</f>
        <v>Lydia Sinn</v>
      </c>
      <c r="Q1864" s="15">
        <f>YEAR(Ventas[[#This Row],[Order Date]])</f>
        <v>2016</v>
      </c>
      <c r="R1864" s="15" t="str">
        <f>TEXT(Ventas[[#This Row],[Order Date]],"MMM")</f>
        <v>abr</v>
      </c>
    </row>
    <row r="1865" spans="1:18" x14ac:dyDescent="0.25">
      <c r="A1865" s="6">
        <v>10968</v>
      </c>
      <c r="B1865" s="6" t="s">
        <v>94</v>
      </c>
      <c r="C1865" s="6" t="s">
        <v>15</v>
      </c>
      <c r="D1865" s="6">
        <v>38</v>
      </c>
      <c r="E1865" s="6">
        <v>32.299999999999997</v>
      </c>
      <c r="F1865" s="6">
        <v>30</v>
      </c>
      <c r="G1865" s="6" t="s">
        <v>66</v>
      </c>
      <c r="H1865" s="6" t="s">
        <v>67</v>
      </c>
      <c r="I1865" s="6" t="s">
        <v>68</v>
      </c>
      <c r="J1865" s="5">
        <v>42617</v>
      </c>
      <c r="K1865" s="12">
        <f>Ventas[[#This Row],[Unit Price]]*Ventas[[#This Row],[Quantity]]</f>
        <v>1140</v>
      </c>
      <c r="L1865" s="12">
        <f>Ventas[[#This Row],[Unit Cost]]*Ventas[[#This Row],[Quantity]]</f>
        <v>968.99999999999989</v>
      </c>
      <c r="M1865" s="14">
        <f>Ventas[[#This Row],[Ingresos]]-Ventas[[#This Row],[Costes]]</f>
        <v>171.00000000000011</v>
      </c>
      <c r="N1865" s="14" t="str">
        <f>_xlfn.XLOOKUP(Ventas[[#This Row],[Ship Country]],[1]!Countries[Ship Country],[1]!Countries[Area],"No registrado")</f>
        <v>Nord Europe</v>
      </c>
      <c r="O1865" s="14" t="str">
        <f>_xlfn.XLOOKUP(Ventas[[#This Row],[Ship Country]],[1]!Countries[Ship Country],[1]!Countries[Continent],"No existe")</f>
        <v>Europe</v>
      </c>
      <c r="P1865" s="15" t="str">
        <f>_xlfn.XLOOKUP(Ventas[[#This Row],[Category]],[2]!ProdManager[Category],[2]!ProdManager[Prod_Manager])</f>
        <v>Peter Stone</v>
      </c>
      <c r="Q1865" s="15">
        <f>YEAR(Ventas[[#This Row],[Order Date]])</f>
        <v>2016</v>
      </c>
      <c r="R1865" s="15" t="str">
        <f>TEXT(Ventas[[#This Row],[Order Date]],"MMM")</f>
        <v>sep</v>
      </c>
    </row>
    <row r="1866" spans="1:18" x14ac:dyDescent="0.25">
      <c r="A1866" s="4">
        <v>10968</v>
      </c>
      <c r="B1866" s="4" t="s">
        <v>51</v>
      </c>
      <c r="C1866" s="4" t="s">
        <v>43</v>
      </c>
      <c r="D1866" s="4">
        <v>4.5</v>
      </c>
      <c r="E1866" s="4">
        <v>4.05</v>
      </c>
      <c r="F1866" s="4">
        <v>30</v>
      </c>
      <c r="G1866" s="4" t="s">
        <v>66</v>
      </c>
      <c r="H1866" s="4" t="s">
        <v>67</v>
      </c>
      <c r="I1866" s="4" t="s">
        <v>68</v>
      </c>
      <c r="J1866" s="5">
        <v>42670</v>
      </c>
      <c r="K1866" s="12">
        <f>Ventas[[#This Row],[Unit Price]]*Ventas[[#This Row],[Quantity]]</f>
        <v>135</v>
      </c>
      <c r="L1866" s="12">
        <f>Ventas[[#This Row],[Unit Cost]]*Ventas[[#This Row],[Quantity]]</f>
        <v>121.5</v>
      </c>
      <c r="M1866" s="14">
        <f>Ventas[[#This Row],[Ingresos]]-Ventas[[#This Row],[Costes]]</f>
        <v>13.5</v>
      </c>
      <c r="N1866" s="14" t="str">
        <f>_xlfn.XLOOKUP(Ventas[[#This Row],[Ship Country]],[1]!Countries[Ship Country],[1]!Countries[Area],"No registrado")</f>
        <v>Nord Europe</v>
      </c>
      <c r="O1866" s="14" t="str">
        <f>_xlfn.XLOOKUP(Ventas[[#This Row],[Ship Country]],[1]!Countries[Ship Country],[1]!Countries[Continent],"No existe")</f>
        <v>Europe</v>
      </c>
      <c r="P1866" s="15" t="str">
        <f>_xlfn.XLOOKUP(Ventas[[#This Row],[Category]],[2]!ProdManager[Category],[2]!ProdManager[Prod_Manager])</f>
        <v>John Matter</v>
      </c>
      <c r="Q1866" s="15">
        <f>YEAR(Ventas[[#This Row],[Order Date]])</f>
        <v>2016</v>
      </c>
      <c r="R1866" s="15" t="str">
        <f>TEXT(Ventas[[#This Row],[Order Date]],"MMM")</f>
        <v>oct</v>
      </c>
    </row>
    <row r="1867" spans="1:18" x14ac:dyDescent="0.25">
      <c r="A1867" s="6">
        <v>10968</v>
      </c>
      <c r="B1867" s="6" t="s">
        <v>150</v>
      </c>
      <c r="C1867" s="6" t="s">
        <v>10</v>
      </c>
      <c r="D1867" s="6">
        <v>33.25</v>
      </c>
      <c r="E1867" s="6">
        <v>28.262499999999999</v>
      </c>
      <c r="F1867" s="6">
        <v>4</v>
      </c>
      <c r="G1867" s="6" t="s">
        <v>66</v>
      </c>
      <c r="H1867" s="6" t="s">
        <v>67</v>
      </c>
      <c r="I1867" s="6" t="s">
        <v>68</v>
      </c>
      <c r="J1867" s="5">
        <v>42375</v>
      </c>
      <c r="K1867" s="12">
        <f>Ventas[[#This Row],[Unit Price]]*Ventas[[#This Row],[Quantity]]</f>
        <v>133</v>
      </c>
      <c r="L1867" s="12">
        <f>Ventas[[#This Row],[Unit Cost]]*Ventas[[#This Row],[Quantity]]</f>
        <v>113.05</v>
      </c>
      <c r="M1867" s="14">
        <f>Ventas[[#This Row],[Ingresos]]-Ventas[[#This Row],[Costes]]</f>
        <v>19.950000000000003</v>
      </c>
      <c r="N1867" s="14" t="str">
        <f>_xlfn.XLOOKUP(Ventas[[#This Row],[Ship Country]],[1]!Countries[Ship Country],[1]!Countries[Area],"No registrado")</f>
        <v>Nord Europe</v>
      </c>
      <c r="O1867" s="14" t="str">
        <f>_xlfn.XLOOKUP(Ventas[[#This Row],[Ship Country]],[1]!Countries[Ship Country],[1]!Countries[Continent],"No existe")</f>
        <v>Europe</v>
      </c>
      <c r="P1867" s="15" t="str">
        <f>_xlfn.XLOOKUP(Ventas[[#This Row],[Category]],[2]!ProdManager[Category],[2]!ProdManager[Prod_Manager])</f>
        <v>Marc Caine</v>
      </c>
      <c r="Q1867" s="15">
        <f>YEAR(Ventas[[#This Row],[Order Date]])</f>
        <v>2016</v>
      </c>
      <c r="R1867" s="15" t="str">
        <f>TEXT(Ventas[[#This Row],[Order Date]],"MMM")</f>
        <v>ene</v>
      </c>
    </row>
    <row r="1868" spans="1:18" x14ac:dyDescent="0.25">
      <c r="A1868" s="4">
        <v>10969</v>
      </c>
      <c r="B1868" s="4" t="s">
        <v>141</v>
      </c>
      <c r="C1868" s="4" t="s">
        <v>29</v>
      </c>
      <c r="D1868" s="4">
        <v>12</v>
      </c>
      <c r="E1868" s="4">
        <v>8.64</v>
      </c>
      <c r="F1868" s="4">
        <v>9</v>
      </c>
      <c r="G1868" s="4" t="s">
        <v>151</v>
      </c>
      <c r="H1868" s="4" t="s">
        <v>152</v>
      </c>
      <c r="I1868" s="4" t="s">
        <v>27</v>
      </c>
      <c r="J1868" s="5">
        <v>42654</v>
      </c>
      <c r="K1868" s="12">
        <f>Ventas[[#This Row],[Unit Price]]*Ventas[[#This Row],[Quantity]]</f>
        <v>108</v>
      </c>
      <c r="L1868" s="12">
        <f>Ventas[[#This Row],[Unit Cost]]*Ventas[[#This Row],[Quantity]]</f>
        <v>77.760000000000005</v>
      </c>
      <c r="M1868" s="14">
        <f>Ventas[[#This Row],[Ingresos]]-Ventas[[#This Row],[Costes]]</f>
        <v>30.239999999999995</v>
      </c>
      <c r="N1868" s="14" t="str">
        <f>_xlfn.XLOOKUP(Ventas[[#This Row],[Ship Country]],[1]!Countries[Ship Country],[1]!Countries[Area],"No registrado")</f>
        <v>Sud America</v>
      </c>
      <c r="O1868" s="14" t="str">
        <f>_xlfn.XLOOKUP(Ventas[[#This Row],[Ship Country]],[1]!Countries[Ship Country],[1]!Countries[Continent],"No existe")</f>
        <v>America</v>
      </c>
      <c r="P1868" s="15" t="str">
        <f>_xlfn.XLOOKUP(Ventas[[#This Row],[Category]],[2]!ProdManager[Category],[2]!ProdManager[Prod_Manager])</f>
        <v>Peter Stone</v>
      </c>
      <c r="Q1868" s="15">
        <f>YEAR(Ventas[[#This Row],[Order Date]])</f>
        <v>2016</v>
      </c>
      <c r="R1868" s="15" t="str">
        <f>TEXT(Ventas[[#This Row],[Order Date]],"MMM")</f>
        <v>oct</v>
      </c>
    </row>
    <row r="1869" spans="1:18" x14ac:dyDescent="0.25">
      <c r="A1869" s="6">
        <v>10970</v>
      </c>
      <c r="B1869" s="6" t="s">
        <v>177</v>
      </c>
      <c r="C1869" s="6" t="s">
        <v>10</v>
      </c>
      <c r="D1869" s="6">
        <v>7</v>
      </c>
      <c r="E1869" s="6">
        <v>5.3900000000000006</v>
      </c>
      <c r="F1869" s="6">
        <v>40</v>
      </c>
      <c r="G1869" s="6" t="s">
        <v>184</v>
      </c>
      <c r="H1869" s="6" t="s">
        <v>132</v>
      </c>
      <c r="I1869" s="6" t="s">
        <v>133</v>
      </c>
      <c r="J1869" s="5">
        <v>42506</v>
      </c>
      <c r="K1869" s="12">
        <f>Ventas[[#This Row],[Unit Price]]*Ventas[[#This Row],[Quantity]]</f>
        <v>280</v>
      </c>
      <c r="L1869" s="12">
        <f>Ventas[[#This Row],[Unit Cost]]*Ventas[[#This Row],[Quantity]]</f>
        <v>215.60000000000002</v>
      </c>
      <c r="M1869" s="14">
        <f>Ventas[[#This Row],[Ingresos]]-Ventas[[#This Row],[Costes]]</f>
        <v>64.399999999999977</v>
      </c>
      <c r="N1869" s="14" t="str">
        <f>_xlfn.XLOOKUP(Ventas[[#This Row],[Ship Country]],[1]!Countries[Ship Country],[1]!Countries[Area],"No registrado")</f>
        <v>Sud Europe</v>
      </c>
      <c r="O1869" s="14" t="str">
        <f>_xlfn.XLOOKUP(Ventas[[#This Row],[Ship Country]],[1]!Countries[Ship Country],[1]!Countries[Continent],"No existe")</f>
        <v>Europe</v>
      </c>
      <c r="P1869" s="15" t="str">
        <f>_xlfn.XLOOKUP(Ventas[[#This Row],[Category]],[2]!ProdManager[Category],[2]!ProdManager[Prod_Manager])</f>
        <v>Marc Caine</v>
      </c>
      <c r="Q1869" s="15">
        <f>YEAR(Ventas[[#This Row],[Order Date]])</f>
        <v>2016</v>
      </c>
      <c r="R1869" s="15" t="str">
        <f>TEXT(Ventas[[#This Row],[Order Date]],"MMM")</f>
        <v>may</v>
      </c>
    </row>
    <row r="1870" spans="1:18" x14ac:dyDescent="0.25">
      <c r="A1870" s="4">
        <v>10971</v>
      </c>
      <c r="B1870" s="4" t="s">
        <v>102</v>
      </c>
      <c r="C1870" s="4" t="s">
        <v>46</v>
      </c>
      <c r="D1870" s="4">
        <v>123.79</v>
      </c>
      <c r="E1870" s="4">
        <v>97.794100000000014</v>
      </c>
      <c r="F1870" s="4">
        <v>14</v>
      </c>
      <c r="G1870" s="4" t="s">
        <v>269</v>
      </c>
      <c r="H1870" s="4" t="s">
        <v>173</v>
      </c>
      <c r="I1870" s="4" t="s">
        <v>13</v>
      </c>
      <c r="J1870" s="5">
        <v>42579</v>
      </c>
      <c r="K1870" s="12">
        <f>Ventas[[#This Row],[Unit Price]]*Ventas[[#This Row],[Quantity]]</f>
        <v>1733.0600000000002</v>
      </c>
      <c r="L1870" s="12">
        <f>Ventas[[#This Row],[Unit Cost]]*Ventas[[#This Row],[Quantity]]</f>
        <v>1369.1174000000001</v>
      </c>
      <c r="M1870" s="14">
        <f>Ventas[[#This Row],[Ingresos]]-Ventas[[#This Row],[Costes]]</f>
        <v>363.94260000000008</v>
      </c>
      <c r="N1870" s="14" t="str">
        <f>_xlfn.XLOOKUP(Ventas[[#This Row],[Ship Country]],[1]!Countries[Ship Country],[1]!Countries[Area],"No registrado")</f>
        <v>Nord Europe</v>
      </c>
      <c r="O1870" s="14" t="str">
        <f>_xlfn.XLOOKUP(Ventas[[#This Row],[Ship Country]],[1]!Countries[Ship Country],[1]!Countries[Continent],"No existe")</f>
        <v>Europe</v>
      </c>
      <c r="P1870" s="15" t="str">
        <f>_xlfn.XLOOKUP(Ventas[[#This Row],[Category]],[2]!ProdManager[Category],[2]!ProdManager[Prod_Manager])</f>
        <v>John Matter</v>
      </c>
      <c r="Q1870" s="15">
        <f>YEAR(Ventas[[#This Row],[Order Date]])</f>
        <v>2016</v>
      </c>
      <c r="R1870" s="15" t="str">
        <f>TEXT(Ventas[[#This Row],[Order Date]],"MMM")</f>
        <v>jul</v>
      </c>
    </row>
    <row r="1871" spans="1:18" x14ac:dyDescent="0.25">
      <c r="A1871" s="6">
        <v>10972</v>
      </c>
      <c r="B1871" s="6" t="s">
        <v>91</v>
      </c>
      <c r="C1871" s="6" t="s">
        <v>46</v>
      </c>
      <c r="D1871" s="6">
        <v>39</v>
      </c>
      <c r="E1871" s="6">
        <v>29.25</v>
      </c>
      <c r="F1871" s="6">
        <v>6</v>
      </c>
      <c r="G1871" s="6" t="s">
        <v>272</v>
      </c>
      <c r="H1871" s="6" t="s">
        <v>273</v>
      </c>
      <c r="I1871" s="6" t="s">
        <v>13</v>
      </c>
      <c r="J1871" s="5">
        <v>42473</v>
      </c>
      <c r="K1871" s="12">
        <f>Ventas[[#This Row],[Unit Price]]*Ventas[[#This Row],[Quantity]]</f>
        <v>234</v>
      </c>
      <c r="L1871" s="12">
        <f>Ventas[[#This Row],[Unit Cost]]*Ventas[[#This Row],[Quantity]]</f>
        <v>175.5</v>
      </c>
      <c r="M1871" s="14">
        <f>Ventas[[#This Row],[Ingresos]]-Ventas[[#This Row],[Costes]]</f>
        <v>58.5</v>
      </c>
      <c r="N1871" s="14" t="str">
        <f>_xlfn.XLOOKUP(Ventas[[#This Row],[Ship Country]],[1]!Countries[Ship Country],[1]!Countries[Area],"No registrado")</f>
        <v>Nord Europe</v>
      </c>
      <c r="O1871" s="14" t="str">
        <f>_xlfn.XLOOKUP(Ventas[[#This Row],[Ship Country]],[1]!Countries[Ship Country],[1]!Countries[Continent],"No existe")</f>
        <v>Europe</v>
      </c>
      <c r="P1871" s="15" t="str">
        <f>_xlfn.XLOOKUP(Ventas[[#This Row],[Category]],[2]!ProdManager[Category],[2]!ProdManager[Prod_Manager])</f>
        <v>John Matter</v>
      </c>
      <c r="Q1871" s="15">
        <f>YEAR(Ventas[[#This Row],[Order Date]])</f>
        <v>2016</v>
      </c>
      <c r="R1871" s="15" t="str">
        <f>TEXT(Ventas[[#This Row],[Order Date]],"MMM")</f>
        <v>abr</v>
      </c>
    </row>
    <row r="1872" spans="1:18" x14ac:dyDescent="0.25">
      <c r="A1872" s="4">
        <v>10972</v>
      </c>
      <c r="B1872" s="4" t="s">
        <v>39</v>
      </c>
      <c r="C1872" s="4" t="s">
        <v>15</v>
      </c>
      <c r="D1872" s="4">
        <v>2.5</v>
      </c>
      <c r="E1872" s="4">
        <v>2.1</v>
      </c>
      <c r="F1872" s="4">
        <v>7</v>
      </c>
      <c r="G1872" s="4" t="s">
        <v>272</v>
      </c>
      <c r="H1872" s="4" t="s">
        <v>273</v>
      </c>
      <c r="I1872" s="4" t="s">
        <v>13</v>
      </c>
      <c r="J1872" s="5">
        <v>42454</v>
      </c>
      <c r="K1872" s="12">
        <f>Ventas[[#This Row],[Unit Price]]*Ventas[[#This Row],[Quantity]]</f>
        <v>17.5</v>
      </c>
      <c r="L1872" s="12">
        <f>Ventas[[#This Row],[Unit Cost]]*Ventas[[#This Row],[Quantity]]</f>
        <v>14.700000000000001</v>
      </c>
      <c r="M1872" s="14">
        <f>Ventas[[#This Row],[Ingresos]]-Ventas[[#This Row],[Costes]]</f>
        <v>2.7999999999999989</v>
      </c>
      <c r="N1872" s="14" t="str">
        <f>_xlfn.XLOOKUP(Ventas[[#This Row],[Ship Country]],[1]!Countries[Ship Country],[1]!Countries[Area],"No registrado")</f>
        <v>Nord Europe</v>
      </c>
      <c r="O1872" s="14" t="str">
        <f>_xlfn.XLOOKUP(Ventas[[#This Row],[Ship Country]],[1]!Countries[Ship Country],[1]!Countries[Continent],"No existe")</f>
        <v>Europe</v>
      </c>
      <c r="P1872" s="15" t="str">
        <f>_xlfn.XLOOKUP(Ventas[[#This Row],[Category]],[2]!ProdManager[Category],[2]!ProdManager[Prod_Manager])</f>
        <v>Peter Stone</v>
      </c>
      <c r="Q1872" s="15">
        <f>YEAR(Ventas[[#This Row],[Order Date]])</f>
        <v>2016</v>
      </c>
      <c r="R1872" s="15" t="str">
        <f>TEXT(Ventas[[#This Row],[Order Date]],"MMM")</f>
        <v>mar</v>
      </c>
    </row>
    <row r="1873" spans="1:18" x14ac:dyDescent="0.25">
      <c r="A1873" s="6">
        <v>10973</v>
      </c>
      <c r="B1873" s="6" t="s">
        <v>189</v>
      </c>
      <c r="C1873" s="6" t="s">
        <v>35</v>
      </c>
      <c r="D1873" s="6">
        <v>31.23</v>
      </c>
      <c r="E1873" s="6">
        <v>20.611799999999999</v>
      </c>
      <c r="F1873" s="6">
        <v>5</v>
      </c>
      <c r="G1873" s="6" t="s">
        <v>272</v>
      </c>
      <c r="H1873" s="6" t="s">
        <v>273</v>
      </c>
      <c r="I1873" s="6" t="s">
        <v>13</v>
      </c>
      <c r="J1873" s="5">
        <v>42480</v>
      </c>
      <c r="K1873" s="12">
        <f>Ventas[[#This Row],[Unit Price]]*Ventas[[#This Row],[Quantity]]</f>
        <v>156.15</v>
      </c>
      <c r="L1873" s="12">
        <f>Ventas[[#This Row],[Unit Cost]]*Ventas[[#This Row],[Quantity]]</f>
        <v>103.059</v>
      </c>
      <c r="M1873" s="14">
        <f>Ventas[[#This Row],[Ingresos]]-Ventas[[#This Row],[Costes]]</f>
        <v>53.091000000000008</v>
      </c>
      <c r="N1873" s="14" t="str">
        <f>_xlfn.XLOOKUP(Ventas[[#This Row],[Ship Country]],[1]!Countries[Ship Country],[1]!Countries[Area],"No registrado")</f>
        <v>Nord Europe</v>
      </c>
      <c r="O1873" s="14" t="str">
        <f>_xlfn.XLOOKUP(Ventas[[#This Row],[Ship Country]],[1]!Countries[Ship Country],[1]!Countries[Continent],"No existe")</f>
        <v>Europe</v>
      </c>
      <c r="P1873" s="15" t="str">
        <f>_xlfn.XLOOKUP(Ventas[[#This Row],[Category]],[2]!ProdManager[Category],[2]!ProdManager[Prod_Manager])</f>
        <v>Lydia Sinn</v>
      </c>
      <c r="Q1873" s="15">
        <f>YEAR(Ventas[[#This Row],[Order Date]])</f>
        <v>2016</v>
      </c>
      <c r="R1873" s="15" t="str">
        <f>TEXT(Ventas[[#This Row],[Order Date]],"MMM")</f>
        <v>abr</v>
      </c>
    </row>
    <row r="1874" spans="1:18" x14ac:dyDescent="0.25">
      <c r="A1874" s="4">
        <v>10973</v>
      </c>
      <c r="B1874" s="4" t="s">
        <v>28</v>
      </c>
      <c r="C1874" s="4" t="s">
        <v>29</v>
      </c>
      <c r="D1874" s="4">
        <v>9.65</v>
      </c>
      <c r="E1874" s="4">
        <v>6.7549999999999999</v>
      </c>
      <c r="F1874" s="4">
        <v>6</v>
      </c>
      <c r="G1874" s="4" t="s">
        <v>272</v>
      </c>
      <c r="H1874" s="4" t="s">
        <v>273</v>
      </c>
      <c r="I1874" s="4" t="s">
        <v>13</v>
      </c>
      <c r="J1874" s="5">
        <v>42654</v>
      </c>
      <c r="K1874" s="12">
        <f>Ventas[[#This Row],[Unit Price]]*Ventas[[#This Row],[Quantity]]</f>
        <v>57.900000000000006</v>
      </c>
      <c r="L1874" s="12">
        <f>Ventas[[#This Row],[Unit Cost]]*Ventas[[#This Row],[Quantity]]</f>
        <v>40.53</v>
      </c>
      <c r="M1874" s="14">
        <f>Ventas[[#This Row],[Ingresos]]-Ventas[[#This Row],[Costes]]</f>
        <v>17.370000000000005</v>
      </c>
      <c r="N1874" s="14" t="str">
        <f>_xlfn.XLOOKUP(Ventas[[#This Row],[Ship Country]],[1]!Countries[Ship Country],[1]!Countries[Area],"No registrado")</f>
        <v>Nord Europe</v>
      </c>
      <c r="O1874" s="14" t="str">
        <f>_xlfn.XLOOKUP(Ventas[[#This Row],[Ship Country]],[1]!Countries[Ship Country],[1]!Countries[Continent],"No existe")</f>
        <v>Europe</v>
      </c>
      <c r="P1874" s="15" t="str">
        <f>_xlfn.XLOOKUP(Ventas[[#This Row],[Category]],[2]!ProdManager[Category],[2]!ProdManager[Prod_Manager])</f>
        <v>Peter Stone</v>
      </c>
      <c r="Q1874" s="15">
        <f>YEAR(Ventas[[#This Row],[Order Date]])</f>
        <v>2016</v>
      </c>
      <c r="R1874" s="15" t="str">
        <f>TEXT(Ventas[[#This Row],[Order Date]],"MMM")</f>
        <v>oct</v>
      </c>
    </row>
    <row r="1875" spans="1:18" x14ac:dyDescent="0.25">
      <c r="A1875" s="6">
        <v>10973</v>
      </c>
      <c r="B1875" s="6" t="s">
        <v>129</v>
      </c>
      <c r="C1875" s="6" t="s">
        <v>43</v>
      </c>
      <c r="D1875" s="6">
        <v>7.75</v>
      </c>
      <c r="E1875" s="6">
        <v>6.8975</v>
      </c>
      <c r="F1875" s="6">
        <v>10</v>
      </c>
      <c r="G1875" s="6" t="s">
        <v>272</v>
      </c>
      <c r="H1875" s="6" t="s">
        <v>273</v>
      </c>
      <c r="I1875" s="6" t="s">
        <v>13</v>
      </c>
      <c r="J1875" s="5">
        <v>42455</v>
      </c>
      <c r="K1875" s="12">
        <f>Ventas[[#This Row],[Unit Price]]*Ventas[[#This Row],[Quantity]]</f>
        <v>77.5</v>
      </c>
      <c r="L1875" s="12">
        <f>Ventas[[#This Row],[Unit Cost]]*Ventas[[#This Row],[Quantity]]</f>
        <v>68.974999999999994</v>
      </c>
      <c r="M1875" s="14">
        <f>Ventas[[#This Row],[Ingresos]]-Ventas[[#This Row],[Costes]]</f>
        <v>8.5250000000000057</v>
      </c>
      <c r="N1875" s="14" t="str">
        <f>_xlfn.XLOOKUP(Ventas[[#This Row],[Ship Country]],[1]!Countries[Ship Country],[1]!Countries[Area],"No registrado")</f>
        <v>Nord Europe</v>
      </c>
      <c r="O1875" s="14" t="str">
        <f>_xlfn.XLOOKUP(Ventas[[#This Row],[Ship Country]],[1]!Countries[Ship Country],[1]!Countries[Continent],"No existe")</f>
        <v>Europe</v>
      </c>
      <c r="P1875" s="15" t="str">
        <f>_xlfn.XLOOKUP(Ventas[[#This Row],[Category]],[2]!ProdManager[Category],[2]!ProdManager[Prod_Manager])</f>
        <v>John Matter</v>
      </c>
      <c r="Q1875" s="15">
        <f>YEAR(Ventas[[#This Row],[Order Date]])</f>
        <v>2016</v>
      </c>
      <c r="R1875" s="15" t="str">
        <f>TEXT(Ventas[[#This Row],[Order Date]],"MMM")</f>
        <v>mar</v>
      </c>
    </row>
    <row r="1876" spans="1:18" x14ac:dyDescent="0.25">
      <c r="A1876" s="4">
        <v>10974</v>
      </c>
      <c r="B1876" s="4" t="s">
        <v>125</v>
      </c>
      <c r="C1876" s="4" t="s">
        <v>24</v>
      </c>
      <c r="D1876" s="4">
        <v>43.9</v>
      </c>
      <c r="E1876" s="4">
        <v>36.436999999999998</v>
      </c>
      <c r="F1876" s="4">
        <v>10</v>
      </c>
      <c r="G1876" s="4" t="s">
        <v>108</v>
      </c>
      <c r="H1876" s="4" t="s">
        <v>109</v>
      </c>
      <c r="I1876" s="4" t="s">
        <v>84</v>
      </c>
      <c r="J1876" s="5">
        <v>42640</v>
      </c>
      <c r="K1876" s="12">
        <f>Ventas[[#This Row],[Unit Price]]*Ventas[[#This Row],[Quantity]]</f>
        <v>439</v>
      </c>
      <c r="L1876" s="12">
        <f>Ventas[[#This Row],[Unit Cost]]*Ventas[[#This Row],[Quantity]]</f>
        <v>364.37</v>
      </c>
      <c r="M1876" s="14">
        <f>Ventas[[#This Row],[Ingresos]]-Ventas[[#This Row],[Costes]]</f>
        <v>74.63</v>
      </c>
      <c r="N1876" s="14" t="str">
        <f>_xlfn.XLOOKUP(Ventas[[#This Row],[Ship Country]],[1]!Countries[Ship Country],[1]!Countries[Area],"No registrado")</f>
        <v>Nord America</v>
      </c>
      <c r="O1876" s="14" t="str">
        <f>_xlfn.XLOOKUP(Ventas[[#This Row],[Ship Country]],[1]!Countries[Ship Country],[1]!Countries[Continent],"No existe")</f>
        <v>America</v>
      </c>
      <c r="P1876" s="15" t="str">
        <f>_xlfn.XLOOKUP(Ventas[[#This Row],[Category]],[2]!ProdManager[Category],[2]!ProdManager[Prod_Manager])</f>
        <v>Lydia Sinn</v>
      </c>
      <c r="Q1876" s="15">
        <f>YEAR(Ventas[[#This Row],[Order Date]])</f>
        <v>2016</v>
      </c>
      <c r="R1876" s="15" t="str">
        <f>TEXT(Ventas[[#This Row],[Order Date]],"MMM")</f>
        <v>sep</v>
      </c>
    </row>
    <row r="1877" spans="1:18" x14ac:dyDescent="0.25">
      <c r="A1877" s="6">
        <v>10975</v>
      </c>
      <c r="B1877" s="6" t="s">
        <v>201</v>
      </c>
      <c r="C1877" s="6" t="s">
        <v>24</v>
      </c>
      <c r="D1877" s="6">
        <v>40</v>
      </c>
      <c r="E1877" s="6">
        <v>32</v>
      </c>
      <c r="F1877" s="6">
        <v>16</v>
      </c>
      <c r="G1877" s="6" t="s">
        <v>229</v>
      </c>
      <c r="H1877" s="6" t="s">
        <v>230</v>
      </c>
      <c r="I1877" s="6" t="s">
        <v>194</v>
      </c>
      <c r="J1877" s="5">
        <v>42708</v>
      </c>
      <c r="K1877" s="12">
        <f>Ventas[[#This Row],[Unit Price]]*Ventas[[#This Row],[Quantity]]</f>
        <v>640</v>
      </c>
      <c r="L1877" s="12">
        <f>Ventas[[#This Row],[Unit Cost]]*Ventas[[#This Row],[Quantity]]</f>
        <v>512</v>
      </c>
      <c r="M1877" s="14">
        <f>Ventas[[#This Row],[Ingresos]]-Ventas[[#This Row],[Costes]]</f>
        <v>128</v>
      </c>
      <c r="N1877" s="14" t="str">
        <f>_xlfn.XLOOKUP(Ventas[[#This Row],[Ship Country]],[1]!Countries[Ship Country],[1]!Countries[Area],"No registrado")</f>
        <v>Nord America</v>
      </c>
      <c r="O1877" s="14" t="str">
        <f>_xlfn.XLOOKUP(Ventas[[#This Row],[Ship Country]],[1]!Countries[Ship Country],[1]!Countries[Continent],"No existe")</f>
        <v>America</v>
      </c>
      <c r="P1877" s="15" t="str">
        <f>_xlfn.XLOOKUP(Ventas[[#This Row],[Category]],[2]!ProdManager[Category],[2]!ProdManager[Prod_Manager])</f>
        <v>Lydia Sinn</v>
      </c>
      <c r="Q1877" s="15">
        <f>YEAR(Ventas[[#This Row],[Order Date]])</f>
        <v>2016</v>
      </c>
      <c r="R1877" s="15" t="str">
        <f>TEXT(Ventas[[#This Row],[Order Date]],"MMM")</f>
        <v>dic</v>
      </c>
    </row>
    <row r="1878" spans="1:18" x14ac:dyDescent="0.25">
      <c r="A1878" s="4">
        <v>10975</v>
      </c>
      <c r="B1878" s="4" t="s">
        <v>129</v>
      </c>
      <c r="C1878" s="4" t="s">
        <v>43</v>
      </c>
      <c r="D1878" s="4">
        <v>7.75</v>
      </c>
      <c r="E1878" s="4">
        <v>6.82</v>
      </c>
      <c r="F1878" s="4">
        <v>10</v>
      </c>
      <c r="G1878" s="4" t="s">
        <v>229</v>
      </c>
      <c r="H1878" s="4" t="s">
        <v>230</v>
      </c>
      <c r="I1878" s="4" t="s">
        <v>194</v>
      </c>
      <c r="J1878" s="5">
        <v>42460</v>
      </c>
      <c r="K1878" s="12">
        <f>Ventas[[#This Row],[Unit Price]]*Ventas[[#This Row],[Quantity]]</f>
        <v>77.5</v>
      </c>
      <c r="L1878" s="12">
        <f>Ventas[[#This Row],[Unit Cost]]*Ventas[[#This Row],[Quantity]]</f>
        <v>68.2</v>
      </c>
      <c r="M1878" s="14">
        <f>Ventas[[#This Row],[Ingresos]]-Ventas[[#This Row],[Costes]]</f>
        <v>9.2999999999999972</v>
      </c>
      <c r="N1878" s="14" t="str">
        <f>_xlfn.XLOOKUP(Ventas[[#This Row],[Ship Country]],[1]!Countries[Ship Country],[1]!Countries[Area],"No registrado")</f>
        <v>Nord America</v>
      </c>
      <c r="O1878" s="14" t="str">
        <f>_xlfn.XLOOKUP(Ventas[[#This Row],[Ship Country]],[1]!Countries[Ship Country],[1]!Countries[Continent],"No existe")</f>
        <v>America</v>
      </c>
      <c r="P1878" s="15" t="str">
        <f>_xlfn.XLOOKUP(Ventas[[#This Row],[Category]],[2]!ProdManager[Category],[2]!ProdManager[Prod_Manager])</f>
        <v>John Matter</v>
      </c>
      <c r="Q1878" s="15">
        <f>YEAR(Ventas[[#This Row],[Order Date]])</f>
        <v>2016</v>
      </c>
      <c r="R1878" s="15" t="str">
        <f>TEXT(Ventas[[#This Row],[Order Date]],"MMM")</f>
        <v>mar</v>
      </c>
    </row>
    <row r="1879" spans="1:18" x14ac:dyDescent="0.25">
      <c r="A1879" s="6">
        <v>10976</v>
      </c>
      <c r="B1879" s="6" t="s">
        <v>121</v>
      </c>
      <c r="C1879" s="6" t="s">
        <v>18</v>
      </c>
      <c r="D1879" s="6">
        <v>45.6</v>
      </c>
      <c r="E1879" s="6">
        <v>37.392000000000003</v>
      </c>
      <c r="F1879" s="6">
        <v>20</v>
      </c>
      <c r="G1879" s="6" t="s">
        <v>63</v>
      </c>
      <c r="H1879" s="6" t="s">
        <v>64</v>
      </c>
      <c r="I1879" s="6" t="s">
        <v>65</v>
      </c>
      <c r="J1879" s="5">
        <v>42444</v>
      </c>
      <c r="K1879" s="12">
        <f>Ventas[[#This Row],[Unit Price]]*Ventas[[#This Row],[Quantity]]</f>
        <v>912</v>
      </c>
      <c r="L1879" s="12">
        <f>Ventas[[#This Row],[Unit Cost]]*Ventas[[#This Row],[Quantity]]</f>
        <v>747.84</v>
      </c>
      <c r="M1879" s="14">
        <f>Ventas[[#This Row],[Ingresos]]-Ventas[[#This Row],[Costes]]</f>
        <v>164.15999999999997</v>
      </c>
      <c r="N1879" s="14" t="str">
        <f>_xlfn.XLOOKUP(Ventas[[#This Row],[Ship Country]],[1]!Countries[Ship Country],[1]!Countries[Area],"No registrado")</f>
        <v>Sud America</v>
      </c>
      <c r="O1879" s="14" t="str">
        <f>_xlfn.XLOOKUP(Ventas[[#This Row],[Ship Country]],[1]!Countries[Ship Country],[1]!Countries[Continent],"No existe")</f>
        <v>America</v>
      </c>
      <c r="P1879" s="15" t="str">
        <f>_xlfn.XLOOKUP(Ventas[[#This Row],[Category]],[2]!ProdManager[Category],[2]!ProdManager[Prod_Manager])</f>
        <v>Marc Caine</v>
      </c>
      <c r="Q1879" s="15">
        <f>YEAR(Ventas[[#This Row],[Order Date]])</f>
        <v>2016</v>
      </c>
      <c r="R1879" s="15" t="str">
        <f>TEXT(Ventas[[#This Row],[Order Date]],"MMM")</f>
        <v>mar</v>
      </c>
    </row>
    <row r="1880" spans="1:18" x14ac:dyDescent="0.25">
      <c r="A1880" s="4">
        <v>10977</v>
      </c>
      <c r="B1880" s="4" t="s">
        <v>42</v>
      </c>
      <c r="C1880" s="4" t="s">
        <v>43</v>
      </c>
      <c r="D1880" s="4">
        <v>18</v>
      </c>
      <c r="E1880" s="4">
        <v>16.38</v>
      </c>
      <c r="F1880" s="4">
        <v>30</v>
      </c>
      <c r="G1880" s="4" t="s">
        <v>88</v>
      </c>
      <c r="H1880" s="4" t="s">
        <v>89</v>
      </c>
      <c r="I1880" s="4" t="s">
        <v>90</v>
      </c>
      <c r="J1880" s="5">
        <v>42479</v>
      </c>
      <c r="K1880" s="12">
        <f>Ventas[[#This Row],[Unit Price]]*Ventas[[#This Row],[Quantity]]</f>
        <v>540</v>
      </c>
      <c r="L1880" s="12">
        <f>Ventas[[#This Row],[Unit Cost]]*Ventas[[#This Row],[Quantity]]</f>
        <v>491.4</v>
      </c>
      <c r="M1880" s="14">
        <f>Ventas[[#This Row],[Ingresos]]-Ventas[[#This Row],[Costes]]</f>
        <v>48.600000000000023</v>
      </c>
      <c r="N1880" s="14" t="str">
        <f>_xlfn.XLOOKUP(Ventas[[#This Row],[Ship Country]],[1]!Countries[Ship Country],[1]!Countries[Area],"No registrado")</f>
        <v>Nord Europe</v>
      </c>
      <c r="O1880" s="14" t="str">
        <f>_xlfn.XLOOKUP(Ventas[[#This Row],[Ship Country]],[1]!Countries[Ship Country],[1]!Countries[Continent],"No existe")</f>
        <v>Europe</v>
      </c>
      <c r="P1880" s="15" t="str">
        <f>_xlfn.XLOOKUP(Ventas[[#This Row],[Category]],[2]!ProdManager[Category],[2]!ProdManager[Prod_Manager])</f>
        <v>John Matter</v>
      </c>
      <c r="Q1880" s="15">
        <f>YEAR(Ventas[[#This Row],[Order Date]])</f>
        <v>2016</v>
      </c>
      <c r="R1880" s="15" t="str">
        <f>TEXT(Ventas[[#This Row],[Order Date]],"MMM")</f>
        <v>abr</v>
      </c>
    </row>
    <row r="1881" spans="1:18" x14ac:dyDescent="0.25">
      <c r="A1881" s="6">
        <v>10977</v>
      </c>
      <c r="B1881" s="6" t="s">
        <v>195</v>
      </c>
      <c r="C1881" s="6" t="s">
        <v>35</v>
      </c>
      <c r="D1881" s="6">
        <v>9.5</v>
      </c>
      <c r="E1881" s="6">
        <v>6.3649999999999993</v>
      </c>
      <c r="F1881" s="6">
        <v>30</v>
      </c>
      <c r="G1881" s="6" t="s">
        <v>88</v>
      </c>
      <c r="H1881" s="6" t="s">
        <v>89</v>
      </c>
      <c r="I1881" s="6" t="s">
        <v>90</v>
      </c>
      <c r="J1881" s="5">
        <v>42715</v>
      </c>
      <c r="K1881" s="12">
        <f>Ventas[[#This Row],[Unit Price]]*Ventas[[#This Row],[Quantity]]</f>
        <v>285</v>
      </c>
      <c r="L1881" s="12">
        <f>Ventas[[#This Row],[Unit Cost]]*Ventas[[#This Row],[Quantity]]</f>
        <v>190.95</v>
      </c>
      <c r="M1881" s="14">
        <f>Ventas[[#This Row],[Ingresos]]-Ventas[[#This Row],[Costes]]</f>
        <v>94.050000000000011</v>
      </c>
      <c r="N1881" s="14" t="str">
        <f>_xlfn.XLOOKUP(Ventas[[#This Row],[Ship Country]],[1]!Countries[Ship Country],[1]!Countries[Area],"No registrado")</f>
        <v>Nord Europe</v>
      </c>
      <c r="O1881" s="14" t="str">
        <f>_xlfn.XLOOKUP(Ventas[[#This Row],[Ship Country]],[1]!Countries[Ship Country],[1]!Countries[Continent],"No existe")</f>
        <v>Europe</v>
      </c>
      <c r="P1881" s="15" t="str">
        <f>_xlfn.XLOOKUP(Ventas[[#This Row],[Category]],[2]!ProdManager[Category],[2]!ProdManager[Prod_Manager])</f>
        <v>Lydia Sinn</v>
      </c>
      <c r="Q1881" s="15">
        <f>YEAR(Ventas[[#This Row],[Order Date]])</f>
        <v>2016</v>
      </c>
      <c r="R1881" s="15" t="str">
        <f>TEXT(Ventas[[#This Row],[Order Date]],"MMM")</f>
        <v>dic</v>
      </c>
    </row>
    <row r="1882" spans="1:18" x14ac:dyDescent="0.25">
      <c r="A1882" s="4">
        <v>10977</v>
      </c>
      <c r="B1882" s="4" t="s">
        <v>22</v>
      </c>
      <c r="C1882" s="4" t="s">
        <v>18</v>
      </c>
      <c r="D1882" s="4">
        <v>53</v>
      </c>
      <c r="E1882" s="4">
        <v>42.93</v>
      </c>
      <c r="F1882" s="4">
        <v>10</v>
      </c>
      <c r="G1882" s="4" t="s">
        <v>88</v>
      </c>
      <c r="H1882" s="4" t="s">
        <v>89</v>
      </c>
      <c r="I1882" s="4" t="s">
        <v>90</v>
      </c>
      <c r="J1882" s="5">
        <v>42557</v>
      </c>
      <c r="K1882" s="12">
        <f>Ventas[[#This Row],[Unit Price]]*Ventas[[#This Row],[Quantity]]</f>
        <v>530</v>
      </c>
      <c r="L1882" s="12">
        <f>Ventas[[#This Row],[Unit Cost]]*Ventas[[#This Row],[Quantity]]</f>
        <v>429.3</v>
      </c>
      <c r="M1882" s="14">
        <f>Ventas[[#This Row],[Ingresos]]-Ventas[[#This Row],[Costes]]</f>
        <v>100.69999999999999</v>
      </c>
      <c r="N1882" s="14" t="str">
        <f>_xlfn.XLOOKUP(Ventas[[#This Row],[Ship Country]],[1]!Countries[Ship Country],[1]!Countries[Area],"No registrado")</f>
        <v>Nord Europe</v>
      </c>
      <c r="O1882" s="14" t="str">
        <f>_xlfn.XLOOKUP(Ventas[[#This Row],[Ship Country]],[1]!Countries[Ship Country],[1]!Countries[Continent],"No existe")</f>
        <v>Europe</v>
      </c>
      <c r="P1882" s="15" t="str">
        <f>_xlfn.XLOOKUP(Ventas[[#This Row],[Category]],[2]!ProdManager[Category],[2]!ProdManager[Prod_Manager])</f>
        <v>Marc Caine</v>
      </c>
      <c r="Q1882" s="15">
        <f>YEAR(Ventas[[#This Row],[Order Date]])</f>
        <v>2016</v>
      </c>
      <c r="R1882" s="15" t="str">
        <f>TEXT(Ventas[[#This Row],[Order Date]],"MMM")</f>
        <v>jul</v>
      </c>
    </row>
    <row r="1883" spans="1:18" x14ac:dyDescent="0.25">
      <c r="A1883" s="6">
        <v>10977</v>
      </c>
      <c r="B1883" s="6" t="s">
        <v>125</v>
      </c>
      <c r="C1883" s="6" t="s">
        <v>24</v>
      </c>
      <c r="D1883" s="6">
        <v>43.9</v>
      </c>
      <c r="E1883" s="6">
        <v>32.046999999999997</v>
      </c>
      <c r="F1883" s="6">
        <v>20</v>
      </c>
      <c r="G1883" s="6" t="s">
        <v>88</v>
      </c>
      <c r="H1883" s="6" t="s">
        <v>89</v>
      </c>
      <c r="I1883" s="6" t="s">
        <v>90</v>
      </c>
      <c r="J1883" s="5">
        <v>42605</v>
      </c>
      <c r="K1883" s="12">
        <f>Ventas[[#This Row],[Unit Price]]*Ventas[[#This Row],[Quantity]]</f>
        <v>878</v>
      </c>
      <c r="L1883" s="12">
        <f>Ventas[[#This Row],[Unit Cost]]*Ventas[[#This Row],[Quantity]]</f>
        <v>640.93999999999994</v>
      </c>
      <c r="M1883" s="14">
        <f>Ventas[[#This Row],[Ingresos]]-Ventas[[#This Row],[Costes]]</f>
        <v>237.06000000000006</v>
      </c>
      <c r="N1883" s="14" t="str">
        <f>_xlfn.XLOOKUP(Ventas[[#This Row],[Ship Country]],[1]!Countries[Ship Country],[1]!Countries[Area],"No registrado")</f>
        <v>Nord Europe</v>
      </c>
      <c r="O1883" s="14" t="str">
        <f>_xlfn.XLOOKUP(Ventas[[#This Row],[Ship Country]],[1]!Countries[Ship Country],[1]!Countries[Continent],"No existe")</f>
        <v>Europe</v>
      </c>
      <c r="P1883" s="15" t="str">
        <f>_xlfn.XLOOKUP(Ventas[[#This Row],[Category]],[2]!ProdManager[Category],[2]!ProdManager[Prod_Manager])</f>
        <v>Lydia Sinn</v>
      </c>
      <c r="Q1883" s="15">
        <f>YEAR(Ventas[[#This Row],[Order Date]])</f>
        <v>2016</v>
      </c>
      <c r="R1883" s="15" t="str">
        <f>TEXT(Ventas[[#This Row],[Order Date]],"MMM")</f>
        <v>ago</v>
      </c>
    </row>
    <row r="1884" spans="1:18" x14ac:dyDescent="0.25">
      <c r="A1884" s="4">
        <v>10978</v>
      </c>
      <c r="B1884" s="4" t="s">
        <v>98</v>
      </c>
      <c r="C1884" s="4" t="s">
        <v>29</v>
      </c>
      <c r="D1884" s="4">
        <v>18.399999999999999</v>
      </c>
      <c r="E1884" s="4">
        <v>14.904</v>
      </c>
      <c r="F1884" s="4">
        <v>10</v>
      </c>
      <c r="G1884" s="4" t="s">
        <v>257</v>
      </c>
      <c r="H1884" s="4" t="s">
        <v>258</v>
      </c>
      <c r="I1884" s="4" t="s">
        <v>38</v>
      </c>
      <c r="J1884" s="5">
        <v>42451</v>
      </c>
      <c r="K1884" s="12">
        <f>Ventas[[#This Row],[Unit Price]]*Ventas[[#This Row],[Quantity]]</f>
        <v>184</v>
      </c>
      <c r="L1884" s="12">
        <f>Ventas[[#This Row],[Unit Cost]]*Ventas[[#This Row],[Quantity]]</f>
        <v>149.04</v>
      </c>
      <c r="M1884" s="14">
        <f>Ventas[[#This Row],[Ingresos]]-Ventas[[#This Row],[Costes]]</f>
        <v>34.960000000000008</v>
      </c>
      <c r="N1884" s="14" t="str">
        <f>_xlfn.XLOOKUP(Ventas[[#This Row],[Ship Country]],[1]!Countries[Ship Country],[1]!Countries[Area],"No registrado")</f>
        <v>Nord Europe</v>
      </c>
      <c r="O1884" s="14" t="str">
        <f>_xlfn.XLOOKUP(Ventas[[#This Row],[Ship Country]],[1]!Countries[Ship Country],[1]!Countries[Continent],"No existe")</f>
        <v>Europe</v>
      </c>
      <c r="P1884" s="15" t="str">
        <f>_xlfn.XLOOKUP(Ventas[[#This Row],[Category]],[2]!ProdManager[Category],[2]!ProdManager[Prod_Manager])</f>
        <v>Peter Stone</v>
      </c>
      <c r="Q1884" s="15">
        <f>YEAR(Ventas[[#This Row],[Order Date]])</f>
        <v>2016</v>
      </c>
      <c r="R1884" s="15" t="str">
        <f>TEXT(Ventas[[#This Row],[Order Date]],"MMM")</f>
        <v>mar</v>
      </c>
    </row>
    <row r="1885" spans="1:18" x14ac:dyDescent="0.25">
      <c r="A1885" s="6">
        <v>10978</v>
      </c>
      <c r="B1885" s="6" t="s">
        <v>122</v>
      </c>
      <c r="C1885" s="6" t="s">
        <v>24</v>
      </c>
      <c r="D1885" s="6">
        <v>19.45</v>
      </c>
      <c r="E1885" s="6">
        <v>14.004</v>
      </c>
      <c r="F1885" s="6">
        <v>6</v>
      </c>
      <c r="G1885" s="6" t="s">
        <v>257</v>
      </c>
      <c r="H1885" s="6" t="s">
        <v>258</v>
      </c>
      <c r="I1885" s="6" t="s">
        <v>38</v>
      </c>
      <c r="J1885" s="5">
        <v>42690</v>
      </c>
      <c r="K1885" s="12">
        <f>Ventas[[#This Row],[Unit Price]]*Ventas[[#This Row],[Quantity]]</f>
        <v>116.69999999999999</v>
      </c>
      <c r="L1885" s="12">
        <f>Ventas[[#This Row],[Unit Cost]]*Ventas[[#This Row],[Quantity]]</f>
        <v>84.024000000000001</v>
      </c>
      <c r="M1885" s="14">
        <f>Ventas[[#This Row],[Ingresos]]-Ventas[[#This Row],[Costes]]</f>
        <v>32.675999999999988</v>
      </c>
      <c r="N1885" s="14" t="str">
        <f>_xlfn.XLOOKUP(Ventas[[#This Row],[Ship Country]],[1]!Countries[Ship Country],[1]!Countries[Area],"No registrado")</f>
        <v>Nord Europe</v>
      </c>
      <c r="O1885" s="14" t="str">
        <f>_xlfn.XLOOKUP(Ventas[[#This Row],[Ship Country]],[1]!Countries[Ship Country],[1]!Countries[Continent],"No existe")</f>
        <v>Europe</v>
      </c>
      <c r="P1885" s="15" t="str">
        <f>_xlfn.XLOOKUP(Ventas[[#This Row],[Category]],[2]!ProdManager[Category],[2]!ProdManager[Prod_Manager])</f>
        <v>Lydia Sinn</v>
      </c>
      <c r="Q1885" s="15">
        <f>YEAR(Ventas[[#This Row],[Order Date]])</f>
        <v>2016</v>
      </c>
      <c r="R1885" s="15" t="str">
        <f>TEXT(Ventas[[#This Row],[Order Date]],"MMM")</f>
        <v>nov</v>
      </c>
    </row>
    <row r="1886" spans="1:18" x14ac:dyDescent="0.25">
      <c r="A1886" s="4">
        <v>10978</v>
      </c>
      <c r="B1886" s="4" t="s">
        <v>201</v>
      </c>
      <c r="C1886" s="4" t="s">
        <v>24</v>
      </c>
      <c r="D1886" s="4">
        <v>40</v>
      </c>
      <c r="E1886" s="4">
        <v>31.6</v>
      </c>
      <c r="F1886" s="4">
        <v>20</v>
      </c>
      <c r="G1886" s="4" t="s">
        <v>257</v>
      </c>
      <c r="H1886" s="4" t="s">
        <v>258</v>
      </c>
      <c r="I1886" s="4" t="s">
        <v>38</v>
      </c>
      <c r="J1886" s="5">
        <v>42717</v>
      </c>
      <c r="K1886" s="12">
        <f>Ventas[[#This Row],[Unit Price]]*Ventas[[#This Row],[Quantity]]</f>
        <v>800</v>
      </c>
      <c r="L1886" s="12">
        <f>Ventas[[#This Row],[Unit Cost]]*Ventas[[#This Row],[Quantity]]</f>
        <v>632</v>
      </c>
      <c r="M1886" s="14">
        <f>Ventas[[#This Row],[Ingresos]]-Ventas[[#This Row],[Costes]]</f>
        <v>168</v>
      </c>
      <c r="N1886" s="14" t="str">
        <f>_xlfn.XLOOKUP(Ventas[[#This Row],[Ship Country]],[1]!Countries[Ship Country],[1]!Countries[Area],"No registrado")</f>
        <v>Nord Europe</v>
      </c>
      <c r="O1886" s="14" t="str">
        <f>_xlfn.XLOOKUP(Ventas[[#This Row],[Ship Country]],[1]!Countries[Ship Country],[1]!Countries[Continent],"No existe")</f>
        <v>Europe</v>
      </c>
      <c r="P1886" s="15" t="str">
        <f>_xlfn.XLOOKUP(Ventas[[#This Row],[Category]],[2]!ProdManager[Category],[2]!ProdManager[Prod_Manager])</f>
        <v>Lydia Sinn</v>
      </c>
      <c r="Q1886" s="15">
        <f>YEAR(Ventas[[#This Row],[Order Date]])</f>
        <v>2016</v>
      </c>
      <c r="R1886" s="15" t="str">
        <f>TEXT(Ventas[[#This Row],[Order Date]],"MMM")</f>
        <v>dic</v>
      </c>
    </row>
    <row r="1887" spans="1:18" x14ac:dyDescent="0.25">
      <c r="A1887" s="6">
        <v>10978</v>
      </c>
      <c r="B1887" s="6" t="s">
        <v>71</v>
      </c>
      <c r="C1887" s="6" t="s">
        <v>35</v>
      </c>
      <c r="D1887" s="6">
        <v>10</v>
      </c>
      <c r="E1887" s="6">
        <v>6.8999999999999995</v>
      </c>
      <c r="F1887" s="6">
        <v>40</v>
      </c>
      <c r="G1887" s="6" t="s">
        <v>257</v>
      </c>
      <c r="H1887" s="6" t="s">
        <v>258</v>
      </c>
      <c r="I1887" s="6" t="s">
        <v>38</v>
      </c>
      <c r="J1887" s="5">
        <v>42374</v>
      </c>
      <c r="K1887" s="12">
        <f>Ventas[[#This Row],[Unit Price]]*Ventas[[#This Row],[Quantity]]</f>
        <v>400</v>
      </c>
      <c r="L1887" s="12">
        <f>Ventas[[#This Row],[Unit Cost]]*Ventas[[#This Row],[Quantity]]</f>
        <v>276</v>
      </c>
      <c r="M1887" s="14">
        <f>Ventas[[#This Row],[Ingresos]]-Ventas[[#This Row],[Costes]]</f>
        <v>124</v>
      </c>
      <c r="N1887" s="14" t="str">
        <f>_xlfn.XLOOKUP(Ventas[[#This Row],[Ship Country]],[1]!Countries[Ship Country],[1]!Countries[Area],"No registrado")</f>
        <v>Nord Europe</v>
      </c>
      <c r="O1887" s="14" t="str">
        <f>_xlfn.XLOOKUP(Ventas[[#This Row],[Ship Country]],[1]!Countries[Ship Country],[1]!Countries[Continent],"No existe")</f>
        <v>Europe</v>
      </c>
      <c r="P1887" s="15" t="str">
        <f>_xlfn.XLOOKUP(Ventas[[#This Row],[Category]],[2]!ProdManager[Category],[2]!ProdManager[Prod_Manager])</f>
        <v>Lydia Sinn</v>
      </c>
      <c r="Q1887" s="15">
        <f>YEAR(Ventas[[#This Row],[Order Date]])</f>
        <v>2016</v>
      </c>
      <c r="R1887" s="15" t="str">
        <f>TEXT(Ventas[[#This Row],[Order Date]],"MMM")</f>
        <v>ene</v>
      </c>
    </row>
    <row r="1888" spans="1:18" x14ac:dyDescent="0.25">
      <c r="A1888" s="4">
        <v>10979</v>
      </c>
      <c r="B1888" s="4" t="s">
        <v>85</v>
      </c>
      <c r="C1888" s="4" t="s">
        <v>18</v>
      </c>
      <c r="D1888" s="4">
        <v>30</v>
      </c>
      <c r="E1888" s="4">
        <v>23.400000000000002</v>
      </c>
      <c r="F1888" s="4">
        <v>18</v>
      </c>
      <c r="G1888" s="4" t="s">
        <v>66</v>
      </c>
      <c r="H1888" s="4" t="s">
        <v>67</v>
      </c>
      <c r="I1888" s="4" t="s">
        <v>68</v>
      </c>
      <c r="J1888" s="5">
        <v>42403</v>
      </c>
      <c r="K1888" s="12">
        <f>Ventas[[#This Row],[Unit Price]]*Ventas[[#This Row],[Quantity]]</f>
        <v>540</v>
      </c>
      <c r="L1888" s="12">
        <f>Ventas[[#This Row],[Unit Cost]]*Ventas[[#This Row],[Quantity]]</f>
        <v>421.20000000000005</v>
      </c>
      <c r="M1888" s="14">
        <f>Ventas[[#This Row],[Ingresos]]-Ventas[[#This Row],[Costes]]</f>
        <v>118.79999999999995</v>
      </c>
      <c r="N1888" s="14" t="str">
        <f>_xlfn.XLOOKUP(Ventas[[#This Row],[Ship Country]],[1]!Countries[Ship Country],[1]!Countries[Area],"No registrado")</f>
        <v>Nord Europe</v>
      </c>
      <c r="O1888" s="14" t="str">
        <f>_xlfn.XLOOKUP(Ventas[[#This Row],[Ship Country]],[1]!Countries[Ship Country],[1]!Countries[Continent],"No existe")</f>
        <v>Europe</v>
      </c>
      <c r="P1888" s="15" t="str">
        <f>_xlfn.XLOOKUP(Ventas[[#This Row],[Category]],[2]!ProdManager[Category],[2]!ProdManager[Prod_Manager])</f>
        <v>Marc Caine</v>
      </c>
      <c r="Q1888" s="15">
        <f>YEAR(Ventas[[#This Row],[Order Date]])</f>
        <v>2016</v>
      </c>
      <c r="R1888" s="15" t="str">
        <f>TEXT(Ventas[[#This Row],[Order Date]],"MMM")</f>
        <v>feb</v>
      </c>
    </row>
    <row r="1889" spans="1:18" x14ac:dyDescent="0.25">
      <c r="A1889" s="6">
        <v>10979</v>
      </c>
      <c r="B1889" s="6" t="s">
        <v>94</v>
      </c>
      <c r="C1889" s="6" t="s">
        <v>15</v>
      </c>
      <c r="D1889" s="6">
        <v>38</v>
      </c>
      <c r="E1889" s="6">
        <v>30.020000000000003</v>
      </c>
      <c r="F1889" s="6">
        <v>20</v>
      </c>
      <c r="G1889" s="6" t="s">
        <v>66</v>
      </c>
      <c r="H1889" s="6" t="s">
        <v>67</v>
      </c>
      <c r="I1889" s="6" t="s">
        <v>68</v>
      </c>
      <c r="J1889" s="5">
        <v>42471</v>
      </c>
      <c r="K1889" s="12">
        <f>Ventas[[#This Row],[Unit Price]]*Ventas[[#This Row],[Quantity]]</f>
        <v>760</v>
      </c>
      <c r="L1889" s="12">
        <f>Ventas[[#This Row],[Unit Cost]]*Ventas[[#This Row],[Quantity]]</f>
        <v>600.40000000000009</v>
      </c>
      <c r="M1889" s="14">
        <f>Ventas[[#This Row],[Ingresos]]-Ventas[[#This Row],[Costes]]</f>
        <v>159.59999999999991</v>
      </c>
      <c r="N1889" s="14" t="str">
        <f>_xlfn.XLOOKUP(Ventas[[#This Row],[Ship Country]],[1]!Countries[Ship Country],[1]!Countries[Area],"No registrado")</f>
        <v>Nord Europe</v>
      </c>
      <c r="O1889" s="14" t="str">
        <f>_xlfn.XLOOKUP(Ventas[[#This Row],[Ship Country]],[1]!Countries[Ship Country],[1]!Countries[Continent],"No existe")</f>
        <v>Europe</v>
      </c>
      <c r="P1889" s="15" t="str">
        <f>_xlfn.XLOOKUP(Ventas[[#This Row],[Category]],[2]!ProdManager[Category],[2]!ProdManager[Prod_Manager])</f>
        <v>Peter Stone</v>
      </c>
      <c r="Q1889" s="15">
        <f>YEAR(Ventas[[#This Row],[Order Date]])</f>
        <v>2016</v>
      </c>
      <c r="R1889" s="15" t="str">
        <f>TEXT(Ventas[[#This Row],[Order Date]],"MMM")</f>
        <v>abr</v>
      </c>
    </row>
    <row r="1890" spans="1:18" x14ac:dyDescent="0.25">
      <c r="A1890" s="4">
        <v>10979</v>
      </c>
      <c r="B1890" s="4" t="s">
        <v>51</v>
      </c>
      <c r="C1890" s="4" t="s">
        <v>43</v>
      </c>
      <c r="D1890" s="4">
        <v>4.5</v>
      </c>
      <c r="E1890" s="4">
        <v>4.0949999999999998</v>
      </c>
      <c r="F1890" s="4">
        <v>80</v>
      </c>
      <c r="G1890" s="4" t="s">
        <v>66</v>
      </c>
      <c r="H1890" s="4" t="s">
        <v>67</v>
      </c>
      <c r="I1890" s="4" t="s">
        <v>68</v>
      </c>
      <c r="J1890" s="5">
        <v>42712</v>
      </c>
      <c r="K1890" s="12">
        <f>Ventas[[#This Row],[Unit Price]]*Ventas[[#This Row],[Quantity]]</f>
        <v>360</v>
      </c>
      <c r="L1890" s="12">
        <f>Ventas[[#This Row],[Unit Cost]]*Ventas[[#This Row],[Quantity]]</f>
        <v>327.59999999999997</v>
      </c>
      <c r="M1890" s="14">
        <f>Ventas[[#This Row],[Ingresos]]-Ventas[[#This Row],[Costes]]</f>
        <v>32.400000000000034</v>
      </c>
      <c r="N1890" s="14" t="str">
        <f>_xlfn.XLOOKUP(Ventas[[#This Row],[Ship Country]],[1]!Countries[Ship Country],[1]!Countries[Area],"No registrado")</f>
        <v>Nord Europe</v>
      </c>
      <c r="O1890" s="14" t="str">
        <f>_xlfn.XLOOKUP(Ventas[[#This Row],[Ship Country]],[1]!Countries[Ship Country],[1]!Countries[Continent],"No existe")</f>
        <v>Europe</v>
      </c>
      <c r="P1890" s="15" t="str">
        <f>_xlfn.XLOOKUP(Ventas[[#This Row],[Category]],[2]!ProdManager[Category],[2]!ProdManager[Prod_Manager])</f>
        <v>John Matter</v>
      </c>
      <c r="Q1890" s="15">
        <f>YEAR(Ventas[[#This Row],[Order Date]])</f>
        <v>2016</v>
      </c>
      <c r="R1890" s="15" t="str">
        <f>TEXT(Ventas[[#This Row],[Order Date]],"MMM")</f>
        <v>dic</v>
      </c>
    </row>
    <row r="1891" spans="1:18" x14ac:dyDescent="0.25">
      <c r="A1891" s="6">
        <v>10979</v>
      </c>
      <c r="B1891" s="6" t="s">
        <v>62</v>
      </c>
      <c r="C1891" s="6" t="s">
        <v>35</v>
      </c>
      <c r="D1891" s="6">
        <v>43.9</v>
      </c>
      <c r="E1891" s="6">
        <v>28.535</v>
      </c>
      <c r="F1891" s="6">
        <v>30</v>
      </c>
      <c r="G1891" s="6" t="s">
        <v>66</v>
      </c>
      <c r="H1891" s="6" t="s">
        <v>67</v>
      </c>
      <c r="I1891" s="6" t="s">
        <v>68</v>
      </c>
      <c r="J1891" s="5">
        <v>42464</v>
      </c>
      <c r="K1891" s="12">
        <f>Ventas[[#This Row],[Unit Price]]*Ventas[[#This Row],[Quantity]]</f>
        <v>1317</v>
      </c>
      <c r="L1891" s="12">
        <f>Ventas[[#This Row],[Unit Cost]]*Ventas[[#This Row],[Quantity]]</f>
        <v>856.05</v>
      </c>
      <c r="M1891" s="14">
        <f>Ventas[[#This Row],[Ingresos]]-Ventas[[#This Row],[Costes]]</f>
        <v>460.95000000000005</v>
      </c>
      <c r="N1891" s="14" t="str">
        <f>_xlfn.XLOOKUP(Ventas[[#This Row],[Ship Country]],[1]!Countries[Ship Country],[1]!Countries[Area],"No registrado")</f>
        <v>Nord Europe</v>
      </c>
      <c r="O1891" s="14" t="str">
        <f>_xlfn.XLOOKUP(Ventas[[#This Row],[Ship Country]],[1]!Countries[Ship Country],[1]!Countries[Continent],"No existe")</f>
        <v>Europe</v>
      </c>
      <c r="P1891" s="15" t="str">
        <f>_xlfn.XLOOKUP(Ventas[[#This Row],[Category]],[2]!ProdManager[Category],[2]!ProdManager[Prod_Manager])</f>
        <v>Lydia Sinn</v>
      </c>
      <c r="Q1891" s="15">
        <f>YEAR(Ventas[[#This Row],[Order Date]])</f>
        <v>2016</v>
      </c>
      <c r="R1891" s="15" t="str">
        <f>TEXT(Ventas[[#This Row],[Order Date]],"MMM")</f>
        <v>abr</v>
      </c>
    </row>
    <row r="1892" spans="1:18" x14ac:dyDescent="0.25">
      <c r="A1892" s="4">
        <v>10979</v>
      </c>
      <c r="B1892" s="4" t="s">
        <v>44</v>
      </c>
      <c r="C1892" s="4" t="s">
        <v>15</v>
      </c>
      <c r="D1892" s="4">
        <v>12.5</v>
      </c>
      <c r="E1892" s="4">
        <v>9.875</v>
      </c>
      <c r="F1892" s="4">
        <v>24</v>
      </c>
      <c r="G1892" s="4" t="s">
        <v>66</v>
      </c>
      <c r="H1892" s="4" t="s">
        <v>67</v>
      </c>
      <c r="I1892" s="4" t="s">
        <v>68</v>
      </c>
      <c r="J1892" s="5">
        <v>42573</v>
      </c>
      <c r="K1892" s="12">
        <f>Ventas[[#This Row],[Unit Price]]*Ventas[[#This Row],[Quantity]]</f>
        <v>300</v>
      </c>
      <c r="L1892" s="12">
        <f>Ventas[[#This Row],[Unit Cost]]*Ventas[[#This Row],[Quantity]]</f>
        <v>237</v>
      </c>
      <c r="M1892" s="14">
        <f>Ventas[[#This Row],[Ingresos]]-Ventas[[#This Row],[Costes]]</f>
        <v>63</v>
      </c>
      <c r="N1892" s="14" t="str">
        <f>_xlfn.XLOOKUP(Ventas[[#This Row],[Ship Country]],[1]!Countries[Ship Country],[1]!Countries[Area],"No registrado")</f>
        <v>Nord Europe</v>
      </c>
      <c r="O1892" s="14" t="str">
        <f>_xlfn.XLOOKUP(Ventas[[#This Row],[Ship Country]],[1]!Countries[Ship Country],[1]!Countries[Continent],"No existe")</f>
        <v>Europe</v>
      </c>
      <c r="P1892" s="15" t="str">
        <f>_xlfn.XLOOKUP(Ventas[[#This Row],[Category]],[2]!ProdManager[Category],[2]!ProdManager[Prod_Manager])</f>
        <v>Peter Stone</v>
      </c>
      <c r="Q1892" s="15">
        <f>YEAR(Ventas[[#This Row],[Order Date]])</f>
        <v>2016</v>
      </c>
      <c r="R1892" s="15" t="str">
        <f>TEXT(Ventas[[#This Row],[Order Date]],"MMM")</f>
        <v>jul</v>
      </c>
    </row>
    <row r="1893" spans="1:18" x14ac:dyDescent="0.25">
      <c r="A1893" s="6">
        <v>10979</v>
      </c>
      <c r="B1893" s="6" t="s">
        <v>125</v>
      </c>
      <c r="C1893" s="6" t="s">
        <v>24</v>
      </c>
      <c r="D1893" s="6">
        <v>43.9</v>
      </c>
      <c r="E1893" s="6">
        <v>36.436999999999998</v>
      </c>
      <c r="F1893" s="6">
        <v>35</v>
      </c>
      <c r="G1893" s="6" t="s">
        <v>66</v>
      </c>
      <c r="H1893" s="6" t="s">
        <v>67</v>
      </c>
      <c r="I1893" s="6" t="s">
        <v>68</v>
      </c>
      <c r="J1893" s="5">
        <v>42575</v>
      </c>
      <c r="K1893" s="12">
        <f>Ventas[[#This Row],[Unit Price]]*Ventas[[#This Row],[Quantity]]</f>
        <v>1536.5</v>
      </c>
      <c r="L1893" s="12">
        <f>Ventas[[#This Row],[Unit Cost]]*Ventas[[#This Row],[Quantity]]</f>
        <v>1275.2949999999998</v>
      </c>
      <c r="M1893" s="14">
        <f>Ventas[[#This Row],[Ingresos]]-Ventas[[#This Row],[Costes]]</f>
        <v>261.20500000000015</v>
      </c>
      <c r="N1893" s="14" t="str">
        <f>_xlfn.XLOOKUP(Ventas[[#This Row],[Ship Country]],[1]!Countries[Ship Country],[1]!Countries[Area],"No registrado")</f>
        <v>Nord Europe</v>
      </c>
      <c r="O1893" s="14" t="str">
        <f>_xlfn.XLOOKUP(Ventas[[#This Row],[Ship Country]],[1]!Countries[Ship Country],[1]!Countries[Continent],"No existe")</f>
        <v>Europe</v>
      </c>
      <c r="P1893" s="15" t="str">
        <f>_xlfn.XLOOKUP(Ventas[[#This Row],[Category]],[2]!ProdManager[Category],[2]!ProdManager[Prod_Manager])</f>
        <v>Lydia Sinn</v>
      </c>
      <c r="Q1893" s="15">
        <f>YEAR(Ventas[[#This Row],[Order Date]])</f>
        <v>2016</v>
      </c>
      <c r="R1893" s="15" t="str">
        <f>TEXT(Ventas[[#This Row],[Order Date]],"MMM")</f>
        <v>jul</v>
      </c>
    </row>
    <row r="1894" spans="1:18" x14ac:dyDescent="0.25">
      <c r="A1894" s="4">
        <v>10980</v>
      </c>
      <c r="B1894" s="4" t="s">
        <v>129</v>
      </c>
      <c r="C1894" s="4" t="s">
        <v>43</v>
      </c>
      <c r="D1894" s="4">
        <v>7.75</v>
      </c>
      <c r="E1894" s="4">
        <v>6.8975</v>
      </c>
      <c r="F1894" s="4">
        <v>40</v>
      </c>
      <c r="G1894" s="4" t="s">
        <v>88</v>
      </c>
      <c r="H1894" s="4" t="s">
        <v>89</v>
      </c>
      <c r="I1894" s="4" t="s">
        <v>90</v>
      </c>
      <c r="J1894" s="5">
        <v>42563</v>
      </c>
      <c r="K1894" s="12">
        <f>Ventas[[#This Row],[Unit Price]]*Ventas[[#This Row],[Quantity]]</f>
        <v>310</v>
      </c>
      <c r="L1894" s="12">
        <f>Ventas[[#This Row],[Unit Cost]]*Ventas[[#This Row],[Quantity]]</f>
        <v>275.89999999999998</v>
      </c>
      <c r="M1894" s="14">
        <f>Ventas[[#This Row],[Ingresos]]-Ventas[[#This Row],[Costes]]</f>
        <v>34.100000000000023</v>
      </c>
      <c r="N1894" s="14" t="str">
        <f>_xlfn.XLOOKUP(Ventas[[#This Row],[Ship Country]],[1]!Countries[Ship Country],[1]!Countries[Area],"No registrado")</f>
        <v>Nord Europe</v>
      </c>
      <c r="O1894" s="14" t="str">
        <f>_xlfn.XLOOKUP(Ventas[[#This Row],[Ship Country]],[1]!Countries[Ship Country],[1]!Countries[Continent],"No existe")</f>
        <v>Europe</v>
      </c>
      <c r="P1894" s="15" t="str">
        <f>_xlfn.XLOOKUP(Ventas[[#This Row],[Category]],[2]!ProdManager[Category],[2]!ProdManager[Prod_Manager])</f>
        <v>John Matter</v>
      </c>
      <c r="Q1894" s="15">
        <f>YEAR(Ventas[[#This Row],[Order Date]])</f>
        <v>2016</v>
      </c>
      <c r="R1894" s="15" t="str">
        <f>TEXT(Ventas[[#This Row],[Order Date]],"MMM")</f>
        <v>jul</v>
      </c>
    </row>
    <row r="1895" spans="1:18" x14ac:dyDescent="0.25">
      <c r="A1895" s="6">
        <v>10981</v>
      </c>
      <c r="B1895" s="6" t="s">
        <v>188</v>
      </c>
      <c r="C1895" s="6" t="s">
        <v>43</v>
      </c>
      <c r="D1895" s="6">
        <v>263.5</v>
      </c>
      <c r="E1895" s="6">
        <v>237.15</v>
      </c>
      <c r="F1895" s="6">
        <v>60</v>
      </c>
      <c r="G1895" s="6" t="s">
        <v>25</v>
      </c>
      <c r="H1895" s="6" t="s">
        <v>26</v>
      </c>
      <c r="I1895" s="6" t="s">
        <v>27</v>
      </c>
      <c r="J1895" s="5">
        <v>42569</v>
      </c>
      <c r="K1895" s="12">
        <f>Ventas[[#This Row],[Unit Price]]*Ventas[[#This Row],[Quantity]]</f>
        <v>15810</v>
      </c>
      <c r="L1895" s="12">
        <f>Ventas[[#This Row],[Unit Cost]]*Ventas[[#This Row],[Quantity]]</f>
        <v>14229</v>
      </c>
      <c r="M1895" s="14">
        <f>Ventas[[#This Row],[Ingresos]]-Ventas[[#This Row],[Costes]]</f>
        <v>1581</v>
      </c>
      <c r="N1895" s="14" t="str">
        <f>_xlfn.XLOOKUP(Ventas[[#This Row],[Ship Country]],[1]!Countries[Ship Country],[1]!Countries[Area],"No registrado")</f>
        <v>Sud America</v>
      </c>
      <c r="O1895" s="14" t="str">
        <f>_xlfn.XLOOKUP(Ventas[[#This Row],[Ship Country]],[1]!Countries[Ship Country],[1]!Countries[Continent],"No existe")</f>
        <v>America</v>
      </c>
      <c r="P1895" s="15" t="str">
        <f>_xlfn.XLOOKUP(Ventas[[#This Row],[Category]],[2]!ProdManager[Category],[2]!ProdManager[Prod_Manager])</f>
        <v>John Matter</v>
      </c>
      <c r="Q1895" s="15">
        <f>YEAR(Ventas[[#This Row],[Order Date]])</f>
        <v>2016</v>
      </c>
      <c r="R1895" s="15" t="str">
        <f>TEXT(Ventas[[#This Row],[Order Date]],"MMM")</f>
        <v>jul</v>
      </c>
    </row>
    <row r="1896" spans="1:18" x14ac:dyDescent="0.25">
      <c r="A1896" s="4">
        <v>10982</v>
      </c>
      <c r="B1896" s="4" t="s">
        <v>107</v>
      </c>
      <c r="C1896" s="4" t="s">
        <v>43</v>
      </c>
      <c r="D1896" s="4">
        <v>46</v>
      </c>
      <c r="E1896" s="4">
        <v>41.4</v>
      </c>
      <c r="F1896" s="4">
        <v>9</v>
      </c>
      <c r="G1896" s="4" t="s">
        <v>229</v>
      </c>
      <c r="H1896" s="4" t="s">
        <v>230</v>
      </c>
      <c r="I1896" s="4" t="s">
        <v>194</v>
      </c>
      <c r="J1896" s="5">
        <v>42394</v>
      </c>
      <c r="K1896" s="12">
        <f>Ventas[[#This Row],[Unit Price]]*Ventas[[#This Row],[Quantity]]</f>
        <v>414</v>
      </c>
      <c r="L1896" s="12">
        <f>Ventas[[#This Row],[Unit Cost]]*Ventas[[#This Row],[Quantity]]</f>
        <v>372.59999999999997</v>
      </c>
      <c r="M1896" s="14">
        <f>Ventas[[#This Row],[Ingresos]]-Ventas[[#This Row],[Costes]]</f>
        <v>41.400000000000034</v>
      </c>
      <c r="N1896" s="14" t="str">
        <f>_xlfn.XLOOKUP(Ventas[[#This Row],[Ship Country]],[1]!Countries[Ship Country],[1]!Countries[Area],"No registrado")</f>
        <v>Nord America</v>
      </c>
      <c r="O1896" s="14" t="str">
        <f>_xlfn.XLOOKUP(Ventas[[#This Row],[Ship Country]],[1]!Countries[Ship Country],[1]!Countries[Continent],"No existe")</f>
        <v>America</v>
      </c>
      <c r="P1896" s="15" t="str">
        <f>_xlfn.XLOOKUP(Ventas[[#This Row],[Category]],[2]!ProdManager[Category],[2]!ProdManager[Prod_Manager])</f>
        <v>John Matter</v>
      </c>
      <c r="Q1896" s="15">
        <f>YEAR(Ventas[[#This Row],[Order Date]])</f>
        <v>2016</v>
      </c>
      <c r="R1896" s="15" t="str">
        <f>TEXT(Ventas[[#This Row],[Order Date]],"MMM")</f>
        <v>ene</v>
      </c>
    </row>
    <row r="1897" spans="1:18" x14ac:dyDescent="0.25">
      <c r="A1897" s="6">
        <v>10982</v>
      </c>
      <c r="B1897" s="6" t="s">
        <v>85</v>
      </c>
      <c r="C1897" s="6" t="s">
        <v>18</v>
      </c>
      <c r="D1897" s="6">
        <v>30</v>
      </c>
      <c r="E1897" s="6">
        <v>23.700000000000003</v>
      </c>
      <c r="F1897" s="6">
        <v>20</v>
      </c>
      <c r="G1897" s="6" t="s">
        <v>229</v>
      </c>
      <c r="H1897" s="6" t="s">
        <v>230</v>
      </c>
      <c r="I1897" s="6" t="s">
        <v>194</v>
      </c>
      <c r="J1897" s="5">
        <v>42504</v>
      </c>
      <c r="K1897" s="12">
        <f>Ventas[[#This Row],[Unit Price]]*Ventas[[#This Row],[Quantity]]</f>
        <v>600</v>
      </c>
      <c r="L1897" s="12">
        <f>Ventas[[#This Row],[Unit Cost]]*Ventas[[#This Row],[Quantity]]</f>
        <v>474.00000000000006</v>
      </c>
      <c r="M1897" s="14">
        <f>Ventas[[#This Row],[Ingresos]]-Ventas[[#This Row],[Costes]]</f>
        <v>125.99999999999994</v>
      </c>
      <c r="N1897" s="14" t="str">
        <f>_xlfn.XLOOKUP(Ventas[[#This Row],[Ship Country]],[1]!Countries[Ship Country],[1]!Countries[Area],"No registrado")</f>
        <v>Nord America</v>
      </c>
      <c r="O1897" s="14" t="str">
        <f>_xlfn.XLOOKUP(Ventas[[#This Row],[Ship Country]],[1]!Countries[Ship Country],[1]!Countries[Continent],"No existe")</f>
        <v>America</v>
      </c>
      <c r="P1897" s="15" t="str">
        <f>_xlfn.XLOOKUP(Ventas[[#This Row],[Category]],[2]!ProdManager[Category],[2]!ProdManager[Prod_Manager])</f>
        <v>Marc Caine</v>
      </c>
      <c r="Q1897" s="15">
        <f>YEAR(Ventas[[#This Row],[Order Date]])</f>
        <v>2016</v>
      </c>
      <c r="R1897" s="15" t="str">
        <f>TEXT(Ventas[[#This Row],[Order Date]],"MMM")</f>
        <v>may</v>
      </c>
    </row>
    <row r="1898" spans="1:18" x14ac:dyDescent="0.25">
      <c r="A1898" s="4">
        <v>10983</v>
      </c>
      <c r="B1898" s="4" t="s">
        <v>118</v>
      </c>
      <c r="C1898" s="4" t="s">
        <v>29</v>
      </c>
      <c r="D1898" s="4">
        <v>6</v>
      </c>
      <c r="E1898" s="4">
        <v>4.38</v>
      </c>
      <c r="F1898" s="4">
        <v>84</v>
      </c>
      <c r="G1898" s="4" t="s">
        <v>182</v>
      </c>
      <c r="H1898" s="4" t="s">
        <v>183</v>
      </c>
      <c r="I1898" s="4" t="s">
        <v>84</v>
      </c>
      <c r="J1898" s="5">
        <v>42413</v>
      </c>
      <c r="K1898" s="12">
        <f>Ventas[[#This Row],[Unit Price]]*Ventas[[#This Row],[Quantity]]</f>
        <v>504</v>
      </c>
      <c r="L1898" s="12">
        <f>Ventas[[#This Row],[Unit Cost]]*Ventas[[#This Row],[Quantity]]</f>
        <v>367.92</v>
      </c>
      <c r="M1898" s="14">
        <f>Ventas[[#This Row],[Ingresos]]-Ventas[[#This Row],[Costes]]</f>
        <v>136.07999999999998</v>
      </c>
      <c r="N1898" s="14" t="str">
        <f>_xlfn.XLOOKUP(Ventas[[#This Row],[Ship Country]],[1]!Countries[Ship Country],[1]!Countries[Area],"No registrado")</f>
        <v>Nord America</v>
      </c>
      <c r="O1898" s="14" t="str">
        <f>_xlfn.XLOOKUP(Ventas[[#This Row],[Ship Country]],[1]!Countries[Ship Country],[1]!Countries[Continent],"No existe")</f>
        <v>America</v>
      </c>
      <c r="P1898" s="15" t="str">
        <f>_xlfn.XLOOKUP(Ventas[[#This Row],[Category]],[2]!ProdManager[Category],[2]!ProdManager[Prod_Manager])</f>
        <v>Peter Stone</v>
      </c>
      <c r="Q1898" s="15">
        <f>YEAR(Ventas[[#This Row],[Order Date]])</f>
        <v>2016</v>
      </c>
      <c r="R1898" s="15" t="str">
        <f>TEXT(Ventas[[#This Row],[Order Date]],"MMM")</f>
        <v>feb</v>
      </c>
    </row>
    <row r="1899" spans="1:18" x14ac:dyDescent="0.25">
      <c r="A1899" s="6">
        <v>10983</v>
      </c>
      <c r="B1899" s="6" t="s">
        <v>33</v>
      </c>
      <c r="C1899" s="6" t="s">
        <v>10</v>
      </c>
      <c r="D1899" s="6">
        <v>19.5</v>
      </c>
      <c r="E1899" s="6">
        <v>16.184999999999999</v>
      </c>
      <c r="F1899" s="6">
        <v>15</v>
      </c>
      <c r="G1899" s="6" t="s">
        <v>182</v>
      </c>
      <c r="H1899" s="6" t="s">
        <v>183</v>
      </c>
      <c r="I1899" s="6" t="s">
        <v>84</v>
      </c>
      <c r="J1899" s="5">
        <v>42679</v>
      </c>
      <c r="K1899" s="12">
        <f>Ventas[[#This Row],[Unit Price]]*Ventas[[#This Row],[Quantity]]</f>
        <v>292.5</v>
      </c>
      <c r="L1899" s="12">
        <f>Ventas[[#This Row],[Unit Cost]]*Ventas[[#This Row],[Quantity]]</f>
        <v>242.77499999999998</v>
      </c>
      <c r="M1899" s="14">
        <f>Ventas[[#This Row],[Ingresos]]-Ventas[[#This Row],[Costes]]</f>
        <v>49.725000000000023</v>
      </c>
      <c r="N1899" s="14" t="str">
        <f>_xlfn.XLOOKUP(Ventas[[#This Row],[Ship Country]],[1]!Countries[Ship Country],[1]!Countries[Area],"No registrado")</f>
        <v>Nord America</v>
      </c>
      <c r="O1899" s="14" t="str">
        <f>_xlfn.XLOOKUP(Ventas[[#This Row],[Ship Country]],[1]!Countries[Ship Country],[1]!Countries[Continent],"No existe")</f>
        <v>America</v>
      </c>
      <c r="P1899" s="15" t="str">
        <f>_xlfn.XLOOKUP(Ventas[[#This Row],[Category]],[2]!ProdManager[Category],[2]!ProdManager[Prod_Manager])</f>
        <v>Marc Caine</v>
      </c>
      <c r="Q1899" s="15">
        <f>YEAR(Ventas[[#This Row],[Order Date]])</f>
        <v>2016</v>
      </c>
      <c r="R1899" s="15" t="str">
        <f>TEXT(Ventas[[#This Row],[Order Date]],"MMM")</f>
        <v>nov</v>
      </c>
    </row>
    <row r="1900" spans="1:18" x14ac:dyDescent="0.25">
      <c r="A1900" s="4">
        <v>10984</v>
      </c>
      <c r="B1900" s="4" t="s">
        <v>56</v>
      </c>
      <c r="C1900" s="4" t="s">
        <v>35</v>
      </c>
      <c r="D1900" s="4">
        <v>17.45</v>
      </c>
      <c r="E1900" s="4">
        <v>11.516999999999998</v>
      </c>
      <c r="F1900" s="4">
        <v>55</v>
      </c>
      <c r="G1900" s="4" t="s">
        <v>182</v>
      </c>
      <c r="H1900" s="4" t="s">
        <v>183</v>
      </c>
      <c r="I1900" s="4" t="s">
        <v>84</v>
      </c>
      <c r="J1900" s="5">
        <v>42393</v>
      </c>
      <c r="K1900" s="12">
        <f>Ventas[[#This Row],[Unit Price]]*Ventas[[#This Row],[Quantity]]</f>
        <v>959.75</v>
      </c>
      <c r="L1900" s="12">
        <f>Ventas[[#This Row],[Unit Cost]]*Ventas[[#This Row],[Quantity]]</f>
        <v>633.43499999999983</v>
      </c>
      <c r="M1900" s="14">
        <f>Ventas[[#This Row],[Ingresos]]-Ventas[[#This Row],[Costes]]</f>
        <v>326.31500000000017</v>
      </c>
      <c r="N1900" s="14" t="str">
        <f>_xlfn.XLOOKUP(Ventas[[#This Row],[Ship Country]],[1]!Countries[Ship Country],[1]!Countries[Area],"No registrado")</f>
        <v>Nord America</v>
      </c>
      <c r="O1900" s="14" t="str">
        <f>_xlfn.XLOOKUP(Ventas[[#This Row],[Ship Country]],[1]!Countries[Ship Country],[1]!Countries[Continent],"No existe")</f>
        <v>America</v>
      </c>
      <c r="P1900" s="15" t="str">
        <f>_xlfn.XLOOKUP(Ventas[[#This Row],[Category]],[2]!ProdManager[Category],[2]!ProdManager[Prod_Manager])</f>
        <v>Lydia Sinn</v>
      </c>
      <c r="Q1900" s="15">
        <f>YEAR(Ventas[[#This Row],[Order Date]])</f>
        <v>2016</v>
      </c>
      <c r="R1900" s="15" t="str">
        <f>TEXT(Ventas[[#This Row],[Order Date]],"MMM")</f>
        <v>ene</v>
      </c>
    </row>
    <row r="1901" spans="1:18" x14ac:dyDescent="0.25">
      <c r="A1901" s="6">
        <v>10984</v>
      </c>
      <c r="B1901" s="6" t="s">
        <v>51</v>
      </c>
      <c r="C1901" s="6" t="s">
        <v>43</v>
      </c>
      <c r="D1901" s="6">
        <v>4.5</v>
      </c>
      <c r="E1901" s="6">
        <v>4.05</v>
      </c>
      <c r="F1901" s="6">
        <v>20</v>
      </c>
      <c r="G1901" s="6" t="s">
        <v>182</v>
      </c>
      <c r="H1901" s="6" t="s">
        <v>183</v>
      </c>
      <c r="I1901" s="6" t="s">
        <v>84</v>
      </c>
      <c r="J1901" s="5">
        <v>42572</v>
      </c>
      <c r="K1901" s="12">
        <f>Ventas[[#This Row],[Unit Price]]*Ventas[[#This Row],[Quantity]]</f>
        <v>90</v>
      </c>
      <c r="L1901" s="12">
        <f>Ventas[[#This Row],[Unit Cost]]*Ventas[[#This Row],[Quantity]]</f>
        <v>81</v>
      </c>
      <c r="M1901" s="14">
        <f>Ventas[[#This Row],[Ingresos]]-Ventas[[#This Row],[Costes]]</f>
        <v>9</v>
      </c>
      <c r="N1901" s="14" t="str">
        <f>_xlfn.XLOOKUP(Ventas[[#This Row],[Ship Country]],[1]!Countries[Ship Country],[1]!Countries[Area],"No registrado")</f>
        <v>Nord America</v>
      </c>
      <c r="O1901" s="14" t="str">
        <f>_xlfn.XLOOKUP(Ventas[[#This Row],[Ship Country]],[1]!Countries[Ship Country],[1]!Countries[Continent],"No existe")</f>
        <v>America</v>
      </c>
      <c r="P1901" s="15" t="str">
        <f>_xlfn.XLOOKUP(Ventas[[#This Row],[Category]],[2]!ProdManager[Category],[2]!ProdManager[Prod_Manager])</f>
        <v>John Matter</v>
      </c>
      <c r="Q1901" s="15">
        <f>YEAR(Ventas[[#This Row],[Order Date]])</f>
        <v>2016</v>
      </c>
      <c r="R1901" s="15" t="str">
        <f>TEXT(Ventas[[#This Row],[Order Date]],"MMM")</f>
        <v>jul</v>
      </c>
    </row>
    <row r="1902" spans="1:18" x14ac:dyDescent="0.25">
      <c r="A1902" s="4">
        <v>10984</v>
      </c>
      <c r="B1902" s="4" t="s">
        <v>57</v>
      </c>
      <c r="C1902" s="4" t="s">
        <v>29</v>
      </c>
      <c r="D1902" s="4">
        <v>19</v>
      </c>
      <c r="E1902" s="4">
        <v>14.44</v>
      </c>
      <c r="F1902" s="4">
        <v>40</v>
      </c>
      <c r="G1902" s="4" t="s">
        <v>182</v>
      </c>
      <c r="H1902" s="4" t="s">
        <v>183</v>
      </c>
      <c r="I1902" s="4" t="s">
        <v>84</v>
      </c>
      <c r="J1902" s="5">
        <v>42601</v>
      </c>
      <c r="K1902" s="12">
        <f>Ventas[[#This Row],[Unit Price]]*Ventas[[#This Row],[Quantity]]</f>
        <v>760</v>
      </c>
      <c r="L1902" s="12">
        <f>Ventas[[#This Row],[Unit Cost]]*Ventas[[#This Row],[Quantity]]</f>
        <v>577.6</v>
      </c>
      <c r="M1902" s="14">
        <f>Ventas[[#This Row],[Ingresos]]-Ventas[[#This Row],[Costes]]</f>
        <v>182.39999999999998</v>
      </c>
      <c r="N1902" s="14" t="str">
        <f>_xlfn.XLOOKUP(Ventas[[#This Row],[Ship Country]],[1]!Countries[Ship Country],[1]!Countries[Area],"No registrado")</f>
        <v>Nord America</v>
      </c>
      <c r="O1902" s="14" t="str">
        <f>_xlfn.XLOOKUP(Ventas[[#This Row],[Ship Country]],[1]!Countries[Ship Country],[1]!Countries[Continent],"No existe")</f>
        <v>America</v>
      </c>
      <c r="P1902" s="15" t="str">
        <f>_xlfn.XLOOKUP(Ventas[[#This Row],[Category]],[2]!ProdManager[Category],[2]!ProdManager[Prod_Manager])</f>
        <v>Peter Stone</v>
      </c>
      <c r="Q1902" s="15">
        <f>YEAR(Ventas[[#This Row],[Order Date]])</f>
        <v>2016</v>
      </c>
      <c r="R1902" s="15" t="str">
        <f>TEXT(Ventas[[#This Row],[Order Date]],"MMM")</f>
        <v>ago</v>
      </c>
    </row>
    <row r="1903" spans="1:18" x14ac:dyDescent="0.25">
      <c r="A1903" s="6">
        <v>10985</v>
      </c>
      <c r="B1903" s="6" t="s">
        <v>70</v>
      </c>
      <c r="C1903" s="6" t="s">
        <v>15</v>
      </c>
      <c r="D1903" s="6">
        <v>32</v>
      </c>
      <c r="E1903" s="6">
        <v>24.96</v>
      </c>
      <c r="F1903" s="6">
        <v>35</v>
      </c>
      <c r="G1903" s="6" t="s">
        <v>156</v>
      </c>
      <c r="H1903" s="6" t="s">
        <v>157</v>
      </c>
      <c r="I1903" s="6" t="s">
        <v>158</v>
      </c>
      <c r="J1903" s="5">
        <v>42417</v>
      </c>
      <c r="K1903" s="12">
        <f>Ventas[[#This Row],[Unit Price]]*Ventas[[#This Row],[Quantity]]</f>
        <v>1120</v>
      </c>
      <c r="L1903" s="12">
        <f>Ventas[[#This Row],[Unit Cost]]*Ventas[[#This Row],[Quantity]]</f>
        <v>873.6</v>
      </c>
      <c r="M1903" s="14">
        <f>Ventas[[#This Row],[Ingresos]]-Ventas[[#This Row],[Costes]]</f>
        <v>246.39999999999998</v>
      </c>
      <c r="N1903" s="14" t="str">
        <f>_xlfn.XLOOKUP(Ventas[[#This Row],[Ship Country]],[1]!Countries[Ship Country],[1]!Countries[Area],"No registrado")</f>
        <v>Nord Europe</v>
      </c>
      <c r="O1903" s="14" t="str">
        <f>_xlfn.XLOOKUP(Ventas[[#This Row],[Ship Country]],[1]!Countries[Ship Country],[1]!Countries[Continent],"No existe")</f>
        <v>Europe</v>
      </c>
      <c r="P1903" s="15" t="str">
        <f>_xlfn.XLOOKUP(Ventas[[#This Row],[Category]],[2]!ProdManager[Category],[2]!ProdManager[Prod_Manager])</f>
        <v>Peter Stone</v>
      </c>
      <c r="Q1903" s="15">
        <f>YEAR(Ventas[[#This Row],[Order Date]])</f>
        <v>2016</v>
      </c>
      <c r="R1903" s="15" t="str">
        <f>TEXT(Ventas[[#This Row],[Order Date]],"MMM")</f>
        <v>feb</v>
      </c>
    </row>
    <row r="1904" spans="1:18" x14ac:dyDescent="0.25">
      <c r="A1904" s="4">
        <v>10985</v>
      </c>
      <c r="B1904" s="4" t="s">
        <v>56</v>
      </c>
      <c r="C1904" s="4" t="s">
        <v>35</v>
      </c>
      <c r="D1904" s="4">
        <v>17.45</v>
      </c>
      <c r="E1904" s="4">
        <v>11.342499999999999</v>
      </c>
      <c r="F1904" s="4">
        <v>36</v>
      </c>
      <c r="G1904" s="4" t="s">
        <v>156</v>
      </c>
      <c r="H1904" s="4" t="s">
        <v>157</v>
      </c>
      <c r="I1904" s="4" t="s">
        <v>158</v>
      </c>
      <c r="J1904" s="5">
        <v>42562</v>
      </c>
      <c r="K1904" s="12">
        <f>Ventas[[#This Row],[Unit Price]]*Ventas[[#This Row],[Quantity]]</f>
        <v>628.19999999999993</v>
      </c>
      <c r="L1904" s="12">
        <f>Ventas[[#This Row],[Unit Cost]]*Ventas[[#This Row],[Quantity]]</f>
        <v>408.33</v>
      </c>
      <c r="M1904" s="14">
        <f>Ventas[[#This Row],[Ingresos]]-Ventas[[#This Row],[Costes]]</f>
        <v>219.86999999999995</v>
      </c>
      <c r="N1904" s="14" t="str">
        <f>_xlfn.XLOOKUP(Ventas[[#This Row],[Ship Country]],[1]!Countries[Ship Country],[1]!Countries[Area],"No registrado")</f>
        <v>Nord Europe</v>
      </c>
      <c r="O1904" s="14" t="str">
        <f>_xlfn.XLOOKUP(Ventas[[#This Row],[Ship Country]],[1]!Countries[Ship Country],[1]!Countries[Continent],"No existe")</f>
        <v>Europe</v>
      </c>
      <c r="P1904" s="15" t="str">
        <f>_xlfn.XLOOKUP(Ventas[[#This Row],[Category]],[2]!ProdManager[Category],[2]!ProdManager[Prod_Manager])</f>
        <v>Lydia Sinn</v>
      </c>
      <c r="Q1904" s="15">
        <f>YEAR(Ventas[[#This Row],[Order Date]])</f>
        <v>2016</v>
      </c>
      <c r="R1904" s="15" t="str">
        <f>TEXT(Ventas[[#This Row],[Order Date]],"MMM")</f>
        <v>jul</v>
      </c>
    </row>
    <row r="1905" spans="1:18" x14ac:dyDescent="0.25">
      <c r="A1905" s="6">
        <v>10985</v>
      </c>
      <c r="B1905" s="6" t="s">
        <v>154</v>
      </c>
      <c r="C1905" s="6" t="s">
        <v>29</v>
      </c>
      <c r="D1905" s="6">
        <v>62.5</v>
      </c>
      <c r="E1905" s="6">
        <v>50</v>
      </c>
      <c r="F1905" s="6">
        <v>8</v>
      </c>
      <c r="G1905" s="6" t="s">
        <v>156</v>
      </c>
      <c r="H1905" s="6" t="s">
        <v>157</v>
      </c>
      <c r="I1905" s="6" t="s">
        <v>158</v>
      </c>
      <c r="J1905" s="5">
        <v>42496</v>
      </c>
      <c r="K1905" s="12">
        <f>Ventas[[#This Row],[Unit Price]]*Ventas[[#This Row],[Quantity]]</f>
        <v>500</v>
      </c>
      <c r="L1905" s="12">
        <f>Ventas[[#This Row],[Unit Cost]]*Ventas[[#This Row],[Quantity]]</f>
        <v>400</v>
      </c>
      <c r="M1905" s="14">
        <f>Ventas[[#This Row],[Ingresos]]-Ventas[[#This Row],[Costes]]</f>
        <v>100</v>
      </c>
      <c r="N1905" s="14" t="str">
        <f>_xlfn.XLOOKUP(Ventas[[#This Row],[Ship Country]],[1]!Countries[Ship Country],[1]!Countries[Area],"No registrado")</f>
        <v>Nord Europe</v>
      </c>
      <c r="O1905" s="14" t="str">
        <f>_xlfn.XLOOKUP(Ventas[[#This Row],[Ship Country]],[1]!Countries[Ship Country],[1]!Countries[Continent],"No existe")</f>
        <v>Europe</v>
      </c>
      <c r="P1905" s="15" t="str">
        <f>_xlfn.XLOOKUP(Ventas[[#This Row],[Category]],[2]!ProdManager[Category],[2]!ProdManager[Prod_Manager])</f>
        <v>Peter Stone</v>
      </c>
      <c r="Q1905" s="15">
        <f>YEAR(Ventas[[#This Row],[Order Date]])</f>
        <v>2016</v>
      </c>
      <c r="R1905" s="15" t="str">
        <f>TEXT(Ventas[[#This Row],[Order Date]],"MMM")</f>
        <v>may</v>
      </c>
    </row>
    <row r="1906" spans="1:18" x14ac:dyDescent="0.25">
      <c r="A1906" s="4">
        <v>10986</v>
      </c>
      <c r="B1906" s="4" t="s">
        <v>16</v>
      </c>
      <c r="C1906" s="4" t="s">
        <v>15</v>
      </c>
      <c r="D1906" s="4">
        <v>21</v>
      </c>
      <c r="E1906" s="4">
        <v>16.170000000000002</v>
      </c>
      <c r="F1906" s="4">
        <v>30</v>
      </c>
      <c r="G1906" s="4" t="s">
        <v>236</v>
      </c>
      <c r="H1906" s="4" t="s">
        <v>237</v>
      </c>
      <c r="I1906" s="4" t="s">
        <v>238</v>
      </c>
      <c r="J1906" s="5">
        <v>42700</v>
      </c>
      <c r="K1906" s="12">
        <f>Ventas[[#This Row],[Unit Price]]*Ventas[[#This Row],[Quantity]]</f>
        <v>630</v>
      </c>
      <c r="L1906" s="12">
        <f>Ventas[[#This Row],[Unit Cost]]*Ventas[[#This Row],[Quantity]]</f>
        <v>485.1</v>
      </c>
      <c r="M1906" s="14">
        <f>Ventas[[#This Row],[Ingresos]]-Ventas[[#This Row],[Costes]]</f>
        <v>144.89999999999998</v>
      </c>
      <c r="N1906" s="14" t="str">
        <f>_xlfn.XLOOKUP(Ventas[[#This Row],[Ship Country]],[1]!Countries[Ship Country],[1]!Countries[Area],"No registrado")</f>
        <v>Sud America</v>
      </c>
      <c r="O1906" s="14" t="str">
        <f>_xlfn.XLOOKUP(Ventas[[#This Row],[Ship Country]],[1]!Countries[Ship Country],[1]!Countries[Continent],"No existe")</f>
        <v>America</v>
      </c>
      <c r="P1906" s="15" t="str">
        <f>_xlfn.XLOOKUP(Ventas[[#This Row],[Category]],[2]!ProdManager[Category],[2]!ProdManager[Prod_Manager])</f>
        <v>Peter Stone</v>
      </c>
      <c r="Q1906" s="15">
        <f>YEAR(Ventas[[#This Row],[Order Date]])</f>
        <v>2016</v>
      </c>
      <c r="R1906" s="15" t="str">
        <f>TEXT(Ventas[[#This Row],[Order Date]],"MMM")</f>
        <v>nov</v>
      </c>
    </row>
    <row r="1907" spans="1:18" x14ac:dyDescent="0.25">
      <c r="A1907" s="6">
        <v>10986</v>
      </c>
      <c r="B1907" s="6" t="s">
        <v>34</v>
      </c>
      <c r="C1907" s="6" t="s">
        <v>35</v>
      </c>
      <c r="D1907" s="6">
        <v>81</v>
      </c>
      <c r="E1907" s="6">
        <v>55.08</v>
      </c>
      <c r="F1907" s="6">
        <v>15</v>
      </c>
      <c r="G1907" s="6" t="s">
        <v>236</v>
      </c>
      <c r="H1907" s="6" t="s">
        <v>237</v>
      </c>
      <c r="I1907" s="6" t="s">
        <v>238</v>
      </c>
      <c r="J1907" s="5">
        <v>42728</v>
      </c>
      <c r="K1907" s="12">
        <f>Ventas[[#This Row],[Unit Price]]*Ventas[[#This Row],[Quantity]]</f>
        <v>1215</v>
      </c>
      <c r="L1907" s="12">
        <f>Ventas[[#This Row],[Unit Cost]]*Ventas[[#This Row],[Quantity]]</f>
        <v>826.19999999999993</v>
      </c>
      <c r="M1907" s="14">
        <f>Ventas[[#This Row],[Ingresos]]-Ventas[[#This Row],[Costes]]</f>
        <v>388.80000000000007</v>
      </c>
      <c r="N1907" s="14" t="str">
        <f>_xlfn.XLOOKUP(Ventas[[#This Row],[Ship Country]],[1]!Countries[Ship Country],[1]!Countries[Area],"No registrado")</f>
        <v>Sud America</v>
      </c>
      <c r="O1907" s="14" t="str">
        <f>_xlfn.XLOOKUP(Ventas[[#This Row],[Ship Country]],[1]!Countries[Ship Country],[1]!Countries[Continent],"No existe")</f>
        <v>America</v>
      </c>
      <c r="P1907" s="15" t="str">
        <f>_xlfn.XLOOKUP(Ventas[[#This Row],[Category]],[2]!ProdManager[Category],[2]!ProdManager[Prod_Manager])</f>
        <v>Lydia Sinn</v>
      </c>
      <c r="Q1907" s="15">
        <f>YEAR(Ventas[[#This Row],[Order Date]])</f>
        <v>2016</v>
      </c>
      <c r="R1907" s="15" t="str">
        <f>TEXT(Ventas[[#This Row],[Order Date]],"MMM")</f>
        <v>dic</v>
      </c>
    </row>
    <row r="1908" spans="1:18" x14ac:dyDescent="0.25">
      <c r="A1908" s="4">
        <v>10986</v>
      </c>
      <c r="B1908" s="4" t="s">
        <v>101</v>
      </c>
      <c r="C1908" s="4" t="s">
        <v>43</v>
      </c>
      <c r="D1908" s="4">
        <v>18</v>
      </c>
      <c r="E1908" s="4">
        <v>15.84</v>
      </c>
      <c r="F1908" s="4">
        <v>10</v>
      </c>
      <c r="G1908" s="4" t="s">
        <v>236</v>
      </c>
      <c r="H1908" s="4" t="s">
        <v>237</v>
      </c>
      <c r="I1908" s="4" t="s">
        <v>238</v>
      </c>
      <c r="J1908" s="5">
        <v>42702</v>
      </c>
      <c r="K1908" s="12">
        <f>Ventas[[#This Row],[Unit Price]]*Ventas[[#This Row],[Quantity]]</f>
        <v>180</v>
      </c>
      <c r="L1908" s="12">
        <f>Ventas[[#This Row],[Unit Cost]]*Ventas[[#This Row],[Quantity]]</f>
        <v>158.4</v>
      </c>
      <c r="M1908" s="14">
        <f>Ventas[[#This Row],[Ingresos]]-Ventas[[#This Row],[Costes]]</f>
        <v>21.599999999999994</v>
      </c>
      <c r="N1908" s="14" t="str">
        <f>_xlfn.XLOOKUP(Ventas[[#This Row],[Ship Country]],[1]!Countries[Ship Country],[1]!Countries[Area],"No registrado")</f>
        <v>Sud America</v>
      </c>
      <c r="O1908" s="14" t="str">
        <f>_xlfn.XLOOKUP(Ventas[[#This Row],[Ship Country]],[1]!Countries[Ship Country],[1]!Countries[Continent],"No existe")</f>
        <v>America</v>
      </c>
      <c r="P1908" s="15" t="str">
        <f>_xlfn.XLOOKUP(Ventas[[#This Row],[Category]],[2]!ProdManager[Category],[2]!ProdManager[Prod_Manager])</f>
        <v>John Matter</v>
      </c>
      <c r="Q1908" s="15">
        <f>YEAR(Ventas[[#This Row],[Order Date]])</f>
        <v>2016</v>
      </c>
      <c r="R1908" s="15" t="str">
        <f>TEXT(Ventas[[#This Row],[Order Date]],"MMM")</f>
        <v>nov</v>
      </c>
    </row>
    <row r="1909" spans="1:18" x14ac:dyDescent="0.25">
      <c r="A1909" s="6">
        <v>10986</v>
      </c>
      <c r="B1909" s="6" t="s">
        <v>61</v>
      </c>
      <c r="C1909" s="6" t="s">
        <v>24</v>
      </c>
      <c r="D1909" s="6">
        <v>13</v>
      </c>
      <c r="E1909" s="6">
        <v>9.49</v>
      </c>
      <c r="F1909" s="6">
        <v>15</v>
      </c>
      <c r="G1909" s="6" t="s">
        <v>236</v>
      </c>
      <c r="H1909" s="6" t="s">
        <v>237</v>
      </c>
      <c r="I1909" s="6" t="s">
        <v>238</v>
      </c>
      <c r="J1909" s="5">
        <v>42499</v>
      </c>
      <c r="K1909" s="12">
        <f>Ventas[[#This Row],[Unit Price]]*Ventas[[#This Row],[Quantity]]</f>
        <v>195</v>
      </c>
      <c r="L1909" s="12">
        <f>Ventas[[#This Row],[Unit Cost]]*Ventas[[#This Row],[Quantity]]</f>
        <v>142.35</v>
      </c>
      <c r="M1909" s="14">
        <f>Ventas[[#This Row],[Ingresos]]-Ventas[[#This Row],[Costes]]</f>
        <v>52.650000000000006</v>
      </c>
      <c r="N1909" s="14" t="str">
        <f>_xlfn.XLOOKUP(Ventas[[#This Row],[Ship Country]],[1]!Countries[Ship Country],[1]!Countries[Area],"No registrado")</f>
        <v>Sud America</v>
      </c>
      <c r="O1909" s="14" t="str">
        <f>_xlfn.XLOOKUP(Ventas[[#This Row],[Ship Country]],[1]!Countries[Ship Country],[1]!Countries[Continent],"No existe")</f>
        <v>America</v>
      </c>
      <c r="P1909" s="15" t="str">
        <f>_xlfn.XLOOKUP(Ventas[[#This Row],[Category]],[2]!ProdManager[Category],[2]!ProdManager[Prod_Manager])</f>
        <v>Lydia Sinn</v>
      </c>
      <c r="Q1909" s="15">
        <f>YEAR(Ventas[[#This Row],[Order Date]])</f>
        <v>2016</v>
      </c>
      <c r="R1909" s="15" t="str">
        <f>TEXT(Ventas[[#This Row],[Order Date]],"MMM")</f>
        <v>may</v>
      </c>
    </row>
    <row r="1910" spans="1:18" x14ac:dyDescent="0.25">
      <c r="A1910" s="4">
        <v>10987</v>
      </c>
      <c r="B1910" s="4" t="s">
        <v>107</v>
      </c>
      <c r="C1910" s="4" t="s">
        <v>43</v>
      </c>
      <c r="D1910" s="4">
        <v>46</v>
      </c>
      <c r="E1910" s="4">
        <v>40.479999999999997</v>
      </c>
      <c r="F1910" s="4">
        <v>6</v>
      </c>
      <c r="G1910" s="4" t="s">
        <v>213</v>
      </c>
      <c r="H1910" s="4" t="s">
        <v>148</v>
      </c>
      <c r="I1910" s="4" t="s">
        <v>149</v>
      </c>
      <c r="J1910" s="5">
        <v>42415</v>
      </c>
      <c r="K1910" s="12">
        <f>Ventas[[#This Row],[Unit Price]]*Ventas[[#This Row],[Quantity]]</f>
        <v>276</v>
      </c>
      <c r="L1910" s="12">
        <f>Ventas[[#This Row],[Unit Cost]]*Ventas[[#This Row],[Quantity]]</f>
        <v>242.88</v>
      </c>
      <c r="M1910" s="14">
        <f>Ventas[[#This Row],[Ingresos]]-Ventas[[#This Row],[Costes]]</f>
        <v>33.120000000000005</v>
      </c>
      <c r="N1910" s="14" t="str">
        <f>_xlfn.XLOOKUP(Ventas[[#This Row],[Ship Country]],[1]!Countries[Ship Country],[1]!Countries[Area],"No registrado")</f>
        <v>Nord Europe</v>
      </c>
      <c r="O1910" s="14" t="str">
        <f>_xlfn.XLOOKUP(Ventas[[#This Row],[Ship Country]],[1]!Countries[Ship Country],[1]!Countries[Continent],"No existe")</f>
        <v>Europe</v>
      </c>
      <c r="P1910" s="15" t="str">
        <f>_xlfn.XLOOKUP(Ventas[[#This Row],[Category]],[2]!ProdManager[Category],[2]!ProdManager[Prod_Manager])</f>
        <v>John Matter</v>
      </c>
      <c r="Q1910" s="15">
        <f>YEAR(Ventas[[#This Row],[Order Date]])</f>
        <v>2016</v>
      </c>
      <c r="R1910" s="15" t="str">
        <f>TEXT(Ventas[[#This Row],[Order Date]],"MMM")</f>
        <v>feb</v>
      </c>
    </row>
    <row r="1911" spans="1:18" x14ac:dyDescent="0.25">
      <c r="A1911" s="6">
        <v>10987</v>
      </c>
      <c r="B1911" s="6" t="s">
        <v>14</v>
      </c>
      <c r="C1911" s="6" t="s">
        <v>15</v>
      </c>
      <c r="D1911" s="6">
        <v>34.799999999999997</v>
      </c>
      <c r="E1911" s="6">
        <v>26.447999999999997</v>
      </c>
      <c r="F1911" s="6">
        <v>20</v>
      </c>
      <c r="G1911" s="6" t="s">
        <v>213</v>
      </c>
      <c r="H1911" s="6" t="s">
        <v>148</v>
      </c>
      <c r="I1911" s="6" t="s">
        <v>149</v>
      </c>
      <c r="J1911" s="5">
        <v>42594</v>
      </c>
      <c r="K1911" s="12">
        <f>Ventas[[#This Row],[Unit Price]]*Ventas[[#This Row],[Quantity]]</f>
        <v>696</v>
      </c>
      <c r="L1911" s="12">
        <f>Ventas[[#This Row],[Unit Cost]]*Ventas[[#This Row],[Quantity]]</f>
        <v>528.95999999999992</v>
      </c>
      <c r="M1911" s="14">
        <f>Ventas[[#This Row],[Ingresos]]-Ventas[[#This Row],[Costes]]</f>
        <v>167.04000000000008</v>
      </c>
      <c r="N1911" s="14" t="str">
        <f>_xlfn.XLOOKUP(Ventas[[#This Row],[Ship Country]],[1]!Countries[Ship Country],[1]!Countries[Area],"No registrado")</f>
        <v>Nord Europe</v>
      </c>
      <c r="O1911" s="14" t="str">
        <f>_xlfn.XLOOKUP(Ventas[[#This Row],[Ship Country]],[1]!Countries[Ship Country],[1]!Countries[Continent],"No existe")</f>
        <v>Europe</v>
      </c>
      <c r="P1911" s="15" t="str">
        <f>_xlfn.XLOOKUP(Ventas[[#This Row],[Category]],[2]!ProdManager[Category],[2]!ProdManager[Prod_Manager])</f>
        <v>Peter Stone</v>
      </c>
      <c r="Q1911" s="15">
        <f>YEAR(Ventas[[#This Row],[Order Date]])</f>
        <v>2016</v>
      </c>
      <c r="R1911" s="15" t="str">
        <f>TEXT(Ventas[[#This Row],[Order Date]],"MMM")</f>
        <v>ago</v>
      </c>
    </row>
    <row r="1912" spans="1:18" x14ac:dyDescent="0.25">
      <c r="A1912" s="4">
        <v>10987</v>
      </c>
      <c r="B1912" s="4" t="s">
        <v>85</v>
      </c>
      <c r="C1912" s="4" t="s">
        <v>18</v>
      </c>
      <c r="D1912" s="4">
        <v>30</v>
      </c>
      <c r="E1912" s="4">
        <v>22.8</v>
      </c>
      <c r="F1912" s="4">
        <v>60</v>
      </c>
      <c r="G1912" s="4" t="s">
        <v>213</v>
      </c>
      <c r="H1912" s="4" t="s">
        <v>148</v>
      </c>
      <c r="I1912" s="4" t="s">
        <v>149</v>
      </c>
      <c r="J1912" s="5">
        <v>42666</v>
      </c>
      <c r="K1912" s="12">
        <f>Ventas[[#This Row],[Unit Price]]*Ventas[[#This Row],[Quantity]]</f>
        <v>1800</v>
      </c>
      <c r="L1912" s="12">
        <f>Ventas[[#This Row],[Unit Cost]]*Ventas[[#This Row],[Quantity]]</f>
        <v>1368</v>
      </c>
      <c r="M1912" s="14">
        <f>Ventas[[#This Row],[Ingresos]]-Ventas[[#This Row],[Costes]]</f>
        <v>432</v>
      </c>
      <c r="N1912" s="14" t="str">
        <f>_xlfn.XLOOKUP(Ventas[[#This Row],[Ship Country]],[1]!Countries[Ship Country],[1]!Countries[Area],"No registrado")</f>
        <v>Nord Europe</v>
      </c>
      <c r="O1912" s="14" t="str">
        <f>_xlfn.XLOOKUP(Ventas[[#This Row],[Ship Country]],[1]!Countries[Ship Country],[1]!Countries[Continent],"No existe")</f>
        <v>Europe</v>
      </c>
      <c r="P1912" s="15" t="str">
        <f>_xlfn.XLOOKUP(Ventas[[#This Row],[Category]],[2]!ProdManager[Category],[2]!ProdManager[Prod_Manager])</f>
        <v>Marc Caine</v>
      </c>
      <c r="Q1912" s="15">
        <f>YEAR(Ventas[[#This Row],[Order Date]])</f>
        <v>2016</v>
      </c>
      <c r="R1912" s="15" t="str">
        <f>TEXT(Ventas[[#This Row],[Order Date]],"MMM")</f>
        <v>oct</v>
      </c>
    </row>
    <row r="1913" spans="1:18" x14ac:dyDescent="0.25">
      <c r="A1913" s="6">
        <v>10988</v>
      </c>
      <c r="B1913" s="6" t="s">
        <v>78</v>
      </c>
      <c r="C1913" s="6" t="s">
        <v>35</v>
      </c>
      <c r="D1913" s="6">
        <v>49.3</v>
      </c>
      <c r="E1913" s="6">
        <v>32.045000000000002</v>
      </c>
      <c r="F1913" s="6">
        <v>40</v>
      </c>
      <c r="G1913" s="6" t="s">
        <v>82</v>
      </c>
      <c r="H1913" s="6" t="s">
        <v>83</v>
      </c>
      <c r="I1913" s="6" t="s">
        <v>84</v>
      </c>
      <c r="J1913" s="5">
        <v>42646</v>
      </c>
      <c r="K1913" s="12">
        <f>Ventas[[#This Row],[Unit Price]]*Ventas[[#This Row],[Quantity]]</f>
        <v>1972</v>
      </c>
      <c r="L1913" s="12">
        <f>Ventas[[#This Row],[Unit Cost]]*Ventas[[#This Row],[Quantity]]</f>
        <v>1281.8000000000002</v>
      </c>
      <c r="M1913" s="14">
        <f>Ventas[[#This Row],[Ingresos]]-Ventas[[#This Row],[Costes]]</f>
        <v>690.19999999999982</v>
      </c>
      <c r="N1913" s="14" t="str">
        <f>_xlfn.XLOOKUP(Ventas[[#This Row],[Ship Country]],[1]!Countries[Ship Country],[1]!Countries[Area],"No registrado")</f>
        <v>Nord America</v>
      </c>
      <c r="O1913" s="14" t="str">
        <f>_xlfn.XLOOKUP(Ventas[[#This Row],[Ship Country]],[1]!Countries[Ship Country],[1]!Countries[Continent],"No existe")</f>
        <v>America</v>
      </c>
      <c r="P1913" s="15" t="str">
        <f>_xlfn.XLOOKUP(Ventas[[#This Row],[Category]],[2]!ProdManager[Category],[2]!ProdManager[Prod_Manager])</f>
        <v>Lydia Sinn</v>
      </c>
      <c r="Q1913" s="15">
        <f>YEAR(Ventas[[#This Row],[Order Date]])</f>
        <v>2016</v>
      </c>
      <c r="R1913" s="15" t="str">
        <f>TEXT(Ventas[[#This Row],[Order Date]],"MMM")</f>
        <v>oct</v>
      </c>
    </row>
    <row r="1914" spans="1:18" x14ac:dyDescent="0.25">
      <c r="A1914" s="4">
        <v>10988</v>
      </c>
      <c r="B1914" s="4" t="s">
        <v>85</v>
      </c>
      <c r="C1914" s="4" t="s">
        <v>18</v>
      </c>
      <c r="D1914" s="4">
        <v>30</v>
      </c>
      <c r="E1914" s="4">
        <v>23.700000000000003</v>
      </c>
      <c r="F1914" s="4">
        <v>60</v>
      </c>
      <c r="G1914" s="4" t="s">
        <v>82</v>
      </c>
      <c r="H1914" s="4" t="s">
        <v>83</v>
      </c>
      <c r="I1914" s="4" t="s">
        <v>84</v>
      </c>
      <c r="J1914" s="5">
        <v>42588</v>
      </c>
      <c r="K1914" s="12">
        <f>Ventas[[#This Row],[Unit Price]]*Ventas[[#This Row],[Quantity]]</f>
        <v>1800</v>
      </c>
      <c r="L1914" s="12">
        <f>Ventas[[#This Row],[Unit Cost]]*Ventas[[#This Row],[Quantity]]</f>
        <v>1422.0000000000002</v>
      </c>
      <c r="M1914" s="14">
        <f>Ventas[[#This Row],[Ingresos]]-Ventas[[#This Row],[Costes]]</f>
        <v>377.99999999999977</v>
      </c>
      <c r="N1914" s="14" t="str">
        <f>_xlfn.XLOOKUP(Ventas[[#This Row],[Ship Country]],[1]!Countries[Ship Country],[1]!Countries[Area],"No registrado")</f>
        <v>Nord America</v>
      </c>
      <c r="O1914" s="14" t="str">
        <f>_xlfn.XLOOKUP(Ventas[[#This Row],[Ship Country]],[1]!Countries[Ship Country],[1]!Countries[Continent],"No existe")</f>
        <v>America</v>
      </c>
      <c r="P1914" s="15" t="str">
        <f>_xlfn.XLOOKUP(Ventas[[#This Row],[Category]],[2]!ProdManager[Category],[2]!ProdManager[Prod_Manager])</f>
        <v>Marc Caine</v>
      </c>
      <c r="Q1914" s="15">
        <f>YEAR(Ventas[[#This Row],[Order Date]])</f>
        <v>2016</v>
      </c>
      <c r="R1914" s="15" t="str">
        <f>TEXT(Ventas[[#This Row],[Order Date]],"MMM")</f>
        <v>ago</v>
      </c>
    </row>
    <row r="1915" spans="1:18" x14ac:dyDescent="0.25">
      <c r="A1915" s="6">
        <v>10989</v>
      </c>
      <c r="B1915" s="6" t="s">
        <v>170</v>
      </c>
      <c r="C1915" s="6" t="s">
        <v>24</v>
      </c>
      <c r="D1915" s="6">
        <v>25</v>
      </c>
      <c r="E1915" s="6">
        <v>17.75</v>
      </c>
      <c r="F1915" s="6">
        <v>40</v>
      </c>
      <c r="G1915" s="6" t="s">
        <v>80</v>
      </c>
      <c r="H1915" s="6" t="s">
        <v>26</v>
      </c>
      <c r="I1915" s="6" t="s">
        <v>27</v>
      </c>
      <c r="J1915" s="5">
        <v>42380</v>
      </c>
      <c r="K1915" s="12">
        <f>Ventas[[#This Row],[Unit Price]]*Ventas[[#This Row],[Quantity]]</f>
        <v>1000</v>
      </c>
      <c r="L1915" s="12">
        <f>Ventas[[#This Row],[Unit Cost]]*Ventas[[#This Row],[Quantity]]</f>
        <v>710</v>
      </c>
      <c r="M1915" s="14">
        <f>Ventas[[#This Row],[Ingresos]]-Ventas[[#This Row],[Costes]]</f>
        <v>290</v>
      </c>
      <c r="N1915" s="14" t="str">
        <f>_xlfn.XLOOKUP(Ventas[[#This Row],[Ship Country]],[1]!Countries[Ship Country],[1]!Countries[Area],"No registrado")</f>
        <v>Sud America</v>
      </c>
      <c r="O1915" s="14" t="str">
        <f>_xlfn.XLOOKUP(Ventas[[#This Row],[Ship Country]],[1]!Countries[Ship Country],[1]!Countries[Continent],"No existe")</f>
        <v>America</v>
      </c>
      <c r="P1915" s="15" t="str">
        <f>_xlfn.XLOOKUP(Ventas[[#This Row],[Category]],[2]!ProdManager[Category],[2]!ProdManager[Prod_Manager])</f>
        <v>Lydia Sinn</v>
      </c>
      <c r="Q1915" s="15">
        <f>YEAR(Ventas[[#This Row],[Order Date]])</f>
        <v>2016</v>
      </c>
      <c r="R1915" s="15" t="str">
        <f>TEXT(Ventas[[#This Row],[Order Date]],"MMM")</f>
        <v>ene</v>
      </c>
    </row>
    <row r="1916" spans="1:18" x14ac:dyDescent="0.25">
      <c r="A1916" s="4">
        <v>10989</v>
      </c>
      <c r="B1916" s="4" t="s">
        <v>16</v>
      </c>
      <c r="C1916" s="4" t="s">
        <v>15</v>
      </c>
      <c r="D1916" s="4">
        <v>21</v>
      </c>
      <c r="E1916" s="4">
        <v>17.010000000000002</v>
      </c>
      <c r="F1916" s="4">
        <v>15</v>
      </c>
      <c r="G1916" s="4" t="s">
        <v>80</v>
      </c>
      <c r="H1916" s="4" t="s">
        <v>26</v>
      </c>
      <c r="I1916" s="4" t="s">
        <v>27</v>
      </c>
      <c r="J1916" s="5">
        <v>42582</v>
      </c>
      <c r="K1916" s="12">
        <f>Ventas[[#This Row],[Unit Price]]*Ventas[[#This Row],[Quantity]]</f>
        <v>315</v>
      </c>
      <c r="L1916" s="12">
        <f>Ventas[[#This Row],[Unit Cost]]*Ventas[[#This Row],[Quantity]]</f>
        <v>255.15000000000003</v>
      </c>
      <c r="M1916" s="14">
        <f>Ventas[[#This Row],[Ingresos]]-Ventas[[#This Row],[Costes]]</f>
        <v>59.849999999999966</v>
      </c>
      <c r="N1916" s="14" t="str">
        <f>_xlfn.XLOOKUP(Ventas[[#This Row],[Ship Country]],[1]!Countries[Ship Country],[1]!Countries[Area],"No registrado")</f>
        <v>Sud America</v>
      </c>
      <c r="O1916" s="14" t="str">
        <f>_xlfn.XLOOKUP(Ventas[[#This Row],[Ship Country]],[1]!Countries[Ship Country],[1]!Countries[Continent],"No existe")</f>
        <v>America</v>
      </c>
      <c r="P1916" s="15" t="str">
        <f>_xlfn.XLOOKUP(Ventas[[#This Row],[Category]],[2]!ProdManager[Category],[2]!ProdManager[Prod_Manager])</f>
        <v>Peter Stone</v>
      </c>
      <c r="Q1916" s="15">
        <f>YEAR(Ventas[[#This Row],[Order Date]])</f>
        <v>2016</v>
      </c>
      <c r="R1916" s="15" t="str">
        <f>TEXT(Ventas[[#This Row],[Order Date]],"MMM")</f>
        <v>jul</v>
      </c>
    </row>
    <row r="1917" spans="1:18" x14ac:dyDescent="0.25">
      <c r="A1917" s="6">
        <v>10989</v>
      </c>
      <c r="B1917" s="6" t="s">
        <v>28</v>
      </c>
      <c r="C1917" s="6" t="s">
        <v>29</v>
      </c>
      <c r="D1917" s="6">
        <v>9.65</v>
      </c>
      <c r="E1917" s="6">
        <v>7.9130000000000011</v>
      </c>
      <c r="F1917" s="6">
        <v>4</v>
      </c>
      <c r="G1917" s="6" t="s">
        <v>80</v>
      </c>
      <c r="H1917" s="6" t="s">
        <v>26</v>
      </c>
      <c r="I1917" s="6" t="s">
        <v>27</v>
      </c>
      <c r="J1917" s="5">
        <v>42587</v>
      </c>
      <c r="K1917" s="12">
        <f>Ventas[[#This Row],[Unit Price]]*Ventas[[#This Row],[Quantity]]</f>
        <v>38.6</v>
      </c>
      <c r="L1917" s="12">
        <f>Ventas[[#This Row],[Unit Cost]]*Ventas[[#This Row],[Quantity]]</f>
        <v>31.652000000000005</v>
      </c>
      <c r="M1917" s="14">
        <f>Ventas[[#This Row],[Ingresos]]-Ventas[[#This Row],[Costes]]</f>
        <v>6.9479999999999968</v>
      </c>
      <c r="N1917" s="14" t="str">
        <f>_xlfn.XLOOKUP(Ventas[[#This Row],[Ship Country]],[1]!Countries[Ship Country],[1]!Countries[Area],"No registrado")</f>
        <v>Sud America</v>
      </c>
      <c r="O1917" s="14" t="str">
        <f>_xlfn.XLOOKUP(Ventas[[#This Row],[Ship Country]],[1]!Countries[Ship Country],[1]!Countries[Continent],"No existe")</f>
        <v>America</v>
      </c>
      <c r="P1917" s="15" t="str">
        <f>_xlfn.XLOOKUP(Ventas[[#This Row],[Category]],[2]!ProdManager[Category],[2]!ProdManager[Prod_Manager])</f>
        <v>Peter Stone</v>
      </c>
      <c r="Q1917" s="15">
        <f>YEAR(Ventas[[#This Row],[Order Date]])</f>
        <v>2016</v>
      </c>
      <c r="R1917" s="15" t="str">
        <f>TEXT(Ventas[[#This Row],[Order Date]],"MMM")</f>
        <v>ago</v>
      </c>
    </row>
    <row r="1918" spans="1:18" x14ac:dyDescent="0.25">
      <c r="A1918" s="4">
        <v>10990</v>
      </c>
      <c r="B1918" s="4" t="s">
        <v>45</v>
      </c>
      <c r="C1918" s="4" t="s">
        <v>46</v>
      </c>
      <c r="D1918" s="4">
        <v>24</v>
      </c>
      <c r="E1918" s="4">
        <v>18.96</v>
      </c>
      <c r="F1918" s="4">
        <v>65</v>
      </c>
      <c r="G1918" s="4" t="s">
        <v>66</v>
      </c>
      <c r="H1918" s="4" t="s">
        <v>67</v>
      </c>
      <c r="I1918" s="4" t="s">
        <v>68</v>
      </c>
      <c r="J1918" s="5">
        <v>42386</v>
      </c>
      <c r="K1918" s="12">
        <f>Ventas[[#This Row],[Unit Price]]*Ventas[[#This Row],[Quantity]]</f>
        <v>1560</v>
      </c>
      <c r="L1918" s="12">
        <f>Ventas[[#This Row],[Unit Cost]]*Ventas[[#This Row],[Quantity]]</f>
        <v>1232.4000000000001</v>
      </c>
      <c r="M1918" s="14">
        <f>Ventas[[#This Row],[Ingresos]]-Ventas[[#This Row],[Costes]]</f>
        <v>327.59999999999991</v>
      </c>
      <c r="N1918" s="14" t="str">
        <f>_xlfn.XLOOKUP(Ventas[[#This Row],[Ship Country]],[1]!Countries[Ship Country],[1]!Countries[Area],"No registrado")</f>
        <v>Nord Europe</v>
      </c>
      <c r="O1918" s="14" t="str">
        <f>_xlfn.XLOOKUP(Ventas[[#This Row],[Ship Country]],[1]!Countries[Ship Country],[1]!Countries[Continent],"No existe")</f>
        <v>Europe</v>
      </c>
      <c r="P1918" s="15" t="str">
        <f>_xlfn.XLOOKUP(Ventas[[#This Row],[Category]],[2]!ProdManager[Category],[2]!ProdManager[Prod_Manager])</f>
        <v>John Matter</v>
      </c>
      <c r="Q1918" s="15">
        <f>YEAR(Ventas[[#This Row],[Order Date]])</f>
        <v>2016</v>
      </c>
      <c r="R1918" s="15" t="str">
        <f>TEXT(Ventas[[#This Row],[Order Date]],"MMM")</f>
        <v>ene</v>
      </c>
    </row>
    <row r="1919" spans="1:18" x14ac:dyDescent="0.25">
      <c r="A1919" s="6">
        <v>10990</v>
      </c>
      <c r="B1919" s="6" t="s">
        <v>140</v>
      </c>
      <c r="C1919" s="6" t="s">
        <v>43</v>
      </c>
      <c r="D1919" s="6">
        <v>14</v>
      </c>
      <c r="E1919" s="6">
        <v>12.6</v>
      </c>
      <c r="F1919" s="6">
        <v>60</v>
      </c>
      <c r="G1919" s="6" t="s">
        <v>66</v>
      </c>
      <c r="H1919" s="6" t="s">
        <v>67</v>
      </c>
      <c r="I1919" s="6" t="s">
        <v>68</v>
      </c>
      <c r="J1919" s="5">
        <v>42629</v>
      </c>
      <c r="K1919" s="12">
        <f>Ventas[[#This Row],[Unit Price]]*Ventas[[#This Row],[Quantity]]</f>
        <v>840</v>
      </c>
      <c r="L1919" s="12">
        <f>Ventas[[#This Row],[Unit Cost]]*Ventas[[#This Row],[Quantity]]</f>
        <v>756</v>
      </c>
      <c r="M1919" s="14">
        <f>Ventas[[#This Row],[Ingresos]]-Ventas[[#This Row],[Costes]]</f>
        <v>84</v>
      </c>
      <c r="N1919" s="14" t="str">
        <f>_xlfn.XLOOKUP(Ventas[[#This Row],[Ship Country]],[1]!Countries[Ship Country],[1]!Countries[Area],"No registrado")</f>
        <v>Nord Europe</v>
      </c>
      <c r="O1919" s="14" t="str">
        <f>_xlfn.XLOOKUP(Ventas[[#This Row],[Ship Country]],[1]!Countries[Ship Country],[1]!Countries[Continent],"No existe")</f>
        <v>Europe</v>
      </c>
      <c r="P1919" s="15" t="str">
        <f>_xlfn.XLOOKUP(Ventas[[#This Row],[Category]],[2]!ProdManager[Category],[2]!ProdManager[Prod_Manager])</f>
        <v>John Matter</v>
      </c>
      <c r="Q1919" s="15">
        <f>YEAR(Ventas[[#This Row],[Order Date]])</f>
        <v>2016</v>
      </c>
      <c r="R1919" s="15" t="str">
        <f>TEXT(Ventas[[#This Row],[Order Date]],"MMM")</f>
        <v>sep</v>
      </c>
    </row>
    <row r="1920" spans="1:18" x14ac:dyDescent="0.25">
      <c r="A1920" s="4">
        <v>10990</v>
      </c>
      <c r="B1920" s="4" t="s">
        <v>71</v>
      </c>
      <c r="C1920" s="4" t="s">
        <v>35</v>
      </c>
      <c r="D1920" s="4">
        <v>10</v>
      </c>
      <c r="E1920" s="4">
        <v>7</v>
      </c>
      <c r="F1920" s="4">
        <v>65</v>
      </c>
      <c r="G1920" s="4" t="s">
        <v>66</v>
      </c>
      <c r="H1920" s="4" t="s">
        <v>67</v>
      </c>
      <c r="I1920" s="4" t="s">
        <v>68</v>
      </c>
      <c r="J1920" s="5">
        <v>42688</v>
      </c>
      <c r="K1920" s="12">
        <f>Ventas[[#This Row],[Unit Price]]*Ventas[[#This Row],[Quantity]]</f>
        <v>650</v>
      </c>
      <c r="L1920" s="12">
        <f>Ventas[[#This Row],[Unit Cost]]*Ventas[[#This Row],[Quantity]]</f>
        <v>455</v>
      </c>
      <c r="M1920" s="14">
        <f>Ventas[[#This Row],[Ingresos]]-Ventas[[#This Row],[Costes]]</f>
        <v>195</v>
      </c>
      <c r="N1920" s="14" t="str">
        <f>_xlfn.XLOOKUP(Ventas[[#This Row],[Ship Country]],[1]!Countries[Ship Country],[1]!Countries[Area],"No registrado")</f>
        <v>Nord Europe</v>
      </c>
      <c r="O1920" s="14" t="str">
        <f>_xlfn.XLOOKUP(Ventas[[#This Row],[Ship Country]],[1]!Countries[Ship Country],[1]!Countries[Continent],"No existe")</f>
        <v>Europe</v>
      </c>
      <c r="P1920" s="15" t="str">
        <f>_xlfn.XLOOKUP(Ventas[[#This Row],[Category]],[2]!ProdManager[Category],[2]!ProdManager[Prod_Manager])</f>
        <v>Lydia Sinn</v>
      </c>
      <c r="Q1920" s="15">
        <f>YEAR(Ventas[[#This Row],[Order Date]])</f>
        <v>2016</v>
      </c>
      <c r="R1920" s="15" t="str">
        <f>TEXT(Ventas[[#This Row],[Order Date]],"MMM")</f>
        <v>nov</v>
      </c>
    </row>
    <row r="1921" spans="1:18" x14ac:dyDescent="0.25">
      <c r="A1921" s="6">
        <v>10990</v>
      </c>
      <c r="B1921" s="6" t="s">
        <v>239</v>
      </c>
      <c r="C1921" s="6" t="s">
        <v>24</v>
      </c>
      <c r="D1921" s="6">
        <v>28.5</v>
      </c>
      <c r="E1921" s="6">
        <v>22.23</v>
      </c>
      <c r="F1921" s="6">
        <v>66</v>
      </c>
      <c r="G1921" s="6" t="s">
        <v>66</v>
      </c>
      <c r="H1921" s="6" t="s">
        <v>67</v>
      </c>
      <c r="I1921" s="6" t="s">
        <v>68</v>
      </c>
      <c r="J1921" s="5">
        <v>42452</v>
      </c>
      <c r="K1921" s="12">
        <f>Ventas[[#This Row],[Unit Price]]*Ventas[[#This Row],[Quantity]]</f>
        <v>1881</v>
      </c>
      <c r="L1921" s="12">
        <f>Ventas[[#This Row],[Unit Cost]]*Ventas[[#This Row],[Quantity]]</f>
        <v>1467.18</v>
      </c>
      <c r="M1921" s="14">
        <f>Ventas[[#This Row],[Ingresos]]-Ventas[[#This Row],[Costes]]</f>
        <v>413.81999999999994</v>
      </c>
      <c r="N1921" s="14" t="str">
        <f>_xlfn.XLOOKUP(Ventas[[#This Row],[Ship Country]],[1]!Countries[Ship Country],[1]!Countries[Area],"No registrado")</f>
        <v>Nord Europe</v>
      </c>
      <c r="O1921" s="14" t="str">
        <f>_xlfn.XLOOKUP(Ventas[[#This Row],[Ship Country]],[1]!Countries[Ship Country],[1]!Countries[Continent],"No existe")</f>
        <v>Europe</v>
      </c>
      <c r="P1921" s="15" t="str">
        <f>_xlfn.XLOOKUP(Ventas[[#This Row],[Category]],[2]!ProdManager[Category],[2]!ProdManager[Prod_Manager])</f>
        <v>Lydia Sinn</v>
      </c>
      <c r="Q1921" s="15">
        <f>YEAR(Ventas[[#This Row],[Order Date]])</f>
        <v>2016</v>
      </c>
      <c r="R1921" s="15" t="str">
        <f>TEXT(Ventas[[#This Row],[Order Date]],"MMM")</f>
        <v>mar</v>
      </c>
    </row>
    <row r="1922" spans="1:18" x14ac:dyDescent="0.25">
      <c r="A1922" s="4">
        <v>10991</v>
      </c>
      <c r="B1922" s="4" t="s">
        <v>55</v>
      </c>
      <c r="C1922" s="4" t="s">
        <v>43</v>
      </c>
      <c r="D1922" s="4">
        <v>19</v>
      </c>
      <c r="E1922" s="4">
        <v>17.29</v>
      </c>
      <c r="F1922" s="4">
        <v>50</v>
      </c>
      <c r="G1922" s="4" t="s">
        <v>110</v>
      </c>
      <c r="H1922" s="4" t="s">
        <v>111</v>
      </c>
      <c r="I1922" s="4" t="s">
        <v>21</v>
      </c>
      <c r="J1922" s="5">
        <v>42502</v>
      </c>
      <c r="K1922" s="12">
        <f>Ventas[[#This Row],[Unit Price]]*Ventas[[#This Row],[Quantity]]</f>
        <v>950</v>
      </c>
      <c r="L1922" s="12">
        <f>Ventas[[#This Row],[Unit Cost]]*Ventas[[#This Row],[Quantity]]</f>
        <v>864.5</v>
      </c>
      <c r="M1922" s="14">
        <f>Ventas[[#This Row],[Ingresos]]-Ventas[[#This Row],[Costes]]</f>
        <v>85.5</v>
      </c>
      <c r="N1922" s="14" t="str">
        <f>_xlfn.XLOOKUP(Ventas[[#This Row],[Ship Country]],[1]!Countries[Ship Country],[1]!Countries[Area],"No registrado")</f>
        <v>Nord Europe</v>
      </c>
      <c r="O1922" s="14" t="str">
        <f>_xlfn.XLOOKUP(Ventas[[#This Row],[Ship Country]],[1]!Countries[Ship Country],[1]!Countries[Continent],"No existe")</f>
        <v>Europe</v>
      </c>
      <c r="P1922" s="15" t="str">
        <f>_xlfn.XLOOKUP(Ventas[[#This Row],[Category]],[2]!ProdManager[Category],[2]!ProdManager[Prod_Manager])</f>
        <v>John Matter</v>
      </c>
      <c r="Q1922" s="15">
        <f>YEAR(Ventas[[#This Row],[Order Date]])</f>
        <v>2016</v>
      </c>
      <c r="R1922" s="15" t="str">
        <f>TEXT(Ventas[[#This Row],[Order Date]],"MMM")</f>
        <v>may</v>
      </c>
    </row>
    <row r="1923" spans="1:18" x14ac:dyDescent="0.25">
      <c r="A1923" s="6">
        <v>10991</v>
      </c>
      <c r="B1923" s="6" t="s">
        <v>79</v>
      </c>
      <c r="C1923" s="6" t="s">
        <v>43</v>
      </c>
      <c r="D1923" s="6">
        <v>15</v>
      </c>
      <c r="E1923" s="6">
        <v>13.65</v>
      </c>
      <c r="F1923" s="6">
        <v>20</v>
      </c>
      <c r="G1923" s="6" t="s">
        <v>110</v>
      </c>
      <c r="H1923" s="6" t="s">
        <v>111</v>
      </c>
      <c r="I1923" s="6" t="s">
        <v>21</v>
      </c>
      <c r="J1923" s="5">
        <v>42633</v>
      </c>
      <c r="K1923" s="12">
        <f>Ventas[[#This Row],[Unit Price]]*Ventas[[#This Row],[Quantity]]</f>
        <v>300</v>
      </c>
      <c r="L1923" s="12">
        <f>Ventas[[#This Row],[Unit Cost]]*Ventas[[#This Row],[Quantity]]</f>
        <v>273</v>
      </c>
      <c r="M1923" s="14">
        <f>Ventas[[#This Row],[Ingresos]]-Ventas[[#This Row],[Costes]]</f>
        <v>27</v>
      </c>
      <c r="N1923" s="14" t="str">
        <f>_xlfn.XLOOKUP(Ventas[[#This Row],[Ship Country]],[1]!Countries[Ship Country],[1]!Countries[Area],"No registrado")</f>
        <v>Nord Europe</v>
      </c>
      <c r="O1923" s="14" t="str">
        <f>_xlfn.XLOOKUP(Ventas[[#This Row],[Ship Country]],[1]!Countries[Ship Country],[1]!Countries[Continent],"No existe")</f>
        <v>Europe</v>
      </c>
      <c r="P1923" s="15" t="str">
        <f>_xlfn.XLOOKUP(Ventas[[#This Row],[Category]],[2]!ProdManager[Category],[2]!ProdManager[Prod_Manager])</f>
        <v>John Matter</v>
      </c>
      <c r="Q1923" s="15">
        <f>YEAR(Ventas[[#This Row],[Order Date]])</f>
        <v>2016</v>
      </c>
      <c r="R1923" s="15" t="str">
        <f>TEXT(Ventas[[#This Row],[Order Date]],"MMM")</f>
        <v>sep</v>
      </c>
    </row>
    <row r="1924" spans="1:18" x14ac:dyDescent="0.25">
      <c r="A1924" s="4">
        <v>10991</v>
      </c>
      <c r="B1924" s="4" t="s">
        <v>101</v>
      </c>
      <c r="C1924" s="4" t="s">
        <v>43</v>
      </c>
      <c r="D1924" s="4">
        <v>18</v>
      </c>
      <c r="E1924" s="4">
        <v>15.84</v>
      </c>
      <c r="F1924" s="4">
        <v>90</v>
      </c>
      <c r="G1924" s="4" t="s">
        <v>110</v>
      </c>
      <c r="H1924" s="4" t="s">
        <v>111</v>
      </c>
      <c r="I1924" s="4" t="s">
        <v>21</v>
      </c>
      <c r="J1924" s="5">
        <v>42545</v>
      </c>
      <c r="K1924" s="12">
        <f>Ventas[[#This Row],[Unit Price]]*Ventas[[#This Row],[Quantity]]</f>
        <v>1620</v>
      </c>
      <c r="L1924" s="12">
        <f>Ventas[[#This Row],[Unit Cost]]*Ventas[[#This Row],[Quantity]]</f>
        <v>1425.6</v>
      </c>
      <c r="M1924" s="14">
        <f>Ventas[[#This Row],[Ingresos]]-Ventas[[#This Row],[Costes]]</f>
        <v>194.40000000000009</v>
      </c>
      <c r="N1924" s="14" t="str">
        <f>_xlfn.XLOOKUP(Ventas[[#This Row],[Ship Country]],[1]!Countries[Ship Country],[1]!Countries[Area],"No registrado")</f>
        <v>Nord Europe</v>
      </c>
      <c r="O1924" s="14" t="str">
        <f>_xlfn.XLOOKUP(Ventas[[#This Row],[Ship Country]],[1]!Countries[Ship Country],[1]!Countries[Continent],"No existe")</f>
        <v>Europe</v>
      </c>
      <c r="P1924" s="15" t="str">
        <f>_xlfn.XLOOKUP(Ventas[[#This Row],[Category]],[2]!ProdManager[Category],[2]!ProdManager[Prod_Manager])</f>
        <v>John Matter</v>
      </c>
      <c r="Q1924" s="15">
        <f>YEAR(Ventas[[#This Row],[Order Date]])</f>
        <v>2016</v>
      </c>
      <c r="R1924" s="15" t="str">
        <f>TEXT(Ventas[[#This Row],[Order Date]],"MMM")</f>
        <v>jun</v>
      </c>
    </row>
    <row r="1925" spans="1:18" x14ac:dyDescent="0.25">
      <c r="A1925" s="6">
        <v>10992</v>
      </c>
      <c r="B1925" s="6" t="s">
        <v>14</v>
      </c>
      <c r="C1925" s="6" t="s">
        <v>15</v>
      </c>
      <c r="D1925" s="6">
        <v>34.799999999999997</v>
      </c>
      <c r="E1925" s="6">
        <v>28.883999999999997</v>
      </c>
      <c r="F1925" s="6">
        <v>2</v>
      </c>
      <c r="G1925" s="6" t="s">
        <v>171</v>
      </c>
      <c r="H1925" s="6" t="s">
        <v>167</v>
      </c>
      <c r="I1925" s="6" t="s">
        <v>84</v>
      </c>
      <c r="J1925" s="5">
        <v>42701</v>
      </c>
      <c r="K1925" s="12">
        <f>Ventas[[#This Row],[Unit Price]]*Ventas[[#This Row],[Quantity]]</f>
        <v>69.599999999999994</v>
      </c>
      <c r="L1925" s="12">
        <f>Ventas[[#This Row],[Unit Cost]]*Ventas[[#This Row],[Quantity]]</f>
        <v>57.767999999999994</v>
      </c>
      <c r="M1925" s="14">
        <f>Ventas[[#This Row],[Ingresos]]-Ventas[[#This Row],[Costes]]</f>
        <v>11.832000000000001</v>
      </c>
      <c r="N1925" s="14" t="str">
        <f>_xlfn.XLOOKUP(Ventas[[#This Row],[Ship Country]],[1]!Countries[Ship Country],[1]!Countries[Area],"No registrado")</f>
        <v>Nord America</v>
      </c>
      <c r="O1925" s="14" t="str">
        <f>_xlfn.XLOOKUP(Ventas[[#This Row],[Ship Country]],[1]!Countries[Ship Country],[1]!Countries[Continent],"No existe")</f>
        <v>America</v>
      </c>
      <c r="P1925" s="15" t="str">
        <f>_xlfn.XLOOKUP(Ventas[[#This Row],[Category]],[2]!ProdManager[Category],[2]!ProdManager[Prod_Manager])</f>
        <v>Peter Stone</v>
      </c>
      <c r="Q1925" s="15">
        <f>YEAR(Ventas[[#This Row],[Order Date]])</f>
        <v>2016</v>
      </c>
      <c r="R1925" s="15" t="str">
        <f>TEXT(Ventas[[#This Row],[Order Date]],"MMM")</f>
        <v>nov</v>
      </c>
    </row>
    <row r="1926" spans="1:18" x14ac:dyDescent="0.25">
      <c r="A1926" s="4">
        <v>10993</v>
      </c>
      <c r="B1926" s="4" t="s">
        <v>28</v>
      </c>
      <c r="C1926" s="4" t="s">
        <v>29</v>
      </c>
      <c r="D1926" s="4">
        <v>9.65</v>
      </c>
      <c r="E1926" s="4">
        <v>7.7200000000000006</v>
      </c>
      <c r="F1926" s="4">
        <v>35</v>
      </c>
      <c r="G1926" s="4" t="s">
        <v>88</v>
      </c>
      <c r="H1926" s="4" t="s">
        <v>89</v>
      </c>
      <c r="I1926" s="4" t="s">
        <v>90</v>
      </c>
      <c r="J1926" s="5">
        <v>42590</v>
      </c>
      <c r="K1926" s="12">
        <f>Ventas[[#This Row],[Unit Price]]*Ventas[[#This Row],[Quantity]]</f>
        <v>337.75</v>
      </c>
      <c r="L1926" s="12">
        <f>Ventas[[#This Row],[Unit Cost]]*Ventas[[#This Row],[Quantity]]</f>
        <v>270.20000000000005</v>
      </c>
      <c r="M1926" s="14">
        <f>Ventas[[#This Row],[Ingresos]]-Ventas[[#This Row],[Costes]]</f>
        <v>67.549999999999955</v>
      </c>
      <c r="N1926" s="14" t="str">
        <f>_xlfn.XLOOKUP(Ventas[[#This Row],[Ship Country]],[1]!Countries[Ship Country],[1]!Countries[Area],"No registrado")</f>
        <v>Nord Europe</v>
      </c>
      <c r="O1926" s="14" t="str">
        <f>_xlfn.XLOOKUP(Ventas[[#This Row],[Ship Country]],[1]!Countries[Ship Country],[1]!Countries[Continent],"No existe")</f>
        <v>Europe</v>
      </c>
      <c r="P1926" s="15" t="str">
        <f>_xlfn.XLOOKUP(Ventas[[#This Row],[Category]],[2]!ProdManager[Category],[2]!ProdManager[Prod_Manager])</f>
        <v>Peter Stone</v>
      </c>
      <c r="Q1926" s="15">
        <f>YEAR(Ventas[[#This Row],[Order Date]])</f>
        <v>2016</v>
      </c>
      <c r="R1926" s="15" t="str">
        <f>TEXT(Ventas[[#This Row],[Order Date]],"MMM")</f>
        <v>ago</v>
      </c>
    </row>
    <row r="1927" spans="1:18" x14ac:dyDescent="0.25">
      <c r="A1927" s="6">
        <v>10993</v>
      </c>
      <c r="B1927" s="6" t="s">
        <v>102</v>
      </c>
      <c r="C1927" s="6" t="s">
        <v>46</v>
      </c>
      <c r="D1927" s="6">
        <v>123.79</v>
      </c>
      <c r="E1927" s="6">
        <v>101.50780000000002</v>
      </c>
      <c r="F1927" s="6">
        <v>50</v>
      </c>
      <c r="G1927" s="6" t="s">
        <v>88</v>
      </c>
      <c r="H1927" s="6" t="s">
        <v>89</v>
      </c>
      <c r="I1927" s="6" t="s">
        <v>90</v>
      </c>
      <c r="J1927" s="5">
        <v>42403</v>
      </c>
      <c r="K1927" s="12">
        <f>Ventas[[#This Row],[Unit Price]]*Ventas[[#This Row],[Quantity]]</f>
        <v>6189.5</v>
      </c>
      <c r="L1927" s="12">
        <f>Ventas[[#This Row],[Unit Cost]]*Ventas[[#This Row],[Quantity]]</f>
        <v>5075.3900000000012</v>
      </c>
      <c r="M1927" s="14">
        <f>Ventas[[#This Row],[Ingresos]]-Ventas[[#This Row],[Costes]]</f>
        <v>1114.1099999999988</v>
      </c>
      <c r="N1927" s="14" t="str">
        <f>_xlfn.XLOOKUP(Ventas[[#This Row],[Ship Country]],[1]!Countries[Ship Country],[1]!Countries[Area],"No registrado")</f>
        <v>Nord Europe</v>
      </c>
      <c r="O1927" s="14" t="str">
        <f>_xlfn.XLOOKUP(Ventas[[#This Row],[Ship Country]],[1]!Countries[Ship Country],[1]!Countries[Continent],"No existe")</f>
        <v>Europe</v>
      </c>
      <c r="P1927" s="15" t="str">
        <f>_xlfn.XLOOKUP(Ventas[[#This Row],[Category]],[2]!ProdManager[Category],[2]!ProdManager[Prod_Manager])</f>
        <v>John Matter</v>
      </c>
      <c r="Q1927" s="15">
        <f>YEAR(Ventas[[#This Row],[Order Date]])</f>
        <v>2016</v>
      </c>
      <c r="R1927" s="15" t="str">
        <f>TEXT(Ventas[[#This Row],[Order Date]],"MMM")</f>
        <v>feb</v>
      </c>
    </row>
    <row r="1928" spans="1:18" x14ac:dyDescent="0.25">
      <c r="A1928" s="4">
        <v>10994</v>
      </c>
      <c r="B1928" s="4" t="s">
        <v>52</v>
      </c>
      <c r="C1928" s="4" t="s">
        <v>15</v>
      </c>
      <c r="D1928" s="4">
        <v>55</v>
      </c>
      <c r="E1928" s="4">
        <v>42.9</v>
      </c>
      <c r="F1928" s="4">
        <v>18</v>
      </c>
      <c r="G1928" s="4" t="s">
        <v>217</v>
      </c>
      <c r="H1928" s="4" t="s">
        <v>218</v>
      </c>
      <c r="I1928" s="4" t="s">
        <v>200</v>
      </c>
      <c r="J1928" s="5">
        <v>42503</v>
      </c>
      <c r="K1928" s="12">
        <f>Ventas[[#This Row],[Unit Price]]*Ventas[[#This Row],[Quantity]]</f>
        <v>990</v>
      </c>
      <c r="L1928" s="12">
        <f>Ventas[[#This Row],[Unit Cost]]*Ventas[[#This Row],[Quantity]]</f>
        <v>772.19999999999993</v>
      </c>
      <c r="M1928" s="14">
        <f>Ventas[[#This Row],[Ingresos]]-Ventas[[#This Row],[Costes]]</f>
        <v>217.80000000000007</v>
      </c>
      <c r="N1928" s="14" t="str">
        <f>_xlfn.XLOOKUP(Ventas[[#This Row],[Ship Country]],[1]!Countries[Ship Country],[1]!Countries[Area],"No registrado")</f>
        <v>Nord Europe</v>
      </c>
      <c r="O1928" s="14" t="str">
        <f>_xlfn.XLOOKUP(Ventas[[#This Row],[Ship Country]],[1]!Countries[Ship Country],[1]!Countries[Continent],"No existe")</f>
        <v>Europe</v>
      </c>
      <c r="P1928" s="15" t="str">
        <f>_xlfn.XLOOKUP(Ventas[[#This Row],[Category]],[2]!ProdManager[Category],[2]!ProdManager[Prod_Manager])</f>
        <v>Peter Stone</v>
      </c>
      <c r="Q1928" s="15">
        <f>YEAR(Ventas[[#This Row],[Order Date]])</f>
        <v>2016</v>
      </c>
      <c r="R1928" s="15" t="str">
        <f>TEXT(Ventas[[#This Row],[Order Date]],"MMM")</f>
        <v>may</v>
      </c>
    </row>
    <row r="1929" spans="1:18" x14ac:dyDescent="0.25">
      <c r="A1929" s="6">
        <v>10995</v>
      </c>
      <c r="B1929" s="6" t="s">
        <v>40</v>
      </c>
      <c r="C1929" s="6" t="s">
        <v>15</v>
      </c>
      <c r="D1929" s="6">
        <v>34</v>
      </c>
      <c r="E1929" s="6">
        <v>27.540000000000003</v>
      </c>
      <c r="F1929" s="6">
        <v>4</v>
      </c>
      <c r="G1929" s="6" t="s">
        <v>178</v>
      </c>
      <c r="H1929" s="6" t="s">
        <v>73</v>
      </c>
      <c r="I1929" s="6" t="s">
        <v>74</v>
      </c>
      <c r="J1929" s="5">
        <v>42462</v>
      </c>
      <c r="K1929" s="12">
        <f>Ventas[[#This Row],[Unit Price]]*Ventas[[#This Row],[Quantity]]</f>
        <v>136</v>
      </c>
      <c r="L1929" s="12">
        <f>Ventas[[#This Row],[Unit Cost]]*Ventas[[#This Row],[Quantity]]</f>
        <v>110.16000000000001</v>
      </c>
      <c r="M1929" s="14">
        <f>Ventas[[#This Row],[Ingresos]]-Ventas[[#This Row],[Costes]]</f>
        <v>25.839999999999989</v>
      </c>
      <c r="N1929" s="14" t="str">
        <f>_xlfn.XLOOKUP(Ventas[[#This Row],[Ship Country]],[1]!Countries[Ship Country],[1]!Countries[Area],"No registrado")</f>
        <v>Sud America</v>
      </c>
      <c r="O1929" s="14" t="str">
        <f>_xlfn.XLOOKUP(Ventas[[#This Row],[Ship Country]],[1]!Countries[Ship Country],[1]!Countries[Continent],"No existe")</f>
        <v>America</v>
      </c>
      <c r="P1929" s="15" t="str">
        <f>_xlfn.XLOOKUP(Ventas[[#This Row],[Category]],[2]!ProdManager[Category],[2]!ProdManager[Prod_Manager])</f>
        <v>Peter Stone</v>
      </c>
      <c r="Q1929" s="15">
        <f>YEAR(Ventas[[#This Row],[Order Date]])</f>
        <v>2016</v>
      </c>
      <c r="R1929" s="15" t="str">
        <f>TEXT(Ventas[[#This Row],[Order Date]],"MMM")</f>
        <v>abr</v>
      </c>
    </row>
    <row r="1930" spans="1:18" x14ac:dyDescent="0.25">
      <c r="A1930" s="4">
        <v>10995</v>
      </c>
      <c r="B1930" s="4" t="s">
        <v>22</v>
      </c>
      <c r="C1930" s="4" t="s">
        <v>18</v>
      </c>
      <c r="D1930" s="4">
        <v>53</v>
      </c>
      <c r="E1930" s="4">
        <v>43.46</v>
      </c>
      <c r="F1930" s="4">
        <v>20</v>
      </c>
      <c r="G1930" s="4" t="s">
        <v>178</v>
      </c>
      <c r="H1930" s="4" t="s">
        <v>73</v>
      </c>
      <c r="I1930" s="4" t="s">
        <v>74</v>
      </c>
      <c r="J1930" s="5">
        <v>42397</v>
      </c>
      <c r="K1930" s="12">
        <f>Ventas[[#This Row],[Unit Price]]*Ventas[[#This Row],[Quantity]]</f>
        <v>1060</v>
      </c>
      <c r="L1930" s="12">
        <f>Ventas[[#This Row],[Unit Cost]]*Ventas[[#This Row],[Quantity]]</f>
        <v>869.2</v>
      </c>
      <c r="M1930" s="14">
        <f>Ventas[[#This Row],[Ingresos]]-Ventas[[#This Row],[Costes]]</f>
        <v>190.79999999999995</v>
      </c>
      <c r="N1930" s="14" t="str">
        <f>_xlfn.XLOOKUP(Ventas[[#This Row],[Ship Country]],[1]!Countries[Ship Country],[1]!Countries[Area],"No registrado")</f>
        <v>Sud America</v>
      </c>
      <c r="O1930" s="14" t="str">
        <f>_xlfn.XLOOKUP(Ventas[[#This Row],[Ship Country]],[1]!Countries[Ship Country],[1]!Countries[Continent],"No existe")</f>
        <v>America</v>
      </c>
      <c r="P1930" s="15" t="str">
        <f>_xlfn.XLOOKUP(Ventas[[#This Row],[Category]],[2]!ProdManager[Category],[2]!ProdManager[Prod_Manager])</f>
        <v>Marc Caine</v>
      </c>
      <c r="Q1930" s="15">
        <f>YEAR(Ventas[[#This Row],[Order Date]])</f>
        <v>2016</v>
      </c>
      <c r="R1930" s="15" t="str">
        <f>TEXT(Ventas[[#This Row],[Order Date]],"MMM")</f>
        <v>ene</v>
      </c>
    </row>
    <row r="1931" spans="1:18" x14ac:dyDescent="0.25">
      <c r="A1931" s="6">
        <v>10996</v>
      </c>
      <c r="B1931" s="6" t="s">
        <v>9</v>
      </c>
      <c r="C1931" s="6" t="s">
        <v>10</v>
      </c>
      <c r="D1931" s="6">
        <v>14</v>
      </c>
      <c r="E1931" s="6">
        <v>11.06</v>
      </c>
      <c r="F1931" s="6">
        <v>40</v>
      </c>
      <c r="G1931" s="6" t="s">
        <v>110</v>
      </c>
      <c r="H1931" s="6" t="s">
        <v>111</v>
      </c>
      <c r="I1931" s="6" t="s">
        <v>21</v>
      </c>
      <c r="J1931" s="5">
        <v>42531</v>
      </c>
      <c r="K1931" s="12">
        <f>Ventas[[#This Row],[Unit Price]]*Ventas[[#This Row],[Quantity]]</f>
        <v>560</v>
      </c>
      <c r="L1931" s="12">
        <f>Ventas[[#This Row],[Unit Cost]]*Ventas[[#This Row],[Quantity]]</f>
        <v>442.40000000000003</v>
      </c>
      <c r="M1931" s="14">
        <f>Ventas[[#This Row],[Ingresos]]-Ventas[[#This Row],[Costes]]</f>
        <v>117.59999999999997</v>
      </c>
      <c r="N1931" s="14" t="str">
        <f>_xlfn.XLOOKUP(Ventas[[#This Row],[Ship Country]],[1]!Countries[Ship Country],[1]!Countries[Area],"No registrado")</f>
        <v>Nord Europe</v>
      </c>
      <c r="O1931" s="14" t="str">
        <f>_xlfn.XLOOKUP(Ventas[[#This Row],[Ship Country]],[1]!Countries[Ship Country],[1]!Countries[Continent],"No existe")</f>
        <v>Europe</v>
      </c>
      <c r="P1931" s="15" t="str">
        <f>_xlfn.XLOOKUP(Ventas[[#This Row],[Category]],[2]!ProdManager[Category],[2]!ProdManager[Prod_Manager])</f>
        <v>Marc Caine</v>
      </c>
      <c r="Q1931" s="15">
        <f>YEAR(Ventas[[#This Row],[Order Date]])</f>
        <v>2016</v>
      </c>
      <c r="R1931" s="15" t="str">
        <f>TEXT(Ventas[[#This Row],[Order Date]],"MMM")</f>
        <v>jun</v>
      </c>
    </row>
    <row r="1932" spans="1:18" x14ac:dyDescent="0.25">
      <c r="A1932" s="4">
        <v>10997</v>
      </c>
      <c r="B1932" s="4" t="s">
        <v>70</v>
      </c>
      <c r="C1932" s="4" t="s">
        <v>15</v>
      </c>
      <c r="D1932" s="4">
        <v>32</v>
      </c>
      <c r="E1932" s="4">
        <v>24.64</v>
      </c>
      <c r="F1932" s="4">
        <v>50</v>
      </c>
      <c r="G1932" s="4" t="s">
        <v>135</v>
      </c>
      <c r="H1932" s="4" t="s">
        <v>136</v>
      </c>
      <c r="I1932" s="4" t="s">
        <v>65</v>
      </c>
      <c r="J1932" s="5">
        <v>42540</v>
      </c>
      <c r="K1932" s="12">
        <f>Ventas[[#This Row],[Unit Price]]*Ventas[[#This Row],[Quantity]]</f>
        <v>1600</v>
      </c>
      <c r="L1932" s="12">
        <f>Ventas[[#This Row],[Unit Cost]]*Ventas[[#This Row],[Quantity]]</f>
        <v>1232</v>
      </c>
      <c r="M1932" s="14">
        <f>Ventas[[#This Row],[Ingresos]]-Ventas[[#This Row],[Costes]]</f>
        <v>368</v>
      </c>
      <c r="N1932" s="14" t="str">
        <f>_xlfn.XLOOKUP(Ventas[[#This Row],[Ship Country]],[1]!Countries[Ship Country],[1]!Countries[Area],"No registrado")</f>
        <v>Sud America</v>
      </c>
      <c r="O1932" s="14" t="str">
        <f>_xlfn.XLOOKUP(Ventas[[#This Row],[Ship Country]],[1]!Countries[Ship Country],[1]!Countries[Continent],"No existe")</f>
        <v>America</v>
      </c>
      <c r="P1932" s="15" t="str">
        <f>_xlfn.XLOOKUP(Ventas[[#This Row],[Category]],[2]!ProdManager[Category],[2]!ProdManager[Prod_Manager])</f>
        <v>Peter Stone</v>
      </c>
      <c r="Q1932" s="15">
        <f>YEAR(Ventas[[#This Row],[Order Date]])</f>
        <v>2016</v>
      </c>
      <c r="R1932" s="15" t="str">
        <f>TEXT(Ventas[[#This Row],[Order Date]],"MMM")</f>
        <v>jun</v>
      </c>
    </row>
    <row r="1933" spans="1:18" x14ac:dyDescent="0.25">
      <c r="A1933" s="6">
        <v>10997</v>
      </c>
      <c r="B1933" s="6" t="s">
        <v>141</v>
      </c>
      <c r="C1933" s="6" t="s">
        <v>29</v>
      </c>
      <c r="D1933" s="6">
        <v>12</v>
      </c>
      <c r="E1933" s="6">
        <v>9</v>
      </c>
      <c r="F1933" s="6">
        <v>20</v>
      </c>
      <c r="G1933" s="6" t="s">
        <v>135</v>
      </c>
      <c r="H1933" s="6" t="s">
        <v>136</v>
      </c>
      <c r="I1933" s="6" t="s">
        <v>65</v>
      </c>
      <c r="J1933" s="5">
        <v>42505</v>
      </c>
      <c r="K1933" s="12">
        <f>Ventas[[#This Row],[Unit Price]]*Ventas[[#This Row],[Quantity]]</f>
        <v>240</v>
      </c>
      <c r="L1933" s="12">
        <f>Ventas[[#This Row],[Unit Cost]]*Ventas[[#This Row],[Quantity]]</f>
        <v>180</v>
      </c>
      <c r="M1933" s="14">
        <f>Ventas[[#This Row],[Ingresos]]-Ventas[[#This Row],[Costes]]</f>
        <v>60</v>
      </c>
      <c r="N1933" s="14" t="str">
        <f>_xlfn.XLOOKUP(Ventas[[#This Row],[Ship Country]],[1]!Countries[Ship Country],[1]!Countries[Area],"No registrado")</f>
        <v>Sud America</v>
      </c>
      <c r="O1933" s="14" t="str">
        <f>_xlfn.XLOOKUP(Ventas[[#This Row],[Ship Country]],[1]!Countries[Ship Country],[1]!Countries[Continent],"No existe")</f>
        <v>America</v>
      </c>
      <c r="P1933" s="15" t="str">
        <f>_xlfn.XLOOKUP(Ventas[[#This Row],[Category]],[2]!ProdManager[Category],[2]!ProdManager[Prod_Manager])</f>
        <v>Peter Stone</v>
      </c>
      <c r="Q1933" s="15">
        <f>YEAR(Ventas[[#This Row],[Order Date]])</f>
        <v>2016</v>
      </c>
      <c r="R1933" s="15" t="str">
        <f>TEXT(Ventas[[#This Row],[Order Date]],"MMM")</f>
        <v>may</v>
      </c>
    </row>
    <row r="1934" spans="1:18" x14ac:dyDescent="0.25">
      <c r="A1934" s="4">
        <v>10997</v>
      </c>
      <c r="B1934" s="4" t="s">
        <v>177</v>
      </c>
      <c r="C1934" s="4" t="s">
        <v>10</v>
      </c>
      <c r="D1934" s="4">
        <v>7</v>
      </c>
      <c r="E1934" s="4">
        <v>5.95</v>
      </c>
      <c r="F1934" s="4">
        <v>20</v>
      </c>
      <c r="G1934" s="4" t="s">
        <v>135</v>
      </c>
      <c r="H1934" s="4" t="s">
        <v>136</v>
      </c>
      <c r="I1934" s="4" t="s">
        <v>65</v>
      </c>
      <c r="J1934" s="5">
        <v>42618</v>
      </c>
      <c r="K1934" s="12">
        <f>Ventas[[#This Row],[Unit Price]]*Ventas[[#This Row],[Quantity]]</f>
        <v>140</v>
      </c>
      <c r="L1934" s="12">
        <f>Ventas[[#This Row],[Unit Cost]]*Ventas[[#This Row],[Quantity]]</f>
        <v>119</v>
      </c>
      <c r="M1934" s="14">
        <f>Ventas[[#This Row],[Ingresos]]-Ventas[[#This Row],[Costes]]</f>
        <v>21</v>
      </c>
      <c r="N1934" s="14" t="str">
        <f>_xlfn.XLOOKUP(Ventas[[#This Row],[Ship Country]],[1]!Countries[Ship Country],[1]!Countries[Area],"No registrado")</f>
        <v>Sud America</v>
      </c>
      <c r="O1934" s="14" t="str">
        <f>_xlfn.XLOOKUP(Ventas[[#This Row],[Ship Country]],[1]!Countries[Ship Country],[1]!Countries[Continent],"No existe")</f>
        <v>America</v>
      </c>
      <c r="P1934" s="15" t="str">
        <f>_xlfn.XLOOKUP(Ventas[[#This Row],[Category]],[2]!ProdManager[Category],[2]!ProdManager[Prod_Manager])</f>
        <v>Marc Caine</v>
      </c>
      <c r="Q1934" s="15">
        <f>YEAR(Ventas[[#This Row],[Order Date]])</f>
        <v>2016</v>
      </c>
      <c r="R1934" s="15" t="str">
        <f>TEXT(Ventas[[#This Row],[Order Date]],"MMM")</f>
        <v>sep</v>
      </c>
    </row>
    <row r="1935" spans="1:18" x14ac:dyDescent="0.25">
      <c r="A1935" s="6">
        <v>10998</v>
      </c>
      <c r="B1935" s="6" t="s">
        <v>50</v>
      </c>
      <c r="C1935" s="6" t="s">
        <v>18</v>
      </c>
      <c r="D1935" s="6">
        <v>10</v>
      </c>
      <c r="E1935" s="6">
        <v>8.2000000000000011</v>
      </c>
      <c r="F1935" s="6">
        <v>20</v>
      </c>
      <c r="G1935" s="6" t="s">
        <v>220</v>
      </c>
      <c r="H1935" s="6" t="s">
        <v>221</v>
      </c>
      <c r="I1935" s="6" t="s">
        <v>222</v>
      </c>
      <c r="J1935" s="5">
        <v>42689</v>
      </c>
      <c r="K1935" s="12">
        <f>Ventas[[#This Row],[Unit Price]]*Ventas[[#This Row],[Quantity]]</f>
        <v>200</v>
      </c>
      <c r="L1935" s="12">
        <f>Ventas[[#This Row],[Unit Cost]]*Ventas[[#This Row],[Quantity]]</f>
        <v>164.00000000000003</v>
      </c>
      <c r="M1935" s="14">
        <f>Ventas[[#This Row],[Ingresos]]-Ventas[[#This Row],[Costes]]</f>
        <v>35.999999999999972</v>
      </c>
      <c r="N1935" s="14" t="str">
        <f>_xlfn.XLOOKUP(Ventas[[#This Row],[Ship Country]],[1]!Countries[Ship Country],[1]!Countries[Area],"No registrado")</f>
        <v>Nord Europe</v>
      </c>
      <c r="O1935" s="14" t="str">
        <f>_xlfn.XLOOKUP(Ventas[[#This Row],[Ship Country]],[1]!Countries[Ship Country],[1]!Countries[Continent],"No existe")</f>
        <v>Europe</v>
      </c>
      <c r="P1935" s="15" t="str">
        <f>_xlfn.XLOOKUP(Ventas[[#This Row],[Category]],[2]!ProdManager[Category],[2]!ProdManager[Prod_Manager])</f>
        <v>Marc Caine</v>
      </c>
      <c r="Q1935" s="15">
        <f>YEAR(Ventas[[#This Row],[Order Date]])</f>
        <v>2016</v>
      </c>
      <c r="R1935" s="15" t="str">
        <f>TEXT(Ventas[[#This Row],[Order Date]],"MMM")</f>
        <v>nov</v>
      </c>
    </row>
    <row r="1936" spans="1:18" x14ac:dyDescent="0.25">
      <c r="A1936" s="4">
        <v>10998</v>
      </c>
      <c r="B1936" s="4" t="s">
        <v>239</v>
      </c>
      <c r="C1936" s="4" t="s">
        <v>24</v>
      </c>
      <c r="D1936" s="4">
        <v>28.5</v>
      </c>
      <c r="E1936" s="4">
        <v>23.654999999999998</v>
      </c>
      <c r="F1936" s="4">
        <v>7</v>
      </c>
      <c r="G1936" s="4" t="s">
        <v>220</v>
      </c>
      <c r="H1936" s="4" t="s">
        <v>221</v>
      </c>
      <c r="I1936" s="4" t="s">
        <v>222</v>
      </c>
      <c r="J1936" s="5">
        <v>42433</v>
      </c>
      <c r="K1936" s="12">
        <f>Ventas[[#This Row],[Unit Price]]*Ventas[[#This Row],[Quantity]]</f>
        <v>199.5</v>
      </c>
      <c r="L1936" s="12">
        <f>Ventas[[#This Row],[Unit Cost]]*Ventas[[#This Row],[Quantity]]</f>
        <v>165.58499999999998</v>
      </c>
      <c r="M1936" s="14">
        <f>Ventas[[#This Row],[Ingresos]]-Ventas[[#This Row],[Costes]]</f>
        <v>33.91500000000002</v>
      </c>
      <c r="N1936" s="14" t="str">
        <f>_xlfn.XLOOKUP(Ventas[[#This Row],[Ship Country]],[1]!Countries[Ship Country],[1]!Countries[Area],"No registrado")</f>
        <v>Nord Europe</v>
      </c>
      <c r="O1936" s="14" t="str">
        <f>_xlfn.XLOOKUP(Ventas[[#This Row],[Ship Country]],[1]!Countries[Ship Country],[1]!Countries[Continent],"No existe")</f>
        <v>Europe</v>
      </c>
      <c r="P1936" s="15" t="str">
        <f>_xlfn.XLOOKUP(Ventas[[#This Row],[Category]],[2]!ProdManager[Category],[2]!ProdManager[Prod_Manager])</f>
        <v>Lydia Sinn</v>
      </c>
      <c r="Q1936" s="15">
        <f>YEAR(Ventas[[#This Row],[Order Date]])</f>
        <v>2016</v>
      </c>
      <c r="R1936" s="15" t="str">
        <f>TEXT(Ventas[[#This Row],[Order Date]],"MMM")</f>
        <v>mar</v>
      </c>
    </row>
    <row r="1937" spans="1:18" x14ac:dyDescent="0.25">
      <c r="A1937" s="6">
        <v>10998</v>
      </c>
      <c r="B1937" s="6" t="s">
        <v>51</v>
      </c>
      <c r="C1937" s="6" t="s">
        <v>43</v>
      </c>
      <c r="D1937" s="6">
        <v>4.5</v>
      </c>
      <c r="E1937" s="6">
        <v>4.0049999999999999</v>
      </c>
      <c r="F1937" s="6">
        <v>12</v>
      </c>
      <c r="G1937" s="6" t="s">
        <v>220</v>
      </c>
      <c r="H1937" s="6" t="s">
        <v>221</v>
      </c>
      <c r="I1937" s="6" t="s">
        <v>222</v>
      </c>
      <c r="J1937" s="5">
        <v>42581</v>
      </c>
      <c r="K1937" s="12">
        <f>Ventas[[#This Row],[Unit Price]]*Ventas[[#This Row],[Quantity]]</f>
        <v>54</v>
      </c>
      <c r="L1937" s="12">
        <f>Ventas[[#This Row],[Unit Cost]]*Ventas[[#This Row],[Quantity]]</f>
        <v>48.06</v>
      </c>
      <c r="M1937" s="14">
        <f>Ventas[[#This Row],[Ingresos]]-Ventas[[#This Row],[Costes]]</f>
        <v>5.9399999999999977</v>
      </c>
      <c r="N1937" s="14" t="str">
        <f>_xlfn.XLOOKUP(Ventas[[#This Row],[Ship Country]],[1]!Countries[Ship Country],[1]!Countries[Area],"No registrado")</f>
        <v>Nord Europe</v>
      </c>
      <c r="O1937" s="14" t="str">
        <f>_xlfn.XLOOKUP(Ventas[[#This Row],[Ship Country]],[1]!Countries[Ship Country],[1]!Countries[Continent],"No existe")</f>
        <v>Europe</v>
      </c>
      <c r="P1937" s="15" t="str">
        <f>_xlfn.XLOOKUP(Ventas[[#This Row],[Category]],[2]!ProdManager[Category],[2]!ProdManager[Prod_Manager])</f>
        <v>John Matter</v>
      </c>
      <c r="Q1937" s="15">
        <f>YEAR(Ventas[[#This Row],[Order Date]])</f>
        <v>2016</v>
      </c>
      <c r="R1937" s="15" t="str">
        <f>TEXT(Ventas[[#This Row],[Order Date]],"MMM")</f>
        <v>jul</v>
      </c>
    </row>
    <row r="1938" spans="1:18" x14ac:dyDescent="0.25">
      <c r="A1938" s="4">
        <v>10998</v>
      </c>
      <c r="B1938" s="4" t="s">
        <v>129</v>
      </c>
      <c r="C1938" s="4" t="s">
        <v>43</v>
      </c>
      <c r="D1938" s="4">
        <v>7.75</v>
      </c>
      <c r="E1938" s="4">
        <v>6.8975</v>
      </c>
      <c r="F1938" s="4">
        <v>30</v>
      </c>
      <c r="G1938" s="4" t="s">
        <v>220</v>
      </c>
      <c r="H1938" s="4" t="s">
        <v>221</v>
      </c>
      <c r="I1938" s="4" t="s">
        <v>222</v>
      </c>
      <c r="J1938" s="5">
        <v>42470</v>
      </c>
      <c r="K1938" s="12">
        <f>Ventas[[#This Row],[Unit Price]]*Ventas[[#This Row],[Quantity]]</f>
        <v>232.5</v>
      </c>
      <c r="L1938" s="12">
        <f>Ventas[[#This Row],[Unit Cost]]*Ventas[[#This Row],[Quantity]]</f>
        <v>206.92500000000001</v>
      </c>
      <c r="M1938" s="14">
        <f>Ventas[[#This Row],[Ingresos]]-Ventas[[#This Row],[Costes]]</f>
        <v>25.574999999999989</v>
      </c>
      <c r="N1938" s="14" t="str">
        <f>_xlfn.XLOOKUP(Ventas[[#This Row],[Ship Country]],[1]!Countries[Ship Country],[1]!Countries[Area],"No registrado")</f>
        <v>Nord Europe</v>
      </c>
      <c r="O1938" s="14" t="str">
        <f>_xlfn.XLOOKUP(Ventas[[#This Row],[Ship Country]],[1]!Countries[Ship Country],[1]!Countries[Continent],"No existe")</f>
        <v>Europe</v>
      </c>
      <c r="P1938" s="15" t="str">
        <f>_xlfn.XLOOKUP(Ventas[[#This Row],[Category]],[2]!ProdManager[Category],[2]!ProdManager[Prod_Manager])</f>
        <v>John Matter</v>
      </c>
      <c r="Q1938" s="15">
        <f>YEAR(Ventas[[#This Row],[Order Date]])</f>
        <v>2016</v>
      </c>
      <c r="R1938" s="15" t="str">
        <f>TEXT(Ventas[[#This Row],[Order Date]],"MMM")</f>
        <v>abr</v>
      </c>
    </row>
    <row r="1939" spans="1:18" x14ac:dyDescent="0.25">
      <c r="A1939" s="6">
        <v>10999</v>
      </c>
      <c r="B1939" s="6" t="s">
        <v>28</v>
      </c>
      <c r="C1939" s="6" t="s">
        <v>29</v>
      </c>
      <c r="D1939" s="6">
        <v>9.65</v>
      </c>
      <c r="E1939" s="6">
        <v>7.4305000000000003</v>
      </c>
      <c r="F1939" s="6">
        <v>20</v>
      </c>
      <c r="G1939" s="6" t="s">
        <v>76</v>
      </c>
      <c r="H1939" s="6" t="s">
        <v>77</v>
      </c>
      <c r="I1939" s="6" t="s">
        <v>21</v>
      </c>
      <c r="J1939" s="5">
        <v>42424</v>
      </c>
      <c r="K1939" s="12">
        <f>Ventas[[#This Row],[Unit Price]]*Ventas[[#This Row],[Quantity]]</f>
        <v>193</v>
      </c>
      <c r="L1939" s="12">
        <f>Ventas[[#This Row],[Unit Cost]]*Ventas[[#This Row],[Quantity]]</f>
        <v>148.61000000000001</v>
      </c>
      <c r="M1939" s="14">
        <f>Ventas[[#This Row],[Ingresos]]-Ventas[[#This Row],[Costes]]</f>
        <v>44.389999999999986</v>
      </c>
      <c r="N1939" s="14" t="str">
        <f>_xlfn.XLOOKUP(Ventas[[#This Row],[Ship Country]],[1]!Countries[Ship Country],[1]!Countries[Area],"No registrado")</f>
        <v>Nord Europe</v>
      </c>
      <c r="O1939" s="14" t="str">
        <f>_xlfn.XLOOKUP(Ventas[[#This Row],[Ship Country]],[1]!Countries[Ship Country],[1]!Countries[Continent],"No existe")</f>
        <v>Europe</v>
      </c>
      <c r="P1939" s="15" t="str">
        <f>_xlfn.XLOOKUP(Ventas[[#This Row],[Category]],[2]!ProdManager[Category],[2]!ProdManager[Prod_Manager])</f>
        <v>Peter Stone</v>
      </c>
      <c r="Q1939" s="15">
        <f>YEAR(Ventas[[#This Row],[Order Date]])</f>
        <v>2016</v>
      </c>
      <c r="R1939" s="15" t="str">
        <f>TEXT(Ventas[[#This Row],[Order Date]],"MMM")</f>
        <v>feb</v>
      </c>
    </row>
    <row r="1940" spans="1:18" x14ac:dyDescent="0.25">
      <c r="A1940" s="4">
        <v>10999</v>
      </c>
      <c r="B1940" s="4" t="s">
        <v>22</v>
      </c>
      <c r="C1940" s="4" t="s">
        <v>18</v>
      </c>
      <c r="D1940" s="4">
        <v>53</v>
      </c>
      <c r="E1940" s="4">
        <v>42.400000000000006</v>
      </c>
      <c r="F1940" s="4">
        <v>15</v>
      </c>
      <c r="G1940" s="4" t="s">
        <v>76</v>
      </c>
      <c r="H1940" s="4" t="s">
        <v>77</v>
      </c>
      <c r="I1940" s="4" t="s">
        <v>21</v>
      </c>
      <c r="J1940" s="5">
        <v>42532</v>
      </c>
      <c r="K1940" s="12">
        <f>Ventas[[#This Row],[Unit Price]]*Ventas[[#This Row],[Quantity]]</f>
        <v>795</v>
      </c>
      <c r="L1940" s="12">
        <f>Ventas[[#This Row],[Unit Cost]]*Ventas[[#This Row],[Quantity]]</f>
        <v>636.00000000000011</v>
      </c>
      <c r="M1940" s="14">
        <f>Ventas[[#This Row],[Ingresos]]-Ventas[[#This Row],[Costes]]</f>
        <v>158.99999999999989</v>
      </c>
      <c r="N1940" s="14" t="str">
        <f>_xlfn.XLOOKUP(Ventas[[#This Row],[Ship Country]],[1]!Countries[Ship Country],[1]!Countries[Area],"No registrado")</f>
        <v>Nord Europe</v>
      </c>
      <c r="O1940" s="14" t="str">
        <f>_xlfn.XLOOKUP(Ventas[[#This Row],[Ship Country]],[1]!Countries[Ship Country],[1]!Countries[Continent],"No existe")</f>
        <v>Europe</v>
      </c>
      <c r="P1940" s="15" t="str">
        <f>_xlfn.XLOOKUP(Ventas[[#This Row],[Category]],[2]!ProdManager[Category],[2]!ProdManager[Prod_Manager])</f>
        <v>Marc Caine</v>
      </c>
      <c r="Q1940" s="15">
        <f>YEAR(Ventas[[#This Row],[Order Date]])</f>
        <v>2016</v>
      </c>
      <c r="R1940" s="15" t="str">
        <f>TEXT(Ventas[[#This Row],[Order Date]],"MMM")</f>
        <v>jun</v>
      </c>
    </row>
    <row r="1941" spans="1:18" x14ac:dyDescent="0.25">
      <c r="A1941" s="6">
        <v>10999</v>
      </c>
      <c r="B1941" s="6" t="s">
        <v>61</v>
      </c>
      <c r="C1941" s="6" t="s">
        <v>24</v>
      </c>
      <c r="D1941" s="6">
        <v>13</v>
      </c>
      <c r="E1941" s="6">
        <v>9.8800000000000008</v>
      </c>
      <c r="F1941" s="6">
        <v>21</v>
      </c>
      <c r="G1941" s="6" t="s">
        <v>76</v>
      </c>
      <c r="H1941" s="6" t="s">
        <v>77</v>
      </c>
      <c r="I1941" s="6" t="s">
        <v>21</v>
      </c>
      <c r="J1941" s="5">
        <v>42639</v>
      </c>
      <c r="K1941" s="12">
        <f>Ventas[[#This Row],[Unit Price]]*Ventas[[#This Row],[Quantity]]</f>
        <v>273</v>
      </c>
      <c r="L1941" s="12">
        <f>Ventas[[#This Row],[Unit Cost]]*Ventas[[#This Row],[Quantity]]</f>
        <v>207.48000000000002</v>
      </c>
      <c r="M1941" s="14">
        <f>Ventas[[#This Row],[Ingresos]]-Ventas[[#This Row],[Costes]]</f>
        <v>65.519999999999982</v>
      </c>
      <c r="N1941" s="14" t="str">
        <f>_xlfn.XLOOKUP(Ventas[[#This Row],[Ship Country]],[1]!Countries[Ship Country],[1]!Countries[Area],"No registrado")</f>
        <v>Nord Europe</v>
      </c>
      <c r="O1941" s="14" t="str">
        <f>_xlfn.XLOOKUP(Ventas[[#This Row],[Ship Country]],[1]!Countries[Ship Country],[1]!Countries[Continent],"No existe")</f>
        <v>Europe</v>
      </c>
      <c r="P1941" s="15" t="str">
        <f>_xlfn.XLOOKUP(Ventas[[#This Row],[Category]],[2]!ProdManager[Category],[2]!ProdManager[Prod_Manager])</f>
        <v>Lydia Sinn</v>
      </c>
      <c r="Q1941" s="15">
        <f>YEAR(Ventas[[#This Row],[Order Date]])</f>
        <v>2016</v>
      </c>
      <c r="R1941" s="15" t="str">
        <f>TEXT(Ventas[[#This Row],[Order Date]],"MMM")</f>
        <v>sep</v>
      </c>
    </row>
    <row r="1942" spans="1:18" x14ac:dyDescent="0.25">
      <c r="A1942" s="4">
        <v>11000</v>
      </c>
      <c r="B1942" s="4" t="s">
        <v>61</v>
      </c>
      <c r="C1942" s="4" t="s">
        <v>24</v>
      </c>
      <c r="D1942" s="4">
        <v>13</v>
      </c>
      <c r="E1942" s="4">
        <v>10.92</v>
      </c>
      <c r="F1942" s="4">
        <v>30</v>
      </c>
      <c r="G1942" s="4" t="s">
        <v>82</v>
      </c>
      <c r="H1942" s="4" t="s">
        <v>83</v>
      </c>
      <c r="I1942" s="4" t="s">
        <v>84</v>
      </c>
      <c r="J1942" s="5">
        <v>42542</v>
      </c>
      <c r="K1942" s="12">
        <f>Ventas[[#This Row],[Unit Price]]*Ventas[[#This Row],[Quantity]]</f>
        <v>390</v>
      </c>
      <c r="L1942" s="12">
        <f>Ventas[[#This Row],[Unit Cost]]*Ventas[[#This Row],[Quantity]]</f>
        <v>327.60000000000002</v>
      </c>
      <c r="M1942" s="14">
        <f>Ventas[[#This Row],[Ingresos]]-Ventas[[#This Row],[Costes]]</f>
        <v>62.399999999999977</v>
      </c>
      <c r="N1942" s="14" t="str">
        <f>_xlfn.XLOOKUP(Ventas[[#This Row],[Ship Country]],[1]!Countries[Ship Country],[1]!Countries[Area],"No registrado")</f>
        <v>Nord America</v>
      </c>
      <c r="O1942" s="14" t="str">
        <f>_xlfn.XLOOKUP(Ventas[[#This Row],[Ship Country]],[1]!Countries[Ship Country],[1]!Countries[Continent],"No existe")</f>
        <v>America</v>
      </c>
      <c r="P1942" s="15" t="str">
        <f>_xlfn.XLOOKUP(Ventas[[#This Row],[Category]],[2]!ProdManager[Category],[2]!ProdManager[Prod_Manager])</f>
        <v>Lydia Sinn</v>
      </c>
      <c r="Q1942" s="15">
        <f>YEAR(Ventas[[#This Row],[Order Date]])</f>
        <v>2016</v>
      </c>
      <c r="R1942" s="15" t="str">
        <f>TEXT(Ventas[[#This Row],[Order Date]],"MMM")</f>
        <v>jun</v>
      </c>
    </row>
    <row r="1943" spans="1:18" x14ac:dyDescent="0.25">
      <c r="A1943" s="6">
        <v>11000</v>
      </c>
      <c r="B1943" s="6" t="s">
        <v>169</v>
      </c>
      <c r="C1943" s="6" t="s">
        <v>24</v>
      </c>
      <c r="D1943" s="6">
        <v>22</v>
      </c>
      <c r="E1943" s="6">
        <v>18.040000000000003</v>
      </c>
      <c r="F1943" s="6">
        <v>25</v>
      </c>
      <c r="G1943" s="6" t="s">
        <v>82</v>
      </c>
      <c r="H1943" s="6" t="s">
        <v>83</v>
      </c>
      <c r="I1943" s="6" t="s">
        <v>84</v>
      </c>
      <c r="J1943" s="5">
        <v>42651</v>
      </c>
      <c r="K1943" s="12">
        <f>Ventas[[#This Row],[Unit Price]]*Ventas[[#This Row],[Quantity]]</f>
        <v>550</v>
      </c>
      <c r="L1943" s="12">
        <f>Ventas[[#This Row],[Unit Cost]]*Ventas[[#This Row],[Quantity]]</f>
        <v>451.00000000000006</v>
      </c>
      <c r="M1943" s="14">
        <f>Ventas[[#This Row],[Ingresos]]-Ventas[[#This Row],[Costes]]</f>
        <v>98.999999999999943</v>
      </c>
      <c r="N1943" s="14" t="str">
        <f>_xlfn.XLOOKUP(Ventas[[#This Row],[Ship Country]],[1]!Countries[Ship Country],[1]!Countries[Area],"No registrado")</f>
        <v>Nord America</v>
      </c>
      <c r="O1943" s="14" t="str">
        <f>_xlfn.XLOOKUP(Ventas[[#This Row],[Ship Country]],[1]!Countries[Ship Country],[1]!Countries[Continent],"No existe")</f>
        <v>America</v>
      </c>
      <c r="P1943" s="15" t="str">
        <f>_xlfn.XLOOKUP(Ventas[[#This Row],[Category]],[2]!ProdManager[Category],[2]!ProdManager[Prod_Manager])</f>
        <v>Lydia Sinn</v>
      </c>
      <c r="Q1943" s="15">
        <f>YEAR(Ventas[[#This Row],[Order Date]])</f>
        <v>2016</v>
      </c>
      <c r="R1943" s="15" t="str">
        <f>TEXT(Ventas[[#This Row],[Order Date]],"MMM")</f>
        <v>oct</v>
      </c>
    </row>
    <row r="1944" spans="1:18" x14ac:dyDescent="0.25">
      <c r="A1944" s="4">
        <v>11000</v>
      </c>
      <c r="B1944" s="4" t="s">
        <v>51</v>
      </c>
      <c r="C1944" s="4" t="s">
        <v>43</v>
      </c>
      <c r="D1944" s="4">
        <v>4.5</v>
      </c>
      <c r="E1944" s="4">
        <v>4.05</v>
      </c>
      <c r="F1944" s="4">
        <v>30</v>
      </c>
      <c r="G1944" s="4" t="s">
        <v>82</v>
      </c>
      <c r="H1944" s="4" t="s">
        <v>83</v>
      </c>
      <c r="I1944" s="4" t="s">
        <v>84</v>
      </c>
      <c r="J1944" s="5">
        <v>42512</v>
      </c>
      <c r="K1944" s="12">
        <f>Ventas[[#This Row],[Unit Price]]*Ventas[[#This Row],[Quantity]]</f>
        <v>135</v>
      </c>
      <c r="L1944" s="12">
        <f>Ventas[[#This Row],[Unit Cost]]*Ventas[[#This Row],[Quantity]]</f>
        <v>121.5</v>
      </c>
      <c r="M1944" s="14">
        <f>Ventas[[#This Row],[Ingresos]]-Ventas[[#This Row],[Costes]]</f>
        <v>13.5</v>
      </c>
      <c r="N1944" s="14" t="str">
        <f>_xlfn.XLOOKUP(Ventas[[#This Row],[Ship Country]],[1]!Countries[Ship Country],[1]!Countries[Area],"No registrado")</f>
        <v>Nord America</v>
      </c>
      <c r="O1944" s="14" t="str">
        <f>_xlfn.XLOOKUP(Ventas[[#This Row],[Ship Country]],[1]!Countries[Ship Country],[1]!Countries[Continent],"No existe")</f>
        <v>America</v>
      </c>
      <c r="P1944" s="15" t="str">
        <f>_xlfn.XLOOKUP(Ventas[[#This Row],[Category]],[2]!ProdManager[Category],[2]!ProdManager[Prod_Manager])</f>
        <v>John Matter</v>
      </c>
      <c r="Q1944" s="15">
        <f>YEAR(Ventas[[#This Row],[Order Date]])</f>
        <v>2016</v>
      </c>
      <c r="R1944" s="15" t="str">
        <f>TEXT(Ventas[[#This Row],[Order Date]],"MMM")</f>
        <v>may</v>
      </c>
    </row>
    <row r="1945" spans="1:18" x14ac:dyDescent="0.25">
      <c r="A1945" s="6">
        <v>11001</v>
      </c>
      <c r="B1945" s="6" t="s">
        <v>45</v>
      </c>
      <c r="C1945" s="6" t="s">
        <v>46</v>
      </c>
      <c r="D1945" s="6">
        <v>24</v>
      </c>
      <c r="E1945" s="6">
        <v>19.200000000000003</v>
      </c>
      <c r="F1945" s="6">
        <v>6</v>
      </c>
      <c r="G1945" s="6" t="s">
        <v>88</v>
      </c>
      <c r="H1945" s="6" t="s">
        <v>89</v>
      </c>
      <c r="I1945" s="6" t="s">
        <v>90</v>
      </c>
      <c r="J1945" s="5">
        <v>42591</v>
      </c>
      <c r="K1945" s="12">
        <f>Ventas[[#This Row],[Unit Price]]*Ventas[[#This Row],[Quantity]]</f>
        <v>144</v>
      </c>
      <c r="L1945" s="12">
        <f>Ventas[[#This Row],[Unit Cost]]*Ventas[[#This Row],[Quantity]]</f>
        <v>115.20000000000002</v>
      </c>
      <c r="M1945" s="14">
        <f>Ventas[[#This Row],[Ingresos]]-Ventas[[#This Row],[Costes]]</f>
        <v>28.799999999999983</v>
      </c>
      <c r="N1945" s="14" t="str">
        <f>_xlfn.XLOOKUP(Ventas[[#This Row],[Ship Country]],[1]!Countries[Ship Country],[1]!Countries[Area],"No registrado")</f>
        <v>Nord Europe</v>
      </c>
      <c r="O1945" s="14" t="str">
        <f>_xlfn.XLOOKUP(Ventas[[#This Row],[Ship Country]],[1]!Countries[Ship Country],[1]!Countries[Continent],"No existe")</f>
        <v>Europe</v>
      </c>
      <c r="P1945" s="15" t="str">
        <f>_xlfn.XLOOKUP(Ventas[[#This Row],[Category]],[2]!ProdManager[Category],[2]!ProdManager[Prod_Manager])</f>
        <v>John Matter</v>
      </c>
      <c r="Q1945" s="15">
        <f>YEAR(Ventas[[#This Row],[Order Date]])</f>
        <v>2016</v>
      </c>
      <c r="R1945" s="15" t="str">
        <f>TEXT(Ventas[[#This Row],[Order Date]],"MMM")</f>
        <v>ago</v>
      </c>
    </row>
    <row r="1946" spans="1:18" x14ac:dyDescent="0.25">
      <c r="A1946" s="4">
        <v>11001</v>
      </c>
      <c r="B1946" s="4" t="s">
        <v>141</v>
      </c>
      <c r="C1946" s="4" t="s">
        <v>29</v>
      </c>
      <c r="D1946" s="4">
        <v>12</v>
      </c>
      <c r="E1946" s="4">
        <v>8.879999999999999</v>
      </c>
      <c r="F1946" s="4">
        <v>25</v>
      </c>
      <c r="G1946" s="4" t="s">
        <v>88</v>
      </c>
      <c r="H1946" s="4" t="s">
        <v>89</v>
      </c>
      <c r="I1946" s="4" t="s">
        <v>90</v>
      </c>
      <c r="J1946" s="5">
        <v>42413</v>
      </c>
      <c r="K1946" s="12">
        <f>Ventas[[#This Row],[Unit Price]]*Ventas[[#This Row],[Quantity]]</f>
        <v>300</v>
      </c>
      <c r="L1946" s="12">
        <f>Ventas[[#This Row],[Unit Cost]]*Ventas[[#This Row],[Quantity]]</f>
        <v>221.99999999999997</v>
      </c>
      <c r="M1946" s="14">
        <f>Ventas[[#This Row],[Ingresos]]-Ventas[[#This Row],[Costes]]</f>
        <v>78.000000000000028</v>
      </c>
      <c r="N1946" s="14" t="str">
        <f>_xlfn.XLOOKUP(Ventas[[#This Row],[Ship Country]],[1]!Countries[Ship Country],[1]!Countries[Area],"No registrado")</f>
        <v>Nord Europe</v>
      </c>
      <c r="O1946" s="14" t="str">
        <f>_xlfn.XLOOKUP(Ventas[[#This Row],[Ship Country]],[1]!Countries[Ship Country],[1]!Countries[Continent],"No existe")</f>
        <v>Europe</v>
      </c>
      <c r="P1946" s="15" t="str">
        <f>_xlfn.XLOOKUP(Ventas[[#This Row],[Category]],[2]!ProdManager[Category],[2]!ProdManager[Prod_Manager])</f>
        <v>Peter Stone</v>
      </c>
      <c r="Q1946" s="15">
        <f>YEAR(Ventas[[#This Row],[Order Date]])</f>
        <v>2016</v>
      </c>
      <c r="R1946" s="15" t="str">
        <f>TEXT(Ventas[[#This Row],[Order Date]],"MMM")</f>
        <v>feb</v>
      </c>
    </row>
    <row r="1947" spans="1:18" x14ac:dyDescent="0.25">
      <c r="A1947" s="6">
        <v>11001</v>
      </c>
      <c r="B1947" s="6" t="s">
        <v>85</v>
      </c>
      <c r="C1947" s="6" t="s">
        <v>18</v>
      </c>
      <c r="D1947" s="6">
        <v>30</v>
      </c>
      <c r="E1947" s="6">
        <v>24.3</v>
      </c>
      <c r="F1947" s="6">
        <v>60</v>
      </c>
      <c r="G1947" s="6" t="s">
        <v>88</v>
      </c>
      <c r="H1947" s="6" t="s">
        <v>89</v>
      </c>
      <c r="I1947" s="6" t="s">
        <v>90</v>
      </c>
      <c r="J1947" s="5">
        <v>42576</v>
      </c>
      <c r="K1947" s="12">
        <f>Ventas[[#This Row],[Unit Price]]*Ventas[[#This Row],[Quantity]]</f>
        <v>1800</v>
      </c>
      <c r="L1947" s="12">
        <f>Ventas[[#This Row],[Unit Cost]]*Ventas[[#This Row],[Quantity]]</f>
        <v>1458</v>
      </c>
      <c r="M1947" s="14">
        <f>Ventas[[#This Row],[Ingresos]]-Ventas[[#This Row],[Costes]]</f>
        <v>342</v>
      </c>
      <c r="N1947" s="14" t="str">
        <f>_xlfn.XLOOKUP(Ventas[[#This Row],[Ship Country]],[1]!Countries[Ship Country],[1]!Countries[Area],"No registrado")</f>
        <v>Nord Europe</v>
      </c>
      <c r="O1947" s="14" t="str">
        <f>_xlfn.XLOOKUP(Ventas[[#This Row],[Ship Country]],[1]!Countries[Ship Country],[1]!Countries[Continent],"No existe")</f>
        <v>Europe</v>
      </c>
      <c r="P1947" s="15" t="str">
        <f>_xlfn.XLOOKUP(Ventas[[#This Row],[Category]],[2]!ProdManager[Category],[2]!ProdManager[Prod_Manager])</f>
        <v>Marc Caine</v>
      </c>
      <c r="Q1947" s="15">
        <f>YEAR(Ventas[[#This Row],[Order Date]])</f>
        <v>2016</v>
      </c>
      <c r="R1947" s="15" t="str">
        <f>TEXT(Ventas[[#This Row],[Order Date]],"MMM")</f>
        <v>jul</v>
      </c>
    </row>
    <row r="1948" spans="1:18" x14ac:dyDescent="0.25">
      <c r="A1948" s="4">
        <v>11001</v>
      </c>
      <c r="B1948" s="4" t="s">
        <v>32</v>
      </c>
      <c r="C1948" s="4" t="s">
        <v>10</v>
      </c>
      <c r="D1948" s="4">
        <v>21</v>
      </c>
      <c r="E1948" s="4">
        <v>17.010000000000002</v>
      </c>
      <c r="F1948" s="4">
        <v>25</v>
      </c>
      <c r="G1948" s="4" t="s">
        <v>88</v>
      </c>
      <c r="H1948" s="4" t="s">
        <v>89</v>
      </c>
      <c r="I1948" s="4" t="s">
        <v>90</v>
      </c>
      <c r="J1948" s="5">
        <v>42425</v>
      </c>
      <c r="K1948" s="12">
        <f>Ventas[[#This Row],[Unit Price]]*Ventas[[#This Row],[Quantity]]</f>
        <v>525</v>
      </c>
      <c r="L1948" s="12">
        <f>Ventas[[#This Row],[Unit Cost]]*Ventas[[#This Row],[Quantity]]</f>
        <v>425.25000000000006</v>
      </c>
      <c r="M1948" s="14">
        <f>Ventas[[#This Row],[Ingresos]]-Ventas[[#This Row],[Costes]]</f>
        <v>99.749999999999943</v>
      </c>
      <c r="N1948" s="14" t="str">
        <f>_xlfn.XLOOKUP(Ventas[[#This Row],[Ship Country]],[1]!Countries[Ship Country],[1]!Countries[Area],"No registrado")</f>
        <v>Nord Europe</v>
      </c>
      <c r="O1948" s="14" t="str">
        <f>_xlfn.XLOOKUP(Ventas[[#This Row],[Ship Country]],[1]!Countries[Ship Country],[1]!Countries[Continent],"No existe")</f>
        <v>Europe</v>
      </c>
      <c r="P1948" s="15" t="str">
        <f>_xlfn.XLOOKUP(Ventas[[#This Row],[Category]],[2]!ProdManager[Category],[2]!ProdManager[Prod_Manager])</f>
        <v>Marc Caine</v>
      </c>
      <c r="Q1948" s="15">
        <f>YEAR(Ventas[[#This Row],[Order Date]])</f>
        <v>2016</v>
      </c>
      <c r="R1948" s="15" t="str">
        <f>TEXT(Ventas[[#This Row],[Order Date]],"MMM")</f>
        <v>feb</v>
      </c>
    </row>
    <row r="1949" spans="1:18" x14ac:dyDescent="0.25">
      <c r="A1949" s="6">
        <v>11002</v>
      </c>
      <c r="B1949" s="6" t="s">
        <v>45</v>
      </c>
      <c r="C1949" s="6" t="s">
        <v>46</v>
      </c>
      <c r="D1949" s="6">
        <v>24</v>
      </c>
      <c r="E1949" s="6">
        <v>18</v>
      </c>
      <c r="F1949" s="6">
        <v>40</v>
      </c>
      <c r="G1949" s="6" t="s">
        <v>182</v>
      </c>
      <c r="H1949" s="6" t="s">
        <v>183</v>
      </c>
      <c r="I1949" s="6" t="s">
        <v>84</v>
      </c>
      <c r="J1949" s="5">
        <v>42729</v>
      </c>
      <c r="K1949" s="12">
        <f>Ventas[[#This Row],[Unit Price]]*Ventas[[#This Row],[Quantity]]</f>
        <v>960</v>
      </c>
      <c r="L1949" s="12">
        <f>Ventas[[#This Row],[Unit Cost]]*Ventas[[#This Row],[Quantity]]</f>
        <v>720</v>
      </c>
      <c r="M1949" s="14">
        <f>Ventas[[#This Row],[Ingresos]]-Ventas[[#This Row],[Costes]]</f>
        <v>240</v>
      </c>
      <c r="N1949" s="14" t="str">
        <f>_xlfn.XLOOKUP(Ventas[[#This Row],[Ship Country]],[1]!Countries[Ship Country],[1]!Countries[Area],"No registrado")</f>
        <v>Nord America</v>
      </c>
      <c r="O1949" s="14" t="str">
        <f>_xlfn.XLOOKUP(Ventas[[#This Row],[Ship Country]],[1]!Countries[Ship Country],[1]!Countries[Continent],"No existe")</f>
        <v>America</v>
      </c>
      <c r="P1949" s="15" t="str">
        <f>_xlfn.XLOOKUP(Ventas[[#This Row],[Category]],[2]!ProdManager[Category],[2]!ProdManager[Prod_Manager])</f>
        <v>John Matter</v>
      </c>
      <c r="Q1949" s="15">
        <f>YEAR(Ventas[[#This Row],[Order Date]])</f>
        <v>2016</v>
      </c>
      <c r="R1949" s="15" t="str">
        <f>TEXT(Ventas[[#This Row],[Order Date]],"MMM")</f>
        <v>dic</v>
      </c>
    </row>
    <row r="1950" spans="1:18" x14ac:dyDescent="0.25">
      <c r="A1950" s="4">
        <v>11002</v>
      </c>
      <c r="B1950" s="4" t="s">
        <v>118</v>
      </c>
      <c r="C1950" s="4" t="s">
        <v>29</v>
      </c>
      <c r="D1950" s="4">
        <v>6</v>
      </c>
      <c r="E1950" s="4">
        <v>4.8000000000000007</v>
      </c>
      <c r="F1950" s="4">
        <v>56</v>
      </c>
      <c r="G1950" s="4" t="s">
        <v>182</v>
      </c>
      <c r="H1950" s="4" t="s">
        <v>183</v>
      </c>
      <c r="I1950" s="4" t="s">
        <v>84</v>
      </c>
      <c r="J1950" s="5">
        <v>42502</v>
      </c>
      <c r="K1950" s="12">
        <f>Ventas[[#This Row],[Unit Price]]*Ventas[[#This Row],[Quantity]]</f>
        <v>336</v>
      </c>
      <c r="L1950" s="12">
        <f>Ventas[[#This Row],[Unit Cost]]*Ventas[[#This Row],[Quantity]]</f>
        <v>268.80000000000007</v>
      </c>
      <c r="M1950" s="14">
        <f>Ventas[[#This Row],[Ingresos]]-Ventas[[#This Row],[Costes]]</f>
        <v>67.199999999999932</v>
      </c>
      <c r="N1950" s="14" t="str">
        <f>_xlfn.XLOOKUP(Ventas[[#This Row],[Ship Country]],[1]!Countries[Ship Country],[1]!Countries[Area],"No registrado")</f>
        <v>Nord America</v>
      </c>
      <c r="O1950" s="14" t="str">
        <f>_xlfn.XLOOKUP(Ventas[[#This Row],[Ship Country]],[1]!Countries[Ship Country],[1]!Countries[Continent],"No existe")</f>
        <v>America</v>
      </c>
      <c r="P1950" s="15" t="str">
        <f>_xlfn.XLOOKUP(Ventas[[#This Row],[Category]],[2]!ProdManager[Category],[2]!ProdManager[Prod_Manager])</f>
        <v>Peter Stone</v>
      </c>
      <c r="Q1950" s="15">
        <f>YEAR(Ventas[[#This Row],[Order Date]])</f>
        <v>2016</v>
      </c>
      <c r="R1950" s="15" t="str">
        <f>TEXT(Ventas[[#This Row],[Order Date]],"MMM")</f>
        <v>may</v>
      </c>
    </row>
    <row r="1951" spans="1:18" x14ac:dyDescent="0.25">
      <c r="A1951" s="6">
        <v>11002</v>
      </c>
      <c r="B1951" s="6" t="s">
        <v>81</v>
      </c>
      <c r="C1951" s="6" t="s">
        <v>43</v>
      </c>
      <c r="D1951" s="6">
        <v>18</v>
      </c>
      <c r="E1951" s="6">
        <v>16.38</v>
      </c>
      <c r="F1951" s="6">
        <v>15</v>
      </c>
      <c r="G1951" s="6" t="s">
        <v>182</v>
      </c>
      <c r="H1951" s="6" t="s">
        <v>183</v>
      </c>
      <c r="I1951" s="6" t="s">
        <v>84</v>
      </c>
      <c r="J1951" s="5">
        <v>42571</v>
      </c>
      <c r="K1951" s="12">
        <f>Ventas[[#This Row],[Unit Price]]*Ventas[[#This Row],[Quantity]]</f>
        <v>270</v>
      </c>
      <c r="L1951" s="12">
        <f>Ventas[[#This Row],[Unit Cost]]*Ventas[[#This Row],[Quantity]]</f>
        <v>245.7</v>
      </c>
      <c r="M1951" s="14">
        <f>Ventas[[#This Row],[Ingresos]]-Ventas[[#This Row],[Costes]]</f>
        <v>24.300000000000011</v>
      </c>
      <c r="N1951" s="14" t="str">
        <f>_xlfn.XLOOKUP(Ventas[[#This Row],[Ship Country]],[1]!Countries[Ship Country],[1]!Countries[Area],"No registrado")</f>
        <v>Nord America</v>
      </c>
      <c r="O1951" s="14" t="str">
        <f>_xlfn.XLOOKUP(Ventas[[#This Row],[Ship Country]],[1]!Countries[Ship Country],[1]!Countries[Continent],"No existe")</f>
        <v>America</v>
      </c>
      <c r="P1951" s="15" t="str">
        <f>_xlfn.XLOOKUP(Ventas[[#This Row],[Category]],[2]!ProdManager[Category],[2]!ProdManager[Prod_Manager])</f>
        <v>John Matter</v>
      </c>
      <c r="Q1951" s="15">
        <f>YEAR(Ventas[[#This Row],[Order Date]])</f>
        <v>2016</v>
      </c>
      <c r="R1951" s="15" t="str">
        <f>TEXT(Ventas[[#This Row],[Order Date]],"MMM")</f>
        <v>jul</v>
      </c>
    </row>
    <row r="1952" spans="1:18" x14ac:dyDescent="0.25">
      <c r="A1952" s="4">
        <v>11002</v>
      </c>
      <c r="B1952" s="4" t="s">
        <v>9</v>
      </c>
      <c r="C1952" s="4" t="s">
        <v>10</v>
      </c>
      <c r="D1952" s="4">
        <v>14</v>
      </c>
      <c r="E1952" s="4">
        <v>10.780000000000001</v>
      </c>
      <c r="F1952" s="4">
        <v>24</v>
      </c>
      <c r="G1952" s="4" t="s">
        <v>182</v>
      </c>
      <c r="H1952" s="4" t="s">
        <v>183</v>
      </c>
      <c r="I1952" s="4" t="s">
        <v>84</v>
      </c>
      <c r="J1952" s="5">
        <v>42659</v>
      </c>
      <c r="K1952" s="12">
        <f>Ventas[[#This Row],[Unit Price]]*Ventas[[#This Row],[Quantity]]</f>
        <v>336</v>
      </c>
      <c r="L1952" s="12">
        <f>Ventas[[#This Row],[Unit Cost]]*Ventas[[#This Row],[Quantity]]</f>
        <v>258.72000000000003</v>
      </c>
      <c r="M1952" s="14">
        <f>Ventas[[#This Row],[Ingresos]]-Ventas[[#This Row],[Costes]]</f>
        <v>77.279999999999973</v>
      </c>
      <c r="N1952" s="14" t="str">
        <f>_xlfn.XLOOKUP(Ventas[[#This Row],[Ship Country]],[1]!Countries[Ship Country],[1]!Countries[Area],"No registrado")</f>
        <v>Nord America</v>
      </c>
      <c r="O1952" s="14" t="str">
        <f>_xlfn.XLOOKUP(Ventas[[#This Row],[Ship Country]],[1]!Countries[Ship Country],[1]!Countries[Continent],"No existe")</f>
        <v>America</v>
      </c>
      <c r="P1952" s="15" t="str">
        <f>_xlfn.XLOOKUP(Ventas[[#This Row],[Category]],[2]!ProdManager[Category],[2]!ProdManager[Prod_Manager])</f>
        <v>Marc Caine</v>
      </c>
      <c r="Q1952" s="15">
        <f>YEAR(Ventas[[#This Row],[Order Date]])</f>
        <v>2016</v>
      </c>
      <c r="R1952" s="15" t="str">
        <f>TEXT(Ventas[[#This Row],[Order Date]],"MMM")</f>
        <v>oct</v>
      </c>
    </row>
    <row r="1953" spans="1:18" x14ac:dyDescent="0.25">
      <c r="A1953" s="6">
        <v>11003</v>
      </c>
      <c r="B1953" s="6" t="s">
        <v>177</v>
      </c>
      <c r="C1953" s="6" t="s">
        <v>10</v>
      </c>
      <c r="D1953" s="6">
        <v>7</v>
      </c>
      <c r="E1953" s="6">
        <v>5.46</v>
      </c>
      <c r="F1953" s="6">
        <v>10</v>
      </c>
      <c r="G1953" s="6" t="s">
        <v>265</v>
      </c>
      <c r="H1953" s="6" t="s">
        <v>266</v>
      </c>
      <c r="I1953" s="6" t="s">
        <v>84</v>
      </c>
      <c r="J1953" s="5">
        <v>42626</v>
      </c>
      <c r="K1953" s="12">
        <f>Ventas[[#This Row],[Unit Price]]*Ventas[[#This Row],[Quantity]]</f>
        <v>70</v>
      </c>
      <c r="L1953" s="12">
        <f>Ventas[[#This Row],[Unit Cost]]*Ventas[[#This Row],[Quantity]]</f>
        <v>54.6</v>
      </c>
      <c r="M1953" s="14">
        <f>Ventas[[#This Row],[Ingresos]]-Ventas[[#This Row],[Costes]]</f>
        <v>15.399999999999999</v>
      </c>
      <c r="N1953" s="14" t="str">
        <f>_xlfn.XLOOKUP(Ventas[[#This Row],[Ship Country]],[1]!Countries[Ship Country],[1]!Countries[Area],"No registrado")</f>
        <v>Nord America</v>
      </c>
      <c r="O1953" s="14" t="str">
        <f>_xlfn.XLOOKUP(Ventas[[#This Row],[Ship Country]],[1]!Countries[Ship Country],[1]!Countries[Continent],"No existe")</f>
        <v>America</v>
      </c>
      <c r="P1953" s="15" t="str">
        <f>_xlfn.XLOOKUP(Ventas[[#This Row],[Category]],[2]!ProdManager[Category],[2]!ProdManager[Prod_Manager])</f>
        <v>Marc Caine</v>
      </c>
      <c r="Q1953" s="15">
        <f>YEAR(Ventas[[#This Row],[Order Date]])</f>
        <v>2016</v>
      </c>
      <c r="R1953" s="15" t="str">
        <f>TEXT(Ventas[[#This Row],[Order Date]],"MMM")</f>
        <v>sep</v>
      </c>
    </row>
    <row r="1954" spans="1:18" x14ac:dyDescent="0.25">
      <c r="A1954" s="4">
        <v>11003</v>
      </c>
      <c r="B1954" s="4" t="s">
        <v>138</v>
      </c>
      <c r="C1954" s="4" t="s">
        <v>43</v>
      </c>
      <c r="D1954" s="4">
        <v>18</v>
      </c>
      <c r="E1954" s="4">
        <v>15.84</v>
      </c>
      <c r="F1954" s="4">
        <v>4</v>
      </c>
      <c r="G1954" s="4" t="s">
        <v>265</v>
      </c>
      <c r="H1954" s="4" t="s">
        <v>266</v>
      </c>
      <c r="I1954" s="4" t="s">
        <v>84</v>
      </c>
      <c r="J1954" s="5">
        <v>42722</v>
      </c>
      <c r="K1954" s="12">
        <f>Ventas[[#This Row],[Unit Price]]*Ventas[[#This Row],[Quantity]]</f>
        <v>72</v>
      </c>
      <c r="L1954" s="12">
        <f>Ventas[[#This Row],[Unit Cost]]*Ventas[[#This Row],[Quantity]]</f>
        <v>63.36</v>
      </c>
      <c r="M1954" s="14">
        <f>Ventas[[#This Row],[Ingresos]]-Ventas[[#This Row],[Costes]]</f>
        <v>8.64</v>
      </c>
      <c r="N1954" s="14" t="str">
        <f>_xlfn.XLOOKUP(Ventas[[#This Row],[Ship Country]],[1]!Countries[Ship Country],[1]!Countries[Area],"No registrado")</f>
        <v>Nord America</v>
      </c>
      <c r="O1954" s="14" t="str">
        <f>_xlfn.XLOOKUP(Ventas[[#This Row],[Ship Country]],[1]!Countries[Ship Country],[1]!Countries[Continent],"No existe")</f>
        <v>America</v>
      </c>
      <c r="P1954" s="15" t="str">
        <f>_xlfn.XLOOKUP(Ventas[[#This Row],[Category]],[2]!ProdManager[Category],[2]!ProdManager[Prod_Manager])</f>
        <v>John Matter</v>
      </c>
      <c r="Q1954" s="15">
        <f>YEAR(Ventas[[#This Row],[Order Date]])</f>
        <v>2016</v>
      </c>
      <c r="R1954" s="15" t="str">
        <f>TEXT(Ventas[[#This Row],[Order Date]],"MMM")</f>
        <v>dic</v>
      </c>
    </row>
    <row r="1955" spans="1:18" x14ac:dyDescent="0.25">
      <c r="A1955" s="6">
        <v>11003</v>
      </c>
      <c r="B1955" s="6" t="s">
        <v>98</v>
      </c>
      <c r="C1955" s="6" t="s">
        <v>29</v>
      </c>
      <c r="D1955" s="6">
        <v>18.399999999999999</v>
      </c>
      <c r="E1955" s="6">
        <v>12.879999999999999</v>
      </c>
      <c r="F1955" s="6">
        <v>10</v>
      </c>
      <c r="G1955" s="6" t="s">
        <v>265</v>
      </c>
      <c r="H1955" s="6" t="s">
        <v>266</v>
      </c>
      <c r="I1955" s="6" t="s">
        <v>84</v>
      </c>
      <c r="J1955" s="5">
        <v>42485</v>
      </c>
      <c r="K1955" s="12">
        <f>Ventas[[#This Row],[Unit Price]]*Ventas[[#This Row],[Quantity]]</f>
        <v>184</v>
      </c>
      <c r="L1955" s="12">
        <f>Ventas[[#This Row],[Unit Cost]]*Ventas[[#This Row],[Quantity]]</f>
        <v>128.79999999999998</v>
      </c>
      <c r="M1955" s="14">
        <f>Ventas[[#This Row],[Ingresos]]-Ventas[[#This Row],[Costes]]</f>
        <v>55.200000000000017</v>
      </c>
      <c r="N1955" s="14" t="str">
        <f>_xlfn.XLOOKUP(Ventas[[#This Row],[Ship Country]],[1]!Countries[Ship Country],[1]!Countries[Area],"No registrado")</f>
        <v>Nord America</v>
      </c>
      <c r="O1955" s="14" t="str">
        <f>_xlfn.XLOOKUP(Ventas[[#This Row],[Ship Country]],[1]!Countries[Ship Country],[1]!Countries[Continent],"No existe")</f>
        <v>America</v>
      </c>
      <c r="P1955" s="15" t="str">
        <f>_xlfn.XLOOKUP(Ventas[[#This Row],[Category]],[2]!ProdManager[Category],[2]!ProdManager[Prod_Manager])</f>
        <v>Peter Stone</v>
      </c>
      <c r="Q1955" s="15">
        <f>YEAR(Ventas[[#This Row],[Order Date]])</f>
        <v>2016</v>
      </c>
      <c r="R1955" s="15" t="str">
        <f>TEXT(Ventas[[#This Row],[Order Date]],"MMM")</f>
        <v>abr</v>
      </c>
    </row>
    <row r="1956" spans="1:18" x14ac:dyDescent="0.25">
      <c r="A1956" s="4">
        <v>11004</v>
      </c>
      <c r="B1956" s="4" t="s">
        <v>189</v>
      </c>
      <c r="C1956" s="4" t="s">
        <v>35</v>
      </c>
      <c r="D1956" s="4">
        <v>31.23</v>
      </c>
      <c r="E1956" s="4">
        <v>20.611799999999999</v>
      </c>
      <c r="F1956" s="4">
        <v>6</v>
      </c>
      <c r="G1956" s="4" t="s">
        <v>257</v>
      </c>
      <c r="H1956" s="4" t="s">
        <v>258</v>
      </c>
      <c r="I1956" s="4" t="s">
        <v>38</v>
      </c>
      <c r="J1956" s="5">
        <v>42508</v>
      </c>
      <c r="K1956" s="12">
        <f>Ventas[[#This Row],[Unit Price]]*Ventas[[#This Row],[Quantity]]</f>
        <v>187.38</v>
      </c>
      <c r="L1956" s="12">
        <f>Ventas[[#This Row],[Unit Cost]]*Ventas[[#This Row],[Quantity]]</f>
        <v>123.67079999999999</v>
      </c>
      <c r="M1956" s="14">
        <f>Ventas[[#This Row],[Ingresos]]-Ventas[[#This Row],[Costes]]</f>
        <v>63.70920000000001</v>
      </c>
      <c r="N1956" s="14" t="str">
        <f>_xlfn.XLOOKUP(Ventas[[#This Row],[Ship Country]],[1]!Countries[Ship Country],[1]!Countries[Area],"No registrado")</f>
        <v>Nord Europe</v>
      </c>
      <c r="O1956" s="14" t="str">
        <f>_xlfn.XLOOKUP(Ventas[[#This Row],[Ship Country]],[1]!Countries[Ship Country],[1]!Countries[Continent],"No existe")</f>
        <v>Europe</v>
      </c>
      <c r="P1956" s="15" t="str">
        <f>_xlfn.XLOOKUP(Ventas[[#This Row],[Category]],[2]!ProdManager[Category],[2]!ProdManager[Prod_Manager])</f>
        <v>Lydia Sinn</v>
      </c>
      <c r="Q1956" s="15">
        <f>YEAR(Ventas[[#This Row],[Order Date]])</f>
        <v>2016</v>
      </c>
      <c r="R1956" s="15" t="str">
        <f>TEXT(Ventas[[#This Row],[Order Date]],"MMM")</f>
        <v>may</v>
      </c>
    </row>
    <row r="1957" spans="1:18" x14ac:dyDescent="0.25">
      <c r="A1957" s="6">
        <v>11004</v>
      </c>
      <c r="B1957" s="6" t="s">
        <v>101</v>
      </c>
      <c r="C1957" s="6" t="s">
        <v>43</v>
      </c>
      <c r="D1957" s="6">
        <v>18</v>
      </c>
      <c r="E1957" s="6">
        <v>16.2</v>
      </c>
      <c r="F1957" s="6">
        <v>6</v>
      </c>
      <c r="G1957" s="6" t="s">
        <v>257</v>
      </c>
      <c r="H1957" s="6" t="s">
        <v>258</v>
      </c>
      <c r="I1957" s="6" t="s">
        <v>38</v>
      </c>
      <c r="J1957" s="5">
        <v>42389</v>
      </c>
      <c r="K1957" s="12">
        <f>Ventas[[#This Row],[Unit Price]]*Ventas[[#This Row],[Quantity]]</f>
        <v>108</v>
      </c>
      <c r="L1957" s="12">
        <f>Ventas[[#This Row],[Unit Cost]]*Ventas[[#This Row],[Quantity]]</f>
        <v>97.199999999999989</v>
      </c>
      <c r="M1957" s="14">
        <f>Ventas[[#This Row],[Ingresos]]-Ventas[[#This Row],[Costes]]</f>
        <v>10.800000000000011</v>
      </c>
      <c r="N1957" s="14" t="str">
        <f>_xlfn.XLOOKUP(Ventas[[#This Row],[Ship Country]],[1]!Countries[Ship Country],[1]!Countries[Area],"No registrado")</f>
        <v>Nord Europe</v>
      </c>
      <c r="O1957" s="14" t="str">
        <f>_xlfn.XLOOKUP(Ventas[[#This Row],[Ship Country]],[1]!Countries[Ship Country],[1]!Countries[Continent],"No existe")</f>
        <v>Europe</v>
      </c>
      <c r="P1957" s="15" t="str">
        <f>_xlfn.XLOOKUP(Ventas[[#This Row],[Category]],[2]!ProdManager[Category],[2]!ProdManager[Prod_Manager])</f>
        <v>John Matter</v>
      </c>
      <c r="Q1957" s="15">
        <f>YEAR(Ventas[[#This Row],[Order Date]])</f>
        <v>2016</v>
      </c>
      <c r="R1957" s="15" t="str">
        <f>TEXT(Ventas[[#This Row],[Order Date]],"MMM")</f>
        <v>ene</v>
      </c>
    </row>
    <row r="1958" spans="1:18" x14ac:dyDescent="0.25">
      <c r="A1958" s="4">
        <v>11005</v>
      </c>
      <c r="B1958" s="4" t="s">
        <v>138</v>
      </c>
      <c r="C1958" s="4" t="s">
        <v>43</v>
      </c>
      <c r="D1958" s="4">
        <v>18</v>
      </c>
      <c r="E1958" s="4">
        <v>16.560000000000002</v>
      </c>
      <c r="F1958" s="4">
        <v>2</v>
      </c>
      <c r="G1958" s="4" t="s">
        <v>263</v>
      </c>
      <c r="H1958" s="4" t="s">
        <v>264</v>
      </c>
      <c r="I1958" s="4" t="s">
        <v>97</v>
      </c>
      <c r="J1958" s="5">
        <v>42483</v>
      </c>
      <c r="K1958" s="12">
        <f>Ventas[[#This Row],[Unit Price]]*Ventas[[#This Row],[Quantity]]</f>
        <v>36</v>
      </c>
      <c r="L1958" s="12">
        <f>Ventas[[#This Row],[Unit Cost]]*Ventas[[#This Row],[Quantity]]</f>
        <v>33.120000000000005</v>
      </c>
      <c r="M1958" s="14">
        <f>Ventas[[#This Row],[Ingresos]]-Ventas[[#This Row],[Costes]]</f>
        <v>2.8799999999999955</v>
      </c>
      <c r="N1958" s="14" t="str">
        <f>_xlfn.XLOOKUP(Ventas[[#This Row],[Ship Country]],[1]!Countries[Ship Country],[1]!Countries[Area],"No registrado")</f>
        <v>Nord Europe</v>
      </c>
      <c r="O1958" s="14" t="str">
        <f>_xlfn.XLOOKUP(Ventas[[#This Row],[Ship Country]],[1]!Countries[Ship Country],[1]!Countries[Continent],"No existe")</f>
        <v>Europe</v>
      </c>
      <c r="P1958" s="15" t="str">
        <f>_xlfn.XLOOKUP(Ventas[[#This Row],[Category]],[2]!ProdManager[Category],[2]!ProdManager[Prod_Manager])</f>
        <v>John Matter</v>
      </c>
      <c r="Q1958" s="15">
        <f>YEAR(Ventas[[#This Row],[Order Date]])</f>
        <v>2016</v>
      </c>
      <c r="R1958" s="15" t="str">
        <f>TEXT(Ventas[[#This Row],[Order Date]],"MMM")</f>
        <v>abr</v>
      </c>
    </row>
    <row r="1959" spans="1:18" x14ac:dyDescent="0.25">
      <c r="A1959" s="6">
        <v>11005</v>
      </c>
      <c r="B1959" s="6" t="s">
        <v>52</v>
      </c>
      <c r="C1959" s="6" t="s">
        <v>15</v>
      </c>
      <c r="D1959" s="6">
        <v>55</v>
      </c>
      <c r="E1959" s="6">
        <v>45.1</v>
      </c>
      <c r="F1959" s="6">
        <v>10</v>
      </c>
      <c r="G1959" s="6" t="s">
        <v>263</v>
      </c>
      <c r="H1959" s="6" t="s">
        <v>264</v>
      </c>
      <c r="I1959" s="6" t="s">
        <v>97</v>
      </c>
      <c r="J1959" s="5">
        <v>42636</v>
      </c>
      <c r="K1959" s="12">
        <f>Ventas[[#This Row],[Unit Price]]*Ventas[[#This Row],[Quantity]]</f>
        <v>550</v>
      </c>
      <c r="L1959" s="12">
        <f>Ventas[[#This Row],[Unit Cost]]*Ventas[[#This Row],[Quantity]]</f>
        <v>451</v>
      </c>
      <c r="M1959" s="14">
        <f>Ventas[[#This Row],[Ingresos]]-Ventas[[#This Row],[Costes]]</f>
        <v>99</v>
      </c>
      <c r="N1959" s="14" t="str">
        <f>_xlfn.XLOOKUP(Ventas[[#This Row],[Ship Country]],[1]!Countries[Ship Country],[1]!Countries[Area],"No registrado")</f>
        <v>Nord Europe</v>
      </c>
      <c r="O1959" s="14" t="str">
        <f>_xlfn.XLOOKUP(Ventas[[#This Row],[Ship Country]],[1]!Countries[Ship Country],[1]!Countries[Continent],"No existe")</f>
        <v>Europe</v>
      </c>
      <c r="P1959" s="15" t="str">
        <f>_xlfn.XLOOKUP(Ventas[[#This Row],[Category]],[2]!ProdManager[Category],[2]!ProdManager[Prod_Manager])</f>
        <v>Peter Stone</v>
      </c>
      <c r="Q1959" s="15">
        <f>YEAR(Ventas[[#This Row],[Order Date]])</f>
        <v>2016</v>
      </c>
      <c r="R1959" s="15" t="str">
        <f>TEXT(Ventas[[#This Row],[Order Date]],"MMM")</f>
        <v>sep</v>
      </c>
    </row>
    <row r="1960" spans="1:18" x14ac:dyDescent="0.25">
      <c r="A1960" s="4">
        <v>11006</v>
      </c>
      <c r="B1960" s="4" t="s">
        <v>102</v>
      </c>
      <c r="C1960" s="4" t="s">
        <v>46</v>
      </c>
      <c r="D1960" s="4">
        <v>123.79</v>
      </c>
      <c r="E1960" s="4">
        <v>94.080400000000012</v>
      </c>
      <c r="F1960" s="4">
        <v>2</v>
      </c>
      <c r="G1960" s="4" t="s">
        <v>255</v>
      </c>
      <c r="H1960" s="4" t="s">
        <v>256</v>
      </c>
      <c r="I1960" s="4" t="s">
        <v>84</v>
      </c>
      <c r="J1960" s="5">
        <v>42726</v>
      </c>
      <c r="K1960" s="12">
        <f>Ventas[[#This Row],[Unit Price]]*Ventas[[#This Row],[Quantity]]</f>
        <v>247.58</v>
      </c>
      <c r="L1960" s="12">
        <f>Ventas[[#This Row],[Unit Cost]]*Ventas[[#This Row],[Quantity]]</f>
        <v>188.16080000000002</v>
      </c>
      <c r="M1960" s="14">
        <f>Ventas[[#This Row],[Ingresos]]-Ventas[[#This Row],[Costes]]</f>
        <v>59.419199999999989</v>
      </c>
      <c r="N1960" s="14" t="str">
        <f>_xlfn.XLOOKUP(Ventas[[#This Row],[Ship Country]],[1]!Countries[Ship Country],[1]!Countries[Area],"No registrado")</f>
        <v>Nord America</v>
      </c>
      <c r="O1960" s="14" t="str">
        <f>_xlfn.XLOOKUP(Ventas[[#This Row],[Ship Country]],[1]!Countries[Ship Country],[1]!Countries[Continent],"No existe")</f>
        <v>America</v>
      </c>
      <c r="P1960" s="15" t="str">
        <f>_xlfn.XLOOKUP(Ventas[[#This Row],[Category]],[2]!ProdManager[Category],[2]!ProdManager[Prod_Manager])</f>
        <v>John Matter</v>
      </c>
      <c r="Q1960" s="15">
        <f>YEAR(Ventas[[#This Row],[Order Date]])</f>
        <v>2016</v>
      </c>
      <c r="R1960" s="15" t="str">
        <f>TEXT(Ventas[[#This Row],[Order Date]],"MMM")</f>
        <v>dic</v>
      </c>
    </row>
    <row r="1961" spans="1:18" x14ac:dyDescent="0.25">
      <c r="A1961" s="6">
        <v>11006</v>
      </c>
      <c r="B1961" s="6" t="s">
        <v>138</v>
      </c>
      <c r="C1961" s="6" t="s">
        <v>43</v>
      </c>
      <c r="D1961" s="6">
        <v>18</v>
      </c>
      <c r="E1961" s="6">
        <v>15.84</v>
      </c>
      <c r="F1961" s="6">
        <v>8</v>
      </c>
      <c r="G1961" s="6" t="s">
        <v>255</v>
      </c>
      <c r="H1961" s="6" t="s">
        <v>256</v>
      </c>
      <c r="I1961" s="6" t="s">
        <v>84</v>
      </c>
      <c r="J1961" s="5">
        <v>42563</v>
      </c>
      <c r="K1961" s="12">
        <f>Ventas[[#This Row],[Unit Price]]*Ventas[[#This Row],[Quantity]]</f>
        <v>144</v>
      </c>
      <c r="L1961" s="12">
        <f>Ventas[[#This Row],[Unit Cost]]*Ventas[[#This Row],[Quantity]]</f>
        <v>126.72</v>
      </c>
      <c r="M1961" s="14">
        <f>Ventas[[#This Row],[Ingresos]]-Ventas[[#This Row],[Costes]]</f>
        <v>17.28</v>
      </c>
      <c r="N1961" s="14" t="str">
        <f>_xlfn.XLOOKUP(Ventas[[#This Row],[Ship Country]],[1]!Countries[Ship Country],[1]!Countries[Area],"No registrado")</f>
        <v>Nord America</v>
      </c>
      <c r="O1961" s="14" t="str">
        <f>_xlfn.XLOOKUP(Ventas[[#This Row],[Ship Country]],[1]!Countries[Ship Country],[1]!Countries[Continent],"No existe")</f>
        <v>America</v>
      </c>
      <c r="P1961" s="15" t="str">
        <f>_xlfn.XLOOKUP(Ventas[[#This Row],[Category]],[2]!ProdManager[Category],[2]!ProdManager[Prod_Manager])</f>
        <v>John Matter</v>
      </c>
      <c r="Q1961" s="15">
        <f>YEAR(Ventas[[#This Row],[Order Date]])</f>
        <v>2016</v>
      </c>
      <c r="R1961" s="15" t="str">
        <f>TEXT(Ventas[[#This Row],[Order Date]],"MMM")</f>
        <v>jul</v>
      </c>
    </row>
    <row r="1962" spans="1:18" x14ac:dyDescent="0.25">
      <c r="A1962" s="4">
        <v>11007</v>
      </c>
      <c r="B1962" s="4" t="s">
        <v>9</v>
      </c>
      <c r="C1962" s="4" t="s">
        <v>10</v>
      </c>
      <c r="D1962" s="4">
        <v>14</v>
      </c>
      <c r="E1962" s="4">
        <v>11.9</v>
      </c>
      <c r="F1962" s="4">
        <v>14</v>
      </c>
      <c r="G1962" s="4" t="s">
        <v>196</v>
      </c>
      <c r="H1962" s="4" t="s">
        <v>186</v>
      </c>
      <c r="I1962" s="4" t="s">
        <v>187</v>
      </c>
      <c r="J1962" s="5">
        <v>42562</v>
      </c>
      <c r="K1962" s="12">
        <f>Ventas[[#This Row],[Unit Price]]*Ventas[[#This Row],[Quantity]]</f>
        <v>196</v>
      </c>
      <c r="L1962" s="12">
        <f>Ventas[[#This Row],[Unit Cost]]*Ventas[[#This Row],[Quantity]]</f>
        <v>166.6</v>
      </c>
      <c r="M1962" s="14">
        <f>Ventas[[#This Row],[Ingresos]]-Ventas[[#This Row],[Costes]]</f>
        <v>29.400000000000006</v>
      </c>
      <c r="N1962" s="14" t="str">
        <f>_xlfn.XLOOKUP(Ventas[[#This Row],[Ship Country]],[1]!Countries[Ship Country],[1]!Countries[Area],"No registrado")</f>
        <v>Sud Europe</v>
      </c>
      <c r="O1962" s="14" t="str">
        <f>_xlfn.XLOOKUP(Ventas[[#This Row],[Ship Country]],[1]!Countries[Ship Country],[1]!Countries[Continent],"No existe")</f>
        <v>Europe</v>
      </c>
      <c r="P1962" s="15" t="str">
        <f>_xlfn.XLOOKUP(Ventas[[#This Row],[Category]],[2]!ProdManager[Category],[2]!ProdManager[Prod_Manager])</f>
        <v>Marc Caine</v>
      </c>
      <c r="Q1962" s="15">
        <f>YEAR(Ventas[[#This Row],[Order Date]])</f>
        <v>2016</v>
      </c>
      <c r="R1962" s="15" t="str">
        <f>TEXT(Ventas[[#This Row],[Order Date]],"MMM")</f>
        <v>jul</v>
      </c>
    </row>
    <row r="1963" spans="1:18" x14ac:dyDescent="0.25">
      <c r="A1963" s="6">
        <v>11007</v>
      </c>
      <c r="B1963" s="6" t="s">
        <v>201</v>
      </c>
      <c r="C1963" s="6" t="s">
        <v>24</v>
      </c>
      <c r="D1963" s="6">
        <v>40</v>
      </c>
      <c r="E1963" s="6">
        <v>28.799999999999997</v>
      </c>
      <c r="F1963" s="6">
        <v>30</v>
      </c>
      <c r="G1963" s="6" t="s">
        <v>196</v>
      </c>
      <c r="H1963" s="6" t="s">
        <v>186</v>
      </c>
      <c r="I1963" s="6" t="s">
        <v>187</v>
      </c>
      <c r="J1963" s="5">
        <v>42675</v>
      </c>
      <c r="K1963" s="12">
        <f>Ventas[[#This Row],[Unit Price]]*Ventas[[#This Row],[Quantity]]</f>
        <v>1200</v>
      </c>
      <c r="L1963" s="12">
        <f>Ventas[[#This Row],[Unit Cost]]*Ventas[[#This Row],[Quantity]]</f>
        <v>863.99999999999989</v>
      </c>
      <c r="M1963" s="14">
        <f>Ventas[[#This Row],[Ingresos]]-Ventas[[#This Row],[Costes]]</f>
        <v>336.00000000000011</v>
      </c>
      <c r="N1963" s="14" t="str">
        <f>_xlfn.XLOOKUP(Ventas[[#This Row],[Ship Country]],[1]!Countries[Ship Country],[1]!Countries[Area],"No registrado")</f>
        <v>Sud Europe</v>
      </c>
      <c r="O1963" s="14" t="str">
        <f>_xlfn.XLOOKUP(Ventas[[#This Row],[Ship Country]],[1]!Countries[Ship Country],[1]!Countries[Continent],"No existe")</f>
        <v>Europe</v>
      </c>
      <c r="P1963" s="15" t="str">
        <f>_xlfn.XLOOKUP(Ventas[[#This Row],[Category]],[2]!ProdManager[Category],[2]!ProdManager[Prod_Manager])</f>
        <v>Lydia Sinn</v>
      </c>
      <c r="Q1963" s="15">
        <f>YEAR(Ventas[[#This Row],[Order Date]])</f>
        <v>2016</v>
      </c>
      <c r="R1963" s="15" t="str">
        <f>TEXT(Ventas[[#This Row],[Order Date]],"MMM")</f>
        <v>nov</v>
      </c>
    </row>
    <row r="1964" spans="1:18" x14ac:dyDescent="0.25">
      <c r="A1964" s="4">
        <v>11007</v>
      </c>
      <c r="B1964" s="4" t="s">
        <v>102</v>
      </c>
      <c r="C1964" s="4" t="s">
        <v>46</v>
      </c>
      <c r="D1964" s="4">
        <v>123.79</v>
      </c>
      <c r="E1964" s="4">
        <v>97.794100000000014</v>
      </c>
      <c r="F1964" s="4">
        <v>10</v>
      </c>
      <c r="G1964" s="4" t="s">
        <v>196</v>
      </c>
      <c r="H1964" s="4" t="s">
        <v>186</v>
      </c>
      <c r="I1964" s="4" t="s">
        <v>187</v>
      </c>
      <c r="J1964" s="5">
        <v>42422</v>
      </c>
      <c r="K1964" s="12">
        <f>Ventas[[#This Row],[Unit Price]]*Ventas[[#This Row],[Quantity]]</f>
        <v>1237.9000000000001</v>
      </c>
      <c r="L1964" s="12">
        <f>Ventas[[#This Row],[Unit Cost]]*Ventas[[#This Row],[Quantity]]</f>
        <v>977.94100000000014</v>
      </c>
      <c r="M1964" s="14">
        <f>Ventas[[#This Row],[Ingresos]]-Ventas[[#This Row],[Costes]]</f>
        <v>259.95899999999995</v>
      </c>
      <c r="N1964" s="14" t="str">
        <f>_xlfn.XLOOKUP(Ventas[[#This Row],[Ship Country]],[1]!Countries[Ship Country],[1]!Countries[Area],"No registrado")</f>
        <v>Sud Europe</v>
      </c>
      <c r="O1964" s="14" t="str">
        <f>_xlfn.XLOOKUP(Ventas[[#This Row],[Ship Country]],[1]!Countries[Ship Country],[1]!Countries[Continent],"No existe")</f>
        <v>Europe</v>
      </c>
      <c r="P1964" s="15" t="str">
        <f>_xlfn.XLOOKUP(Ventas[[#This Row],[Category]],[2]!ProdManager[Category],[2]!ProdManager[Prod_Manager])</f>
        <v>John Matter</v>
      </c>
      <c r="Q1964" s="15">
        <f>YEAR(Ventas[[#This Row],[Order Date]])</f>
        <v>2016</v>
      </c>
      <c r="R1964" s="15" t="str">
        <f>TEXT(Ventas[[#This Row],[Order Date]],"MMM")</f>
        <v>feb</v>
      </c>
    </row>
    <row r="1965" spans="1:18" x14ac:dyDescent="0.25">
      <c r="A1965" s="6">
        <v>11008</v>
      </c>
      <c r="B1965" s="6" t="s">
        <v>121</v>
      </c>
      <c r="C1965" s="6" t="s">
        <v>18</v>
      </c>
      <c r="D1965" s="6">
        <v>45.6</v>
      </c>
      <c r="E1965" s="6">
        <v>36.480000000000004</v>
      </c>
      <c r="F1965" s="6">
        <v>70</v>
      </c>
      <c r="G1965" s="6" t="s">
        <v>66</v>
      </c>
      <c r="H1965" s="6" t="s">
        <v>67</v>
      </c>
      <c r="I1965" s="6" t="s">
        <v>68</v>
      </c>
      <c r="J1965" s="5">
        <v>42499</v>
      </c>
      <c r="K1965" s="12">
        <f>Ventas[[#This Row],[Unit Price]]*Ventas[[#This Row],[Quantity]]</f>
        <v>3192</v>
      </c>
      <c r="L1965" s="12">
        <f>Ventas[[#This Row],[Unit Cost]]*Ventas[[#This Row],[Quantity]]</f>
        <v>2553.6000000000004</v>
      </c>
      <c r="M1965" s="14">
        <f>Ventas[[#This Row],[Ingresos]]-Ventas[[#This Row],[Costes]]</f>
        <v>638.39999999999964</v>
      </c>
      <c r="N1965" s="14" t="str">
        <f>_xlfn.XLOOKUP(Ventas[[#This Row],[Ship Country]],[1]!Countries[Ship Country],[1]!Countries[Area],"No registrado")</f>
        <v>Nord Europe</v>
      </c>
      <c r="O1965" s="14" t="str">
        <f>_xlfn.XLOOKUP(Ventas[[#This Row],[Ship Country]],[1]!Countries[Ship Country],[1]!Countries[Continent],"No existe")</f>
        <v>Europe</v>
      </c>
      <c r="P1965" s="15" t="str">
        <f>_xlfn.XLOOKUP(Ventas[[#This Row],[Category]],[2]!ProdManager[Category],[2]!ProdManager[Prod_Manager])</f>
        <v>Marc Caine</v>
      </c>
      <c r="Q1965" s="15">
        <f>YEAR(Ventas[[#This Row],[Order Date]])</f>
        <v>2016</v>
      </c>
      <c r="R1965" s="15" t="str">
        <f>TEXT(Ventas[[#This Row],[Order Date]],"MMM")</f>
        <v>may</v>
      </c>
    </row>
    <row r="1966" spans="1:18" x14ac:dyDescent="0.25">
      <c r="A1966" s="4">
        <v>11008</v>
      </c>
      <c r="B1966" s="4" t="s">
        <v>140</v>
      </c>
      <c r="C1966" s="4" t="s">
        <v>43</v>
      </c>
      <c r="D1966" s="4">
        <v>14</v>
      </c>
      <c r="E1966" s="4">
        <v>12.6</v>
      </c>
      <c r="F1966" s="4">
        <v>90</v>
      </c>
      <c r="G1966" s="4" t="s">
        <v>66</v>
      </c>
      <c r="H1966" s="4" t="s">
        <v>67</v>
      </c>
      <c r="I1966" s="4" t="s">
        <v>68</v>
      </c>
      <c r="J1966" s="5">
        <v>42465</v>
      </c>
      <c r="K1966" s="12">
        <f>Ventas[[#This Row],[Unit Price]]*Ventas[[#This Row],[Quantity]]</f>
        <v>1260</v>
      </c>
      <c r="L1966" s="12">
        <f>Ventas[[#This Row],[Unit Cost]]*Ventas[[#This Row],[Quantity]]</f>
        <v>1134</v>
      </c>
      <c r="M1966" s="14">
        <f>Ventas[[#This Row],[Ingresos]]-Ventas[[#This Row],[Costes]]</f>
        <v>126</v>
      </c>
      <c r="N1966" s="14" t="str">
        <f>_xlfn.XLOOKUP(Ventas[[#This Row],[Ship Country]],[1]!Countries[Ship Country],[1]!Countries[Area],"No registrado")</f>
        <v>Nord Europe</v>
      </c>
      <c r="O1966" s="14" t="str">
        <f>_xlfn.XLOOKUP(Ventas[[#This Row],[Ship Country]],[1]!Countries[Ship Country],[1]!Countries[Continent],"No existe")</f>
        <v>Europe</v>
      </c>
      <c r="P1966" s="15" t="str">
        <f>_xlfn.XLOOKUP(Ventas[[#This Row],[Category]],[2]!ProdManager[Category],[2]!ProdManager[Prod_Manager])</f>
        <v>John Matter</v>
      </c>
      <c r="Q1966" s="15">
        <f>YEAR(Ventas[[#This Row],[Order Date]])</f>
        <v>2016</v>
      </c>
      <c r="R1966" s="15" t="str">
        <f>TEXT(Ventas[[#This Row],[Order Date]],"MMM")</f>
        <v>abr</v>
      </c>
    </row>
    <row r="1967" spans="1:18" x14ac:dyDescent="0.25">
      <c r="A1967" s="6">
        <v>11008</v>
      </c>
      <c r="B1967" s="6" t="s">
        <v>113</v>
      </c>
      <c r="C1967" s="6" t="s">
        <v>15</v>
      </c>
      <c r="D1967" s="6">
        <v>21.5</v>
      </c>
      <c r="E1967" s="6">
        <v>16.125</v>
      </c>
      <c r="F1967" s="6">
        <v>21</v>
      </c>
      <c r="G1967" s="6" t="s">
        <v>66</v>
      </c>
      <c r="H1967" s="6" t="s">
        <v>67</v>
      </c>
      <c r="I1967" s="6" t="s">
        <v>68</v>
      </c>
      <c r="J1967" s="5">
        <v>42442</v>
      </c>
      <c r="K1967" s="12">
        <f>Ventas[[#This Row],[Unit Price]]*Ventas[[#This Row],[Quantity]]</f>
        <v>451.5</v>
      </c>
      <c r="L1967" s="12">
        <f>Ventas[[#This Row],[Unit Cost]]*Ventas[[#This Row],[Quantity]]</f>
        <v>338.625</v>
      </c>
      <c r="M1967" s="14">
        <f>Ventas[[#This Row],[Ingresos]]-Ventas[[#This Row],[Costes]]</f>
        <v>112.875</v>
      </c>
      <c r="N1967" s="14" t="str">
        <f>_xlfn.XLOOKUP(Ventas[[#This Row],[Ship Country]],[1]!Countries[Ship Country],[1]!Countries[Area],"No registrado")</f>
        <v>Nord Europe</v>
      </c>
      <c r="O1967" s="14" t="str">
        <f>_xlfn.XLOOKUP(Ventas[[#This Row],[Ship Country]],[1]!Countries[Ship Country],[1]!Countries[Continent],"No existe")</f>
        <v>Europe</v>
      </c>
      <c r="P1967" s="15" t="str">
        <f>_xlfn.XLOOKUP(Ventas[[#This Row],[Category]],[2]!ProdManager[Category],[2]!ProdManager[Prod_Manager])</f>
        <v>Peter Stone</v>
      </c>
      <c r="Q1967" s="15">
        <f>YEAR(Ventas[[#This Row],[Order Date]])</f>
        <v>2016</v>
      </c>
      <c r="R1967" s="15" t="str">
        <f>TEXT(Ventas[[#This Row],[Order Date]],"MMM")</f>
        <v>mar</v>
      </c>
    </row>
    <row r="1968" spans="1:18" x14ac:dyDescent="0.25">
      <c r="A1968" s="4">
        <v>11009</v>
      </c>
      <c r="B1968" s="4" t="s">
        <v>40</v>
      </c>
      <c r="C1968" s="4" t="s">
        <v>15</v>
      </c>
      <c r="D1968" s="4">
        <v>34</v>
      </c>
      <c r="E1968" s="4">
        <v>27.540000000000003</v>
      </c>
      <c r="F1968" s="4">
        <v>9</v>
      </c>
      <c r="G1968" s="4" t="s">
        <v>162</v>
      </c>
      <c r="H1968" s="4" t="s">
        <v>163</v>
      </c>
      <c r="I1968" s="4" t="s">
        <v>133</v>
      </c>
      <c r="J1968" s="5">
        <v>42504</v>
      </c>
      <c r="K1968" s="12">
        <f>Ventas[[#This Row],[Unit Price]]*Ventas[[#This Row],[Quantity]]</f>
        <v>306</v>
      </c>
      <c r="L1968" s="12">
        <f>Ventas[[#This Row],[Unit Cost]]*Ventas[[#This Row],[Quantity]]</f>
        <v>247.86</v>
      </c>
      <c r="M1968" s="14">
        <f>Ventas[[#This Row],[Ingresos]]-Ventas[[#This Row],[Costes]]</f>
        <v>58.139999999999986</v>
      </c>
      <c r="N1968" s="14" t="str">
        <f>_xlfn.XLOOKUP(Ventas[[#This Row],[Ship Country]],[1]!Countries[Ship Country],[1]!Countries[Area],"No registrado")</f>
        <v>Sud Europe</v>
      </c>
      <c r="O1968" s="14" t="str">
        <f>_xlfn.XLOOKUP(Ventas[[#This Row],[Ship Country]],[1]!Countries[Ship Country],[1]!Countries[Continent],"No existe")</f>
        <v>Europe</v>
      </c>
      <c r="P1968" s="15" t="str">
        <f>_xlfn.XLOOKUP(Ventas[[#This Row],[Category]],[2]!ProdManager[Category],[2]!ProdManager[Prod_Manager])</f>
        <v>Peter Stone</v>
      </c>
      <c r="Q1968" s="15">
        <f>YEAR(Ventas[[#This Row],[Order Date]])</f>
        <v>2016</v>
      </c>
      <c r="R1968" s="15" t="str">
        <f>TEXT(Ventas[[#This Row],[Order Date]],"MMM")</f>
        <v>may</v>
      </c>
    </row>
    <row r="1969" spans="1:18" x14ac:dyDescent="0.25">
      <c r="A1969" s="6">
        <v>11009</v>
      </c>
      <c r="B1969" s="6" t="s">
        <v>51</v>
      </c>
      <c r="C1969" s="6" t="s">
        <v>43</v>
      </c>
      <c r="D1969" s="6">
        <v>4.5</v>
      </c>
      <c r="E1969" s="6">
        <v>3.96</v>
      </c>
      <c r="F1969" s="6">
        <v>12</v>
      </c>
      <c r="G1969" s="6" t="s">
        <v>162</v>
      </c>
      <c r="H1969" s="6" t="s">
        <v>163</v>
      </c>
      <c r="I1969" s="6" t="s">
        <v>133</v>
      </c>
      <c r="J1969" s="5">
        <v>42628</v>
      </c>
      <c r="K1969" s="12">
        <f>Ventas[[#This Row],[Unit Price]]*Ventas[[#This Row],[Quantity]]</f>
        <v>54</v>
      </c>
      <c r="L1969" s="12">
        <f>Ventas[[#This Row],[Unit Cost]]*Ventas[[#This Row],[Quantity]]</f>
        <v>47.519999999999996</v>
      </c>
      <c r="M1969" s="14">
        <f>Ventas[[#This Row],[Ingresos]]-Ventas[[#This Row],[Costes]]</f>
        <v>6.480000000000004</v>
      </c>
      <c r="N1969" s="14" t="str">
        <f>_xlfn.XLOOKUP(Ventas[[#This Row],[Ship Country]],[1]!Countries[Ship Country],[1]!Countries[Area],"No registrado")</f>
        <v>Sud Europe</v>
      </c>
      <c r="O1969" s="14" t="str">
        <f>_xlfn.XLOOKUP(Ventas[[#This Row],[Ship Country]],[1]!Countries[Ship Country],[1]!Countries[Continent],"No existe")</f>
        <v>Europe</v>
      </c>
      <c r="P1969" s="15" t="str">
        <f>_xlfn.XLOOKUP(Ventas[[#This Row],[Category]],[2]!ProdManager[Category],[2]!ProdManager[Prod_Manager])</f>
        <v>John Matter</v>
      </c>
      <c r="Q1969" s="15">
        <f>YEAR(Ventas[[#This Row],[Order Date]])</f>
        <v>2016</v>
      </c>
      <c r="R1969" s="15" t="str">
        <f>TEXT(Ventas[[#This Row],[Order Date]],"MMM")</f>
        <v>sep</v>
      </c>
    </row>
    <row r="1970" spans="1:18" x14ac:dyDescent="0.25">
      <c r="A1970" s="4">
        <v>11009</v>
      </c>
      <c r="B1970" s="4" t="s">
        <v>57</v>
      </c>
      <c r="C1970" s="4" t="s">
        <v>29</v>
      </c>
      <c r="D1970" s="4">
        <v>19</v>
      </c>
      <c r="E1970" s="4">
        <v>13.489999999999998</v>
      </c>
      <c r="F1970" s="4">
        <v>18</v>
      </c>
      <c r="G1970" s="4" t="s">
        <v>162</v>
      </c>
      <c r="H1970" s="4" t="s">
        <v>163</v>
      </c>
      <c r="I1970" s="4" t="s">
        <v>133</v>
      </c>
      <c r="J1970" s="5">
        <v>42456</v>
      </c>
      <c r="K1970" s="12">
        <f>Ventas[[#This Row],[Unit Price]]*Ventas[[#This Row],[Quantity]]</f>
        <v>342</v>
      </c>
      <c r="L1970" s="12">
        <f>Ventas[[#This Row],[Unit Cost]]*Ventas[[#This Row],[Quantity]]</f>
        <v>242.81999999999996</v>
      </c>
      <c r="M1970" s="14">
        <f>Ventas[[#This Row],[Ingresos]]-Ventas[[#This Row],[Costes]]</f>
        <v>99.180000000000035</v>
      </c>
      <c r="N1970" s="14" t="str">
        <f>_xlfn.XLOOKUP(Ventas[[#This Row],[Ship Country]],[1]!Countries[Ship Country],[1]!Countries[Area],"No registrado")</f>
        <v>Sud Europe</v>
      </c>
      <c r="O1970" s="14" t="str">
        <f>_xlfn.XLOOKUP(Ventas[[#This Row],[Ship Country]],[1]!Countries[Ship Country],[1]!Countries[Continent],"No existe")</f>
        <v>Europe</v>
      </c>
      <c r="P1970" s="15" t="str">
        <f>_xlfn.XLOOKUP(Ventas[[#This Row],[Category]],[2]!ProdManager[Category],[2]!ProdManager[Prod_Manager])</f>
        <v>Peter Stone</v>
      </c>
      <c r="Q1970" s="15">
        <f>YEAR(Ventas[[#This Row],[Order Date]])</f>
        <v>2016</v>
      </c>
      <c r="R1970" s="15" t="str">
        <f>TEXT(Ventas[[#This Row],[Order Date]],"MMM")</f>
        <v>mar</v>
      </c>
    </row>
    <row r="1971" spans="1:18" x14ac:dyDescent="0.25">
      <c r="A1971" s="6">
        <v>11010</v>
      </c>
      <c r="B1971" s="6" t="s">
        <v>85</v>
      </c>
      <c r="C1971" s="6" t="s">
        <v>18</v>
      </c>
      <c r="D1971" s="6">
        <v>30</v>
      </c>
      <c r="E1971" s="6">
        <v>24</v>
      </c>
      <c r="F1971" s="6">
        <v>20</v>
      </c>
      <c r="G1971" s="6" t="s">
        <v>143</v>
      </c>
      <c r="H1971" s="6" t="s">
        <v>144</v>
      </c>
      <c r="I1971" s="6" t="s">
        <v>116</v>
      </c>
      <c r="J1971" s="5">
        <v>42370</v>
      </c>
      <c r="K1971" s="12">
        <f>Ventas[[#This Row],[Unit Price]]*Ventas[[#This Row],[Quantity]]</f>
        <v>600</v>
      </c>
      <c r="L1971" s="12">
        <f>Ventas[[#This Row],[Unit Cost]]*Ventas[[#This Row],[Quantity]]</f>
        <v>480</v>
      </c>
      <c r="M1971" s="14">
        <f>Ventas[[#This Row],[Ingresos]]-Ventas[[#This Row],[Costes]]</f>
        <v>120</v>
      </c>
      <c r="N1971" s="14" t="str">
        <f>_xlfn.XLOOKUP(Ventas[[#This Row],[Ship Country]],[1]!Countries[Ship Country],[1]!Countries[Area],"No registrado")</f>
        <v>Sud Europe</v>
      </c>
      <c r="O1971" s="14" t="str">
        <f>_xlfn.XLOOKUP(Ventas[[#This Row],[Ship Country]],[1]!Countries[Ship Country],[1]!Countries[Continent],"No existe")</f>
        <v>Europe</v>
      </c>
      <c r="P1971" s="15" t="str">
        <f>_xlfn.XLOOKUP(Ventas[[#This Row],[Category]],[2]!ProdManager[Category],[2]!ProdManager[Prod_Manager])</f>
        <v>Marc Caine</v>
      </c>
      <c r="Q1971" s="15">
        <f>YEAR(Ventas[[#This Row],[Order Date]])</f>
        <v>2016</v>
      </c>
      <c r="R1971" s="15" t="str">
        <f>TEXT(Ventas[[#This Row],[Order Date]],"MMM")</f>
        <v>ene</v>
      </c>
    </row>
    <row r="1972" spans="1:18" x14ac:dyDescent="0.25">
      <c r="A1972" s="4">
        <v>11010</v>
      </c>
      <c r="B1972" s="4" t="s">
        <v>51</v>
      </c>
      <c r="C1972" s="4" t="s">
        <v>43</v>
      </c>
      <c r="D1972" s="4">
        <v>4.5</v>
      </c>
      <c r="E1972" s="4">
        <v>4.05</v>
      </c>
      <c r="F1972" s="4">
        <v>10</v>
      </c>
      <c r="G1972" s="4" t="s">
        <v>143</v>
      </c>
      <c r="H1972" s="4" t="s">
        <v>144</v>
      </c>
      <c r="I1972" s="4" t="s">
        <v>116</v>
      </c>
      <c r="J1972" s="5">
        <v>42607</v>
      </c>
      <c r="K1972" s="12">
        <f>Ventas[[#This Row],[Unit Price]]*Ventas[[#This Row],[Quantity]]</f>
        <v>45</v>
      </c>
      <c r="L1972" s="12">
        <f>Ventas[[#This Row],[Unit Cost]]*Ventas[[#This Row],[Quantity]]</f>
        <v>40.5</v>
      </c>
      <c r="M1972" s="14">
        <f>Ventas[[#This Row],[Ingresos]]-Ventas[[#This Row],[Costes]]</f>
        <v>4.5</v>
      </c>
      <c r="N1972" s="14" t="str">
        <f>_xlfn.XLOOKUP(Ventas[[#This Row],[Ship Country]],[1]!Countries[Ship Country],[1]!Countries[Area],"No registrado")</f>
        <v>Sud Europe</v>
      </c>
      <c r="O1972" s="14" t="str">
        <f>_xlfn.XLOOKUP(Ventas[[#This Row],[Ship Country]],[1]!Countries[Ship Country],[1]!Countries[Continent],"No existe")</f>
        <v>Europe</v>
      </c>
      <c r="P1972" s="15" t="str">
        <f>_xlfn.XLOOKUP(Ventas[[#This Row],[Category]],[2]!ProdManager[Category],[2]!ProdManager[Prod_Manager])</f>
        <v>John Matter</v>
      </c>
      <c r="Q1972" s="15">
        <f>YEAR(Ventas[[#This Row],[Order Date]])</f>
        <v>2016</v>
      </c>
      <c r="R1972" s="15" t="str">
        <f>TEXT(Ventas[[#This Row],[Order Date]],"MMM")</f>
        <v>ago</v>
      </c>
    </row>
    <row r="1973" spans="1:18" x14ac:dyDescent="0.25">
      <c r="A1973" s="6">
        <v>11011</v>
      </c>
      <c r="B1973" s="6" t="s">
        <v>174</v>
      </c>
      <c r="C1973" s="6" t="s">
        <v>29</v>
      </c>
      <c r="D1973" s="6">
        <v>13.25</v>
      </c>
      <c r="E1973" s="6">
        <v>9.2749999999999986</v>
      </c>
      <c r="F1973" s="6">
        <v>40</v>
      </c>
      <c r="G1973" s="6" t="s">
        <v>267</v>
      </c>
      <c r="H1973" s="6" t="s">
        <v>268</v>
      </c>
      <c r="I1973" s="6" t="s">
        <v>21</v>
      </c>
      <c r="J1973" s="5">
        <v>42638</v>
      </c>
      <c r="K1973" s="12">
        <f>Ventas[[#This Row],[Unit Price]]*Ventas[[#This Row],[Quantity]]</f>
        <v>530</v>
      </c>
      <c r="L1973" s="12">
        <f>Ventas[[#This Row],[Unit Cost]]*Ventas[[#This Row],[Quantity]]</f>
        <v>370.99999999999994</v>
      </c>
      <c r="M1973" s="14">
        <f>Ventas[[#This Row],[Ingresos]]-Ventas[[#This Row],[Costes]]</f>
        <v>159.00000000000006</v>
      </c>
      <c r="N1973" s="14" t="str">
        <f>_xlfn.XLOOKUP(Ventas[[#This Row],[Ship Country]],[1]!Countries[Ship Country],[1]!Countries[Area],"No registrado")</f>
        <v>Nord Europe</v>
      </c>
      <c r="O1973" s="14" t="str">
        <f>_xlfn.XLOOKUP(Ventas[[#This Row],[Ship Country]],[1]!Countries[Ship Country],[1]!Countries[Continent],"No existe")</f>
        <v>Europe</v>
      </c>
      <c r="P1973" s="15" t="str">
        <f>_xlfn.XLOOKUP(Ventas[[#This Row],[Category]],[2]!ProdManager[Category],[2]!ProdManager[Prod_Manager])</f>
        <v>Peter Stone</v>
      </c>
      <c r="Q1973" s="15">
        <f>YEAR(Ventas[[#This Row],[Order Date]])</f>
        <v>2016</v>
      </c>
      <c r="R1973" s="15" t="str">
        <f>TEXT(Ventas[[#This Row],[Order Date]],"MMM")</f>
        <v>sep</v>
      </c>
    </row>
    <row r="1974" spans="1:18" x14ac:dyDescent="0.25">
      <c r="A1974" s="4">
        <v>11011</v>
      </c>
      <c r="B1974" s="4" t="s">
        <v>113</v>
      </c>
      <c r="C1974" s="4" t="s">
        <v>15</v>
      </c>
      <c r="D1974" s="4">
        <v>21.5</v>
      </c>
      <c r="E1974" s="4">
        <v>17.2</v>
      </c>
      <c r="F1974" s="4">
        <v>20</v>
      </c>
      <c r="G1974" s="4" t="s">
        <v>267</v>
      </c>
      <c r="H1974" s="4" t="s">
        <v>268</v>
      </c>
      <c r="I1974" s="4" t="s">
        <v>21</v>
      </c>
      <c r="J1974" s="5">
        <v>42523</v>
      </c>
      <c r="K1974" s="12">
        <f>Ventas[[#This Row],[Unit Price]]*Ventas[[#This Row],[Quantity]]</f>
        <v>430</v>
      </c>
      <c r="L1974" s="12">
        <f>Ventas[[#This Row],[Unit Cost]]*Ventas[[#This Row],[Quantity]]</f>
        <v>344</v>
      </c>
      <c r="M1974" s="14">
        <f>Ventas[[#This Row],[Ingresos]]-Ventas[[#This Row],[Costes]]</f>
        <v>86</v>
      </c>
      <c r="N1974" s="14" t="str">
        <f>_xlfn.XLOOKUP(Ventas[[#This Row],[Ship Country]],[1]!Countries[Ship Country],[1]!Countries[Area],"No registrado")</f>
        <v>Nord Europe</v>
      </c>
      <c r="O1974" s="14" t="str">
        <f>_xlfn.XLOOKUP(Ventas[[#This Row],[Ship Country]],[1]!Countries[Ship Country],[1]!Countries[Continent],"No existe")</f>
        <v>Europe</v>
      </c>
      <c r="P1974" s="15" t="str">
        <f>_xlfn.XLOOKUP(Ventas[[#This Row],[Category]],[2]!ProdManager[Category],[2]!ProdManager[Prod_Manager])</f>
        <v>Peter Stone</v>
      </c>
      <c r="Q1974" s="15">
        <f>YEAR(Ventas[[#This Row],[Order Date]])</f>
        <v>2016</v>
      </c>
      <c r="R1974" s="15" t="str">
        <f>TEXT(Ventas[[#This Row],[Order Date]],"MMM")</f>
        <v>jun</v>
      </c>
    </row>
    <row r="1975" spans="1:18" x14ac:dyDescent="0.25">
      <c r="A1975" s="6">
        <v>11012</v>
      </c>
      <c r="B1975" s="6" t="s">
        <v>130</v>
      </c>
      <c r="C1975" s="6" t="s">
        <v>35</v>
      </c>
      <c r="D1975" s="6">
        <v>9.1999999999999993</v>
      </c>
      <c r="E1975" s="6">
        <v>6.4399999999999995</v>
      </c>
      <c r="F1975" s="6">
        <v>50</v>
      </c>
      <c r="G1975" s="6" t="s">
        <v>99</v>
      </c>
      <c r="H1975" s="6" t="s">
        <v>100</v>
      </c>
      <c r="I1975" s="6" t="s">
        <v>21</v>
      </c>
      <c r="J1975" s="5">
        <v>42716</v>
      </c>
      <c r="K1975" s="12">
        <f>Ventas[[#This Row],[Unit Price]]*Ventas[[#This Row],[Quantity]]</f>
        <v>459.99999999999994</v>
      </c>
      <c r="L1975" s="12">
        <f>Ventas[[#This Row],[Unit Cost]]*Ventas[[#This Row],[Quantity]]</f>
        <v>322</v>
      </c>
      <c r="M1975" s="14">
        <f>Ventas[[#This Row],[Ingresos]]-Ventas[[#This Row],[Costes]]</f>
        <v>137.99999999999994</v>
      </c>
      <c r="N1975" s="14" t="str">
        <f>_xlfn.XLOOKUP(Ventas[[#This Row],[Ship Country]],[1]!Countries[Ship Country],[1]!Countries[Area],"No registrado")</f>
        <v>Nord Europe</v>
      </c>
      <c r="O1975" s="14" t="str">
        <f>_xlfn.XLOOKUP(Ventas[[#This Row],[Ship Country]],[1]!Countries[Ship Country],[1]!Countries[Continent],"No existe")</f>
        <v>Europe</v>
      </c>
      <c r="P1975" s="15" t="str">
        <f>_xlfn.XLOOKUP(Ventas[[#This Row],[Category]],[2]!ProdManager[Category],[2]!ProdManager[Prod_Manager])</f>
        <v>Lydia Sinn</v>
      </c>
      <c r="Q1975" s="15">
        <f>YEAR(Ventas[[#This Row],[Order Date]])</f>
        <v>2016</v>
      </c>
      <c r="R1975" s="15" t="str">
        <f>TEXT(Ventas[[#This Row],[Order Date]],"MMM")</f>
        <v>dic</v>
      </c>
    </row>
    <row r="1976" spans="1:18" x14ac:dyDescent="0.25">
      <c r="A1976" s="4">
        <v>11012</v>
      </c>
      <c r="B1976" s="4" t="s">
        <v>40</v>
      </c>
      <c r="C1976" s="4" t="s">
        <v>15</v>
      </c>
      <c r="D1976" s="4">
        <v>34</v>
      </c>
      <c r="E1976" s="4">
        <v>27.880000000000003</v>
      </c>
      <c r="F1976" s="4">
        <v>36</v>
      </c>
      <c r="G1976" s="4" t="s">
        <v>99</v>
      </c>
      <c r="H1976" s="4" t="s">
        <v>100</v>
      </c>
      <c r="I1976" s="4" t="s">
        <v>21</v>
      </c>
      <c r="J1976" s="5">
        <v>42443</v>
      </c>
      <c r="K1976" s="12">
        <f>Ventas[[#This Row],[Unit Price]]*Ventas[[#This Row],[Quantity]]</f>
        <v>1224</v>
      </c>
      <c r="L1976" s="12">
        <f>Ventas[[#This Row],[Unit Cost]]*Ventas[[#This Row],[Quantity]]</f>
        <v>1003.6800000000001</v>
      </c>
      <c r="M1976" s="14">
        <f>Ventas[[#This Row],[Ingresos]]-Ventas[[#This Row],[Costes]]</f>
        <v>220.31999999999994</v>
      </c>
      <c r="N1976" s="14" t="str">
        <f>_xlfn.XLOOKUP(Ventas[[#This Row],[Ship Country]],[1]!Countries[Ship Country],[1]!Countries[Area],"No registrado")</f>
        <v>Nord Europe</v>
      </c>
      <c r="O1976" s="14" t="str">
        <f>_xlfn.XLOOKUP(Ventas[[#This Row],[Ship Country]],[1]!Countries[Ship Country],[1]!Countries[Continent],"No existe")</f>
        <v>Europe</v>
      </c>
      <c r="P1976" s="15" t="str">
        <f>_xlfn.XLOOKUP(Ventas[[#This Row],[Category]],[2]!ProdManager[Category],[2]!ProdManager[Prod_Manager])</f>
        <v>Peter Stone</v>
      </c>
      <c r="Q1976" s="15">
        <f>YEAR(Ventas[[#This Row],[Order Date]])</f>
        <v>2016</v>
      </c>
      <c r="R1976" s="15" t="str">
        <f>TEXT(Ventas[[#This Row],[Order Date]],"MMM")</f>
        <v>mar</v>
      </c>
    </row>
    <row r="1977" spans="1:18" x14ac:dyDescent="0.25">
      <c r="A1977" s="6">
        <v>11012</v>
      </c>
      <c r="B1977" s="6" t="s">
        <v>113</v>
      </c>
      <c r="C1977" s="6" t="s">
        <v>15</v>
      </c>
      <c r="D1977" s="6">
        <v>21.5</v>
      </c>
      <c r="E1977" s="6">
        <v>16.555</v>
      </c>
      <c r="F1977" s="6">
        <v>60</v>
      </c>
      <c r="G1977" s="6" t="s">
        <v>99</v>
      </c>
      <c r="H1977" s="6" t="s">
        <v>100</v>
      </c>
      <c r="I1977" s="6" t="s">
        <v>21</v>
      </c>
      <c r="J1977" s="5">
        <v>42442</v>
      </c>
      <c r="K1977" s="12">
        <f>Ventas[[#This Row],[Unit Price]]*Ventas[[#This Row],[Quantity]]</f>
        <v>1290</v>
      </c>
      <c r="L1977" s="12">
        <f>Ventas[[#This Row],[Unit Cost]]*Ventas[[#This Row],[Quantity]]</f>
        <v>993.3</v>
      </c>
      <c r="M1977" s="14">
        <f>Ventas[[#This Row],[Ingresos]]-Ventas[[#This Row],[Costes]]</f>
        <v>296.70000000000005</v>
      </c>
      <c r="N1977" s="14" t="str">
        <f>_xlfn.XLOOKUP(Ventas[[#This Row],[Ship Country]],[1]!Countries[Ship Country],[1]!Countries[Area],"No registrado")</f>
        <v>Nord Europe</v>
      </c>
      <c r="O1977" s="14" t="str">
        <f>_xlfn.XLOOKUP(Ventas[[#This Row],[Ship Country]],[1]!Countries[Ship Country],[1]!Countries[Continent],"No existe")</f>
        <v>Europe</v>
      </c>
      <c r="P1977" s="15" t="str">
        <f>_xlfn.XLOOKUP(Ventas[[#This Row],[Category]],[2]!ProdManager[Category],[2]!ProdManager[Prod_Manager])</f>
        <v>Peter Stone</v>
      </c>
      <c r="Q1977" s="15">
        <f>YEAR(Ventas[[#This Row],[Order Date]])</f>
        <v>2016</v>
      </c>
      <c r="R1977" s="15" t="str">
        <f>TEXT(Ventas[[#This Row],[Order Date]],"MMM")</f>
        <v>mar</v>
      </c>
    </row>
    <row r="1978" spans="1:18" x14ac:dyDescent="0.25">
      <c r="A1978" s="4">
        <v>11013</v>
      </c>
      <c r="B1978" s="4" t="s">
        <v>197</v>
      </c>
      <c r="C1978" s="4" t="s">
        <v>10</v>
      </c>
      <c r="D1978" s="4">
        <v>9</v>
      </c>
      <c r="E1978" s="4">
        <v>6.75</v>
      </c>
      <c r="F1978" s="4">
        <v>10</v>
      </c>
      <c r="G1978" s="4" t="s">
        <v>131</v>
      </c>
      <c r="H1978" s="4" t="s">
        <v>132</v>
      </c>
      <c r="I1978" s="4" t="s">
        <v>133</v>
      </c>
      <c r="J1978" s="5">
        <v>42510</v>
      </c>
      <c r="K1978" s="12">
        <f>Ventas[[#This Row],[Unit Price]]*Ventas[[#This Row],[Quantity]]</f>
        <v>90</v>
      </c>
      <c r="L1978" s="12">
        <f>Ventas[[#This Row],[Unit Cost]]*Ventas[[#This Row],[Quantity]]</f>
        <v>67.5</v>
      </c>
      <c r="M1978" s="14">
        <f>Ventas[[#This Row],[Ingresos]]-Ventas[[#This Row],[Costes]]</f>
        <v>22.5</v>
      </c>
      <c r="N1978" s="14" t="str">
        <f>_xlfn.XLOOKUP(Ventas[[#This Row],[Ship Country]],[1]!Countries[Ship Country],[1]!Countries[Area],"No registrado")</f>
        <v>Sud Europe</v>
      </c>
      <c r="O1978" s="14" t="str">
        <f>_xlfn.XLOOKUP(Ventas[[#This Row],[Ship Country]],[1]!Countries[Ship Country],[1]!Countries[Continent],"No existe")</f>
        <v>Europe</v>
      </c>
      <c r="P1978" s="15" t="str">
        <f>_xlfn.XLOOKUP(Ventas[[#This Row],[Category]],[2]!ProdManager[Category],[2]!ProdManager[Prod_Manager])</f>
        <v>Marc Caine</v>
      </c>
      <c r="Q1978" s="15">
        <f>YEAR(Ventas[[#This Row],[Order Date]])</f>
        <v>2016</v>
      </c>
      <c r="R1978" s="15" t="str">
        <f>TEXT(Ventas[[#This Row],[Order Date]],"MMM")</f>
        <v>may</v>
      </c>
    </row>
    <row r="1979" spans="1:18" x14ac:dyDescent="0.25">
      <c r="A1979" s="6">
        <v>11013</v>
      </c>
      <c r="B1979" s="6" t="s">
        <v>142</v>
      </c>
      <c r="C1979" s="6" t="s">
        <v>35</v>
      </c>
      <c r="D1979" s="6">
        <v>12.5</v>
      </c>
      <c r="E1979" s="6">
        <v>8.5</v>
      </c>
      <c r="F1979" s="6">
        <v>2</v>
      </c>
      <c r="G1979" s="6" t="s">
        <v>131</v>
      </c>
      <c r="H1979" s="6" t="s">
        <v>132</v>
      </c>
      <c r="I1979" s="6" t="s">
        <v>133</v>
      </c>
      <c r="J1979" s="5">
        <v>42545</v>
      </c>
      <c r="K1979" s="12">
        <f>Ventas[[#This Row],[Unit Price]]*Ventas[[#This Row],[Quantity]]</f>
        <v>25</v>
      </c>
      <c r="L1979" s="12">
        <f>Ventas[[#This Row],[Unit Cost]]*Ventas[[#This Row],[Quantity]]</f>
        <v>17</v>
      </c>
      <c r="M1979" s="14">
        <f>Ventas[[#This Row],[Ingresos]]-Ventas[[#This Row],[Costes]]</f>
        <v>8</v>
      </c>
      <c r="N1979" s="14" t="str">
        <f>_xlfn.XLOOKUP(Ventas[[#This Row],[Ship Country]],[1]!Countries[Ship Country],[1]!Countries[Area],"No registrado")</f>
        <v>Sud Europe</v>
      </c>
      <c r="O1979" s="14" t="str">
        <f>_xlfn.XLOOKUP(Ventas[[#This Row],[Ship Country]],[1]!Countries[Ship Country],[1]!Countries[Continent],"No existe")</f>
        <v>Europe</v>
      </c>
      <c r="P1979" s="15" t="str">
        <f>_xlfn.XLOOKUP(Ventas[[#This Row],[Category]],[2]!ProdManager[Category],[2]!ProdManager[Prod_Manager])</f>
        <v>Lydia Sinn</v>
      </c>
      <c r="Q1979" s="15">
        <f>YEAR(Ventas[[#This Row],[Order Date]])</f>
        <v>2016</v>
      </c>
      <c r="R1979" s="15" t="str">
        <f>TEXT(Ventas[[#This Row],[Order Date]],"MMM")</f>
        <v>jun</v>
      </c>
    </row>
    <row r="1980" spans="1:18" x14ac:dyDescent="0.25">
      <c r="A1980" s="4">
        <v>11013</v>
      </c>
      <c r="B1980" s="4" t="s">
        <v>9</v>
      </c>
      <c r="C1980" s="4" t="s">
        <v>10</v>
      </c>
      <c r="D1980" s="4">
        <v>14</v>
      </c>
      <c r="E1980" s="4">
        <v>11.06</v>
      </c>
      <c r="F1980" s="4">
        <v>4</v>
      </c>
      <c r="G1980" s="4" t="s">
        <v>131</v>
      </c>
      <c r="H1980" s="4" t="s">
        <v>132</v>
      </c>
      <c r="I1980" s="4" t="s">
        <v>133</v>
      </c>
      <c r="J1980" s="5">
        <v>42473</v>
      </c>
      <c r="K1980" s="12">
        <f>Ventas[[#This Row],[Unit Price]]*Ventas[[#This Row],[Quantity]]</f>
        <v>56</v>
      </c>
      <c r="L1980" s="12">
        <f>Ventas[[#This Row],[Unit Cost]]*Ventas[[#This Row],[Quantity]]</f>
        <v>44.24</v>
      </c>
      <c r="M1980" s="14">
        <f>Ventas[[#This Row],[Ingresos]]-Ventas[[#This Row],[Costes]]</f>
        <v>11.759999999999998</v>
      </c>
      <c r="N1980" s="14" t="str">
        <f>_xlfn.XLOOKUP(Ventas[[#This Row],[Ship Country]],[1]!Countries[Ship Country],[1]!Countries[Area],"No registrado")</f>
        <v>Sud Europe</v>
      </c>
      <c r="O1980" s="14" t="str">
        <f>_xlfn.XLOOKUP(Ventas[[#This Row],[Ship Country]],[1]!Countries[Ship Country],[1]!Countries[Continent],"No existe")</f>
        <v>Europe</v>
      </c>
      <c r="P1980" s="15" t="str">
        <f>_xlfn.XLOOKUP(Ventas[[#This Row],[Category]],[2]!ProdManager[Category],[2]!ProdManager[Prod_Manager])</f>
        <v>Marc Caine</v>
      </c>
      <c r="Q1980" s="15">
        <f>YEAR(Ventas[[#This Row],[Order Date]])</f>
        <v>2016</v>
      </c>
      <c r="R1980" s="15" t="str">
        <f>TEXT(Ventas[[#This Row],[Order Date]],"MMM")</f>
        <v>abr</v>
      </c>
    </row>
    <row r="1981" spans="1:18" x14ac:dyDescent="0.25">
      <c r="A1981" s="6">
        <v>11013</v>
      </c>
      <c r="B1981" s="6" t="s">
        <v>228</v>
      </c>
      <c r="C1981" s="6" t="s">
        <v>29</v>
      </c>
      <c r="D1981" s="6">
        <v>9.5</v>
      </c>
      <c r="E1981" s="6">
        <v>7.3150000000000004</v>
      </c>
      <c r="F1981" s="6">
        <v>20</v>
      </c>
      <c r="G1981" s="6" t="s">
        <v>131</v>
      </c>
      <c r="H1981" s="6" t="s">
        <v>132</v>
      </c>
      <c r="I1981" s="6" t="s">
        <v>133</v>
      </c>
      <c r="J1981" s="5">
        <v>42722</v>
      </c>
      <c r="K1981" s="12">
        <f>Ventas[[#This Row],[Unit Price]]*Ventas[[#This Row],[Quantity]]</f>
        <v>190</v>
      </c>
      <c r="L1981" s="12">
        <f>Ventas[[#This Row],[Unit Cost]]*Ventas[[#This Row],[Quantity]]</f>
        <v>146.30000000000001</v>
      </c>
      <c r="M1981" s="14">
        <f>Ventas[[#This Row],[Ingresos]]-Ventas[[#This Row],[Costes]]</f>
        <v>43.699999999999989</v>
      </c>
      <c r="N1981" s="14" t="str">
        <f>_xlfn.XLOOKUP(Ventas[[#This Row],[Ship Country]],[1]!Countries[Ship Country],[1]!Countries[Area],"No registrado")</f>
        <v>Sud Europe</v>
      </c>
      <c r="O1981" s="14" t="str">
        <f>_xlfn.XLOOKUP(Ventas[[#This Row],[Ship Country]],[1]!Countries[Ship Country],[1]!Countries[Continent],"No existe")</f>
        <v>Europe</v>
      </c>
      <c r="P1981" s="15" t="str">
        <f>_xlfn.XLOOKUP(Ventas[[#This Row],[Category]],[2]!ProdManager[Category],[2]!ProdManager[Prod_Manager])</f>
        <v>Peter Stone</v>
      </c>
      <c r="Q1981" s="15">
        <f>YEAR(Ventas[[#This Row],[Order Date]])</f>
        <v>2016</v>
      </c>
      <c r="R1981" s="15" t="str">
        <f>TEXT(Ventas[[#This Row],[Order Date]],"MMM")</f>
        <v>dic</v>
      </c>
    </row>
    <row r="1982" spans="1:18" x14ac:dyDescent="0.25">
      <c r="A1982" s="4">
        <v>11014</v>
      </c>
      <c r="B1982" s="4" t="s">
        <v>28</v>
      </c>
      <c r="C1982" s="4" t="s">
        <v>29</v>
      </c>
      <c r="D1982" s="4">
        <v>9.65</v>
      </c>
      <c r="E1982" s="4">
        <v>7.0445000000000002</v>
      </c>
      <c r="F1982" s="4">
        <v>28</v>
      </c>
      <c r="G1982" s="4" t="s">
        <v>232</v>
      </c>
      <c r="H1982" s="4" t="s">
        <v>233</v>
      </c>
      <c r="I1982" s="4" t="s">
        <v>65</v>
      </c>
      <c r="J1982" s="5">
        <v>42532</v>
      </c>
      <c r="K1982" s="12">
        <f>Ventas[[#This Row],[Unit Price]]*Ventas[[#This Row],[Quantity]]</f>
        <v>270.2</v>
      </c>
      <c r="L1982" s="12">
        <f>Ventas[[#This Row],[Unit Cost]]*Ventas[[#This Row],[Quantity]]</f>
        <v>197.24600000000001</v>
      </c>
      <c r="M1982" s="14">
        <f>Ventas[[#This Row],[Ingresos]]-Ventas[[#This Row],[Costes]]</f>
        <v>72.953999999999979</v>
      </c>
      <c r="N1982" s="14" t="str">
        <f>_xlfn.XLOOKUP(Ventas[[#This Row],[Ship Country]],[1]!Countries[Ship Country],[1]!Countries[Area],"No registrado")</f>
        <v>Sud America</v>
      </c>
      <c r="O1982" s="14" t="str">
        <f>_xlfn.XLOOKUP(Ventas[[#This Row],[Ship Country]],[1]!Countries[Ship Country],[1]!Countries[Continent],"No existe")</f>
        <v>America</v>
      </c>
      <c r="P1982" s="15" t="str">
        <f>_xlfn.XLOOKUP(Ventas[[#This Row],[Category]],[2]!ProdManager[Category],[2]!ProdManager[Prod_Manager])</f>
        <v>Peter Stone</v>
      </c>
      <c r="Q1982" s="15">
        <f>YEAR(Ventas[[#This Row],[Order Date]])</f>
        <v>2016</v>
      </c>
      <c r="R1982" s="15" t="str">
        <f>TEXT(Ventas[[#This Row],[Order Date]],"MMM")</f>
        <v>jun</v>
      </c>
    </row>
    <row r="1983" spans="1:18" x14ac:dyDescent="0.25">
      <c r="A1983" s="6">
        <v>11015</v>
      </c>
      <c r="B1983" s="6" t="s">
        <v>87</v>
      </c>
      <c r="C1983" s="6" t="s">
        <v>29</v>
      </c>
      <c r="D1983" s="6">
        <v>25.89</v>
      </c>
      <c r="E1983" s="6">
        <v>19.676400000000001</v>
      </c>
      <c r="F1983" s="6">
        <v>15</v>
      </c>
      <c r="G1983" s="6" t="s">
        <v>225</v>
      </c>
      <c r="H1983" s="6" t="s">
        <v>226</v>
      </c>
      <c r="I1983" s="6" t="s">
        <v>227</v>
      </c>
      <c r="J1983" s="5">
        <v>42708</v>
      </c>
      <c r="K1983" s="12">
        <f>Ventas[[#This Row],[Unit Price]]*Ventas[[#This Row],[Quantity]]</f>
        <v>388.35</v>
      </c>
      <c r="L1983" s="12">
        <f>Ventas[[#This Row],[Unit Cost]]*Ventas[[#This Row],[Quantity]]</f>
        <v>295.14600000000002</v>
      </c>
      <c r="M1983" s="14">
        <f>Ventas[[#This Row],[Ingresos]]-Ventas[[#This Row],[Costes]]</f>
        <v>93.204000000000008</v>
      </c>
      <c r="N1983" s="14" t="str">
        <f>_xlfn.XLOOKUP(Ventas[[#This Row],[Ship Country]],[1]!Countries[Ship Country],[1]!Countries[Area],"No registrado")</f>
        <v>Nord Europe</v>
      </c>
      <c r="O1983" s="14" t="str">
        <f>_xlfn.XLOOKUP(Ventas[[#This Row],[Ship Country]],[1]!Countries[Ship Country],[1]!Countries[Continent],"No existe")</f>
        <v>Europe</v>
      </c>
      <c r="P1983" s="15" t="str">
        <f>_xlfn.XLOOKUP(Ventas[[#This Row],[Category]],[2]!ProdManager[Category],[2]!ProdManager[Prod_Manager])</f>
        <v>Peter Stone</v>
      </c>
      <c r="Q1983" s="15">
        <f>YEAR(Ventas[[#This Row],[Order Date]])</f>
        <v>2016</v>
      </c>
      <c r="R1983" s="15" t="str">
        <f>TEXT(Ventas[[#This Row],[Order Date]],"MMM")</f>
        <v>dic</v>
      </c>
    </row>
    <row r="1984" spans="1:18" x14ac:dyDescent="0.25">
      <c r="A1984" s="4">
        <v>11015</v>
      </c>
      <c r="B1984" s="4" t="s">
        <v>61</v>
      </c>
      <c r="C1984" s="4" t="s">
        <v>24</v>
      </c>
      <c r="D1984" s="4">
        <v>13</v>
      </c>
      <c r="E1984" s="4">
        <v>10.27</v>
      </c>
      <c r="F1984" s="4">
        <v>18</v>
      </c>
      <c r="G1984" s="4" t="s">
        <v>225</v>
      </c>
      <c r="H1984" s="4" t="s">
        <v>226</v>
      </c>
      <c r="I1984" s="4" t="s">
        <v>227</v>
      </c>
      <c r="J1984" s="5">
        <v>42372</v>
      </c>
      <c r="K1984" s="12">
        <f>Ventas[[#This Row],[Unit Price]]*Ventas[[#This Row],[Quantity]]</f>
        <v>234</v>
      </c>
      <c r="L1984" s="12">
        <f>Ventas[[#This Row],[Unit Cost]]*Ventas[[#This Row],[Quantity]]</f>
        <v>184.85999999999999</v>
      </c>
      <c r="M1984" s="14">
        <f>Ventas[[#This Row],[Ingresos]]-Ventas[[#This Row],[Costes]]</f>
        <v>49.140000000000015</v>
      </c>
      <c r="N1984" s="14" t="str">
        <f>_xlfn.XLOOKUP(Ventas[[#This Row],[Ship Country]],[1]!Countries[Ship Country],[1]!Countries[Area],"No registrado")</f>
        <v>Nord Europe</v>
      </c>
      <c r="O1984" s="14" t="str">
        <f>_xlfn.XLOOKUP(Ventas[[#This Row],[Ship Country]],[1]!Countries[Ship Country],[1]!Countries[Continent],"No existe")</f>
        <v>Europe</v>
      </c>
      <c r="P1984" s="15" t="str">
        <f>_xlfn.XLOOKUP(Ventas[[#This Row],[Category]],[2]!ProdManager[Category],[2]!ProdManager[Prod_Manager])</f>
        <v>Lydia Sinn</v>
      </c>
      <c r="Q1984" s="15">
        <f>YEAR(Ventas[[#This Row],[Order Date]])</f>
        <v>2016</v>
      </c>
      <c r="R1984" s="15" t="str">
        <f>TEXT(Ventas[[#This Row],[Order Date]],"MMM")</f>
        <v>ene</v>
      </c>
    </row>
    <row r="1985" spans="1:18" x14ac:dyDescent="0.25">
      <c r="A1985" s="6">
        <v>11016</v>
      </c>
      <c r="B1985" s="6" t="s">
        <v>57</v>
      </c>
      <c r="C1985" s="6" t="s">
        <v>29</v>
      </c>
      <c r="D1985" s="6">
        <v>19</v>
      </c>
      <c r="E1985" s="6">
        <v>15.39</v>
      </c>
      <c r="F1985" s="6">
        <v>16</v>
      </c>
      <c r="G1985" s="6" t="s">
        <v>208</v>
      </c>
      <c r="H1985" s="6" t="s">
        <v>209</v>
      </c>
      <c r="I1985" s="6" t="s">
        <v>149</v>
      </c>
      <c r="J1985" s="5">
        <v>42468</v>
      </c>
      <c r="K1985" s="12">
        <f>Ventas[[#This Row],[Unit Price]]*Ventas[[#This Row],[Quantity]]</f>
        <v>304</v>
      </c>
      <c r="L1985" s="12">
        <f>Ventas[[#This Row],[Unit Cost]]*Ventas[[#This Row],[Quantity]]</f>
        <v>246.24</v>
      </c>
      <c r="M1985" s="14">
        <f>Ventas[[#This Row],[Ingresos]]-Ventas[[#This Row],[Costes]]</f>
        <v>57.759999999999991</v>
      </c>
      <c r="N1985" s="14" t="str">
        <f>_xlfn.XLOOKUP(Ventas[[#This Row],[Ship Country]],[1]!Countries[Ship Country],[1]!Countries[Area],"No registrado")</f>
        <v>Nord Europe</v>
      </c>
      <c r="O1985" s="14" t="str">
        <f>_xlfn.XLOOKUP(Ventas[[#This Row],[Ship Country]],[1]!Countries[Ship Country],[1]!Countries[Continent],"No existe")</f>
        <v>Europe</v>
      </c>
      <c r="P1985" s="15" t="str">
        <f>_xlfn.XLOOKUP(Ventas[[#This Row],[Category]],[2]!ProdManager[Category],[2]!ProdManager[Prod_Manager])</f>
        <v>Peter Stone</v>
      </c>
      <c r="Q1985" s="15">
        <f>YEAR(Ventas[[#This Row],[Order Date]])</f>
        <v>2016</v>
      </c>
      <c r="R1985" s="15" t="str">
        <f>TEXT(Ventas[[#This Row],[Order Date]],"MMM")</f>
        <v>abr</v>
      </c>
    </row>
    <row r="1986" spans="1:18" x14ac:dyDescent="0.25">
      <c r="A1986" s="4">
        <v>11016</v>
      </c>
      <c r="B1986" s="4" t="s">
        <v>44</v>
      </c>
      <c r="C1986" s="4" t="s">
        <v>15</v>
      </c>
      <c r="D1986" s="4">
        <v>12.5</v>
      </c>
      <c r="E1986" s="4">
        <v>10.625</v>
      </c>
      <c r="F1986" s="4">
        <v>15</v>
      </c>
      <c r="G1986" s="4" t="s">
        <v>208</v>
      </c>
      <c r="H1986" s="4" t="s">
        <v>209</v>
      </c>
      <c r="I1986" s="4" t="s">
        <v>149</v>
      </c>
      <c r="J1986" s="5">
        <v>42651</v>
      </c>
      <c r="K1986" s="12">
        <f>Ventas[[#This Row],[Unit Price]]*Ventas[[#This Row],[Quantity]]</f>
        <v>187.5</v>
      </c>
      <c r="L1986" s="12">
        <f>Ventas[[#This Row],[Unit Cost]]*Ventas[[#This Row],[Quantity]]</f>
        <v>159.375</v>
      </c>
      <c r="M1986" s="14">
        <f>Ventas[[#This Row],[Ingresos]]-Ventas[[#This Row],[Costes]]</f>
        <v>28.125</v>
      </c>
      <c r="N1986" s="14" t="str">
        <f>_xlfn.XLOOKUP(Ventas[[#This Row],[Ship Country]],[1]!Countries[Ship Country],[1]!Countries[Area],"No registrado")</f>
        <v>Nord Europe</v>
      </c>
      <c r="O1986" s="14" t="str">
        <f>_xlfn.XLOOKUP(Ventas[[#This Row],[Ship Country]],[1]!Countries[Ship Country],[1]!Countries[Continent],"No existe")</f>
        <v>Europe</v>
      </c>
      <c r="P1986" s="15" t="str">
        <f>_xlfn.XLOOKUP(Ventas[[#This Row],[Category]],[2]!ProdManager[Category],[2]!ProdManager[Prod_Manager])</f>
        <v>Peter Stone</v>
      </c>
      <c r="Q1986" s="15">
        <f>YEAR(Ventas[[#This Row],[Order Date]])</f>
        <v>2016</v>
      </c>
      <c r="R1986" s="15" t="str">
        <f>TEXT(Ventas[[#This Row],[Order Date]],"MMM")</f>
        <v>oct</v>
      </c>
    </row>
    <row r="1987" spans="1:18" x14ac:dyDescent="0.25">
      <c r="A1987" s="6">
        <v>11017</v>
      </c>
      <c r="B1987" s="6" t="s">
        <v>79</v>
      </c>
      <c r="C1987" s="6" t="s">
        <v>43</v>
      </c>
      <c r="D1987" s="6">
        <v>15</v>
      </c>
      <c r="E1987" s="6">
        <v>13.35</v>
      </c>
      <c r="F1987" s="6">
        <v>30</v>
      </c>
      <c r="G1987" s="6" t="s">
        <v>66</v>
      </c>
      <c r="H1987" s="6" t="s">
        <v>67</v>
      </c>
      <c r="I1987" s="6" t="s">
        <v>68</v>
      </c>
      <c r="J1987" s="5">
        <v>42560</v>
      </c>
      <c r="K1987" s="12">
        <f>Ventas[[#This Row],[Unit Price]]*Ventas[[#This Row],[Quantity]]</f>
        <v>450</v>
      </c>
      <c r="L1987" s="12">
        <f>Ventas[[#This Row],[Unit Cost]]*Ventas[[#This Row],[Quantity]]</f>
        <v>400.5</v>
      </c>
      <c r="M1987" s="14">
        <f>Ventas[[#This Row],[Ingresos]]-Ventas[[#This Row],[Costes]]</f>
        <v>49.5</v>
      </c>
      <c r="N1987" s="14" t="str">
        <f>_xlfn.XLOOKUP(Ventas[[#This Row],[Ship Country]],[1]!Countries[Ship Country],[1]!Countries[Area],"No registrado")</f>
        <v>Nord Europe</v>
      </c>
      <c r="O1987" s="14" t="str">
        <f>_xlfn.XLOOKUP(Ventas[[#This Row],[Ship Country]],[1]!Countries[Ship Country],[1]!Countries[Continent],"No existe")</f>
        <v>Europe</v>
      </c>
      <c r="P1987" s="15" t="str">
        <f>_xlfn.XLOOKUP(Ventas[[#This Row],[Category]],[2]!ProdManager[Category],[2]!ProdManager[Prod_Manager])</f>
        <v>John Matter</v>
      </c>
      <c r="Q1987" s="15">
        <f>YEAR(Ventas[[#This Row],[Order Date]])</f>
        <v>2016</v>
      </c>
      <c r="R1987" s="15" t="str">
        <f>TEXT(Ventas[[#This Row],[Order Date]],"MMM")</f>
        <v>jul</v>
      </c>
    </row>
    <row r="1988" spans="1:18" x14ac:dyDescent="0.25">
      <c r="A1988" s="4">
        <v>11017</v>
      </c>
      <c r="B1988" s="4" t="s">
        <v>52</v>
      </c>
      <c r="C1988" s="4" t="s">
        <v>15</v>
      </c>
      <c r="D1988" s="4">
        <v>55</v>
      </c>
      <c r="E1988" s="4">
        <v>45.65</v>
      </c>
      <c r="F1988" s="4">
        <v>110</v>
      </c>
      <c r="G1988" s="4" t="s">
        <v>66</v>
      </c>
      <c r="H1988" s="4" t="s">
        <v>67</v>
      </c>
      <c r="I1988" s="4" t="s">
        <v>68</v>
      </c>
      <c r="J1988" s="5">
        <v>42454</v>
      </c>
      <c r="K1988" s="12">
        <f>Ventas[[#This Row],[Unit Price]]*Ventas[[#This Row],[Quantity]]</f>
        <v>6050</v>
      </c>
      <c r="L1988" s="12">
        <f>Ventas[[#This Row],[Unit Cost]]*Ventas[[#This Row],[Quantity]]</f>
        <v>5021.5</v>
      </c>
      <c r="M1988" s="14">
        <f>Ventas[[#This Row],[Ingresos]]-Ventas[[#This Row],[Costes]]</f>
        <v>1028.5</v>
      </c>
      <c r="N1988" s="14" t="str">
        <f>_xlfn.XLOOKUP(Ventas[[#This Row],[Ship Country]],[1]!Countries[Ship Country],[1]!Countries[Area],"No registrado")</f>
        <v>Nord Europe</v>
      </c>
      <c r="O1988" s="14" t="str">
        <f>_xlfn.XLOOKUP(Ventas[[#This Row],[Ship Country]],[1]!Countries[Ship Country],[1]!Countries[Continent],"No existe")</f>
        <v>Europe</v>
      </c>
      <c r="P1988" s="15" t="str">
        <f>_xlfn.XLOOKUP(Ventas[[#This Row],[Category]],[2]!ProdManager[Category],[2]!ProdManager[Prod_Manager])</f>
        <v>Peter Stone</v>
      </c>
      <c r="Q1988" s="15">
        <f>YEAR(Ventas[[#This Row],[Order Date]])</f>
        <v>2016</v>
      </c>
      <c r="R1988" s="15" t="str">
        <f>TEXT(Ventas[[#This Row],[Order Date]],"MMM")</f>
        <v>mar</v>
      </c>
    </row>
    <row r="1989" spans="1:18" x14ac:dyDescent="0.25">
      <c r="A1989" s="6">
        <v>11017</v>
      </c>
      <c r="B1989" s="6" t="s">
        <v>146</v>
      </c>
      <c r="C1989" s="6" t="s">
        <v>24</v>
      </c>
      <c r="D1989" s="6">
        <v>10</v>
      </c>
      <c r="E1989" s="6">
        <v>8</v>
      </c>
      <c r="F1989" s="6">
        <v>25</v>
      </c>
      <c r="G1989" s="6" t="s">
        <v>66</v>
      </c>
      <c r="H1989" s="6" t="s">
        <v>67</v>
      </c>
      <c r="I1989" s="6" t="s">
        <v>68</v>
      </c>
      <c r="J1989" s="5">
        <v>42605</v>
      </c>
      <c r="K1989" s="12">
        <f>Ventas[[#This Row],[Unit Price]]*Ventas[[#This Row],[Quantity]]</f>
        <v>250</v>
      </c>
      <c r="L1989" s="12">
        <f>Ventas[[#This Row],[Unit Cost]]*Ventas[[#This Row],[Quantity]]</f>
        <v>200</v>
      </c>
      <c r="M1989" s="14">
        <f>Ventas[[#This Row],[Ingresos]]-Ventas[[#This Row],[Costes]]</f>
        <v>50</v>
      </c>
      <c r="N1989" s="14" t="str">
        <f>_xlfn.XLOOKUP(Ventas[[#This Row],[Ship Country]],[1]!Countries[Ship Country],[1]!Countries[Area],"No registrado")</f>
        <v>Nord Europe</v>
      </c>
      <c r="O1989" s="14" t="str">
        <f>_xlfn.XLOOKUP(Ventas[[#This Row],[Ship Country]],[1]!Countries[Ship Country],[1]!Countries[Continent],"No existe")</f>
        <v>Europe</v>
      </c>
      <c r="P1989" s="15" t="str">
        <f>_xlfn.XLOOKUP(Ventas[[#This Row],[Category]],[2]!ProdManager[Category],[2]!ProdManager[Prod_Manager])</f>
        <v>Lydia Sinn</v>
      </c>
      <c r="Q1989" s="15">
        <f>YEAR(Ventas[[#This Row],[Order Date]])</f>
        <v>2016</v>
      </c>
      <c r="R1989" s="15" t="str">
        <f>TEXT(Ventas[[#This Row],[Order Date]],"MMM")</f>
        <v>ago</v>
      </c>
    </row>
    <row r="1990" spans="1:18" x14ac:dyDescent="0.25">
      <c r="A1990" s="4">
        <v>11018</v>
      </c>
      <c r="B1990" s="4" t="s">
        <v>94</v>
      </c>
      <c r="C1990" s="4" t="s">
        <v>15</v>
      </c>
      <c r="D1990" s="4">
        <v>38</v>
      </c>
      <c r="E1990" s="4">
        <v>31.919999999999998</v>
      </c>
      <c r="F1990" s="4">
        <v>20</v>
      </c>
      <c r="G1990" s="4" t="s">
        <v>166</v>
      </c>
      <c r="H1990" s="4" t="s">
        <v>167</v>
      </c>
      <c r="I1990" s="4" t="s">
        <v>84</v>
      </c>
      <c r="J1990" s="5">
        <v>42654</v>
      </c>
      <c r="K1990" s="12">
        <f>Ventas[[#This Row],[Unit Price]]*Ventas[[#This Row],[Quantity]]</f>
        <v>760</v>
      </c>
      <c r="L1990" s="12">
        <f>Ventas[[#This Row],[Unit Cost]]*Ventas[[#This Row],[Quantity]]</f>
        <v>638.4</v>
      </c>
      <c r="M1990" s="14">
        <f>Ventas[[#This Row],[Ingresos]]-Ventas[[#This Row],[Costes]]</f>
        <v>121.60000000000002</v>
      </c>
      <c r="N1990" s="14" t="str">
        <f>_xlfn.XLOOKUP(Ventas[[#This Row],[Ship Country]],[1]!Countries[Ship Country],[1]!Countries[Area],"No registrado")</f>
        <v>Nord America</v>
      </c>
      <c r="O1990" s="14" t="str">
        <f>_xlfn.XLOOKUP(Ventas[[#This Row],[Ship Country]],[1]!Countries[Ship Country],[1]!Countries[Continent],"No existe")</f>
        <v>America</v>
      </c>
      <c r="P1990" s="15" t="str">
        <f>_xlfn.XLOOKUP(Ventas[[#This Row],[Category]],[2]!ProdManager[Category],[2]!ProdManager[Prod_Manager])</f>
        <v>Peter Stone</v>
      </c>
      <c r="Q1990" s="15">
        <f>YEAR(Ventas[[#This Row],[Order Date]])</f>
        <v>2016</v>
      </c>
      <c r="R1990" s="15" t="str">
        <f>TEXT(Ventas[[#This Row],[Order Date]],"MMM")</f>
        <v>oct</v>
      </c>
    </row>
    <row r="1991" spans="1:18" x14ac:dyDescent="0.25">
      <c r="A1991" s="6">
        <v>11018</v>
      </c>
      <c r="B1991" s="6" t="s">
        <v>154</v>
      </c>
      <c r="C1991" s="6" t="s">
        <v>29</v>
      </c>
      <c r="D1991" s="6">
        <v>62.5</v>
      </c>
      <c r="E1991" s="6">
        <v>44.375</v>
      </c>
      <c r="F1991" s="6">
        <v>10</v>
      </c>
      <c r="G1991" s="6" t="s">
        <v>166</v>
      </c>
      <c r="H1991" s="6" t="s">
        <v>167</v>
      </c>
      <c r="I1991" s="6" t="s">
        <v>84</v>
      </c>
      <c r="J1991" s="5">
        <v>42592</v>
      </c>
      <c r="K1991" s="12">
        <f>Ventas[[#This Row],[Unit Price]]*Ventas[[#This Row],[Quantity]]</f>
        <v>625</v>
      </c>
      <c r="L1991" s="12">
        <f>Ventas[[#This Row],[Unit Cost]]*Ventas[[#This Row],[Quantity]]</f>
        <v>443.75</v>
      </c>
      <c r="M1991" s="14">
        <f>Ventas[[#This Row],[Ingresos]]-Ventas[[#This Row],[Costes]]</f>
        <v>181.25</v>
      </c>
      <c r="N1991" s="14" t="str">
        <f>_xlfn.XLOOKUP(Ventas[[#This Row],[Ship Country]],[1]!Countries[Ship Country],[1]!Countries[Area],"No registrado")</f>
        <v>Nord America</v>
      </c>
      <c r="O1991" s="14" t="str">
        <f>_xlfn.XLOOKUP(Ventas[[#This Row],[Ship Country]],[1]!Countries[Ship Country],[1]!Countries[Continent],"No existe")</f>
        <v>America</v>
      </c>
      <c r="P1991" s="15" t="str">
        <f>_xlfn.XLOOKUP(Ventas[[#This Row],[Category]],[2]!ProdManager[Category],[2]!ProdManager[Prod_Manager])</f>
        <v>Peter Stone</v>
      </c>
      <c r="Q1991" s="15">
        <f>YEAR(Ventas[[#This Row],[Order Date]])</f>
        <v>2016</v>
      </c>
      <c r="R1991" s="15" t="str">
        <f>TEXT(Ventas[[#This Row],[Order Date]],"MMM")</f>
        <v>ago</v>
      </c>
    </row>
    <row r="1992" spans="1:18" x14ac:dyDescent="0.25">
      <c r="A1992" s="4">
        <v>11018</v>
      </c>
      <c r="B1992" s="4" t="s">
        <v>86</v>
      </c>
      <c r="C1992" s="4" t="s">
        <v>10</v>
      </c>
      <c r="D1992" s="4">
        <v>38</v>
      </c>
      <c r="E1992" s="4">
        <v>31.160000000000004</v>
      </c>
      <c r="F1992" s="4">
        <v>5</v>
      </c>
      <c r="G1992" s="4" t="s">
        <v>166</v>
      </c>
      <c r="H1992" s="4" t="s">
        <v>167</v>
      </c>
      <c r="I1992" s="4" t="s">
        <v>84</v>
      </c>
      <c r="J1992" s="5">
        <v>42608</v>
      </c>
      <c r="K1992" s="12">
        <f>Ventas[[#This Row],[Unit Price]]*Ventas[[#This Row],[Quantity]]</f>
        <v>190</v>
      </c>
      <c r="L1992" s="12">
        <f>Ventas[[#This Row],[Unit Cost]]*Ventas[[#This Row],[Quantity]]</f>
        <v>155.80000000000001</v>
      </c>
      <c r="M1992" s="14">
        <f>Ventas[[#This Row],[Ingresos]]-Ventas[[#This Row],[Costes]]</f>
        <v>34.199999999999989</v>
      </c>
      <c r="N1992" s="14" t="str">
        <f>_xlfn.XLOOKUP(Ventas[[#This Row],[Ship Country]],[1]!Countries[Ship Country],[1]!Countries[Area],"No registrado")</f>
        <v>Nord America</v>
      </c>
      <c r="O1992" s="14" t="str">
        <f>_xlfn.XLOOKUP(Ventas[[#This Row],[Ship Country]],[1]!Countries[Ship Country],[1]!Countries[Continent],"No existe")</f>
        <v>America</v>
      </c>
      <c r="P1992" s="15" t="str">
        <f>_xlfn.XLOOKUP(Ventas[[#This Row],[Category]],[2]!ProdManager[Category],[2]!ProdManager[Prod_Manager])</f>
        <v>Marc Caine</v>
      </c>
      <c r="Q1992" s="15">
        <f>YEAR(Ventas[[#This Row],[Order Date]])</f>
        <v>2016</v>
      </c>
      <c r="R1992" s="15" t="str">
        <f>TEXT(Ventas[[#This Row],[Order Date]],"MMM")</f>
        <v>ago</v>
      </c>
    </row>
    <row r="1993" spans="1:18" x14ac:dyDescent="0.25">
      <c r="A1993" s="6">
        <v>11019</v>
      </c>
      <c r="B1993" s="6" t="s">
        <v>141</v>
      </c>
      <c r="C1993" s="6" t="s">
        <v>29</v>
      </c>
      <c r="D1993" s="6">
        <v>12</v>
      </c>
      <c r="E1993" s="6">
        <v>9.6000000000000014</v>
      </c>
      <c r="F1993" s="6">
        <v>3</v>
      </c>
      <c r="G1993" s="6" t="s">
        <v>246</v>
      </c>
      <c r="H1993" s="6" t="s">
        <v>237</v>
      </c>
      <c r="I1993" s="6" t="s">
        <v>238</v>
      </c>
      <c r="J1993" s="5">
        <v>42519</v>
      </c>
      <c r="K1993" s="12">
        <f>Ventas[[#This Row],[Unit Price]]*Ventas[[#This Row],[Quantity]]</f>
        <v>36</v>
      </c>
      <c r="L1993" s="12">
        <f>Ventas[[#This Row],[Unit Cost]]*Ventas[[#This Row],[Quantity]]</f>
        <v>28.800000000000004</v>
      </c>
      <c r="M1993" s="14">
        <f>Ventas[[#This Row],[Ingresos]]-Ventas[[#This Row],[Costes]]</f>
        <v>7.1999999999999957</v>
      </c>
      <c r="N1993" s="14" t="str">
        <f>_xlfn.XLOOKUP(Ventas[[#This Row],[Ship Country]],[1]!Countries[Ship Country],[1]!Countries[Area],"No registrado")</f>
        <v>Sud America</v>
      </c>
      <c r="O1993" s="14" t="str">
        <f>_xlfn.XLOOKUP(Ventas[[#This Row],[Ship Country]],[1]!Countries[Ship Country],[1]!Countries[Continent],"No existe")</f>
        <v>America</v>
      </c>
      <c r="P1993" s="15" t="str">
        <f>_xlfn.XLOOKUP(Ventas[[#This Row],[Category]],[2]!ProdManager[Category],[2]!ProdManager[Prod_Manager])</f>
        <v>Peter Stone</v>
      </c>
      <c r="Q1993" s="15">
        <f>YEAR(Ventas[[#This Row],[Order Date]])</f>
        <v>2016</v>
      </c>
      <c r="R1993" s="15" t="str">
        <f>TEXT(Ventas[[#This Row],[Order Date]],"MMM")</f>
        <v>may</v>
      </c>
    </row>
    <row r="1994" spans="1:18" x14ac:dyDescent="0.25">
      <c r="A1994" s="4">
        <v>11019</v>
      </c>
      <c r="B1994" s="4" t="s">
        <v>41</v>
      </c>
      <c r="C1994" s="4" t="s">
        <v>35</v>
      </c>
      <c r="D1994" s="4">
        <v>20</v>
      </c>
      <c r="E1994" s="4">
        <v>14</v>
      </c>
      <c r="F1994" s="4">
        <v>2</v>
      </c>
      <c r="G1994" s="4" t="s">
        <v>246</v>
      </c>
      <c r="H1994" s="4" t="s">
        <v>237</v>
      </c>
      <c r="I1994" s="4" t="s">
        <v>238</v>
      </c>
      <c r="J1994" s="5">
        <v>42656</v>
      </c>
      <c r="K1994" s="12">
        <f>Ventas[[#This Row],[Unit Price]]*Ventas[[#This Row],[Quantity]]</f>
        <v>40</v>
      </c>
      <c r="L1994" s="12">
        <f>Ventas[[#This Row],[Unit Cost]]*Ventas[[#This Row],[Quantity]]</f>
        <v>28</v>
      </c>
      <c r="M1994" s="14">
        <f>Ventas[[#This Row],[Ingresos]]-Ventas[[#This Row],[Costes]]</f>
        <v>12</v>
      </c>
      <c r="N1994" s="14" t="str">
        <f>_xlfn.XLOOKUP(Ventas[[#This Row],[Ship Country]],[1]!Countries[Ship Country],[1]!Countries[Area],"No registrado")</f>
        <v>Sud America</v>
      </c>
      <c r="O1994" s="14" t="str">
        <f>_xlfn.XLOOKUP(Ventas[[#This Row],[Ship Country]],[1]!Countries[Ship Country],[1]!Countries[Continent],"No existe")</f>
        <v>America</v>
      </c>
      <c r="P1994" s="15" t="str">
        <f>_xlfn.XLOOKUP(Ventas[[#This Row],[Category]],[2]!ProdManager[Category],[2]!ProdManager[Prod_Manager])</f>
        <v>Lydia Sinn</v>
      </c>
      <c r="Q1994" s="15">
        <f>YEAR(Ventas[[#This Row],[Order Date]])</f>
        <v>2016</v>
      </c>
      <c r="R1994" s="15" t="str">
        <f>TEXT(Ventas[[#This Row],[Order Date]],"MMM")</f>
        <v>oct</v>
      </c>
    </row>
    <row r="1995" spans="1:18" x14ac:dyDescent="0.25">
      <c r="A1995" s="6">
        <v>11020</v>
      </c>
      <c r="B1995" s="6" t="s">
        <v>112</v>
      </c>
      <c r="C1995" s="6" t="s">
        <v>29</v>
      </c>
      <c r="D1995" s="6">
        <v>31</v>
      </c>
      <c r="E1995" s="6">
        <v>24.8</v>
      </c>
      <c r="F1995" s="6">
        <v>24</v>
      </c>
      <c r="G1995" s="6" t="s">
        <v>76</v>
      </c>
      <c r="H1995" s="6" t="s">
        <v>77</v>
      </c>
      <c r="I1995" s="6" t="s">
        <v>21</v>
      </c>
      <c r="J1995" s="5">
        <v>42697</v>
      </c>
      <c r="K1995" s="12">
        <f>Ventas[[#This Row],[Unit Price]]*Ventas[[#This Row],[Quantity]]</f>
        <v>744</v>
      </c>
      <c r="L1995" s="12">
        <f>Ventas[[#This Row],[Unit Cost]]*Ventas[[#This Row],[Quantity]]</f>
        <v>595.20000000000005</v>
      </c>
      <c r="M1995" s="14">
        <f>Ventas[[#This Row],[Ingresos]]-Ventas[[#This Row],[Costes]]</f>
        <v>148.79999999999995</v>
      </c>
      <c r="N1995" s="14" t="str">
        <f>_xlfn.XLOOKUP(Ventas[[#This Row],[Ship Country]],[1]!Countries[Ship Country],[1]!Countries[Area],"No registrado")</f>
        <v>Nord Europe</v>
      </c>
      <c r="O1995" s="14" t="str">
        <f>_xlfn.XLOOKUP(Ventas[[#This Row],[Ship Country]],[1]!Countries[Ship Country],[1]!Countries[Continent],"No existe")</f>
        <v>Europe</v>
      </c>
      <c r="P1995" s="15" t="str">
        <f>_xlfn.XLOOKUP(Ventas[[#This Row],[Category]],[2]!ProdManager[Category],[2]!ProdManager[Prod_Manager])</f>
        <v>Peter Stone</v>
      </c>
      <c r="Q1995" s="15">
        <f>YEAR(Ventas[[#This Row],[Order Date]])</f>
        <v>2016</v>
      </c>
      <c r="R1995" s="15" t="str">
        <f>TEXT(Ventas[[#This Row],[Order Date]],"MMM")</f>
        <v>nov</v>
      </c>
    </row>
    <row r="1996" spans="1:18" x14ac:dyDescent="0.25">
      <c r="A1996" s="4">
        <v>11021</v>
      </c>
      <c r="B1996" s="4" t="s">
        <v>14</v>
      </c>
      <c r="C1996" s="4" t="s">
        <v>15</v>
      </c>
      <c r="D1996" s="4">
        <v>34.799999999999997</v>
      </c>
      <c r="E1996" s="4">
        <v>27.143999999999998</v>
      </c>
      <c r="F1996" s="4">
        <v>35</v>
      </c>
      <c r="G1996" s="4" t="s">
        <v>110</v>
      </c>
      <c r="H1996" s="4" t="s">
        <v>111</v>
      </c>
      <c r="I1996" s="4" t="s">
        <v>21</v>
      </c>
      <c r="J1996" s="5">
        <v>42623</v>
      </c>
      <c r="K1996" s="12">
        <f>Ventas[[#This Row],[Unit Price]]*Ventas[[#This Row],[Quantity]]</f>
        <v>1218</v>
      </c>
      <c r="L1996" s="12">
        <f>Ventas[[#This Row],[Unit Cost]]*Ventas[[#This Row],[Quantity]]</f>
        <v>950.04</v>
      </c>
      <c r="M1996" s="14">
        <f>Ventas[[#This Row],[Ingresos]]-Ventas[[#This Row],[Costes]]</f>
        <v>267.96000000000004</v>
      </c>
      <c r="N1996" s="14" t="str">
        <f>_xlfn.XLOOKUP(Ventas[[#This Row],[Ship Country]],[1]!Countries[Ship Country],[1]!Countries[Area],"No registrado")</f>
        <v>Nord Europe</v>
      </c>
      <c r="O1996" s="14" t="str">
        <f>_xlfn.XLOOKUP(Ventas[[#This Row],[Ship Country]],[1]!Countries[Ship Country],[1]!Countries[Continent],"No existe")</f>
        <v>Europe</v>
      </c>
      <c r="P1996" s="15" t="str">
        <f>_xlfn.XLOOKUP(Ventas[[#This Row],[Category]],[2]!ProdManager[Category],[2]!ProdManager[Prod_Manager])</f>
        <v>Peter Stone</v>
      </c>
      <c r="Q1996" s="15">
        <f>YEAR(Ventas[[#This Row],[Order Date]])</f>
        <v>2016</v>
      </c>
      <c r="R1996" s="15" t="str">
        <f>TEXT(Ventas[[#This Row],[Order Date]],"MMM")</f>
        <v>sep</v>
      </c>
    </row>
    <row r="1997" spans="1:18" x14ac:dyDescent="0.25">
      <c r="A1997" s="6">
        <v>11021</v>
      </c>
      <c r="B1997" s="6" t="s">
        <v>22</v>
      </c>
      <c r="C1997" s="6" t="s">
        <v>18</v>
      </c>
      <c r="D1997" s="6">
        <v>53</v>
      </c>
      <c r="E1997" s="6">
        <v>43.46</v>
      </c>
      <c r="F1997" s="6">
        <v>44</v>
      </c>
      <c r="G1997" s="6" t="s">
        <v>110</v>
      </c>
      <c r="H1997" s="6" t="s">
        <v>111</v>
      </c>
      <c r="I1997" s="6" t="s">
        <v>21</v>
      </c>
      <c r="J1997" s="5">
        <v>42623</v>
      </c>
      <c r="K1997" s="12">
        <f>Ventas[[#This Row],[Unit Price]]*Ventas[[#This Row],[Quantity]]</f>
        <v>2332</v>
      </c>
      <c r="L1997" s="12">
        <f>Ventas[[#This Row],[Unit Cost]]*Ventas[[#This Row],[Quantity]]</f>
        <v>1912.24</v>
      </c>
      <c r="M1997" s="14">
        <f>Ventas[[#This Row],[Ingresos]]-Ventas[[#This Row],[Costes]]</f>
        <v>419.76</v>
      </c>
      <c r="N1997" s="14" t="str">
        <f>_xlfn.XLOOKUP(Ventas[[#This Row],[Ship Country]],[1]!Countries[Ship Country],[1]!Countries[Area],"No registrado")</f>
        <v>Nord Europe</v>
      </c>
      <c r="O1997" s="14" t="str">
        <f>_xlfn.XLOOKUP(Ventas[[#This Row],[Ship Country]],[1]!Countries[Ship Country],[1]!Countries[Continent],"No existe")</f>
        <v>Europe</v>
      </c>
      <c r="P1997" s="15" t="str">
        <f>_xlfn.XLOOKUP(Ventas[[#This Row],[Category]],[2]!ProdManager[Category],[2]!ProdManager[Prod_Manager])</f>
        <v>Marc Caine</v>
      </c>
      <c r="Q1997" s="15">
        <f>YEAR(Ventas[[#This Row],[Order Date]])</f>
        <v>2016</v>
      </c>
      <c r="R1997" s="15" t="str">
        <f>TEXT(Ventas[[#This Row],[Order Date]],"MMM")</f>
        <v>sep</v>
      </c>
    </row>
    <row r="1998" spans="1:18" x14ac:dyDescent="0.25">
      <c r="A1998" s="4">
        <v>11021</v>
      </c>
      <c r="B1998" s="4" t="s">
        <v>189</v>
      </c>
      <c r="C1998" s="4" t="s">
        <v>35</v>
      </c>
      <c r="D1998" s="4">
        <v>31.23</v>
      </c>
      <c r="E1998" s="4">
        <v>21.861000000000001</v>
      </c>
      <c r="F1998" s="4">
        <v>63</v>
      </c>
      <c r="G1998" s="4" t="s">
        <v>110</v>
      </c>
      <c r="H1998" s="4" t="s">
        <v>111</v>
      </c>
      <c r="I1998" s="4" t="s">
        <v>21</v>
      </c>
      <c r="J1998" s="5">
        <v>42687</v>
      </c>
      <c r="K1998" s="12">
        <f>Ventas[[#This Row],[Unit Price]]*Ventas[[#This Row],[Quantity]]</f>
        <v>1967.49</v>
      </c>
      <c r="L1998" s="12">
        <f>Ventas[[#This Row],[Unit Cost]]*Ventas[[#This Row],[Quantity]]</f>
        <v>1377.2429999999999</v>
      </c>
      <c r="M1998" s="14">
        <f>Ventas[[#This Row],[Ingresos]]-Ventas[[#This Row],[Costes]]</f>
        <v>590.24700000000007</v>
      </c>
      <c r="N1998" s="14" t="str">
        <f>_xlfn.XLOOKUP(Ventas[[#This Row],[Ship Country]],[1]!Countries[Ship Country],[1]!Countries[Area],"No registrado")</f>
        <v>Nord Europe</v>
      </c>
      <c r="O1998" s="14" t="str">
        <f>_xlfn.XLOOKUP(Ventas[[#This Row],[Ship Country]],[1]!Countries[Ship Country],[1]!Countries[Continent],"No existe")</f>
        <v>Europe</v>
      </c>
      <c r="P1998" s="15" t="str">
        <f>_xlfn.XLOOKUP(Ventas[[#This Row],[Category]],[2]!ProdManager[Category],[2]!ProdManager[Prod_Manager])</f>
        <v>Lydia Sinn</v>
      </c>
      <c r="Q1998" s="15">
        <f>YEAR(Ventas[[#This Row],[Order Date]])</f>
        <v>2016</v>
      </c>
      <c r="R1998" s="15" t="str">
        <f>TEXT(Ventas[[#This Row],[Order Date]],"MMM")</f>
        <v>nov</v>
      </c>
    </row>
    <row r="1999" spans="1:18" x14ac:dyDescent="0.25">
      <c r="A1999" s="6">
        <v>11021</v>
      </c>
      <c r="B1999" s="6" t="s">
        <v>55</v>
      </c>
      <c r="C1999" s="6" t="s">
        <v>43</v>
      </c>
      <c r="D1999" s="6">
        <v>19</v>
      </c>
      <c r="E1999" s="6">
        <v>17.48</v>
      </c>
      <c r="F1999" s="6">
        <v>11</v>
      </c>
      <c r="G1999" s="6" t="s">
        <v>110</v>
      </c>
      <c r="H1999" s="6" t="s">
        <v>111</v>
      </c>
      <c r="I1999" s="6" t="s">
        <v>21</v>
      </c>
      <c r="J1999" s="5">
        <v>42699</v>
      </c>
      <c r="K1999" s="12">
        <f>Ventas[[#This Row],[Unit Price]]*Ventas[[#This Row],[Quantity]]</f>
        <v>209</v>
      </c>
      <c r="L1999" s="12">
        <f>Ventas[[#This Row],[Unit Cost]]*Ventas[[#This Row],[Quantity]]</f>
        <v>192.28</v>
      </c>
      <c r="M1999" s="14">
        <f>Ventas[[#This Row],[Ingresos]]-Ventas[[#This Row],[Costes]]</f>
        <v>16.72</v>
      </c>
      <c r="N1999" s="14" t="str">
        <f>_xlfn.XLOOKUP(Ventas[[#This Row],[Ship Country]],[1]!Countries[Ship Country],[1]!Countries[Area],"No registrado")</f>
        <v>Nord Europe</v>
      </c>
      <c r="O1999" s="14" t="str">
        <f>_xlfn.XLOOKUP(Ventas[[#This Row],[Ship Country]],[1]!Countries[Ship Country],[1]!Countries[Continent],"No existe")</f>
        <v>Europe</v>
      </c>
      <c r="P1999" s="15" t="str">
        <f>_xlfn.XLOOKUP(Ventas[[#This Row],[Category]],[2]!ProdManager[Category],[2]!ProdManager[Prod_Manager])</f>
        <v>John Matter</v>
      </c>
      <c r="Q1999" s="15">
        <f>YEAR(Ventas[[#This Row],[Order Date]])</f>
        <v>2016</v>
      </c>
      <c r="R1999" s="15" t="str">
        <f>TEXT(Ventas[[#This Row],[Order Date]],"MMM")</f>
        <v>nov</v>
      </c>
    </row>
    <row r="2000" spans="1:18" x14ac:dyDescent="0.25">
      <c r="A2000" s="4">
        <v>11021</v>
      </c>
      <c r="B2000" s="4" t="s">
        <v>34</v>
      </c>
      <c r="C2000" s="4" t="s">
        <v>35</v>
      </c>
      <c r="D2000" s="4">
        <v>81</v>
      </c>
      <c r="E2000" s="4">
        <v>55.889999999999993</v>
      </c>
      <c r="F2000" s="4">
        <v>15</v>
      </c>
      <c r="G2000" s="4" t="s">
        <v>110</v>
      </c>
      <c r="H2000" s="4" t="s">
        <v>111</v>
      </c>
      <c r="I2000" s="4" t="s">
        <v>21</v>
      </c>
      <c r="J2000" s="5">
        <v>42561</v>
      </c>
      <c r="K2000" s="12">
        <f>Ventas[[#This Row],[Unit Price]]*Ventas[[#This Row],[Quantity]]</f>
        <v>1215</v>
      </c>
      <c r="L2000" s="12">
        <f>Ventas[[#This Row],[Unit Cost]]*Ventas[[#This Row],[Quantity]]</f>
        <v>838.34999999999991</v>
      </c>
      <c r="M2000" s="14">
        <f>Ventas[[#This Row],[Ingresos]]-Ventas[[#This Row],[Costes]]</f>
        <v>376.65000000000009</v>
      </c>
      <c r="N2000" s="14" t="str">
        <f>_xlfn.XLOOKUP(Ventas[[#This Row],[Ship Country]],[1]!Countries[Ship Country],[1]!Countries[Area],"No registrado")</f>
        <v>Nord Europe</v>
      </c>
      <c r="O2000" s="14" t="str">
        <f>_xlfn.XLOOKUP(Ventas[[#This Row],[Ship Country]],[1]!Countries[Ship Country],[1]!Countries[Continent],"No existe")</f>
        <v>Europe</v>
      </c>
      <c r="P2000" s="15" t="str">
        <f>_xlfn.XLOOKUP(Ventas[[#This Row],[Category]],[2]!ProdManager[Category],[2]!ProdManager[Prod_Manager])</f>
        <v>Lydia Sinn</v>
      </c>
      <c r="Q2000" s="15">
        <f>YEAR(Ventas[[#This Row],[Order Date]])</f>
        <v>2016</v>
      </c>
      <c r="R2000" s="15" t="str">
        <f>TEXT(Ventas[[#This Row],[Order Date]],"MMM")</f>
        <v>jul</v>
      </c>
    </row>
    <row r="2001" spans="1:18" x14ac:dyDescent="0.25">
      <c r="A2001" s="6">
        <v>11022</v>
      </c>
      <c r="B2001" s="6" t="s">
        <v>130</v>
      </c>
      <c r="C2001" s="6" t="s">
        <v>35</v>
      </c>
      <c r="D2001" s="6">
        <v>9.1999999999999993</v>
      </c>
      <c r="E2001" s="6">
        <v>6.347999999999999</v>
      </c>
      <c r="F2001" s="6">
        <v>35</v>
      </c>
      <c r="G2001" s="6" t="s">
        <v>25</v>
      </c>
      <c r="H2001" s="6" t="s">
        <v>26</v>
      </c>
      <c r="I2001" s="6" t="s">
        <v>27</v>
      </c>
      <c r="J2001" s="5">
        <v>42524</v>
      </c>
      <c r="K2001" s="12">
        <f>Ventas[[#This Row],[Unit Price]]*Ventas[[#This Row],[Quantity]]</f>
        <v>322</v>
      </c>
      <c r="L2001" s="12">
        <f>Ventas[[#This Row],[Unit Cost]]*Ventas[[#This Row],[Quantity]]</f>
        <v>222.17999999999995</v>
      </c>
      <c r="M2001" s="14">
        <f>Ventas[[#This Row],[Ingresos]]-Ventas[[#This Row],[Costes]]</f>
        <v>99.82000000000005</v>
      </c>
      <c r="N2001" s="14" t="str">
        <f>_xlfn.XLOOKUP(Ventas[[#This Row],[Ship Country]],[1]!Countries[Ship Country],[1]!Countries[Area],"No registrado")</f>
        <v>Sud America</v>
      </c>
      <c r="O2001" s="14" t="str">
        <f>_xlfn.XLOOKUP(Ventas[[#This Row],[Ship Country]],[1]!Countries[Ship Country],[1]!Countries[Continent],"No existe")</f>
        <v>America</v>
      </c>
      <c r="P2001" s="15" t="str">
        <f>_xlfn.XLOOKUP(Ventas[[#This Row],[Category]],[2]!ProdManager[Category],[2]!ProdManager[Prod_Manager])</f>
        <v>Lydia Sinn</v>
      </c>
      <c r="Q2001" s="15">
        <f>YEAR(Ventas[[#This Row],[Order Date]])</f>
        <v>2016</v>
      </c>
      <c r="R2001" s="15" t="str">
        <f>TEXT(Ventas[[#This Row],[Order Date]],"MMM")</f>
        <v>jun</v>
      </c>
    </row>
    <row r="2002" spans="1:18" x14ac:dyDescent="0.25">
      <c r="A2002" s="4">
        <v>11022</v>
      </c>
      <c r="B2002" s="4" t="s">
        <v>155</v>
      </c>
      <c r="C2002" s="4" t="s">
        <v>15</v>
      </c>
      <c r="D2002" s="4">
        <v>36</v>
      </c>
      <c r="E2002" s="4">
        <v>28.8</v>
      </c>
      <c r="F2002" s="4">
        <v>30</v>
      </c>
      <c r="G2002" s="4" t="s">
        <v>25</v>
      </c>
      <c r="H2002" s="4" t="s">
        <v>26</v>
      </c>
      <c r="I2002" s="4" t="s">
        <v>27</v>
      </c>
      <c r="J2002" s="5">
        <v>42573</v>
      </c>
      <c r="K2002" s="12">
        <f>Ventas[[#This Row],[Unit Price]]*Ventas[[#This Row],[Quantity]]</f>
        <v>1080</v>
      </c>
      <c r="L2002" s="12">
        <f>Ventas[[#This Row],[Unit Cost]]*Ventas[[#This Row],[Quantity]]</f>
        <v>864</v>
      </c>
      <c r="M2002" s="14">
        <f>Ventas[[#This Row],[Ingresos]]-Ventas[[#This Row],[Costes]]</f>
        <v>216</v>
      </c>
      <c r="N2002" s="14" t="str">
        <f>_xlfn.XLOOKUP(Ventas[[#This Row],[Ship Country]],[1]!Countries[Ship Country],[1]!Countries[Area],"No registrado")</f>
        <v>Sud America</v>
      </c>
      <c r="O2002" s="14" t="str">
        <f>_xlfn.XLOOKUP(Ventas[[#This Row],[Ship Country]],[1]!Countries[Ship Country],[1]!Countries[Continent],"No existe")</f>
        <v>America</v>
      </c>
      <c r="P2002" s="15" t="str">
        <f>_xlfn.XLOOKUP(Ventas[[#This Row],[Category]],[2]!ProdManager[Category],[2]!ProdManager[Prod_Manager])</f>
        <v>Peter Stone</v>
      </c>
      <c r="Q2002" s="15">
        <f>YEAR(Ventas[[#This Row],[Order Date]])</f>
        <v>2016</v>
      </c>
      <c r="R2002" s="15" t="str">
        <f>TEXT(Ventas[[#This Row],[Order Date]],"MMM")</f>
        <v>jul</v>
      </c>
    </row>
    <row r="2003" spans="1:18" x14ac:dyDescent="0.25">
      <c r="A2003" s="6">
        <v>11023</v>
      </c>
      <c r="B2003" s="6" t="s">
        <v>85</v>
      </c>
      <c r="C2003" s="6" t="s">
        <v>18</v>
      </c>
      <c r="D2003" s="6">
        <v>30</v>
      </c>
      <c r="E2003" s="6">
        <v>22.8</v>
      </c>
      <c r="F2003" s="6">
        <v>4</v>
      </c>
      <c r="G2003" s="6" t="s">
        <v>147</v>
      </c>
      <c r="H2003" s="6" t="s">
        <v>148</v>
      </c>
      <c r="I2003" s="6" t="s">
        <v>149</v>
      </c>
      <c r="J2003" s="5">
        <v>42606</v>
      </c>
      <c r="K2003" s="12">
        <f>Ventas[[#This Row],[Unit Price]]*Ventas[[#This Row],[Quantity]]</f>
        <v>120</v>
      </c>
      <c r="L2003" s="12">
        <f>Ventas[[#This Row],[Unit Cost]]*Ventas[[#This Row],[Quantity]]</f>
        <v>91.2</v>
      </c>
      <c r="M2003" s="14">
        <f>Ventas[[#This Row],[Ingresos]]-Ventas[[#This Row],[Costes]]</f>
        <v>28.799999999999997</v>
      </c>
      <c r="N2003" s="14" t="str">
        <f>_xlfn.XLOOKUP(Ventas[[#This Row],[Ship Country]],[1]!Countries[Ship Country],[1]!Countries[Area],"No registrado")</f>
        <v>Nord Europe</v>
      </c>
      <c r="O2003" s="14" t="str">
        <f>_xlfn.XLOOKUP(Ventas[[#This Row],[Ship Country]],[1]!Countries[Ship Country],[1]!Countries[Continent],"No existe")</f>
        <v>Europe</v>
      </c>
      <c r="P2003" s="15" t="str">
        <f>_xlfn.XLOOKUP(Ventas[[#This Row],[Category]],[2]!ProdManager[Category],[2]!ProdManager[Prod_Manager])</f>
        <v>Marc Caine</v>
      </c>
      <c r="Q2003" s="15">
        <f>YEAR(Ventas[[#This Row],[Order Date]])</f>
        <v>2016</v>
      </c>
      <c r="R2003" s="15" t="str">
        <f>TEXT(Ventas[[#This Row],[Order Date]],"MMM")</f>
        <v>ago</v>
      </c>
    </row>
    <row r="2004" spans="1:18" x14ac:dyDescent="0.25">
      <c r="A2004" s="4">
        <v>11023</v>
      </c>
      <c r="B2004" s="4" t="s">
        <v>107</v>
      </c>
      <c r="C2004" s="4" t="s">
        <v>43</v>
      </c>
      <c r="D2004" s="4">
        <v>46</v>
      </c>
      <c r="E2004" s="4">
        <v>41.86</v>
      </c>
      <c r="F2004" s="4">
        <v>30</v>
      </c>
      <c r="G2004" s="4" t="s">
        <v>147</v>
      </c>
      <c r="H2004" s="4" t="s">
        <v>148</v>
      </c>
      <c r="I2004" s="4" t="s">
        <v>149</v>
      </c>
      <c r="J2004" s="5">
        <v>42529</v>
      </c>
      <c r="K2004" s="12">
        <f>Ventas[[#This Row],[Unit Price]]*Ventas[[#This Row],[Quantity]]</f>
        <v>1380</v>
      </c>
      <c r="L2004" s="12">
        <f>Ventas[[#This Row],[Unit Cost]]*Ventas[[#This Row],[Quantity]]</f>
        <v>1255.8</v>
      </c>
      <c r="M2004" s="14">
        <f>Ventas[[#This Row],[Ingresos]]-Ventas[[#This Row],[Costes]]</f>
        <v>124.20000000000005</v>
      </c>
      <c r="N2004" s="14" t="str">
        <f>_xlfn.XLOOKUP(Ventas[[#This Row],[Ship Country]],[1]!Countries[Ship Country],[1]!Countries[Area],"No registrado")</f>
        <v>Nord Europe</v>
      </c>
      <c r="O2004" s="14" t="str">
        <f>_xlfn.XLOOKUP(Ventas[[#This Row],[Ship Country]],[1]!Countries[Ship Country],[1]!Countries[Continent],"No existe")</f>
        <v>Europe</v>
      </c>
      <c r="P2004" s="15" t="str">
        <f>_xlfn.XLOOKUP(Ventas[[#This Row],[Category]],[2]!ProdManager[Category],[2]!ProdManager[Prod_Manager])</f>
        <v>John Matter</v>
      </c>
      <c r="Q2004" s="15">
        <f>YEAR(Ventas[[#This Row],[Order Date]])</f>
        <v>2016</v>
      </c>
      <c r="R2004" s="15" t="str">
        <f>TEXT(Ventas[[#This Row],[Order Date]],"MMM")</f>
        <v>jun</v>
      </c>
    </row>
    <row r="2005" spans="1:18" x14ac:dyDescent="0.25">
      <c r="A2005" s="6">
        <v>11024</v>
      </c>
      <c r="B2005" s="6" t="s">
        <v>189</v>
      </c>
      <c r="C2005" s="6" t="s">
        <v>35</v>
      </c>
      <c r="D2005" s="6">
        <v>31.23</v>
      </c>
      <c r="E2005" s="6">
        <v>21.5487</v>
      </c>
      <c r="F2005" s="6">
        <v>12</v>
      </c>
      <c r="G2005" s="6" t="s">
        <v>213</v>
      </c>
      <c r="H2005" s="6" t="s">
        <v>148</v>
      </c>
      <c r="I2005" s="6" t="s">
        <v>149</v>
      </c>
      <c r="J2005" s="5">
        <v>42641</v>
      </c>
      <c r="K2005" s="12">
        <f>Ventas[[#This Row],[Unit Price]]*Ventas[[#This Row],[Quantity]]</f>
        <v>374.76</v>
      </c>
      <c r="L2005" s="12">
        <f>Ventas[[#This Row],[Unit Cost]]*Ventas[[#This Row],[Quantity]]</f>
        <v>258.58440000000002</v>
      </c>
      <c r="M2005" s="14">
        <f>Ventas[[#This Row],[Ingresos]]-Ventas[[#This Row],[Costes]]</f>
        <v>116.17559999999997</v>
      </c>
      <c r="N2005" s="14" t="str">
        <f>_xlfn.XLOOKUP(Ventas[[#This Row],[Ship Country]],[1]!Countries[Ship Country],[1]!Countries[Area],"No registrado")</f>
        <v>Nord Europe</v>
      </c>
      <c r="O2005" s="14" t="str">
        <f>_xlfn.XLOOKUP(Ventas[[#This Row],[Ship Country]],[1]!Countries[Ship Country],[1]!Countries[Continent],"No existe")</f>
        <v>Europe</v>
      </c>
      <c r="P2005" s="15" t="str">
        <f>_xlfn.XLOOKUP(Ventas[[#This Row],[Category]],[2]!ProdManager[Category],[2]!ProdManager[Prod_Manager])</f>
        <v>Lydia Sinn</v>
      </c>
      <c r="Q2005" s="15">
        <f>YEAR(Ventas[[#This Row],[Order Date]])</f>
        <v>2016</v>
      </c>
      <c r="R2005" s="15" t="str">
        <f>TEXT(Ventas[[#This Row],[Order Date]],"MMM")</f>
        <v>sep</v>
      </c>
    </row>
    <row r="2006" spans="1:18" x14ac:dyDescent="0.25">
      <c r="A2006" s="4">
        <v>11024</v>
      </c>
      <c r="B2006" s="4" t="s">
        <v>39</v>
      </c>
      <c r="C2006" s="4" t="s">
        <v>15</v>
      </c>
      <c r="D2006" s="4">
        <v>2.5</v>
      </c>
      <c r="E2006" s="4">
        <v>2.125</v>
      </c>
      <c r="F2006" s="4">
        <v>30</v>
      </c>
      <c r="G2006" s="4" t="s">
        <v>213</v>
      </c>
      <c r="H2006" s="4" t="s">
        <v>148</v>
      </c>
      <c r="I2006" s="4" t="s">
        <v>149</v>
      </c>
      <c r="J2006" s="5">
        <v>42609</v>
      </c>
      <c r="K2006" s="12">
        <f>Ventas[[#This Row],[Unit Price]]*Ventas[[#This Row],[Quantity]]</f>
        <v>75</v>
      </c>
      <c r="L2006" s="12">
        <f>Ventas[[#This Row],[Unit Cost]]*Ventas[[#This Row],[Quantity]]</f>
        <v>63.75</v>
      </c>
      <c r="M2006" s="14">
        <f>Ventas[[#This Row],[Ingresos]]-Ventas[[#This Row],[Costes]]</f>
        <v>11.25</v>
      </c>
      <c r="N2006" s="14" t="str">
        <f>_xlfn.XLOOKUP(Ventas[[#This Row],[Ship Country]],[1]!Countries[Ship Country],[1]!Countries[Area],"No registrado")</f>
        <v>Nord Europe</v>
      </c>
      <c r="O2006" s="14" t="str">
        <f>_xlfn.XLOOKUP(Ventas[[#This Row],[Ship Country]],[1]!Countries[Ship Country],[1]!Countries[Continent],"No existe")</f>
        <v>Europe</v>
      </c>
      <c r="P2006" s="15" t="str">
        <f>_xlfn.XLOOKUP(Ventas[[#This Row],[Category]],[2]!ProdManager[Category],[2]!ProdManager[Prod_Manager])</f>
        <v>Peter Stone</v>
      </c>
      <c r="Q2006" s="15">
        <f>YEAR(Ventas[[#This Row],[Order Date]])</f>
        <v>2016</v>
      </c>
      <c r="R2006" s="15" t="str">
        <f>TEXT(Ventas[[#This Row],[Order Date]],"MMM")</f>
        <v>ago</v>
      </c>
    </row>
    <row r="2007" spans="1:18" x14ac:dyDescent="0.25">
      <c r="A2007" s="6">
        <v>11024</v>
      </c>
      <c r="B2007" s="6" t="s">
        <v>23</v>
      </c>
      <c r="C2007" s="6" t="s">
        <v>24</v>
      </c>
      <c r="D2007" s="6">
        <v>21.05</v>
      </c>
      <c r="E2007" s="6">
        <v>17.050500000000003</v>
      </c>
      <c r="F2007" s="6">
        <v>21</v>
      </c>
      <c r="G2007" s="6" t="s">
        <v>213</v>
      </c>
      <c r="H2007" s="6" t="s">
        <v>148</v>
      </c>
      <c r="I2007" s="6" t="s">
        <v>149</v>
      </c>
      <c r="J2007" s="5">
        <v>42638</v>
      </c>
      <c r="K2007" s="12">
        <f>Ventas[[#This Row],[Unit Price]]*Ventas[[#This Row],[Quantity]]</f>
        <v>442.05</v>
      </c>
      <c r="L2007" s="12">
        <f>Ventas[[#This Row],[Unit Cost]]*Ventas[[#This Row],[Quantity]]</f>
        <v>358.06050000000005</v>
      </c>
      <c r="M2007" s="14">
        <f>Ventas[[#This Row],[Ingresos]]-Ventas[[#This Row],[Costes]]</f>
        <v>83.989499999999964</v>
      </c>
      <c r="N2007" s="14" t="str">
        <f>_xlfn.XLOOKUP(Ventas[[#This Row],[Ship Country]],[1]!Countries[Ship Country],[1]!Countries[Area],"No registrado")</f>
        <v>Nord Europe</v>
      </c>
      <c r="O2007" s="14" t="str">
        <f>_xlfn.XLOOKUP(Ventas[[#This Row],[Ship Country]],[1]!Countries[Ship Country],[1]!Countries[Continent],"No existe")</f>
        <v>Europe</v>
      </c>
      <c r="P2007" s="15" t="str">
        <f>_xlfn.XLOOKUP(Ventas[[#This Row],[Category]],[2]!ProdManager[Category],[2]!ProdManager[Prod_Manager])</f>
        <v>Lydia Sinn</v>
      </c>
      <c r="Q2007" s="15">
        <f>YEAR(Ventas[[#This Row],[Order Date]])</f>
        <v>2016</v>
      </c>
      <c r="R2007" s="15" t="str">
        <f>TEXT(Ventas[[#This Row],[Order Date]],"MMM")</f>
        <v>sep</v>
      </c>
    </row>
    <row r="2008" spans="1:18" x14ac:dyDescent="0.25">
      <c r="A2008" s="4">
        <v>11024</v>
      </c>
      <c r="B2008" s="4" t="s">
        <v>113</v>
      </c>
      <c r="C2008" s="4" t="s">
        <v>15</v>
      </c>
      <c r="D2008" s="4">
        <v>21.5</v>
      </c>
      <c r="E2008" s="4">
        <v>17.844999999999999</v>
      </c>
      <c r="F2008" s="4">
        <v>50</v>
      </c>
      <c r="G2008" s="4" t="s">
        <v>213</v>
      </c>
      <c r="H2008" s="4" t="s">
        <v>148</v>
      </c>
      <c r="I2008" s="4" t="s">
        <v>149</v>
      </c>
      <c r="J2008" s="5">
        <v>42387</v>
      </c>
      <c r="K2008" s="12">
        <f>Ventas[[#This Row],[Unit Price]]*Ventas[[#This Row],[Quantity]]</f>
        <v>1075</v>
      </c>
      <c r="L2008" s="12">
        <f>Ventas[[#This Row],[Unit Cost]]*Ventas[[#This Row],[Quantity]]</f>
        <v>892.25</v>
      </c>
      <c r="M2008" s="14">
        <f>Ventas[[#This Row],[Ingresos]]-Ventas[[#This Row],[Costes]]</f>
        <v>182.75</v>
      </c>
      <c r="N2008" s="14" t="str">
        <f>_xlfn.XLOOKUP(Ventas[[#This Row],[Ship Country]],[1]!Countries[Ship Country],[1]!Countries[Area],"No registrado")</f>
        <v>Nord Europe</v>
      </c>
      <c r="O2008" s="14" t="str">
        <f>_xlfn.XLOOKUP(Ventas[[#This Row],[Ship Country]],[1]!Countries[Ship Country],[1]!Countries[Continent],"No existe")</f>
        <v>Europe</v>
      </c>
      <c r="P2008" s="15" t="str">
        <f>_xlfn.XLOOKUP(Ventas[[#This Row],[Category]],[2]!ProdManager[Category],[2]!ProdManager[Prod_Manager])</f>
        <v>Peter Stone</v>
      </c>
      <c r="Q2008" s="15">
        <f>YEAR(Ventas[[#This Row],[Order Date]])</f>
        <v>2016</v>
      </c>
      <c r="R2008" s="15" t="str">
        <f>TEXT(Ventas[[#This Row],[Order Date]],"MMM")</f>
        <v>ene</v>
      </c>
    </row>
    <row r="2009" spans="1:18" x14ac:dyDescent="0.25">
      <c r="A2009" s="6">
        <v>11025</v>
      </c>
      <c r="B2009" s="6" t="s">
        <v>138</v>
      </c>
      <c r="C2009" s="6" t="s">
        <v>43</v>
      </c>
      <c r="D2009" s="6">
        <v>18</v>
      </c>
      <c r="E2009" s="6">
        <v>16.02</v>
      </c>
      <c r="F2009" s="6">
        <v>10</v>
      </c>
      <c r="G2009" s="6" t="s">
        <v>95</v>
      </c>
      <c r="H2009" s="6" t="s">
        <v>96</v>
      </c>
      <c r="I2009" s="6" t="s">
        <v>97</v>
      </c>
      <c r="J2009" s="5">
        <v>42631</v>
      </c>
      <c r="K2009" s="12">
        <f>Ventas[[#This Row],[Unit Price]]*Ventas[[#This Row],[Quantity]]</f>
        <v>180</v>
      </c>
      <c r="L2009" s="12">
        <f>Ventas[[#This Row],[Unit Cost]]*Ventas[[#This Row],[Quantity]]</f>
        <v>160.19999999999999</v>
      </c>
      <c r="M2009" s="14">
        <f>Ventas[[#This Row],[Ingresos]]-Ventas[[#This Row],[Costes]]</f>
        <v>19.800000000000011</v>
      </c>
      <c r="N2009" s="14" t="str">
        <f>_xlfn.XLOOKUP(Ventas[[#This Row],[Ship Country]],[1]!Countries[Ship Country],[1]!Countries[Area],"No registrado")</f>
        <v>Nord Europe</v>
      </c>
      <c r="O2009" s="14" t="str">
        <f>_xlfn.XLOOKUP(Ventas[[#This Row],[Ship Country]],[1]!Countries[Ship Country],[1]!Countries[Continent],"No existe")</f>
        <v>Europe</v>
      </c>
      <c r="P2009" s="15" t="str">
        <f>_xlfn.XLOOKUP(Ventas[[#This Row],[Category]],[2]!ProdManager[Category],[2]!ProdManager[Prod_Manager])</f>
        <v>John Matter</v>
      </c>
      <c r="Q2009" s="15">
        <f>YEAR(Ventas[[#This Row],[Order Date]])</f>
        <v>2016</v>
      </c>
      <c r="R2009" s="15" t="str">
        <f>TEXT(Ventas[[#This Row],[Order Date]],"MMM")</f>
        <v>sep</v>
      </c>
    </row>
    <row r="2010" spans="1:18" x14ac:dyDescent="0.25">
      <c r="A2010" s="4">
        <v>11025</v>
      </c>
      <c r="B2010" s="4" t="s">
        <v>118</v>
      </c>
      <c r="C2010" s="4" t="s">
        <v>29</v>
      </c>
      <c r="D2010" s="4">
        <v>6</v>
      </c>
      <c r="E2010" s="4">
        <v>4.74</v>
      </c>
      <c r="F2010" s="4">
        <v>20</v>
      </c>
      <c r="G2010" s="4" t="s">
        <v>95</v>
      </c>
      <c r="H2010" s="4" t="s">
        <v>96</v>
      </c>
      <c r="I2010" s="4" t="s">
        <v>97</v>
      </c>
      <c r="J2010" s="5">
        <v>42666</v>
      </c>
      <c r="K2010" s="12">
        <f>Ventas[[#This Row],[Unit Price]]*Ventas[[#This Row],[Quantity]]</f>
        <v>120</v>
      </c>
      <c r="L2010" s="12">
        <f>Ventas[[#This Row],[Unit Cost]]*Ventas[[#This Row],[Quantity]]</f>
        <v>94.800000000000011</v>
      </c>
      <c r="M2010" s="14">
        <f>Ventas[[#This Row],[Ingresos]]-Ventas[[#This Row],[Costes]]</f>
        <v>25.199999999999989</v>
      </c>
      <c r="N2010" s="14" t="str">
        <f>_xlfn.XLOOKUP(Ventas[[#This Row],[Ship Country]],[1]!Countries[Ship Country],[1]!Countries[Area],"No registrado")</f>
        <v>Nord Europe</v>
      </c>
      <c r="O2010" s="14" t="str">
        <f>_xlfn.XLOOKUP(Ventas[[#This Row],[Ship Country]],[1]!Countries[Ship Country],[1]!Countries[Continent],"No existe")</f>
        <v>Europe</v>
      </c>
      <c r="P2010" s="15" t="str">
        <f>_xlfn.XLOOKUP(Ventas[[#This Row],[Category]],[2]!ProdManager[Category],[2]!ProdManager[Prod_Manager])</f>
        <v>Peter Stone</v>
      </c>
      <c r="Q2010" s="15">
        <f>YEAR(Ventas[[#This Row],[Order Date]])</f>
        <v>2016</v>
      </c>
      <c r="R2010" s="15" t="str">
        <f>TEXT(Ventas[[#This Row],[Order Date]],"MMM")</f>
        <v>oct</v>
      </c>
    </row>
    <row r="2011" spans="1:18" x14ac:dyDescent="0.25">
      <c r="A2011" s="6">
        <v>11026</v>
      </c>
      <c r="B2011" s="6" t="s">
        <v>154</v>
      </c>
      <c r="C2011" s="6" t="s">
        <v>29</v>
      </c>
      <c r="D2011" s="6">
        <v>62.5</v>
      </c>
      <c r="E2011" s="6">
        <v>44.375</v>
      </c>
      <c r="F2011" s="6">
        <v>8</v>
      </c>
      <c r="G2011" s="6" t="s">
        <v>241</v>
      </c>
      <c r="H2011" s="6" t="s">
        <v>242</v>
      </c>
      <c r="I2011" s="6" t="s">
        <v>116</v>
      </c>
      <c r="J2011" s="5">
        <v>42390</v>
      </c>
      <c r="K2011" s="12">
        <f>Ventas[[#This Row],[Unit Price]]*Ventas[[#This Row],[Quantity]]</f>
        <v>500</v>
      </c>
      <c r="L2011" s="12">
        <f>Ventas[[#This Row],[Unit Cost]]*Ventas[[#This Row],[Quantity]]</f>
        <v>355</v>
      </c>
      <c r="M2011" s="14">
        <f>Ventas[[#This Row],[Ingresos]]-Ventas[[#This Row],[Costes]]</f>
        <v>145</v>
      </c>
      <c r="N2011" s="14" t="str">
        <f>_xlfn.XLOOKUP(Ventas[[#This Row],[Ship Country]],[1]!Countries[Ship Country],[1]!Countries[Area],"No registrado")</f>
        <v>Sud Europe</v>
      </c>
      <c r="O2011" s="14" t="str">
        <f>_xlfn.XLOOKUP(Ventas[[#This Row],[Ship Country]],[1]!Countries[Ship Country],[1]!Countries[Continent],"No existe")</f>
        <v>Europe</v>
      </c>
      <c r="P2011" s="15" t="str">
        <f>_xlfn.XLOOKUP(Ventas[[#This Row],[Category]],[2]!ProdManager[Category],[2]!ProdManager[Prod_Manager])</f>
        <v>Peter Stone</v>
      </c>
      <c r="Q2011" s="15">
        <f>YEAR(Ventas[[#This Row],[Order Date]])</f>
        <v>2016</v>
      </c>
      <c r="R2011" s="15" t="str">
        <f>TEXT(Ventas[[#This Row],[Order Date]],"MMM")</f>
        <v>ene</v>
      </c>
    </row>
    <row r="2012" spans="1:18" x14ac:dyDescent="0.25">
      <c r="A2012" s="4">
        <v>11026</v>
      </c>
      <c r="B2012" s="4" t="s">
        <v>22</v>
      </c>
      <c r="C2012" s="4" t="s">
        <v>18</v>
      </c>
      <c r="D2012" s="4">
        <v>53</v>
      </c>
      <c r="E2012" s="4">
        <v>40.81</v>
      </c>
      <c r="F2012" s="4">
        <v>10</v>
      </c>
      <c r="G2012" s="4" t="s">
        <v>241</v>
      </c>
      <c r="H2012" s="4" t="s">
        <v>242</v>
      </c>
      <c r="I2012" s="4" t="s">
        <v>116</v>
      </c>
      <c r="J2012" s="5">
        <v>42389</v>
      </c>
      <c r="K2012" s="12">
        <f>Ventas[[#This Row],[Unit Price]]*Ventas[[#This Row],[Quantity]]</f>
        <v>530</v>
      </c>
      <c r="L2012" s="12">
        <f>Ventas[[#This Row],[Unit Cost]]*Ventas[[#This Row],[Quantity]]</f>
        <v>408.1</v>
      </c>
      <c r="M2012" s="14">
        <f>Ventas[[#This Row],[Ingresos]]-Ventas[[#This Row],[Costes]]</f>
        <v>121.89999999999998</v>
      </c>
      <c r="N2012" s="14" t="str">
        <f>_xlfn.XLOOKUP(Ventas[[#This Row],[Ship Country]],[1]!Countries[Ship Country],[1]!Countries[Area],"No registrado")</f>
        <v>Sud Europe</v>
      </c>
      <c r="O2012" s="14" t="str">
        <f>_xlfn.XLOOKUP(Ventas[[#This Row],[Ship Country]],[1]!Countries[Ship Country],[1]!Countries[Continent],"No existe")</f>
        <v>Europe</v>
      </c>
      <c r="P2012" s="15" t="str">
        <f>_xlfn.XLOOKUP(Ventas[[#This Row],[Category]],[2]!ProdManager[Category],[2]!ProdManager[Prod_Manager])</f>
        <v>Marc Caine</v>
      </c>
      <c r="Q2012" s="15">
        <f>YEAR(Ventas[[#This Row],[Order Date]])</f>
        <v>2016</v>
      </c>
      <c r="R2012" s="15" t="str">
        <f>TEXT(Ventas[[#This Row],[Order Date]],"MMM")</f>
        <v>ene</v>
      </c>
    </row>
    <row r="2013" spans="1:18" x14ac:dyDescent="0.25">
      <c r="A2013" s="6">
        <v>11027</v>
      </c>
      <c r="B2013" s="6" t="s">
        <v>78</v>
      </c>
      <c r="C2013" s="6" t="s">
        <v>35</v>
      </c>
      <c r="D2013" s="6">
        <v>49.3</v>
      </c>
      <c r="E2013" s="6">
        <v>33.523999999999994</v>
      </c>
      <c r="F2013" s="6">
        <v>21</v>
      </c>
      <c r="G2013" s="6" t="s">
        <v>229</v>
      </c>
      <c r="H2013" s="6" t="s">
        <v>230</v>
      </c>
      <c r="I2013" s="6" t="s">
        <v>194</v>
      </c>
      <c r="J2013" s="5">
        <v>42502</v>
      </c>
      <c r="K2013" s="12">
        <f>Ventas[[#This Row],[Unit Price]]*Ventas[[#This Row],[Quantity]]</f>
        <v>1035.3</v>
      </c>
      <c r="L2013" s="12">
        <f>Ventas[[#This Row],[Unit Cost]]*Ventas[[#This Row],[Quantity]]</f>
        <v>704.00399999999991</v>
      </c>
      <c r="M2013" s="14">
        <f>Ventas[[#This Row],[Ingresos]]-Ventas[[#This Row],[Costes]]</f>
        <v>331.29600000000005</v>
      </c>
      <c r="N2013" s="14" t="str">
        <f>_xlfn.XLOOKUP(Ventas[[#This Row],[Ship Country]],[1]!Countries[Ship Country],[1]!Countries[Area],"No registrado")</f>
        <v>Nord America</v>
      </c>
      <c r="O2013" s="14" t="str">
        <f>_xlfn.XLOOKUP(Ventas[[#This Row],[Ship Country]],[1]!Countries[Ship Country],[1]!Countries[Continent],"No existe")</f>
        <v>America</v>
      </c>
      <c r="P2013" s="15" t="str">
        <f>_xlfn.XLOOKUP(Ventas[[#This Row],[Category]],[2]!ProdManager[Category],[2]!ProdManager[Prod_Manager])</f>
        <v>Lydia Sinn</v>
      </c>
      <c r="Q2013" s="15">
        <f>YEAR(Ventas[[#This Row],[Order Date]])</f>
        <v>2016</v>
      </c>
      <c r="R2013" s="15" t="str">
        <f>TEXT(Ventas[[#This Row],[Order Date]],"MMM")</f>
        <v>may</v>
      </c>
    </row>
    <row r="2014" spans="1:18" x14ac:dyDescent="0.25">
      <c r="A2014" s="4">
        <v>11027</v>
      </c>
      <c r="B2014" s="4" t="s">
        <v>51</v>
      </c>
      <c r="C2014" s="4" t="s">
        <v>43</v>
      </c>
      <c r="D2014" s="4">
        <v>4.5</v>
      </c>
      <c r="E2014" s="4">
        <v>4.0949999999999998</v>
      </c>
      <c r="F2014" s="4">
        <v>30</v>
      </c>
      <c r="G2014" s="4" t="s">
        <v>229</v>
      </c>
      <c r="H2014" s="4" t="s">
        <v>230</v>
      </c>
      <c r="I2014" s="4" t="s">
        <v>194</v>
      </c>
      <c r="J2014" s="5">
        <v>42596</v>
      </c>
      <c r="K2014" s="12">
        <f>Ventas[[#This Row],[Unit Price]]*Ventas[[#This Row],[Quantity]]</f>
        <v>135</v>
      </c>
      <c r="L2014" s="12">
        <f>Ventas[[#This Row],[Unit Cost]]*Ventas[[#This Row],[Quantity]]</f>
        <v>122.85</v>
      </c>
      <c r="M2014" s="14">
        <f>Ventas[[#This Row],[Ingresos]]-Ventas[[#This Row],[Costes]]</f>
        <v>12.150000000000006</v>
      </c>
      <c r="N2014" s="14" t="str">
        <f>_xlfn.XLOOKUP(Ventas[[#This Row],[Ship Country]],[1]!Countries[Ship Country],[1]!Countries[Area],"No registrado")</f>
        <v>Nord America</v>
      </c>
      <c r="O2014" s="14" t="str">
        <f>_xlfn.XLOOKUP(Ventas[[#This Row],[Ship Country]],[1]!Countries[Ship Country],[1]!Countries[Continent],"No existe")</f>
        <v>America</v>
      </c>
      <c r="P2014" s="15" t="str">
        <f>_xlfn.XLOOKUP(Ventas[[#This Row],[Category]],[2]!ProdManager[Category],[2]!ProdManager[Prod_Manager])</f>
        <v>John Matter</v>
      </c>
      <c r="Q2014" s="15">
        <f>YEAR(Ventas[[#This Row],[Order Date]])</f>
        <v>2016</v>
      </c>
      <c r="R2014" s="15" t="str">
        <f>TEXT(Ventas[[#This Row],[Order Date]],"MMM")</f>
        <v>ago</v>
      </c>
    </row>
    <row r="2015" spans="1:18" x14ac:dyDescent="0.25">
      <c r="A2015" s="6">
        <v>11028</v>
      </c>
      <c r="B2015" s="6" t="s">
        <v>45</v>
      </c>
      <c r="C2015" s="6" t="s">
        <v>46</v>
      </c>
      <c r="D2015" s="6">
        <v>24</v>
      </c>
      <c r="E2015" s="6">
        <v>18.96</v>
      </c>
      <c r="F2015" s="6">
        <v>35</v>
      </c>
      <c r="G2015" s="6" t="s">
        <v>179</v>
      </c>
      <c r="H2015" s="6" t="s">
        <v>180</v>
      </c>
      <c r="I2015" s="6" t="s">
        <v>21</v>
      </c>
      <c r="J2015" s="5">
        <v>42568</v>
      </c>
      <c r="K2015" s="12">
        <f>Ventas[[#This Row],[Unit Price]]*Ventas[[#This Row],[Quantity]]</f>
        <v>840</v>
      </c>
      <c r="L2015" s="12">
        <f>Ventas[[#This Row],[Unit Cost]]*Ventas[[#This Row],[Quantity]]</f>
        <v>663.6</v>
      </c>
      <c r="M2015" s="14">
        <f>Ventas[[#This Row],[Ingresos]]-Ventas[[#This Row],[Costes]]</f>
        <v>176.39999999999998</v>
      </c>
      <c r="N2015" s="14" t="str">
        <f>_xlfn.XLOOKUP(Ventas[[#This Row],[Ship Country]],[1]!Countries[Ship Country],[1]!Countries[Area],"No registrado")</f>
        <v>Nord Europe</v>
      </c>
      <c r="O2015" s="14" t="str">
        <f>_xlfn.XLOOKUP(Ventas[[#This Row],[Ship Country]],[1]!Countries[Ship Country],[1]!Countries[Continent],"No existe")</f>
        <v>Europe</v>
      </c>
      <c r="P2015" s="15" t="str">
        <f>_xlfn.XLOOKUP(Ventas[[#This Row],[Category]],[2]!ProdManager[Category],[2]!ProdManager[Prod_Manager])</f>
        <v>John Matter</v>
      </c>
      <c r="Q2015" s="15">
        <f>YEAR(Ventas[[#This Row],[Order Date]])</f>
        <v>2016</v>
      </c>
      <c r="R2015" s="15" t="str">
        <f>TEXT(Ventas[[#This Row],[Order Date]],"MMM")</f>
        <v>jul</v>
      </c>
    </row>
    <row r="2016" spans="1:18" x14ac:dyDescent="0.25">
      <c r="A2016" s="4">
        <v>11028</v>
      </c>
      <c r="B2016" s="4" t="s">
        <v>52</v>
      </c>
      <c r="C2016" s="4" t="s">
        <v>15</v>
      </c>
      <c r="D2016" s="4">
        <v>55</v>
      </c>
      <c r="E2016" s="4">
        <v>45.65</v>
      </c>
      <c r="F2016" s="4">
        <v>24</v>
      </c>
      <c r="G2016" s="4" t="s">
        <v>179</v>
      </c>
      <c r="H2016" s="4" t="s">
        <v>180</v>
      </c>
      <c r="I2016" s="4" t="s">
        <v>21</v>
      </c>
      <c r="J2016" s="5">
        <v>42457</v>
      </c>
      <c r="K2016" s="12">
        <f>Ventas[[#This Row],[Unit Price]]*Ventas[[#This Row],[Quantity]]</f>
        <v>1320</v>
      </c>
      <c r="L2016" s="12">
        <f>Ventas[[#This Row],[Unit Cost]]*Ventas[[#This Row],[Quantity]]</f>
        <v>1095.5999999999999</v>
      </c>
      <c r="M2016" s="14">
        <f>Ventas[[#This Row],[Ingresos]]-Ventas[[#This Row],[Costes]]</f>
        <v>224.40000000000009</v>
      </c>
      <c r="N2016" s="14" t="str">
        <f>_xlfn.XLOOKUP(Ventas[[#This Row],[Ship Country]],[1]!Countries[Ship Country],[1]!Countries[Area],"No registrado")</f>
        <v>Nord Europe</v>
      </c>
      <c r="O2016" s="14" t="str">
        <f>_xlfn.XLOOKUP(Ventas[[#This Row],[Ship Country]],[1]!Countries[Ship Country],[1]!Countries[Continent],"No existe")</f>
        <v>Europe</v>
      </c>
      <c r="P2016" s="15" t="str">
        <f>_xlfn.XLOOKUP(Ventas[[#This Row],[Category]],[2]!ProdManager[Category],[2]!ProdManager[Prod_Manager])</f>
        <v>Peter Stone</v>
      </c>
      <c r="Q2016" s="15">
        <f>YEAR(Ventas[[#This Row],[Order Date]])</f>
        <v>2016</v>
      </c>
      <c r="R2016" s="15" t="str">
        <f>TEXT(Ventas[[#This Row],[Order Date]],"MMM")</f>
        <v>mar</v>
      </c>
    </row>
    <row r="2017" spans="1:18" x14ac:dyDescent="0.25">
      <c r="A2017" s="6">
        <v>11029</v>
      </c>
      <c r="B2017" s="6" t="s">
        <v>86</v>
      </c>
      <c r="C2017" s="6" t="s">
        <v>10</v>
      </c>
      <c r="D2017" s="6">
        <v>38</v>
      </c>
      <c r="E2017" s="6">
        <v>32.299999999999997</v>
      </c>
      <c r="F2017" s="6">
        <v>20</v>
      </c>
      <c r="G2017" s="6" t="s">
        <v>47</v>
      </c>
      <c r="H2017" s="6" t="s">
        <v>48</v>
      </c>
      <c r="I2017" s="6" t="s">
        <v>49</v>
      </c>
      <c r="J2017" s="5">
        <v>42663</v>
      </c>
      <c r="K2017" s="12">
        <f>Ventas[[#This Row],[Unit Price]]*Ventas[[#This Row],[Quantity]]</f>
        <v>760</v>
      </c>
      <c r="L2017" s="12">
        <f>Ventas[[#This Row],[Unit Cost]]*Ventas[[#This Row],[Quantity]]</f>
        <v>646</v>
      </c>
      <c r="M2017" s="14">
        <f>Ventas[[#This Row],[Ingresos]]-Ventas[[#This Row],[Costes]]</f>
        <v>114</v>
      </c>
      <c r="N2017" s="14" t="str">
        <f>_xlfn.XLOOKUP(Ventas[[#This Row],[Ship Country]],[1]!Countries[Ship Country],[1]!Countries[Area],"No registrado")</f>
        <v>Nord Europe</v>
      </c>
      <c r="O2017" s="14" t="str">
        <f>_xlfn.XLOOKUP(Ventas[[#This Row],[Ship Country]],[1]!Countries[Ship Country],[1]!Countries[Continent],"No existe")</f>
        <v>Europe</v>
      </c>
      <c r="P2017" s="15" t="str">
        <f>_xlfn.XLOOKUP(Ventas[[#This Row],[Category]],[2]!ProdManager[Category],[2]!ProdManager[Prod_Manager])</f>
        <v>Marc Caine</v>
      </c>
      <c r="Q2017" s="15">
        <f>YEAR(Ventas[[#This Row],[Order Date]])</f>
        <v>2016</v>
      </c>
      <c r="R2017" s="15" t="str">
        <f>TEXT(Ventas[[#This Row],[Order Date]],"MMM")</f>
        <v>oct</v>
      </c>
    </row>
    <row r="2018" spans="1:18" x14ac:dyDescent="0.25">
      <c r="A2018" s="4">
        <v>11029</v>
      </c>
      <c r="B2018" s="4" t="s">
        <v>125</v>
      </c>
      <c r="C2018" s="4" t="s">
        <v>24</v>
      </c>
      <c r="D2018" s="4">
        <v>43.9</v>
      </c>
      <c r="E2018" s="4">
        <v>31.607999999999997</v>
      </c>
      <c r="F2018" s="4">
        <v>12</v>
      </c>
      <c r="G2018" s="4" t="s">
        <v>47</v>
      </c>
      <c r="H2018" s="4" t="s">
        <v>48</v>
      </c>
      <c r="I2018" s="4" t="s">
        <v>49</v>
      </c>
      <c r="J2018" s="5">
        <v>42671</v>
      </c>
      <c r="K2018" s="12">
        <f>Ventas[[#This Row],[Unit Price]]*Ventas[[#This Row],[Quantity]]</f>
        <v>526.79999999999995</v>
      </c>
      <c r="L2018" s="12">
        <f>Ventas[[#This Row],[Unit Cost]]*Ventas[[#This Row],[Quantity]]</f>
        <v>379.29599999999994</v>
      </c>
      <c r="M2018" s="14">
        <f>Ventas[[#This Row],[Ingresos]]-Ventas[[#This Row],[Costes]]</f>
        <v>147.50400000000002</v>
      </c>
      <c r="N2018" s="14" t="str">
        <f>_xlfn.XLOOKUP(Ventas[[#This Row],[Ship Country]],[1]!Countries[Ship Country],[1]!Countries[Area],"No registrado")</f>
        <v>Nord Europe</v>
      </c>
      <c r="O2018" s="14" t="str">
        <f>_xlfn.XLOOKUP(Ventas[[#This Row],[Ship Country]],[1]!Countries[Ship Country],[1]!Countries[Continent],"No existe")</f>
        <v>Europe</v>
      </c>
      <c r="P2018" s="15" t="str">
        <f>_xlfn.XLOOKUP(Ventas[[#This Row],[Category]],[2]!ProdManager[Category],[2]!ProdManager[Prod_Manager])</f>
        <v>Lydia Sinn</v>
      </c>
      <c r="Q2018" s="15">
        <f>YEAR(Ventas[[#This Row],[Order Date]])</f>
        <v>2016</v>
      </c>
      <c r="R2018" s="15" t="str">
        <f>TEXT(Ventas[[#This Row],[Order Date]],"MMM")</f>
        <v>oct</v>
      </c>
    </row>
    <row r="2019" spans="1:18" x14ac:dyDescent="0.25">
      <c r="A2019" s="6">
        <v>11030</v>
      </c>
      <c r="B2019" s="6" t="s">
        <v>69</v>
      </c>
      <c r="C2019" s="6" t="s">
        <v>24</v>
      </c>
      <c r="D2019" s="6">
        <v>21.35</v>
      </c>
      <c r="E2019" s="6">
        <v>16.653000000000002</v>
      </c>
      <c r="F2019" s="6">
        <v>70</v>
      </c>
      <c r="G2019" s="6" t="s">
        <v>182</v>
      </c>
      <c r="H2019" s="6" t="s">
        <v>183</v>
      </c>
      <c r="I2019" s="6" t="s">
        <v>84</v>
      </c>
      <c r="J2019" s="5">
        <v>42724</v>
      </c>
      <c r="K2019" s="12">
        <f>Ventas[[#This Row],[Unit Price]]*Ventas[[#This Row],[Quantity]]</f>
        <v>1494.5</v>
      </c>
      <c r="L2019" s="12">
        <f>Ventas[[#This Row],[Unit Cost]]*Ventas[[#This Row],[Quantity]]</f>
        <v>1165.7100000000003</v>
      </c>
      <c r="M2019" s="14">
        <f>Ventas[[#This Row],[Ingresos]]-Ventas[[#This Row],[Costes]]</f>
        <v>328.78999999999974</v>
      </c>
      <c r="N2019" s="14" t="str">
        <f>_xlfn.XLOOKUP(Ventas[[#This Row],[Ship Country]],[1]!Countries[Ship Country],[1]!Countries[Area],"No registrado")</f>
        <v>Nord America</v>
      </c>
      <c r="O2019" s="14" t="str">
        <f>_xlfn.XLOOKUP(Ventas[[#This Row],[Ship Country]],[1]!Countries[Ship Country],[1]!Countries[Continent],"No existe")</f>
        <v>America</v>
      </c>
      <c r="P2019" s="15" t="str">
        <f>_xlfn.XLOOKUP(Ventas[[#This Row],[Category]],[2]!ProdManager[Category],[2]!ProdManager[Prod_Manager])</f>
        <v>Lydia Sinn</v>
      </c>
      <c r="Q2019" s="15">
        <f>YEAR(Ventas[[#This Row],[Order Date]])</f>
        <v>2016</v>
      </c>
      <c r="R2019" s="15" t="str">
        <f>TEXT(Ventas[[#This Row],[Order Date]],"MMM")</f>
        <v>dic</v>
      </c>
    </row>
    <row r="2020" spans="1:18" x14ac:dyDescent="0.25">
      <c r="A2020" s="4">
        <v>11030</v>
      </c>
      <c r="B2020" s="4" t="s">
        <v>102</v>
      </c>
      <c r="C2020" s="4" t="s">
        <v>46</v>
      </c>
      <c r="D2020" s="4">
        <v>123.79</v>
      </c>
      <c r="E2020" s="4">
        <v>96.556200000000004</v>
      </c>
      <c r="F2020" s="4">
        <v>60</v>
      </c>
      <c r="G2020" s="4" t="s">
        <v>182</v>
      </c>
      <c r="H2020" s="4" t="s">
        <v>183</v>
      </c>
      <c r="I2020" s="4" t="s">
        <v>84</v>
      </c>
      <c r="J2020" s="5">
        <v>42706</v>
      </c>
      <c r="K2020" s="12">
        <f>Ventas[[#This Row],[Unit Price]]*Ventas[[#This Row],[Quantity]]</f>
        <v>7427.4000000000005</v>
      </c>
      <c r="L2020" s="12">
        <f>Ventas[[#This Row],[Unit Cost]]*Ventas[[#This Row],[Quantity]]</f>
        <v>5793.3720000000003</v>
      </c>
      <c r="M2020" s="14">
        <f>Ventas[[#This Row],[Ingresos]]-Ventas[[#This Row],[Costes]]</f>
        <v>1634.0280000000002</v>
      </c>
      <c r="N2020" s="14" t="str">
        <f>_xlfn.XLOOKUP(Ventas[[#This Row],[Ship Country]],[1]!Countries[Ship Country],[1]!Countries[Area],"No registrado")</f>
        <v>Nord America</v>
      </c>
      <c r="O2020" s="14" t="str">
        <f>_xlfn.XLOOKUP(Ventas[[#This Row],[Ship Country]],[1]!Countries[Ship Country],[1]!Countries[Continent],"No existe")</f>
        <v>America</v>
      </c>
      <c r="P2020" s="15" t="str">
        <f>_xlfn.XLOOKUP(Ventas[[#This Row],[Category]],[2]!ProdManager[Category],[2]!ProdManager[Prod_Manager])</f>
        <v>John Matter</v>
      </c>
      <c r="Q2020" s="15">
        <f>YEAR(Ventas[[#This Row],[Order Date]])</f>
        <v>2016</v>
      </c>
      <c r="R2020" s="15" t="str">
        <f>TEXT(Ventas[[#This Row],[Order Date]],"MMM")</f>
        <v>dic</v>
      </c>
    </row>
    <row r="2021" spans="1:18" x14ac:dyDescent="0.25">
      <c r="A2021" s="6">
        <v>11030</v>
      </c>
      <c r="B2021" s="6" t="s">
        <v>52</v>
      </c>
      <c r="C2021" s="6" t="s">
        <v>15</v>
      </c>
      <c r="D2021" s="6">
        <v>55</v>
      </c>
      <c r="E2021" s="6">
        <v>41.25</v>
      </c>
      <c r="F2021" s="6">
        <v>100</v>
      </c>
      <c r="G2021" s="6" t="s">
        <v>182</v>
      </c>
      <c r="H2021" s="6" t="s">
        <v>183</v>
      </c>
      <c r="I2021" s="6" t="s">
        <v>84</v>
      </c>
      <c r="J2021" s="5">
        <v>42583</v>
      </c>
      <c r="K2021" s="12">
        <f>Ventas[[#This Row],[Unit Price]]*Ventas[[#This Row],[Quantity]]</f>
        <v>5500</v>
      </c>
      <c r="L2021" s="12">
        <f>Ventas[[#This Row],[Unit Cost]]*Ventas[[#This Row],[Quantity]]</f>
        <v>4125</v>
      </c>
      <c r="M2021" s="14">
        <f>Ventas[[#This Row],[Ingresos]]-Ventas[[#This Row],[Costes]]</f>
        <v>1375</v>
      </c>
      <c r="N2021" s="14" t="str">
        <f>_xlfn.XLOOKUP(Ventas[[#This Row],[Ship Country]],[1]!Countries[Ship Country],[1]!Countries[Area],"No registrado")</f>
        <v>Nord America</v>
      </c>
      <c r="O2021" s="14" t="str">
        <f>_xlfn.XLOOKUP(Ventas[[#This Row],[Ship Country]],[1]!Countries[Ship Country],[1]!Countries[Continent],"No existe")</f>
        <v>America</v>
      </c>
      <c r="P2021" s="15" t="str">
        <f>_xlfn.XLOOKUP(Ventas[[#This Row],[Category]],[2]!ProdManager[Category],[2]!ProdManager[Prod_Manager])</f>
        <v>Peter Stone</v>
      </c>
      <c r="Q2021" s="15">
        <f>YEAR(Ventas[[#This Row],[Order Date]])</f>
        <v>2016</v>
      </c>
      <c r="R2021" s="15" t="str">
        <f>TEXT(Ventas[[#This Row],[Order Date]],"MMM")</f>
        <v>ago</v>
      </c>
    </row>
    <row r="2022" spans="1:18" x14ac:dyDescent="0.25">
      <c r="A2022" s="4">
        <v>11030</v>
      </c>
      <c r="B2022" s="4" t="s">
        <v>55</v>
      </c>
      <c r="C2022" s="4" t="s">
        <v>43</v>
      </c>
      <c r="D2022" s="4">
        <v>19</v>
      </c>
      <c r="E2022" s="4">
        <v>17.29</v>
      </c>
      <c r="F2022" s="4">
        <v>100</v>
      </c>
      <c r="G2022" s="4" t="s">
        <v>182</v>
      </c>
      <c r="H2022" s="4" t="s">
        <v>183</v>
      </c>
      <c r="I2022" s="4" t="s">
        <v>84</v>
      </c>
      <c r="J2022" s="5">
        <v>42601</v>
      </c>
      <c r="K2022" s="12">
        <f>Ventas[[#This Row],[Unit Price]]*Ventas[[#This Row],[Quantity]]</f>
        <v>1900</v>
      </c>
      <c r="L2022" s="12">
        <f>Ventas[[#This Row],[Unit Cost]]*Ventas[[#This Row],[Quantity]]</f>
        <v>1729</v>
      </c>
      <c r="M2022" s="14">
        <f>Ventas[[#This Row],[Ingresos]]-Ventas[[#This Row],[Costes]]</f>
        <v>171</v>
      </c>
      <c r="N2022" s="14" t="str">
        <f>_xlfn.XLOOKUP(Ventas[[#This Row],[Ship Country]],[1]!Countries[Ship Country],[1]!Countries[Area],"No registrado")</f>
        <v>Nord America</v>
      </c>
      <c r="O2022" s="14" t="str">
        <f>_xlfn.XLOOKUP(Ventas[[#This Row],[Ship Country]],[1]!Countries[Ship Country],[1]!Countries[Continent],"No existe")</f>
        <v>America</v>
      </c>
      <c r="P2022" s="15" t="str">
        <f>_xlfn.XLOOKUP(Ventas[[#This Row],[Category]],[2]!ProdManager[Category],[2]!ProdManager[Prod_Manager])</f>
        <v>John Matter</v>
      </c>
      <c r="Q2022" s="15">
        <f>YEAR(Ventas[[#This Row],[Order Date]])</f>
        <v>2016</v>
      </c>
      <c r="R2022" s="15" t="str">
        <f>TEXT(Ventas[[#This Row],[Order Date]],"MMM")</f>
        <v>ago</v>
      </c>
    </row>
    <row r="2023" spans="1:18" x14ac:dyDescent="0.25">
      <c r="A2023" s="6">
        <v>11031</v>
      </c>
      <c r="B2023" s="6" t="s">
        <v>138</v>
      </c>
      <c r="C2023" s="6" t="s">
        <v>43</v>
      </c>
      <c r="D2023" s="6">
        <v>18</v>
      </c>
      <c r="E2023" s="6">
        <v>16.02</v>
      </c>
      <c r="F2023" s="6">
        <v>45</v>
      </c>
      <c r="G2023" s="6" t="s">
        <v>182</v>
      </c>
      <c r="H2023" s="6" t="s">
        <v>183</v>
      </c>
      <c r="I2023" s="6" t="s">
        <v>84</v>
      </c>
      <c r="J2023" s="5">
        <v>42385</v>
      </c>
      <c r="K2023" s="12">
        <f>Ventas[[#This Row],[Unit Price]]*Ventas[[#This Row],[Quantity]]</f>
        <v>810</v>
      </c>
      <c r="L2023" s="12">
        <f>Ventas[[#This Row],[Unit Cost]]*Ventas[[#This Row],[Quantity]]</f>
        <v>720.9</v>
      </c>
      <c r="M2023" s="14">
        <f>Ventas[[#This Row],[Ingresos]]-Ventas[[#This Row],[Costes]]</f>
        <v>89.100000000000023</v>
      </c>
      <c r="N2023" s="14" t="str">
        <f>_xlfn.XLOOKUP(Ventas[[#This Row],[Ship Country]],[1]!Countries[Ship Country],[1]!Countries[Area],"No registrado")</f>
        <v>Nord America</v>
      </c>
      <c r="O2023" s="14" t="str">
        <f>_xlfn.XLOOKUP(Ventas[[#This Row],[Ship Country]],[1]!Countries[Ship Country],[1]!Countries[Continent],"No existe")</f>
        <v>America</v>
      </c>
      <c r="P2023" s="15" t="str">
        <f>_xlfn.XLOOKUP(Ventas[[#This Row],[Category]],[2]!ProdManager[Category],[2]!ProdManager[Prod_Manager])</f>
        <v>John Matter</v>
      </c>
      <c r="Q2023" s="15">
        <f>YEAR(Ventas[[#This Row],[Order Date]])</f>
        <v>2016</v>
      </c>
      <c r="R2023" s="15" t="str">
        <f>TEXT(Ventas[[#This Row],[Order Date]],"MMM")</f>
        <v>ene</v>
      </c>
    </row>
    <row r="2024" spans="1:18" x14ac:dyDescent="0.25">
      <c r="A2024" s="4">
        <v>11031</v>
      </c>
      <c r="B2024" s="4" t="s">
        <v>118</v>
      </c>
      <c r="C2024" s="4" t="s">
        <v>29</v>
      </c>
      <c r="D2024" s="4">
        <v>6</v>
      </c>
      <c r="E2024" s="4">
        <v>4.26</v>
      </c>
      <c r="F2024" s="4">
        <v>80</v>
      </c>
      <c r="G2024" s="4" t="s">
        <v>182</v>
      </c>
      <c r="H2024" s="4" t="s">
        <v>183</v>
      </c>
      <c r="I2024" s="4" t="s">
        <v>84</v>
      </c>
      <c r="J2024" s="5">
        <v>42401</v>
      </c>
      <c r="K2024" s="12">
        <f>Ventas[[#This Row],[Unit Price]]*Ventas[[#This Row],[Quantity]]</f>
        <v>480</v>
      </c>
      <c r="L2024" s="12">
        <f>Ventas[[#This Row],[Unit Cost]]*Ventas[[#This Row],[Quantity]]</f>
        <v>340.79999999999995</v>
      </c>
      <c r="M2024" s="14">
        <f>Ventas[[#This Row],[Ingresos]]-Ventas[[#This Row],[Costes]]</f>
        <v>139.20000000000005</v>
      </c>
      <c r="N2024" s="14" t="str">
        <f>_xlfn.XLOOKUP(Ventas[[#This Row],[Ship Country]],[1]!Countries[Ship Country],[1]!Countries[Area],"No registrado")</f>
        <v>Nord America</v>
      </c>
      <c r="O2024" s="14" t="str">
        <f>_xlfn.XLOOKUP(Ventas[[#This Row],[Ship Country]],[1]!Countries[Ship Country],[1]!Countries[Continent],"No existe")</f>
        <v>America</v>
      </c>
      <c r="P2024" s="15" t="str">
        <f>_xlfn.XLOOKUP(Ventas[[#This Row],[Category]],[2]!ProdManager[Category],[2]!ProdManager[Prod_Manager])</f>
        <v>Peter Stone</v>
      </c>
      <c r="Q2024" s="15">
        <f>YEAR(Ventas[[#This Row],[Order Date]])</f>
        <v>2016</v>
      </c>
      <c r="R2024" s="15" t="str">
        <f>TEXT(Ventas[[#This Row],[Order Date]],"MMM")</f>
        <v>feb</v>
      </c>
    </row>
    <row r="2025" spans="1:18" x14ac:dyDescent="0.25">
      <c r="A2025" s="6">
        <v>11031</v>
      </c>
      <c r="B2025" s="6" t="s">
        <v>51</v>
      </c>
      <c r="C2025" s="6" t="s">
        <v>43</v>
      </c>
      <c r="D2025" s="6">
        <v>4.5</v>
      </c>
      <c r="E2025" s="6">
        <v>4.05</v>
      </c>
      <c r="F2025" s="6">
        <v>21</v>
      </c>
      <c r="G2025" s="6" t="s">
        <v>182</v>
      </c>
      <c r="H2025" s="6" t="s">
        <v>183</v>
      </c>
      <c r="I2025" s="6" t="s">
        <v>84</v>
      </c>
      <c r="J2025" s="5">
        <v>42634</v>
      </c>
      <c r="K2025" s="12">
        <f>Ventas[[#This Row],[Unit Price]]*Ventas[[#This Row],[Quantity]]</f>
        <v>94.5</v>
      </c>
      <c r="L2025" s="12">
        <f>Ventas[[#This Row],[Unit Cost]]*Ventas[[#This Row],[Quantity]]</f>
        <v>85.05</v>
      </c>
      <c r="M2025" s="14">
        <f>Ventas[[#This Row],[Ingresos]]-Ventas[[#This Row],[Costes]]</f>
        <v>9.4500000000000028</v>
      </c>
      <c r="N2025" s="14" t="str">
        <f>_xlfn.XLOOKUP(Ventas[[#This Row],[Ship Country]],[1]!Countries[Ship Country],[1]!Countries[Area],"No registrado")</f>
        <v>Nord America</v>
      </c>
      <c r="O2025" s="14" t="str">
        <f>_xlfn.XLOOKUP(Ventas[[#This Row],[Ship Country]],[1]!Countries[Ship Country],[1]!Countries[Continent],"No existe")</f>
        <v>America</v>
      </c>
      <c r="P2025" s="15" t="str">
        <f>_xlfn.XLOOKUP(Ventas[[#This Row],[Category]],[2]!ProdManager[Category],[2]!ProdManager[Prod_Manager])</f>
        <v>John Matter</v>
      </c>
      <c r="Q2025" s="15">
        <f>YEAR(Ventas[[#This Row],[Order Date]])</f>
        <v>2016</v>
      </c>
      <c r="R2025" s="15" t="str">
        <f>TEXT(Ventas[[#This Row],[Order Date]],"MMM")</f>
        <v>sep</v>
      </c>
    </row>
    <row r="2026" spans="1:18" x14ac:dyDescent="0.25">
      <c r="A2026" s="4">
        <v>11031</v>
      </c>
      <c r="B2026" s="4" t="s">
        <v>150</v>
      </c>
      <c r="C2026" s="4" t="s">
        <v>10</v>
      </c>
      <c r="D2026" s="4">
        <v>33.25</v>
      </c>
      <c r="E2026" s="4">
        <v>27.5975</v>
      </c>
      <c r="F2026" s="4">
        <v>20</v>
      </c>
      <c r="G2026" s="4" t="s">
        <v>182</v>
      </c>
      <c r="H2026" s="4" t="s">
        <v>183</v>
      </c>
      <c r="I2026" s="4" t="s">
        <v>84</v>
      </c>
      <c r="J2026" s="5">
        <v>42590</v>
      </c>
      <c r="K2026" s="12">
        <f>Ventas[[#This Row],[Unit Price]]*Ventas[[#This Row],[Quantity]]</f>
        <v>665</v>
      </c>
      <c r="L2026" s="12">
        <f>Ventas[[#This Row],[Unit Cost]]*Ventas[[#This Row],[Quantity]]</f>
        <v>551.95000000000005</v>
      </c>
      <c r="M2026" s="14">
        <f>Ventas[[#This Row],[Ingresos]]-Ventas[[#This Row],[Costes]]</f>
        <v>113.04999999999995</v>
      </c>
      <c r="N2026" s="14" t="str">
        <f>_xlfn.XLOOKUP(Ventas[[#This Row],[Ship Country]],[1]!Countries[Ship Country],[1]!Countries[Area],"No registrado")</f>
        <v>Nord America</v>
      </c>
      <c r="O2026" s="14" t="str">
        <f>_xlfn.XLOOKUP(Ventas[[#This Row],[Ship Country]],[1]!Countries[Ship Country],[1]!Countries[Continent],"No existe")</f>
        <v>America</v>
      </c>
      <c r="P2026" s="15" t="str">
        <f>_xlfn.XLOOKUP(Ventas[[#This Row],[Category]],[2]!ProdManager[Category],[2]!ProdManager[Prod_Manager])</f>
        <v>Marc Caine</v>
      </c>
      <c r="Q2026" s="15">
        <f>YEAR(Ventas[[#This Row],[Order Date]])</f>
        <v>2016</v>
      </c>
      <c r="R2026" s="15" t="str">
        <f>TEXT(Ventas[[#This Row],[Order Date]],"MMM")</f>
        <v>ago</v>
      </c>
    </row>
    <row r="2027" spans="1:18" x14ac:dyDescent="0.25">
      <c r="A2027" s="6">
        <v>11031</v>
      </c>
      <c r="B2027" s="6" t="s">
        <v>113</v>
      </c>
      <c r="C2027" s="6" t="s">
        <v>15</v>
      </c>
      <c r="D2027" s="6">
        <v>21.5</v>
      </c>
      <c r="E2027" s="6">
        <v>17.630000000000003</v>
      </c>
      <c r="F2027" s="6">
        <v>16</v>
      </c>
      <c r="G2027" s="6" t="s">
        <v>182</v>
      </c>
      <c r="H2027" s="6" t="s">
        <v>183</v>
      </c>
      <c r="I2027" s="6" t="s">
        <v>84</v>
      </c>
      <c r="J2027" s="5">
        <v>42679</v>
      </c>
      <c r="K2027" s="12">
        <f>Ventas[[#This Row],[Unit Price]]*Ventas[[#This Row],[Quantity]]</f>
        <v>344</v>
      </c>
      <c r="L2027" s="12">
        <f>Ventas[[#This Row],[Unit Cost]]*Ventas[[#This Row],[Quantity]]</f>
        <v>282.08000000000004</v>
      </c>
      <c r="M2027" s="14">
        <f>Ventas[[#This Row],[Ingresos]]-Ventas[[#This Row],[Costes]]</f>
        <v>61.919999999999959</v>
      </c>
      <c r="N2027" s="14" t="str">
        <f>_xlfn.XLOOKUP(Ventas[[#This Row],[Ship Country]],[1]!Countries[Ship Country],[1]!Countries[Area],"No registrado")</f>
        <v>Nord America</v>
      </c>
      <c r="O2027" s="14" t="str">
        <f>_xlfn.XLOOKUP(Ventas[[#This Row],[Ship Country]],[1]!Countries[Ship Country],[1]!Countries[Continent],"No existe")</f>
        <v>America</v>
      </c>
      <c r="P2027" s="15" t="str">
        <f>_xlfn.XLOOKUP(Ventas[[#This Row],[Category]],[2]!ProdManager[Category],[2]!ProdManager[Prod_Manager])</f>
        <v>Peter Stone</v>
      </c>
      <c r="Q2027" s="15">
        <f>YEAR(Ventas[[#This Row],[Order Date]])</f>
        <v>2016</v>
      </c>
      <c r="R2027" s="15" t="str">
        <f>TEXT(Ventas[[#This Row],[Order Date]],"MMM")</f>
        <v>nov</v>
      </c>
    </row>
    <row r="2028" spans="1:18" x14ac:dyDescent="0.25">
      <c r="A2028" s="4">
        <v>11032</v>
      </c>
      <c r="B2028" s="4" t="s">
        <v>57</v>
      </c>
      <c r="C2028" s="4" t="s">
        <v>29</v>
      </c>
      <c r="D2028" s="4">
        <v>19</v>
      </c>
      <c r="E2028" s="4">
        <v>15.39</v>
      </c>
      <c r="F2028" s="4">
        <v>35</v>
      </c>
      <c r="G2028" s="4" t="s">
        <v>105</v>
      </c>
      <c r="H2028" s="4" t="s">
        <v>106</v>
      </c>
      <c r="I2028" s="4" t="s">
        <v>84</v>
      </c>
      <c r="J2028" s="5">
        <v>42596</v>
      </c>
      <c r="K2028" s="12">
        <f>Ventas[[#This Row],[Unit Price]]*Ventas[[#This Row],[Quantity]]</f>
        <v>665</v>
      </c>
      <c r="L2028" s="12">
        <f>Ventas[[#This Row],[Unit Cost]]*Ventas[[#This Row],[Quantity]]</f>
        <v>538.65</v>
      </c>
      <c r="M2028" s="14">
        <f>Ventas[[#This Row],[Ingresos]]-Ventas[[#This Row],[Costes]]</f>
        <v>126.35000000000002</v>
      </c>
      <c r="N2028" s="14" t="str">
        <f>_xlfn.XLOOKUP(Ventas[[#This Row],[Ship Country]],[1]!Countries[Ship Country],[1]!Countries[Area],"No registrado")</f>
        <v>Nord America</v>
      </c>
      <c r="O2028" s="14" t="str">
        <f>_xlfn.XLOOKUP(Ventas[[#This Row],[Ship Country]],[1]!Countries[Ship Country],[1]!Countries[Continent],"No existe")</f>
        <v>America</v>
      </c>
      <c r="P2028" s="15" t="str">
        <f>_xlfn.XLOOKUP(Ventas[[#This Row],[Category]],[2]!ProdManager[Category],[2]!ProdManager[Prod_Manager])</f>
        <v>Peter Stone</v>
      </c>
      <c r="Q2028" s="15">
        <f>YEAR(Ventas[[#This Row],[Order Date]])</f>
        <v>2016</v>
      </c>
      <c r="R2028" s="15" t="str">
        <f>TEXT(Ventas[[#This Row],[Order Date]],"MMM")</f>
        <v>ago</v>
      </c>
    </row>
    <row r="2029" spans="1:18" x14ac:dyDescent="0.25">
      <c r="A2029" s="6">
        <v>11032</v>
      </c>
      <c r="B2029" s="6" t="s">
        <v>188</v>
      </c>
      <c r="C2029" s="6" t="s">
        <v>43</v>
      </c>
      <c r="D2029" s="6">
        <v>263.5</v>
      </c>
      <c r="E2029" s="6">
        <v>237.15</v>
      </c>
      <c r="F2029" s="6">
        <v>25</v>
      </c>
      <c r="G2029" s="6" t="s">
        <v>105</v>
      </c>
      <c r="H2029" s="6" t="s">
        <v>106</v>
      </c>
      <c r="I2029" s="6" t="s">
        <v>84</v>
      </c>
      <c r="J2029" s="5">
        <v>42610</v>
      </c>
      <c r="K2029" s="12">
        <f>Ventas[[#This Row],[Unit Price]]*Ventas[[#This Row],[Quantity]]</f>
        <v>6587.5</v>
      </c>
      <c r="L2029" s="12">
        <f>Ventas[[#This Row],[Unit Cost]]*Ventas[[#This Row],[Quantity]]</f>
        <v>5928.75</v>
      </c>
      <c r="M2029" s="14">
        <f>Ventas[[#This Row],[Ingresos]]-Ventas[[#This Row],[Costes]]</f>
        <v>658.75</v>
      </c>
      <c r="N2029" s="14" t="str">
        <f>_xlfn.XLOOKUP(Ventas[[#This Row],[Ship Country]],[1]!Countries[Ship Country],[1]!Countries[Area],"No registrado")</f>
        <v>Nord America</v>
      </c>
      <c r="O2029" s="14" t="str">
        <f>_xlfn.XLOOKUP(Ventas[[#This Row],[Ship Country]],[1]!Countries[Ship Country],[1]!Countries[Continent],"No existe")</f>
        <v>America</v>
      </c>
      <c r="P2029" s="15" t="str">
        <f>_xlfn.XLOOKUP(Ventas[[#This Row],[Category]],[2]!ProdManager[Category],[2]!ProdManager[Prod_Manager])</f>
        <v>John Matter</v>
      </c>
      <c r="Q2029" s="15">
        <f>YEAR(Ventas[[#This Row],[Order Date]])</f>
        <v>2016</v>
      </c>
      <c r="R2029" s="15" t="str">
        <f>TEXT(Ventas[[#This Row],[Order Date]],"MMM")</f>
        <v>ago</v>
      </c>
    </row>
    <row r="2030" spans="1:18" x14ac:dyDescent="0.25">
      <c r="A2030" s="4">
        <v>11032</v>
      </c>
      <c r="B2030" s="4" t="s">
        <v>52</v>
      </c>
      <c r="C2030" s="4" t="s">
        <v>15</v>
      </c>
      <c r="D2030" s="4">
        <v>55</v>
      </c>
      <c r="E2030" s="4">
        <v>45.1</v>
      </c>
      <c r="F2030" s="4">
        <v>30</v>
      </c>
      <c r="G2030" s="4" t="s">
        <v>105</v>
      </c>
      <c r="H2030" s="4" t="s">
        <v>106</v>
      </c>
      <c r="I2030" s="4" t="s">
        <v>84</v>
      </c>
      <c r="J2030" s="5">
        <v>42507</v>
      </c>
      <c r="K2030" s="12">
        <f>Ventas[[#This Row],[Unit Price]]*Ventas[[#This Row],[Quantity]]</f>
        <v>1650</v>
      </c>
      <c r="L2030" s="12">
        <f>Ventas[[#This Row],[Unit Cost]]*Ventas[[#This Row],[Quantity]]</f>
        <v>1353</v>
      </c>
      <c r="M2030" s="14">
        <f>Ventas[[#This Row],[Ingresos]]-Ventas[[#This Row],[Costes]]</f>
        <v>297</v>
      </c>
      <c r="N2030" s="14" t="str">
        <f>_xlfn.XLOOKUP(Ventas[[#This Row],[Ship Country]],[1]!Countries[Ship Country],[1]!Countries[Area],"No registrado")</f>
        <v>Nord America</v>
      </c>
      <c r="O2030" s="14" t="str">
        <f>_xlfn.XLOOKUP(Ventas[[#This Row],[Ship Country]],[1]!Countries[Ship Country],[1]!Countries[Continent],"No existe")</f>
        <v>America</v>
      </c>
      <c r="P2030" s="15" t="str">
        <f>_xlfn.XLOOKUP(Ventas[[#This Row],[Category]],[2]!ProdManager[Category],[2]!ProdManager[Prod_Manager])</f>
        <v>Peter Stone</v>
      </c>
      <c r="Q2030" s="15">
        <f>YEAR(Ventas[[#This Row],[Order Date]])</f>
        <v>2016</v>
      </c>
      <c r="R2030" s="15" t="str">
        <f>TEXT(Ventas[[#This Row],[Order Date]],"MMM")</f>
        <v>may</v>
      </c>
    </row>
    <row r="2031" spans="1:18" x14ac:dyDescent="0.25">
      <c r="A2031" s="6">
        <v>11033</v>
      </c>
      <c r="B2031" s="6" t="s">
        <v>58</v>
      </c>
      <c r="C2031" s="6" t="s">
        <v>46</v>
      </c>
      <c r="D2031" s="6">
        <v>32.799999999999997</v>
      </c>
      <c r="E2031" s="6">
        <v>26.567999999999998</v>
      </c>
      <c r="F2031" s="6">
        <v>70</v>
      </c>
      <c r="G2031" s="6" t="s">
        <v>53</v>
      </c>
      <c r="H2031" s="6" t="s">
        <v>54</v>
      </c>
      <c r="I2031" s="6" t="s">
        <v>49</v>
      </c>
      <c r="J2031" s="5">
        <v>42632</v>
      </c>
      <c r="K2031" s="12">
        <f>Ventas[[#This Row],[Unit Price]]*Ventas[[#This Row],[Quantity]]</f>
        <v>2296</v>
      </c>
      <c r="L2031" s="12">
        <f>Ventas[[#This Row],[Unit Cost]]*Ventas[[#This Row],[Quantity]]</f>
        <v>1859.7599999999998</v>
      </c>
      <c r="M2031" s="14">
        <f>Ventas[[#This Row],[Ingresos]]-Ventas[[#This Row],[Costes]]</f>
        <v>436.24000000000024</v>
      </c>
      <c r="N2031" s="14" t="str">
        <f>_xlfn.XLOOKUP(Ventas[[#This Row],[Ship Country]],[1]!Countries[Ship Country],[1]!Countries[Area],"No registrado")</f>
        <v>Nord Europe</v>
      </c>
      <c r="O2031" s="14" t="str">
        <f>_xlfn.XLOOKUP(Ventas[[#This Row],[Ship Country]],[1]!Countries[Ship Country],[1]!Countries[Continent],"No existe")</f>
        <v>Europe</v>
      </c>
      <c r="P2031" s="15" t="str">
        <f>_xlfn.XLOOKUP(Ventas[[#This Row],[Category]],[2]!ProdManager[Category],[2]!ProdManager[Prod_Manager])</f>
        <v>John Matter</v>
      </c>
      <c r="Q2031" s="15">
        <f>YEAR(Ventas[[#This Row],[Order Date]])</f>
        <v>2016</v>
      </c>
      <c r="R2031" s="15" t="str">
        <f>TEXT(Ventas[[#This Row],[Order Date]],"MMM")</f>
        <v>sep</v>
      </c>
    </row>
    <row r="2032" spans="1:18" x14ac:dyDescent="0.25">
      <c r="A2032" s="4">
        <v>11033</v>
      </c>
      <c r="B2032" s="4" t="s">
        <v>155</v>
      </c>
      <c r="C2032" s="4" t="s">
        <v>15</v>
      </c>
      <c r="D2032" s="4">
        <v>36</v>
      </c>
      <c r="E2032" s="4">
        <v>28.44</v>
      </c>
      <c r="F2032" s="4">
        <v>36</v>
      </c>
      <c r="G2032" s="4" t="s">
        <v>53</v>
      </c>
      <c r="H2032" s="4" t="s">
        <v>54</v>
      </c>
      <c r="I2032" s="4" t="s">
        <v>49</v>
      </c>
      <c r="J2032" s="5">
        <v>42558</v>
      </c>
      <c r="K2032" s="12">
        <f>Ventas[[#This Row],[Unit Price]]*Ventas[[#This Row],[Quantity]]</f>
        <v>1296</v>
      </c>
      <c r="L2032" s="12">
        <f>Ventas[[#This Row],[Unit Cost]]*Ventas[[#This Row],[Quantity]]</f>
        <v>1023.84</v>
      </c>
      <c r="M2032" s="14">
        <f>Ventas[[#This Row],[Ingresos]]-Ventas[[#This Row],[Costes]]</f>
        <v>272.15999999999997</v>
      </c>
      <c r="N2032" s="14" t="str">
        <f>_xlfn.XLOOKUP(Ventas[[#This Row],[Ship Country]],[1]!Countries[Ship Country],[1]!Countries[Area],"No registrado")</f>
        <v>Nord Europe</v>
      </c>
      <c r="O2032" s="14" t="str">
        <f>_xlfn.XLOOKUP(Ventas[[#This Row],[Ship Country]],[1]!Countries[Ship Country],[1]!Countries[Continent],"No existe")</f>
        <v>Europe</v>
      </c>
      <c r="P2032" s="15" t="str">
        <f>_xlfn.XLOOKUP(Ventas[[#This Row],[Category]],[2]!ProdManager[Category],[2]!ProdManager[Prod_Manager])</f>
        <v>Peter Stone</v>
      </c>
      <c r="Q2032" s="15">
        <f>YEAR(Ventas[[#This Row],[Order Date]])</f>
        <v>2016</v>
      </c>
      <c r="R2032" s="15" t="str">
        <f>TEXT(Ventas[[#This Row],[Order Date]],"MMM")</f>
        <v>jul</v>
      </c>
    </row>
    <row r="2033" spans="1:18" x14ac:dyDescent="0.25">
      <c r="A2033" s="6">
        <v>11034</v>
      </c>
      <c r="B2033" s="6" t="s">
        <v>71</v>
      </c>
      <c r="C2033" s="6" t="s">
        <v>35</v>
      </c>
      <c r="D2033" s="6">
        <v>10</v>
      </c>
      <c r="E2033" s="6">
        <v>6.6999999999999993</v>
      </c>
      <c r="F2033" s="6">
        <v>15</v>
      </c>
      <c r="G2033" s="6" t="s">
        <v>164</v>
      </c>
      <c r="H2033" s="6" t="s">
        <v>165</v>
      </c>
      <c r="I2033" s="6" t="s">
        <v>84</v>
      </c>
      <c r="J2033" s="5">
        <v>42436</v>
      </c>
      <c r="K2033" s="12">
        <f>Ventas[[#This Row],[Unit Price]]*Ventas[[#This Row],[Quantity]]</f>
        <v>150</v>
      </c>
      <c r="L2033" s="12">
        <f>Ventas[[#This Row],[Unit Cost]]*Ventas[[#This Row],[Quantity]]</f>
        <v>100.49999999999999</v>
      </c>
      <c r="M2033" s="14">
        <f>Ventas[[#This Row],[Ingresos]]-Ventas[[#This Row],[Costes]]</f>
        <v>49.500000000000014</v>
      </c>
      <c r="N2033" s="14" t="str">
        <f>_xlfn.XLOOKUP(Ventas[[#This Row],[Ship Country]],[1]!Countries[Ship Country],[1]!Countries[Area],"No registrado")</f>
        <v>Nord America</v>
      </c>
      <c r="O2033" s="14" t="str">
        <f>_xlfn.XLOOKUP(Ventas[[#This Row],[Ship Country]],[1]!Countries[Ship Country],[1]!Countries[Continent],"No existe")</f>
        <v>America</v>
      </c>
      <c r="P2033" s="15" t="str">
        <f>_xlfn.XLOOKUP(Ventas[[#This Row],[Category]],[2]!ProdManager[Category],[2]!ProdManager[Prod_Manager])</f>
        <v>Lydia Sinn</v>
      </c>
      <c r="Q2033" s="15">
        <f>YEAR(Ventas[[#This Row],[Order Date]])</f>
        <v>2016</v>
      </c>
      <c r="R2033" s="15" t="str">
        <f>TEXT(Ventas[[#This Row],[Order Date]],"MMM")</f>
        <v>mar</v>
      </c>
    </row>
    <row r="2034" spans="1:18" x14ac:dyDescent="0.25">
      <c r="A2034" s="4">
        <v>11034</v>
      </c>
      <c r="B2034" s="4" t="s">
        <v>122</v>
      </c>
      <c r="C2034" s="4" t="s">
        <v>24</v>
      </c>
      <c r="D2034" s="4">
        <v>19.45</v>
      </c>
      <c r="E2034" s="4">
        <v>15.365500000000001</v>
      </c>
      <c r="F2034" s="4">
        <v>12</v>
      </c>
      <c r="G2034" s="4" t="s">
        <v>164</v>
      </c>
      <c r="H2034" s="4" t="s">
        <v>165</v>
      </c>
      <c r="I2034" s="4" t="s">
        <v>84</v>
      </c>
      <c r="J2034" s="5">
        <v>42615</v>
      </c>
      <c r="K2034" s="12">
        <f>Ventas[[#This Row],[Unit Price]]*Ventas[[#This Row],[Quantity]]</f>
        <v>233.39999999999998</v>
      </c>
      <c r="L2034" s="12">
        <f>Ventas[[#This Row],[Unit Cost]]*Ventas[[#This Row],[Quantity]]</f>
        <v>184.38600000000002</v>
      </c>
      <c r="M2034" s="14">
        <f>Ventas[[#This Row],[Ingresos]]-Ventas[[#This Row],[Costes]]</f>
        <v>49.013999999999953</v>
      </c>
      <c r="N2034" s="14" t="str">
        <f>_xlfn.XLOOKUP(Ventas[[#This Row],[Ship Country]],[1]!Countries[Ship Country],[1]!Countries[Area],"No registrado")</f>
        <v>Nord America</v>
      </c>
      <c r="O2034" s="14" t="str">
        <f>_xlfn.XLOOKUP(Ventas[[#This Row],[Ship Country]],[1]!Countries[Ship Country],[1]!Countries[Continent],"No existe")</f>
        <v>America</v>
      </c>
      <c r="P2034" s="15" t="str">
        <f>_xlfn.XLOOKUP(Ventas[[#This Row],[Category]],[2]!ProdManager[Category],[2]!ProdManager[Prod_Manager])</f>
        <v>Lydia Sinn</v>
      </c>
      <c r="Q2034" s="15">
        <f>YEAR(Ventas[[#This Row],[Order Date]])</f>
        <v>2016</v>
      </c>
      <c r="R2034" s="15" t="str">
        <f>TEXT(Ventas[[#This Row],[Order Date]],"MMM")</f>
        <v>sep</v>
      </c>
    </row>
    <row r="2035" spans="1:18" x14ac:dyDescent="0.25">
      <c r="A2035" s="6">
        <v>11034</v>
      </c>
      <c r="B2035" s="6" t="s">
        <v>239</v>
      </c>
      <c r="C2035" s="6" t="s">
        <v>24</v>
      </c>
      <c r="D2035" s="6">
        <v>28.5</v>
      </c>
      <c r="E2035" s="6">
        <v>21.09</v>
      </c>
      <c r="F2035" s="6">
        <v>6</v>
      </c>
      <c r="G2035" s="6" t="s">
        <v>164</v>
      </c>
      <c r="H2035" s="6" t="s">
        <v>165</v>
      </c>
      <c r="I2035" s="6" t="s">
        <v>84</v>
      </c>
      <c r="J2035" s="5">
        <v>42665</v>
      </c>
      <c r="K2035" s="12">
        <f>Ventas[[#This Row],[Unit Price]]*Ventas[[#This Row],[Quantity]]</f>
        <v>171</v>
      </c>
      <c r="L2035" s="12">
        <f>Ventas[[#This Row],[Unit Cost]]*Ventas[[#This Row],[Quantity]]</f>
        <v>126.53999999999999</v>
      </c>
      <c r="M2035" s="14">
        <f>Ventas[[#This Row],[Ingresos]]-Ventas[[#This Row],[Costes]]</f>
        <v>44.460000000000008</v>
      </c>
      <c r="N2035" s="14" t="str">
        <f>_xlfn.XLOOKUP(Ventas[[#This Row],[Ship Country]],[1]!Countries[Ship Country],[1]!Countries[Area],"No registrado")</f>
        <v>Nord America</v>
      </c>
      <c r="O2035" s="14" t="str">
        <f>_xlfn.XLOOKUP(Ventas[[#This Row],[Ship Country]],[1]!Countries[Ship Country],[1]!Countries[Continent],"No existe")</f>
        <v>America</v>
      </c>
      <c r="P2035" s="15" t="str">
        <f>_xlfn.XLOOKUP(Ventas[[#This Row],[Category]],[2]!ProdManager[Category],[2]!ProdManager[Prod_Manager])</f>
        <v>Lydia Sinn</v>
      </c>
      <c r="Q2035" s="15">
        <f>YEAR(Ventas[[#This Row],[Order Date]])</f>
        <v>2016</v>
      </c>
      <c r="R2035" s="15" t="str">
        <f>TEXT(Ventas[[#This Row],[Order Date]],"MMM")</f>
        <v>oct</v>
      </c>
    </row>
    <row r="2036" spans="1:18" x14ac:dyDescent="0.25">
      <c r="A2036" s="4">
        <v>11035</v>
      </c>
      <c r="B2036" s="4" t="s">
        <v>9</v>
      </c>
      <c r="C2036" s="4" t="s">
        <v>10</v>
      </c>
      <c r="D2036" s="4">
        <v>14</v>
      </c>
      <c r="E2036" s="4">
        <v>11.62</v>
      </c>
      <c r="F2036" s="4">
        <v>30</v>
      </c>
      <c r="G2036" s="4" t="s">
        <v>36</v>
      </c>
      <c r="H2036" s="4" t="s">
        <v>37</v>
      </c>
      <c r="I2036" s="4" t="s">
        <v>38</v>
      </c>
      <c r="J2036" s="5">
        <v>42610</v>
      </c>
      <c r="K2036" s="12">
        <f>Ventas[[#This Row],[Unit Price]]*Ventas[[#This Row],[Quantity]]</f>
        <v>420</v>
      </c>
      <c r="L2036" s="12">
        <f>Ventas[[#This Row],[Unit Cost]]*Ventas[[#This Row],[Quantity]]</f>
        <v>348.59999999999997</v>
      </c>
      <c r="M2036" s="14">
        <f>Ventas[[#This Row],[Ingresos]]-Ventas[[#This Row],[Costes]]</f>
        <v>71.400000000000034</v>
      </c>
      <c r="N2036" s="14" t="str">
        <f>_xlfn.XLOOKUP(Ventas[[#This Row],[Ship Country]],[1]!Countries[Ship Country],[1]!Countries[Area],"No registrado")</f>
        <v>Nord Europe</v>
      </c>
      <c r="O2036" s="14" t="str">
        <f>_xlfn.XLOOKUP(Ventas[[#This Row],[Ship Country]],[1]!Countries[Ship Country],[1]!Countries[Continent],"No existe")</f>
        <v>Europe</v>
      </c>
      <c r="P2036" s="15" t="str">
        <f>_xlfn.XLOOKUP(Ventas[[#This Row],[Category]],[2]!ProdManager[Category],[2]!ProdManager[Prod_Manager])</f>
        <v>Marc Caine</v>
      </c>
      <c r="Q2036" s="15">
        <f>YEAR(Ventas[[#This Row],[Order Date]])</f>
        <v>2016</v>
      </c>
      <c r="R2036" s="15" t="str">
        <f>TEXT(Ventas[[#This Row],[Order Date]],"MMM")</f>
        <v>ago</v>
      </c>
    </row>
    <row r="2037" spans="1:18" x14ac:dyDescent="0.25">
      <c r="A2037" s="6">
        <v>11035</v>
      </c>
      <c r="B2037" s="6" t="s">
        <v>81</v>
      </c>
      <c r="C2037" s="6" t="s">
        <v>43</v>
      </c>
      <c r="D2037" s="6">
        <v>18</v>
      </c>
      <c r="E2037" s="6">
        <v>15.84</v>
      </c>
      <c r="F2037" s="6">
        <v>60</v>
      </c>
      <c r="G2037" s="6" t="s">
        <v>36</v>
      </c>
      <c r="H2037" s="6" t="s">
        <v>37</v>
      </c>
      <c r="I2037" s="6" t="s">
        <v>38</v>
      </c>
      <c r="J2037" s="5">
        <v>42620</v>
      </c>
      <c r="K2037" s="12">
        <f>Ventas[[#This Row],[Unit Price]]*Ventas[[#This Row],[Quantity]]</f>
        <v>1080</v>
      </c>
      <c r="L2037" s="12">
        <f>Ventas[[#This Row],[Unit Cost]]*Ventas[[#This Row],[Quantity]]</f>
        <v>950.4</v>
      </c>
      <c r="M2037" s="14">
        <f>Ventas[[#This Row],[Ingresos]]-Ventas[[#This Row],[Costes]]</f>
        <v>129.60000000000002</v>
      </c>
      <c r="N2037" s="14" t="str">
        <f>_xlfn.XLOOKUP(Ventas[[#This Row],[Ship Country]],[1]!Countries[Ship Country],[1]!Countries[Area],"No registrado")</f>
        <v>Nord Europe</v>
      </c>
      <c r="O2037" s="14" t="str">
        <f>_xlfn.XLOOKUP(Ventas[[#This Row],[Ship Country]],[1]!Countries[Ship Country],[1]!Countries[Continent],"No existe")</f>
        <v>Europe</v>
      </c>
      <c r="P2037" s="15" t="str">
        <f>_xlfn.XLOOKUP(Ventas[[#This Row],[Category]],[2]!ProdManager[Category],[2]!ProdManager[Prod_Manager])</f>
        <v>John Matter</v>
      </c>
      <c r="Q2037" s="15">
        <f>YEAR(Ventas[[#This Row],[Order Date]])</f>
        <v>2016</v>
      </c>
      <c r="R2037" s="15" t="str">
        <f>TEXT(Ventas[[#This Row],[Order Date]],"MMM")</f>
        <v>sep</v>
      </c>
    </row>
    <row r="2038" spans="1:18" x14ac:dyDescent="0.25">
      <c r="A2038" s="4">
        <v>11035</v>
      </c>
      <c r="B2038" s="4" t="s">
        <v>138</v>
      </c>
      <c r="C2038" s="4" t="s">
        <v>43</v>
      </c>
      <c r="D2038" s="4">
        <v>18</v>
      </c>
      <c r="E2038" s="4">
        <v>16.02</v>
      </c>
      <c r="F2038" s="4">
        <v>10</v>
      </c>
      <c r="G2038" s="4" t="s">
        <v>36</v>
      </c>
      <c r="H2038" s="4" t="s">
        <v>37</v>
      </c>
      <c r="I2038" s="4" t="s">
        <v>38</v>
      </c>
      <c r="J2038" s="5">
        <v>42678</v>
      </c>
      <c r="K2038" s="12">
        <f>Ventas[[#This Row],[Unit Price]]*Ventas[[#This Row],[Quantity]]</f>
        <v>180</v>
      </c>
      <c r="L2038" s="12">
        <f>Ventas[[#This Row],[Unit Cost]]*Ventas[[#This Row],[Quantity]]</f>
        <v>160.19999999999999</v>
      </c>
      <c r="M2038" s="14">
        <f>Ventas[[#This Row],[Ingresos]]-Ventas[[#This Row],[Costes]]</f>
        <v>19.800000000000011</v>
      </c>
      <c r="N2038" s="14" t="str">
        <f>_xlfn.XLOOKUP(Ventas[[#This Row],[Ship Country]],[1]!Countries[Ship Country],[1]!Countries[Area],"No registrado")</f>
        <v>Nord Europe</v>
      </c>
      <c r="O2038" s="14" t="str">
        <f>_xlfn.XLOOKUP(Ventas[[#This Row],[Ship Country]],[1]!Countries[Ship Country],[1]!Countries[Continent],"No existe")</f>
        <v>Europe</v>
      </c>
      <c r="P2038" s="15" t="str">
        <f>_xlfn.XLOOKUP(Ventas[[#This Row],[Category]],[2]!ProdManager[Category],[2]!ProdManager[Prod_Manager])</f>
        <v>John Matter</v>
      </c>
      <c r="Q2038" s="15">
        <f>YEAR(Ventas[[#This Row],[Order Date]])</f>
        <v>2016</v>
      </c>
      <c r="R2038" s="15" t="str">
        <f>TEXT(Ventas[[#This Row],[Order Date]],"MMM")</f>
        <v>nov</v>
      </c>
    </row>
    <row r="2039" spans="1:18" x14ac:dyDescent="0.25">
      <c r="A2039" s="6">
        <v>11035</v>
      </c>
      <c r="B2039" s="6" t="s">
        <v>145</v>
      </c>
      <c r="C2039" s="6" t="s">
        <v>46</v>
      </c>
      <c r="D2039" s="6">
        <v>7.45</v>
      </c>
      <c r="E2039" s="6">
        <v>5.8109999999999999</v>
      </c>
      <c r="F2039" s="6">
        <v>10</v>
      </c>
      <c r="G2039" s="6" t="s">
        <v>36</v>
      </c>
      <c r="H2039" s="6" t="s">
        <v>37</v>
      </c>
      <c r="I2039" s="6" t="s">
        <v>38</v>
      </c>
      <c r="J2039" s="5">
        <v>42567</v>
      </c>
      <c r="K2039" s="12">
        <f>Ventas[[#This Row],[Unit Price]]*Ventas[[#This Row],[Quantity]]</f>
        <v>74.5</v>
      </c>
      <c r="L2039" s="12">
        <f>Ventas[[#This Row],[Unit Cost]]*Ventas[[#This Row],[Quantity]]</f>
        <v>58.11</v>
      </c>
      <c r="M2039" s="14">
        <f>Ventas[[#This Row],[Ingresos]]-Ventas[[#This Row],[Costes]]</f>
        <v>16.39</v>
      </c>
      <c r="N2039" s="14" t="str">
        <f>_xlfn.XLOOKUP(Ventas[[#This Row],[Ship Country]],[1]!Countries[Ship Country],[1]!Countries[Area],"No registrado")</f>
        <v>Nord Europe</v>
      </c>
      <c r="O2039" s="14" t="str">
        <f>_xlfn.XLOOKUP(Ventas[[#This Row],[Ship Country]],[1]!Countries[Ship Country],[1]!Countries[Continent],"No existe")</f>
        <v>Europe</v>
      </c>
      <c r="P2039" s="15" t="str">
        <f>_xlfn.XLOOKUP(Ventas[[#This Row],[Category]],[2]!ProdManager[Category],[2]!ProdManager[Prod_Manager])</f>
        <v>John Matter</v>
      </c>
      <c r="Q2039" s="15">
        <f>YEAR(Ventas[[#This Row],[Order Date]])</f>
        <v>2016</v>
      </c>
      <c r="R2039" s="15" t="str">
        <f>TEXT(Ventas[[#This Row],[Order Date]],"MMM")</f>
        <v>jul</v>
      </c>
    </row>
    <row r="2040" spans="1:18" x14ac:dyDescent="0.25">
      <c r="A2040" s="4">
        <v>11036</v>
      </c>
      <c r="B2040" s="4" t="s">
        <v>118</v>
      </c>
      <c r="C2040" s="4" t="s">
        <v>29</v>
      </c>
      <c r="D2040" s="4">
        <v>6</v>
      </c>
      <c r="E2040" s="4">
        <v>4.62</v>
      </c>
      <c r="F2040" s="4">
        <v>7</v>
      </c>
      <c r="G2040" s="4" t="s">
        <v>211</v>
      </c>
      <c r="H2040" s="4" t="s">
        <v>212</v>
      </c>
      <c r="I2040" s="4" t="s">
        <v>21</v>
      </c>
      <c r="J2040" s="5">
        <v>42524</v>
      </c>
      <c r="K2040" s="12">
        <f>Ventas[[#This Row],[Unit Price]]*Ventas[[#This Row],[Quantity]]</f>
        <v>42</v>
      </c>
      <c r="L2040" s="12">
        <f>Ventas[[#This Row],[Unit Cost]]*Ventas[[#This Row],[Quantity]]</f>
        <v>32.340000000000003</v>
      </c>
      <c r="M2040" s="14">
        <f>Ventas[[#This Row],[Ingresos]]-Ventas[[#This Row],[Costes]]</f>
        <v>9.6599999999999966</v>
      </c>
      <c r="N2040" s="14" t="str">
        <f>_xlfn.XLOOKUP(Ventas[[#This Row],[Ship Country]],[1]!Countries[Ship Country],[1]!Countries[Area],"No registrado")</f>
        <v>Nord Europe</v>
      </c>
      <c r="O2040" s="14" t="str">
        <f>_xlfn.XLOOKUP(Ventas[[#This Row],[Ship Country]],[1]!Countries[Ship Country],[1]!Countries[Continent],"No existe")</f>
        <v>Europe</v>
      </c>
      <c r="P2040" s="15" t="str">
        <f>_xlfn.XLOOKUP(Ventas[[#This Row],[Category]],[2]!ProdManager[Category],[2]!ProdManager[Prod_Manager])</f>
        <v>Peter Stone</v>
      </c>
      <c r="Q2040" s="15">
        <f>YEAR(Ventas[[#This Row],[Order Date]])</f>
        <v>2016</v>
      </c>
      <c r="R2040" s="15" t="str">
        <f>TEXT(Ventas[[#This Row],[Order Date]],"MMM")</f>
        <v>jun</v>
      </c>
    </row>
    <row r="2041" spans="1:18" x14ac:dyDescent="0.25">
      <c r="A2041" s="6">
        <v>11036</v>
      </c>
      <c r="B2041" s="6" t="s">
        <v>52</v>
      </c>
      <c r="C2041" s="6" t="s">
        <v>15</v>
      </c>
      <c r="D2041" s="6">
        <v>55</v>
      </c>
      <c r="E2041" s="6">
        <v>46.75</v>
      </c>
      <c r="F2041" s="6">
        <v>30</v>
      </c>
      <c r="G2041" s="6" t="s">
        <v>211</v>
      </c>
      <c r="H2041" s="6" t="s">
        <v>212</v>
      </c>
      <c r="I2041" s="6" t="s">
        <v>21</v>
      </c>
      <c r="J2041" s="5">
        <v>42629</v>
      </c>
      <c r="K2041" s="12">
        <f>Ventas[[#This Row],[Unit Price]]*Ventas[[#This Row],[Quantity]]</f>
        <v>1650</v>
      </c>
      <c r="L2041" s="12">
        <f>Ventas[[#This Row],[Unit Cost]]*Ventas[[#This Row],[Quantity]]</f>
        <v>1402.5</v>
      </c>
      <c r="M2041" s="14">
        <f>Ventas[[#This Row],[Ingresos]]-Ventas[[#This Row],[Costes]]</f>
        <v>247.5</v>
      </c>
      <c r="N2041" s="14" t="str">
        <f>_xlfn.XLOOKUP(Ventas[[#This Row],[Ship Country]],[1]!Countries[Ship Country],[1]!Countries[Area],"No registrado")</f>
        <v>Nord Europe</v>
      </c>
      <c r="O2041" s="14" t="str">
        <f>_xlfn.XLOOKUP(Ventas[[#This Row],[Ship Country]],[1]!Countries[Ship Country],[1]!Countries[Continent],"No existe")</f>
        <v>Europe</v>
      </c>
      <c r="P2041" s="15" t="str">
        <f>_xlfn.XLOOKUP(Ventas[[#This Row],[Category]],[2]!ProdManager[Category],[2]!ProdManager[Prod_Manager])</f>
        <v>Peter Stone</v>
      </c>
      <c r="Q2041" s="15">
        <f>YEAR(Ventas[[#This Row],[Order Date]])</f>
        <v>2016</v>
      </c>
      <c r="R2041" s="15" t="str">
        <f>TEXT(Ventas[[#This Row],[Order Date]],"MMM")</f>
        <v>sep</v>
      </c>
    </row>
    <row r="2042" spans="1:18" x14ac:dyDescent="0.25">
      <c r="A2042" s="4">
        <v>11037</v>
      </c>
      <c r="B2042" s="4" t="s">
        <v>79</v>
      </c>
      <c r="C2042" s="4" t="s">
        <v>43</v>
      </c>
      <c r="D2042" s="4">
        <v>15</v>
      </c>
      <c r="E2042" s="4">
        <v>13.65</v>
      </c>
      <c r="F2042" s="4">
        <v>4</v>
      </c>
      <c r="G2042" s="4" t="s">
        <v>162</v>
      </c>
      <c r="H2042" s="4" t="s">
        <v>163</v>
      </c>
      <c r="I2042" s="4" t="s">
        <v>133</v>
      </c>
      <c r="J2042" s="5">
        <v>42501</v>
      </c>
      <c r="K2042" s="12">
        <f>Ventas[[#This Row],[Unit Price]]*Ventas[[#This Row],[Quantity]]</f>
        <v>60</v>
      </c>
      <c r="L2042" s="12">
        <f>Ventas[[#This Row],[Unit Cost]]*Ventas[[#This Row],[Quantity]]</f>
        <v>54.6</v>
      </c>
      <c r="M2042" s="14">
        <f>Ventas[[#This Row],[Ingresos]]-Ventas[[#This Row],[Costes]]</f>
        <v>5.3999999999999986</v>
      </c>
      <c r="N2042" s="14" t="str">
        <f>_xlfn.XLOOKUP(Ventas[[#This Row],[Ship Country]],[1]!Countries[Ship Country],[1]!Countries[Area],"No registrado")</f>
        <v>Sud Europe</v>
      </c>
      <c r="O2042" s="14" t="str">
        <f>_xlfn.XLOOKUP(Ventas[[#This Row],[Ship Country]],[1]!Countries[Ship Country],[1]!Countries[Continent],"No existe")</f>
        <v>Europe</v>
      </c>
      <c r="P2042" s="15" t="str">
        <f>_xlfn.XLOOKUP(Ventas[[#This Row],[Category]],[2]!ProdManager[Category],[2]!ProdManager[Prod_Manager])</f>
        <v>John Matter</v>
      </c>
      <c r="Q2042" s="15">
        <f>YEAR(Ventas[[#This Row],[Order Date]])</f>
        <v>2016</v>
      </c>
      <c r="R2042" s="15" t="str">
        <f>TEXT(Ventas[[#This Row],[Order Date]],"MMM")</f>
        <v>may</v>
      </c>
    </row>
    <row r="2043" spans="1:18" x14ac:dyDescent="0.25">
      <c r="A2043" s="6">
        <v>11038</v>
      </c>
      <c r="B2043" s="6" t="s">
        <v>113</v>
      </c>
      <c r="C2043" s="6" t="s">
        <v>15</v>
      </c>
      <c r="D2043" s="6">
        <v>21.5</v>
      </c>
      <c r="E2043" s="6">
        <v>17.844999999999999</v>
      </c>
      <c r="F2043" s="6">
        <v>30</v>
      </c>
      <c r="G2043" s="6" t="s">
        <v>36</v>
      </c>
      <c r="H2043" s="6" t="s">
        <v>37</v>
      </c>
      <c r="I2043" s="6" t="s">
        <v>38</v>
      </c>
      <c r="J2043" s="5">
        <v>42599</v>
      </c>
      <c r="K2043" s="12">
        <f>Ventas[[#This Row],[Unit Price]]*Ventas[[#This Row],[Quantity]]</f>
        <v>645</v>
      </c>
      <c r="L2043" s="12">
        <f>Ventas[[#This Row],[Unit Cost]]*Ventas[[#This Row],[Quantity]]</f>
        <v>535.34999999999991</v>
      </c>
      <c r="M2043" s="14">
        <f>Ventas[[#This Row],[Ingresos]]-Ventas[[#This Row],[Costes]]</f>
        <v>109.65000000000009</v>
      </c>
      <c r="N2043" s="14" t="str">
        <f>_xlfn.XLOOKUP(Ventas[[#This Row],[Ship Country]],[1]!Countries[Ship Country],[1]!Countries[Area],"No registrado")</f>
        <v>Nord Europe</v>
      </c>
      <c r="O2043" s="14" t="str">
        <f>_xlfn.XLOOKUP(Ventas[[#This Row],[Ship Country]],[1]!Countries[Ship Country],[1]!Countries[Continent],"No existe")</f>
        <v>Europe</v>
      </c>
      <c r="P2043" s="15" t="str">
        <f>_xlfn.XLOOKUP(Ventas[[#This Row],[Category]],[2]!ProdManager[Category],[2]!ProdManager[Prod_Manager])</f>
        <v>Peter Stone</v>
      </c>
      <c r="Q2043" s="15">
        <f>YEAR(Ventas[[#This Row],[Order Date]])</f>
        <v>2016</v>
      </c>
      <c r="R2043" s="15" t="str">
        <f>TEXT(Ventas[[#This Row],[Order Date]],"MMM")</f>
        <v>ago</v>
      </c>
    </row>
    <row r="2044" spans="1:18" x14ac:dyDescent="0.25">
      <c r="A2044" s="4">
        <v>11038</v>
      </c>
      <c r="B2044" s="4" t="s">
        <v>98</v>
      </c>
      <c r="C2044" s="4" t="s">
        <v>29</v>
      </c>
      <c r="D2044" s="4">
        <v>18.399999999999999</v>
      </c>
      <c r="E2044" s="4">
        <v>13.431999999999999</v>
      </c>
      <c r="F2044" s="4">
        <v>5</v>
      </c>
      <c r="G2044" s="4" t="s">
        <v>36</v>
      </c>
      <c r="H2044" s="4" t="s">
        <v>37</v>
      </c>
      <c r="I2044" s="4" t="s">
        <v>38</v>
      </c>
      <c r="J2044" s="5">
        <v>42655</v>
      </c>
      <c r="K2044" s="12">
        <f>Ventas[[#This Row],[Unit Price]]*Ventas[[#This Row],[Quantity]]</f>
        <v>92</v>
      </c>
      <c r="L2044" s="12">
        <f>Ventas[[#This Row],[Unit Cost]]*Ventas[[#This Row],[Quantity]]</f>
        <v>67.16</v>
      </c>
      <c r="M2044" s="14">
        <f>Ventas[[#This Row],[Ingresos]]-Ventas[[#This Row],[Costes]]</f>
        <v>24.840000000000003</v>
      </c>
      <c r="N2044" s="14" t="str">
        <f>_xlfn.XLOOKUP(Ventas[[#This Row],[Ship Country]],[1]!Countries[Ship Country],[1]!Countries[Area],"No registrado")</f>
        <v>Nord Europe</v>
      </c>
      <c r="O2044" s="14" t="str">
        <f>_xlfn.XLOOKUP(Ventas[[#This Row],[Ship Country]],[1]!Countries[Ship Country],[1]!Countries[Continent],"No existe")</f>
        <v>Europe</v>
      </c>
      <c r="P2044" s="15" t="str">
        <f>_xlfn.XLOOKUP(Ventas[[#This Row],[Category]],[2]!ProdManager[Category],[2]!ProdManager[Prod_Manager])</f>
        <v>Peter Stone</v>
      </c>
      <c r="Q2044" s="15">
        <f>YEAR(Ventas[[#This Row],[Order Date]])</f>
        <v>2016</v>
      </c>
      <c r="R2044" s="15" t="str">
        <f>TEXT(Ventas[[#This Row],[Order Date]],"MMM")</f>
        <v>oct</v>
      </c>
    </row>
    <row r="2045" spans="1:18" x14ac:dyDescent="0.25">
      <c r="A2045" s="6">
        <v>11038</v>
      </c>
      <c r="B2045" s="6" t="s">
        <v>177</v>
      </c>
      <c r="C2045" s="6" t="s">
        <v>10</v>
      </c>
      <c r="D2045" s="6">
        <v>7</v>
      </c>
      <c r="E2045" s="6">
        <v>5.46</v>
      </c>
      <c r="F2045" s="6">
        <v>2</v>
      </c>
      <c r="G2045" s="6" t="s">
        <v>36</v>
      </c>
      <c r="H2045" s="6" t="s">
        <v>37</v>
      </c>
      <c r="I2045" s="6" t="s">
        <v>38</v>
      </c>
      <c r="J2045" s="5">
        <v>42709</v>
      </c>
      <c r="K2045" s="12">
        <f>Ventas[[#This Row],[Unit Price]]*Ventas[[#This Row],[Quantity]]</f>
        <v>14</v>
      </c>
      <c r="L2045" s="12">
        <f>Ventas[[#This Row],[Unit Cost]]*Ventas[[#This Row],[Quantity]]</f>
        <v>10.92</v>
      </c>
      <c r="M2045" s="14">
        <f>Ventas[[#This Row],[Ingresos]]-Ventas[[#This Row],[Costes]]</f>
        <v>3.08</v>
      </c>
      <c r="N2045" s="14" t="str">
        <f>_xlfn.XLOOKUP(Ventas[[#This Row],[Ship Country]],[1]!Countries[Ship Country],[1]!Countries[Area],"No registrado")</f>
        <v>Nord Europe</v>
      </c>
      <c r="O2045" s="14" t="str">
        <f>_xlfn.XLOOKUP(Ventas[[#This Row],[Ship Country]],[1]!Countries[Ship Country],[1]!Countries[Continent],"No existe")</f>
        <v>Europe</v>
      </c>
      <c r="P2045" s="15" t="str">
        <f>_xlfn.XLOOKUP(Ventas[[#This Row],[Category]],[2]!ProdManager[Category],[2]!ProdManager[Prod_Manager])</f>
        <v>Marc Caine</v>
      </c>
      <c r="Q2045" s="15">
        <f>YEAR(Ventas[[#This Row],[Order Date]])</f>
        <v>2016</v>
      </c>
      <c r="R2045" s="15" t="str">
        <f>TEXT(Ventas[[#This Row],[Order Date]],"MMM")</f>
        <v>dic</v>
      </c>
    </row>
    <row r="2046" spans="1:18" x14ac:dyDescent="0.25">
      <c r="A2046" s="4">
        <v>11039</v>
      </c>
      <c r="B2046" s="4" t="s">
        <v>33</v>
      </c>
      <c r="C2046" s="4" t="s">
        <v>10</v>
      </c>
      <c r="D2046" s="4">
        <v>19.5</v>
      </c>
      <c r="E2046" s="4">
        <v>15.990000000000002</v>
      </c>
      <c r="F2046" s="4">
        <v>28</v>
      </c>
      <c r="G2046" s="4" t="s">
        <v>232</v>
      </c>
      <c r="H2046" s="4" t="s">
        <v>233</v>
      </c>
      <c r="I2046" s="4" t="s">
        <v>65</v>
      </c>
      <c r="J2046" s="5">
        <v>42688</v>
      </c>
      <c r="K2046" s="12">
        <f>Ventas[[#This Row],[Unit Price]]*Ventas[[#This Row],[Quantity]]</f>
        <v>546</v>
      </c>
      <c r="L2046" s="12">
        <f>Ventas[[#This Row],[Unit Cost]]*Ventas[[#This Row],[Quantity]]</f>
        <v>447.72</v>
      </c>
      <c r="M2046" s="14">
        <f>Ventas[[#This Row],[Ingresos]]-Ventas[[#This Row],[Costes]]</f>
        <v>98.279999999999973</v>
      </c>
      <c r="N2046" s="14" t="str">
        <f>_xlfn.XLOOKUP(Ventas[[#This Row],[Ship Country]],[1]!Countries[Ship Country],[1]!Countries[Area],"No registrado")</f>
        <v>Sud America</v>
      </c>
      <c r="O2046" s="14" t="str">
        <f>_xlfn.XLOOKUP(Ventas[[#This Row],[Ship Country]],[1]!Countries[Ship Country],[1]!Countries[Continent],"No existe")</f>
        <v>America</v>
      </c>
      <c r="P2046" s="15" t="str">
        <f>_xlfn.XLOOKUP(Ventas[[#This Row],[Category]],[2]!ProdManager[Category],[2]!ProdManager[Prod_Manager])</f>
        <v>Marc Caine</v>
      </c>
      <c r="Q2046" s="15">
        <f>YEAR(Ventas[[#This Row],[Order Date]])</f>
        <v>2016</v>
      </c>
      <c r="R2046" s="15" t="str">
        <f>TEXT(Ventas[[#This Row],[Order Date]],"MMM")</f>
        <v>nov</v>
      </c>
    </row>
    <row r="2047" spans="1:18" x14ac:dyDescent="0.25">
      <c r="A2047" s="6">
        <v>11039</v>
      </c>
      <c r="B2047" s="6" t="s">
        <v>41</v>
      </c>
      <c r="C2047" s="6" t="s">
        <v>35</v>
      </c>
      <c r="D2047" s="6">
        <v>20</v>
      </c>
      <c r="E2047" s="6">
        <v>13.599999999999998</v>
      </c>
      <c r="F2047" s="6">
        <v>60</v>
      </c>
      <c r="G2047" s="6" t="s">
        <v>232</v>
      </c>
      <c r="H2047" s="6" t="s">
        <v>233</v>
      </c>
      <c r="I2047" s="6" t="s">
        <v>65</v>
      </c>
      <c r="J2047" s="5">
        <v>42664</v>
      </c>
      <c r="K2047" s="12">
        <f>Ventas[[#This Row],[Unit Price]]*Ventas[[#This Row],[Quantity]]</f>
        <v>1200</v>
      </c>
      <c r="L2047" s="12">
        <f>Ventas[[#This Row],[Unit Cost]]*Ventas[[#This Row],[Quantity]]</f>
        <v>815.99999999999989</v>
      </c>
      <c r="M2047" s="14">
        <f>Ventas[[#This Row],[Ingresos]]-Ventas[[#This Row],[Costes]]</f>
        <v>384.00000000000011</v>
      </c>
      <c r="N2047" s="14" t="str">
        <f>_xlfn.XLOOKUP(Ventas[[#This Row],[Ship Country]],[1]!Countries[Ship Country],[1]!Countries[Area],"No registrado")</f>
        <v>Sud America</v>
      </c>
      <c r="O2047" s="14" t="str">
        <f>_xlfn.XLOOKUP(Ventas[[#This Row],[Ship Country]],[1]!Countries[Ship Country],[1]!Countries[Continent],"No existe")</f>
        <v>America</v>
      </c>
      <c r="P2047" s="15" t="str">
        <f>_xlfn.XLOOKUP(Ventas[[#This Row],[Category]],[2]!ProdManager[Category],[2]!ProdManager[Prod_Manager])</f>
        <v>Lydia Sinn</v>
      </c>
      <c r="Q2047" s="15">
        <f>YEAR(Ventas[[#This Row],[Order Date]])</f>
        <v>2016</v>
      </c>
      <c r="R2047" s="15" t="str">
        <f>TEXT(Ventas[[#This Row],[Order Date]],"MMM")</f>
        <v>oct</v>
      </c>
    </row>
    <row r="2048" spans="1:18" x14ac:dyDescent="0.25">
      <c r="A2048" s="4">
        <v>11039</v>
      </c>
      <c r="B2048" s="4" t="s">
        <v>121</v>
      </c>
      <c r="C2048" s="4" t="s">
        <v>18</v>
      </c>
      <c r="D2048" s="4">
        <v>45.6</v>
      </c>
      <c r="E2048" s="4">
        <v>36.480000000000004</v>
      </c>
      <c r="F2048" s="4">
        <v>20</v>
      </c>
      <c r="G2048" s="4" t="s">
        <v>232</v>
      </c>
      <c r="H2048" s="4" t="s">
        <v>233</v>
      </c>
      <c r="I2048" s="4" t="s">
        <v>65</v>
      </c>
      <c r="J2048" s="5">
        <v>42586</v>
      </c>
      <c r="K2048" s="12">
        <f>Ventas[[#This Row],[Unit Price]]*Ventas[[#This Row],[Quantity]]</f>
        <v>912</v>
      </c>
      <c r="L2048" s="12">
        <f>Ventas[[#This Row],[Unit Cost]]*Ventas[[#This Row],[Quantity]]</f>
        <v>729.60000000000014</v>
      </c>
      <c r="M2048" s="14">
        <f>Ventas[[#This Row],[Ingresos]]-Ventas[[#This Row],[Costes]]</f>
        <v>182.39999999999986</v>
      </c>
      <c r="N2048" s="14" t="str">
        <f>_xlfn.XLOOKUP(Ventas[[#This Row],[Ship Country]],[1]!Countries[Ship Country],[1]!Countries[Area],"No registrado")</f>
        <v>Sud America</v>
      </c>
      <c r="O2048" s="14" t="str">
        <f>_xlfn.XLOOKUP(Ventas[[#This Row],[Ship Country]],[1]!Countries[Ship Country],[1]!Countries[Continent],"No existe")</f>
        <v>America</v>
      </c>
      <c r="P2048" s="15" t="str">
        <f>_xlfn.XLOOKUP(Ventas[[#This Row],[Category]],[2]!ProdManager[Category],[2]!ProdManager[Prod_Manager])</f>
        <v>Marc Caine</v>
      </c>
      <c r="Q2048" s="15">
        <f>YEAR(Ventas[[#This Row],[Order Date]])</f>
        <v>2016</v>
      </c>
      <c r="R2048" s="15" t="str">
        <f>TEXT(Ventas[[#This Row],[Order Date]],"MMM")</f>
        <v>ago</v>
      </c>
    </row>
    <row r="2049" spans="1:18" x14ac:dyDescent="0.25">
      <c r="A2049" s="6">
        <v>11039</v>
      </c>
      <c r="B2049" s="6" t="s">
        <v>81</v>
      </c>
      <c r="C2049" s="6" t="s">
        <v>43</v>
      </c>
      <c r="D2049" s="6">
        <v>18</v>
      </c>
      <c r="E2049" s="6">
        <v>16.2</v>
      </c>
      <c r="F2049" s="6">
        <v>24</v>
      </c>
      <c r="G2049" s="6" t="s">
        <v>232</v>
      </c>
      <c r="H2049" s="6" t="s">
        <v>233</v>
      </c>
      <c r="I2049" s="6" t="s">
        <v>65</v>
      </c>
      <c r="J2049" s="5">
        <v>42423</v>
      </c>
      <c r="K2049" s="12">
        <f>Ventas[[#This Row],[Unit Price]]*Ventas[[#This Row],[Quantity]]</f>
        <v>432</v>
      </c>
      <c r="L2049" s="12">
        <f>Ventas[[#This Row],[Unit Cost]]*Ventas[[#This Row],[Quantity]]</f>
        <v>388.79999999999995</v>
      </c>
      <c r="M2049" s="14">
        <f>Ventas[[#This Row],[Ingresos]]-Ventas[[#This Row],[Costes]]</f>
        <v>43.200000000000045</v>
      </c>
      <c r="N2049" s="14" t="str">
        <f>_xlfn.XLOOKUP(Ventas[[#This Row],[Ship Country]],[1]!Countries[Ship Country],[1]!Countries[Area],"No registrado")</f>
        <v>Sud America</v>
      </c>
      <c r="O2049" s="14" t="str">
        <f>_xlfn.XLOOKUP(Ventas[[#This Row],[Ship Country]],[1]!Countries[Ship Country],[1]!Countries[Continent],"No existe")</f>
        <v>America</v>
      </c>
      <c r="P2049" s="15" t="str">
        <f>_xlfn.XLOOKUP(Ventas[[#This Row],[Category]],[2]!ProdManager[Category],[2]!ProdManager[Prod_Manager])</f>
        <v>John Matter</v>
      </c>
      <c r="Q2049" s="15">
        <f>YEAR(Ventas[[#This Row],[Order Date]])</f>
        <v>2016</v>
      </c>
      <c r="R2049" s="15" t="str">
        <f>TEXT(Ventas[[#This Row],[Order Date]],"MMM")</f>
        <v>feb</v>
      </c>
    </row>
    <row r="2050" spans="1:18" x14ac:dyDescent="0.25">
      <c r="A2050" s="4">
        <v>11040</v>
      </c>
      <c r="B2050" s="4" t="s">
        <v>71</v>
      </c>
      <c r="C2050" s="4" t="s">
        <v>35</v>
      </c>
      <c r="D2050" s="4">
        <v>10</v>
      </c>
      <c r="E2050" s="4">
        <v>6.5</v>
      </c>
      <c r="F2050" s="4">
        <v>20</v>
      </c>
      <c r="G2050" s="4" t="s">
        <v>255</v>
      </c>
      <c r="H2050" s="4" t="s">
        <v>256</v>
      </c>
      <c r="I2050" s="4" t="s">
        <v>84</v>
      </c>
      <c r="J2050" s="5">
        <v>42421</v>
      </c>
      <c r="K2050" s="12">
        <f>Ventas[[#This Row],[Unit Price]]*Ventas[[#This Row],[Quantity]]</f>
        <v>200</v>
      </c>
      <c r="L2050" s="12">
        <f>Ventas[[#This Row],[Unit Cost]]*Ventas[[#This Row],[Quantity]]</f>
        <v>130</v>
      </c>
      <c r="M2050" s="14">
        <f>Ventas[[#This Row],[Ingresos]]-Ventas[[#This Row],[Costes]]</f>
        <v>70</v>
      </c>
      <c r="N2050" s="14" t="str">
        <f>_xlfn.XLOOKUP(Ventas[[#This Row],[Ship Country]],[1]!Countries[Ship Country],[1]!Countries[Area],"No registrado")</f>
        <v>Nord America</v>
      </c>
      <c r="O2050" s="14" t="str">
        <f>_xlfn.XLOOKUP(Ventas[[#This Row],[Ship Country]],[1]!Countries[Ship Country],[1]!Countries[Continent],"No existe")</f>
        <v>America</v>
      </c>
      <c r="P2050" s="15" t="str">
        <f>_xlfn.XLOOKUP(Ventas[[#This Row],[Category]],[2]!ProdManager[Category],[2]!ProdManager[Prod_Manager])</f>
        <v>Lydia Sinn</v>
      </c>
      <c r="Q2050" s="15">
        <f>YEAR(Ventas[[#This Row],[Order Date]])</f>
        <v>2016</v>
      </c>
      <c r="R2050" s="15" t="str">
        <f>TEXT(Ventas[[#This Row],[Order Date]],"MMM")</f>
        <v>feb</v>
      </c>
    </row>
    <row r="2051" spans="1:18" x14ac:dyDescent="0.25">
      <c r="A2051" s="6">
        <v>11041</v>
      </c>
      <c r="B2051" s="6" t="s">
        <v>55</v>
      </c>
      <c r="C2051" s="6" t="s">
        <v>43</v>
      </c>
      <c r="D2051" s="6">
        <v>19</v>
      </c>
      <c r="E2051" s="6">
        <v>17.48</v>
      </c>
      <c r="F2051" s="6">
        <v>30</v>
      </c>
      <c r="G2051" s="6" t="s">
        <v>47</v>
      </c>
      <c r="H2051" s="6" t="s">
        <v>48</v>
      </c>
      <c r="I2051" s="6" t="s">
        <v>49</v>
      </c>
      <c r="J2051" s="5">
        <v>42486</v>
      </c>
      <c r="K2051" s="12">
        <f>Ventas[[#This Row],[Unit Price]]*Ventas[[#This Row],[Quantity]]</f>
        <v>570</v>
      </c>
      <c r="L2051" s="12">
        <f>Ventas[[#This Row],[Unit Cost]]*Ventas[[#This Row],[Quantity]]</f>
        <v>524.4</v>
      </c>
      <c r="M2051" s="14">
        <f>Ventas[[#This Row],[Ingresos]]-Ventas[[#This Row],[Costes]]</f>
        <v>45.600000000000023</v>
      </c>
      <c r="N2051" s="14" t="str">
        <f>_xlfn.XLOOKUP(Ventas[[#This Row],[Ship Country]],[1]!Countries[Ship Country],[1]!Countries[Area],"No registrado")</f>
        <v>Nord Europe</v>
      </c>
      <c r="O2051" s="14" t="str">
        <f>_xlfn.XLOOKUP(Ventas[[#This Row],[Ship Country]],[1]!Countries[Ship Country],[1]!Countries[Continent],"No existe")</f>
        <v>Europe</v>
      </c>
      <c r="P2051" s="15" t="str">
        <f>_xlfn.XLOOKUP(Ventas[[#This Row],[Category]],[2]!ProdManager[Category],[2]!ProdManager[Prod_Manager])</f>
        <v>John Matter</v>
      </c>
      <c r="Q2051" s="15">
        <f>YEAR(Ventas[[#This Row],[Order Date]])</f>
        <v>2016</v>
      </c>
      <c r="R2051" s="15" t="str">
        <f>TEXT(Ventas[[#This Row],[Order Date]],"MMM")</f>
        <v>abr</v>
      </c>
    </row>
    <row r="2052" spans="1:18" x14ac:dyDescent="0.25">
      <c r="A2052" s="4">
        <v>11041</v>
      </c>
      <c r="B2052" s="4" t="s">
        <v>125</v>
      </c>
      <c r="C2052" s="4" t="s">
        <v>24</v>
      </c>
      <c r="D2052" s="4">
        <v>43.9</v>
      </c>
      <c r="E2052" s="4">
        <v>36.875999999999998</v>
      </c>
      <c r="F2052" s="4">
        <v>30</v>
      </c>
      <c r="G2052" s="4" t="s">
        <v>47</v>
      </c>
      <c r="H2052" s="4" t="s">
        <v>48</v>
      </c>
      <c r="I2052" s="4" t="s">
        <v>49</v>
      </c>
      <c r="J2052" s="5">
        <v>42567</v>
      </c>
      <c r="K2052" s="12">
        <f>Ventas[[#This Row],[Unit Price]]*Ventas[[#This Row],[Quantity]]</f>
        <v>1317</v>
      </c>
      <c r="L2052" s="12">
        <f>Ventas[[#This Row],[Unit Cost]]*Ventas[[#This Row],[Quantity]]</f>
        <v>1106.28</v>
      </c>
      <c r="M2052" s="14">
        <f>Ventas[[#This Row],[Ingresos]]-Ventas[[#This Row],[Costes]]</f>
        <v>210.72000000000003</v>
      </c>
      <c r="N2052" s="14" t="str">
        <f>_xlfn.XLOOKUP(Ventas[[#This Row],[Ship Country]],[1]!Countries[Ship Country],[1]!Countries[Area],"No registrado")</f>
        <v>Nord Europe</v>
      </c>
      <c r="O2052" s="14" t="str">
        <f>_xlfn.XLOOKUP(Ventas[[#This Row],[Ship Country]],[1]!Countries[Ship Country],[1]!Countries[Continent],"No existe")</f>
        <v>Europe</v>
      </c>
      <c r="P2052" s="15" t="str">
        <f>_xlfn.XLOOKUP(Ventas[[#This Row],[Category]],[2]!ProdManager[Category],[2]!ProdManager[Prod_Manager])</f>
        <v>Lydia Sinn</v>
      </c>
      <c r="Q2052" s="15">
        <f>YEAR(Ventas[[#This Row],[Order Date]])</f>
        <v>2016</v>
      </c>
      <c r="R2052" s="15" t="str">
        <f>TEXT(Ventas[[#This Row],[Order Date]],"MMM")</f>
        <v>jul</v>
      </c>
    </row>
    <row r="2053" spans="1:18" x14ac:dyDescent="0.25">
      <c r="A2053" s="6">
        <v>11042</v>
      </c>
      <c r="B2053" s="6" t="s">
        <v>239</v>
      </c>
      <c r="C2053" s="6" t="s">
        <v>24</v>
      </c>
      <c r="D2053" s="6">
        <v>28.5</v>
      </c>
      <c r="E2053" s="6">
        <v>21.375</v>
      </c>
      <c r="F2053" s="6">
        <v>4</v>
      </c>
      <c r="G2053" s="6" t="s">
        <v>151</v>
      </c>
      <c r="H2053" s="6" t="s">
        <v>152</v>
      </c>
      <c r="I2053" s="6" t="s">
        <v>27</v>
      </c>
      <c r="J2053" s="5">
        <v>42695</v>
      </c>
      <c r="K2053" s="12">
        <f>Ventas[[#This Row],[Unit Price]]*Ventas[[#This Row],[Quantity]]</f>
        <v>114</v>
      </c>
      <c r="L2053" s="12">
        <f>Ventas[[#This Row],[Unit Cost]]*Ventas[[#This Row],[Quantity]]</f>
        <v>85.5</v>
      </c>
      <c r="M2053" s="14">
        <f>Ventas[[#This Row],[Ingresos]]-Ventas[[#This Row],[Costes]]</f>
        <v>28.5</v>
      </c>
      <c r="N2053" s="14" t="str">
        <f>_xlfn.XLOOKUP(Ventas[[#This Row],[Ship Country]],[1]!Countries[Ship Country],[1]!Countries[Area],"No registrado")</f>
        <v>Sud America</v>
      </c>
      <c r="O2053" s="14" t="str">
        <f>_xlfn.XLOOKUP(Ventas[[#This Row],[Ship Country]],[1]!Countries[Ship Country],[1]!Countries[Continent],"No existe")</f>
        <v>America</v>
      </c>
      <c r="P2053" s="15" t="str">
        <f>_xlfn.XLOOKUP(Ventas[[#This Row],[Category]],[2]!ProdManager[Category],[2]!ProdManager[Prod_Manager])</f>
        <v>Lydia Sinn</v>
      </c>
      <c r="Q2053" s="15">
        <f>YEAR(Ventas[[#This Row],[Order Date]])</f>
        <v>2016</v>
      </c>
      <c r="R2053" s="15" t="str">
        <f>TEXT(Ventas[[#This Row],[Order Date]],"MMM")</f>
        <v>nov</v>
      </c>
    </row>
    <row r="2054" spans="1:18" x14ac:dyDescent="0.25">
      <c r="A2054" s="4">
        <v>11042</v>
      </c>
      <c r="B2054" s="4" t="s">
        <v>122</v>
      </c>
      <c r="C2054" s="4" t="s">
        <v>24</v>
      </c>
      <c r="D2054" s="4">
        <v>19.45</v>
      </c>
      <c r="E2054" s="4">
        <v>13.614999999999998</v>
      </c>
      <c r="F2054" s="4">
        <v>15</v>
      </c>
      <c r="G2054" s="4" t="s">
        <v>151</v>
      </c>
      <c r="H2054" s="4" t="s">
        <v>152</v>
      </c>
      <c r="I2054" s="4" t="s">
        <v>27</v>
      </c>
      <c r="J2054" s="5">
        <v>42569</v>
      </c>
      <c r="K2054" s="12">
        <f>Ventas[[#This Row],[Unit Price]]*Ventas[[#This Row],[Quantity]]</f>
        <v>291.75</v>
      </c>
      <c r="L2054" s="12">
        <f>Ventas[[#This Row],[Unit Cost]]*Ventas[[#This Row],[Quantity]]</f>
        <v>204.22499999999997</v>
      </c>
      <c r="M2054" s="14">
        <f>Ventas[[#This Row],[Ingresos]]-Ventas[[#This Row],[Costes]]</f>
        <v>87.525000000000034</v>
      </c>
      <c r="N2054" s="14" t="str">
        <f>_xlfn.XLOOKUP(Ventas[[#This Row],[Ship Country]],[1]!Countries[Ship Country],[1]!Countries[Area],"No registrado")</f>
        <v>Sud America</v>
      </c>
      <c r="O2054" s="14" t="str">
        <f>_xlfn.XLOOKUP(Ventas[[#This Row],[Ship Country]],[1]!Countries[Ship Country],[1]!Countries[Continent],"No existe")</f>
        <v>America</v>
      </c>
      <c r="P2054" s="15" t="str">
        <f>_xlfn.XLOOKUP(Ventas[[#This Row],[Category]],[2]!ProdManager[Category],[2]!ProdManager[Prod_Manager])</f>
        <v>Lydia Sinn</v>
      </c>
      <c r="Q2054" s="15">
        <f>YEAR(Ventas[[#This Row],[Order Date]])</f>
        <v>2016</v>
      </c>
      <c r="R2054" s="15" t="str">
        <f>TEXT(Ventas[[#This Row],[Order Date]],"MMM")</f>
        <v>jul</v>
      </c>
    </row>
    <row r="2055" spans="1:18" x14ac:dyDescent="0.25">
      <c r="A2055" s="6">
        <v>11043</v>
      </c>
      <c r="B2055" s="6" t="s">
        <v>16</v>
      </c>
      <c r="C2055" s="6" t="s">
        <v>15</v>
      </c>
      <c r="D2055" s="6">
        <v>21</v>
      </c>
      <c r="E2055" s="6">
        <v>17.010000000000002</v>
      </c>
      <c r="F2055" s="6">
        <v>10</v>
      </c>
      <c r="G2055" s="6" t="s">
        <v>270</v>
      </c>
      <c r="H2055" s="6" t="s">
        <v>271</v>
      </c>
      <c r="I2055" s="6" t="s">
        <v>13</v>
      </c>
      <c r="J2055" s="5">
        <v>42656</v>
      </c>
      <c r="K2055" s="12">
        <f>Ventas[[#This Row],[Unit Price]]*Ventas[[#This Row],[Quantity]]</f>
        <v>210</v>
      </c>
      <c r="L2055" s="12">
        <f>Ventas[[#This Row],[Unit Cost]]*Ventas[[#This Row],[Quantity]]</f>
        <v>170.10000000000002</v>
      </c>
      <c r="M2055" s="14">
        <f>Ventas[[#This Row],[Ingresos]]-Ventas[[#This Row],[Costes]]</f>
        <v>39.899999999999977</v>
      </c>
      <c r="N2055" s="14" t="str">
        <f>_xlfn.XLOOKUP(Ventas[[#This Row],[Ship Country]],[1]!Countries[Ship Country],[1]!Countries[Area],"No registrado")</f>
        <v>Nord Europe</v>
      </c>
      <c r="O2055" s="14" t="str">
        <f>_xlfn.XLOOKUP(Ventas[[#This Row],[Ship Country]],[1]!Countries[Ship Country],[1]!Countries[Continent],"No existe")</f>
        <v>Europe</v>
      </c>
      <c r="P2055" s="15" t="str">
        <f>_xlfn.XLOOKUP(Ventas[[#This Row],[Category]],[2]!ProdManager[Category],[2]!ProdManager[Prod_Manager])</f>
        <v>Peter Stone</v>
      </c>
      <c r="Q2055" s="15">
        <f>YEAR(Ventas[[#This Row],[Order Date]])</f>
        <v>2016</v>
      </c>
      <c r="R2055" s="15" t="str">
        <f>TEXT(Ventas[[#This Row],[Order Date]],"MMM")</f>
        <v>oct</v>
      </c>
    </row>
    <row r="2056" spans="1:18" x14ac:dyDescent="0.25">
      <c r="A2056" s="4">
        <v>11044</v>
      </c>
      <c r="B2056" s="4" t="s">
        <v>78</v>
      </c>
      <c r="C2056" s="4" t="s">
        <v>35</v>
      </c>
      <c r="D2056" s="4">
        <v>49.3</v>
      </c>
      <c r="E2056" s="4">
        <v>34.51</v>
      </c>
      <c r="F2056" s="4">
        <v>12</v>
      </c>
      <c r="G2056" s="4" t="s">
        <v>220</v>
      </c>
      <c r="H2056" s="4" t="s">
        <v>221</v>
      </c>
      <c r="I2056" s="4" t="s">
        <v>222</v>
      </c>
      <c r="J2056" s="5">
        <v>42381</v>
      </c>
      <c r="K2056" s="12">
        <f>Ventas[[#This Row],[Unit Price]]*Ventas[[#This Row],[Quantity]]</f>
        <v>591.59999999999991</v>
      </c>
      <c r="L2056" s="12">
        <f>Ventas[[#This Row],[Unit Cost]]*Ventas[[#This Row],[Quantity]]</f>
        <v>414.12</v>
      </c>
      <c r="M2056" s="14">
        <f>Ventas[[#This Row],[Ingresos]]-Ventas[[#This Row],[Costes]]</f>
        <v>177.4799999999999</v>
      </c>
      <c r="N2056" s="14" t="str">
        <f>_xlfn.XLOOKUP(Ventas[[#This Row],[Ship Country]],[1]!Countries[Ship Country],[1]!Countries[Area],"No registrado")</f>
        <v>Nord Europe</v>
      </c>
      <c r="O2056" s="14" t="str">
        <f>_xlfn.XLOOKUP(Ventas[[#This Row],[Ship Country]],[1]!Countries[Ship Country],[1]!Countries[Continent],"No existe")</f>
        <v>Europe</v>
      </c>
      <c r="P2056" s="15" t="str">
        <f>_xlfn.XLOOKUP(Ventas[[#This Row],[Category]],[2]!ProdManager[Category],[2]!ProdManager[Prod_Manager])</f>
        <v>Lydia Sinn</v>
      </c>
      <c r="Q2056" s="15">
        <f>YEAR(Ventas[[#This Row],[Order Date]])</f>
        <v>2016</v>
      </c>
      <c r="R2056" s="15" t="str">
        <f>TEXT(Ventas[[#This Row],[Order Date]],"MMM")</f>
        <v>ene</v>
      </c>
    </row>
    <row r="2057" spans="1:18" x14ac:dyDescent="0.25">
      <c r="A2057" s="6">
        <v>11045</v>
      </c>
      <c r="B2057" s="6" t="s">
        <v>39</v>
      </c>
      <c r="C2057" s="6" t="s">
        <v>15</v>
      </c>
      <c r="D2057" s="6">
        <v>2.5</v>
      </c>
      <c r="E2057" s="6">
        <v>2.0500000000000003</v>
      </c>
      <c r="F2057" s="6">
        <v>15</v>
      </c>
      <c r="G2057" s="6" t="s">
        <v>229</v>
      </c>
      <c r="H2057" s="6" t="s">
        <v>230</v>
      </c>
      <c r="I2057" s="6" t="s">
        <v>194</v>
      </c>
      <c r="J2057" s="5">
        <v>42567</v>
      </c>
      <c r="K2057" s="12">
        <f>Ventas[[#This Row],[Unit Price]]*Ventas[[#This Row],[Quantity]]</f>
        <v>37.5</v>
      </c>
      <c r="L2057" s="12">
        <f>Ventas[[#This Row],[Unit Cost]]*Ventas[[#This Row],[Quantity]]</f>
        <v>30.750000000000004</v>
      </c>
      <c r="M2057" s="14">
        <f>Ventas[[#This Row],[Ingresos]]-Ventas[[#This Row],[Costes]]</f>
        <v>6.7499999999999964</v>
      </c>
      <c r="N2057" s="14" t="str">
        <f>_xlfn.XLOOKUP(Ventas[[#This Row],[Ship Country]],[1]!Countries[Ship Country],[1]!Countries[Area],"No registrado")</f>
        <v>Nord America</v>
      </c>
      <c r="O2057" s="14" t="str">
        <f>_xlfn.XLOOKUP(Ventas[[#This Row],[Ship Country]],[1]!Countries[Ship Country],[1]!Countries[Continent],"No existe")</f>
        <v>America</v>
      </c>
      <c r="P2057" s="15" t="str">
        <f>_xlfn.XLOOKUP(Ventas[[#This Row],[Category]],[2]!ProdManager[Category],[2]!ProdManager[Prod_Manager])</f>
        <v>Peter Stone</v>
      </c>
      <c r="Q2057" s="15">
        <f>YEAR(Ventas[[#This Row],[Order Date]])</f>
        <v>2016</v>
      </c>
      <c r="R2057" s="15" t="str">
        <f>TEXT(Ventas[[#This Row],[Order Date]],"MMM")</f>
        <v>jul</v>
      </c>
    </row>
    <row r="2058" spans="1:18" x14ac:dyDescent="0.25">
      <c r="A2058" s="4">
        <v>11045</v>
      </c>
      <c r="B2058" s="4" t="s">
        <v>22</v>
      </c>
      <c r="C2058" s="4" t="s">
        <v>18</v>
      </c>
      <c r="D2058" s="4">
        <v>53</v>
      </c>
      <c r="E2058" s="4">
        <v>40.81</v>
      </c>
      <c r="F2058" s="4">
        <v>24</v>
      </c>
      <c r="G2058" s="4" t="s">
        <v>229</v>
      </c>
      <c r="H2058" s="4" t="s">
        <v>230</v>
      </c>
      <c r="I2058" s="4" t="s">
        <v>194</v>
      </c>
      <c r="J2058" s="5">
        <v>42581</v>
      </c>
      <c r="K2058" s="12">
        <f>Ventas[[#This Row],[Unit Price]]*Ventas[[#This Row],[Quantity]]</f>
        <v>1272</v>
      </c>
      <c r="L2058" s="12">
        <f>Ventas[[#This Row],[Unit Cost]]*Ventas[[#This Row],[Quantity]]</f>
        <v>979.44</v>
      </c>
      <c r="M2058" s="14">
        <f>Ventas[[#This Row],[Ingresos]]-Ventas[[#This Row],[Costes]]</f>
        <v>292.55999999999995</v>
      </c>
      <c r="N2058" s="14" t="str">
        <f>_xlfn.XLOOKUP(Ventas[[#This Row],[Ship Country]],[1]!Countries[Ship Country],[1]!Countries[Area],"No registrado")</f>
        <v>Nord America</v>
      </c>
      <c r="O2058" s="14" t="str">
        <f>_xlfn.XLOOKUP(Ventas[[#This Row],[Ship Country]],[1]!Countries[Ship Country],[1]!Countries[Continent],"No existe")</f>
        <v>America</v>
      </c>
      <c r="P2058" s="15" t="str">
        <f>_xlfn.XLOOKUP(Ventas[[#This Row],[Category]],[2]!ProdManager[Category],[2]!ProdManager[Prod_Manager])</f>
        <v>Marc Caine</v>
      </c>
      <c r="Q2058" s="15">
        <f>YEAR(Ventas[[#This Row],[Order Date]])</f>
        <v>2016</v>
      </c>
      <c r="R2058" s="15" t="str">
        <f>TEXT(Ventas[[#This Row],[Order Date]],"MMM")</f>
        <v>jul</v>
      </c>
    </row>
    <row r="2059" spans="1:18" x14ac:dyDescent="0.25">
      <c r="A2059" s="6">
        <v>11046</v>
      </c>
      <c r="B2059" s="6" t="s">
        <v>94</v>
      </c>
      <c r="C2059" s="6" t="s">
        <v>15</v>
      </c>
      <c r="D2059" s="6">
        <v>38</v>
      </c>
      <c r="E2059" s="6">
        <v>30.020000000000003</v>
      </c>
      <c r="F2059" s="6">
        <v>20</v>
      </c>
      <c r="G2059" s="6" t="s">
        <v>160</v>
      </c>
      <c r="H2059" s="6" t="s">
        <v>161</v>
      </c>
      <c r="I2059" s="6" t="s">
        <v>21</v>
      </c>
      <c r="J2059" s="5">
        <v>42652</v>
      </c>
      <c r="K2059" s="12">
        <f>Ventas[[#This Row],[Unit Price]]*Ventas[[#This Row],[Quantity]]</f>
        <v>760</v>
      </c>
      <c r="L2059" s="12">
        <f>Ventas[[#This Row],[Unit Cost]]*Ventas[[#This Row],[Quantity]]</f>
        <v>600.40000000000009</v>
      </c>
      <c r="M2059" s="14">
        <f>Ventas[[#This Row],[Ingresos]]-Ventas[[#This Row],[Costes]]</f>
        <v>159.59999999999991</v>
      </c>
      <c r="N2059" s="14" t="str">
        <f>_xlfn.XLOOKUP(Ventas[[#This Row],[Ship Country]],[1]!Countries[Ship Country],[1]!Countries[Area],"No registrado")</f>
        <v>Nord Europe</v>
      </c>
      <c r="O2059" s="14" t="str">
        <f>_xlfn.XLOOKUP(Ventas[[#This Row],[Ship Country]],[1]!Countries[Ship Country],[1]!Countries[Continent],"No existe")</f>
        <v>Europe</v>
      </c>
      <c r="P2059" s="15" t="str">
        <f>_xlfn.XLOOKUP(Ventas[[#This Row],[Category]],[2]!ProdManager[Category],[2]!ProdManager[Prod_Manager])</f>
        <v>Peter Stone</v>
      </c>
      <c r="Q2059" s="15">
        <f>YEAR(Ventas[[#This Row],[Order Date]])</f>
        <v>2016</v>
      </c>
      <c r="R2059" s="15" t="str">
        <f>TEXT(Ventas[[#This Row],[Order Date]],"MMM")</f>
        <v>oct</v>
      </c>
    </row>
    <row r="2060" spans="1:18" x14ac:dyDescent="0.25">
      <c r="A2060" s="4">
        <v>11046</v>
      </c>
      <c r="B2060" s="4" t="s">
        <v>70</v>
      </c>
      <c r="C2060" s="4" t="s">
        <v>15</v>
      </c>
      <c r="D2060" s="4">
        <v>32</v>
      </c>
      <c r="E2060" s="4">
        <v>27.2</v>
      </c>
      <c r="F2060" s="4">
        <v>15</v>
      </c>
      <c r="G2060" s="4" t="s">
        <v>160</v>
      </c>
      <c r="H2060" s="4" t="s">
        <v>161</v>
      </c>
      <c r="I2060" s="4" t="s">
        <v>21</v>
      </c>
      <c r="J2060" s="5">
        <v>42482</v>
      </c>
      <c r="K2060" s="12">
        <f>Ventas[[#This Row],[Unit Price]]*Ventas[[#This Row],[Quantity]]</f>
        <v>480</v>
      </c>
      <c r="L2060" s="12">
        <f>Ventas[[#This Row],[Unit Cost]]*Ventas[[#This Row],[Quantity]]</f>
        <v>408</v>
      </c>
      <c r="M2060" s="14">
        <f>Ventas[[#This Row],[Ingresos]]-Ventas[[#This Row],[Costes]]</f>
        <v>72</v>
      </c>
      <c r="N2060" s="14" t="str">
        <f>_xlfn.XLOOKUP(Ventas[[#This Row],[Ship Country]],[1]!Countries[Ship Country],[1]!Countries[Area],"No registrado")</f>
        <v>Nord Europe</v>
      </c>
      <c r="O2060" s="14" t="str">
        <f>_xlfn.XLOOKUP(Ventas[[#This Row],[Ship Country]],[1]!Countries[Ship Country],[1]!Countries[Continent],"No existe")</f>
        <v>Europe</v>
      </c>
      <c r="P2060" s="15" t="str">
        <f>_xlfn.XLOOKUP(Ventas[[#This Row],[Category]],[2]!ProdManager[Category],[2]!ProdManager[Prod_Manager])</f>
        <v>Peter Stone</v>
      </c>
      <c r="Q2060" s="15">
        <f>YEAR(Ventas[[#This Row],[Order Date]])</f>
        <v>2016</v>
      </c>
      <c r="R2060" s="15" t="str">
        <f>TEXT(Ventas[[#This Row],[Order Date]],"MMM")</f>
        <v>abr</v>
      </c>
    </row>
    <row r="2061" spans="1:18" x14ac:dyDescent="0.25">
      <c r="A2061" s="6">
        <v>11046</v>
      </c>
      <c r="B2061" s="6" t="s">
        <v>81</v>
      </c>
      <c r="C2061" s="6" t="s">
        <v>43</v>
      </c>
      <c r="D2061" s="6">
        <v>18</v>
      </c>
      <c r="E2061" s="6">
        <v>16.2</v>
      </c>
      <c r="F2061" s="6">
        <v>18</v>
      </c>
      <c r="G2061" s="6" t="s">
        <v>160</v>
      </c>
      <c r="H2061" s="6" t="s">
        <v>161</v>
      </c>
      <c r="I2061" s="6" t="s">
        <v>21</v>
      </c>
      <c r="J2061" s="5">
        <v>42456</v>
      </c>
      <c r="K2061" s="12">
        <f>Ventas[[#This Row],[Unit Price]]*Ventas[[#This Row],[Quantity]]</f>
        <v>324</v>
      </c>
      <c r="L2061" s="12">
        <f>Ventas[[#This Row],[Unit Cost]]*Ventas[[#This Row],[Quantity]]</f>
        <v>291.59999999999997</v>
      </c>
      <c r="M2061" s="14">
        <f>Ventas[[#This Row],[Ingresos]]-Ventas[[#This Row],[Costes]]</f>
        <v>32.400000000000034</v>
      </c>
      <c r="N2061" s="14" t="str">
        <f>_xlfn.XLOOKUP(Ventas[[#This Row],[Ship Country]],[1]!Countries[Ship Country],[1]!Countries[Area],"No registrado")</f>
        <v>Nord Europe</v>
      </c>
      <c r="O2061" s="14" t="str">
        <f>_xlfn.XLOOKUP(Ventas[[#This Row],[Ship Country]],[1]!Countries[Ship Country],[1]!Countries[Continent],"No existe")</f>
        <v>Europe</v>
      </c>
      <c r="P2061" s="15" t="str">
        <f>_xlfn.XLOOKUP(Ventas[[#This Row],[Category]],[2]!ProdManager[Category],[2]!ProdManager[Prod_Manager])</f>
        <v>John Matter</v>
      </c>
      <c r="Q2061" s="15">
        <f>YEAR(Ventas[[#This Row],[Order Date]])</f>
        <v>2016</v>
      </c>
      <c r="R2061" s="15" t="str">
        <f>TEXT(Ventas[[#This Row],[Order Date]],"MMM")</f>
        <v>mar</v>
      </c>
    </row>
    <row r="2062" spans="1:18" x14ac:dyDescent="0.25">
      <c r="A2062" s="4">
        <v>11047</v>
      </c>
      <c r="B2062" s="4" t="s">
        <v>138</v>
      </c>
      <c r="C2062" s="4" t="s">
        <v>43</v>
      </c>
      <c r="D2062" s="4">
        <v>18</v>
      </c>
      <c r="E2062" s="4">
        <v>16.38</v>
      </c>
      <c r="F2062" s="4">
        <v>25</v>
      </c>
      <c r="G2062" s="4" t="s">
        <v>213</v>
      </c>
      <c r="H2062" s="4" t="s">
        <v>148</v>
      </c>
      <c r="I2062" s="4" t="s">
        <v>149</v>
      </c>
      <c r="J2062" s="5">
        <v>42537</v>
      </c>
      <c r="K2062" s="12">
        <f>Ventas[[#This Row],[Unit Price]]*Ventas[[#This Row],[Quantity]]</f>
        <v>450</v>
      </c>
      <c r="L2062" s="12">
        <f>Ventas[[#This Row],[Unit Cost]]*Ventas[[#This Row],[Quantity]]</f>
        <v>409.5</v>
      </c>
      <c r="M2062" s="14">
        <f>Ventas[[#This Row],[Ingresos]]-Ventas[[#This Row],[Costes]]</f>
        <v>40.5</v>
      </c>
      <c r="N2062" s="14" t="str">
        <f>_xlfn.XLOOKUP(Ventas[[#This Row],[Ship Country]],[1]!Countries[Ship Country],[1]!Countries[Area],"No registrado")</f>
        <v>Nord Europe</v>
      </c>
      <c r="O2062" s="14" t="str">
        <f>_xlfn.XLOOKUP(Ventas[[#This Row],[Ship Country]],[1]!Countries[Ship Country],[1]!Countries[Continent],"No existe")</f>
        <v>Europe</v>
      </c>
      <c r="P2062" s="15" t="str">
        <f>_xlfn.XLOOKUP(Ventas[[#This Row],[Category]],[2]!ProdManager[Category],[2]!ProdManager[Prod_Manager])</f>
        <v>John Matter</v>
      </c>
      <c r="Q2062" s="15">
        <f>YEAR(Ventas[[#This Row],[Order Date]])</f>
        <v>2016</v>
      </c>
      <c r="R2062" s="15" t="str">
        <f>TEXT(Ventas[[#This Row],[Order Date]],"MMM")</f>
        <v>jun</v>
      </c>
    </row>
    <row r="2063" spans="1:18" x14ac:dyDescent="0.25">
      <c r="A2063" s="6">
        <v>11047</v>
      </c>
      <c r="B2063" s="6" t="s">
        <v>69</v>
      </c>
      <c r="C2063" s="6" t="s">
        <v>24</v>
      </c>
      <c r="D2063" s="6">
        <v>21.35</v>
      </c>
      <c r="E2063" s="6">
        <v>18.147500000000001</v>
      </c>
      <c r="F2063" s="6">
        <v>30</v>
      </c>
      <c r="G2063" s="6" t="s">
        <v>213</v>
      </c>
      <c r="H2063" s="6" t="s">
        <v>148</v>
      </c>
      <c r="I2063" s="6" t="s">
        <v>149</v>
      </c>
      <c r="J2063" s="5">
        <v>42577</v>
      </c>
      <c r="K2063" s="12">
        <f>Ventas[[#This Row],[Unit Price]]*Ventas[[#This Row],[Quantity]]</f>
        <v>640.5</v>
      </c>
      <c r="L2063" s="12">
        <f>Ventas[[#This Row],[Unit Cost]]*Ventas[[#This Row],[Quantity]]</f>
        <v>544.42500000000007</v>
      </c>
      <c r="M2063" s="14">
        <f>Ventas[[#This Row],[Ingresos]]-Ventas[[#This Row],[Costes]]</f>
        <v>96.074999999999932</v>
      </c>
      <c r="N2063" s="14" t="str">
        <f>_xlfn.XLOOKUP(Ventas[[#This Row],[Ship Country]],[1]!Countries[Ship Country],[1]!Countries[Area],"No registrado")</f>
        <v>Nord Europe</v>
      </c>
      <c r="O2063" s="14" t="str">
        <f>_xlfn.XLOOKUP(Ventas[[#This Row],[Ship Country]],[1]!Countries[Ship Country],[1]!Countries[Continent],"No existe")</f>
        <v>Europe</v>
      </c>
      <c r="P2063" s="15" t="str">
        <f>_xlfn.XLOOKUP(Ventas[[#This Row],[Category]],[2]!ProdManager[Category],[2]!ProdManager[Prod_Manager])</f>
        <v>Lydia Sinn</v>
      </c>
      <c r="Q2063" s="15">
        <f>YEAR(Ventas[[#This Row],[Order Date]])</f>
        <v>2016</v>
      </c>
      <c r="R2063" s="15" t="str">
        <f>TEXT(Ventas[[#This Row],[Order Date]],"MMM")</f>
        <v>jul</v>
      </c>
    </row>
    <row r="2064" spans="1:18" x14ac:dyDescent="0.25">
      <c r="A2064" s="4">
        <v>11048</v>
      </c>
      <c r="B2064" s="4" t="s">
        <v>142</v>
      </c>
      <c r="C2064" s="4" t="s">
        <v>35</v>
      </c>
      <c r="D2064" s="4">
        <v>12.5</v>
      </c>
      <c r="E2064" s="4">
        <v>8.625</v>
      </c>
      <c r="F2064" s="4">
        <v>42</v>
      </c>
      <c r="G2064" s="4" t="s">
        <v>229</v>
      </c>
      <c r="H2064" s="4" t="s">
        <v>230</v>
      </c>
      <c r="I2064" s="4" t="s">
        <v>194</v>
      </c>
      <c r="J2064" s="5">
        <v>42376</v>
      </c>
      <c r="K2064" s="12">
        <f>Ventas[[#This Row],[Unit Price]]*Ventas[[#This Row],[Quantity]]</f>
        <v>525</v>
      </c>
      <c r="L2064" s="12">
        <f>Ventas[[#This Row],[Unit Cost]]*Ventas[[#This Row],[Quantity]]</f>
        <v>362.25</v>
      </c>
      <c r="M2064" s="14">
        <f>Ventas[[#This Row],[Ingresos]]-Ventas[[#This Row],[Costes]]</f>
        <v>162.75</v>
      </c>
      <c r="N2064" s="14" t="str">
        <f>_xlfn.XLOOKUP(Ventas[[#This Row],[Ship Country]],[1]!Countries[Ship Country],[1]!Countries[Area],"No registrado")</f>
        <v>Nord America</v>
      </c>
      <c r="O2064" s="14" t="str">
        <f>_xlfn.XLOOKUP(Ventas[[#This Row],[Ship Country]],[1]!Countries[Ship Country],[1]!Countries[Continent],"No existe")</f>
        <v>America</v>
      </c>
      <c r="P2064" s="15" t="str">
        <f>_xlfn.XLOOKUP(Ventas[[#This Row],[Category]],[2]!ProdManager[Category],[2]!ProdManager[Prod_Manager])</f>
        <v>Lydia Sinn</v>
      </c>
      <c r="Q2064" s="15">
        <f>YEAR(Ventas[[#This Row],[Order Date]])</f>
        <v>2016</v>
      </c>
      <c r="R2064" s="15" t="str">
        <f>TEXT(Ventas[[#This Row],[Order Date]],"MMM")</f>
        <v>ene</v>
      </c>
    </row>
    <row r="2065" spans="1:18" x14ac:dyDescent="0.25">
      <c r="A2065" s="6">
        <v>11049</v>
      </c>
      <c r="B2065" s="6" t="s">
        <v>55</v>
      </c>
      <c r="C2065" s="6" t="s">
        <v>43</v>
      </c>
      <c r="D2065" s="6">
        <v>19</v>
      </c>
      <c r="E2065" s="6">
        <v>16.72</v>
      </c>
      <c r="F2065" s="6">
        <v>10</v>
      </c>
      <c r="G2065" s="6" t="s">
        <v>243</v>
      </c>
      <c r="H2065" s="6" t="s">
        <v>244</v>
      </c>
      <c r="I2065" s="6" t="s">
        <v>27</v>
      </c>
      <c r="J2065" s="5">
        <v>42410</v>
      </c>
      <c r="K2065" s="12">
        <f>Ventas[[#This Row],[Unit Price]]*Ventas[[#This Row],[Quantity]]</f>
        <v>190</v>
      </c>
      <c r="L2065" s="12">
        <f>Ventas[[#This Row],[Unit Cost]]*Ventas[[#This Row],[Quantity]]</f>
        <v>167.2</v>
      </c>
      <c r="M2065" s="14">
        <f>Ventas[[#This Row],[Ingresos]]-Ventas[[#This Row],[Costes]]</f>
        <v>22.800000000000011</v>
      </c>
      <c r="N2065" s="14" t="str">
        <f>_xlfn.XLOOKUP(Ventas[[#This Row],[Ship Country]],[1]!Countries[Ship Country],[1]!Countries[Area],"No registrado")</f>
        <v>Sud America</v>
      </c>
      <c r="O2065" s="14" t="str">
        <f>_xlfn.XLOOKUP(Ventas[[#This Row],[Ship Country]],[1]!Countries[Ship Country],[1]!Countries[Continent],"No existe")</f>
        <v>America</v>
      </c>
      <c r="P2065" s="15" t="str">
        <f>_xlfn.XLOOKUP(Ventas[[#This Row],[Category]],[2]!ProdManager[Category],[2]!ProdManager[Prod_Manager])</f>
        <v>John Matter</v>
      </c>
      <c r="Q2065" s="15">
        <f>YEAR(Ventas[[#This Row],[Order Date]])</f>
        <v>2016</v>
      </c>
      <c r="R2065" s="15" t="str">
        <f>TEXT(Ventas[[#This Row],[Order Date]],"MMM")</f>
        <v>feb</v>
      </c>
    </row>
    <row r="2066" spans="1:18" x14ac:dyDescent="0.25">
      <c r="A2066" s="4">
        <v>11049</v>
      </c>
      <c r="B2066" s="4" t="s">
        <v>94</v>
      </c>
      <c r="C2066" s="4" t="s">
        <v>15</v>
      </c>
      <c r="D2066" s="4">
        <v>38</v>
      </c>
      <c r="E2066" s="4">
        <v>29.26</v>
      </c>
      <c r="F2066" s="4">
        <v>4</v>
      </c>
      <c r="G2066" s="4" t="s">
        <v>243</v>
      </c>
      <c r="H2066" s="4" t="s">
        <v>244</v>
      </c>
      <c r="I2066" s="4" t="s">
        <v>27</v>
      </c>
      <c r="J2066" s="5">
        <v>42714</v>
      </c>
      <c r="K2066" s="12">
        <f>Ventas[[#This Row],[Unit Price]]*Ventas[[#This Row],[Quantity]]</f>
        <v>152</v>
      </c>
      <c r="L2066" s="12">
        <f>Ventas[[#This Row],[Unit Cost]]*Ventas[[#This Row],[Quantity]]</f>
        <v>117.04</v>
      </c>
      <c r="M2066" s="14">
        <f>Ventas[[#This Row],[Ingresos]]-Ventas[[#This Row],[Costes]]</f>
        <v>34.959999999999994</v>
      </c>
      <c r="N2066" s="14" t="str">
        <f>_xlfn.XLOOKUP(Ventas[[#This Row],[Ship Country]],[1]!Countries[Ship Country],[1]!Countries[Area],"No registrado")</f>
        <v>Sud America</v>
      </c>
      <c r="O2066" s="14" t="str">
        <f>_xlfn.XLOOKUP(Ventas[[#This Row],[Ship Country]],[1]!Countries[Ship Country],[1]!Countries[Continent],"No existe")</f>
        <v>America</v>
      </c>
      <c r="P2066" s="15" t="str">
        <f>_xlfn.XLOOKUP(Ventas[[#This Row],[Category]],[2]!ProdManager[Category],[2]!ProdManager[Prod_Manager])</f>
        <v>Peter Stone</v>
      </c>
      <c r="Q2066" s="15">
        <f>YEAR(Ventas[[#This Row],[Order Date]])</f>
        <v>2016</v>
      </c>
      <c r="R2066" s="15" t="str">
        <f>TEXT(Ventas[[#This Row],[Order Date]],"MMM")</f>
        <v>dic</v>
      </c>
    </row>
    <row r="2067" spans="1:18" x14ac:dyDescent="0.25">
      <c r="A2067" s="6">
        <v>11050</v>
      </c>
      <c r="B2067" s="6" t="s">
        <v>101</v>
      </c>
      <c r="C2067" s="6" t="s">
        <v>43</v>
      </c>
      <c r="D2067" s="6">
        <v>18</v>
      </c>
      <c r="E2067" s="6">
        <v>16.38</v>
      </c>
      <c r="F2067" s="6">
        <v>50</v>
      </c>
      <c r="G2067" s="6" t="s">
        <v>88</v>
      </c>
      <c r="H2067" s="6" t="s">
        <v>89</v>
      </c>
      <c r="I2067" s="6" t="s">
        <v>90</v>
      </c>
      <c r="J2067" s="5">
        <v>42418</v>
      </c>
      <c r="K2067" s="12">
        <f>Ventas[[#This Row],[Unit Price]]*Ventas[[#This Row],[Quantity]]</f>
        <v>900</v>
      </c>
      <c r="L2067" s="12">
        <f>Ventas[[#This Row],[Unit Cost]]*Ventas[[#This Row],[Quantity]]</f>
        <v>819</v>
      </c>
      <c r="M2067" s="14">
        <f>Ventas[[#This Row],[Ingresos]]-Ventas[[#This Row],[Costes]]</f>
        <v>81</v>
      </c>
      <c r="N2067" s="14" t="str">
        <f>_xlfn.XLOOKUP(Ventas[[#This Row],[Ship Country]],[1]!Countries[Ship Country],[1]!Countries[Area],"No registrado")</f>
        <v>Nord Europe</v>
      </c>
      <c r="O2067" s="14" t="str">
        <f>_xlfn.XLOOKUP(Ventas[[#This Row],[Ship Country]],[1]!Countries[Ship Country],[1]!Countries[Continent],"No existe")</f>
        <v>Europe</v>
      </c>
      <c r="P2067" s="15" t="str">
        <f>_xlfn.XLOOKUP(Ventas[[#This Row],[Category]],[2]!ProdManager[Category],[2]!ProdManager[Prod_Manager])</f>
        <v>John Matter</v>
      </c>
      <c r="Q2067" s="15">
        <f>YEAR(Ventas[[#This Row],[Order Date]])</f>
        <v>2016</v>
      </c>
      <c r="R2067" s="15" t="str">
        <f>TEXT(Ventas[[#This Row],[Order Date]],"MMM")</f>
        <v>feb</v>
      </c>
    </row>
    <row r="2068" spans="1:18" x14ac:dyDescent="0.25">
      <c r="A2068" s="4">
        <v>11051</v>
      </c>
      <c r="B2068" s="4" t="s">
        <v>51</v>
      </c>
      <c r="C2068" s="4" t="s">
        <v>43</v>
      </c>
      <c r="D2068" s="4">
        <v>4.5</v>
      </c>
      <c r="E2068" s="4">
        <v>4.05</v>
      </c>
      <c r="F2068" s="4">
        <v>10</v>
      </c>
      <c r="G2068" s="4" t="s">
        <v>204</v>
      </c>
      <c r="H2068" s="4" t="s">
        <v>205</v>
      </c>
      <c r="I2068" s="4" t="s">
        <v>13</v>
      </c>
      <c r="J2068" s="5">
        <v>42380</v>
      </c>
      <c r="K2068" s="12">
        <f>Ventas[[#This Row],[Unit Price]]*Ventas[[#This Row],[Quantity]]</f>
        <v>45</v>
      </c>
      <c r="L2068" s="12">
        <f>Ventas[[#This Row],[Unit Cost]]*Ventas[[#This Row],[Quantity]]</f>
        <v>40.5</v>
      </c>
      <c r="M2068" s="14">
        <f>Ventas[[#This Row],[Ingresos]]-Ventas[[#This Row],[Costes]]</f>
        <v>4.5</v>
      </c>
      <c r="N2068" s="14" t="str">
        <f>_xlfn.XLOOKUP(Ventas[[#This Row],[Ship Country]],[1]!Countries[Ship Country],[1]!Countries[Area],"No registrado")</f>
        <v>Nord Europe</v>
      </c>
      <c r="O2068" s="14" t="str">
        <f>_xlfn.XLOOKUP(Ventas[[#This Row],[Ship Country]],[1]!Countries[Ship Country],[1]!Countries[Continent],"No existe")</f>
        <v>Europe</v>
      </c>
      <c r="P2068" s="15" t="str">
        <f>_xlfn.XLOOKUP(Ventas[[#This Row],[Category]],[2]!ProdManager[Category],[2]!ProdManager[Prod_Manager])</f>
        <v>John Matter</v>
      </c>
      <c r="Q2068" s="15">
        <f>YEAR(Ventas[[#This Row],[Order Date]])</f>
        <v>2016</v>
      </c>
      <c r="R2068" s="15" t="str">
        <f>TEXT(Ventas[[#This Row],[Order Date]],"MMM")</f>
        <v>ene</v>
      </c>
    </row>
    <row r="2069" spans="1:18" x14ac:dyDescent="0.25">
      <c r="A2069" s="6">
        <v>11052</v>
      </c>
      <c r="B2069" s="6" t="s">
        <v>107</v>
      </c>
      <c r="C2069" s="6" t="s">
        <v>43</v>
      </c>
      <c r="D2069" s="6">
        <v>46</v>
      </c>
      <c r="E2069" s="6">
        <v>41.86</v>
      </c>
      <c r="F2069" s="6">
        <v>30</v>
      </c>
      <c r="G2069" s="6" t="s">
        <v>25</v>
      </c>
      <c r="H2069" s="6" t="s">
        <v>26</v>
      </c>
      <c r="I2069" s="6" t="s">
        <v>27</v>
      </c>
      <c r="J2069" s="5">
        <v>42608</v>
      </c>
      <c r="K2069" s="12">
        <f>Ventas[[#This Row],[Unit Price]]*Ventas[[#This Row],[Quantity]]</f>
        <v>1380</v>
      </c>
      <c r="L2069" s="12">
        <f>Ventas[[#This Row],[Unit Cost]]*Ventas[[#This Row],[Quantity]]</f>
        <v>1255.8</v>
      </c>
      <c r="M2069" s="14">
        <f>Ventas[[#This Row],[Ingresos]]-Ventas[[#This Row],[Costes]]</f>
        <v>124.20000000000005</v>
      </c>
      <c r="N2069" s="14" t="str">
        <f>_xlfn.XLOOKUP(Ventas[[#This Row],[Ship Country]],[1]!Countries[Ship Country],[1]!Countries[Area],"No registrado")</f>
        <v>Sud America</v>
      </c>
      <c r="O2069" s="14" t="str">
        <f>_xlfn.XLOOKUP(Ventas[[#This Row],[Ship Country]],[1]!Countries[Ship Country],[1]!Countries[Continent],"No existe")</f>
        <v>America</v>
      </c>
      <c r="P2069" s="15" t="str">
        <f>_xlfn.XLOOKUP(Ventas[[#This Row],[Category]],[2]!ProdManager[Category],[2]!ProdManager[Prod_Manager])</f>
        <v>John Matter</v>
      </c>
      <c r="Q2069" s="15">
        <f>YEAR(Ventas[[#This Row],[Order Date]])</f>
        <v>2016</v>
      </c>
      <c r="R2069" s="15" t="str">
        <f>TEXT(Ventas[[#This Row],[Order Date]],"MMM")</f>
        <v>ago</v>
      </c>
    </row>
    <row r="2070" spans="1:18" x14ac:dyDescent="0.25">
      <c r="A2070" s="4">
        <v>11052</v>
      </c>
      <c r="B2070" s="4" t="s">
        <v>239</v>
      </c>
      <c r="C2070" s="4" t="s">
        <v>24</v>
      </c>
      <c r="D2070" s="4">
        <v>28.5</v>
      </c>
      <c r="E2070" s="4">
        <v>22.515000000000001</v>
      </c>
      <c r="F2070" s="4">
        <v>10</v>
      </c>
      <c r="G2070" s="4" t="s">
        <v>25</v>
      </c>
      <c r="H2070" s="4" t="s">
        <v>26</v>
      </c>
      <c r="I2070" s="4" t="s">
        <v>27</v>
      </c>
      <c r="J2070" s="5">
        <v>42584</v>
      </c>
      <c r="K2070" s="12">
        <f>Ventas[[#This Row],[Unit Price]]*Ventas[[#This Row],[Quantity]]</f>
        <v>285</v>
      </c>
      <c r="L2070" s="12">
        <f>Ventas[[#This Row],[Unit Cost]]*Ventas[[#This Row],[Quantity]]</f>
        <v>225.15</v>
      </c>
      <c r="M2070" s="14">
        <f>Ventas[[#This Row],[Ingresos]]-Ventas[[#This Row],[Costes]]</f>
        <v>59.849999999999994</v>
      </c>
      <c r="N2070" s="14" t="str">
        <f>_xlfn.XLOOKUP(Ventas[[#This Row],[Ship Country]],[1]!Countries[Ship Country],[1]!Countries[Area],"No registrado")</f>
        <v>Sud America</v>
      </c>
      <c r="O2070" s="14" t="str">
        <f>_xlfn.XLOOKUP(Ventas[[#This Row],[Ship Country]],[1]!Countries[Ship Country],[1]!Countries[Continent],"No existe")</f>
        <v>America</v>
      </c>
      <c r="P2070" s="15" t="str">
        <f>_xlfn.XLOOKUP(Ventas[[#This Row],[Category]],[2]!ProdManager[Category],[2]!ProdManager[Prod_Manager])</f>
        <v>Lydia Sinn</v>
      </c>
      <c r="Q2070" s="15">
        <f>YEAR(Ventas[[#This Row],[Order Date]])</f>
        <v>2016</v>
      </c>
      <c r="R2070" s="15" t="str">
        <f>TEXT(Ventas[[#This Row],[Order Date]],"MMM")</f>
        <v>ago</v>
      </c>
    </row>
    <row r="2071" spans="1:18" x14ac:dyDescent="0.25">
      <c r="A2071" s="6">
        <v>11053</v>
      </c>
      <c r="B2071" s="6" t="s">
        <v>154</v>
      </c>
      <c r="C2071" s="6" t="s">
        <v>29</v>
      </c>
      <c r="D2071" s="6">
        <v>62.5</v>
      </c>
      <c r="E2071" s="6">
        <v>50.625</v>
      </c>
      <c r="F2071" s="6">
        <v>35</v>
      </c>
      <c r="G2071" s="6" t="s">
        <v>206</v>
      </c>
      <c r="H2071" s="6" t="s">
        <v>207</v>
      </c>
      <c r="I2071" s="6" t="s">
        <v>68</v>
      </c>
      <c r="J2071" s="5">
        <v>42680</v>
      </c>
      <c r="K2071" s="12">
        <f>Ventas[[#This Row],[Unit Price]]*Ventas[[#This Row],[Quantity]]</f>
        <v>2187.5</v>
      </c>
      <c r="L2071" s="12">
        <f>Ventas[[#This Row],[Unit Cost]]*Ventas[[#This Row],[Quantity]]</f>
        <v>1771.875</v>
      </c>
      <c r="M2071" s="14">
        <f>Ventas[[#This Row],[Ingresos]]-Ventas[[#This Row],[Costes]]</f>
        <v>415.625</v>
      </c>
      <c r="N2071" s="14" t="str">
        <f>_xlfn.XLOOKUP(Ventas[[#This Row],[Ship Country]],[1]!Countries[Ship Country],[1]!Countries[Area],"No registrado")</f>
        <v>Nord Europe</v>
      </c>
      <c r="O2071" s="14" t="str">
        <f>_xlfn.XLOOKUP(Ventas[[#This Row],[Ship Country]],[1]!Countries[Ship Country],[1]!Countries[Continent],"No existe")</f>
        <v>Europe</v>
      </c>
      <c r="P2071" s="15" t="str">
        <f>_xlfn.XLOOKUP(Ventas[[#This Row],[Category]],[2]!ProdManager[Category],[2]!ProdManager[Prod_Manager])</f>
        <v>Peter Stone</v>
      </c>
      <c r="Q2071" s="15">
        <f>YEAR(Ventas[[#This Row],[Order Date]])</f>
        <v>2016</v>
      </c>
      <c r="R2071" s="15" t="str">
        <f>TEXT(Ventas[[#This Row],[Order Date]],"MMM")</f>
        <v>nov</v>
      </c>
    </row>
    <row r="2072" spans="1:18" x14ac:dyDescent="0.25">
      <c r="A2072" s="4">
        <v>11053</v>
      </c>
      <c r="B2072" s="4" t="s">
        <v>70</v>
      </c>
      <c r="C2072" s="4" t="s">
        <v>15</v>
      </c>
      <c r="D2072" s="4">
        <v>32</v>
      </c>
      <c r="E2072" s="4">
        <v>25.28</v>
      </c>
      <c r="F2072" s="4">
        <v>20</v>
      </c>
      <c r="G2072" s="4" t="s">
        <v>206</v>
      </c>
      <c r="H2072" s="4" t="s">
        <v>207</v>
      </c>
      <c r="I2072" s="4" t="s">
        <v>68</v>
      </c>
      <c r="J2072" s="5">
        <v>42643</v>
      </c>
      <c r="K2072" s="12">
        <f>Ventas[[#This Row],[Unit Price]]*Ventas[[#This Row],[Quantity]]</f>
        <v>640</v>
      </c>
      <c r="L2072" s="12">
        <f>Ventas[[#This Row],[Unit Cost]]*Ventas[[#This Row],[Quantity]]</f>
        <v>505.6</v>
      </c>
      <c r="M2072" s="14">
        <f>Ventas[[#This Row],[Ingresos]]-Ventas[[#This Row],[Costes]]</f>
        <v>134.39999999999998</v>
      </c>
      <c r="N2072" s="14" t="str">
        <f>_xlfn.XLOOKUP(Ventas[[#This Row],[Ship Country]],[1]!Countries[Ship Country],[1]!Countries[Area],"No registrado")</f>
        <v>Nord Europe</v>
      </c>
      <c r="O2072" s="14" t="str">
        <f>_xlfn.XLOOKUP(Ventas[[#This Row],[Ship Country]],[1]!Countries[Ship Country],[1]!Countries[Continent],"No existe")</f>
        <v>Europe</v>
      </c>
      <c r="P2072" s="15" t="str">
        <f>_xlfn.XLOOKUP(Ventas[[#This Row],[Category]],[2]!ProdManager[Category],[2]!ProdManager[Prod_Manager])</f>
        <v>Peter Stone</v>
      </c>
      <c r="Q2072" s="15">
        <f>YEAR(Ventas[[#This Row],[Order Date]])</f>
        <v>2016</v>
      </c>
      <c r="R2072" s="15" t="str">
        <f>TEXT(Ventas[[#This Row],[Order Date]],"MMM")</f>
        <v>sep</v>
      </c>
    </row>
    <row r="2073" spans="1:18" x14ac:dyDescent="0.25">
      <c r="A2073" s="6">
        <v>11053</v>
      </c>
      <c r="B2073" s="6" t="s">
        <v>150</v>
      </c>
      <c r="C2073" s="6" t="s">
        <v>10</v>
      </c>
      <c r="D2073" s="6">
        <v>33.25</v>
      </c>
      <c r="E2073" s="6">
        <v>26.267500000000002</v>
      </c>
      <c r="F2073" s="6">
        <v>25</v>
      </c>
      <c r="G2073" s="6" t="s">
        <v>206</v>
      </c>
      <c r="H2073" s="6" t="s">
        <v>207</v>
      </c>
      <c r="I2073" s="6" t="s">
        <v>68</v>
      </c>
      <c r="J2073" s="5">
        <v>42374</v>
      </c>
      <c r="K2073" s="12">
        <f>Ventas[[#This Row],[Unit Price]]*Ventas[[#This Row],[Quantity]]</f>
        <v>831.25</v>
      </c>
      <c r="L2073" s="12">
        <f>Ventas[[#This Row],[Unit Cost]]*Ventas[[#This Row],[Quantity]]</f>
        <v>656.6875</v>
      </c>
      <c r="M2073" s="14">
        <f>Ventas[[#This Row],[Ingresos]]-Ventas[[#This Row],[Costes]]</f>
        <v>174.5625</v>
      </c>
      <c r="N2073" s="14" t="str">
        <f>_xlfn.XLOOKUP(Ventas[[#This Row],[Ship Country]],[1]!Countries[Ship Country],[1]!Countries[Area],"No registrado")</f>
        <v>Nord Europe</v>
      </c>
      <c r="O2073" s="14" t="str">
        <f>_xlfn.XLOOKUP(Ventas[[#This Row],[Ship Country]],[1]!Countries[Ship Country],[1]!Countries[Continent],"No existe")</f>
        <v>Europe</v>
      </c>
      <c r="P2073" s="15" t="str">
        <f>_xlfn.XLOOKUP(Ventas[[#This Row],[Category]],[2]!ProdManager[Category],[2]!ProdManager[Prod_Manager])</f>
        <v>Marc Caine</v>
      </c>
      <c r="Q2073" s="15">
        <f>YEAR(Ventas[[#This Row],[Order Date]])</f>
        <v>2016</v>
      </c>
      <c r="R2073" s="15" t="str">
        <f>TEXT(Ventas[[#This Row],[Order Date]],"MMM")</f>
        <v>ene</v>
      </c>
    </row>
    <row r="2074" spans="1:18" x14ac:dyDescent="0.25">
      <c r="A2074" s="4">
        <v>11054</v>
      </c>
      <c r="B2074" s="4" t="s">
        <v>39</v>
      </c>
      <c r="C2074" s="4" t="s">
        <v>15</v>
      </c>
      <c r="D2074" s="4">
        <v>2.5</v>
      </c>
      <c r="E2074" s="4">
        <v>1.9750000000000001</v>
      </c>
      <c r="F2074" s="4">
        <v>10</v>
      </c>
      <c r="G2074" s="4" t="s">
        <v>254</v>
      </c>
      <c r="H2074" s="4" t="s">
        <v>237</v>
      </c>
      <c r="I2074" s="4" t="s">
        <v>238</v>
      </c>
      <c r="J2074" s="5">
        <v>42450</v>
      </c>
      <c r="K2074" s="12">
        <f>Ventas[[#This Row],[Unit Price]]*Ventas[[#This Row],[Quantity]]</f>
        <v>25</v>
      </c>
      <c r="L2074" s="12">
        <f>Ventas[[#This Row],[Unit Cost]]*Ventas[[#This Row],[Quantity]]</f>
        <v>19.75</v>
      </c>
      <c r="M2074" s="14">
        <f>Ventas[[#This Row],[Ingresos]]-Ventas[[#This Row],[Costes]]</f>
        <v>5.25</v>
      </c>
      <c r="N2074" s="14" t="str">
        <f>_xlfn.XLOOKUP(Ventas[[#This Row],[Ship Country]],[1]!Countries[Ship Country],[1]!Countries[Area],"No registrado")</f>
        <v>Sud America</v>
      </c>
      <c r="O2074" s="14" t="str">
        <f>_xlfn.XLOOKUP(Ventas[[#This Row],[Ship Country]],[1]!Countries[Ship Country],[1]!Countries[Continent],"No existe")</f>
        <v>America</v>
      </c>
      <c r="P2074" s="15" t="str">
        <f>_xlfn.XLOOKUP(Ventas[[#This Row],[Category]],[2]!ProdManager[Category],[2]!ProdManager[Prod_Manager])</f>
        <v>Peter Stone</v>
      </c>
      <c r="Q2074" s="15">
        <f>YEAR(Ventas[[#This Row],[Order Date]])</f>
        <v>2016</v>
      </c>
      <c r="R2074" s="15" t="str">
        <f>TEXT(Ventas[[#This Row],[Order Date]],"MMM")</f>
        <v>mar</v>
      </c>
    </row>
    <row r="2075" spans="1:18" x14ac:dyDescent="0.25">
      <c r="A2075" s="6">
        <v>11054</v>
      </c>
      <c r="B2075" s="6" t="s">
        <v>137</v>
      </c>
      <c r="C2075" s="6" t="s">
        <v>43</v>
      </c>
      <c r="D2075" s="6">
        <v>14</v>
      </c>
      <c r="E2075" s="6">
        <v>12.74</v>
      </c>
      <c r="F2075" s="6">
        <v>20</v>
      </c>
      <c r="G2075" s="6" t="s">
        <v>254</v>
      </c>
      <c r="H2075" s="6" t="s">
        <v>237</v>
      </c>
      <c r="I2075" s="6" t="s">
        <v>238</v>
      </c>
      <c r="J2075" s="5">
        <v>42639</v>
      </c>
      <c r="K2075" s="12">
        <f>Ventas[[#This Row],[Unit Price]]*Ventas[[#This Row],[Quantity]]</f>
        <v>280</v>
      </c>
      <c r="L2075" s="12">
        <f>Ventas[[#This Row],[Unit Cost]]*Ventas[[#This Row],[Quantity]]</f>
        <v>254.8</v>
      </c>
      <c r="M2075" s="14">
        <f>Ventas[[#This Row],[Ingresos]]-Ventas[[#This Row],[Costes]]</f>
        <v>25.199999999999989</v>
      </c>
      <c r="N2075" s="14" t="str">
        <f>_xlfn.XLOOKUP(Ventas[[#This Row],[Ship Country]],[1]!Countries[Ship Country],[1]!Countries[Area],"No registrado")</f>
        <v>Sud America</v>
      </c>
      <c r="O2075" s="14" t="str">
        <f>_xlfn.XLOOKUP(Ventas[[#This Row],[Ship Country]],[1]!Countries[Ship Country],[1]!Countries[Continent],"No existe")</f>
        <v>America</v>
      </c>
      <c r="P2075" s="15" t="str">
        <f>_xlfn.XLOOKUP(Ventas[[#This Row],[Category]],[2]!ProdManager[Category],[2]!ProdManager[Prod_Manager])</f>
        <v>John Matter</v>
      </c>
      <c r="Q2075" s="15">
        <f>YEAR(Ventas[[#This Row],[Order Date]])</f>
        <v>2016</v>
      </c>
      <c r="R2075" s="15" t="str">
        <f>TEXT(Ventas[[#This Row],[Order Date]],"MMM")</f>
        <v>sep</v>
      </c>
    </row>
    <row r="2076" spans="1:18" x14ac:dyDescent="0.25">
      <c r="A2076" s="4">
        <v>11055</v>
      </c>
      <c r="B2076" s="4" t="s">
        <v>33</v>
      </c>
      <c r="C2076" s="4" t="s">
        <v>10</v>
      </c>
      <c r="D2076" s="4">
        <v>19.5</v>
      </c>
      <c r="E2076" s="4">
        <v>15.405000000000001</v>
      </c>
      <c r="F2076" s="4">
        <v>20</v>
      </c>
      <c r="G2076" s="4" t="s">
        <v>63</v>
      </c>
      <c r="H2076" s="4" t="s">
        <v>64</v>
      </c>
      <c r="I2076" s="4" t="s">
        <v>65</v>
      </c>
      <c r="J2076" s="5">
        <v>42517</v>
      </c>
      <c r="K2076" s="12">
        <f>Ventas[[#This Row],[Unit Price]]*Ventas[[#This Row],[Quantity]]</f>
        <v>390</v>
      </c>
      <c r="L2076" s="12">
        <f>Ventas[[#This Row],[Unit Cost]]*Ventas[[#This Row],[Quantity]]</f>
        <v>308.10000000000002</v>
      </c>
      <c r="M2076" s="14">
        <f>Ventas[[#This Row],[Ingresos]]-Ventas[[#This Row],[Costes]]</f>
        <v>81.899999999999977</v>
      </c>
      <c r="N2076" s="14" t="str">
        <f>_xlfn.XLOOKUP(Ventas[[#This Row],[Ship Country]],[1]!Countries[Ship Country],[1]!Countries[Area],"No registrado")</f>
        <v>Sud America</v>
      </c>
      <c r="O2076" s="14" t="str">
        <f>_xlfn.XLOOKUP(Ventas[[#This Row],[Ship Country]],[1]!Countries[Ship Country],[1]!Countries[Continent],"No existe")</f>
        <v>America</v>
      </c>
      <c r="P2076" s="15" t="str">
        <f>_xlfn.XLOOKUP(Ventas[[#This Row],[Category]],[2]!ProdManager[Category],[2]!ProdManager[Prod_Manager])</f>
        <v>Marc Caine</v>
      </c>
      <c r="Q2076" s="15">
        <f>YEAR(Ventas[[#This Row],[Order Date]])</f>
        <v>2016</v>
      </c>
      <c r="R2076" s="15" t="str">
        <f>TEXT(Ventas[[#This Row],[Order Date]],"MMM")</f>
        <v>may</v>
      </c>
    </row>
    <row r="2077" spans="1:18" x14ac:dyDescent="0.25">
      <c r="A2077" s="6">
        <v>11055</v>
      </c>
      <c r="B2077" s="6" t="s">
        <v>51</v>
      </c>
      <c r="C2077" s="6" t="s">
        <v>43</v>
      </c>
      <c r="D2077" s="6">
        <v>4.5</v>
      </c>
      <c r="E2077" s="6">
        <v>3.96</v>
      </c>
      <c r="F2077" s="6">
        <v>15</v>
      </c>
      <c r="G2077" s="6" t="s">
        <v>63</v>
      </c>
      <c r="H2077" s="6" t="s">
        <v>64</v>
      </c>
      <c r="I2077" s="6" t="s">
        <v>65</v>
      </c>
      <c r="J2077" s="5">
        <v>42705</v>
      </c>
      <c r="K2077" s="12">
        <f>Ventas[[#This Row],[Unit Price]]*Ventas[[#This Row],[Quantity]]</f>
        <v>67.5</v>
      </c>
      <c r="L2077" s="12">
        <f>Ventas[[#This Row],[Unit Cost]]*Ventas[[#This Row],[Quantity]]</f>
        <v>59.4</v>
      </c>
      <c r="M2077" s="14">
        <f>Ventas[[#This Row],[Ingresos]]-Ventas[[#This Row],[Costes]]</f>
        <v>8.1000000000000014</v>
      </c>
      <c r="N2077" s="14" t="str">
        <f>_xlfn.XLOOKUP(Ventas[[#This Row],[Ship Country]],[1]!Countries[Ship Country],[1]!Countries[Area],"No registrado")</f>
        <v>Sud America</v>
      </c>
      <c r="O2077" s="14" t="str">
        <f>_xlfn.XLOOKUP(Ventas[[#This Row],[Ship Country]],[1]!Countries[Ship Country],[1]!Countries[Continent],"No existe")</f>
        <v>America</v>
      </c>
      <c r="P2077" s="15" t="str">
        <f>_xlfn.XLOOKUP(Ventas[[#This Row],[Category]],[2]!ProdManager[Category],[2]!ProdManager[Prod_Manager])</f>
        <v>John Matter</v>
      </c>
      <c r="Q2077" s="15">
        <f>YEAR(Ventas[[#This Row],[Order Date]])</f>
        <v>2016</v>
      </c>
      <c r="R2077" s="15" t="str">
        <f>TEXT(Ventas[[#This Row],[Order Date]],"MMM")</f>
        <v>dic</v>
      </c>
    </row>
    <row r="2078" spans="1:18" x14ac:dyDescent="0.25">
      <c r="A2078" s="4">
        <v>11055</v>
      </c>
      <c r="B2078" s="4" t="s">
        <v>181</v>
      </c>
      <c r="C2078" s="4" t="s">
        <v>35</v>
      </c>
      <c r="D2078" s="4">
        <v>14</v>
      </c>
      <c r="E2078" s="4">
        <v>9.379999999999999</v>
      </c>
      <c r="F2078" s="4">
        <v>15</v>
      </c>
      <c r="G2078" s="4" t="s">
        <v>63</v>
      </c>
      <c r="H2078" s="4" t="s">
        <v>64</v>
      </c>
      <c r="I2078" s="4" t="s">
        <v>65</v>
      </c>
      <c r="J2078" s="5">
        <v>42493</v>
      </c>
      <c r="K2078" s="12">
        <f>Ventas[[#This Row],[Unit Price]]*Ventas[[#This Row],[Quantity]]</f>
        <v>210</v>
      </c>
      <c r="L2078" s="12">
        <f>Ventas[[#This Row],[Unit Cost]]*Ventas[[#This Row],[Quantity]]</f>
        <v>140.69999999999999</v>
      </c>
      <c r="M2078" s="14">
        <f>Ventas[[#This Row],[Ingresos]]-Ventas[[#This Row],[Costes]]</f>
        <v>69.300000000000011</v>
      </c>
      <c r="N2078" s="14" t="str">
        <f>_xlfn.XLOOKUP(Ventas[[#This Row],[Ship Country]],[1]!Countries[Ship Country],[1]!Countries[Area],"No registrado")</f>
        <v>Sud America</v>
      </c>
      <c r="O2078" s="14" t="str">
        <f>_xlfn.XLOOKUP(Ventas[[#This Row],[Ship Country]],[1]!Countries[Ship Country],[1]!Countries[Continent],"No existe")</f>
        <v>America</v>
      </c>
      <c r="P2078" s="15" t="str">
        <f>_xlfn.XLOOKUP(Ventas[[#This Row],[Category]],[2]!ProdManager[Category],[2]!ProdManager[Prod_Manager])</f>
        <v>Lydia Sinn</v>
      </c>
      <c r="Q2078" s="15">
        <f>YEAR(Ventas[[#This Row],[Order Date]])</f>
        <v>2016</v>
      </c>
      <c r="R2078" s="15" t="str">
        <f>TEXT(Ventas[[#This Row],[Order Date]],"MMM")</f>
        <v>may</v>
      </c>
    </row>
    <row r="2079" spans="1:18" x14ac:dyDescent="0.25">
      <c r="A2079" s="6">
        <v>11055</v>
      </c>
      <c r="B2079" s="6" t="s">
        <v>22</v>
      </c>
      <c r="C2079" s="6" t="s">
        <v>18</v>
      </c>
      <c r="D2079" s="6">
        <v>53</v>
      </c>
      <c r="E2079" s="6">
        <v>43.46</v>
      </c>
      <c r="F2079" s="6">
        <v>20</v>
      </c>
      <c r="G2079" s="6" t="s">
        <v>63</v>
      </c>
      <c r="H2079" s="6" t="s">
        <v>64</v>
      </c>
      <c r="I2079" s="6" t="s">
        <v>65</v>
      </c>
      <c r="J2079" s="5">
        <v>42503</v>
      </c>
      <c r="K2079" s="12">
        <f>Ventas[[#This Row],[Unit Price]]*Ventas[[#This Row],[Quantity]]</f>
        <v>1060</v>
      </c>
      <c r="L2079" s="12">
        <f>Ventas[[#This Row],[Unit Cost]]*Ventas[[#This Row],[Quantity]]</f>
        <v>869.2</v>
      </c>
      <c r="M2079" s="14">
        <f>Ventas[[#This Row],[Ingresos]]-Ventas[[#This Row],[Costes]]</f>
        <v>190.79999999999995</v>
      </c>
      <c r="N2079" s="14" t="str">
        <f>_xlfn.XLOOKUP(Ventas[[#This Row],[Ship Country]],[1]!Countries[Ship Country],[1]!Countries[Area],"No registrado")</f>
        <v>Sud America</v>
      </c>
      <c r="O2079" s="14" t="str">
        <f>_xlfn.XLOOKUP(Ventas[[#This Row],[Ship Country]],[1]!Countries[Ship Country],[1]!Countries[Continent],"No existe")</f>
        <v>America</v>
      </c>
      <c r="P2079" s="15" t="str">
        <f>_xlfn.XLOOKUP(Ventas[[#This Row],[Category]],[2]!ProdManager[Category],[2]!ProdManager[Prod_Manager])</f>
        <v>Marc Caine</v>
      </c>
      <c r="Q2079" s="15">
        <f>YEAR(Ventas[[#This Row],[Order Date]])</f>
        <v>2016</v>
      </c>
      <c r="R2079" s="15" t="str">
        <f>TEXT(Ventas[[#This Row],[Order Date]],"MMM")</f>
        <v>may</v>
      </c>
    </row>
    <row r="2080" spans="1:18" x14ac:dyDescent="0.25">
      <c r="A2080" s="4">
        <v>11056</v>
      </c>
      <c r="B2080" s="4" t="s">
        <v>40</v>
      </c>
      <c r="C2080" s="4" t="s">
        <v>15</v>
      </c>
      <c r="D2080" s="4">
        <v>34</v>
      </c>
      <c r="E2080" s="4">
        <v>28.56</v>
      </c>
      <c r="F2080" s="4">
        <v>50</v>
      </c>
      <c r="G2080" s="4" t="s">
        <v>213</v>
      </c>
      <c r="H2080" s="4" t="s">
        <v>148</v>
      </c>
      <c r="I2080" s="4" t="s">
        <v>149</v>
      </c>
      <c r="J2080" s="5">
        <v>42434</v>
      </c>
      <c r="K2080" s="12">
        <f>Ventas[[#This Row],[Unit Price]]*Ventas[[#This Row],[Quantity]]</f>
        <v>1700</v>
      </c>
      <c r="L2080" s="12">
        <f>Ventas[[#This Row],[Unit Cost]]*Ventas[[#This Row],[Quantity]]</f>
        <v>1428</v>
      </c>
      <c r="M2080" s="14">
        <f>Ventas[[#This Row],[Ingresos]]-Ventas[[#This Row],[Costes]]</f>
        <v>272</v>
      </c>
      <c r="N2080" s="14" t="str">
        <f>_xlfn.XLOOKUP(Ventas[[#This Row],[Ship Country]],[1]!Countries[Ship Country],[1]!Countries[Area],"No registrado")</f>
        <v>Nord Europe</v>
      </c>
      <c r="O2080" s="14" t="str">
        <f>_xlfn.XLOOKUP(Ventas[[#This Row],[Ship Country]],[1]!Countries[Ship Country],[1]!Countries[Continent],"No existe")</f>
        <v>Europe</v>
      </c>
      <c r="P2080" s="15" t="str">
        <f>_xlfn.XLOOKUP(Ventas[[#This Row],[Category]],[2]!ProdManager[Category],[2]!ProdManager[Prod_Manager])</f>
        <v>Peter Stone</v>
      </c>
      <c r="Q2080" s="15">
        <f>YEAR(Ventas[[#This Row],[Order Date]])</f>
        <v>2016</v>
      </c>
      <c r="R2080" s="15" t="str">
        <f>TEXT(Ventas[[#This Row],[Order Date]],"MMM")</f>
        <v>mar</v>
      </c>
    </row>
    <row r="2081" spans="1:18" x14ac:dyDescent="0.25">
      <c r="A2081" s="6">
        <v>11056</v>
      </c>
      <c r="B2081" s="6" t="s">
        <v>85</v>
      </c>
      <c r="C2081" s="6" t="s">
        <v>18</v>
      </c>
      <c r="D2081" s="6">
        <v>30</v>
      </c>
      <c r="E2081" s="6">
        <v>22.8</v>
      </c>
      <c r="F2081" s="6">
        <v>40</v>
      </c>
      <c r="G2081" s="6" t="s">
        <v>213</v>
      </c>
      <c r="H2081" s="6" t="s">
        <v>148</v>
      </c>
      <c r="I2081" s="6" t="s">
        <v>149</v>
      </c>
      <c r="J2081" s="5">
        <v>42605</v>
      </c>
      <c r="K2081" s="12">
        <f>Ventas[[#This Row],[Unit Price]]*Ventas[[#This Row],[Quantity]]</f>
        <v>1200</v>
      </c>
      <c r="L2081" s="12">
        <f>Ventas[[#This Row],[Unit Cost]]*Ventas[[#This Row],[Quantity]]</f>
        <v>912</v>
      </c>
      <c r="M2081" s="14">
        <f>Ventas[[#This Row],[Ingresos]]-Ventas[[#This Row],[Costes]]</f>
        <v>288</v>
      </c>
      <c r="N2081" s="14" t="str">
        <f>_xlfn.XLOOKUP(Ventas[[#This Row],[Ship Country]],[1]!Countries[Ship Country],[1]!Countries[Area],"No registrado")</f>
        <v>Nord Europe</v>
      </c>
      <c r="O2081" s="14" t="str">
        <f>_xlfn.XLOOKUP(Ventas[[#This Row],[Ship Country]],[1]!Countries[Ship Country],[1]!Countries[Continent],"No existe")</f>
        <v>Europe</v>
      </c>
      <c r="P2081" s="15" t="str">
        <f>_xlfn.XLOOKUP(Ventas[[#This Row],[Category]],[2]!ProdManager[Category],[2]!ProdManager[Prod_Manager])</f>
        <v>Marc Caine</v>
      </c>
      <c r="Q2081" s="15">
        <f>YEAR(Ventas[[#This Row],[Order Date]])</f>
        <v>2016</v>
      </c>
      <c r="R2081" s="15" t="str">
        <f>TEXT(Ventas[[#This Row],[Order Date]],"MMM")</f>
        <v>ago</v>
      </c>
    </row>
    <row r="2082" spans="1:18" x14ac:dyDescent="0.25">
      <c r="A2082" s="4">
        <v>11056</v>
      </c>
      <c r="B2082" s="4" t="s">
        <v>45</v>
      </c>
      <c r="C2082" s="4" t="s">
        <v>46</v>
      </c>
      <c r="D2082" s="4">
        <v>24</v>
      </c>
      <c r="E2082" s="4">
        <v>19.68</v>
      </c>
      <c r="F2082" s="4">
        <v>35</v>
      </c>
      <c r="G2082" s="4" t="s">
        <v>213</v>
      </c>
      <c r="H2082" s="4" t="s">
        <v>148</v>
      </c>
      <c r="I2082" s="4" t="s">
        <v>149</v>
      </c>
      <c r="J2082" s="5">
        <v>42599</v>
      </c>
      <c r="K2082" s="12">
        <f>Ventas[[#This Row],[Unit Price]]*Ventas[[#This Row],[Quantity]]</f>
        <v>840</v>
      </c>
      <c r="L2082" s="12">
        <f>Ventas[[#This Row],[Unit Cost]]*Ventas[[#This Row],[Quantity]]</f>
        <v>688.8</v>
      </c>
      <c r="M2082" s="14">
        <f>Ventas[[#This Row],[Ingresos]]-Ventas[[#This Row],[Costes]]</f>
        <v>151.20000000000005</v>
      </c>
      <c r="N2082" s="14" t="str">
        <f>_xlfn.XLOOKUP(Ventas[[#This Row],[Ship Country]],[1]!Countries[Ship Country],[1]!Countries[Area],"No registrado")</f>
        <v>Nord Europe</v>
      </c>
      <c r="O2082" s="14" t="str">
        <f>_xlfn.XLOOKUP(Ventas[[#This Row],[Ship Country]],[1]!Countries[Ship Country],[1]!Countries[Continent],"No existe")</f>
        <v>Europe</v>
      </c>
      <c r="P2082" s="15" t="str">
        <f>_xlfn.XLOOKUP(Ventas[[#This Row],[Category]],[2]!ProdManager[Category],[2]!ProdManager[Prod_Manager])</f>
        <v>John Matter</v>
      </c>
      <c r="Q2082" s="15">
        <f>YEAR(Ventas[[#This Row],[Order Date]])</f>
        <v>2016</v>
      </c>
      <c r="R2082" s="15" t="str">
        <f>TEXT(Ventas[[#This Row],[Order Date]],"MMM")</f>
        <v>ago</v>
      </c>
    </row>
    <row r="2083" spans="1:18" x14ac:dyDescent="0.25">
      <c r="A2083" s="6">
        <v>11057</v>
      </c>
      <c r="B2083" s="6" t="s">
        <v>79</v>
      </c>
      <c r="C2083" s="6" t="s">
        <v>43</v>
      </c>
      <c r="D2083" s="6">
        <v>15</v>
      </c>
      <c r="E2083" s="6">
        <v>13.35</v>
      </c>
      <c r="F2083" s="6">
        <v>3</v>
      </c>
      <c r="G2083" s="6" t="s">
        <v>253</v>
      </c>
      <c r="H2083" s="6" t="s">
        <v>148</v>
      </c>
      <c r="I2083" s="6" t="s">
        <v>149</v>
      </c>
      <c r="J2083" s="5">
        <v>42440</v>
      </c>
      <c r="K2083" s="12">
        <f>Ventas[[#This Row],[Unit Price]]*Ventas[[#This Row],[Quantity]]</f>
        <v>45</v>
      </c>
      <c r="L2083" s="12">
        <f>Ventas[[#This Row],[Unit Cost]]*Ventas[[#This Row],[Quantity]]</f>
        <v>40.049999999999997</v>
      </c>
      <c r="M2083" s="14">
        <f>Ventas[[#This Row],[Ingresos]]-Ventas[[#This Row],[Costes]]</f>
        <v>4.9500000000000028</v>
      </c>
      <c r="N2083" s="14" t="str">
        <f>_xlfn.XLOOKUP(Ventas[[#This Row],[Ship Country]],[1]!Countries[Ship Country],[1]!Countries[Area],"No registrado")</f>
        <v>Nord Europe</v>
      </c>
      <c r="O2083" s="14" t="str">
        <f>_xlfn.XLOOKUP(Ventas[[#This Row],[Ship Country]],[1]!Countries[Ship Country],[1]!Countries[Continent],"No existe")</f>
        <v>Europe</v>
      </c>
      <c r="P2083" s="15" t="str">
        <f>_xlfn.XLOOKUP(Ventas[[#This Row],[Category]],[2]!ProdManager[Category],[2]!ProdManager[Prod_Manager])</f>
        <v>John Matter</v>
      </c>
      <c r="Q2083" s="15">
        <f>YEAR(Ventas[[#This Row],[Order Date]])</f>
        <v>2016</v>
      </c>
      <c r="R2083" s="15" t="str">
        <f>TEXT(Ventas[[#This Row],[Order Date]],"MMM")</f>
        <v>mar</v>
      </c>
    </row>
    <row r="2084" spans="1:18" x14ac:dyDescent="0.25">
      <c r="A2084" s="4">
        <v>11058</v>
      </c>
      <c r="B2084" s="4" t="s">
        <v>71</v>
      </c>
      <c r="C2084" s="4" t="s">
        <v>35</v>
      </c>
      <c r="D2084" s="4">
        <v>10</v>
      </c>
      <c r="E2084" s="4">
        <v>6.6999999999999993</v>
      </c>
      <c r="F2084" s="4">
        <v>3</v>
      </c>
      <c r="G2084" s="4" t="s">
        <v>251</v>
      </c>
      <c r="H2084" s="4" t="s">
        <v>252</v>
      </c>
      <c r="I2084" s="4" t="s">
        <v>21</v>
      </c>
      <c r="J2084" s="5">
        <v>42464</v>
      </c>
      <c r="K2084" s="12">
        <f>Ventas[[#This Row],[Unit Price]]*Ventas[[#This Row],[Quantity]]</f>
        <v>30</v>
      </c>
      <c r="L2084" s="12">
        <f>Ventas[[#This Row],[Unit Cost]]*Ventas[[#This Row],[Quantity]]</f>
        <v>20.099999999999998</v>
      </c>
      <c r="M2084" s="14">
        <f>Ventas[[#This Row],[Ingresos]]-Ventas[[#This Row],[Costes]]</f>
        <v>9.9000000000000021</v>
      </c>
      <c r="N2084" s="14" t="str">
        <f>_xlfn.XLOOKUP(Ventas[[#This Row],[Ship Country]],[1]!Countries[Ship Country],[1]!Countries[Area],"No registrado")</f>
        <v>Nord Europe</v>
      </c>
      <c r="O2084" s="14" t="str">
        <f>_xlfn.XLOOKUP(Ventas[[#This Row],[Ship Country]],[1]!Countries[Ship Country],[1]!Countries[Continent],"No existe")</f>
        <v>Europe</v>
      </c>
      <c r="P2084" s="15" t="str">
        <f>_xlfn.XLOOKUP(Ventas[[#This Row],[Category]],[2]!ProdManager[Category],[2]!ProdManager[Prod_Manager])</f>
        <v>Lydia Sinn</v>
      </c>
      <c r="Q2084" s="15">
        <f>YEAR(Ventas[[#This Row],[Order Date]])</f>
        <v>2016</v>
      </c>
      <c r="R2084" s="15" t="str">
        <f>TEXT(Ventas[[#This Row],[Order Date]],"MMM")</f>
        <v>abr</v>
      </c>
    </row>
    <row r="2085" spans="1:18" x14ac:dyDescent="0.25">
      <c r="A2085" s="6">
        <v>11058</v>
      </c>
      <c r="B2085" s="6" t="s">
        <v>40</v>
      </c>
      <c r="C2085" s="6" t="s">
        <v>15</v>
      </c>
      <c r="D2085" s="6">
        <v>34</v>
      </c>
      <c r="E2085" s="6">
        <v>26.86</v>
      </c>
      <c r="F2085" s="6">
        <v>21</v>
      </c>
      <c r="G2085" s="6" t="s">
        <v>251</v>
      </c>
      <c r="H2085" s="6" t="s">
        <v>252</v>
      </c>
      <c r="I2085" s="6" t="s">
        <v>21</v>
      </c>
      <c r="J2085" s="5">
        <v>42616</v>
      </c>
      <c r="K2085" s="12">
        <f>Ventas[[#This Row],[Unit Price]]*Ventas[[#This Row],[Quantity]]</f>
        <v>714</v>
      </c>
      <c r="L2085" s="12">
        <f>Ventas[[#This Row],[Unit Cost]]*Ventas[[#This Row],[Quantity]]</f>
        <v>564.05999999999995</v>
      </c>
      <c r="M2085" s="14">
        <f>Ventas[[#This Row],[Ingresos]]-Ventas[[#This Row],[Costes]]</f>
        <v>149.94000000000005</v>
      </c>
      <c r="N2085" s="14" t="str">
        <f>_xlfn.XLOOKUP(Ventas[[#This Row],[Ship Country]],[1]!Countries[Ship Country],[1]!Countries[Area],"No registrado")</f>
        <v>Nord Europe</v>
      </c>
      <c r="O2085" s="14" t="str">
        <f>_xlfn.XLOOKUP(Ventas[[#This Row],[Ship Country]],[1]!Countries[Ship Country],[1]!Countries[Continent],"No existe")</f>
        <v>Europe</v>
      </c>
      <c r="P2085" s="15" t="str">
        <f>_xlfn.XLOOKUP(Ventas[[#This Row],[Category]],[2]!ProdManager[Category],[2]!ProdManager[Prod_Manager])</f>
        <v>Peter Stone</v>
      </c>
      <c r="Q2085" s="15">
        <f>YEAR(Ventas[[#This Row],[Order Date]])</f>
        <v>2016</v>
      </c>
      <c r="R2085" s="15" t="str">
        <f>TEXT(Ventas[[#This Row],[Order Date]],"MMM")</f>
        <v>sep</v>
      </c>
    </row>
    <row r="2086" spans="1:18" x14ac:dyDescent="0.25">
      <c r="A2086" s="4">
        <v>11058</v>
      </c>
      <c r="B2086" s="4" t="s">
        <v>239</v>
      </c>
      <c r="C2086" s="4" t="s">
        <v>24</v>
      </c>
      <c r="D2086" s="4">
        <v>28.5</v>
      </c>
      <c r="E2086" s="4">
        <v>23.939999999999998</v>
      </c>
      <c r="F2086" s="4">
        <v>4</v>
      </c>
      <c r="G2086" s="4" t="s">
        <v>251</v>
      </c>
      <c r="H2086" s="4" t="s">
        <v>252</v>
      </c>
      <c r="I2086" s="4" t="s">
        <v>21</v>
      </c>
      <c r="J2086" s="5">
        <v>42392</v>
      </c>
      <c r="K2086" s="12">
        <f>Ventas[[#This Row],[Unit Price]]*Ventas[[#This Row],[Quantity]]</f>
        <v>114</v>
      </c>
      <c r="L2086" s="12">
        <f>Ventas[[#This Row],[Unit Cost]]*Ventas[[#This Row],[Quantity]]</f>
        <v>95.759999999999991</v>
      </c>
      <c r="M2086" s="14">
        <f>Ventas[[#This Row],[Ingresos]]-Ventas[[#This Row],[Costes]]</f>
        <v>18.240000000000009</v>
      </c>
      <c r="N2086" s="14" t="str">
        <f>_xlfn.XLOOKUP(Ventas[[#This Row],[Ship Country]],[1]!Countries[Ship Country],[1]!Countries[Area],"No registrado")</f>
        <v>Nord Europe</v>
      </c>
      <c r="O2086" s="14" t="str">
        <f>_xlfn.XLOOKUP(Ventas[[#This Row],[Ship Country]],[1]!Countries[Ship Country],[1]!Countries[Continent],"No existe")</f>
        <v>Europe</v>
      </c>
      <c r="P2086" s="15" t="str">
        <f>_xlfn.XLOOKUP(Ventas[[#This Row],[Category]],[2]!ProdManager[Category],[2]!ProdManager[Prod_Manager])</f>
        <v>Lydia Sinn</v>
      </c>
      <c r="Q2086" s="15">
        <f>YEAR(Ventas[[#This Row],[Order Date]])</f>
        <v>2016</v>
      </c>
      <c r="R2086" s="15" t="str">
        <f>TEXT(Ventas[[#This Row],[Order Date]],"MMM")</f>
        <v>ene</v>
      </c>
    </row>
    <row r="2087" spans="1:18" x14ac:dyDescent="0.25">
      <c r="A2087" s="6">
        <v>11059</v>
      </c>
      <c r="B2087" s="6" t="s">
        <v>91</v>
      </c>
      <c r="C2087" s="6" t="s">
        <v>46</v>
      </c>
      <c r="D2087" s="6">
        <v>39</v>
      </c>
      <c r="E2087" s="6">
        <v>31.980000000000004</v>
      </c>
      <c r="F2087" s="6">
        <v>12</v>
      </c>
      <c r="G2087" s="6" t="s">
        <v>139</v>
      </c>
      <c r="H2087" s="6" t="s">
        <v>26</v>
      </c>
      <c r="I2087" s="6" t="s">
        <v>27</v>
      </c>
      <c r="J2087" s="5">
        <v>42636</v>
      </c>
      <c r="K2087" s="12">
        <f>Ventas[[#This Row],[Unit Price]]*Ventas[[#This Row],[Quantity]]</f>
        <v>468</v>
      </c>
      <c r="L2087" s="12">
        <f>Ventas[[#This Row],[Unit Cost]]*Ventas[[#This Row],[Quantity]]</f>
        <v>383.76000000000005</v>
      </c>
      <c r="M2087" s="14">
        <f>Ventas[[#This Row],[Ingresos]]-Ventas[[#This Row],[Costes]]</f>
        <v>84.239999999999952</v>
      </c>
      <c r="N2087" s="14" t="str">
        <f>_xlfn.XLOOKUP(Ventas[[#This Row],[Ship Country]],[1]!Countries[Ship Country],[1]!Countries[Area],"No registrado")</f>
        <v>Sud America</v>
      </c>
      <c r="O2087" s="14" t="str">
        <f>_xlfn.XLOOKUP(Ventas[[#This Row],[Ship Country]],[1]!Countries[Ship Country],[1]!Countries[Continent],"No existe")</f>
        <v>America</v>
      </c>
      <c r="P2087" s="15" t="str">
        <f>_xlfn.XLOOKUP(Ventas[[#This Row],[Category]],[2]!ProdManager[Category],[2]!ProdManager[Prod_Manager])</f>
        <v>John Matter</v>
      </c>
      <c r="Q2087" s="15">
        <f>YEAR(Ventas[[#This Row],[Order Date]])</f>
        <v>2016</v>
      </c>
      <c r="R2087" s="15" t="str">
        <f>TEXT(Ventas[[#This Row],[Order Date]],"MMM")</f>
        <v>sep</v>
      </c>
    </row>
    <row r="2088" spans="1:18" x14ac:dyDescent="0.25">
      <c r="A2088" s="4">
        <v>11059</v>
      </c>
      <c r="B2088" s="4" t="s">
        <v>40</v>
      </c>
      <c r="C2088" s="4" t="s">
        <v>15</v>
      </c>
      <c r="D2088" s="4">
        <v>34</v>
      </c>
      <c r="E2088" s="4">
        <v>28.9</v>
      </c>
      <c r="F2088" s="4">
        <v>35</v>
      </c>
      <c r="G2088" s="4" t="s">
        <v>139</v>
      </c>
      <c r="H2088" s="4" t="s">
        <v>26</v>
      </c>
      <c r="I2088" s="4" t="s">
        <v>27</v>
      </c>
      <c r="J2088" s="5">
        <v>42474</v>
      </c>
      <c r="K2088" s="12">
        <f>Ventas[[#This Row],[Unit Price]]*Ventas[[#This Row],[Quantity]]</f>
        <v>1190</v>
      </c>
      <c r="L2088" s="12">
        <f>Ventas[[#This Row],[Unit Cost]]*Ventas[[#This Row],[Quantity]]</f>
        <v>1011.5</v>
      </c>
      <c r="M2088" s="14">
        <f>Ventas[[#This Row],[Ingresos]]-Ventas[[#This Row],[Costes]]</f>
        <v>178.5</v>
      </c>
      <c r="N2088" s="14" t="str">
        <f>_xlfn.XLOOKUP(Ventas[[#This Row],[Ship Country]],[1]!Countries[Ship Country],[1]!Countries[Area],"No registrado")</f>
        <v>Sud America</v>
      </c>
      <c r="O2088" s="14" t="str">
        <f>_xlfn.XLOOKUP(Ventas[[#This Row],[Ship Country]],[1]!Countries[Ship Country],[1]!Countries[Continent],"No existe")</f>
        <v>America</v>
      </c>
      <c r="P2088" s="15" t="str">
        <f>_xlfn.XLOOKUP(Ventas[[#This Row],[Category]],[2]!ProdManager[Category],[2]!ProdManager[Prod_Manager])</f>
        <v>Peter Stone</v>
      </c>
      <c r="Q2088" s="15">
        <f>YEAR(Ventas[[#This Row],[Order Date]])</f>
        <v>2016</v>
      </c>
      <c r="R2088" s="15" t="str">
        <f>TEXT(Ventas[[#This Row],[Order Date]],"MMM")</f>
        <v>abr</v>
      </c>
    </row>
    <row r="2089" spans="1:18" x14ac:dyDescent="0.25">
      <c r="A2089" s="6">
        <v>11059</v>
      </c>
      <c r="B2089" s="6" t="s">
        <v>118</v>
      </c>
      <c r="C2089" s="6" t="s">
        <v>29</v>
      </c>
      <c r="D2089" s="6">
        <v>6</v>
      </c>
      <c r="E2089" s="6">
        <v>4.26</v>
      </c>
      <c r="F2089" s="6">
        <v>30</v>
      </c>
      <c r="G2089" s="6" t="s">
        <v>139</v>
      </c>
      <c r="H2089" s="6" t="s">
        <v>26</v>
      </c>
      <c r="I2089" s="6" t="s">
        <v>27</v>
      </c>
      <c r="J2089" s="5">
        <v>42568</v>
      </c>
      <c r="K2089" s="12">
        <f>Ventas[[#This Row],[Unit Price]]*Ventas[[#This Row],[Quantity]]</f>
        <v>180</v>
      </c>
      <c r="L2089" s="12">
        <f>Ventas[[#This Row],[Unit Cost]]*Ventas[[#This Row],[Quantity]]</f>
        <v>127.8</v>
      </c>
      <c r="M2089" s="14">
        <f>Ventas[[#This Row],[Ingresos]]-Ventas[[#This Row],[Costes]]</f>
        <v>52.2</v>
      </c>
      <c r="N2089" s="14" t="str">
        <f>_xlfn.XLOOKUP(Ventas[[#This Row],[Ship Country]],[1]!Countries[Ship Country],[1]!Countries[Area],"No registrado")</f>
        <v>Sud America</v>
      </c>
      <c r="O2089" s="14" t="str">
        <f>_xlfn.XLOOKUP(Ventas[[#This Row],[Ship Country]],[1]!Countries[Ship Country],[1]!Countries[Continent],"No existe")</f>
        <v>America</v>
      </c>
      <c r="P2089" s="15" t="str">
        <f>_xlfn.XLOOKUP(Ventas[[#This Row],[Category]],[2]!ProdManager[Category],[2]!ProdManager[Prod_Manager])</f>
        <v>Peter Stone</v>
      </c>
      <c r="Q2089" s="15">
        <f>YEAR(Ventas[[#This Row],[Order Date]])</f>
        <v>2016</v>
      </c>
      <c r="R2089" s="15" t="str">
        <f>TEXT(Ventas[[#This Row],[Order Date]],"MMM")</f>
        <v>jul</v>
      </c>
    </row>
    <row r="2090" spans="1:18" x14ac:dyDescent="0.25">
      <c r="A2090" s="4">
        <v>11060</v>
      </c>
      <c r="B2090" s="4" t="s">
        <v>40</v>
      </c>
      <c r="C2090" s="4" t="s">
        <v>15</v>
      </c>
      <c r="D2090" s="4">
        <v>34</v>
      </c>
      <c r="E2090" s="4">
        <v>28.56</v>
      </c>
      <c r="F2090" s="4">
        <v>4</v>
      </c>
      <c r="G2090" s="4" t="s">
        <v>241</v>
      </c>
      <c r="H2090" s="4" t="s">
        <v>242</v>
      </c>
      <c r="I2090" s="4" t="s">
        <v>116</v>
      </c>
      <c r="J2090" s="5">
        <v>42685</v>
      </c>
      <c r="K2090" s="12">
        <f>Ventas[[#This Row],[Unit Price]]*Ventas[[#This Row],[Quantity]]</f>
        <v>136</v>
      </c>
      <c r="L2090" s="12">
        <f>Ventas[[#This Row],[Unit Cost]]*Ventas[[#This Row],[Quantity]]</f>
        <v>114.24</v>
      </c>
      <c r="M2090" s="14">
        <f>Ventas[[#This Row],[Ingresos]]-Ventas[[#This Row],[Costes]]</f>
        <v>21.760000000000005</v>
      </c>
      <c r="N2090" s="14" t="str">
        <f>_xlfn.XLOOKUP(Ventas[[#This Row],[Ship Country]],[1]!Countries[Ship Country],[1]!Countries[Area],"No registrado")</f>
        <v>Sud Europe</v>
      </c>
      <c r="O2090" s="14" t="str">
        <f>_xlfn.XLOOKUP(Ventas[[#This Row],[Ship Country]],[1]!Countries[Ship Country],[1]!Countries[Continent],"No existe")</f>
        <v>Europe</v>
      </c>
      <c r="P2090" s="15" t="str">
        <f>_xlfn.XLOOKUP(Ventas[[#This Row],[Category]],[2]!ProdManager[Category],[2]!ProdManager[Prod_Manager])</f>
        <v>Peter Stone</v>
      </c>
      <c r="Q2090" s="15">
        <f>YEAR(Ventas[[#This Row],[Order Date]])</f>
        <v>2016</v>
      </c>
      <c r="R2090" s="15" t="str">
        <f>TEXT(Ventas[[#This Row],[Order Date]],"MMM")</f>
        <v>nov</v>
      </c>
    </row>
    <row r="2091" spans="1:18" x14ac:dyDescent="0.25">
      <c r="A2091" s="6">
        <v>11060</v>
      </c>
      <c r="B2091" s="6" t="s">
        <v>61</v>
      </c>
      <c r="C2091" s="6" t="s">
        <v>24</v>
      </c>
      <c r="D2091" s="6">
        <v>13</v>
      </c>
      <c r="E2091" s="6">
        <v>10.79</v>
      </c>
      <c r="F2091" s="6">
        <v>10</v>
      </c>
      <c r="G2091" s="6" t="s">
        <v>241</v>
      </c>
      <c r="H2091" s="6" t="s">
        <v>242</v>
      </c>
      <c r="I2091" s="6" t="s">
        <v>116</v>
      </c>
      <c r="J2091" s="5">
        <v>42608</v>
      </c>
      <c r="K2091" s="12">
        <f>Ventas[[#This Row],[Unit Price]]*Ventas[[#This Row],[Quantity]]</f>
        <v>130</v>
      </c>
      <c r="L2091" s="12">
        <f>Ventas[[#This Row],[Unit Cost]]*Ventas[[#This Row],[Quantity]]</f>
        <v>107.89999999999999</v>
      </c>
      <c r="M2091" s="14">
        <f>Ventas[[#This Row],[Ingresos]]-Ventas[[#This Row],[Costes]]</f>
        <v>22.100000000000009</v>
      </c>
      <c r="N2091" s="14" t="str">
        <f>_xlfn.XLOOKUP(Ventas[[#This Row],[Ship Country]],[1]!Countries[Ship Country],[1]!Countries[Area],"No registrado")</f>
        <v>Sud Europe</v>
      </c>
      <c r="O2091" s="14" t="str">
        <f>_xlfn.XLOOKUP(Ventas[[#This Row],[Ship Country]],[1]!Countries[Ship Country],[1]!Countries[Continent],"No existe")</f>
        <v>Europe</v>
      </c>
      <c r="P2091" s="15" t="str">
        <f>_xlfn.XLOOKUP(Ventas[[#This Row],[Category]],[2]!ProdManager[Category],[2]!ProdManager[Prod_Manager])</f>
        <v>Lydia Sinn</v>
      </c>
      <c r="Q2091" s="15">
        <f>YEAR(Ventas[[#This Row],[Order Date]])</f>
        <v>2016</v>
      </c>
      <c r="R2091" s="15" t="str">
        <f>TEXT(Ventas[[#This Row],[Order Date]],"MMM")</f>
        <v>ago</v>
      </c>
    </row>
    <row r="2092" spans="1:18" x14ac:dyDescent="0.25">
      <c r="A2092" s="4">
        <v>11061</v>
      </c>
      <c r="B2092" s="4" t="s">
        <v>40</v>
      </c>
      <c r="C2092" s="4" t="s">
        <v>15</v>
      </c>
      <c r="D2092" s="4">
        <v>34</v>
      </c>
      <c r="E2092" s="4">
        <v>28.22</v>
      </c>
      <c r="F2092" s="4">
        <v>15</v>
      </c>
      <c r="G2092" s="4" t="s">
        <v>255</v>
      </c>
      <c r="H2092" s="4" t="s">
        <v>256</v>
      </c>
      <c r="I2092" s="4" t="s">
        <v>84</v>
      </c>
      <c r="J2092" s="5">
        <v>42550</v>
      </c>
      <c r="K2092" s="12">
        <f>Ventas[[#This Row],[Unit Price]]*Ventas[[#This Row],[Quantity]]</f>
        <v>510</v>
      </c>
      <c r="L2092" s="12">
        <f>Ventas[[#This Row],[Unit Cost]]*Ventas[[#This Row],[Quantity]]</f>
        <v>423.29999999999995</v>
      </c>
      <c r="M2092" s="14">
        <f>Ventas[[#This Row],[Ingresos]]-Ventas[[#This Row],[Costes]]</f>
        <v>86.700000000000045</v>
      </c>
      <c r="N2092" s="14" t="str">
        <f>_xlfn.XLOOKUP(Ventas[[#This Row],[Ship Country]],[1]!Countries[Ship Country],[1]!Countries[Area],"No registrado")</f>
        <v>Nord America</v>
      </c>
      <c r="O2092" s="14" t="str">
        <f>_xlfn.XLOOKUP(Ventas[[#This Row],[Ship Country]],[1]!Countries[Ship Country],[1]!Countries[Continent],"No existe")</f>
        <v>America</v>
      </c>
      <c r="P2092" s="15" t="str">
        <f>_xlfn.XLOOKUP(Ventas[[#This Row],[Category]],[2]!ProdManager[Category],[2]!ProdManager[Prod_Manager])</f>
        <v>Peter Stone</v>
      </c>
      <c r="Q2092" s="15">
        <f>YEAR(Ventas[[#This Row],[Order Date]])</f>
        <v>2016</v>
      </c>
      <c r="R2092" s="15" t="str">
        <f>TEXT(Ventas[[#This Row],[Order Date]],"MMM")</f>
        <v>jun</v>
      </c>
    </row>
    <row r="2093" spans="1:18" x14ac:dyDescent="0.25">
      <c r="A2093" s="6">
        <v>11062</v>
      </c>
      <c r="B2093" s="6" t="s">
        <v>58</v>
      </c>
      <c r="C2093" s="6" t="s">
        <v>46</v>
      </c>
      <c r="D2093" s="6">
        <v>32.799999999999997</v>
      </c>
      <c r="E2093" s="6">
        <v>24.599999999999998</v>
      </c>
      <c r="F2093" s="6">
        <v>10</v>
      </c>
      <c r="G2093" s="6" t="s">
        <v>143</v>
      </c>
      <c r="H2093" s="6" t="s">
        <v>144</v>
      </c>
      <c r="I2093" s="6" t="s">
        <v>116</v>
      </c>
      <c r="J2093" s="5">
        <v>42512</v>
      </c>
      <c r="K2093" s="12">
        <f>Ventas[[#This Row],[Unit Price]]*Ventas[[#This Row],[Quantity]]</f>
        <v>328</v>
      </c>
      <c r="L2093" s="12">
        <f>Ventas[[#This Row],[Unit Cost]]*Ventas[[#This Row],[Quantity]]</f>
        <v>245.99999999999997</v>
      </c>
      <c r="M2093" s="14">
        <f>Ventas[[#This Row],[Ingresos]]-Ventas[[#This Row],[Costes]]</f>
        <v>82.000000000000028</v>
      </c>
      <c r="N2093" s="14" t="str">
        <f>_xlfn.XLOOKUP(Ventas[[#This Row],[Ship Country]],[1]!Countries[Ship Country],[1]!Countries[Area],"No registrado")</f>
        <v>Sud Europe</v>
      </c>
      <c r="O2093" s="14" t="str">
        <f>_xlfn.XLOOKUP(Ventas[[#This Row],[Ship Country]],[1]!Countries[Ship Country],[1]!Countries[Continent],"No existe")</f>
        <v>Europe</v>
      </c>
      <c r="P2093" s="15" t="str">
        <f>_xlfn.XLOOKUP(Ventas[[#This Row],[Category]],[2]!ProdManager[Category],[2]!ProdManager[Prod_Manager])</f>
        <v>John Matter</v>
      </c>
      <c r="Q2093" s="15">
        <f>YEAR(Ventas[[#This Row],[Order Date]])</f>
        <v>2016</v>
      </c>
      <c r="R2093" s="15" t="str">
        <f>TEXT(Ventas[[#This Row],[Order Date]],"MMM")</f>
        <v>may</v>
      </c>
    </row>
    <row r="2094" spans="1:18" x14ac:dyDescent="0.25">
      <c r="A2094" s="4">
        <v>11062</v>
      </c>
      <c r="B2094" s="4" t="s">
        <v>79</v>
      </c>
      <c r="C2094" s="4" t="s">
        <v>43</v>
      </c>
      <c r="D2094" s="4">
        <v>15</v>
      </c>
      <c r="E2094" s="4">
        <v>13.35</v>
      </c>
      <c r="F2094" s="4">
        <v>12</v>
      </c>
      <c r="G2094" s="4" t="s">
        <v>143</v>
      </c>
      <c r="H2094" s="4" t="s">
        <v>144</v>
      </c>
      <c r="I2094" s="4" t="s">
        <v>116</v>
      </c>
      <c r="J2094" s="5">
        <v>42388</v>
      </c>
      <c r="K2094" s="12">
        <f>Ventas[[#This Row],[Unit Price]]*Ventas[[#This Row],[Quantity]]</f>
        <v>180</v>
      </c>
      <c r="L2094" s="12">
        <f>Ventas[[#This Row],[Unit Cost]]*Ventas[[#This Row],[Quantity]]</f>
        <v>160.19999999999999</v>
      </c>
      <c r="M2094" s="14">
        <f>Ventas[[#This Row],[Ingresos]]-Ventas[[#This Row],[Costes]]</f>
        <v>19.800000000000011</v>
      </c>
      <c r="N2094" s="14" t="str">
        <f>_xlfn.XLOOKUP(Ventas[[#This Row],[Ship Country]],[1]!Countries[Ship Country],[1]!Countries[Area],"No registrado")</f>
        <v>Sud Europe</v>
      </c>
      <c r="O2094" s="14" t="str">
        <f>_xlfn.XLOOKUP(Ventas[[#This Row],[Ship Country]],[1]!Countries[Ship Country],[1]!Countries[Continent],"No existe")</f>
        <v>Europe</v>
      </c>
      <c r="P2094" s="15" t="str">
        <f>_xlfn.XLOOKUP(Ventas[[#This Row],[Category]],[2]!ProdManager[Category],[2]!ProdManager[Prod_Manager])</f>
        <v>John Matter</v>
      </c>
      <c r="Q2094" s="15">
        <f>YEAR(Ventas[[#This Row],[Order Date]])</f>
        <v>2016</v>
      </c>
      <c r="R2094" s="15" t="str">
        <f>TEXT(Ventas[[#This Row],[Order Date]],"MMM")</f>
        <v>ene</v>
      </c>
    </row>
    <row r="2095" spans="1:18" x14ac:dyDescent="0.25">
      <c r="A2095" s="6">
        <v>11063</v>
      </c>
      <c r="B2095" s="6" t="s">
        <v>98</v>
      </c>
      <c r="C2095" s="6" t="s">
        <v>29</v>
      </c>
      <c r="D2095" s="6">
        <v>18.399999999999999</v>
      </c>
      <c r="E2095" s="6">
        <v>13.983999999999998</v>
      </c>
      <c r="F2095" s="6">
        <v>40</v>
      </c>
      <c r="G2095" s="6" t="s">
        <v>156</v>
      </c>
      <c r="H2095" s="6" t="s">
        <v>157</v>
      </c>
      <c r="I2095" s="6" t="s">
        <v>158</v>
      </c>
      <c r="J2095" s="5">
        <v>42455</v>
      </c>
      <c r="K2095" s="12">
        <f>Ventas[[#This Row],[Unit Price]]*Ventas[[#This Row],[Quantity]]</f>
        <v>736</v>
      </c>
      <c r="L2095" s="12">
        <f>Ventas[[#This Row],[Unit Cost]]*Ventas[[#This Row],[Quantity]]</f>
        <v>559.3599999999999</v>
      </c>
      <c r="M2095" s="14">
        <f>Ventas[[#This Row],[Ingresos]]-Ventas[[#This Row],[Costes]]</f>
        <v>176.6400000000001</v>
      </c>
      <c r="N2095" s="14" t="str">
        <f>_xlfn.XLOOKUP(Ventas[[#This Row],[Ship Country]],[1]!Countries[Ship Country],[1]!Countries[Area],"No registrado")</f>
        <v>Nord Europe</v>
      </c>
      <c r="O2095" s="14" t="str">
        <f>_xlfn.XLOOKUP(Ventas[[#This Row],[Ship Country]],[1]!Countries[Ship Country],[1]!Countries[Continent],"No existe")</f>
        <v>Europe</v>
      </c>
      <c r="P2095" s="15" t="str">
        <f>_xlfn.XLOOKUP(Ventas[[#This Row],[Category]],[2]!ProdManager[Category],[2]!ProdManager[Prod_Manager])</f>
        <v>Peter Stone</v>
      </c>
      <c r="Q2095" s="15">
        <f>YEAR(Ventas[[#This Row],[Order Date]])</f>
        <v>2016</v>
      </c>
      <c r="R2095" s="15" t="str">
        <f>TEXT(Ventas[[#This Row],[Order Date]],"MMM")</f>
        <v>mar</v>
      </c>
    </row>
    <row r="2096" spans="1:18" x14ac:dyDescent="0.25">
      <c r="A2096" s="4">
        <v>11063</v>
      </c>
      <c r="B2096" s="4" t="s">
        <v>28</v>
      </c>
      <c r="C2096" s="4" t="s">
        <v>29</v>
      </c>
      <c r="D2096" s="4">
        <v>9.65</v>
      </c>
      <c r="E2096" s="4">
        <v>6.9480000000000004</v>
      </c>
      <c r="F2096" s="4">
        <v>30</v>
      </c>
      <c r="G2096" s="4" t="s">
        <v>156</v>
      </c>
      <c r="H2096" s="4" t="s">
        <v>157</v>
      </c>
      <c r="I2096" s="4" t="s">
        <v>158</v>
      </c>
      <c r="J2096" s="5">
        <v>42671</v>
      </c>
      <c r="K2096" s="12">
        <f>Ventas[[#This Row],[Unit Price]]*Ventas[[#This Row],[Quantity]]</f>
        <v>289.5</v>
      </c>
      <c r="L2096" s="12">
        <f>Ventas[[#This Row],[Unit Cost]]*Ventas[[#This Row],[Quantity]]</f>
        <v>208.44</v>
      </c>
      <c r="M2096" s="14">
        <f>Ventas[[#This Row],[Ingresos]]-Ventas[[#This Row],[Costes]]</f>
        <v>81.06</v>
      </c>
      <c r="N2096" s="14" t="str">
        <f>_xlfn.XLOOKUP(Ventas[[#This Row],[Ship Country]],[1]!Countries[Ship Country],[1]!Countries[Area],"No registrado")</f>
        <v>Nord Europe</v>
      </c>
      <c r="O2096" s="14" t="str">
        <f>_xlfn.XLOOKUP(Ventas[[#This Row],[Ship Country]],[1]!Countries[Ship Country],[1]!Countries[Continent],"No existe")</f>
        <v>Europe</v>
      </c>
      <c r="P2096" s="15" t="str">
        <f>_xlfn.XLOOKUP(Ventas[[#This Row],[Category]],[2]!ProdManager[Category],[2]!ProdManager[Prod_Manager])</f>
        <v>Peter Stone</v>
      </c>
      <c r="Q2096" s="15">
        <f>YEAR(Ventas[[#This Row],[Order Date]])</f>
        <v>2016</v>
      </c>
      <c r="R2096" s="15" t="str">
        <f>TEXT(Ventas[[#This Row],[Order Date]],"MMM")</f>
        <v>oct</v>
      </c>
    </row>
    <row r="2097" spans="1:18" x14ac:dyDescent="0.25">
      <c r="A2097" s="6">
        <v>11063</v>
      </c>
      <c r="B2097" s="6" t="s">
        <v>140</v>
      </c>
      <c r="C2097" s="6" t="s">
        <v>43</v>
      </c>
      <c r="D2097" s="6">
        <v>14</v>
      </c>
      <c r="E2097" s="6">
        <v>12.32</v>
      </c>
      <c r="F2097" s="6">
        <v>30</v>
      </c>
      <c r="G2097" s="6" t="s">
        <v>156</v>
      </c>
      <c r="H2097" s="6" t="s">
        <v>157</v>
      </c>
      <c r="I2097" s="6" t="s">
        <v>158</v>
      </c>
      <c r="J2097" s="5">
        <v>42408</v>
      </c>
      <c r="K2097" s="12">
        <f>Ventas[[#This Row],[Unit Price]]*Ventas[[#This Row],[Quantity]]</f>
        <v>420</v>
      </c>
      <c r="L2097" s="12">
        <f>Ventas[[#This Row],[Unit Cost]]*Ventas[[#This Row],[Quantity]]</f>
        <v>369.6</v>
      </c>
      <c r="M2097" s="14">
        <f>Ventas[[#This Row],[Ingresos]]-Ventas[[#This Row],[Costes]]</f>
        <v>50.399999999999977</v>
      </c>
      <c r="N2097" s="14" t="str">
        <f>_xlfn.XLOOKUP(Ventas[[#This Row],[Ship Country]],[1]!Countries[Ship Country],[1]!Countries[Area],"No registrado")</f>
        <v>Nord Europe</v>
      </c>
      <c r="O2097" s="14" t="str">
        <f>_xlfn.XLOOKUP(Ventas[[#This Row],[Ship Country]],[1]!Countries[Ship Country],[1]!Countries[Continent],"No existe")</f>
        <v>Europe</v>
      </c>
      <c r="P2097" s="15" t="str">
        <f>_xlfn.XLOOKUP(Ventas[[#This Row],[Category]],[2]!ProdManager[Category],[2]!ProdManager[Prod_Manager])</f>
        <v>John Matter</v>
      </c>
      <c r="Q2097" s="15">
        <f>YEAR(Ventas[[#This Row],[Order Date]])</f>
        <v>2016</v>
      </c>
      <c r="R2097" s="15" t="str">
        <f>TEXT(Ventas[[#This Row],[Order Date]],"MMM")</f>
        <v>feb</v>
      </c>
    </row>
    <row r="2098" spans="1:18" x14ac:dyDescent="0.25">
      <c r="A2098" s="4">
        <v>11064</v>
      </c>
      <c r="B2098" s="4" t="s">
        <v>28</v>
      </c>
      <c r="C2098" s="4" t="s">
        <v>29</v>
      </c>
      <c r="D2098" s="4">
        <v>9.65</v>
      </c>
      <c r="E2098" s="4">
        <v>6.7549999999999999</v>
      </c>
      <c r="F2098" s="4">
        <v>12</v>
      </c>
      <c r="G2098" s="4" t="s">
        <v>182</v>
      </c>
      <c r="H2098" s="4" t="s">
        <v>183</v>
      </c>
      <c r="I2098" s="4" t="s">
        <v>84</v>
      </c>
      <c r="J2098" s="5">
        <v>42421</v>
      </c>
      <c r="K2098" s="12">
        <f>Ventas[[#This Row],[Unit Price]]*Ventas[[#This Row],[Quantity]]</f>
        <v>115.80000000000001</v>
      </c>
      <c r="L2098" s="12">
        <f>Ventas[[#This Row],[Unit Cost]]*Ventas[[#This Row],[Quantity]]</f>
        <v>81.06</v>
      </c>
      <c r="M2098" s="14">
        <f>Ventas[[#This Row],[Ingresos]]-Ventas[[#This Row],[Costes]]</f>
        <v>34.740000000000009</v>
      </c>
      <c r="N2098" s="14" t="str">
        <f>_xlfn.XLOOKUP(Ventas[[#This Row],[Ship Country]],[1]!Countries[Ship Country],[1]!Countries[Area],"No registrado")</f>
        <v>Nord America</v>
      </c>
      <c r="O2098" s="14" t="str">
        <f>_xlfn.XLOOKUP(Ventas[[#This Row],[Ship Country]],[1]!Countries[Ship Country],[1]!Countries[Continent],"No existe")</f>
        <v>America</v>
      </c>
      <c r="P2098" s="15" t="str">
        <f>_xlfn.XLOOKUP(Ventas[[#This Row],[Category]],[2]!ProdManager[Category],[2]!ProdManager[Prod_Manager])</f>
        <v>Peter Stone</v>
      </c>
      <c r="Q2098" s="15">
        <f>YEAR(Ventas[[#This Row],[Order Date]])</f>
        <v>2016</v>
      </c>
      <c r="R2098" s="15" t="str">
        <f>TEXT(Ventas[[#This Row],[Order Date]],"MMM")</f>
        <v>feb</v>
      </c>
    </row>
    <row r="2099" spans="1:18" x14ac:dyDescent="0.25">
      <c r="A2099" s="6">
        <v>11064</v>
      </c>
      <c r="B2099" s="6" t="s">
        <v>58</v>
      </c>
      <c r="C2099" s="6" t="s">
        <v>46</v>
      </c>
      <c r="D2099" s="6">
        <v>32.799999999999997</v>
      </c>
      <c r="E2099" s="6">
        <v>26.24</v>
      </c>
      <c r="F2099" s="6">
        <v>25</v>
      </c>
      <c r="G2099" s="6" t="s">
        <v>182</v>
      </c>
      <c r="H2099" s="6" t="s">
        <v>183</v>
      </c>
      <c r="I2099" s="6" t="s">
        <v>84</v>
      </c>
      <c r="J2099" s="5">
        <v>42439</v>
      </c>
      <c r="K2099" s="12">
        <f>Ventas[[#This Row],[Unit Price]]*Ventas[[#This Row],[Quantity]]</f>
        <v>819.99999999999989</v>
      </c>
      <c r="L2099" s="12">
        <f>Ventas[[#This Row],[Unit Cost]]*Ventas[[#This Row],[Quantity]]</f>
        <v>656</v>
      </c>
      <c r="M2099" s="14">
        <f>Ventas[[#This Row],[Ingresos]]-Ventas[[#This Row],[Costes]]</f>
        <v>163.99999999999989</v>
      </c>
      <c r="N2099" s="14" t="str">
        <f>_xlfn.XLOOKUP(Ventas[[#This Row],[Ship Country]],[1]!Countries[Ship Country],[1]!Countries[Area],"No registrado")</f>
        <v>Nord America</v>
      </c>
      <c r="O2099" s="14" t="str">
        <f>_xlfn.XLOOKUP(Ventas[[#This Row],[Ship Country]],[1]!Countries[Ship Country],[1]!Countries[Continent],"No existe")</f>
        <v>America</v>
      </c>
      <c r="P2099" s="15" t="str">
        <f>_xlfn.XLOOKUP(Ventas[[#This Row],[Category]],[2]!ProdManager[Category],[2]!ProdManager[Prod_Manager])</f>
        <v>John Matter</v>
      </c>
      <c r="Q2099" s="15">
        <f>YEAR(Ventas[[#This Row],[Order Date]])</f>
        <v>2016</v>
      </c>
      <c r="R2099" s="15" t="str">
        <f>TEXT(Ventas[[#This Row],[Order Date]],"MMM")</f>
        <v>mar</v>
      </c>
    </row>
    <row r="2100" spans="1:18" x14ac:dyDescent="0.25">
      <c r="A2100" s="4">
        <v>11064</v>
      </c>
      <c r="B2100" s="4" t="s">
        <v>45</v>
      </c>
      <c r="C2100" s="4" t="s">
        <v>46</v>
      </c>
      <c r="D2100" s="4">
        <v>24</v>
      </c>
      <c r="E2100" s="4">
        <v>19.200000000000003</v>
      </c>
      <c r="F2100" s="4">
        <v>4</v>
      </c>
      <c r="G2100" s="4" t="s">
        <v>182</v>
      </c>
      <c r="H2100" s="4" t="s">
        <v>183</v>
      </c>
      <c r="I2100" s="4" t="s">
        <v>84</v>
      </c>
      <c r="J2100" s="5">
        <v>42729</v>
      </c>
      <c r="K2100" s="12">
        <f>Ventas[[#This Row],[Unit Price]]*Ventas[[#This Row],[Quantity]]</f>
        <v>96</v>
      </c>
      <c r="L2100" s="12">
        <f>Ventas[[#This Row],[Unit Cost]]*Ventas[[#This Row],[Quantity]]</f>
        <v>76.800000000000011</v>
      </c>
      <c r="M2100" s="14">
        <f>Ventas[[#This Row],[Ingresos]]-Ventas[[#This Row],[Costes]]</f>
        <v>19.199999999999989</v>
      </c>
      <c r="N2100" s="14" t="str">
        <f>_xlfn.XLOOKUP(Ventas[[#This Row],[Ship Country]],[1]!Countries[Ship Country],[1]!Countries[Area],"No registrado")</f>
        <v>Nord America</v>
      </c>
      <c r="O2100" s="14" t="str">
        <f>_xlfn.XLOOKUP(Ventas[[#This Row],[Ship Country]],[1]!Countries[Ship Country],[1]!Countries[Continent],"No existe")</f>
        <v>America</v>
      </c>
      <c r="P2100" s="15" t="str">
        <f>_xlfn.XLOOKUP(Ventas[[#This Row],[Category]],[2]!ProdManager[Category],[2]!ProdManager[Prod_Manager])</f>
        <v>John Matter</v>
      </c>
      <c r="Q2100" s="15">
        <f>YEAR(Ventas[[#This Row],[Order Date]])</f>
        <v>2016</v>
      </c>
      <c r="R2100" s="15" t="str">
        <f>TEXT(Ventas[[#This Row],[Order Date]],"MMM")</f>
        <v>dic</v>
      </c>
    </row>
    <row r="2101" spans="1:18" x14ac:dyDescent="0.25">
      <c r="A2101" s="6">
        <v>11064</v>
      </c>
      <c r="B2101" s="6" t="s">
        <v>142</v>
      </c>
      <c r="C2101" s="6" t="s">
        <v>35</v>
      </c>
      <c r="D2101" s="6">
        <v>12.5</v>
      </c>
      <c r="E2101" s="6">
        <v>8.75</v>
      </c>
      <c r="F2101" s="6">
        <v>55</v>
      </c>
      <c r="G2101" s="6" t="s">
        <v>182</v>
      </c>
      <c r="H2101" s="6" t="s">
        <v>183</v>
      </c>
      <c r="I2101" s="6" t="s">
        <v>84</v>
      </c>
      <c r="J2101" s="5">
        <v>42537</v>
      </c>
      <c r="K2101" s="12">
        <f>Ventas[[#This Row],[Unit Price]]*Ventas[[#This Row],[Quantity]]</f>
        <v>687.5</v>
      </c>
      <c r="L2101" s="12">
        <f>Ventas[[#This Row],[Unit Cost]]*Ventas[[#This Row],[Quantity]]</f>
        <v>481.25</v>
      </c>
      <c r="M2101" s="14">
        <f>Ventas[[#This Row],[Ingresos]]-Ventas[[#This Row],[Costes]]</f>
        <v>206.25</v>
      </c>
      <c r="N2101" s="14" t="str">
        <f>_xlfn.XLOOKUP(Ventas[[#This Row],[Ship Country]],[1]!Countries[Ship Country],[1]!Countries[Area],"No registrado")</f>
        <v>Nord America</v>
      </c>
      <c r="O2101" s="14" t="str">
        <f>_xlfn.XLOOKUP(Ventas[[#This Row],[Ship Country]],[1]!Countries[Ship Country],[1]!Countries[Continent],"No existe")</f>
        <v>America</v>
      </c>
      <c r="P2101" s="15" t="str">
        <f>_xlfn.XLOOKUP(Ventas[[#This Row],[Category]],[2]!ProdManager[Category],[2]!ProdManager[Prod_Manager])</f>
        <v>Lydia Sinn</v>
      </c>
      <c r="Q2101" s="15">
        <f>YEAR(Ventas[[#This Row],[Order Date]])</f>
        <v>2016</v>
      </c>
      <c r="R2101" s="15" t="str">
        <f>TEXT(Ventas[[#This Row],[Order Date]],"MMM")</f>
        <v>jun</v>
      </c>
    </row>
    <row r="2102" spans="1:18" x14ac:dyDescent="0.25">
      <c r="A2102" s="4">
        <v>11064</v>
      </c>
      <c r="B2102" s="4" t="s">
        <v>91</v>
      </c>
      <c r="C2102" s="4" t="s">
        <v>46</v>
      </c>
      <c r="D2102" s="4">
        <v>39</v>
      </c>
      <c r="E2102" s="4">
        <v>30.03</v>
      </c>
      <c r="F2102" s="4">
        <v>77</v>
      </c>
      <c r="G2102" s="4" t="s">
        <v>182</v>
      </c>
      <c r="H2102" s="4" t="s">
        <v>183</v>
      </c>
      <c r="I2102" s="4" t="s">
        <v>84</v>
      </c>
      <c r="J2102" s="5">
        <v>42480</v>
      </c>
      <c r="K2102" s="12">
        <f>Ventas[[#This Row],[Unit Price]]*Ventas[[#This Row],[Quantity]]</f>
        <v>3003</v>
      </c>
      <c r="L2102" s="12">
        <f>Ventas[[#This Row],[Unit Cost]]*Ventas[[#This Row],[Quantity]]</f>
        <v>2312.31</v>
      </c>
      <c r="M2102" s="14">
        <f>Ventas[[#This Row],[Ingresos]]-Ventas[[#This Row],[Costes]]</f>
        <v>690.69</v>
      </c>
      <c r="N2102" s="14" t="str">
        <f>_xlfn.XLOOKUP(Ventas[[#This Row],[Ship Country]],[1]!Countries[Ship Country],[1]!Countries[Area],"No registrado")</f>
        <v>Nord America</v>
      </c>
      <c r="O2102" s="14" t="str">
        <f>_xlfn.XLOOKUP(Ventas[[#This Row],[Ship Country]],[1]!Countries[Ship Country],[1]!Countries[Continent],"No existe")</f>
        <v>America</v>
      </c>
      <c r="P2102" s="15" t="str">
        <f>_xlfn.XLOOKUP(Ventas[[#This Row],[Category]],[2]!ProdManager[Category],[2]!ProdManager[Prod_Manager])</f>
        <v>John Matter</v>
      </c>
      <c r="Q2102" s="15">
        <f>YEAR(Ventas[[#This Row],[Order Date]])</f>
        <v>2016</v>
      </c>
      <c r="R2102" s="15" t="str">
        <f>TEXT(Ventas[[#This Row],[Order Date]],"MMM")</f>
        <v>abr</v>
      </c>
    </row>
    <row r="2103" spans="1:18" x14ac:dyDescent="0.25">
      <c r="A2103" s="6">
        <v>11065</v>
      </c>
      <c r="B2103" s="6" t="s">
        <v>87</v>
      </c>
      <c r="C2103" s="6" t="s">
        <v>29</v>
      </c>
      <c r="D2103" s="6">
        <v>25.89</v>
      </c>
      <c r="E2103" s="6">
        <v>19.935300000000002</v>
      </c>
      <c r="F2103" s="6">
        <v>4</v>
      </c>
      <c r="G2103" s="6" t="s">
        <v>135</v>
      </c>
      <c r="H2103" s="6" t="s">
        <v>136</v>
      </c>
      <c r="I2103" s="6" t="s">
        <v>65</v>
      </c>
      <c r="J2103" s="5">
        <v>42641</v>
      </c>
      <c r="K2103" s="12">
        <f>Ventas[[#This Row],[Unit Price]]*Ventas[[#This Row],[Quantity]]</f>
        <v>103.56</v>
      </c>
      <c r="L2103" s="12">
        <f>Ventas[[#This Row],[Unit Cost]]*Ventas[[#This Row],[Quantity]]</f>
        <v>79.741200000000006</v>
      </c>
      <c r="M2103" s="14">
        <f>Ventas[[#This Row],[Ingresos]]-Ventas[[#This Row],[Costes]]</f>
        <v>23.818799999999996</v>
      </c>
      <c r="N2103" s="14" t="str">
        <f>_xlfn.XLOOKUP(Ventas[[#This Row],[Ship Country]],[1]!Countries[Ship Country],[1]!Countries[Area],"No registrado")</f>
        <v>Sud America</v>
      </c>
      <c r="O2103" s="14" t="str">
        <f>_xlfn.XLOOKUP(Ventas[[#This Row],[Ship Country]],[1]!Countries[Ship Country],[1]!Countries[Continent],"No existe")</f>
        <v>America</v>
      </c>
      <c r="P2103" s="15" t="str">
        <f>_xlfn.XLOOKUP(Ventas[[#This Row],[Category]],[2]!ProdManager[Category],[2]!ProdManager[Prod_Manager])</f>
        <v>Peter Stone</v>
      </c>
      <c r="Q2103" s="15">
        <f>YEAR(Ventas[[#This Row],[Order Date]])</f>
        <v>2016</v>
      </c>
      <c r="R2103" s="15" t="str">
        <f>TEXT(Ventas[[#This Row],[Order Date]],"MMM")</f>
        <v>sep</v>
      </c>
    </row>
    <row r="2104" spans="1:18" x14ac:dyDescent="0.25">
      <c r="A2104" s="4">
        <v>11065</v>
      </c>
      <c r="B2104" s="4" t="s">
        <v>145</v>
      </c>
      <c r="C2104" s="4" t="s">
        <v>46</v>
      </c>
      <c r="D2104" s="4">
        <v>7.45</v>
      </c>
      <c r="E2104" s="4">
        <v>6.0345000000000004</v>
      </c>
      <c r="F2104" s="4">
        <v>20</v>
      </c>
      <c r="G2104" s="4" t="s">
        <v>135</v>
      </c>
      <c r="H2104" s="4" t="s">
        <v>136</v>
      </c>
      <c r="I2104" s="4" t="s">
        <v>65</v>
      </c>
      <c r="J2104" s="5">
        <v>42420</v>
      </c>
      <c r="K2104" s="12">
        <f>Ventas[[#This Row],[Unit Price]]*Ventas[[#This Row],[Quantity]]</f>
        <v>149</v>
      </c>
      <c r="L2104" s="12">
        <f>Ventas[[#This Row],[Unit Cost]]*Ventas[[#This Row],[Quantity]]</f>
        <v>120.69000000000001</v>
      </c>
      <c r="M2104" s="14">
        <f>Ventas[[#This Row],[Ingresos]]-Ventas[[#This Row],[Costes]]</f>
        <v>28.309999999999988</v>
      </c>
      <c r="N2104" s="14" t="str">
        <f>_xlfn.XLOOKUP(Ventas[[#This Row],[Ship Country]],[1]!Countries[Ship Country],[1]!Countries[Area],"No registrado")</f>
        <v>Sud America</v>
      </c>
      <c r="O2104" s="14" t="str">
        <f>_xlfn.XLOOKUP(Ventas[[#This Row],[Ship Country]],[1]!Countries[Ship Country],[1]!Countries[Continent],"No existe")</f>
        <v>America</v>
      </c>
      <c r="P2104" s="15" t="str">
        <f>_xlfn.XLOOKUP(Ventas[[#This Row],[Category]],[2]!ProdManager[Category],[2]!ProdManager[Prod_Manager])</f>
        <v>John Matter</v>
      </c>
      <c r="Q2104" s="15">
        <f>YEAR(Ventas[[#This Row],[Order Date]])</f>
        <v>2016</v>
      </c>
      <c r="R2104" s="15" t="str">
        <f>TEXT(Ventas[[#This Row],[Order Date]],"MMM")</f>
        <v>feb</v>
      </c>
    </row>
    <row r="2105" spans="1:18" x14ac:dyDescent="0.25">
      <c r="A2105" s="6">
        <v>11066</v>
      </c>
      <c r="B2105" s="6" t="s">
        <v>56</v>
      </c>
      <c r="C2105" s="6" t="s">
        <v>35</v>
      </c>
      <c r="D2105" s="6">
        <v>17.45</v>
      </c>
      <c r="E2105" s="6">
        <v>11.516999999999998</v>
      </c>
      <c r="F2105" s="6">
        <v>3</v>
      </c>
      <c r="G2105" s="6" t="s">
        <v>105</v>
      </c>
      <c r="H2105" s="6" t="s">
        <v>106</v>
      </c>
      <c r="I2105" s="6" t="s">
        <v>84</v>
      </c>
      <c r="J2105" s="5">
        <v>42717</v>
      </c>
      <c r="K2105" s="12">
        <f>Ventas[[#This Row],[Unit Price]]*Ventas[[#This Row],[Quantity]]</f>
        <v>52.349999999999994</v>
      </c>
      <c r="L2105" s="12">
        <f>Ventas[[#This Row],[Unit Cost]]*Ventas[[#This Row],[Quantity]]</f>
        <v>34.550999999999995</v>
      </c>
      <c r="M2105" s="14">
        <f>Ventas[[#This Row],[Ingresos]]-Ventas[[#This Row],[Costes]]</f>
        <v>17.798999999999999</v>
      </c>
      <c r="N2105" s="14" t="str">
        <f>_xlfn.XLOOKUP(Ventas[[#This Row],[Ship Country]],[1]!Countries[Ship Country],[1]!Countries[Area],"No registrado")</f>
        <v>Nord America</v>
      </c>
      <c r="O2105" s="14" t="str">
        <f>_xlfn.XLOOKUP(Ventas[[#This Row],[Ship Country]],[1]!Countries[Ship Country],[1]!Countries[Continent],"No existe")</f>
        <v>America</v>
      </c>
      <c r="P2105" s="15" t="str">
        <f>_xlfn.XLOOKUP(Ventas[[#This Row],[Category]],[2]!ProdManager[Category],[2]!ProdManager[Prod_Manager])</f>
        <v>Lydia Sinn</v>
      </c>
      <c r="Q2105" s="15">
        <f>YEAR(Ventas[[#This Row],[Order Date]])</f>
        <v>2016</v>
      </c>
      <c r="R2105" s="15" t="str">
        <f>TEXT(Ventas[[#This Row],[Order Date]],"MMM")</f>
        <v>dic</v>
      </c>
    </row>
    <row r="2106" spans="1:18" x14ac:dyDescent="0.25">
      <c r="A2106" s="4">
        <v>11066</v>
      </c>
      <c r="B2106" s="4" t="s">
        <v>130</v>
      </c>
      <c r="C2106" s="4" t="s">
        <v>35</v>
      </c>
      <c r="D2106" s="4">
        <v>9.1999999999999993</v>
      </c>
      <c r="E2106" s="4">
        <v>6.1639999999999988</v>
      </c>
      <c r="F2106" s="4">
        <v>42</v>
      </c>
      <c r="G2106" s="4" t="s">
        <v>105</v>
      </c>
      <c r="H2106" s="4" t="s">
        <v>106</v>
      </c>
      <c r="I2106" s="4" t="s">
        <v>84</v>
      </c>
      <c r="J2106" s="5">
        <v>42650</v>
      </c>
      <c r="K2106" s="12">
        <f>Ventas[[#This Row],[Unit Price]]*Ventas[[#This Row],[Quantity]]</f>
        <v>386.4</v>
      </c>
      <c r="L2106" s="12">
        <f>Ventas[[#This Row],[Unit Cost]]*Ventas[[#This Row],[Quantity]]</f>
        <v>258.88799999999998</v>
      </c>
      <c r="M2106" s="14">
        <f>Ventas[[#This Row],[Ingresos]]-Ventas[[#This Row],[Costes]]</f>
        <v>127.512</v>
      </c>
      <c r="N2106" s="14" t="str">
        <f>_xlfn.XLOOKUP(Ventas[[#This Row],[Ship Country]],[1]!Countries[Ship Country],[1]!Countries[Area],"No registrado")</f>
        <v>Nord America</v>
      </c>
      <c r="O2106" s="14" t="str">
        <f>_xlfn.XLOOKUP(Ventas[[#This Row],[Ship Country]],[1]!Countries[Ship Country],[1]!Countries[Continent],"No existe")</f>
        <v>America</v>
      </c>
      <c r="P2106" s="15" t="str">
        <f>_xlfn.XLOOKUP(Ventas[[#This Row],[Category]],[2]!ProdManager[Category],[2]!ProdManager[Prod_Manager])</f>
        <v>Lydia Sinn</v>
      </c>
      <c r="Q2106" s="15">
        <f>YEAR(Ventas[[#This Row],[Order Date]])</f>
        <v>2016</v>
      </c>
      <c r="R2106" s="15" t="str">
        <f>TEXT(Ventas[[#This Row],[Order Date]],"MMM")</f>
        <v>oct</v>
      </c>
    </row>
    <row r="2107" spans="1:18" x14ac:dyDescent="0.25">
      <c r="A2107" s="6">
        <v>11066</v>
      </c>
      <c r="B2107" s="6" t="s">
        <v>140</v>
      </c>
      <c r="C2107" s="6" t="s">
        <v>43</v>
      </c>
      <c r="D2107" s="6">
        <v>14</v>
      </c>
      <c r="E2107" s="6">
        <v>12.88</v>
      </c>
      <c r="F2107" s="6">
        <v>35</v>
      </c>
      <c r="G2107" s="6" t="s">
        <v>105</v>
      </c>
      <c r="H2107" s="6" t="s">
        <v>106</v>
      </c>
      <c r="I2107" s="6" t="s">
        <v>84</v>
      </c>
      <c r="J2107" s="5">
        <v>42652</v>
      </c>
      <c r="K2107" s="12">
        <f>Ventas[[#This Row],[Unit Price]]*Ventas[[#This Row],[Quantity]]</f>
        <v>490</v>
      </c>
      <c r="L2107" s="12">
        <f>Ventas[[#This Row],[Unit Cost]]*Ventas[[#This Row],[Quantity]]</f>
        <v>450.8</v>
      </c>
      <c r="M2107" s="14">
        <f>Ventas[[#This Row],[Ingresos]]-Ventas[[#This Row],[Costes]]</f>
        <v>39.199999999999989</v>
      </c>
      <c r="N2107" s="14" t="str">
        <f>_xlfn.XLOOKUP(Ventas[[#This Row],[Ship Country]],[1]!Countries[Ship Country],[1]!Countries[Area],"No registrado")</f>
        <v>Nord America</v>
      </c>
      <c r="O2107" s="14" t="str">
        <f>_xlfn.XLOOKUP(Ventas[[#This Row],[Ship Country]],[1]!Countries[Ship Country],[1]!Countries[Continent],"No existe")</f>
        <v>America</v>
      </c>
      <c r="P2107" s="15" t="str">
        <f>_xlfn.XLOOKUP(Ventas[[#This Row],[Category]],[2]!ProdManager[Category],[2]!ProdManager[Prod_Manager])</f>
        <v>John Matter</v>
      </c>
      <c r="Q2107" s="15">
        <f>YEAR(Ventas[[#This Row],[Order Date]])</f>
        <v>2016</v>
      </c>
      <c r="R2107" s="15" t="str">
        <f>TEXT(Ventas[[#This Row],[Order Date]],"MMM")</f>
        <v>oct</v>
      </c>
    </row>
    <row r="2108" spans="1:18" x14ac:dyDescent="0.25">
      <c r="A2108" s="4">
        <v>11067</v>
      </c>
      <c r="B2108" s="4" t="s">
        <v>28</v>
      </c>
      <c r="C2108" s="4" t="s">
        <v>29</v>
      </c>
      <c r="D2108" s="4">
        <v>9.65</v>
      </c>
      <c r="E2108" s="4">
        <v>7.2375000000000007</v>
      </c>
      <c r="F2108" s="4">
        <v>9</v>
      </c>
      <c r="G2108" s="4" t="s">
        <v>211</v>
      </c>
      <c r="H2108" s="4" t="s">
        <v>212</v>
      </c>
      <c r="I2108" s="4" t="s">
        <v>21</v>
      </c>
      <c r="J2108" s="5">
        <v>42531</v>
      </c>
      <c r="K2108" s="12">
        <f>Ventas[[#This Row],[Unit Price]]*Ventas[[#This Row],[Quantity]]</f>
        <v>86.850000000000009</v>
      </c>
      <c r="L2108" s="12">
        <f>Ventas[[#This Row],[Unit Cost]]*Ventas[[#This Row],[Quantity]]</f>
        <v>65.137500000000003</v>
      </c>
      <c r="M2108" s="14">
        <f>Ventas[[#This Row],[Ingresos]]-Ventas[[#This Row],[Costes]]</f>
        <v>21.712500000000006</v>
      </c>
      <c r="N2108" s="14" t="str">
        <f>_xlfn.XLOOKUP(Ventas[[#This Row],[Ship Country]],[1]!Countries[Ship Country],[1]!Countries[Area],"No registrado")</f>
        <v>Nord Europe</v>
      </c>
      <c r="O2108" s="14" t="str">
        <f>_xlfn.XLOOKUP(Ventas[[#This Row],[Ship Country]],[1]!Countries[Ship Country],[1]!Countries[Continent],"No existe")</f>
        <v>Europe</v>
      </c>
      <c r="P2108" s="15" t="str">
        <f>_xlfn.XLOOKUP(Ventas[[#This Row],[Category]],[2]!ProdManager[Category],[2]!ProdManager[Prod_Manager])</f>
        <v>Peter Stone</v>
      </c>
      <c r="Q2108" s="15">
        <f>YEAR(Ventas[[#This Row],[Order Date]])</f>
        <v>2016</v>
      </c>
      <c r="R2108" s="15" t="str">
        <f>TEXT(Ventas[[#This Row],[Order Date]],"MMM")</f>
        <v>jun</v>
      </c>
    </row>
    <row r="2109" spans="1:18" x14ac:dyDescent="0.25">
      <c r="A2109" s="6">
        <v>11068</v>
      </c>
      <c r="B2109" s="6" t="s">
        <v>121</v>
      </c>
      <c r="C2109" s="6" t="s">
        <v>18</v>
      </c>
      <c r="D2109" s="6">
        <v>45.6</v>
      </c>
      <c r="E2109" s="6">
        <v>36.936000000000007</v>
      </c>
      <c r="F2109" s="6">
        <v>8</v>
      </c>
      <c r="G2109" s="6" t="s">
        <v>219</v>
      </c>
      <c r="H2109" s="6" t="s">
        <v>152</v>
      </c>
      <c r="I2109" s="6" t="s">
        <v>27</v>
      </c>
      <c r="J2109" s="5">
        <v>42467</v>
      </c>
      <c r="K2109" s="12">
        <f>Ventas[[#This Row],[Unit Price]]*Ventas[[#This Row],[Quantity]]</f>
        <v>364.8</v>
      </c>
      <c r="L2109" s="12">
        <f>Ventas[[#This Row],[Unit Cost]]*Ventas[[#This Row],[Quantity]]</f>
        <v>295.48800000000006</v>
      </c>
      <c r="M2109" s="14">
        <f>Ventas[[#This Row],[Ingresos]]-Ventas[[#This Row],[Costes]]</f>
        <v>69.311999999999955</v>
      </c>
      <c r="N2109" s="14" t="str">
        <f>_xlfn.XLOOKUP(Ventas[[#This Row],[Ship Country]],[1]!Countries[Ship Country],[1]!Countries[Area],"No registrado")</f>
        <v>Sud America</v>
      </c>
      <c r="O2109" s="14" t="str">
        <f>_xlfn.XLOOKUP(Ventas[[#This Row],[Ship Country]],[1]!Countries[Ship Country],[1]!Countries[Continent],"No existe")</f>
        <v>America</v>
      </c>
      <c r="P2109" s="15" t="str">
        <f>_xlfn.XLOOKUP(Ventas[[#This Row],[Category]],[2]!ProdManager[Category],[2]!ProdManager[Prod_Manager])</f>
        <v>Marc Caine</v>
      </c>
      <c r="Q2109" s="15">
        <f>YEAR(Ventas[[#This Row],[Order Date]])</f>
        <v>2016</v>
      </c>
      <c r="R2109" s="15" t="str">
        <f>TEXT(Ventas[[#This Row],[Order Date]],"MMM")</f>
        <v>abr</v>
      </c>
    </row>
    <row r="2110" spans="1:18" x14ac:dyDescent="0.25">
      <c r="A2110" s="4">
        <v>11068</v>
      </c>
      <c r="B2110" s="4" t="s">
        <v>107</v>
      </c>
      <c r="C2110" s="4" t="s">
        <v>43</v>
      </c>
      <c r="D2110" s="4">
        <v>46</v>
      </c>
      <c r="E2110" s="4">
        <v>42.32</v>
      </c>
      <c r="F2110" s="4">
        <v>36</v>
      </c>
      <c r="G2110" s="4" t="s">
        <v>219</v>
      </c>
      <c r="H2110" s="4" t="s">
        <v>152</v>
      </c>
      <c r="I2110" s="4" t="s">
        <v>27</v>
      </c>
      <c r="J2110" s="5">
        <v>42576</v>
      </c>
      <c r="K2110" s="12">
        <f>Ventas[[#This Row],[Unit Price]]*Ventas[[#This Row],[Quantity]]</f>
        <v>1656</v>
      </c>
      <c r="L2110" s="12">
        <f>Ventas[[#This Row],[Unit Cost]]*Ventas[[#This Row],[Quantity]]</f>
        <v>1523.52</v>
      </c>
      <c r="M2110" s="14">
        <f>Ventas[[#This Row],[Ingresos]]-Ventas[[#This Row],[Costes]]</f>
        <v>132.48000000000002</v>
      </c>
      <c r="N2110" s="14" t="str">
        <f>_xlfn.XLOOKUP(Ventas[[#This Row],[Ship Country]],[1]!Countries[Ship Country],[1]!Countries[Area],"No registrado")</f>
        <v>Sud America</v>
      </c>
      <c r="O2110" s="14" t="str">
        <f>_xlfn.XLOOKUP(Ventas[[#This Row],[Ship Country]],[1]!Countries[Ship Country],[1]!Countries[Continent],"No existe")</f>
        <v>America</v>
      </c>
      <c r="P2110" s="15" t="str">
        <f>_xlfn.XLOOKUP(Ventas[[#This Row],[Category]],[2]!ProdManager[Category],[2]!ProdManager[Prod_Manager])</f>
        <v>John Matter</v>
      </c>
      <c r="Q2110" s="15">
        <f>YEAR(Ventas[[#This Row],[Order Date]])</f>
        <v>2016</v>
      </c>
      <c r="R2110" s="15" t="str">
        <f>TEXT(Ventas[[#This Row],[Order Date]],"MMM")</f>
        <v>jul</v>
      </c>
    </row>
    <row r="2111" spans="1:18" x14ac:dyDescent="0.25">
      <c r="A2111" s="6">
        <v>11068</v>
      </c>
      <c r="B2111" s="6" t="s">
        <v>61</v>
      </c>
      <c r="C2111" s="6" t="s">
        <v>24</v>
      </c>
      <c r="D2111" s="6">
        <v>13</v>
      </c>
      <c r="E2111" s="6">
        <v>9.1</v>
      </c>
      <c r="F2111" s="6">
        <v>28</v>
      </c>
      <c r="G2111" s="6" t="s">
        <v>219</v>
      </c>
      <c r="H2111" s="6" t="s">
        <v>152</v>
      </c>
      <c r="I2111" s="6" t="s">
        <v>27</v>
      </c>
      <c r="J2111" s="5">
        <v>42593</v>
      </c>
      <c r="K2111" s="12">
        <f>Ventas[[#This Row],[Unit Price]]*Ventas[[#This Row],[Quantity]]</f>
        <v>364</v>
      </c>
      <c r="L2111" s="12">
        <f>Ventas[[#This Row],[Unit Cost]]*Ventas[[#This Row],[Quantity]]</f>
        <v>254.79999999999998</v>
      </c>
      <c r="M2111" s="14">
        <f>Ventas[[#This Row],[Ingresos]]-Ventas[[#This Row],[Costes]]</f>
        <v>109.20000000000002</v>
      </c>
      <c r="N2111" s="14" t="str">
        <f>_xlfn.XLOOKUP(Ventas[[#This Row],[Ship Country]],[1]!Countries[Ship Country],[1]!Countries[Area],"No registrado")</f>
        <v>Sud America</v>
      </c>
      <c r="O2111" s="14" t="str">
        <f>_xlfn.XLOOKUP(Ventas[[#This Row],[Ship Country]],[1]!Countries[Ship Country],[1]!Countries[Continent],"No existe")</f>
        <v>America</v>
      </c>
      <c r="P2111" s="15" t="str">
        <f>_xlfn.XLOOKUP(Ventas[[#This Row],[Category]],[2]!ProdManager[Category],[2]!ProdManager[Prod_Manager])</f>
        <v>Lydia Sinn</v>
      </c>
      <c r="Q2111" s="15">
        <f>YEAR(Ventas[[#This Row],[Order Date]])</f>
        <v>2016</v>
      </c>
      <c r="R2111" s="15" t="str">
        <f>TEXT(Ventas[[#This Row],[Order Date]],"MMM")</f>
        <v>ago</v>
      </c>
    </row>
    <row r="2112" spans="1:18" x14ac:dyDescent="0.25">
      <c r="A2112" s="4">
        <v>11069</v>
      </c>
      <c r="B2112" s="4" t="s">
        <v>42</v>
      </c>
      <c r="C2112" s="4" t="s">
        <v>43</v>
      </c>
      <c r="D2112" s="4">
        <v>18</v>
      </c>
      <c r="E2112" s="4">
        <v>16.38</v>
      </c>
      <c r="F2112" s="4">
        <v>20</v>
      </c>
      <c r="G2112" s="4" t="s">
        <v>117</v>
      </c>
      <c r="H2112" s="4" t="s">
        <v>73</v>
      </c>
      <c r="I2112" s="4" t="s">
        <v>74</v>
      </c>
      <c r="J2112" s="5">
        <v>42410</v>
      </c>
      <c r="K2112" s="12">
        <f>Ventas[[#This Row],[Unit Price]]*Ventas[[#This Row],[Quantity]]</f>
        <v>360</v>
      </c>
      <c r="L2112" s="12">
        <f>Ventas[[#This Row],[Unit Cost]]*Ventas[[#This Row],[Quantity]]</f>
        <v>327.59999999999997</v>
      </c>
      <c r="M2112" s="14">
        <f>Ventas[[#This Row],[Ingresos]]-Ventas[[#This Row],[Costes]]</f>
        <v>32.400000000000034</v>
      </c>
      <c r="N2112" s="14" t="str">
        <f>_xlfn.XLOOKUP(Ventas[[#This Row],[Ship Country]],[1]!Countries[Ship Country],[1]!Countries[Area],"No registrado")</f>
        <v>Sud America</v>
      </c>
      <c r="O2112" s="14" t="str">
        <f>_xlfn.XLOOKUP(Ventas[[#This Row],[Ship Country]],[1]!Countries[Ship Country],[1]!Countries[Continent],"No existe")</f>
        <v>America</v>
      </c>
      <c r="P2112" s="15" t="str">
        <f>_xlfn.XLOOKUP(Ventas[[#This Row],[Category]],[2]!ProdManager[Category],[2]!ProdManager[Prod_Manager])</f>
        <v>John Matter</v>
      </c>
      <c r="Q2112" s="15">
        <f>YEAR(Ventas[[#This Row],[Order Date]])</f>
        <v>2016</v>
      </c>
      <c r="R2112" s="15" t="str">
        <f>TEXT(Ventas[[#This Row],[Order Date]],"MMM")</f>
        <v>feb</v>
      </c>
    </row>
    <row r="2113" spans="1:18" x14ac:dyDescent="0.25">
      <c r="A2113" s="6">
        <v>11070</v>
      </c>
      <c r="B2113" s="6" t="s">
        <v>138</v>
      </c>
      <c r="C2113" s="6" t="s">
        <v>43</v>
      </c>
      <c r="D2113" s="6">
        <v>18</v>
      </c>
      <c r="E2113" s="6">
        <v>16.560000000000002</v>
      </c>
      <c r="F2113" s="6">
        <v>40</v>
      </c>
      <c r="G2113" s="6" t="s">
        <v>127</v>
      </c>
      <c r="H2113" s="6" t="s">
        <v>128</v>
      </c>
      <c r="I2113" s="6" t="s">
        <v>21</v>
      </c>
      <c r="J2113" s="5">
        <v>42394</v>
      </c>
      <c r="K2113" s="12">
        <f>Ventas[[#This Row],[Unit Price]]*Ventas[[#This Row],[Quantity]]</f>
        <v>720</v>
      </c>
      <c r="L2113" s="12">
        <f>Ventas[[#This Row],[Unit Cost]]*Ventas[[#This Row],[Quantity]]</f>
        <v>662.40000000000009</v>
      </c>
      <c r="M2113" s="14">
        <f>Ventas[[#This Row],[Ingresos]]-Ventas[[#This Row],[Costes]]</f>
        <v>57.599999999999909</v>
      </c>
      <c r="N2113" s="14" t="str">
        <f>_xlfn.XLOOKUP(Ventas[[#This Row],[Ship Country]],[1]!Countries[Ship Country],[1]!Countries[Area],"No registrado")</f>
        <v>Nord Europe</v>
      </c>
      <c r="O2113" s="14" t="str">
        <f>_xlfn.XLOOKUP(Ventas[[#This Row],[Ship Country]],[1]!Countries[Ship Country],[1]!Countries[Continent],"No existe")</f>
        <v>Europe</v>
      </c>
      <c r="P2113" s="15" t="str">
        <f>_xlfn.XLOOKUP(Ventas[[#This Row],[Category]],[2]!ProdManager[Category],[2]!ProdManager[Prod_Manager])</f>
        <v>John Matter</v>
      </c>
      <c r="Q2113" s="15">
        <f>YEAR(Ventas[[#This Row],[Order Date]])</f>
        <v>2016</v>
      </c>
      <c r="R2113" s="15" t="str">
        <f>TEXT(Ventas[[#This Row],[Order Date]],"MMM")</f>
        <v>ene</v>
      </c>
    </row>
    <row r="2114" spans="1:18" x14ac:dyDescent="0.25">
      <c r="A2114" s="4">
        <v>11070</v>
      </c>
      <c r="B2114" s="4" t="s">
        <v>44</v>
      </c>
      <c r="C2114" s="4" t="s">
        <v>15</v>
      </c>
      <c r="D2114" s="4">
        <v>12.5</v>
      </c>
      <c r="E2114" s="4">
        <v>9.75</v>
      </c>
      <c r="F2114" s="4">
        <v>20</v>
      </c>
      <c r="G2114" s="4" t="s">
        <v>127</v>
      </c>
      <c r="H2114" s="4" t="s">
        <v>128</v>
      </c>
      <c r="I2114" s="4" t="s">
        <v>21</v>
      </c>
      <c r="J2114" s="5">
        <v>42649</v>
      </c>
      <c r="K2114" s="12">
        <f>Ventas[[#This Row],[Unit Price]]*Ventas[[#This Row],[Quantity]]</f>
        <v>250</v>
      </c>
      <c r="L2114" s="12">
        <f>Ventas[[#This Row],[Unit Cost]]*Ventas[[#This Row],[Quantity]]</f>
        <v>195</v>
      </c>
      <c r="M2114" s="14">
        <f>Ventas[[#This Row],[Ingresos]]-Ventas[[#This Row],[Costes]]</f>
        <v>55</v>
      </c>
      <c r="N2114" s="14" t="str">
        <f>_xlfn.XLOOKUP(Ventas[[#This Row],[Ship Country]],[1]!Countries[Ship Country],[1]!Countries[Area],"No registrado")</f>
        <v>Nord Europe</v>
      </c>
      <c r="O2114" s="14" t="str">
        <f>_xlfn.XLOOKUP(Ventas[[#This Row],[Ship Country]],[1]!Countries[Ship Country],[1]!Countries[Continent],"No existe")</f>
        <v>Europe</v>
      </c>
      <c r="P2114" s="15" t="str">
        <f>_xlfn.XLOOKUP(Ventas[[#This Row],[Category]],[2]!ProdManager[Category],[2]!ProdManager[Prod_Manager])</f>
        <v>Peter Stone</v>
      </c>
      <c r="Q2114" s="15">
        <f>YEAR(Ventas[[#This Row],[Order Date]])</f>
        <v>2016</v>
      </c>
      <c r="R2114" s="15" t="str">
        <f>TEXT(Ventas[[#This Row],[Order Date]],"MMM")</f>
        <v>oct</v>
      </c>
    </row>
    <row r="2115" spans="1:18" x14ac:dyDescent="0.25">
      <c r="A2115" s="6">
        <v>11070</v>
      </c>
      <c r="B2115" s="6" t="s">
        <v>55</v>
      </c>
      <c r="C2115" s="6" t="s">
        <v>43</v>
      </c>
      <c r="D2115" s="6">
        <v>19</v>
      </c>
      <c r="E2115" s="6">
        <v>17.100000000000001</v>
      </c>
      <c r="F2115" s="6">
        <v>20</v>
      </c>
      <c r="G2115" s="6" t="s">
        <v>127</v>
      </c>
      <c r="H2115" s="6" t="s">
        <v>128</v>
      </c>
      <c r="I2115" s="6" t="s">
        <v>21</v>
      </c>
      <c r="J2115" s="5">
        <v>42683</v>
      </c>
      <c r="K2115" s="12">
        <f>Ventas[[#This Row],[Unit Price]]*Ventas[[#This Row],[Quantity]]</f>
        <v>380</v>
      </c>
      <c r="L2115" s="12">
        <f>Ventas[[#This Row],[Unit Cost]]*Ventas[[#This Row],[Quantity]]</f>
        <v>342</v>
      </c>
      <c r="M2115" s="14">
        <f>Ventas[[#This Row],[Ingresos]]-Ventas[[#This Row],[Costes]]</f>
        <v>38</v>
      </c>
      <c r="N2115" s="14" t="str">
        <f>_xlfn.XLOOKUP(Ventas[[#This Row],[Ship Country]],[1]!Countries[Ship Country],[1]!Countries[Area],"No registrado")</f>
        <v>Nord Europe</v>
      </c>
      <c r="O2115" s="14" t="str">
        <f>_xlfn.XLOOKUP(Ventas[[#This Row],[Ship Country]],[1]!Countries[Ship Country],[1]!Countries[Continent],"No existe")</f>
        <v>Europe</v>
      </c>
      <c r="P2115" s="15" t="str">
        <f>_xlfn.XLOOKUP(Ventas[[#This Row],[Category]],[2]!ProdManager[Category],[2]!ProdManager[Prod_Manager])</f>
        <v>John Matter</v>
      </c>
      <c r="Q2115" s="15">
        <f>YEAR(Ventas[[#This Row],[Order Date]])</f>
        <v>2016</v>
      </c>
      <c r="R2115" s="15" t="str">
        <f>TEXT(Ventas[[#This Row],[Order Date]],"MMM")</f>
        <v>nov</v>
      </c>
    </row>
    <row r="2116" spans="1:18" x14ac:dyDescent="0.25">
      <c r="A2116" s="4">
        <v>11070</v>
      </c>
      <c r="B2116" s="4" t="s">
        <v>56</v>
      </c>
      <c r="C2116" s="4" t="s">
        <v>35</v>
      </c>
      <c r="D2116" s="4">
        <v>17.45</v>
      </c>
      <c r="E2116" s="4">
        <v>12.214999999999998</v>
      </c>
      <c r="F2116" s="4">
        <v>30</v>
      </c>
      <c r="G2116" s="4" t="s">
        <v>127</v>
      </c>
      <c r="H2116" s="4" t="s">
        <v>128</v>
      </c>
      <c r="I2116" s="4" t="s">
        <v>21</v>
      </c>
      <c r="J2116" s="5">
        <v>42536</v>
      </c>
      <c r="K2116" s="12">
        <f>Ventas[[#This Row],[Unit Price]]*Ventas[[#This Row],[Quantity]]</f>
        <v>523.5</v>
      </c>
      <c r="L2116" s="12">
        <f>Ventas[[#This Row],[Unit Cost]]*Ventas[[#This Row],[Quantity]]</f>
        <v>366.44999999999993</v>
      </c>
      <c r="M2116" s="14">
        <f>Ventas[[#This Row],[Ingresos]]-Ventas[[#This Row],[Costes]]</f>
        <v>157.05000000000007</v>
      </c>
      <c r="N2116" s="14" t="str">
        <f>_xlfn.XLOOKUP(Ventas[[#This Row],[Ship Country]],[1]!Countries[Ship Country],[1]!Countries[Area],"No registrado")</f>
        <v>Nord Europe</v>
      </c>
      <c r="O2116" s="14" t="str">
        <f>_xlfn.XLOOKUP(Ventas[[#This Row],[Ship Country]],[1]!Countries[Ship Country],[1]!Countries[Continent],"No existe")</f>
        <v>Europe</v>
      </c>
      <c r="P2116" s="15" t="str">
        <f>_xlfn.XLOOKUP(Ventas[[#This Row],[Category]],[2]!ProdManager[Category],[2]!ProdManager[Prod_Manager])</f>
        <v>Lydia Sinn</v>
      </c>
      <c r="Q2116" s="15">
        <f>YEAR(Ventas[[#This Row],[Order Date]])</f>
        <v>2016</v>
      </c>
      <c r="R2116" s="15" t="str">
        <f>TEXT(Ventas[[#This Row],[Order Date]],"MMM")</f>
        <v>jun</v>
      </c>
    </row>
    <row r="2117" spans="1:18" x14ac:dyDescent="0.25">
      <c r="A2117" s="6">
        <v>11071</v>
      </c>
      <c r="B2117" s="6" t="s">
        <v>85</v>
      </c>
      <c r="C2117" s="6" t="s">
        <v>18</v>
      </c>
      <c r="D2117" s="6">
        <v>30</v>
      </c>
      <c r="E2117" s="6">
        <v>24.3</v>
      </c>
      <c r="F2117" s="6">
        <v>15</v>
      </c>
      <c r="G2117" s="6" t="s">
        <v>135</v>
      </c>
      <c r="H2117" s="6" t="s">
        <v>136</v>
      </c>
      <c r="I2117" s="6" t="s">
        <v>65</v>
      </c>
      <c r="J2117" s="5">
        <v>42628</v>
      </c>
      <c r="K2117" s="12">
        <f>Ventas[[#This Row],[Unit Price]]*Ventas[[#This Row],[Quantity]]</f>
        <v>450</v>
      </c>
      <c r="L2117" s="12">
        <f>Ventas[[#This Row],[Unit Cost]]*Ventas[[#This Row],[Quantity]]</f>
        <v>364.5</v>
      </c>
      <c r="M2117" s="14">
        <f>Ventas[[#This Row],[Ingresos]]-Ventas[[#This Row],[Costes]]</f>
        <v>85.5</v>
      </c>
      <c r="N2117" s="14" t="str">
        <f>_xlfn.XLOOKUP(Ventas[[#This Row],[Ship Country]],[1]!Countries[Ship Country],[1]!Countries[Area],"No registrado")</f>
        <v>Sud America</v>
      </c>
      <c r="O2117" s="14" t="str">
        <f>_xlfn.XLOOKUP(Ventas[[#This Row],[Ship Country]],[1]!Countries[Ship Country],[1]!Countries[Continent],"No existe")</f>
        <v>America</v>
      </c>
      <c r="P2117" s="15" t="str">
        <f>_xlfn.XLOOKUP(Ventas[[#This Row],[Category]],[2]!ProdManager[Category],[2]!ProdManager[Prod_Manager])</f>
        <v>Marc Caine</v>
      </c>
      <c r="Q2117" s="15">
        <f>YEAR(Ventas[[#This Row],[Order Date]])</f>
        <v>2016</v>
      </c>
      <c r="R2117" s="15" t="str">
        <f>TEXT(Ventas[[#This Row],[Order Date]],"MMM")</f>
        <v>sep</v>
      </c>
    </row>
    <row r="2118" spans="1:18" x14ac:dyDescent="0.25">
      <c r="A2118" s="4">
        <v>11071</v>
      </c>
      <c r="B2118" s="4" t="s">
        <v>118</v>
      </c>
      <c r="C2118" s="4" t="s">
        <v>29</v>
      </c>
      <c r="D2118" s="4">
        <v>6</v>
      </c>
      <c r="E2118" s="4">
        <v>4.32</v>
      </c>
      <c r="F2118" s="4">
        <v>10</v>
      </c>
      <c r="G2118" s="4" t="s">
        <v>135</v>
      </c>
      <c r="H2118" s="4" t="s">
        <v>136</v>
      </c>
      <c r="I2118" s="4" t="s">
        <v>65</v>
      </c>
      <c r="J2118" s="5">
        <v>42505</v>
      </c>
      <c r="K2118" s="12">
        <f>Ventas[[#This Row],[Unit Price]]*Ventas[[#This Row],[Quantity]]</f>
        <v>60</v>
      </c>
      <c r="L2118" s="12">
        <f>Ventas[[#This Row],[Unit Cost]]*Ventas[[#This Row],[Quantity]]</f>
        <v>43.2</v>
      </c>
      <c r="M2118" s="14">
        <f>Ventas[[#This Row],[Ingresos]]-Ventas[[#This Row],[Costes]]</f>
        <v>16.799999999999997</v>
      </c>
      <c r="N2118" s="14" t="str">
        <f>_xlfn.XLOOKUP(Ventas[[#This Row],[Ship Country]],[1]!Countries[Ship Country],[1]!Countries[Area],"No registrado")</f>
        <v>Sud America</v>
      </c>
      <c r="O2118" s="14" t="str">
        <f>_xlfn.XLOOKUP(Ventas[[#This Row],[Ship Country]],[1]!Countries[Ship Country],[1]!Countries[Continent],"No existe")</f>
        <v>America</v>
      </c>
      <c r="P2118" s="15" t="str">
        <f>_xlfn.XLOOKUP(Ventas[[#This Row],[Category]],[2]!ProdManager[Category],[2]!ProdManager[Prod_Manager])</f>
        <v>Peter Stone</v>
      </c>
      <c r="Q2118" s="15">
        <f>YEAR(Ventas[[#This Row],[Order Date]])</f>
        <v>2016</v>
      </c>
      <c r="R2118" s="15" t="str">
        <f>TEXT(Ventas[[#This Row],[Order Date]],"MMM")</f>
        <v>may</v>
      </c>
    </row>
    <row r="2119" spans="1:18" x14ac:dyDescent="0.25">
      <c r="A2119" s="6">
        <v>11072</v>
      </c>
      <c r="B2119" s="6" t="s">
        <v>150</v>
      </c>
      <c r="C2119" s="6" t="s">
        <v>10</v>
      </c>
      <c r="D2119" s="6">
        <v>33.25</v>
      </c>
      <c r="E2119" s="6">
        <v>26.6</v>
      </c>
      <c r="F2119" s="6">
        <v>130</v>
      </c>
      <c r="G2119" s="6" t="s">
        <v>66</v>
      </c>
      <c r="H2119" s="6" t="s">
        <v>67</v>
      </c>
      <c r="I2119" s="6" t="s">
        <v>68</v>
      </c>
      <c r="J2119" s="5">
        <v>42714</v>
      </c>
      <c r="K2119" s="12">
        <f>Ventas[[#This Row],[Unit Price]]*Ventas[[#This Row],[Quantity]]</f>
        <v>4322.5</v>
      </c>
      <c r="L2119" s="12">
        <f>Ventas[[#This Row],[Unit Cost]]*Ventas[[#This Row],[Quantity]]</f>
        <v>3458</v>
      </c>
      <c r="M2119" s="14">
        <f>Ventas[[#This Row],[Ingresos]]-Ventas[[#This Row],[Costes]]</f>
        <v>864.5</v>
      </c>
      <c r="N2119" s="14" t="str">
        <f>_xlfn.XLOOKUP(Ventas[[#This Row],[Ship Country]],[1]!Countries[Ship Country],[1]!Countries[Area],"No registrado")</f>
        <v>Nord Europe</v>
      </c>
      <c r="O2119" s="14" t="str">
        <f>_xlfn.XLOOKUP(Ventas[[#This Row],[Ship Country]],[1]!Countries[Ship Country],[1]!Countries[Continent],"No existe")</f>
        <v>Europe</v>
      </c>
      <c r="P2119" s="15" t="str">
        <f>_xlfn.XLOOKUP(Ventas[[#This Row],[Category]],[2]!ProdManager[Category],[2]!ProdManager[Prod_Manager])</f>
        <v>Marc Caine</v>
      </c>
      <c r="Q2119" s="15">
        <f>YEAR(Ventas[[#This Row],[Order Date]])</f>
        <v>2016</v>
      </c>
      <c r="R2119" s="15" t="str">
        <f>TEXT(Ventas[[#This Row],[Order Date]],"MMM")</f>
        <v>dic</v>
      </c>
    </row>
    <row r="2120" spans="1:18" x14ac:dyDescent="0.25">
      <c r="A2120" s="4">
        <v>11072</v>
      </c>
      <c r="B2120" s="4" t="s">
        <v>55</v>
      </c>
      <c r="C2120" s="4" t="s">
        <v>43</v>
      </c>
      <c r="D2120" s="4">
        <v>19</v>
      </c>
      <c r="E2120" s="4">
        <v>17.100000000000001</v>
      </c>
      <c r="F2120" s="4">
        <v>8</v>
      </c>
      <c r="G2120" s="4" t="s">
        <v>66</v>
      </c>
      <c r="H2120" s="4" t="s">
        <v>67</v>
      </c>
      <c r="I2120" s="4" t="s">
        <v>68</v>
      </c>
      <c r="J2120" s="5">
        <v>42579</v>
      </c>
      <c r="K2120" s="12">
        <f>Ventas[[#This Row],[Unit Price]]*Ventas[[#This Row],[Quantity]]</f>
        <v>152</v>
      </c>
      <c r="L2120" s="12">
        <f>Ventas[[#This Row],[Unit Cost]]*Ventas[[#This Row],[Quantity]]</f>
        <v>136.80000000000001</v>
      </c>
      <c r="M2120" s="14">
        <f>Ventas[[#This Row],[Ingresos]]-Ventas[[#This Row],[Costes]]</f>
        <v>15.199999999999989</v>
      </c>
      <c r="N2120" s="14" t="str">
        <f>_xlfn.XLOOKUP(Ventas[[#This Row],[Ship Country]],[1]!Countries[Ship Country],[1]!Countries[Area],"No registrado")</f>
        <v>Nord Europe</v>
      </c>
      <c r="O2120" s="14" t="str">
        <f>_xlfn.XLOOKUP(Ventas[[#This Row],[Ship Country]],[1]!Countries[Ship Country],[1]!Countries[Continent],"No existe")</f>
        <v>Europe</v>
      </c>
      <c r="P2120" s="15" t="str">
        <f>_xlfn.XLOOKUP(Ventas[[#This Row],[Category]],[2]!ProdManager[Category],[2]!ProdManager[Prod_Manager])</f>
        <v>John Matter</v>
      </c>
      <c r="Q2120" s="15">
        <f>YEAR(Ventas[[#This Row],[Order Date]])</f>
        <v>2016</v>
      </c>
      <c r="R2120" s="15" t="str">
        <f>TEXT(Ventas[[#This Row],[Order Date]],"MMM")</f>
        <v>jul</v>
      </c>
    </row>
    <row r="2121" spans="1:18" x14ac:dyDescent="0.25">
      <c r="A2121" s="6">
        <v>11072</v>
      </c>
      <c r="B2121" s="6" t="s">
        <v>28</v>
      </c>
      <c r="C2121" s="6" t="s">
        <v>29</v>
      </c>
      <c r="D2121" s="6">
        <v>9.65</v>
      </c>
      <c r="E2121" s="6">
        <v>7.2375000000000007</v>
      </c>
      <c r="F2121" s="6">
        <v>40</v>
      </c>
      <c r="G2121" s="6" t="s">
        <v>66</v>
      </c>
      <c r="H2121" s="6" t="s">
        <v>67</v>
      </c>
      <c r="I2121" s="6" t="s">
        <v>68</v>
      </c>
      <c r="J2121" s="5">
        <v>42643</v>
      </c>
      <c r="K2121" s="12">
        <f>Ventas[[#This Row],[Unit Price]]*Ventas[[#This Row],[Quantity]]</f>
        <v>386</v>
      </c>
      <c r="L2121" s="12">
        <f>Ventas[[#This Row],[Unit Cost]]*Ventas[[#This Row],[Quantity]]</f>
        <v>289.5</v>
      </c>
      <c r="M2121" s="14">
        <f>Ventas[[#This Row],[Ingresos]]-Ventas[[#This Row],[Costes]]</f>
        <v>96.5</v>
      </c>
      <c r="N2121" s="14" t="str">
        <f>_xlfn.XLOOKUP(Ventas[[#This Row],[Ship Country]],[1]!Countries[Ship Country],[1]!Countries[Area],"No registrado")</f>
        <v>Nord Europe</v>
      </c>
      <c r="O2121" s="14" t="str">
        <f>_xlfn.XLOOKUP(Ventas[[#This Row],[Ship Country]],[1]!Countries[Ship Country],[1]!Countries[Continent],"No existe")</f>
        <v>Europe</v>
      </c>
      <c r="P2121" s="15" t="str">
        <f>_xlfn.XLOOKUP(Ventas[[#This Row],[Category]],[2]!ProdManager[Category],[2]!ProdManager[Prod_Manager])</f>
        <v>Peter Stone</v>
      </c>
      <c r="Q2121" s="15">
        <f>YEAR(Ventas[[#This Row],[Order Date]])</f>
        <v>2016</v>
      </c>
      <c r="R2121" s="15" t="str">
        <f>TEXT(Ventas[[#This Row],[Order Date]],"MMM")</f>
        <v>sep</v>
      </c>
    </row>
    <row r="2122" spans="1:18" x14ac:dyDescent="0.25">
      <c r="A2122" s="4">
        <v>11072</v>
      </c>
      <c r="B2122" s="4" t="s">
        <v>203</v>
      </c>
      <c r="C2122" s="4" t="s">
        <v>35</v>
      </c>
      <c r="D2122" s="4">
        <v>16.25</v>
      </c>
      <c r="E2122" s="4">
        <v>11.049999999999999</v>
      </c>
      <c r="F2122" s="4">
        <v>22</v>
      </c>
      <c r="G2122" s="4" t="s">
        <v>66</v>
      </c>
      <c r="H2122" s="4" t="s">
        <v>67</v>
      </c>
      <c r="I2122" s="4" t="s">
        <v>68</v>
      </c>
      <c r="J2122" s="5">
        <v>42695</v>
      </c>
      <c r="K2122" s="12">
        <f>Ventas[[#This Row],[Unit Price]]*Ventas[[#This Row],[Quantity]]</f>
        <v>357.5</v>
      </c>
      <c r="L2122" s="12">
        <f>Ventas[[#This Row],[Unit Cost]]*Ventas[[#This Row],[Quantity]]</f>
        <v>243.09999999999997</v>
      </c>
      <c r="M2122" s="14">
        <f>Ventas[[#This Row],[Ingresos]]-Ventas[[#This Row],[Costes]]</f>
        <v>114.40000000000003</v>
      </c>
      <c r="N2122" s="14" t="str">
        <f>_xlfn.XLOOKUP(Ventas[[#This Row],[Ship Country]],[1]!Countries[Ship Country],[1]!Countries[Area],"No registrado")</f>
        <v>Nord Europe</v>
      </c>
      <c r="O2122" s="14" t="str">
        <f>_xlfn.XLOOKUP(Ventas[[#This Row],[Ship Country]],[1]!Countries[Ship Country],[1]!Countries[Continent],"No existe")</f>
        <v>Europe</v>
      </c>
      <c r="P2122" s="15" t="str">
        <f>_xlfn.XLOOKUP(Ventas[[#This Row],[Category]],[2]!ProdManager[Category],[2]!ProdManager[Prod_Manager])</f>
        <v>Lydia Sinn</v>
      </c>
      <c r="Q2122" s="15">
        <f>YEAR(Ventas[[#This Row],[Order Date]])</f>
        <v>2016</v>
      </c>
      <c r="R2122" s="15" t="str">
        <f>TEXT(Ventas[[#This Row],[Order Date]],"MMM")</f>
        <v>nov</v>
      </c>
    </row>
    <row r="2123" spans="1:18" x14ac:dyDescent="0.25">
      <c r="A2123" s="6">
        <v>11073</v>
      </c>
      <c r="B2123" s="6" t="s">
        <v>51</v>
      </c>
      <c r="C2123" s="6" t="s">
        <v>43</v>
      </c>
      <c r="D2123" s="6">
        <v>4.5</v>
      </c>
      <c r="E2123" s="6">
        <v>4.0949999999999998</v>
      </c>
      <c r="F2123" s="6">
        <v>20</v>
      </c>
      <c r="G2123" s="6" t="s">
        <v>178</v>
      </c>
      <c r="H2123" s="6" t="s">
        <v>73</v>
      </c>
      <c r="I2123" s="6" t="s">
        <v>74</v>
      </c>
      <c r="J2123" s="5">
        <v>42493</v>
      </c>
      <c r="K2123" s="12">
        <f>Ventas[[#This Row],[Unit Price]]*Ventas[[#This Row],[Quantity]]</f>
        <v>90</v>
      </c>
      <c r="L2123" s="12">
        <f>Ventas[[#This Row],[Unit Cost]]*Ventas[[#This Row],[Quantity]]</f>
        <v>81.899999999999991</v>
      </c>
      <c r="M2123" s="14">
        <f>Ventas[[#This Row],[Ingresos]]-Ventas[[#This Row],[Costes]]</f>
        <v>8.1000000000000085</v>
      </c>
      <c r="N2123" s="14" t="str">
        <f>_xlfn.XLOOKUP(Ventas[[#This Row],[Ship Country]],[1]!Countries[Ship Country],[1]!Countries[Area],"No registrado")</f>
        <v>Sud America</v>
      </c>
      <c r="O2123" s="14" t="str">
        <f>_xlfn.XLOOKUP(Ventas[[#This Row],[Ship Country]],[1]!Countries[Ship Country],[1]!Countries[Continent],"No existe")</f>
        <v>America</v>
      </c>
      <c r="P2123" s="15" t="str">
        <f>_xlfn.XLOOKUP(Ventas[[#This Row],[Category]],[2]!ProdManager[Category],[2]!ProdManager[Prod_Manager])</f>
        <v>John Matter</v>
      </c>
      <c r="Q2123" s="15">
        <f>YEAR(Ventas[[#This Row],[Order Date]])</f>
        <v>2016</v>
      </c>
      <c r="R2123" s="15" t="str">
        <f>TEXT(Ventas[[#This Row],[Order Date]],"MMM")</f>
        <v>may</v>
      </c>
    </row>
    <row r="2124" spans="1:18" x14ac:dyDescent="0.25">
      <c r="A2124" s="4">
        <v>11073</v>
      </c>
      <c r="B2124" s="4" t="s">
        <v>16</v>
      </c>
      <c r="C2124" s="4" t="s">
        <v>15</v>
      </c>
      <c r="D2124" s="4">
        <v>21</v>
      </c>
      <c r="E2124" s="4">
        <v>17.220000000000002</v>
      </c>
      <c r="F2124" s="4">
        <v>10</v>
      </c>
      <c r="G2124" s="4" t="s">
        <v>178</v>
      </c>
      <c r="H2124" s="4" t="s">
        <v>73</v>
      </c>
      <c r="I2124" s="4" t="s">
        <v>74</v>
      </c>
      <c r="J2124" s="5">
        <v>42728</v>
      </c>
      <c r="K2124" s="12">
        <f>Ventas[[#This Row],[Unit Price]]*Ventas[[#This Row],[Quantity]]</f>
        <v>210</v>
      </c>
      <c r="L2124" s="12">
        <f>Ventas[[#This Row],[Unit Cost]]*Ventas[[#This Row],[Quantity]]</f>
        <v>172.20000000000002</v>
      </c>
      <c r="M2124" s="14">
        <f>Ventas[[#This Row],[Ingresos]]-Ventas[[#This Row],[Costes]]</f>
        <v>37.799999999999983</v>
      </c>
      <c r="N2124" s="14" t="str">
        <f>_xlfn.XLOOKUP(Ventas[[#This Row],[Ship Country]],[1]!Countries[Ship Country],[1]!Countries[Area],"No registrado")</f>
        <v>Sud America</v>
      </c>
      <c r="O2124" s="14" t="str">
        <f>_xlfn.XLOOKUP(Ventas[[#This Row],[Ship Country]],[1]!Countries[Ship Country],[1]!Countries[Continent],"No existe")</f>
        <v>America</v>
      </c>
      <c r="P2124" s="15" t="str">
        <f>_xlfn.XLOOKUP(Ventas[[#This Row],[Category]],[2]!ProdManager[Category],[2]!ProdManager[Prod_Manager])</f>
        <v>Peter Stone</v>
      </c>
      <c r="Q2124" s="15">
        <f>YEAR(Ventas[[#This Row],[Order Date]])</f>
        <v>2016</v>
      </c>
      <c r="R2124" s="15" t="str">
        <f>TEXT(Ventas[[#This Row],[Order Date]],"MMM")</f>
        <v>dic</v>
      </c>
    </row>
    <row r="2125" spans="1:18" x14ac:dyDescent="0.25">
      <c r="A2125" s="6">
        <v>11074</v>
      </c>
      <c r="B2125" s="6" t="s">
        <v>56</v>
      </c>
      <c r="C2125" s="6" t="s">
        <v>35</v>
      </c>
      <c r="D2125" s="6">
        <v>17.45</v>
      </c>
      <c r="E2125" s="6">
        <v>11.865999999999998</v>
      </c>
      <c r="F2125" s="6">
        <v>14</v>
      </c>
      <c r="G2125" s="6" t="s">
        <v>198</v>
      </c>
      <c r="H2125" s="6" t="s">
        <v>199</v>
      </c>
      <c r="I2125" s="6" t="s">
        <v>200</v>
      </c>
      <c r="J2125" s="5">
        <v>42687</v>
      </c>
      <c r="K2125" s="12">
        <f>Ventas[[#This Row],[Unit Price]]*Ventas[[#This Row],[Quantity]]</f>
        <v>244.29999999999998</v>
      </c>
      <c r="L2125" s="12">
        <f>Ventas[[#This Row],[Unit Cost]]*Ventas[[#This Row],[Quantity]]</f>
        <v>166.12399999999997</v>
      </c>
      <c r="M2125" s="14">
        <f>Ventas[[#This Row],[Ingresos]]-Ventas[[#This Row],[Costes]]</f>
        <v>78.176000000000016</v>
      </c>
      <c r="N2125" s="14" t="str">
        <f>_xlfn.XLOOKUP(Ventas[[#This Row],[Ship Country]],[1]!Countries[Ship Country],[1]!Countries[Area],"No registrado")</f>
        <v>Nord Europe</v>
      </c>
      <c r="O2125" s="14" t="str">
        <f>_xlfn.XLOOKUP(Ventas[[#This Row],[Ship Country]],[1]!Countries[Ship Country],[1]!Countries[Continent],"No existe")</f>
        <v>Europe</v>
      </c>
      <c r="P2125" s="15" t="str">
        <f>_xlfn.XLOOKUP(Ventas[[#This Row],[Category]],[2]!ProdManager[Category],[2]!ProdManager[Prod_Manager])</f>
        <v>Lydia Sinn</v>
      </c>
      <c r="Q2125" s="15">
        <f>YEAR(Ventas[[#This Row],[Order Date]])</f>
        <v>2016</v>
      </c>
      <c r="R2125" s="15" t="str">
        <f>TEXT(Ventas[[#This Row],[Order Date]],"MMM")</f>
        <v>nov</v>
      </c>
    </row>
    <row r="2126" spans="1:18" x14ac:dyDescent="0.25">
      <c r="A2126" s="4">
        <v>11075</v>
      </c>
      <c r="B2126" s="4" t="s">
        <v>55</v>
      </c>
      <c r="C2126" s="4" t="s">
        <v>43</v>
      </c>
      <c r="D2126" s="4">
        <v>19</v>
      </c>
      <c r="E2126" s="4">
        <v>16.91</v>
      </c>
      <c r="F2126" s="4">
        <v>10</v>
      </c>
      <c r="G2126" s="4" t="s">
        <v>53</v>
      </c>
      <c r="H2126" s="4" t="s">
        <v>54</v>
      </c>
      <c r="I2126" s="4" t="s">
        <v>49</v>
      </c>
      <c r="J2126" s="5">
        <v>42516</v>
      </c>
      <c r="K2126" s="12">
        <f>Ventas[[#This Row],[Unit Price]]*Ventas[[#This Row],[Quantity]]</f>
        <v>190</v>
      </c>
      <c r="L2126" s="12">
        <f>Ventas[[#This Row],[Unit Cost]]*Ventas[[#This Row],[Quantity]]</f>
        <v>169.1</v>
      </c>
      <c r="M2126" s="14">
        <f>Ventas[[#This Row],[Ingresos]]-Ventas[[#This Row],[Costes]]</f>
        <v>20.900000000000006</v>
      </c>
      <c r="N2126" s="14" t="str">
        <f>_xlfn.XLOOKUP(Ventas[[#This Row],[Ship Country]],[1]!Countries[Ship Country],[1]!Countries[Area],"No registrado")</f>
        <v>Nord Europe</v>
      </c>
      <c r="O2126" s="14" t="str">
        <f>_xlfn.XLOOKUP(Ventas[[#This Row],[Ship Country]],[1]!Countries[Ship Country],[1]!Countries[Continent],"No existe")</f>
        <v>Europe</v>
      </c>
      <c r="P2126" s="15" t="str">
        <f>_xlfn.XLOOKUP(Ventas[[#This Row],[Category]],[2]!ProdManager[Category],[2]!ProdManager[Prod_Manager])</f>
        <v>John Matter</v>
      </c>
      <c r="Q2126" s="15">
        <f>YEAR(Ventas[[#This Row],[Order Date]])</f>
        <v>2016</v>
      </c>
      <c r="R2126" s="15" t="str">
        <f>TEXT(Ventas[[#This Row],[Order Date]],"MMM")</f>
        <v>may</v>
      </c>
    </row>
    <row r="2127" spans="1:18" x14ac:dyDescent="0.25">
      <c r="A2127" s="6">
        <v>11075</v>
      </c>
      <c r="B2127" s="6" t="s">
        <v>141</v>
      </c>
      <c r="C2127" s="6" t="s">
        <v>29</v>
      </c>
      <c r="D2127" s="6">
        <v>12</v>
      </c>
      <c r="E2127" s="6">
        <v>8.76</v>
      </c>
      <c r="F2127" s="6">
        <v>30</v>
      </c>
      <c r="G2127" s="6" t="s">
        <v>53</v>
      </c>
      <c r="H2127" s="6" t="s">
        <v>54</v>
      </c>
      <c r="I2127" s="6" t="s">
        <v>49</v>
      </c>
      <c r="J2127" s="5">
        <v>42671</v>
      </c>
      <c r="K2127" s="12">
        <f>Ventas[[#This Row],[Unit Price]]*Ventas[[#This Row],[Quantity]]</f>
        <v>360</v>
      </c>
      <c r="L2127" s="12">
        <f>Ventas[[#This Row],[Unit Cost]]*Ventas[[#This Row],[Quantity]]</f>
        <v>262.8</v>
      </c>
      <c r="M2127" s="14">
        <f>Ventas[[#This Row],[Ingresos]]-Ventas[[#This Row],[Costes]]</f>
        <v>97.199999999999989</v>
      </c>
      <c r="N2127" s="14" t="str">
        <f>_xlfn.XLOOKUP(Ventas[[#This Row],[Ship Country]],[1]!Countries[Ship Country],[1]!Countries[Area],"No registrado")</f>
        <v>Nord Europe</v>
      </c>
      <c r="O2127" s="14" t="str">
        <f>_xlfn.XLOOKUP(Ventas[[#This Row],[Ship Country]],[1]!Countries[Ship Country],[1]!Countries[Continent],"No existe")</f>
        <v>Europe</v>
      </c>
      <c r="P2127" s="15" t="str">
        <f>_xlfn.XLOOKUP(Ventas[[#This Row],[Category]],[2]!ProdManager[Category],[2]!ProdManager[Prod_Manager])</f>
        <v>Peter Stone</v>
      </c>
      <c r="Q2127" s="15">
        <f>YEAR(Ventas[[#This Row],[Order Date]])</f>
        <v>2016</v>
      </c>
      <c r="R2127" s="15" t="str">
        <f>TEXT(Ventas[[#This Row],[Order Date]],"MMM")</f>
        <v>oct</v>
      </c>
    </row>
    <row r="2128" spans="1:18" x14ac:dyDescent="0.25">
      <c r="A2128" s="4">
        <v>11075</v>
      </c>
      <c r="B2128" s="4" t="s">
        <v>101</v>
      </c>
      <c r="C2128" s="4" t="s">
        <v>43</v>
      </c>
      <c r="D2128" s="4">
        <v>18</v>
      </c>
      <c r="E2128" s="4">
        <v>16.02</v>
      </c>
      <c r="F2128" s="4">
        <v>2</v>
      </c>
      <c r="G2128" s="4" t="s">
        <v>53</v>
      </c>
      <c r="H2128" s="4" t="s">
        <v>54</v>
      </c>
      <c r="I2128" s="4" t="s">
        <v>49</v>
      </c>
      <c r="J2128" s="5">
        <v>42429</v>
      </c>
      <c r="K2128" s="12">
        <f>Ventas[[#This Row],[Unit Price]]*Ventas[[#This Row],[Quantity]]</f>
        <v>36</v>
      </c>
      <c r="L2128" s="12">
        <f>Ventas[[#This Row],[Unit Cost]]*Ventas[[#This Row],[Quantity]]</f>
        <v>32.04</v>
      </c>
      <c r="M2128" s="14">
        <f>Ventas[[#This Row],[Ingresos]]-Ventas[[#This Row],[Costes]]</f>
        <v>3.9600000000000009</v>
      </c>
      <c r="N2128" s="14" t="str">
        <f>_xlfn.XLOOKUP(Ventas[[#This Row],[Ship Country]],[1]!Countries[Ship Country],[1]!Countries[Area],"No registrado")</f>
        <v>Nord Europe</v>
      </c>
      <c r="O2128" s="14" t="str">
        <f>_xlfn.XLOOKUP(Ventas[[#This Row],[Ship Country]],[1]!Countries[Ship Country],[1]!Countries[Continent],"No existe")</f>
        <v>Europe</v>
      </c>
      <c r="P2128" s="15" t="str">
        <f>_xlfn.XLOOKUP(Ventas[[#This Row],[Category]],[2]!ProdManager[Category],[2]!ProdManager[Prod_Manager])</f>
        <v>John Matter</v>
      </c>
      <c r="Q2128" s="15">
        <f>YEAR(Ventas[[#This Row],[Order Date]])</f>
        <v>2016</v>
      </c>
      <c r="R2128" s="15" t="str">
        <f>TEXT(Ventas[[#This Row],[Order Date]],"MMM")</f>
        <v>feb</v>
      </c>
    </row>
    <row r="2129" spans="1:18" x14ac:dyDescent="0.25">
      <c r="A2129" s="6">
        <v>11076</v>
      </c>
      <c r="B2129" s="6" t="s">
        <v>170</v>
      </c>
      <c r="C2129" s="6" t="s">
        <v>24</v>
      </c>
      <c r="D2129" s="6">
        <v>25</v>
      </c>
      <c r="E2129" s="6">
        <v>18</v>
      </c>
      <c r="F2129" s="6">
        <v>20</v>
      </c>
      <c r="G2129" s="6" t="s">
        <v>190</v>
      </c>
      <c r="H2129" s="6" t="s">
        <v>191</v>
      </c>
      <c r="I2129" s="6" t="s">
        <v>13</v>
      </c>
      <c r="J2129" s="5">
        <v>42510</v>
      </c>
      <c r="K2129" s="12">
        <f>Ventas[[#This Row],[Unit Price]]*Ventas[[#This Row],[Quantity]]</f>
        <v>500</v>
      </c>
      <c r="L2129" s="12">
        <f>Ventas[[#This Row],[Unit Cost]]*Ventas[[#This Row],[Quantity]]</f>
        <v>360</v>
      </c>
      <c r="M2129" s="14">
        <f>Ventas[[#This Row],[Ingresos]]-Ventas[[#This Row],[Costes]]</f>
        <v>140</v>
      </c>
      <c r="N2129" s="14" t="str">
        <f>_xlfn.XLOOKUP(Ventas[[#This Row],[Ship Country]],[1]!Countries[Ship Country],[1]!Countries[Area],"No registrado")</f>
        <v>Nord Europe</v>
      </c>
      <c r="O2129" s="14" t="str">
        <f>_xlfn.XLOOKUP(Ventas[[#This Row],[Ship Country]],[1]!Countries[Ship Country],[1]!Countries[Continent],"No existe")</f>
        <v>Europe</v>
      </c>
      <c r="P2129" s="15" t="str">
        <f>_xlfn.XLOOKUP(Ventas[[#This Row],[Category]],[2]!ProdManager[Category],[2]!ProdManager[Prod_Manager])</f>
        <v>Lydia Sinn</v>
      </c>
      <c r="Q2129" s="15">
        <f>YEAR(Ventas[[#This Row],[Order Date]])</f>
        <v>2016</v>
      </c>
      <c r="R2129" s="15" t="str">
        <f>TEXT(Ventas[[#This Row],[Order Date]],"MMM")</f>
        <v>may</v>
      </c>
    </row>
    <row r="2130" spans="1:18" x14ac:dyDescent="0.25">
      <c r="A2130" s="4">
        <v>11076</v>
      </c>
      <c r="B2130" s="4" t="s">
        <v>17</v>
      </c>
      <c r="C2130" s="4" t="s">
        <v>18</v>
      </c>
      <c r="D2130" s="4">
        <v>23.25</v>
      </c>
      <c r="E2130" s="4">
        <v>19.065000000000001</v>
      </c>
      <c r="F2130" s="4">
        <v>20</v>
      </c>
      <c r="G2130" s="4" t="s">
        <v>190</v>
      </c>
      <c r="H2130" s="4" t="s">
        <v>191</v>
      </c>
      <c r="I2130" s="4" t="s">
        <v>13</v>
      </c>
      <c r="J2130" s="5">
        <v>42478</v>
      </c>
      <c r="K2130" s="12">
        <f>Ventas[[#This Row],[Unit Price]]*Ventas[[#This Row],[Quantity]]</f>
        <v>465</v>
      </c>
      <c r="L2130" s="12">
        <f>Ventas[[#This Row],[Unit Cost]]*Ventas[[#This Row],[Quantity]]</f>
        <v>381.3</v>
      </c>
      <c r="M2130" s="14">
        <f>Ventas[[#This Row],[Ingresos]]-Ventas[[#This Row],[Costes]]</f>
        <v>83.699999999999989</v>
      </c>
      <c r="N2130" s="14" t="str">
        <f>_xlfn.XLOOKUP(Ventas[[#This Row],[Ship Country]],[1]!Countries[Ship Country],[1]!Countries[Area],"No registrado")</f>
        <v>Nord Europe</v>
      </c>
      <c r="O2130" s="14" t="str">
        <f>_xlfn.XLOOKUP(Ventas[[#This Row],[Ship Country]],[1]!Countries[Ship Country],[1]!Countries[Continent],"No existe")</f>
        <v>Europe</v>
      </c>
      <c r="P2130" s="15" t="str">
        <f>_xlfn.XLOOKUP(Ventas[[#This Row],[Category]],[2]!ProdManager[Category],[2]!ProdManager[Prod_Manager])</f>
        <v>Marc Caine</v>
      </c>
      <c r="Q2130" s="15">
        <f>YEAR(Ventas[[#This Row],[Order Date]])</f>
        <v>2016</v>
      </c>
      <c r="R2130" s="15" t="str">
        <f>TEXT(Ventas[[#This Row],[Order Date]],"MMM")</f>
        <v>abr</v>
      </c>
    </row>
    <row r="2131" spans="1:18" x14ac:dyDescent="0.25">
      <c r="A2131" s="6">
        <v>11076</v>
      </c>
      <c r="B2131" s="6" t="s">
        <v>130</v>
      </c>
      <c r="C2131" s="6" t="s">
        <v>35</v>
      </c>
      <c r="D2131" s="6">
        <v>9.1999999999999993</v>
      </c>
      <c r="E2131" s="6">
        <v>6.0719999999999992</v>
      </c>
      <c r="F2131" s="6">
        <v>10</v>
      </c>
      <c r="G2131" s="6" t="s">
        <v>190</v>
      </c>
      <c r="H2131" s="6" t="s">
        <v>191</v>
      </c>
      <c r="I2131" s="6" t="s">
        <v>13</v>
      </c>
      <c r="J2131" s="5">
        <v>42407</v>
      </c>
      <c r="K2131" s="12">
        <f>Ventas[[#This Row],[Unit Price]]*Ventas[[#This Row],[Quantity]]</f>
        <v>92</v>
      </c>
      <c r="L2131" s="12">
        <f>Ventas[[#This Row],[Unit Cost]]*Ventas[[#This Row],[Quantity]]</f>
        <v>60.719999999999992</v>
      </c>
      <c r="M2131" s="14">
        <f>Ventas[[#This Row],[Ingresos]]-Ventas[[#This Row],[Costes]]</f>
        <v>31.280000000000008</v>
      </c>
      <c r="N2131" s="14" t="str">
        <f>_xlfn.XLOOKUP(Ventas[[#This Row],[Ship Country]],[1]!Countries[Ship Country],[1]!Countries[Area],"No registrado")</f>
        <v>Nord Europe</v>
      </c>
      <c r="O2131" s="14" t="str">
        <f>_xlfn.XLOOKUP(Ventas[[#This Row],[Ship Country]],[1]!Countries[Ship Country],[1]!Countries[Continent],"No existe")</f>
        <v>Europe</v>
      </c>
      <c r="P2131" s="15" t="str">
        <f>_xlfn.XLOOKUP(Ventas[[#This Row],[Category]],[2]!ProdManager[Category],[2]!ProdManager[Prod_Manager])</f>
        <v>Lydia Sinn</v>
      </c>
      <c r="Q2131" s="15">
        <f>YEAR(Ventas[[#This Row],[Order Date]])</f>
        <v>2016</v>
      </c>
      <c r="R2131" s="15" t="str">
        <f>TEXT(Ventas[[#This Row],[Order Date]],"MMM")</f>
        <v>feb</v>
      </c>
    </row>
    <row r="2132" spans="1:18" x14ac:dyDescent="0.25">
      <c r="A2132" s="4">
        <v>11077</v>
      </c>
      <c r="B2132" s="4" t="s">
        <v>126</v>
      </c>
      <c r="C2132" s="4" t="s">
        <v>29</v>
      </c>
      <c r="D2132" s="4">
        <v>15</v>
      </c>
      <c r="E2132" s="4">
        <v>12</v>
      </c>
      <c r="F2132" s="4">
        <v>2</v>
      </c>
      <c r="G2132" s="4" t="s">
        <v>82</v>
      </c>
      <c r="H2132" s="4" t="s">
        <v>83</v>
      </c>
      <c r="I2132" s="4" t="s">
        <v>84</v>
      </c>
      <c r="J2132" s="5">
        <v>42727</v>
      </c>
      <c r="K2132" s="12">
        <f>Ventas[[#This Row],[Unit Price]]*Ventas[[#This Row],[Quantity]]</f>
        <v>30</v>
      </c>
      <c r="L2132" s="12">
        <f>Ventas[[#This Row],[Unit Cost]]*Ventas[[#This Row],[Quantity]]</f>
        <v>24</v>
      </c>
      <c r="M2132" s="14">
        <f>Ventas[[#This Row],[Ingresos]]-Ventas[[#This Row],[Costes]]</f>
        <v>6</v>
      </c>
      <c r="N2132" s="14" t="str">
        <f>_xlfn.XLOOKUP(Ventas[[#This Row],[Ship Country]],[1]!Countries[Ship Country],[1]!Countries[Area],"No registrado")</f>
        <v>Nord America</v>
      </c>
      <c r="O2132" s="14" t="str">
        <f>_xlfn.XLOOKUP(Ventas[[#This Row],[Ship Country]],[1]!Countries[Ship Country],[1]!Countries[Continent],"No existe")</f>
        <v>America</v>
      </c>
      <c r="P2132" s="15" t="str">
        <f>_xlfn.XLOOKUP(Ventas[[#This Row],[Category]],[2]!ProdManager[Category],[2]!ProdManager[Prod_Manager])</f>
        <v>Peter Stone</v>
      </c>
      <c r="Q2132" s="15">
        <f>YEAR(Ventas[[#This Row],[Order Date]])</f>
        <v>2016</v>
      </c>
      <c r="R2132" s="15" t="str">
        <f>TEXT(Ventas[[#This Row],[Order Date]],"MMM")</f>
        <v>dic</v>
      </c>
    </row>
    <row r="2133" spans="1:18" x14ac:dyDescent="0.25">
      <c r="A2133" s="6">
        <v>11077</v>
      </c>
      <c r="B2133" s="6" t="s">
        <v>42</v>
      </c>
      <c r="C2133" s="6" t="s">
        <v>43</v>
      </c>
      <c r="D2133" s="6">
        <v>18</v>
      </c>
      <c r="E2133" s="6">
        <v>16.560000000000002</v>
      </c>
      <c r="F2133" s="6">
        <v>2</v>
      </c>
      <c r="G2133" s="6" t="s">
        <v>82</v>
      </c>
      <c r="H2133" s="6" t="s">
        <v>83</v>
      </c>
      <c r="I2133" s="6" t="s">
        <v>84</v>
      </c>
      <c r="J2133" s="5">
        <v>42373</v>
      </c>
      <c r="K2133" s="12">
        <f>Ventas[[#This Row],[Unit Price]]*Ventas[[#This Row],[Quantity]]</f>
        <v>36</v>
      </c>
      <c r="L2133" s="12">
        <f>Ventas[[#This Row],[Unit Cost]]*Ventas[[#This Row],[Quantity]]</f>
        <v>33.120000000000005</v>
      </c>
      <c r="M2133" s="14">
        <f>Ventas[[#This Row],[Ingresos]]-Ventas[[#This Row],[Costes]]</f>
        <v>2.8799999999999955</v>
      </c>
      <c r="N2133" s="14" t="str">
        <f>_xlfn.XLOOKUP(Ventas[[#This Row],[Ship Country]],[1]!Countries[Ship Country],[1]!Countries[Area],"No registrado")</f>
        <v>Nord America</v>
      </c>
      <c r="O2133" s="14" t="str">
        <f>_xlfn.XLOOKUP(Ventas[[#This Row],[Ship Country]],[1]!Countries[Ship Country],[1]!Countries[Continent],"No existe")</f>
        <v>America</v>
      </c>
      <c r="P2133" s="15" t="str">
        <f>_xlfn.XLOOKUP(Ventas[[#This Row],[Category]],[2]!ProdManager[Category],[2]!ProdManager[Prod_Manager])</f>
        <v>John Matter</v>
      </c>
      <c r="Q2133" s="15">
        <f>YEAR(Ventas[[#This Row],[Order Date]])</f>
        <v>2016</v>
      </c>
      <c r="R2133" s="15" t="str">
        <f>TEXT(Ventas[[#This Row],[Order Date]],"MMM")</f>
        <v>ene</v>
      </c>
    </row>
    <row r="2134" spans="1:18" x14ac:dyDescent="0.25">
      <c r="A2134" s="4">
        <v>11077</v>
      </c>
      <c r="B2134" s="4" t="s">
        <v>28</v>
      </c>
      <c r="C2134" s="4" t="s">
        <v>29</v>
      </c>
      <c r="D2134" s="4">
        <v>9.65</v>
      </c>
      <c r="E2134" s="4">
        <v>7.6235000000000008</v>
      </c>
      <c r="F2134" s="4">
        <v>3</v>
      </c>
      <c r="G2134" s="4" t="s">
        <v>82</v>
      </c>
      <c r="H2134" s="4" t="s">
        <v>83</v>
      </c>
      <c r="I2134" s="4" t="s">
        <v>84</v>
      </c>
      <c r="J2134" s="5">
        <v>42520</v>
      </c>
      <c r="K2134" s="12">
        <f>Ventas[[#This Row],[Unit Price]]*Ventas[[#This Row],[Quantity]]</f>
        <v>28.950000000000003</v>
      </c>
      <c r="L2134" s="12">
        <f>Ventas[[#This Row],[Unit Cost]]*Ventas[[#This Row],[Quantity]]</f>
        <v>22.870500000000003</v>
      </c>
      <c r="M2134" s="14">
        <f>Ventas[[#This Row],[Ingresos]]-Ventas[[#This Row],[Costes]]</f>
        <v>6.0794999999999995</v>
      </c>
      <c r="N2134" s="14" t="str">
        <f>_xlfn.XLOOKUP(Ventas[[#This Row],[Ship Country]],[1]!Countries[Ship Country],[1]!Countries[Area],"No registrado")</f>
        <v>Nord America</v>
      </c>
      <c r="O2134" s="14" t="str">
        <f>_xlfn.XLOOKUP(Ventas[[#This Row],[Ship Country]],[1]!Countries[Ship Country],[1]!Countries[Continent],"No existe")</f>
        <v>America</v>
      </c>
      <c r="P2134" s="15" t="str">
        <f>_xlfn.XLOOKUP(Ventas[[#This Row],[Category]],[2]!ProdManager[Category],[2]!ProdManager[Prod_Manager])</f>
        <v>Peter Stone</v>
      </c>
      <c r="Q2134" s="15">
        <f>YEAR(Ventas[[#This Row],[Order Date]])</f>
        <v>2016</v>
      </c>
      <c r="R2134" s="15" t="str">
        <f>TEXT(Ventas[[#This Row],[Order Date]],"MMM")</f>
        <v>may</v>
      </c>
    </row>
    <row r="2135" spans="1:18" x14ac:dyDescent="0.25">
      <c r="A2135" s="6">
        <v>11077</v>
      </c>
      <c r="B2135" s="6" t="s">
        <v>141</v>
      </c>
      <c r="C2135" s="6" t="s">
        <v>29</v>
      </c>
      <c r="D2135" s="6">
        <v>12</v>
      </c>
      <c r="E2135" s="6">
        <v>9.24</v>
      </c>
      <c r="F2135" s="6">
        <v>3</v>
      </c>
      <c r="G2135" s="6" t="s">
        <v>82</v>
      </c>
      <c r="H2135" s="6" t="s">
        <v>83</v>
      </c>
      <c r="I2135" s="6" t="s">
        <v>84</v>
      </c>
      <c r="J2135" s="5">
        <v>42539</v>
      </c>
      <c r="K2135" s="12">
        <f>Ventas[[#This Row],[Unit Price]]*Ventas[[#This Row],[Quantity]]</f>
        <v>36</v>
      </c>
      <c r="L2135" s="12">
        <f>Ventas[[#This Row],[Unit Cost]]*Ventas[[#This Row],[Quantity]]</f>
        <v>27.72</v>
      </c>
      <c r="M2135" s="14">
        <f>Ventas[[#This Row],[Ingresos]]-Ventas[[#This Row],[Costes]]</f>
        <v>8.2800000000000011</v>
      </c>
      <c r="N2135" s="14" t="str">
        <f>_xlfn.XLOOKUP(Ventas[[#This Row],[Ship Country]],[1]!Countries[Ship Country],[1]!Countries[Area],"No registrado")</f>
        <v>Nord America</v>
      </c>
      <c r="O2135" s="14" t="str">
        <f>_xlfn.XLOOKUP(Ventas[[#This Row],[Ship Country]],[1]!Countries[Ship Country],[1]!Countries[Continent],"No existe")</f>
        <v>America</v>
      </c>
      <c r="P2135" s="15" t="str">
        <f>_xlfn.XLOOKUP(Ventas[[#This Row],[Category]],[2]!ProdManager[Category],[2]!ProdManager[Prod_Manager])</f>
        <v>Peter Stone</v>
      </c>
      <c r="Q2135" s="15">
        <f>YEAR(Ventas[[#This Row],[Order Date]])</f>
        <v>2016</v>
      </c>
      <c r="R2135" s="15" t="str">
        <f>TEXT(Ventas[[#This Row],[Order Date]],"MMM")</f>
        <v>jun</v>
      </c>
    </row>
    <row r="2136" spans="1:18" x14ac:dyDescent="0.25">
      <c r="A2136" s="4">
        <v>11077</v>
      </c>
      <c r="B2136" s="4" t="s">
        <v>177</v>
      </c>
      <c r="C2136" s="4" t="s">
        <v>10</v>
      </c>
      <c r="D2136" s="4">
        <v>7</v>
      </c>
      <c r="E2136" s="4">
        <v>5.32</v>
      </c>
      <c r="F2136" s="4">
        <v>2</v>
      </c>
      <c r="G2136" s="4" t="s">
        <v>82</v>
      </c>
      <c r="H2136" s="4" t="s">
        <v>83</v>
      </c>
      <c r="I2136" s="4" t="s">
        <v>84</v>
      </c>
      <c r="J2136" s="5">
        <v>42522</v>
      </c>
      <c r="K2136" s="12">
        <f>Ventas[[#This Row],[Unit Price]]*Ventas[[#This Row],[Quantity]]</f>
        <v>14</v>
      </c>
      <c r="L2136" s="12">
        <f>Ventas[[#This Row],[Unit Cost]]*Ventas[[#This Row],[Quantity]]</f>
        <v>10.64</v>
      </c>
      <c r="M2136" s="14">
        <f>Ventas[[#This Row],[Ingresos]]-Ventas[[#This Row],[Costes]]</f>
        <v>3.3599999999999994</v>
      </c>
      <c r="N2136" s="14" t="str">
        <f>_xlfn.XLOOKUP(Ventas[[#This Row],[Ship Country]],[1]!Countries[Ship Country],[1]!Countries[Area],"No registrado")</f>
        <v>Nord America</v>
      </c>
      <c r="O2136" s="14" t="str">
        <f>_xlfn.XLOOKUP(Ventas[[#This Row],[Ship Country]],[1]!Countries[Ship Country],[1]!Countries[Continent],"No existe")</f>
        <v>America</v>
      </c>
      <c r="P2136" s="15" t="str">
        <f>_xlfn.XLOOKUP(Ventas[[#This Row],[Category]],[2]!ProdManager[Category],[2]!ProdManager[Prod_Manager])</f>
        <v>Marc Caine</v>
      </c>
      <c r="Q2136" s="15">
        <f>YEAR(Ventas[[#This Row],[Order Date]])</f>
        <v>2016</v>
      </c>
      <c r="R2136" s="15" t="str">
        <f>TEXT(Ventas[[#This Row],[Order Date]],"MMM")</f>
        <v>jun</v>
      </c>
    </row>
    <row r="2137" spans="1:18" x14ac:dyDescent="0.25">
      <c r="A2137" s="6">
        <v>11077</v>
      </c>
      <c r="B2137" s="6" t="s">
        <v>45</v>
      </c>
      <c r="C2137" s="6" t="s">
        <v>46</v>
      </c>
      <c r="D2137" s="6">
        <v>24</v>
      </c>
      <c r="E2137" s="6">
        <v>18.96</v>
      </c>
      <c r="F2137" s="6">
        <v>2</v>
      </c>
      <c r="G2137" s="6" t="s">
        <v>82</v>
      </c>
      <c r="H2137" s="6" t="s">
        <v>83</v>
      </c>
      <c r="I2137" s="6" t="s">
        <v>84</v>
      </c>
      <c r="J2137" s="5">
        <v>42701</v>
      </c>
      <c r="K2137" s="12">
        <f>Ventas[[#This Row],[Unit Price]]*Ventas[[#This Row],[Quantity]]</f>
        <v>48</v>
      </c>
      <c r="L2137" s="12">
        <f>Ventas[[#This Row],[Unit Cost]]*Ventas[[#This Row],[Quantity]]</f>
        <v>37.92</v>
      </c>
      <c r="M2137" s="14">
        <f>Ventas[[#This Row],[Ingresos]]-Ventas[[#This Row],[Costes]]</f>
        <v>10.079999999999998</v>
      </c>
      <c r="N2137" s="14" t="str">
        <f>_xlfn.XLOOKUP(Ventas[[#This Row],[Ship Country]],[1]!Countries[Ship Country],[1]!Countries[Area],"No registrado")</f>
        <v>Nord America</v>
      </c>
      <c r="O2137" s="14" t="str">
        <f>_xlfn.XLOOKUP(Ventas[[#This Row],[Ship Country]],[1]!Countries[Ship Country],[1]!Countries[Continent],"No existe")</f>
        <v>America</v>
      </c>
      <c r="P2137" s="15" t="str">
        <f>_xlfn.XLOOKUP(Ventas[[#This Row],[Category]],[2]!ProdManager[Category],[2]!ProdManager[Prod_Manager])</f>
        <v>John Matter</v>
      </c>
      <c r="Q2137" s="15">
        <f>YEAR(Ventas[[#This Row],[Order Date]])</f>
        <v>2016</v>
      </c>
      <c r="R2137" s="15" t="str">
        <f>TEXT(Ventas[[#This Row],[Order Date]],"MMM")</f>
        <v>nov</v>
      </c>
    </row>
    <row r="2138" spans="1:18" x14ac:dyDescent="0.25">
      <c r="A2138" s="4">
        <v>11077</v>
      </c>
      <c r="B2138" s="4" t="s">
        <v>40</v>
      </c>
      <c r="C2138" s="4" t="s">
        <v>15</v>
      </c>
      <c r="D2138" s="4">
        <v>34</v>
      </c>
      <c r="E2138" s="4">
        <v>27.540000000000003</v>
      </c>
      <c r="F2138" s="4">
        <v>2</v>
      </c>
      <c r="G2138" s="4" t="s">
        <v>82</v>
      </c>
      <c r="H2138" s="4" t="s">
        <v>83</v>
      </c>
      <c r="I2138" s="4" t="s">
        <v>84</v>
      </c>
      <c r="J2138" s="5">
        <v>42466</v>
      </c>
      <c r="K2138" s="12">
        <f>Ventas[[#This Row],[Unit Price]]*Ventas[[#This Row],[Quantity]]</f>
        <v>68</v>
      </c>
      <c r="L2138" s="12">
        <f>Ventas[[#This Row],[Unit Cost]]*Ventas[[#This Row],[Quantity]]</f>
        <v>55.080000000000005</v>
      </c>
      <c r="M2138" s="14">
        <f>Ventas[[#This Row],[Ingresos]]-Ventas[[#This Row],[Costes]]</f>
        <v>12.919999999999995</v>
      </c>
      <c r="N2138" s="14" t="str">
        <f>_xlfn.XLOOKUP(Ventas[[#This Row],[Ship Country]],[1]!Countries[Ship Country],[1]!Countries[Area],"No registrado")</f>
        <v>Nord America</v>
      </c>
      <c r="O2138" s="14" t="str">
        <f>_xlfn.XLOOKUP(Ventas[[#This Row],[Ship Country]],[1]!Countries[Ship Country],[1]!Countries[Continent],"No existe")</f>
        <v>America</v>
      </c>
      <c r="P2138" s="15" t="str">
        <f>_xlfn.XLOOKUP(Ventas[[#This Row],[Category]],[2]!ProdManager[Category],[2]!ProdManager[Prod_Manager])</f>
        <v>Peter Stone</v>
      </c>
      <c r="Q2138" s="15">
        <f>YEAR(Ventas[[#This Row],[Order Date]])</f>
        <v>2016</v>
      </c>
      <c r="R2138" s="15" t="str">
        <f>TEXT(Ventas[[#This Row],[Order Date]],"MMM")</f>
        <v>abr</v>
      </c>
    </row>
    <row r="2139" spans="1:18" x14ac:dyDescent="0.25">
      <c r="A2139" s="6">
        <v>11077</v>
      </c>
      <c r="B2139" s="6" t="s">
        <v>70</v>
      </c>
      <c r="C2139" s="6" t="s">
        <v>15</v>
      </c>
      <c r="D2139" s="6">
        <v>32</v>
      </c>
      <c r="E2139" s="6">
        <v>26.88</v>
      </c>
      <c r="F2139" s="6">
        <v>1</v>
      </c>
      <c r="G2139" s="6" t="s">
        <v>82</v>
      </c>
      <c r="H2139" s="6" t="s">
        <v>83</v>
      </c>
      <c r="I2139" s="6" t="s">
        <v>84</v>
      </c>
      <c r="J2139" s="5">
        <v>42476</v>
      </c>
      <c r="K2139" s="12">
        <f>Ventas[[#This Row],[Unit Price]]*Ventas[[#This Row],[Quantity]]</f>
        <v>32</v>
      </c>
      <c r="L2139" s="12">
        <f>Ventas[[#This Row],[Unit Cost]]*Ventas[[#This Row],[Quantity]]</f>
        <v>26.88</v>
      </c>
      <c r="M2139" s="14">
        <f>Ventas[[#This Row],[Ingresos]]-Ventas[[#This Row],[Costes]]</f>
        <v>5.120000000000001</v>
      </c>
      <c r="N2139" s="14" t="str">
        <f>_xlfn.XLOOKUP(Ventas[[#This Row],[Ship Country]],[1]!Countries[Ship Country],[1]!Countries[Area],"No registrado")</f>
        <v>Nord America</v>
      </c>
      <c r="O2139" s="14" t="str">
        <f>_xlfn.XLOOKUP(Ventas[[#This Row],[Ship Country]],[1]!Countries[Ship Country],[1]!Countries[Continent],"No existe")</f>
        <v>America</v>
      </c>
      <c r="P2139" s="15" t="str">
        <f>_xlfn.XLOOKUP(Ventas[[#This Row],[Category]],[2]!ProdManager[Category],[2]!ProdManager[Prod_Manager])</f>
        <v>Peter Stone</v>
      </c>
      <c r="Q2139" s="15">
        <f>YEAR(Ventas[[#This Row],[Order Date]])</f>
        <v>2016</v>
      </c>
      <c r="R2139" s="15" t="str">
        <f>TEXT(Ventas[[#This Row],[Order Date]],"MMM")</f>
        <v>abr</v>
      </c>
    </row>
    <row r="2140" spans="1:18" x14ac:dyDescent="0.25">
      <c r="A2140" s="4">
        <v>11077</v>
      </c>
      <c r="B2140" s="4" t="s">
        <v>159</v>
      </c>
      <c r="C2140" s="4" t="s">
        <v>24</v>
      </c>
      <c r="D2140" s="4">
        <v>17</v>
      </c>
      <c r="E2140" s="4">
        <v>14.28</v>
      </c>
      <c r="F2140" s="4">
        <v>1</v>
      </c>
      <c r="G2140" s="4" t="s">
        <v>82</v>
      </c>
      <c r="H2140" s="4" t="s">
        <v>83</v>
      </c>
      <c r="I2140" s="4" t="s">
        <v>84</v>
      </c>
      <c r="J2140" s="5">
        <v>42479</v>
      </c>
      <c r="K2140" s="12">
        <f>Ventas[[#This Row],[Unit Price]]*Ventas[[#This Row],[Quantity]]</f>
        <v>17</v>
      </c>
      <c r="L2140" s="12">
        <f>Ventas[[#This Row],[Unit Cost]]*Ventas[[#This Row],[Quantity]]</f>
        <v>14.28</v>
      </c>
      <c r="M2140" s="14">
        <f>Ventas[[#This Row],[Ingresos]]-Ventas[[#This Row],[Costes]]</f>
        <v>2.7200000000000006</v>
      </c>
      <c r="N2140" s="14" t="str">
        <f>_xlfn.XLOOKUP(Ventas[[#This Row],[Ship Country]],[1]!Countries[Ship Country],[1]!Countries[Area],"No registrado")</f>
        <v>Nord America</v>
      </c>
      <c r="O2140" s="14" t="str">
        <f>_xlfn.XLOOKUP(Ventas[[#This Row],[Ship Country]],[1]!Countries[Ship Country],[1]!Countries[Continent],"No existe")</f>
        <v>America</v>
      </c>
      <c r="P2140" s="15" t="str">
        <f>_xlfn.XLOOKUP(Ventas[[#This Row],[Category]],[2]!ProdManager[Category],[2]!ProdManager[Prod_Manager])</f>
        <v>Lydia Sinn</v>
      </c>
      <c r="Q2140" s="15">
        <f>YEAR(Ventas[[#This Row],[Order Date]])</f>
        <v>2016</v>
      </c>
      <c r="R2140" s="15" t="str">
        <f>TEXT(Ventas[[#This Row],[Order Date]],"MMM")</f>
        <v>abr</v>
      </c>
    </row>
    <row r="2141" spans="1:18" x14ac:dyDescent="0.25">
      <c r="A2141" s="6">
        <v>11077</v>
      </c>
      <c r="B2141" s="6" t="s">
        <v>94</v>
      </c>
      <c r="C2141" s="6" t="s">
        <v>15</v>
      </c>
      <c r="D2141" s="6">
        <v>38</v>
      </c>
      <c r="E2141" s="6">
        <v>31.54</v>
      </c>
      <c r="F2141" s="6">
        <v>2</v>
      </c>
      <c r="G2141" s="6" t="s">
        <v>82</v>
      </c>
      <c r="H2141" s="6" t="s">
        <v>83</v>
      </c>
      <c r="I2141" s="6" t="s">
        <v>84</v>
      </c>
      <c r="J2141" s="5">
        <v>42515</v>
      </c>
      <c r="K2141" s="12">
        <f>Ventas[[#This Row],[Unit Price]]*Ventas[[#This Row],[Quantity]]</f>
        <v>76</v>
      </c>
      <c r="L2141" s="12">
        <f>Ventas[[#This Row],[Unit Cost]]*Ventas[[#This Row],[Quantity]]</f>
        <v>63.08</v>
      </c>
      <c r="M2141" s="14">
        <f>Ventas[[#This Row],[Ingresos]]-Ventas[[#This Row],[Costes]]</f>
        <v>12.920000000000002</v>
      </c>
      <c r="N2141" s="14" t="str">
        <f>_xlfn.XLOOKUP(Ventas[[#This Row],[Ship Country]],[1]!Countries[Ship Country],[1]!Countries[Area],"No registrado")</f>
        <v>Nord America</v>
      </c>
      <c r="O2141" s="14" t="str">
        <f>_xlfn.XLOOKUP(Ventas[[#This Row],[Ship Country]],[1]!Countries[Ship Country],[1]!Countries[Continent],"No existe")</f>
        <v>America</v>
      </c>
      <c r="P2141" s="15" t="str">
        <f>_xlfn.XLOOKUP(Ventas[[#This Row],[Category]],[2]!ProdManager[Category],[2]!ProdManager[Prod_Manager])</f>
        <v>Peter Stone</v>
      </c>
      <c r="Q2141" s="15">
        <f>YEAR(Ventas[[#This Row],[Order Date]])</f>
        <v>2016</v>
      </c>
      <c r="R2141" s="15" t="str">
        <f>TEXT(Ventas[[#This Row],[Order Date]],"MMM")</f>
        <v>may</v>
      </c>
    </row>
    <row r="2142" spans="1:18" x14ac:dyDescent="0.25">
      <c r="A2142" s="4">
        <v>11077</v>
      </c>
      <c r="B2142" s="4" t="s">
        <v>129</v>
      </c>
      <c r="C2142" s="4" t="s">
        <v>43</v>
      </c>
      <c r="D2142" s="4">
        <v>7.75</v>
      </c>
      <c r="E2142" s="4">
        <v>6.9750000000000005</v>
      </c>
      <c r="F2142" s="4">
        <v>4</v>
      </c>
      <c r="G2142" s="4" t="s">
        <v>82</v>
      </c>
      <c r="H2142" s="4" t="s">
        <v>83</v>
      </c>
      <c r="I2142" s="4" t="s">
        <v>84</v>
      </c>
      <c r="J2142" s="5">
        <v>42418</v>
      </c>
      <c r="K2142" s="12">
        <f>Ventas[[#This Row],[Unit Price]]*Ventas[[#This Row],[Quantity]]</f>
        <v>31</v>
      </c>
      <c r="L2142" s="12">
        <f>Ventas[[#This Row],[Unit Cost]]*Ventas[[#This Row],[Quantity]]</f>
        <v>27.900000000000002</v>
      </c>
      <c r="M2142" s="14">
        <f>Ventas[[#This Row],[Ingresos]]-Ventas[[#This Row],[Costes]]</f>
        <v>3.0999999999999979</v>
      </c>
      <c r="N2142" s="14" t="str">
        <f>_xlfn.XLOOKUP(Ventas[[#This Row],[Ship Country]],[1]!Countries[Ship Country],[1]!Countries[Area],"No registrado")</f>
        <v>Nord America</v>
      </c>
      <c r="O2142" s="14" t="str">
        <f>_xlfn.XLOOKUP(Ventas[[#This Row],[Ship Country]],[1]!Countries[Ship Country],[1]!Countries[Continent],"No existe")</f>
        <v>America</v>
      </c>
      <c r="P2142" s="15" t="str">
        <f>_xlfn.XLOOKUP(Ventas[[#This Row],[Category]],[2]!ProdManager[Category],[2]!ProdManager[Prod_Manager])</f>
        <v>John Matter</v>
      </c>
      <c r="Q2142" s="15">
        <f>YEAR(Ventas[[#This Row],[Order Date]])</f>
        <v>2016</v>
      </c>
      <c r="R2142" s="15" t="str">
        <f>TEXT(Ventas[[#This Row],[Order Date]],"MMM")</f>
        <v>feb</v>
      </c>
    </row>
    <row r="2143" spans="1:18" x14ac:dyDescent="0.25">
      <c r="A2143" s="6">
        <v>11077</v>
      </c>
      <c r="B2143" s="6" t="s">
        <v>150</v>
      </c>
      <c r="C2143" s="6" t="s">
        <v>10</v>
      </c>
      <c r="D2143" s="6">
        <v>33.25</v>
      </c>
      <c r="E2143" s="6">
        <v>25.602499999999999</v>
      </c>
      <c r="F2143" s="6">
        <v>2</v>
      </c>
      <c r="G2143" s="6" t="s">
        <v>82</v>
      </c>
      <c r="H2143" s="6" t="s">
        <v>83</v>
      </c>
      <c r="I2143" s="6" t="s">
        <v>84</v>
      </c>
      <c r="J2143" s="5">
        <v>42524</v>
      </c>
      <c r="K2143" s="12">
        <f>Ventas[[#This Row],[Unit Price]]*Ventas[[#This Row],[Quantity]]</f>
        <v>66.5</v>
      </c>
      <c r="L2143" s="12">
        <f>Ventas[[#This Row],[Unit Cost]]*Ventas[[#This Row],[Quantity]]</f>
        <v>51.204999999999998</v>
      </c>
      <c r="M2143" s="14">
        <f>Ventas[[#This Row],[Ingresos]]-Ventas[[#This Row],[Costes]]</f>
        <v>15.295000000000002</v>
      </c>
      <c r="N2143" s="14" t="str">
        <f>_xlfn.XLOOKUP(Ventas[[#This Row],[Ship Country]],[1]!Countries[Ship Country],[1]!Countries[Area],"No registrado")</f>
        <v>Nord America</v>
      </c>
      <c r="O2143" s="14" t="str">
        <f>_xlfn.XLOOKUP(Ventas[[#This Row],[Ship Country]],[1]!Countries[Ship Country],[1]!Countries[Continent],"No existe")</f>
        <v>America</v>
      </c>
      <c r="P2143" s="15" t="str">
        <f>_xlfn.XLOOKUP(Ventas[[#This Row],[Category]],[2]!ProdManager[Category],[2]!ProdManager[Prod_Manager])</f>
        <v>Marc Caine</v>
      </c>
      <c r="Q2143" s="15">
        <f>YEAR(Ventas[[#This Row],[Order Date]])</f>
        <v>2016</v>
      </c>
      <c r="R2143" s="15" t="str">
        <f>TEXT(Ventas[[#This Row],[Order Date]],"MMM")</f>
        <v>jun</v>
      </c>
    </row>
    <row r="2144" spans="1:18" x14ac:dyDescent="0.25">
      <c r="A2144" s="4">
        <v>11077</v>
      </c>
      <c r="B2144" s="4" t="s">
        <v>197</v>
      </c>
      <c r="C2144" s="4" t="s">
        <v>10</v>
      </c>
      <c r="D2144" s="4">
        <v>9</v>
      </c>
      <c r="E2144" s="4">
        <v>7.2900000000000009</v>
      </c>
      <c r="F2144" s="4">
        <v>2</v>
      </c>
      <c r="G2144" s="4" t="s">
        <v>82</v>
      </c>
      <c r="H2144" s="4" t="s">
        <v>83</v>
      </c>
      <c r="I2144" s="4" t="s">
        <v>84</v>
      </c>
      <c r="J2144" s="5">
        <v>42630</v>
      </c>
      <c r="K2144" s="12">
        <f>Ventas[[#This Row],[Unit Price]]*Ventas[[#This Row],[Quantity]]</f>
        <v>18</v>
      </c>
      <c r="L2144" s="12">
        <f>Ventas[[#This Row],[Unit Cost]]*Ventas[[#This Row],[Quantity]]</f>
        <v>14.580000000000002</v>
      </c>
      <c r="M2144" s="14">
        <f>Ventas[[#This Row],[Ingresos]]-Ventas[[#This Row],[Costes]]</f>
        <v>3.4199999999999982</v>
      </c>
      <c r="N2144" s="14" t="str">
        <f>_xlfn.XLOOKUP(Ventas[[#This Row],[Ship Country]],[1]!Countries[Ship Country],[1]!Countries[Area],"No registrado")</f>
        <v>Nord America</v>
      </c>
      <c r="O2144" s="14" t="str">
        <f>_xlfn.XLOOKUP(Ventas[[#This Row],[Ship Country]],[1]!Countries[Ship Country],[1]!Countries[Continent],"No existe")</f>
        <v>America</v>
      </c>
      <c r="P2144" s="15" t="str">
        <f>_xlfn.XLOOKUP(Ventas[[#This Row],[Category]],[2]!ProdManager[Category],[2]!ProdManager[Prod_Manager])</f>
        <v>Marc Caine</v>
      </c>
      <c r="Q2144" s="15">
        <f>YEAR(Ventas[[#This Row],[Order Date]])</f>
        <v>2016</v>
      </c>
      <c r="R2144" s="15" t="str">
        <f>TEXT(Ventas[[#This Row],[Order Date]],"MMM")</f>
        <v>sep</v>
      </c>
    </row>
    <row r="2145" spans="1:18" x14ac:dyDescent="0.25">
      <c r="A2145" s="6">
        <v>11077</v>
      </c>
      <c r="B2145" s="6" t="s">
        <v>34</v>
      </c>
      <c r="C2145" s="6" t="s">
        <v>35</v>
      </c>
      <c r="D2145" s="6">
        <v>81</v>
      </c>
      <c r="E2145" s="6">
        <v>56.699999999999996</v>
      </c>
      <c r="F2145" s="6">
        <v>1</v>
      </c>
      <c r="G2145" s="6" t="s">
        <v>82</v>
      </c>
      <c r="H2145" s="6" t="s">
        <v>83</v>
      </c>
      <c r="I2145" s="6" t="s">
        <v>84</v>
      </c>
      <c r="J2145" s="5">
        <v>42672</v>
      </c>
      <c r="K2145" s="12">
        <f>Ventas[[#This Row],[Unit Price]]*Ventas[[#This Row],[Quantity]]</f>
        <v>81</v>
      </c>
      <c r="L2145" s="12">
        <f>Ventas[[#This Row],[Unit Cost]]*Ventas[[#This Row],[Quantity]]</f>
        <v>56.699999999999996</v>
      </c>
      <c r="M2145" s="14">
        <f>Ventas[[#This Row],[Ingresos]]-Ventas[[#This Row],[Costes]]</f>
        <v>24.300000000000004</v>
      </c>
      <c r="N2145" s="14" t="str">
        <f>_xlfn.XLOOKUP(Ventas[[#This Row],[Ship Country]],[1]!Countries[Ship Country],[1]!Countries[Area],"No registrado")</f>
        <v>Nord America</v>
      </c>
      <c r="O2145" s="14" t="str">
        <f>_xlfn.XLOOKUP(Ventas[[#This Row],[Ship Country]],[1]!Countries[Ship Country],[1]!Countries[Continent],"No existe")</f>
        <v>America</v>
      </c>
      <c r="P2145" s="15" t="str">
        <f>_xlfn.XLOOKUP(Ventas[[#This Row],[Category]],[2]!ProdManager[Category],[2]!ProdManager[Prod_Manager])</f>
        <v>Lydia Sinn</v>
      </c>
      <c r="Q2145" s="15">
        <f>YEAR(Ventas[[#This Row],[Order Date]])</f>
        <v>2016</v>
      </c>
      <c r="R2145" s="15" t="str">
        <f>TEXT(Ventas[[#This Row],[Order Date]],"MMM")</f>
        <v>oct</v>
      </c>
    </row>
    <row r="2146" spans="1:18" x14ac:dyDescent="0.25">
      <c r="A2146" s="4">
        <v>11077</v>
      </c>
      <c r="B2146" s="4" t="s">
        <v>56</v>
      </c>
      <c r="C2146" s="4" t="s">
        <v>35</v>
      </c>
      <c r="D2146" s="4">
        <v>17.45</v>
      </c>
      <c r="E2146" s="4">
        <v>12.040499999999998</v>
      </c>
      <c r="F2146" s="4">
        <v>2</v>
      </c>
      <c r="G2146" s="4" t="s">
        <v>82</v>
      </c>
      <c r="H2146" s="4" t="s">
        <v>83</v>
      </c>
      <c r="I2146" s="4" t="s">
        <v>84</v>
      </c>
      <c r="J2146" s="5">
        <v>42508</v>
      </c>
      <c r="K2146" s="12">
        <f>Ventas[[#This Row],[Unit Price]]*Ventas[[#This Row],[Quantity]]</f>
        <v>34.9</v>
      </c>
      <c r="L2146" s="12">
        <f>Ventas[[#This Row],[Unit Cost]]*Ventas[[#This Row],[Quantity]]</f>
        <v>24.080999999999996</v>
      </c>
      <c r="M2146" s="14">
        <f>Ventas[[#This Row],[Ingresos]]-Ventas[[#This Row],[Costes]]</f>
        <v>10.819000000000003</v>
      </c>
      <c r="N2146" s="14" t="str">
        <f>_xlfn.XLOOKUP(Ventas[[#This Row],[Ship Country]],[1]!Countries[Ship Country],[1]!Countries[Area],"No registrado")</f>
        <v>Nord America</v>
      </c>
      <c r="O2146" s="14" t="str">
        <f>_xlfn.XLOOKUP(Ventas[[#This Row],[Ship Country]],[1]!Countries[Ship Country],[1]!Countries[Continent],"No existe")</f>
        <v>America</v>
      </c>
      <c r="P2146" s="15" t="str">
        <f>_xlfn.XLOOKUP(Ventas[[#This Row],[Category]],[2]!ProdManager[Category],[2]!ProdManager[Prod_Manager])</f>
        <v>Lydia Sinn</v>
      </c>
      <c r="Q2146" s="15">
        <f>YEAR(Ventas[[#This Row],[Order Date]])</f>
        <v>2016</v>
      </c>
      <c r="R2146" s="15" t="str">
        <f>TEXT(Ventas[[#This Row],[Order Date]],"MMM")</f>
        <v>may</v>
      </c>
    </row>
    <row r="2147" spans="1:18" x14ac:dyDescent="0.25">
      <c r="A2147" s="6">
        <v>11077</v>
      </c>
      <c r="B2147" s="6" t="s">
        <v>118</v>
      </c>
      <c r="C2147" s="6" t="s">
        <v>29</v>
      </c>
      <c r="D2147" s="6">
        <v>6</v>
      </c>
      <c r="E2147" s="6">
        <v>4.32</v>
      </c>
      <c r="F2147" s="6">
        <v>4</v>
      </c>
      <c r="G2147" s="6" t="s">
        <v>82</v>
      </c>
      <c r="H2147" s="6" t="s">
        <v>83</v>
      </c>
      <c r="I2147" s="6" t="s">
        <v>84</v>
      </c>
      <c r="J2147" s="5">
        <v>42643</v>
      </c>
      <c r="K2147" s="12">
        <f>Ventas[[#This Row],[Unit Price]]*Ventas[[#This Row],[Quantity]]</f>
        <v>24</v>
      </c>
      <c r="L2147" s="12">
        <f>Ventas[[#This Row],[Unit Cost]]*Ventas[[#This Row],[Quantity]]</f>
        <v>17.28</v>
      </c>
      <c r="M2147" s="14">
        <f>Ventas[[#This Row],[Ingresos]]-Ventas[[#This Row],[Costes]]</f>
        <v>6.7199999999999989</v>
      </c>
      <c r="N2147" s="14" t="str">
        <f>_xlfn.XLOOKUP(Ventas[[#This Row],[Ship Country]],[1]!Countries[Ship Country],[1]!Countries[Area],"No registrado")</f>
        <v>Nord America</v>
      </c>
      <c r="O2147" s="14" t="str">
        <f>_xlfn.XLOOKUP(Ventas[[#This Row],[Ship Country]],[1]!Countries[Ship Country],[1]!Countries[Continent],"No existe")</f>
        <v>America</v>
      </c>
      <c r="P2147" s="15" t="str">
        <f>_xlfn.XLOOKUP(Ventas[[#This Row],[Category]],[2]!ProdManager[Category],[2]!ProdManager[Prod_Manager])</f>
        <v>Peter Stone</v>
      </c>
      <c r="Q2147" s="15">
        <f>YEAR(Ventas[[#This Row],[Order Date]])</f>
        <v>2016</v>
      </c>
      <c r="R2147" s="15" t="str">
        <f>TEXT(Ventas[[#This Row],[Order Date]],"MMM")</f>
        <v>sep</v>
      </c>
    </row>
    <row r="2148" spans="1:18" x14ac:dyDescent="0.25">
      <c r="A2148" s="4">
        <v>11077</v>
      </c>
      <c r="B2148" s="4" t="s">
        <v>112</v>
      </c>
      <c r="C2148" s="4" t="s">
        <v>29</v>
      </c>
      <c r="D2148" s="4">
        <v>31</v>
      </c>
      <c r="E2148" s="4">
        <v>23.87</v>
      </c>
      <c r="F2148" s="4">
        <v>1</v>
      </c>
      <c r="G2148" s="4" t="s">
        <v>82</v>
      </c>
      <c r="H2148" s="4" t="s">
        <v>83</v>
      </c>
      <c r="I2148" s="4" t="s">
        <v>84</v>
      </c>
      <c r="J2148" s="5">
        <v>42556</v>
      </c>
      <c r="K2148" s="12">
        <f>Ventas[[#This Row],[Unit Price]]*Ventas[[#This Row],[Quantity]]</f>
        <v>31</v>
      </c>
      <c r="L2148" s="12">
        <f>Ventas[[#This Row],[Unit Cost]]*Ventas[[#This Row],[Quantity]]</f>
        <v>23.87</v>
      </c>
      <c r="M2148" s="14">
        <f>Ventas[[#This Row],[Ingresos]]-Ventas[[#This Row],[Costes]]</f>
        <v>7.129999999999999</v>
      </c>
      <c r="N2148" s="14" t="str">
        <f>_xlfn.XLOOKUP(Ventas[[#This Row],[Ship Country]],[1]!Countries[Ship Country],[1]!Countries[Area],"No registrado")</f>
        <v>Nord America</v>
      </c>
      <c r="O2148" s="14" t="str">
        <f>_xlfn.XLOOKUP(Ventas[[#This Row],[Ship Country]],[1]!Countries[Ship Country],[1]!Countries[Continent],"No existe")</f>
        <v>America</v>
      </c>
      <c r="P2148" s="15" t="str">
        <f>_xlfn.XLOOKUP(Ventas[[#This Row],[Category]],[2]!ProdManager[Category],[2]!ProdManager[Prod_Manager])</f>
        <v>Peter Stone</v>
      </c>
      <c r="Q2148" s="15">
        <f>YEAR(Ventas[[#This Row],[Order Date]])</f>
        <v>2016</v>
      </c>
      <c r="R2148" s="15" t="str">
        <f>TEXT(Ventas[[#This Row],[Order Date]],"MMM")</f>
        <v>jul</v>
      </c>
    </row>
    <row r="2149" spans="1:18" x14ac:dyDescent="0.25">
      <c r="A2149" s="6">
        <v>11077</v>
      </c>
      <c r="B2149" s="6" t="s">
        <v>201</v>
      </c>
      <c r="C2149" s="6" t="s">
        <v>24</v>
      </c>
      <c r="D2149" s="6">
        <v>40</v>
      </c>
      <c r="E2149" s="6">
        <v>29.6</v>
      </c>
      <c r="F2149" s="6">
        <v>2</v>
      </c>
      <c r="G2149" s="6" t="s">
        <v>82</v>
      </c>
      <c r="H2149" s="6" t="s">
        <v>83</v>
      </c>
      <c r="I2149" s="6" t="s">
        <v>84</v>
      </c>
      <c r="J2149" s="5">
        <v>42379</v>
      </c>
      <c r="K2149" s="12">
        <f>Ventas[[#This Row],[Unit Price]]*Ventas[[#This Row],[Quantity]]</f>
        <v>80</v>
      </c>
      <c r="L2149" s="12">
        <f>Ventas[[#This Row],[Unit Cost]]*Ventas[[#This Row],[Quantity]]</f>
        <v>59.2</v>
      </c>
      <c r="M2149" s="14">
        <f>Ventas[[#This Row],[Ingresos]]-Ventas[[#This Row],[Costes]]</f>
        <v>20.799999999999997</v>
      </c>
      <c r="N2149" s="14" t="str">
        <f>_xlfn.XLOOKUP(Ventas[[#This Row],[Ship Country]],[1]!Countries[Ship Country],[1]!Countries[Area],"No registrado")</f>
        <v>Nord America</v>
      </c>
      <c r="O2149" s="14" t="str">
        <f>_xlfn.XLOOKUP(Ventas[[#This Row],[Ship Country]],[1]!Countries[Ship Country],[1]!Countries[Continent],"No existe")</f>
        <v>America</v>
      </c>
      <c r="P2149" s="15" t="str">
        <f>_xlfn.XLOOKUP(Ventas[[#This Row],[Category]],[2]!ProdManager[Category],[2]!ProdManager[Prod_Manager])</f>
        <v>Lydia Sinn</v>
      </c>
      <c r="Q2149" s="15">
        <f>YEAR(Ventas[[#This Row],[Order Date]])</f>
        <v>2016</v>
      </c>
      <c r="R2149" s="15" t="str">
        <f>TEXT(Ventas[[#This Row],[Order Date]],"MMM")</f>
        <v>ene</v>
      </c>
    </row>
    <row r="2150" spans="1:18" x14ac:dyDescent="0.25">
      <c r="A2150" s="4">
        <v>11077</v>
      </c>
      <c r="B2150" s="4" t="s">
        <v>85</v>
      </c>
      <c r="C2150" s="4" t="s">
        <v>18</v>
      </c>
      <c r="D2150" s="4">
        <v>30</v>
      </c>
      <c r="E2150" s="4">
        <v>24</v>
      </c>
      <c r="F2150" s="4">
        <v>1</v>
      </c>
      <c r="G2150" s="4" t="s">
        <v>82</v>
      </c>
      <c r="H2150" s="4" t="s">
        <v>83</v>
      </c>
      <c r="I2150" s="4" t="s">
        <v>84</v>
      </c>
      <c r="J2150" s="5">
        <v>42160</v>
      </c>
      <c r="K2150" s="12">
        <f>Ventas[[#This Row],[Unit Price]]*Ventas[[#This Row],[Quantity]]</f>
        <v>30</v>
      </c>
      <c r="L2150" s="12">
        <f>Ventas[[#This Row],[Unit Cost]]*Ventas[[#This Row],[Quantity]]</f>
        <v>24</v>
      </c>
      <c r="M2150" s="14">
        <f>Ventas[[#This Row],[Ingresos]]-Ventas[[#This Row],[Costes]]</f>
        <v>6</v>
      </c>
      <c r="N2150" s="14" t="str">
        <f>_xlfn.XLOOKUP(Ventas[[#This Row],[Ship Country]],[1]!Countries[Ship Country],[1]!Countries[Area],"No registrado")</f>
        <v>Nord America</v>
      </c>
      <c r="O2150" s="14" t="str">
        <f>_xlfn.XLOOKUP(Ventas[[#This Row],[Ship Country]],[1]!Countries[Ship Country],[1]!Countries[Continent],"No existe")</f>
        <v>America</v>
      </c>
      <c r="P2150" s="15" t="str">
        <f>_xlfn.XLOOKUP(Ventas[[#This Row],[Category]],[2]!ProdManager[Category],[2]!ProdManager[Prod_Manager])</f>
        <v>Marc Caine</v>
      </c>
      <c r="Q2150" s="15">
        <f>YEAR(Ventas[[#This Row],[Order Date]])</f>
        <v>2015</v>
      </c>
      <c r="R2150" s="15" t="str">
        <f>TEXT(Ventas[[#This Row],[Order Date]],"MMM")</f>
        <v>jun</v>
      </c>
    </row>
    <row r="2151" spans="1:18" x14ac:dyDescent="0.25">
      <c r="A2151" s="6">
        <v>11077</v>
      </c>
      <c r="B2151" s="6" t="s">
        <v>170</v>
      </c>
      <c r="C2151" s="6" t="s">
        <v>24</v>
      </c>
      <c r="D2151" s="6">
        <v>25</v>
      </c>
      <c r="E2151" s="6">
        <v>19.5</v>
      </c>
      <c r="F2151" s="6">
        <v>1</v>
      </c>
      <c r="G2151" s="6" t="s">
        <v>82</v>
      </c>
      <c r="H2151" s="6" t="s">
        <v>83</v>
      </c>
      <c r="I2151" s="6" t="s">
        <v>84</v>
      </c>
      <c r="J2151" s="7">
        <v>42160</v>
      </c>
      <c r="K2151" s="12">
        <f>Ventas[[#This Row],[Unit Price]]*Ventas[[#This Row],[Quantity]]</f>
        <v>25</v>
      </c>
      <c r="L2151" s="12">
        <f>Ventas[[#This Row],[Unit Cost]]*Ventas[[#This Row],[Quantity]]</f>
        <v>19.5</v>
      </c>
      <c r="M2151" s="14">
        <f>Ventas[[#This Row],[Ingresos]]-Ventas[[#This Row],[Costes]]</f>
        <v>5.5</v>
      </c>
      <c r="N2151" s="14" t="str">
        <f>_xlfn.XLOOKUP(Ventas[[#This Row],[Ship Country]],[1]!Countries[Ship Country],[1]!Countries[Area],"No registrado")</f>
        <v>Nord America</v>
      </c>
      <c r="O2151" s="14" t="str">
        <f>_xlfn.XLOOKUP(Ventas[[#This Row],[Ship Country]],[1]!Countries[Ship Country],[1]!Countries[Continent],"No existe")</f>
        <v>America</v>
      </c>
      <c r="P2151" s="15" t="str">
        <f>_xlfn.XLOOKUP(Ventas[[#This Row],[Category]],[2]!ProdManager[Category],[2]!ProdManager[Prod_Manager])</f>
        <v>Lydia Sinn</v>
      </c>
      <c r="Q2151" s="15">
        <f>YEAR(Ventas[[#This Row],[Order Date]])</f>
        <v>2015</v>
      </c>
      <c r="R2151" s="15" t="str">
        <f>TEXT(Ventas[[#This Row],[Order Date]],"MMM")</f>
        <v>jun</v>
      </c>
    </row>
    <row r="2152" spans="1:18" x14ac:dyDescent="0.25">
      <c r="A2152" s="4">
        <v>11077</v>
      </c>
      <c r="B2152" s="4" t="s">
        <v>169</v>
      </c>
      <c r="C2152" s="4" t="s">
        <v>24</v>
      </c>
      <c r="D2152" s="4">
        <v>22</v>
      </c>
      <c r="E2152" s="4">
        <v>15.62</v>
      </c>
      <c r="F2152" s="4">
        <v>1</v>
      </c>
      <c r="G2152" s="4" t="s">
        <v>82</v>
      </c>
      <c r="H2152" s="4" t="s">
        <v>83</v>
      </c>
      <c r="I2152" s="4" t="s">
        <v>84</v>
      </c>
      <c r="J2152" s="5">
        <v>42160</v>
      </c>
      <c r="K2152" s="12">
        <f>Ventas[[#This Row],[Unit Price]]*Ventas[[#This Row],[Quantity]]</f>
        <v>22</v>
      </c>
      <c r="L2152" s="12">
        <f>Ventas[[#This Row],[Unit Cost]]*Ventas[[#This Row],[Quantity]]</f>
        <v>15.62</v>
      </c>
      <c r="M2152" s="14">
        <f>Ventas[[#This Row],[Ingresos]]-Ventas[[#This Row],[Costes]]</f>
        <v>6.3800000000000008</v>
      </c>
      <c r="N2152" s="14" t="str">
        <f>_xlfn.XLOOKUP(Ventas[[#This Row],[Ship Country]],[1]!Countries[Ship Country],[1]!Countries[Area],"No registrado")</f>
        <v>Nord America</v>
      </c>
      <c r="O2152" s="14" t="str">
        <f>_xlfn.XLOOKUP(Ventas[[#This Row],[Ship Country]],[1]!Countries[Ship Country],[1]!Countries[Continent],"No existe")</f>
        <v>America</v>
      </c>
      <c r="P2152" s="15" t="str">
        <f>_xlfn.XLOOKUP(Ventas[[#This Row],[Category]],[2]!ProdManager[Category],[2]!ProdManager[Prod_Manager])</f>
        <v>Lydia Sinn</v>
      </c>
      <c r="Q2152" s="15">
        <f>YEAR(Ventas[[#This Row],[Order Date]])</f>
        <v>2015</v>
      </c>
      <c r="R2152" s="15" t="str">
        <f>TEXT(Ventas[[#This Row],[Order Date]],"MMM")</f>
        <v>jun</v>
      </c>
    </row>
    <row r="2153" spans="1:18" x14ac:dyDescent="0.25">
      <c r="A2153" s="6">
        <v>11077</v>
      </c>
      <c r="B2153" s="6" t="s">
        <v>146</v>
      </c>
      <c r="C2153" s="6" t="s">
        <v>24</v>
      </c>
      <c r="D2153" s="6">
        <v>10</v>
      </c>
      <c r="E2153" s="6">
        <v>8.5</v>
      </c>
      <c r="F2153" s="6">
        <v>4</v>
      </c>
      <c r="G2153" s="6" t="s">
        <v>82</v>
      </c>
      <c r="H2153" s="6" t="s">
        <v>83</v>
      </c>
      <c r="I2153" s="6" t="s">
        <v>84</v>
      </c>
      <c r="J2153" s="7">
        <v>42160</v>
      </c>
      <c r="K2153" s="12">
        <f>Ventas[[#This Row],[Unit Price]]*Ventas[[#This Row],[Quantity]]</f>
        <v>40</v>
      </c>
      <c r="L2153" s="12">
        <f>Ventas[[#This Row],[Unit Cost]]*Ventas[[#This Row],[Quantity]]</f>
        <v>34</v>
      </c>
      <c r="M2153" s="14">
        <f>Ventas[[#This Row],[Ingresos]]-Ventas[[#This Row],[Costes]]</f>
        <v>6</v>
      </c>
      <c r="N2153" s="14" t="str">
        <f>_xlfn.XLOOKUP(Ventas[[#This Row],[Ship Country]],[1]!Countries[Ship Country],[1]!Countries[Area],"No registrado")</f>
        <v>Nord America</v>
      </c>
      <c r="O2153" s="14" t="str">
        <f>_xlfn.XLOOKUP(Ventas[[#This Row],[Ship Country]],[1]!Countries[Ship Country],[1]!Countries[Continent],"No existe")</f>
        <v>America</v>
      </c>
      <c r="P2153" s="15" t="str">
        <f>_xlfn.XLOOKUP(Ventas[[#This Row],[Category]],[2]!ProdManager[Category],[2]!ProdManager[Prod_Manager])</f>
        <v>Lydia Sinn</v>
      </c>
      <c r="Q2153" s="15">
        <f>YEAR(Ventas[[#This Row],[Order Date]])</f>
        <v>2015</v>
      </c>
      <c r="R2153" s="15" t="str">
        <f>TEXT(Ventas[[#This Row],[Order Date]],"MMM")</f>
        <v>jun</v>
      </c>
    </row>
    <row r="2154" spans="1:18" x14ac:dyDescent="0.25">
      <c r="A2154" s="4">
        <v>11077</v>
      </c>
      <c r="B2154" s="4" t="s">
        <v>55</v>
      </c>
      <c r="C2154" s="4" t="s">
        <v>43</v>
      </c>
      <c r="D2154" s="4">
        <v>19</v>
      </c>
      <c r="E2154" s="4">
        <v>16.91</v>
      </c>
      <c r="F2154" s="4">
        <v>24</v>
      </c>
      <c r="G2154" s="4" t="s">
        <v>82</v>
      </c>
      <c r="H2154" s="4" t="s">
        <v>83</v>
      </c>
      <c r="I2154" s="4" t="s">
        <v>84</v>
      </c>
      <c r="J2154" s="5">
        <v>42160</v>
      </c>
      <c r="K2154" s="12">
        <f>Ventas[[#This Row],[Unit Price]]*Ventas[[#This Row],[Quantity]]</f>
        <v>456</v>
      </c>
      <c r="L2154" s="12">
        <f>Ventas[[#This Row],[Unit Cost]]*Ventas[[#This Row],[Quantity]]</f>
        <v>405.84000000000003</v>
      </c>
      <c r="M2154" s="14">
        <f>Ventas[[#This Row],[Ingresos]]-Ventas[[#This Row],[Costes]]</f>
        <v>50.159999999999968</v>
      </c>
      <c r="N2154" s="14" t="str">
        <f>_xlfn.XLOOKUP(Ventas[[#This Row],[Ship Country]],[1]!Countries[Ship Country],[1]!Countries[Area],"No registrado")</f>
        <v>Nord America</v>
      </c>
      <c r="O2154" s="14" t="str">
        <f>_xlfn.XLOOKUP(Ventas[[#This Row],[Ship Country]],[1]!Countries[Ship Country],[1]!Countries[Continent],"No existe")</f>
        <v>America</v>
      </c>
      <c r="P2154" s="15" t="str">
        <f>_xlfn.XLOOKUP(Ventas[[#This Row],[Category]],[2]!ProdManager[Category],[2]!ProdManager[Prod_Manager])</f>
        <v>John Matter</v>
      </c>
      <c r="Q2154" s="15">
        <f>YEAR(Ventas[[#This Row],[Order Date]])</f>
        <v>2015</v>
      </c>
      <c r="R2154" s="15" t="str">
        <f>TEXT(Ventas[[#This Row],[Order Date]],"MMM")</f>
        <v>jun</v>
      </c>
    </row>
    <row r="2155" spans="1:18" x14ac:dyDescent="0.25">
      <c r="A2155" s="6">
        <v>11077</v>
      </c>
      <c r="B2155" s="6" t="s">
        <v>61</v>
      </c>
      <c r="C2155" s="6" t="s">
        <v>24</v>
      </c>
      <c r="D2155" s="6">
        <v>13</v>
      </c>
      <c r="E2155" s="6">
        <v>10.01</v>
      </c>
      <c r="F2155" s="6">
        <v>2</v>
      </c>
      <c r="G2155" s="6" t="s">
        <v>82</v>
      </c>
      <c r="H2155" s="6" t="s">
        <v>83</v>
      </c>
      <c r="I2155" s="6" t="s">
        <v>84</v>
      </c>
      <c r="J2155" s="7">
        <v>42160</v>
      </c>
      <c r="K2155" s="12">
        <f>Ventas[[#This Row],[Unit Price]]*Ventas[[#This Row],[Quantity]]</f>
        <v>26</v>
      </c>
      <c r="L2155" s="12">
        <f>Ventas[[#This Row],[Unit Cost]]*Ventas[[#This Row],[Quantity]]</f>
        <v>20.02</v>
      </c>
      <c r="M2155" s="14">
        <f>Ventas[[#This Row],[Ingresos]]-Ventas[[#This Row],[Costes]]</f>
        <v>5.98</v>
      </c>
      <c r="N2155" s="14" t="str">
        <f>_xlfn.XLOOKUP(Ventas[[#This Row],[Ship Country]],[1]!Countries[Ship Country],[1]!Countries[Area],"No registrado")</f>
        <v>Nord America</v>
      </c>
      <c r="O2155" s="14" t="str">
        <f>_xlfn.XLOOKUP(Ventas[[#This Row],[Ship Country]],[1]!Countries[Ship Country],[1]!Countries[Continent],"No existe")</f>
        <v>America</v>
      </c>
      <c r="P2155" s="15" t="str">
        <f>_xlfn.XLOOKUP(Ventas[[#This Row],[Category]],[2]!ProdManager[Category],[2]!ProdManager[Prod_Manager])</f>
        <v>Lydia Sinn</v>
      </c>
      <c r="Q2155" s="15">
        <f>YEAR(Ventas[[#This Row],[Order Date]])</f>
        <v>2015</v>
      </c>
      <c r="R2155" s="15" t="str">
        <f>TEXT(Ventas[[#This Row],[Order Date]],"MMM")</f>
        <v>jun</v>
      </c>
    </row>
    <row r="2156" spans="1:18" x14ac:dyDescent="0.25">
      <c r="A2156" s="4">
        <v>11077</v>
      </c>
      <c r="B2156" s="4" t="s">
        <v>17</v>
      </c>
      <c r="C2156" s="4" t="s">
        <v>18</v>
      </c>
      <c r="D2156" s="4">
        <v>23.25</v>
      </c>
      <c r="E2156" s="4">
        <v>17.9025</v>
      </c>
      <c r="F2156" s="4">
        <v>1</v>
      </c>
      <c r="G2156" s="4" t="s">
        <v>82</v>
      </c>
      <c r="H2156" s="4" t="s">
        <v>83</v>
      </c>
      <c r="I2156" s="4" t="s">
        <v>84</v>
      </c>
      <c r="J2156" s="5">
        <v>42160</v>
      </c>
      <c r="K2156" s="12">
        <f>Ventas[[#This Row],[Unit Price]]*Ventas[[#This Row],[Quantity]]</f>
        <v>23.25</v>
      </c>
      <c r="L2156" s="12">
        <f>Ventas[[#This Row],[Unit Cost]]*Ventas[[#This Row],[Quantity]]</f>
        <v>17.9025</v>
      </c>
      <c r="M2156" s="14">
        <f>Ventas[[#This Row],[Ingresos]]-Ventas[[#This Row],[Costes]]</f>
        <v>5.3475000000000001</v>
      </c>
      <c r="N2156" s="14" t="str">
        <f>_xlfn.XLOOKUP(Ventas[[#This Row],[Ship Country]],[1]!Countries[Ship Country],[1]!Countries[Area],"No registrado")</f>
        <v>Nord America</v>
      </c>
      <c r="O2156" s="14" t="str">
        <f>_xlfn.XLOOKUP(Ventas[[#This Row],[Ship Country]],[1]!Countries[Ship Country],[1]!Countries[Continent],"No existe")</f>
        <v>America</v>
      </c>
      <c r="P2156" s="15" t="str">
        <f>_xlfn.XLOOKUP(Ventas[[#This Row],[Category]],[2]!ProdManager[Category],[2]!ProdManager[Prod_Manager])</f>
        <v>Marc Caine</v>
      </c>
      <c r="Q2156" s="15">
        <f>YEAR(Ventas[[#This Row],[Order Date]])</f>
        <v>2015</v>
      </c>
      <c r="R2156" s="15" t="str">
        <f>TEXT(Ventas[[#This Row],[Order Date]],"MMM")</f>
        <v>jun</v>
      </c>
    </row>
    <row r="2157" spans="1:18" x14ac:dyDescent="0.25">
      <c r="A2157" s="6">
        <v>10248</v>
      </c>
      <c r="B2157" s="6" t="s">
        <v>9</v>
      </c>
      <c r="C2157" s="6" t="s">
        <v>10</v>
      </c>
      <c r="D2157" s="6">
        <v>9.8000000000000007</v>
      </c>
      <c r="E2157" s="6">
        <v>8.2320000000000011</v>
      </c>
      <c r="F2157" s="6">
        <v>10</v>
      </c>
      <c r="G2157" s="6" t="s">
        <v>11</v>
      </c>
      <c r="H2157" s="6" t="s">
        <v>12</v>
      </c>
      <c r="I2157" s="6" t="s">
        <v>13</v>
      </c>
      <c r="J2157" s="7">
        <v>41855</v>
      </c>
      <c r="K2157" s="12">
        <f>Ventas[[#This Row],[Unit Price]]*Ventas[[#This Row],[Quantity]]</f>
        <v>98</v>
      </c>
      <c r="L2157" s="12">
        <f>Ventas[[#This Row],[Unit Cost]]*Ventas[[#This Row],[Quantity]]</f>
        <v>82.320000000000007</v>
      </c>
      <c r="M2157" s="14">
        <f>Ventas[[#This Row],[Ingresos]]-Ventas[[#This Row],[Costes]]</f>
        <v>15.679999999999993</v>
      </c>
      <c r="N2157" s="14" t="str">
        <f>_xlfn.XLOOKUP(Ventas[[#This Row],[Ship Country]],[1]!Countries[Ship Country],[1]!Countries[Area],"No registrado")</f>
        <v>Nord Europe</v>
      </c>
      <c r="O2157" s="14" t="str">
        <f>_xlfn.XLOOKUP(Ventas[[#This Row],[Ship Country]],[1]!Countries[Ship Country],[1]!Countries[Continent],"No existe")</f>
        <v>Europe</v>
      </c>
      <c r="P2157" s="15" t="str">
        <f>_xlfn.XLOOKUP(Ventas[[#This Row],[Category]],[2]!ProdManager[Category],[2]!ProdManager[Prod_Manager])</f>
        <v>Marc Caine</v>
      </c>
      <c r="Q2157" s="15">
        <f>YEAR(Ventas[[#This Row],[Order Date]])</f>
        <v>2014</v>
      </c>
      <c r="R2157" s="15" t="str">
        <f>TEXT(Ventas[[#This Row],[Order Date]],"MMM")</f>
        <v>ago</v>
      </c>
    </row>
    <row r="2158" spans="1:18" x14ac:dyDescent="0.25">
      <c r="A2158" s="4">
        <v>10248</v>
      </c>
      <c r="B2158" s="4" t="s">
        <v>14</v>
      </c>
      <c r="C2158" s="4" t="s">
        <v>15</v>
      </c>
      <c r="D2158" s="4">
        <v>34.799999999999997</v>
      </c>
      <c r="E2158" s="4">
        <v>29.58</v>
      </c>
      <c r="F2158" s="4">
        <v>50</v>
      </c>
      <c r="G2158" s="4" t="s">
        <v>11</v>
      </c>
      <c r="H2158" s="4" t="s">
        <v>12</v>
      </c>
      <c r="I2158" s="4" t="s">
        <v>13</v>
      </c>
      <c r="J2158" s="5">
        <v>41855</v>
      </c>
      <c r="K2158" s="12">
        <f>Ventas[[#This Row],[Unit Price]]*Ventas[[#This Row],[Quantity]]</f>
        <v>1739.9999999999998</v>
      </c>
      <c r="L2158" s="12">
        <f>Ventas[[#This Row],[Unit Cost]]*Ventas[[#This Row],[Quantity]]</f>
        <v>1479</v>
      </c>
      <c r="M2158" s="14">
        <f>Ventas[[#This Row],[Ingresos]]-Ventas[[#This Row],[Costes]]</f>
        <v>260.99999999999977</v>
      </c>
      <c r="N2158" s="14" t="str">
        <f>_xlfn.XLOOKUP(Ventas[[#This Row],[Ship Country]],[1]!Countries[Ship Country],[1]!Countries[Area],"No registrado")</f>
        <v>Nord Europe</v>
      </c>
      <c r="O2158" s="14" t="str">
        <f>_xlfn.XLOOKUP(Ventas[[#This Row],[Ship Country]],[1]!Countries[Ship Country],[1]!Countries[Continent],"No existe")</f>
        <v>Europe</v>
      </c>
      <c r="P2158" s="15" t="str">
        <f>_xlfn.XLOOKUP(Ventas[[#This Row],[Category]],[2]!ProdManager[Category],[2]!ProdManager[Prod_Manager])</f>
        <v>Peter Stone</v>
      </c>
      <c r="Q2158" s="15">
        <f>YEAR(Ventas[[#This Row],[Order Date]])</f>
        <v>2014</v>
      </c>
      <c r="R2158" s="15" t="str">
        <f>TEXT(Ventas[[#This Row],[Order Date]],"MMM")</f>
        <v>ago</v>
      </c>
    </row>
    <row r="2159" spans="1:18" x14ac:dyDescent="0.25">
      <c r="A2159" s="6">
        <v>10248</v>
      </c>
      <c r="B2159" s="6" t="s">
        <v>16</v>
      </c>
      <c r="C2159" s="6" t="s">
        <v>15</v>
      </c>
      <c r="D2159" s="6">
        <v>14</v>
      </c>
      <c r="E2159" s="6">
        <v>11.06</v>
      </c>
      <c r="F2159" s="6">
        <v>12</v>
      </c>
      <c r="G2159" s="6" t="s">
        <v>11</v>
      </c>
      <c r="H2159" s="6" t="s">
        <v>12</v>
      </c>
      <c r="I2159" s="6" t="s">
        <v>13</v>
      </c>
      <c r="J2159" s="7">
        <v>41855</v>
      </c>
      <c r="K2159" s="12">
        <f>Ventas[[#This Row],[Unit Price]]*Ventas[[#This Row],[Quantity]]</f>
        <v>168</v>
      </c>
      <c r="L2159" s="12">
        <f>Ventas[[#This Row],[Unit Cost]]*Ventas[[#This Row],[Quantity]]</f>
        <v>132.72</v>
      </c>
      <c r="M2159" s="14">
        <f>Ventas[[#This Row],[Ingresos]]-Ventas[[#This Row],[Costes]]</f>
        <v>35.28</v>
      </c>
      <c r="N2159" s="14" t="str">
        <f>_xlfn.XLOOKUP(Ventas[[#This Row],[Ship Country]],[1]!Countries[Ship Country],[1]!Countries[Area],"No registrado")</f>
        <v>Nord Europe</v>
      </c>
      <c r="O2159" s="14" t="str">
        <f>_xlfn.XLOOKUP(Ventas[[#This Row],[Ship Country]],[1]!Countries[Ship Country],[1]!Countries[Continent],"No existe")</f>
        <v>Europe</v>
      </c>
      <c r="P2159" s="15" t="str">
        <f>_xlfn.XLOOKUP(Ventas[[#This Row],[Category]],[2]!ProdManager[Category],[2]!ProdManager[Prod_Manager])</f>
        <v>Peter Stone</v>
      </c>
      <c r="Q2159" s="15">
        <f>YEAR(Ventas[[#This Row],[Order Date]])</f>
        <v>2014</v>
      </c>
      <c r="R2159" s="15" t="str">
        <f>TEXT(Ventas[[#This Row],[Order Date]],"MMM")</f>
        <v>ago</v>
      </c>
    </row>
    <row r="2160" spans="1:18" x14ac:dyDescent="0.25">
      <c r="A2160" s="4">
        <v>10249</v>
      </c>
      <c r="B2160" s="4" t="s">
        <v>17</v>
      </c>
      <c r="C2160" s="4" t="s">
        <v>18</v>
      </c>
      <c r="D2160" s="4">
        <v>18.600000000000001</v>
      </c>
      <c r="E2160" s="4">
        <v>14.508000000000001</v>
      </c>
      <c r="F2160" s="4">
        <v>90</v>
      </c>
      <c r="G2160" s="4" t="s">
        <v>19</v>
      </c>
      <c r="H2160" s="4" t="s">
        <v>20</v>
      </c>
      <c r="I2160" s="4" t="s">
        <v>21</v>
      </c>
      <c r="J2160" s="5">
        <v>41856</v>
      </c>
      <c r="K2160" s="12">
        <f>Ventas[[#This Row],[Unit Price]]*Ventas[[#This Row],[Quantity]]</f>
        <v>1674.0000000000002</v>
      </c>
      <c r="L2160" s="12">
        <f>Ventas[[#This Row],[Unit Cost]]*Ventas[[#This Row],[Quantity]]</f>
        <v>1305.72</v>
      </c>
      <c r="M2160" s="14">
        <f>Ventas[[#This Row],[Ingresos]]-Ventas[[#This Row],[Costes]]</f>
        <v>368.2800000000002</v>
      </c>
      <c r="N2160" s="14" t="str">
        <f>_xlfn.XLOOKUP(Ventas[[#This Row],[Ship Country]],[1]!Countries[Ship Country],[1]!Countries[Area],"No registrado")</f>
        <v>Nord Europe</v>
      </c>
      <c r="O2160" s="14" t="str">
        <f>_xlfn.XLOOKUP(Ventas[[#This Row],[Ship Country]],[1]!Countries[Ship Country],[1]!Countries[Continent],"No existe")</f>
        <v>Europe</v>
      </c>
      <c r="P2160" s="15" t="str">
        <f>_xlfn.XLOOKUP(Ventas[[#This Row],[Category]],[2]!ProdManager[Category],[2]!ProdManager[Prod_Manager])</f>
        <v>Marc Caine</v>
      </c>
      <c r="Q2160" s="15">
        <f>YEAR(Ventas[[#This Row],[Order Date]])</f>
        <v>2014</v>
      </c>
      <c r="R2160" s="15" t="str">
        <f>TEXT(Ventas[[#This Row],[Order Date]],"MMM")</f>
        <v>ago</v>
      </c>
    </row>
    <row r="2161" spans="1:18" x14ac:dyDescent="0.25">
      <c r="A2161" s="6">
        <v>10249</v>
      </c>
      <c r="B2161" s="6" t="s">
        <v>22</v>
      </c>
      <c r="C2161" s="6" t="s">
        <v>18</v>
      </c>
      <c r="D2161" s="6">
        <v>42.4</v>
      </c>
      <c r="E2161" s="6">
        <v>33.92</v>
      </c>
      <c r="F2161" s="6">
        <v>40</v>
      </c>
      <c r="G2161" s="6" t="s">
        <v>19</v>
      </c>
      <c r="H2161" s="6" t="s">
        <v>20</v>
      </c>
      <c r="I2161" s="6" t="s">
        <v>21</v>
      </c>
      <c r="J2161" s="7">
        <v>41856</v>
      </c>
      <c r="K2161" s="12">
        <f>Ventas[[#This Row],[Unit Price]]*Ventas[[#This Row],[Quantity]]</f>
        <v>1696</v>
      </c>
      <c r="L2161" s="12">
        <f>Ventas[[#This Row],[Unit Cost]]*Ventas[[#This Row],[Quantity]]</f>
        <v>1356.8000000000002</v>
      </c>
      <c r="M2161" s="14">
        <f>Ventas[[#This Row],[Ingresos]]-Ventas[[#This Row],[Costes]]</f>
        <v>339.19999999999982</v>
      </c>
      <c r="N2161" s="14" t="str">
        <f>_xlfn.XLOOKUP(Ventas[[#This Row],[Ship Country]],[1]!Countries[Ship Country],[1]!Countries[Area],"No registrado")</f>
        <v>Nord Europe</v>
      </c>
      <c r="O2161" s="14" t="str">
        <f>_xlfn.XLOOKUP(Ventas[[#This Row],[Ship Country]],[1]!Countries[Ship Country],[1]!Countries[Continent],"No existe")</f>
        <v>Europe</v>
      </c>
      <c r="P2161" s="15" t="str">
        <f>_xlfn.XLOOKUP(Ventas[[#This Row],[Category]],[2]!ProdManager[Category],[2]!ProdManager[Prod_Manager])</f>
        <v>Marc Caine</v>
      </c>
      <c r="Q2161" s="15">
        <f>YEAR(Ventas[[#This Row],[Order Date]])</f>
        <v>2014</v>
      </c>
      <c r="R2161" s="15" t="str">
        <f>TEXT(Ventas[[#This Row],[Order Date]],"MMM")</f>
        <v>ago</v>
      </c>
    </row>
    <row r="2162" spans="1:18" x14ac:dyDescent="0.25">
      <c r="A2162" s="4">
        <v>10250</v>
      </c>
      <c r="B2162" s="4" t="s">
        <v>23</v>
      </c>
      <c r="C2162" s="4" t="s">
        <v>24</v>
      </c>
      <c r="D2162" s="4">
        <v>16.8</v>
      </c>
      <c r="E2162" s="4">
        <v>14.112</v>
      </c>
      <c r="F2162" s="4">
        <v>15</v>
      </c>
      <c r="G2162" s="4" t="s">
        <v>25</v>
      </c>
      <c r="H2162" s="4" t="s">
        <v>26</v>
      </c>
      <c r="I2162" s="4" t="s">
        <v>27</v>
      </c>
      <c r="J2162" s="5">
        <v>41859</v>
      </c>
      <c r="K2162" s="12">
        <f>Ventas[[#This Row],[Unit Price]]*Ventas[[#This Row],[Quantity]]</f>
        <v>252</v>
      </c>
      <c r="L2162" s="12">
        <f>Ventas[[#This Row],[Unit Cost]]*Ventas[[#This Row],[Quantity]]</f>
        <v>211.68</v>
      </c>
      <c r="M2162" s="14">
        <f>Ventas[[#This Row],[Ingresos]]-Ventas[[#This Row],[Costes]]</f>
        <v>40.319999999999993</v>
      </c>
      <c r="N2162" s="14" t="str">
        <f>_xlfn.XLOOKUP(Ventas[[#This Row],[Ship Country]],[1]!Countries[Ship Country],[1]!Countries[Area],"No registrado")</f>
        <v>Sud America</v>
      </c>
      <c r="O2162" s="14" t="str">
        <f>_xlfn.XLOOKUP(Ventas[[#This Row],[Ship Country]],[1]!Countries[Ship Country],[1]!Countries[Continent],"No existe")</f>
        <v>America</v>
      </c>
      <c r="P2162" s="15" t="str">
        <f>_xlfn.XLOOKUP(Ventas[[#This Row],[Category]],[2]!ProdManager[Category],[2]!ProdManager[Prod_Manager])</f>
        <v>Lydia Sinn</v>
      </c>
      <c r="Q2162" s="15">
        <f>YEAR(Ventas[[#This Row],[Order Date]])</f>
        <v>2014</v>
      </c>
      <c r="R2162" s="15" t="str">
        <f>TEXT(Ventas[[#This Row],[Order Date]],"MMM")</f>
        <v>ago</v>
      </c>
    </row>
    <row r="2163" spans="1:18" x14ac:dyDescent="0.25">
      <c r="A2163" s="6">
        <v>10250</v>
      </c>
      <c r="B2163" s="6" t="s">
        <v>28</v>
      </c>
      <c r="C2163" s="6" t="s">
        <v>29</v>
      </c>
      <c r="D2163" s="6">
        <v>7.7</v>
      </c>
      <c r="E2163" s="6">
        <v>5.39</v>
      </c>
      <c r="F2163" s="6">
        <v>10</v>
      </c>
      <c r="G2163" s="6" t="s">
        <v>25</v>
      </c>
      <c r="H2163" s="6" t="s">
        <v>26</v>
      </c>
      <c r="I2163" s="6" t="s">
        <v>27</v>
      </c>
      <c r="J2163" s="7">
        <v>41859</v>
      </c>
      <c r="K2163" s="12">
        <f>Ventas[[#This Row],[Unit Price]]*Ventas[[#This Row],[Quantity]]</f>
        <v>77</v>
      </c>
      <c r="L2163" s="12">
        <f>Ventas[[#This Row],[Unit Cost]]*Ventas[[#This Row],[Quantity]]</f>
        <v>53.9</v>
      </c>
      <c r="M2163" s="14">
        <f>Ventas[[#This Row],[Ingresos]]-Ventas[[#This Row],[Costes]]</f>
        <v>23.1</v>
      </c>
      <c r="N2163" s="14" t="str">
        <f>_xlfn.XLOOKUP(Ventas[[#This Row],[Ship Country]],[1]!Countries[Ship Country],[1]!Countries[Area],"No registrado")</f>
        <v>Sud America</v>
      </c>
      <c r="O2163" s="14" t="str">
        <f>_xlfn.XLOOKUP(Ventas[[#This Row],[Ship Country]],[1]!Countries[Ship Country],[1]!Countries[Continent],"No existe")</f>
        <v>America</v>
      </c>
      <c r="P2163" s="15" t="str">
        <f>_xlfn.XLOOKUP(Ventas[[#This Row],[Category]],[2]!ProdManager[Category],[2]!ProdManager[Prod_Manager])</f>
        <v>Peter Stone</v>
      </c>
      <c r="Q2163" s="15">
        <f>YEAR(Ventas[[#This Row],[Order Date]])</f>
        <v>2014</v>
      </c>
      <c r="R2163" s="15" t="str">
        <f>TEXT(Ventas[[#This Row],[Order Date]],"MMM")</f>
        <v>ago</v>
      </c>
    </row>
    <row r="2164" spans="1:18" x14ac:dyDescent="0.25">
      <c r="A2164" s="4">
        <v>10250</v>
      </c>
      <c r="B2164" s="4" t="s">
        <v>22</v>
      </c>
      <c r="C2164" s="4" t="s">
        <v>18</v>
      </c>
      <c r="D2164" s="4">
        <v>42.4</v>
      </c>
      <c r="E2164" s="4">
        <v>32.223999999999997</v>
      </c>
      <c r="F2164" s="4">
        <v>35</v>
      </c>
      <c r="G2164" s="4" t="s">
        <v>25</v>
      </c>
      <c r="H2164" s="4" t="s">
        <v>26</v>
      </c>
      <c r="I2164" s="4" t="s">
        <v>27</v>
      </c>
      <c r="J2164" s="5">
        <v>41859</v>
      </c>
      <c r="K2164" s="12">
        <f>Ventas[[#This Row],[Unit Price]]*Ventas[[#This Row],[Quantity]]</f>
        <v>1484</v>
      </c>
      <c r="L2164" s="12">
        <f>Ventas[[#This Row],[Unit Cost]]*Ventas[[#This Row],[Quantity]]</f>
        <v>1127.8399999999999</v>
      </c>
      <c r="M2164" s="14">
        <f>Ventas[[#This Row],[Ingresos]]-Ventas[[#This Row],[Costes]]</f>
        <v>356.16000000000008</v>
      </c>
      <c r="N2164" s="14" t="str">
        <f>_xlfn.XLOOKUP(Ventas[[#This Row],[Ship Country]],[1]!Countries[Ship Country],[1]!Countries[Area],"No registrado")</f>
        <v>Sud America</v>
      </c>
      <c r="O2164" s="14" t="str">
        <f>_xlfn.XLOOKUP(Ventas[[#This Row],[Ship Country]],[1]!Countries[Ship Country],[1]!Countries[Continent],"No existe")</f>
        <v>America</v>
      </c>
      <c r="P2164" s="15" t="str">
        <f>_xlfn.XLOOKUP(Ventas[[#This Row],[Category]],[2]!ProdManager[Category],[2]!ProdManager[Prod_Manager])</f>
        <v>Marc Caine</v>
      </c>
      <c r="Q2164" s="15">
        <f>YEAR(Ventas[[#This Row],[Order Date]])</f>
        <v>2014</v>
      </c>
      <c r="R2164" s="15" t="str">
        <f>TEXT(Ventas[[#This Row],[Order Date]],"MMM")</f>
        <v>ago</v>
      </c>
    </row>
    <row r="2165" spans="1:18" x14ac:dyDescent="0.25">
      <c r="A2165" s="6">
        <v>10251</v>
      </c>
      <c r="B2165" s="6" t="s">
        <v>23</v>
      </c>
      <c r="C2165" s="6" t="s">
        <v>24</v>
      </c>
      <c r="D2165" s="6">
        <v>16.8</v>
      </c>
      <c r="E2165" s="6">
        <v>14.28</v>
      </c>
      <c r="F2165" s="6">
        <v>20</v>
      </c>
      <c r="G2165" s="6" t="s">
        <v>30</v>
      </c>
      <c r="H2165" s="6" t="s">
        <v>31</v>
      </c>
      <c r="I2165" s="6" t="s">
        <v>13</v>
      </c>
      <c r="J2165" s="7">
        <v>41859</v>
      </c>
      <c r="K2165" s="12">
        <f>Ventas[[#This Row],[Unit Price]]*Ventas[[#This Row],[Quantity]]</f>
        <v>336</v>
      </c>
      <c r="L2165" s="12">
        <f>Ventas[[#This Row],[Unit Cost]]*Ventas[[#This Row],[Quantity]]</f>
        <v>285.59999999999997</v>
      </c>
      <c r="M2165" s="14">
        <f>Ventas[[#This Row],[Ingresos]]-Ventas[[#This Row],[Costes]]</f>
        <v>50.400000000000034</v>
      </c>
      <c r="N2165" s="14" t="str">
        <f>_xlfn.XLOOKUP(Ventas[[#This Row],[Ship Country]],[1]!Countries[Ship Country],[1]!Countries[Area],"No registrado")</f>
        <v>Nord Europe</v>
      </c>
      <c r="O2165" s="14" t="str">
        <f>_xlfn.XLOOKUP(Ventas[[#This Row],[Ship Country]],[1]!Countries[Ship Country],[1]!Countries[Continent],"No existe")</f>
        <v>Europe</v>
      </c>
      <c r="P2165" s="15" t="str">
        <f>_xlfn.XLOOKUP(Ventas[[#This Row],[Category]],[2]!ProdManager[Category],[2]!ProdManager[Prod_Manager])</f>
        <v>Lydia Sinn</v>
      </c>
      <c r="Q2165" s="15">
        <f>YEAR(Ventas[[#This Row],[Order Date]])</f>
        <v>2014</v>
      </c>
      <c r="R2165" s="15" t="str">
        <f>TEXT(Ventas[[#This Row],[Order Date]],"MMM")</f>
        <v>ago</v>
      </c>
    </row>
    <row r="2166" spans="1:18" x14ac:dyDescent="0.25">
      <c r="A2166" s="4">
        <v>10251</v>
      </c>
      <c r="B2166" s="4" t="s">
        <v>32</v>
      </c>
      <c r="C2166" s="4" t="s">
        <v>10</v>
      </c>
      <c r="D2166" s="4">
        <v>16.8</v>
      </c>
      <c r="E2166" s="4">
        <v>13.104000000000001</v>
      </c>
      <c r="F2166" s="4">
        <v>60</v>
      </c>
      <c r="G2166" s="4" t="s">
        <v>30</v>
      </c>
      <c r="H2166" s="4" t="s">
        <v>31</v>
      </c>
      <c r="I2166" s="4" t="s">
        <v>13</v>
      </c>
      <c r="J2166" s="5">
        <v>41859</v>
      </c>
      <c r="K2166" s="12">
        <f>Ventas[[#This Row],[Unit Price]]*Ventas[[#This Row],[Quantity]]</f>
        <v>1008</v>
      </c>
      <c r="L2166" s="12">
        <f>Ventas[[#This Row],[Unit Cost]]*Ventas[[#This Row],[Quantity]]</f>
        <v>786.24</v>
      </c>
      <c r="M2166" s="14">
        <f>Ventas[[#This Row],[Ingresos]]-Ventas[[#This Row],[Costes]]</f>
        <v>221.76</v>
      </c>
      <c r="N2166" s="14" t="str">
        <f>_xlfn.XLOOKUP(Ventas[[#This Row],[Ship Country]],[1]!Countries[Ship Country],[1]!Countries[Area],"No registrado")</f>
        <v>Nord Europe</v>
      </c>
      <c r="O2166" s="14" t="str">
        <f>_xlfn.XLOOKUP(Ventas[[#This Row],[Ship Country]],[1]!Countries[Ship Country],[1]!Countries[Continent],"No existe")</f>
        <v>Europe</v>
      </c>
      <c r="P2166" s="15" t="str">
        <f>_xlfn.XLOOKUP(Ventas[[#This Row],[Category]],[2]!ProdManager[Category],[2]!ProdManager[Prod_Manager])</f>
        <v>Marc Caine</v>
      </c>
      <c r="Q2166" s="15">
        <f>YEAR(Ventas[[#This Row],[Order Date]])</f>
        <v>2014</v>
      </c>
      <c r="R2166" s="15" t="str">
        <f>TEXT(Ventas[[#This Row],[Order Date]],"MMM")</f>
        <v>ago</v>
      </c>
    </row>
    <row r="2167" spans="1:18" x14ac:dyDescent="0.25">
      <c r="A2167" s="6">
        <v>10251</v>
      </c>
      <c r="B2167" s="6" t="s">
        <v>33</v>
      </c>
      <c r="C2167" s="6" t="s">
        <v>10</v>
      </c>
      <c r="D2167" s="6">
        <v>15.6</v>
      </c>
      <c r="E2167" s="6">
        <v>11.7</v>
      </c>
      <c r="F2167" s="6">
        <v>15</v>
      </c>
      <c r="G2167" s="6" t="s">
        <v>30</v>
      </c>
      <c r="H2167" s="6" t="s">
        <v>31</v>
      </c>
      <c r="I2167" s="6" t="s">
        <v>13</v>
      </c>
      <c r="J2167" s="7">
        <v>41859</v>
      </c>
      <c r="K2167" s="12">
        <f>Ventas[[#This Row],[Unit Price]]*Ventas[[#This Row],[Quantity]]</f>
        <v>234</v>
      </c>
      <c r="L2167" s="12">
        <f>Ventas[[#This Row],[Unit Cost]]*Ventas[[#This Row],[Quantity]]</f>
        <v>175.5</v>
      </c>
      <c r="M2167" s="14">
        <f>Ventas[[#This Row],[Ingresos]]-Ventas[[#This Row],[Costes]]</f>
        <v>58.5</v>
      </c>
      <c r="N2167" s="14" t="str">
        <f>_xlfn.XLOOKUP(Ventas[[#This Row],[Ship Country]],[1]!Countries[Ship Country],[1]!Countries[Area],"No registrado")</f>
        <v>Nord Europe</v>
      </c>
      <c r="O2167" s="14" t="str">
        <f>_xlfn.XLOOKUP(Ventas[[#This Row],[Ship Country]],[1]!Countries[Ship Country],[1]!Countries[Continent],"No existe")</f>
        <v>Europe</v>
      </c>
      <c r="P2167" s="15" t="str">
        <f>_xlfn.XLOOKUP(Ventas[[#This Row],[Category]],[2]!ProdManager[Category],[2]!ProdManager[Prod_Manager])</f>
        <v>Marc Caine</v>
      </c>
      <c r="Q2167" s="15">
        <f>YEAR(Ventas[[#This Row],[Order Date]])</f>
        <v>2014</v>
      </c>
      <c r="R2167" s="15" t="str">
        <f>TEXT(Ventas[[#This Row],[Order Date]],"MMM")</f>
        <v>ago</v>
      </c>
    </row>
    <row r="2168" spans="1:18" x14ac:dyDescent="0.25">
      <c r="A2168" s="4">
        <v>10252</v>
      </c>
      <c r="B2168" s="4" t="s">
        <v>34</v>
      </c>
      <c r="C2168" s="4" t="s">
        <v>35</v>
      </c>
      <c r="D2168" s="4">
        <v>64.8</v>
      </c>
      <c r="E2168" s="4">
        <v>42.12</v>
      </c>
      <c r="F2168" s="4">
        <v>40</v>
      </c>
      <c r="G2168" s="4" t="s">
        <v>36</v>
      </c>
      <c r="H2168" s="4" t="s">
        <v>37</v>
      </c>
      <c r="I2168" s="4" t="s">
        <v>38</v>
      </c>
      <c r="J2168" s="5">
        <v>41860</v>
      </c>
      <c r="K2168" s="12">
        <f>Ventas[[#This Row],[Unit Price]]*Ventas[[#This Row],[Quantity]]</f>
        <v>2592</v>
      </c>
      <c r="L2168" s="12">
        <f>Ventas[[#This Row],[Unit Cost]]*Ventas[[#This Row],[Quantity]]</f>
        <v>1684.8</v>
      </c>
      <c r="M2168" s="14">
        <f>Ventas[[#This Row],[Ingresos]]-Ventas[[#This Row],[Costes]]</f>
        <v>907.2</v>
      </c>
      <c r="N2168" s="14" t="str">
        <f>_xlfn.XLOOKUP(Ventas[[#This Row],[Ship Country]],[1]!Countries[Ship Country],[1]!Countries[Area],"No registrado")</f>
        <v>Nord Europe</v>
      </c>
      <c r="O2168" s="14" t="str">
        <f>_xlfn.XLOOKUP(Ventas[[#This Row],[Ship Country]],[1]!Countries[Ship Country],[1]!Countries[Continent],"No existe")</f>
        <v>Europe</v>
      </c>
      <c r="P2168" s="15" t="str">
        <f>_xlfn.XLOOKUP(Ventas[[#This Row],[Category]],[2]!ProdManager[Category],[2]!ProdManager[Prod_Manager])</f>
        <v>Lydia Sinn</v>
      </c>
      <c r="Q2168" s="15">
        <f>YEAR(Ventas[[#This Row],[Order Date]])</f>
        <v>2014</v>
      </c>
      <c r="R2168" s="15" t="str">
        <f>TEXT(Ventas[[#This Row],[Order Date]],"MMM")</f>
        <v>ago</v>
      </c>
    </row>
    <row r="2169" spans="1:18" x14ac:dyDescent="0.25">
      <c r="A2169" s="6">
        <v>10252</v>
      </c>
      <c r="B2169" s="6" t="s">
        <v>39</v>
      </c>
      <c r="C2169" s="6" t="s">
        <v>15</v>
      </c>
      <c r="D2169" s="6">
        <v>2</v>
      </c>
      <c r="E2169" s="6">
        <v>1.6</v>
      </c>
      <c r="F2169" s="6">
        <v>25</v>
      </c>
      <c r="G2169" s="6" t="s">
        <v>36</v>
      </c>
      <c r="H2169" s="6" t="s">
        <v>37</v>
      </c>
      <c r="I2169" s="6" t="s">
        <v>38</v>
      </c>
      <c r="J2169" s="7">
        <v>41860</v>
      </c>
      <c r="K2169" s="12">
        <f>Ventas[[#This Row],[Unit Price]]*Ventas[[#This Row],[Quantity]]</f>
        <v>50</v>
      </c>
      <c r="L2169" s="12">
        <f>Ventas[[#This Row],[Unit Cost]]*Ventas[[#This Row],[Quantity]]</f>
        <v>40</v>
      </c>
      <c r="M2169" s="14">
        <f>Ventas[[#This Row],[Ingresos]]-Ventas[[#This Row],[Costes]]</f>
        <v>10</v>
      </c>
      <c r="N2169" s="14" t="str">
        <f>_xlfn.XLOOKUP(Ventas[[#This Row],[Ship Country]],[1]!Countries[Ship Country],[1]!Countries[Area],"No registrado")</f>
        <v>Nord Europe</v>
      </c>
      <c r="O2169" s="14" t="str">
        <f>_xlfn.XLOOKUP(Ventas[[#This Row],[Ship Country]],[1]!Countries[Ship Country],[1]!Countries[Continent],"No existe")</f>
        <v>Europe</v>
      </c>
      <c r="P2169" s="15" t="str">
        <f>_xlfn.XLOOKUP(Ventas[[#This Row],[Category]],[2]!ProdManager[Category],[2]!ProdManager[Prod_Manager])</f>
        <v>Peter Stone</v>
      </c>
      <c r="Q2169" s="15">
        <f>YEAR(Ventas[[#This Row],[Order Date]])</f>
        <v>2014</v>
      </c>
      <c r="R2169" s="15" t="str">
        <f>TEXT(Ventas[[#This Row],[Order Date]],"MMM")</f>
        <v>ago</v>
      </c>
    </row>
    <row r="2170" spans="1:18" x14ac:dyDescent="0.25">
      <c r="A2170" s="4">
        <v>10252</v>
      </c>
      <c r="B2170" s="4" t="s">
        <v>40</v>
      </c>
      <c r="C2170" s="4" t="s">
        <v>15</v>
      </c>
      <c r="D2170" s="4">
        <v>27.2</v>
      </c>
      <c r="E2170" s="4">
        <v>22.575999999999997</v>
      </c>
      <c r="F2170" s="4">
        <v>40</v>
      </c>
      <c r="G2170" s="4" t="s">
        <v>36</v>
      </c>
      <c r="H2170" s="4" t="s">
        <v>37</v>
      </c>
      <c r="I2170" s="4" t="s">
        <v>38</v>
      </c>
      <c r="J2170" s="5">
        <v>41860</v>
      </c>
      <c r="K2170" s="12">
        <f>Ventas[[#This Row],[Unit Price]]*Ventas[[#This Row],[Quantity]]</f>
        <v>1088</v>
      </c>
      <c r="L2170" s="12">
        <f>Ventas[[#This Row],[Unit Cost]]*Ventas[[#This Row],[Quantity]]</f>
        <v>903.03999999999985</v>
      </c>
      <c r="M2170" s="14">
        <f>Ventas[[#This Row],[Ingresos]]-Ventas[[#This Row],[Costes]]</f>
        <v>184.96000000000015</v>
      </c>
      <c r="N2170" s="14" t="str">
        <f>_xlfn.XLOOKUP(Ventas[[#This Row],[Ship Country]],[1]!Countries[Ship Country],[1]!Countries[Area],"No registrado")</f>
        <v>Nord Europe</v>
      </c>
      <c r="O2170" s="14" t="str">
        <f>_xlfn.XLOOKUP(Ventas[[#This Row],[Ship Country]],[1]!Countries[Ship Country],[1]!Countries[Continent],"No existe")</f>
        <v>Europe</v>
      </c>
      <c r="P2170" s="15" t="str">
        <f>_xlfn.XLOOKUP(Ventas[[#This Row],[Category]],[2]!ProdManager[Category],[2]!ProdManager[Prod_Manager])</f>
        <v>Peter Stone</v>
      </c>
      <c r="Q2170" s="15">
        <f>YEAR(Ventas[[#This Row],[Order Date]])</f>
        <v>2014</v>
      </c>
      <c r="R2170" s="15" t="str">
        <f>TEXT(Ventas[[#This Row],[Order Date]],"MMM")</f>
        <v>ago</v>
      </c>
    </row>
    <row r="2171" spans="1:18" x14ac:dyDescent="0.25">
      <c r="A2171" s="6">
        <v>10253</v>
      </c>
      <c r="B2171" s="6" t="s">
        <v>41</v>
      </c>
      <c r="C2171" s="6" t="s">
        <v>35</v>
      </c>
      <c r="D2171" s="6">
        <v>16</v>
      </c>
      <c r="E2171" s="6">
        <v>11.04</v>
      </c>
      <c r="F2171" s="6">
        <v>40</v>
      </c>
      <c r="G2171" s="6" t="s">
        <v>25</v>
      </c>
      <c r="H2171" s="6" t="s">
        <v>26</v>
      </c>
      <c r="I2171" s="6" t="s">
        <v>27</v>
      </c>
      <c r="J2171" s="7">
        <v>41861</v>
      </c>
      <c r="K2171" s="12">
        <f>Ventas[[#This Row],[Unit Price]]*Ventas[[#This Row],[Quantity]]</f>
        <v>640</v>
      </c>
      <c r="L2171" s="12">
        <f>Ventas[[#This Row],[Unit Cost]]*Ventas[[#This Row],[Quantity]]</f>
        <v>441.59999999999997</v>
      </c>
      <c r="M2171" s="14">
        <f>Ventas[[#This Row],[Ingresos]]-Ventas[[#This Row],[Costes]]</f>
        <v>198.40000000000003</v>
      </c>
      <c r="N2171" s="14" t="str">
        <f>_xlfn.XLOOKUP(Ventas[[#This Row],[Ship Country]],[1]!Countries[Ship Country],[1]!Countries[Area],"No registrado")</f>
        <v>Sud America</v>
      </c>
      <c r="O2171" s="14" t="str">
        <f>_xlfn.XLOOKUP(Ventas[[#This Row],[Ship Country]],[1]!Countries[Ship Country],[1]!Countries[Continent],"No existe")</f>
        <v>America</v>
      </c>
      <c r="P2171" s="15" t="str">
        <f>_xlfn.XLOOKUP(Ventas[[#This Row],[Category]],[2]!ProdManager[Category],[2]!ProdManager[Prod_Manager])</f>
        <v>Lydia Sinn</v>
      </c>
      <c r="Q2171" s="15">
        <f>YEAR(Ventas[[#This Row],[Order Date]])</f>
        <v>2014</v>
      </c>
      <c r="R2171" s="15" t="str">
        <f>TEXT(Ventas[[#This Row],[Order Date]],"MMM")</f>
        <v>ago</v>
      </c>
    </row>
    <row r="2172" spans="1:18" x14ac:dyDescent="0.25">
      <c r="A2172" s="4">
        <v>10253</v>
      </c>
      <c r="B2172" s="4" t="s">
        <v>42</v>
      </c>
      <c r="C2172" s="4" t="s">
        <v>43</v>
      </c>
      <c r="D2172" s="4">
        <v>14.4</v>
      </c>
      <c r="E2172" s="4">
        <v>12.816000000000001</v>
      </c>
      <c r="F2172" s="4">
        <v>42</v>
      </c>
      <c r="G2172" s="4" t="s">
        <v>25</v>
      </c>
      <c r="H2172" s="4" t="s">
        <v>26</v>
      </c>
      <c r="I2172" s="4" t="s">
        <v>27</v>
      </c>
      <c r="J2172" s="5">
        <v>41861</v>
      </c>
      <c r="K2172" s="12">
        <f>Ventas[[#This Row],[Unit Price]]*Ventas[[#This Row],[Quantity]]</f>
        <v>604.80000000000007</v>
      </c>
      <c r="L2172" s="12">
        <f>Ventas[[#This Row],[Unit Cost]]*Ventas[[#This Row],[Quantity]]</f>
        <v>538.27200000000005</v>
      </c>
      <c r="M2172" s="14">
        <f>Ventas[[#This Row],[Ingresos]]-Ventas[[#This Row],[Costes]]</f>
        <v>66.52800000000002</v>
      </c>
      <c r="N2172" s="14" t="str">
        <f>_xlfn.XLOOKUP(Ventas[[#This Row],[Ship Country]],[1]!Countries[Ship Country],[1]!Countries[Area],"No registrado")</f>
        <v>Sud America</v>
      </c>
      <c r="O2172" s="14" t="str">
        <f>_xlfn.XLOOKUP(Ventas[[#This Row],[Ship Country]],[1]!Countries[Ship Country],[1]!Countries[Continent],"No existe")</f>
        <v>America</v>
      </c>
      <c r="P2172" s="15" t="str">
        <f>_xlfn.XLOOKUP(Ventas[[#This Row],[Category]],[2]!ProdManager[Category],[2]!ProdManager[Prod_Manager])</f>
        <v>John Matter</v>
      </c>
      <c r="Q2172" s="15">
        <f>YEAR(Ventas[[#This Row],[Order Date]])</f>
        <v>2014</v>
      </c>
      <c r="R2172" s="15" t="str">
        <f>TEXT(Ventas[[#This Row],[Order Date]],"MMM")</f>
        <v>ago</v>
      </c>
    </row>
    <row r="2173" spans="1:18" x14ac:dyDescent="0.25">
      <c r="A2173" s="6">
        <v>10253</v>
      </c>
      <c r="B2173" s="6" t="s">
        <v>44</v>
      </c>
      <c r="C2173" s="6" t="s">
        <v>15</v>
      </c>
      <c r="D2173" s="6">
        <v>10</v>
      </c>
      <c r="E2173" s="6">
        <v>7.5</v>
      </c>
      <c r="F2173" s="6">
        <v>20</v>
      </c>
      <c r="G2173" s="6" t="s">
        <v>25</v>
      </c>
      <c r="H2173" s="6" t="s">
        <v>26</v>
      </c>
      <c r="I2173" s="6" t="s">
        <v>27</v>
      </c>
      <c r="J2173" s="7">
        <v>41861</v>
      </c>
      <c r="K2173" s="12">
        <f>Ventas[[#This Row],[Unit Price]]*Ventas[[#This Row],[Quantity]]</f>
        <v>200</v>
      </c>
      <c r="L2173" s="12">
        <f>Ventas[[#This Row],[Unit Cost]]*Ventas[[#This Row],[Quantity]]</f>
        <v>150</v>
      </c>
      <c r="M2173" s="14">
        <f>Ventas[[#This Row],[Ingresos]]-Ventas[[#This Row],[Costes]]</f>
        <v>50</v>
      </c>
      <c r="N2173" s="14" t="str">
        <f>_xlfn.XLOOKUP(Ventas[[#This Row],[Ship Country]],[1]!Countries[Ship Country],[1]!Countries[Area],"No registrado")</f>
        <v>Sud America</v>
      </c>
      <c r="O2173" s="14" t="str">
        <f>_xlfn.XLOOKUP(Ventas[[#This Row],[Ship Country]],[1]!Countries[Ship Country],[1]!Countries[Continent],"No existe")</f>
        <v>America</v>
      </c>
      <c r="P2173" s="15" t="str">
        <f>_xlfn.XLOOKUP(Ventas[[#This Row],[Category]],[2]!ProdManager[Category],[2]!ProdManager[Prod_Manager])</f>
        <v>Peter Stone</v>
      </c>
      <c r="Q2173" s="15">
        <f>YEAR(Ventas[[#This Row],[Order Date]])</f>
        <v>2014</v>
      </c>
      <c r="R2173" s="15" t="str">
        <f>TEXT(Ventas[[#This Row],[Order Date]],"MMM")</f>
        <v>ago</v>
      </c>
    </row>
    <row r="2174" spans="1:18" x14ac:dyDescent="0.25">
      <c r="A2174" s="4">
        <v>10254</v>
      </c>
      <c r="B2174" s="4" t="s">
        <v>45</v>
      </c>
      <c r="C2174" s="4" t="s">
        <v>46</v>
      </c>
      <c r="D2174" s="4">
        <v>19.2</v>
      </c>
      <c r="E2174" s="4">
        <v>14.783999999999999</v>
      </c>
      <c r="F2174" s="4">
        <v>21</v>
      </c>
      <c r="G2174" s="4" t="s">
        <v>47</v>
      </c>
      <c r="H2174" s="4" t="s">
        <v>48</v>
      </c>
      <c r="I2174" s="4" t="s">
        <v>49</v>
      </c>
      <c r="J2174" s="5">
        <v>41862</v>
      </c>
      <c r="K2174" s="12">
        <f>Ventas[[#This Row],[Unit Price]]*Ventas[[#This Row],[Quantity]]</f>
        <v>403.2</v>
      </c>
      <c r="L2174" s="12">
        <f>Ventas[[#This Row],[Unit Cost]]*Ventas[[#This Row],[Quantity]]</f>
        <v>310.464</v>
      </c>
      <c r="M2174" s="14">
        <f>Ventas[[#This Row],[Ingresos]]-Ventas[[#This Row],[Costes]]</f>
        <v>92.73599999999999</v>
      </c>
      <c r="N2174" s="14" t="str">
        <f>_xlfn.XLOOKUP(Ventas[[#This Row],[Ship Country]],[1]!Countries[Ship Country],[1]!Countries[Area],"No registrado")</f>
        <v>Nord Europe</v>
      </c>
      <c r="O2174" s="14" t="str">
        <f>_xlfn.XLOOKUP(Ventas[[#This Row],[Ship Country]],[1]!Countries[Ship Country],[1]!Countries[Continent],"No existe")</f>
        <v>Europe</v>
      </c>
      <c r="P2174" s="15" t="str">
        <f>_xlfn.XLOOKUP(Ventas[[#This Row],[Category]],[2]!ProdManager[Category],[2]!ProdManager[Prod_Manager])</f>
        <v>John Matter</v>
      </c>
      <c r="Q2174" s="15">
        <f>YEAR(Ventas[[#This Row],[Order Date]])</f>
        <v>2014</v>
      </c>
      <c r="R2174" s="15" t="str">
        <f>TEXT(Ventas[[#This Row],[Order Date]],"MMM")</f>
        <v>ago</v>
      </c>
    </row>
    <row r="2175" spans="1:18" x14ac:dyDescent="0.25">
      <c r="A2175" s="6">
        <v>10254</v>
      </c>
      <c r="B2175" s="6" t="s">
        <v>50</v>
      </c>
      <c r="C2175" s="6" t="s">
        <v>18</v>
      </c>
      <c r="D2175" s="6">
        <v>8</v>
      </c>
      <c r="E2175" s="6">
        <v>6.4</v>
      </c>
      <c r="F2175" s="6">
        <v>21</v>
      </c>
      <c r="G2175" s="6" t="s">
        <v>47</v>
      </c>
      <c r="H2175" s="6" t="s">
        <v>48</v>
      </c>
      <c r="I2175" s="6" t="s">
        <v>49</v>
      </c>
      <c r="J2175" s="7">
        <v>41862</v>
      </c>
      <c r="K2175" s="12">
        <f>Ventas[[#This Row],[Unit Price]]*Ventas[[#This Row],[Quantity]]</f>
        <v>168</v>
      </c>
      <c r="L2175" s="12">
        <f>Ventas[[#This Row],[Unit Cost]]*Ventas[[#This Row],[Quantity]]</f>
        <v>134.4</v>
      </c>
      <c r="M2175" s="14">
        <f>Ventas[[#This Row],[Ingresos]]-Ventas[[#This Row],[Costes]]</f>
        <v>33.599999999999994</v>
      </c>
      <c r="N2175" s="14" t="str">
        <f>_xlfn.XLOOKUP(Ventas[[#This Row],[Ship Country]],[1]!Countries[Ship Country],[1]!Countries[Area],"No registrado")</f>
        <v>Nord Europe</v>
      </c>
      <c r="O2175" s="14" t="str">
        <f>_xlfn.XLOOKUP(Ventas[[#This Row],[Ship Country]],[1]!Countries[Ship Country],[1]!Countries[Continent],"No existe")</f>
        <v>Europe</v>
      </c>
      <c r="P2175" s="15" t="str">
        <f>_xlfn.XLOOKUP(Ventas[[#This Row],[Category]],[2]!ProdManager[Category],[2]!ProdManager[Prod_Manager])</f>
        <v>Marc Caine</v>
      </c>
      <c r="Q2175" s="15">
        <f>YEAR(Ventas[[#This Row],[Order Date]])</f>
        <v>2014</v>
      </c>
      <c r="R2175" s="15" t="str">
        <f>TEXT(Ventas[[#This Row],[Order Date]],"MMM")</f>
        <v>ago</v>
      </c>
    </row>
    <row r="2176" spans="1:18" x14ac:dyDescent="0.25">
      <c r="A2176" s="4">
        <v>10254</v>
      </c>
      <c r="B2176" s="4" t="s">
        <v>51</v>
      </c>
      <c r="C2176" s="4" t="s">
        <v>43</v>
      </c>
      <c r="D2176" s="4">
        <v>3.6</v>
      </c>
      <c r="E2176" s="4">
        <v>3.2040000000000002</v>
      </c>
      <c r="F2176" s="4">
        <v>15</v>
      </c>
      <c r="G2176" s="4" t="s">
        <v>47</v>
      </c>
      <c r="H2176" s="4" t="s">
        <v>48</v>
      </c>
      <c r="I2176" s="4" t="s">
        <v>49</v>
      </c>
      <c r="J2176" s="5">
        <v>41862</v>
      </c>
      <c r="K2176" s="12">
        <f>Ventas[[#This Row],[Unit Price]]*Ventas[[#This Row],[Quantity]]</f>
        <v>54</v>
      </c>
      <c r="L2176" s="12">
        <f>Ventas[[#This Row],[Unit Cost]]*Ventas[[#This Row],[Quantity]]</f>
        <v>48.06</v>
      </c>
      <c r="M2176" s="14">
        <f>Ventas[[#This Row],[Ingresos]]-Ventas[[#This Row],[Costes]]</f>
        <v>5.9399999999999977</v>
      </c>
      <c r="N2176" s="14" t="str">
        <f>_xlfn.XLOOKUP(Ventas[[#This Row],[Ship Country]],[1]!Countries[Ship Country],[1]!Countries[Area],"No registrado")</f>
        <v>Nord Europe</v>
      </c>
      <c r="O2176" s="14" t="str">
        <f>_xlfn.XLOOKUP(Ventas[[#This Row],[Ship Country]],[1]!Countries[Ship Country],[1]!Countries[Continent],"No existe")</f>
        <v>Europe</v>
      </c>
      <c r="P2176" s="15" t="str">
        <f>_xlfn.XLOOKUP(Ventas[[#This Row],[Category]],[2]!ProdManager[Category],[2]!ProdManager[Prod_Manager])</f>
        <v>John Matter</v>
      </c>
      <c r="Q2176" s="15">
        <f>YEAR(Ventas[[#This Row],[Order Date]])</f>
        <v>2014</v>
      </c>
      <c r="R2176" s="15" t="str">
        <f>TEXT(Ventas[[#This Row],[Order Date]],"MMM")</f>
        <v>ago</v>
      </c>
    </row>
    <row r="2177" spans="1:18" x14ac:dyDescent="0.25">
      <c r="A2177" s="6">
        <v>10255</v>
      </c>
      <c r="B2177" s="6" t="s">
        <v>52</v>
      </c>
      <c r="C2177" s="6" t="s">
        <v>15</v>
      </c>
      <c r="D2177" s="6">
        <v>44</v>
      </c>
      <c r="E2177" s="6">
        <v>33.880000000000003</v>
      </c>
      <c r="F2177" s="6">
        <v>30</v>
      </c>
      <c r="G2177" s="6" t="s">
        <v>53</v>
      </c>
      <c r="H2177" s="6" t="s">
        <v>54</v>
      </c>
      <c r="I2177" s="6" t="s">
        <v>49</v>
      </c>
      <c r="J2177" s="7">
        <v>41863</v>
      </c>
      <c r="K2177" s="12">
        <f>Ventas[[#This Row],[Unit Price]]*Ventas[[#This Row],[Quantity]]</f>
        <v>1320</v>
      </c>
      <c r="L2177" s="12">
        <f>Ventas[[#This Row],[Unit Cost]]*Ventas[[#This Row],[Quantity]]</f>
        <v>1016.4000000000001</v>
      </c>
      <c r="M2177" s="14">
        <f>Ventas[[#This Row],[Ingresos]]-Ventas[[#This Row],[Costes]]</f>
        <v>303.59999999999991</v>
      </c>
      <c r="N2177" s="14" t="str">
        <f>_xlfn.XLOOKUP(Ventas[[#This Row],[Ship Country]],[1]!Countries[Ship Country],[1]!Countries[Area],"No registrado")</f>
        <v>Nord Europe</v>
      </c>
      <c r="O2177" s="14" t="str">
        <f>_xlfn.XLOOKUP(Ventas[[#This Row],[Ship Country]],[1]!Countries[Ship Country],[1]!Countries[Continent],"No existe")</f>
        <v>Europe</v>
      </c>
      <c r="P2177" s="15" t="str">
        <f>_xlfn.XLOOKUP(Ventas[[#This Row],[Category]],[2]!ProdManager[Category],[2]!ProdManager[Prod_Manager])</f>
        <v>Peter Stone</v>
      </c>
      <c r="Q2177" s="15">
        <f>YEAR(Ventas[[#This Row],[Order Date]])</f>
        <v>2014</v>
      </c>
      <c r="R2177" s="15" t="str">
        <f>TEXT(Ventas[[#This Row],[Order Date]],"MMM")</f>
        <v>ago</v>
      </c>
    </row>
    <row r="2178" spans="1:18" x14ac:dyDescent="0.25">
      <c r="A2178" s="4">
        <v>10255</v>
      </c>
      <c r="B2178" s="4" t="s">
        <v>55</v>
      </c>
      <c r="C2178" s="4" t="s">
        <v>43</v>
      </c>
      <c r="D2178" s="4">
        <v>15.2</v>
      </c>
      <c r="E2178" s="4">
        <v>13.375999999999999</v>
      </c>
      <c r="F2178" s="4">
        <v>20</v>
      </c>
      <c r="G2178" s="4" t="s">
        <v>53</v>
      </c>
      <c r="H2178" s="4" t="s">
        <v>54</v>
      </c>
      <c r="I2178" s="4" t="s">
        <v>49</v>
      </c>
      <c r="J2178" s="5">
        <v>41863</v>
      </c>
      <c r="K2178" s="12">
        <f>Ventas[[#This Row],[Unit Price]]*Ventas[[#This Row],[Quantity]]</f>
        <v>304</v>
      </c>
      <c r="L2178" s="12">
        <f>Ventas[[#This Row],[Unit Cost]]*Ventas[[#This Row],[Quantity]]</f>
        <v>267.52</v>
      </c>
      <c r="M2178" s="14">
        <f>Ventas[[#This Row],[Ingresos]]-Ventas[[#This Row],[Costes]]</f>
        <v>36.480000000000018</v>
      </c>
      <c r="N2178" s="14" t="str">
        <f>_xlfn.XLOOKUP(Ventas[[#This Row],[Ship Country]],[1]!Countries[Ship Country],[1]!Countries[Area],"No registrado")</f>
        <v>Nord Europe</v>
      </c>
      <c r="O2178" s="14" t="str">
        <f>_xlfn.XLOOKUP(Ventas[[#This Row],[Ship Country]],[1]!Countries[Ship Country],[1]!Countries[Continent],"No existe")</f>
        <v>Europe</v>
      </c>
      <c r="P2178" s="15" t="str">
        <f>_xlfn.XLOOKUP(Ventas[[#This Row],[Category]],[2]!ProdManager[Category],[2]!ProdManager[Prod_Manager])</f>
        <v>John Matter</v>
      </c>
      <c r="Q2178" s="15">
        <f>YEAR(Ventas[[#This Row],[Order Date]])</f>
        <v>2014</v>
      </c>
      <c r="R2178" s="15" t="str">
        <f>TEXT(Ventas[[#This Row],[Order Date]],"MMM")</f>
        <v>ago</v>
      </c>
    </row>
    <row r="2179" spans="1:18" x14ac:dyDescent="0.25">
      <c r="A2179" s="6">
        <v>10255</v>
      </c>
      <c r="B2179" s="6" t="s">
        <v>56</v>
      </c>
      <c r="C2179" s="6" t="s">
        <v>35</v>
      </c>
      <c r="D2179" s="6">
        <v>13.9</v>
      </c>
      <c r="E2179" s="6">
        <v>9.73</v>
      </c>
      <c r="F2179" s="6">
        <v>35</v>
      </c>
      <c r="G2179" s="6" t="s">
        <v>53</v>
      </c>
      <c r="H2179" s="6" t="s">
        <v>54</v>
      </c>
      <c r="I2179" s="6" t="s">
        <v>49</v>
      </c>
      <c r="J2179" s="7">
        <v>41863</v>
      </c>
      <c r="K2179" s="12">
        <f>Ventas[[#This Row],[Unit Price]]*Ventas[[#This Row],[Quantity]]</f>
        <v>486.5</v>
      </c>
      <c r="L2179" s="12">
        <f>Ventas[[#This Row],[Unit Cost]]*Ventas[[#This Row],[Quantity]]</f>
        <v>340.55</v>
      </c>
      <c r="M2179" s="14">
        <f>Ventas[[#This Row],[Ingresos]]-Ventas[[#This Row],[Costes]]</f>
        <v>145.94999999999999</v>
      </c>
      <c r="N2179" s="14" t="str">
        <f>_xlfn.XLOOKUP(Ventas[[#This Row],[Ship Country]],[1]!Countries[Ship Country],[1]!Countries[Area],"No registrado")</f>
        <v>Nord Europe</v>
      </c>
      <c r="O2179" s="14" t="str">
        <f>_xlfn.XLOOKUP(Ventas[[#This Row],[Ship Country]],[1]!Countries[Ship Country],[1]!Countries[Continent],"No existe")</f>
        <v>Europe</v>
      </c>
      <c r="P2179" s="15" t="str">
        <f>_xlfn.XLOOKUP(Ventas[[#This Row],[Category]],[2]!ProdManager[Category],[2]!ProdManager[Prod_Manager])</f>
        <v>Lydia Sinn</v>
      </c>
      <c r="Q2179" s="15">
        <f>YEAR(Ventas[[#This Row],[Order Date]])</f>
        <v>2014</v>
      </c>
      <c r="R2179" s="15" t="str">
        <f>TEXT(Ventas[[#This Row],[Order Date]],"MMM")</f>
        <v>ago</v>
      </c>
    </row>
    <row r="2180" spans="1:18" x14ac:dyDescent="0.25">
      <c r="A2180" s="4">
        <v>10255</v>
      </c>
      <c r="B2180" s="4" t="s">
        <v>57</v>
      </c>
      <c r="C2180" s="4" t="s">
        <v>29</v>
      </c>
      <c r="D2180" s="4">
        <v>15.2</v>
      </c>
      <c r="E2180" s="4">
        <v>10.792</v>
      </c>
      <c r="F2180" s="4">
        <v>25</v>
      </c>
      <c r="G2180" s="4" t="s">
        <v>53</v>
      </c>
      <c r="H2180" s="4" t="s">
        <v>54</v>
      </c>
      <c r="I2180" s="4" t="s">
        <v>49</v>
      </c>
      <c r="J2180" s="5">
        <v>41863</v>
      </c>
      <c r="K2180" s="12">
        <f>Ventas[[#This Row],[Unit Price]]*Ventas[[#This Row],[Quantity]]</f>
        <v>380</v>
      </c>
      <c r="L2180" s="12">
        <f>Ventas[[#This Row],[Unit Cost]]*Ventas[[#This Row],[Quantity]]</f>
        <v>269.8</v>
      </c>
      <c r="M2180" s="14">
        <f>Ventas[[#This Row],[Ingresos]]-Ventas[[#This Row],[Costes]]</f>
        <v>110.19999999999999</v>
      </c>
      <c r="N2180" s="14" t="str">
        <f>_xlfn.XLOOKUP(Ventas[[#This Row],[Ship Country]],[1]!Countries[Ship Country],[1]!Countries[Area],"No registrado")</f>
        <v>Nord Europe</v>
      </c>
      <c r="O2180" s="14" t="str">
        <f>_xlfn.XLOOKUP(Ventas[[#This Row],[Ship Country]],[1]!Countries[Ship Country],[1]!Countries[Continent],"No existe")</f>
        <v>Europe</v>
      </c>
      <c r="P2180" s="15" t="str">
        <f>_xlfn.XLOOKUP(Ventas[[#This Row],[Category]],[2]!ProdManager[Category],[2]!ProdManager[Prod_Manager])</f>
        <v>Peter Stone</v>
      </c>
      <c r="Q2180" s="15">
        <f>YEAR(Ventas[[#This Row],[Order Date]])</f>
        <v>2014</v>
      </c>
      <c r="R2180" s="15" t="str">
        <f>TEXT(Ventas[[#This Row],[Order Date]],"MMM")</f>
        <v>ago</v>
      </c>
    </row>
    <row r="2181" spans="1:18" x14ac:dyDescent="0.25">
      <c r="A2181" s="6">
        <v>10256</v>
      </c>
      <c r="B2181" s="6" t="s">
        <v>58</v>
      </c>
      <c r="C2181" s="6" t="s">
        <v>46</v>
      </c>
      <c r="D2181" s="6">
        <v>26.2</v>
      </c>
      <c r="E2181" s="6">
        <v>21.484000000000002</v>
      </c>
      <c r="F2181" s="6">
        <v>15</v>
      </c>
      <c r="G2181" s="6" t="s">
        <v>59</v>
      </c>
      <c r="H2181" s="6" t="s">
        <v>60</v>
      </c>
      <c r="I2181" s="6" t="s">
        <v>27</v>
      </c>
      <c r="J2181" s="7">
        <v>41866</v>
      </c>
      <c r="K2181" s="12">
        <f>Ventas[[#This Row],[Unit Price]]*Ventas[[#This Row],[Quantity]]</f>
        <v>393</v>
      </c>
      <c r="L2181" s="12">
        <f>Ventas[[#This Row],[Unit Cost]]*Ventas[[#This Row],[Quantity]]</f>
        <v>322.26000000000005</v>
      </c>
      <c r="M2181" s="14">
        <f>Ventas[[#This Row],[Ingresos]]-Ventas[[#This Row],[Costes]]</f>
        <v>70.739999999999952</v>
      </c>
      <c r="N2181" s="14" t="str">
        <f>_xlfn.XLOOKUP(Ventas[[#This Row],[Ship Country]],[1]!Countries[Ship Country],[1]!Countries[Area],"No registrado")</f>
        <v>Sud America</v>
      </c>
      <c r="O2181" s="14" t="str">
        <f>_xlfn.XLOOKUP(Ventas[[#This Row],[Ship Country]],[1]!Countries[Ship Country],[1]!Countries[Continent],"No existe")</f>
        <v>America</v>
      </c>
      <c r="P2181" s="15" t="str">
        <f>_xlfn.XLOOKUP(Ventas[[#This Row],[Category]],[2]!ProdManager[Category],[2]!ProdManager[Prod_Manager])</f>
        <v>John Matter</v>
      </c>
      <c r="Q2181" s="15">
        <f>YEAR(Ventas[[#This Row],[Order Date]])</f>
        <v>2014</v>
      </c>
      <c r="R2181" s="15" t="str">
        <f>TEXT(Ventas[[#This Row],[Order Date]],"MMM")</f>
        <v>ago</v>
      </c>
    </row>
    <row r="2182" spans="1:18" x14ac:dyDescent="0.25">
      <c r="A2182" s="4">
        <v>10256</v>
      </c>
      <c r="B2182" s="4" t="s">
        <v>61</v>
      </c>
      <c r="C2182" s="4" t="s">
        <v>24</v>
      </c>
      <c r="D2182" s="4">
        <v>10.4</v>
      </c>
      <c r="E2182" s="4">
        <v>8.0080000000000009</v>
      </c>
      <c r="F2182" s="4">
        <v>12</v>
      </c>
      <c r="G2182" s="4" t="s">
        <v>59</v>
      </c>
      <c r="H2182" s="4" t="s">
        <v>60</v>
      </c>
      <c r="I2182" s="4" t="s">
        <v>27</v>
      </c>
      <c r="J2182" s="5">
        <v>41866</v>
      </c>
      <c r="K2182" s="12">
        <f>Ventas[[#This Row],[Unit Price]]*Ventas[[#This Row],[Quantity]]</f>
        <v>124.80000000000001</v>
      </c>
      <c r="L2182" s="12">
        <f>Ventas[[#This Row],[Unit Cost]]*Ventas[[#This Row],[Quantity]]</f>
        <v>96.096000000000004</v>
      </c>
      <c r="M2182" s="14">
        <f>Ventas[[#This Row],[Ingresos]]-Ventas[[#This Row],[Costes]]</f>
        <v>28.704000000000008</v>
      </c>
      <c r="N2182" s="14" t="str">
        <f>_xlfn.XLOOKUP(Ventas[[#This Row],[Ship Country]],[1]!Countries[Ship Country],[1]!Countries[Area],"No registrado")</f>
        <v>Sud America</v>
      </c>
      <c r="O2182" s="14" t="str">
        <f>_xlfn.XLOOKUP(Ventas[[#This Row],[Ship Country]],[1]!Countries[Ship Country],[1]!Countries[Continent],"No existe")</f>
        <v>America</v>
      </c>
      <c r="P2182" s="15" t="str">
        <f>_xlfn.XLOOKUP(Ventas[[#This Row],[Category]],[2]!ProdManager[Category],[2]!ProdManager[Prod_Manager])</f>
        <v>Lydia Sinn</v>
      </c>
      <c r="Q2182" s="15">
        <f>YEAR(Ventas[[#This Row],[Order Date]])</f>
        <v>2014</v>
      </c>
      <c r="R2182" s="15" t="str">
        <f>TEXT(Ventas[[#This Row],[Order Date]],"MMM")</f>
        <v>ago</v>
      </c>
    </row>
    <row r="2183" spans="1:18" x14ac:dyDescent="0.25">
      <c r="A2183" s="6">
        <v>10257</v>
      </c>
      <c r="B2183" s="6" t="s">
        <v>62</v>
      </c>
      <c r="C2183" s="6" t="s">
        <v>35</v>
      </c>
      <c r="D2183" s="6">
        <v>35.1</v>
      </c>
      <c r="E2183" s="6">
        <v>23.165999999999997</v>
      </c>
      <c r="F2183" s="6">
        <v>25</v>
      </c>
      <c r="G2183" s="6" t="s">
        <v>63</v>
      </c>
      <c r="H2183" s="6" t="s">
        <v>64</v>
      </c>
      <c r="I2183" s="6" t="s">
        <v>65</v>
      </c>
      <c r="J2183" s="7">
        <v>41867</v>
      </c>
      <c r="K2183" s="12">
        <f>Ventas[[#This Row],[Unit Price]]*Ventas[[#This Row],[Quantity]]</f>
        <v>877.5</v>
      </c>
      <c r="L2183" s="12">
        <f>Ventas[[#This Row],[Unit Cost]]*Ventas[[#This Row],[Quantity]]</f>
        <v>579.14999999999986</v>
      </c>
      <c r="M2183" s="14">
        <f>Ventas[[#This Row],[Ingresos]]-Ventas[[#This Row],[Costes]]</f>
        <v>298.35000000000014</v>
      </c>
      <c r="N2183" s="14" t="str">
        <f>_xlfn.XLOOKUP(Ventas[[#This Row],[Ship Country]],[1]!Countries[Ship Country],[1]!Countries[Area],"No registrado")</f>
        <v>Sud America</v>
      </c>
      <c r="O2183" s="14" t="str">
        <f>_xlfn.XLOOKUP(Ventas[[#This Row],[Ship Country]],[1]!Countries[Ship Country],[1]!Countries[Continent],"No existe")</f>
        <v>America</v>
      </c>
      <c r="P2183" s="15" t="str">
        <f>_xlfn.XLOOKUP(Ventas[[#This Row],[Category]],[2]!ProdManager[Category],[2]!ProdManager[Prod_Manager])</f>
        <v>Lydia Sinn</v>
      </c>
      <c r="Q2183" s="15">
        <f>YEAR(Ventas[[#This Row],[Order Date]])</f>
        <v>2014</v>
      </c>
      <c r="R2183" s="15" t="str">
        <f>TEXT(Ventas[[#This Row],[Order Date]],"MMM")</f>
        <v>ago</v>
      </c>
    </row>
    <row r="2184" spans="1:18" x14ac:dyDescent="0.25">
      <c r="A2184" s="4">
        <v>10257</v>
      </c>
      <c r="B2184" s="4" t="s">
        <v>42</v>
      </c>
      <c r="C2184" s="4" t="s">
        <v>43</v>
      </c>
      <c r="D2184" s="4">
        <v>14.4</v>
      </c>
      <c r="E2184" s="4">
        <v>13.248000000000001</v>
      </c>
      <c r="F2184" s="4">
        <v>60</v>
      </c>
      <c r="G2184" s="4" t="s">
        <v>63</v>
      </c>
      <c r="H2184" s="4" t="s">
        <v>64</v>
      </c>
      <c r="I2184" s="4" t="s">
        <v>65</v>
      </c>
      <c r="J2184" s="5">
        <v>41867</v>
      </c>
      <c r="K2184" s="12">
        <f>Ventas[[#This Row],[Unit Price]]*Ventas[[#This Row],[Quantity]]</f>
        <v>864</v>
      </c>
      <c r="L2184" s="12">
        <f>Ventas[[#This Row],[Unit Cost]]*Ventas[[#This Row],[Quantity]]</f>
        <v>794.88000000000011</v>
      </c>
      <c r="M2184" s="14">
        <f>Ventas[[#This Row],[Ingresos]]-Ventas[[#This Row],[Costes]]</f>
        <v>69.119999999999891</v>
      </c>
      <c r="N2184" s="14" t="str">
        <f>_xlfn.XLOOKUP(Ventas[[#This Row],[Ship Country]],[1]!Countries[Ship Country],[1]!Countries[Area],"No registrado")</f>
        <v>Sud America</v>
      </c>
      <c r="O2184" s="14" t="str">
        <f>_xlfn.XLOOKUP(Ventas[[#This Row],[Ship Country]],[1]!Countries[Ship Country],[1]!Countries[Continent],"No existe")</f>
        <v>America</v>
      </c>
      <c r="P2184" s="15" t="str">
        <f>_xlfn.XLOOKUP(Ventas[[#This Row],[Category]],[2]!ProdManager[Category],[2]!ProdManager[Prod_Manager])</f>
        <v>John Matter</v>
      </c>
      <c r="Q2184" s="15">
        <f>YEAR(Ventas[[#This Row],[Order Date]])</f>
        <v>2014</v>
      </c>
      <c r="R2184" s="15" t="str">
        <f>TEXT(Ventas[[#This Row],[Order Date]],"MMM")</f>
        <v>ago</v>
      </c>
    </row>
    <row r="2185" spans="1:18" x14ac:dyDescent="0.25">
      <c r="A2185" s="6">
        <v>10257</v>
      </c>
      <c r="B2185" s="6" t="s">
        <v>61</v>
      </c>
      <c r="C2185" s="6" t="s">
        <v>24</v>
      </c>
      <c r="D2185" s="6">
        <v>10.4</v>
      </c>
      <c r="E2185" s="6">
        <v>8.0080000000000009</v>
      </c>
      <c r="F2185" s="6">
        <v>15</v>
      </c>
      <c r="G2185" s="6" t="s">
        <v>63</v>
      </c>
      <c r="H2185" s="6" t="s">
        <v>64</v>
      </c>
      <c r="I2185" s="6" t="s">
        <v>65</v>
      </c>
      <c r="J2185" s="7">
        <v>41867</v>
      </c>
      <c r="K2185" s="12">
        <f>Ventas[[#This Row],[Unit Price]]*Ventas[[#This Row],[Quantity]]</f>
        <v>156</v>
      </c>
      <c r="L2185" s="12">
        <f>Ventas[[#This Row],[Unit Cost]]*Ventas[[#This Row],[Quantity]]</f>
        <v>120.12000000000002</v>
      </c>
      <c r="M2185" s="14">
        <f>Ventas[[#This Row],[Ingresos]]-Ventas[[#This Row],[Costes]]</f>
        <v>35.879999999999981</v>
      </c>
      <c r="N2185" s="14" t="str">
        <f>_xlfn.XLOOKUP(Ventas[[#This Row],[Ship Country]],[1]!Countries[Ship Country],[1]!Countries[Area],"No registrado")</f>
        <v>Sud America</v>
      </c>
      <c r="O2185" s="14" t="str">
        <f>_xlfn.XLOOKUP(Ventas[[#This Row],[Ship Country]],[1]!Countries[Ship Country],[1]!Countries[Continent],"No existe")</f>
        <v>America</v>
      </c>
      <c r="P2185" s="15" t="str">
        <f>_xlfn.XLOOKUP(Ventas[[#This Row],[Category]],[2]!ProdManager[Category],[2]!ProdManager[Prod_Manager])</f>
        <v>Lydia Sinn</v>
      </c>
      <c r="Q2185" s="15">
        <f>YEAR(Ventas[[#This Row],[Order Date]])</f>
        <v>2014</v>
      </c>
      <c r="R2185" s="15" t="str">
        <f>TEXT(Ventas[[#This Row],[Order Date]],"MMM")</f>
        <v>ago</v>
      </c>
    </row>
    <row r="2186" spans="1:18" x14ac:dyDescent="0.25">
      <c r="A2186" s="4">
        <v>10258</v>
      </c>
      <c r="B2186" s="4" t="s">
        <v>55</v>
      </c>
      <c r="C2186" s="4" t="s">
        <v>43</v>
      </c>
      <c r="D2186" s="4">
        <v>15.2</v>
      </c>
      <c r="E2186" s="4">
        <v>13.527999999999999</v>
      </c>
      <c r="F2186" s="4">
        <v>50</v>
      </c>
      <c r="G2186" s="4" t="s">
        <v>66</v>
      </c>
      <c r="H2186" s="4" t="s">
        <v>67</v>
      </c>
      <c r="I2186" s="4" t="s">
        <v>68</v>
      </c>
      <c r="J2186" s="5">
        <v>41868</v>
      </c>
      <c r="K2186" s="12">
        <f>Ventas[[#This Row],[Unit Price]]*Ventas[[#This Row],[Quantity]]</f>
        <v>760</v>
      </c>
      <c r="L2186" s="12">
        <f>Ventas[[#This Row],[Unit Cost]]*Ventas[[#This Row],[Quantity]]</f>
        <v>676.4</v>
      </c>
      <c r="M2186" s="14">
        <f>Ventas[[#This Row],[Ingresos]]-Ventas[[#This Row],[Costes]]</f>
        <v>83.600000000000023</v>
      </c>
      <c r="N2186" s="14" t="str">
        <f>_xlfn.XLOOKUP(Ventas[[#This Row],[Ship Country]],[1]!Countries[Ship Country],[1]!Countries[Area],"No registrado")</f>
        <v>Nord Europe</v>
      </c>
      <c r="O2186" s="14" t="str">
        <f>_xlfn.XLOOKUP(Ventas[[#This Row],[Ship Country]],[1]!Countries[Ship Country],[1]!Countries[Continent],"No existe")</f>
        <v>Europe</v>
      </c>
      <c r="P2186" s="15" t="str">
        <f>_xlfn.XLOOKUP(Ventas[[#This Row],[Category]],[2]!ProdManager[Category],[2]!ProdManager[Prod_Manager])</f>
        <v>John Matter</v>
      </c>
      <c r="Q2186" s="15">
        <f>YEAR(Ventas[[#This Row],[Order Date]])</f>
        <v>2014</v>
      </c>
      <c r="R2186" s="15" t="str">
        <f>TEXT(Ventas[[#This Row],[Order Date]],"MMM")</f>
        <v>ago</v>
      </c>
    </row>
    <row r="2187" spans="1:18" x14ac:dyDescent="0.25">
      <c r="A2187" s="6">
        <v>10258</v>
      </c>
      <c r="B2187" s="6" t="s">
        <v>69</v>
      </c>
      <c r="C2187" s="6" t="s">
        <v>24</v>
      </c>
      <c r="D2187" s="6">
        <v>17</v>
      </c>
      <c r="E2187" s="6">
        <v>12.75</v>
      </c>
      <c r="F2187" s="6">
        <v>65</v>
      </c>
      <c r="G2187" s="6" t="s">
        <v>66</v>
      </c>
      <c r="H2187" s="6" t="s">
        <v>67</v>
      </c>
      <c r="I2187" s="6" t="s">
        <v>68</v>
      </c>
      <c r="J2187" s="7">
        <v>41868</v>
      </c>
      <c r="K2187" s="12">
        <f>Ventas[[#This Row],[Unit Price]]*Ventas[[#This Row],[Quantity]]</f>
        <v>1105</v>
      </c>
      <c r="L2187" s="12">
        <f>Ventas[[#This Row],[Unit Cost]]*Ventas[[#This Row],[Quantity]]</f>
        <v>828.75</v>
      </c>
      <c r="M2187" s="14">
        <f>Ventas[[#This Row],[Ingresos]]-Ventas[[#This Row],[Costes]]</f>
        <v>276.25</v>
      </c>
      <c r="N2187" s="14" t="str">
        <f>_xlfn.XLOOKUP(Ventas[[#This Row],[Ship Country]],[1]!Countries[Ship Country],[1]!Countries[Area],"No registrado")</f>
        <v>Nord Europe</v>
      </c>
      <c r="O2187" s="14" t="str">
        <f>_xlfn.XLOOKUP(Ventas[[#This Row],[Ship Country]],[1]!Countries[Ship Country],[1]!Countries[Continent],"No existe")</f>
        <v>Europe</v>
      </c>
      <c r="P2187" s="15" t="str">
        <f>_xlfn.XLOOKUP(Ventas[[#This Row],[Category]],[2]!ProdManager[Category],[2]!ProdManager[Prod_Manager])</f>
        <v>Lydia Sinn</v>
      </c>
      <c r="Q2187" s="15">
        <f>YEAR(Ventas[[#This Row],[Order Date]])</f>
        <v>2014</v>
      </c>
      <c r="R2187" s="15" t="str">
        <f>TEXT(Ventas[[#This Row],[Order Date]],"MMM")</f>
        <v>ago</v>
      </c>
    </row>
    <row r="2188" spans="1:18" x14ac:dyDescent="0.25">
      <c r="A2188" s="4">
        <v>10258</v>
      </c>
      <c r="B2188" s="4" t="s">
        <v>70</v>
      </c>
      <c r="C2188" s="4" t="s">
        <v>15</v>
      </c>
      <c r="D2188" s="4">
        <v>25.6</v>
      </c>
      <c r="E2188" s="4">
        <v>19.712000000000003</v>
      </c>
      <c r="F2188" s="4">
        <v>60</v>
      </c>
      <c r="G2188" s="4" t="s">
        <v>66</v>
      </c>
      <c r="H2188" s="4" t="s">
        <v>67</v>
      </c>
      <c r="I2188" s="4" t="s">
        <v>68</v>
      </c>
      <c r="J2188" s="5">
        <v>41868</v>
      </c>
      <c r="K2188" s="12">
        <f>Ventas[[#This Row],[Unit Price]]*Ventas[[#This Row],[Quantity]]</f>
        <v>1536</v>
      </c>
      <c r="L2188" s="12">
        <f>Ventas[[#This Row],[Unit Cost]]*Ventas[[#This Row],[Quantity]]</f>
        <v>1182.7200000000003</v>
      </c>
      <c r="M2188" s="14">
        <f>Ventas[[#This Row],[Ingresos]]-Ventas[[#This Row],[Costes]]</f>
        <v>353.27999999999975</v>
      </c>
      <c r="N2188" s="14" t="str">
        <f>_xlfn.XLOOKUP(Ventas[[#This Row],[Ship Country]],[1]!Countries[Ship Country],[1]!Countries[Area],"No registrado")</f>
        <v>Nord Europe</v>
      </c>
      <c r="O2188" s="14" t="str">
        <f>_xlfn.XLOOKUP(Ventas[[#This Row],[Ship Country]],[1]!Countries[Ship Country],[1]!Countries[Continent],"No existe")</f>
        <v>Europe</v>
      </c>
      <c r="P2188" s="15" t="str">
        <f>_xlfn.XLOOKUP(Ventas[[#This Row],[Category]],[2]!ProdManager[Category],[2]!ProdManager[Prod_Manager])</f>
        <v>Peter Stone</v>
      </c>
      <c r="Q2188" s="15">
        <f>YEAR(Ventas[[#This Row],[Order Date]])</f>
        <v>2014</v>
      </c>
      <c r="R2188" s="15" t="str">
        <f>TEXT(Ventas[[#This Row],[Order Date]],"MMM")</f>
        <v>ago</v>
      </c>
    </row>
    <row r="2189" spans="1:18" x14ac:dyDescent="0.25">
      <c r="A2189" s="6">
        <v>10259</v>
      </c>
      <c r="B2189" s="6" t="s">
        <v>71</v>
      </c>
      <c r="C2189" s="6" t="s">
        <v>35</v>
      </c>
      <c r="D2189" s="6">
        <v>8</v>
      </c>
      <c r="E2189" s="6">
        <v>5.4399999999999995</v>
      </c>
      <c r="F2189" s="6">
        <v>10</v>
      </c>
      <c r="G2189" s="6" t="s">
        <v>72</v>
      </c>
      <c r="H2189" s="6" t="s">
        <v>73</v>
      </c>
      <c r="I2189" s="6" t="s">
        <v>74</v>
      </c>
      <c r="J2189" s="7">
        <v>41869</v>
      </c>
      <c r="K2189" s="12">
        <f>Ventas[[#This Row],[Unit Price]]*Ventas[[#This Row],[Quantity]]</f>
        <v>80</v>
      </c>
      <c r="L2189" s="12">
        <f>Ventas[[#This Row],[Unit Cost]]*Ventas[[#This Row],[Quantity]]</f>
        <v>54.399999999999991</v>
      </c>
      <c r="M2189" s="14">
        <f>Ventas[[#This Row],[Ingresos]]-Ventas[[#This Row],[Costes]]</f>
        <v>25.600000000000009</v>
      </c>
      <c r="N2189" s="14" t="str">
        <f>_xlfn.XLOOKUP(Ventas[[#This Row],[Ship Country]],[1]!Countries[Ship Country],[1]!Countries[Area],"No registrado")</f>
        <v>Sud America</v>
      </c>
      <c r="O2189" s="14" t="str">
        <f>_xlfn.XLOOKUP(Ventas[[#This Row],[Ship Country]],[1]!Countries[Ship Country],[1]!Countries[Continent],"No existe")</f>
        <v>America</v>
      </c>
      <c r="P2189" s="15" t="str">
        <f>_xlfn.XLOOKUP(Ventas[[#This Row],[Category]],[2]!ProdManager[Category],[2]!ProdManager[Prod_Manager])</f>
        <v>Lydia Sinn</v>
      </c>
      <c r="Q2189" s="15">
        <f>YEAR(Ventas[[#This Row],[Order Date]])</f>
        <v>2014</v>
      </c>
      <c r="R2189" s="15" t="str">
        <f>TEXT(Ventas[[#This Row],[Order Date]],"MMM")</f>
        <v>ago</v>
      </c>
    </row>
    <row r="2190" spans="1:18" x14ac:dyDescent="0.25">
      <c r="A2190" s="4">
        <v>10259</v>
      </c>
      <c r="B2190" s="4" t="s">
        <v>75</v>
      </c>
      <c r="C2190" s="4" t="s">
        <v>29</v>
      </c>
      <c r="D2190" s="4">
        <v>20.8</v>
      </c>
      <c r="E2190" s="4">
        <v>16.224</v>
      </c>
      <c r="F2190" s="4">
        <v>10</v>
      </c>
      <c r="G2190" s="4" t="s">
        <v>72</v>
      </c>
      <c r="H2190" s="4" t="s">
        <v>73</v>
      </c>
      <c r="I2190" s="4" t="s">
        <v>74</v>
      </c>
      <c r="J2190" s="5">
        <v>41869</v>
      </c>
      <c r="K2190" s="12">
        <f>Ventas[[#This Row],[Unit Price]]*Ventas[[#This Row],[Quantity]]</f>
        <v>208</v>
      </c>
      <c r="L2190" s="12">
        <f>Ventas[[#This Row],[Unit Cost]]*Ventas[[#This Row],[Quantity]]</f>
        <v>162.24</v>
      </c>
      <c r="M2190" s="14">
        <f>Ventas[[#This Row],[Ingresos]]-Ventas[[#This Row],[Costes]]</f>
        <v>45.759999999999991</v>
      </c>
      <c r="N2190" s="14" t="str">
        <f>_xlfn.XLOOKUP(Ventas[[#This Row],[Ship Country]],[1]!Countries[Ship Country],[1]!Countries[Area],"No registrado")</f>
        <v>Sud America</v>
      </c>
      <c r="O2190" s="14" t="str">
        <f>_xlfn.XLOOKUP(Ventas[[#This Row],[Ship Country]],[1]!Countries[Ship Country],[1]!Countries[Continent],"No existe")</f>
        <v>America</v>
      </c>
      <c r="P2190" s="15" t="str">
        <f>_xlfn.XLOOKUP(Ventas[[#This Row],[Category]],[2]!ProdManager[Category],[2]!ProdManager[Prod_Manager])</f>
        <v>Peter Stone</v>
      </c>
      <c r="Q2190" s="15">
        <f>YEAR(Ventas[[#This Row],[Order Date]])</f>
        <v>2014</v>
      </c>
      <c r="R2190" s="15" t="str">
        <f>TEXT(Ventas[[#This Row],[Order Date]],"MMM")</f>
        <v>ago</v>
      </c>
    </row>
    <row r="2191" spans="1:18" x14ac:dyDescent="0.25">
      <c r="A2191" s="6">
        <v>10260</v>
      </c>
      <c r="B2191" s="6" t="s">
        <v>28</v>
      </c>
      <c r="C2191" s="6" t="s">
        <v>29</v>
      </c>
      <c r="D2191" s="6">
        <v>7.7</v>
      </c>
      <c r="E2191" s="6">
        <v>6.0830000000000002</v>
      </c>
      <c r="F2191" s="6">
        <v>16</v>
      </c>
      <c r="G2191" s="6" t="s">
        <v>76</v>
      </c>
      <c r="H2191" s="6" t="s">
        <v>77</v>
      </c>
      <c r="I2191" s="6" t="s">
        <v>21</v>
      </c>
      <c r="J2191" s="7">
        <v>41870</v>
      </c>
      <c r="K2191" s="12">
        <f>Ventas[[#This Row],[Unit Price]]*Ventas[[#This Row],[Quantity]]</f>
        <v>123.2</v>
      </c>
      <c r="L2191" s="12">
        <f>Ventas[[#This Row],[Unit Cost]]*Ventas[[#This Row],[Quantity]]</f>
        <v>97.328000000000003</v>
      </c>
      <c r="M2191" s="14">
        <f>Ventas[[#This Row],[Ingresos]]-Ventas[[#This Row],[Costes]]</f>
        <v>25.872</v>
      </c>
      <c r="N2191" s="14" t="str">
        <f>_xlfn.XLOOKUP(Ventas[[#This Row],[Ship Country]],[1]!Countries[Ship Country],[1]!Countries[Area],"No registrado")</f>
        <v>Nord Europe</v>
      </c>
      <c r="O2191" s="14" t="str">
        <f>_xlfn.XLOOKUP(Ventas[[#This Row],[Ship Country]],[1]!Countries[Ship Country],[1]!Countries[Continent],"No existe")</f>
        <v>Europe</v>
      </c>
      <c r="P2191" s="15" t="str">
        <f>_xlfn.XLOOKUP(Ventas[[#This Row],[Category]],[2]!ProdManager[Category],[2]!ProdManager[Prod_Manager])</f>
        <v>Peter Stone</v>
      </c>
      <c r="Q2191" s="15">
        <f>YEAR(Ventas[[#This Row],[Order Date]])</f>
        <v>2014</v>
      </c>
      <c r="R2191" s="15" t="str">
        <f>TEXT(Ventas[[#This Row],[Order Date]],"MMM")</f>
        <v>ago</v>
      </c>
    </row>
    <row r="2192" spans="1:18" x14ac:dyDescent="0.25">
      <c r="A2192" s="4">
        <v>10260</v>
      </c>
      <c r="B2192" s="4" t="s">
        <v>33</v>
      </c>
      <c r="C2192" s="4" t="s">
        <v>10</v>
      </c>
      <c r="D2192" s="4">
        <v>15.6</v>
      </c>
      <c r="E2192" s="4">
        <v>11.7</v>
      </c>
      <c r="F2192" s="4">
        <v>50</v>
      </c>
      <c r="G2192" s="4" t="s">
        <v>76</v>
      </c>
      <c r="H2192" s="4" t="s">
        <v>77</v>
      </c>
      <c r="I2192" s="4" t="s">
        <v>21</v>
      </c>
      <c r="J2192" s="5">
        <v>41870</v>
      </c>
      <c r="K2192" s="12">
        <f>Ventas[[#This Row],[Unit Price]]*Ventas[[#This Row],[Quantity]]</f>
        <v>780</v>
      </c>
      <c r="L2192" s="12">
        <f>Ventas[[#This Row],[Unit Cost]]*Ventas[[#This Row],[Quantity]]</f>
        <v>585</v>
      </c>
      <c r="M2192" s="14">
        <f>Ventas[[#This Row],[Ingresos]]-Ventas[[#This Row],[Costes]]</f>
        <v>195</v>
      </c>
      <c r="N2192" s="14" t="str">
        <f>_xlfn.XLOOKUP(Ventas[[#This Row],[Ship Country]],[1]!Countries[Ship Country],[1]!Countries[Area],"No registrado")</f>
        <v>Nord Europe</v>
      </c>
      <c r="O2192" s="14" t="str">
        <f>_xlfn.XLOOKUP(Ventas[[#This Row],[Ship Country]],[1]!Countries[Ship Country],[1]!Countries[Continent],"No existe")</f>
        <v>Europe</v>
      </c>
      <c r="P2192" s="15" t="str">
        <f>_xlfn.XLOOKUP(Ventas[[#This Row],[Category]],[2]!ProdManager[Category],[2]!ProdManager[Prod_Manager])</f>
        <v>Marc Caine</v>
      </c>
      <c r="Q2192" s="15">
        <f>YEAR(Ventas[[#This Row],[Order Date]])</f>
        <v>2014</v>
      </c>
      <c r="R2192" s="15" t="str">
        <f>TEXT(Ventas[[#This Row],[Order Date]],"MMM")</f>
        <v>ago</v>
      </c>
    </row>
    <row r="2193" spans="1:18" x14ac:dyDescent="0.25">
      <c r="A2193" s="6">
        <v>10260</v>
      </c>
      <c r="B2193" s="6" t="s">
        <v>78</v>
      </c>
      <c r="C2193" s="6" t="s">
        <v>35</v>
      </c>
      <c r="D2193" s="6">
        <v>39.4</v>
      </c>
      <c r="E2193" s="6">
        <v>26.003999999999994</v>
      </c>
      <c r="F2193" s="6">
        <v>15</v>
      </c>
      <c r="G2193" s="6" t="s">
        <v>76</v>
      </c>
      <c r="H2193" s="6" t="s">
        <v>77</v>
      </c>
      <c r="I2193" s="6" t="s">
        <v>21</v>
      </c>
      <c r="J2193" s="7">
        <v>41870</v>
      </c>
      <c r="K2193" s="12">
        <f>Ventas[[#This Row],[Unit Price]]*Ventas[[#This Row],[Quantity]]</f>
        <v>591</v>
      </c>
      <c r="L2193" s="12">
        <f>Ventas[[#This Row],[Unit Cost]]*Ventas[[#This Row],[Quantity]]</f>
        <v>390.05999999999989</v>
      </c>
      <c r="M2193" s="14">
        <f>Ventas[[#This Row],[Ingresos]]-Ventas[[#This Row],[Costes]]</f>
        <v>200.94000000000011</v>
      </c>
      <c r="N2193" s="14" t="str">
        <f>_xlfn.XLOOKUP(Ventas[[#This Row],[Ship Country]],[1]!Countries[Ship Country],[1]!Countries[Area],"No registrado")</f>
        <v>Nord Europe</v>
      </c>
      <c r="O2193" s="14" t="str">
        <f>_xlfn.XLOOKUP(Ventas[[#This Row],[Ship Country]],[1]!Countries[Ship Country],[1]!Countries[Continent],"No existe")</f>
        <v>Europe</v>
      </c>
      <c r="P2193" s="15" t="str">
        <f>_xlfn.XLOOKUP(Ventas[[#This Row],[Category]],[2]!ProdManager[Category],[2]!ProdManager[Prod_Manager])</f>
        <v>Lydia Sinn</v>
      </c>
      <c r="Q2193" s="15">
        <f>YEAR(Ventas[[#This Row],[Order Date]])</f>
        <v>2014</v>
      </c>
      <c r="R2193" s="15" t="str">
        <f>TEXT(Ventas[[#This Row],[Order Date]],"MMM")</f>
        <v>ago</v>
      </c>
    </row>
    <row r="2194" spans="1:18" x14ac:dyDescent="0.25">
      <c r="A2194" s="4">
        <v>10260</v>
      </c>
      <c r="B2194" s="4" t="s">
        <v>79</v>
      </c>
      <c r="C2194" s="4" t="s">
        <v>43</v>
      </c>
      <c r="D2194" s="4">
        <v>12</v>
      </c>
      <c r="E2194" s="4">
        <v>11.040000000000001</v>
      </c>
      <c r="F2194" s="4">
        <v>21</v>
      </c>
      <c r="G2194" s="4" t="s">
        <v>76</v>
      </c>
      <c r="H2194" s="4" t="s">
        <v>77</v>
      </c>
      <c r="I2194" s="4" t="s">
        <v>21</v>
      </c>
      <c r="J2194" s="5">
        <v>41870</v>
      </c>
      <c r="K2194" s="12">
        <f>Ventas[[#This Row],[Unit Price]]*Ventas[[#This Row],[Quantity]]</f>
        <v>252</v>
      </c>
      <c r="L2194" s="12">
        <f>Ventas[[#This Row],[Unit Cost]]*Ventas[[#This Row],[Quantity]]</f>
        <v>231.84000000000003</v>
      </c>
      <c r="M2194" s="14">
        <f>Ventas[[#This Row],[Ingresos]]-Ventas[[#This Row],[Costes]]</f>
        <v>20.159999999999968</v>
      </c>
      <c r="N2194" s="14" t="str">
        <f>_xlfn.XLOOKUP(Ventas[[#This Row],[Ship Country]],[1]!Countries[Ship Country],[1]!Countries[Area],"No registrado")</f>
        <v>Nord Europe</v>
      </c>
      <c r="O2194" s="14" t="str">
        <f>_xlfn.XLOOKUP(Ventas[[#This Row],[Ship Country]],[1]!Countries[Ship Country],[1]!Countries[Continent],"No existe")</f>
        <v>Europe</v>
      </c>
      <c r="P2194" s="15" t="str">
        <f>_xlfn.XLOOKUP(Ventas[[#This Row],[Category]],[2]!ProdManager[Category],[2]!ProdManager[Prod_Manager])</f>
        <v>John Matter</v>
      </c>
      <c r="Q2194" s="15">
        <f>YEAR(Ventas[[#This Row],[Order Date]])</f>
        <v>2014</v>
      </c>
      <c r="R2194" s="15" t="str">
        <f>TEXT(Ventas[[#This Row],[Order Date]],"MMM")</f>
        <v>ago</v>
      </c>
    </row>
    <row r="2195" spans="1:18" x14ac:dyDescent="0.25">
      <c r="A2195" s="6">
        <v>10261</v>
      </c>
      <c r="B2195" s="6" t="s">
        <v>71</v>
      </c>
      <c r="C2195" s="6" t="s">
        <v>35</v>
      </c>
      <c r="D2195" s="6">
        <v>8</v>
      </c>
      <c r="E2195" s="6">
        <v>5.2</v>
      </c>
      <c r="F2195" s="6">
        <v>20</v>
      </c>
      <c r="G2195" s="6" t="s">
        <v>80</v>
      </c>
      <c r="H2195" s="6" t="s">
        <v>26</v>
      </c>
      <c r="I2195" s="6" t="s">
        <v>27</v>
      </c>
      <c r="J2195" s="7">
        <v>41870</v>
      </c>
      <c r="K2195" s="12">
        <f>Ventas[[#This Row],[Unit Price]]*Ventas[[#This Row],[Quantity]]</f>
        <v>160</v>
      </c>
      <c r="L2195" s="12">
        <f>Ventas[[#This Row],[Unit Cost]]*Ventas[[#This Row],[Quantity]]</f>
        <v>104</v>
      </c>
      <c r="M2195" s="14">
        <f>Ventas[[#This Row],[Ingresos]]-Ventas[[#This Row],[Costes]]</f>
        <v>56</v>
      </c>
      <c r="N2195" s="14" t="str">
        <f>_xlfn.XLOOKUP(Ventas[[#This Row],[Ship Country]],[1]!Countries[Ship Country],[1]!Countries[Area],"No registrado")</f>
        <v>Sud America</v>
      </c>
      <c r="O2195" s="14" t="str">
        <f>_xlfn.XLOOKUP(Ventas[[#This Row],[Ship Country]],[1]!Countries[Ship Country],[1]!Countries[Continent],"No existe")</f>
        <v>America</v>
      </c>
      <c r="P2195" s="15" t="str">
        <f>_xlfn.XLOOKUP(Ventas[[#This Row],[Category]],[2]!ProdManager[Category],[2]!ProdManager[Prod_Manager])</f>
        <v>Lydia Sinn</v>
      </c>
      <c r="Q2195" s="15">
        <f>YEAR(Ventas[[#This Row],[Order Date]])</f>
        <v>2014</v>
      </c>
      <c r="R2195" s="15" t="str">
        <f>TEXT(Ventas[[#This Row],[Order Date]],"MMM")</f>
        <v>ago</v>
      </c>
    </row>
    <row r="2196" spans="1:18" x14ac:dyDescent="0.25">
      <c r="A2196" s="4">
        <v>10261</v>
      </c>
      <c r="B2196" s="4" t="s">
        <v>81</v>
      </c>
      <c r="C2196" s="4" t="s">
        <v>43</v>
      </c>
      <c r="D2196" s="4">
        <v>14.4</v>
      </c>
      <c r="E2196" s="4">
        <v>13.248000000000001</v>
      </c>
      <c r="F2196" s="4">
        <v>20</v>
      </c>
      <c r="G2196" s="4" t="s">
        <v>80</v>
      </c>
      <c r="H2196" s="4" t="s">
        <v>26</v>
      </c>
      <c r="I2196" s="4" t="s">
        <v>27</v>
      </c>
      <c r="J2196" s="5">
        <v>41870</v>
      </c>
      <c r="K2196" s="12">
        <f>Ventas[[#This Row],[Unit Price]]*Ventas[[#This Row],[Quantity]]</f>
        <v>288</v>
      </c>
      <c r="L2196" s="12">
        <f>Ventas[[#This Row],[Unit Cost]]*Ventas[[#This Row],[Quantity]]</f>
        <v>264.96000000000004</v>
      </c>
      <c r="M2196" s="14">
        <f>Ventas[[#This Row],[Ingresos]]-Ventas[[#This Row],[Costes]]</f>
        <v>23.039999999999964</v>
      </c>
      <c r="N2196" s="14" t="str">
        <f>_xlfn.XLOOKUP(Ventas[[#This Row],[Ship Country]],[1]!Countries[Ship Country],[1]!Countries[Area],"No registrado")</f>
        <v>Sud America</v>
      </c>
      <c r="O2196" s="14" t="str">
        <f>_xlfn.XLOOKUP(Ventas[[#This Row],[Ship Country]],[1]!Countries[Ship Country],[1]!Countries[Continent],"No existe")</f>
        <v>America</v>
      </c>
      <c r="P2196" s="15" t="str">
        <f>_xlfn.XLOOKUP(Ventas[[#This Row],[Category]],[2]!ProdManager[Category],[2]!ProdManager[Prod_Manager])</f>
        <v>John Matter</v>
      </c>
      <c r="Q2196" s="15">
        <f>YEAR(Ventas[[#This Row],[Order Date]])</f>
        <v>2014</v>
      </c>
      <c r="R2196" s="15" t="str">
        <f>TEXT(Ventas[[#This Row],[Order Date]],"MMM")</f>
        <v>ago</v>
      </c>
    </row>
    <row r="2197" spans="1:18" x14ac:dyDescent="0.25">
      <c r="A2197" s="6">
        <v>10262</v>
      </c>
      <c r="B2197" s="6" t="s">
        <v>69</v>
      </c>
      <c r="C2197" s="6" t="s">
        <v>24</v>
      </c>
      <c r="D2197" s="6">
        <v>17</v>
      </c>
      <c r="E2197" s="6">
        <v>12.24</v>
      </c>
      <c r="F2197" s="6">
        <v>12</v>
      </c>
      <c r="G2197" s="6" t="s">
        <v>82</v>
      </c>
      <c r="H2197" s="6" t="s">
        <v>83</v>
      </c>
      <c r="I2197" s="6" t="s">
        <v>84</v>
      </c>
      <c r="J2197" s="7">
        <v>41873</v>
      </c>
      <c r="K2197" s="12">
        <f>Ventas[[#This Row],[Unit Price]]*Ventas[[#This Row],[Quantity]]</f>
        <v>204</v>
      </c>
      <c r="L2197" s="12">
        <f>Ventas[[#This Row],[Unit Cost]]*Ventas[[#This Row],[Quantity]]</f>
        <v>146.88</v>
      </c>
      <c r="M2197" s="14">
        <f>Ventas[[#This Row],[Ingresos]]-Ventas[[#This Row],[Costes]]</f>
        <v>57.120000000000005</v>
      </c>
      <c r="N2197" s="14" t="str">
        <f>_xlfn.XLOOKUP(Ventas[[#This Row],[Ship Country]],[1]!Countries[Ship Country],[1]!Countries[Area],"No registrado")</f>
        <v>Nord America</v>
      </c>
      <c r="O2197" s="14" t="str">
        <f>_xlfn.XLOOKUP(Ventas[[#This Row],[Ship Country]],[1]!Countries[Ship Country],[1]!Countries[Continent],"No existe")</f>
        <v>America</v>
      </c>
      <c r="P2197" s="15" t="str">
        <f>_xlfn.XLOOKUP(Ventas[[#This Row],[Category]],[2]!ProdManager[Category],[2]!ProdManager[Prod_Manager])</f>
        <v>Lydia Sinn</v>
      </c>
      <c r="Q2197" s="15">
        <f>YEAR(Ventas[[#This Row],[Order Date]])</f>
        <v>2014</v>
      </c>
      <c r="R2197" s="15" t="str">
        <f>TEXT(Ventas[[#This Row],[Order Date]],"MMM")</f>
        <v>ago</v>
      </c>
    </row>
    <row r="2198" spans="1:18" x14ac:dyDescent="0.25">
      <c r="A2198" s="4">
        <v>10262</v>
      </c>
      <c r="B2198" s="4" t="s">
        <v>85</v>
      </c>
      <c r="C2198" s="4" t="s">
        <v>18</v>
      </c>
      <c r="D2198" s="4">
        <v>24</v>
      </c>
      <c r="E2198" s="4">
        <v>19.68</v>
      </c>
      <c r="F2198" s="4">
        <v>15</v>
      </c>
      <c r="G2198" s="4" t="s">
        <v>82</v>
      </c>
      <c r="H2198" s="4" t="s">
        <v>83</v>
      </c>
      <c r="I2198" s="4" t="s">
        <v>84</v>
      </c>
      <c r="J2198" s="5">
        <v>41873</v>
      </c>
      <c r="K2198" s="12">
        <f>Ventas[[#This Row],[Unit Price]]*Ventas[[#This Row],[Quantity]]</f>
        <v>360</v>
      </c>
      <c r="L2198" s="12">
        <f>Ventas[[#This Row],[Unit Cost]]*Ventas[[#This Row],[Quantity]]</f>
        <v>295.2</v>
      </c>
      <c r="M2198" s="14">
        <f>Ventas[[#This Row],[Ingresos]]-Ventas[[#This Row],[Costes]]</f>
        <v>64.800000000000011</v>
      </c>
      <c r="N2198" s="14" t="str">
        <f>_xlfn.XLOOKUP(Ventas[[#This Row],[Ship Country]],[1]!Countries[Ship Country],[1]!Countries[Area],"No registrado")</f>
        <v>Nord America</v>
      </c>
      <c r="O2198" s="14" t="str">
        <f>_xlfn.XLOOKUP(Ventas[[#This Row],[Ship Country]],[1]!Countries[Ship Country],[1]!Countries[Continent],"No existe")</f>
        <v>America</v>
      </c>
      <c r="P2198" s="15" t="str">
        <f>_xlfn.XLOOKUP(Ventas[[#This Row],[Category]],[2]!ProdManager[Category],[2]!ProdManager[Prod_Manager])</f>
        <v>Marc Caine</v>
      </c>
      <c r="Q2198" s="15">
        <f>YEAR(Ventas[[#This Row],[Order Date]])</f>
        <v>2014</v>
      </c>
      <c r="R2198" s="15" t="str">
        <f>TEXT(Ventas[[#This Row],[Order Date]],"MMM")</f>
        <v>ago</v>
      </c>
    </row>
    <row r="2199" spans="1:18" x14ac:dyDescent="0.25">
      <c r="A2199" s="6">
        <v>10262</v>
      </c>
      <c r="B2199" s="6" t="s">
        <v>86</v>
      </c>
      <c r="C2199" s="6" t="s">
        <v>10</v>
      </c>
      <c r="D2199" s="6">
        <v>30.4</v>
      </c>
      <c r="E2199" s="6">
        <v>23.103999999999999</v>
      </c>
      <c r="F2199" s="6">
        <v>20</v>
      </c>
      <c r="G2199" s="6" t="s">
        <v>82</v>
      </c>
      <c r="H2199" s="6" t="s">
        <v>83</v>
      </c>
      <c r="I2199" s="6" t="s">
        <v>84</v>
      </c>
      <c r="J2199" s="7">
        <v>41873</v>
      </c>
      <c r="K2199" s="12">
        <f>Ventas[[#This Row],[Unit Price]]*Ventas[[#This Row],[Quantity]]</f>
        <v>608</v>
      </c>
      <c r="L2199" s="12">
        <f>Ventas[[#This Row],[Unit Cost]]*Ventas[[#This Row],[Quantity]]</f>
        <v>462.08</v>
      </c>
      <c r="M2199" s="14">
        <f>Ventas[[#This Row],[Ingresos]]-Ventas[[#This Row],[Costes]]</f>
        <v>145.92000000000002</v>
      </c>
      <c r="N2199" s="14" t="str">
        <f>_xlfn.XLOOKUP(Ventas[[#This Row],[Ship Country]],[1]!Countries[Ship Country],[1]!Countries[Area],"No registrado")</f>
        <v>Nord America</v>
      </c>
      <c r="O2199" s="14" t="str">
        <f>_xlfn.XLOOKUP(Ventas[[#This Row],[Ship Country]],[1]!Countries[Ship Country],[1]!Countries[Continent],"No existe")</f>
        <v>America</v>
      </c>
      <c r="P2199" s="15" t="str">
        <f>_xlfn.XLOOKUP(Ventas[[#This Row],[Category]],[2]!ProdManager[Category],[2]!ProdManager[Prod_Manager])</f>
        <v>Marc Caine</v>
      </c>
      <c r="Q2199" s="15">
        <f>YEAR(Ventas[[#This Row],[Order Date]])</f>
        <v>2014</v>
      </c>
      <c r="R2199" s="15" t="str">
        <f>TEXT(Ventas[[#This Row],[Order Date]],"MMM")</f>
        <v>ago</v>
      </c>
    </row>
    <row r="2200" spans="1:18" x14ac:dyDescent="0.25">
      <c r="A2200" s="4">
        <v>10263</v>
      </c>
      <c r="B2200" s="4" t="s">
        <v>56</v>
      </c>
      <c r="C2200" s="4" t="s">
        <v>35</v>
      </c>
      <c r="D2200" s="4">
        <v>13.9</v>
      </c>
      <c r="E2200" s="4">
        <v>9.1739999999999995</v>
      </c>
      <c r="F2200" s="4">
        <v>60</v>
      </c>
      <c r="G2200" s="4" t="s">
        <v>66</v>
      </c>
      <c r="H2200" s="4" t="s">
        <v>67</v>
      </c>
      <c r="I2200" s="4" t="s">
        <v>68</v>
      </c>
      <c r="J2200" s="5">
        <v>41874</v>
      </c>
      <c r="K2200" s="12">
        <f>Ventas[[#This Row],[Unit Price]]*Ventas[[#This Row],[Quantity]]</f>
        <v>834</v>
      </c>
      <c r="L2200" s="12">
        <f>Ventas[[#This Row],[Unit Cost]]*Ventas[[#This Row],[Quantity]]</f>
        <v>550.43999999999994</v>
      </c>
      <c r="M2200" s="14">
        <f>Ventas[[#This Row],[Ingresos]]-Ventas[[#This Row],[Costes]]</f>
        <v>283.56000000000006</v>
      </c>
      <c r="N2200" s="14" t="str">
        <f>_xlfn.XLOOKUP(Ventas[[#This Row],[Ship Country]],[1]!Countries[Ship Country],[1]!Countries[Area],"No registrado")</f>
        <v>Nord Europe</v>
      </c>
      <c r="O2200" s="14" t="str">
        <f>_xlfn.XLOOKUP(Ventas[[#This Row],[Ship Country]],[1]!Countries[Ship Country],[1]!Countries[Continent],"No existe")</f>
        <v>Europe</v>
      </c>
      <c r="P2200" s="15" t="str">
        <f>_xlfn.XLOOKUP(Ventas[[#This Row],[Category]],[2]!ProdManager[Category],[2]!ProdManager[Prod_Manager])</f>
        <v>Lydia Sinn</v>
      </c>
      <c r="Q2200" s="15">
        <f>YEAR(Ventas[[#This Row],[Order Date]])</f>
        <v>2014</v>
      </c>
      <c r="R2200" s="15" t="str">
        <f>TEXT(Ventas[[#This Row],[Order Date]],"MMM")</f>
        <v>ago</v>
      </c>
    </row>
    <row r="2201" spans="1:18" x14ac:dyDescent="0.25">
      <c r="A2201" s="6">
        <v>10263</v>
      </c>
      <c r="B2201" s="6" t="s">
        <v>51</v>
      </c>
      <c r="C2201" s="6" t="s">
        <v>43</v>
      </c>
      <c r="D2201" s="6">
        <v>3.6</v>
      </c>
      <c r="E2201" s="6">
        <v>3.24</v>
      </c>
      <c r="F2201" s="6">
        <v>28</v>
      </c>
      <c r="G2201" s="6" t="s">
        <v>66</v>
      </c>
      <c r="H2201" s="6" t="s">
        <v>67</v>
      </c>
      <c r="I2201" s="6" t="s">
        <v>68</v>
      </c>
      <c r="J2201" s="7">
        <v>41874</v>
      </c>
      <c r="K2201" s="12">
        <f>Ventas[[#This Row],[Unit Price]]*Ventas[[#This Row],[Quantity]]</f>
        <v>100.8</v>
      </c>
      <c r="L2201" s="12">
        <f>Ventas[[#This Row],[Unit Cost]]*Ventas[[#This Row],[Quantity]]</f>
        <v>90.72</v>
      </c>
      <c r="M2201" s="14">
        <f>Ventas[[#This Row],[Ingresos]]-Ventas[[#This Row],[Costes]]</f>
        <v>10.079999999999998</v>
      </c>
      <c r="N2201" s="14" t="str">
        <f>_xlfn.XLOOKUP(Ventas[[#This Row],[Ship Country]],[1]!Countries[Ship Country],[1]!Countries[Area],"No registrado")</f>
        <v>Nord Europe</v>
      </c>
      <c r="O2201" s="14" t="str">
        <f>_xlfn.XLOOKUP(Ventas[[#This Row],[Ship Country]],[1]!Countries[Ship Country],[1]!Countries[Continent],"No existe")</f>
        <v>Europe</v>
      </c>
      <c r="P2201" s="15" t="str">
        <f>_xlfn.XLOOKUP(Ventas[[#This Row],[Category]],[2]!ProdManager[Category],[2]!ProdManager[Prod_Manager])</f>
        <v>John Matter</v>
      </c>
      <c r="Q2201" s="15">
        <f>YEAR(Ventas[[#This Row],[Order Date]])</f>
        <v>2014</v>
      </c>
      <c r="R2201" s="15" t="str">
        <f>TEXT(Ventas[[#This Row],[Order Date]],"MMM")</f>
        <v>ago</v>
      </c>
    </row>
    <row r="2202" spans="1:18" x14ac:dyDescent="0.25">
      <c r="A2202" s="4">
        <v>10263</v>
      </c>
      <c r="B2202" s="4" t="s">
        <v>87</v>
      </c>
      <c r="C2202" s="4" t="s">
        <v>29</v>
      </c>
      <c r="D2202" s="4">
        <v>20.7</v>
      </c>
      <c r="E2202" s="4">
        <v>14.489999999999998</v>
      </c>
      <c r="F2202" s="4">
        <v>60</v>
      </c>
      <c r="G2202" s="4" t="s">
        <v>66</v>
      </c>
      <c r="H2202" s="4" t="s">
        <v>67</v>
      </c>
      <c r="I2202" s="4" t="s">
        <v>68</v>
      </c>
      <c r="J2202" s="5">
        <v>41874</v>
      </c>
      <c r="K2202" s="12">
        <f>Ventas[[#This Row],[Unit Price]]*Ventas[[#This Row],[Quantity]]</f>
        <v>1242</v>
      </c>
      <c r="L2202" s="12">
        <f>Ventas[[#This Row],[Unit Cost]]*Ventas[[#This Row],[Quantity]]</f>
        <v>869.39999999999986</v>
      </c>
      <c r="M2202" s="14">
        <f>Ventas[[#This Row],[Ingresos]]-Ventas[[#This Row],[Costes]]</f>
        <v>372.60000000000014</v>
      </c>
      <c r="N2202" s="14" t="str">
        <f>_xlfn.XLOOKUP(Ventas[[#This Row],[Ship Country]],[1]!Countries[Ship Country],[1]!Countries[Area],"No registrado")</f>
        <v>Nord Europe</v>
      </c>
      <c r="O2202" s="14" t="str">
        <f>_xlfn.XLOOKUP(Ventas[[#This Row],[Ship Country]],[1]!Countries[Ship Country],[1]!Countries[Continent],"No existe")</f>
        <v>Europe</v>
      </c>
      <c r="P2202" s="15" t="str">
        <f>_xlfn.XLOOKUP(Ventas[[#This Row],[Category]],[2]!ProdManager[Category],[2]!ProdManager[Prod_Manager])</f>
        <v>Peter Stone</v>
      </c>
      <c r="Q2202" s="15">
        <f>YEAR(Ventas[[#This Row],[Order Date]])</f>
        <v>2014</v>
      </c>
      <c r="R2202" s="15" t="str">
        <f>TEXT(Ventas[[#This Row],[Order Date]],"MMM")</f>
        <v>ago</v>
      </c>
    </row>
    <row r="2203" spans="1:18" x14ac:dyDescent="0.25">
      <c r="A2203" s="6">
        <v>10263</v>
      </c>
      <c r="B2203" s="6" t="s">
        <v>50</v>
      </c>
      <c r="C2203" s="6" t="s">
        <v>18</v>
      </c>
      <c r="D2203" s="6">
        <v>8</v>
      </c>
      <c r="E2203" s="6">
        <v>6.32</v>
      </c>
      <c r="F2203" s="6">
        <v>36</v>
      </c>
      <c r="G2203" s="6" t="s">
        <v>66</v>
      </c>
      <c r="H2203" s="6" t="s">
        <v>67</v>
      </c>
      <c r="I2203" s="6" t="s">
        <v>68</v>
      </c>
      <c r="J2203" s="7">
        <v>41874</v>
      </c>
      <c r="K2203" s="12">
        <f>Ventas[[#This Row],[Unit Price]]*Ventas[[#This Row],[Quantity]]</f>
        <v>288</v>
      </c>
      <c r="L2203" s="12">
        <f>Ventas[[#This Row],[Unit Cost]]*Ventas[[#This Row],[Quantity]]</f>
        <v>227.52</v>
      </c>
      <c r="M2203" s="14">
        <f>Ventas[[#This Row],[Ingresos]]-Ventas[[#This Row],[Costes]]</f>
        <v>60.47999999999999</v>
      </c>
      <c r="N2203" s="14" t="str">
        <f>_xlfn.XLOOKUP(Ventas[[#This Row],[Ship Country]],[1]!Countries[Ship Country],[1]!Countries[Area],"No registrado")</f>
        <v>Nord Europe</v>
      </c>
      <c r="O2203" s="14" t="str">
        <f>_xlfn.XLOOKUP(Ventas[[#This Row],[Ship Country]],[1]!Countries[Ship Country],[1]!Countries[Continent],"No existe")</f>
        <v>Europe</v>
      </c>
      <c r="P2203" s="15" t="str">
        <f>_xlfn.XLOOKUP(Ventas[[#This Row],[Category]],[2]!ProdManager[Category],[2]!ProdManager[Prod_Manager])</f>
        <v>Marc Caine</v>
      </c>
      <c r="Q2203" s="15">
        <f>YEAR(Ventas[[#This Row],[Order Date]])</f>
        <v>2014</v>
      </c>
      <c r="R2203" s="15" t="str">
        <f>TEXT(Ventas[[#This Row],[Order Date]],"MMM")</f>
        <v>ago</v>
      </c>
    </row>
    <row r="2204" spans="1:18" x14ac:dyDescent="0.25">
      <c r="A2204" s="4">
        <v>10264</v>
      </c>
      <c r="B2204" s="4" t="s">
        <v>55</v>
      </c>
      <c r="C2204" s="4" t="s">
        <v>43</v>
      </c>
      <c r="D2204" s="4">
        <v>15.2</v>
      </c>
      <c r="E2204" s="4">
        <v>13.831999999999999</v>
      </c>
      <c r="F2204" s="4">
        <v>35</v>
      </c>
      <c r="G2204" s="4" t="s">
        <v>88</v>
      </c>
      <c r="H2204" s="4" t="s">
        <v>89</v>
      </c>
      <c r="I2204" s="4" t="s">
        <v>90</v>
      </c>
      <c r="J2204" s="5">
        <v>41875</v>
      </c>
      <c r="K2204" s="12">
        <f>Ventas[[#This Row],[Unit Price]]*Ventas[[#This Row],[Quantity]]</f>
        <v>532</v>
      </c>
      <c r="L2204" s="12">
        <f>Ventas[[#This Row],[Unit Cost]]*Ventas[[#This Row],[Quantity]]</f>
        <v>484.11999999999995</v>
      </c>
      <c r="M2204" s="14">
        <f>Ventas[[#This Row],[Ingresos]]-Ventas[[#This Row],[Costes]]</f>
        <v>47.880000000000052</v>
      </c>
      <c r="N2204" s="14" t="str">
        <f>_xlfn.XLOOKUP(Ventas[[#This Row],[Ship Country]],[1]!Countries[Ship Country],[1]!Countries[Area],"No registrado")</f>
        <v>Nord Europe</v>
      </c>
      <c r="O2204" s="14" t="str">
        <f>_xlfn.XLOOKUP(Ventas[[#This Row],[Ship Country]],[1]!Countries[Ship Country],[1]!Countries[Continent],"No existe")</f>
        <v>Europe</v>
      </c>
      <c r="P2204" s="15" t="str">
        <f>_xlfn.XLOOKUP(Ventas[[#This Row],[Category]],[2]!ProdManager[Category],[2]!ProdManager[Prod_Manager])</f>
        <v>John Matter</v>
      </c>
      <c r="Q2204" s="15">
        <f>YEAR(Ventas[[#This Row],[Order Date]])</f>
        <v>2014</v>
      </c>
      <c r="R2204" s="15" t="str">
        <f>TEXT(Ventas[[#This Row],[Order Date]],"MMM")</f>
        <v>ago</v>
      </c>
    </row>
    <row r="2205" spans="1:18" x14ac:dyDescent="0.25">
      <c r="A2205" s="6">
        <v>10264</v>
      </c>
      <c r="B2205" s="6" t="s">
        <v>28</v>
      </c>
      <c r="C2205" s="6" t="s">
        <v>29</v>
      </c>
      <c r="D2205" s="6">
        <v>7.7</v>
      </c>
      <c r="E2205" s="6">
        <v>5.6209999999999996</v>
      </c>
      <c r="F2205" s="6">
        <v>25</v>
      </c>
      <c r="G2205" s="6" t="s">
        <v>88</v>
      </c>
      <c r="H2205" s="6" t="s">
        <v>89</v>
      </c>
      <c r="I2205" s="6" t="s">
        <v>90</v>
      </c>
      <c r="J2205" s="7">
        <v>41875</v>
      </c>
      <c r="K2205" s="12">
        <f>Ventas[[#This Row],[Unit Price]]*Ventas[[#This Row],[Quantity]]</f>
        <v>192.5</v>
      </c>
      <c r="L2205" s="12">
        <f>Ventas[[#This Row],[Unit Cost]]*Ventas[[#This Row],[Quantity]]</f>
        <v>140.52499999999998</v>
      </c>
      <c r="M2205" s="14">
        <f>Ventas[[#This Row],[Ingresos]]-Ventas[[#This Row],[Costes]]</f>
        <v>51.975000000000023</v>
      </c>
      <c r="N2205" s="14" t="str">
        <f>_xlfn.XLOOKUP(Ventas[[#This Row],[Ship Country]],[1]!Countries[Ship Country],[1]!Countries[Area],"No registrado")</f>
        <v>Nord Europe</v>
      </c>
      <c r="O2205" s="14" t="str">
        <f>_xlfn.XLOOKUP(Ventas[[#This Row],[Ship Country]],[1]!Countries[Ship Country],[1]!Countries[Continent],"No existe")</f>
        <v>Europe</v>
      </c>
      <c r="P2205" s="15" t="str">
        <f>_xlfn.XLOOKUP(Ventas[[#This Row],[Category]],[2]!ProdManager[Category],[2]!ProdManager[Prod_Manager])</f>
        <v>Peter Stone</v>
      </c>
      <c r="Q2205" s="15">
        <f>YEAR(Ventas[[#This Row],[Order Date]])</f>
        <v>2014</v>
      </c>
      <c r="R2205" s="15" t="str">
        <f>TEXT(Ventas[[#This Row],[Order Date]],"MMM")</f>
        <v>ago</v>
      </c>
    </row>
    <row r="2206" spans="1:18" x14ac:dyDescent="0.25">
      <c r="A2206" s="4">
        <v>10265</v>
      </c>
      <c r="B2206" s="4" t="s">
        <v>91</v>
      </c>
      <c r="C2206" s="4" t="s">
        <v>46</v>
      </c>
      <c r="D2206" s="4">
        <v>31.2</v>
      </c>
      <c r="E2206" s="4">
        <v>24.335999999999999</v>
      </c>
      <c r="F2206" s="4">
        <v>30</v>
      </c>
      <c r="G2206" s="4" t="s">
        <v>92</v>
      </c>
      <c r="H2206" s="4" t="s">
        <v>93</v>
      </c>
      <c r="I2206" s="4" t="s">
        <v>13</v>
      </c>
      <c r="J2206" s="5">
        <v>41876</v>
      </c>
      <c r="K2206" s="12">
        <f>Ventas[[#This Row],[Unit Price]]*Ventas[[#This Row],[Quantity]]</f>
        <v>936</v>
      </c>
      <c r="L2206" s="12">
        <f>Ventas[[#This Row],[Unit Cost]]*Ventas[[#This Row],[Quantity]]</f>
        <v>730.07999999999993</v>
      </c>
      <c r="M2206" s="14">
        <f>Ventas[[#This Row],[Ingresos]]-Ventas[[#This Row],[Costes]]</f>
        <v>205.92000000000007</v>
      </c>
      <c r="N2206" s="14" t="str">
        <f>_xlfn.XLOOKUP(Ventas[[#This Row],[Ship Country]],[1]!Countries[Ship Country],[1]!Countries[Area],"No registrado")</f>
        <v>Nord Europe</v>
      </c>
      <c r="O2206" s="14" t="str">
        <f>_xlfn.XLOOKUP(Ventas[[#This Row],[Ship Country]],[1]!Countries[Ship Country],[1]!Countries[Continent],"No existe")</f>
        <v>Europe</v>
      </c>
      <c r="P2206" s="15" t="str">
        <f>_xlfn.XLOOKUP(Ventas[[#This Row],[Category]],[2]!ProdManager[Category],[2]!ProdManager[Prod_Manager])</f>
        <v>John Matter</v>
      </c>
      <c r="Q2206" s="15">
        <f>YEAR(Ventas[[#This Row],[Order Date]])</f>
        <v>2014</v>
      </c>
      <c r="R2206" s="15" t="str">
        <f>TEXT(Ventas[[#This Row],[Order Date]],"MMM")</f>
        <v>ago</v>
      </c>
    </row>
    <row r="2207" spans="1:18" x14ac:dyDescent="0.25">
      <c r="A2207" s="6">
        <v>10265</v>
      </c>
      <c r="B2207" s="6" t="s">
        <v>79</v>
      </c>
      <c r="C2207" s="6" t="s">
        <v>43</v>
      </c>
      <c r="D2207" s="6">
        <v>12</v>
      </c>
      <c r="E2207" s="6">
        <v>10.92</v>
      </c>
      <c r="F2207" s="6">
        <v>20</v>
      </c>
      <c r="G2207" s="6" t="s">
        <v>92</v>
      </c>
      <c r="H2207" s="6" t="s">
        <v>93</v>
      </c>
      <c r="I2207" s="6" t="s">
        <v>13</v>
      </c>
      <c r="J2207" s="7">
        <v>41876</v>
      </c>
      <c r="K2207" s="12">
        <f>Ventas[[#This Row],[Unit Price]]*Ventas[[#This Row],[Quantity]]</f>
        <v>240</v>
      </c>
      <c r="L2207" s="12">
        <f>Ventas[[#This Row],[Unit Cost]]*Ventas[[#This Row],[Quantity]]</f>
        <v>218.4</v>
      </c>
      <c r="M2207" s="14">
        <f>Ventas[[#This Row],[Ingresos]]-Ventas[[#This Row],[Costes]]</f>
        <v>21.599999999999994</v>
      </c>
      <c r="N2207" s="14" t="str">
        <f>_xlfn.XLOOKUP(Ventas[[#This Row],[Ship Country]],[1]!Countries[Ship Country],[1]!Countries[Area],"No registrado")</f>
        <v>Nord Europe</v>
      </c>
      <c r="O2207" s="14" t="str">
        <f>_xlfn.XLOOKUP(Ventas[[#This Row],[Ship Country]],[1]!Countries[Ship Country],[1]!Countries[Continent],"No existe")</f>
        <v>Europe</v>
      </c>
      <c r="P2207" s="15" t="str">
        <f>_xlfn.XLOOKUP(Ventas[[#This Row],[Category]],[2]!ProdManager[Category],[2]!ProdManager[Prod_Manager])</f>
        <v>John Matter</v>
      </c>
      <c r="Q2207" s="15">
        <f>YEAR(Ventas[[#This Row],[Order Date]])</f>
        <v>2014</v>
      </c>
      <c r="R2207" s="15" t="str">
        <f>TEXT(Ventas[[#This Row],[Order Date]],"MMM")</f>
        <v>ago</v>
      </c>
    </row>
    <row r="2208" spans="1:18" x14ac:dyDescent="0.25">
      <c r="A2208" s="4">
        <v>10266</v>
      </c>
      <c r="B2208" s="4" t="s">
        <v>94</v>
      </c>
      <c r="C2208" s="4" t="s">
        <v>15</v>
      </c>
      <c r="D2208" s="4">
        <v>30.4</v>
      </c>
      <c r="E2208" s="4">
        <v>24.015999999999998</v>
      </c>
      <c r="F2208" s="4">
        <v>12</v>
      </c>
      <c r="G2208" s="4" t="s">
        <v>95</v>
      </c>
      <c r="H2208" s="4" t="s">
        <v>96</v>
      </c>
      <c r="I2208" s="4" t="s">
        <v>97</v>
      </c>
      <c r="J2208" s="5">
        <v>41877</v>
      </c>
      <c r="K2208" s="12">
        <f>Ventas[[#This Row],[Unit Price]]*Ventas[[#This Row],[Quantity]]</f>
        <v>364.79999999999995</v>
      </c>
      <c r="L2208" s="12">
        <f>Ventas[[#This Row],[Unit Cost]]*Ventas[[#This Row],[Quantity]]</f>
        <v>288.19200000000001</v>
      </c>
      <c r="M2208" s="14">
        <f>Ventas[[#This Row],[Ingresos]]-Ventas[[#This Row],[Costes]]</f>
        <v>76.607999999999947</v>
      </c>
      <c r="N2208" s="14" t="str">
        <f>_xlfn.XLOOKUP(Ventas[[#This Row],[Ship Country]],[1]!Countries[Ship Country],[1]!Countries[Area],"No registrado")</f>
        <v>Nord Europe</v>
      </c>
      <c r="O2208" s="14" t="str">
        <f>_xlfn.XLOOKUP(Ventas[[#This Row],[Ship Country]],[1]!Countries[Ship Country],[1]!Countries[Continent],"No existe")</f>
        <v>Europe</v>
      </c>
      <c r="P2208" s="15" t="str">
        <f>_xlfn.XLOOKUP(Ventas[[#This Row],[Category]],[2]!ProdManager[Category],[2]!ProdManager[Prod_Manager])</f>
        <v>Peter Stone</v>
      </c>
      <c r="Q2208" s="15">
        <f>YEAR(Ventas[[#This Row],[Order Date]])</f>
        <v>2014</v>
      </c>
      <c r="R2208" s="15" t="str">
        <f>TEXT(Ventas[[#This Row],[Order Date]],"MMM")</f>
        <v>ago</v>
      </c>
    </row>
    <row r="2209" spans="1:18" x14ac:dyDescent="0.25">
      <c r="A2209" s="6">
        <v>10267</v>
      </c>
      <c r="B2209" s="6" t="s">
        <v>98</v>
      </c>
      <c r="C2209" s="6" t="s">
        <v>29</v>
      </c>
      <c r="D2209" s="6">
        <v>14.7</v>
      </c>
      <c r="E2209" s="6">
        <v>11.318999999999999</v>
      </c>
      <c r="F2209" s="6">
        <v>50</v>
      </c>
      <c r="G2209" s="6" t="s">
        <v>99</v>
      </c>
      <c r="H2209" s="6" t="s">
        <v>100</v>
      </c>
      <c r="I2209" s="6" t="s">
        <v>21</v>
      </c>
      <c r="J2209" s="7">
        <v>41880</v>
      </c>
      <c r="K2209" s="12">
        <f>Ventas[[#This Row],[Unit Price]]*Ventas[[#This Row],[Quantity]]</f>
        <v>735</v>
      </c>
      <c r="L2209" s="12">
        <f>Ventas[[#This Row],[Unit Cost]]*Ventas[[#This Row],[Quantity]]</f>
        <v>565.94999999999993</v>
      </c>
      <c r="M2209" s="14">
        <f>Ventas[[#This Row],[Ingresos]]-Ventas[[#This Row],[Costes]]</f>
        <v>169.05000000000007</v>
      </c>
      <c r="N2209" s="14" t="str">
        <f>_xlfn.XLOOKUP(Ventas[[#This Row],[Ship Country]],[1]!Countries[Ship Country],[1]!Countries[Area],"No registrado")</f>
        <v>Nord Europe</v>
      </c>
      <c r="O2209" s="14" t="str">
        <f>_xlfn.XLOOKUP(Ventas[[#This Row],[Ship Country]],[1]!Countries[Ship Country],[1]!Countries[Continent],"No existe")</f>
        <v>Europe</v>
      </c>
      <c r="P2209" s="15" t="str">
        <f>_xlfn.XLOOKUP(Ventas[[#This Row],[Category]],[2]!ProdManager[Category],[2]!ProdManager[Prod_Manager])</f>
        <v>Peter Stone</v>
      </c>
      <c r="Q2209" s="15">
        <f>YEAR(Ventas[[#This Row],[Order Date]])</f>
        <v>2014</v>
      </c>
      <c r="R2209" s="15" t="str">
        <f>TEXT(Ventas[[#This Row],[Order Date]],"MMM")</f>
        <v>ago</v>
      </c>
    </row>
    <row r="2210" spans="1:18" x14ac:dyDescent="0.25">
      <c r="A2210" s="4">
        <v>10267</v>
      </c>
      <c r="B2210" s="4" t="s">
        <v>52</v>
      </c>
      <c r="C2210" s="4" t="s">
        <v>15</v>
      </c>
      <c r="D2210" s="4">
        <v>44</v>
      </c>
      <c r="E2210" s="4">
        <v>34.32</v>
      </c>
      <c r="F2210" s="4">
        <v>70</v>
      </c>
      <c r="G2210" s="4" t="s">
        <v>99</v>
      </c>
      <c r="H2210" s="4" t="s">
        <v>100</v>
      </c>
      <c r="I2210" s="4" t="s">
        <v>21</v>
      </c>
      <c r="J2210" s="5">
        <v>41880</v>
      </c>
      <c r="K2210" s="12">
        <f>Ventas[[#This Row],[Unit Price]]*Ventas[[#This Row],[Quantity]]</f>
        <v>3080</v>
      </c>
      <c r="L2210" s="12">
        <f>Ventas[[#This Row],[Unit Cost]]*Ventas[[#This Row],[Quantity]]</f>
        <v>2402.4</v>
      </c>
      <c r="M2210" s="14">
        <f>Ventas[[#This Row],[Ingresos]]-Ventas[[#This Row],[Costes]]</f>
        <v>677.59999999999991</v>
      </c>
      <c r="N2210" s="14" t="str">
        <f>_xlfn.XLOOKUP(Ventas[[#This Row],[Ship Country]],[1]!Countries[Ship Country],[1]!Countries[Area],"No registrado")</f>
        <v>Nord Europe</v>
      </c>
      <c r="O2210" s="14" t="str">
        <f>_xlfn.XLOOKUP(Ventas[[#This Row],[Ship Country]],[1]!Countries[Ship Country],[1]!Countries[Continent],"No existe")</f>
        <v>Europe</v>
      </c>
      <c r="P2210" s="15" t="str">
        <f>_xlfn.XLOOKUP(Ventas[[#This Row],[Category]],[2]!ProdManager[Category],[2]!ProdManager[Prod_Manager])</f>
        <v>Peter Stone</v>
      </c>
      <c r="Q2210" s="15">
        <f>YEAR(Ventas[[#This Row],[Order Date]])</f>
        <v>2014</v>
      </c>
      <c r="R2210" s="15" t="str">
        <f>TEXT(Ventas[[#This Row],[Order Date]],"MMM")</f>
        <v>ago</v>
      </c>
    </row>
    <row r="2211" spans="1:18" x14ac:dyDescent="0.25">
      <c r="A2211" s="6">
        <v>10267</v>
      </c>
      <c r="B2211" s="6" t="s">
        <v>101</v>
      </c>
      <c r="C2211" s="6" t="s">
        <v>43</v>
      </c>
      <c r="D2211" s="6">
        <v>14.4</v>
      </c>
      <c r="E2211" s="6">
        <v>12.816000000000001</v>
      </c>
      <c r="F2211" s="6">
        <v>15</v>
      </c>
      <c r="G2211" s="6" t="s">
        <v>99</v>
      </c>
      <c r="H2211" s="6" t="s">
        <v>100</v>
      </c>
      <c r="I2211" s="6" t="s">
        <v>21</v>
      </c>
      <c r="J2211" s="7">
        <v>41880</v>
      </c>
      <c r="K2211" s="12">
        <f>Ventas[[#This Row],[Unit Price]]*Ventas[[#This Row],[Quantity]]</f>
        <v>216</v>
      </c>
      <c r="L2211" s="12">
        <f>Ventas[[#This Row],[Unit Cost]]*Ventas[[#This Row],[Quantity]]</f>
        <v>192.24</v>
      </c>
      <c r="M2211" s="14">
        <f>Ventas[[#This Row],[Ingresos]]-Ventas[[#This Row],[Costes]]</f>
        <v>23.759999999999991</v>
      </c>
      <c r="N2211" s="14" t="str">
        <f>_xlfn.XLOOKUP(Ventas[[#This Row],[Ship Country]],[1]!Countries[Ship Country],[1]!Countries[Area],"No registrado")</f>
        <v>Nord Europe</v>
      </c>
      <c r="O2211" s="14" t="str">
        <f>_xlfn.XLOOKUP(Ventas[[#This Row],[Ship Country]],[1]!Countries[Ship Country],[1]!Countries[Continent],"No existe")</f>
        <v>Europe</v>
      </c>
      <c r="P2211" s="15" t="str">
        <f>_xlfn.XLOOKUP(Ventas[[#This Row],[Category]],[2]!ProdManager[Category],[2]!ProdManager[Prod_Manager])</f>
        <v>John Matter</v>
      </c>
      <c r="Q2211" s="15">
        <f>YEAR(Ventas[[#This Row],[Order Date]])</f>
        <v>2014</v>
      </c>
      <c r="R2211" s="15" t="str">
        <f>TEXT(Ventas[[#This Row],[Order Date]],"MMM")</f>
        <v>ago</v>
      </c>
    </row>
    <row r="2212" spans="1:18" x14ac:dyDescent="0.25">
      <c r="A2212" s="4">
        <v>10268</v>
      </c>
      <c r="B2212" s="4" t="s">
        <v>102</v>
      </c>
      <c r="C2212" s="4" t="s">
        <v>46</v>
      </c>
      <c r="D2212" s="4">
        <v>99</v>
      </c>
      <c r="E2212" s="4">
        <v>79.2</v>
      </c>
      <c r="F2212" s="4">
        <v>10</v>
      </c>
      <c r="G2212" s="4" t="s">
        <v>103</v>
      </c>
      <c r="H2212" s="4" t="s">
        <v>104</v>
      </c>
      <c r="I2212" s="4" t="s">
        <v>65</v>
      </c>
      <c r="J2212" s="5">
        <v>41881</v>
      </c>
      <c r="K2212" s="12">
        <f>Ventas[[#This Row],[Unit Price]]*Ventas[[#This Row],[Quantity]]</f>
        <v>990</v>
      </c>
      <c r="L2212" s="12">
        <f>Ventas[[#This Row],[Unit Cost]]*Ventas[[#This Row],[Quantity]]</f>
        <v>792</v>
      </c>
      <c r="M2212" s="14">
        <f>Ventas[[#This Row],[Ingresos]]-Ventas[[#This Row],[Costes]]</f>
        <v>198</v>
      </c>
      <c r="N2212" s="14" t="str">
        <f>_xlfn.XLOOKUP(Ventas[[#This Row],[Ship Country]],[1]!Countries[Ship Country],[1]!Countries[Area],"No registrado")</f>
        <v>Sud America</v>
      </c>
      <c r="O2212" s="14" t="str">
        <f>_xlfn.XLOOKUP(Ventas[[#This Row],[Ship Country]],[1]!Countries[Ship Country],[1]!Countries[Continent],"No existe")</f>
        <v>America</v>
      </c>
      <c r="P2212" s="15" t="str">
        <f>_xlfn.XLOOKUP(Ventas[[#This Row],[Category]],[2]!ProdManager[Category],[2]!ProdManager[Prod_Manager])</f>
        <v>John Matter</v>
      </c>
      <c r="Q2212" s="15">
        <f>YEAR(Ventas[[#This Row],[Order Date]])</f>
        <v>2014</v>
      </c>
      <c r="R2212" s="15" t="str">
        <f>TEXT(Ventas[[#This Row],[Order Date]],"MMM")</f>
        <v>ago</v>
      </c>
    </row>
    <row r="2213" spans="1:18" x14ac:dyDescent="0.25">
      <c r="A2213" s="6">
        <v>10268</v>
      </c>
      <c r="B2213" s="6" t="s">
        <v>14</v>
      </c>
      <c r="C2213" s="6" t="s">
        <v>15</v>
      </c>
      <c r="D2213" s="6">
        <v>27.8</v>
      </c>
      <c r="E2213" s="6">
        <v>20.85</v>
      </c>
      <c r="F2213" s="6">
        <v>80</v>
      </c>
      <c r="G2213" s="6" t="s">
        <v>103</v>
      </c>
      <c r="H2213" s="6" t="s">
        <v>104</v>
      </c>
      <c r="I2213" s="6" t="s">
        <v>65</v>
      </c>
      <c r="J2213" s="7">
        <v>41881</v>
      </c>
      <c r="K2213" s="12">
        <f>Ventas[[#This Row],[Unit Price]]*Ventas[[#This Row],[Quantity]]</f>
        <v>2224</v>
      </c>
      <c r="L2213" s="12">
        <f>Ventas[[#This Row],[Unit Cost]]*Ventas[[#This Row],[Quantity]]</f>
        <v>1668</v>
      </c>
      <c r="M2213" s="14">
        <f>Ventas[[#This Row],[Ingresos]]-Ventas[[#This Row],[Costes]]</f>
        <v>556</v>
      </c>
      <c r="N2213" s="14" t="str">
        <f>_xlfn.XLOOKUP(Ventas[[#This Row],[Ship Country]],[1]!Countries[Ship Country],[1]!Countries[Area],"No registrado")</f>
        <v>Sud America</v>
      </c>
      <c r="O2213" s="14" t="str">
        <f>_xlfn.XLOOKUP(Ventas[[#This Row],[Ship Country]],[1]!Countries[Ship Country],[1]!Countries[Continent],"No existe")</f>
        <v>America</v>
      </c>
      <c r="P2213" s="15" t="str">
        <f>_xlfn.XLOOKUP(Ventas[[#This Row],[Category]],[2]!ProdManager[Category],[2]!ProdManager[Prod_Manager])</f>
        <v>Peter Stone</v>
      </c>
      <c r="Q2213" s="15">
        <f>YEAR(Ventas[[#This Row],[Order Date]])</f>
        <v>2014</v>
      </c>
      <c r="R2213" s="15" t="str">
        <f>TEXT(Ventas[[#This Row],[Order Date]],"MMM")</f>
        <v>ago</v>
      </c>
    </row>
    <row r="2214" spans="1:18" x14ac:dyDescent="0.25">
      <c r="A2214" s="4">
        <v>10269</v>
      </c>
      <c r="B2214" s="4" t="s">
        <v>39</v>
      </c>
      <c r="C2214" s="4" t="s">
        <v>15</v>
      </c>
      <c r="D2214" s="4">
        <v>2</v>
      </c>
      <c r="E2214" s="4">
        <v>1.6</v>
      </c>
      <c r="F2214" s="4">
        <v>60</v>
      </c>
      <c r="G2214" s="4" t="s">
        <v>105</v>
      </c>
      <c r="H2214" s="4" t="s">
        <v>106</v>
      </c>
      <c r="I2214" s="4" t="s">
        <v>84</v>
      </c>
      <c r="J2214" s="5">
        <v>41882</v>
      </c>
      <c r="K2214" s="12">
        <f>Ventas[[#This Row],[Unit Price]]*Ventas[[#This Row],[Quantity]]</f>
        <v>120</v>
      </c>
      <c r="L2214" s="12">
        <f>Ventas[[#This Row],[Unit Cost]]*Ventas[[#This Row],[Quantity]]</f>
        <v>96</v>
      </c>
      <c r="M2214" s="14">
        <f>Ventas[[#This Row],[Ingresos]]-Ventas[[#This Row],[Costes]]</f>
        <v>24</v>
      </c>
      <c r="N2214" s="14" t="str">
        <f>_xlfn.XLOOKUP(Ventas[[#This Row],[Ship Country]],[1]!Countries[Ship Country],[1]!Countries[Area],"No registrado")</f>
        <v>Nord America</v>
      </c>
      <c r="O2214" s="14" t="str">
        <f>_xlfn.XLOOKUP(Ventas[[#This Row],[Ship Country]],[1]!Countries[Ship Country],[1]!Countries[Continent],"No existe")</f>
        <v>America</v>
      </c>
      <c r="P2214" s="15" t="str">
        <f>_xlfn.XLOOKUP(Ventas[[#This Row],[Category]],[2]!ProdManager[Category],[2]!ProdManager[Prod_Manager])</f>
        <v>Peter Stone</v>
      </c>
      <c r="Q2214" s="15">
        <f>YEAR(Ventas[[#This Row],[Order Date]])</f>
        <v>2014</v>
      </c>
      <c r="R2214" s="15" t="str">
        <f>TEXT(Ventas[[#This Row],[Order Date]],"MMM")</f>
        <v>ago</v>
      </c>
    </row>
    <row r="2215" spans="1:18" x14ac:dyDescent="0.25">
      <c r="A2215" s="6">
        <v>10269</v>
      </c>
      <c r="B2215" s="6" t="s">
        <v>14</v>
      </c>
      <c r="C2215" s="6" t="s">
        <v>15</v>
      </c>
      <c r="D2215" s="6">
        <v>27.8</v>
      </c>
      <c r="E2215" s="6">
        <v>21.406000000000002</v>
      </c>
      <c r="F2215" s="6">
        <v>20</v>
      </c>
      <c r="G2215" s="6" t="s">
        <v>105</v>
      </c>
      <c r="H2215" s="6" t="s">
        <v>106</v>
      </c>
      <c r="I2215" s="6" t="s">
        <v>84</v>
      </c>
      <c r="J2215" s="7">
        <v>41882</v>
      </c>
      <c r="K2215" s="12">
        <f>Ventas[[#This Row],[Unit Price]]*Ventas[[#This Row],[Quantity]]</f>
        <v>556</v>
      </c>
      <c r="L2215" s="12">
        <f>Ventas[[#This Row],[Unit Cost]]*Ventas[[#This Row],[Quantity]]</f>
        <v>428.12000000000006</v>
      </c>
      <c r="M2215" s="14">
        <f>Ventas[[#This Row],[Ingresos]]-Ventas[[#This Row],[Costes]]</f>
        <v>127.87999999999994</v>
      </c>
      <c r="N2215" s="14" t="str">
        <f>_xlfn.XLOOKUP(Ventas[[#This Row],[Ship Country]],[1]!Countries[Ship Country],[1]!Countries[Area],"No registrado")</f>
        <v>Nord America</v>
      </c>
      <c r="O2215" s="14" t="str">
        <f>_xlfn.XLOOKUP(Ventas[[#This Row],[Ship Country]],[1]!Countries[Ship Country],[1]!Countries[Continent],"No existe")</f>
        <v>America</v>
      </c>
      <c r="P2215" s="15" t="str">
        <f>_xlfn.XLOOKUP(Ventas[[#This Row],[Category]],[2]!ProdManager[Category],[2]!ProdManager[Prod_Manager])</f>
        <v>Peter Stone</v>
      </c>
      <c r="Q2215" s="15">
        <f>YEAR(Ventas[[#This Row],[Order Date]])</f>
        <v>2014</v>
      </c>
      <c r="R2215" s="15" t="str">
        <f>TEXT(Ventas[[#This Row],[Order Date]],"MMM")</f>
        <v>ago</v>
      </c>
    </row>
    <row r="2216" spans="1:18" x14ac:dyDescent="0.25">
      <c r="A2216" s="4">
        <v>10270</v>
      </c>
      <c r="B2216" s="4" t="s">
        <v>107</v>
      </c>
      <c r="C2216" s="4" t="s">
        <v>43</v>
      </c>
      <c r="D2216" s="4">
        <v>36.799999999999997</v>
      </c>
      <c r="E2216" s="4">
        <v>32.751999999999995</v>
      </c>
      <c r="F2216" s="4">
        <v>25</v>
      </c>
      <c r="G2216" s="4" t="s">
        <v>95</v>
      </c>
      <c r="H2216" s="4" t="s">
        <v>96</v>
      </c>
      <c r="I2216" s="4" t="s">
        <v>97</v>
      </c>
      <c r="J2216" s="5">
        <v>41883</v>
      </c>
      <c r="K2216" s="12">
        <f>Ventas[[#This Row],[Unit Price]]*Ventas[[#This Row],[Quantity]]</f>
        <v>919.99999999999989</v>
      </c>
      <c r="L2216" s="12">
        <f>Ventas[[#This Row],[Unit Cost]]*Ventas[[#This Row],[Quantity]]</f>
        <v>818.79999999999984</v>
      </c>
      <c r="M2216" s="14">
        <f>Ventas[[#This Row],[Ingresos]]-Ventas[[#This Row],[Costes]]</f>
        <v>101.20000000000005</v>
      </c>
      <c r="N2216" s="14" t="str">
        <f>_xlfn.XLOOKUP(Ventas[[#This Row],[Ship Country]],[1]!Countries[Ship Country],[1]!Countries[Area],"No registrado")</f>
        <v>Nord Europe</v>
      </c>
      <c r="O2216" s="14" t="str">
        <f>_xlfn.XLOOKUP(Ventas[[#This Row],[Ship Country]],[1]!Countries[Ship Country],[1]!Countries[Continent],"No existe")</f>
        <v>Europe</v>
      </c>
      <c r="P2216" s="15" t="str">
        <f>_xlfn.XLOOKUP(Ventas[[#This Row],[Category]],[2]!ProdManager[Category],[2]!ProdManager[Prod_Manager])</f>
        <v>John Matter</v>
      </c>
      <c r="Q2216" s="15">
        <f>YEAR(Ventas[[#This Row],[Order Date]])</f>
        <v>2014</v>
      </c>
      <c r="R2216" s="15" t="str">
        <f>TEXT(Ventas[[#This Row],[Order Date]],"MMM")</f>
        <v>sep</v>
      </c>
    </row>
    <row r="2217" spans="1:18" x14ac:dyDescent="0.25">
      <c r="A2217" s="6">
        <v>10270</v>
      </c>
      <c r="B2217" s="6" t="s">
        <v>57</v>
      </c>
      <c r="C2217" s="6" t="s">
        <v>29</v>
      </c>
      <c r="D2217" s="6">
        <v>15.2</v>
      </c>
      <c r="E2217" s="6">
        <v>12.311999999999999</v>
      </c>
      <c r="F2217" s="6">
        <v>30</v>
      </c>
      <c r="G2217" s="6" t="s">
        <v>95</v>
      </c>
      <c r="H2217" s="6" t="s">
        <v>96</v>
      </c>
      <c r="I2217" s="6" t="s">
        <v>97</v>
      </c>
      <c r="J2217" s="7">
        <v>41883</v>
      </c>
      <c r="K2217" s="12">
        <f>Ventas[[#This Row],[Unit Price]]*Ventas[[#This Row],[Quantity]]</f>
        <v>456</v>
      </c>
      <c r="L2217" s="12">
        <f>Ventas[[#This Row],[Unit Cost]]*Ventas[[#This Row],[Quantity]]</f>
        <v>369.35999999999996</v>
      </c>
      <c r="M2217" s="14">
        <f>Ventas[[#This Row],[Ingresos]]-Ventas[[#This Row],[Costes]]</f>
        <v>86.640000000000043</v>
      </c>
      <c r="N2217" s="14" t="str">
        <f>_xlfn.XLOOKUP(Ventas[[#This Row],[Ship Country]],[1]!Countries[Ship Country],[1]!Countries[Area],"No registrado")</f>
        <v>Nord Europe</v>
      </c>
      <c r="O2217" s="14" t="str">
        <f>_xlfn.XLOOKUP(Ventas[[#This Row],[Ship Country]],[1]!Countries[Ship Country],[1]!Countries[Continent],"No existe")</f>
        <v>Europe</v>
      </c>
      <c r="P2217" s="15" t="str">
        <f>_xlfn.XLOOKUP(Ventas[[#This Row],[Category]],[2]!ProdManager[Category],[2]!ProdManager[Prod_Manager])</f>
        <v>Peter Stone</v>
      </c>
      <c r="Q2217" s="15">
        <f>YEAR(Ventas[[#This Row],[Order Date]])</f>
        <v>2014</v>
      </c>
      <c r="R2217" s="15" t="str">
        <f>TEXT(Ventas[[#This Row],[Order Date]],"MMM")</f>
        <v>sep</v>
      </c>
    </row>
    <row r="2218" spans="1:18" x14ac:dyDescent="0.25">
      <c r="A2218" s="4">
        <v>10271</v>
      </c>
      <c r="B2218" s="4" t="s">
        <v>39</v>
      </c>
      <c r="C2218" s="4" t="s">
        <v>15</v>
      </c>
      <c r="D2218" s="4">
        <v>2</v>
      </c>
      <c r="E2218" s="4">
        <v>1.56</v>
      </c>
      <c r="F2218" s="4">
        <v>24</v>
      </c>
      <c r="G2218" s="4" t="s">
        <v>108</v>
      </c>
      <c r="H2218" s="4" t="s">
        <v>109</v>
      </c>
      <c r="I2218" s="4" t="s">
        <v>84</v>
      </c>
      <c r="J2218" s="5">
        <v>41883</v>
      </c>
      <c r="K2218" s="12">
        <f>Ventas[[#This Row],[Unit Price]]*Ventas[[#This Row],[Quantity]]</f>
        <v>48</v>
      </c>
      <c r="L2218" s="12">
        <f>Ventas[[#This Row],[Unit Cost]]*Ventas[[#This Row],[Quantity]]</f>
        <v>37.44</v>
      </c>
      <c r="M2218" s="14">
        <f>Ventas[[#This Row],[Ingresos]]-Ventas[[#This Row],[Costes]]</f>
        <v>10.560000000000002</v>
      </c>
      <c r="N2218" s="14" t="str">
        <f>_xlfn.XLOOKUP(Ventas[[#This Row],[Ship Country]],[1]!Countries[Ship Country],[1]!Countries[Area],"No registrado")</f>
        <v>Nord America</v>
      </c>
      <c r="O2218" s="14" t="str">
        <f>_xlfn.XLOOKUP(Ventas[[#This Row],[Ship Country]],[1]!Countries[Ship Country],[1]!Countries[Continent],"No existe")</f>
        <v>America</v>
      </c>
      <c r="P2218" s="15" t="str">
        <f>_xlfn.XLOOKUP(Ventas[[#This Row],[Category]],[2]!ProdManager[Category],[2]!ProdManager[Prod_Manager])</f>
        <v>Peter Stone</v>
      </c>
      <c r="Q2218" s="15">
        <f>YEAR(Ventas[[#This Row],[Order Date]])</f>
        <v>2014</v>
      </c>
      <c r="R2218" s="15" t="str">
        <f>TEXT(Ventas[[#This Row],[Order Date]],"MMM")</f>
        <v>sep</v>
      </c>
    </row>
    <row r="2219" spans="1:18" x14ac:dyDescent="0.25">
      <c r="A2219" s="6">
        <v>10272</v>
      </c>
      <c r="B2219" s="6" t="s">
        <v>34</v>
      </c>
      <c r="C2219" s="6" t="s">
        <v>35</v>
      </c>
      <c r="D2219" s="6">
        <v>64.8</v>
      </c>
      <c r="E2219" s="6">
        <v>42.767999999999994</v>
      </c>
      <c r="F2219" s="6">
        <v>60</v>
      </c>
      <c r="G2219" s="6" t="s">
        <v>82</v>
      </c>
      <c r="H2219" s="6" t="s">
        <v>83</v>
      </c>
      <c r="I2219" s="6" t="s">
        <v>84</v>
      </c>
      <c r="J2219" s="7">
        <v>41884</v>
      </c>
      <c r="K2219" s="12">
        <f>Ventas[[#This Row],[Unit Price]]*Ventas[[#This Row],[Quantity]]</f>
        <v>3888</v>
      </c>
      <c r="L2219" s="12">
        <f>Ventas[[#This Row],[Unit Cost]]*Ventas[[#This Row],[Quantity]]</f>
        <v>2566.0799999999995</v>
      </c>
      <c r="M2219" s="14">
        <f>Ventas[[#This Row],[Ingresos]]-Ventas[[#This Row],[Costes]]</f>
        <v>1321.9200000000005</v>
      </c>
      <c r="N2219" s="14" t="str">
        <f>_xlfn.XLOOKUP(Ventas[[#This Row],[Ship Country]],[1]!Countries[Ship Country],[1]!Countries[Area],"No registrado")</f>
        <v>Nord America</v>
      </c>
      <c r="O2219" s="14" t="str">
        <f>_xlfn.XLOOKUP(Ventas[[#This Row],[Ship Country]],[1]!Countries[Ship Country],[1]!Countries[Continent],"No existe")</f>
        <v>America</v>
      </c>
      <c r="P2219" s="15" t="str">
        <f>_xlfn.XLOOKUP(Ventas[[#This Row],[Category]],[2]!ProdManager[Category],[2]!ProdManager[Prod_Manager])</f>
        <v>Lydia Sinn</v>
      </c>
      <c r="Q2219" s="15">
        <f>YEAR(Ventas[[#This Row],[Order Date]])</f>
        <v>2014</v>
      </c>
      <c r="R2219" s="15" t="str">
        <f>TEXT(Ventas[[#This Row],[Order Date]],"MMM")</f>
        <v>sep</v>
      </c>
    </row>
    <row r="2220" spans="1:18" x14ac:dyDescent="0.25">
      <c r="A2220" s="4">
        <v>10272</v>
      </c>
      <c r="B2220" s="4" t="s">
        <v>44</v>
      </c>
      <c r="C2220" s="4" t="s">
        <v>15</v>
      </c>
      <c r="D2220" s="4">
        <v>10</v>
      </c>
      <c r="E2220" s="4">
        <v>7.5</v>
      </c>
      <c r="F2220" s="4">
        <v>40</v>
      </c>
      <c r="G2220" s="4" t="s">
        <v>82</v>
      </c>
      <c r="H2220" s="4" t="s">
        <v>83</v>
      </c>
      <c r="I2220" s="4" t="s">
        <v>84</v>
      </c>
      <c r="J2220" s="5">
        <v>41884</v>
      </c>
      <c r="K2220" s="12">
        <f>Ventas[[#This Row],[Unit Price]]*Ventas[[#This Row],[Quantity]]</f>
        <v>400</v>
      </c>
      <c r="L2220" s="12">
        <f>Ventas[[#This Row],[Unit Cost]]*Ventas[[#This Row],[Quantity]]</f>
        <v>300</v>
      </c>
      <c r="M2220" s="14">
        <f>Ventas[[#This Row],[Ingresos]]-Ventas[[#This Row],[Costes]]</f>
        <v>100</v>
      </c>
      <c r="N2220" s="14" t="str">
        <f>_xlfn.XLOOKUP(Ventas[[#This Row],[Ship Country]],[1]!Countries[Ship Country],[1]!Countries[Area],"No registrado")</f>
        <v>Nord America</v>
      </c>
      <c r="O2220" s="14" t="str">
        <f>_xlfn.XLOOKUP(Ventas[[#This Row],[Ship Country]],[1]!Countries[Ship Country],[1]!Countries[Continent],"No existe")</f>
        <v>America</v>
      </c>
      <c r="P2220" s="15" t="str">
        <f>_xlfn.XLOOKUP(Ventas[[#This Row],[Category]],[2]!ProdManager[Category],[2]!ProdManager[Prod_Manager])</f>
        <v>Peter Stone</v>
      </c>
      <c r="Q2220" s="15">
        <f>YEAR(Ventas[[#This Row],[Order Date]])</f>
        <v>2014</v>
      </c>
      <c r="R2220" s="15" t="str">
        <f>TEXT(Ventas[[#This Row],[Order Date]],"MMM")</f>
        <v>sep</v>
      </c>
    </row>
    <row r="2221" spans="1:18" x14ac:dyDescent="0.25">
      <c r="A2221" s="6">
        <v>10272</v>
      </c>
      <c r="B2221" s="6" t="s">
        <v>14</v>
      </c>
      <c r="C2221" s="6" t="s">
        <v>15</v>
      </c>
      <c r="D2221" s="6">
        <v>27.8</v>
      </c>
      <c r="E2221" s="6">
        <v>21.684000000000001</v>
      </c>
      <c r="F2221" s="6">
        <v>24</v>
      </c>
      <c r="G2221" s="6" t="s">
        <v>82</v>
      </c>
      <c r="H2221" s="6" t="s">
        <v>83</v>
      </c>
      <c r="I2221" s="6" t="s">
        <v>84</v>
      </c>
      <c r="J2221" s="7">
        <v>41884</v>
      </c>
      <c r="K2221" s="12">
        <f>Ventas[[#This Row],[Unit Price]]*Ventas[[#This Row],[Quantity]]</f>
        <v>667.2</v>
      </c>
      <c r="L2221" s="12">
        <f>Ventas[[#This Row],[Unit Cost]]*Ventas[[#This Row],[Quantity]]</f>
        <v>520.41600000000005</v>
      </c>
      <c r="M2221" s="14">
        <f>Ventas[[#This Row],[Ingresos]]-Ventas[[#This Row],[Costes]]</f>
        <v>146.78399999999999</v>
      </c>
      <c r="N2221" s="14" t="str">
        <f>_xlfn.XLOOKUP(Ventas[[#This Row],[Ship Country]],[1]!Countries[Ship Country],[1]!Countries[Area],"No registrado")</f>
        <v>Nord America</v>
      </c>
      <c r="O2221" s="14" t="str">
        <f>_xlfn.XLOOKUP(Ventas[[#This Row],[Ship Country]],[1]!Countries[Ship Country],[1]!Countries[Continent],"No existe")</f>
        <v>America</v>
      </c>
      <c r="P2221" s="15" t="str">
        <f>_xlfn.XLOOKUP(Ventas[[#This Row],[Category]],[2]!ProdManager[Category],[2]!ProdManager[Prod_Manager])</f>
        <v>Peter Stone</v>
      </c>
      <c r="Q2221" s="15">
        <f>YEAR(Ventas[[#This Row],[Order Date]])</f>
        <v>2014</v>
      </c>
      <c r="R2221" s="15" t="str">
        <f>TEXT(Ventas[[#This Row],[Order Date]],"MMM")</f>
        <v>sep</v>
      </c>
    </row>
    <row r="2222" spans="1:18" x14ac:dyDescent="0.25">
      <c r="A2222" s="4">
        <v>10273</v>
      </c>
      <c r="B2222" s="4" t="s">
        <v>98</v>
      </c>
      <c r="C2222" s="4" t="s">
        <v>29</v>
      </c>
      <c r="D2222" s="4">
        <v>14.7</v>
      </c>
      <c r="E2222" s="4">
        <v>10.731</v>
      </c>
      <c r="F2222" s="4">
        <v>60</v>
      </c>
      <c r="G2222" s="4" t="s">
        <v>110</v>
      </c>
      <c r="H2222" s="4" t="s">
        <v>111</v>
      </c>
      <c r="I2222" s="4" t="s">
        <v>21</v>
      </c>
      <c r="J2222" s="5">
        <v>41887</v>
      </c>
      <c r="K2222" s="12">
        <f>Ventas[[#This Row],[Unit Price]]*Ventas[[#This Row],[Quantity]]</f>
        <v>882</v>
      </c>
      <c r="L2222" s="12">
        <f>Ventas[[#This Row],[Unit Cost]]*Ventas[[#This Row],[Quantity]]</f>
        <v>643.86</v>
      </c>
      <c r="M2222" s="14">
        <f>Ventas[[#This Row],[Ingresos]]-Ventas[[#This Row],[Costes]]</f>
        <v>238.14</v>
      </c>
      <c r="N2222" s="14" t="str">
        <f>_xlfn.XLOOKUP(Ventas[[#This Row],[Ship Country]],[1]!Countries[Ship Country],[1]!Countries[Area],"No registrado")</f>
        <v>Nord Europe</v>
      </c>
      <c r="O2222" s="14" t="str">
        <f>_xlfn.XLOOKUP(Ventas[[#This Row],[Ship Country]],[1]!Countries[Ship Country],[1]!Countries[Continent],"No existe")</f>
        <v>Europe</v>
      </c>
      <c r="P2222" s="15" t="str">
        <f>_xlfn.XLOOKUP(Ventas[[#This Row],[Category]],[2]!ProdManager[Category],[2]!ProdManager[Prod_Manager])</f>
        <v>Peter Stone</v>
      </c>
      <c r="Q2222" s="15">
        <f>YEAR(Ventas[[#This Row],[Order Date]])</f>
        <v>2014</v>
      </c>
      <c r="R2222" s="15" t="str">
        <f>TEXT(Ventas[[#This Row],[Order Date]],"MMM")</f>
        <v>sep</v>
      </c>
    </row>
    <row r="2223" spans="1:18" x14ac:dyDescent="0.25">
      <c r="A2223" s="6">
        <v>10273</v>
      </c>
      <c r="B2223" s="6" t="s">
        <v>39</v>
      </c>
      <c r="C2223" s="6" t="s">
        <v>15</v>
      </c>
      <c r="D2223" s="6">
        <v>2</v>
      </c>
      <c r="E2223" s="6">
        <v>1.7</v>
      </c>
      <c r="F2223" s="6">
        <v>20</v>
      </c>
      <c r="G2223" s="6" t="s">
        <v>110</v>
      </c>
      <c r="H2223" s="6" t="s">
        <v>111</v>
      </c>
      <c r="I2223" s="6" t="s">
        <v>21</v>
      </c>
      <c r="J2223" s="7">
        <v>41887</v>
      </c>
      <c r="K2223" s="12">
        <f>Ventas[[#This Row],[Unit Price]]*Ventas[[#This Row],[Quantity]]</f>
        <v>40</v>
      </c>
      <c r="L2223" s="12">
        <f>Ventas[[#This Row],[Unit Cost]]*Ventas[[#This Row],[Quantity]]</f>
        <v>34</v>
      </c>
      <c r="M2223" s="14">
        <f>Ventas[[#This Row],[Ingresos]]-Ventas[[#This Row],[Costes]]</f>
        <v>6</v>
      </c>
      <c r="N2223" s="14" t="str">
        <f>_xlfn.XLOOKUP(Ventas[[#This Row],[Ship Country]],[1]!Countries[Ship Country],[1]!Countries[Area],"No registrado")</f>
        <v>Nord Europe</v>
      </c>
      <c r="O2223" s="14" t="str">
        <f>_xlfn.XLOOKUP(Ventas[[#This Row],[Ship Country]],[1]!Countries[Ship Country],[1]!Countries[Continent],"No existe")</f>
        <v>Europe</v>
      </c>
      <c r="P2223" s="15" t="str">
        <f>_xlfn.XLOOKUP(Ventas[[#This Row],[Category]],[2]!ProdManager[Category],[2]!ProdManager[Prod_Manager])</f>
        <v>Peter Stone</v>
      </c>
      <c r="Q2223" s="15">
        <f>YEAR(Ventas[[#This Row],[Order Date]])</f>
        <v>2014</v>
      </c>
      <c r="R2223" s="15" t="str">
        <f>TEXT(Ventas[[#This Row],[Order Date]],"MMM")</f>
        <v>sep</v>
      </c>
    </row>
    <row r="2224" spans="1:18" x14ac:dyDescent="0.25">
      <c r="A2224" s="4">
        <v>10273</v>
      </c>
      <c r="B2224" s="4" t="s">
        <v>44</v>
      </c>
      <c r="C2224" s="4" t="s">
        <v>15</v>
      </c>
      <c r="D2224" s="4">
        <v>10</v>
      </c>
      <c r="E2224" s="4">
        <v>8.4</v>
      </c>
      <c r="F2224" s="4">
        <v>15</v>
      </c>
      <c r="G2224" s="4" t="s">
        <v>110</v>
      </c>
      <c r="H2224" s="4" t="s">
        <v>111</v>
      </c>
      <c r="I2224" s="4" t="s">
        <v>21</v>
      </c>
      <c r="J2224" s="5">
        <v>41887</v>
      </c>
      <c r="K2224" s="12">
        <f>Ventas[[#This Row],[Unit Price]]*Ventas[[#This Row],[Quantity]]</f>
        <v>150</v>
      </c>
      <c r="L2224" s="12">
        <f>Ventas[[#This Row],[Unit Cost]]*Ventas[[#This Row],[Quantity]]</f>
        <v>126</v>
      </c>
      <c r="M2224" s="14">
        <f>Ventas[[#This Row],[Ingresos]]-Ventas[[#This Row],[Costes]]</f>
        <v>24</v>
      </c>
      <c r="N2224" s="14" t="str">
        <f>_xlfn.XLOOKUP(Ventas[[#This Row],[Ship Country]],[1]!Countries[Ship Country],[1]!Countries[Area],"No registrado")</f>
        <v>Nord Europe</v>
      </c>
      <c r="O2224" s="14" t="str">
        <f>_xlfn.XLOOKUP(Ventas[[#This Row],[Ship Country]],[1]!Countries[Ship Country],[1]!Countries[Continent],"No existe")</f>
        <v>Europe</v>
      </c>
      <c r="P2224" s="15" t="str">
        <f>_xlfn.XLOOKUP(Ventas[[#This Row],[Category]],[2]!ProdManager[Category],[2]!ProdManager[Prod_Manager])</f>
        <v>Peter Stone</v>
      </c>
      <c r="Q2224" s="15">
        <f>YEAR(Ventas[[#This Row],[Order Date]])</f>
        <v>2014</v>
      </c>
      <c r="R2224" s="15" t="str">
        <f>TEXT(Ventas[[#This Row],[Order Date]],"MMM")</f>
        <v>sep</v>
      </c>
    </row>
    <row r="2225" spans="1:18" x14ac:dyDescent="0.25">
      <c r="A2225" s="6">
        <v>10273</v>
      </c>
      <c r="B2225" s="6" t="s">
        <v>112</v>
      </c>
      <c r="C2225" s="6" t="s">
        <v>29</v>
      </c>
      <c r="D2225" s="6">
        <v>24.8</v>
      </c>
      <c r="E2225" s="6">
        <v>18.848000000000003</v>
      </c>
      <c r="F2225" s="6">
        <v>24</v>
      </c>
      <c r="G2225" s="6" t="s">
        <v>110</v>
      </c>
      <c r="H2225" s="6" t="s">
        <v>111</v>
      </c>
      <c r="I2225" s="6" t="s">
        <v>21</v>
      </c>
      <c r="J2225" s="7">
        <v>41887</v>
      </c>
      <c r="K2225" s="12">
        <f>Ventas[[#This Row],[Unit Price]]*Ventas[[#This Row],[Quantity]]</f>
        <v>595.20000000000005</v>
      </c>
      <c r="L2225" s="12">
        <f>Ventas[[#This Row],[Unit Cost]]*Ventas[[#This Row],[Quantity]]</f>
        <v>452.35200000000009</v>
      </c>
      <c r="M2225" s="14">
        <f>Ventas[[#This Row],[Ingresos]]-Ventas[[#This Row],[Costes]]</f>
        <v>142.84799999999996</v>
      </c>
      <c r="N2225" s="14" t="str">
        <f>_xlfn.XLOOKUP(Ventas[[#This Row],[Ship Country]],[1]!Countries[Ship Country],[1]!Countries[Area],"No registrado")</f>
        <v>Nord Europe</v>
      </c>
      <c r="O2225" s="14" t="str">
        <f>_xlfn.XLOOKUP(Ventas[[#This Row],[Ship Country]],[1]!Countries[Ship Country],[1]!Countries[Continent],"No existe")</f>
        <v>Europe</v>
      </c>
      <c r="P2225" s="15" t="str">
        <f>_xlfn.XLOOKUP(Ventas[[#This Row],[Category]],[2]!ProdManager[Category],[2]!ProdManager[Prod_Manager])</f>
        <v>Peter Stone</v>
      </c>
      <c r="Q2225" s="15">
        <f>YEAR(Ventas[[#This Row],[Order Date]])</f>
        <v>2014</v>
      </c>
      <c r="R2225" s="15" t="str">
        <f>TEXT(Ventas[[#This Row],[Order Date]],"MMM")</f>
        <v>sep</v>
      </c>
    </row>
    <row r="2226" spans="1:18" x14ac:dyDescent="0.25">
      <c r="A2226" s="4">
        <v>10273</v>
      </c>
      <c r="B2226" s="4" t="s">
        <v>101</v>
      </c>
      <c r="C2226" s="4" t="s">
        <v>43</v>
      </c>
      <c r="D2226" s="4">
        <v>14.4</v>
      </c>
      <c r="E2226" s="4">
        <v>12.816000000000001</v>
      </c>
      <c r="F2226" s="4">
        <v>33</v>
      </c>
      <c r="G2226" s="4" t="s">
        <v>110</v>
      </c>
      <c r="H2226" s="4" t="s">
        <v>111</v>
      </c>
      <c r="I2226" s="4" t="s">
        <v>21</v>
      </c>
      <c r="J2226" s="5">
        <v>41887</v>
      </c>
      <c r="K2226" s="12">
        <f>Ventas[[#This Row],[Unit Price]]*Ventas[[#This Row],[Quantity]]</f>
        <v>475.2</v>
      </c>
      <c r="L2226" s="12">
        <f>Ventas[[#This Row],[Unit Cost]]*Ventas[[#This Row],[Quantity]]</f>
        <v>422.928</v>
      </c>
      <c r="M2226" s="14">
        <f>Ventas[[#This Row],[Ingresos]]-Ventas[[#This Row],[Costes]]</f>
        <v>52.271999999999991</v>
      </c>
      <c r="N2226" s="14" t="str">
        <f>_xlfn.XLOOKUP(Ventas[[#This Row],[Ship Country]],[1]!Countries[Ship Country],[1]!Countries[Area],"No registrado")</f>
        <v>Nord Europe</v>
      </c>
      <c r="O2226" s="14" t="str">
        <f>_xlfn.XLOOKUP(Ventas[[#This Row],[Ship Country]],[1]!Countries[Ship Country],[1]!Countries[Continent],"No existe")</f>
        <v>Europe</v>
      </c>
      <c r="P2226" s="15" t="str">
        <f>_xlfn.XLOOKUP(Ventas[[#This Row],[Category]],[2]!ProdManager[Category],[2]!ProdManager[Prod_Manager])</f>
        <v>John Matter</v>
      </c>
      <c r="Q2226" s="15">
        <f>YEAR(Ventas[[#This Row],[Order Date]])</f>
        <v>2014</v>
      </c>
      <c r="R2226" s="15" t="str">
        <f>TEXT(Ventas[[#This Row],[Order Date]],"MMM")</f>
        <v>sep</v>
      </c>
    </row>
    <row r="2227" spans="1:18" x14ac:dyDescent="0.25">
      <c r="A2227" s="6">
        <v>10274</v>
      </c>
      <c r="B2227" s="6" t="s">
        <v>113</v>
      </c>
      <c r="C2227" s="6" t="s">
        <v>15</v>
      </c>
      <c r="D2227" s="6">
        <v>17.2</v>
      </c>
      <c r="E2227" s="6">
        <v>14.62</v>
      </c>
      <c r="F2227" s="6">
        <v>20</v>
      </c>
      <c r="G2227" s="6" t="s">
        <v>11</v>
      </c>
      <c r="H2227" s="6" t="s">
        <v>12</v>
      </c>
      <c r="I2227" s="6" t="s">
        <v>13</v>
      </c>
      <c r="J2227" s="7">
        <v>41888</v>
      </c>
      <c r="K2227" s="12">
        <f>Ventas[[#This Row],[Unit Price]]*Ventas[[#This Row],[Quantity]]</f>
        <v>344</v>
      </c>
      <c r="L2227" s="12">
        <f>Ventas[[#This Row],[Unit Cost]]*Ventas[[#This Row],[Quantity]]</f>
        <v>292.39999999999998</v>
      </c>
      <c r="M2227" s="14">
        <f>Ventas[[#This Row],[Ingresos]]-Ventas[[#This Row],[Costes]]</f>
        <v>51.600000000000023</v>
      </c>
      <c r="N2227" s="14" t="str">
        <f>_xlfn.XLOOKUP(Ventas[[#This Row],[Ship Country]],[1]!Countries[Ship Country],[1]!Countries[Area],"No registrado")</f>
        <v>Nord Europe</v>
      </c>
      <c r="O2227" s="14" t="str">
        <f>_xlfn.XLOOKUP(Ventas[[#This Row],[Ship Country]],[1]!Countries[Ship Country],[1]!Countries[Continent],"No existe")</f>
        <v>Europe</v>
      </c>
      <c r="P2227" s="15" t="str">
        <f>_xlfn.XLOOKUP(Ventas[[#This Row],[Category]],[2]!ProdManager[Category],[2]!ProdManager[Prod_Manager])</f>
        <v>Peter Stone</v>
      </c>
      <c r="Q2227" s="15">
        <f>YEAR(Ventas[[#This Row],[Order Date]])</f>
        <v>2014</v>
      </c>
      <c r="R2227" s="15" t="str">
        <f>TEXT(Ventas[[#This Row],[Order Date]],"MMM")</f>
        <v>sep</v>
      </c>
    </row>
    <row r="2228" spans="1:18" x14ac:dyDescent="0.25">
      <c r="A2228" s="4">
        <v>10274</v>
      </c>
      <c r="B2228" s="4" t="s">
        <v>14</v>
      </c>
      <c r="C2228" s="4" t="s">
        <v>15</v>
      </c>
      <c r="D2228" s="4">
        <v>27.8</v>
      </c>
      <c r="E2228" s="4">
        <v>22.240000000000002</v>
      </c>
      <c r="F2228" s="4">
        <v>70</v>
      </c>
      <c r="G2228" s="4" t="s">
        <v>11</v>
      </c>
      <c r="H2228" s="4" t="s">
        <v>12</v>
      </c>
      <c r="I2228" s="4" t="s">
        <v>13</v>
      </c>
      <c r="J2228" s="5">
        <v>41888</v>
      </c>
      <c r="K2228" s="12">
        <f>Ventas[[#This Row],[Unit Price]]*Ventas[[#This Row],[Quantity]]</f>
        <v>1946</v>
      </c>
      <c r="L2228" s="12">
        <f>Ventas[[#This Row],[Unit Cost]]*Ventas[[#This Row],[Quantity]]</f>
        <v>1556.8000000000002</v>
      </c>
      <c r="M2228" s="14">
        <f>Ventas[[#This Row],[Ingresos]]-Ventas[[#This Row],[Costes]]</f>
        <v>389.19999999999982</v>
      </c>
      <c r="N2228" s="14" t="str">
        <f>_xlfn.XLOOKUP(Ventas[[#This Row],[Ship Country]],[1]!Countries[Ship Country],[1]!Countries[Area],"No registrado")</f>
        <v>Nord Europe</v>
      </c>
      <c r="O2228" s="14" t="str">
        <f>_xlfn.XLOOKUP(Ventas[[#This Row],[Ship Country]],[1]!Countries[Ship Country],[1]!Countries[Continent],"No existe")</f>
        <v>Europe</v>
      </c>
      <c r="P2228" s="15" t="str">
        <f>_xlfn.XLOOKUP(Ventas[[#This Row],[Category]],[2]!ProdManager[Category],[2]!ProdManager[Prod_Manager])</f>
        <v>Peter Stone</v>
      </c>
      <c r="Q2228" s="15">
        <f>YEAR(Ventas[[#This Row],[Order Date]])</f>
        <v>2014</v>
      </c>
      <c r="R2228" s="15" t="str">
        <f>TEXT(Ventas[[#This Row],[Order Date]],"MMM")</f>
        <v>sep</v>
      </c>
    </row>
    <row r="2229" spans="1:18" x14ac:dyDescent="0.25">
      <c r="A2229" s="6">
        <v>10275</v>
      </c>
      <c r="B2229" s="6" t="s">
        <v>51</v>
      </c>
      <c r="C2229" s="6" t="s">
        <v>43</v>
      </c>
      <c r="D2229" s="6">
        <v>3.6</v>
      </c>
      <c r="E2229" s="6">
        <v>3.2760000000000002</v>
      </c>
      <c r="F2229" s="6">
        <v>12</v>
      </c>
      <c r="G2229" s="6" t="s">
        <v>114</v>
      </c>
      <c r="H2229" s="6" t="s">
        <v>115</v>
      </c>
      <c r="I2229" s="6" t="s">
        <v>116</v>
      </c>
      <c r="J2229" s="7">
        <v>41889</v>
      </c>
      <c r="K2229" s="12">
        <f>Ventas[[#This Row],[Unit Price]]*Ventas[[#This Row],[Quantity]]</f>
        <v>43.2</v>
      </c>
      <c r="L2229" s="12">
        <f>Ventas[[#This Row],[Unit Cost]]*Ventas[[#This Row],[Quantity]]</f>
        <v>39.312000000000005</v>
      </c>
      <c r="M2229" s="14">
        <f>Ventas[[#This Row],[Ingresos]]-Ventas[[#This Row],[Costes]]</f>
        <v>3.8879999999999981</v>
      </c>
      <c r="N2229" s="14" t="str">
        <f>_xlfn.XLOOKUP(Ventas[[#This Row],[Ship Country]],[1]!Countries[Ship Country],[1]!Countries[Area],"No registrado")</f>
        <v>Sud Europe</v>
      </c>
      <c r="O2229" s="14" t="str">
        <f>_xlfn.XLOOKUP(Ventas[[#This Row],[Ship Country]],[1]!Countries[Ship Country],[1]!Countries[Continent],"No existe")</f>
        <v>Europe</v>
      </c>
      <c r="P2229" s="15" t="str">
        <f>_xlfn.XLOOKUP(Ventas[[#This Row],[Category]],[2]!ProdManager[Category],[2]!ProdManager[Prod_Manager])</f>
        <v>John Matter</v>
      </c>
      <c r="Q2229" s="15">
        <f>YEAR(Ventas[[#This Row],[Order Date]])</f>
        <v>2014</v>
      </c>
      <c r="R2229" s="15" t="str">
        <f>TEXT(Ventas[[#This Row],[Order Date]],"MMM")</f>
        <v>sep</v>
      </c>
    </row>
    <row r="2230" spans="1:18" x14ac:dyDescent="0.25">
      <c r="A2230" s="4">
        <v>10275</v>
      </c>
      <c r="B2230" s="4" t="s">
        <v>52</v>
      </c>
      <c r="C2230" s="4" t="s">
        <v>15</v>
      </c>
      <c r="D2230" s="4">
        <v>44</v>
      </c>
      <c r="E2230" s="4">
        <v>33.44</v>
      </c>
      <c r="F2230" s="4">
        <v>6</v>
      </c>
      <c r="G2230" s="4" t="s">
        <v>114</v>
      </c>
      <c r="H2230" s="4" t="s">
        <v>115</v>
      </c>
      <c r="I2230" s="4" t="s">
        <v>116</v>
      </c>
      <c r="J2230" s="5">
        <v>41889</v>
      </c>
      <c r="K2230" s="12">
        <f>Ventas[[#This Row],[Unit Price]]*Ventas[[#This Row],[Quantity]]</f>
        <v>264</v>
      </c>
      <c r="L2230" s="12">
        <f>Ventas[[#This Row],[Unit Cost]]*Ventas[[#This Row],[Quantity]]</f>
        <v>200.64</v>
      </c>
      <c r="M2230" s="14">
        <f>Ventas[[#This Row],[Ingresos]]-Ventas[[#This Row],[Costes]]</f>
        <v>63.360000000000014</v>
      </c>
      <c r="N2230" s="14" t="str">
        <f>_xlfn.XLOOKUP(Ventas[[#This Row],[Ship Country]],[1]!Countries[Ship Country],[1]!Countries[Area],"No registrado")</f>
        <v>Sud Europe</v>
      </c>
      <c r="O2230" s="14" t="str">
        <f>_xlfn.XLOOKUP(Ventas[[#This Row],[Ship Country]],[1]!Countries[Ship Country],[1]!Countries[Continent],"No existe")</f>
        <v>Europe</v>
      </c>
      <c r="P2230" s="15" t="str">
        <f>_xlfn.XLOOKUP(Ventas[[#This Row],[Category]],[2]!ProdManager[Category],[2]!ProdManager[Prod_Manager])</f>
        <v>Peter Stone</v>
      </c>
      <c r="Q2230" s="15">
        <f>YEAR(Ventas[[#This Row],[Order Date]])</f>
        <v>2014</v>
      </c>
      <c r="R2230" s="15" t="str">
        <f>TEXT(Ventas[[#This Row],[Order Date]],"MMM")</f>
        <v>sep</v>
      </c>
    </row>
    <row r="2231" spans="1:18" x14ac:dyDescent="0.25">
      <c r="A2231" s="6">
        <v>10276</v>
      </c>
      <c r="B2231" s="6" t="s">
        <v>112</v>
      </c>
      <c r="C2231" s="6" t="s">
        <v>29</v>
      </c>
      <c r="D2231" s="6">
        <v>24.8</v>
      </c>
      <c r="E2231" s="6">
        <v>19.592000000000002</v>
      </c>
      <c r="F2231" s="6">
        <v>15</v>
      </c>
      <c r="G2231" s="6" t="s">
        <v>117</v>
      </c>
      <c r="H2231" s="6" t="s">
        <v>73</v>
      </c>
      <c r="I2231" s="6" t="s">
        <v>74</v>
      </c>
      <c r="J2231" s="7">
        <v>41890</v>
      </c>
      <c r="K2231" s="12">
        <f>Ventas[[#This Row],[Unit Price]]*Ventas[[#This Row],[Quantity]]</f>
        <v>372</v>
      </c>
      <c r="L2231" s="12">
        <f>Ventas[[#This Row],[Unit Cost]]*Ventas[[#This Row],[Quantity]]</f>
        <v>293.88000000000005</v>
      </c>
      <c r="M2231" s="14">
        <f>Ventas[[#This Row],[Ingresos]]-Ventas[[#This Row],[Costes]]</f>
        <v>78.119999999999948</v>
      </c>
      <c r="N2231" s="14" t="str">
        <f>_xlfn.XLOOKUP(Ventas[[#This Row],[Ship Country]],[1]!Countries[Ship Country],[1]!Countries[Area],"No registrado")</f>
        <v>Sud America</v>
      </c>
      <c r="O2231" s="14" t="str">
        <f>_xlfn.XLOOKUP(Ventas[[#This Row],[Ship Country]],[1]!Countries[Ship Country],[1]!Countries[Continent],"No existe")</f>
        <v>America</v>
      </c>
      <c r="P2231" s="15" t="str">
        <f>_xlfn.XLOOKUP(Ventas[[#This Row],[Category]],[2]!ProdManager[Category],[2]!ProdManager[Prod_Manager])</f>
        <v>Peter Stone</v>
      </c>
      <c r="Q2231" s="15">
        <f>YEAR(Ventas[[#This Row],[Order Date]])</f>
        <v>2014</v>
      </c>
      <c r="R2231" s="15" t="str">
        <f>TEXT(Ventas[[#This Row],[Order Date]],"MMM")</f>
        <v>sep</v>
      </c>
    </row>
    <row r="2232" spans="1:18" x14ac:dyDescent="0.25">
      <c r="A2232" s="4">
        <v>10276</v>
      </c>
      <c r="B2232" s="4" t="s">
        <v>118</v>
      </c>
      <c r="C2232" s="4" t="s">
        <v>29</v>
      </c>
      <c r="D2232" s="4">
        <v>4.8</v>
      </c>
      <c r="E2232" s="4">
        <v>3.6479999999999997</v>
      </c>
      <c r="F2232" s="4">
        <v>10</v>
      </c>
      <c r="G2232" s="4" t="s">
        <v>117</v>
      </c>
      <c r="H2232" s="4" t="s">
        <v>73</v>
      </c>
      <c r="I2232" s="4" t="s">
        <v>74</v>
      </c>
      <c r="J2232" s="5">
        <v>41890</v>
      </c>
      <c r="K2232" s="12">
        <f>Ventas[[#This Row],[Unit Price]]*Ventas[[#This Row],[Quantity]]</f>
        <v>48</v>
      </c>
      <c r="L2232" s="12">
        <f>Ventas[[#This Row],[Unit Cost]]*Ventas[[#This Row],[Quantity]]</f>
        <v>36.479999999999997</v>
      </c>
      <c r="M2232" s="14">
        <f>Ventas[[#This Row],[Ingresos]]-Ventas[[#This Row],[Costes]]</f>
        <v>11.520000000000003</v>
      </c>
      <c r="N2232" s="14" t="str">
        <f>_xlfn.XLOOKUP(Ventas[[#This Row],[Ship Country]],[1]!Countries[Ship Country],[1]!Countries[Area],"No registrado")</f>
        <v>Sud America</v>
      </c>
      <c r="O2232" s="14" t="str">
        <f>_xlfn.XLOOKUP(Ventas[[#This Row],[Ship Country]],[1]!Countries[Ship Country],[1]!Countries[Continent],"No existe")</f>
        <v>America</v>
      </c>
      <c r="P2232" s="15" t="str">
        <f>_xlfn.XLOOKUP(Ventas[[#This Row],[Category]],[2]!ProdManager[Category],[2]!ProdManager[Prod_Manager])</f>
        <v>Peter Stone</v>
      </c>
      <c r="Q2232" s="15">
        <f>YEAR(Ventas[[#This Row],[Order Date]])</f>
        <v>2014</v>
      </c>
      <c r="R2232" s="15" t="str">
        <f>TEXT(Ventas[[#This Row],[Order Date]],"MMM")</f>
        <v>sep</v>
      </c>
    </row>
    <row r="2233" spans="1:18" x14ac:dyDescent="0.25">
      <c r="A2233" s="6">
        <v>10277</v>
      </c>
      <c r="B2233" s="6" t="s">
        <v>78</v>
      </c>
      <c r="C2233" s="6" t="s">
        <v>35</v>
      </c>
      <c r="D2233" s="6">
        <v>39.4</v>
      </c>
      <c r="E2233" s="6">
        <v>27.58</v>
      </c>
      <c r="F2233" s="6">
        <v>12</v>
      </c>
      <c r="G2233" s="6" t="s">
        <v>119</v>
      </c>
      <c r="H2233" s="6" t="s">
        <v>120</v>
      </c>
      <c r="I2233" s="6" t="s">
        <v>21</v>
      </c>
      <c r="J2233" s="7">
        <v>41891</v>
      </c>
      <c r="K2233" s="12">
        <f>Ventas[[#This Row],[Unit Price]]*Ventas[[#This Row],[Quantity]]</f>
        <v>472.79999999999995</v>
      </c>
      <c r="L2233" s="12">
        <f>Ventas[[#This Row],[Unit Cost]]*Ventas[[#This Row],[Quantity]]</f>
        <v>330.96</v>
      </c>
      <c r="M2233" s="14">
        <f>Ventas[[#This Row],[Ingresos]]-Ventas[[#This Row],[Costes]]</f>
        <v>141.83999999999997</v>
      </c>
      <c r="N2233" s="14" t="str">
        <f>_xlfn.XLOOKUP(Ventas[[#This Row],[Ship Country]],[1]!Countries[Ship Country],[1]!Countries[Area],"No registrado")</f>
        <v>Nord Europe</v>
      </c>
      <c r="O2233" s="14" t="str">
        <f>_xlfn.XLOOKUP(Ventas[[#This Row],[Ship Country]],[1]!Countries[Ship Country],[1]!Countries[Continent],"No existe")</f>
        <v>Europe</v>
      </c>
      <c r="P2233" s="15" t="str">
        <f>_xlfn.XLOOKUP(Ventas[[#This Row],[Category]],[2]!ProdManager[Category],[2]!ProdManager[Prod_Manager])</f>
        <v>Lydia Sinn</v>
      </c>
      <c r="Q2233" s="15">
        <f>YEAR(Ventas[[#This Row],[Order Date]])</f>
        <v>2014</v>
      </c>
      <c r="R2233" s="15" t="str">
        <f>TEXT(Ventas[[#This Row],[Order Date]],"MMM")</f>
        <v>sep</v>
      </c>
    </row>
    <row r="2234" spans="1:18" x14ac:dyDescent="0.25">
      <c r="A2234" s="4">
        <v>10277</v>
      </c>
      <c r="B2234" s="4" t="s">
        <v>121</v>
      </c>
      <c r="C2234" s="4" t="s">
        <v>18</v>
      </c>
      <c r="D2234" s="4">
        <v>36.4</v>
      </c>
      <c r="E2234" s="4">
        <v>27.663999999999998</v>
      </c>
      <c r="F2234" s="4">
        <v>20</v>
      </c>
      <c r="G2234" s="4" t="s">
        <v>119</v>
      </c>
      <c r="H2234" s="4" t="s">
        <v>120</v>
      </c>
      <c r="I2234" s="4" t="s">
        <v>21</v>
      </c>
      <c r="J2234" s="5">
        <v>41891</v>
      </c>
      <c r="K2234" s="12">
        <f>Ventas[[#This Row],[Unit Price]]*Ventas[[#This Row],[Quantity]]</f>
        <v>728</v>
      </c>
      <c r="L2234" s="12">
        <f>Ventas[[#This Row],[Unit Cost]]*Ventas[[#This Row],[Quantity]]</f>
        <v>553.28</v>
      </c>
      <c r="M2234" s="14">
        <f>Ventas[[#This Row],[Ingresos]]-Ventas[[#This Row],[Costes]]</f>
        <v>174.72000000000003</v>
      </c>
      <c r="N2234" s="14" t="str">
        <f>_xlfn.XLOOKUP(Ventas[[#This Row],[Ship Country]],[1]!Countries[Ship Country],[1]!Countries[Area],"No registrado")</f>
        <v>Nord Europe</v>
      </c>
      <c r="O2234" s="14" t="str">
        <f>_xlfn.XLOOKUP(Ventas[[#This Row],[Ship Country]],[1]!Countries[Ship Country],[1]!Countries[Continent],"No existe")</f>
        <v>Europe</v>
      </c>
      <c r="P2234" s="15" t="str">
        <f>_xlfn.XLOOKUP(Ventas[[#This Row],[Category]],[2]!ProdManager[Category],[2]!ProdManager[Prod_Manager])</f>
        <v>Marc Caine</v>
      </c>
      <c r="Q2234" s="15">
        <f>YEAR(Ventas[[#This Row],[Order Date]])</f>
        <v>2014</v>
      </c>
      <c r="R2234" s="15" t="str">
        <f>TEXT(Ventas[[#This Row],[Order Date]],"MMM")</f>
        <v>sep</v>
      </c>
    </row>
    <row r="2235" spans="1:18" x14ac:dyDescent="0.25">
      <c r="A2235" s="6">
        <v>10278</v>
      </c>
      <c r="B2235" s="6" t="s">
        <v>122</v>
      </c>
      <c r="C2235" s="6" t="s">
        <v>24</v>
      </c>
      <c r="D2235" s="6">
        <v>15.5</v>
      </c>
      <c r="E2235" s="6">
        <v>13.02</v>
      </c>
      <c r="F2235" s="6">
        <v>16</v>
      </c>
      <c r="G2235" s="6" t="s">
        <v>123</v>
      </c>
      <c r="H2235" s="6" t="s">
        <v>124</v>
      </c>
      <c r="I2235" s="6" t="s">
        <v>90</v>
      </c>
      <c r="J2235" s="7">
        <v>41894</v>
      </c>
      <c r="K2235" s="12">
        <f>Ventas[[#This Row],[Unit Price]]*Ventas[[#This Row],[Quantity]]</f>
        <v>248</v>
      </c>
      <c r="L2235" s="12">
        <f>Ventas[[#This Row],[Unit Cost]]*Ventas[[#This Row],[Quantity]]</f>
        <v>208.32</v>
      </c>
      <c r="M2235" s="14">
        <f>Ventas[[#This Row],[Ingresos]]-Ventas[[#This Row],[Costes]]</f>
        <v>39.680000000000007</v>
      </c>
      <c r="N2235" s="14" t="str">
        <f>_xlfn.XLOOKUP(Ventas[[#This Row],[Ship Country]],[1]!Countries[Ship Country],[1]!Countries[Area],"No registrado")</f>
        <v>Nord Europe</v>
      </c>
      <c r="O2235" s="14" t="str">
        <f>_xlfn.XLOOKUP(Ventas[[#This Row],[Ship Country]],[1]!Countries[Ship Country],[1]!Countries[Continent],"No existe")</f>
        <v>Europe</v>
      </c>
      <c r="P2235" s="15" t="str">
        <f>_xlfn.XLOOKUP(Ventas[[#This Row],[Category]],[2]!ProdManager[Category],[2]!ProdManager[Prod_Manager])</f>
        <v>Lydia Sinn</v>
      </c>
      <c r="Q2235" s="15">
        <f>YEAR(Ventas[[#This Row],[Order Date]])</f>
        <v>2014</v>
      </c>
      <c r="R2235" s="15" t="str">
        <f>TEXT(Ventas[[#This Row],[Order Date]],"MMM")</f>
        <v>sep</v>
      </c>
    </row>
    <row r="2236" spans="1:18" x14ac:dyDescent="0.25">
      <c r="A2236" s="4">
        <v>10278</v>
      </c>
      <c r="B2236" s="4" t="s">
        <v>52</v>
      </c>
      <c r="C2236" s="4" t="s">
        <v>15</v>
      </c>
      <c r="D2236" s="4">
        <v>44</v>
      </c>
      <c r="E2236" s="4">
        <v>34.760000000000005</v>
      </c>
      <c r="F2236" s="4">
        <v>15</v>
      </c>
      <c r="G2236" s="4" t="s">
        <v>123</v>
      </c>
      <c r="H2236" s="4" t="s">
        <v>124</v>
      </c>
      <c r="I2236" s="4" t="s">
        <v>90</v>
      </c>
      <c r="J2236" s="5">
        <v>41894</v>
      </c>
      <c r="K2236" s="12">
        <f>Ventas[[#This Row],[Unit Price]]*Ventas[[#This Row],[Quantity]]</f>
        <v>660</v>
      </c>
      <c r="L2236" s="12">
        <f>Ventas[[#This Row],[Unit Cost]]*Ventas[[#This Row],[Quantity]]</f>
        <v>521.40000000000009</v>
      </c>
      <c r="M2236" s="14">
        <f>Ventas[[#This Row],[Ingresos]]-Ventas[[#This Row],[Costes]]</f>
        <v>138.59999999999991</v>
      </c>
      <c r="N2236" s="14" t="str">
        <f>_xlfn.XLOOKUP(Ventas[[#This Row],[Ship Country]],[1]!Countries[Ship Country],[1]!Countries[Area],"No registrado")</f>
        <v>Nord Europe</v>
      </c>
      <c r="O2236" s="14" t="str">
        <f>_xlfn.XLOOKUP(Ventas[[#This Row],[Ship Country]],[1]!Countries[Ship Country],[1]!Countries[Continent],"No existe")</f>
        <v>Europe</v>
      </c>
      <c r="P2236" s="15" t="str">
        <f>_xlfn.XLOOKUP(Ventas[[#This Row],[Category]],[2]!ProdManager[Category],[2]!ProdManager[Prod_Manager])</f>
        <v>Peter Stone</v>
      </c>
      <c r="Q2236" s="15">
        <f>YEAR(Ventas[[#This Row],[Order Date]])</f>
        <v>2014</v>
      </c>
      <c r="R2236" s="15" t="str">
        <f>TEXT(Ventas[[#This Row],[Order Date]],"MMM")</f>
        <v>sep</v>
      </c>
    </row>
    <row r="2237" spans="1:18" x14ac:dyDescent="0.25">
      <c r="A2237" s="6">
        <v>10278</v>
      </c>
      <c r="B2237" s="6" t="s">
        <v>125</v>
      </c>
      <c r="C2237" s="6" t="s">
        <v>24</v>
      </c>
      <c r="D2237" s="6">
        <v>35.1</v>
      </c>
      <c r="E2237" s="6">
        <v>25.623000000000001</v>
      </c>
      <c r="F2237" s="6">
        <v>80</v>
      </c>
      <c r="G2237" s="6" t="s">
        <v>123</v>
      </c>
      <c r="H2237" s="6" t="s">
        <v>124</v>
      </c>
      <c r="I2237" s="6" t="s">
        <v>90</v>
      </c>
      <c r="J2237" s="7">
        <v>41894</v>
      </c>
      <c r="K2237" s="12">
        <f>Ventas[[#This Row],[Unit Price]]*Ventas[[#This Row],[Quantity]]</f>
        <v>2808</v>
      </c>
      <c r="L2237" s="12">
        <f>Ventas[[#This Row],[Unit Cost]]*Ventas[[#This Row],[Quantity]]</f>
        <v>2049.84</v>
      </c>
      <c r="M2237" s="14">
        <f>Ventas[[#This Row],[Ingresos]]-Ventas[[#This Row],[Costes]]</f>
        <v>758.15999999999985</v>
      </c>
      <c r="N2237" s="14" t="str">
        <f>_xlfn.XLOOKUP(Ventas[[#This Row],[Ship Country]],[1]!Countries[Ship Country],[1]!Countries[Area],"No registrado")</f>
        <v>Nord Europe</v>
      </c>
      <c r="O2237" s="14" t="str">
        <f>_xlfn.XLOOKUP(Ventas[[#This Row],[Ship Country]],[1]!Countries[Ship Country],[1]!Countries[Continent],"No existe")</f>
        <v>Europe</v>
      </c>
      <c r="P2237" s="15" t="str">
        <f>_xlfn.XLOOKUP(Ventas[[#This Row],[Category]],[2]!ProdManager[Category],[2]!ProdManager[Prod_Manager])</f>
        <v>Lydia Sinn</v>
      </c>
      <c r="Q2237" s="15">
        <f>YEAR(Ventas[[#This Row],[Order Date]])</f>
        <v>2014</v>
      </c>
      <c r="R2237" s="15" t="str">
        <f>TEXT(Ventas[[#This Row],[Order Date]],"MMM")</f>
        <v>sep</v>
      </c>
    </row>
    <row r="2238" spans="1:18" x14ac:dyDescent="0.25">
      <c r="A2238" s="4">
        <v>10278</v>
      </c>
      <c r="B2238" s="4" t="s">
        <v>126</v>
      </c>
      <c r="C2238" s="4" t="s">
        <v>29</v>
      </c>
      <c r="D2238" s="4">
        <v>12</v>
      </c>
      <c r="E2238" s="4">
        <v>9</v>
      </c>
      <c r="F2238" s="4">
        <v>25</v>
      </c>
      <c r="G2238" s="4" t="s">
        <v>123</v>
      </c>
      <c r="H2238" s="4" t="s">
        <v>124</v>
      </c>
      <c r="I2238" s="4" t="s">
        <v>90</v>
      </c>
      <c r="J2238" s="5">
        <v>41894</v>
      </c>
      <c r="K2238" s="12">
        <f>Ventas[[#This Row],[Unit Price]]*Ventas[[#This Row],[Quantity]]</f>
        <v>300</v>
      </c>
      <c r="L2238" s="12">
        <f>Ventas[[#This Row],[Unit Cost]]*Ventas[[#This Row],[Quantity]]</f>
        <v>225</v>
      </c>
      <c r="M2238" s="14">
        <f>Ventas[[#This Row],[Ingresos]]-Ventas[[#This Row],[Costes]]</f>
        <v>75</v>
      </c>
      <c r="N2238" s="14" t="str">
        <f>_xlfn.XLOOKUP(Ventas[[#This Row],[Ship Country]],[1]!Countries[Ship Country],[1]!Countries[Area],"No registrado")</f>
        <v>Nord Europe</v>
      </c>
      <c r="O2238" s="14" t="str">
        <f>_xlfn.XLOOKUP(Ventas[[#This Row],[Ship Country]],[1]!Countries[Ship Country],[1]!Countries[Continent],"No existe")</f>
        <v>Europe</v>
      </c>
      <c r="P2238" s="15" t="str">
        <f>_xlfn.XLOOKUP(Ventas[[#This Row],[Category]],[2]!ProdManager[Category],[2]!ProdManager[Prod_Manager])</f>
        <v>Peter Stone</v>
      </c>
      <c r="Q2238" s="15">
        <f>YEAR(Ventas[[#This Row],[Order Date]])</f>
        <v>2014</v>
      </c>
      <c r="R2238" s="15" t="str">
        <f>TEXT(Ventas[[#This Row],[Order Date]],"MMM")</f>
        <v>sep</v>
      </c>
    </row>
    <row r="2239" spans="1:18" x14ac:dyDescent="0.25">
      <c r="A2239" s="6">
        <v>10279</v>
      </c>
      <c r="B2239" s="6" t="s">
        <v>91</v>
      </c>
      <c r="C2239" s="6" t="s">
        <v>46</v>
      </c>
      <c r="D2239" s="6">
        <v>31.2</v>
      </c>
      <c r="E2239" s="6">
        <v>24.648</v>
      </c>
      <c r="F2239" s="6">
        <v>15</v>
      </c>
      <c r="G2239" s="6" t="s">
        <v>127</v>
      </c>
      <c r="H2239" s="6" t="s">
        <v>128</v>
      </c>
      <c r="I2239" s="6" t="s">
        <v>21</v>
      </c>
      <c r="J2239" s="7">
        <v>41895</v>
      </c>
      <c r="K2239" s="12">
        <f>Ventas[[#This Row],[Unit Price]]*Ventas[[#This Row],[Quantity]]</f>
        <v>468</v>
      </c>
      <c r="L2239" s="12">
        <f>Ventas[[#This Row],[Unit Cost]]*Ventas[[#This Row],[Quantity]]</f>
        <v>369.71999999999997</v>
      </c>
      <c r="M2239" s="14">
        <f>Ventas[[#This Row],[Ingresos]]-Ventas[[#This Row],[Costes]]</f>
        <v>98.28000000000003</v>
      </c>
      <c r="N2239" s="14" t="str">
        <f>_xlfn.XLOOKUP(Ventas[[#This Row],[Ship Country]],[1]!Countries[Ship Country],[1]!Countries[Area],"No registrado")</f>
        <v>Nord Europe</v>
      </c>
      <c r="O2239" s="14" t="str">
        <f>_xlfn.XLOOKUP(Ventas[[#This Row],[Ship Country]],[1]!Countries[Ship Country],[1]!Countries[Continent],"No existe")</f>
        <v>Europe</v>
      </c>
      <c r="P2239" s="15" t="str">
        <f>_xlfn.XLOOKUP(Ventas[[#This Row],[Category]],[2]!ProdManager[Category],[2]!ProdManager[Prod_Manager])</f>
        <v>John Matter</v>
      </c>
      <c r="Q2239" s="15">
        <f>YEAR(Ventas[[#This Row],[Order Date]])</f>
        <v>2014</v>
      </c>
      <c r="R2239" s="15" t="str">
        <f>TEXT(Ventas[[#This Row],[Order Date]],"MMM")</f>
        <v>sep</v>
      </c>
    </row>
    <row r="2240" spans="1:18" x14ac:dyDescent="0.25">
      <c r="A2240" s="4">
        <v>10280</v>
      </c>
      <c r="B2240" s="4" t="s">
        <v>51</v>
      </c>
      <c r="C2240" s="4" t="s">
        <v>43</v>
      </c>
      <c r="D2240" s="4">
        <v>3.6</v>
      </c>
      <c r="E2240" s="4">
        <v>3.3120000000000003</v>
      </c>
      <c r="F2240" s="4">
        <v>12</v>
      </c>
      <c r="G2240" s="4" t="s">
        <v>123</v>
      </c>
      <c r="H2240" s="4" t="s">
        <v>124</v>
      </c>
      <c r="I2240" s="4" t="s">
        <v>90</v>
      </c>
      <c r="J2240" s="5">
        <v>41896</v>
      </c>
      <c r="K2240" s="12">
        <f>Ventas[[#This Row],[Unit Price]]*Ventas[[#This Row],[Quantity]]</f>
        <v>43.2</v>
      </c>
      <c r="L2240" s="12">
        <f>Ventas[[#This Row],[Unit Cost]]*Ventas[[#This Row],[Quantity]]</f>
        <v>39.744</v>
      </c>
      <c r="M2240" s="14">
        <f>Ventas[[#This Row],[Ingresos]]-Ventas[[#This Row],[Costes]]</f>
        <v>3.4560000000000031</v>
      </c>
      <c r="N2240" s="14" t="str">
        <f>_xlfn.XLOOKUP(Ventas[[#This Row],[Ship Country]],[1]!Countries[Ship Country],[1]!Countries[Area],"No registrado")</f>
        <v>Nord Europe</v>
      </c>
      <c r="O2240" s="14" t="str">
        <f>_xlfn.XLOOKUP(Ventas[[#This Row],[Ship Country]],[1]!Countries[Ship Country],[1]!Countries[Continent],"No existe")</f>
        <v>Europe</v>
      </c>
      <c r="P2240" s="15" t="str">
        <f>_xlfn.XLOOKUP(Ventas[[#This Row],[Category]],[2]!ProdManager[Category],[2]!ProdManager[Prod_Manager])</f>
        <v>John Matter</v>
      </c>
      <c r="Q2240" s="15">
        <f>YEAR(Ventas[[#This Row],[Order Date]])</f>
        <v>2014</v>
      </c>
      <c r="R2240" s="15" t="str">
        <f>TEXT(Ventas[[#This Row],[Order Date]],"MMM")</f>
        <v>sep</v>
      </c>
    </row>
    <row r="2241" spans="1:18" x14ac:dyDescent="0.25">
      <c r="A2241" s="6">
        <v>10280</v>
      </c>
      <c r="B2241" s="6" t="s">
        <v>45</v>
      </c>
      <c r="C2241" s="6" t="s">
        <v>46</v>
      </c>
      <c r="D2241" s="6">
        <v>19.2</v>
      </c>
      <c r="E2241" s="6">
        <v>14.591999999999999</v>
      </c>
      <c r="F2241" s="6">
        <v>20</v>
      </c>
      <c r="G2241" s="6" t="s">
        <v>123</v>
      </c>
      <c r="H2241" s="6" t="s">
        <v>124</v>
      </c>
      <c r="I2241" s="6" t="s">
        <v>90</v>
      </c>
      <c r="J2241" s="7">
        <v>41896</v>
      </c>
      <c r="K2241" s="12">
        <f>Ventas[[#This Row],[Unit Price]]*Ventas[[#This Row],[Quantity]]</f>
        <v>384</v>
      </c>
      <c r="L2241" s="12">
        <f>Ventas[[#This Row],[Unit Cost]]*Ventas[[#This Row],[Quantity]]</f>
        <v>291.83999999999997</v>
      </c>
      <c r="M2241" s="14">
        <f>Ventas[[#This Row],[Ingresos]]-Ventas[[#This Row],[Costes]]</f>
        <v>92.160000000000025</v>
      </c>
      <c r="N2241" s="14" t="str">
        <f>_xlfn.XLOOKUP(Ventas[[#This Row],[Ship Country]],[1]!Countries[Ship Country],[1]!Countries[Area],"No registrado")</f>
        <v>Nord Europe</v>
      </c>
      <c r="O2241" s="14" t="str">
        <f>_xlfn.XLOOKUP(Ventas[[#This Row],[Ship Country]],[1]!Countries[Ship Country],[1]!Countries[Continent],"No existe")</f>
        <v>Europe</v>
      </c>
      <c r="P2241" s="15" t="str">
        <f>_xlfn.XLOOKUP(Ventas[[#This Row],[Category]],[2]!ProdManager[Category],[2]!ProdManager[Prod_Manager])</f>
        <v>John Matter</v>
      </c>
      <c r="Q2241" s="15">
        <f>YEAR(Ventas[[#This Row],[Order Date]])</f>
        <v>2014</v>
      </c>
      <c r="R2241" s="15" t="str">
        <f>TEXT(Ventas[[#This Row],[Order Date]],"MMM")</f>
        <v>sep</v>
      </c>
    </row>
    <row r="2242" spans="1:18" x14ac:dyDescent="0.25">
      <c r="A2242" s="4">
        <v>10280</v>
      </c>
      <c r="B2242" s="4" t="s">
        <v>129</v>
      </c>
      <c r="C2242" s="4" t="s">
        <v>43</v>
      </c>
      <c r="D2242" s="4">
        <v>6.2</v>
      </c>
      <c r="E2242" s="4">
        <v>5.5180000000000007</v>
      </c>
      <c r="F2242" s="4">
        <v>30</v>
      </c>
      <c r="G2242" s="4" t="s">
        <v>123</v>
      </c>
      <c r="H2242" s="4" t="s">
        <v>124</v>
      </c>
      <c r="I2242" s="4" t="s">
        <v>90</v>
      </c>
      <c r="J2242" s="5">
        <v>41896</v>
      </c>
      <c r="K2242" s="12">
        <f>Ventas[[#This Row],[Unit Price]]*Ventas[[#This Row],[Quantity]]</f>
        <v>186</v>
      </c>
      <c r="L2242" s="12">
        <f>Ventas[[#This Row],[Unit Cost]]*Ventas[[#This Row],[Quantity]]</f>
        <v>165.54000000000002</v>
      </c>
      <c r="M2242" s="14">
        <f>Ventas[[#This Row],[Ingresos]]-Ventas[[#This Row],[Costes]]</f>
        <v>20.45999999999998</v>
      </c>
      <c r="N2242" s="14" t="str">
        <f>_xlfn.XLOOKUP(Ventas[[#This Row],[Ship Country]],[1]!Countries[Ship Country],[1]!Countries[Area],"No registrado")</f>
        <v>Nord Europe</v>
      </c>
      <c r="O2242" s="14" t="str">
        <f>_xlfn.XLOOKUP(Ventas[[#This Row],[Ship Country]],[1]!Countries[Ship Country],[1]!Countries[Continent],"No existe")</f>
        <v>Europe</v>
      </c>
      <c r="P2242" s="15" t="str">
        <f>_xlfn.XLOOKUP(Ventas[[#This Row],[Category]],[2]!ProdManager[Category],[2]!ProdManager[Prod_Manager])</f>
        <v>John Matter</v>
      </c>
      <c r="Q2242" s="15">
        <f>YEAR(Ventas[[#This Row],[Order Date]])</f>
        <v>2014</v>
      </c>
      <c r="R2242" s="15" t="str">
        <f>TEXT(Ventas[[#This Row],[Order Date]],"MMM")</f>
        <v>sep</v>
      </c>
    </row>
    <row r="2243" spans="1:18" x14ac:dyDescent="0.25">
      <c r="A2243" s="6">
        <v>10281</v>
      </c>
      <c r="B2243" s="6" t="s">
        <v>130</v>
      </c>
      <c r="C2243" s="6" t="s">
        <v>35</v>
      </c>
      <c r="D2243" s="6">
        <v>7.3</v>
      </c>
      <c r="E2243" s="6">
        <v>5.1099999999999994</v>
      </c>
      <c r="F2243" s="6">
        <v>10</v>
      </c>
      <c r="G2243" s="6" t="s">
        <v>131</v>
      </c>
      <c r="H2243" s="6" t="s">
        <v>132</v>
      </c>
      <c r="I2243" s="6" t="s">
        <v>133</v>
      </c>
      <c r="J2243" s="7">
        <v>41896</v>
      </c>
      <c r="K2243" s="12">
        <f>Ventas[[#This Row],[Unit Price]]*Ventas[[#This Row],[Quantity]]</f>
        <v>73</v>
      </c>
      <c r="L2243" s="12">
        <f>Ventas[[#This Row],[Unit Cost]]*Ventas[[#This Row],[Quantity]]</f>
        <v>51.099999999999994</v>
      </c>
      <c r="M2243" s="14">
        <f>Ventas[[#This Row],[Ingresos]]-Ventas[[#This Row],[Costes]]</f>
        <v>21.900000000000006</v>
      </c>
      <c r="N2243" s="14" t="str">
        <f>_xlfn.XLOOKUP(Ventas[[#This Row],[Ship Country]],[1]!Countries[Ship Country],[1]!Countries[Area],"No registrado")</f>
        <v>Sud Europe</v>
      </c>
      <c r="O2243" s="14" t="str">
        <f>_xlfn.XLOOKUP(Ventas[[#This Row],[Ship Country]],[1]!Countries[Ship Country],[1]!Countries[Continent],"No existe")</f>
        <v>Europe</v>
      </c>
      <c r="P2243" s="15" t="str">
        <f>_xlfn.XLOOKUP(Ventas[[#This Row],[Category]],[2]!ProdManager[Category],[2]!ProdManager[Prod_Manager])</f>
        <v>Lydia Sinn</v>
      </c>
      <c r="Q2243" s="15">
        <f>YEAR(Ventas[[#This Row],[Order Date]])</f>
        <v>2014</v>
      </c>
      <c r="R2243" s="15" t="str">
        <f>TEXT(Ventas[[#This Row],[Order Date]],"MMM")</f>
        <v>sep</v>
      </c>
    </row>
    <row r="2244" spans="1:18" x14ac:dyDescent="0.25">
      <c r="A2244" s="4">
        <v>10281</v>
      </c>
      <c r="B2244" s="4" t="s">
        <v>51</v>
      </c>
      <c r="C2244" s="4" t="s">
        <v>43</v>
      </c>
      <c r="D2244" s="4">
        <v>3.6</v>
      </c>
      <c r="E2244" s="4">
        <v>3.2040000000000002</v>
      </c>
      <c r="F2244" s="4">
        <v>60</v>
      </c>
      <c r="G2244" s="4" t="s">
        <v>131</v>
      </c>
      <c r="H2244" s="4" t="s">
        <v>132</v>
      </c>
      <c r="I2244" s="4" t="s">
        <v>133</v>
      </c>
      <c r="J2244" s="5">
        <v>41896</v>
      </c>
      <c r="K2244" s="12">
        <f>Ventas[[#This Row],[Unit Price]]*Ventas[[#This Row],[Quantity]]</f>
        <v>216</v>
      </c>
      <c r="L2244" s="12">
        <f>Ventas[[#This Row],[Unit Cost]]*Ventas[[#This Row],[Quantity]]</f>
        <v>192.24</v>
      </c>
      <c r="M2244" s="14">
        <f>Ventas[[#This Row],[Ingresos]]-Ventas[[#This Row],[Costes]]</f>
        <v>23.759999999999991</v>
      </c>
      <c r="N2244" s="14" t="str">
        <f>_xlfn.XLOOKUP(Ventas[[#This Row],[Ship Country]],[1]!Countries[Ship Country],[1]!Countries[Area],"No registrado")</f>
        <v>Sud Europe</v>
      </c>
      <c r="O2244" s="14" t="str">
        <f>_xlfn.XLOOKUP(Ventas[[#This Row],[Ship Country]],[1]!Countries[Ship Country],[1]!Countries[Continent],"No existe")</f>
        <v>Europe</v>
      </c>
      <c r="P2244" s="15" t="str">
        <f>_xlfn.XLOOKUP(Ventas[[#This Row],[Category]],[2]!ProdManager[Category],[2]!ProdManager[Prod_Manager])</f>
        <v>John Matter</v>
      </c>
      <c r="Q2244" s="15">
        <f>YEAR(Ventas[[#This Row],[Order Date]])</f>
        <v>2014</v>
      </c>
      <c r="R2244" s="15" t="str">
        <f>TEXT(Ventas[[#This Row],[Order Date]],"MMM")</f>
        <v>sep</v>
      </c>
    </row>
    <row r="2245" spans="1:18" x14ac:dyDescent="0.25">
      <c r="A2245" s="6">
        <v>10281</v>
      </c>
      <c r="B2245" s="6" t="s">
        <v>81</v>
      </c>
      <c r="C2245" s="6" t="s">
        <v>43</v>
      </c>
      <c r="D2245" s="6">
        <v>14.4</v>
      </c>
      <c r="E2245" s="6">
        <v>13.248000000000001</v>
      </c>
      <c r="F2245" s="6">
        <v>40</v>
      </c>
      <c r="G2245" s="6" t="s">
        <v>131</v>
      </c>
      <c r="H2245" s="6" t="s">
        <v>132</v>
      </c>
      <c r="I2245" s="6" t="s">
        <v>133</v>
      </c>
      <c r="J2245" s="7">
        <v>41896</v>
      </c>
      <c r="K2245" s="12">
        <f>Ventas[[#This Row],[Unit Price]]*Ventas[[#This Row],[Quantity]]</f>
        <v>576</v>
      </c>
      <c r="L2245" s="12">
        <f>Ventas[[#This Row],[Unit Cost]]*Ventas[[#This Row],[Quantity]]</f>
        <v>529.92000000000007</v>
      </c>
      <c r="M2245" s="14">
        <f>Ventas[[#This Row],[Ingresos]]-Ventas[[#This Row],[Costes]]</f>
        <v>46.079999999999927</v>
      </c>
      <c r="N2245" s="14" t="str">
        <f>_xlfn.XLOOKUP(Ventas[[#This Row],[Ship Country]],[1]!Countries[Ship Country],[1]!Countries[Area],"No registrado")</f>
        <v>Sud Europe</v>
      </c>
      <c r="O2245" s="14" t="str">
        <f>_xlfn.XLOOKUP(Ventas[[#This Row],[Ship Country]],[1]!Countries[Ship Country],[1]!Countries[Continent],"No existe")</f>
        <v>Europe</v>
      </c>
      <c r="P2245" s="15" t="str">
        <f>_xlfn.XLOOKUP(Ventas[[#This Row],[Category]],[2]!ProdManager[Category],[2]!ProdManager[Prod_Manager])</f>
        <v>John Matter</v>
      </c>
      <c r="Q2245" s="15">
        <f>YEAR(Ventas[[#This Row],[Order Date]])</f>
        <v>2014</v>
      </c>
      <c r="R2245" s="15" t="str">
        <f>TEXT(Ventas[[#This Row],[Order Date]],"MMM")</f>
        <v>sep</v>
      </c>
    </row>
    <row r="2246" spans="1:18" x14ac:dyDescent="0.25">
      <c r="A2246" s="4">
        <v>10282</v>
      </c>
      <c r="B2246" s="4" t="s">
        <v>87</v>
      </c>
      <c r="C2246" s="4" t="s">
        <v>29</v>
      </c>
      <c r="D2246" s="4">
        <v>20.7</v>
      </c>
      <c r="E2246" s="4">
        <v>16.974</v>
      </c>
      <c r="F2246" s="4">
        <v>60</v>
      </c>
      <c r="G2246" s="4" t="s">
        <v>131</v>
      </c>
      <c r="H2246" s="4" t="s">
        <v>132</v>
      </c>
      <c r="I2246" s="4" t="s">
        <v>133</v>
      </c>
      <c r="J2246" s="5">
        <v>41897</v>
      </c>
      <c r="K2246" s="12">
        <f>Ventas[[#This Row],[Unit Price]]*Ventas[[#This Row],[Quantity]]</f>
        <v>1242</v>
      </c>
      <c r="L2246" s="12">
        <f>Ventas[[#This Row],[Unit Cost]]*Ventas[[#This Row],[Quantity]]</f>
        <v>1018.44</v>
      </c>
      <c r="M2246" s="14">
        <f>Ventas[[#This Row],[Ingresos]]-Ventas[[#This Row],[Costes]]</f>
        <v>223.55999999999995</v>
      </c>
      <c r="N2246" s="14" t="str">
        <f>_xlfn.XLOOKUP(Ventas[[#This Row],[Ship Country]],[1]!Countries[Ship Country],[1]!Countries[Area],"No registrado")</f>
        <v>Sud Europe</v>
      </c>
      <c r="O2246" s="14" t="str">
        <f>_xlfn.XLOOKUP(Ventas[[#This Row],[Ship Country]],[1]!Countries[Ship Country],[1]!Countries[Continent],"No existe")</f>
        <v>Europe</v>
      </c>
      <c r="P2246" s="15" t="str">
        <f>_xlfn.XLOOKUP(Ventas[[#This Row],[Category]],[2]!ProdManager[Category],[2]!ProdManager[Prod_Manager])</f>
        <v>Peter Stone</v>
      </c>
      <c r="Q2246" s="15">
        <f>YEAR(Ventas[[#This Row],[Order Date]])</f>
        <v>2014</v>
      </c>
      <c r="R2246" s="15" t="str">
        <f>TEXT(Ventas[[#This Row],[Order Date]],"MMM")</f>
        <v>sep</v>
      </c>
    </row>
    <row r="2247" spans="1:18" x14ac:dyDescent="0.25">
      <c r="A2247" s="6">
        <v>10282</v>
      </c>
      <c r="B2247" s="6" t="s">
        <v>33</v>
      </c>
      <c r="C2247" s="6" t="s">
        <v>10</v>
      </c>
      <c r="D2247" s="6">
        <v>15.6</v>
      </c>
      <c r="E2247" s="6">
        <v>13.26</v>
      </c>
      <c r="F2247" s="6">
        <v>20</v>
      </c>
      <c r="G2247" s="6" t="s">
        <v>131</v>
      </c>
      <c r="H2247" s="6" t="s">
        <v>132</v>
      </c>
      <c r="I2247" s="6" t="s">
        <v>133</v>
      </c>
      <c r="J2247" s="7">
        <v>41897</v>
      </c>
      <c r="K2247" s="12">
        <f>Ventas[[#This Row],[Unit Price]]*Ventas[[#This Row],[Quantity]]</f>
        <v>312</v>
      </c>
      <c r="L2247" s="12">
        <f>Ventas[[#This Row],[Unit Cost]]*Ventas[[#This Row],[Quantity]]</f>
        <v>265.2</v>
      </c>
      <c r="M2247" s="14">
        <f>Ventas[[#This Row],[Ingresos]]-Ventas[[#This Row],[Costes]]</f>
        <v>46.800000000000011</v>
      </c>
      <c r="N2247" s="14" t="str">
        <f>_xlfn.XLOOKUP(Ventas[[#This Row],[Ship Country]],[1]!Countries[Ship Country],[1]!Countries[Area],"No registrado")</f>
        <v>Sud Europe</v>
      </c>
      <c r="O2247" s="14" t="str">
        <f>_xlfn.XLOOKUP(Ventas[[#This Row],[Ship Country]],[1]!Countries[Ship Country],[1]!Countries[Continent],"No existe")</f>
        <v>Europe</v>
      </c>
      <c r="P2247" s="15" t="str">
        <f>_xlfn.XLOOKUP(Ventas[[#This Row],[Category]],[2]!ProdManager[Category],[2]!ProdManager[Prod_Manager])</f>
        <v>Marc Caine</v>
      </c>
      <c r="Q2247" s="15">
        <f>YEAR(Ventas[[#This Row],[Order Date]])</f>
        <v>2014</v>
      </c>
      <c r="R2247" s="15" t="str">
        <f>TEXT(Ventas[[#This Row],[Order Date]],"MMM")</f>
        <v>sep</v>
      </c>
    </row>
    <row r="2248" spans="1:18" x14ac:dyDescent="0.25">
      <c r="A2248" s="4">
        <v>10283</v>
      </c>
      <c r="B2248" s="4" t="s">
        <v>134</v>
      </c>
      <c r="C2248" s="4" t="s">
        <v>24</v>
      </c>
      <c r="D2248" s="4">
        <v>12.4</v>
      </c>
      <c r="E2248" s="4">
        <v>8.8040000000000003</v>
      </c>
      <c r="F2248" s="4">
        <v>20</v>
      </c>
      <c r="G2248" s="4" t="s">
        <v>135</v>
      </c>
      <c r="H2248" s="4" t="s">
        <v>136</v>
      </c>
      <c r="I2248" s="4" t="s">
        <v>65</v>
      </c>
      <c r="J2248" s="5">
        <v>41898</v>
      </c>
      <c r="K2248" s="12">
        <f>Ventas[[#This Row],[Unit Price]]*Ventas[[#This Row],[Quantity]]</f>
        <v>248</v>
      </c>
      <c r="L2248" s="12">
        <f>Ventas[[#This Row],[Unit Cost]]*Ventas[[#This Row],[Quantity]]</f>
        <v>176.08</v>
      </c>
      <c r="M2248" s="14">
        <f>Ventas[[#This Row],[Ingresos]]-Ventas[[#This Row],[Costes]]</f>
        <v>71.919999999999987</v>
      </c>
      <c r="N2248" s="14" t="str">
        <f>_xlfn.XLOOKUP(Ventas[[#This Row],[Ship Country]],[1]!Countries[Ship Country],[1]!Countries[Area],"No registrado")</f>
        <v>Sud America</v>
      </c>
      <c r="O2248" s="14" t="str">
        <f>_xlfn.XLOOKUP(Ventas[[#This Row],[Ship Country]],[1]!Countries[Ship Country],[1]!Countries[Continent],"No existe")</f>
        <v>America</v>
      </c>
      <c r="P2248" s="15" t="str">
        <f>_xlfn.XLOOKUP(Ventas[[#This Row],[Category]],[2]!ProdManager[Category],[2]!ProdManager[Prod_Manager])</f>
        <v>Lydia Sinn</v>
      </c>
      <c r="Q2248" s="15">
        <f>YEAR(Ventas[[#This Row],[Order Date]])</f>
        <v>2014</v>
      </c>
      <c r="R2248" s="15" t="str">
        <f>TEXT(Ventas[[#This Row],[Order Date]],"MMM")</f>
        <v>sep</v>
      </c>
    </row>
    <row r="2249" spans="1:18" x14ac:dyDescent="0.25">
      <c r="A2249" s="6">
        <v>10283</v>
      </c>
      <c r="B2249" s="6" t="s">
        <v>14</v>
      </c>
      <c r="C2249" s="6" t="s">
        <v>15</v>
      </c>
      <c r="D2249" s="6">
        <v>27.8</v>
      </c>
      <c r="E2249" s="6">
        <v>20.85</v>
      </c>
      <c r="F2249" s="6">
        <v>30</v>
      </c>
      <c r="G2249" s="6" t="s">
        <v>135</v>
      </c>
      <c r="H2249" s="6" t="s">
        <v>136</v>
      </c>
      <c r="I2249" s="6" t="s">
        <v>65</v>
      </c>
      <c r="J2249" s="7">
        <v>41898</v>
      </c>
      <c r="K2249" s="12">
        <f>Ventas[[#This Row],[Unit Price]]*Ventas[[#This Row],[Quantity]]</f>
        <v>834</v>
      </c>
      <c r="L2249" s="12">
        <f>Ventas[[#This Row],[Unit Cost]]*Ventas[[#This Row],[Quantity]]</f>
        <v>625.5</v>
      </c>
      <c r="M2249" s="14">
        <f>Ventas[[#This Row],[Ingresos]]-Ventas[[#This Row],[Costes]]</f>
        <v>208.5</v>
      </c>
      <c r="N2249" s="14" t="str">
        <f>_xlfn.XLOOKUP(Ventas[[#This Row],[Ship Country]],[1]!Countries[Ship Country],[1]!Countries[Area],"No registrado")</f>
        <v>Sud America</v>
      </c>
      <c r="O2249" s="14" t="str">
        <f>_xlfn.XLOOKUP(Ventas[[#This Row],[Ship Country]],[1]!Countries[Ship Country],[1]!Countries[Continent],"No existe")</f>
        <v>America</v>
      </c>
      <c r="P2249" s="15" t="str">
        <f>_xlfn.XLOOKUP(Ventas[[#This Row],[Category]],[2]!ProdManager[Category],[2]!ProdManager[Prod_Manager])</f>
        <v>Peter Stone</v>
      </c>
      <c r="Q2249" s="15">
        <f>YEAR(Ventas[[#This Row],[Order Date]])</f>
        <v>2014</v>
      </c>
      <c r="R2249" s="15" t="str">
        <f>TEXT(Ventas[[#This Row],[Order Date]],"MMM")</f>
        <v>sep</v>
      </c>
    </row>
    <row r="2250" spans="1:18" x14ac:dyDescent="0.25">
      <c r="A2250" s="4">
        <v>10283</v>
      </c>
      <c r="B2250" s="4" t="s">
        <v>130</v>
      </c>
      <c r="C2250" s="4" t="s">
        <v>35</v>
      </c>
      <c r="D2250" s="4">
        <v>7.3</v>
      </c>
      <c r="E2250" s="4">
        <v>5.1099999999999994</v>
      </c>
      <c r="F2250" s="4">
        <v>18</v>
      </c>
      <c r="G2250" s="4" t="s">
        <v>135</v>
      </c>
      <c r="H2250" s="4" t="s">
        <v>136</v>
      </c>
      <c r="I2250" s="4" t="s">
        <v>65</v>
      </c>
      <c r="J2250" s="5">
        <v>41898</v>
      </c>
      <c r="K2250" s="12">
        <f>Ventas[[#This Row],[Unit Price]]*Ventas[[#This Row],[Quantity]]</f>
        <v>131.4</v>
      </c>
      <c r="L2250" s="12">
        <f>Ventas[[#This Row],[Unit Cost]]*Ventas[[#This Row],[Quantity]]</f>
        <v>91.97999999999999</v>
      </c>
      <c r="M2250" s="14">
        <f>Ventas[[#This Row],[Ingresos]]-Ventas[[#This Row],[Costes]]</f>
        <v>39.420000000000016</v>
      </c>
      <c r="N2250" s="14" t="str">
        <f>_xlfn.XLOOKUP(Ventas[[#This Row],[Ship Country]],[1]!Countries[Ship Country],[1]!Countries[Area],"No registrado")</f>
        <v>Sud America</v>
      </c>
      <c r="O2250" s="14" t="str">
        <f>_xlfn.XLOOKUP(Ventas[[#This Row],[Ship Country]],[1]!Countries[Ship Country],[1]!Countries[Continent],"No existe")</f>
        <v>America</v>
      </c>
      <c r="P2250" s="15" t="str">
        <f>_xlfn.XLOOKUP(Ventas[[#This Row],[Category]],[2]!ProdManager[Category],[2]!ProdManager[Prod_Manager])</f>
        <v>Lydia Sinn</v>
      </c>
      <c r="Q2250" s="15">
        <f>YEAR(Ventas[[#This Row],[Order Date]])</f>
        <v>2014</v>
      </c>
      <c r="R2250" s="15" t="str">
        <f>TEXT(Ventas[[#This Row],[Order Date]],"MMM")</f>
        <v>sep</v>
      </c>
    </row>
    <row r="2251" spans="1:18" x14ac:dyDescent="0.25">
      <c r="A2251" s="6">
        <v>10283</v>
      </c>
      <c r="B2251" s="6" t="s">
        <v>40</v>
      </c>
      <c r="C2251" s="6" t="s">
        <v>15</v>
      </c>
      <c r="D2251" s="6">
        <v>27.2</v>
      </c>
      <c r="E2251" s="6">
        <v>21.216000000000001</v>
      </c>
      <c r="F2251" s="6">
        <v>35</v>
      </c>
      <c r="G2251" s="6" t="s">
        <v>135</v>
      </c>
      <c r="H2251" s="6" t="s">
        <v>136</v>
      </c>
      <c r="I2251" s="6" t="s">
        <v>65</v>
      </c>
      <c r="J2251" s="7">
        <v>41898</v>
      </c>
      <c r="K2251" s="12">
        <f>Ventas[[#This Row],[Unit Price]]*Ventas[[#This Row],[Quantity]]</f>
        <v>952</v>
      </c>
      <c r="L2251" s="12">
        <f>Ventas[[#This Row],[Unit Cost]]*Ventas[[#This Row],[Quantity]]</f>
        <v>742.56000000000006</v>
      </c>
      <c r="M2251" s="14">
        <f>Ventas[[#This Row],[Ingresos]]-Ventas[[#This Row],[Costes]]</f>
        <v>209.43999999999994</v>
      </c>
      <c r="N2251" s="14" t="str">
        <f>_xlfn.XLOOKUP(Ventas[[#This Row],[Ship Country]],[1]!Countries[Ship Country],[1]!Countries[Area],"No registrado")</f>
        <v>Sud America</v>
      </c>
      <c r="O2251" s="14" t="str">
        <f>_xlfn.XLOOKUP(Ventas[[#This Row],[Ship Country]],[1]!Countries[Ship Country],[1]!Countries[Continent],"No existe")</f>
        <v>America</v>
      </c>
      <c r="P2251" s="15" t="str">
        <f>_xlfn.XLOOKUP(Ventas[[#This Row],[Category]],[2]!ProdManager[Category],[2]!ProdManager[Prod_Manager])</f>
        <v>Peter Stone</v>
      </c>
      <c r="Q2251" s="15">
        <f>YEAR(Ventas[[#This Row],[Order Date]])</f>
        <v>2014</v>
      </c>
      <c r="R2251" s="15" t="str">
        <f>TEXT(Ventas[[#This Row],[Order Date]],"MMM")</f>
        <v>sep</v>
      </c>
    </row>
    <row r="2252" spans="1:18" x14ac:dyDescent="0.25">
      <c r="A2252" s="4">
        <v>10284</v>
      </c>
      <c r="B2252" s="4" t="s">
        <v>62</v>
      </c>
      <c r="C2252" s="4" t="s">
        <v>35</v>
      </c>
      <c r="D2252" s="4">
        <v>35.1</v>
      </c>
      <c r="E2252" s="4">
        <v>24.218999999999998</v>
      </c>
      <c r="F2252" s="4">
        <v>15</v>
      </c>
      <c r="G2252" s="4" t="s">
        <v>127</v>
      </c>
      <c r="H2252" s="4" t="s">
        <v>128</v>
      </c>
      <c r="I2252" s="4" t="s">
        <v>21</v>
      </c>
      <c r="J2252" s="5">
        <v>41901</v>
      </c>
      <c r="K2252" s="12">
        <f>Ventas[[#This Row],[Unit Price]]*Ventas[[#This Row],[Quantity]]</f>
        <v>526.5</v>
      </c>
      <c r="L2252" s="12">
        <f>Ventas[[#This Row],[Unit Cost]]*Ventas[[#This Row],[Quantity]]</f>
        <v>363.28499999999997</v>
      </c>
      <c r="M2252" s="14">
        <f>Ventas[[#This Row],[Ingresos]]-Ventas[[#This Row],[Costes]]</f>
        <v>163.21500000000003</v>
      </c>
      <c r="N2252" s="14" t="str">
        <f>_xlfn.XLOOKUP(Ventas[[#This Row],[Ship Country]],[1]!Countries[Ship Country],[1]!Countries[Area],"No registrado")</f>
        <v>Nord Europe</v>
      </c>
      <c r="O2252" s="14" t="str">
        <f>_xlfn.XLOOKUP(Ventas[[#This Row],[Ship Country]],[1]!Countries[Ship Country],[1]!Countries[Continent],"No existe")</f>
        <v>Europe</v>
      </c>
      <c r="P2252" s="15" t="str">
        <f>_xlfn.XLOOKUP(Ventas[[#This Row],[Category]],[2]!ProdManager[Category],[2]!ProdManager[Prod_Manager])</f>
        <v>Lydia Sinn</v>
      </c>
      <c r="Q2252" s="15">
        <f>YEAR(Ventas[[#This Row],[Order Date]])</f>
        <v>2014</v>
      </c>
      <c r="R2252" s="15" t="str">
        <f>TEXT(Ventas[[#This Row],[Order Date]],"MMM")</f>
        <v>sep</v>
      </c>
    </row>
    <row r="2253" spans="1:18" x14ac:dyDescent="0.25">
      <c r="A2253" s="6">
        <v>10284</v>
      </c>
      <c r="B2253" s="6" t="s">
        <v>122</v>
      </c>
      <c r="C2253" s="6" t="s">
        <v>24</v>
      </c>
      <c r="D2253" s="6">
        <v>15.5</v>
      </c>
      <c r="E2253" s="6">
        <v>11.78</v>
      </c>
      <c r="F2253" s="6">
        <v>21</v>
      </c>
      <c r="G2253" s="6" t="s">
        <v>127</v>
      </c>
      <c r="H2253" s="6" t="s">
        <v>128</v>
      </c>
      <c r="I2253" s="6" t="s">
        <v>21</v>
      </c>
      <c r="J2253" s="7">
        <v>41901</v>
      </c>
      <c r="K2253" s="12">
        <f>Ventas[[#This Row],[Unit Price]]*Ventas[[#This Row],[Quantity]]</f>
        <v>325.5</v>
      </c>
      <c r="L2253" s="12">
        <f>Ventas[[#This Row],[Unit Cost]]*Ventas[[#This Row],[Quantity]]</f>
        <v>247.38</v>
      </c>
      <c r="M2253" s="14">
        <f>Ventas[[#This Row],[Ingresos]]-Ventas[[#This Row],[Costes]]</f>
        <v>78.12</v>
      </c>
      <c r="N2253" s="14" t="str">
        <f>_xlfn.XLOOKUP(Ventas[[#This Row],[Ship Country]],[1]!Countries[Ship Country],[1]!Countries[Area],"No registrado")</f>
        <v>Nord Europe</v>
      </c>
      <c r="O2253" s="14" t="str">
        <f>_xlfn.XLOOKUP(Ventas[[#This Row],[Ship Country]],[1]!Countries[Ship Country],[1]!Countries[Continent],"No existe")</f>
        <v>Europe</v>
      </c>
      <c r="P2253" s="15" t="str">
        <f>_xlfn.XLOOKUP(Ventas[[#This Row],[Category]],[2]!ProdManager[Category],[2]!ProdManager[Prod_Manager])</f>
        <v>Lydia Sinn</v>
      </c>
      <c r="Q2253" s="15">
        <f>YEAR(Ventas[[#This Row],[Order Date]])</f>
        <v>2014</v>
      </c>
      <c r="R2253" s="15" t="str">
        <f>TEXT(Ventas[[#This Row],[Order Date]],"MMM")</f>
        <v>sep</v>
      </c>
    </row>
    <row r="2254" spans="1:18" x14ac:dyDescent="0.25">
      <c r="A2254" s="4">
        <v>10284</v>
      </c>
      <c r="B2254" s="4" t="s">
        <v>40</v>
      </c>
      <c r="C2254" s="4" t="s">
        <v>15</v>
      </c>
      <c r="D2254" s="4">
        <v>27.2</v>
      </c>
      <c r="E2254" s="4">
        <v>22.032</v>
      </c>
      <c r="F2254" s="4">
        <v>20</v>
      </c>
      <c r="G2254" s="4" t="s">
        <v>127</v>
      </c>
      <c r="H2254" s="4" t="s">
        <v>128</v>
      </c>
      <c r="I2254" s="4" t="s">
        <v>21</v>
      </c>
      <c r="J2254" s="5">
        <v>41901</v>
      </c>
      <c r="K2254" s="12">
        <f>Ventas[[#This Row],[Unit Price]]*Ventas[[#This Row],[Quantity]]</f>
        <v>544</v>
      </c>
      <c r="L2254" s="12">
        <f>Ventas[[#This Row],[Unit Cost]]*Ventas[[#This Row],[Quantity]]</f>
        <v>440.64</v>
      </c>
      <c r="M2254" s="14">
        <f>Ventas[[#This Row],[Ingresos]]-Ventas[[#This Row],[Costes]]</f>
        <v>103.36000000000001</v>
      </c>
      <c r="N2254" s="14" t="str">
        <f>_xlfn.XLOOKUP(Ventas[[#This Row],[Ship Country]],[1]!Countries[Ship Country],[1]!Countries[Area],"No registrado")</f>
        <v>Nord Europe</v>
      </c>
      <c r="O2254" s="14" t="str">
        <f>_xlfn.XLOOKUP(Ventas[[#This Row],[Ship Country]],[1]!Countries[Ship Country],[1]!Countries[Continent],"No existe")</f>
        <v>Europe</v>
      </c>
      <c r="P2254" s="15" t="str">
        <f>_xlfn.XLOOKUP(Ventas[[#This Row],[Category]],[2]!ProdManager[Category],[2]!ProdManager[Prod_Manager])</f>
        <v>Peter Stone</v>
      </c>
      <c r="Q2254" s="15">
        <f>YEAR(Ventas[[#This Row],[Order Date]])</f>
        <v>2014</v>
      </c>
      <c r="R2254" s="15" t="str">
        <f>TEXT(Ventas[[#This Row],[Order Date]],"MMM")</f>
        <v>sep</v>
      </c>
    </row>
    <row r="2255" spans="1:18" x14ac:dyDescent="0.25">
      <c r="A2255" s="6">
        <v>10284</v>
      </c>
      <c r="B2255" s="6" t="s">
        <v>137</v>
      </c>
      <c r="C2255" s="6" t="s">
        <v>43</v>
      </c>
      <c r="D2255" s="6">
        <v>11.2</v>
      </c>
      <c r="E2255" s="6">
        <v>9.968</v>
      </c>
      <c r="F2255" s="6">
        <v>50</v>
      </c>
      <c r="G2255" s="6" t="s">
        <v>127</v>
      </c>
      <c r="H2255" s="6" t="s">
        <v>128</v>
      </c>
      <c r="I2255" s="6" t="s">
        <v>21</v>
      </c>
      <c r="J2255" s="7">
        <v>41901</v>
      </c>
      <c r="K2255" s="12">
        <f>Ventas[[#This Row],[Unit Price]]*Ventas[[#This Row],[Quantity]]</f>
        <v>560</v>
      </c>
      <c r="L2255" s="12">
        <f>Ventas[[#This Row],[Unit Cost]]*Ventas[[#This Row],[Quantity]]</f>
        <v>498.4</v>
      </c>
      <c r="M2255" s="14">
        <f>Ventas[[#This Row],[Ingresos]]-Ventas[[#This Row],[Costes]]</f>
        <v>61.600000000000023</v>
      </c>
      <c r="N2255" s="14" t="str">
        <f>_xlfn.XLOOKUP(Ventas[[#This Row],[Ship Country]],[1]!Countries[Ship Country],[1]!Countries[Area],"No registrado")</f>
        <v>Nord Europe</v>
      </c>
      <c r="O2255" s="14" t="str">
        <f>_xlfn.XLOOKUP(Ventas[[#This Row],[Ship Country]],[1]!Countries[Ship Country],[1]!Countries[Continent],"No existe")</f>
        <v>Europe</v>
      </c>
      <c r="P2255" s="15" t="str">
        <f>_xlfn.XLOOKUP(Ventas[[#This Row],[Category]],[2]!ProdManager[Category],[2]!ProdManager[Prod_Manager])</f>
        <v>John Matter</v>
      </c>
      <c r="Q2255" s="15">
        <f>YEAR(Ventas[[#This Row],[Order Date]])</f>
        <v>2014</v>
      </c>
      <c r="R2255" s="15" t="str">
        <f>TEXT(Ventas[[#This Row],[Order Date]],"MMM")</f>
        <v>sep</v>
      </c>
    </row>
    <row r="2256" spans="1:18" x14ac:dyDescent="0.25">
      <c r="A2256" s="4">
        <v>10285</v>
      </c>
      <c r="B2256" s="4" t="s">
        <v>58</v>
      </c>
      <c r="C2256" s="4" t="s">
        <v>46</v>
      </c>
      <c r="D2256" s="4">
        <v>26.2</v>
      </c>
      <c r="E2256" s="4">
        <v>21.222000000000001</v>
      </c>
      <c r="F2256" s="4">
        <v>36</v>
      </c>
      <c r="G2256" s="4" t="s">
        <v>110</v>
      </c>
      <c r="H2256" s="4" t="s">
        <v>111</v>
      </c>
      <c r="I2256" s="4" t="s">
        <v>21</v>
      </c>
      <c r="J2256" s="5">
        <v>41902</v>
      </c>
      <c r="K2256" s="12">
        <f>Ventas[[#This Row],[Unit Price]]*Ventas[[#This Row],[Quantity]]</f>
        <v>943.19999999999993</v>
      </c>
      <c r="L2256" s="12">
        <f>Ventas[[#This Row],[Unit Cost]]*Ventas[[#This Row],[Quantity]]</f>
        <v>763.99200000000008</v>
      </c>
      <c r="M2256" s="14">
        <f>Ventas[[#This Row],[Ingresos]]-Ventas[[#This Row],[Costes]]</f>
        <v>179.20799999999986</v>
      </c>
      <c r="N2256" s="14" t="str">
        <f>_xlfn.XLOOKUP(Ventas[[#This Row],[Ship Country]],[1]!Countries[Ship Country],[1]!Countries[Area],"No registrado")</f>
        <v>Nord Europe</v>
      </c>
      <c r="O2256" s="14" t="str">
        <f>_xlfn.XLOOKUP(Ventas[[#This Row],[Ship Country]],[1]!Countries[Ship Country],[1]!Countries[Continent],"No existe")</f>
        <v>Europe</v>
      </c>
      <c r="P2256" s="15" t="str">
        <f>_xlfn.XLOOKUP(Ventas[[#This Row],[Category]],[2]!ProdManager[Category],[2]!ProdManager[Prod_Manager])</f>
        <v>John Matter</v>
      </c>
      <c r="Q2256" s="15">
        <f>YEAR(Ventas[[#This Row],[Order Date]])</f>
        <v>2014</v>
      </c>
      <c r="R2256" s="15" t="str">
        <f>TEXT(Ventas[[#This Row],[Order Date]],"MMM")</f>
        <v>sep</v>
      </c>
    </row>
    <row r="2257" spans="1:18" x14ac:dyDescent="0.25">
      <c r="A2257" s="6">
        <v>10285</v>
      </c>
      <c r="B2257" s="6" t="s">
        <v>98</v>
      </c>
      <c r="C2257" s="6" t="s">
        <v>29</v>
      </c>
      <c r="D2257" s="6">
        <v>14.7</v>
      </c>
      <c r="E2257" s="6">
        <v>10.878</v>
      </c>
      <c r="F2257" s="6">
        <v>40</v>
      </c>
      <c r="G2257" s="6" t="s">
        <v>110</v>
      </c>
      <c r="H2257" s="6" t="s">
        <v>111</v>
      </c>
      <c r="I2257" s="6" t="s">
        <v>21</v>
      </c>
      <c r="J2257" s="7">
        <v>41902</v>
      </c>
      <c r="K2257" s="12">
        <f>Ventas[[#This Row],[Unit Price]]*Ventas[[#This Row],[Quantity]]</f>
        <v>588</v>
      </c>
      <c r="L2257" s="12">
        <f>Ventas[[#This Row],[Unit Cost]]*Ventas[[#This Row],[Quantity]]</f>
        <v>435.12</v>
      </c>
      <c r="M2257" s="14">
        <f>Ventas[[#This Row],[Ingresos]]-Ventas[[#This Row],[Costes]]</f>
        <v>152.88</v>
      </c>
      <c r="N2257" s="14" t="str">
        <f>_xlfn.XLOOKUP(Ventas[[#This Row],[Ship Country]],[1]!Countries[Ship Country],[1]!Countries[Area],"No registrado")</f>
        <v>Nord Europe</v>
      </c>
      <c r="O2257" s="14" t="str">
        <f>_xlfn.XLOOKUP(Ventas[[#This Row],[Ship Country]],[1]!Countries[Ship Country],[1]!Countries[Continent],"No existe")</f>
        <v>Europe</v>
      </c>
      <c r="P2257" s="15" t="str">
        <f>_xlfn.XLOOKUP(Ventas[[#This Row],[Category]],[2]!ProdManager[Category],[2]!ProdManager[Prod_Manager])</f>
        <v>Peter Stone</v>
      </c>
      <c r="Q2257" s="15">
        <f>YEAR(Ventas[[#This Row],[Order Date]])</f>
        <v>2014</v>
      </c>
      <c r="R2257" s="15" t="str">
        <f>TEXT(Ventas[[#This Row],[Order Date]],"MMM")</f>
        <v>sep</v>
      </c>
    </row>
    <row r="2258" spans="1:18" x14ac:dyDescent="0.25">
      <c r="A2258" s="4">
        <v>10285</v>
      </c>
      <c r="B2258" s="4" t="s">
        <v>138</v>
      </c>
      <c r="C2258" s="4" t="s">
        <v>43</v>
      </c>
      <c r="D2258" s="4">
        <v>14.4</v>
      </c>
      <c r="E2258" s="4">
        <v>13.248000000000001</v>
      </c>
      <c r="F2258" s="4">
        <v>45</v>
      </c>
      <c r="G2258" s="4" t="s">
        <v>110</v>
      </c>
      <c r="H2258" s="4" t="s">
        <v>111</v>
      </c>
      <c r="I2258" s="4" t="s">
        <v>21</v>
      </c>
      <c r="J2258" s="5">
        <v>41902</v>
      </c>
      <c r="K2258" s="12">
        <f>Ventas[[#This Row],[Unit Price]]*Ventas[[#This Row],[Quantity]]</f>
        <v>648</v>
      </c>
      <c r="L2258" s="12">
        <f>Ventas[[#This Row],[Unit Cost]]*Ventas[[#This Row],[Quantity]]</f>
        <v>596.16000000000008</v>
      </c>
      <c r="M2258" s="14">
        <f>Ventas[[#This Row],[Ingresos]]-Ventas[[#This Row],[Costes]]</f>
        <v>51.839999999999918</v>
      </c>
      <c r="N2258" s="14" t="str">
        <f>_xlfn.XLOOKUP(Ventas[[#This Row],[Ship Country]],[1]!Countries[Ship Country],[1]!Countries[Area],"No registrado")</f>
        <v>Nord Europe</v>
      </c>
      <c r="O2258" s="14" t="str">
        <f>_xlfn.XLOOKUP(Ventas[[#This Row],[Ship Country]],[1]!Countries[Ship Country],[1]!Countries[Continent],"No existe")</f>
        <v>Europe</v>
      </c>
      <c r="P2258" s="15" t="str">
        <f>_xlfn.XLOOKUP(Ventas[[#This Row],[Category]],[2]!ProdManager[Category],[2]!ProdManager[Prod_Manager])</f>
        <v>John Matter</v>
      </c>
      <c r="Q2258" s="15">
        <f>YEAR(Ventas[[#This Row],[Order Date]])</f>
        <v>2014</v>
      </c>
      <c r="R2258" s="15" t="str">
        <f>TEXT(Ventas[[#This Row],[Order Date]],"MMM")</f>
        <v>sep</v>
      </c>
    </row>
    <row r="2259" spans="1:18" x14ac:dyDescent="0.25">
      <c r="A2259" s="6">
        <v>10286</v>
      </c>
      <c r="B2259" s="6" t="s">
        <v>78</v>
      </c>
      <c r="C2259" s="6" t="s">
        <v>35</v>
      </c>
      <c r="D2259" s="6">
        <v>39.4</v>
      </c>
      <c r="E2259" s="6">
        <v>26.397999999999996</v>
      </c>
      <c r="F2259" s="6">
        <v>40</v>
      </c>
      <c r="G2259" s="6" t="s">
        <v>110</v>
      </c>
      <c r="H2259" s="6" t="s">
        <v>111</v>
      </c>
      <c r="I2259" s="6" t="s">
        <v>21</v>
      </c>
      <c r="J2259" s="7">
        <v>41903</v>
      </c>
      <c r="K2259" s="12">
        <f>Ventas[[#This Row],[Unit Price]]*Ventas[[#This Row],[Quantity]]</f>
        <v>1576</v>
      </c>
      <c r="L2259" s="12">
        <f>Ventas[[#This Row],[Unit Cost]]*Ventas[[#This Row],[Quantity]]</f>
        <v>1055.9199999999998</v>
      </c>
      <c r="M2259" s="14">
        <f>Ventas[[#This Row],[Ingresos]]-Ventas[[#This Row],[Costes]]</f>
        <v>520.08000000000015</v>
      </c>
      <c r="N2259" s="14" t="str">
        <f>_xlfn.XLOOKUP(Ventas[[#This Row],[Ship Country]],[1]!Countries[Ship Country],[1]!Countries[Area],"No registrado")</f>
        <v>Nord Europe</v>
      </c>
      <c r="O2259" s="14" t="str">
        <f>_xlfn.XLOOKUP(Ventas[[#This Row],[Ship Country]],[1]!Countries[Ship Country],[1]!Countries[Continent],"No existe")</f>
        <v>Europe</v>
      </c>
      <c r="P2259" s="15" t="str">
        <f>_xlfn.XLOOKUP(Ventas[[#This Row],[Category]],[2]!ProdManager[Category],[2]!ProdManager[Prod_Manager])</f>
        <v>Lydia Sinn</v>
      </c>
      <c r="Q2259" s="15">
        <f>YEAR(Ventas[[#This Row],[Order Date]])</f>
        <v>2014</v>
      </c>
      <c r="R2259" s="15" t="str">
        <f>TEXT(Ventas[[#This Row],[Order Date]],"MMM")</f>
        <v>sep</v>
      </c>
    </row>
    <row r="2260" spans="1:18" x14ac:dyDescent="0.25">
      <c r="A2260" s="4">
        <v>10286</v>
      </c>
      <c r="B2260" s="4" t="s">
        <v>81</v>
      </c>
      <c r="C2260" s="4" t="s">
        <v>43</v>
      </c>
      <c r="D2260" s="4">
        <v>14.4</v>
      </c>
      <c r="E2260" s="4">
        <v>12.96</v>
      </c>
      <c r="F2260" s="4">
        <v>100</v>
      </c>
      <c r="G2260" s="4" t="s">
        <v>110</v>
      </c>
      <c r="H2260" s="4" t="s">
        <v>111</v>
      </c>
      <c r="I2260" s="4" t="s">
        <v>21</v>
      </c>
      <c r="J2260" s="5">
        <v>41903</v>
      </c>
      <c r="K2260" s="12">
        <f>Ventas[[#This Row],[Unit Price]]*Ventas[[#This Row],[Quantity]]</f>
        <v>1440</v>
      </c>
      <c r="L2260" s="12">
        <f>Ventas[[#This Row],[Unit Cost]]*Ventas[[#This Row],[Quantity]]</f>
        <v>1296</v>
      </c>
      <c r="M2260" s="14">
        <f>Ventas[[#This Row],[Ingresos]]-Ventas[[#This Row],[Costes]]</f>
        <v>144</v>
      </c>
      <c r="N2260" s="14" t="str">
        <f>_xlfn.XLOOKUP(Ventas[[#This Row],[Ship Country]],[1]!Countries[Ship Country],[1]!Countries[Area],"No registrado")</f>
        <v>Nord Europe</v>
      </c>
      <c r="O2260" s="14" t="str">
        <f>_xlfn.XLOOKUP(Ventas[[#This Row],[Ship Country]],[1]!Countries[Ship Country],[1]!Countries[Continent],"No existe")</f>
        <v>Europe</v>
      </c>
      <c r="P2260" s="15" t="str">
        <f>_xlfn.XLOOKUP(Ventas[[#This Row],[Category]],[2]!ProdManager[Category],[2]!ProdManager[Prod_Manager])</f>
        <v>John Matter</v>
      </c>
      <c r="Q2260" s="15">
        <f>YEAR(Ventas[[#This Row],[Order Date]])</f>
        <v>2014</v>
      </c>
      <c r="R2260" s="15" t="str">
        <f>TEXT(Ventas[[#This Row],[Order Date]],"MMM")</f>
        <v>sep</v>
      </c>
    </row>
    <row r="2261" spans="1:18" x14ac:dyDescent="0.25">
      <c r="A2261" s="6">
        <v>10287</v>
      </c>
      <c r="B2261" s="6" t="s">
        <v>56</v>
      </c>
      <c r="C2261" s="6" t="s">
        <v>35</v>
      </c>
      <c r="D2261" s="6">
        <v>13.9</v>
      </c>
      <c r="E2261" s="6">
        <v>9.73</v>
      </c>
      <c r="F2261" s="6">
        <v>40</v>
      </c>
      <c r="G2261" s="6" t="s">
        <v>139</v>
      </c>
      <c r="H2261" s="6" t="s">
        <v>26</v>
      </c>
      <c r="I2261" s="6" t="s">
        <v>27</v>
      </c>
      <c r="J2261" s="7">
        <v>41904</v>
      </c>
      <c r="K2261" s="12">
        <f>Ventas[[#This Row],[Unit Price]]*Ventas[[#This Row],[Quantity]]</f>
        <v>556</v>
      </c>
      <c r="L2261" s="12">
        <f>Ventas[[#This Row],[Unit Cost]]*Ventas[[#This Row],[Quantity]]</f>
        <v>389.20000000000005</v>
      </c>
      <c r="M2261" s="14">
        <f>Ventas[[#This Row],[Ingresos]]-Ventas[[#This Row],[Costes]]</f>
        <v>166.79999999999995</v>
      </c>
      <c r="N2261" s="14" t="str">
        <f>_xlfn.XLOOKUP(Ventas[[#This Row],[Ship Country]],[1]!Countries[Ship Country],[1]!Countries[Area],"No registrado")</f>
        <v>Sud America</v>
      </c>
      <c r="O2261" s="14" t="str">
        <f>_xlfn.XLOOKUP(Ventas[[#This Row],[Ship Country]],[1]!Countries[Ship Country],[1]!Countries[Continent],"No existe")</f>
        <v>America</v>
      </c>
      <c r="P2261" s="15" t="str">
        <f>_xlfn.XLOOKUP(Ventas[[#This Row],[Category]],[2]!ProdManager[Category],[2]!ProdManager[Prod_Manager])</f>
        <v>Lydia Sinn</v>
      </c>
      <c r="Q2261" s="15">
        <f>YEAR(Ventas[[#This Row],[Order Date]])</f>
        <v>2014</v>
      </c>
      <c r="R2261" s="15" t="str">
        <f>TEXT(Ventas[[#This Row],[Order Date]],"MMM")</f>
        <v>sep</v>
      </c>
    </row>
    <row r="2262" spans="1:18" x14ac:dyDescent="0.25">
      <c r="A2262" s="4">
        <v>10287</v>
      </c>
      <c r="B2262" s="4" t="s">
        <v>140</v>
      </c>
      <c r="C2262" s="4" t="s">
        <v>43</v>
      </c>
      <c r="D2262" s="4">
        <v>11.2</v>
      </c>
      <c r="E2262" s="4">
        <v>10.192</v>
      </c>
      <c r="F2262" s="4">
        <v>20</v>
      </c>
      <c r="G2262" s="4" t="s">
        <v>139</v>
      </c>
      <c r="H2262" s="4" t="s">
        <v>26</v>
      </c>
      <c r="I2262" s="4" t="s">
        <v>27</v>
      </c>
      <c r="J2262" s="5">
        <v>41904</v>
      </c>
      <c r="K2262" s="12">
        <f>Ventas[[#This Row],[Unit Price]]*Ventas[[#This Row],[Quantity]]</f>
        <v>224</v>
      </c>
      <c r="L2262" s="12">
        <f>Ventas[[#This Row],[Unit Cost]]*Ventas[[#This Row],[Quantity]]</f>
        <v>203.84</v>
      </c>
      <c r="M2262" s="14">
        <f>Ventas[[#This Row],[Ingresos]]-Ventas[[#This Row],[Costes]]</f>
        <v>20.159999999999997</v>
      </c>
      <c r="N2262" s="14" t="str">
        <f>_xlfn.XLOOKUP(Ventas[[#This Row],[Ship Country]],[1]!Countries[Ship Country],[1]!Countries[Area],"No registrado")</f>
        <v>Sud America</v>
      </c>
      <c r="O2262" s="14" t="str">
        <f>_xlfn.XLOOKUP(Ventas[[#This Row],[Ship Country]],[1]!Countries[Ship Country],[1]!Countries[Continent],"No existe")</f>
        <v>America</v>
      </c>
      <c r="P2262" s="15" t="str">
        <f>_xlfn.XLOOKUP(Ventas[[#This Row],[Category]],[2]!ProdManager[Category],[2]!ProdManager[Prod_Manager])</f>
        <v>John Matter</v>
      </c>
      <c r="Q2262" s="15">
        <f>YEAR(Ventas[[#This Row],[Order Date]])</f>
        <v>2014</v>
      </c>
      <c r="R2262" s="15" t="str">
        <f>TEXT(Ventas[[#This Row],[Order Date]],"MMM")</f>
        <v>sep</v>
      </c>
    </row>
    <row r="2263" spans="1:18" x14ac:dyDescent="0.25">
      <c r="A2263" s="6">
        <v>10287</v>
      </c>
      <c r="B2263" s="6" t="s">
        <v>141</v>
      </c>
      <c r="C2263" s="6" t="s">
        <v>29</v>
      </c>
      <c r="D2263" s="6">
        <v>9.6</v>
      </c>
      <c r="E2263" s="6">
        <v>7.008</v>
      </c>
      <c r="F2263" s="6">
        <v>15</v>
      </c>
      <c r="G2263" s="6" t="s">
        <v>139</v>
      </c>
      <c r="H2263" s="6" t="s">
        <v>26</v>
      </c>
      <c r="I2263" s="6" t="s">
        <v>27</v>
      </c>
      <c r="J2263" s="7">
        <v>41904</v>
      </c>
      <c r="K2263" s="12">
        <f>Ventas[[#This Row],[Unit Price]]*Ventas[[#This Row],[Quantity]]</f>
        <v>144</v>
      </c>
      <c r="L2263" s="12">
        <f>Ventas[[#This Row],[Unit Cost]]*Ventas[[#This Row],[Quantity]]</f>
        <v>105.12</v>
      </c>
      <c r="M2263" s="14">
        <f>Ventas[[#This Row],[Ingresos]]-Ventas[[#This Row],[Costes]]</f>
        <v>38.879999999999995</v>
      </c>
      <c r="N2263" s="14" t="str">
        <f>_xlfn.XLOOKUP(Ventas[[#This Row],[Ship Country]],[1]!Countries[Ship Country],[1]!Countries[Area],"No registrado")</f>
        <v>Sud America</v>
      </c>
      <c r="O2263" s="14" t="str">
        <f>_xlfn.XLOOKUP(Ventas[[#This Row],[Ship Country]],[1]!Countries[Ship Country],[1]!Countries[Continent],"No existe")</f>
        <v>America</v>
      </c>
      <c r="P2263" s="15" t="str">
        <f>_xlfn.XLOOKUP(Ventas[[#This Row],[Category]],[2]!ProdManager[Category],[2]!ProdManager[Prod_Manager])</f>
        <v>Peter Stone</v>
      </c>
      <c r="Q2263" s="15">
        <f>YEAR(Ventas[[#This Row],[Order Date]])</f>
        <v>2014</v>
      </c>
      <c r="R2263" s="15" t="str">
        <f>TEXT(Ventas[[#This Row],[Order Date]],"MMM")</f>
        <v>sep</v>
      </c>
    </row>
    <row r="2264" spans="1:18" x14ac:dyDescent="0.25">
      <c r="A2264" s="4">
        <v>10288</v>
      </c>
      <c r="B2264" s="4" t="s">
        <v>142</v>
      </c>
      <c r="C2264" s="4" t="s">
        <v>35</v>
      </c>
      <c r="D2264" s="4">
        <v>10</v>
      </c>
      <c r="E2264" s="4">
        <v>6.5</v>
      </c>
      <c r="F2264" s="4">
        <v>10</v>
      </c>
      <c r="G2264" s="4" t="s">
        <v>143</v>
      </c>
      <c r="H2264" s="4" t="s">
        <v>144</v>
      </c>
      <c r="I2264" s="4" t="s">
        <v>116</v>
      </c>
      <c r="J2264" s="5">
        <v>41905</v>
      </c>
      <c r="K2264" s="12">
        <f>Ventas[[#This Row],[Unit Price]]*Ventas[[#This Row],[Quantity]]</f>
        <v>100</v>
      </c>
      <c r="L2264" s="12">
        <f>Ventas[[#This Row],[Unit Cost]]*Ventas[[#This Row],[Quantity]]</f>
        <v>65</v>
      </c>
      <c r="M2264" s="14">
        <f>Ventas[[#This Row],[Ingresos]]-Ventas[[#This Row],[Costes]]</f>
        <v>35</v>
      </c>
      <c r="N2264" s="14" t="str">
        <f>_xlfn.XLOOKUP(Ventas[[#This Row],[Ship Country]],[1]!Countries[Ship Country],[1]!Countries[Area],"No registrado")</f>
        <v>Sud Europe</v>
      </c>
      <c r="O2264" s="14" t="str">
        <f>_xlfn.XLOOKUP(Ventas[[#This Row],[Ship Country]],[1]!Countries[Ship Country],[1]!Countries[Continent],"No existe")</f>
        <v>Europe</v>
      </c>
      <c r="P2264" s="15" t="str">
        <f>_xlfn.XLOOKUP(Ventas[[#This Row],[Category]],[2]!ProdManager[Category],[2]!ProdManager[Prod_Manager])</f>
        <v>Lydia Sinn</v>
      </c>
      <c r="Q2264" s="15">
        <f>YEAR(Ventas[[#This Row],[Order Date]])</f>
        <v>2014</v>
      </c>
      <c r="R2264" s="15" t="str">
        <f>TEXT(Ventas[[#This Row],[Order Date]],"MMM")</f>
        <v>sep</v>
      </c>
    </row>
    <row r="2265" spans="1:18" x14ac:dyDescent="0.25">
      <c r="A2265" s="6">
        <v>10288</v>
      </c>
      <c r="B2265" s="6" t="s">
        <v>145</v>
      </c>
      <c r="C2265" s="6" t="s">
        <v>46</v>
      </c>
      <c r="D2265" s="6">
        <v>5.9</v>
      </c>
      <c r="E2265" s="6">
        <v>4.484</v>
      </c>
      <c r="F2265" s="6">
        <v>10</v>
      </c>
      <c r="G2265" s="6" t="s">
        <v>143</v>
      </c>
      <c r="H2265" s="6" t="s">
        <v>144</v>
      </c>
      <c r="I2265" s="6" t="s">
        <v>116</v>
      </c>
      <c r="J2265" s="7">
        <v>41905</v>
      </c>
      <c r="K2265" s="12">
        <f>Ventas[[#This Row],[Unit Price]]*Ventas[[#This Row],[Quantity]]</f>
        <v>59</v>
      </c>
      <c r="L2265" s="12">
        <f>Ventas[[#This Row],[Unit Cost]]*Ventas[[#This Row],[Quantity]]</f>
        <v>44.84</v>
      </c>
      <c r="M2265" s="14">
        <f>Ventas[[#This Row],[Ingresos]]-Ventas[[#This Row],[Costes]]</f>
        <v>14.159999999999997</v>
      </c>
      <c r="N2265" s="14" t="str">
        <f>_xlfn.XLOOKUP(Ventas[[#This Row],[Ship Country]],[1]!Countries[Ship Country],[1]!Countries[Area],"No registrado")</f>
        <v>Sud Europe</v>
      </c>
      <c r="O2265" s="14" t="str">
        <f>_xlfn.XLOOKUP(Ventas[[#This Row],[Ship Country]],[1]!Countries[Ship Country],[1]!Countries[Continent],"No existe")</f>
        <v>Europe</v>
      </c>
      <c r="P2265" s="15" t="str">
        <f>_xlfn.XLOOKUP(Ventas[[#This Row],[Category]],[2]!ProdManager[Category],[2]!ProdManager[Prod_Manager])</f>
        <v>John Matter</v>
      </c>
      <c r="Q2265" s="15">
        <f>YEAR(Ventas[[#This Row],[Order Date]])</f>
        <v>2014</v>
      </c>
      <c r="R2265" s="15" t="str">
        <f>TEXT(Ventas[[#This Row],[Order Date]],"MMM")</f>
        <v>sep</v>
      </c>
    </row>
    <row r="2266" spans="1:18" x14ac:dyDescent="0.25">
      <c r="A2266" s="4">
        <v>10289</v>
      </c>
      <c r="B2266" s="4" t="s">
        <v>146</v>
      </c>
      <c r="C2266" s="4" t="s">
        <v>24</v>
      </c>
      <c r="D2266" s="4">
        <v>8</v>
      </c>
      <c r="E2266" s="4">
        <v>6.64</v>
      </c>
      <c r="F2266" s="4">
        <v>30</v>
      </c>
      <c r="G2266" s="4" t="s">
        <v>147</v>
      </c>
      <c r="H2266" s="4" t="s">
        <v>148</v>
      </c>
      <c r="I2266" s="4" t="s">
        <v>149</v>
      </c>
      <c r="J2266" s="5">
        <v>41908</v>
      </c>
      <c r="K2266" s="12">
        <f>Ventas[[#This Row],[Unit Price]]*Ventas[[#This Row],[Quantity]]</f>
        <v>240</v>
      </c>
      <c r="L2266" s="12">
        <f>Ventas[[#This Row],[Unit Cost]]*Ventas[[#This Row],[Quantity]]</f>
        <v>199.2</v>
      </c>
      <c r="M2266" s="14">
        <f>Ventas[[#This Row],[Ingresos]]-Ventas[[#This Row],[Costes]]</f>
        <v>40.800000000000011</v>
      </c>
      <c r="N2266" s="14" t="str">
        <f>_xlfn.XLOOKUP(Ventas[[#This Row],[Ship Country]],[1]!Countries[Ship Country],[1]!Countries[Area],"No registrado")</f>
        <v>Nord Europe</v>
      </c>
      <c r="O2266" s="14" t="str">
        <f>_xlfn.XLOOKUP(Ventas[[#This Row],[Ship Country]],[1]!Countries[Ship Country],[1]!Countries[Continent],"No existe")</f>
        <v>Europe</v>
      </c>
      <c r="P2266" s="15" t="str">
        <f>_xlfn.XLOOKUP(Ventas[[#This Row],[Category]],[2]!ProdManager[Category],[2]!ProdManager[Prod_Manager])</f>
        <v>Lydia Sinn</v>
      </c>
      <c r="Q2266" s="15">
        <f>YEAR(Ventas[[#This Row],[Order Date]])</f>
        <v>2014</v>
      </c>
      <c r="R2266" s="15" t="str">
        <f>TEXT(Ventas[[#This Row],[Order Date]],"MMM")</f>
        <v>sep</v>
      </c>
    </row>
    <row r="2267" spans="1:18" x14ac:dyDescent="0.25">
      <c r="A2267" s="6">
        <v>10289</v>
      </c>
      <c r="B2267" s="6" t="s">
        <v>150</v>
      </c>
      <c r="C2267" s="6" t="s">
        <v>10</v>
      </c>
      <c r="D2267" s="6">
        <v>26.6</v>
      </c>
      <c r="E2267" s="6">
        <v>22.344000000000001</v>
      </c>
      <c r="F2267" s="6">
        <v>90</v>
      </c>
      <c r="G2267" s="6" t="s">
        <v>147</v>
      </c>
      <c r="H2267" s="6" t="s">
        <v>148</v>
      </c>
      <c r="I2267" s="6" t="s">
        <v>149</v>
      </c>
      <c r="J2267" s="7">
        <v>41908</v>
      </c>
      <c r="K2267" s="12">
        <f>Ventas[[#This Row],[Unit Price]]*Ventas[[#This Row],[Quantity]]</f>
        <v>2394</v>
      </c>
      <c r="L2267" s="12">
        <f>Ventas[[#This Row],[Unit Cost]]*Ventas[[#This Row],[Quantity]]</f>
        <v>2010.96</v>
      </c>
      <c r="M2267" s="14">
        <f>Ventas[[#This Row],[Ingresos]]-Ventas[[#This Row],[Costes]]</f>
        <v>383.03999999999996</v>
      </c>
      <c r="N2267" s="14" t="str">
        <f>_xlfn.XLOOKUP(Ventas[[#This Row],[Ship Country]],[1]!Countries[Ship Country],[1]!Countries[Area],"No registrado")</f>
        <v>Nord Europe</v>
      </c>
      <c r="O2267" s="14" t="str">
        <f>_xlfn.XLOOKUP(Ventas[[#This Row],[Ship Country]],[1]!Countries[Ship Country],[1]!Countries[Continent],"No existe")</f>
        <v>Europe</v>
      </c>
      <c r="P2267" s="15" t="str">
        <f>_xlfn.XLOOKUP(Ventas[[#This Row],[Category]],[2]!ProdManager[Category],[2]!ProdManager[Prod_Manager])</f>
        <v>Marc Caine</v>
      </c>
      <c r="Q2267" s="15">
        <f>YEAR(Ventas[[#This Row],[Order Date]])</f>
        <v>2014</v>
      </c>
      <c r="R2267" s="15" t="str">
        <f>TEXT(Ventas[[#This Row],[Order Date]],"MMM")</f>
        <v>sep</v>
      </c>
    </row>
    <row r="2268" spans="1:18" x14ac:dyDescent="0.25">
      <c r="A2268" s="4">
        <v>10290</v>
      </c>
      <c r="B2268" s="4" t="s">
        <v>69</v>
      </c>
      <c r="C2268" s="4" t="s">
        <v>24</v>
      </c>
      <c r="D2268" s="4">
        <v>17</v>
      </c>
      <c r="E2268" s="4">
        <v>11.899999999999999</v>
      </c>
      <c r="F2268" s="4">
        <v>20</v>
      </c>
      <c r="G2268" s="4" t="s">
        <v>151</v>
      </c>
      <c r="H2268" s="4" t="s">
        <v>152</v>
      </c>
      <c r="I2268" s="4" t="s">
        <v>27</v>
      </c>
      <c r="J2268" s="5">
        <v>41909</v>
      </c>
      <c r="K2268" s="12">
        <f>Ventas[[#This Row],[Unit Price]]*Ventas[[#This Row],[Quantity]]</f>
        <v>340</v>
      </c>
      <c r="L2268" s="12">
        <f>Ventas[[#This Row],[Unit Cost]]*Ventas[[#This Row],[Quantity]]</f>
        <v>237.99999999999997</v>
      </c>
      <c r="M2268" s="14">
        <f>Ventas[[#This Row],[Ingresos]]-Ventas[[#This Row],[Costes]]</f>
        <v>102.00000000000003</v>
      </c>
      <c r="N2268" s="14" t="str">
        <f>_xlfn.XLOOKUP(Ventas[[#This Row],[Ship Country]],[1]!Countries[Ship Country],[1]!Countries[Area],"No registrado")</f>
        <v>Sud America</v>
      </c>
      <c r="O2268" s="14" t="str">
        <f>_xlfn.XLOOKUP(Ventas[[#This Row],[Ship Country]],[1]!Countries[Ship Country],[1]!Countries[Continent],"No existe")</f>
        <v>America</v>
      </c>
      <c r="P2268" s="15" t="str">
        <f>_xlfn.XLOOKUP(Ventas[[#This Row],[Category]],[2]!ProdManager[Category],[2]!ProdManager[Prod_Manager])</f>
        <v>Lydia Sinn</v>
      </c>
      <c r="Q2268" s="15">
        <f>YEAR(Ventas[[#This Row],[Order Date]])</f>
        <v>2014</v>
      </c>
      <c r="R2268" s="15" t="str">
        <f>TEXT(Ventas[[#This Row],[Order Date]],"MMM")</f>
        <v>sep</v>
      </c>
    </row>
    <row r="2269" spans="1:18" x14ac:dyDescent="0.25">
      <c r="A2269" s="6">
        <v>10290</v>
      </c>
      <c r="B2269" s="6" t="s">
        <v>102</v>
      </c>
      <c r="C2269" s="6" t="s">
        <v>46</v>
      </c>
      <c r="D2269" s="6">
        <v>99</v>
      </c>
      <c r="E2269" s="6">
        <v>80.190000000000012</v>
      </c>
      <c r="F2269" s="6">
        <v>15</v>
      </c>
      <c r="G2269" s="6" t="s">
        <v>151</v>
      </c>
      <c r="H2269" s="6" t="s">
        <v>152</v>
      </c>
      <c r="I2269" s="6" t="s">
        <v>27</v>
      </c>
      <c r="J2269" s="7">
        <v>41909</v>
      </c>
      <c r="K2269" s="12">
        <f>Ventas[[#This Row],[Unit Price]]*Ventas[[#This Row],[Quantity]]</f>
        <v>1485</v>
      </c>
      <c r="L2269" s="12">
        <f>Ventas[[#This Row],[Unit Cost]]*Ventas[[#This Row],[Quantity]]</f>
        <v>1202.8500000000001</v>
      </c>
      <c r="M2269" s="14">
        <f>Ventas[[#This Row],[Ingresos]]-Ventas[[#This Row],[Costes]]</f>
        <v>282.14999999999986</v>
      </c>
      <c r="N2269" s="14" t="str">
        <f>_xlfn.XLOOKUP(Ventas[[#This Row],[Ship Country]],[1]!Countries[Ship Country],[1]!Countries[Area],"No registrado")</f>
        <v>Sud America</v>
      </c>
      <c r="O2269" s="14" t="str">
        <f>_xlfn.XLOOKUP(Ventas[[#This Row],[Ship Country]],[1]!Countries[Ship Country],[1]!Countries[Continent],"No existe")</f>
        <v>America</v>
      </c>
      <c r="P2269" s="15" t="str">
        <f>_xlfn.XLOOKUP(Ventas[[#This Row],[Category]],[2]!ProdManager[Category],[2]!ProdManager[Prod_Manager])</f>
        <v>John Matter</v>
      </c>
      <c r="Q2269" s="15">
        <f>YEAR(Ventas[[#This Row],[Order Date]])</f>
        <v>2014</v>
      </c>
      <c r="R2269" s="15" t="str">
        <f>TEXT(Ventas[[#This Row],[Order Date]],"MMM")</f>
        <v>sep</v>
      </c>
    </row>
    <row r="2270" spans="1:18" x14ac:dyDescent="0.25">
      <c r="A2270" s="4">
        <v>10290</v>
      </c>
      <c r="B2270" s="4" t="s">
        <v>41</v>
      </c>
      <c r="C2270" s="4" t="s">
        <v>35</v>
      </c>
      <c r="D2270" s="4">
        <v>16</v>
      </c>
      <c r="E2270" s="4">
        <v>10.719999999999999</v>
      </c>
      <c r="F2270" s="4">
        <v>15</v>
      </c>
      <c r="G2270" s="4" t="s">
        <v>151</v>
      </c>
      <c r="H2270" s="4" t="s">
        <v>152</v>
      </c>
      <c r="I2270" s="4" t="s">
        <v>27</v>
      </c>
      <c r="J2270" s="5">
        <v>41909</v>
      </c>
      <c r="K2270" s="12">
        <f>Ventas[[#This Row],[Unit Price]]*Ventas[[#This Row],[Quantity]]</f>
        <v>240</v>
      </c>
      <c r="L2270" s="12">
        <f>Ventas[[#This Row],[Unit Cost]]*Ventas[[#This Row],[Quantity]]</f>
        <v>160.79999999999998</v>
      </c>
      <c r="M2270" s="14">
        <f>Ventas[[#This Row],[Ingresos]]-Ventas[[#This Row],[Costes]]</f>
        <v>79.200000000000017</v>
      </c>
      <c r="N2270" s="14" t="str">
        <f>_xlfn.XLOOKUP(Ventas[[#This Row],[Ship Country]],[1]!Countries[Ship Country],[1]!Countries[Area],"No registrado")</f>
        <v>Sud America</v>
      </c>
      <c r="O2270" s="14" t="str">
        <f>_xlfn.XLOOKUP(Ventas[[#This Row],[Ship Country]],[1]!Countries[Ship Country],[1]!Countries[Continent],"No existe")</f>
        <v>America</v>
      </c>
      <c r="P2270" s="15" t="str">
        <f>_xlfn.XLOOKUP(Ventas[[#This Row],[Category]],[2]!ProdManager[Category],[2]!ProdManager[Prod_Manager])</f>
        <v>Lydia Sinn</v>
      </c>
      <c r="Q2270" s="15">
        <f>YEAR(Ventas[[#This Row],[Order Date]])</f>
        <v>2014</v>
      </c>
      <c r="R2270" s="15" t="str">
        <f>TEXT(Ventas[[#This Row],[Order Date]],"MMM")</f>
        <v>sep</v>
      </c>
    </row>
    <row r="2271" spans="1:18" x14ac:dyDescent="0.25">
      <c r="A2271" s="6">
        <v>10290</v>
      </c>
      <c r="B2271" s="6" t="s">
        <v>61</v>
      </c>
      <c r="C2271" s="6" t="s">
        <v>24</v>
      </c>
      <c r="D2271" s="6">
        <v>10.4</v>
      </c>
      <c r="E2271" s="6">
        <v>7.9040000000000008</v>
      </c>
      <c r="F2271" s="6">
        <v>10</v>
      </c>
      <c r="G2271" s="6" t="s">
        <v>151</v>
      </c>
      <c r="H2271" s="6" t="s">
        <v>152</v>
      </c>
      <c r="I2271" s="6" t="s">
        <v>27</v>
      </c>
      <c r="J2271" s="7">
        <v>41909</v>
      </c>
      <c r="K2271" s="12">
        <f>Ventas[[#This Row],[Unit Price]]*Ventas[[#This Row],[Quantity]]</f>
        <v>104</v>
      </c>
      <c r="L2271" s="12">
        <f>Ventas[[#This Row],[Unit Cost]]*Ventas[[#This Row],[Quantity]]</f>
        <v>79.040000000000006</v>
      </c>
      <c r="M2271" s="14">
        <f>Ventas[[#This Row],[Ingresos]]-Ventas[[#This Row],[Costes]]</f>
        <v>24.959999999999994</v>
      </c>
      <c r="N2271" s="14" t="str">
        <f>_xlfn.XLOOKUP(Ventas[[#This Row],[Ship Country]],[1]!Countries[Ship Country],[1]!Countries[Area],"No registrado")</f>
        <v>Sud America</v>
      </c>
      <c r="O2271" s="14" t="str">
        <f>_xlfn.XLOOKUP(Ventas[[#This Row],[Ship Country]],[1]!Countries[Ship Country],[1]!Countries[Continent],"No existe")</f>
        <v>America</v>
      </c>
      <c r="P2271" s="15" t="str">
        <f>_xlfn.XLOOKUP(Ventas[[#This Row],[Category]],[2]!ProdManager[Category],[2]!ProdManager[Prod_Manager])</f>
        <v>Lydia Sinn</v>
      </c>
      <c r="Q2271" s="15">
        <f>YEAR(Ventas[[#This Row],[Order Date]])</f>
        <v>2014</v>
      </c>
      <c r="R2271" s="15" t="str">
        <f>TEXT(Ventas[[#This Row],[Order Date]],"MMM")</f>
        <v>sep</v>
      </c>
    </row>
    <row r="2272" spans="1:18" x14ac:dyDescent="0.25">
      <c r="A2272" s="4">
        <v>10291</v>
      </c>
      <c r="B2272" s="4" t="s">
        <v>22</v>
      </c>
      <c r="C2272" s="4" t="s">
        <v>18</v>
      </c>
      <c r="D2272" s="4">
        <v>42.4</v>
      </c>
      <c r="E2272" s="4">
        <v>34.344000000000001</v>
      </c>
      <c r="F2272" s="4">
        <v>20</v>
      </c>
      <c r="G2272" s="4" t="s">
        <v>80</v>
      </c>
      <c r="H2272" s="4" t="s">
        <v>26</v>
      </c>
      <c r="I2272" s="4" t="s">
        <v>27</v>
      </c>
      <c r="J2272" s="5">
        <v>41909</v>
      </c>
      <c r="K2272" s="12">
        <f>Ventas[[#This Row],[Unit Price]]*Ventas[[#This Row],[Quantity]]</f>
        <v>848</v>
      </c>
      <c r="L2272" s="12">
        <f>Ventas[[#This Row],[Unit Cost]]*Ventas[[#This Row],[Quantity]]</f>
        <v>686.88</v>
      </c>
      <c r="M2272" s="14">
        <f>Ventas[[#This Row],[Ingresos]]-Ventas[[#This Row],[Costes]]</f>
        <v>161.12</v>
      </c>
      <c r="N2272" s="14" t="str">
        <f>_xlfn.XLOOKUP(Ventas[[#This Row],[Ship Country]],[1]!Countries[Ship Country],[1]!Countries[Area],"No registrado")</f>
        <v>Sud America</v>
      </c>
      <c r="O2272" s="14" t="str">
        <f>_xlfn.XLOOKUP(Ventas[[#This Row],[Ship Country]],[1]!Countries[Ship Country],[1]!Countries[Continent],"No existe")</f>
        <v>America</v>
      </c>
      <c r="P2272" s="15" t="str">
        <f>_xlfn.XLOOKUP(Ventas[[#This Row],[Category]],[2]!ProdManager[Category],[2]!ProdManager[Prod_Manager])</f>
        <v>Marc Caine</v>
      </c>
      <c r="Q2272" s="15">
        <f>YEAR(Ventas[[#This Row],[Order Date]])</f>
        <v>2014</v>
      </c>
      <c r="R2272" s="15" t="str">
        <f>TEXT(Ventas[[#This Row],[Order Date]],"MMM")</f>
        <v>sep</v>
      </c>
    </row>
    <row r="2273" spans="1:18" x14ac:dyDescent="0.25">
      <c r="A2273" s="6">
        <v>10291</v>
      </c>
      <c r="B2273" s="6" t="s">
        <v>118</v>
      </c>
      <c r="C2273" s="6" t="s">
        <v>29</v>
      </c>
      <c r="D2273" s="6">
        <v>4.8</v>
      </c>
      <c r="E2273" s="6">
        <v>3.6479999999999997</v>
      </c>
      <c r="F2273" s="6">
        <v>20</v>
      </c>
      <c r="G2273" s="6" t="s">
        <v>80</v>
      </c>
      <c r="H2273" s="6" t="s">
        <v>26</v>
      </c>
      <c r="I2273" s="6" t="s">
        <v>27</v>
      </c>
      <c r="J2273" s="7">
        <v>41909</v>
      </c>
      <c r="K2273" s="12">
        <f>Ventas[[#This Row],[Unit Price]]*Ventas[[#This Row],[Quantity]]</f>
        <v>96</v>
      </c>
      <c r="L2273" s="12">
        <f>Ventas[[#This Row],[Unit Cost]]*Ventas[[#This Row],[Quantity]]</f>
        <v>72.959999999999994</v>
      </c>
      <c r="M2273" s="14">
        <f>Ventas[[#This Row],[Ingresos]]-Ventas[[#This Row],[Costes]]</f>
        <v>23.040000000000006</v>
      </c>
      <c r="N2273" s="14" t="str">
        <f>_xlfn.XLOOKUP(Ventas[[#This Row],[Ship Country]],[1]!Countries[Ship Country],[1]!Countries[Area],"No registrado")</f>
        <v>Sud America</v>
      </c>
      <c r="O2273" s="14" t="str">
        <f>_xlfn.XLOOKUP(Ventas[[#This Row],[Ship Country]],[1]!Countries[Ship Country],[1]!Countries[Continent],"No existe")</f>
        <v>America</v>
      </c>
      <c r="P2273" s="15" t="str">
        <f>_xlfn.XLOOKUP(Ventas[[#This Row],[Category]],[2]!ProdManager[Category],[2]!ProdManager[Prod_Manager])</f>
        <v>Peter Stone</v>
      </c>
      <c r="Q2273" s="15">
        <f>YEAR(Ventas[[#This Row],[Order Date]])</f>
        <v>2014</v>
      </c>
      <c r="R2273" s="15" t="str">
        <f>TEXT(Ventas[[#This Row],[Order Date]],"MMM")</f>
        <v>sep</v>
      </c>
    </row>
    <row r="2274" spans="1:18" x14ac:dyDescent="0.25">
      <c r="A2274" s="4">
        <v>10291</v>
      </c>
      <c r="B2274" s="4" t="s">
        <v>122</v>
      </c>
      <c r="C2274" s="4" t="s">
        <v>24</v>
      </c>
      <c r="D2274" s="4">
        <v>15.5</v>
      </c>
      <c r="E2274" s="4">
        <v>13.174999999999999</v>
      </c>
      <c r="F2274" s="4">
        <v>24</v>
      </c>
      <c r="G2274" s="4" t="s">
        <v>80</v>
      </c>
      <c r="H2274" s="4" t="s">
        <v>26</v>
      </c>
      <c r="I2274" s="4" t="s">
        <v>27</v>
      </c>
      <c r="J2274" s="5">
        <v>41909</v>
      </c>
      <c r="K2274" s="12">
        <f>Ventas[[#This Row],[Unit Price]]*Ventas[[#This Row],[Quantity]]</f>
        <v>372</v>
      </c>
      <c r="L2274" s="12">
        <f>Ventas[[#This Row],[Unit Cost]]*Ventas[[#This Row],[Quantity]]</f>
        <v>316.2</v>
      </c>
      <c r="M2274" s="14">
        <f>Ventas[[#This Row],[Ingresos]]-Ventas[[#This Row],[Costes]]</f>
        <v>55.800000000000011</v>
      </c>
      <c r="N2274" s="14" t="str">
        <f>_xlfn.XLOOKUP(Ventas[[#This Row],[Ship Country]],[1]!Countries[Ship Country],[1]!Countries[Area],"No registrado")</f>
        <v>Sud America</v>
      </c>
      <c r="O2274" s="14" t="str">
        <f>_xlfn.XLOOKUP(Ventas[[#This Row],[Ship Country]],[1]!Countries[Ship Country],[1]!Countries[Continent],"No existe")</f>
        <v>America</v>
      </c>
      <c r="P2274" s="15" t="str">
        <f>_xlfn.XLOOKUP(Ventas[[#This Row],[Category]],[2]!ProdManager[Category],[2]!ProdManager[Prod_Manager])</f>
        <v>Lydia Sinn</v>
      </c>
      <c r="Q2274" s="15">
        <f>YEAR(Ventas[[#This Row],[Order Date]])</f>
        <v>2014</v>
      </c>
      <c r="R2274" s="15" t="str">
        <f>TEXT(Ventas[[#This Row],[Order Date]],"MMM")</f>
        <v>sep</v>
      </c>
    </row>
    <row r="2275" spans="1:18" x14ac:dyDescent="0.25">
      <c r="A2275" s="6">
        <v>10292</v>
      </c>
      <c r="B2275" s="6" t="s">
        <v>34</v>
      </c>
      <c r="C2275" s="6" t="s">
        <v>35</v>
      </c>
      <c r="D2275" s="6">
        <v>64.8</v>
      </c>
      <c r="E2275" s="6">
        <v>44.063999999999993</v>
      </c>
      <c r="F2275" s="6">
        <v>20</v>
      </c>
      <c r="G2275" s="6" t="s">
        <v>153</v>
      </c>
      <c r="H2275" s="6" t="s">
        <v>152</v>
      </c>
      <c r="I2275" s="6" t="s">
        <v>27</v>
      </c>
      <c r="J2275" s="7">
        <v>41910</v>
      </c>
      <c r="K2275" s="12">
        <f>Ventas[[#This Row],[Unit Price]]*Ventas[[#This Row],[Quantity]]</f>
        <v>1296</v>
      </c>
      <c r="L2275" s="12">
        <f>Ventas[[#This Row],[Unit Cost]]*Ventas[[#This Row],[Quantity]]</f>
        <v>881.27999999999986</v>
      </c>
      <c r="M2275" s="14">
        <f>Ventas[[#This Row],[Ingresos]]-Ventas[[#This Row],[Costes]]</f>
        <v>414.72000000000014</v>
      </c>
      <c r="N2275" s="14" t="str">
        <f>_xlfn.XLOOKUP(Ventas[[#This Row],[Ship Country]],[1]!Countries[Ship Country],[1]!Countries[Area],"No registrado")</f>
        <v>Sud America</v>
      </c>
      <c r="O2275" s="14" t="str">
        <f>_xlfn.XLOOKUP(Ventas[[#This Row],[Ship Country]],[1]!Countries[Ship Country],[1]!Countries[Continent],"No existe")</f>
        <v>America</v>
      </c>
      <c r="P2275" s="15" t="str">
        <f>_xlfn.XLOOKUP(Ventas[[#This Row],[Category]],[2]!ProdManager[Category],[2]!ProdManager[Prod_Manager])</f>
        <v>Lydia Sinn</v>
      </c>
      <c r="Q2275" s="15">
        <f>YEAR(Ventas[[#This Row],[Order Date]])</f>
        <v>2014</v>
      </c>
      <c r="R2275" s="15" t="str">
        <f>TEXT(Ventas[[#This Row],[Order Date]],"MMM")</f>
        <v>sep</v>
      </c>
    </row>
    <row r="2276" spans="1:18" x14ac:dyDescent="0.25">
      <c r="A2276" s="4">
        <v>10293</v>
      </c>
      <c r="B2276" s="4" t="s">
        <v>154</v>
      </c>
      <c r="C2276" s="4" t="s">
        <v>29</v>
      </c>
      <c r="D2276" s="4">
        <v>50</v>
      </c>
      <c r="E2276" s="4">
        <v>35.5</v>
      </c>
      <c r="F2276" s="4">
        <v>12</v>
      </c>
      <c r="G2276" s="4" t="s">
        <v>117</v>
      </c>
      <c r="H2276" s="4" t="s">
        <v>73</v>
      </c>
      <c r="I2276" s="4" t="s">
        <v>74</v>
      </c>
      <c r="J2276" s="5">
        <v>41911</v>
      </c>
      <c r="K2276" s="12">
        <f>Ventas[[#This Row],[Unit Price]]*Ventas[[#This Row],[Quantity]]</f>
        <v>600</v>
      </c>
      <c r="L2276" s="12">
        <f>Ventas[[#This Row],[Unit Cost]]*Ventas[[#This Row],[Quantity]]</f>
        <v>426</v>
      </c>
      <c r="M2276" s="14">
        <f>Ventas[[#This Row],[Ingresos]]-Ventas[[#This Row],[Costes]]</f>
        <v>174</v>
      </c>
      <c r="N2276" s="14" t="str">
        <f>_xlfn.XLOOKUP(Ventas[[#This Row],[Ship Country]],[1]!Countries[Ship Country],[1]!Countries[Area],"No registrado")</f>
        <v>Sud America</v>
      </c>
      <c r="O2276" s="14" t="str">
        <f>_xlfn.XLOOKUP(Ventas[[#This Row],[Ship Country]],[1]!Countries[Ship Country],[1]!Countries[Continent],"No existe")</f>
        <v>America</v>
      </c>
      <c r="P2276" s="15" t="str">
        <f>_xlfn.XLOOKUP(Ventas[[#This Row],[Category]],[2]!ProdManager[Category],[2]!ProdManager[Prod_Manager])</f>
        <v>Peter Stone</v>
      </c>
      <c r="Q2276" s="15">
        <f>YEAR(Ventas[[#This Row],[Order Date]])</f>
        <v>2014</v>
      </c>
      <c r="R2276" s="15" t="str">
        <f>TEXT(Ventas[[#This Row],[Order Date]],"MMM")</f>
        <v>sep</v>
      </c>
    </row>
    <row r="2277" spans="1:18" x14ac:dyDescent="0.25">
      <c r="A2277" s="6">
        <v>10293</v>
      </c>
      <c r="B2277" s="6" t="s">
        <v>51</v>
      </c>
      <c r="C2277" s="6" t="s">
        <v>43</v>
      </c>
      <c r="D2277" s="6">
        <v>3.6</v>
      </c>
      <c r="E2277" s="6">
        <v>3.2040000000000002</v>
      </c>
      <c r="F2277" s="6">
        <v>10</v>
      </c>
      <c r="G2277" s="6" t="s">
        <v>117</v>
      </c>
      <c r="H2277" s="6" t="s">
        <v>73</v>
      </c>
      <c r="I2277" s="6" t="s">
        <v>74</v>
      </c>
      <c r="J2277" s="7">
        <v>41911</v>
      </c>
      <c r="K2277" s="12">
        <f>Ventas[[#This Row],[Unit Price]]*Ventas[[#This Row],[Quantity]]</f>
        <v>36</v>
      </c>
      <c r="L2277" s="12">
        <f>Ventas[[#This Row],[Unit Cost]]*Ventas[[#This Row],[Quantity]]</f>
        <v>32.04</v>
      </c>
      <c r="M2277" s="14">
        <f>Ventas[[#This Row],[Ingresos]]-Ventas[[#This Row],[Costes]]</f>
        <v>3.9600000000000009</v>
      </c>
      <c r="N2277" s="14" t="str">
        <f>_xlfn.XLOOKUP(Ventas[[#This Row],[Ship Country]],[1]!Countries[Ship Country],[1]!Countries[Area],"No registrado")</f>
        <v>Sud America</v>
      </c>
      <c r="O2277" s="14" t="str">
        <f>_xlfn.XLOOKUP(Ventas[[#This Row],[Ship Country]],[1]!Countries[Ship Country],[1]!Countries[Continent],"No existe")</f>
        <v>America</v>
      </c>
      <c r="P2277" s="15" t="str">
        <f>_xlfn.XLOOKUP(Ventas[[#This Row],[Category]],[2]!ProdManager[Category],[2]!ProdManager[Prod_Manager])</f>
        <v>John Matter</v>
      </c>
      <c r="Q2277" s="15">
        <f>YEAR(Ventas[[#This Row],[Order Date]])</f>
        <v>2014</v>
      </c>
      <c r="R2277" s="15" t="str">
        <f>TEXT(Ventas[[#This Row],[Order Date]],"MMM")</f>
        <v>sep</v>
      </c>
    </row>
    <row r="2278" spans="1:18" x14ac:dyDescent="0.25">
      <c r="A2278" s="4">
        <v>10293</v>
      </c>
      <c r="B2278" s="4" t="s">
        <v>125</v>
      </c>
      <c r="C2278" s="4" t="s">
        <v>24</v>
      </c>
      <c r="D2278" s="4">
        <v>35.1</v>
      </c>
      <c r="E2278" s="4">
        <v>29.132999999999999</v>
      </c>
      <c r="F2278" s="4">
        <v>50</v>
      </c>
      <c r="G2278" s="4" t="s">
        <v>117</v>
      </c>
      <c r="H2278" s="4" t="s">
        <v>73</v>
      </c>
      <c r="I2278" s="4" t="s">
        <v>74</v>
      </c>
      <c r="J2278" s="5">
        <v>41911</v>
      </c>
      <c r="K2278" s="12">
        <f>Ventas[[#This Row],[Unit Price]]*Ventas[[#This Row],[Quantity]]</f>
        <v>1755</v>
      </c>
      <c r="L2278" s="12">
        <f>Ventas[[#This Row],[Unit Cost]]*Ventas[[#This Row],[Quantity]]</f>
        <v>1456.6499999999999</v>
      </c>
      <c r="M2278" s="14">
        <f>Ventas[[#This Row],[Ingresos]]-Ventas[[#This Row],[Costes]]</f>
        <v>298.35000000000014</v>
      </c>
      <c r="N2278" s="14" t="str">
        <f>_xlfn.XLOOKUP(Ventas[[#This Row],[Ship Country]],[1]!Countries[Ship Country],[1]!Countries[Area],"No registrado")</f>
        <v>Sud America</v>
      </c>
      <c r="O2278" s="14" t="str">
        <f>_xlfn.XLOOKUP(Ventas[[#This Row],[Ship Country]],[1]!Countries[Ship Country],[1]!Countries[Continent],"No existe")</f>
        <v>America</v>
      </c>
      <c r="P2278" s="15" t="str">
        <f>_xlfn.XLOOKUP(Ventas[[#This Row],[Category]],[2]!ProdManager[Category],[2]!ProdManager[Prod_Manager])</f>
        <v>Lydia Sinn</v>
      </c>
      <c r="Q2278" s="15">
        <f>YEAR(Ventas[[#This Row],[Order Date]])</f>
        <v>2014</v>
      </c>
      <c r="R2278" s="15" t="str">
        <f>TEXT(Ventas[[#This Row],[Order Date]],"MMM")</f>
        <v>sep</v>
      </c>
    </row>
    <row r="2279" spans="1:18" x14ac:dyDescent="0.25">
      <c r="A2279" s="6">
        <v>10293</v>
      </c>
      <c r="B2279" s="6" t="s">
        <v>129</v>
      </c>
      <c r="C2279" s="6" t="s">
        <v>43</v>
      </c>
      <c r="D2279" s="6">
        <v>6.2</v>
      </c>
      <c r="E2279" s="6">
        <v>5.4560000000000004</v>
      </c>
      <c r="F2279" s="6">
        <v>60</v>
      </c>
      <c r="G2279" s="6" t="s">
        <v>117</v>
      </c>
      <c r="H2279" s="6" t="s">
        <v>73</v>
      </c>
      <c r="I2279" s="6" t="s">
        <v>74</v>
      </c>
      <c r="J2279" s="7">
        <v>41911</v>
      </c>
      <c r="K2279" s="12">
        <f>Ventas[[#This Row],[Unit Price]]*Ventas[[#This Row],[Quantity]]</f>
        <v>372</v>
      </c>
      <c r="L2279" s="12">
        <f>Ventas[[#This Row],[Unit Cost]]*Ventas[[#This Row],[Quantity]]</f>
        <v>327.36</v>
      </c>
      <c r="M2279" s="14">
        <f>Ventas[[#This Row],[Ingresos]]-Ventas[[#This Row],[Costes]]</f>
        <v>44.639999999999986</v>
      </c>
      <c r="N2279" s="14" t="str">
        <f>_xlfn.XLOOKUP(Ventas[[#This Row],[Ship Country]],[1]!Countries[Ship Country],[1]!Countries[Area],"No registrado")</f>
        <v>Sud America</v>
      </c>
      <c r="O2279" s="14" t="str">
        <f>_xlfn.XLOOKUP(Ventas[[#This Row],[Ship Country]],[1]!Countries[Ship Country],[1]!Countries[Continent],"No existe")</f>
        <v>America</v>
      </c>
      <c r="P2279" s="15" t="str">
        <f>_xlfn.XLOOKUP(Ventas[[#This Row],[Category]],[2]!ProdManager[Category],[2]!ProdManager[Prod_Manager])</f>
        <v>John Matter</v>
      </c>
      <c r="Q2279" s="15">
        <f>YEAR(Ventas[[#This Row],[Order Date]])</f>
        <v>2014</v>
      </c>
      <c r="R2279" s="15" t="str">
        <f>TEXT(Ventas[[#This Row],[Order Date]],"MMM")</f>
        <v>sep</v>
      </c>
    </row>
    <row r="2280" spans="1:18" x14ac:dyDescent="0.25">
      <c r="A2280" s="4">
        <v>10294</v>
      </c>
      <c r="B2280" s="4" t="s">
        <v>40</v>
      </c>
      <c r="C2280" s="4" t="s">
        <v>15</v>
      </c>
      <c r="D2280" s="4">
        <v>27.2</v>
      </c>
      <c r="E2280" s="4">
        <v>21.488</v>
      </c>
      <c r="F2280" s="4">
        <v>21</v>
      </c>
      <c r="G2280" s="4" t="s">
        <v>82</v>
      </c>
      <c r="H2280" s="4" t="s">
        <v>83</v>
      </c>
      <c r="I2280" s="4" t="s">
        <v>84</v>
      </c>
      <c r="J2280" s="5">
        <v>41912</v>
      </c>
      <c r="K2280" s="12">
        <f>Ventas[[#This Row],[Unit Price]]*Ventas[[#This Row],[Quantity]]</f>
        <v>571.19999999999993</v>
      </c>
      <c r="L2280" s="12">
        <f>Ventas[[#This Row],[Unit Cost]]*Ventas[[#This Row],[Quantity]]</f>
        <v>451.24799999999999</v>
      </c>
      <c r="M2280" s="14">
        <f>Ventas[[#This Row],[Ingresos]]-Ventas[[#This Row],[Costes]]</f>
        <v>119.95199999999994</v>
      </c>
      <c r="N2280" s="14" t="str">
        <f>_xlfn.XLOOKUP(Ventas[[#This Row],[Ship Country]],[1]!Countries[Ship Country],[1]!Countries[Area],"No registrado")</f>
        <v>Nord America</v>
      </c>
      <c r="O2280" s="14" t="str">
        <f>_xlfn.XLOOKUP(Ventas[[#This Row],[Ship Country]],[1]!Countries[Ship Country],[1]!Countries[Continent],"No existe")</f>
        <v>America</v>
      </c>
      <c r="P2280" s="15" t="str">
        <f>_xlfn.XLOOKUP(Ventas[[#This Row],[Category]],[2]!ProdManager[Category],[2]!ProdManager[Prod_Manager])</f>
        <v>Peter Stone</v>
      </c>
      <c r="Q2280" s="15">
        <f>YEAR(Ventas[[#This Row],[Order Date]])</f>
        <v>2014</v>
      </c>
      <c r="R2280" s="15" t="str">
        <f>TEXT(Ventas[[#This Row],[Order Date]],"MMM")</f>
        <v>sep</v>
      </c>
    </row>
    <row r="2281" spans="1:18" x14ac:dyDescent="0.25">
      <c r="A2281" s="6">
        <v>10294</v>
      </c>
      <c r="B2281" s="6" t="s">
        <v>129</v>
      </c>
      <c r="C2281" s="6" t="s">
        <v>43</v>
      </c>
      <c r="D2281" s="6">
        <v>6.2</v>
      </c>
      <c r="E2281" s="6">
        <v>5.4560000000000004</v>
      </c>
      <c r="F2281" s="6">
        <v>60</v>
      </c>
      <c r="G2281" s="6" t="s">
        <v>82</v>
      </c>
      <c r="H2281" s="6" t="s">
        <v>83</v>
      </c>
      <c r="I2281" s="6" t="s">
        <v>84</v>
      </c>
      <c r="J2281" s="7">
        <v>41912</v>
      </c>
      <c r="K2281" s="12">
        <f>Ventas[[#This Row],[Unit Price]]*Ventas[[#This Row],[Quantity]]</f>
        <v>372</v>
      </c>
      <c r="L2281" s="12">
        <f>Ventas[[#This Row],[Unit Cost]]*Ventas[[#This Row],[Quantity]]</f>
        <v>327.36</v>
      </c>
      <c r="M2281" s="14">
        <f>Ventas[[#This Row],[Ingresos]]-Ventas[[#This Row],[Costes]]</f>
        <v>44.639999999999986</v>
      </c>
      <c r="N2281" s="14" t="str">
        <f>_xlfn.XLOOKUP(Ventas[[#This Row],[Ship Country]],[1]!Countries[Ship Country],[1]!Countries[Area],"No registrado")</f>
        <v>Nord America</v>
      </c>
      <c r="O2281" s="14" t="str">
        <f>_xlfn.XLOOKUP(Ventas[[#This Row],[Ship Country]],[1]!Countries[Ship Country],[1]!Countries[Continent],"No existe")</f>
        <v>America</v>
      </c>
      <c r="P2281" s="15" t="str">
        <f>_xlfn.XLOOKUP(Ventas[[#This Row],[Category]],[2]!ProdManager[Category],[2]!ProdManager[Prod_Manager])</f>
        <v>John Matter</v>
      </c>
      <c r="Q2281" s="15">
        <f>YEAR(Ventas[[#This Row],[Order Date]])</f>
        <v>2014</v>
      </c>
      <c r="R2281" s="15" t="str">
        <f>TEXT(Ventas[[#This Row],[Order Date]],"MMM")</f>
        <v>sep</v>
      </c>
    </row>
    <row r="2282" spans="1:18" x14ac:dyDescent="0.25">
      <c r="A2282" s="4">
        <v>10294</v>
      </c>
      <c r="B2282" s="4" t="s">
        <v>107</v>
      </c>
      <c r="C2282" s="4" t="s">
        <v>43</v>
      </c>
      <c r="D2282" s="4">
        <v>36.799999999999997</v>
      </c>
      <c r="E2282" s="4">
        <v>33.856000000000002</v>
      </c>
      <c r="F2282" s="4">
        <v>15</v>
      </c>
      <c r="G2282" s="4" t="s">
        <v>82</v>
      </c>
      <c r="H2282" s="4" t="s">
        <v>83</v>
      </c>
      <c r="I2282" s="4" t="s">
        <v>84</v>
      </c>
      <c r="J2282" s="5">
        <v>41912</v>
      </c>
      <c r="K2282" s="12">
        <f>Ventas[[#This Row],[Unit Price]]*Ventas[[#This Row],[Quantity]]</f>
        <v>552</v>
      </c>
      <c r="L2282" s="12">
        <f>Ventas[[#This Row],[Unit Cost]]*Ventas[[#This Row],[Quantity]]</f>
        <v>507.84000000000003</v>
      </c>
      <c r="M2282" s="14">
        <f>Ventas[[#This Row],[Ingresos]]-Ventas[[#This Row],[Costes]]</f>
        <v>44.159999999999968</v>
      </c>
      <c r="N2282" s="14" t="str">
        <f>_xlfn.XLOOKUP(Ventas[[#This Row],[Ship Country]],[1]!Countries[Ship Country],[1]!Countries[Area],"No registrado")</f>
        <v>Nord America</v>
      </c>
      <c r="O2282" s="14" t="str">
        <f>_xlfn.XLOOKUP(Ventas[[#This Row],[Ship Country]],[1]!Countries[Ship Country],[1]!Countries[Continent],"No existe")</f>
        <v>America</v>
      </c>
      <c r="P2282" s="15" t="str">
        <f>_xlfn.XLOOKUP(Ventas[[#This Row],[Category]],[2]!ProdManager[Category],[2]!ProdManager[Prod_Manager])</f>
        <v>John Matter</v>
      </c>
      <c r="Q2282" s="15">
        <f>YEAR(Ventas[[#This Row],[Order Date]])</f>
        <v>2014</v>
      </c>
      <c r="R2282" s="15" t="str">
        <f>TEXT(Ventas[[#This Row],[Order Date]],"MMM")</f>
        <v>sep</v>
      </c>
    </row>
    <row r="2283" spans="1:18" x14ac:dyDescent="0.25">
      <c r="A2283" s="6">
        <v>10294</v>
      </c>
      <c r="B2283" s="6" t="s">
        <v>91</v>
      </c>
      <c r="C2283" s="6" t="s">
        <v>46</v>
      </c>
      <c r="D2283" s="6">
        <v>31.2</v>
      </c>
      <c r="E2283" s="6">
        <v>24.96</v>
      </c>
      <c r="F2283" s="6">
        <v>15</v>
      </c>
      <c r="G2283" s="6" t="s">
        <v>82</v>
      </c>
      <c r="H2283" s="6" t="s">
        <v>83</v>
      </c>
      <c r="I2283" s="6" t="s">
        <v>84</v>
      </c>
      <c r="J2283" s="7">
        <v>41912</v>
      </c>
      <c r="K2283" s="12">
        <f>Ventas[[#This Row],[Unit Price]]*Ventas[[#This Row],[Quantity]]</f>
        <v>468</v>
      </c>
      <c r="L2283" s="12">
        <f>Ventas[[#This Row],[Unit Cost]]*Ventas[[#This Row],[Quantity]]</f>
        <v>374.40000000000003</v>
      </c>
      <c r="M2283" s="14">
        <f>Ventas[[#This Row],[Ingresos]]-Ventas[[#This Row],[Costes]]</f>
        <v>93.599999999999966</v>
      </c>
      <c r="N2283" s="14" t="str">
        <f>_xlfn.XLOOKUP(Ventas[[#This Row],[Ship Country]],[1]!Countries[Ship Country],[1]!Countries[Area],"No registrado")</f>
        <v>Nord America</v>
      </c>
      <c r="O2283" s="14" t="str">
        <f>_xlfn.XLOOKUP(Ventas[[#This Row],[Ship Country]],[1]!Countries[Ship Country],[1]!Countries[Continent],"No existe")</f>
        <v>America</v>
      </c>
      <c r="P2283" s="15" t="str">
        <f>_xlfn.XLOOKUP(Ventas[[#This Row],[Category]],[2]!ProdManager[Category],[2]!ProdManager[Prod_Manager])</f>
        <v>John Matter</v>
      </c>
      <c r="Q2283" s="15">
        <f>YEAR(Ventas[[#This Row],[Order Date]])</f>
        <v>2014</v>
      </c>
      <c r="R2283" s="15" t="str">
        <f>TEXT(Ventas[[#This Row],[Order Date]],"MMM")</f>
        <v>sep</v>
      </c>
    </row>
    <row r="2284" spans="1:18" x14ac:dyDescent="0.25">
      <c r="A2284" s="4">
        <v>10294</v>
      </c>
      <c r="B2284" s="4" t="s">
        <v>138</v>
      </c>
      <c r="C2284" s="4" t="s">
        <v>43</v>
      </c>
      <c r="D2284" s="4">
        <v>14.4</v>
      </c>
      <c r="E2284" s="4">
        <v>12.96</v>
      </c>
      <c r="F2284" s="4">
        <v>18</v>
      </c>
      <c r="G2284" s="4" t="s">
        <v>82</v>
      </c>
      <c r="H2284" s="4" t="s">
        <v>83</v>
      </c>
      <c r="I2284" s="4" t="s">
        <v>84</v>
      </c>
      <c r="J2284" s="5">
        <v>41912</v>
      </c>
      <c r="K2284" s="12">
        <f>Ventas[[#This Row],[Unit Price]]*Ventas[[#This Row],[Quantity]]</f>
        <v>259.2</v>
      </c>
      <c r="L2284" s="12">
        <f>Ventas[[#This Row],[Unit Cost]]*Ventas[[#This Row],[Quantity]]</f>
        <v>233.28000000000003</v>
      </c>
      <c r="M2284" s="14">
        <f>Ventas[[#This Row],[Ingresos]]-Ventas[[#This Row],[Costes]]</f>
        <v>25.919999999999959</v>
      </c>
      <c r="N2284" s="14" t="str">
        <f>_xlfn.XLOOKUP(Ventas[[#This Row],[Ship Country]],[1]!Countries[Ship Country],[1]!Countries[Area],"No registrado")</f>
        <v>Nord America</v>
      </c>
      <c r="O2284" s="14" t="str">
        <f>_xlfn.XLOOKUP(Ventas[[#This Row],[Ship Country]],[1]!Countries[Ship Country],[1]!Countries[Continent],"No existe")</f>
        <v>America</v>
      </c>
      <c r="P2284" s="15" t="str">
        <f>_xlfn.XLOOKUP(Ventas[[#This Row],[Category]],[2]!ProdManager[Category],[2]!ProdManager[Prod_Manager])</f>
        <v>John Matter</v>
      </c>
      <c r="Q2284" s="15">
        <f>YEAR(Ventas[[#This Row],[Order Date]])</f>
        <v>2014</v>
      </c>
      <c r="R2284" s="15" t="str">
        <f>TEXT(Ventas[[#This Row],[Order Date]],"MMM")</f>
        <v>sep</v>
      </c>
    </row>
    <row r="2285" spans="1:18" x14ac:dyDescent="0.25">
      <c r="A2285" s="6">
        <v>10295</v>
      </c>
      <c r="B2285" s="6" t="s">
        <v>86</v>
      </c>
      <c r="C2285" s="6" t="s">
        <v>10</v>
      </c>
      <c r="D2285" s="6">
        <v>30.4</v>
      </c>
      <c r="E2285" s="6">
        <v>22.799999999999997</v>
      </c>
      <c r="F2285" s="6">
        <v>40</v>
      </c>
      <c r="G2285" s="6" t="s">
        <v>11</v>
      </c>
      <c r="H2285" s="6" t="s">
        <v>12</v>
      </c>
      <c r="I2285" s="6" t="s">
        <v>13</v>
      </c>
      <c r="J2285" s="7">
        <v>41915</v>
      </c>
      <c r="K2285" s="12">
        <f>Ventas[[#This Row],[Unit Price]]*Ventas[[#This Row],[Quantity]]</f>
        <v>1216</v>
      </c>
      <c r="L2285" s="12">
        <f>Ventas[[#This Row],[Unit Cost]]*Ventas[[#This Row],[Quantity]]</f>
        <v>911.99999999999989</v>
      </c>
      <c r="M2285" s="14">
        <f>Ventas[[#This Row],[Ingresos]]-Ventas[[#This Row],[Costes]]</f>
        <v>304.00000000000011</v>
      </c>
      <c r="N2285" s="14" t="str">
        <f>_xlfn.XLOOKUP(Ventas[[#This Row],[Ship Country]],[1]!Countries[Ship Country],[1]!Countries[Area],"No registrado")</f>
        <v>Nord Europe</v>
      </c>
      <c r="O2285" s="14" t="str">
        <f>_xlfn.XLOOKUP(Ventas[[#This Row],[Ship Country]],[1]!Countries[Ship Country],[1]!Countries[Continent],"No existe")</f>
        <v>Europe</v>
      </c>
      <c r="P2285" s="15" t="str">
        <f>_xlfn.XLOOKUP(Ventas[[#This Row],[Category]],[2]!ProdManager[Category],[2]!ProdManager[Prod_Manager])</f>
        <v>Marc Caine</v>
      </c>
      <c r="Q2285" s="15">
        <f>YEAR(Ventas[[#This Row],[Order Date]])</f>
        <v>2014</v>
      </c>
      <c r="R2285" s="15" t="str">
        <f>TEXT(Ventas[[#This Row],[Order Date]],"MMM")</f>
        <v>oct</v>
      </c>
    </row>
    <row r="2286" spans="1:18" x14ac:dyDescent="0.25">
      <c r="A2286" s="4">
        <v>10296</v>
      </c>
      <c r="B2286" s="4" t="s">
        <v>16</v>
      </c>
      <c r="C2286" s="4" t="s">
        <v>15</v>
      </c>
      <c r="D2286" s="4">
        <v>16.8</v>
      </c>
      <c r="E2286" s="4">
        <v>13.272000000000002</v>
      </c>
      <c r="F2286" s="4">
        <v>12</v>
      </c>
      <c r="G2286" s="4" t="s">
        <v>135</v>
      </c>
      <c r="H2286" s="4" t="s">
        <v>136</v>
      </c>
      <c r="I2286" s="4" t="s">
        <v>65</v>
      </c>
      <c r="J2286" s="5">
        <v>41916</v>
      </c>
      <c r="K2286" s="12">
        <f>Ventas[[#This Row],[Unit Price]]*Ventas[[#This Row],[Quantity]]</f>
        <v>201.60000000000002</v>
      </c>
      <c r="L2286" s="12">
        <f>Ventas[[#This Row],[Unit Cost]]*Ventas[[#This Row],[Quantity]]</f>
        <v>159.26400000000001</v>
      </c>
      <c r="M2286" s="14">
        <f>Ventas[[#This Row],[Ingresos]]-Ventas[[#This Row],[Costes]]</f>
        <v>42.336000000000013</v>
      </c>
      <c r="N2286" s="14" t="str">
        <f>_xlfn.XLOOKUP(Ventas[[#This Row],[Ship Country]],[1]!Countries[Ship Country],[1]!Countries[Area],"No registrado")</f>
        <v>Sud America</v>
      </c>
      <c r="O2286" s="14" t="str">
        <f>_xlfn.XLOOKUP(Ventas[[#This Row],[Ship Country]],[1]!Countries[Ship Country],[1]!Countries[Continent],"No existe")</f>
        <v>America</v>
      </c>
      <c r="P2286" s="15" t="str">
        <f>_xlfn.XLOOKUP(Ventas[[#This Row],[Category]],[2]!ProdManager[Category],[2]!ProdManager[Prod_Manager])</f>
        <v>Peter Stone</v>
      </c>
      <c r="Q2286" s="15">
        <f>YEAR(Ventas[[#This Row],[Order Date]])</f>
        <v>2014</v>
      </c>
      <c r="R2286" s="15" t="str">
        <f>TEXT(Ventas[[#This Row],[Order Date]],"MMM")</f>
        <v>oct</v>
      </c>
    </row>
    <row r="2287" spans="1:18" x14ac:dyDescent="0.25">
      <c r="A2287" s="6">
        <v>10296</v>
      </c>
      <c r="B2287" s="6" t="s">
        <v>56</v>
      </c>
      <c r="C2287" s="6" t="s">
        <v>35</v>
      </c>
      <c r="D2287" s="6">
        <v>13.9</v>
      </c>
      <c r="E2287" s="6">
        <v>9.1739999999999995</v>
      </c>
      <c r="F2287" s="6">
        <v>30</v>
      </c>
      <c r="G2287" s="6" t="s">
        <v>135</v>
      </c>
      <c r="H2287" s="6" t="s">
        <v>136</v>
      </c>
      <c r="I2287" s="6" t="s">
        <v>65</v>
      </c>
      <c r="J2287" s="7">
        <v>41916</v>
      </c>
      <c r="K2287" s="12">
        <f>Ventas[[#This Row],[Unit Price]]*Ventas[[#This Row],[Quantity]]</f>
        <v>417</v>
      </c>
      <c r="L2287" s="12">
        <f>Ventas[[#This Row],[Unit Cost]]*Ventas[[#This Row],[Quantity]]</f>
        <v>275.21999999999997</v>
      </c>
      <c r="M2287" s="14">
        <f>Ventas[[#This Row],[Ingresos]]-Ventas[[#This Row],[Costes]]</f>
        <v>141.78000000000003</v>
      </c>
      <c r="N2287" s="14" t="str">
        <f>_xlfn.XLOOKUP(Ventas[[#This Row],[Ship Country]],[1]!Countries[Ship Country],[1]!Countries[Area],"No registrado")</f>
        <v>Sud America</v>
      </c>
      <c r="O2287" s="14" t="str">
        <f>_xlfn.XLOOKUP(Ventas[[#This Row],[Ship Country]],[1]!Countries[Ship Country],[1]!Countries[Continent],"No existe")</f>
        <v>America</v>
      </c>
      <c r="P2287" s="15" t="str">
        <f>_xlfn.XLOOKUP(Ventas[[#This Row],[Category]],[2]!ProdManager[Category],[2]!ProdManager[Prod_Manager])</f>
        <v>Lydia Sinn</v>
      </c>
      <c r="Q2287" s="15">
        <f>YEAR(Ventas[[#This Row],[Order Date]])</f>
        <v>2014</v>
      </c>
      <c r="R2287" s="15" t="str">
        <f>TEXT(Ventas[[#This Row],[Order Date]],"MMM")</f>
        <v>oct</v>
      </c>
    </row>
    <row r="2288" spans="1:18" x14ac:dyDescent="0.25">
      <c r="A2288" s="4">
        <v>10296</v>
      </c>
      <c r="B2288" s="4" t="s">
        <v>155</v>
      </c>
      <c r="C2288" s="4" t="s">
        <v>15</v>
      </c>
      <c r="D2288" s="4">
        <v>28.8</v>
      </c>
      <c r="E2288" s="4">
        <v>24.192</v>
      </c>
      <c r="F2288" s="4">
        <v>15</v>
      </c>
      <c r="G2288" s="4" t="s">
        <v>135</v>
      </c>
      <c r="H2288" s="4" t="s">
        <v>136</v>
      </c>
      <c r="I2288" s="4" t="s">
        <v>65</v>
      </c>
      <c r="J2288" s="5">
        <v>41916</v>
      </c>
      <c r="K2288" s="12">
        <f>Ventas[[#This Row],[Unit Price]]*Ventas[[#This Row],[Quantity]]</f>
        <v>432</v>
      </c>
      <c r="L2288" s="12">
        <f>Ventas[[#This Row],[Unit Cost]]*Ventas[[#This Row],[Quantity]]</f>
        <v>362.88</v>
      </c>
      <c r="M2288" s="14">
        <f>Ventas[[#This Row],[Ingresos]]-Ventas[[#This Row],[Costes]]</f>
        <v>69.12</v>
      </c>
      <c r="N2288" s="14" t="str">
        <f>_xlfn.XLOOKUP(Ventas[[#This Row],[Ship Country]],[1]!Countries[Ship Country],[1]!Countries[Area],"No registrado")</f>
        <v>Sud America</v>
      </c>
      <c r="O2288" s="14" t="str">
        <f>_xlfn.XLOOKUP(Ventas[[#This Row],[Ship Country]],[1]!Countries[Ship Country],[1]!Countries[Continent],"No existe")</f>
        <v>America</v>
      </c>
      <c r="P2288" s="15" t="str">
        <f>_xlfn.XLOOKUP(Ventas[[#This Row],[Category]],[2]!ProdManager[Category],[2]!ProdManager[Prod_Manager])</f>
        <v>Peter Stone</v>
      </c>
      <c r="Q2288" s="15">
        <f>YEAR(Ventas[[#This Row],[Order Date]])</f>
        <v>2014</v>
      </c>
      <c r="R2288" s="15" t="str">
        <f>TEXT(Ventas[[#This Row],[Order Date]],"MMM")</f>
        <v>oct</v>
      </c>
    </row>
    <row r="2289" spans="1:18" x14ac:dyDescent="0.25">
      <c r="A2289" s="6">
        <v>10297</v>
      </c>
      <c r="B2289" s="6" t="s">
        <v>42</v>
      </c>
      <c r="C2289" s="6" t="s">
        <v>43</v>
      </c>
      <c r="D2289" s="6">
        <v>14.4</v>
      </c>
      <c r="E2289" s="6">
        <v>12.96</v>
      </c>
      <c r="F2289" s="6">
        <v>60</v>
      </c>
      <c r="G2289" s="6" t="s">
        <v>92</v>
      </c>
      <c r="H2289" s="6" t="s">
        <v>93</v>
      </c>
      <c r="I2289" s="6" t="s">
        <v>13</v>
      </c>
      <c r="J2289" s="7">
        <v>41917</v>
      </c>
      <c r="K2289" s="12">
        <f>Ventas[[#This Row],[Unit Price]]*Ventas[[#This Row],[Quantity]]</f>
        <v>864</v>
      </c>
      <c r="L2289" s="12">
        <f>Ventas[[#This Row],[Unit Cost]]*Ventas[[#This Row],[Quantity]]</f>
        <v>777.6</v>
      </c>
      <c r="M2289" s="14">
        <f>Ventas[[#This Row],[Ingresos]]-Ventas[[#This Row],[Costes]]</f>
        <v>86.399999999999977</v>
      </c>
      <c r="N2289" s="14" t="str">
        <f>_xlfn.XLOOKUP(Ventas[[#This Row],[Ship Country]],[1]!Countries[Ship Country],[1]!Countries[Area],"No registrado")</f>
        <v>Nord Europe</v>
      </c>
      <c r="O2289" s="14" t="str">
        <f>_xlfn.XLOOKUP(Ventas[[#This Row],[Ship Country]],[1]!Countries[Ship Country],[1]!Countries[Continent],"No existe")</f>
        <v>Europe</v>
      </c>
      <c r="P2289" s="15" t="str">
        <f>_xlfn.XLOOKUP(Ventas[[#This Row],[Category]],[2]!ProdManager[Category],[2]!ProdManager[Prod_Manager])</f>
        <v>John Matter</v>
      </c>
      <c r="Q2289" s="15">
        <f>YEAR(Ventas[[#This Row],[Order Date]])</f>
        <v>2014</v>
      </c>
      <c r="R2289" s="15" t="str">
        <f>TEXT(Ventas[[#This Row],[Order Date]],"MMM")</f>
        <v>oct</v>
      </c>
    </row>
    <row r="2290" spans="1:18" x14ac:dyDescent="0.25">
      <c r="A2290" s="4">
        <v>10297</v>
      </c>
      <c r="B2290" s="4" t="s">
        <v>14</v>
      </c>
      <c r="C2290" s="4" t="s">
        <v>15</v>
      </c>
      <c r="D2290" s="4">
        <v>27.8</v>
      </c>
      <c r="E2290" s="4">
        <v>21.128</v>
      </c>
      <c r="F2290" s="4">
        <v>20</v>
      </c>
      <c r="G2290" s="4" t="s">
        <v>92</v>
      </c>
      <c r="H2290" s="4" t="s">
        <v>93</v>
      </c>
      <c r="I2290" s="4" t="s">
        <v>13</v>
      </c>
      <c r="J2290" s="5">
        <v>41917</v>
      </c>
      <c r="K2290" s="12">
        <f>Ventas[[#This Row],[Unit Price]]*Ventas[[#This Row],[Quantity]]</f>
        <v>556</v>
      </c>
      <c r="L2290" s="12">
        <f>Ventas[[#This Row],[Unit Cost]]*Ventas[[#This Row],[Quantity]]</f>
        <v>422.56</v>
      </c>
      <c r="M2290" s="14">
        <f>Ventas[[#This Row],[Ingresos]]-Ventas[[#This Row],[Costes]]</f>
        <v>133.44</v>
      </c>
      <c r="N2290" s="14" t="str">
        <f>_xlfn.XLOOKUP(Ventas[[#This Row],[Ship Country]],[1]!Countries[Ship Country],[1]!Countries[Area],"No registrado")</f>
        <v>Nord Europe</v>
      </c>
      <c r="O2290" s="14" t="str">
        <f>_xlfn.XLOOKUP(Ventas[[#This Row],[Ship Country]],[1]!Countries[Ship Country],[1]!Countries[Continent],"No existe")</f>
        <v>Europe</v>
      </c>
      <c r="P2290" s="15" t="str">
        <f>_xlfn.XLOOKUP(Ventas[[#This Row],[Category]],[2]!ProdManager[Category],[2]!ProdManager[Prod_Manager])</f>
        <v>Peter Stone</v>
      </c>
      <c r="Q2290" s="15">
        <f>YEAR(Ventas[[#This Row],[Order Date]])</f>
        <v>2014</v>
      </c>
      <c r="R2290" s="15" t="str">
        <f>TEXT(Ventas[[#This Row],[Order Date]],"MMM")</f>
        <v>oct</v>
      </c>
    </row>
    <row r="2291" spans="1:18" x14ac:dyDescent="0.25">
      <c r="A2291" s="6">
        <v>10298</v>
      </c>
      <c r="B2291" s="6" t="s">
        <v>55</v>
      </c>
      <c r="C2291" s="6" t="s">
        <v>43</v>
      </c>
      <c r="D2291" s="6">
        <v>15.2</v>
      </c>
      <c r="E2291" s="6">
        <v>13.984</v>
      </c>
      <c r="F2291" s="6">
        <v>40</v>
      </c>
      <c r="G2291" s="6" t="s">
        <v>156</v>
      </c>
      <c r="H2291" s="6" t="s">
        <v>157</v>
      </c>
      <c r="I2291" s="6" t="s">
        <v>158</v>
      </c>
      <c r="J2291" s="7">
        <v>41918</v>
      </c>
      <c r="K2291" s="12">
        <f>Ventas[[#This Row],[Unit Price]]*Ventas[[#This Row],[Quantity]]</f>
        <v>608</v>
      </c>
      <c r="L2291" s="12">
        <f>Ventas[[#This Row],[Unit Cost]]*Ventas[[#This Row],[Quantity]]</f>
        <v>559.36</v>
      </c>
      <c r="M2291" s="14">
        <f>Ventas[[#This Row],[Ingresos]]-Ventas[[#This Row],[Costes]]</f>
        <v>48.639999999999986</v>
      </c>
      <c r="N2291" s="14" t="str">
        <f>_xlfn.XLOOKUP(Ventas[[#This Row],[Ship Country]],[1]!Countries[Ship Country],[1]!Countries[Area],"No registrado")</f>
        <v>Nord Europe</v>
      </c>
      <c r="O2291" s="14" t="str">
        <f>_xlfn.XLOOKUP(Ventas[[#This Row],[Ship Country]],[1]!Countries[Ship Country],[1]!Countries[Continent],"No existe")</f>
        <v>Europe</v>
      </c>
      <c r="P2291" s="15" t="str">
        <f>_xlfn.XLOOKUP(Ventas[[#This Row],[Category]],[2]!ProdManager[Category],[2]!ProdManager[Prod_Manager])</f>
        <v>John Matter</v>
      </c>
      <c r="Q2291" s="15">
        <f>YEAR(Ventas[[#This Row],[Order Date]])</f>
        <v>2014</v>
      </c>
      <c r="R2291" s="15" t="str">
        <f>TEXT(Ventas[[#This Row],[Order Date]],"MMM")</f>
        <v>oct</v>
      </c>
    </row>
    <row r="2292" spans="1:18" x14ac:dyDescent="0.25">
      <c r="A2292" s="4">
        <v>10298</v>
      </c>
      <c r="B2292" s="4" t="s">
        <v>78</v>
      </c>
      <c r="C2292" s="4" t="s">
        <v>35</v>
      </c>
      <c r="D2292" s="4">
        <v>39.4</v>
      </c>
      <c r="E2292" s="4">
        <v>26.397999999999996</v>
      </c>
      <c r="F2292" s="4">
        <v>15</v>
      </c>
      <c r="G2292" s="4" t="s">
        <v>156</v>
      </c>
      <c r="H2292" s="4" t="s">
        <v>157</v>
      </c>
      <c r="I2292" s="4" t="s">
        <v>158</v>
      </c>
      <c r="J2292" s="5">
        <v>41918</v>
      </c>
      <c r="K2292" s="12">
        <f>Ventas[[#This Row],[Unit Price]]*Ventas[[#This Row],[Quantity]]</f>
        <v>591</v>
      </c>
      <c r="L2292" s="12">
        <f>Ventas[[#This Row],[Unit Cost]]*Ventas[[#This Row],[Quantity]]</f>
        <v>395.96999999999991</v>
      </c>
      <c r="M2292" s="14">
        <f>Ventas[[#This Row],[Ingresos]]-Ventas[[#This Row],[Costes]]</f>
        <v>195.03000000000009</v>
      </c>
      <c r="N2292" s="14" t="str">
        <f>_xlfn.XLOOKUP(Ventas[[#This Row],[Ship Country]],[1]!Countries[Ship Country],[1]!Countries[Area],"No registrado")</f>
        <v>Nord Europe</v>
      </c>
      <c r="O2292" s="14" t="str">
        <f>_xlfn.XLOOKUP(Ventas[[#This Row],[Ship Country]],[1]!Countries[Ship Country],[1]!Countries[Continent],"No existe")</f>
        <v>Europe</v>
      </c>
      <c r="P2292" s="15" t="str">
        <f>_xlfn.XLOOKUP(Ventas[[#This Row],[Category]],[2]!ProdManager[Category],[2]!ProdManager[Prod_Manager])</f>
        <v>Lydia Sinn</v>
      </c>
      <c r="Q2292" s="15">
        <f>YEAR(Ventas[[#This Row],[Order Date]])</f>
        <v>2014</v>
      </c>
      <c r="R2292" s="15" t="str">
        <f>TEXT(Ventas[[#This Row],[Order Date]],"MMM")</f>
        <v>oct</v>
      </c>
    </row>
    <row r="2293" spans="1:18" x14ac:dyDescent="0.25">
      <c r="A2293" s="6">
        <v>10298</v>
      </c>
      <c r="B2293" s="6" t="s">
        <v>52</v>
      </c>
      <c r="C2293" s="6" t="s">
        <v>15</v>
      </c>
      <c r="D2293" s="6">
        <v>44</v>
      </c>
      <c r="E2293" s="6">
        <v>36.519999999999996</v>
      </c>
      <c r="F2293" s="6">
        <v>30</v>
      </c>
      <c r="G2293" s="6" t="s">
        <v>156</v>
      </c>
      <c r="H2293" s="6" t="s">
        <v>157</v>
      </c>
      <c r="I2293" s="6" t="s">
        <v>158</v>
      </c>
      <c r="J2293" s="7">
        <v>41918</v>
      </c>
      <c r="K2293" s="12">
        <f>Ventas[[#This Row],[Unit Price]]*Ventas[[#This Row],[Quantity]]</f>
        <v>1320</v>
      </c>
      <c r="L2293" s="12">
        <f>Ventas[[#This Row],[Unit Cost]]*Ventas[[#This Row],[Quantity]]</f>
        <v>1095.5999999999999</v>
      </c>
      <c r="M2293" s="14">
        <f>Ventas[[#This Row],[Ingresos]]-Ventas[[#This Row],[Costes]]</f>
        <v>224.40000000000009</v>
      </c>
      <c r="N2293" s="14" t="str">
        <f>_xlfn.XLOOKUP(Ventas[[#This Row],[Ship Country]],[1]!Countries[Ship Country],[1]!Countries[Area],"No registrado")</f>
        <v>Nord Europe</v>
      </c>
      <c r="O2293" s="14" t="str">
        <f>_xlfn.XLOOKUP(Ventas[[#This Row],[Ship Country]],[1]!Countries[Ship Country],[1]!Countries[Continent],"No existe")</f>
        <v>Europe</v>
      </c>
      <c r="P2293" s="15" t="str">
        <f>_xlfn.XLOOKUP(Ventas[[#This Row],[Category]],[2]!ProdManager[Category],[2]!ProdManager[Prod_Manager])</f>
        <v>Peter Stone</v>
      </c>
      <c r="Q2293" s="15">
        <f>YEAR(Ventas[[#This Row],[Order Date]])</f>
        <v>2014</v>
      </c>
      <c r="R2293" s="15" t="str">
        <f>TEXT(Ventas[[#This Row],[Order Date]],"MMM")</f>
        <v>oct</v>
      </c>
    </row>
    <row r="2294" spans="1:18" x14ac:dyDescent="0.25">
      <c r="A2294" s="4">
        <v>10298</v>
      </c>
      <c r="B2294" s="4" t="s">
        <v>57</v>
      </c>
      <c r="C2294" s="4" t="s">
        <v>29</v>
      </c>
      <c r="D2294" s="4">
        <v>15.2</v>
      </c>
      <c r="E2294" s="4">
        <v>11.703999999999999</v>
      </c>
      <c r="F2294" s="4">
        <v>40</v>
      </c>
      <c r="G2294" s="4" t="s">
        <v>156</v>
      </c>
      <c r="H2294" s="4" t="s">
        <v>157</v>
      </c>
      <c r="I2294" s="4" t="s">
        <v>158</v>
      </c>
      <c r="J2294" s="5">
        <v>41918</v>
      </c>
      <c r="K2294" s="12">
        <f>Ventas[[#This Row],[Unit Price]]*Ventas[[#This Row],[Quantity]]</f>
        <v>608</v>
      </c>
      <c r="L2294" s="12">
        <f>Ventas[[#This Row],[Unit Cost]]*Ventas[[#This Row],[Quantity]]</f>
        <v>468.15999999999997</v>
      </c>
      <c r="M2294" s="14">
        <f>Ventas[[#This Row],[Ingresos]]-Ventas[[#This Row],[Costes]]</f>
        <v>139.84000000000003</v>
      </c>
      <c r="N2294" s="14" t="str">
        <f>_xlfn.XLOOKUP(Ventas[[#This Row],[Ship Country]],[1]!Countries[Ship Country],[1]!Countries[Area],"No registrado")</f>
        <v>Nord Europe</v>
      </c>
      <c r="O2294" s="14" t="str">
        <f>_xlfn.XLOOKUP(Ventas[[#This Row],[Ship Country]],[1]!Countries[Ship Country],[1]!Countries[Continent],"No existe")</f>
        <v>Europe</v>
      </c>
      <c r="P2294" s="15" t="str">
        <f>_xlfn.XLOOKUP(Ventas[[#This Row],[Category]],[2]!ProdManager[Category],[2]!ProdManager[Prod_Manager])</f>
        <v>Peter Stone</v>
      </c>
      <c r="Q2294" s="15">
        <f>YEAR(Ventas[[#This Row],[Order Date]])</f>
        <v>2014</v>
      </c>
      <c r="R2294" s="15" t="str">
        <f>TEXT(Ventas[[#This Row],[Order Date]],"MMM")</f>
        <v>oct</v>
      </c>
    </row>
    <row r="2295" spans="1:18" x14ac:dyDescent="0.25">
      <c r="A2295" s="6">
        <v>10299</v>
      </c>
      <c r="B2295" s="6" t="s">
        <v>130</v>
      </c>
      <c r="C2295" s="6" t="s">
        <v>35</v>
      </c>
      <c r="D2295" s="6">
        <v>7.3</v>
      </c>
      <c r="E2295" s="6">
        <v>5.0369999999999999</v>
      </c>
      <c r="F2295" s="6">
        <v>15</v>
      </c>
      <c r="G2295" s="6" t="s">
        <v>139</v>
      </c>
      <c r="H2295" s="6" t="s">
        <v>26</v>
      </c>
      <c r="I2295" s="6" t="s">
        <v>27</v>
      </c>
      <c r="J2295" s="7">
        <v>41919</v>
      </c>
      <c r="K2295" s="12">
        <f>Ventas[[#This Row],[Unit Price]]*Ventas[[#This Row],[Quantity]]</f>
        <v>109.5</v>
      </c>
      <c r="L2295" s="12">
        <f>Ventas[[#This Row],[Unit Cost]]*Ventas[[#This Row],[Quantity]]</f>
        <v>75.554999999999993</v>
      </c>
      <c r="M2295" s="14">
        <f>Ventas[[#This Row],[Ingresos]]-Ventas[[#This Row],[Costes]]</f>
        <v>33.945000000000007</v>
      </c>
      <c r="N2295" s="14" t="str">
        <f>_xlfn.XLOOKUP(Ventas[[#This Row],[Ship Country]],[1]!Countries[Ship Country],[1]!Countries[Area],"No registrado")</f>
        <v>Sud America</v>
      </c>
      <c r="O2295" s="14" t="str">
        <f>_xlfn.XLOOKUP(Ventas[[#This Row],[Ship Country]],[1]!Countries[Ship Country],[1]!Countries[Continent],"No existe")</f>
        <v>America</v>
      </c>
      <c r="P2295" s="15" t="str">
        <f>_xlfn.XLOOKUP(Ventas[[#This Row],[Category]],[2]!ProdManager[Category],[2]!ProdManager[Prod_Manager])</f>
        <v>Lydia Sinn</v>
      </c>
      <c r="Q2295" s="15">
        <f>YEAR(Ventas[[#This Row],[Order Date]])</f>
        <v>2014</v>
      </c>
      <c r="R2295" s="15" t="str">
        <f>TEXT(Ventas[[#This Row],[Order Date]],"MMM")</f>
        <v>oct</v>
      </c>
    </row>
    <row r="2296" spans="1:18" x14ac:dyDescent="0.25">
      <c r="A2296" s="4">
        <v>10299</v>
      </c>
      <c r="B2296" s="4" t="s">
        <v>79</v>
      </c>
      <c r="C2296" s="4" t="s">
        <v>43</v>
      </c>
      <c r="D2296" s="4">
        <v>12</v>
      </c>
      <c r="E2296" s="4">
        <v>10.56</v>
      </c>
      <c r="F2296" s="4">
        <v>20</v>
      </c>
      <c r="G2296" s="4" t="s">
        <v>139</v>
      </c>
      <c r="H2296" s="4" t="s">
        <v>26</v>
      </c>
      <c r="I2296" s="4" t="s">
        <v>27</v>
      </c>
      <c r="J2296" s="5">
        <v>41919</v>
      </c>
      <c r="K2296" s="12">
        <f>Ventas[[#This Row],[Unit Price]]*Ventas[[#This Row],[Quantity]]</f>
        <v>240</v>
      </c>
      <c r="L2296" s="12">
        <f>Ventas[[#This Row],[Unit Cost]]*Ventas[[#This Row],[Quantity]]</f>
        <v>211.20000000000002</v>
      </c>
      <c r="M2296" s="14">
        <f>Ventas[[#This Row],[Ingresos]]-Ventas[[#This Row],[Costes]]</f>
        <v>28.799999999999983</v>
      </c>
      <c r="N2296" s="14" t="str">
        <f>_xlfn.XLOOKUP(Ventas[[#This Row],[Ship Country]],[1]!Countries[Ship Country],[1]!Countries[Area],"No registrado")</f>
        <v>Sud America</v>
      </c>
      <c r="O2296" s="14" t="str">
        <f>_xlfn.XLOOKUP(Ventas[[#This Row],[Ship Country]],[1]!Countries[Ship Country],[1]!Countries[Continent],"No existe")</f>
        <v>America</v>
      </c>
      <c r="P2296" s="15" t="str">
        <f>_xlfn.XLOOKUP(Ventas[[#This Row],[Category]],[2]!ProdManager[Category],[2]!ProdManager[Prod_Manager])</f>
        <v>John Matter</v>
      </c>
      <c r="Q2296" s="15">
        <f>YEAR(Ventas[[#This Row],[Order Date]])</f>
        <v>2014</v>
      </c>
      <c r="R2296" s="15" t="str">
        <f>TEXT(Ventas[[#This Row],[Order Date]],"MMM")</f>
        <v>oct</v>
      </c>
    </row>
    <row r="2297" spans="1:18" x14ac:dyDescent="0.25">
      <c r="A2297" s="6">
        <v>10300</v>
      </c>
      <c r="B2297" s="6" t="s">
        <v>159</v>
      </c>
      <c r="C2297" s="6" t="s">
        <v>24</v>
      </c>
      <c r="D2297" s="6">
        <v>13.6</v>
      </c>
      <c r="E2297" s="6">
        <v>10.064</v>
      </c>
      <c r="F2297" s="6">
        <v>30</v>
      </c>
      <c r="G2297" s="6" t="s">
        <v>114</v>
      </c>
      <c r="H2297" s="6" t="s">
        <v>115</v>
      </c>
      <c r="I2297" s="6" t="s">
        <v>116</v>
      </c>
      <c r="J2297" s="7">
        <v>41922</v>
      </c>
      <c r="K2297" s="12">
        <f>Ventas[[#This Row],[Unit Price]]*Ventas[[#This Row],[Quantity]]</f>
        <v>408</v>
      </c>
      <c r="L2297" s="12">
        <f>Ventas[[#This Row],[Unit Cost]]*Ventas[[#This Row],[Quantity]]</f>
        <v>301.92</v>
      </c>
      <c r="M2297" s="14">
        <f>Ventas[[#This Row],[Ingresos]]-Ventas[[#This Row],[Costes]]</f>
        <v>106.07999999999998</v>
      </c>
      <c r="N2297" s="14" t="str">
        <f>_xlfn.XLOOKUP(Ventas[[#This Row],[Ship Country]],[1]!Countries[Ship Country],[1]!Countries[Area],"No registrado")</f>
        <v>Sud Europe</v>
      </c>
      <c r="O2297" s="14" t="str">
        <f>_xlfn.XLOOKUP(Ventas[[#This Row],[Ship Country]],[1]!Countries[Ship Country],[1]!Countries[Continent],"No existe")</f>
        <v>Europe</v>
      </c>
      <c r="P2297" s="15" t="str">
        <f>_xlfn.XLOOKUP(Ventas[[#This Row],[Category]],[2]!ProdManager[Category],[2]!ProdManager[Prod_Manager])</f>
        <v>Lydia Sinn</v>
      </c>
      <c r="Q2297" s="15">
        <f>YEAR(Ventas[[#This Row],[Order Date]])</f>
        <v>2014</v>
      </c>
      <c r="R2297" s="15" t="str">
        <f>TEXT(Ventas[[#This Row],[Order Date]],"MMM")</f>
        <v>oct</v>
      </c>
    </row>
    <row r="2298" spans="1:18" x14ac:dyDescent="0.25">
      <c r="A2298" s="4">
        <v>10300</v>
      </c>
      <c r="B2298" s="4" t="s">
        <v>142</v>
      </c>
      <c r="C2298" s="4" t="s">
        <v>35</v>
      </c>
      <c r="D2298" s="4">
        <v>10</v>
      </c>
      <c r="E2298" s="4">
        <v>6.5</v>
      </c>
      <c r="F2298" s="4">
        <v>20</v>
      </c>
      <c r="G2298" s="4" t="s">
        <v>114</v>
      </c>
      <c r="H2298" s="4" t="s">
        <v>115</v>
      </c>
      <c r="I2298" s="4" t="s">
        <v>116</v>
      </c>
      <c r="J2298" s="5">
        <v>41922</v>
      </c>
      <c r="K2298" s="12">
        <f>Ventas[[#This Row],[Unit Price]]*Ventas[[#This Row],[Quantity]]</f>
        <v>200</v>
      </c>
      <c r="L2298" s="12">
        <f>Ventas[[#This Row],[Unit Cost]]*Ventas[[#This Row],[Quantity]]</f>
        <v>130</v>
      </c>
      <c r="M2298" s="14">
        <f>Ventas[[#This Row],[Ingresos]]-Ventas[[#This Row],[Costes]]</f>
        <v>70</v>
      </c>
      <c r="N2298" s="14" t="str">
        <f>_xlfn.XLOOKUP(Ventas[[#This Row],[Ship Country]],[1]!Countries[Ship Country],[1]!Countries[Area],"No registrado")</f>
        <v>Sud Europe</v>
      </c>
      <c r="O2298" s="14" t="str">
        <f>_xlfn.XLOOKUP(Ventas[[#This Row],[Ship Country]],[1]!Countries[Ship Country],[1]!Countries[Continent],"No existe")</f>
        <v>Europe</v>
      </c>
      <c r="P2298" s="15" t="str">
        <f>_xlfn.XLOOKUP(Ventas[[#This Row],[Category]],[2]!ProdManager[Category],[2]!ProdManager[Prod_Manager])</f>
        <v>Lydia Sinn</v>
      </c>
      <c r="Q2298" s="15">
        <f>YEAR(Ventas[[#This Row],[Order Date]])</f>
        <v>2014</v>
      </c>
      <c r="R2298" s="15" t="str">
        <f>TEXT(Ventas[[#This Row],[Order Date]],"MMM")</f>
        <v>oct</v>
      </c>
    </row>
    <row r="2299" spans="1:18" x14ac:dyDescent="0.25">
      <c r="A2299" s="6">
        <v>10301</v>
      </c>
      <c r="B2299" s="6" t="s">
        <v>86</v>
      </c>
      <c r="C2299" s="6" t="s">
        <v>10</v>
      </c>
      <c r="D2299" s="6">
        <v>30.4</v>
      </c>
      <c r="E2299" s="6">
        <v>23.407999999999998</v>
      </c>
      <c r="F2299" s="6">
        <v>20</v>
      </c>
      <c r="G2299" s="6" t="s">
        <v>160</v>
      </c>
      <c r="H2299" s="6" t="s">
        <v>161</v>
      </c>
      <c r="I2299" s="6" t="s">
        <v>21</v>
      </c>
      <c r="J2299" s="7">
        <v>41922</v>
      </c>
      <c r="K2299" s="12">
        <f>Ventas[[#This Row],[Unit Price]]*Ventas[[#This Row],[Quantity]]</f>
        <v>608</v>
      </c>
      <c r="L2299" s="12">
        <f>Ventas[[#This Row],[Unit Cost]]*Ventas[[#This Row],[Quantity]]</f>
        <v>468.15999999999997</v>
      </c>
      <c r="M2299" s="14">
        <f>Ventas[[#This Row],[Ingresos]]-Ventas[[#This Row],[Costes]]</f>
        <v>139.84000000000003</v>
      </c>
      <c r="N2299" s="14" t="str">
        <f>_xlfn.XLOOKUP(Ventas[[#This Row],[Ship Country]],[1]!Countries[Ship Country],[1]!Countries[Area],"No registrado")</f>
        <v>Nord Europe</v>
      </c>
      <c r="O2299" s="14" t="str">
        <f>_xlfn.XLOOKUP(Ventas[[#This Row],[Ship Country]],[1]!Countries[Ship Country],[1]!Countries[Continent],"No existe")</f>
        <v>Europe</v>
      </c>
      <c r="P2299" s="15" t="str">
        <f>_xlfn.XLOOKUP(Ventas[[#This Row],[Category]],[2]!ProdManager[Category],[2]!ProdManager[Prod_Manager])</f>
        <v>Marc Caine</v>
      </c>
      <c r="Q2299" s="15">
        <f>YEAR(Ventas[[#This Row],[Order Date]])</f>
        <v>2014</v>
      </c>
      <c r="R2299" s="15" t="str">
        <f>TEXT(Ventas[[#This Row],[Order Date]],"MMM")</f>
        <v>oct</v>
      </c>
    </row>
    <row r="2300" spans="1:18" x14ac:dyDescent="0.25">
      <c r="A2300" s="4">
        <v>10301</v>
      </c>
      <c r="B2300" s="4" t="s">
        <v>98</v>
      </c>
      <c r="C2300" s="4" t="s">
        <v>29</v>
      </c>
      <c r="D2300" s="4">
        <v>14.7</v>
      </c>
      <c r="E2300" s="4">
        <v>10.29</v>
      </c>
      <c r="F2300" s="4">
        <v>10</v>
      </c>
      <c r="G2300" s="4" t="s">
        <v>160</v>
      </c>
      <c r="H2300" s="4" t="s">
        <v>161</v>
      </c>
      <c r="I2300" s="4" t="s">
        <v>21</v>
      </c>
      <c r="J2300" s="5">
        <v>41922</v>
      </c>
      <c r="K2300" s="12">
        <f>Ventas[[#This Row],[Unit Price]]*Ventas[[#This Row],[Quantity]]</f>
        <v>147</v>
      </c>
      <c r="L2300" s="12">
        <f>Ventas[[#This Row],[Unit Cost]]*Ventas[[#This Row],[Quantity]]</f>
        <v>102.89999999999999</v>
      </c>
      <c r="M2300" s="14">
        <f>Ventas[[#This Row],[Ingresos]]-Ventas[[#This Row],[Costes]]</f>
        <v>44.100000000000009</v>
      </c>
      <c r="N2300" s="14" t="str">
        <f>_xlfn.XLOOKUP(Ventas[[#This Row],[Ship Country]],[1]!Countries[Ship Country],[1]!Countries[Area],"No registrado")</f>
        <v>Nord Europe</v>
      </c>
      <c r="O2300" s="14" t="str">
        <f>_xlfn.XLOOKUP(Ventas[[#This Row],[Ship Country]],[1]!Countries[Ship Country],[1]!Countries[Continent],"No existe")</f>
        <v>Europe</v>
      </c>
      <c r="P2300" s="15" t="str">
        <f>_xlfn.XLOOKUP(Ventas[[#This Row],[Category]],[2]!ProdManager[Category],[2]!ProdManager[Prod_Manager])</f>
        <v>Peter Stone</v>
      </c>
      <c r="Q2300" s="15">
        <f>YEAR(Ventas[[#This Row],[Order Date]])</f>
        <v>2014</v>
      </c>
      <c r="R2300" s="15" t="str">
        <f>TEXT(Ventas[[#This Row],[Order Date]],"MMM")</f>
        <v>oct</v>
      </c>
    </row>
    <row r="2301" spans="1:18" x14ac:dyDescent="0.25">
      <c r="A2301" s="6">
        <v>10302</v>
      </c>
      <c r="B2301" s="6" t="s">
        <v>107</v>
      </c>
      <c r="C2301" s="6" t="s">
        <v>43</v>
      </c>
      <c r="D2301" s="6">
        <v>36.799999999999997</v>
      </c>
      <c r="E2301" s="6">
        <v>33.488</v>
      </c>
      <c r="F2301" s="6">
        <v>12</v>
      </c>
      <c r="G2301" s="6" t="s">
        <v>36</v>
      </c>
      <c r="H2301" s="6" t="s">
        <v>37</v>
      </c>
      <c r="I2301" s="6" t="s">
        <v>38</v>
      </c>
      <c r="J2301" s="7">
        <v>41923</v>
      </c>
      <c r="K2301" s="12">
        <f>Ventas[[#This Row],[Unit Price]]*Ventas[[#This Row],[Quantity]]</f>
        <v>441.59999999999997</v>
      </c>
      <c r="L2301" s="12">
        <f>Ventas[[#This Row],[Unit Cost]]*Ventas[[#This Row],[Quantity]]</f>
        <v>401.85599999999999</v>
      </c>
      <c r="M2301" s="14">
        <f>Ventas[[#This Row],[Ingresos]]-Ventas[[#This Row],[Costes]]</f>
        <v>39.743999999999971</v>
      </c>
      <c r="N2301" s="14" t="str">
        <f>_xlfn.XLOOKUP(Ventas[[#This Row],[Ship Country]],[1]!Countries[Ship Country],[1]!Countries[Area],"No registrado")</f>
        <v>Nord Europe</v>
      </c>
      <c r="O2301" s="14" t="str">
        <f>_xlfn.XLOOKUP(Ventas[[#This Row],[Ship Country]],[1]!Countries[Ship Country],[1]!Countries[Continent],"No existe")</f>
        <v>Europe</v>
      </c>
      <c r="P2301" s="15" t="str">
        <f>_xlfn.XLOOKUP(Ventas[[#This Row],[Category]],[2]!ProdManager[Category],[2]!ProdManager[Prod_Manager])</f>
        <v>John Matter</v>
      </c>
      <c r="Q2301" s="15">
        <f>YEAR(Ventas[[#This Row],[Order Date]])</f>
        <v>2014</v>
      </c>
      <c r="R2301" s="15" t="str">
        <f>TEXT(Ventas[[#This Row],[Order Date]],"MMM")</f>
        <v>oct</v>
      </c>
    </row>
    <row r="2302" spans="1:18" x14ac:dyDescent="0.25">
      <c r="A2302" s="4">
        <v>10302</v>
      </c>
      <c r="B2302" s="4" t="s">
        <v>91</v>
      </c>
      <c r="C2302" s="4" t="s">
        <v>46</v>
      </c>
      <c r="D2302" s="4">
        <v>31.2</v>
      </c>
      <c r="E2302" s="4">
        <v>24.96</v>
      </c>
      <c r="F2302" s="4">
        <v>40</v>
      </c>
      <c r="G2302" s="4" t="s">
        <v>36</v>
      </c>
      <c r="H2302" s="4" t="s">
        <v>37</v>
      </c>
      <c r="I2302" s="4" t="s">
        <v>38</v>
      </c>
      <c r="J2302" s="5">
        <v>41923</v>
      </c>
      <c r="K2302" s="12">
        <f>Ventas[[#This Row],[Unit Price]]*Ventas[[#This Row],[Quantity]]</f>
        <v>1248</v>
      </c>
      <c r="L2302" s="12">
        <f>Ventas[[#This Row],[Unit Cost]]*Ventas[[#This Row],[Quantity]]</f>
        <v>998.40000000000009</v>
      </c>
      <c r="M2302" s="14">
        <f>Ventas[[#This Row],[Ingresos]]-Ventas[[#This Row],[Costes]]</f>
        <v>249.59999999999991</v>
      </c>
      <c r="N2302" s="14" t="str">
        <f>_xlfn.XLOOKUP(Ventas[[#This Row],[Ship Country]],[1]!Countries[Ship Country],[1]!Countries[Area],"No registrado")</f>
        <v>Nord Europe</v>
      </c>
      <c r="O2302" s="14" t="str">
        <f>_xlfn.XLOOKUP(Ventas[[#This Row],[Ship Country]],[1]!Countries[Ship Country],[1]!Countries[Continent],"No existe")</f>
        <v>Europe</v>
      </c>
      <c r="P2302" s="15" t="str">
        <f>_xlfn.XLOOKUP(Ventas[[#This Row],[Category]],[2]!ProdManager[Category],[2]!ProdManager[Prod_Manager])</f>
        <v>John Matter</v>
      </c>
      <c r="Q2302" s="15">
        <f>YEAR(Ventas[[#This Row],[Order Date]])</f>
        <v>2014</v>
      </c>
      <c r="R2302" s="15" t="str">
        <f>TEXT(Ventas[[#This Row],[Order Date]],"MMM")</f>
        <v>oct</v>
      </c>
    </row>
    <row r="2303" spans="1:18" x14ac:dyDescent="0.25">
      <c r="A2303" s="6">
        <v>10302</v>
      </c>
      <c r="B2303" s="6" t="s">
        <v>121</v>
      </c>
      <c r="C2303" s="6" t="s">
        <v>18</v>
      </c>
      <c r="D2303" s="6">
        <v>36.4</v>
      </c>
      <c r="E2303" s="6">
        <v>29.848000000000003</v>
      </c>
      <c r="F2303" s="6">
        <v>28</v>
      </c>
      <c r="G2303" s="6" t="s">
        <v>36</v>
      </c>
      <c r="H2303" s="6" t="s">
        <v>37</v>
      </c>
      <c r="I2303" s="6" t="s">
        <v>38</v>
      </c>
      <c r="J2303" s="7">
        <v>41923</v>
      </c>
      <c r="K2303" s="12">
        <f>Ventas[[#This Row],[Unit Price]]*Ventas[[#This Row],[Quantity]]</f>
        <v>1019.1999999999999</v>
      </c>
      <c r="L2303" s="12">
        <f>Ventas[[#This Row],[Unit Cost]]*Ventas[[#This Row],[Quantity]]</f>
        <v>835.74400000000003</v>
      </c>
      <c r="M2303" s="14">
        <f>Ventas[[#This Row],[Ingresos]]-Ventas[[#This Row],[Costes]]</f>
        <v>183.4559999999999</v>
      </c>
      <c r="N2303" s="14" t="str">
        <f>_xlfn.XLOOKUP(Ventas[[#This Row],[Ship Country]],[1]!Countries[Ship Country],[1]!Countries[Area],"No registrado")</f>
        <v>Nord Europe</v>
      </c>
      <c r="O2303" s="14" t="str">
        <f>_xlfn.XLOOKUP(Ventas[[#This Row],[Ship Country]],[1]!Countries[Ship Country],[1]!Countries[Continent],"No existe")</f>
        <v>Europe</v>
      </c>
      <c r="P2303" s="15" t="str">
        <f>_xlfn.XLOOKUP(Ventas[[#This Row],[Category]],[2]!ProdManager[Category],[2]!ProdManager[Prod_Manager])</f>
        <v>Marc Caine</v>
      </c>
      <c r="Q2303" s="15">
        <f>YEAR(Ventas[[#This Row],[Order Date]])</f>
        <v>2014</v>
      </c>
      <c r="R2303" s="15" t="str">
        <f>TEXT(Ventas[[#This Row],[Order Date]],"MMM")</f>
        <v>oct</v>
      </c>
    </row>
    <row r="2304" spans="1:18" x14ac:dyDescent="0.25">
      <c r="A2304" s="4">
        <v>10303</v>
      </c>
      <c r="B2304" s="4" t="s">
        <v>98</v>
      </c>
      <c r="C2304" s="4" t="s">
        <v>29</v>
      </c>
      <c r="D2304" s="4">
        <v>14.7</v>
      </c>
      <c r="E2304" s="4">
        <v>11.318999999999999</v>
      </c>
      <c r="F2304" s="4">
        <v>40</v>
      </c>
      <c r="G2304" s="4" t="s">
        <v>162</v>
      </c>
      <c r="H2304" s="4" t="s">
        <v>163</v>
      </c>
      <c r="I2304" s="4" t="s">
        <v>133</v>
      </c>
      <c r="J2304" s="5">
        <v>41924</v>
      </c>
      <c r="K2304" s="12">
        <f>Ventas[[#This Row],[Unit Price]]*Ventas[[#This Row],[Quantity]]</f>
        <v>588</v>
      </c>
      <c r="L2304" s="12">
        <f>Ventas[[#This Row],[Unit Cost]]*Ventas[[#This Row],[Quantity]]</f>
        <v>452.76</v>
      </c>
      <c r="M2304" s="14">
        <f>Ventas[[#This Row],[Ingresos]]-Ventas[[#This Row],[Costes]]</f>
        <v>135.24</v>
      </c>
      <c r="N2304" s="14" t="str">
        <f>_xlfn.XLOOKUP(Ventas[[#This Row],[Ship Country]],[1]!Countries[Ship Country],[1]!Countries[Area],"No registrado")</f>
        <v>Sud Europe</v>
      </c>
      <c r="O2304" s="14" t="str">
        <f>_xlfn.XLOOKUP(Ventas[[#This Row],[Ship Country]],[1]!Countries[Ship Country],[1]!Countries[Continent],"No existe")</f>
        <v>Europe</v>
      </c>
      <c r="P2304" s="15" t="str">
        <f>_xlfn.XLOOKUP(Ventas[[#This Row],[Category]],[2]!ProdManager[Category],[2]!ProdManager[Prod_Manager])</f>
        <v>Peter Stone</v>
      </c>
      <c r="Q2304" s="15">
        <f>YEAR(Ventas[[#This Row],[Order Date]])</f>
        <v>2014</v>
      </c>
      <c r="R2304" s="15" t="str">
        <f>TEXT(Ventas[[#This Row],[Order Date]],"MMM")</f>
        <v>oct</v>
      </c>
    </row>
    <row r="2305" spans="1:18" x14ac:dyDescent="0.25">
      <c r="A2305" s="6">
        <v>10303</v>
      </c>
      <c r="B2305" s="6" t="s">
        <v>23</v>
      </c>
      <c r="C2305" s="6" t="s">
        <v>24</v>
      </c>
      <c r="D2305" s="6">
        <v>16.8</v>
      </c>
      <c r="E2305" s="6">
        <v>13.440000000000001</v>
      </c>
      <c r="F2305" s="6">
        <v>30</v>
      </c>
      <c r="G2305" s="6" t="s">
        <v>162</v>
      </c>
      <c r="H2305" s="6" t="s">
        <v>163</v>
      </c>
      <c r="I2305" s="6" t="s">
        <v>133</v>
      </c>
      <c r="J2305" s="7">
        <v>41924</v>
      </c>
      <c r="K2305" s="12">
        <f>Ventas[[#This Row],[Unit Price]]*Ventas[[#This Row],[Quantity]]</f>
        <v>504</v>
      </c>
      <c r="L2305" s="12">
        <f>Ventas[[#This Row],[Unit Cost]]*Ventas[[#This Row],[Quantity]]</f>
        <v>403.20000000000005</v>
      </c>
      <c r="M2305" s="14">
        <f>Ventas[[#This Row],[Ingresos]]-Ventas[[#This Row],[Costes]]</f>
        <v>100.79999999999995</v>
      </c>
      <c r="N2305" s="14" t="str">
        <f>_xlfn.XLOOKUP(Ventas[[#This Row],[Ship Country]],[1]!Countries[Ship Country],[1]!Countries[Area],"No registrado")</f>
        <v>Sud Europe</v>
      </c>
      <c r="O2305" s="14" t="str">
        <f>_xlfn.XLOOKUP(Ventas[[#This Row],[Ship Country]],[1]!Countries[Ship Country],[1]!Countries[Continent],"No existe")</f>
        <v>Europe</v>
      </c>
      <c r="P2305" s="15" t="str">
        <f>_xlfn.XLOOKUP(Ventas[[#This Row],[Category]],[2]!ProdManager[Category],[2]!ProdManager[Prod_Manager])</f>
        <v>Lydia Sinn</v>
      </c>
      <c r="Q2305" s="15">
        <f>YEAR(Ventas[[#This Row],[Order Date]])</f>
        <v>2014</v>
      </c>
      <c r="R2305" s="15" t="str">
        <f>TEXT(Ventas[[#This Row],[Order Date]],"MMM")</f>
        <v>oct</v>
      </c>
    </row>
    <row r="2306" spans="1:18" x14ac:dyDescent="0.25">
      <c r="A2306" s="4">
        <v>10303</v>
      </c>
      <c r="B2306" s="4" t="s">
        <v>142</v>
      </c>
      <c r="C2306" s="4" t="s">
        <v>35</v>
      </c>
      <c r="D2306" s="4">
        <v>10</v>
      </c>
      <c r="E2306" s="4">
        <v>6.6999999999999993</v>
      </c>
      <c r="F2306" s="4">
        <v>15</v>
      </c>
      <c r="G2306" s="4" t="s">
        <v>162</v>
      </c>
      <c r="H2306" s="4" t="s">
        <v>163</v>
      </c>
      <c r="I2306" s="4" t="s">
        <v>133</v>
      </c>
      <c r="J2306" s="5">
        <v>41924</v>
      </c>
      <c r="K2306" s="12">
        <f>Ventas[[#This Row],[Unit Price]]*Ventas[[#This Row],[Quantity]]</f>
        <v>150</v>
      </c>
      <c r="L2306" s="12">
        <f>Ventas[[#This Row],[Unit Cost]]*Ventas[[#This Row],[Quantity]]</f>
        <v>100.49999999999999</v>
      </c>
      <c r="M2306" s="14">
        <f>Ventas[[#This Row],[Ingresos]]-Ventas[[#This Row],[Costes]]</f>
        <v>49.500000000000014</v>
      </c>
      <c r="N2306" s="14" t="str">
        <f>_xlfn.XLOOKUP(Ventas[[#This Row],[Ship Country]],[1]!Countries[Ship Country],[1]!Countries[Area],"No registrado")</f>
        <v>Sud Europe</v>
      </c>
      <c r="O2306" s="14" t="str">
        <f>_xlfn.XLOOKUP(Ventas[[#This Row],[Ship Country]],[1]!Countries[Ship Country],[1]!Countries[Continent],"No existe")</f>
        <v>Europe</v>
      </c>
      <c r="P2306" s="15" t="str">
        <f>_xlfn.XLOOKUP(Ventas[[#This Row],[Category]],[2]!ProdManager[Category],[2]!ProdManager[Prod_Manager])</f>
        <v>Lydia Sinn</v>
      </c>
      <c r="Q2306" s="15">
        <f>YEAR(Ventas[[#This Row],[Order Date]])</f>
        <v>2014</v>
      </c>
      <c r="R2306" s="15" t="str">
        <f>TEXT(Ventas[[#This Row],[Order Date]],"MMM")</f>
        <v>oct</v>
      </c>
    </row>
    <row r="2307" spans="1:18" x14ac:dyDescent="0.25">
      <c r="A2307" s="6">
        <v>10304</v>
      </c>
      <c r="B2307" s="6" t="s">
        <v>113</v>
      </c>
      <c r="C2307" s="6" t="s">
        <v>15</v>
      </c>
      <c r="D2307" s="6">
        <v>17.2</v>
      </c>
      <c r="E2307" s="6">
        <v>12.899999999999999</v>
      </c>
      <c r="F2307" s="6">
        <v>2</v>
      </c>
      <c r="G2307" s="6" t="s">
        <v>117</v>
      </c>
      <c r="H2307" s="6" t="s">
        <v>73</v>
      </c>
      <c r="I2307" s="6" t="s">
        <v>74</v>
      </c>
      <c r="J2307" s="7">
        <v>41925</v>
      </c>
      <c r="K2307" s="12">
        <f>Ventas[[#This Row],[Unit Price]]*Ventas[[#This Row],[Quantity]]</f>
        <v>34.4</v>
      </c>
      <c r="L2307" s="12">
        <f>Ventas[[#This Row],[Unit Cost]]*Ventas[[#This Row],[Quantity]]</f>
        <v>25.799999999999997</v>
      </c>
      <c r="M2307" s="14">
        <f>Ventas[[#This Row],[Ingresos]]-Ventas[[#This Row],[Costes]]</f>
        <v>8.6000000000000014</v>
      </c>
      <c r="N2307" s="14" t="str">
        <f>_xlfn.XLOOKUP(Ventas[[#This Row],[Ship Country]],[1]!Countries[Ship Country],[1]!Countries[Area],"No registrado")</f>
        <v>Sud America</v>
      </c>
      <c r="O2307" s="14" t="str">
        <f>_xlfn.XLOOKUP(Ventas[[#This Row],[Ship Country]],[1]!Countries[Ship Country],[1]!Countries[Continent],"No existe")</f>
        <v>America</v>
      </c>
      <c r="P2307" s="15" t="str">
        <f>_xlfn.XLOOKUP(Ventas[[#This Row],[Category]],[2]!ProdManager[Category],[2]!ProdManager[Prod_Manager])</f>
        <v>Peter Stone</v>
      </c>
      <c r="Q2307" s="15">
        <f>YEAR(Ventas[[#This Row],[Order Date]])</f>
        <v>2014</v>
      </c>
      <c r="R2307" s="15" t="str">
        <f>TEXT(Ventas[[#This Row],[Order Date]],"MMM")</f>
        <v>oct</v>
      </c>
    </row>
    <row r="2308" spans="1:18" x14ac:dyDescent="0.25">
      <c r="A2308" s="4">
        <v>10304</v>
      </c>
      <c r="B2308" s="4" t="s">
        <v>52</v>
      </c>
      <c r="C2308" s="4" t="s">
        <v>15</v>
      </c>
      <c r="D2308" s="4">
        <v>44</v>
      </c>
      <c r="E2308" s="4">
        <v>33</v>
      </c>
      <c r="F2308" s="4">
        <v>10</v>
      </c>
      <c r="G2308" s="4" t="s">
        <v>117</v>
      </c>
      <c r="H2308" s="4" t="s">
        <v>73</v>
      </c>
      <c r="I2308" s="4" t="s">
        <v>74</v>
      </c>
      <c r="J2308" s="5">
        <v>41925</v>
      </c>
      <c r="K2308" s="12">
        <f>Ventas[[#This Row],[Unit Price]]*Ventas[[#This Row],[Quantity]]</f>
        <v>440</v>
      </c>
      <c r="L2308" s="12">
        <f>Ventas[[#This Row],[Unit Cost]]*Ventas[[#This Row],[Quantity]]</f>
        <v>330</v>
      </c>
      <c r="M2308" s="14">
        <f>Ventas[[#This Row],[Ingresos]]-Ventas[[#This Row],[Costes]]</f>
        <v>110</v>
      </c>
      <c r="N2308" s="14" t="str">
        <f>_xlfn.XLOOKUP(Ventas[[#This Row],[Ship Country]],[1]!Countries[Ship Country],[1]!Countries[Area],"No registrado")</f>
        <v>Sud America</v>
      </c>
      <c r="O2308" s="14" t="str">
        <f>_xlfn.XLOOKUP(Ventas[[#This Row],[Ship Country]],[1]!Countries[Ship Country],[1]!Countries[Continent],"No existe")</f>
        <v>America</v>
      </c>
      <c r="P2308" s="15" t="str">
        <f>_xlfn.XLOOKUP(Ventas[[#This Row],[Category]],[2]!ProdManager[Category],[2]!ProdManager[Prod_Manager])</f>
        <v>Peter Stone</v>
      </c>
      <c r="Q2308" s="15">
        <f>YEAR(Ventas[[#This Row],[Order Date]])</f>
        <v>2014</v>
      </c>
      <c r="R2308" s="15" t="str">
        <f>TEXT(Ventas[[#This Row],[Order Date]],"MMM")</f>
        <v>oct</v>
      </c>
    </row>
    <row r="2309" spans="1:18" x14ac:dyDescent="0.25">
      <c r="A2309" s="6">
        <v>10304</v>
      </c>
      <c r="B2309" s="6" t="s">
        <v>41</v>
      </c>
      <c r="C2309" s="6" t="s">
        <v>35</v>
      </c>
      <c r="D2309" s="6">
        <v>16</v>
      </c>
      <c r="E2309" s="6">
        <v>10.879999999999999</v>
      </c>
      <c r="F2309" s="6">
        <v>30</v>
      </c>
      <c r="G2309" s="6" t="s">
        <v>117</v>
      </c>
      <c r="H2309" s="6" t="s">
        <v>73</v>
      </c>
      <c r="I2309" s="6" t="s">
        <v>74</v>
      </c>
      <c r="J2309" s="7">
        <v>41925</v>
      </c>
      <c r="K2309" s="12">
        <f>Ventas[[#This Row],[Unit Price]]*Ventas[[#This Row],[Quantity]]</f>
        <v>480</v>
      </c>
      <c r="L2309" s="12">
        <f>Ventas[[#This Row],[Unit Cost]]*Ventas[[#This Row],[Quantity]]</f>
        <v>326.39999999999998</v>
      </c>
      <c r="M2309" s="14">
        <f>Ventas[[#This Row],[Ingresos]]-Ventas[[#This Row],[Costes]]</f>
        <v>153.60000000000002</v>
      </c>
      <c r="N2309" s="14" t="str">
        <f>_xlfn.XLOOKUP(Ventas[[#This Row],[Ship Country]],[1]!Countries[Ship Country],[1]!Countries[Area],"No registrado")</f>
        <v>Sud America</v>
      </c>
      <c r="O2309" s="14" t="str">
        <f>_xlfn.XLOOKUP(Ventas[[#This Row],[Ship Country]],[1]!Countries[Ship Country],[1]!Countries[Continent],"No existe")</f>
        <v>America</v>
      </c>
      <c r="P2309" s="15" t="str">
        <f>_xlfn.XLOOKUP(Ventas[[#This Row],[Category]],[2]!ProdManager[Category],[2]!ProdManager[Prod_Manager])</f>
        <v>Lydia Sinn</v>
      </c>
      <c r="Q2309" s="15">
        <f>YEAR(Ventas[[#This Row],[Order Date]])</f>
        <v>2014</v>
      </c>
      <c r="R2309" s="15" t="str">
        <f>TEXT(Ventas[[#This Row],[Order Date]],"MMM")</f>
        <v>oct</v>
      </c>
    </row>
    <row r="2310" spans="1:18" x14ac:dyDescent="0.25">
      <c r="A2310" s="4">
        <v>10305</v>
      </c>
      <c r="B2310" s="4" t="s">
        <v>102</v>
      </c>
      <c r="C2310" s="4" t="s">
        <v>46</v>
      </c>
      <c r="D2310" s="4">
        <v>99</v>
      </c>
      <c r="E2310" s="4">
        <v>74.25</v>
      </c>
      <c r="F2310" s="4">
        <v>25</v>
      </c>
      <c r="G2310" s="4" t="s">
        <v>164</v>
      </c>
      <c r="H2310" s="4" t="s">
        <v>165</v>
      </c>
      <c r="I2310" s="4" t="s">
        <v>84</v>
      </c>
      <c r="J2310" s="5">
        <v>41926</v>
      </c>
      <c r="K2310" s="12">
        <f>Ventas[[#This Row],[Unit Price]]*Ventas[[#This Row],[Quantity]]</f>
        <v>2475</v>
      </c>
      <c r="L2310" s="12">
        <f>Ventas[[#This Row],[Unit Cost]]*Ventas[[#This Row],[Quantity]]</f>
        <v>1856.25</v>
      </c>
      <c r="M2310" s="14">
        <f>Ventas[[#This Row],[Ingresos]]-Ventas[[#This Row],[Costes]]</f>
        <v>618.75</v>
      </c>
      <c r="N2310" s="14" t="str">
        <f>_xlfn.XLOOKUP(Ventas[[#This Row],[Ship Country]],[1]!Countries[Ship Country],[1]!Countries[Area],"No registrado")</f>
        <v>Nord America</v>
      </c>
      <c r="O2310" s="14" t="str">
        <f>_xlfn.XLOOKUP(Ventas[[#This Row],[Ship Country]],[1]!Countries[Ship Country],[1]!Countries[Continent],"No existe")</f>
        <v>America</v>
      </c>
      <c r="P2310" s="15" t="str">
        <f>_xlfn.XLOOKUP(Ventas[[#This Row],[Category]],[2]!ProdManager[Category],[2]!ProdManager[Prod_Manager])</f>
        <v>John Matter</v>
      </c>
      <c r="Q2310" s="15">
        <f>YEAR(Ventas[[#This Row],[Order Date]])</f>
        <v>2014</v>
      </c>
      <c r="R2310" s="15" t="str">
        <f>TEXT(Ventas[[#This Row],[Order Date]],"MMM")</f>
        <v>oct</v>
      </c>
    </row>
    <row r="2311" spans="1:18" x14ac:dyDescent="0.25">
      <c r="A2311" s="6">
        <v>10305</v>
      </c>
      <c r="B2311" s="6" t="s">
        <v>42</v>
      </c>
      <c r="C2311" s="6" t="s">
        <v>43</v>
      </c>
      <c r="D2311" s="6">
        <v>14.4</v>
      </c>
      <c r="E2311" s="6">
        <v>13.248000000000001</v>
      </c>
      <c r="F2311" s="6">
        <v>30</v>
      </c>
      <c r="G2311" s="6" t="s">
        <v>164</v>
      </c>
      <c r="H2311" s="6" t="s">
        <v>165</v>
      </c>
      <c r="I2311" s="6" t="s">
        <v>84</v>
      </c>
      <c r="J2311" s="7">
        <v>41926</v>
      </c>
      <c r="K2311" s="12">
        <f>Ventas[[#This Row],[Unit Price]]*Ventas[[#This Row],[Quantity]]</f>
        <v>432</v>
      </c>
      <c r="L2311" s="12">
        <f>Ventas[[#This Row],[Unit Cost]]*Ventas[[#This Row],[Quantity]]</f>
        <v>397.44000000000005</v>
      </c>
      <c r="M2311" s="14">
        <f>Ventas[[#This Row],[Ingresos]]-Ventas[[#This Row],[Costes]]</f>
        <v>34.559999999999945</v>
      </c>
      <c r="N2311" s="14" t="str">
        <f>_xlfn.XLOOKUP(Ventas[[#This Row],[Ship Country]],[1]!Countries[Ship Country],[1]!Countries[Area],"No registrado")</f>
        <v>Nord America</v>
      </c>
      <c r="O2311" s="14" t="str">
        <f>_xlfn.XLOOKUP(Ventas[[#This Row],[Ship Country]],[1]!Countries[Ship Country],[1]!Countries[Continent],"No existe")</f>
        <v>America</v>
      </c>
      <c r="P2311" s="15" t="str">
        <f>_xlfn.XLOOKUP(Ventas[[#This Row],[Category]],[2]!ProdManager[Category],[2]!ProdManager[Prod_Manager])</f>
        <v>John Matter</v>
      </c>
      <c r="Q2311" s="15">
        <f>YEAR(Ventas[[#This Row],[Order Date]])</f>
        <v>2014</v>
      </c>
      <c r="R2311" s="15" t="str">
        <f>TEXT(Ventas[[#This Row],[Order Date]],"MMM")</f>
        <v>oct</v>
      </c>
    </row>
    <row r="2312" spans="1:18" x14ac:dyDescent="0.25">
      <c r="A2312" s="4">
        <v>10305</v>
      </c>
      <c r="B2312" s="4" t="s">
        <v>154</v>
      </c>
      <c r="C2312" s="4" t="s">
        <v>29</v>
      </c>
      <c r="D2312" s="4">
        <v>50</v>
      </c>
      <c r="E2312" s="4">
        <v>41</v>
      </c>
      <c r="F2312" s="4">
        <v>25</v>
      </c>
      <c r="G2312" s="4" t="s">
        <v>164</v>
      </c>
      <c r="H2312" s="4" t="s">
        <v>165</v>
      </c>
      <c r="I2312" s="4" t="s">
        <v>84</v>
      </c>
      <c r="J2312" s="5">
        <v>41926</v>
      </c>
      <c r="K2312" s="12">
        <f>Ventas[[#This Row],[Unit Price]]*Ventas[[#This Row],[Quantity]]</f>
        <v>1250</v>
      </c>
      <c r="L2312" s="12">
        <f>Ventas[[#This Row],[Unit Cost]]*Ventas[[#This Row],[Quantity]]</f>
        <v>1025</v>
      </c>
      <c r="M2312" s="14">
        <f>Ventas[[#This Row],[Ingresos]]-Ventas[[#This Row],[Costes]]</f>
        <v>225</v>
      </c>
      <c r="N2312" s="14" t="str">
        <f>_xlfn.XLOOKUP(Ventas[[#This Row],[Ship Country]],[1]!Countries[Ship Country],[1]!Countries[Area],"No registrado")</f>
        <v>Nord America</v>
      </c>
      <c r="O2312" s="14" t="str">
        <f>_xlfn.XLOOKUP(Ventas[[#This Row],[Ship Country]],[1]!Countries[Ship Country],[1]!Countries[Continent],"No existe")</f>
        <v>America</v>
      </c>
      <c r="P2312" s="15" t="str">
        <f>_xlfn.XLOOKUP(Ventas[[#This Row],[Category]],[2]!ProdManager[Category],[2]!ProdManager[Prod_Manager])</f>
        <v>Peter Stone</v>
      </c>
      <c r="Q2312" s="15">
        <f>YEAR(Ventas[[#This Row],[Order Date]])</f>
        <v>2014</v>
      </c>
      <c r="R2312" s="15" t="str">
        <f>TEXT(Ventas[[#This Row],[Order Date]],"MMM")</f>
        <v>oct</v>
      </c>
    </row>
    <row r="2313" spans="1:18" x14ac:dyDescent="0.25">
      <c r="A2313" s="6">
        <v>10306</v>
      </c>
      <c r="B2313" s="6" t="s">
        <v>87</v>
      </c>
      <c r="C2313" s="6" t="s">
        <v>29</v>
      </c>
      <c r="D2313" s="6">
        <v>20.7</v>
      </c>
      <c r="E2313" s="6">
        <v>15.731999999999999</v>
      </c>
      <c r="F2313" s="6">
        <v>10</v>
      </c>
      <c r="G2313" s="6" t="s">
        <v>131</v>
      </c>
      <c r="H2313" s="6" t="s">
        <v>132</v>
      </c>
      <c r="I2313" s="6" t="s">
        <v>133</v>
      </c>
      <c r="J2313" s="7">
        <v>41929</v>
      </c>
      <c r="K2313" s="12">
        <f>Ventas[[#This Row],[Unit Price]]*Ventas[[#This Row],[Quantity]]</f>
        <v>207</v>
      </c>
      <c r="L2313" s="12">
        <f>Ventas[[#This Row],[Unit Cost]]*Ventas[[#This Row],[Quantity]]</f>
        <v>157.32</v>
      </c>
      <c r="M2313" s="14">
        <f>Ventas[[#This Row],[Ingresos]]-Ventas[[#This Row],[Costes]]</f>
        <v>49.680000000000007</v>
      </c>
      <c r="N2313" s="14" t="str">
        <f>_xlfn.XLOOKUP(Ventas[[#This Row],[Ship Country]],[1]!Countries[Ship Country],[1]!Countries[Area],"No registrado")</f>
        <v>Sud Europe</v>
      </c>
      <c r="O2313" s="14" t="str">
        <f>_xlfn.XLOOKUP(Ventas[[#This Row],[Ship Country]],[1]!Countries[Ship Country],[1]!Countries[Continent],"No existe")</f>
        <v>Europe</v>
      </c>
      <c r="P2313" s="15" t="str">
        <f>_xlfn.XLOOKUP(Ventas[[#This Row],[Category]],[2]!ProdManager[Category],[2]!ProdManager[Prod_Manager])</f>
        <v>Peter Stone</v>
      </c>
      <c r="Q2313" s="15">
        <f>YEAR(Ventas[[#This Row],[Order Date]])</f>
        <v>2014</v>
      </c>
      <c r="R2313" s="15" t="str">
        <f>TEXT(Ventas[[#This Row],[Order Date]],"MMM")</f>
        <v>oct</v>
      </c>
    </row>
    <row r="2314" spans="1:18" x14ac:dyDescent="0.25">
      <c r="A2314" s="4">
        <v>10306</v>
      </c>
      <c r="B2314" s="4" t="s">
        <v>58</v>
      </c>
      <c r="C2314" s="4" t="s">
        <v>46</v>
      </c>
      <c r="D2314" s="4">
        <v>26.2</v>
      </c>
      <c r="E2314" s="4">
        <v>19.911999999999999</v>
      </c>
      <c r="F2314" s="4">
        <v>10</v>
      </c>
      <c r="G2314" s="4" t="s">
        <v>131</v>
      </c>
      <c r="H2314" s="4" t="s">
        <v>132</v>
      </c>
      <c r="I2314" s="4" t="s">
        <v>133</v>
      </c>
      <c r="J2314" s="5">
        <v>41929</v>
      </c>
      <c r="K2314" s="12">
        <f>Ventas[[#This Row],[Unit Price]]*Ventas[[#This Row],[Quantity]]</f>
        <v>262</v>
      </c>
      <c r="L2314" s="12">
        <f>Ventas[[#This Row],[Unit Cost]]*Ventas[[#This Row],[Quantity]]</f>
        <v>199.12</v>
      </c>
      <c r="M2314" s="14">
        <f>Ventas[[#This Row],[Ingresos]]-Ventas[[#This Row],[Costes]]</f>
        <v>62.879999999999995</v>
      </c>
      <c r="N2314" s="14" t="str">
        <f>_xlfn.XLOOKUP(Ventas[[#This Row],[Ship Country]],[1]!Countries[Ship Country],[1]!Countries[Area],"No registrado")</f>
        <v>Sud Europe</v>
      </c>
      <c r="O2314" s="14" t="str">
        <f>_xlfn.XLOOKUP(Ventas[[#This Row],[Ship Country]],[1]!Countries[Ship Country],[1]!Countries[Continent],"No existe")</f>
        <v>Europe</v>
      </c>
      <c r="P2314" s="15" t="str">
        <f>_xlfn.XLOOKUP(Ventas[[#This Row],[Category]],[2]!ProdManager[Category],[2]!ProdManager[Prod_Manager])</f>
        <v>John Matter</v>
      </c>
      <c r="Q2314" s="15">
        <f>YEAR(Ventas[[#This Row],[Order Date]])</f>
        <v>2014</v>
      </c>
      <c r="R2314" s="15" t="str">
        <f>TEXT(Ventas[[#This Row],[Order Date]],"MMM")</f>
        <v>oct</v>
      </c>
    </row>
    <row r="2315" spans="1:18" x14ac:dyDescent="0.25">
      <c r="A2315" s="6">
        <v>10306</v>
      </c>
      <c r="B2315" s="6" t="s">
        <v>145</v>
      </c>
      <c r="C2315" s="6" t="s">
        <v>46</v>
      </c>
      <c r="D2315" s="6">
        <v>5.9</v>
      </c>
      <c r="E2315" s="6">
        <v>4.6020000000000003</v>
      </c>
      <c r="F2315" s="6">
        <v>5</v>
      </c>
      <c r="G2315" s="6" t="s">
        <v>131</v>
      </c>
      <c r="H2315" s="6" t="s">
        <v>132</v>
      </c>
      <c r="I2315" s="6" t="s">
        <v>133</v>
      </c>
      <c r="J2315" s="7">
        <v>41929</v>
      </c>
      <c r="K2315" s="12">
        <f>Ventas[[#This Row],[Unit Price]]*Ventas[[#This Row],[Quantity]]</f>
        <v>29.5</v>
      </c>
      <c r="L2315" s="12">
        <f>Ventas[[#This Row],[Unit Cost]]*Ventas[[#This Row],[Quantity]]</f>
        <v>23.01</v>
      </c>
      <c r="M2315" s="14">
        <f>Ventas[[#This Row],[Ingresos]]-Ventas[[#This Row],[Costes]]</f>
        <v>6.4899999999999984</v>
      </c>
      <c r="N2315" s="14" t="str">
        <f>_xlfn.XLOOKUP(Ventas[[#This Row],[Ship Country]],[1]!Countries[Ship Country],[1]!Countries[Area],"No registrado")</f>
        <v>Sud Europe</v>
      </c>
      <c r="O2315" s="14" t="str">
        <f>_xlfn.XLOOKUP(Ventas[[#This Row],[Ship Country]],[1]!Countries[Ship Country],[1]!Countries[Continent],"No existe")</f>
        <v>Europe</v>
      </c>
      <c r="P2315" s="15" t="str">
        <f>_xlfn.XLOOKUP(Ventas[[#This Row],[Category]],[2]!ProdManager[Category],[2]!ProdManager[Prod_Manager])</f>
        <v>John Matter</v>
      </c>
      <c r="Q2315" s="15">
        <f>YEAR(Ventas[[#This Row],[Order Date]])</f>
        <v>2014</v>
      </c>
      <c r="R2315" s="15" t="str">
        <f>TEXT(Ventas[[#This Row],[Order Date]],"MMM")</f>
        <v>oct</v>
      </c>
    </row>
    <row r="2316" spans="1:18" x14ac:dyDescent="0.25">
      <c r="A2316" s="4">
        <v>10307</v>
      </c>
      <c r="B2316" s="4" t="s">
        <v>78</v>
      </c>
      <c r="C2316" s="4" t="s">
        <v>35</v>
      </c>
      <c r="D2316" s="4">
        <v>39.4</v>
      </c>
      <c r="E2316" s="4">
        <v>27.185999999999996</v>
      </c>
      <c r="F2316" s="4">
        <v>10</v>
      </c>
      <c r="G2316" s="4" t="s">
        <v>166</v>
      </c>
      <c r="H2316" s="4" t="s">
        <v>167</v>
      </c>
      <c r="I2316" s="4" t="s">
        <v>84</v>
      </c>
      <c r="J2316" s="5">
        <v>41930</v>
      </c>
      <c r="K2316" s="12">
        <f>Ventas[[#This Row],[Unit Price]]*Ventas[[#This Row],[Quantity]]</f>
        <v>394</v>
      </c>
      <c r="L2316" s="12">
        <f>Ventas[[#This Row],[Unit Cost]]*Ventas[[#This Row],[Quantity]]</f>
        <v>271.85999999999996</v>
      </c>
      <c r="M2316" s="14">
        <f>Ventas[[#This Row],[Ingresos]]-Ventas[[#This Row],[Costes]]</f>
        <v>122.14000000000004</v>
      </c>
      <c r="N2316" s="14" t="str">
        <f>_xlfn.XLOOKUP(Ventas[[#This Row],[Ship Country]],[1]!Countries[Ship Country],[1]!Countries[Area],"No registrado")</f>
        <v>Nord America</v>
      </c>
      <c r="O2316" s="14" t="str">
        <f>_xlfn.XLOOKUP(Ventas[[#This Row],[Ship Country]],[1]!Countries[Ship Country],[1]!Countries[Continent],"No existe")</f>
        <v>America</v>
      </c>
      <c r="P2316" s="15" t="str">
        <f>_xlfn.XLOOKUP(Ventas[[#This Row],[Category]],[2]!ProdManager[Category],[2]!ProdManager[Prod_Manager])</f>
        <v>Lydia Sinn</v>
      </c>
      <c r="Q2316" s="15">
        <f>YEAR(Ventas[[#This Row],[Order Date]])</f>
        <v>2014</v>
      </c>
      <c r="R2316" s="15" t="str">
        <f>TEXT(Ventas[[#This Row],[Order Date]],"MMM")</f>
        <v>oct</v>
      </c>
    </row>
    <row r="2317" spans="1:18" x14ac:dyDescent="0.25">
      <c r="A2317" s="6">
        <v>10307</v>
      </c>
      <c r="B2317" s="6" t="s">
        <v>142</v>
      </c>
      <c r="C2317" s="6" t="s">
        <v>35</v>
      </c>
      <c r="D2317" s="6">
        <v>10</v>
      </c>
      <c r="E2317" s="6">
        <v>6.5</v>
      </c>
      <c r="F2317" s="6">
        <v>3</v>
      </c>
      <c r="G2317" s="6" t="s">
        <v>166</v>
      </c>
      <c r="H2317" s="6" t="s">
        <v>167</v>
      </c>
      <c r="I2317" s="6" t="s">
        <v>84</v>
      </c>
      <c r="J2317" s="7">
        <v>41930</v>
      </c>
      <c r="K2317" s="12">
        <f>Ventas[[#This Row],[Unit Price]]*Ventas[[#This Row],[Quantity]]</f>
        <v>30</v>
      </c>
      <c r="L2317" s="12">
        <f>Ventas[[#This Row],[Unit Cost]]*Ventas[[#This Row],[Quantity]]</f>
        <v>19.5</v>
      </c>
      <c r="M2317" s="14">
        <f>Ventas[[#This Row],[Ingresos]]-Ventas[[#This Row],[Costes]]</f>
        <v>10.5</v>
      </c>
      <c r="N2317" s="14" t="str">
        <f>_xlfn.XLOOKUP(Ventas[[#This Row],[Ship Country]],[1]!Countries[Ship Country],[1]!Countries[Area],"No registrado")</f>
        <v>Nord America</v>
      </c>
      <c r="O2317" s="14" t="str">
        <f>_xlfn.XLOOKUP(Ventas[[#This Row],[Ship Country]],[1]!Countries[Ship Country],[1]!Countries[Continent],"No existe")</f>
        <v>America</v>
      </c>
      <c r="P2317" s="15" t="str">
        <f>_xlfn.XLOOKUP(Ventas[[#This Row],[Category]],[2]!ProdManager[Category],[2]!ProdManager[Prod_Manager])</f>
        <v>Lydia Sinn</v>
      </c>
      <c r="Q2317" s="15">
        <f>YEAR(Ventas[[#This Row],[Order Date]])</f>
        <v>2014</v>
      </c>
      <c r="R2317" s="15" t="str">
        <f>TEXT(Ventas[[#This Row],[Order Date]],"MMM")</f>
        <v>oct</v>
      </c>
    </row>
    <row r="2318" spans="1:18" x14ac:dyDescent="0.25">
      <c r="A2318" s="4">
        <v>10308</v>
      </c>
      <c r="B2318" s="4" t="s">
        <v>79</v>
      </c>
      <c r="C2318" s="4" t="s">
        <v>43</v>
      </c>
      <c r="D2318" s="4">
        <v>12</v>
      </c>
      <c r="E2318" s="4">
        <v>10.92</v>
      </c>
      <c r="F2318" s="4">
        <v>5</v>
      </c>
      <c r="G2318" s="4" t="s">
        <v>168</v>
      </c>
      <c r="H2318" s="4" t="s">
        <v>73</v>
      </c>
      <c r="I2318" s="4" t="s">
        <v>74</v>
      </c>
      <c r="J2318" s="5">
        <v>41931</v>
      </c>
      <c r="K2318" s="12">
        <f>Ventas[[#This Row],[Unit Price]]*Ventas[[#This Row],[Quantity]]</f>
        <v>60</v>
      </c>
      <c r="L2318" s="12">
        <f>Ventas[[#This Row],[Unit Cost]]*Ventas[[#This Row],[Quantity]]</f>
        <v>54.6</v>
      </c>
      <c r="M2318" s="14">
        <f>Ventas[[#This Row],[Ingresos]]-Ventas[[#This Row],[Costes]]</f>
        <v>5.3999999999999986</v>
      </c>
      <c r="N2318" s="14" t="str">
        <f>_xlfn.XLOOKUP(Ventas[[#This Row],[Ship Country]],[1]!Countries[Ship Country],[1]!Countries[Area],"No registrado")</f>
        <v>Sud America</v>
      </c>
      <c r="O2318" s="14" t="str">
        <f>_xlfn.XLOOKUP(Ventas[[#This Row],[Ship Country]],[1]!Countries[Ship Country],[1]!Countries[Continent],"No existe")</f>
        <v>America</v>
      </c>
      <c r="P2318" s="15" t="str">
        <f>_xlfn.XLOOKUP(Ventas[[#This Row],[Category]],[2]!ProdManager[Category],[2]!ProdManager[Prod_Manager])</f>
        <v>John Matter</v>
      </c>
      <c r="Q2318" s="15">
        <f>YEAR(Ventas[[#This Row],[Order Date]])</f>
        <v>2014</v>
      </c>
      <c r="R2318" s="15" t="str">
        <f>TEXT(Ventas[[#This Row],[Order Date]],"MMM")</f>
        <v>oct</v>
      </c>
    </row>
    <row r="2319" spans="1:18" x14ac:dyDescent="0.25">
      <c r="A2319" s="6">
        <v>10308</v>
      </c>
      <c r="B2319" s="6" t="s">
        <v>155</v>
      </c>
      <c r="C2319" s="6" t="s">
        <v>15</v>
      </c>
      <c r="D2319" s="6">
        <v>28.8</v>
      </c>
      <c r="E2319" s="6">
        <v>24.192</v>
      </c>
      <c r="F2319" s="6">
        <v>1</v>
      </c>
      <c r="G2319" s="6" t="s">
        <v>168</v>
      </c>
      <c r="H2319" s="6" t="s">
        <v>73</v>
      </c>
      <c r="I2319" s="6" t="s">
        <v>74</v>
      </c>
      <c r="J2319" s="7">
        <v>41931</v>
      </c>
      <c r="K2319" s="12">
        <f>Ventas[[#This Row],[Unit Price]]*Ventas[[#This Row],[Quantity]]</f>
        <v>28.8</v>
      </c>
      <c r="L2319" s="12">
        <f>Ventas[[#This Row],[Unit Cost]]*Ventas[[#This Row],[Quantity]]</f>
        <v>24.192</v>
      </c>
      <c r="M2319" s="14">
        <f>Ventas[[#This Row],[Ingresos]]-Ventas[[#This Row],[Costes]]</f>
        <v>4.6080000000000005</v>
      </c>
      <c r="N2319" s="14" t="str">
        <f>_xlfn.XLOOKUP(Ventas[[#This Row],[Ship Country]],[1]!Countries[Ship Country],[1]!Countries[Area],"No registrado")</f>
        <v>Sud America</v>
      </c>
      <c r="O2319" s="14" t="str">
        <f>_xlfn.XLOOKUP(Ventas[[#This Row],[Ship Country]],[1]!Countries[Ship Country],[1]!Countries[Continent],"No existe")</f>
        <v>America</v>
      </c>
      <c r="P2319" s="15" t="str">
        <f>_xlfn.XLOOKUP(Ventas[[#This Row],[Category]],[2]!ProdManager[Category],[2]!ProdManager[Prod_Manager])</f>
        <v>Peter Stone</v>
      </c>
      <c r="Q2319" s="15">
        <f>YEAR(Ventas[[#This Row],[Order Date]])</f>
        <v>2014</v>
      </c>
      <c r="R2319" s="15" t="str">
        <f>TEXT(Ventas[[#This Row],[Order Date]],"MMM")</f>
        <v>oct</v>
      </c>
    </row>
    <row r="2320" spans="1:18" x14ac:dyDescent="0.25">
      <c r="A2320" s="4">
        <v>10309</v>
      </c>
      <c r="B2320" s="4" t="s">
        <v>169</v>
      </c>
      <c r="C2320" s="4" t="s">
        <v>24</v>
      </c>
      <c r="D2320" s="4">
        <v>17.600000000000001</v>
      </c>
      <c r="E2320" s="4">
        <v>12.32</v>
      </c>
      <c r="F2320" s="4">
        <v>20</v>
      </c>
      <c r="G2320" s="4" t="s">
        <v>156</v>
      </c>
      <c r="H2320" s="4" t="s">
        <v>157</v>
      </c>
      <c r="I2320" s="4" t="s">
        <v>158</v>
      </c>
      <c r="J2320" s="5">
        <v>41932</v>
      </c>
      <c r="K2320" s="12">
        <f>Ventas[[#This Row],[Unit Price]]*Ventas[[#This Row],[Quantity]]</f>
        <v>352</v>
      </c>
      <c r="L2320" s="12">
        <f>Ventas[[#This Row],[Unit Cost]]*Ventas[[#This Row],[Quantity]]</f>
        <v>246.4</v>
      </c>
      <c r="M2320" s="14">
        <f>Ventas[[#This Row],[Ingresos]]-Ventas[[#This Row],[Costes]]</f>
        <v>105.6</v>
      </c>
      <c r="N2320" s="14" t="str">
        <f>_xlfn.XLOOKUP(Ventas[[#This Row],[Ship Country]],[1]!Countries[Ship Country],[1]!Countries[Area],"No registrado")</f>
        <v>Nord Europe</v>
      </c>
      <c r="O2320" s="14" t="str">
        <f>_xlfn.XLOOKUP(Ventas[[#This Row],[Ship Country]],[1]!Countries[Ship Country],[1]!Countries[Continent],"No existe")</f>
        <v>Europe</v>
      </c>
      <c r="P2320" s="15" t="str">
        <f>_xlfn.XLOOKUP(Ventas[[#This Row],[Category]],[2]!ProdManager[Category],[2]!ProdManager[Prod_Manager])</f>
        <v>Lydia Sinn</v>
      </c>
      <c r="Q2320" s="15">
        <f>YEAR(Ventas[[#This Row],[Order Date]])</f>
        <v>2014</v>
      </c>
      <c r="R2320" s="15" t="str">
        <f>TEXT(Ventas[[#This Row],[Order Date]],"MMM")</f>
        <v>oct</v>
      </c>
    </row>
    <row r="2321" spans="1:18" x14ac:dyDescent="0.25">
      <c r="A2321" s="6">
        <v>10309</v>
      </c>
      <c r="B2321" s="6" t="s">
        <v>170</v>
      </c>
      <c r="C2321" s="6" t="s">
        <v>24</v>
      </c>
      <c r="D2321" s="6">
        <v>20</v>
      </c>
      <c r="E2321" s="6">
        <v>14.8</v>
      </c>
      <c r="F2321" s="6">
        <v>30</v>
      </c>
      <c r="G2321" s="6" t="s">
        <v>156</v>
      </c>
      <c r="H2321" s="6" t="s">
        <v>157</v>
      </c>
      <c r="I2321" s="6" t="s">
        <v>158</v>
      </c>
      <c r="J2321" s="7">
        <v>41932</v>
      </c>
      <c r="K2321" s="12">
        <f>Ventas[[#This Row],[Unit Price]]*Ventas[[#This Row],[Quantity]]</f>
        <v>600</v>
      </c>
      <c r="L2321" s="12">
        <f>Ventas[[#This Row],[Unit Cost]]*Ventas[[#This Row],[Quantity]]</f>
        <v>444</v>
      </c>
      <c r="M2321" s="14">
        <f>Ventas[[#This Row],[Ingresos]]-Ventas[[#This Row],[Costes]]</f>
        <v>156</v>
      </c>
      <c r="N2321" s="14" t="str">
        <f>_xlfn.XLOOKUP(Ventas[[#This Row],[Ship Country]],[1]!Countries[Ship Country],[1]!Countries[Area],"No registrado")</f>
        <v>Nord Europe</v>
      </c>
      <c r="O2321" s="14" t="str">
        <f>_xlfn.XLOOKUP(Ventas[[#This Row],[Ship Country]],[1]!Countries[Ship Country],[1]!Countries[Continent],"No existe")</f>
        <v>Europe</v>
      </c>
      <c r="P2321" s="15" t="str">
        <f>_xlfn.XLOOKUP(Ventas[[#This Row],[Category]],[2]!ProdManager[Category],[2]!ProdManager[Prod_Manager])</f>
        <v>Lydia Sinn</v>
      </c>
      <c r="Q2321" s="15">
        <f>YEAR(Ventas[[#This Row],[Order Date]])</f>
        <v>2014</v>
      </c>
      <c r="R2321" s="15" t="str">
        <f>TEXT(Ventas[[#This Row],[Order Date]],"MMM")</f>
        <v>oct</v>
      </c>
    </row>
    <row r="2322" spans="1:18" x14ac:dyDescent="0.25">
      <c r="A2322" s="4">
        <v>10309</v>
      </c>
      <c r="B2322" s="4" t="s">
        <v>9</v>
      </c>
      <c r="C2322" s="4" t="s">
        <v>10</v>
      </c>
      <c r="D2322" s="4">
        <v>11.2</v>
      </c>
      <c r="E2322" s="4">
        <v>9.1839999999999993</v>
      </c>
      <c r="F2322" s="4">
        <v>2</v>
      </c>
      <c r="G2322" s="4" t="s">
        <v>156</v>
      </c>
      <c r="H2322" s="4" t="s">
        <v>157</v>
      </c>
      <c r="I2322" s="4" t="s">
        <v>158</v>
      </c>
      <c r="J2322" s="5">
        <v>41932</v>
      </c>
      <c r="K2322" s="12">
        <f>Ventas[[#This Row],[Unit Price]]*Ventas[[#This Row],[Quantity]]</f>
        <v>22.4</v>
      </c>
      <c r="L2322" s="12">
        <f>Ventas[[#This Row],[Unit Cost]]*Ventas[[#This Row],[Quantity]]</f>
        <v>18.367999999999999</v>
      </c>
      <c r="M2322" s="14">
        <f>Ventas[[#This Row],[Ingresos]]-Ventas[[#This Row],[Costes]]</f>
        <v>4.032</v>
      </c>
      <c r="N2322" s="14" t="str">
        <f>_xlfn.XLOOKUP(Ventas[[#This Row],[Ship Country]],[1]!Countries[Ship Country],[1]!Countries[Area],"No registrado")</f>
        <v>Nord Europe</v>
      </c>
      <c r="O2322" s="14" t="str">
        <f>_xlfn.XLOOKUP(Ventas[[#This Row],[Ship Country]],[1]!Countries[Ship Country],[1]!Countries[Continent],"No existe")</f>
        <v>Europe</v>
      </c>
      <c r="P2322" s="15" t="str">
        <f>_xlfn.XLOOKUP(Ventas[[#This Row],[Category]],[2]!ProdManager[Category],[2]!ProdManager[Prod_Manager])</f>
        <v>Marc Caine</v>
      </c>
      <c r="Q2322" s="15">
        <f>YEAR(Ventas[[#This Row],[Order Date]])</f>
        <v>2014</v>
      </c>
      <c r="R2322" s="15" t="str">
        <f>TEXT(Ventas[[#This Row],[Order Date]],"MMM")</f>
        <v>oct</v>
      </c>
    </row>
    <row r="2323" spans="1:18" x14ac:dyDescent="0.25">
      <c r="A2323" s="6">
        <v>10309</v>
      </c>
      <c r="B2323" s="6" t="s">
        <v>107</v>
      </c>
      <c r="C2323" s="6" t="s">
        <v>43</v>
      </c>
      <c r="D2323" s="6">
        <v>36.799999999999997</v>
      </c>
      <c r="E2323" s="6">
        <v>33.119999999999997</v>
      </c>
      <c r="F2323" s="6">
        <v>20</v>
      </c>
      <c r="G2323" s="6" t="s">
        <v>156</v>
      </c>
      <c r="H2323" s="6" t="s">
        <v>157</v>
      </c>
      <c r="I2323" s="6" t="s">
        <v>158</v>
      </c>
      <c r="J2323" s="7">
        <v>41932</v>
      </c>
      <c r="K2323" s="12">
        <f>Ventas[[#This Row],[Unit Price]]*Ventas[[#This Row],[Quantity]]</f>
        <v>736</v>
      </c>
      <c r="L2323" s="12">
        <f>Ventas[[#This Row],[Unit Cost]]*Ventas[[#This Row],[Quantity]]</f>
        <v>662.4</v>
      </c>
      <c r="M2323" s="14">
        <f>Ventas[[#This Row],[Ingresos]]-Ventas[[#This Row],[Costes]]</f>
        <v>73.600000000000023</v>
      </c>
      <c r="N2323" s="14" t="str">
        <f>_xlfn.XLOOKUP(Ventas[[#This Row],[Ship Country]],[1]!Countries[Ship Country],[1]!Countries[Area],"No registrado")</f>
        <v>Nord Europe</v>
      </c>
      <c r="O2323" s="14" t="str">
        <f>_xlfn.XLOOKUP(Ventas[[#This Row],[Ship Country]],[1]!Countries[Ship Country],[1]!Countries[Continent],"No existe")</f>
        <v>Europe</v>
      </c>
      <c r="P2323" s="15" t="str">
        <f>_xlfn.XLOOKUP(Ventas[[#This Row],[Category]],[2]!ProdManager[Category],[2]!ProdManager[Prod_Manager])</f>
        <v>John Matter</v>
      </c>
      <c r="Q2323" s="15">
        <f>YEAR(Ventas[[#This Row],[Order Date]])</f>
        <v>2014</v>
      </c>
      <c r="R2323" s="15" t="str">
        <f>TEXT(Ventas[[#This Row],[Order Date]],"MMM")</f>
        <v>oct</v>
      </c>
    </row>
    <row r="2324" spans="1:18" x14ac:dyDescent="0.25">
      <c r="A2324" s="4">
        <v>10309</v>
      </c>
      <c r="B2324" s="4" t="s">
        <v>113</v>
      </c>
      <c r="C2324" s="4" t="s">
        <v>15</v>
      </c>
      <c r="D2324" s="4">
        <v>17.2</v>
      </c>
      <c r="E2324" s="4">
        <v>14.447999999999999</v>
      </c>
      <c r="F2324" s="4">
        <v>3</v>
      </c>
      <c r="G2324" s="4" t="s">
        <v>156</v>
      </c>
      <c r="H2324" s="4" t="s">
        <v>157</v>
      </c>
      <c r="I2324" s="4" t="s">
        <v>158</v>
      </c>
      <c r="J2324" s="5">
        <v>41932</v>
      </c>
      <c r="K2324" s="12">
        <f>Ventas[[#This Row],[Unit Price]]*Ventas[[#This Row],[Quantity]]</f>
        <v>51.599999999999994</v>
      </c>
      <c r="L2324" s="12">
        <f>Ventas[[#This Row],[Unit Cost]]*Ventas[[#This Row],[Quantity]]</f>
        <v>43.343999999999994</v>
      </c>
      <c r="M2324" s="14">
        <f>Ventas[[#This Row],[Ingresos]]-Ventas[[#This Row],[Costes]]</f>
        <v>8.2560000000000002</v>
      </c>
      <c r="N2324" s="14" t="str">
        <f>_xlfn.XLOOKUP(Ventas[[#This Row],[Ship Country]],[1]!Countries[Ship Country],[1]!Countries[Area],"No registrado")</f>
        <v>Nord Europe</v>
      </c>
      <c r="O2324" s="14" t="str">
        <f>_xlfn.XLOOKUP(Ventas[[#This Row],[Ship Country]],[1]!Countries[Ship Country],[1]!Countries[Continent],"No existe")</f>
        <v>Europe</v>
      </c>
      <c r="P2324" s="15" t="str">
        <f>_xlfn.XLOOKUP(Ventas[[#This Row],[Category]],[2]!ProdManager[Category],[2]!ProdManager[Prod_Manager])</f>
        <v>Peter Stone</v>
      </c>
      <c r="Q2324" s="15">
        <f>YEAR(Ventas[[#This Row],[Order Date]])</f>
        <v>2014</v>
      </c>
      <c r="R2324" s="15" t="str">
        <f>TEXT(Ventas[[#This Row],[Order Date]],"MMM")</f>
        <v>oct</v>
      </c>
    </row>
    <row r="2325" spans="1:18" x14ac:dyDescent="0.25">
      <c r="A2325" s="6">
        <v>10310</v>
      </c>
      <c r="B2325" s="6" t="s">
        <v>56</v>
      </c>
      <c r="C2325" s="6" t="s">
        <v>35</v>
      </c>
      <c r="D2325" s="6">
        <v>13.9</v>
      </c>
      <c r="E2325" s="6">
        <v>9.73</v>
      </c>
      <c r="F2325" s="6">
        <v>10</v>
      </c>
      <c r="G2325" s="6" t="s">
        <v>171</v>
      </c>
      <c r="H2325" s="6" t="s">
        <v>167</v>
      </c>
      <c r="I2325" s="6" t="s">
        <v>84</v>
      </c>
      <c r="J2325" s="7">
        <v>41933</v>
      </c>
      <c r="K2325" s="12">
        <f>Ventas[[#This Row],[Unit Price]]*Ventas[[#This Row],[Quantity]]</f>
        <v>139</v>
      </c>
      <c r="L2325" s="12">
        <f>Ventas[[#This Row],[Unit Cost]]*Ventas[[#This Row],[Quantity]]</f>
        <v>97.300000000000011</v>
      </c>
      <c r="M2325" s="14">
        <f>Ventas[[#This Row],[Ingresos]]-Ventas[[#This Row],[Costes]]</f>
        <v>41.699999999999989</v>
      </c>
      <c r="N2325" s="14" t="str">
        <f>_xlfn.XLOOKUP(Ventas[[#This Row],[Ship Country]],[1]!Countries[Ship Country],[1]!Countries[Area],"No registrado")</f>
        <v>Nord America</v>
      </c>
      <c r="O2325" s="14" t="str">
        <f>_xlfn.XLOOKUP(Ventas[[#This Row],[Ship Country]],[1]!Countries[Ship Country],[1]!Countries[Continent],"No existe")</f>
        <v>America</v>
      </c>
      <c r="P2325" s="15" t="str">
        <f>_xlfn.XLOOKUP(Ventas[[#This Row],[Category]],[2]!ProdManager[Category],[2]!ProdManager[Prod_Manager])</f>
        <v>Lydia Sinn</v>
      </c>
      <c r="Q2325" s="15">
        <f>YEAR(Ventas[[#This Row],[Order Date]])</f>
        <v>2014</v>
      </c>
      <c r="R2325" s="15" t="str">
        <f>TEXT(Ventas[[#This Row],[Order Date]],"MMM")</f>
        <v>oct</v>
      </c>
    </row>
    <row r="2326" spans="1:18" x14ac:dyDescent="0.25">
      <c r="A2326" s="4">
        <v>10310</v>
      </c>
      <c r="B2326" s="4" t="s">
        <v>78</v>
      </c>
      <c r="C2326" s="4" t="s">
        <v>35</v>
      </c>
      <c r="D2326" s="4">
        <v>39.4</v>
      </c>
      <c r="E2326" s="4">
        <v>26.791999999999998</v>
      </c>
      <c r="F2326" s="4">
        <v>5</v>
      </c>
      <c r="G2326" s="4" t="s">
        <v>171</v>
      </c>
      <c r="H2326" s="4" t="s">
        <v>167</v>
      </c>
      <c r="I2326" s="4" t="s">
        <v>84</v>
      </c>
      <c r="J2326" s="5">
        <v>41933</v>
      </c>
      <c r="K2326" s="12">
        <f>Ventas[[#This Row],[Unit Price]]*Ventas[[#This Row],[Quantity]]</f>
        <v>197</v>
      </c>
      <c r="L2326" s="12">
        <f>Ventas[[#This Row],[Unit Cost]]*Ventas[[#This Row],[Quantity]]</f>
        <v>133.95999999999998</v>
      </c>
      <c r="M2326" s="14">
        <f>Ventas[[#This Row],[Ingresos]]-Ventas[[#This Row],[Costes]]</f>
        <v>63.04000000000002</v>
      </c>
      <c r="N2326" s="14" t="str">
        <f>_xlfn.XLOOKUP(Ventas[[#This Row],[Ship Country]],[1]!Countries[Ship Country],[1]!Countries[Area],"No registrado")</f>
        <v>Nord America</v>
      </c>
      <c r="O2326" s="14" t="str">
        <f>_xlfn.XLOOKUP(Ventas[[#This Row],[Ship Country]],[1]!Countries[Ship Country],[1]!Countries[Continent],"No existe")</f>
        <v>America</v>
      </c>
      <c r="P2326" s="15" t="str">
        <f>_xlfn.XLOOKUP(Ventas[[#This Row],[Category]],[2]!ProdManager[Category],[2]!ProdManager[Prod_Manager])</f>
        <v>Lydia Sinn</v>
      </c>
      <c r="Q2326" s="15">
        <f>YEAR(Ventas[[#This Row],[Order Date]])</f>
        <v>2014</v>
      </c>
      <c r="R2326" s="15" t="str">
        <f>TEXT(Ventas[[#This Row],[Order Date]],"MMM")</f>
        <v>oct</v>
      </c>
    </row>
    <row r="2327" spans="1:18" x14ac:dyDescent="0.25">
      <c r="A2327" s="6">
        <v>10311</v>
      </c>
      <c r="B2327" s="6" t="s">
        <v>9</v>
      </c>
      <c r="C2327" s="6" t="s">
        <v>10</v>
      </c>
      <c r="D2327" s="6">
        <v>11.2</v>
      </c>
      <c r="E2327" s="6">
        <v>8.5119999999999987</v>
      </c>
      <c r="F2327" s="6">
        <v>6</v>
      </c>
      <c r="G2327" s="6" t="s">
        <v>172</v>
      </c>
      <c r="H2327" s="6" t="s">
        <v>173</v>
      </c>
      <c r="I2327" s="6" t="s">
        <v>13</v>
      </c>
      <c r="J2327" s="7">
        <v>41933</v>
      </c>
      <c r="K2327" s="12">
        <f>Ventas[[#This Row],[Unit Price]]*Ventas[[#This Row],[Quantity]]</f>
        <v>67.199999999999989</v>
      </c>
      <c r="L2327" s="12">
        <f>Ventas[[#This Row],[Unit Cost]]*Ventas[[#This Row],[Quantity]]</f>
        <v>51.071999999999989</v>
      </c>
      <c r="M2327" s="14">
        <f>Ventas[[#This Row],[Ingresos]]-Ventas[[#This Row],[Costes]]</f>
        <v>16.128</v>
      </c>
      <c r="N2327" s="14" t="str">
        <f>_xlfn.XLOOKUP(Ventas[[#This Row],[Ship Country]],[1]!Countries[Ship Country],[1]!Countries[Area],"No registrado")</f>
        <v>Nord Europe</v>
      </c>
      <c r="O2327" s="14" t="str">
        <f>_xlfn.XLOOKUP(Ventas[[#This Row],[Ship Country]],[1]!Countries[Ship Country],[1]!Countries[Continent],"No existe")</f>
        <v>Europe</v>
      </c>
      <c r="P2327" s="15" t="str">
        <f>_xlfn.XLOOKUP(Ventas[[#This Row],[Category]],[2]!ProdManager[Category],[2]!ProdManager[Prod_Manager])</f>
        <v>Marc Caine</v>
      </c>
      <c r="Q2327" s="15">
        <f>YEAR(Ventas[[#This Row],[Order Date]])</f>
        <v>2014</v>
      </c>
      <c r="R2327" s="15" t="str">
        <f>TEXT(Ventas[[#This Row],[Order Date]],"MMM")</f>
        <v>oct</v>
      </c>
    </row>
    <row r="2328" spans="1:18" x14ac:dyDescent="0.25">
      <c r="A2328" s="4">
        <v>10311</v>
      </c>
      <c r="B2328" s="4" t="s">
        <v>155</v>
      </c>
      <c r="C2328" s="4" t="s">
        <v>15</v>
      </c>
      <c r="D2328" s="4">
        <v>28.8</v>
      </c>
      <c r="E2328" s="4">
        <v>23.040000000000003</v>
      </c>
      <c r="F2328" s="4">
        <v>7</v>
      </c>
      <c r="G2328" s="4" t="s">
        <v>172</v>
      </c>
      <c r="H2328" s="4" t="s">
        <v>173</v>
      </c>
      <c r="I2328" s="4" t="s">
        <v>13</v>
      </c>
      <c r="J2328" s="5">
        <v>41933</v>
      </c>
      <c r="K2328" s="12">
        <f>Ventas[[#This Row],[Unit Price]]*Ventas[[#This Row],[Quantity]]</f>
        <v>201.6</v>
      </c>
      <c r="L2328" s="12">
        <f>Ventas[[#This Row],[Unit Cost]]*Ventas[[#This Row],[Quantity]]</f>
        <v>161.28000000000003</v>
      </c>
      <c r="M2328" s="14">
        <f>Ventas[[#This Row],[Ingresos]]-Ventas[[#This Row],[Costes]]</f>
        <v>40.319999999999965</v>
      </c>
      <c r="N2328" s="14" t="str">
        <f>_xlfn.XLOOKUP(Ventas[[#This Row],[Ship Country]],[1]!Countries[Ship Country],[1]!Countries[Area],"No registrado")</f>
        <v>Nord Europe</v>
      </c>
      <c r="O2328" s="14" t="str">
        <f>_xlfn.XLOOKUP(Ventas[[#This Row],[Ship Country]],[1]!Countries[Ship Country],[1]!Countries[Continent],"No existe")</f>
        <v>Europe</v>
      </c>
      <c r="P2328" s="15" t="str">
        <f>_xlfn.XLOOKUP(Ventas[[#This Row],[Category]],[2]!ProdManager[Category],[2]!ProdManager[Prod_Manager])</f>
        <v>Peter Stone</v>
      </c>
      <c r="Q2328" s="15">
        <f>YEAR(Ventas[[#This Row],[Order Date]])</f>
        <v>2014</v>
      </c>
      <c r="R2328" s="15" t="str">
        <f>TEXT(Ventas[[#This Row],[Order Date]],"MMM")</f>
        <v>oct</v>
      </c>
    </row>
    <row r="2329" spans="1:18" x14ac:dyDescent="0.25">
      <c r="A2329" s="6">
        <v>10312</v>
      </c>
      <c r="B2329" s="6" t="s">
        <v>121</v>
      </c>
      <c r="C2329" s="6" t="s">
        <v>18</v>
      </c>
      <c r="D2329" s="6">
        <v>36.4</v>
      </c>
      <c r="E2329" s="6">
        <v>28.391999999999999</v>
      </c>
      <c r="F2329" s="6">
        <v>4</v>
      </c>
      <c r="G2329" s="6" t="s">
        <v>160</v>
      </c>
      <c r="H2329" s="6" t="s">
        <v>161</v>
      </c>
      <c r="I2329" s="6" t="s">
        <v>21</v>
      </c>
      <c r="J2329" s="7">
        <v>41936</v>
      </c>
      <c r="K2329" s="12">
        <f>Ventas[[#This Row],[Unit Price]]*Ventas[[#This Row],[Quantity]]</f>
        <v>145.6</v>
      </c>
      <c r="L2329" s="12">
        <f>Ventas[[#This Row],[Unit Cost]]*Ventas[[#This Row],[Quantity]]</f>
        <v>113.568</v>
      </c>
      <c r="M2329" s="14">
        <f>Ventas[[#This Row],[Ingresos]]-Ventas[[#This Row],[Costes]]</f>
        <v>32.031999999999996</v>
      </c>
      <c r="N2329" s="14" t="str">
        <f>_xlfn.XLOOKUP(Ventas[[#This Row],[Ship Country]],[1]!Countries[Ship Country],[1]!Countries[Area],"No registrado")</f>
        <v>Nord Europe</v>
      </c>
      <c r="O2329" s="14" t="str">
        <f>_xlfn.XLOOKUP(Ventas[[#This Row],[Ship Country]],[1]!Countries[Ship Country],[1]!Countries[Continent],"No existe")</f>
        <v>Europe</v>
      </c>
      <c r="P2329" s="15" t="str">
        <f>_xlfn.XLOOKUP(Ventas[[#This Row],[Category]],[2]!ProdManager[Category],[2]!ProdManager[Prod_Manager])</f>
        <v>Marc Caine</v>
      </c>
      <c r="Q2329" s="15">
        <f>YEAR(Ventas[[#This Row],[Order Date]])</f>
        <v>2014</v>
      </c>
      <c r="R2329" s="15" t="str">
        <f>TEXT(Ventas[[#This Row],[Order Date]],"MMM")</f>
        <v>oct</v>
      </c>
    </row>
    <row r="2330" spans="1:18" x14ac:dyDescent="0.25">
      <c r="A2330" s="4">
        <v>10312</v>
      </c>
      <c r="B2330" s="4" t="s">
        <v>107</v>
      </c>
      <c r="C2330" s="4" t="s">
        <v>43</v>
      </c>
      <c r="D2330" s="4">
        <v>36.799999999999997</v>
      </c>
      <c r="E2330" s="4">
        <v>32.384</v>
      </c>
      <c r="F2330" s="4">
        <v>24</v>
      </c>
      <c r="G2330" s="4" t="s">
        <v>160</v>
      </c>
      <c r="H2330" s="4" t="s">
        <v>161</v>
      </c>
      <c r="I2330" s="4" t="s">
        <v>21</v>
      </c>
      <c r="J2330" s="5">
        <v>41936</v>
      </c>
      <c r="K2330" s="12">
        <f>Ventas[[#This Row],[Unit Price]]*Ventas[[#This Row],[Quantity]]</f>
        <v>883.19999999999993</v>
      </c>
      <c r="L2330" s="12">
        <f>Ventas[[#This Row],[Unit Cost]]*Ventas[[#This Row],[Quantity]]</f>
        <v>777.21600000000001</v>
      </c>
      <c r="M2330" s="14">
        <f>Ventas[[#This Row],[Ingresos]]-Ventas[[#This Row],[Costes]]</f>
        <v>105.98399999999992</v>
      </c>
      <c r="N2330" s="14" t="str">
        <f>_xlfn.XLOOKUP(Ventas[[#This Row],[Ship Country]],[1]!Countries[Ship Country],[1]!Countries[Area],"No registrado")</f>
        <v>Nord Europe</v>
      </c>
      <c r="O2330" s="14" t="str">
        <f>_xlfn.XLOOKUP(Ventas[[#This Row],[Ship Country]],[1]!Countries[Ship Country],[1]!Countries[Continent],"No existe")</f>
        <v>Europe</v>
      </c>
      <c r="P2330" s="15" t="str">
        <f>_xlfn.XLOOKUP(Ventas[[#This Row],[Category]],[2]!ProdManager[Category],[2]!ProdManager[Prod_Manager])</f>
        <v>John Matter</v>
      </c>
      <c r="Q2330" s="15">
        <f>YEAR(Ventas[[#This Row],[Order Date]])</f>
        <v>2014</v>
      </c>
      <c r="R2330" s="15" t="str">
        <f>TEXT(Ventas[[#This Row],[Order Date]],"MMM")</f>
        <v>oct</v>
      </c>
    </row>
    <row r="2331" spans="1:18" x14ac:dyDescent="0.25">
      <c r="A2331" s="6">
        <v>10312</v>
      </c>
      <c r="B2331" s="6" t="s">
        <v>58</v>
      </c>
      <c r="C2331" s="6" t="s">
        <v>46</v>
      </c>
      <c r="D2331" s="6">
        <v>26.2</v>
      </c>
      <c r="E2331" s="6">
        <v>19.649999999999999</v>
      </c>
      <c r="F2331" s="6">
        <v>20</v>
      </c>
      <c r="G2331" s="6" t="s">
        <v>160</v>
      </c>
      <c r="H2331" s="6" t="s">
        <v>161</v>
      </c>
      <c r="I2331" s="6" t="s">
        <v>21</v>
      </c>
      <c r="J2331" s="7">
        <v>41936</v>
      </c>
      <c r="K2331" s="12">
        <f>Ventas[[#This Row],[Unit Price]]*Ventas[[#This Row],[Quantity]]</f>
        <v>524</v>
      </c>
      <c r="L2331" s="12">
        <f>Ventas[[#This Row],[Unit Cost]]*Ventas[[#This Row],[Quantity]]</f>
        <v>393</v>
      </c>
      <c r="M2331" s="14">
        <f>Ventas[[#This Row],[Ingresos]]-Ventas[[#This Row],[Costes]]</f>
        <v>131</v>
      </c>
      <c r="N2331" s="14" t="str">
        <f>_xlfn.XLOOKUP(Ventas[[#This Row],[Ship Country]],[1]!Countries[Ship Country],[1]!Countries[Area],"No registrado")</f>
        <v>Nord Europe</v>
      </c>
      <c r="O2331" s="14" t="str">
        <f>_xlfn.XLOOKUP(Ventas[[#This Row],[Ship Country]],[1]!Countries[Ship Country],[1]!Countries[Continent],"No existe")</f>
        <v>Europe</v>
      </c>
      <c r="P2331" s="15" t="str">
        <f>_xlfn.XLOOKUP(Ventas[[#This Row],[Category]],[2]!ProdManager[Category],[2]!ProdManager[Prod_Manager])</f>
        <v>John Matter</v>
      </c>
      <c r="Q2331" s="15">
        <f>YEAR(Ventas[[#This Row],[Order Date]])</f>
        <v>2014</v>
      </c>
      <c r="R2331" s="15" t="str">
        <f>TEXT(Ventas[[#This Row],[Order Date]],"MMM")</f>
        <v>oct</v>
      </c>
    </row>
    <row r="2332" spans="1:18" x14ac:dyDescent="0.25">
      <c r="A2332" s="4">
        <v>10312</v>
      </c>
      <c r="B2332" s="4" t="s">
        <v>129</v>
      </c>
      <c r="C2332" s="4" t="s">
        <v>43</v>
      </c>
      <c r="D2332" s="4">
        <v>6.2</v>
      </c>
      <c r="E2332" s="4">
        <v>5.58</v>
      </c>
      <c r="F2332" s="4">
        <v>10</v>
      </c>
      <c r="G2332" s="4" t="s">
        <v>160</v>
      </c>
      <c r="H2332" s="4" t="s">
        <v>161</v>
      </c>
      <c r="I2332" s="4" t="s">
        <v>21</v>
      </c>
      <c r="J2332" s="5">
        <v>41936</v>
      </c>
      <c r="K2332" s="12">
        <f>Ventas[[#This Row],[Unit Price]]*Ventas[[#This Row],[Quantity]]</f>
        <v>62</v>
      </c>
      <c r="L2332" s="12">
        <f>Ventas[[#This Row],[Unit Cost]]*Ventas[[#This Row],[Quantity]]</f>
        <v>55.8</v>
      </c>
      <c r="M2332" s="14">
        <f>Ventas[[#This Row],[Ingresos]]-Ventas[[#This Row],[Costes]]</f>
        <v>6.2000000000000028</v>
      </c>
      <c r="N2332" s="14" t="str">
        <f>_xlfn.XLOOKUP(Ventas[[#This Row],[Ship Country]],[1]!Countries[Ship Country],[1]!Countries[Area],"No registrado")</f>
        <v>Nord Europe</v>
      </c>
      <c r="O2332" s="14" t="str">
        <f>_xlfn.XLOOKUP(Ventas[[#This Row],[Ship Country]],[1]!Countries[Ship Country],[1]!Countries[Continent],"No existe")</f>
        <v>Europe</v>
      </c>
      <c r="P2332" s="15" t="str">
        <f>_xlfn.XLOOKUP(Ventas[[#This Row],[Category]],[2]!ProdManager[Category],[2]!ProdManager[Prod_Manager])</f>
        <v>John Matter</v>
      </c>
      <c r="Q2332" s="15">
        <f>YEAR(Ventas[[#This Row],[Order Date]])</f>
        <v>2014</v>
      </c>
      <c r="R2332" s="15" t="str">
        <f>TEXT(Ventas[[#This Row],[Order Date]],"MMM")</f>
        <v>oct</v>
      </c>
    </row>
    <row r="2333" spans="1:18" x14ac:dyDescent="0.25">
      <c r="A2333" s="6">
        <v>10313</v>
      </c>
      <c r="B2333" s="6" t="s">
        <v>57</v>
      </c>
      <c r="C2333" s="6" t="s">
        <v>29</v>
      </c>
      <c r="D2333" s="6">
        <v>15.2</v>
      </c>
      <c r="E2333" s="6">
        <v>11.552</v>
      </c>
      <c r="F2333" s="6">
        <v>12</v>
      </c>
      <c r="G2333" s="6" t="s">
        <v>110</v>
      </c>
      <c r="H2333" s="6" t="s">
        <v>111</v>
      </c>
      <c r="I2333" s="6" t="s">
        <v>21</v>
      </c>
      <c r="J2333" s="7">
        <v>41937</v>
      </c>
      <c r="K2333" s="12">
        <f>Ventas[[#This Row],[Unit Price]]*Ventas[[#This Row],[Quantity]]</f>
        <v>182.39999999999998</v>
      </c>
      <c r="L2333" s="12">
        <f>Ventas[[#This Row],[Unit Cost]]*Ventas[[#This Row],[Quantity]]</f>
        <v>138.624</v>
      </c>
      <c r="M2333" s="14">
        <f>Ventas[[#This Row],[Ingresos]]-Ventas[[#This Row],[Costes]]</f>
        <v>43.775999999999982</v>
      </c>
      <c r="N2333" s="14" t="str">
        <f>_xlfn.XLOOKUP(Ventas[[#This Row],[Ship Country]],[1]!Countries[Ship Country],[1]!Countries[Area],"No registrado")</f>
        <v>Nord Europe</v>
      </c>
      <c r="O2333" s="14" t="str">
        <f>_xlfn.XLOOKUP(Ventas[[#This Row],[Ship Country]],[1]!Countries[Ship Country],[1]!Countries[Continent],"No existe")</f>
        <v>Europe</v>
      </c>
      <c r="P2333" s="15" t="str">
        <f>_xlfn.XLOOKUP(Ventas[[#This Row],[Category]],[2]!ProdManager[Category],[2]!ProdManager[Prod_Manager])</f>
        <v>Peter Stone</v>
      </c>
      <c r="Q2333" s="15">
        <f>YEAR(Ventas[[#This Row],[Order Date]])</f>
        <v>2014</v>
      </c>
      <c r="R2333" s="15" t="str">
        <f>TEXT(Ventas[[#This Row],[Order Date]],"MMM")</f>
        <v>oct</v>
      </c>
    </row>
    <row r="2334" spans="1:18" x14ac:dyDescent="0.25">
      <c r="A2334" s="4">
        <v>10314</v>
      </c>
      <c r="B2334" s="4" t="s">
        <v>78</v>
      </c>
      <c r="C2334" s="4" t="s">
        <v>35</v>
      </c>
      <c r="D2334" s="4">
        <v>39.4</v>
      </c>
      <c r="E2334" s="4">
        <v>26.003999999999994</v>
      </c>
      <c r="F2334" s="4">
        <v>25</v>
      </c>
      <c r="G2334" s="4" t="s">
        <v>82</v>
      </c>
      <c r="H2334" s="4" t="s">
        <v>83</v>
      </c>
      <c r="I2334" s="4" t="s">
        <v>84</v>
      </c>
      <c r="J2334" s="5">
        <v>41938</v>
      </c>
      <c r="K2334" s="12">
        <f>Ventas[[#This Row],[Unit Price]]*Ventas[[#This Row],[Quantity]]</f>
        <v>985</v>
      </c>
      <c r="L2334" s="12">
        <f>Ventas[[#This Row],[Unit Cost]]*Ventas[[#This Row],[Quantity]]</f>
        <v>650.09999999999991</v>
      </c>
      <c r="M2334" s="14">
        <f>Ventas[[#This Row],[Ingresos]]-Ventas[[#This Row],[Costes]]</f>
        <v>334.90000000000009</v>
      </c>
      <c r="N2334" s="14" t="str">
        <f>_xlfn.XLOOKUP(Ventas[[#This Row],[Ship Country]],[1]!Countries[Ship Country],[1]!Countries[Area],"No registrado")</f>
        <v>Nord America</v>
      </c>
      <c r="O2334" s="14" t="str">
        <f>_xlfn.XLOOKUP(Ventas[[#This Row],[Ship Country]],[1]!Countries[Ship Country],[1]!Countries[Continent],"No existe")</f>
        <v>America</v>
      </c>
      <c r="P2334" s="15" t="str">
        <f>_xlfn.XLOOKUP(Ventas[[#This Row],[Category]],[2]!ProdManager[Category],[2]!ProdManager[Prod_Manager])</f>
        <v>Lydia Sinn</v>
      </c>
      <c r="Q2334" s="15">
        <f>YEAR(Ventas[[#This Row],[Order Date]])</f>
        <v>2014</v>
      </c>
      <c r="R2334" s="15" t="str">
        <f>TEXT(Ventas[[#This Row],[Order Date]],"MMM")</f>
        <v>oct</v>
      </c>
    </row>
    <row r="2335" spans="1:18" x14ac:dyDescent="0.25">
      <c r="A2335" s="6">
        <v>10314</v>
      </c>
      <c r="B2335" s="6" t="s">
        <v>70</v>
      </c>
      <c r="C2335" s="6" t="s">
        <v>15</v>
      </c>
      <c r="D2335" s="6">
        <v>25.6</v>
      </c>
      <c r="E2335" s="6">
        <v>20.480000000000004</v>
      </c>
      <c r="F2335" s="6">
        <v>40</v>
      </c>
      <c r="G2335" s="6" t="s">
        <v>82</v>
      </c>
      <c r="H2335" s="6" t="s">
        <v>83</v>
      </c>
      <c r="I2335" s="6" t="s">
        <v>84</v>
      </c>
      <c r="J2335" s="7">
        <v>41938</v>
      </c>
      <c r="K2335" s="12">
        <f>Ventas[[#This Row],[Unit Price]]*Ventas[[#This Row],[Quantity]]</f>
        <v>1024</v>
      </c>
      <c r="L2335" s="12">
        <f>Ventas[[#This Row],[Unit Cost]]*Ventas[[#This Row],[Quantity]]</f>
        <v>819.20000000000016</v>
      </c>
      <c r="M2335" s="14">
        <f>Ventas[[#This Row],[Ingresos]]-Ventas[[#This Row],[Costes]]</f>
        <v>204.79999999999984</v>
      </c>
      <c r="N2335" s="14" t="str">
        <f>_xlfn.XLOOKUP(Ventas[[#This Row],[Ship Country]],[1]!Countries[Ship Country],[1]!Countries[Area],"No registrado")</f>
        <v>Nord America</v>
      </c>
      <c r="O2335" s="14" t="str">
        <f>_xlfn.XLOOKUP(Ventas[[#This Row],[Ship Country]],[1]!Countries[Ship Country],[1]!Countries[Continent],"No existe")</f>
        <v>America</v>
      </c>
      <c r="P2335" s="15" t="str">
        <f>_xlfn.XLOOKUP(Ventas[[#This Row],[Category]],[2]!ProdManager[Category],[2]!ProdManager[Prod_Manager])</f>
        <v>Peter Stone</v>
      </c>
      <c r="Q2335" s="15">
        <f>YEAR(Ventas[[#This Row],[Order Date]])</f>
        <v>2014</v>
      </c>
      <c r="R2335" s="15" t="str">
        <f>TEXT(Ventas[[#This Row],[Order Date]],"MMM")</f>
        <v>oct</v>
      </c>
    </row>
    <row r="2336" spans="1:18" x14ac:dyDescent="0.25">
      <c r="A2336" s="4">
        <v>10314</v>
      </c>
      <c r="B2336" s="4" t="s">
        <v>174</v>
      </c>
      <c r="C2336" s="4" t="s">
        <v>29</v>
      </c>
      <c r="D2336" s="4">
        <v>10.6</v>
      </c>
      <c r="E2336" s="4">
        <v>8.5860000000000003</v>
      </c>
      <c r="F2336" s="4">
        <v>30</v>
      </c>
      <c r="G2336" s="4" t="s">
        <v>82</v>
      </c>
      <c r="H2336" s="4" t="s">
        <v>83</v>
      </c>
      <c r="I2336" s="4" t="s">
        <v>84</v>
      </c>
      <c r="J2336" s="5">
        <v>41938</v>
      </c>
      <c r="K2336" s="12">
        <f>Ventas[[#This Row],[Unit Price]]*Ventas[[#This Row],[Quantity]]</f>
        <v>318</v>
      </c>
      <c r="L2336" s="12">
        <f>Ventas[[#This Row],[Unit Cost]]*Ventas[[#This Row],[Quantity]]</f>
        <v>257.58</v>
      </c>
      <c r="M2336" s="14">
        <f>Ventas[[#This Row],[Ingresos]]-Ventas[[#This Row],[Costes]]</f>
        <v>60.420000000000016</v>
      </c>
      <c r="N2336" s="14" t="str">
        <f>_xlfn.XLOOKUP(Ventas[[#This Row],[Ship Country]],[1]!Countries[Ship Country],[1]!Countries[Area],"No registrado")</f>
        <v>Nord America</v>
      </c>
      <c r="O2336" s="14" t="str">
        <f>_xlfn.XLOOKUP(Ventas[[#This Row],[Ship Country]],[1]!Countries[Ship Country],[1]!Countries[Continent],"No existe")</f>
        <v>America</v>
      </c>
      <c r="P2336" s="15" t="str">
        <f>_xlfn.XLOOKUP(Ventas[[#This Row],[Category]],[2]!ProdManager[Category],[2]!ProdManager[Prod_Manager])</f>
        <v>Peter Stone</v>
      </c>
      <c r="Q2336" s="15">
        <f>YEAR(Ventas[[#This Row],[Order Date]])</f>
        <v>2014</v>
      </c>
      <c r="R2336" s="15" t="str">
        <f>TEXT(Ventas[[#This Row],[Order Date]],"MMM")</f>
        <v>oct</v>
      </c>
    </row>
    <row r="2337" spans="1:18" x14ac:dyDescent="0.25">
      <c r="A2337" s="6">
        <v>10315</v>
      </c>
      <c r="B2337" s="6" t="s">
        <v>140</v>
      </c>
      <c r="C2337" s="6" t="s">
        <v>43</v>
      </c>
      <c r="D2337" s="6">
        <v>11.2</v>
      </c>
      <c r="E2337" s="6">
        <v>9.8559999999999999</v>
      </c>
      <c r="F2337" s="6">
        <v>14</v>
      </c>
      <c r="G2337" s="6" t="s">
        <v>175</v>
      </c>
      <c r="H2337" s="6" t="s">
        <v>176</v>
      </c>
      <c r="I2337" s="6" t="s">
        <v>149</v>
      </c>
      <c r="J2337" s="7">
        <v>41939</v>
      </c>
      <c r="K2337" s="12">
        <f>Ventas[[#This Row],[Unit Price]]*Ventas[[#This Row],[Quantity]]</f>
        <v>156.79999999999998</v>
      </c>
      <c r="L2337" s="12">
        <f>Ventas[[#This Row],[Unit Cost]]*Ventas[[#This Row],[Quantity]]</f>
        <v>137.98400000000001</v>
      </c>
      <c r="M2337" s="14">
        <f>Ventas[[#This Row],[Ingresos]]-Ventas[[#This Row],[Costes]]</f>
        <v>18.815999999999974</v>
      </c>
      <c r="N2337" s="14" t="str">
        <f>_xlfn.XLOOKUP(Ventas[[#This Row],[Ship Country]],[1]!Countries[Ship Country],[1]!Countries[Area],"No registrado")</f>
        <v>Nord Europe</v>
      </c>
      <c r="O2337" s="14" t="str">
        <f>_xlfn.XLOOKUP(Ventas[[#This Row],[Ship Country]],[1]!Countries[Ship Country],[1]!Countries[Continent],"No existe")</f>
        <v>Europe</v>
      </c>
      <c r="P2337" s="15" t="str">
        <f>_xlfn.XLOOKUP(Ventas[[#This Row],[Category]],[2]!ProdManager[Category],[2]!ProdManager[Prod_Manager])</f>
        <v>John Matter</v>
      </c>
      <c r="Q2337" s="15">
        <f>YEAR(Ventas[[#This Row],[Order Date]])</f>
        <v>2014</v>
      </c>
      <c r="R2337" s="15" t="str">
        <f>TEXT(Ventas[[#This Row],[Order Date]],"MMM")</f>
        <v>oct</v>
      </c>
    </row>
    <row r="2338" spans="1:18" x14ac:dyDescent="0.25">
      <c r="A2338" s="4">
        <v>10315</v>
      </c>
      <c r="B2338" s="4" t="s">
        <v>79</v>
      </c>
      <c r="C2338" s="4" t="s">
        <v>43</v>
      </c>
      <c r="D2338" s="4">
        <v>12</v>
      </c>
      <c r="E2338" s="4">
        <v>10.68</v>
      </c>
      <c r="F2338" s="4">
        <v>30</v>
      </c>
      <c r="G2338" s="4" t="s">
        <v>175</v>
      </c>
      <c r="H2338" s="4" t="s">
        <v>176</v>
      </c>
      <c r="I2338" s="4" t="s">
        <v>149</v>
      </c>
      <c r="J2338" s="5">
        <v>41939</v>
      </c>
      <c r="K2338" s="12">
        <f>Ventas[[#This Row],[Unit Price]]*Ventas[[#This Row],[Quantity]]</f>
        <v>360</v>
      </c>
      <c r="L2338" s="12">
        <f>Ventas[[#This Row],[Unit Cost]]*Ventas[[#This Row],[Quantity]]</f>
        <v>320.39999999999998</v>
      </c>
      <c r="M2338" s="14">
        <f>Ventas[[#This Row],[Ingresos]]-Ventas[[#This Row],[Costes]]</f>
        <v>39.600000000000023</v>
      </c>
      <c r="N2338" s="14" t="str">
        <f>_xlfn.XLOOKUP(Ventas[[#This Row],[Ship Country]],[1]!Countries[Ship Country],[1]!Countries[Area],"No registrado")</f>
        <v>Nord Europe</v>
      </c>
      <c r="O2338" s="14" t="str">
        <f>_xlfn.XLOOKUP(Ventas[[#This Row],[Ship Country]],[1]!Countries[Ship Country],[1]!Countries[Continent],"No existe")</f>
        <v>Europe</v>
      </c>
      <c r="P2338" s="15" t="str">
        <f>_xlfn.XLOOKUP(Ventas[[#This Row],[Category]],[2]!ProdManager[Category],[2]!ProdManager[Prod_Manager])</f>
        <v>John Matter</v>
      </c>
      <c r="Q2338" s="15">
        <f>YEAR(Ventas[[#This Row],[Order Date]])</f>
        <v>2014</v>
      </c>
      <c r="R2338" s="15" t="str">
        <f>TEXT(Ventas[[#This Row],[Order Date]],"MMM")</f>
        <v>oct</v>
      </c>
    </row>
    <row r="2339" spans="1:18" x14ac:dyDescent="0.25">
      <c r="A2339" s="6">
        <v>10316</v>
      </c>
      <c r="B2339" s="6" t="s">
        <v>28</v>
      </c>
      <c r="C2339" s="6" t="s">
        <v>29</v>
      </c>
      <c r="D2339" s="6">
        <v>7.7</v>
      </c>
      <c r="E2339" s="6">
        <v>5.39</v>
      </c>
      <c r="F2339" s="6">
        <v>10</v>
      </c>
      <c r="G2339" s="6" t="s">
        <v>82</v>
      </c>
      <c r="H2339" s="6" t="s">
        <v>83</v>
      </c>
      <c r="I2339" s="6" t="s">
        <v>84</v>
      </c>
      <c r="J2339" s="7">
        <v>41940</v>
      </c>
      <c r="K2339" s="12">
        <f>Ventas[[#This Row],[Unit Price]]*Ventas[[#This Row],[Quantity]]</f>
        <v>77</v>
      </c>
      <c r="L2339" s="12">
        <f>Ventas[[#This Row],[Unit Cost]]*Ventas[[#This Row],[Quantity]]</f>
        <v>53.9</v>
      </c>
      <c r="M2339" s="14">
        <f>Ventas[[#This Row],[Ingresos]]-Ventas[[#This Row],[Costes]]</f>
        <v>23.1</v>
      </c>
      <c r="N2339" s="14" t="str">
        <f>_xlfn.XLOOKUP(Ventas[[#This Row],[Ship Country]],[1]!Countries[Ship Country],[1]!Countries[Area],"No registrado")</f>
        <v>Nord America</v>
      </c>
      <c r="O2339" s="14" t="str">
        <f>_xlfn.XLOOKUP(Ventas[[#This Row],[Ship Country]],[1]!Countries[Ship Country],[1]!Countries[Continent],"No existe")</f>
        <v>America</v>
      </c>
      <c r="P2339" s="15" t="str">
        <f>_xlfn.XLOOKUP(Ventas[[#This Row],[Category]],[2]!ProdManager[Category],[2]!ProdManager[Prod_Manager])</f>
        <v>Peter Stone</v>
      </c>
      <c r="Q2339" s="15">
        <f>YEAR(Ventas[[#This Row],[Order Date]])</f>
        <v>2014</v>
      </c>
      <c r="R2339" s="15" t="str">
        <f>TEXT(Ventas[[#This Row],[Order Date]],"MMM")</f>
        <v>oct</v>
      </c>
    </row>
    <row r="2340" spans="1:18" x14ac:dyDescent="0.25">
      <c r="A2340" s="4">
        <v>10316</v>
      </c>
      <c r="B2340" s="4" t="s">
        <v>78</v>
      </c>
      <c r="C2340" s="4" t="s">
        <v>35</v>
      </c>
      <c r="D2340" s="4">
        <v>39.4</v>
      </c>
      <c r="E2340" s="4">
        <v>27.58</v>
      </c>
      <c r="F2340" s="4">
        <v>70</v>
      </c>
      <c r="G2340" s="4" t="s">
        <v>82</v>
      </c>
      <c r="H2340" s="4" t="s">
        <v>83</v>
      </c>
      <c r="I2340" s="4" t="s">
        <v>84</v>
      </c>
      <c r="J2340" s="5">
        <v>41940</v>
      </c>
      <c r="K2340" s="12">
        <f>Ventas[[#This Row],[Unit Price]]*Ventas[[#This Row],[Quantity]]</f>
        <v>2758</v>
      </c>
      <c r="L2340" s="12">
        <f>Ventas[[#This Row],[Unit Cost]]*Ventas[[#This Row],[Quantity]]</f>
        <v>1930.6</v>
      </c>
      <c r="M2340" s="14">
        <f>Ventas[[#This Row],[Ingresos]]-Ventas[[#This Row],[Costes]]</f>
        <v>827.40000000000009</v>
      </c>
      <c r="N2340" s="14" t="str">
        <f>_xlfn.XLOOKUP(Ventas[[#This Row],[Ship Country]],[1]!Countries[Ship Country],[1]!Countries[Area],"No registrado")</f>
        <v>Nord America</v>
      </c>
      <c r="O2340" s="14" t="str">
        <f>_xlfn.XLOOKUP(Ventas[[#This Row],[Ship Country]],[1]!Countries[Ship Country],[1]!Countries[Continent],"No existe")</f>
        <v>America</v>
      </c>
      <c r="P2340" s="15" t="str">
        <f>_xlfn.XLOOKUP(Ventas[[#This Row],[Category]],[2]!ProdManager[Category],[2]!ProdManager[Prod_Manager])</f>
        <v>Lydia Sinn</v>
      </c>
      <c r="Q2340" s="15">
        <f>YEAR(Ventas[[#This Row],[Order Date]])</f>
        <v>2014</v>
      </c>
      <c r="R2340" s="15" t="str">
        <f>TEXT(Ventas[[#This Row],[Order Date]],"MMM")</f>
        <v>oct</v>
      </c>
    </row>
    <row r="2341" spans="1:18" x14ac:dyDescent="0.25">
      <c r="A2341" s="6">
        <v>10317</v>
      </c>
      <c r="B2341" s="6" t="s">
        <v>138</v>
      </c>
      <c r="C2341" s="6" t="s">
        <v>43</v>
      </c>
      <c r="D2341" s="6">
        <v>14.4</v>
      </c>
      <c r="E2341" s="6">
        <v>12.816000000000001</v>
      </c>
      <c r="F2341" s="6">
        <v>20</v>
      </c>
      <c r="G2341" s="6" t="s">
        <v>166</v>
      </c>
      <c r="H2341" s="6" t="s">
        <v>167</v>
      </c>
      <c r="I2341" s="6" t="s">
        <v>84</v>
      </c>
      <c r="J2341" s="7">
        <v>41943</v>
      </c>
      <c r="K2341" s="12">
        <f>Ventas[[#This Row],[Unit Price]]*Ventas[[#This Row],[Quantity]]</f>
        <v>288</v>
      </c>
      <c r="L2341" s="12">
        <f>Ventas[[#This Row],[Unit Cost]]*Ventas[[#This Row],[Quantity]]</f>
        <v>256.32</v>
      </c>
      <c r="M2341" s="14">
        <f>Ventas[[#This Row],[Ingresos]]-Ventas[[#This Row],[Costes]]</f>
        <v>31.680000000000007</v>
      </c>
      <c r="N2341" s="14" t="str">
        <f>_xlfn.XLOOKUP(Ventas[[#This Row],[Ship Country]],[1]!Countries[Ship Country],[1]!Countries[Area],"No registrado")</f>
        <v>Nord America</v>
      </c>
      <c r="O2341" s="14" t="str">
        <f>_xlfn.XLOOKUP(Ventas[[#This Row],[Ship Country]],[1]!Countries[Ship Country],[1]!Countries[Continent],"No existe")</f>
        <v>America</v>
      </c>
      <c r="P2341" s="15" t="str">
        <f>_xlfn.XLOOKUP(Ventas[[#This Row],[Category]],[2]!ProdManager[Category],[2]!ProdManager[Prod_Manager])</f>
        <v>John Matter</v>
      </c>
      <c r="Q2341" s="15">
        <f>YEAR(Ventas[[#This Row],[Order Date]])</f>
        <v>2014</v>
      </c>
      <c r="R2341" s="15" t="str">
        <f>TEXT(Ventas[[#This Row],[Order Date]],"MMM")</f>
        <v>oct</v>
      </c>
    </row>
    <row r="2342" spans="1:18" x14ac:dyDescent="0.25">
      <c r="A2342" s="4">
        <v>10318</v>
      </c>
      <c r="B2342" s="4" t="s">
        <v>28</v>
      </c>
      <c r="C2342" s="4" t="s">
        <v>29</v>
      </c>
      <c r="D2342" s="4">
        <v>7.7</v>
      </c>
      <c r="E2342" s="4">
        <v>5.6209999999999996</v>
      </c>
      <c r="F2342" s="4">
        <v>20</v>
      </c>
      <c r="G2342" s="4" t="s">
        <v>175</v>
      </c>
      <c r="H2342" s="4" t="s">
        <v>176</v>
      </c>
      <c r="I2342" s="4" t="s">
        <v>149</v>
      </c>
      <c r="J2342" s="5">
        <v>41944</v>
      </c>
      <c r="K2342" s="12">
        <f>Ventas[[#This Row],[Unit Price]]*Ventas[[#This Row],[Quantity]]</f>
        <v>154</v>
      </c>
      <c r="L2342" s="12">
        <f>Ventas[[#This Row],[Unit Cost]]*Ventas[[#This Row],[Quantity]]</f>
        <v>112.41999999999999</v>
      </c>
      <c r="M2342" s="14">
        <f>Ventas[[#This Row],[Ingresos]]-Ventas[[#This Row],[Costes]]</f>
        <v>41.580000000000013</v>
      </c>
      <c r="N2342" s="14" t="str">
        <f>_xlfn.XLOOKUP(Ventas[[#This Row],[Ship Country]],[1]!Countries[Ship Country],[1]!Countries[Area],"No registrado")</f>
        <v>Nord Europe</v>
      </c>
      <c r="O2342" s="14" t="str">
        <f>_xlfn.XLOOKUP(Ventas[[#This Row],[Ship Country]],[1]!Countries[Ship Country],[1]!Countries[Continent],"No existe")</f>
        <v>Europe</v>
      </c>
      <c r="P2342" s="15" t="str">
        <f>_xlfn.XLOOKUP(Ventas[[#This Row],[Category]],[2]!ProdManager[Category],[2]!ProdManager[Prod_Manager])</f>
        <v>Peter Stone</v>
      </c>
      <c r="Q2342" s="15">
        <f>YEAR(Ventas[[#This Row],[Order Date]])</f>
        <v>2014</v>
      </c>
      <c r="R2342" s="15" t="str">
        <f>TEXT(Ventas[[#This Row],[Order Date]],"MMM")</f>
        <v>nov</v>
      </c>
    </row>
    <row r="2343" spans="1:18" x14ac:dyDescent="0.25">
      <c r="A2343" s="6">
        <v>10318</v>
      </c>
      <c r="B2343" s="6" t="s">
        <v>101</v>
      </c>
      <c r="C2343" s="6" t="s">
        <v>43</v>
      </c>
      <c r="D2343" s="6">
        <v>14.4</v>
      </c>
      <c r="E2343" s="6">
        <v>13.248000000000001</v>
      </c>
      <c r="F2343" s="6">
        <v>6</v>
      </c>
      <c r="G2343" s="6" t="s">
        <v>175</v>
      </c>
      <c r="H2343" s="6" t="s">
        <v>176</v>
      </c>
      <c r="I2343" s="6" t="s">
        <v>149</v>
      </c>
      <c r="J2343" s="7">
        <v>41944</v>
      </c>
      <c r="K2343" s="12">
        <f>Ventas[[#This Row],[Unit Price]]*Ventas[[#This Row],[Quantity]]</f>
        <v>86.4</v>
      </c>
      <c r="L2343" s="12">
        <f>Ventas[[#This Row],[Unit Cost]]*Ventas[[#This Row],[Quantity]]</f>
        <v>79.488</v>
      </c>
      <c r="M2343" s="14">
        <f>Ventas[[#This Row],[Ingresos]]-Ventas[[#This Row],[Costes]]</f>
        <v>6.9120000000000061</v>
      </c>
      <c r="N2343" s="14" t="str">
        <f>_xlfn.XLOOKUP(Ventas[[#This Row],[Ship Country]],[1]!Countries[Ship Country],[1]!Countries[Area],"No registrado")</f>
        <v>Nord Europe</v>
      </c>
      <c r="O2343" s="14" t="str">
        <f>_xlfn.XLOOKUP(Ventas[[#This Row],[Ship Country]],[1]!Countries[Ship Country],[1]!Countries[Continent],"No existe")</f>
        <v>Europe</v>
      </c>
      <c r="P2343" s="15" t="str">
        <f>_xlfn.XLOOKUP(Ventas[[#This Row],[Category]],[2]!ProdManager[Category],[2]!ProdManager[Prod_Manager])</f>
        <v>John Matter</v>
      </c>
      <c r="Q2343" s="15">
        <f>YEAR(Ventas[[#This Row],[Order Date]])</f>
        <v>2014</v>
      </c>
      <c r="R2343" s="15" t="str">
        <f>TEXT(Ventas[[#This Row],[Order Date]],"MMM")</f>
        <v>nov</v>
      </c>
    </row>
    <row r="2344" spans="1:18" x14ac:dyDescent="0.25">
      <c r="A2344" s="4">
        <v>10319</v>
      </c>
      <c r="B2344" s="4" t="s">
        <v>91</v>
      </c>
      <c r="C2344" s="4" t="s">
        <v>46</v>
      </c>
      <c r="D2344" s="4">
        <v>31.2</v>
      </c>
      <c r="E2344" s="4">
        <v>25.272000000000002</v>
      </c>
      <c r="F2344" s="4">
        <v>8</v>
      </c>
      <c r="G2344" s="4" t="s">
        <v>117</v>
      </c>
      <c r="H2344" s="4" t="s">
        <v>73</v>
      </c>
      <c r="I2344" s="4" t="s">
        <v>74</v>
      </c>
      <c r="J2344" s="5">
        <v>41945</v>
      </c>
      <c r="K2344" s="12">
        <f>Ventas[[#This Row],[Unit Price]]*Ventas[[#This Row],[Quantity]]</f>
        <v>249.6</v>
      </c>
      <c r="L2344" s="12">
        <f>Ventas[[#This Row],[Unit Cost]]*Ventas[[#This Row],[Quantity]]</f>
        <v>202.17600000000002</v>
      </c>
      <c r="M2344" s="14">
        <f>Ventas[[#This Row],[Ingresos]]-Ventas[[#This Row],[Costes]]</f>
        <v>47.423999999999978</v>
      </c>
      <c r="N2344" s="14" t="str">
        <f>_xlfn.XLOOKUP(Ventas[[#This Row],[Ship Country]],[1]!Countries[Ship Country],[1]!Countries[Area],"No registrado")</f>
        <v>Sud America</v>
      </c>
      <c r="O2344" s="14" t="str">
        <f>_xlfn.XLOOKUP(Ventas[[#This Row],[Ship Country]],[1]!Countries[Ship Country],[1]!Countries[Continent],"No existe")</f>
        <v>America</v>
      </c>
      <c r="P2344" s="15" t="str">
        <f>_xlfn.XLOOKUP(Ventas[[#This Row],[Category]],[2]!ProdManager[Category],[2]!ProdManager[Prod_Manager])</f>
        <v>John Matter</v>
      </c>
      <c r="Q2344" s="15">
        <f>YEAR(Ventas[[#This Row],[Order Date]])</f>
        <v>2014</v>
      </c>
      <c r="R2344" s="15" t="str">
        <f>TEXT(Ventas[[#This Row],[Order Date]],"MMM")</f>
        <v>nov</v>
      </c>
    </row>
    <row r="2345" spans="1:18" x14ac:dyDescent="0.25">
      <c r="A2345" s="6">
        <v>10319</v>
      </c>
      <c r="B2345" s="6" t="s">
        <v>121</v>
      </c>
      <c r="C2345" s="6" t="s">
        <v>18</v>
      </c>
      <c r="D2345" s="6">
        <v>36.4</v>
      </c>
      <c r="E2345" s="6">
        <v>27.663999999999998</v>
      </c>
      <c r="F2345" s="6">
        <v>14</v>
      </c>
      <c r="G2345" s="6" t="s">
        <v>117</v>
      </c>
      <c r="H2345" s="6" t="s">
        <v>73</v>
      </c>
      <c r="I2345" s="6" t="s">
        <v>74</v>
      </c>
      <c r="J2345" s="7">
        <v>41945</v>
      </c>
      <c r="K2345" s="12">
        <f>Ventas[[#This Row],[Unit Price]]*Ventas[[#This Row],[Quantity]]</f>
        <v>509.59999999999997</v>
      </c>
      <c r="L2345" s="12">
        <f>Ventas[[#This Row],[Unit Cost]]*Ventas[[#This Row],[Quantity]]</f>
        <v>387.29599999999999</v>
      </c>
      <c r="M2345" s="14">
        <f>Ventas[[#This Row],[Ingresos]]-Ventas[[#This Row],[Costes]]</f>
        <v>122.30399999999997</v>
      </c>
      <c r="N2345" s="14" t="str">
        <f>_xlfn.XLOOKUP(Ventas[[#This Row],[Ship Country]],[1]!Countries[Ship Country],[1]!Countries[Area],"No registrado")</f>
        <v>Sud America</v>
      </c>
      <c r="O2345" s="14" t="str">
        <f>_xlfn.XLOOKUP(Ventas[[#This Row],[Ship Country]],[1]!Countries[Ship Country],[1]!Countries[Continent],"No existe")</f>
        <v>America</v>
      </c>
      <c r="P2345" s="15" t="str">
        <f>_xlfn.XLOOKUP(Ventas[[#This Row],[Category]],[2]!ProdManager[Category],[2]!ProdManager[Prod_Manager])</f>
        <v>Marc Caine</v>
      </c>
      <c r="Q2345" s="15">
        <f>YEAR(Ventas[[#This Row],[Order Date]])</f>
        <v>2014</v>
      </c>
      <c r="R2345" s="15" t="str">
        <f>TEXT(Ventas[[#This Row],[Order Date]],"MMM")</f>
        <v>nov</v>
      </c>
    </row>
    <row r="2346" spans="1:18" x14ac:dyDescent="0.25">
      <c r="A2346" s="4">
        <v>10319</v>
      </c>
      <c r="B2346" s="4" t="s">
        <v>101</v>
      </c>
      <c r="C2346" s="4" t="s">
        <v>43</v>
      </c>
      <c r="D2346" s="4">
        <v>14.4</v>
      </c>
      <c r="E2346" s="4">
        <v>13.104000000000001</v>
      </c>
      <c r="F2346" s="4">
        <v>30</v>
      </c>
      <c r="G2346" s="4" t="s">
        <v>117</v>
      </c>
      <c r="H2346" s="4" t="s">
        <v>73</v>
      </c>
      <c r="I2346" s="4" t="s">
        <v>74</v>
      </c>
      <c r="J2346" s="5">
        <v>41945</v>
      </c>
      <c r="K2346" s="12">
        <f>Ventas[[#This Row],[Unit Price]]*Ventas[[#This Row],[Quantity]]</f>
        <v>432</v>
      </c>
      <c r="L2346" s="12">
        <f>Ventas[[#This Row],[Unit Cost]]*Ventas[[#This Row],[Quantity]]</f>
        <v>393.12</v>
      </c>
      <c r="M2346" s="14">
        <f>Ventas[[#This Row],[Ingresos]]-Ventas[[#This Row],[Costes]]</f>
        <v>38.879999999999995</v>
      </c>
      <c r="N2346" s="14" t="str">
        <f>_xlfn.XLOOKUP(Ventas[[#This Row],[Ship Country]],[1]!Countries[Ship Country],[1]!Countries[Area],"No registrado")</f>
        <v>Sud America</v>
      </c>
      <c r="O2346" s="14" t="str">
        <f>_xlfn.XLOOKUP(Ventas[[#This Row],[Ship Country]],[1]!Countries[Ship Country],[1]!Countries[Continent],"No existe")</f>
        <v>America</v>
      </c>
      <c r="P2346" s="15" t="str">
        <f>_xlfn.XLOOKUP(Ventas[[#This Row],[Category]],[2]!ProdManager[Category],[2]!ProdManager[Prod_Manager])</f>
        <v>John Matter</v>
      </c>
      <c r="Q2346" s="15">
        <f>YEAR(Ventas[[#This Row],[Order Date]])</f>
        <v>2014</v>
      </c>
      <c r="R2346" s="15" t="str">
        <f>TEXT(Ventas[[#This Row],[Order Date]],"MMM")</f>
        <v>nov</v>
      </c>
    </row>
    <row r="2347" spans="1:18" x14ac:dyDescent="0.25">
      <c r="A2347" s="6">
        <v>10320</v>
      </c>
      <c r="B2347" s="6" t="s">
        <v>113</v>
      </c>
      <c r="C2347" s="6" t="s">
        <v>15</v>
      </c>
      <c r="D2347" s="6">
        <v>17.2</v>
      </c>
      <c r="E2347" s="6">
        <v>14.104000000000001</v>
      </c>
      <c r="F2347" s="6">
        <v>30</v>
      </c>
      <c r="G2347" s="6" t="s">
        <v>95</v>
      </c>
      <c r="H2347" s="6" t="s">
        <v>96</v>
      </c>
      <c r="I2347" s="6" t="s">
        <v>97</v>
      </c>
      <c r="J2347" s="7">
        <v>41946</v>
      </c>
      <c r="K2347" s="12">
        <f>Ventas[[#This Row],[Unit Price]]*Ventas[[#This Row],[Quantity]]</f>
        <v>516</v>
      </c>
      <c r="L2347" s="12">
        <f>Ventas[[#This Row],[Unit Cost]]*Ventas[[#This Row],[Quantity]]</f>
        <v>423.12</v>
      </c>
      <c r="M2347" s="14">
        <f>Ventas[[#This Row],[Ingresos]]-Ventas[[#This Row],[Costes]]</f>
        <v>92.88</v>
      </c>
      <c r="N2347" s="14" t="str">
        <f>_xlfn.XLOOKUP(Ventas[[#This Row],[Ship Country]],[1]!Countries[Ship Country],[1]!Countries[Area],"No registrado")</f>
        <v>Nord Europe</v>
      </c>
      <c r="O2347" s="14" t="str">
        <f>_xlfn.XLOOKUP(Ventas[[#This Row],[Ship Country]],[1]!Countries[Ship Country],[1]!Countries[Continent],"No existe")</f>
        <v>Europe</v>
      </c>
      <c r="P2347" s="15" t="str">
        <f>_xlfn.XLOOKUP(Ventas[[#This Row],[Category]],[2]!ProdManager[Category],[2]!ProdManager[Prod_Manager])</f>
        <v>Peter Stone</v>
      </c>
      <c r="Q2347" s="15">
        <f>YEAR(Ventas[[#This Row],[Order Date]])</f>
        <v>2014</v>
      </c>
      <c r="R2347" s="15" t="str">
        <f>TEXT(Ventas[[#This Row],[Order Date]],"MMM")</f>
        <v>nov</v>
      </c>
    </row>
    <row r="2348" spans="1:18" x14ac:dyDescent="0.25">
      <c r="A2348" s="4">
        <v>10321</v>
      </c>
      <c r="B2348" s="4" t="s">
        <v>81</v>
      </c>
      <c r="C2348" s="4" t="s">
        <v>43</v>
      </c>
      <c r="D2348" s="4">
        <v>14.4</v>
      </c>
      <c r="E2348" s="4">
        <v>12.96</v>
      </c>
      <c r="F2348" s="4">
        <v>10</v>
      </c>
      <c r="G2348" s="4" t="s">
        <v>175</v>
      </c>
      <c r="H2348" s="4" t="s">
        <v>176</v>
      </c>
      <c r="I2348" s="4" t="s">
        <v>149</v>
      </c>
      <c r="J2348" s="5">
        <v>41946</v>
      </c>
      <c r="K2348" s="12">
        <f>Ventas[[#This Row],[Unit Price]]*Ventas[[#This Row],[Quantity]]</f>
        <v>144</v>
      </c>
      <c r="L2348" s="12">
        <f>Ventas[[#This Row],[Unit Cost]]*Ventas[[#This Row],[Quantity]]</f>
        <v>129.60000000000002</v>
      </c>
      <c r="M2348" s="14">
        <f>Ventas[[#This Row],[Ingresos]]-Ventas[[#This Row],[Costes]]</f>
        <v>14.399999999999977</v>
      </c>
      <c r="N2348" s="14" t="str">
        <f>_xlfn.XLOOKUP(Ventas[[#This Row],[Ship Country]],[1]!Countries[Ship Country],[1]!Countries[Area],"No registrado")</f>
        <v>Nord Europe</v>
      </c>
      <c r="O2348" s="14" t="str">
        <f>_xlfn.XLOOKUP(Ventas[[#This Row],[Ship Country]],[1]!Countries[Ship Country],[1]!Countries[Continent],"No existe")</f>
        <v>Europe</v>
      </c>
      <c r="P2348" s="15" t="str">
        <f>_xlfn.XLOOKUP(Ventas[[#This Row],[Category]],[2]!ProdManager[Category],[2]!ProdManager[Prod_Manager])</f>
        <v>John Matter</v>
      </c>
      <c r="Q2348" s="15">
        <f>YEAR(Ventas[[#This Row],[Order Date]])</f>
        <v>2014</v>
      </c>
      <c r="R2348" s="15" t="str">
        <f>TEXT(Ventas[[#This Row],[Order Date]],"MMM")</f>
        <v>nov</v>
      </c>
    </row>
    <row r="2349" spans="1:18" x14ac:dyDescent="0.25">
      <c r="A2349" s="6">
        <v>10322</v>
      </c>
      <c r="B2349" s="6" t="s">
        <v>177</v>
      </c>
      <c r="C2349" s="6" t="s">
        <v>10</v>
      </c>
      <c r="D2349" s="6">
        <v>5.6</v>
      </c>
      <c r="E2349" s="6">
        <v>4.6479999999999997</v>
      </c>
      <c r="F2349" s="6">
        <v>20</v>
      </c>
      <c r="G2349" s="6" t="s">
        <v>178</v>
      </c>
      <c r="H2349" s="6" t="s">
        <v>73</v>
      </c>
      <c r="I2349" s="6" t="s">
        <v>74</v>
      </c>
      <c r="J2349" s="7">
        <v>41947</v>
      </c>
      <c r="K2349" s="12">
        <f>Ventas[[#This Row],[Unit Price]]*Ventas[[#This Row],[Quantity]]</f>
        <v>112</v>
      </c>
      <c r="L2349" s="12">
        <f>Ventas[[#This Row],[Unit Cost]]*Ventas[[#This Row],[Quantity]]</f>
        <v>92.96</v>
      </c>
      <c r="M2349" s="14">
        <f>Ventas[[#This Row],[Ingresos]]-Ventas[[#This Row],[Costes]]</f>
        <v>19.040000000000006</v>
      </c>
      <c r="N2349" s="14" t="str">
        <f>_xlfn.XLOOKUP(Ventas[[#This Row],[Ship Country]],[1]!Countries[Ship Country],[1]!Countries[Area],"No registrado")</f>
        <v>Sud America</v>
      </c>
      <c r="O2349" s="14" t="str">
        <f>_xlfn.XLOOKUP(Ventas[[#This Row],[Ship Country]],[1]!Countries[Ship Country],[1]!Countries[Continent],"No existe")</f>
        <v>America</v>
      </c>
      <c r="P2349" s="15" t="str">
        <f>_xlfn.XLOOKUP(Ventas[[#This Row],[Category]],[2]!ProdManager[Category],[2]!ProdManager[Prod_Manager])</f>
        <v>Marc Caine</v>
      </c>
      <c r="Q2349" s="15">
        <f>YEAR(Ventas[[#This Row],[Order Date]])</f>
        <v>2014</v>
      </c>
      <c r="R2349" s="15" t="str">
        <f>TEXT(Ventas[[#This Row],[Order Date]],"MMM")</f>
        <v>nov</v>
      </c>
    </row>
    <row r="2350" spans="1:18" x14ac:dyDescent="0.25">
      <c r="A2350" s="4">
        <v>10323</v>
      </c>
      <c r="B2350" s="4" t="s">
        <v>134</v>
      </c>
      <c r="C2350" s="4" t="s">
        <v>24</v>
      </c>
      <c r="D2350" s="4">
        <v>12.4</v>
      </c>
      <c r="E2350" s="4">
        <v>9.7960000000000012</v>
      </c>
      <c r="F2350" s="4">
        <v>5</v>
      </c>
      <c r="G2350" s="4" t="s">
        <v>179</v>
      </c>
      <c r="H2350" s="4" t="s">
        <v>180</v>
      </c>
      <c r="I2350" s="4" t="s">
        <v>21</v>
      </c>
      <c r="J2350" s="5">
        <v>41950</v>
      </c>
      <c r="K2350" s="12">
        <f>Ventas[[#This Row],[Unit Price]]*Ventas[[#This Row],[Quantity]]</f>
        <v>62</v>
      </c>
      <c r="L2350" s="12">
        <f>Ventas[[#This Row],[Unit Cost]]*Ventas[[#This Row],[Quantity]]</f>
        <v>48.980000000000004</v>
      </c>
      <c r="M2350" s="14">
        <f>Ventas[[#This Row],[Ingresos]]-Ventas[[#This Row],[Costes]]</f>
        <v>13.019999999999996</v>
      </c>
      <c r="N2350" s="14" t="str">
        <f>_xlfn.XLOOKUP(Ventas[[#This Row],[Ship Country]],[1]!Countries[Ship Country],[1]!Countries[Area],"No registrado")</f>
        <v>Nord Europe</v>
      </c>
      <c r="O2350" s="14" t="str">
        <f>_xlfn.XLOOKUP(Ventas[[#This Row],[Ship Country]],[1]!Countries[Ship Country],[1]!Countries[Continent],"No existe")</f>
        <v>Europe</v>
      </c>
      <c r="P2350" s="15" t="str">
        <f>_xlfn.XLOOKUP(Ventas[[#This Row],[Category]],[2]!ProdManager[Category],[2]!ProdManager[Prod_Manager])</f>
        <v>Lydia Sinn</v>
      </c>
      <c r="Q2350" s="15">
        <f>YEAR(Ventas[[#This Row],[Order Date]])</f>
        <v>2014</v>
      </c>
      <c r="R2350" s="15" t="str">
        <f>TEXT(Ventas[[#This Row],[Order Date]],"MMM")</f>
        <v>nov</v>
      </c>
    </row>
    <row r="2351" spans="1:18" x14ac:dyDescent="0.25">
      <c r="A2351" s="6">
        <v>10323</v>
      </c>
      <c r="B2351" s="6" t="s">
        <v>181</v>
      </c>
      <c r="C2351" s="6" t="s">
        <v>35</v>
      </c>
      <c r="D2351" s="6">
        <v>11.2</v>
      </c>
      <c r="E2351" s="6">
        <v>7.2799999999999994</v>
      </c>
      <c r="F2351" s="6">
        <v>4</v>
      </c>
      <c r="G2351" s="6" t="s">
        <v>179</v>
      </c>
      <c r="H2351" s="6" t="s">
        <v>180</v>
      </c>
      <c r="I2351" s="6" t="s">
        <v>21</v>
      </c>
      <c r="J2351" s="7">
        <v>41950</v>
      </c>
      <c r="K2351" s="12">
        <f>Ventas[[#This Row],[Unit Price]]*Ventas[[#This Row],[Quantity]]</f>
        <v>44.8</v>
      </c>
      <c r="L2351" s="12">
        <f>Ventas[[#This Row],[Unit Cost]]*Ventas[[#This Row],[Quantity]]</f>
        <v>29.119999999999997</v>
      </c>
      <c r="M2351" s="14">
        <f>Ventas[[#This Row],[Ingresos]]-Ventas[[#This Row],[Costes]]</f>
        <v>15.68</v>
      </c>
      <c r="N2351" s="14" t="str">
        <f>_xlfn.XLOOKUP(Ventas[[#This Row],[Ship Country]],[1]!Countries[Ship Country],[1]!Countries[Area],"No registrado")</f>
        <v>Nord Europe</v>
      </c>
      <c r="O2351" s="14" t="str">
        <f>_xlfn.XLOOKUP(Ventas[[#This Row],[Ship Country]],[1]!Countries[Ship Country],[1]!Countries[Continent],"No existe")</f>
        <v>Europe</v>
      </c>
      <c r="P2351" s="15" t="str">
        <f>_xlfn.XLOOKUP(Ventas[[#This Row],[Category]],[2]!ProdManager[Category],[2]!ProdManager[Prod_Manager])</f>
        <v>Lydia Sinn</v>
      </c>
      <c r="Q2351" s="15">
        <f>YEAR(Ventas[[#This Row],[Order Date]])</f>
        <v>2014</v>
      </c>
      <c r="R2351" s="15" t="str">
        <f>TEXT(Ventas[[#This Row],[Order Date]],"MMM")</f>
        <v>nov</v>
      </c>
    </row>
    <row r="2352" spans="1:18" x14ac:dyDescent="0.25">
      <c r="A2352" s="4">
        <v>10323</v>
      </c>
      <c r="B2352" s="4" t="s">
        <v>42</v>
      </c>
      <c r="C2352" s="4" t="s">
        <v>43</v>
      </c>
      <c r="D2352" s="4">
        <v>14.4</v>
      </c>
      <c r="E2352" s="4">
        <v>12.96</v>
      </c>
      <c r="F2352" s="4">
        <v>4</v>
      </c>
      <c r="G2352" s="4" t="s">
        <v>179</v>
      </c>
      <c r="H2352" s="4" t="s">
        <v>180</v>
      </c>
      <c r="I2352" s="4" t="s">
        <v>21</v>
      </c>
      <c r="J2352" s="5">
        <v>41950</v>
      </c>
      <c r="K2352" s="12">
        <f>Ventas[[#This Row],[Unit Price]]*Ventas[[#This Row],[Quantity]]</f>
        <v>57.6</v>
      </c>
      <c r="L2352" s="12">
        <f>Ventas[[#This Row],[Unit Cost]]*Ventas[[#This Row],[Quantity]]</f>
        <v>51.84</v>
      </c>
      <c r="M2352" s="14">
        <f>Ventas[[#This Row],[Ingresos]]-Ventas[[#This Row],[Costes]]</f>
        <v>5.759999999999998</v>
      </c>
      <c r="N2352" s="14" t="str">
        <f>_xlfn.XLOOKUP(Ventas[[#This Row],[Ship Country]],[1]!Countries[Ship Country],[1]!Countries[Area],"No registrado")</f>
        <v>Nord Europe</v>
      </c>
      <c r="O2352" s="14" t="str">
        <f>_xlfn.XLOOKUP(Ventas[[#This Row],[Ship Country]],[1]!Countries[Ship Country],[1]!Countries[Continent],"No existe")</f>
        <v>Europe</v>
      </c>
      <c r="P2352" s="15" t="str">
        <f>_xlfn.XLOOKUP(Ventas[[#This Row],[Category]],[2]!ProdManager[Category],[2]!ProdManager[Prod_Manager])</f>
        <v>John Matter</v>
      </c>
      <c r="Q2352" s="15">
        <f>YEAR(Ventas[[#This Row],[Order Date]])</f>
        <v>2014</v>
      </c>
      <c r="R2352" s="15" t="str">
        <f>TEXT(Ventas[[#This Row],[Order Date]],"MMM")</f>
        <v>nov</v>
      </c>
    </row>
    <row r="2353" spans="1:18" x14ac:dyDescent="0.25">
      <c r="A2353" s="6">
        <v>10324</v>
      </c>
      <c r="B2353" s="6" t="s">
        <v>56</v>
      </c>
      <c r="C2353" s="6" t="s">
        <v>35</v>
      </c>
      <c r="D2353" s="6">
        <v>13.9</v>
      </c>
      <c r="E2353" s="6">
        <v>9.0350000000000001</v>
      </c>
      <c r="F2353" s="6">
        <v>21</v>
      </c>
      <c r="G2353" s="6" t="s">
        <v>182</v>
      </c>
      <c r="H2353" s="6" t="s">
        <v>183</v>
      </c>
      <c r="I2353" s="6" t="s">
        <v>84</v>
      </c>
      <c r="J2353" s="7">
        <v>41951</v>
      </c>
      <c r="K2353" s="12">
        <f>Ventas[[#This Row],[Unit Price]]*Ventas[[#This Row],[Quantity]]</f>
        <v>291.90000000000003</v>
      </c>
      <c r="L2353" s="12">
        <f>Ventas[[#This Row],[Unit Cost]]*Ventas[[#This Row],[Quantity]]</f>
        <v>189.73500000000001</v>
      </c>
      <c r="M2353" s="14">
        <f>Ventas[[#This Row],[Ingresos]]-Ventas[[#This Row],[Costes]]</f>
        <v>102.16500000000002</v>
      </c>
      <c r="N2353" s="14" t="str">
        <f>_xlfn.XLOOKUP(Ventas[[#This Row],[Ship Country]],[1]!Countries[Ship Country],[1]!Countries[Area],"No registrado")</f>
        <v>Nord America</v>
      </c>
      <c r="O2353" s="14" t="str">
        <f>_xlfn.XLOOKUP(Ventas[[#This Row],[Ship Country]],[1]!Countries[Ship Country],[1]!Countries[Continent],"No existe")</f>
        <v>America</v>
      </c>
      <c r="P2353" s="15" t="str">
        <f>_xlfn.XLOOKUP(Ventas[[#This Row],[Category]],[2]!ProdManager[Category],[2]!ProdManager[Prod_Manager])</f>
        <v>Lydia Sinn</v>
      </c>
      <c r="Q2353" s="15">
        <f>YEAR(Ventas[[#This Row],[Order Date]])</f>
        <v>2014</v>
      </c>
      <c r="R2353" s="15" t="str">
        <f>TEXT(Ventas[[#This Row],[Order Date]],"MMM")</f>
        <v>nov</v>
      </c>
    </row>
    <row r="2354" spans="1:18" x14ac:dyDescent="0.25">
      <c r="A2354" s="4">
        <v>10324</v>
      </c>
      <c r="B2354" s="4" t="s">
        <v>81</v>
      </c>
      <c r="C2354" s="4" t="s">
        <v>43</v>
      </c>
      <c r="D2354" s="4">
        <v>14.4</v>
      </c>
      <c r="E2354" s="4">
        <v>12.672000000000001</v>
      </c>
      <c r="F2354" s="4">
        <v>70</v>
      </c>
      <c r="G2354" s="4" t="s">
        <v>182</v>
      </c>
      <c r="H2354" s="4" t="s">
        <v>183</v>
      </c>
      <c r="I2354" s="4" t="s">
        <v>84</v>
      </c>
      <c r="J2354" s="5">
        <v>41951</v>
      </c>
      <c r="K2354" s="12">
        <f>Ventas[[#This Row],[Unit Price]]*Ventas[[#This Row],[Quantity]]</f>
        <v>1008</v>
      </c>
      <c r="L2354" s="12">
        <f>Ventas[[#This Row],[Unit Cost]]*Ventas[[#This Row],[Quantity]]</f>
        <v>887.04000000000008</v>
      </c>
      <c r="M2354" s="14">
        <f>Ventas[[#This Row],[Ingresos]]-Ventas[[#This Row],[Costes]]</f>
        <v>120.95999999999992</v>
      </c>
      <c r="N2354" s="14" t="str">
        <f>_xlfn.XLOOKUP(Ventas[[#This Row],[Ship Country]],[1]!Countries[Ship Country],[1]!Countries[Area],"No registrado")</f>
        <v>Nord America</v>
      </c>
      <c r="O2354" s="14" t="str">
        <f>_xlfn.XLOOKUP(Ventas[[#This Row],[Ship Country]],[1]!Countries[Ship Country],[1]!Countries[Continent],"No existe")</f>
        <v>America</v>
      </c>
      <c r="P2354" s="15" t="str">
        <f>_xlfn.XLOOKUP(Ventas[[#This Row],[Category]],[2]!ProdManager[Category],[2]!ProdManager[Prod_Manager])</f>
        <v>John Matter</v>
      </c>
      <c r="Q2354" s="15">
        <f>YEAR(Ventas[[#This Row],[Order Date]])</f>
        <v>2014</v>
      </c>
      <c r="R2354" s="15" t="str">
        <f>TEXT(Ventas[[#This Row],[Order Date]],"MMM")</f>
        <v>nov</v>
      </c>
    </row>
    <row r="2355" spans="1:18" x14ac:dyDescent="0.25">
      <c r="A2355" s="6">
        <v>10324</v>
      </c>
      <c r="B2355" s="6" t="s">
        <v>141</v>
      </c>
      <c r="C2355" s="6" t="s">
        <v>29</v>
      </c>
      <c r="D2355" s="6">
        <v>9.6</v>
      </c>
      <c r="E2355" s="6">
        <v>7.5839999999999996</v>
      </c>
      <c r="F2355" s="6">
        <v>30</v>
      </c>
      <c r="G2355" s="6" t="s">
        <v>182</v>
      </c>
      <c r="H2355" s="6" t="s">
        <v>183</v>
      </c>
      <c r="I2355" s="6" t="s">
        <v>84</v>
      </c>
      <c r="J2355" s="7">
        <v>41951</v>
      </c>
      <c r="K2355" s="12">
        <f>Ventas[[#This Row],[Unit Price]]*Ventas[[#This Row],[Quantity]]</f>
        <v>288</v>
      </c>
      <c r="L2355" s="12">
        <f>Ventas[[#This Row],[Unit Cost]]*Ventas[[#This Row],[Quantity]]</f>
        <v>227.51999999999998</v>
      </c>
      <c r="M2355" s="14">
        <f>Ventas[[#This Row],[Ingresos]]-Ventas[[#This Row],[Costes]]</f>
        <v>60.480000000000018</v>
      </c>
      <c r="N2355" s="14" t="str">
        <f>_xlfn.XLOOKUP(Ventas[[#This Row],[Ship Country]],[1]!Countries[Ship Country],[1]!Countries[Area],"No registrado")</f>
        <v>Nord America</v>
      </c>
      <c r="O2355" s="14" t="str">
        <f>_xlfn.XLOOKUP(Ventas[[#This Row],[Ship Country]],[1]!Countries[Ship Country],[1]!Countries[Continent],"No existe")</f>
        <v>America</v>
      </c>
      <c r="P2355" s="15" t="str">
        <f>_xlfn.XLOOKUP(Ventas[[#This Row],[Category]],[2]!ProdManager[Category],[2]!ProdManager[Prod_Manager])</f>
        <v>Peter Stone</v>
      </c>
      <c r="Q2355" s="15">
        <f>YEAR(Ventas[[#This Row],[Order Date]])</f>
        <v>2014</v>
      </c>
      <c r="R2355" s="15" t="str">
        <f>TEXT(Ventas[[#This Row],[Order Date]],"MMM")</f>
        <v>nov</v>
      </c>
    </row>
    <row r="2356" spans="1:18" x14ac:dyDescent="0.25">
      <c r="A2356" s="4">
        <v>10324</v>
      </c>
      <c r="B2356" s="4" t="s">
        <v>52</v>
      </c>
      <c r="C2356" s="4" t="s">
        <v>15</v>
      </c>
      <c r="D2356" s="4">
        <v>44</v>
      </c>
      <c r="E2356" s="4">
        <v>33.880000000000003</v>
      </c>
      <c r="F2356" s="4">
        <v>40</v>
      </c>
      <c r="G2356" s="4" t="s">
        <v>182</v>
      </c>
      <c r="H2356" s="4" t="s">
        <v>183</v>
      </c>
      <c r="I2356" s="4" t="s">
        <v>84</v>
      </c>
      <c r="J2356" s="5">
        <v>41951</v>
      </c>
      <c r="K2356" s="12">
        <f>Ventas[[#This Row],[Unit Price]]*Ventas[[#This Row],[Quantity]]</f>
        <v>1760</v>
      </c>
      <c r="L2356" s="12">
        <f>Ventas[[#This Row],[Unit Cost]]*Ventas[[#This Row],[Quantity]]</f>
        <v>1355.2</v>
      </c>
      <c r="M2356" s="14">
        <f>Ventas[[#This Row],[Ingresos]]-Ventas[[#This Row],[Costes]]</f>
        <v>404.79999999999995</v>
      </c>
      <c r="N2356" s="14" t="str">
        <f>_xlfn.XLOOKUP(Ventas[[#This Row],[Ship Country]],[1]!Countries[Ship Country],[1]!Countries[Area],"No registrado")</f>
        <v>Nord America</v>
      </c>
      <c r="O2356" s="14" t="str">
        <f>_xlfn.XLOOKUP(Ventas[[#This Row],[Ship Country]],[1]!Countries[Ship Country],[1]!Countries[Continent],"No existe")</f>
        <v>America</v>
      </c>
      <c r="P2356" s="15" t="str">
        <f>_xlfn.XLOOKUP(Ventas[[#This Row],[Category]],[2]!ProdManager[Category],[2]!ProdManager[Prod_Manager])</f>
        <v>Peter Stone</v>
      </c>
      <c r="Q2356" s="15">
        <f>YEAR(Ventas[[#This Row],[Order Date]])</f>
        <v>2014</v>
      </c>
      <c r="R2356" s="15" t="str">
        <f>TEXT(Ventas[[#This Row],[Order Date]],"MMM")</f>
        <v>nov</v>
      </c>
    </row>
    <row r="2357" spans="1:18" x14ac:dyDescent="0.25">
      <c r="A2357" s="6">
        <v>10324</v>
      </c>
      <c r="B2357" s="6" t="s">
        <v>125</v>
      </c>
      <c r="C2357" s="6" t="s">
        <v>24</v>
      </c>
      <c r="D2357" s="6">
        <v>35.1</v>
      </c>
      <c r="E2357" s="6">
        <v>29.835000000000001</v>
      </c>
      <c r="F2357" s="6">
        <v>80</v>
      </c>
      <c r="G2357" s="6" t="s">
        <v>182</v>
      </c>
      <c r="H2357" s="6" t="s">
        <v>183</v>
      </c>
      <c r="I2357" s="6" t="s">
        <v>84</v>
      </c>
      <c r="J2357" s="7">
        <v>41951</v>
      </c>
      <c r="K2357" s="12">
        <f>Ventas[[#This Row],[Unit Price]]*Ventas[[#This Row],[Quantity]]</f>
        <v>2808</v>
      </c>
      <c r="L2357" s="12">
        <f>Ventas[[#This Row],[Unit Cost]]*Ventas[[#This Row],[Quantity]]</f>
        <v>2386.8000000000002</v>
      </c>
      <c r="M2357" s="14">
        <f>Ventas[[#This Row],[Ingresos]]-Ventas[[#This Row],[Costes]]</f>
        <v>421.19999999999982</v>
      </c>
      <c r="N2357" s="14" t="str">
        <f>_xlfn.XLOOKUP(Ventas[[#This Row],[Ship Country]],[1]!Countries[Ship Country],[1]!Countries[Area],"No registrado")</f>
        <v>Nord America</v>
      </c>
      <c r="O2357" s="14" t="str">
        <f>_xlfn.XLOOKUP(Ventas[[#This Row],[Ship Country]],[1]!Countries[Ship Country],[1]!Countries[Continent],"No existe")</f>
        <v>America</v>
      </c>
      <c r="P2357" s="15" t="str">
        <f>_xlfn.XLOOKUP(Ventas[[#This Row],[Category]],[2]!ProdManager[Category],[2]!ProdManager[Prod_Manager])</f>
        <v>Lydia Sinn</v>
      </c>
      <c r="Q2357" s="15">
        <f>YEAR(Ventas[[#This Row],[Order Date]])</f>
        <v>2014</v>
      </c>
      <c r="R2357" s="15" t="str">
        <f>TEXT(Ventas[[#This Row],[Order Date]],"MMM")</f>
        <v>nov</v>
      </c>
    </row>
    <row r="2358" spans="1:18" x14ac:dyDescent="0.25">
      <c r="A2358" s="4">
        <v>10325</v>
      </c>
      <c r="B2358" s="4" t="s">
        <v>118</v>
      </c>
      <c r="C2358" s="4" t="s">
        <v>29</v>
      </c>
      <c r="D2358" s="4">
        <v>4.8</v>
      </c>
      <c r="E2358" s="4">
        <v>3.7919999999999998</v>
      </c>
      <c r="F2358" s="4">
        <v>12</v>
      </c>
      <c r="G2358" s="4" t="s">
        <v>179</v>
      </c>
      <c r="H2358" s="4" t="s">
        <v>180</v>
      </c>
      <c r="I2358" s="4" t="s">
        <v>21</v>
      </c>
      <c r="J2358" s="5">
        <v>41952</v>
      </c>
      <c r="K2358" s="12">
        <f>Ventas[[#This Row],[Unit Price]]*Ventas[[#This Row],[Quantity]]</f>
        <v>57.599999999999994</v>
      </c>
      <c r="L2358" s="12">
        <f>Ventas[[#This Row],[Unit Cost]]*Ventas[[#This Row],[Quantity]]</f>
        <v>45.503999999999998</v>
      </c>
      <c r="M2358" s="14">
        <f>Ventas[[#This Row],[Ingresos]]-Ventas[[#This Row],[Costes]]</f>
        <v>12.095999999999997</v>
      </c>
      <c r="N2358" s="14" t="str">
        <f>_xlfn.XLOOKUP(Ventas[[#This Row],[Ship Country]],[1]!Countries[Ship Country],[1]!Countries[Area],"No registrado")</f>
        <v>Nord Europe</v>
      </c>
      <c r="O2358" s="14" t="str">
        <f>_xlfn.XLOOKUP(Ventas[[#This Row],[Ship Country]],[1]!Countries[Ship Country],[1]!Countries[Continent],"No existe")</f>
        <v>Europe</v>
      </c>
      <c r="P2358" s="15" t="str">
        <f>_xlfn.XLOOKUP(Ventas[[#This Row],[Category]],[2]!ProdManager[Category],[2]!ProdManager[Prod_Manager])</f>
        <v>Peter Stone</v>
      </c>
      <c r="Q2358" s="15">
        <f>YEAR(Ventas[[#This Row],[Order Date]])</f>
        <v>2014</v>
      </c>
      <c r="R2358" s="15" t="str">
        <f>TEXT(Ventas[[#This Row],[Order Date]],"MMM")</f>
        <v>nov</v>
      </c>
    </row>
    <row r="2359" spans="1:18" x14ac:dyDescent="0.25">
      <c r="A2359" s="6">
        <v>10325</v>
      </c>
      <c r="B2359" s="6" t="s">
        <v>14</v>
      </c>
      <c r="C2359" s="6" t="s">
        <v>15</v>
      </c>
      <c r="D2359" s="6">
        <v>27.8</v>
      </c>
      <c r="E2359" s="6">
        <v>21.406000000000002</v>
      </c>
      <c r="F2359" s="6">
        <v>40</v>
      </c>
      <c r="G2359" s="6" t="s">
        <v>179</v>
      </c>
      <c r="H2359" s="6" t="s">
        <v>180</v>
      </c>
      <c r="I2359" s="6" t="s">
        <v>21</v>
      </c>
      <c r="J2359" s="7">
        <v>41952</v>
      </c>
      <c r="K2359" s="12">
        <f>Ventas[[#This Row],[Unit Price]]*Ventas[[#This Row],[Quantity]]</f>
        <v>1112</v>
      </c>
      <c r="L2359" s="12">
        <f>Ventas[[#This Row],[Unit Cost]]*Ventas[[#This Row],[Quantity]]</f>
        <v>856.24000000000012</v>
      </c>
      <c r="M2359" s="14">
        <f>Ventas[[#This Row],[Ingresos]]-Ventas[[#This Row],[Costes]]</f>
        <v>255.75999999999988</v>
      </c>
      <c r="N2359" s="14" t="str">
        <f>_xlfn.XLOOKUP(Ventas[[#This Row],[Ship Country]],[1]!Countries[Ship Country],[1]!Countries[Area],"No registrado")</f>
        <v>Nord Europe</v>
      </c>
      <c r="O2359" s="14" t="str">
        <f>_xlfn.XLOOKUP(Ventas[[#This Row],[Ship Country]],[1]!Countries[Ship Country],[1]!Countries[Continent],"No existe")</f>
        <v>Europe</v>
      </c>
      <c r="P2359" s="15" t="str">
        <f>_xlfn.XLOOKUP(Ventas[[#This Row],[Category]],[2]!ProdManager[Category],[2]!ProdManager[Prod_Manager])</f>
        <v>Peter Stone</v>
      </c>
      <c r="Q2359" s="15">
        <f>YEAR(Ventas[[#This Row],[Order Date]])</f>
        <v>2014</v>
      </c>
      <c r="R2359" s="15" t="str">
        <f>TEXT(Ventas[[#This Row],[Order Date]],"MMM")</f>
        <v>nov</v>
      </c>
    </row>
    <row r="2360" spans="1:18" x14ac:dyDescent="0.25">
      <c r="A2360" s="4">
        <v>10325</v>
      </c>
      <c r="B2360" s="4" t="s">
        <v>170</v>
      </c>
      <c r="C2360" s="4" t="s">
        <v>24</v>
      </c>
      <c r="D2360" s="4">
        <v>20</v>
      </c>
      <c r="E2360" s="4">
        <v>15</v>
      </c>
      <c r="F2360" s="4">
        <v>6</v>
      </c>
      <c r="G2360" s="4" t="s">
        <v>179</v>
      </c>
      <c r="H2360" s="4" t="s">
        <v>180</v>
      </c>
      <c r="I2360" s="4" t="s">
        <v>21</v>
      </c>
      <c r="J2360" s="5">
        <v>41952</v>
      </c>
      <c r="K2360" s="12">
        <f>Ventas[[#This Row],[Unit Price]]*Ventas[[#This Row],[Quantity]]</f>
        <v>120</v>
      </c>
      <c r="L2360" s="12">
        <f>Ventas[[#This Row],[Unit Cost]]*Ventas[[#This Row],[Quantity]]</f>
        <v>90</v>
      </c>
      <c r="M2360" s="14">
        <f>Ventas[[#This Row],[Ingresos]]-Ventas[[#This Row],[Costes]]</f>
        <v>30</v>
      </c>
      <c r="N2360" s="14" t="str">
        <f>_xlfn.XLOOKUP(Ventas[[#This Row],[Ship Country]],[1]!Countries[Ship Country],[1]!Countries[Area],"No registrado")</f>
        <v>Nord Europe</v>
      </c>
      <c r="O2360" s="14" t="str">
        <f>_xlfn.XLOOKUP(Ventas[[#This Row],[Ship Country]],[1]!Countries[Ship Country],[1]!Countries[Continent],"No existe")</f>
        <v>Europe</v>
      </c>
      <c r="P2360" s="15" t="str">
        <f>_xlfn.XLOOKUP(Ventas[[#This Row],[Category]],[2]!ProdManager[Category],[2]!ProdManager[Prod_Manager])</f>
        <v>Lydia Sinn</v>
      </c>
      <c r="Q2360" s="15">
        <f>YEAR(Ventas[[#This Row],[Order Date]])</f>
        <v>2014</v>
      </c>
      <c r="R2360" s="15" t="str">
        <f>TEXT(Ventas[[#This Row],[Order Date]],"MMM")</f>
        <v>nov</v>
      </c>
    </row>
    <row r="2361" spans="1:18" x14ac:dyDescent="0.25">
      <c r="A2361" s="6">
        <v>10325</v>
      </c>
      <c r="B2361" s="6" t="s">
        <v>17</v>
      </c>
      <c r="C2361" s="6" t="s">
        <v>18</v>
      </c>
      <c r="D2361" s="6">
        <v>18.600000000000001</v>
      </c>
      <c r="E2361" s="6">
        <v>14.508000000000001</v>
      </c>
      <c r="F2361" s="6">
        <v>9</v>
      </c>
      <c r="G2361" s="6" t="s">
        <v>179</v>
      </c>
      <c r="H2361" s="6" t="s">
        <v>180</v>
      </c>
      <c r="I2361" s="6" t="s">
        <v>21</v>
      </c>
      <c r="J2361" s="7">
        <v>41952</v>
      </c>
      <c r="K2361" s="12">
        <f>Ventas[[#This Row],[Unit Price]]*Ventas[[#This Row],[Quantity]]</f>
        <v>167.4</v>
      </c>
      <c r="L2361" s="12">
        <f>Ventas[[#This Row],[Unit Cost]]*Ventas[[#This Row],[Quantity]]</f>
        <v>130.572</v>
      </c>
      <c r="M2361" s="14">
        <f>Ventas[[#This Row],[Ingresos]]-Ventas[[#This Row],[Costes]]</f>
        <v>36.828000000000003</v>
      </c>
      <c r="N2361" s="14" t="str">
        <f>_xlfn.XLOOKUP(Ventas[[#This Row],[Ship Country]],[1]!Countries[Ship Country],[1]!Countries[Area],"No registrado")</f>
        <v>Nord Europe</v>
      </c>
      <c r="O2361" s="14" t="str">
        <f>_xlfn.XLOOKUP(Ventas[[#This Row],[Ship Country]],[1]!Countries[Ship Country],[1]!Countries[Continent],"No existe")</f>
        <v>Europe</v>
      </c>
      <c r="P2361" s="15" t="str">
        <f>_xlfn.XLOOKUP(Ventas[[#This Row],[Category]],[2]!ProdManager[Category],[2]!ProdManager[Prod_Manager])</f>
        <v>Marc Caine</v>
      </c>
      <c r="Q2361" s="15">
        <f>YEAR(Ventas[[#This Row],[Order Date]])</f>
        <v>2014</v>
      </c>
      <c r="R2361" s="15" t="str">
        <f>TEXT(Ventas[[#This Row],[Order Date]],"MMM")</f>
        <v>nov</v>
      </c>
    </row>
    <row r="2362" spans="1:18" x14ac:dyDescent="0.25">
      <c r="A2362" s="4">
        <v>10325</v>
      </c>
      <c r="B2362" s="4" t="s">
        <v>44</v>
      </c>
      <c r="C2362" s="4" t="s">
        <v>15</v>
      </c>
      <c r="D2362" s="4">
        <v>10</v>
      </c>
      <c r="E2362" s="4">
        <v>8.1000000000000014</v>
      </c>
      <c r="F2362" s="4">
        <v>4</v>
      </c>
      <c r="G2362" s="4" t="s">
        <v>179</v>
      </c>
      <c r="H2362" s="4" t="s">
        <v>180</v>
      </c>
      <c r="I2362" s="4" t="s">
        <v>21</v>
      </c>
      <c r="J2362" s="5">
        <v>41952</v>
      </c>
      <c r="K2362" s="12">
        <f>Ventas[[#This Row],[Unit Price]]*Ventas[[#This Row],[Quantity]]</f>
        <v>40</v>
      </c>
      <c r="L2362" s="12">
        <f>Ventas[[#This Row],[Unit Cost]]*Ventas[[#This Row],[Quantity]]</f>
        <v>32.400000000000006</v>
      </c>
      <c r="M2362" s="14">
        <f>Ventas[[#This Row],[Ingresos]]-Ventas[[#This Row],[Costes]]</f>
        <v>7.5999999999999943</v>
      </c>
      <c r="N2362" s="14" t="str">
        <f>_xlfn.XLOOKUP(Ventas[[#This Row],[Ship Country]],[1]!Countries[Ship Country],[1]!Countries[Area],"No registrado")</f>
        <v>Nord Europe</v>
      </c>
      <c r="O2362" s="14" t="str">
        <f>_xlfn.XLOOKUP(Ventas[[#This Row],[Ship Country]],[1]!Countries[Ship Country],[1]!Countries[Continent],"No existe")</f>
        <v>Europe</v>
      </c>
      <c r="P2362" s="15" t="str">
        <f>_xlfn.XLOOKUP(Ventas[[#This Row],[Category]],[2]!ProdManager[Category],[2]!ProdManager[Prod_Manager])</f>
        <v>Peter Stone</v>
      </c>
      <c r="Q2362" s="15">
        <f>YEAR(Ventas[[#This Row],[Order Date]])</f>
        <v>2014</v>
      </c>
      <c r="R2362" s="15" t="str">
        <f>TEXT(Ventas[[#This Row],[Order Date]],"MMM")</f>
        <v>nov</v>
      </c>
    </row>
    <row r="2363" spans="1:18" x14ac:dyDescent="0.25">
      <c r="A2363" s="6">
        <v>10326</v>
      </c>
      <c r="B2363" s="6" t="s">
        <v>169</v>
      </c>
      <c r="C2363" s="6" t="s">
        <v>24</v>
      </c>
      <c r="D2363" s="6">
        <v>17.600000000000001</v>
      </c>
      <c r="E2363" s="6">
        <v>13.552000000000001</v>
      </c>
      <c r="F2363" s="6">
        <v>24</v>
      </c>
      <c r="G2363" s="6" t="s">
        <v>184</v>
      </c>
      <c r="H2363" s="6" t="s">
        <v>132</v>
      </c>
      <c r="I2363" s="6" t="s">
        <v>133</v>
      </c>
      <c r="J2363" s="7">
        <v>41953</v>
      </c>
      <c r="K2363" s="12">
        <f>Ventas[[#This Row],[Unit Price]]*Ventas[[#This Row],[Quantity]]</f>
        <v>422.40000000000003</v>
      </c>
      <c r="L2363" s="12">
        <f>Ventas[[#This Row],[Unit Cost]]*Ventas[[#This Row],[Quantity]]</f>
        <v>325.24800000000005</v>
      </c>
      <c r="M2363" s="14">
        <f>Ventas[[#This Row],[Ingresos]]-Ventas[[#This Row],[Costes]]</f>
        <v>97.151999999999987</v>
      </c>
      <c r="N2363" s="14" t="str">
        <f>_xlfn.XLOOKUP(Ventas[[#This Row],[Ship Country]],[1]!Countries[Ship Country],[1]!Countries[Area],"No registrado")</f>
        <v>Sud Europe</v>
      </c>
      <c r="O2363" s="14" t="str">
        <f>_xlfn.XLOOKUP(Ventas[[#This Row],[Ship Country]],[1]!Countries[Ship Country],[1]!Countries[Continent],"No existe")</f>
        <v>Europe</v>
      </c>
      <c r="P2363" s="15" t="str">
        <f>_xlfn.XLOOKUP(Ventas[[#This Row],[Category]],[2]!ProdManager[Category],[2]!ProdManager[Prod_Manager])</f>
        <v>Lydia Sinn</v>
      </c>
      <c r="Q2363" s="15">
        <f>YEAR(Ventas[[#This Row],[Order Date]])</f>
        <v>2014</v>
      </c>
      <c r="R2363" s="15" t="str">
        <f>TEXT(Ventas[[#This Row],[Order Date]],"MMM")</f>
        <v>nov</v>
      </c>
    </row>
    <row r="2364" spans="1:18" x14ac:dyDescent="0.25">
      <c r="A2364" s="4">
        <v>10326</v>
      </c>
      <c r="B2364" s="4" t="s">
        <v>33</v>
      </c>
      <c r="C2364" s="4" t="s">
        <v>10</v>
      </c>
      <c r="D2364" s="4">
        <v>15.6</v>
      </c>
      <c r="E2364" s="4">
        <v>12.48</v>
      </c>
      <c r="F2364" s="4">
        <v>16</v>
      </c>
      <c r="G2364" s="4" t="s">
        <v>184</v>
      </c>
      <c r="H2364" s="4" t="s">
        <v>132</v>
      </c>
      <c r="I2364" s="4" t="s">
        <v>133</v>
      </c>
      <c r="J2364" s="5">
        <v>41953</v>
      </c>
      <c r="K2364" s="12">
        <f>Ventas[[#This Row],[Unit Price]]*Ventas[[#This Row],[Quantity]]</f>
        <v>249.6</v>
      </c>
      <c r="L2364" s="12">
        <f>Ventas[[#This Row],[Unit Cost]]*Ventas[[#This Row],[Quantity]]</f>
        <v>199.68</v>
      </c>
      <c r="M2364" s="14">
        <f>Ventas[[#This Row],[Ingresos]]-Ventas[[#This Row],[Costes]]</f>
        <v>49.919999999999987</v>
      </c>
      <c r="N2364" s="14" t="str">
        <f>_xlfn.XLOOKUP(Ventas[[#This Row],[Ship Country]],[1]!Countries[Ship Country],[1]!Countries[Area],"No registrado")</f>
        <v>Sud Europe</v>
      </c>
      <c r="O2364" s="14" t="str">
        <f>_xlfn.XLOOKUP(Ventas[[#This Row],[Ship Country]],[1]!Countries[Ship Country],[1]!Countries[Continent],"No existe")</f>
        <v>Europe</v>
      </c>
      <c r="P2364" s="15" t="str">
        <f>_xlfn.XLOOKUP(Ventas[[#This Row],[Category]],[2]!ProdManager[Category],[2]!ProdManager[Prod_Manager])</f>
        <v>Marc Caine</v>
      </c>
      <c r="Q2364" s="15">
        <f>YEAR(Ventas[[#This Row],[Order Date]])</f>
        <v>2014</v>
      </c>
      <c r="R2364" s="15" t="str">
        <f>TEXT(Ventas[[#This Row],[Order Date]],"MMM")</f>
        <v>nov</v>
      </c>
    </row>
    <row r="2365" spans="1:18" x14ac:dyDescent="0.25">
      <c r="A2365" s="6">
        <v>10326</v>
      </c>
      <c r="B2365" s="6" t="s">
        <v>129</v>
      </c>
      <c r="C2365" s="6" t="s">
        <v>43</v>
      </c>
      <c r="D2365" s="6">
        <v>6.2</v>
      </c>
      <c r="E2365" s="6">
        <v>5.58</v>
      </c>
      <c r="F2365" s="6">
        <v>50</v>
      </c>
      <c r="G2365" s="6" t="s">
        <v>184</v>
      </c>
      <c r="H2365" s="6" t="s">
        <v>132</v>
      </c>
      <c r="I2365" s="6" t="s">
        <v>133</v>
      </c>
      <c r="J2365" s="7">
        <v>41953</v>
      </c>
      <c r="K2365" s="12">
        <f>Ventas[[#This Row],[Unit Price]]*Ventas[[#This Row],[Quantity]]</f>
        <v>310</v>
      </c>
      <c r="L2365" s="12">
        <f>Ventas[[#This Row],[Unit Cost]]*Ventas[[#This Row],[Quantity]]</f>
        <v>279</v>
      </c>
      <c r="M2365" s="14">
        <f>Ventas[[#This Row],[Ingresos]]-Ventas[[#This Row],[Costes]]</f>
        <v>31</v>
      </c>
      <c r="N2365" s="14" t="str">
        <f>_xlfn.XLOOKUP(Ventas[[#This Row],[Ship Country]],[1]!Countries[Ship Country],[1]!Countries[Area],"No registrado")</f>
        <v>Sud Europe</v>
      </c>
      <c r="O2365" s="14" t="str">
        <f>_xlfn.XLOOKUP(Ventas[[#This Row],[Ship Country]],[1]!Countries[Ship Country],[1]!Countries[Continent],"No existe")</f>
        <v>Europe</v>
      </c>
      <c r="P2365" s="15" t="str">
        <f>_xlfn.XLOOKUP(Ventas[[#This Row],[Category]],[2]!ProdManager[Category],[2]!ProdManager[Prod_Manager])</f>
        <v>John Matter</v>
      </c>
      <c r="Q2365" s="15">
        <f>YEAR(Ventas[[#This Row],[Order Date]])</f>
        <v>2014</v>
      </c>
      <c r="R2365" s="15" t="str">
        <f>TEXT(Ventas[[#This Row],[Order Date]],"MMM")</f>
        <v>nov</v>
      </c>
    </row>
    <row r="2366" spans="1:18" x14ac:dyDescent="0.25">
      <c r="A2366" s="4">
        <v>10327</v>
      </c>
      <c r="B2366" s="4" t="s">
        <v>16</v>
      </c>
      <c r="C2366" s="4" t="s">
        <v>15</v>
      </c>
      <c r="D2366" s="4">
        <v>16.8</v>
      </c>
      <c r="E2366" s="4">
        <v>13.943999999999999</v>
      </c>
      <c r="F2366" s="4">
        <v>50</v>
      </c>
      <c r="G2366" s="4" t="s">
        <v>88</v>
      </c>
      <c r="H2366" s="4" t="s">
        <v>89</v>
      </c>
      <c r="I2366" s="4" t="s">
        <v>90</v>
      </c>
      <c r="J2366" s="5">
        <v>41954</v>
      </c>
      <c r="K2366" s="12">
        <f>Ventas[[#This Row],[Unit Price]]*Ventas[[#This Row],[Quantity]]</f>
        <v>840</v>
      </c>
      <c r="L2366" s="12">
        <f>Ventas[[#This Row],[Unit Cost]]*Ventas[[#This Row],[Quantity]]</f>
        <v>697.19999999999993</v>
      </c>
      <c r="M2366" s="14">
        <f>Ventas[[#This Row],[Ingresos]]-Ventas[[#This Row],[Costes]]</f>
        <v>142.80000000000007</v>
      </c>
      <c r="N2366" s="14" t="str">
        <f>_xlfn.XLOOKUP(Ventas[[#This Row],[Ship Country]],[1]!Countries[Ship Country],[1]!Countries[Area],"No registrado")</f>
        <v>Nord Europe</v>
      </c>
      <c r="O2366" s="14" t="str">
        <f>_xlfn.XLOOKUP(Ventas[[#This Row],[Ship Country]],[1]!Countries[Ship Country],[1]!Countries[Continent],"No existe")</f>
        <v>Europe</v>
      </c>
      <c r="P2366" s="15" t="str">
        <f>_xlfn.XLOOKUP(Ventas[[#This Row],[Category]],[2]!ProdManager[Category],[2]!ProdManager[Prod_Manager])</f>
        <v>Peter Stone</v>
      </c>
      <c r="Q2366" s="15">
        <f>YEAR(Ventas[[#This Row],[Order Date]])</f>
        <v>2014</v>
      </c>
      <c r="R2366" s="15" t="str">
        <f>TEXT(Ventas[[#This Row],[Order Date]],"MMM")</f>
        <v>nov</v>
      </c>
    </row>
    <row r="2367" spans="1:18" x14ac:dyDescent="0.25">
      <c r="A2367" s="6">
        <v>10327</v>
      </c>
      <c r="B2367" s="6" t="s">
        <v>87</v>
      </c>
      <c r="C2367" s="6" t="s">
        <v>29</v>
      </c>
      <c r="D2367" s="6">
        <v>20.7</v>
      </c>
      <c r="E2367" s="6">
        <v>15.110999999999999</v>
      </c>
      <c r="F2367" s="6">
        <v>35</v>
      </c>
      <c r="G2367" s="6" t="s">
        <v>88</v>
      </c>
      <c r="H2367" s="6" t="s">
        <v>89</v>
      </c>
      <c r="I2367" s="6" t="s">
        <v>90</v>
      </c>
      <c r="J2367" s="7">
        <v>41954</v>
      </c>
      <c r="K2367" s="12">
        <f>Ventas[[#This Row],[Unit Price]]*Ventas[[#This Row],[Quantity]]</f>
        <v>724.5</v>
      </c>
      <c r="L2367" s="12">
        <f>Ventas[[#This Row],[Unit Cost]]*Ventas[[#This Row],[Quantity]]</f>
        <v>528.88499999999999</v>
      </c>
      <c r="M2367" s="14">
        <f>Ventas[[#This Row],[Ingresos]]-Ventas[[#This Row],[Costes]]</f>
        <v>195.61500000000001</v>
      </c>
      <c r="N2367" s="14" t="str">
        <f>_xlfn.XLOOKUP(Ventas[[#This Row],[Ship Country]],[1]!Countries[Ship Country],[1]!Countries[Area],"No registrado")</f>
        <v>Nord Europe</v>
      </c>
      <c r="O2367" s="14" t="str">
        <f>_xlfn.XLOOKUP(Ventas[[#This Row],[Ship Country]],[1]!Countries[Ship Country],[1]!Countries[Continent],"No existe")</f>
        <v>Europe</v>
      </c>
      <c r="P2367" s="15" t="str">
        <f>_xlfn.XLOOKUP(Ventas[[#This Row],[Category]],[2]!ProdManager[Category],[2]!ProdManager[Prod_Manager])</f>
        <v>Peter Stone</v>
      </c>
      <c r="Q2367" s="15">
        <f>YEAR(Ventas[[#This Row],[Order Date]])</f>
        <v>2014</v>
      </c>
      <c r="R2367" s="15" t="str">
        <f>TEXT(Ventas[[#This Row],[Order Date]],"MMM")</f>
        <v>nov</v>
      </c>
    </row>
    <row r="2368" spans="1:18" x14ac:dyDescent="0.25">
      <c r="A2368" s="4">
        <v>10327</v>
      </c>
      <c r="B2368" s="4" t="s">
        <v>55</v>
      </c>
      <c r="C2368" s="4" t="s">
        <v>43</v>
      </c>
      <c r="D2368" s="4">
        <v>15.2</v>
      </c>
      <c r="E2368" s="4">
        <v>13.375999999999999</v>
      </c>
      <c r="F2368" s="4">
        <v>25</v>
      </c>
      <c r="G2368" s="4" t="s">
        <v>88</v>
      </c>
      <c r="H2368" s="4" t="s">
        <v>89</v>
      </c>
      <c r="I2368" s="4" t="s">
        <v>90</v>
      </c>
      <c r="J2368" s="5">
        <v>41954</v>
      </c>
      <c r="K2368" s="12">
        <f>Ventas[[#This Row],[Unit Price]]*Ventas[[#This Row],[Quantity]]</f>
        <v>380</v>
      </c>
      <c r="L2368" s="12">
        <f>Ventas[[#This Row],[Unit Cost]]*Ventas[[#This Row],[Quantity]]</f>
        <v>334.4</v>
      </c>
      <c r="M2368" s="14">
        <f>Ventas[[#This Row],[Ingresos]]-Ventas[[#This Row],[Costes]]</f>
        <v>45.600000000000023</v>
      </c>
      <c r="N2368" s="14" t="str">
        <f>_xlfn.XLOOKUP(Ventas[[#This Row],[Ship Country]],[1]!Countries[Ship Country],[1]!Countries[Area],"No registrado")</f>
        <v>Nord Europe</v>
      </c>
      <c r="O2368" s="14" t="str">
        <f>_xlfn.XLOOKUP(Ventas[[#This Row],[Ship Country]],[1]!Countries[Ship Country],[1]!Countries[Continent],"No existe")</f>
        <v>Europe</v>
      </c>
      <c r="P2368" s="15" t="str">
        <f>_xlfn.XLOOKUP(Ventas[[#This Row],[Category]],[2]!ProdManager[Category],[2]!ProdManager[Prod_Manager])</f>
        <v>John Matter</v>
      </c>
      <c r="Q2368" s="15">
        <f>YEAR(Ventas[[#This Row],[Order Date]])</f>
        <v>2014</v>
      </c>
      <c r="R2368" s="15" t="str">
        <f>TEXT(Ventas[[#This Row],[Order Date]],"MMM")</f>
        <v>nov</v>
      </c>
    </row>
    <row r="2369" spans="1:18" x14ac:dyDescent="0.25">
      <c r="A2369" s="6">
        <v>10327</v>
      </c>
      <c r="B2369" s="6" t="s">
        <v>174</v>
      </c>
      <c r="C2369" s="6" t="s">
        <v>29</v>
      </c>
      <c r="D2369" s="6">
        <v>10.6</v>
      </c>
      <c r="E2369" s="6">
        <v>7.5259999999999998</v>
      </c>
      <c r="F2369" s="6">
        <v>30</v>
      </c>
      <c r="G2369" s="6" t="s">
        <v>88</v>
      </c>
      <c r="H2369" s="6" t="s">
        <v>89</v>
      </c>
      <c r="I2369" s="6" t="s">
        <v>90</v>
      </c>
      <c r="J2369" s="7">
        <v>41954</v>
      </c>
      <c r="K2369" s="12">
        <f>Ventas[[#This Row],[Unit Price]]*Ventas[[#This Row],[Quantity]]</f>
        <v>318</v>
      </c>
      <c r="L2369" s="12">
        <f>Ventas[[#This Row],[Unit Cost]]*Ventas[[#This Row],[Quantity]]</f>
        <v>225.78</v>
      </c>
      <c r="M2369" s="14">
        <f>Ventas[[#This Row],[Ingresos]]-Ventas[[#This Row],[Costes]]</f>
        <v>92.22</v>
      </c>
      <c r="N2369" s="14" t="str">
        <f>_xlfn.XLOOKUP(Ventas[[#This Row],[Ship Country]],[1]!Countries[Ship Country],[1]!Countries[Area],"No registrado")</f>
        <v>Nord Europe</v>
      </c>
      <c r="O2369" s="14" t="str">
        <f>_xlfn.XLOOKUP(Ventas[[#This Row],[Ship Country]],[1]!Countries[Ship Country],[1]!Countries[Continent],"No existe")</f>
        <v>Europe</v>
      </c>
      <c r="P2369" s="15" t="str">
        <f>_xlfn.XLOOKUP(Ventas[[#This Row],[Category]],[2]!ProdManager[Category],[2]!ProdManager[Prod_Manager])</f>
        <v>Peter Stone</v>
      </c>
      <c r="Q2369" s="15">
        <f>YEAR(Ventas[[#This Row],[Order Date]])</f>
        <v>2014</v>
      </c>
      <c r="R2369" s="15" t="str">
        <f>TEXT(Ventas[[#This Row],[Order Date]],"MMM")</f>
        <v>nov</v>
      </c>
    </row>
    <row r="2370" spans="1:18" x14ac:dyDescent="0.25">
      <c r="A2370" s="4">
        <v>10328</v>
      </c>
      <c r="B2370" s="4" t="s">
        <v>52</v>
      </c>
      <c r="C2370" s="4" t="s">
        <v>15</v>
      </c>
      <c r="D2370" s="4">
        <v>44</v>
      </c>
      <c r="E2370" s="4">
        <v>34.32</v>
      </c>
      <c r="F2370" s="4">
        <v>9</v>
      </c>
      <c r="G2370" s="4" t="s">
        <v>185</v>
      </c>
      <c r="H2370" s="4" t="s">
        <v>186</v>
      </c>
      <c r="I2370" s="4" t="s">
        <v>187</v>
      </c>
      <c r="J2370" s="5">
        <v>41957</v>
      </c>
      <c r="K2370" s="12">
        <f>Ventas[[#This Row],[Unit Price]]*Ventas[[#This Row],[Quantity]]</f>
        <v>396</v>
      </c>
      <c r="L2370" s="12">
        <f>Ventas[[#This Row],[Unit Cost]]*Ventas[[#This Row],[Quantity]]</f>
        <v>308.88</v>
      </c>
      <c r="M2370" s="14">
        <f>Ventas[[#This Row],[Ingresos]]-Ventas[[#This Row],[Costes]]</f>
        <v>87.12</v>
      </c>
      <c r="N2370" s="14" t="str">
        <f>_xlfn.XLOOKUP(Ventas[[#This Row],[Ship Country]],[1]!Countries[Ship Country],[1]!Countries[Area],"No registrado")</f>
        <v>Sud Europe</v>
      </c>
      <c r="O2370" s="14" t="str">
        <f>_xlfn.XLOOKUP(Ventas[[#This Row],[Ship Country]],[1]!Countries[Ship Country],[1]!Countries[Continent],"No existe")</f>
        <v>Europe</v>
      </c>
      <c r="P2370" s="15" t="str">
        <f>_xlfn.XLOOKUP(Ventas[[#This Row],[Category]],[2]!ProdManager[Category],[2]!ProdManager[Prod_Manager])</f>
        <v>Peter Stone</v>
      </c>
      <c r="Q2370" s="15">
        <f>YEAR(Ventas[[#This Row],[Order Date]])</f>
        <v>2014</v>
      </c>
      <c r="R2370" s="15" t="str">
        <f>TEXT(Ventas[[#This Row],[Order Date]],"MMM")</f>
        <v>nov</v>
      </c>
    </row>
    <row r="2371" spans="1:18" x14ac:dyDescent="0.25">
      <c r="A2371" s="6">
        <v>10328</v>
      </c>
      <c r="B2371" s="6" t="s">
        <v>23</v>
      </c>
      <c r="C2371" s="6" t="s">
        <v>24</v>
      </c>
      <c r="D2371" s="6">
        <v>16.8</v>
      </c>
      <c r="E2371" s="6">
        <v>12.263999999999999</v>
      </c>
      <c r="F2371" s="6">
        <v>40</v>
      </c>
      <c r="G2371" s="6" t="s">
        <v>185</v>
      </c>
      <c r="H2371" s="6" t="s">
        <v>186</v>
      </c>
      <c r="I2371" s="6" t="s">
        <v>187</v>
      </c>
      <c r="J2371" s="7">
        <v>41957</v>
      </c>
      <c r="K2371" s="12">
        <f>Ventas[[#This Row],[Unit Price]]*Ventas[[#This Row],[Quantity]]</f>
        <v>672</v>
      </c>
      <c r="L2371" s="12">
        <f>Ventas[[#This Row],[Unit Cost]]*Ventas[[#This Row],[Quantity]]</f>
        <v>490.55999999999995</v>
      </c>
      <c r="M2371" s="14">
        <f>Ventas[[#This Row],[Ingresos]]-Ventas[[#This Row],[Costes]]</f>
        <v>181.44000000000005</v>
      </c>
      <c r="N2371" s="14" t="str">
        <f>_xlfn.XLOOKUP(Ventas[[#This Row],[Ship Country]],[1]!Countries[Ship Country],[1]!Countries[Area],"No registrado")</f>
        <v>Sud Europe</v>
      </c>
      <c r="O2371" s="14" t="str">
        <f>_xlfn.XLOOKUP(Ventas[[#This Row],[Ship Country]],[1]!Countries[Ship Country],[1]!Countries[Continent],"No existe")</f>
        <v>Europe</v>
      </c>
      <c r="P2371" s="15" t="str">
        <f>_xlfn.XLOOKUP(Ventas[[#This Row],[Category]],[2]!ProdManager[Category],[2]!ProdManager[Prod_Manager])</f>
        <v>Lydia Sinn</v>
      </c>
      <c r="Q2371" s="15">
        <f>YEAR(Ventas[[#This Row],[Order Date]])</f>
        <v>2014</v>
      </c>
      <c r="R2371" s="15" t="str">
        <f>TEXT(Ventas[[#This Row],[Order Date]],"MMM")</f>
        <v>nov</v>
      </c>
    </row>
    <row r="2372" spans="1:18" x14ac:dyDescent="0.25">
      <c r="A2372" s="4">
        <v>10328</v>
      </c>
      <c r="B2372" s="4" t="s">
        <v>142</v>
      </c>
      <c r="C2372" s="4" t="s">
        <v>35</v>
      </c>
      <c r="D2372" s="4">
        <v>10</v>
      </c>
      <c r="E2372" s="4">
        <v>6.8999999999999995</v>
      </c>
      <c r="F2372" s="4">
        <v>10</v>
      </c>
      <c r="G2372" s="4" t="s">
        <v>185</v>
      </c>
      <c r="H2372" s="4" t="s">
        <v>186</v>
      </c>
      <c r="I2372" s="4" t="s">
        <v>187</v>
      </c>
      <c r="J2372" s="5">
        <v>41957</v>
      </c>
      <c r="K2372" s="12">
        <f>Ventas[[#This Row],[Unit Price]]*Ventas[[#This Row],[Quantity]]</f>
        <v>100</v>
      </c>
      <c r="L2372" s="12">
        <f>Ventas[[#This Row],[Unit Cost]]*Ventas[[#This Row],[Quantity]]</f>
        <v>69</v>
      </c>
      <c r="M2372" s="14">
        <f>Ventas[[#This Row],[Ingresos]]-Ventas[[#This Row],[Costes]]</f>
        <v>31</v>
      </c>
      <c r="N2372" s="14" t="str">
        <f>_xlfn.XLOOKUP(Ventas[[#This Row],[Ship Country]],[1]!Countries[Ship Country],[1]!Countries[Area],"No registrado")</f>
        <v>Sud Europe</v>
      </c>
      <c r="O2372" s="14" t="str">
        <f>_xlfn.XLOOKUP(Ventas[[#This Row],[Ship Country]],[1]!Countries[Ship Country],[1]!Countries[Continent],"No existe")</f>
        <v>Europe</v>
      </c>
      <c r="P2372" s="15" t="str">
        <f>_xlfn.XLOOKUP(Ventas[[#This Row],[Category]],[2]!ProdManager[Category],[2]!ProdManager[Prod_Manager])</f>
        <v>Lydia Sinn</v>
      </c>
      <c r="Q2372" s="15">
        <f>YEAR(Ventas[[#This Row],[Order Date]])</f>
        <v>2014</v>
      </c>
      <c r="R2372" s="15" t="str">
        <f>TEXT(Ventas[[#This Row],[Order Date]],"MMM")</f>
        <v>nov</v>
      </c>
    </row>
    <row r="2373" spans="1:18" x14ac:dyDescent="0.25">
      <c r="A2373" s="6">
        <v>10329</v>
      </c>
      <c r="B2373" s="6" t="s">
        <v>86</v>
      </c>
      <c r="C2373" s="6" t="s">
        <v>10</v>
      </c>
      <c r="D2373" s="6">
        <v>30.4</v>
      </c>
      <c r="E2373" s="6">
        <v>22.799999999999997</v>
      </c>
      <c r="F2373" s="6">
        <v>12</v>
      </c>
      <c r="G2373" s="6" t="s">
        <v>108</v>
      </c>
      <c r="H2373" s="6" t="s">
        <v>109</v>
      </c>
      <c r="I2373" s="6" t="s">
        <v>84</v>
      </c>
      <c r="J2373" s="7">
        <v>41958</v>
      </c>
      <c r="K2373" s="12">
        <f>Ventas[[#This Row],[Unit Price]]*Ventas[[#This Row],[Quantity]]</f>
        <v>364.79999999999995</v>
      </c>
      <c r="L2373" s="12">
        <f>Ventas[[#This Row],[Unit Cost]]*Ventas[[#This Row],[Quantity]]</f>
        <v>273.59999999999997</v>
      </c>
      <c r="M2373" s="14">
        <f>Ventas[[#This Row],[Ingresos]]-Ventas[[#This Row],[Costes]]</f>
        <v>91.199999999999989</v>
      </c>
      <c r="N2373" s="14" t="str">
        <f>_xlfn.XLOOKUP(Ventas[[#This Row],[Ship Country]],[1]!Countries[Ship Country],[1]!Countries[Area],"No registrado")</f>
        <v>Nord America</v>
      </c>
      <c r="O2373" s="14" t="str">
        <f>_xlfn.XLOOKUP(Ventas[[#This Row],[Ship Country]],[1]!Countries[Ship Country],[1]!Countries[Continent],"No existe")</f>
        <v>America</v>
      </c>
      <c r="P2373" s="15" t="str">
        <f>_xlfn.XLOOKUP(Ventas[[#This Row],[Category]],[2]!ProdManager[Category],[2]!ProdManager[Prod_Manager])</f>
        <v>Marc Caine</v>
      </c>
      <c r="Q2373" s="15">
        <f>YEAR(Ventas[[#This Row],[Order Date]])</f>
        <v>2014</v>
      </c>
      <c r="R2373" s="15" t="str">
        <f>TEXT(Ventas[[#This Row],[Order Date]],"MMM")</f>
        <v>nov</v>
      </c>
    </row>
    <row r="2374" spans="1:18" x14ac:dyDescent="0.25">
      <c r="A2374" s="4">
        <v>10329</v>
      </c>
      <c r="B2374" s="4" t="s">
        <v>130</v>
      </c>
      <c r="C2374" s="4" t="s">
        <v>35</v>
      </c>
      <c r="D2374" s="4">
        <v>7.3</v>
      </c>
      <c r="E2374" s="4">
        <v>4.9639999999999995</v>
      </c>
      <c r="F2374" s="4">
        <v>10</v>
      </c>
      <c r="G2374" s="4" t="s">
        <v>108</v>
      </c>
      <c r="H2374" s="4" t="s">
        <v>109</v>
      </c>
      <c r="I2374" s="4" t="s">
        <v>84</v>
      </c>
      <c r="J2374" s="5">
        <v>41958</v>
      </c>
      <c r="K2374" s="12">
        <f>Ventas[[#This Row],[Unit Price]]*Ventas[[#This Row],[Quantity]]</f>
        <v>73</v>
      </c>
      <c r="L2374" s="12">
        <f>Ventas[[#This Row],[Unit Cost]]*Ventas[[#This Row],[Quantity]]</f>
        <v>49.639999999999993</v>
      </c>
      <c r="M2374" s="14">
        <f>Ventas[[#This Row],[Ingresos]]-Ventas[[#This Row],[Costes]]</f>
        <v>23.360000000000007</v>
      </c>
      <c r="N2374" s="14" t="str">
        <f>_xlfn.XLOOKUP(Ventas[[#This Row],[Ship Country]],[1]!Countries[Ship Country],[1]!Countries[Area],"No registrado")</f>
        <v>Nord America</v>
      </c>
      <c r="O2374" s="14" t="str">
        <f>_xlfn.XLOOKUP(Ventas[[#This Row],[Ship Country]],[1]!Countries[Ship Country],[1]!Countries[Continent],"No existe")</f>
        <v>America</v>
      </c>
      <c r="P2374" s="15" t="str">
        <f>_xlfn.XLOOKUP(Ventas[[#This Row],[Category]],[2]!ProdManager[Category],[2]!ProdManager[Prod_Manager])</f>
        <v>Lydia Sinn</v>
      </c>
      <c r="Q2374" s="15">
        <f>YEAR(Ventas[[#This Row],[Order Date]])</f>
        <v>2014</v>
      </c>
      <c r="R2374" s="15" t="str">
        <f>TEXT(Ventas[[#This Row],[Order Date]],"MMM")</f>
        <v>nov</v>
      </c>
    </row>
    <row r="2375" spans="1:18" x14ac:dyDescent="0.25">
      <c r="A2375" s="6">
        <v>10329</v>
      </c>
      <c r="B2375" s="6" t="s">
        <v>87</v>
      </c>
      <c r="C2375" s="6" t="s">
        <v>29</v>
      </c>
      <c r="D2375" s="6">
        <v>20.7</v>
      </c>
      <c r="E2375" s="6">
        <v>15.110999999999999</v>
      </c>
      <c r="F2375" s="6">
        <v>8</v>
      </c>
      <c r="G2375" s="6" t="s">
        <v>108</v>
      </c>
      <c r="H2375" s="6" t="s">
        <v>109</v>
      </c>
      <c r="I2375" s="6" t="s">
        <v>84</v>
      </c>
      <c r="J2375" s="7">
        <v>41958</v>
      </c>
      <c r="K2375" s="12">
        <f>Ventas[[#This Row],[Unit Price]]*Ventas[[#This Row],[Quantity]]</f>
        <v>165.6</v>
      </c>
      <c r="L2375" s="12">
        <f>Ventas[[#This Row],[Unit Cost]]*Ventas[[#This Row],[Quantity]]</f>
        <v>120.88799999999999</v>
      </c>
      <c r="M2375" s="14">
        <f>Ventas[[#This Row],[Ingresos]]-Ventas[[#This Row],[Costes]]</f>
        <v>44.712000000000003</v>
      </c>
      <c r="N2375" s="14" t="str">
        <f>_xlfn.XLOOKUP(Ventas[[#This Row],[Ship Country]],[1]!Countries[Ship Country],[1]!Countries[Area],"No registrado")</f>
        <v>Nord America</v>
      </c>
      <c r="O2375" s="14" t="str">
        <f>_xlfn.XLOOKUP(Ventas[[#This Row],[Ship Country]],[1]!Countries[Ship Country],[1]!Countries[Continent],"No existe")</f>
        <v>America</v>
      </c>
      <c r="P2375" s="15" t="str">
        <f>_xlfn.XLOOKUP(Ventas[[#This Row],[Category]],[2]!ProdManager[Category],[2]!ProdManager[Prod_Manager])</f>
        <v>Peter Stone</v>
      </c>
      <c r="Q2375" s="15">
        <f>YEAR(Ventas[[#This Row],[Order Date]])</f>
        <v>2014</v>
      </c>
      <c r="R2375" s="15" t="str">
        <f>TEXT(Ventas[[#This Row],[Order Date]],"MMM")</f>
        <v>nov</v>
      </c>
    </row>
    <row r="2376" spans="1:18" x14ac:dyDescent="0.25">
      <c r="A2376" s="4">
        <v>10329</v>
      </c>
      <c r="B2376" s="4" t="s">
        <v>188</v>
      </c>
      <c r="C2376" s="4" t="s">
        <v>43</v>
      </c>
      <c r="D2376" s="4">
        <v>210.8</v>
      </c>
      <c r="E2376" s="4">
        <v>189.72000000000003</v>
      </c>
      <c r="F2376" s="4">
        <v>20</v>
      </c>
      <c r="G2376" s="4" t="s">
        <v>108</v>
      </c>
      <c r="H2376" s="4" t="s">
        <v>109</v>
      </c>
      <c r="I2376" s="4" t="s">
        <v>84</v>
      </c>
      <c r="J2376" s="5">
        <v>41958</v>
      </c>
      <c r="K2376" s="12">
        <f>Ventas[[#This Row],[Unit Price]]*Ventas[[#This Row],[Quantity]]</f>
        <v>4216</v>
      </c>
      <c r="L2376" s="12">
        <f>Ventas[[#This Row],[Unit Cost]]*Ventas[[#This Row],[Quantity]]</f>
        <v>3794.4000000000005</v>
      </c>
      <c r="M2376" s="14">
        <f>Ventas[[#This Row],[Ingresos]]-Ventas[[#This Row],[Costes]]</f>
        <v>421.59999999999945</v>
      </c>
      <c r="N2376" s="14" t="str">
        <f>_xlfn.XLOOKUP(Ventas[[#This Row],[Ship Country]],[1]!Countries[Ship Country],[1]!Countries[Area],"No registrado")</f>
        <v>Nord America</v>
      </c>
      <c r="O2376" s="14" t="str">
        <f>_xlfn.XLOOKUP(Ventas[[#This Row],[Ship Country]],[1]!Countries[Ship Country],[1]!Countries[Continent],"No existe")</f>
        <v>America</v>
      </c>
      <c r="P2376" s="15" t="str">
        <f>_xlfn.XLOOKUP(Ventas[[#This Row],[Category]],[2]!ProdManager[Category],[2]!ProdManager[Prod_Manager])</f>
        <v>John Matter</v>
      </c>
      <c r="Q2376" s="15">
        <f>YEAR(Ventas[[#This Row],[Order Date]])</f>
        <v>2014</v>
      </c>
      <c r="R2376" s="15" t="str">
        <f>TEXT(Ventas[[#This Row],[Order Date]],"MMM")</f>
        <v>nov</v>
      </c>
    </row>
    <row r="2377" spans="1:18" x14ac:dyDescent="0.25">
      <c r="A2377" s="6">
        <v>10330</v>
      </c>
      <c r="B2377" s="6" t="s">
        <v>14</v>
      </c>
      <c r="C2377" s="6" t="s">
        <v>15</v>
      </c>
      <c r="D2377" s="6">
        <v>27.8</v>
      </c>
      <c r="E2377" s="6">
        <v>23.63</v>
      </c>
      <c r="F2377" s="6">
        <v>25</v>
      </c>
      <c r="G2377" s="6" t="s">
        <v>135</v>
      </c>
      <c r="H2377" s="6" t="s">
        <v>136</v>
      </c>
      <c r="I2377" s="6" t="s">
        <v>65</v>
      </c>
      <c r="J2377" s="7">
        <v>41959</v>
      </c>
      <c r="K2377" s="12">
        <f>Ventas[[#This Row],[Unit Price]]*Ventas[[#This Row],[Quantity]]</f>
        <v>695</v>
      </c>
      <c r="L2377" s="12">
        <f>Ventas[[#This Row],[Unit Cost]]*Ventas[[#This Row],[Quantity]]</f>
        <v>590.75</v>
      </c>
      <c r="M2377" s="14">
        <f>Ventas[[#This Row],[Ingresos]]-Ventas[[#This Row],[Costes]]</f>
        <v>104.25</v>
      </c>
      <c r="N2377" s="14" t="str">
        <f>_xlfn.XLOOKUP(Ventas[[#This Row],[Ship Country]],[1]!Countries[Ship Country],[1]!Countries[Area],"No registrado")</f>
        <v>Sud America</v>
      </c>
      <c r="O2377" s="14" t="str">
        <f>_xlfn.XLOOKUP(Ventas[[#This Row],[Ship Country]],[1]!Countries[Ship Country],[1]!Countries[Continent],"No existe")</f>
        <v>America</v>
      </c>
      <c r="P2377" s="15" t="str">
        <f>_xlfn.XLOOKUP(Ventas[[#This Row],[Category]],[2]!ProdManager[Category],[2]!ProdManager[Prod_Manager])</f>
        <v>Peter Stone</v>
      </c>
      <c r="Q2377" s="15">
        <f>YEAR(Ventas[[#This Row],[Order Date]])</f>
        <v>2014</v>
      </c>
      <c r="R2377" s="15" t="str">
        <f>TEXT(Ventas[[#This Row],[Order Date]],"MMM")</f>
        <v>nov</v>
      </c>
    </row>
    <row r="2378" spans="1:18" x14ac:dyDescent="0.25">
      <c r="A2378" s="4">
        <v>10330</v>
      </c>
      <c r="B2378" s="4" t="s">
        <v>189</v>
      </c>
      <c r="C2378" s="4" t="s">
        <v>35</v>
      </c>
      <c r="D2378" s="4">
        <v>24.9</v>
      </c>
      <c r="E2378" s="4">
        <v>16.931999999999999</v>
      </c>
      <c r="F2378" s="4">
        <v>50</v>
      </c>
      <c r="G2378" s="4" t="s">
        <v>135</v>
      </c>
      <c r="H2378" s="4" t="s">
        <v>136</v>
      </c>
      <c r="I2378" s="4" t="s">
        <v>65</v>
      </c>
      <c r="J2378" s="5">
        <v>41959</v>
      </c>
      <c r="K2378" s="12">
        <f>Ventas[[#This Row],[Unit Price]]*Ventas[[#This Row],[Quantity]]</f>
        <v>1245</v>
      </c>
      <c r="L2378" s="12">
        <f>Ventas[[#This Row],[Unit Cost]]*Ventas[[#This Row],[Quantity]]</f>
        <v>846.59999999999991</v>
      </c>
      <c r="M2378" s="14">
        <f>Ventas[[#This Row],[Ingresos]]-Ventas[[#This Row],[Costes]]</f>
        <v>398.40000000000009</v>
      </c>
      <c r="N2378" s="14" t="str">
        <f>_xlfn.XLOOKUP(Ventas[[#This Row],[Ship Country]],[1]!Countries[Ship Country],[1]!Countries[Area],"No registrado")</f>
        <v>Sud America</v>
      </c>
      <c r="O2378" s="14" t="str">
        <f>_xlfn.XLOOKUP(Ventas[[#This Row],[Ship Country]],[1]!Countries[Ship Country],[1]!Countries[Continent],"No existe")</f>
        <v>America</v>
      </c>
      <c r="P2378" s="15" t="str">
        <f>_xlfn.XLOOKUP(Ventas[[#This Row],[Category]],[2]!ProdManager[Category],[2]!ProdManager[Prod_Manager])</f>
        <v>Lydia Sinn</v>
      </c>
      <c r="Q2378" s="15">
        <f>YEAR(Ventas[[#This Row],[Order Date]])</f>
        <v>2014</v>
      </c>
      <c r="R2378" s="15" t="str">
        <f>TEXT(Ventas[[#This Row],[Order Date]],"MMM")</f>
        <v>nov</v>
      </c>
    </row>
    <row r="2379" spans="1:18" x14ac:dyDescent="0.25">
      <c r="A2379" s="6">
        <v>10331</v>
      </c>
      <c r="B2379" s="6" t="s">
        <v>145</v>
      </c>
      <c r="C2379" s="6" t="s">
        <v>46</v>
      </c>
      <c r="D2379" s="6">
        <v>5.9</v>
      </c>
      <c r="E2379" s="6">
        <v>4.5430000000000001</v>
      </c>
      <c r="F2379" s="6">
        <v>15</v>
      </c>
      <c r="G2379" s="6" t="s">
        <v>190</v>
      </c>
      <c r="H2379" s="6" t="s">
        <v>191</v>
      </c>
      <c r="I2379" s="6" t="s">
        <v>13</v>
      </c>
      <c r="J2379" s="7">
        <v>41959</v>
      </c>
      <c r="K2379" s="12">
        <f>Ventas[[#This Row],[Unit Price]]*Ventas[[#This Row],[Quantity]]</f>
        <v>88.5</v>
      </c>
      <c r="L2379" s="12">
        <f>Ventas[[#This Row],[Unit Cost]]*Ventas[[#This Row],[Quantity]]</f>
        <v>68.144999999999996</v>
      </c>
      <c r="M2379" s="14">
        <f>Ventas[[#This Row],[Ingresos]]-Ventas[[#This Row],[Costes]]</f>
        <v>20.355000000000004</v>
      </c>
      <c r="N2379" s="14" t="str">
        <f>_xlfn.XLOOKUP(Ventas[[#This Row],[Ship Country]],[1]!Countries[Ship Country],[1]!Countries[Area],"No registrado")</f>
        <v>Nord Europe</v>
      </c>
      <c r="O2379" s="14" t="str">
        <f>_xlfn.XLOOKUP(Ventas[[#This Row],[Ship Country]],[1]!Countries[Ship Country],[1]!Countries[Continent],"No existe")</f>
        <v>Europe</v>
      </c>
      <c r="P2379" s="15" t="str">
        <f>_xlfn.XLOOKUP(Ventas[[#This Row],[Category]],[2]!ProdManager[Category],[2]!ProdManager[Prod_Manager])</f>
        <v>John Matter</v>
      </c>
      <c r="Q2379" s="15">
        <f>YEAR(Ventas[[#This Row],[Order Date]])</f>
        <v>2014</v>
      </c>
      <c r="R2379" s="15" t="str">
        <f>TEXT(Ventas[[#This Row],[Order Date]],"MMM")</f>
        <v>nov</v>
      </c>
    </row>
    <row r="2380" spans="1:18" x14ac:dyDescent="0.25">
      <c r="A2380" s="4">
        <v>10332</v>
      </c>
      <c r="B2380" s="4" t="s">
        <v>154</v>
      </c>
      <c r="C2380" s="4" t="s">
        <v>29</v>
      </c>
      <c r="D2380" s="4">
        <v>50</v>
      </c>
      <c r="E2380" s="4">
        <v>40.5</v>
      </c>
      <c r="F2380" s="4">
        <v>40</v>
      </c>
      <c r="G2380" s="4" t="s">
        <v>192</v>
      </c>
      <c r="H2380" s="4" t="s">
        <v>193</v>
      </c>
      <c r="I2380" s="4" t="s">
        <v>194</v>
      </c>
      <c r="J2380" s="5">
        <v>41960</v>
      </c>
      <c r="K2380" s="12">
        <f>Ventas[[#This Row],[Unit Price]]*Ventas[[#This Row],[Quantity]]</f>
        <v>2000</v>
      </c>
      <c r="L2380" s="12">
        <f>Ventas[[#This Row],[Unit Cost]]*Ventas[[#This Row],[Quantity]]</f>
        <v>1620</v>
      </c>
      <c r="M2380" s="14">
        <f>Ventas[[#This Row],[Ingresos]]-Ventas[[#This Row],[Costes]]</f>
        <v>380</v>
      </c>
      <c r="N2380" s="14" t="str">
        <f>_xlfn.XLOOKUP(Ventas[[#This Row],[Ship Country]],[1]!Countries[Ship Country],[1]!Countries[Area],"No registrado")</f>
        <v>Nord America</v>
      </c>
      <c r="O2380" s="14" t="str">
        <f>_xlfn.XLOOKUP(Ventas[[#This Row],[Ship Country]],[1]!Countries[Ship Country],[1]!Countries[Continent],"No existe")</f>
        <v>America</v>
      </c>
      <c r="P2380" s="15" t="str">
        <f>_xlfn.XLOOKUP(Ventas[[#This Row],[Category]],[2]!ProdManager[Category],[2]!ProdManager[Prod_Manager])</f>
        <v>Peter Stone</v>
      </c>
      <c r="Q2380" s="15">
        <f>YEAR(Ventas[[#This Row],[Order Date]])</f>
        <v>2014</v>
      </c>
      <c r="R2380" s="15" t="str">
        <f>TEXT(Ventas[[#This Row],[Order Date]],"MMM")</f>
        <v>nov</v>
      </c>
    </row>
    <row r="2381" spans="1:18" x14ac:dyDescent="0.25">
      <c r="A2381" s="6">
        <v>10332</v>
      </c>
      <c r="B2381" s="6" t="s">
        <v>9</v>
      </c>
      <c r="C2381" s="6" t="s">
        <v>10</v>
      </c>
      <c r="D2381" s="6">
        <v>11.2</v>
      </c>
      <c r="E2381" s="6">
        <v>8.9599999999999991</v>
      </c>
      <c r="F2381" s="6">
        <v>10</v>
      </c>
      <c r="G2381" s="6" t="s">
        <v>192</v>
      </c>
      <c r="H2381" s="6" t="s">
        <v>193</v>
      </c>
      <c r="I2381" s="6" t="s">
        <v>194</v>
      </c>
      <c r="J2381" s="7">
        <v>41960</v>
      </c>
      <c r="K2381" s="12">
        <f>Ventas[[#This Row],[Unit Price]]*Ventas[[#This Row],[Quantity]]</f>
        <v>112</v>
      </c>
      <c r="L2381" s="12">
        <f>Ventas[[#This Row],[Unit Cost]]*Ventas[[#This Row],[Quantity]]</f>
        <v>89.6</v>
      </c>
      <c r="M2381" s="14">
        <f>Ventas[[#This Row],[Ingresos]]-Ventas[[#This Row],[Costes]]</f>
        <v>22.400000000000006</v>
      </c>
      <c r="N2381" s="14" t="str">
        <f>_xlfn.XLOOKUP(Ventas[[#This Row],[Ship Country]],[1]!Countries[Ship Country],[1]!Countries[Area],"No registrado")</f>
        <v>Nord America</v>
      </c>
      <c r="O2381" s="14" t="str">
        <f>_xlfn.XLOOKUP(Ventas[[#This Row],[Ship Country]],[1]!Countries[Ship Country],[1]!Countries[Continent],"No existe")</f>
        <v>America</v>
      </c>
      <c r="P2381" s="15" t="str">
        <f>_xlfn.XLOOKUP(Ventas[[#This Row],[Category]],[2]!ProdManager[Category],[2]!ProdManager[Prod_Manager])</f>
        <v>Marc Caine</v>
      </c>
      <c r="Q2381" s="15">
        <f>YEAR(Ventas[[#This Row],[Order Date]])</f>
        <v>2014</v>
      </c>
      <c r="R2381" s="15" t="str">
        <f>TEXT(Ventas[[#This Row],[Order Date]],"MMM")</f>
        <v>nov</v>
      </c>
    </row>
    <row r="2382" spans="1:18" x14ac:dyDescent="0.25">
      <c r="A2382" s="4">
        <v>10332</v>
      </c>
      <c r="B2382" s="4" t="s">
        <v>195</v>
      </c>
      <c r="C2382" s="4" t="s">
        <v>35</v>
      </c>
      <c r="D2382" s="4">
        <v>7.6</v>
      </c>
      <c r="E2382" s="4">
        <v>5.0919999999999996</v>
      </c>
      <c r="F2382" s="4">
        <v>16</v>
      </c>
      <c r="G2382" s="4" t="s">
        <v>192</v>
      </c>
      <c r="H2382" s="4" t="s">
        <v>193</v>
      </c>
      <c r="I2382" s="4" t="s">
        <v>194</v>
      </c>
      <c r="J2382" s="5">
        <v>41960</v>
      </c>
      <c r="K2382" s="12">
        <f>Ventas[[#This Row],[Unit Price]]*Ventas[[#This Row],[Quantity]]</f>
        <v>121.6</v>
      </c>
      <c r="L2382" s="12">
        <f>Ventas[[#This Row],[Unit Cost]]*Ventas[[#This Row],[Quantity]]</f>
        <v>81.471999999999994</v>
      </c>
      <c r="M2382" s="14">
        <f>Ventas[[#This Row],[Ingresos]]-Ventas[[#This Row],[Costes]]</f>
        <v>40.128</v>
      </c>
      <c r="N2382" s="14" t="str">
        <f>_xlfn.XLOOKUP(Ventas[[#This Row],[Ship Country]],[1]!Countries[Ship Country],[1]!Countries[Area],"No registrado")</f>
        <v>Nord America</v>
      </c>
      <c r="O2382" s="14" t="str">
        <f>_xlfn.XLOOKUP(Ventas[[#This Row],[Ship Country]],[1]!Countries[Ship Country],[1]!Countries[Continent],"No existe")</f>
        <v>America</v>
      </c>
      <c r="P2382" s="15" t="str">
        <f>_xlfn.XLOOKUP(Ventas[[#This Row],[Category]],[2]!ProdManager[Category],[2]!ProdManager[Prod_Manager])</f>
        <v>Lydia Sinn</v>
      </c>
      <c r="Q2382" s="15">
        <f>YEAR(Ventas[[#This Row],[Order Date]])</f>
        <v>2014</v>
      </c>
      <c r="R2382" s="15" t="str">
        <f>TEXT(Ventas[[#This Row],[Order Date]],"MMM")</f>
        <v>nov</v>
      </c>
    </row>
    <row r="2383" spans="1:18" x14ac:dyDescent="0.25">
      <c r="A2383" s="6">
        <v>10333</v>
      </c>
      <c r="B2383" s="6" t="s">
        <v>113</v>
      </c>
      <c r="C2383" s="6" t="s">
        <v>15</v>
      </c>
      <c r="D2383" s="6">
        <v>17.2</v>
      </c>
      <c r="E2383" s="6">
        <v>13.416</v>
      </c>
      <c r="F2383" s="6">
        <v>40</v>
      </c>
      <c r="G2383" s="6" t="s">
        <v>95</v>
      </c>
      <c r="H2383" s="6" t="s">
        <v>96</v>
      </c>
      <c r="I2383" s="6" t="s">
        <v>97</v>
      </c>
      <c r="J2383" s="7">
        <v>41961</v>
      </c>
      <c r="K2383" s="12">
        <f>Ventas[[#This Row],[Unit Price]]*Ventas[[#This Row],[Quantity]]</f>
        <v>688</v>
      </c>
      <c r="L2383" s="12">
        <f>Ventas[[#This Row],[Unit Cost]]*Ventas[[#This Row],[Quantity]]</f>
        <v>536.64</v>
      </c>
      <c r="M2383" s="14">
        <f>Ventas[[#This Row],[Ingresos]]-Ventas[[#This Row],[Costes]]</f>
        <v>151.36000000000001</v>
      </c>
      <c r="N2383" s="14" t="str">
        <f>_xlfn.XLOOKUP(Ventas[[#This Row],[Ship Country]],[1]!Countries[Ship Country],[1]!Countries[Area],"No registrado")</f>
        <v>Nord Europe</v>
      </c>
      <c r="O2383" s="14" t="str">
        <f>_xlfn.XLOOKUP(Ventas[[#This Row],[Ship Country]],[1]!Countries[Ship Country],[1]!Countries[Continent],"No existe")</f>
        <v>Europe</v>
      </c>
      <c r="P2383" s="15" t="str">
        <f>_xlfn.XLOOKUP(Ventas[[#This Row],[Category]],[2]!ProdManager[Category],[2]!ProdManager[Prod_Manager])</f>
        <v>Peter Stone</v>
      </c>
      <c r="Q2383" s="15">
        <f>YEAR(Ventas[[#This Row],[Order Date]])</f>
        <v>2014</v>
      </c>
      <c r="R2383" s="15" t="str">
        <f>TEXT(Ventas[[#This Row],[Order Date]],"MMM")</f>
        <v>nov</v>
      </c>
    </row>
    <row r="2384" spans="1:18" x14ac:dyDescent="0.25">
      <c r="A2384" s="4">
        <v>10333</v>
      </c>
      <c r="B2384" s="4" t="s">
        <v>17</v>
      </c>
      <c r="C2384" s="4" t="s">
        <v>18</v>
      </c>
      <c r="D2384" s="4">
        <v>18.600000000000001</v>
      </c>
      <c r="E2384" s="4">
        <v>14.322000000000001</v>
      </c>
      <c r="F2384" s="4">
        <v>10</v>
      </c>
      <c r="G2384" s="4" t="s">
        <v>95</v>
      </c>
      <c r="H2384" s="4" t="s">
        <v>96</v>
      </c>
      <c r="I2384" s="4" t="s">
        <v>97</v>
      </c>
      <c r="J2384" s="5">
        <v>41961</v>
      </c>
      <c r="K2384" s="12">
        <f>Ventas[[#This Row],[Unit Price]]*Ventas[[#This Row],[Quantity]]</f>
        <v>186</v>
      </c>
      <c r="L2384" s="12">
        <f>Ventas[[#This Row],[Unit Cost]]*Ventas[[#This Row],[Quantity]]</f>
        <v>143.22</v>
      </c>
      <c r="M2384" s="14">
        <f>Ventas[[#This Row],[Ingresos]]-Ventas[[#This Row],[Costes]]</f>
        <v>42.78</v>
      </c>
      <c r="N2384" s="14" t="str">
        <f>_xlfn.XLOOKUP(Ventas[[#This Row],[Ship Country]],[1]!Countries[Ship Country],[1]!Countries[Area],"No registrado")</f>
        <v>Nord Europe</v>
      </c>
      <c r="O2384" s="14" t="str">
        <f>_xlfn.XLOOKUP(Ventas[[#This Row],[Ship Country]],[1]!Countries[Ship Country],[1]!Countries[Continent],"No existe")</f>
        <v>Europe</v>
      </c>
      <c r="P2384" s="15" t="str">
        <f>_xlfn.XLOOKUP(Ventas[[#This Row],[Category]],[2]!ProdManager[Category],[2]!ProdManager[Prod_Manager])</f>
        <v>Marc Caine</v>
      </c>
      <c r="Q2384" s="15">
        <f>YEAR(Ventas[[#This Row],[Order Date]])</f>
        <v>2014</v>
      </c>
      <c r="R2384" s="15" t="str">
        <f>TEXT(Ventas[[#This Row],[Order Date]],"MMM")</f>
        <v>nov</v>
      </c>
    </row>
    <row r="2385" spans="1:18" x14ac:dyDescent="0.25">
      <c r="A2385" s="6">
        <v>10333</v>
      </c>
      <c r="B2385" s="6" t="s">
        <v>71</v>
      </c>
      <c r="C2385" s="6" t="s">
        <v>35</v>
      </c>
      <c r="D2385" s="6">
        <v>8</v>
      </c>
      <c r="E2385" s="6">
        <v>5.6</v>
      </c>
      <c r="F2385" s="6">
        <v>10</v>
      </c>
      <c r="G2385" s="6" t="s">
        <v>95</v>
      </c>
      <c r="H2385" s="6" t="s">
        <v>96</v>
      </c>
      <c r="I2385" s="6" t="s">
        <v>97</v>
      </c>
      <c r="J2385" s="7">
        <v>41961</v>
      </c>
      <c r="K2385" s="12">
        <f>Ventas[[#This Row],[Unit Price]]*Ventas[[#This Row],[Quantity]]</f>
        <v>80</v>
      </c>
      <c r="L2385" s="12">
        <f>Ventas[[#This Row],[Unit Cost]]*Ventas[[#This Row],[Quantity]]</f>
        <v>56</v>
      </c>
      <c r="M2385" s="14">
        <f>Ventas[[#This Row],[Ingresos]]-Ventas[[#This Row],[Costes]]</f>
        <v>24</v>
      </c>
      <c r="N2385" s="14" t="str">
        <f>_xlfn.XLOOKUP(Ventas[[#This Row],[Ship Country]],[1]!Countries[Ship Country],[1]!Countries[Area],"No registrado")</f>
        <v>Nord Europe</v>
      </c>
      <c r="O2385" s="14" t="str">
        <f>_xlfn.XLOOKUP(Ventas[[#This Row],[Ship Country]],[1]!Countries[Ship Country],[1]!Countries[Continent],"No existe")</f>
        <v>Europe</v>
      </c>
      <c r="P2385" s="15" t="str">
        <f>_xlfn.XLOOKUP(Ventas[[#This Row],[Category]],[2]!ProdManager[Category],[2]!ProdManager[Prod_Manager])</f>
        <v>Lydia Sinn</v>
      </c>
      <c r="Q2385" s="15">
        <f>YEAR(Ventas[[#This Row],[Order Date]])</f>
        <v>2014</v>
      </c>
      <c r="R2385" s="15" t="str">
        <f>TEXT(Ventas[[#This Row],[Order Date]],"MMM")</f>
        <v>nov</v>
      </c>
    </row>
    <row r="2386" spans="1:18" x14ac:dyDescent="0.25">
      <c r="A2386" s="4">
        <v>10334</v>
      </c>
      <c r="B2386" s="4" t="s">
        <v>177</v>
      </c>
      <c r="C2386" s="4" t="s">
        <v>10</v>
      </c>
      <c r="D2386" s="4">
        <v>5.6</v>
      </c>
      <c r="E2386" s="4">
        <v>4.7039999999999997</v>
      </c>
      <c r="F2386" s="4">
        <v>8</v>
      </c>
      <c r="G2386" s="4" t="s">
        <v>30</v>
      </c>
      <c r="H2386" s="4" t="s">
        <v>31</v>
      </c>
      <c r="I2386" s="4" t="s">
        <v>13</v>
      </c>
      <c r="J2386" s="5">
        <v>41964</v>
      </c>
      <c r="K2386" s="12">
        <f>Ventas[[#This Row],[Unit Price]]*Ventas[[#This Row],[Quantity]]</f>
        <v>44.8</v>
      </c>
      <c r="L2386" s="12">
        <f>Ventas[[#This Row],[Unit Cost]]*Ventas[[#This Row],[Quantity]]</f>
        <v>37.631999999999998</v>
      </c>
      <c r="M2386" s="14">
        <f>Ventas[[#This Row],[Ingresos]]-Ventas[[#This Row],[Costes]]</f>
        <v>7.1679999999999993</v>
      </c>
      <c r="N2386" s="14" t="str">
        <f>_xlfn.XLOOKUP(Ventas[[#This Row],[Ship Country]],[1]!Countries[Ship Country],[1]!Countries[Area],"No registrado")</f>
        <v>Nord Europe</v>
      </c>
      <c r="O2386" s="14" t="str">
        <f>_xlfn.XLOOKUP(Ventas[[#This Row],[Ship Country]],[1]!Countries[Ship Country],[1]!Countries[Continent],"No existe")</f>
        <v>Europe</v>
      </c>
      <c r="P2386" s="15" t="str">
        <f>_xlfn.XLOOKUP(Ventas[[#This Row],[Category]],[2]!ProdManager[Category],[2]!ProdManager[Prod_Manager])</f>
        <v>Marc Caine</v>
      </c>
      <c r="Q2386" s="15">
        <f>YEAR(Ventas[[#This Row],[Order Date]])</f>
        <v>2014</v>
      </c>
      <c r="R2386" s="15" t="str">
        <f>TEXT(Ventas[[#This Row],[Order Date]],"MMM")</f>
        <v>nov</v>
      </c>
    </row>
    <row r="2387" spans="1:18" x14ac:dyDescent="0.25">
      <c r="A2387" s="6">
        <v>10334</v>
      </c>
      <c r="B2387" s="6" t="s">
        <v>142</v>
      </c>
      <c r="C2387" s="6" t="s">
        <v>35</v>
      </c>
      <c r="D2387" s="6">
        <v>10</v>
      </c>
      <c r="E2387" s="6">
        <v>6.6</v>
      </c>
      <c r="F2387" s="6">
        <v>10</v>
      </c>
      <c r="G2387" s="6" t="s">
        <v>30</v>
      </c>
      <c r="H2387" s="6" t="s">
        <v>31</v>
      </c>
      <c r="I2387" s="6" t="s">
        <v>13</v>
      </c>
      <c r="J2387" s="7">
        <v>41964</v>
      </c>
      <c r="K2387" s="12">
        <f>Ventas[[#This Row],[Unit Price]]*Ventas[[#This Row],[Quantity]]</f>
        <v>100</v>
      </c>
      <c r="L2387" s="12">
        <f>Ventas[[#This Row],[Unit Cost]]*Ventas[[#This Row],[Quantity]]</f>
        <v>66</v>
      </c>
      <c r="M2387" s="14">
        <f>Ventas[[#This Row],[Ingresos]]-Ventas[[#This Row],[Costes]]</f>
        <v>34</v>
      </c>
      <c r="N2387" s="14" t="str">
        <f>_xlfn.XLOOKUP(Ventas[[#This Row],[Ship Country]],[1]!Countries[Ship Country],[1]!Countries[Area],"No registrado")</f>
        <v>Nord Europe</v>
      </c>
      <c r="O2387" s="14" t="str">
        <f>_xlfn.XLOOKUP(Ventas[[#This Row],[Ship Country]],[1]!Countries[Ship Country],[1]!Countries[Continent],"No existe")</f>
        <v>Europe</v>
      </c>
      <c r="P2387" s="15" t="str">
        <f>_xlfn.XLOOKUP(Ventas[[#This Row],[Category]],[2]!ProdManager[Category],[2]!ProdManager[Prod_Manager])</f>
        <v>Lydia Sinn</v>
      </c>
      <c r="Q2387" s="15">
        <f>YEAR(Ventas[[#This Row],[Order Date]])</f>
        <v>2014</v>
      </c>
      <c r="R2387" s="15" t="str">
        <f>TEXT(Ventas[[#This Row],[Order Date]],"MMM")</f>
        <v>nov</v>
      </c>
    </row>
    <row r="2388" spans="1:18" x14ac:dyDescent="0.25">
      <c r="A2388" s="4">
        <v>10335</v>
      </c>
      <c r="B2388" s="4" t="s">
        <v>55</v>
      </c>
      <c r="C2388" s="4" t="s">
        <v>43</v>
      </c>
      <c r="D2388" s="4">
        <v>15.2</v>
      </c>
      <c r="E2388" s="4">
        <v>13.984</v>
      </c>
      <c r="F2388" s="4">
        <v>7</v>
      </c>
      <c r="G2388" s="4" t="s">
        <v>156</v>
      </c>
      <c r="H2388" s="4" t="s">
        <v>157</v>
      </c>
      <c r="I2388" s="4" t="s">
        <v>158</v>
      </c>
      <c r="J2388" s="5">
        <v>41965</v>
      </c>
      <c r="K2388" s="12">
        <f>Ventas[[#This Row],[Unit Price]]*Ventas[[#This Row],[Quantity]]</f>
        <v>106.39999999999999</v>
      </c>
      <c r="L2388" s="12">
        <f>Ventas[[#This Row],[Unit Cost]]*Ventas[[#This Row],[Quantity]]</f>
        <v>97.888000000000005</v>
      </c>
      <c r="M2388" s="14">
        <f>Ventas[[#This Row],[Ingresos]]-Ventas[[#This Row],[Costes]]</f>
        <v>8.5119999999999862</v>
      </c>
      <c r="N2388" s="14" t="str">
        <f>_xlfn.XLOOKUP(Ventas[[#This Row],[Ship Country]],[1]!Countries[Ship Country],[1]!Countries[Area],"No registrado")</f>
        <v>Nord Europe</v>
      </c>
      <c r="O2388" s="14" t="str">
        <f>_xlfn.XLOOKUP(Ventas[[#This Row],[Ship Country]],[1]!Countries[Ship Country],[1]!Countries[Continent],"No existe")</f>
        <v>Europe</v>
      </c>
      <c r="P2388" s="15" t="str">
        <f>_xlfn.XLOOKUP(Ventas[[#This Row],[Category]],[2]!ProdManager[Category],[2]!ProdManager[Prod_Manager])</f>
        <v>John Matter</v>
      </c>
      <c r="Q2388" s="15">
        <f>YEAR(Ventas[[#This Row],[Order Date]])</f>
        <v>2014</v>
      </c>
      <c r="R2388" s="15" t="str">
        <f>TEXT(Ventas[[#This Row],[Order Date]],"MMM")</f>
        <v>nov</v>
      </c>
    </row>
    <row r="2389" spans="1:18" x14ac:dyDescent="0.25">
      <c r="A2389" s="6">
        <v>10335</v>
      </c>
      <c r="B2389" s="6" t="s">
        <v>44</v>
      </c>
      <c r="C2389" s="6" t="s">
        <v>15</v>
      </c>
      <c r="D2389" s="6">
        <v>10</v>
      </c>
      <c r="E2389" s="6">
        <v>8.2000000000000011</v>
      </c>
      <c r="F2389" s="6">
        <v>25</v>
      </c>
      <c r="G2389" s="6" t="s">
        <v>156</v>
      </c>
      <c r="H2389" s="6" t="s">
        <v>157</v>
      </c>
      <c r="I2389" s="6" t="s">
        <v>158</v>
      </c>
      <c r="J2389" s="7">
        <v>41965</v>
      </c>
      <c r="K2389" s="12">
        <f>Ventas[[#This Row],[Unit Price]]*Ventas[[#This Row],[Quantity]]</f>
        <v>250</v>
      </c>
      <c r="L2389" s="12">
        <f>Ventas[[#This Row],[Unit Cost]]*Ventas[[#This Row],[Quantity]]</f>
        <v>205.00000000000003</v>
      </c>
      <c r="M2389" s="14">
        <f>Ventas[[#This Row],[Ingresos]]-Ventas[[#This Row],[Costes]]</f>
        <v>44.999999999999972</v>
      </c>
      <c r="N2389" s="14" t="str">
        <f>_xlfn.XLOOKUP(Ventas[[#This Row],[Ship Country]],[1]!Countries[Ship Country],[1]!Countries[Area],"No registrado")</f>
        <v>Nord Europe</v>
      </c>
      <c r="O2389" s="14" t="str">
        <f>_xlfn.XLOOKUP(Ventas[[#This Row],[Ship Country]],[1]!Countries[Ship Country],[1]!Countries[Continent],"No existe")</f>
        <v>Europe</v>
      </c>
      <c r="P2389" s="15" t="str">
        <f>_xlfn.XLOOKUP(Ventas[[#This Row],[Category]],[2]!ProdManager[Category],[2]!ProdManager[Prod_Manager])</f>
        <v>Peter Stone</v>
      </c>
      <c r="Q2389" s="15">
        <f>YEAR(Ventas[[#This Row],[Order Date]])</f>
        <v>2014</v>
      </c>
      <c r="R2389" s="15" t="str">
        <f>TEXT(Ventas[[#This Row],[Order Date]],"MMM")</f>
        <v>nov</v>
      </c>
    </row>
    <row r="2390" spans="1:18" x14ac:dyDescent="0.25">
      <c r="A2390" s="4">
        <v>10335</v>
      </c>
      <c r="B2390" s="4" t="s">
        <v>70</v>
      </c>
      <c r="C2390" s="4" t="s">
        <v>15</v>
      </c>
      <c r="D2390" s="4">
        <v>25.6</v>
      </c>
      <c r="E2390" s="4">
        <v>21.248000000000001</v>
      </c>
      <c r="F2390" s="4">
        <v>6</v>
      </c>
      <c r="G2390" s="4" t="s">
        <v>156</v>
      </c>
      <c r="H2390" s="4" t="s">
        <v>157</v>
      </c>
      <c r="I2390" s="4" t="s">
        <v>158</v>
      </c>
      <c r="J2390" s="5">
        <v>41965</v>
      </c>
      <c r="K2390" s="12">
        <f>Ventas[[#This Row],[Unit Price]]*Ventas[[#This Row],[Quantity]]</f>
        <v>153.60000000000002</v>
      </c>
      <c r="L2390" s="12">
        <f>Ventas[[#This Row],[Unit Cost]]*Ventas[[#This Row],[Quantity]]</f>
        <v>127.488</v>
      </c>
      <c r="M2390" s="14">
        <f>Ventas[[#This Row],[Ingresos]]-Ventas[[#This Row],[Costes]]</f>
        <v>26.112000000000023</v>
      </c>
      <c r="N2390" s="14" t="str">
        <f>_xlfn.XLOOKUP(Ventas[[#This Row],[Ship Country]],[1]!Countries[Ship Country],[1]!Countries[Area],"No registrado")</f>
        <v>Nord Europe</v>
      </c>
      <c r="O2390" s="14" t="str">
        <f>_xlfn.XLOOKUP(Ventas[[#This Row],[Ship Country]],[1]!Countries[Ship Country],[1]!Countries[Continent],"No existe")</f>
        <v>Europe</v>
      </c>
      <c r="P2390" s="15" t="str">
        <f>_xlfn.XLOOKUP(Ventas[[#This Row],[Category]],[2]!ProdManager[Category],[2]!ProdManager[Prod_Manager])</f>
        <v>Peter Stone</v>
      </c>
      <c r="Q2390" s="15">
        <f>YEAR(Ventas[[#This Row],[Order Date]])</f>
        <v>2014</v>
      </c>
      <c r="R2390" s="15" t="str">
        <f>TEXT(Ventas[[#This Row],[Order Date]],"MMM")</f>
        <v>nov</v>
      </c>
    </row>
    <row r="2391" spans="1:18" x14ac:dyDescent="0.25">
      <c r="A2391" s="6">
        <v>10335</v>
      </c>
      <c r="B2391" s="6" t="s">
        <v>22</v>
      </c>
      <c r="C2391" s="6" t="s">
        <v>18</v>
      </c>
      <c r="D2391" s="6">
        <v>42.4</v>
      </c>
      <c r="E2391" s="6">
        <v>33.496000000000002</v>
      </c>
      <c r="F2391" s="6">
        <v>48</v>
      </c>
      <c r="G2391" s="6" t="s">
        <v>156</v>
      </c>
      <c r="H2391" s="6" t="s">
        <v>157</v>
      </c>
      <c r="I2391" s="6" t="s">
        <v>158</v>
      </c>
      <c r="J2391" s="7">
        <v>41965</v>
      </c>
      <c r="K2391" s="12">
        <f>Ventas[[#This Row],[Unit Price]]*Ventas[[#This Row],[Quantity]]</f>
        <v>2035.1999999999998</v>
      </c>
      <c r="L2391" s="12">
        <f>Ventas[[#This Row],[Unit Cost]]*Ventas[[#This Row],[Quantity]]</f>
        <v>1607.808</v>
      </c>
      <c r="M2391" s="14">
        <f>Ventas[[#This Row],[Ingresos]]-Ventas[[#This Row],[Costes]]</f>
        <v>427.39199999999983</v>
      </c>
      <c r="N2391" s="14" t="str">
        <f>_xlfn.XLOOKUP(Ventas[[#This Row],[Ship Country]],[1]!Countries[Ship Country],[1]!Countries[Area],"No registrado")</f>
        <v>Nord Europe</v>
      </c>
      <c r="O2391" s="14" t="str">
        <f>_xlfn.XLOOKUP(Ventas[[#This Row],[Ship Country]],[1]!Countries[Ship Country],[1]!Countries[Continent],"No existe")</f>
        <v>Europe</v>
      </c>
      <c r="P2391" s="15" t="str">
        <f>_xlfn.XLOOKUP(Ventas[[#This Row],[Category]],[2]!ProdManager[Category],[2]!ProdManager[Prod_Manager])</f>
        <v>Marc Caine</v>
      </c>
      <c r="Q2391" s="15">
        <f>YEAR(Ventas[[#This Row],[Order Date]])</f>
        <v>2014</v>
      </c>
      <c r="R2391" s="15" t="str">
        <f>TEXT(Ventas[[#This Row],[Order Date]],"MMM")</f>
        <v>nov</v>
      </c>
    </row>
    <row r="2392" spans="1:18" x14ac:dyDescent="0.25">
      <c r="A2392" s="4">
        <v>10336</v>
      </c>
      <c r="B2392" s="4" t="s">
        <v>169</v>
      </c>
      <c r="C2392" s="4" t="s">
        <v>24</v>
      </c>
      <c r="D2392" s="4">
        <v>17.600000000000001</v>
      </c>
      <c r="E2392" s="4">
        <v>13.024000000000001</v>
      </c>
      <c r="F2392" s="4">
        <v>18</v>
      </c>
      <c r="G2392" s="4" t="s">
        <v>196</v>
      </c>
      <c r="H2392" s="4" t="s">
        <v>186</v>
      </c>
      <c r="I2392" s="4" t="s">
        <v>187</v>
      </c>
      <c r="J2392" s="5">
        <v>41966</v>
      </c>
      <c r="K2392" s="12">
        <f>Ventas[[#This Row],[Unit Price]]*Ventas[[#This Row],[Quantity]]</f>
        <v>316.8</v>
      </c>
      <c r="L2392" s="12">
        <f>Ventas[[#This Row],[Unit Cost]]*Ventas[[#This Row],[Quantity]]</f>
        <v>234.43200000000002</v>
      </c>
      <c r="M2392" s="14">
        <f>Ventas[[#This Row],[Ingresos]]-Ventas[[#This Row],[Costes]]</f>
        <v>82.367999999999995</v>
      </c>
      <c r="N2392" s="14" t="str">
        <f>_xlfn.XLOOKUP(Ventas[[#This Row],[Ship Country]],[1]!Countries[Ship Country],[1]!Countries[Area],"No registrado")</f>
        <v>Sud Europe</v>
      </c>
      <c r="O2392" s="14" t="str">
        <f>_xlfn.XLOOKUP(Ventas[[#This Row],[Ship Country]],[1]!Countries[Ship Country],[1]!Countries[Continent],"No existe")</f>
        <v>Europe</v>
      </c>
      <c r="P2392" s="15" t="str">
        <f>_xlfn.XLOOKUP(Ventas[[#This Row],[Category]],[2]!ProdManager[Category],[2]!ProdManager[Prod_Manager])</f>
        <v>Lydia Sinn</v>
      </c>
      <c r="Q2392" s="15">
        <f>YEAR(Ventas[[#This Row],[Order Date]])</f>
        <v>2014</v>
      </c>
      <c r="R2392" s="15" t="str">
        <f>TEXT(Ventas[[#This Row],[Order Date]],"MMM")</f>
        <v>nov</v>
      </c>
    </row>
    <row r="2393" spans="1:18" x14ac:dyDescent="0.25">
      <c r="A2393" s="6">
        <v>10337</v>
      </c>
      <c r="B2393" s="6" t="s">
        <v>14</v>
      </c>
      <c r="C2393" s="6" t="s">
        <v>15</v>
      </c>
      <c r="D2393" s="6">
        <v>27.8</v>
      </c>
      <c r="E2393" s="6">
        <v>21.406000000000002</v>
      </c>
      <c r="F2393" s="6">
        <v>25</v>
      </c>
      <c r="G2393" s="6" t="s">
        <v>99</v>
      </c>
      <c r="H2393" s="6" t="s">
        <v>100</v>
      </c>
      <c r="I2393" s="6" t="s">
        <v>21</v>
      </c>
      <c r="J2393" s="7">
        <v>41967</v>
      </c>
      <c r="K2393" s="12">
        <f>Ventas[[#This Row],[Unit Price]]*Ventas[[#This Row],[Quantity]]</f>
        <v>695</v>
      </c>
      <c r="L2393" s="12">
        <f>Ventas[[#This Row],[Unit Cost]]*Ventas[[#This Row],[Quantity]]</f>
        <v>535.15000000000009</v>
      </c>
      <c r="M2393" s="14">
        <f>Ventas[[#This Row],[Ingresos]]-Ventas[[#This Row],[Costes]]</f>
        <v>159.84999999999991</v>
      </c>
      <c r="N2393" s="14" t="str">
        <f>_xlfn.XLOOKUP(Ventas[[#This Row],[Ship Country]],[1]!Countries[Ship Country],[1]!Countries[Area],"No registrado")</f>
        <v>Nord Europe</v>
      </c>
      <c r="O2393" s="14" t="str">
        <f>_xlfn.XLOOKUP(Ventas[[#This Row],[Ship Country]],[1]!Countries[Ship Country],[1]!Countries[Continent],"No existe")</f>
        <v>Europe</v>
      </c>
      <c r="P2393" s="15" t="str">
        <f>_xlfn.XLOOKUP(Ventas[[#This Row],[Category]],[2]!ProdManager[Category],[2]!ProdManager[Prod_Manager])</f>
        <v>Peter Stone</v>
      </c>
      <c r="Q2393" s="15">
        <f>YEAR(Ventas[[#This Row],[Order Date]])</f>
        <v>2014</v>
      </c>
      <c r="R2393" s="15" t="str">
        <f>TEXT(Ventas[[#This Row],[Order Date]],"MMM")</f>
        <v>nov</v>
      </c>
    </row>
    <row r="2394" spans="1:18" x14ac:dyDescent="0.25">
      <c r="A2394" s="4">
        <v>10337</v>
      </c>
      <c r="B2394" s="4" t="s">
        <v>75</v>
      </c>
      <c r="C2394" s="4" t="s">
        <v>29</v>
      </c>
      <c r="D2394" s="4">
        <v>20.8</v>
      </c>
      <c r="E2394" s="4">
        <v>17.056000000000001</v>
      </c>
      <c r="F2394" s="4">
        <v>28</v>
      </c>
      <c r="G2394" s="4" t="s">
        <v>99</v>
      </c>
      <c r="H2394" s="4" t="s">
        <v>100</v>
      </c>
      <c r="I2394" s="4" t="s">
        <v>21</v>
      </c>
      <c r="J2394" s="5">
        <v>41967</v>
      </c>
      <c r="K2394" s="12">
        <f>Ventas[[#This Row],[Unit Price]]*Ventas[[#This Row],[Quantity]]</f>
        <v>582.4</v>
      </c>
      <c r="L2394" s="12">
        <f>Ventas[[#This Row],[Unit Cost]]*Ventas[[#This Row],[Quantity]]</f>
        <v>477.56800000000004</v>
      </c>
      <c r="M2394" s="14">
        <f>Ventas[[#This Row],[Ingresos]]-Ventas[[#This Row],[Costes]]</f>
        <v>104.83199999999994</v>
      </c>
      <c r="N2394" s="14" t="str">
        <f>_xlfn.XLOOKUP(Ventas[[#This Row],[Ship Country]],[1]!Countries[Ship Country],[1]!Countries[Area],"No registrado")</f>
        <v>Nord Europe</v>
      </c>
      <c r="O2394" s="14" t="str">
        <f>_xlfn.XLOOKUP(Ventas[[#This Row],[Ship Country]],[1]!Countries[Ship Country],[1]!Countries[Continent],"No existe")</f>
        <v>Europe</v>
      </c>
      <c r="P2394" s="15" t="str">
        <f>_xlfn.XLOOKUP(Ventas[[#This Row],[Category]],[2]!ProdManager[Category],[2]!ProdManager[Prod_Manager])</f>
        <v>Peter Stone</v>
      </c>
      <c r="Q2394" s="15">
        <f>YEAR(Ventas[[#This Row],[Order Date]])</f>
        <v>2014</v>
      </c>
      <c r="R2394" s="15" t="str">
        <f>TEXT(Ventas[[#This Row],[Order Date]],"MMM")</f>
        <v>nov</v>
      </c>
    </row>
    <row r="2395" spans="1:18" x14ac:dyDescent="0.25">
      <c r="A2395" s="6">
        <v>10337</v>
      </c>
      <c r="B2395" s="6" t="s">
        <v>197</v>
      </c>
      <c r="C2395" s="6" t="s">
        <v>10</v>
      </c>
      <c r="D2395" s="6">
        <v>7.2</v>
      </c>
      <c r="E2395" s="6">
        <v>6.048</v>
      </c>
      <c r="F2395" s="6">
        <v>40</v>
      </c>
      <c r="G2395" s="6" t="s">
        <v>99</v>
      </c>
      <c r="H2395" s="6" t="s">
        <v>100</v>
      </c>
      <c r="I2395" s="6" t="s">
        <v>21</v>
      </c>
      <c r="J2395" s="7">
        <v>41967</v>
      </c>
      <c r="K2395" s="12">
        <f>Ventas[[#This Row],[Unit Price]]*Ventas[[#This Row],[Quantity]]</f>
        <v>288</v>
      </c>
      <c r="L2395" s="12">
        <f>Ventas[[#This Row],[Unit Cost]]*Ventas[[#This Row],[Quantity]]</f>
        <v>241.92000000000002</v>
      </c>
      <c r="M2395" s="14">
        <f>Ventas[[#This Row],[Ingresos]]-Ventas[[#This Row],[Costes]]</f>
        <v>46.079999999999984</v>
      </c>
      <c r="N2395" s="14" t="str">
        <f>_xlfn.XLOOKUP(Ventas[[#This Row],[Ship Country]],[1]!Countries[Ship Country],[1]!Countries[Area],"No registrado")</f>
        <v>Nord Europe</v>
      </c>
      <c r="O2395" s="14" t="str">
        <f>_xlfn.XLOOKUP(Ventas[[#This Row],[Ship Country]],[1]!Countries[Ship Country],[1]!Countries[Continent],"No existe")</f>
        <v>Europe</v>
      </c>
      <c r="P2395" s="15" t="str">
        <f>_xlfn.XLOOKUP(Ventas[[#This Row],[Category]],[2]!ProdManager[Category],[2]!ProdManager[Prod_Manager])</f>
        <v>Marc Caine</v>
      </c>
      <c r="Q2395" s="15">
        <f>YEAR(Ventas[[#This Row],[Order Date]])</f>
        <v>2014</v>
      </c>
      <c r="R2395" s="15" t="str">
        <f>TEXT(Ventas[[#This Row],[Order Date]],"MMM")</f>
        <v>nov</v>
      </c>
    </row>
    <row r="2396" spans="1:18" x14ac:dyDescent="0.25">
      <c r="A2396" s="4">
        <v>10337</v>
      </c>
      <c r="B2396" s="4" t="s">
        <v>189</v>
      </c>
      <c r="C2396" s="4" t="s">
        <v>35</v>
      </c>
      <c r="D2396" s="4">
        <v>24.9</v>
      </c>
      <c r="E2396" s="4">
        <v>16.184999999999999</v>
      </c>
      <c r="F2396" s="4">
        <v>24</v>
      </c>
      <c r="G2396" s="4" t="s">
        <v>99</v>
      </c>
      <c r="H2396" s="4" t="s">
        <v>100</v>
      </c>
      <c r="I2396" s="4" t="s">
        <v>21</v>
      </c>
      <c r="J2396" s="5">
        <v>41967</v>
      </c>
      <c r="K2396" s="12">
        <f>Ventas[[#This Row],[Unit Price]]*Ventas[[#This Row],[Quantity]]</f>
        <v>597.59999999999991</v>
      </c>
      <c r="L2396" s="12">
        <f>Ventas[[#This Row],[Unit Cost]]*Ventas[[#This Row],[Quantity]]</f>
        <v>388.43999999999994</v>
      </c>
      <c r="M2396" s="14">
        <f>Ventas[[#This Row],[Ingresos]]-Ventas[[#This Row],[Costes]]</f>
        <v>209.15999999999997</v>
      </c>
      <c r="N2396" s="14" t="str">
        <f>_xlfn.XLOOKUP(Ventas[[#This Row],[Ship Country]],[1]!Countries[Ship Country],[1]!Countries[Area],"No registrado")</f>
        <v>Nord Europe</v>
      </c>
      <c r="O2396" s="14" t="str">
        <f>_xlfn.XLOOKUP(Ventas[[#This Row],[Ship Country]],[1]!Countries[Ship Country],[1]!Countries[Continent],"No existe")</f>
        <v>Europe</v>
      </c>
      <c r="P2396" s="15" t="str">
        <f>_xlfn.XLOOKUP(Ventas[[#This Row],[Category]],[2]!ProdManager[Category],[2]!ProdManager[Prod_Manager])</f>
        <v>Lydia Sinn</v>
      </c>
      <c r="Q2396" s="15">
        <f>YEAR(Ventas[[#This Row],[Order Date]])</f>
        <v>2014</v>
      </c>
      <c r="R2396" s="15" t="str">
        <f>TEXT(Ventas[[#This Row],[Order Date]],"MMM")</f>
        <v>nov</v>
      </c>
    </row>
    <row r="2397" spans="1:18" x14ac:dyDescent="0.25">
      <c r="A2397" s="6">
        <v>10337</v>
      </c>
      <c r="B2397" s="6" t="s">
        <v>57</v>
      </c>
      <c r="C2397" s="6" t="s">
        <v>29</v>
      </c>
      <c r="D2397" s="6">
        <v>15.2</v>
      </c>
      <c r="E2397" s="6">
        <v>11.096</v>
      </c>
      <c r="F2397" s="6">
        <v>20</v>
      </c>
      <c r="G2397" s="6" t="s">
        <v>99</v>
      </c>
      <c r="H2397" s="6" t="s">
        <v>100</v>
      </c>
      <c r="I2397" s="6" t="s">
        <v>21</v>
      </c>
      <c r="J2397" s="7">
        <v>41967</v>
      </c>
      <c r="K2397" s="12">
        <f>Ventas[[#This Row],[Unit Price]]*Ventas[[#This Row],[Quantity]]</f>
        <v>304</v>
      </c>
      <c r="L2397" s="12">
        <f>Ventas[[#This Row],[Unit Cost]]*Ventas[[#This Row],[Quantity]]</f>
        <v>221.92000000000002</v>
      </c>
      <c r="M2397" s="14">
        <f>Ventas[[#This Row],[Ingresos]]-Ventas[[#This Row],[Costes]]</f>
        <v>82.079999999999984</v>
      </c>
      <c r="N2397" s="14" t="str">
        <f>_xlfn.XLOOKUP(Ventas[[#This Row],[Ship Country]],[1]!Countries[Ship Country],[1]!Countries[Area],"No registrado")</f>
        <v>Nord Europe</v>
      </c>
      <c r="O2397" s="14" t="str">
        <f>_xlfn.XLOOKUP(Ventas[[#This Row],[Ship Country]],[1]!Countries[Ship Country],[1]!Countries[Continent],"No existe")</f>
        <v>Europe</v>
      </c>
      <c r="P2397" s="15" t="str">
        <f>_xlfn.XLOOKUP(Ventas[[#This Row],[Category]],[2]!ProdManager[Category],[2]!ProdManager[Prod_Manager])</f>
        <v>Peter Stone</v>
      </c>
      <c r="Q2397" s="15">
        <f>YEAR(Ventas[[#This Row],[Order Date]])</f>
        <v>2014</v>
      </c>
      <c r="R2397" s="15" t="str">
        <f>TEXT(Ventas[[#This Row],[Order Date]],"MMM")</f>
        <v>nov</v>
      </c>
    </row>
    <row r="2398" spans="1:18" x14ac:dyDescent="0.25">
      <c r="A2398" s="4">
        <v>10338</v>
      </c>
      <c r="B2398" s="4" t="s">
        <v>91</v>
      </c>
      <c r="C2398" s="4" t="s">
        <v>46</v>
      </c>
      <c r="D2398" s="4">
        <v>31.2</v>
      </c>
      <c r="E2398" s="4">
        <v>24.96</v>
      </c>
      <c r="F2398" s="4">
        <v>20</v>
      </c>
      <c r="G2398" s="4" t="s">
        <v>164</v>
      </c>
      <c r="H2398" s="4" t="s">
        <v>165</v>
      </c>
      <c r="I2398" s="4" t="s">
        <v>84</v>
      </c>
      <c r="J2398" s="5">
        <v>41968</v>
      </c>
      <c r="K2398" s="12">
        <f>Ventas[[#This Row],[Unit Price]]*Ventas[[#This Row],[Quantity]]</f>
        <v>624</v>
      </c>
      <c r="L2398" s="12">
        <f>Ventas[[#This Row],[Unit Cost]]*Ventas[[#This Row],[Quantity]]</f>
        <v>499.20000000000005</v>
      </c>
      <c r="M2398" s="14">
        <f>Ventas[[#This Row],[Ingresos]]-Ventas[[#This Row],[Costes]]</f>
        <v>124.79999999999995</v>
      </c>
      <c r="N2398" s="14" t="str">
        <f>_xlfn.XLOOKUP(Ventas[[#This Row],[Ship Country]],[1]!Countries[Ship Country],[1]!Countries[Area],"No registrado")</f>
        <v>Nord America</v>
      </c>
      <c r="O2398" s="14" t="str">
        <f>_xlfn.XLOOKUP(Ventas[[#This Row],[Ship Country]],[1]!Countries[Ship Country],[1]!Countries[Continent],"No existe")</f>
        <v>America</v>
      </c>
      <c r="P2398" s="15" t="str">
        <f>_xlfn.XLOOKUP(Ventas[[#This Row],[Category]],[2]!ProdManager[Category],[2]!ProdManager[Prod_Manager])</f>
        <v>John Matter</v>
      </c>
      <c r="Q2398" s="15">
        <f>YEAR(Ventas[[#This Row],[Order Date]])</f>
        <v>2014</v>
      </c>
      <c r="R2398" s="15" t="str">
        <f>TEXT(Ventas[[#This Row],[Order Date]],"MMM")</f>
        <v>nov</v>
      </c>
    </row>
    <row r="2399" spans="1:18" x14ac:dyDescent="0.25">
      <c r="A2399" s="6">
        <v>10338</v>
      </c>
      <c r="B2399" s="6" t="s">
        <v>87</v>
      </c>
      <c r="C2399" s="6" t="s">
        <v>29</v>
      </c>
      <c r="D2399" s="6">
        <v>20.7</v>
      </c>
      <c r="E2399" s="6">
        <v>15.731999999999999</v>
      </c>
      <c r="F2399" s="6">
        <v>15</v>
      </c>
      <c r="G2399" s="6" t="s">
        <v>164</v>
      </c>
      <c r="H2399" s="6" t="s">
        <v>165</v>
      </c>
      <c r="I2399" s="6" t="s">
        <v>84</v>
      </c>
      <c r="J2399" s="7">
        <v>41968</v>
      </c>
      <c r="K2399" s="12">
        <f>Ventas[[#This Row],[Unit Price]]*Ventas[[#This Row],[Quantity]]</f>
        <v>310.5</v>
      </c>
      <c r="L2399" s="12">
        <f>Ventas[[#This Row],[Unit Cost]]*Ventas[[#This Row],[Quantity]]</f>
        <v>235.98</v>
      </c>
      <c r="M2399" s="14">
        <f>Ventas[[#This Row],[Ingresos]]-Ventas[[#This Row],[Costes]]</f>
        <v>74.52000000000001</v>
      </c>
      <c r="N2399" s="14" t="str">
        <f>_xlfn.XLOOKUP(Ventas[[#This Row],[Ship Country]],[1]!Countries[Ship Country],[1]!Countries[Area],"No registrado")</f>
        <v>Nord America</v>
      </c>
      <c r="O2399" s="14" t="str">
        <f>_xlfn.XLOOKUP(Ventas[[#This Row],[Ship Country]],[1]!Countries[Ship Country],[1]!Countries[Continent],"No existe")</f>
        <v>America</v>
      </c>
      <c r="P2399" s="15" t="str">
        <f>_xlfn.XLOOKUP(Ventas[[#This Row],[Category]],[2]!ProdManager[Category],[2]!ProdManager[Prod_Manager])</f>
        <v>Peter Stone</v>
      </c>
      <c r="Q2399" s="15">
        <f>YEAR(Ventas[[#This Row],[Order Date]])</f>
        <v>2014</v>
      </c>
      <c r="R2399" s="15" t="str">
        <f>TEXT(Ventas[[#This Row],[Order Date]],"MMM")</f>
        <v>nov</v>
      </c>
    </row>
    <row r="2400" spans="1:18" x14ac:dyDescent="0.25">
      <c r="A2400" s="4">
        <v>10339</v>
      </c>
      <c r="B2400" s="4" t="s">
        <v>169</v>
      </c>
      <c r="C2400" s="4" t="s">
        <v>24</v>
      </c>
      <c r="D2400" s="4">
        <v>17.600000000000001</v>
      </c>
      <c r="E2400" s="4">
        <v>12.32</v>
      </c>
      <c r="F2400" s="4">
        <v>10</v>
      </c>
      <c r="G2400" s="4" t="s">
        <v>192</v>
      </c>
      <c r="H2400" s="4" t="s">
        <v>193</v>
      </c>
      <c r="I2400" s="4" t="s">
        <v>194</v>
      </c>
      <c r="J2400" s="5">
        <v>41971</v>
      </c>
      <c r="K2400" s="12">
        <f>Ventas[[#This Row],[Unit Price]]*Ventas[[#This Row],[Quantity]]</f>
        <v>176</v>
      </c>
      <c r="L2400" s="12">
        <f>Ventas[[#This Row],[Unit Cost]]*Ventas[[#This Row],[Quantity]]</f>
        <v>123.2</v>
      </c>
      <c r="M2400" s="14">
        <f>Ventas[[#This Row],[Ingresos]]-Ventas[[#This Row],[Costes]]</f>
        <v>52.8</v>
      </c>
      <c r="N2400" s="14" t="str">
        <f>_xlfn.XLOOKUP(Ventas[[#This Row],[Ship Country]],[1]!Countries[Ship Country],[1]!Countries[Area],"No registrado")</f>
        <v>Nord America</v>
      </c>
      <c r="O2400" s="14" t="str">
        <f>_xlfn.XLOOKUP(Ventas[[#This Row],[Ship Country]],[1]!Countries[Ship Country],[1]!Countries[Continent],"No existe")</f>
        <v>America</v>
      </c>
      <c r="P2400" s="15" t="str">
        <f>_xlfn.XLOOKUP(Ventas[[#This Row],[Category]],[2]!ProdManager[Category],[2]!ProdManager[Prod_Manager])</f>
        <v>Lydia Sinn</v>
      </c>
      <c r="Q2400" s="15">
        <f>YEAR(Ventas[[#This Row],[Order Date]])</f>
        <v>2014</v>
      </c>
      <c r="R2400" s="15" t="str">
        <f>TEXT(Ventas[[#This Row],[Order Date]],"MMM")</f>
        <v>nov</v>
      </c>
    </row>
    <row r="2401" spans="1:18" x14ac:dyDescent="0.25">
      <c r="A2401" s="6">
        <v>10339</v>
      </c>
      <c r="B2401" s="6" t="s">
        <v>91</v>
      </c>
      <c r="C2401" s="6" t="s">
        <v>46</v>
      </c>
      <c r="D2401" s="6">
        <v>31.2</v>
      </c>
      <c r="E2401" s="6">
        <v>23.712</v>
      </c>
      <c r="F2401" s="6">
        <v>70</v>
      </c>
      <c r="G2401" s="6" t="s">
        <v>192</v>
      </c>
      <c r="H2401" s="6" t="s">
        <v>193</v>
      </c>
      <c r="I2401" s="6" t="s">
        <v>194</v>
      </c>
      <c r="J2401" s="7">
        <v>41971</v>
      </c>
      <c r="K2401" s="12">
        <f>Ventas[[#This Row],[Unit Price]]*Ventas[[#This Row],[Quantity]]</f>
        <v>2184</v>
      </c>
      <c r="L2401" s="12">
        <f>Ventas[[#This Row],[Unit Cost]]*Ventas[[#This Row],[Quantity]]</f>
        <v>1659.84</v>
      </c>
      <c r="M2401" s="14">
        <f>Ventas[[#This Row],[Ingresos]]-Ventas[[#This Row],[Costes]]</f>
        <v>524.16000000000008</v>
      </c>
      <c r="N2401" s="14" t="str">
        <f>_xlfn.XLOOKUP(Ventas[[#This Row],[Ship Country]],[1]!Countries[Ship Country],[1]!Countries[Area],"No registrado")</f>
        <v>Nord America</v>
      </c>
      <c r="O2401" s="14" t="str">
        <f>_xlfn.XLOOKUP(Ventas[[#This Row],[Ship Country]],[1]!Countries[Ship Country],[1]!Countries[Continent],"No existe")</f>
        <v>America</v>
      </c>
      <c r="P2401" s="15" t="str">
        <f>_xlfn.XLOOKUP(Ventas[[#This Row],[Category]],[2]!ProdManager[Category],[2]!ProdManager[Prod_Manager])</f>
        <v>John Matter</v>
      </c>
      <c r="Q2401" s="15">
        <f>YEAR(Ventas[[#This Row],[Order Date]])</f>
        <v>2014</v>
      </c>
      <c r="R2401" s="15" t="str">
        <f>TEXT(Ventas[[#This Row],[Order Date]],"MMM")</f>
        <v>nov</v>
      </c>
    </row>
    <row r="2402" spans="1:18" x14ac:dyDescent="0.25">
      <c r="A2402" s="4">
        <v>10339</v>
      </c>
      <c r="B2402" s="4" t="s">
        <v>78</v>
      </c>
      <c r="C2402" s="4" t="s">
        <v>35</v>
      </c>
      <c r="D2402" s="4">
        <v>39.4</v>
      </c>
      <c r="E2402" s="4">
        <v>27.185999999999996</v>
      </c>
      <c r="F2402" s="4">
        <v>28</v>
      </c>
      <c r="G2402" s="4" t="s">
        <v>192</v>
      </c>
      <c r="H2402" s="4" t="s">
        <v>193</v>
      </c>
      <c r="I2402" s="4" t="s">
        <v>194</v>
      </c>
      <c r="J2402" s="5">
        <v>41971</v>
      </c>
      <c r="K2402" s="12">
        <f>Ventas[[#This Row],[Unit Price]]*Ventas[[#This Row],[Quantity]]</f>
        <v>1103.2</v>
      </c>
      <c r="L2402" s="12">
        <f>Ventas[[#This Row],[Unit Cost]]*Ventas[[#This Row],[Quantity]]</f>
        <v>761.20799999999986</v>
      </c>
      <c r="M2402" s="14">
        <f>Ventas[[#This Row],[Ingresos]]-Ventas[[#This Row],[Costes]]</f>
        <v>341.99200000000019</v>
      </c>
      <c r="N2402" s="14" t="str">
        <f>_xlfn.XLOOKUP(Ventas[[#This Row],[Ship Country]],[1]!Countries[Ship Country],[1]!Countries[Area],"No registrado")</f>
        <v>Nord America</v>
      </c>
      <c r="O2402" s="14" t="str">
        <f>_xlfn.XLOOKUP(Ventas[[#This Row],[Ship Country]],[1]!Countries[Ship Country],[1]!Countries[Continent],"No existe")</f>
        <v>America</v>
      </c>
      <c r="P2402" s="15" t="str">
        <f>_xlfn.XLOOKUP(Ventas[[#This Row],[Category]],[2]!ProdManager[Category],[2]!ProdManager[Prod_Manager])</f>
        <v>Lydia Sinn</v>
      </c>
      <c r="Q2402" s="15">
        <f>YEAR(Ventas[[#This Row],[Order Date]])</f>
        <v>2014</v>
      </c>
      <c r="R2402" s="15" t="str">
        <f>TEXT(Ventas[[#This Row],[Order Date]],"MMM")</f>
        <v>nov</v>
      </c>
    </row>
    <row r="2403" spans="1:18" x14ac:dyDescent="0.25">
      <c r="A2403" s="6">
        <v>10340</v>
      </c>
      <c r="B2403" s="6" t="s">
        <v>154</v>
      </c>
      <c r="C2403" s="6" t="s">
        <v>29</v>
      </c>
      <c r="D2403" s="6">
        <v>50</v>
      </c>
      <c r="E2403" s="6">
        <v>36</v>
      </c>
      <c r="F2403" s="6">
        <v>20</v>
      </c>
      <c r="G2403" s="6" t="s">
        <v>190</v>
      </c>
      <c r="H2403" s="6" t="s">
        <v>191</v>
      </c>
      <c r="I2403" s="6" t="s">
        <v>13</v>
      </c>
      <c r="J2403" s="7">
        <v>41972</v>
      </c>
      <c r="K2403" s="12">
        <f>Ventas[[#This Row],[Unit Price]]*Ventas[[#This Row],[Quantity]]</f>
        <v>1000</v>
      </c>
      <c r="L2403" s="12">
        <f>Ventas[[#This Row],[Unit Cost]]*Ventas[[#This Row],[Quantity]]</f>
        <v>720</v>
      </c>
      <c r="M2403" s="14">
        <f>Ventas[[#This Row],[Ingresos]]-Ventas[[#This Row],[Costes]]</f>
        <v>280</v>
      </c>
      <c r="N2403" s="14" t="str">
        <f>_xlfn.XLOOKUP(Ventas[[#This Row],[Ship Country]],[1]!Countries[Ship Country],[1]!Countries[Area],"No registrado")</f>
        <v>Nord Europe</v>
      </c>
      <c r="O2403" s="14" t="str">
        <f>_xlfn.XLOOKUP(Ventas[[#This Row],[Ship Country]],[1]!Countries[Ship Country],[1]!Countries[Continent],"No existe")</f>
        <v>Europe</v>
      </c>
      <c r="P2403" s="15" t="str">
        <f>_xlfn.XLOOKUP(Ventas[[#This Row],[Category]],[2]!ProdManager[Category],[2]!ProdManager[Prod_Manager])</f>
        <v>Peter Stone</v>
      </c>
      <c r="Q2403" s="15">
        <f>YEAR(Ventas[[#This Row],[Order Date]])</f>
        <v>2014</v>
      </c>
      <c r="R2403" s="15" t="str">
        <f>TEXT(Ventas[[#This Row],[Order Date]],"MMM")</f>
        <v>nov</v>
      </c>
    </row>
    <row r="2404" spans="1:18" x14ac:dyDescent="0.25">
      <c r="A2404" s="4">
        <v>10340</v>
      </c>
      <c r="B2404" s="4" t="s">
        <v>28</v>
      </c>
      <c r="C2404" s="4" t="s">
        <v>29</v>
      </c>
      <c r="D2404" s="4">
        <v>7.7</v>
      </c>
      <c r="E2404" s="4">
        <v>5.6980000000000004</v>
      </c>
      <c r="F2404" s="4">
        <v>12</v>
      </c>
      <c r="G2404" s="4" t="s">
        <v>190</v>
      </c>
      <c r="H2404" s="4" t="s">
        <v>191</v>
      </c>
      <c r="I2404" s="4" t="s">
        <v>13</v>
      </c>
      <c r="J2404" s="5">
        <v>41972</v>
      </c>
      <c r="K2404" s="12">
        <f>Ventas[[#This Row],[Unit Price]]*Ventas[[#This Row],[Quantity]]</f>
        <v>92.4</v>
      </c>
      <c r="L2404" s="12">
        <f>Ventas[[#This Row],[Unit Cost]]*Ventas[[#This Row],[Quantity]]</f>
        <v>68.376000000000005</v>
      </c>
      <c r="M2404" s="14">
        <f>Ventas[[#This Row],[Ingresos]]-Ventas[[#This Row],[Costes]]</f>
        <v>24.024000000000001</v>
      </c>
      <c r="N2404" s="14" t="str">
        <f>_xlfn.XLOOKUP(Ventas[[#This Row],[Ship Country]],[1]!Countries[Ship Country],[1]!Countries[Area],"No registrado")</f>
        <v>Nord Europe</v>
      </c>
      <c r="O2404" s="14" t="str">
        <f>_xlfn.XLOOKUP(Ventas[[#This Row],[Ship Country]],[1]!Countries[Ship Country],[1]!Countries[Continent],"No existe")</f>
        <v>Europe</v>
      </c>
      <c r="P2404" s="15" t="str">
        <f>_xlfn.XLOOKUP(Ventas[[#This Row],[Category]],[2]!ProdManager[Category],[2]!ProdManager[Prod_Manager])</f>
        <v>Peter Stone</v>
      </c>
      <c r="Q2404" s="15">
        <f>YEAR(Ventas[[#This Row],[Order Date]])</f>
        <v>2014</v>
      </c>
      <c r="R2404" s="15" t="str">
        <f>TEXT(Ventas[[#This Row],[Order Date]],"MMM")</f>
        <v>nov</v>
      </c>
    </row>
    <row r="2405" spans="1:18" x14ac:dyDescent="0.25">
      <c r="A2405" s="6">
        <v>10340</v>
      </c>
      <c r="B2405" s="6" t="s">
        <v>107</v>
      </c>
      <c r="C2405" s="6" t="s">
        <v>43</v>
      </c>
      <c r="D2405" s="6">
        <v>36.799999999999997</v>
      </c>
      <c r="E2405" s="6">
        <v>33.488</v>
      </c>
      <c r="F2405" s="6">
        <v>40</v>
      </c>
      <c r="G2405" s="6" t="s">
        <v>190</v>
      </c>
      <c r="H2405" s="6" t="s">
        <v>191</v>
      </c>
      <c r="I2405" s="6" t="s">
        <v>13</v>
      </c>
      <c r="J2405" s="7">
        <v>41972</v>
      </c>
      <c r="K2405" s="12">
        <f>Ventas[[#This Row],[Unit Price]]*Ventas[[#This Row],[Quantity]]</f>
        <v>1472</v>
      </c>
      <c r="L2405" s="12">
        <f>Ventas[[#This Row],[Unit Cost]]*Ventas[[#This Row],[Quantity]]</f>
        <v>1339.52</v>
      </c>
      <c r="M2405" s="14">
        <f>Ventas[[#This Row],[Ingresos]]-Ventas[[#This Row],[Costes]]</f>
        <v>132.48000000000002</v>
      </c>
      <c r="N2405" s="14" t="str">
        <f>_xlfn.XLOOKUP(Ventas[[#This Row],[Ship Country]],[1]!Countries[Ship Country],[1]!Countries[Area],"No registrado")</f>
        <v>Nord Europe</v>
      </c>
      <c r="O2405" s="14" t="str">
        <f>_xlfn.XLOOKUP(Ventas[[#This Row],[Ship Country]],[1]!Countries[Ship Country],[1]!Countries[Continent],"No existe")</f>
        <v>Europe</v>
      </c>
      <c r="P2405" s="15" t="str">
        <f>_xlfn.XLOOKUP(Ventas[[#This Row],[Category]],[2]!ProdManager[Category],[2]!ProdManager[Prod_Manager])</f>
        <v>John Matter</v>
      </c>
      <c r="Q2405" s="15">
        <f>YEAR(Ventas[[#This Row],[Order Date]])</f>
        <v>2014</v>
      </c>
      <c r="R2405" s="15" t="str">
        <f>TEXT(Ventas[[#This Row],[Order Date]],"MMM")</f>
        <v>nov</v>
      </c>
    </row>
    <row r="2406" spans="1:18" x14ac:dyDescent="0.25">
      <c r="A2406" s="4">
        <v>10341</v>
      </c>
      <c r="B2406" s="4" t="s">
        <v>39</v>
      </c>
      <c r="C2406" s="4" t="s">
        <v>15</v>
      </c>
      <c r="D2406" s="4">
        <v>2</v>
      </c>
      <c r="E2406" s="4">
        <v>1.7</v>
      </c>
      <c r="F2406" s="4">
        <v>8</v>
      </c>
      <c r="G2406" s="4" t="s">
        <v>198</v>
      </c>
      <c r="H2406" s="4" t="s">
        <v>199</v>
      </c>
      <c r="I2406" s="4" t="s">
        <v>200</v>
      </c>
      <c r="J2406" s="5">
        <v>41972</v>
      </c>
      <c r="K2406" s="12">
        <f>Ventas[[#This Row],[Unit Price]]*Ventas[[#This Row],[Quantity]]</f>
        <v>16</v>
      </c>
      <c r="L2406" s="12">
        <f>Ventas[[#This Row],[Unit Cost]]*Ventas[[#This Row],[Quantity]]</f>
        <v>13.6</v>
      </c>
      <c r="M2406" s="14">
        <f>Ventas[[#This Row],[Ingresos]]-Ventas[[#This Row],[Costes]]</f>
        <v>2.4000000000000004</v>
      </c>
      <c r="N2406" s="14" t="str">
        <f>_xlfn.XLOOKUP(Ventas[[#This Row],[Ship Country]],[1]!Countries[Ship Country],[1]!Countries[Area],"No registrado")</f>
        <v>Nord Europe</v>
      </c>
      <c r="O2406" s="14" t="str">
        <f>_xlfn.XLOOKUP(Ventas[[#This Row],[Ship Country]],[1]!Countries[Ship Country],[1]!Countries[Continent],"No existe")</f>
        <v>Europe</v>
      </c>
      <c r="P2406" s="15" t="str">
        <f>_xlfn.XLOOKUP(Ventas[[#This Row],[Category]],[2]!ProdManager[Category],[2]!ProdManager[Prod_Manager])</f>
        <v>Peter Stone</v>
      </c>
      <c r="Q2406" s="15">
        <f>YEAR(Ventas[[#This Row],[Order Date]])</f>
        <v>2014</v>
      </c>
      <c r="R2406" s="15" t="str">
        <f>TEXT(Ventas[[#This Row],[Order Date]],"MMM")</f>
        <v>nov</v>
      </c>
    </row>
    <row r="2407" spans="1:18" x14ac:dyDescent="0.25">
      <c r="A2407" s="6">
        <v>10341</v>
      </c>
      <c r="B2407" s="6" t="s">
        <v>52</v>
      </c>
      <c r="C2407" s="6" t="s">
        <v>15</v>
      </c>
      <c r="D2407" s="6">
        <v>44</v>
      </c>
      <c r="E2407" s="6">
        <v>35.64</v>
      </c>
      <c r="F2407" s="6">
        <v>9</v>
      </c>
      <c r="G2407" s="6" t="s">
        <v>198</v>
      </c>
      <c r="H2407" s="6" t="s">
        <v>199</v>
      </c>
      <c r="I2407" s="6" t="s">
        <v>200</v>
      </c>
      <c r="J2407" s="7">
        <v>41972</v>
      </c>
      <c r="K2407" s="12">
        <f>Ventas[[#This Row],[Unit Price]]*Ventas[[#This Row],[Quantity]]</f>
        <v>396</v>
      </c>
      <c r="L2407" s="12">
        <f>Ventas[[#This Row],[Unit Cost]]*Ventas[[#This Row],[Quantity]]</f>
        <v>320.76</v>
      </c>
      <c r="M2407" s="14">
        <f>Ventas[[#This Row],[Ingresos]]-Ventas[[#This Row],[Costes]]</f>
        <v>75.240000000000009</v>
      </c>
      <c r="N2407" s="14" t="str">
        <f>_xlfn.XLOOKUP(Ventas[[#This Row],[Ship Country]],[1]!Countries[Ship Country],[1]!Countries[Area],"No registrado")</f>
        <v>Nord Europe</v>
      </c>
      <c r="O2407" s="14" t="str">
        <f>_xlfn.XLOOKUP(Ventas[[#This Row],[Ship Country]],[1]!Countries[Ship Country],[1]!Countries[Continent],"No existe")</f>
        <v>Europe</v>
      </c>
      <c r="P2407" s="15" t="str">
        <f>_xlfn.XLOOKUP(Ventas[[#This Row],[Category]],[2]!ProdManager[Category],[2]!ProdManager[Prod_Manager])</f>
        <v>Peter Stone</v>
      </c>
      <c r="Q2407" s="15">
        <f>YEAR(Ventas[[#This Row],[Order Date]])</f>
        <v>2014</v>
      </c>
      <c r="R2407" s="15" t="str">
        <f>TEXT(Ventas[[#This Row],[Order Date]],"MMM")</f>
        <v>nov</v>
      </c>
    </row>
    <row r="2408" spans="1:18" x14ac:dyDescent="0.25">
      <c r="A2408" s="4">
        <v>10342</v>
      </c>
      <c r="B2408" s="4" t="s">
        <v>57</v>
      </c>
      <c r="C2408" s="4" t="s">
        <v>29</v>
      </c>
      <c r="D2408" s="4">
        <v>15.2</v>
      </c>
      <c r="E2408" s="4">
        <v>11.552</v>
      </c>
      <c r="F2408" s="4">
        <v>40</v>
      </c>
      <c r="G2408" s="4" t="s">
        <v>99</v>
      </c>
      <c r="H2408" s="4" t="s">
        <v>100</v>
      </c>
      <c r="I2408" s="4" t="s">
        <v>21</v>
      </c>
      <c r="J2408" s="5">
        <v>41973</v>
      </c>
      <c r="K2408" s="12">
        <f>Ventas[[#This Row],[Unit Price]]*Ventas[[#This Row],[Quantity]]</f>
        <v>608</v>
      </c>
      <c r="L2408" s="12">
        <f>Ventas[[#This Row],[Unit Cost]]*Ventas[[#This Row],[Quantity]]</f>
        <v>462.08</v>
      </c>
      <c r="M2408" s="14">
        <f>Ventas[[#This Row],[Ingresos]]-Ventas[[#This Row],[Costes]]</f>
        <v>145.92000000000002</v>
      </c>
      <c r="N2408" s="14" t="str">
        <f>_xlfn.XLOOKUP(Ventas[[#This Row],[Ship Country]],[1]!Countries[Ship Country],[1]!Countries[Area],"No registrado")</f>
        <v>Nord Europe</v>
      </c>
      <c r="O2408" s="14" t="str">
        <f>_xlfn.XLOOKUP(Ventas[[#This Row],[Ship Country]],[1]!Countries[Ship Country],[1]!Countries[Continent],"No existe")</f>
        <v>Europe</v>
      </c>
      <c r="P2408" s="15" t="str">
        <f>_xlfn.XLOOKUP(Ventas[[#This Row],[Category]],[2]!ProdManager[Category],[2]!ProdManager[Prod_Manager])</f>
        <v>Peter Stone</v>
      </c>
      <c r="Q2408" s="15">
        <f>YEAR(Ventas[[#This Row],[Order Date]])</f>
        <v>2014</v>
      </c>
      <c r="R2408" s="15" t="str">
        <f>TEXT(Ventas[[#This Row],[Order Date]],"MMM")</f>
        <v>nov</v>
      </c>
    </row>
    <row r="2409" spans="1:18" x14ac:dyDescent="0.25">
      <c r="A2409" s="6">
        <v>10342</v>
      </c>
      <c r="B2409" s="6" t="s">
        <v>45</v>
      </c>
      <c r="C2409" s="6" t="s">
        <v>46</v>
      </c>
      <c r="D2409" s="6">
        <v>19.2</v>
      </c>
      <c r="E2409" s="6">
        <v>14.591999999999999</v>
      </c>
      <c r="F2409" s="6">
        <v>40</v>
      </c>
      <c r="G2409" s="6" t="s">
        <v>99</v>
      </c>
      <c r="H2409" s="6" t="s">
        <v>100</v>
      </c>
      <c r="I2409" s="6" t="s">
        <v>21</v>
      </c>
      <c r="J2409" s="7">
        <v>41973</v>
      </c>
      <c r="K2409" s="12">
        <f>Ventas[[#This Row],[Unit Price]]*Ventas[[#This Row],[Quantity]]</f>
        <v>768</v>
      </c>
      <c r="L2409" s="12">
        <f>Ventas[[#This Row],[Unit Cost]]*Ventas[[#This Row],[Quantity]]</f>
        <v>583.67999999999995</v>
      </c>
      <c r="M2409" s="14">
        <f>Ventas[[#This Row],[Ingresos]]-Ventas[[#This Row],[Costes]]</f>
        <v>184.32000000000005</v>
      </c>
      <c r="N2409" s="14" t="str">
        <f>_xlfn.XLOOKUP(Ventas[[#This Row],[Ship Country]],[1]!Countries[Ship Country],[1]!Countries[Area],"No registrado")</f>
        <v>Nord Europe</v>
      </c>
      <c r="O2409" s="14" t="str">
        <f>_xlfn.XLOOKUP(Ventas[[#This Row],[Ship Country]],[1]!Countries[Ship Country],[1]!Countries[Continent],"No existe")</f>
        <v>Europe</v>
      </c>
      <c r="P2409" s="15" t="str">
        <f>_xlfn.XLOOKUP(Ventas[[#This Row],[Category]],[2]!ProdManager[Category],[2]!ProdManager[Prod_Manager])</f>
        <v>John Matter</v>
      </c>
      <c r="Q2409" s="15">
        <f>YEAR(Ventas[[#This Row],[Order Date]])</f>
        <v>2014</v>
      </c>
      <c r="R2409" s="15" t="str">
        <f>TEXT(Ventas[[#This Row],[Order Date]],"MMM")</f>
        <v>nov</v>
      </c>
    </row>
    <row r="2410" spans="1:18" x14ac:dyDescent="0.25">
      <c r="A2410" s="4">
        <v>10342</v>
      </c>
      <c r="B2410" s="4" t="s">
        <v>55</v>
      </c>
      <c r="C2410" s="4" t="s">
        <v>43</v>
      </c>
      <c r="D2410" s="4">
        <v>15.2</v>
      </c>
      <c r="E2410" s="4">
        <v>13.527999999999999</v>
      </c>
      <c r="F2410" s="4">
        <v>24</v>
      </c>
      <c r="G2410" s="4" t="s">
        <v>99</v>
      </c>
      <c r="H2410" s="4" t="s">
        <v>100</v>
      </c>
      <c r="I2410" s="4" t="s">
        <v>21</v>
      </c>
      <c r="J2410" s="5">
        <v>41973</v>
      </c>
      <c r="K2410" s="12">
        <f>Ventas[[#This Row],[Unit Price]]*Ventas[[#This Row],[Quantity]]</f>
        <v>364.79999999999995</v>
      </c>
      <c r="L2410" s="12">
        <f>Ventas[[#This Row],[Unit Cost]]*Ventas[[#This Row],[Quantity]]</f>
        <v>324.67199999999997</v>
      </c>
      <c r="M2410" s="14">
        <f>Ventas[[#This Row],[Ingresos]]-Ventas[[#This Row],[Costes]]</f>
        <v>40.127999999999986</v>
      </c>
      <c r="N2410" s="14" t="str">
        <f>_xlfn.XLOOKUP(Ventas[[#This Row],[Ship Country]],[1]!Countries[Ship Country],[1]!Countries[Area],"No registrado")</f>
        <v>Nord Europe</v>
      </c>
      <c r="O2410" s="14" t="str">
        <f>_xlfn.XLOOKUP(Ventas[[#This Row],[Ship Country]],[1]!Countries[Ship Country],[1]!Countries[Continent],"No existe")</f>
        <v>Europe</v>
      </c>
      <c r="P2410" s="15" t="str">
        <f>_xlfn.XLOOKUP(Ventas[[#This Row],[Category]],[2]!ProdManager[Category],[2]!ProdManager[Prod_Manager])</f>
        <v>John Matter</v>
      </c>
      <c r="Q2410" s="15">
        <f>YEAR(Ventas[[#This Row],[Order Date]])</f>
        <v>2014</v>
      </c>
      <c r="R2410" s="15" t="str">
        <f>TEXT(Ventas[[#This Row],[Order Date]],"MMM")</f>
        <v>nov</v>
      </c>
    </row>
    <row r="2411" spans="1:18" x14ac:dyDescent="0.25">
      <c r="A2411" s="6">
        <v>10342</v>
      </c>
      <c r="B2411" s="6" t="s">
        <v>44</v>
      </c>
      <c r="C2411" s="6" t="s">
        <v>15</v>
      </c>
      <c r="D2411" s="6">
        <v>10</v>
      </c>
      <c r="E2411" s="6">
        <v>8.4</v>
      </c>
      <c r="F2411" s="6">
        <v>56</v>
      </c>
      <c r="G2411" s="6" t="s">
        <v>99</v>
      </c>
      <c r="H2411" s="6" t="s">
        <v>100</v>
      </c>
      <c r="I2411" s="6" t="s">
        <v>21</v>
      </c>
      <c r="J2411" s="7">
        <v>41973</v>
      </c>
      <c r="K2411" s="12">
        <f>Ventas[[#This Row],[Unit Price]]*Ventas[[#This Row],[Quantity]]</f>
        <v>560</v>
      </c>
      <c r="L2411" s="12">
        <f>Ventas[[#This Row],[Unit Cost]]*Ventas[[#This Row],[Quantity]]</f>
        <v>470.40000000000003</v>
      </c>
      <c r="M2411" s="14">
        <f>Ventas[[#This Row],[Ingresos]]-Ventas[[#This Row],[Costes]]</f>
        <v>89.599999999999966</v>
      </c>
      <c r="N2411" s="14" t="str">
        <f>_xlfn.XLOOKUP(Ventas[[#This Row],[Ship Country]],[1]!Countries[Ship Country],[1]!Countries[Area],"No registrado")</f>
        <v>Nord Europe</v>
      </c>
      <c r="O2411" s="14" t="str">
        <f>_xlfn.XLOOKUP(Ventas[[#This Row],[Ship Country]],[1]!Countries[Ship Country],[1]!Countries[Continent],"No existe")</f>
        <v>Europe</v>
      </c>
      <c r="P2411" s="15" t="str">
        <f>_xlfn.XLOOKUP(Ventas[[#This Row],[Category]],[2]!ProdManager[Category],[2]!ProdManager[Prod_Manager])</f>
        <v>Peter Stone</v>
      </c>
      <c r="Q2411" s="15">
        <f>YEAR(Ventas[[#This Row],[Order Date]])</f>
        <v>2014</v>
      </c>
      <c r="R2411" s="15" t="str">
        <f>TEXT(Ventas[[#This Row],[Order Date]],"MMM")</f>
        <v>nov</v>
      </c>
    </row>
    <row r="2412" spans="1:18" x14ac:dyDescent="0.25">
      <c r="A2412" s="4">
        <v>10343</v>
      </c>
      <c r="B2412" s="4" t="s">
        <v>150</v>
      </c>
      <c r="C2412" s="4" t="s">
        <v>10</v>
      </c>
      <c r="D2412" s="4">
        <v>26.6</v>
      </c>
      <c r="E2412" s="4">
        <v>21.812000000000001</v>
      </c>
      <c r="F2412" s="4">
        <v>50</v>
      </c>
      <c r="G2412" s="4" t="s">
        <v>127</v>
      </c>
      <c r="H2412" s="4" t="s">
        <v>128</v>
      </c>
      <c r="I2412" s="4" t="s">
        <v>21</v>
      </c>
      <c r="J2412" s="5">
        <v>41974</v>
      </c>
      <c r="K2412" s="12">
        <f>Ventas[[#This Row],[Unit Price]]*Ventas[[#This Row],[Quantity]]</f>
        <v>1330</v>
      </c>
      <c r="L2412" s="12">
        <f>Ventas[[#This Row],[Unit Cost]]*Ventas[[#This Row],[Quantity]]</f>
        <v>1090.6000000000001</v>
      </c>
      <c r="M2412" s="14">
        <f>Ventas[[#This Row],[Ingresos]]-Ventas[[#This Row],[Costes]]</f>
        <v>239.39999999999986</v>
      </c>
      <c r="N2412" s="14" t="str">
        <f>_xlfn.XLOOKUP(Ventas[[#This Row],[Ship Country]],[1]!Countries[Ship Country],[1]!Countries[Area],"No registrado")</f>
        <v>Nord Europe</v>
      </c>
      <c r="O2412" s="14" t="str">
        <f>_xlfn.XLOOKUP(Ventas[[#This Row],[Ship Country]],[1]!Countries[Ship Country],[1]!Countries[Continent],"No existe")</f>
        <v>Europe</v>
      </c>
      <c r="P2412" s="15" t="str">
        <f>_xlfn.XLOOKUP(Ventas[[#This Row],[Category]],[2]!ProdManager[Category],[2]!ProdManager[Prod_Manager])</f>
        <v>Marc Caine</v>
      </c>
      <c r="Q2412" s="15">
        <f>YEAR(Ventas[[#This Row],[Order Date]])</f>
        <v>2014</v>
      </c>
      <c r="R2412" s="15" t="str">
        <f>TEXT(Ventas[[#This Row],[Order Date]],"MMM")</f>
        <v>dic</v>
      </c>
    </row>
    <row r="2413" spans="1:18" x14ac:dyDescent="0.25">
      <c r="A2413" s="6">
        <v>10343</v>
      </c>
      <c r="B2413" s="6" t="s">
        <v>142</v>
      </c>
      <c r="C2413" s="6" t="s">
        <v>35</v>
      </c>
      <c r="D2413" s="6">
        <v>10</v>
      </c>
      <c r="E2413" s="6">
        <v>6.8999999999999995</v>
      </c>
      <c r="F2413" s="6">
        <v>4</v>
      </c>
      <c r="G2413" s="6" t="s">
        <v>127</v>
      </c>
      <c r="H2413" s="6" t="s">
        <v>128</v>
      </c>
      <c r="I2413" s="6" t="s">
        <v>21</v>
      </c>
      <c r="J2413" s="7">
        <v>41974</v>
      </c>
      <c r="K2413" s="12">
        <f>Ventas[[#This Row],[Unit Price]]*Ventas[[#This Row],[Quantity]]</f>
        <v>40</v>
      </c>
      <c r="L2413" s="12">
        <f>Ventas[[#This Row],[Unit Cost]]*Ventas[[#This Row],[Quantity]]</f>
        <v>27.599999999999998</v>
      </c>
      <c r="M2413" s="14">
        <f>Ventas[[#This Row],[Ingresos]]-Ventas[[#This Row],[Costes]]</f>
        <v>12.400000000000002</v>
      </c>
      <c r="N2413" s="14" t="str">
        <f>_xlfn.XLOOKUP(Ventas[[#This Row],[Ship Country]],[1]!Countries[Ship Country],[1]!Countries[Area],"No registrado")</f>
        <v>Nord Europe</v>
      </c>
      <c r="O2413" s="14" t="str">
        <f>_xlfn.XLOOKUP(Ventas[[#This Row],[Ship Country]],[1]!Countries[Ship Country],[1]!Countries[Continent],"No existe")</f>
        <v>Europe</v>
      </c>
      <c r="P2413" s="15" t="str">
        <f>_xlfn.XLOOKUP(Ventas[[#This Row],[Category]],[2]!ProdManager[Category],[2]!ProdManager[Prod_Manager])</f>
        <v>Lydia Sinn</v>
      </c>
      <c r="Q2413" s="15">
        <f>YEAR(Ventas[[#This Row],[Order Date]])</f>
        <v>2014</v>
      </c>
      <c r="R2413" s="15" t="str">
        <f>TEXT(Ventas[[#This Row],[Order Date]],"MMM")</f>
        <v>dic</v>
      </c>
    </row>
    <row r="2414" spans="1:18" x14ac:dyDescent="0.25">
      <c r="A2414" s="4">
        <v>10343</v>
      </c>
      <c r="B2414" s="4" t="s">
        <v>101</v>
      </c>
      <c r="C2414" s="4" t="s">
        <v>43</v>
      </c>
      <c r="D2414" s="4">
        <v>14.4</v>
      </c>
      <c r="E2414" s="4">
        <v>13.248000000000001</v>
      </c>
      <c r="F2414" s="4">
        <v>15</v>
      </c>
      <c r="G2414" s="4" t="s">
        <v>127</v>
      </c>
      <c r="H2414" s="4" t="s">
        <v>128</v>
      </c>
      <c r="I2414" s="4" t="s">
        <v>21</v>
      </c>
      <c r="J2414" s="5">
        <v>41974</v>
      </c>
      <c r="K2414" s="12">
        <f>Ventas[[#This Row],[Unit Price]]*Ventas[[#This Row],[Quantity]]</f>
        <v>216</v>
      </c>
      <c r="L2414" s="12">
        <f>Ventas[[#This Row],[Unit Cost]]*Ventas[[#This Row],[Quantity]]</f>
        <v>198.72000000000003</v>
      </c>
      <c r="M2414" s="14">
        <f>Ventas[[#This Row],[Ingresos]]-Ventas[[#This Row],[Costes]]</f>
        <v>17.279999999999973</v>
      </c>
      <c r="N2414" s="14" t="str">
        <f>_xlfn.XLOOKUP(Ventas[[#This Row],[Ship Country]],[1]!Countries[Ship Country],[1]!Countries[Area],"No registrado")</f>
        <v>Nord Europe</v>
      </c>
      <c r="O2414" s="14" t="str">
        <f>_xlfn.XLOOKUP(Ventas[[#This Row],[Ship Country]],[1]!Countries[Ship Country],[1]!Countries[Continent],"No existe")</f>
        <v>Europe</v>
      </c>
      <c r="P2414" s="15" t="str">
        <f>_xlfn.XLOOKUP(Ventas[[#This Row],[Category]],[2]!ProdManager[Category],[2]!ProdManager[Prod_Manager])</f>
        <v>John Matter</v>
      </c>
      <c r="Q2414" s="15">
        <f>YEAR(Ventas[[#This Row],[Order Date]])</f>
        <v>2014</v>
      </c>
      <c r="R2414" s="15" t="str">
        <f>TEXT(Ventas[[#This Row],[Order Date]],"MMM")</f>
        <v>dic</v>
      </c>
    </row>
    <row r="2415" spans="1:18" x14ac:dyDescent="0.25">
      <c r="A2415" s="6">
        <v>10344</v>
      </c>
      <c r="B2415" s="6" t="s">
        <v>169</v>
      </c>
      <c r="C2415" s="6" t="s">
        <v>24</v>
      </c>
      <c r="D2415" s="6">
        <v>17.600000000000001</v>
      </c>
      <c r="E2415" s="6">
        <v>12.848000000000001</v>
      </c>
      <c r="F2415" s="6">
        <v>35</v>
      </c>
      <c r="G2415" s="6" t="s">
        <v>105</v>
      </c>
      <c r="H2415" s="6" t="s">
        <v>106</v>
      </c>
      <c r="I2415" s="6" t="s">
        <v>84</v>
      </c>
      <c r="J2415" s="7">
        <v>41975</v>
      </c>
      <c r="K2415" s="12">
        <f>Ventas[[#This Row],[Unit Price]]*Ventas[[#This Row],[Quantity]]</f>
        <v>616</v>
      </c>
      <c r="L2415" s="12">
        <f>Ventas[[#This Row],[Unit Cost]]*Ventas[[#This Row],[Quantity]]</f>
        <v>449.68</v>
      </c>
      <c r="M2415" s="14">
        <f>Ventas[[#This Row],[Ingresos]]-Ventas[[#This Row],[Costes]]</f>
        <v>166.32</v>
      </c>
      <c r="N2415" s="14" t="str">
        <f>_xlfn.XLOOKUP(Ventas[[#This Row],[Ship Country]],[1]!Countries[Ship Country],[1]!Countries[Area],"No registrado")</f>
        <v>Nord America</v>
      </c>
      <c r="O2415" s="14" t="str">
        <f>_xlfn.XLOOKUP(Ventas[[#This Row],[Ship Country]],[1]!Countries[Ship Country],[1]!Countries[Continent],"No existe")</f>
        <v>America</v>
      </c>
      <c r="P2415" s="15" t="str">
        <f>_xlfn.XLOOKUP(Ventas[[#This Row],[Category]],[2]!ProdManager[Category],[2]!ProdManager[Prod_Manager])</f>
        <v>Lydia Sinn</v>
      </c>
      <c r="Q2415" s="15">
        <f>YEAR(Ventas[[#This Row],[Order Date]])</f>
        <v>2014</v>
      </c>
      <c r="R2415" s="15" t="str">
        <f>TEXT(Ventas[[#This Row],[Order Date]],"MMM")</f>
        <v>dic</v>
      </c>
    </row>
    <row r="2416" spans="1:18" x14ac:dyDescent="0.25">
      <c r="A2416" s="4">
        <v>10344</v>
      </c>
      <c r="B2416" s="4" t="s">
        <v>201</v>
      </c>
      <c r="C2416" s="4" t="s">
        <v>24</v>
      </c>
      <c r="D2416" s="4">
        <v>32</v>
      </c>
      <c r="E2416" s="4">
        <v>24.32</v>
      </c>
      <c r="F2416" s="4">
        <v>70</v>
      </c>
      <c r="G2416" s="4" t="s">
        <v>105</v>
      </c>
      <c r="H2416" s="4" t="s">
        <v>106</v>
      </c>
      <c r="I2416" s="4" t="s">
        <v>84</v>
      </c>
      <c r="J2416" s="5">
        <v>41975</v>
      </c>
      <c r="K2416" s="12">
        <f>Ventas[[#This Row],[Unit Price]]*Ventas[[#This Row],[Quantity]]</f>
        <v>2240</v>
      </c>
      <c r="L2416" s="12">
        <f>Ventas[[#This Row],[Unit Cost]]*Ventas[[#This Row],[Quantity]]</f>
        <v>1702.4</v>
      </c>
      <c r="M2416" s="14">
        <f>Ventas[[#This Row],[Ingresos]]-Ventas[[#This Row],[Costes]]</f>
        <v>537.59999999999991</v>
      </c>
      <c r="N2416" s="14" t="str">
        <f>_xlfn.XLOOKUP(Ventas[[#This Row],[Ship Country]],[1]!Countries[Ship Country],[1]!Countries[Area],"No registrado")</f>
        <v>Nord America</v>
      </c>
      <c r="O2416" s="14" t="str">
        <f>_xlfn.XLOOKUP(Ventas[[#This Row],[Ship Country]],[1]!Countries[Ship Country],[1]!Countries[Continent],"No existe")</f>
        <v>America</v>
      </c>
      <c r="P2416" s="15" t="str">
        <f>_xlfn.XLOOKUP(Ventas[[#This Row],[Category]],[2]!ProdManager[Category],[2]!ProdManager[Prod_Manager])</f>
        <v>Lydia Sinn</v>
      </c>
      <c r="Q2416" s="15">
        <f>YEAR(Ventas[[#This Row],[Order Date]])</f>
        <v>2014</v>
      </c>
      <c r="R2416" s="15" t="str">
        <f>TEXT(Ventas[[#This Row],[Order Date]],"MMM")</f>
        <v>dic</v>
      </c>
    </row>
    <row r="2417" spans="1:18" x14ac:dyDescent="0.25">
      <c r="A2417" s="6">
        <v>10345</v>
      </c>
      <c r="B2417" s="6" t="s">
        <v>201</v>
      </c>
      <c r="C2417" s="6" t="s">
        <v>24</v>
      </c>
      <c r="D2417" s="6">
        <v>32</v>
      </c>
      <c r="E2417" s="6">
        <v>26.88</v>
      </c>
      <c r="F2417" s="6">
        <v>70</v>
      </c>
      <c r="G2417" s="6" t="s">
        <v>110</v>
      </c>
      <c r="H2417" s="6" t="s">
        <v>111</v>
      </c>
      <c r="I2417" s="6" t="s">
        <v>21</v>
      </c>
      <c r="J2417" s="7">
        <v>41978</v>
      </c>
      <c r="K2417" s="12">
        <f>Ventas[[#This Row],[Unit Price]]*Ventas[[#This Row],[Quantity]]</f>
        <v>2240</v>
      </c>
      <c r="L2417" s="12">
        <f>Ventas[[#This Row],[Unit Cost]]*Ventas[[#This Row],[Quantity]]</f>
        <v>1881.6</v>
      </c>
      <c r="M2417" s="14">
        <f>Ventas[[#This Row],[Ingresos]]-Ventas[[#This Row],[Costes]]</f>
        <v>358.40000000000009</v>
      </c>
      <c r="N2417" s="14" t="str">
        <f>_xlfn.XLOOKUP(Ventas[[#This Row],[Ship Country]],[1]!Countries[Ship Country],[1]!Countries[Area],"No registrado")</f>
        <v>Nord Europe</v>
      </c>
      <c r="O2417" s="14" t="str">
        <f>_xlfn.XLOOKUP(Ventas[[#This Row],[Ship Country]],[1]!Countries[Ship Country],[1]!Countries[Continent],"No existe")</f>
        <v>Europe</v>
      </c>
      <c r="P2417" s="15" t="str">
        <f>_xlfn.XLOOKUP(Ventas[[#This Row],[Category]],[2]!ProdManager[Category],[2]!ProdManager[Prod_Manager])</f>
        <v>Lydia Sinn</v>
      </c>
      <c r="Q2417" s="15">
        <f>YEAR(Ventas[[#This Row],[Order Date]])</f>
        <v>2014</v>
      </c>
      <c r="R2417" s="15" t="str">
        <f>TEXT(Ventas[[#This Row],[Order Date]],"MMM")</f>
        <v>dic</v>
      </c>
    </row>
    <row r="2418" spans="1:18" x14ac:dyDescent="0.25">
      <c r="A2418" s="4">
        <v>10345</v>
      </c>
      <c r="B2418" s="4" t="s">
        <v>130</v>
      </c>
      <c r="C2418" s="4" t="s">
        <v>35</v>
      </c>
      <c r="D2418" s="4">
        <v>7.3</v>
      </c>
      <c r="E2418" s="4">
        <v>5.0369999999999999</v>
      </c>
      <c r="F2418" s="4">
        <v>80</v>
      </c>
      <c r="G2418" s="4" t="s">
        <v>110</v>
      </c>
      <c r="H2418" s="4" t="s">
        <v>111</v>
      </c>
      <c r="I2418" s="4" t="s">
        <v>21</v>
      </c>
      <c r="J2418" s="5">
        <v>41978</v>
      </c>
      <c r="K2418" s="12">
        <f>Ventas[[#This Row],[Unit Price]]*Ventas[[#This Row],[Quantity]]</f>
        <v>584</v>
      </c>
      <c r="L2418" s="12">
        <f>Ventas[[#This Row],[Unit Cost]]*Ventas[[#This Row],[Quantity]]</f>
        <v>402.96</v>
      </c>
      <c r="M2418" s="14">
        <f>Ventas[[#This Row],[Ingresos]]-Ventas[[#This Row],[Costes]]</f>
        <v>181.04000000000002</v>
      </c>
      <c r="N2418" s="14" t="str">
        <f>_xlfn.XLOOKUP(Ventas[[#This Row],[Ship Country]],[1]!Countries[Ship Country],[1]!Countries[Area],"No registrado")</f>
        <v>Nord Europe</v>
      </c>
      <c r="O2418" s="14" t="str">
        <f>_xlfn.XLOOKUP(Ventas[[#This Row],[Ship Country]],[1]!Countries[Ship Country],[1]!Countries[Continent],"No existe")</f>
        <v>Europe</v>
      </c>
      <c r="P2418" s="15" t="str">
        <f>_xlfn.XLOOKUP(Ventas[[#This Row],[Category]],[2]!ProdManager[Category],[2]!ProdManager[Prod_Manager])</f>
        <v>Lydia Sinn</v>
      </c>
      <c r="Q2418" s="15">
        <f>YEAR(Ventas[[#This Row],[Order Date]])</f>
        <v>2014</v>
      </c>
      <c r="R2418" s="15" t="str">
        <f>TEXT(Ventas[[#This Row],[Order Date]],"MMM")</f>
        <v>dic</v>
      </c>
    </row>
    <row r="2419" spans="1:18" x14ac:dyDescent="0.25">
      <c r="A2419" s="6">
        <v>10345</v>
      </c>
      <c r="B2419" s="6" t="s">
        <v>9</v>
      </c>
      <c r="C2419" s="6" t="s">
        <v>10</v>
      </c>
      <c r="D2419" s="6">
        <v>11.2</v>
      </c>
      <c r="E2419" s="6">
        <v>8.5119999999999987</v>
      </c>
      <c r="F2419" s="6">
        <v>9</v>
      </c>
      <c r="G2419" s="6" t="s">
        <v>110</v>
      </c>
      <c r="H2419" s="6" t="s">
        <v>111</v>
      </c>
      <c r="I2419" s="6" t="s">
        <v>21</v>
      </c>
      <c r="J2419" s="7">
        <v>41978</v>
      </c>
      <c r="K2419" s="12">
        <f>Ventas[[#This Row],[Unit Price]]*Ventas[[#This Row],[Quantity]]</f>
        <v>100.8</v>
      </c>
      <c r="L2419" s="12">
        <f>Ventas[[#This Row],[Unit Cost]]*Ventas[[#This Row],[Quantity]]</f>
        <v>76.60799999999999</v>
      </c>
      <c r="M2419" s="14">
        <f>Ventas[[#This Row],[Ingresos]]-Ventas[[#This Row],[Costes]]</f>
        <v>24.192000000000007</v>
      </c>
      <c r="N2419" s="14" t="str">
        <f>_xlfn.XLOOKUP(Ventas[[#This Row],[Ship Country]],[1]!Countries[Ship Country],[1]!Countries[Area],"No registrado")</f>
        <v>Nord Europe</v>
      </c>
      <c r="O2419" s="14" t="str">
        <f>_xlfn.XLOOKUP(Ventas[[#This Row],[Ship Country]],[1]!Countries[Ship Country],[1]!Countries[Continent],"No existe")</f>
        <v>Europe</v>
      </c>
      <c r="P2419" s="15" t="str">
        <f>_xlfn.XLOOKUP(Ventas[[#This Row],[Category]],[2]!ProdManager[Category],[2]!ProdManager[Prod_Manager])</f>
        <v>Marc Caine</v>
      </c>
      <c r="Q2419" s="15">
        <f>YEAR(Ventas[[#This Row],[Order Date]])</f>
        <v>2014</v>
      </c>
      <c r="R2419" s="15" t="str">
        <f>TEXT(Ventas[[#This Row],[Order Date]],"MMM")</f>
        <v>dic</v>
      </c>
    </row>
    <row r="2420" spans="1:18" x14ac:dyDescent="0.25">
      <c r="A2420" s="4">
        <v>10346</v>
      </c>
      <c r="B2420" s="4" t="s">
        <v>91</v>
      </c>
      <c r="C2420" s="4" t="s">
        <v>46</v>
      </c>
      <c r="D2420" s="4">
        <v>31.2</v>
      </c>
      <c r="E2420" s="4">
        <v>24.96</v>
      </c>
      <c r="F2420" s="4">
        <v>36</v>
      </c>
      <c r="G2420" s="4" t="s">
        <v>82</v>
      </c>
      <c r="H2420" s="4" t="s">
        <v>83</v>
      </c>
      <c r="I2420" s="4" t="s">
        <v>84</v>
      </c>
      <c r="J2420" s="5">
        <v>41979</v>
      </c>
      <c r="K2420" s="12">
        <f>Ventas[[#This Row],[Unit Price]]*Ventas[[#This Row],[Quantity]]</f>
        <v>1123.2</v>
      </c>
      <c r="L2420" s="12">
        <f>Ventas[[#This Row],[Unit Cost]]*Ventas[[#This Row],[Quantity]]</f>
        <v>898.56000000000006</v>
      </c>
      <c r="M2420" s="14">
        <f>Ventas[[#This Row],[Ingresos]]-Ventas[[#This Row],[Costes]]</f>
        <v>224.64</v>
      </c>
      <c r="N2420" s="14" t="str">
        <f>_xlfn.XLOOKUP(Ventas[[#This Row],[Ship Country]],[1]!Countries[Ship Country],[1]!Countries[Area],"No registrado")</f>
        <v>Nord America</v>
      </c>
      <c r="O2420" s="14" t="str">
        <f>_xlfn.XLOOKUP(Ventas[[#This Row],[Ship Country]],[1]!Countries[Ship Country],[1]!Countries[Continent],"No existe")</f>
        <v>America</v>
      </c>
      <c r="P2420" s="15" t="str">
        <f>_xlfn.XLOOKUP(Ventas[[#This Row],[Category]],[2]!ProdManager[Category],[2]!ProdManager[Prod_Manager])</f>
        <v>John Matter</v>
      </c>
      <c r="Q2420" s="15">
        <f>YEAR(Ventas[[#This Row],[Order Date]])</f>
        <v>2014</v>
      </c>
      <c r="R2420" s="15" t="str">
        <f>TEXT(Ventas[[#This Row],[Order Date]],"MMM")</f>
        <v>dic</v>
      </c>
    </row>
    <row r="2421" spans="1:18" x14ac:dyDescent="0.25">
      <c r="A2421" s="6">
        <v>10346</v>
      </c>
      <c r="B2421" s="6" t="s">
        <v>86</v>
      </c>
      <c r="C2421" s="6" t="s">
        <v>10</v>
      </c>
      <c r="D2421" s="6">
        <v>30.4</v>
      </c>
      <c r="E2421" s="6">
        <v>24.015999999999998</v>
      </c>
      <c r="F2421" s="6">
        <v>20</v>
      </c>
      <c r="G2421" s="6" t="s">
        <v>82</v>
      </c>
      <c r="H2421" s="6" t="s">
        <v>83</v>
      </c>
      <c r="I2421" s="6" t="s">
        <v>84</v>
      </c>
      <c r="J2421" s="7">
        <v>41979</v>
      </c>
      <c r="K2421" s="12">
        <f>Ventas[[#This Row],[Unit Price]]*Ventas[[#This Row],[Quantity]]</f>
        <v>608</v>
      </c>
      <c r="L2421" s="12">
        <f>Ventas[[#This Row],[Unit Cost]]*Ventas[[#This Row],[Quantity]]</f>
        <v>480.31999999999994</v>
      </c>
      <c r="M2421" s="14">
        <f>Ventas[[#This Row],[Ingresos]]-Ventas[[#This Row],[Costes]]</f>
        <v>127.68000000000006</v>
      </c>
      <c r="N2421" s="14" t="str">
        <f>_xlfn.XLOOKUP(Ventas[[#This Row],[Ship Country]],[1]!Countries[Ship Country],[1]!Countries[Area],"No registrado")</f>
        <v>Nord America</v>
      </c>
      <c r="O2421" s="14" t="str">
        <f>_xlfn.XLOOKUP(Ventas[[#This Row],[Ship Country]],[1]!Countries[Ship Country],[1]!Countries[Continent],"No existe")</f>
        <v>America</v>
      </c>
      <c r="P2421" s="15" t="str">
        <f>_xlfn.XLOOKUP(Ventas[[#This Row],[Category]],[2]!ProdManager[Category],[2]!ProdManager[Prod_Manager])</f>
        <v>Marc Caine</v>
      </c>
      <c r="Q2421" s="15">
        <f>YEAR(Ventas[[#This Row],[Order Date]])</f>
        <v>2014</v>
      </c>
      <c r="R2421" s="15" t="str">
        <f>TEXT(Ventas[[#This Row],[Order Date]],"MMM")</f>
        <v>dic</v>
      </c>
    </row>
    <row r="2422" spans="1:18" x14ac:dyDescent="0.25">
      <c r="A2422" s="4">
        <v>10347</v>
      </c>
      <c r="B2422" s="4" t="s">
        <v>181</v>
      </c>
      <c r="C2422" s="4" t="s">
        <v>35</v>
      </c>
      <c r="D2422" s="4">
        <v>11.2</v>
      </c>
      <c r="E2422" s="4">
        <v>7.6159999999999988</v>
      </c>
      <c r="F2422" s="4">
        <v>10</v>
      </c>
      <c r="G2422" s="4" t="s">
        <v>202</v>
      </c>
      <c r="H2422" s="4" t="s">
        <v>152</v>
      </c>
      <c r="I2422" s="4" t="s">
        <v>27</v>
      </c>
      <c r="J2422" s="5">
        <v>41980</v>
      </c>
      <c r="K2422" s="12">
        <f>Ventas[[#This Row],[Unit Price]]*Ventas[[#This Row],[Quantity]]</f>
        <v>112</v>
      </c>
      <c r="L2422" s="12">
        <f>Ventas[[#This Row],[Unit Cost]]*Ventas[[#This Row],[Quantity]]</f>
        <v>76.159999999999982</v>
      </c>
      <c r="M2422" s="14">
        <f>Ventas[[#This Row],[Ingresos]]-Ventas[[#This Row],[Costes]]</f>
        <v>35.840000000000018</v>
      </c>
      <c r="N2422" s="14" t="str">
        <f>_xlfn.XLOOKUP(Ventas[[#This Row],[Ship Country]],[1]!Countries[Ship Country],[1]!Countries[Area],"No registrado")</f>
        <v>Sud America</v>
      </c>
      <c r="O2422" s="14" t="str">
        <f>_xlfn.XLOOKUP(Ventas[[#This Row],[Ship Country]],[1]!Countries[Ship Country],[1]!Countries[Continent],"No existe")</f>
        <v>America</v>
      </c>
      <c r="P2422" s="15" t="str">
        <f>_xlfn.XLOOKUP(Ventas[[#This Row],[Category]],[2]!ProdManager[Category],[2]!ProdManager[Prod_Manager])</f>
        <v>Lydia Sinn</v>
      </c>
      <c r="Q2422" s="15">
        <f>YEAR(Ventas[[#This Row],[Order Date]])</f>
        <v>2014</v>
      </c>
      <c r="R2422" s="15" t="str">
        <f>TEXT(Ventas[[#This Row],[Order Date]],"MMM")</f>
        <v>dic</v>
      </c>
    </row>
    <row r="2423" spans="1:18" x14ac:dyDescent="0.25">
      <c r="A2423" s="6">
        <v>10347</v>
      </c>
      <c r="B2423" s="6" t="s">
        <v>42</v>
      </c>
      <c r="C2423" s="6" t="s">
        <v>43</v>
      </c>
      <c r="D2423" s="6">
        <v>14.4</v>
      </c>
      <c r="E2423" s="6">
        <v>13.248000000000001</v>
      </c>
      <c r="F2423" s="6">
        <v>50</v>
      </c>
      <c r="G2423" s="6" t="s">
        <v>202</v>
      </c>
      <c r="H2423" s="6" t="s">
        <v>152</v>
      </c>
      <c r="I2423" s="6" t="s">
        <v>27</v>
      </c>
      <c r="J2423" s="7">
        <v>41980</v>
      </c>
      <c r="K2423" s="12">
        <f>Ventas[[#This Row],[Unit Price]]*Ventas[[#This Row],[Quantity]]</f>
        <v>720</v>
      </c>
      <c r="L2423" s="12">
        <f>Ventas[[#This Row],[Unit Cost]]*Ventas[[#This Row],[Quantity]]</f>
        <v>662.40000000000009</v>
      </c>
      <c r="M2423" s="14">
        <f>Ventas[[#This Row],[Ingresos]]-Ventas[[#This Row],[Costes]]</f>
        <v>57.599999999999909</v>
      </c>
      <c r="N2423" s="14" t="str">
        <f>_xlfn.XLOOKUP(Ventas[[#This Row],[Ship Country]],[1]!Countries[Ship Country],[1]!Countries[Area],"No registrado")</f>
        <v>Sud America</v>
      </c>
      <c r="O2423" s="14" t="str">
        <f>_xlfn.XLOOKUP(Ventas[[#This Row],[Ship Country]],[1]!Countries[Ship Country],[1]!Countries[Continent],"No existe")</f>
        <v>America</v>
      </c>
      <c r="P2423" s="15" t="str">
        <f>_xlfn.XLOOKUP(Ventas[[#This Row],[Category]],[2]!ProdManager[Category],[2]!ProdManager[Prod_Manager])</f>
        <v>John Matter</v>
      </c>
      <c r="Q2423" s="15">
        <f>YEAR(Ventas[[#This Row],[Order Date]])</f>
        <v>2014</v>
      </c>
      <c r="R2423" s="15" t="str">
        <f>TEXT(Ventas[[#This Row],[Order Date]],"MMM")</f>
        <v>dic</v>
      </c>
    </row>
    <row r="2424" spans="1:18" x14ac:dyDescent="0.25">
      <c r="A2424" s="4">
        <v>10347</v>
      </c>
      <c r="B2424" s="4" t="s">
        <v>98</v>
      </c>
      <c r="C2424" s="4" t="s">
        <v>29</v>
      </c>
      <c r="D2424" s="4">
        <v>14.7</v>
      </c>
      <c r="E2424" s="4">
        <v>10.29</v>
      </c>
      <c r="F2424" s="4">
        <v>4</v>
      </c>
      <c r="G2424" s="4" t="s">
        <v>202</v>
      </c>
      <c r="H2424" s="4" t="s">
        <v>152</v>
      </c>
      <c r="I2424" s="4" t="s">
        <v>27</v>
      </c>
      <c r="J2424" s="5">
        <v>41980</v>
      </c>
      <c r="K2424" s="12">
        <f>Ventas[[#This Row],[Unit Price]]*Ventas[[#This Row],[Quantity]]</f>
        <v>58.8</v>
      </c>
      <c r="L2424" s="12">
        <f>Ventas[[#This Row],[Unit Cost]]*Ventas[[#This Row],[Quantity]]</f>
        <v>41.16</v>
      </c>
      <c r="M2424" s="14">
        <f>Ventas[[#This Row],[Ingresos]]-Ventas[[#This Row],[Costes]]</f>
        <v>17.64</v>
      </c>
      <c r="N2424" s="14" t="str">
        <f>_xlfn.XLOOKUP(Ventas[[#This Row],[Ship Country]],[1]!Countries[Ship Country],[1]!Countries[Area],"No registrado")</f>
        <v>Sud America</v>
      </c>
      <c r="O2424" s="14" t="str">
        <f>_xlfn.XLOOKUP(Ventas[[#This Row],[Ship Country]],[1]!Countries[Ship Country],[1]!Countries[Continent],"No existe")</f>
        <v>America</v>
      </c>
      <c r="P2424" s="15" t="str">
        <f>_xlfn.XLOOKUP(Ventas[[#This Row],[Category]],[2]!ProdManager[Category],[2]!ProdManager[Prod_Manager])</f>
        <v>Peter Stone</v>
      </c>
      <c r="Q2424" s="15">
        <f>YEAR(Ventas[[#This Row],[Order Date]])</f>
        <v>2014</v>
      </c>
      <c r="R2424" s="15" t="str">
        <f>TEXT(Ventas[[#This Row],[Order Date]],"MMM")</f>
        <v>dic</v>
      </c>
    </row>
    <row r="2425" spans="1:18" x14ac:dyDescent="0.25">
      <c r="A2425" s="6">
        <v>10347</v>
      </c>
      <c r="B2425" s="6" t="s">
        <v>129</v>
      </c>
      <c r="C2425" s="6" t="s">
        <v>43</v>
      </c>
      <c r="D2425" s="6">
        <v>6.2</v>
      </c>
      <c r="E2425" s="6">
        <v>5.58</v>
      </c>
      <c r="F2425" s="6">
        <v>6</v>
      </c>
      <c r="G2425" s="6" t="s">
        <v>202</v>
      </c>
      <c r="H2425" s="6" t="s">
        <v>152</v>
      </c>
      <c r="I2425" s="6" t="s">
        <v>27</v>
      </c>
      <c r="J2425" s="7">
        <v>41980</v>
      </c>
      <c r="K2425" s="12">
        <f>Ventas[[#This Row],[Unit Price]]*Ventas[[#This Row],[Quantity]]</f>
        <v>37.200000000000003</v>
      </c>
      <c r="L2425" s="12">
        <f>Ventas[[#This Row],[Unit Cost]]*Ventas[[#This Row],[Quantity]]</f>
        <v>33.480000000000004</v>
      </c>
      <c r="M2425" s="14">
        <f>Ventas[[#This Row],[Ingresos]]-Ventas[[#This Row],[Costes]]</f>
        <v>3.7199999999999989</v>
      </c>
      <c r="N2425" s="14" t="str">
        <f>_xlfn.XLOOKUP(Ventas[[#This Row],[Ship Country]],[1]!Countries[Ship Country],[1]!Countries[Area],"No registrado")</f>
        <v>Sud America</v>
      </c>
      <c r="O2425" s="14" t="str">
        <f>_xlfn.XLOOKUP(Ventas[[#This Row],[Ship Country]],[1]!Countries[Ship Country],[1]!Countries[Continent],"No existe")</f>
        <v>America</v>
      </c>
      <c r="P2425" s="15" t="str">
        <f>_xlfn.XLOOKUP(Ventas[[#This Row],[Category]],[2]!ProdManager[Category],[2]!ProdManager[Prod_Manager])</f>
        <v>John Matter</v>
      </c>
      <c r="Q2425" s="15">
        <f>YEAR(Ventas[[#This Row],[Order Date]])</f>
        <v>2014</v>
      </c>
      <c r="R2425" s="15" t="str">
        <f>TEXT(Ventas[[#This Row],[Order Date]],"MMM")</f>
        <v>dic</v>
      </c>
    </row>
    <row r="2426" spans="1:18" x14ac:dyDescent="0.25">
      <c r="A2426" s="4">
        <v>10348</v>
      </c>
      <c r="B2426" s="4" t="s">
        <v>138</v>
      </c>
      <c r="C2426" s="4" t="s">
        <v>43</v>
      </c>
      <c r="D2426" s="4">
        <v>14.4</v>
      </c>
      <c r="E2426" s="4">
        <v>12.96</v>
      </c>
      <c r="F2426" s="4">
        <v>15</v>
      </c>
      <c r="G2426" s="4" t="s">
        <v>160</v>
      </c>
      <c r="H2426" s="4" t="s">
        <v>161</v>
      </c>
      <c r="I2426" s="4" t="s">
        <v>21</v>
      </c>
      <c r="J2426" s="5">
        <v>41981</v>
      </c>
      <c r="K2426" s="12">
        <f>Ventas[[#This Row],[Unit Price]]*Ventas[[#This Row],[Quantity]]</f>
        <v>216</v>
      </c>
      <c r="L2426" s="12">
        <f>Ventas[[#This Row],[Unit Cost]]*Ventas[[#This Row],[Quantity]]</f>
        <v>194.4</v>
      </c>
      <c r="M2426" s="14">
        <f>Ventas[[#This Row],[Ingresos]]-Ventas[[#This Row],[Costes]]</f>
        <v>21.599999999999994</v>
      </c>
      <c r="N2426" s="14" t="str">
        <f>_xlfn.XLOOKUP(Ventas[[#This Row],[Ship Country]],[1]!Countries[Ship Country],[1]!Countries[Area],"No registrado")</f>
        <v>Nord Europe</v>
      </c>
      <c r="O2426" s="14" t="str">
        <f>_xlfn.XLOOKUP(Ventas[[#This Row],[Ship Country]],[1]!Countries[Ship Country],[1]!Countries[Continent],"No existe")</f>
        <v>Europe</v>
      </c>
      <c r="P2426" s="15" t="str">
        <f>_xlfn.XLOOKUP(Ventas[[#This Row],[Category]],[2]!ProdManager[Category],[2]!ProdManager[Prod_Manager])</f>
        <v>John Matter</v>
      </c>
      <c r="Q2426" s="15">
        <f>YEAR(Ventas[[#This Row],[Order Date]])</f>
        <v>2014</v>
      </c>
      <c r="R2426" s="15" t="str">
        <f>TEXT(Ventas[[#This Row],[Order Date]],"MMM")</f>
        <v>dic</v>
      </c>
    </row>
    <row r="2427" spans="1:18" x14ac:dyDescent="0.25">
      <c r="A2427" s="6">
        <v>10348</v>
      </c>
      <c r="B2427" s="6" t="s">
        <v>197</v>
      </c>
      <c r="C2427" s="6" t="s">
        <v>10</v>
      </c>
      <c r="D2427" s="6">
        <v>7.2</v>
      </c>
      <c r="E2427" s="6">
        <v>5.4720000000000004</v>
      </c>
      <c r="F2427" s="6">
        <v>25</v>
      </c>
      <c r="G2427" s="6" t="s">
        <v>160</v>
      </c>
      <c r="H2427" s="6" t="s">
        <v>161</v>
      </c>
      <c r="I2427" s="6" t="s">
        <v>21</v>
      </c>
      <c r="J2427" s="7">
        <v>41981</v>
      </c>
      <c r="K2427" s="12">
        <f>Ventas[[#This Row],[Unit Price]]*Ventas[[#This Row],[Quantity]]</f>
        <v>180</v>
      </c>
      <c r="L2427" s="12">
        <f>Ventas[[#This Row],[Unit Cost]]*Ventas[[#This Row],[Quantity]]</f>
        <v>136.80000000000001</v>
      </c>
      <c r="M2427" s="14">
        <f>Ventas[[#This Row],[Ingresos]]-Ventas[[#This Row],[Costes]]</f>
        <v>43.199999999999989</v>
      </c>
      <c r="N2427" s="14" t="str">
        <f>_xlfn.XLOOKUP(Ventas[[#This Row],[Ship Country]],[1]!Countries[Ship Country],[1]!Countries[Area],"No registrado")</f>
        <v>Nord Europe</v>
      </c>
      <c r="O2427" s="14" t="str">
        <f>_xlfn.XLOOKUP(Ventas[[#This Row],[Ship Country]],[1]!Countries[Ship Country],[1]!Countries[Continent],"No existe")</f>
        <v>Europe</v>
      </c>
      <c r="P2427" s="15" t="str">
        <f>_xlfn.XLOOKUP(Ventas[[#This Row],[Category]],[2]!ProdManager[Category],[2]!ProdManager[Prod_Manager])</f>
        <v>Marc Caine</v>
      </c>
      <c r="Q2427" s="15">
        <f>YEAR(Ventas[[#This Row],[Order Date]])</f>
        <v>2014</v>
      </c>
      <c r="R2427" s="15" t="str">
        <f>TEXT(Ventas[[#This Row],[Order Date]],"MMM")</f>
        <v>dic</v>
      </c>
    </row>
    <row r="2428" spans="1:18" x14ac:dyDescent="0.25">
      <c r="A2428" s="4">
        <v>10349</v>
      </c>
      <c r="B2428" s="4" t="s">
        <v>145</v>
      </c>
      <c r="C2428" s="4" t="s">
        <v>46</v>
      </c>
      <c r="D2428" s="4">
        <v>5.9</v>
      </c>
      <c r="E2428" s="4">
        <v>4.7200000000000006</v>
      </c>
      <c r="F2428" s="4">
        <v>24</v>
      </c>
      <c r="G2428" s="4" t="s">
        <v>108</v>
      </c>
      <c r="H2428" s="4" t="s">
        <v>109</v>
      </c>
      <c r="I2428" s="4" t="s">
        <v>84</v>
      </c>
      <c r="J2428" s="5">
        <v>41982</v>
      </c>
      <c r="K2428" s="12">
        <f>Ventas[[#This Row],[Unit Price]]*Ventas[[#This Row],[Quantity]]</f>
        <v>141.60000000000002</v>
      </c>
      <c r="L2428" s="12">
        <f>Ventas[[#This Row],[Unit Cost]]*Ventas[[#This Row],[Quantity]]</f>
        <v>113.28000000000002</v>
      </c>
      <c r="M2428" s="14">
        <f>Ventas[[#This Row],[Ingresos]]-Ventas[[#This Row],[Costes]]</f>
        <v>28.320000000000007</v>
      </c>
      <c r="N2428" s="14" t="str">
        <f>_xlfn.XLOOKUP(Ventas[[#This Row],[Ship Country]],[1]!Countries[Ship Country],[1]!Countries[Area],"No registrado")</f>
        <v>Nord America</v>
      </c>
      <c r="O2428" s="14" t="str">
        <f>_xlfn.XLOOKUP(Ventas[[#This Row],[Ship Country]],[1]!Countries[Ship Country],[1]!Countries[Continent],"No existe")</f>
        <v>America</v>
      </c>
      <c r="P2428" s="15" t="str">
        <f>_xlfn.XLOOKUP(Ventas[[#This Row],[Category]],[2]!ProdManager[Category],[2]!ProdManager[Prod_Manager])</f>
        <v>John Matter</v>
      </c>
      <c r="Q2428" s="15">
        <f>YEAR(Ventas[[#This Row],[Order Date]])</f>
        <v>2014</v>
      </c>
      <c r="R2428" s="15" t="str">
        <f>TEXT(Ventas[[#This Row],[Order Date]],"MMM")</f>
        <v>dic</v>
      </c>
    </row>
    <row r="2429" spans="1:18" x14ac:dyDescent="0.25">
      <c r="A2429" s="6">
        <v>10350</v>
      </c>
      <c r="B2429" s="6" t="s">
        <v>203</v>
      </c>
      <c r="C2429" s="6" t="s">
        <v>35</v>
      </c>
      <c r="D2429" s="6">
        <v>13</v>
      </c>
      <c r="E2429" s="6">
        <v>8.9699999999999989</v>
      </c>
      <c r="F2429" s="6">
        <v>15</v>
      </c>
      <c r="G2429" s="6" t="s">
        <v>204</v>
      </c>
      <c r="H2429" s="6" t="s">
        <v>205</v>
      </c>
      <c r="I2429" s="6" t="s">
        <v>13</v>
      </c>
      <c r="J2429" s="7">
        <v>41985</v>
      </c>
      <c r="K2429" s="12">
        <f>Ventas[[#This Row],[Unit Price]]*Ventas[[#This Row],[Quantity]]</f>
        <v>195</v>
      </c>
      <c r="L2429" s="12">
        <f>Ventas[[#This Row],[Unit Cost]]*Ventas[[#This Row],[Quantity]]</f>
        <v>134.54999999999998</v>
      </c>
      <c r="M2429" s="14">
        <f>Ventas[[#This Row],[Ingresos]]-Ventas[[#This Row],[Costes]]</f>
        <v>60.450000000000017</v>
      </c>
      <c r="N2429" s="14" t="str">
        <f>_xlfn.XLOOKUP(Ventas[[#This Row],[Ship Country]],[1]!Countries[Ship Country],[1]!Countries[Area],"No registrado")</f>
        <v>Nord Europe</v>
      </c>
      <c r="O2429" s="14" t="str">
        <f>_xlfn.XLOOKUP(Ventas[[#This Row],[Ship Country]],[1]!Countries[Ship Country],[1]!Countries[Continent],"No existe")</f>
        <v>Europe</v>
      </c>
      <c r="P2429" s="15" t="str">
        <f>_xlfn.XLOOKUP(Ventas[[#This Row],[Category]],[2]!ProdManager[Category],[2]!ProdManager[Prod_Manager])</f>
        <v>Lydia Sinn</v>
      </c>
      <c r="Q2429" s="15">
        <f>YEAR(Ventas[[#This Row],[Order Date]])</f>
        <v>2014</v>
      </c>
      <c r="R2429" s="15" t="str">
        <f>TEXT(Ventas[[#This Row],[Order Date]],"MMM")</f>
        <v>dic</v>
      </c>
    </row>
    <row r="2430" spans="1:18" x14ac:dyDescent="0.25">
      <c r="A2430" s="4">
        <v>10350</v>
      </c>
      <c r="B2430" s="4" t="s">
        <v>155</v>
      </c>
      <c r="C2430" s="4" t="s">
        <v>15</v>
      </c>
      <c r="D2430" s="4">
        <v>28.8</v>
      </c>
      <c r="E2430" s="4">
        <v>23.904</v>
      </c>
      <c r="F2430" s="4">
        <v>18</v>
      </c>
      <c r="G2430" s="4" t="s">
        <v>204</v>
      </c>
      <c r="H2430" s="4" t="s">
        <v>205</v>
      </c>
      <c r="I2430" s="4" t="s">
        <v>13</v>
      </c>
      <c r="J2430" s="5">
        <v>41985</v>
      </c>
      <c r="K2430" s="12">
        <f>Ventas[[#This Row],[Unit Price]]*Ventas[[#This Row],[Quantity]]</f>
        <v>518.4</v>
      </c>
      <c r="L2430" s="12">
        <f>Ventas[[#This Row],[Unit Cost]]*Ventas[[#This Row],[Quantity]]</f>
        <v>430.27199999999999</v>
      </c>
      <c r="M2430" s="14">
        <f>Ventas[[#This Row],[Ingresos]]-Ventas[[#This Row],[Costes]]</f>
        <v>88.127999999999986</v>
      </c>
      <c r="N2430" s="14" t="str">
        <f>_xlfn.XLOOKUP(Ventas[[#This Row],[Ship Country]],[1]!Countries[Ship Country],[1]!Countries[Area],"No registrado")</f>
        <v>Nord Europe</v>
      </c>
      <c r="O2430" s="14" t="str">
        <f>_xlfn.XLOOKUP(Ventas[[#This Row],[Ship Country]],[1]!Countries[Ship Country],[1]!Countries[Continent],"No existe")</f>
        <v>Europe</v>
      </c>
      <c r="P2430" s="15" t="str">
        <f>_xlfn.XLOOKUP(Ventas[[#This Row],[Category]],[2]!ProdManager[Category],[2]!ProdManager[Prod_Manager])</f>
        <v>Peter Stone</v>
      </c>
      <c r="Q2430" s="15">
        <f>YEAR(Ventas[[#This Row],[Order Date]])</f>
        <v>2014</v>
      </c>
      <c r="R2430" s="15" t="str">
        <f>TEXT(Ventas[[#This Row],[Order Date]],"MMM")</f>
        <v>dic</v>
      </c>
    </row>
    <row r="2431" spans="1:18" x14ac:dyDescent="0.25">
      <c r="A2431" s="6">
        <v>10351</v>
      </c>
      <c r="B2431" s="6" t="s">
        <v>23</v>
      </c>
      <c r="C2431" s="6" t="s">
        <v>24</v>
      </c>
      <c r="D2431" s="6">
        <v>16.8</v>
      </c>
      <c r="E2431" s="6">
        <v>11.76</v>
      </c>
      <c r="F2431" s="6">
        <v>10</v>
      </c>
      <c r="G2431" s="6" t="s">
        <v>66</v>
      </c>
      <c r="H2431" s="6" t="s">
        <v>67</v>
      </c>
      <c r="I2431" s="6" t="s">
        <v>68</v>
      </c>
      <c r="J2431" s="7">
        <v>41985</v>
      </c>
      <c r="K2431" s="12">
        <f>Ventas[[#This Row],[Unit Price]]*Ventas[[#This Row],[Quantity]]</f>
        <v>168</v>
      </c>
      <c r="L2431" s="12">
        <f>Ventas[[#This Row],[Unit Cost]]*Ventas[[#This Row],[Quantity]]</f>
        <v>117.6</v>
      </c>
      <c r="M2431" s="14">
        <f>Ventas[[#This Row],[Ingresos]]-Ventas[[#This Row],[Costes]]</f>
        <v>50.400000000000006</v>
      </c>
      <c r="N2431" s="14" t="str">
        <f>_xlfn.XLOOKUP(Ventas[[#This Row],[Ship Country]],[1]!Countries[Ship Country],[1]!Countries[Area],"No registrado")</f>
        <v>Nord Europe</v>
      </c>
      <c r="O2431" s="14" t="str">
        <f>_xlfn.XLOOKUP(Ventas[[#This Row],[Ship Country]],[1]!Countries[Ship Country],[1]!Countries[Continent],"No existe")</f>
        <v>Europe</v>
      </c>
      <c r="P2431" s="15" t="str">
        <f>_xlfn.XLOOKUP(Ventas[[#This Row],[Category]],[2]!ProdManager[Category],[2]!ProdManager[Prod_Manager])</f>
        <v>Lydia Sinn</v>
      </c>
      <c r="Q2431" s="15">
        <f>YEAR(Ventas[[#This Row],[Order Date]])</f>
        <v>2014</v>
      </c>
      <c r="R2431" s="15" t="str">
        <f>TEXT(Ventas[[#This Row],[Order Date]],"MMM")</f>
        <v>dic</v>
      </c>
    </row>
    <row r="2432" spans="1:18" x14ac:dyDescent="0.25">
      <c r="A2432" s="4">
        <v>10351</v>
      </c>
      <c r="B2432" s="4" t="s">
        <v>188</v>
      </c>
      <c r="C2432" s="4" t="s">
        <v>43</v>
      </c>
      <c r="D2432" s="4">
        <v>210.8</v>
      </c>
      <c r="E2432" s="4">
        <v>191.828</v>
      </c>
      <c r="F2432" s="4">
        <v>20</v>
      </c>
      <c r="G2432" s="4" t="s">
        <v>66</v>
      </c>
      <c r="H2432" s="4" t="s">
        <v>67</v>
      </c>
      <c r="I2432" s="4" t="s">
        <v>68</v>
      </c>
      <c r="J2432" s="5">
        <v>41985</v>
      </c>
      <c r="K2432" s="12">
        <f>Ventas[[#This Row],[Unit Price]]*Ventas[[#This Row],[Quantity]]</f>
        <v>4216</v>
      </c>
      <c r="L2432" s="12">
        <f>Ventas[[#This Row],[Unit Cost]]*Ventas[[#This Row],[Quantity]]</f>
        <v>3836.56</v>
      </c>
      <c r="M2432" s="14">
        <f>Ventas[[#This Row],[Ingresos]]-Ventas[[#This Row],[Costes]]</f>
        <v>379.44000000000005</v>
      </c>
      <c r="N2432" s="14" t="str">
        <f>_xlfn.XLOOKUP(Ventas[[#This Row],[Ship Country]],[1]!Countries[Ship Country],[1]!Countries[Area],"No registrado")</f>
        <v>Nord Europe</v>
      </c>
      <c r="O2432" s="14" t="str">
        <f>_xlfn.XLOOKUP(Ventas[[#This Row],[Ship Country]],[1]!Countries[Ship Country],[1]!Countries[Continent],"No existe")</f>
        <v>Europe</v>
      </c>
      <c r="P2432" s="15" t="str">
        <f>_xlfn.XLOOKUP(Ventas[[#This Row],[Category]],[2]!ProdManager[Category],[2]!ProdManager[Prod_Manager])</f>
        <v>John Matter</v>
      </c>
      <c r="Q2432" s="15">
        <f>YEAR(Ventas[[#This Row],[Order Date]])</f>
        <v>2014</v>
      </c>
      <c r="R2432" s="15" t="str">
        <f>TEXT(Ventas[[#This Row],[Order Date]],"MMM")</f>
        <v>dic</v>
      </c>
    </row>
    <row r="2433" spans="1:18" x14ac:dyDescent="0.25">
      <c r="A2433" s="6">
        <v>10351</v>
      </c>
      <c r="B2433" s="6" t="s">
        <v>28</v>
      </c>
      <c r="C2433" s="6" t="s">
        <v>29</v>
      </c>
      <c r="D2433" s="6">
        <v>7.7</v>
      </c>
      <c r="E2433" s="6">
        <v>5.6209999999999996</v>
      </c>
      <c r="F2433" s="6">
        <v>13</v>
      </c>
      <c r="G2433" s="6" t="s">
        <v>66</v>
      </c>
      <c r="H2433" s="6" t="s">
        <v>67</v>
      </c>
      <c r="I2433" s="6" t="s">
        <v>68</v>
      </c>
      <c r="J2433" s="7">
        <v>41985</v>
      </c>
      <c r="K2433" s="12">
        <f>Ventas[[#This Row],[Unit Price]]*Ventas[[#This Row],[Quantity]]</f>
        <v>100.10000000000001</v>
      </c>
      <c r="L2433" s="12">
        <f>Ventas[[#This Row],[Unit Cost]]*Ventas[[#This Row],[Quantity]]</f>
        <v>73.072999999999993</v>
      </c>
      <c r="M2433" s="14">
        <f>Ventas[[#This Row],[Ingresos]]-Ventas[[#This Row],[Costes]]</f>
        <v>27.027000000000015</v>
      </c>
      <c r="N2433" s="14" t="str">
        <f>_xlfn.XLOOKUP(Ventas[[#This Row],[Ship Country]],[1]!Countries[Ship Country],[1]!Countries[Area],"No registrado")</f>
        <v>Nord Europe</v>
      </c>
      <c r="O2433" s="14" t="str">
        <f>_xlfn.XLOOKUP(Ventas[[#This Row],[Ship Country]],[1]!Countries[Ship Country],[1]!Countries[Continent],"No existe")</f>
        <v>Europe</v>
      </c>
      <c r="P2433" s="15" t="str">
        <f>_xlfn.XLOOKUP(Ventas[[#This Row],[Category]],[2]!ProdManager[Category],[2]!ProdManager[Prod_Manager])</f>
        <v>Peter Stone</v>
      </c>
      <c r="Q2433" s="15">
        <f>YEAR(Ventas[[#This Row],[Order Date]])</f>
        <v>2014</v>
      </c>
      <c r="R2433" s="15" t="str">
        <f>TEXT(Ventas[[#This Row],[Order Date]],"MMM")</f>
        <v>dic</v>
      </c>
    </row>
    <row r="2434" spans="1:18" x14ac:dyDescent="0.25">
      <c r="A2434" s="4">
        <v>10351</v>
      </c>
      <c r="B2434" s="4" t="s">
        <v>122</v>
      </c>
      <c r="C2434" s="4" t="s">
        <v>24</v>
      </c>
      <c r="D2434" s="4">
        <v>15.5</v>
      </c>
      <c r="E2434" s="4">
        <v>13.174999999999999</v>
      </c>
      <c r="F2434" s="4">
        <v>77</v>
      </c>
      <c r="G2434" s="4" t="s">
        <v>66</v>
      </c>
      <c r="H2434" s="4" t="s">
        <v>67</v>
      </c>
      <c r="I2434" s="4" t="s">
        <v>68</v>
      </c>
      <c r="J2434" s="5">
        <v>41985</v>
      </c>
      <c r="K2434" s="12">
        <f>Ventas[[#This Row],[Unit Price]]*Ventas[[#This Row],[Quantity]]</f>
        <v>1193.5</v>
      </c>
      <c r="L2434" s="12">
        <f>Ventas[[#This Row],[Unit Cost]]*Ventas[[#This Row],[Quantity]]</f>
        <v>1014.4749999999999</v>
      </c>
      <c r="M2434" s="14">
        <f>Ventas[[#This Row],[Ingresos]]-Ventas[[#This Row],[Costes]]</f>
        <v>179.02500000000009</v>
      </c>
      <c r="N2434" s="14" t="str">
        <f>_xlfn.XLOOKUP(Ventas[[#This Row],[Ship Country]],[1]!Countries[Ship Country],[1]!Countries[Area],"No registrado")</f>
        <v>Nord Europe</v>
      </c>
      <c r="O2434" s="14" t="str">
        <f>_xlfn.XLOOKUP(Ventas[[#This Row],[Ship Country]],[1]!Countries[Ship Country],[1]!Countries[Continent],"No existe")</f>
        <v>Europe</v>
      </c>
      <c r="P2434" s="15" t="str">
        <f>_xlfn.XLOOKUP(Ventas[[#This Row],[Category]],[2]!ProdManager[Category],[2]!ProdManager[Prod_Manager])</f>
        <v>Lydia Sinn</v>
      </c>
      <c r="Q2434" s="15">
        <f>YEAR(Ventas[[#This Row],[Order Date]])</f>
        <v>2014</v>
      </c>
      <c r="R2434" s="15" t="str">
        <f>TEXT(Ventas[[#This Row],[Order Date]],"MMM")</f>
        <v>dic</v>
      </c>
    </row>
    <row r="2435" spans="1:18" x14ac:dyDescent="0.25">
      <c r="A2435" s="6">
        <v>10352</v>
      </c>
      <c r="B2435" s="6" t="s">
        <v>51</v>
      </c>
      <c r="C2435" s="6" t="s">
        <v>43</v>
      </c>
      <c r="D2435" s="6">
        <v>3.6</v>
      </c>
      <c r="E2435" s="6">
        <v>3.3120000000000003</v>
      </c>
      <c r="F2435" s="6">
        <v>10</v>
      </c>
      <c r="G2435" s="6" t="s">
        <v>185</v>
      </c>
      <c r="H2435" s="6" t="s">
        <v>186</v>
      </c>
      <c r="I2435" s="6" t="s">
        <v>187</v>
      </c>
      <c r="J2435" s="7">
        <v>41986</v>
      </c>
      <c r="K2435" s="12">
        <f>Ventas[[#This Row],[Unit Price]]*Ventas[[#This Row],[Quantity]]</f>
        <v>36</v>
      </c>
      <c r="L2435" s="12">
        <f>Ventas[[#This Row],[Unit Cost]]*Ventas[[#This Row],[Quantity]]</f>
        <v>33.120000000000005</v>
      </c>
      <c r="M2435" s="14">
        <f>Ventas[[#This Row],[Ingresos]]-Ventas[[#This Row],[Costes]]</f>
        <v>2.8799999999999955</v>
      </c>
      <c r="N2435" s="14" t="str">
        <f>_xlfn.XLOOKUP(Ventas[[#This Row],[Ship Country]],[1]!Countries[Ship Country],[1]!Countries[Area],"No registrado")</f>
        <v>Sud Europe</v>
      </c>
      <c r="O2435" s="14" t="str">
        <f>_xlfn.XLOOKUP(Ventas[[#This Row],[Ship Country]],[1]!Countries[Ship Country],[1]!Countries[Continent],"No existe")</f>
        <v>Europe</v>
      </c>
      <c r="P2435" s="15" t="str">
        <f>_xlfn.XLOOKUP(Ventas[[#This Row],[Category]],[2]!ProdManager[Category],[2]!ProdManager[Prod_Manager])</f>
        <v>John Matter</v>
      </c>
      <c r="Q2435" s="15">
        <f>YEAR(Ventas[[#This Row],[Order Date]])</f>
        <v>2014</v>
      </c>
      <c r="R2435" s="15" t="str">
        <f>TEXT(Ventas[[#This Row],[Order Date]],"MMM")</f>
        <v>dic</v>
      </c>
    </row>
    <row r="2436" spans="1:18" x14ac:dyDescent="0.25">
      <c r="A2436" s="4">
        <v>10352</v>
      </c>
      <c r="B2436" s="4" t="s">
        <v>145</v>
      </c>
      <c r="C2436" s="4" t="s">
        <v>46</v>
      </c>
      <c r="D2436" s="4">
        <v>5.9</v>
      </c>
      <c r="E2436" s="4">
        <v>4.5430000000000001</v>
      </c>
      <c r="F2436" s="4">
        <v>20</v>
      </c>
      <c r="G2436" s="4" t="s">
        <v>185</v>
      </c>
      <c r="H2436" s="4" t="s">
        <v>186</v>
      </c>
      <c r="I2436" s="4" t="s">
        <v>187</v>
      </c>
      <c r="J2436" s="5">
        <v>41986</v>
      </c>
      <c r="K2436" s="12">
        <f>Ventas[[#This Row],[Unit Price]]*Ventas[[#This Row],[Quantity]]</f>
        <v>118</v>
      </c>
      <c r="L2436" s="12">
        <f>Ventas[[#This Row],[Unit Cost]]*Ventas[[#This Row],[Quantity]]</f>
        <v>90.86</v>
      </c>
      <c r="M2436" s="14">
        <f>Ventas[[#This Row],[Ingresos]]-Ventas[[#This Row],[Costes]]</f>
        <v>27.14</v>
      </c>
      <c r="N2436" s="14" t="str">
        <f>_xlfn.XLOOKUP(Ventas[[#This Row],[Ship Country]],[1]!Countries[Ship Country],[1]!Countries[Area],"No registrado")</f>
        <v>Sud Europe</v>
      </c>
      <c r="O2436" s="14" t="str">
        <f>_xlfn.XLOOKUP(Ventas[[#This Row],[Ship Country]],[1]!Countries[Ship Country],[1]!Countries[Continent],"No existe")</f>
        <v>Europe</v>
      </c>
      <c r="P2436" s="15" t="str">
        <f>_xlfn.XLOOKUP(Ventas[[#This Row],[Category]],[2]!ProdManager[Category],[2]!ProdManager[Prod_Manager])</f>
        <v>John Matter</v>
      </c>
      <c r="Q2436" s="15">
        <f>YEAR(Ventas[[#This Row],[Order Date]])</f>
        <v>2014</v>
      </c>
      <c r="R2436" s="15" t="str">
        <f>TEXT(Ventas[[#This Row],[Order Date]],"MMM")</f>
        <v>dic</v>
      </c>
    </row>
    <row r="2437" spans="1:18" x14ac:dyDescent="0.25">
      <c r="A2437" s="6">
        <v>10353</v>
      </c>
      <c r="B2437" s="6" t="s">
        <v>16</v>
      </c>
      <c r="C2437" s="6" t="s">
        <v>15</v>
      </c>
      <c r="D2437" s="6">
        <v>16.8</v>
      </c>
      <c r="E2437" s="6">
        <v>13.776000000000002</v>
      </c>
      <c r="F2437" s="6">
        <v>12</v>
      </c>
      <c r="G2437" s="6" t="s">
        <v>206</v>
      </c>
      <c r="H2437" s="6" t="s">
        <v>207</v>
      </c>
      <c r="I2437" s="6" t="s">
        <v>68</v>
      </c>
      <c r="J2437" s="7">
        <v>41987</v>
      </c>
      <c r="K2437" s="12">
        <f>Ventas[[#This Row],[Unit Price]]*Ventas[[#This Row],[Quantity]]</f>
        <v>201.60000000000002</v>
      </c>
      <c r="L2437" s="12">
        <f>Ventas[[#This Row],[Unit Cost]]*Ventas[[#This Row],[Quantity]]</f>
        <v>165.31200000000001</v>
      </c>
      <c r="M2437" s="14">
        <f>Ventas[[#This Row],[Ingresos]]-Ventas[[#This Row],[Costes]]</f>
        <v>36.288000000000011</v>
      </c>
      <c r="N2437" s="14" t="str">
        <f>_xlfn.XLOOKUP(Ventas[[#This Row],[Ship Country]],[1]!Countries[Ship Country],[1]!Countries[Area],"No registrado")</f>
        <v>Nord Europe</v>
      </c>
      <c r="O2437" s="14" t="str">
        <f>_xlfn.XLOOKUP(Ventas[[#This Row],[Ship Country]],[1]!Countries[Ship Country],[1]!Countries[Continent],"No existe")</f>
        <v>Europe</v>
      </c>
      <c r="P2437" s="15" t="str">
        <f>_xlfn.XLOOKUP(Ventas[[#This Row],[Category]],[2]!ProdManager[Category],[2]!ProdManager[Prod_Manager])</f>
        <v>Peter Stone</v>
      </c>
      <c r="Q2437" s="15">
        <f>YEAR(Ventas[[#This Row],[Order Date]])</f>
        <v>2014</v>
      </c>
      <c r="R2437" s="15" t="str">
        <f>TEXT(Ventas[[#This Row],[Order Date]],"MMM")</f>
        <v>dic</v>
      </c>
    </row>
    <row r="2438" spans="1:18" x14ac:dyDescent="0.25">
      <c r="A2438" s="4">
        <v>10353</v>
      </c>
      <c r="B2438" s="4" t="s">
        <v>188</v>
      </c>
      <c r="C2438" s="4" t="s">
        <v>43</v>
      </c>
      <c r="D2438" s="4">
        <v>210.8</v>
      </c>
      <c r="E2438" s="4">
        <v>191.828</v>
      </c>
      <c r="F2438" s="4">
        <v>50</v>
      </c>
      <c r="G2438" s="4" t="s">
        <v>206</v>
      </c>
      <c r="H2438" s="4" t="s">
        <v>207</v>
      </c>
      <c r="I2438" s="4" t="s">
        <v>68</v>
      </c>
      <c r="J2438" s="5">
        <v>41987</v>
      </c>
      <c r="K2438" s="12">
        <f>Ventas[[#This Row],[Unit Price]]*Ventas[[#This Row],[Quantity]]</f>
        <v>10540</v>
      </c>
      <c r="L2438" s="12">
        <f>Ventas[[#This Row],[Unit Cost]]*Ventas[[#This Row],[Quantity]]</f>
        <v>9591.4</v>
      </c>
      <c r="M2438" s="14">
        <f>Ventas[[#This Row],[Ingresos]]-Ventas[[#This Row],[Costes]]</f>
        <v>948.60000000000036</v>
      </c>
      <c r="N2438" s="14" t="str">
        <f>_xlfn.XLOOKUP(Ventas[[#This Row],[Ship Country]],[1]!Countries[Ship Country],[1]!Countries[Area],"No registrado")</f>
        <v>Nord Europe</v>
      </c>
      <c r="O2438" s="14" t="str">
        <f>_xlfn.XLOOKUP(Ventas[[#This Row],[Ship Country]],[1]!Countries[Ship Country],[1]!Countries[Continent],"No existe")</f>
        <v>Europe</v>
      </c>
      <c r="P2438" s="15" t="str">
        <f>_xlfn.XLOOKUP(Ventas[[#This Row],[Category]],[2]!ProdManager[Category],[2]!ProdManager[Prod_Manager])</f>
        <v>John Matter</v>
      </c>
      <c r="Q2438" s="15">
        <f>YEAR(Ventas[[#This Row],[Order Date]])</f>
        <v>2014</v>
      </c>
      <c r="R2438" s="15" t="str">
        <f>TEXT(Ventas[[#This Row],[Order Date]],"MMM")</f>
        <v>dic</v>
      </c>
    </row>
    <row r="2439" spans="1:18" x14ac:dyDescent="0.25">
      <c r="A2439" s="6">
        <v>10354</v>
      </c>
      <c r="B2439" s="6" t="s">
        <v>138</v>
      </c>
      <c r="C2439" s="6" t="s">
        <v>43</v>
      </c>
      <c r="D2439" s="6">
        <v>14.4</v>
      </c>
      <c r="E2439" s="6">
        <v>12.672000000000001</v>
      </c>
      <c r="F2439" s="6">
        <v>12</v>
      </c>
      <c r="G2439" s="6" t="s">
        <v>178</v>
      </c>
      <c r="H2439" s="6" t="s">
        <v>73</v>
      </c>
      <c r="I2439" s="6" t="s">
        <v>74</v>
      </c>
      <c r="J2439" s="7">
        <v>41988</v>
      </c>
      <c r="K2439" s="12">
        <f>Ventas[[#This Row],[Unit Price]]*Ventas[[#This Row],[Quantity]]</f>
        <v>172.8</v>
      </c>
      <c r="L2439" s="12">
        <f>Ventas[[#This Row],[Unit Cost]]*Ventas[[#This Row],[Quantity]]</f>
        <v>152.06400000000002</v>
      </c>
      <c r="M2439" s="14">
        <f>Ventas[[#This Row],[Ingresos]]-Ventas[[#This Row],[Costes]]</f>
        <v>20.73599999999999</v>
      </c>
      <c r="N2439" s="14" t="str">
        <f>_xlfn.XLOOKUP(Ventas[[#This Row],[Ship Country]],[1]!Countries[Ship Country],[1]!Countries[Area],"No registrado")</f>
        <v>Sud America</v>
      </c>
      <c r="O2439" s="14" t="str">
        <f>_xlfn.XLOOKUP(Ventas[[#This Row],[Ship Country]],[1]!Countries[Ship Country],[1]!Countries[Continent],"No existe")</f>
        <v>America</v>
      </c>
      <c r="P2439" s="15" t="str">
        <f>_xlfn.XLOOKUP(Ventas[[#This Row],[Category]],[2]!ProdManager[Category],[2]!ProdManager[Prod_Manager])</f>
        <v>John Matter</v>
      </c>
      <c r="Q2439" s="15">
        <f>YEAR(Ventas[[#This Row],[Order Date]])</f>
        <v>2014</v>
      </c>
      <c r="R2439" s="15" t="str">
        <f>TEXT(Ventas[[#This Row],[Order Date]],"MMM")</f>
        <v>dic</v>
      </c>
    </row>
    <row r="2440" spans="1:18" x14ac:dyDescent="0.25">
      <c r="A2440" s="4">
        <v>10354</v>
      </c>
      <c r="B2440" s="4" t="s">
        <v>102</v>
      </c>
      <c r="C2440" s="4" t="s">
        <v>46</v>
      </c>
      <c r="D2440" s="4">
        <v>99</v>
      </c>
      <c r="E2440" s="4">
        <v>74.25</v>
      </c>
      <c r="F2440" s="4">
        <v>4</v>
      </c>
      <c r="G2440" s="4" t="s">
        <v>178</v>
      </c>
      <c r="H2440" s="4" t="s">
        <v>73</v>
      </c>
      <c r="I2440" s="4" t="s">
        <v>74</v>
      </c>
      <c r="J2440" s="5">
        <v>41988</v>
      </c>
      <c r="K2440" s="12">
        <f>Ventas[[#This Row],[Unit Price]]*Ventas[[#This Row],[Quantity]]</f>
        <v>396</v>
      </c>
      <c r="L2440" s="12">
        <f>Ventas[[#This Row],[Unit Cost]]*Ventas[[#This Row],[Quantity]]</f>
        <v>297</v>
      </c>
      <c r="M2440" s="14">
        <f>Ventas[[#This Row],[Ingresos]]-Ventas[[#This Row],[Costes]]</f>
        <v>99</v>
      </c>
      <c r="N2440" s="14" t="str">
        <f>_xlfn.XLOOKUP(Ventas[[#This Row],[Ship Country]],[1]!Countries[Ship Country],[1]!Countries[Area],"No registrado")</f>
        <v>Sud America</v>
      </c>
      <c r="O2440" s="14" t="str">
        <f>_xlfn.XLOOKUP(Ventas[[#This Row],[Ship Country]],[1]!Countries[Ship Country],[1]!Countries[Continent],"No existe")</f>
        <v>America</v>
      </c>
      <c r="P2440" s="15" t="str">
        <f>_xlfn.XLOOKUP(Ventas[[#This Row],[Category]],[2]!ProdManager[Category],[2]!ProdManager[Prod_Manager])</f>
        <v>John Matter</v>
      </c>
      <c r="Q2440" s="15">
        <f>YEAR(Ventas[[#This Row],[Order Date]])</f>
        <v>2014</v>
      </c>
      <c r="R2440" s="15" t="str">
        <f>TEXT(Ventas[[#This Row],[Order Date]],"MMM")</f>
        <v>dic</v>
      </c>
    </row>
    <row r="2441" spans="1:18" x14ac:dyDescent="0.25">
      <c r="A2441" s="6">
        <v>10355</v>
      </c>
      <c r="B2441" s="6" t="s">
        <v>51</v>
      </c>
      <c r="C2441" s="6" t="s">
        <v>43</v>
      </c>
      <c r="D2441" s="6">
        <v>3.6</v>
      </c>
      <c r="E2441" s="6">
        <v>3.1680000000000001</v>
      </c>
      <c r="F2441" s="6">
        <v>25</v>
      </c>
      <c r="G2441" s="6" t="s">
        <v>208</v>
      </c>
      <c r="H2441" s="6" t="s">
        <v>209</v>
      </c>
      <c r="I2441" s="6" t="s">
        <v>149</v>
      </c>
      <c r="J2441" s="7">
        <v>41989</v>
      </c>
      <c r="K2441" s="12">
        <f>Ventas[[#This Row],[Unit Price]]*Ventas[[#This Row],[Quantity]]</f>
        <v>90</v>
      </c>
      <c r="L2441" s="12">
        <f>Ventas[[#This Row],[Unit Cost]]*Ventas[[#This Row],[Quantity]]</f>
        <v>79.2</v>
      </c>
      <c r="M2441" s="14">
        <f>Ventas[[#This Row],[Ingresos]]-Ventas[[#This Row],[Costes]]</f>
        <v>10.799999999999997</v>
      </c>
      <c r="N2441" s="14" t="str">
        <f>_xlfn.XLOOKUP(Ventas[[#This Row],[Ship Country]],[1]!Countries[Ship Country],[1]!Countries[Area],"No registrado")</f>
        <v>Nord Europe</v>
      </c>
      <c r="O2441" s="14" t="str">
        <f>_xlfn.XLOOKUP(Ventas[[#This Row],[Ship Country]],[1]!Countries[Ship Country],[1]!Countries[Continent],"No existe")</f>
        <v>Europe</v>
      </c>
      <c r="P2441" s="15" t="str">
        <f>_xlfn.XLOOKUP(Ventas[[#This Row],[Category]],[2]!ProdManager[Category],[2]!ProdManager[Prod_Manager])</f>
        <v>John Matter</v>
      </c>
      <c r="Q2441" s="15">
        <f>YEAR(Ventas[[#This Row],[Order Date]])</f>
        <v>2014</v>
      </c>
      <c r="R2441" s="15" t="str">
        <f>TEXT(Ventas[[#This Row],[Order Date]],"MMM")</f>
        <v>dic</v>
      </c>
    </row>
    <row r="2442" spans="1:18" x14ac:dyDescent="0.25">
      <c r="A2442" s="4">
        <v>10355</v>
      </c>
      <c r="B2442" s="4" t="s">
        <v>33</v>
      </c>
      <c r="C2442" s="4" t="s">
        <v>10</v>
      </c>
      <c r="D2442" s="4">
        <v>15.6</v>
      </c>
      <c r="E2442" s="4">
        <v>12.167999999999999</v>
      </c>
      <c r="F2442" s="4">
        <v>25</v>
      </c>
      <c r="G2442" s="4" t="s">
        <v>208</v>
      </c>
      <c r="H2442" s="4" t="s">
        <v>209</v>
      </c>
      <c r="I2442" s="4" t="s">
        <v>149</v>
      </c>
      <c r="J2442" s="5">
        <v>41989</v>
      </c>
      <c r="K2442" s="12">
        <f>Ventas[[#This Row],[Unit Price]]*Ventas[[#This Row],[Quantity]]</f>
        <v>390</v>
      </c>
      <c r="L2442" s="12">
        <f>Ventas[[#This Row],[Unit Cost]]*Ventas[[#This Row],[Quantity]]</f>
        <v>304.2</v>
      </c>
      <c r="M2442" s="14">
        <f>Ventas[[#This Row],[Ingresos]]-Ventas[[#This Row],[Costes]]</f>
        <v>85.800000000000011</v>
      </c>
      <c r="N2442" s="14" t="str">
        <f>_xlfn.XLOOKUP(Ventas[[#This Row],[Ship Country]],[1]!Countries[Ship Country],[1]!Countries[Area],"No registrado")</f>
        <v>Nord Europe</v>
      </c>
      <c r="O2442" s="14" t="str">
        <f>_xlfn.XLOOKUP(Ventas[[#This Row],[Ship Country]],[1]!Countries[Ship Country],[1]!Countries[Continent],"No existe")</f>
        <v>Europe</v>
      </c>
      <c r="P2442" s="15" t="str">
        <f>_xlfn.XLOOKUP(Ventas[[#This Row],[Category]],[2]!ProdManager[Category],[2]!ProdManager[Prod_Manager])</f>
        <v>Marc Caine</v>
      </c>
      <c r="Q2442" s="15">
        <f>YEAR(Ventas[[#This Row],[Order Date]])</f>
        <v>2014</v>
      </c>
      <c r="R2442" s="15" t="str">
        <f>TEXT(Ventas[[#This Row],[Order Date]],"MMM")</f>
        <v>dic</v>
      </c>
    </row>
    <row r="2443" spans="1:18" x14ac:dyDescent="0.25">
      <c r="A2443" s="6">
        <v>10356</v>
      </c>
      <c r="B2443" s="6" t="s">
        <v>44</v>
      </c>
      <c r="C2443" s="6" t="s">
        <v>15</v>
      </c>
      <c r="D2443" s="6">
        <v>10</v>
      </c>
      <c r="E2443" s="6">
        <v>7.6</v>
      </c>
      <c r="F2443" s="6">
        <v>30</v>
      </c>
      <c r="G2443" s="6" t="s">
        <v>160</v>
      </c>
      <c r="H2443" s="6" t="s">
        <v>161</v>
      </c>
      <c r="I2443" s="6" t="s">
        <v>21</v>
      </c>
      <c r="J2443" s="7">
        <v>41992</v>
      </c>
      <c r="K2443" s="12">
        <f>Ventas[[#This Row],[Unit Price]]*Ventas[[#This Row],[Quantity]]</f>
        <v>300</v>
      </c>
      <c r="L2443" s="12">
        <f>Ventas[[#This Row],[Unit Cost]]*Ventas[[#This Row],[Quantity]]</f>
        <v>228</v>
      </c>
      <c r="M2443" s="14">
        <f>Ventas[[#This Row],[Ingresos]]-Ventas[[#This Row],[Costes]]</f>
        <v>72</v>
      </c>
      <c r="N2443" s="14" t="str">
        <f>_xlfn.XLOOKUP(Ventas[[#This Row],[Ship Country]],[1]!Countries[Ship Country],[1]!Countries[Area],"No registrado")</f>
        <v>Nord Europe</v>
      </c>
      <c r="O2443" s="14" t="str">
        <f>_xlfn.XLOOKUP(Ventas[[#This Row],[Ship Country]],[1]!Countries[Ship Country],[1]!Countries[Continent],"No existe")</f>
        <v>Europe</v>
      </c>
      <c r="P2443" s="15" t="str">
        <f>_xlfn.XLOOKUP(Ventas[[#This Row],[Category]],[2]!ProdManager[Category],[2]!ProdManager[Prod_Manager])</f>
        <v>Peter Stone</v>
      </c>
      <c r="Q2443" s="15">
        <f>YEAR(Ventas[[#This Row],[Order Date]])</f>
        <v>2014</v>
      </c>
      <c r="R2443" s="15" t="str">
        <f>TEXT(Ventas[[#This Row],[Order Date]],"MMM")</f>
        <v>dic</v>
      </c>
    </row>
    <row r="2444" spans="1:18" x14ac:dyDescent="0.25">
      <c r="A2444" s="4">
        <v>10356</v>
      </c>
      <c r="B2444" s="4" t="s">
        <v>45</v>
      </c>
      <c r="C2444" s="4" t="s">
        <v>46</v>
      </c>
      <c r="D2444" s="4">
        <v>19.2</v>
      </c>
      <c r="E2444" s="4">
        <v>15.36</v>
      </c>
      <c r="F2444" s="4">
        <v>12</v>
      </c>
      <c r="G2444" s="4" t="s">
        <v>160</v>
      </c>
      <c r="H2444" s="4" t="s">
        <v>161</v>
      </c>
      <c r="I2444" s="4" t="s">
        <v>21</v>
      </c>
      <c r="J2444" s="5">
        <v>41992</v>
      </c>
      <c r="K2444" s="12">
        <f>Ventas[[#This Row],[Unit Price]]*Ventas[[#This Row],[Quantity]]</f>
        <v>230.39999999999998</v>
      </c>
      <c r="L2444" s="12">
        <f>Ventas[[#This Row],[Unit Cost]]*Ventas[[#This Row],[Quantity]]</f>
        <v>184.32</v>
      </c>
      <c r="M2444" s="14">
        <f>Ventas[[#This Row],[Ingresos]]-Ventas[[#This Row],[Costes]]</f>
        <v>46.079999999999984</v>
      </c>
      <c r="N2444" s="14" t="str">
        <f>_xlfn.XLOOKUP(Ventas[[#This Row],[Ship Country]],[1]!Countries[Ship Country],[1]!Countries[Area],"No registrado")</f>
        <v>Nord Europe</v>
      </c>
      <c r="O2444" s="14" t="str">
        <f>_xlfn.XLOOKUP(Ventas[[#This Row],[Ship Country]],[1]!Countries[Ship Country],[1]!Countries[Continent],"No existe")</f>
        <v>Europe</v>
      </c>
      <c r="P2444" s="15" t="str">
        <f>_xlfn.XLOOKUP(Ventas[[#This Row],[Category]],[2]!ProdManager[Category],[2]!ProdManager[Prod_Manager])</f>
        <v>John Matter</v>
      </c>
      <c r="Q2444" s="15">
        <f>YEAR(Ventas[[#This Row],[Order Date]])</f>
        <v>2014</v>
      </c>
      <c r="R2444" s="15" t="str">
        <f>TEXT(Ventas[[#This Row],[Order Date]],"MMM")</f>
        <v>dic</v>
      </c>
    </row>
    <row r="2445" spans="1:18" x14ac:dyDescent="0.25">
      <c r="A2445" s="6">
        <v>10356</v>
      </c>
      <c r="B2445" s="6" t="s">
        <v>155</v>
      </c>
      <c r="C2445" s="6" t="s">
        <v>15</v>
      </c>
      <c r="D2445" s="6">
        <v>28.8</v>
      </c>
      <c r="E2445" s="6">
        <v>21.888000000000002</v>
      </c>
      <c r="F2445" s="6">
        <v>20</v>
      </c>
      <c r="G2445" s="6" t="s">
        <v>160</v>
      </c>
      <c r="H2445" s="6" t="s">
        <v>161</v>
      </c>
      <c r="I2445" s="6" t="s">
        <v>21</v>
      </c>
      <c r="J2445" s="7">
        <v>41992</v>
      </c>
      <c r="K2445" s="12">
        <f>Ventas[[#This Row],[Unit Price]]*Ventas[[#This Row],[Quantity]]</f>
        <v>576</v>
      </c>
      <c r="L2445" s="12">
        <f>Ventas[[#This Row],[Unit Cost]]*Ventas[[#This Row],[Quantity]]</f>
        <v>437.76000000000005</v>
      </c>
      <c r="M2445" s="14">
        <f>Ventas[[#This Row],[Ingresos]]-Ventas[[#This Row],[Costes]]</f>
        <v>138.23999999999995</v>
      </c>
      <c r="N2445" s="14" t="str">
        <f>_xlfn.XLOOKUP(Ventas[[#This Row],[Ship Country]],[1]!Countries[Ship Country],[1]!Countries[Area],"No registrado")</f>
        <v>Nord Europe</v>
      </c>
      <c r="O2445" s="14" t="str">
        <f>_xlfn.XLOOKUP(Ventas[[#This Row],[Ship Country]],[1]!Countries[Ship Country],[1]!Countries[Continent],"No existe")</f>
        <v>Europe</v>
      </c>
      <c r="P2445" s="15" t="str">
        <f>_xlfn.XLOOKUP(Ventas[[#This Row],[Category]],[2]!ProdManager[Category],[2]!ProdManager[Prod_Manager])</f>
        <v>Peter Stone</v>
      </c>
      <c r="Q2445" s="15">
        <f>YEAR(Ventas[[#This Row],[Order Date]])</f>
        <v>2014</v>
      </c>
      <c r="R2445" s="15" t="str">
        <f>TEXT(Ventas[[#This Row],[Order Date]],"MMM")</f>
        <v>dic</v>
      </c>
    </row>
    <row r="2446" spans="1:18" x14ac:dyDescent="0.25">
      <c r="A2446" s="4">
        <v>10357</v>
      </c>
      <c r="B2446" s="4" t="s">
        <v>112</v>
      </c>
      <c r="C2446" s="4" t="s">
        <v>29</v>
      </c>
      <c r="D2446" s="4">
        <v>24.8</v>
      </c>
      <c r="E2446" s="4">
        <v>20.088000000000001</v>
      </c>
      <c r="F2446" s="4">
        <v>30</v>
      </c>
      <c r="G2446" s="4" t="s">
        <v>135</v>
      </c>
      <c r="H2446" s="4" t="s">
        <v>136</v>
      </c>
      <c r="I2446" s="4" t="s">
        <v>65</v>
      </c>
      <c r="J2446" s="5">
        <v>41993</v>
      </c>
      <c r="K2446" s="12">
        <f>Ventas[[#This Row],[Unit Price]]*Ventas[[#This Row],[Quantity]]</f>
        <v>744</v>
      </c>
      <c r="L2446" s="12">
        <f>Ventas[[#This Row],[Unit Cost]]*Ventas[[#This Row],[Quantity]]</f>
        <v>602.64</v>
      </c>
      <c r="M2446" s="14">
        <f>Ventas[[#This Row],[Ingresos]]-Ventas[[#This Row],[Costes]]</f>
        <v>141.36000000000001</v>
      </c>
      <c r="N2446" s="14" t="str">
        <f>_xlfn.XLOOKUP(Ventas[[#This Row],[Ship Country]],[1]!Countries[Ship Country],[1]!Countries[Area],"No registrado")</f>
        <v>Sud America</v>
      </c>
      <c r="O2446" s="14" t="str">
        <f>_xlfn.XLOOKUP(Ventas[[#This Row],[Ship Country]],[1]!Countries[Ship Country],[1]!Countries[Continent],"No existe")</f>
        <v>America</v>
      </c>
      <c r="P2446" s="15" t="str">
        <f>_xlfn.XLOOKUP(Ventas[[#This Row],[Category]],[2]!ProdManager[Category],[2]!ProdManager[Prod_Manager])</f>
        <v>Peter Stone</v>
      </c>
      <c r="Q2446" s="15">
        <f>YEAR(Ventas[[#This Row],[Order Date]])</f>
        <v>2014</v>
      </c>
      <c r="R2446" s="15" t="str">
        <f>TEXT(Ventas[[#This Row],[Order Date]],"MMM")</f>
        <v>dic</v>
      </c>
    </row>
    <row r="2447" spans="1:18" x14ac:dyDescent="0.25">
      <c r="A2447" s="6">
        <v>10357</v>
      </c>
      <c r="B2447" s="6" t="s">
        <v>189</v>
      </c>
      <c r="C2447" s="6" t="s">
        <v>35</v>
      </c>
      <c r="D2447" s="6">
        <v>24.9</v>
      </c>
      <c r="E2447" s="6">
        <v>17.429999999999996</v>
      </c>
      <c r="F2447" s="6">
        <v>16</v>
      </c>
      <c r="G2447" s="6" t="s">
        <v>135</v>
      </c>
      <c r="H2447" s="6" t="s">
        <v>136</v>
      </c>
      <c r="I2447" s="6" t="s">
        <v>65</v>
      </c>
      <c r="J2447" s="7">
        <v>41993</v>
      </c>
      <c r="K2447" s="12">
        <f>Ventas[[#This Row],[Unit Price]]*Ventas[[#This Row],[Quantity]]</f>
        <v>398.4</v>
      </c>
      <c r="L2447" s="12">
        <f>Ventas[[#This Row],[Unit Cost]]*Ventas[[#This Row],[Quantity]]</f>
        <v>278.87999999999994</v>
      </c>
      <c r="M2447" s="14">
        <f>Ventas[[#This Row],[Ingresos]]-Ventas[[#This Row],[Costes]]</f>
        <v>119.52000000000004</v>
      </c>
      <c r="N2447" s="14" t="str">
        <f>_xlfn.XLOOKUP(Ventas[[#This Row],[Ship Country]],[1]!Countries[Ship Country],[1]!Countries[Area],"No registrado")</f>
        <v>Sud America</v>
      </c>
      <c r="O2447" s="14" t="str">
        <f>_xlfn.XLOOKUP(Ventas[[#This Row],[Ship Country]],[1]!Countries[Ship Country],[1]!Countries[Continent],"No existe")</f>
        <v>America</v>
      </c>
      <c r="P2447" s="15" t="str">
        <f>_xlfn.XLOOKUP(Ventas[[#This Row],[Category]],[2]!ProdManager[Category],[2]!ProdManager[Prod_Manager])</f>
        <v>Lydia Sinn</v>
      </c>
      <c r="Q2447" s="15">
        <f>YEAR(Ventas[[#This Row],[Order Date]])</f>
        <v>2014</v>
      </c>
      <c r="R2447" s="15" t="str">
        <f>TEXT(Ventas[[#This Row],[Order Date]],"MMM")</f>
        <v>dic</v>
      </c>
    </row>
    <row r="2448" spans="1:18" x14ac:dyDescent="0.25">
      <c r="A2448" s="4">
        <v>10357</v>
      </c>
      <c r="B2448" s="4" t="s">
        <v>40</v>
      </c>
      <c r="C2448" s="4" t="s">
        <v>15</v>
      </c>
      <c r="D2448" s="4">
        <v>27.2</v>
      </c>
      <c r="E2448" s="4">
        <v>23.119999999999997</v>
      </c>
      <c r="F2448" s="4">
        <v>8</v>
      </c>
      <c r="G2448" s="4" t="s">
        <v>135</v>
      </c>
      <c r="H2448" s="4" t="s">
        <v>136</v>
      </c>
      <c r="I2448" s="4" t="s">
        <v>65</v>
      </c>
      <c r="J2448" s="5">
        <v>41993</v>
      </c>
      <c r="K2448" s="12">
        <f>Ventas[[#This Row],[Unit Price]]*Ventas[[#This Row],[Quantity]]</f>
        <v>217.6</v>
      </c>
      <c r="L2448" s="12">
        <f>Ventas[[#This Row],[Unit Cost]]*Ventas[[#This Row],[Quantity]]</f>
        <v>184.95999999999998</v>
      </c>
      <c r="M2448" s="14">
        <f>Ventas[[#This Row],[Ingresos]]-Ventas[[#This Row],[Costes]]</f>
        <v>32.640000000000015</v>
      </c>
      <c r="N2448" s="14" t="str">
        <f>_xlfn.XLOOKUP(Ventas[[#This Row],[Ship Country]],[1]!Countries[Ship Country],[1]!Countries[Area],"No registrado")</f>
        <v>Sud America</v>
      </c>
      <c r="O2448" s="14" t="str">
        <f>_xlfn.XLOOKUP(Ventas[[#This Row],[Ship Country]],[1]!Countries[Ship Country],[1]!Countries[Continent],"No existe")</f>
        <v>America</v>
      </c>
      <c r="P2448" s="15" t="str">
        <f>_xlfn.XLOOKUP(Ventas[[#This Row],[Category]],[2]!ProdManager[Category],[2]!ProdManager[Prod_Manager])</f>
        <v>Peter Stone</v>
      </c>
      <c r="Q2448" s="15">
        <f>YEAR(Ventas[[#This Row],[Order Date]])</f>
        <v>2014</v>
      </c>
      <c r="R2448" s="15" t="str">
        <f>TEXT(Ventas[[#This Row],[Order Date]],"MMM")</f>
        <v>dic</v>
      </c>
    </row>
    <row r="2449" spans="1:18" x14ac:dyDescent="0.25">
      <c r="A2449" s="6">
        <v>10358</v>
      </c>
      <c r="B2449" s="6" t="s">
        <v>57</v>
      </c>
      <c r="C2449" s="6" t="s">
        <v>29</v>
      </c>
      <c r="D2449" s="6">
        <v>15.2</v>
      </c>
      <c r="E2449" s="6">
        <v>12.16</v>
      </c>
      <c r="F2449" s="6">
        <v>20</v>
      </c>
      <c r="G2449" s="6" t="s">
        <v>204</v>
      </c>
      <c r="H2449" s="6" t="s">
        <v>205</v>
      </c>
      <c r="I2449" s="6" t="s">
        <v>13</v>
      </c>
      <c r="J2449" s="7">
        <v>41994</v>
      </c>
      <c r="K2449" s="12">
        <f>Ventas[[#This Row],[Unit Price]]*Ventas[[#This Row],[Quantity]]</f>
        <v>304</v>
      </c>
      <c r="L2449" s="12">
        <f>Ventas[[#This Row],[Unit Cost]]*Ventas[[#This Row],[Quantity]]</f>
        <v>243.2</v>
      </c>
      <c r="M2449" s="14">
        <f>Ventas[[#This Row],[Ingresos]]-Ventas[[#This Row],[Costes]]</f>
        <v>60.800000000000011</v>
      </c>
      <c r="N2449" s="14" t="str">
        <f>_xlfn.XLOOKUP(Ventas[[#This Row],[Ship Country]],[1]!Countries[Ship Country],[1]!Countries[Area],"No registrado")</f>
        <v>Nord Europe</v>
      </c>
      <c r="O2449" s="14" t="str">
        <f>_xlfn.XLOOKUP(Ventas[[#This Row],[Ship Country]],[1]!Countries[Ship Country],[1]!Countries[Continent],"No existe")</f>
        <v>Europe</v>
      </c>
      <c r="P2449" s="15" t="str">
        <f>_xlfn.XLOOKUP(Ventas[[#This Row],[Category]],[2]!ProdManager[Category],[2]!ProdManager[Prod_Manager])</f>
        <v>Peter Stone</v>
      </c>
      <c r="Q2449" s="15">
        <f>YEAR(Ventas[[#This Row],[Order Date]])</f>
        <v>2014</v>
      </c>
      <c r="R2449" s="15" t="str">
        <f>TEXT(Ventas[[#This Row],[Order Date]],"MMM")</f>
        <v>dic</v>
      </c>
    </row>
    <row r="2450" spans="1:18" x14ac:dyDescent="0.25">
      <c r="A2450" s="4">
        <v>10358</v>
      </c>
      <c r="B2450" s="4" t="s">
        <v>51</v>
      </c>
      <c r="C2450" s="4" t="s">
        <v>43</v>
      </c>
      <c r="D2450" s="4">
        <v>3.6</v>
      </c>
      <c r="E2450" s="4">
        <v>3.2760000000000002</v>
      </c>
      <c r="F2450" s="4">
        <v>10</v>
      </c>
      <c r="G2450" s="4" t="s">
        <v>204</v>
      </c>
      <c r="H2450" s="4" t="s">
        <v>205</v>
      </c>
      <c r="I2450" s="4" t="s">
        <v>13</v>
      </c>
      <c r="J2450" s="5">
        <v>41994</v>
      </c>
      <c r="K2450" s="12">
        <f>Ventas[[#This Row],[Unit Price]]*Ventas[[#This Row],[Quantity]]</f>
        <v>36</v>
      </c>
      <c r="L2450" s="12">
        <f>Ventas[[#This Row],[Unit Cost]]*Ventas[[#This Row],[Quantity]]</f>
        <v>32.760000000000005</v>
      </c>
      <c r="M2450" s="14">
        <f>Ventas[[#This Row],[Ingresos]]-Ventas[[#This Row],[Costes]]</f>
        <v>3.2399999999999949</v>
      </c>
      <c r="N2450" s="14" t="str">
        <f>_xlfn.XLOOKUP(Ventas[[#This Row],[Ship Country]],[1]!Countries[Ship Country],[1]!Countries[Area],"No registrado")</f>
        <v>Nord Europe</v>
      </c>
      <c r="O2450" s="14" t="str">
        <f>_xlfn.XLOOKUP(Ventas[[#This Row],[Ship Country]],[1]!Countries[Ship Country],[1]!Countries[Continent],"No existe")</f>
        <v>Europe</v>
      </c>
      <c r="P2450" s="15" t="str">
        <f>_xlfn.XLOOKUP(Ventas[[#This Row],[Category]],[2]!ProdManager[Category],[2]!ProdManager[Prod_Manager])</f>
        <v>John Matter</v>
      </c>
      <c r="Q2450" s="15">
        <f>YEAR(Ventas[[#This Row],[Order Date]])</f>
        <v>2014</v>
      </c>
      <c r="R2450" s="15" t="str">
        <f>TEXT(Ventas[[#This Row],[Order Date]],"MMM")</f>
        <v>dic</v>
      </c>
    </row>
    <row r="2451" spans="1:18" x14ac:dyDescent="0.25">
      <c r="A2451" s="6">
        <v>10358</v>
      </c>
      <c r="B2451" s="6" t="s">
        <v>140</v>
      </c>
      <c r="C2451" s="6" t="s">
        <v>43</v>
      </c>
      <c r="D2451" s="6">
        <v>11.2</v>
      </c>
      <c r="E2451" s="6">
        <v>10.304</v>
      </c>
      <c r="F2451" s="6">
        <v>10</v>
      </c>
      <c r="G2451" s="6" t="s">
        <v>204</v>
      </c>
      <c r="H2451" s="6" t="s">
        <v>205</v>
      </c>
      <c r="I2451" s="6" t="s">
        <v>13</v>
      </c>
      <c r="J2451" s="7">
        <v>41994</v>
      </c>
      <c r="K2451" s="12">
        <f>Ventas[[#This Row],[Unit Price]]*Ventas[[#This Row],[Quantity]]</f>
        <v>112</v>
      </c>
      <c r="L2451" s="12">
        <f>Ventas[[#This Row],[Unit Cost]]*Ventas[[#This Row],[Quantity]]</f>
        <v>103.04</v>
      </c>
      <c r="M2451" s="14">
        <f>Ventas[[#This Row],[Ingresos]]-Ventas[[#This Row],[Costes]]</f>
        <v>8.9599999999999937</v>
      </c>
      <c r="N2451" s="14" t="str">
        <f>_xlfn.XLOOKUP(Ventas[[#This Row],[Ship Country]],[1]!Countries[Ship Country],[1]!Countries[Area],"No registrado")</f>
        <v>Nord Europe</v>
      </c>
      <c r="O2451" s="14" t="str">
        <f>_xlfn.XLOOKUP(Ventas[[#This Row],[Ship Country]],[1]!Countries[Ship Country],[1]!Countries[Continent],"No existe")</f>
        <v>Europe</v>
      </c>
      <c r="P2451" s="15" t="str">
        <f>_xlfn.XLOOKUP(Ventas[[#This Row],[Category]],[2]!ProdManager[Category],[2]!ProdManager[Prod_Manager])</f>
        <v>John Matter</v>
      </c>
      <c r="Q2451" s="15">
        <f>YEAR(Ventas[[#This Row],[Order Date]])</f>
        <v>2014</v>
      </c>
      <c r="R2451" s="15" t="str">
        <f>TEXT(Ventas[[#This Row],[Order Date]],"MMM")</f>
        <v>dic</v>
      </c>
    </row>
    <row r="2452" spans="1:18" x14ac:dyDescent="0.25">
      <c r="A2452" s="4">
        <v>10359</v>
      </c>
      <c r="B2452" s="4" t="s">
        <v>40</v>
      </c>
      <c r="C2452" s="4" t="s">
        <v>15</v>
      </c>
      <c r="D2452" s="4">
        <v>27.2</v>
      </c>
      <c r="E2452" s="4">
        <v>20.943999999999999</v>
      </c>
      <c r="F2452" s="4">
        <v>80</v>
      </c>
      <c r="G2452" s="4" t="s">
        <v>210</v>
      </c>
      <c r="H2452" s="4" t="s">
        <v>148</v>
      </c>
      <c r="I2452" s="4" t="s">
        <v>149</v>
      </c>
      <c r="J2452" s="5">
        <v>41995</v>
      </c>
      <c r="K2452" s="12">
        <f>Ventas[[#This Row],[Unit Price]]*Ventas[[#This Row],[Quantity]]</f>
        <v>2176</v>
      </c>
      <c r="L2452" s="12">
        <f>Ventas[[#This Row],[Unit Cost]]*Ventas[[#This Row],[Quantity]]</f>
        <v>1675.52</v>
      </c>
      <c r="M2452" s="14">
        <f>Ventas[[#This Row],[Ingresos]]-Ventas[[#This Row],[Costes]]</f>
        <v>500.48</v>
      </c>
      <c r="N2452" s="14" t="str">
        <f>_xlfn.XLOOKUP(Ventas[[#This Row],[Ship Country]],[1]!Countries[Ship Country],[1]!Countries[Area],"No registrado")</f>
        <v>Nord Europe</v>
      </c>
      <c r="O2452" s="14" t="str">
        <f>_xlfn.XLOOKUP(Ventas[[#This Row],[Ship Country]],[1]!Countries[Ship Country],[1]!Countries[Continent],"No existe")</f>
        <v>Europe</v>
      </c>
      <c r="P2452" s="15" t="str">
        <f>_xlfn.XLOOKUP(Ventas[[#This Row],[Category]],[2]!ProdManager[Category],[2]!ProdManager[Prod_Manager])</f>
        <v>Peter Stone</v>
      </c>
      <c r="Q2452" s="15">
        <f>YEAR(Ventas[[#This Row],[Order Date]])</f>
        <v>2014</v>
      </c>
      <c r="R2452" s="15" t="str">
        <f>TEXT(Ventas[[#This Row],[Order Date]],"MMM")</f>
        <v>dic</v>
      </c>
    </row>
    <row r="2453" spans="1:18" x14ac:dyDescent="0.25">
      <c r="A2453" s="6">
        <v>10359</v>
      </c>
      <c r="B2453" s="6" t="s">
        <v>56</v>
      </c>
      <c r="C2453" s="6" t="s">
        <v>35</v>
      </c>
      <c r="D2453" s="6">
        <v>13.9</v>
      </c>
      <c r="E2453" s="6">
        <v>9.452</v>
      </c>
      <c r="F2453" s="6">
        <v>56</v>
      </c>
      <c r="G2453" s="6" t="s">
        <v>210</v>
      </c>
      <c r="H2453" s="6" t="s">
        <v>148</v>
      </c>
      <c r="I2453" s="6" t="s">
        <v>149</v>
      </c>
      <c r="J2453" s="7">
        <v>41995</v>
      </c>
      <c r="K2453" s="12">
        <f>Ventas[[#This Row],[Unit Price]]*Ventas[[#This Row],[Quantity]]</f>
        <v>778.4</v>
      </c>
      <c r="L2453" s="12">
        <f>Ventas[[#This Row],[Unit Cost]]*Ventas[[#This Row],[Quantity]]</f>
        <v>529.31200000000001</v>
      </c>
      <c r="M2453" s="14">
        <f>Ventas[[#This Row],[Ingresos]]-Ventas[[#This Row],[Costes]]</f>
        <v>249.08799999999997</v>
      </c>
      <c r="N2453" s="14" t="str">
        <f>_xlfn.XLOOKUP(Ventas[[#This Row],[Ship Country]],[1]!Countries[Ship Country],[1]!Countries[Area],"No registrado")</f>
        <v>Nord Europe</v>
      </c>
      <c r="O2453" s="14" t="str">
        <f>_xlfn.XLOOKUP(Ventas[[#This Row],[Ship Country]],[1]!Countries[Ship Country],[1]!Countries[Continent],"No existe")</f>
        <v>Europe</v>
      </c>
      <c r="P2453" s="15" t="str">
        <f>_xlfn.XLOOKUP(Ventas[[#This Row],[Category]],[2]!ProdManager[Category],[2]!ProdManager[Prod_Manager])</f>
        <v>Lydia Sinn</v>
      </c>
      <c r="Q2453" s="15">
        <f>YEAR(Ventas[[#This Row],[Order Date]])</f>
        <v>2014</v>
      </c>
      <c r="R2453" s="15" t="str">
        <f>TEXT(Ventas[[#This Row],[Order Date]],"MMM")</f>
        <v>dic</v>
      </c>
    </row>
    <row r="2454" spans="1:18" x14ac:dyDescent="0.25">
      <c r="A2454" s="4">
        <v>10359</v>
      </c>
      <c r="B2454" s="4" t="s">
        <v>44</v>
      </c>
      <c r="C2454" s="4" t="s">
        <v>15</v>
      </c>
      <c r="D2454" s="4">
        <v>10</v>
      </c>
      <c r="E2454" s="4">
        <v>8.1000000000000014</v>
      </c>
      <c r="F2454" s="4">
        <v>70</v>
      </c>
      <c r="G2454" s="4" t="s">
        <v>210</v>
      </c>
      <c r="H2454" s="4" t="s">
        <v>148</v>
      </c>
      <c r="I2454" s="4" t="s">
        <v>149</v>
      </c>
      <c r="J2454" s="5">
        <v>41995</v>
      </c>
      <c r="K2454" s="12">
        <f>Ventas[[#This Row],[Unit Price]]*Ventas[[#This Row],[Quantity]]</f>
        <v>700</v>
      </c>
      <c r="L2454" s="12">
        <f>Ventas[[#This Row],[Unit Cost]]*Ventas[[#This Row],[Quantity]]</f>
        <v>567.00000000000011</v>
      </c>
      <c r="M2454" s="14">
        <f>Ventas[[#This Row],[Ingresos]]-Ventas[[#This Row],[Costes]]</f>
        <v>132.99999999999989</v>
      </c>
      <c r="N2454" s="14" t="str">
        <f>_xlfn.XLOOKUP(Ventas[[#This Row],[Ship Country]],[1]!Countries[Ship Country],[1]!Countries[Area],"No registrado")</f>
        <v>Nord Europe</v>
      </c>
      <c r="O2454" s="14" t="str">
        <f>_xlfn.XLOOKUP(Ventas[[#This Row],[Ship Country]],[1]!Countries[Ship Country],[1]!Countries[Continent],"No existe")</f>
        <v>Europe</v>
      </c>
      <c r="P2454" s="15" t="str">
        <f>_xlfn.XLOOKUP(Ventas[[#This Row],[Category]],[2]!ProdManager[Category],[2]!ProdManager[Prod_Manager])</f>
        <v>Peter Stone</v>
      </c>
      <c r="Q2454" s="15">
        <f>YEAR(Ventas[[#This Row],[Order Date]])</f>
        <v>2014</v>
      </c>
      <c r="R2454" s="15" t="str">
        <f>TEXT(Ventas[[#This Row],[Order Date]],"MMM")</f>
        <v>dic</v>
      </c>
    </row>
    <row r="2455" spans="1:18" x14ac:dyDescent="0.25">
      <c r="A2455" s="6">
        <v>10360</v>
      </c>
      <c r="B2455" s="6" t="s">
        <v>121</v>
      </c>
      <c r="C2455" s="6" t="s">
        <v>18</v>
      </c>
      <c r="D2455" s="6">
        <v>36.4</v>
      </c>
      <c r="E2455" s="6">
        <v>29.848000000000003</v>
      </c>
      <c r="F2455" s="6">
        <v>30</v>
      </c>
      <c r="G2455" s="6" t="s">
        <v>92</v>
      </c>
      <c r="H2455" s="6" t="s">
        <v>93</v>
      </c>
      <c r="I2455" s="6" t="s">
        <v>13</v>
      </c>
      <c r="J2455" s="7">
        <v>41996</v>
      </c>
      <c r="K2455" s="12">
        <f>Ventas[[#This Row],[Unit Price]]*Ventas[[#This Row],[Quantity]]</f>
        <v>1092</v>
      </c>
      <c r="L2455" s="12">
        <f>Ventas[[#This Row],[Unit Cost]]*Ventas[[#This Row],[Quantity]]</f>
        <v>895.44</v>
      </c>
      <c r="M2455" s="14">
        <f>Ventas[[#This Row],[Ingresos]]-Ventas[[#This Row],[Costes]]</f>
        <v>196.55999999999995</v>
      </c>
      <c r="N2455" s="14" t="str">
        <f>_xlfn.XLOOKUP(Ventas[[#This Row],[Ship Country]],[1]!Countries[Ship Country],[1]!Countries[Area],"No registrado")</f>
        <v>Nord Europe</v>
      </c>
      <c r="O2455" s="14" t="str">
        <f>_xlfn.XLOOKUP(Ventas[[#This Row],[Ship Country]],[1]!Countries[Ship Country],[1]!Countries[Continent],"No existe")</f>
        <v>Europe</v>
      </c>
      <c r="P2455" s="15" t="str">
        <f>_xlfn.XLOOKUP(Ventas[[#This Row],[Category]],[2]!ProdManager[Category],[2]!ProdManager[Prod_Manager])</f>
        <v>Marc Caine</v>
      </c>
      <c r="Q2455" s="15">
        <f>YEAR(Ventas[[#This Row],[Order Date]])</f>
        <v>2014</v>
      </c>
      <c r="R2455" s="15" t="str">
        <f>TEXT(Ventas[[#This Row],[Order Date]],"MMM")</f>
        <v>dic</v>
      </c>
    </row>
    <row r="2456" spans="1:18" x14ac:dyDescent="0.25">
      <c r="A2456" s="4">
        <v>10360</v>
      </c>
      <c r="B2456" s="4" t="s">
        <v>102</v>
      </c>
      <c r="C2456" s="4" t="s">
        <v>46</v>
      </c>
      <c r="D2456" s="4">
        <v>99</v>
      </c>
      <c r="E2456" s="4">
        <v>81.180000000000007</v>
      </c>
      <c r="F2456" s="4">
        <v>35</v>
      </c>
      <c r="G2456" s="4" t="s">
        <v>92</v>
      </c>
      <c r="H2456" s="4" t="s">
        <v>93</v>
      </c>
      <c r="I2456" s="4" t="s">
        <v>13</v>
      </c>
      <c r="J2456" s="5">
        <v>41996</v>
      </c>
      <c r="K2456" s="12">
        <f>Ventas[[#This Row],[Unit Price]]*Ventas[[#This Row],[Quantity]]</f>
        <v>3465</v>
      </c>
      <c r="L2456" s="12">
        <f>Ventas[[#This Row],[Unit Cost]]*Ventas[[#This Row],[Quantity]]</f>
        <v>2841.3</v>
      </c>
      <c r="M2456" s="14">
        <f>Ventas[[#This Row],[Ingresos]]-Ventas[[#This Row],[Costes]]</f>
        <v>623.69999999999982</v>
      </c>
      <c r="N2456" s="14" t="str">
        <f>_xlfn.XLOOKUP(Ventas[[#This Row],[Ship Country]],[1]!Countries[Ship Country],[1]!Countries[Area],"No registrado")</f>
        <v>Nord Europe</v>
      </c>
      <c r="O2456" s="14" t="str">
        <f>_xlfn.XLOOKUP(Ventas[[#This Row],[Ship Country]],[1]!Countries[Ship Country],[1]!Countries[Continent],"No existe")</f>
        <v>Europe</v>
      </c>
      <c r="P2456" s="15" t="str">
        <f>_xlfn.XLOOKUP(Ventas[[#This Row],[Category]],[2]!ProdManager[Category],[2]!ProdManager[Prod_Manager])</f>
        <v>John Matter</v>
      </c>
      <c r="Q2456" s="15">
        <f>YEAR(Ventas[[#This Row],[Order Date]])</f>
        <v>2014</v>
      </c>
      <c r="R2456" s="15" t="str">
        <f>TEXT(Ventas[[#This Row],[Order Date]],"MMM")</f>
        <v>dic</v>
      </c>
    </row>
    <row r="2457" spans="1:18" x14ac:dyDescent="0.25">
      <c r="A2457" s="6">
        <v>10360</v>
      </c>
      <c r="B2457" s="6" t="s">
        <v>188</v>
      </c>
      <c r="C2457" s="6" t="s">
        <v>43</v>
      </c>
      <c r="D2457" s="6">
        <v>210.8</v>
      </c>
      <c r="E2457" s="6">
        <v>185.50400000000002</v>
      </c>
      <c r="F2457" s="6">
        <v>10</v>
      </c>
      <c r="G2457" s="6" t="s">
        <v>92</v>
      </c>
      <c r="H2457" s="6" t="s">
        <v>93</v>
      </c>
      <c r="I2457" s="6" t="s">
        <v>13</v>
      </c>
      <c r="J2457" s="7">
        <v>41996</v>
      </c>
      <c r="K2457" s="12">
        <f>Ventas[[#This Row],[Unit Price]]*Ventas[[#This Row],[Quantity]]</f>
        <v>2108</v>
      </c>
      <c r="L2457" s="12">
        <f>Ventas[[#This Row],[Unit Cost]]*Ventas[[#This Row],[Quantity]]</f>
        <v>1855.0400000000002</v>
      </c>
      <c r="M2457" s="14">
        <f>Ventas[[#This Row],[Ingresos]]-Ventas[[#This Row],[Costes]]</f>
        <v>252.95999999999981</v>
      </c>
      <c r="N2457" s="14" t="str">
        <f>_xlfn.XLOOKUP(Ventas[[#This Row],[Ship Country]],[1]!Countries[Ship Country],[1]!Countries[Area],"No registrado")</f>
        <v>Nord Europe</v>
      </c>
      <c r="O2457" s="14" t="str">
        <f>_xlfn.XLOOKUP(Ventas[[#This Row],[Ship Country]],[1]!Countries[Ship Country],[1]!Countries[Continent],"No existe")</f>
        <v>Europe</v>
      </c>
      <c r="P2457" s="15" t="str">
        <f>_xlfn.XLOOKUP(Ventas[[#This Row],[Category]],[2]!ProdManager[Category],[2]!ProdManager[Prod_Manager])</f>
        <v>John Matter</v>
      </c>
      <c r="Q2457" s="15">
        <f>YEAR(Ventas[[#This Row],[Order Date]])</f>
        <v>2014</v>
      </c>
      <c r="R2457" s="15" t="str">
        <f>TEXT(Ventas[[#This Row],[Order Date]],"MMM")</f>
        <v>dic</v>
      </c>
    </row>
    <row r="2458" spans="1:18" x14ac:dyDescent="0.25">
      <c r="A2458" s="4">
        <v>10360</v>
      </c>
      <c r="B2458" s="4" t="s">
        <v>41</v>
      </c>
      <c r="C2458" s="4" t="s">
        <v>35</v>
      </c>
      <c r="D2458" s="4">
        <v>16</v>
      </c>
      <c r="E2458" s="4">
        <v>10.879999999999999</v>
      </c>
      <c r="F2458" s="4">
        <v>35</v>
      </c>
      <c r="G2458" s="4" t="s">
        <v>92</v>
      </c>
      <c r="H2458" s="4" t="s">
        <v>93</v>
      </c>
      <c r="I2458" s="4" t="s">
        <v>13</v>
      </c>
      <c r="J2458" s="5">
        <v>41996</v>
      </c>
      <c r="K2458" s="12">
        <f>Ventas[[#This Row],[Unit Price]]*Ventas[[#This Row],[Quantity]]</f>
        <v>560</v>
      </c>
      <c r="L2458" s="12">
        <f>Ventas[[#This Row],[Unit Cost]]*Ventas[[#This Row],[Quantity]]</f>
        <v>380.79999999999995</v>
      </c>
      <c r="M2458" s="14">
        <f>Ventas[[#This Row],[Ingresos]]-Ventas[[#This Row],[Costes]]</f>
        <v>179.20000000000005</v>
      </c>
      <c r="N2458" s="14" t="str">
        <f>_xlfn.XLOOKUP(Ventas[[#This Row],[Ship Country]],[1]!Countries[Ship Country],[1]!Countries[Area],"No registrado")</f>
        <v>Nord Europe</v>
      </c>
      <c r="O2458" s="14" t="str">
        <f>_xlfn.XLOOKUP(Ventas[[#This Row],[Ship Country]],[1]!Countries[Ship Country],[1]!Countries[Continent],"No existe")</f>
        <v>Europe</v>
      </c>
      <c r="P2458" s="15" t="str">
        <f>_xlfn.XLOOKUP(Ventas[[#This Row],[Category]],[2]!ProdManager[Category],[2]!ProdManager[Prod_Manager])</f>
        <v>Lydia Sinn</v>
      </c>
      <c r="Q2458" s="15">
        <f>YEAR(Ventas[[#This Row],[Order Date]])</f>
        <v>2014</v>
      </c>
      <c r="R2458" s="15" t="str">
        <f>TEXT(Ventas[[#This Row],[Order Date]],"MMM")</f>
        <v>dic</v>
      </c>
    </row>
    <row r="2459" spans="1:18" x14ac:dyDescent="0.25">
      <c r="A2459" s="6">
        <v>10360</v>
      </c>
      <c r="B2459" s="6" t="s">
        <v>145</v>
      </c>
      <c r="C2459" s="6" t="s">
        <v>46</v>
      </c>
      <c r="D2459" s="6">
        <v>5.9</v>
      </c>
      <c r="E2459" s="6">
        <v>4.484</v>
      </c>
      <c r="F2459" s="6">
        <v>28</v>
      </c>
      <c r="G2459" s="6" t="s">
        <v>92</v>
      </c>
      <c r="H2459" s="6" t="s">
        <v>93</v>
      </c>
      <c r="I2459" s="6" t="s">
        <v>13</v>
      </c>
      <c r="J2459" s="7">
        <v>41996</v>
      </c>
      <c r="K2459" s="12">
        <f>Ventas[[#This Row],[Unit Price]]*Ventas[[#This Row],[Quantity]]</f>
        <v>165.20000000000002</v>
      </c>
      <c r="L2459" s="12">
        <f>Ventas[[#This Row],[Unit Cost]]*Ventas[[#This Row],[Quantity]]</f>
        <v>125.55199999999999</v>
      </c>
      <c r="M2459" s="14">
        <f>Ventas[[#This Row],[Ingresos]]-Ventas[[#This Row],[Costes]]</f>
        <v>39.648000000000025</v>
      </c>
      <c r="N2459" s="14" t="str">
        <f>_xlfn.XLOOKUP(Ventas[[#This Row],[Ship Country]],[1]!Countries[Ship Country],[1]!Countries[Area],"No registrado")</f>
        <v>Nord Europe</v>
      </c>
      <c r="O2459" s="14" t="str">
        <f>_xlfn.XLOOKUP(Ventas[[#This Row],[Ship Country]],[1]!Countries[Ship Country],[1]!Countries[Continent],"No existe")</f>
        <v>Europe</v>
      </c>
      <c r="P2459" s="15" t="str">
        <f>_xlfn.XLOOKUP(Ventas[[#This Row],[Category]],[2]!ProdManager[Category],[2]!ProdManager[Prod_Manager])</f>
        <v>John Matter</v>
      </c>
      <c r="Q2459" s="15">
        <f>YEAR(Ventas[[#This Row],[Order Date]])</f>
        <v>2014</v>
      </c>
      <c r="R2459" s="15" t="str">
        <f>TEXT(Ventas[[#This Row],[Order Date]],"MMM")</f>
        <v>dic</v>
      </c>
    </row>
    <row r="2460" spans="1:18" x14ac:dyDescent="0.25">
      <c r="A2460" s="4">
        <v>10361</v>
      </c>
      <c r="B2460" s="4" t="s">
        <v>42</v>
      </c>
      <c r="C2460" s="4" t="s">
        <v>43</v>
      </c>
      <c r="D2460" s="4">
        <v>14.4</v>
      </c>
      <c r="E2460" s="4">
        <v>13.104000000000001</v>
      </c>
      <c r="F2460" s="4">
        <v>54</v>
      </c>
      <c r="G2460" s="4" t="s">
        <v>110</v>
      </c>
      <c r="H2460" s="4" t="s">
        <v>111</v>
      </c>
      <c r="I2460" s="4" t="s">
        <v>21</v>
      </c>
      <c r="J2460" s="5">
        <v>41996</v>
      </c>
      <c r="K2460" s="12">
        <f>Ventas[[#This Row],[Unit Price]]*Ventas[[#This Row],[Quantity]]</f>
        <v>777.6</v>
      </c>
      <c r="L2460" s="12">
        <f>Ventas[[#This Row],[Unit Cost]]*Ventas[[#This Row],[Quantity]]</f>
        <v>707.6160000000001</v>
      </c>
      <c r="M2460" s="14">
        <f>Ventas[[#This Row],[Ingresos]]-Ventas[[#This Row],[Costes]]</f>
        <v>69.983999999999924</v>
      </c>
      <c r="N2460" s="14" t="str">
        <f>_xlfn.XLOOKUP(Ventas[[#This Row],[Ship Country]],[1]!Countries[Ship Country],[1]!Countries[Area],"No registrado")</f>
        <v>Nord Europe</v>
      </c>
      <c r="O2460" s="14" t="str">
        <f>_xlfn.XLOOKUP(Ventas[[#This Row],[Ship Country]],[1]!Countries[Ship Country],[1]!Countries[Continent],"No existe")</f>
        <v>Europe</v>
      </c>
      <c r="P2460" s="15" t="str">
        <f>_xlfn.XLOOKUP(Ventas[[#This Row],[Category]],[2]!ProdManager[Category],[2]!ProdManager[Prod_Manager])</f>
        <v>John Matter</v>
      </c>
      <c r="Q2460" s="15">
        <f>YEAR(Ventas[[#This Row],[Order Date]])</f>
        <v>2014</v>
      </c>
      <c r="R2460" s="15" t="str">
        <f>TEXT(Ventas[[#This Row],[Order Date]],"MMM")</f>
        <v>dic</v>
      </c>
    </row>
    <row r="2461" spans="1:18" x14ac:dyDescent="0.25">
      <c r="A2461" s="6">
        <v>10361</v>
      </c>
      <c r="B2461" s="6" t="s">
        <v>40</v>
      </c>
      <c r="C2461" s="6" t="s">
        <v>15</v>
      </c>
      <c r="D2461" s="6">
        <v>27.2</v>
      </c>
      <c r="E2461" s="6">
        <v>21.216000000000001</v>
      </c>
      <c r="F2461" s="6">
        <v>55</v>
      </c>
      <c r="G2461" s="6" t="s">
        <v>110</v>
      </c>
      <c r="H2461" s="6" t="s">
        <v>111</v>
      </c>
      <c r="I2461" s="6" t="s">
        <v>21</v>
      </c>
      <c r="J2461" s="7">
        <v>41996</v>
      </c>
      <c r="K2461" s="12">
        <f>Ventas[[#This Row],[Unit Price]]*Ventas[[#This Row],[Quantity]]</f>
        <v>1496</v>
      </c>
      <c r="L2461" s="12">
        <f>Ventas[[#This Row],[Unit Cost]]*Ventas[[#This Row],[Quantity]]</f>
        <v>1166.8800000000001</v>
      </c>
      <c r="M2461" s="14">
        <f>Ventas[[#This Row],[Ingresos]]-Ventas[[#This Row],[Costes]]</f>
        <v>329.11999999999989</v>
      </c>
      <c r="N2461" s="14" t="str">
        <f>_xlfn.XLOOKUP(Ventas[[#This Row],[Ship Country]],[1]!Countries[Ship Country],[1]!Countries[Area],"No registrado")</f>
        <v>Nord Europe</v>
      </c>
      <c r="O2461" s="14" t="str">
        <f>_xlfn.XLOOKUP(Ventas[[#This Row],[Ship Country]],[1]!Countries[Ship Country],[1]!Countries[Continent],"No existe")</f>
        <v>Europe</v>
      </c>
      <c r="P2461" s="15" t="str">
        <f>_xlfn.XLOOKUP(Ventas[[#This Row],[Category]],[2]!ProdManager[Category],[2]!ProdManager[Prod_Manager])</f>
        <v>Peter Stone</v>
      </c>
      <c r="Q2461" s="15">
        <f>YEAR(Ventas[[#This Row],[Order Date]])</f>
        <v>2014</v>
      </c>
      <c r="R2461" s="15" t="str">
        <f>TEXT(Ventas[[#This Row],[Order Date]],"MMM")</f>
        <v>dic</v>
      </c>
    </row>
    <row r="2462" spans="1:18" x14ac:dyDescent="0.25">
      <c r="A2462" s="4">
        <v>10362</v>
      </c>
      <c r="B2462" s="4" t="s">
        <v>22</v>
      </c>
      <c r="C2462" s="4" t="s">
        <v>18</v>
      </c>
      <c r="D2462" s="4">
        <v>42.4</v>
      </c>
      <c r="E2462" s="4">
        <v>33.92</v>
      </c>
      <c r="F2462" s="4">
        <v>20</v>
      </c>
      <c r="G2462" s="4" t="s">
        <v>190</v>
      </c>
      <c r="H2462" s="4" t="s">
        <v>191</v>
      </c>
      <c r="I2462" s="4" t="s">
        <v>13</v>
      </c>
      <c r="J2462" s="5">
        <v>41999</v>
      </c>
      <c r="K2462" s="12">
        <f>Ventas[[#This Row],[Unit Price]]*Ventas[[#This Row],[Quantity]]</f>
        <v>848</v>
      </c>
      <c r="L2462" s="12">
        <f>Ventas[[#This Row],[Unit Cost]]*Ventas[[#This Row],[Quantity]]</f>
        <v>678.40000000000009</v>
      </c>
      <c r="M2462" s="14">
        <f>Ventas[[#This Row],[Ingresos]]-Ventas[[#This Row],[Costes]]</f>
        <v>169.59999999999991</v>
      </c>
      <c r="N2462" s="14" t="str">
        <f>_xlfn.XLOOKUP(Ventas[[#This Row],[Ship Country]],[1]!Countries[Ship Country],[1]!Countries[Area],"No registrado")</f>
        <v>Nord Europe</v>
      </c>
      <c r="O2462" s="14" t="str">
        <f>_xlfn.XLOOKUP(Ventas[[#This Row],[Ship Country]],[1]!Countries[Ship Country],[1]!Countries[Continent],"No existe")</f>
        <v>Europe</v>
      </c>
      <c r="P2462" s="15" t="str">
        <f>_xlfn.XLOOKUP(Ventas[[#This Row],[Category]],[2]!ProdManager[Category],[2]!ProdManager[Prod_Manager])</f>
        <v>Marc Caine</v>
      </c>
      <c r="Q2462" s="15">
        <f>YEAR(Ventas[[#This Row],[Order Date]])</f>
        <v>2014</v>
      </c>
      <c r="R2462" s="15" t="str">
        <f>TEXT(Ventas[[#This Row],[Order Date]],"MMM")</f>
        <v>dic</v>
      </c>
    </row>
    <row r="2463" spans="1:18" x14ac:dyDescent="0.25">
      <c r="A2463" s="6">
        <v>10362</v>
      </c>
      <c r="B2463" s="6" t="s">
        <v>145</v>
      </c>
      <c r="C2463" s="6" t="s">
        <v>46</v>
      </c>
      <c r="D2463" s="6">
        <v>5.9</v>
      </c>
      <c r="E2463" s="6">
        <v>4.838000000000001</v>
      </c>
      <c r="F2463" s="6">
        <v>24</v>
      </c>
      <c r="G2463" s="6" t="s">
        <v>190</v>
      </c>
      <c r="H2463" s="6" t="s">
        <v>191</v>
      </c>
      <c r="I2463" s="6" t="s">
        <v>13</v>
      </c>
      <c r="J2463" s="7">
        <v>41999</v>
      </c>
      <c r="K2463" s="12">
        <f>Ventas[[#This Row],[Unit Price]]*Ventas[[#This Row],[Quantity]]</f>
        <v>141.60000000000002</v>
      </c>
      <c r="L2463" s="12">
        <f>Ventas[[#This Row],[Unit Cost]]*Ventas[[#This Row],[Quantity]]</f>
        <v>116.11200000000002</v>
      </c>
      <c r="M2463" s="14">
        <f>Ventas[[#This Row],[Ingresos]]-Ventas[[#This Row],[Costes]]</f>
        <v>25.488</v>
      </c>
      <c r="N2463" s="14" t="str">
        <f>_xlfn.XLOOKUP(Ventas[[#This Row],[Ship Country]],[1]!Countries[Ship Country],[1]!Countries[Area],"No registrado")</f>
        <v>Nord Europe</v>
      </c>
      <c r="O2463" s="14" t="str">
        <f>_xlfn.XLOOKUP(Ventas[[#This Row],[Ship Country]],[1]!Countries[Ship Country],[1]!Countries[Continent],"No existe")</f>
        <v>Europe</v>
      </c>
      <c r="P2463" s="15" t="str">
        <f>_xlfn.XLOOKUP(Ventas[[#This Row],[Category]],[2]!ProdManager[Category],[2]!ProdManager[Prod_Manager])</f>
        <v>John Matter</v>
      </c>
      <c r="Q2463" s="15">
        <f>YEAR(Ventas[[#This Row],[Order Date]])</f>
        <v>2014</v>
      </c>
      <c r="R2463" s="15" t="str">
        <f>TEXT(Ventas[[#This Row],[Order Date]],"MMM")</f>
        <v>dic</v>
      </c>
    </row>
    <row r="2464" spans="1:18" x14ac:dyDescent="0.25">
      <c r="A2464" s="4">
        <v>10362</v>
      </c>
      <c r="B2464" s="4" t="s">
        <v>181</v>
      </c>
      <c r="C2464" s="4" t="s">
        <v>35</v>
      </c>
      <c r="D2464" s="4">
        <v>11.2</v>
      </c>
      <c r="E2464" s="4">
        <v>7.3919999999999986</v>
      </c>
      <c r="F2464" s="4">
        <v>50</v>
      </c>
      <c r="G2464" s="4" t="s">
        <v>190</v>
      </c>
      <c r="H2464" s="4" t="s">
        <v>191</v>
      </c>
      <c r="I2464" s="4" t="s">
        <v>13</v>
      </c>
      <c r="J2464" s="5">
        <v>41999</v>
      </c>
      <c r="K2464" s="12">
        <f>Ventas[[#This Row],[Unit Price]]*Ventas[[#This Row],[Quantity]]</f>
        <v>560</v>
      </c>
      <c r="L2464" s="12">
        <f>Ventas[[#This Row],[Unit Cost]]*Ventas[[#This Row],[Quantity]]</f>
        <v>369.59999999999991</v>
      </c>
      <c r="M2464" s="14">
        <f>Ventas[[#This Row],[Ingresos]]-Ventas[[#This Row],[Costes]]</f>
        <v>190.40000000000009</v>
      </c>
      <c r="N2464" s="14" t="str">
        <f>_xlfn.XLOOKUP(Ventas[[#This Row],[Ship Country]],[1]!Countries[Ship Country],[1]!Countries[Area],"No registrado")</f>
        <v>Nord Europe</v>
      </c>
      <c r="O2464" s="14" t="str">
        <f>_xlfn.XLOOKUP(Ventas[[#This Row],[Ship Country]],[1]!Countries[Ship Country],[1]!Countries[Continent],"No existe")</f>
        <v>Europe</v>
      </c>
      <c r="P2464" s="15" t="str">
        <f>_xlfn.XLOOKUP(Ventas[[#This Row],[Category]],[2]!ProdManager[Category],[2]!ProdManager[Prod_Manager])</f>
        <v>Lydia Sinn</v>
      </c>
      <c r="Q2464" s="15">
        <f>YEAR(Ventas[[#This Row],[Order Date]])</f>
        <v>2014</v>
      </c>
      <c r="R2464" s="15" t="str">
        <f>TEXT(Ventas[[#This Row],[Order Date]],"MMM")</f>
        <v>dic</v>
      </c>
    </row>
    <row r="2465" spans="1:18" x14ac:dyDescent="0.25">
      <c r="A2465" s="6">
        <v>10363</v>
      </c>
      <c r="B2465" s="6" t="s">
        <v>44</v>
      </c>
      <c r="C2465" s="6" t="s">
        <v>15</v>
      </c>
      <c r="D2465" s="6">
        <v>10</v>
      </c>
      <c r="E2465" s="6">
        <v>7.5</v>
      </c>
      <c r="F2465" s="6">
        <v>20</v>
      </c>
      <c r="G2465" s="6" t="s">
        <v>211</v>
      </c>
      <c r="H2465" s="6" t="s">
        <v>212</v>
      </c>
      <c r="I2465" s="6" t="s">
        <v>21</v>
      </c>
      <c r="J2465" s="7">
        <v>42000</v>
      </c>
      <c r="K2465" s="12">
        <f>Ventas[[#This Row],[Unit Price]]*Ventas[[#This Row],[Quantity]]</f>
        <v>200</v>
      </c>
      <c r="L2465" s="12">
        <f>Ventas[[#This Row],[Unit Cost]]*Ventas[[#This Row],[Quantity]]</f>
        <v>150</v>
      </c>
      <c r="M2465" s="14">
        <f>Ventas[[#This Row],[Ingresos]]-Ventas[[#This Row],[Costes]]</f>
        <v>50</v>
      </c>
      <c r="N2465" s="14" t="str">
        <f>_xlfn.XLOOKUP(Ventas[[#This Row],[Ship Country]],[1]!Countries[Ship Country],[1]!Countries[Area],"No registrado")</f>
        <v>Nord Europe</v>
      </c>
      <c r="O2465" s="14" t="str">
        <f>_xlfn.XLOOKUP(Ventas[[#This Row],[Ship Country]],[1]!Countries[Ship Country],[1]!Countries[Continent],"No existe")</f>
        <v>Europe</v>
      </c>
      <c r="P2465" s="15" t="str">
        <f>_xlfn.XLOOKUP(Ventas[[#This Row],[Category]],[2]!ProdManager[Category],[2]!ProdManager[Prod_Manager])</f>
        <v>Peter Stone</v>
      </c>
      <c r="Q2465" s="15">
        <f>YEAR(Ventas[[#This Row],[Order Date]])</f>
        <v>2014</v>
      </c>
      <c r="R2465" s="15" t="str">
        <f>TEXT(Ventas[[#This Row],[Order Date]],"MMM")</f>
        <v>dic</v>
      </c>
    </row>
    <row r="2466" spans="1:18" x14ac:dyDescent="0.25">
      <c r="A2466" s="4">
        <v>10363</v>
      </c>
      <c r="B2466" s="4" t="s">
        <v>129</v>
      </c>
      <c r="C2466" s="4" t="s">
        <v>43</v>
      </c>
      <c r="D2466" s="4">
        <v>6.2</v>
      </c>
      <c r="E2466" s="4">
        <v>5.58</v>
      </c>
      <c r="F2466" s="4">
        <v>12</v>
      </c>
      <c r="G2466" s="4" t="s">
        <v>211</v>
      </c>
      <c r="H2466" s="4" t="s">
        <v>212</v>
      </c>
      <c r="I2466" s="4" t="s">
        <v>21</v>
      </c>
      <c r="J2466" s="5">
        <v>42000</v>
      </c>
      <c r="K2466" s="12">
        <f>Ventas[[#This Row],[Unit Price]]*Ventas[[#This Row],[Quantity]]</f>
        <v>74.400000000000006</v>
      </c>
      <c r="L2466" s="12">
        <f>Ventas[[#This Row],[Unit Cost]]*Ventas[[#This Row],[Quantity]]</f>
        <v>66.960000000000008</v>
      </c>
      <c r="M2466" s="14">
        <f>Ventas[[#This Row],[Ingresos]]-Ventas[[#This Row],[Costes]]</f>
        <v>7.4399999999999977</v>
      </c>
      <c r="N2466" s="14" t="str">
        <f>_xlfn.XLOOKUP(Ventas[[#This Row],[Ship Country]],[1]!Countries[Ship Country],[1]!Countries[Area],"No registrado")</f>
        <v>Nord Europe</v>
      </c>
      <c r="O2466" s="14" t="str">
        <f>_xlfn.XLOOKUP(Ventas[[#This Row],[Ship Country]],[1]!Countries[Ship Country],[1]!Countries[Continent],"No existe")</f>
        <v>Europe</v>
      </c>
      <c r="P2466" s="15" t="str">
        <f>_xlfn.XLOOKUP(Ventas[[#This Row],[Category]],[2]!ProdManager[Category],[2]!ProdManager[Prod_Manager])</f>
        <v>John Matter</v>
      </c>
      <c r="Q2466" s="15">
        <f>YEAR(Ventas[[#This Row],[Order Date]])</f>
        <v>2014</v>
      </c>
      <c r="R2466" s="15" t="str">
        <f>TEXT(Ventas[[#This Row],[Order Date]],"MMM")</f>
        <v>dic</v>
      </c>
    </row>
    <row r="2467" spans="1:18" x14ac:dyDescent="0.25">
      <c r="A2467" s="6">
        <v>10363</v>
      </c>
      <c r="B2467" s="6" t="s">
        <v>101</v>
      </c>
      <c r="C2467" s="6" t="s">
        <v>43</v>
      </c>
      <c r="D2467" s="6">
        <v>14.4</v>
      </c>
      <c r="E2467" s="6">
        <v>12.96</v>
      </c>
      <c r="F2467" s="6">
        <v>12</v>
      </c>
      <c r="G2467" s="6" t="s">
        <v>211</v>
      </c>
      <c r="H2467" s="6" t="s">
        <v>212</v>
      </c>
      <c r="I2467" s="6" t="s">
        <v>21</v>
      </c>
      <c r="J2467" s="7">
        <v>42000</v>
      </c>
      <c r="K2467" s="12">
        <f>Ventas[[#This Row],[Unit Price]]*Ventas[[#This Row],[Quantity]]</f>
        <v>172.8</v>
      </c>
      <c r="L2467" s="12">
        <f>Ventas[[#This Row],[Unit Cost]]*Ventas[[#This Row],[Quantity]]</f>
        <v>155.52000000000001</v>
      </c>
      <c r="M2467" s="14">
        <f>Ventas[[#This Row],[Ingresos]]-Ventas[[#This Row],[Costes]]</f>
        <v>17.28</v>
      </c>
      <c r="N2467" s="14" t="str">
        <f>_xlfn.XLOOKUP(Ventas[[#This Row],[Ship Country]],[1]!Countries[Ship Country],[1]!Countries[Area],"No registrado")</f>
        <v>Nord Europe</v>
      </c>
      <c r="O2467" s="14" t="str">
        <f>_xlfn.XLOOKUP(Ventas[[#This Row],[Ship Country]],[1]!Countries[Ship Country],[1]!Countries[Continent],"No existe")</f>
        <v>Europe</v>
      </c>
      <c r="P2467" s="15" t="str">
        <f>_xlfn.XLOOKUP(Ventas[[#This Row],[Category]],[2]!ProdManager[Category],[2]!ProdManager[Prod_Manager])</f>
        <v>John Matter</v>
      </c>
      <c r="Q2467" s="15">
        <f>YEAR(Ventas[[#This Row],[Order Date]])</f>
        <v>2014</v>
      </c>
      <c r="R2467" s="15" t="str">
        <f>TEXT(Ventas[[#This Row],[Order Date]],"MMM")</f>
        <v>dic</v>
      </c>
    </row>
    <row r="2468" spans="1:18" x14ac:dyDescent="0.25">
      <c r="A2468" s="4">
        <v>10364</v>
      </c>
      <c r="B2468" s="4" t="s">
        <v>113</v>
      </c>
      <c r="C2468" s="4" t="s">
        <v>15</v>
      </c>
      <c r="D2468" s="4">
        <v>17.2</v>
      </c>
      <c r="E2468" s="4">
        <v>13.587999999999999</v>
      </c>
      <c r="F2468" s="4">
        <v>5</v>
      </c>
      <c r="G2468" s="4" t="s">
        <v>213</v>
      </c>
      <c r="H2468" s="4" t="s">
        <v>148</v>
      </c>
      <c r="I2468" s="4" t="s">
        <v>149</v>
      </c>
      <c r="J2468" s="5">
        <v>42000</v>
      </c>
      <c r="K2468" s="12">
        <f>Ventas[[#This Row],[Unit Price]]*Ventas[[#This Row],[Quantity]]</f>
        <v>86</v>
      </c>
      <c r="L2468" s="12">
        <f>Ventas[[#This Row],[Unit Cost]]*Ventas[[#This Row],[Quantity]]</f>
        <v>67.94</v>
      </c>
      <c r="M2468" s="14">
        <f>Ventas[[#This Row],[Ingresos]]-Ventas[[#This Row],[Costes]]</f>
        <v>18.060000000000002</v>
      </c>
      <c r="N2468" s="14" t="str">
        <f>_xlfn.XLOOKUP(Ventas[[#This Row],[Ship Country]],[1]!Countries[Ship Country],[1]!Countries[Area],"No registrado")</f>
        <v>Nord Europe</v>
      </c>
      <c r="O2468" s="14" t="str">
        <f>_xlfn.XLOOKUP(Ventas[[#This Row],[Ship Country]],[1]!Countries[Ship Country],[1]!Countries[Continent],"No existe")</f>
        <v>Europe</v>
      </c>
      <c r="P2468" s="15" t="str">
        <f>_xlfn.XLOOKUP(Ventas[[#This Row],[Category]],[2]!ProdManager[Category],[2]!ProdManager[Prod_Manager])</f>
        <v>Peter Stone</v>
      </c>
      <c r="Q2468" s="15">
        <f>YEAR(Ventas[[#This Row],[Order Date]])</f>
        <v>2014</v>
      </c>
      <c r="R2468" s="15" t="str">
        <f>TEXT(Ventas[[#This Row],[Order Date]],"MMM")</f>
        <v>dic</v>
      </c>
    </row>
    <row r="2469" spans="1:18" x14ac:dyDescent="0.25">
      <c r="A2469" s="6">
        <v>10364</v>
      </c>
      <c r="B2469" s="6" t="s">
        <v>155</v>
      </c>
      <c r="C2469" s="6" t="s">
        <v>15</v>
      </c>
      <c r="D2469" s="6">
        <v>28.8</v>
      </c>
      <c r="E2469" s="6">
        <v>23.616000000000003</v>
      </c>
      <c r="F2469" s="6">
        <v>30</v>
      </c>
      <c r="G2469" s="6" t="s">
        <v>213</v>
      </c>
      <c r="H2469" s="6" t="s">
        <v>148</v>
      </c>
      <c r="I2469" s="6" t="s">
        <v>149</v>
      </c>
      <c r="J2469" s="7">
        <v>42000</v>
      </c>
      <c r="K2469" s="12">
        <f>Ventas[[#This Row],[Unit Price]]*Ventas[[#This Row],[Quantity]]</f>
        <v>864</v>
      </c>
      <c r="L2469" s="12">
        <f>Ventas[[#This Row],[Unit Cost]]*Ventas[[#This Row],[Quantity]]</f>
        <v>708.48000000000013</v>
      </c>
      <c r="M2469" s="14">
        <f>Ventas[[#This Row],[Ingresos]]-Ventas[[#This Row],[Costes]]</f>
        <v>155.51999999999987</v>
      </c>
      <c r="N2469" s="14" t="str">
        <f>_xlfn.XLOOKUP(Ventas[[#This Row],[Ship Country]],[1]!Countries[Ship Country],[1]!Countries[Area],"No registrado")</f>
        <v>Nord Europe</v>
      </c>
      <c r="O2469" s="14" t="str">
        <f>_xlfn.XLOOKUP(Ventas[[#This Row],[Ship Country]],[1]!Countries[Ship Country],[1]!Countries[Continent],"No existe")</f>
        <v>Europe</v>
      </c>
      <c r="P2469" s="15" t="str">
        <f>_xlfn.XLOOKUP(Ventas[[#This Row],[Category]],[2]!ProdManager[Category],[2]!ProdManager[Prod_Manager])</f>
        <v>Peter Stone</v>
      </c>
      <c r="Q2469" s="15">
        <f>YEAR(Ventas[[#This Row],[Order Date]])</f>
        <v>2014</v>
      </c>
      <c r="R2469" s="15" t="str">
        <f>TEXT(Ventas[[#This Row],[Order Date]],"MMM")</f>
        <v>dic</v>
      </c>
    </row>
    <row r="2470" spans="1:18" x14ac:dyDescent="0.25">
      <c r="A2470" s="4">
        <v>10365</v>
      </c>
      <c r="B2470" s="4" t="s">
        <v>16</v>
      </c>
      <c r="C2470" s="4" t="s">
        <v>15</v>
      </c>
      <c r="D2470" s="4">
        <v>16.8</v>
      </c>
      <c r="E2470" s="4">
        <v>12.768000000000001</v>
      </c>
      <c r="F2470" s="4">
        <v>24</v>
      </c>
      <c r="G2470" s="4" t="s">
        <v>214</v>
      </c>
      <c r="H2470" s="4" t="s">
        <v>73</v>
      </c>
      <c r="I2470" s="4" t="s">
        <v>74</v>
      </c>
      <c r="J2470" s="5">
        <v>42001</v>
      </c>
      <c r="K2470" s="12">
        <f>Ventas[[#This Row],[Unit Price]]*Ventas[[#This Row],[Quantity]]</f>
        <v>403.20000000000005</v>
      </c>
      <c r="L2470" s="12">
        <f>Ventas[[#This Row],[Unit Cost]]*Ventas[[#This Row],[Quantity]]</f>
        <v>306.43200000000002</v>
      </c>
      <c r="M2470" s="14">
        <f>Ventas[[#This Row],[Ingresos]]-Ventas[[#This Row],[Costes]]</f>
        <v>96.768000000000029</v>
      </c>
      <c r="N2470" s="14" t="str">
        <f>_xlfn.XLOOKUP(Ventas[[#This Row],[Ship Country]],[1]!Countries[Ship Country],[1]!Countries[Area],"No registrado")</f>
        <v>Sud America</v>
      </c>
      <c r="O2470" s="14" t="str">
        <f>_xlfn.XLOOKUP(Ventas[[#This Row],[Ship Country]],[1]!Countries[Ship Country],[1]!Countries[Continent],"No existe")</f>
        <v>America</v>
      </c>
      <c r="P2470" s="15" t="str">
        <f>_xlfn.XLOOKUP(Ventas[[#This Row],[Category]],[2]!ProdManager[Category],[2]!ProdManager[Prod_Manager])</f>
        <v>Peter Stone</v>
      </c>
      <c r="Q2470" s="15">
        <f>YEAR(Ventas[[#This Row],[Order Date]])</f>
        <v>2014</v>
      </c>
      <c r="R2470" s="15" t="str">
        <f>TEXT(Ventas[[#This Row],[Order Date]],"MMM")</f>
        <v>dic</v>
      </c>
    </row>
    <row r="2471" spans="1:18" x14ac:dyDescent="0.25">
      <c r="A2471" s="6">
        <v>10366</v>
      </c>
      <c r="B2471" s="6" t="s">
        <v>61</v>
      </c>
      <c r="C2471" s="6" t="s">
        <v>24</v>
      </c>
      <c r="D2471" s="6">
        <v>10.4</v>
      </c>
      <c r="E2471" s="6">
        <v>8.84</v>
      </c>
      <c r="F2471" s="6">
        <v>5</v>
      </c>
      <c r="G2471" s="6" t="s">
        <v>215</v>
      </c>
      <c r="H2471" s="6" t="s">
        <v>216</v>
      </c>
      <c r="I2471" s="6" t="s">
        <v>133</v>
      </c>
      <c r="J2471" s="7">
        <v>42002</v>
      </c>
      <c r="K2471" s="12">
        <f>Ventas[[#This Row],[Unit Price]]*Ventas[[#This Row],[Quantity]]</f>
        <v>52</v>
      </c>
      <c r="L2471" s="12">
        <f>Ventas[[#This Row],[Unit Cost]]*Ventas[[#This Row],[Quantity]]</f>
        <v>44.2</v>
      </c>
      <c r="M2471" s="14">
        <f>Ventas[[#This Row],[Ingresos]]-Ventas[[#This Row],[Costes]]</f>
        <v>7.7999999999999972</v>
      </c>
      <c r="N2471" s="14" t="str">
        <f>_xlfn.XLOOKUP(Ventas[[#This Row],[Ship Country]],[1]!Countries[Ship Country],[1]!Countries[Area],"No registrado")</f>
        <v>Sud Europe</v>
      </c>
      <c r="O2471" s="14" t="str">
        <f>_xlfn.XLOOKUP(Ventas[[#This Row],[Ship Country]],[1]!Countries[Ship Country],[1]!Countries[Continent],"No existe")</f>
        <v>Europe</v>
      </c>
      <c r="P2471" s="15" t="str">
        <f>_xlfn.XLOOKUP(Ventas[[#This Row],[Category]],[2]!ProdManager[Category],[2]!ProdManager[Prod_Manager])</f>
        <v>Lydia Sinn</v>
      </c>
      <c r="Q2471" s="15">
        <f>YEAR(Ventas[[#This Row],[Order Date]])</f>
        <v>2014</v>
      </c>
      <c r="R2471" s="15" t="str">
        <f>TEXT(Ventas[[#This Row],[Order Date]],"MMM")</f>
        <v>dic</v>
      </c>
    </row>
    <row r="2472" spans="1:18" x14ac:dyDescent="0.25">
      <c r="A2472" s="4">
        <v>10366</v>
      </c>
      <c r="B2472" s="4" t="s">
        <v>23</v>
      </c>
      <c r="C2472" s="4" t="s">
        <v>24</v>
      </c>
      <c r="D2472" s="4">
        <v>16.8</v>
      </c>
      <c r="E2472" s="4">
        <v>13.272000000000002</v>
      </c>
      <c r="F2472" s="4">
        <v>5</v>
      </c>
      <c r="G2472" s="4" t="s">
        <v>215</v>
      </c>
      <c r="H2472" s="4" t="s">
        <v>216</v>
      </c>
      <c r="I2472" s="4" t="s">
        <v>133</v>
      </c>
      <c r="J2472" s="5">
        <v>42002</v>
      </c>
      <c r="K2472" s="12">
        <f>Ventas[[#This Row],[Unit Price]]*Ventas[[#This Row],[Quantity]]</f>
        <v>84</v>
      </c>
      <c r="L2472" s="12">
        <f>Ventas[[#This Row],[Unit Cost]]*Ventas[[#This Row],[Quantity]]</f>
        <v>66.360000000000014</v>
      </c>
      <c r="M2472" s="14">
        <f>Ventas[[#This Row],[Ingresos]]-Ventas[[#This Row],[Costes]]</f>
        <v>17.639999999999986</v>
      </c>
      <c r="N2472" s="14" t="str">
        <f>_xlfn.XLOOKUP(Ventas[[#This Row],[Ship Country]],[1]!Countries[Ship Country],[1]!Countries[Area],"No registrado")</f>
        <v>Sud Europe</v>
      </c>
      <c r="O2472" s="14" t="str">
        <f>_xlfn.XLOOKUP(Ventas[[#This Row],[Ship Country]],[1]!Countries[Ship Country],[1]!Countries[Continent],"No existe")</f>
        <v>Europe</v>
      </c>
      <c r="P2472" s="15" t="str">
        <f>_xlfn.XLOOKUP(Ventas[[#This Row],[Category]],[2]!ProdManager[Category],[2]!ProdManager[Prod_Manager])</f>
        <v>Lydia Sinn</v>
      </c>
      <c r="Q2472" s="15">
        <f>YEAR(Ventas[[#This Row],[Order Date]])</f>
        <v>2014</v>
      </c>
      <c r="R2472" s="15" t="str">
        <f>TEXT(Ventas[[#This Row],[Order Date]],"MMM")</f>
        <v>dic</v>
      </c>
    </row>
    <row r="2473" spans="1:18" x14ac:dyDescent="0.25">
      <c r="A2473" s="6">
        <v>10367</v>
      </c>
      <c r="B2473" s="6" t="s">
        <v>140</v>
      </c>
      <c r="C2473" s="6" t="s">
        <v>43</v>
      </c>
      <c r="D2473" s="6">
        <v>11.2</v>
      </c>
      <c r="E2473" s="6">
        <v>10.08</v>
      </c>
      <c r="F2473" s="6">
        <v>36</v>
      </c>
      <c r="G2473" s="6" t="s">
        <v>217</v>
      </c>
      <c r="H2473" s="6" t="s">
        <v>218</v>
      </c>
      <c r="I2473" s="6" t="s">
        <v>200</v>
      </c>
      <c r="J2473" s="7">
        <v>42002</v>
      </c>
      <c r="K2473" s="12">
        <f>Ventas[[#This Row],[Unit Price]]*Ventas[[#This Row],[Quantity]]</f>
        <v>403.2</v>
      </c>
      <c r="L2473" s="12">
        <f>Ventas[[#This Row],[Unit Cost]]*Ventas[[#This Row],[Quantity]]</f>
        <v>362.88</v>
      </c>
      <c r="M2473" s="14">
        <f>Ventas[[#This Row],[Ingresos]]-Ventas[[#This Row],[Costes]]</f>
        <v>40.319999999999993</v>
      </c>
      <c r="N2473" s="14" t="str">
        <f>_xlfn.XLOOKUP(Ventas[[#This Row],[Ship Country]],[1]!Countries[Ship Country],[1]!Countries[Area],"No registrado")</f>
        <v>Nord Europe</v>
      </c>
      <c r="O2473" s="14" t="str">
        <f>_xlfn.XLOOKUP(Ventas[[#This Row],[Ship Country]],[1]!Countries[Ship Country],[1]!Countries[Continent],"No existe")</f>
        <v>Europe</v>
      </c>
      <c r="P2473" s="15" t="str">
        <f>_xlfn.XLOOKUP(Ventas[[#This Row],[Category]],[2]!ProdManager[Category],[2]!ProdManager[Prod_Manager])</f>
        <v>John Matter</v>
      </c>
      <c r="Q2473" s="15">
        <f>YEAR(Ventas[[#This Row],[Order Date]])</f>
        <v>2014</v>
      </c>
      <c r="R2473" s="15" t="str">
        <f>TEXT(Ventas[[#This Row],[Order Date]],"MMM")</f>
        <v>dic</v>
      </c>
    </row>
    <row r="2474" spans="1:18" x14ac:dyDescent="0.25">
      <c r="A2474" s="4">
        <v>10248</v>
      </c>
      <c r="B2474" s="4" t="s">
        <v>9</v>
      </c>
      <c r="C2474" s="4" t="s">
        <v>10</v>
      </c>
      <c r="D2474" s="4">
        <v>9.8000000000000007</v>
      </c>
      <c r="E2474" s="4">
        <v>7.5460000000000012</v>
      </c>
      <c r="F2474" s="4">
        <v>10</v>
      </c>
      <c r="G2474" s="4" t="s">
        <v>11</v>
      </c>
      <c r="H2474" s="4" t="s">
        <v>12</v>
      </c>
      <c r="I2474" s="4" t="s">
        <v>13</v>
      </c>
      <c r="J2474" s="5">
        <v>41737</v>
      </c>
      <c r="K2474" s="12">
        <f>Ventas[[#This Row],[Unit Price]]*Ventas[[#This Row],[Quantity]]</f>
        <v>98</v>
      </c>
      <c r="L2474" s="12">
        <f>Ventas[[#This Row],[Unit Cost]]*Ventas[[#This Row],[Quantity]]</f>
        <v>75.460000000000008</v>
      </c>
      <c r="M2474" s="14">
        <f>Ventas[[#This Row],[Ingresos]]-Ventas[[#This Row],[Costes]]</f>
        <v>22.539999999999992</v>
      </c>
      <c r="N2474" s="14" t="str">
        <f>_xlfn.XLOOKUP(Ventas[[#This Row],[Ship Country]],[1]!Countries[Ship Country],[1]!Countries[Area],"No registrado")</f>
        <v>Nord Europe</v>
      </c>
      <c r="O2474" s="14" t="str">
        <f>_xlfn.XLOOKUP(Ventas[[#This Row],[Ship Country]],[1]!Countries[Ship Country],[1]!Countries[Continent],"No existe")</f>
        <v>Europe</v>
      </c>
      <c r="P2474" s="15" t="str">
        <f>_xlfn.XLOOKUP(Ventas[[#This Row],[Category]],[2]!ProdManager[Category],[2]!ProdManager[Prod_Manager])</f>
        <v>Marc Caine</v>
      </c>
      <c r="Q2474" s="15">
        <f>YEAR(Ventas[[#This Row],[Order Date]])</f>
        <v>2014</v>
      </c>
      <c r="R2474" s="15" t="str">
        <f>TEXT(Ventas[[#This Row],[Order Date]],"MMM")</f>
        <v>abr</v>
      </c>
    </row>
    <row r="2475" spans="1:18" x14ac:dyDescent="0.25">
      <c r="A2475" s="6">
        <v>10248</v>
      </c>
      <c r="B2475" s="6" t="s">
        <v>14</v>
      </c>
      <c r="C2475" s="6" t="s">
        <v>15</v>
      </c>
      <c r="D2475" s="6">
        <v>34.799999999999997</v>
      </c>
      <c r="E2475" s="6">
        <v>26.795999999999999</v>
      </c>
      <c r="F2475" s="6">
        <v>50</v>
      </c>
      <c r="G2475" s="6" t="s">
        <v>11</v>
      </c>
      <c r="H2475" s="6" t="s">
        <v>12</v>
      </c>
      <c r="I2475" s="6" t="s">
        <v>13</v>
      </c>
      <c r="J2475" s="7">
        <v>41988</v>
      </c>
      <c r="K2475" s="12">
        <f>Ventas[[#This Row],[Unit Price]]*Ventas[[#This Row],[Quantity]]</f>
        <v>1739.9999999999998</v>
      </c>
      <c r="L2475" s="12">
        <f>Ventas[[#This Row],[Unit Cost]]*Ventas[[#This Row],[Quantity]]</f>
        <v>1339.8</v>
      </c>
      <c r="M2475" s="14">
        <f>Ventas[[#This Row],[Ingresos]]-Ventas[[#This Row],[Costes]]</f>
        <v>400.19999999999982</v>
      </c>
      <c r="N2475" s="14" t="str">
        <f>_xlfn.XLOOKUP(Ventas[[#This Row],[Ship Country]],[1]!Countries[Ship Country],[1]!Countries[Area],"No registrado")</f>
        <v>Nord Europe</v>
      </c>
      <c r="O2475" s="14" t="str">
        <f>_xlfn.XLOOKUP(Ventas[[#This Row],[Ship Country]],[1]!Countries[Ship Country],[1]!Countries[Continent],"No existe")</f>
        <v>Europe</v>
      </c>
      <c r="P2475" s="15" t="str">
        <f>_xlfn.XLOOKUP(Ventas[[#This Row],[Category]],[2]!ProdManager[Category],[2]!ProdManager[Prod_Manager])</f>
        <v>Peter Stone</v>
      </c>
      <c r="Q2475" s="15">
        <f>YEAR(Ventas[[#This Row],[Order Date]])</f>
        <v>2014</v>
      </c>
      <c r="R2475" s="15" t="str">
        <f>TEXT(Ventas[[#This Row],[Order Date]],"MMM")</f>
        <v>dic</v>
      </c>
    </row>
    <row r="2476" spans="1:18" x14ac:dyDescent="0.25">
      <c r="A2476" s="4">
        <v>10248</v>
      </c>
      <c r="B2476" s="4" t="s">
        <v>16</v>
      </c>
      <c r="C2476" s="4" t="s">
        <v>15</v>
      </c>
      <c r="D2476" s="4">
        <v>14</v>
      </c>
      <c r="E2476" s="4">
        <v>11.76</v>
      </c>
      <c r="F2476" s="4">
        <v>12</v>
      </c>
      <c r="G2476" s="4" t="s">
        <v>11</v>
      </c>
      <c r="H2476" s="4" t="s">
        <v>12</v>
      </c>
      <c r="I2476" s="4" t="s">
        <v>13</v>
      </c>
      <c r="J2476" s="5">
        <v>41713</v>
      </c>
      <c r="K2476" s="12">
        <f>Ventas[[#This Row],[Unit Price]]*Ventas[[#This Row],[Quantity]]</f>
        <v>168</v>
      </c>
      <c r="L2476" s="12">
        <f>Ventas[[#This Row],[Unit Cost]]*Ventas[[#This Row],[Quantity]]</f>
        <v>141.12</v>
      </c>
      <c r="M2476" s="14">
        <f>Ventas[[#This Row],[Ingresos]]-Ventas[[#This Row],[Costes]]</f>
        <v>26.879999999999995</v>
      </c>
      <c r="N2476" s="14" t="str">
        <f>_xlfn.XLOOKUP(Ventas[[#This Row],[Ship Country]],[1]!Countries[Ship Country],[1]!Countries[Area],"No registrado")</f>
        <v>Nord Europe</v>
      </c>
      <c r="O2476" s="14" t="str">
        <f>_xlfn.XLOOKUP(Ventas[[#This Row],[Ship Country]],[1]!Countries[Ship Country],[1]!Countries[Continent],"No existe")</f>
        <v>Europe</v>
      </c>
      <c r="P2476" s="15" t="str">
        <f>_xlfn.XLOOKUP(Ventas[[#This Row],[Category]],[2]!ProdManager[Category],[2]!ProdManager[Prod_Manager])</f>
        <v>Peter Stone</v>
      </c>
      <c r="Q2476" s="15">
        <f>YEAR(Ventas[[#This Row],[Order Date]])</f>
        <v>2014</v>
      </c>
      <c r="R2476" s="15" t="str">
        <f>TEXT(Ventas[[#This Row],[Order Date]],"MMM")</f>
        <v>mar</v>
      </c>
    </row>
    <row r="2477" spans="1:18" x14ac:dyDescent="0.25">
      <c r="A2477" s="6">
        <v>10249</v>
      </c>
      <c r="B2477" s="6" t="s">
        <v>17</v>
      </c>
      <c r="C2477" s="6" t="s">
        <v>18</v>
      </c>
      <c r="D2477" s="6">
        <v>18.600000000000001</v>
      </c>
      <c r="E2477" s="6">
        <v>14.322000000000001</v>
      </c>
      <c r="F2477" s="6">
        <v>90</v>
      </c>
      <c r="G2477" s="6" t="s">
        <v>19</v>
      </c>
      <c r="H2477" s="6" t="s">
        <v>20</v>
      </c>
      <c r="I2477" s="6" t="s">
        <v>21</v>
      </c>
      <c r="J2477" s="7">
        <v>41736</v>
      </c>
      <c r="K2477" s="12">
        <f>Ventas[[#This Row],[Unit Price]]*Ventas[[#This Row],[Quantity]]</f>
        <v>1674.0000000000002</v>
      </c>
      <c r="L2477" s="12">
        <f>Ventas[[#This Row],[Unit Cost]]*Ventas[[#This Row],[Quantity]]</f>
        <v>1288.98</v>
      </c>
      <c r="M2477" s="14">
        <f>Ventas[[#This Row],[Ingresos]]-Ventas[[#This Row],[Costes]]</f>
        <v>385.02000000000021</v>
      </c>
      <c r="N2477" s="14" t="str">
        <f>_xlfn.XLOOKUP(Ventas[[#This Row],[Ship Country]],[1]!Countries[Ship Country],[1]!Countries[Area],"No registrado")</f>
        <v>Nord Europe</v>
      </c>
      <c r="O2477" s="14" t="str">
        <f>_xlfn.XLOOKUP(Ventas[[#This Row],[Ship Country]],[1]!Countries[Ship Country],[1]!Countries[Continent],"No existe")</f>
        <v>Europe</v>
      </c>
      <c r="P2477" s="15" t="str">
        <f>_xlfn.XLOOKUP(Ventas[[#This Row],[Category]],[2]!ProdManager[Category],[2]!ProdManager[Prod_Manager])</f>
        <v>Marc Caine</v>
      </c>
      <c r="Q2477" s="15">
        <f>YEAR(Ventas[[#This Row],[Order Date]])</f>
        <v>2014</v>
      </c>
      <c r="R2477" s="15" t="str">
        <f>TEXT(Ventas[[#This Row],[Order Date]],"MMM")</f>
        <v>abr</v>
      </c>
    </row>
    <row r="2478" spans="1:18" x14ac:dyDescent="0.25">
      <c r="A2478" s="4">
        <v>10249</v>
      </c>
      <c r="B2478" s="4" t="s">
        <v>22</v>
      </c>
      <c r="C2478" s="4" t="s">
        <v>18</v>
      </c>
      <c r="D2478" s="4">
        <v>42.4</v>
      </c>
      <c r="E2478" s="4">
        <v>32.223999999999997</v>
      </c>
      <c r="F2478" s="4">
        <v>40</v>
      </c>
      <c r="G2478" s="4" t="s">
        <v>19</v>
      </c>
      <c r="H2478" s="4" t="s">
        <v>20</v>
      </c>
      <c r="I2478" s="4" t="s">
        <v>21</v>
      </c>
      <c r="J2478" s="5">
        <v>41934</v>
      </c>
      <c r="K2478" s="12">
        <f>Ventas[[#This Row],[Unit Price]]*Ventas[[#This Row],[Quantity]]</f>
        <v>1696</v>
      </c>
      <c r="L2478" s="12">
        <f>Ventas[[#This Row],[Unit Cost]]*Ventas[[#This Row],[Quantity]]</f>
        <v>1288.9599999999998</v>
      </c>
      <c r="M2478" s="14">
        <f>Ventas[[#This Row],[Ingresos]]-Ventas[[#This Row],[Costes]]</f>
        <v>407.04000000000019</v>
      </c>
      <c r="N2478" s="14" t="str">
        <f>_xlfn.XLOOKUP(Ventas[[#This Row],[Ship Country]],[1]!Countries[Ship Country],[1]!Countries[Area],"No registrado")</f>
        <v>Nord Europe</v>
      </c>
      <c r="O2478" s="14" t="str">
        <f>_xlfn.XLOOKUP(Ventas[[#This Row],[Ship Country]],[1]!Countries[Ship Country],[1]!Countries[Continent],"No existe")</f>
        <v>Europe</v>
      </c>
      <c r="P2478" s="15" t="str">
        <f>_xlfn.XLOOKUP(Ventas[[#This Row],[Category]],[2]!ProdManager[Category],[2]!ProdManager[Prod_Manager])</f>
        <v>Marc Caine</v>
      </c>
      <c r="Q2478" s="15">
        <f>YEAR(Ventas[[#This Row],[Order Date]])</f>
        <v>2014</v>
      </c>
      <c r="R2478" s="15" t="str">
        <f>TEXT(Ventas[[#This Row],[Order Date]],"MMM")</f>
        <v>oct</v>
      </c>
    </row>
    <row r="2479" spans="1:18" x14ac:dyDescent="0.25">
      <c r="A2479" s="6">
        <v>10250</v>
      </c>
      <c r="B2479" s="6" t="s">
        <v>23</v>
      </c>
      <c r="C2479" s="6" t="s">
        <v>24</v>
      </c>
      <c r="D2479" s="6">
        <v>16.8</v>
      </c>
      <c r="E2479" s="6">
        <v>12.432</v>
      </c>
      <c r="F2479" s="6">
        <v>15</v>
      </c>
      <c r="G2479" s="6" t="s">
        <v>25</v>
      </c>
      <c r="H2479" s="6" t="s">
        <v>26</v>
      </c>
      <c r="I2479" s="6" t="s">
        <v>27</v>
      </c>
      <c r="J2479" s="7">
        <v>41976</v>
      </c>
      <c r="K2479" s="12">
        <f>Ventas[[#This Row],[Unit Price]]*Ventas[[#This Row],[Quantity]]</f>
        <v>252</v>
      </c>
      <c r="L2479" s="12">
        <f>Ventas[[#This Row],[Unit Cost]]*Ventas[[#This Row],[Quantity]]</f>
        <v>186.48000000000002</v>
      </c>
      <c r="M2479" s="14">
        <f>Ventas[[#This Row],[Ingresos]]-Ventas[[#This Row],[Costes]]</f>
        <v>65.519999999999982</v>
      </c>
      <c r="N2479" s="14" t="str">
        <f>_xlfn.XLOOKUP(Ventas[[#This Row],[Ship Country]],[1]!Countries[Ship Country],[1]!Countries[Area],"No registrado")</f>
        <v>Sud America</v>
      </c>
      <c r="O2479" s="14" t="str">
        <f>_xlfn.XLOOKUP(Ventas[[#This Row],[Ship Country]],[1]!Countries[Ship Country],[1]!Countries[Continent],"No existe")</f>
        <v>America</v>
      </c>
      <c r="P2479" s="15" t="str">
        <f>_xlfn.XLOOKUP(Ventas[[#This Row],[Category]],[2]!ProdManager[Category],[2]!ProdManager[Prod_Manager])</f>
        <v>Lydia Sinn</v>
      </c>
      <c r="Q2479" s="15">
        <f>YEAR(Ventas[[#This Row],[Order Date]])</f>
        <v>2014</v>
      </c>
      <c r="R2479" s="15" t="str">
        <f>TEXT(Ventas[[#This Row],[Order Date]],"MMM")</f>
        <v>dic</v>
      </c>
    </row>
    <row r="2480" spans="1:18" x14ac:dyDescent="0.25">
      <c r="A2480" s="4">
        <v>10250</v>
      </c>
      <c r="B2480" s="4" t="s">
        <v>28</v>
      </c>
      <c r="C2480" s="4" t="s">
        <v>29</v>
      </c>
      <c r="D2480" s="4">
        <v>7.7</v>
      </c>
      <c r="E2480" s="4">
        <v>6.16</v>
      </c>
      <c r="F2480" s="4">
        <v>10</v>
      </c>
      <c r="G2480" s="4" t="s">
        <v>25</v>
      </c>
      <c r="H2480" s="4" t="s">
        <v>26</v>
      </c>
      <c r="I2480" s="4" t="s">
        <v>27</v>
      </c>
      <c r="J2480" s="5">
        <v>42216</v>
      </c>
      <c r="K2480" s="12">
        <f>Ventas[[#This Row],[Unit Price]]*Ventas[[#This Row],[Quantity]]</f>
        <v>77</v>
      </c>
      <c r="L2480" s="12">
        <f>Ventas[[#This Row],[Unit Cost]]*Ventas[[#This Row],[Quantity]]</f>
        <v>61.6</v>
      </c>
      <c r="M2480" s="14">
        <f>Ventas[[#This Row],[Ingresos]]-Ventas[[#This Row],[Costes]]</f>
        <v>15.399999999999999</v>
      </c>
      <c r="N2480" s="14" t="str">
        <f>_xlfn.XLOOKUP(Ventas[[#This Row],[Ship Country]],[1]!Countries[Ship Country],[1]!Countries[Area],"No registrado")</f>
        <v>Sud America</v>
      </c>
      <c r="O2480" s="14" t="str">
        <f>_xlfn.XLOOKUP(Ventas[[#This Row],[Ship Country]],[1]!Countries[Ship Country],[1]!Countries[Continent],"No existe")</f>
        <v>America</v>
      </c>
      <c r="P2480" s="15" t="str">
        <f>_xlfn.XLOOKUP(Ventas[[#This Row],[Category]],[2]!ProdManager[Category],[2]!ProdManager[Prod_Manager])</f>
        <v>Peter Stone</v>
      </c>
      <c r="Q2480" s="15">
        <f>YEAR(Ventas[[#This Row],[Order Date]])</f>
        <v>2015</v>
      </c>
      <c r="R2480" s="15" t="str">
        <f>TEXT(Ventas[[#This Row],[Order Date]],"MMM")</f>
        <v>jul</v>
      </c>
    </row>
    <row r="2481" spans="1:18" x14ac:dyDescent="0.25">
      <c r="A2481" s="6">
        <v>10250</v>
      </c>
      <c r="B2481" s="6" t="s">
        <v>22</v>
      </c>
      <c r="C2481" s="6" t="s">
        <v>18</v>
      </c>
      <c r="D2481" s="6">
        <v>42.4</v>
      </c>
      <c r="E2481" s="6">
        <v>34.344000000000001</v>
      </c>
      <c r="F2481" s="6">
        <v>35</v>
      </c>
      <c r="G2481" s="6" t="s">
        <v>25</v>
      </c>
      <c r="H2481" s="6" t="s">
        <v>26</v>
      </c>
      <c r="I2481" s="6" t="s">
        <v>27</v>
      </c>
      <c r="J2481" s="7">
        <v>41872</v>
      </c>
      <c r="K2481" s="12">
        <f>Ventas[[#This Row],[Unit Price]]*Ventas[[#This Row],[Quantity]]</f>
        <v>1484</v>
      </c>
      <c r="L2481" s="12">
        <f>Ventas[[#This Row],[Unit Cost]]*Ventas[[#This Row],[Quantity]]</f>
        <v>1202.04</v>
      </c>
      <c r="M2481" s="14">
        <f>Ventas[[#This Row],[Ingresos]]-Ventas[[#This Row],[Costes]]</f>
        <v>281.96000000000004</v>
      </c>
      <c r="N2481" s="14" t="str">
        <f>_xlfn.XLOOKUP(Ventas[[#This Row],[Ship Country]],[1]!Countries[Ship Country],[1]!Countries[Area],"No registrado")</f>
        <v>Sud America</v>
      </c>
      <c r="O2481" s="14" t="str">
        <f>_xlfn.XLOOKUP(Ventas[[#This Row],[Ship Country]],[1]!Countries[Ship Country],[1]!Countries[Continent],"No existe")</f>
        <v>America</v>
      </c>
      <c r="P2481" s="15" t="str">
        <f>_xlfn.XLOOKUP(Ventas[[#This Row],[Category]],[2]!ProdManager[Category],[2]!ProdManager[Prod_Manager])</f>
        <v>Marc Caine</v>
      </c>
      <c r="Q2481" s="15">
        <f>YEAR(Ventas[[#This Row],[Order Date]])</f>
        <v>2014</v>
      </c>
      <c r="R2481" s="15" t="str">
        <f>TEXT(Ventas[[#This Row],[Order Date]],"MMM")</f>
        <v>ago</v>
      </c>
    </row>
    <row r="2482" spans="1:18" x14ac:dyDescent="0.25">
      <c r="A2482" s="4">
        <v>10251</v>
      </c>
      <c r="B2482" s="4" t="s">
        <v>23</v>
      </c>
      <c r="C2482" s="4" t="s">
        <v>24</v>
      </c>
      <c r="D2482" s="4">
        <v>16.8</v>
      </c>
      <c r="E2482" s="4">
        <v>12.096</v>
      </c>
      <c r="F2482" s="4">
        <v>20</v>
      </c>
      <c r="G2482" s="4" t="s">
        <v>30</v>
      </c>
      <c r="H2482" s="4" t="s">
        <v>31</v>
      </c>
      <c r="I2482" s="4" t="s">
        <v>13</v>
      </c>
      <c r="J2482" s="5">
        <v>42201</v>
      </c>
      <c r="K2482" s="12">
        <f>Ventas[[#This Row],[Unit Price]]*Ventas[[#This Row],[Quantity]]</f>
        <v>336</v>
      </c>
      <c r="L2482" s="12">
        <f>Ventas[[#This Row],[Unit Cost]]*Ventas[[#This Row],[Quantity]]</f>
        <v>241.92000000000002</v>
      </c>
      <c r="M2482" s="14">
        <f>Ventas[[#This Row],[Ingresos]]-Ventas[[#This Row],[Costes]]</f>
        <v>94.079999999999984</v>
      </c>
      <c r="N2482" s="14" t="str">
        <f>_xlfn.XLOOKUP(Ventas[[#This Row],[Ship Country]],[1]!Countries[Ship Country],[1]!Countries[Area],"No registrado")</f>
        <v>Nord Europe</v>
      </c>
      <c r="O2482" s="14" t="str">
        <f>_xlfn.XLOOKUP(Ventas[[#This Row],[Ship Country]],[1]!Countries[Ship Country],[1]!Countries[Continent],"No existe")</f>
        <v>Europe</v>
      </c>
      <c r="P2482" s="15" t="str">
        <f>_xlfn.XLOOKUP(Ventas[[#This Row],[Category]],[2]!ProdManager[Category],[2]!ProdManager[Prod_Manager])</f>
        <v>Lydia Sinn</v>
      </c>
      <c r="Q2482" s="15">
        <f>YEAR(Ventas[[#This Row],[Order Date]])</f>
        <v>2015</v>
      </c>
      <c r="R2482" s="15" t="str">
        <f>TEXT(Ventas[[#This Row],[Order Date]],"MMM")</f>
        <v>jul</v>
      </c>
    </row>
    <row r="2483" spans="1:18" x14ac:dyDescent="0.25">
      <c r="A2483" s="6">
        <v>10251</v>
      </c>
      <c r="B2483" s="6" t="s">
        <v>32</v>
      </c>
      <c r="C2483" s="6" t="s">
        <v>10</v>
      </c>
      <c r="D2483" s="6">
        <v>16.8</v>
      </c>
      <c r="E2483" s="6">
        <v>12.600000000000001</v>
      </c>
      <c r="F2483" s="6">
        <v>60</v>
      </c>
      <c r="G2483" s="6" t="s">
        <v>30</v>
      </c>
      <c r="H2483" s="6" t="s">
        <v>31</v>
      </c>
      <c r="I2483" s="6" t="s">
        <v>13</v>
      </c>
      <c r="J2483" s="7">
        <v>41677</v>
      </c>
      <c r="K2483" s="12">
        <f>Ventas[[#This Row],[Unit Price]]*Ventas[[#This Row],[Quantity]]</f>
        <v>1008</v>
      </c>
      <c r="L2483" s="12">
        <f>Ventas[[#This Row],[Unit Cost]]*Ventas[[#This Row],[Quantity]]</f>
        <v>756.00000000000011</v>
      </c>
      <c r="M2483" s="14">
        <f>Ventas[[#This Row],[Ingresos]]-Ventas[[#This Row],[Costes]]</f>
        <v>251.99999999999989</v>
      </c>
      <c r="N2483" s="14" t="str">
        <f>_xlfn.XLOOKUP(Ventas[[#This Row],[Ship Country]],[1]!Countries[Ship Country],[1]!Countries[Area],"No registrado")</f>
        <v>Nord Europe</v>
      </c>
      <c r="O2483" s="14" t="str">
        <f>_xlfn.XLOOKUP(Ventas[[#This Row],[Ship Country]],[1]!Countries[Ship Country],[1]!Countries[Continent],"No existe")</f>
        <v>Europe</v>
      </c>
      <c r="P2483" s="15" t="str">
        <f>_xlfn.XLOOKUP(Ventas[[#This Row],[Category]],[2]!ProdManager[Category],[2]!ProdManager[Prod_Manager])</f>
        <v>Marc Caine</v>
      </c>
      <c r="Q2483" s="15">
        <f>YEAR(Ventas[[#This Row],[Order Date]])</f>
        <v>2014</v>
      </c>
      <c r="R2483" s="15" t="str">
        <f>TEXT(Ventas[[#This Row],[Order Date]],"MMM")</f>
        <v>feb</v>
      </c>
    </row>
    <row r="2484" spans="1:18" x14ac:dyDescent="0.25">
      <c r="A2484" s="4">
        <v>10251</v>
      </c>
      <c r="B2484" s="4" t="s">
        <v>33</v>
      </c>
      <c r="C2484" s="4" t="s">
        <v>10</v>
      </c>
      <c r="D2484" s="4">
        <v>15.6</v>
      </c>
      <c r="E2484" s="4">
        <v>13.103999999999999</v>
      </c>
      <c r="F2484" s="4">
        <v>15</v>
      </c>
      <c r="G2484" s="4" t="s">
        <v>30</v>
      </c>
      <c r="H2484" s="4" t="s">
        <v>31</v>
      </c>
      <c r="I2484" s="4" t="s">
        <v>13</v>
      </c>
      <c r="J2484" s="5">
        <v>41883</v>
      </c>
      <c r="K2484" s="12">
        <f>Ventas[[#This Row],[Unit Price]]*Ventas[[#This Row],[Quantity]]</f>
        <v>234</v>
      </c>
      <c r="L2484" s="12">
        <f>Ventas[[#This Row],[Unit Cost]]*Ventas[[#This Row],[Quantity]]</f>
        <v>196.56</v>
      </c>
      <c r="M2484" s="14">
        <f>Ventas[[#This Row],[Ingresos]]-Ventas[[#This Row],[Costes]]</f>
        <v>37.44</v>
      </c>
      <c r="N2484" s="14" t="str">
        <f>_xlfn.XLOOKUP(Ventas[[#This Row],[Ship Country]],[1]!Countries[Ship Country],[1]!Countries[Area],"No registrado")</f>
        <v>Nord Europe</v>
      </c>
      <c r="O2484" s="14" t="str">
        <f>_xlfn.XLOOKUP(Ventas[[#This Row],[Ship Country]],[1]!Countries[Ship Country],[1]!Countries[Continent],"No existe")</f>
        <v>Europe</v>
      </c>
      <c r="P2484" s="15" t="str">
        <f>_xlfn.XLOOKUP(Ventas[[#This Row],[Category]],[2]!ProdManager[Category],[2]!ProdManager[Prod_Manager])</f>
        <v>Marc Caine</v>
      </c>
      <c r="Q2484" s="15">
        <f>YEAR(Ventas[[#This Row],[Order Date]])</f>
        <v>2014</v>
      </c>
      <c r="R2484" s="15" t="str">
        <f>TEXT(Ventas[[#This Row],[Order Date]],"MMM")</f>
        <v>sep</v>
      </c>
    </row>
    <row r="2485" spans="1:18" x14ac:dyDescent="0.25">
      <c r="A2485" s="6">
        <v>10252</v>
      </c>
      <c r="B2485" s="6" t="s">
        <v>34</v>
      </c>
      <c r="C2485" s="6" t="s">
        <v>35</v>
      </c>
      <c r="D2485" s="6">
        <v>64.8</v>
      </c>
      <c r="E2485" s="6">
        <v>44.711999999999996</v>
      </c>
      <c r="F2485" s="6">
        <v>40</v>
      </c>
      <c r="G2485" s="6" t="s">
        <v>36</v>
      </c>
      <c r="H2485" s="6" t="s">
        <v>37</v>
      </c>
      <c r="I2485" s="6" t="s">
        <v>38</v>
      </c>
      <c r="J2485" s="7">
        <v>42095</v>
      </c>
      <c r="K2485" s="12">
        <f>Ventas[[#This Row],[Unit Price]]*Ventas[[#This Row],[Quantity]]</f>
        <v>2592</v>
      </c>
      <c r="L2485" s="12">
        <f>Ventas[[#This Row],[Unit Cost]]*Ventas[[#This Row],[Quantity]]</f>
        <v>1788.4799999999998</v>
      </c>
      <c r="M2485" s="14">
        <f>Ventas[[#This Row],[Ingresos]]-Ventas[[#This Row],[Costes]]</f>
        <v>803.52000000000021</v>
      </c>
      <c r="N2485" s="14" t="str">
        <f>_xlfn.XLOOKUP(Ventas[[#This Row],[Ship Country]],[1]!Countries[Ship Country],[1]!Countries[Area],"No registrado")</f>
        <v>Nord Europe</v>
      </c>
      <c r="O2485" s="14" t="str">
        <f>_xlfn.XLOOKUP(Ventas[[#This Row],[Ship Country]],[1]!Countries[Ship Country],[1]!Countries[Continent],"No existe")</f>
        <v>Europe</v>
      </c>
      <c r="P2485" s="15" t="str">
        <f>_xlfn.XLOOKUP(Ventas[[#This Row],[Category]],[2]!ProdManager[Category],[2]!ProdManager[Prod_Manager])</f>
        <v>Lydia Sinn</v>
      </c>
      <c r="Q2485" s="15">
        <f>YEAR(Ventas[[#This Row],[Order Date]])</f>
        <v>2015</v>
      </c>
      <c r="R2485" s="15" t="str">
        <f>TEXT(Ventas[[#This Row],[Order Date]],"MMM")</f>
        <v>abr</v>
      </c>
    </row>
    <row r="2486" spans="1:18" x14ac:dyDescent="0.25">
      <c r="A2486" s="4">
        <v>10252</v>
      </c>
      <c r="B2486" s="4" t="s">
        <v>39</v>
      </c>
      <c r="C2486" s="4" t="s">
        <v>15</v>
      </c>
      <c r="D2486" s="4">
        <v>2</v>
      </c>
      <c r="E2486" s="4">
        <v>1.52</v>
      </c>
      <c r="F2486" s="4">
        <v>25</v>
      </c>
      <c r="G2486" s="4" t="s">
        <v>36</v>
      </c>
      <c r="H2486" s="4" t="s">
        <v>37</v>
      </c>
      <c r="I2486" s="4" t="s">
        <v>38</v>
      </c>
      <c r="J2486" s="5">
        <v>42094</v>
      </c>
      <c r="K2486" s="12">
        <f>Ventas[[#This Row],[Unit Price]]*Ventas[[#This Row],[Quantity]]</f>
        <v>50</v>
      </c>
      <c r="L2486" s="12">
        <f>Ventas[[#This Row],[Unit Cost]]*Ventas[[#This Row],[Quantity]]</f>
        <v>38</v>
      </c>
      <c r="M2486" s="14">
        <f>Ventas[[#This Row],[Ingresos]]-Ventas[[#This Row],[Costes]]</f>
        <v>12</v>
      </c>
      <c r="N2486" s="14" t="str">
        <f>_xlfn.XLOOKUP(Ventas[[#This Row],[Ship Country]],[1]!Countries[Ship Country],[1]!Countries[Area],"No registrado")</f>
        <v>Nord Europe</v>
      </c>
      <c r="O2486" s="14" t="str">
        <f>_xlfn.XLOOKUP(Ventas[[#This Row],[Ship Country]],[1]!Countries[Ship Country],[1]!Countries[Continent],"No existe")</f>
        <v>Europe</v>
      </c>
      <c r="P2486" s="15" t="str">
        <f>_xlfn.XLOOKUP(Ventas[[#This Row],[Category]],[2]!ProdManager[Category],[2]!ProdManager[Prod_Manager])</f>
        <v>Peter Stone</v>
      </c>
      <c r="Q2486" s="15">
        <f>YEAR(Ventas[[#This Row],[Order Date]])</f>
        <v>2015</v>
      </c>
      <c r="R2486" s="15" t="str">
        <f>TEXT(Ventas[[#This Row],[Order Date]],"MMM")</f>
        <v>mar</v>
      </c>
    </row>
    <row r="2487" spans="1:18" x14ac:dyDescent="0.25">
      <c r="A2487" s="6">
        <v>10252</v>
      </c>
      <c r="B2487" s="6" t="s">
        <v>40</v>
      </c>
      <c r="C2487" s="6" t="s">
        <v>15</v>
      </c>
      <c r="D2487" s="6">
        <v>27.2</v>
      </c>
      <c r="E2487" s="6">
        <v>21.76</v>
      </c>
      <c r="F2487" s="6">
        <v>40</v>
      </c>
      <c r="G2487" s="6" t="s">
        <v>36</v>
      </c>
      <c r="H2487" s="6" t="s">
        <v>37</v>
      </c>
      <c r="I2487" s="6" t="s">
        <v>38</v>
      </c>
      <c r="J2487" s="7">
        <v>41827</v>
      </c>
      <c r="K2487" s="12">
        <f>Ventas[[#This Row],[Unit Price]]*Ventas[[#This Row],[Quantity]]</f>
        <v>1088</v>
      </c>
      <c r="L2487" s="12">
        <f>Ventas[[#This Row],[Unit Cost]]*Ventas[[#This Row],[Quantity]]</f>
        <v>870.40000000000009</v>
      </c>
      <c r="M2487" s="14">
        <f>Ventas[[#This Row],[Ingresos]]-Ventas[[#This Row],[Costes]]</f>
        <v>217.59999999999991</v>
      </c>
      <c r="N2487" s="14" t="str">
        <f>_xlfn.XLOOKUP(Ventas[[#This Row],[Ship Country]],[1]!Countries[Ship Country],[1]!Countries[Area],"No registrado")</f>
        <v>Nord Europe</v>
      </c>
      <c r="O2487" s="14" t="str">
        <f>_xlfn.XLOOKUP(Ventas[[#This Row],[Ship Country]],[1]!Countries[Ship Country],[1]!Countries[Continent],"No existe")</f>
        <v>Europe</v>
      </c>
      <c r="P2487" s="15" t="str">
        <f>_xlfn.XLOOKUP(Ventas[[#This Row],[Category]],[2]!ProdManager[Category],[2]!ProdManager[Prod_Manager])</f>
        <v>Peter Stone</v>
      </c>
      <c r="Q2487" s="15">
        <f>YEAR(Ventas[[#This Row],[Order Date]])</f>
        <v>2014</v>
      </c>
      <c r="R2487" s="15" t="str">
        <f>TEXT(Ventas[[#This Row],[Order Date]],"MMM")</f>
        <v>jul</v>
      </c>
    </row>
    <row r="2488" spans="1:18" x14ac:dyDescent="0.25">
      <c r="A2488" s="4">
        <v>10253</v>
      </c>
      <c r="B2488" s="4" t="s">
        <v>41</v>
      </c>
      <c r="C2488" s="4" t="s">
        <v>35</v>
      </c>
      <c r="D2488" s="4">
        <v>16</v>
      </c>
      <c r="E2488" s="4">
        <v>10.4</v>
      </c>
      <c r="F2488" s="4">
        <v>40</v>
      </c>
      <c r="G2488" s="4" t="s">
        <v>25</v>
      </c>
      <c r="H2488" s="4" t="s">
        <v>26</v>
      </c>
      <c r="I2488" s="4" t="s">
        <v>27</v>
      </c>
      <c r="J2488" s="5">
        <v>42035</v>
      </c>
      <c r="K2488" s="12">
        <f>Ventas[[#This Row],[Unit Price]]*Ventas[[#This Row],[Quantity]]</f>
        <v>640</v>
      </c>
      <c r="L2488" s="12">
        <f>Ventas[[#This Row],[Unit Cost]]*Ventas[[#This Row],[Quantity]]</f>
        <v>416</v>
      </c>
      <c r="M2488" s="14">
        <f>Ventas[[#This Row],[Ingresos]]-Ventas[[#This Row],[Costes]]</f>
        <v>224</v>
      </c>
      <c r="N2488" s="14" t="str">
        <f>_xlfn.XLOOKUP(Ventas[[#This Row],[Ship Country]],[1]!Countries[Ship Country],[1]!Countries[Area],"No registrado")</f>
        <v>Sud America</v>
      </c>
      <c r="O2488" s="14" t="str">
        <f>_xlfn.XLOOKUP(Ventas[[#This Row],[Ship Country]],[1]!Countries[Ship Country],[1]!Countries[Continent],"No existe")</f>
        <v>America</v>
      </c>
      <c r="P2488" s="15" t="str">
        <f>_xlfn.XLOOKUP(Ventas[[#This Row],[Category]],[2]!ProdManager[Category],[2]!ProdManager[Prod_Manager])</f>
        <v>Lydia Sinn</v>
      </c>
      <c r="Q2488" s="15">
        <f>YEAR(Ventas[[#This Row],[Order Date]])</f>
        <v>2015</v>
      </c>
      <c r="R2488" s="15" t="str">
        <f>TEXT(Ventas[[#This Row],[Order Date]],"MMM")</f>
        <v>ene</v>
      </c>
    </row>
    <row r="2489" spans="1:18" x14ac:dyDescent="0.25">
      <c r="A2489" s="6">
        <v>10253</v>
      </c>
      <c r="B2489" s="6" t="s">
        <v>42</v>
      </c>
      <c r="C2489" s="6" t="s">
        <v>43</v>
      </c>
      <c r="D2489" s="6">
        <v>14.4</v>
      </c>
      <c r="E2489" s="6">
        <v>13.104000000000001</v>
      </c>
      <c r="F2489" s="6">
        <v>42</v>
      </c>
      <c r="G2489" s="6" t="s">
        <v>25</v>
      </c>
      <c r="H2489" s="6" t="s">
        <v>26</v>
      </c>
      <c r="I2489" s="6" t="s">
        <v>27</v>
      </c>
      <c r="J2489" s="7">
        <v>42020</v>
      </c>
      <c r="K2489" s="12">
        <f>Ventas[[#This Row],[Unit Price]]*Ventas[[#This Row],[Quantity]]</f>
        <v>604.80000000000007</v>
      </c>
      <c r="L2489" s="12">
        <f>Ventas[[#This Row],[Unit Cost]]*Ventas[[#This Row],[Quantity]]</f>
        <v>550.36800000000005</v>
      </c>
      <c r="M2489" s="14">
        <f>Ventas[[#This Row],[Ingresos]]-Ventas[[#This Row],[Costes]]</f>
        <v>54.432000000000016</v>
      </c>
      <c r="N2489" s="14" t="str">
        <f>_xlfn.XLOOKUP(Ventas[[#This Row],[Ship Country]],[1]!Countries[Ship Country],[1]!Countries[Area],"No registrado")</f>
        <v>Sud America</v>
      </c>
      <c r="O2489" s="14" t="str">
        <f>_xlfn.XLOOKUP(Ventas[[#This Row],[Ship Country]],[1]!Countries[Ship Country],[1]!Countries[Continent],"No existe")</f>
        <v>America</v>
      </c>
      <c r="P2489" s="15" t="str">
        <f>_xlfn.XLOOKUP(Ventas[[#This Row],[Category]],[2]!ProdManager[Category],[2]!ProdManager[Prod_Manager])</f>
        <v>John Matter</v>
      </c>
      <c r="Q2489" s="15">
        <f>YEAR(Ventas[[#This Row],[Order Date]])</f>
        <v>2015</v>
      </c>
      <c r="R2489" s="15" t="str">
        <f>TEXT(Ventas[[#This Row],[Order Date]],"MMM")</f>
        <v>ene</v>
      </c>
    </row>
    <row r="2490" spans="1:18" x14ac:dyDescent="0.25">
      <c r="A2490" s="4">
        <v>10253</v>
      </c>
      <c r="B2490" s="4" t="s">
        <v>44</v>
      </c>
      <c r="C2490" s="4" t="s">
        <v>15</v>
      </c>
      <c r="D2490" s="4">
        <v>10</v>
      </c>
      <c r="E2490" s="4">
        <v>8.2999999999999989</v>
      </c>
      <c r="F2490" s="4">
        <v>20</v>
      </c>
      <c r="G2490" s="4" t="s">
        <v>25</v>
      </c>
      <c r="H2490" s="4" t="s">
        <v>26</v>
      </c>
      <c r="I2490" s="4" t="s">
        <v>27</v>
      </c>
      <c r="J2490" s="5">
        <v>42190</v>
      </c>
      <c r="K2490" s="12">
        <f>Ventas[[#This Row],[Unit Price]]*Ventas[[#This Row],[Quantity]]</f>
        <v>200</v>
      </c>
      <c r="L2490" s="12">
        <f>Ventas[[#This Row],[Unit Cost]]*Ventas[[#This Row],[Quantity]]</f>
        <v>165.99999999999997</v>
      </c>
      <c r="M2490" s="14">
        <f>Ventas[[#This Row],[Ingresos]]-Ventas[[#This Row],[Costes]]</f>
        <v>34.000000000000028</v>
      </c>
      <c r="N2490" s="14" t="str">
        <f>_xlfn.XLOOKUP(Ventas[[#This Row],[Ship Country]],[1]!Countries[Ship Country],[1]!Countries[Area],"No registrado")</f>
        <v>Sud America</v>
      </c>
      <c r="O2490" s="14" t="str">
        <f>_xlfn.XLOOKUP(Ventas[[#This Row],[Ship Country]],[1]!Countries[Ship Country],[1]!Countries[Continent],"No existe")</f>
        <v>America</v>
      </c>
      <c r="P2490" s="15" t="str">
        <f>_xlfn.XLOOKUP(Ventas[[#This Row],[Category]],[2]!ProdManager[Category],[2]!ProdManager[Prod_Manager])</f>
        <v>Peter Stone</v>
      </c>
      <c r="Q2490" s="15">
        <f>YEAR(Ventas[[#This Row],[Order Date]])</f>
        <v>2015</v>
      </c>
      <c r="R2490" s="15" t="str">
        <f>TEXT(Ventas[[#This Row],[Order Date]],"MMM")</f>
        <v>jul</v>
      </c>
    </row>
    <row r="2491" spans="1:18" x14ac:dyDescent="0.25">
      <c r="A2491" s="6">
        <v>10254</v>
      </c>
      <c r="B2491" s="6" t="s">
        <v>45</v>
      </c>
      <c r="C2491" s="6" t="s">
        <v>46</v>
      </c>
      <c r="D2491" s="6">
        <v>19.2</v>
      </c>
      <c r="E2491" s="6">
        <v>14.399999999999999</v>
      </c>
      <c r="F2491" s="6">
        <v>21</v>
      </c>
      <c r="G2491" s="6" t="s">
        <v>47</v>
      </c>
      <c r="H2491" s="6" t="s">
        <v>48</v>
      </c>
      <c r="I2491" s="6" t="s">
        <v>49</v>
      </c>
      <c r="J2491" s="7">
        <v>42128</v>
      </c>
      <c r="K2491" s="12">
        <f>Ventas[[#This Row],[Unit Price]]*Ventas[[#This Row],[Quantity]]</f>
        <v>403.2</v>
      </c>
      <c r="L2491" s="12">
        <f>Ventas[[#This Row],[Unit Cost]]*Ventas[[#This Row],[Quantity]]</f>
        <v>302.39999999999998</v>
      </c>
      <c r="M2491" s="14">
        <f>Ventas[[#This Row],[Ingresos]]-Ventas[[#This Row],[Costes]]</f>
        <v>100.80000000000001</v>
      </c>
      <c r="N2491" s="14" t="str">
        <f>_xlfn.XLOOKUP(Ventas[[#This Row],[Ship Country]],[1]!Countries[Ship Country],[1]!Countries[Area],"No registrado")</f>
        <v>Nord Europe</v>
      </c>
      <c r="O2491" s="14" t="str">
        <f>_xlfn.XLOOKUP(Ventas[[#This Row],[Ship Country]],[1]!Countries[Ship Country],[1]!Countries[Continent],"No existe")</f>
        <v>Europe</v>
      </c>
      <c r="P2491" s="15" t="str">
        <f>_xlfn.XLOOKUP(Ventas[[#This Row],[Category]],[2]!ProdManager[Category],[2]!ProdManager[Prod_Manager])</f>
        <v>John Matter</v>
      </c>
      <c r="Q2491" s="15">
        <f>YEAR(Ventas[[#This Row],[Order Date]])</f>
        <v>2015</v>
      </c>
      <c r="R2491" s="15" t="str">
        <f>TEXT(Ventas[[#This Row],[Order Date]],"MMM")</f>
        <v>may</v>
      </c>
    </row>
    <row r="2492" spans="1:18" x14ac:dyDescent="0.25">
      <c r="A2492" s="4">
        <v>10254</v>
      </c>
      <c r="B2492" s="4" t="s">
        <v>50</v>
      </c>
      <c r="C2492" s="4" t="s">
        <v>18</v>
      </c>
      <c r="D2492" s="4">
        <v>8</v>
      </c>
      <c r="E2492" s="4">
        <v>6.08</v>
      </c>
      <c r="F2492" s="4">
        <v>21</v>
      </c>
      <c r="G2492" s="4" t="s">
        <v>47</v>
      </c>
      <c r="H2492" s="4" t="s">
        <v>48</v>
      </c>
      <c r="I2492" s="4" t="s">
        <v>49</v>
      </c>
      <c r="J2492" s="5">
        <v>42073</v>
      </c>
      <c r="K2492" s="12">
        <f>Ventas[[#This Row],[Unit Price]]*Ventas[[#This Row],[Quantity]]</f>
        <v>168</v>
      </c>
      <c r="L2492" s="12">
        <f>Ventas[[#This Row],[Unit Cost]]*Ventas[[#This Row],[Quantity]]</f>
        <v>127.68</v>
      </c>
      <c r="M2492" s="14">
        <f>Ventas[[#This Row],[Ingresos]]-Ventas[[#This Row],[Costes]]</f>
        <v>40.319999999999993</v>
      </c>
      <c r="N2492" s="14" t="str">
        <f>_xlfn.XLOOKUP(Ventas[[#This Row],[Ship Country]],[1]!Countries[Ship Country],[1]!Countries[Area],"No registrado")</f>
        <v>Nord Europe</v>
      </c>
      <c r="O2492" s="14" t="str">
        <f>_xlfn.XLOOKUP(Ventas[[#This Row],[Ship Country]],[1]!Countries[Ship Country],[1]!Countries[Continent],"No existe")</f>
        <v>Europe</v>
      </c>
      <c r="P2492" s="15" t="str">
        <f>_xlfn.XLOOKUP(Ventas[[#This Row],[Category]],[2]!ProdManager[Category],[2]!ProdManager[Prod_Manager])</f>
        <v>Marc Caine</v>
      </c>
      <c r="Q2492" s="15">
        <f>YEAR(Ventas[[#This Row],[Order Date]])</f>
        <v>2015</v>
      </c>
      <c r="R2492" s="15" t="str">
        <f>TEXT(Ventas[[#This Row],[Order Date]],"MMM")</f>
        <v>mar</v>
      </c>
    </row>
    <row r="2493" spans="1:18" x14ac:dyDescent="0.25">
      <c r="A2493" s="6">
        <v>10254</v>
      </c>
      <c r="B2493" s="6" t="s">
        <v>51</v>
      </c>
      <c r="C2493" s="6" t="s">
        <v>43</v>
      </c>
      <c r="D2493" s="6">
        <v>3.6</v>
      </c>
      <c r="E2493" s="6">
        <v>3.3120000000000003</v>
      </c>
      <c r="F2493" s="6">
        <v>15</v>
      </c>
      <c r="G2493" s="6" t="s">
        <v>47</v>
      </c>
      <c r="H2493" s="6" t="s">
        <v>48</v>
      </c>
      <c r="I2493" s="6" t="s">
        <v>49</v>
      </c>
      <c r="J2493" s="7">
        <v>41665</v>
      </c>
      <c r="K2493" s="12">
        <f>Ventas[[#This Row],[Unit Price]]*Ventas[[#This Row],[Quantity]]</f>
        <v>54</v>
      </c>
      <c r="L2493" s="12">
        <f>Ventas[[#This Row],[Unit Cost]]*Ventas[[#This Row],[Quantity]]</f>
        <v>49.680000000000007</v>
      </c>
      <c r="M2493" s="14">
        <f>Ventas[[#This Row],[Ingresos]]-Ventas[[#This Row],[Costes]]</f>
        <v>4.3199999999999932</v>
      </c>
      <c r="N2493" s="14" t="str">
        <f>_xlfn.XLOOKUP(Ventas[[#This Row],[Ship Country]],[1]!Countries[Ship Country],[1]!Countries[Area],"No registrado")</f>
        <v>Nord Europe</v>
      </c>
      <c r="O2493" s="14" t="str">
        <f>_xlfn.XLOOKUP(Ventas[[#This Row],[Ship Country]],[1]!Countries[Ship Country],[1]!Countries[Continent],"No existe")</f>
        <v>Europe</v>
      </c>
      <c r="P2493" s="15" t="str">
        <f>_xlfn.XLOOKUP(Ventas[[#This Row],[Category]],[2]!ProdManager[Category],[2]!ProdManager[Prod_Manager])</f>
        <v>John Matter</v>
      </c>
      <c r="Q2493" s="15">
        <f>YEAR(Ventas[[#This Row],[Order Date]])</f>
        <v>2014</v>
      </c>
      <c r="R2493" s="15" t="str">
        <f>TEXT(Ventas[[#This Row],[Order Date]],"MMM")</f>
        <v>ene</v>
      </c>
    </row>
    <row r="2494" spans="1:18" x14ac:dyDescent="0.25">
      <c r="A2494" s="4">
        <v>10255</v>
      </c>
      <c r="B2494" s="4" t="s">
        <v>52</v>
      </c>
      <c r="C2494" s="4" t="s">
        <v>15</v>
      </c>
      <c r="D2494" s="4">
        <v>44</v>
      </c>
      <c r="E2494" s="4">
        <v>36.080000000000005</v>
      </c>
      <c r="F2494" s="4">
        <v>30</v>
      </c>
      <c r="G2494" s="4" t="s">
        <v>53</v>
      </c>
      <c r="H2494" s="4" t="s">
        <v>54</v>
      </c>
      <c r="I2494" s="4" t="s">
        <v>49</v>
      </c>
      <c r="J2494" s="5">
        <v>41869</v>
      </c>
      <c r="K2494" s="12">
        <f>Ventas[[#This Row],[Unit Price]]*Ventas[[#This Row],[Quantity]]</f>
        <v>1320</v>
      </c>
      <c r="L2494" s="12">
        <f>Ventas[[#This Row],[Unit Cost]]*Ventas[[#This Row],[Quantity]]</f>
        <v>1082.4000000000001</v>
      </c>
      <c r="M2494" s="14">
        <f>Ventas[[#This Row],[Ingresos]]-Ventas[[#This Row],[Costes]]</f>
        <v>237.59999999999991</v>
      </c>
      <c r="N2494" s="14" t="str">
        <f>_xlfn.XLOOKUP(Ventas[[#This Row],[Ship Country]],[1]!Countries[Ship Country],[1]!Countries[Area],"No registrado")</f>
        <v>Nord Europe</v>
      </c>
      <c r="O2494" s="14" t="str">
        <f>_xlfn.XLOOKUP(Ventas[[#This Row],[Ship Country]],[1]!Countries[Ship Country],[1]!Countries[Continent],"No existe")</f>
        <v>Europe</v>
      </c>
      <c r="P2494" s="15" t="str">
        <f>_xlfn.XLOOKUP(Ventas[[#This Row],[Category]],[2]!ProdManager[Category],[2]!ProdManager[Prod_Manager])</f>
        <v>Peter Stone</v>
      </c>
      <c r="Q2494" s="15">
        <f>YEAR(Ventas[[#This Row],[Order Date]])</f>
        <v>2014</v>
      </c>
      <c r="R2494" s="15" t="str">
        <f>TEXT(Ventas[[#This Row],[Order Date]],"MMM")</f>
        <v>ago</v>
      </c>
    </row>
    <row r="2495" spans="1:18" x14ac:dyDescent="0.25">
      <c r="A2495" s="6">
        <v>10255</v>
      </c>
      <c r="B2495" s="6" t="s">
        <v>55</v>
      </c>
      <c r="C2495" s="6" t="s">
        <v>43</v>
      </c>
      <c r="D2495" s="6">
        <v>15.2</v>
      </c>
      <c r="E2495" s="6">
        <v>13.831999999999999</v>
      </c>
      <c r="F2495" s="6">
        <v>20</v>
      </c>
      <c r="G2495" s="6" t="s">
        <v>53</v>
      </c>
      <c r="H2495" s="6" t="s">
        <v>54</v>
      </c>
      <c r="I2495" s="6" t="s">
        <v>49</v>
      </c>
      <c r="J2495" s="7">
        <v>41829</v>
      </c>
      <c r="K2495" s="12">
        <f>Ventas[[#This Row],[Unit Price]]*Ventas[[#This Row],[Quantity]]</f>
        <v>304</v>
      </c>
      <c r="L2495" s="12">
        <f>Ventas[[#This Row],[Unit Cost]]*Ventas[[#This Row],[Quantity]]</f>
        <v>276.64</v>
      </c>
      <c r="M2495" s="14">
        <f>Ventas[[#This Row],[Ingresos]]-Ventas[[#This Row],[Costes]]</f>
        <v>27.360000000000014</v>
      </c>
      <c r="N2495" s="14" t="str">
        <f>_xlfn.XLOOKUP(Ventas[[#This Row],[Ship Country]],[1]!Countries[Ship Country],[1]!Countries[Area],"No registrado")</f>
        <v>Nord Europe</v>
      </c>
      <c r="O2495" s="14" t="str">
        <f>_xlfn.XLOOKUP(Ventas[[#This Row],[Ship Country]],[1]!Countries[Ship Country],[1]!Countries[Continent],"No existe")</f>
        <v>Europe</v>
      </c>
      <c r="P2495" s="15" t="str">
        <f>_xlfn.XLOOKUP(Ventas[[#This Row],[Category]],[2]!ProdManager[Category],[2]!ProdManager[Prod_Manager])</f>
        <v>John Matter</v>
      </c>
      <c r="Q2495" s="15">
        <f>YEAR(Ventas[[#This Row],[Order Date]])</f>
        <v>2014</v>
      </c>
      <c r="R2495" s="15" t="str">
        <f>TEXT(Ventas[[#This Row],[Order Date]],"MMM")</f>
        <v>jul</v>
      </c>
    </row>
    <row r="2496" spans="1:18" x14ac:dyDescent="0.25">
      <c r="A2496" s="4">
        <v>10255</v>
      </c>
      <c r="B2496" s="4" t="s">
        <v>56</v>
      </c>
      <c r="C2496" s="4" t="s">
        <v>35</v>
      </c>
      <c r="D2496" s="4">
        <v>13.9</v>
      </c>
      <c r="E2496" s="4">
        <v>9.3129999999999988</v>
      </c>
      <c r="F2496" s="4">
        <v>35</v>
      </c>
      <c r="G2496" s="4" t="s">
        <v>53</v>
      </c>
      <c r="H2496" s="4" t="s">
        <v>54</v>
      </c>
      <c r="I2496" s="4" t="s">
        <v>49</v>
      </c>
      <c r="J2496" s="5">
        <v>41659</v>
      </c>
      <c r="K2496" s="12">
        <f>Ventas[[#This Row],[Unit Price]]*Ventas[[#This Row],[Quantity]]</f>
        <v>486.5</v>
      </c>
      <c r="L2496" s="12">
        <f>Ventas[[#This Row],[Unit Cost]]*Ventas[[#This Row],[Quantity]]</f>
        <v>325.95499999999998</v>
      </c>
      <c r="M2496" s="14">
        <f>Ventas[[#This Row],[Ingresos]]-Ventas[[#This Row],[Costes]]</f>
        <v>160.54500000000002</v>
      </c>
      <c r="N2496" s="14" t="str">
        <f>_xlfn.XLOOKUP(Ventas[[#This Row],[Ship Country]],[1]!Countries[Ship Country],[1]!Countries[Area],"No registrado")</f>
        <v>Nord Europe</v>
      </c>
      <c r="O2496" s="14" t="str">
        <f>_xlfn.XLOOKUP(Ventas[[#This Row],[Ship Country]],[1]!Countries[Ship Country],[1]!Countries[Continent],"No existe")</f>
        <v>Europe</v>
      </c>
      <c r="P2496" s="15" t="str">
        <f>_xlfn.XLOOKUP(Ventas[[#This Row],[Category]],[2]!ProdManager[Category],[2]!ProdManager[Prod_Manager])</f>
        <v>Lydia Sinn</v>
      </c>
      <c r="Q2496" s="15">
        <f>YEAR(Ventas[[#This Row],[Order Date]])</f>
        <v>2014</v>
      </c>
      <c r="R2496" s="15" t="str">
        <f>TEXT(Ventas[[#This Row],[Order Date]],"MMM")</f>
        <v>ene</v>
      </c>
    </row>
    <row r="2497" spans="1:18" x14ac:dyDescent="0.25">
      <c r="A2497" s="6">
        <v>10255</v>
      </c>
      <c r="B2497" s="6" t="s">
        <v>57</v>
      </c>
      <c r="C2497" s="6" t="s">
        <v>29</v>
      </c>
      <c r="D2497" s="6">
        <v>15.2</v>
      </c>
      <c r="E2497" s="6">
        <v>12.311999999999999</v>
      </c>
      <c r="F2497" s="6">
        <v>25</v>
      </c>
      <c r="G2497" s="6" t="s">
        <v>53</v>
      </c>
      <c r="H2497" s="6" t="s">
        <v>54</v>
      </c>
      <c r="I2497" s="6" t="s">
        <v>49</v>
      </c>
      <c r="J2497" s="7">
        <v>41951</v>
      </c>
      <c r="K2497" s="12">
        <f>Ventas[[#This Row],[Unit Price]]*Ventas[[#This Row],[Quantity]]</f>
        <v>380</v>
      </c>
      <c r="L2497" s="12">
        <f>Ventas[[#This Row],[Unit Cost]]*Ventas[[#This Row],[Quantity]]</f>
        <v>307.8</v>
      </c>
      <c r="M2497" s="14">
        <f>Ventas[[#This Row],[Ingresos]]-Ventas[[#This Row],[Costes]]</f>
        <v>72.199999999999989</v>
      </c>
      <c r="N2497" s="14" t="str">
        <f>_xlfn.XLOOKUP(Ventas[[#This Row],[Ship Country]],[1]!Countries[Ship Country],[1]!Countries[Area],"No registrado")</f>
        <v>Nord Europe</v>
      </c>
      <c r="O2497" s="14" t="str">
        <f>_xlfn.XLOOKUP(Ventas[[#This Row],[Ship Country]],[1]!Countries[Ship Country],[1]!Countries[Continent],"No existe")</f>
        <v>Europe</v>
      </c>
      <c r="P2497" s="15" t="str">
        <f>_xlfn.XLOOKUP(Ventas[[#This Row],[Category]],[2]!ProdManager[Category],[2]!ProdManager[Prod_Manager])</f>
        <v>Peter Stone</v>
      </c>
      <c r="Q2497" s="15">
        <f>YEAR(Ventas[[#This Row],[Order Date]])</f>
        <v>2014</v>
      </c>
      <c r="R2497" s="15" t="str">
        <f>TEXT(Ventas[[#This Row],[Order Date]],"MMM")</f>
        <v>nov</v>
      </c>
    </row>
    <row r="2498" spans="1:18" x14ac:dyDescent="0.25">
      <c r="A2498" s="4">
        <v>10256</v>
      </c>
      <c r="B2498" s="4" t="s">
        <v>58</v>
      </c>
      <c r="C2498" s="4" t="s">
        <v>46</v>
      </c>
      <c r="D2498" s="4">
        <v>26.2</v>
      </c>
      <c r="E2498" s="4">
        <v>20.96</v>
      </c>
      <c r="F2498" s="4">
        <v>15</v>
      </c>
      <c r="G2498" s="4" t="s">
        <v>59</v>
      </c>
      <c r="H2498" s="4" t="s">
        <v>60</v>
      </c>
      <c r="I2498" s="4" t="s">
        <v>27</v>
      </c>
      <c r="J2498" s="5">
        <v>41774</v>
      </c>
      <c r="K2498" s="12">
        <f>Ventas[[#This Row],[Unit Price]]*Ventas[[#This Row],[Quantity]]</f>
        <v>393</v>
      </c>
      <c r="L2498" s="12">
        <f>Ventas[[#This Row],[Unit Cost]]*Ventas[[#This Row],[Quantity]]</f>
        <v>314.40000000000003</v>
      </c>
      <c r="M2498" s="14">
        <f>Ventas[[#This Row],[Ingresos]]-Ventas[[#This Row],[Costes]]</f>
        <v>78.599999999999966</v>
      </c>
      <c r="N2498" s="14" t="str">
        <f>_xlfn.XLOOKUP(Ventas[[#This Row],[Ship Country]],[1]!Countries[Ship Country],[1]!Countries[Area],"No registrado")</f>
        <v>Sud America</v>
      </c>
      <c r="O2498" s="14" t="str">
        <f>_xlfn.XLOOKUP(Ventas[[#This Row],[Ship Country]],[1]!Countries[Ship Country],[1]!Countries[Continent],"No existe")</f>
        <v>America</v>
      </c>
      <c r="P2498" s="15" t="str">
        <f>_xlfn.XLOOKUP(Ventas[[#This Row],[Category]],[2]!ProdManager[Category],[2]!ProdManager[Prod_Manager])</f>
        <v>John Matter</v>
      </c>
      <c r="Q2498" s="15">
        <f>YEAR(Ventas[[#This Row],[Order Date]])</f>
        <v>2014</v>
      </c>
      <c r="R2498" s="15" t="str">
        <f>TEXT(Ventas[[#This Row],[Order Date]],"MMM")</f>
        <v>may</v>
      </c>
    </row>
    <row r="2499" spans="1:18" x14ac:dyDescent="0.25">
      <c r="A2499" s="6">
        <v>10256</v>
      </c>
      <c r="B2499" s="6" t="s">
        <v>61</v>
      </c>
      <c r="C2499" s="6" t="s">
        <v>24</v>
      </c>
      <c r="D2499" s="6">
        <v>10.4</v>
      </c>
      <c r="E2499" s="6">
        <v>7.5919999999999996</v>
      </c>
      <c r="F2499" s="6">
        <v>12</v>
      </c>
      <c r="G2499" s="6" t="s">
        <v>59</v>
      </c>
      <c r="H2499" s="6" t="s">
        <v>60</v>
      </c>
      <c r="I2499" s="6" t="s">
        <v>27</v>
      </c>
      <c r="J2499" s="7">
        <v>42060</v>
      </c>
      <c r="K2499" s="12">
        <f>Ventas[[#This Row],[Unit Price]]*Ventas[[#This Row],[Quantity]]</f>
        <v>124.80000000000001</v>
      </c>
      <c r="L2499" s="12">
        <f>Ventas[[#This Row],[Unit Cost]]*Ventas[[#This Row],[Quantity]]</f>
        <v>91.103999999999999</v>
      </c>
      <c r="M2499" s="14">
        <f>Ventas[[#This Row],[Ingresos]]-Ventas[[#This Row],[Costes]]</f>
        <v>33.696000000000012</v>
      </c>
      <c r="N2499" s="14" t="str">
        <f>_xlfn.XLOOKUP(Ventas[[#This Row],[Ship Country]],[1]!Countries[Ship Country],[1]!Countries[Area],"No registrado")</f>
        <v>Sud America</v>
      </c>
      <c r="O2499" s="14" t="str">
        <f>_xlfn.XLOOKUP(Ventas[[#This Row],[Ship Country]],[1]!Countries[Ship Country],[1]!Countries[Continent],"No existe")</f>
        <v>America</v>
      </c>
      <c r="P2499" s="15" t="str">
        <f>_xlfn.XLOOKUP(Ventas[[#This Row],[Category]],[2]!ProdManager[Category],[2]!ProdManager[Prod_Manager])</f>
        <v>Lydia Sinn</v>
      </c>
      <c r="Q2499" s="15">
        <f>YEAR(Ventas[[#This Row],[Order Date]])</f>
        <v>2015</v>
      </c>
      <c r="R2499" s="15" t="str">
        <f>TEXT(Ventas[[#This Row],[Order Date]],"MMM")</f>
        <v>feb</v>
      </c>
    </row>
    <row r="2500" spans="1:18" x14ac:dyDescent="0.25">
      <c r="A2500" s="4">
        <v>10257</v>
      </c>
      <c r="B2500" s="4" t="s">
        <v>62</v>
      </c>
      <c r="C2500" s="4" t="s">
        <v>35</v>
      </c>
      <c r="D2500" s="4">
        <v>35.1</v>
      </c>
      <c r="E2500" s="4">
        <v>23.165999999999997</v>
      </c>
      <c r="F2500" s="4">
        <v>25</v>
      </c>
      <c r="G2500" s="4" t="s">
        <v>63</v>
      </c>
      <c r="H2500" s="4" t="s">
        <v>64</v>
      </c>
      <c r="I2500" s="4" t="s">
        <v>65</v>
      </c>
      <c r="J2500" s="5">
        <v>41640</v>
      </c>
      <c r="K2500" s="12">
        <f>Ventas[[#This Row],[Unit Price]]*Ventas[[#This Row],[Quantity]]</f>
        <v>877.5</v>
      </c>
      <c r="L2500" s="12">
        <f>Ventas[[#This Row],[Unit Cost]]*Ventas[[#This Row],[Quantity]]</f>
        <v>579.14999999999986</v>
      </c>
      <c r="M2500" s="14">
        <f>Ventas[[#This Row],[Ingresos]]-Ventas[[#This Row],[Costes]]</f>
        <v>298.35000000000014</v>
      </c>
      <c r="N2500" s="14" t="str">
        <f>_xlfn.XLOOKUP(Ventas[[#This Row],[Ship Country]],[1]!Countries[Ship Country],[1]!Countries[Area],"No registrado")</f>
        <v>Sud America</v>
      </c>
      <c r="O2500" s="14" t="str">
        <f>_xlfn.XLOOKUP(Ventas[[#This Row],[Ship Country]],[1]!Countries[Ship Country],[1]!Countries[Continent],"No existe")</f>
        <v>America</v>
      </c>
      <c r="P2500" s="15" t="str">
        <f>_xlfn.XLOOKUP(Ventas[[#This Row],[Category]],[2]!ProdManager[Category],[2]!ProdManager[Prod_Manager])</f>
        <v>Lydia Sinn</v>
      </c>
      <c r="Q2500" s="15">
        <f>YEAR(Ventas[[#This Row],[Order Date]])</f>
        <v>2014</v>
      </c>
      <c r="R2500" s="15" t="str">
        <f>TEXT(Ventas[[#This Row],[Order Date]],"MMM")</f>
        <v>ene</v>
      </c>
    </row>
    <row r="2501" spans="1:18" x14ac:dyDescent="0.25">
      <c r="A2501" s="6">
        <v>10257</v>
      </c>
      <c r="B2501" s="6" t="s">
        <v>42</v>
      </c>
      <c r="C2501" s="6" t="s">
        <v>43</v>
      </c>
      <c r="D2501" s="6">
        <v>14.4</v>
      </c>
      <c r="E2501" s="6">
        <v>13.248000000000001</v>
      </c>
      <c r="F2501" s="6">
        <v>60</v>
      </c>
      <c r="G2501" s="6" t="s">
        <v>63</v>
      </c>
      <c r="H2501" s="6" t="s">
        <v>64</v>
      </c>
      <c r="I2501" s="6" t="s">
        <v>65</v>
      </c>
      <c r="J2501" s="7">
        <v>41968</v>
      </c>
      <c r="K2501" s="12">
        <f>Ventas[[#This Row],[Unit Price]]*Ventas[[#This Row],[Quantity]]</f>
        <v>864</v>
      </c>
      <c r="L2501" s="12">
        <f>Ventas[[#This Row],[Unit Cost]]*Ventas[[#This Row],[Quantity]]</f>
        <v>794.88000000000011</v>
      </c>
      <c r="M2501" s="14">
        <f>Ventas[[#This Row],[Ingresos]]-Ventas[[#This Row],[Costes]]</f>
        <v>69.119999999999891</v>
      </c>
      <c r="N2501" s="14" t="str">
        <f>_xlfn.XLOOKUP(Ventas[[#This Row],[Ship Country]],[1]!Countries[Ship Country],[1]!Countries[Area],"No registrado")</f>
        <v>Sud America</v>
      </c>
      <c r="O2501" s="14" t="str">
        <f>_xlfn.XLOOKUP(Ventas[[#This Row],[Ship Country]],[1]!Countries[Ship Country],[1]!Countries[Continent],"No existe")</f>
        <v>America</v>
      </c>
      <c r="P2501" s="15" t="str">
        <f>_xlfn.XLOOKUP(Ventas[[#This Row],[Category]],[2]!ProdManager[Category],[2]!ProdManager[Prod_Manager])</f>
        <v>John Matter</v>
      </c>
      <c r="Q2501" s="15">
        <f>YEAR(Ventas[[#This Row],[Order Date]])</f>
        <v>2014</v>
      </c>
      <c r="R2501" s="15" t="str">
        <f>TEXT(Ventas[[#This Row],[Order Date]],"MMM")</f>
        <v>nov</v>
      </c>
    </row>
    <row r="2502" spans="1:18" x14ac:dyDescent="0.25">
      <c r="A2502" s="4">
        <v>10257</v>
      </c>
      <c r="B2502" s="4" t="s">
        <v>61</v>
      </c>
      <c r="C2502" s="4" t="s">
        <v>24</v>
      </c>
      <c r="D2502" s="4">
        <v>10.4</v>
      </c>
      <c r="E2502" s="4">
        <v>7.3839999999999995</v>
      </c>
      <c r="F2502" s="4">
        <v>15</v>
      </c>
      <c r="G2502" s="4" t="s">
        <v>63</v>
      </c>
      <c r="H2502" s="4" t="s">
        <v>64</v>
      </c>
      <c r="I2502" s="4" t="s">
        <v>65</v>
      </c>
      <c r="J2502" s="5">
        <v>41825</v>
      </c>
      <c r="K2502" s="12">
        <f>Ventas[[#This Row],[Unit Price]]*Ventas[[#This Row],[Quantity]]</f>
        <v>156</v>
      </c>
      <c r="L2502" s="12">
        <f>Ventas[[#This Row],[Unit Cost]]*Ventas[[#This Row],[Quantity]]</f>
        <v>110.75999999999999</v>
      </c>
      <c r="M2502" s="14">
        <f>Ventas[[#This Row],[Ingresos]]-Ventas[[#This Row],[Costes]]</f>
        <v>45.240000000000009</v>
      </c>
      <c r="N2502" s="14" t="str">
        <f>_xlfn.XLOOKUP(Ventas[[#This Row],[Ship Country]],[1]!Countries[Ship Country],[1]!Countries[Area],"No registrado")</f>
        <v>Sud America</v>
      </c>
      <c r="O2502" s="14" t="str">
        <f>_xlfn.XLOOKUP(Ventas[[#This Row],[Ship Country]],[1]!Countries[Ship Country],[1]!Countries[Continent],"No existe")</f>
        <v>America</v>
      </c>
      <c r="P2502" s="15" t="str">
        <f>_xlfn.XLOOKUP(Ventas[[#This Row],[Category]],[2]!ProdManager[Category],[2]!ProdManager[Prod_Manager])</f>
        <v>Lydia Sinn</v>
      </c>
      <c r="Q2502" s="15">
        <f>YEAR(Ventas[[#This Row],[Order Date]])</f>
        <v>2014</v>
      </c>
      <c r="R2502" s="15" t="str">
        <f>TEXT(Ventas[[#This Row],[Order Date]],"MMM")</f>
        <v>jul</v>
      </c>
    </row>
    <row r="2503" spans="1:18" x14ac:dyDescent="0.25">
      <c r="A2503" s="6">
        <v>10258</v>
      </c>
      <c r="B2503" s="6" t="s">
        <v>55</v>
      </c>
      <c r="C2503" s="6" t="s">
        <v>43</v>
      </c>
      <c r="D2503" s="6">
        <v>15.2</v>
      </c>
      <c r="E2503" s="6">
        <v>13.984</v>
      </c>
      <c r="F2503" s="6">
        <v>50</v>
      </c>
      <c r="G2503" s="6" t="s">
        <v>66</v>
      </c>
      <c r="H2503" s="6" t="s">
        <v>67</v>
      </c>
      <c r="I2503" s="6" t="s">
        <v>68</v>
      </c>
      <c r="J2503" s="7">
        <v>42082</v>
      </c>
      <c r="K2503" s="12">
        <f>Ventas[[#This Row],[Unit Price]]*Ventas[[#This Row],[Quantity]]</f>
        <v>760</v>
      </c>
      <c r="L2503" s="12">
        <f>Ventas[[#This Row],[Unit Cost]]*Ventas[[#This Row],[Quantity]]</f>
        <v>699.2</v>
      </c>
      <c r="M2503" s="14">
        <f>Ventas[[#This Row],[Ingresos]]-Ventas[[#This Row],[Costes]]</f>
        <v>60.799999999999955</v>
      </c>
      <c r="N2503" s="14" t="str">
        <f>_xlfn.XLOOKUP(Ventas[[#This Row],[Ship Country]],[1]!Countries[Ship Country],[1]!Countries[Area],"No registrado")</f>
        <v>Nord Europe</v>
      </c>
      <c r="O2503" s="14" t="str">
        <f>_xlfn.XLOOKUP(Ventas[[#This Row],[Ship Country]],[1]!Countries[Ship Country],[1]!Countries[Continent],"No existe")</f>
        <v>Europe</v>
      </c>
      <c r="P2503" s="15" t="str">
        <f>_xlfn.XLOOKUP(Ventas[[#This Row],[Category]],[2]!ProdManager[Category],[2]!ProdManager[Prod_Manager])</f>
        <v>John Matter</v>
      </c>
      <c r="Q2503" s="15">
        <f>YEAR(Ventas[[#This Row],[Order Date]])</f>
        <v>2015</v>
      </c>
      <c r="R2503" s="15" t="str">
        <f>TEXT(Ventas[[#This Row],[Order Date]],"MMM")</f>
        <v>mar</v>
      </c>
    </row>
    <row r="2504" spans="1:18" x14ac:dyDescent="0.25">
      <c r="A2504" s="4">
        <v>10258</v>
      </c>
      <c r="B2504" s="4" t="s">
        <v>69</v>
      </c>
      <c r="C2504" s="4" t="s">
        <v>24</v>
      </c>
      <c r="D2504" s="4">
        <v>17</v>
      </c>
      <c r="E2504" s="4">
        <v>13.09</v>
      </c>
      <c r="F2504" s="4">
        <v>65</v>
      </c>
      <c r="G2504" s="4" t="s">
        <v>66</v>
      </c>
      <c r="H2504" s="4" t="s">
        <v>67</v>
      </c>
      <c r="I2504" s="4" t="s">
        <v>68</v>
      </c>
      <c r="J2504" s="5">
        <v>41640</v>
      </c>
      <c r="K2504" s="12">
        <f>Ventas[[#This Row],[Unit Price]]*Ventas[[#This Row],[Quantity]]</f>
        <v>1105</v>
      </c>
      <c r="L2504" s="12">
        <f>Ventas[[#This Row],[Unit Cost]]*Ventas[[#This Row],[Quantity]]</f>
        <v>850.85</v>
      </c>
      <c r="M2504" s="14">
        <f>Ventas[[#This Row],[Ingresos]]-Ventas[[#This Row],[Costes]]</f>
        <v>254.14999999999998</v>
      </c>
      <c r="N2504" s="14" t="str">
        <f>_xlfn.XLOOKUP(Ventas[[#This Row],[Ship Country]],[1]!Countries[Ship Country],[1]!Countries[Area],"No registrado")</f>
        <v>Nord Europe</v>
      </c>
      <c r="O2504" s="14" t="str">
        <f>_xlfn.XLOOKUP(Ventas[[#This Row],[Ship Country]],[1]!Countries[Ship Country],[1]!Countries[Continent],"No existe")</f>
        <v>Europe</v>
      </c>
      <c r="P2504" s="15" t="str">
        <f>_xlfn.XLOOKUP(Ventas[[#This Row],[Category]],[2]!ProdManager[Category],[2]!ProdManager[Prod_Manager])</f>
        <v>Lydia Sinn</v>
      </c>
      <c r="Q2504" s="15">
        <f>YEAR(Ventas[[#This Row],[Order Date]])</f>
        <v>2014</v>
      </c>
      <c r="R2504" s="15" t="str">
        <f>TEXT(Ventas[[#This Row],[Order Date]],"MMM")</f>
        <v>ene</v>
      </c>
    </row>
    <row r="2505" spans="1:18" x14ac:dyDescent="0.25">
      <c r="A2505" s="6">
        <v>10258</v>
      </c>
      <c r="B2505" s="6" t="s">
        <v>70</v>
      </c>
      <c r="C2505" s="6" t="s">
        <v>15</v>
      </c>
      <c r="D2505" s="6">
        <v>25.6</v>
      </c>
      <c r="E2505" s="6">
        <v>21.76</v>
      </c>
      <c r="F2505" s="6">
        <v>60</v>
      </c>
      <c r="G2505" s="6" t="s">
        <v>66</v>
      </c>
      <c r="H2505" s="6" t="s">
        <v>67</v>
      </c>
      <c r="I2505" s="6" t="s">
        <v>68</v>
      </c>
      <c r="J2505" s="7">
        <v>42056</v>
      </c>
      <c r="K2505" s="12">
        <f>Ventas[[#This Row],[Unit Price]]*Ventas[[#This Row],[Quantity]]</f>
        <v>1536</v>
      </c>
      <c r="L2505" s="12">
        <f>Ventas[[#This Row],[Unit Cost]]*Ventas[[#This Row],[Quantity]]</f>
        <v>1305.6000000000001</v>
      </c>
      <c r="M2505" s="14">
        <f>Ventas[[#This Row],[Ingresos]]-Ventas[[#This Row],[Costes]]</f>
        <v>230.39999999999986</v>
      </c>
      <c r="N2505" s="14" t="str">
        <f>_xlfn.XLOOKUP(Ventas[[#This Row],[Ship Country]],[1]!Countries[Ship Country],[1]!Countries[Area],"No registrado")</f>
        <v>Nord Europe</v>
      </c>
      <c r="O2505" s="14" t="str">
        <f>_xlfn.XLOOKUP(Ventas[[#This Row],[Ship Country]],[1]!Countries[Ship Country],[1]!Countries[Continent],"No existe")</f>
        <v>Europe</v>
      </c>
      <c r="P2505" s="15" t="str">
        <f>_xlfn.XLOOKUP(Ventas[[#This Row],[Category]],[2]!ProdManager[Category],[2]!ProdManager[Prod_Manager])</f>
        <v>Peter Stone</v>
      </c>
      <c r="Q2505" s="15">
        <f>YEAR(Ventas[[#This Row],[Order Date]])</f>
        <v>2015</v>
      </c>
      <c r="R2505" s="15" t="str">
        <f>TEXT(Ventas[[#This Row],[Order Date]],"MMM")</f>
        <v>feb</v>
      </c>
    </row>
    <row r="2506" spans="1:18" x14ac:dyDescent="0.25">
      <c r="A2506" s="4">
        <v>10259</v>
      </c>
      <c r="B2506" s="4" t="s">
        <v>71</v>
      </c>
      <c r="C2506" s="4" t="s">
        <v>35</v>
      </c>
      <c r="D2506" s="4">
        <v>8</v>
      </c>
      <c r="E2506" s="4">
        <v>5.2799999999999994</v>
      </c>
      <c r="F2506" s="4">
        <v>10</v>
      </c>
      <c r="G2506" s="4" t="s">
        <v>72</v>
      </c>
      <c r="H2506" s="4" t="s">
        <v>73</v>
      </c>
      <c r="I2506" s="4" t="s">
        <v>74</v>
      </c>
      <c r="J2506" s="5">
        <v>41732</v>
      </c>
      <c r="K2506" s="12">
        <f>Ventas[[#This Row],[Unit Price]]*Ventas[[#This Row],[Quantity]]</f>
        <v>80</v>
      </c>
      <c r="L2506" s="12">
        <f>Ventas[[#This Row],[Unit Cost]]*Ventas[[#This Row],[Quantity]]</f>
        <v>52.8</v>
      </c>
      <c r="M2506" s="14">
        <f>Ventas[[#This Row],[Ingresos]]-Ventas[[#This Row],[Costes]]</f>
        <v>27.200000000000003</v>
      </c>
      <c r="N2506" s="14" t="str">
        <f>_xlfn.XLOOKUP(Ventas[[#This Row],[Ship Country]],[1]!Countries[Ship Country],[1]!Countries[Area],"No registrado")</f>
        <v>Sud America</v>
      </c>
      <c r="O2506" s="14" t="str">
        <f>_xlfn.XLOOKUP(Ventas[[#This Row],[Ship Country]],[1]!Countries[Ship Country],[1]!Countries[Continent],"No existe")</f>
        <v>America</v>
      </c>
      <c r="P2506" s="15" t="str">
        <f>_xlfn.XLOOKUP(Ventas[[#This Row],[Category]],[2]!ProdManager[Category],[2]!ProdManager[Prod_Manager])</f>
        <v>Lydia Sinn</v>
      </c>
      <c r="Q2506" s="15">
        <f>YEAR(Ventas[[#This Row],[Order Date]])</f>
        <v>2014</v>
      </c>
      <c r="R2506" s="15" t="str">
        <f>TEXT(Ventas[[#This Row],[Order Date]],"MMM")</f>
        <v>abr</v>
      </c>
    </row>
    <row r="2507" spans="1:18" x14ac:dyDescent="0.25">
      <c r="A2507" s="6">
        <v>10259</v>
      </c>
      <c r="B2507" s="6" t="s">
        <v>75</v>
      </c>
      <c r="C2507" s="6" t="s">
        <v>29</v>
      </c>
      <c r="D2507" s="6">
        <v>20.8</v>
      </c>
      <c r="E2507" s="6">
        <v>16.848000000000003</v>
      </c>
      <c r="F2507" s="6">
        <v>10</v>
      </c>
      <c r="G2507" s="6" t="s">
        <v>72</v>
      </c>
      <c r="H2507" s="6" t="s">
        <v>73</v>
      </c>
      <c r="I2507" s="6" t="s">
        <v>74</v>
      </c>
      <c r="J2507" s="7">
        <v>42188</v>
      </c>
      <c r="K2507" s="12">
        <f>Ventas[[#This Row],[Unit Price]]*Ventas[[#This Row],[Quantity]]</f>
        <v>208</v>
      </c>
      <c r="L2507" s="12">
        <f>Ventas[[#This Row],[Unit Cost]]*Ventas[[#This Row],[Quantity]]</f>
        <v>168.48000000000002</v>
      </c>
      <c r="M2507" s="14">
        <f>Ventas[[#This Row],[Ingresos]]-Ventas[[#This Row],[Costes]]</f>
        <v>39.519999999999982</v>
      </c>
      <c r="N2507" s="14" t="str">
        <f>_xlfn.XLOOKUP(Ventas[[#This Row],[Ship Country]],[1]!Countries[Ship Country],[1]!Countries[Area],"No registrado")</f>
        <v>Sud America</v>
      </c>
      <c r="O2507" s="14" t="str">
        <f>_xlfn.XLOOKUP(Ventas[[#This Row],[Ship Country]],[1]!Countries[Ship Country],[1]!Countries[Continent],"No existe")</f>
        <v>America</v>
      </c>
      <c r="P2507" s="15" t="str">
        <f>_xlfn.XLOOKUP(Ventas[[#This Row],[Category]],[2]!ProdManager[Category],[2]!ProdManager[Prod_Manager])</f>
        <v>Peter Stone</v>
      </c>
      <c r="Q2507" s="15">
        <f>YEAR(Ventas[[#This Row],[Order Date]])</f>
        <v>2015</v>
      </c>
      <c r="R2507" s="15" t="str">
        <f>TEXT(Ventas[[#This Row],[Order Date]],"MMM")</f>
        <v>jul</v>
      </c>
    </row>
    <row r="2508" spans="1:18" x14ac:dyDescent="0.25">
      <c r="A2508" s="4">
        <v>10260</v>
      </c>
      <c r="B2508" s="4" t="s">
        <v>28</v>
      </c>
      <c r="C2508" s="4" t="s">
        <v>29</v>
      </c>
      <c r="D2508" s="4">
        <v>7.7</v>
      </c>
      <c r="E2508" s="4">
        <v>5.5439999999999996</v>
      </c>
      <c r="F2508" s="4">
        <v>16</v>
      </c>
      <c r="G2508" s="4" t="s">
        <v>76</v>
      </c>
      <c r="H2508" s="4" t="s">
        <v>77</v>
      </c>
      <c r="I2508" s="4" t="s">
        <v>21</v>
      </c>
      <c r="J2508" s="5">
        <v>42212</v>
      </c>
      <c r="K2508" s="12">
        <f>Ventas[[#This Row],[Unit Price]]*Ventas[[#This Row],[Quantity]]</f>
        <v>123.2</v>
      </c>
      <c r="L2508" s="12">
        <f>Ventas[[#This Row],[Unit Cost]]*Ventas[[#This Row],[Quantity]]</f>
        <v>88.703999999999994</v>
      </c>
      <c r="M2508" s="14">
        <f>Ventas[[#This Row],[Ingresos]]-Ventas[[#This Row],[Costes]]</f>
        <v>34.496000000000009</v>
      </c>
      <c r="N2508" s="14" t="str">
        <f>_xlfn.XLOOKUP(Ventas[[#This Row],[Ship Country]],[1]!Countries[Ship Country],[1]!Countries[Area],"No registrado")</f>
        <v>Nord Europe</v>
      </c>
      <c r="O2508" s="14" t="str">
        <f>_xlfn.XLOOKUP(Ventas[[#This Row],[Ship Country]],[1]!Countries[Ship Country],[1]!Countries[Continent],"No existe")</f>
        <v>Europe</v>
      </c>
      <c r="P2508" s="15" t="str">
        <f>_xlfn.XLOOKUP(Ventas[[#This Row],[Category]],[2]!ProdManager[Category],[2]!ProdManager[Prod_Manager])</f>
        <v>Peter Stone</v>
      </c>
      <c r="Q2508" s="15">
        <f>YEAR(Ventas[[#This Row],[Order Date]])</f>
        <v>2015</v>
      </c>
      <c r="R2508" s="15" t="str">
        <f>TEXT(Ventas[[#This Row],[Order Date]],"MMM")</f>
        <v>jul</v>
      </c>
    </row>
    <row r="2509" spans="1:18" x14ac:dyDescent="0.25">
      <c r="A2509" s="6">
        <v>10260</v>
      </c>
      <c r="B2509" s="6" t="s">
        <v>33</v>
      </c>
      <c r="C2509" s="6" t="s">
        <v>10</v>
      </c>
      <c r="D2509" s="6">
        <v>15.6</v>
      </c>
      <c r="E2509" s="6">
        <v>12.012</v>
      </c>
      <c r="F2509" s="6">
        <v>50</v>
      </c>
      <c r="G2509" s="6" t="s">
        <v>76</v>
      </c>
      <c r="H2509" s="6" t="s">
        <v>77</v>
      </c>
      <c r="I2509" s="6" t="s">
        <v>21</v>
      </c>
      <c r="J2509" s="7">
        <v>41759</v>
      </c>
      <c r="K2509" s="12">
        <f>Ventas[[#This Row],[Unit Price]]*Ventas[[#This Row],[Quantity]]</f>
        <v>780</v>
      </c>
      <c r="L2509" s="12">
        <f>Ventas[[#This Row],[Unit Cost]]*Ventas[[#This Row],[Quantity]]</f>
        <v>600.6</v>
      </c>
      <c r="M2509" s="14">
        <f>Ventas[[#This Row],[Ingresos]]-Ventas[[#This Row],[Costes]]</f>
        <v>179.39999999999998</v>
      </c>
      <c r="N2509" s="14" t="str">
        <f>_xlfn.XLOOKUP(Ventas[[#This Row],[Ship Country]],[1]!Countries[Ship Country],[1]!Countries[Area],"No registrado")</f>
        <v>Nord Europe</v>
      </c>
      <c r="O2509" s="14" t="str">
        <f>_xlfn.XLOOKUP(Ventas[[#This Row],[Ship Country]],[1]!Countries[Ship Country],[1]!Countries[Continent],"No existe")</f>
        <v>Europe</v>
      </c>
      <c r="P2509" s="15" t="str">
        <f>_xlfn.XLOOKUP(Ventas[[#This Row],[Category]],[2]!ProdManager[Category],[2]!ProdManager[Prod_Manager])</f>
        <v>Marc Caine</v>
      </c>
      <c r="Q2509" s="15">
        <f>YEAR(Ventas[[#This Row],[Order Date]])</f>
        <v>2014</v>
      </c>
      <c r="R2509" s="15" t="str">
        <f>TEXT(Ventas[[#This Row],[Order Date]],"MMM")</f>
        <v>abr</v>
      </c>
    </row>
    <row r="2510" spans="1:18" x14ac:dyDescent="0.25">
      <c r="A2510" s="4">
        <v>10260</v>
      </c>
      <c r="B2510" s="4" t="s">
        <v>78</v>
      </c>
      <c r="C2510" s="4" t="s">
        <v>35</v>
      </c>
      <c r="D2510" s="4">
        <v>39.4</v>
      </c>
      <c r="E2510" s="4">
        <v>26.003999999999994</v>
      </c>
      <c r="F2510" s="4">
        <v>15</v>
      </c>
      <c r="G2510" s="4" t="s">
        <v>76</v>
      </c>
      <c r="H2510" s="4" t="s">
        <v>77</v>
      </c>
      <c r="I2510" s="4" t="s">
        <v>21</v>
      </c>
      <c r="J2510" s="5">
        <v>41679</v>
      </c>
      <c r="K2510" s="12">
        <f>Ventas[[#This Row],[Unit Price]]*Ventas[[#This Row],[Quantity]]</f>
        <v>591</v>
      </c>
      <c r="L2510" s="12">
        <f>Ventas[[#This Row],[Unit Cost]]*Ventas[[#This Row],[Quantity]]</f>
        <v>390.05999999999989</v>
      </c>
      <c r="M2510" s="14">
        <f>Ventas[[#This Row],[Ingresos]]-Ventas[[#This Row],[Costes]]</f>
        <v>200.94000000000011</v>
      </c>
      <c r="N2510" s="14" t="str">
        <f>_xlfn.XLOOKUP(Ventas[[#This Row],[Ship Country]],[1]!Countries[Ship Country],[1]!Countries[Area],"No registrado")</f>
        <v>Nord Europe</v>
      </c>
      <c r="O2510" s="14" t="str">
        <f>_xlfn.XLOOKUP(Ventas[[#This Row],[Ship Country]],[1]!Countries[Ship Country],[1]!Countries[Continent],"No existe")</f>
        <v>Europe</v>
      </c>
      <c r="P2510" s="15" t="str">
        <f>_xlfn.XLOOKUP(Ventas[[#This Row],[Category]],[2]!ProdManager[Category],[2]!ProdManager[Prod_Manager])</f>
        <v>Lydia Sinn</v>
      </c>
      <c r="Q2510" s="15">
        <f>YEAR(Ventas[[#This Row],[Order Date]])</f>
        <v>2014</v>
      </c>
      <c r="R2510" s="15" t="str">
        <f>TEXT(Ventas[[#This Row],[Order Date]],"MMM")</f>
        <v>feb</v>
      </c>
    </row>
    <row r="2511" spans="1:18" x14ac:dyDescent="0.25">
      <c r="A2511" s="6">
        <v>10260</v>
      </c>
      <c r="B2511" s="6" t="s">
        <v>79</v>
      </c>
      <c r="C2511" s="6" t="s">
        <v>43</v>
      </c>
      <c r="D2511" s="6">
        <v>12</v>
      </c>
      <c r="E2511" s="6">
        <v>10.56</v>
      </c>
      <c r="F2511" s="6">
        <v>21</v>
      </c>
      <c r="G2511" s="6" t="s">
        <v>76</v>
      </c>
      <c r="H2511" s="6" t="s">
        <v>77</v>
      </c>
      <c r="I2511" s="6" t="s">
        <v>21</v>
      </c>
      <c r="J2511" s="7">
        <v>42149</v>
      </c>
      <c r="K2511" s="12">
        <f>Ventas[[#This Row],[Unit Price]]*Ventas[[#This Row],[Quantity]]</f>
        <v>252</v>
      </c>
      <c r="L2511" s="12">
        <f>Ventas[[#This Row],[Unit Cost]]*Ventas[[#This Row],[Quantity]]</f>
        <v>221.76000000000002</v>
      </c>
      <c r="M2511" s="14">
        <f>Ventas[[#This Row],[Ingresos]]-Ventas[[#This Row],[Costes]]</f>
        <v>30.239999999999981</v>
      </c>
      <c r="N2511" s="14" t="str">
        <f>_xlfn.XLOOKUP(Ventas[[#This Row],[Ship Country]],[1]!Countries[Ship Country],[1]!Countries[Area],"No registrado")</f>
        <v>Nord Europe</v>
      </c>
      <c r="O2511" s="14" t="str">
        <f>_xlfn.XLOOKUP(Ventas[[#This Row],[Ship Country]],[1]!Countries[Ship Country],[1]!Countries[Continent],"No existe")</f>
        <v>Europe</v>
      </c>
      <c r="P2511" s="15" t="str">
        <f>_xlfn.XLOOKUP(Ventas[[#This Row],[Category]],[2]!ProdManager[Category],[2]!ProdManager[Prod_Manager])</f>
        <v>John Matter</v>
      </c>
      <c r="Q2511" s="15">
        <f>YEAR(Ventas[[#This Row],[Order Date]])</f>
        <v>2015</v>
      </c>
      <c r="R2511" s="15" t="str">
        <f>TEXT(Ventas[[#This Row],[Order Date]],"MMM")</f>
        <v>may</v>
      </c>
    </row>
    <row r="2512" spans="1:18" x14ac:dyDescent="0.25">
      <c r="A2512" s="4">
        <v>10261</v>
      </c>
      <c r="B2512" s="4" t="s">
        <v>71</v>
      </c>
      <c r="C2512" s="4" t="s">
        <v>35</v>
      </c>
      <c r="D2512" s="4">
        <v>8</v>
      </c>
      <c r="E2512" s="4">
        <v>5.3599999999999994</v>
      </c>
      <c r="F2512" s="4">
        <v>20</v>
      </c>
      <c r="G2512" s="4" t="s">
        <v>80</v>
      </c>
      <c r="H2512" s="4" t="s">
        <v>26</v>
      </c>
      <c r="I2512" s="4" t="s">
        <v>27</v>
      </c>
      <c r="J2512" s="5">
        <v>41962</v>
      </c>
      <c r="K2512" s="12">
        <f>Ventas[[#This Row],[Unit Price]]*Ventas[[#This Row],[Quantity]]</f>
        <v>160</v>
      </c>
      <c r="L2512" s="12">
        <f>Ventas[[#This Row],[Unit Cost]]*Ventas[[#This Row],[Quantity]]</f>
        <v>107.19999999999999</v>
      </c>
      <c r="M2512" s="14">
        <f>Ventas[[#This Row],[Ingresos]]-Ventas[[#This Row],[Costes]]</f>
        <v>52.800000000000011</v>
      </c>
      <c r="N2512" s="14" t="str">
        <f>_xlfn.XLOOKUP(Ventas[[#This Row],[Ship Country]],[1]!Countries[Ship Country],[1]!Countries[Area],"No registrado")</f>
        <v>Sud America</v>
      </c>
      <c r="O2512" s="14" t="str">
        <f>_xlfn.XLOOKUP(Ventas[[#This Row],[Ship Country]],[1]!Countries[Ship Country],[1]!Countries[Continent],"No existe")</f>
        <v>America</v>
      </c>
      <c r="P2512" s="15" t="str">
        <f>_xlfn.XLOOKUP(Ventas[[#This Row],[Category]],[2]!ProdManager[Category],[2]!ProdManager[Prod_Manager])</f>
        <v>Lydia Sinn</v>
      </c>
      <c r="Q2512" s="15">
        <f>YEAR(Ventas[[#This Row],[Order Date]])</f>
        <v>2014</v>
      </c>
      <c r="R2512" s="15" t="str">
        <f>TEXT(Ventas[[#This Row],[Order Date]],"MMM")</f>
        <v>nov</v>
      </c>
    </row>
    <row r="2513" spans="1:18" x14ac:dyDescent="0.25">
      <c r="A2513" s="6">
        <v>10261</v>
      </c>
      <c r="B2513" s="6" t="s">
        <v>81</v>
      </c>
      <c r="C2513" s="6" t="s">
        <v>43</v>
      </c>
      <c r="D2513" s="6">
        <v>14.4</v>
      </c>
      <c r="E2513" s="6">
        <v>13.104000000000001</v>
      </c>
      <c r="F2513" s="6">
        <v>20</v>
      </c>
      <c r="G2513" s="6" t="s">
        <v>80</v>
      </c>
      <c r="H2513" s="6" t="s">
        <v>26</v>
      </c>
      <c r="I2513" s="6" t="s">
        <v>27</v>
      </c>
      <c r="J2513" s="7">
        <v>41933</v>
      </c>
      <c r="K2513" s="12">
        <f>Ventas[[#This Row],[Unit Price]]*Ventas[[#This Row],[Quantity]]</f>
        <v>288</v>
      </c>
      <c r="L2513" s="12">
        <f>Ventas[[#This Row],[Unit Cost]]*Ventas[[#This Row],[Quantity]]</f>
        <v>262.08000000000004</v>
      </c>
      <c r="M2513" s="14">
        <f>Ventas[[#This Row],[Ingresos]]-Ventas[[#This Row],[Costes]]</f>
        <v>25.919999999999959</v>
      </c>
      <c r="N2513" s="14" t="str">
        <f>_xlfn.XLOOKUP(Ventas[[#This Row],[Ship Country]],[1]!Countries[Ship Country],[1]!Countries[Area],"No registrado")</f>
        <v>Sud America</v>
      </c>
      <c r="O2513" s="14" t="str">
        <f>_xlfn.XLOOKUP(Ventas[[#This Row],[Ship Country]],[1]!Countries[Ship Country],[1]!Countries[Continent],"No existe")</f>
        <v>America</v>
      </c>
      <c r="P2513" s="15" t="str">
        <f>_xlfn.XLOOKUP(Ventas[[#This Row],[Category]],[2]!ProdManager[Category],[2]!ProdManager[Prod_Manager])</f>
        <v>John Matter</v>
      </c>
      <c r="Q2513" s="15">
        <f>YEAR(Ventas[[#This Row],[Order Date]])</f>
        <v>2014</v>
      </c>
      <c r="R2513" s="15" t="str">
        <f>TEXT(Ventas[[#This Row],[Order Date]],"MMM")</f>
        <v>oct</v>
      </c>
    </row>
    <row r="2514" spans="1:18" x14ac:dyDescent="0.25">
      <c r="A2514" s="4">
        <v>10262</v>
      </c>
      <c r="B2514" s="4" t="s">
        <v>69</v>
      </c>
      <c r="C2514" s="4" t="s">
        <v>24</v>
      </c>
      <c r="D2514" s="4">
        <v>17</v>
      </c>
      <c r="E2514" s="4">
        <v>13.600000000000001</v>
      </c>
      <c r="F2514" s="4">
        <v>12</v>
      </c>
      <c r="G2514" s="4" t="s">
        <v>82</v>
      </c>
      <c r="H2514" s="4" t="s">
        <v>83</v>
      </c>
      <c r="I2514" s="4" t="s">
        <v>84</v>
      </c>
      <c r="J2514" s="5">
        <v>41705</v>
      </c>
      <c r="K2514" s="12">
        <f>Ventas[[#This Row],[Unit Price]]*Ventas[[#This Row],[Quantity]]</f>
        <v>204</v>
      </c>
      <c r="L2514" s="12">
        <f>Ventas[[#This Row],[Unit Cost]]*Ventas[[#This Row],[Quantity]]</f>
        <v>163.20000000000002</v>
      </c>
      <c r="M2514" s="14">
        <f>Ventas[[#This Row],[Ingresos]]-Ventas[[#This Row],[Costes]]</f>
        <v>40.799999999999983</v>
      </c>
      <c r="N2514" s="14" t="str">
        <f>_xlfn.XLOOKUP(Ventas[[#This Row],[Ship Country]],[1]!Countries[Ship Country],[1]!Countries[Area],"No registrado")</f>
        <v>Nord America</v>
      </c>
      <c r="O2514" s="14" t="str">
        <f>_xlfn.XLOOKUP(Ventas[[#This Row],[Ship Country]],[1]!Countries[Ship Country],[1]!Countries[Continent],"No existe")</f>
        <v>America</v>
      </c>
      <c r="P2514" s="15" t="str">
        <f>_xlfn.XLOOKUP(Ventas[[#This Row],[Category]],[2]!ProdManager[Category],[2]!ProdManager[Prod_Manager])</f>
        <v>Lydia Sinn</v>
      </c>
      <c r="Q2514" s="15">
        <f>YEAR(Ventas[[#This Row],[Order Date]])</f>
        <v>2014</v>
      </c>
      <c r="R2514" s="15" t="str">
        <f>TEXT(Ventas[[#This Row],[Order Date]],"MMM")</f>
        <v>mar</v>
      </c>
    </row>
    <row r="2515" spans="1:18" x14ac:dyDescent="0.25">
      <c r="A2515" s="6">
        <v>10262</v>
      </c>
      <c r="B2515" s="6" t="s">
        <v>85</v>
      </c>
      <c r="C2515" s="6" t="s">
        <v>18</v>
      </c>
      <c r="D2515" s="6">
        <v>24</v>
      </c>
      <c r="E2515" s="6">
        <v>19.440000000000001</v>
      </c>
      <c r="F2515" s="6">
        <v>15</v>
      </c>
      <c r="G2515" s="6" t="s">
        <v>82</v>
      </c>
      <c r="H2515" s="6" t="s">
        <v>83</v>
      </c>
      <c r="I2515" s="6" t="s">
        <v>84</v>
      </c>
      <c r="J2515" s="7">
        <v>41957</v>
      </c>
      <c r="K2515" s="12">
        <f>Ventas[[#This Row],[Unit Price]]*Ventas[[#This Row],[Quantity]]</f>
        <v>360</v>
      </c>
      <c r="L2515" s="12">
        <f>Ventas[[#This Row],[Unit Cost]]*Ventas[[#This Row],[Quantity]]</f>
        <v>291.60000000000002</v>
      </c>
      <c r="M2515" s="14">
        <f>Ventas[[#This Row],[Ingresos]]-Ventas[[#This Row],[Costes]]</f>
        <v>68.399999999999977</v>
      </c>
      <c r="N2515" s="14" t="str">
        <f>_xlfn.XLOOKUP(Ventas[[#This Row],[Ship Country]],[1]!Countries[Ship Country],[1]!Countries[Area],"No registrado")</f>
        <v>Nord America</v>
      </c>
      <c r="O2515" s="14" t="str">
        <f>_xlfn.XLOOKUP(Ventas[[#This Row],[Ship Country]],[1]!Countries[Ship Country],[1]!Countries[Continent],"No existe")</f>
        <v>America</v>
      </c>
      <c r="P2515" s="15" t="str">
        <f>_xlfn.XLOOKUP(Ventas[[#This Row],[Category]],[2]!ProdManager[Category],[2]!ProdManager[Prod_Manager])</f>
        <v>Marc Caine</v>
      </c>
      <c r="Q2515" s="15">
        <f>YEAR(Ventas[[#This Row],[Order Date]])</f>
        <v>2014</v>
      </c>
      <c r="R2515" s="15" t="str">
        <f>TEXT(Ventas[[#This Row],[Order Date]],"MMM")</f>
        <v>nov</v>
      </c>
    </row>
    <row r="2516" spans="1:18" x14ac:dyDescent="0.25">
      <c r="A2516" s="4">
        <v>10262</v>
      </c>
      <c r="B2516" s="4" t="s">
        <v>86</v>
      </c>
      <c r="C2516" s="4" t="s">
        <v>10</v>
      </c>
      <c r="D2516" s="4">
        <v>30.4</v>
      </c>
      <c r="E2516" s="4">
        <v>24.928000000000001</v>
      </c>
      <c r="F2516" s="4">
        <v>20</v>
      </c>
      <c r="G2516" s="4" t="s">
        <v>82</v>
      </c>
      <c r="H2516" s="4" t="s">
        <v>83</v>
      </c>
      <c r="I2516" s="4" t="s">
        <v>84</v>
      </c>
      <c r="J2516" s="5">
        <v>42194</v>
      </c>
      <c r="K2516" s="12">
        <f>Ventas[[#This Row],[Unit Price]]*Ventas[[#This Row],[Quantity]]</f>
        <v>608</v>
      </c>
      <c r="L2516" s="12">
        <f>Ventas[[#This Row],[Unit Cost]]*Ventas[[#This Row],[Quantity]]</f>
        <v>498.56</v>
      </c>
      <c r="M2516" s="14">
        <f>Ventas[[#This Row],[Ingresos]]-Ventas[[#This Row],[Costes]]</f>
        <v>109.44</v>
      </c>
      <c r="N2516" s="14" t="str">
        <f>_xlfn.XLOOKUP(Ventas[[#This Row],[Ship Country]],[1]!Countries[Ship Country],[1]!Countries[Area],"No registrado")</f>
        <v>Nord America</v>
      </c>
      <c r="O2516" s="14" t="str">
        <f>_xlfn.XLOOKUP(Ventas[[#This Row],[Ship Country]],[1]!Countries[Ship Country],[1]!Countries[Continent],"No existe")</f>
        <v>America</v>
      </c>
      <c r="P2516" s="15" t="str">
        <f>_xlfn.XLOOKUP(Ventas[[#This Row],[Category]],[2]!ProdManager[Category],[2]!ProdManager[Prod_Manager])</f>
        <v>Marc Caine</v>
      </c>
      <c r="Q2516" s="15">
        <f>YEAR(Ventas[[#This Row],[Order Date]])</f>
        <v>2015</v>
      </c>
      <c r="R2516" s="15" t="str">
        <f>TEXT(Ventas[[#This Row],[Order Date]],"MMM")</f>
        <v>jul</v>
      </c>
    </row>
    <row r="2517" spans="1:18" x14ac:dyDescent="0.25">
      <c r="A2517" s="6">
        <v>10263</v>
      </c>
      <c r="B2517" s="6" t="s">
        <v>56</v>
      </c>
      <c r="C2517" s="6" t="s">
        <v>35</v>
      </c>
      <c r="D2517" s="6">
        <v>13.9</v>
      </c>
      <c r="E2517" s="6">
        <v>9.5909999999999993</v>
      </c>
      <c r="F2517" s="6">
        <v>60</v>
      </c>
      <c r="G2517" s="6" t="s">
        <v>66</v>
      </c>
      <c r="H2517" s="6" t="s">
        <v>67</v>
      </c>
      <c r="I2517" s="6" t="s">
        <v>68</v>
      </c>
      <c r="J2517" s="7">
        <v>41817</v>
      </c>
      <c r="K2517" s="12">
        <f>Ventas[[#This Row],[Unit Price]]*Ventas[[#This Row],[Quantity]]</f>
        <v>834</v>
      </c>
      <c r="L2517" s="12">
        <f>Ventas[[#This Row],[Unit Cost]]*Ventas[[#This Row],[Quantity]]</f>
        <v>575.45999999999992</v>
      </c>
      <c r="M2517" s="14">
        <f>Ventas[[#This Row],[Ingresos]]-Ventas[[#This Row],[Costes]]</f>
        <v>258.54000000000008</v>
      </c>
      <c r="N2517" s="14" t="str">
        <f>_xlfn.XLOOKUP(Ventas[[#This Row],[Ship Country]],[1]!Countries[Ship Country],[1]!Countries[Area],"No registrado")</f>
        <v>Nord Europe</v>
      </c>
      <c r="O2517" s="14" t="str">
        <f>_xlfn.XLOOKUP(Ventas[[#This Row],[Ship Country]],[1]!Countries[Ship Country],[1]!Countries[Continent],"No existe")</f>
        <v>Europe</v>
      </c>
      <c r="P2517" s="15" t="str">
        <f>_xlfn.XLOOKUP(Ventas[[#This Row],[Category]],[2]!ProdManager[Category],[2]!ProdManager[Prod_Manager])</f>
        <v>Lydia Sinn</v>
      </c>
      <c r="Q2517" s="15">
        <f>YEAR(Ventas[[#This Row],[Order Date]])</f>
        <v>2014</v>
      </c>
      <c r="R2517" s="15" t="str">
        <f>TEXT(Ventas[[#This Row],[Order Date]],"MMM")</f>
        <v>jun</v>
      </c>
    </row>
    <row r="2518" spans="1:18" x14ac:dyDescent="0.25">
      <c r="A2518" s="4">
        <v>10263</v>
      </c>
      <c r="B2518" s="4" t="s">
        <v>51</v>
      </c>
      <c r="C2518" s="4" t="s">
        <v>43</v>
      </c>
      <c r="D2518" s="4">
        <v>3.6</v>
      </c>
      <c r="E2518" s="4">
        <v>3.3120000000000003</v>
      </c>
      <c r="F2518" s="4">
        <v>28</v>
      </c>
      <c r="G2518" s="4" t="s">
        <v>66</v>
      </c>
      <c r="H2518" s="4" t="s">
        <v>67</v>
      </c>
      <c r="I2518" s="4" t="s">
        <v>68</v>
      </c>
      <c r="J2518" s="5">
        <v>42016</v>
      </c>
      <c r="K2518" s="12">
        <f>Ventas[[#This Row],[Unit Price]]*Ventas[[#This Row],[Quantity]]</f>
        <v>100.8</v>
      </c>
      <c r="L2518" s="12">
        <f>Ventas[[#This Row],[Unit Cost]]*Ventas[[#This Row],[Quantity]]</f>
        <v>92.736000000000004</v>
      </c>
      <c r="M2518" s="14">
        <f>Ventas[[#This Row],[Ingresos]]-Ventas[[#This Row],[Costes]]</f>
        <v>8.063999999999993</v>
      </c>
      <c r="N2518" s="14" t="str">
        <f>_xlfn.XLOOKUP(Ventas[[#This Row],[Ship Country]],[1]!Countries[Ship Country],[1]!Countries[Area],"No registrado")</f>
        <v>Nord Europe</v>
      </c>
      <c r="O2518" s="14" t="str">
        <f>_xlfn.XLOOKUP(Ventas[[#This Row],[Ship Country]],[1]!Countries[Ship Country],[1]!Countries[Continent],"No existe")</f>
        <v>Europe</v>
      </c>
      <c r="P2518" s="15" t="str">
        <f>_xlfn.XLOOKUP(Ventas[[#This Row],[Category]],[2]!ProdManager[Category],[2]!ProdManager[Prod_Manager])</f>
        <v>John Matter</v>
      </c>
      <c r="Q2518" s="15">
        <f>YEAR(Ventas[[#This Row],[Order Date]])</f>
        <v>2015</v>
      </c>
      <c r="R2518" s="15" t="str">
        <f>TEXT(Ventas[[#This Row],[Order Date]],"MMM")</f>
        <v>ene</v>
      </c>
    </row>
    <row r="2519" spans="1:18" x14ac:dyDescent="0.25">
      <c r="A2519" s="6">
        <v>10263</v>
      </c>
      <c r="B2519" s="6" t="s">
        <v>87</v>
      </c>
      <c r="C2519" s="6" t="s">
        <v>29</v>
      </c>
      <c r="D2519" s="6">
        <v>20.7</v>
      </c>
      <c r="E2519" s="6">
        <v>14.696999999999999</v>
      </c>
      <c r="F2519" s="6">
        <v>60</v>
      </c>
      <c r="G2519" s="6" t="s">
        <v>66</v>
      </c>
      <c r="H2519" s="6" t="s">
        <v>67</v>
      </c>
      <c r="I2519" s="6" t="s">
        <v>68</v>
      </c>
      <c r="J2519" s="7">
        <v>41721</v>
      </c>
      <c r="K2519" s="12">
        <f>Ventas[[#This Row],[Unit Price]]*Ventas[[#This Row],[Quantity]]</f>
        <v>1242</v>
      </c>
      <c r="L2519" s="12">
        <f>Ventas[[#This Row],[Unit Cost]]*Ventas[[#This Row],[Quantity]]</f>
        <v>881.81999999999994</v>
      </c>
      <c r="M2519" s="14">
        <f>Ventas[[#This Row],[Ingresos]]-Ventas[[#This Row],[Costes]]</f>
        <v>360.18000000000006</v>
      </c>
      <c r="N2519" s="14" t="str">
        <f>_xlfn.XLOOKUP(Ventas[[#This Row],[Ship Country]],[1]!Countries[Ship Country],[1]!Countries[Area],"No registrado")</f>
        <v>Nord Europe</v>
      </c>
      <c r="O2519" s="14" t="str">
        <f>_xlfn.XLOOKUP(Ventas[[#This Row],[Ship Country]],[1]!Countries[Ship Country],[1]!Countries[Continent],"No existe")</f>
        <v>Europe</v>
      </c>
      <c r="P2519" s="15" t="str">
        <f>_xlfn.XLOOKUP(Ventas[[#This Row],[Category]],[2]!ProdManager[Category],[2]!ProdManager[Prod_Manager])</f>
        <v>Peter Stone</v>
      </c>
      <c r="Q2519" s="15">
        <f>YEAR(Ventas[[#This Row],[Order Date]])</f>
        <v>2014</v>
      </c>
      <c r="R2519" s="15" t="str">
        <f>TEXT(Ventas[[#This Row],[Order Date]],"MMM")</f>
        <v>mar</v>
      </c>
    </row>
    <row r="2520" spans="1:18" x14ac:dyDescent="0.25">
      <c r="A2520" s="4">
        <v>10263</v>
      </c>
      <c r="B2520" s="4" t="s">
        <v>50</v>
      </c>
      <c r="C2520" s="4" t="s">
        <v>18</v>
      </c>
      <c r="D2520" s="4">
        <v>8</v>
      </c>
      <c r="E2520" s="4">
        <v>6.16</v>
      </c>
      <c r="F2520" s="4">
        <v>36</v>
      </c>
      <c r="G2520" s="4" t="s">
        <v>66</v>
      </c>
      <c r="H2520" s="4" t="s">
        <v>67</v>
      </c>
      <c r="I2520" s="4" t="s">
        <v>68</v>
      </c>
      <c r="J2520" s="5">
        <v>41967</v>
      </c>
      <c r="K2520" s="12">
        <f>Ventas[[#This Row],[Unit Price]]*Ventas[[#This Row],[Quantity]]</f>
        <v>288</v>
      </c>
      <c r="L2520" s="12">
        <f>Ventas[[#This Row],[Unit Cost]]*Ventas[[#This Row],[Quantity]]</f>
        <v>221.76</v>
      </c>
      <c r="M2520" s="14">
        <f>Ventas[[#This Row],[Ingresos]]-Ventas[[#This Row],[Costes]]</f>
        <v>66.240000000000009</v>
      </c>
      <c r="N2520" s="14" t="str">
        <f>_xlfn.XLOOKUP(Ventas[[#This Row],[Ship Country]],[1]!Countries[Ship Country],[1]!Countries[Area],"No registrado")</f>
        <v>Nord Europe</v>
      </c>
      <c r="O2520" s="14" t="str">
        <f>_xlfn.XLOOKUP(Ventas[[#This Row],[Ship Country]],[1]!Countries[Ship Country],[1]!Countries[Continent],"No existe")</f>
        <v>Europe</v>
      </c>
      <c r="P2520" s="15" t="str">
        <f>_xlfn.XLOOKUP(Ventas[[#This Row],[Category]],[2]!ProdManager[Category],[2]!ProdManager[Prod_Manager])</f>
        <v>Marc Caine</v>
      </c>
      <c r="Q2520" s="15">
        <f>YEAR(Ventas[[#This Row],[Order Date]])</f>
        <v>2014</v>
      </c>
      <c r="R2520" s="15" t="str">
        <f>TEXT(Ventas[[#This Row],[Order Date]],"MMM")</f>
        <v>nov</v>
      </c>
    </row>
    <row r="2521" spans="1:18" x14ac:dyDescent="0.25">
      <c r="A2521" s="6">
        <v>10264</v>
      </c>
      <c r="B2521" s="6" t="s">
        <v>55</v>
      </c>
      <c r="C2521" s="6" t="s">
        <v>43</v>
      </c>
      <c r="D2521" s="6">
        <v>15.2</v>
      </c>
      <c r="E2521" s="6">
        <v>13.984</v>
      </c>
      <c r="F2521" s="6">
        <v>35</v>
      </c>
      <c r="G2521" s="6" t="s">
        <v>88</v>
      </c>
      <c r="H2521" s="6" t="s">
        <v>89</v>
      </c>
      <c r="I2521" s="6" t="s">
        <v>90</v>
      </c>
      <c r="J2521" s="7">
        <v>42093</v>
      </c>
      <c r="K2521" s="12">
        <f>Ventas[[#This Row],[Unit Price]]*Ventas[[#This Row],[Quantity]]</f>
        <v>532</v>
      </c>
      <c r="L2521" s="12">
        <f>Ventas[[#This Row],[Unit Cost]]*Ventas[[#This Row],[Quantity]]</f>
        <v>489.44</v>
      </c>
      <c r="M2521" s="14">
        <f>Ventas[[#This Row],[Ingresos]]-Ventas[[#This Row],[Costes]]</f>
        <v>42.56</v>
      </c>
      <c r="N2521" s="14" t="str">
        <f>_xlfn.XLOOKUP(Ventas[[#This Row],[Ship Country]],[1]!Countries[Ship Country],[1]!Countries[Area],"No registrado")</f>
        <v>Nord Europe</v>
      </c>
      <c r="O2521" s="14" t="str">
        <f>_xlfn.XLOOKUP(Ventas[[#This Row],[Ship Country]],[1]!Countries[Ship Country],[1]!Countries[Continent],"No existe")</f>
        <v>Europe</v>
      </c>
      <c r="P2521" s="15" t="str">
        <f>_xlfn.XLOOKUP(Ventas[[#This Row],[Category]],[2]!ProdManager[Category],[2]!ProdManager[Prod_Manager])</f>
        <v>John Matter</v>
      </c>
      <c r="Q2521" s="15">
        <f>YEAR(Ventas[[#This Row],[Order Date]])</f>
        <v>2015</v>
      </c>
      <c r="R2521" s="15" t="str">
        <f>TEXT(Ventas[[#This Row],[Order Date]],"MMM")</f>
        <v>mar</v>
      </c>
    </row>
    <row r="2522" spans="1:18" x14ac:dyDescent="0.25">
      <c r="A2522" s="4">
        <v>10264</v>
      </c>
      <c r="B2522" s="4" t="s">
        <v>28</v>
      </c>
      <c r="C2522" s="4" t="s">
        <v>29</v>
      </c>
      <c r="D2522" s="4">
        <v>7.7</v>
      </c>
      <c r="E2522" s="4">
        <v>6.0830000000000002</v>
      </c>
      <c r="F2522" s="4">
        <v>25</v>
      </c>
      <c r="G2522" s="4" t="s">
        <v>88</v>
      </c>
      <c r="H2522" s="4" t="s">
        <v>89</v>
      </c>
      <c r="I2522" s="4" t="s">
        <v>90</v>
      </c>
      <c r="J2522" s="5">
        <v>42228</v>
      </c>
      <c r="K2522" s="12">
        <f>Ventas[[#This Row],[Unit Price]]*Ventas[[#This Row],[Quantity]]</f>
        <v>192.5</v>
      </c>
      <c r="L2522" s="12">
        <f>Ventas[[#This Row],[Unit Cost]]*Ventas[[#This Row],[Quantity]]</f>
        <v>152.07500000000002</v>
      </c>
      <c r="M2522" s="14">
        <f>Ventas[[#This Row],[Ingresos]]-Ventas[[#This Row],[Costes]]</f>
        <v>40.424999999999983</v>
      </c>
      <c r="N2522" s="14" t="str">
        <f>_xlfn.XLOOKUP(Ventas[[#This Row],[Ship Country]],[1]!Countries[Ship Country],[1]!Countries[Area],"No registrado")</f>
        <v>Nord Europe</v>
      </c>
      <c r="O2522" s="14" t="str">
        <f>_xlfn.XLOOKUP(Ventas[[#This Row],[Ship Country]],[1]!Countries[Ship Country],[1]!Countries[Continent],"No existe")</f>
        <v>Europe</v>
      </c>
      <c r="P2522" s="15" t="str">
        <f>_xlfn.XLOOKUP(Ventas[[#This Row],[Category]],[2]!ProdManager[Category],[2]!ProdManager[Prod_Manager])</f>
        <v>Peter Stone</v>
      </c>
      <c r="Q2522" s="15">
        <f>YEAR(Ventas[[#This Row],[Order Date]])</f>
        <v>2015</v>
      </c>
      <c r="R2522" s="15" t="str">
        <f>TEXT(Ventas[[#This Row],[Order Date]],"MMM")</f>
        <v>ago</v>
      </c>
    </row>
    <row r="2523" spans="1:18" x14ac:dyDescent="0.25">
      <c r="A2523" s="6">
        <v>10265</v>
      </c>
      <c r="B2523" s="6" t="s">
        <v>91</v>
      </c>
      <c r="C2523" s="6" t="s">
        <v>46</v>
      </c>
      <c r="D2523" s="6">
        <v>31.2</v>
      </c>
      <c r="E2523" s="6">
        <v>24.024000000000001</v>
      </c>
      <c r="F2523" s="6">
        <v>30</v>
      </c>
      <c r="G2523" s="6" t="s">
        <v>92</v>
      </c>
      <c r="H2523" s="6" t="s">
        <v>93</v>
      </c>
      <c r="I2523" s="6" t="s">
        <v>13</v>
      </c>
      <c r="J2523" s="7">
        <v>41962</v>
      </c>
      <c r="K2523" s="12">
        <f>Ventas[[#This Row],[Unit Price]]*Ventas[[#This Row],[Quantity]]</f>
        <v>936</v>
      </c>
      <c r="L2523" s="12">
        <f>Ventas[[#This Row],[Unit Cost]]*Ventas[[#This Row],[Quantity]]</f>
        <v>720.72</v>
      </c>
      <c r="M2523" s="14">
        <f>Ventas[[#This Row],[Ingresos]]-Ventas[[#This Row],[Costes]]</f>
        <v>215.27999999999997</v>
      </c>
      <c r="N2523" s="14" t="str">
        <f>_xlfn.XLOOKUP(Ventas[[#This Row],[Ship Country]],[1]!Countries[Ship Country],[1]!Countries[Area],"No registrado")</f>
        <v>Nord Europe</v>
      </c>
      <c r="O2523" s="14" t="str">
        <f>_xlfn.XLOOKUP(Ventas[[#This Row],[Ship Country]],[1]!Countries[Ship Country],[1]!Countries[Continent],"No existe")</f>
        <v>Europe</v>
      </c>
      <c r="P2523" s="15" t="str">
        <f>_xlfn.XLOOKUP(Ventas[[#This Row],[Category]],[2]!ProdManager[Category],[2]!ProdManager[Prod_Manager])</f>
        <v>John Matter</v>
      </c>
      <c r="Q2523" s="15">
        <f>YEAR(Ventas[[#This Row],[Order Date]])</f>
        <v>2014</v>
      </c>
      <c r="R2523" s="15" t="str">
        <f>TEXT(Ventas[[#This Row],[Order Date]],"MMM")</f>
        <v>nov</v>
      </c>
    </row>
    <row r="2524" spans="1:18" x14ac:dyDescent="0.25">
      <c r="A2524" s="4">
        <v>10265</v>
      </c>
      <c r="B2524" s="4" t="s">
        <v>79</v>
      </c>
      <c r="C2524" s="4" t="s">
        <v>43</v>
      </c>
      <c r="D2524" s="4">
        <v>12</v>
      </c>
      <c r="E2524" s="4">
        <v>10.8</v>
      </c>
      <c r="F2524" s="4">
        <v>20</v>
      </c>
      <c r="G2524" s="4" t="s">
        <v>92</v>
      </c>
      <c r="H2524" s="4" t="s">
        <v>93</v>
      </c>
      <c r="I2524" s="4" t="s">
        <v>13</v>
      </c>
      <c r="J2524" s="5">
        <v>41962</v>
      </c>
      <c r="K2524" s="12">
        <f>Ventas[[#This Row],[Unit Price]]*Ventas[[#This Row],[Quantity]]</f>
        <v>240</v>
      </c>
      <c r="L2524" s="12">
        <f>Ventas[[#This Row],[Unit Cost]]*Ventas[[#This Row],[Quantity]]</f>
        <v>216</v>
      </c>
      <c r="M2524" s="14">
        <f>Ventas[[#This Row],[Ingresos]]-Ventas[[#This Row],[Costes]]</f>
        <v>24</v>
      </c>
      <c r="N2524" s="14" t="str">
        <f>_xlfn.XLOOKUP(Ventas[[#This Row],[Ship Country]],[1]!Countries[Ship Country],[1]!Countries[Area],"No registrado")</f>
        <v>Nord Europe</v>
      </c>
      <c r="O2524" s="14" t="str">
        <f>_xlfn.XLOOKUP(Ventas[[#This Row],[Ship Country]],[1]!Countries[Ship Country],[1]!Countries[Continent],"No existe")</f>
        <v>Europe</v>
      </c>
      <c r="P2524" s="15" t="str">
        <f>_xlfn.XLOOKUP(Ventas[[#This Row],[Category]],[2]!ProdManager[Category],[2]!ProdManager[Prod_Manager])</f>
        <v>John Matter</v>
      </c>
      <c r="Q2524" s="15">
        <f>YEAR(Ventas[[#This Row],[Order Date]])</f>
        <v>2014</v>
      </c>
      <c r="R2524" s="15" t="str">
        <f>TEXT(Ventas[[#This Row],[Order Date]],"MMM")</f>
        <v>nov</v>
      </c>
    </row>
    <row r="2525" spans="1:18" x14ac:dyDescent="0.25">
      <c r="A2525" s="6">
        <v>10266</v>
      </c>
      <c r="B2525" s="6" t="s">
        <v>94</v>
      </c>
      <c r="C2525" s="6" t="s">
        <v>15</v>
      </c>
      <c r="D2525" s="6">
        <v>30.4</v>
      </c>
      <c r="E2525" s="6">
        <v>24.623999999999999</v>
      </c>
      <c r="F2525" s="6">
        <v>12</v>
      </c>
      <c r="G2525" s="6" t="s">
        <v>95</v>
      </c>
      <c r="H2525" s="6" t="s">
        <v>96</v>
      </c>
      <c r="I2525" s="6" t="s">
        <v>97</v>
      </c>
      <c r="J2525" s="7">
        <v>41831</v>
      </c>
      <c r="K2525" s="12">
        <f>Ventas[[#This Row],[Unit Price]]*Ventas[[#This Row],[Quantity]]</f>
        <v>364.79999999999995</v>
      </c>
      <c r="L2525" s="12">
        <f>Ventas[[#This Row],[Unit Cost]]*Ventas[[#This Row],[Quantity]]</f>
        <v>295.488</v>
      </c>
      <c r="M2525" s="14">
        <f>Ventas[[#This Row],[Ingresos]]-Ventas[[#This Row],[Costes]]</f>
        <v>69.311999999999955</v>
      </c>
      <c r="N2525" s="14" t="str">
        <f>_xlfn.XLOOKUP(Ventas[[#This Row],[Ship Country]],[1]!Countries[Ship Country],[1]!Countries[Area],"No registrado")</f>
        <v>Nord Europe</v>
      </c>
      <c r="O2525" s="14" t="str">
        <f>_xlfn.XLOOKUP(Ventas[[#This Row],[Ship Country]],[1]!Countries[Ship Country],[1]!Countries[Continent],"No existe")</f>
        <v>Europe</v>
      </c>
      <c r="P2525" s="15" t="str">
        <f>_xlfn.XLOOKUP(Ventas[[#This Row],[Category]],[2]!ProdManager[Category],[2]!ProdManager[Prod_Manager])</f>
        <v>Peter Stone</v>
      </c>
      <c r="Q2525" s="15">
        <f>YEAR(Ventas[[#This Row],[Order Date]])</f>
        <v>2014</v>
      </c>
      <c r="R2525" s="15" t="str">
        <f>TEXT(Ventas[[#This Row],[Order Date]],"MMM")</f>
        <v>jul</v>
      </c>
    </row>
    <row r="2526" spans="1:18" x14ac:dyDescent="0.25">
      <c r="A2526" s="4">
        <v>10267</v>
      </c>
      <c r="B2526" s="4" t="s">
        <v>98</v>
      </c>
      <c r="C2526" s="4" t="s">
        <v>29</v>
      </c>
      <c r="D2526" s="4">
        <v>14.7</v>
      </c>
      <c r="E2526" s="4">
        <v>10.436999999999999</v>
      </c>
      <c r="F2526" s="4">
        <v>50</v>
      </c>
      <c r="G2526" s="4" t="s">
        <v>99</v>
      </c>
      <c r="H2526" s="4" t="s">
        <v>100</v>
      </c>
      <c r="I2526" s="4" t="s">
        <v>21</v>
      </c>
      <c r="J2526" s="5">
        <v>41772</v>
      </c>
      <c r="K2526" s="12">
        <f>Ventas[[#This Row],[Unit Price]]*Ventas[[#This Row],[Quantity]]</f>
        <v>735</v>
      </c>
      <c r="L2526" s="12">
        <f>Ventas[[#This Row],[Unit Cost]]*Ventas[[#This Row],[Quantity]]</f>
        <v>521.85</v>
      </c>
      <c r="M2526" s="14">
        <f>Ventas[[#This Row],[Ingresos]]-Ventas[[#This Row],[Costes]]</f>
        <v>213.14999999999998</v>
      </c>
      <c r="N2526" s="14" t="str">
        <f>_xlfn.XLOOKUP(Ventas[[#This Row],[Ship Country]],[1]!Countries[Ship Country],[1]!Countries[Area],"No registrado")</f>
        <v>Nord Europe</v>
      </c>
      <c r="O2526" s="14" t="str">
        <f>_xlfn.XLOOKUP(Ventas[[#This Row],[Ship Country]],[1]!Countries[Ship Country],[1]!Countries[Continent],"No existe")</f>
        <v>Europe</v>
      </c>
      <c r="P2526" s="15" t="str">
        <f>_xlfn.XLOOKUP(Ventas[[#This Row],[Category]],[2]!ProdManager[Category],[2]!ProdManager[Prod_Manager])</f>
        <v>Peter Stone</v>
      </c>
      <c r="Q2526" s="15">
        <f>YEAR(Ventas[[#This Row],[Order Date]])</f>
        <v>2014</v>
      </c>
      <c r="R2526" s="15" t="str">
        <f>TEXT(Ventas[[#This Row],[Order Date]],"MMM")</f>
        <v>may</v>
      </c>
    </row>
    <row r="2527" spans="1:18" x14ac:dyDescent="0.25">
      <c r="A2527" s="6">
        <v>10267</v>
      </c>
      <c r="B2527" s="6" t="s">
        <v>52</v>
      </c>
      <c r="C2527" s="6" t="s">
        <v>15</v>
      </c>
      <c r="D2527" s="6">
        <v>44</v>
      </c>
      <c r="E2527" s="6">
        <v>33.44</v>
      </c>
      <c r="F2527" s="6">
        <v>70</v>
      </c>
      <c r="G2527" s="6" t="s">
        <v>99</v>
      </c>
      <c r="H2527" s="6" t="s">
        <v>100</v>
      </c>
      <c r="I2527" s="6" t="s">
        <v>21</v>
      </c>
      <c r="J2527" s="7">
        <v>42022</v>
      </c>
      <c r="K2527" s="12">
        <f>Ventas[[#This Row],[Unit Price]]*Ventas[[#This Row],[Quantity]]</f>
        <v>3080</v>
      </c>
      <c r="L2527" s="12">
        <f>Ventas[[#This Row],[Unit Cost]]*Ventas[[#This Row],[Quantity]]</f>
        <v>2340.7999999999997</v>
      </c>
      <c r="M2527" s="14">
        <f>Ventas[[#This Row],[Ingresos]]-Ventas[[#This Row],[Costes]]</f>
        <v>739.20000000000027</v>
      </c>
      <c r="N2527" s="14" t="str">
        <f>_xlfn.XLOOKUP(Ventas[[#This Row],[Ship Country]],[1]!Countries[Ship Country],[1]!Countries[Area],"No registrado")</f>
        <v>Nord Europe</v>
      </c>
      <c r="O2527" s="14" t="str">
        <f>_xlfn.XLOOKUP(Ventas[[#This Row],[Ship Country]],[1]!Countries[Ship Country],[1]!Countries[Continent],"No existe")</f>
        <v>Europe</v>
      </c>
      <c r="P2527" s="15" t="str">
        <f>_xlfn.XLOOKUP(Ventas[[#This Row],[Category]],[2]!ProdManager[Category],[2]!ProdManager[Prod_Manager])</f>
        <v>Peter Stone</v>
      </c>
      <c r="Q2527" s="15">
        <f>YEAR(Ventas[[#This Row],[Order Date]])</f>
        <v>2015</v>
      </c>
      <c r="R2527" s="15" t="str">
        <f>TEXT(Ventas[[#This Row],[Order Date]],"MMM")</f>
        <v>ene</v>
      </c>
    </row>
    <row r="2528" spans="1:18" x14ac:dyDescent="0.25">
      <c r="A2528" s="4">
        <v>10267</v>
      </c>
      <c r="B2528" s="4" t="s">
        <v>101</v>
      </c>
      <c r="C2528" s="4" t="s">
        <v>43</v>
      </c>
      <c r="D2528" s="4">
        <v>14.4</v>
      </c>
      <c r="E2528" s="4">
        <v>12.672000000000001</v>
      </c>
      <c r="F2528" s="4">
        <v>15</v>
      </c>
      <c r="G2528" s="4" t="s">
        <v>99</v>
      </c>
      <c r="H2528" s="4" t="s">
        <v>100</v>
      </c>
      <c r="I2528" s="4" t="s">
        <v>21</v>
      </c>
      <c r="J2528" s="5">
        <v>42212</v>
      </c>
      <c r="K2528" s="12">
        <f>Ventas[[#This Row],[Unit Price]]*Ventas[[#This Row],[Quantity]]</f>
        <v>216</v>
      </c>
      <c r="L2528" s="12">
        <f>Ventas[[#This Row],[Unit Cost]]*Ventas[[#This Row],[Quantity]]</f>
        <v>190.08</v>
      </c>
      <c r="M2528" s="14">
        <f>Ventas[[#This Row],[Ingresos]]-Ventas[[#This Row],[Costes]]</f>
        <v>25.919999999999987</v>
      </c>
      <c r="N2528" s="14" t="str">
        <f>_xlfn.XLOOKUP(Ventas[[#This Row],[Ship Country]],[1]!Countries[Ship Country],[1]!Countries[Area],"No registrado")</f>
        <v>Nord Europe</v>
      </c>
      <c r="O2528" s="14" t="str">
        <f>_xlfn.XLOOKUP(Ventas[[#This Row],[Ship Country]],[1]!Countries[Ship Country],[1]!Countries[Continent],"No existe")</f>
        <v>Europe</v>
      </c>
      <c r="P2528" s="15" t="str">
        <f>_xlfn.XLOOKUP(Ventas[[#This Row],[Category]],[2]!ProdManager[Category],[2]!ProdManager[Prod_Manager])</f>
        <v>John Matter</v>
      </c>
      <c r="Q2528" s="15">
        <f>YEAR(Ventas[[#This Row],[Order Date]])</f>
        <v>2015</v>
      </c>
      <c r="R2528" s="15" t="str">
        <f>TEXT(Ventas[[#This Row],[Order Date]],"MMM")</f>
        <v>jul</v>
      </c>
    </row>
    <row r="2529" spans="1:18" x14ac:dyDescent="0.25">
      <c r="A2529" s="6">
        <v>10268</v>
      </c>
      <c r="B2529" s="6" t="s">
        <v>102</v>
      </c>
      <c r="C2529" s="6" t="s">
        <v>46</v>
      </c>
      <c r="D2529" s="6">
        <v>99</v>
      </c>
      <c r="E2529" s="6">
        <v>74.25</v>
      </c>
      <c r="F2529" s="6">
        <v>10</v>
      </c>
      <c r="G2529" s="6" t="s">
        <v>103</v>
      </c>
      <c r="H2529" s="6" t="s">
        <v>104</v>
      </c>
      <c r="I2529" s="6" t="s">
        <v>65</v>
      </c>
      <c r="J2529" s="7">
        <v>42102</v>
      </c>
      <c r="K2529" s="12">
        <f>Ventas[[#This Row],[Unit Price]]*Ventas[[#This Row],[Quantity]]</f>
        <v>990</v>
      </c>
      <c r="L2529" s="12">
        <f>Ventas[[#This Row],[Unit Cost]]*Ventas[[#This Row],[Quantity]]</f>
        <v>742.5</v>
      </c>
      <c r="M2529" s="14">
        <f>Ventas[[#This Row],[Ingresos]]-Ventas[[#This Row],[Costes]]</f>
        <v>247.5</v>
      </c>
      <c r="N2529" s="14" t="str">
        <f>_xlfn.XLOOKUP(Ventas[[#This Row],[Ship Country]],[1]!Countries[Ship Country],[1]!Countries[Area],"No registrado")</f>
        <v>Sud America</v>
      </c>
      <c r="O2529" s="14" t="str">
        <f>_xlfn.XLOOKUP(Ventas[[#This Row],[Ship Country]],[1]!Countries[Ship Country],[1]!Countries[Continent],"No existe")</f>
        <v>America</v>
      </c>
      <c r="P2529" s="15" t="str">
        <f>_xlfn.XLOOKUP(Ventas[[#This Row],[Category]],[2]!ProdManager[Category],[2]!ProdManager[Prod_Manager])</f>
        <v>John Matter</v>
      </c>
      <c r="Q2529" s="15">
        <f>YEAR(Ventas[[#This Row],[Order Date]])</f>
        <v>2015</v>
      </c>
      <c r="R2529" s="15" t="str">
        <f>TEXT(Ventas[[#This Row],[Order Date]],"MMM")</f>
        <v>abr</v>
      </c>
    </row>
    <row r="2530" spans="1:18" x14ac:dyDescent="0.25">
      <c r="A2530" s="4">
        <v>10268</v>
      </c>
      <c r="B2530" s="4" t="s">
        <v>14</v>
      </c>
      <c r="C2530" s="4" t="s">
        <v>15</v>
      </c>
      <c r="D2530" s="4">
        <v>27.8</v>
      </c>
      <c r="E2530" s="4">
        <v>23.073999999999998</v>
      </c>
      <c r="F2530" s="4">
        <v>80</v>
      </c>
      <c r="G2530" s="4" t="s">
        <v>103</v>
      </c>
      <c r="H2530" s="4" t="s">
        <v>104</v>
      </c>
      <c r="I2530" s="4" t="s">
        <v>65</v>
      </c>
      <c r="J2530" s="5">
        <v>42080</v>
      </c>
      <c r="K2530" s="12">
        <f>Ventas[[#This Row],[Unit Price]]*Ventas[[#This Row],[Quantity]]</f>
        <v>2224</v>
      </c>
      <c r="L2530" s="12">
        <f>Ventas[[#This Row],[Unit Cost]]*Ventas[[#This Row],[Quantity]]</f>
        <v>1845.9199999999998</v>
      </c>
      <c r="M2530" s="14">
        <f>Ventas[[#This Row],[Ingresos]]-Ventas[[#This Row],[Costes]]</f>
        <v>378.08000000000015</v>
      </c>
      <c r="N2530" s="14" t="str">
        <f>_xlfn.XLOOKUP(Ventas[[#This Row],[Ship Country]],[1]!Countries[Ship Country],[1]!Countries[Area],"No registrado")</f>
        <v>Sud America</v>
      </c>
      <c r="O2530" s="14" t="str">
        <f>_xlfn.XLOOKUP(Ventas[[#This Row],[Ship Country]],[1]!Countries[Ship Country],[1]!Countries[Continent],"No existe")</f>
        <v>America</v>
      </c>
      <c r="P2530" s="15" t="str">
        <f>_xlfn.XLOOKUP(Ventas[[#This Row],[Category]],[2]!ProdManager[Category],[2]!ProdManager[Prod_Manager])</f>
        <v>Peter Stone</v>
      </c>
      <c r="Q2530" s="15">
        <f>YEAR(Ventas[[#This Row],[Order Date]])</f>
        <v>2015</v>
      </c>
      <c r="R2530" s="15" t="str">
        <f>TEXT(Ventas[[#This Row],[Order Date]],"MMM")</f>
        <v>mar</v>
      </c>
    </row>
    <row r="2531" spans="1:18" x14ac:dyDescent="0.25">
      <c r="A2531" s="6">
        <v>10269</v>
      </c>
      <c r="B2531" s="6" t="s">
        <v>39</v>
      </c>
      <c r="C2531" s="6" t="s">
        <v>15</v>
      </c>
      <c r="D2531" s="6">
        <v>2</v>
      </c>
      <c r="E2531" s="6">
        <v>1.6400000000000001</v>
      </c>
      <c r="F2531" s="6">
        <v>60</v>
      </c>
      <c r="G2531" s="6" t="s">
        <v>105</v>
      </c>
      <c r="H2531" s="6" t="s">
        <v>106</v>
      </c>
      <c r="I2531" s="6" t="s">
        <v>84</v>
      </c>
      <c r="J2531" s="7">
        <v>41743</v>
      </c>
      <c r="K2531" s="12">
        <f>Ventas[[#This Row],[Unit Price]]*Ventas[[#This Row],[Quantity]]</f>
        <v>120</v>
      </c>
      <c r="L2531" s="12">
        <f>Ventas[[#This Row],[Unit Cost]]*Ventas[[#This Row],[Quantity]]</f>
        <v>98.4</v>
      </c>
      <c r="M2531" s="14">
        <f>Ventas[[#This Row],[Ingresos]]-Ventas[[#This Row],[Costes]]</f>
        <v>21.599999999999994</v>
      </c>
      <c r="N2531" s="14" t="str">
        <f>_xlfn.XLOOKUP(Ventas[[#This Row],[Ship Country]],[1]!Countries[Ship Country],[1]!Countries[Area],"No registrado")</f>
        <v>Nord America</v>
      </c>
      <c r="O2531" s="14" t="str">
        <f>_xlfn.XLOOKUP(Ventas[[#This Row],[Ship Country]],[1]!Countries[Ship Country],[1]!Countries[Continent],"No existe")</f>
        <v>America</v>
      </c>
      <c r="P2531" s="15" t="str">
        <f>_xlfn.XLOOKUP(Ventas[[#This Row],[Category]],[2]!ProdManager[Category],[2]!ProdManager[Prod_Manager])</f>
        <v>Peter Stone</v>
      </c>
      <c r="Q2531" s="15">
        <f>YEAR(Ventas[[#This Row],[Order Date]])</f>
        <v>2014</v>
      </c>
      <c r="R2531" s="15" t="str">
        <f>TEXT(Ventas[[#This Row],[Order Date]],"MMM")</f>
        <v>abr</v>
      </c>
    </row>
    <row r="2532" spans="1:18" x14ac:dyDescent="0.25">
      <c r="A2532" s="4">
        <v>10269</v>
      </c>
      <c r="B2532" s="4" t="s">
        <v>14</v>
      </c>
      <c r="C2532" s="4" t="s">
        <v>15</v>
      </c>
      <c r="D2532" s="4">
        <v>27.8</v>
      </c>
      <c r="E2532" s="4">
        <v>21.962000000000003</v>
      </c>
      <c r="F2532" s="4">
        <v>20</v>
      </c>
      <c r="G2532" s="4" t="s">
        <v>105</v>
      </c>
      <c r="H2532" s="4" t="s">
        <v>106</v>
      </c>
      <c r="I2532" s="4" t="s">
        <v>84</v>
      </c>
      <c r="J2532" s="5">
        <v>42004</v>
      </c>
      <c r="K2532" s="12">
        <f>Ventas[[#This Row],[Unit Price]]*Ventas[[#This Row],[Quantity]]</f>
        <v>556</v>
      </c>
      <c r="L2532" s="12">
        <f>Ventas[[#This Row],[Unit Cost]]*Ventas[[#This Row],[Quantity]]</f>
        <v>439.24000000000007</v>
      </c>
      <c r="M2532" s="14">
        <f>Ventas[[#This Row],[Ingresos]]-Ventas[[#This Row],[Costes]]</f>
        <v>116.75999999999993</v>
      </c>
      <c r="N2532" s="14" t="str">
        <f>_xlfn.XLOOKUP(Ventas[[#This Row],[Ship Country]],[1]!Countries[Ship Country],[1]!Countries[Area],"No registrado")</f>
        <v>Nord America</v>
      </c>
      <c r="O2532" s="14" t="str">
        <f>_xlfn.XLOOKUP(Ventas[[#This Row],[Ship Country]],[1]!Countries[Ship Country],[1]!Countries[Continent],"No existe")</f>
        <v>America</v>
      </c>
      <c r="P2532" s="15" t="str">
        <f>_xlfn.XLOOKUP(Ventas[[#This Row],[Category]],[2]!ProdManager[Category],[2]!ProdManager[Prod_Manager])</f>
        <v>Peter Stone</v>
      </c>
      <c r="Q2532" s="15">
        <f>YEAR(Ventas[[#This Row],[Order Date]])</f>
        <v>2014</v>
      </c>
      <c r="R2532" s="15" t="str">
        <f>TEXT(Ventas[[#This Row],[Order Date]],"MMM")</f>
        <v>dic</v>
      </c>
    </row>
    <row r="2533" spans="1:18" x14ac:dyDescent="0.25">
      <c r="A2533" s="6">
        <v>10270</v>
      </c>
      <c r="B2533" s="6" t="s">
        <v>107</v>
      </c>
      <c r="C2533" s="6" t="s">
        <v>43</v>
      </c>
      <c r="D2533" s="6">
        <v>36.799999999999997</v>
      </c>
      <c r="E2533" s="6">
        <v>32.384</v>
      </c>
      <c r="F2533" s="6">
        <v>25</v>
      </c>
      <c r="G2533" s="6" t="s">
        <v>95</v>
      </c>
      <c r="H2533" s="6" t="s">
        <v>96</v>
      </c>
      <c r="I2533" s="6" t="s">
        <v>97</v>
      </c>
      <c r="J2533" s="7">
        <v>42166</v>
      </c>
      <c r="K2533" s="12">
        <f>Ventas[[#This Row],[Unit Price]]*Ventas[[#This Row],[Quantity]]</f>
        <v>919.99999999999989</v>
      </c>
      <c r="L2533" s="12">
        <f>Ventas[[#This Row],[Unit Cost]]*Ventas[[#This Row],[Quantity]]</f>
        <v>809.6</v>
      </c>
      <c r="M2533" s="14">
        <f>Ventas[[#This Row],[Ingresos]]-Ventas[[#This Row],[Costes]]</f>
        <v>110.39999999999986</v>
      </c>
      <c r="N2533" s="14" t="str">
        <f>_xlfn.XLOOKUP(Ventas[[#This Row],[Ship Country]],[1]!Countries[Ship Country],[1]!Countries[Area],"No registrado")</f>
        <v>Nord Europe</v>
      </c>
      <c r="O2533" s="14" t="str">
        <f>_xlfn.XLOOKUP(Ventas[[#This Row],[Ship Country]],[1]!Countries[Ship Country],[1]!Countries[Continent],"No existe")</f>
        <v>Europe</v>
      </c>
      <c r="P2533" s="15" t="str">
        <f>_xlfn.XLOOKUP(Ventas[[#This Row],[Category]],[2]!ProdManager[Category],[2]!ProdManager[Prod_Manager])</f>
        <v>John Matter</v>
      </c>
      <c r="Q2533" s="15">
        <f>YEAR(Ventas[[#This Row],[Order Date]])</f>
        <v>2015</v>
      </c>
      <c r="R2533" s="15" t="str">
        <f>TEXT(Ventas[[#This Row],[Order Date]],"MMM")</f>
        <v>jun</v>
      </c>
    </row>
    <row r="2534" spans="1:18" x14ac:dyDescent="0.25">
      <c r="A2534" s="4">
        <v>10270</v>
      </c>
      <c r="B2534" s="4" t="s">
        <v>57</v>
      </c>
      <c r="C2534" s="4" t="s">
        <v>29</v>
      </c>
      <c r="D2534" s="4">
        <v>15.2</v>
      </c>
      <c r="E2534" s="4">
        <v>11.399999999999999</v>
      </c>
      <c r="F2534" s="4">
        <v>30</v>
      </c>
      <c r="G2534" s="4" t="s">
        <v>95</v>
      </c>
      <c r="H2534" s="4" t="s">
        <v>96</v>
      </c>
      <c r="I2534" s="4" t="s">
        <v>97</v>
      </c>
      <c r="J2534" s="5">
        <v>41649</v>
      </c>
      <c r="K2534" s="12">
        <f>Ventas[[#This Row],[Unit Price]]*Ventas[[#This Row],[Quantity]]</f>
        <v>456</v>
      </c>
      <c r="L2534" s="12">
        <f>Ventas[[#This Row],[Unit Cost]]*Ventas[[#This Row],[Quantity]]</f>
        <v>341.99999999999994</v>
      </c>
      <c r="M2534" s="14">
        <f>Ventas[[#This Row],[Ingresos]]-Ventas[[#This Row],[Costes]]</f>
        <v>114.00000000000006</v>
      </c>
      <c r="N2534" s="14" t="str">
        <f>_xlfn.XLOOKUP(Ventas[[#This Row],[Ship Country]],[1]!Countries[Ship Country],[1]!Countries[Area],"No registrado")</f>
        <v>Nord Europe</v>
      </c>
      <c r="O2534" s="14" t="str">
        <f>_xlfn.XLOOKUP(Ventas[[#This Row],[Ship Country]],[1]!Countries[Ship Country],[1]!Countries[Continent],"No existe")</f>
        <v>Europe</v>
      </c>
      <c r="P2534" s="15" t="str">
        <f>_xlfn.XLOOKUP(Ventas[[#This Row],[Category]],[2]!ProdManager[Category],[2]!ProdManager[Prod_Manager])</f>
        <v>Peter Stone</v>
      </c>
      <c r="Q2534" s="15">
        <f>YEAR(Ventas[[#This Row],[Order Date]])</f>
        <v>2014</v>
      </c>
      <c r="R2534" s="15" t="str">
        <f>TEXT(Ventas[[#This Row],[Order Date]],"MMM")</f>
        <v>ene</v>
      </c>
    </row>
    <row r="2535" spans="1:18" x14ac:dyDescent="0.25">
      <c r="A2535" s="6">
        <v>10271</v>
      </c>
      <c r="B2535" s="6" t="s">
        <v>39</v>
      </c>
      <c r="C2535" s="6" t="s">
        <v>15</v>
      </c>
      <c r="D2535" s="6">
        <v>2</v>
      </c>
      <c r="E2535" s="6">
        <v>1.7</v>
      </c>
      <c r="F2535" s="6">
        <v>24</v>
      </c>
      <c r="G2535" s="6" t="s">
        <v>108</v>
      </c>
      <c r="H2535" s="6" t="s">
        <v>109</v>
      </c>
      <c r="I2535" s="6" t="s">
        <v>84</v>
      </c>
      <c r="J2535" s="7">
        <v>41658</v>
      </c>
      <c r="K2535" s="12">
        <f>Ventas[[#This Row],[Unit Price]]*Ventas[[#This Row],[Quantity]]</f>
        <v>48</v>
      </c>
      <c r="L2535" s="12">
        <f>Ventas[[#This Row],[Unit Cost]]*Ventas[[#This Row],[Quantity]]</f>
        <v>40.799999999999997</v>
      </c>
      <c r="M2535" s="14">
        <f>Ventas[[#This Row],[Ingresos]]-Ventas[[#This Row],[Costes]]</f>
        <v>7.2000000000000028</v>
      </c>
      <c r="N2535" s="14" t="str">
        <f>_xlfn.XLOOKUP(Ventas[[#This Row],[Ship Country]],[1]!Countries[Ship Country],[1]!Countries[Area],"No registrado")</f>
        <v>Nord America</v>
      </c>
      <c r="O2535" s="14" t="str">
        <f>_xlfn.XLOOKUP(Ventas[[#This Row],[Ship Country]],[1]!Countries[Ship Country],[1]!Countries[Continent],"No existe")</f>
        <v>America</v>
      </c>
      <c r="P2535" s="15" t="str">
        <f>_xlfn.XLOOKUP(Ventas[[#This Row],[Category]],[2]!ProdManager[Category],[2]!ProdManager[Prod_Manager])</f>
        <v>Peter Stone</v>
      </c>
      <c r="Q2535" s="15">
        <f>YEAR(Ventas[[#This Row],[Order Date]])</f>
        <v>2014</v>
      </c>
      <c r="R2535" s="15" t="str">
        <f>TEXT(Ventas[[#This Row],[Order Date]],"MMM")</f>
        <v>ene</v>
      </c>
    </row>
    <row r="2536" spans="1:18" x14ac:dyDescent="0.25">
      <c r="A2536" s="4">
        <v>10272</v>
      </c>
      <c r="B2536" s="4" t="s">
        <v>34</v>
      </c>
      <c r="C2536" s="4" t="s">
        <v>35</v>
      </c>
      <c r="D2536" s="4">
        <v>64.8</v>
      </c>
      <c r="E2536" s="4">
        <v>42.12</v>
      </c>
      <c r="F2536" s="4">
        <v>60</v>
      </c>
      <c r="G2536" s="4" t="s">
        <v>82</v>
      </c>
      <c r="H2536" s="4" t="s">
        <v>83</v>
      </c>
      <c r="I2536" s="4" t="s">
        <v>84</v>
      </c>
      <c r="J2536" s="5">
        <v>41667</v>
      </c>
      <c r="K2536" s="12">
        <f>Ventas[[#This Row],[Unit Price]]*Ventas[[#This Row],[Quantity]]</f>
        <v>3888</v>
      </c>
      <c r="L2536" s="12">
        <f>Ventas[[#This Row],[Unit Cost]]*Ventas[[#This Row],[Quantity]]</f>
        <v>2527.1999999999998</v>
      </c>
      <c r="M2536" s="14">
        <f>Ventas[[#This Row],[Ingresos]]-Ventas[[#This Row],[Costes]]</f>
        <v>1360.8000000000002</v>
      </c>
      <c r="N2536" s="14" t="str">
        <f>_xlfn.XLOOKUP(Ventas[[#This Row],[Ship Country]],[1]!Countries[Ship Country],[1]!Countries[Area],"No registrado")</f>
        <v>Nord America</v>
      </c>
      <c r="O2536" s="14" t="str">
        <f>_xlfn.XLOOKUP(Ventas[[#This Row],[Ship Country]],[1]!Countries[Ship Country],[1]!Countries[Continent],"No existe")</f>
        <v>America</v>
      </c>
      <c r="P2536" s="15" t="str">
        <f>_xlfn.XLOOKUP(Ventas[[#This Row],[Category]],[2]!ProdManager[Category],[2]!ProdManager[Prod_Manager])</f>
        <v>Lydia Sinn</v>
      </c>
      <c r="Q2536" s="15">
        <f>YEAR(Ventas[[#This Row],[Order Date]])</f>
        <v>2014</v>
      </c>
      <c r="R2536" s="15" t="str">
        <f>TEXT(Ventas[[#This Row],[Order Date]],"MMM")</f>
        <v>ene</v>
      </c>
    </row>
    <row r="2537" spans="1:18" x14ac:dyDescent="0.25">
      <c r="A2537" s="6">
        <v>10272</v>
      </c>
      <c r="B2537" s="6" t="s">
        <v>44</v>
      </c>
      <c r="C2537" s="6" t="s">
        <v>15</v>
      </c>
      <c r="D2537" s="6">
        <v>10</v>
      </c>
      <c r="E2537" s="6">
        <v>8.2000000000000011</v>
      </c>
      <c r="F2537" s="6">
        <v>40</v>
      </c>
      <c r="G2537" s="6" t="s">
        <v>82</v>
      </c>
      <c r="H2537" s="6" t="s">
        <v>83</v>
      </c>
      <c r="I2537" s="6" t="s">
        <v>84</v>
      </c>
      <c r="J2537" s="7">
        <v>42166</v>
      </c>
      <c r="K2537" s="12">
        <f>Ventas[[#This Row],[Unit Price]]*Ventas[[#This Row],[Quantity]]</f>
        <v>400</v>
      </c>
      <c r="L2537" s="12">
        <f>Ventas[[#This Row],[Unit Cost]]*Ventas[[#This Row],[Quantity]]</f>
        <v>328.00000000000006</v>
      </c>
      <c r="M2537" s="14">
        <f>Ventas[[#This Row],[Ingresos]]-Ventas[[#This Row],[Costes]]</f>
        <v>71.999999999999943</v>
      </c>
      <c r="N2537" s="14" t="str">
        <f>_xlfn.XLOOKUP(Ventas[[#This Row],[Ship Country]],[1]!Countries[Ship Country],[1]!Countries[Area],"No registrado")</f>
        <v>Nord America</v>
      </c>
      <c r="O2537" s="14" t="str">
        <f>_xlfn.XLOOKUP(Ventas[[#This Row],[Ship Country]],[1]!Countries[Ship Country],[1]!Countries[Continent],"No existe")</f>
        <v>America</v>
      </c>
      <c r="P2537" s="15" t="str">
        <f>_xlfn.XLOOKUP(Ventas[[#This Row],[Category]],[2]!ProdManager[Category],[2]!ProdManager[Prod_Manager])</f>
        <v>Peter Stone</v>
      </c>
      <c r="Q2537" s="15">
        <f>YEAR(Ventas[[#This Row],[Order Date]])</f>
        <v>2015</v>
      </c>
      <c r="R2537" s="15" t="str">
        <f>TEXT(Ventas[[#This Row],[Order Date]],"MMM")</f>
        <v>jun</v>
      </c>
    </row>
    <row r="2538" spans="1:18" x14ac:dyDescent="0.25">
      <c r="A2538" s="4">
        <v>10272</v>
      </c>
      <c r="B2538" s="4" t="s">
        <v>14</v>
      </c>
      <c r="C2538" s="4" t="s">
        <v>15</v>
      </c>
      <c r="D2538" s="4">
        <v>27.8</v>
      </c>
      <c r="E2538" s="4">
        <v>21.406000000000002</v>
      </c>
      <c r="F2538" s="4">
        <v>24</v>
      </c>
      <c r="G2538" s="4" t="s">
        <v>82</v>
      </c>
      <c r="H2538" s="4" t="s">
        <v>83</v>
      </c>
      <c r="I2538" s="4" t="s">
        <v>84</v>
      </c>
      <c r="J2538" s="5">
        <v>41684</v>
      </c>
      <c r="K2538" s="12">
        <f>Ventas[[#This Row],[Unit Price]]*Ventas[[#This Row],[Quantity]]</f>
        <v>667.2</v>
      </c>
      <c r="L2538" s="12">
        <f>Ventas[[#This Row],[Unit Cost]]*Ventas[[#This Row],[Quantity]]</f>
        <v>513.74400000000003</v>
      </c>
      <c r="M2538" s="14">
        <f>Ventas[[#This Row],[Ingresos]]-Ventas[[#This Row],[Costes]]</f>
        <v>153.45600000000002</v>
      </c>
      <c r="N2538" s="14" t="str">
        <f>_xlfn.XLOOKUP(Ventas[[#This Row],[Ship Country]],[1]!Countries[Ship Country],[1]!Countries[Area],"No registrado")</f>
        <v>Nord America</v>
      </c>
      <c r="O2538" s="14" t="str">
        <f>_xlfn.XLOOKUP(Ventas[[#This Row],[Ship Country]],[1]!Countries[Ship Country],[1]!Countries[Continent],"No existe")</f>
        <v>America</v>
      </c>
      <c r="P2538" s="15" t="str">
        <f>_xlfn.XLOOKUP(Ventas[[#This Row],[Category]],[2]!ProdManager[Category],[2]!ProdManager[Prod_Manager])</f>
        <v>Peter Stone</v>
      </c>
      <c r="Q2538" s="15">
        <f>YEAR(Ventas[[#This Row],[Order Date]])</f>
        <v>2014</v>
      </c>
      <c r="R2538" s="15" t="str">
        <f>TEXT(Ventas[[#This Row],[Order Date]],"MMM")</f>
        <v>feb</v>
      </c>
    </row>
    <row r="2539" spans="1:18" x14ac:dyDescent="0.25">
      <c r="A2539" s="6">
        <v>10273</v>
      </c>
      <c r="B2539" s="6" t="s">
        <v>98</v>
      </c>
      <c r="C2539" s="6" t="s">
        <v>29</v>
      </c>
      <c r="D2539" s="6">
        <v>14.7</v>
      </c>
      <c r="E2539" s="6">
        <v>11.907</v>
      </c>
      <c r="F2539" s="6">
        <v>60</v>
      </c>
      <c r="G2539" s="6" t="s">
        <v>110</v>
      </c>
      <c r="H2539" s="6" t="s">
        <v>111</v>
      </c>
      <c r="I2539" s="6" t="s">
        <v>21</v>
      </c>
      <c r="J2539" s="7">
        <v>42124</v>
      </c>
      <c r="K2539" s="12">
        <f>Ventas[[#This Row],[Unit Price]]*Ventas[[#This Row],[Quantity]]</f>
        <v>882</v>
      </c>
      <c r="L2539" s="12">
        <f>Ventas[[#This Row],[Unit Cost]]*Ventas[[#This Row],[Quantity]]</f>
        <v>714.42</v>
      </c>
      <c r="M2539" s="14">
        <f>Ventas[[#This Row],[Ingresos]]-Ventas[[#This Row],[Costes]]</f>
        <v>167.58000000000004</v>
      </c>
      <c r="N2539" s="14" t="str">
        <f>_xlfn.XLOOKUP(Ventas[[#This Row],[Ship Country]],[1]!Countries[Ship Country],[1]!Countries[Area],"No registrado")</f>
        <v>Nord Europe</v>
      </c>
      <c r="O2539" s="14" t="str">
        <f>_xlfn.XLOOKUP(Ventas[[#This Row],[Ship Country]],[1]!Countries[Ship Country],[1]!Countries[Continent],"No existe")</f>
        <v>Europe</v>
      </c>
      <c r="P2539" s="15" t="str">
        <f>_xlfn.XLOOKUP(Ventas[[#This Row],[Category]],[2]!ProdManager[Category],[2]!ProdManager[Prod_Manager])</f>
        <v>Peter Stone</v>
      </c>
      <c r="Q2539" s="15">
        <f>YEAR(Ventas[[#This Row],[Order Date]])</f>
        <v>2015</v>
      </c>
      <c r="R2539" s="15" t="str">
        <f>TEXT(Ventas[[#This Row],[Order Date]],"MMM")</f>
        <v>abr</v>
      </c>
    </row>
    <row r="2540" spans="1:18" x14ac:dyDescent="0.25">
      <c r="A2540" s="4">
        <v>10273</v>
      </c>
      <c r="B2540" s="4" t="s">
        <v>39</v>
      </c>
      <c r="C2540" s="4" t="s">
        <v>15</v>
      </c>
      <c r="D2540" s="4">
        <v>2</v>
      </c>
      <c r="E2540" s="4">
        <v>1.7</v>
      </c>
      <c r="F2540" s="4">
        <v>20</v>
      </c>
      <c r="G2540" s="4" t="s">
        <v>110</v>
      </c>
      <c r="H2540" s="4" t="s">
        <v>111</v>
      </c>
      <c r="I2540" s="4" t="s">
        <v>21</v>
      </c>
      <c r="J2540" s="5">
        <v>41995</v>
      </c>
      <c r="K2540" s="12">
        <f>Ventas[[#This Row],[Unit Price]]*Ventas[[#This Row],[Quantity]]</f>
        <v>40</v>
      </c>
      <c r="L2540" s="12">
        <f>Ventas[[#This Row],[Unit Cost]]*Ventas[[#This Row],[Quantity]]</f>
        <v>34</v>
      </c>
      <c r="M2540" s="14">
        <f>Ventas[[#This Row],[Ingresos]]-Ventas[[#This Row],[Costes]]</f>
        <v>6</v>
      </c>
      <c r="N2540" s="14" t="str">
        <f>_xlfn.XLOOKUP(Ventas[[#This Row],[Ship Country]],[1]!Countries[Ship Country],[1]!Countries[Area],"No registrado")</f>
        <v>Nord Europe</v>
      </c>
      <c r="O2540" s="14" t="str">
        <f>_xlfn.XLOOKUP(Ventas[[#This Row],[Ship Country]],[1]!Countries[Ship Country],[1]!Countries[Continent],"No existe")</f>
        <v>Europe</v>
      </c>
      <c r="P2540" s="15" t="str">
        <f>_xlfn.XLOOKUP(Ventas[[#This Row],[Category]],[2]!ProdManager[Category],[2]!ProdManager[Prod_Manager])</f>
        <v>Peter Stone</v>
      </c>
      <c r="Q2540" s="15">
        <f>YEAR(Ventas[[#This Row],[Order Date]])</f>
        <v>2014</v>
      </c>
      <c r="R2540" s="15" t="str">
        <f>TEXT(Ventas[[#This Row],[Order Date]],"MMM")</f>
        <v>dic</v>
      </c>
    </row>
    <row r="2541" spans="1:18" x14ac:dyDescent="0.25">
      <c r="A2541" s="6">
        <v>10273</v>
      </c>
      <c r="B2541" s="6" t="s">
        <v>44</v>
      </c>
      <c r="C2541" s="6" t="s">
        <v>15</v>
      </c>
      <c r="D2541" s="6">
        <v>10</v>
      </c>
      <c r="E2541" s="6">
        <v>8</v>
      </c>
      <c r="F2541" s="6">
        <v>15</v>
      </c>
      <c r="G2541" s="6" t="s">
        <v>110</v>
      </c>
      <c r="H2541" s="6" t="s">
        <v>111</v>
      </c>
      <c r="I2541" s="6" t="s">
        <v>21</v>
      </c>
      <c r="J2541" s="7">
        <v>42035</v>
      </c>
      <c r="K2541" s="12">
        <f>Ventas[[#This Row],[Unit Price]]*Ventas[[#This Row],[Quantity]]</f>
        <v>150</v>
      </c>
      <c r="L2541" s="12">
        <f>Ventas[[#This Row],[Unit Cost]]*Ventas[[#This Row],[Quantity]]</f>
        <v>120</v>
      </c>
      <c r="M2541" s="14">
        <f>Ventas[[#This Row],[Ingresos]]-Ventas[[#This Row],[Costes]]</f>
        <v>30</v>
      </c>
      <c r="N2541" s="14" t="str">
        <f>_xlfn.XLOOKUP(Ventas[[#This Row],[Ship Country]],[1]!Countries[Ship Country],[1]!Countries[Area],"No registrado")</f>
        <v>Nord Europe</v>
      </c>
      <c r="O2541" s="14" t="str">
        <f>_xlfn.XLOOKUP(Ventas[[#This Row],[Ship Country]],[1]!Countries[Ship Country],[1]!Countries[Continent],"No existe")</f>
        <v>Europe</v>
      </c>
      <c r="P2541" s="15" t="str">
        <f>_xlfn.XLOOKUP(Ventas[[#This Row],[Category]],[2]!ProdManager[Category],[2]!ProdManager[Prod_Manager])</f>
        <v>Peter Stone</v>
      </c>
      <c r="Q2541" s="15">
        <f>YEAR(Ventas[[#This Row],[Order Date]])</f>
        <v>2015</v>
      </c>
      <c r="R2541" s="15" t="str">
        <f>TEXT(Ventas[[#This Row],[Order Date]],"MMM")</f>
        <v>ene</v>
      </c>
    </row>
    <row r="2542" spans="1:18" x14ac:dyDescent="0.25">
      <c r="A2542" s="4">
        <v>10273</v>
      </c>
      <c r="B2542" s="4" t="s">
        <v>112</v>
      </c>
      <c r="C2542" s="4" t="s">
        <v>29</v>
      </c>
      <c r="D2542" s="4">
        <v>24.8</v>
      </c>
      <c r="E2542" s="4">
        <v>17.36</v>
      </c>
      <c r="F2542" s="4">
        <v>24</v>
      </c>
      <c r="G2542" s="4" t="s">
        <v>110</v>
      </c>
      <c r="H2542" s="4" t="s">
        <v>111</v>
      </c>
      <c r="I2542" s="4" t="s">
        <v>21</v>
      </c>
      <c r="J2542" s="5">
        <v>42190</v>
      </c>
      <c r="K2542" s="12">
        <f>Ventas[[#This Row],[Unit Price]]*Ventas[[#This Row],[Quantity]]</f>
        <v>595.20000000000005</v>
      </c>
      <c r="L2542" s="12">
        <f>Ventas[[#This Row],[Unit Cost]]*Ventas[[#This Row],[Quantity]]</f>
        <v>416.64</v>
      </c>
      <c r="M2542" s="14">
        <f>Ventas[[#This Row],[Ingresos]]-Ventas[[#This Row],[Costes]]</f>
        <v>178.56000000000006</v>
      </c>
      <c r="N2542" s="14" t="str">
        <f>_xlfn.XLOOKUP(Ventas[[#This Row],[Ship Country]],[1]!Countries[Ship Country],[1]!Countries[Area],"No registrado")</f>
        <v>Nord Europe</v>
      </c>
      <c r="O2542" s="14" t="str">
        <f>_xlfn.XLOOKUP(Ventas[[#This Row],[Ship Country]],[1]!Countries[Ship Country],[1]!Countries[Continent],"No existe")</f>
        <v>Europe</v>
      </c>
      <c r="P2542" s="15" t="str">
        <f>_xlfn.XLOOKUP(Ventas[[#This Row],[Category]],[2]!ProdManager[Category],[2]!ProdManager[Prod_Manager])</f>
        <v>Peter Stone</v>
      </c>
      <c r="Q2542" s="15">
        <f>YEAR(Ventas[[#This Row],[Order Date]])</f>
        <v>2015</v>
      </c>
      <c r="R2542" s="15" t="str">
        <f>TEXT(Ventas[[#This Row],[Order Date]],"MMM")</f>
        <v>jul</v>
      </c>
    </row>
    <row r="2543" spans="1:18" x14ac:dyDescent="0.25">
      <c r="A2543" s="6">
        <v>10273</v>
      </c>
      <c r="B2543" s="6" t="s">
        <v>101</v>
      </c>
      <c r="C2543" s="6" t="s">
        <v>43</v>
      </c>
      <c r="D2543" s="6">
        <v>14.4</v>
      </c>
      <c r="E2543" s="6">
        <v>12.672000000000001</v>
      </c>
      <c r="F2543" s="6">
        <v>33</v>
      </c>
      <c r="G2543" s="6" t="s">
        <v>110</v>
      </c>
      <c r="H2543" s="6" t="s">
        <v>111</v>
      </c>
      <c r="I2543" s="6" t="s">
        <v>21</v>
      </c>
      <c r="J2543" s="7">
        <v>41737</v>
      </c>
      <c r="K2543" s="12">
        <f>Ventas[[#This Row],[Unit Price]]*Ventas[[#This Row],[Quantity]]</f>
        <v>475.2</v>
      </c>
      <c r="L2543" s="12">
        <f>Ventas[[#This Row],[Unit Cost]]*Ventas[[#This Row],[Quantity]]</f>
        <v>418.17600000000004</v>
      </c>
      <c r="M2543" s="14">
        <f>Ventas[[#This Row],[Ingresos]]-Ventas[[#This Row],[Costes]]</f>
        <v>57.023999999999944</v>
      </c>
      <c r="N2543" s="14" t="str">
        <f>_xlfn.XLOOKUP(Ventas[[#This Row],[Ship Country]],[1]!Countries[Ship Country],[1]!Countries[Area],"No registrado")</f>
        <v>Nord Europe</v>
      </c>
      <c r="O2543" s="14" t="str">
        <f>_xlfn.XLOOKUP(Ventas[[#This Row],[Ship Country]],[1]!Countries[Ship Country],[1]!Countries[Continent],"No existe")</f>
        <v>Europe</v>
      </c>
      <c r="P2543" s="15" t="str">
        <f>_xlfn.XLOOKUP(Ventas[[#This Row],[Category]],[2]!ProdManager[Category],[2]!ProdManager[Prod_Manager])</f>
        <v>John Matter</v>
      </c>
      <c r="Q2543" s="15">
        <f>YEAR(Ventas[[#This Row],[Order Date]])</f>
        <v>2014</v>
      </c>
      <c r="R2543" s="15" t="str">
        <f>TEXT(Ventas[[#This Row],[Order Date]],"MMM")</f>
        <v>abr</v>
      </c>
    </row>
    <row r="2544" spans="1:18" x14ac:dyDescent="0.25">
      <c r="A2544" s="4">
        <v>10274</v>
      </c>
      <c r="B2544" s="4" t="s">
        <v>113</v>
      </c>
      <c r="C2544" s="4" t="s">
        <v>15</v>
      </c>
      <c r="D2544" s="4">
        <v>17.2</v>
      </c>
      <c r="E2544" s="4">
        <v>13.76</v>
      </c>
      <c r="F2544" s="4">
        <v>20</v>
      </c>
      <c r="G2544" s="4" t="s">
        <v>11</v>
      </c>
      <c r="H2544" s="4" t="s">
        <v>12</v>
      </c>
      <c r="I2544" s="4" t="s">
        <v>13</v>
      </c>
      <c r="J2544" s="5">
        <v>42068</v>
      </c>
      <c r="K2544" s="12">
        <f>Ventas[[#This Row],[Unit Price]]*Ventas[[#This Row],[Quantity]]</f>
        <v>344</v>
      </c>
      <c r="L2544" s="12">
        <f>Ventas[[#This Row],[Unit Cost]]*Ventas[[#This Row],[Quantity]]</f>
        <v>275.2</v>
      </c>
      <c r="M2544" s="14">
        <f>Ventas[[#This Row],[Ingresos]]-Ventas[[#This Row],[Costes]]</f>
        <v>68.800000000000011</v>
      </c>
      <c r="N2544" s="14" t="str">
        <f>_xlfn.XLOOKUP(Ventas[[#This Row],[Ship Country]],[1]!Countries[Ship Country],[1]!Countries[Area],"No registrado")</f>
        <v>Nord Europe</v>
      </c>
      <c r="O2544" s="14" t="str">
        <f>_xlfn.XLOOKUP(Ventas[[#This Row],[Ship Country]],[1]!Countries[Ship Country],[1]!Countries[Continent],"No existe")</f>
        <v>Europe</v>
      </c>
      <c r="P2544" s="15" t="str">
        <f>_xlfn.XLOOKUP(Ventas[[#This Row],[Category]],[2]!ProdManager[Category],[2]!ProdManager[Prod_Manager])</f>
        <v>Peter Stone</v>
      </c>
      <c r="Q2544" s="15">
        <f>YEAR(Ventas[[#This Row],[Order Date]])</f>
        <v>2015</v>
      </c>
      <c r="R2544" s="15" t="str">
        <f>TEXT(Ventas[[#This Row],[Order Date]],"MMM")</f>
        <v>mar</v>
      </c>
    </row>
    <row r="2545" spans="1:18" x14ac:dyDescent="0.25">
      <c r="A2545" s="6">
        <v>10274</v>
      </c>
      <c r="B2545" s="6" t="s">
        <v>14</v>
      </c>
      <c r="C2545" s="6" t="s">
        <v>15</v>
      </c>
      <c r="D2545" s="6">
        <v>27.8</v>
      </c>
      <c r="E2545" s="6">
        <v>22.796000000000003</v>
      </c>
      <c r="F2545" s="6">
        <v>70</v>
      </c>
      <c r="G2545" s="6" t="s">
        <v>11</v>
      </c>
      <c r="H2545" s="6" t="s">
        <v>12</v>
      </c>
      <c r="I2545" s="6" t="s">
        <v>13</v>
      </c>
      <c r="J2545" s="7">
        <v>41838</v>
      </c>
      <c r="K2545" s="12">
        <f>Ventas[[#This Row],[Unit Price]]*Ventas[[#This Row],[Quantity]]</f>
        <v>1946</v>
      </c>
      <c r="L2545" s="12">
        <f>Ventas[[#This Row],[Unit Cost]]*Ventas[[#This Row],[Quantity]]</f>
        <v>1595.7200000000003</v>
      </c>
      <c r="M2545" s="14">
        <f>Ventas[[#This Row],[Ingresos]]-Ventas[[#This Row],[Costes]]</f>
        <v>350.27999999999975</v>
      </c>
      <c r="N2545" s="14" t="str">
        <f>_xlfn.XLOOKUP(Ventas[[#This Row],[Ship Country]],[1]!Countries[Ship Country],[1]!Countries[Area],"No registrado")</f>
        <v>Nord Europe</v>
      </c>
      <c r="O2545" s="14" t="str">
        <f>_xlfn.XLOOKUP(Ventas[[#This Row],[Ship Country]],[1]!Countries[Ship Country],[1]!Countries[Continent],"No existe")</f>
        <v>Europe</v>
      </c>
      <c r="P2545" s="15" t="str">
        <f>_xlfn.XLOOKUP(Ventas[[#This Row],[Category]],[2]!ProdManager[Category],[2]!ProdManager[Prod_Manager])</f>
        <v>Peter Stone</v>
      </c>
      <c r="Q2545" s="15">
        <f>YEAR(Ventas[[#This Row],[Order Date]])</f>
        <v>2014</v>
      </c>
      <c r="R2545" s="15" t="str">
        <f>TEXT(Ventas[[#This Row],[Order Date]],"MMM")</f>
        <v>jul</v>
      </c>
    </row>
    <row r="2546" spans="1:18" x14ac:dyDescent="0.25">
      <c r="A2546" s="4">
        <v>10275</v>
      </c>
      <c r="B2546" s="4" t="s">
        <v>51</v>
      </c>
      <c r="C2546" s="4" t="s">
        <v>43</v>
      </c>
      <c r="D2546" s="4">
        <v>3.6</v>
      </c>
      <c r="E2546" s="4">
        <v>3.2040000000000002</v>
      </c>
      <c r="F2546" s="4">
        <v>12</v>
      </c>
      <c r="G2546" s="4" t="s">
        <v>114</v>
      </c>
      <c r="H2546" s="4" t="s">
        <v>115</v>
      </c>
      <c r="I2546" s="4" t="s">
        <v>116</v>
      </c>
      <c r="J2546" s="5">
        <v>41679</v>
      </c>
      <c r="K2546" s="12">
        <f>Ventas[[#This Row],[Unit Price]]*Ventas[[#This Row],[Quantity]]</f>
        <v>43.2</v>
      </c>
      <c r="L2546" s="12">
        <f>Ventas[[#This Row],[Unit Cost]]*Ventas[[#This Row],[Quantity]]</f>
        <v>38.448</v>
      </c>
      <c r="M2546" s="14">
        <f>Ventas[[#This Row],[Ingresos]]-Ventas[[#This Row],[Costes]]</f>
        <v>4.7520000000000024</v>
      </c>
      <c r="N2546" s="14" t="str">
        <f>_xlfn.XLOOKUP(Ventas[[#This Row],[Ship Country]],[1]!Countries[Ship Country],[1]!Countries[Area],"No registrado")</f>
        <v>Sud Europe</v>
      </c>
      <c r="O2546" s="14" t="str">
        <f>_xlfn.XLOOKUP(Ventas[[#This Row],[Ship Country]],[1]!Countries[Ship Country],[1]!Countries[Continent],"No existe")</f>
        <v>Europe</v>
      </c>
      <c r="P2546" s="15" t="str">
        <f>_xlfn.XLOOKUP(Ventas[[#This Row],[Category]],[2]!ProdManager[Category],[2]!ProdManager[Prod_Manager])</f>
        <v>John Matter</v>
      </c>
      <c r="Q2546" s="15">
        <f>YEAR(Ventas[[#This Row],[Order Date]])</f>
        <v>2014</v>
      </c>
      <c r="R2546" s="15" t="str">
        <f>TEXT(Ventas[[#This Row],[Order Date]],"MMM")</f>
        <v>feb</v>
      </c>
    </row>
    <row r="2547" spans="1:18" x14ac:dyDescent="0.25">
      <c r="A2547" s="6">
        <v>10275</v>
      </c>
      <c r="B2547" s="6" t="s">
        <v>52</v>
      </c>
      <c r="C2547" s="6" t="s">
        <v>15</v>
      </c>
      <c r="D2547" s="6">
        <v>44</v>
      </c>
      <c r="E2547" s="6">
        <v>33</v>
      </c>
      <c r="F2547" s="6">
        <v>6</v>
      </c>
      <c r="G2547" s="6" t="s">
        <v>114</v>
      </c>
      <c r="H2547" s="6" t="s">
        <v>115</v>
      </c>
      <c r="I2547" s="6" t="s">
        <v>116</v>
      </c>
      <c r="J2547" s="7">
        <v>41708</v>
      </c>
      <c r="K2547" s="12">
        <f>Ventas[[#This Row],[Unit Price]]*Ventas[[#This Row],[Quantity]]</f>
        <v>264</v>
      </c>
      <c r="L2547" s="12">
        <f>Ventas[[#This Row],[Unit Cost]]*Ventas[[#This Row],[Quantity]]</f>
        <v>198</v>
      </c>
      <c r="M2547" s="14">
        <f>Ventas[[#This Row],[Ingresos]]-Ventas[[#This Row],[Costes]]</f>
        <v>66</v>
      </c>
      <c r="N2547" s="14" t="str">
        <f>_xlfn.XLOOKUP(Ventas[[#This Row],[Ship Country]],[1]!Countries[Ship Country],[1]!Countries[Area],"No registrado")</f>
        <v>Sud Europe</v>
      </c>
      <c r="O2547" s="14" t="str">
        <f>_xlfn.XLOOKUP(Ventas[[#This Row],[Ship Country]],[1]!Countries[Ship Country],[1]!Countries[Continent],"No existe")</f>
        <v>Europe</v>
      </c>
      <c r="P2547" s="15" t="str">
        <f>_xlfn.XLOOKUP(Ventas[[#This Row],[Category]],[2]!ProdManager[Category],[2]!ProdManager[Prod_Manager])</f>
        <v>Peter Stone</v>
      </c>
      <c r="Q2547" s="15">
        <f>YEAR(Ventas[[#This Row],[Order Date]])</f>
        <v>2014</v>
      </c>
      <c r="R2547" s="15" t="str">
        <f>TEXT(Ventas[[#This Row],[Order Date]],"MMM")</f>
        <v>mar</v>
      </c>
    </row>
    <row r="2548" spans="1:18" x14ac:dyDescent="0.25">
      <c r="A2548" s="4">
        <v>10276</v>
      </c>
      <c r="B2548" s="4" t="s">
        <v>112</v>
      </c>
      <c r="C2548" s="4" t="s">
        <v>29</v>
      </c>
      <c r="D2548" s="4">
        <v>24.8</v>
      </c>
      <c r="E2548" s="4">
        <v>18.600000000000001</v>
      </c>
      <c r="F2548" s="4">
        <v>15</v>
      </c>
      <c r="G2548" s="4" t="s">
        <v>117</v>
      </c>
      <c r="H2548" s="4" t="s">
        <v>73</v>
      </c>
      <c r="I2548" s="4" t="s">
        <v>74</v>
      </c>
      <c r="J2548" s="5">
        <v>42013</v>
      </c>
      <c r="K2548" s="12">
        <f>Ventas[[#This Row],[Unit Price]]*Ventas[[#This Row],[Quantity]]</f>
        <v>372</v>
      </c>
      <c r="L2548" s="12">
        <f>Ventas[[#This Row],[Unit Cost]]*Ventas[[#This Row],[Quantity]]</f>
        <v>279</v>
      </c>
      <c r="M2548" s="14">
        <f>Ventas[[#This Row],[Ingresos]]-Ventas[[#This Row],[Costes]]</f>
        <v>93</v>
      </c>
      <c r="N2548" s="14" t="str">
        <f>_xlfn.XLOOKUP(Ventas[[#This Row],[Ship Country]],[1]!Countries[Ship Country],[1]!Countries[Area],"No registrado")</f>
        <v>Sud America</v>
      </c>
      <c r="O2548" s="14" t="str">
        <f>_xlfn.XLOOKUP(Ventas[[#This Row],[Ship Country]],[1]!Countries[Ship Country],[1]!Countries[Continent],"No existe")</f>
        <v>America</v>
      </c>
      <c r="P2548" s="15" t="str">
        <f>_xlfn.XLOOKUP(Ventas[[#This Row],[Category]],[2]!ProdManager[Category],[2]!ProdManager[Prod_Manager])</f>
        <v>Peter Stone</v>
      </c>
      <c r="Q2548" s="15">
        <f>YEAR(Ventas[[#This Row],[Order Date]])</f>
        <v>2015</v>
      </c>
      <c r="R2548" s="15" t="str">
        <f>TEXT(Ventas[[#This Row],[Order Date]],"MMM")</f>
        <v>ene</v>
      </c>
    </row>
    <row r="2549" spans="1:18" x14ac:dyDescent="0.25">
      <c r="A2549" s="6">
        <v>10276</v>
      </c>
      <c r="B2549" s="6" t="s">
        <v>118</v>
      </c>
      <c r="C2549" s="6" t="s">
        <v>29</v>
      </c>
      <c r="D2549" s="6">
        <v>4.8</v>
      </c>
      <c r="E2549" s="6">
        <v>3.4079999999999999</v>
      </c>
      <c r="F2549" s="6">
        <v>10</v>
      </c>
      <c r="G2549" s="6" t="s">
        <v>117</v>
      </c>
      <c r="H2549" s="6" t="s">
        <v>73</v>
      </c>
      <c r="I2549" s="6" t="s">
        <v>74</v>
      </c>
      <c r="J2549" s="7">
        <v>42197</v>
      </c>
      <c r="K2549" s="12">
        <f>Ventas[[#This Row],[Unit Price]]*Ventas[[#This Row],[Quantity]]</f>
        <v>48</v>
      </c>
      <c r="L2549" s="12">
        <f>Ventas[[#This Row],[Unit Cost]]*Ventas[[#This Row],[Quantity]]</f>
        <v>34.08</v>
      </c>
      <c r="M2549" s="14">
        <f>Ventas[[#This Row],[Ingresos]]-Ventas[[#This Row],[Costes]]</f>
        <v>13.920000000000002</v>
      </c>
      <c r="N2549" s="14" t="str">
        <f>_xlfn.XLOOKUP(Ventas[[#This Row],[Ship Country]],[1]!Countries[Ship Country],[1]!Countries[Area],"No registrado")</f>
        <v>Sud America</v>
      </c>
      <c r="O2549" s="14" t="str">
        <f>_xlfn.XLOOKUP(Ventas[[#This Row],[Ship Country]],[1]!Countries[Ship Country],[1]!Countries[Continent],"No existe")</f>
        <v>America</v>
      </c>
      <c r="P2549" s="15" t="str">
        <f>_xlfn.XLOOKUP(Ventas[[#This Row],[Category]],[2]!ProdManager[Category],[2]!ProdManager[Prod_Manager])</f>
        <v>Peter Stone</v>
      </c>
      <c r="Q2549" s="15">
        <f>YEAR(Ventas[[#This Row],[Order Date]])</f>
        <v>2015</v>
      </c>
      <c r="R2549" s="15" t="str">
        <f>TEXT(Ventas[[#This Row],[Order Date]],"MMM")</f>
        <v>jul</v>
      </c>
    </row>
    <row r="2550" spans="1:18" x14ac:dyDescent="0.25">
      <c r="A2550" s="4">
        <v>10277</v>
      </c>
      <c r="B2550" s="4" t="s">
        <v>78</v>
      </c>
      <c r="C2550" s="4" t="s">
        <v>35</v>
      </c>
      <c r="D2550" s="4">
        <v>39.4</v>
      </c>
      <c r="E2550" s="4">
        <v>27.58</v>
      </c>
      <c r="F2550" s="4">
        <v>12</v>
      </c>
      <c r="G2550" s="4" t="s">
        <v>119</v>
      </c>
      <c r="H2550" s="4" t="s">
        <v>120</v>
      </c>
      <c r="I2550" s="4" t="s">
        <v>21</v>
      </c>
      <c r="J2550" s="5">
        <v>41876</v>
      </c>
      <c r="K2550" s="12">
        <f>Ventas[[#This Row],[Unit Price]]*Ventas[[#This Row],[Quantity]]</f>
        <v>472.79999999999995</v>
      </c>
      <c r="L2550" s="12">
        <f>Ventas[[#This Row],[Unit Cost]]*Ventas[[#This Row],[Quantity]]</f>
        <v>330.96</v>
      </c>
      <c r="M2550" s="14">
        <f>Ventas[[#This Row],[Ingresos]]-Ventas[[#This Row],[Costes]]</f>
        <v>141.83999999999997</v>
      </c>
      <c r="N2550" s="14" t="str">
        <f>_xlfn.XLOOKUP(Ventas[[#This Row],[Ship Country]],[1]!Countries[Ship Country],[1]!Countries[Area],"No registrado")</f>
        <v>Nord Europe</v>
      </c>
      <c r="O2550" s="14" t="str">
        <f>_xlfn.XLOOKUP(Ventas[[#This Row],[Ship Country]],[1]!Countries[Ship Country],[1]!Countries[Continent],"No existe")</f>
        <v>Europe</v>
      </c>
      <c r="P2550" s="15" t="str">
        <f>_xlfn.XLOOKUP(Ventas[[#This Row],[Category]],[2]!ProdManager[Category],[2]!ProdManager[Prod_Manager])</f>
        <v>Lydia Sinn</v>
      </c>
      <c r="Q2550" s="15">
        <f>YEAR(Ventas[[#This Row],[Order Date]])</f>
        <v>2014</v>
      </c>
      <c r="R2550" s="15" t="str">
        <f>TEXT(Ventas[[#This Row],[Order Date]],"MMM")</f>
        <v>ago</v>
      </c>
    </row>
    <row r="2551" spans="1:18" x14ac:dyDescent="0.25">
      <c r="A2551" s="6">
        <v>10277</v>
      </c>
      <c r="B2551" s="6" t="s">
        <v>121</v>
      </c>
      <c r="C2551" s="6" t="s">
        <v>18</v>
      </c>
      <c r="D2551" s="6">
        <v>36.4</v>
      </c>
      <c r="E2551" s="6">
        <v>28.391999999999999</v>
      </c>
      <c r="F2551" s="6">
        <v>20</v>
      </c>
      <c r="G2551" s="6" t="s">
        <v>119</v>
      </c>
      <c r="H2551" s="6" t="s">
        <v>120</v>
      </c>
      <c r="I2551" s="6" t="s">
        <v>21</v>
      </c>
      <c r="J2551" s="7">
        <v>41961</v>
      </c>
      <c r="K2551" s="12">
        <f>Ventas[[#This Row],[Unit Price]]*Ventas[[#This Row],[Quantity]]</f>
        <v>728</v>
      </c>
      <c r="L2551" s="12">
        <f>Ventas[[#This Row],[Unit Cost]]*Ventas[[#This Row],[Quantity]]</f>
        <v>567.84</v>
      </c>
      <c r="M2551" s="14">
        <f>Ventas[[#This Row],[Ingresos]]-Ventas[[#This Row],[Costes]]</f>
        <v>160.15999999999997</v>
      </c>
      <c r="N2551" s="14" t="str">
        <f>_xlfn.XLOOKUP(Ventas[[#This Row],[Ship Country]],[1]!Countries[Ship Country],[1]!Countries[Area],"No registrado")</f>
        <v>Nord Europe</v>
      </c>
      <c r="O2551" s="14" t="str">
        <f>_xlfn.XLOOKUP(Ventas[[#This Row],[Ship Country]],[1]!Countries[Ship Country],[1]!Countries[Continent],"No existe")</f>
        <v>Europe</v>
      </c>
      <c r="P2551" s="15" t="str">
        <f>_xlfn.XLOOKUP(Ventas[[#This Row],[Category]],[2]!ProdManager[Category],[2]!ProdManager[Prod_Manager])</f>
        <v>Marc Caine</v>
      </c>
      <c r="Q2551" s="15">
        <f>YEAR(Ventas[[#This Row],[Order Date]])</f>
        <v>2014</v>
      </c>
      <c r="R2551" s="15" t="str">
        <f>TEXT(Ventas[[#This Row],[Order Date]],"MMM")</f>
        <v>nov</v>
      </c>
    </row>
    <row r="2552" spans="1:18" x14ac:dyDescent="0.25">
      <c r="A2552" s="4">
        <v>10278</v>
      </c>
      <c r="B2552" s="4" t="s">
        <v>122</v>
      </c>
      <c r="C2552" s="4" t="s">
        <v>24</v>
      </c>
      <c r="D2552" s="4">
        <v>15.5</v>
      </c>
      <c r="E2552" s="4">
        <v>12.09</v>
      </c>
      <c r="F2552" s="4">
        <v>16</v>
      </c>
      <c r="G2552" s="4" t="s">
        <v>123</v>
      </c>
      <c r="H2552" s="4" t="s">
        <v>124</v>
      </c>
      <c r="I2552" s="4" t="s">
        <v>90</v>
      </c>
      <c r="J2552" s="5">
        <v>41721</v>
      </c>
      <c r="K2552" s="12">
        <f>Ventas[[#This Row],[Unit Price]]*Ventas[[#This Row],[Quantity]]</f>
        <v>248</v>
      </c>
      <c r="L2552" s="12">
        <f>Ventas[[#This Row],[Unit Cost]]*Ventas[[#This Row],[Quantity]]</f>
        <v>193.44</v>
      </c>
      <c r="M2552" s="14">
        <f>Ventas[[#This Row],[Ingresos]]-Ventas[[#This Row],[Costes]]</f>
        <v>54.56</v>
      </c>
      <c r="N2552" s="14" t="str">
        <f>_xlfn.XLOOKUP(Ventas[[#This Row],[Ship Country]],[1]!Countries[Ship Country],[1]!Countries[Area],"No registrado")</f>
        <v>Nord Europe</v>
      </c>
      <c r="O2552" s="14" t="str">
        <f>_xlfn.XLOOKUP(Ventas[[#This Row],[Ship Country]],[1]!Countries[Ship Country],[1]!Countries[Continent],"No existe")</f>
        <v>Europe</v>
      </c>
      <c r="P2552" s="15" t="str">
        <f>_xlfn.XLOOKUP(Ventas[[#This Row],[Category]],[2]!ProdManager[Category],[2]!ProdManager[Prod_Manager])</f>
        <v>Lydia Sinn</v>
      </c>
      <c r="Q2552" s="15">
        <f>YEAR(Ventas[[#This Row],[Order Date]])</f>
        <v>2014</v>
      </c>
      <c r="R2552" s="15" t="str">
        <f>TEXT(Ventas[[#This Row],[Order Date]],"MMM")</f>
        <v>mar</v>
      </c>
    </row>
    <row r="2553" spans="1:18" x14ac:dyDescent="0.25">
      <c r="A2553" s="6">
        <v>10278</v>
      </c>
      <c r="B2553" s="6" t="s">
        <v>52</v>
      </c>
      <c r="C2553" s="6" t="s">
        <v>15</v>
      </c>
      <c r="D2553" s="6">
        <v>44</v>
      </c>
      <c r="E2553" s="6">
        <v>34.760000000000005</v>
      </c>
      <c r="F2553" s="6">
        <v>15</v>
      </c>
      <c r="G2553" s="6" t="s">
        <v>123</v>
      </c>
      <c r="H2553" s="6" t="s">
        <v>124</v>
      </c>
      <c r="I2553" s="6" t="s">
        <v>90</v>
      </c>
      <c r="J2553" s="7">
        <v>42044</v>
      </c>
      <c r="K2553" s="12">
        <f>Ventas[[#This Row],[Unit Price]]*Ventas[[#This Row],[Quantity]]</f>
        <v>660</v>
      </c>
      <c r="L2553" s="12">
        <f>Ventas[[#This Row],[Unit Cost]]*Ventas[[#This Row],[Quantity]]</f>
        <v>521.40000000000009</v>
      </c>
      <c r="M2553" s="14">
        <f>Ventas[[#This Row],[Ingresos]]-Ventas[[#This Row],[Costes]]</f>
        <v>138.59999999999991</v>
      </c>
      <c r="N2553" s="14" t="str">
        <f>_xlfn.XLOOKUP(Ventas[[#This Row],[Ship Country]],[1]!Countries[Ship Country],[1]!Countries[Area],"No registrado")</f>
        <v>Nord Europe</v>
      </c>
      <c r="O2553" s="14" t="str">
        <f>_xlfn.XLOOKUP(Ventas[[#This Row],[Ship Country]],[1]!Countries[Ship Country],[1]!Countries[Continent],"No existe")</f>
        <v>Europe</v>
      </c>
      <c r="P2553" s="15" t="str">
        <f>_xlfn.XLOOKUP(Ventas[[#This Row],[Category]],[2]!ProdManager[Category],[2]!ProdManager[Prod_Manager])</f>
        <v>Peter Stone</v>
      </c>
      <c r="Q2553" s="15">
        <f>YEAR(Ventas[[#This Row],[Order Date]])</f>
        <v>2015</v>
      </c>
      <c r="R2553" s="15" t="str">
        <f>TEXT(Ventas[[#This Row],[Order Date]],"MMM")</f>
        <v>feb</v>
      </c>
    </row>
    <row r="2554" spans="1:18" x14ac:dyDescent="0.25">
      <c r="A2554" s="4">
        <v>10278</v>
      </c>
      <c r="B2554" s="4" t="s">
        <v>125</v>
      </c>
      <c r="C2554" s="4" t="s">
        <v>24</v>
      </c>
      <c r="D2554" s="4">
        <v>35.1</v>
      </c>
      <c r="E2554" s="4">
        <v>27.378000000000004</v>
      </c>
      <c r="F2554" s="4">
        <v>80</v>
      </c>
      <c r="G2554" s="4" t="s">
        <v>123</v>
      </c>
      <c r="H2554" s="4" t="s">
        <v>124</v>
      </c>
      <c r="I2554" s="4" t="s">
        <v>90</v>
      </c>
      <c r="J2554" s="5">
        <v>41787</v>
      </c>
      <c r="K2554" s="12">
        <f>Ventas[[#This Row],[Unit Price]]*Ventas[[#This Row],[Quantity]]</f>
        <v>2808</v>
      </c>
      <c r="L2554" s="12">
        <f>Ventas[[#This Row],[Unit Cost]]*Ventas[[#This Row],[Quantity]]</f>
        <v>2190.2400000000002</v>
      </c>
      <c r="M2554" s="14">
        <f>Ventas[[#This Row],[Ingresos]]-Ventas[[#This Row],[Costes]]</f>
        <v>617.75999999999976</v>
      </c>
      <c r="N2554" s="14" t="str">
        <f>_xlfn.XLOOKUP(Ventas[[#This Row],[Ship Country]],[1]!Countries[Ship Country],[1]!Countries[Area],"No registrado")</f>
        <v>Nord Europe</v>
      </c>
      <c r="O2554" s="14" t="str">
        <f>_xlfn.XLOOKUP(Ventas[[#This Row],[Ship Country]],[1]!Countries[Ship Country],[1]!Countries[Continent],"No existe")</f>
        <v>Europe</v>
      </c>
      <c r="P2554" s="15" t="str">
        <f>_xlfn.XLOOKUP(Ventas[[#This Row],[Category]],[2]!ProdManager[Category],[2]!ProdManager[Prod_Manager])</f>
        <v>Lydia Sinn</v>
      </c>
      <c r="Q2554" s="15">
        <f>YEAR(Ventas[[#This Row],[Order Date]])</f>
        <v>2014</v>
      </c>
      <c r="R2554" s="15" t="str">
        <f>TEXT(Ventas[[#This Row],[Order Date]],"MMM")</f>
        <v>may</v>
      </c>
    </row>
    <row r="2555" spans="1:18" x14ac:dyDescent="0.25">
      <c r="A2555" s="6">
        <v>10278</v>
      </c>
      <c r="B2555" s="6" t="s">
        <v>126</v>
      </c>
      <c r="C2555" s="6" t="s">
        <v>29</v>
      </c>
      <c r="D2555" s="6">
        <v>12</v>
      </c>
      <c r="E2555" s="6">
        <v>9.120000000000001</v>
      </c>
      <c r="F2555" s="6">
        <v>25</v>
      </c>
      <c r="G2555" s="6" t="s">
        <v>123</v>
      </c>
      <c r="H2555" s="6" t="s">
        <v>124</v>
      </c>
      <c r="I2555" s="6" t="s">
        <v>90</v>
      </c>
      <c r="J2555" s="7">
        <v>42236</v>
      </c>
      <c r="K2555" s="12">
        <f>Ventas[[#This Row],[Unit Price]]*Ventas[[#This Row],[Quantity]]</f>
        <v>300</v>
      </c>
      <c r="L2555" s="12">
        <f>Ventas[[#This Row],[Unit Cost]]*Ventas[[#This Row],[Quantity]]</f>
        <v>228.00000000000003</v>
      </c>
      <c r="M2555" s="14">
        <f>Ventas[[#This Row],[Ingresos]]-Ventas[[#This Row],[Costes]]</f>
        <v>71.999999999999972</v>
      </c>
      <c r="N2555" s="14" t="str">
        <f>_xlfn.XLOOKUP(Ventas[[#This Row],[Ship Country]],[1]!Countries[Ship Country],[1]!Countries[Area],"No registrado")</f>
        <v>Nord Europe</v>
      </c>
      <c r="O2555" s="14" t="str">
        <f>_xlfn.XLOOKUP(Ventas[[#This Row],[Ship Country]],[1]!Countries[Ship Country],[1]!Countries[Continent],"No existe")</f>
        <v>Europe</v>
      </c>
      <c r="P2555" s="15" t="str">
        <f>_xlfn.XLOOKUP(Ventas[[#This Row],[Category]],[2]!ProdManager[Category],[2]!ProdManager[Prod_Manager])</f>
        <v>Peter Stone</v>
      </c>
      <c r="Q2555" s="15">
        <f>YEAR(Ventas[[#This Row],[Order Date]])</f>
        <v>2015</v>
      </c>
      <c r="R2555" s="15" t="str">
        <f>TEXT(Ventas[[#This Row],[Order Date]],"MMM")</f>
        <v>ago</v>
      </c>
    </row>
    <row r="2556" spans="1:18" x14ac:dyDescent="0.25">
      <c r="A2556" s="4">
        <v>10279</v>
      </c>
      <c r="B2556" s="4" t="s">
        <v>91</v>
      </c>
      <c r="C2556" s="4" t="s">
        <v>46</v>
      </c>
      <c r="D2556" s="4">
        <v>31.2</v>
      </c>
      <c r="E2556" s="4">
        <v>24.335999999999999</v>
      </c>
      <c r="F2556" s="4">
        <v>15</v>
      </c>
      <c r="G2556" s="4" t="s">
        <v>127</v>
      </c>
      <c r="H2556" s="4" t="s">
        <v>128</v>
      </c>
      <c r="I2556" s="4" t="s">
        <v>21</v>
      </c>
      <c r="J2556" s="5">
        <v>41827</v>
      </c>
      <c r="K2556" s="12">
        <f>Ventas[[#This Row],[Unit Price]]*Ventas[[#This Row],[Quantity]]</f>
        <v>468</v>
      </c>
      <c r="L2556" s="12">
        <f>Ventas[[#This Row],[Unit Cost]]*Ventas[[#This Row],[Quantity]]</f>
        <v>365.03999999999996</v>
      </c>
      <c r="M2556" s="14">
        <f>Ventas[[#This Row],[Ingresos]]-Ventas[[#This Row],[Costes]]</f>
        <v>102.96000000000004</v>
      </c>
      <c r="N2556" s="14" t="str">
        <f>_xlfn.XLOOKUP(Ventas[[#This Row],[Ship Country]],[1]!Countries[Ship Country],[1]!Countries[Area],"No registrado")</f>
        <v>Nord Europe</v>
      </c>
      <c r="O2556" s="14" t="str">
        <f>_xlfn.XLOOKUP(Ventas[[#This Row],[Ship Country]],[1]!Countries[Ship Country],[1]!Countries[Continent],"No existe")</f>
        <v>Europe</v>
      </c>
      <c r="P2556" s="15" t="str">
        <f>_xlfn.XLOOKUP(Ventas[[#This Row],[Category]],[2]!ProdManager[Category],[2]!ProdManager[Prod_Manager])</f>
        <v>John Matter</v>
      </c>
      <c r="Q2556" s="15">
        <f>YEAR(Ventas[[#This Row],[Order Date]])</f>
        <v>2014</v>
      </c>
      <c r="R2556" s="15" t="str">
        <f>TEXT(Ventas[[#This Row],[Order Date]],"MMM")</f>
        <v>jul</v>
      </c>
    </row>
    <row r="2557" spans="1:18" x14ac:dyDescent="0.25">
      <c r="A2557" s="6">
        <v>10280</v>
      </c>
      <c r="B2557" s="6" t="s">
        <v>51</v>
      </c>
      <c r="C2557" s="6" t="s">
        <v>43</v>
      </c>
      <c r="D2557" s="6">
        <v>3.6</v>
      </c>
      <c r="E2557" s="6">
        <v>3.1680000000000001</v>
      </c>
      <c r="F2557" s="6">
        <v>12</v>
      </c>
      <c r="G2557" s="6" t="s">
        <v>123</v>
      </c>
      <c r="H2557" s="6" t="s">
        <v>124</v>
      </c>
      <c r="I2557" s="6" t="s">
        <v>90</v>
      </c>
      <c r="J2557" s="7">
        <v>41667</v>
      </c>
      <c r="K2557" s="12">
        <f>Ventas[[#This Row],[Unit Price]]*Ventas[[#This Row],[Quantity]]</f>
        <v>43.2</v>
      </c>
      <c r="L2557" s="12">
        <f>Ventas[[#This Row],[Unit Cost]]*Ventas[[#This Row],[Quantity]]</f>
        <v>38.016000000000005</v>
      </c>
      <c r="M2557" s="14">
        <f>Ventas[[#This Row],[Ingresos]]-Ventas[[#This Row],[Costes]]</f>
        <v>5.1839999999999975</v>
      </c>
      <c r="N2557" s="14" t="str">
        <f>_xlfn.XLOOKUP(Ventas[[#This Row],[Ship Country]],[1]!Countries[Ship Country],[1]!Countries[Area],"No registrado")</f>
        <v>Nord Europe</v>
      </c>
      <c r="O2557" s="14" t="str">
        <f>_xlfn.XLOOKUP(Ventas[[#This Row],[Ship Country]],[1]!Countries[Ship Country],[1]!Countries[Continent],"No existe")</f>
        <v>Europe</v>
      </c>
      <c r="P2557" s="15" t="str">
        <f>_xlfn.XLOOKUP(Ventas[[#This Row],[Category]],[2]!ProdManager[Category],[2]!ProdManager[Prod_Manager])</f>
        <v>John Matter</v>
      </c>
      <c r="Q2557" s="15">
        <f>YEAR(Ventas[[#This Row],[Order Date]])</f>
        <v>2014</v>
      </c>
      <c r="R2557" s="15" t="str">
        <f>TEXT(Ventas[[#This Row],[Order Date]],"MMM")</f>
        <v>ene</v>
      </c>
    </row>
    <row r="2558" spans="1:18" x14ac:dyDescent="0.25">
      <c r="A2558" s="4">
        <v>10280</v>
      </c>
      <c r="B2558" s="4" t="s">
        <v>45</v>
      </c>
      <c r="C2558" s="4" t="s">
        <v>46</v>
      </c>
      <c r="D2558" s="4">
        <v>19.2</v>
      </c>
      <c r="E2558" s="4">
        <v>15.744</v>
      </c>
      <c r="F2558" s="4">
        <v>20</v>
      </c>
      <c r="G2558" s="4" t="s">
        <v>123</v>
      </c>
      <c r="H2558" s="4" t="s">
        <v>124</v>
      </c>
      <c r="I2558" s="4" t="s">
        <v>90</v>
      </c>
      <c r="J2558" s="5">
        <v>42075</v>
      </c>
      <c r="K2558" s="12">
        <f>Ventas[[#This Row],[Unit Price]]*Ventas[[#This Row],[Quantity]]</f>
        <v>384</v>
      </c>
      <c r="L2558" s="12">
        <f>Ventas[[#This Row],[Unit Cost]]*Ventas[[#This Row],[Quantity]]</f>
        <v>314.88</v>
      </c>
      <c r="M2558" s="14">
        <f>Ventas[[#This Row],[Ingresos]]-Ventas[[#This Row],[Costes]]</f>
        <v>69.12</v>
      </c>
      <c r="N2558" s="14" t="str">
        <f>_xlfn.XLOOKUP(Ventas[[#This Row],[Ship Country]],[1]!Countries[Ship Country],[1]!Countries[Area],"No registrado")</f>
        <v>Nord Europe</v>
      </c>
      <c r="O2558" s="14" t="str">
        <f>_xlfn.XLOOKUP(Ventas[[#This Row],[Ship Country]],[1]!Countries[Ship Country],[1]!Countries[Continent],"No existe")</f>
        <v>Europe</v>
      </c>
      <c r="P2558" s="15" t="str">
        <f>_xlfn.XLOOKUP(Ventas[[#This Row],[Category]],[2]!ProdManager[Category],[2]!ProdManager[Prod_Manager])</f>
        <v>John Matter</v>
      </c>
      <c r="Q2558" s="15">
        <f>YEAR(Ventas[[#This Row],[Order Date]])</f>
        <v>2015</v>
      </c>
      <c r="R2558" s="15" t="str">
        <f>TEXT(Ventas[[#This Row],[Order Date]],"MMM")</f>
        <v>mar</v>
      </c>
    </row>
    <row r="2559" spans="1:18" x14ac:dyDescent="0.25">
      <c r="A2559" s="6">
        <v>10280</v>
      </c>
      <c r="B2559" s="6" t="s">
        <v>129</v>
      </c>
      <c r="C2559" s="6" t="s">
        <v>43</v>
      </c>
      <c r="D2559" s="6">
        <v>6.2</v>
      </c>
      <c r="E2559" s="6">
        <v>5.7040000000000006</v>
      </c>
      <c r="F2559" s="6">
        <v>30</v>
      </c>
      <c r="G2559" s="6" t="s">
        <v>123</v>
      </c>
      <c r="H2559" s="6" t="s">
        <v>124</v>
      </c>
      <c r="I2559" s="6" t="s">
        <v>90</v>
      </c>
      <c r="J2559" s="7">
        <v>41989</v>
      </c>
      <c r="K2559" s="12">
        <f>Ventas[[#This Row],[Unit Price]]*Ventas[[#This Row],[Quantity]]</f>
        <v>186</v>
      </c>
      <c r="L2559" s="12">
        <f>Ventas[[#This Row],[Unit Cost]]*Ventas[[#This Row],[Quantity]]</f>
        <v>171.12</v>
      </c>
      <c r="M2559" s="14">
        <f>Ventas[[#This Row],[Ingresos]]-Ventas[[#This Row],[Costes]]</f>
        <v>14.879999999999995</v>
      </c>
      <c r="N2559" s="14" t="str">
        <f>_xlfn.XLOOKUP(Ventas[[#This Row],[Ship Country]],[1]!Countries[Ship Country],[1]!Countries[Area],"No registrado")</f>
        <v>Nord Europe</v>
      </c>
      <c r="O2559" s="14" t="str">
        <f>_xlfn.XLOOKUP(Ventas[[#This Row],[Ship Country]],[1]!Countries[Ship Country],[1]!Countries[Continent],"No existe")</f>
        <v>Europe</v>
      </c>
      <c r="P2559" s="15" t="str">
        <f>_xlfn.XLOOKUP(Ventas[[#This Row],[Category]],[2]!ProdManager[Category],[2]!ProdManager[Prod_Manager])</f>
        <v>John Matter</v>
      </c>
      <c r="Q2559" s="15">
        <f>YEAR(Ventas[[#This Row],[Order Date]])</f>
        <v>2014</v>
      </c>
      <c r="R2559" s="15" t="str">
        <f>TEXT(Ventas[[#This Row],[Order Date]],"MMM")</f>
        <v>dic</v>
      </c>
    </row>
    <row r="2560" spans="1:18" x14ac:dyDescent="0.25">
      <c r="A2560" s="4">
        <v>10281</v>
      </c>
      <c r="B2560" s="4" t="s">
        <v>130</v>
      </c>
      <c r="C2560" s="4" t="s">
        <v>35</v>
      </c>
      <c r="D2560" s="4">
        <v>7.3</v>
      </c>
      <c r="E2560" s="4">
        <v>4.7450000000000001</v>
      </c>
      <c r="F2560" s="4">
        <v>10</v>
      </c>
      <c r="G2560" s="4" t="s">
        <v>131</v>
      </c>
      <c r="H2560" s="4" t="s">
        <v>132</v>
      </c>
      <c r="I2560" s="4" t="s">
        <v>133</v>
      </c>
      <c r="J2560" s="5">
        <v>42088</v>
      </c>
      <c r="K2560" s="12">
        <f>Ventas[[#This Row],[Unit Price]]*Ventas[[#This Row],[Quantity]]</f>
        <v>73</v>
      </c>
      <c r="L2560" s="12">
        <f>Ventas[[#This Row],[Unit Cost]]*Ventas[[#This Row],[Quantity]]</f>
        <v>47.45</v>
      </c>
      <c r="M2560" s="14">
        <f>Ventas[[#This Row],[Ingresos]]-Ventas[[#This Row],[Costes]]</f>
        <v>25.549999999999997</v>
      </c>
      <c r="N2560" s="14" t="str">
        <f>_xlfn.XLOOKUP(Ventas[[#This Row],[Ship Country]],[1]!Countries[Ship Country],[1]!Countries[Area],"No registrado")</f>
        <v>Sud Europe</v>
      </c>
      <c r="O2560" s="14" t="str">
        <f>_xlfn.XLOOKUP(Ventas[[#This Row],[Ship Country]],[1]!Countries[Ship Country],[1]!Countries[Continent],"No existe")</f>
        <v>Europe</v>
      </c>
      <c r="P2560" s="15" t="str">
        <f>_xlfn.XLOOKUP(Ventas[[#This Row],[Category]],[2]!ProdManager[Category],[2]!ProdManager[Prod_Manager])</f>
        <v>Lydia Sinn</v>
      </c>
      <c r="Q2560" s="15">
        <f>YEAR(Ventas[[#This Row],[Order Date]])</f>
        <v>2015</v>
      </c>
      <c r="R2560" s="15" t="str">
        <f>TEXT(Ventas[[#This Row],[Order Date]],"MMM")</f>
        <v>mar</v>
      </c>
    </row>
    <row r="2561" spans="1:18" x14ac:dyDescent="0.25">
      <c r="A2561" s="6">
        <v>10281</v>
      </c>
      <c r="B2561" s="6" t="s">
        <v>51</v>
      </c>
      <c r="C2561" s="6" t="s">
        <v>43</v>
      </c>
      <c r="D2561" s="6">
        <v>3.6</v>
      </c>
      <c r="E2561" s="6">
        <v>3.2040000000000002</v>
      </c>
      <c r="F2561" s="6">
        <v>60</v>
      </c>
      <c r="G2561" s="6" t="s">
        <v>131</v>
      </c>
      <c r="H2561" s="6" t="s">
        <v>132</v>
      </c>
      <c r="I2561" s="6" t="s">
        <v>133</v>
      </c>
      <c r="J2561" s="7">
        <v>42218</v>
      </c>
      <c r="K2561" s="12">
        <f>Ventas[[#This Row],[Unit Price]]*Ventas[[#This Row],[Quantity]]</f>
        <v>216</v>
      </c>
      <c r="L2561" s="12">
        <f>Ventas[[#This Row],[Unit Cost]]*Ventas[[#This Row],[Quantity]]</f>
        <v>192.24</v>
      </c>
      <c r="M2561" s="14">
        <f>Ventas[[#This Row],[Ingresos]]-Ventas[[#This Row],[Costes]]</f>
        <v>23.759999999999991</v>
      </c>
      <c r="N2561" s="14" t="str">
        <f>_xlfn.XLOOKUP(Ventas[[#This Row],[Ship Country]],[1]!Countries[Ship Country],[1]!Countries[Area],"No registrado")</f>
        <v>Sud Europe</v>
      </c>
      <c r="O2561" s="14" t="str">
        <f>_xlfn.XLOOKUP(Ventas[[#This Row],[Ship Country]],[1]!Countries[Ship Country],[1]!Countries[Continent],"No existe")</f>
        <v>Europe</v>
      </c>
      <c r="P2561" s="15" t="str">
        <f>_xlfn.XLOOKUP(Ventas[[#This Row],[Category]],[2]!ProdManager[Category],[2]!ProdManager[Prod_Manager])</f>
        <v>John Matter</v>
      </c>
      <c r="Q2561" s="15">
        <f>YEAR(Ventas[[#This Row],[Order Date]])</f>
        <v>2015</v>
      </c>
      <c r="R2561" s="15" t="str">
        <f>TEXT(Ventas[[#This Row],[Order Date]],"MMM")</f>
        <v>ago</v>
      </c>
    </row>
    <row r="2562" spans="1:18" x14ac:dyDescent="0.25">
      <c r="A2562" s="4">
        <v>10281</v>
      </c>
      <c r="B2562" s="4" t="s">
        <v>81</v>
      </c>
      <c r="C2562" s="4" t="s">
        <v>43</v>
      </c>
      <c r="D2562" s="4">
        <v>14.4</v>
      </c>
      <c r="E2562" s="4">
        <v>12.96</v>
      </c>
      <c r="F2562" s="4">
        <v>40</v>
      </c>
      <c r="G2562" s="4" t="s">
        <v>131</v>
      </c>
      <c r="H2562" s="4" t="s">
        <v>132</v>
      </c>
      <c r="I2562" s="4" t="s">
        <v>133</v>
      </c>
      <c r="J2562" s="5">
        <v>42153</v>
      </c>
      <c r="K2562" s="12">
        <f>Ventas[[#This Row],[Unit Price]]*Ventas[[#This Row],[Quantity]]</f>
        <v>576</v>
      </c>
      <c r="L2562" s="12">
        <f>Ventas[[#This Row],[Unit Cost]]*Ventas[[#This Row],[Quantity]]</f>
        <v>518.40000000000009</v>
      </c>
      <c r="M2562" s="14">
        <f>Ventas[[#This Row],[Ingresos]]-Ventas[[#This Row],[Costes]]</f>
        <v>57.599999999999909</v>
      </c>
      <c r="N2562" s="14" t="str">
        <f>_xlfn.XLOOKUP(Ventas[[#This Row],[Ship Country]],[1]!Countries[Ship Country],[1]!Countries[Area],"No registrado")</f>
        <v>Sud Europe</v>
      </c>
      <c r="O2562" s="14" t="str">
        <f>_xlfn.XLOOKUP(Ventas[[#This Row],[Ship Country]],[1]!Countries[Ship Country],[1]!Countries[Continent],"No existe")</f>
        <v>Europe</v>
      </c>
      <c r="P2562" s="15" t="str">
        <f>_xlfn.XLOOKUP(Ventas[[#This Row],[Category]],[2]!ProdManager[Category],[2]!ProdManager[Prod_Manager])</f>
        <v>John Matter</v>
      </c>
      <c r="Q2562" s="15">
        <f>YEAR(Ventas[[#This Row],[Order Date]])</f>
        <v>2015</v>
      </c>
      <c r="R2562" s="15" t="str">
        <f>TEXT(Ventas[[#This Row],[Order Date]],"MMM")</f>
        <v>may</v>
      </c>
    </row>
    <row r="2563" spans="1:18" x14ac:dyDescent="0.25">
      <c r="A2563" s="6">
        <v>10282</v>
      </c>
      <c r="B2563" s="6" t="s">
        <v>87</v>
      </c>
      <c r="C2563" s="6" t="s">
        <v>29</v>
      </c>
      <c r="D2563" s="6">
        <v>20.7</v>
      </c>
      <c r="E2563" s="6">
        <v>16.146000000000001</v>
      </c>
      <c r="F2563" s="6">
        <v>60</v>
      </c>
      <c r="G2563" s="6" t="s">
        <v>131</v>
      </c>
      <c r="H2563" s="6" t="s">
        <v>132</v>
      </c>
      <c r="I2563" s="6" t="s">
        <v>133</v>
      </c>
      <c r="J2563" s="7">
        <v>41786</v>
      </c>
      <c r="K2563" s="12">
        <f>Ventas[[#This Row],[Unit Price]]*Ventas[[#This Row],[Quantity]]</f>
        <v>1242</v>
      </c>
      <c r="L2563" s="12">
        <f>Ventas[[#This Row],[Unit Cost]]*Ventas[[#This Row],[Quantity]]</f>
        <v>968.76</v>
      </c>
      <c r="M2563" s="14">
        <f>Ventas[[#This Row],[Ingresos]]-Ventas[[#This Row],[Costes]]</f>
        <v>273.24</v>
      </c>
      <c r="N2563" s="14" t="str">
        <f>_xlfn.XLOOKUP(Ventas[[#This Row],[Ship Country]],[1]!Countries[Ship Country],[1]!Countries[Area],"No registrado")</f>
        <v>Sud Europe</v>
      </c>
      <c r="O2563" s="14" t="str">
        <f>_xlfn.XLOOKUP(Ventas[[#This Row],[Ship Country]],[1]!Countries[Ship Country],[1]!Countries[Continent],"No existe")</f>
        <v>Europe</v>
      </c>
      <c r="P2563" s="15" t="str">
        <f>_xlfn.XLOOKUP(Ventas[[#This Row],[Category]],[2]!ProdManager[Category],[2]!ProdManager[Prod_Manager])</f>
        <v>Peter Stone</v>
      </c>
      <c r="Q2563" s="15">
        <f>YEAR(Ventas[[#This Row],[Order Date]])</f>
        <v>2014</v>
      </c>
      <c r="R2563" s="15" t="str">
        <f>TEXT(Ventas[[#This Row],[Order Date]],"MMM")</f>
        <v>may</v>
      </c>
    </row>
    <row r="2564" spans="1:18" x14ac:dyDescent="0.25">
      <c r="A2564" s="4">
        <v>10282</v>
      </c>
      <c r="B2564" s="4" t="s">
        <v>33</v>
      </c>
      <c r="C2564" s="4" t="s">
        <v>10</v>
      </c>
      <c r="D2564" s="4">
        <v>15.6</v>
      </c>
      <c r="E2564" s="4">
        <v>12.012</v>
      </c>
      <c r="F2564" s="4">
        <v>20</v>
      </c>
      <c r="G2564" s="4" t="s">
        <v>131</v>
      </c>
      <c r="H2564" s="4" t="s">
        <v>132</v>
      </c>
      <c r="I2564" s="4" t="s">
        <v>133</v>
      </c>
      <c r="J2564" s="5">
        <v>41871</v>
      </c>
      <c r="K2564" s="12">
        <f>Ventas[[#This Row],[Unit Price]]*Ventas[[#This Row],[Quantity]]</f>
        <v>312</v>
      </c>
      <c r="L2564" s="12">
        <f>Ventas[[#This Row],[Unit Cost]]*Ventas[[#This Row],[Quantity]]</f>
        <v>240.24</v>
      </c>
      <c r="M2564" s="14">
        <f>Ventas[[#This Row],[Ingresos]]-Ventas[[#This Row],[Costes]]</f>
        <v>71.759999999999991</v>
      </c>
      <c r="N2564" s="14" t="str">
        <f>_xlfn.XLOOKUP(Ventas[[#This Row],[Ship Country]],[1]!Countries[Ship Country],[1]!Countries[Area],"No registrado")</f>
        <v>Sud Europe</v>
      </c>
      <c r="O2564" s="14" t="str">
        <f>_xlfn.XLOOKUP(Ventas[[#This Row],[Ship Country]],[1]!Countries[Ship Country],[1]!Countries[Continent],"No existe")</f>
        <v>Europe</v>
      </c>
      <c r="P2564" s="15" t="str">
        <f>_xlfn.XLOOKUP(Ventas[[#This Row],[Category]],[2]!ProdManager[Category],[2]!ProdManager[Prod_Manager])</f>
        <v>Marc Caine</v>
      </c>
      <c r="Q2564" s="15">
        <f>YEAR(Ventas[[#This Row],[Order Date]])</f>
        <v>2014</v>
      </c>
      <c r="R2564" s="15" t="str">
        <f>TEXT(Ventas[[#This Row],[Order Date]],"MMM")</f>
        <v>ago</v>
      </c>
    </row>
    <row r="2565" spans="1:18" x14ac:dyDescent="0.25">
      <c r="A2565" s="6">
        <v>10283</v>
      </c>
      <c r="B2565" s="6" t="s">
        <v>134</v>
      </c>
      <c r="C2565" s="6" t="s">
        <v>24</v>
      </c>
      <c r="D2565" s="6">
        <v>12.4</v>
      </c>
      <c r="E2565" s="6">
        <v>8.68</v>
      </c>
      <c r="F2565" s="6">
        <v>20</v>
      </c>
      <c r="G2565" s="6" t="s">
        <v>135</v>
      </c>
      <c r="H2565" s="6" t="s">
        <v>136</v>
      </c>
      <c r="I2565" s="6" t="s">
        <v>65</v>
      </c>
      <c r="J2565" s="7">
        <v>41996</v>
      </c>
      <c r="K2565" s="12">
        <f>Ventas[[#This Row],[Unit Price]]*Ventas[[#This Row],[Quantity]]</f>
        <v>248</v>
      </c>
      <c r="L2565" s="12">
        <f>Ventas[[#This Row],[Unit Cost]]*Ventas[[#This Row],[Quantity]]</f>
        <v>173.6</v>
      </c>
      <c r="M2565" s="14">
        <f>Ventas[[#This Row],[Ingresos]]-Ventas[[#This Row],[Costes]]</f>
        <v>74.400000000000006</v>
      </c>
      <c r="N2565" s="14" t="str">
        <f>_xlfn.XLOOKUP(Ventas[[#This Row],[Ship Country]],[1]!Countries[Ship Country],[1]!Countries[Area],"No registrado")</f>
        <v>Sud America</v>
      </c>
      <c r="O2565" s="14" t="str">
        <f>_xlfn.XLOOKUP(Ventas[[#This Row],[Ship Country]],[1]!Countries[Ship Country],[1]!Countries[Continent],"No existe")</f>
        <v>America</v>
      </c>
      <c r="P2565" s="15" t="str">
        <f>_xlfn.XLOOKUP(Ventas[[#This Row],[Category]],[2]!ProdManager[Category],[2]!ProdManager[Prod_Manager])</f>
        <v>Lydia Sinn</v>
      </c>
      <c r="Q2565" s="15">
        <f>YEAR(Ventas[[#This Row],[Order Date]])</f>
        <v>2014</v>
      </c>
      <c r="R2565" s="15" t="str">
        <f>TEXT(Ventas[[#This Row],[Order Date]],"MMM")</f>
        <v>dic</v>
      </c>
    </row>
    <row r="2566" spans="1:18" x14ac:dyDescent="0.25">
      <c r="A2566" s="4">
        <v>10283</v>
      </c>
      <c r="B2566" s="4" t="s">
        <v>14</v>
      </c>
      <c r="C2566" s="4" t="s">
        <v>15</v>
      </c>
      <c r="D2566" s="4">
        <v>27.8</v>
      </c>
      <c r="E2566" s="4">
        <v>23.63</v>
      </c>
      <c r="F2566" s="4">
        <v>30</v>
      </c>
      <c r="G2566" s="4" t="s">
        <v>135</v>
      </c>
      <c r="H2566" s="4" t="s">
        <v>136</v>
      </c>
      <c r="I2566" s="4" t="s">
        <v>65</v>
      </c>
      <c r="J2566" s="5">
        <v>41891</v>
      </c>
      <c r="K2566" s="12">
        <f>Ventas[[#This Row],[Unit Price]]*Ventas[[#This Row],[Quantity]]</f>
        <v>834</v>
      </c>
      <c r="L2566" s="12">
        <f>Ventas[[#This Row],[Unit Cost]]*Ventas[[#This Row],[Quantity]]</f>
        <v>708.9</v>
      </c>
      <c r="M2566" s="14">
        <f>Ventas[[#This Row],[Ingresos]]-Ventas[[#This Row],[Costes]]</f>
        <v>125.10000000000002</v>
      </c>
      <c r="N2566" s="14" t="str">
        <f>_xlfn.XLOOKUP(Ventas[[#This Row],[Ship Country]],[1]!Countries[Ship Country],[1]!Countries[Area],"No registrado")</f>
        <v>Sud America</v>
      </c>
      <c r="O2566" s="14" t="str">
        <f>_xlfn.XLOOKUP(Ventas[[#This Row],[Ship Country]],[1]!Countries[Ship Country],[1]!Countries[Continent],"No existe")</f>
        <v>America</v>
      </c>
      <c r="P2566" s="15" t="str">
        <f>_xlfn.XLOOKUP(Ventas[[#This Row],[Category]],[2]!ProdManager[Category],[2]!ProdManager[Prod_Manager])</f>
        <v>Peter Stone</v>
      </c>
      <c r="Q2566" s="15">
        <f>YEAR(Ventas[[#This Row],[Order Date]])</f>
        <v>2014</v>
      </c>
      <c r="R2566" s="15" t="str">
        <f>TEXT(Ventas[[#This Row],[Order Date]],"MMM")</f>
        <v>sep</v>
      </c>
    </row>
    <row r="2567" spans="1:18" x14ac:dyDescent="0.25">
      <c r="A2567" s="6">
        <v>10283</v>
      </c>
      <c r="B2567" s="6" t="s">
        <v>130</v>
      </c>
      <c r="C2567" s="6" t="s">
        <v>35</v>
      </c>
      <c r="D2567" s="6">
        <v>7.3</v>
      </c>
      <c r="E2567" s="6">
        <v>5.0369999999999999</v>
      </c>
      <c r="F2567" s="6">
        <v>18</v>
      </c>
      <c r="G2567" s="6" t="s">
        <v>135</v>
      </c>
      <c r="H2567" s="6" t="s">
        <v>136</v>
      </c>
      <c r="I2567" s="6" t="s">
        <v>65</v>
      </c>
      <c r="J2567" s="7">
        <v>41649</v>
      </c>
      <c r="K2567" s="12">
        <f>Ventas[[#This Row],[Unit Price]]*Ventas[[#This Row],[Quantity]]</f>
        <v>131.4</v>
      </c>
      <c r="L2567" s="12">
        <f>Ventas[[#This Row],[Unit Cost]]*Ventas[[#This Row],[Quantity]]</f>
        <v>90.665999999999997</v>
      </c>
      <c r="M2567" s="14">
        <f>Ventas[[#This Row],[Ingresos]]-Ventas[[#This Row],[Costes]]</f>
        <v>40.734000000000009</v>
      </c>
      <c r="N2567" s="14" t="str">
        <f>_xlfn.XLOOKUP(Ventas[[#This Row],[Ship Country]],[1]!Countries[Ship Country],[1]!Countries[Area],"No registrado")</f>
        <v>Sud America</v>
      </c>
      <c r="O2567" s="14" t="str">
        <f>_xlfn.XLOOKUP(Ventas[[#This Row],[Ship Country]],[1]!Countries[Ship Country],[1]!Countries[Continent],"No existe")</f>
        <v>America</v>
      </c>
      <c r="P2567" s="15" t="str">
        <f>_xlfn.XLOOKUP(Ventas[[#This Row],[Category]],[2]!ProdManager[Category],[2]!ProdManager[Prod_Manager])</f>
        <v>Lydia Sinn</v>
      </c>
      <c r="Q2567" s="15">
        <f>YEAR(Ventas[[#This Row],[Order Date]])</f>
        <v>2014</v>
      </c>
      <c r="R2567" s="15" t="str">
        <f>TEXT(Ventas[[#This Row],[Order Date]],"MMM")</f>
        <v>ene</v>
      </c>
    </row>
    <row r="2568" spans="1:18" x14ac:dyDescent="0.25">
      <c r="A2568" s="4">
        <v>10283</v>
      </c>
      <c r="B2568" s="4" t="s">
        <v>40</v>
      </c>
      <c r="C2568" s="4" t="s">
        <v>15</v>
      </c>
      <c r="D2568" s="4">
        <v>27.2</v>
      </c>
      <c r="E2568" s="4">
        <v>22.032</v>
      </c>
      <c r="F2568" s="4">
        <v>35</v>
      </c>
      <c r="G2568" s="4" t="s">
        <v>135</v>
      </c>
      <c r="H2568" s="4" t="s">
        <v>136</v>
      </c>
      <c r="I2568" s="4" t="s">
        <v>65</v>
      </c>
      <c r="J2568" s="5">
        <v>42232</v>
      </c>
      <c r="K2568" s="12">
        <f>Ventas[[#This Row],[Unit Price]]*Ventas[[#This Row],[Quantity]]</f>
        <v>952</v>
      </c>
      <c r="L2568" s="12">
        <f>Ventas[[#This Row],[Unit Cost]]*Ventas[[#This Row],[Quantity]]</f>
        <v>771.12</v>
      </c>
      <c r="M2568" s="14">
        <f>Ventas[[#This Row],[Ingresos]]-Ventas[[#This Row],[Costes]]</f>
        <v>180.88</v>
      </c>
      <c r="N2568" s="14" t="str">
        <f>_xlfn.XLOOKUP(Ventas[[#This Row],[Ship Country]],[1]!Countries[Ship Country],[1]!Countries[Area],"No registrado")</f>
        <v>Sud America</v>
      </c>
      <c r="O2568" s="14" t="str">
        <f>_xlfn.XLOOKUP(Ventas[[#This Row],[Ship Country]],[1]!Countries[Ship Country],[1]!Countries[Continent],"No existe")</f>
        <v>America</v>
      </c>
      <c r="P2568" s="15" t="str">
        <f>_xlfn.XLOOKUP(Ventas[[#This Row],[Category]],[2]!ProdManager[Category],[2]!ProdManager[Prod_Manager])</f>
        <v>Peter Stone</v>
      </c>
      <c r="Q2568" s="15">
        <f>YEAR(Ventas[[#This Row],[Order Date]])</f>
        <v>2015</v>
      </c>
      <c r="R2568" s="15" t="str">
        <f>TEXT(Ventas[[#This Row],[Order Date]],"MMM")</f>
        <v>ago</v>
      </c>
    </row>
    <row r="2569" spans="1:18" x14ac:dyDescent="0.25">
      <c r="A2569" s="6">
        <v>10284</v>
      </c>
      <c r="B2569" s="6" t="s">
        <v>62</v>
      </c>
      <c r="C2569" s="6" t="s">
        <v>35</v>
      </c>
      <c r="D2569" s="6">
        <v>35.1</v>
      </c>
      <c r="E2569" s="6">
        <v>23.867999999999999</v>
      </c>
      <c r="F2569" s="6">
        <v>15</v>
      </c>
      <c r="G2569" s="6" t="s">
        <v>127</v>
      </c>
      <c r="H2569" s="6" t="s">
        <v>128</v>
      </c>
      <c r="I2569" s="6" t="s">
        <v>21</v>
      </c>
      <c r="J2569" s="7">
        <v>41878</v>
      </c>
      <c r="K2569" s="12">
        <f>Ventas[[#This Row],[Unit Price]]*Ventas[[#This Row],[Quantity]]</f>
        <v>526.5</v>
      </c>
      <c r="L2569" s="12">
        <f>Ventas[[#This Row],[Unit Cost]]*Ventas[[#This Row],[Quantity]]</f>
        <v>358.02</v>
      </c>
      <c r="M2569" s="14">
        <f>Ventas[[#This Row],[Ingresos]]-Ventas[[#This Row],[Costes]]</f>
        <v>168.48000000000002</v>
      </c>
      <c r="N2569" s="14" t="str">
        <f>_xlfn.XLOOKUP(Ventas[[#This Row],[Ship Country]],[1]!Countries[Ship Country],[1]!Countries[Area],"No registrado")</f>
        <v>Nord Europe</v>
      </c>
      <c r="O2569" s="14" t="str">
        <f>_xlfn.XLOOKUP(Ventas[[#This Row],[Ship Country]],[1]!Countries[Ship Country],[1]!Countries[Continent],"No existe")</f>
        <v>Europe</v>
      </c>
      <c r="P2569" s="15" t="str">
        <f>_xlfn.XLOOKUP(Ventas[[#This Row],[Category]],[2]!ProdManager[Category],[2]!ProdManager[Prod_Manager])</f>
        <v>Lydia Sinn</v>
      </c>
      <c r="Q2569" s="15">
        <f>YEAR(Ventas[[#This Row],[Order Date]])</f>
        <v>2014</v>
      </c>
      <c r="R2569" s="15" t="str">
        <f>TEXT(Ventas[[#This Row],[Order Date]],"MMM")</f>
        <v>ago</v>
      </c>
    </row>
    <row r="2570" spans="1:18" x14ac:dyDescent="0.25">
      <c r="A2570" s="4">
        <v>10284</v>
      </c>
      <c r="B2570" s="4" t="s">
        <v>122</v>
      </c>
      <c r="C2570" s="4" t="s">
        <v>24</v>
      </c>
      <c r="D2570" s="4">
        <v>15.5</v>
      </c>
      <c r="E2570" s="4">
        <v>11.78</v>
      </c>
      <c r="F2570" s="4">
        <v>21</v>
      </c>
      <c r="G2570" s="4" t="s">
        <v>127</v>
      </c>
      <c r="H2570" s="4" t="s">
        <v>128</v>
      </c>
      <c r="I2570" s="4" t="s">
        <v>21</v>
      </c>
      <c r="J2570" s="5">
        <v>42160</v>
      </c>
      <c r="K2570" s="12">
        <f>Ventas[[#This Row],[Unit Price]]*Ventas[[#This Row],[Quantity]]</f>
        <v>325.5</v>
      </c>
      <c r="L2570" s="12">
        <f>Ventas[[#This Row],[Unit Cost]]*Ventas[[#This Row],[Quantity]]</f>
        <v>247.38</v>
      </c>
      <c r="M2570" s="14">
        <f>Ventas[[#This Row],[Ingresos]]-Ventas[[#This Row],[Costes]]</f>
        <v>78.12</v>
      </c>
      <c r="N2570" s="14" t="str">
        <f>_xlfn.XLOOKUP(Ventas[[#This Row],[Ship Country]],[1]!Countries[Ship Country],[1]!Countries[Area],"No registrado")</f>
        <v>Nord Europe</v>
      </c>
      <c r="O2570" s="14" t="str">
        <f>_xlfn.XLOOKUP(Ventas[[#This Row],[Ship Country]],[1]!Countries[Ship Country],[1]!Countries[Continent],"No existe")</f>
        <v>Europe</v>
      </c>
      <c r="P2570" s="15" t="str">
        <f>_xlfn.XLOOKUP(Ventas[[#This Row],[Category]],[2]!ProdManager[Category],[2]!ProdManager[Prod_Manager])</f>
        <v>Lydia Sinn</v>
      </c>
      <c r="Q2570" s="15">
        <f>YEAR(Ventas[[#This Row],[Order Date]])</f>
        <v>2015</v>
      </c>
      <c r="R2570" s="15" t="str">
        <f>TEXT(Ventas[[#This Row],[Order Date]],"MMM")</f>
        <v>jun</v>
      </c>
    </row>
    <row r="2571" spans="1:18" x14ac:dyDescent="0.25">
      <c r="A2571" s="6">
        <v>10284</v>
      </c>
      <c r="B2571" s="6" t="s">
        <v>40</v>
      </c>
      <c r="C2571" s="6" t="s">
        <v>15</v>
      </c>
      <c r="D2571" s="6">
        <v>27.2</v>
      </c>
      <c r="E2571" s="6">
        <v>22.304000000000002</v>
      </c>
      <c r="F2571" s="6">
        <v>20</v>
      </c>
      <c r="G2571" s="6" t="s">
        <v>127</v>
      </c>
      <c r="H2571" s="6" t="s">
        <v>128</v>
      </c>
      <c r="I2571" s="6" t="s">
        <v>21</v>
      </c>
      <c r="J2571" s="7">
        <v>42231</v>
      </c>
      <c r="K2571" s="12">
        <f>Ventas[[#This Row],[Unit Price]]*Ventas[[#This Row],[Quantity]]</f>
        <v>544</v>
      </c>
      <c r="L2571" s="12">
        <f>Ventas[[#This Row],[Unit Cost]]*Ventas[[#This Row],[Quantity]]</f>
        <v>446.08000000000004</v>
      </c>
      <c r="M2571" s="14">
        <f>Ventas[[#This Row],[Ingresos]]-Ventas[[#This Row],[Costes]]</f>
        <v>97.919999999999959</v>
      </c>
      <c r="N2571" s="14" t="str">
        <f>_xlfn.XLOOKUP(Ventas[[#This Row],[Ship Country]],[1]!Countries[Ship Country],[1]!Countries[Area],"No registrado")</f>
        <v>Nord Europe</v>
      </c>
      <c r="O2571" s="14" t="str">
        <f>_xlfn.XLOOKUP(Ventas[[#This Row],[Ship Country]],[1]!Countries[Ship Country],[1]!Countries[Continent],"No existe")</f>
        <v>Europe</v>
      </c>
      <c r="P2571" s="15" t="str">
        <f>_xlfn.XLOOKUP(Ventas[[#This Row],[Category]],[2]!ProdManager[Category],[2]!ProdManager[Prod_Manager])</f>
        <v>Peter Stone</v>
      </c>
      <c r="Q2571" s="15">
        <f>YEAR(Ventas[[#This Row],[Order Date]])</f>
        <v>2015</v>
      </c>
      <c r="R2571" s="15" t="str">
        <f>TEXT(Ventas[[#This Row],[Order Date]],"MMM")</f>
        <v>ago</v>
      </c>
    </row>
    <row r="2572" spans="1:18" x14ac:dyDescent="0.25">
      <c r="A2572" s="4">
        <v>10284</v>
      </c>
      <c r="B2572" s="4" t="s">
        <v>137</v>
      </c>
      <c r="C2572" s="4" t="s">
        <v>43</v>
      </c>
      <c r="D2572" s="4">
        <v>11.2</v>
      </c>
      <c r="E2572" s="4">
        <v>10.192</v>
      </c>
      <c r="F2572" s="4">
        <v>50</v>
      </c>
      <c r="G2572" s="4" t="s">
        <v>127</v>
      </c>
      <c r="H2572" s="4" t="s">
        <v>128</v>
      </c>
      <c r="I2572" s="4" t="s">
        <v>21</v>
      </c>
      <c r="J2572" s="5">
        <v>41842</v>
      </c>
      <c r="K2572" s="12">
        <f>Ventas[[#This Row],[Unit Price]]*Ventas[[#This Row],[Quantity]]</f>
        <v>560</v>
      </c>
      <c r="L2572" s="12">
        <f>Ventas[[#This Row],[Unit Cost]]*Ventas[[#This Row],[Quantity]]</f>
        <v>509.6</v>
      </c>
      <c r="M2572" s="14">
        <f>Ventas[[#This Row],[Ingresos]]-Ventas[[#This Row],[Costes]]</f>
        <v>50.399999999999977</v>
      </c>
      <c r="N2572" s="14" t="str">
        <f>_xlfn.XLOOKUP(Ventas[[#This Row],[Ship Country]],[1]!Countries[Ship Country],[1]!Countries[Area],"No registrado")</f>
        <v>Nord Europe</v>
      </c>
      <c r="O2572" s="14" t="str">
        <f>_xlfn.XLOOKUP(Ventas[[#This Row],[Ship Country]],[1]!Countries[Ship Country],[1]!Countries[Continent],"No existe")</f>
        <v>Europe</v>
      </c>
      <c r="P2572" s="15" t="str">
        <f>_xlfn.XLOOKUP(Ventas[[#This Row],[Category]],[2]!ProdManager[Category],[2]!ProdManager[Prod_Manager])</f>
        <v>John Matter</v>
      </c>
      <c r="Q2572" s="15">
        <f>YEAR(Ventas[[#This Row],[Order Date]])</f>
        <v>2014</v>
      </c>
      <c r="R2572" s="15" t="str">
        <f>TEXT(Ventas[[#This Row],[Order Date]],"MMM")</f>
        <v>jul</v>
      </c>
    </row>
    <row r="2573" spans="1:18" x14ac:dyDescent="0.25">
      <c r="A2573" s="6">
        <v>10285</v>
      </c>
      <c r="B2573" s="6" t="s">
        <v>58</v>
      </c>
      <c r="C2573" s="6" t="s">
        <v>46</v>
      </c>
      <c r="D2573" s="6">
        <v>26.2</v>
      </c>
      <c r="E2573" s="6">
        <v>21.222000000000001</v>
      </c>
      <c r="F2573" s="6">
        <v>36</v>
      </c>
      <c r="G2573" s="6" t="s">
        <v>110</v>
      </c>
      <c r="H2573" s="6" t="s">
        <v>111</v>
      </c>
      <c r="I2573" s="6" t="s">
        <v>21</v>
      </c>
      <c r="J2573" s="7">
        <v>42127</v>
      </c>
      <c r="K2573" s="12">
        <f>Ventas[[#This Row],[Unit Price]]*Ventas[[#This Row],[Quantity]]</f>
        <v>943.19999999999993</v>
      </c>
      <c r="L2573" s="12">
        <f>Ventas[[#This Row],[Unit Cost]]*Ventas[[#This Row],[Quantity]]</f>
        <v>763.99200000000008</v>
      </c>
      <c r="M2573" s="14">
        <f>Ventas[[#This Row],[Ingresos]]-Ventas[[#This Row],[Costes]]</f>
        <v>179.20799999999986</v>
      </c>
      <c r="N2573" s="14" t="str">
        <f>_xlfn.XLOOKUP(Ventas[[#This Row],[Ship Country]],[1]!Countries[Ship Country],[1]!Countries[Area],"No registrado")</f>
        <v>Nord Europe</v>
      </c>
      <c r="O2573" s="14" t="str">
        <f>_xlfn.XLOOKUP(Ventas[[#This Row],[Ship Country]],[1]!Countries[Ship Country],[1]!Countries[Continent],"No existe")</f>
        <v>Europe</v>
      </c>
      <c r="P2573" s="15" t="str">
        <f>_xlfn.XLOOKUP(Ventas[[#This Row],[Category]],[2]!ProdManager[Category],[2]!ProdManager[Prod_Manager])</f>
        <v>John Matter</v>
      </c>
      <c r="Q2573" s="15">
        <f>YEAR(Ventas[[#This Row],[Order Date]])</f>
        <v>2015</v>
      </c>
      <c r="R2573" s="15" t="str">
        <f>TEXT(Ventas[[#This Row],[Order Date]],"MMM")</f>
        <v>may</v>
      </c>
    </row>
    <row r="2574" spans="1:18" x14ac:dyDescent="0.25">
      <c r="A2574" s="4">
        <v>10285</v>
      </c>
      <c r="B2574" s="4" t="s">
        <v>98</v>
      </c>
      <c r="C2574" s="4" t="s">
        <v>29</v>
      </c>
      <c r="D2574" s="4">
        <v>14.7</v>
      </c>
      <c r="E2574" s="4">
        <v>10.731</v>
      </c>
      <c r="F2574" s="4">
        <v>40</v>
      </c>
      <c r="G2574" s="4" t="s">
        <v>110</v>
      </c>
      <c r="H2574" s="4" t="s">
        <v>111</v>
      </c>
      <c r="I2574" s="4" t="s">
        <v>21</v>
      </c>
      <c r="J2574" s="5">
        <v>41804</v>
      </c>
      <c r="K2574" s="12">
        <f>Ventas[[#This Row],[Unit Price]]*Ventas[[#This Row],[Quantity]]</f>
        <v>588</v>
      </c>
      <c r="L2574" s="12">
        <f>Ventas[[#This Row],[Unit Cost]]*Ventas[[#This Row],[Quantity]]</f>
        <v>429.24</v>
      </c>
      <c r="M2574" s="14">
        <f>Ventas[[#This Row],[Ingresos]]-Ventas[[#This Row],[Costes]]</f>
        <v>158.76</v>
      </c>
      <c r="N2574" s="14" t="str">
        <f>_xlfn.XLOOKUP(Ventas[[#This Row],[Ship Country]],[1]!Countries[Ship Country],[1]!Countries[Area],"No registrado")</f>
        <v>Nord Europe</v>
      </c>
      <c r="O2574" s="14" t="str">
        <f>_xlfn.XLOOKUP(Ventas[[#This Row],[Ship Country]],[1]!Countries[Ship Country],[1]!Countries[Continent],"No existe")</f>
        <v>Europe</v>
      </c>
      <c r="P2574" s="15" t="str">
        <f>_xlfn.XLOOKUP(Ventas[[#This Row],[Category]],[2]!ProdManager[Category],[2]!ProdManager[Prod_Manager])</f>
        <v>Peter Stone</v>
      </c>
      <c r="Q2574" s="15">
        <f>YEAR(Ventas[[#This Row],[Order Date]])</f>
        <v>2014</v>
      </c>
      <c r="R2574" s="15" t="str">
        <f>TEXT(Ventas[[#This Row],[Order Date]],"MMM")</f>
        <v>jun</v>
      </c>
    </row>
    <row r="2575" spans="1:18" x14ac:dyDescent="0.25">
      <c r="A2575" s="6">
        <v>10285</v>
      </c>
      <c r="B2575" s="6" t="s">
        <v>138</v>
      </c>
      <c r="C2575" s="6" t="s">
        <v>43</v>
      </c>
      <c r="D2575" s="6">
        <v>14.4</v>
      </c>
      <c r="E2575" s="6">
        <v>13.104000000000001</v>
      </c>
      <c r="F2575" s="6">
        <v>45</v>
      </c>
      <c r="G2575" s="6" t="s">
        <v>110</v>
      </c>
      <c r="H2575" s="6" t="s">
        <v>111</v>
      </c>
      <c r="I2575" s="6" t="s">
        <v>21</v>
      </c>
      <c r="J2575" s="7">
        <v>41670</v>
      </c>
      <c r="K2575" s="12">
        <f>Ventas[[#This Row],[Unit Price]]*Ventas[[#This Row],[Quantity]]</f>
        <v>648</v>
      </c>
      <c r="L2575" s="12">
        <f>Ventas[[#This Row],[Unit Cost]]*Ventas[[#This Row],[Quantity]]</f>
        <v>589.68000000000006</v>
      </c>
      <c r="M2575" s="14">
        <f>Ventas[[#This Row],[Ingresos]]-Ventas[[#This Row],[Costes]]</f>
        <v>58.319999999999936</v>
      </c>
      <c r="N2575" s="14" t="str">
        <f>_xlfn.XLOOKUP(Ventas[[#This Row],[Ship Country]],[1]!Countries[Ship Country],[1]!Countries[Area],"No registrado")</f>
        <v>Nord Europe</v>
      </c>
      <c r="O2575" s="14" t="str">
        <f>_xlfn.XLOOKUP(Ventas[[#This Row],[Ship Country]],[1]!Countries[Ship Country],[1]!Countries[Continent],"No existe")</f>
        <v>Europe</v>
      </c>
      <c r="P2575" s="15" t="str">
        <f>_xlfn.XLOOKUP(Ventas[[#This Row],[Category]],[2]!ProdManager[Category],[2]!ProdManager[Prod_Manager])</f>
        <v>John Matter</v>
      </c>
      <c r="Q2575" s="15">
        <f>YEAR(Ventas[[#This Row],[Order Date]])</f>
        <v>2014</v>
      </c>
      <c r="R2575" s="15" t="str">
        <f>TEXT(Ventas[[#This Row],[Order Date]],"MMM")</f>
        <v>ene</v>
      </c>
    </row>
    <row r="2576" spans="1:18" x14ac:dyDescent="0.25">
      <c r="A2576" s="4">
        <v>10286</v>
      </c>
      <c r="B2576" s="4" t="s">
        <v>78</v>
      </c>
      <c r="C2576" s="4" t="s">
        <v>35</v>
      </c>
      <c r="D2576" s="4">
        <v>39.4</v>
      </c>
      <c r="E2576" s="4">
        <v>27.58</v>
      </c>
      <c r="F2576" s="4">
        <v>40</v>
      </c>
      <c r="G2576" s="4" t="s">
        <v>110</v>
      </c>
      <c r="H2576" s="4" t="s">
        <v>111</v>
      </c>
      <c r="I2576" s="4" t="s">
        <v>21</v>
      </c>
      <c r="J2576" s="5">
        <v>41996</v>
      </c>
      <c r="K2576" s="12">
        <f>Ventas[[#This Row],[Unit Price]]*Ventas[[#This Row],[Quantity]]</f>
        <v>1576</v>
      </c>
      <c r="L2576" s="12">
        <f>Ventas[[#This Row],[Unit Cost]]*Ventas[[#This Row],[Quantity]]</f>
        <v>1103.1999999999998</v>
      </c>
      <c r="M2576" s="14">
        <f>Ventas[[#This Row],[Ingresos]]-Ventas[[#This Row],[Costes]]</f>
        <v>472.80000000000018</v>
      </c>
      <c r="N2576" s="14" t="str">
        <f>_xlfn.XLOOKUP(Ventas[[#This Row],[Ship Country]],[1]!Countries[Ship Country],[1]!Countries[Area],"No registrado")</f>
        <v>Nord Europe</v>
      </c>
      <c r="O2576" s="14" t="str">
        <f>_xlfn.XLOOKUP(Ventas[[#This Row],[Ship Country]],[1]!Countries[Ship Country],[1]!Countries[Continent],"No existe")</f>
        <v>Europe</v>
      </c>
      <c r="P2576" s="15" t="str">
        <f>_xlfn.XLOOKUP(Ventas[[#This Row],[Category]],[2]!ProdManager[Category],[2]!ProdManager[Prod_Manager])</f>
        <v>Lydia Sinn</v>
      </c>
      <c r="Q2576" s="15">
        <f>YEAR(Ventas[[#This Row],[Order Date]])</f>
        <v>2014</v>
      </c>
      <c r="R2576" s="15" t="str">
        <f>TEXT(Ventas[[#This Row],[Order Date]],"MMM")</f>
        <v>dic</v>
      </c>
    </row>
    <row r="2577" spans="1:18" x14ac:dyDescent="0.25">
      <c r="A2577" s="6">
        <v>10286</v>
      </c>
      <c r="B2577" s="6" t="s">
        <v>81</v>
      </c>
      <c r="C2577" s="6" t="s">
        <v>43</v>
      </c>
      <c r="D2577" s="6">
        <v>14.4</v>
      </c>
      <c r="E2577" s="6">
        <v>13.248000000000001</v>
      </c>
      <c r="F2577" s="6">
        <v>100</v>
      </c>
      <c r="G2577" s="6" t="s">
        <v>110</v>
      </c>
      <c r="H2577" s="6" t="s">
        <v>111</v>
      </c>
      <c r="I2577" s="6" t="s">
        <v>21</v>
      </c>
      <c r="J2577" s="7">
        <v>42224</v>
      </c>
      <c r="K2577" s="12">
        <f>Ventas[[#This Row],[Unit Price]]*Ventas[[#This Row],[Quantity]]</f>
        <v>1440</v>
      </c>
      <c r="L2577" s="12">
        <f>Ventas[[#This Row],[Unit Cost]]*Ventas[[#This Row],[Quantity]]</f>
        <v>1324.8000000000002</v>
      </c>
      <c r="M2577" s="14">
        <f>Ventas[[#This Row],[Ingresos]]-Ventas[[#This Row],[Costes]]</f>
        <v>115.19999999999982</v>
      </c>
      <c r="N2577" s="14" t="str">
        <f>_xlfn.XLOOKUP(Ventas[[#This Row],[Ship Country]],[1]!Countries[Ship Country],[1]!Countries[Area],"No registrado")</f>
        <v>Nord Europe</v>
      </c>
      <c r="O2577" s="14" t="str">
        <f>_xlfn.XLOOKUP(Ventas[[#This Row],[Ship Country]],[1]!Countries[Ship Country],[1]!Countries[Continent],"No existe")</f>
        <v>Europe</v>
      </c>
      <c r="P2577" s="15" t="str">
        <f>_xlfn.XLOOKUP(Ventas[[#This Row],[Category]],[2]!ProdManager[Category],[2]!ProdManager[Prod_Manager])</f>
        <v>John Matter</v>
      </c>
      <c r="Q2577" s="15">
        <f>YEAR(Ventas[[#This Row],[Order Date]])</f>
        <v>2015</v>
      </c>
      <c r="R2577" s="15" t="str">
        <f>TEXT(Ventas[[#This Row],[Order Date]],"MMM")</f>
        <v>ago</v>
      </c>
    </row>
    <row r="2578" spans="1:18" x14ac:dyDescent="0.25">
      <c r="A2578" s="4">
        <v>10287</v>
      </c>
      <c r="B2578" s="4" t="s">
        <v>56</v>
      </c>
      <c r="C2578" s="4" t="s">
        <v>35</v>
      </c>
      <c r="D2578" s="4">
        <v>13.9</v>
      </c>
      <c r="E2578" s="4">
        <v>9.73</v>
      </c>
      <c r="F2578" s="4">
        <v>40</v>
      </c>
      <c r="G2578" s="4" t="s">
        <v>139</v>
      </c>
      <c r="H2578" s="4" t="s">
        <v>26</v>
      </c>
      <c r="I2578" s="4" t="s">
        <v>27</v>
      </c>
      <c r="J2578" s="5">
        <v>41707</v>
      </c>
      <c r="K2578" s="12">
        <f>Ventas[[#This Row],[Unit Price]]*Ventas[[#This Row],[Quantity]]</f>
        <v>556</v>
      </c>
      <c r="L2578" s="12">
        <f>Ventas[[#This Row],[Unit Cost]]*Ventas[[#This Row],[Quantity]]</f>
        <v>389.20000000000005</v>
      </c>
      <c r="M2578" s="14">
        <f>Ventas[[#This Row],[Ingresos]]-Ventas[[#This Row],[Costes]]</f>
        <v>166.79999999999995</v>
      </c>
      <c r="N2578" s="14" t="str">
        <f>_xlfn.XLOOKUP(Ventas[[#This Row],[Ship Country]],[1]!Countries[Ship Country],[1]!Countries[Area],"No registrado")</f>
        <v>Sud America</v>
      </c>
      <c r="O2578" s="14" t="str">
        <f>_xlfn.XLOOKUP(Ventas[[#This Row],[Ship Country]],[1]!Countries[Ship Country],[1]!Countries[Continent],"No existe")</f>
        <v>America</v>
      </c>
      <c r="P2578" s="15" t="str">
        <f>_xlfn.XLOOKUP(Ventas[[#This Row],[Category]],[2]!ProdManager[Category],[2]!ProdManager[Prod_Manager])</f>
        <v>Lydia Sinn</v>
      </c>
      <c r="Q2578" s="15">
        <f>YEAR(Ventas[[#This Row],[Order Date]])</f>
        <v>2014</v>
      </c>
      <c r="R2578" s="15" t="str">
        <f>TEXT(Ventas[[#This Row],[Order Date]],"MMM")</f>
        <v>mar</v>
      </c>
    </row>
    <row r="2579" spans="1:18" x14ac:dyDescent="0.25">
      <c r="A2579" s="6">
        <v>10287</v>
      </c>
      <c r="B2579" s="6" t="s">
        <v>140</v>
      </c>
      <c r="C2579" s="6" t="s">
        <v>43</v>
      </c>
      <c r="D2579" s="6">
        <v>11.2</v>
      </c>
      <c r="E2579" s="6">
        <v>10.304</v>
      </c>
      <c r="F2579" s="6">
        <v>20</v>
      </c>
      <c r="G2579" s="6" t="s">
        <v>139</v>
      </c>
      <c r="H2579" s="6" t="s">
        <v>26</v>
      </c>
      <c r="I2579" s="6" t="s">
        <v>27</v>
      </c>
      <c r="J2579" s="7">
        <v>41739</v>
      </c>
      <c r="K2579" s="12">
        <f>Ventas[[#This Row],[Unit Price]]*Ventas[[#This Row],[Quantity]]</f>
        <v>224</v>
      </c>
      <c r="L2579" s="12">
        <f>Ventas[[#This Row],[Unit Cost]]*Ventas[[#This Row],[Quantity]]</f>
        <v>206.08</v>
      </c>
      <c r="M2579" s="14">
        <f>Ventas[[#This Row],[Ingresos]]-Ventas[[#This Row],[Costes]]</f>
        <v>17.919999999999987</v>
      </c>
      <c r="N2579" s="14" t="str">
        <f>_xlfn.XLOOKUP(Ventas[[#This Row],[Ship Country]],[1]!Countries[Ship Country],[1]!Countries[Area],"No registrado")</f>
        <v>Sud America</v>
      </c>
      <c r="O2579" s="14" t="str">
        <f>_xlfn.XLOOKUP(Ventas[[#This Row],[Ship Country]],[1]!Countries[Ship Country],[1]!Countries[Continent],"No existe")</f>
        <v>America</v>
      </c>
      <c r="P2579" s="15" t="str">
        <f>_xlfn.XLOOKUP(Ventas[[#This Row],[Category]],[2]!ProdManager[Category],[2]!ProdManager[Prod_Manager])</f>
        <v>John Matter</v>
      </c>
      <c r="Q2579" s="15">
        <f>YEAR(Ventas[[#This Row],[Order Date]])</f>
        <v>2014</v>
      </c>
      <c r="R2579" s="15" t="str">
        <f>TEXT(Ventas[[#This Row],[Order Date]],"MMM")</f>
        <v>abr</v>
      </c>
    </row>
    <row r="2580" spans="1:18" x14ac:dyDescent="0.25">
      <c r="A2580" s="4">
        <v>10287</v>
      </c>
      <c r="B2580" s="4" t="s">
        <v>141</v>
      </c>
      <c r="C2580" s="4" t="s">
        <v>29</v>
      </c>
      <c r="D2580" s="4">
        <v>9.6</v>
      </c>
      <c r="E2580" s="4">
        <v>7.2959999999999994</v>
      </c>
      <c r="F2580" s="4">
        <v>15</v>
      </c>
      <c r="G2580" s="4" t="s">
        <v>139</v>
      </c>
      <c r="H2580" s="4" t="s">
        <v>26</v>
      </c>
      <c r="I2580" s="4" t="s">
        <v>27</v>
      </c>
      <c r="J2580" s="5">
        <v>42007</v>
      </c>
      <c r="K2580" s="12">
        <f>Ventas[[#This Row],[Unit Price]]*Ventas[[#This Row],[Quantity]]</f>
        <v>144</v>
      </c>
      <c r="L2580" s="12">
        <f>Ventas[[#This Row],[Unit Cost]]*Ventas[[#This Row],[Quantity]]</f>
        <v>109.44</v>
      </c>
      <c r="M2580" s="14">
        <f>Ventas[[#This Row],[Ingresos]]-Ventas[[#This Row],[Costes]]</f>
        <v>34.56</v>
      </c>
      <c r="N2580" s="14" t="str">
        <f>_xlfn.XLOOKUP(Ventas[[#This Row],[Ship Country]],[1]!Countries[Ship Country],[1]!Countries[Area],"No registrado")</f>
        <v>Sud America</v>
      </c>
      <c r="O2580" s="14" t="str">
        <f>_xlfn.XLOOKUP(Ventas[[#This Row],[Ship Country]],[1]!Countries[Ship Country],[1]!Countries[Continent],"No existe")</f>
        <v>America</v>
      </c>
      <c r="P2580" s="15" t="str">
        <f>_xlfn.XLOOKUP(Ventas[[#This Row],[Category]],[2]!ProdManager[Category],[2]!ProdManager[Prod_Manager])</f>
        <v>Peter Stone</v>
      </c>
      <c r="Q2580" s="15">
        <f>YEAR(Ventas[[#This Row],[Order Date]])</f>
        <v>2015</v>
      </c>
      <c r="R2580" s="15" t="str">
        <f>TEXT(Ventas[[#This Row],[Order Date]],"MMM")</f>
        <v>ene</v>
      </c>
    </row>
    <row r="2581" spans="1:18" x14ac:dyDescent="0.25">
      <c r="A2581" s="6">
        <v>10288</v>
      </c>
      <c r="B2581" s="6" t="s">
        <v>142</v>
      </c>
      <c r="C2581" s="6" t="s">
        <v>35</v>
      </c>
      <c r="D2581" s="6">
        <v>10</v>
      </c>
      <c r="E2581" s="6">
        <v>7</v>
      </c>
      <c r="F2581" s="6">
        <v>10</v>
      </c>
      <c r="G2581" s="6" t="s">
        <v>143</v>
      </c>
      <c r="H2581" s="6" t="s">
        <v>144</v>
      </c>
      <c r="I2581" s="6" t="s">
        <v>116</v>
      </c>
      <c r="J2581" s="7">
        <v>41852</v>
      </c>
      <c r="K2581" s="12">
        <f>Ventas[[#This Row],[Unit Price]]*Ventas[[#This Row],[Quantity]]</f>
        <v>100</v>
      </c>
      <c r="L2581" s="12">
        <f>Ventas[[#This Row],[Unit Cost]]*Ventas[[#This Row],[Quantity]]</f>
        <v>70</v>
      </c>
      <c r="M2581" s="14">
        <f>Ventas[[#This Row],[Ingresos]]-Ventas[[#This Row],[Costes]]</f>
        <v>30</v>
      </c>
      <c r="N2581" s="14" t="str">
        <f>_xlfn.XLOOKUP(Ventas[[#This Row],[Ship Country]],[1]!Countries[Ship Country],[1]!Countries[Area],"No registrado")</f>
        <v>Sud Europe</v>
      </c>
      <c r="O2581" s="14" t="str">
        <f>_xlfn.XLOOKUP(Ventas[[#This Row],[Ship Country]],[1]!Countries[Ship Country],[1]!Countries[Continent],"No existe")</f>
        <v>Europe</v>
      </c>
      <c r="P2581" s="15" t="str">
        <f>_xlfn.XLOOKUP(Ventas[[#This Row],[Category]],[2]!ProdManager[Category],[2]!ProdManager[Prod_Manager])</f>
        <v>Lydia Sinn</v>
      </c>
      <c r="Q2581" s="15">
        <f>YEAR(Ventas[[#This Row],[Order Date]])</f>
        <v>2014</v>
      </c>
      <c r="R2581" s="15" t="str">
        <f>TEXT(Ventas[[#This Row],[Order Date]],"MMM")</f>
        <v>ago</v>
      </c>
    </row>
    <row r="2582" spans="1:18" x14ac:dyDescent="0.25">
      <c r="A2582" s="4">
        <v>10288</v>
      </c>
      <c r="B2582" s="4" t="s">
        <v>145</v>
      </c>
      <c r="C2582" s="4" t="s">
        <v>46</v>
      </c>
      <c r="D2582" s="4">
        <v>5.9</v>
      </c>
      <c r="E2582" s="4">
        <v>4.4250000000000007</v>
      </c>
      <c r="F2582" s="4">
        <v>10</v>
      </c>
      <c r="G2582" s="4" t="s">
        <v>143</v>
      </c>
      <c r="H2582" s="4" t="s">
        <v>144</v>
      </c>
      <c r="I2582" s="4" t="s">
        <v>116</v>
      </c>
      <c r="J2582" s="5">
        <v>41978</v>
      </c>
      <c r="K2582" s="12">
        <f>Ventas[[#This Row],[Unit Price]]*Ventas[[#This Row],[Quantity]]</f>
        <v>59</v>
      </c>
      <c r="L2582" s="12">
        <f>Ventas[[#This Row],[Unit Cost]]*Ventas[[#This Row],[Quantity]]</f>
        <v>44.250000000000007</v>
      </c>
      <c r="M2582" s="14">
        <f>Ventas[[#This Row],[Ingresos]]-Ventas[[#This Row],[Costes]]</f>
        <v>14.749999999999993</v>
      </c>
      <c r="N2582" s="14" t="str">
        <f>_xlfn.XLOOKUP(Ventas[[#This Row],[Ship Country]],[1]!Countries[Ship Country],[1]!Countries[Area],"No registrado")</f>
        <v>Sud Europe</v>
      </c>
      <c r="O2582" s="14" t="str">
        <f>_xlfn.XLOOKUP(Ventas[[#This Row],[Ship Country]],[1]!Countries[Ship Country],[1]!Countries[Continent],"No existe")</f>
        <v>Europe</v>
      </c>
      <c r="P2582" s="15" t="str">
        <f>_xlfn.XLOOKUP(Ventas[[#This Row],[Category]],[2]!ProdManager[Category],[2]!ProdManager[Prod_Manager])</f>
        <v>John Matter</v>
      </c>
      <c r="Q2582" s="15">
        <f>YEAR(Ventas[[#This Row],[Order Date]])</f>
        <v>2014</v>
      </c>
      <c r="R2582" s="15" t="str">
        <f>TEXT(Ventas[[#This Row],[Order Date]],"MMM")</f>
        <v>dic</v>
      </c>
    </row>
    <row r="2583" spans="1:18" x14ac:dyDescent="0.25">
      <c r="A2583" s="6">
        <v>10289</v>
      </c>
      <c r="B2583" s="6" t="s">
        <v>146</v>
      </c>
      <c r="C2583" s="6" t="s">
        <v>24</v>
      </c>
      <c r="D2583" s="6">
        <v>8</v>
      </c>
      <c r="E2583" s="6">
        <v>6.16</v>
      </c>
      <c r="F2583" s="6">
        <v>30</v>
      </c>
      <c r="G2583" s="6" t="s">
        <v>147</v>
      </c>
      <c r="H2583" s="6" t="s">
        <v>148</v>
      </c>
      <c r="I2583" s="6" t="s">
        <v>149</v>
      </c>
      <c r="J2583" s="7">
        <v>41833</v>
      </c>
      <c r="K2583" s="12">
        <f>Ventas[[#This Row],[Unit Price]]*Ventas[[#This Row],[Quantity]]</f>
        <v>240</v>
      </c>
      <c r="L2583" s="12">
        <f>Ventas[[#This Row],[Unit Cost]]*Ventas[[#This Row],[Quantity]]</f>
        <v>184.8</v>
      </c>
      <c r="M2583" s="14">
        <f>Ventas[[#This Row],[Ingresos]]-Ventas[[#This Row],[Costes]]</f>
        <v>55.199999999999989</v>
      </c>
      <c r="N2583" s="14" t="str">
        <f>_xlfn.XLOOKUP(Ventas[[#This Row],[Ship Country]],[1]!Countries[Ship Country],[1]!Countries[Area],"No registrado")</f>
        <v>Nord Europe</v>
      </c>
      <c r="O2583" s="14" t="str">
        <f>_xlfn.XLOOKUP(Ventas[[#This Row],[Ship Country]],[1]!Countries[Ship Country],[1]!Countries[Continent],"No existe")</f>
        <v>Europe</v>
      </c>
      <c r="P2583" s="15" t="str">
        <f>_xlfn.XLOOKUP(Ventas[[#This Row],[Category]],[2]!ProdManager[Category],[2]!ProdManager[Prod_Manager])</f>
        <v>Lydia Sinn</v>
      </c>
      <c r="Q2583" s="15">
        <f>YEAR(Ventas[[#This Row],[Order Date]])</f>
        <v>2014</v>
      </c>
      <c r="R2583" s="15" t="str">
        <f>TEXT(Ventas[[#This Row],[Order Date]],"MMM")</f>
        <v>jul</v>
      </c>
    </row>
    <row r="2584" spans="1:18" x14ac:dyDescent="0.25">
      <c r="A2584" s="4">
        <v>10289</v>
      </c>
      <c r="B2584" s="4" t="s">
        <v>150</v>
      </c>
      <c r="C2584" s="4" t="s">
        <v>10</v>
      </c>
      <c r="D2584" s="4">
        <v>26.6</v>
      </c>
      <c r="E2584" s="4">
        <v>21.014000000000003</v>
      </c>
      <c r="F2584" s="4">
        <v>90</v>
      </c>
      <c r="G2584" s="4" t="s">
        <v>147</v>
      </c>
      <c r="H2584" s="4" t="s">
        <v>148</v>
      </c>
      <c r="I2584" s="4" t="s">
        <v>149</v>
      </c>
      <c r="J2584" s="5">
        <v>42181</v>
      </c>
      <c r="K2584" s="12">
        <f>Ventas[[#This Row],[Unit Price]]*Ventas[[#This Row],[Quantity]]</f>
        <v>2394</v>
      </c>
      <c r="L2584" s="12">
        <f>Ventas[[#This Row],[Unit Cost]]*Ventas[[#This Row],[Quantity]]</f>
        <v>1891.2600000000002</v>
      </c>
      <c r="M2584" s="14">
        <f>Ventas[[#This Row],[Ingresos]]-Ventas[[#This Row],[Costes]]</f>
        <v>502.73999999999978</v>
      </c>
      <c r="N2584" s="14" t="str">
        <f>_xlfn.XLOOKUP(Ventas[[#This Row],[Ship Country]],[1]!Countries[Ship Country],[1]!Countries[Area],"No registrado")</f>
        <v>Nord Europe</v>
      </c>
      <c r="O2584" s="14" t="str">
        <f>_xlfn.XLOOKUP(Ventas[[#This Row],[Ship Country]],[1]!Countries[Ship Country],[1]!Countries[Continent],"No existe")</f>
        <v>Europe</v>
      </c>
      <c r="P2584" s="15" t="str">
        <f>_xlfn.XLOOKUP(Ventas[[#This Row],[Category]],[2]!ProdManager[Category],[2]!ProdManager[Prod_Manager])</f>
        <v>Marc Caine</v>
      </c>
      <c r="Q2584" s="15">
        <f>YEAR(Ventas[[#This Row],[Order Date]])</f>
        <v>2015</v>
      </c>
      <c r="R2584" s="15" t="str">
        <f>TEXT(Ventas[[#This Row],[Order Date]],"MMM")</f>
        <v>jun</v>
      </c>
    </row>
    <row r="2585" spans="1:18" x14ac:dyDescent="0.25">
      <c r="A2585" s="6">
        <v>10290</v>
      </c>
      <c r="B2585" s="6" t="s">
        <v>69</v>
      </c>
      <c r="C2585" s="6" t="s">
        <v>24</v>
      </c>
      <c r="D2585" s="6">
        <v>17</v>
      </c>
      <c r="E2585" s="6">
        <v>12.07</v>
      </c>
      <c r="F2585" s="6">
        <v>20</v>
      </c>
      <c r="G2585" s="6" t="s">
        <v>151</v>
      </c>
      <c r="H2585" s="6" t="s">
        <v>152</v>
      </c>
      <c r="I2585" s="6" t="s">
        <v>27</v>
      </c>
      <c r="J2585" s="7">
        <v>41945</v>
      </c>
      <c r="K2585" s="12">
        <f>Ventas[[#This Row],[Unit Price]]*Ventas[[#This Row],[Quantity]]</f>
        <v>340</v>
      </c>
      <c r="L2585" s="12">
        <f>Ventas[[#This Row],[Unit Cost]]*Ventas[[#This Row],[Quantity]]</f>
        <v>241.4</v>
      </c>
      <c r="M2585" s="14">
        <f>Ventas[[#This Row],[Ingresos]]-Ventas[[#This Row],[Costes]]</f>
        <v>98.6</v>
      </c>
      <c r="N2585" s="14" t="str">
        <f>_xlfn.XLOOKUP(Ventas[[#This Row],[Ship Country]],[1]!Countries[Ship Country],[1]!Countries[Area],"No registrado")</f>
        <v>Sud America</v>
      </c>
      <c r="O2585" s="14" t="str">
        <f>_xlfn.XLOOKUP(Ventas[[#This Row],[Ship Country]],[1]!Countries[Ship Country],[1]!Countries[Continent],"No existe")</f>
        <v>America</v>
      </c>
      <c r="P2585" s="15" t="str">
        <f>_xlfn.XLOOKUP(Ventas[[#This Row],[Category]],[2]!ProdManager[Category],[2]!ProdManager[Prod_Manager])</f>
        <v>Lydia Sinn</v>
      </c>
      <c r="Q2585" s="15">
        <f>YEAR(Ventas[[#This Row],[Order Date]])</f>
        <v>2014</v>
      </c>
      <c r="R2585" s="15" t="str">
        <f>TEXT(Ventas[[#This Row],[Order Date]],"MMM")</f>
        <v>nov</v>
      </c>
    </row>
    <row r="2586" spans="1:18" x14ac:dyDescent="0.25">
      <c r="A2586" s="4">
        <v>10290</v>
      </c>
      <c r="B2586" s="4" t="s">
        <v>102</v>
      </c>
      <c r="C2586" s="4" t="s">
        <v>46</v>
      </c>
      <c r="D2586" s="4">
        <v>99</v>
      </c>
      <c r="E2586" s="4">
        <v>74.25</v>
      </c>
      <c r="F2586" s="4">
        <v>15</v>
      </c>
      <c r="G2586" s="4" t="s">
        <v>151</v>
      </c>
      <c r="H2586" s="4" t="s">
        <v>152</v>
      </c>
      <c r="I2586" s="4" t="s">
        <v>27</v>
      </c>
      <c r="J2586" s="5">
        <v>41646</v>
      </c>
      <c r="K2586" s="12">
        <f>Ventas[[#This Row],[Unit Price]]*Ventas[[#This Row],[Quantity]]</f>
        <v>1485</v>
      </c>
      <c r="L2586" s="12">
        <f>Ventas[[#This Row],[Unit Cost]]*Ventas[[#This Row],[Quantity]]</f>
        <v>1113.75</v>
      </c>
      <c r="M2586" s="14">
        <f>Ventas[[#This Row],[Ingresos]]-Ventas[[#This Row],[Costes]]</f>
        <v>371.25</v>
      </c>
      <c r="N2586" s="14" t="str">
        <f>_xlfn.XLOOKUP(Ventas[[#This Row],[Ship Country]],[1]!Countries[Ship Country],[1]!Countries[Area],"No registrado")</f>
        <v>Sud America</v>
      </c>
      <c r="O2586" s="14" t="str">
        <f>_xlfn.XLOOKUP(Ventas[[#This Row],[Ship Country]],[1]!Countries[Ship Country],[1]!Countries[Continent],"No existe")</f>
        <v>America</v>
      </c>
      <c r="P2586" s="15" t="str">
        <f>_xlfn.XLOOKUP(Ventas[[#This Row],[Category]],[2]!ProdManager[Category],[2]!ProdManager[Prod_Manager])</f>
        <v>John Matter</v>
      </c>
      <c r="Q2586" s="15">
        <f>YEAR(Ventas[[#This Row],[Order Date]])</f>
        <v>2014</v>
      </c>
      <c r="R2586" s="15" t="str">
        <f>TEXT(Ventas[[#This Row],[Order Date]],"MMM")</f>
        <v>ene</v>
      </c>
    </row>
    <row r="2587" spans="1:18" x14ac:dyDescent="0.25">
      <c r="A2587" s="6">
        <v>10290</v>
      </c>
      <c r="B2587" s="6" t="s">
        <v>41</v>
      </c>
      <c r="C2587" s="6" t="s">
        <v>35</v>
      </c>
      <c r="D2587" s="6">
        <v>16</v>
      </c>
      <c r="E2587" s="6">
        <v>10.879999999999999</v>
      </c>
      <c r="F2587" s="6">
        <v>15</v>
      </c>
      <c r="G2587" s="6" t="s">
        <v>151</v>
      </c>
      <c r="H2587" s="6" t="s">
        <v>152</v>
      </c>
      <c r="I2587" s="6" t="s">
        <v>27</v>
      </c>
      <c r="J2587" s="7">
        <v>41865</v>
      </c>
      <c r="K2587" s="12">
        <f>Ventas[[#This Row],[Unit Price]]*Ventas[[#This Row],[Quantity]]</f>
        <v>240</v>
      </c>
      <c r="L2587" s="12">
        <f>Ventas[[#This Row],[Unit Cost]]*Ventas[[#This Row],[Quantity]]</f>
        <v>163.19999999999999</v>
      </c>
      <c r="M2587" s="14">
        <f>Ventas[[#This Row],[Ingresos]]-Ventas[[#This Row],[Costes]]</f>
        <v>76.800000000000011</v>
      </c>
      <c r="N2587" s="14" t="str">
        <f>_xlfn.XLOOKUP(Ventas[[#This Row],[Ship Country]],[1]!Countries[Ship Country],[1]!Countries[Area],"No registrado")</f>
        <v>Sud America</v>
      </c>
      <c r="O2587" s="14" t="str">
        <f>_xlfn.XLOOKUP(Ventas[[#This Row],[Ship Country]],[1]!Countries[Ship Country],[1]!Countries[Continent],"No existe")</f>
        <v>America</v>
      </c>
      <c r="P2587" s="15" t="str">
        <f>_xlfn.XLOOKUP(Ventas[[#This Row],[Category]],[2]!ProdManager[Category],[2]!ProdManager[Prod_Manager])</f>
        <v>Lydia Sinn</v>
      </c>
      <c r="Q2587" s="15">
        <f>YEAR(Ventas[[#This Row],[Order Date]])</f>
        <v>2014</v>
      </c>
      <c r="R2587" s="15" t="str">
        <f>TEXT(Ventas[[#This Row],[Order Date]],"MMM")</f>
        <v>ago</v>
      </c>
    </row>
    <row r="2588" spans="1:18" x14ac:dyDescent="0.25">
      <c r="A2588" s="4">
        <v>10290</v>
      </c>
      <c r="B2588" s="4" t="s">
        <v>61</v>
      </c>
      <c r="C2588" s="4" t="s">
        <v>24</v>
      </c>
      <c r="D2588" s="4">
        <v>10.4</v>
      </c>
      <c r="E2588" s="4">
        <v>7.3839999999999995</v>
      </c>
      <c r="F2588" s="4">
        <v>10</v>
      </c>
      <c r="G2588" s="4" t="s">
        <v>151</v>
      </c>
      <c r="H2588" s="4" t="s">
        <v>152</v>
      </c>
      <c r="I2588" s="4" t="s">
        <v>27</v>
      </c>
      <c r="J2588" s="5">
        <v>41656</v>
      </c>
      <c r="K2588" s="12">
        <f>Ventas[[#This Row],[Unit Price]]*Ventas[[#This Row],[Quantity]]</f>
        <v>104</v>
      </c>
      <c r="L2588" s="12">
        <f>Ventas[[#This Row],[Unit Cost]]*Ventas[[#This Row],[Quantity]]</f>
        <v>73.839999999999989</v>
      </c>
      <c r="M2588" s="14">
        <f>Ventas[[#This Row],[Ingresos]]-Ventas[[#This Row],[Costes]]</f>
        <v>30.160000000000011</v>
      </c>
      <c r="N2588" s="14" t="str">
        <f>_xlfn.XLOOKUP(Ventas[[#This Row],[Ship Country]],[1]!Countries[Ship Country],[1]!Countries[Area],"No registrado")</f>
        <v>Sud America</v>
      </c>
      <c r="O2588" s="14" t="str">
        <f>_xlfn.XLOOKUP(Ventas[[#This Row],[Ship Country]],[1]!Countries[Ship Country],[1]!Countries[Continent],"No existe")</f>
        <v>America</v>
      </c>
      <c r="P2588" s="15" t="str">
        <f>_xlfn.XLOOKUP(Ventas[[#This Row],[Category]],[2]!ProdManager[Category],[2]!ProdManager[Prod_Manager])</f>
        <v>Lydia Sinn</v>
      </c>
      <c r="Q2588" s="15">
        <f>YEAR(Ventas[[#This Row],[Order Date]])</f>
        <v>2014</v>
      </c>
      <c r="R2588" s="15" t="str">
        <f>TEXT(Ventas[[#This Row],[Order Date]],"MMM")</f>
        <v>ene</v>
      </c>
    </row>
    <row r="2589" spans="1:18" x14ac:dyDescent="0.25">
      <c r="A2589" s="6">
        <v>10291</v>
      </c>
      <c r="B2589" s="6" t="s">
        <v>22</v>
      </c>
      <c r="C2589" s="6" t="s">
        <v>18</v>
      </c>
      <c r="D2589" s="6">
        <v>42.4</v>
      </c>
      <c r="E2589" s="6">
        <v>34.344000000000001</v>
      </c>
      <c r="F2589" s="6">
        <v>20</v>
      </c>
      <c r="G2589" s="6" t="s">
        <v>80</v>
      </c>
      <c r="H2589" s="6" t="s">
        <v>26</v>
      </c>
      <c r="I2589" s="6" t="s">
        <v>27</v>
      </c>
      <c r="J2589" s="7">
        <v>41808</v>
      </c>
      <c r="K2589" s="12">
        <f>Ventas[[#This Row],[Unit Price]]*Ventas[[#This Row],[Quantity]]</f>
        <v>848</v>
      </c>
      <c r="L2589" s="12">
        <f>Ventas[[#This Row],[Unit Cost]]*Ventas[[#This Row],[Quantity]]</f>
        <v>686.88</v>
      </c>
      <c r="M2589" s="14">
        <f>Ventas[[#This Row],[Ingresos]]-Ventas[[#This Row],[Costes]]</f>
        <v>161.12</v>
      </c>
      <c r="N2589" s="14" t="str">
        <f>_xlfn.XLOOKUP(Ventas[[#This Row],[Ship Country]],[1]!Countries[Ship Country],[1]!Countries[Area],"No registrado")</f>
        <v>Sud America</v>
      </c>
      <c r="O2589" s="14" t="str">
        <f>_xlfn.XLOOKUP(Ventas[[#This Row],[Ship Country]],[1]!Countries[Ship Country],[1]!Countries[Continent],"No existe")</f>
        <v>America</v>
      </c>
      <c r="P2589" s="15" t="str">
        <f>_xlfn.XLOOKUP(Ventas[[#This Row],[Category]],[2]!ProdManager[Category],[2]!ProdManager[Prod_Manager])</f>
        <v>Marc Caine</v>
      </c>
      <c r="Q2589" s="15">
        <f>YEAR(Ventas[[#This Row],[Order Date]])</f>
        <v>2014</v>
      </c>
      <c r="R2589" s="15" t="str">
        <f>TEXT(Ventas[[#This Row],[Order Date]],"MMM")</f>
        <v>jun</v>
      </c>
    </row>
    <row r="2590" spans="1:18" x14ac:dyDescent="0.25">
      <c r="A2590" s="4">
        <v>10291</v>
      </c>
      <c r="B2590" s="4" t="s">
        <v>118</v>
      </c>
      <c r="C2590" s="4" t="s">
        <v>29</v>
      </c>
      <c r="D2590" s="4">
        <v>4.8</v>
      </c>
      <c r="E2590" s="4">
        <v>3.8879999999999999</v>
      </c>
      <c r="F2590" s="4">
        <v>20</v>
      </c>
      <c r="G2590" s="4" t="s">
        <v>80</v>
      </c>
      <c r="H2590" s="4" t="s">
        <v>26</v>
      </c>
      <c r="I2590" s="4" t="s">
        <v>27</v>
      </c>
      <c r="J2590" s="5">
        <v>42096</v>
      </c>
      <c r="K2590" s="12">
        <f>Ventas[[#This Row],[Unit Price]]*Ventas[[#This Row],[Quantity]]</f>
        <v>96</v>
      </c>
      <c r="L2590" s="12">
        <f>Ventas[[#This Row],[Unit Cost]]*Ventas[[#This Row],[Quantity]]</f>
        <v>77.759999999999991</v>
      </c>
      <c r="M2590" s="14">
        <f>Ventas[[#This Row],[Ingresos]]-Ventas[[#This Row],[Costes]]</f>
        <v>18.240000000000009</v>
      </c>
      <c r="N2590" s="14" t="str">
        <f>_xlfn.XLOOKUP(Ventas[[#This Row],[Ship Country]],[1]!Countries[Ship Country],[1]!Countries[Area],"No registrado")</f>
        <v>Sud America</v>
      </c>
      <c r="O2590" s="14" t="str">
        <f>_xlfn.XLOOKUP(Ventas[[#This Row],[Ship Country]],[1]!Countries[Ship Country],[1]!Countries[Continent],"No existe")</f>
        <v>America</v>
      </c>
      <c r="P2590" s="15" t="str">
        <f>_xlfn.XLOOKUP(Ventas[[#This Row],[Category]],[2]!ProdManager[Category],[2]!ProdManager[Prod_Manager])</f>
        <v>Peter Stone</v>
      </c>
      <c r="Q2590" s="15">
        <f>YEAR(Ventas[[#This Row],[Order Date]])</f>
        <v>2015</v>
      </c>
      <c r="R2590" s="15" t="str">
        <f>TEXT(Ventas[[#This Row],[Order Date]],"MMM")</f>
        <v>abr</v>
      </c>
    </row>
    <row r="2591" spans="1:18" x14ac:dyDescent="0.25">
      <c r="A2591" s="6">
        <v>10291</v>
      </c>
      <c r="B2591" s="6" t="s">
        <v>122</v>
      </c>
      <c r="C2591" s="6" t="s">
        <v>24</v>
      </c>
      <c r="D2591" s="6">
        <v>15.5</v>
      </c>
      <c r="E2591" s="6">
        <v>12.865</v>
      </c>
      <c r="F2591" s="6">
        <v>24</v>
      </c>
      <c r="G2591" s="6" t="s">
        <v>80</v>
      </c>
      <c r="H2591" s="6" t="s">
        <v>26</v>
      </c>
      <c r="I2591" s="6" t="s">
        <v>27</v>
      </c>
      <c r="J2591" s="7">
        <v>42172</v>
      </c>
      <c r="K2591" s="12">
        <f>Ventas[[#This Row],[Unit Price]]*Ventas[[#This Row],[Quantity]]</f>
        <v>372</v>
      </c>
      <c r="L2591" s="12">
        <f>Ventas[[#This Row],[Unit Cost]]*Ventas[[#This Row],[Quantity]]</f>
        <v>308.76</v>
      </c>
      <c r="M2591" s="14">
        <f>Ventas[[#This Row],[Ingresos]]-Ventas[[#This Row],[Costes]]</f>
        <v>63.240000000000009</v>
      </c>
      <c r="N2591" s="14" t="str">
        <f>_xlfn.XLOOKUP(Ventas[[#This Row],[Ship Country]],[1]!Countries[Ship Country],[1]!Countries[Area],"No registrado")</f>
        <v>Sud America</v>
      </c>
      <c r="O2591" s="14" t="str">
        <f>_xlfn.XLOOKUP(Ventas[[#This Row],[Ship Country]],[1]!Countries[Ship Country],[1]!Countries[Continent],"No existe")</f>
        <v>America</v>
      </c>
      <c r="P2591" s="15" t="str">
        <f>_xlfn.XLOOKUP(Ventas[[#This Row],[Category]],[2]!ProdManager[Category],[2]!ProdManager[Prod_Manager])</f>
        <v>Lydia Sinn</v>
      </c>
      <c r="Q2591" s="15">
        <f>YEAR(Ventas[[#This Row],[Order Date]])</f>
        <v>2015</v>
      </c>
      <c r="R2591" s="15" t="str">
        <f>TEXT(Ventas[[#This Row],[Order Date]],"MMM")</f>
        <v>jun</v>
      </c>
    </row>
    <row r="2592" spans="1:18" x14ac:dyDescent="0.25">
      <c r="A2592" s="4">
        <v>10292</v>
      </c>
      <c r="B2592" s="4" t="s">
        <v>34</v>
      </c>
      <c r="C2592" s="4" t="s">
        <v>35</v>
      </c>
      <c r="D2592" s="4">
        <v>64.8</v>
      </c>
      <c r="E2592" s="4">
        <v>44.063999999999993</v>
      </c>
      <c r="F2592" s="4">
        <v>20</v>
      </c>
      <c r="G2592" s="4" t="s">
        <v>153</v>
      </c>
      <c r="H2592" s="4" t="s">
        <v>152</v>
      </c>
      <c r="I2592" s="4" t="s">
        <v>27</v>
      </c>
      <c r="J2592" s="5">
        <v>41704</v>
      </c>
      <c r="K2592" s="12">
        <f>Ventas[[#This Row],[Unit Price]]*Ventas[[#This Row],[Quantity]]</f>
        <v>1296</v>
      </c>
      <c r="L2592" s="12">
        <f>Ventas[[#This Row],[Unit Cost]]*Ventas[[#This Row],[Quantity]]</f>
        <v>881.27999999999986</v>
      </c>
      <c r="M2592" s="14">
        <f>Ventas[[#This Row],[Ingresos]]-Ventas[[#This Row],[Costes]]</f>
        <v>414.72000000000014</v>
      </c>
      <c r="N2592" s="14" t="str">
        <f>_xlfn.XLOOKUP(Ventas[[#This Row],[Ship Country]],[1]!Countries[Ship Country],[1]!Countries[Area],"No registrado")</f>
        <v>Sud America</v>
      </c>
      <c r="O2592" s="14" t="str">
        <f>_xlfn.XLOOKUP(Ventas[[#This Row],[Ship Country]],[1]!Countries[Ship Country],[1]!Countries[Continent],"No existe")</f>
        <v>America</v>
      </c>
      <c r="P2592" s="15" t="str">
        <f>_xlfn.XLOOKUP(Ventas[[#This Row],[Category]],[2]!ProdManager[Category],[2]!ProdManager[Prod_Manager])</f>
        <v>Lydia Sinn</v>
      </c>
      <c r="Q2592" s="15">
        <f>YEAR(Ventas[[#This Row],[Order Date]])</f>
        <v>2014</v>
      </c>
      <c r="R2592" s="15" t="str">
        <f>TEXT(Ventas[[#This Row],[Order Date]],"MMM")</f>
        <v>mar</v>
      </c>
    </row>
    <row r="2593" spans="1:18" x14ac:dyDescent="0.25">
      <c r="A2593" s="6">
        <v>10293</v>
      </c>
      <c r="B2593" s="6" t="s">
        <v>154</v>
      </c>
      <c r="C2593" s="6" t="s">
        <v>29</v>
      </c>
      <c r="D2593" s="6">
        <v>50</v>
      </c>
      <c r="E2593" s="6">
        <v>35.5</v>
      </c>
      <c r="F2593" s="6">
        <v>12</v>
      </c>
      <c r="G2593" s="6" t="s">
        <v>117</v>
      </c>
      <c r="H2593" s="6" t="s">
        <v>73</v>
      </c>
      <c r="I2593" s="6" t="s">
        <v>74</v>
      </c>
      <c r="J2593" s="7">
        <v>41691</v>
      </c>
      <c r="K2593" s="12">
        <f>Ventas[[#This Row],[Unit Price]]*Ventas[[#This Row],[Quantity]]</f>
        <v>600</v>
      </c>
      <c r="L2593" s="12">
        <f>Ventas[[#This Row],[Unit Cost]]*Ventas[[#This Row],[Quantity]]</f>
        <v>426</v>
      </c>
      <c r="M2593" s="14">
        <f>Ventas[[#This Row],[Ingresos]]-Ventas[[#This Row],[Costes]]</f>
        <v>174</v>
      </c>
      <c r="N2593" s="14" t="str">
        <f>_xlfn.XLOOKUP(Ventas[[#This Row],[Ship Country]],[1]!Countries[Ship Country],[1]!Countries[Area],"No registrado")</f>
        <v>Sud America</v>
      </c>
      <c r="O2593" s="14" t="str">
        <f>_xlfn.XLOOKUP(Ventas[[#This Row],[Ship Country]],[1]!Countries[Ship Country],[1]!Countries[Continent],"No existe")</f>
        <v>America</v>
      </c>
      <c r="P2593" s="15" t="str">
        <f>_xlfn.XLOOKUP(Ventas[[#This Row],[Category]],[2]!ProdManager[Category],[2]!ProdManager[Prod_Manager])</f>
        <v>Peter Stone</v>
      </c>
      <c r="Q2593" s="15">
        <f>YEAR(Ventas[[#This Row],[Order Date]])</f>
        <v>2014</v>
      </c>
      <c r="R2593" s="15" t="str">
        <f>TEXT(Ventas[[#This Row],[Order Date]],"MMM")</f>
        <v>feb</v>
      </c>
    </row>
    <row r="2594" spans="1:18" x14ac:dyDescent="0.25">
      <c r="A2594" s="4">
        <v>10293</v>
      </c>
      <c r="B2594" s="4" t="s">
        <v>51</v>
      </c>
      <c r="C2594" s="4" t="s">
        <v>43</v>
      </c>
      <c r="D2594" s="4">
        <v>3.6</v>
      </c>
      <c r="E2594" s="4">
        <v>3.2040000000000002</v>
      </c>
      <c r="F2594" s="4">
        <v>10</v>
      </c>
      <c r="G2594" s="4" t="s">
        <v>117</v>
      </c>
      <c r="H2594" s="4" t="s">
        <v>73</v>
      </c>
      <c r="I2594" s="4" t="s">
        <v>74</v>
      </c>
      <c r="J2594" s="5">
        <v>41720</v>
      </c>
      <c r="K2594" s="12">
        <f>Ventas[[#This Row],[Unit Price]]*Ventas[[#This Row],[Quantity]]</f>
        <v>36</v>
      </c>
      <c r="L2594" s="12">
        <f>Ventas[[#This Row],[Unit Cost]]*Ventas[[#This Row],[Quantity]]</f>
        <v>32.04</v>
      </c>
      <c r="M2594" s="14">
        <f>Ventas[[#This Row],[Ingresos]]-Ventas[[#This Row],[Costes]]</f>
        <v>3.9600000000000009</v>
      </c>
      <c r="N2594" s="14" t="str">
        <f>_xlfn.XLOOKUP(Ventas[[#This Row],[Ship Country]],[1]!Countries[Ship Country],[1]!Countries[Area],"No registrado")</f>
        <v>Sud America</v>
      </c>
      <c r="O2594" s="14" t="str">
        <f>_xlfn.XLOOKUP(Ventas[[#This Row],[Ship Country]],[1]!Countries[Ship Country],[1]!Countries[Continent],"No existe")</f>
        <v>America</v>
      </c>
      <c r="P2594" s="15" t="str">
        <f>_xlfn.XLOOKUP(Ventas[[#This Row],[Category]],[2]!ProdManager[Category],[2]!ProdManager[Prod_Manager])</f>
        <v>John Matter</v>
      </c>
      <c r="Q2594" s="15">
        <f>YEAR(Ventas[[#This Row],[Order Date]])</f>
        <v>2014</v>
      </c>
      <c r="R2594" s="15" t="str">
        <f>TEXT(Ventas[[#This Row],[Order Date]],"MMM")</f>
        <v>mar</v>
      </c>
    </row>
    <row r="2595" spans="1:18" x14ac:dyDescent="0.25">
      <c r="A2595" s="6">
        <v>10293</v>
      </c>
      <c r="B2595" s="6" t="s">
        <v>125</v>
      </c>
      <c r="C2595" s="6" t="s">
        <v>24</v>
      </c>
      <c r="D2595" s="6">
        <v>35.1</v>
      </c>
      <c r="E2595" s="6">
        <v>25.974</v>
      </c>
      <c r="F2595" s="6">
        <v>50</v>
      </c>
      <c r="G2595" s="6" t="s">
        <v>117</v>
      </c>
      <c r="H2595" s="6" t="s">
        <v>73</v>
      </c>
      <c r="I2595" s="6" t="s">
        <v>74</v>
      </c>
      <c r="J2595" s="7">
        <v>41734</v>
      </c>
      <c r="K2595" s="12">
        <f>Ventas[[#This Row],[Unit Price]]*Ventas[[#This Row],[Quantity]]</f>
        <v>1755</v>
      </c>
      <c r="L2595" s="12">
        <f>Ventas[[#This Row],[Unit Cost]]*Ventas[[#This Row],[Quantity]]</f>
        <v>1298.7</v>
      </c>
      <c r="M2595" s="14">
        <f>Ventas[[#This Row],[Ingresos]]-Ventas[[#This Row],[Costes]]</f>
        <v>456.29999999999995</v>
      </c>
      <c r="N2595" s="14" t="str">
        <f>_xlfn.XLOOKUP(Ventas[[#This Row],[Ship Country]],[1]!Countries[Ship Country],[1]!Countries[Area],"No registrado")</f>
        <v>Sud America</v>
      </c>
      <c r="O2595" s="14" t="str">
        <f>_xlfn.XLOOKUP(Ventas[[#This Row],[Ship Country]],[1]!Countries[Ship Country],[1]!Countries[Continent],"No existe")</f>
        <v>America</v>
      </c>
      <c r="P2595" s="15" t="str">
        <f>_xlfn.XLOOKUP(Ventas[[#This Row],[Category]],[2]!ProdManager[Category],[2]!ProdManager[Prod_Manager])</f>
        <v>Lydia Sinn</v>
      </c>
      <c r="Q2595" s="15">
        <f>YEAR(Ventas[[#This Row],[Order Date]])</f>
        <v>2014</v>
      </c>
      <c r="R2595" s="15" t="str">
        <f>TEXT(Ventas[[#This Row],[Order Date]],"MMM")</f>
        <v>abr</v>
      </c>
    </row>
    <row r="2596" spans="1:18" x14ac:dyDescent="0.25">
      <c r="A2596" s="4">
        <v>10293</v>
      </c>
      <c r="B2596" s="4" t="s">
        <v>129</v>
      </c>
      <c r="C2596" s="4" t="s">
        <v>43</v>
      </c>
      <c r="D2596" s="4">
        <v>6.2</v>
      </c>
      <c r="E2596" s="4">
        <v>5.5180000000000007</v>
      </c>
      <c r="F2596" s="4">
        <v>60</v>
      </c>
      <c r="G2596" s="4" t="s">
        <v>117</v>
      </c>
      <c r="H2596" s="4" t="s">
        <v>73</v>
      </c>
      <c r="I2596" s="4" t="s">
        <v>74</v>
      </c>
      <c r="J2596" s="5">
        <v>41929</v>
      </c>
      <c r="K2596" s="12">
        <f>Ventas[[#This Row],[Unit Price]]*Ventas[[#This Row],[Quantity]]</f>
        <v>372</v>
      </c>
      <c r="L2596" s="12">
        <f>Ventas[[#This Row],[Unit Cost]]*Ventas[[#This Row],[Quantity]]</f>
        <v>331.08000000000004</v>
      </c>
      <c r="M2596" s="14">
        <f>Ventas[[#This Row],[Ingresos]]-Ventas[[#This Row],[Costes]]</f>
        <v>40.919999999999959</v>
      </c>
      <c r="N2596" s="14" t="str">
        <f>_xlfn.XLOOKUP(Ventas[[#This Row],[Ship Country]],[1]!Countries[Ship Country],[1]!Countries[Area],"No registrado")</f>
        <v>Sud America</v>
      </c>
      <c r="O2596" s="14" t="str">
        <f>_xlfn.XLOOKUP(Ventas[[#This Row],[Ship Country]],[1]!Countries[Ship Country],[1]!Countries[Continent],"No existe")</f>
        <v>America</v>
      </c>
      <c r="P2596" s="15" t="str">
        <f>_xlfn.XLOOKUP(Ventas[[#This Row],[Category]],[2]!ProdManager[Category],[2]!ProdManager[Prod_Manager])</f>
        <v>John Matter</v>
      </c>
      <c r="Q2596" s="15">
        <f>YEAR(Ventas[[#This Row],[Order Date]])</f>
        <v>2014</v>
      </c>
      <c r="R2596" s="15" t="str">
        <f>TEXT(Ventas[[#This Row],[Order Date]],"MMM")</f>
        <v>oct</v>
      </c>
    </row>
    <row r="2597" spans="1:18" x14ac:dyDescent="0.25">
      <c r="A2597" s="6">
        <v>10294</v>
      </c>
      <c r="B2597" s="6" t="s">
        <v>40</v>
      </c>
      <c r="C2597" s="6" t="s">
        <v>15</v>
      </c>
      <c r="D2597" s="6">
        <v>27.2</v>
      </c>
      <c r="E2597" s="6">
        <v>20.399999999999999</v>
      </c>
      <c r="F2597" s="6">
        <v>21</v>
      </c>
      <c r="G2597" s="6" t="s">
        <v>82</v>
      </c>
      <c r="H2597" s="6" t="s">
        <v>83</v>
      </c>
      <c r="I2597" s="6" t="s">
        <v>84</v>
      </c>
      <c r="J2597" s="7">
        <v>42000</v>
      </c>
      <c r="K2597" s="12">
        <f>Ventas[[#This Row],[Unit Price]]*Ventas[[#This Row],[Quantity]]</f>
        <v>571.19999999999993</v>
      </c>
      <c r="L2597" s="12">
        <f>Ventas[[#This Row],[Unit Cost]]*Ventas[[#This Row],[Quantity]]</f>
        <v>428.4</v>
      </c>
      <c r="M2597" s="14">
        <f>Ventas[[#This Row],[Ingresos]]-Ventas[[#This Row],[Costes]]</f>
        <v>142.79999999999995</v>
      </c>
      <c r="N2597" s="14" t="str">
        <f>_xlfn.XLOOKUP(Ventas[[#This Row],[Ship Country]],[1]!Countries[Ship Country],[1]!Countries[Area],"No registrado")</f>
        <v>Nord America</v>
      </c>
      <c r="O2597" s="14" t="str">
        <f>_xlfn.XLOOKUP(Ventas[[#This Row],[Ship Country]],[1]!Countries[Ship Country],[1]!Countries[Continent],"No existe")</f>
        <v>America</v>
      </c>
      <c r="P2597" s="15" t="str">
        <f>_xlfn.XLOOKUP(Ventas[[#This Row],[Category]],[2]!ProdManager[Category],[2]!ProdManager[Prod_Manager])</f>
        <v>Peter Stone</v>
      </c>
      <c r="Q2597" s="15">
        <f>YEAR(Ventas[[#This Row],[Order Date]])</f>
        <v>2014</v>
      </c>
      <c r="R2597" s="15" t="str">
        <f>TEXT(Ventas[[#This Row],[Order Date]],"MMM")</f>
        <v>dic</v>
      </c>
    </row>
    <row r="2598" spans="1:18" x14ac:dyDescent="0.25">
      <c r="A2598" s="4">
        <v>10294</v>
      </c>
      <c r="B2598" s="4" t="s">
        <v>129</v>
      </c>
      <c r="C2598" s="4" t="s">
        <v>43</v>
      </c>
      <c r="D2598" s="4">
        <v>6.2</v>
      </c>
      <c r="E2598" s="4">
        <v>5.58</v>
      </c>
      <c r="F2598" s="4">
        <v>60</v>
      </c>
      <c r="G2598" s="4" t="s">
        <v>82</v>
      </c>
      <c r="H2598" s="4" t="s">
        <v>83</v>
      </c>
      <c r="I2598" s="4" t="s">
        <v>84</v>
      </c>
      <c r="J2598" s="5">
        <v>41976</v>
      </c>
      <c r="K2598" s="12">
        <f>Ventas[[#This Row],[Unit Price]]*Ventas[[#This Row],[Quantity]]</f>
        <v>372</v>
      </c>
      <c r="L2598" s="12">
        <f>Ventas[[#This Row],[Unit Cost]]*Ventas[[#This Row],[Quantity]]</f>
        <v>334.8</v>
      </c>
      <c r="M2598" s="14">
        <f>Ventas[[#This Row],[Ingresos]]-Ventas[[#This Row],[Costes]]</f>
        <v>37.199999999999989</v>
      </c>
      <c r="N2598" s="14" t="str">
        <f>_xlfn.XLOOKUP(Ventas[[#This Row],[Ship Country]],[1]!Countries[Ship Country],[1]!Countries[Area],"No registrado")</f>
        <v>Nord America</v>
      </c>
      <c r="O2598" s="14" t="str">
        <f>_xlfn.XLOOKUP(Ventas[[#This Row],[Ship Country]],[1]!Countries[Ship Country],[1]!Countries[Continent],"No existe")</f>
        <v>America</v>
      </c>
      <c r="P2598" s="15" t="str">
        <f>_xlfn.XLOOKUP(Ventas[[#This Row],[Category]],[2]!ProdManager[Category],[2]!ProdManager[Prod_Manager])</f>
        <v>John Matter</v>
      </c>
      <c r="Q2598" s="15">
        <f>YEAR(Ventas[[#This Row],[Order Date]])</f>
        <v>2014</v>
      </c>
      <c r="R2598" s="15" t="str">
        <f>TEXT(Ventas[[#This Row],[Order Date]],"MMM")</f>
        <v>dic</v>
      </c>
    </row>
    <row r="2599" spans="1:18" x14ac:dyDescent="0.25">
      <c r="A2599" s="6">
        <v>10294</v>
      </c>
      <c r="B2599" s="6" t="s">
        <v>107</v>
      </c>
      <c r="C2599" s="6" t="s">
        <v>43</v>
      </c>
      <c r="D2599" s="6">
        <v>36.799999999999997</v>
      </c>
      <c r="E2599" s="6">
        <v>33.856000000000002</v>
      </c>
      <c r="F2599" s="6">
        <v>15</v>
      </c>
      <c r="G2599" s="6" t="s">
        <v>82</v>
      </c>
      <c r="H2599" s="6" t="s">
        <v>83</v>
      </c>
      <c r="I2599" s="6" t="s">
        <v>84</v>
      </c>
      <c r="J2599" s="7">
        <v>42111</v>
      </c>
      <c r="K2599" s="12">
        <f>Ventas[[#This Row],[Unit Price]]*Ventas[[#This Row],[Quantity]]</f>
        <v>552</v>
      </c>
      <c r="L2599" s="12">
        <f>Ventas[[#This Row],[Unit Cost]]*Ventas[[#This Row],[Quantity]]</f>
        <v>507.84000000000003</v>
      </c>
      <c r="M2599" s="14">
        <f>Ventas[[#This Row],[Ingresos]]-Ventas[[#This Row],[Costes]]</f>
        <v>44.159999999999968</v>
      </c>
      <c r="N2599" s="14" t="str">
        <f>_xlfn.XLOOKUP(Ventas[[#This Row],[Ship Country]],[1]!Countries[Ship Country],[1]!Countries[Area],"No registrado")</f>
        <v>Nord America</v>
      </c>
      <c r="O2599" s="14" t="str">
        <f>_xlfn.XLOOKUP(Ventas[[#This Row],[Ship Country]],[1]!Countries[Ship Country],[1]!Countries[Continent],"No existe")</f>
        <v>America</v>
      </c>
      <c r="P2599" s="15" t="str">
        <f>_xlfn.XLOOKUP(Ventas[[#This Row],[Category]],[2]!ProdManager[Category],[2]!ProdManager[Prod_Manager])</f>
        <v>John Matter</v>
      </c>
      <c r="Q2599" s="15">
        <f>YEAR(Ventas[[#This Row],[Order Date]])</f>
        <v>2015</v>
      </c>
      <c r="R2599" s="15" t="str">
        <f>TEXT(Ventas[[#This Row],[Order Date]],"MMM")</f>
        <v>abr</v>
      </c>
    </row>
    <row r="2600" spans="1:18" x14ac:dyDescent="0.25">
      <c r="A2600" s="4">
        <v>10294</v>
      </c>
      <c r="B2600" s="4" t="s">
        <v>91</v>
      </c>
      <c r="C2600" s="4" t="s">
        <v>46</v>
      </c>
      <c r="D2600" s="4">
        <v>31.2</v>
      </c>
      <c r="E2600" s="4">
        <v>24.96</v>
      </c>
      <c r="F2600" s="4">
        <v>15</v>
      </c>
      <c r="G2600" s="4" t="s">
        <v>82</v>
      </c>
      <c r="H2600" s="4" t="s">
        <v>83</v>
      </c>
      <c r="I2600" s="4" t="s">
        <v>84</v>
      </c>
      <c r="J2600" s="5">
        <v>41966</v>
      </c>
      <c r="K2600" s="12">
        <f>Ventas[[#This Row],[Unit Price]]*Ventas[[#This Row],[Quantity]]</f>
        <v>468</v>
      </c>
      <c r="L2600" s="12">
        <f>Ventas[[#This Row],[Unit Cost]]*Ventas[[#This Row],[Quantity]]</f>
        <v>374.40000000000003</v>
      </c>
      <c r="M2600" s="14">
        <f>Ventas[[#This Row],[Ingresos]]-Ventas[[#This Row],[Costes]]</f>
        <v>93.599999999999966</v>
      </c>
      <c r="N2600" s="14" t="str">
        <f>_xlfn.XLOOKUP(Ventas[[#This Row],[Ship Country]],[1]!Countries[Ship Country],[1]!Countries[Area],"No registrado")</f>
        <v>Nord America</v>
      </c>
      <c r="O2600" s="14" t="str">
        <f>_xlfn.XLOOKUP(Ventas[[#This Row],[Ship Country]],[1]!Countries[Ship Country],[1]!Countries[Continent],"No existe")</f>
        <v>America</v>
      </c>
      <c r="P2600" s="15" t="str">
        <f>_xlfn.XLOOKUP(Ventas[[#This Row],[Category]],[2]!ProdManager[Category],[2]!ProdManager[Prod_Manager])</f>
        <v>John Matter</v>
      </c>
      <c r="Q2600" s="15">
        <f>YEAR(Ventas[[#This Row],[Order Date]])</f>
        <v>2014</v>
      </c>
      <c r="R2600" s="15" t="str">
        <f>TEXT(Ventas[[#This Row],[Order Date]],"MMM")</f>
        <v>nov</v>
      </c>
    </row>
    <row r="2601" spans="1:18" x14ac:dyDescent="0.25">
      <c r="A2601" s="6">
        <v>10294</v>
      </c>
      <c r="B2601" s="6" t="s">
        <v>138</v>
      </c>
      <c r="C2601" s="6" t="s">
        <v>43</v>
      </c>
      <c r="D2601" s="6">
        <v>14.4</v>
      </c>
      <c r="E2601" s="6">
        <v>13.104000000000001</v>
      </c>
      <c r="F2601" s="6">
        <v>18</v>
      </c>
      <c r="G2601" s="6" t="s">
        <v>82</v>
      </c>
      <c r="H2601" s="6" t="s">
        <v>83</v>
      </c>
      <c r="I2601" s="6" t="s">
        <v>84</v>
      </c>
      <c r="J2601" s="7">
        <v>41836</v>
      </c>
      <c r="K2601" s="12">
        <f>Ventas[[#This Row],[Unit Price]]*Ventas[[#This Row],[Quantity]]</f>
        <v>259.2</v>
      </c>
      <c r="L2601" s="12">
        <f>Ventas[[#This Row],[Unit Cost]]*Ventas[[#This Row],[Quantity]]</f>
        <v>235.87200000000001</v>
      </c>
      <c r="M2601" s="14">
        <f>Ventas[[#This Row],[Ingresos]]-Ventas[[#This Row],[Costes]]</f>
        <v>23.327999999999975</v>
      </c>
      <c r="N2601" s="14" t="str">
        <f>_xlfn.XLOOKUP(Ventas[[#This Row],[Ship Country]],[1]!Countries[Ship Country],[1]!Countries[Area],"No registrado")</f>
        <v>Nord America</v>
      </c>
      <c r="O2601" s="14" t="str">
        <f>_xlfn.XLOOKUP(Ventas[[#This Row],[Ship Country]],[1]!Countries[Ship Country],[1]!Countries[Continent],"No existe")</f>
        <v>America</v>
      </c>
      <c r="P2601" s="15" t="str">
        <f>_xlfn.XLOOKUP(Ventas[[#This Row],[Category]],[2]!ProdManager[Category],[2]!ProdManager[Prod_Manager])</f>
        <v>John Matter</v>
      </c>
      <c r="Q2601" s="15">
        <f>YEAR(Ventas[[#This Row],[Order Date]])</f>
        <v>2014</v>
      </c>
      <c r="R2601" s="15" t="str">
        <f>TEXT(Ventas[[#This Row],[Order Date]],"MMM")</f>
        <v>jul</v>
      </c>
    </row>
    <row r="2602" spans="1:18" x14ac:dyDescent="0.25">
      <c r="A2602" s="4">
        <v>10295</v>
      </c>
      <c r="B2602" s="4" t="s">
        <v>86</v>
      </c>
      <c r="C2602" s="4" t="s">
        <v>10</v>
      </c>
      <c r="D2602" s="4">
        <v>30.4</v>
      </c>
      <c r="E2602" s="4">
        <v>24.32</v>
      </c>
      <c r="F2602" s="4">
        <v>40</v>
      </c>
      <c r="G2602" s="4" t="s">
        <v>11</v>
      </c>
      <c r="H2602" s="4" t="s">
        <v>12</v>
      </c>
      <c r="I2602" s="4" t="s">
        <v>13</v>
      </c>
      <c r="J2602" s="5">
        <v>41677</v>
      </c>
      <c r="K2602" s="12">
        <f>Ventas[[#This Row],[Unit Price]]*Ventas[[#This Row],[Quantity]]</f>
        <v>1216</v>
      </c>
      <c r="L2602" s="12">
        <f>Ventas[[#This Row],[Unit Cost]]*Ventas[[#This Row],[Quantity]]</f>
        <v>972.8</v>
      </c>
      <c r="M2602" s="14">
        <f>Ventas[[#This Row],[Ingresos]]-Ventas[[#This Row],[Costes]]</f>
        <v>243.20000000000005</v>
      </c>
      <c r="N2602" s="14" t="str">
        <f>_xlfn.XLOOKUP(Ventas[[#This Row],[Ship Country]],[1]!Countries[Ship Country],[1]!Countries[Area],"No registrado")</f>
        <v>Nord Europe</v>
      </c>
      <c r="O2602" s="14" t="str">
        <f>_xlfn.XLOOKUP(Ventas[[#This Row],[Ship Country]],[1]!Countries[Ship Country],[1]!Countries[Continent],"No existe")</f>
        <v>Europe</v>
      </c>
      <c r="P2602" s="15" t="str">
        <f>_xlfn.XLOOKUP(Ventas[[#This Row],[Category]],[2]!ProdManager[Category],[2]!ProdManager[Prod_Manager])</f>
        <v>Marc Caine</v>
      </c>
      <c r="Q2602" s="15">
        <f>YEAR(Ventas[[#This Row],[Order Date]])</f>
        <v>2014</v>
      </c>
      <c r="R2602" s="15" t="str">
        <f>TEXT(Ventas[[#This Row],[Order Date]],"MMM")</f>
        <v>feb</v>
      </c>
    </row>
    <row r="2603" spans="1:18" x14ac:dyDescent="0.25">
      <c r="A2603" s="6">
        <v>10296</v>
      </c>
      <c r="B2603" s="6" t="s">
        <v>16</v>
      </c>
      <c r="C2603" s="6" t="s">
        <v>15</v>
      </c>
      <c r="D2603" s="6">
        <v>16.8</v>
      </c>
      <c r="E2603" s="6">
        <v>13.608000000000002</v>
      </c>
      <c r="F2603" s="6">
        <v>12</v>
      </c>
      <c r="G2603" s="6" t="s">
        <v>135</v>
      </c>
      <c r="H2603" s="6" t="s">
        <v>136</v>
      </c>
      <c r="I2603" s="6" t="s">
        <v>65</v>
      </c>
      <c r="J2603" s="7">
        <v>41984</v>
      </c>
      <c r="K2603" s="12">
        <f>Ventas[[#This Row],[Unit Price]]*Ventas[[#This Row],[Quantity]]</f>
        <v>201.60000000000002</v>
      </c>
      <c r="L2603" s="12">
        <f>Ventas[[#This Row],[Unit Cost]]*Ventas[[#This Row],[Quantity]]</f>
        <v>163.29600000000002</v>
      </c>
      <c r="M2603" s="14">
        <f>Ventas[[#This Row],[Ingresos]]-Ventas[[#This Row],[Costes]]</f>
        <v>38.304000000000002</v>
      </c>
      <c r="N2603" s="14" t="str">
        <f>_xlfn.XLOOKUP(Ventas[[#This Row],[Ship Country]],[1]!Countries[Ship Country],[1]!Countries[Area],"No registrado")</f>
        <v>Sud America</v>
      </c>
      <c r="O2603" s="14" t="str">
        <f>_xlfn.XLOOKUP(Ventas[[#This Row],[Ship Country]],[1]!Countries[Ship Country],[1]!Countries[Continent],"No existe")</f>
        <v>America</v>
      </c>
      <c r="P2603" s="15" t="str">
        <f>_xlfn.XLOOKUP(Ventas[[#This Row],[Category]],[2]!ProdManager[Category],[2]!ProdManager[Prod_Manager])</f>
        <v>Peter Stone</v>
      </c>
      <c r="Q2603" s="15">
        <f>YEAR(Ventas[[#This Row],[Order Date]])</f>
        <v>2014</v>
      </c>
      <c r="R2603" s="15" t="str">
        <f>TEXT(Ventas[[#This Row],[Order Date]],"MMM")</f>
        <v>dic</v>
      </c>
    </row>
    <row r="2604" spans="1:18" x14ac:dyDescent="0.25">
      <c r="A2604" s="4">
        <v>10296</v>
      </c>
      <c r="B2604" s="4" t="s">
        <v>56</v>
      </c>
      <c r="C2604" s="4" t="s">
        <v>35</v>
      </c>
      <c r="D2604" s="4">
        <v>13.9</v>
      </c>
      <c r="E2604" s="4">
        <v>9.0350000000000001</v>
      </c>
      <c r="F2604" s="4">
        <v>30</v>
      </c>
      <c r="G2604" s="4" t="s">
        <v>135</v>
      </c>
      <c r="H2604" s="4" t="s">
        <v>136</v>
      </c>
      <c r="I2604" s="4" t="s">
        <v>65</v>
      </c>
      <c r="J2604" s="5">
        <v>41931</v>
      </c>
      <c r="K2604" s="12">
        <f>Ventas[[#This Row],[Unit Price]]*Ventas[[#This Row],[Quantity]]</f>
        <v>417</v>
      </c>
      <c r="L2604" s="12">
        <f>Ventas[[#This Row],[Unit Cost]]*Ventas[[#This Row],[Quantity]]</f>
        <v>271.05</v>
      </c>
      <c r="M2604" s="14">
        <f>Ventas[[#This Row],[Ingresos]]-Ventas[[#This Row],[Costes]]</f>
        <v>145.94999999999999</v>
      </c>
      <c r="N2604" s="14" t="str">
        <f>_xlfn.XLOOKUP(Ventas[[#This Row],[Ship Country]],[1]!Countries[Ship Country],[1]!Countries[Area],"No registrado")</f>
        <v>Sud America</v>
      </c>
      <c r="O2604" s="14" t="str">
        <f>_xlfn.XLOOKUP(Ventas[[#This Row],[Ship Country]],[1]!Countries[Ship Country],[1]!Countries[Continent],"No existe")</f>
        <v>America</v>
      </c>
      <c r="P2604" s="15" t="str">
        <f>_xlfn.XLOOKUP(Ventas[[#This Row],[Category]],[2]!ProdManager[Category],[2]!ProdManager[Prod_Manager])</f>
        <v>Lydia Sinn</v>
      </c>
      <c r="Q2604" s="15">
        <f>YEAR(Ventas[[#This Row],[Order Date]])</f>
        <v>2014</v>
      </c>
      <c r="R2604" s="15" t="str">
        <f>TEXT(Ventas[[#This Row],[Order Date]],"MMM")</f>
        <v>oct</v>
      </c>
    </row>
    <row r="2605" spans="1:18" x14ac:dyDescent="0.25">
      <c r="A2605" s="6">
        <v>10296</v>
      </c>
      <c r="B2605" s="6" t="s">
        <v>155</v>
      </c>
      <c r="C2605" s="6" t="s">
        <v>15</v>
      </c>
      <c r="D2605" s="6">
        <v>28.8</v>
      </c>
      <c r="E2605" s="6">
        <v>21.6</v>
      </c>
      <c r="F2605" s="6">
        <v>15</v>
      </c>
      <c r="G2605" s="6" t="s">
        <v>135</v>
      </c>
      <c r="H2605" s="6" t="s">
        <v>136</v>
      </c>
      <c r="I2605" s="6" t="s">
        <v>65</v>
      </c>
      <c r="J2605" s="7">
        <v>42073</v>
      </c>
      <c r="K2605" s="12">
        <f>Ventas[[#This Row],[Unit Price]]*Ventas[[#This Row],[Quantity]]</f>
        <v>432</v>
      </c>
      <c r="L2605" s="12">
        <f>Ventas[[#This Row],[Unit Cost]]*Ventas[[#This Row],[Quantity]]</f>
        <v>324</v>
      </c>
      <c r="M2605" s="14">
        <f>Ventas[[#This Row],[Ingresos]]-Ventas[[#This Row],[Costes]]</f>
        <v>108</v>
      </c>
      <c r="N2605" s="14" t="str">
        <f>_xlfn.XLOOKUP(Ventas[[#This Row],[Ship Country]],[1]!Countries[Ship Country],[1]!Countries[Area],"No registrado")</f>
        <v>Sud America</v>
      </c>
      <c r="O2605" s="14" t="str">
        <f>_xlfn.XLOOKUP(Ventas[[#This Row],[Ship Country]],[1]!Countries[Ship Country],[1]!Countries[Continent],"No existe")</f>
        <v>America</v>
      </c>
      <c r="P2605" s="15" t="str">
        <f>_xlfn.XLOOKUP(Ventas[[#This Row],[Category]],[2]!ProdManager[Category],[2]!ProdManager[Prod_Manager])</f>
        <v>Peter Stone</v>
      </c>
      <c r="Q2605" s="15">
        <f>YEAR(Ventas[[#This Row],[Order Date]])</f>
        <v>2015</v>
      </c>
      <c r="R2605" s="15" t="str">
        <f>TEXT(Ventas[[#This Row],[Order Date]],"MMM")</f>
        <v>mar</v>
      </c>
    </row>
    <row r="2606" spans="1:18" x14ac:dyDescent="0.25">
      <c r="A2606" s="4">
        <v>10297</v>
      </c>
      <c r="B2606" s="4" t="s">
        <v>42</v>
      </c>
      <c r="C2606" s="4" t="s">
        <v>43</v>
      </c>
      <c r="D2606" s="4">
        <v>14.4</v>
      </c>
      <c r="E2606" s="4">
        <v>13.104000000000001</v>
      </c>
      <c r="F2606" s="4">
        <v>60</v>
      </c>
      <c r="G2606" s="4" t="s">
        <v>92</v>
      </c>
      <c r="H2606" s="4" t="s">
        <v>93</v>
      </c>
      <c r="I2606" s="4" t="s">
        <v>13</v>
      </c>
      <c r="J2606" s="5">
        <v>42125</v>
      </c>
      <c r="K2606" s="12">
        <f>Ventas[[#This Row],[Unit Price]]*Ventas[[#This Row],[Quantity]]</f>
        <v>864</v>
      </c>
      <c r="L2606" s="12">
        <f>Ventas[[#This Row],[Unit Cost]]*Ventas[[#This Row],[Quantity]]</f>
        <v>786.24</v>
      </c>
      <c r="M2606" s="14">
        <f>Ventas[[#This Row],[Ingresos]]-Ventas[[#This Row],[Costes]]</f>
        <v>77.759999999999991</v>
      </c>
      <c r="N2606" s="14" t="str">
        <f>_xlfn.XLOOKUP(Ventas[[#This Row],[Ship Country]],[1]!Countries[Ship Country],[1]!Countries[Area],"No registrado")</f>
        <v>Nord Europe</v>
      </c>
      <c r="O2606" s="14" t="str">
        <f>_xlfn.XLOOKUP(Ventas[[#This Row],[Ship Country]],[1]!Countries[Ship Country],[1]!Countries[Continent],"No existe")</f>
        <v>Europe</v>
      </c>
      <c r="P2606" s="15" t="str">
        <f>_xlfn.XLOOKUP(Ventas[[#This Row],[Category]],[2]!ProdManager[Category],[2]!ProdManager[Prod_Manager])</f>
        <v>John Matter</v>
      </c>
      <c r="Q2606" s="15">
        <f>YEAR(Ventas[[#This Row],[Order Date]])</f>
        <v>2015</v>
      </c>
      <c r="R2606" s="15" t="str">
        <f>TEXT(Ventas[[#This Row],[Order Date]],"MMM")</f>
        <v>may</v>
      </c>
    </row>
    <row r="2607" spans="1:18" x14ac:dyDescent="0.25">
      <c r="A2607" s="6">
        <v>10297</v>
      </c>
      <c r="B2607" s="6" t="s">
        <v>14</v>
      </c>
      <c r="C2607" s="6" t="s">
        <v>15</v>
      </c>
      <c r="D2607" s="6">
        <v>27.8</v>
      </c>
      <c r="E2607" s="6">
        <v>21.684000000000001</v>
      </c>
      <c r="F2607" s="6">
        <v>20</v>
      </c>
      <c r="G2607" s="6" t="s">
        <v>92</v>
      </c>
      <c r="H2607" s="6" t="s">
        <v>93</v>
      </c>
      <c r="I2607" s="6" t="s">
        <v>13</v>
      </c>
      <c r="J2607" s="7">
        <v>41842</v>
      </c>
      <c r="K2607" s="12">
        <f>Ventas[[#This Row],[Unit Price]]*Ventas[[#This Row],[Quantity]]</f>
        <v>556</v>
      </c>
      <c r="L2607" s="12">
        <f>Ventas[[#This Row],[Unit Cost]]*Ventas[[#This Row],[Quantity]]</f>
        <v>433.68</v>
      </c>
      <c r="M2607" s="14">
        <f>Ventas[[#This Row],[Ingresos]]-Ventas[[#This Row],[Costes]]</f>
        <v>122.32</v>
      </c>
      <c r="N2607" s="14" t="str">
        <f>_xlfn.XLOOKUP(Ventas[[#This Row],[Ship Country]],[1]!Countries[Ship Country],[1]!Countries[Area],"No registrado")</f>
        <v>Nord Europe</v>
      </c>
      <c r="O2607" s="14" t="str">
        <f>_xlfn.XLOOKUP(Ventas[[#This Row],[Ship Country]],[1]!Countries[Ship Country],[1]!Countries[Continent],"No existe")</f>
        <v>Europe</v>
      </c>
      <c r="P2607" s="15" t="str">
        <f>_xlfn.XLOOKUP(Ventas[[#This Row],[Category]],[2]!ProdManager[Category],[2]!ProdManager[Prod_Manager])</f>
        <v>Peter Stone</v>
      </c>
      <c r="Q2607" s="15">
        <f>YEAR(Ventas[[#This Row],[Order Date]])</f>
        <v>2014</v>
      </c>
      <c r="R2607" s="15" t="str">
        <f>TEXT(Ventas[[#This Row],[Order Date]],"MMM")</f>
        <v>jul</v>
      </c>
    </row>
    <row r="2608" spans="1:18" x14ac:dyDescent="0.25">
      <c r="A2608" s="4">
        <v>10298</v>
      </c>
      <c r="B2608" s="4" t="s">
        <v>55</v>
      </c>
      <c r="C2608" s="4" t="s">
        <v>43</v>
      </c>
      <c r="D2608" s="4">
        <v>15.2</v>
      </c>
      <c r="E2608" s="4">
        <v>13.527999999999999</v>
      </c>
      <c r="F2608" s="4">
        <v>40</v>
      </c>
      <c r="G2608" s="4" t="s">
        <v>156</v>
      </c>
      <c r="H2608" s="4" t="s">
        <v>157</v>
      </c>
      <c r="I2608" s="4" t="s">
        <v>158</v>
      </c>
      <c r="J2608" s="5">
        <v>42074</v>
      </c>
      <c r="K2608" s="12">
        <f>Ventas[[#This Row],[Unit Price]]*Ventas[[#This Row],[Quantity]]</f>
        <v>608</v>
      </c>
      <c r="L2608" s="12">
        <f>Ventas[[#This Row],[Unit Cost]]*Ventas[[#This Row],[Quantity]]</f>
        <v>541.11999999999989</v>
      </c>
      <c r="M2608" s="14">
        <f>Ventas[[#This Row],[Ingresos]]-Ventas[[#This Row],[Costes]]</f>
        <v>66.880000000000109</v>
      </c>
      <c r="N2608" s="14" t="str">
        <f>_xlfn.XLOOKUP(Ventas[[#This Row],[Ship Country]],[1]!Countries[Ship Country],[1]!Countries[Area],"No registrado")</f>
        <v>Nord Europe</v>
      </c>
      <c r="O2608" s="14" t="str">
        <f>_xlfn.XLOOKUP(Ventas[[#This Row],[Ship Country]],[1]!Countries[Ship Country],[1]!Countries[Continent],"No existe")</f>
        <v>Europe</v>
      </c>
      <c r="P2608" s="15" t="str">
        <f>_xlfn.XLOOKUP(Ventas[[#This Row],[Category]],[2]!ProdManager[Category],[2]!ProdManager[Prod_Manager])</f>
        <v>John Matter</v>
      </c>
      <c r="Q2608" s="15">
        <f>YEAR(Ventas[[#This Row],[Order Date]])</f>
        <v>2015</v>
      </c>
      <c r="R2608" s="15" t="str">
        <f>TEXT(Ventas[[#This Row],[Order Date]],"MMM")</f>
        <v>mar</v>
      </c>
    </row>
    <row r="2609" spans="1:18" x14ac:dyDescent="0.25">
      <c r="A2609" s="6">
        <v>10298</v>
      </c>
      <c r="B2609" s="6" t="s">
        <v>78</v>
      </c>
      <c r="C2609" s="6" t="s">
        <v>35</v>
      </c>
      <c r="D2609" s="6">
        <v>39.4</v>
      </c>
      <c r="E2609" s="6">
        <v>25.61</v>
      </c>
      <c r="F2609" s="6">
        <v>15</v>
      </c>
      <c r="G2609" s="6" t="s">
        <v>156</v>
      </c>
      <c r="H2609" s="6" t="s">
        <v>157</v>
      </c>
      <c r="I2609" s="6" t="s">
        <v>158</v>
      </c>
      <c r="J2609" s="7">
        <v>41701</v>
      </c>
      <c r="K2609" s="12">
        <f>Ventas[[#This Row],[Unit Price]]*Ventas[[#This Row],[Quantity]]</f>
        <v>591</v>
      </c>
      <c r="L2609" s="12">
        <f>Ventas[[#This Row],[Unit Cost]]*Ventas[[#This Row],[Quantity]]</f>
        <v>384.15</v>
      </c>
      <c r="M2609" s="14">
        <f>Ventas[[#This Row],[Ingresos]]-Ventas[[#This Row],[Costes]]</f>
        <v>206.85000000000002</v>
      </c>
      <c r="N2609" s="14" t="str">
        <f>_xlfn.XLOOKUP(Ventas[[#This Row],[Ship Country]],[1]!Countries[Ship Country],[1]!Countries[Area],"No registrado")</f>
        <v>Nord Europe</v>
      </c>
      <c r="O2609" s="14" t="str">
        <f>_xlfn.XLOOKUP(Ventas[[#This Row],[Ship Country]],[1]!Countries[Ship Country],[1]!Countries[Continent],"No existe")</f>
        <v>Europe</v>
      </c>
      <c r="P2609" s="15" t="str">
        <f>_xlfn.XLOOKUP(Ventas[[#This Row],[Category]],[2]!ProdManager[Category],[2]!ProdManager[Prod_Manager])</f>
        <v>Lydia Sinn</v>
      </c>
      <c r="Q2609" s="15">
        <f>YEAR(Ventas[[#This Row],[Order Date]])</f>
        <v>2014</v>
      </c>
      <c r="R2609" s="15" t="str">
        <f>TEXT(Ventas[[#This Row],[Order Date]],"MMM")</f>
        <v>mar</v>
      </c>
    </row>
    <row r="2610" spans="1:18" x14ac:dyDescent="0.25">
      <c r="A2610" s="4">
        <v>10298</v>
      </c>
      <c r="B2610" s="4" t="s">
        <v>52</v>
      </c>
      <c r="C2610" s="4" t="s">
        <v>15</v>
      </c>
      <c r="D2610" s="4">
        <v>44</v>
      </c>
      <c r="E2610" s="4">
        <v>34.760000000000005</v>
      </c>
      <c r="F2610" s="4">
        <v>30</v>
      </c>
      <c r="G2610" s="4" t="s">
        <v>156</v>
      </c>
      <c r="H2610" s="4" t="s">
        <v>157</v>
      </c>
      <c r="I2610" s="4" t="s">
        <v>158</v>
      </c>
      <c r="J2610" s="5">
        <v>41782</v>
      </c>
      <c r="K2610" s="12">
        <f>Ventas[[#This Row],[Unit Price]]*Ventas[[#This Row],[Quantity]]</f>
        <v>1320</v>
      </c>
      <c r="L2610" s="12">
        <f>Ventas[[#This Row],[Unit Cost]]*Ventas[[#This Row],[Quantity]]</f>
        <v>1042.8000000000002</v>
      </c>
      <c r="M2610" s="14">
        <f>Ventas[[#This Row],[Ingresos]]-Ventas[[#This Row],[Costes]]</f>
        <v>277.19999999999982</v>
      </c>
      <c r="N2610" s="14" t="str">
        <f>_xlfn.XLOOKUP(Ventas[[#This Row],[Ship Country]],[1]!Countries[Ship Country],[1]!Countries[Area],"No registrado")</f>
        <v>Nord Europe</v>
      </c>
      <c r="O2610" s="14" t="str">
        <f>_xlfn.XLOOKUP(Ventas[[#This Row],[Ship Country]],[1]!Countries[Ship Country],[1]!Countries[Continent],"No existe")</f>
        <v>Europe</v>
      </c>
      <c r="P2610" s="15" t="str">
        <f>_xlfn.XLOOKUP(Ventas[[#This Row],[Category]],[2]!ProdManager[Category],[2]!ProdManager[Prod_Manager])</f>
        <v>Peter Stone</v>
      </c>
      <c r="Q2610" s="15">
        <f>YEAR(Ventas[[#This Row],[Order Date]])</f>
        <v>2014</v>
      </c>
      <c r="R2610" s="15" t="str">
        <f>TEXT(Ventas[[#This Row],[Order Date]],"MMM")</f>
        <v>may</v>
      </c>
    </row>
    <row r="2611" spans="1:18" x14ac:dyDescent="0.25">
      <c r="A2611" s="6">
        <v>10298</v>
      </c>
      <c r="B2611" s="6" t="s">
        <v>57</v>
      </c>
      <c r="C2611" s="6" t="s">
        <v>29</v>
      </c>
      <c r="D2611" s="6">
        <v>15.2</v>
      </c>
      <c r="E2611" s="6">
        <v>12.007999999999999</v>
      </c>
      <c r="F2611" s="6">
        <v>40</v>
      </c>
      <c r="G2611" s="6" t="s">
        <v>156</v>
      </c>
      <c r="H2611" s="6" t="s">
        <v>157</v>
      </c>
      <c r="I2611" s="6" t="s">
        <v>158</v>
      </c>
      <c r="J2611" s="7">
        <v>41835</v>
      </c>
      <c r="K2611" s="12">
        <f>Ventas[[#This Row],[Unit Price]]*Ventas[[#This Row],[Quantity]]</f>
        <v>608</v>
      </c>
      <c r="L2611" s="12">
        <f>Ventas[[#This Row],[Unit Cost]]*Ventas[[#This Row],[Quantity]]</f>
        <v>480.31999999999994</v>
      </c>
      <c r="M2611" s="14">
        <f>Ventas[[#This Row],[Ingresos]]-Ventas[[#This Row],[Costes]]</f>
        <v>127.68000000000006</v>
      </c>
      <c r="N2611" s="14" t="str">
        <f>_xlfn.XLOOKUP(Ventas[[#This Row],[Ship Country]],[1]!Countries[Ship Country],[1]!Countries[Area],"No registrado")</f>
        <v>Nord Europe</v>
      </c>
      <c r="O2611" s="14" t="str">
        <f>_xlfn.XLOOKUP(Ventas[[#This Row],[Ship Country]],[1]!Countries[Ship Country],[1]!Countries[Continent],"No existe")</f>
        <v>Europe</v>
      </c>
      <c r="P2611" s="15" t="str">
        <f>_xlfn.XLOOKUP(Ventas[[#This Row],[Category]],[2]!ProdManager[Category],[2]!ProdManager[Prod_Manager])</f>
        <v>Peter Stone</v>
      </c>
      <c r="Q2611" s="15">
        <f>YEAR(Ventas[[#This Row],[Order Date]])</f>
        <v>2014</v>
      </c>
      <c r="R2611" s="15" t="str">
        <f>TEXT(Ventas[[#This Row],[Order Date]],"MMM")</f>
        <v>jul</v>
      </c>
    </row>
    <row r="2612" spans="1:18" x14ac:dyDescent="0.25">
      <c r="A2612" s="4">
        <v>10299</v>
      </c>
      <c r="B2612" s="4" t="s">
        <v>130</v>
      </c>
      <c r="C2612" s="4" t="s">
        <v>35</v>
      </c>
      <c r="D2612" s="4">
        <v>7.3</v>
      </c>
      <c r="E2612" s="4">
        <v>5.1099999999999994</v>
      </c>
      <c r="F2612" s="4">
        <v>15</v>
      </c>
      <c r="G2612" s="4" t="s">
        <v>139</v>
      </c>
      <c r="H2612" s="4" t="s">
        <v>26</v>
      </c>
      <c r="I2612" s="4" t="s">
        <v>27</v>
      </c>
      <c r="J2612" s="5">
        <v>42152</v>
      </c>
      <c r="K2612" s="12">
        <f>Ventas[[#This Row],[Unit Price]]*Ventas[[#This Row],[Quantity]]</f>
        <v>109.5</v>
      </c>
      <c r="L2612" s="12">
        <f>Ventas[[#This Row],[Unit Cost]]*Ventas[[#This Row],[Quantity]]</f>
        <v>76.649999999999991</v>
      </c>
      <c r="M2612" s="14">
        <f>Ventas[[#This Row],[Ingresos]]-Ventas[[#This Row],[Costes]]</f>
        <v>32.850000000000009</v>
      </c>
      <c r="N2612" s="14" t="str">
        <f>_xlfn.XLOOKUP(Ventas[[#This Row],[Ship Country]],[1]!Countries[Ship Country],[1]!Countries[Area],"No registrado")</f>
        <v>Sud America</v>
      </c>
      <c r="O2612" s="14" t="str">
        <f>_xlfn.XLOOKUP(Ventas[[#This Row],[Ship Country]],[1]!Countries[Ship Country],[1]!Countries[Continent],"No existe")</f>
        <v>America</v>
      </c>
      <c r="P2612" s="15" t="str">
        <f>_xlfn.XLOOKUP(Ventas[[#This Row],[Category]],[2]!ProdManager[Category],[2]!ProdManager[Prod_Manager])</f>
        <v>Lydia Sinn</v>
      </c>
      <c r="Q2612" s="15">
        <f>YEAR(Ventas[[#This Row],[Order Date]])</f>
        <v>2015</v>
      </c>
      <c r="R2612" s="15" t="str">
        <f>TEXT(Ventas[[#This Row],[Order Date]],"MMM")</f>
        <v>may</v>
      </c>
    </row>
    <row r="2613" spans="1:18" x14ac:dyDescent="0.25">
      <c r="A2613" s="6">
        <v>10299</v>
      </c>
      <c r="B2613" s="6" t="s">
        <v>79</v>
      </c>
      <c r="C2613" s="6" t="s">
        <v>43</v>
      </c>
      <c r="D2613" s="6">
        <v>12</v>
      </c>
      <c r="E2613" s="6">
        <v>10.8</v>
      </c>
      <c r="F2613" s="6">
        <v>20</v>
      </c>
      <c r="G2613" s="6" t="s">
        <v>139</v>
      </c>
      <c r="H2613" s="6" t="s">
        <v>26</v>
      </c>
      <c r="I2613" s="6" t="s">
        <v>27</v>
      </c>
      <c r="J2613" s="7">
        <v>42117</v>
      </c>
      <c r="K2613" s="12">
        <f>Ventas[[#This Row],[Unit Price]]*Ventas[[#This Row],[Quantity]]</f>
        <v>240</v>
      </c>
      <c r="L2613" s="12">
        <f>Ventas[[#This Row],[Unit Cost]]*Ventas[[#This Row],[Quantity]]</f>
        <v>216</v>
      </c>
      <c r="M2613" s="14">
        <f>Ventas[[#This Row],[Ingresos]]-Ventas[[#This Row],[Costes]]</f>
        <v>24</v>
      </c>
      <c r="N2613" s="14" t="str">
        <f>_xlfn.XLOOKUP(Ventas[[#This Row],[Ship Country]],[1]!Countries[Ship Country],[1]!Countries[Area],"No registrado")</f>
        <v>Sud America</v>
      </c>
      <c r="O2613" s="14" t="str">
        <f>_xlfn.XLOOKUP(Ventas[[#This Row],[Ship Country]],[1]!Countries[Ship Country],[1]!Countries[Continent],"No existe")</f>
        <v>America</v>
      </c>
      <c r="P2613" s="15" t="str">
        <f>_xlfn.XLOOKUP(Ventas[[#This Row],[Category]],[2]!ProdManager[Category],[2]!ProdManager[Prod_Manager])</f>
        <v>John Matter</v>
      </c>
      <c r="Q2613" s="15">
        <f>YEAR(Ventas[[#This Row],[Order Date]])</f>
        <v>2015</v>
      </c>
      <c r="R2613" s="15" t="str">
        <f>TEXT(Ventas[[#This Row],[Order Date]],"MMM")</f>
        <v>abr</v>
      </c>
    </row>
    <row r="2614" spans="1:18" x14ac:dyDescent="0.25">
      <c r="A2614" s="4">
        <v>10300</v>
      </c>
      <c r="B2614" s="4" t="s">
        <v>159</v>
      </c>
      <c r="C2614" s="4" t="s">
        <v>24</v>
      </c>
      <c r="D2614" s="4">
        <v>13.6</v>
      </c>
      <c r="E2614" s="4">
        <v>10.336</v>
      </c>
      <c r="F2614" s="4">
        <v>30</v>
      </c>
      <c r="G2614" s="4" t="s">
        <v>114</v>
      </c>
      <c r="H2614" s="4" t="s">
        <v>115</v>
      </c>
      <c r="I2614" s="4" t="s">
        <v>116</v>
      </c>
      <c r="J2614" s="5">
        <v>41713</v>
      </c>
      <c r="K2614" s="12">
        <f>Ventas[[#This Row],[Unit Price]]*Ventas[[#This Row],[Quantity]]</f>
        <v>408</v>
      </c>
      <c r="L2614" s="12">
        <f>Ventas[[#This Row],[Unit Cost]]*Ventas[[#This Row],[Quantity]]</f>
        <v>310.08</v>
      </c>
      <c r="M2614" s="14">
        <f>Ventas[[#This Row],[Ingresos]]-Ventas[[#This Row],[Costes]]</f>
        <v>97.920000000000016</v>
      </c>
      <c r="N2614" s="14" t="str">
        <f>_xlfn.XLOOKUP(Ventas[[#This Row],[Ship Country]],[1]!Countries[Ship Country],[1]!Countries[Area],"No registrado")</f>
        <v>Sud Europe</v>
      </c>
      <c r="O2614" s="14" t="str">
        <f>_xlfn.XLOOKUP(Ventas[[#This Row],[Ship Country]],[1]!Countries[Ship Country],[1]!Countries[Continent],"No existe")</f>
        <v>Europe</v>
      </c>
      <c r="P2614" s="15" t="str">
        <f>_xlfn.XLOOKUP(Ventas[[#This Row],[Category]],[2]!ProdManager[Category],[2]!ProdManager[Prod_Manager])</f>
        <v>Lydia Sinn</v>
      </c>
      <c r="Q2614" s="15">
        <f>YEAR(Ventas[[#This Row],[Order Date]])</f>
        <v>2014</v>
      </c>
      <c r="R2614" s="15" t="str">
        <f>TEXT(Ventas[[#This Row],[Order Date]],"MMM")</f>
        <v>mar</v>
      </c>
    </row>
    <row r="2615" spans="1:18" x14ac:dyDescent="0.25">
      <c r="A2615" s="6">
        <v>10300</v>
      </c>
      <c r="B2615" s="6" t="s">
        <v>142</v>
      </c>
      <c r="C2615" s="6" t="s">
        <v>35</v>
      </c>
      <c r="D2615" s="6">
        <v>10</v>
      </c>
      <c r="E2615" s="6">
        <v>6.6</v>
      </c>
      <c r="F2615" s="6">
        <v>20</v>
      </c>
      <c r="G2615" s="6" t="s">
        <v>114</v>
      </c>
      <c r="H2615" s="6" t="s">
        <v>115</v>
      </c>
      <c r="I2615" s="6" t="s">
        <v>116</v>
      </c>
      <c r="J2615" s="7">
        <v>42215</v>
      </c>
      <c r="K2615" s="12">
        <f>Ventas[[#This Row],[Unit Price]]*Ventas[[#This Row],[Quantity]]</f>
        <v>200</v>
      </c>
      <c r="L2615" s="12">
        <f>Ventas[[#This Row],[Unit Cost]]*Ventas[[#This Row],[Quantity]]</f>
        <v>132</v>
      </c>
      <c r="M2615" s="14">
        <f>Ventas[[#This Row],[Ingresos]]-Ventas[[#This Row],[Costes]]</f>
        <v>68</v>
      </c>
      <c r="N2615" s="14" t="str">
        <f>_xlfn.XLOOKUP(Ventas[[#This Row],[Ship Country]],[1]!Countries[Ship Country],[1]!Countries[Area],"No registrado")</f>
        <v>Sud Europe</v>
      </c>
      <c r="O2615" s="14" t="str">
        <f>_xlfn.XLOOKUP(Ventas[[#This Row],[Ship Country]],[1]!Countries[Ship Country],[1]!Countries[Continent],"No existe")</f>
        <v>Europe</v>
      </c>
      <c r="P2615" s="15" t="str">
        <f>_xlfn.XLOOKUP(Ventas[[#This Row],[Category]],[2]!ProdManager[Category],[2]!ProdManager[Prod_Manager])</f>
        <v>Lydia Sinn</v>
      </c>
      <c r="Q2615" s="15">
        <f>YEAR(Ventas[[#This Row],[Order Date]])</f>
        <v>2015</v>
      </c>
      <c r="R2615" s="15" t="str">
        <f>TEXT(Ventas[[#This Row],[Order Date]],"MMM")</f>
        <v>jul</v>
      </c>
    </row>
    <row r="2616" spans="1:18" x14ac:dyDescent="0.25">
      <c r="A2616" s="4">
        <v>10301</v>
      </c>
      <c r="B2616" s="4" t="s">
        <v>86</v>
      </c>
      <c r="C2616" s="4" t="s">
        <v>10</v>
      </c>
      <c r="D2616" s="4">
        <v>30.4</v>
      </c>
      <c r="E2616" s="4">
        <v>24.015999999999998</v>
      </c>
      <c r="F2616" s="4">
        <v>20</v>
      </c>
      <c r="G2616" s="4" t="s">
        <v>160</v>
      </c>
      <c r="H2616" s="4" t="s">
        <v>161</v>
      </c>
      <c r="I2616" s="4" t="s">
        <v>21</v>
      </c>
      <c r="J2616" s="5">
        <v>42082</v>
      </c>
      <c r="K2616" s="12">
        <f>Ventas[[#This Row],[Unit Price]]*Ventas[[#This Row],[Quantity]]</f>
        <v>608</v>
      </c>
      <c r="L2616" s="12">
        <f>Ventas[[#This Row],[Unit Cost]]*Ventas[[#This Row],[Quantity]]</f>
        <v>480.31999999999994</v>
      </c>
      <c r="M2616" s="14">
        <f>Ventas[[#This Row],[Ingresos]]-Ventas[[#This Row],[Costes]]</f>
        <v>127.68000000000006</v>
      </c>
      <c r="N2616" s="14" t="str">
        <f>_xlfn.XLOOKUP(Ventas[[#This Row],[Ship Country]],[1]!Countries[Ship Country],[1]!Countries[Area],"No registrado")</f>
        <v>Nord Europe</v>
      </c>
      <c r="O2616" s="14" t="str">
        <f>_xlfn.XLOOKUP(Ventas[[#This Row],[Ship Country]],[1]!Countries[Ship Country],[1]!Countries[Continent],"No existe")</f>
        <v>Europe</v>
      </c>
      <c r="P2616" s="15" t="str">
        <f>_xlfn.XLOOKUP(Ventas[[#This Row],[Category]],[2]!ProdManager[Category],[2]!ProdManager[Prod_Manager])</f>
        <v>Marc Caine</v>
      </c>
      <c r="Q2616" s="15">
        <f>YEAR(Ventas[[#This Row],[Order Date]])</f>
        <v>2015</v>
      </c>
      <c r="R2616" s="15" t="str">
        <f>TEXT(Ventas[[#This Row],[Order Date]],"MMM")</f>
        <v>mar</v>
      </c>
    </row>
    <row r="2617" spans="1:18" x14ac:dyDescent="0.25">
      <c r="A2617" s="6">
        <v>10301</v>
      </c>
      <c r="B2617" s="6" t="s">
        <v>98</v>
      </c>
      <c r="C2617" s="6" t="s">
        <v>29</v>
      </c>
      <c r="D2617" s="6">
        <v>14.7</v>
      </c>
      <c r="E2617" s="6">
        <v>12.054</v>
      </c>
      <c r="F2617" s="6">
        <v>10</v>
      </c>
      <c r="G2617" s="6" t="s">
        <v>160</v>
      </c>
      <c r="H2617" s="6" t="s">
        <v>161</v>
      </c>
      <c r="I2617" s="6" t="s">
        <v>21</v>
      </c>
      <c r="J2617" s="7">
        <v>41944</v>
      </c>
      <c r="K2617" s="12">
        <f>Ventas[[#This Row],[Unit Price]]*Ventas[[#This Row],[Quantity]]</f>
        <v>147</v>
      </c>
      <c r="L2617" s="12">
        <f>Ventas[[#This Row],[Unit Cost]]*Ventas[[#This Row],[Quantity]]</f>
        <v>120.54</v>
      </c>
      <c r="M2617" s="14">
        <f>Ventas[[#This Row],[Ingresos]]-Ventas[[#This Row],[Costes]]</f>
        <v>26.459999999999994</v>
      </c>
      <c r="N2617" s="14" t="str">
        <f>_xlfn.XLOOKUP(Ventas[[#This Row],[Ship Country]],[1]!Countries[Ship Country],[1]!Countries[Area],"No registrado")</f>
        <v>Nord Europe</v>
      </c>
      <c r="O2617" s="14" t="str">
        <f>_xlfn.XLOOKUP(Ventas[[#This Row],[Ship Country]],[1]!Countries[Ship Country],[1]!Countries[Continent],"No existe")</f>
        <v>Europe</v>
      </c>
      <c r="P2617" s="15" t="str">
        <f>_xlfn.XLOOKUP(Ventas[[#This Row],[Category]],[2]!ProdManager[Category],[2]!ProdManager[Prod_Manager])</f>
        <v>Peter Stone</v>
      </c>
      <c r="Q2617" s="15">
        <f>YEAR(Ventas[[#This Row],[Order Date]])</f>
        <v>2014</v>
      </c>
      <c r="R2617" s="15" t="str">
        <f>TEXT(Ventas[[#This Row],[Order Date]],"MMM")</f>
        <v>nov</v>
      </c>
    </row>
    <row r="2618" spans="1:18" x14ac:dyDescent="0.25">
      <c r="A2618" s="4">
        <v>10302</v>
      </c>
      <c r="B2618" s="4" t="s">
        <v>107</v>
      </c>
      <c r="C2618" s="4" t="s">
        <v>43</v>
      </c>
      <c r="D2618" s="4">
        <v>36.799999999999997</v>
      </c>
      <c r="E2618" s="4">
        <v>33.119999999999997</v>
      </c>
      <c r="F2618" s="4">
        <v>12</v>
      </c>
      <c r="G2618" s="4" t="s">
        <v>36</v>
      </c>
      <c r="H2618" s="4" t="s">
        <v>37</v>
      </c>
      <c r="I2618" s="4" t="s">
        <v>38</v>
      </c>
      <c r="J2618" s="5">
        <v>42166</v>
      </c>
      <c r="K2618" s="12">
        <f>Ventas[[#This Row],[Unit Price]]*Ventas[[#This Row],[Quantity]]</f>
        <v>441.59999999999997</v>
      </c>
      <c r="L2618" s="12">
        <f>Ventas[[#This Row],[Unit Cost]]*Ventas[[#This Row],[Quantity]]</f>
        <v>397.43999999999994</v>
      </c>
      <c r="M2618" s="14">
        <f>Ventas[[#This Row],[Ingresos]]-Ventas[[#This Row],[Costes]]</f>
        <v>44.160000000000025</v>
      </c>
      <c r="N2618" s="14" t="str">
        <f>_xlfn.XLOOKUP(Ventas[[#This Row],[Ship Country]],[1]!Countries[Ship Country],[1]!Countries[Area],"No registrado")</f>
        <v>Nord Europe</v>
      </c>
      <c r="O2618" s="14" t="str">
        <f>_xlfn.XLOOKUP(Ventas[[#This Row],[Ship Country]],[1]!Countries[Ship Country],[1]!Countries[Continent],"No existe")</f>
        <v>Europe</v>
      </c>
      <c r="P2618" s="15" t="str">
        <f>_xlfn.XLOOKUP(Ventas[[#This Row],[Category]],[2]!ProdManager[Category],[2]!ProdManager[Prod_Manager])</f>
        <v>John Matter</v>
      </c>
      <c r="Q2618" s="15">
        <f>YEAR(Ventas[[#This Row],[Order Date]])</f>
        <v>2015</v>
      </c>
      <c r="R2618" s="15" t="str">
        <f>TEXT(Ventas[[#This Row],[Order Date]],"MMM")</f>
        <v>jun</v>
      </c>
    </row>
    <row r="2619" spans="1:18" x14ac:dyDescent="0.25">
      <c r="A2619" s="6">
        <v>10302</v>
      </c>
      <c r="B2619" s="6" t="s">
        <v>91</v>
      </c>
      <c r="C2619" s="6" t="s">
        <v>46</v>
      </c>
      <c r="D2619" s="6">
        <v>31.2</v>
      </c>
      <c r="E2619" s="6">
        <v>24.648</v>
      </c>
      <c r="F2619" s="6">
        <v>40</v>
      </c>
      <c r="G2619" s="6" t="s">
        <v>36</v>
      </c>
      <c r="H2619" s="6" t="s">
        <v>37</v>
      </c>
      <c r="I2619" s="6" t="s">
        <v>38</v>
      </c>
      <c r="J2619" s="7">
        <v>41722</v>
      </c>
      <c r="K2619" s="12">
        <f>Ventas[[#This Row],[Unit Price]]*Ventas[[#This Row],[Quantity]]</f>
        <v>1248</v>
      </c>
      <c r="L2619" s="12">
        <f>Ventas[[#This Row],[Unit Cost]]*Ventas[[#This Row],[Quantity]]</f>
        <v>985.92</v>
      </c>
      <c r="M2619" s="14">
        <f>Ventas[[#This Row],[Ingresos]]-Ventas[[#This Row],[Costes]]</f>
        <v>262.08000000000004</v>
      </c>
      <c r="N2619" s="14" t="str">
        <f>_xlfn.XLOOKUP(Ventas[[#This Row],[Ship Country]],[1]!Countries[Ship Country],[1]!Countries[Area],"No registrado")</f>
        <v>Nord Europe</v>
      </c>
      <c r="O2619" s="14" t="str">
        <f>_xlfn.XLOOKUP(Ventas[[#This Row],[Ship Country]],[1]!Countries[Ship Country],[1]!Countries[Continent],"No existe")</f>
        <v>Europe</v>
      </c>
      <c r="P2619" s="15" t="str">
        <f>_xlfn.XLOOKUP(Ventas[[#This Row],[Category]],[2]!ProdManager[Category],[2]!ProdManager[Prod_Manager])</f>
        <v>John Matter</v>
      </c>
      <c r="Q2619" s="15">
        <f>YEAR(Ventas[[#This Row],[Order Date]])</f>
        <v>2014</v>
      </c>
      <c r="R2619" s="15" t="str">
        <f>TEXT(Ventas[[#This Row],[Order Date]],"MMM")</f>
        <v>mar</v>
      </c>
    </row>
    <row r="2620" spans="1:18" x14ac:dyDescent="0.25">
      <c r="A2620" s="4">
        <v>10302</v>
      </c>
      <c r="B2620" s="4" t="s">
        <v>121</v>
      </c>
      <c r="C2620" s="4" t="s">
        <v>18</v>
      </c>
      <c r="D2620" s="4">
        <v>36.4</v>
      </c>
      <c r="E2620" s="4">
        <v>29.848000000000003</v>
      </c>
      <c r="F2620" s="4">
        <v>28</v>
      </c>
      <c r="G2620" s="4" t="s">
        <v>36</v>
      </c>
      <c r="H2620" s="4" t="s">
        <v>37</v>
      </c>
      <c r="I2620" s="4" t="s">
        <v>38</v>
      </c>
      <c r="J2620" s="5">
        <v>41984</v>
      </c>
      <c r="K2620" s="12">
        <f>Ventas[[#This Row],[Unit Price]]*Ventas[[#This Row],[Quantity]]</f>
        <v>1019.1999999999999</v>
      </c>
      <c r="L2620" s="12">
        <f>Ventas[[#This Row],[Unit Cost]]*Ventas[[#This Row],[Quantity]]</f>
        <v>835.74400000000003</v>
      </c>
      <c r="M2620" s="14">
        <f>Ventas[[#This Row],[Ingresos]]-Ventas[[#This Row],[Costes]]</f>
        <v>183.4559999999999</v>
      </c>
      <c r="N2620" s="14" t="str">
        <f>_xlfn.XLOOKUP(Ventas[[#This Row],[Ship Country]],[1]!Countries[Ship Country],[1]!Countries[Area],"No registrado")</f>
        <v>Nord Europe</v>
      </c>
      <c r="O2620" s="14" t="str">
        <f>_xlfn.XLOOKUP(Ventas[[#This Row],[Ship Country]],[1]!Countries[Ship Country],[1]!Countries[Continent],"No existe")</f>
        <v>Europe</v>
      </c>
      <c r="P2620" s="15" t="str">
        <f>_xlfn.XLOOKUP(Ventas[[#This Row],[Category]],[2]!ProdManager[Category],[2]!ProdManager[Prod_Manager])</f>
        <v>Marc Caine</v>
      </c>
      <c r="Q2620" s="15">
        <f>YEAR(Ventas[[#This Row],[Order Date]])</f>
        <v>2014</v>
      </c>
      <c r="R2620" s="15" t="str">
        <f>TEXT(Ventas[[#This Row],[Order Date]],"MMM")</f>
        <v>dic</v>
      </c>
    </row>
    <row r="2621" spans="1:18" x14ac:dyDescent="0.25">
      <c r="A2621" s="6">
        <v>10303</v>
      </c>
      <c r="B2621" s="6" t="s">
        <v>98</v>
      </c>
      <c r="C2621" s="6" t="s">
        <v>29</v>
      </c>
      <c r="D2621" s="6">
        <v>14.7</v>
      </c>
      <c r="E2621" s="6">
        <v>11.318999999999999</v>
      </c>
      <c r="F2621" s="6">
        <v>40</v>
      </c>
      <c r="G2621" s="6" t="s">
        <v>162</v>
      </c>
      <c r="H2621" s="6" t="s">
        <v>163</v>
      </c>
      <c r="I2621" s="6" t="s">
        <v>133</v>
      </c>
      <c r="J2621" s="7">
        <v>41669</v>
      </c>
      <c r="K2621" s="12">
        <f>Ventas[[#This Row],[Unit Price]]*Ventas[[#This Row],[Quantity]]</f>
        <v>588</v>
      </c>
      <c r="L2621" s="12">
        <f>Ventas[[#This Row],[Unit Cost]]*Ventas[[#This Row],[Quantity]]</f>
        <v>452.76</v>
      </c>
      <c r="M2621" s="14">
        <f>Ventas[[#This Row],[Ingresos]]-Ventas[[#This Row],[Costes]]</f>
        <v>135.24</v>
      </c>
      <c r="N2621" s="14" t="str">
        <f>_xlfn.XLOOKUP(Ventas[[#This Row],[Ship Country]],[1]!Countries[Ship Country],[1]!Countries[Area],"No registrado")</f>
        <v>Sud Europe</v>
      </c>
      <c r="O2621" s="14" t="str">
        <f>_xlfn.XLOOKUP(Ventas[[#This Row],[Ship Country]],[1]!Countries[Ship Country],[1]!Countries[Continent],"No existe")</f>
        <v>Europe</v>
      </c>
      <c r="P2621" s="15" t="str">
        <f>_xlfn.XLOOKUP(Ventas[[#This Row],[Category]],[2]!ProdManager[Category],[2]!ProdManager[Prod_Manager])</f>
        <v>Peter Stone</v>
      </c>
      <c r="Q2621" s="15">
        <f>YEAR(Ventas[[#This Row],[Order Date]])</f>
        <v>2014</v>
      </c>
      <c r="R2621" s="15" t="str">
        <f>TEXT(Ventas[[#This Row],[Order Date]],"MMM")</f>
        <v>ene</v>
      </c>
    </row>
    <row r="2622" spans="1:18" x14ac:dyDescent="0.25">
      <c r="A2622" s="4">
        <v>10303</v>
      </c>
      <c r="B2622" s="4" t="s">
        <v>23</v>
      </c>
      <c r="C2622" s="4" t="s">
        <v>24</v>
      </c>
      <c r="D2622" s="4">
        <v>16.8</v>
      </c>
      <c r="E2622" s="4">
        <v>11.76</v>
      </c>
      <c r="F2622" s="4">
        <v>30</v>
      </c>
      <c r="G2622" s="4" t="s">
        <v>162</v>
      </c>
      <c r="H2622" s="4" t="s">
        <v>163</v>
      </c>
      <c r="I2622" s="4" t="s">
        <v>133</v>
      </c>
      <c r="J2622" s="5">
        <v>42184</v>
      </c>
      <c r="K2622" s="12">
        <f>Ventas[[#This Row],[Unit Price]]*Ventas[[#This Row],[Quantity]]</f>
        <v>504</v>
      </c>
      <c r="L2622" s="12">
        <f>Ventas[[#This Row],[Unit Cost]]*Ventas[[#This Row],[Quantity]]</f>
        <v>352.8</v>
      </c>
      <c r="M2622" s="14">
        <f>Ventas[[#This Row],[Ingresos]]-Ventas[[#This Row],[Costes]]</f>
        <v>151.19999999999999</v>
      </c>
      <c r="N2622" s="14" t="str">
        <f>_xlfn.XLOOKUP(Ventas[[#This Row],[Ship Country]],[1]!Countries[Ship Country],[1]!Countries[Area],"No registrado")</f>
        <v>Sud Europe</v>
      </c>
      <c r="O2622" s="14" t="str">
        <f>_xlfn.XLOOKUP(Ventas[[#This Row],[Ship Country]],[1]!Countries[Ship Country],[1]!Countries[Continent],"No existe")</f>
        <v>Europe</v>
      </c>
      <c r="P2622" s="15" t="str">
        <f>_xlfn.XLOOKUP(Ventas[[#This Row],[Category]],[2]!ProdManager[Category],[2]!ProdManager[Prod_Manager])</f>
        <v>Lydia Sinn</v>
      </c>
      <c r="Q2622" s="15">
        <f>YEAR(Ventas[[#This Row],[Order Date]])</f>
        <v>2015</v>
      </c>
      <c r="R2622" s="15" t="str">
        <f>TEXT(Ventas[[#This Row],[Order Date]],"MMM")</f>
        <v>jun</v>
      </c>
    </row>
    <row r="2623" spans="1:18" x14ac:dyDescent="0.25">
      <c r="A2623" s="6">
        <v>10303</v>
      </c>
      <c r="B2623" s="6" t="s">
        <v>142</v>
      </c>
      <c r="C2623" s="6" t="s">
        <v>35</v>
      </c>
      <c r="D2623" s="6">
        <v>10</v>
      </c>
      <c r="E2623" s="6">
        <v>6.7999999999999989</v>
      </c>
      <c r="F2623" s="6">
        <v>15</v>
      </c>
      <c r="G2623" s="6" t="s">
        <v>162</v>
      </c>
      <c r="H2623" s="6" t="s">
        <v>163</v>
      </c>
      <c r="I2623" s="6" t="s">
        <v>133</v>
      </c>
      <c r="J2623" s="7">
        <v>41815</v>
      </c>
      <c r="K2623" s="12">
        <f>Ventas[[#This Row],[Unit Price]]*Ventas[[#This Row],[Quantity]]</f>
        <v>150</v>
      </c>
      <c r="L2623" s="12">
        <f>Ventas[[#This Row],[Unit Cost]]*Ventas[[#This Row],[Quantity]]</f>
        <v>101.99999999999999</v>
      </c>
      <c r="M2623" s="14">
        <f>Ventas[[#This Row],[Ingresos]]-Ventas[[#This Row],[Costes]]</f>
        <v>48.000000000000014</v>
      </c>
      <c r="N2623" s="14" t="str">
        <f>_xlfn.XLOOKUP(Ventas[[#This Row],[Ship Country]],[1]!Countries[Ship Country],[1]!Countries[Area],"No registrado")</f>
        <v>Sud Europe</v>
      </c>
      <c r="O2623" s="14" t="str">
        <f>_xlfn.XLOOKUP(Ventas[[#This Row],[Ship Country]],[1]!Countries[Ship Country],[1]!Countries[Continent],"No existe")</f>
        <v>Europe</v>
      </c>
      <c r="P2623" s="15" t="str">
        <f>_xlfn.XLOOKUP(Ventas[[#This Row],[Category]],[2]!ProdManager[Category],[2]!ProdManager[Prod_Manager])</f>
        <v>Lydia Sinn</v>
      </c>
      <c r="Q2623" s="15">
        <f>YEAR(Ventas[[#This Row],[Order Date]])</f>
        <v>2014</v>
      </c>
      <c r="R2623" s="15" t="str">
        <f>TEXT(Ventas[[#This Row],[Order Date]],"MMM")</f>
        <v>jun</v>
      </c>
    </row>
    <row r="2624" spans="1:18" x14ac:dyDescent="0.25">
      <c r="A2624" s="4">
        <v>10304</v>
      </c>
      <c r="B2624" s="4" t="s">
        <v>113</v>
      </c>
      <c r="C2624" s="4" t="s">
        <v>15</v>
      </c>
      <c r="D2624" s="4">
        <v>17.2</v>
      </c>
      <c r="E2624" s="4">
        <v>13.244</v>
      </c>
      <c r="F2624" s="4">
        <v>2</v>
      </c>
      <c r="G2624" s="4" t="s">
        <v>117</v>
      </c>
      <c r="H2624" s="4" t="s">
        <v>73</v>
      </c>
      <c r="I2624" s="4" t="s">
        <v>74</v>
      </c>
      <c r="J2624" s="5">
        <v>41746</v>
      </c>
      <c r="K2624" s="12">
        <f>Ventas[[#This Row],[Unit Price]]*Ventas[[#This Row],[Quantity]]</f>
        <v>34.4</v>
      </c>
      <c r="L2624" s="12">
        <f>Ventas[[#This Row],[Unit Cost]]*Ventas[[#This Row],[Quantity]]</f>
        <v>26.488</v>
      </c>
      <c r="M2624" s="14">
        <f>Ventas[[#This Row],[Ingresos]]-Ventas[[#This Row],[Costes]]</f>
        <v>7.911999999999999</v>
      </c>
      <c r="N2624" s="14" t="str">
        <f>_xlfn.XLOOKUP(Ventas[[#This Row],[Ship Country]],[1]!Countries[Ship Country],[1]!Countries[Area],"No registrado")</f>
        <v>Sud America</v>
      </c>
      <c r="O2624" s="14" t="str">
        <f>_xlfn.XLOOKUP(Ventas[[#This Row],[Ship Country]],[1]!Countries[Ship Country],[1]!Countries[Continent],"No existe")</f>
        <v>America</v>
      </c>
      <c r="P2624" s="15" t="str">
        <f>_xlfn.XLOOKUP(Ventas[[#This Row],[Category]],[2]!ProdManager[Category],[2]!ProdManager[Prod_Manager])</f>
        <v>Peter Stone</v>
      </c>
      <c r="Q2624" s="15">
        <f>YEAR(Ventas[[#This Row],[Order Date]])</f>
        <v>2014</v>
      </c>
      <c r="R2624" s="15" t="str">
        <f>TEXT(Ventas[[#This Row],[Order Date]],"MMM")</f>
        <v>abr</v>
      </c>
    </row>
    <row r="2625" spans="1:18" x14ac:dyDescent="0.25">
      <c r="A2625" s="6">
        <v>10304</v>
      </c>
      <c r="B2625" s="6" t="s">
        <v>52</v>
      </c>
      <c r="C2625" s="6" t="s">
        <v>15</v>
      </c>
      <c r="D2625" s="6">
        <v>44</v>
      </c>
      <c r="E2625" s="6">
        <v>33</v>
      </c>
      <c r="F2625" s="6">
        <v>10</v>
      </c>
      <c r="G2625" s="6" t="s">
        <v>117</v>
      </c>
      <c r="H2625" s="6" t="s">
        <v>73</v>
      </c>
      <c r="I2625" s="6" t="s">
        <v>74</v>
      </c>
      <c r="J2625" s="7">
        <v>41759</v>
      </c>
      <c r="K2625" s="12">
        <f>Ventas[[#This Row],[Unit Price]]*Ventas[[#This Row],[Quantity]]</f>
        <v>440</v>
      </c>
      <c r="L2625" s="12">
        <f>Ventas[[#This Row],[Unit Cost]]*Ventas[[#This Row],[Quantity]]</f>
        <v>330</v>
      </c>
      <c r="M2625" s="14">
        <f>Ventas[[#This Row],[Ingresos]]-Ventas[[#This Row],[Costes]]</f>
        <v>110</v>
      </c>
      <c r="N2625" s="14" t="str">
        <f>_xlfn.XLOOKUP(Ventas[[#This Row],[Ship Country]],[1]!Countries[Ship Country],[1]!Countries[Area],"No registrado")</f>
        <v>Sud America</v>
      </c>
      <c r="O2625" s="14" t="str">
        <f>_xlfn.XLOOKUP(Ventas[[#This Row],[Ship Country]],[1]!Countries[Ship Country],[1]!Countries[Continent],"No existe")</f>
        <v>America</v>
      </c>
      <c r="P2625" s="15" t="str">
        <f>_xlfn.XLOOKUP(Ventas[[#This Row],[Category]],[2]!ProdManager[Category],[2]!ProdManager[Prod_Manager])</f>
        <v>Peter Stone</v>
      </c>
      <c r="Q2625" s="15">
        <f>YEAR(Ventas[[#This Row],[Order Date]])</f>
        <v>2014</v>
      </c>
      <c r="R2625" s="15" t="str">
        <f>TEXT(Ventas[[#This Row],[Order Date]],"MMM")</f>
        <v>abr</v>
      </c>
    </row>
    <row r="2626" spans="1:18" x14ac:dyDescent="0.25">
      <c r="A2626" s="4">
        <v>10304</v>
      </c>
      <c r="B2626" s="4" t="s">
        <v>41</v>
      </c>
      <c r="C2626" s="4" t="s">
        <v>35</v>
      </c>
      <c r="D2626" s="4">
        <v>16</v>
      </c>
      <c r="E2626" s="4">
        <v>10.719999999999999</v>
      </c>
      <c r="F2626" s="4">
        <v>30</v>
      </c>
      <c r="G2626" s="4" t="s">
        <v>117</v>
      </c>
      <c r="H2626" s="4" t="s">
        <v>73</v>
      </c>
      <c r="I2626" s="4" t="s">
        <v>74</v>
      </c>
      <c r="J2626" s="5">
        <v>41700</v>
      </c>
      <c r="K2626" s="12">
        <f>Ventas[[#This Row],[Unit Price]]*Ventas[[#This Row],[Quantity]]</f>
        <v>480</v>
      </c>
      <c r="L2626" s="12">
        <f>Ventas[[#This Row],[Unit Cost]]*Ventas[[#This Row],[Quantity]]</f>
        <v>321.59999999999997</v>
      </c>
      <c r="M2626" s="14">
        <f>Ventas[[#This Row],[Ingresos]]-Ventas[[#This Row],[Costes]]</f>
        <v>158.40000000000003</v>
      </c>
      <c r="N2626" s="14" t="str">
        <f>_xlfn.XLOOKUP(Ventas[[#This Row],[Ship Country]],[1]!Countries[Ship Country],[1]!Countries[Area],"No registrado")</f>
        <v>Sud America</v>
      </c>
      <c r="O2626" s="14" t="str">
        <f>_xlfn.XLOOKUP(Ventas[[#This Row],[Ship Country]],[1]!Countries[Ship Country],[1]!Countries[Continent],"No existe")</f>
        <v>America</v>
      </c>
      <c r="P2626" s="15" t="str">
        <f>_xlfn.XLOOKUP(Ventas[[#This Row],[Category]],[2]!ProdManager[Category],[2]!ProdManager[Prod_Manager])</f>
        <v>Lydia Sinn</v>
      </c>
      <c r="Q2626" s="15">
        <f>YEAR(Ventas[[#This Row],[Order Date]])</f>
        <v>2014</v>
      </c>
      <c r="R2626" s="15" t="str">
        <f>TEXT(Ventas[[#This Row],[Order Date]],"MMM")</f>
        <v>mar</v>
      </c>
    </row>
    <row r="2627" spans="1:18" x14ac:dyDescent="0.25">
      <c r="A2627" s="6">
        <v>10305</v>
      </c>
      <c r="B2627" s="6" t="s">
        <v>102</v>
      </c>
      <c r="C2627" s="6" t="s">
        <v>46</v>
      </c>
      <c r="D2627" s="6">
        <v>99</v>
      </c>
      <c r="E2627" s="6">
        <v>77.22</v>
      </c>
      <c r="F2627" s="6">
        <v>25</v>
      </c>
      <c r="G2627" s="6" t="s">
        <v>164</v>
      </c>
      <c r="H2627" s="6" t="s">
        <v>165</v>
      </c>
      <c r="I2627" s="6" t="s">
        <v>84</v>
      </c>
      <c r="J2627" s="7">
        <v>41820</v>
      </c>
      <c r="K2627" s="12">
        <f>Ventas[[#This Row],[Unit Price]]*Ventas[[#This Row],[Quantity]]</f>
        <v>2475</v>
      </c>
      <c r="L2627" s="12">
        <f>Ventas[[#This Row],[Unit Cost]]*Ventas[[#This Row],[Quantity]]</f>
        <v>1930.5</v>
      </c>
      <c r="M2627" s="14">
        <f>Ventas[[#This Row],[Ingresos]]-Ventas[[#This Row],[Costes]]</f>
        <v>544.5</v>
      </c>
      <c r="N2627" s="14" t="str">
        <f>_xlfn.XLOOKUP(Ventas[[#This Row],[Ship Country]],[1]!Countries[Ship Country],[1]!Countries[Area],"No registrado")</f>
        <v>Nord America</v>
      </c>
      <c r="O2627" s="14" t="str">
        <f>_xlfn.XLOOKUP(Ventas[[#This Row],[Ship Country]],[1]!Countries[Ship Country],[1]!Countries[Continent],"No existe")</f>
        <v>America</v>
      </c>
      <c r="P2627" s="15" t="str">
        <f>_xlfn.XLOOKUP(Ventas[[#This Row],[Category]],[2]!ProdManager[Category],[2]!ProdManager[Prod_Manager])</f>
        <v>John Matter</v>
      </c>
      <c r="Q2627" s="15">
        <f>YEAR(Ventas[[#This Row],[Order Date]])</f>
        <v>2014</v>
      </c>
      <c r="R2627" s="15" t="str">
        <f>TEXT(Ventas[[#This Row],[Order Date]],"MMM")</f>
        <v>jun</v>
      </c>
    </row>
    <row r="2628" spans="1:18" x14ac:dyDescent="0.25">
      <c r="A2628" s="4">
        <v>10305</v>
      </c>
      <c r="B2628" s="4" t="s">
        <v>42</v>
      </c>
      <c r="C2628" s="4" t="s">
        <v>43</v>
      </c>
      <c r="D2628" s="4">
        <v>14.4</v>
      </c>
      <c r="E2628" s="4">
        <v>13.104000000000001</v>
      </c>
      <c r="F2628" s="4">
        <v>30</v>
      </c>
      <c r="G2628" s="4" t="s">
        <v>164</v>
      </c>
      <c r="H2628" s="4" t="s">
        <v>165</v>
      </c>
      <c r="I2628" s="4" t="s">
        <v>84</v>
      </c>
      <c r="J2628" s="5">
        <v>42063</v>
      </c>
      <c r="K2628" s="12">
        <f>Ventas[[#This Row],[Unit Price]]*Ventas[[#This Row],[Quantity]]</f>
        <v>432</v>
      </c>
      <c r="L2628" s="12">
        <f>Ventas[[#This Row],[Unit Cost]]*Ventas[[#This Row],[Quantity]]</f>
        <v>393.12</v>
      </c>
      <c r="M2628" s="14">
        <f>Ventas[[#This Row],[Ingresos]]-Ventas[[#This Row],[Costes]]</f>
        <v>38.879999999999995</v>
      </c>
      <c r="N2628" s="14" t="str">
        <f>_xlfn.XLOOKUP(Ventas[[#This Row],[Ship Country]],[1]!Countries[Ship Country],[1]!Countries[Area],"No registrado")</f>
        <v>Nord America</v>
      </c>
      <c r="O2628" s="14" t="str">
        <f>_xlfn.XLOOKUP(Ventas[[#This Row],[Ship Country]],[1]!Countries[Ship Country],[1]!Countries[Continent],"No existe")</f>
        <v>America</v>
      </c>
      <c r="P2628" s="15" t="str">
        <f>_xlfn.XLOOKUP(Ventas[[#This Row],[Category]],[2]!ProdManager[Category],[2]!ProdManager[Prod_Manager])</f>
        <v>John Matter</v>
      </c>
      <c r="Q2628" s="15">
        <f>YEAR(Ventas[[#This Row],[Order Date]])</f>
        <v>2015</v>
      </c>
      <c r="R2628" s="15" t="str">
        <f>TEXT(Ventas[[#This Row],[Order Date]],"MMM")</f>
        <v>feb</v>
      </c>
    </row>
    <row r="2629" spans="1:18" x14ac:dyDescent="0.25">
      <c r="A2629" s="6">
        <v>10305</v>
      </c>
      <c r="B2629" s="6" t="s">
        <v>154</v>
      </c>
      <c r="C2629" s="6" t="s">
        <v>29</v>
      </c>
      <c r="D2629" s="6">
        <v>50</v>
      </c>
      <c r="E2629" s="6">
        <v>36.5</v>
      </c>
      <c r="F2629" s="6">
        <v>25</v>
      </c>
      <c r="G2629" s="6" t="s">
        <v>164</v>
      </c>
      <c r="H2629" s="6" t="s">
        <v>165</v>
      </c>
      <c r="I2629" s="6" t="s">
        <v>84</v>
      </c>
      <c r="J2629" s="7">
        <v>41702</v>
      </c>
      <c r="K2629" s="12">
        <f>Ventas[[#This Row],[Unit Price]]*Ventas[[#This Row],[Quantity]]</f>
        <v>1250</v>
      </c>
      <c r="L2629" s="12">
        <f>Ventas[[#This Row],[Unit Cost]]*Ventas[[#This Row],[Quantity]]</f>
        <v>912.5</v>
      </c>
      <c r="M2629" s="14">
        <f>Ventas[[#This Row],[Ingresos]]-Ventas[[#This Row],[Costes]]</f>
        <v>337.5</v>
      </c>
      <c r="N2629" s="14" t="str">
        <f>_xlfn.XLOOKUP(Ventas[[#This Row],[Ship Country]],[1]!Countries[Ship Country],[1]!Countries[Area],"No registrado")</f>
        <v>Nord America</v>
      </c>
      <c r="O2629" s="14" t="str">
        <f>_xlfn.XLOOKUP(Ventas[[#This Row],[Ship Country]],[1]!Countries[Ship Country],[1]!Countries[Continent],"No existe")</f>
        <v>America</v>
      </c>
      <c r="P2629" s="15" t="str">
        <f>_xlfn.XLOOKUP(Ventas[[#This Row],[Category]],[2]!ProdManager[Category],[2]!ProdManager[Prod_Manager])</f>
        <v>Peter Stone</v>
      </c>
      <c r="Q2629" s="15">
        <f>YEAR(Ventas[[#This Row],[Order Date]])</f>
        <v>2014</v>
      </c>
      <c r="R2629" s="15" t="str">
        <f>TEXT(Ventas[[#This Row],[Order Date]],"MMM")</f>
        <v>mar</v>
      </c>
    </row>
    <row r="2630" spans="1:18" x14ac:dyDescent="0.25">
      <c r="A2630" s="4">
        <v>10306</v>
      </c>
      <c r="B2630" s="4" t="s">
        <v>87</v>
      </c>
      <c r="C2630" s="4" t="s">
        <v>29</v>
      </c>
      <c r="D2630" s="4">
        <v>20.7</v>
      </c>
      <c r="E2630" s="4">
        <v>15.110999999999999</v>
      </c>
      <c r="F2630" s="4">
        <v>10</v>
      </c>
      <c r="G2630" s="4" t="s">
        <v>131</v>
      </c>
      <c r="H2630" s="4" t="s">
        <v>132</v>
      </c>
      <c r="I2630" s="4" t="s">
        <v>133</v>
      </c>
      <c r="J2630" s="5">
        <v>42005</v>
      </c>
      <c r="K2630" s="12">
        <f>Ventas[[#This Row],[Unit Price]]*Ventas[[#This Row],[Quantity]]</f>
        <v>207</v>
      </c>
      <c r="L2630" s="12">
        <f>Ventas[[#This Row],[Unit Cost]]*Ventas[[#This Row],[Quantity]]</f>
        <v>151.10999999999999</v>
      </c>
      <c r="M2630" s="14">
        <f>Ventas[[#This Row],[Ingresos]]-Ventas[[#This Row],[Costes]]</f>
        <v>55.890000000000015</v>
      </c>
      <c r="N2630" s="14" t="str">
        <f>_xlfn.XLOOKUP(Ventas[[#This Row],[Ship Country]],[1]!Countries[Ship Country],[1]!Countries[Area],"No registrado")</f>
        <v>Sud Europe</v>
      </c>
      <c r="O2630" s="14" t="str">
        <f>_xlfn.XLOOKUP(Ventas[[#This Row],[Ship Country]],[1]!Countries[Ship Country],[1]!Countries[Continent],"No existe")</f>
        <v>Europe</v>
      </c>
      <c r="P2630" s="15" t="str">
        <f>_xlfn.XLOOKUP(Ventas[[#This Row],[Category]],[2]!ProdManager[Category],[2]!ProdManager[Prod_Manager])</f>
        <v>Peter Stone</v>
      </c>
      <c r="Q2630" s="15">
        <f>YEAR(Ventas[[#This Row],[Order Date]])</f>
        <v>2015</v>
      </c>
      <c r="R2630" s="15" t="str">
        <f>TEXT(Ventas[[#This Row],[Order Date]],"MMM")</f>
        <v>ene</v>
      </c>
    </row>
    <row r="2631" spans="1:18" x14ac:dyDescent="0.25">
      <c r="A2631" s="6">
        <v>10306</v>
      </c>
      <c r="B2631" s="6" t="s">
        <v>58</v>
      </c>
      <c r="C2631" s="6" t="s">
        <v>46</v>
      </c>
      <c r="D2631" s="6">
        <v>26.2</v>
      </c>
      <c r="E2631" s="6">
        <v>20.173999999999999</v>
      </c>
      <c r="F2631" s="6">
        <v>10</v>
      </c>
      <c r="G2631" s="6" t="s">
        <v>131</v>
      </c>
      <c r="H2631" s="6" t="s">
        <v>132</v>
      </c>
      <c r="I2631" s="6" t="s">
        <v>133</v>
      </c>
      <c r="J2631" s="7">
        <v>41870</v>
      </c>
      <c r="K2631" s="12">
        <f>Ventas[[#This Row],[Unit Price]]*Ventas[[#This Row],[Quantity]]</f>
        <v>262</v>
      </c>
      <c r="L2631" s="12">
        <f>Ventas[[#This Row],[Unit Cost]]*Ventas[[#This Row],[Quantity]]</f>
        <v>201.74</v>
      </c>
      <c r="M2631" s="14">
        <f>Ventas[[#This Row],[Ingresos]]-Ventas[[#This Row],[Costes]]</f>
        <v>60.259999999999991</v>
      </c>
      <c r="N2631" s="14" t="str">
        <f>_xlfn.XLOOKUP(Ventas[[#This Row],[Ship Country]],[1]!Countries[Ship Country],[1]!Countries[Area],"No registrado")</f>
        <v>Sud Europe</v>
      </c>
      <c r="O2631" s="14" t="str">
        <f>_xlfn.XLOOKUP(Ventas[[#This Row],[Ship Country]],[1]!Countries[Ship Country],[1]!Countries[Continent],"No existe")</f>
        <v>Europe</v>
      </c>
      <c r="P2631" s="15" t="str">
        <f>_xlfn.XLOOKUP(Ventas[[#This Row],[Category]],[2]!ProdManager[Category],[2]!ProdManager[Prod_Manager])</f>
        <v>John Matter</v>
      </c>
      <c r="Q2631" s="15">
        <f>YEAR(Ventas[[#This Row],[Order Date]])</f>
        <v>2014</v>
      </c>
      <c r="R2631" s="15" t="str">
        <f>TEXT(Ventas[[#This Row],[Order Date]],"MMM")</f>
        <v>ago</v>
      </c>
    </row>
    <row r="2632" spans="1:18" x14ac:dyDescent="0.25">
      <c r="A2632" s="4">
        <v>10306</v>
      </c>
      <c r="B2632" s="4" t="s">
        <v>145</v>
      </c>
      <c r="C2632" s="4" t="s">
        <v>46</v>
      </c>
      <c r="D2632" s="4">
        <v>5.9</v>
      </c>
      <c r="E2632" s="4">
        <v>4.7200000000000006</v>
      </c>
      <c r="F2632" s="4">
        <v>5</v>
      </c>
      <c r="G2632" s="4" t="s">
        <v>131</v>
      </c>
      <c r="H2632" s="4" t="s">
        <v>132</v>
      </c>
      <c r="I2632" s="4" t="s">
        <v>133</v>
      </c>
      <c r="J2632" s="5">
        <v>42215</v>
      </c>
      <c r="K2632" s="12">
        <f>Ventas[[#This Row],[Unit Price]]*Ventas[[#This Row],[Quantity]]</f>
        <v>29.5</v>
      </c>
      <c r="L2632" s="12">
        <f>Ventas[[#This Row],[Unit Cost]]*Ventas[[#This Row],[Quantity]]</f>
        <v>23.6</v>
      </c>
      <c r="M2632" s="14">
        <f>Ventas[[#This Row],[Ingresos]]-Ventas[[#This Row],[Costes]]</f>
        <v>5.8999999999999986</v>
      </c>
      <c r="N2632" s="14" t="str">
        <f>_xlfn.XLOOKUP(Ventas[[#This Row],[Ship Country]],[1]!Countries[Ship Country],[1]!Countries[Area],"No registrado")</f>
        <v>Sud Europe</v>
      </c>
      <c r="O2632" s="14" t="str">
        <f>_xlfn.XLOOKUP(Ventas[[#This Row],[Ship Country]],[1]!Countries[Ship Country],[1]!Countries[Continent],"No existe")</f>
        <v>Europe</v>
      </c>
      <c r="P2632" s="15" t="str">
        <f>_xlfn.XLOOKUP(Ventas[[#This Row],[Category]],[2]!ProdManager[Category],[2]!ProdManager[Prod_Manager])</f>
        <v>John Matter</v>
      </c>
      <c r="Q2632" s="15">
        <f>YEAR(Ventas[[#This Row],[Order Date]])</f>
        <v>2015</v>
      </c>
      <c r="R2632" s="15" t="str">
        <f>TEXT(Ventas[[#This Row],[Order Date]],"MMM")</f>
        <v>jul</v>
      </c>
    </row>
    <row r="2633" spans="1:18" x14ac:dyDescent="0.25">
      <c r="A2633" s="6">
        <v>10307</v>
      </c>
      <c r="B2633" s="6" t="s">
        <v>78</v>
      </c>
      <c r="C2633" s="6" t="s">
        <v>35</v>
      </c>
      <c r="D2633" s="6">
        <v>39.4</v>
      </c>
      <c r="E2633" s="6">
        <v>26.003999999999994</v>
      </c>
      <c r="F2633" s="6">
        <v>10</v>
      </c>
      <c r="G2633" s="6" t="s">
        <v>166</v>
      </c>
      <c r="H2633" s="6" t="s">
        <v>167</v>
      </c>
      <c r="I2633" s="6" t="s">
        <v>84</v>
      </c>
      <c r="J2633" s="7">
        <v>41768</v>
      </c>
      <c r="K2633" s="12">
        <f>Ventas[[#This Row],[Unit Price]]*Ventas[[#This Row],[Quantity]]</f>
        <v>394</v>
      </c>
      <c r="L2633" s="12">
        <f>Ventas[[#This Row],[Unit Cost]]*Ventas[[#This Row],[Quantity]]</f>
        <v>260.03999999999996</v>
      </c>
      <c r="M2633" s="14">
        <f>Ventas[[#This Row],[Ingresos]]-Ventas[[#This Row],[Costes]]</f>
        <v>133.96000000000004</v>
      </c>
      <c r="N2633" s="14" t="str">
        <f>_xlfn.XLOOKUP(Ventas[[#This Row],[Ship Country]],[1]!Countries[Ship Country],[1]!Countries[Area],"No registrado")</f>
        <v>Nord America</v>
      </c>
      <c r="O2633" s="14" t="str">
        <f>_xlfn.XLOOKUP(Ventas[[#This Row],[Ship Country]],[1]!Countries[Ship Country],[1]!Countries[Continent],"No existe")</f>
        <v>America</v>
      </c>
      <c r="P2633" s="15" t="str">
        <f>_xlfn.XLOOKUP(Ventas[[#This Row],[Category]],[2]!ProdManager[Category],[2]!ProdManager[Prod_Manager])</f>
        <v>Lydia Sinn</v>
      </c>
      <c r="Q2633" s="15">
        <f>YEAR(Ventas[[#This Row],[Order Date]])</f>
        <v>2014</v>
      </c>
      <c r="R2633" s="15" t="str">
        <f>TEXT(Ventas[[#This Row],[Order Date]],"MMM")</f>
        <v>may</v>
      </c>
    </row>
    <row r="2634" spans="1:18" x14ac:dyDescent="0.25">
      <c r="A2634" s="4">
        <v>10307</v>
      </c>
      <c r="B2634" s="4" t="s">
        <v>142</v>
      </c>
      <c r="C2634" s="4" t="s">
        <v>35</v>
      </c>
      <c r="D2634" s="4">
        <v>10</v>
      </c>
      <c r="E2634" s="4">
        <v>6.8999999999999995</v>
      </c>
      <c r="F2634" s="4">
        <v>3</v>
      </c>
      <c r="G2634" s="4" t="s">
        <v>166</v>
      </c>
      <c r="H2634" s="4" t="s">
        <v>167</v>
      </c>
      <c r="I2634" s="4" t="s">
        <v>84</v>
      </c>
      <c r="J2634" s="5">
        <v>41924</v>
      </c>
      <c r="K2634" s="12">
        <f>Ventas[[#This Row],[Unit Price]]*Ventas[[#This Row],[Quantity]]</f>
        <v>30</v>
      </c>
      <c r="L2634" s="12">
        <f>Ventas[[#This Row],[Unit Cost]]*Ventas[[#This Row],[Quantity]]</f>
        <v>20.7</v>
      </c>
      <c r="M2634" s="14">
        <f>Ventas[[#This Row],[Ingresos]]-Ventas[[#This Row],[Costes]]</f>
        <v>9.3000000000000007</v>
      </c>
      <c r="N2634" s="14" t="str">
        <f>_xlfn.XLOOKUP(Ventas[[#This Row],[Ship Country]],[1]!Countries[Ship Country],[1]!Countries[Area],"No registrado")</f>
        <v>Nord America</v>
      </c>
      <c r="O2634" s="14" t="str">
        <f>_xlfn.XLOOKUP(Ventas[[#This Row],[Ship Country]],[1]!Countries[Ship Country],[1]!Countries[Continent],"No existe")</f>
        <v>America</v>
      </c>
      <c r="P2634" s="15" t="str">
        <f>_xlfn.XLOOKUP(Ventas[[#This Row],[Category]],[2]!ProdManager[Category],[2]!ProdManager[Prod_Manager])</f>
        <v>Lydia Sinn</v>
      </c>
      <c r="Q2634" s="15">
        <f>YEAR(Ventas[[#This Row],[Order Date]])</f>
        <v>2014</v>
      </c>
      <c r="R2634" s="15" t="str">
        <f>TEXT(Ventas[[#This Row],[Order Date]],"MMM")</f>
        <v>oct</v>
      </c>
    </row>
    <row r="2635" spans="1:18" x14ac:dyDescent="0.25">
      <c r="A2635" s="6">
        <v>10308</v>
      </c>
      <c r="B2635" s="6" t="s">
        <v>79</v>
      </c>
      <c r="C2635" s="6" t="s">
        <v>43</v>
      </c>
      <c r="D2635" s="6">
        <v>12</v>
      </c>
      <c r="E2635" s="6">
        <v>11.040000000000001</v>
      </c>
      <c r="F2635" s="6">
        <v>5</v>
      </c>
      <c r="G2635" s="6" t="s">
        <v>168</v>
      </c>
      <c r="H2635" s="6" t="s">
        <v>73</v>
      </c>
      <c r="I2635" s="6" t="s">
        <v>74</v>
      </c>
      <c r="J2635" s="7">
        <v>41686</v>
      </c>
      <c r="K2635" s="12">
        <f>Ventas[[#This Row],[Unit Price]]*Ventas[[#This Row],[Quantity]]</f>
        <v>60</v>
      </c>
      <c r="L2635" s="12">
        <f>Ventas[[#This Row],[Unit Cost]]*Ventas[[#This Row],[Quantity]]</f>
        <v>55.2</v>
      </c>
      <c r="M2635" s="14">
        <f>Ventas[[#This Row],[Ingresos]]-Ventas[[#This Row],[Costes]]</f>
        <v>4.7999999999999972</v>
      </c>
      <c r="N2635" s="14" t="str">
        <f>_xlfn.XLOOKUP(Ventas[[#This Row],[Ship Country]],[1]!Countries[Ship Country],[1]!Countries[Area],"No registrado")</f>
        <v>Sud America</v>
      </c>
      <c r="O2635" s="14" t="str">
        <f>_xlfn.XLOOKUP(Ventas[[#This Row],[Ship Country]],[1]!Countries[Ship Country],[1]!Countries[Continent],"No existe")</f>
        <v>America</v>
      </c>
      <c r="P2635" s="15" t="str">
        <f>_xlfn.XLOOKUP(Ventas[[#This Row],[Category]],[2]!ProdManager[Category],[2]!ProdManager[Prod_Manager])</f>
        <v>John Matter</v>
      </c>
      <c r="Q2635" s="15">
        <f>YEAR(Ventas[[#This Row],[Order Date]])</f>
        <v>2014</v>
      </c>
      <c r="R2635" s="15" t="str">
        <f>TEXT(Ventas[[#This Row],[Order Date]],"MMM")</f>
        <v>feb</v>
      </c>
    </row>
    <row r="2636" spans="1:18" x14ac:dyDescent="0.25">
      <c r="A2636" s="4">
        <v>10308</v>
      </c>
      <c r="B2636" s="4" t="s">
        <v>155</v>
      </c>
      <c r="C2636" s="4" t="s">
        <v>15</v>
      </c>
      <c r="D2636" s="4">
        <v>28.8</v>
      </c>
      <c r="E2636" s="4">
        <v>21.6</v>
      </c>
      <c r="F2636" s="4">
        <v>1</v>
      </c>
      <c r="G2636" s="4" t="s">
        <v>168</v>
      </c>
      <c r="H2636" s="4" t="s">
        <v>73</v>
      </c>
      <c r="I2636" s="4" t="s">
        <v>74</v>
      </c>
      <c r="J2636" s="5">
        <v>41802</v>
      </c>
      <c r="K2636" s="12">
        <f>Ventas[[#This Row],[Unit Price]]*Ventas[[#This Row],[Quantity]]</f>
        <v>28.8</v>
      </c>
      <c r="L2636" s="12">
        <f>Ventas[[#This Row],[Unit Cost]]*Ventas[[#This Row],[Quantity]]</f>
        <v>21.6</v>
      </c>
      <c r="M2636" s="14">
        <f>Ventas[[#This Row],[Ingresos]]-Ventas[[#This Row],[Costes]]</f>
        <v>7.1999999999999993</v>
      </c>
      <c r="N2636" s="14" t="str">
        <f>_xlfn.XLOOKUP(Ventas[[#This Row],[Ship Country]],[1]!Countries[Ship Country],[1]!Countries[Area],"No registrado")</f>
        <v>Sud America</v>
      </c>
      <c r="O2636" s="14" t="str">
        <f>_xlfn.XLOOKUP(Ventas[[#This Row],[Ship Country]],[1]!Countries[Ship Country],[1]!Countries[Continent],"No existe")</f>
        <v>America</v>
      </c>
      <c r="P2636" s="15" t="str">
        <f>_xlfn.XLOOKUP(Ventas[[#This Row],[Category]],[2]!ProdManager[Category],[2]!ProdManager[Prod_Manager])</f>
        <v>Peter Stone</v>
      </c>
      <c r="Q2636" s="15">
        <f>YEAR(Ventas[[#This Row],[Order Date]])</f>
        <v>2014</v>
      </c>
      <c r="R2636" s="15" t="str">
        <f>TEXT(Ventas[[#This Row],[Order Date]],"MMM")</f>
        <v>jun</v>
      </c>
    </row>
    <row r="2637" spans="1:18" x14ac:dyDescent="0.25">
      <c r="A2637" s="6">
        <v>10309</v>
      </c>
      <c r="B2637" s="6" t="s">
        <v>169</v>
      </c>
      <c r="C2637" s="6" t="s">
        <v>24</v>
      </c>
      <c r="D2637" s="6">
        <v>17.600000000000001</v>
      </c>
      <c r="E2637" s="6">
        <v>13.552000000000001</v>
      </c>
      <c r="F2637" s="6">
        <v>20</v>
      </c>
      <c r="G2637" s="6" t="s">
        <v>156</v>
      </c>
      <c r="H2637" s="6" t="s">
        <v>157</v>
      </c>
      <c r="I2637" s="6" t="s">
        <v>158</v>
      </c>
      <c r="J2637" s="7">
        <v>42179</v>
      </c>
      <c r="K2637" s="12">
        <f>Ventas[[#This Row],[Unit Price]]*Ventas[[#This Row],[Quantity]]</f>
        <v>352</v>
      </c>
      <c r="L2637" s="12">
        <f>Ventas[[#This Row],[Unit Cost]]*Ventas[[#This Row],[Quantity]]</f>
        <v>271.04000000000002</v>
      </c>
      <c r="M2637" s="14">
        <f>Ventas[[#This Row],[Ingresos]]-Ventas[[#This Row],[Costes]]</f>
        <v>80.95999999999998</v>
      </c>
      <c r="N2637" s="14" t="str">
        <f>_xlfn.XLOOKUP(Ventas[[#This Row],[Ship Country]],[1]!Countries[Ship Country],[1]!Countries[Area],"No registrado")</f>
        <v>Nord Europe</v>
      </c>
      <c r="O2637" s="14" t="str">
        <f>_xlfn.XLOOKUP(Ventas[[#This Row],[Ship Country]],[1]!Countries[Ship Country],[1]!Countries[Continent],"No existe")</f>
        <v>Europe</v>
      </c>
      <c r="P2637" s="15" t="str">
        <f>_xlfn.XLOOKUP(Ventas[[#This Row],[Category]],[2]!ProdManager[Category],[2]!ProdManager[Prod_Manager])</f>
        <v>Lydia Sinn</v>
      </c>
      <c r="Q2637" s="15">
        <f>YEAR(Ventas[[#This Row],[Order Date]])</f>
        <v>2015</v>
      </c>
      <c r="R2637" s="15" t="str">
        <f>TEXT(Ventas[[#This Row],[Order Date]],"MMM")</f>
        <v>jun</v>
      </c>
    </row>
    <row r="2638" spans="1:18" x14ac:dyDescent="0.25">
      <c r="A2638" s="4">
        <v>10309</v>
      </c>
      <c r="B2638" s="4" t="s">
        <v>170</v>
      </c>
      <c r="C2638" s="4" t="s">
        <v>24</v>
      </c>
      <c r="D2638" s="4">
        <v>20</v>
      </c>
      <c r="E2638" s="4">
        <v>15</v>
      </c>
      <c r="F2638" s="4">
        <v>30</v>
      </c>
      <c r="G2638" s="4" t="s">
        <v>156</v>
      </c>
      <c r="H2638" s="4" t="s">
        <v>157</v>
      </c>
      <c r="I2638" s="4" t="s">
        <v>158</v>
      </c>
      <c r="J2638" s="5">
        <v>42002</v>
      </c>
      <c r="K2638" s="12">
        <f>Ventas[[#This Row],[Unit Price]]*Ventas[[#This Row],[Quantity]]</f>
        <v>600</v>
      </c>
      <c r="L2638" s="12">
        <f>Ventas[[#This Row],[Unit Cost]]*Ventas[[#This Row],[Quantity]]</f>
        <v>450</v>
      </c>
      <c r="M2638" s="14">
        <f>Ventas[[#This Row],[Ingresos]]-Ventas[[#This Row],[Costes]]</f>
        <v>150</v>
      </c>
      <c r="N2638" s="14" t="str">
        <f>_xlfn.XLOOKUP(Ventas[[#This Row],[Ship Country]],[1]!Countries[Ship Country],[1]!Countries[Area],"No registrado")</f>
        <v>Nord Europe</v>
      </c>
      <c r="O2638" s="14" t="str">
        <f>_xlfn.XLOOKUP(Ventas[[#This Row],[Ship Country]],[1]!Countries[Ship Country],[1]!Countries[Continent],"No existe")</f>
        <v>Europe</v>
      </c>
      <c r="P2638" s="15" t="str">
        <f>_xlfn.XLOOKUP(Ventas[[#This Row],[Category]],[2]!ProdManager[Category],[2]!ProdManager[Prod_Manager])</f>
        <v>Lydia Sinn</v>
      </c>
      <c r="Q2638" s="15">
        <f>YEAR(Ventas[[#This Row],[Order Date]])</f>
        <v>2014</v>
      </c>
      <c r="R2638" s="15" t="str">
        <f>TEXT(Ventas[[#This Row],[Order Date]],"MMM")</f>
        <v>dic</v>
      </c>
    </row>
    <row r="2639" spans="1:18" x14ac:dyDescent="0.25">
      <c r="A2639" s="6">
        <v>10309</v>
      </c>
      <c r="B2639" s="6" t="s">
        <v>9</v>
      </c>
      <c r="C2639" s="6" t="s">
        <v>10</v>
      </c>
      <c r="D2639" s="6">
        <v>11.2</v>
      </c>
      <c r="E2639" s="6">
        <v>8.847999999999999</v>
      </c>
      <c r="F2639" s="6">
        <v>2</v>
      </c>
      <c r="G2639" s="6" t="s">
        <v>156</v>
      </c>
      <c r="H2639" s="6" t="s">
        <v>157</v>
      </c>
      <c r="I2639" s="6" t="s">
        <v>158</v>
      </c>
      <c r="J2639" s="7">
        <v>41865</v>
      </c>
      <c r="K2639" s="12">
        <f>Ventas[[#This Row],[Unit Price]]*Ventas[[#This Row],[Quantity]]</f>
        <v>22.4</v>
      </c>
      <c r="L2639" s="12">
        <f>Ventas[[#This Row],[Unit Cost]]*Ventas[[#This Row],[Quantity]]</f>
        <v>17.695999999999998</v>
      </c>
      <c r="M2639" s="14">
        <f>Ventas[[#This Row],[Ingresos]]-Ventas[[#This Row],[Costes]]</f>
        <v>4.7040000000000006</v>
      </c>
      <c r="N2639" s="14" t="str">
        <f>_xlfn.XLOOKUP(Ventas[[#This Row],[Ship Country]],[1]!Countries[Ship Country],[1]!Countries[Area],"No registrado")</f>
        <v>Nord Europe</v>
      </c>
      <c r="O2639" s="14" t="str">
        <f>_xlfn.XLOOKUP(Ventas[[#This Row],[Ship Country]],[1]!Countries[Ship Country],[1]!Countries[Continent],"No existe")</f>
        <v>Europe</v>
      </c>
      <c r="P2639" s="15" t="str">
        <f>_xlfn.XLOOKUP(Ventas[[#This Row],[Category]],[2]!ProdManager[Category],[2]!ProdManager[Prod_Manager])</f>
        <v>Marc Caine</v>
      </c>
      <c r="Q2639" s="15">
        <f>YEAR(Ventas[[#This Row],[Order Date]])</f>
        <v>2014</v>
      </c>
      <c r="R2639" s="15" t="str">
        <f>TEXT(Ventas[[#This Row],[Order Date]],"MMM")</f>
        <v>ago</v>
      </c>
    </row>
    <row r="2640" spans="1:18" x14ac:dyDescent="0.25">
      <c r="A2640" s="4">
        <v>10309</v>
      </c>
      <c r="B2640" s="4" t="s">
        <v>107</v>
      </c>
      <c r="C2640" s="4" t="s">
        <v>43</v>
      </c>
      <c r="D2640" s="4">
        <v>36.799999999999997</v>
      </c>
      <c r="E2640" s="4">
        <v>33.119999999999997</v>
      </c>
      <c r="F2640" s="4">
        <v>20</v>
      </c>
      <c r="G2640" s="4" t="s">
        <v>156</v>
      </c>
      <c r="H2640" s="4" t="s">
        <v>157</v>
      </c>
      <c r="I2640" s="4" t="s">
        <v>158</v>
      </c>
      <c r="J2640" s="5">
        <v>41798</v>
      </c>
      <c r="K2640" s="12">
        <f>Ventas[[#This Row],[Unit Price]]*Ventas[[#This Row],[Quantity]]</f>
        <v>736</v>
      </c>
      <c r="L2640" s="12">
        <f>Ventas[[#This Row],[Unit Cost]]*Ventas[[#This Row],[Quantity]]</f>
        <v>662.4</v>
      </c>
      <c r="M2640" s="14">
        <f>Ventas[[#This Row],[Ingresos]]-Ventas[[#This Row],[Costes]]</f>
        <v>73.600000000000023</v>
      </c>
      <c r="N2640" s="14" t="str">
        <f>_xlfn.XLOOKUP(Ventas[[#This Row],[Ship Country]],[1]!Countries[Ship Country],[1]!Countries[Area],"No registrado")</f>
        <v>Nord Europe</v>
      </c>
      <c r="O2640" s="14" t="str">
        <f>_xlfn.XLOOKUP(Ventas[[#This Row],[Ship Country]],[1]!Countries[Ship Country],[1]!Countries[Continent],"No existe")</f>
        <v>Europe</v>
      </c>
      <c r="P2640" s="15" t="str">
        <f>_xlfn.XLOOKUP(Ventas[[#This Row],[Category]],[2]!ProdManager[Category],[2]!ProdManager[Prod_Manager])</f>
        <v>John Matter</v>
      </c>
      <c r="Q2640" s="15">
        <f>YEAR(Ventas[[#This Row],[Order Date]])</f>
        <v>2014</v>
      </c>
      <c r="R2640" s="15" t="str">
        <f>TEXT(Ventas[[#This Row],[Order Date]],"MMM")</f>
        <v>jun</v>
      </c>
    </row>
    <row r="2641" spans="1:18" x14ac:dyDescent="0.25">
      <c r="A2641" s="6">
        <v>10309</v>
      </c>
      <c r="B2641" s="6" t="s">
        <v>113</v>
      </c>
      <c r="C2641" s="6" t="s">
        <v>15</v>
      </c>
      <c r="D2641" s="6">
        <v>17.2</v>
      </c>
      <c r="E2641" s="6">
        <v>14.62</v>
      </c>
      <c r="F2641" s="6">
        <v>3</v>
      </c>
      <c r="G2641" s="6" t="s">
        <v>156</v>
      </c>
      <c r="H2641" s="6" t="s">
        <v>157</v>
      </c>
      <c r="I2641" s="6" t="s">
        <v>158</v>
      </c>
      <c r="J2641" s="7">
        <v>42024</v>
      </c>
      <c r="K2641" s="12">
        <f>Ventas[[#This Row],[Unit Price]]*Ventas[[#This Row],[Quantity]]</f>
        <v>51.599999999999994</v>
      </c>
      <c r="L2641" s="12">
        <f>Ventas[[#This Row],[Unit Cost]]*Ventas[[#This Row],[Quantity]]</f>
        <v>43.86</v>
      </c>
      <c r="M2641" s="14">
        <f>Ventas[[#This Row],[Ingresos]]-Ventas[[#This Row],[Costes]]</f>
        <v>7.7399999999999949</v>
      </c>
      <c r="N2641" s="14" t="str">
        <f>_xlfn.XLOOKUP(Ventas[[#This Row],[Ship Country]],[1]!Countries[Ship Country],[1]!Countries[Area],"No registrado")</f>
        <v>Nord Europe</v>
      </c>
      <c r="O2641" s="14" t="str">
        <f>_xlfn.XLOOKUP(Ventas[[#This Row],[Ship Country]],[1]!Countries[Ship Country],[1]!Countries[Continent],"No existe")</f>
        <v>Europe</v>
      </c>
      <c r="P2641" s="15" t="str">
        <f>_xlfn.XLOOKUP(Ventas[[#This Row],[Category]],[2]!ProdManager[Category],[2]!ProdManager[Prod_Manager])</f>
        <v>Peter Stone</v>
      </c>
      <c r="Q2641" s="15">
        <f>YEAR(Ventas[[#This Row],[Order Date]])</f>
        <v>2015</v>
      </c>
      <c r="R2641" s="15" t="str">
        <f>TEXT(Ventas[[#This Row],[Order Date]],"MMM")</f>
        <v>ene</v>
      </c>
    </row>
    <row r="2642" spans="1:18" x14ac:dyDescent="0.25">
      <c r="A2642" s="4">
        <v>10310</v>
      </c>
      <c r="B2642" s="4" t="s">
        <v>56</v>
      </c>
      <c r="C2642" s="4" t="s">
        <v>35</v>
      </c>
      <c r="D2642" s="4">
        <v>13.9</v>
      </c>
      <c r="E2642" s="4">
        <v>9.5909999999999993</v>
      </c>
      <c r="F2642" s="4">
        <v>10</v>
      </c>
      <c r="G2642" s="4" t="s">
        <v>171</v>
      </c>
      <c r="H2642" s="4" t="s">
        <v>167</v>
      </c>
      <c r="I2642" s="4" t="s">
        <v>84</v>
      </c>
      <c r="J2642" s="5">
        <v>41879</v>
      </c>
      <c r="K2642" s="12">
        <f>Ventas[[#This Row],[Unit Price]]*Ventas[[#This Row],[Quantity]]</f>
        <v>139</v>
      </c>
      <c r="L2642" s="12">
        <f>Ventas[[#This Row],[Unit Cost]]*Ventas[[#This Row],[Quantity]]</f>
        <v>95.91</v>
      </c>
      <c r="M2642" s="14">
        <f>Ventas[[#This Row],[Ingresos]]-Ventas[[#This Row],[Costes]]</f>
        <v>43.09</v>
      </c>
      <c r="N2642" s="14" t="str">
        <f>_xlfn.XLOOKUP(Ventas[[#This Row],[Ship Country]],[1]!Countries[Ship Country],[1]!Countries[Area],"No registrado")</f>
        <v>Nord America</v>
      </c>
      <c r="O2642" s="14" t="str">
        <f>_xlfn.XLOOKUP(Ventas[[#This Row],[Ship Country]],[1]!Countries[Ship Country],[1]!Countries[Continent],"No existe")</f>
        <v>America</v>
      </c>
      <c r="P2642" s="15" t="str">
        <f>_xlfn.XLOOKUP(Ventas[[#This Row],[Category]],[2]!ProdManager[Category],[2]!ProdManager[Prod_Manager])</f>
        <v>Lydia Sinn</v>
      </c>
      <c r="Q2642" s="15">
        <f>YEAR(Ventas[[#This Row],[Order Date]])</f>
        <v>2014</v>
      </c>
      <c r="R2642" s="15" t="str">
        <f>TEXT(Ventas[[#This Row],[Order Date]],"MMM")</f>
        <v>ago</v>
      </c>
    </row>
    <row r="2643" spans="1:18" x14ac:dyDescent="0.25">
      <c r="A2643" s="6">
        <v>10310</v>
      </c>
      <c r="B2643" s="6" t="s">
        <v>78</v>
      </c>
      <c r="C2643" s="6" t="s">
        <v>35</v>
      </c>
      <c r="D2643" s="6">
        <v>39.4</v>
      </c>
      <c r="E2643" s="6">
        <v>27.58</v>
      </c>
      <c r="F2643" s="6">
        <v>5</v>
      </c>
      <c r="G2643" s="6" t="s">
        <v>171</v>
      </c>
      <c r="H2643" s="6" t="s">
        <v>167</v>
      </c>
      <c r="I2643" s="6" t="s">
        <v>84</v>
      </c>
      <c r="J2643" s="7">
        <v>41739</v>
      </c>
      <c r="K2643" s="12">
        <f>Ventas[[#This Row],[Unit Price]]*Ventas[[#This Row],[Quantity]]</f>
        <v>197</v>
      </c>
      <c r="L2643" s="12">
        <f>Ventas[[#This Row],[Unit Cost]]*Ventas[[#This Row],[Quantity]]</f>
        <v>137.89999999999998</v>
      </c>
      <c r="M2643" s="14">
        <f>Ventas[[#This Row],[Ingresos]]-Ventas[[#This Row],[Costes]]</f>
        <v>59.100000000000023</v>
      </c>
      <c r="N2643" s="14" t="str">
        <f>_xlfn.XLOOKUP(Ventas[[#This Row],[Ship Country]],[1]!Countries[Ship Country],[1]!Countries[Area],"No registrado")</f>
        <v>Nord America</v>
      </c>
      <c r="O2643" s="14" t="str">
        <f>_xlfn.XLOOKUP(Ventas[[#This Row],[Ship Country]],[1]!Countries[Ship Country],[1]!Countries[Continent],"No existe")</f>
        <v>America</v>
      </c>
      <c r="P2643" s="15" t="str">
        <f>_xlfn.XLOOKUP(Ventas[[#This Row],[Category]],[2]!ProdManager[Category],[2]!ProdManager[Prod_Manager])</f>
        <v>Lydia Sinn</v>
      </c>
      <c r="Q2643" s="15">
        <f>YEAR(Ventas[[#This Row],[Order Date]])</f>
        <v>2014</v>
      </c>
      <c r="R2643" s="15" t="str">
        <f>TEXT(Ventas[[#This Row],[Order Date]],"MMM")</f>
        <v>abr</v>
      </c>
    </row>
    <row r="2644" spans="1:18" x14ac:dyDescent="0.25">
      <c r="A2644" s="4">
        <v>10311</v>
      </c>
      <c r="B2644" s="4" t="s">
        <v>9</v>
      </c>
      <c r="C2644" s="4" t="s">
        <v>10</v>
      </c>
      <c r="D2644" s="4">
        <v>11.2</v>
      </c>
      <c r="E2644" s="4">
        <v>8.847999999999999</v>
      </c>
      <c r="F2644" s="4">
        <v>6</v>
      </c>
      <c r="G2644" s="4" t="s">
        <v>172</v>
      </c>
      <c r="H2644" s="4" t="s">
        <v>173</v>
      </c>
      <c r="I2644" s="4" t="s">
        <v>13</v>
      </c>
      <c r="J2644" s="5">
        <v>41741</v>
      </c>
      <c r="K2644" s="12">
        <f>Ventas[[#This Row],[Unit Price]]*Ventas[[#This Row],[Quantity]]</f>
        <v>67.199999999999989</v>
      </c>
      <c r="L2644" s="12">
        <f>Ventas[[#This Row],[Unit Cost]]*Ventas[[#This Row],[Quantity]]</f>
        <v>53.087999999999994</v>
      </c>
      <c r="M2644" s="14">
        <f>Ventas[[#This Row],[Ingresos]]-Ventas[[#This Row],[Costes]]</f>
        <v>14.111999999999995</v>
      </c>
      <c r="N2644" s="14" t="str">
        <f>_xlfn.XLOOKUP(Ventas[[#This Row],[Ship Country]],[1]!Countries[Ship Country],[1]!Countries[Area],"No registrado")</f>
        <v>Nord Europe</v>
      </c>
      <c r="O2644" s="14" t="str">
        <f>_xlfn.XLOOKUP(Ventas[[#This Row],[Ship Country]],[1]!Countries[Ship Country],[1]!Countries[Continent],"No existe")</f>
        <v>Europe</v>
      </c>
      <c r="P2644" s="15" t="str">
        <f>_xlfn.XLOOKUP(Ventas[[#This Row],[Category]],[2]!ProdManager[Category],[2]!ProdManager[Prod_Manager])</f>
        <v>Marc Caine</v>
      </c>
      <c r="Q2644" s="15">
        <f>YEAR(Ventas[[#This Row],[Order Date]])</f>
        <v>2014</v>
      </c>
      <c r="R2644" s="15" t="str">
        <f>TEXT(Ventas[[#This Row],[Order Date]],"MMM")</f>
        <v>abr</v>
      </c>
    </row>
    <row r="2645" spans="1:18" x14ac:dyDescent="0.25">
      <c r="A2645" s="6">
        <v>10311</v>
      </c>
      <c r="B2645" s="6" t="s">
        <v>155</v>
      </c>
      <c r="C2645" s="6" t="s">
        <v>15</v>
      </c>
      <c r="D2645" s="6">
        <v>28.8</v>
      </c>
      <c r="E2645" s="6">
        <v>21.888000000000002</v>
      </c>
      <c r="F2645" s="6">
        <v>7</v>
      </c>
      <c r="G2645" s="6" t="s">
        <v>172</v>
      </c>
      <c r="H2645" s="6" t="s">
        <v>173</v>
      </c>
      <c r="I2645" s="6" t="s">
        <v>13</v>
      </c>
      <c r="J2645" s="7">
        <v>42150</v>
      </c>
      <c r="K2645" s="12">
        <f>Ventas[[#This Row],[Unit Price]]*Ventas[[#This Row],[Quantity]]</f>
        <v>201.6</v>
      </c>
      <c r="L2645" s="12">
        <f>Ventas[[#This Row],[Unit Cost]]*Ventas[[#This Row],[Quantity]]</f>
        <v>153.21600000000001</v>
      </c>
      <c r="M2645" s="14">
        <f>Ventas[[#This Row],[Ingresos]]-Ventas[[#This Row],[Costes]]</f>
        <v>48.383999999999986</v>
      </c>
      <c r="N2645" s="14" t="str">
        <f>_xlfn.XLOOKUP(Ventas[[#This Row],[Ship Country]],[1]!Countries[Ship Country],[1]!Countries[Area],"No registrado")</f>
        <v>Nord Europe</v>
      </c>
      <c r="O2645" s="14" t="str">
        <f>_xlfn.XLOOKUP(Ventas[[#This Row],[Ship Country]],[1]!Countries[Ship Country],[1]!Countries[Continent],"No existe")</f>
        <v>Europe</v>
      </c>
      <c r="P2645" s="15" t="str">
        <f>_xlfn.XLOOKUP(Ventas[[#This Row],[Category]],[2]!ProdManager[Category],[2]!ProdManager[Prod_Manager])</f>
        <v>Peter Stone</v>
      </c>
      <c r="Q2645" s="15">
        <f>YEAR(Ventas[[#This Row],[Order Date]])</f>
        <v>2015</v>
      </c>
      <c r="R2645" s="15" t="str">
        <f>TEXT(Ventas[[#This Row],[Order Date]],"MMM")</f>
        <v>may</v>
      </c>
    </row>
    <row r="2646" spans="1:18" x14ac:dyDescent="0.25">
      <c r="A2646" s="4">
        <v>10312</v>
      </c>
      <c r="B2646" s="4" t="s">
        <v>121</v>
      </c>
      <c r="C2646" s="4" t="s">
        <v>18</v>
      </c>
      <c r="D2646" s="4">
        <v>36.4</v>
      </c>
      <c r="E2646" s="4">
        <v>27.663999999999998</v>
      </c>
      <c r="F2646" s="4">
        <v>4</v>
      </c>
      <c r="G2646" s="4" t="s">
        <v>160</v>
      </c>
      <c r="H2646" s="4" t="s">
        <v>161</v>
      </c>
      <c r="I2646" s="4" t="s">
        <v>21</v>
      </c>
      <c r="J2646" s="5">
        <v>41984</v>
      </c>
      <c r="K2646" s="12">
        <f>Ventas[[#This Row],[Unit Price]]*Ventas[[#This Row],[Quantity]]</f>
        <v>145.6</v>
      </c>
      <c r="L2646" s="12">
        <f>Ventas[[#This Row],[Unit Cost]]*Ventas[[#This Row],[Quantity]]</f>
        <v>110.65599999999999</v>
      </c>
      <c r="M2646" s="14">
        <f>Ventas[[#This Row],[Ingresos]]-Ventas[[#This Row],[Costes]]</f>
        <v>34.944000000000003</v>
      </c>
      <c r="N2646" s="14" t="str">
        <f>_xlfn.XLOOKUP(Ventas[[#This Row],[Ship Country]],[1]!Countries[Ship Country],[1]!Countries[Area],"No registrado")</f>
        <v>Nord Europe</v>
      </c>
      <c r="O2646" s="14" t="str">
        <f>_xlfn.XLOOKUP(Ventas[[#This Row],[Ship Country]],[1]!Countries[Ship Country],[1]!Countries[Continent],"No existe")</f>
        <v>Europe</v>
      </c>
      <c r="P2646" s="15" t="str">
        <f>_xlfn.XLOOKUP(Ventas[[#This Row],[Category]],[2]!ProdManager[Category],[2]!ProdManager[Prod_Manager])</f>
        <v>Marc Caine</v>
      </c>
      <c r="Q2646" s="15">
        <f>YEAR(Ventas[[#This Row],[Order Date]])</f>
        <v>2014</v>
      </c>
      <c r="R2646" s="15" t="str">
        <f>TEXT(Ventas[[#This Row],[Order Date]],"MMM")</f>
        <v>dic</v>
      </c>
    </row>
    <row r="2647" spans="1:18" x14ac:dyDescent="0.25">
      <c r="A2647" s="6">
        <v>10312</v>
      </c>
      <c r="B2647" s="6" t="s">
        <v>107</v>
      </c>
      <c r="C2647" s="6" t="s">
        <v>43</v>
      </c>
      <c r="D2647" s="6">
        <v>36.799999999999997</v>
      </c>
      <c r="E2647" s="6">
        <v>33.856000000000002</v>
      </c>
      <c r="F2647" s="6">
        <v>24</v>
      </c>
      <c r="G2647" s="6" t="s">
        <v>160</v>
      </c>
      <c r="H2647" s="6" t="s">
        <v>161</v>
      </c>
      <c r="I2647" s="6" t="s">
        <v>21</v>
      </c>
      <c r="J2647" s="7">
        <v>42102</v>
      </c>
      <c r="K2647" s="12">
        <f>Ventas[[#This Row],[Unit Price]]*Ventas[[#This Row],[Quantity]]</f>
        <v>883.19999999999993</v>
      </c>
      <c r="L2647" s="12">
        <f>Ventas[[#This Row],[Unit Cost]]*Ventas[[#This Row],[Quantity]]</f>
        <v>812.5440000000001</v>
      </c>
      <c r="M2647" s="14">
        <f>Ventas[[#This Row],[Ingresos]]-Ventas[[#This Row],[Costes]]</f>
        <v>70.655999999999835</v>
      </c>
      <c r="N2647" s="14" t="str">
        <f>_xlfn.XLOOKUP(Ventas[[#This Row],[Ship Country]],[1]!Countries[Ship Country],[1]!Countries[Area],"No registrado")</f>
        <v>Nord Europe</v>
      </c>
      <c r="O2647" s="14" t="str">
        <f>_xlfn.XLOOKUP(Ventas[[#This Row],[Ship Country]],[1]!Countries[Ship Country],[1]!Countries[Continent],"No existe")</f>
        <v>Europe</v>
      </c>
      <c r="P2647" s="15" t="str">
        <f>_xlfn.XLOOKUP(Ventas[[#This Row],[Category]],[2]!ProdManager[Category],[2]!ProdManager[Prod_Manager])</f>
        <v>John Matter</v>
      </c>
      <c r="Q2647" s="15">
        <f>YEAR(Ventas[[#This Row],[Order Date]])</f>
        <v>2015</v>
      </c>
      <c r="R2647" s="15" t="str">
        <f>TEXT(Ventas[[#This Row],[Order Date]],"MMM")</f>
        <v>abr</v>
      </c>
    </row>
    <row r="2648" spans="1:18" x14ac:dyDescent="0.25">
      <c r="A2648" s="4">
        <v>10312</v>
      </c>
      <c r="B2648" s="4" t="s">
        <v>58</v>
      </c>
      <c r="C2648" s="4" t="s">
        <v>46</v>
      </c>
      <c r="D2648" s="4">
        <v>26.2</v>
      </c>
      <c r="E2648" s="4">
        <v>19.649999999999999</v>
      </c>
      <c r="F2648" s="4">
        <v>20</v>
      </c>
      <c r="G2648" s="4" t="s">
        <v>160</v>
      </c>
      <c r="H2648" s="4" t="s">
        <v>161</v>
      </c>
      <c r="I2648" s="4" t="s">
        <v>21</v>
      </c>
      <c r="J2648" s="5">
        <v>41691</v>
      </c>
      <c r="K2648" s="12">
        <f>Ventas[[#This Row],[Unit Price]]*Ventas[[#This Row],[Quantity]]</f>
        <v>524</v>
      </c>
      <c r="L2648" s="12">
        <f>Ventas[[#This Row],[Unit Cost]]*Ventas[[#This Row],[Quantity]]</f>
        <v>393</v>
      </c>
      <c r="M2648" s="14">
        <f>Ventas[[#This Row],[Ingresos]]-Ventas[[#This Row],[Costes]]</f>
        <v>131</v>
      </c>
      <c r="N2648" s="14" t="str">
        <f>_xlfn.XLOOKUP(Ventas[[#This Row],[Ship Country]],[1]!Countries[Ship Country],[1]!Countries[Area],"No registrado")</f>
        <v>Nord Europe</v>
      </c>
      <c r="O2648" s="14" t="str">
        <f>_xlfn.XLOOKUP(Ventas[[#This Row],[Ship Country]],[1]!Countries[Ship Country],[1]!Countries[Continent],"No existe")</f>
        <v>Europe</v>
      </c>
      <c r="P2648" s="15" t="str">
        <f>_xlfn.XLOOKUP(Ventas[[#This Row],[Category]],[2]!ProdManager[Category],[2]!ProdManager[Prod_Manager])</f>
        <v>John Matter</v>
      </c>
      <c r="Q2648" s="15">
        <f>YEAR(Ventas[[#This Row],[Order Date]])</f>
        <v>2014</v>
      </c>
      <c r="R2648" s="15" t="str">
        <f>TEXT(Ventas[[#This Row],[Order Date]],"MMM")</f>
        <v>feb</v>
      </c>
    </row>
    <row r="2649" spans="1:18" x14ac:dyDescent="0.25">
      <c r="A2649" s="6">
        <v>10312</v>
      </c>
      <c r="B2649" s="6" t="s">
        <v>129</v>
      </c>
      <c r="C2649" s="6" t="s">
        <v>43</v>
      </c>
      <c r="D2649" s="6">
        <v>6.2</v>
      </c>
      <c r="E2649" s="6">
        <v>5.6420000000000003</v>
      </c>
      <c r="F2649" s="6">
        <v>10</v>
      </c>
      <c r="G2649" s="6" t="s">
        <v>160</v>
      </c>
      <c r="H2649" s="6" t="s">
        <v>161</v>
      </c>
      <c r="I2649" s="6" t="s">
        <v>21</v>
      </c>
      <c r="J2649" s="7">
        <v>41643</v>
      </c>
      <c r="K2649" s="12">
        <f>Ventas[[#This Row],[Unit Price]]*Ventas[[#This Row],[Quantity]]</f>
        <v>62</v>
      </c>
      <c r="L2649" s="12">
        <f>Ventas[[#This Row],[Unit Cost]]*Ventas[[#This Row],[Quantity]]</f>
        <v>56.42</v>
      </c>
      <c r="M2649" s="14">
        <f>Ventas[[#This Row],[Ingresos]]-Ventas[[#This Row],[Costes]]</f>
        <v>5.5799999999999983</v>
      </c>
      <c r="N2649" s="14" t="str">
        <f>_xlfn.XLOOKUP(Ventas[[#This Row],[Ship Country]],[1]!Countries[Ship Country],[1]!Countries[Area],"No registrado")</f>
        <v>Nord Europe</v>
      </c>
      <c r="O2649" s="14" t="str">
        <f>_xlfn.XLOOKUP(Ventas[[#This Row],[Ship Country]],[1]!Countries[Ship Country],[1]!Countries[Continent],"No existe")</f>
        <v>Europe</v>
      </c>
      <c r="P2649" s="15" t="str">
        <f>_xlfn.XLOOKUP(Ventas[[#This Row],[Category]],[2]!ProdManager[Category],[2]!ProdManager[Prod_Manager])</f>
        <v>John Matter</v>
      </c>
      <c r="Q2649" s="15">
        <f>YEAR(Ventas[[#This Row],[Order Date]])</f>
        <v>2014</v>
      </c>
      <c r="R2649" s="15" t="str">
        <f>TEXT(Ventas[[#This Row],[Order Date]],"MMM")</f>
        <v>ene</v>
      </c>
    </row>
    <row r="2650" spans="1:18" x14ac:dyDescent="0.25">
      <c r="A2650" s="4">
        <v>10313</v>
      </c>
      <c r="B2650" s="4" t="s">
        <v>57</v>
      </c>
      <c r="C2650" s="4" t="s">
        <v>29</v>
      </c>
      <c r="D2650" s="4">
        <v>15.2</v>
      </c>
      <c r="E2650" s="4">
        <v>11.856</v>
      </c>
      <c r="F2650" s="4">
        <v>12</v>
      </c>
      <c r="G2650" s="4" t="s">
        <v>110</v>
      </c>
      <c r="H2650" s="4" t="s">
        <v>111</v>
      </c>
      <c r="I2650" s="4" t="s">
        <v>21</v>
      </c>
      <c r="J2650" s="5">
        <v>42209</v>
      </c>
      <c r="K2650" s="12">
        <f>Ventas[[#This Row],[Unit Price]]*Ventas[[#This Row],[Quantity]]</f>
        <v>182.39999999999998</v>
      </c>
      <c r="L2650" s="12">
        <f>Ventas[[#This Row],[Unit Cost]]*Ventas[[#This Row],[Quantity]]</f>
        <v>142.27199999999999</v>
      </c>
      <c r="M2650" s="14">
        <f>Ventas[[#This Row],[Ingresos]]-Ventas[[#This Row],[Costes]]</f>
        <v>40.127999999999986</v>
      </c>
      <c r="N2650" s="14" t="str">
        <f>_xlfn.XLOOKUP(Ventas[[#This Row],[Ship Country]],[1]!Countries[Ship Country],[1]!Countries[Area],"No registrado")</f>
        <v>Nord Europe</v>
      </c>
      <c r="O2650" s="14" t="str">
        <f>_xlfn.XLOOKUP(Ventas[[#This Row],[Ship Country]],[1]!Countries[Ship Country],[1]!Countries[Continent],"No existe")</f>
        <v>Europe</v>
      </c>
      <c r="P2650" s="15" t="str">
        <f>_xlfn.XLOOKUP(Ventas[[#This Row],[Category]],[2]!ProdManager[Category],[2]!ProdManager[Prod_Manager])</f>
        <v>Peter Stone</v>
      </c>
      <c r="Q2650" s="15">
        <f>YEAR(Ventas[[#This Row],[Order Date]])</f>
        <v>2015</v>
      </c>
      <c r="R2650" s="15" t="str">
        <f>TEXT(Ventas[[#This Row],[Order Date]],"MMM")</f>
        <v>jul</v>
      </c>
    </row>
    <row r="2651" spans="1:18" x14ac:dyDescent="0.25">
      <c r="A2651" s="6">
        <v>10314</v>
      </c>
      <c r="B2651" s="6" t="s">
        <v>78</v>
      </c>
      <c r="C2651" s="6" t="s">
        <v>35</v>
      </c>
      <c r="D2651" s="6">
        <v>39.4</v>
      </c>
      <c r="E2651" s="6">
        <v>26.791999999999998</v>
      </c>
      <c r="F2651" s="6">
        <v>25</v>
      </c>
      <c r="G2651" s="6" t="s">
        <v>82</v>
      </c>
      <c r="H2651" s="6" t="s">
        <v>83</v>
      </c>
      <c r="I2651" s="6" t="s">
        <v>84</v>
      </c>
      <c r="J2651" s="7">
        <v>41830</v>
      </c>
      <c r="K2651" s="12">
        <f>Ventas[[#This Row],[Unit Price]]*Ventas[[#This Row],[Quantity]]</f>
        <v>985</v>
      </c>
      <c r="L2651" s="12">
        <f>Ventas[[#This Row],[Unit Cost]]*Ventas[[#This Row],[Quantity]]</f>
        <v>669.8</v>
      </c>
      <c r="M2651" s="14">
        <f>Ventas[[#This Row],[Ingresos]]-Ventas[[#This Row],[Costes]]</f>
        <v>315.20000000000005</v>
      </c>
      <c r="N2651" s="14" t="str">
        <f>_xlfn.XLOOKUP(Ventas[[#This Row],[Ship Country]],[1]!Countries[Ship Country],[1]!Countries[Area],"No registrado")</f>
        <v>Nord America</v>
      </c>
      <c r="O2651" s="14" t="str">
        <f>_xlfn.XLOOKUP(Ventas[[#This Row],[Ship Country]],[1]!Countries[Ship Country],[1]!Countries[Continent],"No existe")</f>
        <v>America</v>
      </c>
      <c r="P2651" s="15" t="str">
        <f>_xlfn.XLOOKUP(Ventas[[#This Row],[Category]],[2]!ProdManager[Category],[2]!ProdManager[Prod_Manager])</f>
        <v>Lydia Sinn</v>
      </c>
      <c r="Q2651" s="15">
        <f>YEAR(Ventas[[#This Row],[Order Date]])</f>
        <v>2014</v>
      </c>
      <c r="R2651" s="15" t="str">
        <f>TEXT(Ventas[[#This Row],[Order Date]],"MMM")</f>
        <v>jul</v>
      </c>
    </row>
    <row r="2652" spans="1:18" x14ac:dyDescent="0.25">
      <c r="A2652" s="4">
        <v>10314</v>
      </c>
      <c r="B2652" s="4" t="s">
        <v>70</v>
      </c>
      <c r="C2652" s="4" t="s">
        <v>15</v>
      </c>
      <c r="D2652" s="4">
        <v>25.6</v>
      </c>
      <c r="E2652" s="4">
        <v>21.76</v>
      </c>
      <c r="F2652" s="4">
        <v>40</v>
      </c>
      <c r="G2652" s="4" t="s">
        <v>82</v>
      </c>
      <c r="H2652" s="4" t="s">
        <v>83</v>
      </c>
      <c r="I2652" s="4" t="s">
        <v>84</v>
      </c>
      <c r="J2652" s="5">
        <v>42152</v>
      </c>
      <c r="K2652" s="12">
        <f>Ventas[[#This Row],[Unit Price]]*Ventas[[#This Row],[Quantity]]</f>
        <v>1024</v>
      </c>
      <c r="L2652" s="12">
        <f>Ventas[[#This Row],[Unit Cost]]*Ventas[[#This Row],[Quantity]]</f>
        <v>870.40000000000009</v>
      </c>
      <c r="M2652" s="14">
        <f>Ventas[[#This Row],[Ingresos]]-Ventas[[#This Row],[Costes]]</f>
        <v>153.59999999999991</v>
      </c>
      <c r="N2652" s="14" t="str">
        <f>_xlfn.XLOOKUP(Ventas[[#This Row],[Ship Country]],[1]!Countries[Ship Country],[1]!Countries[Area],"No registrado")</f>
        <v>Nord America</v>
      </c>
      <c r="O2652" s="14" t="str">
        <f>_xlfn.XLOOKUP(Ventas[[#This Row],[Ship Country]],[1]!Countries[Ship Country],[1]!Countries[Continent],"No existe")</f>
        <v>America</v>
      </c>
      <c r="P2652" s="15" t="str">
        <f>_xlfn.XLOOKUP(Ventas[[#This Row],[Category]],[2]!ProdManager[Category],[2]!ProdManager[Prod_Manager])</f>
        <v>Peter Stone</v>
      </c>
      <c r="Q2652" s="15">
        <f>YEAR(Ventas[[#This Row],[Order Date]])</f>
        <v>2015</v>
      </c>
      <c r="R2652" s="15" t="str">
        <f>TEXT(Ventas[[#This Row],[Order Date]],"MMM")</f>
        <v>may</v>
      </c>
    </row>
    <row r="2653" spans="1:18" x14ac:dyDescent="0.25">
      <c r="A2653" s="6">
        <v>10314</v>
      </c>
      <c r="B2653" s="6" t="s">
        <v>174</v>
      </c>
      <c r="C2653" s="6" t="s">
        <v>29</v>
      </c>
      <c r="D2653" s="6">
        <v>10.6</v>
      </c>
      <c r="E2653" s="6">
        <v>8.5860000000000003</v>
      </c>
      <c r="F2653" s="6">
        <v>30</v>
      </c>
      <c r="G2653" s="6" t="s">
        <v>82</v>
      </c>
      <c r="H2653" s="6" t="s">
        <v>83</v>
      </c>
      <c r="I2653" s="6" t="s">
        <v>84</v>
      </c>
      <c r="J2653" s="7">
        <v>41880</v>
      </c>
      <c r="K2653" s="12">
        <f>Ventas[[#This Row],[Unit Price]]*Ventas[[#This Row],[Quantity]]</f>
        <v>318</v>
      </c>
      <c r="L2653" s="12">
        <f>Ventas[[#This Row],[Unit Cost]]*Ventas[[#This Row],[Quantity]]</f>
        <v>257.58</v>
      </c>
      <c r="M2653" s="14">
        <f>Ventas[[#This Row],[Ingresos]]-Ventas[[#This Row],[Costes]]</f>
        <v>60.420000000000016</v>
      </c>
      <c r="N2653" s="14" t="str">
        <f>_xlfn.XLOOKUP(Ventas[[#This Row],[Ship Country]],[1]!Countries[Ship Country],[1]!Countries[Area],"No registrado")</f>
        <v>Nord America</v>
      </c>
      <c r="O2653" s="14" t="str">
        <f>_xlfn.XLOOKUP(Ventas[[#This Row],[Ship Country]],[1]!Countries[Ship Country],[1]!Countries[Continent],"No existe")</f>
        <v>America</v>
      </c>
      <c r="P2653" s="15" t="str">
        <f>_xlfn.XLOOKUP(Ventas[[#This Row],[Category]],[2]!ProdManager[Category],[2]!ProdManager[Prod_Manager])</f>
        <v>Peter Stone</v>
      </c>
      <c r="Q2653" s="15">
        <f>YEAR(Ventas[[#This Row],[Order Date]])</f>
        <v>2014</v>
      </c>
      <c r="R2653" s="15" t="str">
        <f>TEXT(Ventas[[#This Row],[Order Date]],"MMM")</f>
        <v>ago</v>
      </c>
    </row>
    <row r="2654" spans="1:18" x14ac:dyDescent="0.25">
      <c r="A2654" s="4">
        <v>10315</v>
      </c>
      <c r="B2654" s="4" t="s">
        <v>140</v>
      </c>
      <c r="C2654" s="4" t="s">
        <v>43</v>
      </c>
      <c r="D2654" s="4">
        <v>11.2</v>
      </c>
      <c r="E2654" s="4">
        <v>10.192</v>
      </c>
      <c r="F2654" s="4">
        <v>14</v>
      </c>
      <c r="G2654" s="4" t="s">
        <v>175</v>
      </c>
      <c r="H2654" s="4" t="s">
        <v>176</v>
      </c>
      <c r="I2654" s="4" t="s">
        <v>149</v>
      </c>
      <c r="J2654" s="5">
        <v>41679</v>
      </c>
      <c r="K2654" s="12">
        <f>Ventas[[#This Row],[Unit Price]]*Ventas[[#This Row],[Quantity]]</f>
        <v>156.79999999999998</v>
      </c>
      <c r="L2654" s="12">
        <f>Ventas[[#This Row],[Unit Cost]]*Ventas[[#This Row],[Quantity]]</f>
        <v>142.68799999999999</v>
      </c>
      <c r="M2654" s="14">
        <f>Ventas[[#This Row],[Ingresos]]-Ventas[[#This Row],[Costes]]</f>
        <v>14.111999999999995</v>
      </c>
      <c r="N2654" s="14" t="str">
        <f>_xlfn.XLOOKUP(Ventas[[#This Row],[Ship Country]],[1]!Countries[Ship Country],[1]!Countries[Area],"No registrado")</f>
        <v>Nord Europe</v>
      </c>
      <c r="O2654" s="14" t="str">
        <f>_xlfn.XLOOKUP(Ventas[[#This Row],[Ship Country]],[1]!Countries[Ship Country],[1]!Countries[Continent],"No existe")</f>
        <v>Europe</v>
      </c>
      <c r="P2654" s="15" t="str">
        <f>_xlfn.XLOOKUP(Ventas[[#This Row],[Category]],[2]!ProdManager[Category],[2]!ProdManager[Prod_Manager])</f>
        <v>John Matter</v>
      </c>
      <c r="Q2654" s="15">
        <f>YEAR(Ventas[[#This Row],[Order Date]])</f>
        <v>2014</v>
      </c>
      <c r="R2654" s="15" t="str">
        <f>TEXT(Ventas[[#This Row],[Order Date]],"MMM")</f>
        <v>feb</v>
      </c>
    </row>
    <row r="2655" spans="1:18" x14ac:dyDescent="0.25">
      <c r="A2655" s="6">
        <v>10315</v>
      </c>
      <c r="B2655" s="6" t="s">
        <v>79</v>
      </c>
      <c r="C2655" s="6" t="s">
        <v>43</v>
      </c>
      <c r="D2655" s="6">
        <v>12</v>
      </c>
      <c r="E2655" s="6">
        <v>11.040000000000001</v>
      </c>
      <c r="F2655" s="6">
        <v>30</v>
      </c>
      <c r="G2655" s="6" t="s">
        <v>175</v>
      </c>
      <c r="H2655" s="6" t="s">
        <v>176</v>
      </c>
      <c r="I2655" s="6" t="s">
        <v>149</v>
      </c>
      <c r="J2655" s="7">
        <v>41679</v>
      </c>
      <c r="K2655" s="12">
        <f>Ventas[[#This Row],[Unit Price]]*Ventas[[#This Row],[Quantity]]</f>
        <v>360</v>
      </c>
      <c r="L2655" s="12">
        <f>Ventas[[#This Row],[Unit Cost]]*Ventas[[#This Row],[Quantity]]</f>
        <v>331.20000000000005</v>
      </c>
      <c r="M2655" s="14">
        <f>Ventas[[#This Row],[Ingresos]]-Ventas[[#This Row],[Costes]]</f>
        <v>28.799999999999955</v>
      </c>
      <c r="N2655" s="14" t="str">
        <f>_xlfn.XLOOKUP(Ventas[[#This Row],[Ship Country]],[1]!Countries[Ship Country],[1]!Countries[Area],"No registrado")</f>
        <v>Nord Europe</v>
      </c>
      <c r="O2655" s="14" t="str">
        <f>_xlfn.XLOOKUP(Ventas[[#This Row],[Ship Country]],[1]!Countries[Ship Country],[1]!Countries[Continent],"No existe")</f>
        <v>Europe</v>
      </c>
      <c r="P2655" s="15" t="str">
        <f>_xlfn.XLOOKUP(Ventas[[#This Row],[Category]],[2]!ProdManager[Category],[2]!ProdManager[Prod_Manager])</f>
        <v>John Matter</v>
      </c>
      <c r="Q2655" s="15">
        <f>YEAR(Ventas[[#This Row],[Order Date]])</f>
        <v>2014</v>
      </c>
      <c r="R2655" s="15" t="str">
        <f>TEXT(Ventas[[#This Row],[Order Date]],"MMM")</f>
        <v>feb</v>
      </c>
    </row>
    <row r="2656" spans="1:18" x14ac:dyDescent="0.25">
      <c r="A2656" s="4">
        <v>10316</v>
      </c>
      <c r="B2656" s="4" t="s">
        <v>28</v>
      </c>
      <c r="C2656" s="4" t="s">
        <v>29</v>
      </c>
      <c r="D2656" s="4">
        <v>7.7</v>
      </c>
      <c r="E2656" s="4">
        <v>5.5439999999999996</v>
      </c>
      <c r="F2656" s="4">
        <v>10</v>
      </c>
      <c r="G2656" s="4" t="s">
        <v>82</v>
      </c>
      <c r="H2656" s="4" t="s">
        <v>83</v>
      </c>
      <c r="I2656" s="4" t="s">
        <v>84</v>
      </c>
      <c r="J2656" s="5">
        <v>42153</v>
      </c>
      <c r="K2656" s="12">
        <f>Ventas[[#This Row],[Unit Price]]*Ventas[[#This Row],[Quantity]]</f>
        <v>77</v>
      </c>
      <c r="L2656" s="12">
        <f>Ventas[[#This Row],[Unit Cost]]*Ventas[[#This Row],[Quantity]]</f>
        <v>55.44</v>
      </c>
      <c r="M2656" s="14">
        <f>Ventas[[#This Row],[Ingresos]]-Ventas[[#This Row],[Costes]]</f>
        <v>21.560000000000002</v>
      </c>
      <c r="N2656" s="14" t="str">
        <f>_xlfn.XLOOKUP(Ventas[[#This Row],[Ship Country]],[1]!Countries[Ship Country],[1]!Countries[Area],"No registrado")</f>
        <v>Nord America</v>
      </c>
      <c r="O2656" s="14" t="str">
        <f>_xlfn.XLOOKUP(Ventas[[#This Row],[Ship Country]],[1]!Countries[Ship Country],[1]!Countries[Continent],"No existe")</f>
        <v>America</v>
      </c>
      <c r="P2656" s="15" t="str">
        <f>_xlfn.XLOOKUP(Ventas[[#This Row],[Category]],[2]!ProdManager[Category],[2]!ProdManager[Prod_Manager])</f>
        <v>Peter Stone</v>
      </c>
      <c r="Q2656" s="15">
        <f>YEAR(Ventas[[#This Row],[Order Date]])</f>
        <v>2015</v>
      </c>
      <c r="R2656" s="15" t="str">
        <f>TEXT(Ventas[[#This Row],[Order Date]],"MMM")</f>
        <v>may</v>
      </c>
    </row>
    <row r="2657" spans="1:18" x14ac:dyDescent="0.25">
      <c r="A2657" s="6">
        <v>10316</v>
      </c>
      <c r="B2657" s="6" t="s">
        <v>78</v>
      </c>
      <c r="C2657" s="6" t="s">
        <v>35</v>
      </c>
      <c r="D2657" s="6">
        <v>39.4</v>
      </c>
      <c r="E2657" s="6">
        <v>25.61</v>
      </c>
      <c r="F2657" s="6">
        <v>70</v>
      </c>
      <c r="G2657" s="6" t="s">
        <v>82</v>
      </c>
      <c r="H2657" s="6" t="s">
        <v>83</v>
      </c>
      <c r="I2657" s="6" t="s">
        <v>84</v>
      </c>
      <c r="J2657" s="7">
        <v>41993</v>
      </c>
      <c r="K2657" s="12">
        <f>Ventas[[#This Row],[Unit Price]]*Ventas[[#This Row],[Quantity]]</f>
        <v>2758</v>
      </c>
      <c r="L2657" s="12">
        <f>Ventas[[#This Row],[Unit Cost]]*Ventas[[#This Row],[Quantity]]</f>
        <v>1792.7</v>
      </c>
      <c r="M2657" s="14">
        <f>Ventas[[#This Row],[Ingresos]]-Ventas[[#This Row],[Costes]]</f>
        <v>965.3</v>
      </c>
      <c r="N2657" s="14" t="str">
        <f>_xlfn.XLOOKUP(Ventas[[#This Row],[Ship Country]],[1]!Countries[Ship Country],[1]!Countries[Area],"No registrado")</f>
        <v>Nord America</v>
      </c>
      <c r="O2657" s="14" t="str">
        <f>_xlfn.XLOOKUP(Ventas[[#This Row],[Ship Country]],[1]!Countries[Ship Country],[1]!Countries[Continent],"No existe")</f>
        <v>America</v>
      </c>
      <c r="P2657" s="15" t="str">
        <f>_xlfn.XLOOKUP(Ventas[[#This Row],[Category]],[2]!ProdManager[Category],[2]!ProdManager[Prod_Manager])</f>
        <v>Lydia Sinn</v>
      </c>
      <c r="Q2657" s="15">
        <f>YEAR(Ventas[[#This Row],[Order Date]])</f>
        <v>2014</v>
      </c>
      <c r="R2657" s="15" t="str">
        <f>TEXT(Ventas[[#This Row],[Order Date]],"MMM")</f>
        <v>dic</v>
      </c>
    </row>
    <row r="2658" spans="1:18" x14ac:dyDescent="0.25">
      <c r="A2658" s="4">
        <v>10317</v>
      </c>
      <c r="B2658" s="4" t="s">
        <v>138</v>
      </c>
      <c r="C2658" s="4" t="s">
        <v>43</v>
      </c>
      <c r="D2658" s="4">
        <v>14.4</v>
      </c>
      <c r="E2658" s="4">
        <v>12.672000000000001</v>
      </c>
      <c r="F2658" s="4">
        <v>20</v>
      </c>
      <c r="G2658" s="4" t="s">
        <v>166</v>
      </c>
      <c r="H2658" s="4" t="s">
        <v>167</v>
      </c>
      <c r="I2658" s="4" t="s">
        <v>84</v>
      </c>
      <c r="J2658" s="5">
        <v>42038</v>
      </c>
      <c r="K2658" s="12">
        <f>Ventas[[#This Row],[Unit Price]]*Ventas[[#This Row],[Quantity]]</f>
        <v>288</v>
      </c>
      <c r="L2658" s="12">
        <f>Ventas[[#This Row],[Unit Cost]]*Ventas[[#This Row],[Quantity]]</f>
        <v>253.44</v>
      </c>
      <c r="M2658" s="14">
        <f>Ventas[[#This Row],[Ingresos]]-Ventas[[#This Row],[Costes]]</f>
        <v>34.56</v>
      </c>
      <c r="N2658" s="14" t="str">
        <f>_xlfn.XLOOKUP(Ventas[[#This Row],[Ship Country]],[1]!Countries[Ship Country],[1]!Countries[Area],"No registrado")</f>
        <v>Nord America</v>
      </c>
      <c r="O2658" s="14" t="str">
        <f>_xlfn.XLOOKUP(Ventas[[#This Row],[Ship Country]],[1]!Countries[Ship Country],[1]!Countries[Continent],"No existe")</f>
        <v>America</v>
      </c>
      <c r="P2658" s="15" t="str">
        <f>_xlfn.XLOOKUP(Ventas[[#This Row],[Category]],[2]!ProdManager[Category],[2]!ProdManager[Prod_Manager])</f>
        <v>John Matter</v>
      </c>
      <c r="Q2658" s="15">
        <f>YEAR(Ventas[[#This Row],[Order Date]])</f>
        <v>2015</v>
      </c>
      <c r="R2658" s="15" t="str">
        <f>TEXT(Ventas[[#This Row],[Order Date]],"MMM")</f>
        <v>feb</v>
      </c>
    </row>
    <row r="2659" spans="1:18" x14ac:dyDescent="0.25">
      <c r="A2659" s="6">
        <v>10318</v>
      </c>
      <c r="B2659" s="6" t="s">
        <v>28</v>
      </c>
      <c r="C2659" s="6" t="s">
        <v>29</v>
      </c>
      <c r="D2659" s="6">
        <v>7.7</v>
      </c>
      <c r="E2659" s="6">
        <v>5.39</v>
      </c>
      <c r="F2659" s="6">
        <v>20</v>
      </c>
      <c r="G2659" s="6" t="s">
        <v>175</v>
      </c>
      <c r="H2659" s="6" t="s">
        <v>176</v>
      </c>
      <c r="I2659" s="6" t="s">
        <v>149</v>
      </c>
      <c r="J2659" s="7">
        <v>41946</v>
      </c>
      <c r="K2659" s="12">
        <f>Ventas[[#This Row],[Unit Price]]*Ventas[[#This Row],[Quantity]]</f>
        <v>154</v>
      </c>
      <c r="L2659" s="12">
        <f>Ventas[[#This Row],[Unit Cost]]*Ventas[[#This Row],[Quantity]]</f>
        <v>107.8</v>
      </c>
      <c r="M2659" s="14">
        <f>Ventas[[#This Row],[Ingresos]]-Ventas[[#This Row],[Costes]]</f>
        <v>46.2</v>
      </c>
      <c r="N2659" s="14" t="str">
        <f>_xlfn.XLOOKUP(Ventas[[#This Row],[Ship Country]],[1]!Countries[Ship Country],[1]!Countries[Area],"No registrado")</f>
        <v>Nord Europe</v>
      </c>
      <c r="O2659" s="14" t="str">
        <f>_xlfn.XLOOKUP(Ventas[[#This Row],[Ship Country]],[1]!Countries[Ship Country],[1]!Countries[Continent],"No existe")</f>
        <v>Europe</v>
      </c>
      <c r="P2659" s="15" t="str">
        <f>_xlfn.XLOOKUP(Ventas[[#This Row],[Category]],[2]!ProdManager[Category],[2]!ProdManager[Prod_Manager])</f>
        <v>Peter Stone</v>
      </c>
      <c r="Q2659" s="15">
        <f>YEAR(Ventas[[#This Row],[Order Date]])</f>
        <v>2014</v>
      </c>
      <c r="R2659" s="15" t="str">
        <f>TEXT(Ventas[[#This Row],[Order Date]],"MMM")</f>
        <v>nov</v>
      </c>
    </row>
    <row r="2660" spans="1:18" x14ac:dyDescent="0.25">
      <c r="A2660" s="4">
        <v>10318</v>
      </c>
      <c r="B2660" s="4" t="s">
        <v>101</v>
      </c>
      <c r="C2660" s="4" t="s">
        <v>43</v>
      </c>
      <c r="D2660" s="4">
        <v>14.4</v>
      </c>
      <c r="E2660" s="4">
        <v>13.104000000000001</v>
      </c>
      <c r="F2660" s="4">
        <v>6</v>
      </c>
      <c r="G2660" s="4" t="s">
        <v>175</v>
      </c>
      <c r="H2660" s="4" t="s">
        <v>176</v>
      </c>
      <c r="I2660" s="4" t="s">
        <v>149</v>
      </c>
      <c r="J2660" s="5">
        <v>42129</v>
      </c>
      <c r="K2660" s="12">
        <f>Ventas[[#This Row],[Unit Price]]*Ventas[[#This Row],[Quantity]]</f>
        <v>86.4</v>
      </c>
      <c r="L2660" s="12">
        <f>Ventas[[#This Row],[Unit Cost]]*Ventas[[#This Row],[Quantity]]</f>
        <v>78.624000000000009</v>
      </c>
      <c r="M2660" s="14">
        <f>Ventas[[#This Row],[Ingresos]]-Ventas[[#This Row],[Costes]]</f>
        <v>7.7759999999999962</v>
      </c>
      <c r="N2660" s="14" t="str">
        <f>_xlfn.XLOOKUP(Ventas[[#This Row],[Ship Country]],[1]!Countries[Ship Country],[1]!Countries[Area],"No registrado")</f>
        <v>Nord Europe</v>
      </c>
      <c r="O2660" s="14" t="str">
        <f>_xlfn.XLOOKUP(Ventas[[#This Row],[Ship Country]],[1]!Countries[Ship Country],[1]!Countries[Continent],"No existe")</f>
        <v>Europe</v>
      </c>
      <c r="P2660" s="15" t="str">
        <f>_xlfn.XLOOKUP(Ventas[[#This Row],[Category]],[2]!ProdManager[Category],[2]!ProdManager[Prod_Manager])</f>
        <v>John Matter</v>
      </c>
      <c r="Q2660" s="15">
        <f>YEAR(Ventas[[#This Row],[Order Date]])</f>
        <v>2015</v>
      </c>
      <c r="R2660" s="15" t="str">
        <f>TEXT(Ventas[[#This Row],[Order Date]],"MMM")</f>
        <v>may</v>
      </c>
    </row>
    <row r="2661" spans="1:18" x14ac:dyDescent="0.25">
      <c r="A2661" s="6">
        <v>10319</v>
      </c>
      <c r="B2661" s="6" t="s">
        <v>91</v>
      </c>
      <c r="C2661" s="6" t="s">
        <v>46</v>
      </c>
      <c r="D2661" s="6">
        <v>31.2</v>
      </c>
      <c r="E2661" s="6">
        <v>24.648</v>
      </c>
      <c r="F2661" s="6">
        <v>8</v>
      </c>
      <c r="G2661" s="6" t="s">
        <v>117</v>
      </c>
      <c r="H2661" s="6" t="s">
        <v>73</v>
      </c>
      <c r="I2661" s="6" t="s">
        <v>74</v>
      </c>
      <c r="J2661" s="7">
        <v>41849</v>
      </c>
      <c r="K2661" s="12">
        <f>Ventas[[#This Row],[Unit Price]]*Ventas[[#This Row],[Quantity]]</f>
        <v>249.6</v>
      </c>
      <c r="L2661" s="12">
        <f>Ventas[[#This Row],[Unit Cost]]*Ventas[[#This Row],[Quantity]]</f>
        <v>197.184</v>
      </c>
      <c r="M2661" s="14">
        <f>Ventas[[#This Row],[Ingresos]]-Ventas[[#This Row],[Costes]]</f>
        <v>52.415999999999997</v>
      </c>
      <c r="N2661" s="14" t="str">
        <f>_xlfn.XLOOKUP(Ventas[[#This Row],[Ship Country]],[1]!Countries[Ship Country],[1]!Countries[Area],"No registrado")</f>
        <v>Sud America</v>
      </c>
      <c r="O2661" s="14" t="str">
        <f>_xlfn.XLOOKUP(Ventas[[#This Row],[Ship Country]],[1]!Countries[Ship Country],[1]!Countries[Continent],"No existe")</f>
        <v>America</v>
      </c>
      <c r="P2661" s="15" t="str">
        <f>_xlfn.XLOOKUP(Ventas[[#This Row],[Category]],[2]!ProdManager[Category],[2]!ProdManager[Prod_Manager])</f>
        <v>John Matter</v>
      </c>
      <c r="Q2661" s="15">
        <f>YEAR(Ventas[[#This Row],[Order Date]])</f>
        <v>2014</v>
      </c>
      <c r="R2661" s="15" t="str">
        <f>TEXT(Ventas[[#This Row],[Order Date]],"MMM")</f>
        <v>jul</v>
      </c>
    </row>
    <row r="2662" spans="1:18" x14ac:dyDescent="0.25">
      <c r="A2662" s="4">
        <v>10319</v>
      </c>
      <c r="B2662" s="4" t="s">
        <v>121</v>
      </c>
      <c r="C2662" s="4" t="s">
        <v>18</v>
      </c>
      <c r="D2662" s="4">
        <v>36.4</v>
      </c>
      <c r="E2662" s="4">
        <v>27.663999999999998</v>
      </c>
      <c r="F2662" s="4">
        <v>14</v>
      </c>
      <c r="G2662" s="4" t="s">
        <v>117</v>
      </c>
      <c r="H2662" s="4" t="s">
        <v>73</v>
      </c>
      <c r="I2662" s="4" t="s">
        <v>74</v>
      </c>
      <c r="J2662" s="5">
        <v>42218</v>
      </c>
      <c r="K2662" s="12">
        <f>Ventas[[#This Row],[Unit Price]]*Ventas[[#This Row],[Quantity]]</f>
        <v>509.59999999999997</v>
      </c>
      <c r="L2662" s="12">
        <f>Ventas[[#This Row],[Unit Cost]]*Ventas[[#This Row],[Quantity]]</f>
        <v>387.29599999999999</v>
      </c>
      <c r="M2662" s="14">
        <f>Ventas[[#This Row],[Ingresos]]-Ventas[[#This Row],[Costes]]</f>
        <v>122.30399999999997</v>
      </c>
      <c r="N2662" s="14" t="str">
        <f>_xlfn.XLOOKUP(Ventas[[#This Row],[Ship Country]],[1]!Countries[Ship Country],[1]!Countries[Area],"No registrado")</f>
        <v>Sud America</v>
      </c>
      <c r="O2662" s="14" t="str">
        <f>_xlfn.XLOOKUP(Ventas[[#This Row],[Ship Country]],[1]!Countries[Ship Country],[1]!Countries[Continent],"No existe")</f>
        <v>America</v>
      </c>
      <c r="P2662" s="15" t="str">
        <f>_xlfn.XLOOKUP(Ventas[[#This Row],[Category]],[2]!ProdManager[Category],[2]!ProdManager[Prod_Manager])</f>
        <v>Marc Caine</v>
      </c>
      <c r="Q2662" s="15">
        <f>YEAR(Ventas[[#This Row],[Order Date]])</f>
        <v>2015</v>
      </c>
      <c r="R2662" s="15" t="str">
        <f>TEXT(Ventas[[#This Row],[Order Date]],"MMM")</f>
        <v>ago</v>
      </c>
    </row>
    <row r="2663" spans="1:18" x14ac:dyDescent="0.25">
      <c r="A2663" s="6">
        <v>10319</v>
      </c>
      <c r="B2663" s="6" t="s">
        <v>101</v>
      </c>
      <c r="C2663" s="6" t="s">
        <v>43</v>
      </c>
      <c r="D2663" s="6">
        <v>14.4</v>
      </c>
      <c r="E2663" s="6">
        <v>12.672000000000001</v>
      </c>
      <c r="F2663" s="6">
        <v>30</v>
      </c>
      <c r="G2663" s="6" t="s">
        <v>117</v>
      </c>
      <c r="H2663" s="6" t="s">
        <v>73</v>
      </c>
      <c r="I2663" s="6" t="s">
        <v>74</v>
      </c>
      <c r="J2663" s="7">
        <v>42140</v>
      </c>
      <c r="K2663" s="12">
        <f>Ventas[[#This Row],[Unit Price]]*Ventas[[#This Row],[Quantity]]</f>
        <v>432</v>
      </c>
      <c r="L2663" s="12">
        <f>Ventas[[#This Row],[Unit Cost]]*Ventas[[#This Row],[Quantity]]</f>
        <v>380.16</v>
      </c>
      <c r="M2663" s="14">
        <f>Ventas[[#This Row],[Ingresos]]-Ventas[[#This Row],[Costes]]</f>
        <v>51.839999999999975</v>
      </c>
      <c r="N2663" s="14" t="str">
        <f>_xlfn.XLOOKUP(Ventas[[#This Row],[Ship Country]],[1]!Countries[Ship Country],[1]!Countries[Area],"No registrado")</f>
        <v>Sud America</v>
      </c>
      <c r="O2663" s="14" t="str">
        <f>_xlfn.XLOOKUP(Ventas[[#This Row],[Ship Country]],[1]!Countries[Ship Country],[1]!Countries[Continent],"No existe")</f>
        <v>America</v>
      </c>
      <c r="P2663" s="15" t="str">
        <f>_xlfn.XLOOKUP(Ventas[[#This Row],[Category]],[2]!ProdManager[Category],[2]!ProdManager[Prod_Manager])</f>
        <v>John Matter</v>
      </c>
      <c r="Q2663" s="15">
        <f>YEAR(Ventas[[#This Row],[Order Date]])</f>
        <v>2015</v>
      </c>
      <c r="R2663" s="15" t="str">
        <f>TEXT(Ventas[[#This Row],[Order Date]],"MMM")</f>
        <v>may</v>
      </c>
    </row>
    <row r="2664" spans="1:18" x14ac:dyDescent="0.25">
      <c r="A2664" s="4">
        <v>10320</v>
      </c>
      <c r="B2664" s="4" t="s">
        <v>113</v>
      </c>
      <c r="C2664" s="4" t="s">
        <v>15</v>
      </c>
      <c r="D2664" s="4">
        <v>17.2</v>
      </c>
      <c r="E2664" s="4">
        <v>13.587999999999999</v>
      </c>
      <c r="F2664" s="4">
        <v>30</v>
      </c>
      <c r="G2664" s="4" t="s">
        <v>95</v>
      </c>
      <c r="H2664" s="4" t="s">
        <v>96</v>
      </c>
      <c r="I2664" s="4" t="s">
        <v>97</v>
      </c>
      <c r="J2664" s="5">
        <v>42128</v>
      </c>
      <c r="K2664" s="12">
        <f>Ventas[[#This Row],[Unit Price]]*Ventas[[#This Row],[Quantity]]</f>
        <v>516</v>
      </c>
      <c r="L2664" s="12">
        <f>Ventas[[#This Row],[Unit Cost]]*Ventas[[#This Row],[Quantity]]</f>
        <v>407.64</v>
      </c>
      <c r="M2664" s="14">
        <f>Ventas[[#This Row],[Ingresos]]-Ventas[[#This Row],[Costes]]</f>
        <v>108.36000000000001</v>
      </c>
      <c r="N2664" s="14" t="str">
        <f>_xlfn.XLOOKUP(Ventas[[#This Row],[Ship Country]],[1]!Countries[Ship Country],[1]!Countries[Area],"No registrado")</f>
        <v>Nord Europe</v>
      </c>
      <c r="O2664" s="14" t="str">
        <f>_xlfn.XLOOKUP(Ventas[[#This Row],[Ship Country]],[1]!Countries[Ship Country],[1]!Countries[Continent],"No existe")</f>
        <v>Europe</v>
      </c>
      <c r="P2664" s="15" t="str">
        <f>_xlfn.XLOOKUP(Ventas[[#This Row],[Category]],[2]!ProdManager[Category],[2]!ProdManager[Prod_Manager])</f>
        <v>Peter Stone</v>
      </c>
      <c r="Q2664" s="15">
        <f>YEAR(Ventas[[#This Row],[Order Date]])</f>
        <v>2015</v>
      </c>
      <c r="R2664" s="15" t="str">
        <f>TEXT(Ventas[[#This Row],[Order Date]],"MMM")</f>
        <v>may</v>
      </c>
    </row>
    <row r="2665" spans="1:18" x14ac:dyDescent="0.25">
      <c r="A2665" s="6">
        <v>10321</v>
      </c>
      <c r="B2665" s="6" t="s">
        <v>81</v>
      </c>
      <c r="C2665" s="6" t="s">
        <v>43</v>
      </c>
      <c r="D2665" s="6">
        <v>14.4</v>
      </c>
      <c r="E2665" s="6">
        <v>13.248000000000001</v>
      </c>
      <c r="F2665" s="6">
        <v>10</v>
      </c>
      <c r="G2665" s="6" t="s">
        <v>175</v>
      </c>
      <c r="H2665" s="6" t="s">
        <v>176</v>
      </c>
      <c r="I2665" s="6" t="s">
        <v>149</v>
      </c>
      <c r="J2665" s="7">
        <v>41659</v>
      </c>
      <c r="K2665" s="12">
        <f>Ventas[[#This Row],[Unit Price]]*Ventas[[#This Row],[Quantity]]</f>
        <v>144</v>
      </c>
      <c r="L2665" s="12">
        <f>Ventas[[#This Row],[Unit Cost]]*Ventas[[#This Row],[Quantity]]</f>
        <v>132.48000000000002</v>
      </c>
      <c r="M2665" s="14">
        <f>Ventas[[#This Row],[Ingresos]]-Ventas[[#This Row],[Costes]]</f>
        <v>11.519999999999982</v>
      </c>
      <c r="N2665" s="14" t="str">
        <f>_xlfn.XLOOKUP(Ventas[[#This Row],[Ship Country]],[1]!Countries[Ship Country],[1]!Countries[Area],"No registrado")</f>
        <v>Nord Europe</v>
      </c>
      <c r="O2665" s="14" t="str">
        <f>_xlfn.XLOOKUP(Ventas[[#This Row],[Ship Country]],[1]!Countries[Ship Country],[1]!Countries[Continent],"No existe")</f>
        <v>Europe</v>
      </c>
      <c r="P2665" s="15" t="str">
        <f>_xlfn.XLOOKUP(Ventas[[#This Row],[Category]],[2]!ProdManager[Category],[2]!ProdManager[Prod_Manager])</f>
        <v>John Matter</v>
      </c>
      <c r="Q2665" s="15">
        <f>YEAR(Ventas[[#This Row],[Order Date]])</f>
        <v>2014</v>
      </c>
      <c r="R2665" s="15" t="str">
        <f>TEXT(Ventas[[#This Row],[Order Date]],"MMM")</f>
        <v>ene</v>
      </c>
    </row>
    <row r="2666" spans="1:18" x14ac:dyDescent="0.25">
      <c r="A2666" s="4">
        <v>10322</v>
      </c>
      <c r="B2666" s="4" t="s">
        <v>177</v>
      </c>
      <c r="C2666" s="4" t="s">
        <v>10</v>
      </c>
      <c r="D2666" s="4">
        <v>5.6</v>
      </c>
      <c r="E2666" s="4">
        <v>4.3679999999999994</v>
      </c>
      <c r="F2666" s="4">
        <v>20</v>
      </c>
      <c r="G2666" s="4" t="s">
        <v>178</v>
      </c>
      <c r="H2666" s="4" t="s">
        <v>73</v>
      </c>
      <c r="I2666" s="4" t="s">
        <v>74</v>
      </c>
      <c r="J2666" s="5">
        <v>41726</v>
      </c>
      <c r="K2666" s="12">
        <f>Ventas[[#This Row],[Unit Price]]*Ventas[[#This Row],[Quantity]]</f>
        <v>112</v>
      </c>
      <c r="L2666" s="12">
        <f>Ventas[[#This Row],[Unit Cost]]*Ventas[[#This Row],[Quantity]]</f>
        <v>87.359999999999985</v>
      </c>
      <c r="M2666" s="14">
        <f>Ventas[[#This Row],[Ingresos]]-Ventas[[#This Row],[Costes]]</f>
        <v>24.640000000000015</v>
      </c>
      <c r="N2666" s="14" t="str">
        <f>_xlfn.XLOOKUP(Ventas[[#This Row],[Ship Country]],[1]!Countries[Ship Country],[1]!Countries[Area],"No registrado")</f>
        <v>Sud America</v>
      </c>
      <c r="O2666" s="14" t="str">
        <f>_xlfn.XLOOKUP(Ventas[[#This Row],[Ship Country]],[1]!Countries[Ship Country],[1]!Countries[Continent],"No existe")</f>
        <v>America</v>
      </c>
      <c r="P2666" s="15" t="str">
        <f>_xlfn.XLOOKUP(Ventas[[#This Row],[Category]],[2]!ProdManager[Category],[2]!ProdManager[Prod_Manager])</f>
        <v>Marc Caine</v>
      </c>
      <c r="Q2666" s="15">
        <f>YEAR(Ventas[[#This Row],[Order Date]])</f>
        <v>2014</v>
      </c>
      <c r="R2666" s="15" t="str">
        <f>TEXT(Ventas[[#This Row],[Order Date]],"MMM")</f>
        <v>mar</v>
      </c>
    </row>
    <row r="2667" spans="1:18" x14ac:dyDescent="0.25">
      <c r="A2667" s="6">
        <v>10323</v>
      </c>
      <c r="B2667" s="6" t="s">
        <v>134</v>
      </c>
      <c r="C2667" s="6" t="s">
        <v>24</v>
      </c>
      <c r="D2667" s="6">
        <v>12.4</v>
      </c>
      <c r="E2667" s="6">
        <v>9.4240000000000013</v>
      </c>
      <c r="F2667" s="6">
        <v>5</v>
      </c>
      <c r="G2667" s="6" t="s">
        <v>179</v>
      </c>
      <c r="H2667" s="6" t="s">
        <v>180</v>
      </c>
      <c r="I2667" s="6" t="s">
        <v>21</v>
      </c>
      <c r="J2667" s="7">
        <v>41731</v>
      </c>
      <c r="K2667" s="12">
        <f>Ventas[[#This Row],[Unit Price]]*Ventas[[#This Row],[Quantity]]</f>
        <v>62</v>
      </c>
      <c r="L2667" s="12">
        <f>Ventas[[#This Row],[Unit Cost]]*Ventas[[#This Row],[Quantity]]</f>
        <v>47.120000000000005</v>
      </c>
      <c r="M2667" s="14">
        <f>Ventas[[#This Row],[Ingresos]]-Ventas[[#This Row],[Costes]]</f>
        <v>14.879999999999995</v>
      </c>
      <c r="N2667" s="14" t="str">
        <f>_xlfn.XLOOKUP(Ventas[[#This Row],[Ship Country]],[1]!Countries[Ship Country],[1]!Countries[Area],"No registrado")</f>
        <v>Nord Europe</v>
      </c>
      <c r="O2667" s="14" t="str">
        <f>_xlfn.XLOOKUP(Ventas[[#This Row],[Ship Country]],[1]!Countries[Ship Country],[1]!Countries[Continent],"No existe")</f>
        <v>Europe</v>
      </c>
      <c r="P2667" s="15" t="str">
        <f>_xlfn.XLOOKUP(Ventas[[#This Row],[Category]],[2]!ProdManager[Category],[2]!ProdManager[Prod_Manager])</f>
        <v>Lydia Sinn</v>
      </c>
      <c r="Q2667" s="15">
        <f>YEAR(Ventas[[#This Row],[Order Date]])</f>
        <v>2014</v>
      </c>
      <c r="R2667" s="15" t="str">
        <f>TEXT(Ventas[[#This Row],[Order Date]],"MMM")</f>
        <v>abr</v>
      </c>
    </row>
    <row r="2668" spans="1:18" x14ac:dyDescent="0.25">
      <c r="A2668" s="4">
        <v>10323</v>
      </c>
      <c r="B2668" s="4" t="s">
        <v>181</v>
      </c>
      <c r="C2668" s="4" t="s">
        <v>35</v>
      </c>
      <c r="D2668" s="4">
        <v>11.2</v>
      </c>
      <c r="E2668" s="4">
        <v>7.5039999999999987</v>
      </c>
      <c r="F2668" s="4">
        <v>4</v>
      </c>
      <c r="G2668" s="4" t="s">
        <v>179</v>
      </c>
      <c r="H2668" s="4" t="s">
        <v>180</v>
      </c>
      <c r="I2668" s="4" t="s">
        <v>21</v>
      </c>
      <c r="J2668" s="5">
        <v>41819</v>
      </c>
      <c r="K2668" s="12">
        <f>Ventas[[#This Row],[Unit Price]]*Ventas[[#This Row],[Quantity]]</f>
        <v>44.8</v>
      </c>
      <c r="L2668" s="12">
        <f>Ventas[[#This Row],[Unit Cost]]*Ventas[[#This Row],[Quantity]]</f>
        <v>30.015999999999995</v>
      </c>
      <c r="M2668" s="14">
        <f>Ventas[[#This Row],[Ingresos]]-Ventas[[#This Row],[Costes]]</f>
        <v>14.784000000000002</v>
      </c>
      <c r="N2668" s="14" t="str">
        <f>_xlfn.XLOOKUP(Ventas[[#This Row],[Ship Country]],[1]!Countries[Ship Country],[1]!Countries[Area],"No registrado")</f>
        <v>Nord Europe</v>
      </c>
      <c r="O2668" s="14" t="str">
        <f>_xlfn.XLOOKUP(Ventas[[#This Row],[Ship Country]],[1]!Countries[Ship Country],[1]!Countries[Continent],"No existe")</f>
        <v>Europe</v>
      </c>
      <c r="P2668" s="15" t="str">
        <f>_xlfn.XLOOKUP(Ventas[[#This Row],[Category]],[2]!ProdManager[Category],[2]!ProdManager[Prod_Manager])</f>
        <v>Lydia Sinn</v>
      </c>
      <c r="Q2668" s="15">
        <f>YEAR(Ventas[[#This Row],[Order Date]])</f>
        <v>2014</v>
      </c>
      <c r="R2668" s="15" t="str">
        <f>TEXT(Ventas[[#This Row],[Order Date]],"MMM")</f>
        <v>jun</v>
      </c>
    </row>
    <row r="2669" spans="1:18" x14ac:dyDescent="0.25">
      <c r="A2669" s="6">
        <v>10323</v>
      </c>
      <c r="B2669" s="6" t="s">
        <v>42</v>
      </c>
      <c r="C2669" s="6" t="s">
        <v>43</v>
      </c>
      <c r="D2669" s="6">
        <v>14.4</v>
      </c>
      <c r="E2669" s="6">
        <v>12.672000000000001</v>
      </c>
      <c r="F2669" s="6">
        <v>4</v>
      </c>
      <c r="G2669" s="6" t="s">
        <v>179</v>
      </c>
      <c r="H2669" s="6" t="s">
        <v>180</v>
      </c>
      <c r="I2669" s="6" t="s">
        <v>21</v>
      </c>
      <c r="J2669" s="7">
        <v>41787</v>
      </c>
      <c r="K2669" s="12">
        <f>Ventas[[#This Row],[Unit Price]]*Ventas[[#This Row],[Quantity]]</f>
        <v>57.6</v>
      </c>
      <c r="L2669" s="12">
        <f>Ventas[[#This Row],[Unit Cost]]*Ventas[[#This Row],[Quantity]]</f>
        <v>50.688000000000002</v>
      </c>
      <c r="M2669" s="14">
        <f>Ventas[[#This Row],[Ingresos]]-Ventas[[#This Row],[Costes]]</f>
        <v>6.911999999999999</v>
      </c>
      <c r="N2669" s="14" t="str">
        <f>_xlfn.XLOOKUP(Ventas[[#This Row],[Ship Country]],[1]!Countries[Ship Country],[1]!Countries[Area],"No registrado")</f>
        <v>Nord Europe</v>
      </c>
      <c r="O2669" s="14" t="str">
        <f>_xlfn.XLOOKUP(Ventas[[#This Row],[Ship Country]],[1]!Countries[Ship Country],[1]!Countries[Continent],"No existe")</f>
        <v>Europe</v>
      </c>
      <c r="P2669" s="15" t="str">
        <f>_xlfn.XLOOKUP(Ventas[[#This Row],[Category]],[2]!ProdManager[Category],[2]!ProdManager[Prod_Manager])</f>
        <v>John Matter</v>
      </c>
      <c r="Q2669" s="15">
        <f>YEAR(Ventas[[#This Row],[Order Date]])</f>
        <v>2014</v>
      </c>
      <c r="R2669" s="15" t="str">
        <f>TEXT(Ventas[[#This Row],[Order Date]],"MMM")</f>
        <v>may</v>
      </c>
    </row>
    <row r="2670" spans="1:18" x14ac:dyDescent="0.25">
      <c r="A2670" s="4">
        <v>10324</v>
      </c>
      <c r="B2670" s="4" t="s">
        <v>56</v>
      </c>
      <c r="C2670" s="4" t="s">
        <v>35</v>
      </c>
      <c r="D2670" s="4">
        <v>13.9</v>
      </c>
      <c r="E2670" s="4">
        <v>9.5909999999999993</v>
      </c>
      <c r="F2670" s="4">
        <v>21</v>
      </c>
      <c r="G2670" s="4" t="s">
        <v>182</v>
      </c>
      <c r="H2670" s="4" t="s">
        <v>183</v>
      </c>
      <c r="I2670" s="4" t="s">
        <v>84</v>
      </c>
      <c r="J2670" s="5">
        <v>41989</v>
      </c>
      <c r="K2670" s="12">
        <f>Ventas[[#This Row],[Unit Price]]*Ventas[[#This Row],[Quantity]]</f>
        <v>291.90000000000003</v>
      </c>
      <c r="L2670" s="12">
        <f>Ventas[[#This Row],[Unit Cost]]*Ventas[[#This Row],[Quantity]]</f>
        <v>201.41099999999997</v>
      </c>
      <c r="M2670" s="14">
        <f>Ventas[[#This Row],[Ingresos]]-Ventas[[#This Row],[Costes]]</f>
        <v>90.489000000000061</v>
      </c>
      <c r="N2670" s="14" t="str">
        <f>_xlfn.XLOOKUP(Ventas[[#This Row],[Ship Country]],[1]!Countries[Ship Country],[1]!Countries[Area],"No registrado")</f>
        <v>Nord America</v>
      </c>
      <c r="O2670" s="14" t="str">
        <f>_xlfn.XLOOKUP(Ventas[[#This Row],[Ship Country]],[1]!Countries[Ship Country],[1]!Countries[Continent],"No existe")</f>
        <v>America</v>
      </c>
      <c r="P2670" s="15" t="str">
        <f>_xlfn.XLOOKUP(Ventas[[#This Row],[Category]],[2]!ProdManager[Category],[2]!ProdManager[Prod_Manager])</f>
        <v>Lydia Sinn</v>
      </c>
      <c r="Q2670" s="15">
        <f>YEAR(Ventas[[#This Row],[Order Date]])</f>
        <v>2014</v>
      </c>
      <c r="R2670" s="15" t="str">
        <f>TEXT(Ventas[[#This Row],[Order Date]],"MMM")</f>
        <v>dic</v>
      </c>
    </row>
    <row r="2671" spans="1:18" x14ac:dyDescent="0.25">
      <c r="A2671" s="6">
        <v>10324</v>
      </c>
      <c r="B2671" s="6" t="s">
        <v>81</v>
      </c>
      <c r="C2671" s="6" t="s">
        <v>43</v>
      </c>
      <c r="D2671" s="6">
        <v>14.4</v>
      </c>
      <c r="E2671" s="6">
        <v>12.96</v>
      </c>
      <c r="F2671" s="6">
        <v>70</v>
      </c>
      <c r="G2671" s="6" t="s">
        <v>182</v>
      </c>
      <c r="H2671" s="6" t="s">
        <v>183</v>
      </c>
      <c r="I2671" s="6" t="s">
        <v>84</v>
      </c>
      <c r="J2671" s="7">
        <v>41842</v>
      </c>
      <c r="K2671" s="12">
        <f>Ventas[[#This Row],[Unit Price]]*Ventas[[#This Row],[Quantity]]</f>
        <v>1008</v>
      </c>
      <c r="L2671" s="12">
        <f>Ventas[[#This Row],[Unit Cost]]*Ventas[[#This Row],[Quantity]]</f>
        <v>907.2</v>
      </c>
      <c r="M2671" s="14">
        <f>Ventas[[#This Row],[Ingresos]]-Ventas[[#This Row],[Costes]]</f>
        <v>100.79999999999995</v>
      </c>
      <c r="N2671" s="14" t="str">
        <f>_xlfn.XLOOKUP(Ventas[[#This Row],[Ship Country]],[1]!Countries[Ship Country],[1]!Countries[Area],"No registrado")</f>
        <v>Nord America</v>
      </c>
      <c r="O2671" s="14" t="str">
        <f>_xlfn.XLOOKUP(Ventas[[#This Row],[Ship Country]],[1]!Countries[Ship Country],[1]!Countries[Continent],"No existe")</f>
        <v>America</v>
      </c>
      <c r="P2671" s="15" t="str">
        <f>_xlfn.XLOOKUP(Ventas[[#This Row],[Category]],[2]!ProdManager[Category],[2]!ProdManager[Prod_Manager])</f>
        <v>John Matter</v>
      </c>
      <c r="Q2671" s="15">
        <f>YEAR(Ventas[[#This Row],[Order Date]])</f>
        <v>2014</v>
      </c>
      <c r="R2671" s="15" t="str">
        <f>TEXT(Ventas[[#This Row],[Order Date]],"MMM")</f>
        <v>jul</v>
      </c>
    </row>
    <row r="2672" spans="1:18" x14ac:dyDescent="0.25">
      <c r="A2672" s="4">
        <v>10324</v>
      </c>
      <c r="B2672" s="4" t="s">
        <v>141</v>
      </c>
      <c r="C2672" s="4" t="s">
        <v>29</v>
      </c>
      <c r="D2672" s="4">
        <v>9.6</v>
      </c>
      <c r="E2672" s="4">
        <v>7.4879999999999995</v>
      </c>
      <c r="F2672" s="4">
        <v>30</v>
      </c>
      <c r="G2672" s="4" t="s">
        <v>182</v>
      </c>
      <c r="H2672" s="4" t="s">
        <v>183</v>
      </c>
      <c r="I2672" s="4" t="s">
        <v>84</v>
      </c>
      <c r="J2672" s="5">
        <v>41658</v>
      </c>
      <c r="K2672" s="12">
        <f>Ventas[[#This Row],[Unit Price]]*Ventas[[#This Row],[Quantity]]</f>
        <v>288</v>
      </c>
      <c r="L2672" s="12">
        <f>Ventas[[#This Row],[Unit Cost]]*Ventas[[#This Row],[Quantity]]</f>
        <v>224.64</v>
      </c>
      <c r="M2672" s="14">
        <f>Ventas[[#This Row],[Ingresos]]-Ventas[[#This Row],[Costes]]</f>
        <v>63.360000000000014</v>
      </c>
      <c r="N2672" s="14" t="str">
        <f>_xlfn.XLOOKUP(Ventas[[#This Row],[Ship Country]],[1]!Countries[Ship Country],[1]!Countries[Area],"No registrado")</f>
        <v>Nord America</v>
      </c>
      <c r="O2672" s="14" t="str">
        <f>_xlfn.XLOOKUP(Ventas[[#This Row],[Ship Country]],[1]!Countries[Ship Country],[1]!Countries[Continent],"No existe")</f>
        <v>America</v>
      </c>
      <c r="P2672" s="15" t="str">
        <f>_xlfn.XLOOKUP(Ventas[[#This Row],[Category]],[2]!ProdManager[Category],[2]!ProdManager[Prod_Manager])</f>
        <v>Peter Stone</v>
      </c>
      <c r="Q2672" s="15">
        <f>YEAR(Ventas[[#This Row],[Order Date]])</f>
        <v>2014</v>
      </c>
      <c r="R2672" s="15" t="str">
        <f>TEXT(Ventas[[#This Row],[Order Date]],"MMM")</f>
        <v>ene</v>
      </c>
    </row>
    <row r="2673" spans="1:18" x14ac:dyDescent="0.25">
      <c r="A2673" s="6">
        <v>10324</v>
      </c>
      <c r="B2673" s="6" t="s">
        <v>52</v>
      </c>
      <c r="C2673" s="6" t="s">
        <v>15</v>
      </c>
      <c r="D2673" s="6">
        <v>44</v>
      </c>
      <c r="E2673" s="6">
        <v>37.4</v>
      </c>
      <c r="F2673" s="6">
        <v>40</v>
      </c>
      <c r="G2673" s="6" t="s">
        <v>182</v>
      </c>
      <c r="H2673" s="6" t="s">
        <v>183</v>
      </c>
      <c r="I2673" s="6" t="s">
        <v>84</v>
      </c>
      <c r="J2673" s="7">
        <v>41985</v>
      </c>
      <c r="K2673" s="12">
        <f>Ventas[[#This Row],[Unit Price]]*Ventas[[#This Row],[Quantity]]</f>
        <v>1760</v>
      </c>
      <c r="L2673" s="12">
        <f>Ventas[[#This Row],[Unit Cost]]*Ventas[[#This Row],[Quantity]]</f>
        <v>1496</v>
      </c>
      <c r="M2673" s="14">
        <f>Ventas[[#This Row],[Ingresos]]-Ventas[[#This Row],[Costes]]</f>
        <v>264</v>
      </c>
      <c r="N2673" s="14" t="str">
        <f>_xlfn.XLOOKUP(Ventas[[#This Row],[Ship Country]],[1]!Countries[Ship Country],[1]!Countries[Area],"No registrado")</f>
        <v>Nord America</v>
      </c>
      <c r="O2673" s="14" t="str">
        <f>_xlfn.XLOOKUP(Ventas[[#This Row],[Ship Country]],[1]!Countries[Ship Country],[1]!Countries[Continent],"No existe")</f>
        <v>America</v>
      </c>
      <c r="P2673" s="15" t="str">
        <f>_xlfn.XLOOKUP(Ventas[[#This Row],[Category]],[2]!ProdManager[Category],[2]!ProdManager[Prod_Manager])</f>
        <v>Peter Stone</v>
      </c>
      <c r="Q2673" s="15">
        <f>YEAR(Ventas[[#This Row],[Order Date]])</f>
        <v>2014</v>
      </c>
      <c r="R2673" s="15" t="str">
        <f>TEXT(Ventas[[#This Row],[Order Date]],"MMM")</f>
        <v>dic</v>
      </c>
    </row>
    <row r="2674" spans="1:18" x14ac:dyDescent="0.25">
      <c r="A2674" s="4">
        <v>10324</v>
      </c>
      <c r="B2674" s="4" t="s">
        <v>125</v>
      </c>
      <c r="C2674" s="4" t="s">
        <v>24</v>
      </c>
      <c r="D2674" s="4">
        <v>35.1</v>
      </c>
      <c r="E2674" s="4">
        <v>26.325000000000003</v>
      </c>
      <c r="F2674" s="4">
        <v>80</v>
      </c>
      <c r="G2674" s="4" t="s">
        <v>182</v>
      </c>
      <c r="H2674" s="4" t="s">
        <v>183</v>
      </c>
      <c r="I2674" s="4" t="s">
        <v>84</v>
      </c>
      <c r="J2674" s="5">
        <v>41895</v>
      </c>
      <c r="K2674" s="12">
        <f>Ventas[[#This Row],[Unit Price]]*Ventas[[#This Row],[Quantity]]</f>
        <v>2808</v>
      </c>
      <c r="L2674" s="12">
        <f>Ventas[[#This Row],[Unit Cost]]*Ventas[[#This Row],[Quantity]]</f>
        <v>2106</v>
      </c>
      <c r="M2674" s="14">
        <f>Ventas[[#This Row],[Ingresos]]-Ventas[[#This Row],[Costes]]</f>
        <v>702</v>
      </c>
      <c r="N2674" s="14" t="str">
        <f>_xlfn.XLOOKUP(Ventas[[#This Row],[Ship Country]],[1]!Countries[Ship Country],[1]!Countries[Area],"No registrado")</f>
        <v>Nord America</v>
      </c>
      <c r="O2674" s="14" t="str">
        <f>_xlfn.XLOOKUP(Ventas[[#This Row],[Ship Country]],[1]!Countries[Ship Country],[1]!Countries[Continent],"No existe")</f>
        <v>America</v>
      </c>
      <c r="P2674" s="15" t="str">
        <f>_xlfn.XLOOKUP(Ventas[[#This Row],[Category]],[2]!ProdManager[Category],[2]!ProdManager[Prod_Manager])</f>
        <v>Lydia Sinn</v>
      </c>
      <c r="Q2674" s="15">
        <f>YEAR(Ventas[[#This Row],[Order Date]])</f>
        <v>2014</v>
      </c>
      <c r="R2674" s="15" t="str">
        <f>TEXT(Ventas[[#This Row],[Order Date]],"MMM")</f>
        <v>sep</v>
      </c>
    </row>
    <row r="2675" spans="1:18" x14ac:dyDescent="0.25">
      <c r="A2675" s="6">
        <v>10325</v>
      </c>
      <c r="B2675" s="6" t="s">
        <v>118</v>
      </c>
      <c r="C2675" s="6" t="s">
        <v>29</v>
      </c>
      <c r="D2675" s="6">
        <v>4.8</v>
      </c>
      <c r="E2675" s="6">
        <v>3.8879999999999999</v>
      </c>
      <c r="F2675" s="6">
        <v>12</v>
      </c>
      <c r="G2675" s="6" t="s">
        <v>179</v>
      </c>
      <c r="H2675" s="6" t="s">
        <v>180</v>
      </c>
      <c r="I2675" s="6" t="s">
        <v>21</v>
      </c>
      <c r="J2675" s="7">
        <v>41757</v>
      </c>
      <c r="K2675" s="12">
        <f>Ventas[[#This Row],[Unit Price]]*Ventas[[#This Row],[Quantity]]</f>
        <v>57.599999999999994</v>
      </c>
      <c r="L2675" s="12">
        <f>Ventas[[#This Row],[Unit Cost]]*Ventas[[#This Row],[Quantity]]</f>
        <v>46.655999999999999</v>
      </c>
      <c r="M2675" s="14">
        <f>Ventas[[#This Row],[Ingresos]]-Ventas[[#This Row],[Costes]]</f>
        <v>10.943999999999996</v>
      </c>
      <c r="N2675" s="14" t="str">
        <f>_xlfn.XLOOKUP(Ventas[[#This Row],[Ship Country]],[1]!Countries[Ship Country],[1]!Countries[Area],"No registrado")</f>
        <v>Nord Europe</v>
      </c>
      <c r="O2675" s="14" t="str">
        <f>_xlfn.XLOOKUP(Ventas[[#This Row],[Ship Country]],[1]!Countries[Ship Country],[1]!Countries[Continent],"No existe")</f>
        <v>Europe</v>
      </c>
      <c r="P2675" s="15" t="str">
        <f>_xlfn.XLOOKUP(Ventas[[#This Row],[Category]],[2]!ProdManager[Category],[2]!ProdManager[Prod_Manager])</f>
        <v>Peter Stone</v>
      </c>
      <c r="Q2675" s="15">
        <f>YEAR(Ventas[[#This Row],[Order Date]])</f>
        <v>2014</v>
      </c>
      <c r="R2675" s="15" t="str">
        <f>TEXT(Ventas[[#This Row],[Order Date]],"MMM")</f>
        <v>abr</v>
      </c>
    </row>
    <row r="2676" spans="1:18" x14ac:dyDescent="0.25">
      <c r="A2676" s="4">
        <v>10325</v>
      </c>
      <c r="B2676" s="4" t="s">
        <v>14</v>
      </c>
      <c r="C2676" s="4" t="s">
        <v>15</v>
      </c>
      <c r="D2676" s="4">
        <v>27.8</v>
      </c>
      <c r="E2676" s="4">
        <v>23.63</v>
      </c>
      <c r="F2676" s="4">
        <v>40</v>
      </c>
      <c r="G2676" s="4" t="s">
        <v>179</v>
      </c>
      <c r="H2676" s="4" t="s">
        <v>180</v>
      </c>
      <c r="I2676" s="4" t="s">
        <v>21</v>
      </c>
      <c r="J2676" s="5">
        <v>42143</v>
      </c>
      <c r="K2676" s="12">
        <f>Ventas[[#This Row],[Unit Price]]*Ventas[[#This Row],[Quantity]]</f>
        <v>1112</v>
      </c>
      <c r="L2676" s="12">
        <f>Ventas[[#This Row],[Unit Cost]]*Ventas[[#This Row],[Quantity]]</f>
        <v>945.19999999999993</v>
      </c>
      <c r="M2676" s="14">
        <f>Ventas[[#This Row],[Ingresos]]-Ventas[[#This Row],[Costes]]</f>
        <v>166.80000000000007</v>
      </c>
      <c r="N2676" s="14" t="str">
        <f>_xlfn.XLOOKUP(Ventas[[#This Row],[Ship Country]],[1]!Countries[Ship Country],[1]!Countries[Area],"No registrado")</f>
        <v>Nord Europe</v>
      </c>
      <c r="O2676" s="14" t="str">
        <f>_xlfn.XLOOKUP(Ventas[[#This Row],[Ship Country]],[1]!Countries[Ship Country],[1]!Countries[Continent],"No existe")</f>
        <v>Europe</v>
      </c>
      <c r="P2676" s="15" t="str">
        <f>_xlfn.XLOOKUP(Ventas[[#This Row],[Category]],[2]!ProdManager[Category],[2]!ProdManager[Prod_Manager])</f>
        <v>Peter Stone</v>
      </c>
      <c r="Q2676" s="15">
        <f>YEAR(Ventas[[#This Row],[Order Date]])</f>
        <v>2015</v>
      </c>
      <c r="R2676" s="15" t="str">
        <f>TEXT(Ventas[[#This Row],[Order Date]],"MMM")</f>
        <v>may</v>
      </c>
    </row>
    <row r="2677" spans="1:18" x14ac:dyDescent="0.25">
      <c r="A2677" s="6">
        <v>10325</v>
      </c>
      <c r="B2677" s="6" t="s">
        <v>170</v>
      </c>
      <c r="C2677" s="6" t="s">
        <v>24</v>
      </c>
      <c r="D2677" s="6">
        <v>20</v>
      </c>
      <c r="E2677" s="6">
        <v>15.2</v>
      </c>
      <c r="F2677" s="6">
        <v>6</v>
      </c>
      <c r="G2677" s="6" t="s">
        <v>179</v>
      </c>
      <c r="H2677" s="6" t="s">
        <v>180</v>
      </c>
      <c r="I2677" s="6" t="s">
        <v>21</v>
      </c>
      <c r="J2677" s="7">
        <v>41830</v>
      </c>
      <c r="K2677" s="12">
        <f>Ventas[[#This Row],[Unit Price]]*Ventas[[#This Row],[Quantity]]</f>
        <v>120</v>
      </c>
      <c r="L2677" s="12">
        <f>Ventas[[#This Row],[Unit Cost]]*Ventas[[#This Row],[Quantity]]</f>
        <v>91.199999999999989</v>
      </c>
      <c r="M2677" s="14">
        <f>Ventas[[#This Row],[Ingresos]]-Ventas[[#This Row],[Costes]]</f>
        <v>28.800000000000011</v>
      </c>
      <c r="N2677" s="14" t="str">
        <f>_xlfn.XLOOKUP(Ventas[[#This Row],[Ship Country]],[1]!Countries[Ship Country],[1]!Countries[Area],"No registrado")</f>
        <v>Nord Europe</v>
      </c>
      <c r="O2677" s="14" t="str">
        <f>_xlfn.XLOOKUP(Ventas[[#This Row],[Ship Country]],[1]!Countries[Ship Country],[1]!Countries[Continent],"No existe")</f>
        <v>Europe</v>
      </c>
      <c r="P2677" s="15" t="str">
        <f>_xlfn.XLOOKUP(Ventas[[#This Row],[Category]],[2]!ProdManager[Category],[2]!ProdManager[Prod_Manager])</f>
        <v>Lydia Sinn</v>
      </c>
      <c r="Q2677" s="15">
        <f>YEAR(Ventas[[#This Row],[Order Date]])</f>
        <v>2014</v>
      </c>
      <c r="R2677" s="15" t="str">
        <f>TEXT(Ventas[[#This Row],[Order Date]],"MMM")</f>
        <v>jul</v>
      </c>
    </row>
    <row r="2678" spans="1:18" x14ac:dyDescent="0.25">
      <c r="A2678" s="4">
        <v>10325</v>
      </c>
      <c r="B2678" s="4" t="s">
        <v>17</v>
      </c>
      <c r="C2678" s="4" t="s">
        <v>18</v>
      </c>
      <c r="D2678" s="4">
        <v>18.600000000000001</v>
      </c>
      <c r="E2678" s="4">
        <v>14.136000000000001</v>
      </c>
      <c r="F2678" s="4">
        <v>9</v>
      </c>
      <c r="G2678" s="4" t="s">
        <v>179</v>
      </c>
      <c r="H2678" s="4" t="s">
        <v>180</v>
      </c>
      <c r="I2678" s="4" t="s">
        <v>21</v>
      </c>
      <c r="J2678" s="5">
        <v>41713</v>
      </c>
      <c r="K2678" s="12">
        <f>Ventas[[#This Row],[Unit Price]]*Ventas[[#This Row],[Quantity]]</f>
        <v>167.4</v>
      </c>
      <c r="L2678" s="12">
        <f>Ventas[[#This Row],[Unit Cost]]*Ventas[[#This Row],[Quantity]]</f>
        <v>127.224</v>
      </c>
      <c r="M2678" s="14">
        <f>Ventas[[#This Row],[Ingresos]]-Ventas[[#This Row],[Costes]]</f>
        <v>40.176000000000002</v>
      </c>
      <c r="N2678" s="14" t="str">
        <f>_xlfn.XLOOKUP(Ventas[[#This Row],[Ship Country]],[1]!Countries[Ship Country],[1]!Countries[Area],"No registrado")</f>
        <v>Nord Europe</v>
      </c>
      <c r="O2678" s="14" t="str">
        <f>_xlfn.XLOOKUP(Ventas[[#This Row],[Ship Country]],[1]!Countries[Ship Country],[1]!Countries[Continent],"No existe")</f>
        <v>Europe</v>
      </c>
      <c r="P2678" s="15" t="str">
        <f>_xlfn.XLOOKUP(Ventas[[#This Row],[Category]],[2]!ProdManager[Category],[2]!ProdManager[Prod_Manager])</f>
        <v>Marc Caine</v>
      </c>
      <c r="Q2678" s="15">
        <f>YEAR(Ventas[[#This Row],[Order Date]])</f>
        <v>2014</v>
      </c>
      <c r="R2678" s="15" t="str">
        <f>TEXT(Ventas[[#This Row],[Order Date]],"MMM")</f>
        <v>mar</v>
      </c>
    </row>
    <row r="2679" spans="1:18" x14ac:dyDescent="0.25">
      <c r="A2679" s="6">
        <v>10325</v>
      </c>
      <c r="B2679" s="6" t="s">
        <v>44</v>
      </c>
      <c r="C2679" s="6" t="s">
        <v>15</v>
      </c>
      <c r="D2679" s="6">
        <v>10</v>
      </c>
      <c r="E2679" s="6">
        <v>8.1000000000000014</v>
      </c>
      <c r="F2679" s="6">
        <v>4</v>
      </c>
      <c r="G2679" s="6" t="s">
        <v>179</v>
      </c>
      <c r="H2679" s="6" t="s">
        <v>180</v>
      </c>
      <c r="I2679" s="6" t="s">
        <v>21</v>
      </c>
      <c r="J2679" s="7">
        <v>42198</v>
      </c>
      <c r="K2679" s="12">
        <f>Ventas[[#This Row],[Unit Price]]*Ventas[[#This Row],[Quantity]]</f>
        <v>40</v>
      </c>
      <c r="L2679" s="12">
        <f>Ventas[[#This Row],[Unit Cost]]*Ventas[[#This Row],[Quantity]]</f>
        <v>32.400000000000006</v>
      </c>
      <c r="M2679" s="14">
        <f>Ventas[[#This Row],[Ingresos]]-Ventas[[#This Row],[Costes]]</f>
        <v>7.5999999999999943</v>
      </c>
      <c r="N2679" s="14" t="str">
        <f>_xlfn.XLOOKUP(Ventas[[#This Row],[Ship Country]],[1]!Countries[Ship Country],[1]!Countries[Area],"No registrado")</f>
        <v>Nord Europe</v>
      </c>
      <c r="O2679" s="14" t="str">
        <f>_xlfn.XLOOKUP(Ventas[[#This Row],[Ship Country]],[1]!Countries[Ship Country],[1]!Countries[Continent],"No existe")</f>
        <v>Europe</v>
      </c>
      <c r="P2679" s="15" t="str">
        <f>_xlfn.XLOOKUP(Ventas[[#This Row],[Category]],[2]!ProdManager[Category],[2]!ProdManager[Prod_Manager])</f>
        <v>Peter Stone</v>
      </c>
      <c r="Q2679" s="15">
        <f>YEAR(Ventas[[#This Row],[Order Date]])</f>
        <v>2015</v>
      </c>
      <c r="R2679" s="15" t="str">
        <f>TEXT(Ventas[[#This Row],[Order Date]],"MMM")</f>
        <v>jul</v>
      </c>
    </row>
    <row r="2680" spans="1:18" x14ac:dyDescent="0.25">
      <c r="A2680" s="4">
        <v>10326</v>
      </c>
      <c r="B2680" s="4" t="s">
        <v>169</v>
      </c>
      <c r="C2680" s="4" t="s">
        <v>24</v>
      </c>
      <c r="D2680" s="4">
        <v>17.600000000000001</v>
      </c>
      <c r="E2680" s="4">
        <v>14.080000000000002</v>
      </c>
      <c r="F2680" s="4">
        <v>24</v>
      </c>
      <c r="G2680" s="4" t="s">
        <v>184</v>
      </c>
      <c r="H2680" s="4" t="s">
        <v>132</v>
      </c>
      <c r="I2680" s="4" t="s">
        <v>133</v>
      </c>
      <c r="J2680" s="5">
        <v>42050</v>
      </c>
      <c r="K2680" s="12">
        <f>Ventas[[#This Row],[Unit Price]]*Ventas[[#This Row],[Quantity]]</f>
        <v>422.40000000000003</v>
      </c>
      <c r="L2680" s="12">
        <f>Ventas[[#This Row],[Unit Cost]]*Ventas[[#This Row],[Quantity]]</f>
        <v>337.92000000000007</v>
      </c>
      <c r="M2680" s="14">
        <f>Ventas[[#This Row],[Ingresos]]-Ventas[[#This Row],[Costes]]</f>
        <v>84.479999999999961</v>
      </c>
      <c r="N2680" s="14" t="str">
        <f>_xlfn.XLOOKUP(Ventas[[#This Row],[Ship Country]],[1]!Countries[Ship Country],[1]!Countries[Area],"No registrado")</f>
        <v>Sud Europe</v>
      </c>
      <c r="O2680" s="14" t="str">
        <f>_xlfn.XLOOKUP(Ventas[[#This Row],[Ship Country]],[1]!Countries[Ship Country],[1]!Countries[Continent],"No existe")</f>
        <v>Europe</v>
      </c>
      <c r="P2680" s="15" t="str">
        <f>_xlfn.XLOOKUP(Ventas[[#This Row],[Category]],[2]!ProdManager[Category],[2]!ProdManager[Prod_Manager])</f>
        <v>Lydia Sinn</v>
      </c>
      <c r="Q2680" s="15">
        <f>YEAR(Ventas[[#This Row],[Order Date]])</f>
        <v>2015</v>
      </c>
      <c r="R2680" s="15" t="str">
        <f>TEXT(Ventas[[#This Row],[Order Date]],"MMM")</f>
        <v>feb</v>
      </c>
    </row>
    <row r="2681" spans="1:18" x14ac:dyDescent="0.25">
      <c r="A2681" s="6">
        <v>10326</v>
      </c>
      <c r="B2681" s="6" t="s">
        <v>33</v>
      </c>
      <c r="C2681" s="6" t="s">
        <v>10</v>
      </c>
      <c r="D2681" s="6">
        <v>15.6</v>
      </c>
      <c r="E2681" s="6">
        <v>12.167999999999999</v>
      </c>
      <c r="F2681" s="6">
        <v>16</v>
      </c>
      <c r="G2681" s="6" t="s">
        <v>184</v>
      </c>
      <c r="H2681" s="6" t="s">
        <v>132</v>
      </c>
      <c r="I2681" s="6" t="s">
        <v>133</v>
      </c>
      <c r="J2681" s="7">
        <v>42167</v>
      </c>
      <c r="K2681" s="12">
        <f>Ventas[[#This Row],[Unit Price]]*Ventas[[#This Row],[Quantity]]</f>
        <v>249.6</v>
      </c>
      <c r="L2681" s="12">
        <f>Ventas[[#This Row],[Unit Cost]]*Ventas[[#This Row],[Quantity]]</f>
        <v>194.68799999999999</v>
      </c>
      <c r="M2681" s="14">
        <f>Ventas[[#This Row],[Ingresos]]-Ventas[[#This Row],[Costes]]</f>
        <v>54.912000000000006</v>
      </c>
      <c r="N2681" s="14" t="str">
        <f>_xlfn.XLOOKUP(Ventas[[#This Row],[Ship Country]],[1]!Countries[Ship Country],[1]!Countries[Area],"No registrado")</f>
        <v>Sud Europe</v>
      </c>
      <c r="O2681" s="14" t="str">
        <f>_xlfn.XLOOKUP(Ventas[[#This Row],[Ship Country]],[1]!Countries[Ship Country],[1]!Countries[Continent],"No existe")</f>
        <v>Europe</v>
      </c>
      <c r="P2681" s="15" t="str">
        <f>_xlfn.XLOOKUP(Ventas[[#This Row],[Category]],[2]!ProdManager[Category],[2]!ProdManager[Prod_Manager])</f>
        <v>Marc Caine</v>
      </c>
      <c r="Q2681" s="15">
        <f>YEAR(Ventas[[#This Row],[Order Date]])</f>
        <v>2015</v>
      </c>
      <c r="R2681" s="15" t="str">
        <f>TEXT(Ventas[[#This Row],[Order Date]],"MMM")</f>
        <v>jun</v>
      </c>
    </row>
    <row r="2682" spans="1:18" x14ac:dyDescent="0.25">
      <c r="A2682" s="4">
        <v>10326</v>
      </c>
      <c r="B2682" s="4" t="s">
        <v>129</v>
      </c>
      <c r="C2682" s="4" t="s">
        <v>43</v>
      </c>
      <c r="D2682" s="4">
        <v>6.2</v>
      </c>
      <c r="E2682" s="4">
        <v>5.6420000000000003</v>
      </c>
      <c r="F2682" s="4">
        <v>50</v>
      </c>
      <c r="G2682" s="4" t="s">
        <v>184</v>
      </c>
      <c r="H2682" s="4" t="s">
        <v>132</v>
      </c>
      <c r="I2682" s="4" t="s">
        <v>133</v>
      </c>
      <c r="J2682" s="5">
        <v>41661</v>
      </c>
      <c r="K2682" s="12">
        <f>Ventas[[#This Row],[Unit Price]]*Ventas[[#This Row],[Quantity]]</f>
        <v>310</v>
      </c>
      <c r="L2682" s="12">
        <f>Ventas[[#This Row],[Unit Cost]]*Ventas[[#This Row],[Quantity]]</f>
        <v>282.10000000000002</v>
      </c>
      <c r="M2682" s="14">
        <f>Ventas[[#This Row],[Ingresos]]-Ventas[[#This Row],[Costes]]</f>
        <v>27.899999999999977</v>
      </c>
      <c r="N2682" s="14" t="str">
        <f>_xlfn.XLOOKUP(Ventas[[#This Row],[Ship Country]],[1]!Countries[Ship Country],[1]!Countries[Area],"No registrado")</f>
        <v>Sud Europe</v>
      </c>
      <c r="O2682" s="14" t="str">
        <f>_xlfn.XLOOKUP(Ventas[[#This Row],[Ship Country]],[1]!Countries[Ship Country],[1]!Countries[Continent],"No existe")</f>
        <v>Europe</v>
      </c>
      <c r="P2682" s="15" t="str">
        <f>_xlfn.XLOOKUP(Ventas[[#This Row],[Category]],[2]!ProdManager[Category],[2]!ProdManager[Prod_Manager])</f>
        <v>John Matter</v>
      </c>
      <c r="Q2682" s="15">
        <f>YEAR(Ventas[[#This Row],[Order Date]])</f>
        <v>2014</v>
      </c>
      <c r="R2682" s="15" t="str">
        <f>TEXT(Ventas[[#This Row],[Order Date]],"MMM")</f>
        <v>ene</v>
      </c>
    </row>
    <row r="2683" spans="1:18" x14ac:dyDescent="0.25">
      <c r="A2683" s="6">
        <v>10327</v>
      </c>
      <c r="B2683" s="6" t="s">
        <v>16</v>
      </c>
      <c r="C2683" s="6" t="s">
        <v>15</v>
      </c>
      <c r="D2683" s="6">
        <v>16.8</v>
      </c>
      <c r="E2683" s="6">
        <v>14.28</v>
      </c>
      <c r="F2683" s="6">
        <v>50</v>
      </c>
      <c r="G2683" s="6" t="s">
        <v>88</v>
      </c>
      <c r="H2683" s="6" t="s">
        <v>89</v>
      </c>
      <c r="I2683" s="6" t="s">
        <v>90</v>
      </c>
      <c r="J2683" s="7">
        <v>41728</v>
      </c>
      <c r="K2683" s="12">
        <f>Ventas[[#This Row],[Unit Price]]*Ventas[[#This Row],[Quantity]]</f>
        <v>840</v>
      </c>
      <c r="L2683" s="12">
        <f>Ventas[[#This Row],[Unit Cost]]*Ventas[[#This Row],[Quantity]]</f>
        <v>714</v>
      </c>
      <c r="M2683" s="14">
        <f>Ventas[[#This Row],[Ingresos]]-Ventas[[#This Row],[Costes]]</f>
        <v>126</v>
      </c>
      <c r="N2683" s="14" t="str">
        <f>_xlfn.XLOOKUP(Ventas[[#This Row],[Ship Country]],[1]!Countries[Ship Country],[1]!Countries[Area],"No registrado")</f>
        <v>Nord Europe</v>
      </c>
      <c r="O2683" s="14" t="str">
        <f>_xlfn.XLOOKUP(Ventas[[#This Row],[Ship Country]],[1]!Countries[Ship Country],[1]!Countries[Continent],"No existe")</f>
        <v>Europe</v>
      </c>
      <c r="P2683" s="15" t="str">
        <f>_xlfn.XLOOKUP(Ventas[[#This Row],[Category]],[2]!ProdManager[Category],[2]!ProdManager[Prod_Manager])</f>
        <v>Peter Stone</v>
      </c>
      <c r="Q2683" s="15">
        <f>YEAR(Ventas[[#This Row],[Order Date]])</f>
        <v>2014</v>
      </c>
      <c r="R2683" s="15" t="str">
        <f>TEXT(Ventas[[#This Row],[Order Date]],"MMM")</f>
        <v>mar</v>
      </c>
    </row>
    <row r="2684" spans="1:18" x14ac:dyDescent="0.25">
      <c r="A2684" s="4">
        <v>10327</v>
      </c>
      <c r="B2684" s="4" t="s">
        <v>87</v>
      </c>
      <c r="C2684" s="4" t="s">
        <v>29</v>
      </c>
      <c r="D2684" s="4">
        <v>20.7</v>
      </c>
      <c r="E2684" s="4">
        <v>16.974</v>
      </c>
      <c r="F2684" s="4">
        <v>35</v>
      </c>
      <c r="G2684" s="4" t="s">
        <v>88</v>
      </c>
      <c r="H2684" s="4" t="s">
        <v>89</v>
      </c>
      <c r="I2684" s="4" t="s">
        <v>90</v>
      </c>
      <c r="J2684" s="5">
        <v>41959</v>
      </c>
      <c r="K2684" s="12">
        <f>Ventas[[#This Row],[Unit Price]]*Ventas[[#This Row],[Quantity]]</f>
        <v>724.5</v>
      </c>
      <c r="L2684" s="12">
        <f>Ventas[[#This Row],[Unit Cost]]*Ventas[[#This Row],[Quantity]]</f>
        <v>594.09</v>
      </c>
      <c r="M2684" s="14">
        <f>Ventas[[#This Row],[Ingresos]]-Ventas[[#This Row],[Costes]]</f>
        <v>130.40999999999997</v>
      </c>
      <c r="N2684" s="14" t="str">
        <f>_xlfn.XLOOKUP(Ventas[[#This Row],[Ship Country]],[1]!Countries[Ship Country],[1]!Countries[Area],"No registrado")</f>
        <v>Nord Europe</v>
      </c>
      <c r="O2684" s="14" t="str">
        <f>_xlfn.XLOOKUP(Ventas[[#This Row],[Ship Country]],[1]!Countries[Ship Country],[1]!Countries[Continent],"No existe")</f>
        <v>Europe</v>
      </c>
      <c r="P2684" s="15" t="str">
        <f>_xlfn.XLOOKUP(Ventas[[#This Row],[Category]],[2]!ProdManager[Category],[2]!ProdManager[Prod_Manager])</f>
        <v>Peter Stone</v>
      </c>
      <c r="Q2684" s="15">
        <f>YEAR(Ventas[[#This Row],[Order Date]])</f>
        <v>2014</v>
      </c>
      <c r="R2684" s="15" t="str">
        <f>TEXT(Ventas[[#This Row],[Order Date]],"MMM")</f>
        <v>nov</v>
      </c>
    </row>
    <row r="2685" spans="1:18" x14ac:dyDescent="0.25">
      <c r="A2685" s="6">
        <v>10327</v>
      </c>
      <c r="B2685" s="6" t="s">
        <v>55</v>
      </c>
      <c r="C2685" s="6" t="s">
        <v>43</v>
      </c>
      <c r="D2685" s="6">
        <v>15.2</v>
      </c>
      <c r="E2685" s="6">
        <v>13.68</v>
      </c>
      <c r="F2685" s="6">
        <v>25</v>
      </c>
      <c r="G2685" s="6" t="s">
        <v>88</v>
      </c>
      <c r="H2685" s="6" t="s">
        <v>89</v>
      </c>
      <c r="I2685" s="6" t="s">
        <v>90</v>
      </c>
      <c r="J2685" s="7">
        <v>41835</v>
      </c>
      <c r="K2685" s="12">
        <f>Ventas[[#This Row],[Unit Price]]*Ventas[[#This Row],[Quantity]]</f>
        <v>380</v>
      </c>
      <c r="L2685" s="12">
        <f>Ventas[[#This Row],[Unit Cost]]*Ventas[[#This Row],[Quantity]]</f>
        <v>342</v>
      </c>
      <c r="M2685" s="14">
        <f>Ventas[[#This Row],[Ingresos]]-Ventas[[#This Row],[Costes]]</f>
        <v>38</v>
      </c>
      <c r="N2685" s="14" t="str">
        <f>_xlfn.XLOOKUP(Ventas[[#This Row],[Ship Country]],[1]!Countries[Ship Country],[1]!Countries[Area],"No registrado")</f>
        <v>Nord Europe</v>
      </c>
      <c r="O2685" s="14" t="str">
        <f>_xlfn.XLOOKUP(Ventas[[#This Row],[Ship Country]],[1]!Countries[Ship Country],[1]!Countries[Continent],"No existe")</f>
        <v>Europe</v>
      </c>
      <c r="P2685" s="15" t="str">
        <f>_xlfn.XLOOKUP(Ventas[[#This Row],[Category]],[2]!ProdManager[Category],[2]!ProdManager[Prod_Manager])</f>
        <v>John Matter</v>
      </c>
      <c r="Q2685" s="15">
        <f>YEAR(Ventas[[#This Row],[Order Date]])</f>
        <v>2014</v>
      </c>
      <c r="R2685" s="15" t="str">
        <f>TEXT(Ventas[[#This Row],[Order Date]],"MMM")</f>
        <v>jul</v>
      </c>
    </row>
    <row r="2686" spans="1:18" x14ac:dyDescent="0.25">
      <c r="A2686" s="4">
        <v>10327</v>
      </c>
      <c r="B2686" s="4" t="s">
        <v>174</v>
      </c>
      <c r="C2686" s="4" t="s">
        <v>29</v>
      </c>
      <c r="D2686" s="4">
        <v>10.6</v>
      </c>
      <c r="E2686" s="4">
        <v>8.2680000000000007</v>
      </c>
      <c r="F2686" s="4">
        <v>30</v>
      </c>
      <c r="G2686" s="4" t="s">
        <v>88</v>
      </c>
      <c r="H2686" s="4" t="s">
        <v>89</v>
      </c>
      <c r="I2686" s="4" t="s">
        <v>90</v>
      </c>
      <c r="J2686" s="5">
        <v>41683</v>
      </c>
      <c r="K2686" s="12">
        <f>Ventas[[#This Row],[Unit Price]]*Ventas[[#This Row],[Quantity]]</f>
        <v>318</v>
      </c>
      <c r="L2686" s="12">
        <f>Ventas[[#This Row],[Unit Cost]]*Ventas[[#This Row],[Quantity]]</f>
        <v>248.04000000000002</v>
      </c>
      <c r="M2686" s="14">
        <f>Ventas[[#This Row],[Ingresos]]-Ventas[[#This Row],[Costes]]</f>
        <v>69.95999999999998</v>
      </c>
      <c r="N2686" s="14" t="str">
        <f>_xlfn.XLOOKUP(Ventas[[#This Row],[Ship Country]],[1]!Countries[Ship Country],[1]!Countries[Area],"No registrado")</f>
        <v>Nord Europe</v>
      </c>
      <c r="O2686" s="14" t="str">
        <f>_xlfn.XLOOKUP(Ventas[[#This Row],[Ship Country]],[1]!Countries[Ship Country],[1]!Countries[Continent],"No existe")</f>
        <v>Europe</v>
      </c>
      <c r="P2686" s="15" t="str">
        <f>_xlfn.XLOOKUP(Ventas[[#This Row],[Category]],[2]!ProdManager[Category],[2]!ProdManager[Prod_Manager])</f>
        <v>Peter Stone</v>
      </c>
      <c r="Q2686" s="15">
        <f>YEAR(Ventas[[#This Row],[Order Date]])</f>
        <v>2014</v>
      </c>
      <c r="R2686" s="15" t="str">
        <f>TEXT(Ventas[[#This Row],[Order Date]],"MMM")</f>
        <v>feb</v>
      </c>
    </row>
    <row r="2687" spans="1:18" x14ac:dyDescent="0.25">
      <c r="A2687" s="6">
        <v>10328</v>
      </c>
      <c r="B2687" s="6" t="s">
        <v>52</v>
      </c>
      <c r="C2687" s="6" t="s">
        <v>15</v>
      </c>
      <c r="D2687" s="6">
        <v>44</v>
      </c>
      <c r="E2687" s="6">
        <v>36.96</v>
      </c>
      <c r="F2687" s="6">
        <v>9</v>
      </c>
      <c r="G2687" s="6" t="s">
        <v>185</v>
      </c>
      <c r="H2687" s="6" t="s">
        <v>186</v>
      </c>
      <c r="I2687" s="6" t="s">
        <v>187</v>
      </c>
      <c r="J2687" s="7">
        <v>42175</v>
      </c>
      <c r="K2687" s="12">
        <f>Ventas[[#This Row],[Unit Price]]*Ventas[[#This Row],[Quantity]]</f>
        <v>396</v>
      </c>
      <c r="L2687" s="12">
        <f>Ventas[[#This Row],[Unit Cost]]*Ventas[[#This Row],[Quantity]]</f>
        <v>332.64</v>
      </c>
      <c r="M2687" s="14">
        <f>Ventas[[#This Row],[Ingresos]]-Ventas[[#This Row],[Costes]]</f>
        <v>63.360000000000014</v>
      </c>
      <c r="N2687" s="14" t="str">
        <f>_xlfn.XLOOKUP(Ventas[[#This Row],[Ship Country]],[1]!Countries[Ship Country],[1]!Countries[Area],"No registrado")</f>
        <v>Sud Europe</v>
      </c>
      <c r="O2687" s="14" t="str">
        <f>_xlfn.XLOOKUP(Ventas[[#This Row],[Ship Country]],[1]!Countries[Ship Country],[1]!Countries[Continent],"No existe")</f>
        <v>Europe</v>
      </c>
      <c r="P2687" s="15" t="str">
        <f>_xlfn.XLOOKUP(Ventas[[#This Row],[Category]],[2]!ProdManager[Category],[2]!ProdManager[Prod_Manager])</f>
        <v>Peter Stone</v>
      </c>
      <c r="Q2687" s="15">
        <f>YEAR(Ventas[[#This Row],[Order Date]])</f>
        <v>2015</v>
      </c>
      <c r="R2687" s="15" t="str">
        <f>TEXT(Ventas[[#This Row],[Order Date]],"MMM")</f>
        <v>jun</v>
      </c>
    </row>
    <row r="2688" spans="1:18" x14ac:dyDescent="0.25">
      <c r="A2688" s="4">
        <v>10328</v>
      </c>
      <c r="B2688" s="4" t="s">
        <v>23</v>
      </c>
      <c r="C2688" s="4" t="s">
        <v>24</v>
      </c>
      <c r="D2688" s="4">
        <v>16.8</v>
      </c>
      <c r="E2688" s="4">
        <v>14.112</v>
      </c>
      <c r="F2688" s="4">
        <v>40</v>
      </c>
      <c r="G2688" s="4" t="s">
        <v>185</v>
      </c>
      <c r="H2688" s="4" t="s">
        <v>186</v>
      </c>
      <c r="I2688" s="4" t="s">
        <v>187</v>
      </c>
      <c r="J2688" s="5">
        <v>42156</v>
      </c>
      <c r="K2688" s="12">
        <f>Ventas[[#This Row],[Unit Price]]*Ventas[[#This Row],[Quantity]]</f>
        <v>672</v>
      </c>
      <c r="L2688" s="12">
        <f>Ventas[[#This Row],[Unit Cost]]*Ventas[[#This Row],[Quantity]]</f>
        <v>564.48</v>
      </c>
      <c r="M2688" s="14">
        <f>Ventas[[#This Row],[Ingresos]]-Ventas[[#This Row],[Costes]]</f>
        <v>107.51999999999998</v>
      </c>
      <c r="N2688" s="14" t="str">
        <f>_xlfn.XLOOKUP(Ventas[[#This Row],[Ship Country]],[1]!Countries[Ship Country],[1]!Countries[Area],"No registrado")</f>
        <v>Sud Europe</v>
      </c>
      <c r="O2688" s="14" t="str">
        <f>_xlfn.XLOOKUP(Ventas[[#This Row],[Ship Country]],[1]!Countries[Ship Country],[1]!Countries[Continent],"No existe")</f>
        <v>Europe</v>
      </c>
      <c r="P2688" s="15" t="str">
        <f>_xlfn.XLOOKUP(Ventas[[#This Row],[Category]],[2]!ProdManager[Category],[2]!ProdManager[Prod_Manager])</f>
        <v>Lydia Sinn</v>
      </c>
      <c r="Q2688" s="15">
        <f>YEAR(Ventas[[#This Row],[Order Date]])</f>
        <v>2015</v>
      </c>
      <c r="R2688" s="15" t="str">
        <f>TEXT(Ventas[[#This Row],[Order Date]],"MMM")</f>
        <v>jun</v>
      </c>
    </row>
    <row r="2689" spans="1:18" x14ac:dyDescent="0.25">
      <c r="A2689" s="6">
        <v>10328</v>
      </c>
      <c r="B2689" s="6" t="s">
        <v>142</v>
      </c>
      <c r="C2689" s="6" t="s">
        <v>35</v>
      </c>
      <c r="D2689" s="6">
        <v>10</v>
      </c>
      <c r="E2689" s="6">
        <v>6.5</v>
      </c>
      <c r="F2689" s="6">
        <v>10</v>
      </c>
      <c r="G2689" s="6" t="s">
        <v>185</v>
      </c>
      <c r="H2689" s="6" t="s">
        <v>186</v>
      </c>
      <c r="I2689" s="6" t="s">
        <v>187</v>
      </c>
      <c r="J2689" s="7">
        <v>41721</v>
      </c>
      <c r="K2689" s="12">
        <f>Ventas[[#This Row],[Unit Price]]*Ventas[[#This Row],[Quantity]]</f>
        <v>100</v>
      </c>
      <c r="L2689" s="12">
        <f>Ventas[[#This Row],[Unit Cost]]*Ventas[[#This Row],[Quantity]]</f>
        <v>65</v>
      </c>
      <c r="M2689" s="14">
        <f>Ventas[[#This Row],[Ingresos]]-Ventas[[#This Row],[Costes]]</f>
        <v>35</v>
      </c>
      <c r="N2689" s="14" t="str">
        <f>_xlfn.XLOOKUP(Ventas[[#This Row],[Ship Country]],[1]!Countries[Ship Country],[1]!Countries[Area],"No registrado")</f>
        <v>Sud Europe</v>
      </c>
      <c r="O2689" s="14" t="str">
        <f>_xlfn.XLOOKUP(Ventas[[#This Row],[Ship Country]],[1]!Countries[Ship Country],[1]!Countries[Continent],"No existe")</f>
        <v>Europe</v>
      </c>
      <c r="P2689" s="15" t="str">
        <f>_xlfn.XLOOKUP(Ventas[[#This Row],[Category]],[2]!ProdManager[Category],[2]!ProdManager[Prod_Manager])</f>
        <v>Lydia Sinn</v>
      </c>
      <c r="Q2689" s="15">
        <f>YEAR(Ventas[[#This Row],[Order Date]])</f>
        <v>2014</v>
      </c>
      <c r="R2689" s="15" t="str">
        <f>TEXT(Ventas[[#This Row],[Order Date]],"MMM")</f>
        <v>mar</v>
      </c>
    </row>
    <row r="2690" spans="1:18" x14ac:dyDescent="0.25">
      <c r="A2690" s="4">
        <v>10329</v>
      </c>
      <c r="B2690" s="4" t="s">
        <v>86</v>
      </c>
      <c r="C2690" s="4" t="s">
        <v>10</v>
      </c>
      <c r="D2690" s="4">
        <v>30.4</v>
      </c>
      <c r="E2690" s="4">
        <v>23.103999999999999</v>
      </c>
      <c r="F2690" s="4">
        <v>12</v>
      </c>
      <c r="G2690" s="4" t="s">
        <v>108</v>
      </c>
      <c r="H2690" s="4" t="s">
        <v>109</v>
      </c>
      <c r="I2690" s="4" t="s">
        <v>84</v>
      </c>
      <c r="J2690" s="5">
        <v>41829</v>
      </c>
      <c r="K2690" s="12">
        <f>Ventas[[#This Row],[Unit Price]]*Ventas[[#This Row],[Quantity]]</f>
        <v>364.79999999999995</v>
      </c>
      <c r="L2690" s="12">
        <f>Ventas[[#This Row],[Unit Cost]]*Ventas[[#This Row],[Quantity]]</f>
        <v>277.24799999999999</v>
      </c>
      <c r="M2690" s="14">
        <f>Ventas[[#This Row],[Ingresos]]-Ventas[[#This Row],[Costes]]</f>
        <v>87.551999999999964</v>
      </c>
      <c r="N2690" s="14" t="str">
        <f>_xlfn.XLOOKUP(Ventas[[#This Row],[Ship Country]],[1]!Countries[Ship Country],[1]!Countries[Area],"No registrado")</f>
        <v>Nord America</v>
      </c>
      <c r="O2690" s="14" t="str">
        <f>_xlfn.XLOOKUP(Ventas[[#This Row],[Ship Country]],[1]!Countries[Ship Country],[1]!Countries[Continent],"No existe")</f>
        <v>America</v>
      </c>
      <c r="P2690" s="15" t="str">
        <f>_xlfn.XLOOKUP(Ventas[[#This Row],[Category]],[2]!ProdManager[Category],[2]!ProdManager[Prod_Manager])</f>
        <v>Marc Caine</v>
      </c>
      <c r="Q2690" s="15">
        <f>YEAR(Ventas[[#This Row],[Order Date]])</f>
        <v>2014</v>
      </c>
      <c r="R2690" s="15" t="str">
        <f>TEXT(Ventas[[#This Row],[Order Date]],"MMM")</f>
        <v>jul</v>
      </c>
    </row>
    <row r="2691" spans="1:18" x14ac:dyDescent="0.25">
      <c r="A2691" s="6">
        <v>10329</v>
      </c>
      <c r="B2691" s="6" t="s">
        <v>130</v>
      </c>
      <c r="C2691" s="6" t="s">
        <v>35</v>
      </c>
      <c r="D2691" s="6">
        <v>7.3</v>
      </c>
      <c r="E2691" s="6">
        <v>4.7450000000000001</v>
      </c>
      <c r="F2691" s="6">
        <v>10</v>
      </c>
      <c r="G2691" s="6" t="s">
        <v>108</v>
      </c>
      <c r="H2691" s="6" t="s">
        <v>109</v>
      </c>
      <c r="I2691" s="6" t="s">
        <v>84</v>
      </c>
      <c r="J2691" s="7">
        <v>41738</v>
      </c>
      <c r="K2691" s="12">
        <f>Ventas[[#This Row],[Unit Price]]*Ventas[[#This Row],[Quantity]]</f>
        <v>73</v>
      </c>
      <c r="L2691" s="12">
        <f>Ventas[[#This Row],[Unit Cost]]*Ventas[[#This Row],[Quantity]]</f>
        <v>47.45</v>
      </c>
      <c r="M2691" s="14">
        <f>Ventas[[#This Row],[Ingresos]]-Ventas[[#This Row],[Costes]]</f>
        <v>25.549999999999997</v>
      </c>
      <c r="N2691" s="14" t="str">
        <f>_xlfn.XLOOKUP(Ventas[[#This Row],[Ship Country]],[1]!Countries[Ship Country],[1]!Countries[Area],"No registrado")</f>
        <v>Nord America</v>
      </c>
      <c r="O2691" s="14" t="str">
        <f>_xlfn.XLOOKUP(Ventas[[#This Row],[Ship Country]],[1]!Countries[Ship Country],[1]!Countries[Continent],"No existe")</f>
        <v>America</v>
      </c>
      <c r="P2691" s="15" t="str">
        <f>_xlfn.XLOOKUP(Ventas[[#This Row],[Category]],[2]!ProdManager[Category],[2]!ProdManager[Prod_Manager])</f>
        <v>Lydia Sinn</v>
      </c>
      <c r="Q2691" s="15">
        <f>YEAR(Ventas[[#This Row],[Order Date]])</f>
        <v>2014</v>
      </c>
      <c r="R2691" s="15" t="str">
        <f>TEXT(Ventas[[#This Row],[Order Date]],"MMM")</f>
        <v>abr</v>
      </c>
    </row>
    <row r="2692" spans="1:18" x14ac:dyDescent="0.25">
      <c r="A2692" s="4">
        <v>10329</v>
      </c>
      <c r="B2692" s="4" t="s">
        <v>87</v>
      </c>
      <c r="C2692" s="4" t="s">
        <v>29</v>
      </c>
      <c r="D2692" s="4">
        <v>20.7</v>
      </c>
      <c r="E2692" s="4">
        <v>15.731999999999999</v>
      </c>
      <c r="F2692" s="4">
        <v>8</v>
      </c>
      <c r="G2692" s="4" t="s">
        <v>108</v>
      </c>
      <c r="H2692" s="4" t="s">
        <v>109</v>
      </c>
      <c r="I2692" s="4" t="s">
        <v>84</v>
      </c>
      <c r="J2692" s="5">
        <v>41908</v>
      </c>
      <c r="K2692" s="12">
        <f>Ventas[[#This Row],[Unit Price]]*Ventas[[#This Row],[Quantity]]</f>
        <v>165.6</v>
      </c>
      <c r="L2692" s="12">
        <f>Ventas[[#This Row],[Unit Cost]]*Ventas[[#This Row],[Quantity]]</f>
        <v>125.85599999999999</v>
      </c>
      <c r="M2692" s="14">
        <f>Ventas[[#This Row],[Ingresos]]-Ventas[[#This Row],[Costes]]</f>
        <v>39.744</v>
      </c>
      <c r="N2692" s="14" t="str">
        <f>_xlfn.XLOOKUP(Ventas[[#This Row],[Ship Country]],[1]!Countries[Ship Country],[1]!Countries[Area],"No registrado")</f>
        <v>Nord America</v>
      </c>
      <c r="O2692" s="14" t="str">
        <f>_xlfn.XLOOKUP(Ventas[[#This Row],[Ship Country]],[1]!Countries[Ship Country],[1]!Countries[Continent],"No existe")</f>
        <v>America</v>
      </c>
      <c r="P2692" s="15" t="str">
        <f>_xlfn.XLOOKUP(Ventas[[#This Row],[Category]],[2]!ProdManager[Category],[2]!ProdManager[Prod_Manager])</f>
        <v>Peter Stone</v>
      </c>
      <c r="Q2692" s="15">
        <f>YEAR(Ventas[[#This Row],[Order Date]])</f>
        <v>2014</v>
      </c>
      <c r="R2692" s="15" t="str">
        <f>TEXT(Ventas[[#This Row],[Order Date]],"MMM")</f>
        <v>sep</v>
      </c>
    </row>
    <row r="2693" spans="1:18" x14ac:dyDescent="0.25">
      <c r="A2693" s="6">
        <v>10329</v>
      </c>
      <c r="B2693" s="6" t="s">
        <v>188</v>
      </c>
      <c r="C2693" s="6" t="s">
        <v>43</v>
      </c>
      <c r="D2693" s="6">
        <v>210.8</v>
      </c>
      <c r="E2693" s="6">
        <v>185.50400000000002</v>
      </c>
      <c r="F2693" s="6">
        <v>20</v>
      </c>
      <c r="G2693" s="6" t="s">
        <v>108</v>
      </c>
      <c r="H2693" s="6" t="s">
        <v>109</v>
      </c>
      <c r="I2693" s="6" t="s">
        <v>84</v>
      </c>
      <c r="J2693" s="7">
        <v>41889</v>
      </c>
      <c r="K2693" s="12">
        <f>Ventas[[#This Row],[Unit Price]]*Ventas[[#This Row],[Quantity]]</f>
        <v>4216</v>
      </c>
      <c r="L2693" s="12">
        <f>Ventas[[#This Row],[Unit Cost]]*Ventas[[#This Row],[Quantity]]</f>
        <v>3710.0800000000004</v>
      </c>
      <c r="M2693" s="14">
        <f>Ventas[[#This Row],[Ingresos]]-Ventas[[#This Row],[Costes]]</f>
        <v>505.91999999999962</v>
      </c>
      <c r="N2693" s="14" t="str">
        <f>_xlfn.XLOOKUP(Ventas[[#This Row],[Ship Country]],[1]!Countries[Ship Country],[1]!Countries[Area],"No registrado")</f>
        <v>Nord America</v>
      </c>
      <c r="O2693" s="14" t="str">
        <f>_xlfn.XLOOKUP(Ventas[[#This Row],[Ship Country]],[1]!Countries[Ship Country],[1]!Countries[Continent],"No existe")</f>
        <v>America</v>
      </c>
      <c r="P2693" s="15" t="str">
        <f>_xlfn.XLOOKUP(Ventas[[#This Row],[Category]],[2]!ProdManager[Category],[2]!ProdManager[Prod_Manager])</f>
        <v>John Matter</v>
      </c>
      <c r="Q2693" s="15">
        <f>YEAR(Ventas[[#This Row],[Order Date]])</f>
        <v>2014</v>
      </c>
      <c r="R2693" s="15" t="str">
        <f>TEXT(Ventas[[#This Row],[Order Date]],"MMM")</f>
        <v>sep</v>
      </c>
    </row>
    <row r="2694" spans="1:18" x14ac:dyDescent="0.25">
      <c r="A2694" s="4">
        <v>10330</v>
      </c>
      <c r="B2694" s="4" t="s">
        <v>14</v>
      </c>
      <c r="C2694" s="4" t="s">
        <v>15</v>
      </c>
      <c r="D2694" s="4">
        <v>27.8</v>
      </c>
      <c r="E2694" s="4">
        <v>23.63</v>
      </c>
      <c r="F2694" s="4">
        <v>25</v>
      </c>
      <c r="G2694" s="4" t="s">
        <v>135</v>
      </c>
      <c r="H2694" s="4" t="s">
        <v>136</v>
      </c>
      <c r="I2694" s="4" t="s">
        <v>65</v>
      </c>
      <c r="J2694" s="5">
        <v>41672</v>
      </c>
      <c r="K2694" s="12">
        <f>Ventas[[#This Row],[Unit Price]]*Ventas[[#This Row],[Quantity]]</f>
        <v>695</v>
      </c>
      <c r="L2694" s="12">
        <f>Ventas[[#This Row],[Unit Cost]]*Ventas[[#This Row],[Quantity]]</f>
        <v>590.75</v>
      </c>
      <c r="M2694" s="14">
        <f>Ventas[[#This Row],[Ingresos]]-Ventas[[#This Row],[Costes]]</f>
        <v>104.25</v>
      </c>
      <c r="N2694" s="14" t="str">
        <f>_xlfn.XLOOKUP(Ventas[[#This Row],[Ship Country]],[1]!Countries[Ship Country],[1]!Countries[Area],"No registrado")</f>
        <v>Sud America</v>
      </c>
      <c r="O2694" s="14" t="str">
        <f>_xlfn.XLOOKUP(Ventas[[#This Row],[Ship Country]],[1]!Countries[Ship Country],[1]!Countries[Continent],"No existe")</f>
        <v>America</v>
      </c>
      <c r="P2694" s="15" t="str">
        <f>_xlfn.XLOOKUP(Ventas[[#This Row],[Category]],[2]!ProdManager[Category],[2]!ProdManager[Prod_Manager])</f>
        <v>Peter Stone</v>
      </c>
      <c r="Q2694" s="15">
        <f>YEAR(Ventas[[#This Row],[Order Date]])</f>
        <v>2014</v>
      </c>
      <c r="R2694" s="15" t="str">
        <f>TEXT(Ventas[[#This Row],[Order Date]],"MMM")</f>
        <v>feb</v>
      </c>
    </row>
    <row r="2695" spans="1:18" x14ac:dyDescent="0.25">
      <c r="A2695" s="6">
        <v>10330</v>
      </c>
      <c r="B2695" s="6" t="s">
        <v>189</v>
      </c>
      <c r="C2695" s="6" t="s">
        <v>35</v>
      </c>
      <c r="D2695" s="6">
        <v>24.9</v>
      </c>
      <c r="E2695" s="6">
        <v>16.433999999999997</v>
      </c>
      <c r="F2695" s="6">
        <v>50</v>
      </c>
      <c r="G2695" s="6" t="s">
        <v>135</v>
      </c>
      <c r="H2695" s="6" t="s">
        <v>136</v>
      </c>
      <c r="I2695" s="6" t="s">
        <v>65</v>
      </c>
      <c r="J2695" s="7">
        <v>41724</v>
      </c>
      <c r="K2695" s="12">
        <f>Ventas[[#This Row],[Unit Price]]*Ventas[[#This Row],[Quantity]]</f>
        <v>1245</v>
      </c>
      <c r="L2695" s="12">
        <f>Ventas[[#This Row],[Unit Cost]]*Ventas[[#This Row],[Quantity]]</f>
        <v>821.69999999999982</v>
      </c>
      <c r="M2695" s="14">
        <f>Ventas[[#This Row],[Ingresos]]-Ventas[[#This Row],[Costes]]</f>
        <v>423.30000000000018</v>
      </c>
      <c r="N2695" s="14" t="str">
        <f>_xlfn.XLOOKUP(Ventas[[#This Row],[Ship Country]],[1]!Countries[Ship Country],[1]!Countries[Area],"No registrado")</f>
        <v>Sud America</v>
      </c>
      <c r="O2695" s="14" t="str">
        <f>_xlfn.XLOOKUP(Ventas[[#This Row],[Ship Country]],[1]!Countries[Ship Country],[1]!Countries[Continent],"No existe")</f>
        <v>America</v>
      </c>
      <c r="P2695" s="15" t="str">
        <f>_xlfn.XLOOKUP(Ventas[[#This Row],[Category]],[2]!ProdManager[Category],[2]!ProdManager[Prod_Manager])</f>
        <v>Lydia Sinn</v>
      </c>
      <c r="Q2695" s="15">
        <f>YEAR(Ventas[[#This Row],[Order Date]])</f>
        <v>2014</v>
      </c>
      <c r="R2695" s="15" t="str">
        <f>TEXT(Ventas[[#This Row],[Order Date]],"MMM")</f>
        <v>mar</v>
      </c>
    </row>
    <row r="2696" spans="1:18" x14ac:dyDescent="0.25">
      <c r="A2696" s="4">
        <v>10331</v>
      </c>
      <c r="B2696" s="4" t="s">
        <v>145</v>
      </c>
      <c r="C2696" s="4" t="s">
        <v>46</v>
      </c>
      <c r="D2696" s="4">
        <v>5.9</v>
      </c>
      <c r="E2696" s="4">
        <v>4.838000000000001</v>
      </c>
      <c r="F2696" s="4">
        <v>15</v>
      </c>
      <c r="G2696" s="4" t="s">
        <v>190</v>
      </c>
      <c r="H2696" s="4" t="s">
        <v>191</v>
      </c>
      <c r="I2696" s="4" t="s">
        <v>13</v>
      </c>
      <c r="J2696" s="5">
        <v>41791</v>
      </c>
      <c r="K2696" s="12">
        <f>Ventas[[#This Row],[Unit Price]]*Ventas[[#This Row],[Quantity]]</f>
        <v>88.5</v>
      </c>
      <c r="L2696" s="12">
        <f>Ventas[[#This Row],[Unit Cost]]*Ventas[[#This Row],[Quantity]]</f>
        <v>72.570000000000022</v>
      </c>
      <c r="M2696" s="14">
        <f>Ventas[[#This Row],[Ingresos]]-Ventas[[#This Row],[Costes]]</f>
        <v>15.929999999999978</v>
      </c>
      <c r="N2696" s="14" t="str">
        <f>_xlfn.XLOOKUP(Ventas[[#This Row],[Ship Country]],[1]!Countries[Ship Country],[1]!Countries[Area],"No registrado")</f>
        <v>Nord Europe</v>
      </c>
      <c r="O2696" s="14" t="str">
        <f>_xlfn.XLOOKUP(Ventas[[#This Row],[Ship Country]],[1]!Countries[Ship Country],[1]!Countries[Continent],"No existe")</f>
        <v>Europe</v>
      </c>
      <c r="P2696" s="15" t="str">
        <f>_xlfn.XLOOKUP(Ventas[[#This Row],[Category]],[2]!ProdManager[Category],[2]!ProdManager[Prod_Manager])</f>
        <v>John Matter</v>
      </c>
      <c r="Q2696" s="15">
        <f>YEAR(Ventas[[#This Row],[Order Date]])</f>
        <v>2014</v>
      </c>
      <c r="R2696" s="15" t="str">
        <f>TEXT(Ventas[[#This Row],[Order Date]],"MMM")</f>
        <v>jun</v>
      </c>
    </row>
    <row r="2697" spans="1:18" x14ac:dyDescent="0.25">
      <c r="A2697" s="6">
        <v>10332</v>
      </c>
      <c r="B2697" s="6" t="s">
        <v>154</v>
      </c>
      <c r="C2697" s="6" t="s">
        <v>29</v>
      </c>
      <c r="D2697" s="6">
        <v>50</v>
      </c>
      <c r="E2697" s="6">
        <v>37.5</v>
      </c>
      <c r="F2697" s="6">
        <v>40</v>
      </c>
      <c r="G2697" s="6" t="s">
        <v>192</v>
      </c>
      <c r="H2697" s="6" t="s">
        <v>193</v>
      </c>
      <c r="I2697" s="6" t="s">
        <v>194</v>
      </c>
      <c r="J2697" s="7">
        <v>42176</v>
      </c>
      <c r="K2697" s="12">
        <f>Ventas[[#This Row],[Unit Price]]*Ventas[[#This Row],[Quantity]]</f>
        <v>2000</v>
      </c>
      <c r="L2697" s="12">
        <f>Ventas[[#This Row],[Unit Cost]]*Ventas[[#This Row],[Quantity]]</f>
        <v>1500</v>
      </c>
      <c r="M2697" s="14">
        <f>Ventas[[#This Row],[Ingresos]]-Ventas[[#This Row],[Costes]]</f>
        <v>500</v>
      </c>
      <c r="N2697" s="14" t="str">
        <f>_xlfn.XLOOKUP(Ventas[[#This Row],[Ship Country]],[1]!Countries[Ship Country],[1]!Countries[Area],"No registrado")</f>
        <v>Nord America</v>
      </c>
      <c r="O2697" s="14" t="str">
        <f>_xlfn.XLOOKUP(Ventas[[#This Row],[Ship Country]],[1]!Countries[Ship Country],[1]!Countries[Continent],"No existe")</f>
        <v>America</v>
      </c>
      <c r="P2697" s="15" t="str">
        <f>_xlfn.XLOOKUP(Ventas[[#This Row],[Category]],[2]!ProdManager[Category],[2]!ProdManager[Prod_Manager])</f>
        <v>Peter Stone</v>
      </c>
      <c r="Q2697" s="15">
        <f>YEAR(Ventas[[#This Row],[Order Date]])</f>
        <v>2015</v>
      </c>
      <c r="R2697" s="15" t="str">
        <f>TEXT(Ventas[[#This Row],[Order Date]],"MMM")</f>
        <v>jun</v>
      </c>
    </row>
    <row r="2698" spans="1:18" x14ac:dyDescent="0.25">
      <c r="A2698" s="4">
        <v>10332</v>
      </c>
      <c r="B2698" s="4" t="s">
        <v>9</v>
      </c>
      <c r="C2698" s="4" t="s">
        <v>10</v>
      </c>
      <c r="D2698" s="4">
        <v>11.2</v>
      </c>
      <c r="E2698" s="4">
        <v>9.4079999999999995</v>
      </c>
      <c r="F2698" s="4">
        <v>10</v>
      </c>
      <c r="G2698" s="4" t="s">
        <v>192</v>
      </c>
      <c r="H2698" s="4" t="s">
        <v>193</v>
      </c>
      <c r="I2698" s="4" t="s">
        <v>194</v>
      </c>
      <c r="J2698" s="5">
        <v>41865</v>
      </c>
      <c r="K2698" s="12">
        <f>Ventas[[#This Row],[Unit Price]]*Ventas[[#This Row],[Quantity]]</f>
        <v>112</v>
      </c>
      <c r="L2698" s="12">
        <f>Ventas[[#This Row],[Unit Cost]]*Ventas[[#This Row],[Quantity]]</f>
        <v>94.08</v>
      </c>
      <c r="M2698" s="14">
        <f>Ventas[[#This Row],[Ingresos]]-Ventas[[#This Row],[Costes]]</f>
        <v>17.920000000000002</v>
      </c>
      <c r="N2698" s="14" t="str">
        <f>_xlfn.XLOOKUP(Ventas[[#This Row],[Ship Country]],[1]!Countries[Ship Country],[1]!Countries[Area],"No registrado")</f>
        <v>Nord America</v>
      </c>
      <c r="O2698" s="14" t="str">
        <f>_xlfn.XLOOKUP(Ventas[[#This Row],[Ship Country]],[1]!Countries[Ship Country],[1]!Countries[Continent],"No existe")</f>
        <v>America</v>
      </c>
      <c r="P2698" s="15" t="str">
        <f>_xlfn.XLOOKUP(Ventas[[#This Row],[Category]],[2]!ProdManager[Category],[2]!ProdManager[Prod_Manager])</f>
        <v>Marc Caine</v>
      </c>
      <c r="Q2698" s="15">
        <f>YEAR(Ventas[[#This Row],[Order Date]])</f>
        <v>2014</v>
      </c>
      <c r="R2698" s="15" t="str">
        <f>TEXT(Ventas[[#This Row],[Order Date]],"MMM")</f>
        <v>ago</v>
      </c>
    </row>
    <row r="2699" spans="1:18" x14ac:dyDescent="0.25">
      <c r="A2699" s="6">
        <v>10332</v>
      </c>
      <c r="B2699" s="6" t="s">
        <v>195</v>
      </c>
      <c r="C2699" s="6" t="s">
        <v>35</v>
      </c>
      <c r="D2699" s="6">
        <v>7.6</v>
      </c>
      <c r="E2699" s="6">
        <v>4.9399999999999995</v>
      </c>
      <c r="F2699" s="6">
        <v>16</v>
      </c>
      <c r="G2699" s="6" t="s">
        <v>192</v>
      </c>
      <c r="H2699" s="6" t="s">
        <v>193</v>
      </c>
      <c r="I2699" s="6" t="s">
        <v>194</v>
      </c>
      <c r="J2699" s="7">
        <v>42006</v>
      </c>
      <c r="K2699" s="12">
        <f>Ventas[[#This Row],[Unit Price]]*Ventas[[#This Row],[Quantity]]</f>
        <v>121.6</v>
      </c>
      <c r="L2699" s="12">
        <f>Ventas[[#This Row],[Unit Cost]]*Ventas[[#This Row],[Quantity]]</f>
        <v>79.039999999999992</v>
      </c>
      <c r="M2699" s="14">
        <f>Ventas[[#This Row],[Ingresos]]-Ventas[[#This Row],[Costes]]</f>
        <v>42.56</v>
      </c>
      <c r="N2699" s="14" t="str">
        <f>_xlfn.XLOOKUP(Ventas[[#This Row],[Ship Country]],[1]!Countries[Ship Country],[1]!Countries[Area],"No registrado")</f>
        <v>Nord America</v>
      </c>
      <c r="O2699" s="14" t="str">
        <f>_xlfn.XLOOKUP(Ventas[[#This Row],[Ship Country]],[1]!Countries[Ship Country],[1]!Countries[Continent],"No existe")</f>
        <v>America</v>
      </c>
      <c r="P2699" s="15" t="str">
        <f>_xlfn.XLOOKUP(Ventas[[#This Row],[Category]],[2]!ProdManager[Category],[2]!ProdManager[Prod_Manager])</f>
        <v>Lydia Sinn</v>
      </c>
      <c r="Q2699" s="15">
        <f>YEAR(Ventas[[#This Row],[Order Date]])</f>
        <v>2015</v>
      </c>
      <c r="R2699" s="15" t="str">
        <f>TEXT(Ventas[[#This Row],[Order Date]],"MMM")</f>
        <v>ene</v>
      </c>
    </row>
    <row r="2700" spans="1:18" x14ac:dyDescent="0.25">
      <c r="A2700" s="4">
        <v>10333</v>
      </c>
      <c r="B2700" s="4" t="s">
        <v>113</v>
      </c>
      <c r="C2700" s="4" t="s">
        <v>15</v>
      </c>
      <c r="D2700" s="4">
        <v>17.2</v>
      </c>
      <c r="E2700" s="4">
        <v>13.932</v>
      </c>
      <c r="F2700" s="4">
        <v>40</v>
      </c>
      <c r="G2700" s="4" t="s">
        <v>95</v>
      </c>
      <c r="H2700" s="4" t="s">
        <v>96</v>
      </c>
      <c r="I2700" s="4" t="s">
        <v>97</v>
      </c>
      <c r="J2700" s="5">
        <v>42213</v>
      </c>
      <c r="K2700" s="12">
        <f>Ventas[[#This Row],[Unit Price]]*Ventas[[#This Row],[Quantity]]</f>
        <v>688</v>
      </c>
      <c r="L2700" s="12">
        <f>Ventas[[#This Row],[Unit Cost]]*Ventas[[#This Row],[Quantity]]</f>
        <v>557.28</v>
      </c>
      <c r="M2700" s="14">
        <f>Ventas[[#This Row],[Ingresos]]-Ventas[[#This Row],[Costes]]</f>
        <v>130.72000000000003</v>
      </c>
      <c r="N2700" s="14" t="str">
        <f>_xlfn.XLOOKUP(Ventas[[#This Row],[Ship Country]],[1]!Countries[Ship Country],[1]!Countries[Area],"No registrado")</f>
        <v>Nord Europe</v>
      </c>
      <c r="O2700" s="14" t="str">
        <f>_xlfn.XLOOKUP(Ventas[[#This Row],[Ship Country]],[1]!Countries[Ship Country],[1]!Countries[Continent],"No existe")</f>
        <v>Europe</v>
      </c>
      <c r="P2700" s="15" t="str">
        <f>_xlfn.XLOOKUP(Ventas[[#This Row],[Category]],[2]!ProdManager[Category],[2]!ProdManager[Prod_Manager])</f>
        <v>Peter Stone</v>
      </c>
      <c r="Q2700" s="15">
        <f>YEAR(Ventas[[#This Row],[Order Date]])</f>
        <v>2015</v>
      </c>
      <c r="R2700" s="15" t="str">
        <f>TEXT(Ventas[[#This Row],[Order Date]],"MMM")</f>
        <v>jul</v>
      </c>
    </row>
    <row r="2701" spans="1:18" x14ac:dyDescent="0.25">
      <c r="A2701" s="6">
        <v>10333</v>
      </c>
      <c r="B2701" s="6" t="s">
        <v>17</v>
      </c>
      <c r="C2701" s="6" t="s">
        <v>18</v>
      </c>
      <c r="D2701" s="6">
        <v>18.600000000000001</v>
      </c>
      <c r="E2701" s="6">
        <v>14.880000000000003</v>
      </c>
      <c r="F2701" s="6">
        <v>10</v>
      </c>
      <c r="G2701" s="6" t="s">
        <v>95</v>
      </c>
      <c r="H2701" s="6" t="s">
        <v>96</v>
      </c>
      <c r="I2701" s="6" t="s">
        <v>97</v>
      </c>
      <c r="J2701" s="7">
        <v>42074</v>
      </c>
      <c r="K2701" s="12">
        <f>Ventas[[#This Row],[Unit Price]]*Ventas[[#This Row],[Quantity]]</f>
        <v>186</v>
      </c>
      <c r="L2701" s="12">
        <f>Ventas[[#This Row],[Unit Cost]]*Ventas[[#This Row],[Quantity]]</f>
        <v>148.80000000000001</v>
      </c>
      <c r="M2701" s="14">
        <f>Ventas[[#This Row],[Ingresos]]-Ventas[[#This Row],[Costes]]</f>
        <v>37.199999999999989</v>
      </c>
      <c r="N2701" s="14" t="str">
        <f>_xlfn.XLOOKUP(Ventas[[#This Row],[Ship Country]],[1]!Countries[Ship Country],[1]!Countries[Area],"No registrado")</f>
        <v>Nord Europe</v>
      </c>
      <c r="O2701" s="14" t="str">
        <f>_xlfn.XLOOKUP(Ventas[[#This Row],[Ship Country]],[1]!Countries[Ship Country],[1]!Countries[Continent],"No existe")</f>
        <v>Europe</v>
      </c>
      <c r="P2701" s="15" t="str">
        <f>_xlfn.XLOOKUP(Ventas[[#This Row],[Category]],[2]!ProdManager[Category],[2]!ProdManager[Prod_Manager])</f>
        <v>Marc Caine</v>
      </c>
      <c r="Q2701" s="15">
        <f>YEAR(Ventas[[#This Row],[Order Date]])</f>
        <v>2015</v>
      </c>
      <c r="R2701" s="15" t="str">
        <f>TEXT(Ventas[[#This Row],[Order Date]],"MMM")</f>
        <v>mar</v>
      </c>
    </row>
    <row r="2702" spans="1:18" x14ac:dyDescent="0.25">
      <c r="A2702" s="4">
        <v>10333</v>
      </c>
      <c r="B2702" s="4" t="s">
        <v>71</v>
      </c>
      <c r="C2702" s="4" t="s">
        <v>35</v>
      </c>
      <c r="D2702" s="4">
        <v>8</v>
      </c>
      <c r="E2702" s="4">
        <v>5.2799999999999994</v>
      </c>
      <c r="F2702" s="4">
        <v>10</v>
      </c>
      <c r="G2702" s="4" t="s">
        <v>95</v>
      </c>
      <c r="H2702" s="4" t="s">
        <v>96</v>
      </c>
      <c r="I2702" s="4" t="s">
        <v>97</v>
      </c>
      <c r="J2702" s="5">
        <v>42126</v>
      </c>
      <c r="K2702" s="12">
        <f>Ventas[[#This Row],[Unit Price]]*Ventas[[#This Row],[Quantity]]</f>
        <v>80</v>
      </c>
      <c r="L2702" s="12">
        <f>Ventas[[#This Row],[Unit Cost]]*Ventas[[#This Row],[Quantity]]</f>
        <v>52.8</v>
      </c>
      <c r="M2702" s="14">
        <f>Ventas[[#This Row],[Ingresos]]-Ventas[[#This Row],[Costes]]</f>
        <v>27.200000000000003</v>
      </c>
      <c r="N2702" s="14" t="str">
        <f>_xlfn.XLOOKUP(Ventas[[#This Row],[Ship Country]],[1]!Countries[Ship Country],[1]!Countries[Area],"No registrado")</f>
        <v>Nord Europe</v>
      </c>
      <c r="O2702" s="14" t="str">
        <f>_xlfn.XLOOKUP(Ventas[[#This Row],[Ship Country]],[1]!Countries[Ship Country],[1]!Countries[Continent],"No existe")</f>
        <v>Europe</v>
      </c>
      <c r="P2702" s="15" t="str">
        <f>_xlfn.XLOOKUP(Ventas[[#This Row],[Category]],[2]!ProdManager[Category],[2]!ProdManager[Prod_Manager])</f>
        <v>Lydia Sinn</v>
      </c>
      <c r="Q2702" s="15">
        <f>YEAR(Ventas[[#This Row],[Order Date]])</f>
        <v>2015</v>
      </c>
      <c r="R2702" s="15" t="str">
        <f>TEXT(Ventas[[#This Row],[Order Date]],"MMM")</f>
        <v>may</v>
      </c>
    </row>
    <row r="2703" spans="1:18" x14ac:dyDescent="0.25">
      <c r="A2703" s="6">
        <v>10334</v>
      </c>
      <c r="B2703" s="6" t="s">
        <v>177</v>
      </c>
      <c r="C2703" s="6" t="s">
        <v>10</v>
      </c>
      <c r="D2703" s="6">
        <v>5.6</v>
      </c>
      <c r="E2703" s="6">
        <v>4.3679999999999994</v>
      </c>
      <c r="F2703" s="6">
        <v>8</v>
      </c>
      <c r="G2703" s="6" t="s">
        <v>30</v>
      </c>
      <c r="H2703" s="6" t="s">
        <v>31</v>
      </c>
      <c r="I2703" s="6" t="s">
        <v>13</v>
      </c>
      <c r="J2703" s="7">
        <v>41718</v>
      </c>
      <c r="K2703" s="12">
        <f>Ventas[[#This Row],[Unit Price]]*Ventas[[#This Row],[Quantity]]</f>
        <v>44.8</v>
      </c>
      <c r="L2703" s="12">
        <f>Ventas[[#This Row],[Unit Cost]]*Ventas[[#This Row],[Quantity]]</f>
        <v>34.943999999999996</v>
      </c>
      <c r="M2703" s="14">
        <f>Ventas[[#This Row],[Ingresos]]-Ventas[[#This Row],[Costes]]</f>
        <v>9.8560000000000016</v>
      </c>
      <c r="N2703" s="14" t="str">
        <f>_xlfn.XLOOKUP(Ventas[[#This Row],[Ship Country]],[1]!Countries[Ship Country],[1]!Countries[Area],"No registrado")</f>
        <v>Nord Europe</v>
      </c>
      <c r="O2703" s="14" t="str">
        <f>_xlfn.XLOOKUP(Ventas[[#This Row],[Ship Country]],[1]!Countries[Ship Country],[1]!Countries[Continent],"No existe")</f>
        <v>Europe</v>
      </c>
      <c r="P2703" s="15" t="str">
        <f>_xlfn.XLOOKUP(Ventas[[#This Row],[Category]],[2]!ProdManager[Category],[2]!ProdManager[Prod_Manager])</f>
        <v>Marc Caine</v>
      </c>
      <c r="Q2703" s="15">
        <f>YEAR(Ventas[[#This Row],[Order Date]])</f>
        <v>2014</v>
      </c>
      <c r="R2703" s="15" t="str">
        <f>TEXT(Ventas[[#This Row],[Order Date]],"MMM")</f>
        <v>mar</v>
      </c>
    </row>
    <row r="2704" spans="1:18" x14ac:dyDescent="0.25">
      <c r="A2704" s="4">
        <v>10334</v>
      </c>
      <c r="B2704" s="4" t="s">
        <v>142</v>
      </c>
      <c r="C2704" s="4" t="s">
        <v>35</v>
      </c>
      <c r="D2704" s="4">
        <v>10</v>
      </c>
      <c r="E2704" s="4">
        <v>6.7999999999999989</v>
      </c>
      <c r="F2704" s="4">
        <v>10</v>
      </c>
      <c r="G2704" s="4" t="s">
        <v>30</v>
      </c>
      <c r="H2704" s="4" t="s">
        <v>31</v>
      </c>
      <c r="I2704" s="4" t="s">
        <v>13</v>
      </c>
      <c r="J2704" s="5">
        <v>41793</v>
      </c>
      <c r="K2704" s="12">
        <f>Ventas[[#This Row],[Unit Price]]*Ventas[[#This Row],[Quantity]]</f>
        <v>100</v>
      </c>
      <c r="L2704" s="12">
        <f>Ventas[[#This Row],[Unit Cost]]*Ventas[[#This Row],[Quantity]]</f>
        <v>67.999999999999986</v>
      </c>
      <c r="M2704" s="14">
        <f>Ventas[[#This Row],[Ingresos]]-Ventas[[#This Row],[Costes]]</f>
        <v>32.000000000000014</v>
      </c>
      <c r="N2704" s="14" t="str">
        <f>_xlfn.XLOOKUP(Ventas[[#This Row],[Ship Country]],[1]!Countries[Ship Country],[1]!Countries[Area],"No registrado")</f>
        <v>Nord Europe</v>
      </c>
      <c r="O2704" s="14" t="str">
        <f>_xlfn.XLOOKUP(Ventas[[#This Row],[Ship Country]],[1]!Countries[Ship Country],[1]!Countries[Continent],"No existe")</f>
        <v>Europe</v>
      </c>
      <c r="P2704" s="15" t="str">
        <f>_xlfn.XLOOKUP(Ventas[[#This Row],[Category]],[2]!ProdManager[Category],[2]!ProdManager[Prod_Manager])</f>
        <v>Lydia Sinn</v>
      </c>
      <c r="Q2704" s="15">
        <f>YEAR(Ventas[[#This Row],[Order Date]])</f>
        <v>2014</v>
      </c>
      <c r="R2704" s="15" t="str">
        <f>TEXT(Ventas[[#This Row],[Order Date]],"MMM")</f>
        <v>jun</v>
      </c>
    </row>
    <row r="2705" spans="1:18" x14ac:dyDescent="0.25">
      <c r="A2705" s="6">
        <v>10335</v>
      </c>
      <c r="B2705" s="6" t="s">
        <v>55</v>
      </c>
      <c r="C2705" s="6" t="s">
        <v>43</v>
      </c>
      <c r="D2705" s="6">
        <v>15.2</v>
      </c>
      <c r="E2705" s="6">
        <v>13.375999999999999</v>
      </c>
      <c r="F2705" s="6">
        <v>7</v>
      </c>
      <c r="G2705" s="6" t="s">
        <v>156</v>
      </c>
      <c r="H2705" s="6" t="s">
        <v>157</v>
      </c>
      <c r="I2705" s="6" t="s">
        <v>158</v>
      </c>
      <c r="J2705" s="7">
        <v>42110</v>
      </c>
      <c r="K2705" s="12">
        <f>Ventas[[#This Row],[Unit Price]]*Ventas[[#This Row],[Quantity]]</f>
        <v>106.39999999999999</v>
      </c>
      <c r="L2705" s="12">
        <f>Ventas[[#This Row],[Unit Cost]]*Ventas[[#This Row],[Quantity]]</f>
        <v>93.631999999999991</v>
      </c>
      <c r="M2705" s="14">
        <f>Ventas[[#This Row],[Ingresos]]-Ventas[[#This Row],[Costes]]</f>
        <v>12.768000000000001</v>
      </c>
      <c r="N2705" s="14" t="str">
        <f>_xlfn.XLOOKUP(Ventas[[#This Row],[Ship Country]],[1]!Countries[Ship Country],[1]!Countries[Area],"No registrado")</f>
        <v>Nord Europe</v>
      </c>
      <c r="O2705" s="14" t="str">
        <f>_xlfn.XLOOKUP(Ventas[[#This Row],[Ship Country]],[1]!Countries[Ship Country],[1]!Countries[Continent],"No existe")</f>
        <v>Europe</v>
      </c>
      <c r="P2705" s="15" t="str">
        <f>_xlfn.XLOOKUP(Ventas[[#This Row],[Category]],[2]!ProdManager[Category],[2]!ProdManager[Prod_Manager])</f>
        <v>John Matter</v>
      </c>
      <c r="Q2705" s="15">
        <f>YEAR(Ventas[[#This Row],[Order Date]])</f>
        <v>2015</v>
      </c>
      <c r="R2705" s="15" t="str">
        <f>TEXT(Ventas[[#This Row],[Order Date]],"MMM")</f>
        <v>abr</v>
      </c>
    </row>
    <row r="2706" spans="1:18" x14ac:dyDescent="0.25">
      <c r="A2706" s="4">
        <v>10335</v>
      </c>
      <c r="B2706" s="4" t="s">
        <v>44</v>
      </c>
      <c r="C2706" s="4" t="s">
        <v>15</v>
      </c>
      <c r="D2706" s="4">
        <v>10</v>
      </c>
      <c r="E2706" s="4">
        <v>8.2999999999999989</v>
      </c>
      <c r="F2706" s="4">
        <v>25</v>
      </c>
      <c r="G2706" s="4" t="s">
        <v>156</v>
      </c>
      <c r="H2706" s="4" t="s">
        <v>157</v>
      </c>
      <c r="I2706" s="4" t="s">
        <v>158</v>
      </c>
      <c r="J2706" s="5">
        <v>42199</v>
      </c>
      <c r="K2706" s="12">
        <f>Ventas[[#This Row],[Unit Price]]*Ventas[[#This Row],[Quantity]]</f>
        <v>250</v>
      </c>
      <c r="L2706" s="12">
        <f>Ventas[[#This Row],[Unit Cost]]*Ventas[[#This Row],[Quantity]]</f>
        <v>207.49999999999997</v>
      </c>
      <c r="M2706" s="14">
        <f>Ventas[[#This Row],[Ingresos]]-Ventas[[#This Row],[Costes]]</f>
        <v>42.500000000000028</v>
      </c>
      <c r="N2706" s="14" t="str">
        <f>_xlfn.XLOOKUP(Ventas[[#This Row],[Ship Country]],[1]!Countries[Ship Country],[1]!Countries[Area],"No registrado")</f>
        <v>Nord Europe</v>
      </c>
      <c r="O2706" s="14" t="str">
        <f>_xlfn.XLOOKUP(Ventas[[#This Row],[Ship Country]],[1]!Countries[Ship Country],[1]!Countries[Continent],"No existe")</f>
        <v>Europe</v>
      </c>
      <c r="P2706" s="15" t="str">
        <f>_xlfn.XLOOKUP(Ventas[[#This Row],[Category]],[2]!ProdManager[Category],[2]!ProdManager[Prod_Manager])</f>
        <v>Peter Stone</v>
      </c>
      <c r="Q2706" s="15">
        <f>YEAR(Ventas[[#This Row],[Order Date]])</f>
        <v>2015</v>
      </c>
      <c r="R2706" s="15" t="str">
        <f>TEXT(Ventas[[#This Row],[Order Date]],"MMM")</f>
        <v>jul</v>
      </c>
    </row>
    <row r="2707" spans="1:18" x14ac:dyDescent="0.25">
      <c r="A2707" s="6">
        <v>10335</v>
      </c>
      <c r="B2707" s="6" t="s">
        <v>70</v>
      </c>
      <c r="C2707" s="6" t="s">
        <v>15</v>
      </c>
      <c r="D2707" s="6">
        <v>25.6</v>
      </c>
      <c r="E2707" s="6">
        <v>20.736000000000004</v>
      </c>
      <c r="F2707" s="6">
        <v>6</v>
      </c>
      <c r="G2707" s="6" t="s">
        <v>156</v>
      </c>
      <c r="H2707" s="6" t="s">
        <v>157</v>
      </c>
      <c r="I2707" s="6" t="s">
        <v>158</v>
      </c>
      <c r="J2707" s="7">
        <v>41762</v>
      </c>
      <c r="K2707" s="12">
        <f>Ventas[[#This Row],[Unit Price]]*Ventas[[#This Row],[Quantity]]</f>
        <v>153.60000000000002</v>
      </c>
      <c r="L2707" s="12">
        <f>Ventas[[#This Row],[Unit Cost]]*Ventas[[#This Row],[Quantity]]</f>
        <v>124.41600000000003</v>
      </c>
      <c r="M2707" s="14">
        <f>Ventas[[#This Row],[Ingresos]]-Ventas[[#This Row],[Costes]]</f>
        <v>29.183999999999997</v>
      </c>
      <c r="N2707" s="14" t="str">
        <f>_xlfn.XLOOKUP(Ventas[[#This Row],[Ship Country]],[1]!Countries[Ship Country],[1]!Countries[Area],"No registrado")</f>
        <v>Nord Europe</v>
      </c>
      <c r="O2707" s="14" t="str">
        <f>_xlfn.XLOOKUP(Ventas[[#This Row],[Ship Country]],[1]!Countries[Ship Country],[1]!Countries[Continent],"No existe")</f>
        <v>Europe</v>
      </c>
      <c r="P2707" s="15" t="str">
        <f>_xlfn.XLOOKUP(Ventas[[#This Row],[Category]],[2]!ProdManager[Category],[2]!ProdManager[Prod_Manager])</f>
        <v>Peter Stone</v>
      </c>
      <c r="Q2707" s="15">
        <f>YEAR(Ventas[[#This Row],[Order Date]])</f>
        <v>2014</v>
      </c>
      <c r="R2707" s="15" t="str">
        <f>TEXT(Ventas[[#This Row],[Order Date]],"MMM")</f>
        <v>may</v>
      </c>
    </row>
    <row r="2708" spans="1:18" x14ac:dyDescent="0.25">
      <c r="A2708" s="4">
        <v>10335</v>
      </c>
      <c r="B2708" s="4" t="s">
        <v>22</v>
      </c>
      <c r="C2708" s="4" t="s">
        <v>18</v>
      </c>
      <c r="D2708" s="4">
        <v>42.4</v>
      </c>
      <c r="E2708" s="4">
        <v>32.647999999999996</v>
      </c>
      <c r="F2708" s="4">
        <v>48</v>
      </c>
      <c r="G2708" s="4" t="s">
        <v>156</v>
      </c>
      <c r="H2708" s="4" t="s">
        <v>157</v>
      </c>
      <c r="I2708" s="4" t="s">
        <v>158</v>
      </c>
      <c r="J2708" s="5">
        <v>42009</v>
      </c>
      <c r="K2708" s="12">
        <f>Ventas[[#This Row],[Unit Price]]*Ventas[[#This Row],[Quantity]]</f>
        <v>2035.1999999999998</v>
      </c>
      <c r="L2708" s="12">
        <f>Ventas[[#This Row],[Unit Cost]]*Ventas[[#This Row],[Quantity]]</f>
        <v>1567.1039999999998</v>
      </c>
      <c r="M2708" s="14">
        <f>Ventas[[#This Row],[Ingresos]]-Ventas[[#This Row],[Costes]]</f>
        <v>468.096</v>
      </c>
      <c r="N2708" s="14" t="str">
        <f>_xlfn.XLOOKUP(Ventas[[#This Row],[Ship Country]],[1]!Countries[Ship Country],[1]!Countries[Area],"No registrado")</f>
        <v>Nord Europe</v>
      </c>
      <c r="O2708" s="14" t="str">
        <f>_xlfn.XLOOKUP(Ventas[[#This Row],[Ship Country]],[1]!Countries[Ship Country],[1]!Countries[Continent],"No existe")</f>
        <v>Europe</v>
      </c>
      <c r="P2708" s="15" t="str">
        <f>_xlfn.XLOOKUP(Ventas[[#This Row],[Category]],[2]!ProdManager[Category],[2]!ProdManager[Prod_Manager])</f>
        <v>Marc Caine</v>
      </c>
      <c r="Q2708" s="15">
        <f>YEAR(Ventas[[#This Row],[Order Date]])</f>
        <v>2015</v>
      </c>
      <c r="R2708" s="15" t="str">
        <f>TEXT(Ventas[[#This Row],[Order Date]],"MMM")</f>
        <v>ene</v>
      </c>
    </row>
    <row r="2709" spans="1:18" x14ac:dyDescent="0.25">
      <c r="A2709" s="6">
        <v>10336</v>
      </c>
      <c r="B2709" s="6" t="s">
        <v>169</v>
      </c>
      <c r="C2709" s="6" t="s">
        <v>24</v>
      </c>
      <c r="D2709" s="6">
        <v>17.600000000000001</v>
      </c>
      <c r="E2709" s="6">
        <v>13.376000000000001</v>
      </c>
      <c r="F2709" s="6">
        <v>18</v>
      </c>
      <c r="G2709" s="6" t="s">
        <v>196</v>
      </c>
      <c r="H2709" s="6" t="s">
        <v>186</v>
      </c>
      <c r="I2709" s="6" t="s">
        <v>187</v>
      </c>
      <c r="J2709" s="7">
        <v>42053</v>
      </c>
      <c r="K2709" s="12">
        <f>Ventas[[#This Row],[Unit Price]]*Ventas[[#This Row],[Quantity]]</f>
        <v>316.8</v>
      </c>
      <c r="L2709" s="12">
        <f>Ventas[[#This Row],[Unit Cost]]*Ventas[[#This Row],[Quantity]]</f>
        <v>240.76800000000003</v>
      </c>
      <c r="M2709" s="14">
        <f>Ventas[[#This Row],[Ingresos]]-Ventas[[#This Row],[Costes]]</f>
        <v>76.031999999999982</v>
      </c>
      <c r="N2709" s="14" t="str">
        <f>_xlfn.XLOOKUP(Ventas[[#This Row],[Ship Country]],[1]!Countries[Ship Country],[1]!Countries[Area],"No registrado")</f>
        <v>Sud Europe</v>
      </c>
      <c r="O2709" s="14" t="str">
        <f>_xlfn.XLOOKUP(Ventas[[#This Row],[Ship Country]],[1]!Countries[Ship Country],[1]!Countries[Continent],"No existe")</f>
        <v>Europe</v>
      </c>
      <c r="P2709" s="15" t="str">
        <f>_xlfn.XLOOKUP(Ventas[[#This Row],[Category]],[2]!ProdManager[Category],[2]!ProdManager[Prod_Manager])</f>
        <v>Lydia Sinn</v>
      </c>
      <c r="Q2709" s="15">
        <f>YEAR(Ventas[[#This Row],[Order Date]])</f>
        <v>2015</v>
      </c>
      <c r="R2709" s="15" t="str">
        <f>TEXT(Ventas[[#This Row],[Order Date]],"MMM")</f>
        <v>feb</v>
      </c>
    </row>
    <row r="2710" spans="1:18" x14ac:dyDescent="0.25">
      <c r="A2710" s="4">
        <v>10337</v>
      </c>
      <c r="B2710" s="4" t="s">
        <v>14</v>
      </c>
      <c r="C2710" s="4" t="s">
        <v>15</v>
      </c>
      <c r="D2710" s="4">
        <v>27.8</v>
      </c>
      <c r="E2710" s="4">
        <v>21.684000000000001</v>
      </c>
      <c r="F2710" s="4">
        <v>25</v>
      </c>
      <c r="G2710" s="4" t="s">
        <v>99</v>
      </c>
      <c r="H2710" s="4" t="s">
        <v>100</v>
      </c>
      <c r="I2710" s="4" t="s">
        <v>21</v>
      </c>
      <c r="J2710" s="5">
        <v>42217</v>
      </c>
      <c r="K2710" s="12">
        <f>Ventas[[#This Row],[Unit Price]]*Ventas[[#This Row],[Quantity]]</f>
        <v>695</v>
      </c>
      <c r="L2710" s="12">
        <f>Ventas[[#This Row],[Unit Cost]]*Ventas[[#This Row],[Quantity]]</f>
        <v>542.1</v>
      </c>
      <c r="M2710" s="14">
        <f>Ventas[[#This Row],[Ingresos]]-Ventas[[#This Row],[Costes]]</f>
        <v>152.89999999999998</v>
      </c>
      <c r="N2710" s="14" t="str">
        <f>_xlfn.XLOOKUP(Ventas[[#This Row],[Ship Country]],[1]!Countries[Ship Country],[1]!Countries[Area],"No registrado")</f>
        <v>Nord Europe</v>
      </c>
      <c r="O2710" s="14" t="str">
        <f>_xlfn.XLOOKUP(Ventas[[#This Row],[Ship Country]],[1]!Countries[Ship Country],[1]!Countries[Continent],"No existe")</f>
        <v>Europe</v>
      </c>
      <c r="P2710" s="15" t="str">
        <f>_xlfn.XLOOKUP(Ventas[[#This Row],[Category]],[2]!ProdManager[Category],[2]!ProdManager[Prod_Manager])</f>
        <v>Peter Stone</v>
      </c>
      <c r="Q2710" s="15">
        <f>YEAR(Ventas[[#This Row],[Order Date]])</f>
        <v>2015</v>
      </c>
      <c r="R2710" s="15" t="str">
        <f>TEXT(Ventas[[#This Row],[Order Date]],"MMM")</f>
        <v>ago</v>
      </c>
    </row>
    <row r="2711" spans="1:18" x14ac:dyDescent="0.25">
      <c r="A2711" s="6">
        <v>10337</v>
      </c>
      <c r="B2711" s="6" t="s">
        <v>75</v>
      </c>
      <c r="C2711" s="6" t="s">
        <v>29</v>
      </c>
      <c r="D2711" s="6">
        <v>20.8</v>
      </c>
      <c r="E2711" s="6">
        <v>16.016000000000002</v>
      </c>
      <c r="F2711" s="6">
        <v>28</v>
      </c>
      <c r="G2711" s="6" t="s">
        <v>99</v>
      </c>
      <c r="H2711" s="6" t="s">
        <v>100</v>
      </c>
      <c r="I2711" s="6" t="s">
        <v>21</v>
      </c>
      <c r="J2711" s="7">
        <v>42017</v>
      </c>
      <c r="K2711" s="12">
        <f>Ventas[[#This Row],[Unit Price]]*Ventas[[#This Row],[Quantity]]</f>
        <v>582.4</v>
      </c>
      <c r="L2711" s="12">
        <f>Ventas[[#This Row],[Unit Cost]]*Ventas[[#This Row],[Quantity]]</f>
        <v>448.44800000000004</v>
      </c>
      <c r="M2711" s="14">
        <f>Ventas[[#This Row],[Ingresos]]-Ventas[[#This Row],[Costes]]</f>
        <v>133.95199999999994</v>
      </c>
      <c r="N2711" s="14" t="str">
        <f>_xlfn.XLOOKUP(Ventas[[#This Row],[Ship Country]],[1]!Countries[Ship Country],[1]!Countries[Area],"No registrado")</f>
        <v>Nord Europe</v>
      </c>
      <c r="O2711" s="14" t="str">
        <f>_xlfn.XLOOKUP(Ventas[[#This Row],[Ship Country]],[1]!Countries[Ship Country],[1]!Countries[Continent],"No existe")</f>
        <v>Europe</v>
      </c>
      <c r="P2711" s="15" t="str">
        <f>_xlfn.XLOOKUP(Ventas[[#This Row],[Category]],[2]!ProdManager[Category],[2]!ProdManager[Prod_Manager])</f>
        <v>Peter Stone</v>
      </c>
      <c r="Q2711" s="15">
        <f>YEAR(Ventas[[#This Row],[Order Date]])</f>
        <v>2015</v>
      </c>
      <c r="R2711" s="15" t="str">
        <f>TEXT(Ventas[[#This Row],[Order Date]],"MMM")</f>
        <v>ene</v>
      </c>
    </row>
    <row r="2712" spans="1:18" x14ac:dyDescent="0.25">
      <c r="A2712" s="4">
        <v>10337</v>
      </c>
      <c r="B2712" s="4" t="s">
        <v>197</v>
      </c>
      <c r="C2712" s="4" t="s">
        <v>10</v>
      </c>
      <c r="D2712" s="4">
        <v>7.2</v>
      </c>
      <c r="E2712" s="4">
        <v>6.048</v>
      </c>
      <c r="F2712" s="4">
        <v>40</v>
      </c>
      <c r="G2712" s="4" t="s">
        <v>99</v>
      </c>
      <c r="H2712" s="4" t="s">
        <v>100</v>
      </c>
      <c r="I2712" s="4" t="s">
        <v>21</v>
      </c>
      <c r="J2712" s="5">
        <v>42083</v>
      </c>
      <c r="K2712" s="12">
        <f>Ventas[[#This Row],[Unit Price]]*Ventas[[#This Row],[Quantity]]</f>
        <v>288</v>
      </c>
      <c r="L2712" s="12">
        <f>Ventas[[#This Row],[Unit Cost]]*Ventas[[#This Row],[Quantity]]</f>
        <v>241.92000000000002</v>
      </c>
      <c r="M2712" s="14">
        <f>Ventas[[#This Row],[Ingresos]]-Ventas[[#This Row],[Costes]]</f>
        <v>46.079999999999984</v>
      </c>
      <c r="N2712" s="14" t="str">
        <f>_xlfn.XLOOKUP(Ventas[[#This Row],[Ship Country]],[1]!Countries[Ship Country],[1]!Countries[Area],"No registrado")</f>
        <v>Nord Europe</v>
      </c>
      <c r="O2712" s="14" t="str">
        <f>_xlfn.XLOOKUP(Ventas[[#This Row],[Ship Country]],[1]!Countries[Ship Country],[1]!Countries[Continent],"No existe")</f>
        <v>Europe</v>
      </c>
      <c r="P2712" s="15" t="str">
        <f>_xlfn.XLOOKUP(Ventas[[#This Row],[Category]],[2]!ProdManager[Category],[2]!ProdManager[Prod_Manager])</f>
        <v>Marc Caine</v>
      </c>
      <c r="Q2712" s="15">
        <f>YEAR(Ventas[[#This Row],[Order Date]])</f>
        <v>2015</v>
      </c>
      <c r="R2712" s="15" t="str">
        <f>TEXT(Ventas[[#This Row],[Order Date]],"MMM")</f>
        <v>mar</v>
      </c>
    </row>
    <row r="2713" spans="1:18" x14ac:dyDescent="0.25">
      <c r="A2713" s="6">
        <v>10337</v>
      </c>
      <c r="B2713" s="6" t="s">
        <v>189</v>
      </c>
      <c r="C2713" s="6" t="s">
        <v>35</v>
      </c>
      <c r="D2713" s="6">
        <v>24.9</v>
      </c>
      <c r="E2713" s="6">
        <v>16.931999999999999</v>
      </c>
      <c r="F2713" s="6">
        <v>24</v>
      </c>
      <c r="G2713" s="6" t="s">
        <v>99</v>
      </c>
      <c r="H2713" s="6" t="s">
        <v>100</v>
      </c>
      <c r="I2713" s="6" t="s">
        <v>21</v>
      </c>
      <c r="J2713" s="7">
        <v>41764</v>
      </c>
      <c r="K2713" s="12">
        <f>Ventas[[#This Row],[Unit Price]]*Ventas[[#This Row],[Quantity]]</f>
        <v>597.59999999999991</v>
      </c>
      <c r="L2713" s="12">
        <f>Ventas[[#This Row],[Unit Cost]]*Ventas[[#This Row],[Quantity]]</f>
        <v>406.36799999999994</v>
      </c>
      <c r="M2713" s="14">
        <f>Ventas[[#This Row],[Ingresos]]-Ventas[[#This Row],[Costes]]</f>
        <v>191.23199999999997</v>
      </c>
      <c r="N2713" s="14" t="str">
        <f>_xlfn.XLOOKUP(Ventas[[#This Row],[Ship Country]],[1]!Countries[Ship Country],[1]!Countries[Area],"No registrado")</f>
        <v>Nord Europe</v>
      </c>
      <c r="O2713" s="14" t="str">
        <f>_xlfn.XLOOKUP(Ventas[[#This Row],[Ship Country]],[1]!Countries[Ship Country],[1]!Countries[Continent],"No existe")</f>
        <v>Europe</v>
      </c>
      <c r="P2713" s="15" t="str">
        <f>_xlfn.XLOOKUP(Ventas[[#This Row],[Category]],[2]!ProdManager[Category],[2]!ProdManager[Prod_Manager])</f>
        <v>Lydia Sinn</v>
      </c>
      <c r="Q2713" s="15">
        <f>YEAR(Ventas[[#This Row],[Order Date]])</f>
        <v>2014</v>
      </c>
      <c r="R2713" s="15" t="str">
        <f>TEXT(Ventas[[#This Row],[Order Date]],"MMM")</f>
        <v>may</v>
      </c>
    </row>
    <row r="2714" spans="1:18" x14ac:dyDescent="0.25">
      <c r="A2714" s="4">
        <v>10337</v>
      </c>
      <c r="B2714" s="4" t="s">
        <v>57</v>
      </c>
      <c r="C2714" s="4" t="s">
        <v>29</v>
      </c>
      <c r="D2714" s="4">
        <v>15.2</v>
      </c>
      <c r="E2714" s="4">
        <v>12.464</v>
      </c>
      <c r="F2714" s="4">
        <v>20</v>
      </c>
      <c r="G2714" s="4" t="s">
        <v>99</v>
      </c>
      <c r="H2714" s="4" t="s">
        <v>100</v>
      </c>
      <c r="I2714" s="4" t="s">
        <v>21</v>
      </c>
      <c r="J2714" s="5">
        <v>41949</v>
      </c>
      <c r="K2714" s="12">
        <f>Ventas[[#This Row],[Unit Price]]*Ventas[[#This Row],[Quantity]]</f>
        <v>304</v>
      </c>
      <c r="L2714" s="12">
        <f>Ventas[[#This Row],[Unit Cost]]*Ventas[[#This Row],[Quantity]]</f>
        <v>249.28</v>
      </c>
      <c r="M2714" s="14">
        <f>Ventas[[#This Row],[Ingresos]]-Ventas[[#This Row],[Costes]]</f>
        <v>54.72</v>
      </c>
      <c r="N2714" s="14" t="str">
        <f>_xlfn.XLOOKUP(Ventas[[#This Row],[Ship Country]],[1]!Countries[Ship Country],[1]!Countries[Area],"No registrado")</f>
        <v>Nord Europe</v>
      </c>
      <c r="O2714" s="14" t="str">
        <f>_xlfn.XLOOKUP(Ventas[[#This Row],[Ship Country]],[1]!Countries[Ship Country],[1]!Countries[Continent],"No existe")</f>
        <v>Europe</v>
      </c>
      <c r="P2714" s="15" t="str">
        <f>_xlfn.XLOOKUP(Ventas[[#This Row],[Category]],[2]!ProdManager[Category],[2]!ProdManager[Prod_Manager])</f>
        <v>Peter Stone</v>
      </c>
      <c r="Q2714" s="15">
        <f>YEAR(Ventas[[#This Row],[Order Date]])</f>
        <v>2014</v>
      </c>
      <c r="R2714" s="15" t="str">
        <f>TEXT(Ventas[[#This Row],[Order Date]],"MMM")</f>
        <v>nov</v>
      </c>
    </row>
    <row r="2715" spans="1:18" x14ac:dyDescent="0.25">
      <c r="A2715" s="6">
        <v>10338</v>
      </c>
      <c r="B2715" s="6" t="s">
        <v>91</v>
      </c>
      <c r="C2715" s="6" t="s">
        <v>46</v>
      </c>
      <c r="D2715" s="6">
        <v>31.2</v>
      </c>
      <c r="E2715" s="6">
        <v>24.648</v>
      </c>
      <c r="F2715" s="6">
        <v>20</v>
      </c>
      <c r="G2715" s="6" t="s">
        <v>164</v>
      </c>
      <c r="H2715" s="6" t="s">
        <v>165</v>
      </c>
      <c r="I2715" s="6" t="s">
        <v>84</v>
      </c>
      <c r="J2715" s="7">
        <v>41937</v>
      </c>
      <c r="K2715" s="12">
        <f>Ventas[[#This Row],[Unit Price]]*Ventas[[#This Row],[Quantity]]</f>
        <v>624</v>
      </c>
      <c r="L2715" s="12">
        <f>Ventas[[#This Row],[Unit Cost]]*Ventas[[#This Row],[Quantity]]</f>
        <v>492.96</v>
      </c>
      <c r="M2715" s="14">
        <f>Ventas[[#This Row],[Ingresos]]-Ventas[[#This Row],[Costes]]</f>
        <v>131.04000000000002</v>
      </c>
      <c r="N2715" s="14" t="str">
        <f>_xlfn.XLOOKUP(Ventas[[#This Row],[Ship Country]],[1]!Countries[Ship Country],[1]!Countries[Area],"No registrado")</f>
        <v>Nord America</v>
      </c>
      <c r="O2715" s="14" t="str">
        <f>_xlfn.XLOOKUP(Ventas[[#This Row],[Ship Country]],[1]!Countries[Ship Country],[1]!Countries[Continent],"No existe")</f>
        <v>America</v>
      </c>
      <c r="P2715" s="15" t="str">
        <f>_xlfn.XLOOKUP(Ventas[[#This Row],[Category]],[2]!ProdManager[Category],[2]!ProdManager[Prod_Manager])</f>
        <v>John Matter</v>
      </c>
      <c r="Q2715" s="15">
        <f>YEAR(Ventas[[#This Row],[Order Date]])</f>
        <v>2014</v>
      </c>
      <c r="R2715" s="15" t="str">
        <f>TEXT(Ventas[[#This Row],[Order Date]],"MMM")</f>
        <v>oct</v>
      </c>
    </row>
    <row r="2716" spans="1:18" x14ac:dyDescent="0.25">
      <c r="A2716" s="4">
        <v>10338</v>
      </c>
      <c r="B2716" s="4" t="s">
        <v>87</v>
      </c>
      <c r="C2716" s="4" t="s">
        <v>29</v>
      </c>
      <c r="D2716" s="4">
        <v>20.7</v>
      </c>
      <c r="E2716" s="4">
        <v>15.731999999999999</v>
      </c>
      <c r="F2716" s="4">
        <v>15</v>
      </c>
      <c r="G2716" s="4" t="s">
        <v>164</v>
      </c>
      <c r="H2716" s="4" t="s">
        <v>165</v>
      </c>
      <c r="I2716" s="4" t="s">
        <v>84</v>
      </c>
      <c r="J2716" s="5">
        <v>42199</v>
      </c>
      <c r="K2716" s="12">
        <f>Ventas[[#This Row],[Unit Price]]*Ventas[[#This Row],[Quantity]]</f>
        <v>310.5</v>
      </c>
      <c r="L2716" s="12">
        <f>Ventas[[#This Row],[Unit Cost]]*Ventas[[#This Row],[Quantity]]</f>
        <v>235.98</v>
      </c>
      <c r="M2716" s="14">
        <f>Ventas[[#This Row],[Ingresos]]-Ventas[[#This Row],[Costes]]</f>
        <v>74.52000000000001</v>
      </c>
      <c r="N2716" s="14" t="str">
        <f>_xlfn.XLOOKUP(Ventas[[#This Row],[Ship Country]],[1]!Countries[Ship Country],[1]!Countries[Area],"No registrado")</f>
        <v>Nord America</v>
      </c>
      <c r="O2716" s="14" t="str">
        <f>_xlfn.XLOOKUP(Ventas[[#This Row],[Ship Country]],[1]!Countries[Ship Country],[1]!Countries[Continent],"No existe")</f>
        <v>America</v>
      </c>
      <c r="P2716" s="15" t="str">
        <f>_xlfn.XLOOKUP(Ventas[[#This Row],[Category]],[2]!ProdManager[Category],[2]!ProdManager[Prod_Manager])</f>
        <v>Peter Stone</v>
      </c>
      <c r="Q2716" s="15">
        <f>YEAR(Ventas[[#This Row],[Order Date]])</f>
        <v>2015</v>
      </c>
      <c r="R2716" s="15" t="str">
        <f>TEXT(Ventas[[#This Row],[Order Date]],"MMM")</f>
        <v>jul</v>
      </c>
    </row>
    <row r="2717" spans="1:18" x14ac:dyDescent="0.25">
      <c r="A2717" s="6">
        <v>10339</v>
      </c>
      <c r="B2717" s="6" t="s">
        <v>169</v>
      </c>
      <c r="C2717" s="6" t="s">
        <v>24</v>
      </c>
      <c r="D2717" s="6">
        <v>17.600000000000001</v>
      </c>
      <c r="E2717" s="6">
        <v>12.848000000000001</v>
      </c>
      <c r="F2717" s="6">
        <v>10</v>
      </c>
      <c r="G2717" s="6" t="s">
        <v>192</v>
      </c>
      <c r="H2717" s="6" t="s">
        <v>193</v>
      </c>
      <c r="I2717" s="6" t="s">
        <v>194</v>
      </c>
      <c r="J2717" s="7">
        <v>42078</v>
      </c>
      <c r="K2717" s="12">
        <f>Ventas[[#This Row],[Unit Price]]*Ventas[[#This Row],[Quantity]]</f>
        <v>176</v>
      </c>
      <c r="L2717" s="12">
        <f>Ventas[[#This Row],[Unit Cost]]*Ventas[[#This Row],[Quantity]]</f>
        <v>128.48000000000002</v>
      </c>
      <c r="M2717" s="14">
        <f>Ventas[[#This Row],[Ingresos]]-Ventas[[#This Row],[Costes]]</f>
        <v>47.519999999999982</v>
      </c>
      <c r="N2717" s="14" t="str">
        <f>_xlfn.XLOOKUP(Ventas[[#This Row],[Ship Country]],[1]!Countries[Ship Country],[1]!Countries[Area],"No registrado")</f>
        <v>Nord America</v>
      </c>
      <c r="O2717" s="14" t="str">
        <f>_xlfn.XLOOKUP(Ventas[[#This Row],[Ship Country]],[1]!Countries[Ship Country],[1]!Countries[Continent],"No existe")</f>
        <v>America</v>
      </c>
      <c r="P2717" s="15" t="str">
        <f>_xlfn.XLOOKUP(Ventas[[#This Row],[Category]],[2]!ProdManager[Category],[2]!ProdManager[Prod_Manager])</f>
        <v>Lydia Sinn</v>
      </c>
      <c r="Q2717" s="15">
        <f>YEAR(Ventas[[#This Row],[Order Date]])</f>
        <v>2015</v>
      </c>
      <c r="R2717" s="15" t="str">
        <f>TEXT(Ventas[[#This Row],[Order Date]],"MMM")</f>
        <v>mar</v>
      </c>
    </row>
    <row r="2718" spans="1:18" x14ac:dyDescent="0.25">
      <c r="A2718" s="4">
        <v>10339</v>
      </c>
      <c r="B2718" s="4" t="s">
        <v>91</v>
      </c>
      <c r="C2718" s="4" t="s">
        <v>46</v>
      </c>
      <c r="D2718" s="4">
        <v>31.2</v>
      </c>
      <c r="E2718" s="4">
        <v>24.96</v>
      </c>
      <c r="F2718" s="4">
        <v>70</v>
      </c>
      <c r="G2718" s="4" t="s">
        <v>192</v>
      </c>
      <c r="H2718" s="4" t="s">
        <v>193</v>
      </c>
      <c r="I2718" s="4" t="s">
        <v>194</v>
      </c>
      <c r="J2718" s="5">
        <v>42040</v>
      </c>
      <c r="K2718" s="12">
        <f>Ventas[[#This Row],[Unit Price]]*Ventas[[#This Row],[Quantity]]</f>
        <v>2184</v>
      </c>
      <c r="L2718" s="12">
        <f>Ventas[[#This Row],[Unit Cost]]*Ventas[[#This Row],[Quantity]]</f>
        <v>1747.2</v>
      </c>
      <c r="M2718" s="14">
        <f>Ventas[[#This Row],[Ingresos]]-Ventas[[#This Row],[Costes]]</f>
        <v>436.79999999999995</v>
      </c>
      <c r="N2718" s="14" t="str">
        <f>_xlfn.XLOOKUP(Ventas[[#This Row],[Ship Country]],[1]!Countries[Ship Country],[1]!Countries[Area],"No registrado")</f>
        <v>Nord America</v>
      </c>
      <c r="O2718" s="14" t="str">
        <f>_xlfn.XLOOKUP(Ventas[[#This Row],[Ship Country]],[1]!Countries[Ship Country],[1]!Countries[Continent],"No existe")</f>
        <v>America</v>
      </c>
      <c r="P2718" s="15" t="str">
        <f>_xlfn.XLOOKUP(Ventas[[#This Row],[Category]],[2]!ProdManager[Category],[2]!ProdManager[Prod_Manager])</f>
        <v>John Matter</v>
      </c>
      <c r="Q2718" s="15">
        <f>YEAR(Ventas[[#This Row],[Order Date]])</f>
        <v>2015</v>
      </c>
      <c r="R2718" s="15" t="str">
        <f>TEXT(Ventas[[#This Row],[Order Date]],"MMM")</f>
        <v>feb</v>
      </c>
    </row>
    <row r="2719" spans="1:18" x14ac:dyDescent="0.25">
      <c r="A2719" s="6">
        <v>10339</v>
      </c>
      <c r="B2719" s="6" t="s">
        <v>78</v>
      </c>
      <c r="C2719" s="6" t="s">
        <v>35</v>
      </c>
      <c r="D2719" s="6">
        <v>39.4</v>
      </c>
      <c r="E2719" s="6">
        <v>26.003999999999994</v>
      </c>
      <c r="F2719" s="6">
        <v>28</v>
      </c>
      <c r="G2719" s="6" t="s">
        <v>192</v>
      </c>
      <c r="H2719" s="6" t="s">
        <v>193</v>
      </c>
      <c r="I2719" s="6" t="s">
        <v>194</v>
      </c>
      <c r="J2719" s="7">
        <v>42192</v>
      </c>
      <c r="K2719" s="12">
        <f>Ventas[[#This Row],[Unit Price]]*Ventas[[#This Row],[Quantity]]</f>
        <v>1103.2</v>
      </c>
      <c r="L2719" s="12">
        <f>Ventas[[#This Row],[Unit Cost]]*Ventas[[#This Row],[Quantity]]</f>
        <v>728.11199999999985</v>
      </c>
      <c r="M2719" s="14">
        <f>Ventas[[#This Row],[Ingresos]]-Ventas[[#This Row],[Costes]]</f>
        <v>375.08800000000019</v>
      </c>
      <c r="N2719" s="14" t="str">
        <f>_xlfn.XLOOKUP(Ventas[[#This Row],[Ship Country]],[1]!Countries[Ship Country],[1]!Countries[Area],"No registrado")</f>
        <v>Nord America</v>
      </c>
      <c r="O2719" s="14" t="str">
        <f>_xlfn.XLOOKUP(Ventas[[#This Row],[Ship Country]],[1]!Countries[Ship Country],[1]!Countries[Continent],"No existe")</f>
        <v>America</v>
      </c>
      <c r="P2719" s="15" t="str">
        <f>_xlfn.XLOOKUP(Ventas[[#This Row],[Category]],[2]!ProdManager[Category],[2]!ProdManager[Prod_Manager])</f>
        <v>Lydia Sinn</v>
      </c>
      <c r="Q2719" s="15">
        <f>YEAR(Ventas[[#This Row],[Order Date]])</f>
        <v>2015</v>
      </c>
      <c r="R2719" s="15" t="str">
        <f>TEXT(Ventas[[#This Row],[Order Date]],"MMM")</f>
        <v>jul</v>
      </c>
    </row>
    <row r="2720" spans="1:18" x14ac:dyDescent="0.25">
      <c r="A2720" s="4">
        <v>10340</v>
      </c>
      <c r="B2720" s="4" t="s">
        <v>154</v>
      </c>
      <c r="C2720" s="4" t="s">
        <v>29</v>
      </c>
      <c r="D2720" s="4">
        <v>50</v>
      </c>
      <c r="E2720" s="4">
        <v>39</v>
      </c>
      <c r="F2720" s="4">
        <v>20</v>
      </c>
      <c r="G2720" s="4" t="s">
        <v>190</v>
      </c>
      <c r="H2720" s="4" t="s">
        <v>191</v>
      </c>
      <c r="I2720" s="4" t="s">
        <v>13</v>
      </c>
      <c r="J2720" s="5">
        <v>41723</v>
      </c>
      <c r="K2720" s="12">
        <f>Ventas[[#This Row],[Unit Price]]*Ventas[[#This Row],[Quantity]]</f>
        <v>1000</v>
      </c>
      <c r="L2720" s="12">
        <f>Ventas[[#This Row],[Unit Cost]]*Ventas[[#This Row],[Quantity]]</f>
        <v>780</v>
      </c>
      <c r="M2720" s="14">
        <f>Ventas[[#This Row],[Ingresos]]-Ventas[[#This Row],[Costes]]</f>
        <v>220</v>
      </c>
      <c r="N2720" s="14" t="str">
        <f>_xlfn.XLOOKUP(Ventas[[#This Row],[Ship Country]],[1]!Countries[Ship Country],[1]!Countries[Area],"No registrado")</f>
        <v>Nord Europe</v>
      </c>
      <c r="O2720" s="14" t="str">
        <f>_xlfn.XLOOKUP(Ventas[[#This Row],[Ship Country]],[1]!Countries[Ship Country],[1]!Countries[Continent],"No existe")</f>
        <v>Europe</v>
      </c>
      <c r="P2720" s="15" t="str">
        <f>_xlfn.XLOOKUP(Ventas[[#This Row],[Category]],[2]!ProdManager[Category],[2]!ProdManager[Prod_Manager])</f>
        <v>Peter Stone</v>
      </c>
      <c r="Q2720" s="15">
        <f>YEAR(Ventas[[#This Row],[Order Date]])</f>
        <v>2014</v>
      </c>
      <c r="R2720" s="15" t="str">
        <f>TEXT(Ventas[[#This Row],[Order Date]],"MMM")</f>
        <v>mar</v>
      </c>
    </row>
    <row r="2721" spans="1:18" x14ac:dyDescent="0.25">
      <c r="A2721" s="6">
        <v>10340</v>
      </c>
      <c r="B2721" s="6" t="s">
        <v>28</v>
      </c>
      <c r="C2721" s="6" t="s">
        <v>29</v>
      </c>
      <c r="D2721" s="6">
        <v>7.7</v>
      </c>
      <c r="E2721" s="6">
        <v>6.16</v>
      </c>
      <c r="F2721" s="6">
        <v>12</v>
      </c>
      <c r="G2721" s="6" t="s">
        <v>190</v>
      </c>
      <c r="H2721" s="6" t="s">
        <v>191</v>
      </c>
      <c r="I2721" s="6" t="s">
        <v>13</v>
      </c>
      <c r="J2721" s="7">
        <v>42179</v>
      </c>
      <c r="K2721" s="12">
        <f>Ventas[[#This Row],[Unit Price]]*Ventas[[#This Row],[Quantity]]</f>
        <v>92.4</v>
      </c>
      <c r="L2721" s="12">
        <f>Ventas[[#This Row],[Unit Cost]]*Ventas[[#This Row],[Quantity]]</f>
        <v>73.92</v>
      </c>
      <c r="M2721" s="14">
        <f>Ventas[[#This Row],[Ingresos]]-Ventas[[#This Row],[Costes]]</f>
        <v>18.480000000000004</v>
      </c>
      <c r="N2721" s="14" t="str">
        <f>_xlfn.XLOOKUP(Ventas[[#This Row],[Ship Country]],[1]!Countries[Ship Country],[1]!Countries[Area],"No registrado")</f>
        <v>Nord Europe</v>
      </c>
      <c r="O2721" s="14" t="str">
        <f>_xlfn.XLOOKUP(Ventas[[#This Row],[Ship Country]],[1]!Countries[Ship Country],[1]!Countries[Continent],"No existe")</f>
        <v>Europe</v>
      </c>
      <c r="P2721" s="15" t="str">
        <f>_xlfn.XLOOKUP(Ventas[[#This Row],[Category]],[2]!ProdManager[Category],[2]!ProdManager[Prod_Manager])</f>
        <v>Peter Stone</v>
      </c>
      <c r="Q2721" s="15">
        <f>YEAR(Ventas[[#This Row],[Order Date]])</f>
        <v>2015</v>
      </c>
      <c r="R2721" s="15" t="str">
        <f>TEXT(Ventas[[#This Row],[Order Date]],"MMM")</f>
        <v>jun</v>
      </c>
    </row>
    <row r="2722" spans="1:18" x14ac:dyDescent="0.25">
      <c r="A2722" s="4">
        <v>10340</v>
      </c>
      <c r="B2722" s="4" t="s">
        <v>107</v>
      </c>
      <c r="C2722" s="4" t="s">
        <v>43</v>
      </c>
      <c r="D2722" s="4">
        <v>36.799999999999997</v>
      </c>
      <c r="E2722" s="4">
        <v>33.119999999999997</v>
      </c>
      <c r="F2722" s="4">
        <v>40</v>
      </c>
      <c r="G2722" s="4" t="s">
        <v>190</v>
      </c>
      <c r="H2722" s="4" t="s">
        <v>191</v>
      </c>
      <c r="I2722" s="4" t="s">
        <v>13</v>
      </c>
      <c r="J2722" s="5">
        <v>41793</v>
      </c>
      <c r="K2722" s="12">
        <f>Ventas[[#This Row],[Unit Price]]*Ventas[[#This Row],[Quantity]]</f>
        <v>1472</v>
      </c>
      <c r="L2722" s="12">
        <f>Ventas[[#This Row],[Unit Cost]]*Ventas[[#This Row],[Quantity]]</f>
        <v>1324.8</v>
      </c>
      <c r="M2722" s="14">
        <f>Ventas[[#This Row],[Ingresos]]-Ventas[[#This Row],[Costes]]</f>
        <v>147.20000000000005</v>
      </c>
      <c r="N2722" s="14" t="str">
        <f>_xlfn.XLOOKUP(Ventas[[#This Row],[Ship Country]],[1]!Countries[Ship Country],[1]!Countries[Area],"No registrado")</f>
        <v>Nord Europe</v>
      </c>
      <c r="O2722" s="14" t="str">
        <f>_xlfn.XLOOKUP(Ventas[[#This Row],[Ship Country]],[1]!Countries[Ship Country],[1]!Countries[Continent],"No existe")</f>
        <v>Europe</v>
      </c>
      <c r="P2722" s="15" t="str">
        <f>_xlfn.XLOOKUP(Ventas[[#This Row],[Category]],[2]!ProdManager[Category],[2]!ProdManager[Prod_Manager])</f>
        <v>John Matter</v>
      </c>
      <c r="Q2722" s="15">
        <f>YEAR(Ventas[[#This Row],[Order Date]])</f>
        <v>2014</v>
      </c>
      <c r="R2722" s="15" t="str">
        <f>TEXT(Ventas[[#This Row],[Order Date]],"MMM")</f>
        <v>jun</v>
      </c>
    </row>
    <row r="2723" spans="1:18" x14ac:dyDescent="0.25">
      <c r="A2723" s="6">
        <v>10341</v>
      </c>
      <c r="B2723" s="6" t="s">
        <v>39</v>
      </c>
      <c r="C2723" s="6" t="s">
        <v>15</v>
      </c>
      <c r="D2723" s="6">
        <v>2</v>
      </c>
      <c r="E2723" s="6">
        <v>1.6400000000000001</v>
      </c>
      <c r="F2723" s="6">
        <v>8</v>
      </c>
      <c r="G2723" s="6" t="s">
        <v>198</v>
      </c>
      <c r="H2723" s="6" t="s">
        <v>199</v>
      </c>
      <c r="I2723" s="6" t="s">
        <v>200</v>
      </c>
      <c r="J2723" s="7">
        <v>42069</v>
      </c>
      <c r="K2723" s="12">
        <f>Ventas[[#This Row],[Unit Price]]*Ventas[[#This Row],[Quantity]]</f>
        <v>16</v>
      </c>
      <c r="L2723" s="12">
        <f>Ventas[[#This Row],[Unit Cost]]*Ventas[[#This Row],[Quantity]]</f>
        <v>13.120000000000001</v>
      </c>
      <c r="M2723" s="14">
        <f>Ventas[[#This Row],[Ingresos]]-Ventas[[#This Row],[Costes]]</f>
        <v>2.879999999999999</v>
      </c>
      <c r="N2723" s="14" t="str">
        <f>_xlfn.XLOOKUP(Ventas[[#This Row],[Ship Country]],[1]!Countries[Ship Country],[1]!Countries[Area],"No registrado")</f>
        <v>Nord Europe</v>
      </c>
      <c r="O2723" s="14" t="str">
        <f>_xlfn.XLOOKUP(Ventas[[#This Row],[Ship Country]],[1]!Countries[Ship Country],[1]!Countries[Continent],"No existe")</f>
        <v>Europe</v>
      </c>
      <c r="P2723" s="15" t="str">
        <f>_xlfn.XLOOKUP(Ventas[[#This Row],[Category]],[2]!ProdManager[Category],[2]!ProdManager[Prod_Manager])</f>
        <v>Peter Stone</v>
      </c>
      <c r="Q2723" s="15">
        <f>YEAR(Ventas[[#This Row],[Order Date]])</f>
        <v>2015</v>
      </c>
      <c r="R2723" s="15" t="str">
        <f>TEXT(Ventas[[#This Row],[Order Date]],"MMM")</f>
        <v>mar</v>
      </c>
    </row>
    <row r="2724" spans="1:18" x14ac:dyDescent="0.25">
      <c r="A2724" s="4">
        <v>10341</v>
      </c>
      <c r="B2724" s="4" t="s">
        <v>52</v>
      </c>
      <c r="C2724" s="4" t="s">
        <v>15</v>
      </c>
      <c r="D2724" s="4">
        <v>44</v>
      </c>
      <c r="E2724" s="4">
        <v>36.96</v>
      </c>
      <c r="F2724" s="4">
        <v>9</v>
      </c>
      <c r="G2724" s="4" t="s">
        <v>198</v>
      </c>
      <c r="H2724" s="4" t="s">
        <v>199</v>
      </c>
      <c r="I2724" s="4" t="s">
        <v>200</v>
      </c>
      <c r="J2724" s="5">
        <v>41957</v>
      </c>
      <c r="K2724" s="12">
        <f>Ventas[[#This Row],[Unit Price]]*Ventas[[#This Row],[Quantity]]</f>
        <v>396</v>
      </c>
      <c r="L2724" s="12">
        <f>Ventas[[#This Row],[Unit Cost]]*Ventas[[#This Row],[Quantity]]</f>
        <v>332.64</v>
      </c>
      <c r="M2724" s="14">
        <f>Ventas[[#This Row],[Ingresos]]-Ventas[[#This Row],[Costes]]</f>
        <v>63.360000000000014</v>
      </c>
      <c r="N2724" s="14" t="str">
        <f>_xlfn.XLOOKUP(Ventas[[#This Row],[Ship Country]],[1]!Countries[Ship Country],[1]!Countries[Area],"No registrado")</f>
        <v>Nord Europe</v>
      </c>
      <c r="O2724" s="14" t="str">
        <f>_xlfn.XLOOKUP(Ventas[[#This Row],[Ship Country]],[1]!Countries[Ship Country],[1]!Countries[Continent],"No existe")</f>
        <v>Europe</v>
      </c>
      <c r="P2724" s="15" t="str">
        <f>_xlfn.XLOOKUP(Ventas[[#This Row],[Category]],[2]!ProdManager[Category],[2]!ProdManager[Prod_Manager])</f>
        <v>Peter Stone</v>
      </c>
      <c r="Q2724" s="15">
        <f>YEAR(Ventas[[#This Row],[Order Date]])</f>
        <v>2014</v>
      </c>
      <c r="R2724" s="15" t="str">
        <f>TEXT(Ventas[[#This Row],[Order Date]],"MMM")</f>
        <v>nov</v>
      </c>
    </row>
    <row r="2725" spans="1:18" x14ac:dyDescent="0.25">
      <c r="A2725" s="6">
        <v>10342</v>
      </c>
      <c r="B2725" s="6" t="s">
        <v>57</v>
      </c>
      <c r="C2725" s="6" t="s">
        <v>29</v>
      </c>
      <c r="D2725" s="6">
        <v>15.2</v>
      </c>
      <c r="E2725" s="6">
        <v>11.399999999999999</v>
      </c>
      <c r="F2725" s="6">
        <v>40</v>
      </c>
      <c r="G2725" s="6" t="s">
        <v>99</v>
      </c>
      <c r="H2725" s="6" t="s">
        <v>100</v>
      </c>
      <c r="I2725" s="6" t="s">
        <v>21</v>
      </c>
      <c r="J2725" s="7">
        <v>42086</v>
      </c>
      <c r="K2725" s="12">
        <f>Ventas[[#This Row],[Unit Price]]*Ventas[[#This Row],[Quantity]]</f>
        <v>608</v>
      </c>
      <c r="L2725" s="12">
        <f>Ventas[[#This Row],[Unit Cost]]*Ventas[[#This Row],[Quantity]]</f>
        <v>455.99999999999994</v>
      </c>
      <c r="M2725" s="14">
        <f>Ventas[[#This Row],[Ingresos]]-Ventas[[#This Row],[Costes]]</f>
        <v>152.00000000000006</v>
      </c>
      <c r="N2725" s="14" t="str">
        <f>_xlfn.XLOOKUP(Ventas[[#This Row],[Ship Country]],[1]!Countries[Ship Country],[1]!Countries[Area],"No registrado")</f>
        <v>Nord Europe</v>
      </c>
      <c r="O2725" s="14" t="str">
        <f>_xlfn.XLOOKUP(Ventas[[#This Row],[Ship Country]],[1]!Countries[Ship Country],[1]!Countries[Continent],"No existe")</f>
        <v>Europe</v>
      </c>
      <c r="P2725" s="15" t="str">
        <f>_xlfn.XLOOKUP(Ventas[[#This Row],[Category]],[2]!ProdManager[Category],[2]!ProdManager[Prod_Manager])</f>
        <v>Peter Stone</v>
      </c>
      <c r="Q2725" s="15">
        <f>YEAR(Ventas[[#This Row],[Order Date]])</f>
        <v>2015</v>
      </c>
      <c r="R2725" s="15" t="str">
        <f>TEXT(Ventas[[#This Row],[Order Date]],"MMM")</f>
        <v>mar</v>
      </c>
    </row>
    <row r="2726" spans="1:18" x14ac:dyDescent="0.25">
      <c r="A2726" s="4">
        <v>10342</v>
      </c>
      <c r="B2726" s="4" t="s">
        <v>45</v>
      </c>
      <c r="C2726" s="4" t="s">
        <v>46</v>
      </c>
      <c r="D2726" s="4">
        <v>19.2</v>
      </c>
      <c r="E2726" s="4">
        <v>14.975999999999999</v>
      </c>
      <c r="F2726" s="4">
        <v>40</v>
      </c>
      <c r="G2726" s="4" t="s">
        <v>99</v>
      </c>
      <c r="H2726" s="4" t="s">
        <v>100</v>
      </c>
      <c r="I2726" s="4" t="s">
        <v>21</v>
      </c>
      <c r="J2726" s="5">
        <v>41984</v>
      </c>
      <c r="K2726" s="12">
        <f>Ventas[[#This Row],[Unit Price]]*Ventas[[#This Row],[Quantity]]</f>
        <v>768</v>
      </c>
      <c r="L2726" s="12">
        <f>Ventas[[#This Row],[Unit Cost]]*Ventas[[#This Row],[Quantity]]</f>
        <v>599.04</v>
      </c>
      <c r="M2726" s="14">
        <f>Ventas[[#This Row],[Ingresos]]-Ventas[[#This Row],[Costes]]</f>
        <v>168.96000000000004</v>
      </c>
      <c r="N2726" s="14" t="str">
        <f>_xlfn.XLOOKUP(Ventas[[#This Row],[Ship Country]],[1]!Countries[Ship Country],[1]!Countries[Area],"No registrado")</f>
        <v>Nord Europe</v>
      </c>
      <c r="O2726" s="14" t="str">
        <f>_xlfn.XLOOKUP(Ventas[[#This Row],[Ship Country]],[1]!Countries[Ship Country],[1]!Countries[Continent],"No existe")</f>
        <v>Europe</v>
      </c>
      <c r="P2726" s="15" t="str">
        <f>_xlfn.XLOOKUP(Ventas[[#This Row],[Category]],[2]!ProdManager[Category],[2]!ProdManager[Prod_Manager])</f>
        <v>John Matter</v>
      </c>
      <c r="Q2726" s="15">
        <f>YEAR(Ventas[[#This Row],[Order Date]])</f>
        <v>2014</v>
      </c>
      <c r="R2726" s="15" t="str">
        <f>TEXT(Ventas[[#This Row],[Order Date]],"MMM")</f>
        <v>dic</v>
      </c>
    </row>
    <row r="2727" spans="1:18" x14ac:dyDescent="0.25">
      <c r="A2727" s="6">
        <v>10342</v>
      </c>
      <c r="B2727" s="6" t="s">
        <v>55</v>
      </c>
      <c r="C2727" s="6" t="s">
        <v>43</v>
      </c>
      <c r="D2727" s="6">
        <v>15.2</v>
      </c>
      <c r="E2727" s="6">
        <v>13.375999999999999</v>
      </c>
      <c r="F2727" s="6">
        <v>24</v>
      </c>
      <c r="G2727" s="6" t="s">
        <v>99</v>
      </c>
      <c r="H2727" s="6" t="s">
        <v>100</v>
      </c>
      <c r="I2727" s="6" t="s">
        <v>21</v>
      </c>
      <c r="J2727" s="7">
        <v>42105</v>
      </c>
      <c r="K2727" s="12">
        <f>Ventas[[#This Row],[Unit Price]]*Ventas[[#This Row],[Quantity]]</f>
        <v>364.79999999999995</v>
      </c>
      <c r="L2727" s="12">
        <f>Ventas[[#This Row],[Unit Cost]]*Ventas[[#This Row],[Quantity]]</f>
        <v>321.024</v>
      </c>
      <c r="M2727" s="14">
        <f>Ventas[[#This Row],[Ingresos]]-Ventas[[#This Row],[Costes]]</f>
        <v>43.775999999999954</v>
      </c>
      <c r="N2727" s="14" t="str">
        <f>_xlfn.XLOOKUP(Ventas[[#This Row],[Ship Country]],[1]!Countries[Ship Country],[1]!Countries[Area],"No registrado")</f>
        <v>Nord Europe</v>
      </c>
      <c r="O2727" s="14" t="str">
        <f>_xlfn.XLOOKUP(Ventas[[#This Row],[Ship Country]],[1]!Countries[Ship Country],[1]!Countries[Continent],"No existe")</f>
        <v>Europe</v>
      </c>
      <c r="P2727" s="15" t="str">
        <f>_xlfn.XLOOKUP(Ventas[[#This Row],[Category]],[2]!ProdManager[Category],[2]!ProdManager[Prod_Manager])</f>
        <v>John Matter</v>
      </c>
      <c r="Q2727" s="15">
        <f>YEAR(Ventas[[#This Row],[Order Date]])</f>
        <v>2015</v>
      </c>
      <c r="R2727" s="15" t="str">
        <f>TEXT(Ventas[[#This Row],[Order Date]],"MMM")</f>
        <v>abr</v>
      </c>
    </row>
    <row r="2728" spans="1:18" x14ac:dyDescent="0.25">
      <c r="A2728" s="4">
        <v>10342</v>
      </c>
      <c r="B2728" s="4" t="s">
        <v>44</v>
      </c>
      <c r="C2728" s="4" t="s">
        <v>15</v>
      </c>
      <c r="D2728" s="4">
        <v>10</v>
      </c>
      <c r="E2728" s="4">
        <v>7.5</v>
      </c>
      <c r="F2728" s="4">
        <v>56</v>
      </c>
      <c r="G2728" s="4" t="s">
        <v>99</v>
      </c>
      <c r="H2728" s="4" t="s">
        <v>100</v>
      </c>
      <c r="I2728" s="4" t="s">
        <v>21</v>
      </c>
      <c r="J2728" s="5">
        <v>42192</v>
      </c>
      <c r="K2728" s="12">
        <f>Ventas[[#This Row],[Unit Price]]*Ventas[[#This Row],[Quantity]]</f>
        <v>560</v>
      </c>
      <c r="L2728" s="12">
        <f>Ventas[[#This Row],[Unit Cost]]*Ventas[[#This Row],[Quantity]]</f>
        <v>420</v>
      </c>
      <c r="M2728" s="14">
        <f>Ventas[[#This Row],[Ingresos]]-Ventas[[#This Row],[Costes]]</f>
        <v>140</v>
      </c>
      <c r="N2728" s="14" t="str">
        <f>_xlfn.XLOOKUP(Ventas[[#This Row],[Ship Country]],[1]!Countries[Ship Country],[1]!Countries[Area],"No registrado")</f>
        <v>Nord Europe</v>
      </c>
      <c r="O2728" s="14" t="str">
        <f>_xlfn.XLOOKUP(Ventas[[#This Row],[Ship Country]],[1]!Countries[Ship Country],[1]!Countries[Continent],"No existe")</f>
        <v>Europe</v>
      </c>
      <c r="P2728" s="15" t="str">
        <f>_xlfn.XLOOKUP(Ventas[[#This Row],[Category]],[2]!ProdManager[Category],[2]!ProdManager[Prod_Manager])</f>
        <v>Peter Stone</v>
      </c>
      <c r="Q2728" s="15">
        <f>YEAR(Ventas[[#This Row],[Order Date]])</f>
        <v>2015</v>
      </c>
      <c r="R2728" s="15" t="str">
        <f>TEXT(Ventas[[#This Row],[Order Date]],"MMM")</f>
        <v>jul</v>
      </c>
    </row>
    <row r="2729" spans="1:18" x14ac:dyDescent="0.25">
      <c r="A2729" s="6">
        <v>10343</v>
      </c>
      <c r="B2729" s="6" t="s">
        <v>150</v>
      </c>
      <c r="C2729" s="6" t="s">
        <v>10</v>
      </c>
      <c r="D2729" s="6">
        <v>26.6</v>
      </c>
      <c r="E2729" s="6">
        <v>19.950000000000003</v>
      </c>
      <c r="F2729" s="6">
        <v>50</v>
      </c>
      <c r="G2729" s="6" t="s">
        <v>127</v>
      </c>
      <c r="H2729" s="6" t="s">
        <v>128</v>
      </c>
      <c r="I2729" s="6" t="s">
        <v>21</v>
      </c>
      <c r="J2729" s="7">
        <v>41810</v>
      </c>
      <c r="K2729" s="12">
        <f>Ventas[[#This Row],[Unit Price]]*Ventas[[#This Row],[Quantity]]</f>
        <v>1330</v>
      </c>
      <c r="L2729" s="12">
        <f>Ventas[[#This Row],[Unit Cost]]*Ventas[[#This Row],[Quantity]]</f>
        <v>997.50000000000011</v>
      </c>
      <c r="M2729" s="14">
        <f>Ventas[[#This Row],[Ingresos]]-Ventas[[#This Row],[Costes]]</f>
        <v>332.49999999999989</v>
      </c>
      <c r="N2729" s="14" t="str">
        <f>_xlfn.XLOOKUP(Ventas[[#This Row],[Ship Country]],[1]!Countries[Ship Country],[1]!Countries[Area],"No registrado")</f>
        <v>Nord Europe</v>
      </c>
      <c r="O2729" s="14" t="str">
        <f>_xlfn.XLOOKUP(Ventas[[#This Row],[Ship Country]],[1]!Countries[Ship Country],[1]!Countries[Continent],"No existe")</f>
        <v>Europe</v>
      </c>
      <c r="P2729" s="15" t="str">
        <f>_xlfn.XLOOKUP(Ventas[[#This Row],[Category]],[2]!ProdManager[Category],[2]!ProdManager[Prod_Manager])</f>
        <v>Marc Caine</v>
      </c>
      <c r="Q2729" s="15">
        <f>YEAR(Ventas[[#This Row],[Order Date]])</f>
        <v>2014</v>
      </c>
      <c r="R2729" s="15" t="str">
        <f>TEXT(Ventas[[#This Row],[Order Date]],"MMM")</f>
        <v>jun</v>
      </c>
    </row>
    <row r="2730" spans="1:18" x14ac:dyDescent="0.25">
      <c r="A2730" s="4">
        <v>10343</v>
      </c>
      <c r="B2730" s="4" t="s">
        <v>142</v>
      </c>
      <c r="C2730" s="4" t="s">
        <v>35</v>
      </c>
      <c r="D2730" s="4">
        <v>10</v>
      </c>
      <c r="E2730" s="4">
        <v>7</v>
      </c>
      <c r="F2730" s="4">
        <v>4</v>
      </c>
      <c r="G2730" s="4" t="s">
        <v>127</v>
      </c>
      <c r="H2730" s="4" t="s">
        <v>128</v>
      </c>
      <c r="I2730" s="4" t="s">
        <v>21</v>
      </c>
      <c r="J2730" s="5">
        <v>42065</v>
      </c>
      <c r="K2730" s="12">
        <f>Ventas[[#This Row],[Unit Price]]*Ventas[[#This Row],[Quantity]]</f>
        <v>40</v>
      </c>
      <c r="L2730" s="12">
        <f>Ventas[[#This Row],[Unit Cost]]*Ventas[[#This Row],[Quantity]]</f>
        <v>28</v>
      </c>
      <c r="M2730" s="14">
        <f>Ventas[[#This Row],[Ingresos]]-Ventas[[#This Row],[Costes]]</f>
        <v>12</v>
      </c>
      <c r="N2730" s="14" t="str">
        <f>_xlfn.XLOOKUP(Ventas[[#This Row],[Ship Country]],[1]!Countries[Ship Country],[1]!Countries[Area],"No registrado")</f>
        <v>Nord Europe</v>
      </c>
      <c r="O2730" s="14" t="str">
        <f>_xlfn.XLOOKUP(Ventas[[#This Row],[Ship Country]],[1]!Countries[Ship Country],[1]!Countries[Continent],"No existe")</f>
        <v>Europe</v>
      </c>
      <c r="P2730" s="15" t="str">
        <f>_xlfn.XLOOKUP(Ventas[[#This Row],[Category]],[2]!ProdManager[Category],[2]!ProdManager[Prod_Manager])</f>
        <v>Lydia Sinn</v>
      </c>
      <c r="Q2730" s="15">
        <f>YEAR(Ventas[[#This Row],[Order Date]])</f>
        <v>2015</v>
      </c>
      <c r="R2730" s="15" t="str">
        <f>TEXT(Ventas[[#This Row],[Order Date]],"MMM")</f>
        <v>mar</v>
      </c>
    </row>
    <row r="2731" spans="1:18" x14ac:dyDescent="0.25">
      <c r="A2731" s="6">
        <v>10343</v>
      </c>
      <c r="B2731" s="6" t="s">
        <v>101</v>
      </c>
      <c r="C2731" s="6" t="s">
        <v>43</v>
      </c>
      <c r="D2731" s="6">
        <v>14.4</v>
      </c>
      <c r="E2731" s="6">
        <v>13.104000000000001</v>
      </c>
      <c r="F2731" s="6">
        <v>15</v>
      </c>
      <c r="G2731" s="6" t="s">
        <v>127</v>
      </c>
      <c r="H2731" s="6" t="s">
        <v>128</v>
      </c>
      <c r="I2731" s="6" t="s">
        <v>21</v>
      </c>
      <c r="J2731" s="7">
        <v>41821</v>
      </c>
      <c r="K2731" s="12">
        <f>Ventas[[#This Row],[Unit Price]]*Ventas[[#This Row],[Quantity]]</f>
        <v>216</v>
      </c>
      <c r="L2731" s="12">
        <f>Ventas[[#This Row],[Unit Cost]]*Ventas[[#This Row],[Quantity]]</f>
        <v>196.56</v>
      </c>
      <c r="M2731" s="14">
        <f>Ventas[[#This Row],[Ingresos]]-Ventas[[#This Row],[Costes]]</f>
        <v>19.439999999999998</v>
      </c>
      <c r="N2731" s="14" t="str">
        <f>_xlfn.XLOOKUP(Ventas[[#This Row],[Ship Country]],[1]!Countries[Ship Country],[1]!Countries[Area],"No registrado")</f>
        <v>Nord Europe</v>
      </c>
      <c r="O2731" s="14" t="str">
        <f>_xlfn.XLOOKUP(Ventas[[#This Row],[Ship Country]],[1]!Countries[Ship Country],[1]!Countries[Continent],"No existe")</f>
        <v>Europe</v>
      </c>
      <c r="P2731" s="15" t="str">
        <f>_xlfn.XLOOKUP(Ventas[[#This Row],[Category]],[2]!ProdManager[Category],[2]!ProdManager[Prod_Manager])</f>
        <v>John Matter</v>
      </c>
      <c r="Q2731" s="15">
        <f>YEAR(Ventas[[#This Row],[Order Date]])</f>
        <v>2014</v>
      </c>
      <c r="R2731" s="15" t="str">
        <f>TEXT(Ventas[[#This Row],[Order Date]],"MMM")</f>
        <v>jul</v>
      </c>
    </row>
    <row r="2732" spans="1:18" x14ac:dyDescent="0.25">
      <c r="A2732" s="4">
        <v>10344</v>
      </c>
      <c r="B2732" s="4" t="s">
        <v>169</v>
      </c>
      <c r="C2732" s="4" t="s">
        <v>24</v>
      </c>
      <c r="D2732" s="4">
        <v>17.600000000000001</v>
      </c>
      <c r="E2732" s="4">
        <v>13.904000000000002</v>
      </c>
      <c r="F2732" s="4">
        <v>35</v>
      </c>
      <c r="G2732" s="4" t="s">
        <v>105</v>
      </c>
      <c r="H2732" s="4" t="s">
        <v>106</v>
      </c>
      <c r="I2732" s="4" t="s">
        <v>84</v>
      </c>
      <c r="J2732" s="5">
        <v>41896</v>
      </c>
      <c r="K2732" s="12">
        <f>Ventas[[#This Row],[Unit Price]]*Ventas[[#This Row],[Quantity]]</f>
        <v>616</v>
      </c>
      <c r="L2732" s="12">
        <f>Ventas[[#This Row],[Unit Cost]]*Ventas[[#This Row],[Quantity]]</f>
        <v>486.64000000000004</v>
      </c>
      <c r="M2732" s="14">
        <f>Ventas[[#This Row],[Ingresos]]-Ventas[[#This Row],[Costes]]</f>
        <v>129.35999999999996</v>
      </c>
      <c r="N2732" s="14" t="str">
        <f>_xlfn.XLOOKUP(Ventas[[#This Row],[Ship Country]],[1]!Countries[Ship Country],[1]!Countries[Area],"No registrado")</f>
        <v>Nord America</v>
      </c>
      <c r="O2732" s="14" t="str">
        <f>_xlfn.XLOOKUP(Ventas[[#This Row],[Ship Country]],[1]!Countries[Ship Country],[1]!Countries[Continent],"No existe")</f>
        <v>America</v>
      </c>
      <c r="P2732" s="15" t="str">
        <f>_xlfn.XLOOKUP(Ventas[[#This Row],[Category]],[2]!ProdManager[Category],[2]!ProdManager[Prod_Manager])</f>
        <v>Lydia Sinn</v>
      </c>
      <c r="Q2732" s="15">
        <f>YEAR(Ventas[[#This Row],[Order Date]])</f>
        <v>2014</v>
      </c>
      <c r="R2732" s="15" t="str">
        <f>TEXT(Ventas[[#This Row],[Order Date]],"MMM")</f>
        <v>sep</v>
      </c>
    </row>
    <row r="2733" spans="1:18" x14ac:dyDescent="0.25">
      <c r="A2733" s="6">
        <v>10344</v>
      </c>
      <c r="B2733" s="6" t="s">
        <v>201</v>
      </c>
      <c r="C2733" s="6" t="s">
        <v>24</v>
      </c>
      <c r="D2733" s="6">
        <v>32</v>
      </c>
      <c r="E2733" s="6">
        <v>22.72</v>
      </c>
      <c r="F2733" s="6">
        <v>70</v>
      </c>
      <c r="G2733" s="6" t="s">
        <v>105</v>
      </c>
      <c r="H2733" s="6" t="s">
        <v>106</v>
      </c>
      <c r="I2733" s="6" t="s">
        <v>84</v>
      </c>
      <c r="J2733" s="7">
        <v>41830</v>
      </c>
      <c r="K2733" s="12">
        <f>Ventas[[#This Row],[Unit Price]]*Ventas[[#This Row],[Quantity]]</f>
        <v>2240</v>
      </c>
      <c r="L2733" s="12">
        <f>Ventas[[#This Row],[Unit Cost]]*Ventas[[#This Row],[Quantity]]</f>
        <v>1590.3999999999999</v>
      </c>
      <c r="M2733" s="14">
        <f>Ventas[[#This Row],[Ingresos]]-Ventas[[#This Row],[Costes]]</f>
        <v>649.60000000000014</v>
      </c>
      <c r="N2733" s="14" t="str">
        <f>_xlfn.XLOOKUP(Ventas[[#This Row],[Ship Country]],[1]!Countries[Ship Country],[1]!Countries[Area],"No registrado")</f>
        <v>Nord America</v>
      </c>
      <c r="O2733" s="14" t="str">
        <f>_xlfn.XLOOKUP(Ventas[[#This Row],[Ship Country]],[1]!Countries[Ship Country],[1]!Countries[Continent],"No existe")</f>
        <v>America</v>
      </c>
      <c r="P2733" s="15" t="str">
        <f>_xlfn.XLOOKUP(Ventas[[#This Row],[Category]],[2]!ProdManager[Category],[2]!ProdManager[Prod_Manager])</f>
        <v>Lydia Sinn</v>
      </c>
      <c r="Q2733" s="15">
        <f>YEAR(Ventas[[#This Row],[Order Date]])</f>
        <v>2014</v>
      </c>
      <c r="R2733" s="15" t="str">
        <f>TEXT(Ventas[[#This Row],[Order Date]],"MMM")</f>
        <v>jul</v>
      </c>
    </row>
    <row r="2734" spans="1:18" x14ac:dyDescent="0.25">
      <c r="A2734" s="4">
        <v>10345</v>
      </c>
      <c r="B2734" s="4" t="s">
        <v>201</v>
      </c>
      <c r="C2734" s="4" t="s">
        <v>24</v>
      </c>
      <c r="D2734" s="4">
        <v>32</v>
      </c>
      <c r="E2734" s="4">
        <v>25.28</v>
      </c>
      <c r="F2734" s="4">
        <v>70</v>
      </c>
      <c r="G2734" s="4" t="s">
        <v>110</v>
      </c>
      <c r="H2734" s="4" t="s">
        <v>111</v>
      </c>
      <c r="I2734" s="4" t="s">
        <v>21</v>
      </c>
      <c r="J2734" s="5">
        <v>42109</v>
      </c>
      <c r="K2734" s="12">
        <f>Ventas[[#This Row],[Unit Price]]*Ventas[[#This Row],[Quantity]]</f>
        <v>2240</v>
      </c>
      <c r="L2734" s="12">
        <f>Ventas[[#This Row],[Unit Cost]]*Ventas[[#This Row],[Quantity]]</f>
        <v>1769.6000000000001</v>
      </c>
      <c r="M2734" s="14">
        <f>Ventas[[#This Row],[Ingresos]]-Ventas[[#This Row],[Costes]]</f>
        <v>470.39999999999986</v>
      </c>
      <c r="N2734" s="14" t="str">
        <f>_xlfn.XLOOKUP(Ventas[[#This Row],[Ship Country]],[1]!Countries[Ship Country],[1]!Countries[Area],"No registrado")</f>
        <v>Nord Europe</v>
      </c>
      <c r="O2734" s="14" t="str">
        <f>_xlfn.XLOOKUP(Ventas[[#This Row],[Ship Country]],[1]!Countries[Ship Country],[1]!Countries[Continent],"No existe")</f>
        <v>Europe</v>
      </c>
      <c r="P2734" s="15" t="str">
        <f>_xlfn.XLOOKUP(Ventas[[#This Row],[Category]],[2]!ProdManager[Category],[2]!ProdManager[Prod_Manager])</f>
        <v>Lydia Sinn</v>
      </c>
      <c r="Q2734" s="15">
        <f>YEAR(Ventas[[#This Row],[Order Date]])</f>
        <v>2015</v>
      </c>
      <c r="R2734" s="15" t="str">
        <f>TEXT(Ventas[[#This Row],[Order Date]],"MMM")</f>
        <v>abr</v>
      </c>
    </row>
    <row r="2735" spans="1:18" x14ac:dyDescent="0.25">
      <c r="A2735" s="6">
        <v>10345</v>
      </c>
      <c r="B2735" s="6" t="s">
        <v>130</v>
      </c>
      <c r="C2735" s="6" t="s">
        <v>35</v>
      </c>
      <c r="D2735" s="6">
        <v>7.3</v>
      </c>
      <c r="E2735" s="6">
        <v>5.1099999999999994</v>
      </c>
      <c r="F2735" s="6">
        <v>80</v>
      </c>
      <c r="G2735" s="6" t="s">
        <v>110</v>
      </c>
      <c r="H2735" s="6" t="s">
        <v>111</v>
      </c>
      <c r="I2735" s="6" t="s">
        <v>21</v>
      </c>
      <c r="J2735" s="7">
        <v>42157</v>
      </c>
      <c r="K2735" s="12">
        <f>Ventas[[#This Row],[Unit Price]]*Ventas[[#This Row],[Quantity]]</f>
        <v>584</v>
      </c>
      <c r="L2735" s="12">
        <f>Ventas[[#This Row],[Unit Cost]]*Ventas[[#This Row],[Quantity]]</f>
        <v>408.79999999999995</v>
      </c>
      <c r="M2735" s="14">
        <f>Ventas[[#This Row],[Ingresos]]-Ventas[[#This Row],[Costes]]</f>
        <v>175.20000000000005</v>
      </c>
      <c r="N2735" s="14" t="str">
        <f>_xlfn.XLOOKUP(Ventas[[#This Row],[Ship Country]],[1]!Countries[Ship Country],[1]!Countries[Area],"No registrado")</f>
        <v>Nord Europe</v>
      </c>
      <c r="O2735" s="14" t="str">
        <f>_xlfn.XLOOKUP(Ventas[[#This Row],[Ship Country]],[1]!Countries[Ship Country],[1]!Countries[Continent],"No existe")</f>
        <v>Europe</v>
      </c>
      <c r="P2735" s="15" t="str">
        <f>_xlfn.XLOOKUP(Ventas[[#This Row],[Category]],[2]!ProdManager[Category],[2]!ProdManager[Prod_Manager])</f>
        <v>Lydia Sinn</v>
      </c>
      <c r="Q2735" s="15">
        <f>YEAR(Ventas[[#This Row],[Order Date]])</f>
        <v>2015</v>
      </c>
      <c r="R2735" s="15" t="str">
        <f>TEXT(Ventas[[#This Row],[Order Date]],"MMM")</f>
        <v>jun</v>
      </c>
    </row>
    <row r="2736" spans="1:18" x14ac:dyDescent="0.25">
      <c r="A2736" s="4">
        <v>10345</v>
      </c>
      <c r="B2736" s="4" t="s">
        <v>9</v>
      </c>
      <c r="C2736" s="4" t="s">
        <v>10</v>
      </c>
      <c r="D2736" s="4">
        <v>11.2</v>
      </c>
      <c r="E2736" s="4">
        <v>8.6239999999999988</v>
      </c>
      <c r="F2736" s="4">
        <v>9</v>
      </c>
      <c r="G2736" s="4" t="s">
        <v>110</v>
      </c>
      <c r="H2736" s="4" t="s">
        <v>111</v>
      </c>
      <c r="I2736" s="4" t="s">
        <v>21</v>
      </c>
      <c r="J2736" s="5">
        <v>41966</v>
      </c>
      <c r="K2736" s="12">
        <f>Ventas[[#This Row],[Unit Price]]*Ventas[[#This Row],[Quantity]]</f>
        <v>100.8</v>
      </c>
      <c r="L2736" s="12">
        <f>Ventas[[#This Row],[Unit Cost]]*Ventas[[#This Row],[Quantity]]</f>
        <v>77.615999999999985</v>
      </c>
      <c r="M2736" s="14">
        <f>Ventas[[#This Row],[Ingresos]]-Ventas[[#This Row],[Costes]]</f>
        <v>23.184000000000012</v>
      </c>
      <c r="N2736" s="14" t="str">
        <f>_xlfn.XLOOKUP(Ventas[[#This Row],[Ship Country]],[1]!Countries[Ship Country],[1]!Countries[Area],"No registrado")</f>
        <v>Nord Europe</v>
      </c>
      <c r="O2736" s="14" t="str">
        <f>_xlfn.XLOOKUP(Ventas[[#This Row],[Ship Country]],[1]!Countries[Ship Country],[1]!Countries[Continent],"No existe")</f>
        <v>Europe</v>
      </c>
      <c r="P2736" s="15" t="str">
        <f>_xlfn.XLOOKUP(Ventas[[#This Row],[Category]],[2]!ProdManager[Category],[2]!ProdManager[Prod_Manager])</f>
        <v>Marc Caine</v>
      </c>
      <c r="Q2736" s="15">
        <f>YEAR(Ventas[[#This Row],[Order Date]])</f>
        <v>2014</v>
      </c>
      <c r="R2736" s="15" t="str">
        <f>TEXT(Ventas[[#This Row],[Order Date]],"MMM")</f>
        <v>nov</v>
      </c>
    </row>
    <row r="2737" spans="1:18" x14ac:dyDescent="0.25">
      <c r="A2737" s="6">
        <v>10346</v>
      </c>
      <c r="B2737" s="6" t="s">
        <v>91</v>
      </c>
      <c r="C2737" s="6" t="s">
        <v>46</v>
      </c>
      <c r="D2737" s="6">
        <v>31.2</v>
      </c>
      <c r="E2737" s="6">
        <v>23.4</v>
      </c>
      <c r="F2737" s="6">
        <v>36</v>
      </c>
      <c r="G2737" s="6" t="s">
        <v>82</v>
      </c>
      <c r="H2737" s="6" t="s">
        <v>83</v>
      </c>
      <c r="I2737" s="6" t="s">
        <v>84</v>
      </c>
      <c r="J2737" s="7">
        <v>41783</v>
      </c>
      <c r="K2737" s="12">
        <f>Ventas[[#This Row],[Unit Price]]*Ventas[[#This Row],[Quantity]]</f>
        <v>1123.2</v>
      </c>
      <c r="L2737" s="12">
        <f>Ventas[[#This Row],[Unit Cost]]*Ventas[[#This Row],[Quantity]]</f>
        <v>842.4</v>
      </c>
      <c r="M2737" s="14">
        <f>Ventas[[#This Row],[Ingresos]]-Ventas[[#This Row],[Costes]]</f>
        <v>280.80000000000007</v>
      </c>
      <c r="N2737" s="14" t="str">
        <f>_xlfn.XLOOKUP(Ventas[[#This Row],[Ship Country]],[1]!Countries[Ship Country],[1]!Countries[Area],"No registrado")</f>
        <v>Nord America</v>
      </c>
      <c r="O2737" s="14" t="str">
        <f>_xlfn.XLOOKUP(Ventas[[#This Row],[Ship Country]],[1]!Countries[Ship Country],[1]!Countries[Continent],"No existe")</f>
        <v>America</v>
      </c>
      <c r="P2737" s="15" t="str">
        <f>_xlfn.XLOOKUP(Ventas[[#This Row],[Category]],[2]!ProdManager[Category],[2]!ProdManager[Prod_Manager])</f>
        <v>John Matter</v>
      </c>
      <c r="Q2737" s="15">
        <f>YEAR(Ventas[[#This Row],[Order Date]])</f>
        <v>2014</v>
      </c>
      <c r="R2737" s="15" t="str">
        <f>TEXT(Ventas[[#This Row],[Order Date]],"MMM")</f>
        <v>may</v>
      </c>
    </row>
    <row r="2738" spans="1:18" x14ac:dyDescent="0.25">
      <c r="A2738" s="4">
        <v>10346</v>
      </c>
      <c r="B2738" s="4" t="s">
        <v>86</v>
      </c>
      <c r="C2738" s="4" t="s">
        <v>10</v>
      </c>
      <c r="D2738" s="4">
        <v>30.4</v>
      </c>
      <c r="E2738" s="4">
        <v>24.015999999999998</v>
      </c>
      <c r="F2738" s="4">
        <v>20</v>
      </c>
      <c r="G2738" s="4" t="s">
        <v>82</v>
      </c>
      <c r="H2738" s="4" t="s">
        <v>83</v>
      </c>
      <c r="I2738" s="4" t="s">
        <v>84</v>
      </c>
      <c r="J2738" s="5">
        <v>42120</v>
      </c>
      <c r="K2738" s="12">
        <f>Ventas[[#This Row],[Unit Price]]*Ventas[[#This Row],[Quantity]]</f>
        <v>608</v>
      </c>
      <c r="L2738" s="12">
        <f>Ventas[[#This Row],[Unit Cost]]*Ventas[[#This Row],[Quantity]]</f>
        <v>480.31999999999994</v>
      </c>
      <c r="M2738" s="14">
        <f>Ventas[[#This Row],[Ingresos]]-Ventas[[#This Row],[Costes]]</f>
        <v>127.68000000000006</v>
      </c>
      <c r="N2738" s="14" t="str">
        <f>_xlfn.XLOOKUP(Ventas[[#This Row],[Ship Country]],[1]!Countries[Ship Country],[1]!Countries[Area],"No registrado")</f>
        <v>Nord America</v>
      </c>
      <c r="O2738" s="14" t="str">
        <f>_xlfn.XLOOKUP(Ventas[[#This Row],[Ship Country]],[1]!Countries[Ship Country],[1]!Countries[Continent],"No existe")</f>
        <v>America</v>
      </c>
      <c r="P2738" s="15" t="str">
        <f>_xlfn.XLOOKUP(Ventas[[#This Row],[Category]],[2]!ProdManager[Category],[2]!ProdManager[Prod_Manager])</f>
        <v>Marc Caine</v>
      </c>
      <c r="Q2738" s="15">
        <f>YEAR(Ventas[[#This Row],[Order Date]])</f>
        <v>2015</v>
      </c>
      <c r="R2738" s="15" t="str">
        <f>TEXT(Ventas[[#This Row],[Order Date]],"MMM")</f>
        <v>abr</v>
      </c>
    </row>
    <row r="2739" spans="1:18" x14ac:dyDescent="0.25">
      <c r="A2739" s="6">
        <v>10347</v>
      </c>
      <c r="B2739" s="6" t="s">
        <v>181</v>
      </c>
      <c r="C2739" s="6" t="s">
        <v>35</v>
      </c>
      <c r="D2739" s="6">
        <v>11.2</v>
      </c>
      <c r="E2739" s="6">
        <v>7.6159999999999988</v>
      </c>
      <c r="F2739" s="6">
        <v>10</v>
      </c>
      <c r="G2739" s="6" t="s">
        <v>202</v>
      </c>
      <c r="H2739" s="6" t="s">
        <v>152</v>
      </c>
      <c r="I2739" s="6" t="s">
        <v>27</v>
      </c>
      <c r="J2739" s="7">
        <v>41759</v>
      </c>
      <c r="K2739" s="12">
        <f>Ventas[[#This Row],[Unit Price]]*Ventas[[#This Row],[Quantity]]</f>
        <v>112</v>
      </c>
      <c r="L2739" s="12">
        <f>Ventas[[#This Row],[Unit Cost]]*Ventas[[#This Row],[Quantity]]</f>
        <v>76.159999999999982</v>
      </c>
      <c r="M2739" s="14">
        <f>Ventas[[#This Row],[Ingresos]]-Ventas[[#This Row],[Costes]]</f>
        <v>35.840000000000018</v>
      </c>
      <c r="N2739" s="14" t="str">
        <f>_xlfn.XLOOKUP(Ventas[[#This Row],[Ship Country]],[1]!Countries[Ship Country],[1]!Countries[Area],"No registrado")</f>
        <v>Sud America</v>
      </c>
      <c r="O2739" s="14" t="str">
        <f>_xlfn.XLOOKUP(Ventas[[#This Row],[Ship Country]],[1]!Countries[Ship Country],[1]!Countries[Continent],"No existe")</f>
        <v>America</v>
      </c>
      <c r="P2739" s="15" t="str">
        <f>_xlfn.XLOOKUP(Ventas[[#This Row],[Category]],[2]!ProdManager[Category],[2]!ProdManager[Prod_Manager])</f>
        <v>Lydia Sinn</v>
      </c>
      <c r="Q2739" s="15">
        <f>YEAR(Ventas[[#This Row],[Order Date]])</f>
        <v>2014</v>
      </c>
      <c r="R2739" s="15" t="str">
        <f>TEXT(Ventas[[#This Row],[Order Date]],"MMM")</f>
        <v>abr</v>
      </c>
    </row>
    <row r="2740" spans="1:18" x14ac:dyDescent="0.25">
      <c r="A2740" s="4">
        <v>10347</v>
      </c>
      <c r="B2740" s="4" t="s">
        <v>42</v>
      </c>
      <c r="C2740" s="4" t="s">
        <v>43</v>
      </c>
      <c r="D2740" s="4">
        <v>14.4</v>
      </c>
      <c r="E2740" s="4">
        <v>12.672000000000001</v>
      </c>
      <c r="F2740" s="4">
        <v>50</v>
      </c>
      <c r="G2740" s="4" t="s">
        <v>202</v>
      </c>
      <c r="H2740" s="4" t="s">
        <v>152</v>
      </c>
      <c r="I2740" s="4" t="s">
        <v>27</v>
      </c>
      <c r="J2740" s="5">
        <v>42095</v>
      </c>
      <c r="K2740" s="12">
        <f>Ventas[[#This Row],[Unit Price]]*Ventas[[#This Row],[Quantity]]</f>
        <v>720</v>
      </c>
      <c r="L2740" s="12">
        <f>Ventas[[#This Row],[Unit Cost]]*Ventas[[#This Row],[Quantity]]</f>
        <v>633.6</v>
      </c>
      <c r="M2740" s="14">
        <f>Ventas[[#This Row],[Ingresos]]-Ventas[[#This Row],[Costes]]</f>
        <v>86.399999999999977</v>
      </c>
      <c r="N2740" s="14" t="str">
        <f>_xlfn.XLOOKUP(Ventas[[#This Row],[Ship Country]],[1]!Countries[Ship Country],[1]!Countries[Area],"No registrado")</f>
        <v>Sud America</v>
      </c>
      <c r="O2740" s="14" t="str">
        <f>_xlfn.XLOOKUP(Ventas[[#This Row],[Ship Country]],[1]!Countries[Ship Country],[1]!Countries[Continent],"No existe")</f>
        <v>America</v>
      </c>
      <c r="P2740" s="15" t="str">
        <f>_xlfn.XLOOKUP(Ventas[[#This Row],[Category]],[2]!ProdManager[Category],[2]!ProdManager[Prod_Manager])</f>
        <v>John Matter</v>
      </c>
      <c r="Q2740" s="15">
        <f>YEAR(Ventas[[#This Row],[Order Date]])</f>
        <v>2015</v>
      </c>
      <c r="R2740" s="15" t="str">
        <f>TEXT(Ventas[[#This Row],[Order Date]],"MMM")</f>
        <v>abr</v>
      </c>
    </row>
    <row r="2741" spans="1:18" x14ac:dyDescent="0.25">
      <c r="A2741" s="6">
        <v>10347</v>
      </c>
      <c r="B2741" s="6" t="s">
        <v>98</v>
      </c>
      <c r="C2741" s="6" t="s">
        <v>29</v>
      </c>
      <c r="D2741" s="6">
        <v>14.7</v>
      </c>
      <c r="E2741" s="6">
        <v>10.29</v>
      </c>
      <c r="F2741" s="6">
        <v>4</v>
      </c>
      <c r="G2741" s="6" t="s">
        <v>202</v>
      </c>
      <c r="H2741" s="6" t="s">
        <v>152</v>
      </c>
      <c r="I2741" s="6" t="s">
        <v>27</v>
      </c>
      <c r="J2741" s="7">
        <v>41764</v>
      </c>
      <c r="K2741" s="12">
        <f>Ventas[[#This Row],[Unit Price]]*Ventas[[#This Row],[Quantity]]</f>
        <v>58.8</v>
      </c>
      <c r="L2741" s="12">
        <f>Ventas[[#This Row],[Unit Cost]]*Ventas[[#This Row],[Quantity]]</f>
        <v>41.16</v>
      </c>
      <c r="M2741" s="14">
        <f>Ventas[[#This Row],[Ingresos]]-Ventas[[#This Row],[Costes]]</f>
        <v>17.64</v>
      </c>
      <c r="N2741" s="14" t="str">
        <f>_xlfn.XLOOKUP(Ventas[[#This Row],[Ship Country]],[1]!Countries[Ship Country],[1]!Countries[Area],"No registrado")</f>
        <v>Sud America</v>
      </c>
      <c r="O2741" s="14" t="str">
        <f>_xlfn.XLOOKUP(Ventas[[#This Row],[Ship Country]],[1]!Countries[Ship Country],[1]!Countries[Continent],"No existe")</f>
        <v>America</v>
      </c>
      <c r="P2741" s="15" t="str">
        <f>_xlfn.XLOOKUP(Ventas[[#This Row],[Category]],[2]!ProdManager[Category],[2]!ProdManager[Prod_Manager])</f>
        <v>Peter Stone</v>
      </c>
      <c r="Q2741" s="15">
        <f>YEAR(Ventas[[#This Row],[Order Date]])</f>
        <v>2014</v>
      </c>
      <c r="R2741" s="15" t="str">
        <f>TEXT(Ventas[[#This Row],[Order Date]],"MMM")</f>
        <v>may</v>
      </c>
    </row>
    <row r="2742" spans="1:18" x14ac:dyDescent="0.25">
      <c r="A2742" s="4">
        <v>10347</v>
      </c>
      <c r="B2742" s="4" t="s">
        <v>129</v>
      </c>
      <c r="C2742" s="4" t="s">
        <v>43</v>
      </c>
      <c r="D2742" s="4">
        <v>6.2</v>
      </c>
      <c r="E2742" s="4">
        <v>5.4560000000000004</v>
      </c>
      <c r="F2742" s="4">
        <v>6</v>
      </c>
      <c r="G2742" s="4" t="s">
        <v>202</v>
      </c>
      <c r="H2742" s="4" t="s">
        <v>152</v>
      </c>
      <c r="I2742" s="4" t="s">
        <v>27</v>
      </c>
      <c r="J2742" s="5">
        <v>41680</v>
      </c>
      <c r="K2742" s="12">
        <f>Ventas[[#This Row],[Unit Price]]*Ventas[[#This Row],[Quantity]]</f>
        <v>37.200000000000003</v>
      </c>
      <c r="L2742" s="12">
        <f>Ventas[[#This Row],[Unit Cost]]*Ventas[[#This Row],[Quantity]]</f>
        <v>32.736000000000004</v>
      </c>
      <c r="M2742" s="14">
        <f>Ventas[[#This Row],[Ingresos]]-Ventas[[#This Row],[Costes]]</f>
        <v>4.4639999999999986</v>
      </c>
      <c r="N2742" s="14" t="str">
        <f>_xlfn.XLOOKUP(Ventas[[#This Row],[Ship Country]],[1]!Countries[Ship Country],[1]!Countries[Area],"No registrado")</f>
        <v>Sud America</v>
      </c>
      <c r="O2742" s="14" t="str">
        <f>_xlfn.XLOOKUP(Ventas[[#This Row],[Ship Country]],[1]!Countries[Ship Country],[1]!Countries[Continent],"No existe")</f>
        <v>America</v>
      </c>
      <c r="P2742" s="15" t="str">
        <f>_xlfn.XLOOKUP(Ventas[[#This Row],[Category]],[2]!ProdManager[Category],[2]!ProdManager[Prod_Manager])</f>
        <v>John Matter</v>
      </c>
      <c r="Q2742" s="15">
        <f>YEAR(Ventas[[#This Row],[Order Date]])</f>
        <v>2014</v>
      </c>
      <c r="R2742" s="15" t="str">
        <f>TEXT(Ventas[[#This Row],[Order Date]],"MMM")</f>
        <v>feb</v>
      </c>
    </row>
    <row r="2743" spans="1:18" x14ac:dyDescent="0.25">
      <c r="A2743" s="6">
        <v>10348</v>
      </c>
      <c r="B2743" s="6" t="s">
        <v>138</v>
      </c>
      <c r="C2743" s="6" t="s">
        <v>43</v>
      </c>
      <c r="D2743" s="6">
        <v>14.4</v>
      </c>
      <c r="E2743" s="6">
        <v>12.672000000000001</v>
      </c>
      <c r="F2743" s="6">
        <v>15</v>
      </c>
      <c r="G2743" s="6" t="s">
        <v>160</v>
      </c>
      <c r="H2743" s="6" t="s">
        <v>161</v>
      </c>
      <c r="I2743" s="6" t="s">
        <v>21</v>
      </c>
      <c r="J2743" s="7">
        <v>41999</v>
      </c>
      <c r="K2743" s="12">
        <f>Ventas[[#This Row],[Unit Price]]*Ventas[[#This Row],[Quantity]]</f>
        <v>216</v>
      </c>
      <c r="L2743" s="12">
        <f>Ventas[[#This Row],[Unit Cost]]*Ventas[[#This Row],[Quantity]]</f>
        <v>190.08</v>
      </c>
      <c r="M2743" s="14">
        <f>Ventas[[#This Row],[Ingresos]]-Ventas[[#This Row],[Costes]]</f>
        <v>25.919999999999987</v>
      </c>
      <c r="N2743" s="14" t="str">
        <f>_xlfn.XLOOKUP(Ventas[[#This Row],[Ship Country]],[1]!Countries[Ship Country],[1]!Countries[Area],"No registrado")</f>
        <v>Nord Europe</v>
      </c>
      <c r="O2743" s="14" t="str">
        <f>_xlfn.XLOOKUP(Ventas[[#This Row],[Ship Country]],[1]!Countries[Ship Country],[1]!Countries[Continent],"No existe")</f>
        <v>Europe</v>
      </c>
      <c r="P2743" s="15" t="str">
        <f>_xlfn.XLOOKUP(Ventas[[#This Row],[Category]],[2]!ProdManager[Category],[2]!ProdManager[Prod_Manager])</f>
        <v>John Matter</v>
      </c>
      <c r="Q2743" s="15">
        <f>YEAR(Ventas[[#This Row],[Order Date]])</f>
        <v>2014</v>
      </c>
      <c r="R2743" s="15" t="str">
        <f>TEXT(Ventas[[#This Row],[Order Date]],"MMM")</f>
        <v>dic</v>
      </c>
    </row>
    <row r="2744" spans="1:18" x14ac:dyDescent="0.25">
      <c r="A2744" s="4">
        <v>10348</v>
      </c>
      <c r="B2744" s="4" t="s">
        <v>197</v>
      </c>
      <c r="C2744" s="4" t="s">
        <v>10</v>
      </c>
      <c r="D2744" s="4">
        <v>7.2</v>
      </c>
      <c r="E2744" s="4">
        <v>5.976</v>
      </c>
      <c r="F2744" s="4">
        <v>25</v>
      </c>
      <c r="G2744" s="4" t="s">
        <v>160</v>
      </c>
      <c r="H2744" s="4" t="s">
        <v>161</v>
      </c>
      <c r="I2744" s="4" t="s">
        <v>21</v>
      </c>
      <c r="J2744" s="5">
        <v>41974</v>
      </c>
      <c r="K2744" s="12">
        <f>Ventas[[#This Row],[Unit Price]]*Ventas[[#This Row],[Quantity]]</f>
        <v>180</v>
      </c>
      <c r="L2744" s="12">
        <f>Ventas[[#This Row],[Unit Cost]]*Ventas[[#This Row],[Quantity]]</f>
        <v>149.4</v>
      </c>
      <c r="M2744" s="14">
        <f>Ventas[[#This Row],[Ingresos]]-Ventas[[#This Row],[Costes]]</f>
        <v>30.599999999999994</v>
      </c>
      <c r="N2744" s="14" t="str">
        <f>_xlfn.XLOOKUP(Ventas[[#This Row],[Ship Country]],[1]!Countries[Ship Country],[1]!Countries[Area],"No registrado")</f>
        <v>Nord Europe</v>
      </c>
      <c r="O2744" s="14" t="str">
        <f>_xlfn.XLOOKUP(Ventas[[#This Row],[Ship Country]],[1]!Countries[Ship Country],[1]!Countries[Continent],"No existe")</f>
        <v>Europe</v>
      </c>
      <c r="P2744" s="15" t="str">
        <f>_xlfn.XLOOKUP(Ventas[[#This Row],[Category]],[2]!ProdManager[Category],[2]!ProdManager[Prod_Manager])</f>
        <v>Marc Caine</v>
      </c>
      <c r="Q2744" s="15">
        <f>YEAR(Ventas[[#This Row],[Order Date]])</f>
        <v>2014</v>
      </c>
      <c r="R2744" s="15" t="str">
        <f>TEXT(Ventas[[#This Row],[Order Date]],"MMM")</f>
        <v>dic</v>
      </c>
    </row>
    <row r="2745" spans="1:18" x14ac:dyDescent="0.25">
      <c r="A2745" s="6">
        <v>10349</v>
      </c>
      <c r="B2745" s="6" t="s">
        <v>145</v>
      </c>
      <c r="C2745" s="6" t="s">
        <v>46</v>
      </c>
      <c r="D2745" s="6">
        <v>5.9</v>
      </c>
      <c r="E2745" s="6">
        <v>4.7790000000000008</v>
      </c>
      <c r="F2745" s="6">
        <v>24</v>
      </c>
      <c r="G2745" s="6" t="s">
        <v>108</v>
      </c>
      <c r="H2745" s="6" t="s">
        <v>109</v>
      </c>
      <c r="I2745" s="6" t="s">
        <v>84</v>
      </c>
      <c r="J2745" s="7">
        <v>41860</v>
      </c>
      <c r="K2745" s="12">
        <f>Ventas[[#This Row],[Unit Price]]*Ventas[[#This Row],[Quantity]]</f>
        <v>141.60000000000002</v>
      </c>
      <c r="L2745" s="12">
        <f>Ventas[[#This Row],[Unit Cost]]*Ventas[[#This Row],[Quantity]]</f>
        <v>114.69600000000003</v>
      </c>
      <c r="M2745" s="14">
        <f>Ventas[[#This Row],[Ingresos]]-Ventas[[#This Row],[Costes]]</f>
        <v>26.903999999999996</v>
      </c>
      <c r="N2745" s="14" t="str">
        <f>_xlfn.XLOOKUP(Ventas[[#This Row],[Ship Country]],[1]!Countries[Ship Country],[1]!Countries[Area],"No registrado")</f>
        <v>Nord America</v>
      </c>
      <c r="O2745" s="14" t="str">
        <f>_xlfn.XLOOKUP(Ventas[[#This Row],[Ship Country]],[1]!Countries[Ship Country],[1]!Countries[Continent],"No existe")</f>
        <v>America</v>
      </c>
      <c r="P2745" s="15" t="str">
        <f>_xlfn.XLOOKUP(Ventas[[#This Row],[Category]],[2]!ProdManager[Category],[2]!ProdManager[Prod_Manager])</f>
        <v>John Matter</v>
      </c>
      <c r="Q2745" s="15">
        <f>YEAR(Ventas[[#This Row],[Order Date]])</f>
        <v>2014</v>
      </c>
      <c r="R2745" s="15" t="str">
        <f>TEXT(Ventas[[#This Row],[Order Date]],"MMM")</f>
        <v>ago</v>
      </c>
    </row>
    <row r="2746" spans="1:18" x14ac:dyDescent="0.25">
      <c r="A2746" s="4">
        <v>10350</v>
      </c>
      <c r="B2746" s="4" t="s">
        <v>203</v>
      </c>
      <c r="C2746" s="4" t="s">
        <v>35</v>
      </c>
      <c r="D2746" s="4">
        <v>13</v>
      </c>
      <c r="E2746" s="4">
        <v>8.84</v>
      </c>
      <c r="F2746" s="4">
        <v>15</v>
      </c>
      <c r="G2746" s="4" t="s">
        <v>204</v>
      </c>
      <c r="H2746" s="4" t="s">
        <v>205</v>
      </c>
      <c r="I2746" s="4" t="s">
        <v>13</v>
      </c>
      <c r="J2746" s="5">
        <v>42112</v>
      </c>
      <c r="K2746" s="12">
        <f>Ventas[[#This Row],[Unit Price]]*Ventas[[#This Row],[Quantity]]</f>
        <v>195</v>
      </c>
      <c r="L2746" s="12">
        <f>Ventas[[#This Row],[Unit Cost]]*Ventas[[#This Row],[Quantity]]</f>
        <v>132.6</v>
      </c>
      <c r="M2746" s="14">
        <f>Ventas[[#This Row],[Ingresos]]-Ventas[[#This Row],[Costes]]</f>
        <v>62.400000000000006</v>
      </c>
      <c r="N2746" s="14" t="str">
        <f>_xlfn.XLOOKUP(Ventas[[#This Row],[Ship Country]],[1]!Countries[Ship Country],[1]!Countries[Area],"No registrado")</f>
        <v>Nord Europe</v>
      </c>
      <c r="O2746" s="14" t="str">
        <f>_xlfn.XLOOKUP(Ventas[[#This Row],[Ship Country]],[1]!Countries[Ship Country],[1]!Countries[Continent],"No existe")</f>
        <v>Europe</v>
      </c>
      <c r="P2746" s="15" t="str">
        <f>_xlfn.XLOOKUP(Ventas[[#This Row],[Category]],[2]!ProdManager[Category],[2]!ProdManager[Prod_Manager])</f>
        <v>Lydia Sinn</v>
      </c>
      <c r="Q2746" s="15">
        <f>YEAR(Ventas[[#This Row],[Order Date]])</f>
        <v>2015</v>
      </c>
      <c r="R2746" s="15" t="str">
        <f>TEXT(Ventas[[#This Row],[Order Date]],"MMM")</f>
        <v>abr</v>
      </c>
    </row>
    <row r="2747" spans="1:18" x14ac:dyDescent="0.25">
      <c r="A2747" s="6">
        <v>10350</v>
      </c>
      <c r="B2747" s="6" t="s">
        <v>155</v>
      </c>
      <c r="C2747" s="6" t="s">
        <v>15</v>
      </c>
      <c r="D2747" s="6">
        <v>28.8</v>
      </c>
      <c r="E2747" s="6">
        <v>24.48</v>
      </c>
      <c r="F2747" s="6">
        <v>18</v>
      </c>
      <c r="G2747" s="6" t="s">
        <v>204</v>
      </c>
      <c r="H2747" s="6" t="s">
        <v>205</v>
      </c>
      <c r="I2747" s="6" t="s">
        <v>13</v>
      </c>
      <c r="J2747" s="7">
        <v>42155</v>
      </c>
      <c r="K2747" s="12">
        <f>Ventas[[#This Row],[Unit Price]]*Ventas[[#This Row],[Quantity]]</f>
        <v>518.4</v>
      </c>
      <c r="L2747" s="12">
        <f>Ventas[[#This Row],[Unit Cost]]*Ventas[[#This Row],[Quantity]]</f>
        <v>440.64</v>
      </c>
      <c r="M2747" s="14">
        <f>Ventas[[#This Row],[Ingresos]]-Ventas[[#This Row],[Costes]]</f>
        <v>77.759999999999991</v>
      </c>
      <c r="N2747" s="14" t="str">
        <f>_xlfn.XLOOKUP(Ventas[[#This Row],[Ship Country]],[1]!Countries[Ship Country],[1]!Countries[Area],"No registrado")</f>
        <v>Nord Europe</v>
      </c>
      <c r="O2747" s="14" t="str">
        <f>_xlfn.XLOOKUP(Ventas[[#This Row],[Ship Country]],[1]!Countries[Ship Country],[1]!Countries[Continent],"No existe")</f>
        <v>Europe</v>
      </c>
      <c r="P2747" s="15" t="str">
        <f>_xlfn.XLOOKUP(Ventas[[#This Row],[Category]],[2]!ProdManager[Category],[2]!ProdManager[Prod_Manager])</f>
        <v>Peter Stone</v>
      </c>
      <c r="Q2747" s="15">
        <f>YEAR(Ventas[[#This Row],[Order Date]])</f>
        <v>2015</v>
      </c>
      <c r="R2747" s="15" t="str">
        <f>TEXT(Ventas[[#This Row],[Order Date]],"MMM")</f>
        <v>may</v>
      </c>
    </row>
    <row r="2748" spans="1:18" x14ac:dyDescent="0.25">
      <c r="A2748" s="4">
        <v>10351</v>
      </c>
      <c r="B2748" s="4" t="s">
        <v>23</v>
      </c>
      <c r="C2748" s="4" t="s">
        <v>24</v>
      </c>
      <c r="D2748" s="4">
        <v>16.8</v>
      </c>
      <c r="E2748" s="4">
        <v>12.768000000000001</v>
      </c>
      <c r="F2748" s="4">
        <v>10</v>
      </c>
      <c r="G2748" s="4" t="s">
        <v>66</v>
      </c>
      <c r="H2748" s="4" t="s">
        <v>67</v>
      </c>
      <c r="I2748" s="4" t="s">
        <v>68</v>
      </c>
      <c r="J2748" s="5">
        <v>41986</v>
      </c>
      <c r="K2748" s="12">
        <f>Ventas[[#This Row],[Unit Price]]*Ventas[[#This Row],[Quantity]]</f>
        <v>168</v>
      </c>
      <c r="L2748" s="12">
        <f>Ventas[[#This Row],[Unit Cost]]*Ventas[[#This Row],[Quantity]]</f>
        <v>127.68</v>
      </c>
      <c r="M2748" s="14">
        <f>Ventas[[#This Row],[Ingresos]]-Ventas[[#This Row],[Costes]]</f>
        <v>40.319999999999993</v>
      </c>
      <c r="N2748" s="14" t="str">
        <f>_xlfn.XLOOKUP(Ventas[[#This Row],[Ship Country]],[1]!Countries[Ship Country],[1]!Countries[Area],"No registrado")</f>
        <v>Nord Europe</v>
      </c>
      <c r="O2748" s="14" t="str">
        <f>_xlfn.XLOOKUP(Ventas[[#This Row],[Ship Country]],[1]!Countries[Ship Country],[1]!Countries[Continent],"No existe")</f>
        <v>Europe</v>
      </c>
      <c r="P2748" s="15" t="str">
        <f>_xlfn.XLOOKUP(Ventas[[#This Row],[Category]],[2]!ProdManager[Category],[2]!ProdManager[Prod_Manager])</f>
        <v>Lydia Sinn</v>
      </c>
      <c r="Q2748" s="15">
        <f>YEAR(Ventas[[#This Row],[Order Date]])</f>
        <v>2014</v>
      </c>
      <c r="R2748" s="15" t="str">
        <f>TEXT(Ventas[[#This Row],[Order Date]],"MMM")</f>
        <v>dic</v>
      </c>
    </row>
    <row r="2749" spans="1:18" x14ac:dyDescent="0.25">
      <c r="A2749" s="6">
        <v>10351</v>
      </c>
      <c r="B2749" s="6" t="s">
        <v>188</v>
      </c>
      <c r="C2749" s="6" t="s">
        <v>43</v>
      </c>
      <c r="D2749" s="6">
        <v>210.8</v>
      </c>
      <c r="E2749" s="6">
        <v>191.828</v>
      </c>
      <c r="F2749" s="6">
        <v>20</v>
      </c>
      <c r="G2749" s="6" t="s">
        <v>66</v>
      </c>
      <c r="H2749" s="6" t="s">
        <v>67</v>
      </c>
      <c r="I2749" s="6" t="s">
        <v>68</v>
      </c>
      <c r="J2749" s="7">
        <v>42159</v>
      </c>
      <c r="K2749" s="12">
        <f>Ventas[[#This Row],[Unit Price]]*Ventas[[#This Row],[Quantity]]</f>
        <v>4216</v>
      </c>
      <c r="L2749" s="12">
        <f>Ventas[[#This Row],[Unit Cost]]*Ventas[[#This Row],[Quantity]]</f>
        <v>3836.56</v>
      </c>
      <c r="M2749" s="14">
        <f>Ventas[[#This Row],[Ingresos]]-Ventas[[#This Row],[Costes]]</f>
        <v>379.44000000000005</v>
      </c>
      <c r="N2749" s="14" t="str">
        <f>_xlfn.XLOOKUP(Ventas[[#This Row],[Ship Country]],[1]!Countries[Ship Country],[1]!Countries[Area],"No registrado")</f>
        <v>Nord Europe</v>
      </c>
      <c r="O2749" s="14" t="str">
        <f>_xlfn.XLOOKUP(Ventas[[#This Row],[Ship Country]],[1]!Countries[Ship Country],[1]!Countries[Continent],"No existe")</f>
        <v>Europe</v>
      </c>
      <c r="P2749" s="15" t="str">
        <f>_xlfn.XLOOKUP(Ventas[[#This Row],[Category]],[2]!ProdManager[Category],[2]!ProdManager[Prod_Manager])</f>
        <v>John Matter</v>
      </c>
      <c r="Q2749" s="15">
        <f>YEAR(Ventas[[#This Row],[Order Date]])</f>
        <v>2015</v>
      </c>
      <c r="R2749" s="15" t="str">
        <f>TEXT(Ventas[[#This Row],[Order Date]],"MMM")</f>
        <v>jun</v>
      </c>
    </row>
    <row r="2750" spans="1:18" x14ac:dyDescent="0.25">
      <c r="A2750" s="4">
        <v>10351</v>
      </c>
      <c r="B2750" s="4" t="s">
        <v>28</v>
      </c>
      <c r="C2750" s="4" t="s">
        <v>29</v>
      </c>
      <c r="D2750" s="4">
        <v>7.7</v>
      </c>
      <c r="E2750" s="4">
        <v>5.6209999999999996</v>
      </c>
      <c r="F2750" s="4">
        <v>13</v>
      </c>
      <c r="G2750" s="4" t="s">
        <v>66</v>
      </c>
      <c r="H2750" s="4" t="s">
        <v>67</v>
      </c>
      <c r="I2750" s="4" t="s">
        <v>68</v>
      </c>
      <c r="J2750" s="5">
        <v>41802</v>
      </c>
      <c r="K2750" s="12">
        <f>Ventas[[#This Row],[Unit Price]]*Ventas[[#This Row],[Quantity]]</f>
        <v>100.10000000000001</v>
      </c>
      <c r="L2750" s="12">
        <f>Ventas[[#This Row],[Unit Cost]]*Ventas[[#This Row],[Quantity]]</f>
        <v>73.072999999999993</v>
      </c>
      <c r="M2750" s="14">
        <f>Ventas[[#This Row],[Ingresos]]-Ventas[[#This Row],[Costes]]</f>
        <v>27.027000000000015</v>
      </c>
      <c r="N2750" s="14" t="str">
        <f>_xlfn.XLOOKUP(Ventas[[#This Row],[Ship Country]],[1]!Countries[Ship Country],[1]!Countries[Area],"No registrado")</f>
        <v>Nord Europe</v>
      </c>
      <c r="O2750" s="14" t="str">
        <f>_xlfn.XLOOKUP(Ventas[[#This Row],[Ship Country]],[1]!Countries[Ship Country],[1]!Countries[Continent],"No existe")</f>
        <v>Europe</v>
      </c>
      <c r="P2750" s="15" t="str">
        <f>_xlfn.XLOOKUP(Ventas[[#This Row],[Category]],[2]!ProdManager[Category],[2]!ProdManager[Prod_Manager])</f>
        <v>Peter Stone</v>
      </c>
      <c r="Q2750" s="15">
        <f>YEAR(Ventas[[#This Row],[Order Date]])</f>
        <v>2014</v>
      </c>
      <c r="R2750" s="15" t="str">
        <f>TEXT(Ventas[[#This Row],[Order Date]],"MMM")</f>
        <v>jun</v>
      </c>
    </row>
    <row r="2751" spans="1:18" x14ac:dyDescent="0.25">
      <c r="A2751" s="6">
        <v>10351</v>
      </c>
      <c r="B2751" s="6" t="s">
        <v>122</v>
      </c>
      <c r="C2751" s="6" t="s">
        <v>24</v>
      </c>
      <c r="D2751" s="6">
        <v>15.5</v>
      </c>
      <c r="E2751" s="6">
        <v>12.245000000000001</v>
      </c>
      <c r="F2751" s="6">
        <v>77</v>
      </c>
      <c r="G2751" s="6" t="s">
        <v>66</v>
      </c>
      <c r="H2751" s="6" t="s">
        <v>67</v>
      </c>
      <c r="I2751" s="6" t="s">
        <v>68</v>
      </c>
      <c r="J2751" s="7">
        <v>41988</v>
      </c>
      <c r="K2751" s="12">
        <f>Ventas[[#This Row],[Unit Price]]*Ventas[[#This Row],[Quantity]]</f>
        <v>1193.5</v>
      </c>
      <c r="L2751" s="12">
        <f>Ventas[[#This Row],[Unit Cost]]*Ventas[[#This Row],[Quantity]]</f>
        <v>942.86500000000012</v>
      </c>
      <c r="M2751" s="14">
        <f>Ventas[[#This Row],[Ingresos]]-Ventas[[#This Row],[Costes]]</f>
        <v>250.63499999999988</v>
      </c>
      <c r="N2751" s="14" t="str">
        <f>_xlfn.XLOOKUP(Ventas[[#This Row],[Ship Country]],[1]!Countries[Ship Country],[1]!Countries[Area],"No registrado")</f>
        <v>Nord Europe</v>
      </c>
      <c r="O2751" s="14" t="str">
        <f>_xlfn.XLOOKUP(Ventas[[#This Row],[Ship Country]],[1]!Countries[Ship Country],[1]!Countries[Continent],"No existe")</f>
        <v>Europe</v>
      </c>
      <c r="P2751" s="15" t="str">
        <f>_xlfn.XLOOKUP(Ventas[[#This Row],[Category]],[2]!ProdManager[Category],[2]!ProdManager[Prod_Manager])</f>
        <v>Lydia Sinn</v>
      </c>
      <c r="Q2751" s="15">
        <f>YEAR(Ventas[[#This Row],[Order Date]])</f>
        <v>2014</v>
      </c>
      <c r="R2751" s="15" t="str">
        <f>TEXT(Ventas[[#This Row],[Order Date]],"MMM")</f>
        <v>dic</v>
      </c>
    </row>
    <row r="2752" spans="1:18" x14ac:dyDescent="0.25">
      <c r="A2752" s="4">
        <v>10352</v>
      </c>
      <c r="B2752" s="4" t="s">
        <v>51</v>
      </c>
      <c r="C2752" s="4" t="s">
        <v>43</v>
      </c>
      <c r="D2752" s="4">
        <v>3.6</v>
      </c>
      <c r="E2752" s="4">
        <v>3.24</v>
      </c>
      <c r="F2752" s="4">
        <v>10</v>
      </c>
      <c r="G2752" s="4" t="s">
        <v>185</v>
      </c>
      <c r="H2752" s="4" t="s">
        <v>186</v>
      </c>
      <c r="I2752" s="4" t="s">
        <v>187</v>
      </c>
      <c r="J2752" s="5">
        <v>41793</v>
      </c>
      <c r="K2752" s="12">
        <f>Ventas[[#This Row],[Unit Price]]*Ventas[[#This Row],[Quantity]]</f>
        <v>36</v>
      </c>
      <c r="L2752" s="12">
        <f>Ventas[[#This Row],[Unit Cost]]*Ventas[[#This Row],[Quantity]]</f>
        <v>32.400000000000006</v>
      </c>
      <c r="M2752" s="14">
        <f>Ventas[[#This Row],[Ingresos]]-Ventas[[#This Row],[Costes]]</f>
        <v>3.5999999999999943</v>
      </c>
      <c r="N2752" s="14" t="str">
        <f>_xlfn.XLOOKUP(Ventas[[#This Row],[Ship Country]],[1]!Countries[Ship Country],[1]!Countries[Area],"No registrado")</f>
        <v>Sud Europe</v>
      </c>
      <c r="O2752" s="14" t="str">
        <f>_xlfn.XLOOKUP(Ventas[[#This Row],[Ship Country]],[1]!Countries[Ship Country],[1]!Countries[Continent],"No existe")</f>
        <v>Europe</v>
      </c>
      <c r="P2752" s="15" t="str">
        <f>_xlfn.XLOOKUP(Ventas[[#This Row],[Category]],[2]!ProdManager[Category],[2]!ProdManager[Prod_Manager])</f>
        <v>John Matter</v>
      </c>
      <c r="Q2752" s="15">
        <f>YEAR(Ventas[[#This Row],[Order Date]])</f>
        <v>2014</v>
      </c>
      <c r="R2752" s="15" t="str">
        <f>TEXT(Ventas[[#This Row],[Order Date]],"MMM")</f>
        <v>jun</v>
      </c>
    </row>
    <row r="2753" spans="1:18" x14ac:dyDescent="0.25">
      <c r="A2753" s="6">
        <v>10352</v>
      </c>
      <c r="B2753" s="6" t="s">
        <v>145</v>
      </c>
      <c r="C2753" s="6" t="s">
        <v>46</v>
      </c>
      <c r="D2753" s="6">
        <v>5.9</v>
      </c>
      <c r="E2753" s="6">
        <v>4.838000000000001</v>
      </c>
      <c r="F2753" s="6">
        <v>20</v>
      </c>
      <c r="G2753" s="6" t="s">
        <v>185</v>
      </c>
      <c r="H2753" s="6" t="s">
        <v>186</v>
      </c>
      <c r="I2753" s="6" t="s">
        <v>187</v>
      </c>
      <c r="J2753" s="7">
        <v>41804</v>
      </c>
      <c r="K2753" s="12">
        <f>Ventas[[#This Row],[Unit Price]]*Ventas[[#This Row],[Quantity]]</f>
        <v>118</v>
      </c>
      <c r="L2753" s="12">
        <f>Ventas[[#This Row],[Unit Cost]]*Ventas[[#This Row],[Quantity]]</f>
        <v>96.760000000000019</v>
      </c>
      <c r="M2753" s="14">
        <f>Ventas[[#This Row],[Ingresos]]-Ventas[[#This Row],[Costes]]</f>
        <v>21.239999999999981</v>
      </c>
      <c r="N2753" s="14" t="str">
        <f>_xlfn.XLOOKUP(Ventas[[#This Row],[Ship Country]],[1]!Countries[Ship Country],[1]!Countries[Area],"No registrado")</f>
        <v>Sud Europe</v>
      </c>
      <c r="O2753" s="14" t="str">
        <f>_xlfn.XLOOKUP(Ventas[[#This Row],[Ship Country]],[1]!Countries[Ship Country],[1]!Countries[Continent],"No existe")</f>
        <v>Europe</v>
      </c>
      <c r="P2753" s="15" t="str">
        <f>_xlfn.XLOOKUP(Ventas[[#This Row],[Category]],[2]!ProdManager[Category],[2]!ProdManager[Prod_Manager])</f>
        <v>John Matter</v>
      </c>
      <c r="Q2753" s="15">
        <f>YEAR(Ventas[[#This Row],[Order Date]])</f>
        <v>2014</v>
      </c>
      <c r="R2753" s="15" t="str">
        <f>TEXT(Ventas[[#This Row],[Order Date]],"MMM")</f>
        <v>jun</v>
      </c>
    </row>
    <row r="2754" spans="1:18" x14ac:dyDescent="0.25">
      <c r="A2754" s="4">
        <v>10353</v>
      </c>
      <c r="B2754" s="4" t="s">
        <v>16</v>
      </c>
      <c r="C2754" s="4" t="s">
        <v>15</v>
      </c>
      <c r="D2754" s="4">
        <v>16.8</v>
      </c>
      <c r="E2754" s="4">
        <v>13.943999999999999</v>
      </c>
      <c r="F2754" s="4">
        <v>12</v>
      </c>
      <c r="G2754" s="4" t="s">
        <v>206</v>
      </c>
      <c r="H2754" s="4" t="s">
        <v>207</v>
      </c>
      <c r="I2754" s="4" t="s">
        <v>68</v>
      </c>
      <c r="J2754" s="5">
        <v>42202</v>
      </c>
      <c r="K2754" s="12">
        <f>Ventas[[#This Row],[Unit Price]]*Ventas[[#This Row],[Quantity]]</f>
        <v>201.60000000000002</v>
      </c>
      <c r="L2754" s="12">
        <f>Ventas[[#This Row],[Unit Cost]]*Ventas[[#This Row],[Quantity]]</f>
        <v>167.32799999999997</v>
      </c>
      <c r="M2754" s="14">
        <f>Ventas[[#This Row],[Ingresos]]-Ventas[[#This Row],[Costes]]</f>
        <v>34.272000000000048</v>
      </c>
      <c r="N2754" s="14" t="str">
        <f>_xlfn.XLOOKUP(Ventas[[#This Row],[Ship Country]],[1]!Countries[Ship Country],[1]!Countries[Area],"No registrado")</f>
        <v>Nord Europe</v>
      </c>
      <c r="O2754" s="14" t="str">
        <f>_xlfn.XLOOKUP(Ventas[[#This Row],[Ship Country]],[1]!Countries[Ship Country],[1]!Countries[Continent],"No existe")</f>
        <v>Europe</v>
      </c>
      <c r="P2754" s="15" t="str">
        <f>_xlfn.XLOOKUP(Ventas[[#This Row],[Category]],[2]!ProdManager[Category],[2]!ProdManager[Prod_Manager])</f>
        <v>Peter Stone</v>
      </c>
      <c r="Q2754" s="15">
        <f>YEAR(Ventas[[#This Row],[Order Date]])</f>
        <v>2015</v>
      </c>
      <c r="R2754" s="15" t="str">
        <f>TEXT(Ventas[[#This Row],[Order Date]],"MMM")</f>
        <v>jul</v>
      </c>
    </row>
    <row r="2755" spans="1:18" x14ac:dyDescent="0.25">
      <c r="A2755" s="6">
        <v>10353</v>
      </c>
      <c r="B2755" s="6" t="s">
        <v>188</v>
      </c>
      <c r="C2755" s="6" t="s">
        <v>43</v>
      </c>
      <c r="D2755" s="6">
        <v>210.8</v>
      </c>
      <c r="E2755" s="6">
        <v>189.72000000000003</v>
      </c>
      <c r="F2755" s="6">
        <v>50</v>
      </c>
      <c r="G2755" s="6" t="s">
        <v>206</v>
      </c>
      <c r="H2755" s="6" t="s">
        <v>207</v>
      </c>
      <c r="I2755" s="6" t="s">
        <v>68</v>
      </c>
      <c r="J2755" s="7">
        <v>41667</v>
      </c>
      <c r="K2755" s="12">
        <f>Ventas[[#This Row],[Unit Price]]*Ventas[[#This Row],[Quantity]]</f>
        <v>10540</v>
      </c>
      <c r="L2755" s="12">
        <f>Ventas[[#This Row],[Unit Cost]]*Ventas[[#This Row],[Quantity]]</f>
        <v>9486.0000000000018</v>
      </c>
      <c r="M2755" s="14">
        <f>Ventas[[#This Row],[Ingresos]]-Ventas[[#This Row],[Costes]]</f>
        <v>1053.9999999999982</v>
      </c>
      <c r="N2755" s="14" t="str">
        <f>_xlfn.XLOOKUP(Ventas[[#This Row],[Ship Country]],[1]!Countries[Ship Country],[1]!Countries[Area],"No registrado")</f>
        <v>Nord Europe</v>
      </c>
      <c r="O2755" s="14" t="str">
        <f>_xlfn.XLOOKUP(Ventas[[#This Row],[Ship Country]],[1]!Countries[Ship Country],[1]!Countries[Continent],"No existe")</f>
        <v>Europe</v>
      </c>
      <c r="P2755" s="15" t="str">
        <f>_xlfn.XLOOKUP(Ventas[[#This Row],[Category]],[2]!ProdManager[Category],[2]!ProdManager[Prod_Manager])</f>
        <v>John Matter</v>
      </c>
      <c r="Q2755" s="15">
        <f>YEAR(Ventas[[#This Row],[Order Date]])</f>
        <v>2014</v>
      </c>
      <c r="R2755" s="15" t="str">
        <f>TEXT(Ventas[[#This Row],[Order Date]],"MMM")</f>
        <v>ene</v>
      </c>
    </row>
    <row r="2756" spans="1:18" x14ac:dyDescent="0.25">
      <c r="A2756" s="4">
        <v>10354</v>
      </c>
      <c r="B2756" s="4" t="s">
        <v>138</v>
      </c>
      <c r="C2756" s="4" t="s">
        <v>43</v>
      </c>
      <c r="D2756" s="4">
        <v>14.4</v>
      </c>
      <c r="E2756" s="4">
        <v>12.816000000000001</v>
      </c>
      <c r="F2756" s="4">
        <v>12</v>
      </c>
      <c r="G2756" s="4" t="s">
        <v>178</v>
      </c>
      <c r="H2756" s="4" t="s">
        <v>73</v>
      </c>
      <c r="I2756" s="4" t="s">
        <v>74</v>
      </c>
      <c r="J2756" s="5">
        <v>41748</v>
      </c>
      <c r="K2756" s="12">
        <f>Ventas[[#This Row],[Unit Price]]*Ventas[[#This Row],[Quantity]]</f>
        <v>172.8</v>
      </c>
      <c r="L2756" s="12">
        <f>Ventas[[#This Row],[Unit Cost]]*Ventas[[#This Row],[Quantity]]</f>
        <v>153.792</v>
      </c>
      <c r="M2756" s="14">
        <f>Ventas[[#This Row],[Ingresos]]-Ventas[[#This Row],[Costes]]</f>
        <v>19.00800000000001</v>
      </c>
      <c r="N2756" s="14" t="str">
        <f>_xlfn.XLOOKUP(Ventas[[#This Row],[Ship Country]],[1]!Countries[Ship Country],[1]!Countries[Area],"No registrado")</f>
        <v>Sud America</v>
      </c>
      <c r="O2756" s="14" t="str">
        <f>_xlfn.XLOOKUP(Ventas[[#This Row],[Ship Country]],[1]!Countries[Ship Country],[1]!Countries[Continent],"No existe")</f>
        <v>America</v>
      </c>
      <c r="P2756" s="15" t="str">
        <f>_xlfn.XLOOKUP(Ventas[[#This Row],[Category]],[2]!ProdManager[Category],[2]!ProdManager[Prod_Manager])</f>
        <v>John Matter</v>
      </c>
      <c r="Q2756" s="15">
        <f>YEAR(Ventas[[#This Row],[Order Date]])</f>
        <v>2014</v>
      </c>
      <c r="R2756" s="15" t="str">
        <f>TEXT(Ventas[[#This Row],[Order Date]],"MMM")</f>
        <v>abr</v>
      </c>
    </row>
    <row r="2757" spans="1:18" x14ac:dyDescent="0.25">
      <c r="A2757" s="6">
        <v>10354</v>
      </c>
      <c r="B2757" s="6" t="s">
        <v>102</v>
      </c>
      <c r="C2757" s="6" t="s">
        <v>46</v>
      </c>
      <c r="D2757" s="6">
        <v>99</v>
      </c>
      <c r="E2757" s="6">
        <v>76.23</v>
      </c>
      <c r="F2757" s="6">
        <v>4</v>
      </c>
      <c r="G2757" s="6" t="s">
        <v>178</v>
      </c>
      <c r="H2757" s="6" t="s">
        <v>73</v>
      </c>
      <c r="I2757" s="6" t="s">
        <v>74</v>
      </c>
      <c r="J2757" s="7">
        <v>41687</v>
      </c>
      <c r="K2757" s="12">
        <f>Ventas[[#This Row],[Unit Price]]*Ventas[[#This Row],[Quantity]]</f>
        <v>396</v>
      </c>
      <c r="L2757" s="12">
        <f>Ventas[[#This Row],[Unit Cost]]*Ventas[[#This Row],[Quantity]]</f>
        <v>304.92</v>
      </c>
      <c r="M2757" s="14">
        <f>Ventas[[#This Row],[Ingresos]]-Ventas[[#This Row],[Costes]]</f>
        <v>91.079999999999984</v>
      </c>
      <c r="N2757" s="14" t="str">
        <f>_xlfn.XLOOKUP(Ventas[[#This Row],[Ship Country]],[1]!Countries[Ship Country],[1]!Countries[Area],"No registrado")</f>
        <v>Sud America</v>
      </c>
      <c r="O2757" s="14" t="str">
        <f>_xlfn.XLOOKUP(Ventas[[#This Row],[Ship Country]],[1]!Countries[Ship Country],[1]!Countries[Continent],"No existe")</f>
        <v>America</v>
      </c>
      <c r="P2757" s="15" t="str">
        <f>_xlfn.XLOOKUP(Ventas[[#This Row],[Category]],[2]!ProdManager[Category],[2]!ProdManager[Prod_Manager])</f>
        <v>John Matter</v>
      </c>
      <c r="Q2757" s="15">
        <f>YEAR(Ventas[[#This Row],[Order Date]])</f>
        <v>2014</v>
      </c>
      <c r="R2757" s="15" t="str">
        <f>TEXT(Ventas[[#This Row],[Order Date]],"MMM")</f>
        <v>feb</v>
      </c>
    </row>
    <row r="2758" spans="1:18" x14ac:dyDescent="0.25">
      <c r="A2758" s="4">
        <v>10355</v>
      </c>
      <c r="B2758" s="4" t="s">
        <v>51</v>
      </c>
      <c r="C2758" s="4" t="s">
        <v>43</v>
      </c>
      <c r="D2758" s="4">
        <v>3.6</v>
      </c>
      <c r="E2758" s="4">
        <v>3.2040000000000002</v>
      </c>
      <c r="F2758" s="4">
        <v>25</v>
      </c>
      <c r="G2758" s="4" t="s">
        <v>208</v>
      </c>
      <c r="H2758" s="4" t="s">
        <v>209</v>
      </c>
      <c r="I2758" s="4" t="s">
        <v>149</v>
      </c>
      <c r="J2758" s="5">
        <v>42077</v>
      </c>
      <c r="K2758" s="12">
        <f>Ventas[[#This Row],[Unit Price]]*Ventas[[#This Row],[Quantity]]</f>
        <v>90</v>
      </c>
      <c r="L2758" s="12">
        <f>Ventas[[#This Row],[Unit Cost]]*Ventas[[#This Row],[Quantity]]</f>
        <v>80.100000000000009</v>
      </c>
      <c r="M2758" s="14">
        <f>Ventas[[#This Row],[Ingresos]]-Ventas[[#This Row],[Costes]]</f>
        <v>9.8999999999999915</v>
      </c>
      <c r="N2758" s="14" t="str">
        <f>_xlfn.XLOOKUP(Ventas[[#This Row],[Ship Country]],[1]!Countries[Ship Country],[1]!Countries[Area],"No registrado")</f>
        <v>Nord Europe</v>
      </c>
      <c r="O2758" s="14" t="str">
        <f>_xlfn.XLOOKUP(Ventas[[#This Row],[Ship Country]],[1]!Countries[Ship Country],[1]!Countries[Continent],"No existe")</f>
        <v>Europe</v>
      </c>
      <c r="P2758" s="15" t="str">
        <f>_xlfn.XLOOKUP(Ventas[[#This Row],[Category]],[2]!ProdManager[Category],[2]!ProdManager[Prod_Manager])</f>
        <v>John Matter</v>
      </c>
      <c r="Q2758" s="15">
        <f>YEAR(Ventas[[#This Row],[Order Date]])</f>
        <v>2015</v>
      </c>
      <c r="R2758" s="15" t="str">
        <f>TEXT(Ventas[[#This Row],[Order Date]],"MMM")</f>
        <v>mar</v>
      </c>
    </row>
    <row r="2759" spans="1:18" x14ac:dyDescent="0.25">
      <c r="A2759" s="6">
        <v>10355</v>
      </c>
      <c r="B2759" s="6" t="s">
        <v>33</v>
      </c>
      <c r="C2759" s="6" t="s">
        <v>10</v>
      </c>
      <c r="D2759" s="6">
        <v>15.6</v>
      </c>
      <c r="E2759" s="6">
        <v>12.167999999999999</v>
      </c>
      <c r="F2759" s="6">
        <v>25</v>
      </c>
      <c r="G2759" s="6" t="s">
        <v>208</v>
      </c>
      <c r="H2759" s="6" t="s">
        <v>209</v>
      </c>
      <c r="I2759" s="6" t="s">
        <v>149</v>
      </c>
      <c r="J2759" s="7">
        <v>41954</v>
      </c>
      <c r="K2759" s="12">
        <f>Ventas[[#This Row],[Unit Price]]*Ventas[[#This Row],[Quantity]]</f>
        <v>390</v>
      </c>
      <c r="L2759" s="12">
        <f>Ventas[[#This Row],[Unit Cost]]*Ventas[[#This Row],[Quantity]]</f>
        <v>304.2</v>
      </c>
      <c r="M2759" s="14">
        <f>Ventas[[#This Row],[Ingresos]]-Ventas[[#This Row],[Costes]]</f>
        <v>85.800000000000011</v>
      </c>
      <c r="N2759" s="14" t="str">
        <f>_xlfn.XLOOKUP(Ventas[[#This Row],[Ship Country]],[1]!Countries[Ship Country],[1]!Countries[Area],"No registrado")</f>
        <v>Nord Europe</v>
      </c>
      <c r="O2759" s="14" t="str">
        <f>_xlfn.XLOOKUP(Ventas[[#This Row],[Ship Country]],[1]!Countries[Ship Country],[1]!Countries[Continent],"No existe")</f>
        <v>Europe</v>
      </c>
      <c r="P2759" s="15" t="str">
        <f>_xlfn.XLOOKUP(Ventas[[#This Row],[Category]],[2]!ProdManager[Category],[2]!ProdManager[Prod_Manager])</f>
        <v>Marc Caine</v>
      </c>
      <c r="Q2759" s="15">
        <f>YEAR(Ventas[[#This Row],[Order Date]])</f>
        <v>2014</v>
      </c>
      <c r="R2759" s="15" t="str">
        <f>TEXT(Ventas[[#This Row],[Order Date]],"MMM")</f>
        <v>nov</v>
      </c>
    </row>
    <row r="2760" spans="1:18" x14ac:dyDescent="0.25">
      <c r="A2760" s="4">
        <v>10356</v>
      </c>
      <c r="B2760" s="4" t="s">
        <v>44</v>
      </c>
      <c r="C2760" s="4" t="s">
        <v>15</v>
      </c>
      <c r="D2760" s="4">
        <v>10</v>
      </c>
      <c r="E2760" s="4">
        <v>8.1000000000000014</v>
      </c>
      <c r="F2760" s="4">
        <v>30</v>
      </c>
      <c r="G2760" s="4" t="s">
        <v>160</v>
      </c>
      <c r="H2760" s="4" t="s">
        <v>161</v>
      </c>
      <c r="I2760" s="4" t="s">
        <v>21</v>
      </c>
      <c r="J2760" s="5">
        <v>41840</v>
      </c>
      <c r="K2760" s="12">
        <f>Ventas[[#This Row],[Unit Price]]*Ventas[[#This Row],[Quantity]]</f>
        <v>300</v>
      </c>
      <c r="L2760" s="12">
        <f>Ventas[[#This Row],[Unit Cost]]*Ventas[[#This Row],[Quantity]]</f>
        <v>243.00000000000006</v>
      </c>
      <c r="M2760" s="14">
        <f>Ventas[[#This Row],[Ingresos]]-Ventas[[#This Row],[Costes]]</f>
        <v>56.999999999999943</v>
      </c>
      <c r="N2760" s="14" t="str">
        <f>_xlfn.XLOOKUP(Ventas[[#This Row],[Ship Country]],[1]!Countries[Ship Country],[1]!Countries[Area],"No registrado")</f>
        <v>Nord Europe</v>
      </c>
      <c r="O2760" s="14" t="str">
        <f>_xlfn.XLOOKUP(Ventas[[#This Row],[Ship Country]],[1]!Countries[Ship Country],[1]!Countries[Continent],"No existe")</f>
        <v>Europe</v>
      </c>
      <c r="P2760" s="15" t="str">
        <f>_xlfn.XLOOKUP(Ventas[[#This Row],[Category]],[2]!ProdManager[Category],[2]!ProdManager[Prod_Manager])</f>
        <v>Peter Stone</v>
      </c>
      <c r="Q2760" s="15">
        <f>YEAR(Ventas[[#This Row],[Order Date]])</f>
        <v>2014</v>
      </c>
      <c r="R2760" s="15" t="str">
        <f>TEXT(Ventas[[#This Row],[Order Date]],"MMM")</f>
        <v>jul</v>
      </c>
    </row>
    <row r="2761" spans="1:18" x14ac:dyDescent="0.25">
      <c r="A2761" s="6">
        <v>10356</v>
      </c>
      <c r="B2761" s="6" t="s">
        <v>45</v>
      </c>
      <c r="C2761" s="6" t="s">
        <v>46</v>
      </c>
      <c r="D2761" s="6">
        <v>19.2</v>
      </c>
      <c r="E2761" s="6">
        <v>15.552</v>
      </c>
      <c r="F2761" s="6">
        <v>12</v>
      </c>
      <c r="G2761" s="6" t="s">
        <v>160</v>
      </c>
      <c r="H2761" s="6" t="s">
        <v>161</v>
      </c>
      <c r="I2761" s="6" t="s">
        <v>21</v>
      </c>
      <c r="J2761" s="7">
        <v>41700</v>
      </c>
      <c r="K2761" s="12">
        <f>Ventas[[#This Row],[Unit Price]]*Ventas[[#This Row],[Quantity]]</f>
        <v>230.39999999999998</v>
      </c>
      <c r="L2761" s="12">
        <f>Ventas[[#This Row],[Unit Cost]]*Ventas[[#This Row],[Quantity]]</f>
        <v>186.624</v>
      </c>
      <c r="M2761" s="14">
        <f>Ventas[[#This Row],[Ingresos]]-Ventas[[#This Row],[Costes]]</f>
        <v>43.775999999999982</v>
      </c>
      <c r="N2761" s="14" t="str">
        <f>_xlfn.XLOOKUP(Ventas[[#This Row],[Ship Country]],[1]!Countries[Ship Country],[1]!Countries[Area],"No registrado")</f>
        <v>Nord Europe</v>
      </c>
      <c r="O2761" s="14" t="str">
        <f>_xlfn.XLOOKUP(Ventas[[#This Row],[Ship Country]],[1]!Countries[Ship Country],[1]!Countries[Continent],"No existe")</f>
        <v>Europe</v>
      </c>
      <c r="P2761" s="15" t="str">
        <f>_xlfn.XLOOKUP(Ventas[[#This Row],[Category]],[2]!ProdManager[Category],[2]!ProdManager[Prod_Manager])</f>
        <v>John Matter</v>
      </c>
      <c r="Q2761" s="15">
        <f>YEAR(Ventas[[#This Row],[Order Date]])</f>
        <v>2014</v>
      </c>
      <c r="R2761" s="15" t="str">
        <f>TEXT(Ventas[[#This Row],[Order Date]],"MMM")</f>
        <v>mar</v>
      </c>
    </row>
    <row r="2762" spans="1:18" x14ac:dyDescent="0.25">
      <c r="A2762" s="4">
        <v>10356</v>
      </c>
      <c r="B2762" s="4" t="s">
        <v>155</v>
      </c>
      <c r="C2762" s="4" t="s">
        <v>15</v>
      </c>
      <c r="D2762" s="4">
        <v>28.8</v>
      </c>
      <c r="E2762" s="4">
        <v>22.176000000000002</v>
      </c>
      <c r="F2762" s="4">
        <v>20</v>
      </c>
      <c r="G2762" s="4" t="s">
        <v>160</v>
      </c>
      <c r="H2762" s="4" t="s">
        <v>161</v>
      </c>
      <c r="I2762" s="4" t="s">
        <v>21</v>
      </c>
      <c r="J2762" s="5">
        <v>41694</v>
      </c>
      <c r="K2762" s="12">
        <f>Ventas[[#This Row],[Unit Price]]*Ventas[[#This Row],[Quantity]]</f>
        <v>576</v>
      </c>
      <c r="L2762" s="12">
        <f>Ventas[[#This Row],[Unit Cost]]*Ventas[[#This Row],[Quantity]]</f>
        <v>443.52000000000004</v>
      </c>
      <c r="M2762" s="14">
        <f>Ventas[[#This Row],[Ingresos]]-Ventas[[#This Row],[Costes]]</f>
        <v>132.47999999999996</v>
      </c>
      <c r="N2762" s="14" t="str">
        <f>_xlfn.XLOOKUP(Ventas[[#This Row],[Ship Country]],[1]!Countries[Ship Country],[1]!Countries[Area],"No registrado")</f>
        <v>Nord Europe</v>
      </c>
      <c r="O2762" s="14" t="str">
        <f>_xlfn.XLOOKUP(Ventas[[#This Row],[Ship Country]],[1]!Countries[Ship Country],[1]!Countries[Continent],"No existe")</f>
        <v>Europe</v>
      </c>
      <c r="P2762" s="15" t="str">
        <f>_xlfn.XLOOKUP(Ventas[[#This Row],[Category]],[2]!ProdManager[Category],[2]!ProdManager[Prod_Manager])</f>
        <v>Peter Stone</v>
      </c>
      <c r="Q2762" s="15">
        <f>YEAR(Ventas[[#This Row],[Order Date]])</f>
        <v>2014</v>
      </c>
      <c r="R2762" s="15" t="str">
        <f>TEXT(Ventas[[#This Row],[Order Date]],"MMM")</f>
        <v>feb</v>
      </c>
    </row>
    <row r="2763" spans="1:18" x14ac:dyDescent="0.25">
      <c r="A2763" s="6">
        <v>10357</v>
      </c>
      <c r="B2763" s="6" t="s">
        <v>112</v>
      </c>
      <c r="C2763" s="6" t="s">
        <v>29</v>
      </c>
      <c r="D2763" s="6">
        <v>24.8</v>
      </c>
      <c r="E2763" s="6">
        <v>17.855999999999998</v>
      </c>
      <c r="F2763" s="6">
        <v>30</v>
      </c>
      <c r="G2763" s="6" t="s">
        <v>135</v>
      </c>
      <c r="H2763" s="6" t="s">
        <v>136</v>
      </c>
      <c r="I2763" s="6" t="s">
        <v>65</v>
      </c>
      <c r="J2763" s="7">
        <v>42065</v>
      </c>
      <c r="K2763" s="12">
        <f>Ventas[[#This Row],[Unit Price]]*Ventas[[#This Row],[Quantity]]</f>
        <v>744</v>
      </c>
      <c r="L2763" s="12">
        <f>Ventas[[#This Row],[Unit Cost]]*Ventas[[#This Row],[Quantity]]</f>
        <v>535.67999999999995</v>
      </c>
      <c r="M2763" s="14">
        <f>Ventas[[#This Row],[Ingresos]]-Ventas[[#This Row],[Costes]]</f>
        <v>208.32000000000005</v>
      </c>
      <c r="N2763" s="14" t="str">
        <f>_xlfn.XLOOKUP(Ventas[[#This Row],[Ship Country]],[1]!Countries[Ship Country],[1]!Countries[Area],"No registrado")</f>
        <v>Sud America</v>
      </c>
      <c r="O2763" s="14" t="str">
        <f>_xlfn.XLOOKUP(Ventas[[#This Row],[Ship Country]],[1]!Countries[Ship Country],[1]!Countries[Continent],"No existe")</f>
        <v>America</v>
      </c>
      <c r="P2763" s="15" t="str">
        <f>_xlfn.XLOOKUP(Ventas[[#This Row],[Category]],[2]!ProdManager[Category],[2]!ProdManager[Prod_Manager])</f>
        <v>Peter Stone</v>
      </c>
      <c r="Q2763" s="15">
        <f>YEAR(Ventas[[#This Row],[Order Date]])</f>
        <v>2015</v>
      </c>
      <c r="R2763" s="15" t="str">
        <f>TEXT(Ventas[[#This Row],[Order Date]],"MMM")</f>
        <v>mar</v>
      </c>
    </row>
    <row r="2764" spans="1:18" x14ac:dyDescent="0.25">
      <c r="A2764" s="4">
        <v>10357</v>
      </c>
      <c r="B2764" s="4" t="s">
        <v>189</v>
      </c>
      <c r="C2764" s="4" t="s">
        <v>35</v>
      </c>
      <c r="D2764" s="4">
        <v>24.9</v>
      </c>
      <c r="E2764" s="4">
        <v>16.184999999999999</v>
      </c>
      <c r="F2764" s="4">
        <v>16</v>
      </c>
      <c r="G2764" s="4" t="s">
        <v>135</v>
      </c>
      <c r="H2764" s="4" t="s">
        <v>136</v>
      </c>
      <c r="I2764" s="4" t="s">
        <v>65</v>
      </c>
      <c r="J2764" s="5">
        <v>41669</v>
      </c>
      <c r="K2764" s="12">
        <f>Ventas[[#This Row],[Unit Price]]*Ventas[[#This Row],[Quantity]]</f>
        <v>398.4</v>
      </c>
      <c r="L2764" s="12">
        <f>Ventas[[#This Row],[Unit Cost]]*Ventas[[#This Row],[Quantity]]</f>
        <v>258.95999999999998</v>
      </c>
      <c r="M2764" s="14">
        <f>Ventas[[#This Row],[Ingresos]]-Ventas[[#This Row],[Costes]]</f>
        <v>139.44</v>
      </c>
      <c r="N2764" s="14" t="str">
        <f>_xlfn.XLOOKUP(Ventas[[#This Row],[Ship Country]],[1]!Countries[Ship Country],[1]!Countries[Area],"No registrado")</f>
        <v>Sud America</v>
      </c>
      <c r="O2764" s="14" t="str">
        <f>_xlfn.XLOOKUP(Ventas[[#This Row],[Ship Country]],[1]!Countries[Ship Country],[1]!Countries[Continent],"No existe")</f>
        <v>America</v>
      </c>
      <c r="P2764" s="15" t="str">
        <f>_xlfn.XLOOKUP(Ventas[[#This Row],[Category]],[2]!ProdManager[Category],[2]!ProdManager[Prod_Manager])</f>
        <v>Lydia Sinn</v>
      </c>
      <c r="Q2764" s="15">
        <f>YEAR(Ventas[[#This Row],[Order Date]])</f>
        <v>2014</v>
      </c>
      <c r="R2764" s="15" t="str">
        <f>TEXT(Ventas[[#This Row],[Order Date]],"MMM")</f>
        <v>ene</v>
      </c>
    </row>
    <row r="2765" spans="1:18" x14ac:dyDescent="0.25">
      <c r="A2765" s="6">
        <v>10357</v>
      </c>
      <c r="B2765" s="6" t="s">
        <v>40</v>
      </c>
      <c r="C2765" s="6" t="s">
        <v>15</v>
      </c>
      <c r="D2765" s="6">
        <v>27.2</v>
      </c>
      <c r="E2765" s="6">
        <v>22.032</v>
      </c>
      <c r="F2765" s="6">
        <v>8</v>
      </c>
      <c r="G2765" s="6" t="s">
        <v>135</v>
      </c>
      <c r="H2765" s="6" t="s">
        <v>136</v>
      </c>
      <c r="I2765" s="6" t="s">
        <v>65</v>
      </c>
      <c r="J2765" s="7">
        <v>41789</v>
      </c>
      <c r="K2765" s="12">
        <f>Ventas[[#This Row],[Unit Price]]*Ventas[[#This Row],[Quantity]]</f>
        <v>217.6</v>
      </c>
      <c r="L2765" s="12">
        <f>Ventas[[#This Row],[Unit Cost]]*Ventas[[#This Row],[Quantity]]</f>
        <v>176.256</v>
      </c>
      <c r="M2765" s="14">
        <f>Ventas[[#This Row],[Ingresos]]-Ventas[[#This Row],[Costes]]</f>
        <v>41.343999999999994</v>
      </c>
      <c r="N2765" s="14" t="str">
        <f>_xlfn.XLOOKUP(Ventas[[#This Row],[Ship Country]],[1]!Countries[Ship Country],[1]!Countries[Area],"No registrado")</f>
        <v>Sud America</v>
      </c>
      <c r="O2765" s="14" t="str">
        <f>_xlfn.XLOOKUP(Ventas[[#This Row],[Ship Country]],[1]!Countries[Ship Country],[1]!Countries[Continent],"No existe")</f>
        <v>America</v>
      </c>
      <c r="P2765" s="15" t="str">
        <f>_xlfn.XLOOKUP(Ventas[[#This Row],[Category]],[2]!ProdManager[Category],[2]!ProdManager[Prod_Manager])</f>
        <v>Peter Stone</v>
      </c>
      <c r="Q2765" s="15">
        <f>YEAR(Ventas[[#This Row],[Order Date]])</f>
        <v>2014</v>
      </c>
      <c r="R2765" s="15" t="str">
        <f>TEXT(Ventas[[#This Row],[Order Date]],"MMM")</f>
        <v>may</v>
      </c>
    </row>
    <row r="2766" spans="1:18" x14ac:dyDescent="0.25">
      <c r="A2766" s="4">
        <v>10358</v>
      </c>
      <c r="B2766" s="4" t="s">
        <v>57</v>
      </c>
      <c r="C2766" s="4" t="s">
        <v>29</v>
      </c>
      <c r="D2766" s="4">
        <v>15.2</v>
      </c>
      <c r="E2766" s="4">
        <v>11.552</v>
      </c>
      <c r="F2766" s="4">
        <v>20</v>
      </c>
      <c r="G2766" s="4" t="s">
        <v>204</v>
      </c>
      <c r="H2766" s="4" t="s">
        <v>205</v>
      </c>
      <c r="I2766" s="4" t="s">
        <v>13</v>
      </c>
      <c r="J2766" s="5">
        <v>41759</v>
      </c>
      <c r="K2766" s="12">
        <f>Ventas[[#This Row],[Unit Price]]*Ventas[[#This Row],[Quantity]]</f>
        <v>304</v>
      </c>
      <c r="L2766" s="12">
        <f>Ventas[[#This Row],[Unit Cost]]*Ventas[[#This Row],[Quantity]]</f>
        <v>231.04</v>
      </c>
      <c r="M2766" s="14">
        <f>Ventas[[#This Row],[Ingresos]]-Ventas[[#This Row],[Costes]]</f>
        <v>72.960000000000008</v>
      </c>
      <c r="N2766" s="14" t="str">
        <f>_xlfn.XLOOKUP(Ventas[[#This Row],[Ship Country]],[1]!Countries[Ship Country],[1]!Countries[Area],"No registrado")</f>
        <v>Nord Europe</v>
      </c>
      <c r="O2766" s="14" t="str">
        <f>_xlfn.XLOOKUP(Ventas[[#This Row],[Ship Country]],[1]!Countries[Ship Country],[1]!Countries[Continent],"No existe")</f>
        <v>Europe</v>
      </c>
      <c r="P2766" s="15" t="str">
        <f>_xlfn.XLOOKUP(Ventas[[#This Row],[Category]],[2]!ProdManager[Category],[2]!ProdManager[Prod_Manager])</f>
        <v>Peter Stone</v>
      </c>
      <c r="Q2766" s="15">
        <f>YEAR(Ventas[[#This Row],[Order Date]])</f>
        <v>2014</v>
      </c>
      <c r="R2766" s="15" t="str">
        <f>TEXT(Ventas[[#This Row],[Order Date]],"MMM")</f>
        <v>abr</v>
      </c>
    </row>
    <row r="2767" spans="1:18" x14ac:dyDescent="0.25">
      <c r="A2767" s="6">
        <v>10358</v>
      </c>
      <c r="B2767" s="6" t="s">
        <v>51</v>
      </c>
      <c r="C2767" s="6" t="s">
        <v>43</v>
      </c>
      <c r="D2767" s="6">
        <v>3.6</v>
      </c>
      <c r="E2767" s="6">
        <v>3.2760000000000002</v>
      </c>
      <c r="F2767" s="6">
        <v>10</v>
      </c>
      <c r="G2767" s="6" t="s">
        <v>204</v>
      </c>
      <c r="H2767" s="6" t="s">
        <v>205</v>
      </c>
      <c r="I2767" s="6" t="s">
        <v>13</v>
      </c>
      <c r="J2767" s="7">
        <v>41975</v>
      </c>
      <c r="K2767" s="12">
        <f>Ventas[[#This Row],[Unit Price]]*Ventas[[#This Row],[Quantity]]</f>
        <v>36</v>
      </c>
      <c r="L2767" s="12">
        <f>Ventas[[#This Row],[Unit Cost]]*Ventas[[#This Row],[Quantity]]</f>
        <v>32.760000000000005</v>
      </c>
      <c r="M2767" s="14">
        <f>Ventas[[#This Row],[Ingresos]]-Ventas[[#This Row],[Costes]]</f>
        <v>3.2399999999999949</v>
      </c>
      <c r="N2767" s="14" t="str">
        <f>_xlfn.XLOOKUP(Ventas[[#This Row],[Ship Country]],[1]!Countries[Ship Country],[1]!Countries[Area],"No registrado")</f>
        <v>Nord Europe</v>
      </c>
      <c r="O2767" s="14" t="str">
        <f>_xlfn.XLOOKUP(Ventas[[#This Row],[Ship Country]],[1]!Countries[Ship Country],[1]!Countries[Continent],"No existe")</f>
        <v>Europe</v>
      </c>
      <c r="P2767" s="15" t="str">
        <f>_xlfn.XLOOKUP(Ventas[[#This Row],[Category]],[2]!ProdManager[Category],[2]!ProdManager[Prod_Manager])</f>
        <v>John Matter</v>
      </c>
      <c r="Q2767" s="15">
        <f>YEAR(Ventas[[#This Row],[Order Date]])</f>
        <v>2014</v>
      </c>
      <c r="R2767" s="15" t="str">
        <f>TEXT(Ventas[[#This Row],[Order Date]],"MMM")</f>
        <v>dic</v>
      </c>
    </row>
    <row r="2768" spans="1:18" x14ac:dyDescent="0.25">
      <c r="A2768" s="4">
        <v>10358</v>
      </c>
      <c r="B2768" s="4" t="s">
        <v>140</v>
      </c>
      <c r="C2768" s="4" t="s">
        <v>43</v>
      </c>
      <c r="D2768" s="4">
        <v>11.2</v>
      </c>
      <c r="E2768" s="4">
        <v>10.08</v>
      </c>
      <c r="F2768" s="4">
        <v>10</v>
      </c>
      <c r="G2768" s="4" t="s">
        <v>204</v>
      </c>
      <c r="H2768" s="4" t="s">
        <v>205</v>
      </c>
      <c r="I2768" s="4" t="s">
        <v>13</v>
      </c>
      <c r="J2768" s="5">
        <v>42023</v>
      </c>
      <c r="K2768" s="12">
        <f>Ventas[[#This Row],[Unit Price]]*Ventas[[#This Row],[Quantity]]</f>
        <v>112</v>
      </c>
      <c r="L2768" s="12">
        <f>Ventas[[#This Row],[Unit Cost]]*Ventas[[#This Row],[Quantity]]</f>
        <v>100.8</v>
      </c>
      <c r="M2768" s="14">
        <f>Ventas[[#This Row],[Ingresos]]-Ventas[[#This Row],[Costes]]</f>
        <v>11.200000000000003</v>
      </c>
      <c r="N2768" s="14" t="str">
        <f>_xlfn.XLOOKUP(Ventas[[#This Row],[Ship Country]],[1]!Countries[Ship Country],[1]!Countries[Area],"No registrado")</f>
        <v>Nord Europe</v>
      </c>
      <c r="O2768" s="14" t="str">
        <f>_xlfn.XLOOKUP(Ventas[[#This Row],[Ship Country]],[1]!Countries[Ship Country],[1]!Countries[Continent],"No existe")</f>
        <v>Europe</v>
      </c>
      <c r="P2768" s="15" t="str">
        <f>_xlfn.XLOOKUP(Ventas[[#This Row],[Category]],[2]!ProdManager[Category],[2]!ProdManager[Prod_Manager])</f>
        <v>John Matter</v>
      </c>
      <c r="Q2768" s="15">
        <f>YEAR(Ventas[[#This Row],[Order Date]])</f>
        <v>2015</v>
      </c>
      <c r="R2768" s="15" t="str">
        <f>TEXT(Ventas[[#This Row],[Order Date]],"MMM")</f>
        <v>ene</v>
      </c>
    </row>
    <row r="2769" spans="1:18" x14ac:dyDescent="0.25">
      <c r="A2769" s="6">
        <v>10359</v>
      </c>
      <c r="B2769" s="6" t="s">
        <v>40</v>
      </c>
      <c r="C2769" s="6" t="s">
        <v>15</v>
      </c>
      <c r="D2769" s="6">
        <v>27.2</v>
      </c>
      <c r="E2769" s="6">
        <v>22.575999999999997</v>
      </c>
      <c r="F2769" s="6">
        <v>80</v>
      </c>
      <c r="G2769" s="6" t="s">
        <v>210</v>
      </c>
      <c r="H2769" s="6" t="s">
        <v>148</v>
      </c>
      <c r="I2769" s="6" t="s">
        <v>149</v>
      </c>
      <c r="J2769" s="7">
        <v>41848</v>
      </c>
      <c r="K2769" s="12">
        <f>Ventas[[#This Row],[Unit Price]]*Ventas[[#This Row],[Quantity]]</f>
        <v>2176</v>
      </c>
      <c r="L2769" s="12">
        <f>Ventas[[#This Row],[Unit Cost]]*Ventas[[#This Row],[Quantity]]</f>
        <v>1806.0799999999997</v>
      </c>
      <c r="M2769" s="14">
        <f>Ventas[[#This Row],[Ingresos]]-Ventas[[#This Row],[Costes]]</f>
        <v>369.9200000000003</v>
      </c>
      <c r="N2769" s="14" t="str">
        <f>_xlfn.XLOOKUP(Ventas[[#This Row],[Ship Country]],[1]!Countries[Ship Country],[1]!Countries[Area],"No registrado")</f>
        <v>Nord Europe</v>
      </c>
      <c r="O2769" s="14" t="str">
        <f>_xlfn.XLOOKUP(Ventas[[#This Row],[Ship Country]],[1]!Countries[Ship Country],[1]!Countries[Continent],"No existe")</f>
        <v>Europe</v>
      </c>
      <c r="P2769" s="15" t="str">
        <f>_xlfn.XLOOKUP(Ventas[[#This Row],[Category]],[2]!ProdManager[Category],[2]!ProdManager[Prod_Manager])</f>
        <v>Peter Stone</v>
      </c>
      <c r="Q2769" s="15">
        <f>YEAR(Ventas[[#This Row],[Order Date]])</f>
        <v>2014</v>
      </c>
      <c r="R2769" s="15" t="str">
        <f>TEXT(Ventas[[#This Row],[Order Date]],"MMM")</f>
        <v>jul</v>
      </c>
    </row>
    <row r="2770" spans="1:18" x14ac:dyDescent="0.25">
      <c r="A2770" s="4">
        <v>10359</v>
      </c>
      <c r="B2770" s="4" t="s">
        <v>56</v>
      </c>
      <c r="C2770" s="4" t="s">
        <v>35</v>
      </c>
      <c r="D2770" s="4">
        <v>13.9</v>
      </c>
      <c r="E2770" s="4">
        <v>9.3129999999999988</v>
      </c>
      <c r="F2770" s="4">
        <v>56</v>
      </c>
      <c r="G2770" s="4" t="s">
        <v>210</v>
      </c>
      <c r="H2770" s="4" t="s">
        <v>148</v>
      </c>
      <c r="I2770" s="4" t="s">
        <v>149</v>
      </c>
      <c r="J2770" s="5">
        <v>41675</v>
      </c>
      <c r="K2770" s="12">
        <f>Ventas[[#This Row],[Unit Price]]*Ventas[[#This Row],[Quantity]]</f>
        <v>778.4</v>
      </c>
      <c r="L2770" s="12">
        <f>Ventas[[#This Row],[Unit Cost]]*Ventas[[#This Row],[Quantity]]</f>
        <v>521.52799999999991</v>
      </c>
      <c r="M2770" s="14">
        <f>Ventas[[#This Row],[Ingresos]]-Ventas[[#This Row],[Costes]]</f>
        <v>256.87200000000007</v>
      </c>
      <c r="N2770" s="14" t="str">
        <f>_xlfn.XLOOKUP(Ventas[[#This Row],[Ship Country]],[1]!Countries[Ship Country],[1]!Countries[Area],"No registrado")</f>
        <v>Nord Europe</v>
      </c>
      <c r="O2770" s="14" t="str">
        <f>_xlfn.XLOOKUP(Ventas[[#This Row],[Ship Country]],[1]!Countries[Ship Country],[1]!Countries[Continent],"No existe")</f>
        <v>Europe</v>
      </c>
      <c r="P2770" s="15" t="str">
        <f>_xlfn.XLOOKUP(Ventas[[#This Row],[Category]],[2]!ProdManager[Category],[2]!ProdManager[Prod_Manager])</f>
        <v>Lydia Sinn</v>
      </c>
      <c r="Q2770" s="15">
        <f>YEAR(Ventas[[#This Row],[Order Date]])</f>
        <v>2014</v>
      </c>
      <c r="R2770" s="15" t="str">
        <f>TEXT(Ventas[[#This Row],[Order Date]],"MMM")</f>
        <v>feb</v>
      </c>
    </row>
    <row r="2771" spans="1:18" x14ac:dyDescent="0.25">
      <c r="A2771" s="6">
        <v>10359</v>
      </c>
      <c r="B2771" s="6" t="s">
        <v>44</v>
      </c>
      <c r="C2771" s="6" t="s">
        <v>15</v>
      </c>
      <c r="D2771" s="6">
        <v>10</v>
      </c>
      <c r="E2771" s="6">
        <v>7.7</v>
      </c>
      <c r="F2771" s="6">
        <v>70</v>
      </c>
      <c r="G2771" s="6" t="s">
        <v>210</v>
      </c>
      <c r="H2771" s="6" t="s">
        <v>148</v>
      </c>
      <c r="I2771" s="6" t="s">
        <v>149</v>
      </c>
      <c r="J2771" s="7">
        <v>41813</v>
      </c>
      <c r="K2771" s="12">
        <f>Ventas[[#This Row],[Unit Price]]*Ventas[[#This Row],[Quantity]]</f>
        <v>700</v>
      </c>
      <c r="L2771" s="12">
        <f>Ventas[[#This Row],[Unit Cost]]*Ventas[[#This Row],[Quantity]]</f>
        <v>539</v>
      </c>
      <c r="M2771" s="14">
        <f>Ventas[[#This Row],[Ingresos]]-Ventas[[#This Row],[Costes]]</f>
        <v>161</v>
      </c>
      <c r="N2771" s="14" t="str">
        <f>_xlfn.XLOOKUP(Ventas[[#This Row],[Ship Country]],[1]!Countries[Ship Country],[1]!Countries[Area],"No registrado")</f>
        <v>Nord Europe</v>
      </c>
      <c r="O2771" s="14" t="str">
        <f>_xlfn.XLOOKUP(Ventas[[#This Row],[Ship Country]],[1]!Countries[Ship Country],[1]!Countries[Continent],"No existe")</f>
        <v>Europe</v>
      </c>
      <c r="P2771" s="15" t="str">
        <f>_xlfn.XLOOKUP(Ventas[[#This Row],[Category]],[2]!ProdManager[Category],[2]!ProdManager[Prod_Manager])</f>
        <v>Peter Stone</v>
      </c>
      <c r="Q2771" s="15">
        <f>YEAR(Ventas[[#This Row],[Order Date]])</f>
        <v>2014</v>
      </c>
      <c r="R2771" s="15" t="str">
        <f>TEXT(Ventas[[#This Row],[Order Date]],"MMM")</f>
        <v>jun</v>
      </c>
    </row>
    <row r="2772" spans="1:18" x14ac:dyDescent="0.25">
      <c r="A2772" s="4">
        <v>10360</v>
      </c>
      <c r="B2772" s="4" t="s">
        <v>121</v>
      </c>
      <c r="C2772" s="4" t="s">
        <v>18</v>
      </c>
      <c r="D2772" s="4">
        <v>36.4</v>
      </c>
      <c r="E2772" s="4">
        <v>28.756</v>
      </c>
      <c r="F2772" s="4">
        <v>30</v>
      </c>
      <c r="G2772" s="4" t="s">
        <v>92</v>
      </c>
      <c r="H2772" s="4" t="s">
        <v>93</v>
      </c>
      <c r="I2772" s="4" t="s">
        <v>13</v>
      </c>
      <c r="J2772" s="5">
        <v>41846</v>
      </c>
      <c r="K2772" s="12">
        <f>Ventas[[#This Row],[Unit Price]]*Ventas[[#This Row],[Quantity]]</f>
        <v>1092</v>
      </c>
      <c r="L2772" s="12">
        <f>Ventas[[#This Row],[Unit Cost]]*Ventas[[#This Row],[Quantity]]</f>
        <v>862.68000000000006</v>
      </c>
      <c r="M2772" s="14">
        <f>Ventas[[#This Row],[Ingresos]]-Ventas[[#This Row],[Costes]]</f>
        <v>229.31999999999994</v>
      </c>
      <c r="N2772" s="14" t="str">
        <f>_xlfn.XLOOKUP(Ventas[[#This Row],[Ship Country]],[1]!Countries[Ship Country],[1]!Countries[Area],"No registrado")</f>
        <v>Nord Europe</v>
      </c>
      <c r="O2772" s="14" t="str">
        <f>_xlfn.XLOOKUP(Ventas[[#This Row],[Ship Country]],[1]!Countries[Ship Country],[1]!Countries[Continent],"No existe")</f>
        <v>Europe</v>
      </c>
      <c r="P2772" s="15" t="str">
        <f>_xlfn.XLOOKUP(Ventas[[#This Row],[Category]],[2]!ProdManager[Category],[2]!ProdManager[Prod_Manager])</f>
        <v>Marc Caine</v>
      </c>
      <c r="Q2772" s="15">
        <f>YEAR(Ventas[[#This Row],[Order Date]])</f>
        <v>2014</v>
      </c>
      <c r="R2772" s="15" t="str">
        <f>TEXT(Ventas[[#This Row],[Order Date]],"MMM")</f>
        <v>jul</v>
      </c>
    </row>
    <row r="2773" spans="1:18" x14ac:dyDescent="0.25">
      <c r="A2773" s="6">
        <v>10360</v>
      </c>
      <c r="B2773" s="6" t="s">
        <v>102</v>
      </c>
      <c r="C2773" s="6" t="s">
        <v>46</v>
      </c>
      <c r="D2773" s="6">
        <v>99</v>
      </c>
      <c r="E2773" s="6">
        <v>78.210000000000008</v>
      </c>
      <c r="F2773" s="6">
        <v>35</v>
      </c>
      <c r="G2773" s="6" t="s">
        <v>92</v>
      </c>
      <c r="H2773" s="6" t="s">
        <v>93</v>
      </c>
      <c r="I2773" s="6" t="s">
        <v>13</v>
      </c>
      <c r="J2773" s="7">
        <v>41798</v>
      </c>
      <c r="K2773" s="12">
        <f>Ventas[[#This Row],[Unit Price]]*Ventas[[#This Row],[Quantity]]</f>
        <v>3465</v>
      </c>
      <c r="L2773" s="12">
        <f>Ventas[[#This Row],[Unit Cost]]*Ventas[[#This Row],[Quantity]]</f>
        <v>2737.3500000000004</v>
      </c>
      <c r="M2773" s="14">
        <f>Ventas[[#This Row],[Ingresos]]-Ventas[[#This Row],[Costes]]</f>
        <v>727.64999999999964</v>
      </c>
      <c r="N2773" s="14" t="str">
        <f>_xlfn.XLOOKUP(Ventas[[#This Row],[Ship Country]],[1]!Countries[Ship Country],[1]!Countries[Area],"No registrado")</f>
        <v>Nord Europe</v>
      </c>
      <c r="O2773" s="14" t="str">
        <f>_xlfn.XLOOKUP(Ventas[[#This Row],[Ship Country]],[1]!Countries[Ship Country],[1]!Countries[Continent],"No existe")</f>
        <v>Europe</v>
      </c>
      <c r="P2773" s="15" t="str">
        <f>_xlfn.XLOOKUP(Ventas[[#This Row],[Category]],[2]!ProdManager[Category],[2]!ProdManager[Prod_Manager])</f>
        <v>John Matter</v>
      </c>
      <c r="Q2773" s="15">
        <f>YEAR(Ventas[[#This Row],[Order Date]])</f>
        <v>2014</v>
      </c>
      <c r="R2773" s="15" t="str">
        <f>TEXT(Ventas[[#This Row],[Order Date]],"MMM")</f>
        <v>jun</v>
      </c>
    </row>
    <row r="2774" spans="1:18" x14ac:dyDescent="0.25">
      <c r="A2774" s="4">
        <v>10360</v>
      </c>
      <c r="B2774" s="4" t="s">
        <v>188</v>
      </c>
      <c r="C2774" s="4" t="s">
        <v>43</v>
      </c>
      <c r="D2774" s="4">
        <v>210.8</v>
      </c>
      <c r="E2774" s="4">
        <v>185.50400000000002</v>
      </c>
      <c r="F2774" s="4">
        <v>10</v>
      </c>
      <c r="G2774" s="4" t="s">
        <v>92</v>
      </c>
      <c r="H2774" s="4" t="s">
        <v>93</v>
      </c>
      <c r="I2774" s="4" t="s">
        <v>13</v>
      </c>
      <c r="J2774" s="5">
        <v>42111</v>
      </c>
      <c r="K2774" s="12">
        <f>Ventas[[#This Row],[Unit Price]]*Ventas[[#This Row],[Quantity]]</f>
        <v>2108</v>
      </c>
      <c r="L2774" s="12">
        <f>Ventas[[#This Row],[Unit Cost]]*Ventas[[#This Row],[Quantity]]</f>
        <v>1855.0400000000002</v>
      </c>
      <c r="M2774" s="14">
        <f>Ventas[[#This Row],[Ingresos]]-Ventas[[#This Row],[Costes]]</f>
        <v>252.95999999999981</v>
      </c>
      <c r="N2774" s="14" t="str">
        <f>_xlfn.XLOOKUP(Ventas[[#This Row],[Ship Country]],[1]!Countries[Ship Country],[1]!Countries[Area],"No registrado")</f>
        <v>Nord Europe</v>
      </c>
      <c r="O2774" s="14" t="str">
        <f>_xlfn.XLOOKUP(Ventas[[#This Row],[Ship Country]],[1]!Countries[Ship Country],[1]!Countries[Continent],"No existe")</f>
        <v>Europe</v>
      </c>
      <c r="P2774" s="15" t="str">
        <f>_xlfn.XLOOKUP(Ventas[[#This Row],[Category]],[2]!ProdManager[Category],[2]!ProdManager[Prod_Manager])</f>
        <v>John Matter</v>
      </c>
      <c r="Q2774" s="15">
        <f>YEAR(Ventas[[#This Row],[Order Date]])</f>
        <v>2015</v>
      </c>
      <c r="R2774" s="15" t="str">
        <f>TEXT(Ventas[[#This Row],[Order Date]],"MMM")</f>
        <v>abr</v>
      </c>
    </row>
    <row r="2775" spans="1:18" x14ac:dyDescent="0.25">
      <c r="A2775" s="6">
        <v>10360</v>
      </c>
      <c r="B2775" s="6" t="s">
        <v>41</v>
      </c>
      <c r="C2775" s="6" t="s">
        <v>35</v>
      </c>
      <c r="D2775" s="6">
        <v>16</v>
      </c>
      <c r="E2775" s="6">
        <v>10.4</v>
      </c>
      <c r="F2775" s="6">
        <v>35</v>
      </c>
      <c r="G2775" s="6" t="s">
        <v>92</v>
      </c>
      <c r="H2775" s="6" t="s">
        <v>93</v>
      </c>
      <c r="I2775" s="6" t="s">
        <v>13</v>
      </c>
      <c r="J2775" s="7">
        <v>41721</v>
      </c>
      <c r="K2775" s="12">
        <f>Ventas[[#This Row],[Unit Price]]*Ventas[[#This Row],[Quantity]]</f>
        <v>560</v>
      </c>
      <c r="L2775" s="12">
        <f>Ventas[[#This Row],[Unit Cost]]*Ventas[[#This Row],[Quantity]]</f>
        <v>364</v>
      </c>
      <c r="M2775" s="14">
        <f>Ventas[[#This Row],[Ingresos]]-Ventas[[#This Row],[Costes]]</f>
        <v>196</v>
      </c>
      <c r="N2775" s="14" t="str">
        <f>_xlfn.XLOOKUP(Ventas[[#This Row],[Ship Country]],[1]!Countries[Ship Country],[1]!Countries[Area],"No registrado")</f>
        <v>Nord Europe</v>
      </c>
      <c r="O2775" s="14" t="str">
        <f>_xlfn.XLOOKUP(Ventas[[#This Row],[Ship Country]],[1]!Countries[Ship Country],[1]!Countries[Continent],"No existe")</f>
        <v>Europe</v>
      </c>
      <c r="P2775" s="15" t="str">
        <f>_xlfn.XLOOKUP(Ventas[[#This Row],[Category]],[2]!ProdManager[Category],[2]!ProdManager[Prod_Manager])</f>
        <v>Lydia Sinn</v>
      </c>
      <c r="Q2775" s="15">
        <f>YEAR(Ventas[[#This Row],[Order Date]])</f>
        <v>2014</v>
      </c>
      <c r="R2775" s="15" t="str">
        <f>TEXT(Ventas[[#This Row],[Order Date]],"MMM")</f>
        <v>mar</v>
      </c>
    </row>
    <row r="2776" spans="1:18" x14ac:dyDescent="0.25">
      <c r="A2776" s="4">
        <v>10360</v>
      </c>
      <c r="B2776" s="4" t="s">
        <v>145</v>
      </c>
      <c r="C2776" s="4" t="s">
        <v>46</v>
      </c>
      <c r="D2776" s="4">
        <v>5.9</v>
      </c>
      <c r="E2776" s="4">
        <v>4.6610000000000005</v>
      </c>
      <c r="F2776" s="4">
        <v>28</v>
      </c>
      <c r="G2776" s="4" t="s">
        <v>92</v>
      </c>
      <c r="H2776" s="4" t="s">
        <v>93</v>
      </c>
      <c r="I2776" s="4" t="s">
        <v>13</v>
      </c>
      <c r="J2776" s="5">
        <v>41762</v>
      </c>
      <c r="K2776" s="12">
        <f>Ventas[[#This Row],[Unit Price]]*Ventas[[#This Row],[Quantity]]</f>
        <v>165.20000000000002</v>
      </c>
      <c r="L2776" s="12">
        <f>Ventas[[#This Row],[Unit Cost]]*Ventas[[#This Row],[Quantity]]</f>
        <v>130.50800000000001</v>
      </c>
      <c r="M2776" s="14">
        <f>Ventas[[#This Row],[Ingresos]]-Ventas[[#This Row],[Costes]]</f>
        <v>34.692000000000007</v>
      </c>
      <c r="N2776" s="14" t="str">
        <f>_xlfn.XLOOKUP(Ventas[[#This Row],[Ship Country]],[1]!Countries[Ship Country],[1]!Countries[Area],"No registrado")</f>
        <v>Nord Europe</v>
      </c>
      <c r="O2776" s="14" t="str">
        <f>_xlfn.XLOOKUP(Ventas[[#This Row],[Ship Country]],[1]!Countries[Ship Country],[1]!Countries[Continent],"No existe")</f>
        <v>Europe</v>
      </c>
      <c r="P2776" s="15" t="str">
        <f>_xlfn.XLOOKUP(Ventas[[#This Row],[Category]],[2]!ProdManager[Category],[2]!ProdManager[Prod_Manager])</f>
        <v>John Matter</v>
      </c>
      <c r="Q2776" s="15">
        <f>YEAR(Ventas[[#This Row],[Order Date]])</f>
        <v>2014</v>
      </c>
      <c r="R2776" s="15" t="str">
        <f>TEXT(Ventas[[#This Row],[Order Date]],"MMM")</f>
        <v>may</v>
      </c>
    </row>
    <row r="2777" spans="1:18" x14ac:dyDescent="0.25">
      <c r="A2777" s="6">
        <v>10361</v>
      </c>
      <c r="B2777" s="6" t="s">
        <v>42</v>
      </c>
      <c r="C2777" s="6" t="s">
        <v>43</v>
      </c>
      <c r="D2777" s="6">
        <v>14.4</v>
      </c>
      <c r="E2777" s="6">
        <v>12.96</v>
      </c>
      <c r="F2777" s="6">
        <v>54</v>
      </c>
      <c r="G2777" s="6" t="s">
        <v>110</v>
      </c>
      <c r="H2777" s="6" t="s">
        <v>111</v>
      </c>
      <c r="I2777" s="6" t="s">
        <v>21</v>
      </c>
      <c r="J2777" s="7">
        <v>41643</v>
      </c>
      <c r="K2777" s="12">
        <f>Ventas[[#This Row],[Unit Price]]*Ventas[[#This Row],[Quantity]]</f>
        <v>777.6</v>
      </c>
      <c r="L2777" s="12">
        <f>Ventas[[#This Row],[Unit Cost]]*Ventas[[#This Row],[Quantity]]</f>
        <v>699.84</v>
      </c>
      <c r="M2777" s="14">
        <f>Ventas[[#This Row],[Ingresos]]-Ventas[[#This Row],[Costes]]</f>
        <v>77.759999999999991</v>
      </c>
      <c r="N2777" s="14" t="str">
        <f>_xlfn.XLOOKUP(Ventas[[#This Row],[Ship Country]],[1]!Countries[Ship Country],[1]!Countries[Area],"No registrado")</f>
        <v>Nord Europe</v>
      </c>
      <c r="O2777" s="14" t="str">
        <f>_xlfn.XLOOKUP(Ventas[[#This Row],[Ship Country]],[1]!Countries[Ship Country],[1]!Countries[Continent],"No existe")</f>
        <v>Europe</v>
      </c>
      <c r="P2777" s="15" t="str">
        <f>_xlfn.XLOOKUP(Ventas[[#This Row],[Category]],[2]!ProdManager[Category],[2]!ProdManager[Prod_Manager])</f>
        <v>John Matter</v>
      </c>
      <c r="Q2777" s="15">
        <f>YEAR(Ventas[[#This Row],[Order Date]])</f>
        <v>2014</v>
      </c>
      <c r="R2777" s="15" t="str">
        <f>TEXT(Ventas[[#This Row],[Order Date]],"MMM")</f>
        <v>ene</v>
      </c>
    </row>
    <row r="2778" spans="1:18" x14ac:dyDescent="0.25">
      <c r="A2778" s="4">
        <v>10361</v>
      </c>
      <c r="B2778" s="4" t="s">
        <v>40</v>
      </c>
      <c r="C2778" s="4" t="s">
        <v>15</v>
      </c>
      <c r="D2778" s="4">
        <v>27.2</v>
      </c>
      <c r="E2778" s="4">
        <v>21.216000000000001</v>
      </c>
      <c r="F2778" s="4">
        <v>55</v>
      </c>
      <c r="G2778" s="4" t="s">
        <v>110</v>
      </c>
      <c r="H2778" s="4" t="s">
        <v>111</v>
      </c>
      <c r="I2778" s="4" t="s">
        <v>21</v>
      </c>
      <c r="J2778" s="5">
        <v>42144</v>
      </c>
      <c r="K2778" s="12">
        <f>Ventas[[#This Row],[Unit Price]]*Ventas[[#This Row],[Quantity]]</f>
        <v>1496</v>
      </c>
      <c r="L2778" s="12">
        <f>Ventas[[#This Row],[Unit Cost]]*Ventas[[#This Row],[Quantity]]</f>
        <v>1166.8800000000001</v>
      </c>
      <c r="M2778" s="14">
        <f>Ventas[[#This Row],[Ingresos]]-Ventas[[#This Row],[Costes]]</f>
        <v>329.11999999999989</v>
      </c>
      <c r="N2778" s="14" t="str">
        <f>_xlfn.XLOOKUP(Ventas[[#This Row],[Ship Country]],[1]!Countries[Ship Country],[1]!Countries[Area],"No registrado")</f>
        <v>Nord Europe</v>
      </c>
      <c r="O2778" s="14" t="str">
        <f>_xlfn.XLOOKUP(Ventas[[#This Row],[Ship Country]],[1]!Countries[Ship Country],[1]!Countries[Continent],"No existe")</f>
        <v>Europe</v>
      </c>
      <c r="P2778" s="15" t="str">
        <f>_xlfn.XLOOKUP(Ventas[[#This Row],[Category]],[2]!ProdManager[Category],[2]!ProdManager[Prod_Manager])</f>
        <v>Peter Stone</v>
      </c>
      <c r="Q2778" s="15">
        <f>YEAR(Ventas[[#This Row],[Order Date]])</f>
        <v>2015</v>
      </c>
      <c r="R2778" s="15" t="str">
        <f>TEXT(Ventas[[#This Row],[Order Date]],"MMM")</f>
        <v>may</v>
      </c>
    </row>
    <row r="2779" spans="1:18" x14ac:dyDescent="0.25">
      <c r="A2779" s="6">
        <v>10362</v>
      </c>
      <c r="B2779" s="6" t="s">
        <v>22</v>
      </c>
      <c r="C2779" s="6" t="s">
        <v>18</v>
      </c>
      <c r="D2779" s="6">
        <v>42.4</v>
      </c>
      <c r="E2779" s="6">
        <v>34.344000000000001</v>
      </c>
      <c r="F2779" s="6">
        <v>20</v>
      </c>
      <c r="G2779" s="6" t="s">
        <v>190</v>
      </c>
      <c r="H2779" s="6" t="s">
        <v>191</v>
      </c>
      <c r="I2779" s="6" t="s">
        <v>13</v>
      </c>
      <c r="J2779" s="7">
        <v>41655</v>
      </c>
      <c r="K2779" s="12">
        <f>Ventas[[#This Row],[Unit Price]]*Ventas[[#This Row],[Quantity]]</f>
        <v>848</v>
      </c>
      <c r="L2779" s="12">
        <f>Ventas[[#This Row],[Unit Cost]]*Ventas[[#This Row],[Quantity]]</f>
        <v>686.88</v>
      </c>
      <c r="M2779" s="14">
        <f>Ventas[[#This Row],[Ingresos]]-Ventas[[#This Row],[Costes]]</f>
        <v>161.12</v>
      </c>
      <c r="N2779" s="14" t="str">
        <f>_xlfn.XLOOKUP(Ventas[[#This Row],[Ship Country]],[1]!Countries[Ship Country],[1]!Countries[Area],"No registrado")</f>
        <v>Nord Europe</v>
      </c>
      <c r="O2779" s="14" t="str">
        <f>_xlfn.XLOOKUP(Ventas[[#This Row],[Ship Country]],[1]!Countries[Ship Country],[1]!Countries[Continent],"No existe")</f>
        <v>Europe</v>
      </c>
      <c r="P2779" s="15" t="str">
        <f>_xlfn.XLOOKUP(Ventas[[#This Row],[Category]],[2]!ProdManager[Category],[2]!ProdManager[Prod_Manager])</f>
        <v>Marc Caine</v>
      </c>
      <c r="Q2779" s="15">
        <f>YEAR(Ventas[[#This Row],[Order Date]])</f>
        <v>2014</v>
      </c>
      <c r="R2779" s="15" t="str">
        <f>TEXT(Ventas[[#This Row],[Order Date]],"MMM")</f>
        <v>ene</v>
      </c>
    </row>
    <row r="2780" spans="1:18" x14ac:dyDescent="0.25">
      <c r="A2780" s="4">
        <v>10362</v>
      </c>
      <c r="B2780" s="4" t="s">
        <v>145</v>
      </c>
      <c r="C2780" s="4" t="s">
        <v>46</v>
      </c>
      <c r="D2780" s="4">
        <v>5.9</v>
      </c>
      <c r="E2780" s="4">
        <v>4.4250000000000007</v>
      </c>
      <c r="F2780" s="4">
        <v>24</v>
      </c>
      <c r="G2780" s="4" t="s">
        <v>190</v>
      </c>
      <c r="H2780" s="4" t="s">
        <v>191</v>
      </c>
      <c r="I2780" s="4" t="s">
        <v>13</v>
      </c>
      <c r="J2780" s="5">
        <v>41803</v>
      </c>
      <c r="K2780" s="12">
        <f>Ventas[[#This Row],[Unit Price]]*Ventas[[#This Row],[Quantity]]</f>
        <v>141.60000000000002</v>
      </c>
      <c r="L2780" s="12">
        <f>Ventas[[#This Row],[Unit Cost]]*Ventas[[#This Row],[Quantity]]</f>
        <v>106.20000000000002</v>
      </c>
      <c r="M2780" s="14">
        <f>Ventas[[#This Row],[Ingresos]]-Ventas[[#This Row],[Costes]]</f>
        <v>35.400000000000006</v>
      </c>
      <c r="N2780" s="14" t="str">
        <f>_xlfn.XLOOKUP(Ventas[[#This Row],[Ship Country]],[1]!Countries[Ship Country],[1]!Countries[Area],"No registrado")</f>
        <v>Nord Europe</v>
      </c>
      <c r="O2780" s="14" t="str">
        <f>_xlfn.XLOOKUP(Ventas[[#This Row],[Ship Country]],[1]!Countries[Ship Country],[1]!Countries[Continent],"No existe")</f>
        <v>Europe</v>
      </c>
      <c r="P2780" s="15" t="str">
        <f>_xlfn.XLOOKUP(Ventas[[#This Row],[Category]],[2]!ProdManager[Category],[2]!ProdManager[Prod_Manager])</f>
        <v>John Matter</v>
      </c>
      <c r="Q2780" s="15">
        <f>YEAR(Ventas[[#This Row],[Order Date]])</f>
        <v>2014</v>
      </c>
      <c r="R2780" s="15" t="str">
        <f>TEXT(Ventas[[#This Row],[Order Date]],"MMM")</f>
        <v>jun</v>
      </c>
    </row>
    <row r="2781" spans="1:18" x14ac:dyDescent="0.25">
      <c r="A2781" s="6">
        <v>10362</v>
      </c>
      <c r="B2781" s="6" t="s">
        <v>181</v>
      </c>
      <c r="C2781" s="6" t="s">
        <v>35</v>
      </c>
      <c r="D2781" s="6">
        <v>11.2</v>
      </c>
      <c r="E2781" s="6">
        <v>7.7279999999999989</v>
      </c>
      <c r="F2781" s="6">
        <v>50</v>
      </c>
      <c r="G2781" s="6" t="s">
        <v>190</v>
      </c>
      <c r="H2781" s="6" t="s">
        <v>191</v>
      </c>
      <c r="I2781" s="6" t="s">
        <v>13</v>
      </c>
      <c r="J2781" s="7">
        <v>42035</v>
      </c>
      <c r="K2781" s="12">
        <f>Ventas[[#This Row],[Unit Price]]*Ventas[[#This Row],[Quantity]]</f>
        <v>560</v>
      </c>
      <c r="L2781" s="12">
        <f>Ventas[[#This Row],[Unit Cost]]*Ventas[[#This Row],[Quantity]]</f>
        <v>386.39999999999992</v>
      </c>
      <c r="M2781" s="14">
        <f>Ventas[[#This Row],[Ingresos]]-Ventas[[#This Row],[Costes]]</f>
        <v>173.60000000000008</v>
      </c>
      <c r="N2781" s="14" t="str">
        <f>_xlfn.XLOOKUP(Ventas[[#This Row],[Ship Country]],[1]!Countries[Ship Country],[1]!Countries[Area],"No registrado")</f>
        <v>Nord Europe</v>
      </c>
      <c r="O2781" s="14" t="str">
        <f>_xlfn.XLOOKUP(Ventas[[#This Row],[Ship Country]],[1]!Countries[Ship Country],[1]!Countries[Continent],"No existe")</f>
        <v>Europe</v>
      </c>
      <c r="P2781" s="15" t="str">
        <f>_xlfn.XLOOKUP(Ventas[[#This Row],[Category]],[2]!ProdManager[Category],[2]!ProdManager[Prod_Manager])</f>
        <v>Lydia Sinn</v>
      </c>
      <c r="Q2781" s="15">
        <f>YEAR(Ventas[[#This Row],[Order Date]])</f>
        <v>2015</v>
      </c>
      <c r="R2781" s="15" t="str">
        <f>TEXT(Ventas[[#This Row],[Order Date]],"MMM")</f>
        <v>ene</v>
      </c>
    </row>
    <row r="2782" spans="1:18" x14ac:dyDescent="0.25">
      <c r="A2782" s="4">
        <v>10363</v>
      </c>
      <c r="B2782" s="4" t="s">
        <v>44</v>
      </c>
      <c r="C2782" s="4" t="s">
        <v>15</v>
      </c>
      <c r="D2782" s="4">
        <v>10</v>
      </c>
      <c r="E2782" s="4">
        <v>8.4</v>
      </c>
      <c r="F2782" s="4">
        <v>20</v>
      </c>
      <c r="G2782" s="4" t="s">
        <v>211</v>
      </c>
      <c r="H2782" s="4" t="s">
        <v>212</v>
      </c>
      <c r="I2782" s="4" t="s">
        <v>21</v>
      </c>
      <c r="J2782" s="5">
        <v>41827</v>
      </c>
      <c r="K2782" s="12">
        <f>Ventas[[#This Row],[Unit Price]]*Ventas[[#This Row],[Quantity]]</f>
        <v>200</v>
      </c>
      <c r="L2782" s="12">
        <f>Ventas[[#This Row],[Unit Cost]]*Ventas[[#This Row],[Quantity]]</f>
        <v>168</v>
      </c>
      <c r="M2782" s="14">
        <f>Ventas[[#This Row],[Ingresos]]-Ventas[[#This Row],[Costes]]</f>
        <v>32</v>
      </c>
      <c r="N2782" s="14" t="str">
        <f>_xlfn.XLOOKUP(Ventas[[#This Row],[Ship Country]],[1]!Countries[Ship Country],[1]!Countries[Area],"No registrado")</f>
        <v>Nord Europe</v>
      </c>
      <c r="O2782" s="14" t="str">
        <f>_xlfn.XLOOKUP(Ventas[[#This Row],[Ship Country]],[1]!Countries[Ship Country],[1]!Countries[Continent],"No existe")</f>
        <v>Europe</v>
      </c>
      <c r="P2782" s="15" t="str">
        <f>_xlfn.XLOOKUP(Ventas[[#This Row],[Category]],[2]!ProdManager[Category],[2]!ProdManager[Prod_Manager])</f>
        <v>Peter Stone</v>
      </c>
      <c r="Q2782" s="15">
        <f>YEAR(Ventas[[#This Row],[Order Date]])</f>
        <v>2014</v>
      </c>
      <c r="R2782" s="15" t="str">
        <f>TEXT(Ventas[[#This Row],[Order Date]],"MMM")</f>
        <v>jul</v>
      </c>
    </row>
    <row r="2783" spans="1:18" x14ac:dyDescent="0.25">
      <c r="A2783" s="6">
        <v>10363</v>
      </c>
      <c r="B2783" s="6" t="s">
        <v>129</v>
      </c>
      <c r="C2783" s="6" t="s">
        <v>43</v>
      </c>
      <c r="D2783" s="6">
        <v>6.2</v>
      </c>
      <c r="E2783" s="6">
        <v>5.5180000000000007</v>
      </c>
      <c r="F2783" s="6">
        <v>12</v>
      </c>
      <c r="G2783" s="6" t="s">
        <v>211</v>
      </c>
      <c r="H2783" s="6" t="s">
        <v>212</v>
      </c>
      <c r="I2783" s="6" t="s">
        <v>21</v>
      </c>
      <c r="J2783" s="7">
        <v>42141</v>
      </c>
      <c r="K2783" s="12">
        <f>Ventas[[#This Row],[Unit Price]]*Ventas[[#This Row],[Quantity]]</f>
        <v>74.400000000000006</v>
      </c>
      <c r="L2783" s="12">
        <f>Ventas[[#This Row],[Unit Cost]]*Ventas[[#This Row],[Quantity]]</f>
        <v>66.216000000000008</v>
      </c>
      <c r="M2783" s="14">
        <f>Ventas[[#This Row],[Ingresos]]-Ventas[[#This Row],[Costes]]</f>
        <v>8.1839999999999975</v>
      </c>
      <c r="N2783" s="14" t="str">
        <f>_xlfn.XLOOKUP(Ventas[[#This Row],[Ship Country]],[1]!Countries[Ship Country],[1]!Countries[Area],"No registrado")</f>
        <v>Nord Europe</v>
      </c>
      <c r="O2783" s="14" t="str">
        <f>_xlfn.XLOOKUP(Ventas[[#This Row],[Ship Country]],[1]!Countries[Ship Country],[1]!Countries[Continent],"No existe")</f>
        <v>Europe</v>
      </c>
      <c r="P2783" s="15" t="str">
        <f>_xlfn.XLOOKUP(Ventas[[#This Row],[Category]],[2]!ProdManager[Category],[2]!ProdManager[Prod_Manager])</f>
        <v>John Matter</v>
      </c>
      <c r="Q2783" s="15">
        <f>YEAR(Ventas[[#This Row],[Order Date]])</f>
        <v>2015</v>
      </c>
      <c r="R2783" s="15" t="str">
        <f>TEXT(Ventas[[#This Row],[Order Date]],"MMM")</f>
        <v>may</v>
      </c>
    </row>
    <row r="2784" spans="1:18" x14ac:dyDescent="0.25">
      <c r="A2784" s="4">
        <v>10363</v>
      </c>
      <c r="B2784" s="4" t="s">
        <v>101</v>
      </c>
      <c r="C2784" s="4" t="s">
        <v>43</v>
      </c>
      <c r="D2784" s="4">
        <v>14.4</v>
      </c>
      <c r="E2784" s="4">
        <v>13.104000000000001</v>
      </c>
      <c r="F2784" s="4">
        <v>12</v>
      </c>
      <c r="G2784" s="4" t="s">
        <v>211</v>
      </c>
      <c r="H2784" s="4" t="s">
        <v>212</v>
      </c>
      <c r="I2784" s="4" t="s">
        <v>21</v>
      </c>
      <c r="J2784" s="5">
        <v>41816</v>
      </c>
      <c r="K2784" s="12">
        <f>Ventas[[#This Row],[Unit Price]]*Ventas[[#This Row],[Quantity]]</f>
        <v>172.8</v>
      </c>
      <c r="L2784" s="12">
        <f>Ventas[[#This Row],[Unit Cost]]*Ventas[[#This Row],[Quantity]]</f>
        <v>157.24800000000002</v>
      </c>
      <c r="M2784" s="14">
        <f>Ventas[[#This Row],[Ingresos]]-Ventas[[#This Row],[Costes]]</f>
        <v>15.551999999999992</v>
      </c>
      <c r="N2784" s="14" t="str">
        <f>_xlfn.XLOOKUP(Ventas[[#This Row],[Ship Country]],[1]!Countries[Ship Country],[1]!Countries[Area],"No registrado")</f>
        <v>Nord Europe</v>
      </c>
      <c r="O2784" s="14" t="str">
        <f>_xlfn.XLOOKUP(Ventas[[#This Row],[Ship Country]],[1]!Countries[Ship Country],[1]!Countries[Continent],"No existe")</f>
        <v>Europe</v>
      </c>
      <c r="P2784" s="15" t="str">
        <f>_xlfn.XLOOKUP(Ventas[[#This Row],[Category]],[2]!ProdManager[Category],[2]!ProdManager[Prod_Manager])</f>
        <v>John Matter</v>
      </c>
      <c r="Q2784" s="15">
        <f>YEAR(Ventas[[#This Row],[Order Date]])</f>
        <v>2014</v>
      </c>
      <c r="R2784" s="15" t="str">
        <f>TEXT(Ventas[[#This Row],[Order Date]],"MMM")</f>
        <v>jun</v>
      </c>
    </row>
    <row r="2785" spans="1:18" x14ac:dyDescent="0.25">
      <c r="A2785" s="6">
        <v>10364</v>
      </c>
      <c r="B2785" s="6" t="s">
        <v>113</v>
      </c>
      <c r="C2785" s="6" t="s">
        <v>15</v>
      </c>
      <c r="D2785" s="6">
        <v>17.2</v>
      </c>
      <c r="E2785" s="6">
        <v>13.932</v>
      </c>
      <c r="F2785" s="6">
        <v>5</v>
      </c>
      <c r="G2785" s="6" t="s">
        <v>213</v>
      </c>
      <c r="H2785" s="6" t="s">
        <v>148</v>
      </c>
      <c r="I2785" s="6" t="s">
        <v>149</v>
      </c>
      <c r="J2785" s="7">
        <v>42046</v>
      </c>
      <c r="K2785" s="12">
        <f>Ventas[[#This Row],[Unit Price]]*Ventas[[#This Row],[Quantity]]</f>
        <v>86</v>
      </c>
      <c r="L2785" s="12">
        <f>Ventas[[#This Row],[Unit Cost]]*Ventas[[#This Row],[Quantity]]</f>
        <v>69.66</v>
      </c>
      <c r="M2785" s="14">
        <f>Ventas[[#This Row],[Ingresos]]-Ventas[[#This Row],[Costes]]</f>
        <v>16.340000000000003</v>
      </c>
      <c r="N2785" s="14" t="str">
        <f>_xlfn.XLOOKUP(Ventas[[#This Row],[Ship Country]],[1]!Countries[Ship Country],[1]!Countries[Area],"No registrado")</f>
        <v>Nord Europe</v>
      </c>
      <c r="O2785" s="14" t="str">
        <f>_xlfn.XLOOKUP(Ventas[[#This Row],[Ship Country]],[1]!Countries[Ship Country],[1]!Countries[Continent],"No existe")</f>
        <v>Europe</v>
      </c>
      <c r="P2785" s="15" t="str">
        <f>_xlfn.XLOOKUP(Ventas[[#This Row],[Category]],[2]!ProdManager[Category],[2]!ProdManager[Prod_Manager])</f>
        <v>Peter Stone</v>
      </c>
      <c r="Q2785" s="15">
        <f>YEAR(Ventas[[#This Row],[Order Date]])</f>
        <v>2015</v>
      </c>
      <c r="R2785" s="15" t="str">
        <f>TEXT(Ventas[[#This Row],[Order Date]],"MMM")</f>
        <v>feb</v>
      </c>
    </row>
    <row r="2786" spans="1:18" x14ac:dyDescent="0.25">
      <c r="A2786" s="4">
        <v>10364</v>
      </c>
      <c r="B2786" s="4" t="s">
        <v>155</v>
      </c>
      <c r="C2786" s="4" t="s">
        <v>15</v>
      </c>
      <c r="D2786" s="4">
        <v>28.8</v>
      </c>
      <c r="E2786" s="4">
        <v>22.464000000000002</v>
      </c>
      <c r="F2786" s="4">
        <v>30</v>
      </c>
      <c r="G2786" s="4" t="s">
        <v>213</v>
      </c>
      <c r="H2786" s="4" t="s">
        <v>148</v>
      </c>
      <c r="I2786" s="4" t="s">
        <v>149</v>
      </c>
      <c r="J2786" s="5">
        <v>41660</v>
      </c>
      <c r="K2786" s="12">
        <f>Ventas[[#This Row],[Unit Price]]*Ventas[[#This Row],[Quantity]]</f>
        <v>864</v>
      </c>
      <c r="L2786" s="12">
        <f>Ventas[[#This Row],[Unit Cost]]*Ventas[[#This Row],[Quantity]]</f>
        <v>673.92000000000007</v>
      </c>
      <c r="M2786" s="14">
        <f>Ventas[[#This Row],[Ingresos]]-Ventas[[#This Row],[Costes]]</f>
        <v>190.07999999999993</v>
      </c>
      <c r="N2786" s="14" t="str">
        <f>_xlfn.XLOOKUP(Ventas[[#This Row],[Ship Country]],[1]!Countries[Ship Country],[1]!Countries[Area],"No registrado")</f>
        <v>Nord Europe</v>
      </c>
      <c r="O2786" s="14" t="str">
        <f>_xlfn.XLOOKUP(Ventas[[#This Row],[Ship Country]],[1]!Countries[Ship Country],[1]!Countries[Continent],"No existe")</f>
        <v>Europe</v>
      </c>
      <c r="P2786" s="15" t="str">
        <f>_xlfn.XLOOKUP(Ventas[[#This Row],[Category]],[2]!ProdManager[Category],[2]!ProdManager[Prod_Manager])</f>
        <v>Peter Stone</v>
      </c>
      <c r="Q2786" s="15">
        <f>YEAR(Ventas[[#This Row],[Order Date]])</f>
        <v>2014</v>
      </c>
      <c r="R2786" s="15" t="str">
        <f>TEXT(Ventas[[#This Row],[Order Date]],"MMM")</f>
        <v>ene</v>
      </c>
    </row>
    <row r="2787" spans="1:18" x14ac:dyDescent="0.25">
      <c r="A2787" s="6">
        <v>10365</v>
      </c>
      <c r="B2787" s="6" t="s">
        <v>16</v>
      </c>
      <c r="C2787" s="6" t="s">
        <v>15</v>
      </c>
      <c r="D2787" s="6">
        <v>16.8</v>
      </c>
      <c r="E2787" s="6">
        <v>12.600000000000001</v>
      </c>
      <c r="F2787" s="6">
        <v>24</v>
      </c>
      <c r="G2787" s="6" t="s">
        <v>214</v>
      </c>
      <c r="H2787" s="6" t="s">
        <v>73</v>
      </c>
      <c r="I2787" s="6" t="s">
        <v>74</v>
      </c>
      <c r="J2787" s="7">
        <v>42231</v>
      </c>
      <c r="K2787" s="12">
        <f>Ventas[[#This Row],[Unit Price]]*Ventas[[#This Row],[Quantity]]</f>
        <v>403.20000000000005</v>
      </c>
      <c r="L2787" s="12">
        <f>Ventas[[#This Row],[Unit Cost]]*Ventas[[#This Row],[Quantity]]</f>
        <v>302.40000000000003</v>
      </c>
      <c r="M2787" s="14">
        <f>Ventas[[#This Row],[Ingresos]]-Ventas[[#This Row],[Costes]]</f>
        <v>100.80000000000001</v>
      </c>
      <c r="N2787" s="14" t="str">
        <f>_xlfn.XLOOKUP(Ventas[[#This Row],[Ship Country]],[1]!Countries[Ship Country],[1]!Countries[Area],"No registrado")</f>
        <v>Sud America</v>
      </c>
      <c r="O2787" s="14" t="str">
        <f>_xlfn.XLOOKUP(Ventas[[#This Row],[Ship Country]],[1]!Countries[Ship Country],[1]!Countries[Continent],"No existe")</f>
        <v>America</v>
      </c>
      <c r="P2787" s="15" t="str">
        <f>_xlfn.XLOOKUP(Ventas[[#This Row],[Category]],[2]!ProdManager[Category],[2]!ProdManager[Prod_Manager])</f>
        <v>Peter Stone</v>
      </c>
      <c r="Q2787" s="15">
        <f>YEAR(Ventas[[#This Row],[Order Date]])</f>
        <v>2015</v>
      </c>
      <c r="R2787" s="15" t="str">
        <f>TEXT(Ventas[[#This Row],[Order Date]],"MMM")</f>
        <v>ago</v>
      </c>
    </row>
    <row r="2788" spans="1:18" x14ac:dyDescent="0.25">
      <c r="A2788" s="4">
        <v>10366</v>
      </c>
      <c r="B2788" s="4" t="s">
        <v>61</v>
      </c>
      <c r="C2788" s="4" t="s">
        <v>24</v>
      </c>
      <c r="D2788" s="4">
        <v>10.4</v>
      </c>
      <c r="E2788" s="4">
        <v>8.5280000000000005</v>
      </c>
      <c r="F2788" s="4">
        <v>5</v>
      </c>
      <c r="G2788" s="4" t="s">
        <v>215</v>
      </c>
      <c r="H2788" s="4" t="s">
        <v>216</v>
      </c>
      <c r="I2788" s="4" t="s">
        <v>133</v>
      </c>
      <c r="J2788" s="5">
        <v>41704</v>
      </c>
      <c r="K2788" s="12">
        <f>Ventas[[#This Row],[Unit Price]]*Ventas[[#This Row],[Quantity]]</f>
        <v>52</v>
      </c>
      <c r="L2788" s="12">
        <f>Ventas[[#This Row],[Unit Cost]]*Ventas[[#This Row],[Quantity]]</f>
        <v>42.64</v>
      </c>
      <c r="M2788" s="14">
        <f>Ventas[[#This Row],[Ingresos]]-Ventas[[#This Row],[Costes]]</f>
        <v>9.36</v>
      </c>
      <c r="N2788" s="14" t="str">
        <f>_xlfn.XLOOKUP(Ventas[[#This Row],[Ship Country]],[1]!Countries[Ship Country],[1]!Countries[Area],"No registrado")</f>
        <v>Sud Europe</v>
      </c>
      <c r="O2788" s="14" t="str">
        <f>_xlfn.XLOOKUP(Ventas[[#This Row],[Ship Country]],[1]!Countries[Ship Country],[1]!Countries[Continent],"No existe")</f>
        <v>Europe</v>
      </c>
      <c r="P2788" s="15" t="str">
        <f>_xlfn.XLOOKUP(Ventas[[#This Row],[Category]],[2]!ProdManager[Category],[2]!ProdManager[Prod_Manager])</f>
        <v>Lydia Sinn</v>
      </c>
      <c r="Q2788" s="15">
        <f>YEAR(Ventas[[#This Row],[Order Date]])</f>
        <v>2014</v>
      </c>
      <c r="R2788" s="15" t="str">
        <f>TEXT(Ventas[[#This Row],[Order Date]],"MMM")</f>
        <v>mar</v>
      </c>
    </row>
    <row r="2789" spans="1:18" x14ac:dyDescent="0.25">
      <c r="A2789" s="6">
        <v>10366</v>
      </c>
      <c r="B2789" s="6" t="s">
        <v>23</v>
      </c>
      <c r="C2789" s="6" t="s">
        <v>24</v>
      </c>
      <c r="D2789" s="6">
        <v>16.8</v>
      </c>
      <c r="E2789" s="6">
        <v>12.936000000000002</v>
      </c>
      <c r="F2789" s="6">
        <v>5</v>
      </c>
      <c r="G2789" s="6" t="s">
        <v>215</v>
      </c>
      <c r="H2789" s="6" t="s">
        <v>216</v>
      </c>
      <c r="I2789" s="6" t="s">
        <v>133</v>
      </c>
      <c r="J2789" s="7">
        <v>41782</v>
      </c>
      <c r="K2789" s="12">
        <f>Ventas[[#This Row],[Unit Price]]*Ventas[[#This Row],[Quantity]]</f>
        <v>84</v>
      </c>
      <c r="L2789" s="12">
        <f>Ventas[[#This Row],[Unit Cost]]*Ventas[[#This Row],[Quantity]]</f>
        <v>64.680000000000007</v>
      </c>
      <c r="M2789" s="14">
        <f>Ventas[[#This Row],[Ingresos]]-Ventas[[#This Row],[Costes]]</f>
        <v>19.319999999999993</v>
      </c>
      <c r="N2789" s="14" t="str">
        <f>_xlfn.XLOOKUP(Ventas[[#This Row],[Ship Country]],[1]!Countries[Ship Country],[1]!Countries[Area],"No registrado")</f>
        <v>Sud Europe</v>
      </c>
      <c r="O2789" s="14" t="str">
        <f>_xlfn.XLOOKUP(Ventas[[#This Row],[Ship Country]],[1]!Countries[Ship Country],[1]!Countries[Continent],"No existe")</f>
        <v>Europe</v>
      </c>
      <c r="P2789" s="15" t="str">
        <f>_xlfn.XLOOKUP(Ventas[[#This Row],[Category]],[2]!ProdManager[Category],[2]!ProdManager[Prod_Manager])</f>
        <v>Lydia Sinn</v>
      </c>
      <c r="Q2789" s="15">
        <f>YEAR(Ventas[[#This Row],[Order Date]])</f>
        <v>2014</v>
      </c>
      <c r="R2789" s="15" t="str">
        <f>TEXT(Ventas[[#This Row],[Order Date]],"MMM")</f>
        <v>may</v>
      </c>
    </row>
    <row r="2790" spans="1:18" x14ac:dyDescent="0.25">
      <c r="A2790" s="4">
        <v>10367</v>
      </c>
      <c r="B2790" s="4" t="s">
        <v>140</v>
      </c>
      <c r="C2790" s="4" t="s">
        <v>43</v>
      </c>
      <c r="D2790" s="4">
        <v>11.2</v>
      </c>
      <c r="E2790" s="4">
        <v>10.192</v>
      </c>
      <c r="F2790" s="4">
        <v>36</v>
      </c>
      <c r="G2790" s="4" t="s">
        <v>217</v>
      </c>
      <c r="H2790" s="4" t="s">
        <v>218</v>
      </c>
      <c r="I2790" s="4" t="s">
        <v>200</v>
      </c>
      <c r="J2790" s="5">
        <v>41970</v>
      </c>
      <c r="K2790" s="12">
        <f>Ventas[[#This Row],[Unit Price]]*Ventas[[#This Row],[Quantity]]</f>
        <v>403.2</v>
      </c>
      <c r="L2790" s="12">
        <f>Ventas[[#This Row],[Unit Cost]]*Ventas[[#This Row],[Quantity]]</f>
        <v>366.91200000000003</v>
      </c>
      <c r="M2790" s="14">
        <f>Ventas[[#This Row],[Ingresos]]-Ventas[[#This Row],[Costes]]</f>
        <v>36.287999999999954</v>
      </c>
      <c r="N2790" s="14" t="str">
        <f>_xlfn.XLOOKUP(Ventas[[#This Row],[Ship Country]],[1]!Countries[Ship Country],[1]!Countries[Area],"No registrado")</f>
        <v>Nord Europe</v>
      </c>
      <c r="O2790" s="14" t="str">
        <f>_xlfn.XLOOKUP(Ventas[[#This Row],[Ship Country]],[1]!Countries[Ship Country],[1]!Countries[Continent],"No existe")</f>
        <v>Europe</v>
      </c>
      <c r="P2790" s="15" t="str">
        <f>_xlfn.XLOOKUP(Ventas[[#This Row],[Category]],[2]!ProdManager[Category],[2]!ProdManager[Prod_Manager])</f>
        <v>John Matter</v>
      </c>
      <c r="Q2790" s="15">
        <f>YEAR(Ventas[[#This Row],[Order Date]])</f>
        <v>2014</v>
      </c>
      <c r="R2790" s="15" t="str">
        <f>TEXT(Ventas[[#This Row],[Order Date]],"MMM")</f>
        <v>nov</v>
      </c>
    </row>
    <row r="2791" spans="1:18" x14ac:dyDescent="0.25">
      <c r="A2791" s="6">
        <v>10367</v>
      </c>
      <c r="B2791" s="6" t="s">
        <v>145</v>
      </c>
      <c r="C2791" s="6" t="s">
        <v>46</v>
      </c>
      <c r="D2791" s="6">
        <v>5.9</v>
      </c>
      <c r="E2791" s="6">
        <v>4.4250000000000007</v>
      </c>
      <c r="F2791" s="6">
        <v>18</v>
      </c>
      <c r="G2791" s="6" t="s">
        <v>217</v>
      </c>
      <c r="H2791" s="6" t="s">
        <v>218</v>
      </c>
      <c r="I2791" s="6" t="s">
        <v>200</v>
      </c>
      <c r="J2791" s="7">
        <v>41882</v>
      </c>
      <c r="K2791" s="12">
        <f>Ventas[[#This Row],[Unit Price]]*Ventas[[#This Row],[Quantity]]</f>
        <v>106.2</v>
      </c>
      <c r="L2791" s="12">
        <f>Ventas[[#This Row],[Unit Cost]]*Ventas[[#This Row],[Quantity]]</f>
        <v>79.650000000000006</v>
      </c>
      <c r="M2791" s="14">
        <f>Ventas[[#This Row],[Ingresos]]-Ventas[[#This Row],[Costes]]</f>
        <v>26.549999999999997</v>
      </c>
      <c r="N2791" s="14" t="str">
        <f>_xlfn.XLOOKUP(Ventas[[#This Row],[Ship Country]],[1]!Countries[Ship Country],[1]!Countries[Area],"No registrado")</f>
        <v>Nord Europe</v>
      </c>
      <c r="O2791" s="14" t="str">
        <f>_xlfn.XLOOKUP(Ventas[[#This Row],[Ship Country]],[1]!Countries[Ship Country],[1]!Countries[Continent],"No existe")</f>
        <v>Europe</v>
      </c>
      <c r="P2791" s="15" t="str">
        <f>_xlfn.XLOOKUP(Ventas[[#This Row],[Category]],[2]!ProdManager[Category],[2]!ProdManager[Prod_Manager])</f>
        <v>John Matter</v>
      </c>
      <c r="Q2791" s="15">
        <f>YEAR(Ventas[[#This Row],[Order Date]])</f>
        <v>2014</v>
      </c>
      <c r="R2791" s="15" t="str">
        <f>TEXT(Ventas[[#This Row],[Order Date]],"MMM")</f>
        <v>ago</v>
      </c>
    </row>
    <row r="2792" spans="1:18" x14ac:dyDescent="0.25">
      <c r="A2792" s="4">
        <v>10367</v>
      </c>
      <c r="B2792" s="4" t="s">
        <v>23</v>
      </c>
      <c r="C2792" s="4" t="s">
        <v>24</v>
      </c>
      <c r="D2792" s="4">
        <v>16.8</v>
      </c>
      <c r="E2792" s="4">
        <v>12.600000000000001</v>
      </c>
      <c r="F2792" s="4">
        <v>15</v>
      </c>
      <c r="G2792" s="4" t="s">
        <v>217</v>
      </c>
      <c r="H2792" s="4" t="s">
        <v>218</v>
      </c>
      <c r="I2792" s="4" t="s">
        <v>200</v>
      </c>
      <c r="J2792" s="5">
        <v>42208</v>
      </c>
      <c r="K2792" s="12">
        <f>Ventas[[#This Row],[Unit Price]]*Ventas[[#This Row],[Quantity]]</f>
        <v>252</v>
      </c>
      <c r="L2792" s="12">
        <f>Ventas[[#This Row],[Unit Cost]]*Ventas[[#This Row],[Quantity]]</f>
        <v>189.00000000000003</v>
      </c>
      <c r="M2792" s="14">
        <f>Ventas[[#This Row],[Ingresos]]-Ventas[[#This Row],[Costes]]</f>
        <v>62.999999999999972</v>
      </c>
      <c r="N2792" s="14" t="str">
        <f>_xlfn.XLOOKUP(Ventas[[#This Row],[Ship Country]],[1]!Countries[Ship Country],[1]!Countries[Area],"No registrado")</f>
        <v>Nord Europe</v>
      </c>
      <c r="O2792" s="14" t="str">
        <f>_xlfn.XLOOKUP(Ventas[[#This Row],[Ship Country]],[1]!Countries[Ship Country],[1]!Countries[Continent],"No existe")</f>
        <v>Europe</v>
      </c>
      <c r="P2792" s="15" t="str">
        <f>_xlfn.XLOOKUP(Ventas[[#This Row],[Category]],[2]!ProdManager[Category],[2]!ProdManager[Prod_Manager])</f>
        <v>Lydia Sinn</v>
      </c>
      <c r="Q2792" s="15">
        <f>YEAR(Ventas[[#This Row],[Order Date]])</f>
        <v>2015</v>
      </c>
      <c r="R2792" s="15" t="str">
        <f>TEXT(Ventas[[#This Row],[Order Date]],"MMM")</f>
        <v>jul</v>
      </c>
    </row>
    <row r="2793" spans="1:18" x14ac:dyDescent="0.25">
      <c r="A2793" s="6">
        <v>10367</v>
      </c>
      <c r="B2793" s="6" t="s">
        <v>61</v>
      </c>
      <c r="C2793" s="6" t="s">
        <v>24</v>
      </c>
      <c r="D2793" s="6">
        <v>10.4</v>
      </c>
      <c r="E2793" s="6">
        <v>8.84</v>
      </c>
      <c r="F2793" s="6">
        <v>7</v>
      </c>
      <c r="G2793" s="6" t="s">
        <v>217</v>
      </c>
      <c r="H2793" s="6" t="s">
        <v>218</v>
      </c>
      <c r="I2793" s="6" t="s">
        <v>200</v>
      </c>
      <c r="J2793" s="7">
        <v>42062</v>
      </c>
      <c r="K2793" s="12">
        <f>Ventas[[#This Row],[Unit Price]]*Ventas[[#This Row],[Quantity]]</f>
        <v>72.8</v>
      </c>
      <c r="L2793" s="12">
        <f>Ventas[[#This Row],[Unit Cost]]*Ventas[[#This Row],[Quantity]]</f>
        <v>61.879999999999995</v>
      </c>
      <c r="M2793" s="14">
        <f>Ventas[[#This Row],[Ingresos]]-Ventas[[#This Row],[Costes]]</f>
        <v>10.920000000000002</v>
      </c>
      <c r="N2793" s="14" t="str">
        <f>_xlfn.XLOOKUP(Ventas[[#This Row],[Ship Country]],[1]!Countries[Ship Country],[1]!Countries[Area],"No registrado")</f>
        <v>Nord Europe</v>
      </c>
      <c r="O2793" s="14" t="str">
        <f>_xlfn.XLOOKUP(Ventas[[#This Row],[Ship Country]],[1]!Countries[Ship Country],[1]!Countries[Continent],"No existe")</f>
        <v>Europe</v>
      </c>
      <c r="P2793" s="15" t="str">
        <f>_xlfn.XLOOKUP(Ventas[[#This Row],[Category]],[2]!ProdManager[Category],[2]!ProdManager[Prod_Manager])</f>
        <v>Lydia Sinn</v>
      </c>
      <c r="Q2793" s="15">
        <f>YEAR(Ventas[[#This Row],[Order Date]])</f>
        <v>2015</v>
      </c>
      <c r="R2793" s="15" t="str">
        <f>TEXT(Ventas[[#This Row],[Order Date]],"MMM")</f>
        <v>feb</v>
      </c>
    </row>
    <row r="2794" spans="1:18" x14ac:dyDescent="0.25">
      <c r="A2794" s="4">
        <v>10368</v>
      </c>
      <c r="B2794" s="4" t="s">
        <v>71</v>
      </c>
      <c r="C2794" s="4" t="s">
        <v>35</v>
      </c>
      <c r="D2794" s="4">
        <v>8</v>
      </c>
      <c r="E2794" s="4">
        <v>5.3599999999999994</v>
      </c>
      <c r="F2794" s="4">
        <v>5</v>
      </c>
      <c r="G2794" s="4" t="s">
        <v>66</v>
      </c>
      <c r="H2794" s="4" t="s">
        <v>67</v>
      </c>
      <c r="I2794" s="4" t="s">
        <v>68</v>
      </c>
      <c r="J2794" s="5">
        <v>42207</v>
      </c>
      <c r="K2794" s="12">
        <f>Ventas[[#This Row],[Unit Price]]*Ventas[[#This Row],[Quantity]]</f>
        <v>40</v>
      </c>
      <c r="L2794" s="12">
        <f>Ventas[[#This Row],[Unit Cost]]*Ventas[[#This Row],[Quantity]]</f>
        <v>26.799999999999997</v>
      </c>
      <c r="M2794" s="14">
        <f>Ventas[[#This Row],[Ingresos]]-Ventas[[#This Row],[Costes]]</f>
        <v>13.200000000000003</v>
      </c>
      <c r="N2794" s="14" t="str">
        <f>_xlfn.XLOOKUP(Ventas[[#This Row],[Ship Country]],[1]!Countries[Ship Country],[1]!Countries[Area],"No registrado")</f>
        <v>Nord Europe</v>
      </c>
      <c r="O2794" s="14" t="str">
        <f>_xlfn.XLOOKUP(Ventas[[#This Row],[Ship Country]],[1]!Countries[Ship Country],[1]!Countries[Continent],"No existe")</f>
        <v>Europe</v>
      </c>
      <c r="P2794" s="15" t="str">
        <f>_xlfn.XLOOKUP(Ventas[[#This Row],[Category]],[2]!ProdManager[Category],[2]!ProdManager[Prod_Manager])</f>
        <v>Lydia Sinn</v>
      </c>
      <c r="Q2794" s="15">
        <f>YEAR(Ventas[[#This Row],[Order Date]])</f>
        <v>2015</v>
      </c>
      <c r="R2794" s="15" t="str">
        <f>TEXT(Ventas[[#This Row],[Order Date]],"MMM")</f>
        <v>jul</v>
      </c>
    </row>
    <row r="2795" spans="1:18" x14ac:dyDescent="0.25">
      <c r="A2795" s="6">
        <v>10368</v>
      </c>
      <c r="B2795" s="6" t="s">
        <v>150</v>
      </c>
      <c r="C2795" s="6" t="s">
        <v>10</v>
      </c>
      <c r="D2795" s="6">
        <v>26.6</v>
      </c>
      <c r="E2795" s="6">
        <v>20.748000000000001</v>
      </c>
      <c r="F2795" s="6">
        <v>35</v>
      </c>
      <c r="G2795" s="6" t="s">
        <v>66</v>
      </c>
      <c r="H2795" s="6" t="s">
        <v>67</v>
      </c>
      <c r="I2795" s="6" t="s">
        <v>68</v>
      </c>
      <c r="J2795" s="7">
        <v>41911</v>
      </c>
      <c r="K2795" s="12">
        <f>Ventas[[#This Row],[Unit Price]]*Ventas[[#This Row],[Quantity]]</f>
        <v>931</v>
      </c>
      <c r="L2795" s="12">
        <f>Ventas[[#This Row],[Unit Cost]]*Ventas[[#This Row],[Quantity]]</f>
        <v>726.18000000000006</v>
      </c>
      <c r="M2795" s="14">
        <f>Ventas[[#This Row],[Ingresos]]-Ventas[[#This Row],[Costes]]</f>
        <v>204.81999999999994</v>
      </c>
      <c r="N2795" s="14" t="str">
        <f>_xlfn.XLOOKUP(Ventas[[#This Row],[Ship Country]],[1]!Countries[Ship Country],[1]!Countries[Area],"No registrado")</f>
        <v>Nord Europe</v>
      </c>
      <c r="O2795" s="14" t="str">
        <f>_xlfn.XLOOKUP(Ventas[[#This Row],[Ship Country]],[1]!Countries[Ship Country],[1]!Countries[Continent],"No existe")</f>
        <v>Europe</v>
      </c>
      <c r="P2795" s="15" t="str">
        <f>_xlfn.XLOOKUP(Ventas[[#This Row],[Category]],[2]!ProdManager[Category],[2]!ProdManager[Prod_Manager])</f>
        <v>Marc Caine</v>
      </c>
      <c r="Q2795" s="15">
        <f>YEAR(Ventas[[#This Row],[Order Date]])</f>
        <v>2014</v>
      </c>
      <c r="R2795" s="15" t="str">
        <f>TEXT(Ventas[[#This Row],[Order Date]],"MMM")</f>
        <v>sep</v>
      </c>
    </row>
    <row r="2796" spans="1:18" x14ac:dyDescent="0.25">
      <c r="A2796" s="4">
        <v>10368</v>
      </c>
      <c r="B2796" s="4" t="s">
        <v>121</v>
      </c>
      <c r="C2796" s="4" t="s">
        <v>18</v>
      </c>
      <c r="D2796" s="4">
        <v>36.4</v>
      </c>
      <c r="E2796" s="4">
        <v>28.756</v>
      </c>
      <c r="F2796" s="4">
        <v>13</v>
      </c>
      <c r="G2796" s="4" t="s">
        <v>66</v>
      </c>
      <c r="H2796" s="4" t="s">
        <v>67</v>
      </c>
      <c r="I2796" s="4" t="s">
        <v>68</v>
      </c>
      <c r="J2796" s="5">
        <v>42035</v>
      </c>
      <c r="K2796" s="12">
        <f>Ventas[[#This Row],[Unit Price]]*Ventas[[#This Row],[Quantity]]</f>
        <v>473.2</v>
      </c>
      <c r="L2796" s="12">
        <f>Ventas[[#This Row],[Unit Cost]]*Ventas[[#This Row],[Quantity]]</f>
        <v>373.82799999999997</v>
      </c>
      <c r="M2796" s="14">
        <f>Ventas[[#This Row],[Ingresos]]-Ventas[[#This Row],[Costes]]</f>
        <v>99.372000000000014</v>
      </c>
      <c r="N2796" s="14" t="str">
        <f>_xlfn.XLOOKUP(Ventas[[#This Row],[Ship Country]],[1]!Countries[Ship Country],[1]!Countries[Area],"No registrado")</f>
        <v>Nord Europe</v>
      </c>
      <c r="O2796" s="14" t="str">
        <f>_xlfn.XLOOKUP(Ventas[[#This Row],[Ship Country]],[1]!Countries[Ship Country],[1]!Countries[Continent],"No existe")</f>
        <v>Europe</v>
      </c>
      <c r="P2796" s="15" t="str">
        <f>_xlfn.XLOOKUP(Ventas[[#This Row],[Category]],[2]!ProdManager[Category],[2]!ProdManager[Prod_Manager])</f>
        <v>Marc Caine</v>
      </c>
      <c r="Q2796" s="15">
        <f>YEAR(Ventas[[#This Row],[Order Date]])</f>
        <v>2015</v>
      </c>
      <c r="R2796" s="15" t="str">
        <f>TEXT(Ventas[[#This Row],[Order Date]],"MMM")</f>
        <v>ene</v>
      </c>
    </row>
    <row r="2797" spans="1:18" x14ac:dyDescent="0.25">
      <c r="A2797" s="6">
        <v>10368</v>
      </c>
      <c r="B2797" s="6" t="s">
        <v>33</v>
      </c>
      <c r="C2797" s="6" t="s">
        <v>10</v>
      </c>
      <c r="D2797" s="6">
        <v>15.6</v>
      </c>
      <c r="E2797" s="6">
        <v>13.103999999999999</v>
      </c>
      <c r="F2797" s="6">
        <v>25</v>
      </c>
      <c r="G2797" s="6" t="s">
        <v>66</v>
      </c>
      <c r="H2797" s="6" t="s">
        <v>67</v>
      </c>
      <c r="I2797" s="6" t="s">
        <v>68</v>
      </c>
      <c r="J2797" s="7">
        <v>42069</v>
      </c>
      <c r="K2797" s="12">
        <f>Ventas[[#This Row],[Unit Price]]*Ventas[[#This Row],[Quantity]]</f>
        <v>390</v>
      </c>
      <c r="L2797" s="12">
        <f>Ventas[[#This Row],[Unit Cost]]*Ventas[[#This Row],[Quantity]]</f>
        <v>327.59999999999997</v>
      </c>
      <c r="M2797" s="14">
        <f>Ventas[[#This Row],[Ingresos]]-Ventas[[#This Row],[Costes]]</f>
        <v>62.400000000000034</v>
      </c>
      <c r="N2797" s="14" t="str">
        <f>_xlfn.XLOOKUP(Ventas[[#This Row],[Ship Country]],[1]!Countries[Ship Country],[1]!Countries[Area],"No registrado")</f>
        <v>Nord Europe</v>
      </c>
      <c r="O2797" s="14" t="str">
        <f>_xlfn.XLOOKUP(Ventas[[#This Row],[Ship Country]],[1]!Countries[Ship Country],[1]!Countries[Continent],"No existe")</f>
        <v>Europe</v>
      </c>
      <c r="P2797" s="15" t="str">
        <f>_xlfn.XLOOKUP(Ventas[[#This Row],[Category]],[2]!ProdManager[Category],[2]!ProdManager[Prod_Manager])</f>
        <v>Marc Caine</v>
      </c>
      <c r="Q2797" s="15">
        <f>YEAR(Ventas[[#This Row],[Order Date]])</f>
        <v>2015</v>
      </c>
      <c r="R2797" s="15" t="str">
        <f>TEXT(Ventas[[#This Row],[Order Date]],"MMM")</f>
        <v>mar</v>
      </c>
    </row>
    <row r="2798" spans="1:18" x14ac:dyDescent="0.25">
      <c r="A2798" s="4">
        <v>10369</v>
      </c>
      <c r="B2798" s="4" t="s">
        <v>102</v>
      </c>
      <c r="C2798" s="4" t="s">
        <v>46</v>
      </c>
      <c r="D2798" s="4">
        <v>99</v>
      </c>
      <c r="E2798" s="4">
        <v>81.180000000000007</v>
      </c>
      <c r="F2798" s="4">
        <v>20</v>
      </c>
      <c r="G2798" s="4" t="s">
        <v>108</v>
      </c>
      <c r="H2798" s="4" t="s">
        <v>109</v>
      </c>
      <c r="I2798" s="4" t="s">
        <v>84</v>
      </c>
      <c r="J2798" s="5">
        <v>42022</v>
      </c>
      <c r="K2798" s="12">
        <f>Ventas[[#This Row],[Unit Price]]*Ventas[[#This Row],[Quantity]]</f>
        <v>1980</v>
      </c>
      <c r="L2798" s="12">
        <f>Ventas[[#This Row],[Unit Cost]]*Ventas[[#This Row],[Quantity]]</f>
        <v>1623.6000000000001</v>
      </c>
      <c r="M2798" s="14">
        <f>Ventas[[#This Row],[Ingresos]]-Ventas[[#This Row],[Costes]]</f>
        <v>356.39999999999986</v>
      </c>
      <c r="N2798" s="14" t="str">
        <f>_xlfn.XLOOKUP(Ventas[[#This Row],[Ship Country]],[1]!Countries[Ship Country],[1]!Countries[Area],"No registrado")</f>
        <v>Nord America</v>
      </c>
      <c r="O2798" s="14" t="str">
        <f>_xlfn.XLOOKUP(Ventas[[#This Row],[Ship Country]],[1]!Countries[Ship Country],[1]!Countries[Continent],"No existe")</f>
        <v>America</v>
      </c>
      <c r="P2798" s="15" t="str">
        <f>_xlfn.XLOOKUP(Ventas[[#This Row],[Category]],[2]!ProdManager[Category],[2]!ProdManager[Prod_Manager])</f>
        <v>John Matter</v>
      </c>
      <c r="Q2798" s="15">
        <f>YEAR(Ventas[[#This Row],[Order Date]])</f>
        <v>2015</v>
      </c>
      <c r="R2798" s="15" t="str">
        <f>TEXT(Ventas[[#This Row],[Order Date]],"MMM")</f>
        <v>ene</v>
      </c>
    </row>
    <row r="2799" spans="1:18" x14ac:dyDescent="0.25">
      <c r="A2799" s="6">
        <v>10369</v>
      </c>
      <c r="B2799" s="6" t="s">
        <v>86</v>
      </c>
      <c r="C2799" s="6" t="s">
        <v>10</v>
      </c>
      <c r="D2799" s="6">
        <v>30.4</v>
      </c>
      <c r="E2799" s="6">
        <v>25.535999999999998</v>
      </c>
      <c r="F2799" s="6">
        <v>18</v>
      </c>
      <c r="G2799" s="6" t="s">
        <v>108</v>
      </c>
      <c r="H2799" s="6" t="s">
        <v>109</v>
      </c>
      <c r="I2799" s="6" t="s">
        <v>84</v>
      </c>
      <c r="J2799" s="7">
        <v>41719</v>
      </c>
      <c r="K2799" s="12">
        <f>Ventas[[#This Row],[Unit Price]]*Ventas[[#This Row],[Quantity]]</f>
        <v>547.19999999999993</v>
      </c>
      <c r="L2799" s="12">
        <f>Ventas[[#This Row],[Unit Cost]]*Ventas[[#This Row],[Quantity]]</f>
        <v>459.64799999999997</v>
      </c>
      <c r="M2799" s="14">
        <f>Ventas[[#This Row],[Ingresos]]-Ventas[[#This Row],[Costes]]</f>
        <v>87.551999999999964</v>
      </c>
      <c r="N2799" s="14" t="str">
        <f>_xlfn.XLOOKUP(Ventas[[#This Row],[Ship Country]],[1]!Countries[Ship Country],[1]!Countries[Area],"No registrado")</f>
        <v>Nord America</v>
      </c>
      <c r="O2799" s="14" t="str">
        <f>_xlfn.XLOOKUP(Ventas[[#This Row],[Ship Country]],[1]!Countries[Ship Country],[1]!Countries[Continent],"No existe")</f>
        <v>America</v>
      </c>
      <c r="P2799" s="15" t="str">
        <f>_xlfn.XLOOKUP(Ventas[[#This Row],[Category]],[2]!ProdManager[Category],[2]!ProdManager[Prod_Manager])</f>
        <v>Marc Caine</v>
      </c>
      <c r="Q2799" s="15">
        <f>YEAR(Ventas[[#This Row],[Order Date]])</f>
        <v>2014</v>
      </c>
      <c r="R2799" s="15" t="str">
        <f>TEXT(Ventas[[#This Row],[Order Date]],"MMM")</f>
        <v>mar</v>
      </c>
    </row>
    <row r="2800" spans="1:18" x14ac:dyDescent="0.25">
      <c r="A2800" s="4">
        <v>10370</v>
      </c>
      <c r="B2800" s="4" t="s">
        <v>138</v>
      </c>
      <c r="C2800" s="4" t="s">
        <v>43</v>
      </c>
      <c r="D2800" s="4">
        <v>14.4</v>
      </c>
      <c r="E2800" s="4">
        <v>12.96</v>
      </c>
      <c r="F2800" s="4">
        <v>15</v>
      </c>
      <c r="G2800" s="4" t="s">
        <v>47</v>
      </c>
      <c r="H2800" s="4" t="s">
        <v>48</v>
      </c>
      <c r="I2800" s="4" t="s">
        <v>49</v>
      </c>
      <c r="J2800" s="5">
        <v>41989</v>
      </c>
      <c r="K2800" s="12">
        <f>Ventas[[#This Row],[Unit Price]]*Ventas[[#This Row],[Quantity]]</f>
        <v>216</v>
      </c>
      <c r="L2800" s="12">
        <f>Ventas[[#This Row],[Unit Cost]]*Ventas[[#This Row],[Quantity]]</f>
        <v>194.4</v>
      </c>
      <c r="M2800" s="14">
        <f>Ventas[[#This Row],[Ingresos]]-Ventas[[#This Row],[Costes]]</f>
        <v>21.599999999999994</v>
      </c>
      <c r="N2800" s="14" t="str">
        <f>_xlfn.XLOOKUP(Ventas[[#This Row],[Ship Country]],[1]!Countries[Ship Country],[1]!Countries[Area],"No registrado")</f>
        <v>Nord Europe</v>
      </c>
      <c r="O2800" s="14" t="str">
        <f>_xlfn.XLOOKUP(Ventas[[#This Row],[Ship Country]],[1]!Countries[Ship Country],[1]!Countries[Continent],"No existe")</f>
        <v>Europe</v>
      </c>
      <c r="P2800" s="15" t="str">
        <f>_xlfn.XLOOKUP(Ventas[[#This Row],[Category]],[2]!ProdManager[Category],[2]!ProdManager[Prod_Manager])</f>
        <v>John Matter</v>
      </c>
      <c r="Q2800" s="15">
        <f>YEAR(Ventas[[#This Row],[Order Date]])</f>
        <v>2014</v>
      </c>
      <c r="R2800" s="15" t="str">
        <f>TEXT(Ventas[[#This Row],[Order Date]],"MMM")</f>
        <v>dic</v>
      </c>
    </row>
    <row r="2801" spans="1:18" x14ac:dyDescent="0.25">
      <c r="A2801" s="6">
        <v>10370</v>
      </c>
      <c r="B2801" s="6" t="s">
        <v>150</v>
      </c>
      <c r="C2801" s="6" t="s">
        <v>10</v>
      </c>
      <c r="D2801" s="6">
        <v>26.6</v>
      </c>
      <c r="E2801" s="6">
        <v>20.482000000000003</v>
      </c>
      <c r="F2801" s="6">
        <v>30</v>
      </c>
      <c r="G2801" s="6" t="s">
        <v>47</v>
      </c>
      <c r="H2801" s="6" t="s">
        <v>48</v>
      </c>
      <c r="I2801" s="6" t="s">
        <v>49</v>
      </c>
      <c r="J2801" s="7">
        <v>41657</v>
      </c>
      <c r="K2801" s="12">
        <f>Ventas[[#This Row],[Unit Price]]*Ventas[[#This Row],[Quantity]]</f>
        <v>798</v>
      </c>
      <c r="L2801" s="12">
        <f>Ventas[[#This Row],[Unit Cost]]*Ventas[[#This Row],[Quantity]]</f>
        <v>614.46</v>
      </c>
      <c r="M2801" s="14">
        <f>Ventas[[#This Row],[Ingresos]]-Ventas[[#This Row],[Costes]]</f>
        <v>183.53999999999996</v>
      </c>
      <c r="N2801" s="14" t="str">
        <f>_xlfn.XLOOKUP(Ventas[[#This Row],[Ship Country]],[1]!Countries[Ship Country],[1]!Countries[Area],"No registrado")</f>
        <v>Nord Europe</v>
      </c>
      <c r="O2801" s="14" t="str">
        <f>_xlfn.XLOOKUP(Ventas[[#This Row],[Ship Country]],[1]!Countries[Ship Country],[1]!Countries[Continent],"No existe")</f>
        <v>Europe</v>
      </c>
      <c r="P2801" s="15" t="str">
        <f>_xlfn.XLOOKUP(Ventas[[#This Row],[Category]],[2]!ProdManager[Category],[2]!ProdManager[Prod_Manager])</f>
        <v>Marc Caine</v>
      </c>
      <c r="Q2801" s="15">
        <f>YEAR(Ventas[[#This Row],[Order Date]])</f>
        <v>2014</v>
      </c>
      <c r="R2801" s="15" t="str">
        <f>TEXT(Ventas[[#This Row],[Order Date]],"MMM")</f>
        <v>ene</v>
      </c>
    </row>
    <row r="2802" spans="1:18" x14ac:dyDescent="0.25">
      <c r="A2802" s="4">
        <v>10370</v>
      </c>
      <c r="B2802" s="4" t="s">
        <v>50</v>
      </c>
      <c r="C2802" s="4" t="s">
        <v>18</v>
      </c>
      <c r="D2802" s="4">
        <v>8</v>
      </c>
      <c r="E2802" s="4">
        <v>6.32</v>
      </c>
      <c r="F2802" s="4">
        <v>20</v>
      </c>
      <c r="G2802" s="4" t="s">
        <v>47</v>
      </c>
      <c r="H2802" s="4" t="s">
        <v>48</v>
      </c>
      <c r="I2802" s="4" t="s">
        <v>49</v>
      </c>
      <c r="J2802" s="5">
        <v>42156</v>
      </c>
      <c r="K2802" s="12">
        <f>Ventas[[#This Row],[Unit Price]]*Ventas[[#This Row],[Quantity]]</f>
        <v>160</v>
      </c>
      <c r="L2802" s="12">
        <f>Ventas[[#This Row],[Unit Cost]]*Ventas[[#This Row],[Quantity]]</f>
        <v>126.4</v>
      </c>
      <c r="M2802" s="14">
        <f>Ventas[[#This Row],[Ingresos]]-Ventas[[#This Row],[Costes]]</f>
        <v>33.599999999999994</v>
      </c>
      <c r="N2802" s="14" t="str">
        <f>_xlfn.XLOOKUP(Ventas[[#This Row],[Ship Country]],[1]!Countries[Ship Country],[1]!Countries[Area],"No registrado")</f>
        <v>Nord Europe</v>
      </c>
      <c r="O2802" s="14" t="str">
        <f>_xlfn.XLOOKUP(Ventas[[#This Row],[Ship Country]],[1]!Countries[Ship Country],[1]!Countries[Continent],"No existe")</f>
        <v>Europe</v>
      </c>
      <c r="P2802" s="15" t="str">
        <f>_xlfn.XLOOKUP(Ventas[[#This Row],[Category]],[2]!ProdManager[Category],[2]!ProdManager[Prod_Manager])</f>
        <v>Marc Caine</v>
      </c>
      <c r="Q2802" s="15">
        <f>YEAR(Ventas[[#This Row],[Order Date]])</f>
        <v>2015</v>
      </c>
      <c r="R2802" s="15" t="str">
        <f>TEXT(Ventas[[#This Row],[Order Date]],"MMM")</f>
        <v>jun</v>
      </c>
    </row>
    <row r="2803" spans="1:18" x14ac:dyDescent="0.25">
      <c r="A2803" s="6">
        <v>10371</v>
      </c>
      <c r="B2803" s="6" t="s">
        <v>57</v>
      </c>
      <c r="C2803" s="6" t="s">
        <v>29</v>
      </c>
      <c r="D2803" s="6">
        <v>15.2</v>
      </c>
      <c r="E2803" s="6">
        <v>10.792</v>
      </c>
      <c r="F2803" s="6">
        <v>6</v>
      </c>
      <c r="G2803" s="6" t="s">
        <v>204</v>
      </c>
      <c r="H2803" s="6" t="s">
        <v>205</v>
      </c>
      <c r="I2803" s="6" t="s">
        <v>13</v>
      </c>
      <c r="J2803" s="7">
        <v>41827</v>
      </c>
      <c r="K2803" s="12">
        <f>Ventas[[#This Row],[Unit Price]]*Ventas[[#This Row],[Quantity]]</f>
        <v>91.199999999999989</v>
      </c>
      <c r="L2803" s="12">
        <f>Ventas[[#This Row],[Unit Cost]]*Ventas[[#This Row],[Quantity]]</f>
        <v>64.751999999999995</v>
      </c>
      <c r="M2803" s="14">
        <f>Ventas[[#This Row],[Ingresos]]-Ventas[[#This Row],[Costes]]</f>
        <v>26.447999999999993</v>
      </c>
      <c r="N2803" s="14" t="str">
        <f>_xlfn.XLOOKUP(Ventas[[#This Row],[Ship Country]],[1]!Countries[Ship Country],[1]!Countries[Area],"No registrado")</f>
        <v>Nord Europe</v>
      </c>
      <c r="O2803" s="14" t="str">
        <f>_xlfn.XLOOKUP(Ventas[[#This Row],[Ship Country]],[1]!Countries[Ship Country],[1]!Countries[Continent],"No existe")</f>
        <v>Europe</v>
      </c>
      <c r="P2803" s="15" t="str">
        <f>_xlfn.XLOOKUP(Ventas[[#This Row],[Category]],[2]!ProdManager[Category],[2]!ProdManager[Prod_Manager])</f>
        <v>Peter Stone</v>
      </c>
      <c r="Q2803" s="15">
        <f>YEAR(Ventas[[#This Row],[Order Date]])</f>
        <v>2014</v>
      </c>
      <c r="R2803" s="15" t="str">
        <f>TEXT(Ventas[[#This Row],[Order Date]],"MMM")</f>
        <v>jul</v>
      </c>
    </row>
    <row r="2804" spans="1:18" x14ac:dyDescent="0.25">
      <c r="A2804" s="4">
        <v>10372</v>
      </c>
      <c r="B2804" s="4" t="s">
        <v>14</v>
      </c>
      <c r="C2804" s="4" t="s">
        <v>15</v>
      </c>
      <c r="D2804" s="4">
        <v>27.8</v>
      </c>
      <c r="E2804" s="4">
        <v>21.406000000000002</v>
      </c>
      <c r="F2804" s="4">
        <v>42</v>
      </c>
      <c r="G2804" s="4" t="s">
        <v>219</v>
      </c>
      <c r="H2804" s="4" t="s">
        <v>152</v>
      </c>
      <c r="I2804" s="4" t="s">
        <v>27</v>
      </c>
      <c r="J2804" s="5">
        <v>41679</v>
      </c>
      <c r="K2804" s="12">
        <f>Ventas[[#This Row],[Unit Price]]*Ventas[[#This Row],[Quantity]]</f>
        <v>1167.6000000000001</v>
      </c>
      <c r="L2804" s="12">
        <f>Ventas[[#This Row],[Unit Cost]]*Ventas[[#This Row],[Quantity]]</f>
        <v>899.05200000000013</v>
      </c>
      <c r="M2804" s="14">
        <f>Ventas[[#This Row],[Ingresos]]-Ventas[[#This Row],[Costes]]</f>
        <v>268.548</v>
      </c>
      <c r="N2804" s="14" t="str">
        <f>_xlfn.XLOOKUP(Ventas[[#This Row],[Ship Country]],[1]!Countries[Ship Country],[1]!Countries[Area],"No registrado")</f>
        <v>Sud America</v>
      </c>
      <c r="O2804" s="14" t="str">
        <f>_xlfn.XLOOKUP(Ventas[[#This Row],[Ship Country]],[1]!Countries[Ship Country],[1]!Countries[Continent],"No existe")</f>
        <v>America</v>
      </c>
      <c r="P2804" s="15" t="str">
        <f>_xlfn.XLOOKUP(Ventas[[#This Row],[Category]],[2]!ProdManager[Category],[2]!ProdManager[Prod_Manager])</f>
        <v>Peter Stone</v>
      </c>
      <c r="Q2804" s="15">
        <f>YEAR(Ventas[[#This Row],[Order Date]])</f>
        <v>2014</v>
      </c>
      <c r="R2804" s="15" t="str">
        <f>TEXT(Ventas[[#This Row],[Order Date]],"MMM")</f>
        <v>feb</v>
      </c>
    </row>
    <row r="2805" spans="1:18" x14ac:dyDescent="0.25">
      <c r="A2805" s="6">
        <v>10372</v>
      </c>
      <c r="B2805" s="6" t="s">
        <v>40</v>
      </c>
      <c r="C2805" s="6" t="s">
        <v>15</v>
      </c>
      <c r="D2805" s="6">
        <v>27.2</v>
      </c>
      <c r="E2805" s="6">
        <v>21.488</v>
      </c>
      <c r="F2805" s="6">
        <v>70</v>
      </c>
      <c r="G2805" s="6" t="s">
        <v>219</v>
      </c>
      <c r="H2805" s="6" t="s">
        <v>152</v>
      </c>
      <c r="I2805" s="6" t="s">
        <v>27</v>
      </c>
      <c r="J2805" s="7">
        <v>41703</v>
      </c>
      <c r="K2805" s="12">
        <f>Ventas[[#This Row],[Unit Price]]*Ventas[[#This Row],[Quantity]]</f>
        <v>1904</v>
      </c>
      <c r="L2805" s="12">
        <f>Ventas[[#This Row],[Unit Cost]]*Ventas[[#This Row],[Quantity]]</f>
        <v>1504.1599999999999</v>
      </c>
      <c r="M2805" s="14">
        <f>Ventas[[#This Row],[Ingresos]]-Ventas[[#This Row],[Costes]]</f>
        <v>399.84000000000015</v>
      </c>
      <c r="N2805" s="14" t="str">
        <f>_xlfn.XLOOKUP(Ventas[[#This Row],[Ship Country]],[1]!Countries[Ship Country],[1]!Countries[Area],"No registrado")</f>
        <v>Sud America</v>
      </c>
      <c r="O2805" s="14" t="str">
        <f>_xlfn.XLOOKUP(Ventas[[#This Row],[Ship Country]],[1]!Countries[Ship Country],[1]!Countries[Continent],"No existe")</f>
        <v>America</v>
      </c>
      <c r="P2805" s="15" t="str">
        <f>_xlfn.XLOOKUP(Ventas[[#This Row],[Category]],[2]!ProdManager[Category],[2]!ProdManager[Prod_Manager])</f>
        <v>Peter Stone</v>
      </c>
      <c r="Q2805" s="15">
        <f>YEAR(Ventas[[#This Row],[Order Date]])</f>
        <v>2014</v>
      </c>
      <c r="R2805" s="15" t="str">
        <f>TEXT(Ventas[[#This Row],[Order Date]],"MMM")</f>
        <v>mar</v>
      </c>
    </row>
    <row r="2806" spans="1:18" x14ac:dyDescent="0.25">
      <c r="A2806" s="4">
        <v>10372</v>
      </c>
      <c r="B2806" s="4" t="s">
        <v>34</v>
      </c>
      <c r="C2806" s="4" t="s">
        <v>35</v>
      </c>
      <c r="D2806" s="4">
        <v>64.8</v>
      </c>
      <c r="E2806" s="4">
        <v>42.767999999999994</v>
      </c>
      <c r="F2806" s="4">
        <v>12</v>
      </c>
      <c r="G2806" s="4" t="s">
        <v>219</v>
      </c>
      <c r="H2806" s="4" t="s">
        <v>152</v>
      </c>
      <c r="I2806" s="4" t="s">
        <v>27</v>
      </c>
      <c r="J2806" s="5">
        <v>42110</v>
      </c>
      <c r="K2806" s="12">
        <f>Ventas[[#This Row],[Unit Price]]*Ventas[[#This Row],[Quantity]]</f>
        <v>777.59999999999991</v>
      </c>
      <c r="L2806" s="12">
        <f>Ventas[[#This Row],[Unit Cost]]*Ventas[[#This Row],[Quantity]]</f>
        <v>513.21599999999989</v>
      </c>
      <c r="M2806" s="14">
        <f>Ventas[[#This Row],[Ingresos]]-Ventas[[#This Row],[Costes]]</f>
        <v>264.38400000000001</v>
      </c>
      <c r="N2806" s="14" t="str">
        <f>_xlfn.XLOOKUP(Ventas[[#This Row],[Ship Country]],[1]!Countries[Ship Country],[1]!Countries[Area],"No registrado")</f>
        <v>Sud America</v>
      </c>
      <c r="O2806" s="14" t="str">
        <f>_xlfn.XLOOKUP(Ventas[[#This Row],[Ship Country]],[1]!Countries[Ship Country],[1]!Countries[Continent],"No existe")</f>
        <v>America</v>
      </c>
      <c r="P2806" s="15" t="str">
        <f>_xlfn.XLOOKUP(Ventas[[#This Row],[Category]],[2]!ProdManager[Category],[2]!ProdManager[Prod_Manager])</f>
        <v>Lydia Sinn</v>
      </c>
      <c r="Q2806" s="15">
        <f>YEAR(Ventas[[#This Row],[Order Date]])</f>
        <v>2015</v>
      </c>
      <c r="R2806" s="15" t="str">
        <f>TEXT(Ventas[[#This Row],[Order Date]],"MMM")</f>
        <v>abr</v>
      </c>
    </row>
    <row r="2807" spans="1:18" x14ac:dyDescent="0.25">
      <c r="A2807" s="6">
        <v>10372</v>
      </c>
      <c r="B2807" s="6" t="s">
        <v>188</v>
      </c>
      <c r="C2807" s="6" t="s">
        <v>43</v>
      </c>
      <c r="D2807" s="6">
        <v>210.8</v>
      </c>
      <c r="E2807" s="6">
        <v>187.61200000000002</v>
      </c>
      <c r="F2807" s="6">
        <v>40</v>
      </c>
      <c r="G2807" s="6" t="s">
        <v>219</v>
      </c>
      <c r="H2807" s="6" t="s">
        <v>152</v>
      </c>
      <c r="I2807" s="6" t="s">
        <v>27</v>
      </c>
      <c r="J2807" s="7">
        <v>41798</v>
      </c>
      <c r="K2807" s="12">
        <f>Ventas[[#This Row],[Unit Price]]*Ventas[[#This Row],[Quantity]]</f>
        <v>8432</v>
      </c>
      <c r="L2807" s="12">
        <f>Ventas[[#This Row],[Unit Cost]]*Ventas[[#This Row],[Quantity]]</f>
        <v>7504.4800000000014</v>
      </c>
      <c r="M2807" s="14">
        <f>Ventas[[#This Row],[Ingresos]]-Ventas[[#This Row],[Costes]]</f>
        <v>927.51999999999862</v>
      </c>
      <c r="N2807" s="14" t="str">
        <f>_xlfn.XLOOKUP(Ventas[[#This Row],[Ship Country]],[1]!Countries[Ship Country],[1]!Countries[Area],"No registrado")</f>
        <v>Sud America</v>
      </c>
      <c r="O2807" s="14" t="str">
        <f>_xlfn.XLOOKUP(Ventas[[#This Row],[Ship Country]],[1]!Countries[Ship Country],[1]!Countries[Continent],"No existe")</f>
        <v>America</v>
      </c>
      <c r="P2807" s="15" t="str">
        <f>_xlfn.XLOOKUP(Ventas[[#This Row],[Category]],[2]!ProdManager[Category],[2]!ProdManager[Prod_Manager])</f>
        <v>John Matter</v>
      </c>
      <c r="Q2807" s="15">
        <f>YEAR(Ventas[[#This Row],[Order Date]])</f>
        <v>2014</v>
      </c>
      <c r="R2807" s="15" t="str">
        <f>TEXT(Ventas[[#This Row],[Order Date]],"MMM")</f>
        <v>jun</v>
      </c>
    </row>
    <row r="2808" spans="1:18" x14ac:dyDescent="0.25">
      <c r="A2808" s="4">
        <v>10373</v>
      </c>
      <c r="B2808" s="4" t="s">
        <v>174</v>
      </c>
      <c r="C2808" s="4" t="s">
        <v>29</v>
      </c>
      <c r="D2808" s="4">
        <v>10.6</v>
      </c>
      <c r="E2808" s="4">
        <v>8.3740000000000006</v>
      </c>
      <c r="F2808" s="4">
        <v>80</v>
      </c>
      <c r="G2808" s="4" t="s">
        <v>156</v>
      </c>
      <c r="H2808" s="4" t="s">
        <v>157</v>
      </c>
      <c r="I2808" s="4" t="s">
        <v>158</v>
      </c>
      <c r="J2808" s="5">
        <v>41710</v>
      </c>
      <c r="K2808" s="12">
        <f>Ventas[[#This Row],[Unit Price]]*Ventas[[#This Row],[Quantity]]</f>
        <v>848</v>
      </c>
      <c r="L2808" s="12">
        <f>Ventas[[#This Row],[Unit Cost]]*Ventas[[#This Row],[Quantity]]</f>
        <v>669.92000000000007</v>
      </c>
      <c r="M2808" s="14">
        <f>Ventas[[#This Row],[Ingresos]]-Ventas[[#This Row],[Costes]]</f>
        <v>178.07999999999993</v>
      </c>
      <c r="N2808" s="14" t="str">
        <f>_xlfn.XLOOKUP(Ventas[[#This Row],[Ship Country]],[1]!Countries[Ship Country],[1]!Countries[Area],"No registrado")</f>
        <v>Nord Europe</v>
      </c>
      <c r="O2808" s="14" t="str">
        <f>_xlfn.XLOOKUP(Ventas[[#This Row],[Ship Country]],[1]!Countries[Ship Country],[1]!Countries[Continent],"No existe")</f>
        <v>Europe</v>
      </c>
      <c r="P2808" s="15" t="str">
        <f>_xlfn.XLOOKUP(Ventas[[#This Row],[Category]],[2]!ProdManager[Category],[2]!ProdManager[Prod_Manager])</f>
        <v>Peter Stone</v>
      </c>
      <c r="Q2808" s="15">
        <f>YEAR(Ventas[[#This Row],[Order Date]])</f>
        <v>2014</v>
      </c>
      <c r="R2808" s="15" t="str">
        <f>TEXT(Ventas[[#This Row],[Order Date]],"MMM")</f>
        <v>mar</v>
      </c>
    </row>
    <row r="2809" spans="1:18" x14ac:dyDescent="0.25">
      <c r="A2809" s="6">
        <v>10373</v>
      </c>
      <c r="B2809" s="6" t="s">
        <v>113</v>
      </c>
      <c r="C2809" s="6" t="s">
        <v>15</v>
      </c>
      <c r="D2809" s="6">
        <v>17.2</v>
      </c>
      <c r="E2809" s="6">
        <v>14.447999999999999</v>
      </c>
      <c r="F2809" s="6">
        <v>50</v>
      </c>
      <c r="G2809" s="6" t="s">
        <v>156</v>
      </c>
      <c r="H2809" s="6" t="s">
        <v>157</v>
      </c>
      <c r="I2809" s="6" t="s">
        <v>158</v>
      </c>
      <c r="J2809" s="7">
        <v>41774</v>
      </c>
      <c r="K2809" s="12">
        <f>Ventas[[#This Row],[Unit Price]]*Ventas[[#This Row],[Quantity]]</f>
        <v>860</v>
      </c>
      <c r="L2809" s="12">
        <f>Ventas[[#This Row],[Unit Cost]]*Ventas[[#This Row],[Quantity]]</f>
        <v>722.4</v>
      </c>
      <c r="M2809" s="14">
        <f>Ventas[[#This Row],[Ingresos]]-Ventas[[#This Row],[Costes]]</f>
        <v>137.60000000000002</v>
      </c>
      <c r="N2809" s="14" t="str">
        <f>_xlfn.XLOOKUP(Ventas[[#This Row],[Ship Country]],[1]!Countries[Ship Country],[1]!Countries[Area],"No registrado")</f>
        <v>Nord Europe</v>
      </c>
      <c r="O2809" s="14" t="str">
        <f>_xlfn.XLOOKUP(Ventas[[#This Row],[Ship Country]],[1]!Countries[Ship Country],[1]!Countries[Continent],"No existe")</f>
        <v>Europe</v>
      </c>
      <c r="P2809" s="15" t="str">
        <f>_xlfn.XLOOKUP(Ventas[[#This Row],[Category]],[2]!ProdManager[Category],[2]!ProdManager[Prod_Manager])</f>
        <v>Peter Stone</v>
      </c>
      <c r="Q2809" s="15">
        <f>YEAR(Ventas[[#This Row],[Order Date]])</f>
        <v>2014</v>
      </c>
      <c r="R2809" s="15" t="str">
        <f>TEXT(Ventas[[#This Row],[Order Date]],"MMM")</f>
        <v>may</v>
      </c>
    </row>
    <row r="2810" spans="1:18" x14ac:dyDescent="0.25">
      <c r="A2810" s="4">
        <v>10374</v>
      </c>
      <c r="B2810" s="4" t="s">
        <v>174</v>
      </c>
      <c r="C2810" s="4" t="s">
        <v>29</v>
      </c>
      <c r="D2810" s="4">
        <v>10.6</v>
      </c>
      <c r="E2810" s="4">
        <v>7.8439999999999994</v>
      </c>
      <c r="F2810" s="4">
        <v>15</v>
      </c>
      <c r="G2810" s="4" t="s">
        <v>220</v>
      </c>
      <c r="H2810" s="4" t="s">
        <v>221</v>
      </c>
      <c r="I2810" s="4" t="s">
        <v>222</v>
      </c>
      <c r="J2810" s="5">
        <v>42108</v>
      </c>
      <c r="K2810" s="12">
        <f>Ventas[[#This Row],[Unit Price]]*Ventas[[#This Row],[Quantity]]</f>
        <v>159</v>
      </c>
      <c r="L2810" s="12">
        <f>Ventas[[#This Row],[Unit Cost]]*Ventas[[#This Row],[Quantity]]</f>
        <v>117.66</v>
      </c>
      <c r="M2810" s="14">
        <f>Ventas[[#This Row],[Ingresos]]-Ventas[[#This Row],[Costes]]</f>
        <v>41.34</v>
      </c>
      <c r="N2810" s="14" t="str">
        <f>_xlfn.XLOOKUP(Ventas[[#This Row],[Ship Country]],[1]!Countries[Ship Country],[1]!Countries[Area],"No registrado")</f>
        <v>Nord Europe</v>
      </c>
      <c r="O2810" s="14" t="str">
        <f>_xlfn.XLOOKUP(Ventas[[#This Row],[Ship Country]],[1]!Countries[Ship Country],[1]!Countries[Continent],"No existe")</f>
        <v>Europe</v>
      </c>
      <c r="P2810" s="15" t="str">
        <f>_xlfn.XLOOKUP(Ventas[[#This Row],[Category]],[2]!ProdManager[Category],[2]!ProdManager[Prod_Manager])</f>
        <v>Peter Stone</v>
      </c>
      <c r="Q2810" s="15">
        <f>YEAR(Ventas[[#This Row],[Order Date]])</f>
        <v>2015</v>
      </c>
      <c r="R2810" s="15" t="str">
        <f>TEXT(Ventas[[#This Row],[Order Date]],"MMM")</f>
        <v>abr</v>
      </c>
    </row>
    <row r="2811" spans="1:18" x14ac:dyDescent="0.25">
      <c r="A2811" s="6">
        <v>10374</v>
      </c>
      <c r="B2811" s="6" t="s">
        <v>44</v>
      </c>
      <c r="C2811" s="6" t="s">
        <v>15</v>
      </c>
      <c r="D2811" s="6">
        <v>10</v>
      </c>
      <c r="E2811" s="6">
        <v>8.1000000000000014</v>
      </c>
      <c r="F2811" s="6">
        <v>30</v>
      </c>
      <c r="G2811" s="6" t="s">
        <v>220</v>
      </c>
      <c r="H2811" s="6" t="s">
        <v>221</v>
      </c>
      <c r="I2811" s="6" t="s">
        <v>222</v>
      </c>
      <c r="J2811" s="7">
        <v>41769</v>
      </c>
      <c r="K2811" s="12">
        <f>Ventas[[#This Row],[Unit Price]]*Ventas[[#This Row],[Quantity]]</f>
        <v>300</v>
      </c>
      <c r="L2811" s="12">
        <f>Ventas[[#This Row],[Unit Cost]]*Ventas[[#This Row],[Quantity]]</f>
        <v>243.00000000000006</v>
      </c>
      <c r="M2811" s="14">
        <f>Ventas[[#This Row],[Ingresos]]-Ventas[[#This Row],[Costes]]</f>
        <v>56.999999999999943</v>
      </c>
      <c r="N2811" s="14" t="str">
        <f>_xlfn.XLOOKUP(Ventas[[#This Row],[Ship Country]],[1]!Countries[Ship Country],[1]!Countries[Area],"No registrado")</f>
        <v>Nord Europe</v>
      </c>
      <c r="O2811" s="14" t="str">
        <f>_xlfn.XLOOKUP(Ventas[[#This Row],[Ship Country]],[1]!Countries[Ship Country],[1]!Countries[Continent],"No existe")</f>
        <v>Europe</v>
      </c>
      <c r="P2811" s="15" t="str">
        <f>_xlfn.XLOOKUP(Ventas[[#This Row],[Category]],[2]!ProdManager[Category],[2]!ProdManager[Prod_Manager])</f>
        <v>Peter Stone</v>
      </c>
      <c r="Q2811" s="15">
        <f>YEAR(Ventas[[#This Row],[Order Date]])</f>
        <v>2014</v>
      </c>
      <c r="R2811" s="15" t="str">
        <f>TEXT(Ventas[[#This Row],[Order Date]],"MMM")</f>
        <v>may</v>
      </c>
    </row>
    <row r="2812" spans="1:18" x14ac:dyDescent="0.25">
      <c r="A2812" s="4">
        <v>10375</v>
      </c>
      <c r="B2812" s="4" t="s">
        <v>145</v>
      </c>
      <c r="C2812" s="4" t="s">
        <v>46</v>
      </c>
      <c r="D2812" s="4">
        <v>5.9</v>
      </c>
      <c r="E2812" s="4">
        <v>4.4250000000000007</v>
      </c>
      <c r="F2812" s="4">
        <v>10</v>
      </c>
      <c r="G2812" s="4" t="s">
        <v>223</v>
      </c>
      <c r="H2812" s="4" t="s">
        <v>224</v>
      </c>
      <c r="I2812" s="4" t="s">
        <v>84</v>
      </c>
      <c r="J2812" s="5">
        <v>41867</v>
      </c>
      <c r="K2812" s="12">
        <f>Ventas[[#This Row],[Unit Price]]*Ventas[[#This Row],[Quantity]]</f>
        <v>59</v>
      </c>
      <c r="L2812" s="12">
        <f>Ventas[[#This Row],[Unit Cost]]*Ventas[[#This Row],[Quantity]]</f>
        <v>44.250000000000007</v>
      </c>
      <c r="M2812" s="14">
        <f>Ventas[[#This Row],[Ingresos]]-Ventas[[#This Row],[Costes]]</f>
        <v>14.749999999999993</v>
      </c>
      <c r="N2812" s="14" t="str">
        <f>_xlfn.XLOOKUP(Ventas[[#This Row],[Ship Country]],[1]!Countries[Ship Country],[1]!Countries[Area],"No registrado")</f>
        <v>Nord America</v>
      </c>
      <c r="O2812" s="14" t="str">
        <f>_xlfn.XLOOKUP(Ventas[[#This Row],[Ship Country]],[1]!Countries[Ship Country],[1]!Countries[Continent],"No existe")</f>
        <v>America</v>
      </c>
      <c r="P2812" s="15" t="str">
        <f>_xlfn.XLOOKUP(Ventas[[#This Row],[Category]],[2]!ProdManager[Category],[2]!ProdManager[Prod_Manager])</f>
        <v>John Matter</v>
      </c>
      <c r="Q2812" s="15">
        <f>YEAR(Ventas[[#This Row],[Order Date]])</f>
        <v>2014</v>
      </c>
      <c r="R2812" s="15" t="str">
        <f>TEXT(Ventas[[#This Row],[Order Date]],"MMM")</f>
        <v>ago</v>
      </c>
    </row>
    <row r="2813" spans="1:18" x14ac:dyDescent="0.25">
      <c r="A2813" s="6">
        <v>10375</v>
      </c>
      <c r="B2813" s="6" t="s">
        <v>17</v>
      </c>
      <c r="C2813" s="6" t="s">
        <v>18</v>
      </c>
      <c r="D2813" s="6">
        <v>18.600000000000001</v>
      </c>
      <c r="E2813" s="6">
        <v>15.066000000000003</v>
      </c>
      <c r="F2813" s="6">
        <v>15</v>
      </c>
      <c r="G2813" s="6" t="s">
        <v>223</v>
      </c>
      <c r="H2813" s="6" t="s">
        <v>224</v>
      </c>
      <c r="I2813" s="6" t="s">
        <v>84</v>
      </c>
      <c r="J2813" s="7">
        <v>41992</v>
      </c>
      <c r="K2813" s="12">
        <f>Ventas[[#This Row],[Unit Price]]*Ventas[[#This Row],[Quantity]]</f>
        <v>279</v>
      </c>
      <c r="L2813" s="12">
        <f>Ventas[[#This Row],[Unit Cost]]*Ventas[[#This Row],[Quantity]]</f>
        <v>225.99000000000004</v>
      </c>
      <c r="M2813" s="14">
        <f>Ventas[[#This Row],[Ingresos]]-Ventas[[#This Row],[Costes]]</f>
        <v>53.009999999999962</v>
      </c>
      <c r="N2813" s="14" t="str">
        <f>_xlfn.XLOOKUP(Ventas[[#This Row],[Ship Country]],[1]!Countries[Ship Country],[1]!Countries[Area],"No registrado")</f>
        <v>Nord America</v>
      </c>
      <c r="O2813" s="14" t="str">
        <f>_xlfn.XLOOKUP(Ventas[[#This Row],[Ship Country]],[1]!Countries[Ship Country],[1]!Countries[Continent],"No existe")</f>
        <v>America</v>
      </c>
      <c r="P2813" s="15" t="str">
        <f>_xlfn.XLOOKUP(Ventas[[#This Row],[Category]],[2]!ProdManager[Category],[2]!ProdManager[Prod_Manager])</f>
        <v>Marc Caine</v>
      </c>
      <c r="Q2813" s="15">
        <f>YEAR(Ventas[[#This Row],[Order Date]])</f>
        <v>2014</v>
      </c>
      <c r="R2813" s="15" t="str">
        <f>TEXT(Ventas[[#This Row],[Order Date]],"MMM")</f>
        <v>dic</v>
      </c>
    </row>
    <row r="2814" spans="1:18" x14ac:dyDescent="0.25">
      <c r="A2814" s="4">
        <v>10376</v>
      </c>
      <c r="B2814" s="4" t="s">
        <v>44</v>
      </c>
      <c r="C2814" s="4" t="s">
        <v>15</v>
      </c>
      <c r="D2814" s="4">
        <v>10</v>
      </c>
      <c r="E2814" s="4">
        <v>7.5</v>
      </c>
      <c r="F2814" s="4">
        <v>42</v>
      </c>
      <c r="G2814" s="4" t="s">
        <v>192</v>
      </c>
      <c r="H2814" s="4" t="s">
        <v>193</v>
      </c>
      <c r="I2814" s="4" t="s">
        <v>194</v>
      </c>
      <c r="J2814" s="5">
        <v>41969</v>
      </c>
      <c r="K2814" s="12">
        <f>Ventas[[#This Row],[Unit Price]]*Ventas[[#This Row],[Quantity]]</f>
        <v>420</v>
      </c>
      <c r="L2814" s="12">
        <f>Ventas[[#This Row],[Unit Cost]]*Ventas[[#This Row],[Quantity]]</f>
        <v>315</v>
      </c>
      <c r="M2814" s="14">
        <f>Ventas[[#This Row],[Ingresos]]-Ventas[[#This Row],[Costes]]</f>
        <v>105</v>
      </c>
      <c r="N2814" s="14" t="str">
        <f>_xlfn.XLOOKUP(Ventas[[#This Row],[Ship Country]],[1]!Countries[Ship Country],[1]!Countries[Area],"No registrado")</f>
        <v>Nord America</v>
      </c>
      <c r="O2814" s="14" t="str">
        <f>_xlfn.XLOOKUP(Ventas[[#This Row],[Ship Country]],[1]!Countries[Ship Country],[1]!Countries[Continent],"No existe")</f>
        <v>America</v>
      </c>
      <c r="P2814" s="15" t="str">
        <f>_xlfn.XLOOKUP(Ventas[[#This Row],[Category]],[2]!ProdManager[Category],[2]!ProdManager[Prod_Manager])</f>
        <v>Peter Stone</v>
      </c>
      <c r="Q2814" s="15">
        <f>YEAR(Ventas[[#This Row],[Order Date]])</f>
        <v>2014</v>
      </c>
      <c r="R2814" s="15" t="str">
        <f>TEXT(Ventas[[#This Row],[Order Date]],"MMM")</f>
        <v>nov</v>
      </c>
    </row>
    <row r="2815" spans="1:18" x14ac:dyDescent="0.25">
      <c r="A2815" s="6">
        <v>10377</v>
      </c>
      <c r="B2815" s="6" t="s">
        <v>121</v>
      </c>
      <c r="C2815" s="6" t="s">
        <v>18</v>
      </c>
      <c r="D2815" s="6">
        <v>36.4</v>
      </c>
      <c r="E2815" s="6">
        <v>28.756</v>
      </c>
      <c r="F2815" s="6">
        <v>20</v>
      </c>
      <c r="G2815" s="6" t="s">
        <v>210</v>
      </c>
      <c r="H2815" s="6" t="s">
        <v>148</v>
      </c>
      <c r="I2815" s="6" t="s">
        <v>149</v>
      </c>
      <c r="J2815" s="7">
        <v>42208</v>
      </c>
      <c r="K2815" s="12">
        <f>Ventas[[#This Row],[Unit Price]]*Ventas[[#This Row],[Quantity]]</f>
        <v>728</v>
      </c>
      <c r="L2815" s="12">
        <f>Ventas[[#This Row],[Unit Cost]]*Ventas[[#This Row],[Quantity]]</f>
        <v>575.12</v>
      </c>
      <c r="M2815" s="14">
        <f>Ventas[[#This Row],[Ingresos]]-Ventas[[#This Row],[Costes]]</f>
        <v>152.88</v>
      </c>
      <c r="N2815" s="14" t="str">
        <f>_xlfn.XLOOKUP(Ventas[[#This Row],[Ship Country]],[1]!Countries[Ship Country],[1]!Countries[Area],"No registrado")</f>
        <v>Nord Europe</v>
      </c>
      <c r="O2815" s="14" t="str">
        <f>_xlfn.XLOOKUP(Ventas[[#This Row],[Ship Country]],[1]!Countries[Ship Country],[1]!Countries[Continent],"No existe")</f>
        <v>Europe</v>
      </c>
      <c r="P2815" s="15" t="str">
        <f>_xlfn.XLOOKUP(Ventas[[#This Row],[Category]],[2]!ProdManager[Category],[2]!ProdManager[Prod_Manager])</f>
        <v>Marc Caine</v>
      </c>
      <c r="Q2815" s="15">
        <f>YEAR(Ventas[[#This Row],[Order Date]])</f>
        <v>2015</v>
      </c>
      <c r="R2815" s="15" t="str">
        <f>TEXT(Ventas[[#This Row],[Order Date]],"MMM")</f>
        <v>jul</v>
      </c>
    </row>
    <row r="2816" spans="1:18" x14ac:dyDescent="0.25">
      <c r="A2816" s="4">
        <v>10377</v>
      </c>
      <c r="B2816" s="4" t="s">
        <v>42</v>
      </c>
      <c r="C2816" s="4" t="s">
        <v>43</v>
      </c>
      <c r="D2816" s="4">
        <v>14.4</v>
      </c>
      <c r="E2816" s="4">
        <v>13.104000000000001</v>
      </c>
      <c r="F2816" s="4">
        <v>20</v>
      </c>
      <c r="G2816" s="4" t="s">
        <v>210</v>
      </c>
      <c r="H2816" s="4" t="s">
        <v>148</v>
      </c>
      <c r="I2816" s="4" t="s">
        <v>149</v>
      </c>
      <c r="J2816" s="5">
        <v>41820</v>
      </c>
      <c r="K2816" s="12">
        <f>Ventas[[#This Row],[Unit Price]]*Ventas[[#This Row],[Quantity]]</f>
        <v>288</v>
      </c>
      <c r="L2816" s="12">
        <f>Ventas[[#This Row],[Unit Cost]]*Ventas[[#This Row],[Quantity]]</f>
        <v>262.08000000000004</v>
      </c>
      <c r="M2816" s="14">
        <f>Ventas[[#This Row],[Ingresos]]-Ventas[[#This Row],[Costes]]</f>
        <v>25.919999999999959</v>
      </c>
      <c r="N2816" s="14" t="str">
        <f>_xlfn.XLOOKUP(Ventas[[#This Row],[Ship Country]],[1]!Countries[Ship Country],[1]!Countries[Area],"No registrado")</f>
        <v>Nord Europe</v>
      </c>
      <c r="O2816" s="14" t="str">
        <f>_xlfn.XLOOKUP(Ventas[[#This Row],[Ship Country]],[1]!Countries[Ship Country],[1]!Countries[Continent],"No existe")</f>
        <v>Europe</v>
      </c>
      <c r="P2816" s="15" t="str">
        <f>_xlfn.XLOOKUP(Ventas[[#This Row],[Category]],[2]!ProdManager[Category],[2]!ProdManager[Prod_Manager])</f>
        <v>John Matter</v>
      </c>
      <c r="Q2816" s="15">
        <f>YEAR(Ventas[[#This Row],[Order Date]])</f>
        <v>2014</v>
      </c>
      <c r="R2816" s="15" t="str">
        <f>TEXT(Ventas[[#This Row],[Order Date]],"MMM")</f>
        <v>jun</v>
      </c>
    </row>
    <row r="2817" spans="1:18" x14ac:dyDescent="0.25">
      <c r="A2817" s="6">
        <v>10378</v>
      </c>
      <c r="B2817" s="6" t="s">
        <v>113</v>
      </c>
      <c r="C2817" s="6" t="s">
        <v>15</v>
      </c>
      <c r="D2817" s="6">
        <v>17.2</v>
      </c>
      <c r="E2817" s="6">
        <v>14.62</v>
      </c>
      <c r="F2817" s="6">
        <v>6</v>
      </c>
      <c r="G2817" s="6" t="s">
        <v>88</v>
      </c>
      <c r="H2817" s="6" t="s">
        <v>89</v>
      </c>
      <c r="I2817" s="6" t="s">
        <v>90</v>
      </c>
      <c r="J2817" s="7">
        <v>42159</v>
      </c>
      <c r="K2817" s="12">
        <f>Ventas[[#This Row],[Unit Price]]*Ventas[[#This Row],[Quantity]]</f>
        <v>103.19999999999999</v>
      </c>
      <c r="L2817" s="12">
        <f>Ventas[[#This Row],[Unit Cost]]*Ventas[[#This Row],[Quantity]]</f>
        <v>87.72</v>
      </c>
      <c r="M2817" s="14">
        <f>Ventas[[#This Row],[Ingresos]]-Ventas[[#This Row],[Costes]]</f>
        <v>15.47999999999999</v>
      </c>
      <c r="N2817" s="14" t="str">
        <f>_xlfn.XLOOKUP(Ventas[[#This Row],[Ship Country]],[1]!Countries[Ship Country],[1]!Countries[Area],"No registrado")</f>
        <v>Nord Europe</v>
      </c>
      <c r="O2817" s="14" t="str">
        <f>_xlfn.XLOOKUP(Ventas[[#This Row],[Ship Country]],[1]!Countries[Ship Country],[1]!Countries[Continent],"No existe")</f>
        <v>Europe</v>
      </c>
      <c r="P2817" s="15" t="str">
        <f>_xlfn.XLOOKUP(Ventas[[#This Row],[Category]],[2]!ProdManager[Category],[2]!ProdManager[Prod_Manager])</f>
        <v>Peter Stone</v>
      </c>
      <c r="Q2817" s="15">
        <f>YEAR(Ventas[[#This Row],[Order Date]])</f>
        <v>2015</v>
      </c>
      <c r="R2817" s="15" t="str">
        <f>TEXT(Ventas[[#This Row],[Order Date]],"MMM")</f>
        <v>jun</v>
      </c>
    </row>
    <row r="2818" spans="1:18" x14ac:dyDescent="0.25">
      <c r="A2818" s="4">
        <v>10379</v>
      </c>
      <c r="B2818" s="4" t="s">
        <v>125</v>
      </c>
      <c r="C2818" s="4" t="s">
        <v>24</v>
      </c>
      <c r="D2818" s="4">
        <v>35.1</v>
      </c>
      <c r="E2818" s="4">
        <v>27.027000000000001</v>
      </c>
      <c r="F2818" s="4">
        <v>16</v>
      </c>
      <c r="G2818" s="4" t="s">
        <v>80</v>
      </c>
      <c r="H2818" s="4" t="s">
        <v>26</v>
      </c>
      <c r="I2818" s="4" t="s">
        <v>27</v>
      </c>
      <c r="J2818" s="5">
        <v>42143</v>
      </c>
      <c r="K2818" s="12">
        <f>Ventas[[#This Row],[Unit Price]]*Ventas[[#This Row],[Quantity]]</f>
        <v>561.6</v>
      </c>
      <c r="L2818" s="12">
        <f>Ventas[[#This Row],[Unit Cost]]*Ventas[[#This Row],[Quantity]]</f>
        <v>432.43200000000002</v>
      </c>
      <c r="M2818" s="14">
        <f>Ventas[[#This Row],[Ingresos]]-Ventas[[#This Row],[Costes]]</f>
        <v>129.16800000000001</v>
      </c>
      <c r="N2818" s="14" t="str">
        <f>_xlfn.XLOOKUP(Ventas[[#This Row],[Ship Country]],[1]!Countries[Ship Country],[1]!Countries[Area],"No registrado")</f>
        <v>Sud America</v>
      </c>
      <c r="O2818" s="14" t="str">
        <f>_xlfn.XLOOKUP(Ventas[[#This Row],[Ship Country]],[1]!Countries[Ship Country],[1]!Countries[Continent],"No existe")</f>
        <v>America</v>
      </c>
      <c r="P2818" s="15" t="str">
        <f>_xlfn.XLOOKUP(Ventas[[#This Row],[Category]],[2]!ProdManager[Category],[2]!ProdManager[Prod_Manager])</f>
        <v>Lydia Sinn</v>
      </c>
      <c r="Q2818" s="15">
        <f>YEAR(Ventas[[#This Row],[Order Date]])</f>
        <v>2015</v>
      </c>
      <c r="R2818" s="15" t="str">
        <f>TEXT(Ventas[[#This Row],[Order Date]],"MMM")</f>
        <v>may</v>
      </c>
    </row>
    <row r="2819" spans="1:18" x14ac:dyDescent="0.25">
      <c r="A2819" s="6">
        <v>10379</v>
      </c>
      <c r="B2819" s="6" t="s">
        <v>23</v>
      </c>
      <c r="C2819" s="6" t="s">
        <v>24</v>
      </c>
      <c r="D2819" s="6">
        <v>16.8</v>
      </c>
      <c r="E2819" s="6">
        <v>12.096</v>
      </c>
      <c r="F2819" s="6">
        <v>20</v>
      </c>
      <c r="G2819" s="6" t="s">
        <v>80</v>
      </c>
      <c r="H2819" s="6" t="s">
        <v>26</v>
      </c>
      <c r="I2819" s="6" t="s">
        <v>27</v>
      </c>
      <c r="J2819" s="7">
        <v>41830</v>
      </c>
      <c r="K2819" s="12">
        <f>Ventas[[#This Row],[Unit Price]]*Ventas[[#This Row],[Quantity]]</f>
        <v>336</v>
      </c>
      <c r="L2819" s="12">
        <f>Ventas[[#This Row],[Unit Cost]]*Ventas[[#This Row],[Quantity]]</f>
        <v>241.92000000000002</v>
      </c>
      <c r="M2819" s="14">
        <f>Ventas[[#This Row],[Ingresos]]-Ventas[[#This Row],[Costes]]</f>
        <v>94.079999999999984</v>
      </c>
      <c r="N2819" s="14" t="str">
        <f>_xlfn.XLOOKUP(Ventas[[#This Row],[Ship Country]],[1]!Countries[Ship Country],[1]!Countries[Area],"No registrado")</f>
        <v>Sud America</v>
      </c>
      <c r="O2819" s="14" t="str">
        <f>_xlfn.XLOOKUP(Ventas[[#This Row],[Ship Country]],[1]!Countries[Ship Country],[1]!Countries[Continent],"No existe")</f>
        <v>America</v>
      </c>
      <c r="P2819" s="15" t="str">
        <f>_xlfn.XLOOKUP(Ventas[[#This Row],[Category]],[2]!ProdManager[Category],[2]!ProdManager[Prod_Manager])</f>
        <v>Lydia Sinn</v>
      </c>
      <c r="Q2819" s="15">
        <f>YEAR(Ventas[[#This Row],[Order Date]])</f>
        <v>2014</v>
      </c>
      <c r="R2819" s="15" t="str">
        <f>TEXT(Ventas[[#This Row],[Order Date]],"MMM")</f>
        <v>jul</v>
      </c>
    </row>
    <row r="2820" spans="1:18" x14ac:dyDescent="0.25">
      <c r="A2820" s="4">
        <v>10379</v>
      </c>
      <c r="B2820" s="4" t="s">
        <v>28</v>
      </c>
      <c r="C2820" s="4" t="s">
        <v>29</v>
      </c>
      <c r="D2820" s="4">
        <v>7.7</v>
      </c>
      <c r="E2820" s="4">
        <v>6.0830000000000002</v>
      </c>
      <c r="F2820" s="4">
        <v>8</v>
      </c>
      <c r="G2820" s="4" t="s">
        <v>80</v>
      </c>
      <c r="H2820" s="4" t="s">
        <v>26</v>
      </c>
      <c r="I2820" s="4" t="s">
        <v>27</v>
      </c>
      <c r="J2820" s="5">
        <v>42127</v>
      </c>
      <c r="K2820" s="12">
        <f>Ventas[[#This Row],[Unit Price]]*Ventas[[#This Row],[Quantity]]</f>
        <v>61.6</v>
      </c>
      <c r="L2820" s="12">
        <f>Ventas[[#This Row],[Unit Cost]]*Ventas[[#This Row],[Quantity]]</f>
        <v>48.664000000000001</v>
      </c>
      <c r="M2820" s="14">
        <f>Ventas[[#This Row],[Ingresos]]-Ventas[[#This Row],[Costes]]</f>
        <v>12.936</v>
      </c>
      <c r="N2820" s="14" t="str">
        <f>_xlfn.XLOOKUP(Ventas[[#This Row],[Ship Country]],[1]!Countries[Ship Country],[1]!Countries[Area],"No registrado")</f>
        <v>Sud America</v>
      </c>
      <c r="O2820" s="14" t="str">
        <f>_xlfn.XLOOKUP(Ventas[[#This Row],[Ship Country]],[1]!Countries[Ship Country],[1]!Countries[Continent],"No existe")</f>
        <v>America</v>
      </c>
      <c r="P2820" s="15" t="str">
        <f>_xlfn.XLOOKUP(Ventas[[#This Row],[Category]],[2]!ProdManager[Category],[2]!ProdManager[Prod_Manager])</f>
        <v>Peter Stone</v>
      </c>
      <c r="Q2820" s="15">
        <f>YEAR(Ventas[[#This Row],[Order Date]])</f>
        <v>2015</v>
      </c>
      <c r="R2820" s="15" t="str">
        <f>TEXT(Ventas[[#This Row],[Order Date]],"MMM")</f>
        <v>may</v>
      </c>
    </row>
    <row r="2821" spans="1:18" x14ac:dyDescent="0.25">
      <c r="A2821" s="6">
        <v>10380</v>
      </c>
      <c r="B2821" s="6" t="s">
        <v>58</v>
      </c>
      <c r="C2821" s="6" t="s">
        <v>46</v>
      </c>
      <c r="D2821" s="6">
        <v>26.2</v>
      </c>
      <c r="E2821" s="6">
        <v>21.222000000000001</v>
      </c>
      <c r="F2821" s="6">
        <v>20</v>
      </c>
      <c r="G2821" s="6" t="s">
        <v>156</v>
      </c>
      <c r="H2821" s="6" t="s">
        <v>157</v>
      </c>
      <c r="I2821" s="6" t="s">
        <v>158</v>
      </c>
      <c r="J2821" s="7">
        <v>41887</v>
      </c>
      <c r="K2821" s="12">
        <f>Ventas[[#This Row],[Unit Price]]*Ventas[[#This Row],[Quantity]]</f>
        <v>524</v>
      </c>
      <c r="L2821" s="12">
        <f>Ventas[[#This Row],[Unit Cost]]*Ventas[[#This Row],[Quantity]]</f>
        <v>424.44000000000005</v>
      </c>
      <c r="M2821" s="14">
        <f>Ventas[[#This Row],[Ingresos]]-Ventas[[#This Row],[Costes]]</f>
        <v>99.559999999999945</v>
      </c>
      <c r="N2821" s="14" t="str">
        <f>_xlfn.XLOOKUP(Ventas[[#This Row],[Ship Country]],[1]!Countries[Ship Country],[1]!Countries[Area],"No registrado")</f>
        <v>Nord Europe</v>
      </c>
      <c r="O2821" s="14" t="str">
        <f>_xlfn.XLOOKUP(Ventas[[#This Row],[Ship Country]],[1]!Countries[Ship Country],[1]!Countries[Continent],"No existe")</f>
        <v>Europe</v>
      </c>
      <c r="P2821" s="15" t="str">
        <f>_xlfn.XLOOKUP(Ventas[[#This Row],[Category]],[2]!ProdManager[Category],[2]!ProdManager[Prod_Manager])</f>
        <v>John Matter</v>
      </c>
      <c r="Q2821" s="15">
        <f>YEAR(Ventas[[#This Row],[Order Date]])</f>
        <v>2014</v>
      </c>
      <c r="R2821" s="15" t="str">
        <f>TEXT(Ventas[[#This Row],[Order Date]],"MMM")</f>
        <v>sep</v>
      </c>
    </row>
    <row r="2822" spans="1:18" x14ac:dyDescent="0.25">
      <c r="A2822" s="4">
        <v>10380</v>
      </c>
      <c r="B2822" s="4" t="s">
        <v>40</v>
      </c>
      <c r="C2822" s="4" t="s">
        <v>15</v>
      </c>
      <c r="D2822" s="4">
        <v>27.2</v>
      </c>
      <c r="E2822" s="4">
        <v>22.847999999999999</v>
      </c>
      <c r="F2822" s="4">
        <v>6</v>
      </c>
      <c r="G2822" s="4" t="s">
        <v>156</v>
      </c>
      <c r="H2822" s="4" t="s">
        <v>157</v>
      </c>
      <c r="I2822" s="4" t="s">
        <v>158</v>
      </c>
      <c r="J2822" s="5">
        <v>41801</v>
      </c>
      <c r="K2822" s="12">
        <f>Ventas[[#This Row],[Unit Price]]*Ventas[[#This Row],[Quantity]]</f>
        <v>163.19999999999999</v>
      </c>
      <c r="L2822" s="12">
        <f>Ventas[[#This Row],[Unit Cost]]*Ventas[[#This Row],[Quantity]]</f>
        <v>137.08799999999999</v>
      </c>
      <c r="M2822" s="14">
        <f>Ventas[[#This Row],[Ingresos]]-Ventas[[#This Row],[Costes]]</f>
        <v>26.111999999999995</v>
      </c>
      <c r="N2822" s="14" t="str">
        <f>_xlfn.XLOOKUP(Ventas[[#This Row],[Ship Country]],[1]!Countries[Ship Country],[1]!Countries[Area],"No registrado")</f>
        <v>Nord Europe</v>
      </c>
      <c r="O2822" s="14" t="str">
        <f>_xlfn.XLOOKUP(Ventas[[#This Row],[Ship Country]],[1]!Countries[Ship Country],[1]!Countries[Continent],"No existe")</f>
        <v>Europe</v>
      </c>
      <c r="P2822" s="15" t="str">
        <f>_xlfn.XLOOKUP(Ventas[[#This Row],[Category]],[2]!ProdManager[Category],[2]!ProdManager[Prod_Manager])</f>
        <v>Peter Stone</v>
      </c>
      <c r="Q2822" s="15">
        <f>YEAR(Ventas[[#This Row],[Order Date]])</f>
        <v>2014</v>
      </c>
      <c r="R2822" s="15" t="str">
        <f>TEXT(Ventas[[#This Row],[Order Date]],"MMM")</f>
        <v>jun</v>
      </c>
    </row>
    <row r="2823" spans="1:18" x14ac:dyDescent="0.25">
      <c r="A2823" s="6">
        <v>10380</v>
      </c>
      <c r="B2823" s="6" t="s">
        <v>79</v>
      </c>
      <c r="C2823" s="6" t="s">
        <v>43</v>
      </c>
      <c r="D2823" s="6">
        <v>12</v>
      </c>
      <c r="E2823" s="6">
        <v>11.040000000000001</v>
      </c>
      <c r="F2823" s="6">
        <v>30</v>
      </c>
      <c r="G2823" s="6" t="s">
        <v>156</v>
      </c>
      <c r="H2823" s="6" t="s">
        <v>157</v>
      </c>
      <c r="I2823" s="6" t="s">
        <v>158</v>
      </c>
      <c r="J2823" s="7">
        <v>41744</v>
      </c>
      <c r="K2823" s="12">
        <f>Ventas[[#This Row],[Unit Price]]*Ventas[[#This Row],[Quantity]]</f>
        <v>360</v>
      </c>
      <c r="L2823" s="12">
        <f>Ventas[[#This Row],[Unit Cost]]*Ventas[[#This Row],[Quantity]]</f>
        <v>331.20000000000005</v>
      </c>
      <c r="M2823" s="14">
        <f>Ventas[[#This Row],[Ingresos]]-Ventas[[#This Row],[Costes]]</f>
        <v>28.799999999999955</v>
      </c>
      <c r="N2823" s="14" t="str">
        <f>_xlfn.XLOOKUP(Ventas[[#This Row],[Ship Country]],[1]!Countries[Ship Country],[1]!Countries[Area],"No registrado")</f>
        <v>Nord Europe</v>
      </c>
      <c r="O2823" s="14" t="str">
        <f>_xlfn.XLOOKUP(Ventas[[#This Row],[Ship Country]],[1]!Countries[Ship Country],[1]!Countries[Continent],"No existe")</f>
        <v>Europe</v>
      </c>
      <c r="P2823" s="15" t="str">
        <f>_xlfn.XLOOKUP(Ventas[[#This Row],[Category]],[2]!ProdManager[Category],[2]!ProdManager[Prod_Manager])</f>
        <v>John Matter</v>
      </c>
      <c r="Q2823" s="15">
        <f>YEAR(Ventas[[#This Row],[Order Date]])</f>
        <v>2014</v>
      </c>
      <c r="R2823" s="15" t="str">
        <f>TEXT(Ventas[[#This Row],[Order Date]],"MMM")</f>
        <v>abr</v>
      </c>
    </row>
    <row r="2824" spans="1:18" x14ac:dyDescent="0.25">
      <c r="A2824" s="4">
        <v>10380</v>
      </c>
      <c r="B2824" s="4" t="s">
        <v>87</v>
      </c>
      <c r="C2824" s="4" t="s">
        <v>29</v>
      </c>
      <c r="D2824" s="4">
        <v>20.7</v>
      </c>
      <c r="E2824" s="4">
        <v>15.524999999999999</v>
      </c>
      <c r="F2824" s="4">
        <v>18</v>
      </c>
      <c r="G2824" s="4" t="s">
        <v>156</v>
      </c>
      <c r="H2824" s="4" t="s">
        <v>157</v>
      </c>
      <c r="I2824" s="4" t="s">
        <v>158</v>
      </c>
      <c r="J2824" s="5">
        <v>41862</v>
      </c>
      <c r="K2824" s="12">
        <f>Ventas[[#This Row],[Unit Price]]*Ventas[[#This Row],[Quantity]]</f>
        <v>372.59999999999997</v>
      </c>
      <c r="L2824" s="12">
        <f>Ventas[[#This Row],[Unit Cost]]*Ventas[[#This Row],[Quantity]]</f>
        <v>279.45</v>
      </c>
      <c r="M2824" s="14">
        <f>Ventas[[#This Row],[Ingresos]]-Ventas[[#This Row],[Costes]]</f>
        <v>93.149999999999977</v>
      </c>
      <c r="N2824" s="14" t="str">
        <f>_xlfn.XLOOKUP(Ventas[[#This Row],[Ship Country]],[1]!Countries[Ship Country],[1]!Countries[Area],"No registrado")</f>
        <v>Nord Europe</v>
      </c>
      <c r="O2824" s="14" t="str">
        <f>_xlfn.XLOOKUP(Ventas[[#This Row],[Ship Country]],[1]!Countries[Ship Country],[1]!Countries[Continent],"No existe")</f>
        <v>Europe</v>
      </c>
      <c r="P2824" s="15" t="str">
        <f>_xlfn.XLOOKUP(Ventas[[#This Row],[Category]],[2]!ProdManager[Category],[2]!ProdManager[Prod_Manager])</f>
        <v>Peter Stone</v>
      </c>
      <c r="Q2824" s="15">
        <f>YEAR(Ventas[[#This Row],[Order Date]])</f>
        <v>2014</v>
      </c>
      <c r="R2824" s="15" t="str">
        <f>TEXT(Ventas[[#This Row],[Order Date]],"MMM")</f>
        <v>ago</v>
      </c>
    </row>
    <row r="2825" spans="1:18" x14ac:dyDescent="0.25">
      <c r="A2825" s="6">
        <v>10381</v>
      </c>
      <c r="B2825" s="6" t="s">
        <v>50</v>
      </c>
      <c r="C2825" s="6" t="s">
        <v>18</v>
      </c>
      <c r="D2825" s="6">
        <v>8</v>
      </c>
      <c r="E2825" s="6">
        <v>6.08</v>
      </c>
      <c r="F2825" s="6">
        <v>14</v>
      </c>
      <c r="G2825" s="6" t="s">
        <v>135</v>
      </c>
      <c r="H2825" s="6" t="s">
        <v>136</v>
      </c>
      <c r="I2825" s="6" t="s">
        <v>65</v>
      </c>
      <c r="J2825" s="7">
        <v>41727</v>
      </c>
      <c r="K2825" s="12">
        <f>Ventas[[#This Row],[Unit Price]]*Ventas[[#This Row],[Quantity]]</f>
        <v>112</v>
      </c>
      <c r="L2825" s="12">
        <f>Ventas[[#This Row],[Unit Cost]]*Ventas[[#This Row],[Quantity]]</f>
        <v>85.12</v>
      </c>
      <c r="M2825" s="14">
        <f>Ventas[[#This Row],[Ingresos]]-Ventas[[#This Row],[Costes]]</f>
        <v>26.879999999999995</v>
      </c>
      <c r="N2825" s="14" t="str">
        <f>_xlfn.XLOOKUP(Ventas[[#This Row],[Ship Country]],[1]!Countries[Ship Country],[1]!Countries[Area],"No registrado")</f>
        <v>Sud America</v>
      </c>
      <c r="O2825" s="14" t="str">
        <f>_xlfn.XLOOKUP(Ventas[[#This Row],[Ship Country]],[1]!Countries[Ship Country],[1]!Countries[Continent],"No existe")</f>
        <v>America</v>
      </c>
      <c r="P2825" s="15" t="str">
        <f>_xlfn.XLOOKUP(Ventas[[#This Row],[Category]],[2]!ProdManager[Category],[2]!ProdManager[Prod_Manager])</f>
        <v>Marc Caine</v>
      </c>
      <c r="Q2825" s="15">
        <f>YEAR(Ventas[[#This Row],[Order Date]])</f>
        <v>2014</v>
      </c>
      <c r="R2825" s="15" t="str">
        <f>TEXT(Ventas[[#This Row],[Order Date]],"MMM")</f>
        <v>mar</v>
      </c>
    </row>
    <row r="2826" spans="1:18" x14ac:dyDescent="0.25">
      <c r="A2826" s="4">
        <v>10382</v>
      </c>
      <c r="B2826" s="4" t="s">
        <v>102</v>
      </c>
      <c r="C2826" s="4" t="s">
        <v>46</v>
      </c>
      <c r="D2826" s="4">
        <v>99</v>
      </c>
      <c r="E2826" s="4">
        <v>76.23</v>
      </c>
      <c r="F2826" s="4">
        <v>14</v>
      </c>
      <c r="G2826" s="4" t="s">
        <v>66</v>
      </c>
      <c r="H2826" s="4" t="s">
        <v>67</v>
      </c>
      <c r="I2826" s="4" t="s">
        <v>68</v>
      </c>
      <c r="J2826" s="5">
        <v>41939</v>
      </c>
      <c r="K2826" s="12">
        <f>Ventas[[#This Row],[Unit Price]]*Ventas[[#This Row],[Quantity]]</f>
        <v>1386</v>
      </c>
      <c r="L2826" s="12">
        <f>Ventas[[#This Row],[Unit Cost]]*Ventas[[#This Row],[Quantity]]</f>
        <v>1067.22</v>
      </c>
      <c r="M2826" s="14">
        <f>Ventas[[#This Row],[Ingresos]]-Ventas[[#This Row],[Costes]]</f>
        <v>318.77999999999997</v>
      </c>
      <c r="N2826" s="14" t="str">
        <f>_xlfn.XLOOKUP(Ventas[[#This Row],[Ship Country]],[1]!Countries[Ship Country],[1]!Countries[Area],"No registrado")</f>
        <v>Nord Europe</v>
      </c>
      <c r="O2826" s="14" t="str">
        <f>_xlfn.XLOOKUP(Ventas[[#This Row],[Ship Country]],[1]!Countries[Ship Country],[1]!Countries[Continent],"No existe")</f>
        <v>Europe</v>
      </c>
      <c r="P2826" s="15" t="str">
        <f>_xlfn.XLOOKUP(Ventas[[#This Row],[Category]],[2]!ProdManager[Category],[2]!ProdManager[Prod_Manager])</f>
        <v>John Matter</v>
      </c>
      <c r="Q2826" s="15">
        <f>YEAR(Ventas[[#This Row],[Order Date]])</f>
        <v>2014</v>
      </c>
      <c r="R2826" s="15" t="str">
        <f>TEXT(Ventas[[#This Row],[Order Date]],"MMM")</f>
        <v>oct</v>
      </c>
    </row>
    <row r="2827" spans="1:18" x14ac:dyDescent="0.25">
      <c r="A2827" s="6">
        <v>10382</v>
      </c>
      <c r="B2827" s="6" t="s">
        <v>39</v>
      </c>
      <c r="C2827" s="6" t="s">
        <v>15</v>
      </c>
      <c r="D2827" s="6">
        <v>2</v>
      </c>
      <c r="E2827" s="6">
        <v>1.58</v>
      </c>
      <c r="F2827" s="6">
        <v>60</v>
      </c>
      <c r="G2827" s="6" t="s">
        <v>66</v>
      </c>
      <c r="H2827" s="6" t="s">
        <v>67</v>
      </c>
      <c r="I2827" s="6" t="s">
        <v>68</v>
      </c>
      <c r="J2827" s="7">
        <v>41649</v>
      </c>
      <c r="K2827" s="12">
        <f>Ventas[[#This Row],[Unit Price]]*Ventas[[#This Row],[Quantity]]</f>
        <v>120</v>
      </c>
      <c r="L2827" s="12">
        <f>Ventas[[#This Row],[Unit Cost]]*Ventas[[#This Row],[Quantity]]</f>
        <v>94.800000000000011</v>
      </c>
      <c r="M2827" s="14">
        <f>Ventas[[#This Row],[Ingresos]]-Ventas[[#This Row],[Costes]]</f>
        <v>25.199999999999989</v>
      </c>
      <c r="N2827" s="14" t="str">
        <f>_xlfn.XLOOKUP(Ventas[[#This Row],[Ship Country]],[1]!Countries[Ship Country],[1]!Countries[Area],"No registrado")</f>
        <v>Nord Europe</v>
      </c>
      <c r="O2827" s="14" t="str">
        <f>_xlfn.XLOOKUP(Ventas[[#This Row],[Ship Country]],[1]!Countries[Ship Country],[1]!Countries[Continent],"No existe")</f>
        <v>Europe</v>
      </c>
      <c r="P2827" s="15" t="str">
        <f>_xlfn.XLOOKUP(Ventas[[#This Row],[Category]],[2]!ProdManager[Category],[2]!ProdManager[Prod_Manager])</f>
        <v>Peter Stone</v>
      </c>
      <c r="Q2827" s="15">
        <f>YEAR(Ventas[[#This Row],[Order Date]])</f>
        <v>2014</v>
      </c>
      <c r="R2827" s="15" t="str">
        <f>TEXT(Ventas[[#This Row],[Order Date]],"MMM")</f>
        <v>ene</v>
      </c>
    </row>
    <row r="2828" spans="1:18" x14ac:dyDescent="0.25">
      <c r="A2828" s="4">
        <v>10382</v>
      </c>
      <c r="B2828" s="4" t="s">
        <v>154</v>
      </c>
      <c r="C2828" s="4" t="s">
        <v>29</v>
      </c>
      <c r="D2828" s="4">
        <v>50</v>
      </c>
      <c r="E2828" s="4">
        <v>39</v>
      </c>
      <c r="F2828" s="4">
        <v>9</v>
      </c>
      <c r="G2828" s="4" t="s">
        <v>66</v>
      </c>
      <c r="H2828" s="4" t="s">
        <v>67</v>
      </c>
      <c r="I2828" s="4" t="s">
        <v>68</v>
      </c>
      <c r="J2828" s="5">
        <v>41811</v>
      </c>
      <c r="K2828" s="12">
        <f>Ventas[[#This Row],[Unit Price]]*Ventas[[#This Row],[Quantity]]</f>
        <v>450</v>
      </c>
      <c r="L2828" s="12">
        <f>Ventas[[#This Row],[Unit Cost]]*Ventas[[#This Row],[Quantity]]</f>
        <v>351</v>
      </c>
      <c r="M2828" s="14">
        <f>Ventas[[#This Row],[Ingresos]]-Ventas[[#This Row],[Costes]]</f>
        <v>99</v>
      </c>
      <c r="N2828" s="14" t="str">
        <f>_xlfn.XLOOKUP(Ventas[[#This Row],[Ship Country]],[1]!Countries[Ship Country],[1]!Countries[Area],"No registrado")</f>
        <v>Nord Europe</v>
      </c>
      <c r="O2828" s="14" t="str">
        <f>_xlfn.XLOOKUP(Ventas[[#This Row],[Ship Country]],[1]!Countries[Ship Country],[1]!Countries[Continent],"No existe")</f>
        <v>Europe</v>
      </c>
      <c r="P2828" s="15" t="str">
        <f>_xlfn.XLOOKUP(Ventas[[#This Row],[Category]],[2]!ProdManager[Category],[2]!ProdManager[Prod_Manager])</f>
        <v>Peter Stone</v>
      </c>
      <c r="Q2828" s="15">
        <f>YEAR(Ventas[[#This Row],[Order Date]])</f>
        <v>2014</v>
      </c>
      <c r="R2828" s="15" t="str">
        <f>TEXT(Ventas[[#This Row],[Order Date]],"MMM")</f>
        <v>jun</v>
      </c>
    </row>
    <row r="2829" spans="1:18" x14ac:dyDescent="0.25">
      <c r="A2829" s="6">
        <v>10382</v>
      </c>
      <c r="B2829" s="6" t="s">
        <v>69</v>
      </c>
      <c r="C2829" s="6" t="s">
        <v>24</v>
      </c>
      <c r="D2829" s="6">
        <v>17</v>
      </c>
      <c r="E2829" s="6">
        <v>13.26</v>
      </c>
      <c r="F2829" s="6">
        <v>32</v>
      </c>
      <c r="G2829" s="6" t="s">
        <v>66</v>
      </c>
      <c r="H2829" s="6" t="s">
        <v>67</v>
      </c>
      <c r="I2829" s="6" t="s">
        <v>68</v>
      </c>
      <c r="J2829" s="7">
        <v>41798</v>
      </c>
      <c r="K2829" s="12">
        <f>Ventas[[#This Row],[Unit Price]]*Ventas[[#This Row],[Quantity]]</f>
        <v>544</v>
      </c>
      <c r="L2829" s="12">
        <f>Ventas[[#This Row],[Unit Cost]]*Ventas[[#This Row],[Quantity]]</f>
        <v>424.32</v>
      </c>
      <c r="M2829" s="14">
        <f>Ventas[[#This Row],[Ingresos]]-Ventas[[#This Row],[Costes]]</f>
        <v>119.68</v>
      </c>
      <c r="N2829" s="14" t="str">
        <f>_xlfn.XLOOKUP(Ventas[[#This Row],[Ship Country]],[1]!Countries[Ship Country],[1]!Countries[Area],"No registrado")</f>
        <v>Nord Europe</v>
      </c>
      <c r="O2829" s="14" t="str">
        <f>_xlfn.XLOOKUP(Ventas[[#This Row],[Ship Country]],[1]!Countries[Ship Country],[1]!Countries[Continent],"No existe")</f>
        <v>Europe</v>
      </c>
      <c r="P2829" s="15" t="str">
        <f>_xlfn.XLOOKUP(Ventas[[#This Row],[Category]],[2]!ProdManager[Category],[2]!ProdManager[Prod_Manager])</f>
        <v>Lydia Sinn</v>
      </c>
      <c r="Q2829" s="15">
        <f>YEAR(Ventas[[#This Row],[Order Date]])</f>
        <v>2014</v>
      </c>
      <c r="R2829" s="15" t="str">
        <f>TEXT(Ventas[[#This Row],[Order Date]],"MMM")</f>
        <v>jun</v>
      </c>
    </row>
    <row r="2830" spans="1:18" x14ac:dyDescent="0.25">
      <c r="A2830" s="4">
        <v>10382</v>
      </c>
      <c r="B2830" s="4" t="s">
        <v>50</v>
      </c>
      <c r="C2830" s="4" t="s">
        <v>18</v>
      </c>
      <c r="D2830" s="4">
        <v>8</v>
      </c>
      <c r="E2830" s="4">
        <v>6.16</v>
      </c>
      <c r="F2830" s="4">
        <v>50</v>
      </c>
      <c r="G2830" s="4" t="s">
        <v>66</v>
      </c>
      <c r="H2830" s="4" t="s">
        <v>67</v>
      </c>
      <c r="I2830" s="4" t="s">
        <v>68</v>
      </c>
      <c r="J2830" s="5">
        <v>41857</v>
      </c>
      <c r="K2830" s="12">
        <f>Ventas[[#This Row],[Unit Price]]*Ventas[[#This Row],[Quantity]]</f>
        <v>400</v>
      </c>
      <c r="L2830" s="12">
        <f>Ventas[[#This Row],[Unit Cost]]*Ventas[[#This Row],[Quantity]]</f>
        <v>308</v>
      </c>
      <c r="M2830" s="14">
        <f>Ventas[[#This Row],[Ingresos]]-Ventas[[#This Row],[Costes]]</f>
        <v>92</v>
      </c>
      <c r="N2830" s="14" t="str">
        <f>_xlfn.XLOOKUP(Ventas[[#This Row],[Ship Country]],[1]!Countries[Ship Country],[1]!Countries[Area],"No registrado")</f>
        <v>Nord Europe</v>
      </c>
      <c r="O2830" s="14" t="str">
        <f>_xlfn.XLOOKUP(Ventas[[#This Row],[Ship Country]],[1]!Countries[Ship Country],[1]!Countries[Continent],"No existe")</f>
        <v>Europe</v>
      </c>
      <c r="P2830" s="15" t="str">
        <f>_xlfn.XLOOKUP(Ventas[[#This Row],[Category]],[2]!ProdManager[Category],[2]!ProdManager[Prod_Manager])</f>
        <v>Marc Caine</v>
      </c>
      <c r="Q2830" s="15">
        <f>YEAR(Ventas[[#This Row],[Order Date]])</f>
        <v>2014</v>
      </c>
      <c r="R2830" s="15" t="str">
        <f>TEXT(Ventas[[#This Row],[Order Date]],"MMM")</f>
        <v>ago</v>
      </c>
    </row>
    <row r="2831" spans="1:18" x14ac:dyDescent="0.25">
      <c r="A2831" s="6">
        <v>10383</v>
      </c>
      <c r="B2831" s="6" t="s">
        <v>118</v>
      </c>
      <c r="C2831" s="6" t="s">
        <v>29</v>
      </c>
      <c r="D2831" s="6">
        <v>4.8</v>
      </c>
      <c r="E2831" s="6">
        <v>3.456</v>
      </c>
      <c r="F2831" s="6">
        <v>20</v>
      </c>
      <c r="G2831" s="6" t="s">
        <v>208</v>
      </c>
      <c r="H2831" s="6" t="s">
        <v>209</v>
      </c>
      <c r="I2831" s="6" t="s">
        <v>149</v>
      </c>
      <c r="J2831" s="7">
        <v>41972</v>
      </c>
      <c r="K2831" s="12">
        <f>Ventas[[#This Row],[Unit Price]]*Ventas[[#This Row],[Quantity]]</f>
        <v>96</v>
      </c>
      <c r="L2831" s="12">
        <f>Ventas[[#This Row],[Unit Cost]]*Ventas[[#This Row],[Quantity]]</f>
        <v>69.12</v>
      </c>
      <c r="M2831" s="14">
        <f>Ventas[[#This Row],[Ingresos]]-Ventas[[#This Row],[Costes]]</f>
        <v>26.879999999999995</v>
      </c>
      <c r="N2831" s="14" t="str">
        <f>_xlfn.XLOOKUP(Ventas[[#This Row],[Ship Country]],[1]!Countries[Ship Country],[1]!Countries[Area],"No registrado")</f>
        <v>Nord Europe</v>
      </c>
      <c r="O2831" s="14" t="str">
        <f>_xlfn.XLOOKUP(Ventas[[#This Row],[Ship Country]],[1]!Countries[Ship Country],[1]!Countries[Continent],"No existe")</f>
        <v>Europe</v>
      </c>
      <c r="P2831" s="15" t="str">
        <f>_xlfn.XLOOKUP(Ventas[[#This Row],[Category]],[2]!ProdManager[Category],[2]!ProdManager[Prod_Manager])</f>
        <v>Peter Stone</v>
      </c>
      <c r="Q2831" s="15">
        <f>YEAR(Ventas[[#This Row],[Order Date]])</f>
        <v>2014</v>
      </c>
      <c r="R2831" s="15" t="str">
        <f>TEXT(Ventas[[#This Row],[Order Date]],"MMM")</f>
        <v>nov</v>
      </c>
    </row>
    <row r="2832" spans="1:18" x14ac:dyDescent="0.25">
      <c r="A2832" s="4">
        <v>10383</v>
      </c>
      <c r="B2832" s="4" t="s">
        <v>203</v>
      </c>
      <c r="C2832" s="4" t="s">
        <v>35</v>
      </c>
      <c r="D2832" s="4">
        <v>13</v>
      </c>
      <c r="E2832" s="4">
        <v>8.84</v>
      </c>
      <c r="F2832" s="4">
        <v>15</v>
      </c>
      <c r="G2832" s="4" t="s">
        <v>208</v>
      </c>
      <c r="H2832" s="4" t="s">
        <v>209</v>
      </c>
      <c r="I2832" s="4" t="s">
        <v>149</v>
      </c>
      <c r="J2832" s="5">
        <v>42117</v>
      </c>
      <c r="K2832" s="12">
        <f>Ventas[[#This Row],[Unit Price]]*Ventas[[#This Row],[Quantity]]</f>
        <v>195</v>
      </c>
      <c r="L2832" s="12">
        <f>Ventas[[#This Row],[Unit Cost]]*Ventas[[#This Row],[Quantity]]</f>
        <v>132.6</v>
      </c>
      <c r="M2832" s="14">
        <f>Ventas[[#This Row],[Ingresos]]-Ventas[[#This Row],[Costes]]</f>
        <v>62.400000000000006</v>
      </c>
      <c r="N2832" s="14" t="str">
        <f>_xlfn.XLOOKUP(Ventas[[#This Row],[Ship Country]],[1]!Countries[Ship Country],[1]!Countries[Area],"No registrado")</f>
        <v>Nord Europe</v>
      </c>
      <c r="O2832" s="14" t="str">
        <f>_xlfn.XLOOKUP(Ventas[[#This Row],[Ship Country]],[1]!Countries[Ship Country],[1]!Countries[Continent],"No existe")</f>
        <v>Europe</v>
      </c>
      <c r="P2832" s="15" t="str">
        <f>_xlfn.XLOOKUP(Ventas[[#This Row],[Category]],[2]!ProdManager[Category],[2]!ProdManager[Prod_Manager])</f>
        <v>Lydia Sinn</v>
      </c>
      <c r="Q2832" s="15">
        <f>YEAR(Ventas[[#This Row],[Order Date]])</f>
        <v>2015</v>
      </c>
      <c r="R2832" s="15" t="str">
        <f>TEXT(Ventas[[#This Row],[Order Date]],"MMM")</f>
        <v>abr</v>
      </c>
    </row>
    <row r="2833" spans="1:18" x14ac:dyDescent="0.25">
      <c r="A2833" s="6">
        <v>10383</v>
      </c>
      <c r="B2833" s="6" t="s">
        <v>86</v>
      </c>
      <c r="C2833" s="6" t="s">
        <v>10</v>
      </c>
      <c r="D2833" s="6">
        <v>30.4</v>
      </c>
      <c r="E2833" s="6">
        <v>22.799999999999997</v>
      </c>
      <c r="F2833" s="6">
        <v>20</v>
      </c>
      <c r="G2833" s="6" t="s">
        <v>208</v>
      </c>
      <c r="H2833" s="6" t="s">
        <v>209</v>
      </c>
      <c r="I2833" s="6" t="s">
        <v>149</v>
      </c>
      <c r="J2833" s="7">
        <v>42046</v>
      </c>
      <c r="K2833" s="12">
        <f>Ventas[[#This Row],[Unit Price]]*Ventas[[#This Row],[Quantity]]</f>
        <v>608</v>
      </c>
      <c r="L2833" s="12">
        <f>Ventas[[#This Row],[Unit Cost]]*Ventas[[#This Row],[Quantity]]</f>
        <v>455.99999999999994</v>
      </c>
      <c r="M2833" s="14">
        <f>Ventas[[#This Row],[Ingresos]]-Ventas[[#This Row],[Costes]]</f>
        <v>152.00000000000006</v>
      </c>
      <c r="N2833" s="14" t="str">
        <f>_xlfn.XLOOKUP(Ventas[[#This Row],[Ship Country]],[1]!Countries[Ship Country],[1]!Countries[Area],"No registrado")</f>
        <v>Nord Europe</v>
      </c>
      <c r="O2833" s="14" t="str">
        <f>_xlfn.XLOOKUP(Ventas[[#This Row],[Ship Country]],[1]!Countries[Ship Country],[1]!Countries[Continent],"No existe")</f>
        <v>Europe</v>
      </c>
      <c r="P2833" s="15" t="str">
        <f>_xlfn.XLOOKUP(Ventas[[#This Row],[Category]],[2]!ProdManager[Category],[2]!ProdManager[Prod_Manager])</f>
        <v>Marc Caine</v>
      </c>
      <c r="Q2833" s="15">
        <f>YEAR(Ventas[[#This Row],[Order Date]])</f>
        <v>2015</v>
      </c>
      <c r="R2833" s="15" t="str">
        <f>TEXT(Ventas[[#This Row],[Order Date]],"MMM")</f>
        <v>feb</v>
      </c>
    </row>
    <row r="2834" spans="1:18" x14ac:dyDescent="0.25">
      <c r="A2834" s="4">
        <v>10384</v>
      </c>
      <c r="B2834" s="4" t="s">
        <v>34</v>
      </c>
      <c r="C2834" s="4" t="s">
        <v>35</v>
      </c>
      <c r="D2834" s="4">
        <v>64.8</v>
      </c>
      <c r="E2834" s="4">
        <v>43.415999999999997</v>
      </c>
      <c r="F2834" s="4">
        <v>28</v>
      </c>
      <c r="G2834" s="4" t="s">
        <v>123</v>
      </c>
      <c r="H2834" s="4" t="s">
        <v>124</v>
      </c>
      <c r="I2834" s="4" t="s">
        <v>90</v>
      </c>
      <c r="J2834" s="5">
        <v>41823</v>
      </c>
      <c r="K2834" s="12">
        <f>Ventas[[#This Row],[Unit Price]]*Ventas[[#This Row],[Quantity]]</f>
        <v>1814.3999999999999</v>
      </c>
      <c r="L2834" s="12">
        <f>Ventas[[#This Row],[Unit Cost]]*Ventas[[#This Row],[Quantity]]</f>
        <v>1215.6479999999999</v>
      </c>
      <c r="M2834" s="14">
        <f>Ventas[[#This Row],[Ingresos]]-Ventas[[#This Row],[Costes]]</f>
        <v>598.75199999999995</v>
      </c>
      <c r="N2834" s="14" t="str">
        <f>_xlfn.XLOOKUP(Ventas[[#This Row],[Ship Country]],[1]!Countries[Ship Country],[1]!Countries[Area],"No registrado")</f>
        <v>Nord Europe</v>
      </c>
      <c r="O2834" s="14" t="str">
        <f>_xlfn.XLOOKUP(Ventas[[#This Row],[Ship Country]],[1]!Countries[Ship Country],[1]!Countries[Continent],"No existe")</f>
        <v>Europe</v>
      </c>
      <c r="P2834" s="15" t="str">
        <f>_xlfn.XLOOKUP(Ventas[[#This Row],[Category]],[2]!ProdManager[Category],[2]!ProdManager[Prod_Manager])</f>
        <v>Lydia Sinn</v>
      </c>
      <c r="Q2834" s="15">
        <f>YEAR(Ventas[[#This Row],[Order Date]])</f>
        <v>2014</v>
      </c>
      <c r="R2834" s="15" t="str">
        <f>TEXT(Ventas[[#This Row],[Order Date]],"MMM")</f>
        <v>jul</v>
      </c>
    </row>
    <row r="2835" spans="1:18" x14ac:dyDescent="0.25">
      <c r="A2835" s="6">
        <v>10384</v>
      </c>
      <c r="B2835" s="6" t="s">
        <v>40</v>
      </c>
      <c r="C2835" s="6" t="s">
        <v>15</v>
      </c>
      <c r="D2835" s="6">
        <v>27.2</v>
      </c>
      <c r="E2835" s="6">
        <v>23.119999999999997</v>
      </c>
      <c r="F2835" s="6">
        <v>15</v>
      </c>
      <c r="G2835" s="6" t="s">
        <v>123</v>
      </c>
      <c r="H2835" s="6" t="s">
        <v>124</v>
      </c>
      <c r="I2835" s="6" t="s">
        <v>90</v>
      </c>
      <c r="J2835" s="7">
        <v>41666</v>
      </c>
      <c r="K2835" s="12">
        <f>Ventas[[#This Row],[Unit Price]]*Ventas[[#This Row],[Quantity]]</f>
        <v>408</v>
      </c>
      <c r="L2835" s="12">
        <f>Ventas[[#This Row],[Unit Cost]]*Ventas[[#This Row],[Quantity]]</f>
        <v>346.79999999999995</v>
      </c>
      <c r="M2835" s="14">
        <f>Ventas[[#This Row],[Ingresos]]-Ventas[[#This Row],[Costes]]</f>
        <v>61.200000000000045</v>
      </c>
      <c r="N2835" s="14" t="str">
        <f>_xlfn.XLOOKUP(Ventas[[#This Row],[Ship Country]],[1]!Countries[Ship Country],[1]!Countries[Area],"No registrado")</f>
        <v>Nord Europe</v>
      </c>
      <c r="O2835" s="14" t="str">
        <f>_xlfn.XLOOKUP(Ventas[[#This Row],[Ship Country]],[1]!Countries[Ship Country],[1]!Countries[Continent],"No existe")</f>
        <v>Europe</v>
      </c>
      <c r="P2835" s="15" t="str">
        <f>_xlfn.XLOOKUP(Ventas[[#This Row],[Category]],[2]!ProdManager[Category],[2]!ProdManager[Prod_Manager])</f>
        <v>Peter Stone</v>
      </c>
      <c r="Q2835" s="15">
        <f>YEAR(Ventas[[#This Row],[Order Date]])</f>
        <v>2014</v>
      </c>
      <c r="R2835" s="15" t="str">
        <f>TEXT(Ventas[[#This Row],[Order Date]],"MMM")</f>
        <v>ene</v>
      </c>
    </row>
    <row r="2836" spans="1:18" x14ac:dyDescent="0.25">
      <c r="A2836" s="4">
        <v>10385</v>
      </c>
      <c r="B2836" s="4" t="s">
        <v>85</v>
      </c>
      <c r="C2836" s="4" t="s">
        <v>18</v>
      </c>
      <c r="D2836" s="4">
        <v>24</v>
      </c>
      <c r="E2836" s="4">
        <v>19.68</v>
      </c>
      <c r="F2836" s="4">
        <v>10</v>
      </c>
      <c r="G2836" s="4" t="s">
        <v>108</v>
      </c>
      <c r="H2836" s="4" t="s">
        <v>109</v>
      </c>
      <c r="I2836" s="4" t="s">
        <v>84</v>
      </c>
      <c r="J2836" s="5">
        <v>41886</v>
      </c>
      <c r="K2836" s="12">
        <f>Ventas[[#This Row],[Unit Price]]*Ventas[[#This Row],[Quantity]]</f>
        <v>240</v>
      </c>
      <c r="L2836" s="12">
        <f>Ventas[[#This Row],[Unit Cost]]*Ventas[[#This Row],[Quantity]]</f>
        <v>196.8</v>
      </c>
      <c r="M2836" s="14">
        <f>Ventas[[#This Row],[Ingresos]]-Ventas[[#This Row],[Costes]]</f>
        <v>43.199999999999989</v>
      </c>
      <c r="N2836" s="14" t="str">
        <f>_xlfn.XLOOKUP(Ventas[[#This Row],[Ship Country]],[1]!Countries[Ship Country],[1]!Countries[Area],"No registrado")</f>
        <v>Nord America</v>
      </c>
      <c r="O2836" s="14" t="str">
        <f>_xlfn.XLOOKUP(Ventas[[#This Row],[Ship Country]],[1]!Countries[Ship Country],[1]!Countries[Continent],"No existe")</f>
        <v>America</v>
      </c>
      <c r="P2836" s="15" t="str">
        <f>_xlfn.XLOOKUP(Ventas[[#This Row],[Category]],[2]!ProdManager[Category],[2]!ProdManager[Prod_Manager])</f>
        <v>Marc Caine</v>
      </c>
      <c r="Q2836" s="15">
        <f>YEAR(Ventas[[#This Row],[Order Date]])</f>
        <v>2014</v>
      </c>
      <c r="R2836" s="15" t="str">
        <f>TEXT(Ventas[[#This Row],[Order Date]],"MMM")</f>
        <v>sep</v>
      </c>
    </row>
    <row r="2837" spans="1:18" x14ac:dyDescent="0.25">
      <c r="A2837" s="6">
        <v>10385</v>
      </c>
      <c r="B2837" s="6" t="s">
        <v>40</v>
      </c>
      <c r="C2837" s="6" t="s">
        <v>15</v>
      </c>
      <c r="D2837" s="6">
        <v>27.2</v>
      </c>
      <c r="E2837" s="6">
        <v>20.399999999999999</v>
      </c>
      <c r="F2837" s="6">
        <v>20</v>
      </c>
      <c r="G2837" s="6" t="s">
        <v>108</v>
      </c>
      <c r="H2837" s="6" t="s">
        <v>109</v>
      </c>
      <c r="I2837" s="6" t="s">
        <v>84</v>
      </c>
      <c r="J2837" s="7">
        <v>42175</v>
      </c>
      <c r="K2837" s="12">
        <f>Ventas[[#This Row],[Unit Price]]*Ventas[[#This Row],[Quantity]]</f>
        <v>544</v>
      </c>
      <c r="L2837" s="12">
        <f>Ventas[[#This Row],[Unit Cost]]*Ventas[[#This Row],[Quantity]]</f>
        <v>408</v>
      </c>
      <c r="M2837" s="14">
        <f>Ventas[[#This Row],[Ingresos]]-Ventas[[#This Row],[Costes]]</f>
        <v>136</v>
      </c>
      <c r="N2837" s="14" t="str">
        <f>_xlfn.XLOOKUP(Ventas[[#This Row],[Ship Country]],[1]!Countries[Ship Country],[1]!Countries[Area],"No registrado")</f>
        <v>Nord America</v>
      </c>
      <c r="O2837" s="14" t="str">
        <f>_xlfn.XLOOKUP(Ventas[[#This Row],[Ship Country]],[1]!Countries[Ship Country],[1]!Countries[Continent],"No existe")</f>
        <v>America</v>
      </c>
      <c r="P2837" s="15" t="str">
        <f>_xlfn.XLOOKUP(Ventas[[#This Row],[Category]],[2]!ProdManager[Category],[2]!ProdManager[Prod_Manager])</f>
        <v>Peter Stone</v>
      </c>
      <c r="Q2837" s="15">
        <f>YEAR(Ventas[[#This Row],[Order Date]])</f>
        <v>2015</v>
      </c>
      <c r="R2837" s="15" t="str">
        <f>TEXT(Ventas[[#This Row],[Order Date]],"MMM")</f>
        <v>jun</v>
      </c>
    </row>
    <row r="2838" spans="1:18" x14ac:dyDescent="0.25">
      <c r="A2838" s="4">
        <v>10385</v>
      </c>
      <c r="B2838" s="4" t="s">
        <v>142</v>
      </c>
      <c r="C2838" s="4" t="s">
        <v>35</v>
      </c>
      <c r="D2838" s="4">
        <v>10</v>
      </c>
      <c r="E2838" s="4">
        <v>6.6</v>
      </c>
      <c r="F2838" s="4">
        <v>8</v>
      </c>
      <c r="G2838" s="4" t="s">
        <v>108</v>
      </c>
      <c r="H2838" s="4" t="s">
        <v>109</v>
      </c>
      <c r="I2838" s="4" t="s">
        <v>84</v>
      </c>
      <c r="J2838" s="5">
        <v>41809</v>
      </c>
      <c r="K2838" s="12">
        <f>Ventas[[#This Row],[Unit Price]]*Ventas[[#This Row],[Quantity]]</f>
        <v>80</v>
      </c>
      <c r="L2838" s="12">
        <f>Ventas[[#This Row],[Unit Cost]]*Ventas[[#This Row],[Quantity]]</f>
        <v>52.8</v>
      </c>
      <c r="M2838" s="14">
        <f>Ventas[[#This Row],[Ingresos]]-Ventas[[#This Row],[Costes]]</f>
        <v>27.200000000000003</v>
      </c>
      <c r="N2838" s="14" t="str">
        <f>_xlfn.XLOOKUP(Ventas[[#This Row],[Ship Country]],[1]!Countries[Ship Country],[1]!Countries[Area],"No registrado")</f>
        <v>Nord America</v>
      </c>
      <c r="O2838" s="14" t="str">
        <f>_xlfn.XLOOKUP(Ventas[[#This Row],[Ship Country]],[1]!Countries[Ship Country],[1]!Countries[Continent],"No existe")</f>
        <v>America</v>
      </c>
      <c r="P2838" s="15" t="str">
        <f>_xlfn.XLOOKUP(Ventas[[#This Row],[Category]],[2]!ProdManager[Category],[2]!ProdManager[Prod_Manager])</f>
        <v>Lydia Sinn</v>
      </c>
      <c r="Q2838" s="15">
        <f>YEAR(Ventas[[#This Row],[Order Date]])</f>
        <v>2014</v>
      </c>
      <c r="R2838" s="15" t="str">
        <f>TEXT(Ventas[[#This Row],[Order Date]],"MMM")</f>
        <v>jun</v>
      </c>
    </row>
    <row r="2839" spans="1:18" x14ac:dyDescent="0.25">
      <c r="A2839" s="6">
        <v>10386</v>
      </c>
      <c r="B2839" s="6" t="s">
        <v>51</v>
      </c>
      <c r="C2839" s="6" t="s">
        <v>43</v>
      </c>
      <c r="D2839" s="6">
        <v>3.6</v>
      </c>
      <c r="E2839" s="6">
        <v>3.1680000000000001</v>
      </c>
      <c r="F2839" s="6">
        <v>15</v>
      </c>
      <c r="G2839" s="6" t="s">
        <v>202</v>
      </c>
      <c r="H2839" s="6" t="s">
        <v>152</v>
      </c>
      <c r="I2839" s="6" t="s">
        <v>27</v>
      </c>
      <c r="J2839" s="7">
        <v>41818</v>
      </c>
      <c r="K2839" s="12">
        <f>Ventas[[#This Row],[Unit Price]]*Ventas[[#This Row],[Quantity]]</f>
        <v>54</v>
      </c>
      <c r="L2839" s="12">
        <f>Ventas[[#This Row],[Unit Cost]]*Ventas[[#This Row],[Quantity]]</f>
        <v>47.52</v>
      </c>
      <c r="M2839" s="14">
        <f>Ventas[[#This Row],[Ingresos]]-Ventas[[#This Row],[Costes]]</f>
        <v>6.4799999999999969</v>
      </c>
      <c r="N2839" s="14" t="str">
        <f>_xlfn.XLOOKUP(Ventas[[#This Row],[Ship Country]],[1]!Countries[Ship Country],[1]!Countries[Area],"No registrado")</f>
        <v>Sud America</v>
      </c>
      <c r="O2839" s="14" t="str">
        <f>_xlfn.XLOOKUP(Ventas[[#This Row],[Ship Country]],[1]!Countries[Ship Country],[1]!Countries[Continent],"No existe")</f>
        <v>America</v>
      </c>
      <c r="P2839" s="15" t="str">
        <f>_xlfn.XLOOKUP(Ventas[[#This Row],[Category]],[2]!ProdManager[Category],[2]!ProdManager[Prod_Manager])</f>
        <v>John Matter</v>
      </c>
      <c r="Q2839" s="15">
        <f>YEAR(Ventas[[#This Row],[Order Date]])</f>
        <v>2014</v>
      </c>
      <c r="R2839" s="15" t="str">
        <f>TEXT(Ventas[[#This Row],[Order Date]],"MMM")</f>
        <v>jun</v>
      </c>
    </row>
    <row r="2840" spans="1:18" x14ac:dyDescent="0.25">
      <c r="A2840" s="4">
        <v>10386</v>
      </c>
      <c r="B2840" s="4" t="s">
        <v>140</v>
      </c>
      <c r="C2840" s="4" t="s">
        <v>43</v>
      </c>
      <c r="D2840" s="4">
        <v>11.2</v>
      </c>
      <c r="E2840" s="4">
        <v>10.192</v>
      </c>
      <c r="F2840" s="4">
        <v>10</v>
      </c>
      <c r="G2840" s="4" t="s">
        <v>202</v>
      </c>
      <c r="H2840" s="4" t="s">
        <v>152</v>
      </c>
      <c r="I2840" s="4" t="s">
        <v>27</v>
      </c>
      <c r="J2840" s="5">
        <v>41791</v>
      </c>
      <c r="K2840" s="12">
        <f>Ventas[[#This Row],[Unit Price]]*Ventas[[#This Row],[Quantity]]</f>
        <v>112</v>
      </c>
      <c r="L2840" s="12">
        <f>Ventas[[#This Row],[Unit Cost]]*Ventas[[#This Row],[Quantity]]</f>
        <v>101.92</v>
      </c>
      <c r="M2840" s="14">
        <f>Ventas[[#This Row],[Ingresos]]-Ventas[[#This Row],[Costes]]</f>
        <v>10.079999999999998</v>
      </c>
      <c r="N2840" s="14" t="str">
        <f>_xlfn.XLOOKUP(Ventas[[#This Row],[Ship Country]],[1]!Countries[Ship Country],[1]!Countries[Area],"No registrado")</f>
        <v>Sud America</v>
      </c>
      <c r="O2840" s="14" t="str">
        <f>_xlfn.XLOOKUP(Ventas[[#This Row],[Ship Country]],[1]!Countries[Ship Country],[1]!Countries[Continent],"No existe")</f>
        <v>America</v>
      </c>
      <c r="P2840" s="15" t="str">
        <f>_xlfn.XLOOKUP(Ventas[[#This Row],[Category]],[2]!ProdManager[Category],[2]!ProdManager[Prod_Manager])</f>
        <v>John Matter</v>
      </c>
      <c r="Q2840" s="15">
        <f>YEAR(Ventas[[#This Row],[Order Date]])</f>
        <v>2014</v>
      </c>
      <c r="R2840" s="15" t="str">
        <f>TEXT(Ventas[[#This Row],[Order Date]],"MMM")</f>
        <v>jun</v>
      </c>
    </row>
    <row r="2841" spans="1:18" x14ac:dyDescent="0.25">
      <c r="A2841" s="6">
        <v>10387</v>
      </c>
      <c r="B2841" s="6" t="s">
        <v>51</v>
      </c>
      <c r="C2841" s="6" t="s">
        <v>43</v>
      </c>
      <c r="D2841" s="6">
        <v>3.6</v>
      </c>
      <c r="E2841" s="6">
        <v>3.24</v>
      </c>
      <c r="F2841" s="6">
        <v>15</v>
      </c>
      <c r="G2841" s="6" t="s">
        <v>225</v>
      </c>
      <c r="H2841" s="6" t="s">
        <v>226</v>
      </c>
      <c r="I2841" s="6" t="s">
        <v>227</v>
      </c>
      <c r="J2841" s="7">
        <v>41642</v>
      </c>
      <c r="K2841" s="12">
        <f>Ventas[[#This Row],[Unit Price]]*Ventas[[#This Row],[Quantity]]</f>
        <v>54</v>
      </c>
      <c r="L2841" s="12">
        <f>Ventas[[#This Row],[Unit Cost]]*Ventas[[#This Row],[Quantity]]</f>
        <v>48.6</v>
      </c>
      <c r="M2841" s="14">
        <f>Ventas[[#This Row],[Ingresos]]-Ventas[[#This Row],[Costes]]</f>
        <v>5.3999999999999986</v>
      </c>
      <c r="N2841" s="14" t="str">
        <f>_xlfn.XLOOKUP(Ventas[[#This Row],[Ship Country]],[1]!Countries[Ship Country],[1]!Countries[Area],"No registrado")</f>
        <v>Nord Europe</v>
      </c>
      <c r="O2841" s="14" t="str">
        <f>_xlfn.XLOOKUP(Ventas[[#This Row],[Ship Country]],[1]!Countries[Ship Country],[1]!Countries[Continent],"No existe")</f>
        <v>Europe</v>
      </c>
      <c r="P2841" s="15" t="str">
        <f>_xlfn.XLOOKUP(Ventas[[#This Row],[Category]],[2]!ProdManager[Category],[2]!ProdManager[Prod_Manager])</f>
        <v>John Matter</v>
      </c>
      <c r="Q2841" s="15">
        <f>YEAR(Ventas[[#This Row],[Order Date]])</f>
        <v>2014</v>
      </c>
      <c r="R2841" s="15" t="str">
        <f>TEXT(Ventas[[#This Row],[Order Date]],"MMM")</f>
        <v>ene</v>
      </c>
    </row>
    <row r="2842" spans="1:18" x14ac:dyDescent="0.25">
      <c r="A2842" s="4">
        <v>10387</v>
      </c>
      <c r="B2842" s="4" t="s">
        <v>121</v>
      </c>
      <c r="C2842" s="4" t="s">
        <v>18</v>
      </c>
      <c r="D2842" s="4">
        <v>36.4</v>
      </c>
      <c r="E2842" s="4">
        <v>28.391999999999999</v>
      </c>
      <c r="F2842" s="4">
        <v>6</v>
      </c>
      <c r="G2842" s="4" t="s">
        <v>225</v>
      </c>
      <c r="H2842" s="4" t="s">
        <v>226</v>
      </c>
      <c r="I2842" s="4" t="s">
        <v>227</v>
      </c>
      <c r="J2842" s="5">
        <v>41776</v>
      </c>
      <c r="K2842" s="12">
        <f>Ventas[[#This Row],[Unit Price]]*Ventas[[#This Row],[Quantity]]</f>
        <v>218.39999999999998</v>
      </c>
      <c r="L2842" s="12">
        <f>Ventas[[#This Row],[Unit Cost]]*Ventas[[#This Row],[Quantity]]</f>
        <v>170.352</v>
      </c>
      <c r="M2842" s="14">
        <f>Ventas[[#This Row],[Ingresos]]-Ventas[[#This Row],[Costes]]</f>
        <v>48.047999999999973</v>
      </c>
      <c r="N2842" s="14" t="str">
        <f>_xlfn.XLOOKUP(Ventas[[#This Row],[Ship Country]],[1]!Countries[Ship Country],[1]!Countries[Area],"No registrado")</f>
        <v>Nord Europe</v>
      </c>
      <c r="O2842" s="14" t="str">
        <f>_xlfn.XLOOKUP(Ventas[[#This Row],[Ship Country]],[1]!Countries[Ship Country],[1]!Countries[Continent],"No existe")</f>
        <v>Europe</v>
      </c>
      <c r="P2842" s="15" t="str">
        <f>_xlfn.XLOOKUP(Ventas[[#This Row],[Category]],[2]!ProdManager[Category],[2]!ProdManager[Prod_Manager])</f>
        <v>Marc Caine</v>
      </c>
      <c r="Q2842" s="15">
        <f>YEAR(Ventas[[#This Row],[Order Date]])</f>
        <v>2014</v>
      </c>
      <c r="R2842" s="15" t="str">
        <f>TEXT(Ventas[[#This Row],[Order Date]],"MMM")</f>
        <v>may</v>
      </c>
    </row>
    <row r="2843" spans="1:18" x14ac:dyDescent="0.25">
      <c r="A2843" s="6">
        <v>10387</v>
      </c>
      <c r="B2843" s="6" t="s">
        <v>52</v>
      </c>
      <c r="C2843" s="6" t="s">
        <v>15</v>
      </c>
      <c r="D2843" s="6">
        <v>44</v>
      </c>
      <c r="E2843" s="6">
        <v>33.44</v>
      </c>
      <c r="F2843" s="6">
        <v>12</v>
      </c>
      <c r="G2843" s="6" t="s">
        <v>225</v>
      </c>
      <c r="H2843" s="6" t="s">
        <v>226</v>
      </c>
      <c r="I2843" s="6" t="s">
        <v>227</v>
      </c>
      <c r="J2843" s="7">
        <v>42056</v>
      </c>
      <c r="K2843" s="12">
        <f>Ventas[[#This Row],[Unit Price]]*Ventas[[#This Row],[Quantity]]</f>
        <v>528</v>
      </c>
      <c r="L2843" s="12">
        <f>Ventas[[#This Row],[Unit Cost]]*Ventas[[#This Row],[Quantity]]</f>
        <v>401.28</v>
      </c>
      <c r="M2843" s="14">
        <f>Ventas[[#This Row],[Ingresos]]-Ventas[[#This Row],[Costes]]</f>
        <v>126.72000000000003</v>
      </c>
      <c r="N2843" s="14" t="str">
        <f>_xlfn.XLOOKUP(Ventas[[#This Row],[Ship Country]],[1]!Countries[Ship Country],[1]!Countries[Area],"No registrado")</f>
        <v>Nord Europe</v>
      </c>
      <c r="O2843" s="14" t="str">
        <f>_xlfn.XLOOKUP(Ventas[[#This Row],[Ship Country]],[1]!Countries[Ship Country],[1]!Countries[Continent],"No existe")</f>
        <v>Europe</v>
      </c>
      <c r="P2843" s="15" t="str">
        <f>_xlfn.XLOOKUP(Ventas[[#This Row],[Category]],[2]!ProdManager[Category],[2]!ProdManager[Prod_Manager])</f>
        <v>Peter Stone</v>
      </c>
      <c r="Q2843" s="15">
        <f>YEAR(Ventas[[#This Row],[Order Date]])</f>
        <v>2015</v>
      </c>
      <c r="R2843" s="15" t="str">
        <f>TEXT(Ventas[[#This Row],[Order Date]],"MMM")</f>
        <v>feb</v>
      </c>
    </row>
    <row r="2844" spans="1:18" x14ac:dyDescent="0.25">
      <c r="A2844" s="4">
        <v>10387</v>
      </c>
      <c r="B2844" s="4" t="s">
        <v>113</v>
      </c>
      <c r="C2844" s="4" t="s">
        <v>15</v>
      </c>
      <c r="D2844" s="4">
        <v>17.2</v>
      </c>
      <c r="E2844" s="4">
        <v>12.899999999999999</v>
      </c>
      <c r="F2844" s="4">
        <v>15</v>
      </c>
      <c r="G2844" s="4" t="s">
        <v>225</v>
      </c>
      <c r="H2844" s="4" t="s">
        <v>226</v>
      </c>
      <c r="I2844" s="4" t="s">
        <v>227</v>
      </c>
      <c r="J2844" s="5">
        <v>41866</v>
      </c>
      <c r="K2844" s="12">
        <f>Ventas[[#This Row],[Unit Price]]*Ventas[[#This Row],[Quantity]]</f>
        <v>258</v>
      </c>
      <c r="L2844" s="12">
        <f>Ventas[[#This Row],[Unit Cost]]*Ventas[[#This Row],[Quantity]]</f>
        <v>193.49999999999997</v>
      </c>
      <c r="M2844" s="14">
        <f>Ventas[[#This Row],[Ingresos]]-Ventas[[#This Row],[Costes]]</f>
        <v>64.500000000000028</v>
      </c>
      <c r="N2844" s="14" t="str">
        <f>_xlfn.XLOOKUP(Ventas[[#This Row],[Ship Country]],[1]!Countries[Ship Country],[1]!Countries[Area],"No registrado")</f>
        <v>Nord Europe</v>
      </c>
      <c r="O2844" s="14" t="str">
        <f>_xlfn.XLOOKUP(Ventas[[#This Row],[Ship Country]],[1]!Countries[Ship Country],[1]!Countries[Continent],"No existe")</f>
        <v>Europe</v>
      </c>
      <c r="P2844" s="15" t="str">
        <f>_xlfn.XLOOKUP(Ventas[[#This Row],[Category]],[2]!ProdManager[Category],[2]!ProdManager[Prod_Manager])</f>
        <v>Peter Stone</v>
      </c>
      <c r="Q2844" s="15">
        <f>YEAR(Ventas[[#This Row],[Order Date]])</f>
        <v>2014</v>
      </c>
      <c r="R2844" s="15" t="str">
        <f>TEXT(Ventas[[#This Row],[Order Date]],"MMM")</f>
        <v>ago</v>
      </c>
    </row>
    <row r="2845" spans="1:18" x14ac:dyDescent="0.25">
      <c r="A2845" s="6">
        <v>10388</v>
      </c>
      <c r="B2845" s="6" t="s">
        <v>228</v>
      </c>
      <c r="C2845" s="6" t="s">
        <v>29</v>
      </c>
      <c r="D2845" s="6">
        <v>7.6</v>
      </c>
      <c r="E2845" s="6">
        <v>5.6239999999999997</v>
      </c>
      <c r="F2845" s="6">
        <v>15</v>
      </c>
      <c r="G2845" s="6" t="s">
        <v>210</v>
      </c>
      <c r="H2845" s="6" t="s">
        <v>148</v>
      </c>
      <c r="I2845" s="6" t="s">
        <v>149</v>
      </c>
      <c r="J2845" s="7">
        <v>41781</v>
      </c>
      <c r="K2845" s="12">
        <f>Ventas[[#This Row],[Unit Price]]*Ventas[[#This Row],[Quantity]]</f>
        <v>114</v>
      </c>
      <c r="L2845" s="12">
        <f>Ventas[[#This Row],[Unit Cost]]*Ventas[[#This Row],[Quantity]]</f>
        <v>84.36</v>
      </c>
      <c r="M2845" s="14">
        <f>Ventas[[#This Row],[Ingresos]]-Ventas[[#This Row],[Costes]]</f>
        <v>29.64</v>
      </c>
      <c r="N2845" s="14" t="str">
        <f>_xlfn.XLOOKUP(Ventas[[#This Row],[Ship Country]],[1]!Countries[Ship Country],[1]!Countries[Area],"No registrado")</f>
        <v>Nord Europe</v>
      </c>
      <c r="O2845" s="14" t="str">
        <f>_xlfn.XLOOKUP(Ventas[[#This Row],[Ship Country]],[1]!Countries[Ship Country],[1]!Countries[Continent],"No existe")</f>
        <v>Europe</v>
      </c>
      <c r="P2845" s="15" t="str">
        <f>_xlfn.XLOOKUP(Ventas[[#This Row],[Category]],[2]!ProdManager[Category],[2]!ProdManager[Prod_Manager])</f>
        <v>Peter Stone</v>
      </c>
      <c r="Q2845" s="15">
        <f>YEAR(Ventas[[#This Row],[Order Date]])</f>
        <v>2014</v>
      </c>
      <c r="R2845" s="15" t="str">
        <f>TEXT(Ventas[[#This Row],[Order Date]],"MMM")</f>
        <v>may</v>
      </c>
    </row>
    <row r="2846" spans="1:18" x14ac:dyDescent="0.25">
      <c r="A2846" s="4">
        <v>10388</v>
      </c>
      <c r="B2846" s="4" t="s">
        <v>58</v>
      </c>
      <c r="C2846" s="4" t="s">
        <v>46</v>
      </c>
      <c r="D2846" s="4">
        <v>26.2</v>
      </c>
      <c r="E2846" s="4">
        <v>20.173999999999999</v>
      </c>
      <c r="F2846" s="4">
        <v>40</v>
      </c>
      <c r="G2846" s="4" t="s">
        <v>210</v>
      </c>
      <c r="H2846" s="4" t="s">
        <v>148</v>
      </c>
      <c r="I2846" s="4" t="s">
        <v>149</v>
      </c>
      <c r="J2846" s="5">
        <v>41664</v>
      </c>
      <c r="K2846" s="12">
        <f>Ventas[[#This Row],[Unit Price]]*Ventas[[#This Row],[Quantity]]</f>
        <v>1048</v>
      </c>
      <c r="L2846" s="12">
        <f>Ventas[[#This Row],[Unit Cost]]*Ventas[[#This Row],[Quantity]]</f>
        <v>806.96</v>
      </c>
      <c r="M2846" s="14">
        <f>Ventas[[#This Row],[Ingresos]]-Ventas[[#This Row],[Costes]]</f>
        <v>241.03999999999996</v>
      </c>
      <c r="N2846" s="14" t="str">
        <f>_xlfn.XLOOKUP(Ventas[[#This Row],[Ship Country]],[1]!Countries[Ship Country],[1]!Countries[Area],"No registrado")</f>
        <v>Nord Europe</v>
      </c>
      <c r="O2846" s="14" t="str">
        <f>_xlfn.XLOOKUP(Ventas[[#This Row],[Ship Country]],[1]!Countries[Ship Country],[1]!Countries[Continent],"No existe")</f>
        <v>Europe</v>
      </c>
      <c r="P2846" s="15" t="str">
        <f>_xlfn.XLOOKUP(Ventas[[#This Row],[Category]],[2]!ProdManager[Category],[2]!ProdManager[Prod_Manager])</f>
        <v>John Matter</v>
      </c>
      <c r="Q2846" s="15">
        <f>YEAR(Ventas[[#This Row],[Order Date]])</f>
        <v>2014</v>
      </c>
      <c r="R2846" s="15" t="str">
        <f>TEXT(Ventas[[#This Row],[Order Date]],"MMM")</f>
        <v>ene</v>
      </c>
    </row>
    <row r="2847" spans="1:18" x14ac:dyDescent="0.25">
      <c r="A2847" s="6">
        <v>10388</v>
      </c>
      <c r="B2847" s="6" t="s">
        <v>177</v>
      </c>
      <c r="C2847" s="6" t="s">
        <v>10</v>
      </c>
      <c r="D2847" s="6">
        <v>5.6</v>
      </c>
      <c r="E2847" s="6">
        <v>4.3119999999999994</v>
      </c>
      <c r="F2847" s="6">
        <v>20</v>
      </c>
      <c r="G2847" s="6" t="s">
        <v>210</v>
      </c>
      <c r="H2847" s="6" t="s">
        <v>148</v>
      </c>
      <c r="I2847" s="6" t="s">
        <v>149</v>
      </c>
      <c r="J2847" s="7">
        <v>42219</v>
      </c>
      <c r="K2847" s="12">
        <f>Ventas[[#This Row],[Unit Price]]*Ventas[[#This Row],[Quantity]]</f>
        <v>112</v>
      </c>
      <c r="L2847" s="12">
        <f>Ventas[[#This Row],[Unit Cost]]*Ventas[[#This Row],[Quantity]]</f>
        <v>86.239999999999981</v>
      </c>
      <c r="M2847" s="14">
        <f>Ventas[[#This Row],[Ingresos]]-Ventas[[#This Row],[Costes]]</f>
        <v>25.760000000000019</v>
      </c>
      <c r="N2847" s="14" t="str">
        <f>_xlfn.XLOOKUP(Ventas[[#This Row],[Ship Country]],[1]!Countries[Ship Country],[1]!Countries[Area],"No registrado")</f>
        <v>Nord Europe</v>
      </c>
      <c r="O2847" s="14" t="str">
        <f>_xlfn.XLOOKUP(Ventas[[#This Row],[Ship Country]],[1]!Countries[Ship Country],[1]!Countries[Continent],"No existe")</f>
        <v>Europe</v>
      </c>
      <c r="P2847" s="15" t="str">
        <f>_xlfn.XLOOKUP(Ventas[[#This Row],[Category]],[2]!ProdManager[Category],[2]!ProdManager[Prod_Manager])</f>
        <v>Marc Caine</v>
      </c>
      <c r="Q2847" s="15">
        <f>YEAR(Ventas[[#This Row],[Order Date]])</f>
        <v>2015</v>
      </c>
      <c r="R2847" s="15" t="str">
        <f>TEXT(Ventas[[#This Row],[Order Date]],"MMM")</f>
        <v>ago</v>
      </c>
    </row>
    <row r="2848" spans="1:18" x14ac:dyDescent="0.25">
      <c r="A2848" s="4">
        <v>10389</v>
      </c>
      <c r="B2848" s="4" t="s">
        <v>112</v>
      </c>
      <c r="C2848" s="4" t="s">
        <v>29</v>
      </c>
      <c r="D2848" s="4">
        <v>24.8</v>
      </c>
      <c r="E2848" s="4">
        <v>18.352</v>
      </c>
      <c r="F2848" s="4">
        <v>16</v>
      </c>
      <c r="G2848" s="4" t="s">
        <v>229</v>
      </c>
      <c r="H2848" s="4" t="s">
        <v>230</v>
      </c>
      <c r="I2848" s="4" t="s">
        <v>194</v>
      </c>
      <c r="J2848" s="5">
        <v>41684</v>
      </c>
      <c r="K2848" s="12">
        <f>Ventas[[#This Row],[Unit Price]]*Ventas[[#This Row],[Quantity]]</f>
        <v>396.8</v>
      </c>
      <c r="L2848" s="12">
        <f>Ventas[[#This Row],[Unit Cost]]*Ventas[[#This Row],[Quantity]]</f>
        <v>293.63200000000001</v>
      </c>
      <c r="M2848" s="14">
        <f>Ventas[[#This Row],[Ingresos]]-Ventas[[#This Row],[Costes]]</f>
        <v>103.16800000000001</v>
      </c>
      <c r="N2848" s="14" t="str">
        <f>_xlfn.XLOOKUP(Ventas[[#This Row],[Ship Country]],[1]!Countries[Ship Country],[1]!Countries[Area],"No registrado")</f>
        <v>Nord America</v>
      </c>
      <c r="O2848" s="14" t="str">
        <f>_xlfn.XLOOKUP(Ventas[[#This Row],[Ship Country]],[1]!Countries[Ship Country],[1]!Countries[Continent],"No existe")</f>
        <v>America</v>
      </c>
      <c r="P2848" s="15" t="str">
        <f>_xlfn.XLOOKUP(Ventas[[#This Row],[Category]],[2]!ProdManager[Category],[2]!ProdManager[Prod_Manager])</f>
        <v>Peter Stone</v>
      </c>
      <c r="Q2848" s="15">
        <f>YEAR(Ventas[[#This Row],[Order Date]])</f>
        <v>2014</v>
      </c>
      <c r="R2848" s="15" t="str">
        <f>TEXT(Ventas[[#This Row],[Order Date]],"MMM")</f>
        <v>feb</v>
      </c>
    </row>
    <row r="2849" spans="1:18" x14ac:dyDescent="0.25">
      <c r="A2849" s="6">
        <v>10389</v>
      </c>
      <c r="B2849" s="6" t="s">
        <v>45</v>
      </c>
      <c r="C2849" s="6" t="s">
        <v>46</v>
      </c>
      <c r="D2849" s="6">
        <v>19.2</v>
      </c>
      <c r="E2849" s="6">
        <v>15.744</v>
      </c>
      <c r="F2849" s="6">
        <v>15</v>
      </c>
      <c r="G2849" s="6" t="s">
        <v>229</v>
      </c>
      <c r="H2849" s="6" t="s">
        <v>230</v>
      </c>
      <c r="I2849" s="6" t="s">
        <v>194</v>
      </c>
      <c r="J2849" s="7">
        <v>42065</v>
      </c>
      <c r="K2849" s="12">
        <f>Ventas[[#This Row],[Unit Price]]*Ventas[[#This Row],[Quantity]]</f>
        <v>288</v>
      </c>
      <c r="L2849" s="12">
        <f>Ventas[[#This Row],[Unit Cost]]*Ventas[[#This Row],[Quantity]]</f>
        <v>236.16</v>
      </c>
      <c r="M2849" s="14">
        <f>Ventas[[#This Row],[Ingresos]]-Ventas[[#This Row],[Costes]]</f>
        <v>51.84</v>
      </c>
      <c r="N2849" s="14" t="str">
        <f>_xlfn.XLOOKUP(Ventas[[#This Row],[Ship Country]],[1]!Countries[Ship Country],[1]!Countries[Area],"No registrado")</f>
        <v>Nord America</v>
      </c>
      <c r="O2849" s="14" t="str">
        <f>_xlfn.XLOOKUP(Ventas[[#This Row],[Ship Country]],[1]!Countries[Ship Country],[1]!Countries[Continent],"No existe")</f>
        <v>America</v>
      </c>
      <c r="P2849" s="15" t="str">
        <f>_xlfn.XLOOKUP(Ventas[[#This Row],[Category]],[2]!ProdManager[Category],[2]!ProdManager[Prod_Manager])</f>
        <v>John Matter</v>
      </c>
      <c r="Q2849" s="15">
        <f>YEAR(Ventas[[#This Row],[Order Date]])</f>
        <v>2015</v>
      </c>
      <c r="R2849" s="15" t="str">
        <f>TEXT(Ventas[[#This Row],[Order Date]],"MMM")</f>
        <v>mar</v>
      </c>
    </row>
    <row r="2850" spans="1:18" x14ac:dyDescent="0.25">
      <c r="A2850" s="4">
        <v>10389</v>
      </c>
      <c r="B2850" s="4" t="s">
        <v>78</v>
      </c>
      <c r="C2850" s="4" t="s">
        <v>35</v>
      </c>
      <c r="D2850" s="4">
        <v>39.4</v>
      </c>
      <c r="E2850" s="4">
        <v>26.397999999999996</v>
      </c>
      <c r="F2850" s="4">
        <v>20</v>
      </c>
      <c r="G2850" s="4" t="s">
        <v>229</v>
      </c>
      <c r="H2850" s="4" t="s">
        <v>230</v>
      </c>
      <c r="I2850" s="4" t="s">
        <v>194</v>
      </c>
      <c r="J2850" s="5">
        <v>41832</v>
      </c>
      <c r="K2850" s="12">
        <f>Ventas[[#This Row],[Unit Price]]*Ventas[[#This Row],[Quantity]]</f>
        <v>788</v>
      </c>
      <c r="L2850" s="12">
        <f>Ventas[[#This Row],[Unit Cost]]*Ventas[[#This Row],[Quantity]]</f>
        <v>527.95999999999992</v>
      </c>
      <c r="M2850" s="14">
        <f>Ventas[[#This Row],[Ingresos]]-Ventas[[#This Row],[Costes]]</f>
        <v>260.04000000000008</v>
      </c>
      <c r="N2850" s="14" t="str">
        <f>_xlfn.XLOOKUP(Ventas[[#This Row],[Ship Country]],[1]!Countries[Ship Country],[1]!Countries[Area],"No registrado")</f>
        <v>Nord America</v>
      </c>
      <c r="O2850" s="14" t="str">
        <f>_xlfn.XLOOKUP(Ventas[[#This Row],[Ship Country]],[1]!Countries[Ship Country],[1]!Countries[Continent],"No existe")</f>
        <v>America</v>
      </c>
      <c r="P2850" s="15" t="str">
        <f>_xlfn.XLOOKUP(Ventas[[#This Row],[Category]],[2]!ProdManager[Category],[2]!ProdManager[Prod_Manager])</f>
        <v>Lydia Sinn</v>
      </c>
      <c r="Q2850" s="15">
        <f>YEAR(Ventas[[#This Row],[Order Date]])</f>
        <v>2014</v>
      </c>
      <c r="R2850" s="15" t="str">
        <f>TEXT(Ventas[[#This Row],[Order Date]],"MMM")</f>
        <v>jul</v>
      </c>
    </row>
    <row r="2851" spans="1:18" x14ac:dyDescent="0.25">
      <c r="A2851" s="6">
        <v>10389</v>
      </c>
      <c r="B2851" s="6" t="s">
        <v>79</v>
      </c>
      <c r="C2851" s="6" t="s">
        <v>43</v>
      </c>
      <c r="D2851" s="6">
        <v>12</v>
      </c>
      <c r="E2851" s="6">
        <v>10.92</v>
      </c>
      <c r="F2851" s="6">
        <v>30</v>
      </c>
      <c r="G2851" s="6" t="s">
        <v>229</v>
      </c>
      <c r="H2851" s="6" t="s">
        <v>230</v>
      </c>
      <c r="I2851" s="6" t="s">
        <v>194</v>
      </c>
      <c r="J2851" s="7">
        <v>41891</v>
      </c>
      <c r="K2851" s="12">
        <f>Ventas[[#This Row],[Unit Price]]*Ventas[[#This Row],[Quantity]]</f>
        <v>360</v>
      </c>
      <c r="L2851" s="12">
        <f>Ventas[[#This Row],[Unit Cost]]*Ventas[[#This Row],[Quantity]]</f>
        <v>327.60000000000002</v>
      </c>
      <c r="M2851" s="14">
        <f>Ventas[[#This Row],[Ingresos]]-Ventas[[#This Row],[Costes]]</f>
        <v>32.399999999999977</v>
      </c>
      <c r="N2851" s="14" t="str">
        <f>_xlfn.XLOOKUP(Ventas[[#This Row],[Ship Country]],[1]!Countries[Ship Country],[1]!Countries[Area],"No registrado")</f>
        <v>Nord America</v>
      </c>
      <c r="O2851" s="14" t="str">
        <f>_xlfn.XLOOKUP(Ventas[[#This Row],[Ship Country]],[1]!Countries[Ship Country],[1]!Countries[Continent],"No existe")</f>
        <v>America</v>
      </c>
      <c r="P2851" s="15" t="str">
        <f>_xlfn.XLOOKUP(Ventas[[#This Row],[Category]],[2]!ProdManager[Category],[2]!ProdManager[Prod_Manager])</f>
        <v>John Matter</v>
      </c>
      <c r="Q2851" s="15">
        <f>YEAR(Ventas[[#This Row],[Order Date]])</f>
        <v>2014</v>
      </c>
      <c r="R2851" s="15" t="str">
        <f>TEXT(Ventas[[#This Row],[Order Date]],"MMM")</f>
        <v>sep</v>
      </c>
    </row>
    <row r="2852" spans="1:18" x14ac:dyDescent="0.25">
      <c r="A2852" s="4">
        <v>10390</v>
      </c>
      <c r="B2852" s="4" t="s">
        <v>81</v>
      </c>
      <c r="C2852" s="4" t="s">
        <v>43</v>
      </c>
      <c r="D2852" s="4">
        <v>14.4</v>
      </c>
      <c r="E2852" s="4">
        <v>12.816000000000001</v>
      </c>
      <c r="F2852" s="4">
        <v>40</v>
      </c>
      <c r="G2852" s="4" t="s">
        <v>66</v>
      </c>
      <c r="H2852" s="4" t="s">
        <v>67</v>
      </c>
      <c r="I2852" s="4" t="s">
        <v>68</v>
      </c>
      <c r="J2852" s="5">
        <v>42189</v>
      </c>
      <c r="K2852" s="12">
        <f>Ventas[[#This Row],[Unit Price]]*Ventas[[#This Row],[Quantity]]</f>
        <v>576</v>
      </c>
      <c r="L2852" s="12">
        <f>Ventas[[#This Row],[Unit Cost]]*Ventas[[#This Row],[Quantity]]</f>
        <v>512.64</v>
      </c>
      <c r="M2852" s="14">
        <f>Ventas[[#This Row],[Ingresos]]-Ventas[[#This Row],[Costes]]</f>
        <v>63.360000000000014</v>
      </c>
      <c r="N2852" s="14" t="str">
        <f>_xlfn.XLOOKUP(Ventas[[#This Row],[Ship Country]],[1]!Countries[Ship Country],[1]!Countries[Area],"No registrado")</f>
        <v>Nord Europe</v>
      </c>
      <c r="O2852" s="14" t="str">
        <f>_xlfn.XLOOKUP(Ventas[[#This Row],[Ship Country]],[1]!Countries[Ship Country],[1]!Countries[Continent],"No existe")</f>
        <v>Europe</v>
      </c>
      <c r="P2852" s="15" t="str">
        <f>_xlfn.XLOOKUP(Ventas[[#This Row],[Category]],[2]!ProdManager[Category],[2]!ProdManager[Prod_Manager])</f>
        <v>John Matter</v>
      </c>
      <c r="Q2852" s="15">
        <f>YEAR(Ventas[[#This Row],[Order Date]])</f>
        <v>2015</v>
      </c>
      <c r="R2852" s="15" t="str">
        <f>TEXT(Ventas[[#This Row],[Order Date]],"MMM")</f>
        <v>jul</v>
      </c>
    </row>
    <row r="2853" spans="1:18" x14ac:dyDescent="0.25">
      <c r="A2853" s="6">
        <v>10390</v>
      </c>
      <c r="B2853" s="6" t="s">
        <v>141</v>
      </c>
      <c r="C2853" s="6" t="s">
        <v>29</v>
      </c>
      <c r="D2853" s="6">
        <v>9.6</v>
      </c>
      <c r="E2853" s="6">
        <v>6.8159999999999998</v>
      </c>
      <c r="F2853" s="6">
        <v>45</v>
      </c>
      <c r="G2853" s="6" t="s">
        <v>66</v>
      </c>
      <c r="H2853" s="6" t="s">
        <v>67</v>
      </c>
      <c r="I2853" s="6" t="s">
        <v>68</v>
      </c>
      <c r="J2853" s="7">
        <v>42023</v>
      </c>
      <c r="K2853" s="12">
        <f>Ventas[[#This Row],[Unit Price]]*Ventas[[#This Row],[Quantity]]</f>
        <v>432</v>
      </c>
      <c r="L2853" s="12">
        <f>Ventas[[#This Row],[Unit Cost]]*Ventas[[#This Row],[Quantity]]</f>
        <v>306.71999999999997</v>
      </c>
      <c r="M2853" s="14">
        <f>Ventas[[#This Row],[Ingresos]]-Ventas[[#This Row],[Costes]]</f>
        <v>125.28000000000003</v>
      </c>
      <c r="N2853" s="14" t="str">
        <f>_xlfn.XLOOKUP(Ventas[[#This Row],[Ship Country]],[1]!Countries[Ship Country],[1]!Countries[Area],"No registrado")</f>
        <v>Nord Europe</v>
      </c>
      <c r="O2853" s="14" t="str">
        <f>_xlfn.XLOOKUP(Ventas[[#This Row],[Ship Country]],[1]!Countries[Ship Country],[1]!Countries[Continent],"No existe")</f>
        <v>Europe</v>
      </c>
      <c r="P2853" s="15" t="str">
        <f>_xlfn.XLOOKUP(Ventas[[#This Row],[Category]],[2]!ProdManager[Category],[2]!ProdManager[Prod_Manager])</f>
        <v>Peter Stone</v>
      </c>
      <c r="Q2853" s="15">
        <f>YEAR(Ventas[[#This Row],[Order Date]])</f>
        <v>2015</v>
      </c>
      <c r="R2853" s="15" t="str">
        <f>TEXT(Ventas[[#This Row],[Order Date]],"MMM")</f>
        <v>ene</v>
      </c>
    </row>
    <row r="2854" spans="1:18" x14ac:dyDescent="0.25">
      <c r="A2854" s="4">
        <v>10390</v>
      </c>
      <c r="B2854" s="4" t="s">
        <v>44</v>
      </c>
      <c r="C2854" s="4" t="s">
        <v>15</v>
      </c>
      <c r="D2854" s="4">
        <v>10</v>
      </c>
      <c r="E2854" s="4">
        <v>8.2000000000000011</v>
      </c>
      <c r="F2854" s="4">
        <v>60</v>
      </c>
      <c r="G2854" s="4" t="s">
        <v>66</v>
      </c>
      <c r="H2854" s="4" t="s">
        <v>67</v>
      </c>
      <c r="I2854" s="4" t="s">
        <v>68</v>
      </c>
      <c r="J2854" s="5">
        <v>41694</v>
      </c>
      <c r="K2854" s="12">
        <f>Ventas[[#This Row],[Unit Price]]*Ventas[[#This Row],[Quantity]]</f>
        <v>600</v>
      </c>
      <c r="L2854" s="12">
        <f>Ventas[[#This Row],[Unit Cost]]*Ventas[[#This Row],[Quantity]]</f>
        <v>492.00000000000006</v>
      </c>
      <c r="M2854" s="14">
        <f>Ventas[[#This Row],[Ingresos]]-Ventas[[#This Row],[Costes]]</f>
        <v>107.99999999999994</v>
      </c>
      <c r="N2854" s="14" t="str">
        <f>_xlfn.XLOOKUP(Ventas[[#This Row],[Ship Country]],[1]!Countries[Ship Country],[1]!Countries[Area],"No registrado")</f>
        <v>Nord Europe</v>
      </c>
      <c r="O2854" s="14" t="str">
        <f>_xlfn.XLOOKUP(Ventas[[#This Row],[Ship Country]],[1]!Countries[Ship Country],[1]!Countries[Continent],"No existe")</f>
        <v>Europe</v>
      </c>
      <c r="P2854" s="15" t="str">
        <f>_xlfn.XLOOKUP(Ventas[[#This Row],[Category]],[2]!ProdManager[Category],[2]!ProdManager[Prod_Manager])</f>
        <v>Peter Stone</v>
      </c>
      <c r="Q2854" s="15">
        <f>YEAR(Ventas[[#This Row],[Order Date]])</f>
        <v>2014</v>
      </c>
      <c r="R2854" s="15" t="str">
        <f>TEXT(Ventas[[#This Row],[Order Date]],"MMM")</f>
        <v>feb</v>
      </c>
    </row>
    <row r="2855" spans="1:18" x14ac:dyDescent="0.25">
      <c r="A2855" s="6">
        <v>10390</v>
      </c>
      <c r="B2855" s="6" t="s">
        <v>14</v>
      </c>
      <c r="C2855" s="6" t="s">
        <v>15</v>
      </c>
      <c r="D2855" s="6">
        <v>27.8</v>
      </c>
      <c r="E2855" s="6">
        <v>23.352</v>
      </c>
      <c r="F2855" s="6">
        <v>24</v>
      </c>
      <c r="G2855" s="6" t="s">
        <v>66</v>
      </c>
      <c r="H2855" s="6" t="s">
        <v>67</v>
      </c>
      <c r="I2855" s="6" t="s">
        <v>68</v>
      </c>
      <c r="J2855" s="7">
        <v>41922</v>
      </c>
      <c r="K2855" s="12">
        <f>Ventas[[#This Row],[Unit Price]]*Ventas[[#This Row],[Quantity]]</f>
        <v>667.2</v>
      </c>
      <c r="L2855" s="12">
        <f>Ventas[[#This Row],[Unit Cost]]*Ventas[[#This Row],[Quantity]]</f>
        <v>560.44799999999998</v>
      </c>
      <c r="M2855" s="14">
        <f>Ventas[[#This Row],[Ingresos]]-Ventas[[#This Row],[Costes]]</f>
        <v>106.75200000000007</v>
      </c>
      <c r="N2855" s="14" t="str">
        <f>_xlfn.XLOOKUP(Ventas[[#This Row],[Ship Country]],[1]!Countries[Ship Country],[1]!Countries[Area],"No registrado")</f>
        <v>Nord Europe</v>
      </c>
      <c r="O2855" s="14" t="str">
        <f>_xlfn.XLOOKUP(Ventas[[#This Row],[Ship Country]],[1]!Countries[Ship Country],[1]!Countries[Continent],"No existe")</f>
        <v>Europe</v>
      </c>
      <c r="P2855" s="15" t="str">
        <f>_xlfn.XLOOKUP(Ventas[[#This Row],[Category]],[2]!ProdManager[Category],[2]!ProdManager[Prod_Manager])</f>
        <v>Peter Stone</v>
      </c>
      <c r="Q2855" s="15">
        <f>YEAR(Ventas[[#This Row],[Order Date]])</f>
        <v>2014</v>
      </c>
      <c r="R2855" s="15" t="str">
        <f>TEXT(Ventas[[#This Row],[Order Date]],"MMM")</f>
        <v>oct</v>
      </c>
    </row>
    <row r="2856" spans="1:18" x14ac:dyDescent="0.25">
      <c r="A2856" s="4">
        <v>10391</v>
      </c>
      <c r="B2856" s="4" t="s">
        <v>118</v>
      </c>
      <c r="C2856" s="4" t="s">
        <v>29</v>
      </c>
      <c r="D2856" s="4">
        <v>4.8</v>
      </c>
      <c r="E2856" s="4">
        <v>3.552</v>
      </c>
      <c r="F2856" s="4">
        <v>18</v>
      </c>
      <c r="G2856" s="4" t="s">
        <v>211</v>
      </c>
      <c r="H2856" s="4" t="s">
        <v>212</v>
      </c>
      <c r="I2856" s="4" t="s">
        <v>21</v>
      </c>
      <c r="J2856" s="5">
        <v>41783</v>
      </c>
      <c r="K2856" s="12">
        <f>Ventas[[#This Row],[Unit Price]]*Ventas[[#This Row],[Quantity]]</f>
        <v>86.399999999999991</v>
      </c>
      <c r="L2856" s="12">
        <f>Ventas[[#This Row],[Unit Cost]]*Ventas[[#This Row],[Quantity]]</f>
        <v>63.936</v>
      </c>
      <c r="M2856" s="14">
        <f>Ventas[[#This Row],[Ingresos]]-Ventas[[#This Row],[Costes]]</f>
        <v>22.463999999999992</v>
      </c>
      <c r="N2856" s="14" t="str">
        <f>_xlfn.XLOOKUP(Ventas[[#This Row],[Ship Country]],[1]!Countries[Ship Country],[1]!Countries[Area],"No registrado")</f>
        <v>Nord Europe</v>
      </c>
      <c r="O2856" s="14" t="str">
        <f>_xlfn.XLOOKUP(Ventas[[#This Row],[Ship Country]],[1]!Countries[Ship Country],[1]!Countries[Continent],"No existe")</f>
        <v>Europe</v>
      </c>
      <c r="P2856" s="15" t="str">
        <f>_xlfn.XLOOKUP(Ventas[[#This Row],[Category]],[2]!ProdManager[Category],[2]!ProdManager[Prod_Manager])</f>
        <v>Peter Stone</v>
      </c>
      <c r="Q2856" s="15">
        <f>YEAR(Ventas[[#This Row],[Order Date]])</f>
        <v>2014</v>
      </c>
      <c r="R2856" s="15" t="str">
        <f>TEXT(Ventas[[#This Row],[Order Date]],"MMM")</f>
        <v>may</v>
      </c>
    </row>
    <row r="2857" spans="1:18" x14ac:dyDescent="0.25">
      <c r="A2857" s="6">
        <v>10392</v>
      </c>
      <c r="B2857" s="6" t="s">
        <v>155</v>
      </c>
      <c r="C2857" s="6" t="s">
        <v>15</v>
      </c>
      <c r="D2857" s="6">
        <v>28.8</v>
      </c>
      <c r="E2857" s="6">
        <v>22.464000000000002</v>
      </c>
      <c r="F2857" s="6">
        <v>50</v>
      </c>
      <c r="G2857" s="6" t="s">
        <v>206</v>
      </c>
      <c r="H2857" s="6" t="s">
        <v>207</v>
      </c>
      <c r="I2857" s="6" t="s">
        <v>68</v>
      </c>
      <c r="J2857" s="7">
        <v>42213</v>
      </c>
      <c r="K2857" s="12">
        <f>Ventas[[#This Row],[Unit Price]]*Ventas[[#This Row],[Quantity]]</f>
        <v>1440</v>
      </c>
      <c r="L2857" s="12">
        <f>Ventas[[#This Row],[Unit Cost]]*Ventas[[#This Row],[Quantity]]</f>
        <v>1123.2</v>
      </c>
      <c r="M2857" s="14">
        <f>Ventas[[#This Row],[Ingresos]]-Ventas[[#This Row],[Costes]]</f>
        <v>316.79999999999995</v>
      </c>
      <c r="N2857" s="14" t="str">
        <f>_xlfn.XLOOKUP(Ventas[[#This Row],[Ship Country]],[1]!Countries[Ship Country],[1]!Countries[Area],"No registrado")</f>
        <v>Nord Europe</v>
      </c>
      <c r="O2857" s="14" t="str">
        <f>_xlfn.XLOOKUP(Ventas[[#This Row],[Ship Country]],[1]!Countries[Ship Country],[1]!Countries[Continent],"No existe")</f>
        <v>Europe</v>
      </c>
      <c r="P2857" s="15" t="str">
        <f>_xlfn.XLOOKUP(Ventas[[#This Row],[Category]],[2]!ProdManager[Category],[2]!ProdManager[Prod_Manager])</f>
        <v>Peter Stone</v>
      </c>
      <c r="Q2857" s="15">
        <f>YEAR(Ventas[[#This Row],[Order Date]])</f>
        <v>2015</v>
      </c>
      <c r="R2857" s="15" t="str">
        <f>TEXT(Ventas[[#This Row],[Order Date]],"MMM")</f>
        <v>jul</v>
      </c>
    </row>
    <row r="2858" spans="1:18" x14ac:dyDescent="0.25">
      <c r="A2858" s="4">
        <v>10393</v>
      </c>
      <c r="B2858" s="4" t="s">
        <v>44</v>
      </c>
      <c r="C2858" s="4" t="s">
        <v>15</v>
      </c>
      <c r="D2858" s="4">
        <v>10</v>
      </c>
      <c r="E2858" s="4">
        <v>8.2000000000000011</v>
      </c>
      <c r="F2858" s="4">
        <v>32</v>
      </c>
      <c r="G2858" s="4" t="s">
        <v>182</v>
      </c>
      <c r="H2858" s="4" t="s">
        <v>183</v>
      </c>
      <c r="I2858" s="4" t="s">
        <v>84</v>
      </c>
      <c r="J2858" s="5">
        <v>41907</v>
      </c>
      <c r="K2858" s="12">
        <f>Ventas[[#This Row],[Unit Price]]*Ventas[[#This Row],[Quantity]]</f>
        <v>320</v>
      </c>
      <c r="L2858" s="12">
        <f>Ventas[[#This Row],[Unit Cost]]*Ventas[[#This Row],[Quantity]]</f>
        <v>262.40000000000003</v>
      </c>
      <c r="M2858" s="14">
        <f>Ventas[[#This Row],[Ingresos]]-Ventas[[#This Row],[Costes]]</f>
        <v>57.599999999999966</v>
      </c>
      <c r="N2858" s="14" t="str">
        <f>_xlfn.XLOOKUP(Ventas[[#This Row],[Ship Country]],[1]!Countries[Ship Country],[1]!Countries[Area],"No registrado")</f>
        <v>Nord America</v>
      </c>
      <c r="O2858" s="14" t="str">
        <f>_xlfn.XLOOKUP(Ventas[[#This Row],[Ship Country]],[1]!Countries[Ship Country],[1]!Countries[Continent],"No existe")</f>
        <v>America</v>
      </c>
      <c r="P2858" s="15" t="str">
        <f>_xlfn.XLOOKUP(Ventas[[#This Row],[Category]],[2]!ProdManager[Category],[2]!ProdManager[Prod_Manager])</f>
        <v>Peter Stone</v>
      </c>
      <c r="Q2858" s="15">
        <f>YEAR(Ventas[[#This Row],[Order Date]])</f>
        <v>2014</v>
      </c>
      <c r="R2858" s="15" t="str">
        <f>TEXT(Ventas[[#This Row],[Order Date]],"MMM")</f>
        <v>sep</v>
      </c>
    </row>
    <row r="2859" spans="1:18" x14ac:dyDescent="0.25">
      <c r="A2859" s="6">
        <v>10393</v>
      </c>
      <c r="B2859" s="6" t="s">
        <v>55</v>
      </c>
      <c r="C2859" s="6" t="s">
        <v>43</v>
      </c>
      <c r="D2859" s="6">
        <v>15.2</v>
      </c>
      <c r="E2859" s="6">
        <v>13.68</v>
      </c>
      <c r="F2859" s="6">
        <v>25</v>
      </c>
      <c r="G2859" s="6" t="s">
        <v>182</v>
      </c>
      <c r="H2859" s="6" t="s">
        <v>183</v>
      </c>
      <c r="I2859" s="6" t="s">
        <v>84</v>
      </c>
      <c r="J2859" s="7">
        <v>42058</v>
      </c>
      <c r="K2859" s="12">
        <f>Ventas[[#This Row],[Unit Price]]*Ventas[[#This Row],[Quantity]]</f>
        <v>380</v>
      </c>
      <c r="L2859" s="12">
        <f>Ventas[[#This Row],[Unit Cost]]*Ventas[[#This Row],[Quantity]]</f>
        <v>342</v>
      </c>
      <c r="M2859" s="14">
        <f>Ventas[[#This Row],[Ingresos]]-Ventas[[#This Row],[Costes]]</f>
        <v>38</v>
      </c>
      <c r="N2859" s="14" t="str">
        <f>_xlfn.XLOOKUP(Ventas[[#This Row],[Ship Country]],[1]!Countries[Ship Country],[1]!Countries[Area],"No registrado")</f>
        <v>Nord America</v>
      </c>
      <c r="O2859" s="14" t="str">
        <f>_xlfn.XLOOKUP(Ventas[[#This Row],[Ship Country]],[1]!Countries[Ship Country],[1]!Countries[Continent],"No existe")</f>
        <v>America</v>
      </c>
      <c r="P2859" s="15" t="str">
        <f>_xlfn.XLOOKUP(Ventas[[#This Row],[Category]],[2]!ProdManager[Category],[2]!ProdManager[Prod_Manager])</f>
        <v>John Matter</v>
      </c>
      <c r="Q2859" s="15">
        <f>YEAR(Ventas[[#This Row],[Order Date]])</f>
        <v>2015</v>
      </c>
      <c r="R2859" s="15" t="str">
        <f>TEXT(Ventas[[#This Row],[Order Date]],"MMM")</f>
        <v>feb</v>
      </c>
    </row>
    <row r="2860" spans="1:18" x14ac:dyDescent="0.25">
      <c r="A2860" s="4">
        <v>10393</v>
      </c>
      <c r="B2860" s="4" t="s">
        <v>17</v>
      </c>
      <c r="C2860" s="4" t="s">
        <v>18</v>
      </c>
      <c r="D2860" s="4">
        <v>18.600000000000001</v>
      </c>
      <c r="E2860" s="4">
        <v>15.252000000000002</v>
      </c>
      <c r="F2860" s="4">
        <v>42</v>
      </c>
      <c r="G2860" s="4" t="s">
        <v>182</v>
      </c>
      <c r="H2860" s="4" t="s">
        <v>183</v>
      </c>
      <c r="I2860" s="4" t="s">
        <v>84</v>
      </c>
      <c r="J2860" s="5">
        <v>42215</v>
      </c>
      <c r="K2860" s="12">
        <f>Ventas[[#This Row],[Unit Price]]*Ventas[[#This Row],[Quantity]]</f>
        <v>781.2</v>
      </c>
      <c r="L2860" s="12">
        <f>Ventas[[#This Row],[Unit Cost]]*Ventas[[#This Row],[Quantity]]</f>
        <v>640.58400000000006</v>
      </c>
      <c r="M2860" s="14">
        <f>Ventas[[#This Row],[Ingresos]]-Ventas[[#This Row],[Costes]]</f>
        <v>140.61599999999999</v>
      </c>
      <c r="N2860" s="14" t="str">
        <f>_xlfn.XLOOKUP(Ventas[[#This Row],[Ship Country]],[1]!Countries[Ship Country],[1]!Countries[Area],"No registrado")</f>
        <v>Nord America</v>
      </c>
      <c r="O2860" s="14" t="str">
        <f>_xlfn.XLOOKUP(Ventas[[#This Row],[Ship Country]],[1]!Countries[Ship Country],[1]!Countries[Continent],"No existe")</f>
        <v>America</v>
      </c>
      <c r="P2860" s="15" t="str">
        <f>_xlfn.XLOOKUP(Ventas[[#This Row],[Category]],[2]!ProdManager[Category],[2]!ProdManager[Prod_Manager])</f>
        <v>Marc Caine</v>
      </c>
      <c r="Q2860" s="15">
        <f>YEAR(Ventas[[#This Row],[Order Date]])</f>
        <v>2015</v>
      </c>
      <c r="R2860" s="15" t="str">
        <f>TEXT(Ventas[[#This Row],[Order Date]],"MMM")</f>
        <v>jul</v>
      </c>
    </row>
    <row r="2861" spans="1:18" x14ac:dyDescent="0.25">
      <c r="A2861" s="6">
        <v>10393</v>
      </c>
      <c r="B2861" s="6" t="s">
        <v>181</v>
      </c>
      <c r="C2861" s="6" t="s">
        <v>35</v>
      </c>
      <c r="D2861" s="6">
        <v>11.2</v>
      </c>
      <c r="E2861" s="6">
        <v>7.2799999999999994</v>
      </c>
      <c r="F2861" s="6">
        <v>7</v>
      </c>
      <c r="G2861" s="6" t="s">
        <v>182</v>
      </c>
      <c r="H2861" s="6" t="s">
        <v>183</v>
      </c>
      <c r="I2861" s="6" t="s">
        <v>84</v>
      </c>
      <c r="J2861" s="7">
        <v>41998</v>
      </c>
      <c r="K2861" s="12">
        <f>Ventas[[#This Row],[Unit Price]]*Ventas[[#This Row],[Quantity]]</f>
        <v>78.399999999999991</v>
      </c>
      <c r="L2861" s="12">
        <f>Ventas[[#This Row],[Unit Cost]]*Ventas[[#This Row],[Quantity]]</f>
        <v>50.959999999999994</v>
      </c>
      <c r="M2861" s="14">
        <f>Ventas[[#This Row],[Ingresos]]-Ventas[[#This Row],[Costes]]</f>
        <v>27.439999999999998</v>
      </c>
      <c r="N2861" s="14" t="str">
        <f>_xlfn.XLOOKUP(Ventas[[#This Row],[Ship Country]],[1]!Countries[Ship Country],[1]!Countries[Area],"No registrado")</f>
        <v>Nord America</v>
      </c>
      <c r="O2861" s="14" t="str">
        <f>_xlfn.XLOOKUP(Ventas[[#This Row],[Ship Country]],[1]!Countries[Ship Country],[1]!Countries[Continent],"No existe")</f>
        <v>America</v>
      </c>
      <c r="P2861" s="15" t="str">
        <f>_xlfn.XLOOKUP(Ventas[[#This Row],[Category]],[2]!ProdManager[Category],[2]!ProdManager[Prod_Manager])</f>
        <v>Lydia Sinn</v>
      </c>
      <c r="Q2861" s="15">
        <f>YEAR(Ventas[[#This Row],[Order Date]])</f>
        <v>2014</v>
      </c>
      <c r="R2861" s="15" t="str">
        <f>TEXT(Ventas[[#This Row],[Order Date]],"MMM")</f>
        <v>dic</v>
      </c>
    </row>
    <row r="2862" spans="1:18" x14ac:dyDescent="0.25">
      <c r="A2862" s="4">
        <v>10393</v>
      </c>
      <c r="B2862" s="4" t="s">
        <v>189</v>
      </c>
      <c r="C2862" s="4" t="s">
        <v>35</v>
      </c>
      <c r="D2862" s="4">
        <v>24.9</v>
      </c>
      <c r="E2862" s="4">
        <v>16.433999999999997</v>
      </c>
      <c r="F2862" s="4">
        <v>70</v>
      </c>
      <c r="G2862" s="4" t="s">
        <v>182</v>
      </c>
      <c r="H2862" s="4" t="s">
        <v>183</v>
      </c>
      <c r="I2862" s="4" t="s">
        <v>84</v>
      </c>
      <c r="J2862" s="5">
        <v>42021</v>
      </c>
      <c r="K2862" s="12">
        <f>Ventas[[#This Row],[Unit Price]]*Ventas[[#This Row],[Quantity]]</f>
        <v>1743</v>
      </c>
      <c r="L2862" s="12">
        <f>Ventas[[#This Row],[Unit Cost]]*Ventas[[#This Row],[Quantity]]</f>
        <v>1150.3799999999999</v>
      </c>
      <c r="M2862" s="14">
        <f>Ventas[[#This Row],[Ingresos]]-Ventas[[#This Row],[Costes]]</f>
        <v>592.62000000000012</v>
      </c>
      <c r="N2862" s="14" t="str">
        <f>_xlfn.XLOOKUP(Ventas[[#This Row],[Ship Country]],[1]!Countries[Ship Country],[1]!Countries[Area],"No registrado")</f>
        <v>Nord America</v>
      </c>
      <c r="O2862" s="14" t="str">
        <f>_xlfn.XLOOKUP(Ventas[[#This Row],[Ship Country]],[1]!Countries[Ship Country],[1]!Countries[Continent],"No existe")</f>
        <v>America</v>
      </c>
      <c r="P2862" s="15" t="str">
        <f>_xlfn.XLOOKUP(Ventas[[#This Row],[Category]],[2]!ProdManager[Category],[2]!ProdManager[Prod_Manager])</f>
        <v>Lydia Sinn</v>
      </c>
      <c r="Q2862" s="15">
        <f>YEAR(Ventas[[#This Row],[Order Date]])</f>
        <v>2015</v>
      </c>
      <c r="R2862" s="15" t="str">
        <f>TEXT(Ventas[[#This Row],[Order Date]],"MMM")</f>
        <v>ene</v>
      </c>
    </row>
    <row r="2863" spans="1:18" x14ac:dyDescent="0.25">
      <c r="A2863" s="6">
        <v>10394</v>
      </c>
      <c r="B2863" s="6" t="s">
        <v>78</v>
      </c>
      <c r="C2863" s="6" t="s">
        <v>35</v>
      </c>
      <c r="D2863" s="6">
        <v>39.4</v>
      </c>
      <c r="E2863" s="6">
        <v>25.61</v>
      </c>
      <c r="F2863" s="6">
        <v>10</v>
      </c>
      <c r="G2863" s="6" t="s">
        <v>223</v>
      </c>
      <c r="H2863" s="6" t="s">
        <v>224</v>
      </c>
      <c r="I2863" s="6" t="s">
        <v>84</v>
      </c>
      <c r="J2863" s="7">
        <v>41672</v>
      </c>
      <c r="K2863" s="12">
        <f>Ventas[[#This Row],[Unit Price]]*Ventas[[#This Row],[Quantity]]</f>
        <v>394</v>
      </c>
      <c r="L2863" s="12">
        <f>Ventas[[#This Row],[Unit Cost]]*Ventas[[#This Row],[Quantity]]</f>
        <v>256.10000000000002</v>
      </c>
      <c r="M2863" s="14">
        <f>Ventas[[#This Row],[Ingresos]]-Ventas[[#This Row],[Costes]]</f>
        <v>137.89999999999998</v>
      </c>
      <c r="N2863" s="14" t="str">
        <f>_xlfn.XLOOKUP(Ventas[[#This Row],[Ship Country]],[1]!Countries[Ship Country],[1]!Countries[Area],"No registrado")</f>
        <v>Nord America</v>
      </c>
      <c r="O2863" s="14" t="str">
        <f>_xlfn.XLOOKUP(Ventas[[#This Row],[Ship Country]],[1]!Countries[Ship Country],[1]!Countries[Continent],"No existe")</f>
        <v>America</v>
      </c>
      <c r="P2863" s="15" t="str">
        <f>_xlfn.XLOOKUP(Ventas[[#This Row],[Category]],[2]!ProdManager[Category],[2]!ProdManager[Prod_Manager])</f>
        <v>Lydia Sinn</v>
      </c>
      <c r="Q2863" s="15">
        <f>YEAR(Ventas[[#This Row],[Order Date]])</f>
        <v>2014</v>
      </c>
      <c r="R2863" s="15" t="str">
        <f>TEXT(Ventas[[#This Row],[Order Date]],"MMM")</f>
        <v>feb</v>
      </c>
    </row>
    <row r="2864" spans="1:18" x14ac:dyDescent="0.25">
      <c r="A2864" s="4">
        <v>10394</v>
      </c>
      <c r="B2864" s="4" t="s">
        <v>118</v>
      </c>
      <c r="C2864" s="4" t="s">
        <v>29</v>
      </c>
      <c r="D2864" s="4">
        <v>4.8</v>
      </c>
      <c r="E2864" s="4">
        <v>3.36</v>
      </c>
      <c r="F2864" s="4">
        <v>10</v>
      </c>
      <c r="G2864" s="4" t="s">
        <v>223</v>
      </c>
      <c r="H2864" s="4" t="s">
        <v>224</v>
      </c>
      <c r="I2864" s="4" t="s">
        <v>84</v>
      </c>
      <c r="J2864" s="5">
        <v>41702</v>
      </c>
      <c r="K2864" s="12">
        <f>Ventas[[#This Row],[Unit Price]]*Ventas[[#This Row],[Quantity]]</f>
        <v>48</v>
      </c>
      <c r="L2864" s="12">
        <f>Ventas[[#This Row],[Unit Cost]]*Ventas[[#This Row],[Quantity]]</f>
        <v>33.6</v>
      </c>
      <c r="M2864" s="14">
        <f>Ventas[[#This Row],[Ingresos]]-Ventas[[#This Row],[Costes]]</f>
        <v>14.399999999999999</v>
      </c>
      <c r="N2864" s="14" t="str">
        <f>_xlfn.XLOOKUP(Ventas[[#This Row],[Ship Country]],[1]!Countries[Ship Country],[1]!Countries[Area],"No registrado")</f>
        <v>Nord America</v>
      </c>
      <c r="O2864" s="14" t="str">
        <f>_xlfn.XLOOKUP(Ventas[[#This Row],[Ship Country]],[1]!Countries[Ship Country],[1]!Countries[Continent],"No existe")</f>
        <v>America</v>
      </c>
      <c r="P2864" s="15" t="str">
        <f>_xlfn.XLOOKUP(Ventas[[#This Row],[Category]],[2]!ProdManager[Category],[2]!ProdManager[Prod_Manager])</f>
        <v>Peter Stone</v>
      </c>
      <c r="Q2864" s="15">
        <f>YEAR(Ventas[[#This Row],[Order Date]])</f>
        <v>2014</v>
      </c>
      <c r="R2864" s="15" t="str">
        <f>TEXT(Ventas[[#This Row],[Order Date]],"MMM")</f>
        <v>mar</v>
      </c>
    </row>
    <row r="2865" spans="1:18" x14ac:dyDescent="0.25">
      <c r="A2865" s="6">
        <v>10395</v>
      </c>
      <c r="B2865" s="6" t="s">
        <v>141</v>
      </c>
      <c r="C2865" s="6" t="s">
        <v>29</v>
      </c>
      <c r="D2865" s="6">
        <v>9.6</v>
      </c>
      <c r="E2865" s="6">
        <v>7.4879999999999995</v>
      </c>
      <c r="F2865" s="6">
        <v>28</v>
      </c>
      <c r="G2865" s="6" t="s">
        <v>63</v>
      </c>
      <c r="H2865" s="6" t="s">
        <v>64</v>
      </c>
      <c r="I2865" s="6" t="s">
        <v>65</v>
      </c>
      <c r="J2865" s="7">
        <v>42147</v>
      </c>
      <c r="K2865" s="12">
        <f>Ventas[[#This Row],[Unit Price]]*Ventas[[#This Row],[Quantity]]</f>
        <v>268.8</v>
      </c>
      <c r="L2865" s="12">
        <f>Ventas[[#This Row],[Unit Cost]]*Ventas[[#This Row],[Quantity]]</f>
        <v>209.66399999999999</v>
      </c>
      <c r="M2865" s="14">
        <f>Ventas[[#This Row],[Ingresos]]-Ventas[[#This Row],[Costes]]</f>
        <v>59.136000000000024</v>
      </c>
      <c r="N2865" s="14" t="str">
        <f>_xlfn.XLOOKUP(Ventas[[#This Row],[Ship Country]],[1]!Countries[Ship Country],[1]!Countries[Area],"No registrado")</f>
        <v>Sud America</v>
      </c>
      <c r="O2865" s="14" t="str">
        <f>_xlfn.XLOOKUP(Ventas[[#This Row],[Ship Country]],[1]!Countries[Ship Country],[1]!Countries[Continent],"No existe")</f>
        <v>America</v>
      </c>
      <c r="P2865" s="15" t="str">
        <f>_xlfn.XLOOKUP(Ventas[[#This Row],[Category]],[2]!ProdManager[Category],[2]!ProdManager[Prod_Manager])</f>
        <v>Peter Stone</v>
      </c>
      <c r="Q2865" s="15">
        <f>YEAR(Ventas[[#This Row],[Order Date]])</f>
        <v>2015</v>
      </c>
      <c r="R2865" s="15" t="str">
        <f>TEXT(Ventas[[#This Row],[Order Date]],"MMM")</f>
        <v>may</v>
      </c>
    </row>
    <row r="2866" spans="1:18" x14ac:dyDescent="0.25">
      <c r="A2866" s="4">
        <v>10395</v>
      </c>
      <c r="B2866" s="4" t="s">
        <v>58</v>
      </c>
      <c r="C2866" s="4" t="s">
        <v>46</v>
      </c>
      <c r="D2866" s="4">
        <v>26.2</v>
      </c>
      <c r="E2866" s="4">
        <v>21.222000000000001</v>
      </c>
      <c r="F2866" s="4">
        <v>70</v>
      </c>
      <c r="G2866" s="4" t="s">
        <v>63</v>
      </c>
      <c r="H2866" s="4" t="s">
        <v>64</v>
      </c>
      <c r="I2866" s="4" t="s">
        <v>65</v>
      </c>
      <c r="J2866" s="5">
        <v>41906</v>
      </c>
      <c r="K2866" s="12">
        <f>Ventas[[#This Row],[Unit Price]]*Ventas[[#This Row],[Quantity]]</f>
        <v>1834</v>
      </c>
      <c r="L2866" s="12">
        <f>Ventas[[#This Row],[Unit Cost]]*Ventas[[#This Row],[Quantity]]</f>
        <v>1485.5400000000002</v>
      </c>
      <c r="M2866" s="14">
        <f>Ventas[[#This Row],[Ingresos]]-Ventas[[#This Row],[Costes]]</f>
        <v>348.45999999999981</v>
      </c>
      <c r="N2866" s="14" t="str">
        <f>_xlfn.XLOOKUP(Ventas[[#This Row],[Ship Country]],[1]!Countries[Ship Country],[1]!Countries[Area],"No registrado")</f>
        <v>Sud America</v>
      </c>
      <c r="O2866" s="14" t="str">
        <f>_xlfn.XLOOKUP(Ventas[[#This Row],[Ship Country]],[1]!Countries[Ship Country],[1]!Countries[Continent],"No existe")</f>
        <v>America</v>
      </c>
      <c r="P2866" s="15" t="str">
        <f>_xlfn.XLOOKUP(Ventas[[#This Row],[Category]],[2]!ProdManager[Category],[2]!ProdManager[Prod_Manager])</f>
        <v>John Matter</v>
      </c>
      <c r="Q2866" s="15">
        <f>YEAR(Ventas[[#This Row],[Order Date]])</f>
        <v>2014</v>
      </c>
      <c r="R2866" s="15" t="str">
        <f>TEXT(Ventas[[#This Row],[Order Date]],"MMM")</f>
        <v>sep</v>
      </c>
    </row>
    <row r="2867" spans="1:18" x14ac:dyDescent="0.25">
      <c r="A2867" s="6">
        <v>10395</v>
      </c>
      <c r="B2867" s="6" t="s">
        <v>155</v>
      </c>
      <c r="C2867" s="6" t="s">
        <v>15</v>
      </c>
      <c r="D2867" s="6">
        <v>28.8</v>
      </c>
      <c r="E2867" s="6">
        <v>21.888000000000002</v>
      </c>
      <c r="F2867" s="6">
        <v>8</v>
      </c>
      <c r="G2867" s="6" t="s">
        <v>63</v>
      </c>
      <c r="H2867" s="6" t="s">
        <v>64</v>
      </c>
      <c r="I2867" s="6" t="s">
        <v>65</v>
      </c>
      <c r="J2867" s="7">
        <v>42109</v>
      </c>
      <c r="K2867" s="12">
        <f>Ventas[[#This Row],[Unit Price]]*Ventas[[#This Row],[Quantity]]</f>
        <v>230.4</v>
      </c>
      <c r="L2867" s="12">
        <f>Ventas[[#This Row],[Unit Cost]]*Ventas[[#This Row],[Quantity]]</f>
        <v>175.10400000000001</v>
      </c>
      <c r="M2867" s="14">
        <f>Ventas[[#This Row],[Ingresos]]-Ventas[[#This Row],[Costes]]</f>
        <v>55.295999999999992</v>
      </c>
      <c r="N2867" s="14" t="str">
        <f>_xlfn.XLOOKUP(Ventas[[#This Row],[Ship Country]],[1]!Countries[Ship Country],[1]!Countries[Area],"No registrado")</f>
        <v>Sud America</v>
      </c>
      <c r="O2867" s="14" t="str">
        <f>_xlfn.XLOOKUP(Ventas[[#This Row],[Ship Country]],[1]!Countries[Ship Country],[1]!Countries[Continent],"No existe")</f>
        <v>America</v>
      </c>
      <c r="P2867" s="15" t="str">
        <f>_xlfn.XLOOKUP(Ventas[[#This Row],[Category]],[2]!ProdManager[Category],[2]!ProdManager[Prod_Manager])</f>
        <v>Peter Stone</v>
      </c>
      <c r="Q2867" s="15">
        <f>YEAR(Ventas[[#This Row],[Order Date]])</f>
        <v>2015</v>
      </c>
      <c r="R2867" s="15" t="str">
        <f>TEXT(Ventas[[#This Row],[Order Date]],"MMM")</f>
        <v>abr</v>
      </c>
    </row>
    <row r="2868" spans="1:18" x14ac:dyDescent="0.25">
      <c r="A2868" s="4">
        <v>10396</v>
      </c>
      <c r="B2868" s="4" t="s">
        <v>14</v>
      </c>
      <c r="C2868" s="4" t="s">
        <v>15</v>
      </c>
      <c r="D2868" s="4">
        <v>27.8</v>
      </c>
      <c r="E2868" s="4">
        <v>20.85</v>
      </c>
      <c r="F2868" s="4">
        <v>21</v>
      </c>
      <c r="G2868" s="4" t="s">
        <v>99</v>
      </c>
      <c r="H2868" s="4" t="s">
        <v>100</v>
      </c>
      <c r="I2868" s="4" t="s">
        <v>21</v>
      </c>
      <c r="J2868" s="5">
        <v>41967</v>
      </c>
      <c r="K2868" s="12">
        <f>Ventas[[#This Row],[Unit Price]]*Ventas[[#This Row],[Quantity]]</f>
        <v>583.80000000000007</v>
      </c>
      <c r="L2868" s="12">
        <f>Ventas[[#This Row],[Unit Cost]]*Ventas[[#This Row],[Quantity]]</f>
        <v>437.85</v>
      </c>
      <c r="M2868" s="14">
        <f>Ventas[[#This Row],[Ingresos]]-Ventas[[#This Row],[Costes]]</f>
        <v>145.95000000000005</v>
      </c>
      <c r="N2868" s="14" t="str">
        <f>_xlfn.XLOOKUP(Ventas[[#This Row],[Ship Country]],[1]!Countries[Ship Country],[1]!Countries[Area],"No registrado")</f>
        <v>Nord Europe</v>
      </c>
      <c r="O2868" s="14" t="str">
        <f>_xlfn.XLOOKUP(Ventas[[#This Row],[Ship Country]],[1]!Countries[Ship Country],[1]!Countries[Continent],"No existe")</f>
        <v>Europe</v>
      </c>
      <c r="P2868" s="15" t="str">
        <f>_xlfn.XLOOKUP(Ventas[[#This Row],[Category]],[2]!ProdManager[Category],[2]!ProdManager[Prod_Manager])</f>
        <v>Peter Stone</v>
      </c>
      <c r="Q2868" s="15">
        <f>YEAR(Ventas[[#This Row],[Order Date]])</f>
        <v>2014</v>
      </c>
      <c r="R2868" s="15" t="str">
        <f>TEXT(Ventas[[#This Row],[Order Date]],"MMM")</f>
        <v>nov</v>
      </c>
    </row>
    <row r="2869" spans="1:18" x14ac:dyDescent="0.25">
      <c r="A2869" s="6">
        <v>10396</v>
      </c>
      <c r="B2869" s="6" t="s">
        <v>197</v>
      </c>
      <c r="C2869" s="6" t="s">
        <v>10</v>
      </c>
      <c r="D2869" s="6">
        <v>7.2</v>
      </c>
      <c r="E2869" s="6">
        <v>6.048</v>
      </c>
      <c r="F2869" s="6">
        <v>40</v>
      </c>
      <c r="G2869" s="6" t="s">
        <v>99</v>
      </c>
      <c r="H2869" s="6" t="s">
        <v>100</v>
      </c>
      <c r="I2869" s="6" t="s">
        <v>21</v>
      </c>
      <c r="J2869" s="7">
        <v>42140</v>
      </c>
      <c r="K2869" s="12">
        <f>Ventas[[#This Row],[Unit Price]]*Ventas[[#This Row],[Quantity]]</f>
        <v>288</v>
      </c>
      <c r="L2869" s="12">
        <f>Ventas[[#This Row],[Unit Cost]]*Ventas[[#This Row],[Quantity]]</f>
        <v>241.92000000000002</v>
      </c>
      <c r="M2869" s="14">
        <f>Ventas[[#This Row],[Ingresos]]-Ventas[[#This Row],[Costes]]</f>
        <v>46.079999999999984</v>
      </c>
      <c r="N2869" s="14" t="str">
        <f>_xlfn.XLOOKUP(Ventas[[#This Row],[Ship Country]],[1]!Countries[Ship Country],[1]!Countries[Area],"No registrado")</f>
        <v>Nord Europe</v>
      </c>
      <c r="O2869" s="14" t="str">
        <f>_xlfn.XLOOKUP(Ventas[[#This Row],[Ship Country]],[1]!Countries[Ship Country],[1]!Countries[Continent],"No existe")</f>
        <v>Europe</v>
      </c>
      <c r="P2869" s="15" t="str">
        <f>_xlfn.XLOOKUP(Ventas[[#This Row],[Category]],[2]!ProdManager[Category],[2]!ProdManager[Prod_Manager])</f>
        <v>Marc Caine</v>
      </c>
      <c r="Q2869" s="15">
        <f>YEAR(Ventas[[#This Row],[Order Date]])</f>
        <v>2015</v>
      </c>
      <c r="R2869" s="15" t="str">
        <f>TEXT(Ventas[[#This Row],[Order Date]],"MMM")</f>
        <v>may</v>
      </c>
    </row>
    <row r="2870" spans="1:18" x14ac:dyDescent="0.25">
      <c r="A2870" s="4">
        <v>10396</v>
      </c>
      <c r="B2870" s="4" t="s">
        <v>113</v>
      </c>
      <c r="C2870" s="4" t="s">
        <v>15</v>
      </c>
      <c r="D2870" s="4">
        <v>17.2</v>
      </c>
      <c r="E2870" s="4">
        <v>14.104000000000001</v>
      </c>
      <c r="F2870" s="4">
        <v>60</v>
      </c>
      <c r="G2870" s="4" t="s">
        <v>99</v>
      </c>
      <c r="H2870" s="4" t="s">
        <v>100</v>
      </c>
      <c r="I2870" s="4" t="s">
        <v>21</v>
      </c>
      <c r="J2870" s="5">
        <v>41941</v>
      </c>
      <c r="K2870" s="12">
        <f>Ventas[[#This Row],[Unit Price]]*Ventas[[#This Row],[Quantity]]</f>
        <v>1032</v>
      </c>
      <c r="L2870" s="12">
        <f>Ventas[[#This Row],[Unit Cost]]*Ventas[[#This Row],[Quantity]]</f>
        <v>846.24</v>
      </c>
      <c r="M2870" s="14">
        <f>Ventas[[#This Row],[Ingresos]]-Ventas[[#This Row],[Costes]]</f>
        <v>185.76</v>
      </c>
      <c r="N2870" s="14" t="str">
        <f>_xlfn.XLOOKUP(Ventas[[#This Row],[Ship Country]],[1]!Countries[Ship Country],[1]!Countries[Area],"No registrado")</f>
        <v>Nord Europe</v>
      </c>
      <c r="O2870" s="14" t="str">
        <f>_xlfn.XLOOKUP(Ventas[[#This Row],[Ship Country]],[1]!Countries[Ship Country],[1]!Countries[Continent],"No existe")</f>
        <v>Europe</v>
      </c>
      <c r="P2870" s="15" t="str">
        <f>_xlfn.XLOOKUP(Ventas[[#This Row],[Category]],[2]!ProdManager[Category],[2]!ProdManager[Prod_Manager])</f>
        <v>Peter Stone</v>
      </c>
      <c r="Q2870" s="15">
        <f>YEAR(Ventas[[#This Row],[Order Date]])</f>
        <v>2014</v>
      </c>
      <c r="R2870" s="15" t="str">
        <f>TEXT(Ventas[[#This Row],[Order Date]],"MMM")</f>
        <v>oct</v>
      </c>
    </row>
    <row r="2871" spans="1:18" x14ac:dyDescent="0.25">
      <c r="A2871" s="6">
        <v>10397</v>
      </c>
      <c r="B2871" s="6" t="s">
        <v>71</v>
      </c>
      <c r="C2871" s="6" t="s">
        <v>35</v>
      </c>
      <c r="D2871" s="6">
        <v>8</v>
      </c>
      <c r="E2871" s="6">
        <v>5.3599999999999994</v>
      </c>
      <c r="F2871" s="6">
        <v>10</v>
      </c>
      <c r="G2871" s="6" t="s">
        <v>196</v>
      </c>
      <c r="H2871" s="6" t="s">
        <v>186</v>
      </c>
      <c r="I2871" s="6" t="s">
        <v>187</v>
      </c>
      <c r="J2871" s="7">
        <v>41871</v>
      </c>
      <c r="K2871" s="12">
        <f>Ventas[[#This Row],[Unit Price]]*Ventas[[#This Row],[Quantity]]</f>
        <v>80</v>
      </c>
      <c r="L2871" s="12">
        <f>Ventas[[#This Row],[Unit Cost]]*Ventas[[#This Row],[Quantity]]</f>
        <v>53.599999999999994</v>
      </c>
      <c r="M2871" s="14">
        <f>Ventas[[#This Row],[Ingresos]]-Ventas[[#This Row],[Costes]]</f>
        <v>26.400000000000006</v>
      </c>
      <c r="N2871" s="14" t="str">
        <f>_xlfn.XLOOKUP(Ventas[[#This Row],[Ship Country]],[1]!Countries[Ship Country],[1]!Countries[Area],"No registrado")</f>
        <v>Sud Europe</v>
      </c>
      <c r="O2871" s="14" t="str">
        <f>_xlfn.XLOOKUP(Ventas[[#This Row],[Ship Country]],[1]!Countries[Ship Country],[1]!Countries[Continent],"No existe")</f>
        <v>Europe</v>
      </c>
      <c r="P2871" s="15" t="str">
        <f>_xlfn.XLOOKUP(Ventas[[#This Row],[Category]],[2]!ProdManager[Category],[2]!ProdManager[Prod_Manager])</f>
        <v>Lydia Sinn</v>
      </c>
      <c r="Q2871" s="15">
        <f>YEAR(Ventas[[#This Row],[Order Date]])</f>
        <v>2014</v>
      </c>
      <c r="R2871" s="15" t="str">
        <f>TEXT(Ventas[[#This Row],[Order Date]],"MMM")</f>
        <v>ago</v>
      </c>
    </row>
    <row r="2872" spans="1:18" x14ac:dyDescent="0.25">
      <c r="A2872" s="4">
        <v>10397</v>
      </c>
      <c r="B2872" s="4" t="s">
        <v>22</v>
      </c>
      <c r="C2872" s="4" t="s">
        <v>18</v>
      </c>
      <c r="D2872" s="4">
        <v>42.4</v>
      </c>
      <c r="E2872" s="4">
        <v>34.344000000000001</v>
      </c>
      <c r="F2872" s="4">
        <v>18</v>
      </c>
      <c r="G2872" s="4" t="s">
        <v>196</v>
      </c>
      <c r="H2872" s="4" t="s">
        <v>186</v>
      </c>
      <c r="I2872" s="4" t="s">
        <v>187</v>
      </c>
      <c r="J2872" s="5">
        <v>42139</v>
      </c>
      <c r="K2872" s="12">
        <f>Ventas[[#This Row],[Unit Price]]*Ventas[[#This Row],[Quantity]]</f>
        <v>763.19999999999993</v>
      </c>
      <c r="L2872" s="12">
        <f>Ventas[[#This Row],[Unit Cost]]*Ventas[[#This Row],[Quantity]]</f>
        <v>618.19200000000001</v>
      </c>
      <c r="M2872" s="14">
        <f>Ventas[[#This Row],[Ingresos]]-Ventas[[#This Row],[Costes]]</f>
        <v>145.00799999999992</v>
      </c>
      <c r="N2872" s="14" t="str">
        <f>_xlfn.XLOOKUP(Ventas[[#This Row],[Ship Country]],[1]!Countries[Ship Country],[1]!Countries[Area],"No registrado")</f>
        <v>Sud Europe</v>
      </c>
      <c r="O2872" s="14" t="str">
        <f>_xlfn.XLOOKUP(Ventas[[#This Row],[Ship Country]],[1]!Countries[Ship Country],[1]!Countries[Continent],"No existe")</f>
        <v>Europe</v>
      </c>
      <c r="P2872" s="15" t="str">
        <f>_xlfn.XLOOKUP(Ventas[[#This Row],[Category]],[2]!ProdManager[Category],[2]!ProdManager[Prod_Manager])</f>
        <v>Marc Caine</v>
      </c>
      <c r="Q2872" s="15">
        <f>YEAR(Ventas[[#This Row],[Order Date]])</f>
        <v>2015</v>
      </c>
      <c r="R2872" s="15" t="str">
        <f>TEXT(Ventas[[#This Row],[Order Date]],"MMM")</f>
        <v>may</v>
      </c>
    </row>
    <row r="2873" spans="1:18" x14ac:dyDescent="0.25">
      <c r="A2873" s="6">
        <v>10398</v>
      </c>
      <c r="B2873" s="6" t="s">
        <v>81</v>
      </c>
      <c r="C2873" s="6" t="s">
        <v>43</v>
      </c>
      <c r="D2873" s="6">
        <v>14.4</v>
      </c>
      <c r="E2873" s="6">
        <v>12.672000000000001</v>
      </c>
      <c r="F2873" s="6">
        <v>30</v>
      </c>
      <c r="G2873" s="6" t="s">
        <v>182</v>
      </c>
      <c r="H2873" s="6" t="s">
        <v>183</v>
      </c>
      <c r="I2873" s="6" t="s">
        <v>84</v>
      </c>
      <c r="J2873" s="7">
        <v>42091</v>
      </c>
      <c r="K2873" s="12">
        <f>Ventas[[#This Row],[Unit Price]]*Ventas[[#This Row],[Quantity]]</f>
        <v>432</v>
      </c>
      <c r="L2873" s="12">
        <f>Ventas[[#This Row],[Unit Cost]]*Ventas[[#This Row],[Quantity]]</f>
        <v>380.16</v>
      </c>
      <c r="M2873" s="14">
        <f>Ventas[[#This Row],[Ingresos]]-Ventas[[#This Row],[Costes]]</f>
        <v>51.839999999999975</v>
      </c>
      <c r="N2873" s="14" t="str">
        <f>_xlfn.XLOOKUP(Ventas[[#This Row],[Ship Country]],[1]!Countries[Ship Country],[1]!Countries[Area],"No registrado")</f>
        <v>Nord America</v>
      </c>
      <c r="O2873" s="14" t="str">
        <f>_xlfn.XLOOKUP(Ventas[[#This Row],[Ship Country]],[1]!Countries[Ship Country],[1]!Countries[Continent],"No existe")</f>
        <v>America</v>
      </c>
      <c r="P2873" s="15" t="str">
        <f>_xlfn.XLOOKUP(Ventas[[#This Row],[Category]],[2]!ProdManager[Category],[2]!ProdManager[Prod_Manager])</f>
        <v>John Matter</v>
      </c>
      <c r="Q2873" s="15">
        <f>YEAR(Ventas[[#This Row],[Order Date]])</f>
        <v>2015</v>
      </c>
      <c r="R2873" s="15" t="str">
        <f>TEXT(Ventas[[#This Row],[Order Date]],"MMM")</f>
        <v>mar</v>
      </c>
    </row>
    <row r="2874" spans="1:18" x14ac:dyDescent="0.25">
      <c r="A2874" s="4">
        <v>10398</v>
      </c>
      <c r="B2874" s="4" t="s">
        <v>45</v>
      </c>
      <c r="C2874" s="4" t="s">
        <v>46</v>
      </c>
      <c r="D2874" s="4">
        <v>19.2</v>
      </c>
      <c r="E2874" s="4">
        <v>15.552</v>
      </c>
      <c r="F2874" s="4">
        <v>120</v>
      </c>
      <c r="G2874" s="4" t="s">
        <v>182</v>
      </c>
      <c r="H2874" s="4" t="s">
        <v>183</v>
      </c>
      <c r="I2874" s="4" t="s">
        <v>84</v>
      </c>
      <c r="J2874" s="5">
        <v>41844</v>
      </c>
      <c r="K2874" s="12">
        <f>Ventas[[#This Row],[Unit Price]]*Ventas[[#This Row],[Quantity]]</f>
        <v>2304</v>
      </c>
      <c r="L2874" s="12">
        <f>Ventas[[#This Row],[Unit Cost]]*Ventas[[#This Row],[Quantity]]</f>
        <v>1866.24</v>
      </c>
      <c r="M2874" s="14">
        <f>Ventas[[#This Row],[Ingresos]]-Ventas[[#This Row],[Costes]]</f>
        <v>437.76</v>
      </c>
      <c r="N2874" s="14" t="str">
        <f>_xlfn.XLOOKUP(Ventas[[#This Row],[Ship Country]],[1]!Countries[Ship Country],[1]!Countries[Area],"No registrado")</f>
        <v>Nord America</v>
      </c>
      <c r="O2874" s="14" t="str">
        <f>_xlfn.XLOOKUP(Ventas[[#This Row],[Ship Country]],[1]!Countries[Ship Country],[1]!Countries[Continent],"No existe")</f>
        <v>America</v>
      </c>
      <c r="P2874" s="15" t="str">
        <f>_xlfn.XLOOKUP(Ventas[[#This Row],[Category]],[2]!ProdManager[Category],[2]!ProdManager[Prod_Manager])</f>
        <v>John Matter</v>
      </c>
      <c r="Q2874" s="15">
        <f>YEAR(Ventas[[#This Row],[Order Date]])</f>
        <v>2014</v>
      </c>
      <c r="R2874" s="15" t="str">
        <f>TEXT(Ventas[[#This Row],[Order Date]],"MMM")</f>
        <v>jul</v>
      </c>
    </row>
    <row r="2875" spans="1:18" x14ac:dyDescent="0.25">
      <c r="A2875" s="6">
        <v>10399</v>
      </c>
      <c r="B2875" s="6" t="s">
        <v>61</v>
      </c>
      <c r="C2875" s="6" t="s">
        <v>24</v>
      </c>
      <c r="D2875" s="6">
        <v>10.4</v>
      </c>
      <c r="E2875" s="6">
        <v>8.7360000000000007</v>
      </c>
      <c r="F2875" s="6">
        <v>14</v>
      </c>
      <c r="G2875" s="6" t="s">
        <v>217</v>
      </c>
      <c r="H2875" s="6" t="s">
        <v>218</v>
      </c>
      <c r="I2875" s="6" t="s">
        <v>200</v>
      </c>
      <c r="J2875" s="7">
        <v>42195</v>
      </c>
      <c r="K2875" s="12">
        <f>Ventas[[#This Row],[Unit Price]]*Ventas[[#This Row],[Quantity]]</f>
        <v>145.6</v>
      </c>
      <c r="L2875" s="12">
        <f>Ventas[[#This Row],[Unit Cost]]*Ventas[[#This Row],[Quantity]]</f>
        <v>122.304</v>
      </c>
      <c r="M2875" s="14">
        <f>Ventas[[#This Row],[Ingresos]]-Ventas[[#This Row],[Costes]]</f>
        <v>23.295999999999992</v>
      </c>
      <c r="N2875" s="14" t="str">
        <f>_xlfn.XLOOKUP(Ventas[[#This Row],[Ship Country]],[1]!Countries[Ship Country],[1]!Countries[Area],"No registrado")</f>
        <v>Nord Europe</v>
      </c>
      <c r="O2875" s="14" t="str">
        <f>_xlfn.XLOOKUP(Ventas[[#This Row],[Ship Country]],[1]!Countries[Ship Country],[1]!Countries[Continent],"No existe")</f>
        <v>Europe</v>
      </c>
      <c r="P2875" s="15" t="str">
        <f>_xlfn.XLOOKUP(Ventas[[#This Row],[Category]],[2]!ProdManager[Category],[2]!ProdManager[Prod_Manager])</f>
        <v>Lydia Sinn</v>
      </c>
      <c r="Q2875" s="15">
        <f>YEAR(Ventas[[#This Row],[Order Date]])</f>
        <v>2015</v>
      </c>
      <c r="R2875" s="15" t="str">
        <f>TEXT(Ventas[[#This Row],[Order Date]],"MMM")</f>
        <v>jul</v>
      </c>
    </row>
    <row r="2876" spans="1:18" x14ac:dyDescent="0.25">
      <c r="A2876" s="4">
        <v>10399</v>
      </c>
      <c r="B2876" s="4" t="s">
        <v>142</v>
      </c>
      <c r="C2876" s="4" t="s">
        <v>35</v>
      </c>
      <c r="D2876" s="4">
        <v>10</v>
      </c>
      <c r="E2876" s="4">
        <v>6.7999999999999989</v>
      </c>
      <c r="F2876" s="4">
        <v>60</v>
      </c>
      <c r="G2876" s="4" t="s">
        <v>217</v>
      </c>
      <c r="H2876" s="4" t="s">
        <v>218</v>
      </c>
      <c r="I2876" s="4" t="s">
        <v>200</v>
      </c>
      <c r="J2876" s="5">
        <v>41668</v>
      </c>
      <c r="K2876" s="12">
        <f>Ventas[[#This Row],[Unit Price]]*Ventas[[#This Row],[Quantity]]</f>
        <v>600</v>
      </c>
      <c r="L2876" s="12">
        <f>Ventas[[#This Row],[Unit Cost]]*Ventas[[#This Row],[Quantity]]</f>
        <v>407.99999999999994</v>
      </c>
      <c r="M2876" s="14">
        <f>Ventas[[#This Row],[Ingresos]]-Ventas[[#This Row],[Costes]]</f>
        <v>192.00000000000006</v>
      </c>
      <c r="N2876" s="14" t="str">
        <f>_xlfn.XLOOKUP(Ventas[[#This Row],[Ship Country]],[1]!Countries[Ship Country],[1]!Countries[Area],"No registrado")</f>
        <v>Nord Europe</v>
      </c>
      <c r="O2876" s="14" t="str">
        <f>_xlfn.XLOOKUP(Ventas[[#This Row],[Ship Country]],[1]!Countries[Ship Country],[1]!Countries[Continent],"No existe")</f>
        <v>Europe</v>
      </c>
      <c r="P2876" s="15" t="str">
        <f>_xlfn.XLOOKUP(Ventas[[#This Row],[Category]],[2]!ProdManager[Category],[2]!ProdManager[Prod_Manager])</f>
        <v>Lydia Sinn</v>
      </c>
      <c r="Q2876" s="15">
        <f>YEAR(Ventas[[#This Row],[Order Date]])</f>
        <v>2014</v>
      </c>
      <c r="R2876" s="15" t="str">
        <f>TEXT(Ventas[[#This Row],[Order Date]],"MMM")</f>
        <v>ene</v>
      </c>
    </row>
    <row r="2877" spans="1:18" x14ac:dyDescent="0.25">
      <c r="A2877" s="6">
        <v>10399</v>
      </c>
      <c r="B2877" s="6" t="s">
        <v>113</v>
      </c>
      <c r="C2877" s="6" t="s">
        <v>15</v>
      </c>
      <c r="D2877" s="6">
        <v>17.2</v>
      </c>
      <c r="E2877" s="6">
        <v>13.76</v>
      </c>
      <c r="F2877" s="6">
        <v>30</v>
      </c>
      <c r="G2877" s="6" t="s">
        <v>217</v>
      </c>
      <c r="H2877" s="6" t="s">
        <v>218</v>
      </c>
      <c r="I2877" s="6" t="s">
        <v>200</v>
      </c>
      <c r="J2877" s="7">
        <v>41923</v>
      </c>
      <c r="K2877" s="12">
        <f>Ventas[[#This Row],[Unit Price]]*Ventas[[#This Row],[Quantity]]</f>
        <v>516</v>
      </c>
      <c r="L2877" s="12">
        <f>Ventas[[#This Row],[Unit Cost]]*Ventas[[#This Row],[Quantity]]</f>
        <v>412.8</v>
      </c>
      <c r="M2877" s="14">
        <f>Ventas[[#This Row],[Ingresos]]-Ventas[[#This Row],[Costes]]</f>
        <v>103.19999999999999</v>
      </c>
      <c r="N2877" s="14" t="str">
        <f>_xlfn.XLOOKUP(Ventas[[#This Row],[Ship Country]],[1]!Countries[Ship Country],[1]!Countries[Area],"No registrado")</f>
        <v>Nord Europe</v>
      </c>
      <c r="O2877" s="14" t="str">
        <f>_xlfn.XLOOKUP(Ventas[[#This Row],[Ship Country]],[1]!Countries[Ship Country],[1]!Countries[Continent],"No existe")</f>
        <v>Europe</v>
      </c>
      <c r="P2877" s="15" t="str">
        <f>_xlfn.XLOOKUP(Ventas[[#This Row],[Category]],[2]!ProdManager[Category],[2]!ProdManager[Prod_Manager])</f>
        <v>Peter Stone</v>
      </c>
      <c r="Q2877" s="15">
        <f>YEAR(Ventas[[#This Row],[Order Date]])</f>
        <v>2014</v>
      </c>
      <c r="R2877" s="15" t="str">
        <f>TEXT(Ventas[[#This Row],[Order Date]],"MMM")</f>
        <v>oct</v>
      </c>
    </row>
    <row r="2878" spans="1:18" x14ac:dyDescent="0.25">
      <c r="A2878" s="4">
        <v>10399</v>
      </c>
      <c r="B2878" s="4" t="s">
        <v>101</v>
      </c>
      <c r="C2878" s="4" t="s">
        <v>43</v>
      </c>
      <c r="D2878" s="4">
        <v>14.4</v>
      </c>
      <c r="E2878" s="4">
        <v>13.104000000000001</v>
      </c>
      <c r="F2878" s="4">
        <v>35</v>
      </c>
      <c r="G2878" s="4" t="s">
        <v>217</v>
      </c>
      <c r="H2878" s="4" t="s">
        <v>218</v>
      </c>
      <c r="I2878" s="4" t="s">
        <v>200</v>
      </c>
      <c r="J2878" s="5">
        <v>41988</v>
      </c>
      <c r="K2878" s="12">
        <f>Ventas[[#This Row],[Unit Price]]*Ventas[[#This Row],[Quantity]]</f>
        <v>504</v>
      </c>
      <c r="L2878" s="12">
        <f>Ventas[[#This Row],[Unit Cost]]*Ventas[[#This Row],[Quantity]]</f>
        <v>458.64000000000004</v>
      </c>
      <c r="M2878" s="14">
        <f>Ventas[[#This Row],[Ingresos]]-Ventas[[#This Row],[Costes]]</f>
        <v>45.359999999999957</v>
      </c>
      <c r="N2878" s="14" t="str">
        <f>_xlfn.XLOOKUP(Ventas[[#This Row],[Ship Country]],[1]!Countries[Ship Country],[1]!Countries[Area],"No registrado")</f>
        <v>Nord Europe</v>
      </c>
      <c r="O2878" s="14" t="str">
        <f>_xlfn.XLOOKUP(Ventas[[#This Row],[Ship Country]],[1]!Countries[Ship Country],[1]!Countries[Continent],"No existe")</f>
        <v>Europe</v>
      </c>
      <c r="P2878" s="15" t="str">
        <f>_xlfn.XLOOKUP(Ventas[[#This Row],[Category]],[2]!ProdManager[Category],[2]!ProdManager[Prod_Manager])</f>
        <v>John Matter</v>
      </c>
      <c r="Q2878" s="15">
        <f>YEAR(Ventas[[#This Row],[Order Date]])</f>
        <v>2014</v>
      </c>
      <c r="R2878" s="15" t="str">
        <f>TEXT(Ventas[[#This Row],[Order Date]],"MMM")</f>
        <v>dic</v>
      </c>
    </row>
    <row r="2879" spans="1:18" x14ac:dyDescent="0.25">
      <c r="A2879" s="6">
        <v>10400</v>
      </c>
      <c r="B2879" s="6" t="s">
        <v>41</v>
      </c>
      <c r="C2879" s="6" t="s">
        <v>35</v>
      </c>
      <c r="D2879" s="6">
        <v>16</v>
      </c>
      <c r="E2879" s="6">
        <v>10.879999999999999</v>
      </c>
      <c r="F2879" s="6">
        <v>30</v>
      </c>
      <c r="G2879" s="6" t="s">
        <v>213</v>
      </c>
      <c r="H2879" s="6" t="s">
        <v>148</v>
      </c>
      <c r="I2879" s="6" t="s">
        <v>149</v>
      </c>
      <c r="J2879" s="7">
        <v>42086</v>
      </c>
      <c r="K2879" s="12">
        <f>Ventas[[#This Row],[Unit Price]]*Ventas[[#This Row],[Quantity]]</f>
        <v>480</v>
      </c>
      <c r="L2879" s="12">
        <f>Ventas[[#This Row],[Unit Cost]]*Ventas[[#This Row],[Quantity]]</f>
        <v>326.39999999999998</v>
      </c>
      <c r="M2879" s="14">
        <f>Ventas[[#This Row],[Ingresos]]-Ventas[[#This Row],[Costes]]</f>
        <v>153.60000000000002</v>
      </c>
      <c r="N2879" s="14" t="str">
        <f>_xlfn.XLOOKUP(Ventas[[#This Row],[Ship Country]],[1]!Countries[Ship Country],[1]!Countries[Area],"No registrado")</f>
        <v>Nord Europe</v>
      </c>
      <c r="O2879" s="14" t="str">
        <f>_xlfn.XLOOKUP(Ventas[[#This Row],[Ship Country]],[1]!Countries[Ship Country],[1]!Countries[Continent],"No existe")</f>
        <v>Europe</v>
      </c>
      <c r="P2879" s="15" t="str">
        <f>_xlfn.XLOOKUP(Ventas[[#This Row],[Category]],[2]!ProdManager[Category],[2]!ProdManager[Prod_Manager])</f>
        <v>Lydia Sinn</v>
      </c>
      <c r="Q2879" s="15">
        <f>YEAR(Ventas[[#This Row],[Order Date]])</f>
        <v>2015</v>
      </c>
      <c r="R2879" s="15" t="str">
        <f>TEXT(Ventas[[#This Row],[Order Date]],"MMM")</f>
        <v>mar</v>
      </c>
    </row>
    <row r="2880" spans="1:18" x14ac:dyDescent="0.25">
      <c r="A2880" s="4">
        <v>10400</v>
      </c>
      <c r="B2880" s="4" t="s">
        <v>81</v>
      </c>
      <c r="C2880" s="4" t="s">
        <v>43</v>
      </c>
      <c r="D2880" s="4">
        <v>14.4</v>
      </c>
      <c r="E2880" s="4">
        <v>13.104000000000001</v>
      </c>
      <c r="F2880" s="4">
        <v>35</v>
      </c>
      <c r="G2880" s="4" t="s">
        <v>213</v>
      </c>
      <c r="H2880" s="4" t="s">
        <v>148</v>
      </c>
      <c r="I2880" s="4" t="s">
        <v>149</v>
      </c>
      <c r="J2880" s="5">
        <v>42157</v>
      </c>
      <c r="K2880" s="12">
        <f>Ventas[[#This Row],[Unit Price]]*Ventas[[#This Row],[Quantity]]</f>
        <v>504</v>
      </c>
      <c r="L2880" s="12">
        <f>Ventas[[#This Row],[Unit Cost]]*Ventas[[#This Row],[Quantity]]</f>
        <v>458.64000000000004</v>
      </c>
      <c r="M2880" s="14">
        <f>Ventas[[#This Row],[Ingresos]]-Ventas[[#This Row],[Costes]]</f>
        <v>45.359999999999957</v>
      </c>
      <c r="N2880" s="14" t="str">
        <f>_xlfn.XLOOKUP(Ventas[[#This Row],[Ship Country]],[1]!Countries[Ship Country],[1]!Countries[Area],"No registrado")</f>
        <v>Nord Europe</v>
      </c>
      <c r="O2880" s="14" t="str">
        <f>_xlfn.XLOOKUP(Ventas[[#This Row],[Ship Country]],[1]!Countries[Ship Country],[1]!Countries[Continent],"No existe")</f>
        <v>Europe</v>
      </c>
      <c r="P2880" s="15" t="str">
        <f>_xlfn.XLOOKUP(Ventas[[#This Row],[Category]],[2]!ProdManager[Category],[2]!ProdManager[Prod_Manager])</f>
        <v>John Matter</v>
      </c>
      <c r="Q2880" s="15">
        <f>YEAR(Ventas[[#This Row],[Order Date]])</f>
        <v>2015</v>
      </c>
      <c r="R2880" s="15" t="str">
        <f>TEXT(Ventas[[#This Row],[Order Date]],"MMM")</f>
        <v>jun</v>
      </c>
    </row>
    <row r="2881" spans="1:18" x14ac:dyDescent="0.25">
      <c r="A2881" s="6">
        <v>10400</v>
      </c>
      <c r="B2881" s="6" t="s">
        <v>102</v>
      </c>
      <c r="C2881" s="6" t="s">
        <v>46</v>
      </c>
      <c r="D2881" s="6">
        <v>99</v>
      </c>
      <c r="E2881" s="6">
        <v>79.2</v>
      </c>
      <c r="F2881" s="6">
        <v>21</v>
      </c>
      <c r="G2881" s="6" t="s">
        <v>213</v>
      </c>
      <c r="H2881" s="6" t="s">
        <v>148</v>
      </c>
      <c r="I2881" s="6" t="s">
        <v>149</v>
      </c>
      <c r="J2881" s="7">
        <v>42194</v>
      </c>
      <c r="K2881" s="12">
        <f>Ventas[[#This Row],[Unit Price]]*Ventas[[#This Row],[Quantity]]</f>
        <v>2079</v>
      </c>
      <c r="L2881" s="12">
        <f>Ventas[[#This Row],[Unit Cost]]*Ventas[[#This Row],[Quantity]]</f>
        <v>1663.2</v>
      </c>
      <c r="M2881" s="14">
        <f>Ventas[[#This Row],[Ingresos]]-Ventas[[#This Row],[Costes]]</f>
        <v>415.79999999999995</v>
      </c>
      <c r="N2881" s="14" t="str">
        <f>_xlfn.XLOOKUP(Ventas[[#This Row],[Ship Country]],[1]!Countries[Ship Country],[1]!Countries[Area],"No registrado")</f>
        <v>Nord Europe</v>
      </c>
      <c r="O2881" s="14" t="str">
        <f>_xlfn.XLOOKUP(Ventas[[#This Row],[Ship Country]],[1]!Countries[Ship Country],[1]!Countries[Continent],"No existe")</f>
        <v>Europe</v>
      </c>
      <c r="P2881" s="15" t="str">
        <f>_xlfn.XLOOKUP(Ventas[[#This Row],[Category]],[2]!ProdManager[Category],[2]!ProdManager[Prod_Manager])</f>
        <v>John Matter</v>
      </c>
      <c r="Q2881" s="15">
        <f>YEAR(Ventas[[#This Row],[Order Date]])</f>
        <v>2015</v>
      </c>
      <c r="R2881" s="15" t="str">
        <f>TEXT(Ventas[[#This Row],[Order Date]],"MMM")</f>
        <v>jul</v>
      </c>
    </row>
    <row r="2882" spans="1:18" x14ac:dyDescent="0.25">
      <c r="A2882" s="4">
        <v>10401</v>
      </c>
      <c r="B2882" s="4" t="s">
        <v>87</v>
      </c>
      <c r="C2882" s="4" t="s">
        <v>29</v>
      </c>
      <c r="D2882" s="4">
        <v>20.7</v>
      </c>
      <c r="E2882" s="4">
        <v>15.318</v>
      </c>
      <c r="F2882" s="4">
        <v>18</v>
      </c>
      <c r="G2882" s="4" t="s">
        <v>82</v>
      </c>
      <c r="H2882" s="4" t="s">
        <v>83</v>
      </c>
      <c r="I2882" s="4" t="s">
        <v>84</v>
      </c>
      <c r="J2882" s="5">
        <v>41718</v>
      </c>
      <c r="K2882" s="12">
        <f>Ventas[[#This Row],[Unit Price]]*Ventas[[#This Row],[Quantity]]</f>
        <v>372.59999999999997</v>
      </c>
      <c r="L2882" s="12">
        <f>Ventas[[#This Row],[Unit Cost]]*Ventas[[#This Row],[Quantity]]</f>
        <v>275.72399999999999</v>
      </c>
      <c r="M2882" s="14">
        <f>Ventas[[#This Row],[Ingresos]]-Ventas[[#This Row],[Costes]]</f>
        <v>96.875999999999976</v>
      </c>
      <c r="N2882" s="14" t="str">
        <f>_xlfn.XLOOKUP(Ventas[[#This Row],[Ship Country]],[1]!Countries[Ship Country],[1]!Countries[Area],"No registrado")</f>
        <v>Nord America</v>
      </c>
      <c r="O2882" s="14" t="str">
        <f>_xlfn.XLOOKUP(Ventas[[#This Row],[Ship Country]],[1]!Countries[Ship Country],[1]!Countries[Continent],"No existe")</f>
        <v>America</v>
      </c>
      <c r="P2882" s="15" t="str">
        <f>_xlfn.XLOOKUP(Ventas[[#This Row],[Category]],[2]!ProdManager[Category],[2]!ProdManager[Prod_Manager])</f>
        <v>Peter Stone</v>
      </c>
      <c r="Q2882" s="15">
        <f>YEAR(Ventas[[#This Row],[Order Date]])</f>
        <v>2014</v>
      </c>
      <c r="R2882" s="15" t="str">
        <f>TEXT(Ventas[[#This Row],[Order Date]],"MMM")</f>
        <v>mar</v>
      </c>
    </row>
    <row r="2883" spans="1:18" x14ac:dyDescent="0.25">
      <c r="A2883" s="6">
        <v>10401</v>
      </c>
      <c r="B2883" s="6" t="s">
        <v>86</v>
      </c>
      <c r="C2883" s="6" t="s">
        <v>10</v>
      </c>
      <c r="D2883" s="6">
        <v>30.4</v>
      </c>
      <c r="E2883" s="6">
        <v>23.712</v>
      </c>
      <c r="F2883" s="6">
        <v>70</v>
      </c>
      <c r="G2883" s="6" t="s">
        <v>82</v>
      </c>
      <c r="H2883" s="6" t="s">
        <v>83</v>
      </c>
      <c r="I2883" s="6" t="s">
        <v>84</v>
      </c>
      <c r="J2883" s="7">
        <v>41825</v>
      </c>
      <c r="K2883" s="12">
        <f>Ventas[[#This Row],[Unit Price]]*Ventas[[#This Row],[Quantity]]</f>
        <v>2128</v>
      </c>
      <c r="L2883" s="12">
        <f>Ventas[[#This Row],[Unit Cost]]*Ventas[[#This Row],[Quantity]]</f>
        <v>1659.84</v>
      </c>
      <c r="M2883" s="14">
        <f>Ventas[[#This Row],[Ingresos]]-Ventas[[#This Row],[Costes]]</f>
        <v>468.16000000000008</v>
      </c>
      <c r="N2883" s="14" t="str">
        <f>_xlfn.XLOOKUP(Ventas[[#This Row],[Ship Country]],[1]!Countries[Ship Country],[1]!Countries[Area],"No registrado")</f>
        <v>Nord America</v>
      </c>
      <c r="O2883" s="14" t="str">
        <f>_xlfn.XLOOKUP(Ventas[[#This Row],[Ship Country]],[1]!Countries[Ship Country],[1]!Countries[Continent],"No existe")</f>
        <v>America</v>
      </c>
      <c r="P2883" s="15" t="str">
        <f>_xlfn.XLOOKUP(Ventas[[#This Row],[Category]],[2]!ProdManager[Category],[2]!ProdManager[Prod_Manager])</f>
        <v>Marc Caine</v>
      </c>
      <c r="Q2883" s="15">
        <f>YEAR(Ventas[[#This Row],[Order Date]])</f>
        <v>2014</v>
      </c>
      <c r="R2883" s="15" t="str">
        <f>TEXT(Ventas[[#This Row],[Order Date]],"MMM")</f>
        <v>jul</v>
      </c>
    </row>
    <row r="2884" spans="1:18" x14ac:dyDescent="0.25">
      <c r="A2884" s="4">
        <v>10401</v>
      </c>
      <c r="B2884" s="4" t="s">
        <v>23</v>
      </c>
      <c r="C2884" s="4" t="s">
        <v>24</v>
      </c>
      <c r="D2884" s="4">
        <v>16.8</v>
      </c>
      <c r="E2884" s="4">
        <v>13.608000000000002</v>
      </c>
      <c r="F2884" s="4">
        <v>20</v>
      </c>
      <c r="G2884" s="4" t="s">
        <v>82</v>
      </c>
      <c r="H2884" s="4" t="s">
        <v>83</v>
      </c>
      <c r="I2884" s="4" t="s">
        <v>84</v>
      </c>
      <c r="J2884" s="5">
        <v>41745</v>
      </c>
      <c r="K2884" s="12">
        <f>Ventas[[#This Row],[Unit Price]]*Ventas[[#This Row],[Quantity]]</f>
        <v>336</v>
      </c>
      <c r="L2884" s="12">
        <f>Ventas[[#This Row],[Unit Cost]]*Ventas[[#This Row],[Quantity]]</f>
        <v>272.16000000000003</v>
      </c>
      <c r="M2884" s="14">
        <f>Ventas[[#This Row],[Ingresos]]-Ventas[[#This Row],[Costes]]</f>
        <v>63.839999999999975</v>
      </c>
      <c r="N2884" s="14" t="str">
        <f>_xlfn.XLOOKUP(Ventas[[#This Row],[Ship Country]],[1]!Countries[Ship Country],[1]!Countries[Area],"No registrado")</f>
        <v>Nord America</v>
      </c>
      <c r="O2884" s="14" t="str">
        <f>_xlfn.XLOOKUP(Ventas[[#This Row],[Ship Country]],[1]!Countries[Ship Country],[1]!Countries[Continent],"No existe")</f>
        <v>America</v>
      </c>
      <c r="P2884" s="15" t="str">
        <f>_xlfn.XLOOKUP(Ventas[[#This Row],[Category]],[2]!ProdManager[Category],[2]!ProdManager[Prod_Manager])</f>
        <v>Lydia Sinn</v>
      </c>
      <c r="Q2884" s="15">
        <f>YEAR(Ventas[[#This Row],[Order Date]])</f>
        <v>2014</v>
      </c>
      <c r="R2884" s="15" t="str">
        <f>TEXT(Ventas[[#This Row],[Order Date]],"MMM")</f>
        <v>abr</v>
      </c>
    </row>
    <row r="2885" spans="1:18" x14ac:dyDescent="0.25">
      <c r="A2885" s="6">
        <v>10401</v>
      </c>
      <c r="B2885" s="6" t="s">
        <v>113</v>
      </c>
      <c r="C2885" s="6" t="s">
        <v>15</v>
      </c>
      <c r="D2885" s="6">
        <v>17.2</v>
      </c>
      <c r="E2885" s="6">
        <v>12.899999999999999</v>
      </c>
      <c r="F2885" s="6">
        <v>60</v>
      </c>
      <c r="G2885" s="6" t="s">
        <v>82</v>
      </c>
      <c r="H2885" s="6" t="s">
        <v>83</v>
      </c>
      <c r="I2885" s="6" t="s">
        <v>84</v>
      </c>
      <c r="J2885" s="7">
        <v>41927</v>
      </c>
      <c r="K2885" s="12">
        <f>Ventas[[#This Row],[Unit Price]]*Ventas[[#This Row],[Quantity]]</f>
        <v>1032</v>
      </c>
      <c r="L2885" s="12">
        <f>Ventas[[#This Row],[Unit Cost]]*Ventas[[#This Row],[Quantity]]</f>
        <v>773.99999999999989</v>
      </c>
      <c r="M2885" s="14">
        <f>Ventas[[#This Row],[Ingresos]]-Ventas[[#This Row],[Costes]]</f>
        <v>258.00000000000011</v>
      </c>
      <c r="N2885" s="14" t="str">
        <f>_xlfn.XLOOKUP(Ventas[[#This Row],[Ship Country]],[1]!Countries[Ship Country],[1]!Countries[Area],"No registrado")</f>
        <v>Nord America</v>
      </c>
      <c r="O2885" s="14" t="str">
        <f>_xlfn.XLOOKUP(Ventas[[#This Row],[Ship Country]],[1]!Countries[Ship Country],[1]!Countries[Continent],"No existe")</f>
        <v>America</v>
      </c>
      <c r="P2885" s="15" t="str">
        <f>_xlfn.XLOOKUP(Ventas[[#This Row],[Category]],[2]!ProdManager[Category],[2]!ProdManager[Prod_Manager])</f>
        <v>Peter Stone</v>
      </c>
      <c r="Q2885" s="15">
        <f>YEAR(Ventas[[#This Row],[Order Date]])</f>
        <v>2014</v>
      </c>
      <c r="R2885" s="15" t="str">
        <f>TEXT(Ventas[[#This Row],[Order Date]],"MMM")</f>
        <v>oct</v>
      </c>
    </row>
    <row r="2886" spans="1:18" x14ac:dyDescent="0.25">
      <c r="A2886" s="4">
        <v>10402</v>
      </c>
      <c r="B2886" s="4" t="s">
        <v>125</v>
      </c>
      <c r="C2886" s="4" t="s">
        <v>24</v>
      </c>
      <c r="D2886" s="4">
        <v>35.1</v>
      </c>
      <c r="E2886" s="4">
        <v>29.132999999999999</v>
      </c>
      <c r="F2886" s="4">
        <v>65</v>
      </c>
      <c r="G2886" s="4" t="s">
        <v>66</v>
      </c>
      <c r="H2886" s="4" t="s">
        <v>67</v>
      </c>
      <c r="I2886" s="4" t="s">
        <v>68</v>
      </c>
      <c r="J2886" s="5">
        <v>41885</v>
      </c>
      <c r="K2886" s="12">
        <f>Ventas[[#This Row],[Unit Price]]*Ventas[[#This Row],[Quantity]]</f>
        <v>2281.5</v>
      </c>
      <c r="L2886" s="12">
        <f>Ventas[[#This Row],[Unit Cost]]*Ventas[[#This Row],[Quantity]]</f>
        <v>1893.645</v>
      </c>
      <c r="M2886" s="14">
        <f>Ventas[[#This Row],[Ingresos]]-Ventas[[#This Row],[Costes]]</f>
        <v>387.85500000000002</v>
      </c>
      <c r="N2886" s="14" t="str">
        <f>_xlfn.XLOOKUP(Ventas[[#This Row],[Ship Country]],[1]!Countries[Ship Country],[1]!Countries[Area],"No registrado")</f>
        <v>Nord Europe</v>
      </c>
      <c r="O2886" s="14" t="str">
        <f>_xlfn.XLOOKUP(Ventas[[#This Row],[Ship Country]],[1]!Countries[Ship Country],[1]!Countries[Continent],"No existe")</f>
        <v>Europe</v>
      </c>
      <c r="P2886" s="15" t="str">
        <f>_xlfn.XLOOKUP(Ventas[[#This Row],[Category]],[2]!ProdManager[Category],[2]!ProdManager[Prod_Manager])</f>
        <v>Lydia Sinn</v>
      </c>
      <c r="Q2886" s="15">
        <f>YEAR(Ventas[[#This Row],[Order Date]])</f>
        <v>2014</v>
      </c>
      <c r="R2886" s="15" t="str">
        <f>TEXT(Ventas[[#This Row],[Order Date]],"MMM")</f>
        <v>sep</v>
      </c>
    </row>
    <row r="2887" spans="1:18" x14ac:dyDescent="0.25">
      <c r="A2887" s="6">
        <v>10402</v>
      </c>
      <c r="B2887" s="6" t="s">
        <v>197</v>
      </c>
      <c r="C2887" s="6" t="s">
        <v>10</v>
      </c>
      <c r="D2887" s="6">
        <v>7.2</v>
      </c>
      <c r="E2887" s="6">
        <v>5.7600000000000007</v>
      </c>
      <c r="F2887" s="6">
        <v>60</v>
      </c>
      <c r="G2887" s="6" t="s">
        <v>66</v>
      </c>
      <c r="H2887" s="6" t="s">
        <v>67</v>
      </c>
      <c r="I2887" s="6" t="s">
        <v>68</v>
      </c>
      <c r="J2887" s="7">
        <v>41718</v>
      </c>
      <c r="K2887" s="12">
        <f>Ventas[[#This Row],[Unit Price]]*Ventas[[#This Row],[Quantity]]</f>
        <v>432</v>
      </c>
      <c r="L2887" s="12">
        <f>Ventas[[#This Row],[Unit Cost]]*Ventas[[#This Row],[Quantity]]</f>
        <v>345.6</v>
      </c>
      <c r="M2887" s="14">
        <f>Ventas[[#This Row],[Ingresos]]-Ventas[[#This Row],[Costes]]</f>
        <v>86.399999999999977</v>
      </c>
      <c r="N2887" s="14" t="str">
        <f>_xlfn.XLOOKUP(Ventas[[#This Row],[Ship Country]],[1]!Countries[Ship Country],[1]!Countries[Area],"No registrado")</f>
        <v>Nord Europe</v>
      </c>
      <c r="O2887" s="14" t="str">
        <f>_xlfn.XLOOKUP(Ventas[[#This Row],[Ship Country]],[1]!Countries[Ship Country],[1]!Countries[Continent],"No existe")</f>
        <v>Europe</v>
      </c>
      <c r="P2887" s="15" t="str">
        <f>_xlfn.XLOOKUP(Ventas[[#This Row],[Category]],[2]!ProdManager[Category],[2]!ProdManager[Prod_Manager])</f>
        <v>Marc Caine</v>
      </c>
      <c r="Q2887" s="15">
        <f>YEAR(Ventas[[#This Row],[Order Date]])</f>
        <v>2014</v>
      </c>
      <c r="R2887" s="15" t="str">
        <f>TEXT(Ventas[[#This Row],[Order Date]],"MMM")</f>
        <v>mar</v>
      </c>
    </row>
    <row r="2888" spans="1:18" x14ac:dyDescent="0.25">
      <c r="A2888" s="4">
        <v>10403</v>
      </c>
      <c r="B2888" s="4" t="s">
        <v>56</v>
      </c>
      <c r="C2888" s="4" t="s">
        <v>35</v>
      </c>
      <c r="D2888" s="4">
        <v>13.9</v>
      </c>
      <c r="E2888" s="4">
        <v>9.73</v>
      </c>
      <c r="F2888" s="4">
        <v>21</v>
      </c>
      <c r="G2888" s="4" t="s">
        <v>66</v>
      </c>
      <c r="H2888" s="4" t="s">
        <v>67</v>
      </c>
      <c r="I2888" s="4" t="s">
        <v>68</v>
      </c>
      <c r="J2888" s="5">
        <v>41688</v>
      </c>
      <c r="K2888" s="12">
        <f>Ventas[[#This Row],[Unit Price]]*Ventas[[#This Row],[Quantity]]</f>
        <v>291.90000000000003</v>
      </c>
      <c r="L2888" s="12">
        <f>Ventas[[#This Row],[Unit Cost]]*Ventas[[#This Row],[Quantity]]</f>
        <v>204.33</v>
      </c>
      <c r="M2888" s="14">
        <f>Ventas[[#This Row],[Ingresos]]-Ventas[[#This Row],[Costes]]</f>
        <v>87.570000000000022</v>
      </c>
      <c r="N2888" s="14" t="str">
        <f>_xlfn.XLOOKUP(Ventas[[#This Row],[Ship Country]],[1]!Countries[Ship Country],[1]!Countries[Area],"No registrado")</f>
        <v>Nord Europe</v>
      </c>
      <c r="O2888" s="14" t="str">
        <f>_xlfn.XLOOKUP(Ventas[[#This Row],[Ship Country]],[1]!Countries[Ship Country],[1]!Countries[Continent],"No existe")</f>
        <v>Europe</v>
      </c>
      <c r="P2888" s="15" t="str">
        <f>_xlfn.XLOOKUP(Ventas[[#This Row],[Category]],[2]!ProdManager[Category],[2]!ProdManager[Prod_Manager])</f>
        <v>Lydia Sinn</v>
      </c>
      <c r="Q2888" s="15">
        <f>YEAR(Ventas[[#This Row],[Order Date]])</f>
        <v>2014</v>
      </c>
      <c r="R2888" s="15" t="str">
        <f>TEXT(Ventas[[#This Row],[Order Date]],"MMM")</f>
        <v>feb</v>
      </c>
    </row>
    <row r="2889" spans="1:18" x14ac:dyDescent="0.25">
      <c r="A2889" s="6">
        <v>10403</v>
      </c>
      <c r="B2889" s="6" t="s">
        <v>231</v>
      </c>
      <c r="C2889" s="6" t="s">
        <v>35</v>
      </c>
      <c r="D2889" s="6">
        <v>10.199999999999999</v>
      </c>
      <c r="E2889" s="6">
        <v>7.0379999999999994</v>
      </c>
      <c r="F2889" s="6">
        <v>70</v>
      </c>
      <c r="G2889" s="6" t="s">
        <v>66</v>
      </c>
      <c r="H2889" s="6" t="s">
        <v>67</v>
      </c>
      <c r="I2889" s="6" t="s">
        <v>68</v>
      </c>
      <c r="J2889" s="7">
        <v>41675</v>
      </c>
      <c r="K2889" s="12">
        <f>Ventas[[#This Row],[Unit Price]]*Ventas[[#This Row],[Quantity]]</f>
        <v>714</v>
      </c>
      <c r="L2889" s="12">
        <f>Ventas[[#This Row],[Unit Cost]]*Ventas[[#This Row],[Quantity]]</f>
        <v>492.65999999999997</v>
      </c>
      <c r="M2889" s="14">
        <f>Ventas[[#This Row],[Ingresos]]-Ventas[[#This Row],[Costes]]</f>
        <v>221.34000000000003</v>
      </c>
      <c r="N2889" s="14" t="str">
        <f>_xlfn.XLOOKUP(Ventas[[#This Row],[Ship Country]],[1]!Countries[Ship Country],[1]!Countries[Area],"No registrado")</f>
        <v>Nord Europe</v>
      </c>
      <c r="O2889" s="14" t="str">
        <f>_xlfn.XLOOKUP(Ventas[[#This Row],[Ship Country]],[1]!Countries[Ship Country],[1]!Countries[Continent],"No existe")</f>
        <v>Europe</v>
      </c>
      <c r="P2889" s="15" t="str">
        <f>_xlfn.XLOOKUP(Ventas[[#This Row],[Category]],[2]!ProdManager[Category],[2]!ProdManager[Prod_Manager])</f>
        <v>Lydia Sinn</v>
      </c>
      <c r="Q2889" s="15">
        <f>YEAR(Ventas[[#This Row],[Order Date]])</f>
        <v>2014</v>
      </c>
      <c r="R2889" s="15" t="str">
        <f>TEXT(Ventas[[#This Row],[Order Date]],"MMM")</f>
        <v>feb</v>
      </c>
    </row>
    <row r="2890" spans="1:18" x14ac:dyDescent="0.25">
      <c r="A2890" s="4">
        <v>10404</v>
      </c>
      <c r="B2890" s="4" t="s">
        <v>189</v>
      </c>
      <c r="C2890" s="4" t="s">
        <v>35</v>
      </c>
      <c r="D2890" s="4">
        <v>24.9</v>
      </c>
      <c r="E2890" s="4">
        <v>16.682999999999996</v>
      </c>
      <c r="F2890" s="4">
        <v>30</v>
      </c>
      <c r="G2890" s="4" t="s">
        <v>114</v>
      </c>
      <c r="H2890" s="4" t="s">
        <v>115</v>
      </c>
      <c r="I2890" s="4" t="s">
        <v>116</v>
      </c>
      <c r="J2890" s="5">
        <v>41832</v>
      </c>
      <c r="K2890" s="12">
        <f>Ventas[[#This Row],[Unit Price]]*Ventas[[#This Row],[Quantity]]</f>
        <v>747</v>
      </c>
      <c r="L2890" s="12">
        <f>Ventas[[#This Row],[Unit Cost]]*Ventas[[#This Row],[Quantity]]</f>
        <v>500.4899999999999</v>
      </c>
      <c r="M2890" s="14">
        <f>Ventas[[#This Row],[Ingresos]]-Ventas[[#This Row],[Costes]]</f>
        <v>246.5100000000001</v>
      </c>
      <c r="N2890" s="14" t="str">
        <f>_xlfn.XLOOKUP(Ventas[[#This Row],[Ship Country]],[1]!Countries[Ship Country],[1]!Countries[Area],"No registrado")</f>
        <v>Sud Europe</v>
      </c>
      <c r="O2890" s="14" t="str">
        <f>_xlfn.XLOOKUP(Ventas[[#This Row],[Ship Country]],[1]!Countries[Ship Country],[1]!Countries[Continent],"No existe")</f>
        <v>Europe</v>
      </c>
      <c r="P2890" s="15" t="str">
        <f>_xlfn.XLOOKUP(Ventas[[#This Row],[Category]],[2]!ProdManager[Category],[2]!ProdManager[Prod_Manager])</f>
        <v>Lydia Sinn</v>
      </c>
      <c r="Q2890" s="15">
        <f>YEAR(Ventas[[#This Row],[Order Date]])</f>
        <v>2014</v>
      </c>
      <c r="R2890" s="15" t="str">
        <f>TEXT(Ventas[[#This Row],[Order Date]],"MMM")</f>
        <v>jul</v>
      </c>
    </row>
    <row r="2891" spans="1:18" x14ac:dyDescent="0.25">
      <c r="A2891" s="6">
        <v>10404</v>
      </c>
      <c r="B2891" s="6" t="s">
        <v>9</v>
      </c>
      <c r="C2891" s="6" t="s">
        <v>10</v>
      </c>
      <c r="D2891" s="6">
        <v>11.2</v>
      </c>
      <c r="E2891" s="6">
        <v>9.0719999999999992</v>
      </c>
      <c r="F2891" s="6">
        <v>40</v>
      </c>
      <c r="G2891" s="6" t="s">
        <v>114</v>
      </c>
      <c r="H2891" s="6" t="s">
        <v>115</v>
      </c>
      <c r="I2891" s="6" t="s">
        <v>116</v>
      </c>
      <c r="J2891" s="7">
        <v>41693</v>
      </c>
      <c r="K2891" s="12">
        <f>Ventas[[#This Row],[Unit Price]]*Ventas[[#This Row],[Quantity]]</f>
        <v>448</v>
      </c>
      <c r="L2891" s="12">
        <f>Ventas[[#This Row],[Unit Cost]]*Ventas[[#This Row],[Quantity]]</f>
        <v>362.88</v>
      </c>
      <c r="M2891" s="14">
        <f>Ventas[[#This Row],[Ingresos]]-Ventas[[#This Row],[Costes]]</f>
        <v>85.12</v>
      </c>
      <c r="N2891" s="14" t="str">
        <f>_xlfn.XLOOKUP(Ventas[[#This Row],[Ship Country]],[1]!Countries[Ship Country],[1]!Countries[Area],"No registrado")</f>
        <v>Sud Europe</v>
      </c>
      <c r="O2891" s="14" t="str">
        <f>_xlfn.XLOOKUP(Ventas[[#This Row],[Ship Country]],[1]!Countries[Ship Country],[1]!Countries[Continent],"No existe")</f>
        <v>Europe</v>
      </c>
      <c r="P2891" s="15" t="str">
        <f>_xlfn.XLOOKUP(Ventas[[#This Row],[Category]],[2]!ProdManager[Category],[2]!ProdManager[Prod_Manager])</f>
        <v>Marc Caine</v>
      </c>
      <c r="Q2891" s="15">
        <f>YEAR(Ventas[[#This Row],[Order Date]])</f>
        <v>2014</v>
      </c>
      <c r="R2891" s="15" t="str">
        <f>TEXT(Ventas[[#This Row],[Order Date]],"MMM")</f>
        <v>feb</v>
      </c>
    </row>
    <row r="2892" spans="1:18" x14ac:dyDescent="0.25">
      <c r="A2892" s="4">
        <v>10404</v>
      </c>
      <c r="B2892" s="4" t="s">
        <v>41</v>
      </c>
      <c r="C2892" s="4" t="s">
        <v>35</v>
      </c>
      <c r="D2892" s="4">
        <v>16</v>
      </c>
      <c r="E2892" s="4">
        <v>11.04</v>
      </c>
      <c r="F2892" s="4">
        <v>30</v>
      </c>
      <c r="G2892" s="4" t="s">
        <v>114</v>
      </c>
      <c r="H2892" s="4" t="s">
        <v>115</v>
      </c>
      <c r="I2892" s="4" t="s">
        <v>116</v>
      </c>
      <c r="J2892" s="5">
        <v>41818</v>
      </c>
      <c r="K2892" s="12">
        <f>Ventas[[#This Row],[Unit Price]]*Ventas[[#This Row],[Quantity]]</f>
        <v>480</v>
      </c>
      <c r="L2892" s="12">
        <f>Ventas[[#This Row],[Unit Cost]]*Ventas[[#This Row],[Quantity]]</f>
        <v>331.2</v>
      </c>
      <c r="M2892" s="14">
        <f>Ventas[[#This Row],[Ingresos]]-Ventas[[#This Row],[Costes]]</f>
        <v>148.80000000000001</v>
      </c>
      <c r="N2892" s="14" t="str">
        <f>_xlfn.XLOOKUP(Ventas[[#This Row],[Ship Country]],[1]!Countries[Ship Country],[1]!Countries[Area],"No registrado")</f>
        <v>Sud Europe</v>
      </c>
      <c r="O2892" s="14" t="str">
        <f>_xlfn.XLOOKUP(Ventas[[#This Row],[Ship Country]],[1]!Countries[Ship Country],[1]!Countries[Continent],"No existe")</f>
        <v>Europe</v>
      </c>
      <c r="P2892" s="15" t="str">
        <f>_xlfn.XLOOKUP(Ventas[[#This Row],[Category]],[2]!ProdManager[Category],[2]!ProdManager[Prod_Manager])</f>
        <v>Lydia Sinn</v>
      </c>
      <c r="Q2892" s="15">
        <f>YEAR(Ventas[[#This Row],[Order Date]])</f>
        <v>2014</v>
      </c>
      <c r="R2892" s="15" t="str">
        <f>TEXT(Ventas[[#This Row],[Order Date]],"MMM")</f>
        <v>jun</v>
      </c>
    </row>
    <row r="2893" spans="1:18" x14ac:dyDescent="0.25">
      <c r="A2893" s="6">
        <v>10405</v>
      </c>
      <c r="B2893" s="6" t="s">
        <v>146</v>
      </c>
      <c r="C2893" s="6" t="s">
        <v>24</v>
      </c>
      <c r="D2893" s="6">
        <v>8</v>
      </c>
      <c r="E2893" s="6">
        <v>6.5600000000000005</v>
      </c>
      <c r="F2893" s="6">
        <v>50</v>
      </c>
      <c r="G2893" s="6" t="s">
        <v>232</v>
      </c>
      <c r="H2893" s="6" t="s">
        <v>233</v>
      </c>
      <c r="I2893" s="6" t="s">
        <v>65</v>
      </c>
      <c r="J2893" s="7">
        <v>41848</v>
      </c>
      <c r="K2893" s="12">
        <f>Ventas[[#This Row],[Unit Price]]*Ventas[[#This Row],[Quantity]]</f>
        <v>400</v>
      </c>
      <c r="L2893" s="12">
        <f>Ventas[[#This Row],[Unit Cost]]*Ventas[[#This Row],[Quantity]]</f>
        <v>328</v>
      </c>
      <c r="M2893" s="14">
        <f>Ventas[[#This Row],[Ingresos]]-Ventas[[#This Row],[Costes]]</f>
        <v>72</v>
      </c>
      <c r="N2893" s="14" t="str">
        <f>_xlfn.XLOOKUP(Ventas[[#This Row],[Ship Country]],[1]!Countries[Ship Country],[1]!Countries[Area],"No registrado")</f>
        <v>Sud America</v>
      </c>
      <c r="O2893" s="14" t="str">
        <f>_xlfn.XLOOKUP(Ventas[[#This Row],[Ship Country]],[1]!Countries[Ship Country],[1]!Countries[Continent],"No existe")</f>
        <v>America</v>
      </c>
      <c r="P2893" s="15" t="str">
        <f>_xlfn.XLOOKUP(Ventas[[#This Row],[Category]],[2]!ProdManager[Category],[2]!ProdManager[Prod_Manager])</f>
        <v>Lydia Sinn</v>
      </c>
      <c r="Q2893" s="15">
        <f>YEAR(Ventas[[#This Row],[Order Date]])</f>
        <v>2014</v>
      </c>
      <c r="R2893" s="15" t="str">
        <f>TEXT(Ventas[[#This Row],[Order Date]],"MMM")</f>
        <v>jul</v>
      </c>
    </row>
    <row r="2894" spans="1:18" x14ac:dyDescent="0.25">
      <c r="A2894" s="4">
        <v>10406</v>
      </c>
      <c r="B2894" s="4" t="s">
        <v>57</v>
      </c>
      <c r="C2894" s="4" t="s">
        <v>29</v>
      </c>
      <c r="D2894" s="4">
        <v>15.2</v>
      </c>
      <c r="E2894" s="4">
        <v>11.856</v>
      </c>
      <c r="F2894" s="4">
        <v>5</v>
      </c>
      <c r="G2894" s="4" t="s">
        <v>219</v>
      </c>
      <c r="H2894" s="4" t="s">
        <v>152</v>
      </c>
      <c r="I2894" s="4" t="s">
        <v>27</v>
      </c>
      <c r="J2894" s="5">
        <v>42043</v>
      </c>
      <c r="K2894" s="12">
        <f>Ventas[[#This Row],[Unit Price]]*Ventas[[#This Row],[Quantity]]</f>
        <v>76</v>
      </c>
      <c r="L2894" s="12">
        <f>Ventas[[#This Row],[Unit Cost]]*Ventas[[#This Row],[Quantity]]</f>
        <v>59.28</v>
      </c>
      <c r="M2894" s="14">
        <f>Ventas[[#This Row],[Ingresos]]-Ventas[[#This Row],[Costes]]</f>
        <v>16.72</v>
      </c>
      <c r="N2894" s="14" t="str">
        <f>_xlfn.XLOOKUP(Ventas[[#This Row],[Ship Country]],[1]!Countries[Ship Country],[1]!Countries[Area],"No registrado")</f>
        <v>Sud America</v>
      </c>
      <c r="O2894" s="14" t="str">
        <f>_xlfn.XLOOKUP(Ventas[[#This Row],[Ship Country]],[1]!Countries[Ship Country],[1]!Countries[Continent],"No existe")</f>
        <v>America</v>
      </c>
      <c r="P2894" s="15" t="str">
        <f>_xlfn.XLOOKUP(Ventas[[#This Row],[Category]],[2]!ProdManager[Category],[2]!ProdManager[Prod_Manager])</f>
        <v>Peter Stone</v>
      </c>
      <c r="Q2894" s="15">
        <f>YEAR(Ventas[[#This Row],[Order Date]])</f>
        <v>2015</v>
      </c>
      <c r="R2894" s="15" t="str">
        <f>TEXT(Ventas[[#This Row],[Order Date]],"MMM")</f>
        <v>feb</v>
      </c>
    </row>
    <row r="2895" spans="1:18" x14ac:dyDescent="0.25">
      <c r="A2895" s="6">
        <v>10406</v>
      </c>
      <c r="B2895" s="6" t="s">
        <v>121</v>
      </c>
      <c r="C2895" s="6" t="s">
        <v>18</v>
      </c>
      <c r="D2895" s="6">
        <v>36.4</v>
      </c>
      <c r="E2895" s="6">
        <v>29.848000000000003</v>
      </c>
      <c r="F2895" s="6">
        <v>42</v>
      </c>
      <c r="G2895" s="6" t="s">
        <v>219</v>
      </c>
      <c r="H2895" s="6" t="s">
        <v>152</v>
      </c>
      <c r="I2895" s="6" t="s">
        <v>27</v>
      </c>
      <c r="J2895" s="7">
        <v>41756</v>
      </c>
      <c r="K2895" s="12">
        <f>Ventas[[#This Row],[Unit Price]]*Ventas[[#This Row],[Quantity]]</f>
        <v>1528.8</v>
      </c>
      <c r="L2895" s="12">
        <f>Ventas[[#This Row],[Unit Cost]]*Ventas[[#This Row],[Quantity]]</f>
        <v>1253.6160000000002</v>
      </c>
      <c r="M2895" s="14">
        <f>Ventas[[#This Row],[Ingresos]]-Ventas[[#This Row],[Costes]]</f>
        <v>275.18399999999974</v>
      </c>
      <c r="N2895" s="14" t="str">
        <f>_xlfn.XLOOKUP(Ventas[[#This Row],[Ship Country]],[1]!Countries[Ship Country],[1]!Countries[Area],"No registrado")</f>
        <v>Sud America</v>
      </c>
      <c r="O2895" s="14" t="str">
        <f>_xlfn.XLOOKUP(Ventas[[#This Row],[Ship Country]],[1]!Countries[Ship Country],[1]!Countries[Continent],"No existe")</f>
        <v>America</v>
      </c>
      <c r="P2895" s="15" t="str">
        <f>_xlfn.XLOOKUP(Ventas[[#This Row],[Category]],[2]!ProdManager[Category],[2]!ProdManager[Prod_Manager])</f>
        <v>Marc Caine</v>
      </c>
      <c r="Q2895" s="15">
        <f>YEAR(Ventas[[#This Row],[Order Date]])</f>
        <v>2014</v>
      </c>
      <c r="R2895" s="15" t="str">
        <f>TEXT(Ventas[[#This Row],[Order Date]],"MMM")</f>
        <v>abr</v>
      </c>
    </row>
    <row r="2896" spans="1:18" x14ac:dyDescent="0.25">
      <c r="A2896" s="4">
        <v>10406</v>
      </c>
      <c r="B2896" s="4" t="s">
        <v>71</v>
      </c>
      <c r="C2896" s="4" t="s">
        <v>35</v>
      </c>
      <c r="D2896" s="4">
        <v>8</v>
      </c>
      <c r="E2896" s="4">
        <v>5.2</v>
      </c>
      <c r="F2896" s="4">
        <v>30</v>
      </c>
      <c r="G2896" s="4" t="s">
        <v>219</v>
      </c>
      <c r="H2896" s="4" t="s">
        <v>152</v>
      </c>
      <c r="I2896" s="4" t="s">
        <v>27</v>
      </c>
      <c r="J2896" s="5">
        <v>41884</v>
      </c>
      <c r="K2896" s="12">
        <f>Ventas[[#This Row],[Unit Price]]*Ventas[[#This Row],[Quantity]]</f>
        <v>240</v>
      </c>
      <c r="L2896" s="12">
        <f>Ventas[[#This Row],[Unit Cost]]*Ventas[[#This Row],[Quantity]]</f>
        <v>156</v>
      </c>
      <c r="M2896" s="14">
        <f>Ventas[[#This Row],[Ingresos]]-Ventas[[#This Row],[Costes]]</f>
        <v>84</v>
      </c>
      <c r="N2896" s="14" t="str">
        <f>_xlfn.XLOOKUP(Ventas[[#This Row],[Ship Country]],[1]!Countries[Ship Country],[1]!Countries[Area],"No registrado")</f>
        <v>Sud America</v>
      </c>
      <c r="O2896" s="14" t="str">
        <f>_xlfn.XLOOKUP(Ventas[[#This Row],[Ship Country]],[1]!Countries[Ship Country],[1]!Countries[Continent],"No existe")</f>
        <v>America</v>
      </c>
      <c r="P2896" s="15" t="str">
        <f>_xlfn.XLOOKUP(Ventas[[#This Row],[Category]],[2]!ProdManager[Category],[2]!ProdManager[Prod_Manager])</f>
        <v>Lydia Sinn</v>
      </c>
      <c r="Q2896" s="15">
        <f>YEAR(Ventas[[#This Row],[Order Date]])</f>
        <v>2014</v>
      </c>
      <c r="R2896" s="15" t="str">
        <f>TEXT(Ventas[[#This Row],[Order Date]],"MMM")</f>
        <v>sep</v>
      </c>
    </row>
    <row r="2897" spans="1:18" x14ac:dyDescent="0.25">
      <c r="A2897" s="6">
        <v>10406</v>
      </c>
      <c r="B2897" s="6" t="s">
        <v>138</v>
      </c>
      <c r="C2897" s="6" t="s">
        <v>43</v>
      </c>
      <c r="D2897" s="6">
        <v>14.4</v>
      </c>
      <c r="E2897" s="6">
        <v>12.672000000000001</v>
      </c>
      <c r="F2897" s="6">
        <v>10</v>
      </c>
      <c r="G2897" s="6" t="s">
        <v>219</v>
      </c>
      <c r="H2897" s="6" t="s">
        <v>152</v>
      </c>
      <c r="I2897" s="6" t="s">
        <v>27</v>
      </c>
      <c r="J2897" s="7">
        <v>42003</v>
      </c>
      <c r="K2897" s="12">
        <f>Ventas[[#This Row],[Unit Price]]*Ventas[[#This Row],[Quantity]]</f>
        <v>144</v>
      </c>
      <c r="L2897" s="12">
        <f>Ventas[[#This Row],[Unit Cost]]*Ventas[[#This Row],[Quantity]]</f>
        <v>126.72</v>
      </c>
      <c r="M2897" s="14">
        <f>Ventas[[#This Row],[Ingresos]]-Ventas[[#This Row],[Costes]]</f>
        <v>17.28</v>
      </c>
      <c r="N2897" s="14" t="str">
        <f>_xlfn.XLOOKUP(Ventas[[#This Row],[Ship Country]],[1]!Countries[Ship Country],[1]!Countries[Area],"No registrado")</f>
        <v>Sud America</v>
      </c>
      <c r="O2897" s="14" t="str">
        <f>_xlfn.XLOOKUP(Ventas[[#This Row],[Ship Country]],[1]!Countries[Ship Country],[1]!Countries[Continent],"No existe")</f>
        <v>America</v>
      </c>
      <c r="P2897" s="15" t="str">
        <f>_xlfn.XLOOKUP(Ventas[[#This Row],[Category]],[2]!ProdManager[Category],[2]!ProdManager[Prod_Manager])</f>
        <v>John Matter</v>
      </c>
      <c r="Q2897" s="15">
        <f>YEAR(Ventas[[#This Row],[Order Date]])</f>
        <v>2014</v>
      </c>
      <c r="R2897" s="15" t="str">
        <f>TEXT(Ventas[[#This Row],[Order Date]],"MMM")</f>
        <v>dic</v>
      </c>
    </row>
    <row r="2898" spans="1:18" x14ac:dyDescent="0.25">
      <c r="A2898" s="4">
        <v>10406</v>
      </c>
      <c r="B2898" s="4" t="s">
        <v>98</v>
      </c>
      <c r="C2898" s="4" t="s">
        <v>29</v>
      </c>
      <c r="D2898" s="4">
        <v>14.7</v>
      </c>
      <c r="E2898" s="4">
        <v>11.465999999999999</v>
      </c>
      <c r="F2898" s="4">
        <v>2</v>
      </c>
      <c r="G2898" s="4" t="s">
        <v>219</v>
      </c>
      <c r="H2898" s="4" t="s">
        <v>152</v>
      </c>
      <c r="I2898" s="4" t="s">
        <v>27</v>
      </c>
      <c r="J2898" s="5">
        <v>41652</v>
      </c>
      <c r="K2898" s="12">
        <f>Ventas[[#This Row],[Unit Price]]*Ventas[[#This Row],[Quantity]]</f>
        <v>29.4</v>
      </c>
      <c r="L2898" s="12">
        <f>Ventas[[#This Row],[Unit Cost]]*Ventas[[#This Row],[Quantity]]</f>
        <v>22.931999999999999</v>
      </c>
      <c r="M2898" s="14">
        <f>Ventas[[#This Row],[Ingresos]]-Ventas[[#This Row],[Costes]]</f>
        <v>6.468</v>
      </c>
      <c r="N2898" s="14" t="str">
        <f>_xlfn.XLOOKUP(Ventas[[#This Row],[Ship Country]],[1]!Countries[Ship Country],[1]!Countries[Area],"No registrado")</f>
        <v>Sud America</v>
      </c>
      <c r="O2898" s="14" t="str">
        <f>_xlfn.XLOOKUP(Ventas[[#This Row],[Ship Country]],[1]!Countries[Ship Country],[1]!Countries[Continent],"No existe")</f>
        <v>America</v>
      </c>
      <c r="P2898" s="15" t="str">
        <f>_xlfn.XLOOKUP(Ventas[[#This Row],[Category]],[2]!ProdManager[Category],[2]!ProdManager[Prod_Manager])</f>
        <v>Peter Stone</v>
      </c>
      <c r="Q2898" s="15">
        <f>YEAR(Ventas[[#This Row],[Order Date]])</f>
        <v>2014</v>
      </c>
      <c r="R2898" s="15" t="str">
        <f>TEXT(Ventas[[#This Row],[Order Date]],"MMM")</f>
        <v>ene</v>
      </c>
    </row>
    <row r="2899" spans="1:18" x14ac:dyDescent="0.25">
      <c r="A2899" s="6">
        <v>10407</v>
      </c>
      <c r="B2899" s="6" t="s">
        <v>16</v>
      </c>
      <c r="C2899" s="6" t="s">
        <v>15</v>
      </c>
      <c r="D2899" s="6">
        <v>16.8</v>
      </c>
      <c r="E2899" s="6">
        <v>13.440000000000001</v>
      </c>
      <c r="F2899" s="6">
        <v>30</v>
      </c>
      <c r="G2899" s="6" t="s">
        <v>76</v>
      </c>
      <c r="H2899" s="6" t="s">
        <v>77</v>
      </c>
      <c r="I2899" s="6" t="s">
        <v>21</v>
      </c>
      <c r="J2899" s="7">
        <v>42032</v>
      </c>
      <c r="K2899" s="12">
        <f>Ventas[[#This Row],[Unit Price]]*Ventas[[#This Row],[Quantity]]</f>
        <v>504</v>
      </c>
      <c r="L2899" s="12">
        <f>Ventas[[#This Row],[Unit Cost]]*Ventas[[#This Row],[Quantity]]</f>
        <v>403.20000000000005</v>
      </c>
      <c r="M2899" s="14">
        <f>Ventas[[#This Row],[Ingresos]]-Ventas[[#This Row],[Costes]]</f>
        <v>100.79999999999995</v>
      </c>
      <c r="N2899" s="14" t="str">
        <f>_xlfn.XLOOKUP(Ventas[[#This Row],[Ship Country]],[1]!Countries[Ship Country],[1]!Countries[Area],"No registrado")</f>
        <v>Nord Europe</v>
      </c>
      <c r="O2899" s="14" t="str">
        <f>_xlfn.XLOOKUP(Ventas[[#This Row],[Ship Country]],[1]!Countries[Ship Country],[1]!Countries[Continent],"No existe")</f>
        <v>Europe</v>
      </c>
      <c r="P2899" s="15" t="str">
        <f>_xlfn.XLOOKUP(Ventas[[#This Row],[Category]],[2]!ProdManager[Category],[2]!ProdManager[Prod_Manager])</f>
        <v>Peter Stone</v>
      </c>
      <c r="Q2899" s="15">
        <f>YEAR(Ventas[[#This Row],[Order Date]])</f>
        <v>2015</v>
      </c>
      <c r="R2899" s="15" t="str">
        <f>TEXT(Ventas[[#This Row],[Order Date]],"MMM")</f>
        <v>ene</v>
      </c>
    </row>
    <row r="2900" spans="1:18" x14ac:dyDescent="0.25">
      <c r="A2900" s="4">
        <v>10407</v>
      </c>
      <c r="B2900" s="4" t="s">
        <v>155</v>
      </c>
      <c r="C2900" s="4" t="s">
        <v>15</v>
      </c>
      <c r="D2900" s="4">
        <v>28.8</v>
      </c>
      <c r="E2900" s="4">
        <v>23.328000000000003</v>
      </c>
      <c r="F2900" s="4">
        <v>15</v>
      </c>
      <c r="G2900" s="4" t="s">
        <v>76</v>
      </c>
      <c r="H2900" s="4" t="s">
        <v>77</v>
      </c>
      <c r="I2900" s="4" t="s">
        <v>21</v>
      </c>
      <c r="J2900" s="5">
        <v>42149</v>
      </c>
      <c r="K2900" s="12">
        <f>Ventas[[#This Row],[Unit Price]]*Ventas[[#This Row],[Quantity]]</f>
        <v>432</v>
      </c>
      <c r="L2900" s="12">
        <f>Ventas[[#This Row],[Unit Cost]]*Ventas[[#This Row],[Quantity]]</f>
        <v>349.92000000000007</v>
      </c>
      <c r="M2900" s="14">
        <f>Ventas[[#This Row],[Ingresos]]-Ventas[[#This Row],[Costes]]</f>
        <v>82.079999999999927</v>
      </c>
      <c r="N2900" s="14" t="str">
        <f>_xlfn.XLOOKUP(Ventas[[#This Row],[Ship Country]],[1]!Countries[Ship Country],[1]!Countries[Area],"No registrado")</f>
        <v>Nord Europe</v>
      </c>
      <c r="O2900" s="14" t="str">
        <f>_xlfn.XLOOKUP(Ventas[[#This Row],[Ship Country]],[1]!Countries[Ship Country],[1]!Countries[Continent],"No existe")</f>
        <v>Europe</v>
      </c>
      <c r="P2900" s="15" t="str">
        <f>_xlfn.XLOOKUP(Ventas[[#This Row],[Category]],[2]!ProdManager[Category],[2]!ProdManager[Prod_Manager])</f>
        <v>Peter Stone</v>
      </c>
      <c r="Q2900" s="15">
        <f>YEAR(Ventas[[#This Row],[Order Date]])</f>
        <v>2015</v>
      </c>
      <c r="R2900" s="15" t="str">
        <f>TEXT(Ventas[[#This Row],[Order Date]],"MMM")</f>
        <v>may</v>
      </c>
    </row>
    <row r="2901" spans="1:18" x14ac:dyDescent="0.25">
      <c r="A2901" s="6">
        <v>10407</v>
      </c>
      <c r="B2901" s="6" t="s">
        <v>113</v>
      </c>
      <c r="C2901" s="6" t="s">
        <v>15</v>
      </c>
      <c r="D2901" s="6">
        <v>17.2</v>
      </c>
      <c r="E2901" s="6">
        <v>14.275999999999998</v>
      </c>
      <c r="F2901" s="6">
        <v>15</v>
      </c>
      <c r="G2901" s="6" t="s">
        <v>76</v>
      </c>
      <c r="H2901" s="6" t="s">
        <v>77</v>
      </c>
      <c r="I2901" s="6" t="s">
        <v>21</v>
      </c>
      <c r="J2901" s="7">
        <v>42177</v>
      </c>
      <c r="K2901" s="12">
        <f>Ventas[[#This Row],[Unit Price]]*Ventas[[#This Row],[Quantity]]</f>
        <v>258</v>
      </c>
      <c r="L2901" s="12">
        <f>Ventas[[#This Row],[Unit Cost]]*Ventas[[#This Row],[Quantity]]</f>
        <v>214.13999999999996</v>
      </c>
      <c r="M2901" s="14">
        <f>Ventas[[#This Row],[Ingresos]]-Ventas[[#This Row],[Costes]]</f>
        <v>43.860000000000042</v>
      </c>
      <c r="N2901" s="14" t="str">
        <f>_xlfn.XLOOKUP(Ventas[[#This Row],[Ship Country]],[1]!Countries[Ship Country],[1]!Countries[Area],"No registrado")</f>
        <v>Nord Europe</v>
      </c>
      <c r="O2901" s="14" t="str">
        <f>_xlfn.XLOOKUP(Ventas[[#This Row],[Ship Country]],[1]!Countries[Ship Country],[1]!Countries[Continent],"No existe")</f>
        <v>Europe</v>
      </c>
      <c r="P2901" s="15" t="str">
        <f>_xlfn.XLOOKUP(Ventas[[#This Row],[Category]],[2]!ProdManager[Category],[2]!ProdManager[Prod_Manager])</f>
        <v>Peter Stone</v>
      </c>
      <c r="Q2901" s="15">
        <f>YEAR(Ventas[[#This Row],[Order Date]])</f>
        <v>2015</v>
      </c>
      <c r="R2901" s="15" t="str">
        <f>TEXT(Ventas[[#This Row],[Order Date]],"MMM")</f>
        <v>jun</v>
      </c>
    </row>
    <row r="2902" spans="1:18" x14ac:dyDescent="0.25">
      <c r="A2902" s="4">
        <v>10408</v>
      </c>
      <c r="B2902" s="4" t="s">
        <v>78</v>
      </c>
      <c r="C2902" s="4" t="s">
        <v>35</v>
      </c>
      <c r="D2902" s="4">
        <v>39.4</v>
      </c>
      <c r="E2902" s="4">
        <v>26.003999999999994</v>
      </c>
      <c r="F2902" s="4">
        <v>35</v>
      </c>
      <c r="G2902" s="4" t="s">
        <v>234</v>
      </c>
      <c r="H2902" s="4" t="s">
        <v>235</v>
      </c>
      <c r="I2902" s="4" t="s">
        <v>13</v>
      </c>
      <c r="J2902" s="5">
        <v>42226</v>
      </c>
      <c r="K2902" s="12">
        <f>Ventas[[#This Row],[Unit Price]]*Ventas[[#This Row],[Quantity]]</f>
        <v>1379</v>
      </c>
      <c r="L2902" s="12">
        <f>Ventas[[#This Row],[Unit Cost]]*Ventas[[#This Row],[Quantity]]</f>
        <v>910.13999999999976</v>
      </c>
      <c r="M2902" s="14">
        <f>Ventas[[#This Row],[Ingresos]]-Ventas[[#This Row],[Costes]]</f>
        <v>468.86000000000024</v>
      </c>
      <c r="N2902" s="14" t="str">
        <f>_xlfn.XLOOKUP(Ventas[[#This Row],[Ship Country]],[1]!Countries[Ship Country],[1]!Countries[Area],"No registrado")</f>
        <v>Nord Europe</v>
      </c>
      <c r="O2902" s="14" t="str">
        <f>_xlfn.XLOOKUP(Ventas[[#This Row],[Ship Country]],[1]!Countries[Ship Country],[1]!Countries[Continent],"No existe")</f>
        <v>Europe</v>
      </c>
      <c r="P2902" s="15" t="str">
        <f>_xlfn.XLOOKUP(Ventas[[#This Row],[Category]],[2]!ProdManager[Category],[2]!ProdManager[Prod_Manager])</f>
        <v>Lydia Sinn</v>
      </c>
      <c r="Q2902" s="15">
        <f>YEAR(Ventas[[#This Row],[Order Date]])</f>
        <v>2015</v>
      </c>
      <c r="R2902" s="15" t="str">
        <f>TEXT(Ventas[[#This Row],[Order Date]],"MMM")</f>
        <v>ago</v>
      </c>
    </row>
    <row r="2903" spans="1:18" x14ac:dyDescent="0.25">
      <c r="A2903" s="6">
        <v>10408</v>
      </c>
      <c r="B2903" s="6" t="s">
        <v>75</v>
      </c>
      <c r="C2903" s="6" t="s">
        <v>29</v>
      </c>
      <c r="D2903" s="6">
        <v>20.8</v>
      </c>
      <c r="E2903" s="6">
        <v>15.391999999999999</v>
      </c>
      <c r="F2903" s="6">
        <v>10</v>
      </c>
      <c r="G2903" s="6" t="s">
        <v>234</v>
      </c>
      <c r="H2903" s="6" t="s">
        <v>235</v>
      </c>
      <c r="I2903" s="6" t="s">
        <v>13</v>
      </c>
      <c r="J2903" s="7">
        <v>41803</v>
      </c>
      <c r="K2903" s="12">
        <f>Ventas[[#This Row],[Unit Price]]*Ventas[[#This Row],[Quantity]]</f>
        <v>208</v>
      </c>
      <c r="L2903" s="12">
        <f>Ventas[[#This Row],[Unit Cost]]*Ventas[[#This Row],[Quantity]]</f>
        <v>153.91999999999999</v>
      </c>
      <c r="M2903" s="14">
        <f>Ventas[[#This Row],[Ingresos]]-Ventas[[#This Row],[Costes]]</f>
        <v>54.080000000000013</v>
      </c>
      <c r="N2903" s="14" t="str">
        <f>_xlfn.XLOOKUP(Ventas[[#This Row],[Ship Country]],[1]!Countries[Ship Country],[1]!Countries[Area],"No registrado")</f>
        <v>Nord Europe</v>
      </c>
      <c r="O2903" s="14" t="str">
        <f>_xlfn.XLOOKUP(Ventas[[#This Row],[Ship Country]],[1]!Countries[Ship Country],[1]!Countries[Continent],"No existe")</f>
        <v>Europe</v>
      </c>
      <c r="P2903" s="15" t="str">
        <f>_xlfn.XLOOKUP(Ventas[[#This Row],[Category]],[2]!ProdManager[Category],[2]!ProdManager[Prod_Manager])</f>
        <v>Peter Stone</v>
      </c>
      <c r="Q2903" s="15">
        <f>YEAR(Ventas[[#This Row],[Order Date]])</f>
        <v>2014</v>
      </c>
      <c r="R2903" s="15" t="str">
        <f>TEXT(Ventas[[#This Row],[Order Date]],"MMM")</f>
        <v>jun</v>
      </c>
    </row>
    <row r="2904" spans="1:18" x14ac:dyDescent="0.25">
      <c r="A2904" s="4">
        <v>10408</v>
      </c>
      <c r="B2904" s="4" t="s">
        <v>145</v>
      </c>
      <c r="C2904" s="4" t="s">
        <v>46</v>
      </c>
      <c r="D2904" s="4">
        <v>5.9</v>
      </c>
      <c r="E2904" s="4">
        <v>4.484</v>
      </c>
      <c r="F2904" s="4">
        <v>6</v>
      </c>
      <c r="G2904" s="4" t="s">
        <v>234</v>
      </c>
      <c r="H2904" s="4" t="s">
        <v>235</v>
      </c>
      <c r="I2904" s="4" t="s">
        <v>13</v>
      </c>
      <c r="J2904" s="5">
        <v>41974</v>
      </c>
      <c r="K2904" s="12">
        <f>Ventas[[#This Row],[Unit Price]]*Ventas[[#This Row],[Quantity]]</f>
        <v>35.400000000000006</v>
      </c>
      <c r="L2904" s="12">
        <f>Ventas[[#This Row],[Unit Cost]]*Ventas[[#This Row],[Quantity]]</f>
        <v>26.904</v>
      </c>
      <c r="M2904" s="14">
        <f>Ventas[[#This Row],[Ingresos]]-Ventas[[#This Row],[Costes]]</f>
        <v>8.4960000000000058</v>
      </c>
      <c r="N2904" s="14" t="str">
        <f>_xlfn.XLOOKUP(Ventas[[#This Row],[Ship Country]],[1]!Countries[Ship Country],[1]!Countries[Area],"No registrado")</f>
        <v>Nord Europe</v>
      </c>
      <c r="O2904" s="14" t="str">
        <f>_xlfn.XLOOKUP(Ventas[[#This Row],[Ship Country]],[1]!Countries[Ship Country],[1]!Countries[Continent],"No existe")</f>
        <v>Europe</v>
      </c>
      <c r="P2904" s="15" t="str">
        <f>_xlfn.XLOOKUP(Ventas[[#This Row],[Category]],[2]!ProdManager[Category],[2]!ProdManager[Prod_Manager])</f>
        <v>John Matter</v>
      </c>
      <c r="Q2904" s="15">
        <f>YEAR(Ventas[[#This Row],[Order Date]])</f>
        <v>2014</v>
      </c>
      <c r="R2904" s="15" t="str">
        <f>TEXT(Ventas[[#This Row],[Order Date]],"MMM")</f>
        <v>dic</v>
      </c>
    </row>
    <row r="2905" spans="1:18" x14ac:dyDescent="0.25">
      <c r="A2905" s="6">
        <v>10409</v>
      </c>
      <c r="B2905" s="6" t="s">
        <v>17</v>
      </c>
      <c r="C2905" s="6" t="s">
        <v>18</v>
      </c>
      <c r="D2905" s="6">
        <v>18.600000000000001</v>
      </c>
      <c r="E2905" s="6">
        <v>14.880000000000003</v>
      </c>
      <c r="F2905" s="6">
        <v>12</v>
      </c>
      <c r="G2905" s="6" t="s">
        <v>236</v>
      </c>
      <c r="H2905" s="6" t="s">
        <v>237</v>
      </c>
      <c r="I2905" s="6" t="s">
        <v>238</v>
      </c>
      <c r="J2905" s="7">
        <v>41709</v>
      </c>
      <c r="K2905" s="12">
        <f>Ventas[[#This Row],[Unit Price]]*Ventas[[#This Row],[Quantity]]</f>
        <v>223.20000000000002</v>
      </c>
      <c r="L2905" s="12">
        <f>Ventas[[#This Row],[Unit Cost]]*Ventas[[#This Row],[Quantity]]</f>
        <v>178.56000000000003</v>
      </c>
      <c r="M2905" s="14">
        <f>Ventas[[#This Row],[Ingresos]]-Ventas[[#This Row],[Costes]]</f>
        <v>44.639999999999986</v>
      </c>
      <c r="N2905" s="14" t="str">
        <f>_xlfn.XLOOKUP(Ventas[[#This Row],[Ship Country]],[1]!Countries[Ship Country],[1]!Countries[Area],"No registrado")</f>
        <v>Sud America</v>
      </c>
      <c r="O2905" s="14" t="str">
        <f>_xlfn.XLOOKUP(Ventas[[#This Row],[Ship Country]],[1]!Countries[Ship Country],[1]!Countries[Continent],"No existe")</f>
        <v>America</v>
      </c>
      <c r="P2905" s="15" t="str">
        <f>_xlfn.XLOOKUP(Ventas[[#This Row],[Category]],[2]!ProdManager[Category],[2]!ProdManager[Prod_Manager])</f>
        <v>Marc Caine</v>
      </c>
      <c r="Q2905" s="15">
        <f>YEAR(Ventas[[#This Row],[Order Date]])</f>
        <v>2014</v>
      </c>
      <c r="R2905" s="15" t="str">
        <f>TEXT(Ventas[[#This Row],[Order Date]],"MMM")</f>
        <v>mar</v>
      </c>
    </row>
    <row r="2906" spans="1:18" x14ac:dyDescent="0.25">
      <c r="A2906" s="4">
        <v>10409</v>
      </c>
      <c r="B2906" s="4" t="s">
        <v>71</v>
      </c>
      <c r="C2906" s="4" t="s">
        <v>35</v>
      </c>
      <c r="D2906" s="4">
        <v>8</v>
      </c>
      <c r="E2906" s="4">
        <v>5.6</v>
      </c>
      <c r="F2906" s="4">
        <v>12</v>
      </c>
      <c r="G2906" s="4" t="s">
        <v>236</v>
      </c>
      <c r="H2906" s="4" t="s">
        <v>237</v>
      </c>
      <c r="I2906" s="4" t="s">
        <v>238</v>
      </c>
      <c r="J2906" s="5">
        <v>41874</v>
      </c>
      <c r="K2906" s="12">
        <f>Ventas[[#This Row],[Unit Price]]*Ventas[[#This Row],[Quantity]]</f>
        <v>96</v>
      </c>
      <c r="L2906" s="12">
        <f>Ventas[[#This Row],[Unit Cost]]*Ventas[[#This Row],[Quantity]]</f>
        <v>67.199999999999989</v>
      </c>
      <c r="M2906" s="14">
        <f>Ventas[[#This Row],[Ingresos]]-Ventas[[#This Row],[Costes]]</f>
        <v>28.800000000000011</v>
      </c>
      <c r="N2906" s="14" t="str">
        <f>_xlfn.XLOOKUP(Ventas[[#This Row],[Ship Country]],[1]!Countries[Ship Country],[1]!Countries[Area],"No registrado")</f>
        <v>Sud America</v>
      </c>
      <c r="O2906" s="14" t="str">
        <f>_xlfn.XLOOKUP(Ventas[[#This Row],[Ship Country]],[1]!Countries[Ship Country],[1]!Countries[Continent],"No existe")</f>
        <v>America</v>
      </c>
      <c r="P2906" s="15" t="str">
        <f>_xlfn.XLOOKUP(Ventas[[#This Row],[Category]],[2]!ProdManager[Category],[2]!ProdManager[Prod_Manager])</f>
        <v>Lydia Sinn</v>
      </c>
      <c r="Q2906" s="15">
        <f>YEAR(Ventas[[#This Row],[Order Date]])</f>
        <v>2014</v>
      </c>
      <c r="R2906" s="15" t="str">
        <f>TEXT(Ventas[[#This Row],[Order Date]],"MMM")</f>
        <v>ago</v>
      </c>
    </row>
    <row r="2907" spans="1:18" x14ac:dyDescent="0.25">
      <c r="A2907" s="6">
        <v>10410</v>
      </c>
      <c r="B2907" s="6" t="s">
        <v>39</v>
      </c>
      <c r="C2907" s="6" t="s">
        <v>15</v>
      </c>
      <c r="D2907" s="6">
        <v>2</v>
      </c>
      <c r="E2907" s="6">
        <v>1.68</v>
      </c>
      <c r="F2907" s="6">
        <v>49</v>
      </c>
      <c r="G2907" s="6" t="s">
        <v>229</v>
      </c>
      <c r="H2907" s="6" t="s">
        <v>230</v>
      </c>
      <c r="I2907" s="6" t="s">
        <v>194</v>
      </c>
      <c r="J2907" s="7">
        <v>41774</v>
      </c>
      <c r="K2907" s="12">
        <f>Ventas[[#This Row],[Unit Price]]*Ventas[[#This Row],[Quantity]]</f>
        <v>98</v>
      </c>
      <c r="L2907" s="12">
        <f>Ventas[[#This Row],[Unit Cost]]*Ventas[[#This Row],[Quantity]]</f>
        <v>82.32</v>
      </c>
      <c r="M2907" s="14">
        <f>Ventas[[#This Row],[Ingresos]]-Ventas[[#This Row],[Costes]]</f>
        <v>15.680000000000007</v>
      </c>
      <c r="N2907" s="14" t="str">
        <f>_xlfn.XLOOKUP(Ventas[[#This Row],[Ship Country]],[1]!Countries[Ship Country],[1]!Countries[Area],"No registrado")</f>
        <v>Nord America</v>
      </c>
      <c r="O2907" s="14" t="str">
        <f>_xlfn.XLOOKUP(Ventas[[#This Row],[Ship Country]],[1]!Countries[Ship Country],[1]!Countries[Continent],"No existe")</f>
        <v>America</v>
      </c>
      <c r="P2907" s="15" t="str">
        <f>_xlfn.XLOOKUP(Ventas[[#This Row],[Category]],[2]!ProdManager[Category],[2]!ProdManager[Prod_Manager])</f>
        <v>Peter Stone</v>
      </c>
      <c r="Q2907" s="15">
        <f>YEAR(Ventas[[#This Row],[Order Date]])</f>
        <v>2014</v>
      </c>
      <c r="R2907" s="15" t="str">
        <f>TEXT(Ventas[[#This Row],[Order Date]],"MMM")</f>
        <v>may</v>
      </c>
    </row>
    <row r="2908" spans="1:18" x14ac:dyDescent="0.25">
      <c r="A2908" s="4">
        <v>10410</v>
      </c>
      <c r="B2908" s="4" t="s">
        <v>52</v>
      </c>
      <c r="C2908" s="4" t="s">
        <v>15</v>
      </c>
      <c r="D2908" s="4">
        <v>44</v>
      </c>
      <c r="E2908" s="4">
        <v>34.760000000000005</v>
      </c>
      <c r="F2908" s="4">
        <v>16</v>
      </c>
      <c r="G2908" s="4" t="s">
        <v>229</v>
      </c>
      <c r="H2908" s="4" t="s">
        <v>230</v>
      </c>
      <c r="I2908" s="4" t="s">
        <v>194</v>
      </c>
      <c r="J2908" s="5">
        <v>41887</v>
      </c>
      <c r="K2908" s="12">
        <f>Ventas[[#This Row],[Unit Price]]*Ventas[[#This Row],[Quantity]]</f>
        <v>704</v>
      </c>
      <c r="L2908" s="12">
        <f>Ventas[[#This Row],[Unit Cost]]*Ventas[[#This Row],[Quantity]]</f>
        <v>556.16000000000008</v>
      </c>
      <c r="M2908" s="14">
        <f>Ventas[[#This Row],[Ingresos]]-Ventas[[#This Row],[Costes]]</f>
        <v>147.83999999999992</v>
      </c>
      <c r="N2908" s="14" t="str">
        <f>_xlfn.XLOOKUP(Ventas[[#This Row],[Ship Country]],[1]!Countries[Ship Country],[1]!Countries[Area],"No registrado")</f>
        <v>Nord America</v>
      </c>
      <c r="O2908" s="14" t="str">
        <f>_xlfn.XLOOKUP(Ventas[[#This Row],[Ship Country]],[1]!Countries[Ship Country],[1]!Countries[Continent],"No existe")</f>
        <v>America</v>
      </c>
      <c r="P2908" s="15" t="str">
        <f>_xlfn.XLOOKUP(Ventas[[#This Row],[Category]],[2]!ProdManager[Category],[2]!ProdManager[Prod_Manager])</f>
        <v>Peter Stone</v>
      </c>
      <c r="Q2908" s="15">
        <f>YEAR(Ventas[[#This Row],[Order Date]])</f>
        <v>2014</v>
      </c>
      <c r="R2908" s="15" t="str">
        <f>TEXT(Ventas[[#This Row],[Order Date]],"MMM")</f>
        <v>sep</v>
      </c>
    </row>
    <row r="2909" spans="1:18" x14ac:dyDescent="0.25">
      <c r="A2909" s="6">
        <v>10411</v>
      </c>
      <c r="B2909" s="6" t="s">
        <v>28</v>
      </c>
      <c r="C2909" s="6" t="s">
        <v>29</v>
      </c>
      <c r="D2909" s="6">
        <v>7.7</v>
      </c>
      <c r="E2909" s="6">
        <v>6.16</v>
      </c>
      <c r="F2909" s="6">
        <v>25</v>
      </c>
      <c r="G2909" s="6" t="s">
        <v>229</v>
      </c>
      <c r="H2909" s="6" t="s">
        <v>230</v>
      </c>
      <c r="I2909" s="6" t="s">
        <v>194</v>
      </c>
      <c r="J2909" s="7">
        <v>41848</v>
      </c>
      <c r="K2909" s="12">
        <f>Ventas[[#This Row],[Unit Price]]*Ventas[[#This Row],[Quantity]]</f>
        <v>192.5</v>
      </c>
      <c r="L2909" s="12">
        <f>Ventas[[#This Row],[Unit Cost]]*Ventas[[#This Row],[Quantity]]</f>
        <v>154</v>
      </c>
      <c r="M2909" s="14">
        <f>Ventas[[#This Row],[Ingresos]]-Ventas[[#This Row],[Costes]]</f>
        <v>38.5</v>
      </c>
      <c r="N2909" s="14" t="str">
        <f>_xlfn.XLOOKUP(Ventas[[#This Row],[Ship Country]],[1]!Countries[Ship Country],[1]!Countries[Area],"No registrado")</f>
        <v>Nord America</v>
      </c>
      <c r="O2909" s="14" t="str">
        <f>_xlfn.XLOOKUP(Ventas[[#This Row],[Ship Country]],[1]!Countries[Ship Country],[1]!Countries[Continent],"No existe")</f>
        <v>America</v>
      </c>
      <c r="P2909" s="15" t="str">
        <f>_xlfn.XLOOKUP(Ventas[[#This Row],[Category]],[2]!ProdManager[Category],[2]!ProdManager[Prod_Manager])</f>
        <v>Peter Stone</v>
      </c>
      <c r="Q2909" s="15">
        <f>YEAR(Ventas[[#This Row],[Order Date]])</f>
        <v>2014</v>
      </c>
      <c r="R2909" s="15" t="str">
        <f>TEXT(Ventas[[#This Row],[Order Date]],"MMM")</f>
        <v>jul</v>
      </c>
    </row>
    <row r="2910" spans="1:18" x14ac:dyDescent="0.25">
      <c r="A2910" s="4">
        <v>10411</v>
      </c>
      <c r="B2910" s="4" t="s">
        <v>122</v>
      </c>
      <c r="C2910" s="4" t="s">
        <v>24</v>
      </c>
      <c r="D2910" s="4">
        <v>15.5</v>
      </c>
      <c r="E2910" s="4">
        <v>12.555000000000001</v>
      </c>
      <c r="F2910" s="4">
        <v>40</v>
      </c>
      <c r="G2910" s="4" t="s">
        <v>229</v>
      </c>
      <c r="H2910" s="4" t="s">
        <v>230</v>
      </c>
      <c r="I2910" s="4" t="s">
        <v>194</v>
      </c>
      <c r="J2910" s="5">
        <v>42220</v>
      </c>
      <c r="K2910" s="12">
        <f>Ventas[[#This Row],[Unit Price]]*Ventas[[#This Row],[Quantity]]</f>
        <v>620</v>
      </c>
      <c r="L2910" s="12">
        <f>Ventas[[#This Row],[Unit Cost]]*Ventas[[#This Row],[Quantity]]</f>
        <v>502.20000000000005</v>
      </c>
      <c r="M2910" s="14">
        <f>Ventas[[#This Row],[Ingresos]]-Ventas[[#This Row],[Costes]]</f>
        <v>117.79999999999995</v>
      </c>
      <c r="N2910" s="14" t="str">
        <f>_xlfn.XLOOKUP(Ventas[[#This Row],[Ship Country]],[1]!Countries[Ship Country],[1]!Countries[Area],"No registrado")</f>
        <v>Nord America</v>
      </c>
      <c r="O2910" s="14" t="str">
        <f>_xlfn.XLOOKUP(Ventas[[#This Row],[Ship Country]],[1]!Countries[Ship Country],[1]!Countries[Continent],"No existe")</f>
        <v>America</v>
      </c>
      <c r="P2910" s="15" t="str">
        <f>_xlfn.XLOOKUP(Ventas[[#This Row],[Category]],[2]!ProdManager[Category],[2]!ProdManager[Prod_Manager])</f>
        <v>Lydia Sinn</v>
      </c>
      <c r="Q2910" s="15">
        <f>YEAR(Ventas[[#This Row],[Order Date]])</f>
        <v>2015</v>
      </c>
      <c r="R2910" s="15" t="str">
        <f>TEXT(Ventas[[#This Row],[Order Date]],"MMM")</f>
        <v>ago</v>
      </c>
    </row>
    <row r="2911" spans="1:18" x14ac:dyDescent="0.25">
      <c r="A2911" s="6">
        <v>10411</v>
      </c>
      <c r="B2911" s="6" t="s">
        <v>52</v>
      </c>
      <c r="C2911" s="6" t="s">
        <v>15</v>
      </c>
      <c r="D2911" s="6">
        <v>44</v>
      </c>
      <c r="E2911" s="6">
        <v>33</v>
      </c>
      <c r="F2911" s="6">
        <v>9</v>
      </c>
      <c r="G2911" s="6" t="s">
        <v>229</v>
      </c>
      <c r="H2911" s="6" t="s">
        <v>230</v>
      </c>
      <c r="I2911" s="6" t="s">
        <v>194</v>
      </c>
      <c r="J2911" s="7">
        <v>42108</v>
      </c>
      <c r="K2911" s="12">
        <f>Ventas[[#This Row],[Unit Price]]*Ventas[[#This Row],[Quantity]]</f>
        <v>396</v>
      </c>
      <c r="L2911" s="12">
        <f>Ventas[[#This Row],[Unit Cost]]*Ventas[[#This Row],[Quantity]]</f>
        <v>297</v>
      </c>
      <c r="M2911" s="14">
        <f>Ventas[[#This Row],[Ingresos]]-Ventas[[#This Row],[Costes]]</f>
        <v>99</v>
      </c>
      <c r="N2911" s="14" t="str">
        <f>_xlfn.XLOOKUP(Ventas[[#This Row],[Ship Country]],[1]!Countries[Ship Country],[1]!Countries[Area],"No registrado")</f>
        <v>Nord America</v>
      </c>
      <c r="O2911" s="14" t="str">
        <f>_xlfn.XLOOKUP(Ventas[[#This Row],[Ship Country]],[1]!Countries[Ship Country],[1]!Countries[Continent],"No existe")</f>
        <v>America</v>
      </c>
      <c r="P2911" s="15" t="str">
        <f>_xlfn.XLOOKUP(Ventas[[#This Row],[Category]],[2]!ProdManager[Category],[2]!ProdManager[Prod_Manager])</f>
        <v>Peter Stone</v>
      </c>
      <c r="Q2911" s="15">
        <f>YEAR(Ventas[[#This Row],[Order Date]])</f>
        <v>2015</v>
      </c>
      <c r="R2911" s="15" t="str">
        <f>TEXT(Ventas[[#This Row],[Order Date]],"MMM")</f>
        <v>abr</v>
      </c>
    </row>
    <row r="2912" spans="1:18" x14ac:dyDescent="0.25">
      <c r="A2912" s="4">
        <v>10412</v>
      </c>
      <c r="B2912" s="4" t="s">
        <v>17</v>
      </c>
      <c r="C2912" s="4" t="s">
        <v>18</v>
      </c>
      <c r="D2912" s="4">
        <v>18.600000000000001</v>
      </c>
      <c r="E2912" s="4">
        <v>14.322000000000001</v>
      </c>
      <c r="F2912" s="4">
        <v>20</v>
      </c>
      <c r="G2912" s="4" t="s">
        <v>95</v>
      </c>
      <c r="H2912" s="4" t="s">
        <v>96</v>
      </c>
      <c r="I2912" s="4" t="s">
        <v>97</v>
      </c>
      <c r="J2912" s="5">
        <v>41920</v>
      </c>
      <c r="K2912" s="12">
        <f>Ventas[[#This Row],[Unit Price]]*Ventas[[#This Row],[Quantity]]</f>
        <v>372</v>
      </c>
      <c r="L2912" s="12">
        <f>Ventas[[#This Row],[Unit Cost]]*Ventas[[#This Row],[Quantity]]</f>
        <v>286.44</v>
      </c>
      <c r="M2912" s="14">
        <f>Ventas[[#This Row],[Ingresos]]-Ventas[[#This Row],[Costes]]</f>
        <v>85.56</v>
      </c>
      <c r="N2912" s="14" t="str">
        <f>_xlfn.XLOOKUP(Ventas[[#This Row],[Ship Country]],[1]!Countries[Ship Country],[1]!Countries[Area],"No registrado")</f>
        <v>Nord Europe</v>
      </c>
      <c r="O2912" s="14" t="str">
        <f>_xlfn.XLOOKUP(Ventas[[#This Row],[Ship Country]],[1]!Countries[Ship Country],[1]!Countries[Continent],"No existe")</f>
        <v>Europe</v>
      </c>
      <c r="P2912" s="15" t="str">
        <f>_xlfn.XLOOKUP(Ventas[[#This Row],[Category]],[2]!ProdManager[Category],[2]!ProdManager[Prod_Manager])</f>
        <v>Marc Caine</v>
      </c>
      <c r="Q2912" s="15">
        <f>YEAR(Ventas[[#This Row],[Order Date]])</f>
        <v>2014</v>
      </c>
      <c r="R2912" s="15" t="str">
        <f>TEXT(Ventas[[#This Row],[Order Date]],"MMM")</f>
        <v>oct</v>
      </c>
    </row>
    <row r="2913" spans="1:18" x14ac:dyDescent="0.25">
      <c r="A2913" s="6">
        <v>10413</v>
      </c>
      <c r="B2913" s="6" t="s">
        <v>101</v>
      </c>
      <c r="C2913" s="6" t="s">
        <v>43</v>
      </c>
      <c r="D2913" s="6">
        <v>14.4</v>
      </c>
      <c r="E2913" s="6">
        <v>13.104000000000001</v>
      </c>
      <c r="F2913" s="6">
        <v>14</v>
      </c>
      <c r="G2913" s="6" t="s">
        <v>204</v>
      </c>
      <c r="H2913" s="6" t="s">
        <v>205</v>
      </c>
      <c r="I2913" s="6" t="s">
        <v>13</v>
      </c>
      <c r="J2913" s="7">
        <v>41878</v>
      </c>
      <c r="K2913" s="12">
        <f>Ventas[[#This Row],[Unit Price]]*Ventas[[#This Row],[Quantity]]</f>
        <v>201.6</v>
      </c>
      <c r="L2913" s="12">
        <f>Ventas[[#This Row],[Unit Cost]]*Ventas[[#This Row],[Quantity]]</f>
        <v>183.45600000000002</v>
      </c>
      <c r="M2913" s="14">
        <f>Ventas[[#This Row],[Ingresos]]-Ventas[[#This Row],[Costes]]</f>
        <v>18.143999999999977</v>
      </c>
      <c r="N2913" s="14" t="str">
        <f>_xlfn.XLOOKUP(Ventas[[#This Row],[Ship Country]],[1]!Countries[Ship Country],[1]!Countries[Area],"No registrado")</f>
        <v>Nord Europe</v>
      </c>
      <c r="O2913" s="14" t="str">
        <f>_xlfn.XLOOKUP(Ventas[[#This Row],[Ship Country]],[1]!Countries[Ship Country],[1]!Countries[Continent],"No existe")</f>
        <v>Europe</v>
      </c>
      <c r="P2913" s="15" t="str">
        <f>_xlfn.XLOOKUP(Ventas[[#This Row],[Category]],[2]!ProdManager[Category],[2]!ProdManager[Prod_Manager])</f>
        <v>John Matter</v>
      </c>
      <c r="Q2913" s="15">
        <f>YEAR(Ventas[[#This Row],[Order Date]])</f>
        <v>2014</v>
      </c>
      <c r="R2913" s="15" t="str">
        <f>TEXT(Ventas[[#This Row],[Order Date]],"MMM")</f>
        <v>ago</v>
      </c>
    </row>
    <row r="2914" spans="1:18" x14ac:dyDescent="0.25">
      <c r="A2914" s="4">
        <v>10413</v>
      </c>
      <c r="B2914" s="4" t="s">
        <v>78</v>
      </c>
      <c r="C2914" s="4" t="s">
        <v>35</v>
      </c>
      <c r="D2914" s="4">
        <v>39.4</v>
      </c>
      <c r="E2914" s="4">
        <v>27.58</v>
      </c>
      <c r="F2914" s="4">
        <v>40</v>
      </c>
      <c r="G2914" s="4" t="s">
        <v>204</v>
      </c>
      <c r="H2914" s="4" t="s">
        <v>205</v>
      </c>
      <c r="I2914" s="4" t="s">
        <v>13</v>
      </c>
      <c r="J2914" s="5">
        <v>41814</v>
      </c>
      <c r="K2914" s="12">
        <f>Ventas[[#This Row],[Unit Price]]*Ventas[[#This Row],[Quantity]]</f>
        <v>1576</v>
      </c>
      <c r="L2914" s="12">
        <f>Ventas[[#This Row],[Unit Cost]]*Ventas[[#This Row],[Quantity]]</f>
        <v>1103.1999999999998</v>
      </c>
      <c r="M2914" s="14">
        <f>Ventas[[#This Row],[Ingresos]]-Ventas[[#This Row],[Costes]]</f>
        <v>472.80000000000018</v>
      </c>
      <c r="N2914" s="14" t="str">
        <f>_xlfn.XLOOKUP(Ventas[[#This Row],[Ship Country]],[1]!Countries[Ship Country],[1]!Countries[Area],"No registrado")</f>
        <v>Nord Europe</v>
      </c>
      <c r="O2914" s="14" t="str">
        <f>_xlfn.XLOOKUP(Ventas[[#This Row],[Ship Country]],[1]!Countries[Ship Country],[1]!Countries[Continent],"No existe")</f>
        <v>Europe</v>
      </c>
      <c r="P2914" s="15" t="str">
        <f>_xlfn.XLOOKUP(Ventas[[#This Row],[Category]],[2]!ProdManager[Category],[2]!ProdManager[Prod_Manager])</f>
        <v>Lydia Sinn</v>
      </c>
      <c r="Q2914" s="15">
        <f>YEAR(Ventas[[#This Row],[Order Date]])</f>
        <v>2014</v>
      </c>
      <c r="R2914" s="15" t="str">
        <f>TEXT(Ventas[[#This Row],[Order Date]],"MMM")</f>
        <v>jun</v>
      </c>
    </row>
    <row r="2915" spans="1:18" x14ac:dyDescent="0.25">
      <c r="A2915" s="6">
        <v>10413</v>
      </c>
      <c r="B2915" s="6" t="s">
        <v>138</v>
      </c>
      <c r="C2915" s="6" t="s">
        <v>43</v>
      </c>
      <c r="D2915" s="6">
        <v>14.4</v>
      </c>
      <c r="E2915" s="6">
        <v>13.248000000000001</v>
      </c>
      <c r="F2915" s="6">
        <v>24</v>
      </c>
      <c r="G2915" s="6" t="s">
        <v>204</v>
      </c>
      <c r="H2915" s="6" t="s">
        <v>205</v>
      </c>
      <c r="I2915" s="6" t="s">
        <v>13</v>
      </c>
      <c r="J2915" s="7">
        <v>41672</v>
      </c>
      <c r="K2915" s="12">
        <f>Ventas[[#This Row],[Unit Price]]*Ventas[[#This Row],[Quantity]]</f>
        <v>345.6</v>
      </c>
      <c r="L2915" s="12">
        <f>Ventas[[#This Row],[Unit Cost]]*Ventas[[#This Row],[Quantity]]</f>
        <v>317.952</v>
      </c>
      <c r="M2915" s="14">
        <f>Ventas[[#This Row],[Ingresos]]-Ventas[[#This Row],[Costes]]</f>
        <v>27.648000000000025</v>
      </c>
      <c r="N2915" s="14" t="str">
        <f>_xlfn.XLOOKUP(Ventas[[#This Row],[Ship Country]],[1]!Countries[Ship Country],[1]!Countries[Area],"No registrado")</f>
        <v>Nord Europe</v>
      </c>
      <c r="O2915" s="14" t="str">
        <f>_xlfn.XLOOKUP(Ventas[[#This Row],[Ship Country]],[1]!Countries[Ship Country],[1]!Countries[Continent],"No existe")</f>
        <v>Europe</v>
      </c>
      <c r="P2915" s="15" t="str">
        <f>_xlfn.XLOOKUP(Ventas[[#This Row],[Category]],[2]!ProdManager[Category],[2]!ProdManager[Prod_Manager])</f>
        <v>John Matter</v>
      </c>
      <c r="Q2915" s="15">
        <f>YEAR(Ventas[[#This Row],[Order Date]])</f>
        <v>2014</v>
      </c>
      <c r="R2915" s="15" t="str">
        <f>TEXT(Ventas[[#This Row],[Order Date]],"MMM")</f>
        <v>feb</v>
      </c>
    </row>
    <row r="2916" spans="1:18" x14ac:dyDescent="0.25">
      <c r="A2916" s="4">
        <v>10414</v>
      </c>
      <c r="B2916" s="4" t="s">
        <v>130</v>
      </c>
      <c r="C2916" s="4" t="s">
        <v>35</v>
      </c>
      <c r="D2916" s="4">
        <v>7.3</v>
      </c>
      <c r="E2916" s="4">
        <v>4.9639999999999995</v>
      </c>
      <c r="F2916" s="4">
        <v>18</v>
      </c>
      <c r="G2916" s="4" t="s">
        <v>202</v>
      </c>
      <c r="H2916" s="4" t="s">
        <v>152</v>
      </c>
      <c r="I2916" s="4" t="s">
        <v>27</v>
      </c>
      <c r="J2916" s="5">
        <v>42124</v>
      </c>
      <c r="K2916" s="12">
        <f>Ventas[[#This Row],[Unit Price]]*Ventas[[#This Row],[Quantity]]</f>
        <v>131.4</v>
      </c>
      <c r="L2916" s="12">
        <f>Ventas[[#This Row],[Unit Cost]]*Ventas[[#This Row],[Quantity]]</f>
        <v>89.35199999999999</v>
      </c>
      <c r="M2916" s="14">
        <f>Ventas[[#This Row],[Ingresos]]-Ventas[[#This Row],[Costes]]</f>
        <v>42.048000000000016</v>
      </c>
      <c r="N2916" s="14" t="str">
        <f>_xlfn.XLOOKUP(Ventas[[#This Row],[Ship Country]],[1]!Countries[Ship Country],[1]!Countries[Area],"No registrado")</f>
        <v>Sud America</v>
      </c>
      <c r="O2916" s="14" t="str">
        <f>_xlfn.XLOOKUP(Ventas[[#This Row],[Ship Country]],[1]!Countries[Ship Country],[1]!Countries[Continent],"No existe")</f>
        <v>America</v>
      </c>
      <c r="P2916" s="15" t="str">
        <f>_xlfn.XLOOKUP(Ventas[[#This Row],[Category]],[2]!ProdManager[Category],[2]!ProdManager[Prod_Manager])</f>
        <v>Lydia Sinn</v>
      </c>
      <c r="Q2916" s="15">
        <f>YEAR(Ventas[[#This Row],[Order Date]])</f>
        <v>2015</v>
      </c>
      <c r="R2916" s="15" t="str">
        <f>TEXT(Ventas[[#This Row],[Order Date]],"MMM")</f>
        <v>abr</v>
      </c>
    </row>
    <row r="2917" spans="1:18" x14ac:dyDescent="0.25">
      <c r="A2917" s="6">
        <v>10414</v>
      </c>
      <c r="B2917" s="6" t="s">
        <v>39</v>
      </c>
      <c r="C2917" s="6" t="s">
        <v>15</v>
      </c>
      <c r="D2917" s="6">
        <v>2</v>
      </c>
      <c r="E2917" s="6">
        <v>1.7</v>
      </c>
      <c r="F2917" s="6">
        <v>50</v>
      </c>
      <c r="G2917" s="6" t="s">
        <v>202</v>
      </c>
      <c r="H2917" s="6" t="s">
        <v>152</v>
      </c>
      <c r="I2917" s="6" t="s">
        <v>27</v>
      </c>
      <c r="J2917" s="7">
        <v>41854</v>
      </c>
      <c r="K2917" s="12">
        <f>Ventas[[#This Row],[Unit Price]]*Ventas[[#This Row],[Quantity]]</f>
        <v>100</v>
      </c>
      <c r="L2917" s="12">
        <f>Ventas[[#This Row],[Unit Cost]]*Ventas[[#This Row],[Quantity]]</f>
        <v>85</v>
      </c>
      <c r="M2917" s="14">
        <f>Ventas[[#This Row],[Ingresos]]-Ventas[[#This Row],[Costes]]</f>
        <v>15</v>
      </c>
      <c r="N2917" s="14" t="str">
        <f>_xlfn.XLOOKUP(Ventas[[#This Row],[Ship Country]],[1]!Countries[Ship Country],[1]!Countries[Area],"No registrado")</f>
        <v>Sud America</v>
      </c>
      <c r="O2917" s="14" t="str">
        <f>_xlfn.XLOOKUP(Ventas[[#This Row],[Ship Country]],[1]!Countries[Ship Country],[1]!Countries[Continent],"No existe")</f>
        <v>America</v>
      </c>
      <c r="P2917" s="15" t="str">
        <f>_xlfn.XLOOKUP(Ventas[[#This Row],[Category]],[2]!ProdManager[Category],[2]!ProdManager[Prod_Manager])</f>
        <v>Peter Stone</v>
      </c>
      <c r="Q2917" s="15">
        <f>YEAR(Ventas[[#This Row],[Order Date]])</f>
        <v>2014</v>
      </c>
      <c r="R2917" s="15" t="str">
        <f>TEXT(Ventas[[#This Row],[Order Date]],"MMM")</f>
        <v>ago</v>
      </c>
    </row>
    <row r="2918" spans="1:18" x14ac:dyDescent="0.25">
      <c r="A2918" s="4">
        <v>10415</v>
      </c>
      <c r="B2918" s="4" t="s">
        <v>91</v>
      </c>
      <c r="C2918" s="4" t="s">
        <v>46</v>
      </c>
      <c r="D2918" s="4">
        <v>31.2</v>
      </c>
      <c r="E2918" s="4">
        <v>24.96</v>
      </c>
      <c r="F2918" s="4">
        <v>2</v>
      </c>
      <c r="G2918" s="4" t="s">
        <v>223</v>
      </c>
      <c r="H2918" s="4" t="s">
        <v>224</v>
      </c>
      <c r="I2918" s="4" t="s">
        <v>84</v>
      </c>
      <c r="J2918" s="5">
        <v>42163</v>
      </c>
      <c r="K2918" s="12">
        <f>Ventas[[#This Row],[Unit Price]]*Ventas[[#This Row],[Quantity]]</f>
        <v>62.4</v>
      </c>
      <c r="L2918" s="12">
        <f>Ventas[[#This Row],[Unit Cost]]*Ventas[[#This Row],[Quantity]]</f>
        <v>49.92</v>
      </c>
      <c r="M2918" s="14">
        <f>Ventas[[#This Row],[Ingresos]]-Ventas[[#This Row],[Costes]]</f>
        <v>12.479999999999997</v>
      </c>
      <c r="N2918" s="14" t="str">
        <f>_xlfn.XLOOKUP(Ventas[[#This Row],[Ship Country]],[1]!Countries[Ship Country],[1]!Countries[Area],"No registrado")</f>
        <v>Nord America</v>
      </c>
      <c r="O2918" s="14" t="str">
        <f>_xlfn.XLOOKUP(Ventas[[#This Row],[Ship Country]],[1]!Countries[Ship Country],[1]!Countries[Continent],"No existe")</f>
        <v>America</v>
      </c>
      <c r="P2918" s="15" t="str">
        <f>_xlfn.XLOOKUP(Ventas[[#This Row],[Category]],[2]!ProdManager[Category],[2]!ProdManager[Prod_Manager])</f>
        <v>John Matter</v>
      </c>
      <c r="Q2918" s="15">
        <f>YEAR(Ventas[[#This Row],[Order Date]])</f>
        <v>2015</v>
      </c>
      <c r="R2918" s="15" t="str">
        <f>TEXT(Ventas[[#This Row],[Order Date]],"MMM")</f>
        <v>jun</v>
      </c>
    </row>
    <row r="2919" spans="1:18" x14ac:dyDescent="0.25">
      <c r="A2919" s="6">
        <v>10415</v>
      </c>
      <c r="B2919" s="6" t="s">
        <v>39</v>
      </c>
      <c r="C2919" s="6" t="s">
        <v>15</v>
      </c>
      <c r="D2919" s="6">
        <v>2</v>
      </c>
      <c r="E2919" s="6">
        <v>1.6</v>
      </c>
      <c r="F2919" s="6">
        <v>20</v>
      </c>
      <c r="G2919" s="6" t="s">
        <v>223</v>
      </c>
      <c r="H2919" s="6" t="s">
        <v>224</v>
      </c>
      <c r="I2919" s="6" t="s">
        <v>84</v>
      </c>
      <c r="J2919" s="7">
        <v>42045</v>
      </c>
      <c r="K2919" s="12">
        <f>Ventas[[#This Row],[Unit Price]]*Ventas[[#This Row],[Quantity]]</f>
        <v>40</v>
      </c>
      <c r="L2919" s="12">
        <f>Ventas[[#This Row],[Unit Cost]]*Ventas[[#This Row],[Quantity]]</f>
        <v>32</v>
      </c>
      <c r="M2919" s="14">
        <f>Ventas[[#This Row],[Ingresos]]-Ventas[[#This Row],[Costes]]</f>
        <v>8</v>
      </c>
      <c r="N2919" s="14" t="str">
        <f>_xlfn.XLOOKUP(Ventas[[#This Row],[Ship Country]],[1]!Countries[Ship Country],[1]!Countries[Area],"No registrado")</f>
        <v>Nord America</v>
      </c>
      <c r="O2919" s="14" t="str">
        <f>_xlfn.XLOOKUP(Ventas[[#This Row],[Ship Country]],[1]!Countries[Ship Country],[1]!Countries[Continent],"No existe")</f>
        <v>America</v>
      </c>
      <c r="P2919" s="15" t="str">
        <f>_xlfn.XLOOKUP(Ventas[[#This Row],[Category]],[2]!ProdManager[Category],[2]!ProdManager[Prod_Manager])</f>
        <v>Peter Stone</v>
      </c>
      <c r="Q2919" s="15">
        <f>YEAR(Ventas[[#This Row],[Order Date]])</f>
        <v>2015</v>
      </c>
      <c r="R2919" s="15" t="str">
        <f>TEXT(Ventas[[#This Row],[Order Date]],"MMM")</f>
        <v>feb</v>
      </c>
    </row>
    <row r="2920" spans="1:18" x14ac:dyDescent="0.25">
      <c r="A2920" s="4">
        <v>10416</v>
      </c>
      <c r="B2920" s="4" t="s">
        <v>130</v>
      </c>
      <c r="C2920" s="4" t="s">
        <v>35</v>
      </c>
      <c r="D2920" s="4">
        <v>7.3</v>
      </c>
      <c r="E2920" s="4">
        <v>4.7450000000000001</v>
      </c>
      <c r="F2920" s="4">
        <v>20</v>
      </c>
      <c r="G2920" s="4" t="s">
        <v>95</v>
      </c>
      <c r="H2920" s="4" t="s">
        <v>96</v>
      </c>
      <c r="I2920" s="4" t="s">
        <v>97</v>
      </c>
      <c r="J2920" s="5">
        <v>41647</v>
      </c>
      <c r="K2920" s="12">
        <f>Ventas[[#This Row],[Unit Price]]*Ventas[[#This Row],[Quantity]]</f>
        <v>146</v>
      </c>
      <c r="L2920" s="12">
        <f>Ventas[[#This Row],[Unit Cost]]*Ventas[[#This Row],[Quantity]]</f>
        <v>94.9</v>
      </c>
      <c r="M2920" s="14">
        <f>Ventas[[#This Row],[Ingresos]]-Ventas[[#This Row],[Costes]]</f>
        <v>51.099999999999994</v>
      </c>
      <c r="N2920" s="14" t="str">
        <f>_xlfn.XLOOKUP(Ventas[[#This Row],[Ship Country]],[1]!Countries[Ship Country],[1]!Countries[Area],"No registrado")</f>
        <v>Nord Europe</v>
      </c>
      <c r="O2920" s="14" t="str">
        <f>_xlfn.XLOOKUP(Ventas[[#This Row],[Ship Country]],[1]!Countries[Ship Country],[1]!Countries[Continent],"No existe")</f>
        <v>Europe</v>
      </c>
      <c r="P2920" s="15" t="str">
        <f>_xlfn.XLOOKUP(Ventas[[#This Row],[Category]],[2]!ProdManager[Category],[2]!ProdManager[Prod_Manager])</f>
        <v>Lydia Sinn</v>
      </c>
      <c r="Q2920" s="15">
        <f>YEAR(Ventas[[#This Row],[Order Date]])</f>
        <v>2014</v>
      </c>
      <c r="R2920" s="15" t="str">
        <f>TEXT(Ventas[[#This Row],[Order Date]],"MMM")</f>
        <v>ene</v>
      </c>
    </row>
    <row r="2921" spans="1:18" x14ac:dyDescent="0.25">
      <c r="A2921" s="6">
        <v>10416</v>
      </c>
      <c r="B2921" s="6" t="s">
        <v>58</v>
      </c>
      <c r="C2921" s="6" t="s">
        <v>46</v>
      </c>
      <c r="D2921" s="6">
        <v>26.2</v>
      </c>
      <c r="E2921" s="6">
        <v>19.911999999999999</v>
      </c>
      <c r="F2921" s="6">
        <v>10</v>
      </c>
      <c r="G2921" s="6" t="s">
        <v>95</v>
      </c>
      <c r="H2921" s="6" t="s">
        <v>96</v>
      </c>
      <c r="I2921" s="6" t="s">
        <v>97</v>
      </c>
      <c r="J2921" s="7">
        <v>41914</v>
      </c>
      <c r="K2921" s="12">
        <f>Ventas[[#This Row],[Unit Price]]*Ventas[[#This Row],[Quantity]]</f>
        <v>262</v>
      </c>
      <c r="L2921" s="12">
        <f>Ventas[[#This Row],[Unit Cost]]*Ventas[[#This Row],[Quantity]]</f>
        <v>199.12</v>
      </c>
      <c r="M2921" s="14">
        <f>Ventas[[#This Row],[Ingresos]]-Ventas[[#This Row],[Costes]]</f>
        <v>62.879999999999995</v>
      </c>
      <c r="N2921" s="14" t="str">
        <f>_xlfn.XLOOKUP(Ventas[[#This Row],[Ship Country]],[1]!Countries[Ship Country],[1]!Countries[Area],"No registrado")</f>
        <v>Nord Europe</v>
      </c>
      <c r="O2921" s="14" t="str">
        <f>_xlfn.XLOOKUP(Ventas[[#This Row],[Ship Country]],[1]!Countries[Ship Country],[1]!Countries[Continent],"No existe")</f>
        <v>Europe</v>
      </c>
      <c r="P2921" s="15" t="str">
        <f>_xlfn.XLOOKUP(Ventas[[#This Row],[Category]],[2]!ProdManager[Category],[2]!ProdManager[Prod_Manager])</f>
        <v>John Matter</v>
      </c>
      <c r="Q2921" s="15">
        <f>YEAR(Ventas[[#This Row],[Order Date]])</f>
        <v>2014</v>
      </c>
      <c r="R2921" s="15" t="str">
        <f>TEXT(Ventas[[#This Row],[Order Date]],"MMM")</f>
        <v>oct</v>
      </c>
    </row>
    <row r="2922" spans="1:18" x14ac:dyDescent="0.25">
      <c r="A2922" s="4">
        <v>10416</v>
      </c>
      <c r="B2922" s="4" t="s">
        <v>33</v>
      </c>
      <c r="C2922" s="4" t="s">
        <v>10</v>
      </c>
      <c r="D2922" s="4">
        <v>15.6</v>
      </c>
      <c r="E2922" s="4">
        <v>12.48</v>
      </c>
      <c r="F2922" s="4">
        <v>20</v>
      </c>
      <c r="G2922" s="4" t="s">
        <v>95</v>
      </c>
      <c r="H2922" s="4" t="s">
        <v>96</v>
      </c>
      <c r="I2922" s="4" t="s">
        <v>97</v>
      </c>
      <c r="J2922" s="5">
        <v>42075</v>
      </c>
      <c r="K2922" s="12">
        <f>Ventas[[#This Row],[Unit Price]]*Ventas[[#This Row],[Quantity]]</f>
        <v>312</v>
      </c>
      <c r="L2922" s="12">
        <f>Ventas[[#This Row],[Unit Cost]]*Ventas[[#This Row],[Quantity]]</f>
        <v>249.60000000000002</v>
      </c>
      <c r="M2922" s="14">
        <f>Ventas[[#This Row],[Ingresos]]-Ventas[[#This Row],[Costes]]</f>
        <v>62.399999999999977</v>
      </c>
      <c r="N2922" s="14" t="str">
        <f>_xlfn.XLOOKUP(Ventas[[#This Row],[Ship Country]],[1]!Countries[Ship Country],[1]!Countries[Area],"No registrado")</f>
        <v>Nord Europe</v>
      </c>
      <c r="O2922" s="14" t="str">
        <f>_xlfn.XLOOKUP(Ventas[[#This Row],[Ship Country]],[1]!Countries[Ship Country],[1]!Countries[Continent],"No existe")</f>
        <v>Europe</v>
      </c>
      <c r="P2922" s="15" t="str">
        <f>_xlfn.XLOOKUP(Ventas[[#This Row],[Category]],[2]!ProdManager[Category],[2]!ProdManager[Prod_Manager])</f>
        <v>Marc Caine</v>
      </c>
      <c r="Q2922" s="15">
        <f>YEAR(Ventas[[#This Row],[Order Date]])</f>
        <v>2015</v>
      </c>
      <c r="R2922" s="15" t="str">
        <f>TEXT(Ventas[[#This Row],[Order Date]],"MMM")</f>
        <v>mar</v>
      </c>
    </row>
    <row r="2923" spans="1:18" x14ac:dyDescent="0.25">
      <c r="A2923" s="6">
        <v>10417</v>
      </c>
      <c r="B2923" s="6" t="s">
        <v>188</v>
      </c>
      <c r="C2923" s="6" t="s">
        <v>43</v>
      </c>
      <c r="D2923" s="6">
        <v>210.8</v>
      </c>
      <c r="E2923" s="6">
        <v>191.828</v>
      </c>
      <c r="F2923" s="6">
        <v>50</v>
      </c>
      <c r="G2923" s="6" t="s">
        <v>198</v>
      </c>
      <c r="H2923" s="6" t="s">
        <v>199</v>
      </c>
      <c r="I2923" s="6" t="s">
        <v>200</v>
      </c>
      <c r="J2923" s="7">
        <v>41820</v>
      </c>
      <c r="K2923" s="12">
        <f>Ventas[[#This Row],[Unit Price]]*Ventas[[#This Row],[Quantity]]</f>
        <v>10540</v>
      </c>
      <c r="L2923" s="12">
        <f>Ventas[[#This Row],[Unit Cost]]*Ventas[[#This Row],[Quantity]]</f>
        <v>9591.4</v>
      </c>
      <c r="M2923" s="14">
        <f>Ventas[[#This Row],[Ingresos]]-Ventas[[#This Row],[Costes]]</f>
        <v>948.60000000000036</v>
      </c>
      <c r="N2923" s="14" t="str">
        <f>_xlfn.XLOOKUP(Ventas[[#This Row],[Ship Country]],[1]!Countries[Ship Country],[1]!Countries[Area],"No registrado")</f>
        <v>Nord Europe</v>
      </c>
      <c r="O2923" s="14" t="str">
        <f>_xlfn.XLOOKUP(Ventas[[#This Row],[Ship Country]],[1]!Countries[Ship Country],[1]!Countries[Continent],"No existe")</f>
        <v>Europe</v>
      </c>
      <c r="P2923" s="15" t="str">
        <f>_xlfn.XLOOKUP(Ventas[[#This Row],[Category]],[2]!ProdManager[Category],[2]!ProdManager[Prod_Manager])</f>
        <v>John Matter</v>
      </c>
      <c r="Q2923" s="15">
        <f>YEAR(Ventas[[#This Row],[Order Date]])</f>
        <v>2014</v>
      </c>
      <c r="R2923" s="15" t="str">
        <f>TEXT(Ventas[[#This Row],[Order Date]],"MMM")</f>
        <v>jun</v>
      </c>
    </row>
    <row r="2924" spans="1:18" x14ac:dyDescent="0.25">
      <c r="A2924" s="4">
        <v>10417</v>
      </c>
      <c r="B2924" s="4" t="s">
        <v>141</v>
      </c>
      <c r="C2924" s="4" t="s">
        <v>29</v>
      </c>
      <c r="D2924" s="4">
        <v>9.6</v>
      </c>
      <c r="E2924" s="4">
        <v>6.72</v>
      </c>
      <c r="F2924" s="4">
        <v>2</v>
      </c>
      <c r="G2924" s="4" t="s">
        <v>198</v>
      </c>
      <c r="H2924" s="4" t="s">
        <v>199</v>
      </c>
      <c r="I2924" s="4" t="s">
        <v>200</v>
      </c>
      <c r="J2924" s="5">
        <v>42117</v>
      </c>
      <c r="K2924" s="12">
        <f>Ventas[[#This Row],[Unit Price]]*Ventas[[#This Row],[Quantity]]</f>
        <v>19.2</v>
      </c>
      <c r="L2924" s="12">
        <f>Ventas[[#This Row],[Unit Cost]]*Ventas[[#This Row],[Quantity]]</f>
        <v>13.44</v>
      </c>
      <c r="M2924" s="14">
        <f>Ventas[[#This Row],[Ingresos]]-Ventas[[#This Row],[Costes]]</f>
        <v>5.76</v>
      </c>
      <c r="N2924" s="14" t="str">
        <f>_xlfn.XLOOKUP(Ventas[[#This Row],[Ship Country]],[1]!Countries[Ship Country],[1]!Countries[Area],"No registrado")</f>
        <v>Nord Europe</v>
      </c>
      <c r="O2924" s="14" t="str">
        <f>_xlfn.XLOOKUP(Ventas[[#This Row],[Ship Country]],[1]!Countries[Ship Country],[1]!Countries[Continent],"No existe")</f>
        <v>Europe</v>
      </c>
      <c r="P2924" s="15" t="str">
        <f>_xlfn.XLOOKUP(Ventas[[#This Row],[Category]],[2]!ProdManager[Category],[2]!ProdManager[Prod_Manager])</f>
        <v>Peter Stone</v>
      </c>
      <c r="Q2924" s="15">
        <f>YEAR(Ventas[[#This Row],[Order Date]])</f>
        <v>2015</v>
      </c>
      <c r="R2924" s="15" t="str">
        <f>TEXT(Ventas[[#This Row],[Order Date]],"MMM")</f>
        <v>abr</v>
      </c>
    </row>
    <row r="2925" spans="1:18" x14ac:dyDescent="0.25">
      <c r="A2925" s="6">
        <v>10417</v>
      </c>
      <c r="B2925" s="6" t="s">
        <v>142</v>
      </c>
      <c r="C2925" s="6" t="s">
        <v>35</v>
      </c>
      <c r="D2925" s="6">
        <v>10</v>
      </c>
      <c r="E2925" s="6">
        <v>6.6999999999999993</v>
      </c>
      <c r="F2925" s="6">
        <v>36</v>
      </c>
      <c r="G2925" s="6" t="s">
        <v>198</v>
      </c>
      <c r="H2925" s="6" t="s">
        <v>199</v>
      </c>
      <c r="I2925" s="6" t="s">
        <v>200</v>
      </c>
      <c r="J2925" s="7">
        <v>41678</v>
      </c>
      <c r="K2925" s="12">
        <f>Ventas[[#This Row],[Unit Price]]*Ventas[[#This Row],[Quantity]]</f>
        <v>360</v>
      </c>
      <c r="L2925" s="12">
        <f>Ventas[[#This Row],[Unit Cost]]*Ventas[[#This Row],[Quantity]]</f>
        <v>241.2</v>
      </c>
      <c r="M2925" s="14">
        <f>Ventas[[#This Row],[Ingresos]]-Ventas[[#This Row],[Costes]]</f>
        <v>118.80000000000001</v>
      </c>
      <c r="N2925" s="14" t="str">
        <f>_xlfn.XLOOKUP(Ventas[[#This Row],[Ship Country]],[1]!Countries[Ship Country],[1]!Countries[Area],"No registrado")</f>
        <v>Nord Europe</v>
      </c>
      <c r="O2925" s="14" t="str">
        <f>_xlfn.XLOOKUP(Ventas[[#This Row],[Ship Country]],[1]!Countries[Ship Country],[1]!Countries[Continent],"No existe")</f>
        <v>Europe</v>
      </c>
      <c r="P2925" s="15" t="str">
        <f>_xlfn.XLOOKUP(Ventas[[#This Row],[Category]],[2]!ProdManager[Category],[2]!ProdManager[Prod_Manager])</f>
        <v>Lydia Sinn</v>
      </c>
      <c r="Q2925" s="15">
        <f>YEAR(Ventas[[#This Row],[Order Date]])</f>
        <v>2014</v>
      </c>
      <c r="R2925" s="15" t="str">
        <f>TEXT(Ventas[[#This Row],[Order Date]],"MMM")</f>
        <v>feb</v>
      </c>
    </row>
    <row r="2926" spans="1:18" x14ac:dyDescent="0.25">
      <c r="A2926" s="4">
        <v>10417</v>
      </c>
      <c r="B2926" s="4" t="s">
        <v>61</v>
      </c>
      <c r="C2926" s="4" t="s">
        <v>24</v>
      </c>
      <c r="D2926" s="4">
        <v>10.4</v>
      </c>
      <c r="E2926" s="4">
        <v>8.2160000000000011</v>
      </c>
      <c r="F2926" s="4">
        <v>35</v>
      </c>
      <c r="G2926" s="4" t="s">
        <v>198</v>
      </c>
      <c r="H2926" s="4" t="s">
        <v>199</v>
      </c>
      <c r="I2926" s="4" t="s">
        <v>200</v>
      </c>
      <c r="J2926" s="5">
        <v>42161</v>
      </c>
      <c r="K2926" s="12">
        <f>Ventas[[#This Row],[Unit Price]]*Ventas[[#This Row],[Quantity]]</f>
        <v>364</v>
      </c>
      <c r="L2926" s="12">
        <f>Ventas[[#This Row],[Unit Cost]]*Ventas[[#This Row],[Quantity]]</f>
        <v>287.56000000000006</v>
      </c>
      <c r="M2926" s="14">
        <f>Ventas[[#This Row],[Ingresos]]-Ventas[[#This Row],[Costes]]</f>
        <v>76.439999999999941</v>
      </c>
      <c r="N2926" s="14" t="str">
        <f>_xlfn.XLOOKUP(Ventas[[#This Row],[Ship Country]],[1]!Countries[Ship Country],[1]!Countries[Area],"No registrado")</f>
        <v>Nord Europe</v>
      </c>
      <c r="O2926" s="14" t="str">
        <f>_xlfn.XLOOKUP(Ventas[[#This Row],[Ship Country]],[1]!Countries[Ship Country],[1]!Countries[Continent],"No existe")</f>
        <v>Europe</v>
      </c>
      <c r="P2926" s="15" t="str">
        <f>_xlfn.XLOOKUP(Ventas[[#This Row],[Category]],[2]!ProdManager[Category],[2]!ProdManager[Prod_Manager])</f>
        <v>Lydia Sinn</v>
      </c>
      <c r="Q2926" s="15">
        <f>YEAR(Ventas[[#This Row],[Order Date]])</f>
        <v>2015</v>
      </c>
      <c r="R2926" s="15" t="str">
        <f>TEXT(Ventas[[#This Row],[Order Date]],"MMM")</f>
        <v>jun</v>
      </c>
    </row>
    <row r="2927" spans="1:18" x14ac:dyDescent="0.25">
      <c r="A2927" s="6">
        <v>10418</v>
      </c>
      <c r="B2927" s="6" t="s">
        <v>239</v>
      </c>
      <c r="C2927" s="6" t="s">
        <v>24</v>
      </c>
      <c r="D2927" s="6">
        <v>22.8</v>
      </c>
      <c r="E2927" s="6">
        <v>19.38</v>
      </c>
      <c r="F2927" s="6">
        <v>16</v>
      </c>
      <c r="G2927" s="6" t="s">
        <v>110</v>
      </c>
      <c r="H2927" s="6" t="s">
        <v>111</v>
      </c>
      <c r="I2927" s="6" t="s">
        <v>21</v>
      </c>
      <c r="J2927" s="7">
        <v>41914</v>
      </c>
      <c r="K2927" s="12">
        <f>Ventas[[#This Row],[Unit Price]]*Ventas[[#This Row],[Quantity]]</f>
        <v>364.8</v>
      </c>
      <c r="L2927" s="12">
        <f>Ventas[[#This Row],[Unit Cost]]*Ventas[[#This Row],[Quantity]]</f>
        <v>310.08</v>
      </c>
      <c r="M2927" s="14">
        <f>Ventas[[#This Row],[Ingresos]]-Ventas[[#This Row],[Costes]]</f>
        <v>54.720000000000027</v>
      </c>
      <c r="N2927" s="14" t="str">
        <f>_xlfn.XLOOKUP(Ventas[[#This Row],[Ship Country]],[1]!Countries[Ship Country],[1]!Countries[Area],"No registrado")</f>
        <v>Nord Europe</v>
      </c>
      <c r="O2927" s="14" t="str">
        <f>_xlfn.XLOOKUP(Ventas[[#This Row],[Ship Country]],[1]!Countries[Ship Country],[1]!Countries[Continent],"No existe")</f>
        <v>Europe</v>
      </c>
      <c r="P2927" s="15" t="str">
        <f>_xlfn.XLOOKUP(Ventas[[#This Row],[Category]],[2]!ProdManager[Category],[2]!ProdManager[Prod_Manager])</f>
        <v>Lydia Sinn</v>
      </c>
      <c r="Q2927" s="15">
        <f>YEAR(Ventas[[#This Row],[Order Date]])</f>
        <v>2014</v>
      </c>
      <c r="R2927" s="15" t="str">
        <f>TEXT(Ventas[[#This Row],[Order Date]],"MMM")</f>
        <v>oct</v>
      </c>
    </row>
    <row r="2928" spans="1:18" x14ac:dyDescent="0.25">
      <c r="A2928" s="4">
        <v>10418</v>
      </c>
      <c r="B2928" s="4" t="s">
        <v>50</v>
      </c>
      <c r="C2928" s="4" t="s">
        <v>18</v>
      </c>
      <c r="D2928" s="4">
        <v>8</v>
      </c>
      <c r="E2928" s="4">
        <v>6.32</v>
      </c>
      <c r="F2928" s="4">
        <v>15</v>
      </c>
      <c r="G2928" s="4" t="s">
        <v>110</v>
      </c>
      <c r="H2928" s="4" t="s">
        <v>111</v>
      </c>
      <c r="I2928" s="4" t="s">
        <v>21</v>
      </c>
      <c r="J2928" s="5">
        <v>41772</v>
      </c>
      <c r="K2928" s="12">
        <f>Ventas[[#This Row],[Unit Price]]*Ventas[[#This Row],[Quantity]]</f>
        <v>120</v>
      </c>
      <c r="L2928" s="12">
        <f>Ventas[[#This Row],[Unit Cost]]*Ventas[[#This Row],[Quantity]]</f>
        <v>94.800000000000011</v>
      </c>
      <c r="M2928" s="14">
        <f>Ventas[[#This Row],[Ingresos]]-Ventas[[#This Row],[Costes]]</f>
        <v>25.199999999999989</v>
      </c>
      <c r="N2928" s="14" t="str">
        <f>_xlfn.XLOOKUP(Ventas[[#This Row],[Ship Country]],[1]!Countries[Ship Country],[1]!Countries[Area],"No registrado")</f>
        <v>Nord Europe</v>
      </c>
      <c r="O2928" s="14" t="str">
        <f>_xlfn.XLOOKUP(Ventas[[#This Row],[Ship Country]],[1]!Countries[Ship Country],[1]!Countries[Continent],"No existe")</f>
        <v>Europe</v>
      </c>
      <c r="P2928" s="15" t="str">
        <f>_xlfn.XLOOKUP(Ventas[[#This Row],[Category]],[2]!ProdManager[Category],[2]!ProdManager[Prod_Manager])</f>
        <v>Marc Caine</v>
      </c>
      <c r="Q2928" s="15">
        <f>YEAR(Ventas[[#This Row],[Order Date]])</f>
        <v>2014</v>
      </c>
      <c r="R2928" s="15" t="str">
        <f>TEXT(Ventas[[#This Row],[Order Date]],"MMM")</f>
        <v>may</v>
      </c>
    </row>
    <row r="2929" spans="1:18" x14ac:dyDescent="0.25">
      <c r="A2929" s="6">
        <v>10418</v>
      </c>
      <c r="B2929" s="6" t="s">
        <v>55</v>
      </c>
      <c r="C2929" s="6" t="s">
        <v>43</v>
      </c>
      <c r="D2929" s="6">
        <v>15.2</v>
      </c>
      <c r="E2929" s="6">
        <v>13.68</v>
      </c>
      <c r="F2929" s="6">
        <v>60</v>
      </c>
      <c r="G2929" s="6" t="s">
        <v>110</v>
      </c>
      <c r="H2929" s="6" t="s">
        <v>111</v>
      </c>
      <c r="I2929" s="6" t="s">
        <v>21</v>
      </c>
      <c r="J2929" s="7">
        <v>41827</v>
      </c>
      <c r="K2929" s="12">
        <f>Ventas[[#This Row],[Unit Price]]*Ventas[[#This Row],[Quantity]]</f>
        <v>912</v>
      </c>
      <c r="L2929" s="12">
        <f>Ventas[[#This Row],[Unit Cost]]*Ventas[[#This Row],[Quantity]]</f>
        <v>820.8</v>
      </c>
      <c r="M2929" s="14">
        <f>Ventas[[#This Row],[Ingresos]]-Ventas[[#This Row],[Costes]]</f>
        <v>91.200000000000045</v>
      </c>
      <c r="N2929" s="14" t="str">
        <f>_xlfn.XLOOKUP(Ventas[[#This Row],[Ship Country]],[1]!Countries[Ship Country],[1]!Countries[Area],"No registrado")</f>
        <v>Nord Europe</v>
      </c>
      <c r="O2929" s="14" t="str">
        <f>_xlfn.XLOOKUP(Ventas[[#This Row],[Ship Country]],[1]!Countries[Ship Country],[1]!Countries[Continent],"No existe")</f>
        <v>Europe</v>
      </c>
      <c r="P2929" s="15" t="str">
        <f>_xlfn.XLOOKUP(Ventas[[#This Row],[Category]],[2]!ProdManager[Category],[2]!ProdManager[Prod_Manager])</f>
        <v>John Matter</v>
      </c>
      <c r="Q2929" s="15">
        <f>YEAR(Ventas[[#This Row],[Order Date]])</f>
        <v>2014</v>
      </c>
      <c r="R2929" s="15" t="str">
        <f>TEXT(Ventas[[#This Row],[Order Date]],"MMM")</f>
        <v>jul</v>
      </c>
    </row>
    <row r="2930" spans="1:18" x14ac:dyDescent="0.25">
      <c r="A2930" s="4">
        <v>10418</v>
      </c>
      <c r="B2930" s="4" t="s">
        <v>195</v>
      </c>
      <c r="C2930" s="4" t="s">
        <v>35</v>
      </c>
      <c r="D2930" s="4">
        <v>7.6</v>
      </c>
      <c r="E2930" s="4">
        <v>4.9399999999999995</v>
      </c>
      <c r="F2930" s="4">
        <v>55</v>
      </c>
      <c r="G2930" s="4" t="s">
        <v>110</v>
      </c>
      <c r="H2930" s="4" t="s">
        <v>111</v>
      </c>
      <c r="I2930" s="4" t="s">
        <v>21</v>
      </c>
      <c r="J2930" s="5">
        <v>41942</v>
      </c>
      <c r="K2930" s="12">
        <f>Ventas[[#This Row],[Unit Price]]*Ventas[[#This Row],[Quantity]]</f>
        <v>418</v>
      </c>
      <c r="L2930" s="12">
        <f>Ventas[[#This Row],[Unit Cost]]*Ventas[[#This Row],[Quantity]]</f>
        <v>271.7</v>
      </c>
      <c r="M2930" s="14">
        <f>Ventas[[#This Row],[Ingresos]]-Ventas[[#This Row],[Costes]]</f>
        <v>146.30000000000001</v>
      </c>
      <c r="N2930" s="14" t="str">
        <f>_xlfn.XLOOKUP(Ventas[[#This Row],[Ship Country]],[1]!Countries[Ship Country],[1]!Countries[Area],"No registrado")</f>
        <v>Nord Europe</v>
      </c>
      <c r="O2930" s="14" t="str">
        <f>_xlfn.XLOOKUP(Ventas[[#This Row],[Ship Country]],[1]!Countries[Ship Country],[1]!Countries[Continent],"No existe")</f>
        <v>Europe</v>
      </c>
      <c r="P2930" s="15" t="str">
        <f>_xlfn.XLOOKUP(Ventas[[#This Row],[Category]],[2]!ProdManager[Category],[2]!ProdManager[Prod_Manager])</f>
        <v>Lydia Sinn</v>
      </c>
      <c r="Q2930" s="15">
        <f>YEAR(Ventas[[#This Row],[Order Date]])</f>
        <v>2014</v>
      </c>
      <c r="R2930" s="15" t="str">
        <f>TEXT(Ventas[[#This Row],[Order Date]],"MMM")</f>
        <v>oct</v>
      </c>
    </row>
    <row r="2931" spans="1:18" x14ac:dyDescent="0.25">
      <c r="A2931" s="6">
        <v>10419</v>
      </c>
      <c r="B2931" s="6" t="s">
        <v>155</v>
      </c>
      <c r="C2931" s="6" t="s">
        <v>15</v>
      </c>
      <c r="D2931" s="6">
        <v>28.8</v>
      </c>
      <c r="E2931" s="6">
        <v>23.328000000000003</v>
      </c>
      <c r="F2931" s="6">
        <v>20</v>
      </c>
      <c r="G2931" s="6" t="s">
        <v>53</v>
      </c>
      <c r="H2931" s="6" t="s">
        <v>54</v>
      </c>
      <c r="I2931" s="6" t="s">
        <v>49</v>
      </c>
      <c r="J2931" s="7">
        <v>41900</v>
      </c>
      <c r="K2931" s="12">
        <f>Ventas[[#This Row],[Unit Price]]*Ventas[[#This Row],[Quantity]]</f>
        <v>576</v>
      </c>
      <c r="L2931" s="12">
        <f>Ventas[[#This Row],[Unit Cost]]*Ventas[[#This Row],[Quantity]]</f>
        <v>466.56000000000006</v>
      </c>
      <c r="M2931" s="14">
        <f>Ventas[[#This Row],[Ingresos]]-Ventas[[#This Row],[Costes]]</f>
        <v>109.43999999999994</v>
      </c>
      <c r="N2931" s="14" t="str">
        <f>_xlfn.XLOOKUP(Ventas[[#This Row],[Ship Country]],[1]!Countries[Ship Country],[1]!Countries[Area],"No registrado")</f>
        <v>Nord Europe</v>
      </c>
      <c r="O2931" s="14" t="str">
        <f>_xlfn.XLOOKUP(Ventas[[#This Row],[Ship Country]],[1]!Countries[Ship Country],[1]!Countries[Continent],"No existe")</f>
        <v>Europe</v>
      </c>
      <c r="P2931" s="15" t="str">
        <f>_xlfn.XLOOKUP(Ventas[[#This Row],[Category]],[2]!ProdManager[Category],[2]!ProdManager[Prod_Manager])</f>
        <v>Peter Stone</v>
      </c>
      <c r="Q2931" s="15">
        <f>YEAR(Ventas[[#This Row],[Order Date]])</f>
        <v>2014</v>
      </c>
      <c r="R2931" s="15" t="str">
        <f>TEXT(Ventas[[#This Row],[Order Date]],"MMM")</f>
        <v>sep</v>
      </c>
    </row>
    <row r="2932" spans="1:18" x14ac:dyDescent="0.25">
      <c r="A2932" s="4">
        <v>10419</v>
      </c>
      <c r="B2932" s="4" t="s">
        <v>40</v>
      </c>
      <c r="C2932" s="4" t="s">
        <v>15</v>
      </c>
      <c r="D2932" s="4">
        <v>27.2</v>
      </c>
      <c r="E2932" s="4">
        <v>21.216000000000001</v>
      </c>
      <c r="F2932" s="4">
        <v>60</v>
      </c>
      <c r="G2932" s="4" t="s">
        <v>53</v>
      </c>
      <c r="H2932" s="4" t="s">
        <v>54</v>
      </c>
      <c r="I2932" s="4" t="s">
        <v>49</v>
      </c>
      <c r="J2932" s="5">
        <v>41927</v>
      </c>
      <c r="K2932" s="12">
        <f>Ventas[[#This Row],[Unit Price]]*Ventas[[#This Row],[Quantity]]</f>
        <v>1632</v>
      </c>
      <c r="L2932" s="12">
        <f>Ventas[[#This Row],[Unit Cost]]*Ventas[[#This Row],[Quantity]]</f>
        <v>1272.96</v>
      </c>
      <c r="M2932" s="14">
        <f>Ventas[[#This Row],[Ingresos]]-Ventas[[#This Row],[Costes]]</f>
        <v>359.03999999999996</v>
      </c>
      <c r="N2932" s="14" t="str">
        <f>_xlfn.XLOOKUP(Ventas[[#This Row],[Ship Country]],[1]!Countries[Ship Country],[1]!Countries[Area],"No registrado")</f>
        <v>Nord Europe</v>
      </c>
      <c r="O2932" s="14" t="str">
        <f>_xlfn.XLOOKUP(Ventas[[#This Row],[Ship Country]],[1]!Countries[Ship Country],[1]!Countries[Continent],"No existe")</f>
        <v>Europe</v>
      </c>
      <c r="P2932" s="15" t="str">
        <f>_xlfn.XLOOKUP(Ventas[[#This Row],[Category]],[2]!ProdManager[Category],[2]!ProdManager[Prod_Manager])</f>
        <v>Peter Stone</v>
      </c>
      <c r="Q2932" s="15">
        <f>YEAR(Ventas[[#This Row],[Order Date]])</f>
        <v>2014</v>
      </c>
      <c r="R2932" s="15" t="str">
        <f>TEXT(Ventas[[#This Row],[Order Date]],"MMM")</f>
        <v>oct</v>
      </c>
    </row>
    <row r="2933" spans="1:18" x14ac:dyDescent="0.25">
      <c r="A2933" s="6">
        <v>10420</v>
      </c>
      <c r="B2933" s="6" t="s">
        <v>240</v>
      </c>
      <c r="C2933" s="6" t="s">
        <v>46</v>
      </c>
      <c r="D2933" s="6">
        <v>77.599999999999994</v>
      </c>
      <c r="E2933" s="6">
        <v>58.975999999999999</v>
      </c>
      <c r="F2933" s="6">
        <v>20</v>
      </c>
      <c r="G2933" s="6" t="s">
        <v>59</v>
      </c>
      <c r="H2933" s="6" t="s">
        <v>60</v>
      </c>
      <c r="I2933" s="6" t="s">
        <v>27</v>
      </c>
      <c r="J2933" s="7">
        <v>41687</v>
      </c>
      <c r="K2933" s="12">
        <f>Ventas[[#This Row],[Unit Price]]*Ventas[[#This Row],[Quantity]]</f>
        <v>1552</v>
      </c>
      <c r="L2933" s="12">
        <f>Ventas[[#This Row],[Unit Cost]]*Ventas[[#This Row],[Quantity]]</f>
        <v>1179.52</v>
      </c>
      <c r="M2933" s="14">
        <f>Ventas[[#This Row],[Ingresos]]-Ventas[[#This Row],[Costes]]</f>
        <v>372.48</v>
      </c>
      <c r="N2933" s="14" t="str">
        <f>_xlfn.XLOOKUP(Ventas[[#This Row],[Ship Country]],[1]!Countries[Ship Country],[1]!Countries[Area],"No registrado")</f>
        <v>Sud America</v>
      </c>
      <c r="O2933" s="14" t="str">
        <f>_xlfn.XLOOKUP(Ventas[[#This Row],[Ship Country]],[1]!Countries[Ship Country],[1]!Countries[Continent],"No existe")</f>
        <v>America</v>
      </c>
      <c r="P2933" s="15" t="str">
        <f>_xlfn.XLOOKUP(Ventas[[#This Row],[Category]],[2]!ProdManager[Category],[2]!ProdManager[Prod_Manager])</f>
        <v>John Matter</v>
      </c>
      <c r="Q2933" s="15">
        <f>YEAR(Ventas[[#This Row],[Order Date]])</f>
        <v>2014</v>
      </c>
      <c r="R2933" s="15" t="str">
        <f>TEXT(Ventas[[#This Row],[Order Date]],"MMM")</f>
        <v>feb</v>
      </c>
    </row>
    <row r="2934" spans="1:18" x14ac:dyDescent="0.25">
      <c r="A2934" s="4">
        <v>10420</v>
      </c>
      <c r="B2934" s="4" t="s">
        <v>118</v>
      </c>
      <c r="C2934" s="4" t="s">
        <v>29</v>
      </c>
      <c r="D2934" s="4">
        <v>4.8</v>
      </c>
      <c r="E2934" s="4">
        <v>3.456</v>
      </c>
      <c r="F2934" s="4">
        <v>2</v>
      </c>
      <c r="G2934" s="4" t="s">
        <v>59</v>
      </c>
      <c r="H2934" s="4" t="s">
        <v>60</v>
      </c>
      <c r="I2934" s="4" t="s">
        <v>27</v>
      </c>
      <c r="J2934" s="5">
        <v>41640</v>
      </c>
      <c r="K2934" s="12">
        <f>Ventas[[#This Row],[Unit Price]]*Ventas[[#This Row],[Quantity]]</f>
        <v>9.6</v>
      </c>
      <c r="L2934" s="12">
        <f>Ventas[[#This Row],[Unit Cost]]*Ventas[[#This Row],[Quantity]]</f>
        <v>6.9119999999999999</v>
      </c>
      <c r="M2934" s="14">
        <f>Ventas[[#This Row],[Ingresos]]-Ventas[[#This Row],[Costes]]</f>
        <v>2.6879999999999997</v>
      </c>
      <c r="N2934" s="14" t="str">
        <f>_xlfn.XLOOKUP(Ventas[[#This Row],[Ship Country]],[1]!Countries[Ship Country],[1]!Countries[Area],"No registrado")</f>
        <v>Sud America</v>
      </c>
      <c r="O2934" s="14" t="str">
        <f>_xlfn.XLOOKUP(Ventas[[#This Row],[Ship Country]],[1]!Countries[Ship Country],[1]!Countries[Continent],"No existe")</f>
        <v>America</v>
      </c>
      <c r="P2934" s="15" t="str">
        <f>_xlfn.XLOOKUP(Ventas[[#This Row],[Category]],[2]!ProdManager[Category],[2]!ProdManager[Prod_Manager])</f>
        <v>Peter Stone</v>
      </c>
      <c r="Q2934" s="15">
        <f>YEAR(Ventas[[#This Row],[Order Date]])</f>
        <v>2014</v>
      </c>
      <c r="R2934" s="15" t="str">
        <f>TEXT(Ventas[[#This Row],[Order Date]],"MMM")</f>
        <v>ene</v>
      </c>
    </row>
    <row r="2935" spans="1:18" x14ac:dyDescent="0.25">
      <c r="A2935" s="6">
        <v>10420</v>
      </c>
      <c r="B2935" s="6" t="s">
        <v>79</v>
      </c>
      <c r="C2935" s="6" t="s">
        <v>43</v>
      </c>
      <c r="D2935" s="6">
        <v>12</v>
      </c>
      <c r="E2935" s="6">
        <v>10.56</v>
      </c>
      <c r="F2935" s="6">
        <v>8</v>
      </c>
      <c r="G2935" s="6" t="s">
        <v>59</v>
      </c>
      <c r="H2935" s="6" t="s">
        <v>60</v>
      </c>
      <c r="I2935" s="6" t="s">
        <v>27</v>
      </c>
      <c r="J2935" s="7">
        <v>41716</v>
      </c>
      <c r="K2935" s="12">
        <f>Ventas[[#This Row],[Unit Price]]*Ventas[[#This Row],[Quantity]]</f>
        <v>96</v>
      </c>
      <c r="L2935" s="12">
        <f>Ventas[[#This Row],[Unit Cost]]*Ventas[[#This Row],[Quantity]]</f>
        <v>84.48</v>
      </c>
      <c r="M2935" s="14">
        <f>Ventas[[#This Row],[Ingresos]]-Ventas[[#This Row],[Costes]]</f>
        <v>11.519999999999996</v>
      </c>
      <c r="N2935" s="14" t="str">
        <f>_xlfn.XLOOKUP(Ventas[[#This Row],[Ship Country]],[1]!Countries[Ship Country],[1]!Countries[Area],"No registrado")</f>
        <v>Sud America</v>
      </c>
      <c r="O2935" s="14" t="str">
        <f>_xlfn.XLOOKUP(Ventas[[#This Row],[Ship Country]],[1]!Countries[Ship Country],[1]!Countries[Continent],"No existe")</f>
        <v>America</v>
      </c>
      <c r="P2935" s="15" t="str">
        <f>_xlfn.XLOOKUP(Ventas[[#This Row],[Category]],[2]!ProdManager[Category],[2]!ProdManager[Prod_Manager])</f>
        <v>John Matter</v>
      </c>
      <c r="Q2935" s="15">
        <f>YEAR(Ventas[[#This Row],[Order Date]])</f>
        <v>2014</v>
      </c>
      <c r="R2935" s="15" t="str">
        <f>TEXT(Ventas[[#This Row],[Order Date]],"MMM")</f>
        <v>mar</v>
      </c>
    </row>
    <row r="2936" spans="1:18" x14ac:dyDescent="0.25">
      <c r="A2936" s="4">
        <v>10420</v>
      </c>
      <c r="B2936" s="4" t="s">
        <v>126</v>
      </c>
      <c r="C2936" s="4" t="s">
        <v>29</v>
      </c>
      <c r="D2936" s="4">
        <v>12</v>
      </c>
      <c r="E2936" s="4">
        <v>9</v>
      </c>
      <c r="F2936" s="4">
        <v>20</v>
      </c>
      <c r="G2936" s="4" t="s">
        <v>59</v>
      </c>
      <c r="H2936" s="4" t="s">
        <v>60</v>
      </c>
      <c r="I2936" s="4" t="s">
        <v>27</v>
      </c>
      <c r="J2936" s="5">
        <v>41869</v>
      </c>
      <c r="K2936" s="12">
        <f>Ventas[[#This Row],[Unit Price]]*Ventas[[#This Row],[Quantity]]</f>
        <v>240</v>
      </c>
      <c r="L2936" s="12">
        <f>Ventas[[#This Row],[Unit Cost]]*Ventas[[#This Row],[Quantity]]</f>
        <v>180</v>
      </c>
      <c r="M2936" s="14">
        <f>Ventas[[#This Row],[Ingresos]]-Ventas[[#This Row],[Costes]]</f>
        <v>60</v>
      </c>
      <c r="N2936" s="14" t="str">
        <f>_xlfn.XLOOKUP(Ventas[[#This Row],[Ship Country]],[1]!Countries[Ship Country],[1]!Countries[Area],"No registrado")</f>
        <v>Sud America</v>
      </c>
      <c r="O2936" s="14" t="str">
        <f>_xlfn.XLOOKUP(Ventas[[#This Row],[Ship Country]],[1]!Countries[Ship Country],[1]!Countries[Continent],"No existe")</f>
        <v>America</v>
      </c>
      <c r="P2936" s="15" t="str">
        <f>_xlfn.XLOOKUP(Ventas[[#This Row],[Category]],[2]!ProdManager[Category],[2]!ProdManager[Prod_Manager])</f>
        <v>Peter Stone</v>
      </c>
      <c r="Q2936" s="15">
        <f>YEAR(Ventas[[#This Row],[Order Date]])</f>
        <v>2014</v>
      </c>
      <c r="R2936" s="15" t="str">
        <f>TEXT(Ventas[[#This Row],[Order Date]],"MMM")</f>
        <v>ago</v>
      </c>
    </row>
    <row r="2937" spans="1:18" x14ac:dyDescent="0.25">
      <c r="A2937" s="6">
        <v>10421</v>
      </c>
      <c r="B2937" s="6" t="s">
        <v>130</v>
      </c>
      <c r="C2937" s="6" t="s">
        <v>35</v>
      </c>
      <c r="D2937" s="6">
        <v>7.3</v>
      </c>
      <c r="E2937" s="6">
        <v>4.8909999999999991</v>
      </c>
      <c r="F2937" s="6">
        <v>4</v>
      </c>
      <c r="G2937" s="6" t="s">
        <v>80</v>
      </c>
      <c r="H2937" s="6" t="s">
        <v>26</v>
      </c>
      <c r="I2937" s="6" t="s">
        <v>27</v>
      </c>
      <c r="J2937" s="7">
        <v>42071</v>
      </c>
      <c r="K2937" s="12">
        <f>Ventas[[#This Row],[Unit Price]]*Ventas[[#This Row],[Quantity]]</f>
        <v>29.2</v>
      </c>
      <c r="L2937" s="12">
        <f>Ventas[[#This Row],[Unit Cost]]*Ventas[[#This Row],[Quantity]]</f>
        <v>19.563999999999997</v>
      </c>
      <c r="M2937" s="14">
        <f>Ventas[[#This Row],[Ingresos]]-Ventas[[#This Row],[Costes]]</f>
        <v>9.6360000000000028</v>
      </c>
      <c r="N2937" s="14" t="str">
        <f>_xlfn.XLOOKUP(Ventas[[#This Row],[Ship Country]],[1]!Countries[Ship Country],[1]!Countries[Area],"No registrado")</f>
        <v>Sud America</v>
      </c>
      <c r="O2937" s="14" t="str">
        <f>_xlfn.XLOOKUP(Ventas[[#This Row],[Ship Country]],[1]!Countries[Ship Country],[1]!Countries[Continent],"No existe")</f>
        <v>America</v>
      </c>
      <c r="P2937" s="15" t="str">
        <f>_xlfn.XLOOKUP(Ventas[[#This Row],[Category]],[2]!ProdManager[Category],[2]!ProdManager[Prod_Manager])</f>
        <v>Lydia Sinn</v>
      </c>
      <c r="Q2937" s="15">
        <f>YEAR(Ventas[[#This Row],[Order Date]])</f>
        <v>2015</v>
      </c>
      <c r="R2937" s="15" t="str">
        <f>TEXT(Ventas[[#This Row],[Order Date]],"MMM")</f>
        <v>mar</v>
      </c>
    </row>
    <row r="2938" spans="1:18" x14ac:dyDescent="0.25">
      <c r="A2938" s="4">
        <v>10421</v>
      </c>
      <c r="B2938" s="4" t="s">
        <v>61</v>
      </c>
      <c r="C2938" s="4" t="s">
        <v>24</v>
      </c>
      <c r="D2938" s="4">
        <v>10.4</v>
      </c>
      <c r="E2938" s="4">
        <v>8.2160000000000011</v>
      </c>
      <c r="F2938" s="4">
        <v>10</v>
      </c>
      <c r="G2938" s="4" t="s">
        <v>80</v>
      </c>
      <c r="H2938" s="4" t="s">
        <v>26</v>
      </c>
      <c r="I2938" s="4" t="s">
        <v>27</v>
      </c>
      <c r="J2938" s="5">
        <v>41926</v>
      </c>
      <c r="K2938" s="12">
        <f>Ventas[[#This Row],[Unit Price]]*Ventas[[#This Row],[Quantity]]</f>
        <v>104</v>
      </c>
      <c r="L2938" s="12">
        <f>Ventas[[#This Row],[Unit Cost]]*Ventas[[#This Row],[Quantity]]</f>
        <v>82.160000000000011</v>
      </c>
      <c r="M2938" s="14">
        <f>Ventas[[#This Row],[Ingresos]]-Ventas[[#This Row],[Costes]]</f>
        <v>21.839999999999989</v>
      </c>
      <c r="N2938" s="14" t="str">
        <f>_xlfn.XLOOKUP(Ventas[[#This Row],[Ship Country]],[1]!Countries[Ship Country],[1]!Countries[Area],"No registrado")</f>
        <v>Sud America</v>
      </c>
      <c r="O2938" s="14" t="str">
        <f>_xlfn.XLOOKUP(Ventas[[#This Row],[Ship Country]],[1]!Countries[Ship Country],[1]!Countries[Continent],"No existe")</f>
        <v>America</v>
      </c>
      <c r="P2938" s="15" t="str">
        <f>_xlfn.XLOOKUP(Ventas[[#This Row],[Category]],[2]!ProdManager[Category],[2]!ProdManager[Prod_Manager])</f>
        <v>Lydia Sinn</v>
      </c>
      <c r="Q2938" s="15">
        <f>YEAR(Ventas[[#This Row],[Order Date]])</f>
        <v>2014</v>
      </c>
      <c r="R2938" s="15" t="str">
        <f>TEXT(Ventas[[#This Row],[Order Date]],"MMM")</f>
        <v>oct</v>
      </c>
    </row>
    <row r="2939" spans="1:18" x14ac:dyDescent="0.25">
      <c r="A2939" s="6">
        <v>10421</v>
      </c>
      <c r="B2939" s="6" t="s">
        <v>189</v>
      </c>
      <c r="C2939" s="6" t="s">
        <v>35</v>
      </c>
      <c r="D2939" s="6">
        <v>24.9</v>
      </c>
      <c r="E2939" s="6">
        <v>17.429999999999996</v>
      </c>
      <c r="F2939" s="6">
        <v>30</v>
      </c>
      <c r="G2939" s="6" t="s">
        <v>80</v>
      </c>
      <c r="H2939" s="6" t="s">
        <v>26</v>
      </c>
      <c r="I2939" s="6" t="s">
        <v>27</v>
      </c>
      <c r="J2939" s="7">
        <v>42043</v>
      </c>
      <c r="K2939" s="12">
        <f>Ventas[[#This Row],[Unit Price]]*Ventas[[#This Row],[Quantity]]</f>
        <v>747</v>
      </c>
      <c r="L2939" s="12">
        <f>Ventas[[#This Row],[Unit Cost]]*Ventas[[#This Row],[Quantity]]</f>
        <v>522.89999999999986</v>
      </c>
      <c r="M2939" s="14">
        <f>Ventas[[#This Row],[Ingresos]]-Ventas[[#This Row],[Costes]]</f>
        <v>224.10000000000014</v>
      </c>
      <c r="N2939" s="14" t="str">
        <f>_xlfn.XLOOKUP(Ventas[[#This Row],[Ship Country]],[1]!Countries[Ship Country],[1]!Countries[Area],"No registrado")</f>
        <v>Sud America</v>
      </c>
      <c r="O2939" s="14" t="str">
        <f>_xlfn.XLOOKUP(Ventas[[#This Row],[Ship Country]],[1]!Countries[Ship Country],[1]!Countries[Continent],"No existe")</f>
        <v>America</v>
      </c>
      <c r="P2939" s="15" t="str">
        <f>_xlfn.XLOOKUP(Ventas[[#This Row],[Category]],[2]!ProdManager[Category],[2]!ProdManager[Prod_Manager])</f>
        <v>Lydia Sinn</v>
      </c>
      <c r="Q2939" s="15">
        <f>YEAR(Ventas[[#This Row],[Order Date]])</f>
        <v>2015</v>
      </c>
      <c r="R2939" s="15" t="str">
        <f>TEXT(Ventas[[#This Row],[Order Date]],"MMM")</f>
        <v>feb</v>
      </c>
    </row>
    <row r="2940" spans="1:18" x14ac:dyDescent="0.25">
      <c r="A2940" s="4">
        <v>10421</v>
      </c>
      <c r="B2940" s="4" t="s">
        <v>58</v>
      </c>
      <c r="C2940" s="4" t="s">
        <v>46</v>
      </c>
      <c r="D2940" s="4">
        <v>26.2</v>
      </c>
      <c r="E2940" s="4">
        <v>20.173999999999999</v>
      </c>
      <c r="F2940" s="4">
        <v>15</v>
      </c>
      <c r="G2940" s="4" t="s">
        <v>80</v>
      </c>
      <c r="H2940" s="4" t="s">
        <v>26</v>
      </c>
      <c r="I2940" s="4" t="s">
        <v>27</v>
      </c>
      <c r="J2940" s="5">
        <v>41701</v>
      </c>
      <c r="K2940" s="12">
        <f>Ventas[[#This Row],[Unit Price]]*Ventas[[#This Row],[Quantity]]</f>
        <v>393</v>
      </c>
      <c r="L2940" s="12">
        <f>Ventas[[#This Row],[Unit Cost]]*Ventas[[#This Row],[Quantity]]</f>
        <v>302.61</v>
      </c>
      <c r="M2940" s="14">
        <f>Ventas[[#This Row],[Ingresos]]-Ventas[[#This Row],[Costes]]</f>
        <v>90.389999999999986</v>
      </c>
      <c r="N2940" s="14" t="str">
        <f>_xlfn.XLOOKUP(Ventas[[#This Row],[Ship Country]],[1]!Countries[Ship Country],[1]!Countries[Area],"No registrado")</f>
        <v>Sud America</v>
      </c>
      <c r="O2940" s="14" t="str">
        <f>_xlfn.XLOOKUP(Ventas[[#This Row],[Ship Country]],[1]!Countries[Ship Country],[1]!Countries[Continent],"No existe")</f>
        <v>America</v>
      </c>
      <c r="P2940" s="15" t="str">
        <f>_xlfn.XLOOKUP(Ventas[[#This Row],[Category]],[2]!ProdManager[Category],[2]!ProdManager[Prod_Manager])</f>
        <v>John Matter</v>
      </c>
      <c r="Q2940" s="15">
        <f>YEAR(Ventas[[#This Row],[Order Date]])</f>
        <v>2014</v>
      </c>
      <c r="R2940" s="15" t="str">
        <f>TEXT(Ventas[[#This Row],[Order Date]],"MMM")</f>
        <v>mar</v>
      </c>
    </row>
    <row r="2941" spans="1:18" x14ac:dyDescent="0.25">
      <c r="A2941" s="6">
        <v>10422</v>
      </c>
      <c r="B2941" s="6" t="s">
        <v>189</v>
      </c>
      <c r="C2941" s="6" t="s">
        <v>35</v>
      </c>
      <c r="D2941" s="6">
        <v>24.9</v>
      </c>
      <c r="E2941" s="6">
        <v>16.433999999999997</v>
      </c>
      <c r="F2941" s="6">
        <v>2</v>
      </c>
      <c r="G2941" s="6" t="s">
        <v>241</v>
      </c>
      <c r="H2941" s="6" t="s">
        <v>242</v>
      </c>
      <c r="I2941" s="6" t="s">
        <v>116</v>
      </c>
      <c r="J2941" s="7">
        <v>42227</v>
      </c>
      <c r="K2941" s="12">
        <f>Ventas[[#This Row],[Unit Price]]*Ventas[[#This Row],[Quantity]]</f>
        <v>49.8</v>
      </c>
      <c r="L2941" s="12">
        <f>Ventas[[#This Row],[Unit Cost]]*Ventas[[#This Row],[Quantity]]</f>
        <v>32.867999999999995</v>
      </c>
      <c r="M2941" s="14">
        <f>Ventas[[#This Row],[Ingresos]]-Ventas[[#This Row],[Costes]]</f>
        <v>16.932000000000002</v>
      </c>
      <c r="N2941" s="14" t="str">
        <f>_xlfn.XLOOKUP(Ventas[[#This Row],[Ship Country]],[1]!Countries[Ship Country],[1]!Countries[Area],"No registrado")</f>
        <v>Sud Europe</v>
      </c>
      <c r="O2941" s="14" t="str">
        <f>_xlfn.XLOOKUP(Ventas[[#This Row],[Ship Country]],[1]!Countries[Ship Country],[1]!Countries[Continent],"No existe")</f>
        <v>Europe</v>
      </c>
      <c r="P2941" s="15" t="str">
        <f>_xlfn.XLOOKUP(Ventas[[#This Row],[Category]],[2]!ProdManager[Category],[2]!ProdManager[Prod_Manager])</f>
        <v>Lydia Sinn</v>
      </c>
      <c r="Q2941" s="15">
        <f>YEAR(Ventas[[#This Row],[Order Date]])</f>
        <v>2015</v>
      </c>
      <c r="R2941" s="15" t="str">
        <f>TEXT(Ventas[[#This Row],[Order Date]],"MMM")</f>
        <v>ago</v>
      </c>
    </row>
    <row r="2942" spans="1:18" x14ac:dyDescent="0.25">
      <c r="A2942" s="4">
        <v>10423</v>
      </c>
      <c r="B2942" s="4" t="s">
        <v>44</v>
      </c>
      <c r="C2942" s="4" t="s">
        <v>15</v>
      </c>
      <c r="D2942" s="4">
        <v>10</v>
      </c>
      <c r="E2942" s="4">
        <v>8.5</v>
      </c>
      <c r="F2942" s="4">
        <v>14</v>
      </c>
      <c r="G2942" s="4" t="s">
        <v>243</v>
      </c>
      <c r="H2942" s="4" t="s">
        <v>244</v>
      </c>
      <c r="I2942" s="4" t="s">
        <v>27</v>
      </c>
      <c r="J2942" s="5">
        <v>42120</v>
      </c>
      <c r="K2942" s="12">
        <f>Ventas[[#This Row],[Unit Price]]*Ventas[[#This Row],[Quantity]]</f>
        <v>140</v>
      </c>
      <c r="L2942" s="12">
        <f>Ventas[[#This Row],[Unit Cost]]*Ventas[[#This Row],[Quantity]]</f>
        <v>119</v>
      </c>
      <c r="M2942" s="14">
        <f>Ventas[[#This Row],[Ingresos]]-Ventas[[#This Row],[Costes]]</f>
        <v>21</v>
      </c>
      <c r="N2942" s="14" t="str">
        <f>_xlfn.XLOOKUP(Ventas[[#This Row],[Ship Country]],[1]!Countries[Ship Country],[1]!Countries[Area],"No registrado")</f>
        <v>Sud America</v>
      </c>
      <c r="O2942" s="14" t="str">
        <f>_xlfn.XLOOKUP(Ventas[[#This Row],[Ship Country]],[1]!Countries[Ship Country],[1]!Countries[Continent],"No existe")</f>
        <v>America</v>
      </c>
      <c r="P2942" s="15" t="str">
        <f>_xlfn.XLOOKUP(Ventas[[#This Row],[Category]],[2]!ProdManager[Category],[2]!ProdManager[Prod_Manager])</f>
        <v>Peter Stone</v>
      </c>
      <c r="Q2942" s="15">
        <f>YEAR(Ventas[[#This Row],[Order Date]])</f>
        <v>2015</v>
      </c>
      <c r="R2942" s="15" t="str">
        <f>TEXT(Ventas[[#This Row],[Order Date]],"MMM")</f>
        <v>abr</v>
      </c>
    </row>
    <row r="2943" spans="1:18" x14ac:dyDescent="0.25">
      <c r="A2943" s="6">
        <v>10423</v>
      </c>
      <c r="B2943" s="6" t="s">
        <v>52</v>
      </c>
      <c r="C2943" s="6" t="s">
        <v>15</v>
      </c>
      <c r="D2943" s="6">
        <v>44</v>
      </c>
      <c r="E2943" s="6">
        <v>34.32</v>
      </c>
      <c r="F2943" s="6">
        <v>20</v>
      </c>
      <c r="G2943" s="6" t="s">
        <v>243</v>
      </c>
      <c r="H2943" s="6" t="s">
        <v>244</v>
      </c>
      <c r="I2943" s="6" t="s">
        <v>27</v>
      </c>
      <c r="J2943" s="7">
        <v>41872</v>
      </c>
      <c r="K2943" s="12">
        <f>Ventas[[#This Row],[Unit Price]]*Ventas[[#This Row],[Quantity]]</f>
        <v>880</v>
      </c>
      <c r="L2943" s="12">
        <f>Ventas[[#This Row],[Unit Cost]]*Ventas[[#This Row],[Quantity]]</f>
        <v>686.4</v>
      </c>
      <c r="M2943" s="14">
        <f>Ventas[[#This Row],[Ingresos]]-Ventas[[#This Row],[Costes]]</f>
        <v>193.60000000000002</v>
      </c>
      <c r="N2943" s="14" t="str">
        <f>_xlfn.XLOOKUP(Ventas[[#This Row],[Ship Country]],[1]!Countries[Ship Country],[1]!Countries[Area],"No registrado")</f>
        <v>Sud America</v>
      </c>
      <c r="O2943" s="14" t="str">
        <f>_xlfn.XLOOKUP(Ventas[[#This Row],[Ship Country]],[1]!Countries[Ship Country],[1]!Countries[Continent],"No existe")</f>
        <v>America</v>
      </c>
      <c r="P2943" s="15" t="str">
        <f>_xlfn.XLOOKUP(Ventas[[#This Row],[Category]],[2]!ProdManager[Category],[2]!ProdManager[Prod_Manager])</f>
        <v>Peter Stone</v>
      </c>
      <c r="Q2943" s="15">
        <f>YEAR(Ventas[[#This Row],[Order Date]])</f>
        <v>2014</v>
      </c>
      <c r="R2943" s="15" t="str">
        <f>TEXT(Ventas[[#This Row],[Order Date]],"MMM")</f>
        <v>ago</v>
      </c>
    </row>
    <row r="2944" spans="1:18" x14ac:dyDescent="0.25">
      <c r="A2944" s="4">
        <v>10424</v>
      </c>
      <c r="B2944" s="4" t="s">
        <v>142</v>
      </c>
      <c r="C2944" s="4" t="s">
        <v>35</v>
      </c>
      <c r="D2944" s="4">
        <v>10</v>
      </c>
      <c r="E2944" s="4">
        <v>6.6999999999999993</v>
      </c>
      <c r="F2944" s="4">
        <v>30</v>
      </c>
      <c r="G2944" s="4" t="s">
        <v>192</v>
      </c>
      <c r="H2944" s="4" t="s">
        <v>193</v>
      </c>
      <c r="I2944" s="4" t="s">
        <v>194</v>
      </c>
      <c r="J2944" s="5">
        <v>41940</v>
      </c>
      <c r="K2944" s="12">
        <f>Ventas[[#This Row],[Unit Price]]*Ventas[[#This Row],[Quantity]]</f>
        <v>300</v>
      </c>
      <c r="L2944" s="12">
        <f>Ventas[[#This Row],[Unit Cost]]*Ventas[[#This Row],[Quantity]]</f>
        <v>200.99999999999997</v>
      </c>
      <c r="M2944" s="14">
        <f>Ventas[[#This Row],[Ingresos]]-Ventas[[#This Row],[Costes]]</f>
        <v>99.000000000000028</v>
      </c>
      <c r="N2944" s="14" t="str">
        <f>_xlfn.XLOOKUP(Ventas[[#This Row],[Ship Country]],[1]!Countries[Ship Country],[1]!Countries[Area],"No registrado")</f>
        <v>Nord America</v>
      </c>
      <c r="O2944" s="14" t="str">
        <f>_xlfn.XLOOKUP(Ventas[[#This Row],[Ship Country]],[1]!Countries[Ship Country],[1]!Countries[Continent],"No existe")</f>
        <v>America</v>
      </c>
      <c r="P2944" s="15" t="str">
        <f>_xlfn.XLOOKUP(Ventas[[#This Row],[Category]],[2]!ProdManager[Category],[2]!ProdManager[Prod_Manager])</f>
        <v>Lydia Sinn</v>
      </c>
      <c r="Q2944" s="15">
        <f>YEAR(Ventas[[#This Row],[Order Date]])</f>
        <v>2014</v>
      </c>
      <c r="R2944" s="15" t="str">
        <f>TEXT(Ventas[[#This Row],[Order Date]],"MMM")</f>
        <v>oct</v>
      </c>
    </row>
    <row r="2945" spans="1:18" x14ac:dyDescent="0.25">
      <c r="A2945" s="6">
        <v>10424</v>
      </c>
      <c r="B2945" s="6" t="s">
        <v>81</v>
      </c>
      <c r="C2945" s="6" t="s">
        <v>43</v>
      </c>
      <c r="D2945" s="6">
        <v>14.4</v>
      </c>
      <c r="E2945" s="6">
        <v>12.816000000000001</v>
      </c>
      <c r="F2945" s="6">
        <v>60</v>
      </c>
      <c r="G2945" s="6" t="s">
        <v>192</v>
      </c>
      <c r="H2945" s="6" t="s">
        <v>193</v>
      </c>
      <c r="I2945" s="6" t="s">
        <v>194</v>
      </c>
      <c r="J2945" s="7">
        <v>41853</v>
      </c>
      <c r="K2945" s="12">
        <f>Ventas[[#This Row],[Unit Price]]*Ventas[[#This Row],[Quantity]]</f>
        <v>864</v>
      </c>
      <c r="L2945" s="12">
        <f>Ventas[[#This Row],[Unit Cost]]*Ventas[[#This Row],[Quantity]]</f>
        <v>768.96</v>
      </c>
      <c r="M2945" s="14">
        <f>Ventas[[#This Row],[Ingresos]]-Ventas[[#This Row],[Costes]]</f>
        <v>95.039999999999964</v>
      </c>
      <c r="N2945" s="14" t="str">
        <f>_xlfn.XLOOKUP(Ventas[[#This Row],[Ship Country]],[1]!Countries[Ship Country],[1]!Countries[Area],"No registrado")</f>
        <v>Nord America</v>
      </c>
      <c r="O2945" s="14" t="str">
        <f>_xlfn.XLOOKUP(Ventas[[#This Row],[Ship Country]],[1]!Countries[Ship Country],[1]!Countries[Continent],"No existe")</f>
        <v>America</v>
      </c>
      <c r="P2945" s="15" t="str">
        <f>_xlfn.XLOOKUP(Ventas[[#This Row],[Category]],[2]!ProdManager[Category],[2]!ProdManager[Prod_Manager])</f>
        <v>John Matter</v>
      </c>
      <c r="Q2945" s="15">
        <f>YEAR(Ventas[[#This Row],[Order Date]])</f>
        <v>2014</v>
      </c>
      <c r="R2945" s="15" t="str">
        <f>TEXT(Ventas[[#This Row],[Order Date]],"MMM")</f>
        <v>ago</v>
      </c>
    </row>
    <row r="2946" spans="1:18" x14ac:dyDescent="0.25">
      <c r="A2946" s="4">
        <v>10424</v>
      </c>
      <c r="B2946" s="4" t="s">
        <v>188</v>
      </c>
      <c r="C2946" s="4" t="s">
        <v>43</v>
      </c>
      <c r="D2946" s="4">
        <v>210.8</v>
      </c>
      <c r="E2946" s="4">
        <v>189.72000000000003</v>
      </c>
      <c r="F2946" s="4">
        <v>49</v>
      </c>
      <c r="G2946" s="4" t="s">
        <v>192</v>
      </c>
      <c r="H2946" s="4" t="s">
        <v>193</v>
      </c>
      <c r="I2946" s="4" t="s">
        <v>194</v>
      </c>
      <c r="J2946" s="5">
        <v>41906</v>
      </c>
      <c r="K2946" s="12">
        <f>Ventas[[#This Row],[Unit Price]]*Ventas[[#This Row],[Quantity]]</f>
        <v>10329.200000000001</v>
      </c>
      <c r="L2946" s="12">
        <f>Ventas[[#This Row],[Unit Cost]]*Ventas[[#This Row],[Quantity]]</f>
        <v>9296.2800000000007</v>
      </c>
      <c r="M2946" s="14">
        <f>Ventas[[#This Row],[Ingresos]]-Ventas[[#This Row],[Costes]]</f>
        <v>1032.92</v>
      </c>
      <c r="N2946" s="14" t="str">
        <f>_xlfn.XLOOKUP(Ventas[[#This Row],[Ship Country]],[1]!Countries[Ship Country],[1]!Countries[Area],"No registrado")</f>
        <v>Nord America</v>
      </c>
      <c r="O2946" s="14" t="str">
        <f>_xlfn.XLOOKUP(Ventas[[#This Row],[Ship Country]],[1]!Countries[Ship Country],[1]!Countries[Continent],"No existe")</f>
        <v>America</v>
      </c>
      <c r="P2946" s="15" t="str">
        <f>_xlfn.XLOOKUP(Ventas[[#This Row],[Category]],[2]!ProdManager[Category],[2]!ProdManager[Prod_Manager])</f>
        <v>John Matter</v>
      </c>
      <c r="Q2946" s="15">
        <f>YEAR(Ventas[[#This Row],[Order Date]])</f>
        <v>2014</v>
      </c>
      <c r="R2946" s="15" t="str">
        <f>TEXT(Ventas[[#This Row],[Order Date]],"MMM")</f>
        <v>sep</v>
      </c>
    </row>
    <row r="2947" spans="1:18" x14ac:dyDescent="0.25">
      <c r="A2947" s="6">
        <v>10425</v>
      </c>
      <c r="B2947" s="6" t="s">
        <v>101</v>
      </c>
      <c r="C2947" s="6" t="s">
        <v>43</v>
      </c>
      <c r="D2947" s="6">
        <v>14.4</v>
      </c>
      <c r="E2947" s="6">
        <v>13.248000000000001</v>
      </c>
      <c r="F2947" s="6">
        <v>20</v>
      </c>
      <c r="G2947" s="6" t="s">
        <v>204</v>
      </c>
      <c r="H2947" s="6" t="s">
        <v>205</v>
      </c>
      <c r="I2947" s="6" t="s">
        <v>13</v>
      </c>
      <c r="J2947" s="7">
        <v>41830</v>
      </c>
      <c r="K2947" s="12">
        <f>Ventas[[#This Row],[Unit Price]]*Ventas[[#This Row],[Quantity]]</f>
        <v>288</v>
      </c>
      <c r="L2947" s="12">
        <f>Ventas[[#This Row],[Unit Cost]]*Ventas[[#This Row],[Quantity]]</f>
        <v>264.96000000000004</v>
      </c>
      <c r="M2947" s="14">
        <f>Ventas[[#This Row],[Ingresos]]-Ventas[[#This Row],[Costes]]</f>
        <v>23.039999999999964</v>
      </c>
      <c r="N2947" s="14" t="str">
        <f>_xlfn.XLOOKUP(Ventas[[#This Row],[Ship Country]],[1]!Countries[Ship Country],[1]!Countries[Area],"No registrado")</f>
        <v>Nord Europe</v>
      </c>
      <c r="O2947" s="14" t="str">
        <f>_xlfn.XLOOKUP(Ventas[[#This Row],[Ship Country]],[1]!Countries[Ship Country],[1]!Countries[Continent],"No existe")</f>
        <v>Europe</v>
      </c>
      <c r="P2947" s="15" t="str">
        <f>_xlfn.XLOOKUP(Ventas[[#This Row],[Category]],[2]!ProdManager[Category],[2]!ProdManager[Prod_Manager])</f>
        <v>John Matter</v>
      </c>
      <c r="Q2947" s="15">
        <f>YEAR(Ventas[[#This Row],[Order Date]])</f>
        <v>2014</v>
      </c>
      <c r="R2947" s="15" t="str">
        <f>TEXT(Ventas[[#This Row],[Order Date]],"MMM")</f>
        <v>jul</v>
      </c>
    </row>
    <row r="2948" spans="1:18" x14ac:dyDescent="0.25">
      <c r="A2948" s="4">
        <v>10425</v>
      </c>
      <c r="B2948" s="4" t="s">
        <v>45</v>
      </c>
      <c r="C2948" s="4" t="s">
        <v>46</v>
      </c>
      <c r="D2948" s="4">
        <v>19.2</v>
      </c>
      <c r="E2948" s="4">
        <v>14.783999999999999</v>
      </c>
      <c r="F2948" s="4">
        <v>10</v>
      </c>
      <c r="G2948" s="4" t="s">
        <v>204</v>
      </c>
      <c r="H2948" s="4" t="s">
        <v>205</v>
      </c>
      <c r="I2948" s="4" t="s">
        <v>13</v>
      </c>
      <c r="J2948" s="5">
        <v>41709</v>
      </c>
      <c r="K2948" s="12">
        <f>Ventas[[#This Row],[Unit Price]]*Ventas[[#This Row],[Quantity]]</f>
        <v>192</v>
      </c>
      <c r="L2948" s="12">
        <f>Ventas[[#This Row],[Unit Cost]]*Ventas[[#This Row],[Quantity]]</f>
        <v>147.83999999999997</v>
      </c>
      <c r="M2948" s="14">
        <f>Ventas[[#This Row],[Ingresos]]-Ventas[[#This Row],[Costes]]</f>
        <v>44.160000000000025</v>
      </c>
      <c r="N2948" s="14" t="str">
        <f>_xlfn.XLOOKUP(Ventas[[#This Row],[Ship Country]],[1]!Countries[Ship Country],[1]!Countries[Area],"No registrado")</f>
        <v>Nord Europe</v>
      </c>
      <c r="O2948" s="14" t="str">
        <f>_xlfn.XLOOKUP(Ventas[[#This Row],[Ship Country]],[1]!Countries[Ship Country],[1]!Countries[Continent],"No existe")</f>
        <v>Europe</v>
      </c>
      <c r="P2948" s="15" t="str">
        <f>_xlfn.XLOOKUP(Ventas[[#This Row],[Category]],[2]!ProdManager[Category],[2]!ProdManager[Prod_Manager])</f>
        <v>John Matter</v>
      </c>
      <c r="Q2948" s="15">
        <f>YEAR(Ventas[[#This Row],[Order Date]])</f>
        <v>2014</v>
      </c>
      <c r="R2948" s="15" t="str">
        <f>TEXT(Ventas[[#This Row],[Order Date]],"MMM")</f>
        <v>mar</v>
      </c>
    </row>
    <row r="2949" spans="1:18" x14ac:dyDescent="0.25">
      <c r="A2949" s="6">
        <v>10426</v>
      </c>
      <c r="B2949" s="6" t="s">
        <v>86</v>
      </c>
      <c r="C2949" s="6" t="s">
        <v>10</v>
      </c>
      <c r="D2949" s="6">
        <v>30.4</v>
      </c>
      <c r="E2949" s="6">
        <v>25.535999999999998</v>
      </c>
      <c r="F2949" s="6">
        <v>5</v>
      </c>
      <c r="G2949" s="6" t="s">
        <v>215</v>
      </c>
      <c r="H2949" s="6" t="s">
        <v>216</v>
      </c>
      <c r="I2949" s="6" t="s">
        <v>133</v>
      </c>
      <c r="J2949" s="7">
        <v>41653</v>
      </c>
      <c r="K2949" s="12">
        <f>Ventas[[#This Row],[Unit Price]]*Ventas[[#This Row],[Quantity]]</f>
        <v>152</v>
      </c>
      <c r="L2949" s="12">
        <f>Ventas[[#This Row],[Unit Cost]]*Ventas[[#This Row],[Quantity]]</f>
        <v>127.67999999999999</v>
      </c>
      <c r="M2949" s="14">
        <f>Ventas[[#This Row],[Ingresos]]-Ventas[[#This Row],[Costes]]</f>
        <v>24.320000000000007</v>
      </c>
      <c r="N2949" s="14" t="str">
        <f>_xlfn.XLOOKUP(Ventas[[#This Row],[Ship Country]],[1]!Countries[Ship Country],[1]!Countries[Area],"No registrado")</f>
        <v>Sud Europe</v>
      </c>
      <c r="O2949" s="14" t="str">
        <f>_xlfn.XLOOKUP(Ventas[[#This Row],[Ship Country]],[1]!Countries[Ship Country],[1]!Countries[Continent],"No existe")</f>
        <v>Europe</v>
      </c>
      <c r="P2949" s="15" t="str">
        <f>_xlfn.XLOOKUP(Ventas[[#This Row],[Category]],[2]!ProdManager[Category],[2]!ProdManager[Prod_Manager])</f>
        <v>Marc Caine</v>
      </c>
      <c r="Q2949" s="15">
        <f>YEAR(Ventas[[#This Row],[Order Date]])</f>
        <v>2014</v>
      </c>
      <c r="R2949" s="15" t="str">
        <f>TEXT(Ventas[[#This Row],[Order Date]],"MMM")</f>
        <v>ene</v>
      </c>
    </row>
    <row r="2950" spans="1:18" x14ac:dyDescent="0.25">
      <c r="A2950" s="4">
        <v>10426</v>
      </c>
      <c r="B2950" s="4" t="s">
        <v>150</v>
      </c>
      <c r="C2950" s="4" t="s">
        <v>10</v>
      </c>
      <c r="D2950" s="4">
        <v>26.6</v>
      </c>
      <c r="E2950" s="4">
        <v>22.61</v>
      </c>
      <c r="F2950" s="4">
        <v>7</v>
      </c>
      <c r="G2950" s="4" t="s">
        <v>215</v>
      </c>
      <c r="H2950" s="4" t="s">
        <v>216</v>
      </c>
      <c r="I2950" s="4" t="s">
        <v>133</v>
      </c>
      <c r="J2950" s="5">
        <v>42181</v>
      </c>
      <c r="K2950" s="12">
        <f>Ventas[[#This Row],[Unit Price]]*Ventas[[#This Row],[Quantity]]</f>
        <v>186.20000000000002</v>
      </c>
      <c r="L2950" s="12">
        <f>Ventas[[#This Row],[Unit Cost]]*Ventas[[#This Row],[Quantity]]</f>
        <v>158.26999999999998</v>
      </c>
      <c r="M2950" s="14">
        <f>Ventas[[#This Row],[Ingresos]]-Ventas[[#This Row],[Costes]]</f>
        <v>27.930000000000035</v>
      </c>
      <c r="N2950" s="14" t="str">
        <f>_xlfn.XLOOKUP(Ventas[[#This Row],[Ship Country]],[1]!Countries[Ship Country],[1]!Countries[Area],"No registrado")</f>
        <v>Sud Europe</v>
      </c>
      <c r="O2950" s="14" t="str">
        <f>_xlfn.XLOOKUP(Ventas[[#This Row],[Ship Country]],[1]!Countries[Ship Country],[1]!Countries[Continent],"No existe")</f>
        <v>Europe</v>
      </c>
      <c r="P2950" s="15" t="str">
        <f>_xlfn.XLOOKUP(Ventas[[#This Row],[Category]],[2]!ProdManager[Category],[2]!ProdManager[Prod_Manager])</f>
        <v>Marc Caine</v>
      </c>
      <c r="Q2950" s="15">
        <f>YEAR(Ventas[[#This Row],[Order Date]])</f>
        <v>2015</v>
      </c>
      <c r="R2950" s="15" t="str">
        <f>TEXT(Ventas[[#This Row],[Order Date]],"MMM")</f>
        <v>jun</v>
      </c>
    </row>
    <row r="2951" spans="1:18" x14ac:dyDescent="0.25">
      <c r="A2951" s="6">
        <v>10427</v>
      </c>
      <c r="B2951" s="6" t="s">
        <v>17</v>
      </c>
      <c r="C2951" s="6" t="s">
        <v>18</v>
      </c>
      <c r="D2951" s="6">
        <v>18.600000000000001</v>
      </c>
      <c r="E2951" s="6">
        <v>15.066000000000003</v>
      </c>
      <c r="F2951" s="6">
        <v>35</v>
      </c>
      <c r="G2951" s="6" t="s">
        <v>206</v>
      </c>
      <c r="H2951" s="6" t="s">
        <v>207</v>
      </c>
      <c r="I2951" s="6" t="s">
        <v>68</v>
      </c>
      <c r="J2951" s="7">
        <v>41929</v>
      </c>
      <c r="K2951" s="12">
        <f>Ventas[[#This Row],[Unit Price]]*Ventas[[#This Row],[Quantity]]</f>
        <v>651</v>
      </c>
      <c r="L2951" s="12">
        <f>Ventas[[#This Row],[Unit Cost]]*Ventas[[#This Row],[Quantity]]</f>
        <v>527.31000000000006</v>
      </c>
      <c r="M2951" s="14">
        <f>Ventas[[#This Row],[Ingresos]]-Ventas[[#This Row],[Costes]]</f>
        <v>123.68999999999994</v>
      </c>
      <c r="N2951" s="14" t="str">
        <f>_xlfn.XLOOKUP(Ventas[[#This Row],[Ship Country]],[1]!Countries[Ship Country],[1]!Countries[Area],"No registrado")</f>
        <v>Nord Europe</v>
      </c>
      <c r="O2951" s="14" t="str">
        <f>_xlfn.XLOOKUP(Ventas[[#This Row],[Ship Country]],[1]!Countries[Ship Country],[1]!Countries[Continent],"No existe")</f>
        <v>Europe</v>
      </c>
      <c r="P2951" s="15" t="str">
        <f>_xlfn.XLOOKUP(Ventas[[#This Row],[Category]],[2]!ProdManager[Category],[2]!ProdManager[Prod_Manager])</f>
        <v>Marc Caine</v>
      </c>
      <c r="Q2951" s="15">
        <f>YEAR(Ventas[[#This Row],[Order Date]])</f>
        <v>2014</v>
      </c>
      <c r="R2951" s="15" t="str">
        <f>TEXT(Ventas[[#This Row],[Order Date]],"MMM")</f>
        <v>oct</v>
      </c>
    </row>
    <row r="2952" spans="1:18" x14ac:dyDescent="0.25">
      <c r="A2952" s="4">
        <v>10428</v>
      </c>
      <c r="B2952" s="4" t="s">
        <v>141</v>
      </c>
      <c r="C2952" s="4" t="s">
        <v>29</v>
      </c>
      <c r="D2952" s="4">
        <v>9.6</v>
      </c>
      <c r="E2952" s="4">
        <v>7.2959999999999994</v>
      </c>
      <c r="F2952" s="4">
        <v>20</v>
      </c>
      <c r="G2952" s="4" t="s">
        <v>143</v>
      </c>
      <c r="H2952" s="4" t="s">
        <v>144</v>
      </c>
      <c r="I2952" s="4" t="s">
        <v>116</v>
      </c>
      <c r="J2952" s="5">
        <v>42211</v>
      </c>
      <c r="K2952" s="12">
        <f>Ventas[[#This Row],[Unit Price]]*Ventas[[#This Row],[Quantity]]</f>
        <v>192</v>
      </c>
      <c r="L2952" s="12">
        <f>Ventas[[#This Row],[Unit Cost]]*Ventas[[#This Row],[Quantity]]</f>
        <v>145.91999999999999</v>
      </c>
      <c r="M2952" s="14">
        <f>Ventas[[#This Row],[Ingresos]]-Ventas[[#This Row],[Costes]]</f>
        <v>46.080000000000013</v>
      </c>
      <c r="N2952" s="14" t="str">
        <f>_xlfn.XLOOKUP(Ventas[[#This Row],[Ship Country]],[1]!Countries[Ship Country],[1]!Countries[Area],"No registrado")</f>
        <v>Sud Europe</v>
      </c>
      <c r="O2952" s="14" t="str">
        <f>_xlfn.XLOOKUP(Ventas[[#This Row],[Ship Country]],[1]!Countries[Ship Country],[1]!Countries[Continent],"No existe")</f>
        <v>Europe</v>
      </c>
      <c r="P2952" s="15" t="str">
        <f>_xlfn.XLOOKUP(Ventas[[#This Row],[Category]],[2]!ProdManager[Category],[2]!ProdManager[Prod_Manager])</f>
        <v>Peter Stone</v>
      </c>
      <c r="Q2952" s="15">
        <f>YEAR(Ventas[[#This Row],[Order Date]])</f>
        <v>2015</v>
      </c>
      <c r="R2952" s="15" t="str">
        <f>TEXT(Ventas[[#This Row],[Order Date]],"MMM")</f>
        <v>jul</v>
      </c>
    </row>
    <row r="2953" spans="1:18" x14ac:dyDescent="0.25">
      <c r="A2953" s="6">
        <v>10429</v>
      </c>
      <c r="B2953" s="6" t="s">
        <v>125</v>
      </c>
      <c r="C2953" s="6" t="s">
        <v>24</v>
      </c>
      <c r="D2953" s="6">
        <v>35.1</v>
      </c>
      <c r="E2953" s="6">
        <v>25.271999999999998</v>
      </c>
      <c r="F2953" s="6">
        <v>35</v>
      </c>
      <c r="G2953" s="6" t="s">
        <v>156</v>
      </c>
      <c r="H2953" s="6" t="s">
        <v>157</v>
      </c>
      <c r="I2953" s="6" t="s">
        <v>158</v>
      </c>
      <c r="J2953" s="7">
        <v>41641</v>
      </c>
      <c r="K2953" s="12">
        <f>Ventas[[#This Row],[Unit Price]]*Ventas[[#This Row],[Quantity]]</f>
        <v>1228.5</v>
      </c>
      <c r="L2953" s="12">
        <f>Ventas[[#This Row],[Unit Cost]]*Ventas[[#This Row],[Quantity]]</f>
        <v>884.52</v>
      </c>
      <c r="M2953" s="14">
        <f>Ventas[[#This Row],[Ingresos]]-Ventas[[#This Row],[Costes]]</f>
        <v>343.98</v>
      </c>
      <c r="N2953" s="14" t="str">
        <f>_xlfn.XLOOKUP(Ventas[[#This Row],[Ship Country]],[1]!Countries[Ship Country],[1]!Countries[Area],"No registrado")</f>
        <v>Nord Europe</v>
      </c>
      <c r="O2953" s="14" t="str">
        <f>_xlfn.XLOOKUP(Ventas[[#This Row],[Ship Country]],[1]!Countries[Ship Country],[1]!Countries[Continent],"No existe")</f>
        <v>Europe</v>
      </c>
      <c r="P2953" s="15" t="str">
        <f>_xlfn.XLOOKUP(Ventas[[#This Row],[Category]],[2]!ProdManager[Category],[2]!ProdManager[Prod_Manager])</f>
        <v>Lydia Sinn</v>
      </c>
      <c r="Q2953" s="15">
        <f>YEAR(Ventas[[#This Row],[Order Date]])</f>
        <v>2014</v>
      </c>
      <c r="R2953" s="15" t="str">
        <f>TEXT(Ventas[[#This Row],[Order Date]],"MMM")</f>
        <v>ene</v>
      </c>
    </row>
    <row r="2954" spans="1:18" x14ac:dyDescent="0.25">
      <c r="A2954" s="4">
        <v>10429</v>
      </c>
      <c r="B2954" s="4" t="s">
        <v>203</v>
      </c>
      <c r="C2954" s="4" t="s">
        <v>35</v>
      </c>
      <c r="D2954" s="4">
        <v>13</v>
      </c>
      <c r="E2954" s="4">
        <v>8.5799999999999983</v>
      </c>
      <c r="F2954" s="4">
        <v>40</v>
      </c>
      <c r="G2954" s="4" t="s">
        <v>156</v>
      </c>
      <c r="H2954" s="4" t="s">
        <v>157</v>
      </c>
      <c r="I2954" s="4" t="s">
        <v>158</v>
      </c>
      <c r="J2954" s="5">
        <v>42028</v>
      </c>
      <c r="K2954" s="12">
        <f>Ventas[[#This Row],[Unit Price]]*Ventas[[#This Row],[Quantity]]</f>
        <v>520</v>
      </c>
      <c r="L2954" s="12">
        <f>Ventas[[#This Row],[Unit Cost]]*Ventas[[#This Row],[Quantity]]</f>
        <v>343.19999999999993</v>
      </c>
      <c r="M2954" s="14">
        <f>Ventas[[#This Row],[Ingresos]]-Ventas[[#This Row],[Costes]]</f>
        <v>176.80000000000007</v>
      </c>
      <c r="N2954" s="14" t="str">
        <f>_xlfn.XLOOKUP(Ventas[[#This Row],[Ship Country]],[1]!Countries[Ship Country],[1]!Countries[Area],"No registrado")</f>
        <v>Nord Europe</v>
      </c>
      <c r="O2954" s="14" t="str">
        <f>_xlfn.XLOOKUP(Ventas[[#This Row],[Ship Country]],[1]!Countries[Ship Country],[1]!Countries[Continent],"No existe")</f>
        <v>Europe</v>
      </c>
      <c r="P2954" s="15" t="str">
        <f>_xlfn.XLOOKUP(Ventas[[#This Row],[Category]],[2]!ProdManager[Category],[2]!ProdManager[Prod_Manager])</f>
        <v>Lydia Sinn</v>
      </c>
      <c r="Q2954" s="15">
        <f>YEAR(Ventas[[#This Row],[Order Date]])</f>
        <v>2015</v>
      </c>
      <c r="R2954" s="15" t="str">
        <f>TEXT(Ventas[[#This Row],[Order Date]],"MMM")</f>
        <v>ene</v>
      </c>
    </row>
    <row r="2955" spans="1:18" x14ac:dyDescent="0.25">
      <c r="A2955" s="6">
        <v>10430</v>
      </c>
      <c r="B2955" s="6" t="s">
        <v>52</v>
      </c>
      <c r="C2955" s="6" t="s">
        <v>15</v>
      </c>
      <c r="D2955" s="6">
        <v>44</v>
      </c>
      <c r="E2955" s="6">
        <v>33.880000000000003</v>
      </c>
      <c r="F2955" s="6">
        <v>70</v>
      </c>
      <c r="G2955" s="6" t="s">
        <v>66</v>
      </c>
      <c r="H2955" s="6" t="s">
        <v>67</v>
      </c>
      <c r="I2955" s="6" t="s">
        <v>68</v>
      </c>
      <c r="J2955" s="7">
        <v>42208</v>
      </c>
      <c r="K2955" s="12">
        <f>Ventas[[#This Row],[Unit Price]]*Ventas[[#This Row],[Quantity]]</f>
        <v>3080</v>
      </c>
      <c r="L2955" s="12">
        <f>Ventas[[#This Row],[Unit Cost]]*Ventas[[#This Row],[Quantity]]</f>
        <v>2371.6000000000004</v>
      </c>
      <c r="M2955" s="14">
        <f>Ventas[[#This Row],[Ingresos]]-Ventas[[#This Row],[Costes]]</f>
        <v>708.39999999999964</v>
      </c>
      <c r="N2955" s="14" t="str">
        <f>_xlfn.XLOOKUP(Ventas[[#This Row],[Ship Country]],[1]!Countries[Ship Country],[1]!Countries[Area],"No registrado")</f>
        <v>Nord Europe</v>
      </c>
      <c r="O2955" s="14" t="str">
        <f>_xlfn.XLOOKUP(Ventas[[#This Row],[Ship Country]],[1]!Countries[Ship Country],[1]!Countries[Continent],"No existe")</f>
        <v>Europe</v>
      </c>
      <c r="P2955" s="15" t="str">
        <f>_xlfn.XLOOKUP(Ventas[[#This Row],[Category]],[2]!ProdManager[Category],[2]!ProdManager[Prod_Manager])</f>
        <v>Peter Stone</v>
      </c>
      <c r="Q2955" s="15">
        <f>YEAR(Ventas[[#This Row],[Order Date]])</f>
        <v>2015</v>
      </c>
      <c r="R2955" s="15" t="str">
        <f>TEXT(Ventas[[#This Row],[Order Date]],"MMM")</f>
        <v>jul</v>
      </c>
    </row>
    <row r="2956" spans="1:18" x14ac:dyDescent="0.25">
      <c r="A2956" s="4">
        <v>10430</v>
      </c>
      <c r="B2956" s="4" t="s">
        <v>86</v>
      </c>
      <c r="C2956" s="4" t="s">
        <v>10</v>
      </c>
      <c r="D2956" s="4">
        <v>30.4</v>
      </c>
      <c r="E2956" s="4">
        <v>24.32</v>
      </c>
      <c r="F2956" s="4">
        <v>30</v>
      </c>
      <c r="G2956" s="4" t="s">
        <v>66</v>
      </c>
      <c r="H2956" s="4" t="s">
        <v>67</v>
      </c>
      <c r="I2956" s="4" t="s">
        <v>68</v>
      </c>
      <c r="J2956" s="5">
        <v>42194</v>
      </c>
      <c r="K2956" s="12">
        <f>Ventas[[#This Row],[Unit Price]]*Ventas[[#This Row],[Quantity]]</f>
        <v>912</v>
      </c>
      <c r="L2956" s="12">
        <f>Ventas[[#This Row],[Unit Cost]]*Ventas[[#This Row],[Quantity]]</f>
        <v>729.6</v>
      </c>
      <c r="M2956" s="14">
        <f>Ventas[[#This Row],[Ingresos]]-Ventas[[#This Row],[Costes]]</f>
        <v>182.39999999999998</v>
      </c>
      <c r="N2956" s="14" t="str">
        <f>_xlfn.XLOOKUP(Ventas[[#This Row],[Ship Country]],[1]!Countries[Ship Country],[1]!Countries[Area],"No registrado")</f>
        <v>Nord Europe</v>
      </c>
      <c r="O2956" s="14" t="str">
        <f>_xlfn.XLOOKUP(Ventas[[#This Row],[Ship Country]],[1]!Countries[Ship Country],[1]!Countries[Continent],"No existe")</f>
        <v>Europe</v>
      </c>
      <c r="P2956" s="15" t="str">
        <f>_xlfn.XLOOKUP(Ventas[[#This Row],[Category]],[2]!ProdManager[Category],[2]!ProdManager[Prod_Manager])</f>
        <v>Marc Caine</v>
      </c>
      <c r="Q2956" s="15">
        <f>YEAR(Ventas[[#This Row],[Order Date]])</f>
        <v>2015</v>
      </c>
      <c r="R2956" s="15" t="str">
        <f>TEXT(Ventas[[#This Row],[Order Date]],"MMM")</f>
        <v>jul</v>
      </c>
    </row>
    <row r="2957" spans="1:18" x14ac:dyDescent="0.25">
      <c r="A2957" s="6">
        <v>10430</v>
      </c>
      <c r="B2957" s="6" t="s">
        <v>91</v>
      </c>
      <c r="C2957" s="6" t="s">
        <v>46</v>
      </c>
      <c r="D2957" s="6">
        <v>31.2</v>
      </c>
      <c r="E2957" s="6">
        <v>24.96</v>
      </c>
      <c r="F2957" s="6">
        <v>45</v>
      </c>
      <c r="G2957" s="6" t="s">
        <v>66</v>
      </c>
      <c r="H2957" s="6" t="s">
        <v>67</v>
      </c>
      <c r="I2957" s="6" t="s">
        <v>68</v>
      </c>
      <c r="J2957" s="7">
        <v>41723</v>
      </c>
      <c r="K2957" s="12">
        <f>Ventas[[#This Row],[Unit Price]]*Ventas[[#This Row],[Quantity]]</f>
        <v>1404</v>
      </c>
      <c r="L2957" s="12">
        <f>Ventas[[#This Row],[Unit Cost]]*Ventas[[#This Row],[Quantity]]</f>
        <v>1123.2</v>
      </c>
      <c r="M2957" s="14">
        <f>Ventas[[#This Row],[Ingresos]]-Ventas[[#This Row],[Costes]]</f>
        <v>280.79999999999995</v>
      </c>
      <c r="N2957" s="14" t="str">
        <f>_xlfn.XLOOKUP(Ventas[[#This Row],[Ship Country]],[1]!Countries[Ship Country],[1]!Countries[Area],"No registrado")</f>
        <v>Nord Europe</v>
      </c>
      <c r="O2957" s="14" t="str">
        <f>_xlfn.XLOOKUP(Ventas[[#This Row],[Ship Country]],[1]!Countries[Ship Country],[1]!Countries[Continent],"No existe")</f>
        <v>Europe</v>
      </c>
      <c r="P2957" s="15" t="str">
        <f>_xlfn.XLOOKUP(Ventas[[#This Row],[Category]],[2]!ProdManager[Category],[2]!ProdManager[Prod_Manager])</f>
        <v>John Matter</v>
      </c>
      <c r="Q2957" s="15">
        <f>YEAR(Ventas[[#This Row],[Order Date]])</f>
        <v>2014</v>
      </c>
      <c r="R2957" s="15" t="str">
        <f>TEXT(Ventas[[#This Row],[Order Date]],"MMM")</f>
        <v>mar</v>
      </c>
    </row>
    <row r="2958" spans="1:18" x14ac:dyDescent="0.25">
      <c r="A2958" s="4">
        <v>10430</v>
      </c>
      <c r="B2958" s="4" t="s">
        <v>71</v>
      </c>
      <c r="C2958" s="4" t="s">
        <v>35</v>
      </c>
      <c r="D2958" s="4">
        <v>8</v>
      </c>
      <c r="E2958" s="4">
        <v>5.3599999999999994</v>
      </c>
      <c r="F2958" s="4">
        <v>50</v>
      </c>
      <c r="G2958" s="4" t="s">
        <v>66</v>
      </c>
      <c r="H2958" s="4" t="s">
        <v>67</v>
      </c>
      <c r="I2958" s="4" t="s">
        <v>68</v>
      </c>
      <c r="J2958" s="5">
        <v>42157</v>
      </c>
      <c r="K2958" s="12">
        <f>Ventas[[#This Row],[Unit Price]]*Ventas[[#This Row],[Quantity]]</f>
        <v>400</v>
      </c>
      <c r="L2958" s="12">
        <f>Ventas[[#This Row],[Unit Cost]]*Ventas[[#This Row],[Quantity]]</f>
        <v>268</v>
      </c>
      <c r="M2958" s="14">
        <f>Ventas[[#This Row],[Ingresos]]-Ventas[[#This Row],[Costes]]</f>
        <v>132</v>
      </c>
      <c r="N2958" s="14" t="str">
        <f>_xlfn.XLOOKUP(Ventas[[#This Row],[Ship Country]],[1]!Countries[Ship Country],[1]!Countries[Area],"No registrado")</f>
        <v>Nord Europe</v>
      </c>
      <c r="O2958" s="14" t="str">
        <f>_xlfn.XLOOKUP(Ventas[[#This Row],[Ship Country]],[1]!Countries[Ship Country],[1]!Countries[Continent],"No existe")</f>
        <v>Europe</v>
      </c>
      <c r="P2958" s="15" t="str">
        <f>_xlfn.XLOOKUP(Ventas[[#This Row],[Category]],[2]!ProdManager[Category],[2]!ProdManager[Prod_Manager])</f>
        <v>Lydia Sinn</v>
      </c>
      <c r="Q2958" s="15">
        <f>YEAR(Ventas[[#This Row],[Order Date]])</f>
        <v>2015</v>
      </c>
      <c r="R2958" s="15" t="str">
        <f>TEXT(Ventas[[#This Row],[Order Date]],"MMM")</f>
        <v>jun</v>
      </c>
    </row>
    <row r="2959" spans="1:18" x14ac:dyDescent="0.25">
      <c r="A2959" s="6">
        <v>10431</v>
      </c>
      <c r="B2959" s="6" t="s">
        <v>91</v>
      </c>
      <c r="C2959" s="6" t="s">
        <v>46</v>
      </c>
      <c r="D2959" s="6">
        <v>31.2</v>
      </c>
      <c r="E2959" s="6">
        <v>25.584</v>
      </c>
      <c r="F2959" s="6">
        <v>50</v>
      </c>
      <c r="G2959" s="6" t="s">
        <v>229</v>
      </c>
      <c r="H2959" s="6" t="s">
        <v>230</v>
      </c>
      <c r="I2959" s="6" t="s">
        <v>194</v>
      </c>
      <c r="J2959" s="7">
        <v>41959</v>
      </c>
      <c r="K2959" s="12">
        <f>Ventas[[#This Row],[Unit Price]]*Ventas[[#This Row],[Quantity]]</f>
        <v>1560</v>
      </c>
      <c r="L2959" s="12">
        <f>Ventas[[#This Row],[Unit Cost]]*Ventas[[#This Row],[Quantity]]</f>
        <v>1279.2</v>
      </c>
      <c r="M2959" s="14">
        <f>Ventas[[#This Row],[Ingresos]]-Ventas[[#This Row],[Costes]]</f>
        <v>280.79999999999995</v>
      </c>
      <c r="N2959" s="14" t="str">
        <f>_xlfn.XLOOKUP(Ventas[[#This Row],[Ship Country]],[1]!Countries[Ship Country],[1]!Countries[Area],"No registrado")</f>
        <v>Nord America</v>
      </c>
      <c r="O2959" s="14" t="str">
        <f>_xlfn.XLOOKUP(Ventas[[#This Row],[Ship Country]],[1]!Countries[Ship Country],[1]!Countries[Continent],"No existe")</f>
        <v>America</v>
      </c>
      <c r="P2959" s="15" t="str">
        <f>_xlfn.XLOOKUP(Ventas[[#This Row],[Category]],[2]!ProdManager[Category],[2]!ProdManager[Prod_Manager])</f>
        <v>John Matter</v>
      </c>
      <c r="Q2959" s="15">
        <f>YEAR(Ventas[[#This Row],[Order Date]])</f>
        <v>2014</v>
      </c>
      <c r="R2959" s="15" t="str">
        <f>TEXT(Ventas[[#This Row],[Order Date]],"MMM")</f>
        <v>nov</v>
      </c>
    </row>
    <row r="2960" spans="1:18" x14ac:dyDescent="0.25">
      <c r="A2960" s="4">
        <v>10431</v>
      </c>
      <c r="B2960" s="4" t="s">
        <v>98</v>
      </c>
      <c r="C2960" s="4" t="s">
        <v>29</v>
      </c>
      <c r="D2960" s="4">
        <v>14.7</v>
      </c>
      <c r="E2960" s="4">
        <v>11.318999999999999</v>
      </c>
      <c r="F2960" s="4">
        <v>50</v>
      </c>
      <c r="G2960" s="4" t="s">
        <v>229</v>
      </c>
      <c r="H2960" s="4" t="s">
        <v>230</v>
      </c>
      <c r="I2960" s="4" t="s">
        <v>194</v>
      </c>
      <c r="J2960" s="5">
        <v>42231</v>
      </c>
      <c r="K2960" s="12">
        <f>Ventas[[#This Row],[Unit Price]]*Ventas[[#This Row],[Quantity]]</f>
        <v>735</v>
      </c>
      <c r="L2960" s="12">
        <f>Ventas[[#This Row],[Unit Cost]]*Ventas[[#This Row],[Quantity]]</f>
        <v>565.94999999999993</v>
      </c>
      <c r="M2960" s="14">
        <f>Ventas[[#This Row],[Ingresos]]-Ventas[[#This Row],[Costes]]</f>
        <v>169.05000000000007</v>
      </c>
      <c r="N2960" s="14" t="str">
        <f>_xlfn.XLOOKUP(Ventas[[#This Row],[Ship Country]],[1]!Countries[Ship Country],[1]!Countries[Area],"No registrado")</f>
        <v>Nord America</v>
      </c>
      <c r="O2960" s="14" t="str">
        <f>_xlfn.XLOOKUP(Ventas[[#This Row],[Ship Country]],[1]!Countries[Ship Country],[1]!Countries[Continent],"No existe")</f>
        <v>America</v>
      </c>
      <c r="P2960" s="15" t="str">
        <f>_xlfn.XLOOKUP(Ventas[[#This Row],[Category]],[2]!ProdManager[Category],[2]!ProdManager[Prod_Manager])</f>
        <v>Peter Stone</v>
      </c>
      <c r="Q2960" s="15">
        <f>YEAR(Ventas[[#This Row],[Order Date]])</f>
        <v>2015</v>
      </c>
      <c r="R2960" s="15" t="str">
        <f>TEXT(Ventas[[#This Row],[Order Date]],"MMM")</f>
        <v>ago</v>
      </c>
    </row>
    <row r="2961" spans="1:18" x14ac:dyDescent="0.25">
      <c r="A2961" s="6">
        <v>10431</v>
      </c>
      <c r="B2961" s="6" t="s">
        <v>195</v>
      </c>
      <c r="C2961" s="6" t="s">
        <v>35</v>
      </c>
      <c r="D2961" s="6">
        <v>7.6</v>
      </c>
      <c r="E2961" s="6">
        <v>5.3199999999999994</v>
      </c>
      <c r="F2961" s="6">
        <v>30</v>
      </c>
      <c r="G2961" s="6" t="s">
        <v>229</v>
      </c>
      <c r="H2961" s="6" t="s">
        <v>230</v>
      </c>
      <c r="I2961" s="6" t="s">
        <v>194</v>
      </c>
      <c r="J2961" s="7">
        <v>41874</v>
      </c>
      <c r="K2961" s="12">
        <f>Ventas[[#This Row],[Unit Price]]*Ventas[[#This Row],[Quantity]]</f>
        <v>228</v>
      </c>
      <c r="L2961" s="12">
        <f>Ventas[[#This Row],[Unit Cost]]*Ventas[[#This Row],[Quantity]]</f>
        <v>159.6</v>
      </c>
      <c r="M2961" s="14">
        <f>Ventas[[#This Row],[Ingresos]]-Ventas[[#This Row],[Costes]]</f>
        <v>68.400000000000006</v>
      </c>
      <c r="N2961" s="14" t="str">
        <f>_xlfn.XLOOKUP(Ventas[[#This Row],[Ship Country]],[1]!Countries[Ship Country],[1]!Countries[Area],"No registrado")</f>
        <v>Nord America</v>
      </c>
      <c r="O2961" s="14" t="str">
        <f>_xlfn.XLOOKUP(Ventas[[#This Row],[Ship Country]],[1]!Countries[Ship Country],[1]!Countries[Continent],"No existe")</f>
        <v>America</v>
      </c>
      <c r="P2961" s="15" t="str">
        <f>_xlfn.XLOOKUP(Ventas[[#This Row],[Category]],[2]!ProdManager[Category],[2]!ProdManager[Prod_Manager])</f>
        <v>Lydia Sinn</v>
      </c>
      <c r="Q2961" s="15">
        <f>YEAR(Ventas[[#This Row],[Order Date]])</f>
        <v>2014</v>
      </c>
      <c r="R2961" s="15" t="str">
        <f>TEXT(Ventas[[#This Row],[Order Date]],"MMM")</f>
        <v>ago</v>
      </c>
    </row>
    <row r="2962" spans="1:18" x14ac:dyDescent="0.25">
      <c r="A2962" s="4">
        <v>10432</v>
      </c>
      <c r="B2962" s="4" t="s">
        <v>189</v>
      </c>
      <c r="C2962" s="4" t="s">
        <v>35</v>
      </c>
      <c r="D2962" s="4">
        <v>24.9</v>
      </c>
      <c r="E2962" s="4">
        <v>17.429999999999996</v>
      </c>
      <c r="F2962" s="4">
        <v>10</v>
      </c>
      <c r="G2962" s="4" t="s">
        <v>108</v>
      </c>
      <c r="H2962" s="4" t="s">
        <v>109</v>
      </c>
      <c r="I2962" s="4" t="s">
        <v>84</v>
      </c>
      <c r="J2962" s="5">
        <v>42015</v>
      </c>
      <c r="K2962" s="12">
        <f>Ventas[[#This Row],[Unit Price]]*Ventas[[#This Row],[Quantity]]</f>
        <v>249</v>
      </c>
      <c r="L2962" s="12">
        <f>Ventas[[#This Row],[Unit Cost]]*Ventas[[#This Row],[Quantity]]</f>
        <v>174.29999999999995</v>
      </c>
      <c r="M2962" s="14">
        <f>Ventas[[#This Row],[Ingresos]]-Ventas[[#This Row],[Costes]]</f>
        <v>74.700000000000045</v>
      </c>
      <c r="N2962" s="14" t="str">
        <f>_xlfn.XLOOKUP(Ventas[[#This Row],[Ship Country]],[1]!Countries[Ship Country],[1]!Countries[Area],"No registrado")</f>
        <v>Nord America</v>
      </c>
      <c r="O2962" s="14" t="str">
        <f>_xlfn.XLOOKUP(Ventas[[#This Row],[Ship Country]],[1]!Countries[Ship Country],[1]!Countries[Continent],"No existe")</f>
        <v>America</v>
      </c>
      <c r="P2962" s="15" t="str">
        <f>_xlfn.XLOOKUP(Ventas[[#This Row],[Category]],[2]!ProdManager[Category],[2]!ProdManager[Prod_Manager])</f>
        <v>Lydia Sinn</v>
      </c>
      <c r="Q2962" s="15">
        <f>YEAR(Ventas[[#This Row],[Order Date]])</f>
        <v>2015</v>
      </c>
      <c r="R2962" s="15" t="str">
        <f>TEXT(Ventas[[#This Row],[Order Date]],"MMM")</f>
        <v>ene</v>
      </c>
    </row>
    <row r="2963" spans="1:18" x14ac:dyDescent="0.25">
      <c r="A2963" s="6">
        <v>10432</v>
      </c>
      <c r="B2963" s="6" t="s">
        <v>145</v>
      </c>
      <c r="C2963" s="6" t="s">
        <v>46</v>
      </c>
      <c r="D2963" s="6">
        <v>5.9</v>
      </c>
      <c r="E2963" s="6">
        <v>4.7790000000000008</v>
      </c>
      <c r="F2963" s="6">
        <v>40</v>
      </c>
      <c r="G2963" s="6" t="s">
        <v>108</v>
      </c>
      <c r="H2963" s="6" t="s">
        <v>109</v>
      </c>
      <c r="I2963" s="6" t="s">
        <v>84</v>
      </c>
      <c r="J2963" s="7">
        <v>41994</v>
      </c>
      <c r="K2963" s="12">
        <f>Ventas[[#This Row],[Unit Price]]*Ventas[[#This Row],[Quantity]]</f>
        <v>236</v>
      </c>
      <c r="L2963" s="12">
        <f>Ventas[[#This Row],[Unit Cost]]*Ventas[[#This Row],[Quantity]]</f>
        <v>191.16000000000003</v>
      </c>
      <c r="M2963" s="14">
        <f>Ventas[[#This Row],[Ingresos]]-Ventas[[#This Row],[Costes]]</f>
        <v>44.839999999999975</v>
      </c>
      <c r="N2963" s="14" t="str">
        <f>_xlfn.XLOOKUP(Ventas[[#This Row],[Ship Country]],[1]!Countries[Ship Country],[1]!Countries[Area],"No registrado")</f>
        <v>Nord America</v>
      </c>
      <c r="O2963" s="14" t="str">
        <f>_xlfn.XLOOKUP(Ventas[[#This Row],[Ship Country]],[1]!Countries[Ship Country],[1]!Countries[Continent],"No existe")</f>
        <v>America</v>
      </c>
      <c r="P2963" s="15" t="str">
        <f>_xlfn.XLOOKUP(Ventas[[#This Row],[Category]],[2]!ProdManager[Category],[2]!ProdManager[Prod_Manager])</f>
        <v>John Matter</v>
      </c>
      <c r="Q2963" s="15">
        <f>YEAR(Ventas[[#This Row],[Order Date]])</f>
        <v>2014</v>
      </c>
      <c r="R2963" s="15" t="str">
        <f>TEXT(Ventas[[#This Row],[Order Date]],"MMM")</f>
        <v>dic</v>
      </c>
    </row>
    <row r="2964" spans="1:18" x14ac:dyDescent="0.25">
      <c r="A2964" s="4">
        <v>10433</v>
      </c>
      <c r="B2964" s="4" t="s">
        <v>86</v>
      </c>
      <c r="C2964" s="4" t="s">
        <v>10</v>
      </c>
      <c r="D2964" s="4">
        <v>30.4</v>
      </c>
      <c r="E2964" s="4">
        <v>24.32</v>
      </c>
      <c r="F2964" s="4">
        <v>28</v>
      </c>
      <c r="G2964" s="4" t="s">
        <v>196</v>
      </c>
      <c r="H2964" s="4" t="s">
        <v>186</v>
      </c>
      <c r="I2964" s="4" t="s">
        <v>187</v>
      </c>
      <c r="J2964" s="5">
        <v>41952</v>
      </c>
      <c r="K2964" s="12">
        <f>Ventas[[#This Row],[Unit Price]]*Ventas[[#This Row],[Quantity]]</f>
        <v>851.19999999999993</v>
      </c>
      <c r="L2964" s="12">
        <f>Ventas[[#This Row],[Unit Cost]]*Ventas[[#This Row],[Quantity]]</f>
        <v>680.96</v>
      </c>
      <c r="M2964" s="14">
        <f>Ventas[[#This Row],[Ingresos]]-Ventas[[#This Row],[Costes]]</f>
        <v>170.2399999999999</v>
      </c>
      <c r="N2964" s="14" t="str">
        <f>_xlfn.XLOOKUP(Ventas[[#This Row],[Ship Country]],[1]!Countries[Ship Country],[1]!Countries[Area],"No registrado")</f>
        <v>Sud Europe</v>
      </c>
      <c r="O2964" s="14" t="str">
        <f>_xlfn.XLOOKUP(Ventas[[#This Row],[Ship Country]],[1]!Countries[Ship Country],[1]!Countries[Continent],"No existe")</f>
        <v>Europe</v>
      </c>
      <c r="P2964" s="15" t="str">
        <f>_xlfn.XLOOKUP(Ventas[[#This Row],[Category]],[2]!ProdManager[Category],[2]!ProdManager[Prod_Manager])</f>
        <v>Marc Caine</v>
      </c>
      <c r="Q2964" s="15">
        <f>YEAR(Ventas[[#This Row],[Order Date]])</f>
        <v>2014</v>
      </c>
      <c r="R2964" s="15" t="str">
        <f>TEXT(Ventas[[#This Row],[Order Date]],"MMM")</f>
        <v>nov</v>
      </c>
    </row>
    <row r="2965" spans="1:18" x14ac:dyDescent="0.25">
      <c r="A2965" s="6">
        <v>10434</v>
      </c>
      <c r="B2965" s="6" t="s">
        <v>16</v>
      </c>
      <c r="C2965" s="6" t="s">
        <v>15</v>
      </c>
      <c r="D2965" s="6">
        <v>16.8</v>
      </c>
      <c r="E2965" s="6">
        <v>13.608000000000002</v>
      </c>
      <c r="F2965" s="6">
        <v>6</v>
      </c>
      <c r="G2965" s="6" t="s">
        <v>88</v>
      </c>
      <c r="H2965" s="6" t="s">
        <v>89</v>
      </c>
      <c r="I2965" s="6" t="s">
        <v>90</v>
      </c>
      <c r="J2965" s="7">
        <v>42069</v>
      </c>
      <c r="K2965" s="12">
        <f>Ventas[[#This Row],[Unit Price]]*Ventas[[#This Row],[Quantity]]</f>
        <v>100.80000000000001</v>
      </c>
      <c r="L2965" s="12">
        <f>Ventas[[#This Row],[Unit Cost]]*Ventas[[#This Row],[Quantity]]</f>
        <v>81.64800000000001</v>
      </c>
      <c r="M2965" s="14">
        <f>Ventas[[#This Row],[Ingresos]]-Ventas[[#This Row],[Costes]]</f>
        <v>19.152000000000001</v>
      </c>
      <c r="N2965" s="14" t="str">
        <f>_xlfn.XLOOKUP(Ventas[[#This Row],[Ship Country]],[1]!Countries[Ship Country],[1]!Countries[Area],"No registrado")</f>
        <v>Nord Europe</v>
      </c>
      <c r="O2965" s="14" t="str">
        <f>_xlfn.XLOOKUP(Ventas[[#This Row],[Ship Country]],[1]!Countries[Ship Country],[1]!Countries[Continent],"No existe")</f>
        <v>Europe</v>
      </c>
      <c r="P2965" s="15" t="str">
        <f>_xlfn.XLOOKUP(Ventas[[#This Row],[Category]],[2]!ProdManager[Category],[2]!ProdManager[Prod_Manager])</f>
        <v>Peter Stone</v>
      </c>
      <c r="Q2965" s="15">
        <f>YEAR(Ventas[[#This Row],[Order Date]])</f>
        <v>2015</v>
      </c>
      <c r="R2965" s="15" t="str">
        <f>TEXT(Ventas[[#This Row],[Order Date]],"MMM")</f>
        <v>mar</v>
      </c>
    </row>
    <row r="2966" spans="1:18" x14ac:dyDescent="0.25">
      <c r="A2966" s="4">
        <v>10434</v>
      </c>
      <c r="B2966" s="4" t="s">
        <v>101</v>
      </c>
      <c r="C2966" s="4" t="s">
        <v>43</v>
      </c>
      <c r="D2966" s="4">
        <v>14.4</v>
      </c>
      <c r="E2966" s="4">
        <v>12.96</v>
      </c>
      <c r="F2966" s="4">
        <v>18</v>
      </c>
      <c r="G2966" s="4" t="s">
        <v>88</v>
      </c>
      <c r="H2966" s="4" t="s">
        <v>89</v>
      </c>
      <c r="I2966" s="4" t="s">
        <v>90</v>
      </c>
      <c r="J2966" s="5">
        <v>41660</v>
      </c>
      <c r="K2966" s="12">
        <f>Ventas[[#This Row],[Unit Price]]*Ventas[[#This Row],[Quantity]]</f>
        <v>259.2</v>
      </c>
      <c r="L2966" s="12">
        <f>Ventas[[#This Row],[Unit Cost]]*Ventas[[#This Row],[Quantity]]</f>
        <v>233.28000000000003</v>
      </c>
      <c r="M2966" s="14">
        <f>Ventas[[#This Row],[Ingresos]]-Ventas[[#This Row],[Costes]]</f>
        <v>25.919999999999959</v>
      </c>
      <c r="N2966" s="14" t="str">
        <f>_xlfn.XLOOKUP(Ventas[[#This Row],[Ship Country]],[1]!Countries[Ship Country],[1]!Countries[Area],"No registrado")</f>
        <v>Nord Europe</v>
      </c>
      <c r="O2966" s="14" t="str">
        <f>_xlfn.XLOOKUP(Ventas[[#This Row],[Ship Country]],[1]!Countries[Ship Country],[1]!Countries[Continent],"No existe")</f>
        <v>Europe</v>
      </c>
      <c r="P2966" s="15" t="str">
        <f>_xlfn.XLOOKUP(Ventas[[#This Row],[Category]],[2]!ProdManager[Category],[2]!ProdManager[Prod_Manager])</f>
        <v>John Matter</v>
      </c>
      <c r="Q2966" s="15">
        <f>YEAR(Ventas[[#This Row],[Order Date]])</f>
        <v>2014</v>
      </c>
      <c r="R2966" s="15" t="str">
        <f>TEXT(Ventas[[#This Row],[Order Date]],"MMM")</f>
        <v>ene</v>
      </c>
    </row>
    <row r="2967" spans="1:18" x14ac:dyDescent="0.25">
      <c r="A2967" s="6">
        <v>10435</v>
      </c>
      <c r="B2967" s="6" t="s">
        <v>55</v>
      </c>
      <c r="C2967" s="6" t="s">
        <v>43</v>
      </c>
      <c r="D2967" s="6">
        <v>15.2</v>
      </c>
      <c r="E2967" s="6">
        <v>13.984</v>
      </c>
      <c r="F2967" s="6">
        <v>10</v>
      </c>
      <c r="G2967" s="6" t="s">
        <v>245</v>
      </c>
      <c r="H2967" s="6" t="s">
        <v>148</v>
      </c>
      <c r="I2967" s="6" t="s">
        <v>149</v>
      </c>
      <c r="J2967" s="7">
        <v>41869</v>
      </c>
      <c r="K2967" s="12">
        <f>Ventas[[#This Row],[Unit Price]]*Ventas[[#This Row],[Quantity]]</f>
        <v>152</v>
      </c>
      <c r="L2967" s="12">
        <f>Ventas[[#This Row],[Unit Cost]]*Ventas[[#This Row],[Quantity]]</f>
        <v>139.84</v>
      </c>
      <c r="M2967" s="14">
        <f>Ventas[[#This Row],[Ingresos]]-Ventas[[#This Row],[Costes]]</f>
        <v>12.159999999999997</v>
      </c>
      <c r="N2967" s="14" t="str">
        <f>_xlfn.XLOOKUP(Ventas[[#This Row],[Ship Country]],[1]!Countries[Ship Country],[1]!Countries[Area],"No registrado")</f>
        <v>Nord Europe</v>
      </c>
      <c r="O2967" s="14" t="str">
        <f>_xlfn.XLOOKUP(Ventas[[#This Row],[Ship Country]],[1]!Countries[Ship Country],[1]!Countries[Continent],"No existe")</f>
        <v>Europe</v>
      </c>
      <c r="P2967" s="15" t="str">
        <f>_xlfn.XLOOKUP(Ventas[[#This Row],[Category]],[2]!ProdManager[Category],[2]!ProdManager[Prod_Manager])</f>
        <v>John Matter</v>
      </c>
      <c r="Q2967" s="15">
        <f>YEAR(Ventas[[#This Row],[Order Date]])</f>
        <v>2014</v>
      </c>
      <c r="R2967" s="15" t="str">
        <f>TEXT(Ventas[[#This Row],[Order Date]],"MMM")</f>
        <v>ago</v>
      </c>
    </row>
    <row r="2968" spans="1:18" x14ac:dyDescent="0.25">
      <c r="A2968" s="4">
        <v>10435</v>
      </c>
      <c r="B2968" s="4" t="s">
        <v>32</v>
      </c>
      <c r="C2968" s="4" t="s">
        <v>10</v>
      </c>
      <c r="D2968" s="4">
        <v>16.8</v>
      </c>
      <c r="E2968" s="4">
        <v>13.272000000000002</v>
      </c>
      <c r="F2968" s="4">
        <v>12</v>
      </c>
      <c r="G2968" s="4" t="s">
        <v>245</v>
      </c>
      <c r="H2968" s="4" t="s">
        <v>148</v>
      </c>
      <c r="I2968" s="4" t="s">
        <v>149</v>
      </c>
      <c r="J2968" s="5">
        <v>41777</v>
      </c>
      <c r="K2968" s="12">
        <f>Ventas[[#This Row],[Unit Price]]*Ventas[[#This Row],[Quantity]]</f>
        <v>201.60000000000002</v>
      </c>
      <c r="L2968" s="12">
        <f>Ventas[[#This Row],[Unit Cost]]*Ventas[[#This Row],[Quantity]]</f>
        <v>159.26400000000001</v>
      </c>
      <c r="M2968" s="14">
        <f>Ventas[[#This Row],[Ingresos]]-Ventas[[#This Row],[Costes]]</f>
        <v>42.336000000000013</v>
      </c>
      <c r="N2968" s="14" t="str">
        <f>_xlfn.XLOOKUP(Ventas[[#This Row],[Ship Country]],[1]!Countries[Ship Country],[1]!Countries[Area],"No registrado")</f>
        <v>Nord Europe</v>
      </c>
      <c r="O2968" s="14" t="str">
        <f>_xlfn.XLOOKUP(Ventas[[#This Row],[Ship Country]],[1]!Countries[Ship Country],[1]!Countries[Continent],"No existe")</f>
        <v>Europe</v>
      </c>
      <c r="P2968" s="15" t="str">
        <f>_xlfn.XLOOKUP(Ventas[[#This Row],[Category]],[2]!ProdManager[Category],[2]!ProdManager[Prod_Manager])</f>
        <v>Marc Caine</v>
      </c>
      <c r="Q2968" s="15">
        <f>YEAR(Ventas[[#This Row],[Order Date]])</f>
        <v>2014</v>
      </c>
      <c r="R2968" s="15" t="str">
        <f>TEXT(Ventas[[#This Row],[Order Date]],"MMM")</f>
        <v>may</v>
      </c>
    </row>
    <row r="2969" spans="1:18" x14ac:dyDescent="0.25">
      <c r="A2969" s="6">
        <v>10435</v>
      </c>
      <c r="B2969" s="6" t="s">
        <v>14</v>
      </c>
      <c r="C2969" s="6" t="s">
        <v>15</v>
      </c>
      <c r="D2969" s="6">
        <v>27.8</v>
      </c>
      <c r="E2969" s="6">
        <v>21.962000000000003</v>
      </c>
      <c r="F2969" s="6">
        <v>10</v>
      </c>
      <c r="G2969" s="6" t="s">
        <v>245</v>
      </c>
      <c r="H2969" s="6" t="s">
        <v>148</v>
      </c>
      <c r="I2969" s="6" t="s">
        <v>149</v>
      </c>
      <c r="J2969" s="7">
        <v>41730</v>
      </c>
      <c r="K2969" s="12">
        <f>Ventas[[#This Row],[Unit Price]]*Ventas[[#This Row],[Quantity]]</f>
        <v>278</v>
      </c>
      <c r="L2969" s="12">
        <f>Ventas[[#This Row],[Unit Cost]]*Ventas[[#This Row],[Quantity]]</f>
        <v>219.62000000000003</v>
      </c>
      <c r="M2969" s="14">
        <f>Ventas[[#This Row],[Ingresos]]-Ventas[[#This Row],[Costes]]</f>
        <v>58.379999999999967</v>
      </c>
      <c r="N2969" s="14" t="str">
        <f>_xlfn.XLOOKUP(Ventas[[#This Row],[Ship Country]],[1]!Countries[Ship Country],[1]!Countries[Area],"No registrado")</f>
        <v>Nord Europe</v>
      </c>
      <c r="O2969" s="14" t="str">
        <f>_xlfn.XLOOKUP(Ventas[[#This Row],[Ship Country]],[1]!Countries[Ship Country],[1]!Countries[Continent],"No existe")</f>
        <v>Europe</v>
      </c>
      <c r="P2969" s="15" t="str">
        <f>_xlfn.XLOOKUP(Ventas[[#This Row],[Category]],[2]!ProdManager[Category],[2]!ProdManager[Prod_Manager])</f>
        <v>Peter Stone</v>
      </c>
      <c r="Q2969" s="15">
        <f>YEAR(Ventas[[#This Row],[Order Date]])</f>
        <v>2014</v>
      </c>
      <c r="R2969" s="15" t="str">
        <f>TEXT(Ventas[[#This Row],[Order Date]],"MMM")</f>
        <v>abr</v>
      </c>
    </row>
    <row r="2970" spans="1:18" x14ac:dyDescent="0.25">
      <c r="A2970" s="4">
        <v>10436</v>
      </c>
      <c r="B2970" s="4" t="s">
        <v>141</v>
      </c>
      <c r="C2970" s="4" t="s">
        <v>29</v>
      </c>
      <c r="D2970" s="4">
        <v>9.6</v>
      </c>
      <c r="E2970" s="4">
        <v>7.8719999999999999</v>
      </c>
      <c r="F2970" s="4">
        <v>5</v>
      </c>
      <c r="G2970" s="4" t="s">
        <v>92</v>
      </c>
      <c r="H2970" s="4" t="s">
        <v>93</v>
      </c>
      <c r="I2970" s="4" t="s">
        <v>13</v>
      </c>
      <c r="J2970" s="5">
        <v>42235</v>
      </c>
      <c r="K2970" s="12">
        <f>Ventas[[#This Row],[Unit Price]]*Ventas[[#This Row],[Quantity]]</f>
        <v>48</v>
      </c>
      <c r="L2970" s="12">
        <f>Ventas[[#This Row],[Unit Cost]]*Ventas[[#This Row],[Quantity]]</f>
        <v>39.36</v>
      </c>
      <c r="M2970" s="14">
        <f>Ventas[[#This Row],[Ingresos]]-Ventas[[#This Row],[Costes]]</f>
        <v>8.64</v>
      </c>
      <c r="N2970" s="14" t="str">
        <f>_xlfn.XLOOKUP(Ventas[[#This Row],[Ship Country]],[1]!Countries[Ship Country],[1]!Countries[Area],"No registrado")</f>
        <v>Nord Europe</v>
      </c>
      <c r="O2970" s="14" t="str">
        <f>_xlfn.XLOOKUP(Ventas[[#This Row],[Ship Country]],[1]!Countries[Ship Country],[1]!Countries[Continent],"No existe")</f>
        <v>Europe</v>
      </c>
      <c r="P2970" s="15" t="str">
        <f>_xlfn.XLOOKUP(Ventas[[#This Row],[Category]],[2]!ProdManager[Category],[2]!ProdManager[Prod_Manager])</f>
        <v>Peter Stone</v>
      </c>
      <c r="Q2970" s="15">
        <f>YEAR(Ventas[[#This Row],[Order Date]])</f>
        <v>2015</v>
      </c>
      <c r="R2970" s="15" t="str">
        <f>TEXT(Ventas[[#This Row],[Order Date]],"MMM")</f>
        <v>ago</v>
      </c>
    </row>
    <row r="2971" spans="1:18" x14ac:dyDescent="0.25">
      <c r="A2971" s="6">
        <v>10436</v>
      </c>
      <c r="B2971" s="6" t="s">
        <v>129</v>
      </c>
      <c r="C2971" s="6" t="s">
        <v>43</v>
      </c>
      <c r="D2971" s="6">
        <v>6.2</v>
      </c>
      <c r="E2971" s="6">
        <v>5.58</v>
      </c>
      <c r="F2971" s="6">
        <v>24</v>
      </c>
      <c r="G2971" s="6" t="s">
        <v>92</v>
      </c>
      <c r="H2971" s="6" t="s">
        <v>93</v>
      </c>
      <c r="I2971" s="6" t="s">
        <v>13</v>
      </c>
      <c r="J2971" s="7">
        <v>42013</v>
      </c>
      <c r="K2971" s="12">
        <f>Ventas[[#This Row],[Unit Price]]*Ventas[[#This Row],[Quantity]]</f>
        <v>148.80000000000001</v>
      </c>
      <c r="L2971" s="12">
        <f>Ventas[[#This Row],[Unit Cost]]*Ventas[[#This Row],[Quantity]]</f>
        <v>133.92000000000002</v>
      </c>
      <c r="M2971" s="14">
        <f>Ventas[[#This Row],[Ingresos]]-Ventas[[#This Row],[Costes]]</f>
        <v>14.879999999999995</v>
      </c>
      <c r="N2971" s="14" t="str">
        <f>_xlfn.XLOOKUP(Ventas[[#This Row],[Ship Country]],[1]!Countries[Ship Country],[1]!Countries[Area],"No registrado")</f>
        <v>Nord Europe</v>
      </c>
      <c r="O2971" s="14" t="str">
        <f>_xlfn.XLOOKUP(Ventas[[#This Row],[Ship Country]],[1]!Countries[Ship Country],[1]!Countries[Continent],"No existe")</f>
        <v>Europe</v>
      </c>
      <c r="P2971" s="15" t="str">
        <f>_xlfn.XLOOKUP(Ventas[[#This Row],[Category]],[2]!ProdManager[Category],[2]!ProdManager[Prod_Manager])</f>
        <v>John Matter</v>
      </c>
      <c r="Q2971" s="15">
        <f>YEAR(Ventas[[#This Row],[Order Date]])</f>
        <v>2015</v>
      </c>
      <c r="R2971" s="15" t="str">
        <f>TEXT(Ventas[[#This Row],[Order Date]],"MMM")</f>
        <v>ene</v>
      </c>
    </row>
    <row r="2972" spans="1:18" x14ac:dyDescent="0.25">
      <c r="A2972" s="4">
        <v>10436</v>
      </c>
      <c r="B2972" s="4" t="s">
        <v>86</v>
      </c>
      <c r="C2972" s="4" t="s">
        <v>10</v>
      </c>
      <c r="D2972" s="4">
        <v>30.4</v>
      </c>
      <c r="E2972" s="4">
        <v>23.103999999999999</v>
      </c>
      <c r="F2972" s="4">
        <v>40</v>
      </c>
      <c r="G2972" s="4" t="s">
        <v>92</v>
      </c>
      <c r="H2972" s="4" t="s">
        <v>93</v>
      </c>
      <c r="I2972" s="4" t="s">
        <v>13</v>
      </c>
      <c r="J2972" s="5">
        <v>41952</v>
      </c>
      <c r="K2972" s="12">
        <f>Ventas[[#This Row],[Unit Price]]*Ventas[[#This Row],[Quantity]]</f>
        <v>1216</v>
      </c>
      <c r="L2972" s="12">
        <f>Ventas[[#This Row],[Unit Cost]]*Ventas[[#This Row],[Quantity]]</f>
        <v>924.16</v>
      </c>
      <c r="M2972" s="14">
        <f>Ventas[[#This Row],[Ingresos]]-Ventas[[#This Row],[Costes]]</f>
        <v>291.84000000000003</v>
      </c>
      <c r="N2972" s="14" t="str">
        <f>_xlfn.XLOOKUP(Ventas[[#This Row],[Ship Country]],[1]!Countries[Ship Country],[1]!Countries[Area],"No registrado")</f>
        <v>Nord Europe</v>
      </c>
      <c r="O2972" s="14" t="str">
        <f>_xlfn.XLOOKUP(Ventas[[#This Row],[Ship Country]],[1]!Countries[Ship Country],[1]!Countries[Continent],"No existe")</f>
        <v>Europe</v>
      </c>
      <c r="P2972" s="15" t="str">
        <f>_xlfn.XLOOKUP(Ventas[[#This Row],[Category]],[2]!ProdManager[Category],[2]!ProdManager[Prod_Manager])</f>
        <v>Marc Caine</v>
      </c>
      <c r="Q2972" s="15">
        <f>YEAR(Ventas[[#This Row],[Order Date]])</f>
        <v>2014</v>
      </c>
      <c r="R2972" s="15" t="str">
        <f>TEXT(Ventas[[#This Row],[Order Date]],"MMM")</f>
        <v>nov</v>
      </c>
    </row>
    <row r="2973" spans="1:18" x14ac:dyDescent="0.25">
      <c r="A2973" s="6">
        <v>10436</v>
      </c>
      <c r="B2973" s="6" t="s">
        <v>150</v>
      </c>
      <c r="C2973" s="6" t="s">
        <v>10</v>
      </c>
      <c r="D2973" s="6">
        <v>26.6</v>
      </c>
      <c r="E2973" s="6">
        <v>22.344000000000001</v>
      </c>
      <c r="F2973" s="6">
        <v>30</v>
      </c>
      <c r="G2973" s="6" t="s">
        <v>92</v>
      </c>
      <c r="H2973" s="6" t="s">
        <v>93</v>
      </c>
      <c r="I2973" s="6" t="s">
        <v>13</v>
      </c>
      <c r="J2973" s="7">
        <v>41814</v>
      </c>
      <c r="K2973" s="12">
        <f>Ventas[[#This Row],[Unit Price]]*Ventas[[#This Row],[Quantity]]</f>
        <v>798</v>
      </c>
      <c r="L2973" s="12">
        <f>Ventas[[#This Row],[Unit Cost]]*Ventas[[#This Row],[Quantity]]</f>
        <v>670.32</v>
      </c>
      <c r="M2973" s="14">
        <f>Ventas[[#This Row],[Ingresos]]-Ventas[[#This Row],[Costes]]</f>
        <v>127.67999999999995</v>
      </c>
      <c r="N2973" s="14" t="str">
        <f>_xlfn.XLOOKUP(Ventas[[#This Row],[Ship Country]],[1]!Countries[Ship Country],[1]!Countries[Area],"No registrado")</f>
        <v>Nord Europe</v>
      </c>
      <c r="O2973" s="14" t="str">
        <f>_xlfn.XLOOKUP(Ventas[[#This Row],[Ship Country]],[1]!Countries[Ship Country],[1]!Countries[Continent],"No existe")</f>
        <v>Europe</v>
      </c>
      <c r="P2973" s="15" t="str">
        <f>_xlfn.XLOOKUP(Ventas[[#This Row],[Category]],[2]!ProdManager[Category],[2]!ProdManager[Prod_Manager])</f>
        <v>Marc Caine</v>
      </c>
      <c r="Q2973" s="15">
        <f>YEAR(Ventas[[#This Row],[Order Date]])</f>
        <v>2014</v>
      </c>
      <c r="R2973" s="15" t="str">
        <f>TEXT(Ventas[[#This Row],[Order Date]],"MMM")</f>
        <v>jun</v>
      </c>
    </row>
    <row r="2974" spans="1:18" x14ac:dyDescent="0.25">
      <c r="A2974" s="4">
        <v>10437</v>
      </c>
      <c r="B2974" s="4" t="s">
        <v>58</v>
      </c>
      <c r="C2974" s="4" t="s">
        <v>46</v>
      </c>
      <c r="D2974" s="4">
        <v>26.2</v>
      </c>
      <c r="E2974" s="4">
        <v>20.436</v>
      </c>
      <c r="F2974" s="4">
        <v>15</v>
      </c>
      <c r="G2974" s="4" t="s">
        <v>95</v>
      </c>
      <c r="H2974" s="4" t="s">
        <v>96</v>
      </c>
      <c r="I2974" s="4" t="s">
        <v>97</v>
      </c>
      <c r="J2974" s="5">
        <v>41768</v>
      </c>
      <c r="K2974" s="12">
        <f>Ventas[[#This Row],[Unit Price]]*Ventas[[#This Row],[Quantity]]</f>
        <v>393</v>
      </c>
      <c r="L2974" s="12">
        <f>Ventas[[#This Row],[Unit Cost]]*Ventas[[#This Row],[Quantity]]</f>
        <v>306.54000000000002</v>
      </c>
      <c r="M2974" s="14">
        <f>Ventas[[#This Row],[Ingresos]]-Ventas[[#This Row],[Costes]]</f>
        <v>86.45999999999998</v>
      </c>
      <c r="N2974" s="14" t="str">
        <f>_xlfn.XLOOKUP(Ventas[[#This Row],[Ship Country]],[1]!Countries[Ship Country],[1]!Countries[Area],"No registrado")</f>
        <v>Nord Europe</v>
      </c>
      <c r="O2974" s="14" t="str">
        <f>_xlfn.XLOOKUP(Ventas[[#This Row],[Ship Country]],[1]!Countries[Ship Country],[1]!Countries[Continent],"No existe")</f>
        <v>Europe</v>
      </c>
      <c r="P2974" s="15" t="str">
        <f>_xlfn.XLOOKUP(Ventas[[#This Row],[Category]],[2]!ProdManager[Category],[2]!ProdManager[Prod_Manager])</f>
        <v>John Matter</v>
      </c>
      <c r="Q2974" s="15">
        <f>YEAR(Ventas[[#This Row],[Order Date]])</f>
        <v>2014</v>
      </c>
      <c r="R2974" s="15" t="str">
        <f>TEXT(Ventas[[#This Row],[Order Date]],"MMM")</f>
        <v>may</v>
      </c>
    </row>
    <row r="2975" spans="1:18" x14ac:dyDescent="0.25">
      <c r="A2975" s="6">
        <v>10438</v>
      </c>
      <c r="B2975" s="6" t="s">
        <v>130</v>
      </c>
      <c r="C2975" s="6" t="s">
        <v>35</v>
      </c>
      <c r="D2975" s="6">
        <v>7.3</v>
      </c>
      <c r="E2975" s="6">
        <v>4.8909999999999991</v>
      </c>
      <c r="F2975" s="6">
        <v>15</v>
      </c>
      <c r="G2975" s="6" t="s">
        <v>19</v>
      </c>
      <c r="H2975" s="6" t="s">
        <v>20</v>
      </c>
      <c r="I2975" s="6" t="s">
        <v>21</v>
      </c>
      <c r="J2975" s="7">
        <v>42048</v>
      </c>
      <c r="K2975" s="12">
        <f>Ventas[[#This Row],[Unit Price]]*Ventas[[#This Row],[Quantity]]</f>
        <v>109.5</v>
      </c>
      <c r="L2975" s="12">
        <f>Ventas[[#This Row],[Unit Cost]]*Ventas[[#This Row],[Quantity]]</f>
        <v>73.364999999999981</v>
      </c>
      <c r="M2975" s="14">
        <f>Ventas[[#This Row],[Ingresos]]-Ventas[[#This Row],[Costes]]</f>
        <v>36.135000000000019</v>
      </c>
      <c r="N2975" s="14" t="str">
        <f>_xlfn.XLOOKUP(Ventas[[#This Row],[Ship Country]],[1]!Countries[Ship Country],[1]!Countries[Area],"No registrado")</f>
        <v>Nord Europe</v>
      </c>
      <c r="O2975" s="14" t="str">
        <f>_xlfn.XLOOKUP(Ventas[[#This Row],[Ship Country]],[1]!Countries[Ship Country],[1]!Countries[Continent],"No existe")</f>
        <v>Europe</v>
      </c>
      <c r="P2975" s="15" t="str">
        <f>_xlfn.XLOOKUP(Ventas[[#This Row],[Category]],[2]!ProdManager[Category],[2]!ProdManager[Prod_Manager])</f>
        <v>Lydia Sinn</v>
      </c>
      <c r="Q2975" s="15">
        <f>YEAR(Ventas[[#This Row],[Order Date]])</f>
        <v>2015</v>
      </c>
      <c r="R2975" s="15" t="str">
        <f>TEXT(Ventas[[#This Row],[Order Date]],"MMM")</f>
        <v>feb</v>
      </c>
    </row>
    <row r="2976" spans="1:18" x14ac:dyDescent="0.25">
      <c r="A2976" s="4">
        <v>10438</v>
      </c>
      <c r="B2976" s="4" t="s">
        <v>140</v>
      </c>
      <c r="C2976" s="4" t="s">
        <v>43</v>
      </c>
      <c r="D2976" s="4">
        <v>11.2</v>
      </c>
      <c r="E2976" s="4">
        <v>9.8559999999999999</v>
      </c>
      <c r="F2976" s="4">
        <v>20</v>
      </c>
      <c r="G2976" s="4" t="s">
        <v>19</v>
      </c>
      <c r="H2976" s="4" t="s">
        <v>20</v>
      </c>
      <c r="I2976" s="4" t="s">
        <v>21</v>
      </c>
      <c r="J2976" s="5">
        <v>41650</v>
      </c>
      <c r="K2976" s="12">
        <f>Ventas[[#This Row],[Unit Price]]*Ventas[[#This Row],[Quantity]]</f>
        <v>224</v>
      </c>
      <c r="L2976" s="12">
        <f>Ventas[[#This Row],[Unit Cost]]*Ventas[[#This Row],[Quantity]]</f>
        <v>197.12</v>
      </c>
      <c r="M2976" s="14">
        <f>Ventas[[#This Row],[Ingresos]]-Ventas[[#This Row],[Costes]]</f>
        <v>26.879999999999995</v>
      </c>
      <c r="N2976" s="14" t="str">
        <f>_xlfn.XLOOKUP(Ventas[[#This Row],[Ship Country]],[1]!Countries[Ship Country],[1]!Countries[Area],"No registrado")</f>
        <v>Nord Europe</v>
      </c>
      <c r="O2976" s="14" t="str">
        <f>_xlfn.XLOOKUP(Ventas[[#This Row],[Ship Country]],[1]!Countries[Ship Country],[1]!Countries[Continent],"No existe")</f>
        <v>Europe</v>
      </c>
      <c r="P2976" s="15" t="str">
        <f>_xlfn.XLOOKUP(Ventas[[#This Row],[Category]],[2]!ProdManager[Category],[2]!ProdManager[Prod_Manager])</f>
        <v>John Matter</v>
      </c>
      <c r="Q2976" s="15">
        <f>YEAR(Ventas[[#This Row],[Order Date]])</f>
        <v>2014</v>
      </c>
      <c r="R2976" s="15" t="str">
        <f>TEXT(Ventas[[#This Row],[Order Date]],"MMM")</f>
        <v>ene</v>
      </c>
    </row>
    <row r="2977" spans="1:18" x14ac:dyDescent="0.25">
      <c r="A2977" s="6">
        <v>10438</v>
      </c>
      <c r="B2977" s="6" t="s">
        <v>33</v>
      </c>
      <c r="C2977" s="6" t="s">
        <v>10</v>
      </c>
      <c r="D2977" s="6">
        <v>15.6</v>
      </c>
      <c r="E2977" s="6">
        <v>13.26</v>
      </c>
      <c r="F2977" s="6">
        <v>15</v>
      </c>
      <c r="G2977" s="6" t="s">
        <v>19</v>
      </c>
      <c r="H2977" s="6" t="s">
        <v>20</v>
      </c>
      <c r="I2977" s="6" t="s">
        <v>21</v>
      </c>
      <c r="J2977" s="7">
        <v>41726</v>
      </c>
      <c r="K2977" s="12">
        <f>Ventas[[#This Row],[Unit Price]]*Ventas[[#This Row],[Quantity]]</f>
        <v>234</v>
      </c>
      <c r="L2977" s="12">
        <f>Ventas[[#This Row],[Unit Cost]]*Ventas[[#This Row],[Quantity]]</f>
        <v>198.9</v>
      </c>
      <c r="M2977" s="14">
        <f>Ventas[[#This Row],[Ingresos]]-Ventas[[#This Row],[Costes]]</f>
        <v>35.099999999999994</v>
      </c>
      <c r="N2977" s="14" t="str">
        <f>_xlfn.XLOOKUP(Ventas[[#This Row],[Ship Country]],[1]!Countries[Ship Country],[1]!Countries[Area],"No registrado")</f>
        <v>Nord Europe</v>
      </c>
      <c r="O2977" s="14" t="str">
        <f>_xlfn.XLOOKUP(Ventas[[#This Row],[Ship Country]],[1]!Countries[Ship Country],[1]!Countries[Continent],"No existe")</f>
        <v>Europe</v>
      </c>
      <c r="P2977" s="15" t="str">
        <f>_xlfn.XLOOKUP(Ventas[[#This Row],[Category]],[2]!ProdManager[Category],[2]!ProdManager[Prod_Manager])</f>
        <v>Marc Caine</v>
      </c>
      <c r="Q2977" s="15">
        <f>YEAR(Ventas[[#This Row],[Order Date]])</f>
        <v>2014</v>
      </c>
      <c r="R2977" s="15" t="str">
        <f>TEXT(Ventas[[#This Row],[Order Date]],"MMM")</f>
        <v>mar</v>
      </c>
    </row>
    <row r="2978" spans="1:18" x14ac:dyDescent="0.25">
      <c r="A2978" s="4">
        <v>10439</v>
      </c>
      <c r="B2978" s="4" t="s">
        <v>56</v>
      </c>
      <c r="C2978" s="4" t="s">
        <v>35</v>
      </c>
      <c r="D2978" s="4">
        <v>13.9</v>
      </c>
      <c r="E2978" s="4">
        <v>9.1739999999999995</v>
      </c>
      <c r="F2978" s="4">
        <v>16</v>
      </c>
      <c r="G2978" s="4" t="s">
        <v>192</v>
      </c>
      <c r="H2978" s="4" t="s">
        <v>193</v>
      </c>
      <c r="I2978" s="4" t="s">
        <v>194</v>
      </c>
      <c r="J2978" s="5">
        <v>41973</v>
      </c>
      <c r="K2978" s="12">
        <f>Ventas[[#This Row],[Unit Price]]*Ventas[[#This Row],[Quantity]]</f>
        <v>222.4</v>
      </c>
      <c r="L2978" s="12">
        <f>Ventas[[#This Row],[Unit Cost]]*Ventas[[#This Row],[Quantity]]</f>
        <v>146.78399999999999</v>
      </c>
      <c r="M2978" s="14">
        <f>Ventas[[#This Row],[Ingresos]]-Ventas[[#This Row],[Costes]]</f>
        <v>75.616000000000014</v>
      </c>
      <c r="N2978" s="14" t="str">
        <f>_xlfn.XLOOKUP(Ventas[[#This Row],[Ship Country]],[1]!Countries[Ship Country],[1]!Countries[Area],"No registrado")</f>
        <v>Nord America</v>
      </c>
      <c r="O2978" s="14" t="str">
        <f>_xlfn.XLOOKUP(Ventas[[#This Row],[Ship Country]],[1]!Countries[Ship Country],[1]!Countries[Continent],"No existe")</f>
        <v>America</v>
      </c>
      <c r="P2978" s="15" t="str">
        <f>_xlfn.XLOOKUP(Ventas[[#This Row],[Category]],[2]!ProdManager[Category],[2]!ProdManager[Prod_Manager])</f>
        <v>Lydia Sinn</v>
      </c>
      <c r="Q2978" s="15">
        <f>YEAR(Ventas[[#This Row],[Order Date]])</f>
        <v>2014</v>
      </c>
      <c r="R2978" s="15" t="str">
        <f>TEXT(Ventas[[#This Row],[Order Date]],"MMM")</f>
        <v>nov</v>
      </c>
    </row>
    <row r="2979" spans="1:18" x14ac:dyDescent="0.25">
      <c r="A2979" s="6">
        <v>10439</v>
      </c>
      <c r="B2979" s="6" t="s">
        <v>150</v>
      </c>
      <c r="C2979" s="6" t="s">
        <v>10</v>
      </c>
      <c r="D2979" s="6">
        <v>26.6</v>
      </c>
      <c r="E2979" s="6">
        <v>20.748000000000001</v>
      </c>
      <c r="F2979" s="6">
        <v>6</v>
      </c>
      <c r="G2979" s="6" t="s">
        <v>192</v>
      </c>
      <c r="H2979" s="6" t="s">
        <v>193</v>
      </c>
      <c r="I2979" s="6" t="s">
        <v>194</v>
      </c>
      <c r="J2979" s="7">
        <v>41669</v>
      </c>
      <c r="K2979" s="12">
        <f>Ventas[[#This Row],[Unit Price]]*Ventas[[#This Row],[Quantity]]</f>
        <v>159.60000000000002</v>
      </c>
      <c r="L2979" s="12">
        <f>Ventas[[#This Row],[Unit Cost]]*Ventas[[#This Row],[Quantity]]</f>
        <v>124.488</v>
      </c>
      <c r="M2979" s="14">
        <f>Ventas[[#This Row],[Ingresos]]-Ventas[[#This Row],[Costes]]</f>
        <v>35.112000000000023</v>
      </c>
      <c r="N2979" s="14" t="str">
        <f>_xlfn.XLOOKUP(Ventas[[#This Row],[Ship Country]],[1]!Countries[Ship Country],[1]!Countries[Area],"No registrado")</f>
        <v>Nord America</v>
      </c>
      <c r="O2979" s="14" t="str">
        <f>_xlfn.XLOOKUP(Ventas[[#This Row],[Ship Country]],[1]!Countries[Ship Country],[1]!Countries[Continent],"No existe")</f>
        <v>America</v>
      </c>
      <c r="P2979" s="15" t="str">
        <f>_xlfn.XLOOKUP(Ventas[[#This Row],[Category]],[2]!ProdManager[Category],[2]!ProdManager[Prod_Manager])</f>
        <v>Marc Caine</v>
      </c>
      <c r="Q2979" s="15">
        <f>YEAR(Ventas[[#This Row],[Order Date]])</f>
        <v>2014</v>
      </c>
      <c r="R2979" s="15" t="str">
        <f>TEXT(Ventas[[#This Row],[Order Date]],"MMM")</f>
        <v>ene</v>
      </c>
    </row>
    <row r="2980" spans="1:18" x14ac:dyDescent="0.25">
      <c r="A2980" s="4">
        <v>10439</v>
      </c>
      <c r="B2980" s="4" t="s">
        <v>50</v>
      </c>
      <c r="C2980" s="4" t="s">
        <v>18</v>
      </c>
      <c r="D2980" s="4">
        <v>8</v>
      </c>
      <c r="E2980" s="4">
        <v>6.48</v>
      </c>
      <c r="F2980" s="4">
        <v>30</v>
      </c>
      <c r="G2980" s="4" t="s">
        <v>192</v>
      </c>
      <c r="H2980" s="4" t="s">
        <v>193</v>
      </c>
      <c r="I2980" s="4" t="s">
        <v>194</v>
      </c>
      <c r="J2980" s="5">
        <v>41781</v>
      </c>
      <c r="K2980" s="12">
        <f>Ventas[[#This Row],[Unit Price]]*Ventas[[#This Row],[Quantity]]</f>
        <v>240</v>
      </c>
      <c r="L2980" s="12">
        <f>Ventas[[#This Row],[Unit Cost]]*Ventas[[#This Row],[Quantity]]</f>
        <v>194.4</v>
      </c>
      <c r="M2980" s="14">
        <f>Ventas[[#This Row],[Ingresos]]-Ventas[[#This Row],[Costes]]</f>
        <v>45.599999999999994</v>
      </c>
      <c r="N2980" s="14" t="str">
        <f>_xlfn.XLOOKUP(Ventas[[#This Row],[Ship Country]],[1]!Countries[Ship Country],[1]!Countries[Area],"No registrado")</f>
        <v>Nord America</v>
      </c>
      <c r="O2980" s="14" t="str">
        <f>_xlfn.XLOOKUP(Ventas[[#This Row],[Ship Country]],[1]!Countries[Ship Country],[1]!Countries[Continent],"No existe")</f>
        <v>America</v>
      </c>
      <c r="P2980" s="15" t="str">
        <f>_xlfn.XLOOKUP(Ventas[[#This Row],[Category]],[2]!ProdManager[Category],[2]!ProdManager[Prod_Manager])</f>
        <v>Marc Caine</v>
      </c>
      <c r="Q2980" s="15">
        <f>YEAR(Ventas[[#This Row],[Order Date]])</f>
        <v>2014</v>
      </c>
      <c r="R2980" s="15" t="str">
        <f>TEXT(Ventas[[#This Row],[Order Date]],"MMM")</f>
        <v>may</v>
      </c>
    </row>
    <row r="2981" spans="1:18" x14ac:dyDescent="0.25">
      <c r="A2981" s="6">
        <v>10439</v>
      </c>
      <c r="B2981" s="6" t="s">
        <v>94</v>
      </c>
      <c r="C2981" s="6" t="s">
        <v>15</v>
      </c>
      <c r="D2981" s="6">
        <v>30.4</v>
      </c>
      <c r="E2981" s="6">
        <v>24.32</v>
      </c>
      <c r="F2981" s="6">
        <v>15</v>
      </c>
      <c r="G2981" s="6" t="s">
        <v>192</v>
      </c>
      <c r="H2981" s="6" t="s">
        <v>193</v>
      </c>
      <c r="I2981" s="6" t="s">
        <v>194</v>
      </c>
      <c r="J2981" s="7">
        <v>41718</v>
      </c>
      <c r="K2981" s="12">
        <f>Ventas[[#This Row],[Unit Price]]*Ventas[[#This Row],[Quantity]]</f>
        <v>456</v>
      </c>
      <c r="L2981" s="12">
        <f>Ventas[[#This Row],[Unit Cost]]*Ventas[[#This Row],[Quantity]]</f>
        <v>364.8</v>
      </c>
      <c r="M2981" s="14">
        <f>Ventas[[#This Row],[Ingresos]]-Ventas[[#This Row],[Costes]]</f>
        <v>91.199999999999989</v>
      </c>
      <c r="N2981" s="14" t="str">
        <f>_xlfn.XLOOKUP(Ventas[[#This Row],[Ship Country]],[1]!Countries[Ship Country],[1]!Countries[Area],"No registrado")</f>
        <v>Nord America</v>
      </c>
      <c r="O2981" s="14" t="str">
        <f>_xlfn.XLOOKUP(Ventas[[#This Row],[Ship Country]],[1]!Countries[Ship Country],[1]!Countries[Continent],"No existe")</f>
        <v>America</v>
      </c>
      <c r="P2981" s="15" t="str">
        <f>_xlfn.XLOOKUP(Ventas[[#This Row],[Category]],[2]!ProdManager[Category],[2]!ProdManager[Prod_Manager])</f>
        <v>Peter Stone</v>
      </c>
      <c r="Q2981" s="15">
        <f>YEAR(Ventas[[#This Row],[Order Date]])</f>
        <v>2014</v>
      </c>
      <c r="R2981" s="15" t="str">
        <f>TEXT(Ventas[[#This Row],[Order Date]],"MMM")</f>
        <v>mar</v>
      </c>
    </row>
    <row r="2982" spans="1:18" x14ac:dyDescent="0.25">
      <c r="A2982" s="4">
        <v>10440</v>
      </c>
      <c r="B2982" s="4" t="s">
        <v>55</v>
      </c>
      <c r="C2982" s="4" t="s">
        <v>43</v>
      </c>
      <c r="D2982" s="4">
        <v>15.2</v>
      </c>
      <c r="E2982" s="4">
        <v>13.831999999999999</v>
      </c>
      <c r="F2982" s="4">
        <v>45</v>
      </c>
      <c r="G2982" s="4" t="s">
        <v>182</v>
      </c>
      <c r="H2982" s="4" t="s">
        <v>183</v>
      </c>
      <c r="I2982" s="4" t="s">
        <v>84</v>
      </c>
      <c r="J2982" s="5">
        <v>42185</v>
      </c>
      <c r="K2982" s="12">
        <f>Ventas[[#This Row],[Unit Price]]*Ventas[[#This Row],[Quantity]]</f>
        <v>684</v>
      </c>
      <c r="L2982" s="12">
        <f>Ventas[[#This Row],[Unit Cost]]*Ventas[[#This Row],[Quantity]]</f>
        <v>622.43999999999994</v>
      </c>
      <c r="M2982" s="14">
        <f>Ventas[[#This Row],[Ingresos]]-Ventas[[#This Row],[Costes]]</f>
        <v>61.560000000000059</v>
      </c>
      <c r="N2982" s="14" t="str">
        <f>_xlfn.XLOOKUP(Ventas[[#This Row],[Ship Country]],[1]!Countries[Ship Country],[1]!Countries[Area],"No registrado")</f>
        <v>Nord America</v>
      </c>
      <c r="O2982" s="14" t="str">
        <f>_xlfn.XLOOKUP(Ventas[[#This Row],[Ship Country]],[1]!Countries[Ship Country],[1]!Countries[Continent],"No existe")</f>
        <v>America</v>
      </c>
      <c r="P2982" s="15" t="str">
        <f>_xlfn.XLOOKUP(Ventas[[#This Row],[Category]],[2]!ProdManager[Category],[2]!ProdManager[Prod_Manager])</f>
        <v>John Matter</v>
      </c>
      <c r="Q2982" s="15">
        <f>YEAR(Ventas[[#This Row],[Order Date]])</f>
        <v>2015</v>
      </c>
      <c r="R2982" s="15" t="str">
        <f>TEXT(Ventas[[#This Row],[Order Date]],"MMM")</f>
        <v>jun</v>
      </c>
    </row>
    <row r="2983" spans="1:18" x14ac:dyDescent="0.25">
      <c r="A2983" s="6">
        <v>10440</v>
      </c>
      <c r="B2983" s="6" t="s">
        <v>56</v>
      </c>
      <c r="C2983" s="6" t="s">
        <v>35</v>
      </c>
      <c r="D2983" s="6">
        <v>13.9</v>
      </c>
      <c r="E2983" s="6">
        <v>9.1739999999999995</v>
      </c>
      <c r="F2983" s="6">
        <v>49</v>
      </c>
      <c r="G2983" s="6" t="s">
        <v>182</v>
      </c>
      <c r="H2983" s="6" t="s">
        <v>183</v>
      </c>
      <c r="I2983" s="6" t="s">
        <v>84</v>
      </c>
      <c r="J2983" s="7">
        <v>41726</v>
      </c>
      <c r="K2983" s="12">
        <f>Ventas[[#This Row],[Unit Price]]*Ventas[[#This Row],[Quantity]]</f>
        <v>681.1</v>
      </c>
      <c r="L2983" s="12">
        <f>Ventas[[#This Row],[Unit Cost]]*Ventas[[#This Row],[Quantity]]</f>
        <v>449.52599999999995</v>
      </c>
      <c r="M2983" s="14">
        <f>Ventas[[#This Row],[Ingresos]]-Ventas[[#This Row],[Costes]]</f>
        <v>231.57400000000007</v>
      </c>
      <c r="N2983" s="14" t="str">
        <f>_xlfn.XLOOKUP(Ventas[[#This Row],[Ship Country]],[1]!Countries[Ship Country],[1]!Countries[Area],"No registrado")</f>
        <v>Nord America</v>
      </c>
      <c r="O2983" s="14" t="str">
        <f>_xlfn.XLOOKUP(Ventas[[#This Row],[Ship Country]],[1]!Countries[Ship Country],[1]!Countries[Continent],"No existe")</f>
        <v>America</v>
      </c>
      <c r="P2983" s="15" t="str">
        <f>_xlfn.XLOOKUP(Ventas[[#This Row],[Category]],[2]!ProdManager[Category],[2]!ProdManager[Prod_Manager])</f>
        <v>Lydia Sinn</v>
      </c>
      <c r="Q2983" s="15">
        <f>YEAR(Ventas[[#This Row],[Order Date]])</f>
        <v>2014</v>
      </c>
      <c r="R2983" s="15" t="str">
        <f>TEXT(Ventas[[#This Row],[Order Date]],"MMM")</f>
        <v>mar</v>
      </c>
    </row>
    <row r="2984" spans="1:18" x14ac:dyDescent="0.25">
      <c r="A2984" s="4">
        <v>10440</v>
      </c>
      <c r="B2984" s="4" t="s">
        <v>102</v>
      </c>
      <c r="C2984" s="4" t="s">
        <v>46</v>
      </c>
      <c r="D2984" s="4">
        <v>99</v>
      </c>
      <c r="E2984" s="4">
        <v>81.180000000000007</v>
      </c>
      <c r="F2984" s="4">
        <v>24</v>
      </c>
      <c r="G2984" s="4" t="s">
        <v>182</v>
      </c>
      <c r="H2984" s="4" t="s">
        <v>183</v>
      </c>
      <c r="I2984" s="4" t="s">
        <v>84</v>
      </c>
      <c r="J2984" s="5">
        <v>42227</v>
      </c>
      <c r="K2984" s="12">
        <f>Ventas[[#This Row],[Unit Price]]*Ventas[[#This Row],[Quantity]]</f>
        <v>2376</v>
      </c>
      <c r="L2984" s="12">
        <f>Ventas[[#This Row],[Unit Cost]]*Ventas[[#This Row],[Quantity]]</f>
        <v>1948.3200000000002</v>
      </c>
      <c r="M2984" s="14">
        <f>Ventas[[#This Row],[Ingresos]]-Ventas[[#This Row],[Costes]]</f>
        <v>427.67999999999984</v>
      </c>
      <c r="N2984" s="14" t="str">
        <f>_xlfn.XLOOKUP(Ventas[[#This Row],[Ship Country]],[1]!Countries[Ship Country],[1]!Countries[Area],"No registrado")</f>
        <v>Nord America</v>
      </c>
      <c r="O2984" s="14" t="str">
        <f>_xlfn.XLOOKUP(Ventas[[#This Row],[Ship Country]],[1]!Countries[Ship Country],[1]!Countries[Continent],"No existe")</f>
        <v>America</v>
      </c>
      <c r="P2984" s="15" t="str">
        <f>_xlfn.XLOOKUP(Ventas[[#This Row],[Category]],[2]!ProdManager[Category],[2]!ProdManager[Prod_Manager])</f>
        <v>John Matter</v>
      </c>
      <c r="Q2984" s="15">
        <f>YEAR(Ventas[[#This Row],[Order Date]])</f>
        <v>2015</v>
      </c>
      <c r="R2984" s="15" t="str">
        <f>TEXT(Ventas[[#This Row],[Order Date]],"MMM")</f>
        <v>ago</v>
      </c>
    </row>
    <row r="2985" spans="1:18" x14ac:dyDescent="0.25">
      <c r="A2985" s="6">
        <v>10440</v>
      </c>
      <c r="B2985" s="6" t="s">
        <v>239</v>
      </c>
      <c r="C2985" s="6" t="s">
        <v>24</v>
      </c>
      <c r="D2985" s="6">
        <v>22.8</v>
      </c>
      <c r="E2985" s="6">
        <v>18.240000000000002</v>
      </c>
      <c r="F2985" s="6">
        <v>90</v>
      </c>
      <c r="G2985" s="6" t="s">
        <v>182</v>
      </c>
      <c r="H2985" s="6" t="s">
        <v>183</v>
      </c>
      <c r="I2985" s="6" t="s">
        <v>84</v>
      </c>
      <c r="J2985" s="7">
        <v>41987</v>
      </c>
      <c r="K2985" s="12">
        <f>Ventas[[#This Row],[Unit Price]]*Ventas[[#This Row],[Quantity]]</f>
        <v>2052</v>
      </c>
      <c r="L2985" s="12">
        <f>Ventas[[#This Row],[Unit Cost]]*Ventas[[#This Row],[Quantity]]</f>
        <v>1641.6000000000001</v>
      </c>
      <c r="M2985" s="14">
        <f>Ventas[[#This Row],[Ingresos]]-Ventas[[#This Row],[Costes]]</f>
        <v>410.39999999999986</v>
      </c>
      <c r="N2985" s="14" t="str">
        <f>_xlfn.XLOOKUP(Ventas[[#This Row],[Ship Country]],[1]!Countries[Ship Country],[1]!Countries[Area],"No registrado")</f>
        <v>Nord America</v>
      </c>
      <c r="O2985" s="14" t="str">
        <f>_xlfn.XLOOKUP(Ventas[[#This Row],[Ship Country]],[1]!Countries[Ship Country],[1]!Countries[Continent],"No existe")</f>
        <v>America</v>
      </c>
      <c r="P2985" s="15" t="str">
        <f>_xlfn.XLOOKUP(Ventas[[#This Row],[Category]],[2]!ProdManager[Category],[2]!ProdManager[Prod_Manager])</f>
        <v>Lydia Sinn</v>
      </c>
      <c r="Q2985" s="15">
        <f>YEAR(Ventas[[#This Row],[Order Date]])</f>
        <v>2014</v>
      </c>
      <c r="R2985" s="15" t="str">
        <f>TEXT(Ventas[[#This Row],[Order Date]],"MMM")</f>
        <v>dic</v>
      </c>
    </row>
    <row r="2986" spans="1:18" x14ac:dyDescent="0.25">
      <c r="A2986" s="4">
        <v>10441</v>
      </c>
      <c r="B2986" s="4" t="s">
        <v>62</v>
      </c>
      <c r="C2986" s="4" t="s">
        <v>35</v>
      </c>
      <c r="D2986" s="4">
        <v>35.1</v>
      </c>
      <c r="E2986" s="4">
        <v>22.815000000000001</v>
      </c>
      <c r="F2986" s="4">
        <v>50</v>
      </c>
      <c r="G2986" s="4" t="s">
        <v>164</v>
      </c>
      <c r="H2986" s="4" t="s">
        <v>165</v>
      </c>
      <c r="I2986" s="4" t="s">
        <v>84</v>
      </c>
      <c r="J2986" s="5">
        <v>41698</v>
      </c>
      <c r="K2986" s="12">
        <f>Ventas[[#This Row],[Unit Price]]*Ventas[[#This Row],[Quantity]]</f>
        <v>1755</v>
      </c>
      <c r="L2986" s="12">
        <f>Ventas[[#This Row],[Unit Cost]]*Ventas[[#This Row],[Quantity]]</f>
        <v>1140.75</v>
      </c>
      <c r="M2986" s="14">
        <f>Ventas[[#This Row],[Ingresos]]-Ventas[[#This Row],[Costes]]</f>
        <v>614.25</v>
      </c>
      <c r="N2986" s="14" t="str">
        <f>_xlfn.XLOOKUP(Ventas[[#This Row],[Ship Country]],[1]!Countries[Ship Country],[1]!Countries[Area],"No registrado")</f>
        <v>Nord America</v>
      </c>
      <c r="O2986" s="14" t="str">
        <f>_xlfn.XLOOKUP(Ventas[[#This Row],[Ship Country]],[1]!Countries[Ship Country],[1]!Countries[Continent],"No existe")</f>
        <v>America</v>
      </c>
      <c r="P2986" s="15" t="str">
        <f>_xlfn.XLOOKUP(Ventas[[#This Row],[Category]],[2]!ProdManager[Category],[2]!ProdManager[Prod_Manager])</f>
        <v>Lydia Sinn</v>
      </c>
      <c r="Q2986" s="15">
        <f>YEAR(Ventas[[#This Row],[Order Date]])</f>
        <v>2014</v>
      </c>
      <c r="R2986" s="15" t="str">
        <f>TEXT(Ventas[[#This Row],[Order Date]],"MMM")</f>
        <v>feb</v>
      </c>
    </row>
    <row r="2987" spans="1:18" x14ac:dyDescent="0.25">
      <c r="A2987" s="6">
        <v>10442</v>
      </c>
      <c r="B2987" s="6" t="s">
        <v>16</v>
      </c>
      <c r="C2987" s="6" t="s">
        <v>15</v>
      </c>
      <c r="D2987" s="6">
        <v>16.8</v>
      </c>
      <c r="E2987" s="6">
        <v>14.28</v>
      </c>
      <c r="F2987" s="6">
        <v>30</v>
      </c>
      <c r="G2987" s="6" t="s">
        <v>66</v>
      </c>
      <c r="H2987" s="6" t="s">
        <v>67</v>
      </c>
      <c r="I2987" s="6" t="s">
        <v>68</v>
      </c>
      <c r="J2987" s="7">
        <v>42036</v>
      </c>
      <c r="K2987" s="12">
        <f>Ventas[[#This Row],[Unit Price]]*Ventas[[#This Row],[Quantity]]</f>
        <v>504</v>
      </c>
      <c r="L2987" s="12">
        <f>Ventas[[#This Row],[Unit Cost]]*Ventas[[#This Row],[Quantity]]</f>
        <v>428.4</v>
      </c>
      <c r="M2987" s="14">
        <f>Ventas[[#This Row],[Ingresos]]-Ventas[[#This Row],[Costes]]</f>
        <v>75.600000000000023</v>
      </c>
      <c r="N2987" s="14" t="str">
        <f>_xlfn.XLOOKUP(Ventas[[#This Row],[Ship Country]],[1]!Countries[Ship Country],[1]!Countries[Area],"No registrado")</f>
        <v>Nord Europe</v>
      </c>
      <c r="O2987" s="14" t="str">
        <f>_xlfn.XLOOKUP(Ventas[[#This Row],[Ship Country]],[1]!Countries[Ship Country],[1]!Countries[Continent],"No existe")</f>
        <v>Europe</v>
      </c>
      <c r="P2987" s="15" t="str">
        <f>_xlfn.XLOOKUP(Ventas[[#This Row],[Category]],[2]!ProdManager[Category],[2]!ProdManager[Prod_Manager])</f>
        <v>Peter Stone</v>
      </c>
      <c r="Q2987" s="15">
        <f>YEAR(Ventas[[#This Row],[Order Date]])</f>
        <v>2015</v>
      </c>
      <c r="R2987" s="15" t="str">
        <f>TEXT(Ventas[[#This Row],[Order Date]],"MMM")</f>
        <v>feb</v>
      </c>
    </row>
    <row r="2988" spans="1:18" x14ac:dyDescent="0.25">
      <c r="A2988" s="4">
        <v>10442</v>
      </c>
      <c r="B2988" s="4" t="s">
        <v>145</v>
      </c>
      <c r="C2988" s="4" t="s">
        <v>46</v>
      </c>
      <c r="D2988" s="4">
        <v>5.9</v>
      </c>
      <c r="E2988" s="4">
        <v>4.7200000000000006</v>
      </c>
      <c r="F2988" s="4">
        <v>80</v>
      </c>
      <c r="G2988" s="4" t="s">
        <v>66</v>
      </c>
      <c r="H2988" s="4" t="s">
        <v>67</v>
      </c>
      <c r="I2988" s="4" t="s">
        <v>68</v>
      </c>
      <c r="J2988" s="5">
        <v>42029</v>
      </c>
      <c r="K2988" s="12">
        <f>Ventas[[#This Row],[Unit Price]]*Ventas[[#This Row],[Quantity]]</f>
        <v>472</v>
      </c>
      <c r="L2988" s="12">
        <f>Ventas[[#This Row],[Unit Cost]]*Ventas[[#This Row],[Quantity]]</f>
        <v>377.6</v>
      </c>
      <c r="M2988" s="14">
        <f>Ventas[[#This Row],[Ingresos]]-Ventas[[#This Row],[Costes]]</f>
        <v>94.399999999999977</v>
      </c>
      <c r="N2988" s="14" t="str">
        <f>_xlfn.XLOOKUP(Ventas[[#This Row],[Ship Country]],[1]!Countries[Ship Country],[1]!Countries[Area],"No registrado")</f>
        <v>Nord Europe</v>
      </c>
      <c r="O2988" s="14" t="str">
        <f>_xlfn.XLOOKUP(Ventas[[#This Row],[Ship Country]],[1]!Countries[Ship Country],[1]!Countries[Continent],"No existe")</f>
        <v>Europe</v>
      </c>
      <c r="P2988" s="15" t="str">
        <f>_xlfn.XLOOKUP(Ventas[[#This Row],[Category]],[2]!ProdManager[Category],[2]!ProdManager[Prod_Manager])</f>
        <v>John Matter</v>
      </c>
      <c r="Q2988" s="15">
        <f>YEAR(Ventas[[#This Row],[Order Date]])</f>
        <v>2015</v>
      </c>
      <c r="R2988" s="15" t="str">
        <f>TEXT(Ventas[[#This Row],[Order Date]],"MMM")</f>
        <v>ene</v>
      </c>
    </row>
    <row r="2989" spans="1:18" x14ac:dyDescent="0.25">
      <c r="A2989" s="6">
        <v>10442</v>
      </c>
      <c r="B2989" s="6" t="s">
        <v>159</v>
      </c>
      <c r="C2989" s="6" t="s">
        <v>24</v>
      </c>
      <c r="D2989" s="6">
        <v>13.6</v>
      </c>
      <c r="E2989" s="6">
        <v>10.608000000000001</v>
      </c>
      <c r="F2989" s="6">
        <v>60</v>
      </c>
      <c r="G2989" s="6" t="s">
        <v>66</v>
      </c>
      <c r="H2989" s="6" t="s">
        <v>67</v>
      </c>
      <c r="I2989" s="6" t="s">
        <v>68</v>
      </c>
      <c r="J2989" s="7">
        <v>41697</v>
      </c>
      <c r="K2989" s="12">
        <f>Ventas[[#This Row],[Unit Price]]*Ventas[[#This Row],[Quantity]]</f>
        <v>816</v>
      </c>
      <c r="L2989" s="12">
        <f>Ventas[[#This Row],[Unit Cost]]*Ventas[[#This Row],[Quantity]]</f>
        <v>636.48</v>
      </c>
      <c r="M2989" s="14">
        <f>Ventas[[#This Row],[Ingresos]]-Ventas[[#This Row],[Costes]]</f>
        <v>179.51999999999998</v>
      </c>
      <c r="N2989" s="14" t="str">
        <f>_xlfn.XLOOKUP(Ventas[[#This Row],[Ship Country]],[1]!Countries[Ship Country],[1]!Countries[Area],"No registrado")</f>
        <v>Nord Europe</v>
      </c>
      <c r="O2989" s="14" t="str">
        <f>_xlfn.XLOOKUP(Ventas[[#This Row],[Ship Country]],[1]!Countries[Ship Country],[1]!Countries[Continent],"No existe")</f>
        <v>Europe</v>
      </c>
      <c r="P2989" s="15" t="str">
        <f>_xlfn.XLOOKUP(Ventas[[#This Row],[Category]],[2]!ProdManager[Category],[2]!ProdManager[Prod_Manager])</f>
        <v>Lydia Sinn</v>
      </c>
      <c r="Q2989" s="15">
        <f>YEAR(Ventas[[#This Row],[Order Date]])</f>
        <v>2014</v>
      </c>
      <c r="R2989" s="15" t="str">
        <f>TEXT(Ventas[[#This Row],[Order Date]],"MMM")</f>
        <v>feb</v>
      </c>
    </row>
    <row r="2990" spans="1:18" x14ac:dyDescent="0.25">
      <c r="A2990" s="4">
        <v>10443</v>
      </c>
      <c r="B2990" s="4" t="s">
        <v>16</v>
      </c>
      <c r="C2990" s="4" t="s">
        <v>15</v>
      </c>
      <c r="D2990" s="4">
        <v>16.8</v>
      </c>
      <c r="E2990" s="4">
        <v>13.440000000000001</v>
      </c>
      <c r="F2990" s="4">
        <v>6</v>
      </c>
      <c r="G2990" s="4" t="s">
        <v>143</v>
      </c>
      <c r="H2990" s="4" t="s">
        <v>144</v>
      </c>
      <c r="I2990" s="4" t="s">
        <v>116</v>
      </c>
      <c r="J2990" s="5">
        <v>41703</v>
      </c>
      <c r="K2990" s="12">
        <f>Ventas[[#This Row],[Unit Price]]*Ventas[[#This Row],[Quantity]]</f>
        <v>100.80000000000001</v>
      </c>
      <c r="L2990" s="12">
        <f>Ventas[[#This Row],[Unit Cost]]*Ventas[[#This Row],[Quantity]]</f>
        <v>80.640000000000015</v>
      </c>
      <c r="M2990" s="14">
        <f>Ventas[[#This Row],[Ingresos]]-Ventas[[#This Row],[Costes]]</f>
        <v>20.159999999999997</v>
      </c>
      <c r="N2990" s="14" t="str">
        <f>_xlfn.XLOOKUP(Ventas[[#This Row],[Ship Country]],[1]!Countries[Ship Country],[1]!Countries[Area],"No registrado")</f>
        <v>Sud Europe</v>
      </c>
      <c r="O2990" s="14" t="str">
        <f>_xlfn.XLOOKUP(Ventas[[#This Row],[Ship Country]],[1]!Countries[Ship Country],[1]!Countries[Continent],"No existe")</f>
        <v>Europe</v>
      </c>
      <c r="P2990" s="15" t="str">
        <f>_xlfn.XLOOKUP(Ventas[[#This Row],[Category]],[2]!ProdManager[Category],[2]!ProdManager[Prod_Manager])</f>
        <v>Peter Stone</v>
      </c>
      <c r="Q2990" s="15">
        <f>YEAR(Ventas[[#This Row],[Order Date]])</f>
        <v>2014</v>
      </c>
      <c r="R2990" s="15" t="str">
        <f>TEXT(Ventas[[#This Row],[Order Date]],"MMM")</f>
        <v>mar</v>
      </c>
    </row>
    <row r="2991" spans="1:18" x14ac:dyDescent="0.25">
      <c r="A2991" s="6">
        <v>10443</v>
      </c>
      <c r="B2991" s="6" t="s">
        <v>121</v>
      </c>
      <c r="C2991" s="6" t="s">
        <v>18</v>
      </c>
      <c r="D2991" s="6">
        <v>36.4</v>
      </c>
      <c r="E2991" s="6">
        <v>29.12</v>
      </c>
      <c r="F2991" s="6">
        <v>12</v>
      </c>
      <c r="G2991" s="6" t="s">
        <v>143</v>
      </c>
      <c r="H2991" s="6" t="s">
        <v>144</v>
      </c>
      <c r="I2991" s="6" t="s">
        <v>116</v>
      </c>
      <c r="J2991" s="7">
        <v>41918</v>
      </c>
      <c r="K2991" s="12">
        <f>Ventas[[#This Row],[Unit Price]]*Ventas[[#This Row],[Quantity]]</f>
        <v>436.79999999999995</v>
      </c>
      <c r="L2991" s="12">
        <f>Ventas[[#This Row],[Unit Cost]]*Ventas[[#This Row],[Quantity]]</f>
        <v>349.44</v>
      </c>
      <c r="M2991" s="14">
        <f>Ventas[[#This Row],[Ingresos]]-Ventas[[#This Row],[Costes]]</f>
        <v>87.359999999999957</v>
      </c>
      <c r="N2991" s="14" t="str">
        <f>_xlfn.XLOOKUP(Ventas[[#This Row],[Ship Country]],[1]!Countries[Ship Country],[1]!Countries[Area],"No registrado")</f>
        <v>Sud Europe</v>
      </c>
      <c r="O2991" s="14" t="str">
        <f>_xlfn.XLOOKUP(Ventas[[#This Row],[Ship Country]],[1]!Countries[Ship Country],[1]!Countries[Continent],"No existe")</f>
        <v>Europe</v>
      </c>
      <c r="P2991" s="15" t="str">
        <f>_xlfn.XLOOKUP(Ventas[[#This Row],[Category]],[2]!ProdManager[Category],[2]!ProdManager[Prod_Manager])</f>
        <v>Marc Caine</v>
      </c>
      <c r="Q2991" s="15">
        <f>YEAR(Ventas[[#This Row],[Order Date]])</f>
        <v>2014</v>
      </c>
      <c r="R2991" s="15" t="str">
        <f>TEXT(Ventas[[#This Row],[Order Date]],"MMM")</f>
        <v>oct</v>
      </c>
    </row>
    <row r="2992" spans="1:18" x14ac:dyDescent="0.25">
      <c r="A2992" s="4">
        <v>10444</v>
      </c>
      <c r="B2992" s="4" t="s">
        <v>91</v>
      </c>
      <c r="C2992" s="4" t="s">
        <v>46</v>
      </c>
      <c r="D2992" s="4">
        <v>31.2</v>
      </c>
      <c r="E2992" s="4">
        <v>23.4</v>
      </c>
      <c r="F2992" s="4">
        <v>10</v>
      </c>
      <c r="G2992" s="4" t="s">
        <v>123</v>
      </c>
      <c r="H2992" s="4" t="s">
        <v>124</v>
      </c>
      <c r="I2992" s="4" t="s">
        <v>90</v>
      </c>
      <c r="J2992" s="5">
        <v>41994</v>
      </c>
      <c r="K2992" s="12">
        <f>Ventas[[#This Row],[Unit Price]]*Ventas[[#This Row],[Quantity]]</f>
        <v>312</v>
      </c>
      <c r="L2992" s="12">
        <f>Ventas[[#This Row],[Unit Cost]]*Ventas[[#This Row],[Quantity]]</f>
        <v>234</v>
      </c>
      <c r="M2992" s="14">
        <f>Ventas[[#This Row],[Ingresos]]-Ventas[[#This Row],[Costes]]</f>
        <v>78</v>
      </c>
      <c r="N2992" s="14" t="str">
        <f>_xlfn.XLOOKUP(Ventas[[#This Row],[Ship Country]],[1]!Countries[Ship Country],[1]!Countries[Area],"No registrado")</f>
        <v>Nord Europe</v>
      </c>
      <c r="O2992" s="14" t="str">
        <f>_xlfn.XLOOKUP(Ventas[[#This Row],[Ship Country]],[1]!Countries[Ship Country],[1]!Countries[Continent],"No existe")</f>
        <v>Europe</v>
      </c>
      <c r="P2992" s="15" t="str">
        <f>_xlfn.XLOOKUP(Ventas[[#This Row],[Category]],[2]!ProdManager[Category],[2]!ProdManager[Prod_Manager])</f>
        <v>John Matter</v>
      </c>
      <c r="Q2992" s="15">
        <f>YEAR(Ventas[[#This Row],[Order Date]])</f>
        <v>2014</v>
      </c>
      <c r="R2992" s="15" t="str">
        <f>TEXT(Ventas[[#This Row],[Order Date]],"MMM")</f>
        <v>dic</v>
      </c>
    </row>
    <row r="2993" spans="1:18" x14ac:dyDescent="0.25">
      <c r="A2993" s="6">
        <v>10444</v>
      </c>
      <c r="B2993" s="6" t="s">
        <v>189</v>
      </c>
      <c r="C2993" s="6" t="s">
        <v>35</v>
      </c>
      <c r="D2993" s="6">
        <v>24.9</v>
      </c>
      <c r="E2993" s="6">
        <v>16.682999999999996</v>
      </c>
      <c r="F2993" s="6">
        <v>15</v>
      </c>
      <c r="G2993" s="6" t="s">
        <v>123</v>
      </c>
      <c r="H2993" s="6" t="s">
        <v>124</v>
      </c>
      <c r="I2993" s="6" t="s">
        <v>90</v>
      </c>
      <c r="J2993" s="7">
        <v>41823</v>
      </c>
      <c r="K2993" s="12">
        <f>Ventas[[#This Row],[Unit Price]]*Ventas[[#This Row],[Quantity]]</f>
        <v>373.5</v>
      </c>
      <c r="L2993" s="12">
        <f>Ventas[[#This Row],[Unit Cost]]*Ventas[[#This Row],[Quantity]]</f>
        <v>250.24499999999995</v>
      </c>
      <c r="M2993" s="14">
        <f>Ventas[[#This Row],[Ingresos]]-Ventas[[#This Row],[Costes]]</f>
        <v>123.25500000000005</v>
      </c>
      <c r="N2993" s="14" t="str">
        <f>_xlfn.XLOOKUP(Ventas[[#This Row],[Ship Country]],[1]!Countries[Ship Country],[1]!Countries[Area],"No registrado")</f>
        <v>Nord Europe</v>
      </c>
      <c r="O2993" s="14" t="str">
        <f>_xlfn.XLOOKUP(Ventas[[#This Row],[Ship Country]],[1]!Countries[Ship Country],[1]!Countries[Continent],"No existe")</f>
        <v>Europe</v>
      </c>
      <c r="P2993" s="15" t="str">
        <f>_xlfn.XLOOKUP(Ventas[[#This Row],[Category]],[2]!ProdManager[Category],[2]!ProdManager[Prod_Manager])</f>
        <v>Lydia Sinn</v>
      </c>
      <c r="Q2993" s="15">
        <f>YEAR(Ventas[[#This Row],[Order Date]])</f>
        <v>2014</v>
      </c>
      <c r="R2993" s="15" t="str">
        <f>TEXT(Ventas[[#This Row],[Order Date]],"MMM")</f>
        <v>jul</v>
      </c>
    </row>
    <row r="2994" spans="1:18" x14ac:dyDescent="0.25">
      <c r="A2994" s="4">
        <v>10444</v>
      </c>
      <c r="B2994" s="4" t="s">
        <v>81</v>
      </c>
      <c r="C2994" s="4" t="s">
        <v>43</v>
      </c>
      <c r="D2994" s="4">
        <v>14.4</v>
      </c>
      <c r="E2994" s="4">
        <v>13.104000000000001</v>
      </c>
      <c r="F2994" s="4">
        <v>8</v>
      </c>
      <c r="G2994" s="4" t="s">
        <v>123</v>
      </c>
      <c r="H2994" s="4" t="s">
        <v>124</v>
      </c>
      <c r="I2994" s="4" t="s">
        <v>90</v>
      </c>
      <c r="J2994" s="5">
        <v>41965</v>
      </c>
      <c r="K2994" s="12">
        <f>Ventas[[#This Row],[Unit Price]]*Ventas[[#This Row],[Quantity]]</f>
        <v>115.2</v>
      </c>
      <c r="L2994" s="12">
        <f>Ventas[[#This Row],[Unit Cost]]*Ventas[[#This Row],[Quantity]]</f>
        <v>104.83200000000001</v>
      </c>
      <c r="M2994" s="14">
        <f>Ventas[[#This Row],[Ingresos]]-Ventas[[#This Row],[Costes]]</f>
        <v>10.367999999999995</v>
      </c>
      <c r="N2994" s="14" t="str">
        <f>_xlfn.XLOOKUP(Ventas[[#This Row],[Ship Country]],[1]!Countries[Ship Country],[1]!Countries[Area],"No registrado")</f>
        <v>Nord Europe</v>
      </c>
      <c r="O2994" s="14" t="str">
        <f>_xlfn.XLOOKUP(Ventas[[#This Row],[Ship Country]],[1]!Countries[Ship Country],[1]!Countries[Continent],"No existe")</f>
        <v>Europe</v>
      </c>
      <c r="P2994" s="15" t="str">
        <f>_xlfn.XLOOKUP(Ventas[[#This Row],[Category]],[2]!ProdManager[Category],[2]!ProdManager[Prod_Manager])</f>
        <v>John Matter</v>
      </c>
      <c r="Q2994" s="15">
        <f>YEAR(Ventas[[#This Row],[Order Date]])</f>
        <v>2014</v>
      </c>
      <c r="R2994" s="15" t="str">
        <f>TEXT(Ventas[[#This Row],[Order Date]],"MMM")</f>
        <v>nov</v>
      </c>
    </row>
    <row r="2995" spans="1:18" x14ac:dyDescent="0.25">
      <c r="A2995" s="6">
        <v>10444</v>
      </c>
      <c r="B2995" s="6" t="s">
        <v>28</v>
      </c>
      <c r="C2995" s="6" t="s">
        <v>29</v>
      </c>
      <c r="D2995" s="6">
        <v>7.7</v>
      </c>
      <c r="E2995" s="6">
        <v>5.9290000000000003</v>
      </c>
      <c r="F2995" s="6">
        <v>30</v>
      </c>
      <c r="G2995" s="6" t="s">
        <v>123</v>
      </c>
      <c r="H2995" s="6" t="s">
        <v>124</v>
      </c>
      <c r="I2995" s="6" t="s">
        <v>90</v>
      </c>
      <c r="J2995" s="7">
        <v>41917</v>
      </c>
      <c r="K2995" s="12">
        <f>Ventas[[#This Row],[Unit Price]]*Ventas[[#This Row],[Quantity]]</f>
        <v>231</v>
      </c>
      <c r="L2995" s="12">
        <f>Ventas[[#This Row],[Unit Cost]]*Ventas[[#This Row],[Quantity]]</f>
        <v>177.87</v>
      </c>
      <c r="M2995" s="14">
        <f>Ventas[[#This Row],[Ingresos]]-Ventas[[#This Row],[Costes]]</f>
        <v>53.129999999999995</v>
      </c>
      <c r="N2995" s="14" t="str">
        <f>_xlfn.XLOOKUP(Ventas[[#This Row],[Ship Country]],[1]!Countries[Ship Country],[1]!Countries[Area],"No registrado")</f>
        <v>Nord Europe</v>
      </c>
      <c r="O2995" s="14" t="str">
        <f>_xlfn.XLOOKUP(Ventas[[#This Row],[Ship Country]],[1]!Countries[Ship Country],[1]!Countries[Continent],"No existe")</f>
        <v>Europe</v>
      </c>
      <c r="P2995" s="15" t="str">
        <f>_xlfn.XLOOKUP(Ventas[[#This Row],[Category]],[2]!ProdManager[Category],[2]!ProdManager[Prod_Manager])</f>
        <v>Peter Stone</v>
      </c>
      <c r="Q2995" s="15">
        <f>YEAR(Ventas[[#This Row],[Order Date]])</f>
        <v>2014</v>
      </c>
      <c r="R2995" s="15" t="str">
        <f>TEXT(Ventas[[#This Row],[Order Date]],"MMM")</f>
        <v>oct</v>
      </c>
    </row>
    <row r="2996" spans="1:18" x14ac:dyDescent="0.25">
      <c r="A2996" s="4">
        <v>10445</v>
      </c>
      <c r="B2996" s="4" t="s">
        <v>42</v>
      </c>
      <c r="C2996" s="4" t="s">
        <v>43</v>
      </c>
      <c r="D2996" s="4">
        <v>14.4</v>
      </c>
      <c r="E2996" s="4">
        <v>12.96</v>
      </c>
      <c r="F2996" s="4">
        <v>6</v>
      </c>
      <c r="G2996" s="4" t="s">
        <v>123</v>
      </c>
      <c r="H2996" s="4" t="s">
        <v>124</v>
      </c>
      <c r="I2996" s="4" t="s">
        <v>90</v>
      </c>
      <c r="J2996" s="5">
        <v>42213</v>
      </c>
      <c r="K2996" s="12">
        <f>Ventas[[#This Row],[Unit Price]]*Ventas[[#This Row],[Quantity]]</f>
        <v>86.4</v>
      </c>
      <c r="L2996" s="12">
        <f>Ventas[[#This Row],[Unit Cost]]*Ventas[[#This Row],[Quantity]]</f>
        <v>77.760000000000005</v>
      </c>
      <c r="M2996" s="14">
        <f>Ventas[[#This Row],[Ingresos]]-Ventas[[#This Row],[Costes]]</f>
        <v>8.64</v>
      </c>
      <c r="N2996" s="14" t="str">
        <f>_xlfn.XLOOKUP(Ventas[[#This Row],[Ship Country]],[1]!Countries[Ship Country],[1]!Countries[Area],"No registrado")</f>
        <v>Nord Europe</v>
      </c>
      <c r="O2996" s="14" t="str">
        <f>_xlfn.XLOOKUP(Ventas[[#This Row],[Ship Country]],[1]!Countries[Ship Country],[1]!Countries[Continent],"No existe")</f>
        <v>Europe</v>
      </c>
      <c r="P2996" s="15" t="str">
        <f>_xlfn.XLOOKUP(Ventas[[#This Row],[Category]],[2]!ProdManager[Category],[2]!ProdManager[Prod_Manager])</f>
        <v>John Matter</v>
      </c>
      <c r="Q2996" s="15">
        <f>YEAR(Ventas[[#This Row],[Order Date]])</f>
        <v>2015</v>
      </c>
      <c r="R2996" s="15" t="str">
        <f>TEXT(Ventas[[#This Row],[Order Date]],"MMM")</f>
        <v>jul</v>
      </c>
    </row>
    <row r="2997" spans="1:18" x14ac:dyDescent="0.25">
      <c r="A2997" s="6">
        <v>10445</v>
      </c>
      <c r="B2997" s="6" t="s">
        <v>145</v>
      </c>
      <c r="C2997" s="6" t="s">
        <v>46</v>
      </c>
      <c r="D2997" s="6">
        <v>5.9</v>
      </c>
      <c r="E2997" s="6">
        <v>4.7790000000000008</v>
      </c>
      <c r="F2997" s="6">
        <v>15</v>
      </c>
      <c r="G2997" s="6" t="s">
        <v>123</v>
      </c>
      <c r="H2997" s="6" t="s">
        <v>124</v>
      </c>
      <c r="I2997" s="6" t="s">
        <v>90</v>
      </c>
      <c r="J2997" s="7">
        <v>42200</v>
      </c>
      <c r="K2997" s="12">
        <f>Ventas[[#This Row],[Unit Price]]*Ventas[[#This Row],[Quantity]]</f>
        <v>88.5</v>
      </c>
      <c r="L2997" s="12">
        <f>Ventas[[#This Row],[Unit Cost]]*Ventas[[#This Row],[Quantity]]</f>
        <v>71.685000000000016</v>
      </c>
      <c r="M2997" s="14">
        <f>Ventas[[#This Row],[Ingresos]]-Ventas[[#This Row],[Costes]]</f>
        <v>16.814999999999984</v>
      </c>
      <c r="N2997" s="14" t="str">
        <f>_xlfn.XLOOKUP(Ventas[[#This Row],[Ship Country]],[1]!Countries[Ship Country],[1]!Countries[Area],"No registrado")</f>
        <v>Nord Europe</v>
      </c>
      <c r="O2997" s="14" t="str">
        <f>_xlfn.XLOOKUP(Ventas[[#This Row],[Ship Country]],[1]!Countries[Ship Country],[1]!Countries[Continent],"No existe")</f>
        <v>Europe</v>
      </c>
      <c r="P2997" s="15" t="str">
        <f>_xlfn.XLOOKUP(Ventas[[#This Row],[Category]],[2]!ProdManager[Category],[2]!ProdManager[Prod_Manager])</f>
        <v>John Matter</v>
      </c>
      <c r="Q2997" s="15">
        <f>YEAR(Ventas[[#This Row],[Order Date]])</f>
        <v>2015</v>
      </c>
      <c r="R2997" s="15" t="str">
        <f>TEXT(Ventas[[#This Row],[Order Date]],"MMM")</f>
        <v>jul</v>
      </c>
    </row>
    <row r="2998" spans="1:18" x14ac:dyDescent="0.25">
      <c r="A2998" s="4">
        <v>10446</v>
      </c>
      <c r="B2998" s="4" t="s">
        <v>130</v>
      </c>
      <c r="C2998" s="4" t="s">
        <v>35</v>
      </c>
      <c r="D2998" s="4">
        <v>7.3</v>
      </c>
      <c r="E2998" s="4">
        <v>4.7450000000000001</v>
      </c>
      <c r="F2998" s="4">
        <v>12</v>
      </c>
      <c r="G2998" s="4" t="s">
        <v>19</v>
      </c>
      <c r="H2998" s="4" t="s">
        <v>20</v>
      </c>
      <c r="I2998" s="4" t="s">
        <v>21</v>
      </c>
      <c r="J2998" s="5">
        <v>42205</v>
      </c>
      <c r="K2998" s="12">
        <f>Ventas[[#This Row],[Unit Price]]*Ventas[[#This Row],[Quantity]]</f>
        <v>87.6</v>
      </c>
      <c r="L2998" s="12">
        <f>Ventas[[#This Row],[Unit Cost]]*Ventas[[#This Row],[Quantity]]</f>
        <v>56.94</v>
      </c>
      <c r="M2998" s="14">
        <f>Ventas[[#This Row],[Ingresos]]-Ventas[[#This Row],[Costes]]</f>
        <v>30.659999999999997</v>
      </c>
      <c r="N2998" s="14" t="str">
        <f>_xlfn.XLOOKUP(Ventas[[#This Row],[Ship Country]],[1]!Countries[Ship Country],[1]!Countries[Area],"No registrado")</f>
        <v>Nord Europe</v>
      </c>
      <c r="O2998" s="14" t="str">
        <f>_xlfn.XLOOKUP(Ventas[[#This Row],[Ship Country]],[1]!Countries[Ship Country],[1]!Countries[Continent],"No existe")</f>
        <v>Europe</v>
      </c>
      <c r="P2998" s="15" t="str">
        <f>_xlfn.XLOOKUP(Ventas[[#This Row],[Category]],[2]!ProdManager[Category],[2]!ProdManager[Prod_Manager])</f>
        <v>Lydia Sinn</v>
      </c>
      <c r="Q2998" s="15">
        <f>YEAR(Ventas[[#This Row],[Order Date]])</f>
        <v>2015</v>
      </c>
      <c r="R2998" s="15" t="str">
        <f>TEXT(Ventas[[#This Row],[Order Date]],"MMM")</f>
        <v>jul</v>
      </c>
    </row>
    <row r="2999" spans="1:18" x14ac:dyDescent="0.25">
      <c r="A2999" s="6">
        <v>10446</v>
      </c>
      <c r="B2999" s="6" t="s">
        <v>51</v>
      </c>
      <c r="C2999" s="6" t="s">
        <v>43</v>
      </c>
      <c r="D2999" s="6">
        <v>3.6</v>
      </c>
      <c r="E2999" s="6">
        <v>3.24</v>
      </c>
      <c r="F2999" s="6">
        <v>20</v>
      </c>
      <c r="G2999" s="6" t="s">
        <v>19</v>
      </c>
      <c r="H2999" s="6" t="s">
        <v>20</v>
      </c>
      <c r="I2999" s="6" t="s">
        <v>21</v>
      </c>
      <c r="J2999" s="7">
        <v>41821</v>
      </c>
      <c r="K2999" s="12">
        <f>Ventas[[#This Row],[Unit Price]]*Ventas[[#This Row],[Quantity]]</f>
        <v>72</v>
      </c>
      <c r="L2999" s="12">
        <f>Ventas[[#This Row],[Unit Cost]]*Ventas[[#This Row],[Quantity]]</f>
        <v>64.800000000000011</v>
      </c>
      <c r="M2999" s="14">
        <f>Ventas[[#This Row],[Ingresos]]-Ventas[[#This Row],[Costes]]</f>
        <v>7.1999999999999886</v>
      </c>
      <c r="N2999" s="14" t="str">
        <f>_xlfn.XLOOKUP(Ventas[[#This Row],[Ship Country]],[1]!Countries[Ship Country],[1]!Countries[Area],"No registrado")</f>
        <v>Nord Europe</v>
      </c>
      <c r="O2999" s="14" t="str">
        <f>_xlfn.XLOOKUP(Ventas[[#This Row],[Ship Country]],[1]!Countries[Ship Country],[1]!Countries[Continent],"No existe")</f>
        <v>Europe</v>
      </c>
      <c r="P2999" s="15" t="str">
        <f>_xlfn.XLOOKUP(Ventas[[#This Row],[Category]],[2]!ProdManager[Category],[2]!ProdManager[Prod_Manager])</f>
        <v>John Matter</v>
      </c>
      <c r="Q2999" s="15">
        <f>YEAR(Ventas[[#This Row],[Order Date]])</f>
        <v>2014</v>
      </c>
      <c r="R2999" s="15" t="str">
        <f>TEXT(Ventas[[#This Row],[Order Date]],"MMM")</f>
        <v>jul</v>
      </c>
    </row>
    <row r="3000" spans="1:18" x14ac:dyDescent="0.25">
      <c r="A3000" s="4">
        <v>10446</v>
      </c>
      <c r="B3000" s="4" t="s">
        <v>44</v>
      </c>
      <c r="C3000" s="4" t="s">
        <v>15</v>
      </c>
      <c r="D3000" s="4">
        <v>10</v>
      </c>
      <c r="E3000" s="4">
        <v>8.2000000000000011</v>
      </c>
      <c r="F3000" s="4">
        <v>3</v>
      </c>
      <c r="G3000" s="4" t="s">
        <v>19</v>
      </c>
      <c r="H3000" s="4" t="s">
        <v>20</v>
      </c>
      <c r="I3000" s="4" t="s">
        <v>21</v>
      </c>
      <c r="J3000" s="5">
        <v>41709</v>
      </c>
      <c r="K3000" s="12">
        <f>Ventas[[#This Row],[Unit Price]]*Ventas[[#This Row],[Quantity]]</f>
        <v>30</v>
      </c>
      <c r="L3000" s="12">
        <f>Ventas[[#This Row],[Unit Cost]]*Ventas[[#This Row],[Quantity]]</f>
        <v>24.6</v>
      </c>
      <c r="M3000" s="14">
        <f>Ventas[[#This Row],[Ingresos]]-Ventas[[#This Row],[Costes]]</f>
        <v>5.3999999999999986</v>
      </c>
      <c r="N3000" s="14" t="str">
        <f>_xlfn.XLOOKUP(Ventas[[#This Row],[Ship Country]],[1]!Countries[Ship Country],[1]!Countries[Area],"No registrado")</f>
        <v>Nord Europe</v>
      </c>
      <c r="O3000" s="14" t="str">
        <f>_xlfn.XLOOKUP(Ventas[[#This Row],[Ship Country]],[1]!Countries[Ship Country],[1]!Countries[Continent],"No existe")</f>
        <v>Europe</v>
      </c>
      <c r="P3000" s="15" t="str">
        <f>_xlfn.XLOOKUP(Ventas[[#This Row],[Category]],[2]!ProdManager[Category],[2]!ProdManager[Prod_Manager])</f>
        <v>Peter Stone</v>
      </c>
      <c r="Q3000" s="15">
        <f>YEAR(Ventas[[#This Row],[Order Date]])</f>
        <v>2014</v>
      </c>
      <c r="R3000" s="15" t="str">
        <f>TEXT(Ventas[[#This Row],[Order Date]],"MMM")</f>
        <v>mar</v>
      </c>
    </row>
    <row r="3001" spans="1:18" x14ac:dyDescent="0.25">
      <c r="A3001" s="6">
        <v>10248</v>
      </c>
      <c r="B3001" s="6" t="s">
        <v>9</v>
      </c>
      <c r="C3001" s="6" t="s">
        <v>10</v>
      </c>
      <c r="D3001" s="6">
        <v>9.8000000000000007</v>
      </c>
      <c r="E3001" s="6">
        <v>7.8400000000000007</v>
      </c>
      <c r="F3001" s="6">
        <v>10</v>
      </c>
      <c r="G3001" s="6" t="s">
        <v>11</v>
      </c>
      <c r="H3001" s="6" t="s">
        <v>12</v>
      </c>
      <c r="I3001" s="6" t="s">
        <v>13</v>
      </c>
      <c r="J3001" s="7">
        <v>41762</v>
      </c>
      <c r="K3001" s="12">
        <f>Ventas[[#This Row],[Unit Price]]*Ventas[[#This Row],[Quantity]]</f>
        <v>98</v>
      </c>
      <c r="L3001" s="12">
        <f>Ventas[[#This Row],[Unit Cost]]*Ventas[[#This Row],[Quantity]]</f>
        <v>78.400000000000006</v>
      </c>
      <c r="M3001" s="14">
        <f>Ventas[[#This Row],[Ingresos]]-Ventas[[#This Row],[Costes]]</f>
        <v>19.599999999999994</v>
      </c>
      <c r="N3001" s="14" t="str">
        <f>_xlfn.XLOOKUP(Ventas[[#This Row],[Ship Country]],[1]!Countries[Ship Country],[1]!Countries[Area],"No registrado")</f>
        <v>Nord Europe</v>
      </c>
      <c r="O3001" s="14" t="str">
        <f>_xlfn.XLOOKUP(Ventas[[#This Row],[Ship Country]],[1]!Countries[Ship Country],[1]!Countries[Continent],"No existe")</f>
        <v>Europe</v>
      </c>
      <c r="P3001" s="15" t="str">
        <f>_xlfn.XLOOKUP(Ventas[[#This Row],[Category]],[2]!ProdManager[Category],[2]!ProdManager[Prod_Manager])</f>
        <v>Marc Caine</v>
      </c>
      <c r="Q3001" s="15">
        <f>YEAR(Ventas[[#This Row],[Order Date]])</f>
        <v>2014</v>
      </c>
      <c r="R3001" s="15" t="str">
        <f>TEXT(Ventas[[#This Row],[Order Date]],"MMM")</f>
        <v>may</v>
      </c>
    </row>
    <row r="3002" spans="1:18" x14ac:dyDescent="0.25">
      <c r="A3002" s="4">
        <v>10248</v>
      </c>
      <c r="B3002" s="4" t="s">
        <v>14</v>
      </c>
      <c r="C3002" s="4" t="s">
        <v>15</v>
      </c>
      <c r="D3002" s="4">
        <v>34.799999999999997</v>
      </c>
      <c r="E3002" s="4">
        <v>28.187999999999999</v>
      </c>
      <c r="F3002" s="4">
        <v>50</v>
      </c>
      <c r="G3002" s="4" t="s">
        <v>11</v>
      </c>
      <c r="H3002" s="4" t="s">
        <v>12</v>
      </c>
      <c r="I3002" s="4" t="s">
        <v>13</v>
      </c>
      <c r="J3002" s="5">
        <v>41808</v>
      </c>
      <c r="K3002" s="12">
        <f>Ventas[[#This Row],[Unit Price]]*Ventas[[#This Row],[Quantity]]</f>
        <v>1739.9999999999998</v>
      </c>
      <c r="L3002" s="12">
        <f>Ventas[[#This Row],[Unit Cost]]*Ventas[[#This Row],[Quantity]]</f>
        <v>1409.3999999999999</v>
      </c>
      <c r="M3002" s="14">
        <f>Ventas[[#This Row],[Ingresos]]-Ventas[[#This Row],[Costes]]</f>
        <v>330.59999999999991</v>
      </c>
      <c r="N3002" s="14" t="str">
        <f>_xlfn.XLOOKUP(Ventas[[#This Row],[Ship Country]],[1]!Countries[Ship Country],[1]!Countries[Area],"No registrado")</f>
        <v>Nord Europe</v>
      </c>
      <c r="O3002" s="14" t="str">
        <f>_xlfn.XLOOKUP(Ventas[[#This Row],[Ship Country]],[1]!Countries[Ship Country],[1]!Countries[Continent],"No existe")</f>
        <v>Europe</v>
      </c>
      <c r="P3002" s="15" t="str">
        <f>_xlfn.XLOOKUP(Ventas[[#This Row],[Category]],[2]!ProdManager[Category],[2]!ProdManager[Prod_Manager])</f>
        <v>Peter Stone</v>
      </c>
      <c r="Q3002" s="15">
        <f>YEAR(Ventas[[#This Row],[Order Date]])</f>
        <v>2014</v>
      </c>
      <c r="R3002" s="15" t="str">
        <f>TEXT(Ventas[[#This Row],[Order Date]],"MMM")</f>
        <v>jun</v>
      </c>
    </row>
    <row r="3003" spans="1:18" x14ac:dyDescent="0.25">
      <c r="A3003" s="6">
        <v>10248</v>
      </c>
      <c r="B3003" s="6" t="s">
        <v>16</v>
      </c>
      <c r="C3003" s="6" t="s">
        <v>15</v>
      </c>
      <c r="D3003" s="6">
        <v>14</v>
      </c>
      <c r="E3003" s="6">
        <v>10.5</v>
      </c>
      <c r="F3003" s="6">
        <v>12</v>
      </c>
      <c r="G3003" s="6" t="s">
        <v>11</v>
      </c>
      <c r="H3003" s="6" t="s">
        <v>12</v>
      </c>
      <c r="I3003" s="6" t="s">
        <v>13</v>
      </c>
      <c r="J3003" s="7">
        <v>42086</v>
      </c>
      <c r="K3003" s="12">
        <f>Ventas[[#This Row],[Unit Price]]*Ventas[[#This Row],[Quantity]]</f>
        <v>168</v>
      </c>
      <c r="L3003" s="12">
        <f>Ventas[[#This Row],[Unit Cost]]*Ventas[[#This Row],[Quantity]]</f>
        <v>126</v>
      </c>
      <c r="M3003" s="14">
        <f>Ventas[[#This Row],[Ingresos]]-Ventas[[#This Row],[Costes]]</f>
        <v>42</v>
      </c>
      <c r="N3003" s="14" t="str">
        <f>_xlfn.XLOOKUP(Ventas[[#This Row],[Ship Country]],[1]!Countries[Ship Country],[1]!Countries[Area],"No registrado")</f>
        <v>Nord Europe</v>
      </c>
      <c r="O3003" s="14" t="str">
        <f>_xlfn.XLOOKUP(Ventas[[#This Row],[Ship Country]],[1]!Countries[Ship Country],[1]!Countries[Continent],"No existe")</f>
        <v>Europe</v>
      </c>
      <c r="P3003" s="15" t="str">
        <f>_xlfn.XLOOKUP(Ventas[[#This Row],[Category]],[2]!ProdManager[Category],[2]!ProdManager[Prod_Manager])</f>
        <v>Peter Stone</v>
      </c>
      <c r="Q3003" s="15">
        <f>YEAR(Ventas[[#This Row],[Order Date]])</f>
        <v>2015</v>
      </c>
      <c r="R3003" s="15" t="str">
        <f>TEXT(Ventas[[#This Row],[Order Date]],"MMM")</f>
        <v>mar</v>
      </c>
    </row>
    <row r="3004" spans="1:18" x14ac:dyDescent="0.25">
      <c r="A3004" s="4">
        <v>10249</v>
      </c>
      <c r="B3004" s="4" t="s">
        <v>17</v>
      </c>
      <c r="C3004" s="4" t="s">
        <v>18</v>
      </c>
      <c r="D3004" s="4">
        <v>18.600000000000001</v>
      </c>
      <c r="E3004" s="4">
        <v>15.066000000000003</v>
      </c>
      <c r="F3004" s="4">
        <v>90</v>
      </c>
      <c r="G3004" s="4" t="s">
        <v>19</v>
      </c>
      <c r="H3004" s="4" t="s">
        <v>20</v>
      </c>
      <c r="I3004" s="4" t="s">
        <v>21</v>
      </c>
      <c r="J3004" s="5">
        <v>42021</v>
      </c>
      <c r="K3004" s="12">
        <f>Ventas[[#This Row],[Unit Price]]*Ventas[[#This Row],[Quantity]]</f>
        <v>1674.0000000000002</v>
      </c>
      <c r="L3004" s="12">
        <f>Ventas[[#This Row],[Unit Cost]]*Ventas[[#This Row],[Quantity]]</f>
        <v>1355.9400000000003</v>
      </c>
      <c r="M3004" s="14">
        <f>Ventas[[#This Row],[Ingresos]]-Ventas[[#This Row],[Costes]]</f>
        <v>318.05999999999995</v>
      </c>
      <c r="N3004" s="14" t="str">
        <f>_xlfn.XLOOKUP(Ventas[[#This Row],[Ship Country]],[1]!Countries[Ship Country],[1]!Countries[Area],"No registrado")</f>
        <v>Nord Europe</v>
      </c>
      <c r="O3004" s="14" t="str">
        <f>_xlfn.XLOOKUP(Ventas[[#This Row],[Ship Country]],[1]!Countries[Ship Country],[1]!Countries[Continent],"No existe")</f>
        <v>Europe</v>
      </c>
      <c r="P3004" s="15" t="str">
        <f>_xlfn.XLOOKUP(Ventas[[#This Row],[Category]],[2]!ProdManager[Category],[2]!ProdManager[Prod_Manager])</f>
        <v>Marc Caine</v>
      </c>
      <c r="Q3004" s="15">
        <f>YEAR(Ventas[[#This Row],[Order Date]])</f>
        <v>2015</v>
      </c>
      <c r="R3004" s="15" t="str">
        <f>TEXT(Ventas[[#This Row],[Order Date]],"MMM")</f>
        <v>ene</v>
      </c>
    </row>
    <row r="3005" spans="1:18" x14ac:dyDescent="0.25">
      <c r="A3005" s="6">
        <v>10249</v>
      </c>
      <c r="B3005" s="6" t="s">
        <v>22</v>
      </c>
      <c r="C3005" s="6" t="s">
        <v>18</v>
      </c>
      <c r="D3005" s="6">
        <v>42.4</v>
      </c>
      <c r="E3005" s="6">
        <v>33.072000000000003</v>
      </c>
      <c r="F3005" s="6">
        <v>40</v>
      </c>
      <c r="G3005" s="6" t="s">
        <v>19</v>
      </c>
      <c r="H3005" s="6" t="s">
        <v>20</v>
      </c>
      <c r="I3005" s="6" t="s">
        <v>21</v>
      </c>
      <c r="J3005" s="7">
        <v>41659</v>
      </c>
      <c r="K3005" s="12">
        <f>Ventas[[#This Row],[Unit Price]]*Ventas[[#This Row],[Quantity]]</f>
        <v>1696</v>
      </c>
      <c r="L3005" s="12">
        <f>Ventas[[#This Row],[Unit Cost]]*Ventas[[#This Row],[Quantity]]</f>
        <v>1322.88</v>
      </c>
      <c r="M3005" s="14">
        <f>Ventas[[#This Row],[Ingresos]]-Ventas[[#This Row],[Costes]]</f>
        <v>373.11999999999989</v>
      </c>
      <c r="N3005" s="14" t="str">
        <f>_xlfn.XLOOKUP(Ventas[[#This Row],[Ship Country]],[1]!Countries[Ship Country],[1]!Countries[Area],"No registrado")</f>
        <v>Nord Europe</v>
      </c>
      <c r="O3005" s="14" t="str">
        <f>_xlfn.XLOOKUP(Ventas[[#This Row],[Ship Country]],[1]!Countries[Ship Country],[1]!Countries[Continent],"No existe")</f>
        <v>Europe</v>
      </c>
      <c r="P3005" s="15" t="str">
        <f>_xlfn.XLOOKUP(Ventas[[#This Row],[Category]],[2]!ProdManager[Category],[2]!ProdManager[Prod_Manager])</f>
        <v>Marc Caine</v>
      </c>
      <c r="Q3005" s="15">
        <f>YEAR(Ventas[[#This Row],[Order Date]])</f>
        <v>2014</v>
      </c>
      <c r="R3005" s="15" t="str">
        <f>TEXT(Ventas[[#This Row],[Order Date]],"MMM")</f>
        <v>ene</v>
      </c>
    </row>
    <row r="3006" spans="1:18" x14ac:dyDescent="0.25">
      <c r="A3006" s="4">
        <v>10250</v>
      </c>
      <c r="B3006" s="4" t="s">
        <v>23</v>
      </c>
      <c r="C3006" s="4" t="s">
        <v>24</v>
      </c>
      <c r="D3006" s="4">
        <v>16.8</v>
      </c>
      <c r="E3006" s="4">
        <v>11.927999999999999</v>
      </c>
      <c r="F3006" s="4">
        <v>15</v>
      </c>
      <c r="G3006" s="4" t="s">
        <v>25</v>
      </c>
      <c r="H3006" s="4" t="s">
        <v>26</v>
      </c>
      <c r="I3006" s="4" t="s">
        <v>27</v>
      </c>
      <c r="J3006" s="5">
        <v>41807</v>
      </c>
      <c r="K3006" s="12">
        <f>Ventas[[#This Row],[Unit Price]]*Ventas[[#This Row],[Quantity]]</f>
        <v>252</v>
      </c>
      <c r="L3006" s="12">
        <f>Ventas[[#This Row],[Unit Cost]]*Ventas[[#This Row],[Quantity]]</f>
        <v>178.92</v>
      </c>
      <c r="M3006" s="14">
        <f>Ventas[[#This Row],[Ingresos]]-Ventas[[#This Row],[Costes]]</f>
        <v>73.080000000000013</v>
      </c>
      <c r="N3006" s="14" t="str">
        <f>_xlfn.XLOOKUP(Ventas[[#This Row],[Ship Country]],[1]!Countries[Ship Country],[1]!Countries[Area],"No registrado")</f>
        <v>Sud America</v>
      </c>
      <c r="O3006" s="14" t="str">
        <f>_xlfn.XLOOKUP(Ventas[[#This Row],[Ship Country]],[1]!Countries[Ship Country],[1]!Countries[Continent],"No existe")</f>
        <v>America</v>
      </c>
      <c r="P3006" s="15" t="str">
        <f>_xlfn.XLOOKUP(Ventas[[#This Row],[Category]],[2]!ProdManager[Category],[2]!ProdManager[Prod_Manager])</f>
        <v>Lydia Sinn</v>
      </c>
      <c r="Q3006" s="15">
        <f>YEAR(Ventas[[#This Row],[Order Date]])</f>
        <v>2014</v>
      </c>
      <c r="R3006" s="15" t="str">
        <f>TEXT(Ventas[[#This Row],[Order Date]],"MMM")</f>
        <v>jun</v>
      </c>
    </row>
    <row r="3007" spans="1:18" x14ac:dyDescent="0.25">
      <c r="A3007" s="6">
        <v>10250</v>
      </c>
      <c r="B3007" s="6" t="s">
        <v>28</v>
      </c>
      <c r="C3007" s="6" t="s">
        <v>29</v>
      </c>
      <c r="D3007" s="6">
        <v>7.7</v>
      </c>
      <c r="E3007" s="6">
        <v>5.7750000000000004</v>
      </c>
      <c r="F3007" s="6">
        <v>10</v>
      </c>
      <c r="G3007" s="6" t="s">
        <v>25</v>
      </c>
      <c r="H3007" s="6" t="s">
        <v>26</v>
      </c>
      <c r="I3007" s="6" t="s">
        <v>27</v>
      </c>
      <c r="J3007" s="7">
        <v>41951</v>
      </c>
      <c r="K3007" s="12">
        <f>Ventas[[#This Row],[Unit Price]]*Ventas[[#This Row],[Quantity]]</f>
        <v>77</v>
      </c>
      <c r="L3007" s="12">
        <f>Ventas[[#This Row],[Unit Cost]]*Ventas[[#This Row],[Quantity]]</f>
        <v>57.75</v>
      </c>
      <c r="M3007" s="14">
        <f>Ventas[[#This Row],[Ingresos]]-Ventas[[#This Row],[Costes]]</f>
        <v>19.25</v>
      </c>
      <c r="N3007" s="14" t="str">
        <f>_xlfn.XLOOKUP(Ventas[[#This Row],[Ship Country]],[1]!Countries[Ship Country],[1]!Countries[Area],"No registrado")</f>
        <v>Sud America</v>
      </c>
      <c r="O3007" s="14" t="str">
        <f>_xlfn.XLOOKUP(Ventas[[#This Row],[Ship Country]],[1]!Countries[Ship Country],[1]!Countries[Continent],"No existe")</f>
        <v>America</v>
      </c>
      <c r="P3007" s="15" t="str">
        <f>_xlfn.XLOOKUP(Ventas[[#This Row],[Category]],[2]!ProdManager[Category],[2]!ProdManager[Prod_Manager])</f>
        <v>Peter Stone</v>
      </c>
      <c r="Q3007" s="15">
        <f>YEAR(Ventas[[#This Row],[Order Date]])</f>
        <v>2014</v>
      </c>
      <c r="R3007" s="15" t="str">
        <f>TEXT(Ventas[[#This Row],[Order Date]],"MMM")</f>
        <v>nov</v>
      </c>
    </row>
    <row r="3008" spans="1:18" x14ac:dyDescent="0.25">
      <c r="A3008" s="4">
        <v>10250</v>
      </c>
      <c r="B3008" s="4" t="s">
        <v>22</v>
      </c>
      <c r="C3008" s="4" t="s">
        <v>18</v>
      </c>
      <c r="D3008" s="4">
        <v>42.4</v>
      </c>
      <c r="E3008" s="4">
        <v>33.92</v>
      </c>
      <c r="F3008" s="4">
        <v>35</v>
      </c>
      <c r="G3008" s="4" t="s">
        <v>25</v>
      </c>
      <c r="H3008" s="4" t="s">
        <v>26</v>
      </c>
      <c r="I3008" s="4" t="s">
        <v>27</v>
      </c>
      <c r="J3008" s="5">
        <v>42158</v>
      </c>
      <c r="K3008" s="12">
        <f>Ventas[[#This Row],[Unit Price]]*Ventas[[#This Row],[Quantity]]</f>
        <v>1484</v>
      </c>
      <c r="L3008" s="12">
        <f>Ventas[[#This Row],[Unit Cost]]*Ventas[[#This Row],[Quantity]]</f>
        <v>1187.2</v>
      </c>
      <c r="M3008" s="14">
        <f>Ventas[[#This Row],[Ingresos]]-Ventas[[#This Row],[Costes]]</f>
        <v>296.79999999999995</v>
      </c>
      <c r="N3008" s="14" t="str">
        <f>_xlfn.XLOOKUP(Ventas[[#This Row],[Ship Country]],[1]!Countries[Ship Country],[1]!Countries[Area],"No registrado")</f>
        <v>Sud America</v>
      </c>
      <c r="O3008" s="14" t="str">
        <f>_xlfn.XLOOKUP(Ventas[[#This Row],[Ship Country]],[1]!Countries[Ship Country],[1]!Countries[Continent],"No existe")</f>
        <v>America</v>
      </c>
      <c r="P3008" s="15" t="str">
        <f>_xlfn.XLOOKUP(Ventas[[#This Row],[Category]],[2]!ProdManager[Category],[2]!ProdManager[Prod_Manager])</f>
        <v>Marc Caine</v>
      </c>
      <c r="Q3008" s="15">
        <f>YEAR(Ventas[[#This Row],[Order Date]])</f>
        <v>2015</v>
      </c>
      <c r="R3008" s="15" t="str">
        <f>TEXT(Ventas[[#This Row],[Order Date]],"MMM")</f>
        <v>jun</v>
      </c>
    </row>
    <row r="3009" spans="1:18" x14ac:dyDescent="0.25">
      <c r="A3009" s="6">
        <v>10251</v>
      </c>
      <c r="B3009" s="6" t="s">
        <v>23</v>
      </c>
      <c r="C3009" s="6" t="s">
        <v>24</v>
      </c>
      <c r="D3009" s="6">
        <v>16.8</v>
      </c>
      <c r="E3009" s="6">
        <v>12.768000000000001</v>
      </c>
      <c r="F3009" s="6">
        <v>20</v>
      </c>
      <c r="G3009" s="6" t="s">
        <v>30</v>
      </c>
      <c r="H3009" s="6" t="s">
        <v>31</v>
      </c>
      <c r="I3009" s="6" t="s">
        <v>13</v>
      </c>
      <c r="J3009" s="7">
        <v>42078</v>
      </c>
      <c r="K3009" s="12">
        <f>Ventas[[#This Row],[Unit Price]]*Ventas[[#This Row],[Quantity]]</f>
        <v>336</v>
      </c>
      <c r="L3009" s="12">
        <f>Ventas[[#This Row],[Unit Cost]]*Ventas[[#This Row],[Quantity]]</f>
        <v>255.36</v>
      </c>
      <c r="M3009" s="14">
        <f>Ventas[[#This Row],[Ingresos]]-Ventas[[#This Row],[Costes]]</f>
        <v>80.639999999999986</v>
      </c>
      <c r="N3009" s="14" t="str">
        <f>_xlfn.XLOOKUP(Ventas[[#This Row],[Ship Country]],[1]!Countries[Ship Country],[1]!Countries[Area],"No registrado")</f>
        <v>Nord Europe</v>
      </c>
      <c r="O3009" s="14" t="str">
        <f>_xlfn.XLOOKUP(Ventas[[#This Row],[Ship Country]],[1]!Countries[Ship Country],[1]!Countries[Continent],"No existe")</f>
        <v>Europe</v>
      </c>
      <c r="P3009" s="15" t="str">
        <f>_xlfn.XLOOKUP(Ventas[[#This Row],[Category]],[2]!ProdManager[Category],[2]!ProdManager[Prod_Manager])</f>
        <v>Lydia Sinn</v>
      </c>
      <c r="Q3009" s="15">
        <f>YEAR(Ventas[[#This Row],[Order Date]])</f>
        <v>2015</v>
      </c>
      <c r="R3009" s="15" t="str">
        <f>TEXT(Ventas[[#This Row],[Order Date]],"MMM")</f>
        <v>mar</v>
      </c>
    </row>
    <row r="3010" spans="1:18" x14ac:dyDescent="0.25">
      <c r="A3010" s="4">
        <v>10251</v>
      </c>
      <c r="B3010" s="4" t="s">
        <v>32</v>
      </c>
      <c r="C3010" s="4" t="s">
        <v>10</v>
      </c>
      <c r="D3010" s="4">
        <v>16.8</v>
      </c>
      <c r="E3010" s="4">
        <v>13.943999999999999</v>
      </c>
      <c r="F3010" s="4">
        <v>60</v>
      </c>
      <c r="G3010" s="4" t="s">
        <v>30</v>
      </c>
      <c r="H3010" s="4" t="s">
        <v>31</v>
      </c>
      <c r="I3010" s="4" t="s">
        <v>13</v>
      </c>
      <c r="J3010" s="5">
        <v>41757</v>
      </c>
      <c r="K3010" s="12">
        <f>Ventas[[#This Row],[Unit Price]]*Ventas[[#This Row],[Quantity]]</f>
        <v>1008</v>
      </c>
      <c r="L3010" s="12">
        <f>Ventas[[#This Row],[Unit Cost]]*Ventas[[#This Row],[Quantity]]</f>
        <v>836.64</v>
      </c>
      <c r="M3010" s="14">
        <f>Ventas[[#This Row],[Ingresos]]-Ventas[[#This Row],[Costes]]</f>
        <v>171.36</v>
      </c>
      <c r="N3010" s="14" t="str">
        <f>_xlfn.XLOOKUP(Ventas[[#This Row],[Ship Country]],[1]!Countries[Ship Country],[1]!Countries[Area],"No registrado")</f>
        <v>Nord Europe</v>
      </c>
      <c r="O3010" s="14" t="str">
        <f>_xlfn.XLOOKUP(Ventas[[#This Row],[Ship Country]],[1]!Countries[Ship Country],[1]!Countries[Continent],"No existe")</f>
        <v>Europe</v>
      </c>
      <c r="P3010" s="15" t="str">
        <f>_xlfn.XLOOKUP(Ventas[[#This Row],[Category]],[2]!ProdManager[Category],[2]!ProdManager[Prod_Manager])</f>
        <v>Marc Caine</v>
      </c>
      <c r="Q3010" s="15">
        <f>YEAR(Ventas[[#This Row],[Order Date]])</f>
        <v>2014</v>
      </c>
      <c r="R3010" s="15" t="str">
        <f>TEXT(Ventas[[#This Row],[Order Date]],"MMM")</f>
        <v>abr</v>
      </c>
    </row>
    <row r="3011" spans="1:18" x14ac:dyDescent="0.25">
      <c r="A3011" s="6">
        <v>10251</v>
      </c>
      <c r="B3011" s="6" t="s">
        <v>33</v>
      </c>
      <c r="C3011" s="6" t="s">
        <v>10</v>
      </c>
      <c r="D3011" s="6">
        <v>15.6</v>
      </c>
      <c r="E3011" s="6">
        <v>11.856</v>
      </c>
      <c r="F3011" s="6">
        <v>15</v>
      </c>
      <c r="G3011" s="6" t="s">
        <v>30</v>
      </c>
      <c r="H3011" s="6" t="s">
        <v>31</v>
      </c>
      <c r="I3011" s="6" t="s">
        <v>13</v>
      </c>
      <c r="J3011" s="7">
        <v>42179</v>
      </c>
      <c r="K3011" s="12">
        <f>Ventas[[#This Row],[Unit Price]]*Ventas[[#This Row],[Quantity]]</f>
        <v>234</v>
      </c>
      <c r="L3011" s="12">
        <f>Ventas[[#This Row],[Unit Cost]]*Ventas[[#This Row],[Quantity]]</f>
        <v>177.84</v>
      </c>
      <c r="M3011" s="14">
        <f>Ventas[[#This Row],[Ingresos]]-Ventas[[#This Row],[Costes]]</f>
        <v>56.16</v>
      </c>
      <c r="N3011" s="14" t="str">
        <f>_xlfn.XLOOKUP(Ventas[[#This Row],[Ship Country]],[1]!Countries[Ship Country],[1]!Countries[Area],"No registrado")</f>
        <v>Nord Europe</v>
      </c>
      <c r="O3011" s="14" t="str">
        <f>_xlfn.XLOOKUP(Ventas[[#This Row],[Ship Country]],[1]!Countries[Ship Country],[1]!Countries[Continent],"No existe")</f>
        <v>Europe</v>
      </c>
      <c r="P3011" s="15" t="str">
        <f>_xlfn.XLOOKUP(Ventas[[#This Row],[Category]],[2]!ProdManager[Category],[2]!ProdManager[Prod_Manager])</f>
        <v>Marc Caine</v>
      </c>
      <c r="Q3011" s="15">
        <f>YEAR(Ventas[[#This Row],[Order Date]])</f>
        <v>2015</v>
      </c>
      <c r="R3011" s="15" t="str">
        <f>TEXT(Ventas[[#This Row],[Order Date]],"MMM")</f>
        <v>jun</v>
      </c>
    </row>
    <row r="3012" spans="1:18" x14ac:dyDescent="0.25">
      <c r="A3012" s="4">
        <v>10252</v>
      </c>
      <c r="B3012" s="4" t="s">
        <v>34</v>
      </c>
      <c r="C3012" s="4" t="s">
        <v>35</v>
      </c>
      <c r="D3012" s="4">
        <v>64.8</v>
      </c>
      <c r="E3012" s="4">
        <v>44.711999999999996</v>
      </c>
      <c r="F3012" s="4">
        <v>40</v>
      </c>
      <c r="G3012" s="4" t="s">
        <v>36</v>
      </c>
      <c r="H3012" s="4" t="s">
        <v>37</v>
      </c>
      <c r="I3012" s="4" t="s">
        <v>38</v>
      </c>
      <c r="J3012" s="5">
        <v>42125</v>
      </c>
      <c r="K3012" s="12">
        <f>Ventas[[#This Row],[Unit Price]]*Ventas[[#This Row],[Quantity]]</f>
        <v>2592</v>
      </c>
      <c r="L3012" s="12">
        <f>Ventas[[#This Row],[Unit Cost]]*Ventas[[#This Row],[Quantity]]</f>
        <v>1788.4799999999998</v>
      </c>
      <c r="M3012" s="14">
        <f>Ventas[[#This Row],[Ingresos]]-Ventas[[#This Row],[Costes]]</f>
        <v>803.52000000000021</v>
      </c>
      <c r="N3012" s="14" t="str">
        <f>_xlfn.XLOOKUP(Ventas[[#This Row],[Ship Country]],[1]!Countries[Ship Country],[1]!Countries[Area],"No registrado")</f>
        <v>Nord Europe</v>
      </c>
      <c r="O3012" s="14" t="str">
        <f>_xlfn.XLOOKUP(Ventas[[#This Row],[Ship Country]],[1]!Countries[Ship Country],[1]!Countries[Continent],"No existe")</f>
        <v>Europe</v>
      </c>
      <c r="P3012" s="15" t="str">
        <f>_xlfn.XLOOKUP(Ventas[[#This Row],[Category]],[2]!ProdManager[Category],[2]!ProdManager[Prod_Manager])</f>
        <v>Lydia Sinn</v>
      </c>
      <c r="Q3012" s="15">
        <f>YEAR(Ventas[[#This Row],[Order Date]])</f>
        <v>2015</v>
      </c>
      <c r="R3012" s="15" t="str">
        <f>TEXT(Ventas[[#This Row],[Order Date]],"MMM")</f>
        <v>may</v>
      </c>
    </row>
    <row r="3013" spans="1:18" x14ac:dyDescent="0.25">
      <c r="A3013" s="6">
        <v>10252</v>
      </c>
      <c r="B3013" s="6" t="s">
        <v>39</v>
      </c>
      <c r="C3013" s="6" t="s">
        <v>15</v>
      </c>
      <c r="D3013" s="6">
        <v>2</v>
      </c>
      <c r="E3013" s="6">
        <v>1.5</v>
      </c>
      <c r="F3013" s="6">
        <v>25</v>
      </c>
      <c r="G3013" s="6" t="s">
        <v>36</v>
      </c>
      <c r="H3013" s="6" t="s">
        <v>37</v>
      </c>
      <c r="I3013" s="6" t="s">
        <v>38</v>
      </c>
      <c r="J3013" s="7">
        <v>41712</v>
      </c>
      <c r="K3013" s="12">
        <f>Ventas[[#This Row],[Unit Price]]*Ventas[[#This Row],[Quantity]]</f>
        <v>50</v>
      </c>
      <c r="L3013" s="12">
        <f>Ventas[[#This Row],[Unit Cost]]*Ventas[[#This Row],[Quantity]]</f>
        <v>37.5</v>
      </c>
      <c r="M3013" s="14">
        <f>Ventas[[#This Row],[Ingresos]]-Ventas[[#This Row],[Costes]]</f>
        <v>12.5</v>
      </c>
      <c r="N3013" s="14" t="str">
        <f>_xlfn.XLOOKUP(Ventas[[#This Row],[Ship Country]],[1]!Countries[Ship Country],[1]!Countries[Area],"No registrado")</f>
        <v>Nord Europe</v>
      </c>
      <c r="O3013" s="14" t="str">
        <f>_xlfn.XLOOKUP(Ventas[[#This Row],[Ship Country]],[1]!Countries[Ship Country],[1]!Countries[Continent],"No existe")</f>
        <v>Europe</v>
      </c>
      <c r="P3013" s="15" t="str">
        <f>_xlfn.XLOOKUP(Ventas[[#This Row],[Category]],[2]!ProdManager[Category],[2]!ProdManager[Prod_Manager])</f>
        <v>Peter Stone</v>
      </c>
      <c r="Q3013" s="15">
        <f>YEAR(Ventas[[#This Row],[Order Date]])</f>
        <v>2014</v>
      </c>
      <c r="R3013" s="15" t="str">
        <f>TEXT(Ventas[[#This Row],[Order Date]],"MMM")</f>
        <v>mar</v>
      </c>
    </row>
    <row r="3014" spans="1:18" x14ac:dyDescent="0.25">
      <c r="A3014" s="4">
        <v>10252</v>
      </c>
      <c r="B3014" s="4" t="s">
        <v>40</v>
      </c>
      <c r="C3014" s="4" t="s">
        <v>15</v>
      </c>
      <c r="D3014" s="4">
        <v>27.2</v>
      </c>
      <c r="E3014" s="4">
        <v>20.943999999999999</v>
      </c>
      <c r="F3014" s="4">
        <v>40</v>
      </c>
      <c r="G3014" s="4" t="s">
        <v>36</v>
      </c>
      <c r="H3014" s="4" t="s">
        <v>37</v>
      </c>
      <c r="I3014" s="4" t="s">
        <v>38</v>
      </c>
      <c r="J3014" s="5">
        <v>42165</v>
      </c>
      <c r="K3014" s="12">
        <f>Ventas[[#This Row],[Unit Price]]*Ventas[[#This Row],[Quantity]]</f>
        <v>1088</v>
      </c>
      <c r="L3014" s="12">
        <f>Ventas[[#This Row],[Unit Cost]]*Ventas[[#This Row],[Quantity]]</f>
        <v>837.76</v>
      </c>
      <c r="M3014" s="14">
        <f>Ventas[[#This Row],[Ingresos]]-Ventas[[#This Row],[Costes]]</f>
        <v>250.24</v>
      </c>
      <c r="N3014" s="14" t="str">
        <f>_xlfn.XLOOKUP(Ventas[[#This Row],[Ship Country]],[1]!Countries[Ship Country],[1]!Countries[Area],"No registrado")</f>
        <v>Nord Europe</v>
      </c>
      <c r="O3014" s="14" t="str">
        <f>_xlfn.XLOOKUP(Ventas[[#This Row],[Ship Country]],[1]!Countries[Ship Country],[1]!Countries[Continent],"No existe")</f>
        <v>Europe</v>
      </c>
      <c r="P3014" s="15" t="str">
        <f>_xlfn.XLOOKUP(Ventas[[#This Row],[Category]],[2]!ProdManager[Category],[2]!ProdManager[Prod_Manager])</f>
        <v>Peter Stone</v>
      </c>
      <c r="Q3014" s="15">
        <f>YEAR(Ventas[[#This Row],[Order Date]])</f>
        <v>2015</v>
      </c>
      <c r="R3014" s="15" t="str">
        <f>TEXT(Ventas[[#This Row],[Order Date]],"MMM")</f>
        <v>jun</v>
      </c>
    </row>
    <row r="3015" spans="1:18" x14ac:dyDescent="0.25">
      <c r="A3015" s="6">
        <v>10253</v>
      </c>
      <c r="B3015" s="6" t="s">
        <v>41</v>
      </c>
      <c r="C3015" s="6" t="s">
        <v>35</v>
      </c>
      <c r="D3015" s="6">
        <v>16</v>
      </c>
      <c r="E3015" s="6">
        <v>10.719999999999999</v>
      </c>
      <c r="F3015" s="6">
        <v>40</v>
      </c>
      <c r="G3015" s="6" t="s">
        <v>25</v>
      </c>
      <c r="H3015" s="6" t="s">
        <v>26</v>
      </c>
      <c r="I3015" s="6" t="s">
        <v>27</v>
      </c>
      <c r="J3015" s="7">
        <v>41699</v>
      </c>
      <c r="K3015" s="12">
        <f>Ventas[[#This Row],[Unit Price]]*Ventas[[#This Row],[Quantity]]</f>
        <v>640</v>
      </c>
      <c r="L3015" s="12">
        <f>Ventas[[#This Row],[Unit Cost]]*Ventas[[#This Row],[Quantity]]</f>
        <v>428.79999999999995</v>
      </c>
      <c r="M3015" s="14">
        <f>Ventas[[#This Row],[Ingresos]]-Ventas[[#This Row],[Costes]]</f>
        <v>211.20000000000005</v>
      </c>
      <c r="N3015" s="14" t="str">
        <f>_xlfn.XLOOKUP(Ventas[[#This Row],[Ship Country]],[1]!Countries[Ship Country],[1]!Countries[Area],"No registrado")</f>
        <v>Sud America</v>
      </c>
      <c r="O3015" s="14" t="str">
        <f>_xlfn.XLOOKUP(Ventas[[#This Row],[Ship Country]],[1]!Countries[Ship Country],[1]!Countries[Continent],"No existe")</f>
        <v>America</v>
      </c>
      <c r="P3015" s="15" t="str">
        <f>_xlfn.XLOOKUP(Ventas[[#This Row],[Category]],[2]!ProdManager[Category],[2]!ProdManager[Prod_Manager])</f>
        <v>Lydia Sinn</v>
      </c>
      <c r="Q3015" s="15">
        <f>YEAR(Ventas[[#This Row],[Order Date]])</f>
        <v>2014</v>
      </c>
      <c r="R3015" s="15" t="str">
        <f>TEXT(Ventas[[#This Row],[Order Date]],"MMM")</f>
        <v>mar</v>
      </c>
    </row>
    <row r="3016" spans="1:18" x14ac:dyDescent="0.25">
      <c r="A3016" s="4">
        <v>10253</v>
      </c>
      <c r="B3016" s="4" t="s">
        <v>42</v>
      </c>
      <c r="C3016" s="4" t="s">
        <v>43</v>
      </c>
      <c r="D3016" s="4">
        <v>14.4</v>
      </c>
      <c r="E3016" s="4">
        <v>13.248000000000001</v>
      </c>
      <c r="F3016" s="4">
        <v>42</v>
      </c>
      <c r="G3016" s="4" t="s">
        <v>25</v>
      </c>
      <c r="H3016" s="4" t="s">
        <v>26</v>
      </c>
      <c r="I3016" s="4" t="s">
        <v>27</v>
      </c>
      <c r="J3016" s="5">
        <v>42066</v>
      </c>
      <c r="K3016" s="12">
        <f>Ventas[[#This Row],[Unit Price]]*Ventas[[#This Row],[Quantity]]</f>
        <v>604.80000000000007</v>
      </c>
      <c r="L3016" s="12">
        <f>Ventas[[#This Row],[Unit Cost]]*Ventas[[#This Row],[Quantity]]</f>
        <v>556.41600000000005</v>
      </c>
      <c r="M3016" s="14">
        <f>Ventas[[#This Row],[Ingresos]]-Ventas[[#This Row],[Costes]]</f>
        <v>48.384000000000015</v>
      </c>
      <c r="N3016" s="14" t="str">
        <f>_xlfn.XLOOKUP(Ventas[[#This Row],[Ship Country]],[1]!Countries[Ship Country],[1]!Countries[Area],"No registrado")</f>
        <v>Sud America</v>
      </c>
      <c r="O3016" s="14" t="str">
        <f>_xlfn.XLOOKUP(Ventas[[#This Row],[Ship Country]],[1]!Countries[Ship Country],[1]!Countries[Continent],"No existe")</f>
        <v>America</v>
      </c>
      <c r="P3016" s="15" t="str">
        <f>_xlfn.XLOOKUP(Ventas[[#This Row],[Category]],[2]!ProdManager[Category],[2]!ProdManager[Prod_Manager])</f>
        <v>John Matter</v>
      </c>
      <c r="Q3016" s="15">
        <f>YEAR(Ventas[[#This Row],[Order Date]])</f>
        <v>2015</v>
      </c>
      <c r="R3016" s="15" t="str">
        <f>TEXT(Ventas[[#This Row],[Order Date]],"MMM")</f>
        <v>mar</v>
      </c>
    </row>
    <row r="3017" spans="1:18" x14ac:dyDescent="0.25">
      <c r="A3017" s="6">
        <v>10253</v>
      </c>
      <c r="B3017" s="6" t="s">
        <v>44</v>
      </c>
      <c r="C3017" s="6" t="s">
        <v>15</v>
      </c>
      <c r="D3017" s="6">
        <v>10</v>
      </c>
      <c r="E3017" s="6">
        <v>7.5</v>
      </c>
      <c r="F3017" s="6">
        <v>20</v>
      </c>
      <c r="G3017" s="6" t="s">
        <v>25</v>
      </c>
      <c r="H3017" s="6" t="s">
        <v>26</v>
      </c>
      <c r="I3017" s="6" t="s">
        <v>27</v>
      </c>
      <c r="J3017" s="7">
        <v>41891</v>
      </c>
      <c r="K3017" s="12">
        <f>Ventas[[#This Row],[Unit Price]]*Ventas[[#This Row],[Quantity]]</f>
        <v>200</v>
      </c>
      <c r="L3017" s="12">
        <f>Ventas[[#This Row],[Unit Cost]]*Ventas[[#This Row],[Quantity]]</f>
        <v>150</v>
      </c>
      <c r="M3017" s="14">
        <f>Ventas[[#This Row],[Ingresos]]-Ventas[[#This Row],[Costes]]</f>
        <v>50</v>
      </c>
      <c r="N3017" s="14" t="str">
        <f>_xlfn.XLOOKUP(Ventas[[#This Row],[Ship Country]],[1]!Countries[Ship Country],[1]!Countries[Area],"No registrado")</f>
        <v>Sud America</v>
      </c>
      <c r="O3017" s="14" t="str">
        <f>_xlfn.XLOOKUP(Ventas[[#This Row],[Ship Country]],[1]!Countries[Ship Country],[1]!Countries[Continent],"No existe")</f>
        <v>America</v>
      </c>
      <c r="P3017" s="15" t="str">
        <f>_xlfn.XLOOKUP(Ventas[[#This Row],[Category]],[2]!ProdManager[Category],[2]!ProdManager[Prod_Manager])</f>
        <v>Peter Stone</v>
      </c>
      <c r="Q3017" s="15">
        <f>YEAR(Ventas[[#This Row],[Order Date]])</f>
        <v>2014</v>
      </c>
      <c r="R3017" s="15" t="str">
        <f>TEXT(Ventas[[#This Row],[Order Date]],"MMM")</f>
        <v>sep</v>
      </c>
    </row>
    <row r="3018" spans="1:18" x14ac:dyDescent="0.25">
      <c r="A3018" s="4">
        <v>10254</v>
      </c>
      <c r="B3018" s="4" t="s">
        <v>45</v>
      </c>
      <c r="C3018" s="4" t="s">
        <v>46</v>
      </c>
      <c r="D3018" s="4">
        <v>19.2</v>
      </c>
      <c r="E3018" s="4">
        <v>15.552</v>
      </c>
      <c r="F3018" s="4">
        <v>21</v>
      </c>
      <c r="G3018" s="4" t="s">
        <v>47</v>
      </c>
      <c r="H3018" s="4" t="s">
        <v>48</v>
      </c>
      <c r="I3018" s="4" t="s">
        <v>49</v>
      </c>
      <c r="J3018" s="5">
        <v>41978</v>
      </c>
      <c r="K3018" s="12">
        <f>Ventas[[#This Row],[Unit Price]]*Ventas[[#This Row],[Quantity]]</f>
        <v>403.2</v>
      </c>
      <c r="L3018" s="12">
        <f>Ventas[[#This Row],[Unit Cost]]*Ventas[[#This Row],[Quantity]]</f>
        <v>326.59199999999998</v>
      </c>
      <c r="M3018" s="14">
        <f>Ventas[[#This Row],[Ingresos]]-Ventas[[#This Row],[Costes]]</f>
        <v>76.608000000000004</v>
      </c>
      <c r="N3018" s="14" t="str">
        <f>_xlfn.XLOOKUP(Ventas[[#This Row],[Ship Country]],[1]!Countries[Ship Country],[1]!Countries[Area],"No registrado")</f>
        <v>Nord Europe</v>
      </c>
      <c r="O3018" s="14" t="str">
        <f>_xlfn.XLOOKUP(Ventas[[#This Row],[Ship Country]],[1]!Countries[Ship Country],[1]!Countries[Continent],"No existe")</f>
        <v>Europe</v>
      </c>
      <c r="P3018" s="15" t="str">
        <f>_xlfn.XLOOKUP(Ventas[[#This Row],[Category]],[2]!ProdManager[Category],[2]!ProdManager[Prod_Manager])</f>
        <v>John Matter</v>
      </c>
      <c r="Q3018" s="15">
        <f>YEAR(Ventas[[#This Row],[Order Date]])</f>
        <v>2014</v>
      </c>
      <c r="R3018" s="15" t="str">
        <f>TEXT(Ventas[[#This Row],[Order Date]],"MMM")</f>
        <v>dic</v>
      </c>
    </row>
    <row r="3019" spans="1:18" x14ac:dyDescent="0.25">
      <c r="A3019" s="6">
        <v>10254</v>
      </c>
      <c r="B3019" s="6" t="s">
        <v>50</v>
      </c>
      <c r="C3019" s="6" t="s">
        <v>18</v>
      </c>
      <c r="D3019" s="6">
        <v>8</v>
      </c>
      <c r="E3019" s="6">
        <v>6.08</v>
      </c>
      <c r="F3019" s="6">
        <v>21</v>
      </c>
      <c r="G3019" s="6" t="s">
        <v>47</v>
      </c>
      <c r="H3019" s="6" t="s">
        <v>48</v>
      </c>
      <c r="I3019" s="6" t="s">
        <v>49</v>
      </c>
      <c r="J3019" s="7">
        <v>42166</v>
      </c>
      <c r="K3019" s="12">
        <f>Ventas[[#This Row],[Unit Price]]*Ventas[[#This Row],[Quantity]]</f>
        <v>168</v>
      </c>
      <c r="L3019" s="12">
        <f>Ventas[[#This Row],[Unit Cost]]*Ventas[[#This Row],[Quantity]]</f>
        <v>127.68</v>
      </c>
      <c r="M3019" s="14">
        <f>Ventas[[#This Row],[Ingresos]]-Ventas[[#This Row],[Costes]]</f>
        <v>40.319999999999993</v>
      </c>
      <c r="N3019" s="14" t="str">
        <f>_xlfn.XLOOKUP(Ventas[[#This Row],[Ship Country]],[1]!Countries[Ship Country],[1]!Countries[Area],"No registrado")</f>
        <v>Nord Europe</v>
      </c>
      <c r="O3019" s="14" t="str">
        <f>_xlfn.XLOOKUP(Ventas[[#This Row],[Ship Country]],[1]!Countries[Ship Country],[1]!Countries[Continent],"No existe")</f>
        <v>Europe</v>
      </c>
      <c r="P3019" s="15" t="str">
        <f>_xlfn.XLOOKUP(Ventas[[#This Row],[Category]],[2]!ProdManager[Category],[2]!ProdManager[Prod_Manager])</f>
        <v>Marc Caine</v>
      </c>
      <c r="Q3019" s="15">
        <f>YEAR(Ventas[[#This Row],[Order Date]])</f>
        <v>2015</v>
      </c>
      <c r="R3019" s="15" t="str">
        <f>TEXT(Ventas[[#This Row],[Order Date]],"MMM")</f>
        <v>jun</v>
      </c>
    </row>
    <row r="3020" spans="1:18" x14ac:dyDescent="0.25">
      <c r="A3020" s="4">
        <v>10254</v>
      </c>
      <c r="B3020" s="4" t="s">
        <v>51</v>
      </c>
      <c r="C3020" s="4" t="s">
        <v>43</v>
      </c>
      <c r="D3020" s="4">
        <v>3.6</v>
      </c>
      <c r="E3020" s="4">
        <v>3.3120000000000003</v>
      </c>
      <c r="F3020" s="4">
        <v>15</v>
      </c>
      <c r="G3020" s="4" t="s">
        <v>47</v>
      </c>
      <c r="H3020" s="4" t="s">
        <v>48</v>
      </c>
      <c r="I3020" s="4" t="s">
        <v>49</v>
      </c>
      <c r="J3020" s="5">
        <v>42121</v>
      </c>
      <c r="K3020" s="12">
        <f>Ventas[[#This Row],[Unit Price]]*Ventas[[#This Row],[Quantity]]</f>
        <v>54</v>
      </c>
      <c r="L3020" s="12">
        <f>Ventas[[#This Row],[Unit Cost]]*Ventas[[#This Row],[Quantity]]</f>
        <v>49.680000000000007</v>
      </c>
      <c r="M3020" s="14">
        <f>Ventas[[#This Row],[Ingresos]]-Ventas[[#This Row],[Costes]]</f>
        <v>4.3199999999999932</v>
      </c>
      <c r="N3020" s="14" t="str">
        <f>_xlfn.XLOOKUP(Ventas[[#This Row],[Ship Country]],[1]!Countries[Ship Country],[1]!Countries[Area],"No registrado")</f>
        <v>Nord Europe</v>
      </c>
      <c r="O3020" s="14" t="str">
        <f>_xlfn.XLOOKUP(Ventas[[#This Row],[Ship Country]],[1]!Countries[Ship Country],[1]!Countries[Continent],"No existe")</f>
        <v>Europe</v>
      </c>
      <c r="P3020" s="15" t="str">
        <f>_xlfn.XLOOKUP(Ventas[[#This Row],[Category]],[2]!ProdManager[Category],[2]!ProdManager[Prod_Manager])</f>
        <v>John Matter</v>
      </c>
      <c r="Q3020" s="15">
        <f>YEAR(Ventas[[#This Row],[Order Date]])</f>
        <v>2015</v>
      </c>
      <c r="R3020" s="15" t="str">
        <f>TEXT(Ventas[[#This Row],[Order Date]],"MMM")</f>
        <v>abr</v>
      </c>
    </row>
    <row r="3021" spans="1:18" x14ac:dyDescent="0.25">
      <c r="A3021" s="6">
        <v>10255</v>
      </c>
      <c r="B3021" s="6" t="s">
        <v>52</v>
      </c>
      <c r="C3021" s="6" t="s">
        <v>15</v>
      </c>
      <c r="D3021" s="6">
        <v>44</v>
      </c>
      <c r="E3021" s="6">
        <v>36.519999999999996</v>
      </c>
      <c r="F3021" s="6">
        <v>30</v>
      </c>
      <c r="G3021" s="6" t="s">
        <v>53</v>
      </c>
      <c r="H3021" s="6" t="s">
        <v>54</v>
      </c>
      <c r="I3021" s="6" t="s">
        <v>49</v>
      </c>
      <c r="J3021" s="7">
        <v>41959</v>
      </c>
      <c r="K3021" s="12">
        <f>Ventas[[#This Row],[Unit Price]]*Ventas[[#This Row],[Quantity]]</f>
        <v>1320</v>
      </c>
      <c r="L3021" s="12">
        <f>Ventas[[#This Row],[Unit Cost]]*Ventas[[#This Row],[Quantity]]</f>
        <v>1095.5999999999999</v>
      </c>
      <c r="M3021" s="14">
        <f>Ventas[[#This Row],[Ingresos]]-Ventas[[#This Row],[Costes]]</f>
        <v>224.40000000000009</v>
      </c>
      <c r="N3021" s="14" t="str">
        <f>_xlfn.XLOOKUP(Ventas[[#This Row],[Ship Country]],[1]!Countries[Ship Country],[1]!Countries[Area],"No registrado")</f>
        <v>Nord Europe</v>
      </c>
      <c r="O3021" s="14" t="str">
        <f>_xlfn.XLOOKUP(Ventas[[#This Row],[Ship Country]],[1]!Countries[Ship Country],[1]!Countries[Continent],"No existe")</f>
        <v>Europe</v>
      </c>
      <c r="P3021" s="15" t="str">
        <f>_xlfn.XLOOKUP(Ventas[[#This Row],[Category]],[2]!ProdManager[Category],[2]!ProdManager[Prod_Manager])</f>
        <v>Peter Stone</v>
      </c>
      <c r="Q3021" s="15">
        <f>YEAR(Ventas[[#This Row],[Order Date]])</f>
        <v>2014</v>
      </c>
      <c r="R3021" s="15" t="str">
        <f>TEXT(Ventas[[#This Row],[Order Date]],"MMM")</f>
        <v>nov</v>
      </c>
    </row>
    <row r="3022" spans="1:18" x14ac:dyDescent="0.25">
      <c r="A3022" s="4">
        <v>10255</v>
      </c>
      <c r="B3022" s="4" t="s">
        <v>55</v>
      </c>
      <c r="C3022" s="4" t="s">
        <v>43</v>
      </c>
      <c r="D3022" s="4">
        <v>15.2</v>
      </c>
      <c r="E3022" s="4">
        <v>13.68</v>
      </c>
      <c r="F3022" s="4">
        <v>20</v>
      </c>
      <c r="G3022" s="4" t="s">
        <v>53</v>
      </c>
      <c r="H3022" s="4" t="s">
        <v>54</v>
      </c>
      <c r="I3022" s="4" t="s">
        <v>49</v>
      </c>
      <c r="J3022" s="5">
        <v>41973</v>
      </c>
      <c r="K3022" s="12">
        <f>Ventas[[#This Row],[Unit Price]]*Ventas[[#This Row],[Quantity]]</f>
        <v>304</v>
      </c>
      <c r="L3022" s="12">
        <f>Ventas[[#This Row],[Unit Cost]]*Ventas[[#This Row],[Quantity]]</f>
        <v>273.60000000000002</v>
      </c>
      <c r="M3022" s="14">
        <f>Ventas[[#This Row],[Ingresos]]-Ventas[[#This Row],[Costes]]</f>
        <v>30.399999999999977</v>
      </c>
      <c r="N3022" s="14" t="str">
        <f>_xlfn.XLOOKUP(Ventas[[#This Row],[Ship Country]],[1]!Countries[Ship Country],[1]!Countries[Area],"No registrado")</f>
        <v>Nord Europe</v>
      </c>
      <c r="O3022" s="14" t="str">
        <f>_xlfn.XLOOKUP(Ventas[[#This Row],[Ship Country]],[1]!Countries[Ship Country],[1]!Countries[Continent],"No existe")</f>
        <v>Europe</v>
      </c>
      <c r="P3022" s="15" t="str">
        <f>_xlfn.XLOOKUP(Ventas[[#This Row],[Category]],[2]!ProdManager[Category],[2]!ProdManager[Prod_Manager])</f>
        <v>John Matter</v>
      </c>
      <c r="Q3022" s="15">
        <f>YEAR(Ventas[[#This Row],[Order Date]])</f>
        <v>2014</v>
      </c>
      <c r="R3022" s="15" t="str">
        <f>TEXT(Ventas[[#This Row],[Order Date]],"MMM")</f>
        <v>nov</v>
      </c>
    </row>
    <row r="3023" spans="1:18" x14ac:dyDescent="0.25">
      <c r="A3023" s="6">
        <v>10255</v>
      </c>
      <c r="B3023" s="6" t="s">
        <v>56</v>
      </c>
      <c r="C3023" s="6" t="s">
        <v>35</v>
      </c>
      <c r="D3023" s="6">
        <v>13.9</v>
      </c>
      <c r="E3023" s="6">
        <v>9.5909999999999993</v>
      </c>
      <c r="F3023" s="6">
        <v>35</v>
      </c>
      <c r="G3023" s="6" t="s">
        <v>53</v>
      </c>
      <c r="H3023" s="6" t="s">
        <v>54</v>
      </c>
      <c r="I3023" s="6" t="s">
        <v>49</v>
      </c>
      <c r="J3023" s="7">
        <v>41838</v>
      </c>
      <c r="K3023" s="12">
        <f>Ventas[[#This Row],[Unit Price]]*Ventas[[#This Row],[Quantity]]</f>
        <v>486.5</v>
      </c>
      <c r="L3023" s="12">
        <f>Ventas[[#This Row],[Unit Cost]]*Ventas[[#This Row],[Quantity]]</f>
        <v>335.685</v>
      </c>
      <c r="M3023" s="14">
        <f>Ventas[[#This Row],[Ingresos]]-Ventas[[#This Row],[Costes]]</f>
        <v>150.815</v>
      </c>
      <c r="N3023" s="14" t="str">
        <f>_xlfn.XLOOKUP(Ventas[[#This Row],[Ship Country]],[1]!Countries[Ship Country],[1]!Countries[Area],"No registrado")</f>
        <v>Nord Europe</v>
      </c>
      <c r="O3023" s="14" t="str">
        <f>_xlfn.XLOOKUP(Ventas[[#This Row],[Ship Country]],[1]!Countries[Ship Country],[1]!Countries[Continent],"No existe")</f>
        <v>Europe</v>
      </c>
      <c r="P3023" s="15" t="str">
        <f>_xlfn.XLOOKUP(Ventas[[#This Row],[Category]],[2]!ProdManager[Category],[2]!ProdManager[Prod_Manager])</f>
        <v>Lydia Sinn</v>
      </c>
      <c r="Q3023" s="15">
        <f>YEAR(Ventas[[#This Row],[Order Date]])</f>
        <v>2014</v>
      </c>
      <c r="R3023" s="15" t="str">
        <f>TEXT(Ventas[[#This Row],[Order Date]],"MMM")</f>
        <v>jul</v>
      </c>
    </row>
    <row r="3024" spans="1:18" x14ac:dyDescent="0.25">
      <c r="A3024" s="4">
        <v>10255</v>
      </c>
      <c r="B3024" s="4" t="s">
        <v>57</v>
      </c>
      <c r="C3024" s="4" t="s">
        <v>29</v>
      </c>
      <c r="D3024" s="4">
        <v>15.2</v>
      </c>
      <c r="E3024" s="4">
        <v>10.792</v>
      </c>
      <c r="F3024" s="4">
        <v>25</v>
      </c>
      <c r="G3024" s="4" t="s">
        <v>53</v>
      </c>
      <c r="H3024" s="4" t="s">
        <v>54</v>
      </c>
      <c r="I3024" s="4" t="s">
        <v>49</v>
      </c>
      <c r="J3024" s="5">
        <v>42044</v>
      </c>
      <c r="K3024" s="12">
        <f>Ventas[[#This Row],[Unit Price]]*Ventas[[#This Row],[Quantity]]</f>
        <v>380</v>
      </c>
      <c r="L3024" s="12">
        <f>Ventas[[#This Row],[Unit Cost]]*Ventas[[#This Row],[Quantity]]</f>
        <v>269.8</v>
      </c>
      <c r="M3024" s="14">
        <f>Ventas[[#This Row],[Ingresos]]-Ventas[[#This Row],[Costes]]</f>
        <v>110.19999999999999</v>
      </c>
      <c r="N3024" s="14" t="str">
        <f>_xlfn.XLOOKUP(Ventas[[#This Row],[Ship Country]],[1]!Countries[Ship Country],[1]!Countries[Area],"No registrado")</f>
        <v>Nord Europe</v>
      </c>
      <c r="O3024" s="14" t="str">
        <f>_xlfn.XLOOKUP(Ventas[[#This Row],[Ship Country]],[1]!Countries[Ship Country],[1]!Countries[Continent],"No existe")</f>
        <v>Europe</v>
      </c>
      <c r="P3024" s="15" t="str">
        <f>_xlfn.XLOOKUP(Ventas[[#This Row],[Category]],[2]!ProdManager[Category],[2]!ProdManager[Prod_Manager])</f>
        <v>Peter Stone</v>
      </c>
      <c r="Q3024" s="15">
        <f>YEAR(Ventas[[#This Row],[Order Date]])</f>
        <v>2015</v>
      </c>
      <c r="R3024" s="15" t="str">
        <f>TEXT(Ventas[[#This Row],[Order Date]],"MMM")</f>
        <v>feb</v>
      </c>
    </row>
    <row r="3025" spans="1:18" x14ac:dyDescent="0.25">
      <c r="A3025" s="6">
        <v>10256</v>
      </c>
      <c r="B3025" s="6" t="s">
        <v>58</v>
      </c>
      <c r="C3025" s="6" t="s">
        <v>46</v>
      </c>
      <c r="D3025" s="6">
        <v>26.2</v>
      </c>
      <c r="E3025" s="6">
        <v>20.436</v>
      </c>
      <c r="F3025" s="6">
        <v>15</v>
      </c>
      <c r="G3025" s="6" t="s">
        <v>59</v>
      </c>
      <c r="H3025" s="6" t="s">
        <v>60</v>
      </c>
      <c r="I3025" s="6" t="s">
        <v>27</v>
      </c>
      <c r="J3025" s="7">
        <v>42211</v>
      </c>
      <c r="K3025" s="12">
        <f>Ventas[[#This Row],[Unit Price]]*Ventas[[#This Row],[Quantity]]</f>
        <v>393</v>
      </c>
      <c r="L3025" s="12">
        <f>Ventas[[#This Row],[Unit Cost]]*Ventas[[#This Row],[Quantity]]</f>
        <v>306.54000000000002</v>
      </c>
      <c r="M3025" s="14">
        <f>Ventas[[#This Row],[Ingresos]]-Ventas[[#This Row],[Costes]]</f>
        <v>86.45999999999998</v>
      </c>
      <c r="N3025" s="14" t="str">
        <f>_xlfn.XLOOKUP(Ventas[[#This Row],[Ship Country]],[1]!Countries[Ship Country],[1]!Countries[Area],"No registrado")</f>
        <v>Sud America</v>
      </c>
      <c r="O3025" s="14" t="str">
        <f>_xlfn.XLOOKUP(Ventas[[#This Row],[Ship Country]],[1]!Countries[Ship Country],[1]!Countries[Continent],"No existe")</f>
        <v>America</v>
      </c>
      <c r="P3025" s="15" t="str">
        <f>_xlfn.XLOOKUP(Ventas[[#This Row],[Category]],[2]!ProdManager[Category],[2]!ProdManager[Prod_Manager])</f>
        <v>John Matter</v>
      </c>
      <c r="Q3025" s="15">
        <f>YEAR(Ventas[[#This Row],[Order Date]])</f>
        <v>2015</v>
      </c>
      <c r="R3025" s="15" t="str">
        <f>TEXT(Ventas[[#This Row],[Order Date]],"MMM")</f>
        <v>jul</v>
      </c>
    </row>
    <row r="3026" spans="1:18" x14ac:dyDescent="0.25">
      <c r="A3026" s="4">
        <v>10256</v>
      </c>
      <c r="B3026" s="4" t="s">
        <v>61</v>
      </c>
      <c r="C3026" s="4" t="s">
        <v>24</v>
      </c>
      <c r="D3026" s="4">
        <v>10.4</v>
      </c>
      <c r="E3026" s="4">
        <v>8.6319999999999997</v>
      </c>
      <c r="F3026" s="4">
        <v>12</v>
      </c>
      <c r="G3026" s="4" t="s">
        <v>59</v>
      </c>
      <c r="H3026" s="4" t="s">
        <v>60</v>
      </c>
      <c r="I3026" s="4" t="s">
        <v>27</v>
      </c>
      <c r="J3026" s="5">
        <v>41964</v>
      </c>
      <c r="K3026" s="12">
        <f>Ventas[[#This Row],[Unit Price]]*Ventas[[#This Row],[Quantity]]</f>
        <v>124.80000000000001</v>
      </c>
      <c r="L3026" s="12">
        <f>Ventas[[#This Row],[Unit Cost]]*Ventas[[#This Row],[Quantity]]</f>
        <v>103.584</v>
      </c>
      <c r="M3026" s="14">
        <f>Ventas[[#This Row],[Ingresos]]-Ventas[[#This Row],[Costes]]</f>
        <v>21.216000000000008</v>
      </c>
      <c r="N3026" s="14" t="str">
        <f>_xlfn.XLOOKUP(Ventas[[#This Row],[Ship Country]],[1]!Countries[Ship Country],[1]!Countries[Area],"No registrado")</f>
        <v>Sud America</v>
      </c>
      <c r="O3026" s="14" t="str">
        <f>_xlfn.XLOOKUP(Ventas[[#This Row],[Ship Country]],[1]!Countries[Ship Country],[1]!Countries[Continent],"No existe")</f>
        <v>America</v>
      </c>
      <c r="P3026" s="15" t="str">
        <f>_xlfn.XLOOKUP(Ventas[[#This Row],[Category]],[2]!ProdManager[Category],[2]!ProdManager[Prod_Manager])</f>
        <v>Lydia Sinn</v>
      </c>
      <c r="Q3026" s="15">
        <f>YEAR(Ventas[[#This Row],[Order Date]])</f>
        <v>2014</v>
      </c>
      <c r="R3026" s="15" t="str">
        <f>TEXT(Ventas[[#This Row],[Order Date]],"MMM")</f>
        <v>nov</v>
      </c>
    </row>
    <row r="3027" spans="1:18" x14ac:dyDescent="0.25">
      <c r="A3027" s="6">
        <v>10257</v>
      </c>
      <c r="B3027" s="6" t="s">
        <v>62</v>
      </c>
      <c r="C3027" s="6" t="s">
        <v>35</v>
      </c>
      <c r="D3027" s="6">
        <v>35.1</v>
      </c>
      <c r="E3027" s="6">
        <v>22.815000000000001</v>
      </c>
      <c r="F3027" s="6">
        <v>25</v>
      </c>
      <c r="G3027" s="6" t="s">
        <v>63</v>
      </c>
      <c r="H3027" s="6" t="s">
        <v>64</v>
      </c>
      <c r="I3027" s="6" t="s">
        <v>65</v>
      </c>
      <c r="J3027" s="7">
        <v>41661</v>
      </c>
      <c r="K3027" s="12">
        <f>Ventas[[#This Row],[Unit Price]]*Ventas[[#This Row],[Quantity]]</f>
        <v>877.5</v>
      </c>
      <c r="L3027" s="12">
        <f>Ventas[[#This Row],[Unit Cost]]*Ventas[[#This Row],[Quantity]]</f>
        <v>570.375</v>
      </c>
      <c r="M3027" s="14">
        <f>Ventas[[#This Row],[Ingresos]]-Ventas[[#This Row],[Costes]]</f>
        <v>307.125</v>
      </c>
      <c r="N3027" s="14" t="str">
        <f>_xlfn.XLOOKUP(Ventas[[#This Row],[Ship Country]],[1]!Countries[Ship Country],[1]!Countries[Area],"No registrado")</f>
        <v>Sud America</v>
      </c>
      <c r="O3027" s="14" t="str">
        <f>_xlfn.XLOOKUP(Ventas[[#This Row],[Ship Country]],[1]!Countries[Ship Country],[1]!Countries[Continent],"No existe")</f>
        <v>America</v>
      </c>
      <c r="P3027" s="15" t="str">
        <f>_xlfn.XLOOKUP(Ventas[[#This Row],[Category]],[2]!ProdManager[Category],[2]!ProdManager[Prod_Manager])</f>
        <v>Lydia Sinn</v>
      </c>
      <c r="Q3027" s="15">
        <f>YEAR(Ventas[[#This Row],[Order Date]])</f>
        <v>2014</v>
      </c>
      <c r="R3027" s="15" t="str">
        <f>TEXT(Ventas[[#This Row],[Order Date]],"MMM")</f>
        <v>ene</v>
      </c>
    </row>
    <row r="3028" spans="1:18" x14ac:dyDescent="0.25">
      <c r="A3028" s="4">
        <v>10257</v>
      </c>
      <c r="B3028" s="4" t="s">
        <v>42</v>
      </c>
      <c r="C3028" s="4" t="s">
        <v>43</v>
      </c>
      <c r="D3028" s="4">
        <v>14.4</v>
      </c>
      <c r="E3028" s="4">
        <v>12.672000000000001</v>
      </c>
      <c r="F3028" s="4">
        <v>60</v>
      </c>
      <c r="G3028" s="4" t="s">
        <v>63</v>
      </c>
      <c r="H3028" s="4" t="s">
        <v>64</v>
      </c>
      <c r="I3028" s="4" t="s">
        <v>65</v>
      </c>
      <c r="J3028" s="5">
        <v>42099</v>
      </c>
      <c r="K3028" s="12">
        <f>Ventas[[#This Row],[Unit Price]]*Ventas[[#This Row],[Quantity]]</f>
        <v>864</v>
      </c>
      <c r="L3028" s="12">
        <f>Ventas[[#This Row],[Unit Cost]]*Ventas[[#This Row],[Quantity]]</f>
        <v>760.32</v>
      </c>
      <c r="M3028" s="14">
        <f>Ventas[[#This Row],[Ingresos]]-Ventas[[#This Row],[Costes]]</f>
        <v>103.67999999999995</v>
      </c>
      <c r="N3028" s="14" t="str">
        <f>_xlfn.XLOOKUP(Ventas[[#This Row],[Ship Country]],[1]!Countries[Ship Country],[1]!Countries[Area],"No registrado")</f>
        <v>Sud America</v>
      </c>
      <c r="O3028" s="14" t="str">
        <f>_xlfn.XLOOKUP(Ventas[[#This Row],[Ship Country]],[1]!Countries[Ship Country],[1]!Countries[Continent],"No existe")</f>
        <v>America</v>
      </c>
      <c r="P3028" s="15" t="str">
        <f>_xlfn.XLOOKUP(Ventas[[#This Row],[Category]],[2]!ProdManager[Category],[2]!ProdManager[Prod_Manager])</f>
        <v>John Matter</v>
      </c>
      <c r="Q3028" s="15">
        <f>YEAR(Ventas[[#This Row],[Order Date]])</f>
        <v>2015</v>
      </c>
      <c r="R3028" s="15" t="str">
        <f>TEXT(Ventas[[#This Row],[Order Date]],"MMM")</f>
        <v>abr</v>
      </c>
    </row>
    <row r="3029" spans="1:18" x14ac:dyDescent="0.25">
      <c r="A3029" s="6">
        <v>10257</v>
      </c>
      <c r="B3029" s="6" t="s">
        <v>61</v>
      </c>
      <c r="C3029" s="6" t="s">
        <v>24</v>
      </c>
      <c r="D3029" s="6">
        <v>10.4</v>
      </c>
      <c r="E3029" s="6">
        <v>7.9040000000000008</v>
      </c>
      <c r="F3029" s="6">
        <v>15</v>
      </c>
      <c r="G3029" s="6" t="s">
        <v>63</v>
      </c>
      <c r="H3029" s="6" t="s">
        <v>64</v>
      </c>
      <c r="I3029" s="6" t="s">
        <v>65</v>
      </c>
      <c r="J3029" s="7">
        <v>41838</v>
      </c>
      <c r="K3029" s="12">
        <f>Ventas[[#This Row],[Unit Price]]*Ventas[[#This Row],[Quantity]]</f>
        <v>156</v>
      </c>
      <c r="L3029" s="12">
        <f>Ventas[[#This Row],[Unit Cost]]*Ventas[[#This Row],[Quantity]]</f>
        <v>118.56000000000002</v>
      </c>
      <c r="M3029" s="14">
        <f>Ventas[[#This Row],[Ingresos]]-Ventas[[#This Row],[Costes]]</f>
        <v>37.439999999999984</v>
      </c>
      <c r="N3029" s="14" t="str">
        <f>_xlfn.XLOOKUP(Ventas[[#This Row],[Ship Country]],[1]!Countries[Ship Country],[1]!Countries[Area],"No registrado")</f>
        <v>Sud America</v>
      </c>
      <c r="O3029" s="14" t="str">
        <f>_xlfn.XLOOKUP(Ventas[[#This Row],[Ship Country]],[1]!Countries[Ship Country],[1]!Countries[Continent],"No existe")</f>
        <v>America</v>
      </c>
      <c r="P3029" s="15" t="str">
        <f>_xlfn.XLOOKUP(Ventas[[#This Row],[Category]],[2]!ProdManager[Category],[2]!ProdManager[Prod_Manager])</f>
        <v>Lydia Sinn</v>
      </c>
      <c r="Q3029" s="15">
        <f>YEAR(Ventas[[#This Row],[Order Date]])</f>
        <v>2014</v>
      </c>
      <c r="R3029" s="15" t="str">
        <f>TEXT(Ventas[[#This Row],[Order Date]],"MMM")</f>
        <v>jul</v>
      </c>
    </row>
    <row r="3030" spans="1:18" x14ac:dyDescent="0.25">
      <c r="A3030" s="4">
        <v>10258</v>
      </c>
      <c r="B3030" s="4" t="s">
        <v>55</v>
      </c>
      <c r="C3030" s="4" t="s">
        <v>43</v>
      </c>
      <c r="D3030" s="4">
        <v>15.2</v>
      </c>
      <c r="E3030" s="4">
        <v>13.831999999999999</v>
      </c>
      <c r="F3030" s="4">
        <v>50</v>
      </c>
      <c r="G3030" s="4" t="s">
        <v>66</v>
      </c>
      <c r="H3030" s="4" t="s">
        <v>67</v>
      </c>
      <c r="I3030" s="4" t="s">
        <v>68</v>
      </c>
      <c r="J3030" s="5">
        <v>42165</v>
      </c>
      <c r="K3030" s="12">
        <f>Ventas[[#This Row],[Unit Price]]*Ventas[[#This Row],[Quantity]]</f>
        <v>760</v>
      </c>
      <c r="L3030" s="12">
        <f>Ventas[[#This Row],[Unit Cost]]*Ventas[[#This Row],[Quantity]]</f>
        <v>691.59999999999991</v>
      </c>
      <c r="M3030" s="14">
        <f>Ventas[[#This Row],[Ingresos]]-Ventas[[#This Row],[Costes]]</f>
        <v>68.400000000000091</v>
      </c>
      <c r="N3030" s="14" t="str">
        <f>_xlfn.XLOOKUP(Ventas[[#This Row],[Ship Country]],[1]!Countries[Ship Country],[1]!Countries[Area],"No registrado")</f>
        <v>Nord Europe</v>
      </c>
      <c r="O3030" s="14" t="str">
        <f>_xlfn.XLOOKUP(Ventas[[#This Row],[Ship Country]],[1]!Countries[Ship Country],[1]!Countries[Continent],"No existe")</f>
        <v>Europe</v>
      </c>
      <c r="P3030" s="15" t="str">
        <f>_xlfn.XLOOKUP(Ventas[[#This Row],[Category]],[2]!ProdManager[Category],[2]!ProdManager[Prod_Manager])</f>
        <v>John Matter</v>
      </c>
      <c r="Q3030" s="15">
        <f>YEAR(Ventas[[#This Row],[Order Date]])</f>
        <v>2015</v>
      </c>
      <c r="R3030" s="15" t="str">
        <f>TEXT(Ventas[[#This Row],[Order Date]],"MMM")</f>
        <v>jun</v>
      </c>
    </row>
    <row r="3031" spans="1:18" x14ac:dyDescent="0.25">
      <c r="A3031" s="6">
        <v>10258</v>
      </c>
      <c r="B3031" s="6" t="s">
        <v>69</v>
      </c>
      <c r="C3031" s="6" t="s">
        <v>24</v>
      </c>
      <c r="D3031" s="6">
        <v>17</v>
      </c>
      <c r="E3031" s="6">
        <v>13.940000000000001</v>
      </c>
      <c r="F3031" s="6">
        <v>65</v>
      </c>
      <c r="G3031" s="6" t="s">
        <v>66</v>
      </c>
      <c r="H3031" s="6" t="s">
        <v>67</v>
      </c>
      <c r="I3031" s="6" t="s">
        <v>68</v>
      </c>
      <c r="J3031" s="7">
        <v>41953</v>
      </c>
      <c r="K3031" s="12">
        <f>Ventas[[#This Row],[Unit Price]]*Ventas[[#This Row],[Quantity]]</f>
        <v>1105</v>
      </c>
      <c r="L3031" s="12">
        <f>Ventas[[#This Row],[Unit Cost]]*Ventas[[#This Row],[Quantity]]</f>
        <v>906.10000000000014</v>
      </c>
      <c r="M3031" s="14">
        <f>Ventas[[#This Row],[Ingresos]]-Ventas[[#This Row],[Costes]]</f>
        <v>198.89999999999986</v>
      </c>
      <c r="N3031" s="14" t="str">
        <f>_xlfn.XLOOKUP(Ventas[[#This Row],[Ship Country]],[1]!Countries[Ship Country],[1]!Countries[Area],"No registrado")</f>
        <v>Nord Europe</v>
      </c>
      <c r="O3031" s="14" t="str">
        <f>_xlfn.XLOOKUP(Ventas[[#This Row],[Ship Country]],[1]!Countries[Ship Country],[1]!Countries[Continent],"No existe")</f>
        <v>Europe</v>
      </c>
      <c r="P3031" s="15" t="str">
        <f>_xlfn.XLOOKUP(Ventas[[#This Row],[Category]],[2]!ProdManager[Category],[2]!ProdManager[Prod_Manager])</f>
        <v>Lydia Sinn</v>
      </c>
      <c r="Q3031" s="15">
        <f>YEAR(Ventas[[#This Row],[Order Date]])</f>
        <v>2014</v>
      </c>
      <c r="R3031" s="15" t="str">
        <f>TEXT(Ventas[[#This Row],[Order Date]],"MMM")</f>
        <v>nov</v>
      </c>
    </row>
    <row r="3032" spans="1:18" x14ac:dyDescent="0.25">
      <c r="A3032" s="4">
        <v>10258</v>
      </c>
      <c r="B3032" s="4" t="s">
        <v>70</v>
      </c>
      <c r="C3032" s="4" t="s">
        <v>15</v>
      </c>
      <c r="D3032" s="4">
        <v>25.6</v>
      </c>
      <c r="E3032" s="4">
        <v>19.712000000000003</v>
      </c>
      <c r="F3032" s="4">
        <v>60</v>
      </c>
      <c r="G3032" s="4" t="s">
        <v>66</v>
      </c>
      <c r="H3032" s="4" t="s">
        <v>67</v>
      </c>
      <c r="I3032" s="4" t="s">
        <v>68</v>
      </c>
      <c r="J3032" s="5">
        <v>42172</v>
      </c>
      <c r="K3032" s="12">
        <f>Ventas[[#This Row],[Unit Price]]*Ventas[[#This Row],[Quantity]]</f>
        <v>1536</v>
      </c>
      <c r="L3032" s="12">
        <f>Ventas[[#This Row],[Unit Cost]]*Ventas[[#This Row],[Quantity]]</f>
        <v>1182.7200000000003</v>
      </c>
      <c r="M3032" s="14">
        <f>Ventas[[#This Row],[Ingresos]]-Ventas[[#This Row],[Costes]]</f>
        <v>353.27999999999975</v>
      </c>
      <c r="N3032" s="14" t="str">
        <f>_xlfn.XLOOKUP(Ventas[[#This Row],[Ship Country]],[1]!Countries[Ship Country],[1]!Countries[Area],"No registrado")</f>
        <v>Nord Europe</v>
      </c>
      <c r="O3032" s="14" t="str">
        <f>_xlfn.XLOOKUP(Ventas[[#This Row],[Ship Country]],[1]!Countries[Ship Country],[1]!Countries[Continent],"No existe")</f>
        <v>Europe</v>
      </c>
      <c r="P3032" s="15" t="str">
        <f>_xlfn.XLOOKUP(Ventas[[#This Row],[Category]],[2]!ProdManager[Category],[2]!ProdManager[Prod_Manager])</f>
        <v>Peter Stone</v>
      </c>
      <c r="Q3032" s="15">
        <f>YEAR(Ventas[[#This Row],[Order Date]])</f>
        <v>2015</v>
      </c>
      <c r="R3032" s="15" t="str">
        <f>TEXT(Ventas[[#This Row],[Order Date]],"MMM")</f>
        <v>jun</v>
      </c>
    </row>
    <row r="3033" spans="1:18" x14ac:dyDescent="0.25">
      <c r="A3033" s="6">
        <v>10259</v>
      </c>
      <c r="B3033" s="6" t="s">
        <v>71</v>
      </c>
      <c r="C3033" s="6" t="s">
        <v>35</v>
      </c>
      <c r="D3033" s="6">
        <v>8</v>
      </c>
      <c r="E3033" s="6">
        <v>5.52</v>
      </c>
      <c r="F3033" s="6">
        <v>10</v>
      </c>
      <c r="G3033" s="6" t="s">
        <v>72</v>
      </c>
      <c r="H3033" s="6" t="s">
        <v>73</v>
      </c>
      <c r="I3033" s="6" t="s">
        <v>74</v>
      </c>
      <c r="J3033" s="7">
        <v>42144</v>
      </c>
      <c r="K3033" s="12">
        <f>Ventas[[#This Row],[Unit Price]]*Ventas[[#This Row],[Quantity]]</f>
        <v>80</v>
      </c>
      <c r="L3033" s="12">
        <f>Ventas[[#This Row],[Unit Cost]]*Ventas[[#This Row],[Quantity]]</f>
        <v>55.199999999999996</v>
      </c>
      <c r="M3033" s="14">
        <f>Ventas[[#This Row],[Ingresos]]-Ventas[[#This Row],[Costes]]</f>
        <v>24.800000000000004</v>
      </c>
      <c r="N3033" s="14" t="str">
        <f>_xlfn.XLOOKUP(Ventas[[#This Row],[Ship Country]],[1]!Countries[Ship Country],[1]!Countries[Area],"No registrado")</f>
        <v>Sud America</v>
      </c>
      <c r="O3033" s="14" t="str">
        <f>_xlfn.XLOOKUP(Ventas[[#This Row],[Ship Country]],[1]!Countries[Ship Country],[1]!Countries[Continent],"No existe")</f>
        <v>America</v>
      </c>
      <c r="P3033" s="15" t="str">
        <f>_xlfn.XLOOKUP(Ventas[[#This Row],[Category]],[2]!ProdManager[Category],[2]!ProdManager[Prod_Manager])</f>
        <v>Lydia Sinn</v>
      </c>
      <c r="Q3033" s="15">
        <f>YEAR(Ventas[[#This Row],[Order Date]])</f>
        <v>2015</v>
      </c>
      <c r="R3033" s="15" t="str">
        <f>TEXT(Ventas[[#This Row],[Order Date]],"MMM")</f>
        <v>may</v>
      </c>
    </row>
    <row r="3034" spans="1:18" x14ac:dyDescent="0.25">
      <c r="A3034" s="4">
        <v>10259</v>
      </c>
      <c r="B3034" s="4" t="s">
        <v>75</v>
      </c>
      <c r="C3034" s="4" t="s">
        <v>29</v>
      </c>
      <c r="D3034" s="4">
        <v>20.8</v>
      </c>
      <c r="E3034" s="4">
        <v>14.767999999999999</v>
      </c>
      <c r="F3034" s="4">
        <v>10</v>
      </c>
      <c r="G3034" s="4" t="s">
        <v>72</v>
      </c>
      <c r="H3034" s="4" t="s">
        <v>73</v>
      </c>
      <c r="I3034" s="4" t="s">
        <v>74</v>
      </c>
      <c r="J3034" s="5">
        <v>41775</v>
      </c>
      <c r="K3034" s="12">
        <f>Ventas[[#This Row],[Unit Price]]*Ventas[[#This Row],[Quantity]]</f>
        <v>208</v>
      </c>
      <c r="L3034" s="12">
        <f>Ventas[[#This Row],[Unit Cost]]*Ventas[[#This Row],[Quantity]]</f>
        <v>147.67999999999998</v>
      </c>
      <c r="M3034" s="14">
        <f>Ventas[[#This Row],[Ingresos]]-Ventas[[#This Row],[Costes]]</f>
        <v>60.320000000000022</v>
      </c>
      <c r="N3034" s="14" t="str">
        <f>_xlfn.XLOOKUP(Ventas[[#This Row],[Ship Country]],[1]!Countries[Ship Country],[1]!Countries[Area],"No registrado")</f>
        <v>Sud America</v>
      </c>
      <c r="O3034" s="14" t="str">
        <f>_xlfn.XLOOKUP(Ventas[[#This Row],[Ship Country]],[1]!Countries[Ship Country],[1]!Countries[Continent],"No existe")</f>
        <v>America</v>
      </c>
      <c r="P3034" s="15" t="str">
        <f>_xlfn.XLOOKUP(Ventas[[#This Row],[Category]],[2]!ProdManager[Category],[2]!ProdManager[Prod_Manager])</f>
        <v>Peter Stone</v>
      </c>
      <c r="Q3034" s="15">
        <f>YEAR(Ventas[[#This Row],[Order Date]])</f>
        <v>2014</v>
      </c>
      <c r="R3034" s="15" t="str">
        <f>TEXT(Ventas[[#This Row],[Order Date]],"MMM")</f>
        <v>may</v>
      </c>
    </row>
    <row r="3035" spans="1:18" x14ac:dyDescent="0.25">
      <c r="A3035" s="6">
        <v>10260</v>
      </c>
      <c r="B3035" s="6" t="s">
        <v>28</v>
      </c>
      <c r="C3035" s="6" t="s">
        <v>29</v>
      </c>
      <c r="D3035" s="6">
        <v>7.7</v>
      </c>
      <c r="E3035" s="6">
        <v>5.6209999999999996</v>
      </c>
      <c r="F3035" s="6">
        <v>16</v>
      </c>
      <c r="G3035" s="6" t="s">
        <v>76</v>
      </c>
      <c r="H3035" s="6" t="s">
        <v>77</v>
      </c>
      <c r="I3035" s="6" t="s">
        <v>21</v>
      </c>
      <c r="J3035" s="7">
        <v>41649</v>
      </c>
      <c r="K3035" s="12">
        <f>Ventas[[#This Row],[Unit Price]]*Ventas[[#This Row],[Quantity]]</f>
        <v>123.2</v>
      </c>
      <c r="L3035" s="12">
        <f>Ventas[[#This Row],[Unit Cost]]*Ventas[[#This Row],[Quantity]]</f>
        <v>89.935999999999993</v>
      </c>
      <c r="M3035" s="14">
        <f>Ventas[[#This Row],[Ingresos]]-Ventas[[#This Row],[Costes]]</f>
        <v>33.26400000000001</v>
      </c>
      <c r="N3035" s="14" t="str">
        <f>_xlfn.XLOOKUP(Ventas[[#This Row],[Ship Country]],[1]!Countries[Ship Country],[1]!Countries[Area],"No registrado")</f>
        <v>Nord Europe</v>
      </c>
      <c r="O3035" s="14" t="str">
        <f>_xlfn.XLOOKUP(Ventas[[#This Row],[Ship Country]],[1]!Countries[Ship Country],[1]!Countries[Continent],"No existe")</f>
        <v>Europe</v>
      </c>
      <c r="P3035" s="15" t="str">
        <f>_xlfn.XLOOKUP(Ventas[[#This Row],[Category]],[2]!ProdManager[Category],[2]!ProdManager[Prod_Manager])</f>
        <v>Peter Stone</v>
      </c>
      <c r="Q3035" s="15">
        <f>YEAR(Ventas[[#This Row],[Order Date]])</f>
        <v>2014</v>
      </c>
      <c r="R3035" s="15" t="str">
        <f>TEXT(Ventas[[#This Row],[Order Date]],"MMM")</f>
        <v>ene</v>
      </c>
    </row>
    <row r="3036" spans="1:18" x14ac:dyDescent="0.25">
      <c r="A3036" s="4">
        <v>10260</v>
      </c>
      <c r="B3036" s="4" t="s">
        <v>33</v>
      </c>
      <c r="C3036" s="4" t="s">
        <v>10</v>
      </c>
      <c r="D3036" s="4">
        <v>15.6</v>
      </c>
      <c r="E3036" s="4">
        <v>12.947999999999999</v>
      </c>
      <c r="F3036" s="4">
        <v>50</v>
      </c>
      <c r="G3036" s="4" t="s">
        <v>76</v>
      </c>
      <c r="H3036" s="4" t="s">
        <v>77</v>
      </c>
      <c r="I3036" s="4" t="s">
        <v>21</v>
      </c>
      <c r="J3036" s="5">
        <v>42118</v>
      </c>
      <c r="K3036" s="12">
        <f>Ventas[[#This Row],[Unit Price]]*Ventas[[#This Row],[Quantity]]</f>
        <v>780</v>
      </c>
      <c r="L3036" s="12">
        <f>Ventas[[#This Row],[Unit Cost]]*Ventas[[#This Row],[Quantity]]</f>
        <v>647.4</v>
      </c>
      <c r="M3036" s="14">
        <f>Ventas[[#This Row],[Ingresos]]-Ventas[[#This Row],[Costes]]</f>
        <v>132.60000000000002</v>
      </c>
      <c r="N3036" s="14" t="str">
        <f>_xlfn.XLOOKUP(Ventas[[#This Row],[Ship Country]],[1]!Countries[Ship Country],[1]!Countries[Area],"No registrado")</f>
        <v>Nord Europe</v>
      </c>
      <c r="O3036" s="14" t="str">
        <f>_xlfn.XLOOKUP(Ventas[[#This Row],[Ship Country]],[1]!Countries[Ship Country],[1]!Countries[Continent],"No existe")</f>
        <v>Europe</v>
      </c>
      <c r="P3036" s="15" t="str">
        <f>_xlfn.XLOOKUP(Ventas[[#This Row],[Category]],[2]!ProdManager[Category],[2]!ProdManager[Prod_Manager])</f>
        <v>Marc Caine</v>
      </c>
      <c r="Q3036" s="15">
        <f>YEAR(Ventas[[#This Row],[Order Date]])</f>
        <v>2015</v>
      </c>
      <c r="R3036" s="15" t="str">
        <f>TEXT(Ventas[[#This Row],[Order Date]],"MMM")</f>
        <v>abr</v>
      </c>
    </row>
    <row r="3037" spans="1:18" x14ac:dyDescent="0.25">
      <c r="A3037" s="6">
        <v>10260</v>
      </c>
      <c r="B3037" s="6" t="s">
        <v>78</v>
      </c>
      <c r="C3037" s="6" t="s">
        <v>35</v>
      </c>
      <c r="D3037" s="6">
        <v>39.4</v>
      </c>
      <c r="E3037" s="6">
        <v>27.185999999999996</v>
      </c>
      <c r="F3037" s="6">
        <v>15</v>
      </c>
      <c r="G3037" s="6" t="s">
        <v>76</v>
      </c>
      <c r="H3037" s="6" t="s">
        <v>77</v>
      </c>
      <c r="I3037" s="6" t="s">
        <v>21</v>
      </c>
      <c r="J3037" s="7">
        <v>42133</v>
      </c>
      <c r="K3037" s="12">
        <f>Ventas[[#This Row],[Unit Price]]*Ventas[[#This Row],[Quantity]]</f>
        <v>591</v>
      </c>
      <c r="L3037" s="12">
        <f>Ventas[[#This Row],[Unit Cost]]*Ventas[[#This Row],[Quantity]]</f>
        <v>407.78999999999996</v>
      </c>
      <c r="M3037" s="14">
        <f>Ventas[[#This Row],[Ingresos]]-Ventas[[#This Row],[Costes]]</f>
        <v>183.21000000000004</v>
      </c>
      <c r="N3037" s="14" t="str">
        <f>_xlfn.XLOOKUP(Ventas[[#This Row],[Ship Country]],[1]!Countries[Ship Country],[1]!Countries[Area],"No registrado")</f>
        <v>Nord Europe</v>
      </c>
      <c r="O3037" s="14" t="str">
        <f>_xlfn.XLOOKUP(Ventas[[#This Row],[Ship Country]],[1]!Countries[Ship Country],[1]!Countries[Continent],"No existe")</f>
        <v>Europe</v>
      </c>
      <c r="P3037" s="15" t="str">
        <f>_xlfn.XLOOKUP(Ventas[[#This Row],[Category]],[2]!ProdManager[Category],[2]!ProdManager[Prod_Manager])</f>
        <v>Lydia Sinn</v>
      </c>
      <c r="Q3037" s="15">
        <f>YEAR(Ventas[[#This Row],[Order Date]])</f>
        <v>2015</v>
      </c>
      <c r="R3037" s="15" t="str">
        <f>TEXT(Ventas[[#This Row],[Order Date]],"MMM")</f>
        <v>may</v>
      </c>
    </row>
    <row r="3038" spans="1:18" x14ac:dyDescent="0.25">
      <c r="A3038" s="4">
        <v>10260</v>
      </c>
      <c r="B3038" s="4" t="s">
        <v>79</v>
      </c>
      <c r="C3038" s="4" t="s">
        <v>43</v>
      </c>
      <c r="D3038" s="4">
        <v>12</v>
      </c>
      <c r="E3038" s="4">
        <v>10.8</v>
      </c>
      <c r="F3038" s="4">
        <v>21</v>
      </c>
      <c r="G3038" s="4" t="s">
        <v>76</v>
      </c>
      <c r="H3038" s="4" t="s">
        <v>77</v>
      </c>
      <c r="I3038" s="4" t="s">
        <v>21</v>
      </c>
      <c r="J3038" s="5">
        <v>42051</v>
      </c>
      <c r="K3038" s="12">
        <f>Ventas[[#This Row],[Unit Price]]*Ventas[[#This Row],[Quantity]]</f>
        <v>252</v>
      </c>
      <c r="L3038" s="12">
        <f>Ventas[[#This Row],[Unit Cost]]*Ventas[[#This Row],[Quantity]]</f>
        <v>226.8</v>
      </c>
      <c r="M3038" s="14">
        <f>Ventas[[#This Row],[Ingresos]]-Ventas[[#This Row],[Costes]]</f>
        <v>25.199999999999989</v>
      </c>
      <c r="N3038" s="14" t="str">
        <f>_xlfn.XLOOKUP(Ventas[[#This Row],[Ship Country]],[1]!Countries[Ship Country],[1]!Countries[Area],"No registrado")</f>
        <v>Nord Europe</v>
      </c>
      <c r="O3038" s="14" t="str">
        <f>_xlfn.XLOOKUP(Ventas[[#This Row],[Ship Country]],[1]!Countries[Ship Country],[1]!Countries[Continent],"No existe")</f>
        <v>Europe</v>
      </c>
      <c r="P3038" s="15" t="str">
        <f>_xlfn.XLOOKUP(Ventas[[#This Row],[Category]],[2]!ProdManager[Category],[2]!ProdManager[Prod_Manager])</f>
        <v>John Matter</v>
      </c>
      <c r="Q3038" s="15">
        <f>YEAR(Ventas[[#This Row],[Order Date]])</f>
        <v>2015</v>
      </c>
      <c r="R3038" s="15" t="str">
        <f>TEXT(Ventas[[#This Row],[Order Date]],"MMM")</f>
        <v>feb</v>
      </c>
    </row>
    <row r="3039" spans="1:18" x14ac:dyDescent="0.25">
      <c r="A3039" s="6">
        <v>10261</v>
      </c>
      <c r="B3039" s="6" t="s">
        <v>71</v>
      </c>
      <c r="C3039" s="6" t="s">
        <v>35</v>
      </c>
      <c r="D3039" s="6">
        <v>8</v>
      </c>
      <c r="E3039" s="6">
        <v>5.2799999999999994</v>
      </c>
      <c r="F3039" s="6">
        <v>20</v>
      </c>
      <c r="G3039" s="6" t="s">
        <v>80</v>
      </c>
      <c r="H3039" s="6" t="s">
        <v>26</v>
      </c>
      <c r="I3039" s="6" t="s">
        <v>27</v>
      </c>
      <c r="J3039" s="7">
        <v>41774</v>
      </c>
      <c r="K3039" s="12">
        <f>Ventas[[#This Row],[Unit Price]]*Ventas[[#This Row],[Quantity]]</f>
        <v>160</v>
      </c>
      <c r="L3039" s="12">
        <f>Ventas[[#This Row],[Unit Cost]]*Ventas[[#This Row],[Quantity]]</f>
        <v>105.6</v>
      </c>
      <c r="M3039" s="14">
        <f>Ventas[[#This Row],[Ingresos]]-Ventas[[#This Row],[Costes]]</f>
        <v>54.400000000000006</v>
      </c>
      <c r="N3039" s="14" t="str">
        <f>_xlfn.XLOOKUP(Ventas[[#This Row],[Ship Country]],[1]!Countries[Ship Country],[1]!Countries[Area],"No registrado")</f>
        <v>Sud America</v>
      </c>
      <c r="O3039" s="14" t="str">
        <f>_xlfn.XLOOKUP(Ventas[[#This Row],[Ship Country]],[1]!Countries[Ship Country],[1]!Countries[Continent],"No existe")</f>
        <v>America</v>
      </c>
      <c r="P3039" s="15" t="str">
        <f>_xlfn.XLOOKUP(Ventas[[#This Row],[Category]],[2]!ProdManager[Category],[2]!ProdManager[Prod_Manager])</f>
        <v>Lydia Sinn</v>
      </c>
      <c r="Q3039" s="15">
        <f>YEAR(Ventas[[#This Row],[Order Date]])</f>
        <v>2014</v>
      </c>
      <c r="R3039" s="15" t="str">
        <f>TEXT(Ventas[[#This Row],[Order Date]],"MMM")</f>
        <v>may</v>
      </c>
    </row>
    <row r="3040" spans="1:18" x14ac:dyDescent="0.25">
      <c r="A3040" s="4">
        <v>10261</v>
      </c>
      <c r="B3040" s="4" t="s">
        <v>81</v>
      </c>
      <c r="C3040" s="4" t="s">
        <v>43</v>
      </c>
      <c r="D3040" s="4">
        <v>14.4</v>
      </c>
      <c r="E3040" s="4">
        <v>13.104000000000001</v>
      </c>
      <c r="F3040" s="4">
        <v>20</v>
      </c>
      <c r="G3040" s="4" t="s">
        <v>80</v>
      </c>
      <c r="H3040" s="4" t="s">
        <v>26</v>
      </c>
      <c r="I3040" s="4" t="s">
        <v>27</v>
      </c>
      <c r="J3040" s="5">
        <v>42124</v>
      </c>
      <c r="K3040" s="12">
        <f>Ventas[[#This Row],[Unit Price]]*Ventas[[#This Row],[Quantity]]</f>
        <v>288</v>
      </c>
      <c r="L3040" s="12">
        <f>Ventas[[#This Row],[Unit Cost]]*Ventas[[#This Row],[Quantity]]</f>
        <v>262.08000000000004</v>
      </c>
      <c r="M3040" s="14">
        <f>Ventas[[#This Row],[Ingresos]]-Ventas[[#This Row],[Costes]]</f>
        <v>25.919999999999959</v>
      </c>
      <c r="N3040" s="14" t="str">
        <f>_xlfn.XLOOKUP(Ventas[[#This Row],[Ship Country]],[1]!Countries[Ship Country],[1]!Countries[Area],"No registrado")</f>
        <v>Sud America</v>
      </c>
      <c r="O3040" s="14" t="str">
        <f>_xlfn.XLOOKUP(Ventas[[#This Row],[Ship Country]],[1]!Countries[Ship Country],[1]!Countries[Continent],"No existe")</f>
        <v>America</v>
      </c>
      <c r="P3040" s="15" t="str">
        <f>_xlfn.XLOOKUP(Ventas[[#This Row],[Category]],[2]!ProdManager[Category],[2]!ProdManager[Prod_Manager])</f>
        <v>John Matter</v>
      </c>
      <c r="Q3040" s="15">
        <f>YEAR(Ventas[[#This Row],[Order Date]])</f>
        <v>2015</v>
      </c>
      <c r="R3040" s="15" t="str">
        <f>TEXT(Ventas[[#This Row],[Order Date]],"MMM")</f>
        <v>abr</v>
      </c>
    </row>
    <row r="3041" spans="1:18" x14ac:dyDescent="0.25">
      <c r="A3041" s="6">
        <v>10262</v>
      </c>
      <c r="B3041" s="6" t="s">
        <v>69</v>
      </c>
      <c r="C3041" s="6" t="s">
        <v>24</v>
      </c>
      <c r="D3041" s="6">
        <v>17</v>
      </c>
      <c r="E3041" s="6">
        <v>13.770000000000001</v>
      </c>
      <c r="F3041" s="6">
        <v>12</v>
      </c>
      <c r="G3041" s="6" t="s">
        <v>82</v>
      </c>
      <c r="H3041" s="6" t="s">
        <v>83</v>
      </c>
      <c r="I3041" s="6" t="s">
        <v>84</v>
      </c>
      <c r="J3041" s="7">
        <v>42024</v>
      </c>
      <c r="K3041" s="12">
        <f>Ventas[[#This Row],[Unit Price]]*Ventas[[#This Row],[Quantity]]</f>
        <v>204</v>
      </c>
      <c r="L3041" s="12">
        <f>Ventas[[#This Row],[Unit Cost]]*Ventas[[#This Row],[Quantity]]</f>
        <v>165.24</v>
      </c>
      <c r="M3041" s="14">
        <f>Ventas[[#This Row],[Ingresos]]-Ventas[[#This Row],[Costes]]</f>
        <v>38.759999999999991</v>
      </c>
      <c r="N3041" s="14" t="str">
        <f>_xlfn.XLOOKUP(Ventas[[#This Row],[Ship Country]],[1]!Countries[Ship Country],[1]!Countries[Area],"No registrado")</f>
        <v>Nord America</v>
      </c>
      <c r="O3041" s="14" t="str">
        <f>_xlfn.XLOOKUP(Ventas[[#This Row],[Ship Country]],[1]!Countries[Ship Country],[1]!Countries[Continent],"No existe")</f>
        <v>America</v>
      </c>
      <c r="P3041" s="15" t="str">
        <f>_xlfn.XLOOKUP(Ventas[[#This Row],[Category]],[2]!ProdManager[Category],[2]!ProdManager[Prod_Manager])</f>
        <v>Lydia Sinn</v>
      </c>
      <c r="Q3041" s="15">
        <f>YEAR(Ventas[[#This Row],[Order Date]])</f>
        <v>2015</v>
      </c>
      <c r="R3041" s="15" t="str">
        <f>TEXT(Ventas[[#This Row],[Order Date]],"MMM")</f>
        <v>ene</v>
      </c>
    </row>
    <row r="3042" spans="1:18" x14ac:dyDescent="0.25">
      <c r="A3042" s="4">
        <v>10262</v>
      </c>
      <c r="B3042" s="4" t="s">
        <v>85</v>
      </c>
      <c r="C3042" s="4" t="s">
        <v>18</v>
      </c>
      <c r="D3042" s="4">
        <v>24</v>
      </c>
      <c r="E3042" s="4">
        <v>18.240000000000002</v>
      </c>
      <c r="F3042" s="4">
        <v>15</v>
      </c>
      <c r="G3042" s="4" t="s">
        <v>82</v>
      </c>
      <c r="H3042" s="4" t="s">
        <v>83</v>
      </c>
      <c r="I3042" s="4" t="s">
        <v>84</v>
      </c>
      <c r="J3042" s="5">
        <v>41688</v>
      </c>
      <c r="K3042" s="12">
        <f>Ventas[[#This Row],[Unit Price]]*Ventas[[#This Row],[Quantity]]</f>
        <v>360</v>
      </c>
      <c r="L3042" s="12">
        <f>Ventas[[#This Row],[Unit Cost]]*Ventas[[#This Row],[Quantity]]</f>
        <v>273.60000000000002</v>
      </c>
      <c r="M3042" s="14">
        <f>Ventas[[#This Row],[Ingresos]]-Ventas[[#This Row],[Costes]]</f>
        <v>86.399999999999977</v>
      </c>
      <c r="N3042" s="14" t="str">
        <f>_xlfn.XLOOKUP(Ventas[[#This Row],[Ship Country]],[1]!Countries[Ship Country],[1]!Countries[Area],"No registrado")</f>
        <v>Nord America</v>
      </c>
      <c r="O3042" s="14" t="str">
        <f>_xlfn.XLOOKUP(Ventas[[#This Row],[Ship Country]],[1]!Countries[Ship Country],[1]!Countries[Continent],"No existe")</f>
        <v>America</v>
      </c>
      <c r="P3042" s="15" t="str">
        <f>_xlfn.XLOOKUP(Ventas[[#This Row],[Category]],[2]!ProdManager[Category],[2]!ProdManager[Prod_Manager])</f>
        <v>Marc Caine</v>
      </c>
      <c r="Q3042" s="15">
        <f>YEAR(Ventas[[#This Row],[Order Date]])</f>
        <v>2014</v>
      </c>
      <c r="R3042" s="15" t="str">
        <f>TEXT(Ventas[[#This Row],[Order Date]],"MMM")</f>
        <v>feb</v>
      </c>
    </row>
    <row r="3043" spans="1:18" x14ac:dyDescent="0.25">
      <c r="A3043" s="6">
        <v>10262</v>
      </c>
      <c r="B3043" s="6" t="s">
        <v>86</v>
      </c>
      <c r="C3043" s="6" t="s">
        <v>10</v>
      </c>
      <c r="D3043" s="6">
        <v>30.4</v>
      </c>
      <c r="E3043" s="6">
        <v>25.231999999999999</v>
      </c>
      <c r="F3043" s="6">
        <v>20</v>
      </c>
      <c r="G3043" s="6" t="s">
        <v>82</v>
      </c>
      <c r="H3043" s="6" t="s">
        <v>83</v>
      </c>
      <c r="I3043" s="6" t="s">
        <v>84</v>
      </c>
      <c r="J3043" s="7">
        <v>42001</v>
      </c>
      <c r="K3043" s="12">
        <f>Ventas[[#This Row],[Unit Price]]*Ventas[[#This Row],[Quantity]]</f>
        <v>608</v>
      </c>
      <c r="L3043" s="12">
        <f>Ventas[[#This Row],[Unit Cost]]*Ventas[[#This Row],[Quantity]]</f>
        <v>504.64</v>
      </c>
      <c r="M3043" s="14">
        <f>Ventas[[#This Row],[Ingresos]]-Ventas[[#This Row],[Costes]]</f>
        <v>103.36000000000001</v>
      </c>
      <c r="N3043" s="14" t="str">
        <f>_xlfn.XLOOKUP(Ventas[[#This Row],[Ship Country]],[1]!Countries[Ship Country],[1]!Countries[Area],"No registrado")</f>
        <v>Nord America</v>
      </c>
      <c r="O3043" s="14" t="str">
        <f>_xlfn.XLOOKUP(Ventas[[#This Row],[Ship Country]],[1]!Countries[Ship Country],[1]!Countries[Continent],"No existe")</f>
        <v>America</v>
      </c>
      <c r="P3043" s="15" t="str">
        <f>_xlfn.XLOOKUP(Ventas[[#This Row],[Category]],[2]!ProdManager[Category],[2]!ProdManager[Prod_Manager])</f>
        <v>Marc Caine</v>
      </c>
      <c r="Q3043" s="15">
        <f>YEAR(Ventas[[#This Row],[Order Date]])</f>
        <v>2014</v>
      </c>
      <c r="R3043" s="15" t="str">
        <f>TEXT(Ventas[[#This Row],[Order Date]],"MMM")</f>
        <v>dic</v>
      </c>
    </row>
    <row r="3044" spans="1:18" x14ac:dyDescent="0.25">
      <c r="A3044" s="4">
        <v>10263</v>
      </c>
      <c r="B3044" s="4" t="s">
        <v>56</v>
      </c>
      <c r="C3044" s="4" t="s">
        <v>35</v>
      </c>
      <c r="D3044" s="4">
        <v>13.9</v>
      </c>
      <c r="E3044" s="4">
        <v>9.73</v>
      </c>
      <c r="F3044" s="4">
        <v>60</v>
      </c>
      <c r="G3044" s="4" t="s">
        <v>66</v>
      </c>
      <c r="H3044" s="4" t="s">
        <v>67</v>
      </c>
      <c r="I3044" s="4" t="s">
        <v>68</v>
      </c>
      <c r="J3044" s="5">
        <v>41770</v>
      </c>
      <c r="K3044" s="12">
        <f>Ventas[[#This Row],[Unit Price]]*Ventas[[#This Row],[Quantity]]</f>
        <v>834</v>
      </c>
      <c r="L3044" s="12">
        <f>Ventas[[#This Row],[Unit Cost]]*Ventas[[#This Row],[Quantity]]</f>
        <v>583.80000000000007</v>
      </c>
      <c r="M3044" s="14">
        <f>Ventas[[#This Row],[Ingresos]]-Ventas[[#This Row],[Costes]]</f>
        <v>250.19999999999993</v>
      </c>
      <c r="N3044" s="14" t="str">
        <f>_xlfn.XLOOKUP(Ventas[[#This Row],[Ship Country]],[1]!Countries[Ship Country],[1]!Countries[Area],"No registrado")</f>
        <v>Nord Europe</v>
      </c>
      <c r="O3044" s="14" t="str">
        <f>_xlfn.XLOOKUP(Ventas[[#This Row],[Ship Country]],[1]!Countries[Ship Country],[1]!Countries[Continent],"No existe")</f>
        <v>Europe</v>
      </c>
      <c r="P3044" s="15" t="str">
        <f>_xlfn.XLOOKUP(Ventas[[#This Row],[Category]],[2]!ProdManager[Category],[2]!ProdManager[Prod_Manager])</f>
        <v>Lydia Sinn</v>
      </c>
      <c r="Q3044" s="15">
        <f>YEAR(Ventas[[#This Row],[Order Date]])</f>
        <v>2014</v>
      </c>
      <c r="R3044" s="15" t="str">
        <f>TEXT(Ventas[[#This Row],[Order Date]],"MMM")</f>
        <v>may</v>
      </c>
    </row>
    <row r="3045" spans="1:18" x14ac:dyDescent="0.25">
      <c r="A3045" s="6">
        <v>10263</v>
      </c>
      <c r="B3045" s="6" t="s">
        <v>51</v>
      </c>
      <c r="C3045" s="6" t="s">
        <v>43</v>
      </c>
      <c r="D3045" s="6">
        <v>3.6</v>
      </c>
      <c r="E3045" s="6">
        <v>3.3120000000000003</v>
      </c>
      <c r="F3045" s="6">
        <v>28</v>
      </c>
      <c r="G3045" s="6" t="s">
        <v>66</v>
      </c>
      <c r="H3045" s="6" t="s">
        <v>67</v>
      </c>
      <c r="I3045" s="6" t="s">
        <v>68</v>
      </c>
      <c r="J3045" s="7">
        <v>41771</v>
      </c>
      <c r="K3045" s="12">
        <f>Ventas[[#This Row],[Unit Price]]*Ventas[[#This Row],[Quantity]]</f>
        <v>100.8</v>
      </c>
      <c r="L3045" s="12">
        <f>Ventas[[#This Row],[Unit Cost]]*Ventas[[#This Row],[Quantity]]</f>
        <v>92.736000000000004</v>
      </c>
      <c r="M3045" s="14">
        <f>Ventas[[#This Row],[Ingresos]]-Ventas[[#This Row],[Costes]]</f>
        <v>8.063999999999993</v>
      </c>
      <c r="N3045" s="14" t="str">
        <f>_xlfn.XLOOKUP(Ventas[[#This Row],[Ship Country]],[1]!Countries[Ship Country],[1]!Countries[Area],"No registrado")</f>
        <v>Nord Europe</v>
      </c>
      <c r="O3045" s="14" t="str">
        <f>_xlfn.XLOOKUP(Ventas[[#This Row],[Ship Country]],[1]!Countries[Ship Country],[1]!Countries[Continent],"No existe")</f>
        <v>Europe</v>
      </c>
      <c r="P3045" s="15" t="str">
        <f>_xlfn.XLOOKUP(Ventas[[#This Row],[Category]],[2]!ProdManager[Category],[2]!ProdManager[Prod_Manager])</f>
        <v>John Matter</v>
      </c>
      <c r="Q3045" s="15">
        <f>YEAR(Ventas[[#This Row],[Order Date]])</f>
        <v>2014</v>
      </c>
      <c r="R3045" s="15" t="str">
        <f>TEXT(Ventas[[#This Row],[Order Date]],"MMM")</f>
        <v>may</v>
      </c>
    </row>
    <row r="3046" spans="1:18" x14ac:dyDescent="0.25">
      <c r="A3046" s="4">
        <v>10263</v>
      </c>
      <c r="B3046" s="4" t="s">
        <v>87</v>
      </c>
      <c r="C3046" s="4" t="s">
        <v>29</v>
      </c>
      <c r="D3046" s="4">
        <v>20.7</v>
      </c>
      <c r="E3046" s="4">
        <v>15.939</v>
      </c>
      <c r="F3046" s="4">
        <v>60</v>
      </c>
      <c r="G3046" s="4" t="s">
        <v>66</v>
      </c>
      <c r="H3046" s="4" t="s">
        <v>67</v>
      </c>
      <c r="I3046" s="4" t="s">
        <v>68</v>
      </c>
      <c r="J3046" s="5">
        <v>41733</v>
      </c>
      <c r="K3046" s="12">
        <f>Ventas[[#This Row],[Unit Price]]*Ventas[[#This Row],[Quantity]]</f>
        <v>1242</v>
      </c>
      <c r="L3046" s="12">
        <f>Ventas[[#This Row],[Unit Cost]]*Ventas[[#This Row],[Quantity]]</f>
        <v>956.34</v>
      </c>
      <c r="M3046" s="14">
        <f>Ventas[[#This Row],[Ingresos]]-Ventas[[#This Row],[Costes]]</f>
        <v>285.65999999999997</v>
      </c>
      <c r="N3046" s="14" t="str">
        <f>_xlfn.XLOOKUP(Ventas[[#This Row],[Ship Country]],[1]!Countries[Ship Country],[1]!Countries[Area],"No registrado")</f>
        <v>Nord Europe</v>
      </c>
      <c r="O3046" s="14" t="str">
        <f>_xlfn.XLOOKUP(Ventas[[#This Row],[Ship Country]],[1]!Countries[Ship Country],[1]!Countries[Continent],"No existe")</f>
        <v>Europe</v>
      </c>
      <c r="P3046" s="15" t="str">
        <f>_xlfn.XLOOKUP(Ventas[[#This Row],[Category]],[2]!ProdManager[Category],[2]!ProdManager[Prod_Manager])</f>
        <v>Peter Stone</v>
      </c>
      <c r="Q3046" s="15">
        <f>YEAR(Ventas[[#This Row],[Order Date]])</f>
        <v>2014</v>
      </c>
      <c r="R3046" s="15" t="str">
        <f>TEXT(Ventas[[#This Row],[Order Date]],"MMM")</f>
        <v>abr</v>
      </c>
    </row>
    <row r="3047" spans="1:18" x14ac:dyDescent="0.25">
      <c r="A3047" s="6">
        <v>10263</v>
      </c>
      <c r="B3047" s="6" t="s">
        <v>50</v>
      </c>
      <c r="C3047" s="6" t="s">
        <v>18</v>
      </c>
      <c r="D3047" s="6">
        <v>8</v>
      </c>
      <c r="E3047" s="6">
        <v>6.32</v>
      </c>
      <c r="F3047" s="6">
        <v>36</v>
      </c>
      <c r="G3047" s="6" t="s">
        <v>66</v>
      </c>
      <c r="H3047" s="6" t="s">
        <v>67</v>
      </c>
      <c r="I3047" s="6" t="s">
        <v>68</v>
      </c>
      <c r="J3047" s="7">
        <v>41930</v>
      </c>
      <c r="K3047" s="12">
        <f>Ventas[[#This Row],[Unit Price]]*Ventas[[#This Row],[Quantity]]</f>
        <v>288</v>
      </c>
      <c r="L3047" s="12">
        <f>Ventas[[#This Row],[Unit Cost]]*Ventas[[#This Row],[Quantity]]</f>
        <v>227.52</v>
      </c>
      <c r="M3047" s="14">
        <f>Ventas[[#This Row],[Ingresos]]-Ventas[[#This Row],[Costes]]</f>
        <v>60.47999999999999</v>
      </c>
      <c r="N3047" s="14" t="str">
        <f>_xlfn.XLOOKUP(Ventas[[#This Row],[Ship Country]],[1]!Countries[Ship Country],[1]!Countries[Area],"No registrado")</f>
        <v>Nord Europe</v>
      </c>
      <c r="O3047" s="14" t="str">
        <f>_xlfn.XLOOKUP(Ventas[[#This Row],[Ship Country]],[1]!Countries[Ship Country],[1]!Countries[Continent],"No existe")</f>
        <v>Europe</v>
      </c>
      <c r="P3047" s="15" t="str">
        <f>_xlfn.XLOOKUP(Ventas[[#This Row],[Category]],[2]!ProdManager[Category],[2]!ProdManager[Prod_Manager])</f>
        <v>Marc Caine</v>
      </c>
      <c r="Q3047" s="15">
        <f>YEAR(Ventas[[#This Row],[Order Date]])</f>
        <v>2014</v>
      </c>
      <c r="R3047" s="15" t="str">
        <f>TEXT(Ventas[[#This Row],[Order Date]],"MMM")</f>
        <v>oct</v>
      </c>
    </row>
    <row r="3048" spans="1:18" x14ac:dyDescent="0.25">
      <c r="A3048" s="4">
        <v>10264</v>
      </c>
      <c r="B3048" s="4" t="s">
        <v>55</v>
      </c>
      <c r="C3048" s="4" t="s">
        <v>43</v>
      </c>
      <c r="D3048" s="4">
        <v>15.2</v>
      </c>
      <c r="E3048" s="4">
        <v>13.375999999999999</v>
      </c>
      <c r="F3048" s="4">
        <v>35</v>
      </c>
      <c r="G3048" s="4" t="s">
        <v>88</v>
      </c>
      <c r="H3048" s="4" t="s">
        <v>89</v>
      </c>
      <c r="I3048" s="4" t="s">
        <v>90</v>
      </c>
      <c r="J3048" s="5">
        <v>41832</v>
      </c>
      <c r="K3048" s="12">
        <f>Ventas[[#This Row],[Unit Price]]*Ventas[[#This Row],[Quantity]]</f>
        <v>532</v>
      </c>
      <c r="L3048" s="12">
        <f>Ventas[[#This Row],[Unit Cost]]*Ventas[[#This Row],[Quantity]]</f>
        <v>468.15999999999997</v>
      </c>
      <c r="M3048" s="14">
        <f>Ventas[[#This Row],[Ingresos]]-Ventas[[#This Row],[Costes]]</f>
        <v>63.840000000000032</v>
      </c>
      <c r="N3048" s="14" t="str">
        <f>_xlfn.XLOOKUP(Ventas[[#This Row],[Ship Country]],[1]!Countries[Ship Country],[1]!Countries[Area],"No registrado")</f>
        <v>Nord Europe</v>
      </c>
      <c r="O3048" s="14" t="str">
        <f>_xlfn.XLOOKUP(Ventas[[#This Row],[Ship Country]],[1]!Countries[Ship Country],[1]!Countries[Continent],"No existe")</f>
        <v>Europe</v>
      </c>
      <c r="P3048" s="15" t="str">
        <f>_xlfn.XLOOKUP(Ventas[[#This Row],[Category]],[2]!ProdManager[Category],[2]!ProdManager[Prod_Manager])</f>
        <v>John Matter</v>
      </c>
      <c r="Q3048" s="15">
        <f>YEAR(Ventas[[#This Row],[Order Date]])</f>
        <v>2014</v>
      </c>
      <c r="R3048" s="15" t="str">
        <f>TEXT(Ventas[[#This Row],[Order Date]],"MMM")</f>
        <v>jul</v>
      </c>
    </row>
    <row r="3049" spans="1:18" x14ac:dyDescent="0.25">
      <c r="A3049" s="6">
        <v>10264</v>
      </c>
      <c r="B3049" s="6" t="s">
        <v>28</v>
      </c>
      <c r="C3049" s="6" t="s">
        <v>29</v>
      </c>
      <c r="D3049" s="6">
        <v>7.7</v>
      </c>
      <c r="E3049" s="6">
        <v>5.7750000000000004</v>
      </c>
      <c r="F3049" s="6">
        <v>25</v>
      </c>
      <c r="G3049" s="6" t="s">
        <v>88</v>
      </c>
      <c r="H3049" s="6" t="s">
        <v>89</v>
      </c>
      <c r="I3049" s="6" t="s">
        <v>90</v>
      </c>
      <c r="J3049" s="7">
        <v>41981</v>
      </c>
      <c r="K3049" s="12">
        <f>Ventas[[#This Row],[Unit Price]]*Ventas[[#This Row],[Quantity]]</f>
        <v>192.5</v>
      </c>
      <c r="L3049" s="12">
        <f>Ventas[[#This Row],[Unit Cost]]*Ventas[[#This Row],[Quantity]]</f>
        <v>144.375</v>
      </c>
      <c r="M3049" s="14">
        <f>Ventas[[#This Row],[Ingresos]]-Ventas[[#This Row],[Costes]]</f>
        <v>48.125</v>
      </c>
      <c r="N3049" s="14" t="str">
        <f>_xlfn.XLOOKUP(Ventas[[#This Row],[Ship Country]],[1]!Countries[Ship Country],[1]!Countries[Area],"No registrado")</f>
        <v>Nord Europe</v>
      </c>
      <c r="O3049" s="14" t="str">
        <f>_xlfn.XLOOKUP(Ventas[[#This Row],[Ship Country]],[1]!Countries[Ship Country],[1]!Countries[Continent],"No existe")</f>
        <v>Europe</v>
      </c>
      <c r="P3049" s="15" t="str">
        <f>_xlfn.XLOOKUP(Ventas[[#This Row],[Category]],[2]!ProdManager[Category],[2]!ProdManager[Prod_Manager])</f>
        <v>Peter Stone</v>
      </c>
      <c r="Q3049" s="15">
        <f>YEAR(Ventas[[#This Row],[Order Date]])</f>
        <v>2014</v>
      </c>
      <c r="R3049" s="15" t="str">
        <f>TEXT(Ventas[[#This Row],[Order Date]],"MMM")</f>
        <v>dic</v>
      </c>
    </row>
    <row r="3050" spans="1:18" x14ac:dyDescent="0.25">
      <c r="A3050" s="4">
        <v>10265</v>
      </c>
      <c r="B3050" s="4" t="s">
        <v>91</v>
      </c>
      <c r="C3050" s="4" t="s">
        <v>46</v>
      </c>
      <c r="D3050" s="4">
        <v>31.2</v>
      </c>
      <c r="E3050" s="4">
        <v>25.584</v>
      </c>
      <c r="F3050" s="4">
        <v>30</v>
      </c>
      <c r="G3050" s="4" t="s">
        <v>92</v>
      </c>
      <c r="H3050" s="4" t="s">
        <v>93</v>
      </c>
      <c r="I3050" s="4" t="s">
        <v>13</v>
      </c>
      <c r="J3050" s="5">
        <v>41701</v>
      </c>
      <c r="K3050" s="12">
        <f>Ventas[[#This Row],[Unit Price]]*Ventas[[#This Row],[Quantity]]</f>
        <v>936</v>
      </c>
      <c r="L3050" s="12">
        <f>Ventas[[#This Row],[Unit Cost]]*Ventas[[#This Row],[Quantity]]</f>
        <v>767.52</v>
      </c>
      <c r="M3050" s="14">
        <f>Ventas[[#This Row],[Ingresos]]-Ventas[[#This Row],[Costes]]</f>
        <v>168.48000000000002</v>
      </c>
      <c r="N3050" s="14" t="str">
        <f>_xlfn.XLOOKUP(Ventas[[#This Row],[Ship Country]],[1]!Countries[Ship Country],[1]!Countries[Area],"No registrado")</f>
        <v>Nord Europe</v>
      </c>
      <c r="O3050" s="14" t="str">
        <f>_xlfn.XLOOKUP(Ventas[[#This Row],[Ship Country]],[1]!Countries[Ship Country],[1]!Countries[Continent],"No existe")</f>
        <v>Europe</v>
      </c>
      <c r="P3050" s="15" t="str">
        <f>_xlfn.XLOOKUP(Ventas[[#This Row],[Category]],[2]!ProdManager[Category],[2]!ProdManager[Prod_Manager])</f>
        <v>John Matter</v>
      </c>
      <c r="Q3050" s="15">
        <f>YEAR(Ventas[[#This Row],[Order Date]])</f>
        <v>2014</v>
      </c>
      <c r="R3050" s="15" t="str">
        <f>TEXT(Ventas[[#This Row],[Order Date]],"MMM")</f>
        <v>mar</v>
      </c>
    </row>
    <row r="3051" spans="1:18" x14ac:dyDescent="0.25">
      <c r="A3051" s="6">
        <v>10265</v>
      </c>
      <c r="B3051" s="6" t="s">
        <v>79</v>
      </c>
      <c r="C3051" s="6" t="s">
        <v>43</v>
      </c>
      <c r="D3051" s="6">
        <v>12</v>
      </c>
      <c r="E3051" s="6">
        <v>10.56</v>
      </c>
      <c r="F3051" s="6">
        <v>20</v>
      </c>
      <c r="G3051" s="6" t="s">
        <v>92</v>
      </c>
      <c r="H3051" s="6" t="s">
        <v>93</v>
      </c>
      <c r="I3051" s="6" t="s">
        <v>13</v>
      </c>
      <c r="J3051" s="7">
        <v>42076</v>
      </c>
      <c r="K3051" s="12">
        <f>Ventas[[#This Row],[Unit Price]]*Ventas[[#This Row],[Quantity]]</f>
        <v>240</v>
      </c>
      <c r="L3051" s="12">
        <f>Ventas[[#This Row],[Unit Cost]]*Ventas[[#This Row],[Quantity]]</f>
        <v>211.20000000000002</v>
      </c>
      <c r="M3051" s="14">
        <f>Ventas[[#This Row],[Ingresos]]-Ventas[[#This Row],[Costes]]</f>
        <v>28.799999999999983</v>
      </c>
      <c r="N3051" s="14" t="str">
        <f>_xlfn.XLOOKUP(Ventas[[#This Row],[Ship Country]],[1]!Countries[Ship Country],[1]!Countries[Area],"No registrado")</f>
        <v>Nord Europe</v>
      </c>
      <c r="O3051" s="14" t="str">
        <f>_xlfn.XLOOKUP(Ventas[[#This Row],[Ship Country]],[1]!Countries[Ship Country],[1]!Countries[Continent],"No existe")</f>
        <v>Europe</v>
      </c>
      <c r="P3051" s="15" t="str">
        <f>_xlfn.XLOOKUP(Ventas[[#This Row],[Category]],[2]!ProdManager[Category],[2]!ProdManager[Prod_Manager])</f>
        <v>John Matter</v>
      </c>
      <c r="Q3051" s="15">
        <f>YEAR(Ventas[[#This Row],[Order Date]])</f>
        <v>2015</v>
      </c>
      <c r="R3051" s="15" t="str">
        <f>TEXT(Ventas[[#This Row],[Order Date]],"MMM")</f>
        <v>mar</v>
      </c>
    </row>
    <row r="3052" spans="1:18" x14ac:dyDescent="0.25">
      <c r="A3052" s="4">
        <v>10266</v>
      </c>
      <c r="B3052" s="4" t="s">
        <v>94</v>
      </c>
      <c r="C3052" s="4" t="s">
        <v>15</v>
      </c>
      <c r="D3052" s="4">
        <v>30.4</v>
      </c>
      <c r="E3052" s="4">
        <v>23.407999999999998</v>
      </c>
      <c r="F3052" s="4">
        <v>12</v>
      </c>
      <c r="G3052" s="4" t="s">
        <v>95</v>
      </c>
      <c r="H3052" s="4" t="s">
        <v>96</v>
      </c>
      <c r="I3052" s="4" t="s">
        <v>97</v>
      </c>
      <c r="J3052" s="5">
        <v>41929</v>
      </c>
      <c r="K3052" s="12">
        <f>Ventas[[#This Row],[Unit Price]]*Ventas[[#This Row],[Quantity]]</f>
        <v>364.79999999999995</v>
      </c>
      <c r="L3052" s="12">
        <f>Ventas[[#This Row],[Unit Cost]]*Ventas[[#This Row],[Quantity]]</f>
        <v>280.89599999999996</v>
      </c>
      <c r="M3052" s="14">
        <f>Ventas[[#This Row],[Ingresos]]-Ventas[[#This Row],[Costes]]</f>
        <v>83.903999999999996</v>
      </c>
      <c r="N3052" s="14" t="str">
        <f>_xlfn.XLOOKUP(Ventas[[#This Row],[Ship Country]],[1]!Countries[Ship Country],[1]!Countries[Area],"No registrado")</f>
        <v>Nord Europe</v>
      </c>
      <c r="O3052" s="14" t="str">
        <f>_xlfn.XLOOKUP(Ventas[[#This Row],[Ship Country]],[1]!Countries[Ship Country],[1]!Countries[Continent],"No existe")</f>
        <v>Europe</v>
      </c>
      <c r="P3052" s="15" t="str">
        <f>_xlfn.XLOOKUP(Ventas[[#This Row],[Category]],[2]!ProdManager[Category],[2]!ProdManager[Prod_Manager])</f>
        <v>Peter Stone</v>
      </c>
      <c r="Q3052" s="15">
        <f>YEAR(Ventas[[#This Row],[Order Date]])</f>
        <v>2014</v>
      </c>
      <c r="R3052" s="15" t="str">
        <f>TEXT(Ventas[[#This Row],[Order Date]],"MMM")</f>
        <v>oct</v>
      </c>
    </row>
    <row r="3053" spans="1:18" x14ac:dyDescent="0.25">
      <c r="A3053" s="6">
        <v>10267</v>
      </c>
      <c r="B3053" s="6" t="s">
        <v>98</v>
      </c>
      <c r="C3053" s="6" t="s">
        <v>29</v>
      </c>
      <c r="D3053" s="6">
        <v>14.7</v>
      </c>
      <c r="E3053" s="6">
        <v>10.29</v>
      </c>
      <c r="F3053" s="6">
        <v>50</v>
      </c>
      <c r="G3053" s="6" t="s">
        <v>99</v>
      </c>
      <c r="H3053" s="6" t="s">
        <v>100</v>
      </c>
      <c r="I3053" s="6" t="s">
        <v>21</v>
      </c>
      <c r="J3053" s="7">
        <v>41686</v>
      </c>
      <c r="K3053" s="12">
        <f>Ventas[[#This Row],[Unit Price]]*Ventas[[#This Row],[Quantity]]</f>
        <v>735</v>
      </c>
      <c r="L3053" s="12">
        <f>Ventas[[#This Row],[Unit Cost]]*Ventas[[#This Row],[Quantity]]</f>
        <v>514.5</v>
      </c>
      <c r="M3053" s="14">
        <f>Ventas[[#This Row],[Ingresos]]-Ventas[[#This Row],[Costes]]</f>
        <v>220.5</v>
      </c>
      <c r="N3053" s="14" t="str">
        <f>_xlfn.XLOOKUP(Ventas[[#This Row],[Ship Country]],[1]!Countries[Ship Country],[1]!Countries[Area],"No registrado")</f>
        <v>Nord Europe</v>
      </c>
      <c r="O3053" s="14" t="str">
        <f>_xlfn.XLOOKUP(Ventas[[#This Row],[Ship Country]],[1]!Countries[Ship Country],[1]!Countries[Continent],"No existe")</f>
        <v>Europe</v>
      </c>
      <c r="P3053" s="15" t="str">
        <f>_xlfn.XLOOKUP(Ventas[[#This Row],[Category]],[2]!ProdManager[Category],[2]!ProdManager[Prod_Manager])</f>
        <v>Peter Stone</v>
      </c>
      <c r="Q3053" s="15">
        <f>YEAR(Ventas[[#This Row],[Order Date]])</f>
        <v>2014</v>
      </c>
      <c r="R3053" s="15" t="str">
        <f>TEXT(Ventas[[#This Row],[Order Date]],"MMM")</f>
        <v>feb</v>
      </c>
    </row>
    <row r="3054" spans="1:18" x14ac:dyDescent="0.25">
      <c r="A3054" s="4">
        <v>10267</v>
      </c>
      <c r="B3054" s="4" t="s">
        <v>52</v>
      </c>
      <c r="C3054" s="4" t="s">
        <v>15</v>
      </c>
      <c r="D3054" s="4">
        <v>44</v>
      </c>
      <c r="E3054" s="4">
        <v>35.200000000000003</v>
      </c>
      <c r="F3054" s="4">
        <v>70</v>
      </c>
      <c r="G3054" s="4" t="s">
        <v>99</v>
      </c>
      <c r="H3054" s="4" t="s">
        <v>100</v>
      </c>
      <c r="I3054" s="4" t="s">
        <v>21</v>
      </c>
      <c r="J3054" s="5">
        <v>42221</v>
      </c>
      <c r="K3054" s="12">
        <f>Ventas[[#This Row],[Unit Price]]*Ventas[[#This Row],[Quantity]]</f>
        <v>3080</v>
      </c>
      <c r="L3054" s="12">
        <f>Ventas[[#This Row],[Unit Cost]]*Ventas[[#This Row],[Quantity]]</f>
        <v>2464</v>
      </c>
      <c r="M3054" s="14">
        <f>Ventas[[#This Row],[Ingresos]]-Ventas[[#This Row],[Costes]]</f>
        <v>616</v>
      </c>
      <c r="N3054" s="14" t="str">
        <f>_xlfn.XLOOKUP(Ventas[[#This Row],[Ship Country]],[1]!Countries[Ship Country],[1]!Countries[Area],"No registrado")</f>
        <v>Nord Europe</v>
      </c>
      <c r="O3054" s="14" t="str">
        <f>_xlfn.XLOOKUP(Ventas[[#This Row],[Ship Country]],[1]!Countries[Ship Country],[1]!Countries[Continent],"No existe")</f>
        <v>Europe</v>
      </c>
      <c r="P3054" s="15" t="str">
        <f>_xlfn.XLOOKUP(Ventas[[#This Row],[Category]],[2]!ProdManager[Category],[2]!ProdManager[Prod_Manager])</f>
        <v>Peter Stone</v>
      </c>
      <c r="Q3054" s="15">
        <f>YEAR(Ventas[[#This Row],[Order Date]])</f>
        <v>2015</v>
      </c>
      <c r="R3054" s="15" t="str">
        <f>TEXT(Ventas[[#This Row],[Order Date]],"MMM")</f>
        <v>ago</v>
      </c>
    </row>
    <row r="3055" spans="1:18" x14ac:dyDescent="0.25">
      <c r="A3055" s="6">
        <v>10267</v>
      </c>
      <c r="B3055" s="6" t="s">
        <v>101</v>
      </c>
      <c r="C3055" s="6" t="s">
        <v>43</v>
      </c>
      <c r="D3055" s="6">
        <v>14.4</v>
      </c>
      <c r="E3055" s="6">
        <v>12.672000000000001</v>
      </c>
      <c r="F3055" s="6">
        <v>15</v>
      </c>
      <c r="G3055" s="6" t="s">
        <v>99</v>
      </c>
      <c r="H3055" s="6" t="s">
        <v>100</v>
      </c>
      <c r="I3055" s="6" t="s">
        <v>21</v>
      </c>
      <c r="J3055" s="7">
        <v>42071</v>
      </c>
      <c r="K3055" s="12">
        <f>Ventas[[#This Row],[Unit Price]]*Ventas[[#This Row],[Quantity]]</f>
        <v>216</v>
      </c>
      <c r="L3055" s="12">
        <f>Ventas[[#This Row],[Unit Cost]]*Ventas[[#This Row],[Quantity]]</f>
        <v>190.08</v>
      </c>
      <c r="M3055" s="14">
        <f>Ventas[[#This Row],[Ingresos]]-Ventas[[#This Row],[Costes]]</f>
        <v>25.919999999999987</v>
      </c>
      <c r="N3055" s="14" t="str">
        <f>_xlfn.XLOOKUP(Ventas[[#This Row],[Ship Country]],[1]!Countries[Ship Country],[1]!Countries[Area],"No registrado")</f>
        <v>Nord Europe</v>
      </c>
      <c r="O3055" s="14" t="str">
        <f>_xlfn.XLOOKUP(Ventas[[#This Row],[Ship Country]],[1]!Countries[Ship Country],[1]!Countries[Continent],"No existe")</f>
        <v>Europe</v>
      </c>
      <c r="P3055" s="15" t="str">
        <f>_xlfn.XLOOKUP(Ventas[[#This Row],[Category]],[2]!ProdManager[Category],[2]!ProdManager[Prod_Manager])</f>
        <v>John Matter</v>
      </c>
      <c r="Q3055" s="15">
        <f>YEAR(Ventas[[#This Row],[Order Date]])</f>
        <v>2015</v>
      </c>
      <c r="R3055" s="15" t="str">
        <f>TEXT(Ventas[[#This Row],[Order Date]],"MMM")</f>
        <v>mar</v>
      </c>
    </row>
    <row r="3056" spans="1:18" x14ac:dyDescent="0.25">
      <c r="A3056" s="4">
        <v>10268</v>
      </c>
      <c r="B3056" s="4" t="s">
        <v>102</v>
      </c>
      <c r="C3056" s="4" t="s">
        <v>46</v>
      </c>
      <c r="D3056" s="4">
        <v>99</v>
      </c>
      <c r="E3056" s="4">
        <v>75.239999999999995</v>
      </c>
      <c r="F3056" s="4">
        <v>10</v>
      </c>
      <c r="G3056" s="4" t="s">
        <v>103</v>
      </c>
      <c r="H3056" s="4" t="s">
        <v>104</v>
      </c>
      <c r="I3056" s="4" t="s">
        <v>65</v>
      </c>
      <c r="J3056" s="5">
        <v>42077</v>
      </c>
      <c r="K3056" s="12">
        <f>Ventas[[#This Row],[Unit Price]]*Ventas[[#This Row],[Quantity]]</f>
        <v>990</v>
      </c>
      <c r="L3056" s="12">
        <f>Ventas[[#This Row],[Unit Cost]]*Ventas[[#This Row],[Quantity]]</f>
        <v>752.4</v>
      </c>
      <c r="M3056" s="14">
        <f>Ventas[[#This Row],[Ingresos]]-Ventas[[#This Row],[Costes]]</f>
        <v>237.60000000000002</v>
      </c>
      <c r="N3056" s="14" t="str">
        <f>_xlfn.XLOOKUP(Ventas[[#This Row],[Ship Country]],[1]!Countries[Ship Country],[1]!Countries[Area],"No registrado")</f>
        <v>Sud America</v>
      </c>
      <c r="O3056" s="14" t="str">
        <f>_xlfn.XLOOKUP(Ventas[[#This Row],[Ship Country]],[1]!Countries[Ship Country],[1]!Countries[Continent],"No existe")</f>
        <v>America</v>
      </c>
      <c r="P3056" s="15" t="str">
        <f>_xlfn.XLOOKUP(Ventas[[#This Row],[Category]],[2]!ProdManager[Category],[2]!ProdManager[Prod_Manager])</f>
        <v>John Matter</v>
      </c>
      <c r="Q3056" s="15">
        <f>YEAR(Ventas[[#This Row],[Order Date]])</f>
        <v>2015</v>
      </c>
      <c r="R3056" s="15" t="str">
        <f>TEXT(Ventas[[#This Row],[Order Date]],"MMM")</f>
        <v>mar</v>
      </c>
    </row>
    <row r="3057" spans="1:18" x14ac:dyDescent="0.25">
      <c r="A3057" s="6">
        <v>10268</v>
      </c>
      <c r="B3057" s="6" t="s">
        <v>14</v>
      </c>
      <c r="C3057" s="6" t="s">
        <v>15</v>
      </c>
      <c r="D3057" s="6">
        <v>27.8</v>
      </c>
      <c r="E3057" s="6">
        <v>21.962000000000003</v>
      </c>
      <c r="F3057" s="6">
        <v>80</v>
      </c>
      <c r="G3057" s="6" t="s">
        <v>103</v>
      </c>
      <c r="H3057" s="6" t="s">
        <v>104</v>
      </c>
      <c r="I3057" s="6" t="s">
        <v>65</v>
      </c>
      <c r="J3057" s="7">
        <v>42042</v>
      </c>
      <c r="K3057" s="12">
        <f>Ventas[[#This Row],[Unit Price]]*Ventas[[#This Row],[Quantity]]</f>
        <v>2224</v>
      </c>
      <c r="L3057" s="12">
        <f>Ventas[[#This Row],[Unit Cost]]*Ventas[[#This Row],[Quantity]]</f>
        <v>1756.9600000000003</v>
      </c>
      <c r="M3057" s="14">
        <f>Ventas[[#This Row],[Ingresos]]-Ventas[[#This Row],[Costes]]</f>
        <v>467.03999999999974</v>
      </c>
      <c r="N3057" s="14" t="str">
        <f>_xlfn.XLOOKUP(Ventas[[#This Row],[Ship Country]],[1]!Countries[Ship Country],[1]!Countries[Area],"No registrado")</f>
        <v>Sud America</v>
      </c>
      <c r="O3057" s="14" t="str">
        <f>_xlfn.XLOOKUP(Ventas[[#This Row],[Ship Country]],[1]!Countries[Ship Country],[1]!Countries[Continent],"No existe")</f>
        <v>America</v>
      </c>
      <c r="P3057" s="15" t="str">
        <f>_xlfn.XLOOKUP(Ventas[[#This Row],[Category]],[2]!ProdManager[Category],[2]!ProdManager[Prod_Manager])</f>
        <v>Peter Stone</v>
      </c>
      <c r="Q3057" s="15">
        <f>YEAR(Ventas[[#This Row],[Order Date]])</f>
        <v>2015</v>
      </c>
      <c r="R3057" s="15" t="str">
        <f>TEXT(Ventas[[#This Row],[Order Date]],"MMM")</f>
        <v>feb</v>
      </c>
    </row>
    <row r="3058" spans="1:18" x14ac:dyDescent="0.25">
      <c r="A3058" s="4">
        <v>10269</v>
      </c>
      <c r="B3058" s="4" t="s">
        <v>39</v>
      </c>
      <c r="C3058" s="4" t="s">
        <v>15</v>
      </c>
      <c r="D3058" s="4">
        <v>2</v>
      </c>
      <c r="E3058" s="4">
        <v>1.7</v>
      </c>
      <c r="F3058" s="4">
        <v>60</v>
      </c>
      <c r="G3058" s="4" t="s">
        <v>105</v>
      </c>
      <c r="H3058" s="4" t="s">
        <v>106</v>
      </c>
      <c r="I3058" s="4" t="s">
        <v>84</v>
      </c>
      <c r="J3058" s="5">
        <v>42206</v>
      </c>
      <c r="K3058" s="12">
        <f>Ventas[[#This Row],[Unit Price]]*Ventas[[#This Row],[Quantity]]</f>
        <v>120</v>
      </c>
      <c r="L3058" s="12">
        <f>Ventas[[#This Row],[Unit Cost]]*Ventas[[#This Row],[Quantity]]</f>
        <v>102</v>
      </c>
      <c r="M3058" s="14">
        <f>Ventas[[#This Row],[Ingresos]]-Ventas[[#This Row],[Costes]]</f>
        <v>18</v>
      </c>
      <c r="N3058" s="14" t="str">
        <f>_xlfn.XLOOKUP(Ventas[[#This Row],[Ship Country]],[1]!Countries[Ship Country],[1]!Countries[Area],"No registrado")</f>
        <v>Nord America</v>
      </c>
      <c r="O3058" s="14" t="str">
        <f>_xlfn.XLOOKUP(Ventas[[#This Row],[Ship Country]],[1]!Countries[Ship Country],[1]!Countries[Continent],"No existe")</f>
        <v>America</v>
      </c>
      <c r="P3058" s="15" t="str">
        <f>_xlfn.XLOOKUP(Ventas[[#This Row],[Category]],[2]!ProdManager[Category],[2]!ProdManager[Prod_Manager])</f>
        <v>Peter Stone</v>
      </c>
      <c r="Q3058" s="15">
        <f>YEAR(Ventas[[#This Row],[Order Date]])</f>
        <v>2015</v>
      </c>
      <c r="R3058" s="15" t="str">
        <f>TEXT(Ventas[[#This Row],[Order Date]],"MMM")</f>
        <v>jul</v>
      </c>
    </row>
    <row r="3059" spans="1:18" x14ac:dyDescent="0.25">
      <c r="A3059" s="6">
        <v>10269</v>
      </c>
      <c r="B3059" s="6" t="s">
        <v>14</v>
      </c>
      <c r="C3059" s="6" t="s">
        <v>15</v>
      </c>
      <c r="D3059" s="6">
        <v>27.8</v>
      </c>
      <c r="E3059" s="6">
        <v>23.073999999999998</v>
      </c>
      <c r="F3059" s="6">
        <v>20</v>
      </c>
      <c r="G3059" s="6" t="s">
        <v>105</v>
      </c>
      <c r="H3059" s="6" t="s">
        <v>106</v>
      </c>
      <c r="I3059" s="6" t="s">
        <v>84</v>
      </c>
      <c r="J3059" s="7">
        <v>41641</v>
      </c>
      <c r="K3059" s="12">
        <f>Ventas[[#This Row],[Unit Price]]*Ventas[[#This Row],[Quantity]]</f>
        <v>556</v>
      </c>
      <c r="L3059" s="12">
        <f>Ventas[[#This Row],[Unit Cost]]*Ventas[[#This Row],[Quantity]]</f>
        <v>461.47999999999996</v>
      </c>
      <c r="M3059" s="14">
        <f>Ventas[[#This Row],[Ingresos]]-Ventas[[#This Row],[Costes]]</f>
        <v>94.520000000000039</v>
      </c>
      <c r="N3059" s="14" t="str">
        <f>_xlfn.XLOOKUP(Ventas[[#This Row],[Ship Country]],[1]!Countries[Ship Country],[1]!Countries[Area],"No registrado")</f>
        <v>Nord America</v>
      </c>
      <c r="O3059" s="14" t="str">
        <f>_xlfn.XLOOKUP(Ventas[[#This Row],[Ship Country]],[1]!Countries[Ship Country],[1]!Countries[Continent],"No existe")</f>
        <v>America</v>
      </c>
      <c r="P3059" s="15" t="str">
        <f>_xlfn.XLOOKUP(Ventas[[#This Row],[Category]],[2]!ProdManager[Category],[2]!ProdManager[Prod_Manager])</f>
        <v>Peter Stone</v>
      </c>
      <c r="Q3059" s="15">
        <f>YEAR(Ventas[[#This Row],[Order Date]])</f>
        <v>2014</v>
      </c>
      <c r="R3059" s="15" t="str">
        <f>TEXT(Ventas[[#This Row],[Order Date]],"MMM")</f>
        <v>ene</v>
      </c>
    </row>
    <row r="3060" spans="1:18" x14ac:dyDescent="0.25">
      <c r="A3060" s="4">
        <v>10270</v>
      </c>
      <c r="B3060" s="4" t="s">
        <v>107</v>
      </c>
      <c r="C3060" s="4" t="s">
        <v>43</v>
      </c>
      <c r="D3060" s="4">
        <v>36.799999999999997</v>
      </c>
      <c r="E3060" s="4">
        <v>33.856000000000002</v>
      </c>
      <c r="F3060" s="4">
        <v>25</v>
      </c>
      <c r="G3060" s="4" t="s">
        <v>95</v>
      </c>
      <c r="H3060" s="4" t="s">
        <v>96</v>
      </c>
      <c r="I3060" s="4" t="s">
        <v>97</v>
      </c>
      <c r="J3060" s="5">
        <v>42222</v>
      </c>
      <c r="K3060" s="12">
        <f>Ventas[[#This Row],[Unit Price]]*Ventas[[#This Row],[Quantity]]</f>
        <v>919.99999999999989</v>
      </c>
      <c r="L3060" s="12">
        <f>Ventas[[#This Row],[Unit Cost]]*Ventas[[#This Row],[Quantity]]</f>
        <v>846.40000000000009</v>
      </c>
      <c r="M3060" s="14">
        <f>Ventas[[#This Row],[Ingresos]]-Ventas[[#This Row],[Costes]]</f>
        <v>73.599999999999795</v>
      </c>
      <c r="N3060" s="14" t="str">
        <f>_xlfn.XLOOKUP(Ventas[[#This Row],[Ship Country]],[1]!Countries[Ship Country],[1]!Countries[Area],"No registrado")</f>
        <v>Nord Europe</v>
      </c>
      <c r="O3060" s="14" t="str">
        <f>_xlfn.XLOOKUP(Ventas[[#This Row],[Ship Country]],[1]!Countries[Ship Country],[1]!Countries[Continent],"No existe")</f>
        <v>Europe</v>
      </c>
      <c r="P3060" s="15" t="str">
        <f>_xlfn.XLOOKUP(Ventas[[#This Row],[Category]],[2]!ProdManager[Category],[2]!ProdManager[Prod_Manager])</f>
        <v>John Matter</v>
      </c>
      <c r="Q3060" s="15">
        <f>YEAR(Ventas[[#This Row],[Order Date]])</f>
        <v>2015</v>
      </c>
      <c r="R3060" s="15" t="str">
        <f>TEXT(Ventas[[#This Row],[Order Date]],"MMM")</f>
        <v>ago</v>
      </c>
    </row>
    <row r="3061" spans="1:18" x14ac:dyDescent="0.25">
      <c r="A3061" s="6">
        <v>10270</v>
      </c>
      <c r="B3061" s="6" t="s">
        <v>57</v>
      </c>
      <c r="C3061" s="6" t="s">
        <v>29</v>
      </c>
      <c r="D3061" s="6">
        <v>15.2</v>
      </c>
      <c r="E3061" s="6">
        <v>11.856</v>
      </c>
      <c r="F3061" s="6">
        <v>30</v>
      </c>
      <c r="G3061" s="6" t="s">
        <v>95</v>
      </c>
      <c r="H3061" s="6" t="s">
        <v>96</v>
      </c>
      <c r="I3061" s="6" t="s">
        <v>97</v>
      </c>
      <c r="J3061" s="7">
        <v>41855</v>
      </c>
      <c r="K3061" s="12">
        <f>Ventas[[#This Row],[Unit Price]]*Ventas[[#This Row],[Quantity]]</f>
        <v>456</v>
      </c>
      <c r="L3061" s="12">
        <f>Ventas[[#This Row],[Unit Cost]]*Ventas[[#This Row],[Quantity]]</f>
        <v>355.68</v>
      </c>
      <c r="M3061" s="14">
        <f>Ventas[[#This Row],[Ingresos]]-Ventas[[#This Row],[Costes]]</f>
        <v>100.32</v>
      </c>
      <c r="N3061" s="14" t="str">
        <f>_xlfn.XLOOKUP(Ventas[[#This Row],[Ship Country]],[1]!Countries[Ship Country],[1]!Countries[Area],"No registrado")</f>
        <v>Nord Europe</v>
      </c>
      <c r="O3061" s="14" t="str">
        <f>_xlfn.XLOOKUP(Ventas[[#This Row],[Ship Country]],[1]!Countries[Ship Country],[1]!Countries[Continent],"No existe")</f>
        <v>Europe</v>
      </c>
      <c r="P3061" s="15" t="str">
        <f>_xlfn.XLOOKUP(Ventas[[#This Row],[Category]],[2]!ProdManager[Category],[2]!ProdManager[Prod_Manager])</f>
        <v>Peter Stone</v>
      </c>
      <c r="Q3061" s="15">
        <f>YEAR(Ventas[[#This Row],[Order Date]])</f>
        <v>2014</v>
      </c>
      <c r="R3061" s="15" t="str">
        <f>TEXT(Ventas[[#This Row],[Order Date]],"MMM")</f>
        <v>ago</v>
      </c>
    </row>
    <row r="3062" spans="1:18" x14ac:dyDescent="0.25">
      <c r="A3062" s="4">
        <v>10271</v>
      </c>
      <c r="B3062" s="4" t="s">
        <v>39</v>
      </c>
      <c r="C3062" s="4" t="s">
        <v>15</v>
      </c>
      <c r="D3062" s="4">
        <v>2</v>
      </c>
      <c r="E3062" s="4">
        <v>1.56</v>
      </c>
      <c r="F3062" s="4">
        <v>24</v>
      </c>
      <c r="G3062" s="4" t="s">
        <v>108</v>
      </c>
      <c r="H3062" s="4" t="s">
        <v>109</v>
      </c>
      <c r="I3062" s="4" t="s">
        <v>84</v>
      </c>
      <c r="J3062" s="5">
        <v>41853</v>
      </c>
      <c r="K3062" s="12">
        <f>Ventas[[#This Row],[Unit Price]]*Ventas[[#This Row],[Quantity]]</f>
        <v>48</v>
      </c>
      <c r="L3062" s="12">
        <f>Ventas[[#This Row],[Unit Cost]]*Ventas[[#This Row],[Quantity]]</f>
        <v>37.44</v>
      </c>
      <c r="M3062" s="14">
        <f>Ventas[[#This Row],[Ingresos]]-Ventas[[#This Row],[Costes]]</f>
        <v>10.560000000000002</v>
      </c>
      <c r="N3062" s="14" t="str">
        <f>_xlfn.XLOOKUP(Ventas[[#This Row],[Ship Country]],[1]!Countries[Ship Country],[1]!Countries[Area],"No registrado")</f>
        <v>Nord America</v>
      </c>
      <c r="O3062" s="14" t="str">
        <f>_xlfn.XLOOKUP(Ventas[[#This Row],[Ship Country]],[1]!Countries[Ship Country],[1]!Countries[Continent],"No existe")</f>
        <v>America</v>
      </c>
      <c r="P3062" s="15" t="str">
        <f>_xlfn.XLOOKUP(Ventas[[#This Row],[Category]],[2]!ProdManager[Category],[2]!ProdManager[Prod_Manager])</f>
        <v>Peter Stone</v>
      </c>
      <c r="Q3062" s="15">
        <f>YEAR(Ventas[[#This Row],[Order Date]])</f>
        <v>2014</v>
      </c>
      <c r="R3062" s="15" t="str">
        <f>TEXT(Ventas[[#This Row],[Order Date]],"MMM")</f>
        <v>ago</v>
      </c>
    </row>
    <row r="3063" spans="1:18" x14ac:dyDescent="0.25">
      <c r="A3063" s="6">
        <v>10272</v>
      </c>
      <c r="B3063" s="6" t="s">
        <v>34</v>
      </c>
      <c r="C3063" s="6" t="s">
        <v>35</v>
      </c>
      <c r="D3063" s="6">
        <v>64.8</v>
      </c>
      <c r="E3063" s="6">
        <v>45.359999999999992</v>
      </c>
      <c r="F3063" s="6">
        <v>60</v>
      </c>
      <c r="G3063" s="6" t="s">
        <v>82</v>
      </c>
      <c r="H3063" s="6" t="s">
        <v>83</v>
      </c>
      <c r="I3063" s="6" t="s">
        <v>84</v>
      </c>
      <c r="J3063" s="7">
        <v>42156</v>
      </c>
      <c r="K3063" s="12">
        <f>Ventas[[#This Row],[Unit Price]]*Ventas[[#This Row],[Quantity]]</f>
        <v>3888</v>
      </c>
      <c r="L3063" s="12">
        <f>Ventas[[#This Row],[Unit Cost]]*Ventas[[#This Row],[Quantity]]</f>
        <v>2721.5999999999995</v>
      </c>
      <c r="M3063" s="14">
        <f>Ventas[[#This Row],[Ingresos]]-Ventas[[#This Row],[Costes]]</f>
        <v>1166.4000000000005</v>
      </c>
      <c r="N3063" s="14" t="str">
        <f>_xlfn.XLOOKUP(Ventas[[#This Row],[Ship Country]],[1]!Countries[Ship Country],[1]!Countries[Area],"No registrado")</f>
        <v>Nord America</v>
      </c>
      <c r="O3063" s="14" t="str">
        <f>_xlfn.XLOOKUP(Ventas[[#This Row],[Ship Country]],[1]!Countries[Ship Country],[1]!Countries[Continent],"No existe")</f>
        <v>America</v>
      </c>
      <c r="P3063" s="15" t="str">
        <f>_xlfn.XLOOKUP(Ventas[[#This Row],[Category]],[2]!ProdManager[Category],[2]!ProdManager[Prod_Manager])</f>
        <v>Lydia Sinn</v>
      </c>
      <c r="Q3063" s="15">
        <f>YEAR(Ventas[[#This Row],[Order Date]])</f>
        <v>2015</v>
      </c>
      <c r="R3063" s="15" t="str">
        <f>TEXT(Ventas[[#This Row],[Order Date]],"MMM")</f>
        <v>jun</v>
      </c>
    </row>
    <row r="3064" spans="1:18" x14ac:dyDescent="0.25">
      <c r="A3064" s="4">
        <v>10272</v>
      </c>
      <c r="B3064" s="4" t="s">
        <v>44</v>
      </c>
      <c r="C3064" s="4" t="s">
        <v>15</v>
      </c>
      <c r="D3064" s="4">
        <v>10</v>
      </c>
      <c r="E3064" s="4">
        <v>7.5</v>
      </c>
      <c r="F3064" s="4">
        <v>40</v>
      </c>
      <c r="G3064" s="4" t="s">
        <v>82</v>
      </c>
      <c r="H3064" s="4" t="s">
        <v>83</v>
      </c>
      <c r="I3064" s="4" t="s">
        <v>84</v>
      </c>
      <c r="J3064" s="5">
        <v>41708</v>
      </c>
      <c r="K3064" s="12">
        <f>Ventas[[#This Row],[Unit Price]]*Ventas[[#This Row],[Quantity]]</f>
        <v>400</v>
      </c>
      <c r="L3064" s="12">
        <f>Ventas[[#This Row],[Unit Cost]]*Ventas[[#This Row],[Quantity]]</f>
        <v>300</v>
      </c>
      <c r="M3064" s="14">
        <f>Ventas[[#This Row],[Ingresos]]-Ventas[[#This Row],[Costes]]</f>
        <v>100</v>
      </c>
      <c r="N3064" s="14" t="str">
        <f>_xlfn.XLOOKUP(Ventas[[#This Row],[Ship Country]],[1]!Countries[Ship Country],[1]!Countries[Area],"No registrado")</f>
        <v>Nord America</v>
      </c>
      <c r="O3064" s="14" t="str">
        <f>_xlfn.XLOOKUP(Ventas[[#This Row],[Ship Country]],[1]!Countries[Ship Country],[1]!Countries[Continent],"No existe")</f>
        <v>America</v>
      </c>
      <c r="P3064" s="15" t="str">
        <f>_xlfn.XLOOKUP(Ventas[[#This Row],[Category]],[2]!ProdManager[Category],[2]!ProdManager[Prod_Manager])</f>
        <v>Peter Stone</v>
      </c>
      <c r="Q3064" s="15">
        <f>YEAR(Ventas[[#This Row],[Order Date]])</f>
        <v>2014</v>
      </c>
      <c r="R3064" s="15" t="str">
        <f>TEXT(Ventas[[#This Row],[Order Date]],"MMM")</f>
        <v>mar</v>
      </c>
    </row>
    <row r="3065" spans="1:18" x14ac:dyDescent="0.25">
      <c r="A3065" s="6">
        <v>10272</v>
      </c>
      <c r="B3065" s="6" t="s">
        <v>14</v>
      </c>
      <c r="C3065" s="6" t="s">
        <v>15</v>
      </c>
      <c r="D3065" s="6">
        <v>27.8</v>
      </c>
      <c r="E3065" s="6">
        <v>22.518000000000001</v>
      </c>
      <c r="F3065" s="6">
        <v>24</v>
      </c>
      <c r="G3065" s="6" t="s">
        <v>82</v>
      </c>
      <c r="H3065" s="6" t="s">
        <v>83</v>
      </c>
      <c r="I3065" s="6" t="s">
        <v>84</v>
      </c>
      <c r="J3065" s="7">
        <v>41678</v>
      </c>
      <c r="K3065" s="12">
        <f>Ventas[[#This Row],[Unit Price]]*Ventas[[#This Row],[Quantity]]</f>
        <v>667.2</v>
      </c>
      <c r="L3065" s="12">
        <f>Ventas[[#This Row],[Unit Cost]]*Ventas[[#This Row],[Quantity]]</f>
        <v>540.43200000000002</v>
      </c>
      <c r="M3065" s="14">
        <f>Ventas[[#This Row],[Ingresos]]-Ventas[[#This Row],[Costes]]</f>
        <v>126.76800000000003</v>
      </c>
      <c r="N3065" s="14" t="str">
        <f>_xlfn.XLOOKUP(Ventas[[#This Row],[Ship Country]],[1]!Countries[Ship Country],[1]!Countries[Area],"No registrado")</f>
        <v>Nord America</v>
      </c>
      <c r="O3065" s="14" t="str">
        <f>_xlfn.XLOOKUP(Ventas[[#This Row],[Ship Country]],[1]!Countries[Ship Country],[1]!Countries[Continent],"No existe")</f>
        <v>America</v>
      </c>
      <c r="P3065" s="15" t="str">
        <f>_xlfn.XLOOKUP(Ventas[[#This Row],[Category]],[2]!ProdManager[Category],[2]!ProdManager[Prod_Manager])</f>
        <v>Peter Stone</v>
      </c>
      <c r="Q3065" s="15">
        <f>YEAR(Ventas[[#This Row],[Order Date]])</f>
        <v>2014</v>
      </c>
      <c r="R3065" s="15" t="str">
        <f>TEXT(Ventas[[#This Row],[Order Date]],"MMM")</f>
        <v>feb</v>
      </c>
    </row>
    <row r="3066" spans="1:18" x14ac:dyDescent="0.25">
      <c r="A3066" s="4">
        <v>10273</v>
      </c>
      <c r="B3066" s="4" t="s">
        <v>98</v>
      </c>
      <c r="C3066" s="4" t="s">
        <v>29</v>
      </c>
      <c r="D3066" s="4">
        <v>14.7</v>
      </c>
      <c r="E3066" s="4">
        <v>11.465999999999999</v>
      </c>
      <c r="F3066" s="4">
        <v>60</v>
      </c>
      <c r="G3066" s="4" t="s">
        <v>110</v>
      </c>
      <c r="H3066" s="4" t="s">
        <v>111</v>
      </c>
      <c r="I3066" s="4" t="s">
        <v>21</v>
      </c>
      <c r="J3066" s="5">
        <v>41983</v>
      </c>
      <c r="K3066" s="12">
        <f>Ventas[[#This Row],[Unit Price]]*Ventas[[#This Row],[Quantity]]</f>
        <v>882</v>
      </c>
      <c r="L3066" s="12">
        <f>Ventas[[#This Row],[Unit Cost]]*Ventas[[#This Row],[Quantity]]</f>
        <v>687.95999999999992</v>
      </c>
      <c r="M3066" s="14">
        <f>Ventas[[#This Row],[Ingresos]]-Ventas[[#This Row],[Costes]]</f>
        <v>194.04000000000008</v>
      </c>
      <c r="N3066" s="14" t="str">
        <f>_xlfn.XLOOKUP(Ventas[[#This Row],[Ship Country]],[1]!Countries[Ship Country],[1]!Countries[Area],"No registrado")</f>
        <v>Nord Europe</v>
      </c>
      <c r="O3066" s="14" t="str">
        <f>_xlfn.XLOOKUP(Ventas[[#This Row],[Ship Country]],[1]!Countries[Ship Country],[1]!Countries[Continent],"No existe")</f>
        <v>Europe</v>
      </c>
      <c r="P3066" s="15" t="str">
        <f>_xlfn.XLOOKUP(Ventas[[#This Row],[Category]],[2]!ProdManager[Category],[2]!ProdManager[Prod_Manager])</f>
        <v>Peter Stone</v>
      </c>
      <c r="Q3066" s="15">
        <f>YEAR(Ventas[[#This Row],[Order Date]])</f>
        <v>2014</v>
      </c>
      <c r="R3066" s="15" t="str">
        <f>TEXT(Ventas[[#This Row],[Order Date]],"MMM")</f>
        <v>dic</v>
      </c>
    </row>
    <row r="3067" spans="1:18" x14ac:dyDescent="0.25">
      <c r="A3067" s="6">
        <v>10273</v>
      </c>
      <c r="B3067" s="6" t="s">
        <v>39</v>
      </c>
      <c r="C3067" s="6" t="s">
        <v>15</v>
      </c>
      <c r="D3067" s="6">
        <v>2</v>
      </c>
      <c r="E3067" s="6">
        <v>1.54</v>
      </c>
      <c r="F3067" s="6">
        <v>20</v>
      </c>
      <c r="G3067" s="6" t="s">
        <v>110</v>
      </c>
      <c r="H3067" s="6" t="s">
        <v>111</v>
      </c>
      <c r="I3067" s="6" t="s">
        <v>21</v>
      </c>
      <c r="J3067" s="7">
        <v>41768</v>
      </c>
      <c r="K3067" s="12">
        <f>Ventas[[#This Row],[Unit Price]]*Ventas[[#This Row],[Quantity]]</f>
        <v>40</v>
      </c>
      <c r="L3067" s="12">
        <f>Ventas[[#This Row],[Unit Cost]]*Ventas[[#This Row],[Quantity]]</f>
        <v>30.8</v>
      </c>
      <c r="M3067" s="14">
        <f>Ventas[[#This Row],[Ingresos]]-Ventas[[#This Row],[Costes]]</f>
        <v>9.1999999999999993</v>
      </c>
      <c r="N3067" s="14" t="str">
        <f>_xlfn.XLOOKUP(Ventas[[#This Row],[Ship Country]],[1]!Countries[Ship Country],[1]!Countries[Area],"No registrado")</f>
        <v>Nord Europe</v>
      </c>
      <c r="O3067" s="14" t="str">
        <f>_xlfn.XLOOKUP(Ventas[[#This Row],[Ship Country]],[1]!Countries[Ship Country],[1]!Countries[Continent],"No existe")</f>
        <v>Europe</v>
      </c>
      <c r="P3067" s="15" t="str">
        <f>_xlfn.XLOOKUP(Ventas[[#This Row],[Category]],[2]!ProdManager[Category],[2]!ProdManager[Prod_Manager])</f>
        <v>Peter Stone</v>
      </c>
      <c r="Q3067" s="15">
        <f>YEAR(Ventas[[#This Row],[Order Date]])</f>
        <v>2014</v>
      </c>
      <c r="R3067" s="15" t="str">
        <f>TEXT(Ventas[[#This Row],[Order Date]],"MMM")</f>
        <v>may</v>
      </c>
    </row>
    <row r="3068" spans="1:18" x14ac:dyDescent="0.25">
      <c r="A3068" s="4">
        <v>10273</v>
      </c>
      <c r="B3068" s="4" t="s">
        <v>44</v>
      </c>
      <c r="C3068" s="4" t="s">
        <v>15</v>
      </c>
      <c r="D3068" s="4">
        <v>10</v>
      </c>
      <c r="E3068" s="4">
        <v>8.2000000000000011</v>
      </c>
      <c r="F3068" s="4">
        <v>15</v>
      </c>
      <c r="G3068" s="4" t="s">
        <v>110</v>
      </c>
      <c r="H3068" s="4" t="s">
        <v>111</v>
      </c>
      <c r="I3068" s="4" t="s">
        <v>21</v>
      </c>
      <c r="J3068" s="5">
        <v>41806</v>
      </c>
      <c r="K3068" s="12">
        <f>Ventas[[#This Row],[Unit Price]]*Ventas[[#This Row],[Quantity]]</f>
        <v>150</v>
      </c>
      <c r="L3068" s="12">
        <f>Ventas[[#This Row],[Unit Cost]]*Ventas[[#This Row],[Quantity]]</f>
        <v>123.00000000000001</v>
      </c>
      <c r="M3068" s="14">
        <f>Ventas[[#This Row],[Ingresos]]-Ventas[[#This Row],[Costes]]</f>
        <v>26.999999999999986</v>
      </c>
      <c r="N3068" s="14" t="str">
        <f>_xlfn.XLOOKUP(Ventas[[#This Row],[Ship Country]],[1]!Countries[Ship Country],[1]!Countries[Area],"No registrado")</f>
        <v>Nord Europe</v>
      </c>
      <c r="O3068" s="14" t="str">
        <f>_xlfn.XLOOKUP(Ventas[[#This Row],[Ship Country]],[1]!Countries[Ship Country],[1]!Countries[Continent],"No existe")</f>
        <v>Europe</v>
      </c>
      <c r="P3068" s="15" t="str">
        <f>_xlfn.XLOOKUP(Ventas[[#This Row],[Category]],[2]!ProdManager[Category],[2]!ProdManager[Prod_Manager])</f>
        <v>Peter Stone</v>
      </c>
      <c r="Q3068" s="15">
        <f>YEAR(Ventas[[#This Row],[Order Date]])</f>
        <v>2014</v>
      </c>
      <c r="R3068" s="15" t="str">
        <f>TEXT(Ventas[[#This Row],[Order Date]],"MMM")</f>
        <v>jun</v>
      </c>
    </row>
    <row r="3069" spans="1:18" x14ac:dyDescent="0.25">
      <c r="A3069" s="6">
        <v>10273</v>
      </c>
      <c r="B3069" s="6" t="s">
        <v>112</v>
      </c>
      <c r="C3069" s="6" t="s">
        <v>29</v>
      </c>
      <c r="D3069" s="6">
        <v>24.8</v>
      </c>
      <c r="E3069" s="6">
        <v>19.840000000000003</v>
      </c>
      <c r="F3069" s="6">
        <v>24</v>
      </c>
      <c r="G3069" s="6" t="s">
        <v>110</v>
      </c>
      <c r="H3069" s="6" t="s">
        <v>111</v>
      </c>
      <c r="I3069" s="6" t="s">
        <v>21</v>
      </c>
      <c r="J3069" s="7">
        <v>41934</v>
      </c>
      <c r="K3069" s="12">
        <f>Ventas[[#This Row],[Unit Price]]*Ventas[[#This Row],[Quantity]]</f>
        <v>595.20000000000005</v>
      </c>
      <c r="L3069" s="12">
        <f>Ventas[[#This Row],[Unit Cost]]*Ventas[[#This Row],[Quantity]]</f>
        <v>476.16000000000008</v>
      </c>
      <c r="M3069" s="14">
        <f>Ventas[[#This Row],[Ingresos]]-Ventas[[#This Row],[Costes]]</f>
        <v>119.03999999999996</v>
      </c>
      <c r="N3069" s="14" t="str">
        <f>_xlfn.XLOOKUP(Ventas[[#This Row],[Ship Country]],[1]!Countries[Ship Country],[1]!Countries[Area],"No registrado")</f>
        <v>Nord Europe</v>
      </c>
      <c r="O3069" s="14" t="str">
        <f>_xlfn.XLOOKUP(Ventas[[#This Row],[Ship Country]],[1]!Countries[Ship Country],[1]!Countries[Continent],"No existe")</f>
        <v>Europe</v>
      </c>
      <c r="P3069" s="15" t="str">
        <f>_xlfn.XLOOKUP(Ventas[[#This Row],[Category]],[2]!ProdManager[Category],[2]!ProdManager[Prod_Manager])</f>
        <v>Peter Stone</v>
      </c>
      <c r="Q3069" s="15">
        <f>YEAR(Ventas[[#This Row],[Order Date]])</f>
        <v>2014</v>
      </c>
      <c r="R3069" s="15" t="str">
        <f>TEXT(Ventas[[#This Row],[Order Date]],"MMM")</f>
        <v>oct</v>
      </c>
    </row>
    <row r="3070" spans="1:18" x14ac:dyDescent="0.25">
      <c r="A3070" s="4">
        <v>10273</v>
      </c>
      <c r="B3070" s="4" t="s">
        <v>101</v>
      </c>
      <c r="C3070" s="4" t="s">
        <v>43</v>
      </c>
      <c r="D3070" s="4">
        <v>14.4</v>
      </c>
      <c r="E3070" s="4">
        <v>13.248000000000001</v>
      </c>
      <c r="F3070" s="4">
        <v>33</v>
      </c>
      <c r="G3070" s="4" t="s">
        <v>110</v>
      </c>
      <c r="H3070" s="4" t="s">
        <v>111</v>
      </c>
      <c r="I3070" s="4" t="s">
        <v>21</v>
      </c>
      <c r="J3070" s="5">
        <v>41651</v>
      </c>
      <c r="K3070" s="12">
        <f>Ventas[[#This Row],[Unit Price]]*Ventas[[#This Row],[Quantity]]</f>
        <v>475.2</v>
      </c>
      <c r="L3070" s="12">
        <f>Ventas[[#This Row],[Unit Cost]]*Ventas[[#This Row],[Quantity]]</f>
        <v>437.18400000000003</v>
      </c>
      <c r="M3070" s="14">
        <f>Ventas[[#This Row],[Ingresos]]-Ventas[[#This Row],[Costes]]</f>
        <v>38.015999999999963</v>
      </c>
      <c r="N3070" s="14" t="str">
        <f>_xlfn.XLOOKUP(Ventas[[#This Row],[Ship Country]],[1]!Countries[Ship Country],[1]!Countries[Area],"No registrado")</f>
        <v>Nord Europe</v>
      </c>
      <c r="O3070" s="14" t="str">
        <f>_xlfn.XLOOKUP(Ventas[[#This Row],[Ship Country]],[1]!Countries[Ship Country],[1]!Countries[Continent],"No existe")</f>
        <v>Europe</v>
      </c>
      <c r="P3070" s="15" t="str">
        <f>_xlfn.XLOOKUP(Ventas[[#This Row],[Category]],[2]!ProdManager[Category],[2]!ProdManager[Prod_Manager])</f>
        <v>John Matter</v>
      </c>
      <c r="Q3070" s="15">
        <f>YEAR(Ventas[[#This Row],[Order Date]])</f>
        <v>2014</v>
      </c>
      <c r="R3070" s="15" t="str">
        <f>TEXT(Ventas[[#This Row],[Order Date]],"MMM")</f>
        <v>ene</v>
      </c>
    </row>
    <row r="3071" spans="1:18" x14ac:dyDescent="0.25">
      <c r="A3071" s="6">
        <v>10274</v>
      </c>
      <c r="B3071" s="6" t="s">
        <v>113</v>
      </c>
      <c r="C3071" s="6" t="s">
        <v>15</v>
      </c>
      <c r="D3071" s="6">
        <v>17.2</v>
      </c>
      <c r="E3071" s="6">
        <v>12.899999999999999</v>
      </c>
      <c r="F3071" s="6">
        <v>20</v>
      </c>
      <c r="G3071" s="6" t="s">
        <v>11</v>
      </c>
      <c r="H3071" s="6" t="s">
        <v>12</v>
      </c>
      <c r="I3071" s="6" t="s">
        <v>13</v>
      </c>
      <c r="J3071" s="7">
        <v>41729</v>
      </c>
      <c r="K3071" s="12">
        <f>Ventas[[#This Row],[Unit Price]]*Ventas[[#This Row],[Quantity]]</f>
        <v>344</v>
      </c>
      <c r="L3071" s="12">
        <f>Ventas[[#This Row],[Unit Cost]]*Ventas[[#This Row],[Quantity]]</f>
        <v>258</v>
      </c>
      <c r="M3071" s="14">
        <f>Ventas[[#This Row],[Ingresos]]-Ventas[[#This Row],[Costes]]</f>
        <v>86</v>
      </c>
      <c r="N3071" s="14" t="str">
        <f>_xlfn.XLOOKUP(Ventas[[#This Row],[Ship Country]],[1]!Countries[Ship Country],[1]!Countries[Area],"No registrado")</f>
        <v>Nord Europe</v>
      </c>
      <c r="O3071" s="14" t="str">
        <f>_xlfn.XLOOKUP(Ventas[[#This Row],[Ship Country]],[1]!Countries[Ship Country],[1]!Countries[Continent],"No existe")</f>
        <v>Europe</v>
      </c>
      <c r="P3071" s="15" t="str">
        <f>_xlfn.XLOOKUP(Ventas[[#This Row],[Category]],[2]!ProdManager[Category],[2]!ProdManager[Prod_Manager])</f>
        <v>Peter Stone</v>
      </c>
      <c r="Q3071" s="15">
        <f>YEAR(Ventas[[#This Row],[Order Date]])</f>
        <v>2014</v>
      </c>
      <c r="R3071" s="15" t="str">
        <f>TEXT(Ventas[[#This Row],[Order Date]],"MMM")</f>
        <v>mar</v>
      </c>
    </row>
    <row r="3072" spans="1:18" x14ac:dyDescent="0.25">
      <c r="A3072" s="4">
        <v>10274</v>
      </c>
      <c r="B3072" s="4" t="s">
        <v>14</v>
      </c>
      <c r="C3072" s="4" t="s">
        <v>15</v>
      </c>
      <c r="D3072" s="4">
        <v>27.8</v>
      </c>
      <c r="E3072" s="4">
        <v>23.352</v>
      </c>
      <c r="F3072" s="4">
        <v>70</v>
      </c>
      <c r="G3072" s="4" t="s">
        <v>11</v>
      </c>
      <c r="H3072" s="4" t="s">
        <v>12</v>
      </c>
      <c r="I3072" s="4" t="s">
        <v>13</v>
      </c>
      <c r="J3072" s="5">
        <v>41661</v>
      </c>
      <c r="K3072" s="12">
        <f>Ventas[[#This Row],[Unit Price]]*Ventas[[#This Row],[Quantity]]</f>
        <v>1946</v>
      </c>
      <c r="L3072" s="12">
        <f>Ventas[[#This Row],[Unit Cost]]*Ventas[[#This Row],[Quantity]]</f>
        <v>1634.64</v>
      </c>
      <c r="M3072" s="14">
        <f>Ventas[[#This Row],[Ingresos]]-Ventas[[#This Row],[Costes]]</f>
        <v>311.3599999999999</v>
      </c>
      <c r="N3072" s="14" t="str">
        <f>_xlfn.XLOOKUP(Ventas[[#This Row],[Ship Country]],[1]!Countries[Ship Country],[1]!Countries[Area],"No registrado")</f>
        <v>Nord Europe</v>
      </c>
      <c r="O3072" s="14" t="str">
        <f>_xlfn.XLOOKUP(Ventas[[#This Row],[Ship Country]],[1]!Countries[Ship Country],[1]!Countries[Continent],"No existe")</f>
        <v>Europe</v>
      </c>
      <c r="P3072" s="15" t="str">
        <f>_xlfn.XLOOKUP(Ventas[[#This Row],[Category]],[2]!ProdManager[Category],[2]!ProdManager[Prod_Manager])</f>
        <v>Peter Stone</v>
      </c>
      <c r="Q3072" s="15">
        <f>YEAR(Ventas[[#This Row],[Order Date]])</f>
        <v>2014</v>
      </c>
      <c r="R3072" s="15" t="str">
        <f>TEXT(Ventas[[#This Row],[Order Date]],"MMM")</f>
        <v>ene</v>
      </c>
    </row>
    <row r="3073" spans="1:18" x14ac:dyDescent="0.25">
      <c r="A3073" s="6">
        <v>10275</v>
      </c>
      <c r="B3073" s="6" t="s">
        <v>51</v>
      </c>
      <c r="C3073" s="6" t="s">
        <v>43</v>
      </c>
      <c r="D3073" s="6">
        <v>3.6</v>
      </c>
      <c r="E3073" s="6">
        <v>3.2040000000000002</v>
      </c>
      <c r="F3073" s="6">
        <v>12</v>
      </c>
      <c r="G3073" s="6" t="s">
        <v>114</v>
      </c>
      <c r="H3073" s="6" t="s">
        <v>115</v>
      </c>
      <c r="I3073" s="6" t="s">
        <v>116</v>
      </c>
      <c r="J3073" s="7">
        <v>41741</v>
      </c>
      <c r="K3073" s="12">
        <f>Ventas[[#This Row],[Unit Price]]*Ventas[[#This Row],[Quantity]]</f>
        <v>43.2</v>
      </c>
      <c r="L3073" s="12">
        <f>Ventas[[#This Row],[Unit Cost]]*Ventas[[#This Row],[Quantity]]</f>
        <v>38.448</v>
      </c>
      <c r="M3073" s="14">
        <f>Ventas[[#This Row],[Ingresos]]-Ventas[[#This Row],[Costes]]</f>
        <v>4.7520000000000024</v>
      </c>
      <c r="N3073" s="14" t="str">
        <f>_xlfn.XLOOKUP(Ventas[[#This Row],[Ship Country]],[1]!Countries[Ship Country],[1]!Countries[Area],"No registrado")</f>
        <v>Sud Europe</v>
      </c>
      <c r="O3073" s="14" t="str">
        <f>_xlfn.XLOOKUP(Ventas[[#This Row],[Ship Country]],[1]!Countries[Ship Country],[1]!Countries[Continent],"No existe")</f>
        <v>Europe</v>
      </c>
      <c r="P3073" s="15" t="str">
        <f>_xlfn.XLOOKUP(Ventas[[#This Row],[Category]],[2]!ProdManager[Category],[2]!ProdManager[Prod_Manager])</f>
        <v>John Matter</v>
      </c>
      <c r="Q3073" s="15">
        <f>YEAR(Ventas[[#This Row],[Order Date]])</f>
        <v>2014</v>
      </c>
      <c r="R3073" s="15" t="str">
        <f>TEXT(Ventas[[#This Row],[Order Date]],"MMM")</f>
        <v>abr</v>
      </c>
    </row>
    <row r="3074" spans="1:18" x14ac:dyDescent="0.25">
      <c r="A3074" s="4">
        <v>10275</v>
      </c>
      <c r="B3074" s="4" t="s">
        <v>52</v>
      </c>
      <c r="C3074" s="4" t="s">
        <v>15</v>
      </c>
      <c r="D3074" s="4">
        <v>44</v>
      </c>
      <c r="E3074" s="4">
        <v>35.64</v>
      </c>
      <c r="F3074" s="4">
        <v>6</v>
      </c>
      <c r="G3074" s="4" t="s">
        <v>114</v>
      </c>
      <c r="H3074" s="4" t="s">
        <v>115</v>
      </c>
      <c r="I3074" s="4" t="s">
        <v>116</v>
      </c>
      <c r="J3074" s="5">
        <v>41931</v>
      </c>
      <c r="K3074" s="12">
        <f>Ventas[[#This Row],[Unit Price]]*Ventas[[#This Row],[Quantity]]</f>
        <v>264</v>
      </c>
      <c r="L3074" s="12">
        <f>Ventas[[#This Row],[Unit Cost]]*Ventas[[#This Row],[Quantity]]</f>
        <v>213.84</v>
      </c>
      <c r="M3074" s="14">
        <f>Ventas[[#This Row],[Ingresos]]-Ventas[[#This Row],[Costes]]</f>
        <v>50.16</v>
      </c>
      <c r="N3074" s="14" t="str">
        <f>_xlfn.XLOOKUP(Ventas[[#This Row],[Ship Country]],[1]!Countries[Ship Country],[1]!Countries[Area],"No registrado")</f>
        <v>Sud Europe</v>
      </c>
      <c r="O3074" s="14" t="str">
        <f>_xlfn.XLOOKUP(Ventas[[#This Row],[Ship Country]],[1]!Countries[Ship Country],[1]!Countries[Continent],"No existe")</f>
        <v>Europe</v>
      </c>
      <c r="P3074" s="15" t="str">
        <f>_xlfn.XLOOKUP(Ventas[[#This Row],[Category]],[2]!ProdManager[Category],[2]!ProdManager[Prod_Manager])</f>
        <v>Peter Stone</v>
      </c>
      <c r="Q3074" s="15">
        <f>YEAR(Ventas[[#This Row],[Order Date]])</f>
        <v>2014</v>
      </c>
      <c r="R3074" s="15" t="str">
        <f>TEXT(Ventas[[#This Row],[Order Date]],"MMM")</f>
        <v>oct</v>
      </c>
    </row>
    <row r="3075" spans="1:18" x14ac:dyDescent="0.25">
      <c r="A3075" s="6">
        <v>10276</v>
      </c>
      <c r="B3075" s="6" t="s">
        <v>112</v>
      </c>
      <c r="C3075" s="6" t="s">
        <v>29</v>
      </c>
      <c r="D3075" s="6">
        <v>24.8</v>
      </c>
      <c r="E3075" s="6">
        <v>17.36</v>
      </c>
      <c r="F3075" s="6">
        <v>15</v>
      </c>
      <c r="G3075" s="6" t="s">
        <v>117</v>
      </c>
      <c r="H3075" s="6" t="s">
        <v>73</v>
      </c>
      <c r="I3075" s="6" t="s">
        <v>74</v>
      </c>
      <c r="J3075" s="7">
        <v>41793</v>
      </c>
      <c r="K3075" s="12">
        <f>Ventas[[#This Row],[Unit Price]]*Ventas[[#This Row],[Quantity]]</f>
        <v>372</v>
      </c>
      <c r="L3075" s="12">
        <f>Ventas[[#This Row],[Unit Cost]]*Ventas[[#This Row],[Quantity]]</f>
        <v>260.39999999999998</v>
      </c>
      <c r="M3075" s="14">
        <f>Ventas[[#This Row],[Ingresos]]-Ventas[[#This Row],[Costes]]</f>
        <v>111.60000000000002</v>
      </c>
      <c r="N3075" s="14" t="str">
        <f>_xlfn.XLOOKUP(Ventas[[#This Row],[Ship Country]],[1]!Countries[Ship Country],[1]!Countries[Area],"No registrado")</f>
        <v>Sud America</v>
      </c>
      <c r="O3075" s="14" t="str">
        <f>_xlfn.XLOOKUP(Ventas[[#This Row],[Ship Country]],[1]!Countries[Ship Country],[1]!Countries[Continent],"No existe")</f>
        <v>America</v>
      </c>
      <c r="P3075" s="15" t="str">
        <f>_xlfn.XLOOKUP(Ventas[[#This Row],[Category]],[2]!ProdManager[Category],[2]!ProdManager[Prod_Manager])</f>
        <v>Peter Stone</v>
      </c>
      <c r="Q3075" s="15">
        <f>YEAR(Ventas[[#This Row],[Order Date]])</f>
        <v>2014</v>
      </c>
      <c r="R3075" s="15" t="str">
        <f>TEXT(Ventas[[#This Row],[Order Date]],"MMM")</f>
        <v>jun</v>
      </c>
    </row>
    <row r="3076" spans="1:18" x14ac:dyDescent="0.25">
      <c r="A3076" s="4">
        <v>10276</v>
      </c>
      <c r="B3076" s="4" t="s">
        <v>118</v>
      </c>
      <c r="C3076" s="4" t="s">
        <v>29</v>
      </c>
      <c r="D3076" s="4">
        <v>4.8</v>
      </c>
      <c r="E3076" s="4">
        <v>3.6479999999999997</v>
      </c>
      <c r="F3076" s="4">
        <v>10</v>
      </c>
      <c r="G3076" s="4" t="s">
        <v>117</v>
      </c>
      <c r="H3076" s="4" t="s">
        <v>73</v>
      </c>
      <c r="I3076" s="4" t="s">
        <v>74</v>
      </c>
      <c r="J3076" s="5">
        <v>42228</v>
      </c>
      <c r="K3076" s="12">
        <f>Ventas[[#This Row],[Unit Price]]*Ventas[[#This Row],[Quantity]]</f>
        <v>48</v>
      </c>
      <c r="L3076" s="12">
        <f>Ventas[[#This Row],[Unit Cost]]*Ventas[[#This Row],[Quantity]]</f>
        <v>36.479999999999997</v>
      </c>
      <c r="M3076" s="14">
        <f>Ventas[[#This Row],[Ingresos]]-Ventas[[#This Row],[Costes]]</f>
        <v>11.520000000000003</v>
      </c>
      <c r="N3076" s="14" t="str">
        <f>_xlfn.XLOOKUP(Ventas[[#This Row],[Ship Country]],[1]!Countries[Ship Country],[1]!Countries[Area],"No registrado")</f>
        <v>Sud America</v>
      </c>
      <c r="O3076" s="14" t="str">
        <f>_xlfn.XLOOKUP(Ventas[[#This Row],[Ship Country]],[1]!Countries[Ship Country],[1]!Countries[Continent],"No existe")</f>
        <v>America</v>
      </c>
      <c r="P3076" s="15" t="str">
        <f>_xlfn.XLOOKUP(Ventas[[#This Row],[Category]],[2]!ProdManager[Category],[2]!ProdManager[Prod_Manager])</f>
        <v>Peter Stone</v>
      </c>
      <c r="Q3076" s="15">
        <f>YEAR(Ventas[[#This Row],[Order Date]])</f>
        <v>2015</v>
      </c>
      <c r="R3076" s="15" t="str">
        <f>TEXT(Ventas[[#This Row],[Order Date]],"MMM")</f>
        <v>ago</v>
      </c>
    </row>
    <row r="3077" spans="1:18" x14ac:dyDescent="0.25">
      <c r="A3077" s="6">
        <v>10277</v>
      </c>
      <c r="B3077" s="6" t="s">
        <v>78</v>
      </c>
      <c r="C3077" s="6" t="s">
        <v>35</v>
      </c>
      <c r="D3077" s="6">
        <v>39.4</v>
      </c>
      <c r="E3077" s="6">
        <v>25.61</v>
      </c>
      <c r="F3077" s="6">
        <v>12</v>
      </c>
      <c r="G3077" s="6" t="s">
        <v>119</v>
      </c>
      <c r="H3077" s="6" t="s">
        <v>120</v>
      </c>
      <c r="I3077" s="6" t="s">
        <v>21</v>
      </c>
      <c r="J3077" s="7">
        <v>42097</v>
      </c>
      <c r="K3077" s="12">
        <f>Ventas[[#This Row],[Unit Price]]*Ventas[[#This Row],[Quantity]]</f>
        <v>472.79999999999995</v>
      </c>
      <c r="L3077" s="12">
        <f>Ventas[[#This Row],[Unit Cost]]*Ventas[[#This Row],[Quantity]]</f>
        <v>307.32</v>
      </c>
      <c r="M3077" s="14">
        <f>Ventas[[#This Row],[Ingresos]]-Ventas[[#This Row],[Costes]]</f>
        <v>165.47999999999996</v>
      </c>
      <c r="N3077" s="14" t="str">
        <f>_xlfn.XLOOKUP(Ventas[[#This Row],[Ship Country]],[1]!Countries[Ship Country],[1]!Countries[Area],"No registrado")</f>
        <v>Nord Europe</v>
      </c>
      <c r="O3077" s="14" t="str">
        <f>_xlfn.XLOOKUP(Ventas[[#This Row],[Ship Country]],[1]!Countries[Ship Country],[1]!Countries[Continent],"No existe")</f>
        <v>Europe</v>
      </c>
      <c r="P3077" s="15" t="str">
        <f>_xlfn.XLOOKUP(Ventas[[#This Row],[Category]],[2]!ProdManager[Category],[2]!ProdManager[Prod_Manager])</f>
        <v>Lydia Sinn</v>
      </c>
      <c r="Q3077" s="15">
        <f>YEAR(Ventas[[#This Row],[Order Date]])</f>
        <v>2015</v>
      </c>
      <c r="R3077" s="15" t="str">
        <f>TEXT(Ventas[[#This Row],[Order Date]],"MMM")</f>
        <v>abr</v>
      </c>
    </row>
    <row r="3078" spans="1:18" x14ac:dyDescent="0.25">
      <c r="A3078" s="4">
        <v>10277</v>
      </c>
      <c r="B3078" s="4" t="s">
        <v>121</v>
      </c>
      <c r="C3078" s="4" t="s">
        <v>18</v>
      </c>
      <c r="D3078" s="4">
        <v>36.4</v>
      </c>
      <c r="E3078" s="4">
        <v>28.391999999999999</v>
      </c>
      <c r="F3078" s="4">
        <v>20</v>
      </c>
      <c r="G3078" s="4" t="s">
        <v>119</v>
      </c>
      <c r="H3078" s="4" t="s">
        <v>120</v>
      </c>
      <c r="I3078" s="4" t="s">
        <v>21</v>
      </c>
      <c r="J3078" s="5">
        <v>42236</v>
      </c>
      <c r="K3078" s="12">
        <f>Ventas[[#This Row],[Unit Price]]*Ventas[[#This Row],[Quantity]]</f>
        <v>728</v>
      </c>
      <c r="L3078" s="12">
        <f>Ventas[[#This Row],[Unit Cost]]*Ventas[[#This Row],[Quantity]]</f>
        <v>567.84</v>
      </c>
      <c r="M3078" s="14">
        <f>Ventas[[#This Row],[Ingresos]]-Ventas[[#This Row],[Costes]]</f>
        <v>160.15999999999997</v>
      </c>
      <c r="N3078" s="14" t="str">
        <f>_xlfn.XLOOKUP(Ventas[[#This Row],[Ship Country]],[1]!Countries[Ship Country],[1]!Countries[Area],"No registrado")</f>
        <v>Nord Europe</v>
      </c>
      <c r="O3078" s="14" t="str">
        <f>_xlfn.XLOOKUP(Ventas[[#This Row],[Ship Country]],[1]!Countries[Ship Country],[1]!Countries[Continent],"No existe")</f>
        <v>Europe</v>
      </c>
      <c r="P3078" s="15" t="str">
        <f>_xlfn.XLOOKUP(Ventas[[#This Row],[Category]],[2]!ProdManager[Category],[2]!ProdManager[Prod_Manager])</f>
        <v>Marc Caine</v>
      </c>
      <c r="Q3078" s="15">
        <f>YEAR(Ventas[[#This Row],[Order Date]])</f>
        <v>2015</v>
      </c>
      <c r="R3078" s="15" t="str">
        <f>TEXT(Ventas[[#This Row],[Order Date]],"MMM")</f>
        <v>ago</v>
      </c>
    </row>
    <row r="3079" spans="1:18" x14ac:dyDescent="0.25">
      <c r="A3079" s="6">
        <v>10278</v>
      </c>
      <c r="B3079" s="6" t="s">
        <v>122</v>
      </c>
      <c r="C3079" s="6" t="s">
        <v>24</v>
      </c>
      <c r="D3079" s="6">
        <v>15.5</v>
      </c>
      <c r="E3079" s="6">
        <v>12.09</v>
      </c>
      <c r="F3079" s="6">
        <v>16</v>
      </c>
      <c r="G3079" s="6" t="s">
        <v>123</v>
      </c>
      <c r="H3079" s="6" t="s">
        <v>124</v>
      </c>
      <c r="I3079" s="6" t="s">
        <v>90</v>
      </c>
      <c r="J3079" s="7">
        <v>41762</v>
      </c>
      <c r="K3079" s="12">
        <f>Ventas[[#This Row],[Unit Price]]*Ventas[[#This Row],[Quantity]]</f>
        <v>248</v>
      </c>
      <c r="L3079" s="12">
        <f>Ventas[[#This Row],[Unit Cost]]*Ventas[[#This Row],[Quantity]]</f>
        <v>193.44</v>
      </c>
      <c r="M3079" s="14">
        <f>Ventas[[#This Row],[Ingresos]]-Ventas[[#This Row],[Costes]]</f>
        <v>54.56</v>
      </c>
      <c r="N3079" s="14" t="str">
        <f>_xlfn.XLOOKUP(Ventas[[#This Row],[Ship Country]],[1]!Countries[Ship Country],[1]!Countries[Area],"No registrado")</f>
        <v>Nord Europe</v>
      </c>
      <c r="O3079" s="14" t="str">
        <f>_xlfn.XLOOKUP(Ventas[[#This Row],[Ship Country]],[1]!Countries[Ship Country],[1]!Countries[Continent],"No existe")</f>
        <v>Europe</v>
      </c>
      <c r="P3079" s="15" t="str">
        <f>_xlfn.XLOOKUP(Ventas[[#This Row],[Category]],[2]!ProdManager[Category],[2]!ProdManager[Prod_Manager])</f>
        <v>Lydia Sinn</v>
      </c>
      <c r="Q3079" s="15">
        <f>YEAR(Ventas[[#This Row],[Order Date]])</f>
        <v>2014</v>
      </c>
      <c r="R3079" s="15" t="str">
        <f>TEXT(Ventas[[#This Row],[Order Date]],"MMM")</f>
        <v>may</v>
      </c>
    </row>
    <row r="3080" spans="1:18" x14ac:dyDescent="0.25">
      <c r="A3080" s="4">
        <v>10278</v>
      </c>
      <c r="B3080" s="4" t="s">
        <v>52</v>
      </c>
      <c r="C3080" s="4" t="s">
        <v>15</v>
      </c>
      <c r="D3080" s="4">
        <v>44</v>
      </c>
      <c r="E3080" s="4">
        <v>36.96</v>
      </c>
      <c r="F3080" s="4">
        <v>15</v>
      </c>
      <c r="G3080" s="4" t="s">
        <v>123</v>
      </c>
      <c r="H3080" s="4" t="s">
        <v>124</v>
      </c>
      <c r="I3080" s="4" t="s">
        <v>90</v>
      </c>
      <c r="J3080" s="5">
        <v>42149</v>
      </c>
      <c r="K3080" s="12">
        <f>Ventas[[#This Row],[Unit Price]]*Ventas[[#This Row],[Quantity]]</f>
        <v>660</v>
      </c>
      <c r="L3080" s="12">
        <f>Ventas[[#This Row],[Unit Cost]]*Ventas[[#This Row],[Quantity]]</f>
        <v>554.4</v>
      </c>
      <c r="M3080" s="14">
        <f>Ventas[[#This Row],[Ingresos]]-Ventas[[#This Row],[Costes]]</f>
        <v>105.60000000000002</v>
      </c>
      <c r="N3080" s="14" t="str">
        <f>_xlfn.XLOOKUP(Ventas[[#This Row],[Ship Country]],[1]!Countries[Ship Country],[1]!Countries[Area],"No registrado")</f>
        <v>Nord Europe</v>
      </c>
      <c r="O3080" s="14" t="str">
        <f>_xlfn.XLOOKUP(Ventas[[#This Row],[Ship Country]],[1]!Countries[Ship Country],[1]!Countries[Continent],"No existe")</f>
        <v>Europe</v>
      </c>
      <c r="P3080" s="15" t="str">
        <f>_xlfn.XLOOKUP(Ventas[[#This Row],[Category]],[2]!ProdManager[Category],[2]!ProdManager[Prod_Manager])</f>
        <v>Peter Stone</v>
      </c>
      <c r="Q3080" s="15">
        <f>YEAR(Ventas[[#This Row],[Order Date]])</f>
        <v>2015</v>
      </c>
      <c r="R3080" s="15" t="str">
        <f>TEXT(Ventas[[#This Row],[Order Date]],"MMM")</f>
        <v>may</v>
      </c>
    </row>
    <row r="3081" spans="1:18" x14ac:dyDescent="0.25">
      <c r="A3081" s="6">
        <v>10278</v>
      </c>
      <c r="B3081" s="6" t="s">
        <v>125</v>
      </c>
      <c r="C3081" s="6" t="s">
        <v>24</v>
      </c>
      <c r="D3081" s="6">
        <v>35.1</v>
      </c>
      <c r="E3081" s="6">
        <v>27.027000000000001</v>
      </c>
      <c r="F3081" s="6">
        <v>80</v>
      </c>
      <c r="G3081" s="6" t="s">
        <v>123</v>
      </c>
      <c r="H3081" s="6" t="s">
        <v>124</v>
      </c>
      <c r="I3081" s="6" t="s">
        <v>90</v>
      </c>
      <c r="J3081" s="7">
        <v>41685</v>
      </c>
      <c r="K3081" s="12">
        <f>Ventas[[#This Row],[Unit Price]]*Ventas[[#This Row],[Quantity]]</f>
        <v>2808</v>
      </c>
      <c r="L3081" s="12">
        <f>Ventas[[#This Row],[Unit Cost]]*Ventas[[#This Row],[Quantity]]</f>
        <v>2162.16</v>
      </c>
      <c r="M3081" s="14">
        <f>Ventas[[#This Row],[Ingresos]]-Ventas[[#This Row],[Costes]]</f>
        <v>645.84000000000015</v>
      </c>
      <c r="N3081" s="14" t="str">
        <f>_xlfn.XLOOKUP(Ventas[[#This Row],[Ship Country]],[1]!Countries[Ship Country],[1]!Countries[Area],"No registrado")</f>
        <v>Nord Europe</v>
      </c>
      <c r="O3081" s="14" t="str">
        <f>_xlfn.XLOOKUP(Ventas[[#This Row],[Ship Country]],[1]!Countries[Ship Country],[1]!Countries[Continent],"No existe")</f>
        <v>Europe</v>
      </c>
      <c r="P3081" s="15" t="str">
        <f>_xlfn.XLOOKUP(Ventas[[#This Row],[Category]],[2]!ProdManager[Category],[2]!ProdManager[Prod_Manager])</f>
        <v>Lydia Sinn</v>
      </c>
      <c r="Q3081" s="15">
        <f>YEAR(Ventas[[#This Row],[Order Date]])</f>
        <v>2014</v>
      </c>
      <c r="R3081" s="15" t="str">
        <f>TEXT(Ventas[[#This Row],[Order Date]],"MMM")</f>
        <v>feb</v>
      </c>
    </row>
    <row r="3082" spans="1:18" x14ac:dyDescent="0.25">
      <c r="A3082" s="4">
        <v>10278</v>
      </c>
      <c r="B3082" s="4" t="s">
        <v>126</v>
      </c>
      <c r="C3082" s="4" t="s">
        <v>29</v>
      </c>
      <c r="D3082" s="4">
        <v>12</v>
      </c>
      <c r="E3082" s="4">
        <v>8.64</v>
      </c>
      <c r="F3082" s="4">
        <v>25</v>
      </c>
      <c r="G3082" s="4" t="s">
        <v>123</v>
      </c>
      <c r="H3082" s="4" t="s">
        <v>124</v>
      </c>
      <c r="I3082" s="4" t="s">
        <v>90</v>
      </c>
      <c r="J3082" s="5">
        <v>42237</v>
      </c>
      <c r="K3082" s="12">
        <f>Ventas[[#This Row],[Unit Price]]*Ventas[[#This Row],[Quantity]]</f>
        <v>300</v>
      </c>
      <c r="L3082" s="12">
        <f>Ventas[[#This Row],[Unit Cost]]*Ventas[[#This Row],[Quantity]]</f>
        <v>216</v>
      </c>
      <c r="M3082" s="14">
        <f>Ventas[[#This Row],[Ingresos]]-Ventas[[#This Row],[Costes]]</f>
        <v>84</v>
      </c>
      <c r="N3082" s="14" t="str">
        <f>_xlfn.XLOOKUP(Ventas[[#This Row],[Ship Country]],[1]!Countries[Ship Country],[1]!Countries[Area],"No registrado")</f>
        <v>Nord Europe</v>
      </c>
      <c r="O3082" s="14" t="str">
        <f>_xlfn.XLOOKUP(Ventas[[#This Row],[Ship Country]],[1]!Countries[Ship Country],[1]!Countries[Continent],"No existe")</f>
        <v>Europe</v>
      </c>
      <c r="P3082" s="15" t="str">
        <f>_xlfn.XLOOKUP(Ventas[[#This Row],[Category]],[2]!ProdManager[Category],[2]!ProdManager[Prod_Manager])</f>
        <v>Peter Stone</v>
      </c>
      <c r="Q3082" s="15">
        <f>YEAR(Ventas[[#This Row],[Order Date]])</f>
        <v>2015</v>
      </c>
      <c r="R3082" s="15" t="str">
        <f>TEXT(Ventas[[#This Row],[Order Date]],"MMM")</f>
        <v>ago</v>
      </c>
    </row>
    <row r="3083" spans="1:18" x14ac:dyDescent="0.25">
      <c r="A3083" s="6">
        <v>10279</v>
      </c>
      <c r="B3083" s="6" t="s">
        <v>91</v>
      </c>
      <c r="C3083" s="6" t="s">
        <v>46</v>
      </c>
      <c r="D3083" s="6">
        <v>31.2</v>
      </c>
      <c r="E3083" s="6">
        <v>23.4</v>
      </c>
      <c r="F3083" s="6">
        <v>15</v>
      </c>
      <c r="G3083" s="6" t="s">
        <v>127</v>
      </c>
      <c r="H3083" s="6" t="s">
        <v>128</v>
      </c>
      <c r="I3083" s="6" t="s">
        <v>21</v>
      </c>
      <c r="J3083" s="7">
        <v>41955</v>
      </c>
      <c r="K3083" s="12">
        <f>Ventas[[#This Row],[Unit Price]]*Ventas[[#This Row],[Quantity]]</f>
        <v>468</v>
      </c>
      <c r="L3083" s="12">
        <f>Ventas[[#This Row],[Unit Cost]]*Ventas[[#This Row],[Quantity]]</f>
        <v>351</v>
      </c>
      <c r="M3083" s="14">
        <f>Ventas[[#This Row],[Ingresos]]-Ventas[[#This Row],[Costes]]</f>
        <v>117</v>
      </c>
      <c r="N3083" s="14" t="str">
        <f>_xlfn.XLOOKUP(Ventas[[#This Row],[Ship Country]],[1]!Countries[Ship Country],[1]!Countries[Area],"No registrado")</f>
        <v>Nord Europe</v>
      </c>
      <c r="O3083" s="14" t="str">
        <f>_xlfn.XLOOKUP(Ventas[[#This Row],[Ship Country]],[1]!Countries[Ship Country],[1]!Countries[Continent],"No existe")</f>
        <v>Europe</v>
      </c>
      <c r="P3083" s="15" t="str">
        <f>_xlfn.XLOOKUP(Ventas[[#This Row],[Category]],[2]!ProdManager[Category],[2]!ProdManager[Prod_Manager])</f>
        <v>John Matter</v>
      </c>
      <c r="Q3083" s="15">
        <f>YEAR(Ventas[[#This Row],[Order Date]])</f>
        <v>2014</v>
      </c>
      <c r="R3083" s="15" t="str">
        <f>TEXT(Ventas[[#This Row],[Order Date]],"MMM")</f>
        <v>nov</v>
      </c>
    </row>
    <row r="3084" spans="1:18" x14ac:dyDescent="0.25">
      <c r="A3084" s="4">
        <v>10280</v>
      </c>
      <c r="B3084" s="4" t="s">
        <v>51</v>
      </c>
      <c r="C3084" s="4" t="s">
        <v>43</v>
      </c>
      <c r="D3084" s="4">
        <v>3.6</v>
      </c>
      <c r="E3084" s="4">
        <v>3.2040000000000002</v>
      </c>
      <c r="F3084" s="4">
        <v>12</v>
      </c>
      <c r="G3084" s="4" t="s">
        <v>123</v>
      </c>
      <c r="H3084" s="4" t="s">
        <v>124</v>
      </c>
      <c r="I3084" s="4" t="s">
        <v>90</v>
      </c>
      <c r="J3084" s="5">
        <v>42102</v>
      </c>
      <c r="K3084" s="12">
        <f>Ventas[[#This Row],[Unit Price]]*Ventas[[#This Row],[Quantity]]</f>
        <v>43.2</v>
      </c>
      <c r="L3084" s="12">
        <f>Ventas[[#This Row],[Unit Cost]]*Ventas[[#This Row],[Quantity]]</f>
        <v>38.448</v>
      </c>
      <c r="M3084" s="14">
        <f>Ventas[[#This Row],[Ingresos]]-Ventas[[#This Row],[Costes]]</f>
        <v>4.7520000000000024</v>
      </c>
      <c r="N3084" s="14" t="str">
        <f>_xlfn.XLOOKUP(Ventas[[#This Row],[Ship Country]],[1]!Countries[Ship Country],[1]!Countries[Area],"No registrado")</f>
        <v>Nord Europe</v>
      </c>
      <c r="O3084" s="14" t="str">
        <f>_xlfn.XLOOKUP(Ventas[[#This Row],[Ship Country]],[1]!Countries[Ship Country],[1]!Countries[Continent],"No existe")</f>
        <v>Europe</v>
      </c>
      <c r="P3084" s="15" t="str">
        <f>_xlfn.XLOOKUP(Ventas[[#This Row],[Category]],[2]!ProdManager[Category],[2]!ProdManager[Prod_Manager])</f>
        <v>John Matter</v>
      </c>
      <c r="Q3084" s="15">
        <f>YEAR(Ventas[[#This Row],[Order Date]])</f>
        <v>2015</v>
      </c>
      <c r="R3084" s="15" t="str">
        <f>TEXT(Ventas[[#This Row],[Order Date]],"MMM")</f>
        <v>abr</v>
      </c>
    </row>
    <row r="3085" spans="1:18" x14ac:dyDescent="0.25">
      <c r="A3085" s="6">
        <v>10280</v>
      </c>
      <c r="B3085" s="6" t="s">
        <v>45</v>
      </c>
      <c r="C3085" s="6" t="s">
        <v>46</v>
      </c>
      <c r="D3085" s="6">
        <v>19.2</v>
      </c>
      <c r="E3085" s="6">
        <v>15.36</v>
      </c>
      <c r="F3085" s="6">
        <v>20</v>
      </c>
      <c r="G3085" s="6" t="s">
        <v>123</v>
      </c>
      <c r="H3085" s="6" t="s">
        <v>124</v>
      </c>
      <c r="I3085" s="6" t="s">
        <v>90</v>
      </c>
      <c r="J3085" s="7">
        <v>41875</v>
      </c>
      <c r="K3085" s="12">
        <f>Ventas[[#This Row],[Unit Price]]*Ventas[[#This Row],[Quantity]]</f>
        <v>384</v>
      </c>
      <c r="L3085" s="12">
        <f>Ventas[[#This Row],[Unit Cost]]*Ventas[[#This Row],[Quantity]]</f>
        <v>307.2</v>
      </c>
      <c r="M3085" s="14">
        <f>Ventas[[#This Row],[Ingresos]]-Ventas[[#This Row],[Costes]]</f>
        <v>76.800000000000011</v>
      </c>
      <c r="N3085" s="14" t="str">
        <f>_xlfn.XLOOKUP(Ventas[[#This Row],[Ship Country]],[1]!Countries[Ship Country],[1]!Countries[Area],"No registrado")</f>
        <v>Nord Europe</v>
      </c>
      <c r="O3085" s="14" t="str">
        <f>_xlfn.XLOOKUP(Ventas[[#This Row],[Ship Country]],[1]!Countries[Ship Country],[1]!Countries[Continent],"No existe")</f>
        <v>Europe</v>
      </c>
      <c r="P3085" s="15" t="str">
        <f>_xlfn.XLOOKUP(Ventas[[#This Row],[Category]],[2]!ProdManager[Category],[2]!ProdManager[Prod_Manager])</f>
        <v>John Matter</v>
      </c>
      <c r="Q3085" s="15">
        <f>YEAR(Ventas[[#This Row],[Order Date]])</f>
        <v>2014</v>
      </c>
      <c r="R3085" s="15" t="str">
        <f>TEXT(Ventas[[#This Row],[Order Date]],"MMM")</f>
        <v>ago</v>
      </c>
    </row>
    <row r="3086" spans="1:18" x14ac:dyDescent="0.25">
      <c r="A3086" s="4">
        <v>10280</v>
      </c>
      <c r="B3086" s="4" t="s">
        <v>129</v>
      </c>
      <c r="C3086" s="4" t="s">
        <v>43</v>
      </c>
      <c r="D3086" s="4">
        <v>6.2</v>
      </c>
      <c r="E3086" s="4">
        <v>5.4560000000000004</v>
      </c>
      <c r="F3086" s="4">
        <v>30</v>
      </c>
      <c r="G3086" s="4" t="s">
        <v>123</v>
      </c>
      <c r="H3086" s="4" t="s">
        <v>124</v>
      </c>
      <c r="I3086" s="4" t="s">
        <v>90</v>
      </c>
      <c r="J3086" s="5">
        <v>41748</v>
      </c>
      <c r="K3086" s="12">
        <f>Ventas[[#This Row],[Unit Price]]*Ventas[[#This Row],[Quantity]]</f>
        <v>186</v>
      </c>
      <c r="L3086" s="12">
        <f>Ventas[[#This Row],[Unit Cost]]*Ventas[[#This Row],[Quantity]]</f>
        <v>163.68</v>
      </c>
      <c r="M3086" s="14">
        <f>Ventas[[#This Row],[Ingresos]]-Ventas[[#This Row],[Costes]]</f>
        <v>22.319999999999993</v>
      </c>
      <c r="N3086" s="14" t="str">
        <f>_xlfn.XLOOKUP(Ventas[[#This Row],[Ship Country]],[1]!Countries[Ship Country],[1]!Countries[Area],"No registrado")</f>
        <v>Nord Europe</v>
      </c>
      <c r="O3086" s="14" t="str">
        <f>_xlfn.XLOOKUP(Ventas[[#This Row],[Ship Country]],[1]!Countries[Ship Country],[1]!Countries[Continent],"No existe")</f>
        <v>Europe</v>
      </c>
      <c r="P3086" s="15" t="str">
        <f>_xlfn.XLOOKUP(Ventas[[#This Row],[Category]],[2]!ProdManager[Category],[2]!ProdManager[Prod_Manager])</f>
        <v>John Matter</v>
      </c>
      <c r="Q3086" s="15">
        <f>YEAR(Ventas[[#This Row],[Order Date]])</f>
        <v>2014</v>
      </c>
      <c r="R3086" s="15" t="str">
        <f>TEXT(Ventas[[#This Row],[Order Date]],"MMM")</f>
        <v>abr</v>
      </c>
    </row>
    <row r="3087" spans="1:18" x14ac:dyDescent="0.25">
      <c r="A3087" s="6">
        <v>10281</v>
      </c>
      <c r="B3087" s="6" t="s">
        <v>130</v>
      </c>
      <c r="C3087" s="6" t="s">
        <v>35</v>
      </c>
      <c r="D3087" s="6">
        <v>7.3</v>
      </c>
      <c r="E3087" s="6">
        <v>4.7450000000000001</v>
      </c>
      <c r="F3087" s="6">
        <v>10</v>
      </c>
      <c r="G3087" s="6" t="s">
        <v>131</v>
      </c>
      <c r="H3087" s="6" t="s">
        <v>132</v>
      </c>
      <c r="I3087" s="6" t="s">
        <v>133</v>
      </c>
      <c r="J3087" s="7">
        <v>42164</v>
      </c>
      <c r="K3087" s="12">
        <f>Ventas[[#This Row],[Unit Price]]*Ventas[[#This Row],[Quantity]]</f>
        <v>73</v>
      </c>
      <c r="L3087" s="12">
        <f>Ventas[[#This Row],[Unit Cost]]*Ventas[[#This Row],[Quantity]]</f>
        <v>47.45</v>
      </c>
      <c r="M3087" s="14">
        <f>Ventas[[#This Row],[Ingresos]]-Ventas[[#This Row],[Costes]]</f>
        <v>25.549999999999997</v>
      </c>
      <c r="N3087" s="14" t="str">
        <f>_xlfn.XLOOKUP(Ventas[[#This Row],[Ship Country]],[1]!Countries[Ship Country],[1]!Countries[Area],"No registrado")</f>
        <v>Sud Europe</v>
      </c>
      <c r="O3087" s="14" t="str">
        <f>_xlfn.XLOOKUP(Ventas[[#This Row],[Ship Country]],[1]!Countries[Ship Country],[1]!Countries[Continent],"No existe")</f>
        <v>Europe</v>
      </c>
      <c r="P3087" s="15" t="str">
        <f>_xlfn.XLOOKUP(Ventas[[#This Row],[Category]],[2]!ProdManager[Category],[2]!ProdManager[Prod_Manager])</f>
        <v>Lydia Sinn</v>
      </c>
      <c r="Q3087" s="15">
        <f>YEAR(Ventas[[#This Row],[Order Date]])</f>
        <v>2015</v>
      </c>
      <c r="R3087" s="15" t="str">
        <f>TEXT(Ventas[[#This Row],[Order Date]],"MMM")</f>
        <v>jun</v>
      </c>
    </row>
    <row r="3088" spans="1:18" x14ac:dyDescent="0.25">
      <c r="A3088" s="4">
        <v>10281</v>
      </c>
      <c r="B3088" s="4" t="s">
        <v>51</v>
      </c>
      <c r="C3088" s="4" t="s">
        <v>43</v>
      </c>
      <c r="D3088" s="4">
        <v>3.6</v>
      </c>
      <c r="E3088" s="4">
        <v>3.2760000000000002</v>
      </c>
      <c r="F3088" s="4">
        <v>60</v>
      </c>
      <c r="G3088" s="4" t="s">
        <v>131</v>
      </c>
      <c r="H3088" s="4" t="s">
        <v>132</v>
      </c>
      <c r="I3088" s="4" t="s">
        <v>133</v>
      </c>
      <c r="J3088" s="5">
        <v>42064</v>
      </c>
      <c r="K3088" s="12">
        <f>Ventas[[#This Row],[Unit Price]]*Ventas[[#This Row],[Quantity]]</f>
        <v>216</v>
      </c>
      <c r="L3088" s="12">
        <f>Ventas[[#This Row],[Unit Cost]]*Ventas[[#This Row],[Quantity]]</f>
        <v>196.56</v>
      </c>
      <c r="M3088" s="14">
        <f>Ventas[[#This Row],[Ingresos]]-Ventas[[#This Row],[Costes]]</f>
        <v>19.439999999999998</v>
      </c>
      <c r="N3088" s="14" t="str">
        <f>_xlfn.XLOOKUP(Ventas[[#This Row],[Ship Country]],[1]!Countries[Ship Country],[1]!Countries[Area],"No registrado")</f>
        <v>Sud Europe</v>
      </c>
      <c r="O3088" s="14" t="str">
        <f>_xlfn.XLOOKUP(Ventas[[#This Row],[Ship Country]],[1]!Countries[Ship Country],[1]!Countries[Continent],"No existe")</f>
        <v>Europe</v>
      </c>
      <c r="P3088" s="15" t="str">
        <f>_xlfn.XLOOKUP(Ventas[[#This Row],[Category]],[2]!ProdManager[Category],[2]!ProdManager[Prod_Manager])</f>
        <v>John Matter</v>
      </c>
      <c r="Q3088" s="15">
        <f>YEAR(Ventas[[#This Row],[Order Date]])</f>
        <v>2015</v>
      </c>
      <c r="R3088" s="15" t="str">
        <f>TEXT(Ventas[[#This Row],[Order Date]],"MMM")</f>
        <v>mar</v>
      </c>
    </row>
    <row r="3089" spans="1:18" x14ac:dyDescent="0.25">
      <c r="A3089" s="6">
        <v>10281</v>
      </c>
      <c r="B3089" s="6" t="s">
        <v>81</v>
      </c>
      <c r="C3089" s="6" t="s">
        <v>43</v>
      </c>
      <c r="D3089" s="6">
        <v>14.4</v>
      </c>
      <c r="E3089" s="6">
        <v>12.96</v>
      </c>
      <c r="F3089" s="6">
        <v>40</v>
      </c>
      <c r="G3089" s="6" t="s">
        <v>131</v>
      </c>
      <c r="H3089" s="6" t="s">
        <v>132</v>
      </c>
      <c r="I3089" s="6" t="s">
        <v>133</v>
      </c>
      <c r="J3089" s="7">
        <v>41989</v>
      </c>
      <c r="K3089" s="12">
        <f>Ventas[[#This Row],[Unit Price]]*Ventas[[#This Row],[Quantity]]</f>
        <v>576</v>
      </c>
      <c r="L3089" s="12">
        <f>Ventas[[#This Row],[Unit Cost]]*Ventas[[#This Row],[Quantity]]</f>
        <v>518.40000000000009</v>
      </c>
      <c r="M3089" s="14">
        <f>Ventas[[#This Row],[Ingresos]]-Ventas[[#This Row],[Costes]]</f>
        <v>57.599999999999909</v>
      </c>
      <c r="N3089" s="14" t="str">
        <f>_xlfn.XLOOKUP(Ventas[[#This Row],[Ship Country]],[1]!Countries[Ship Country],[1]!Countries[Area],"No registrado")</f>
        <v>Sud Europe</v>
      </c>
      <c r="O3089" s="14" t="str">
        <f>_xlfn.XLOOKUP(Ventas[[#This Row],[Ship Country]],[1]!Countries[Ship Country],[1]!Countries[Continent],"No existe")</f>
        <v>Europe</v>
      </c>
      <c r="P3089" s="15" t="str">
        <f>_xlfn.XLOOKUP(Ventas[[#This Row],[Category]],[2]!ProdManager[Category],[2]!ProdManager[Prod_Manager])</f>
        <v>John Matter</v>
      </c>
      <c r="Q3089" s="15">
        <f>YEAR(Ventas[[#This Row],[Order Date]])</f>
        <v>2014</v>
      </c>
      <c r="R3089" s="15" t="str">
        <f>TEXT(Ventas[[#This Row],[Order Date]],"MMM")</f>
        <v>dic</v>
      </c>
    </row>
    <row r="3090" spans="1:18" x14ac:dyDescent="0.25">
      <c r="A3090" s="4">
        <v>10282</v>
      </c>
      <c r="B3090" s="4" t="s">
        <v>87</v>
      </c>
      <c r="C3090" s="4" t="s">
        <v>29</v>
      </c>
      <c r="D3090" s="4">
        <v>20.7</v>
      </c>
      <c r="E3090" s="4">
        <v>15.731999999999999</v>
      </c>
      <c r="F3090" s="4">
        <v>60</v>
      </c>
      <c r="G3090" s="4" t="s">
        <v>131</v>
      </c>
      <c r="H3090" s="4" t="s">
        <v>132</v>
      </c>
      <c r="I3090" s="4" t="s">
        <v>133</v>
      </c>
      <c r="J3090" s="5">
        <v>41910</v>
      </c>
      <c r="K3090" s="12">
        <f>Ventas[[#This Row],[Unit Price]]*Ventas[[#This Row],[Quantity]]</f>
        <v>1242</v>
      </c>
      <c r="L3090" s="12">
        <f>Ventas[[#This Row],[Unit Cost]]*Ventas[[#This Row],[Quantity]]</f>
        <v>943.92</v>
      </c>
      <c r="M3090" s="14">
        <f>Ventas[[#This Row],[Ingresos]]-Ventas[[#This Row],[Costes]]</f>
        <v>298.08000000000004</v>
      </c>
      <c r="N3090" s="14" t="str">
        <f>_xlfn.XLOOKUP(Ventas[[#This Row],[Ship Country]],[1]!Countries[Ship Country],[1]!Countries[Area],"No registrado")</f>
        <v>Sud Europe</v>
      </c>
      <c r="O3090" s="14" t="str">
        <f>_xlfn.XLOOKUP(Ventas[[#This Row],[Ship Country]],[1]!Countries[Ship Country],[1]!Countries[Continent],"No existe")</f>
        <v>Europe</v>
      </c>
      <c r="P3090" s="15" t="str">
        <f>_xlfn.XLOOKUP(Ventas[[#This Row],[Category]],[2]!ProdManager[Category],[2]!ProdManager[Prod_Manager])</f>
        <v>Peter Stone</v>
      </c>
      <c r="Q3090" s="15">
        <f>YEAR(Ventas[[#This Row],[Order Date]])</f>
        <v>2014</v>
      </c>
      <c r="R3090" s="15" t="str">
        <f>TEXT(Ventas[[#This Row],[Order Date]],"MMM")</f>
        <v>sep</v>
      </c>
    </row>
    <row r="3091" spans="1:18" x14ac:dyDescent="0.25">
      <c r="A3091" s="6">
        <v>10282</v>
      </c>
      <c r="B3091" s="6" t="s">
        <v>33</v>
      </c>
      <c r="C3091" s="6" t="s">
        <v>10</v>
      </c>
      <c r="D3091" s="6">
        <v>15.6</v>
      </c>
      <c r="E3091" s="6">
        <v>13.103999999999999</v>
      </c>
      <c r="F3091" s="6">
        <v>20</v>
      </c>
      <c r="G3091" s="6" t="s">
        <v>131</v>
      </c>
      <c r="H3091" s="6" t="s">
        <v>132</v>
      </c>
      <c r="I3091" s="6" t="s">
        <v>133</v>
      </c>
      <c r="J3091" s="7">
        <v>41817</v>
      </c>
      <c r="K3091" s="12">
        <f>Ventas[[#This Row],[Unit Price]]*Ventas[[#This Row],[Quantity]]</f>
        <v>312</v>
      </c>
      <c r="L3091" s="12">
        <f>Ventas[[#This Row],[Unit Cost]]*Ventas[[#This Row],[Quantity]]</f>
        <v>262.08</v>
      </c>
      <c r="M3091" s="14">
        <f>Ventas[[#This Row],[Ingresos]]-Ventas[[#This Row],[Costes]]</f>
        <v>49.920000000000016</v>
      </c>
      <c r="N3091" s="14" t="str">
        <f>_xlfn.XLOOKUP(Ventas[[#This Row],[Ship Country]],[1]!Countries[Ship Country],[1]!Countries[Area],"No registrado")</f>
        <v>Sud Europe</v>
      </c>
      <c r="O3091" s="14" t="str">
        <f>_xlfn.XLOOKUP(Ventas[[#This Row],[Ship Country]],[1]!Countries[Ship Country],[1]!Countries[Continent],"No existe")</f>
        <v>Europe</v>
      </c>
      <c r="P3091" s="15" t="str">
        <f>_xlfn.XLOOKUP(Ventas[[#This Row],[Category]],[2]!ProdManager[Category],[2]!ProdManager[Prod_Manager])</f>
        <v>Marc Caine</v>
      </c>
      <c r="Q3091" s="15">
        <f>YEAR(Ventas[[#This Row],[Order Date]])</f>
        <v>2014</v>
      </c>
      <c r="R3091" s="15" t="str">
        <f>TEXT(Ventas[[#This Row],[Order Date]],"MMM")</f>
        <v>jun</v>
      </c>
    </row>
    <row r="3092" spans="1:18" x14ac:dyDescent="0.25">
      <c r="A3092" s="4">
        <v>10283</v>
      </c>
      <c r="B3092" s="4" t="s">
        <v>134</v>
      </c>
      <c r="C3092" s="4" t="s">
        <v>24</v>
      </c>
      <c r="D3092" s="4">
        <v>12.4</v>
      </c>
      <c r="E3092" s="4">
        <v>10.416</v>
      </c>
      <c r="F3092" s="4">
        <v>20</v>
      </c>
      <c r="G3092" s="4" t="s">
        <v>135</v>
      </c>
      <c r="H3092" s="4" t="s">
        <v>136</v>
      </c>
      <c r="I3092" s="4" t="s">
        <v>65</v>
      </c>
      <c r="J3092" s="5">
        <v>42090</v>
      </c>
      <c r="K3092" s="12">
        <f>Ventas[[#This Row],[Unit Price]]*Ventas[[#This Row],[Quantity]]</f>
        <v>248</v>
      </c>
      <c r="L3092" s="12">
        <f>Ventas[[#This Row],[Unit Cost]]*Ventas[[#This Row],[Quantity]]</f>
        <v>208.32</v>
      </c>
      <c r="M3092" s="14">
        <f>Ventas[[#This Row],[Ingresos]]-Ventas[[#This Row],[Costes]]</f>
        <v>39.680000000000007</v>
      </c>
      <c r="N3092" s="14" t="str">
        <f>_xlfn.XLOOKUP(Ventas[[#This Row],[Ship Country]],[1]!Countries[Ship Country],[1]!Countries[Area],"No registrado")</f>
        <v>Sud America</v>
      </c>
      <c r="O3092" s="14" t="str">
        <f>_xlfn.XLOOKUP(Ventas[[#This Row],[Ship Country]],[1]!Countries[Ship Country],[1]!Countries[Continent],"No existe")</f>
        <v>America</v>
      </c>
      <c r="P3092" s="15" t="str">
        <f>_xlfn.XLOOKUP(Ventas[[#This Row],[Category]],[2]!ProdManager[Category],[2]!ProdManager[Prod_Manager])</f>
        <v>Lydia Sinn</v>
      </c>
      <c r="Q3092" s="15">
        <f>YEAR(Ventas[[#This Row],[Order Date]])</f>
        <v>2015</v>
      </c>
      <c r="R3092" s="15" t="str">
        <f>TEXT(Ventas[[#This Row],[Order Date]],"MMM")</f>
        <v>mar</v>
      </c>
    </row>
    <row r="3093" spans="1:18" x14ac:dyDescent="0.25">
      <c r="A3093" s="6">
        <v>10283</v>
      </c>
      <c r="B3093" s="6" t="s">
        <v>14</v>
      </c>
      <c r="C3093" s="6" t="s">
        <v>15</v>
      </c>
      <c r="D3093" s="6">
        <v>27.8</v>
      </c>
      <c r="E3093" s="6">
        <v>20.85</v>
      </c>
      <c r="F3093" s="6">
        <v>30</v>
      </c>
      <c r="G3093" s="6" t="s">
        <v>135</v>
      </c>
      <c r="H3093" s="6" t="s">
        <v>136</v>
      </c>
      <c r="I3093" s="6" t="s">
        <v>65</v>
      </c>
      <c r="J3093" s="7">
        <v>42174</v>
      </c>
      <c r="K3093" s="12">
        <f>Ventas[[#This Row],[Unit Price]]*Ventas[[#This Row],[Quantity]]</f>
        <v>834</v>
      </c>
      <c r="L3093" s="12">
        <f>Ventas[[#This Row],[Unit Cost]]*Ventas[[#This Row],[Quantity]]</f>
        <v>625.5</v>
      </c>
      <c r="M3093" s="14">
        <f>Ventas[[#This Row],[Ingresos]]-Ventas[[#This Row],[Costes]]</f>
        <v>208.5</v>
      </c>
      <c r="N3093" s="14" t="str">
        <f>_xlfn.XLOOKUP(Ventas[[#This Row],[Ship Country]],[1]!Countries[Ship Country],[1]!Countries[Area],"No registrado")</f>
        <v>Sud America</v>
      </c>
      <c r="O3093" s="14" t="str">
        <f>_xlfn.XLOOKUP(Ventas[[#This Row],[Ship Country]],[1]!Countries[Ship Country],[1]!Countries[Continent],"No existe")</f>
        <v>America</v>
      </c>
      <c r="P3093" s="15" t="str">
        <f>_xlfn.XLOOKUP(Ventas[[#This Row],[Category]],[2]!ProdManager[Category],[2]!ProdManager[Prod_Manager])</f>
        <v>Peter Stone</v>
      </c>
      <c r="Q3093" s="15">
        <f>YEAR(Ventas[[#This Row],[Order Date]])</f>
        <v>2015</v>
      </c>
      <c r="R3093" s="15" t="str">
        <f>TEXT(Ventas[[#This Row],[Order Date]],"MMM")</f>
        <v>jun</v>
      </c>
    </row>
    <row r="3094" spans="1:18" x14ac:dyDescent="0.25">
      <c r="A3094" s="4">
        <v>10283</v>
      </c>
      <c r="B3094" s="4" t="s">
        <v>130</v>
      </c>
      <c r="C3094" s="4" t="s">
        <v>35</v>
      </c>
      <c r="D3094" s="4">
        <v>7.3</v>
      </c>
      <c r="E3094" s="4">
        <v>5.1099999999999994</v>
      </c>
      <c r="F3094" s="4">
        <v>18</v>
      </c>
      <c r="G3094" s="4" t="s">
        <v>135</v>
      </c>
      <c r="H3094" s="4" t="s">
        <v>136</v>
      </c>
      <c r="I3094" s="4" t="s">
        <v>65</v>
      </c>
      <c r="J3094" s="5">
        <v>41745</v>
      </c>
      <c r="K3094" s="12">
        <f>Ventas[[#This Row],[Unit Price]]*Ventas[[#This Row],[Quantity]]</f>
        <v>131.4</v>
      </c>
      <c r="L3094" s="12">
        <f>Ventas[[#This Row],[Unit Cost]]*Ventas[[#This Row],[Quantity]]</f>
        <v>91.97999999999999</v>
      </c>
      <c r="M3094" s="14">
        <f>Ventas[[#This Row],[Ingresos]]-Ventas[[#This Row],[Costes]]</f>
        <v>39.420000000000016</v>
      </c>
      <c r="N3094" s="14" t="str">
        <f>_xlfn.XLOOKUP(Ventas[[#This Row],[Ship Country]],[1]!Countries[Ship Country],[1]!Countries[Area],"No registrado")</f>
        <v>Sud America</v>
      </c>
      <c r="O3094" s="14" t="str">
        <f>_xlfn.XLOOKUP(Ventas[[#This Row],[Ship Country]],[1]!Countries[Ship Country],[1]!Countries[Continent],"No existe")</f>
        <v>America</v>
      </c>
      <c r="P3094" s="15" t="str">
        <f>_xlfn.XLOOKUP(Ventas[[#This Row],[Category]],[2]!ProdManager[Category],[2]!ProdManager[Prod_Manager])</f>
        <v>Lydia Sinn</v>
      </c>
      <c r="Q3094" s="15">
        <f>YEAR(Ventas[[#This Row],[Order Date]])</f>
        <v>2014</v>
      </c>
      <c r="R3094" s="15" t="str">
        <f>TEXT(Ventas[[#This Row],[Order Date]],"MMM")</f>
        <v>abr</v>
      </c>
    </row>
    <row r="3095" spans="1:18" x14ac:dyDescent="0.25">
      <c r="A3095" s="6">
        <v>10283</v>
      </c>
      <c r="B3095" s="6" t="s">
        <v>40</v>
      </c>
      <c r="C3095" s="6" t="s">
        <v>15</v>
      </c>
      <c r="D3095" s="6">
        <v>27.2</v>
      </c>
      <c r="E3095" s="6">
        <v>23.119999999999997</v>
      </c>
      <c r="F3095" s="6">
        <v>35</v>
      </c>
      <c r="G3095" s="6" t="s">
        <v>135</v>
      </c>
      <c r="H3095" s="6" t="s">
        <v>136</v>
      </c>
      <c r="I3095" s="6" t="s">
        <v>65</v>
      </c>
      <c r="J3095" s="7">
        <v>42201</v>
      </c>
      <c r="K3095" s="12">
        <f>Ventas[[#This Row],[Unit Price]]*Ventas[[#This Row],[Quantity]]</f>
        <v>952</v>
      </c>
      <c r="L3095" s="12">
        <f>Ventas[[#This Row],[Unit Cost]]*Ventas[[#This Row],[Quantity]]</f>
        <v>809.19999999999993</v>
      </c>
      <c r="M3095" s="14">
        <f>Ventas[[#This Row],[Ingresos]]-Ventas[[#This Row],[Costes]]</f>
        <v>142.80000000000007</v>
      </c>
      <c r="N3095" s="14" t="str">
        <f>_xlfn.XLOOKUP(Ventas[[#This Row],[Ship Country]],[1]!Countries[Ship Country],[1]!Countries[Area],"No registrado")</f>
        <v>Sud America</v>
      </c>
      <c r="O3095" s="14" t="str">
        <f>_xlfn.XLOOKUP(Ventas[[#This Row],[Ship Country]],[1]!Countries[Ship Country],[1]!Countries[Continent],"No existe")</f>
        <v>America</v>
      </c>
      <c r="P3095" s="15" t="str">
        <f>_xlfn.XLOOKUP(Ventas[[#This Row],[Category]],[2]!ProdManager[Category],[2]!ProdManager[Prod_Manager])</f>
        <v>Peter Stone</v>
      </c>
      <c r="Q3095" s="15">
        <f>YEAR(Ventas[[#This Row],[Order Date]])</f>
        <v>2015</v>
      </c>
      <c r="R3095" s="15" t="str">
        <f>TEXT(Ventas[[#This Row],[Order Date]],"MMM")</f>
        <v>jul</v>
      </c>
    </row>
    <row r="3096" spans="1:18" x14ac:dyDescent="0.25">
      <c r="A3096" s="4">
        <v>10284</v>
      </c>
      <c r="B3096" s="4" t="s">
        <v>62</v>
      </c>
      <c r="C3096" s="4" t="s">
        <v>35</v>
      </c>
      <c r="D3096" s="4">
        <v>35.1</v>
      </c>
      <c r="E3096" s="4">
        <v>23.516999999999999</v>
      </c>
      <c r="F3096" s="4">
        <v>15</v>
      </c>
      <c r="G3096" s="4" t="s">
        <v>127</v>
      </c>
      <c r="H3096" s="4" t="s">
        <v>128</v>
      </c>
      <c r="I3096" s="4" t="s">
        <v>21</v>
      </c>
      <c r="J3096" s="5">
        <v>41826</v>
      </c>
      <c r="K3096" s="12">
        <f>Ventas[[#This Row],[Unit Price]]*Ventas[[#This Row],[Quantity]]</f>
        <v>526.5</v>
      </c>
      <c r="L3096" s="12">
        <f>Ventas[[#This Row],[Unit Cost]]*Ventas[[#This Row],[Quantity]]</f>
        <v>352.755</v>
      </c>
      <c r="M3096" s="14">
        <f>Ventas[[#This Row],[Ingresos]]-Ventas[[#This Row],[Costes]]</f>
        <v>173.745</v>
      </c>
      <c r="N3096" s="14" t="str">
        <f>_xlfn.XLOOKUP(Ventas[[#This Row],[Ship Country]],[1]!Countries[Ship Country],[1]!Countries[Area],"No registrado")</f>
        <v>Nord Europe</v>
      </c>
      <c r="O3096" s="14" t="str">
        <f>_xlfn.XLOOKUP(Ventas[[#This Row],[Ship Country]],[1]!Countries[Ship Country],[1]!Countries[Continent],"No existe")</f>
        <v>Europe</v>
      </c>
      <c r="P3096" s="15" t="str">
        <f>_xlfn.XLOOKUP(Ventas[[#This Row],[Category]],[2]!ProdManager[Category],[2]!ProdManager[Prod_Manager])</f>
        <v>Lydia Sinn</v>
      </c>
      <c r="Q3096" s="15">
        <f>YEAR(Ventas[[#This Row],[Order Date]])</f>
        <v>2014</v>
      </c>
      <c r="R3096" s="15" t="str">
        <f>TEXT(Ventas[[#This Row],[Order Date]],"MMM")</f>
        <v>jul</v>
      </c>
    </row>
    <row r="3097" spans="1:18" x14ac:dyDescent="0.25">
      <c r="A3097" s="6">
        <v>10284</v>
      </c>
      <c r="B3097" s="6" t="s">
        <v>122</v>
      </c>
      <c r="C3097" s="6" t="s">
        <v>24</v>
      </c>
      <c r="D3097" s="6">
        <v>15.5</v>
      </c>
      <c r="E3097" s="6">
        <v>12.4</v>
      </c>
      <c r="F3097" s="6">
        <v>21</v>
      </c>
      <c r="G3097" s="6" t="s">
        <v>127</v>
      </c>
      <c r="H3097" s="6" t="s">
        <v>128</v>
      </c>
      <c r="I3097" s="6" t="s">
        <v>21</v>
      </c>
      <c r="J3097" s="7">
        <v>41691</v>
      </c>
      <c r="K3097" s="12">
        <f>Ventas[[#This Row],[Unit Price]]*Ventas[[#This Row],[Quantity]]</f>
        <v>325.5</v>
      </c>
      <c r="L3097" s="12">
        <f>Ventas[[#This Row],[Unit Cost]]*Ventas[[#This Row],[Quantity]]</f>
        <v>260.40000000000003</v>
      </c>
      <c r="M3097" s="14">
        <f>Ventas[[#This Row],[Ingresos]]-Ventas[[#This Row],[Costes]]</f>
        <v>65.099999999999966</v>
      </c>
      <c r="N3097" s="14" t="str">
        <f>_xlfn.XLOOKUP(Ventas[[#This Row],[Ship Country]],[1]!Countries[Ship Country],[1]!Countries[Area],"No registrado")</f>
        <v>Nord Europe</v>
      </c>
      <c r="O3097" s="14" t="str">
        <f>_xlfn.XLOOKUP(Ventas[[#This Row],[Ship Country]],[1]!Countries[Ship Country],[1]!Countries[Continent],"No existe")</f>
        <v>Europe</v>
      </c>
      <c r="P3097" s="15" t="str">
        <f>_xlfn.XLOOKUP(Ventas[[#This Row],[Category]],[2]!ProdManager[Category],[2]!ProdManager[Prod_Manager])</f>
        <v>Lydia Sinn</v>
      </c>
      <c r="Q3097" s="15">
        <f>YEAR(Ventas[[#This Row],[Order Date]])</f>
        <v>2014</v>
      </c>
      <c r="R3097" s="15" t="str">
        <f>TEXT(Ventas[[#This Row],[Order Date]],"MMM")</f>
        <v>feb</v>
      </c>
    </row>
    <row r="3098" spans="1:18" x14ac:dyDescent="0.25">
      <c r="A3098" s="4">
        <v>10284</v>
      </c>
      <c r="B3098" s="4" t="s">
        <v>40</v>
      </c>
      <c r="C3098" s="4" t="s">
        <v>15</v>
      </c>
      <c r="D3098" s="4">
        <v>27.2</v>
      </c>
      <c r="E3098" s="4">
        <v>22.032</v>
      </c>
      <c r="F3098" s="4">
        <v>20</v>
      </c>
      <c r="G3098" s="4" t="s">
        <v>127</v>
      </c>
      <c r="H3098" s="4" t="s">
        <v>128</v>
      </c>
      <c r="I3098" s="4" t="s">
        <v>21</v>
      </c>
      <c r="J3098" s="5">
        <v>41988</v>
      </c>
      <c r="K3098" s="12">
        <f>Ventas[[#This Row],[Unit Price]]*Ventas[[#This Row],[Quantity]]</f>
        <v>544</v>
      </c>
      <c r="L3098" s="12">
        <f>Ventas[[#This Row],[Unit Cost]]*Ventas[[#This Row],[Quantity]]</f>
        <v>440.64</v>
      </c>
      <c r="M3098" s="14">
        <f>Ventas[[#This Row],[Ingresos]]-Ventas[[#This Row],[Costes]]</f>
        <v>103.36000000000001</v>
      </c>
      <c r="N3098" s="14" t="str">
        <f>_xlfn.XLOOKUP(Ventas[[#This Row],[Ship Country]],[1]!Countries[Ship Country],[1]!Countries[Area],"No registrado")</f>
        <v>Nord Europe</v>
      </c>
      <c r="O3098" s="14" t="str">
        <f>_xlfn.XLOOKUP(Ventas[[#This Row],[Ship Country]],[1]!Countries[Ship Country],[1]!Countries[Continent],"No existe")</f>
        <v>Europe</v>
      </c>
      <c r="P3098" s="15" t="str">
        <f>_xlfn.XLOOKUP(Ventas[[#This Row],[Category]],[2]!ProdManager[Category],[2]!ProdManager[Prod_Manager])</f>
        <v>Peter Stone</v>
      </c>
      <c r="Q3098" s="15">
        <f>YEAR(Ventas[[#This Row],[Order Date]])</f>
        <v>2014</v>
      </c>
      <c r="R3098" s="15" t="str">
        <f>TEXT(Ventas[[#This Row],[Order Date]],"MMM")</f>
        <v>dic</v>
      </c>
    </row>
    <row r="3099" spans="1:18" x14ac:dyDescent="0.25">
      <c r="A3099" s="6">
        <v>10284</v>
      </c>
      <c r="B3099" s="6" t="s">
        <v>137</v>
      </c>
      <c r="C3099" s="6" t="s">
        <v>43</v>
      </c>
      <c r="D3099" s="6">
        <v>11.2</v>
      </c>
      <c r="E3099" s="6">
        <v>9.8559999999999999</v>
      </c>
      <c r="F3099" s="6">
        <v>50</v>
      </c>
      <c r="G3099" s="6" t="s">
        <v>127</v>
      </c>
      <c r="H3099" s="6" t="s">
        <v>128</v>
      </c>
      <c r="I3099" s="6" t="s">
        <v>21</v>
      </c>
      <c r="J3099" s="7">
        <v>41918</v>
      </c>
      <c r="K3099" s="12">
        <f>Ventas[[#This Row],[Unit Price]]*Ventas[[#This Row],[Quantity]]</f>
        <v>560</v>
      </c>
      <c r="L3099" s="12">
        <f>Ventas[[#This Row],[Unit Cost]]*Ventas[[#This Row],[Quantity]]</f>
        <v>492.8</v>
      </c>
      <c r="M3099" s="14">
        <f>Ventas[[#This Row],[Ingresos]]-Ventas[[#This Row],[Costes]]</f>
        <v>67.199999999999989</v>
      </c>
      <c r="N3099" s="14" t="str">
        <f>_xlfn.XLOOKUP(Ventas[[#This Row],[Ship Country]],[1]!Countries[Ship Country],[1]!Countries[Area],"No registrado")</f>
        <v>Nord Europe</v>
      </c>
      <c r="O3099" s="14" t="str">
        <f>_xlfn.XLOOKUP(Ventas[[#This Row],[Ship Country]],[1]!Countries[Ship Country],[1]!Countries[Continent],"No existe")</f>
        <v>Europe</v>
      </c>
      <c r="P3099" s="15" t="str">
        <f>_xlfn.XLOOKUP(Ventas[[#This Row],[Category]],[2]!ProdManager[Category],[2]!ProdManager[Prod_Manager])</f>
        <v>John Matter</v>
      </c>
      <c r="Q3099" s="15">
        <f>YEAR(Ventas[[#This Row],[Order Date]])</f>
        <v>2014</v>
      </c>
      <c r="R3099" s="15" t="str">
        <f>TEXT(Ventas[[#This Row],[Order Date]],"MMM")</f>
        <v>oct</v>
      </c>
    </row>
    <row r="3100" spans="1:18" x14ac:dyDescent="0.25">
      <c r="A3100" s="4">
        <v>10285</v>
      </c>
      <c r="B3100" s="4" t="s">
        <v>58</v>
      </c>
      <c r="C3100" s="4" t="s">
        <v>46</v>
      </c>
      <c r="D3100" s="4">
        <v>26.2</v>
      </c>
      <c r="E3100" s="4">
        <v>20.698</v>
      </c>
      <c r="F3100" s="4">
        <v>36</v>
      </c>
      <c r="G3100" s="4" t="s">
        <v>110</v>
      </c>
      <c r="H3100" s="4" t="s">
        <v>111</v>
      </c>
      <c r="I3100" s="4" t="s">
        <v>21</v>
      </c>
      <c r="J3100" s="5">
        <v>41949</v>
      </c>
      <c r="K3100" s="12">
        <f>Ventas[[#This Row],[Unit Price]]*Ventas[[#This Row],[Quantity]]</f>
        <v>943.19999999999993</v>
      </c>
      <c r="L3100" s="12">
        <f>Ventas[[#This Row],[Unit Cost]]*Ventas[[#This Row],[Quantity]]</f>
        <v>745.12800000000004</v>
      </c>
      <c r="M3100" s="14">
        <f>Ventas[[#This Row],[Ingresos]]-Ventas[[#This Row],[Costes]]</f>
        <v>198.07199999999989</v>
      </c>
      <c r="N3100" s="14" t="str">
        <f>_xlfn.XLOOKUP(Ventas[[#This Row],[Ship Country]],[1]!Countries[Ship Country],[1]!Countries[Area],"No registrado")</f>
        <v>Nord Europe</v>
      </c>
      <c r="O3100" s="14" t="str">
        <f>_xlfn.XLOOKUP(Ventas[[#This Row],[Ship Country]],[1]!Countries[Ship Country],[1]!Countries[Continent],"No existe")</f>
        <v>Europe</v>
      </c>
      <c r="P3100" s="15" t="str">
        <f>_xlfn.XLOOKUP(Ventas[[#This Row],[Category]],[2]!ProdManager[Category],[2]!ProdManager[Prod_Manager])</f>
        <v>John Matter</v>
      </c>
      <c r="Q3100" s="15">
        <f>YEAR(Ventas[[#This Row],[Order Date]])</f>
        <v>2014</v>
      </c>
      <c r="R3100" s="15" t="str">
        <f>TEXT(Ventas[[#This Row],[Order Date]],"MMM")</f>
        <v>nov</v>
      </c>
    </row>
    <row r="3101" spans="1:18" x14ac:dyDescent="0.25">
      <c r="A3101" s="6">
        <v>10285</v>
      </c>
      <c r="B3101" s="6" t="s">
        <v>98</v>
      </c>
      <c r="C3101" s="6" t="s">
        <v>29</v>
      </c>
      <c r="D3101" s="6">
        <v>14.7</v>
      </c>
      <c r="E3101" s="6">
        <v>11.613</v>
      </c>
      <c r="F3101" s="6">
        <v>40</v>
      </c>
      <c r="G3101" s="6" t="s">
        <v>110</v>
      </c>
      <c r="H3101" s="6" t="s">
        <v>111</v>
      </c>
      <c r="I3101" s="6" t="s">
        <v>21</v>
      </c>
      <c r="J3101" s="7">
        <v>41896</v>
      </c>
      <c r="K3101" s="12">
        <f>Ventas[[#This Row],[Unit Price]]*Ventas[[#This Row],[Quantity]]</f>
        <v>588</v>
      </c>
      <c r="L3101" s="12">
        <f>Ventas[[#This Row],[Unit Cost]]*Ventas[[#This Row],[Quantity]]</f>
        <v>464.52</v>
      </c>
      <c r="M3101" s="14">
        <f>Ventas[[#This Row],[Ingresos]]-Ventas[[#This Row],[Costes]]</f>
        <v>123.48000000000002</v>
      </c>
      <c r="N3101" s="14" t="str">
        <f>_xlfn.XLOOKUP(Ventas[[#This Row],[Ship Country]],[1]!Countries[Ship Country],[1]!Countries[Area],"No registrado")</f>
        <v>Nord Europe</v>
      </c>
      <c r="O3101" s="14" t="str">
        <f>_xlfn.XLOOKUP(Ventas[[#This Row],[Ship Country]],[1]!Countries[Ship Country],[1]!Countries[Continent],"No existe")</f>
        <v>Europe</v>
      </c>
      <c r="P3101" s="15" t="str">
        <f>_xlfn.XLOOKUP(Ventas[[#This Row],[Category]],[2]!ProdManager[Category],[2]!ProdManager[Prod_Manager])</f>
        <v>Peter Stone</v>
      </c>
      <c r="Q3101" s="15">
        <f>YEAR(Ventas[[#This Row],[Order Date]])</f>
        <v>2014</v>
      </c>
      <c r="R3101" s="15" t="str">
        <f>TEXT(Ventas[[#This Row],[Order Date]],"MMM")</f>
        <v>sep</v>
      </c>
    </row>
    <row r="3102" spans="1:18" x14ac:dyDescent="0.25">
      <c r="A3102" s="4">
        <v>10285</v>
      </c>
      <c r="B3102" s="4" t="s">
        <v>138</v>
      </c>
      <c r="C3102" s="4" t="s">
        <v>43</v>
      </c>
      <c r="D3102" s="4">
        <v>14.4</v>
      </c>
      <c r="E3102" s="4">
        <v>12.96</v>
      </c>
      <c r="F3102" s="4">
        <v>45</v>
      </c>
      <c r="G3102" s="4" t="s">
        <v>110</v>
      </c>
      <c r="H3102" s="4" t="s">
        <v>111</v>
      </c>
      <c r="I3102" s="4" t="s">
        <v>21</v>
      </c>
      <c r="J3102" s="5">
        <v>41643</v>
      </c>
      <c r="K3102" s="12">
        <f>Ventas[[#This Row],[Unit Price]]*Ventas[[#This Row],[Quantity]]</f>
        <v>648</v>
      </c>
      <c r="L3102" s="12">
        <f>Ventas[[#This Row],[Unit Cost]]*Ventas[[#This Row],[Quantity]]</f>
        <v>583.20000000000005</v>
      </c>
      <c r="M3102" s="14">
        <f>Ventas[[#This Row],[Ingresos]]-Ventas[[#This Row],[Costes]]</f>
        <v>64.799999999999955</v>
      </c>
      <c r="N3102" s="14" t="str">
        <f>_xlfn.XLOOKUP(Ventas[[#This Row],[Ship Country]],[1]!Countries[Ship Country],[1]!Countries[Area],"No registrado")</f>
        <v>Nord Europe</v>
      </c>
      <c r="O3102" s="14" t="str">
        <f>_xlfn.XLOOKUP(Ventas[[#This Row],[Ship Country]],[1]!Countries[Ship Country],[1]!Countries[Continent],"No existe")</f>
        <v>Europe</v>
      </c>
      <c r="P3102" s="15" t="str">
        <f>_xlfn.XLOOKUP(Ventas[[#This Row],[Category]],[2]!ProdManager[Category],[2]!ProdManager[Prod_Manager])</f>
        <v>John Matter</v>
      </c>
      <c r="Q3102" s="15">
        <f>YEAR(Ventas[[#This Row],[Order Date]])</f>
        <v>2014</v>
      </c>
      <c r="R3102" s="15" t="str">
        <f>TEXT(Ventas[[#This Row],[Order Date]],"MMM")</f>
        <v>ene</v>
      </c>
    </row>
    <row r="3103" spans="1:18" x14ac:dyDescent="0.25">
      <c r="A3103" s="6">
        <v>10286</v>
      </c>
      <c r="B3103" s="6" t="s">
        <v>78</v>
      </c>
      <c r="C3103" s="6" t="s">
        <v>35</v>
      </c>
      <c r="D3103" s="6">
        <v>39.4</v>
      </c>
      <c r="E3103" s="6">
        <v>25.61</v>
      </c>
      <c r="F3103" s="6">
        <v>40</v>
      </c>
      <c r="G3103" s="6" t="s">
        <v>110</v>
      </c>
      <c r="H3103" s="6" t="s">
        <v>111</v>
      </c>
      <c r="I3103" s="6" t="s">
        <v>21</v>
      </c>
      <c r="J3103" s="7">
        <v>41667</v>
      </c>
      <c r="K3103" s="12">
        <f>Ventas[[#This Row],[Unit Price]]*Ventas[[#This Row],[Quantity]]</f>
        <v>1576</v>
      </c>
      <c r="L3103" s="12">
        <f>Ventas[[#This Row],[Unit Cost]]*Ventas[[#This Row],[Quantity]]</f>
        <v>1024.4000000000001</v>
      </c>
      <c r="M3103" s="14">
        <f>Ventas[[#This Row],[Ingresos]]-Ventas[[#This Row],[Costes]]</f>
        <v>551.59999999999991</v>
      </c>
      <c r="N3103" s="14" t="str">
        <f>_xlfn.XLOOKUP(Ventas[[#This Row],[Ship Country]],[1]!Countries[Ship Country],[1]!Countries[Area],"No registrado")</f>
        <v>Nord Europe</v>
      </c>
      <c r="O3103" s="14" t="str">
        <f>_xlfn.XLOOKUP(Ventas[[#This Row],[Ship Country]],[1]!Countries[Ship Country],[1]!Countries[Continent],"No existe")</f>
        <v>Europe</v>
      </c>
      <c r="P3103" s="15" t="str">
        <f>_xlfn.XLOOKUP(Ventas[[#This Row],[Category]],[2]!ProdManager[Category],[2]!ProdManager[Prod_Manager])</f>
        <v>Lydia Sinn</v>
      </c>
      <c r="Q3103" s="15">
        <f>YEAR(Ventas[[#This Row],[Order Date]])</f>
        <v>2014</v>
      </c>
      <c r="R3103" s="15" t="str">
        <f>TEXT(Ventas[[#This Row],[Order Date]],"MMM")</f>
        <v>ene</v>
      </c>
    </row>
    <row r="3104" spans="1:18" x14ac:dyDescent="0.25">
      <c r="A3104" s="4">
        <v>10286</v>
      </c>
      <c r="B3104" s="4" t="s">
        <v>81</v>
      </c>
      <c r="C3104" s="4" t="s">
        <v>43</v>
      </c>
      <c r="D3104" s="4">
        <v>14.4</v>
      </c>
      <c r="E3104" s="4">
        <v>12.96</v>
      </c>
      <c r="F3104" s="4">
        <v>100</v>
      </c>
      <c r="G3104" s="4" t="s">
        <v>110</v>
      </c>
      <c r="H3104" s="4" t="s">
        <v>111</v>
      </c>
      <c r="I3104" s="4" t="s">
        <v>21</v>
      </c>
      <c r="J3104" s="5">
        <v>42200</v>
      </c>
      <c r="K3104" s="12">
        <f>Ventas[[#This Row],[Unit Price]]*Ventas[[#This Row],[Quantity]]</f>
        <v>1440</v>
      </c>
      <c r="L3104" s="12">
        <f>Ventas[[#This Row],[Unit Cost]]*Ventas[[#This Row],[Quantity]]</f>
        <v>1296</v>
      </c>
      <c r="M3104" s="14">
        <f>Ventas[[#This Row],[Ingresos]]-Ventas[[#This Row],[Costes]]</f>
        <v>144</v>
      </c>
      <c r="N3104" s="14" t="str">
        <f>_xlfn.XLOOKUP(Ventas[[#This Row],[Ship Country]],[1]!Countries[Ship Country],[1]!Countries[Area],"No registrado")</f>
        <v>Nord Europe</v>
      </c>
      <c r="O3104" s="14" t="str">
        <f>_xlfn.XLOOKUP(Ventas[[#This Row],[Ship Country]],[1]!Countries[Ship Country],[1]!Countries[Continent],"No existe")</f>
        <v>Europe</v>
      </c>
      <c r="P3104" s="15" t="str">
        <f>_xlfn.XLOOKUP(Ventas[[#This Row],[Category]],[2]!ProdManager[Category],[2]!ProdManager[Prod_Manager])</f>
        <v>John Matter</v>
      </c>
      <c r="Q3104" s="15">
        <f>YEAR(Ventas[[#This Row],[Order Date]])</f>
        <v>2015</v>
      </c>
      <c r="R3104" s="15" t="str">
        <f>TEXT(Ventas[[#This Row],[Order Date]],"MMM")</f>
        <v>jul</v>
      </c>
    </row>
    <row r="3105" spans="1:18" x14ac:dyDescent="0.25">
      <c r="A3105" s="6">
        <v>10287</v>
      </c>
      <c r="B3105" s="6" t="s">
        <v>56</v>
      </c>
      <c r="C3105" s="6" t="s">
        <v>35</v>
      </c>
      <c r="D3105" s="6">
        <v>13.9</v>
      </c>
      <c r="E3105" s="6">
        <v>9.452</v>
      </c>
      <c r="F3105" s="6">
        <v>40</v>
      </c>
      <c r="G3105" s="6" t="s">
        <v>139</v>
      </c>
      <c r="H3105" s="6" t="s">
        <v>26</v>
      </c>
      <c r="I3105" s="6" t="s">
        <v>27</v>
      </c>
      <c r="J3105" s="7">
        <v>42050</v>
      </c>
      <c r="K3105" s="12">
        <f>Ventas[[#This Row],[Unit Price]]*Ventas[[#This Row],[Quantity]]</f>
        <v>556</v>
      </c>
      <c r="L3105" s="12">
        <f>Ventas[[#This Row],[Unit Cost]]*Ventas[[#This Row],[Quantity]]</f>
        <v>378.08</v>
      </c>
      <c r="M3105" s="14">
        <f>Ventas[[#This Row],[Ingresos]]-Ventas[[#This Row],[Costes]]</f>
        <v>177.92000000000002</v>
      </c>
      <c r="N3105" s="14" t="str">
        <f>_xlfn.XLOOKUP(Ventas[[#This Row],[Ship Country]],[1]!Countries[Ship Country],[1]!Countries[Area],"No registrado")</f>
        <v>Sud America</v>
      </c>
      <c r="O3105" s="14" t="str">
        <f>_xlfn.XLOOKUP(Ventas[[#This Row],[Ship Country]],[1]!Countries[Ship Country],[1]!Countries[Continent],"No existe")</f>
        <v>America</v>
      </c>
      <c r="P3105" s="15" t="str">
        <f>_xlfn.XLOOKUP(Ventas[[#This Row],[Category]],[2]!ProdManager[Category],[2]!ProdManager[Prod_Manager])</f>
        <v>Lydia Sinn</v>
      </c>
      <c r="Q3105" s="15">
        <f>YEAR(Ventas[[#This Row],[Order Date]])</f>
        <v>2015</v>
      </c>
      <c r="R3105" s="15" t="str">
        <f>TEXT(Ventas[[#This Row],[Order Date]],"MMM")</f>
        <v>feb</v>
      </c>
    </row>
    <row r="3106" spans="1:18" x14ac:dyDescent="0.25">
      <c r="A3106" s="4">
        <v>10287</v>
      </c>
      <c r="B3106" s="4" t="s">
        <v>140</v>
      </c>
      <c r="C3106" s="4" t="s">
        <v>43</v>
      </c>
      <c r="D3106" s="4">
        <v>11.2</v>
      </c>
      <c r="E3106" s="4">
        <v>10.192</v>
      </c>
      <c r="F3106" s="4">
        <v>20</v>
      </c>
      <c r="G3106" s="4" t="s">
        <v>139</v>
      </c>
      <c r="H3106" s="4" t="s">
        <v>26</v>
      </c>
      <c r="I3106" s="4" t="s">
        <v>27</v>
      </c>
      <c r="J3106" s="5">
        <v>41946</v>
      </c>
      <c r="K3106" s="12">
        <f>Ventas[[#This Row],[Unit Price]]*Ventas[[#This Row],[Quantity]]</f>
        <v>224</v>
      </c>
      <c r="L3106" s="12">
        <f>Ventas[[#This Row],[Unit Cost]]*Ventas[[#This Row],[Quantity]]</f>
        <v>203.84</v>
      </c>
      <c r="M3106" s="14">
        <f>Ventas[[#This Row],[Ingresos]]-Ventas[[#This Row],[Costes]]</f>
        <v>20.159999999999997</v>
      </c>
      <c r="N3106" s="14" t="str">
        <f>_xlfn.XLOOKUP(Ventas[[#This Row],[Ship Country]],[1]!Countries[Ship Country],[1]!Countries[Area],"No registrado")</f>
        <v>Sud America</v>
      </c>
      <c r="O3106" s="14" t="str">
        <f>_xlfn.XLOOKUP(Ventas[[#This Row],[Ship Country]],[1]!Countries[Ship Country],[1]!Countries[Continent],"No existe")</f>
        <v>America</v>
      </c>
      <c r="P3106" s="15" t="str">
        <f>_xlfn.XLOOKUP(Ventas[[#This Row],[Category]],[2]!ProdManager[Category],[2]!ProdManager[Prod_Manager])</f>
        <v>John Matter</v>
      </c>
      <c r="Q3106" s="15">
        <f>YEAR(Ventas[[#This Row],[Order Date]])</f>
        <v>2014</v>
      </c>
      <c r="R3106" s="15" t="str">
        <f>TEXT(Ventas[[#This Row],[Order Date]],"MMM")</f>
        <v>nov</v>
      </c>
    </row>
    <row r="3107" spans="1:18" x14ac:dyDescent="0.25">
      <c r="A3107" s="6">
        <v>10287</v>
      </c>
      <c r="B3107" s="6" t="s">
        <v>141</v>
      </c>
      <c r="C3107" s="6" t="s">
        <v>29</v>
      </c>
      <c r="D3107" s="6">
        <v>9.6</v>
      </c>
      <c r="E3107" s="6">
        <v>7.2959999999999994</v>
      </c>
      <c r="F3107" s="6">
        <v>15</v>
      </c>
      <c r="G3107" s="6" t="s">
        <v>139</v>
      </c>
      <c r="H3107" s="6" t="s">
        <v>26</v>
      </c>
      <c r="I3107" s="6" t="s">
        <v>27</v>
      </c>
      <c r="J3107" s="7">
        <v>42063</v>
      </c>
      <c r="K3107" s="12">
        <f>Ventas[[#This Row],[Unit Price]]*Ventas[[#This Row],[Quantity]]</f>
        <v>144</v>
      </c>
      <c r="L3107" s="12">
        <f>Ventas[[#This Row],[Unit Cost]]*Ventas[[#This Row],[Quantity]]</f>
        <v>109.44</v>
      </c>
      <c r="M3107" s="14">
        <f>Ventas[[#This Row],[Ingresos]]-Ventas[[#This Row],[Costes]]</f>
        <v>34.56</v>
      </c>
      <c r="N3107" s="14" t="str">
        <f>_xlfn.XLOOKUP(Ventas[[#This Row],[Ship Country]],[1]!Countries[Ship Country],[1]!Countries[Area],"No registrado")</f>
        <v>Sud America</v>
      </c>
      <c r="O3107" s="14" t="str">
        <f>_xlfn.XLOOKUP(Ventas[[#This Row],[Ship Country]],[1]!Countries[Ship Country],[1]!Countries[Continent],"No existe")</f>
        <v>America</v>
      </c>
      <c r="P3107" s="15" t="str">
        <f>_xlfn.XLOOKUP(Ventas[[#This Row],[Category]],[2]!ProdManager[Category],[2]!ProdManager[Prod_Manager])</f>
        <v>Peter Stone</v>
      </c>
      <c r="Q3107" s="15">
        <f>YEAR(Ventas[[#This Row],[Order Date]])</f>
        <v>2015</v>
      </c>
      <c r="R3107" s="15" t="str">
        <f>TEXT(Ventas[[#This Row],[Order Date]],"MMM")</f>
        <v>feb</v>
      </c>
    </row>
    <row r="3108" spans="1:18" x14ac:dyDescent="0.25">
      <c r="A3108" s="4">
        <v>10288</v>
      </c>
      <c r="B3108" s="4" t="s">
        <v>142</v>
      </c>
      <c r="C3108" s="4" t="s">
        <v>35</v>
      </c>
      <c r="D3108" s="4">
        <v>10</v>
      </c>
      <c r="E3108" s="4">
        <v>6.7999999999999989</v>
      </c>
      <c r="F3108" s="4">
        <v>10</v>
      </c>
      <c r="G3108" s="4" t="s">
        <v>143</v>
      </c>
      <c r="H3108" s="4" t="s">
        <v>144</v>
      </c>
      <c r="I3108" s="4" t="s">
        <v>116</v>
      </c>
      <c r="J3108" s="5">
        <v>41808</v>
      </c>
      <c r="K3108" s="12">
        <f>Ventas[[#This Row],[Unit Price]]*Ventas[[#This Row],[Quantity]]</f>
        <v>100</v>
      </c>
      <c r="L3108" s="12">
        <f>Ventas[[#This Row],[Unit Cost]]*Ventas[[#This Row],[Quantity]]</f>
        <v>67.999999999999986</v>
      </c>
      <c r="M3108" s="14">
        <f>Ventas[[#This Row],[Ingresos]]-Ventas[[#This Row],[Costes]]</f>
        <v>32.000000000000014</v>
      </c>
      <c r="N3108" s="14" t="str">
        <f>_xlfn.XLOOKUP(Ventas[[#This Row],[Ship Country]],[1]!Countries[Ship Country],[1]!Countries[Area],"No registrado")</f>
        <v>Sud Europe</v>
      </c>
      <c r="O3108" s="14" t="str">
        <f>_xlfn.XLOOKUP(Ventas[[#This Row],[Ship Country]],[1]!Countries[Ship Country],[1]!Countries[Continent],"No existe")</f>
        <v>Europe</v>
      </c>
      <c r="P3108" s="15" t="str">
        <f>_xlfn.XLOOKUP(Ventas[[#This Row],[Category]],[2]!ProdManager[Category],[2]!ProdManager[Prod_Manager])</f>
        <v>Lydia Sinn</v>
      </c>
      <c r="Q3108" s="15">
        <f>YEAR(Ventas[[#This Row],[Order Date]])</f>
        <v>2014</v>
      </c>
      <c r="R3108" s="15" t="str">
        <f>TEXT(Ventas[[#This Row],[Order Date]],"MMM")</f>
        <v>jun</v>
      </c>
    </row>
    <row r="3109" spans="1:18" x14ac:dyDescent="0.25">
      <c r="A3109" s="6">
        <v>10288</v>
      </c>
      <c r="B3109" s="6" t="s">
        <v>145</v>
      </c>
      <c r="C3109" s="6" t="s">
        <v>46</v>
      </c>
      <c r="D3109" s="6">
        <v>5.9</v>
      </c>
      <c r="E3109" s="6">
        <v>4.838000000000001</v>
      </c>
      <c r="F3109" s="6">
        <v>10</v>
      </c>
      <c r="G3109" s="6" t="s">
        <v>143</v>
      </c>
      <c r="H3109" s="6" t="s">
        <v>144</v>
      </c>
      <c r="I3109" s="6" t="s">
        <v>116</v>
      </c>
      <c r="J3109" s="7">
        <v>41953</v>
      </c>
      <c r="K3109" s="12">
        <f>Ventas[[#This Row],[Unit Price]]*Ventas[[#This Row],[Quantity]]</f>
        <v>59</v>
      </c>
      <c r="L3109" s="12">
        <f>Ventas[[#This Row],[Unit Cost]]*Ventas[[#This Row],[Quantity]]</f>
        <v>48.38000000000001</v>
      </c>
      <c r="M3109" s="14">
        <f>Ventas[[#This Row],[Ingresos]]-Ventas[[#This Row],[Costes]]</f>
        <v>10.61999999999999</v>
      </c>
      <c r="N3109" s="14" t="str">
        <f>_xlfn.XLOOKUP(Ventas[[#This Row],[Ship Country]],[1]!Countries[Ship Country],[1]!Countries[Area],"No registrado")</f>
        <v>Sud Europe</v>
      </c>
      <c r="O3109" s="14" t="str">
        <f>_xlfn.XLOOKUP(Ventas[[#This Row],[Ship Country]],[1]!Countries[Ship Country],[1]!Countries[Continent],"No existe")</f>
        <v>Europe</v>
      </c>
      <c r="P3109" s="15" t="str">
        <f>_xlfn.XLOOKUP(Ventas[[#This Row],[Category]],[2]!ProdManager[Category],[2]!ProdManager[Prod_Manager])</f>
        <v>John Matter</v>
      </c>
      <c r="Q3109" s="15">
        <f>YEAR(Ventas[[#This Row],[Order Date]])</f>
        <v>2014</v>
      </c>
      <c r="R3109" s="15" t="str">
        <f>TEXT(Ventas[[#This Row],[Order Date]],"MMM")</f>
        <v>nov</v>
      </c>
    </row>
    <row r="3110" spans="1:18" x14ac:dyDescent="0.25">
      <c r="A3110" s="4">
        <v>10289</v>
      </c>
      <c r="B3110" s="4" t="s">
        <v>146</v>
      </c>
      <c r="C3110" s="4" t="s">
        <v>24</v>
      </c>
      <c r="D3110" s="4">
        <v>8</v>
      </c>
      <c r="E3110" s="4">
        <v>6.5600000000000005</v>
      </c>
      <c r="F3110" s="4">
        <v>30</v>
      </c>
      <c r="G3110" s="4" t="s">
        <v>147</v>
      </c>
      <c r="H3110" s="4" t="s">
        <v>148</v>
      </c>
      <c r="I3110" s="4" t="s">
        <v>149</v>
      </c>
      <c r="J3110" s="5">
        <v>42062</v>
      </c>
      <c r="K3110" s="12">
        <f>Ventas[[#This Row],[Unit Price]]*Ventas[[#This Row],[Quantity]]</f>
        <v>240</v>
      </c>
      <c r="L3110" s="12">
        <f>Ventas[[#This Row],[Unit Cost]]*Ventas[[#This Row],[Quantity]]</f>
        <v>196.8</v>
      </c>
      <c r="M3110" s="14">
        <f>Ventas[[#This Row],[Ingresos]]-Ventas[[#This Row],[Costes]]</f>
        <v>43.199999999999989</v>
      </c>
      <c r="N3110" s="14" t="str">
        <f>_xlfn.XLOOKUP(Ventas[[#This Row],[Ship Country]],[1]!Countries[Ship Country],[1]!Countries[Area],"No registrado")</f>
        <v>Nord Europe</v>
      </c>
      <c r="O3110" s="14" t="str">
        <f>_xlfn.XLOOKUP(Ventas[[#This Row],[Ship Country]],[1]!Countries[Ship Country],[1]!Countries[Continent],"No existe")</f>
        <v>Europe</v>
      </c>
      <c r="P3110" s="15" t="str">
        <f>_xlfn.XLOOKUP(Ventas[[#This Row],[Category]],[2]!ProdManager[Category],[2]!ProdManager[Prod_Manager])</f>
        <v>Lydia Sinn</v>
      </c>
      <c r="Q3110" s="15">
        <f>YEAR(Ventas[[#This Row],[Order Date]])</f>
        <v>2015</v>
      </c>
      <c r="R3110" s="15" t="str">
        <f>TEXT(Ventas[[#This Row],[Order Date]],"MMM")</f>
        <v>feb</v>
      </c>
    </row>
    <row r="3111" spans="1:18" x14ac:dyDescent="0.25">
      <c r="A3111" s="6">
        <v>10289</v>
      </c>
      <c r="B3111" s="6" t="s">
        <v>150</v>
      </c>
      <c r="C3111" s="6" t="s">
        <v>10</v>
      </c>
      <c r="D3111" s="6">
        <v>26.6</v>
      </c>
      <c r="E3111" s="6">
        <v>22.344000000000001</v>
      </c>
      <c r="F3111" s="6">
        <v>90</v>
      </c>
      <c r="G3111" s="6" t="s">
        <v>147</v>
      </c>
      <c r="H3111" s="6" t="s">
        <v>148</v>
      </c>
      <c r="I3111" s="6" t="s">
        <v>149</v>
      </c>
      <c r="J3111" s="7">
        <v>42128</v>
      </c>
      <c r="K3111" s="12">
        <f>Ventas[[#This Row],[Unit Price]]*Ventas[[#This Row],[Quantity]]</f>
        <v>2394</v>
      </c>
      <c r="L3111" s="12">
        <f>Ventas[[#This Row],[Unit Cost]]*Ventas[[#This Row],[Quantity]]</f>
        <v>2010.96</v>
      </c>
      <c r="M3111" s="14">
        <f>Ventas[[#This Row],[Ingresos]]-Ventas[[#This Row],[Costes]]</f>
        <v>383.03999999999996</v>
      </c>
      <c r="N3111" s="14" t="str">
        <f>_xlfn.XLOOKUP(Ventas[[#This Row],[Ship Country]],[1]!Countries[Ship Country],[1]!Countries[Area],"No registrado")</f>
        <v>Nord Europe</v>
      </c>
      <c r="O3111" s="14" t="str">
        <f>_xlfn.XLOOKUP(Ventas[[#This Row],[Ship Country]],[1]!Countries[Ship Country],[1]!Countries[Continent],"No existe")</f>
        <v>Europe</v>
      </c>
      <c r="P3111" s="15" t="str">
        <f>_xlfn.XLOOKUP(Ventas[[#This Row],[Category]],[2]!ProdManager[Category],[2]!ProdManager[Prod_Manager])</f>
        <v>Marc Caine</v>
      </c>
      <c r="Q3111" s="15">
        <f>YEAR(Ventas[[#This Row],[Order Date]])</f>
        <v>2015</v>
      </c>
      <c r="R3111" s="15" t="str">
        <f>TEXT(Ventas[[#This Row],[Order Date]],"MMM")</f>
        <v>may</v>
      </c>
    </row>
    <row r="3112" spans="1:18" x14ac:dyDescent="0.25">
      <c r="A3112" s="4">
        <v>10290</v>
      </c>
      <c r="B3112" s="4" t="s">
        <v>69</v>
      </c>
      <c r="C3112" s="4" t="s">
        <v>24</v>
      </c>
      <c r="D3112" s="4">
        <v>17</v>
      </c>
      <c r="E3112" s="4">
        <v>13.770000000000001</v>
      </c>
      <c r="F3112" s="4">
        <v>20</v>
      </c>
      <c r="G3112" s="4" t="s">
        <v>151</v>
      </c>
      <c r="H3112" s="4" t="s">
        <v>152</v>
      </c>
      <c r="I3112" s="4" t="s">
        <v>27</v>
      </c>
      <c r="J3112" s="5">
        <v>42115</v>
      </c>
      <c r="K3112" s="12">
        <f>Ventas[[#This Row],[Unit Price]]*Ventas[[#This Row],[Quantity]]</f>
        <v>340</v>
      </c>
      <c r="L3112" s="12">
        <f>Ventas[[#This Row],[Unit Cost]]*Ventas[[#This Row],[Quantity]]</f>
        <v>275.40000000000003</v>
      </c>
      <c r="M3112" s="14">
        <f>Ventas[[#This Row],[Ingresos]]-Ventas[[#This Row],[Costes]]</f>
        <v>64.599999999999966</v>
      </c>
      <c r="N3112" s="14" t="str">
        <f>_xlfn.XLOOKUP(Ventas[[#This Row],[Ship Country]],[1]!Countries[Ship Country],[1]!Countries[Area],"No registrado")</f>
        <v>Sud America</v>
      </c>
      <c r="O3112" s="14" t="str">
        <f>_xlfn.XLOOKUP(Ventas[[#This Row],[Ship Country]],[1]!Countries[Ship Country],[1]!Countries[Continent],"No existe")</f>
        <v>America</v>
      </c>
      <c r="P3112" s="15" t="str">
        <f>_xlfn.XLOOKUP(Ventas[[#This Row],[Category]],[2]!ProdManager[Category],[2]!ProdManager[Prod_Manager])</f>
        <v>Lydia Sinn</v>
      </c>
      <c r="Q3112" s="15">
        <f>YEAR(Ventas[[#This Row],[Order Date]])</f>
        <v>2015</v>
      </c>
      <c r="R3112" s="15" t="str">
        <f>TEXT(Ventas[[#This Row],[Order Date]],"MMM")</f>
        <v>abr</v>
      </c>
    </row>
    <row r="3113" spans="1:18" x14ac:dyDescent="0.25">
      <c r="A3113" s="6">
        <v>10290</v>
      </c>
      <c r="B3113" s="6" t="s">
        <v>102</v>
      </c>
      <c r="C3113" s="6" t="s">
        <v>46</v>
      </c>
      <c r="D3113" s="6">
        <v>99</v>
      </c>
      <c r="E3113" s="6">
        <v>76.23</v>
      </c>
      <c r="F3113" s="6">
        <v>15</v>
      </c>
      <c r="G3113" s="6" t="s">
        <v>151</v>
      </c>
      <c r="H3113" s="6" t="s">
        <v>152</v>
      </c>
      <c r="I3113" s="6" t="s">
        <v>27</v>
      </c>
      <c r="J3113" s="7">
        <v>41755</v>
      </c>
      <c r="K3113" s="12">
        <f>Ventas[[#This Row],[Unit Price]]*Ventas[[#This Row],[Quantity]]</f>
        <v>1485</v>
      </c>
      <c r="L3113" s="12">
        <f>Ventas[[#This Row],[Unit Cost]]*Ventas[[#This Row],[Quantity]]</f>
        <v>1143.45</v>
      </c>
      <c r="M3113" s="14">
        <f>Ventas[[#This Row],[Ingresos]]-Ventas[[#This Row],[Costes]]</f>
        <v>341.54999999999995</v>
      </c>
      <c r="N3113" s="14" t="str">
        <f>_xlfn.XLOOKUP(Ventas[[#This Row],[Ship Country]],[1]!Countries[Ship Country],[1]!Countries[Area],"No registrado")</f>
        <v>Sud America</v>
      </c>
      <c r="O3113" s="14" t="str">
        <f>_xlfn.XLOOKUP(Ventas[[#This Row],[Ship Country]],[1]!Countries[Ship Country],[1]!Countries[Continent],"No existe")</f>
        <v>America</v>
      </c>
      <c r="P3113" s="15" t="str">
        <f>_xlfn.XLOOKUP(Ventas[[#This Row],[Category]],[2]!ProdManager[Category],[2]!ProdManager[Prod_Manager])</f>
        <v>John Matter</v>
      </c>
      <c r="Q3113" s="15">
        <f>YEAR(Ventas[[#This Row],[Order Date]])</f>
        <v>2014</v>
      </c>
      <c r="R3113" s="15" t="str">
        <f>TEXT(Ventas[[#This Row],[Order Date]],"MMM")</f>
        <v>abr</v>
      </c>
    </row>
    <row r="3114" spans="1:18" x14ac:dyDescent="0.25">
      <c r="A3114" s="4">
        <v>10290</v>
      </c>
      <c r="B3114" s="4" t="s">
        <v>41</v>
      </c>
      <c r="C3114" s="4" t="s">
        <v>35</v>
      </c>
      <c r="D3114" s="4">
        <v>16</v>
      </c>
      <c r="E3114" s="4">
        <v>10.4</v>
      </c>
      <c r="F3114" s="4">
        <v>15</v>
      </c>
      <c r="G3114" s="4" t="s">
        <v>151</v>
      </c>
      <c r="H3114" s="4" t="s">
        <v>152</v>
      </c>
      <c r="I3114" s="4" t="s">
        <v>27</v>
      </c>
      <c r="J3114" s="5">
        <v>41802</v>
      </c>
      <c r="K3114" s="12">
        <f>Ventas[[#This Row],[Unit Price]]*Ventas[[#This Row],[Quantity]]</f>
        <v>240</v>
      </c>
      <c r="L3114" s="12">
        <f>Ventas[[#This Row],[Unit Cost]]*Ventas[[#This Row],[Quantity]]</f>
        <v>156</v>
      </c>
      <c r="M3114" s="14">
        <f>Ventas[[#This Row],[Ingresos]]-Ventas[[#This Row],[Costes]]</f>
        <v>84</v>
      </c>
      <c r="N3114" s="14" t="str">
        <f>_xlfn.XLOOKUP(Ventas[[#This Row],[Ship Country]],[1]!Countries[Ship Country],[1]!Countries[Area],"No registrado")</f>
        <v>Sud America</v>
      </c>
      <c r="O3114" s="14" t="str">
        <f>_xlfn.XLOOKUP(Ventas[[#This Row],[Ship Country]],[1]!Countries[Ship Country],[1]!Countries[Continent],"No existe")</f>
        <v>America</v>
      </c>
      <c r="P3114" s="15" t="str">
        <f>_xlfn.XLOOKUP(Ventas[[#This Row],[Category]],[2]!ProdManager[Category],[2]!ProdManager[Prod_Manager])</f>
        <v>Lydia Sinn</v>
      </c>
      <c r="Q3114" s="15">
        <f>YEAR(Ventas[[#This Row],[Order Date]])</f>
        <v>2014</v>
      </c>
      <c r="R3114" s="15" t="str">
        <f>TEXT(Ventas[[#This Row],[Order Date]],"MMM")</f>
        <v>jun</v>
      </c>
    </row>
    <row r="3115" spans="1:18" x14ac:dyDescent="0.25">
      <c r="A3115" s="6">
        <v>10290</v>
      </c>
      <c r="B3115" s="6" t="s">
        <v>61</v>
      </c>
      <c r="C3115" s="6" t="s">
        <v>24</v>
      </c>
      <c r="D3115" s="6">
        <v>10.4</v>
      </c>
      <c r="E3115" s="6">
        <v>7.5919999999999996</v>
      </c>
      <c r="F3115" s="6">
        <v>10</v>
      </c>
      <c r="G3115" s="6" t="s">
        <v>151</v>
      </c>
      <c r="H3115" s="6" t="s">
        <v>152</v>
      </c>
      <c r="I3115" s="6" t="s">
        <v>27</v>
      </c>
      <c r="J3115" s="7">
        <v>42081</v>
      </c>
      <c r="K3115" s="12">
        <f>Ventas[[#This Row],[Unit Price]]*Ventas[[#This Row],[Quantity]]</f>
        <v>104</v>
      </c>
      <c r="L3115" s="12">
        <f>Ventas[[#This Row],[Unit Cost]]*Ventas[[#This Row],[Quantity]]</f>
        <v>75.92</v>
      </c>
      <c r="M3115" s="14">
        <f>Ventas[[#This Row],[Ingresos]]-Ventas[[#This Row],[Costes]]</f>
        <v>28.08</v>
      </c>
      <c r="N3115" s="14" t="str">
        <f>_xlfn.XLOOKUP(Ventas[[#This Row],[Ship Country]],[1]!Countries[Ship Country],[1]!Countries[Area],"No registrado")</f>
        <v>Sud America</v>
      </c>
      <c r="O3115" s="14" t="str">
        <f>_xlfn.XLOOKUP(Ventas[[#This Row],[Ship Country]],[1]!Countries[Ship Country],[1]!Countries[Continent],"No existe")</f>
        <v>America</v>
      </c>
      <c r="P3115" s="15" t="str">
        <f>_xlfn.XLOOKUP(Ventas[[#This Row],[Category]],[2]!ProdManager[Category],[2]!ProdManager[Prod_Manager])</f>
        <v>Lydia Sinn</v>
      </c>
      <c r="Q3115" s="15">
        <f>YEAR(Ventas[[#This Row],[Order Date]])</f>
        <v>2015</v>
      </c>
      <c r="R3115" s="15" t="str">
        <f>TEXT(Ventas[[#This Row],[Order Date]],"MMM")</f>
        <v>mar</v>
      </c>
    </row>
    <row r="3116" spans="1:18" x14ac:dyDescent="0.25">
      <c r="A3116" s="4">
        <v>10291</v>
      </c>
      <c r="B3116" s="4" t="s">
        <v>22</v>
      </c>
      <c r="C3116" s="4" t="s">
        <v>18</v>
      </c>
      <c r="D3116" s="4">
        <v>42.4</v>
      </c>
      <c r="E3116" s="4">
        <v>33.072000000000003</v>
      </c>
      <c r="F3116" s="4">
        <v>20</v>
      </c>
      <c r="G3116" s="4" t="s">
        <v>80</v>
      </c>
      <c r="H3116" s="4" t="s">
        <v>26</v>
      </c>
      <c r="I3116" s="4" t="s">
        <v>27</v>
      </c>
      <c r="J3116" s="5">
        <v>41904</v>
      </c>
      <c r="K3116" s="12">
        <f>Ventas[[#This Row],[Unit Price]]*Ventas[[#This Row],[Quantity]]</f>
        <v>848</v>
      </c>
      <c r="L3116" s="12">
        <f>Ventas[[#This Row],[Unit Cost]]*Ventas[[#This Row],[Quantity]]</f>
        <v>661.44</v>
      </c>
      <c r="M3116" s="14">
        <f>Ventas[[#This Row],[Ingresos]]-Ventas[[#This Row],[Costes]]</f>
        <v>186.55999999999995</v>
      </c>
      <c r="N3116" s="14" t="str">
        <f>_xlfn.XLOOKUP(Ventas[[#This Row],[Ship Country]],[1]!Countries[Ship Country],[1]!Countries[Area],"No registrado")</f>
        <v>Sud America</v>
      </c>
      <c r="O3116" s="14" t="str">
        <f>_xlfn.XLOOKUP(Ventas[[#This Row],[Ship Country]],[1]!Countries[Ship Country],[1]!Countries[Continent],"No existe")</f>
        <v>America</v>
      </c>
      <c r="P3116" s="15" t="str">
        <f>_xlfn.XLOOKUP(Ventas[[#This Row],[Category]],[2]!ProdManager[Category],[2]!ProdManager[Prod_Manager])</f>
        <v>Marc Caine</v>
      </c>
      <c r="Q3116" s="15">
        <f>YEAR(Ventas[[#This Row],[Order Date]])</f>
        <v>2014</v>
      </c>
      <c r="R3116" s="15" t="str">
        <f>TEXT(Ventas[[#This Row],[Order Date]],"MMM")</f>
        <v>sep</v>
      </c>
    </row>
    <row r="3117" spans="1:18" x14ac:dyDescent="0.25">
      <c r="A3117" s="6">
        <v>10291</v>
      </c>
      <c r="B3117" s="6" t="s">
        <v>118</v>
      </c>
      <c r="C3117" s="6" t="s">
        <v>29</v>
      </c>
      <c r="D3117" s="6">
        <v>4.8</v>
      </c>
      <c r="E3117" s="6">
        <v>3.5999999999999996</v>
      </c>
      <c r="F3117" s="6">
        <v>20</v>
      </c>
      <c r="G3117" s="6" t="s">
        <v>80</v>
      </c>
      <c r="H3117" s="6" t="s">
        <v>26</v>
      </c>
      <c r="I3117" s="6" t="s">
        <v>27</v>
      </c>
      <c r="J3117" s="7">
        <v>41857</v>
      </c>
      <c r="K3117" s="12">
        <f>Ventas[[#This Row],[Unit Price]]*Ventas[[#This Row],[Quantity]]</f>
        <v>96</v>
      </c>
      <c r="L3117" s="12">
        <f>Ventas[[#This Row],[Unit Cost]]*Ventas[[#This Row],[Quantity]]</f>
        <v>72</v>
      </c>
      <c r="M3117" s="14">
        <f>Ventas[[#This Row],[Ingresos]]-Ventas[[#This Row],[Costes]]</f>
        <v>24</v>
      </c>
      <c r="N3117" s="14" t="str">
        <f>_xlfn.XLOOKUP(Ventas[[#This Row],[Ship Country]],[1]!Countries[Ship Country],[1]!Countries[Area],"No registrado")</f>
        <v>Sud America</v>
      </c>
      <c r="O3117" s="14" t="str">
        <f>_xlfn.XLOOKUP(Ventas[[#This Row],[Ship Country]],[1]!Countries[Ship Country],[1]!Countries[Continent],"No existe")</f>
        <v>America</v>
      </c>
      <c r="P3117" s="15" t="str">
        <f>_xlfn.XLOOKUP(Ventas[[#This Row],[Category]],[2]!ProdManager[Category],[2]!ProdManager[Prod_Manager])</f>
        <v>Peter Stone</v>
      </c>
      <c r="Q3117" s="15">
        <f>YEAR(Ventas[[#This Row],[Order Date]])</f>
        <v>2014</v>
      </c>
      <c r="R3117" s="15" t="str">
        <f>TEXT(Ventas[[#This Row],[Order Date]],"MMM")</f>
        <v>ago</v>
      </c>
    </row>
    <row r="3118" spans="1:18" x14ac:dyDescent="0.25">
      <c r="A3118" s="4">
        <v>10291</v>
      </c>
      <c r="B3118" s="4" t="s">
        <v>122</v>
      </c>
      <c r="C3118" s="4" t="s">
        <v>24</v>
      </c>
      <c r="D3118" s="4">
        <v>15.5</v>
      </c>
      <c r="E3118" s="4">
        <v>12.09</v>
      </c>
      <c r="F3118" s="4">
        <v>24</v>
      </c>
      <c r="G3118" s="4" t="s">
        <v>80</v>
      </c>
      <c r="H3118" s="4" t="s">
        <v>26</v>
      </c>
      <c r="I3118" s="4" t="s">
        <v>27</v>
      </c>
      <c r="J3118" s="5">
        <v>41872</v>
      </c>
      <c r="K3118" s="12">
        <f>Ventas[[#This Row],[Unit Price]]*Ventas[[#This Row],[Quantity]]</f>
        <v>372</v>
      </c>
      <c r="L3118" s="12">
        <f>Ventas[[#This Row],[Unit Cost]]*Ventas[[#This Row],[Quantity]]</f>
        <v>290.15999999999997</v>
      </c>
      <c r="M3118" s="14">
        <f>Ventas[[#This Row],[Ingresos]]-Ventas[[#This Row],[Costes]]</f>
        <v>81.840000000000032</v>
      </c>
      <c r="N3118" s="14" t="str">
        <f>_xlfn.XLOOKUP(Ventas[[#This Row],[Ship Country]],[1]!Countries[Ship Country],[1]!Countries[Area],"No registrado")</f>
        <v>Sud America</v>
      </c>
      <c r="O3118" s="14" t="str">
        <f>_xlfn.XLOOKUP(Ventas[[#This Row],[Ship Country]],[1]!Countries[Ship Country],[1]!Countries[Continent],"No existe")</f>
        <v>America</v>
      </c>
      <c r="P3118" s="15" t="str">
        <f>_xlfn.XLOOKUP(Ventas[[#This Row],[Category]],[2]!ProdManager[Category],[2]!ProdManager[Prod_Manager])</f>
        <v>Lydia Sinn</v>
      </c>
      <c r="Q3118" s="15">
        <f>YEAR(Ventas[[#This Row],[Order Date]])</f>
        <v>2014</v>
      </c>
      <c r="R3118" s="15" t="str">
        <f>TEXT(Ventas[[#This Row],[Order Date]],"MMM")</f>
        <v>ago</v>
      </c>
    </row>
    <row r="3119" spans="1:18" x14ac:dyDescent="0.25">
      <c r="A3119" s="6">
        <v>10292</v>
      </c>
      <c r="B3119" s="6" t="s">
        <v>34</v>
      </c>
      <c r="C3119" s="6" t="s">
        <v>35</v>
      </c>
      <c r="D3119" s="6">
        <v>64.8</v>
      </c>
      <c r="E3119" s="6">
        <v>42.767999999999994</v>
      </c>
      <c r="F3119" s="6">
        <v>20</v>
      </c>
      <c r="G3119" s="6" t="s">
        <v>153</v>
      </c>
      <c r="H3119" s="6" t="s">
        <v>152</v>
      </c>
      <c r="I3119" s="6" t="s">
        <v>27</v>
      </c>
      <c r="J3119" s="7">
        <v>42210</v>
      </c>
      <c r="K3119" s="12">
        <f>Ventas[[#This Row],[Unit Price]]*Ventas[[#This Row],[Quantity]]</f>
        <v>1296</v>
      </c>
      <c r="L3119" s="12">
        <f>Ventas[[#This Row],[Unit Cost]]*Ventas[[#This Row],[Quantity]]</f>
        <v>855.3599999999999</v>
      </c>
      <c r="M3119" s="14">
        <f>Ventas[[#This Row],[Ingresos]]-Ventas[[#This Row],[Costes]]</f>
        <v>440.6400000000001</v>
      </c>
      <c r="N3119" s="14" t="str">
        <f>_xlfn.XLOOKUP(Ventas[[#This Row],[Ship Country]],[1]!Countries[Ship Country],[1]!Countries[Area],"No registrado")</f>
        <v>Sud America</v>
      </c>
      <c r="O3119" s="14" t="str">
        <f>_xlfn.XLOOKUP(Ventas[[#This Row],[Ship Country]],[1]!Countries[Ship Country],[1]!Countries[Continent],"No existe")</f>
        <v>America</v>
      </c>
      <c r="P3119" s="15" t="str">
        <f>_xlfn.XLOOKUP(Ventas[[#This Row],[Category]],[2]!ProdManager[Category],[2]!ProdManager[Prod_Manager])</f>
        <v>Lydia Sinn</v>
      </c>
      <c r="Q3119" s="15">
        <f>YEAR(Ventas[[#This Row],[Order Date]])</f>
        <v>2015</v>
      </c>
      <c r="R3119" s="15" t="str">
        <f>TEXT(Ventas[[#This Row],[Order Date]],"MMM")</f>
        <v>jul</v>
      </c>
    </row>
    <row r="3120" spans="1:18" x14ac:dyDescent="0.25">
      <c r="A3120" s="4">
        <v>10293</v>
      </c>
      <c r="B3120" s="4" t="s">
        <v>154</v>
      </c>
      <c r="C3120" s="4" t="s">
        <v>29</v>
      </c>
      <c r="D3120" s="4">
        <v>50</v>
      </c>
      <c r="E3120" s="4">
        <v>37.5</v>
      </c>
      <c r="F3120" s="4">
        <v>12</v>
      </c>
      <c r="G3120" s="4" t="s">
        <v>117</v>
      </c>
      <c r="H3120" s="4" t="s">
        <v>73</v>
      </c>
      <c r="I3120" s="4" t="s">
        <v>74</v>
      </c>
      <c r="J3120" s="5">
        <v>42063</v>
      </c>
      <c r="K3120" s="12">
        <f>Ventas[[#This Row],[Unit Price]]*Ventas[[#This Row],[Quantity]]</f>
        <v>600</v>
      </c>
      <c r="L3120" s="12">
        <f>Ventas[[#This Row],[Unit Cost]]*Ventas[[#This Row],[Quantity]]</f>
        <v>450</v>
      </c>
      <c r="M3120" s="14">
        <f>Ventas[[#This Row],[Ingresos]]-Ventas[[#This Row],[Costes]]</f>
        <v>150</v>
      </c>
      <c r="N3120" s="14" t="str">
        <f>_xlfn.XLOOKUP(Ventas[[#This Row],[Ship Country]],[1]!Countries[Ship Country],[1]!Countries[Area],"No registrado")</f>
        <v>Sud America</v>
      </c>
      <c r="O3120" s="14" t="str">
        <f>_xlfn.XLOOKUP(Ventas[[#This Row],[Ship Country]],[1]!Countries[Ship Country],[1]!Countries[Continent],"No existe")</f>
        <v>America</v>
      </c>
      <c r="P3120" s="15" t="str">
        <f>_xlfn.XLOOKUP(Ventas[[#This Row],[Category]],[2]!ProdManager[Category],[2]!ProdManager[Prod_Manager])</f>
        <v>Peter Stone</v>
      </c>
      <c r="Q3120" s="15">
        <f>YEAR(Ventas[[#This Row],[Order Date]])</f>
        <v>2015</v>
      </c>
      <c r="R3120" s="15" t="str">
        <f>TEXT(Ventas[[#This Row],[Order Date]],"MMM")</f>
        <v>feb</v>
      </c>
    </row>
    <row r="3121" spans="1:18" x14ac:dyDescent="0.25">
      <c r="A3121" s="6">
        <v>10293</v>
      </c>
      <c r="B3121" s="6" t="s">
        <v>51</v>
      </c>
      <c r="C3121" s="6" t="s">
        <v>43</v>
      </c>
      <c r="D3121" s="6">
        <v>3.6</v>
      </c>
      <c r="E3121" s="6">
        <v>3.24</v>
      </c>
      <c r="F3121" s="6">
        <v>10</v>
      </c>
      <c r="G3121" s="6" t="s">
        <v>117</v>
      </c>
      <c r="H3121" s="6" t="s">
        <v>73</v>
      </c>
      <c r="I3121" s="6" t="s">
        <v>74</v>
      </c>
      <c r="J3121" s="7">
        <v>41816</v>
      </c>
      <c r="K3121" s="12">
        <f>Ventas[[#This Row],[Unit Price]]*Ventas[[#This Row],[Quantity]]</f>
        <v>36</v>
      </c>
      <c r="L3121" s="12">
        <f>Ventas[[#This Row],[Unit Cost]]*Ventas[[#This Row],[Quantity]]</f>
        <v>32.400000000000006</v>
      </c>
      <c r="M3121" s="14">
        <f>Ventas[[#This Row],[Ingresos]]-Ventas[[#This Row],[Costes]]</f>
        <v>3.5999999999999943</v>
      </c>
      <c r="N3121" s="14" t="str">
        <f>_xlfn.XLOOKUP(Ventas[[#This Row],[Ship Country]],[1]!Countries[Ship Country],[1]!Countries[Area],"No registrado")</f>
        <v>Sud America</v>
      </c>
      <c r="O3121" s="14" t="str">
        <f>_xlfn.XLOOKUP(Ventas[[#This Row],[Ship Country]],[1]!Countries[Ship Country],[1]!Countries[Continent],"No existe")</f>
        <v>America</v>
      </c>
      <c r="P3121" s="15" t="str">
        <f>_xlfn.XLOOKUP(Ventas[[#This Row],[Category]],[2]!ProdManager[Category],[2]!ProdManager[Prod_Manager])</f>
        <v>John Matter</v>
      </c>
      <c r="Q3121" s="15">
        <f>YEAR(Ventas[[#This Row],[Order Date]])</f>
        <v>2014</v>
      </c>
      <c r="R3121" s="15" t="str">
        <f>TEXT(Ventas[[#This Row],[Order Date]],"MMM")</f>
        <v>jun</v>
      </c>
    </row>
    <row r="3122" spans="1:18" x14ac:dyDescent="0.25">
      <c r="A3122" s="4">
        <v>10293</v>
      </c>
      <c r="B3122" s="4" t="s">
        <v>125</v>
      </c>
      <c r="C3122" s="4" t="s">
        <v>24</v>
      </c>
      <c r="D3122" s="4">
        <v>35.1</v>
      </c>
      <c r="E3122" s="4">
        <v>24.920999999999999</v>
      </c>
      <c r="F3122" s="4">
        <v>50</v>
      </c>
      <c r="G3122" s="4" t="s">
        <v>117</v>
      </c>
      <c r="H3122" s="4" t="s">
        <v>73</v>
      </c>
      <c r="I3122" s="4" t="s">
        <v>74</v>
      </c>
      <c r="J3122" s="5">
        <v>41702</v>
      </c>
      <c r="K3122" s="12">
        <f>Ventas[[#This Row],[Unit Price]]*Ventas[[#This Row],[Quantity]]</f>
        <v>1755</v>
      </c>
      <c r="L3122" s="12">
        <f>Ventas[[#This Row],[Unit Cost]]*Ventas[[#This Row],[Quantity]]</f>
        <v>1246.05</v>
      </c>
      <c r="M3122" s="14">
        <f>Ventas[[#This Row],[Ingresos]]-Ventas[[#This Row],[Costes]]</f>
        <v>508.95000000000005</v>
      </c>
      <c r="N3122" s="14" t="str">
        <f>_xlfn.XLOOKUP(Ventas[[#This Row],[Ship Country]],[1]!Countries[Ship Country],[1]!Countries[Area],"No registrado")</f>
        <v>Sud America</v>
      </c>
      <c r="O3122" s="14" t="str">
        <f>_xlfn.XLOOKUP(Ventas[[#This Row],[Ship Country]],[1]!Countries[Ship Country],[1]!Countries[Continent],"No existe")</f>
        <v>America</v>
      </c>
      <c r="P3122" s="15" t="str">
        <f>_xlfn.XLOOKUP(Ventas[[#This Row],[Category]],[2]!ProdManager[Category],[2]!ProdManager[Prod_Manager])</f>
        <v>Lydia Sinn</v>
      </c>
      <c r="Q3122" s="15">
        <f>YEAR(Ventas[[#This Row],[Order Date]])</f>
        <v>2014</v>
      </c>
      <c r="R3122" s="15" t="str">
        <f>TEXT(Ventas[[#This Row],[Order Date]],"MMM")</f>
        <v>mar</v>
      </c>
    </row>
    <row r="3123" spans="1:18" x14ac:dyDescent="0.25">
      <c r="A3123" s="6">
        <v>10293</v>
      </c>
      <c r="B3123" s="6" t="s">
        <v>129</v>
      </c>
      <c r="C3123" s="6" t="s">
        <v>43</v>
      </c>
      <c r="D3123" s="6">
        <v>6.2</v>
      </c>
      <c r="E3123" s="6">
        <v>5.6420000000000003</v>
      </c>
      <c r="F3123" s="6">
        <v>60</v>
      </c>
      <c r="G3123" s="6" t="s">
        <v>117</v>
      </c>
      <c r="H3123" s="6" t="s">
        <v>73</v>
      </c>
      <c r="I3123" s="6" t="s">
        <v>74</v>
      </c>
      <c r="J3123" s="7">
        <v>41697</v>
      </c>
      <c r="K3123" s="12">
        <f>Ventas[[#This Row],[Unit Price]]*Ventas[[#This Row],[Quantity]]</f>
        <v>372</v>
      </c>
      <c r="L3123" s="12">
        <f>Ventas[[#This Row],[Unit Cost]]*Ventas[[#This Row],[Quantity]]</f>
        <v>338.52000000000004</v>
      </c>
      <c r="M3123" s="14">
        <f>Ventas[[#This Row],[Ingresos]]-Ventas[[#This Row],[Costes]]</f>
        <v>33.479999999999961</v>
      </c>
      <c r="N3123" s="14" t="str">
        <f>_xlfn.XLOOKUP(Ventas[[#This Row],[Ship Country]],[1]!Countries[Ship Country],[1]!Countries[Area],"No registrado")</f>
        <v>Sud America</v>
      </c>
      <c r="O3123" s="14" t="str">
        <f>_xlfn.XLOOKUP(Ventas[[#This Row],[Ship Country]],[1]!Countries[Ship Country],[1]!Countries[Continent],"No existe")</f>
        <v>America</v>
      </c>
      <c r="P3123" s="15" t="str">
        <f>_xlfn.XLOOKUP(Ventas[[#This Row],[Category]],[2]!ProdManager[Category],[2]!ProdManager[Prod_Manager])</f>
        <v>John Matter</v>
      </c>
      <c r="Q3123" s="15">
        <f>YEAR(Ventas[[#This Row],[Order Date]])</f>
        <v>2014</v>
      </c>
      <c r="R3123" s="15" t="str">
        <f>TEXT(Ventas[[#This Row],[Order Date]],"MMM")</f>
        <v>feb</v>
      </c>
    </row>
    <row r="3124" spans="1:18" x14ac:dyDescent="0.25">
      <c r="A3124" s="4">
        <v>10294</v>
      </c>
      <c r="B3124" s="4" t="s">
        <v>40</v>
      </c>
      <c r="C3124" s="4" t="s">
        <v>15</v>
      </c>
      <c r="D3124" s="4">
        <v>27.2</v>
      </c>
      <c r="E3124" s="4">
        <v>21.216000000000001</v>
      </c>
      <c r="F3124" s="4">
        <v>21</v>
      </c>
      <c r="G3124" s="4" t="s">
        <v>82</v>
      </c>
      <c r="H3124" s="4" t="s">
        <v>83</v>
      </c>
      <c r="I3124" s="4" t="s">
        <v>84</v>
      </c>
      <c r="J3124" s="5">
        <v>41836</v>
      </c>
      <c r="K3124" s="12">
        <f>Ventas[[#This Row],[Unit Price]]*Ventas[[#This Row],[Quantity]]</f>
        <v>571.19999999999993</v>
      </c>
      <c r="L3124" s="12">
        <f>Ventas[[#This Row],[Unit Cost]]*Ventas[[#This Row],[Quantity]]</f>
        <v>445.536</v>
      </c>
      <c r="M3124" s="14">
        <f>Ventas[[#This Row],[Ingresos]]-Ventas[[#This Row],[Costes]]</f>
        <v>125.66399999999993</v>
      </c>
      <c r="N3124" s="14" t="str">
        <f>_xlfn.XLOOKUP(Ventas[[#This Row],[Ship Country]],[1]!Countries[Ship Country],[1]!Countries[Area],"No registrado")</f>
        <v>Nord America</v>
      </c>
      <c r="O3124" s="14" t="str">
        <f>_xlfn.XLOOKUP(Ventas[[#This Row],[Ship Country]],[1]!Countries[Ship Country],[1]!Countries[Continent],"No existe")</f>
        <v>America</v>
      </c>
      <c r="P3124" s="15" t="str">
        <f>_xlfn.XLOOKUP(Ventas[[#This Row],[Category]],[2]!ProdManager[Category],[2]!ProdManager[Prod_Manager])</f>
        <v>Peter Stone</v>
      </c>
      <c r="Q3124" s="15">
        <f>YEAR(Ventas[[#This Row],[Order Date]])</f>
        <v>2014</v>
      </c>
      <c r="R3124" s="15" t="str">
        <f>TEXT(Ventas[[#This Row],[Order Date]],"MMM")</f>
        <v>jul</v>
      </c>
    </row>
    <row r="3125" spans="1:18" x14ac:dyDescent="0.25">
      <c r="A3125" s="6">
        <v>10294</v>
      </c>
      <c r="B3125" s="6" t="s">
        <v>129</v>
      </c>
      <c r="C3125" s="6" t="s">
        <v>43</v>
      </c>
      <c r="D3125" s="6">
        <v>6.2</v>
      </c>
      <c r="E3125" s="6">
        <v>5.58</v>
      </c>
      <c r="F3125" s="6">
        <v>60</v>
      </c>
      <c r="G3125" s="6" t="s">
        <v>82</v>
      </c>
      <c r="H3125" s="6" t="s">
        <v>83</v>
      </c>
      <c r="I3125" s="6" t="s">
        <v>84</v>
      </c>
      <c r="J3125" s="7">
        <v>42100</v>
      </c>
      <c r="K3125" s="12">
        <f>Ventas[[#This Row],[Unit Price]]*Ventas[[#This Row],[Quantity]]</f>
        <v>372</v>
      </c>
      <c r="L3125" s="12">
        <f>Ventas[[#This Row],[Unit Cost]]*Ventas[[#This Row],[Quantity]]</f>
        <v>334.8</v>
      </c>
      <c r="M3125" s="14">
        <f>Ventas[[#This Row],[Ingresos]]-Ventas[[#This Row],[Costes]]</f>
        <v>37.199999999999989</v>
      </c>
      <c r="N3125" s="14" t="str">
        <f>_xlfn.XLOOKUP(Ventas[[#This Row],[Ship Country]],[1]!Countries[Ship Country],[1]!Countries[Area],"No registrado")</f>
        <v>Nord America</v>
      </c>
      <c r="O3125" s="14" t="str">
        <f>_xlfn.XLOOKUP(Ventas[[#This Row],[Ship Country]],[1]!Countries[Ship Country],[1]!Countries[Continent],"No existe")</f>
        <v>America</v>
      </c>
      <c r="P3125" s="15" t="str">
        <f>_xlfn.XLOOKUP(Ventas[[#This Row],[Category]],[2]!ProdManager[Category],[2]!ProdManager[Prod_Manager])</f>
        <v>John Matter</v>
      </c>
      <c r="Q3125" s="15">
        <f>YEAR(Ventas[[#This Row],[Order Date]])</f>
        <v>2015</v>
      </c>
      <c r="R3125" s="15" t="str">
        <f>TEXT(Ventas[[#This Row],[Order Date]],"MMM")</f>
        <v>abr</v>
      </c>
    </row>
    <row r="3126" spans="1:18" x14ac:dyDescent="0.25">
      <c r="A3126" s="4">
        <v>10294</v>
      </c>
      <c r="B3126" s="4" t="s">
        <v>107</v>
      </c>
      <c r="C3126" s="4" t="s">
        <v>43</v>
      </c>
      <c r="D3126" s="4">
        <v>36.799999999999997</v>
      </c>
      <c r="E3126" s="4">
        <v>32.384</v>
      </c>
      <c r="F3126" s="4">
        <v>15</v>
      </c>
      <c r="G3126" s="4" t="s">
        <v>82</v>
      </c>
      <c r="H3126" s="4" t="s">
        <v>83</v>
      </c>
      <c r="I3126" s="4" t="s">
        <v>84</v>
      </c>
      <c r="J3126" s="5">
        <v>41754</v>
      </c>
      <c r="K3126" s="12">
        <f>Ventas[[#This Row],[Unit Price]]*Ventas[[#This Row],[Quantity]]</f>
        <v>552</v>
      </c>
      <c r="L3126" s="12">
        <f>Ventas[[#This Row],[Unit Cost]]*Ventas[[#This Row],[Quantity]]</f>
        <v>485.76</v>
      </c>
      <c r="M3126" s="14">
        <f>Ventas[[#This Row],[Ingresos]]-Ventas[[#This Row],[Costes]]</f>
        <v>66.240000000000009</v>
      </c>
      <c r="N3126" s="14" t="str">
        <f>_xlfn.XLOOKUP(Ventas[[#This Row],[Ship Country]],[1]!Countries[Ship Country],[1]!Countries[Area],"No registrado")</f>
        <v>Nord America</v>
      </c>
      <c r="O3126" s="14" t="str">
        <f>_xlfn.XLOOKUP(Ventas[[#This Row],[Ship Country]],[1]!Countries[Ship Country],[1]!Countries[Continent],"No existe")</f>
        <v>America</v>
      </c>
      <c r="P3126" s="15" t="str">
        <f>_xlfn.XLOOKUP(Ventas[[#This Row],[Category]],[2]!ProdManager[Category],[2]!ProdManager[Prod_Manager])</f>
        <v>John Matter</v>
      </c>
      <c r="Q3126" s="15">
        <f>YEAR(Ventas[[#This Row],[Order Date]])</f>
        <v>2014</v>
      </c>
      <c r="R3126" s="15" t="str">
        <f>TEXT(Ventas[[#This Row],[Order Date]],"MMM")</f>
        <v>abr</v>
      </c>
    </row>
    <row r="3127" spans="1:18" x14ac:dyDescent="0.25">
      <c r="A3127" s="6">
        <v>10294</v>
      </c>
      <c r="B3127" s="6" t="s">
        <v>91</v>
      </c>
      <c r="C3127" s="6" t="s">
        <v>46</v>
      </c>
      <c r="D3127" s="6">
        <v>31.2</v>
      </c>
      <c r="E3127" s="6">
        <v>25.272000000000002</v>
      </c>
      <c r="F3127" s="6">
        <v>15</v>
      </c>
      <c r="G3127" s="6" t="s">
        <v>82</v>
      </c>
      <c r="H3127" s="6" t="s">
        <v>83</v>
      </c>
      <c r="I3127" s="6" t="s">
        <v>84</v>
      </c>
      <c r="J3127" s="7">
        <v>42190</v>
      </c>
      <c r="K3127" s="12">
        <f>Ventas[[#This Row],[Unit Price]]*Ventas[[#This Row],[Quantity]]</f>
        <v>468</v>
      </c>
      <c r="L3127" s="12">
        <f>Ventas[[#This Row],[Unit Cost]]*Ventas[[#This Row],[Quantity]]</f>
        <v>379.08000000000004</v>
      </c>
      <c r="M3127" s="14">
        <f>Ventas[[#This Row],[Ingresos]]-Ventas[[#This Row],[Costes]]</f>
        <v>88.919999999999959</v>
      </c>
      <c r="N3127" s="14" t="str">
        <f>_xlfn.XLOOKUP(Ventas[[#This Row],[Ship Country]],[1]!Countries[Ship Country],[1]!Countries[Area],"No registrado")</f>
        <v>Nord America</v>
      </c>
      <c r="O3127" s="14" t="str">
        <f>_xlfn.XLOOKUP(Ventas[[#This Row],[Ship Country]],[1]!Countries[Ship Country],[1]!Countries[Continent],"No existe")</f>
        <v>America</v>
      </c>
      <c r="P3127" s="15" t="str">
        <f>_xlfn.XLOOKUP(Ventas[[#This Row],[Category]],[2]!ProdManager[Category],[2]!ProdManager[Prod_Manager])</f>
        <v>John Matter</v>
      </c>
      <c r="Q3127" s="15">
        <f>YEAR(Ventas[[#This Row],[Order Date]])</f>
        <v>2015</v>
      </c>
      <c r="R3127" s="15" t="str">
        <f>TEXT(Ventas[[#This Row],[Order Date]],"MMM")</f>
        <v>jul</v>
      </c>
    </row>
    <row r="3128" spans="1:18" x14ac:dyDescent="0.25">
      <c r="A3128" s="4">
        <v>10294</v>
      </c>
      <c r="B3128" s="4" t="s">
        <v>138</v>
      </c>
      <c r="C3128" s="4" t="s">
        <v>43</v>
      </c>
      <c r="D3128" s="4">
        <v>14.4</v>
      </c>
      <c r="E3128" s="4">
        <v>12.96</v>
      </c>
      <c r="F3128" s="4">
        <v>18</v>
      </c>
      <c r="G3128" s="4" t="s">
        <v>82</v>
      </c>
      <c r="H3128" s="4" t="s">
        <v>83</v>
      </c>
      <c r="I3128" s="4" t="s">
        <v>84</v>
      </c>
      <c r="J3128" s="5">
        <v>41998</v>
      </c>
      <c r="K3128" s="12">
        <f>Ventas[[#This Row],[Unit Price]]*Ventas[[#This Row],[Quantity]]</f>
        <v>259.2</v>
      </c>
      <c r="L3128" s="12">
        <f>Ventas[[#This Row],[Unit Cost]]*Ventas[[#This Row],[Quantity]]</f>
        <v>233.28000000000003</v>
      </c>
      <c r="M3128" s="14">
        <f>Ventas[[#This Row],[Ingresos]]-Ventas[[#This Row],[Costes]]</f>
        <v>25.919999999999959</v>
      </c>
      <c r="N3128" s="14" t="str">
        <f>_xlfn.XLOOKUP(Ventas[[#This Row],[Ship Country]],[1]!Countries[Ship Country],[1]!Countries[Area],"No registrado")</f>
        <v>Nord America</v>
      </c>
      <c r="O3128" s="14" t="str">
        <f>_xlfn.XLOOKUP(Ventas[[#This Row],[Ship Country]],[1]!Countries[Ship Country],[1]!Countries[Continent],"No existe")</f>
        <v>America</v>
      </c>
      <c r="P3128" s="15" t="str">
        <f>_xlfn.XLOOKUP(Ventas[[#This Row],[Category]],[2]!ProdManager[Category],[2]!ProdManager[Prod_Manager])</f>
        <v>John Matter</v>
      </c>
      <c r="Q3128" s="15">
        <f>YEAR(Ventas[[#This Row],[Order Date]])</f>
        <v>2014</v>
      </c>
      <c r="R3128" s="15" t="str">
        <f>TEXT(Ventas[[#This Row],[Order Date]],"MMM")</f>
        <v>dic</v>
      </c>
    </row>
    <row r="3129" spans="1:18" x14ac:dyDescent="0.25">
      <c r="A3129" s="6">
        <v>10295</v>
      </c>
      <c r="B3129" s="6" t="s">
        <v>86</v>
      </c>
      <c r="C3129" s="6" t="s">
        <v>10</v>
      </c>
      <c r="D3129" s="6">
        <v>30.4</v>
      </c>
      <c r="E3129" s="6">
        <v>25.84</v>
      </c>
      <c r="F3129" s="6">
        <v>40</v>
      </c>
      <c r="G3129" s="6" t="s">
        <v>11</v>
      </c>
      <c r="H3129" s="6" t="s">
        <v>12</v>
      </c>
      <c r="I3129" s="6" t="s">
        <v>13</v>
      </c>
      <c r="J3129" s="7">
        <v>42018</v>
      </c>
      <c r="K3129" s="12">
        <f>Ventas[[#This Row],[Unit Price]]*Ventas[[#This Row],[Quantity]]</f>
        <v>1216</v>
      </c>
      <c r="L3129" s="12">
        <f>Ventas[[#This Row],[Unit Cost]]*Ventas[[#This Row],[Quantity]]</f>
        <v>1033.5999999999999</v>
      </c>
      <c r="M3129" s="14">
        <f>Ventas[[#This Row],[Ingresos]]-Ventas[[#This Row],[Costes]]</f>
        <v>182.40000000000009</v>
      </c>
      <c r="N3129" s="14" t="str">
        <f>_xlfn.XLOOKUP(Ventas[[#This Row],[Ship Country]],[1]!Countries[Ship Country],[1]!Countries[Area],"No registrado")</f>
        <v>Nord Europe</v>
      </c>
      <c r="O3129" s="14" t="str">
        <f>_xlfn.XLOOKUP(Ventas[[#This Row],[Ship Country]],[1]!Countries[Ship Country],[1]!Countries[Continent],"No existe")</f>
        <v>Europe</v>
      </c>
      <c r="P3129" s="15" t="str">
        <f>_xlfn.XLOOKUP(Ventas[[#This Row],[Category]],[2]!ProdManager[Category],[2]!ProdManager[Prod_Manager])</f>
        <v>Marc Caine</v>
      </c>
      <c r="Q3129" s="15">
        <f>YEAR(Ventas[[#This Row],[Order Date]])</f>
        <v>2015</v>
      </c>
      <c r="R3129" s="15" t="str">
        <f>TEXT(Ventas[[#This Row],[Order Date]],"MMM")</f>
        <v>ene</v>
      </c>
    </row>
    <row r="3130" spans="1:18" x14ac:dyDescent="0.25">
      <c r="A3130" s="4">
        <v>10296</v>
      </c>
      <c r="B3130" s="4" t="s">
        <v>16</v>
      </c>
      <c r="C3130" s="4" t="s">
        <v>15</v>
      </c>
      <c r="D3130" s="4">
        <v>16.8</v>
      </c>
      <c r="E3130" s="4">
        <v>13.776000000000002</v>
      </c>
      <c r="F3130" s="4">
        <v>12</v>
      </c>
      <c r="G3130" s="4" t="s">
        <v>135</v>
      </c>
      <c r="H3130" s="4" t="s">
        <v>136</v>
      </c>
      <c r="I3130" s="4" t="s">
        <v>65</v>
      </c>
      <c r="J3130" s="5">
        <v>42022</v>
      </c>
      <c r="K3130" s="12">
        <f>Ventas[[#This Row],[Unit Price]]*Ventas[[#This Row],[Quantity]]</f>
        <v>201.60000000000002</v>
      </c>
      <c r="L3130" s="12">
        <f>Ventas[[#This Row],[Unit Cost]]*Ventas[[#This Row],[Quantity]]</f>
        <v>165.31200000000001</v>
      </c>
      <c r="M3130" s="14">
        <f>Ventas[[#This Row],[Ingresos]]-Ventas[[#This Row],[Costes]]</f>
        <v>36.288000000000011</v>
      </c>
      <c r="N3130" s="14" t="str">
        <f>_xlfn.XLOOKUP(Ventas[[#This Row],[Ship Country]],[1]!Countries[Ship Country],[1]!Countries[Area],"No registrado")</f>
        <v>Sud America</v>
      </c>
      <c r="O3130" s="14" t="str">
        <f>_xlfn.XLOOKUP(Ventas[[#This Row],[Ship Country]],[1]!Countries[Ship Country],[1]!Countries[Continent],"No existe")</f>
        <v>America</v>
      </c>
      <c r="P3130" s="15" t="str">
        <f>_xlfn.XLOOKUP(Ventas[[#This Row],[Category]],[2]!ProdManager[Category],[2]!ProdManager[Prod_Manager])</f>
        <v>Peter Stone</v>
      </c>
      <c r="Q3130" s="15">
        <f>YEAR(Ventas[[#This Row],[Order Date]])</f>
        <v>2015</v>
      </c>
      <c r="R3130" s="15" t="str">
        <f>TEXT(Ventas[[#This Row],[Order Date]],"MMM")</f>
        <v>ene</v>
      </c>
    </row>
    <row r="3131" spans="1:18" x14ac:dyDescent="0.25">
      <c r="A3131" s="6">
        <v>10296</v>
      </c>
      <c r="B3131" s="6" t="s">
        <v>56</v>
      </c>
      <c r="C3131" s="6" t="s">
        <v>35</v>
      </c>
      <c r="D3131" s="6">
        <v>13.9</v>
      </c>
      <c r="E3131" s="6">
        <v>9.3129999999999988</v>
      </c>
      <c r="F3131" s="6">
        <v>30</v>
      </c>
      <c r="G3131" s="6" t="s">
        <v>135</v>
      </c>
      <c r="H3131" s="6" t="s">
        <v>136</v>
      </c>
      <c r="I3131" s="6" t="s">
        <v>65</v>
      </c>
      <c r="J3131" s="7">
        <v>42055</v>
      </c>
      <c r="K3131" s="12">
        <f>Ventas[[#This Row],[Unit Price]]*Ventas[[#This Row],[Quantity]]</f>
        <v>417</v>
      </c>
      <c r="L3131" s="12">
        <f>Ventas[[#This Row],[Unit Cost]]*Ventas[[#This Row],[Quantity]]</f>
        <v>279.39</v>
      </c>
      <c r="M3131" s="14">
        <f>Ventas[[#This Row],[Ingresos]]-Ventas[[#This Row],[Costes]]</f>
        <v>137.61000000000001</v>
      </c>
      <c r="N3131" s="14" t="str">
        <f>_xlfn.XLOOKUP(Ventas[[#This Row],[Ship Country]],[1]!Countries[Ship Country],[1]!Countries[Area],"No registrado")</f>
        <v>Sud America</v>
      </c>
      <c r="O3131" s="14" t="str">
        <f>_xlfn.XLOOKUP(Ventas[[#This Row],[Ship Country]],[1]!Countries[Ship Country],[1]!Countries[Continent],"No existe")</f>
        <v>America</v>
      </c>
      <c r="P3131" s="15" t="str">
        <f>_xlfn.XLOOKUP(Ventas[[#This Row],[Category]],[2]!ProdManager[Category],[2]!ProdManager[Prod_Manager])</f>
        <v>Lydia Sinn</v>
      </c>
      <c r="Q3131" s="15">
        <f>YEAR(Ventas[[#This Row],[Order Date]])</f>
        <v>2015</v>
      </c>
      <c r="R3131" s="15" t="str">
        <f>TEXT(Ventas[[#This Row],[Order Date]],"MMM")</f>
        <v>feb</v>
      </c>
    </row>
    <row r="3132" spans="1:18" x14ac:dyDescent="0.25">
      <c r="A3132" s="4">
        <v>10296</v>
      </c>
      <c r="B3132" s="4" t="s">
        <v>155</v>
      </c>
      <c r="C3132" s="4" t="s">
        <v>15</v>
      </c>
      <c r="D3132" s="4">
        <v>28.8</v>
      </c>
      <c r="E3132" s="4">
        <v>21.888000000000002</v>
      </c>
      <c r="F3132" s="4">
        <v>15</v>
      </c>
      <c r="G3132" s="4" t="s">
        <v>135</v>
      </c>
      <c r="H3132" s="4" t="s">
        <v>136</v>
      </c>
      <c r="I3132" s="4" t="s">
        <v>65</v>
      </c>
      <c r="J3132" s="5">
        <v>41938</v>
      </c>
      <c r="K3132" s="12">
        <f>Ventas[[#This Row],[Unit Price]]*Ventas[[#This Row],[Quantity]]</f>
        <v>432</v>
      </c>
      <c r="L3132" s="12">
        <f>Ventas[[#This Row],[Unit Cost]]*Ventas[[#This Row],[Quantity]]</f>
        <v>328.32000000000005</v>
      </c>
      <c r="M3132" s="14">
        <f>Ventas[[#This Row],[Ingresos]]-Ventas[[#This Row],[Costes]]</f>
        <v>103.67999999999995</v>
      </c>
      <c r="N3132" s="14" t="str">
        <f>_xlfn.XLOOKUP(Ventas[[#This Row],[Ship Country]],[1]!Countries[Ship Country],[1]!Countries[Area],"No registrado")</f>
        <v>Sud America</v>
      </c>
      <c r="O3132" s="14" t="str">
        <f>_xlfn.XLOOKUP(Ventas[[#This Row],[Ship Country]],[1]!Countries[Ship Country],[1]!Countries[Continent],"No existe")</f>
        <v>America</v>
      </c>
      <c r="P3132" s="15" t="str">
        <f>_xlfn.XLOOKUP(Ventas[[#This Row],[Category]],[2]!ProdManager[Category],[2]!ProdManager[Prod_Manager])</f>
        <v>Peter Stone</v>
      </c>
      <c r="Q3132" s="15">
        <f>YEAR(Ventas[[#This Row],[Order Date]])</f>
        <v>2014</v>
      </c>
      <c r="R3132" s="15" t="str">
        <f>TEXT(Ventas[[#This Row],[Order Date]],"MMM")</f>
        <v>oct</v>
      </c>
    </row>
    <row r="3133" spans="1:18" x14ac:dyDescent="0.25">
      <c r="A3133" s="6">
        <v>10297</v>
      </c>
      <c r="B3133" s="6" t="s">
        <v>42</v>
      </c>
      <c r="C3133" s="6" t="s">
        <v>43</v>
      </c>
      <c r="D3133" s="6">
        <v>14.4</v>
      </c>
      <c r="E3133" s="6">
        <v>12.672000000000001</v>
      </c>
      <c r="F3133" s="6">
        <v>60</v>
      </c>
      <c r="G3133" s="6" t="s">
        <v>92</v>
      </c>
      <c r="H3133" s="6" t="s">
        <v>93</v>
      </c>
      <c r="I3133" s="6" t="s">
        <v>13</v>
      </c>
      <c r="J3133" s="7">
        <v>41987</v>
      </c>
      <c r="K3133" s="12">
        <f>Ventas[[#This Row],[Unit Price]]*Ventas[[#This Row],[Quantity]]</f>
        <v>864</v>
      </c>
      <c r="L3133" s="12">
        <f>Ventas[[#This Row],[Unit Cost]]*Ventas[[#This Row],[Quantity]]</f>
        <v>760.32</v>
      </c>
      <c r="M3133" s="14">
        <f>Ventas[[#This Row],[Ingresos]]-Ventas[[#This Row],[Costes]]</f>
        <v>103.67999999999995</v>
      </c>
      <c r="N3133" s="14" t="str">
        <f>_xlfn.XLOOKUP(Ventas[[#This Row],[Ship Country]],[1]!Countries[Ship Country],[1]!Countries[Area],"No registrado")</f>
        <v>Nord Europe</v>
      </c>
      <c r="O3133" s="14" t="str">
        <f>_xlfn.XLOOKUP(Ventas[[#This Row],[Ship Country]],[1]!Countries[Ship Country],[1]!Countries[Continent],"No existe")</f>
        <v>Europe</v>
      </c>
      <c r="P3133" s="15" t="str">
        <f>_xlfn.XLOOKUP(Ventas[[#This Row],[Category]],[2]!ProdManager[Category],[2]!ProdManager[Prod_Manager])</f>
        <v>John Matter</v>
      </c>
      <c r="Q3133" s="15">
        <f>YEAR(Ventas[[#This Row],[Order Date]])</f>
        <v>2014</v>
      </c>
      <c r="R3133" s="15" t="str">
        <f>TEXT(Ventas[[#This Row],[Order Date]],"MMM")</f>
        <v>dic</v>
      </c>
    </row>
    <row r="3134" spans="1:18" x14ac:dyDescent="0.25">
      <c r="A3134" s="4">
        <v>10297</v>
      </c>
      <c r="B3134" s="4" t="s">
        <v>14</v>
      </c>
      <c r="C3134" s="4" t="s">
        <v>15</v>
      </c>
      <c r="D3134" s="4">
        <v>27.8</v>
      </c>
      <c r="E3134" s="4">
        <v>23.073999999999998</v>
      </c>
      <c r="F3134" s="4">
        <v>20</v>
      </c>
      <c r="G3134" s="4" t="s">
        <v>92</v>
      </c>
      <c r="H3134" s="4" t="s">
        <v>93</v>
      </c>
      <c r="I3134" s="4" t="s">
        <v>13</v>
      </c>
      <c r="J3134" s="5">
        <v>42112</v>
      </c>
      <c r="K3134" s="12">
        <f>Ventas[[#This Row],[Unit Price]]*Ventas[[#This Row],[Quantity]]</f>
        <v>556</v>
      </c>
      <c r="L3134" s="12">
        <f>Ventas[[#This Row],[Unit Cost]]*Ventas[[#This Row],[Quantity]]</f>
        <v>461.47999999999996</v>
      </c>
      <c r="M3134" s="14">
        <f>Ventas[[#This Row],[Ingresos]]-Ventas[[#This Row],[Costes]]</f>
        <v>94.520000000000039</v>
      </c>
      <c r="N3134" s="14" t="str">
        <f>_xlfn.XLOOKUP(Ventas[[#This Row],[Ship Country]],[1]!Countries[Ship Country],[1]!Countries[Area],"No registrado")</f>
        <v>Nord Europe</v>
      </c>
      <c r="O3134" s="14" t="str">
        <f>_xlfn.XLOOKUP(Ventas[[#This Row],[Ship Country]],[1]!Countries[Ship Country],[1]!Countries[Continent],"No existe")</f>
        <v>Europe</v>
      </c>
      <c r="P3134" s="15" t="str">
        <f>_xlfn.XLOOKUP(Ventas[[#This Row],[Category]],[2]!ProdManager[Category],[2]!ProdManager[Prod_Manager])</f>
        <v>Peter Stone</v>
      </c>
      <c r="Q3134" s="15">
        <f>YEAR(Ventas[[#This Row],[Order Date]])</f>
        <v>2015</v>
      </c>
      <c r="R3134" s="15" t="str">
        <f>TEXT(Ventas[[#This Row],[Order Date]],"MMM")</f>
        <v>abr</v>
      </c>
    </row>
    <row r="3135" spans="1:18" x14ac:dyDescent="0.25">
      <c r="A3135" s="6">
        <v>10298</v>
      </c>
      <c r="B3135" s="6" t="s">
        <v>55</v>
      </c>
      <c r="C3135" s="6" t="s">
        <v>43</v>
      </c>
      <c r="D3135" s="6">
        <v>15.2</v>
      </c>
      <c r="E3135" s="6">
        <v>13.68</v>
      </c>
      <c r="F3135" s="6">
        <v>40</v>
      </c>
      <c r="G3135" s="6" t="s">
        <v>156</v>
      </c>
      <c r="H3135" s="6" t="s">
        <v>157</v>
      </c>
      <c r="I3135" s="6" t="s">
        <v>158</v>
      </c>
      <c r="J3135" s="7">
        <v>42082</v>
      </c>
      <c r="K3135" s="12">
        <f>Ventas[[#This Row],[Unit Price]]*Ventas[[#This Row],[Quantity]]</f>
        <v>608</v>
      </c>
      <c r="L3135" s="12">
        <f>Ventas[[#This Row],[Unit Cost]]*Ventas[[#This Row],[Quantity]]</f>
        <v>547.20000000000005</v>
      </c>
      <c r="M3135" s="14">
        <f>Ventas[[#This Row],[Ingresos]]-Ventas[[#This Row],[Costes]]</f>
        <v>60.799999999999955</v>
      </c>
      <c r="N3135" s="14" t="str">
        <f>_xlfn.XLOOKUP(Ventas[[#This Row],[Ship Country]],[1]!Countries[Ship Country],[1]!Countries[Area],"No registrado")</f>
        <v>Nord Europe</v>
      </c>
      <c r="O3135" s="14" t="str">
        <f>_xlfn.XLOOKUP(Ventas[[#This Row],[Ship Country]],[1]!Countries[Ship Country],[1]!Countries[Continent],"No existe")</f>
        <v>Europe</v>
      </c>
      <c r="P3135" s="15" t="str">
        <f>_xlfn.XLOOKUP(Ventas[[#This Row],[Category]],[2]!ProdManager[Category],[2]!ProdManager[Prod_Manager])</f>
        <v>John Matter</v>
      </c>
      <c r="Q3135" s="15">
        <f>YEAR(Ventas[[#This Row],[Order Date]])</f>
        <v>2015</v>
      </c>
      <c r="R3135" s="15" t="str">
        <f>TEXT(Ventas[[#This Row],[Order Date]],"MMM")</f>
        <v>mar</v>
      </c>
    </row>
    <row r="3136" spans="1:18" x14ac:dyDescent="0.25">
      <c r="A3136" s="4">
        <v>10298</v>
      </c>
      <c r="B3136" s="4" t="s">
        <v>78</v>
      </c>
      <c r="C3136" s="4" t="s">
        <v>35</v>
      </c>
      <c r="D3136" s="4">
        <v>39.4</v>
      </c>
      <c r="E3136" s="4">
        <v>26.791999999999998</v>
      </c>
      <c r="F3136" s="4">
        <v>15</v>
      </c>
      <c r="G3136" s="4" t="s">
        <v>156</v>
      </c>
      <c r="H3136" s="4" t="s">
        <v>157</v>
      </c>
      <c r="I3136" s="4" t="s">
        <v>158</v>
      </c>
      <c r="J3136" s="5">
        <v>41983</v>
      </c>
      <c r="K3136" s="12">
        <f>Ventas[[#This Row],[Unit Price]]*Ventas[[#This Row],[Quantity]]</f>
        <v>591</v>
      </c>
      <c r="L3136" s="12">
        <f>Ventas[[#This Row],[Unit Cost]]*Ventas[[#This Row],[Quantity]]</f>
        <v>401.88</v>
      </c>
      <c r="M3136" s="14">
        <f>Ventas[[#This Row],[Ingresos]]-Ventas[[#This Row],[Costes]]</f>
        <v>189.12</v>
      </c>
      <c r="N3136" s="14" t="str">
        <f>_xlfn.XLOOKUP(Ventas[[#This Row],[Ship Country]],[1]!Countries[Ship Country],[1]!Countries[Area],"No registrado")</f>
        <v>Nord Europe</v>
      </c>
      <c r="O3136" s="14" t="str">
        <f>_xlfn.XLOOKUP(Ventas[[#This Row],[Ship Country]],[1]!Countries[Ship Country],[1]!Countries[Continent],"No existe")</f>
        <v>Europe</v>
      </c>
      <c r="P3136" s="15" t="str">
        <f>_xlfn.XLOOKUP(Ventas[[#This Row],[Category]],[2]!ProdManager[Category],[2]!ProdManager[Prod_Manager])</f>
        <v>Lydia Sinn</v>
      </c>
      <c r="Q3136" s="15">
        <f>YEAR(Ventas[[#This Row],[Order Date]])</f>
        <v>2014</v>
      </c>
      <c r="R3136" s="15" t="str">
        <f>TEXT(Ventas[[#This Row],[Order Date]],"MMM")</f>
        <v>dic</v>
      </c>
    </row>
    <row r="3137" spans="1:18" x14ac:dyDescent="0.25">
      <c r="A3137" s="6">
        <v>10298</v>
      </c>
      <c r="B3137" s="6" t="s">
        <v>52</v>
      </c>
      <c r="C3137" s="6" t="s">
        <v>15</v>
      </c>
      <c r="D3137" s="6">
        <v>44</v>
      </c>
      <c r="E3137" s="6">
        <v>34.32</v>
      </c>
      <c r="F3137" s="6">
        <v>30</v>
      </c>
      <c r="G3137" s="6" t="s">
        <v>156</v>
      </c>
      <c r="H3137" s="6" t="s">
        <v>157</v>
      </c>
      <c r="I3137" s="6" t="s">
        <v>158</v>
      </c>
      <c r="J3137" s="7">
        <v>42088</v>
      </c>
      <c r="K3137" s="12">
        <f>Ventas[[#This Row],[Unit Price]]*Ventas[[#This Row],[Quantity]]</f>
        <v>1320</v>
      </c>
      <c r="L3137" s="12">
        <f>Ventas[[#This Row],[Unit Cost]]*Ventas[[#This Row],[Quantity]]</f>
        <v>1029.5999999999999</v>
      </c>
      <c r="M3137" s="14">
        <f>Ventas[[#This Row],[Ingresos]]-Ventas[[#This Row],[Costes]]</f>
        <v>290.40000000000009</v>
      </c>
      <c r="N3137" s="14" t="str">
        <f>_xlfn.XLOOKUP(Ventas[[#This Row],[Ship Country]],[1]!Countries[Ship Country],[1]!Countries[Area],"No registrado")</f>
        <v>Nord Europe</v>
      </c>
      <c r="O3137" s="14" t="str">
        <f>_xlfn.XLOOKUP(Ventas[[#This Row],[Ship Country]],[1]!Countries[Ship Country],[1]!Countries[Continent],"No existe")</f>
        <v>Europe</v>
      </c>
      <c r="P3137" s="15" t="str">
        <f>_xlfn.XLOOKUP(Ventas[[#This Row],[Category]],[2]!ProdManager[Category],[2]!ProdManager[Prod_Manager])</f>
        <v>Peter Stone</v>
      </c>
      <c r="Q3137" s="15">
        <f>YEAR(Ventas[[#This Row],[Order Date]])</f>
        <v>2015</v>
      </c>
      <c r="R3137" s="15" t="str">
        <f>TEXT(Ventas[[#This Row],[Order Date]],"MMM")</f>
        <v>mar</v>
      </c>
    </row>
    <row r="3138" spans="1:18" x14ac:dyDescent="0.25">
      <c r="A3138" s="4">
        <v>10298</v>
      </c>
      <c r="B3138" s="4" t="s">
        <v>57</v>
      </c>
      <c r="C3138" s="4" t="s">
        <v>29</v>
      </c>
      <c r="D3138" s="4">
        <v>15.2</v>
      </c>
      <c r="E3138" s="4">
        <v>11.096</v>
      </c>
      <c r="F3138" s="4">
        <v>40</v>
      </c>
      <c r="G3138" s="4" t="s">
        <v>156</v>
      </c>
      <c r="H3138" s="4" t="s">
        <v>157</v>
      </c>
      <c r="I3138" s="4" t="s">
        <v>158</v>
      </c>
      <c r="J3138" s="5">
        <v>41738</v>
      </c>
      <c r="K3138" s="12">
        <f>Ventas[[#This Row],[Unit Price]]*Ventas[[#This Row],[Quantity]]</f>
        <v>608</v>
      </c>
      <c r="L3138" s="12">
        <f>Ventas[[#This Row],[Unit Cost]]*Ventas[[#This Row],[Quantity]]</f>
        <v>443.84000000000003</v>
      </c>
      <c r="M3138" s="14">
        <f>Ventas[[#This Row],[Ingresos]]-Ventas[[#This Row],[Costes]]</f>
        <v>164.15999999999997</v>
      </c>
      <c r="N3138" s="14" t="str">
        <f>_xlfn.XLOOKUP(Ventas[[#This Row],[Ship Country]],[1]!Countries[Ship Country],[1]!Countries[Area],"No registrado")</f>
        <v>Nord Europe</v>
      </c>
      <c r="O3138" s="14" t="str">
        <f>_xlfn.XLOOKUP(Ventas[[#This Row],[Ship Country]],[1]!Countries[Ship Country],[1]!Countries[Continent],"No existe")</f>
        <v>Europe</v>
      </c>
      <c r="P3138" s="15" t="str">
        <f>_xlfn.XLOOKUP(Ventas[[#This Row],[Category]],[2]!ProdManager[Category],[2]!ProdManager[Prod_Manager])</f>
        <v>Peter Stone</v>
      </c>
      <c r="Q3138" s="15">
        <f>YEAR(Ventas[[#This Row],[Order Date]])</f>
        <v>2014</v>
      </c>
      <c r="R3138" s="15" t="str">
        <f>TEXT(Ventas[[#This Row],[Order Date]],"MMM")</f>
        <v>abr</v>
      </c>
    </row>
    <row r="3139" spans="1:18" x14ac:dyDescent="0.25">
      <c r="A3139" s="6">
        <v>10299</v>
      </c>
      <c r="B3139" s="6" t="s">
        <v>130</v>
      </c>
      <c r="C3139" s="6" t="s">
        <v>35</v>
      </c>
      <c r="D3139" s="6">
        <v>7.3</v>
      </c>
      <c r="E3139" s="6">
        <v>4.8909999999999991</v>
      </c>
      <c r="F3139" s="6">
        <v>15</v>
      </c>
      <c r="G3139" s="6" t="s">
        <v>139</v>
      </c>
      <c r="H3139" s="6" t="s">
        <v>26</v>
      </c>
      <c r="I3139" s="6" t="s">
        <v>27</v>
      </c>
      <c r="J3139" s="7">
        <v>42045</v>
      </c>
      <c r="K3139" s="12">
        <f>Ventas[[#This Row],[Unit Price]]*Ventas[[#This Row],[Quantity]]</f>
        <v>109.5</v>
      </c>
      <c r="L3139" s="12">
        <f>Ventas[[#This Row],[Unit Cost]]*Ventas[[#This Row],[Quantity]]</f>
        <v>73.364999999999981</v>
      </c>
      <c r="M3139" s="14">
        <f>Ventas[[#This Row],[Ingresos]]-Ventas[[#This Row],[Costes]]</f>
        <v>36.135000000000019</v>
      </c>
      <c r="N3139" s="14" t="str">
        <f>_xlfn.XLOOKUP(Ventas[[#This Row],[Ship Country]],[1]!Countries[Ship Country],[1]!Countries[Area],"No registrado")</f>
        <v>Sud America</v>
      </c>
      <c r="O3139" s="14" t="str">
        <f>_xlfn.XLOOKUP(Ventas[[#This Row],[Ship Country]],[1]!Countries[Ship Country],[1]!Countries[Continent],"No existe")</f>
        <v>America</v>
      </c>
      <c r="P3139" s="15" t="str">
        <f>_xlfn.XLOOKUP(Ventas[[#This Row],[Category]],[2]!ProdManager[Category],[2]!ProdManager[Prod_Manager])</f>
        <v>Lydia Sinn</v>
      </c>
      <c r="Q3139" s="15">
        <f>YEAR(Ventas[[#This Row],[Order Date]])</f>
        <v>2015</v>
      </c>
      <c r="R3139" s="15" t="str">
        <f>TEXT(Ventas[[#This Row],[Order Date]],"MMM")</f>
        <v>feb</v>
      </c>
    </row>
    <row r="3140" spans="1:18" x14ac:dyDescent="0.25">
      <c r="A3140" s="4">
        <v>10299</v>
      </c>
      <c r="B3140" s="4" t="s">
        <v>79</v>
      </c>
      <c r="C3140" s="4" t="s">
        <v>43</v>
      </c>
      <c r="D3140" s="4">
        <v>12</v>
      </c>
      <c r="E3140" s="4">
        <v>10.92</v>
      </c>
      <c r="F3140" s="4">
        <v>20</v>
      </c>
      <c r="G3140" s="4" t="s">
        <v>139</v>
      </c>
      <c r="H3140" s="4" t="s">
        <v>26</v>
      </c>
      <c r="I3140" s="4" t="s">
        <v>27</v>
      </c>
      <c r="J3140" s="5">
        <v>42200</v>
      </c>
      <c r="K3140" s="12">
        <f>Ventas[[#This Row],[Unit Price]]*Ventas[[#This Row],[Quantity]]</f>
        <v>240</v>
      </c>
      <c r="L3140" s="12">
        <f>Ventas[[#This Row],[Unit Cost]]*Ventas[[#This Row],[Quantity]]</f>
        <v>218.4</v>
      </c>
      <c r="M3140" s="14">
        <f>Ventas[[#This Row],[Ingresos]]-Ventas[[#This Row],[Costes]]</f>
        <v>21.599999999999994</v>
      </c>
      <c r="N3140" s="14" t="str">
        <f>_xlfn.XLOOKUP(Ventas[[#This Row],[Ship Country]],[1]!Countries[Ship Country],[1]!Countries[Area],"No registrado")</f>
        <v>Sud America</v>
      </c>
      <c r="O3140" s="14" t="str">
        <f>_xlfn.XLOOKUP(Ventas[[#This Row],[Ship Country]],[1]!Countries[Ship Country],[1]!Countries[Continent],"No existe")</f>
        <v>America</v>
      </c>
      <c r="P3140" s="15" t="str">
        <f>_xlfn.XLOOKUP(Ventas[[#This Row],[Category]],[2]!ProdManager[Category],[2]!ProdManager[Prod_Manager])</f>
        <v>John Matter</v>
      </c>
      <c r="Q3140" s="15">
        <f>YEAR(Ventas[[#This Row],[Order Date]])</f>
        <v>2015</v>
      </c>
      <c r="R3140" s="15" t="str">
        <f>TEXT(Ventas[[#This Row],[Order Date]],"MMM")</f>
        <v>jul</v>
      </c>
    </row>
    <row r="3141" spans="1:18" x14ac:dyDescent="0.25">
      <c r="A3141" s="6">
        <v>10300</v>
      </c>
      <c r="B3141" s="6" t="s">
        <v>159</v>
      </c>
      <c r="C3141" s="6" t="s">
        <v>24</v>
      </c>
      <c r="D3141" s="6">
        <v>13.6</v>
      </c>
      <c r="E3141" s="6">
        <v>11.016</v>
      </c>
      <c r="F3141" s="6">
        <v>30</v>
      </c>
      <c r="G3141" s="6" t="s">
        <v>114</v>
      </c>
      <c r="H3141" s="6" t="s">
        <v>115</v>
      </c>
      <c r="I3141" s="6" t="s">
        <v>116</v>
      </c>
      <c r="J3141" s="7">
        <v>42133</v>
      </c>
      <c r="K3141" s="12">
        <f>Ventas[[#This Row],[Unit Price]]*Ventas[[#This Row],[Quantity]]</f>
        <v>408</v>
      </c>
      <c r="L3141" s="12">
        <f>Ventas[[#This Row],[Unit Cost]]*Ventas[[#This Row],[Quantity]]</f>
        <v>330.48</v>
      </c>
      <c r="M3141" s="14">
        <f>Ventas[[#This Row],[Ingresos]]-Ventas[[#This Row],[Costes]]</f>
        <v>77.519999999999982</v>
      </c>
      <c r="N3141" s="14" t="str">
        <f>_xlfn.XLOOKUP(Ventas[[#This Row],[Ship Country]],[1]!Countries[Ship Country],[1]!Countries[Area],"No registrado")</f>
        <v>Sud Europe</v>
      </c>
      <c r="O3141" s="14" t="str">
        <f>_xlfn.XLOOKUP(Ventas[[#This Row],[Ship Country]],[1]!Countries[Ship Country],[1]!Countries[Continent],"No existe")</f>
        <v>Europe</v>
      </c>
      <c r="P3141" s="15" t="str">
        <f>_xlfn.XLOOKUP(Ventas[[#This Row],[Category]],[2]!ProdManager[Category],[2]!ProdManager[Prod_Manager])</f>
        <v>Lydia Sinn</v>
      </c>
      <c r="Q3141" s="15">
        <f>YEAR(Ventas[[#This Row],[Order Date]])</f>
        <v>2015</v>
      </c>
      <c r="R3141" s="15" t="str">
        <f>TEXT(Ventas[[#This Row],[Order Date]],"MMM")</f>
        <v>may</v>
      </c>
    </row>
    <row r="3142" spans="1:18" x14ac:dyDescent="0.25">
      <c r="A3142" s="4">
        <v>10300</v>
      </c>
      <c r="B3142" s="4" t="s">
        <v>142</v>
      </c>
      <c r="C3142" s="4" t="s">
        <v>35</v>
      </c>
      <c r="D3142" s="4">
        <v>10</v>
      </c>
      <c r="E3142" s="4">
        <v>6.5</v>
      </c>
      <c r="F3142" s="4">
        <v>20</v>
      </c>
      <c r="G3142" s="4" t="s">
        <v>114</v>
      </c>
      <c r="H3142" s="4" t="s">
        <v>115</v>
      </c>
      <c r="I3142" s="4" t="s">
        <v>116</v>
      </c>
      <c r="J3142" s="5">
        <v>41771</v>
      </c>
      <c r="K3142" s="12">
        <f>Ventas[[#This Row],[Unit Price]]*Ventas[[#This Row],[Quantity]]</f>
        <v>200</v>
      </c>
      <c r="L3142" s="12">
        <f>Ventas[[#This Row],[Unit Cost]]*Ventas[[#This Row],[Quantity]]</f>
        <v>130</v>
      </c>
      <c r="M3142" s="14">
        <f>Ventas[[#This Row],[Ingresos]]-Ventas[[#This Row],[Costes]]</f>
        <v>70</v>
      </c>
      <c r="N3142" s="14" t="str">
        <f>_xlfn.XLOOKUP(Ventas[[#This Row],[Ship Country]],[1]!Countries[Ship Country],[1]!Countries[Area],"No registrado")</f>
        <v>Sud Europe</v>
      </c>
      <c r="O3142" s="14" t="str">
        <f>_xlfn.XLOOKUP(Ventas[[#This Row],[Ship Country]],[1]!Countries[Ship Country],[1]!Countries[Continent],"No existe")</f>
        <v>Europe</v>
      </c>
      <c r="P3142" s="15" t="str">
        <f>_xlfn.XLOOKUP(Ventas[[#This Row],[Category]],[2]!ProdManager[Category],[2]!ProdManager[Prod_Manager])</f>
        <v>Lydia Sinn</v>
      </c>
      <c r="Q3142" s="15">
        <f>YEAR(Ventas[[#This Row],[Order Date]])</f>
        <v>2014</v>
      </c>
      <c r="R3142" s="15" t="str">
        <f>TEXT(Ventas[[#This Row],[Order Date]],"MMM")</f>
        <v>may</v>
      </c>
    </row>
    <row r="3143" spans="1:18" x14ac:dyDescent="0.25">
      <c r="A3143" s="6">
        <v>10301</v>
      </c>
      <c r="B3143" s="6" t="s">
        <v>86</v>
      </c>
      <c r="C3143" s="6" t="s">
        <v>10</v>
      </c>
      <c r="D3143" s="6">
        <v>30.4</v>
      </c>
      <c r="E3143" s="6">
        <v>23.103999999999999</v>
      </c>
      <c r="F3143" s="6">
        <v>20</v>
      </c>
      <c r="G3143" s="6" t="s">
        <v>160</v>
      </c>
      <c r="H3143" s="6" t="s">
        <v>161</v>
      </c>
      <c r="I3143" s="6" t="s">
        <v>21</v>
      </c>
      <c r="J3143" s="7">
        <v>42195</v>
      </c>
      <c r="K3143" s="12">
        <f>Ventas[[#This Row],[Unit Price]]*Ventas[[#This Row],[Quantity]]</f>
        <v>608</v>
      </c>
      <c r="L3143" s="12">
        <f>Ventas[[#This Row],[Unit Cost]]*Ventas[[#This Row],[Quantity]]</f>
        <v>462.08</v>
      </c>
      <c r="M3143" s="14">
        <f>Ventas[[#This Row],[Ingresos]]-Ventas[[#This Row],[Costes]]</f>
        <v>145.92000000000002</v>
      </c>
      <c r="N3143" s="14" t="str">
        <f>_xlfn.XLOOKUP(Ventas[[#This Row],[Ship Country]],[1]!Countries[Ship Country],[1]!Countries[Area],"No registrado")</f>
        <v>Nord Europe</v>
      </c>
      <c r="O3143" s="14" t="str">
        <f>_xlfn.XLOOKUP(Ventas[[#This Row],[Ship Country]],[1]!Countries[Ship Country],[1]!Countries[Continent],"No existe")</f>
        <v>Europe</v>
      </c>
      <c r="P3143" s="15" t="str">
        <f>_xlfn.XLOOKUP(Ventas[[#This Row],[Category]],[2]!ProdManager[Category],[2]!ProdManager[Prod_Manager])</f>
        <v>Marc Caine</v>
      </c>
      <c r="Q3143" s="15">
        <f>YEAR(Ventas[[#This Row],[Order Date]])</f>
        <v>2015</v>
      </c>
      <c r="R3143" s="15" t="str">
        <f>TEXT(Ventas[[#This Row],[Order Date]],"MMM")</f>
        <v>jul</v>
      </c>
    </row>
    <row r="3144" spans="1:18" x14ac:dyDescent="0.25">
      <c r="A3144" s="4">
        <v>10301</v>
      </c>
      <c r="B3144" s="4" t="s">
        <v>98</v>
      </c>
      <c r="C3144" s="4" t="s">
        <v>29</v>
      </c>
      <c r="D3144" s="4">
        <v>14.7</v>
      </c>
      <c r="E3144" s="4">
        <v>12.054</v>
      </c>
      <c r="F3144" s="4">
        <v>10</v>
      </c>
      <c r="G3144" s="4" t="s">
        <v>160</v>
      </c>
      <c r="H3144" s="4" t="s">
        <v>161</v>
      </c>
      <c r="I3144" s="4" t="s">
        <v>21</v>
      </c>
      <c r="J3144" s="5">
        <v>41982</v>
      </c>
      <c r="K3144" s="12">
        <f>Ventas[[#This Row],[Unit Price]]*Ventas[[#This Row],[Quantity]]</f>
        <v>147</v>
      </c>
      <c r="L3144" s="12">
        <f>Ventas[[#This Row],[Unit Cost]]*Ventas[[#This Row],[Quantity]]</f>
        <v>120.54</v>
      </c>
      <c r="M3144" s="14">
        <f>Ventas[[#This Row],[Ingresos]]-Ventas[[#This Row],[Costes]]</f>
        <v>26.459999999999994</v>
      </c>
      <c r="N3144" s="14" t="str">
        <f>_xlfn.XLOOKUP(Ventas[[#This Row],[Ship Country]],[1]!Countries[Ship Country],[1]!Countries[Area],"No registrado")</f>
        <v>Nord Europe</v>
      </c>
      <c r="O3144" s="14" t="str">
        <f>_xlfn.XLOOKUP(Ventas[[#This Row],[Ship Country]],[1]!Countries[Ship Country],[1]!Countries[Continent],"No existe")</f>
        <v>Europe</v>
      </c>
      <c r="P3144" s="15" t="str">
        <f>_xlfn.XLOOKUP(Ventas[[#This Row],[Category]],[2]!ProdManager[Category],[2]!ProdManager[Prod_Manager])</f>
        <v>Peter Stone</v>
      </c>
      <c r="Q3144" s="15">
        <f>YEAR(Ventas[[#This Row],[Order Date]])</f>
        <v>2014</v>
      </c>
      <c r="R3144" s="15" t="str">
        <f>TEXT(Ventas[[#This Row],[Order Date]],"MMM")</f>
        <v>dic</v>
      </c>
    </row>
    <row r="3145" spans="1:18" x14ac:dyDescent="0.25">
      <c r="A3145" s="6">
        <v>10302</v>
      </c>
      <c r="B3145" s="6" t="s">
        <v>107</v>
      </c>
      <c r="C3145" s="6" t="s">
        <v>43</v>
      </c>
      <c r="D3145" s="6">
        <v>36.799999999999997</v>
      </c>
      <c r="E3145" s="6">
        <v>33.488</v>
      </c>
      <c r="F3145" s="6">
        <v>12</v>
      </c>
      <c r="G3145" s="6" t="s">
        <v>36</v>
      </c>
      <c r="H3145" s="6" t="s">
        <v>37</v>
      </c>
      <c r="I3145" s="6" t="s">
        <v>38</v>
      </c>
      <c r="J3145" s="7">
        <v>41744</v>
      </c>
      <c r="K3145" s="12">
        <f>Ventas[[#This Row],[Unit Price]]*Ventas[[#This Row],[Quantity]]</f>
        <v>441.59999999999997</v>
      </c>
      <c r="L3145" s="12">
        <f>Ventas[[#This Row],[Unit Cost]]*Ventas[[#This Row],[Quantity]]</f>
        <v>401.85599999999999</v>
      </c>
      <c r="M3145" s="14">
        <f>Ventas[[#This Row],[Ingresos]]-Ventas[[#This Row],[Costes]]</f>
        <v>39.743999999999971</v>
      </c>
      <c r="N3145" s="14" t="str">
        <f>_xlfn.XLOOKUP(Ventas[[#This Row],[Ship Country]],[1]!Countries[Ship Country],[1]!Countries[Area],"No registrado")</f>
        <v>Nord Europe</v>
      </c>
      <c r="O3145" s="14" t="str">
        <f>_xlfn.XLOOKUP(Ventas[[#This Row],[Ship Country]],[1]!Countries[Ship Country],[1]!Countries[Continent],"No existe")</f>
        <v>Europe</v>
      </c>
      <c r="P3145" s="15" t="str">
        <f>_xlfn.XLOOKUP(Ventas[[#This Row],[Category]],[2]!ProdManager[Category],[2]!ProdManager[Prod_Manager])</f>
        <v>John Matter</v>
      </c>
      <c r="Q3145" s="15">
        <f>YEAR(Ventas[[#This Row],[Order Date]])</f>
        <v>2014</v>
      </c>
      <c r="R3145" s="15" t="str">
        <f>TEXT(Ventas[[#This Row],[Order Date]],"MMM")</f>
        <v>abr</v>
      </c>
    </row>
    <row r="3146" spans="1:18" x14ac:dyDescent="0.25">
      <c r="A3146" s="4">
        <v>10302</v>
      </c>
      <c r="B3146" s="4" t="s">
        <v>91</v>
      </c>
      <c r="C3146" s="4" t="s">
        <v>46</v>
      </c>
      <c r="D3146" s="4">
        <v>31.2</v>
      </c>
      <c r="E3146" s="4">
        <v>25.584</v>
      </c>
      <c r="F3146" s="4">
        <v>40</v>
      </c>
      <c r="G3146" s="4" t="s">
        <v>36</v>
      </c>
      <c r="H3146" s="4" t="s">
        <v>37</v>
      </c>
      <c r="I3146" s="4" t="s">
        <v>38</v>
      </c>
      <c r="J3146" s="5">
        <v>42196</v>
      </c>
      <c r="K3146" s="12">
        <f>Ventas[[#This Row],[Unit Price]]*Ventas[[#This Row],[Quantity]]</f>
        <v>1248</v>
      </c>
      <c r="L3146" s="12">
        <f>Ventas[[#This Row],[Unit Cost]]*Ventas[[#This Row],[Quantity]]</f>
        <v>1023.36</v>
      </c>
      <c r="M3146" s="14">
        <f>Ventas[[#This Row],[Ingresos]]-Ventas[[#This Row],[Costes]]</f>
        <v>224.64</v>
      </c>
      <c r="N3146" s="14" t="str">
        <f>_xlfn.XLOOKUP(Ventas[[#This Row],[Ship Country]],[1]!Countries[Ship Country],[1]!Countries[Area],"No registrado")</f>
        <v>Nord Europe</v>
      </c>
      <c r="O3146" s="14" t="str">
        <f>_xlfn.XLOOKUP(Ventas[[#This Row],[Ship Country]],[1]!Countries[Ship Country],[1]!Countries[Continent],"No existe")</f>
        <v>Europe</v>
      </c>
      <c r="P3146" s="15" t="str">
        <f>_xlfn.XLOOKUP(Ventas[[#This Row],[Category]],[2]!ProdManager[Category],[2]!ProdManager[Prod_Manager])</f>
        <v>John Matter</v>
      </c>
      <c r="Q3146" s="15">
        <f>YEAR(Ventas[[#This Row],[Order Date]])</f>
        <v>2015</v>
      </c>
      <c r="R3146" s="15" t="str">
        <f>TEXT(Ventas[[#This Row],[Order Date]],"MMM")</f>
        <v>jul</v>
      </c>
    </row>
    <row r="3147" spans="1:18" x14ac:dyDescent="0.25">
      <c r="A3147" s="6">
        <v>10302</v>
      </c>
      <c r="B3147" s="6" t="s">
        <v>121</v>
      </c>
      <c r="C3147" s="6" t="s">
        <v>18</v>
      </c>
      <c r="D3147" s="6">
        <v>36.4</v>
      </c>
      <c r="E3147" s="6">
        <v>29.848000000000003</v>
      </c>
      <c r="F3147" s="6">
        <v>28</v>
      </c>
      <c r="G3147" s="6" t="s">
        <v>36</v>
      </c>
      <c r="H3147" s="6" t="s">
        <v>37</v>
      </c>
      <c r="I3147" s="6" t="s">
        <v>38</v>
      </c>
      <c r="J3147" s="7">
        <v>41753</v>
      </c>
      <c r="K3147" s="12">
        <f>Ventas[[#This Row],[Unit Price]]*Ventas[[#This Row],[Quantity]]</f>
        <v>1019.1999999999999</v>
      </c>
      <c r="L3147" s="12">
        <f>Ventas[[#This Row],[Unit Cost]]*Ventas[[#This Row],[Quantity]]</f>
        <v>835.74400000000003</v>
      </c>
      <c r="M3147" s="14">
        <f>Ventas[[#This Row],[Ingresos]]-Ventas[[#This Row],[Costes]]</f>
        <v>183.4559999999999</v>
      </c>
      <c r="N3147" s="14" t="str">
        <f>_xlfn.XLOOKUP(Ventas[[#This Row],[Ship Country]],[1]!Countries[Ship Country],[1]!Countries[Area],"No registrado")</f>
        <v>Nord Europe</v>
      </c>
      <c r="O3147" s="14" t="str">
        <f>_xlfn.XLOOKUP(Ventas[[#This Row],[Ship Country]],[1]!Countries[Ship Country],[1]!Countries[Continent],"No existe")</f>
        <v>Europe</v>
      </c>
      <c r="P3147" s="15" t="str">
        <f>_xlfn.XLOOKUP(Ventas[[#This Row],[Category]],[2]!ProdManager[Category],[2]!ProdManager[Prod_Manager])</f>
        <v>Marc Caine</v>
      </c>
      <c r="Q3147" s="15">
        <f>YEAR(Ventas[[#This Row],[Order Date]])</f>
        <v>2014</v>
      </c>
      <c r="R3147" s="15" t="str">
        <f>TEXT(Ventas[[#This Row],[Order Date]],"MMM")</f>
        <v>abr</v>
      </c>
    </row>
    <row r="3148" spans="1:18" x14ac:dyDescent="0.25">
      <c r="A3148" s="4">
        <v>10303</v>
      </c>
      <c r="B3148" s="4" t="s">
        <v>98</v>
      </c>
      <c r="C3148" s="4" t="s">
        <v>29</v>
      </c>
      <c r="D3148" s="4">
        <v>14.7</v>
      </c>
      <c r="E3148" s="4">
        <v>11.465999999999999</v>
      </c>
      <c r="F3148" s="4">
        <v>40</v>
      </c>
      <c r="G3148" s="4" t="s">
        <v>162</v>
      </c>
      <c r="H3148" s="4" t="s">
        <v>163</v>
      </c>
      <c r="I3148" s="4" t="s">
        <v>133</v>
      </c>
      <c r="J3148" s="5">
        <v>41755</v>
      </c>
      <c r="K3148" s="12">
        <f>Ventas[[#This Row],[Unit Price]]*Ventas[[#This Row],[Quantity]]</f>
        <v>588</v>
      </c>
      <c r="L3148" s="12">
        <f>Ventas[[#This Row],[Unit Cost]]*Ventas[[#This Row],[Quantity]]</f>
        <v>458.64</v>
      </c>
      <c r="M3148" s="14">
        <f>Ventas[[#This Row],[Ingresos]]-Ventas[[#This Row],[Costes]]</f>
        <v>129.36000000000001</v>
      </c>
      <c r="N3148" s="14" t="str">
        <f>_xlfn.XLOOKUP(Ventas[[#This Row],[Ship Country]],[1]!Countries[Ship Country],[1]!Countries[Area],"No registrado")</f>
        <v>Sud Europe</v>
      </c>
      <c r="O3148" s="14" t="str">
        <f>_xlfn.XLOOKUP(Ventas[[#This Row],[Ship Country]],[1]!Countries[Ship Country],[1]!Countries[Continent],"No existe")</f>
        <v>Europe</v>
      </c>
      <c r="P3148" s="15" t="str">
        <f>_xlfn.XLOOKUP(Ventas[[#This Row],[Category]],[2]!ProdManager[Category],[2]!ProdManager[Prod_Manager])</f>
        <v>Peter Stone</v>
      </c>
      <c r="Q3148" s="15">
        <f>YEAR(Ventas[[#This Row],[Order Date]])</f>
        <v>2014</v>
      </c>
      <c r="R3148" s="15" t="str">
        <f>TEXT(Ventas[[#This Row],[Order Date]],"MMM")</f>
        <v>abr</v>
      </c>
    </row>
    <row r="3149" spans="1:18" x14ac:dyDescent="0.25">
      <c r="A3149" s="6">
        <v>10303</v>
      </c>
      <c r="B3149" s="6" t="s">
        <v>23</v>
      </c>
      <c r="C3149" s="6" t="s">
        <v>24</v>
      </c>
      <c r="D3149" s="6">
        <v>16.8</v>
      </c>
      <c r="E3149" s="6">
        <v>13.943999999999999</v>
      </c>
      <c r="F3149" s="6">
        <v>30</v>
      </c>
      <c r="G3149" s="6" t="s">
        <v>162</v>
      </c>
      <c r="H3149" s="6" t="s">
        <v>163</v>
      </c>
      <c r="I3149" s="6" t="s">
        <v>133</v>
      </c>
      <c r="J3149" s="7">
        <v>41737</v>
      </c>
      <c r="K3149" s="12">
        <f>Ventas[[#This Row],[Unit Price]]*Ventas[[#This Row],[Quantity]]</f>
        <v>504</v>
      </c>
      <c r="L3149" s="12">
        <f>Ventas[[#This Row],[Unit Cost]]*Ventas[[#This Row],[Quantity]]</f>
        <v>418.32</v>
      </c>
      <c r="M3149" s="14">
        <f>Ventas[[#This Row],[Ingresos]]-Ventas[[#This Row],[Costes]]</f>
        <v>85.68</v>
      </c>
      <c r="N3149" s="14" t="str">
        <f>_xlfn.XLOOKUP(Ventas[[#This Row],[Ship Country]],[1]!Countries[Ship Country],[1]!Countries[Area],"No registrado")</f>
        <v>Sud Europe</v>
      </c>
      <c r="O3149" s="14" t="str">
        <f>_xlfn.XLOOKUP(Ventas[[#This Row],[Ship Country]],[1]!Countries[Ship Country],[1]!Countries[Continent],"No existe")</f>
        <v>Europe</v>
      </c>
      <c r="P3149" s="15" t="str">
        <f>_xlfn.XLOOKUP(Ventas[[#This Row],[Category]],[2]!ProdManager[Category],[2]!ProdManager[Prod_Manager])</f>
        <v>Lydia Sinn</v>
      </c>
      <c r="Q3149" s="15">
        <f>YEAR(Ventas[[#This Row],[Order Date]])</f>
        <v>2014</v>
      </c>
      <c r="R3149" s="15" t="str">
        <f>TEXT(Ventas[[#This Row],[Order Date]],"MMM")</f>
        <v>abr</v>
      </c>
    </row>
    <row r="3150" spans="1:18" x14ac:dyDescent="0.25">
      <c r="A3150" s="4">
        <v>10303</v>
      </c>
      <c r="B3150" s="4" t="s">
        <v>142</v>
      </c>
      <c r="C3150" s="4" t="s">
        <v>35</v>
      </c>
      <c r="D3150" s="4">
        <v>10</v>
      </c>
      <c r="E3150" s="4">
        <v>6.7999999999999989</v>
      </c>
      <c r="F3150" s="4">
        <v>15</v>
      </c>
      <c r="G3150" s="4" t="s">
        <v>162</v>
      </c>
      <c r="H3150" s="4" t="s">
        <v>163</v>
      </c>
      <c r="I3150" s="4" t="s">
        <v>133</v>
      </c>
      <c r="J3150" s="5">
        <v>41924</v>
      </c>
      <c r="K3150" s="12">
        <f>Ventas[[#This Row],[Unit Price]]*Ventas[[#This Row],[Quantity]]</f>
        <v>150</v>
      </c>
      <c r="L3150" s="12">
        <f>Ventas[[#This Row],[Unit Cost]]*Ventas[[#This Row],[Quantity]]</f>
        <v>101.99999999999999</v>
      </c>
      <c r="M3150" s="14">
        <f>Ventas[[#This Row],[Ingresos]]-Ventas[[#This Row],[Costes]]</f>
        <v>48.000000000000014</v>
      </c>
      <c r="N3150" s="14" t="str">
        <f>_xlfn.XLOOKUP(Ventas[[#This Row],[Ship Country]],[1]!Countries[Ship Country],[1]!Countries[Area],"No registrado")</f>
        <v>Sud Europe</v>
      </c>
      <c r="O3150" s="14" t="str">
        <f>_xlfn.XLOOKUP(Ventas[[#This Row],[Ship Country]],[1]!Countries[Ship Country],[1]!Countries[Continent],"No existe")</f>
        <v>Europe</v>
      </c>
      <c r="P3150" s="15" t="str">
        <f>_xlfn.XLOOKUP(Ventas[[#This Row],[Category]],[2]!ProdManager[Category],[2]!ProdManager[Prod_Manager])</f>
        <v>Lydia Sinn</v>
      </c>
      <c r="Q3150" s="15">
        <f>YEAR(Ventas[[#This Row],[Order Date]])</f>
        <v>2014</v>
      </c>
      <c r="R3150" s="15" t="str">
        <f>TEXT(Ventas[[#This Row],[Order Date]],"MMM")</f>
        <v>oct</v>
      </c>
    </row>
    <row r="3151" spans="1:18" x14ac:dyDescent="0.25">
      <c r="A3151" s="6">
        <v>10304</v>
      </c>
      <c r="B3151" s="6" t="s">
        <v>113</v>
      </c>
      <c r="C3151" s="6" t="s">
        <v>15</v>
      </c>
      <c r="D3151" s="6">
        <v>17.2</v>
      </c>
      <c r="E3151" s="6">
        <v>14.275999999999998</v>
      </c>
      <c r="F3151" s="6">
        <v>2</v>
      </c>
      <c r="G3151" s="6" t="s">
        <v>117</v>
      </c>
      <c r="H3151" s="6" t="s">
        <v>73</v>
      </c>
      <c r="I3151" s="6" t="s">
        <v>74</v>
      </c>
      <c r="J3151" s="7">
        <v>41971</v>
      </c>
      <c r="K3151" s="12">
        <f>Ventas[[#This Row],[Unit Price]]*Ventas[[#This Row],[Quantity]]</f>
        <v>34.4</v>
      </c>
      <c r="L3151" s="12">
        <f>Ventas[[#This Row],[Unit Cost]]*Ventas[[#This Row],[Quantity]]</f>
        <v>28.551999999999996</v>
      </c>
      <c r="M3151" s="14">
        <f>Ventas[[#This Row],[Ingresos]]-Ventas[[#This Row],[Costes]]</f>
        <v>5.8480000000000025</v>
      </c>
      <c r="N3151" s="14" t="str">
        <f>_xlfn.XLOOKUP(Ventas[[#This Row],[Ship Country]],[1]!Countries[Ship Country],[1]!Countries[Area],"No registrado")</f>
        <v>Sud America</v>
      </c>
      <c r="O3151" s="14" t="str">
        <f>_xlfn.XLOOKUP(Ventas[[#This Row],[Ship Country]],[1]!Countries[Ship Country],[1]!Countries[Continent],"No existe")</f>
        <v>America</v>
      </c>
      <c r="P3151" s="15" t="str">
        <f>_xlfn.XLOOKUP(Ventas[[#This Row],[Category]],[2]!ProdManager[Category],[2]!ProdManager[Prod_Manager])</f>
        <v>Peter Stone</v>
      </c>
      <c r="Q3151" s="15">
        <f>YEAR(Ventas[[#This Row],[Order Date]])</f>
        <v>2014</v>
      </c>
      <c r="R3151" s="15" t="str">
        <f>TEXT(Ventas[[#This Row],[Order Date]],"MMM")</f>
        <v>nov</v>
      </c>
    </row>
    <row r="3152" spans="1:18" x14ac:dyDescent="0.25">
      <c r="A3152" s="4">
        <v>10304</v>
      </c>
      <c r="B3152" s="4" t="s">
        <v>52</v>
      </c>
      <c r="C3152" s="4" t="s">
        <v>15</v>
      </c>
      <c r="D3152" s="4">
        <v>44</v>
      </c>
      <c r="E3152" s="4">
        <v>33</v>
      </c>
      <c r="F3152" s="4">
        <v>10</v>
      </c>
      <c r="G3152" s="4" t="s">
        <v>117</v>
      </c>
      <c r="H3152" s="4" t="s">
        <v>73</v>
      </c>
      <c r="I3152" s="4" t="s">
        <v>74</v>
      </c>
      <c r="J3152" s="5">
        <v>42109</v>
      </c>
      <c r="K3152" s="12">
        <f>Ventas[[#This Row],[Unit Price]]*Ventas[[#This Row],[Quantity]]</f>
        <v>440</v>
      </c>
      <c r="L3152" s="12">
        <f>Ventas[[#This Row],[Unit Cost]]*Ventas[[#This Row],[Quantity]]</f>
        <v>330</v>
      </c>
      <c r="M3152" s="14">
        <f>Ventas[[#This Row],[Ingresos]]-Ventas[[#This Row],[Costes]]</f>
        <v>110</v>
      </c>
      <c r="N3152" s="14" t="str">
        <f>_xlfn.XLOOKUP(Ventas[[#This Row],[Ship Country]],[1]!Countries[Ship Country],[1]!Countries[Area],"No registrado")</f>
        <v>Sud America</v>
      </c>
      <c r="O3152" s="14" t="str">
        <f>_xlfn.XLOOKUP(Ventas[[#This Row],[Ship Country]],[1]!Countries[Ship Country],[1]!Countries[Continent],"No existe")</f>
        <v>America</v>
      </c>
      <c r="P3152" s="15" t="str">
        <f>_xlfn.XLOOKUP(Ventas[[#This Row],[Category]],[2]!ProdManager[Category],[2]!ProdManager[Prod_Manager])</f>
        <v>Peter Stone</v>
      </c>
      <c r="Q3152" s="15">
        <f>YEAR(Ventas[[#This Row],[Order Date]])</f>
        <v>2015</v>
      </c>
      <c r="R3152" s="15" t="str">
        <f>TEXT(Ventas[[#This Row],[Order Date]],"MMM")</f>
        <v>abr</v>
      </c>
    </row>
    <row r="3153" spans="1:18" x14ac:dyDescent="0.25">
      <c r="A3153" s="6">
        <v>10304</v>
      </c>
      <c r="B3153" s="6" t="s">
        <v>41</v>
      </c>
      <c r="C3153" s="6" t="s">
        <v>35</v>
      </c>
      <c r="D3153" s="6">
        <v>16</v>
      </c>
      <c r="E3153" s="6">
        <v>10.719999999999999</v>
      </c>
      <c r="F3153" s="6">
        <v>30</v>
      </c>
      <c r="G3153" s="6" t="s">
        <v>117</v>
      </c>
      <c r="H3153" s="6" t="s">
        <v>73</v>
      </c>
      <c r="I3153" s="6" t="s">
        <v>74</v>
      </c>
      <c r="J3153" s="7">
        <v>41911</v>
      </c>
      <c r="K3153" s="12">
        <f>Ventas[[#This Row],[Unit Price]]*Ventas[[#This Row],[Quantity]]</f>
        <v>480</v>
      </c>
      <c r="L3153" s="12">
        <f>Ventas[[#This Row],[Unit Cost]]*Ventas[[#This Row],[Quantity]]</f>
        <v>321.59999999999997</v>
      </c>
      <c r="M3153" s="14">
        <f>Ventas[[#This Row],[Ingresos]]-Ventas[[#This Row],[Costes]]</f>
        <v>158.40000000000003</v>
      </c>
      <c r="N3153" s="14" t="str">
        <f>_xlfn.XLOOKUP(Ventas[[#This Row],[Ship Country]],[1]!Countries[Ship Country],[1]!Countries[Area],"No registrado")</f>
        <v>Sud America</v>
      </c>
      <c r="O3153" s="14" t="str">
        <f>_xlfn.XLOOKUP(Ventas[[#This Row],[Ship Country]],[1]!Countries[Ship Country],[1]!Countries[Continent],"No existe")</f>
        <v>America</v>
      </c>
      <c r="P3153" s="15" t="str">
        <f>_xlfn.XLOOKUP(Ventas[[#This Row],[Category]],[2]!ProdManager[Category],[2]!ProdManager[Prod_Manager])</f>
        <v>Lydia Sinn</v>
      </c>
      <c r="Q3153" s="15">
        <f>YEAR(Ventas[[#This Row],[Order Date]])</f>
        <v>2014</v>
      </c>
      <c r="R3153" s="15" t="str">
        <f>TEXT(Ventas[[#This Row],[Order Date]],"MMM")</f>
        <v>sep</v>
      </c>
    </row>
    <row r="3154" spans="1:18" x14ac:dyDescent="0.25">
      <c r="A3154" s="4">
        <v>10305</v>
      </c>
      <c r="B3154" s="4" t="s">
        <v>102</v>
      </c>
      <c r="C3154" s="4" t="s">
        <v>46</v>
      </c>
      <c r="D3154" s="4">
        <v>99</v>
      </c>
      <c r="E3154" s="4">
        <v>78.210000000000008</v>
      </c>
      <c r="F3154" s="4">
        <v>25</v>
      </c>
      <c r="G3154" s="4" t="s">
        <v>164</v>
      </c>
      <c r="H3154" s="4" t="s">
        <v>165</v>
      </c>
      <c r="I3154" s="4" t="s">
        <v>84</v>
      </c>
      <c r="J3154" s="5">
        <v>42173</v>
      </c>
      <c r="K3154" s="12">
        <f>Ventas[[#This Row],[Unit Price]]*Ventas[[#This Row],[Quantity]]</f>
        <v>2475</v>
      </c>
      <c r="L3154" s="12">
        <f>Ventas[[#This Row],[Unit Cost]]*Ventas[[#This Row],[Quantity]]</f>
        <v>1955.2500000000002</v>
      </c>
      <c r="M3154" s="14">
        <f>Ventas[[#This Row],[Ingresos]]-Ventas[[#This Row],[Costes]]</f>
        <v>519.74999999999977</v>
      </c>
      <c r="N3154" s="14" t="str">
        <f>_xlfn.XLOOKUP(Ventas[[#This Row],[Ship Country]],[1]!Countries[Ship Country],[1]!Countries[Area],"No registrado")</f>
        <v>Nord America</v>
      </c>
      <c r="O3154" s="14" t="str">
        <f>_xlfn.XLOOKUP(Ventas[[#This Row],[Ship Country]],[1]!Countries[Ship Country],[1]!Countries[Continent],"No existe")</f>
        <v>America</v>
      </c>
      <c r="P3154" s="15" t="str">
        <f>_xlfn.XLOOKUP(Ventas[[#This Row],[Category]],[2]!ProdManager[Category],[2]!ProdManager[Prod_Manager])</f>
        <v>John Matter</v>
      </c>
      <c r="Q3154" s="15">
        <f>YEAR(Ventas[[#This Row],[Order Date]])</f>
        <v>2015</v>
      </c>
      <c r="R3154" s="15" t="str">
        <f>TEXT(Ventas[[#This Row],[Order Date]],"MMM")</f>
        <v>jun</v>
      </c>
    </row>
    <row r="3155" spans="1:18" x14ac:dyDescent="0.25">
      <c r="A3155" s="6">
        <v>10305</v>
      </c>
      <c r="B3155" s="6" t="s">
        <v>42</v>
      </c>
      <c r="C3155" s="6" t="s">
        <v>43</v>
      </c>
      <c r="D3155" s="6">
        <v>14.4</v>
      </c>
      <c r="E3155" s="6">
        <v>12.816000000000001</v>
      </c>
      <c r="F3155" s="6">
        <v>30</v>
      </c>
      <c r="G3155" s="6" t="s">
        <v>164</v>
      </c>
      <c r="H3155" s="6" t="s">
        <v>165</v>
      </c>
      <c r="I3155" s="6" t="s">
        <v>84</v>
      </c>
      <c r="J3155" s="7">
        <v>41662</v>
      </c>
      <c r="K3155" s="12">
        <f>Ventas[[#This Row],[Unit Price]]*Ventas[[#This Row],[Quantity]]</f>
        <v>432</v>
      </c>
      <c r="L3155" s="12">
        <f>Ventas[[#This Row],[Unit Cost]]*Ventas[[#This Row],[Quantity]]</f>
        <v>384.48</v>
      </c>
      <c r="M3155" s="14">
        <f>Ventas[[#This Row],[Ingresos]]-Ventas[[#This Row],[Costes]]</f>
        <v>47.519999999999982</v>
      </c>
      <c r="N3155" s="14" t="str">
        <f>_xlfn.XLOOKUP(Ventas[[#This Row],[Ship Country]],[1]!Countries[Ship Country],[1]!Countries[Area],"No registrado")</f>
        <v>Nord America</v>
      </c>
      <c r="O3155" s="14" t="str">
        <f>_xlfn.XLOOKUP(Ventas[[#This Row],[Ship Country]],[1]!Countries[Ship Country],[1]!Countries[Continent],"No existe")</f>
        <v>America</v>
      </c>
      <c r="P3155" s="15" t="str">
        <f>_xlfn.XLOOKUP(Ventas[[#This Row],[Category]],[2]!ProdManager[Category],[2]!ProdManager[Prod_Manager])</f>
        <v>John Matter</v>
      </c>
      <c r="Q3155" s="15">
        <f>YEAR(Ventas[[#This Row],[Order Date]])</f>
        <v>2014</v>
      </c>
      <c r="R3155" s="15" t="str">
        <f>TEXT(Ventas[[#This Row],[Order Date]],"MMM")</f>
        <v>ene</v>
      </c>
    </row>
    <row r="3156" spans="1:18" x14ac:dyDescent="0.25">
      <c r="A3156" s="4">
        <v>10305</v>
      </c>
      <c r="B3156" s="4" t="s">
        <v>154</v>
      </c>
      <c r="C3156" s="4" t="s">
        <v>29</v>
      </c>
      <c r="D3156" s="4">
        <v>50</v>
      </c>
      <c r="E3156" s="4">
        <v>37</v>
      </c>
      <c r="F3156" s="4">
        <v>25</v>
      </c>
      <c r="G3156" s="4" t="s">
        <v>164</v>
      </c>
      <c r="H3156" s="4" t="s">
        <v>165</v>
      </c>
      <c r="I3156" s="4" t="s">
        <v>84</v>
      </c>
      <c r="J3156" s="5">
        <v>41972</v>
      </c>
      <c r="K3156" s="12">
        <f>Ventas[[#This Row],[Unit Price]]*Ventas[[#This Row],[Quantity]]</f>
        <v>1250</v>
      </c>
      <c r="L3156" s="12">
        <f>Ventas[[#This Row],[Unit Cost]]*Ventas[[#This Row],[Quantity]]</f>
        <v>925</v>
      </c>
      <c r="M3156" s="14">
        <f>Ventas[[#This Row],[Ingresos]]-Ventas[[#This Row],[Costes]]</f>
        <v>325</v>
      </c>
      <c r="N3156" s="14" t="str">
        <f>_xlfn.XLOOKUP(Ventas[[#This Row],[Ship Country]],[1]!Countries[Ship Country],[1]!Countries[Area],"No registrado")</f>
        <v>Nord America</v>
      </c>
      <c r="O3156" s="14" t="str">
        <f>_xlfn.XLOOKUP(Ventas[[#This Row],[Ship Country]],[1]!Countries[Ship Country],[1]!Countries[Continent],"No existe")</f>
        <v>America</v>
      </c>
      <c r="P3156" s="15" t="str">
        <f>_xlfn.XLOOKUP(Ventas[[#This Row],[Category]],[2]!ProdManager[Category],[2]!ProdManager[Prod_Manager])</f>
        <v>Peter Stone</v>
      </c>
      <c r="Q3156" s="15">
        <f>YEAR(Ventas[[#This Row],[Order Date]])</f>
        <v>2014</v>
      </c>
      <c r="R3156" s="15" t="str">
        <f>TEXT(Ventas[[#This Row],[Order Date]],"MMM")</f>
        <v>nov</v>
      </c>
    </row>
    <row r="3157" spans="1:18" x14ac:dyDescent="0.25">
      <c r="A3157" s="6">
        <v>10306</v>
      </c>
      <c r="B3157" s="6" t="s">
        <v>87</v>
      </c>
      <c r="C3157" s="6" t="s">
        <v>29</v>
      </c>
      <c r="D3157" s="6">
        <v>20.7</v>
      </c>
      <c r="E3157" s="6">
        <v>14.903999999999998</v>
      </c>
      <c r="F3157" s="6">
        <v>10</v>
      </c>
      <c r="G3157" s="6" t="s">
        <v>131</v>
      </c>
      <c r="H3157" s="6" t="s">
        <v>132</v>
      </c>
      <c r="I3157" s="6" t="s">
        <v>133</v>
      </c>
      <c r="J3157" s="7">
        <v>41874</v>
      </c>
      <c r="K3157" s="12">
        <f>Ventas[[#This Row],[Unit Price]]*Ventas[[#This Row],[Quantity]]</f>
        <v>207</v>
      </c>
      <c r="L3157" s="12">
        <f>Ventas[[#This Row],[Unit Cost]]*Ventas[[#This Row],[Quantity]]</f>
        <v>149.04</v>
      </c>
      <c r="M3157" s="14">
        <f>Ventas[[#This Row],[Ingresos]]-Ventas[[#This Row],[Costes]]</f>
        <v>57.960000000000008</v>
      </c>
      <c r="N3157" s="14" t="str">
        <f>_xlfn.XLOOKUP(Ventas[[#This Row],[Ship Country]],[1]!Countries[Ship Country],[1]!Countries[Area],"No registrado")</f>
        <v>Sud Europe</v>
      </c>
      <c r="O3157" s="14" t="str">
        <f>_xlfn.XLOOKUP(Ventas[[#This Row],[Ship Country]],[1]!Countries[Ship Country],[1]!Countries[Continent],"No existe")</f>
        <v>Europe</v>
      </c>
      <c r="P3157" s="15" t="str">
        <f>_xlfn.XLOOKUP(Ventas[[#This Row],[Category]],[2]!ProdManager[Category],[2]!ProdManager[Prod_Manager])</f>
        <v>Peter Stone</v>
      </c>
      <c r="Q3157" s="15">
        <f>YEAR(Ventas[[#This Row],[Order Date]])</f>
        <v>2014</v>
      </c>
      <c r="R3157" s="15" t="str">
        <f>TEXT(Ventas[[#This Row],[Order Date]],"MMM")</f>
        <v>ago</v>
      </c>
    </row>
    <row r="3158" spans="1:18" x14ac:dyDescent="0.25">
      <c r="A3158" s="4">
        <v>10306</v>
      </c>
      <c r="B3158" s="4" t="s">
        <v>58</v>
      </c>
      <c r="C3158" s="4" t="s">
        <v>46</v>
      </c>
      <c r="D3158" s="4">
        <v>26.2</v>
      </c>
      <c r="E3158" s="4">
        <v>21.484000000000002</v>
      </c>
      <c r="F3158" s="4">
        <v>10</v>
      </c>
      <c r="G3158" s="4" t="s">
        <v>131</v>
      </c>
      <c r="H3158" s="4" t="s">
        <v>132</v>
      </c>
      <c r="I3158" s="4" t="s">
        <v>133</v>
      </c>
      <c r="J3158" s="5">
        <v>41891</v>
      </c>
      <c r="K3158" s="12">
        <f>Ventas[[#This Row],[Unit Price]]*Ventas[[#This Row],[Quantity]]</f>
        <v>262</v>
      </c>
      <c r="L3158" s="12">
        <f>Ventas[[#This Row],[Unit Cost]]*Ventas[[#This Row],[Quantity]]</f>
        <v>214.84000000000003</v>
      </c>
      <c r="M3158" s="14">
        <f>Ventas[[#This Row],[Ingresos]]-Ventas[[#This Row],[Costes]]</f>
        <v>47.159999999999968</v>
      </c>
      <c r="N3158" s="14" t="str">
        <f>_xlfn.XLOOKUP(Ventas[[#This Row],[Ship Country]],[1]!Countries[Ship Country],[1]!Countries[Area],"No registrado")</f>
        <v>Sud Europe</v>
      </c>
      <c r="O3158" s="14" t="str">
        <f>_xlfn.XLOOKUP(Ventas[[#This Row],[Ship Country]],[1]!Countries[Ship Country],[1]!Countries[Continent],"No existe")</f>
        <v>Europe</v>
      </c>
      <c r="P3158" s="15" t="str">
        <f>_xlfn.XLOOKUP(Ventas[[#This Row],[Category]],[2]!ProdManager[Category],[2]!ProdManager[Prod_Manager])</f>
        <v>John Matter</v>
      </c>
      <c r="Q3158" s="15">
        <f>YEAR(Ventas[[#This Row],[Order Date]])</f>
        <v>2014</v>
      </c>
      <c r="R3158" s="15" t="str">
        <f>TEXT(Ventas[[#This Row],[Order Date]],"MMM")</f>
        <v>sep</v>
      </c>
    </row>
    <row r="3159" spans="1:18" x14ac:dyDescent="0.25">
      <c r="A3159" s="6">
        <v>10306</v>
      </c>
      <c r="B3159" s="6" t="s">
        <v>145</v>
      </c>
      <c r="C3159" s="6" t="s">
        <v>46</v>
      </c>
      <c r="D3159" s="6">
        <v>5.9</v>
      </c>
      <c r="E3159" s="6">
        <v>4.838000000000001</v>
      </c>
      <c r="F3159" s="6">
        <v>5</v>
      </c>
      <c r="G3159" s="6" t="s">
        <v>131</v>
      </c>
      <c r="H3159" s="6" t="s">
        <v>132</v>
      </c>
      <c r="I3159" s="6" t="s">
        <v>133</v>
      </c>
      <c r="J3159" s="7">
        <v>41788</v>
      </c>
      <c r="K3159" s="12">
        <f>Ventas[[#This Row],[Unit Price]]*Ventas[[#This Row],[Quantity]]</f>
        <v>29.5</v>
      </c>
      <c r="L3159" s="12">
        <f>Ventas[[#This Row],[Unit Cost]]*Ventas[[#This Row],[Quantity]]</f>
        <v>24.190000000000005</v>
      </c>
      <c r="M3159" s="14">
        <f>Ventas[[#This Row],[Ingresos]]-Ventas[[#This Row],[Costes]]</f>
        <v>5.3099999999999952</v>
      </c>
      <c r="N3159" s="14" t="str">
        <f>_xlfn.XLOOKUP(Ventas[[#This Row],[Ship Country]],[1]!Countries[Ship Country],[1]!Countries[Area],"No registrado")</f>
        <v>Sud Europe</v>
      </c>
      <c r="O3159" s="14" t="str">
        <f>_xlfn.XLOOKUP(Ventas[[#This Row],[Ship Country]],[1]!Countries[Ship Country],[1]!Countries[Continent],"No existe")</f>
        <v>Europe</v>
      </c>
      <c r="P3159" s="15" t="str">
        <f>_xlfn.XLOOKUP(Ventas[[#This Row],[Category]],[2]!ProdManager[Category],[2]!ProdManager[Prod_Manager])</f>
        <v>John Matter</v>
      </c>
      <c r="Q3159" s="15">
        <f>YEAR(Ventas[[#This Row],[Order Date]])</f>
        <v>2014</v>
      </c>
      <c r="R3159" s="15" t="str">
        <f>TEXT(Ventas[[#This Row],[Order Date]],"MMM")</f>
        <v>may</v>
      </c>
    </row>
    <row r="3160" spans="1:18" x14ac:dyDescent="0.25">
      <c r="A3160" s="4">
        <v>10307</v>
      </c>
      <c r="B3160" s="4" t="s">
        <v>78</v>
      </c>
      <c r="C3160" s="4" t="s">
        <v>35</v>
      </c>
      <c r="D3160" s="4">
        <v>39.4</v>
      </c>
      <c r="E3160" s="4">
        <v>27.58</v>
      </c>
      <c r="F3160" s="4">
        <v>10</v>
      </c>
      <c r="G3160" s="4" t="s">
        <v>166</v>
      </c>
      <c r="H3160" s="4" t="s">
        <v>167</v>
      </c>
      <c r="I3160" s="4" t="s">
        <v>84</v>
      </c>
      <c r="J3160" s="5">
        <v>42237</v>
      </c>
      <c r="K3160" s="12">
        <f>Ventas[[#This Row],[Unit Price]]*Ventas[[#This Row],[Quantity]]</f>
        <v>394</v>
      </c>
      <c r="L3160" s="12">
        <f>Ventas[[#This Row],[Unit Cost]]*Ventas[[#This Row],[Quantity]]</f>
        <v>275.79999999999995</v>
      </c>
      <c r="M3160" s="14">
        <f>Ventas[[#This Row],[Ingresos]]-Ventas[[#This Row],[Costes]]</f>
        <v>118.20000000000005</v>
      </c>
      <c r="N3160" s="14" t="str">
        <f>_xlfn.XLOOKUP(Ventas[[#This Row],[Ship Country]],[1]!Countries[Ship Country],[1]!Countries[Area],"No registrado")</f>
        <v>Nord America</v>
      </c>
      <c r="O3160" s="14" t="str">
        <f>_xlfn.XLOOKUP(Ventas[[#This Row],[Ship Country]],[1]!Countries[Ship Country],[1]!Countries[Continent],"No existe")</f>
        <v>America</v>
      </c>
      <c r="P3160" s="15" t="str">
        <f>_xlfn.XLOOKUP(Ventas[[#This Row],[Category]],[2]!ProdManager[Category],[2]!ProdManager[Prod_Manager])</f>
        <v>Lydia Sinn</v>
      </c>
      <c r="Q3160" s="15">
        <f>YEAR(Ventas[[#This Row],[Order Date]])</f>
        <v>2015</v>
      </c>
      <c r="R3160" s="15" t="str">
        <f>TEXT(Ventas[[#This Row],[Order Date]],"MMM")</f>
        <v>ago</v>
      </c>
    </row>
    <row r="3161" spans="1:18" x14ac:dyDescent="0.25">
      <c r="A3161" s="6">
        <v>10307</v>
      </c>
      <c r="B3161" s="6" t="s">
        <v>142</v>
      </c>
      <c r="C3161" s="6" t="s">
        <v>35</v>
      </c>
      <c r="D3161" s="6">
        <v>10</v>
      </c>
      <c r="E3161" s="6">
        <v>6.6</v>
      </c>
      <c r="F3161" s="6">
        <v>3</v>
      </c>
      <c r="G3161" s="6" t="s">
        <v>166</v>
      </c>
      <c r="H3161" s="6" t="s">
        <v>167</v>
      </c>
      <c r="I3161" s="6" t="s">
        <v>84</v>
      </c>
      <c r="J3161" s="7">
        <v>41997</v>
      </c>
      <c r="K3161" s="12">
        <f>Ventas[[#This Row],[Unit Price]]*Ventas[[#This Row],[Quantity]]</f>
        <v>30</v>
      </c>
      <c r="L3161" s="12">
        <f>Ventas[[#This Row],[Unit Cost]]*Ventas[[#This Row],[Quantity]]</f>
        <v>19.799999999999997</v>
      </c>
      <c r="M3161" s="14">
        <f>Ventas[[#This Row],[Ingresos]]-Ventas[[#This Row],[Costes]]</f>
        <v>10.200000000000003</v>
      </c>
      <c r="N3161" s="14" t="str">
        <f>_xlfn.XLOOKUP(Ventas[[#This Row],[Ship Country]],[1]!Countries[Ship Country],[1]!Countries[Area],"No registrado")</f>
        <v>Nord America</v>
      </c>
      <c r="O3161" s="14" t="str">
        <f>_xlfn.XLOOKUP(Ventas[[#This Row],[Ship Country]],[1]!Countries[Ship Country],[1]!Countries[Continent],"No existe")</f>
        <v>America</v>
      </c>
      <c r="P3161" s="15" t="str">
        <f>_xlfn.XLOOKUP(Ventas[[#This Row],[Category]],[2]!ProdManager[Category],[2]!ProdManager[Prod_Manager])</f>
        <v>Lydia Sinn</v>
      </c>
      <c r="Q3161" s="15">
        <f>YEAR(Ventas[[#This Row],[Order Date]])</f>
        <v>2014</v>
      </c>
      <c r="R3161" s="15" t="str">
        <f>TEXT(Ventas[[#This Row],[Order Date]],"MMM")</f>
        <v>dic</v>
      </c>
    </row>
    <row r="3162" spans="1:18" x14ac:dyDescent="0.25">
      <c r="A3162" s="4">
        <v>10308</v>
      </c>
      <c r="B3162" s="4" t="s">
        <v>79</v>
      </c>
      <c r="C3162" s="4" t="s">
        <v>43</v>
      </c>
      <c r="D3162" s="4">
        <v>12</v>
      </c>
      <c r="E3162" s="4">
        <v>10.56</v>
      </c>
      <c r="F3162" s="4">
        <v>5</v>
      </c>
      <c r="G3162" s="4" t="s">
        <v>168</v>
      </c>
      <c r="H3162" s="4" t="s">
        <v>73</v>
      </c>
      <c r="I3162" s="4" t="s">
        <v>74</v>
      </c>
      <c r="J3162" s="5">
        <v>41837</v>
      </c>
      <c r="K3162" s="12">
        <f>Ventas[[#This Row],[Unit Price]]*Ventas[[#This Row],[Quantity]]</f>
        <v>60</v>
      </c>
      <c r="L3162" s="12">
        <f>Ventas[[#This Row],[Unit Cost]]*Ventas[[#This Row],[Quantity]]</f>
        <v>52.800000000000004</v>
      </c>
      <c r="M3162" s="14">
        <f>Ventas[[#This Row],[Ingresos]]-Ventas[[#This Row],[Costes]]</f>
        <v>7.1999999999999957</v>
      </c>
      <c r="N3162" s="14" t="str">
        <f>_xlfn.XLOOKUP(Ventas[[#This Row],[Ship Country]],[1]!Countries[Ship Country],[1]!Countries[Area],"No registrado")</f>
        <v>Sud America</v>
      </c>
      <c r="O3162" s="14" t="str">
        <f>_xlfn.XLOOKUP(Ventas[[#This Row],[Ship Country]],[1]!Countries[Ship Country],[1]!Countries[Continent],"No existe")</f>
        <v>America</v>
      </c>
      <c r="P3162" s="15" t="str">
        <f>_xlfn.XLOOKUP(Ventas[[#This Row],[Category]],[2]!ProdManager[Category],[2]!ProdManager[Prod_Manager])</f>
        <v>John Matter</v>
      </c>
      <c r="Q3162" s="15">
        <f>YEAR(Ventas[[#This Row],[Order Date]])</f>
        <v>2014</v>
      </c>
      <c r="R3162" s="15" t="str">
        <f>TEXT(Ventas[[#This Row],[Order Date]],"MMM")</f>
        <v>jul</v>
      </c>
    </row>
    <row r="3163" spans="1:18" x14ac:dyDescent="0.25">
      <c r="A3163" s="6">
        <v>10308</v>
      </c>
      <c r="B3163" s="6" t="s">
        <v>155</v>
      </c>
      <c r="C3163" s="6" t="s">
        <v>15</v>
      </c>
      <c r="D3163" s="6">
        <v>28.8</v>
      </c>
      <c r="E3163" s="6">
        <v>21.6</v>
      </c>
      <c r="F3163" s="6">
        <v>1</v>
      </c>
      <c r="G3163" s="6" t="s">
        <v>168</v>
      </c>
      <c r="H3163" s="6" t="s">
        <v>73</v>
      </c>
      <c r="I3163" s="6" t="s">
        <v>74</v>
      </c>
      <c r="J3163" s="7">
        <v>42177</v>
      </c>
      <c r="K3163" s="12">
        <f>Ventas[[#This Row],[Unit Price]]*Ventas[[#This Row],[Quantity]]</f>
        <v>28.8</v>
      </c>
      <c r="L3163" s="12">
        <f>Ventas[[#This Row],[Unit Cost]]*Ventas[[#This Row],[Quantity]]</f>
        <v>21.6</v>
      </c>
      <c r="M3163" s="14">
        <f>Ventas[[#This Row],[Ingresos]]-Ventas[[#This Row],[Costes]]</f>
        <v>7.1999999999999993</v>
      </c>
      <c r="N3163" s="14" t="str">
        <f>_xlfn.XLOOKUP(Ventas[[#This Row],[Ship Country]],[1]!Countries[Ship Country],[1]!Countries[Area],"No registrado")</f>
        <v>Sud America</v>
      </c>
      <c r="O3163" s="14" t="str">
        <f>_xlfn.XLOOKUP(Ventas[[#This Row],[Ship Country]],[1]!Countries[Ship Country],[1]!Countries[Continent],"No existe")</f>
        <v>America</v>
      </c>
      <c r="P3163" s="15" t="str">
        <f>_xlfn.XLOOKUP(Ventas[[#This Row],[Category]],[2]!ProdManager[Category],[2]!ProdManager[Prod_Manager])</f>
        <v>Peter Stone</v>
      </c>
      <c r="Q3163" s="15">
        <f>YEAR(Ventas[[#This Row],[Order Date]])</f>
        <v>2015</v>
      </c>
      <c r="R3163" s="15" t="str">
        <f>TEXT(Ventas[[#This Row],[Order Date]],"MMM")</f>
        <v>jun</v>
      </c>
    </row>
    <row r="3164" spans="1:18" x14ac:dyDescent="0.25">
      <c r="A3164" s="4">
        <v>10309</v>
      </c>
      <c r="B3164" s="4" t="s">
        <v>169</v>
      </c>
      <c r="C3164" s="4" t="s">
        <v>24</v>
      </c>
      <c r="D3164" s="4">
        <v>17.600000000000001</v>
      </c>
      <c r="E3164" s="4">
        <v>13.552000000000001</v>
      </c>
      <c r="F3164" s="4">
        <v>20</v>
      </c>
      <c r="G3164" s="4" t="s">
        <v>156</v>
      </c>
      <c r="H3164" s="4" t="s">
        <v>157</v>
      </c>
      <c r="I3164" s="4" t="s">
        <v>158</v>
      </c>
      <c r="J3164" s="5">
        <v>41933</v>
      </c>
      <c r="K3164" s="12">
        <f>Ventas[[#This Row],[Unit Price]]*Ventas[[#This Row],[Quantity]]</f>
        <v>352</v>
      </c>
      <c r="L3164" s="12">
        <f>Ventas[[#This Row],[Unit Cost]]*Ventas[[#This Row],[Quantity]]</f>
        <v>271.04000000000002</v>
      </c>
      <c r="M3164" s="14">
        <f>Ventas[[#This Row],[Ingresos]]-Ventas[[#This Row],[Costes]]</f>
        <v>80.95999999999998</v>
      </c>
      <c r="N3164" s="14" t="str">
        <f>_xlfn.XLOOKUP(Ventas[[#This Row],[Ship Country]],[1]!Countries[Ship Country],[1]!Countries[Area],"No registrado")</f>
        <v>Nord Europe</v>
      </c>
      <c r="O3164" s="14" t="str">
        <f>_xlfn.XLOOKUP(Ventas[[#This Row],[Ship Country]],[1]!Countries[Ship Country],[1]!Countries[Continent],"No existe")</f>
        <v>Europe</v>
      </c>
      <c r="P3164" s="15" t="str">
        <f>_xlfn.XLOOKUP(Ventas[[#This Row],[Category]],[2]!ProdManager[Category],[2]!ProdManager[Prod_Manager])</f>
        <v>Lydia Sinn</v>
      </c>
      <c r="Q3164" s="15">
        <f>YEAR(Ventas[[#This Row],[Order Date]])</f>
        <v>2014</v>
      </c>
      <c r="R3164" s="15" t="str">
        <f>TEXT(Ventas[[#This Row],[Order Date]],"MMM")</f>
        <v>oct</v>
      </c>
    </row>
    <row r="3165" spans="1:18" x14ac:dyDescent="0.25">
      <c r="A3165" s="6">
        <v>10309</v>
      </c>
      <c r="B3165" s="6" t="s">
        <v>170</v>
      </c>
      <c r="C3165" s="6" t="s">
        <v>24</v>
      </c>
      <c r="D3165" s="6">
        <v>20</v>
      </c>
      <c r="E3165" s="6">
        <v>14.2</v>
      </c>
      <c r="F3165" s="6">
        <v>30</v>
      </c>
      <c r="G3165" s="6" t="s">
        <v>156</v>
      </c>
      <c r="H3165" s="6" t="s">
        <v>157</v>
      </c>
      <c r="I3165" s="6" t="s">
        <v>158</v>
      </c>
      <c r="J3165" s="7">
        <v>42185</v>
      </c>
      <c r="K3165" s="12">
        <f>Ventas[[#This Row],[Unit Price]]*Ventas[[#This Row],[Quantity]]</f>
        <v>600</v>
      </c>
      <c r="L3165" s="12">
        <f>Ventas[[#This Row],[Unit Cost]]*Ventas[[#This Row],[Quantity]]</f>
        <v>426</v>
      </c>
      <c r="M3165" s="14">
        <f>Ventas[[#This Row],[Ingresos]]-Ventas[[#This Row],[Costes]]</f>
        <v>174</v>
      </c>
      <c r="N3165" s="14" t="str">
        <f>_xlfn.XLOOKUP(Ventas[[#This Row],[Ship Country]],[1]!Countries[Ship Country],[1]!Countries[Area],"No registrado")</f>
        <v>Nord Europe</v>
      </c>
      <c r="O3165" s="14" t="str">
        <f>_xlfn.XLOOKUP(Ventas[[#This Row],[Ship Country]],[1]!Countries[Ship Country],[1]!Countries[Continent],"No existe")</f>
        <v>Europe</v>
      </c>
      <c r="P3165" s="15" t="str">
        <f>_xlfn.XLOOKUP(Ventas[[#This Row],[Category]],[2]!ProdManager[Category],[2]!ProdManager[Prod_Manager])</f>
        <v>Lydia Sinn</v>
      </c>
      <c r="Q3165" s="15">
        <f>YEAR(Ventas[[#This Row],[Order Date]])</f>
        <v>2015</v>
      </c>
      <c r="R3165" s="15" t="str">
        <f>TEXT(Ventas[[#This Row],[Order Date]],"MMM")</f>
        <v>jun</v>
      </c>
    </row>
    <row r="3166" spans="1:18" x14ac:dyDescent="0.25">
      <c r="A3166" s="4">
        <v>10309</v>
      </c>
      <c r="B3166" s="4" t="s">
        <v>9</v>
      </c>
      <c r="C3166" s="4" t="s">
        <v>10</v>
      </c>
      <c r="D3166" s="4">
        <v>11.2</v>
      </c>
      <c r="E3166" s="4">
        <v>9.52</v>
      </c>
      <c r="F3166" s="4">
        <v>2</v>
      </c>
      <c r="G3166" s="4" t="s">
        <v>156</v>
      </c>
      <c r="H3166" s="4" t="s">
        <v>157</v>
      </c>
      <c r="I3166" s="4" t="s">
        <v>158</v>
      </c>
      <c r="J3166" s="5">
        <v>41903</v>
      </c>
      <c r="K3166" s="12">
        <f>Ventas[[#This Row],[Unit Price]]*Ventas[[#This Row],[Quantity]]</f>
        <v>22.4</v>
      </c>
      <c r="L3166" s="12">
        <f>Ventas[[#This Row],[Unit Cost]]*Ventas[[#This Row],[Quantity]]</f>
        <v>19.04</v>
      </c>
      <c r="M3166" s="14">
        <f>Ventas[[#This Row],[Ingresos]]-Ventas[[#This Row],[Costes]]</f>
        <v>3.3599999999999994</v>
      </c>
      <c r="N3166" s="14" t="str">
        <f>_xlfn.XLOOKUP(Ventas[[#This Row],[Ship Country]],[1]!Countries[Ship Country],[1]!Countries[Area],"No registrado")</f>
        <v>Nord Europe</v>
      </c>
      <c r="O3166" s="14" t="str">
        <f>_xlfn.XLOOKUP(Ventas[[#This Row],[Ship Country]],[1]!Countries[Ship Country],[1]!Countries[Continent],"No existe")</f>
        <v>Europe</v>
      </c>
      <c r="P3166" s="15" t="str">
        <f>_xlfn.XLOOKUP(Ventas[[#This Row],[Category]],[2]!ProdManager[Category],[2]!ProdManager[Prod_Manager])</f>
        <v>Marc Caine</v>
      </c>
      <c r="Q3166" s="15">
        <f>YEAR(Ventas[[#This Row],[Order Date]])</f>
        <v>2014</v>
      </c>
      <c r="R3166" s="15" t="str">
        <f>TEXT(Ventas[[#This Row],[Order Date]],"MMM")</f>
        <v>sep</v>
      </c>
    </row>
    <row r="3167" spans="1:18" x14ac:dyDescent="0.25">
      <c r="A3167" s="6">
        <v>10309</v>
      </c>
      <c r="B3167" s="6" t="s">
        <v>107</v>
      </c>
      <c r="C3167" s="6" t="s">
        <v>43</v>
      </c>
      <c r="D3167" s="6">
        <v>36.799999999999997</v>
      </c>
      <c r="E3167" s="6">
        <v>33.856000000000002</v>
      </c>
      <c r="F3167" s="6">
        <v>20</v>
      </c>
      <c r="G3167" s="6" t="s">
        <v>156</v>
      </c>
      <c r="H3167" s="6" t="s">
        <v>157</v>
      </c>
      <c r="I3167" s="6" t="s">
        <v>158</v>
      </c>
      <c r="J3167" s="7">
        <v>41729</v>
      </c>
      <c r="K3167" s="12">
        <f>Ventas[[#This Row],[Unit Price]]*Ventas[[#This Row],[Quantity]]</f>
        <v>736</v>
      </c>
      <c r="L3167" s="12">
        <f>Ventas[[#This Row],[Unit Cost]]*Ventas[[#This Row],[Quantity]]</f>
        <v>677.12</v>
      </c>
      <c r="M3167" s="14">
        <f>Ventas[[#This Row],[Ingresos]]-Ventas[[#This Row],[Costes]]</f>
        <v>58.879999999999995</v>
      </c>
      <c r="N3167" s="14" t="str">
        <f>_xlfn.XLOOKUP(Ventas[[#This Row],[Ship Country]],[1]!Countries[Ship Country],[1]!Countries[Area],"No registrado")</f>
        <v>Nord Europe</v>
      </c>
      <c r="O3167" s="14" t="str">
        <f>_xlfn.XLOOKUP(Ventas[[#This Row],[Ship Country]],[1]!Countries[Ship Country],[1]!Countries[Continent],"No existe")</f>
        <v>Europe</v>
      </c>
      <c r="P3167" s="15" t="str">
        <f>_xlfn.XLOOKUP(Ventas[[#This Row],[Category]],[2]!ProdManager[Category],[2]!ProdManager[Prod_Manager])</f>
        <v>John Matter</v>
      </c>
      <c r="Q3167" s="15">
        <f>YEAR(Ventas[[#This Row],[Order Date]])</f>
        <v>2014</v>
      </c>
      <c r="R3167" s="15" t="str">
        <f>TEXT(Ventas[[#This Row],[Order Date]],"MMM")</f>
        <v>mar</v>
      </c>
    </row>
    <row r="3168" spans="1:18" x14ac:dyDescent="0.25">
      <c r="A3168" s="4">
        <v>10309</v>
      </c>
      <c r="B3168" s="4" t="s">
        <v>113</v>
      </c>
      <c r="C3168" s="4" t="s">
        <v>15</v>
      </c>
      <c r="D3168" s="4">
        <v>17.2</v>
      </c>
      <c r="E3168" s="4">
        <v>13.416</v>
      </c>
      <c r="F3168" s="4">
        <v>3</v>
      </c>
      <c r="G3168" s="4" t="s">
        <v>156</v>
      </c>
      <c r="H3168" s="4" t="s">
        <v>157</v>
      </c>
      <c r="I3168" s="4" t="s">
        <v>158</v>
      </c>
      <c r="J3168" s="5">
        <v>41742</v>
      </c>
      <c r="K3168" s="12">
        <f>Ventas[[#This Row],[Unit Price]]*Ventas[[#This Row],[Quantity]]</f>
        <v>51.599999999999994</v>
      </c>
      <c r="L3168" s="12">
        <f>Ventas[[#This Row],[Unit Cost]]*Ventas[[#This Row],[Quantity]]</f>
        <v>40.248000000000005</v>
      </c>
      <c r="M3168" s="14">
        <f>Ventas[[#This Row],[Ingresos]]-Ventas[[#This Row],[Costes]]</f>
        <v>11.35199999999999</v>
      </c>
      <c r="N3168" s="14" t="str">
        <f>_xlfn.XLOOKUP(Ventas[[#This Row],[Ship Country]],[1]!Countries[Ship Country],[1]!Countries[Area],"No registrado")</f>
        <v>Nord Europe</v>
      </c>
      <c r="O3168" s="14" t="str">
        <f>_xlfn.XLOOKUP(Ventas[[#This Row],[Ship Country]],[1]!Countries[Ship Country],[1]!Countries[Continent],"No existe")</f>
        <v>Europe</v>
      </c>
      <c r="P3168" s="15" t="str">
        <f>_xlfn.XLOOKUP(Ventas[[#This Row],[Category]],[2]!ProdManager[Category],[2]!ProdManager[Prod_Manager])</f>
        <v>Peter Stone</v>
      </c>
      <c r="Q3168" s="15">
        <f>YEAR(Ventas[[#This Row],[Order Date]])</f>
        <v>2014</v>
      </c>
      <c r="R3168" s="15" t="str">
        <f>TEXT(Ventas[[#This Row],[Order Date]],"MMM")</f>
        <v>abr</v>
      </c>
    </row>
    <row r="3169" spans="1:18" x14ac:dyDescent="0.25">
      <c r="A3169" s="6">
        <v>10310</v>
      </c>
      <c r="B3169" s="6" t="s">
        <v>56</v>
      </c>
      <c r="C3169" s="6" t="s">
        <v>35</v>
      </c>
      <c r="D3169" s="6">
        <v>13.9</v>
      </c>
      <c r="E3169" s="6">
        <v>9.3129999999999988</v>
      </c>
      <c r="F3169" s="6">
        <v>10</v>
      </c>
      <c r="G3169" s="6" t="s">
        <v>171</v>
      </c>
      <c r="H3169" s="6" t="s">
        <v>167</v>
      </c>
      <c r="I3169" s="6" t="s">
        <v>84</v>
      </c>
      <c r="J3169" s="7">
        <v>42092</v>
      </c>
      <c r="K3169" s="12">
        <f>Ventas[[#This Row],[Unit Price]]*Ventas[[#This Row],[Quantity]]</f>
        <v>139</v>
      </c>
      <c r="L3169" s="12">
        <f>Ventas[[#This Row],[Unit Cost]]*Ventas[[#This Row],[Quantity]]</f>
        <v>93.13</v>
      </c>
      <c r="M3169" s="14">
        <f>Ventas[[#This Row],[Ingresos]]-Ventas[[#This Row],[Costes]]</f>
        <v>45.870000000000005</v>
      </c>
      <c r="N3169" s="14" t="str">
        <f>_xlfn.XLOOKUP(Ventas[[#This Row],[Ship Country]],[1]!Countries[Ship Country],[1]!Countries[Area],"No registrado")</f>
        <v>Nord America</v>
      </c>
      <c r="O3169" s="14" t="str">
        <f>_xlfn.XLOOKUP(Ventas[[#This Row],[Ship Country]],[1]!Countries[Ship Country],[1]!Countries[Continent],"No existe")</f>
        <v>America</v>
      </c>
      <c r="P3169" s="15" t="str">
        <f>_xlfn.XLOOKUP(Ventas[[#This Row],[Category]],[2]!ProdManager[Category],[2]!ProdManager[Prod_Manager])</f>
        <v>Lydia Sinn</v>
      </c>
      <c r="Q3169" s="15">
        <f>YEAR(Ventas[[#This Row],[Order Date]])</f>
        <v>2015</v>
      </c>
      <c r="R3169" s="15" t="str">
        <f>TEXT(Ventas[[#This Row],[Order Date]],"MMM")</f>
        <v>mar</v>
      </c>
    </row>
    <row r="3170" spans="1:18" x14ac:dyDescent="0.25">
      <c r="A3170" s="4">
        <v>10310</v>
      </c>
      <c r="B3170" s="4" t="s">
        <v>78</v>
      </c>
      <c r="C3170" s="4" t="s">
        <v>35</v>
      </c>
      <c r="D3170" s="4">
        <v>39.4</v>
      </c>
      <c r="E3170" s="4">
        <v>27.58</v>
      </c>
      <c r="F3170" s="4">
        <v>5</v>
      </c>
      <c r="G3170" s="4" t="s">
        <v>171</v>
      </c>
      <c r="H3170" s="4" t="s">
        <v>167</v>
      </c>
      <c r="I3170" s="4" t="s">
        <v>84</v>
      </c>
      <c r="J3170" s="5">
        <v>42028</v>
      </c>
      <c r="K3170" s="12">
        <f>Ventas[[#This Row],[Unit Price]]*Ventas[[#This Row],[Quantity]]</f>
        <v>197</v>
      </c>
      <c r="L3170" s="12">
        <f>Ventas[[#This Row],[Unit Cost]]*Ventas[[#This Row],[Quantity]]</f>
        <v>137.89999999999998</v>
      </c>
      <c r="M3170" s="14">
        <f>Ventas[[#This Row],[Ingresos]]-Ventas[[#This Row],[Costes]]</f>
        <v>59.100000000000023</v>
      </c>
      <c r="N3170" s="14" t="str">
        <f>_xlfn.XLOOKUP(Ventas[[#This Row],[Ship Country]],[1]!Countries[Ship Country],[1]!Countries[Area],"No registrado")</f>
        <v>Nord America</v>
      </c>
      <c r="O3170" s="14" t="str">
        <f>_xlfn.XLOOKUP(Ventas[[#This Row],[Ship Country]],[1]!Countries[Ship Country],[1]!Countries[Continent],"No existe")</f>
        <v>America</v>
      </c>
      <c r="P3170" s="15" t="str">
        <f>_xlfn.XLOOKUP(Ventas[[#This Row],[Category]],[2]!ProdManager[Category],[2]!ProdManager[Prod_Manager])</f>
        <v>Lydia Sinn</v>
      </c>
      <c r="Q3170" s="15">
        <f>YEAR(Ventas[[#This Row],[Order Date]])</f>
        <v>2015</v>
      </c>
      <c r="R3170" s="15" t="str">
        <f>TEXT(Ventas[[#This Row],[Order Date]],"MMM")</f>
        <v>ene</v>
      </c>
    </row>
    <row r="3171" spans="1:18" x14ac:dyDescent="0.25">
      <c r="A3171" s="6">
        <v>10311</v>
      </c>
      <c r="B3171" s="6" t="s">
        <v>9</v>
      </c>
      <c r="C3171" s="6" t="s">
        <v>10</v>
      </c>
      <c r="D3171" s="6">
        <v>11.2</v>
      </c>
      <c r="E3171" s="6">
        <v>8.9599999999999991</v>
      </c>
      <c r="F3171" s="6">
        <v>6</v>
      </c>
      <c r="G3171" s="6" t="s">
        <v>172</v>
      </c>
      <c r="H3171" s="6" t="s">
        <v>173</v>
      </c>
      <c r="I3171" s="6" t="s">
        <v>13</v>
      </c>
      <c r="J3171" s="7">
        <v>42198</v>
      </c>
      <c r="K3171" s="12">
        <f>Ventas[[#This Row],[Unit Price]]*Ventas[[#This Row],[Quantity]]</f>
        <v>67.199999999999989</v>
      </c>
      <c r="L3171" s="12">
        <f>Ventas[[#This Row],[Unit Cost]]*Ventas[[#This Row],[Quantity]]</f>
        <v>53.759999999999991</v>
      </c>
      <c r="M3171" s="14">
        <f>Ventas[[#This Row],[Ingresos]]-Ventas[[#This Row],[Costes]]</f>
        <v>13.439999999999998</v>
      </c>
      <c r="N3171" s="14" t="str">
        <f>_xlfn.XLOOKUP(Ventas[[#This Row],[Ship Country]],[1]!Countries[Ship Country],[1]!Countries[Area],"No registrado")</f>
        <v>Nord Europe</v>
      </c>
      <c r="O3171" s="14" t="str">
        <f>_xlfn.XLOOKUP(Ventas[[#This Row],[Ship Country]],[1]!Countries[Ship Country],[1]!Countries[Continent],"No existe")</f>
        <v>Europe</v>
      </c>
      <c r="P3171" s="15" t="str">
        <f>_xlfn.XLOOKUP(Ventas[[#This Row],[Category]],[2]!ProdManager[Category],[2]!ProdManager[Prod_Manager])</f>
        <v>Marc Caine</v>
      </c>
      <c r="Q3171" s="15">
        <f>YEAR(Ventas[[#This Row],[Order Date]])</f>
        <v>2015</v>
      </c>
      <c r="R3171" s="15" t="str">
        <f>TEXT(Ventas[[#This Row],[Order Date]],"MMM")</f>
        <v>jul</v>
      </c>
    </row>
    <row r="3172" spans="1:18" x14ac:dyDescent="0.25">
      <c r="A3172" s="4">
        <v>10311</v>
      </c>
      <c r="B3172" s="4" t="s">
        <v>155</v>
      </c>
      <c r="C3172" s="4" t="s">
        <v>15</v>
      </c>
      <c r="D3172" s="4">
        <v>28.8</v>
      </c>
      <c r="E3172" s="4">
        <v>21.888000000000002</v>
      </c>
      <c r="F3172" s="4">
        <v>7</v>
      </c>
      <c r="G3172" s="4" t="s">
        <v>172</v>
      </c>
      <c r="H3172" s="4" t="s">
        <v>173</v>
      </c>
      <c r="I3172" s="4" t="s">
        <v>13</v>
      </c>
      <c r="J3172" s="5">
        <v>41789</v>
      </c>
      <c r="K3172" s="12">
        <f>Ventas[[#This Row],[Unit Price]]*Ventas[[#This Row],[Quantity]]</f>
        <v>201.6</v>
      </c>
      <c r="L3172" s="12">
        <f>Ventas[[#This Row],[Unit Cost]]*Ventas[[#This Row],[Quantity]]</f>
        <v>153.21600000000001</v>
      </c>
      <c r="M3172" s="14">
        <f>Ventas[[#This Row],[Ingresos]]-Ventas[[#This Row],[Costes]]</f>
        <v>48.383999999999986</v>
      </c>
      <c r="N3172" s="14" t="str">
        <f>_xlfn.XLOOKUP(Ventas[[#This Row],[Ship Country]],[1]!Countries[Ship Country],[1]!Countries[Area],"No registrado")</f>
        <v>Nord Europe</v>
      </c>
      <c r="O3172" s="14" t="str">
        <f>_xlfn.XLOOKUP(Ventas[[#This Row],[Ship Country]],[1]!Countries[Ship Country],[1]!Countries[Continent],"No existe")</f>
        <v>Europe</v>
      </c>
      <c r="P3172" s="15" t="str">
        <f>_xlfn.XLOOKUP(Ventas[[#This Row],[Category]],[2]!ProdManager[Category],[2]!ProdManager[Prod_Manager])</f>
        <v>Peter Stone</v>
      </c>
      <c r="Q3172" s="15">
        <f>YEAR(Ventas[[#This Row],[Order Date]])</f>
        <v>2014</v>
      </c>
      <c r="R3172" s="15" t="str">
        <f>TEXT(Ventas[[#This Row],[Order Date]],"MMM")</f>
        <v>may</v>
      </c>
    </row>
    <row r="3173" spans="1:18" x14ac:dyDescent="0.25">
      <c r="A3173" s="6">
        <v>10312</v>
      </c>
      <c r="B3173" s="6" t="s">
        <v>121</v>
      </c>
      <c r="C3173" s="6" t="s">
        <v>18</v>
      </c>
      <c r="D3173" s="6">
        <v>36.4</v>
      </c>
      <c r="E3173" s="6">
        <v>28.756</v>
      </c>
      <c r="F3173" s="6">
        <v>4</v>
      </c>
      <c r="G3173" s="6" t="s">
        <v>160</v>
      </c>
      <c r="H3173" s="6" t="s">
        <v>161</v>
      </c>
      <c r="I3173" s="6" t="s">
        <v>21</v>
      </c>
      <c r="J3173" s="7">
        <v>42033</v>
      </c>
      <c r="K3173" s="12">
        <f>Ventas[[#This Row],[Unit Price]]*Ventas[[#This Row],[Quantity]]</f>
        <v>145.6</v>
      </c>
      <c r="L3173" s="12">
        <f>Ventas[[#This Row],[Unit Cost]]*Ventas[[#This Row],[Quantity]]</f>
        <v>115.024</v>
      </c>
      <c r="M3173" s="14">
        <f>Ventas[[#This Row],[Ingresos]]-Ventas[[#This Row],[Costes]]</f>
        <v>30.575999999999993</v>
      </c>
      <c r="N3173" s="14" t="str">
        <f>_xlfn.XLOOKUP(Ventas[[#This Row],[Ship Country]],[1]!Countries[Ship Country],[1]!Countries[Area],"No registrado")</f>
        <v>Nord Europe</v>
      </c>
      <c r="O3173" s="14" t="str">
        <f>_xlfn.XLOOKUP(Ventas[[#This Row],[Ship Country]],[1]!Countries[Ship Country],[1]!Countries[Continent],"No existe")</f>
        <v>Europe</v>
      </c>
      <c r="P3173" s="15" t="str">
        <f>_xlfn.XLOOKUP(Ventas[[#This Row],[Category]],[2]!ProdManager[Category],[2]!ProdManager[Prod_Manager])</f>
        <v>Marc Caine</v>
      </c>
      <c r="Q3173" s="15">
        <f>YEAR(Ventas[[#This Row],[Order Date]])</f>
        <v>2015</v>
      </c>
      <c r="R3173" s="15" t="str">
        <f>TEXT(Ventas[[#This Row],[Order Date]],"MMM")</f>
        <v>ene</v>
      </c>
    </row>
    <row r="3174" spans="1:18" x14ac:dyDescent="0.25">
      <c r="A3174" s="4">
        <v>10312</v>
      </c>
      <c r="B3174" s="4" t="s">
        <v>107</v>
      </c>
      <c r="C3174" s="4" t="s">
        <v>43</v>
      </c>
      <c r="D3174" s="4">
        <v>36.799999999999997</v>
      </c>
      <c r="E3174" s="4">
        <v>32.751999999999995</v>
      </c>
      <c r="F3174" s="4">
        <v>24</v>
      </c>
      <c r="G3174" s="4" t="s">
        <v>160</v>
      </c>
      <c r="H3174" s="4" t="s">
        <v>161</v>
      </c>
      <c r="I3174" s="4" t="s">
        <v>21</v>
      </c>
      <c r="J3174" s="5">
        <v>41803</v>
      </c>
      <c r="K3174" s="12">
        <f>Ventas[[#This Row],[Unit Price]]*Ventas[[#This Row],[Quantity]]</f>
        <v>883.19999999999993</v>
      </c>
      <c r="L3174" s="12">
        <f>Ventas[[#This Row],[Unit Cost]]*Ventas[[#This Row],[Quantity]]</f>
        <v>786.04799999999989</v>
      </c>
      <c r="M3174" s="14">
        <f>Ventas[[#This Row],[Ingresos]]-Ventas[[#This Row],[Costes]]</f>
        <v>97.152000000000044</v>
      </c>
      <c r="N3174" s="14" t="str">
        <f>_xlfn.XLOOKUP(Ventas[[#This Row],[Ship Country]],[1]!Countries[Ship Country],[1]!Countries[Area],"No registrado")</f>
        <v>Nord Europe</v>
      </c>
      <c r="O3174" s="14" t="str">
        <f>_xlfn.XLOOKUP(Ventas[[#This Row],[Ship Country]],[1]!Countries[Ship Country],[1]!Countries[Continent],"No existe")</f>
        <v>Europe</v>
      </c>
      <c r="P3174" s="15" t="str">
        <f>_xlfn.XLOOKUP(Ventas[[#This Row],[Category]],[2]!ProdManager[Category],[2]!ProdManager[Prod_Manager])</f>
        <v>John Matter</v>
      </c>
      <c r="Q3174" s="15">
        <f>YEAR(Ventas[[#This Row],[Order Date]])</f>
        <v>2014</v>
      </c>
      <c r="R3174" s="15" t="str">
        <f>TEXT(Ventas[[#This Row],[Order Date]],"MMM")</f>
        <v>jun</v>
      </c>
    </row>
    <row r="3175" spans="1:18" x14ac:dyDescent="0.25">
      <c r="A3175" s="6">
        <v>10312</v>
      </c>
      <c r="B3175" s="6" t="s">
        <v>58</v>
      </c>
      <c r="C3175" s="6" t="s">
        <v>46</v>
      </c>
      <c r="D3175" s="6">
        <v>26.2</v>
      </c>
      <c r="E3175" s="6">
        <v>19.649999999999999</v>
      </c>
      <c r="F3175" s="6">
        <v>20</v>
      </c>
      <c r="G3175" s="6" t="s">
        <v>160</v>
      </c>
      <c r="H3175" s="6" t="s">
        <v>161</v>
      </c>
      <c r="I3175" s="6" t="s">
        <v>21</v>
      </c>
      <c r="J3175" s="7">
        <v>42016</v>
      </c>
      <c r="K3175" s="12">
        <f>Ventas[[#This Row],[Unit Price]]*Ventas[[#This Row],[Quantity]]</f>
        <v>524</v>
      </c>
      <c r="L3175" s="12">
        <f>Ventas[[#This Row],[Unit Cost]]*Ventas[[#This Row],[Quantity]]</f>
        <v>393</v>
      </c>
      <c r="M3175" s="14">
        <f>Ventas[[#This Row],[Ingresos]]-Ventas[[#This Row],[Costes]]</f>
        <v>131</v>
      </c>
      <c r="N3175" s="14" t="str">
        <f>_xlfn.XLOOKUP(Ventas[[#This Row],[Ship Country]],[1]!Countries[Ship Country],[1]!Countries[Area],"No registrado")</f>
        <v>Nord Europe</v>
      </c>
      <c r="O3175" s="14" t="str">
        <f>_xlfn.XLOOKUP(Ventas[[#This Row],[Ship Country]],[1]!Countries[Ship Country],[1]!Countries[Continent],"No existe")</f>
        <v>Europe</v>
      </c>
      <c r="P3175" s="15" t="str">
        <f>_xlfn.XLOOKUP(Ventas[[#This Row],[Category]],[2]!ProdManager[Category],[2]!ProdManager[Prod_Manager])</f>
        <v>John Matter</v>
      </c>
      <c r="Q3175" s="15">
        <f>YEAR(Ventas[[#This Row],[Order Date]])</f>
        <v>2015</v>
      </c>
      <c r="R3175" s="15" t="str">
        <f>TEXT(Ventas[[#This Row],[Order Date]],"MMM")</f>
        <v>ene</v>
      </c>
    </row>
    <row r="3176" spans="1:18" x14ac:dyDescent="0.25">
      <c r="A3176" s="4">
        <v>10312</v>
      </c>
      <c r="B3176" s="4" t="s">
        <v>129</v>
      </c>
      <c r="C3176" s="4" t="s">
        <v>43</v>
      </c>
      <c r="D3176" s="4">
        <v>6.2</v>
      </c>
      <c r="E3176" s="4">
        <v>5.5180000000000007</v>
      </c>
      <c r="F3176" s="4">
        <v>10</v>
      </c>
      <c r="G3176" s="4" t="s">
        <v>160</v>
      </c>
      <c r="H3176" s="4" t="s">
        <v>161</v>
      </c>
      <c r="I3176" s="4" t="s">
        <v>21</v>
      </c>
      <c r="J3176" s="5">
        <v>41685</v>
      </c>
      <c r="K3176" s="12">
        <f>Ventas[[#This Row],[Unit Price]]*Ventas[[#This Row],[Quantity]]</f>
        <v>62</v>
      </c>
      <c r="L3176" s="12">
        <f>Ventas[[#This Row],[Unit Cost]]*Ventas[[#This Row],[Quantity]]</f>
        <v>55.180000000000007</v>
      </c>
      <c r="M3176" s="14">
        <f>Ventas[[#This Row],[Ingresos]]-Ventas[[#This Row],[Costes]]</f>
        <v>6.8199999999999932</v>
      </c>
      <c r="N3176" s="14" t="str">
        <f>_xlfn.XLOOKUP(Ventas[[#This Row],[Ship Country]],[1]!Countries[Ship Country],[1]!Countries[Area],"No registrado")</f>
        <v>Nord Europe</v>
      </c>
      <c r="O3176" s="14" t="str">
        <f>_xlfn.XLOOKUP(Ventas[[#This Row],[Ship Country]],[1]!Countries[Ship Country],[1]!Countries[Continent],"No existe")</f>
        <v>Europe</v>
      </c>
      <c r="P3176" s="15" t="str">
        <f>_xlfn.XLOOKUP(Ventas[[#This Row],[Category]],[2]!ProdManager[Category],[2]!ProdManager[Prod_Manager])</f>
        <v>John Matter</v>
      </c>
      <c r="Q3176" s="15">
        <f>YEAR(Ventas[[#This Row],[Order Date]])</f>
        <v>2014</v>
      </c>
      <c r="R3176" s="15" t="str">
        <f>TEXT(Ventas[[#This Row],[Order Date]],"MMM")</f>
        <v>feb</v>
      </c>
    </row>
    <row r="3177" spans="1:18" x14ac:dyDescent="0.25">
      <c r="A3177" s="6">
        <v>10313</v>
      </c>
      <c r="B3177" s="6" t="s">
        <v>57</v>
      </c>
      <c r="C3177" s="6" t="s">
        <v>29</v>
      </c>
      <c r="D3177" s="6">
        <v>15.2</v>
      </c>
      <c r="E3177" s="6">
        <v>12.311999999999999</v>
      </c>
      <c r="F3177" s="6">
        <v>12</v>
      </c>
      <c r="G3177" s="6" t="s">
        <v>110</v>
      </c>
      <c r="H3177" s="6" t="s">
        <v>111</v>
      </c>
      <c r="I3177" s="6" t="s">
        <v>21</v>
      </c>
      <c r="J3177" s="7">
        <v>42000</v>
      </c>
      <c r="K3177" s="12">
        <f>Ventas[[#This Row],[Unit Price]]*Ventas[[#This Row],[Quantity]]</f>
        <v>182.39999999999998</v>
      </c>
      <c r="L3177" s="12">
        <f>Ventas[[#This Row],[Unit Cost]]*Ventas[[#This Row],[Quantity]]</f>
        <v>147.744</v>
      </c>
      <c r="M3177" s="14">
        <f>Ventas[[#This Row],[Ingresos]]-Ventas[[#This Row],[Costes]]</f>
        <v>34.655999999999977</v>
      </c>
      <c r="N3177" s="14" t="str">
        <f>_xlfn.XLOOKUP(Ventas[[#This Row],[Ship Country]],[1]!Countries[Ship Country],[1]!Countries[Area],"No registrado")</f>
        <v>Nord Europe</v>
      </c>
      <c r="O3177" s="14" t="str">
        <f>_xlfn.XLOOKUP(Ventas[[#This Row],[Ship Country]],[1]!Countries[Ship Country],[1]!Countries[Continent],"No existe")</f>
        <v>Europe</v>
      </c>
      <c r="P3177" s="15" t="str">
        <f>_xlfn.XLOOKUP(Ventas[[#This Row],[Category]],[2]!ProdManager[Category],[2]!ProdManager[Prod_Manager])</f>
        <v>Peter Stone</v>
      </c>
      <c r="Q3177" s="15">
        <f>YEAR(Ventas[[#This Row],[Order Date]])</f>
        <v>2014</v>
      </c>
      <c r="R3177" s="15" t="str">
        <f>TEXT(Ventas[[#This Row],[Order Date]],"MMM")</f>
        <v>dic</v>
      </c>
    </row>
    <row r="3178" spans="1:18" x14ac:dyDescent="0.25">
      <c r="A3178" s="4">
        <v>10314</v>
      </c>
      <c r="B3178" s="4" t="s">
        <v>78</v>
      </c>
      <c r="C3178" s="4" t="s">
        <v>35</v>
      </c>
      <c r="D3178" s="4">
        <v>39.4</v>
      </c>
      <c r="E3178" s="4">
        <v>27.58</v>
      </c>
      <c r="F3178" s="4">
        <v>25</v>
      </c>
      <c r="G3178" s="4" t="s">
        <v>82</v>
      </c>
      <c r="H3178" s="4" t="s">
        <v>83</v>
      </c>
      <c r="I3178" s="4" t="s">
        <v>84</v>
      </c>
      <c r="J3178" s="5">
        <v>42151</v>
      </c>
      <c r="K3178" s="12">
        <f>Ventas[[#This Row],[Unit Price]]*Ventas[[#This Row],[Quantity]]</f>
        <v>985</v>
      </c>
      <c r="L3178" s="12">
        <f>Ventas[[#This Row],[Unit Cost]]*Ventas[[#This Row],[Quantity]]</f>
        <v>689.5</v>
      </c>
      <c r="M3178" s="14">
        <f>Ventas[[#This Row],[Ingresos]]-Ventas[[#This Row],[Costes]]</f>
        <v>295.5</v>
      </c>
      <c r="N3178" s="14" t="str">
        <f>_xlfn.XLOOKUP(Ventas[[#This Row],[Ship Country]],[1]!Countries[Ship Country],[1]!Countries[Area],"No registrado")</f>
        <v>Nord America</v>
      </c>
      <c r="O3178" s="14" t="str">
        <f>_xlfn.XLOOKUP(Ventas[[#This Row],[Ship Country]],[1]!Countries[Ship Country],[1]!Countries[Continent],"No existe")</f>
        <v>America</v>
      </c>
      <c r="P3178" s="15" t="str">
        <f>_xlfn.XLOOKUP(Ventas[[#This Row],[Category]],[2]!ProdManager[Category],[2]!ProdManager[Prod_Manager])</f>
        <v>Lydia Sinn</v>
      </c>
      <c r="Q3178" s="15">
        <f>YEAR(Ventas[[#This Row],[Order Date]])</f>
        <v>2015</v>
      </c>
      <c r="R3178" s="15" t="str">
        <f>TEXT(Ventas[[#This Row],[Order Date]],"MMM")</f>
        <v>may</v>
      </c>
    </row>
    <row r="3179" spans="1:18" x14ac:dyDescent="0.25">
      <c r="A3179" s="6">
        <v>10314</v>
      </c>
      <c r="B3179" s="6" t="s">
        <v>70</v>
      </c>
      <c r="C3179" s="6" t="s">
        <v>15</v>
      </c>
      <c r="D3179" s="6">
        <v>25.6</v>
      </c>
      <c r="E3179" s="6">
        <v>19.712000000000003</v>
      </c>
      <c r="F3179" s="6">
        <v>40</v>
      </c>
      <c r="G3179" s="6" t="s">
        <v>82</v>
      </c>
      <c r="H3179" s="6" t="s">
        <v>83</v>
      </c>
      <c r="I3179" s="6" t="s">
        <v>84</v>
      </c>
      <c r="J3179" s="7">
        <v>41884</v>
      </c>
      <c r="K3179" s="12">
        <f>Ventas[[#This Row],[Unit Price]]*Ventas[[#This Row],[Quantity]]</f>
        <v>1024</v>
      </c>
      <c r="L3179" s="12">
        <f>Ventas[[#This Row],[Unit Cost]]*Ventas[[#This Row],[Quantity]]</f>
        <v>788.48000000000013</v>
      </c>
      <c r="M3179" s="14">
        <f>Ventas[[#This Row],[Ingresos]]-Ventas[[#This Row],[Costes]]</f>
        <v>235.51999999999987</v>
      </c>
      <c r="N3179" s="14" t="str">
        <f>_xlfn.XLOOKUP(Ventas[[#This Row],[Ship Country]],[1]!Countries[Ship Country],[1]!Countries[Area],"No registrado")</f>
        <v>Nord America</v>
      </c>
      <c r="O3179" s="14" t="str">
        <f>_xlfn.XLOOKUP(Ventas[[#This Row],[Ship Country]],[1]!Countries[Ship Country],[1]!Countries[Continent],"No existe")</f>
        <v>America</v>
      </c>
      <c r="P3179" s="15" t="str">
        <f>_xlfn.XLOOKUP(Ventas[[#This Row],[Category]],[2]!ProdManager[Category],[2]!ProdManager[Prod_Manager])</f>
        <v>Peter Stone</v>
      </c>
      <c r="Q3179" s="15">
        <f>YEAR(Ventas[[#This Row],[Order Date]])</f>
        <v>2014</v>
      </c>
      <c r="R3179" s="15" t="str">
        <f>TEXT(Ventas[[#This Row],[Order Date]],"MMM")</f>
        <v>sep</v>
      </c>
    </row>
    <row r="3180" spans="1:18" x14ac:dyDescent="0.25">
      <c r="A3180" s="4">
        <v>10314</v>
      </c>
      <c r="B3180" s="4" t="s">
        <v>174</v>
      </c>
      <c r="C3180" s="4" t="s">
        <v>29</v>
      </c>
      <c r="D3180" s="4">
        <v>10.6</v>
      </c>
      <c r="E3180" s="4">
        <v>8.6920000000000002</v>
      </c>
      <c r="F3180" s="4">
        <v>30</v>
      </c>
      <c r="G3180" s="4" t="s">
        <v>82</v>
      </c>
      <c r="H3180" s="4" t="s">
        <v>83</v>
      </c>
      <c r="I3180" s="4" t="s">
        <v>84</v>
      </c>
      <c r="J3180" s="5">
        <v>41763</v>
      </c>
      <c r="K3180" s="12">
        <f>Ventas[[#This Row],[Unit Price]]*Ventas[[#This Row],[Quantity]]</f>
        <v>318</v>
      </c>
      <c r="L3180" s="12">
        <f>Ventas[[#This Row],[Unit Cost]]*Ventas[[#This Row],[Quantity]]</f>
        <v>260.76</v>
      </c>
      <c r="M3180" s="14">
        <f>Ventas[[#This Row],[Ingresos]]-Ventas[[#This Row],[Costes]]</f>
        <v>57.240000000000009</v>
      </c>
      <c r="N3180" s="14" t="str">
        <f>_xlfn.XLOOKUP(Ventas[[#This Row],[Ship Country]],[1]!Countries[Ship Country],[1]!Countries[Area],"No registrado")</f>
        <v>Nord America</v>
      </c>
      <c r="O3180" s="14" t="str">
        <f>_xlfn.XLOOKUP(Ventas[[#This Row],[Ship Country]],[1]!Countries[Ship Country],[1]!Countries[Continent],"No existe")</f>
        <v>America</v>
      </c>
      <c r="P3180" s="15" t="str">
        <f>_xlfn.XLOOKUP(Ventas[[#This Row],[Category]],[2]!ProdManager[Category],[2]!ProdManager[Prod_Manager])</f>
        <v>Peter Stone</v>
      </c>
      <c r="Q3180" s="15">
        <f>YEAR(Ventas[[#This Row],[Order Date]])</f>
        <v>2014</v>
      </c>
      <c r="R3180" s="15" t="str">
        <f>TEXT(Ventas[[#This Row],[Order Date]],"MMM")</f>
        <v>may</v>
      </c>
    </row>
    <row r="3181" spans="1:18" x14ac:dyDescent="0.25">
      <c r="A3181" s="6">
        <v>10315</v>
      </c>
      <c r="B3181" s="6" t="s">
        <v>140</v>
      </c>
      <c r="C3181" s="6" t="s">
        <v>43</v>
      </c>
      <c r="D3181" s="6">
        <v>11.2</v>
      </c>
      <c r="E3181" s="6">
        <v>9.8559999999999999</v>
      </c>
      <c r="F3181" s="6">
        <v>14</v>
      </c>
      <c r="G3181" s="6" t="s">
        <v>175</v>
      </c>
      <c r="H3181" s="6" t="s">
        <v>176</v>
      </c>
      <c r="I3181" s="6" t="s">
        <v>149</v>
      </c>
      <c r="J3181" s="7">
        <v>41720</v>
      </c>
      <c r="K3181" s="12">
        <f>Ventas[[#This Row],[Unit Price]]*Ventas[[#This Row],[Quantity]]</f>
        <v>156.79999999999998</v>
      </c>
      <c r="L3181" s="12">
        <f>Ventas[[#This Row],[Unit Cost]]*Ventas[[#This Row],[Quantity]]</f>
        <v>137.98400000000001</v>
      </c>
      <c r="M3181" s="14">
        <f>Ventas[[#This Row],[Ingresos]]-Ventas[[#This Row],[Costes]]</f>
        <v>18.815999999999974</v>
      </c>
      <c r="N3181" s="14" t="str">
        <f>_xlfn.XLOOKUP(Ventas[[#This Row],[Ship Country]],[1]!Countries[Ship Country],[1]!Countries[Area],"No registrado")</f>
        <v>Nord Europe</v>
      </c>
      <c r="O3181" s="14" t="str">
        <f>_xlfn.XLOOKUP(Ventas[[#This Row],[Ship Country]],[1]!Countries[Ship Country],[1]!Countries[Continent],"No existe")</f>
        <v>Europe</v>
      </c>
      <c r="P3181" s="15" t="str">
        <f>_xlfn.XLOOKUP(Ventas[[#This Row],[Category]],[2]!ProdManager[Category],[2]!ProdManager[Prod_Manager])</f>
        <v>John Matter</v>
      </c>
      <c r="Q3181" s="15">
        <f>YEAR(Ventas[[#This Row],[Order Date]])</f>
        <v>2014</v>
      </c>
      <c r="R3181" s="15" t="str">
        <f>TEXT(Ventas[[#This Row],[Order Date]],"MMM")</f>
        <v>mar</v>
      </c>
    </row>
    <row r="3182" spans="1:18" x14ac:dyDescent="0.25">
      <c r="A3182" s="4">
        <v>10315</v>
      </c>
      <c r="B3182" s="4" t="s">
        <v>79</v>
      </c>
      <c r="C3182" s="4" t="s">
        <v>43</v>
      </c>
      <c r="D3182" s="4">
        <v>12</v>
      </c>
      <c r="E3182" s="4">
        <v>10.8</v>
      </c>
      <c r="F3182" s="4">
        <v>30</v>
      </c>
      <c r="G3182" s="4" t="s">
        <v>175</v>
      </c>
      <c r="H3182" s="4" t="s">
        <v>176</v>
      </c>
      <c r="I3182" s="4" t="s">
        <v>149</v>
      </c>
      <c r="J3182" s="5">
        <v>41677</v>
      </c>
      <c r="K3182" s="12">
        <f>Ventas[[#This Row],[Unit Price]]*Ventas[[#This Row],[Quantity]]</f>
        <v>360</v>
      </c>
      <c r="L3182" s="12">
        <f>Ventas[[#This Row],[Unit Cost]]*Ventas[[#This Row],[Quantity]]</f>
        <v>324</v>
      </c>
      <c r="M3182" s="14">
        <f>Ventas[[#This Row],[Ingresos]]-Ventas[[#This Row],[Costes]]</f>
        <v>36</v>
      </c>
      <c r="N3182" s="14" t="str">
        <f>_xlfn.XLOOKUP(Ventas[[#This Row],[Ship Country]],[1]!Countries[Ship Country],[1]!Countries[Area],"No registrado")</f>
        <v>Nord Europe</v>
      </c>
      <c r="O3182" s="14" t="str">
        <f>_xlfn.XLOOKUP(Ventas[[#This Row],[Ship Country]],[1]!Countries[Ship Country],[1]!Countries[Continent],"No existe")</f>
        <v>Europe</v>
      </c>
      <c r="P3182" s="15" t="str">
        <f>_xlfn.XLOOKUP(Ventas[[#This Row],[Category]],[2]!ProdManager[Category],[2]!ProdManager[Prod_Manager])</f>
        <v>John Matter</v>
      </c>
      <c r="Q3182" s="15">
        <f>YEAR(Ventas[[#This Row],[Order Date]])</f>
        <v>2014</v>
      </c>
      <c r="R3182" s="15" t="str">
        <f>TEXT(Ventas[[#This Row],[Order Date]],"MMM")</f>
        <v>feb</v>
      </c>
    </row>
    <row r="3183" spans="1:18" x14ac:dyDescent="0.25">
      <c r="A3183" s="6">
        <v>10316</v>
      </c>
      <c r="B3183" s="6" t="s">
        <v>28</v>
      </c>
      <c r="C3183" s="6" t="s">
        <v>29</v>
      </c>
      <c r="D3183" s="6">
        <v>7.7</v>
      </c>
      <c r="E3183" s="6">
        <v>5.9290000000000003</v>
      </c>
      <c r="F3183" s="6">
        <v>10</v>
      </c>
      <c r="G3183" s="6" t="s">
        <v>82</v>
      </c>
      <c r="H3183" s="6" t="s">
        <v>83</v>
      </c>
      <c r="I3183" s="6" t="s">
        <v>84</v>
      </c>
      <c r="J3183" s="7">
        <v>41967</v>
      </c>
      <c r="K3183" s="12">
        <f>Ventas[[#This Row],[Unit Price]]*Ventas[[#This Row],[Quantity]]</f>
        <v>77</v>
      </c>
      <c r="L3183" s="12">
        <f>Ventas[[#This Row],[Unit Cost]]*Ventas[[#This Row],[Quantity]]</f>
        <v>59.290000000000006</v>
      </c>
      <c r="M3183" s="14">
        <f>Ventas[[#This Row],[Ingresos]]-Ventas[[#This Row],[Costes]]</f>
        <v>17.709999999999994</v>
      </c>
      <c r="N3183" s="14" t="str">
        <f>_xlfn.XLOOKUP(Ventas[[#This Row],[Ship Country]],[1]!Countries[Ship Country],[1]!Countries[Area],"No registrado")</f>
        <v>Nord America</v>
      </c>
      <c r="O3183" s="14" t="str">
        <f>_xlfn.XLOOKUP(Ventas[[#This Row],[Ship Country]],[1]!Countries[Ship Country],[1]!Countries[Continent],"No existe")</f>
        <v>America</v>
      </c>
      <c r="P3183" s="15" t="str">
        <f>_xlfn.XLOOKUP(Ventas[[#This Row],[Category]],[2]!ProdManager[Category],[2]!ProdManager[Prod_Manager])</f>
        <v>Peter Stone</v>
      </c>
      <c r="Q3183" s="15">
        <f>YEAR(Ventas[[#This Row],[Order Date]])</f>
        <v>2014</v>
      </c>
      <c r="R3183" s="15" t="str">
        <f>TEXT(Ventas[[#This Row],[Order Date]],"MMM")</f>
        <v>nov</v>
      </c>
    </row>
    <row r="3184" spans="1:18" x14ac:dyDescent="0.25">
      <c r="A3184" s="4">
        <v>10316</v>
      </c>
      <c r="B3184" s="4" t="s">
        <v>78</v>
      </c>
      <c r="C3184" s="4" t="s">
        <v>35</v>
      </c>
      <c r="D3184" s="4">
        <v>39.4</v>
      </c>
      <c r="E3184" s="4">
        <v>25.61</v>
      </c>
      <c r="F3184" s="4">
        <v>70</v>
      </c>
      <c r="G3184" s="4" t="s">
        <v>82</v>
      </c>
      <c r="H3184" s="4" t="s">
        <v>83</v>
      </c>
      <c r="I3184" s="4" t="s">
        <v>84</v>
      </c>
      <c r="J3184" s="5">
        <v>42231</v>
      </c>
      <c r="K3184" s="12">
        <f>Ventas[[#This Row],[Unit Price]]*Ventas[[#This Row],[Quantity]]</f>
        <v>2758</v>
      </c>
      <c r="L3184" s="12">
        <f>Ventas[[#This Row],[Unit Cost]]*Ventas[[#This Row],[Quantity]]</f>
        <v>1792.7</v>
      </c>
      <c r="M3184" s="14">
        <f>Ventas[[#This Row],[Ingresos]]-Ventas[[#This Row],[Costes]]</f>
        <v>965.3</v>
      </c>
      <c r="N3184" s="14" t="str">
        <f>_xlfn.XLOOKUP(Ventas[[#This Row],[Ship Country]],[1]!Countries[Ship Country],[1]!Countries[Area],"No registrado")</f>
        <v>Nord America</v>
      </c>
      <c r="O3184" s="14" t="str">
        <f>_xlfn.XLOOKUP(Ventas[[#This Row],[Ship Country]],[1]!Countries[Ship Country],[1]!Countries[Continent],"No existe")</f>
        <v>America</v>
      </c>
      <c r="P3184" s="15" t="str">
        <f>_xlfn.XLOOKUP(Ventas[[#This Row],[Category]],[2]!ProdManager[Category],[2]!ProdManager[Prod_Manager])</f>
        <v>Lydia Sinn</v>
      </c>
      <c r="Q3184" s="15">
        <f>YEAR(Ventas[[#This Row],[Order Date]])</f>
        <v>2015</v>
      </c>
      <c r="R3184" s="15" t="str">
        <f>TEXT(Ventas[[#This Row],[Order Date]],"MMM")</f>
        <v>ago</v>
      </c>
    </row>
    <row r="3185" spans="1:18" x14ac:dyDescent="0.25">
      <c r="A3185" s="6">
        <v>10317</v>
      </c>
      <c r="B3185" s="6" t="s">
        <v>138</v>
      </c>
      <c r="C3185" s="6" t="s">
        <v>43</v>
      </c>
      <c r="D3185" s="6">
        <v>14.4</v>
      </c>
      <c r="E3185" s="6">
        <v>12.672000000000001</v>
      </c>
      <c r="F3185" s="6">
        <v>20</v>
      </c>
      <c r="G3185" s="6" t="s">
        <v>166</v>
      </c>
      <c r="H3185" s="6" t="s">
        <v>167</v>
      </c>
      <c r="I3185" s="6" t="s">
        <v>84</v>
      </c>
      <c r="J3185" s="7">
        <v>42151</v>
      </c>
      <c r="K3185" s="12">
        <f>Ventas[[#This Row],[Unit Price]]*Ventas[[#This Row],[Quantity]]</f>
        <v>288</v>
      </c>
      <c r="L3185" s="12">
        <f>Ventas[[#This Row],[Unit Cost]]*Ventas[[#This Row],[Quantity]]</f>
        <v>253.44</v>
      </c>
      <c r="M3185" s="14">
        <f>Ventas[[#This Row],[Ingresos]]-Ventas[[#This Row],[Costes]]</f>
        <v>34.56</v>
      </c>
      <c r="N3185" s="14" t="str">
        <f>_xlfn.XLOOKUP(Ventas[[#This Row],[Ship Country]],[1]!Countries[Ship Country],[1]!Countries[Area],"No registrado")</f>
        <v>Nord America</v>
      </c>
      <c r="O3185" s="14" t="str">
        <f>_xlfn.XLOOKUP(Ventas[[#This Row],[Ship Country]],[1]!Countries[Ship Country],[1]!Countries[Continent],"No existe")</f>
        <v>America</v>
      </c>
      <c r="P3185" s="15" t="str">
        <f>_xlfn.XLOOKUP(Ventas[[#This Row],[Category]],[2]!ProdManager[Category],[2]!ProdManager[Prod_Manager])</f>
        <v>John Matter</v>
      </c>
      <c r="Q3185" s="15">
        <f>YEAR(Ventas[[#This Row],[Order Date]])</f>
        <v>2015</v>
      </c>
      <c r="R3185" s="15" t="str">
        <f>TEXT(Ventas[[#This Row],[Order Date]],"MMM")</f>
        <v>may</v>
      </c>
    </row>
    <row r="3186" spans="1:18" x14ac:dyDescent="0.25">
      <c r="A3186" s="4">
        <v>10318</v>
      </c>
      <c r="B3186" s="4" t="s">
        <v>28</v>
      </c>
      <c r="C3186" s="4" t="s">
        <v>29</v>
      </c>
      <c r="D3186" s="4">
        <v>7.7</v>
      </c>
      <c r="E3186" s="4">
        <v>5.6980000000000004</v>
      </c>
      <c r="F3186" s="4">
        <v>20</v>
      </c>
      <c r="G3186" s="4" t="s">
        <v>175</v>
      </c>
      <c r="H3186" s="4" t="s">
        <v>176</v>
      </c>
      <c r="I3186" s="4" t="s">
        <v>149</v>
      </c>
      <c r="J3186" s="5">
        <v>41905</v>
      </c>
      <c r="K3186" s="12">
        <f>Ventas[[#This Row],[Unit Price]]*Ventas[[#This Row],[Quantity]]</f>
        <v>154</v>
      </c>
      <c r="L3186" s="12">
        <f>Ventas[[#This Row],[Unit Cost]]*Ventas[[#This Row],[Quantity]]</f>
        <v>113.96000000000001</v>
      </c>
      <c r="M3186" s="14">
        <f>Ventas[[#This Row],[Ingresos]]-Ventas[[#This Row],[Costes]]</f>
        <v>40.039999999999992</v>
      </c>
      <c r="N3186" s="14" t="str">
        <f>_xlfn.XLOOKUP(Ventas[[#This Row],[Ship Country]],[1]!Countries[Ship Country],[1]!Countries[Area],"No registrado")</f>
        <v>Nord Europe</v>
      </c>
      <c r="O3186" s="14" t="str">
        <f>_xlfn.XLOOKUP(Ventas[[#This Row],[Ship Country]],[1]!Countries[Ship Country],[1]!Countries[Continent],"No existe")</f>
        <v>Europe</v>
      </c>
      <c r="P3186" s="15" t="str">
        <f>_xlfn.XLOOKUP(Ventas[[#This Row],[Category]],[2]!ProdManager[Category],[2]!ProdManager[Prod_Manager])</f>
        <v>Peter Stone</v>
      </c>
      <c r="Q3186" s="15">
        <f>YEAR(Ventas[[#This Row],[Order Date]])</f>
        <v>2014</v>
      </c>
      <c r="R3186" s="15" t="str">
        <f>TEXT(Ventas[[#This Row],[Order Date]],"MMM")</f>
        <v>sep</v>
      </c>
    </row>
    <row r="3187" spans="1:18" x14ac:dyDescent="0.25">
      <c r="A3187" s="6">
        <v>10318</v>
      </c>
      <c r="B3187" s="6" t="s">
        <v>101</v>
      </c>
      <c r="C3187" s="6" t="s">
        <v>43</v>
      </c>
      <c r="D3187" s="6">
        <v>14.4</v>
      </c>
      <c r="E3187" s="6">
        <v>13.104000000000001</v>
      </c>
      <c r="F3187" s="6">
        <v>6</v>
      </c>
      <c r="G3187" s="6" t="s">
        <v>175</v>
      </c>
      <c r="H3187" s="6" t="s">
        <v>176</v>
      </c>
      <c r="I3187" s="6" t="s">
        <v>149</v>
      </c>
      <c r="J3187" s="7">
        <v>41669</v>
      </c>
      <c r="K3187" s="12">
        <f>Ventas[[#This Row],[Unit Price]]*Ventas[[#This Row],[Quantity]]</f>
        <v>86.4</v>
      </c>
      <c r="L3187" s="12">
        <f>Ventas[[#This Row],[Unit Cost]]*Ventas[[#This Row],[Quantity]]</f>
        <v>78.624000000000009</v>
      </c>
      <c r="M3187" s="14">
        <f>Ventas[[#This Row],[Ingresos]]-Ventas[[#This Row],[Costes]]</f>
        <v>7.7759999999999962</v>
      </c>
      <c r="N3187" s="14" t="str">
        <f>_xlfn.XLOOKUP(Ventas[[#This Row],[Ship Country]],[1]!Countries[Ship Country],[1]!Countries[Area],"No registrado")</f>
        <v>Nord Europe</v>
      </c>
      <c r="O3187" s="14" t="str">
        <f>_xlfn.XLOOKUP(Ventas[[#This Row],[Ship Country]],[1]!Countries[Ship Country],[1]!Countries[Continent],"No existe")</f>
        <v>Europe</v>
      </c>
      <c r="P3187" s="15" t="str">
        <f>_xlfn.XLOOKUP(Ventas[[#This Row],[Category]],[2]!ProdManager[Category],[2]!ProdManager[Prod_Manager])</f>
        <v>John Matter</v>
      </c>
      <c r="Q3187" s="15">
        <f>YEAR(Ventas[[#This Row],[Order Date]])</f>
        <v>2014</v>
      </c>
      <c r="R3187" s="15" t="str">
        <f>TEXT(Ventas[[#This Row],[Order Date]],"MMM")</f>
        <v>ene</v>
      </c>
    </row>
    <row r="3188" spans="1:18" x14ac:dyDescent="0.25">
      <c r="A3188" s="4">
        <v>10319</v>
      </c>
      <c r="B3188" s="4" t="s">
        <v>91</v>
      </c>
      <c r="C3188" s="4" t="s">
        <v>46</v>
      </c>
      <c r="D3188" s="4">
        <v>31.2</v>
      </c>
      <c r="E3188" s="4">
        <v>24.96</v>
      </c>
      <c r="F3188" s="4">
        <v>8</v>
      </c>
      <c r="G3188" s="4" t="s">
        <v>117</v>
      </c>
      <c r="H3188" s="4" t="s">
        <v>73</v>
      </c>
      <c r="I3188" s="4" t="s">
        <v>74</v>
      </c>
      <c r="J3188" s="5">
        <v>41760</v>
      </c>
      <c r="K3188" s="12">
        <f>Ventas[[#This Row],[Unit Price]]*Ventas[[#This Row],[Quantity]]</f>
        <v>249.6</v>
      </c>
      <c r="L3188" s="12">
        <f>Ventas[[#This Row],[Unit Cost]]*Ventas[[#This Row],[Quantity]]</f>
        <v>199.68</v>
      </c>
      <c r="M3188" s="14">
        <f>Ventas[[#This Row],[Ingresos]]-Ventas[[#This Row],[Costes]]</f>
        <v>49.919999999999987</v>
      </c>
      <c r="N3188" s="14" t="str">
        <f>_xlfn.XLOOKUP(Ventas[[#This Row],[Ship Country]],[1]!Countries[Ship Country],[1]!Countries[Area],"No registrado")</f>
        <v>Sud America</v>
      </c>
      <c r="O3188" s="14" t="str">
        <f>_xlfn.XLOOKUP(Ventas[[#This Row],[Ship Country]],[1]!Countries[Ship Country],[1]!Countries[Continent],"No existe")</f>
        <v>America</v>
      </c>
      <c r="P3188" s="15" t="str">
        <f>_xlfn.XLOOKUP(Ventas[[#This Row],[Category]],[2]!ProdManager[Category],[2]!ProdManager[Prod_Manager])</f>
        <v>John Matter</v>
      </c>
      <c r="Q3188" s="15">
        <f>YEAR(Ventas[[#This Row],[Order Date]])</f>
        <v>2014</v>
      </c>
      <c r="R3188" s="15" t="str">
        <f>TEXT(Ventas[[#This Row],[Order Date]],"MMM")</f>
        <v>may</v>
      </c>
    </row>
    <row r="3189" spans="1:18" x14ac:dyDescent="0.25">
      <c r="A3189" s="6">
        <v>10319</v>
      </c>
      <c r="B3189" s="6" t="s">
        <v>121</v>
      </c>
      <c r="C3189" s="6" t="s">
        <v>18</v>
      </c>
      <c r="D3189" s="6">
        <v>36.4</v>
      </c>
      <c r="E3189" s="6">
        <v>28.756</v>
      </c>
      <c r="F3189" s="6">
        <v>14</v>
      </c>
      <c r="G3189" s="6" t="s">
        <v>117</v>
      </c>
      <c r="H3189" s="6" t="s">
        <v>73</v>
      </c>
      <c r="I3189" s="6" t="s">
        <v>74</v>
      </c>
      <c r="J3189" s="7">
        <v>41912</v>
      </c>
      <c r="K3189" s="12">
        <f>Ventas[[#This Row],[Unit Price]]*Ventas[[#This Row],[Quantity]]</f>
        <v>509.59999999999997</v>
      </c>
      <c r="L3189" s="12">
        <f>Ventas[[#This Row],[Unit Cost]]*Ventas[[#This Row],[Quantity]]</f>
        <v>402.584</v>
      </c>
      <c r="M3189" s="14">
        <f>Ventas[[#This Row],[Ingresos]]-Ventas[[#This Row],[Costes]]</f>
        <v>107.01599999999996</v>
      </c>
      <c r="N3189" s="14" t="str">
        <f>_xlfn.XLOOKUP(Ventas[[#This Row],[Ship Country]],[1]!Countries[Ship Country],[1]!Countries[Area],"No registrado")</f>
        <v>Sud America</v>
      </c>
      <c r="O3189" s="14" t="str">
        <f>_xlfn.XLOOKUP(Ventas[[#This Row],[Ship Country]],[1]!Countries[Ship Country],[1]!Countries[Continent],"No existe")</f>
        <v>America</v>
      </c>
      <c r="P3189" s="15" t="str">
        <f>_xlfn.XLOOKUP(Ventas[[#This Row],[Category]],[2]!ProdManager[Category],[2]!ProdManager[Prod_Manager])</f>
        <v>Marc Caine</v>
      </c>
      <c r="Q3189" s="15">
        <f>YEAR(Ventas[[#This Row],[Order Date]])</f>
        <v>2014</v>
      </c>
      <c r="R3189" s="15" t="str">
        <f>TEXT(Ventas[[#This Row],[Order Date]],"MMM")</f>
        <v>sep</v>
      </c>
    </row>
    <row r="3190" spans="1:18" x14ac:dyDescent="0.25">
      <c r="A3190" s="4">
        <v>10319</v>
      </c>
      <c r="B3190" s="4" t="s">
        <v>101</v>
      </c>
      <c r="C3190" s="4" t="s">
        <v>43</v>
      </c>
      <c r="D3190" s="4">
        <v>14.4</v>
      </c>
      <c r="E3190" s="4">
        <v>12.672000000000001</v>
      </c>
      <c r="F3190" s="4">
        <v>30</v>
      </c>
      <c r="G3190" s="4" t="s">
        <v>117</v>
      </c>
      <c r="H3190" s="4" t="s">
        <v>73</v>
      </c>
      <c r="I3190" s="4" t="s">
        <v>74</v>
      </c>
      <c r="J3190" s="5">
        <v>42238</v>
      </c>
      <c r="K3190" s="12">
        <f>Ventas[[#This Row],[Unit Price]]*Ventas[[#This Row],[Quantity]]</f>
        <v>432</v>
      </c>
      <c r="L3190" s="12">
        <f>Ventas[[#This Row],[Unit Cost]]*Ventas[[#This Row],[Quantity]]</f>
        <v>380.16</v>
      </c>
      <c r="M3190" s="14">
        <f>Ventas[[#This Row],[Ingresos]]-Ventas[[#This Row],[Costes]]</f>
        <v>51.839999999999975</v>
      </c>
      <c r="N3190" s="14" t="str">
        <f>_xlfn.XLOOKUP(Ventas[[#This Row],[Ship Country]],[1]!Countries[Ship Country],[1]!Countries[Area],"No registrado")</f>
        <v>Sud America</v>
      </c>
      <c r="O3190" s="14" t="str">
        <f>_xlfn.XLOOKUP(Ventas[[#This Row],[Ship Country]],[1]!Countries[Ship Country],[1]!Countries[Continent],"No existe")</f>
        <v>America</v>
      </c>
      <c r="P3190" s="15" t="str">
        <f>_xlfn.XLOOKUP(Ventas[[#This Row],[Category]],[2]!ProdManager[Category],[2]!ProdManager[Prod_Manager])</f>
        <v>John Matter</v>
      </c>
      <c r="Q3190" s="15">
        <f>YEAR(Ventas[[#This Row],[Order Date]])</f>
        <v>2015</v>
      </c>
      <c r="R3190" s="15" t="str">
        <f>TEXT(Ventas[[#This Row],[Order Date]],"MMM")</f>
        <v>ago</v>
      </c>
    </row>
    <row r="3191" spans="1:18" x14ac:dyDescent="0.25">
      <c r="A3191" s="6">
        <v>10320</v>
      </c>
      <c r="B3191" s="6" t="s">
        <v>113</v>
      </c>
      <c r="C3191" s="6" t="s">
        <v>15</v>
      </c>
      <c r="D3191" s="6">
        <v>17.2</v>
      </c>
      <c r="E3191" s="6">
        <v>13.76</v>
      </c>
      <c r="F3191" s="6">
        <v>30</v>
      </c>
      <c r="G3191" s="6" t="s">
        <v>95</v>
      </c>
      <c r="H3191" s="6" t="s">
        <v>96</v>
      </c>
      <c r="I3191" s="6" t="s">
        <v>97</v>
      </c>
      <c r="J3191" s="7">
        <v>41884</v>
      </c>
      <c r="K3191" s="12">
        <f>Ventas[[#This Row],[Unit Price]]*Ventas[[#This Row],[Quantity]]</f>
        <v>516</v>
      </c>
      <c r="L3191" s="12">
        <f>Ventas[[#This Row],[Unit Cost]]*Ventas[[#This Row],[Quantity]]</f>
        <v>412.8</v>
      </c>
      <c r="M3191" s="14">
        <f>Ventas[[#This Row],[Ingresos]]-Ventas[[#This Row],[Costes]]</f>
        <v>103.19999999999999</v>
      </c>
      <c r="N3191" s="14" t="str">
        <f>_xlfn.XLOOKUP(Ventas[[#This Row],[Ship Country]],[1]!Countries[Ship Country],[1]!Countries[Area],"No registrado")</f>
        <v>Nord Europe</v>
      </c>
      <c r="O3191" s="14" t="str">
        <f>_xlfn.XLOOKUP(Ventas[[#This Row],[Ship Country]],[1]!Countries[Ship Country],[1]!Countries[Continent],"No existe")</f>
        <v>Europe</v>
      </c>
      <c r="P3191" s="15" t="str">
        <f>_xlfn.XLOOKUP(Ventas[[#This Row],[Category]],[2]!ProdManager[Category],[2]!ProdManager[Prod_Manager])</f>
        <v>Peter Stone</v>
      </c>
      <c r="Q3191" s="15">
        <f>YEAR(Ventas[[#This Row],[Order Date]])</f>
        <v>2014</v>
      </c>
      <c r="R3191" s="15" t="str">
        <f>TEXT(Ventas[[#This Row],[Order Date]],"MMM")</f>
        <v>sep</v>
      </c>
    </row>
    <row r="3192" spans="1:18" x14ac:dyDescent="0.25">
      <c r="A3192" s="4">
        <v>10321</v>
      </c>
      <c r="B3192" s="4" t="s">
        <v>81</v>
      </c>
      <c r="C3192" s="4" t="s">
        <v>43</v>
      </c>
      <c r="D3192" s="4">
        <v>14.4</v>
      </c>
      <c r="E3192" s="4">
        <v>12.96</v>
      </c>
      <c r="F3192" s="4">
        <v>10</v>
      </c>
      <c r="G3192" s="4" t="s">
        <v>175</v>
      </c>
      <c r="H3192" s="4" t="s">
        <v>176</v>
      </c>
      <c r="I3192" s="4" t="s">
        <v>149</v>
      </c>
      <c r="J3192" s="5">
        <v>41661</v>
      </c>
      <c r="K3192" s="12">
        <f>Ventas[[#This Row],[Unit Price]]*Ventas[[#This Row],[Quantity]]</f>
        <v>144</v>
      </c>
      <c r="L3192" s="12">
        <f>Ventas[[#This Row],[Unit Cost]]*Ventas[[#This Row],[Quantity]]</f>
        <v>129.60000000000002</v>
      </c>
      <c r="M3192" s="14">
        <f>Ventas[[#This Row],[Ingresos]]-Ventas[[#This Row],[Costes]]</f>
        <v>14.399999999999977</v>
      </c>
      <c r="N3192" s="14" t="str">
        <f>_xlfn.XLOOKUP(Ventas[[#This Row],[Ship Country]],[1]!Countries[Ship Country],[1]!Countries[Area],"No registrado")</f>
        <v>Nord Europe</v>
      </c>
      <c r="O3192" s="14" t="str">
        <f>_xlfn.XLOOKUP(Ventas[[#This Row],[Ship Country]],[1]!Countries[Ship Country],[1]!Countries[Continent],"No existe")</f>
        <v>Europe</v>
      </c>
      <c r="P3192" s="15" t="str">
        <f>_xlfn.XLOOKUP(Ventas[[#This Row],[Category]],[2]!ProdManager[Category],[2]!ProdManager[Prod_Manager])</f>
        <v>John Matter</v>
      </c>
      <c r="Q3192" s="15">
        <f>YEAR(Ventas[[#This Row],[Order Date]])</f>
        <v>2014</v>
      </c>
      <c r="R3192" s="15" t="str">
        <f>TEXT(Ventas[[#This Row],[Order Date]],"MMM")</f>
        <v>ene</v>
      </c>
    </row>
    <row r="3193" spans="1:18" x14ac:dyDescent="0.25">
      <c r="A3193" s="6">
        <v>10322</v>
      </c>
      <c r="B3193" s="6" t="s">
        <v>177</v>
      </c>
      <c r="C3193" s="6" t="s">
        <v>10</v>
      </c>
      <c r="D3193" s="6">
        <v>5.6</v>
      </c>
      <c r="E3193" s="6">
        <v>4.76</v>
      </c>
      <c r="F3193" s="6">
        <v>20</v>
      </c>
      <c r="G3193" s="6" t="s">
        <v>178</v>
      </c>
      <c r="H3193" s="6" t="s">
        <v>73</v>
      </c>
      <c r="I3193" s="6" t="s">
        <v>74</v>
      </c>
      <c r="J3193" s="7">
        <v>41684</v>
      </c>
      <c r="K3193" s="12">
        <f>Ventas[[#This Row],[Unit Price]]*Ventas[[#This Row],[Quantity]]</f>
        <v>112</v>
      </c>
      <c r="L3193" s="12">
        <f>Ventas[[#This Row],[Unit Cost]]*Ventas[[#This Row],[Quantity]]</f>
        <v>95.199999999999989</v>
      </c>
      <c r="M3193" s="14">
        <f>Ventas[[#This Row],[Ingresos]]-Ventas[[#This Row],[Costes]]</f>
        <v>16.800000000000011</v>
      </c>
      <c r="N3193" s="14" t="str">
        <f>_xlfn.XLOOKUP(Ventas[[#This Row],[Ship Country]],[1]!Countries[Ship Country],[1]!Countries[Area],"No registrado")</f>
        <v>Sud America</v>
      </c>
      <c r="O3193" s="14" t="str">
        <f>_xlfn.XLOOKUP(Ventas[[#This Row],[Ship Country]],[1]!Countries[Ship Country],[1]!Countries[Continent],"No existe")</f>
        <v>America</v>
      </c>
      <c r="P3193" s="15" t="str">
        <f>_xlfn.XLOOKUP(Ventas[[#This Row],[Category]],[2]!ProdManager[Category],[2]!ProdManager[Prod_Manager])</f>
        <v>Marc Caine</v>
      </c>
      <c r="Q3193" s="15">
        <f>YEAR(Ventas[[#This Row],[Order Date]])</f>
        <v>2014</v>
      </c>
      <c r="R3193" s="15" t="str">
        <f>TEXT(Ventas[[#This Row],[Order Date]],"MMM")</f>
        <v>feb</v>
      </c>
    </row>
    <row r="3194" spans="1:18" x14ac:dyDescent="0.25">
      <c r="A3194" s="4">
        <v>10323</v>
      </c>
      <c r="B3194" s="4" t="s">
        <v>134</v>
      </c>
      <c r="C3194" s="4" t="s">
        <v>24</v>
      </c>
      <c r="D3194" s="4">
        <v>12.4</v>
      </c>
      <c r="E3194" s="4">
        <v>9.1760000000000002</v>
      </c>
      <c r="F3194" s="4">
        <v>5</v>
      </c>
      <c r="G3194" s="4" t="s">
        <v>179</v>
      </c>
      <c r="H3194" s="4" t="s">
        <v>180</v>
      </c>
      <c r="I3194" s="4" t="s">
        <v>21</v>
      </c>
      <c r="J3194" s="5">
        <v>41923</v>
      </c>
      <c r="K3194" s="12">
        <f>Ventas[[#This Row],[Unit Price]]*Ventas[[#This Row],[Quantity]]</f>
        <v>62</v>
      </c>
      <c r="L3194" s="12">
        <f>Ventas[[#This Row],[Unit Cost]]*Ventas[[#This Row],[Quantity]]</f>
        <v>45.88</v>
      </c>
      <c r="M3194" s="14">
        <f>Ventas[[#This Row],[Ingresos]]-Ventas[[#This Row],[Costes]]</f>
        <v>16.119999999999997</v>
      </c>
      <c r="N3194" s="14" t="str">
        <f>_xlfn.XLOOKUP(Ventas[[#This Row],[Ship Country]],[1]!Countries[Ship Country],[1]!Countries[Area],"No registrado")</f>
        <v>Nord Europe</v>
      </c>
      <c r="O3194" s="14" t="str">
        <f>_xlfn.XLOOKUP(Ventas[[#This Row],[Ship Country]],[1]!Countries[Ship Country],[1]!Countries[Continent],"No existe")</f>
        <v>Europe</v>
      </c>
      <c r="P3194" s="15" t="str">
        <f>_xlfn.XLOOKUP(Ventas[[#This Row],[Category]],[2]!ProdManager[Category],[2]!ProdManager[Prod_Manager])</f>
        <v>Lydia Sinn</v>
      </c>
      <c r="Q3194" s="15">
        <f>YEAR(Ventas[[#This Row],[Order Date]])</f>
        <v>2014</v>
      </c>
      <c r="R3194" s="15" t="str">
        <f>TEXT(Ventas[[#This Row],[Order Date]],"MMM")</f>
        <v>oct</v>
      </c>
    </row>
    <row r="3195" spans="1:18" x14ac:dyDescent="0.25">
      <c r="A3195" s="6">
        <v>10323</v>
      </c>
      <c r="B3195" s="6" t="s">
        <v>181</v>
      </c>
      <c r="C3195" s="6" t="s">
        <v>35</v>
      </c>
      <c r="D3195" s="6">
        <v>11.2</v>
      </c>
      <c r="E3195" s="6">
        <v>7.3919999999999986</v>
      </c>
      <c r="F3195" s="6">
        <v>4</v>
      </c>
      <c r="G3195" s="6" t="s">
        <v>179</v>
      </c>
      <c r="H3195" s="6" t="s">
        <v>180</v>
      </c>
      <c r="I3195" s="6" t="s">
        <v>21</v>
      </c>
      <c r="J3195" s="7">
        <v>41780</v>
      </c>
      <c r="K3195" s="12">
        <f>Ventas[[#This Row],[Unit Price]]*Ventas[[#This Row],[Quantity]]</f>
        <v>44.8</v>
      </c>
      <c r="L3195" s="12">
        <f>Ventas[[#This Row],[Unit Cost]]*Ventas[[#This Row],[Quantity]]</f>
        <v>29.567999999999994</v>
      </c>
      <c r="M3195" s="14">
        <f>Ventas[[#This Row],[Ingresos]]-Ventas[[#This Row],[Costes]]</f>
        <v>15.232000000000003</v>
      </c>
      <c r="N3195" s="14" t="str">
        <f>_xlfn.XLOOKUP(Ventas[[#This Row],[Ship Country]],[1]!Countries[Ship Country],[1]!Countries[Area],"No registrado")</f>
        <v>Nord Europe</v>
      </c>
      <c r="O3195" s="14" t="str">
        <f>_xlfn.XLOOKUP(Ventas[[#This Row],[Ship Country]],[1]!Countries[Ship Country],[1]!Countries[Continent],"No existe")</f>
        <v>Europe</v>
      </c>
      <c r="P3195" s="15" t="str">
        <f>_xlfn.XLOOKUP(Ventas[[#This Row],[Category]],[2]!ProdManager[Category],[2]!ProdManager[Prod_Manager])</f>
        <v>Lydia Sinn</v>
      </c>
      <c r="Q3195" s="15">
        <f>YEAR(Ventas[[#This Row],[Order Date]])</f>
        <v>2014</v>
      </c>
      <c r="R3195" s="15" t="str">
        <f>TEXT(Ventas[[#This Row],[Order Date]],"MMM")</f>
        <v>may</v>
      </c>
    </row>
    <row r="3196" spans="1:18" x14ac:dyDescent="0.25">
      <c r="A3196" s="4">
        <v>10323</v>
      </c>
      <c r="B3196" s="4" t="s">
        <v>42</v>
      </c>
      <c r="C3196" s="4" t="s">
        <v>43</v>
      </c>
      <c r="D3196" s="4">
        <v>14.4</v>
      </c>
      <c r="E3196" s="4">
        <v>12.816000000000001</v>
      </c>
      <c r="F3196" s="4">
        <v>4</v>
      </c>
      <c r="G3196" s="4" t="s">
        <v>179</v>
      </c>
      <c r="H3196" s="4" t="s">
        <v>180</v>
      </c>
      <c r="I3196" s="4" t="s">
        <v>21</v>
      </c>
      <c r="J3196" s="5">
        <v>41852</v>
      </c>
      <c r="K3196" s="12">
        <f>Ventas[[#This Row],[Unit Price]]*Ventas[[#This Row],[Quantity]]</f>
        <v>57.6</v>
      </c>
      <c r="L3196" s="12">
        <f>Ventas[[#This Row],[Unit Cost]]*Ventas[[#This Row],[Quantity]]</f>
        <v>51.264000000000003</v>
      </c>
      <c r="M3196" s="14">
        <f>Ventas[[#This Row],[Ingresos]]-Ventas[[#This Row],[Costes]]</f>
        <v>6.3359999999999985</v>
      </c>
      <c r="N3196" s="14" t="str">
        <f>_xlfn.XLOOKUP(Ventas[[#This Row],[Ship Country]],[1]!Countries[Ship Country],[1]!Countries[Area],"No registrado")</f>
        <v>Nord Europe</v>
      </c>
      <c r="O3196" s="14" t="str">
        <f>_xlfn.XLOOKUP(Ventas[[#This Row],[Ship Country]],[1]!Countries[Ship Country],[1]!Countries[Continent],"No existe")</f>
        <v>Europe</v>
      </c>
      <c r="P3196" s="15" t="str">
        <f>_xlfn.XLOOKUP(Ventas[[#This Row],[Category]],[2]!ProdManager[Category],[2]!ProdManager[Prod_Manager])</f>
        <v>John Matter</v>
      </c>
      <c r="Q3196" s="15">
        <f>YEAR(Ventas[[#This Row],[Order Date]])</f>
        <v>2014</v>
      </c>
      <c r="R3196" s="15" t="str">
        <f>TEXT(Ventas[[#This Row],[Order Date]],"MMM")</f>
        <v>ago</v>
      </c>
    </row>
    <row r="3197" spans="1:18" x14ac:dyDescent="0.25">
      <c r="A3197" s="6">
        <v>10324</v>
      </c>
      <c r="B3197" s="6" t="s">
        <v>56</v>
      </c>
      <c r="C3197" s="6" t="s">
        <v>35</v>
      </c>
      <c r="D3197" s="6">
        <v>13.9</v>
      </c>
      <c r="E3197" s="6">
        <v>9.5909999999999993</v>
      </c>
      <c r="F3197" s="6">
        <v>21</v>
      </c>
      <c r="G3197" s="6" t="s">
        <v>182</v>
      </c>
      <c r="H3197" s="6" t="s">
        <v>183</v>
      </c>
      <c r="I3197" s="6" t="s">
        <v>84</v>
      </c>
      <c r="J3197" s="7">
        <v>42076</v>
      </c>
      <c r="K3197" s="12">
        <f>Ventas[[#This Row],[Unit Price]]*Ventas[[#This Row],[Quantity]]</f>
        <v>291.90000000000003</v>
      </c>
      <c r="L3197" s="12">
        <f>Ventas[[#This Row],[Unit Cost]]*Ventas[[#This Row],[Quantity]]</f>
        <v>201.41099999999997</v>
      </c>
      <c r="M3197" s="14">
        <f>Ventas[[#This Row],[Ingresos]]-Ventas[[#This Row],[Costes]]</f>
        <v>90.489000000000061</v>
      </c>
      <c r="N3197" s="14" t="str">
        <f>_xlfn.XLOOKUP(Ventas[[#This Row],[Ship Country]],[1]!Countries[Ship Country],[1]!Countries[Area],"No registrado")</f>
        <v>Nord America</v>
      </c>
      <c r="O3197" s="14" t="str">
        <f>_xlfn.XLOOKUP(Ventas[[#This Row],[Ship Country]],[1]!Countries[Ship Country],[1]!Countries[Continent],"No existe")</f>
        <v>America</v>
      </c>
      <c r="P3197" s="15" t="str">
        <f>_xlfn.XLOOKUP(Ventas[[#This Row],[Category]],[2]!ProdManager[Category],[2]!ProdManager[Prod_Manager])</f>
        <v>Lydia Sinn</v>
      </c>
      <c r="Q3197" s="15">
        <f>YEAR(Ventas[[#This Row],[Order Date]])</f>
        <v>2015</v>
      </c>
      <c r="R3197" s="15" t="str">
        <f>TEXT(Ventas[[#This Row],[Order Date]],"MMM")</f>
        <v>mar</v>
      </c>
    </row>
    <row r="3198" spans="1:18" x14ac:dyDescent="0.25">
      <c r="A3198" s="4">
        <v>10324</v>
      </c>
      <c r="B3198" s="4" t="s">
        <v>81</v>
      </c>
      <c r="C3198" s="4" t="s">
        <v>43</v>
      </c>
      <c r="D3198" s="4">
        <v>14.4</v>
      </c>
      <c r="E3198" s="4">
        <v>12.672000000000001</v>
      </c>
      <c r="F3198" s="4">
        <v>70</v>
      </c>
      <c r="G3198" s="4" t="s">
        <v>182</v>
      </c>
      <c r="H3198" s="4" t="s">
        <v>183</v>
      </c>
      <c r="I3198" s="4" t="s">
        <v>84</v>
      </c>
      <c r="J3198" s="5">
        <v>41813</v>
      </c>
      <c r="K3198" s="12">
        <f>Ventas[[#This Row],[Unit Price]]*Ventas[[#This Row],[Quantity]]</f>
        <v>1008</v>
      </c>
      <c r="L3198" s="12">
        <f>Ventas[[#This Row],[Unit Cost]]*Ventas[[#This Row],[Quantity]]</f>
        <v>887.04000000000008</v>
      </c>
      <c r="M3198" s="14">
        <f>Ventas[[#This Row],[Ingresos]]-Ventas[[#This Row],[Costes]]</f>
        <v>120.95999999999992</v>
      </c>
      <c r="N3198" s="14" t="str">
        <f>_xlfn.XLOOKUP(Ventas[[#This Row],[Ship Country]],[1]!Countries[Ship Country],[1]!Countries[Area],"No registrado")</f>
        <v>Nord America</v>
      </c>
      <c r="O3198" s="14" t="str">
        <f>_xlfn.XLOOKUP(Ventas[[#This Row],[Ship Country]],[1]!Countries[Ship Country],[1]!Countries[Continent],"No existe")</f>
        <v>America</v>
      </c>
      <c r="P3198" s="15" t="str">
        <f>_xlfn.XLOOKUP(Ventas[[#This Row],[Category]],[2]!ProdManager[Category],[2]!ProdManager[Prod_Manager])</f>
        <v>John Matter</v>
      </c>
      <c r="Q3198" s="15">
        <f>YEAR(Ventas[[#This Row],[Order Date]])</f>
        <v>2014</v>
      </c>
      <c r="R3198" s="15" t="str">
        <f>TEXT(Ventas[[#This Row],[Order Date]],"MMM")</f>
        <v>jun</v>
      </c>
    </row>
    <row r="3199" spans="1:18" x14ac:dyDescent="0.25">
      <c r="A3199" s="6">
        <v>10324</v>
      </c>
      <c r="B3199" s="6" t="s">
        <v>141</v>
      </c>
      <c r="C3199" s="6" t="s">
        <v>29</v>
      </c>
      <c r="D3199" s="6">
        <v>9.6</v>
      </c>
      <c r="E3199" s="6">
        <v>7.2959999999999994</v>
      </c>
      <c r="F3199" s="6">
        <v>30</v>
      </c>
      <c r="G3199" s="6" t="s">
        <v>182</v>
      </c>
      <c r="H3199" s="6" t="s">
        <v>183</v>
      </c>
      <c r="I3199" s="6" t="s">
        <v>84</v>
      </c>
      <c r="J3199" s="7">
        <v>42188</v>
      </c>
      <c r="K3199" s="12">
        <f>Ventas[[#This Row],[Unit Price]]*Ventas[[#This Row],[Quantity]]</f>
        <v>288</v>
      </c>
      <c r="L3199" s="12">
        <f>Ventas[[#This Row],[Unit Cost]]*Ventas[[#This Row],[Quantity]]</f>
        <v>218.88</v>
      </c>
      <c r="M3199" s="14">
        <f>Ventas[[#This Row],[Ingresos]]-Ventas[[#This Row],[Costes]]</f>
        <v>69.12</v>
      </c>
      <c r="N3199" s="14" t="str">
        <f>_xlfn.XLOOKUP(Ventas[[#This Row],[Ship Country]],[1]!Countries[Ship Country],[1]!Countries[Area],"No registrado")</f>
        <v>Nord America</v>
      </c>
      <c r="O3199" s="14" t="str">
        <f>_xlfn.XLOOKUP(Ventas[[#This Row],[Ship Country]],[1]!Countries[Ship Country],[1]!Countries[Continent],"No existe")</f>
        <v>America</v>
      </c>
      <c r="P3199" s="15" t="str">
        <f>_xlfn.XLOOKUP(Ventas[[#This Row],[Category]],[2]!ProdManager[Category],[2]!ProdManager[Prod_Manager])</f>
        <v>Peter Stone</v>
      </c>
      <c r="Q3199" s="15">
        <f>YEAR(Ventas[[#This Row],[Order Date]])</f>
        <v>2015</v>
      </c>
      <c r="R3199" s="15" t="str">
        <f>TEXT(Ventas[[#This Row],[Order Date]],"MMM")</f>
        <v>jul</v>
      </c>
    </row>
    <row r="3200" spans="1:18" x14ac:dyDescent="0.25">
      <c r="A3200" s="4">
        <v>10314</v>
      </c>
      <c r="B3200" s="4" t="s">
        <v>78</v>
      </c>
      <c r="C3200" s="4" t="s">
        <v>35</v>
      </c>
      <c r="D3200" s="4">
        <v>39.4</v>
      </c>
      <c r="E3200" s="4">
        <v>26.003999999999994</v>
      </c>
      <c r="F3200" s="4">
        <v>25</v>
      </c>
      <c r="G3200" s="4" t="s">
        <v>82</v>
      </c>
      <c r="H3200" s="4" t="s">
        <v>83</v>
      </c>
      <c r="I3200" s="4" t="s">
        <v>84</v>
      </c>
      <c r="J3200" s="5">
        <v>42715</v>
      </c>
      <c r="K3200" s="12">
        <f>Ventas[[#This Row],[Unit Price]]*Ventas[[#This Row],[Quantity]]</f>
        <v>985</v>
      </c>
      <c r="L3200" s="12">
        <f>Ventas[[#This Row],[Unit Cost]]*Ventas[[#This Row],[Quantity]]</f>
        <v>650.09999999999991</v>
      </c>
      <c r="M3200" s="14">
        <f>Ventas[[#This Row],[Ingresos]]-Ventas[[#This Row],[Costes]]</f>
        <v>334.90000000000009</v>
      </c>
      <c r="N3200" s="14" t="str">
        <f>_xlfn.XLOOKUP(Ventas[[#This Row],[Ship Country]],[1]!Countries[Ship Country],[1]!Countries[Area],"No registrado")</f>
        <v>Nord America</v>
      </c>
      <c r="O3200" s="14" t="str">
        <f>_xlfn.XLOOKUP(Ventas[[#This Row],[Ship Country]],[1]!Countries[Ship Country],[1]!Countries[Continent],"No existe")</f>
        <v>America</v>
      </c>
      <c r="P3200" s="15" t="str">
        <f>_xlfn.XLOOKUP(Ventas[[#This Row],[Category]],[2]!ProdManager[Category],[2]!ProdManager[Prod_Manager])</f>
        <v>Lydia Sinn</v>
      </c>
      <c r="Q3200" s="15">
        <f>YEAR(Ventas[[#This Row],[Order Date]])</f>
        <v>2016</v>
      </c>
      <c r="R3200" s="15" t="str">
        <f>TEXT(Ventas[[#This Row],[Order Date]],"MMM")</f>
        <v>dic</v>
      </c>
    </row>
    <row r="3201" spans="1:18" x14ac:dyDescent="0.25">
      <c r="A3201" s="6">
        <v>10314</v>
      </c>
      <c r="B3201" s="6" t="s">
        <v>70</v>
      </c>
      <c r="C3201" s="6" t="s">
        <v>15</v>
      </c>
      <c r="D3201" s="6">
        <v>25.6</v>
      </c>
      <c r="E3201" s="6">
        <v>21.504000000000001</v>
      </c>
      <c r="F3201" s="6">
        <v>40</v>
      </c>
      <c r="G3201" s="6" t="s">
        <v>82</v>
      </c>
      <c r="H3201" s="6" t="s">
        <v>83</v>
      </c>
      <c r="I3201" s="6" t="s">
        <v>84</v>
      </c>
      <c r="J3201" s="5">
        <v>42519</v>
      </c>
      <c r="K3201" s="12">
        <f>Ventas[[#This Row],[Unit Price]]*Ventas[[#This Row],[Quantity]]</f>
        <v>1024</v>
      </c>
      <c r="L3201" s="12">
        <f>Ventas[[#This Row],[Unit Cost]]*Ventas[[#This Row],[Quantity]]</f>
        <v>860.16000000000008</v>
      </c>
      <c r="M3201" s="14">
        <f>Ventas[[#This Row],[Ingresos]]-Ventas[[#This Row],[Costes]]</f>
        <v>163.83999999999992</v>
      </c>
      <c r="N3201" s="14" t="str">
        <f>_xlfn.XLOOKUP(Ventas[[#This Row],[Ship Country]],[1]!Countries[Ship Country],[1]!Countries[Area],"No registrado")</f>
        <v>Nord America</v>
      </c>
      <c r="O3201" s="14" t="str">
        <f>_xlfn.XLOOKUP(Ventas[[#This Row],[Ship Country]],[1]!Countries[Ship Country],[1]!Countries[Continent],"No existe")</f>
        <v>America</v>
      </c>
      <c r="P3201" s="15" t="str">
        <f>_xlfn.XLOOKUP(Ventas[[#This Row],[Category]],[2]!ProdManager[Category],[2]!ProdManager[Prod_Manager])</f>
        <v>Peter Stone</v>
      </c>
      <c r="Q3201" s="15">
        <f>YEAR(Ventas[[#This Row],[Order Date]])</f>
        <v>2016</v>
      </c>
      <c r="R3201" s="15" t="str">
        <f>TEXT(Ventas[[#This Row],[Order Date]],"MMM")</f>
        <v>may</v>
      </c>
    </row>
    <row r="3202" spans="1:18" x14ac:dyDescent="0.25">
      <c r="A3202" s="4">
        <v>10314</v>
      </c>
      <c r="B3202" s="4" t="s">
        <v>174</v>
      </c>
      <c r="C3202" s="4" t="s">
        <v>29</v>
      </c>
      <c r="D3202" s="4">
        <v>10.6</v>
      </c>
      <c r="E3202" s="4">
        <v>8.48</v>
      </c>
      <c r="F3202" s="4">
        <v>30</v>
      </c>
      <c r="G3202" s="4" t="s">
        <v>82</v>
      </c>
      <c r="H3202" s="4" t="s">
        <v>83</v>
      </c>
      <c r="I3202" s="4" t="s">
        <v>84</v>
      </c>
      <c r="J3202" s="5">
        <v>42503</v>
      </c>
      <c r="K3202" s="12">
        <f>Ventas[[#This Row],[Unit Price]]*Ventas[[#This Row],[Quantity]]</f>
        <v>318</v>
      </c>
      <c r="L3202" s="12">
        <f>Ventas[[#This Row],[Unit Cost]]*Ventas[[#This Row],[Quantity]]</f>
        <v>254.4</v>
      </c>
      <c r="M3202" s="14">
        <f>Ventas[[#This Row],[Ingresos]]-Ventas[[#This Row],[Costes]]</f>
        <v>63.599999999999994</v>
      </c>
      <c r="N3202" s="14" t="str">
        <f>_xlfn.XLOOKUP(Ventas[[#This Row],[Ship Country]],[1]!Countries[Ship Country],[1]!Countries[Area],"No registrado")</f>
        <v>Nord America</v>
      </c>
      <c r="O3202" s="14" t="str">
        <f>_xlfn.XLOOKUP(Ventas[[#This Row],[Ship Country]],[1]!Countries[Ship Country],[1]!Countries[Continent],"No existe")</f>
        <v>America</v>
      </c>
      <c r="P3202" s="15" t="str">
        <f>_xlfn.XLOOKUP(Ventas[[#This Row],[Category]],[2]!ProdManager[Category],[2]!ProdManager[Prod_Manager])</f>
        <v>Peter Stone</v>
      </c>
      <c r="Q3202" s="15">
        <f>YEAR(Ventas[[#This Row],[Order Date]])</f>
        <v>2016</v>
      </c>
      <c r="R3202" s="15" t="str">
        <f>TEXT(Ventas[[#This Row],[Order Date]],"MMM")</f>
        <v>may</v>
      </c>
    </row>
    <row r="3203" spans="1:18" x14ac:dyDescent="0.25">
      <c r="A3203" s="6">
        <v>10315</v>
      </c>
      <c r="B3203" s="6" t="s">
        <v>140</v>
      </c>
      <c r="C3203" s="6" t="s">
        <v>43</v>
      </c>
      <c r="D3203" s="6">
        <v>11.2</v>
      </c>
      <c r="E3203" s="6">
        <v>10.192</v>
      </c>
      <c r="F3203" s="6">
        <v>14</v>
      </c>
      <c r="G3203" s="6" t="s">
        <v>175</v>
      </c>
      <c r="H3203" s="6" t="s">
        <v>176</v>
      </c>
      <c r="I3203" s="6" t="s">
        <v>149</v>
      </c>
      <c r="J3203" s="5">
        <v>42708</v>
      </c>
      <c r="K3203" s="12">
        <f>Ventas[[#This Row],[Unit Price]]*Ventas[[#This Row],[Quantity]]</f>
        <v>156.79999999999998</v>
      </c>
      <c r="L3203" s="12">
        <f>Ventas[[#This Row],[Unit Cost]]*Ventas[[#This Row],[Quantity]]</f>
        <v>142.68799999999999</v>
      </c>
      <c r="M3203" s="14">
        <f>Ventas[[#This Row],[Ingresos]]-Ventas[[#This Row],[Costes]]</f>
        <v>14.111999999999995</v>
      </c>
      <c r="N3203" s="14" t="str">
        <f>_xlfn.XLOOKUP(Ventas[[#This Row],[Ship Country]],[1]!Countries[Ship Country],[1]!Countries[Area],"No registrado")</f>
        <v>Nord Europe</v>
      </c>
      <c r="O3203" s="14" t="str">
        <f>_xlfn.XLOOKUP(Ventas[[#This Row],[Ship Country]],[1]!Countries[Ship Country],[1]!Countries[Continent],"No existe")</f>
        <v>Europe</v>
      </c>
      <c r="P3203" s="15" t="str">
        <f>_xlfn.XLOOKUP(Ventas[[#This Row],[Category]],[2]!ProdManager[Category],[2]!ProdManager[Prod_Manager])</f>
        <v>John Matter</v>
      </c>
      <c r="Q3203" s="15">
        <f>YEAR(Ventas[[#This Row],[Order Date]])</f>
        <v>2016</v>
      </c>
      <c r="R3203" s="15" t="str">
        <f>TEXT(Ventas[[#This Row],[Order Date]],"MMM")</f>
        <v>dic</v>
      </c>
    </row>
    <row r="3204" spans="1:18" x14ac:dyDescent="0.25">
      <c r="A3204" s="4">
        <v>10315</v>
      </c>
      <c r="B3204" s="4" t="s">
        <v>79</v>
      </c>
      <c r="C3204" s="4" t="s">
        <v>43</v>
      </c>
      <c r="D3204" s="4">
        <v>12</v>
      </c>
      <c r="E3204" s="4">
        <v>10.92</v>
      </c>
      <c r="F3204" s="4">
        <v>30</v>
      </c>
      <c r="G3204" s="4" t="s">
        <v>175</v>
      </c>
      <c r="H3204" s="4" t="s">
        <v>176</v>
      </c>
      <c r="I3204" s="4" t="s">
        <v>149</v>
      </c>
      <c r="J3204" s="5">
        <v>42439</v>
      </c>
      <c r="K3204" s="12">
        <f>Ventas[[#This Row],[Unit Price]]*Ventas[[#This Row],[Quantity]]</f>
        <v>360</v>
      </c>
      <c r="L3204" s="12">
        <f>Ventas[[#This Row],[Unit Cost]]*Ventas[[#This Row],[Quantity]]</f>
        <v>327.60000000000002</v>
      </c>
      <c r="M3204" s="14">
        <f>Ventas[[#This Row],[Ingresos]]-Ventas[[#This Row],[Costes]]</f>
        <v>32.399999999999977</v>
      </c>
      <c r="N3204" s="14" t="str">
        <f>_xlfn.XLOOKUP(Ventas[[#This Row],[Ship Country]],[1]!Countries[Ship Country],[1]!Countries[Area],"No registrado")</f>
        <v>Nord Europe</v>
      </c>
      <c r="O3204" s="14" t="str">
        <f>_xlfn.XLOOKUP(Ventas[[#This Row],[Ship Country]],[1]!Countries[Ship Country],[1]!Countries[Continent],"No existe")</f>
        <v>Europe</v>
      </c>
      <c r="P3204" s="15" t="str">
        <f>_xlfn.XLOOKUP(Ventas[[#This Row],[Category]],[2]!ProdManager[Category],[2]!ProdManager[Prod_Manager])</f>
        <v>John Matter</v>
      </c>
      <c r="Q3204" s="15">
        <f>YEAR(Ventas[[#This Row],[Order Date]])</f>
        <v>2016</v>
      </c>
      <c r="R3204" s="15" t="str">
        <f>TEXT(Ventas[[#This Row],[Order Date]],"MMM")</f>
        <v>mar</v>
      </c>
    </row>
    <row r="3205" spans="1:18" x14ac:dyDescent="0.25">
      <c r="A3205" s="6">
        <v>10316</v>
      </c>
      <c r="B3205" s="6" t="s">
        <v>28</v>
      </c>
      <c r="C3205" s="6" t="s">
        <v>29</v>
      </c>
      <c r="D3205" s="6">
        <v>7.7</v>
      </c>
      <c r="E3205" s="6">
        <v>5.39</v>
      </c>
      <c r="F3205" s="6">
        <v>10</v>
      </c>
      <c r="G3205" s="6" t="s">
        <v>82</v>
      </c>
      <c r="H3205" s="6" t="s">
        <v>83</v>
      </c>
      <c r="I3205" s="6" t="s">
        <v>84</v>
      </c>
      <c r="J3205" s="5">
        <v>42515</v>
      </c>
      <c r="K3205" s="12">
        <f>Ventas[[#This Row],[Unit Price]]*Ventas[[#This Row],[Quantity]]</f>
        <v>77</v>
      </c>
      <c r="L3205" s="12">
        <f>Ventas[[#This Row],[Unit Cost]]*Ventas[[#This Row],[Quantity]]</f>
        <v>53.9</v>
      </c>
      <c r="M3205" s="14">
        <f>Ventas[[#This Row],[Ingresos]]-Ventas[[#This Row],[Costes]]</f>
        <v>23.1</v>
      </c>
      <c r="N3205" s="14" t="str">
        <f>_xlfn.XLOOKUP(Ventas[[#This Row],[Ship Country]],[1]!Countries[Ship Country],[1]!Countries[Area],"No registrado")</f>
        <v>Nord America</v>
      </c>
      <c r="O3205" s="14" t="str">
        <f>_xlfn.XLOOKUP(Ventas[[#This Row],[Ship Country]],[1]!Countries[Ship Country],[1]!Countries[Continent],"No existe")</f>
        <v>America</v>
      </c>
      <c r="P3205" s="15" t="str">
        <f>_xlfn.XLOOKUP(Ventas[[#This Row],[Category]],[2]!ProdManager[Category],[2]!ProdManager[Prod_Manager])</f>
        <v>Peter Stone</v>
      </c>
      <c r="Q3205" s="15">
        <f>YEAR(Ventas[[#This Row],[Order Date]])</f>
        <v>2016</v>
      </c>
      <c r="R3205" s="15" t="str">
        <f>TEXT(Ventas[[#This Row],[Order Date]],"MMM")</f>
        <v>may</v>
      </c>
    </row>
    <row r="3206" spans="1:18" x14ac:dyDescent="0.25">
      <c r="A3206" s="4">
        <v>10316</v>
      </c>
      <c r="B3206" s="4" t="s">
        <v>78</v>
      </c>
      <c r="C3206" s="4" t="s">
        <v>35</v>
      </c>
      <c r="D3206" s="4">
        <v>39.4</v>
      </c>
      <c r="E3206" s="4">
        <v>27.185999999999996</v>
      </c>
      <c r="F3206" s="4">
        <v>70</v>
      </c>
      <c r="G3206" s="4" t="s">
        <v>82</v>
      </c>
      <c r="H3206" s="4" t="s">
        <v>83</v>
      </c>
      <c r="I3206" s="4" t="s">
        <v>84</v>
      </c>
      <c r="J3206" s="5">
        <v>42487</v>
      </c>
      <c r="K3206" s="12">
        <f>Ventas[[#This Row],[Unit Price]]*Ventas[[#This Row],[Quantity]]</f>
        <v>2758</v>
      </c>
      <c r="L3206" s="12">
        <f>Ventas[[#This Row],[Unit Cost]]*Ventas[[#This Row],[Quantity]]</f>
        <v>1903.0199999999998</v>
      </c>
      <c r="M3206" s="14">
        <f>Ventas[[#This Row],[Ingresos]]-Ventas[[#This Row],[Costes]]</f>
        <v>854.98000000000025</v>
      </c>
      <c r="N3206" s="14" t="str">
        <f>_xlfn.XLOOKUP(Ventas[[#This Row],[Ship Country]],[1]!Countries[Ship Country],[1]!Countries[Area],"No registrado")</f>
        <v>Nord America</v>
      </c>
      <c r="O3206" s="14" t="str">
        <f>_xlfn.XLOOKUP(Ventas[[#This Row],[Ship Country]],[1]!Countries[Ship Country],[1]!Countries[Continent],"No existe")</f>
        <v>America</v>
      </c>
      <c r="P3206" s="15" t="str">
        <f>_xlfn.XLOOKUP(Ventas[[#This Row],[Category]],[2]!ProdManager[Category],[2]!ProdManager[Prod_Manager])</f>
        <v>Lydia Sinn</v>
      </c>
      <c r="Q3206" s="15">
        <f>YEAR(Ventas[[#This Row],[Order Date]])</f>
        <v>2016</v>
      </c>
      <c r="R3206" s="15" t="str">
        <f>TEXT(Ventas[[#This Row],[Order Date]],"MMM")</f>
        <v>abr</v>
      </c>
    </row>
    <row r="3207" spans="1:18" x14ac:dyDescent="0.25">
      <c r="A3207" s="6">
        <v>10317</v>
      </c>
      <c r="B3207" s="6" t="s">
        <v>138</v>
      </c>
      <c r="C3207" s="6" t="s">
        <v>43</v>
      </c>
      <c r="D3207" s="6">
        <v>14.4</v>
      </c>
      <c r="E3207" s="6">
        <v>12.816000000000001</v>
      </c>
      <c r="F3207" s="6">
        <v>20</v>
      </c>
      <c r="G3207" s="6" t="s">
        <v>166</v>
      </c>
      <c r="H3207" s="6" t="s">
        <v>167</v>
      </c>
      <c r="I3207" s="6" t="s">
        <v>84</v>
      </c>
      <c r="J3207" s="5">
        <v>42431</v>
      </c>
      <c r="K3207" s="12">
        <f>Ventas[[#This Row],[Unit Price]]*Ventas[[#This Row],[Quantity]]</f>
        <v>288</v>
      </c>
      <c r="L3207" s="12">
        <f>Ventas[[#This Row],[Unit Cost]]*Ventas[[#This Row],[Quantity]]</f>
        <v>256.32</v>
      </c>
      <c r="M3207" s="14">
        <f>Ventas[[#This Row],[Ingresos]]-Ventas[[#This Row],[Costes]]</f>
        <v>31.680000000000007</v>
      </c>
      <c r="N3207" s="14" t="str">
        <f>_xlfn.XLOOKUP(Ventas[[#This Row],[Ship Country]],[1]!Countries[Ship Country],[1]!Countries[Area],"No registrado")</f>
        <v>Nord America</v>
      </c>
      <c r="O3207" s="14" t="str">
        <f>_xlfn.XLOOKUP(Ventas[[#This Row],[Ship Country]],[1]!Countries[Ship Country],[1]!Countries[Continent],"No existe")</f>
        <v>America</v>
      </c>
      <c r="P3207" s="15" t="str">
        <f>_xlfn.XLOOKUP(Ventas[[#This Row],[Category]],[2]!ProdManager[Category],[2]!ProdManager[Prod_Manager])</f>
        <v>John Matter</v>
      </c>
      <c r="Q3207" s="15">
        <f>YEAR(Ventas[[#This Row],[Order Date]])</f>
        <v>2016</v>
      </c>
      <c r="R3207" s="15" t="str">
        <f>TEXT(Ventas[[#This Row],[Order Date]],"MMM")</f>
        <v>mar</v>
      </c>
    </row>
    <row r="3208" spans="1:18" x14ac:dyDescent="0.25">
      <c r="A3208" s="4">
        <v>10318</v>
      </c>
      <c r="B3208" s="4" t="s">
        <v>28</v>
      </c>
      <c r="C3208" s="4" t="s">
        <v>29</v>
      </c>
      <c r="D3208" s="4">
        <v>7.7</v>
      </c>
      <c r="E3208" s="4">
        <v>5.39</v>
      </c>
      <c r="F3208" s="4">
        <v>20</v>
      </c>
      <c r="G3208" s="4" t="s">
        <v>175</v>
      </c>
      <c r="H3208" s="4" t="s">
        <v>176</v>
      </c>
      <c r="I3208" s="4" t="s">
        <v>149</v>
      </c>
      <c r="J3208" s="5">
        <v>42693</v>
      </c>
      <c r="K3208" s="12">
        <f>Ventas[[#This Row],[Unit Price]]*Ventas[[#This Row],[Quantity]]</f>
        <v>154</v>
      </c>
      <c r="L3208" s="12">
        <f>Ventas[[#This Row],[Unit Cost]]*Ventas[[#This Row],[Quantity]]</f>
        <v>107.8</v>
      </c>
      <c r="M3208" s="14">
        <f>Ventas[[#This Row],[Ingresos]]-Ventas[[#This Row],[Costes]]</f>
        <v>46.2</v>
      </c>
      <c r="N3208" s="14" t="str">
        <f>_xlfn.XLOOKUP(Ventas[[#This Row],[Ship Country]],[1]!Countries[Ship Country],[1]!Countries[Area],"No registrado")</f>
        <v>Nord Europe</v>
      </c>
      <c r="O3208" s="14" t="str">
        <f>_xlfn.XLOOKUP(Ventas[[#This Row],[Ship Country]],[1]!Countries[Ship Country],[1]!Countries[Continent],"No existe")</f>
        <v>Europe</v>
      </c>
      <c r="P3208" s="15" t="str">
        <f>_xlfn.XLOOKUP(Ventas[[#This Row],[Category]],[2]!ProdManager[Category],[2]!ProdManager[Prod_Manager])</f>
        <v>Peter Stone</v>
      </c>
      <c r="Q3208" s="15">
        <f>YEAR(Ventas[[#This Row],[Order Date]])</f>
        <v>2016</v>
      </c>
      <c r="R3208" s="15" t="str">
        <f>TEXT(Ventas[[#This Row],[Order Date]],"MMM")</f>
        <v>nov</v>
      </c>
    </row>
    <row r="3209" spans="1:18" x14ac:dyDescent="0.25">
      <c r="A3209" s="6">
        <v>10318</v>
      </c>
      <c r="B3209" s="6" t="s">
        <v>101</v>
      </c>
      <c r="C3209" s="6" t="s">
        <v>43</v>
      </c>
      <c r="D3209" s="6">
        <v>14.4</v>
      </c>
      <c r="E3209" s="6">
        <v>12.96</v>
      </c>
      <c r="F3209" s="6">
        <v>6</v>
      </c>
      <c r="G3209" s="6" t="s">
        <v>175</v>
      </c>
      <c r="H3209" s="6" t="s">
        <v>176</v>
      </c>
      <c r="I3209" s="6" t="s">
        <v>149</v>
      </c>
      <c r="J3209" s="5">
        <v>42418</v>
      </c>
      <c r="K3209" s="12">
        <f>Ventas[[#This Row],[Unit Price]]*Ventas[[#This Row],[Quantity]]</f>
        <v>86.4</v>
      </c>
      <c r="L3209" s="12">
        <f>Ventas[[#This Row],[Unit Cost]]*Ventas[[#This Row],[Quantity]]</f>
        <v>77.760000000000005</v>
      </c>
      <c r="M3209" s="14">
        <f>Ventas[[#This Row],[Ingresos]]-Ventas[[#This Row],[Costes]]</f>
        <v>8.64</v>
      </c>
      <c r="N3209" s="14" t="str">
        <f>_xlfn.XLOOKUP(Ventas[[#This Row],[Ship Country]],[1]!Countries[Ship Country],[1]!Countries[Area],"No registrado")</f>
        <v>Nord Europe</v>
      </c>
      <c r="O3209" s="14" t="str">
        <f>_xlfn.XLOOKUP(Ventas[[#This Row],[Ship Country]],[1]!Countries[Ship Country],[1]!Countries[Continent],"No existe")</f>
        <v>Europe</v>
      </c>
      <c r="P3209" s="15" t="str">
        <f>_xlfn.XLOOKUP(Ventas[[#This Row],[Category]],[2]!ProdManager[Category],[2]!ProdManager[Prod_Manager])</f>
        <v>John Matter</v>
      </c>
      <c r="Q3209" s="15">
        <f>YEAR(Ventas[[#This Row],[Order Date]])</f>
        <v>2016</v>
      </c>
      <c r="R3209" s="15" t="str">
        <f>TEXT(Ventas[[#This Row],[Order Date]],"MMM")</f>
        <v>feb</v>
      </c>
    </row>
    <row r="3210" spans="1:18" x14ac:dyDescent="0.25">
      <c r="A3210" s="4">
        <v>10319</v>
      </c>
      <c r="B3210" s="4" t="s">
        <v>91</v>
      </c>
      <c r="C3210" s="4" t="s">
        <v>46</v>
      </c>
      <c r="D3210" s="4">
        <v>31.2</v>
      </c>
      <c r="E3210" s="4">
        <v>23.712</v>
      </c>
      <c r="F3210" s="4">
        <v>8</v>
      </c>
      <c r="G3210" s="4" t="s">
        <v>117</v>
      </c>
      <c r="H3210" s="4" t="s">
        <v>73</v>
      </c>
      <c r="I3210" s="4" t="s">
        <v>74</v>
      </c>
      <c r="J3210" s="5">
        <v>42424</v>
      </c>
      <c r="K3210" s="12">
        <f>Ventas[[#This Row],[Unit Price]]*Ventas[[#This Row],[Quantity]]</f>
        <v>249.6</v>
      </c>
      <c r="L3210" s="12">
        <f>Ventas[[#This Row],[Unit Cost]]*Ventas[[#This Row],[Quantity]]</f>
        <v>189.696</v>
      </c>
      <c r="M3210" s="14">
        <f>Ventas[[#This Row],[Ingresos]]-Ventas[[#This Row],[Costes]]</f>
        <v>59.903999999999996</v>
      </c>
      <c r="N3210" s="14" t="str">
        <f>_xlfn.XLOOKUP(Ventas[[#This Row],[Ship Country]],[1]!Countries[Ship Country],[1]!Countries[Area],"No registrado")</f>
        <v>Sud America</v>
      </c>
      <c r="O3210" s="14" t="str">
        <f>_xlfn.XLOOKUP(Ventas[[#This Row],[Ship Country]],[1]!Countries[Ship Country],[1]!Countries[Continent],"No existe")</f>
        <v>America</v>
      </c>
      <c r="P3210" s="15" t="str">
        <f>_xlfn.XLOOKUP(Ventas[[#This Row],[Category]],[2]!ProdManager[Category],[2]!ProdManager[Prod_Manager])</f>
        <v>John Matter</v>
      </c>
      <c r="Q3210" s="15">
        <f>YEAR(Ventas[[#This Row],[Order Date]])</f>
        <v>2016</v>
      </c>
      <c r="R3210" s="15" t="str">
        <f>TEXT(Ventas[[#This Row],[Order Date]],"MMM")</f>
        <v>feb</v>
      </c>
    </row>
    <row r="3211" spans="1:18" x14ac:dyDescent="0.25">
      <c r="A3211" s="6">
        <v>10319</v>
      </c>
      <c r="B3211" s="6" t="s">
        <v>121</v>
      </c>
      <c r="C3211" s="6" t="s">
        <v>18</v>
      </c>
      <c r="D3211" s="6">
        <v>36.4</v>
      </c>
      <c r="E3211" s="6">
        <v>28.027999999999999</v>
      </c>
      <c r="F3211" s="6">
        <v>14</v>
      </c>
      <c r="G3211" s="6" t="s">
        <v>117</v>
      </c>
      <c r="H3211" s="6" t="s">
        <v>73</v>
      </c>
      <c r="I3211" s="6" t="s">
        <v>74</v>
      </c>
      <c r="J3211" s="5">
        <v>42500</v>
      </c>
      <c r="K3211" s="12">
        <f>Ventas[[#This Row],[Unit Price]]*Ventas[[#This Row],[Quantity]]</f>
        <v>509.59999999999997</v>
      </c>
      <c r="L3211" s="12">
        <f>Ventas[[#This Row],[Unit Cost]]*Ventas[[#This Row],[Quantity]]</f>
        <v>392.392</v>
      </c>
      <c r="M3211" s="14">
        <f>Ventas[[#This Row],[Ingresos]]-Ventas[[#This Row],[Costes]]</f>
        <v>117.20799999999997</v>
      </c>
      <c r="N3211" s="14" t="str">
        <f>_xlfn.XLOOKUP(Ventas[[#This Row],[Ship Country]],[1]!Countries[Ship Country],[1]!Countries[Area],"No registrado")</f>
        <v>Sud America</v>
      </c>
      <c r="O3211" s="14" t="str">
        <f>_xlfn.XLOOKUP(Ventas[[#This Row],[Ship Country]],[1]!Countries[Ship Country],[1]!Countries[Continent],"No existe")</f>
        <v>America</v>
      </c>
      <c r="P3211" s="15" t="str">
        <f>_xlfn.XLOOKUP(Ventas[[#This Row],[Category]],[2]!ProdManager[Category],[2]!ProdManager[Prod_Manager])</f>
        <v>Marc Caine</v>
      </c>
      <c r="Q3211" s="15">
        <f>YEAR(Ventas[[#This Row],[Order Date]])</f>
        <v>2016</v>
      </c>
      <c r="R3211" s="15" t="str">
        <f>TEXT(Ventas[[#This Row],[Order Date]],"MMM")</f>
        <v>may</v>
      </c>
    </row>
    <row r="3212" spans="1:18" x14ac:dyDescent="0.25">
      <c r="A3212" s="4">
        <v>10319</v>
      </c>
      <c r="B3212" s="4" t="s">
        <v>101</v>
      </c>
      <c r="C3212" s="4" t="s">
        <v>43</v>
      </c>
      <c r="D3212" s="4">
        <v>14.4</v>
      </c>
      <c r="E3212" s="4">
        <v>12.96</v>
      </c>
      <c r="F3212" s="4">
        <v>30</v>
      </c>
      <c r="G3212" s="4" t="s">
        <v>117</v>
      </c>
      <c r="H3212" s="4" t="s">
        <v>73</v>
      </c>
      <c r="I3212" s="4" t="s">
        <v>74</v>
      </c>
      <c r="J3212" s="5">
        <v>42543</v>
      </c>
      <c r="K3212" s="12">
        <f>Ventas[[#This Row],[Unit Price]]*Ventas[[#This Row],[Quantity]]</f>
        <v>432</v>
      </c>
      <c r="L3212" s="12">
        <f>Ventas[[#This Row],[Unit Cost]]*Ventas[[#This Row],[Quantity]]</f>
        <v>388.8</v>
      </c>
      <c r="M3212" s="14">
        <f>Ventas[[#This Row],[Ingresos]]-Ventas[[#This Row],[Costes]]</f>
        <v>43.199999999999989</v>
      </c>
      <c r="N3212" s="14" t="str">
        <f>_xlfn.XLOOKUP(Ventas[[#This Row],[Ship Country]],[1]!Countries[Ship Country],[1]!Countries[Area],"No registrado")</f>
        <v>Sud America</v>
      </c>
      <c r="O3212" s="14" t="str">
        <f>_xlfn.XLOOKUP(Ventas[[#This Row],[Ship Country]],[1]!Countries[Ship Country],[1]!Countries[Continent],"No existe")</f>
        <v>America</v>
      </c>
      <c r="P3212" s="15" t="str">
        <f>_xlfn.XLOOKUP(Ventas[[#This Row],[Category]],[2]!ProdManager[Category],[2]!ProdManager[Prod_Manager])</f>
        <v>John Matter</v>
      </c>
      <c r="Q3212" s="15">
        <f>YEAR(Ventas[[#This Row],[Order Date]])</f>
        <v>2016</v>
      </c>
      <c r="R3212" s="15" t="str">
        <f>TEXT(Ventas[[#This Row],[Order Date]],"MMM")</f>
        <v>jun</v>
      </c>
    </row>
    <row r="3213" spans="1:18" x14ac:dyDescent="0.25">
      <c r="A3213" s="6">
        <v>10320</v>
      </c>
      <c r="B3213" s="6" t="s">
        <v>113</v>
      </c>
      <c r="C3213" s="6" t="s">
        <v>15</v>
      </c>
      <c r="D3213" s="6">
        <v>17.2</v>
      </c>
      <c r="E3213" s="6">
        <v>14.275999999999998</v>
      </c>
      <c r="F3213" s="6">
        <v>30</v>
      </c>
      <c r="G3213" s="6" t="s">
        <v>95</v>
      </c>
      <c r="H3213" s="6" t="s">
        <v>96</v>
      </c>
      <c r="I3213" s="6" t="s">
        <v>97</v>
      </c>
      <c r="J3213" s="5">
        <v>42706</v>
      </c>
      <c r="K3213" s="12">
        <f>Ventas[[#This Row],[Unit Price]]*Ventas[[#This Row],[Quantity]]</f>
        <v>516</v>
      </c>
      <c r="L3213" s="12">
        <f>Ventas[[#This Row],[Unit Cost]]*Ventas[[#This Row],[Quantity]]</f>
        <v>428.27999999999992</v>
      </c>
      <c r="M3213" s="14">
        <f>Ventas[[#This Row],[Ingresos]]-Ventas[[#This Row],[Costes]]</f>
        <v>87.720000000000084</v>
      </c>
      <c r="N3213" s="14" t="str">
        <f>_xlfn.XLOOKUP(Ventas[[#This Row],[Ship Country]],[1]!Countries[Ship Country],[1]!Countries[Area],"No registrado")</f>
        <v>Nord Europe</v>
      </c>
      <c r="O3213" s="14" t="str">
        <f>_xlfn.XLOOKUP(Ventas[[#This Row],[Ship Country]],[1]!Countries[Ship Country],[1]!Countries[Continent],"No existe")</f>
        <v>Europe</v>
      </c>
      <c r="P3213" s="15" t="str">
        <f>_xlfn.XLOOKUP(Ventas[[#This Row],[Category]],[2]!ProdManager[Category],[2]!ProdManager[Prod_Manager])</f>
        <v>Peter Stone</v>
      </c>
      <c r="Q3213" s="15">
        <f>YEAR(Ventas[[#This Row],[Order Date]])</f>
        <v>2016</v>
      </c>
      <c r="R3213" s="15" t="str">
        <f>TEXT(Ventas[[#This Row],[Order Date]],"MMM")</f>
        <v>dic</v>
      </c>
    </row>
    <row r="3214" spans="1:18" x14ac:dyDescent="0.25">
      <c r="A3214" s="4">
        <v>10321</v>
      </c>
      <c r="B3214" s="4" t="s">
        <v>81</v>
      </c>
      <c r="C3214" s="4" t="s">
        <v>43</v>
      </c>
      <c r="D3214" s="4">
        <v>14.4</v>
      </c>
      <c r="E3214" s="4">
        <v>13.248000000000001</v>
      </c>
      <c r="F3214" s="4">
        <v>10</v>
      </c>
      <c r="G3214" s="4" t="s">
        <v>175</v>
      </c>
      <c r="H3214" s="4" t="s">
        <v>176</v>
      </c>
      <c r="I3214" s="4" t="s">
        <v>149</v>
      </c>
      <c r="J3214" s="5">
        <v>42561</v>
      </c>
      <c r="K3214" s="12">
        <f>Ventas[[#This Row],[Unit Price]]*Ventas[[#This Row],[Quantity]]</f>
        <v>144</v>
      </c>
      <c r="L3214" s="12">
        <f>Ventas[[#This Row],[Unit Cost]]*Ventas[[#This Row],[Quantity]]</f>
        <v>132.48000000000002</v>
      </c>
      <c r="M3214" s="14">
        <f>Ventas[[#This Row],[Ingresos]]-Ventas[[#This Row],[Costes]]</f>
        <v>11.519999999999982</v>
      </c>
      <c r="N3214" s="14" t="str">
        <f>_xlfn.XLOOKUP(Ventas[[#This Row],[Ship Country]],[1]!Countries[Ship Country],[1]!Countries[Area],"No registrado")</f>
        <v>Nord Europe</v>
      </c>
      <c r="O3214" s="14" t="str">
        <f>_xlfn.XLOOKUP(Ventas[[#This Row],[Ship Country]],[1]!Countries[Ship Country],[1]!Countries[Continent],"No existe")</f>
        <v>Europe</v>
      </c>
      <c r="P3214" s="15" t="str">
        <f>_xlfn.XLOOKUP(Ventas[[#This Row],[Category]],[2]!ProdManager[Category],[2]!ProdManager[Prod_Manager])</f>
        <v>John Matter</v>
      </c>
      <c r="Q3214" s="15">
        <f>YEAR(Ventas[[#This Row],[Order Date]])</f>
        <v>2016</v>
      </c>
      <c r="R3214" s="15" t="str">
        <f>TEXT(Ventas[[#This Row],[Order Date]],"MMM")</f>
        <v>jul</v>
      </c>
    </row>
    <row r="3215" spans="1:18" x14ac:dyDescent="0.25">
      <c r="A3215" s="6">
        <v>10322</v>
      </c>
      <c r="B3215" s="6" t="s">
        <v>177</v>
      </c>
      <c r="C3215" s="6" t="s">
        <v>10</v>
      </c>
      <c r="D3215" s="6">
        <v>5.6</v>
      </c>
      <c r="E3215" s="6">
        <v>4.5919999999999996</v>
      </c>
      <c r="F3215" s="6">
        <v>20</v>
      </c>
      <c r="G3215" s="6" t="s">
        <v>178</v>
      </c>
      <c r="H3215" s="6" t="s">
        <v>73</v>
      </c>
      <c r="I3215" s="6" t="s">
        <v>74</v>
      </c>
      <c r="J3215" s="5">
        <v>42437</v>
      </c>
      <c r="K3215" s="12">
        <f>Ventas[[#This Row],[Unit Price]]*Ventas[[#This Row],[Quantity]]</f>
        <v>112</v>
      </c>
      <c r="L3215" s="12">
        <f>Ventas[[#This Row],[Unit Cost]]*Ventas[[#This Row],[Quantity]]</f>
        <v>91.839999999999989</v>
      </c>
      <c r="M3215" s="14">
        <f>Ventas[[#This Row],[Ingresos]]-Ventas[[#This Row],[Costes]]</f>
        <v>20.160000000000011</v>
      </c>
      <c r="N3215" s="14" t="str">
        <f>_xlfn.XLOOKUP(Ventas[[#This Row],[Ship Country]],[1]!Countries[Ship Country],[1]!Countries[Area],"No registrado")</f>
        <v>Sud America</v>
      </c>
      <c r="O3215" s="14" t="str">
        <f>_xlfn.XLOOKUP(Ventas[[#This Row],[Ship Country]],[1]!Countries[Ship Country],[1]!Countries[Continent],"No existe")</f>
        <v>America</v>
      </c>
      <c r="P3215" s="15" t="str">
        <f>_xlfn.XLOOKUP(Ventas[[#This Row],[Category]],[2]!ProdManager[Category],[2]!ProdManager[Prod_Manager])</f>
        <v>Marc Caine</v>
      </c>
      <c r="Q3215" s="15">
        <f>YEAR(Ventas[[#This Row],[Order Date]])</f>
        <v>2016</v>
      </c>
      <c r="R3215" s="15" t="str">
        <f>TEXT(Ventas[[#This Row],[Order Date]],"MMM")</f>
        <v>mar</v>
      </c>
    </row>
    <row r="3216" spans="1:18" x14ac:dyDescent="0.25">
      <c r="A3216" s="4">
        <v>10323</v>
      </c>
      <c r="B3216" s="4" t="s">
        <v>134</v>
      </c>
      <c r="C3216" s="4" t="s">
        <v>24</v>
      </c>
      <c r="D3216" s="4">
        <v>12.4</v>
      </c>
      <c r="E3216" s="4">
        <v>9.1760000000000002</v>
      </c>
      <c r="F3216" s="4">
        <v>5</v>
      </c>
      <c r="G3216" s="4" t="s">
        <v>179</v>
      </c>
      <c r="H3216" s="4" t="s">
        <v>180</v>
      </c>
      <c r="I3216" s="4" t="s">
        <v>21</v>
      </c>
      <c r="J3216" s="5">
        <v>42472</v>
      </c>
      <c r="K3216" s="12">
        <f>Ventas[[#This Row],[Unit Price]]*Ventas[[#This Row],[Quantity]]</f>
        <v>62</v>
      </c>
      <c r="L3216" s="12">
        <f>Ventas[[#This Row],[Unit Cost]]*Ventas[[#This Row],[Quantity]]</f>
        <v>45.88</v>
      </c>
      <c r="M3216" s="14">
        <f>Ventas[[#This Row],[Ingresos]]-Ventas[[#This Row],[Costes]]</f>
        <v>16.119999999999997</v>
      </c>
      <c r="N3216" s="14" t="str">
        <f>_xlfn.XLOOKUP(Ventas[[#This Row],[Ship Country]],[1]!Countries[Ship Country],[1]!Countries[Area],"No registrado")</f>
        <v>Nord Europe</v>
      </c>
      <c r="O3216" s="14" t="str">
        <f>_xlfn.XLOOKUP(Ventas[[#This Row],[Ship Country]],[1]!Countries[Ship Country],[1]!Countries[Continent],"No existe")</f>
        <v>Europe</v>
      </c>
      <c r="P3216" s="15" t="str">
        <f>_xlfn.XLOOKUP(Ventas[[#This Row],[Category]],[2]!ProdManager[Category],[2]!ProdManager[Prod_Manager])</f>
        <v>Lydia Sinn</v>
      </c>
      <c r="Q3216" s="15">
        <f>YEAR(Ventas[[#This Row],[Order Date]])</f>
        <v>2016</v>
      </c>
      <c r="R3216" s="15" t="str">
        <f>TEXT(Ventas[[#This Row],[Order Date]],"MMM")</f>
        <v>abr</v>
      </c>
    </row>
    <row r="3217" spans="1:18" x14ac:dyDescent="0.25">
      <c r="A3217" s="6">
        <v>10323</v>
      </c>
      <c r="B3217" s="6" t="s">
        <v>181</v>
      </c>
      <c r="C3217" s="6" t="s">
        <v>35</v>
      </c>
      <c r="D3217" s="6">
        <v>11.2</v>
      </c>
      <c r="E3217" s="6">
        <v>7.839999999999999</v>
      </c>
      <c r="F3217" s="6">
        <v>4</v>
      </c>
      <c r="G3217" s="6" t="s">
        <v>179</v>
      </c>
      <c r="H3217" s="6" t="s">
        <v>180</v>
      </c>
      <c r="I3217" s="6" t="s">
        <v>21</v>
      </c>
      <c r="J3217" s="5">
        <v>42568</v>
      </c>
      <c r="K3217" s="12">
        <f>Ventas[[#This Row],[Unit Price]]*Ventas[[#This Row],[Quantity]]</f>
        <v>44.8</v>
      </c>
      <c r="L3217" s="12">
        <f>Ventas[[#This Row],[Unit Cost]]*Ventas[[#This Row],[Quantity]]</f>
        <v>31.359999999999996</v>
      </c>
      <c r="M3217" s="14">
        <f>Ventas[[#This Row],[Ingresos]]-Ventas[[#This Row],[Costes]]</f>
        <v>13.440000000000001</v>
      </c>
      <c r="N3217" s="14" t="str">
        <f>_xlfn.XLOOKUP(Ventas[[#This Row],[Ship Country]],[1]!Countries[Ship Country],[1]!Countries[Area],"No registrado")</f>
        <v>Nord Europe</v>
      </c>
      <c r="O3217" s="14" t="str">
        <f>_xlfn.XLOOKUP(Ventas[[#This Row],[Ship Country]],[1]!Countries[Ship Country],[1]!Countries[Continent],"No existe")</f>
        <v>Europe</v>
      </c>
      <c r="P3217" s="15" t="str">
        <f>_xlfn.XLOOKUP(Ventas[[#This Row],[Category]],[2]!ProdManager[Category],[2]!ProdManager[Prod_Manager])</f>
        <v>Lydia Sinn</v>
      </c>
      <c r="Q3217" s="15">
        <f>YEAR(Ventas[[#This Row],[Order Date]])</f>
        <v>2016</v>
      </c>
      <c r="R3217" s="15" t="str">
        <f>TEXT(Ventas[[#This Row],[Order Date]],"MMM")</f>
        <v>jul</v>
      </c>
    </row>
    <row r="3218" spans="1:18" x14ac:dyDescent="0.25">
      <c r="A3218" s="4">
        <v>10323</v>
      </c>
      <c r="B3218" s="4" t="s">
        <v>42</v>
      </c>
      <c r="C3218" s="4" t="s">
        <v>43</v>
      </c>
      <c r="D3218" s="4">
        <v>14.4</v>
      </c>
      <c r="E3218" s="4">
        <v>12.816000000000001</v>
      </c>
      <c r="F3218" s="4">
        <v>4</v>
      </c>
      <c r="G3218" s="4" t="s">
        <v>179</v>
      </c>
      <c r="H3218" s="4" t="s">
        <v>180</v>
      </c>
      <c r="I3218" s="4" t="s">
        <v>21</v>
      </c>
      <c r="J3218" s="5">
        <v>42438</v>
      </c>
      <c r="K3218" s="12">
        <f>Ventas[[#This Row],[Unit Price]]*Ventas[[#This Row],[Quantity]]</f>
        <v>57.6</v>
      </c>
      <c r="L3218" s="12">
        <f>Ventas[[#This Row],[Unit Cost]]*Ventas[[#This Row],[Quantity]]</f>
        <v>51.264000000000003</v>
      </c>
      <c r="M3218" s="14">
        <f>Ventas[[#This Row],[Ingresos]]-Ventas[[#This Row],[Costes]]</f>
        <v>6.3359999999999985</v>
      </c>
      <c r="N3218" s="14" t="str">
        <f>_xlfn.XLOOKUP(Ventas[[#This Row],[Ship Country]],[1]!Countries[Ship Country],[1]!Countries[Area],"No registrado")</f>
        <v>Nord Europe</v>
      </c>
      <c r="O3218" s="14" t="str">
        <f>_xlfn.XLOOKUP(Ventas[[#This Row],[Ship Country]],[1]!Countries[Ship Country],[1]!Countries[Continent],"No existe")</f>
        <v>Europe</v>
      </c>
      <c r="P3218" s="15" t="str">
        <f>_xlfn.XLOOKUP(Ventas[[#This Row],[Category]],[2]!ProdManager[Category],[2]!ProdManager[Prod_Manager])</f>
        <v>John Matter</v>
      </c>
      <c r="Q3218" s="15">
        <f>YEAR(Ventas[[#This Row],[Order Date]])</f>
        <v>2016</v>
      </c>
      <c r="R3218" s="15" t="str">
        <f>TEXT(Ventas[[#This Row],[Order Date]],"MMM")</f>
        <v>mar</v>
      </c>
    </row>
    <row r="3219" spans="1:18" x14ac:dyDescent="0.25">
      <c r="A3219" s="6">
        <v>10324</v>
      </c>
      <c r="B3219" s="6" t="s">
        <v>56</v>
      </c>
      <c r="C3219" s="6" t="s">
        <v>35</v>
      </c>
      <c r="D3219" s="6">
        <v>13.9</v>
      </c>
      <c r="E3219" s="6">
        <v>9.5909999999999993</v>
      </c>
      <c r="F3219" s="6">
        <v>21</v>
      </c>
      <c r="G3219" s="6" t="s">
        <v>182</v>
      </c>
      <c r="H3219" s="6" t="s">
        <v>183</v>
      </c>
      <c r="I3219" s="6" t="s">
        <v>84</v>
      </c>
      <c r="J3219" s="5">
        <v>42530</v>
      </c>
      <c r="K3219" s="12">
        <f>Ventas[[#This Row],[Unit Price]]*Ventas[[#This Row],[Quantity]]</f>
        <v>291.90000000000003</v>
      </c>
      <c r="L3219" s="12">
        <f>Ventas[[#This Row],[Unit Cost]]*Ventas[[#This Row],[Quantity]]</f>
        <v>201.41099999999997</v>
      </c>
      <c r="M3219" s="14">
        <f>Ventas[[#This Row],[Ingresos]]-Ventas[[#This Row],[Costes]]</f>
        <v>90.489000000000061</v>
      </c>
      <c r="N3219" s="14" t="str">
        <f>_xlfn.XLOOKUP(Ventas[[#This Row],[Ship Country]],[1]!Countries[Ship Country],[1]!Countries[Area],"No registrado")</f>
        <v>Nord America</v>
      </c>
      <c r="O3219" s="14" t="str">
        <f>_xlfn.XLOOKUP(Ventas[[#This Row],[Ship Country]],[1]!Countries[Ship Country],[1]!Countries[Continent],"No existe")</f>
        <v>America</v>
      </c>
      <c r="P3219" s="15" t="str">
        <f>_xlfn.XLOOKUP(Ventas[[#This Row],[Category]],[2]!ProdManager[Category],[2]!ProdManager[Prod_Manager])</f>
        <v>Lydia Sinn</v>
      </c>
      <c r="Q3219" s="15">
        <f>YEAR(Ventas[[#This Row],[Order Date]])</f>
        <v>2016</v>
      </c>
      <c r="R3219" s="15" t="str">
        <f>TEXT(Ventas[[#This Row],[Order Date]],"MMM")</f>
        <v>jun</v>
      </c>
    </row>
    <row r="3220" spans="1:18" x14ac:dyDescent="0.25">
      <c r="A3220" s="4">
        <v>10324</v>
      </c>
      <c r="B3220" s="4" t="s">
        <v>81</v>
      </c>
      <c r="C3220" s="4" t="s">
        <v>43</v>
      </c>
      <c r="D3220" s="4">
        <v>14.4</v>
      </c>
      <c r="E3220" s="4">
        <v>13.104000000000001</v>
      </c>
      <c r="F3220" s="4">
        <v>70</v>
      </c>
      <c r="G3220" s="4" t="s">
        <v>182</v>
      </c>
      <c r="H3220" s="4" t="s">
        <v>183</v>
      </c>
      <c r="I3220" s="4" t="s">
        <v>84</v>
      </c>
      <c r="J3220" s="5">
        <v>42530</v>
      </c>
      <c r="K3220" s="12">
        <f>Ventas[[#This Row],[Unit Price]]*Ventas[[#This Row],[Quantity]]</f>
        <v>1008</v>
      </c>
      <c r="L3220" s="12">
        <f>Ventas[[#This Row],[Unit Cost]]*Ventas[[#This Row],[Quantity]]</f>
        <v>917.28000000000009</v>
      </c>
      <c r="M3220" s="14">
        <f>Ventas[[#This Row],[Ingresos]]-Ventas[[#This Row],[Costes]]</f>
        <v>90.719999999999914</v>
      </c>
      <c r="N3220" s="14" t="str">
        <f>_xlfn.XLOOKUP(Ventas[[#This Row],[Ship Country]],[1]!Countries[Ship Country],[1]!Countries[Area],"No registrado")</f>
        <v>Nord America</v>
      </c>
      <c r="O3220" s="14" t="str">
        <f>_xlfn.XLOOKUP(Ventas[[#This Row],[Ship Country]],[1]!Countries[Ship Country],[1]!Countries[Continent],"No existe")</f>
        <v>America</v>
      </c>
      <c r="P3220" s="15" t="str">
        <f>_xlfn.XLOOKUP(Ventas[[#This Row],[Category]],[2]!ProdManager[Category],[2]!ProdManager[Prod_Manager])</f>
        <v>John Matter</v>
      </c>
      <c r="Q3220" s="15">
        <f>YEAR(Ventas[[#This Row],[Order Date]])</f>
        <v>2016</v>
      </c>
      <c r="R3220" s="15" t="str">
        <f>TEXT(Ventas[[#This Row],[Order Date]],"MMM")</f>
        <v>jun</v>
      </c>
    </row>
    <row r="3221" spans="1:18" x14ac:dyDescent="0.25">
      <c r="A3221" s="6">
        <v>10324</v>
      </c>
      <c r="B3221" s="6" t="s">
        <v>141</v>
      </c>
      <c r="C3221" s="6" t="s">
        <v>29</v>
      </c>
      <c r="D3221" s="6">
        <v>9.6</v>
      </c>
      <c r="E3221" s="6">
        <v>7.7759999999999998</v>
      </c>
      <c r="F3221" s="6">
        <v>30</v>
      </c>
      <c r="G3221" s="6" t="s">
        <v>182</v>
      </c>
      <c r="H3221" s="6" t="s">
        <v>183</v>
      </c>
      <c r="I3221" s="6" t="s">
        <v>84</v>
      </c>
      <c r="J3221" s="5">
        <v>42425</v>
      </c>
      <c r="K3221" s="12">
        <f>Ventas[[#This Row],[Unit Price]]*Ventas[[#This Row],[Quantity]]</f>
        <v>288</v>
      </c>
      <c r="L3221" s="12">
        <f>Ventas[[#This Row],[Unit Cost]]*Ventas[[#This Row],[Quantity]]</f>
        <v>233.28</v>
      </c>
      <c r="M3221" s="14">
        <f>Ventas[[#This Row],[Ingresos]]-Ventas[[#This Row],[Costes]]</f>
        <v>54.72</v>
      </c>
      <c r="N3221" s="14" t="str">
        <f>_xlfn.XLOOKUP(Ventas[[#This Row],[Ship Country]],[1]!Countries[Ship Country],[1]!Countries[Area],"No registrado")</f>
        <v>Nord America</v>
      </c>
      <c r="O3221" s="14" t="str">
        <f>_xlfn.XLOOKUP(Ventas[[#This Row],[Ship Country]],[1]!Countries[Ship Country],[1]!Countries[Continent],"No existe")</f>
        <v>America</v>
      </c>
      <c r="P3221" s="15" t="str">
        <f>_xlfn.XLOOKUP(Ventas[[#This Row],[Category]],[2]!ProdManager[Category],[2]!ProdManager[Prod_Manager])</f>
        <v>Peter Stone</v>
      </c>
      <c r="Q3221" s="15">
        <f>YEAR(Ventas[[#This Row],[Order Date]])</f>
        <v>2016</v>
      </c>
      <c r="R3221" s="15" t="str">
        <f>TEXT(Ventas[[#This Row],[Order Date]],"MMM")</f>
        <v>feb</v>
      </c>
    </row>
    <row r="3222" spans="1:18" x14ac:dyDescent="0.25">
      <c r="A3222" s="4">
        <v>10324</v>
      </c>
      <c r="B3222" s="4" t="s">
        <v>52</v>
      </c>
      <c r="C3222" s="4" t="s">
        <v>15</v>
      </c>
      <c r="D3222" s="4">
        <v>44</v>
      </c>
      <c r="E3222" s="4">
        <v>36.519999999999996</v>
      </c>
      <c r="F3222" s="4">
        <v>40</v>
      </c>
      <c r="G3222" s="4" t="s">
        <v>182</v>
      </c>
      <c r="H3222" s="4" t="s">
        <v>183</v>
      </c>
      <c r="I3222" s="4" t="s">
        <v>84</v>
      </c>
      <c r="J3222" s="5">
        <v>42469</v>
      </c>
      <c r="K3222" s="12">
        <f>Ventas[[#This Row],[Unit Price]]*Ventas[[#This Row],[Quantity]]</f>
        <v>1760</v>
      </c>
      <c r="L3222" s="12">
        <f>Ventas[[#This Row],[Unit Cost]]*Ventas[[#This Row],[Quantity]]</f>
        <v>1460.7999999999997</v>
      </c>
      <c r="M3222" s="14">
        <f>Ventas[[#This Row],[Ingresos]]-Ventas[[#This Row],[Costes]]</f>
        <v>299.20000000000027</v>
      </c>
      <c r="N3222" s="14" t="str">
        <f>_xlfn.XLOOKUP(Ventas[[#This Row],[Ship Country]],[1]!Countries[Ship Country],[1]!Countries[Area],"No registrado")</f>
        <v>Nord America</v>
      </c>
      <c r="O3222" s="14" t="str">
        <f>_xlfn.XLOOKUP(Ventas[[#This Row],[Ship Country]],[1]!Countries[Ship Country],[1]!Countries[Continent],"No existe")</f>
        <v>America</v>
      </c>
      <c r="P3222" s="15" t="str">
        <f>_xlfn.XLOOKUP(Ventas[[#This Row],[Category]],[2]!ProdManager[Category],[2]!ProdManager[Prod_Manager])</f>
        <v>Peter Stone</v>
      </c>
      <c r="Q3222" s="15">
        <f>YEAR(Ventas[[#This Row],[Order Date]])</f>
        <v>2016</v>
      </c>
      <c r="R3222" s="15" t="str">
        <f>TEXT(Ventas[[#This Row],[Order Date]],"MMM")</f>
        <v>abr</v>
      </c>
    </row>
    <row r="3223" spans="1:18" x14ac:dyDescent="0.25">
      <c r="A3223" s="6">
        <v>10324</v>
      </c>
      <c r="B3223" s="6" t="s">
        <v>125</v>
      </c>
      <c r="C3223" s="6" t="s">
        <v>24</v>
      </c>
      <c r="D3223" s="6">
        <v>35.1</v>
      </c>
      <c r="E3223" s="6">
        <v>24.57</v>
      </c>
      <c r="F3223" s="6">
        <v>80</v>
      </c>
      <c r="G3223" s="6" t="s">
        <v>182</v>
      </c>
      <c r="H3223" s="6" t="s">
        <v>183</v>
      </c>
      <c r="I3223" s="6" t="s">
        <v>84</v>
      </c>
      <c r="J3223" s="5">
        <v>42559</v>
      </c>
      <c r="K3223" s="12">
        <f>Ventas[[#This Row],[Unit Price]]*Ventas[[#This Row],[Quantity]]</f>
        <v>2808</v>
      </c>
      <c r="L3223" s="12">
        <f>Ventas[[#This Row],[Unit Cost]]*Ventas[[#This Row],[Quantity]]</f>
        <v>1965.6</v>
      </c>
      <c r="M3223" s="14">
        <f>Ventas[[#This Row],[Ingresos]]-Ventas[[#This Row],[Costes]]</f>
        <v>842.40000000000009</v>
      </c>
      <c r="N3223" s="14" t="str">
        <f>_xlfn.XLOOKUP(Ventas[[#This Row],[Ship Country]],[1]!Countries[Ship Country],[1]!Countries[Area],"No registrado")</f>
        <v>Nord America</v>
      </c>
      <c r="O3223" s="14" t="str">
        <f>_xlfn.XLOOKUP(Ventas[[#This Row],[Ship Country]],[1]!Countries[Ship Country],[1]!Countries[Continent],"No existe")</f>
        <v>America</v>
      </c>
      <c r="P3223" s="15" t="str">
        <f>_xlfn.XLOOKUP(Ventas[[#This Row],[Category]],[2]!ProdManager[Category],[2]!ProdManager[Prod_Manager])</f>
        <v>Lydia Sinn</v>
      </c>
      <c r="Q3223" s="15">
        <f>YEAR(Ventas[[#This Row],[Order Date]])</f>
        <v>2016</v>
      </c>
      <c r="R3223" s="15" t="str">
        <f>TEXT(Ventas[[#This Row],[Order Date]],"MMM")</f>
        <v>jul</v>
      </c>
    </row>
    <row r="3224" spans="1:18" x14ac:dyDescent="0.25">
      <c r="A3224" s="4">
        <v>10325</v>
      </c>
      <c r="B3224" s="4" t="s">
        <v>118</v>
      </c>
      <c r="C3224" s="4" t="s">
        <v>29</v>
      </c>
      <c r="D3224" s="4">
        <v>4.8</v>
      </c>
      <c r="E3224" s="4">
        <v>3.552</v>
      </c>
      <c r="F3224" s="4">
        <v>12</v>
      </c>
      <c r="G3224" s="4" t="s">
        <v>179</v>
      </c>
      <c r="H3224" s="4" t="s">
        <v>180</v>
      </c>
      <c r="I3224" s="4" t="s">
        <v>21</v>
      </c>
      <c r="J3224" s="5">
        <v>42605</v>
      </c>
      <c r="K3224" s="12">
        <f>Ventas[[#This Row],[Unit Price]]*Ventas[[#This Row],[Quantity]]</f>
        <v>57.599999999999994</v>
      </c>
      <c r="L3224" s="12">
        <f>Ventas[[#This Row],[Unit Cost]]*Ventas[[#This Row],[Quantity]]</f>
        <v>42.624000000000002</v>
      </c>
      <c r="M3224" s="14">
        <f>Ventas[[#This Row],[Ingresos]]-Ventas[[#This Row],[Costes]]</f>
        <v>14.975999999999992</v>
      </c>
      <c r="N3224" s="14" t="str">
        <f>_xlfn.XLOOKUP(Ventas[[#This Row],[Ship Country]],[1]!Countries[Ship Country],[1]!Countries[Area],"No registrado")</f>
        <v>Nord Europe</v>
      </c>
      <c r="O3224" s="14" t="str">
        <f>_xlfn.XLOOKUP(Ventas[[#This Row],[Ship Country]],[1]!Countries[Ship Country],[1]!Countries[Continent],"No existe")</f>
        <v>Europe</v>
      </c>
      <c r="P3224" s="15" t="str">
        <f>_xlfn.XLOOKUP(Ventas[[#This Row],[Category]],[2]!ProdManager[Category],[2]!ProdManager[Prod_Manager])</f>
        <v>Peter Stone</v>
      </c>
      <c r="Q3224" s="15">
        <f>YEAR(Ventas[[#This Row],[Order Date]])</f>
        <v>2016</v>
      </c>
      <c r="R3224" s="15" t="str">
        <f>TEXT(Ventas[[#This Row],[Order Date]],"MMM")</f>
        <v>ago</v>
      </c>
    </row>
    <row r="3225" spans="1:18" x14ac:dyDescent="0.25">
      <c r="A3225" s="6">
        <v>10325</v>
      </c>
      <c r="B3225" s="6" t="s">
        <v>14</v>
      </c>
      <c r="C3225" s="6" t="s">
        <v>15</v>
      </c>
      <c r="D3225" s="6">
        <v>27.8</v>
      </c>
      <c r="E3225" s="6">
        <v>22.240000000000002</v>
      </c>
      <c r="F3225" s="6">
        <v>40</v>
      </c>
      <c r="G3225" s="6" t="s">
        <v>179</v>
      </c>
      <c r="H3225" s="6" t="s">
        <v>180</v>
      </c>
      <c r="I3225" s="6" t="s">
        <v>21</v>
      </c>
      <c r="J3225" s="5">
        <v>42531</v>
      </c>
      <c r="K3225" s="12">
        <f>Ventas[[#This Row],[Unit Price]]*Ventas[[#This Row],[Quantity]]</f>
        <v>1112</v>
      </c>
      <c r="L3225" s="12">
        <f>Ventas[[#This Row],[Unit Cost]]*Ventas[[#This Row],[Quantity]]</f>
        <v>889.60000000000014</v>
      </c>
      <c r="M3225" s="14">
        <f>Ventas[[#This Row],[Ingresos]]-Ventas[[#This Row],[Costes]]</f>
        <v>222.39999999999986</v>
      </c>
      <c r="N3225" s="14" t="str">
        <f>_xlfn.XLOOKUP(Ventas[[#This Row],[Ship Country]],[1]!Countries[Ship Country],[1]!Countries[Area],"No registrado")</f>
        <v>Nord Europe</v>
      </c>
      <c r="O3225" s="14" t="str">
        <f>_xlfn.XLOOKUP(Ventas[[#This Row],[Ship Country]],[1]!Countries[Ship Country],[1]!Countries[Continent],"No existe")</f>
        <v>Europe</v>
      </c>
      <c r="P3225" s="15" t="str">
        <f>_xlfn.XLOOKUP(Ventas[[#This Row],[Category]],[2]!ProdManager[Category],[2]!ProdManager[Prod_Manager])</f>
        <v>Peter Stone</v>
      </c>
      <c r="Q3225" s="15">
        <f>YEAR(Ventas[[#This Row],[Order Date]])</f>
        <v>2016</v>
      </c>
      <c r="R3225" s="15" t="str">
        <f>TEXT(Ventas[[#This Row],[Order Date]],"MMM")</f>
        <v>jun</v>
      </c>
    </row>
    <row r="3226" spans="1:18" x14ac:dyDescent="0.25">
      <c r="A3226" s="4">
        <v>10325</v>
      </c>
      <c r="B3226" s="4" t="s">
        <v>170</v>
      </c>
      <c r="C3226" s="4" t="s">
        <v>24</v>
      </c>
      <c r="D3226" s="4">
        <v>20</v>
      </c>
      <c r="E3226" s="4">
        <v>14.6</v>
      </c>
      <c r="F3226" s="4">
        <v>6</v>
      </c>
      <c r="G3226" s="4" t="s">
        <v>179</v>
      </c>
      <c r="H3226" s="4" t="s">
        <v>180</v>
      </c>
      <c r="I3226" s="4" t="s">
        <v>21</v>
      </c>
      <c r="J3226" s="5">
        <v>42427</v>
      </c>
      <c r="K3226" s="12">
        <f>Ventas[[#This Row],[Unit Price]]*Ventas[[#This Row],[Quantity]]</f>
        <v>120</v>
      </c>
      <c r="L3226" s="12">
        <f>Ventas[[#This Row],[Unit Cost]]*Ventas[[#This Row],[Quantity]]</f>
        <v>87.6</v>
      </c>
      <c r="M3226" s="14">
        <f>Ventas[[#This Row],[Ingresos]]-Ventas[[#This Row],[Costes]]</f>
        <v>32.400000000000006</v>
      </c>
      <c r="N3226" s="14" t="str">
        <f>_xlfn.XLOOKUP(Ventas[[#This Row],[Ship Country]],[1]!Countries[Ship Country],[1]!Countries[Area],"No registrado")</f>
        <v>Nord Europe</v>
      </c>
      <c r="O3226" s="14" t="str">
        <f>_xlfn.XLOOKUP(Ventas[[#This Row],[Ship Country]],[1]!Countries[Ship Country],[1]!Countries[Continent],"No existe")</f>
        <v>Europe</v>
      </c>
      <c r="P3226" s="15" t="str">
        <f>_xlfn.XLOOKUP(Ventas[[#This Row],[Category]],[2]!ProdManager[Category],[2]!ProdManager[Prod_Manager])</f>
        <v>Lydia Sinn</v>
      </c>
      <c r="Q3226" s="15">
        <f>YEAR(Ventas[[#This Row],[Order Date]])</f>
        <v>2016</v>
      </c>
      <c r="R3226" s="15" t="str">
        <f>TEXT(Ventas[[#This Row],[Order Date]],"MMM")</f>
        <v>feb</v>
      </c>
    </row>
    <row r="3227" spans="1:18" x14ac:dyDescent="0.25">
      <c r="A3227" s="6">
        <v>10325</v>
      </c>
      <c r="B3227" s="6" t="s">
        <v>17</v>
      </c>
      <c r="C3227" s="6" t="s">
        <v>18</v>
      </c>
      <c r="D3227" s="6">
        <v>18.600000000000001</v>
      </c>
      <c r="E3227" s="6">
        <v>14.322000000000001</v>
      </c>
      <c r="F3227" s="6">
        <v>9</v>
      </c>
      <c r="G3227" s="6" t="s">
        <v>179</v>
      </c>
      <c r="H3227" s="6" t="s">
        <v>180</v>
      </c>
      <c r="I3227" s="6" t="s">
        <v>21</v>
      </c>
      <c r="J3227" s="5">
        <v>42628</v>
      </c>
      <c r="K3227" s="12">
        <f>Ventas[[#This Row],[Unit Price]]*Ventas[[#This Row],[Quantity]]</f>
        <v>167.4</v>
      </c>
      <c r="L3227" s="12">
        <f>Ventas[[#This Row],[Unit Cost]]*Ventas[[#This Row],[Quantity]]</f>
        <v>128.898</v>
      </c>
      <c r="M3227" s="14">
        <f>Ventas[[#This Row],[Ingresos]]-Ventas[[#This Row],[Costes]]</f>
        <v>38.50200000000001</v>
      </c>
      <c r="N3227" s="14" t="str">
        <f>_xlfn.XLOOKUP(Ventas[[#This Row],[Ship Country]],[1]!Countries[Ship Country],[1]!Countries[Area],"No registrado")</f>
        <v>Nord Europe</v>
      </c>
      <c r="O3227" s="14" t="str">
        <f>_xlfn.XLOOKUP(Ventas[[#This Row],[Ship Country]],[1]!Countries[Ship Country],[1]!Countries[Continent],"No existe")</f>
        <v>Europe</v>
      </c>
      <c r="P3227" s="15" t="str">
        <f>_xlfn.XLOOKUP(Ventas[[#This Row],[Category]],[2]!ProdManager[Category],[2]!ProdManager[Prod_Manager])</f>
        <v>Marc Caine</v>
      </c>
      <c r="Q3227" s="15">
        <f>YEAR(Ventas[[#This Row],[Order Date]])</f>
        <v>2016</v>
      </c>
      <c r="R3227" s="15" t="str">
        <f>TEXT(Ventas[[#This Row],[Order Date]],"MMM")</f>
        <v>sep</v>
      </c>
    </row>
    <row r="3228" spans="1:18" x14ac:dyDescent="0.25">
      <c r="A3228" s="4">
        <v>10325</v>
      </c>
      <c r="B3228" s="4" t="s">
        <v>44</v>
      </c>
      <c r="C3228" s="4" t="s">
        <v>15</v>
      </c>
      <c r="D3228" s="4">
        <v>10</v>
      </c>
      <c r="E3228" s="4">
        <v>8.4</v>
      </c>
      <c r="F3228" s="4">
        <v>4</v>
      </c>
      <c r="G3228" s="4" t="s">
        <v>179</v>
      </c>
      <c r="H3228" s="4" t="s">
        <v>180</v>
      </c>
      <c r="I3228" s="4" t="s">
        <v>21</v>
      </c>
      <c r="J3228" s="5">
        <v>42607</v>
      </c>
      <c r="K3228" s="12">
        <f>Ventas[[#This Row],[Unit Price]]*Ventas[[#This Row],[Quantity]]</f>
        <v>40</v>
      </c>
      <c r="L3228" s="12">
        <f>Ventas[[#This Row],[Unit Cost]]*Ventas[[#This Row],[Quantity]]</f>
        <v>33.6</v>
      </c>
      <c r="M3228" s="14">
        <f>Ventas[[#This Row],[Ingresos]]-Ventas[[#This Row],[Costes]]</f>
        <v>6.3999999999999986</v>
      </c>
      <c r="N3228" s="14" t="str">
        <f>_xlfn.XLOOKUP(Ventas[[#This Row],[Ship Country]],[1]!Countries[Ship Country],[1]!Countries[Area],"No registrado")</f>
        <v>Nord Europe</v>
      </c>
      <c r="O3228" s="14" t="str">
        <f>_xlfn.XLOOKUP(Ventas[[#This Row],[Ship Country]],[1]!Countries[Ship Country],[1]!Countries[Continent],"No existe")</f>
        <v>Europe</v>
      </c>
      <c r="P3228" s="15" t="str">
        <f>_xlfn.XLOOKUP(Ventas[[#This Row],[Category]],[2]!ProdManager[Category],[2]!ProdManager[Prod_Manager])</f>
        <v>Peter Stone</v>
      </c>
      <c r="Q3228" s="15">
        <f>YEAR(Ventas[[#This Row],[Order Date]])</f>
        <v>2016</v>
      </c>
      <c r="R3228" s="15" t="str">
        <f>TEXT(Ventas[[#This Row],[Order Date]],"MMM")</f>
        <v>ago</v>
      </c>
    </row>
    <row r="3229" spans="1:18" x14ac:dyDescent="0.25">
      <c r="A3229" s="6">
        <v>10326</v>
      </c>
      <c r="B3229" s="6" t="s">
        <v>169</v>
      </c>
      <c r="C3229" s="6" t="s">
        <v>24</v>
      </c>
      <c r="D3229" s="6">
        <v>17.600000000000001</v>
      </c>
      <c r="E3229" s="6">
        <v>12.496</v>
      </c>
      <c r="F3229" s="6">
        <v>24</v>
      </c>
      <c r="G3229" s="6" t="s">
        <v>184</v>
      </c>
      <c r="H3229" s="6" t="s">
        <v>132</v>
      </c>
      <c r="I3229" s="6" t="s">
        <v>133</v>
      </c>
      <c r="J3229" s="5">
        <v>42543</v>
      </c>
      <c r="K3229" s="12">
        <f>Ventas[[#This Row],[Unit Price]]*Ventas[[#This Row],[Quantity]]</f>
        <v>422.40000000000003</v>
      </c>
      <c r="L3229" s="12">
        <f>Ventas[[#This Row],[Unit Cost]]*Ventas[[#This Row],[Quantity]]</f>
        <v>299.904</v>
      </c>
      <c r="M3229" s="14">
        <f>Ventas[[#This Row],[Ingresos]]-Ventas[[#This Row],[Costes]]</f>
        <v>122.49600000000004</v>
      </c>
      <c r="N3229" s="14" t="str">
        <f>_xlfn.XLOOKUP(Ventas[[#This Row],[Ship Country]],[1]!Countries[Ship Country],[1]!Countries[Area],"No registrado")</f>
        <v>Sud Europe</v>
      </c>
      <c r="O3229" s="14" t="str">
        <f>_xlfn.XLOOKUP(Ventas[[#This Row],[Ship Country]],[1]!Countries[Ship Country],[1]!Countries[Continent],"No existe")</f>
        <v>Europe</v>
      </c>
      <c r="P3229" s="15" t="str">
        <f>_xlfn.XLOOKUP(Ventas[[#This Row],[Category]],[2]!ProdManager[Category],[2]!ProdManager[Prod_Manager])</f>
        <v>Lydia Sinn</v>
      </c>
      <c r="Q3229" s="15">
        <f>YEAR(Ventas[[#This Row],[Order Date]])</f>
        <v>2016</v>
      </c>
      <c r="R3229" s="15" t="str">
        <f>TEXT(Ventas[[#This Row],[Order Date]],"MMM")</f>
        <v>jun</v>
      </c>
    </row>
    <row r="3230" spans="1:18" x14ac:dyDescent="0.25">
      <c r="A3230" s="4">
        <v>10326</v>
      </c>
      <c r="B3230" s="4" t="s">
        <v>33</v>
      </c>
      <c r="C3230" s="4" t="s">
        <v>10</v>
      </c>
      <c r="D3230" s="4">
        <v>15.6</v>
      </c>
      <c r="E3230" s="4">
        <v>12.48</v>
      </c>
      <c r="F3230" s="4">
        <v>16</v>
      </c>
      <c r="G3230" s="4" t="s">
        <v>184</v>
      </c>
      <c r="H3230" s="4" t="s">
        <v>132</v>
      </c>
      <c r="I3230" s="4" t="s">
        <v>133</v>
      </c>
      <c r="J3230" s="5">
        <v>42676</v>
      </c>
      <c r="K3230" s="12">
        <f>Ventas[[#This Row],[Unit Price]]*Ventas[[#This Row],[Quantity]]</f>
        <v>249.6</v>
      </c>
      <c r="L3230" s="12">
        <f>Ventas[[#This Row],[Unit Cost]]*Ventas[[#This Row],[Quantity]]</f>
        <v>199.68</v>
      </c>
      <c r="M3230" s="14">
        <f>Ventas[[#This Row],[Ingresos]]-Ventas[[#This Row],[Costes]]</f>
        <v>49.919999999999987</v>
      </c>
      <c r="N3230" s="14" t="str">
        <f>_xlfn.XLOOKUP(Ventas[[#This Row],[Ship Country]],[1]!Countries[Ship Country],[1]!Countries[Area],"No registrado")</f>
        <v>Sud Europe</v>
      </c>
      <c r="O3230" s="14" t="str">
        <f>_xlfn.XLOOKUP(Ventas[[#This Row],[Ship Country]],[1]!Countries[Ship Country],[1]!Countries[Continent],"No existe")</f>
        <v>Europe</v>
      </c>
      <c r="P3230" s="15" t="str">
        <f>_xlfn.XLOOKUP(Ventas[[#This Row],[Category]],[2]!ProdManager[Category],[2]!ProdManager[Prod_Manager])</f>
        <v>Marc Caine</v>
      </c>
      <c r="Q3230" s="15">
        <f>YEAR(Ventas[[#This Row],[Order Date]])</f>
        <v>2016</v>
      </c>
      <c r="R3230" s="15" t="str">
        <f>TEXT(Ventas[[#This Row],[Order Date]],"MMM")</f>
        <v>nov</v>
      </c>
    </row>
    <row r="3231" spans="1:18" x14ac:dyDescent="0.25">
      <c r="A3231" s="6">
        <v>10326</v>
      </c>
      <c r="B3231" s="6" t="s">
        <v>129</v>
      </c>
      <c r="C3231" s="6" t="s">
        <v>43</v>
      </c>
      <c r="D3231" s="6">
        <v>6.2</v>
      </c>
      <c r="E3231" s="6">
        <v>5.6420000000000003</v>
      </c>
      <c r="F3231" s="6">
        <v>50</v>
      </c>
      <c r="G3231" s="6" t="s">
        <v>184</v>
      </c>
      <c r="H3231" s="6" t="s">
        <v>132</v>
      </c>
      <c r="I3231" s="6" t="s">
        <v>133</v>
      </c>
      <c r="J3231" s="5">
        <v>42530</v>
      </c>
      <c r="K3231" s="12">
        <f>Ventas[[#This Row],[Unit Price]]*Ventas[[#This Row],[Quantity]]</f>
        <v>310</v>
      </c>
      <c r="L3231" s="12">
        <f>Ventas[[#This Row],[Unit Cost]]*Ventas[[#This Row],[Quantity]]</f>
        <v>282.10000000000002</v>
      </c>
      <c r="M3231" s="14">
        <f>Ventas[[#This Row],[Ingresos]]-Ventas[[#This Row],[Costes]]</f>
        <v>27.899999999999977</v>
      </c>
      <c r="N3231" s="14" t="str">
        <f>_xlfn.XLOOKUP(Ventas[[#This Row],[Ship Country]],[1]!Countries[Ship Country],[1]!Countries[Area],"No registrado")</f>
        <v>Sud Europe</v>
      </c>
      <c r="O3231" s="14" t="str">
        <f>_xlfn.XLOOKUP(Ventas[[#This Row],[Ship Country]],[1]!Countries[Ship Country],[1]!Countries[Continent],"No existe")</f>
        <v>Europe</v>
      </c>
      <c r="P3231" s="15" t="str">
        <f>_xlfn.XLOOKUP(Ventas[[#This Row],[Category]],[2]!ProdManager[Category],[2]!ProdManager[Prod_Manager])</f>
        <v>John Matter</v>
      </c>
      <c r="Q3231" s="15">
        <f>YEAR(Ventas[[#This Row],[Order Date]])</f>
        <v>2016</v>
      </c>
      <c r="R3231" s="15" t="str">
        <f>TEXT(Ventas[[#This Row],[Order Date]],"MMM")</f>
        <v>jun</v>
      </c>
    </row>
    <row r="3232" spans="1:18" x14ac:dyDescent="0.25">
      <c r="A3232" s="4">
        <v>10327</v>
      </c>
      <c r="B3232" s="4" t="s">
        <v>16</v>
      </c>
      <c r="C3232" s="4" t="s">
        <v>15</v>
      </c>
      <c r="D3232" s="4">
        <v>16.8</v>
      </c>
      <c r="E3232" s="4">
        <v>12.936000000000002</v>
      </c>
      <c r="F3232" s="4">
        <v>50</v>
      </c>
      <c r="G3232" s="4" t="s">
        <v>88</v>
      </c>
      <c r="H3232" s="4" t="s">
        <v>89</v>
      </c>
      <c r="I3232" s="4" t="s">
        <v>90</v>
      </c>
      <c r="J3232" s="5">
        <v>42464</v>
      </c>
      <c r="K3232" s="12">
        <f>Ventas[[#This Row],[Unit Price]]*Ventas[[#This Row],[Quantity]]</f>
        <v>840</v>
      </c>
      <c r="L3232" s="12">
        <f>Ventas[[#This Row],[Unit Cost]]*Ventas[[#This Row],[Quantity]]</f>
        <v>646.80000000000007</v>
      </c>
      <c r="M3232" s="14">
        <f>Ventas[[#This Row],[Ingresos]]-Ventas[[#This Row],[Costes]]</f>
        <v>193.19999999999993</v>
      </c>
      <c r="N3232" s="14" t="str">
        <f>_xlfn.XLOOKUP(Ventas[[#This Row],[Ship Country]],[1]!Countries[Ship Country],[1]!Countries[Area],"No registrado")</f>
        <v>Nord Europe</v>
      </c>
      <c r="O3232" s="14" t="str">
        <f>_xlfn.XLOOKUP(Ventas[[#This Row],[Ship Country]],[1]!Countries[Ship Country],[1]!Countries[Continent],"No existe")</f>
        <v>Europe</v>
      </c>
      <c r="P3232" s="15" t="str">
        <f>_xlfn.XLOOKUP(Ventas[[#This Row],[Category]],[2]!ProdManager[Category],[2]!ProdManager[Prod_Manager])</f>
        <v>Peter Stone</v>
      </c>
      <c r="Q3232" s="15">
        <f>YEAR(Ventas[[#This Row],[Order Date]])</f>
        <v>2016</v>
      </c>
      <c r="R3232" s="15" t="str">
        <f>TEXT(Ventas[[#This Row],[Order Date]],"MMM")</f>
        <v>abr</v>
      </c>
    </row>
    <row r="3233" spans="1:18" x14ac:dyDescent="0.25">
      <c r="A3233" s="6">
        <v>10327</v>
      </c>
      <c r="B3233" s="6" t="s">
        <v>87</v>
      </c>
      <c r="C3233" s="6" t="s">
        <v>29</v>
      </c>
      <c r="D3233" s="6">
        <v>20.7</v>
      </c>
      <c r="E3233" s="6">
        <v>14.489999999999998</v>
      </c>
      <c r="F3233" s="6">
        <v>35</v>
      </c>
      <c r="G3233" s="6" t="s">
        <v>88</v>
      </c>
      <c r="H3233" s="6" t="s">
        <v>89</v>
      </c>
      <c r="I3233" s="6" t="s">
        <v>90</v>
      </c>
      <c r="J3233" s="5">
        <v>42610</v>
      </c>
      <c r="K3233" s="12">
        <f>Ventas[[#This Row],[Unit Price]]*Ventas[[#This Row],[Quantity]]</f>
        <v>724.5</v>
      </c>
      <c r="L3233" s="12">
        <f>Ventas[[#This Row],[Unit Cost]]*Ventas[[#This Row],[Quantity]]</f>
        <v>507.14999999999992</v>
      </c>
      <c r="M3233" s="14">
        <f>Ventas[[#This Row],[Ingresos]]-Ventas[[#This Row],[Costes]]</f>
        <v>217.35000000000008</v>
      </c>
      <c r="N3233" s="14" t="str">
        <f>_xlfn.XLOOKUP(Ventas[[#This Row],[Ship Country]],[1]!Countries[Ship Country],[1]!Countries[Area],"No registrado")</f>
        <v>Nord Europe</v>
      </c>
      <c r="O3233" s="14" t="str">
        <f>_xlfn.XLOOKUP(Ventas[[#This Row],[Ship Country]],[1]!Countries[Ship Country],[1]!Countries[Continent],"No existe")</f>
        <v>Europe</v>
      </c>
      <c r="P3233" s="15" t="str">
        <f>_xlfn.XLOOKUP(Ventas[[#This Row],[Category]],[2]!ProdManager[Category],[2]!ProdManager[Prod_Manager])</f>
        <v>Peter Stone</v>
      </c>
      <c r="Q3233" s="15">
        <f>YEAR(Ventas[[#This Row],[Order Date]])</f>
        <v>2016</v>
      </c>
      <c r="R3233" s="15" t="str">
        <f>TEXT(Ventas[[#This Row],[Order Date]],"MMM")</f>
        <v>ago</v>
      </c>
    </row>
    <row r="3234" spans="1:18" x14ac:dyDescent="0.25">
      <c r="A3234" s="4">
        <v>10327</v>
      </c>
      <c r="B3234" s="4" t="s">
        <v>55</v>
      </c>
      <c r="C3234" s="4" t="s">
        <v>43</v>
      </c>
      <c r="D3234" s="4">
        <v>15.2</v>
      </c>
      <c r="E3234" s="4">
        <v>13.68</v>
      </c>
      <c r="F3234" s="4">
        <v>25</v>
      </c>
      <c r="G3234" s="4" t="s">
        <v>88</v>
      </c>
      <c r="H3234" s="4" t="s">
        <v>89</v>
      </c>
      <c r="I3234" s="4" t="s">
        <v>90</v>
      </c>
      <c r="J3234" s="5">
        <v>42650</v>
      </c>
      <c r="K3234" s="12">
        <f>Ventas[[#This Row],[Unit Price]]*Ventas[[#This Row],[Quantity]]</f>
        <v>380</v>
      </c>
      <c r="L3234" s="12">
        <f>Ventas[[#This Row],[Unit Cost]]*Ventas[[#This Row],[Quantity]]</f>
        <v>342</v>
      </c>
      <c r="M3234" s="14">
        <f>Ventas[[#This Row],[Ingresos]]-Ventas[[#This Row],[Costes]]</f>
        <v>38</v>
      </c>
      <c r="N3234" s="14" t="str">
        <f>_xlfn.XLOOKUP(Ventas[[#This Row],[Ship Country]],[1]!Countries[Ship Country],[1]!Countries[Area],"No registrado")</f>
        <v>Nord Europe</v>
      </c>
      <c r="O3234" s="14" t="str">
        <f>_xlfn.XLOOKUP(Ventas[[#This Row],[Ship Country]],[1]!Countries[Ship Country],[1]!Countries[Continent],"No existe")</f>
        <v>Europe</v>
      </c>
      <c r="P3234" s="15" t="str">
        <f>_xlfn.XLOOKUP(Ventas[[#This Row],[Category]],[2]!ProdManager[Category],[2]!ProdManager[Prod_Manager])</f>
        <v>John Matter</v>
      </c>
      <c r="Q3234" s="15">
        <f>YEAR(Ventas[[#This Row],[Order Date]])</f>
        <v>2016</v>
      </c>
      <c r="R3234" s="15" t="str">
        <f>TEXT(Ventas[[#This Row],[Order Date]],"MMM")</f>
        <v>oct</v>
      </c>
    </row>
    <row r="3235" spans="1:18" x14ac:dyDescent="0.25">
      <c r="A3235" s="6">
        <v>10327</v>
      </c>
      <c r="B3235" s="6" t="s">
        <v>174</v>
      </c>
      <c r="C3235" s="6" t="s">
        <v>29</v>
      </c>
      <c r="D3235" s="6">
        <v>10.6</v>
      </c>
      <c r="E3235" s="6">
        <v>8.0559999999999992</v>
      </c>
      <c r="F3235" s="6">
        <v>30</v>
      </c>
      <c r="G3235" s="6" t="s">
        <v>88</v>
      </c>
      <c r="H3235" s="6" t="s">
        <v>89</v>
      </c>
      <c r="I3235" s="6" t="s">
        <v>90</v>
      </c>
      <c r="J3235" s="5">
        <v>42514</v>
      </c>
      <c r="K3235" s="12">
        <f>Ventas[[#This Row],[Unit Price]]*Ventas[[#This Row],[Quantity]]</f>
        <v>318</v>
      </c>
      <c r="L3235" s="12">
        <f>Ventas[[#This Row],[Unit Cost]]*Ventas[[#This Row],[Quantity]]</f>
        <v>241.67999999999998</v>
      </c>
      <c r="M3235" s="14">
        <f>Ventas[[#This Row],[Ingresos]]-Ventas[[#This Row],[Costes]]</f>
        <v>76.320000000000022</v>
      </c>
      <c r="N3235" s="14" t="str">
        <f>_xlfn.XLOOKUP(Ventas[[#This Row],[Ship Country]],[1]!Countries[Ship Country],[1]!Countries[Area],"No registrado")</f>
        <v>Nord Europe</v>
      </c>
      <c r="O3235" s="14" t="str">
        <f>_xlfn.XLOOKUP(Ventas[[#This Row],[Ship Country]],[1]!Countries[Ship Country],[1]!Countries[Continent],"No existe")</f>
        <v>Europe</v>
      </c>
      <c r="P3235" s="15" t="str">
        <f>_xlfn.XLOOKUP(Ventas[[#This Row],[Category]],[2]!ProdManager[Category],[2]!ProdManager[Prod_Manager])</f>
        <v>Peter Stone</v>
      </c>
      <c r="Q3235" s="15">
        <f>YEAR(Ventas[[#This Row],[Order Date]])</f>
        <v>2016</v>
      </c>
      <c r="R3235" s="15" t="str">
        <f>TEXT(Ventas[[#This Row],[Order Date]],"MMM")</f>
        <v>may</v>
      </c>
    </row>
    <row r="3236" spans="1:18" x14ac:dyDescent="0.25">
      <c r="A3236" s="4">
        <v>10328</v>
      </c>
      <c r="B3236" s="4" t="s">
        <v>52</v>
      </c>
      <c r="C3236" s="4" t="s">
        <v>15</v>
      </c>
      <c r="D3236" s="4">
        <v>44</v>
      </c>
      <c r="E3236" s="4">
        <v>33.880000000000003</v>
      </c>
      <c r="F3236" s="4">
        <v>9</v>
      </c>
      <c r="G3236" s="4" t="s">
        <v>185</v>
      </c>
      <c r="H3236" s="4" t="s">
        <v>186</v>
      </c>
      <c r="I3236" s="4" t="s">
        <v>187</v>
      </c>
      <c r="J3236" s="5">
        <v>42532</v>
      </c>
      <c r="K3236" s="12">
        <f>Ventas[[#This Row],[Unit Price]]*Ventas[[#This Row],[Quantity]]</f>
        <v>396</v>
      </c>
      <c r="L3236" s="12">
        <f>Ventas[[#This Row],[Unit Cost]]*Ventas[[#This Row],[Quantity]]</f>
        <v>304.92</v>
      </c>
      <c r="M3236" s="14">
        <f>Ventas[[#This Row],[Ingresos]]-Ventas[[#This Row],[Costes]]</f>
        <v>91.079999999999984</v>
      </c>
      <c r="N3236" s="14" t="str">
        <f>_xlfn.XLOOKUP(Ventas[[#This Row],[Ship Country]],[1]!Countries[Ship Country],[1]!Countries[Area],"No registrado")</f>
        <v>Sud Europe</v>
      </c>
      <c r="O3236" s="14" t="str">
        <f>_xlfn.XLOOKUP(Ventas[[#This Row],[Ship Country]],[1]!Countries[Ship Country],[1]!Countries[Continent],"No existe")</f>
        <v>Europe</v>
      </c>
      <c r="P3236" s="15" t="str">
        <f>_xlfn.XLOOKUP(Ventas[[#This Row],[Category]],[2]!ProdManager[Category],[2]!ProdManager[Prod_Manager])</f>
        <v>Peter Stone</v>
      </c>
      <c r="Q3236" s="15">
        <f>YEAR(Ventas[[#This Row],[Order Date]])</f>
        <v>2016</v>
      </c>
      <c r="R3236" s="15" t="str">
        <f>TEXT(Ventas[[#This Row],[Order Date]],"MMM")</f>
        <v>jun</v>
      </c>
    </row>
    <row r="3237" spans="1:18" x14ac:dyDescent="0.25">
      <c r="A3237" s="6">
        <v>10328</v>
      </c>
      <c r="B3237" s="6" t="s">
        <v>23</v>
      </c>
      <c r="C3237" s="6" t="s">
        <v>24</v>
      </c>
      <c r="D3237" s="6">
        <v>16.8</v>
      </c>
      <c r="E3237" s="6">
        <v>12.263999999999999</v>
      </c>
      <c r="F3237" s="6">
        <v>40</v>
      </c>
      <c r="G3237" s="6" t="s">
        <v>185</v>
      </c>
      <c r="H3237" s="6" t="s">
        <v>186</v>
      </c>
      <c r="I3237" s="6" t="s">
        <v>187</v>
      </c>
      <c r="J3237" s="5">
        <v>42518</v>
      </c>
      <c r="K3237" s="12">
        <f>Ventas[[#This Row],[Unit Price]]*Ventas[[#This Row],[Quantity]]</f>
        <v>672</v>
      </c>
      <c r="L3237" s="12">
        <f>Ventas[[#This Row],[Unit Cost]]*Ventas[[#This Row],[Quantity]]</f>
        <v>490.55999999999995</v>
      </c>
      <c r="M3237" s="14">
        <f>Ventas[[#This Row],[Ingresos]]-Ventas[[#This Row],[Costes]]</f>
        <v>181.44000000000005</v>
      </c>
      <c r="N3237" s="14" t="str">
        <f>_xlfn.XLOOKUP(Ventas[[#This Row],[Ship Country]],[1]!Countries[Ship Country],[1]!Countries[Area],"No registrado")</f>
        <v>Sud Europe</v>
      </c>
      <c r="O3237" s="14" t="str">
        <f>_xlfn.XLOOKUP(Ventas[[#This Row],[Ship Country]],[1]!Countries[Ship Country],[1]!Countries[Continent],"No existe")</f>
        <v>Europe</v>
      </c>
      <c r="P3237" s="15" t="str">
        <f>_xlfn.XLOOKUP(Ventas[[#This Row],[Category]],[2]!ProdManager[Category],[2]!ProdManager[Prod_Manager])</f>
        <v>Lydia Sinn</v>
      </c>
      <c r="Q3237" s="15">
        <f>YEAR(Ventas[[#This Row],[Order Date]])</f>
        <v>2016</v>
      </c>
      <c r="R3237" s="15" t="str">
        <f>TEXT(Ventas[[#This Row],[Order Date]],"MMM")</f>
        <v>may</v>
      </c>
    </row>
    <row r="3238" spans="1:18" x14ac:dyDescent="0.25">
      <c r="A3238" s="4">
        <v>10328</v>
      </c>
      <c r="B3238" s="4" t="s">
        <v>142</v>
      </c>
      <c r="C3238" s="4" t="s">
        <v>35</v>
      </c>
      <c r="D3238" s="4">
        <v>10</v>
      </c>
      <c r="E3238" s="4">
        <v>7</v>
      </c>
      <c r="F3238" s="4">
        <v>10</v>
      </c>
      <c r="G3238" s="4" t="s">
        <v>185</v>
      </c>
      <c r="H3238" s="4" t="s">
        <v>186</v>
      </c>
      <c r="I3238" s="4" t="s">
        <v>187</v>
      </c>
      <c r="J3238" s="5">
        <v>42694</v>
      </c>
      <c r="K3238" s="12">
        <f>Ventas[[#This Row],[Unit Price]]*Ventas[[#This Row],[Quantity]]</f>
        <v>100</v>
      </c>
      <c r="L3238" s="12">
        <f>Ventas[[#This Row],[Unit Cost]]*Ventas[[#This Row],[Quantity]]</f>
        <v>70</v>
      </c>
      <c r="M3238" s="14">
        <f>Ventas[[#This Row],[Ingresos]]-Ventas[[#This Row],[Costes]]</f>
        <v>30</v>
      </c>
      <c r="N3238" s="14" t="str">
        <f>_xlfn.XLOOKUP(Ventas[[#This Row],[Ship Country]],[1]!Countries[Ship Country],[1]!Countries[Area],"No registrado")</f>
        <v>Sud Europe</v>
      </c>
      <c r="O3238" s="14" t="str">
        <f>_xlfn.XLOOKUP(Ventas[[#This Row],[Ship Country]],[1]!Countries[Ship Country],[1]!Countries[Continent],"No existe")</f>
        <v>Europe</v>
      </c>
      <c r="P3238" s="15" t="str">
        <f>_xlfn.XLOOKUP(Ventas[[#This Row],[Category]],[2]!ProdManager[Category],[2]!ProdManager[Prod_Manager])</f>
        <v>Lydia Sinn</v>
      </c>
      <c r="Q3238" s="15">
        <f>YEAR(Ventas[[#This Row],[Order Date]])</f>
        <v>2016</v>
      </c>
      <c r="R3238" s="15" t="str">
        <f>TEXT(Ventas[[#This Row],[Order Date]],"MMM")</f>
        <v>nov</v>
      </c>
    </row>
    <row r="3239" spans="1:18" x14ac:dyDescent="0.25">
      <c r="A3239" s="6">
        <v>10329</v>
      </c>
      <c r="B3239" s="6" t="s">
        <v>86</v>
      </c>
      <c r="C3239" s="6" t="s">
        <v>10</v>
      </c>
      <c r="D3239" s="6">
        <v>30.4</v>
      </c>
      <c r="E3239" s="6">
        <v>22.799999999999997</v>
      </c>
      <c r="F3239" s="6">
        <v>12</v>
      </c>
      <c r="G3239" s="6" t="s">
        <v>108</v>
      </c>
      <c r="H3239" s="6" t="s">
        <v>109</v>
      </c>
      <c r="I3239" s="6" t="s">
        <v>84</v>
      </c>
      <c r="J3239" s="5">
        <v>42563</v>
      </c>
      <c r="K3239" s="12">
        <f>Ventas[[#This Row],[Unit Price]]*Ventas[[#This Row],[Quantity]]</f>
        <v>364.79999999999995</v>
      </c>
      <c r="L3239" s="12">
        <f>Ventas[[#This Row],[Unit Cost]]*Ventas[[#This Row],[Quantity]]</f>
        <v>273.59999999999997</v>
      </c>
      <c r="M3239" s="14">
        <f>Ventas[[#This Row],[Ingresos]]-Ventas[[#This Row],[Costes]]</f>
        <v>91.199999999999989</v>
      </c>
      <c r="N3239" s="14" t="str">
        <f>_xlfn.XLOOKUP(Ventas[[#This Row],[Ship Country]],[1]!Countries[Ship Country],[1]!Countries[Area],"No registrado")</f>
        <v>Nord America</v>
      </c>
      <c r="O3239" s="14" t="str">
        <f>_xlfn.XLOOKUP(Ventas[[#This Row],[Ship Country]],[1]!Countries[Ship Country],[1]!Countries[Continent],"No existe")</f>
        <v>America</v>
      </c>
      <c r="P3239" s="15" t="str">
        <f>_xlfn.XLOOKUP(Ventas[[#This Row],[Category]],[2]!ProdManager[Category],[2]!ProdManager[Prod_Manager])</f>
        <v>Marc Caine</v>
      </c>
      <c r="Q3239" s="15">
        <f>YEAR(Ventas[[#This Row],[Order Date]])</f>
        <v>2016</v>
      </c>
      <c r="R3239" s="15" t="str">
        <f>TEXT(Ventas[[#This Row],[Order Date]],"MMM")</f>
        <v>jul</v>
      </c>
    </row>
    <row r="3240" spans="1:18" x14ac:dyDescent="0.25">
      <c r="A3240" s="4">
        <v>10329</v>
      </c>
      <c r="B3240" s="4" t="s">
        <v>130</v>
      </c>
      <c r="C3240" s="4" t="s">
        <v>35</v>
      </c>
      <c r="D3240" s="4">
        <v>7.3</v>
      </c>
      <c r="E3240" s="4">
        <v>4.7450000000000001</v>
      </c>
      <c r="F3240" s="4">
        <v>10</v>
      </c>
      <c r="G3240" s="4" t="s">
        <v>108</v>
      </c>
      <c r="H3240" s="4" t="s">
        <v>109</v>
      </c>
      <c r="I3240" s="4" t="s">
        <v>84</v>
      </c>
      <c r="J3240" s="5">
        <v>42388</v>
      </c>
      <c r="K3240" s="12">
        <f>Ventas[[#This Row],[Unit Price]]*Ventas[[#This Row],[Quantity]]</f>
        <v>73</v>
      </c>
      <c r="L3240" s="12">
        <f>Ventas[[#This Row],[Unit Cost]]*Ventas[[#This Row],[Quantity]]</f>
        <v>47.45</v>
      </c>
      <c r="M3240" s="14">
        <f>Ventas[[#This Row],[Ingresos]]-Ventas[[#This Row],[Costes]]</f>
        <v>25.549999999999997</v>
      </c>
      <c r="N3240" s="14" t="str">
        <f>_xlfn.XLOOKUP(Ventas[[#This Row],[Ship Country]],[1]!Countries[Ship Country],[1]!Countries[Area],"No registrado")</f>
        <v>Nord America</v>
      </c>
      <c r="O3240" s="14" t="str">
        <f>_xlfn.XLOOKUP(Ventas[[#This Row],[Ship Country]],[1]!Countries[Ship Country],[1]!Countries[Continent],"No existe")</f>
        <v>America</v>
      </c>
      <c r="P3240" s="15" t="str">
        <f>_xlfn.XLOOKUP(Ventas[[#This Row],[Category]],[2]!ProdManager[Category],[2]!ProdManager[Prod_Manager])</f>
        <v>Lydia Sinn</v>
      </c>
      <c r="Q3240" s="15">
        <f>YEAR(Ventas[[#This Row],[Order Date]])</f>
        <v>2016</v>
      </c>
      <c r="R3240" s="15" t="str">
        <f>TEXT(Ventas[[#This Row],[Order Date]],"MMM")</f>
        <v>ene</v>
      </c>
    </row>
    <row r="3241" spans="1:18" x14ac:dyDescent="0.25">
      <c r="A3241" s="6">
        <v>10329</v>
      </c>
      <c r="B3241" s="6" t="s">
        <v>87</v>
      </c>
      <c r="C3241" s="6" t="s">
        <v>29</v>
      </c>
      <c r="D3241" s="6">
        <v>20.7</v>
      </c>
      <c r="E3241" s="6">
        <v>14.489999999999998</v>
      </c>
      <c r="F3241" s="6">
        <v>8</v>
      </c>
      <c r="G3241" s="6" t="s">
        <v>108</v>
      </c>
      <c r="H3241" s="6" t="s">
        <v>109</v>
      </c>
      <c r="I3241" s="6" t="s">
        <v>84</v>
      </c>
      <c r="J3241" s="5">
        <v>42463</v>
      </c>
      <c r="K3241" s="12">
        <f>Ventas[[#This Row],[Unit Price]]*Ventas[[#This Row],[Quantity]]</f>
        <v>165.6</v>
      </c>
      <c r="L3241" s="12">
        <f>Ventas[[#This Row],[Unit Cost]]*Ventas[[#This Row],[Quantity]]</f>
        <v>115.91999999999999</v>
      </c>
      <c r="M3241" s="14">
        <f>Ventas[[#This Row],[Ingresos]]-Ventas[[#This Row],[Costes]]</f>
        <v>49.680000000000007</v>
      </c>
      <c r="N3241" s="14" t="str">
        <f>_xlfn.XLOOKUP(Ventas[[#This Row],[Ship Country]],[1]!Countries[Ship Country],[1]!Countries[Area],"No registrado")</f>
        <v>Nord America</v>
      </c>
      <c r="O3241" s="14" t="str">
        <f>_xlfn.XLOOKUP(Ventas[[#This Row],[Ship Country]],[1]!Countries[Ship Country],[1]!Countries[Continent],"No existe")</f>
        <v>America</v>
      </c>
      <c r="P3241" s="15" t="str">
        <f>_xlfn.XLOOKUP(Ventas[[#This Row],[Category]],[2]!ProdManager[Category],[2]!ProdManager[Prod_Manager])</f>
        <v>Peter Stone</v>
      </c>
      <c r="Q3241" s="15">
        <f>YEAR(Ventas[[#This Row],[Order Date]])</f>
        <v>2016</v>
      </c>
      <c r="R3241" s="15" t="str">
        <f>TEXT(Ventas[[#This Row],[Order Date]],"MMM")</f>
        <v>abr</v>
      </c>
    </row>
    <row r="3242" spans="1:18" x14ac:dyDescent="0.25">
      <c r="A3242" s="4">
        <v>10329</v>
      </c>
      <c r="B3242" s="4" t="s">
        <v>188</v>
      </c>
      <c r="C3242" s="4" t="s">
        <v>43</v>
      </c>
      <c r="D3242" s="4">
        <v>210.8</v>
      </c>
      <c r="E3242" s="4">
        <v>191.828</v>
      </c>
      <c r="F3242" s="4">
        <v>20</v>
      </c>
      <c r="G3242" s="4" t="s">
        <v>108</v>
      </c>
      <c r="H3242" s="4" t="s">
        <v>109</v>
      </c>
      <c r="I3242" s="4" t="s">
        <v>84</v>
      </c>
      <c r="J3242" s="5">
        <v>42560</v>
      </c>
      <c r="K3242" s="12">
        <f>Ventas[[#This Row],[Unit Price]]*Ventas[[#This Row],[Quantity]]</f>
        <v>4216</v>
      </c>
      <c r="L3242" s="12">
        <f>Ventas[[#This Row],[Unit Cost]]*Ventas[[#This Row],[Quantity]]</f>
        <v>3836.56</v>
      </c>
      <c r="M3242" s="14">
        <f>Ventas[[#This Row],[Ingresos]]-Ventas[[#This Row],[Costes]]</f>
        <v>379.44000000000005</v>
      </c>
      <c r="N3242" s="14" t="str">
        <f>_xlfn.XLOOKUP(Ventas[[#This Row],[Ship Country]],[1]!Countries[Ship Country],[1]!Countries[Area],"No registrado")</f>
        <v>Nord America</v>
      </c>
      <c r="O3242" s="14" t="str">
        <f>_xlfn.XLOOKUP(Ventas[[#This Row],[Ship Country]],[1]!Countries[Ship Country],[1]!Countries[Continent],"No existe")</f>
        <v>America</v>
      </c>
      <c r="P3242" s="15" t="str">
        <f>_xlfn.XLOOKUP(Ventas[[#This Row],[Category]],[2]!ProdManager[Category],[2]!ProdManager[Prod_Manager])</f>
        <v>John Matter</v>
      </c>
      <c r="Q3242" s="15">
        <f>YEAR(Ventas[[#This Row],[Order Date]])</f>
        <v>2016</v>
      </c>
      <c r="R3242" s="15" t="str">
        <f>TEXT(Ventas[[#This Row],[Order Date]],"MMM")</f>
        <v>jul</v>
      </c>
    </row>
    <row r="3243" spans="1:18" x14ac:dyDescent="0.25">
      <c r="A3243" s="6">
        <v>10330</v>
      </c>
      <c r="B3243" s="6" t="s">
        <v>14</v>
      </c>
      <c r="C3243" s="6" t="s">
        <v>15</v>
      </c>
      <c r="D3243" s="6">
        <v>27.8</v>
      </c>
      <c r="E3243" s="6">
        <v>22.796000000000003</v>
      </c>
      <c r="F3243" s="6">
        <v>25</v>
      </c>
      <c r="G3243" s="6" t="s">
        <v>135</v>
      </c>
      <c r="H3243" s="6" t="s">
        <v>136</v>
      </c>
      <c r="I3243" s="6" t="s">
        <v>65</v>
      </c>
      <c r="J3243" s="5">
        <v>42549</v>
      </c>
      <c r="K3243" s="12">
        <f>Ventas[[#This Row],[Unit Price]]*Ventas[[#This Row],[Quantity]]</f>
        <v>695</v>
      </c>
      <c r="L3243" s="12">
        <f>Ventas[[#This Row],[Unit Cost]]*Ventas[[#This Row],[Quantity]]</f>
        <v>569.90000000000009</v>
      </c>
      <c r="M3243" s="14">
        <f>Ventas[[#This Row],[Ingresos]]-Ventas[[#This Row],[Costes]]</f>
        <v>125.09999999999991</v>
      </c>
      <c r="N3243" s="14" t="str">
        <f>_xlfn.XLOOKUP(Ventas[[#This Row],[Ship Country]],[1]!Countries[Ship Country],[1]!Countries[Area],"No registrado")</f>
        <v>Sud America</v>
      </c>
      <c r="O3243" s="14" t="str">
        <f>_xlfn.XLOOKUP(Ventas[[#This Row],[Ship Country]],[1]!Countries[Ship Country],[1]!Countries[Continent],"No existe")</f>
        <v>America</v>
      </c>
      <c r="P3243" s="15" t="str">
        <f>_xlfn.XLOOKUP(Ventas[[#This Row],[Category]],[2]!ProdManager[Category],[2]!ProdManager[Prod_Manager])</f>
        <v>Peter Stone</v>
      </c>
      <c r="Q3243" s="15">
        <f>YEAR(Ventas[[#This Row],[Order Date]])</f>
        <v>2016</v>
      </c>
      <c r="R3243" s="15" t="str">
        <f>TEXT(Ventas[[#This Row],[Order Date]],"MMM")</f>
        <v>jun</v>
      </c>
    </row>
    <row r="3244" spans="1:18" x14ac:dyDescent="0.25">
      <c r="A3244" s="4">
        <v>10330</v>
      </c>
      <c r="B3244" s="4" t="s">
        <v>189</v>
      </c>
      <c r="C3244" s="4" t="s">
        <v>35</v>
      </c>
      <c r="D3244" s="4">
        <v>24.9</v>
      </c>
      <c r="E3244" s="4">
        <v>16.184999999999999</v>
      </c>
      <c r="F3244" s="4">
        <v>50</v>
      </c>
      <c r="G3244" s="4" t="s">
        <v>135</v>
      </c>
      <c r="H3244" s="4" t="s">
        <v>136</v>
      </c>
      <c r="I3244" s="4" t="s">
        <v>65</v>
      </c>
      <c r="J3244" s="5">
        <v>42445</v>
      </c>
      <c r="K3244" s="12">
        <f>Ventas[[#This Row],[Unit Price]]*Ventas[[#This Row],[Quantity]]</f>
        <v>1245</v>
      </c>
      <c r="L3244" s="12">
        <f>Ventas[[#This Row],[Unit Cost]]*Ventas[[#This Row],[Quantity]]</f>
        <v>809.24999999999989</v>
      </c>
      <c r="M3244" s="14">
        <f>Ventas[[#This Row],[Ingresos]]-Ventas[[#This Row],[Costes]]</f>
        <v>435.75000000000011</v>
      </c>
      <c r="N3244" s="14" t="str">
        <f>_xlfn.XLOOKUP(Ventas[[#This Row],[Ship Country]],[1]!Countries[Ship Country],[1]!Countries[Area],"No registrado")</f>
        <v>Sud America</v>
      </c>
      <c r="O3244" s="14" t="str">
        <f>_xlfn.XLOOKUP(Ventas[[#This Row],[Ship Country]],[1]!Countries[Ship Country],[1]!Countries[Continent],"No existe")</f>
        <v>America</v>
      </c>
      <c r="P3244" s="15" t="str">
        <f>_xlfn.XLOOKUP(Ventas[[#This Row],[Category]],[2]!ProdManager[Category],[2]!ProdManager[Prod_Manager])</f>
        <v>Lydia Sinn</v>
      </c>
      <c r="Q3244" s="15">
        <f>YEAR(Ventas[[#This Row],[Order Date]])</f>
        <v>2016</v>
      </c>
      <c r="R3244" s="15" t="str">
        <f>TEXT(Ventas[[#This Row],[Order Date]],"MMM")</f>
        <v>mar</v>
      </c>
    </row>
    <row r="3245" spans="1:18" x14ac:dyDescent="0.25">
      <c r="A3245" s="6">
        <v>10331</v>
      </c>
      <c r="B3245" s="6" t="s">
        <v>145</v>
      </c>
      <c r="C3245" s="6" t="s">
        <v>46</v>
      </c>
      <c r="D3245" s="6">
        <v>5.9</v>
      </c>
      <c r="E3245" s="6">
        <v>4.838000000000001</v>
      </c>
      <c r="F3245" s="6">
        <v>15</v>
      </c>
      <c r="G3245" s="6" t="s">
        <v>190</v>
      </c>
      <c r="H3245" s="6" t="s">
        <v>191</v>
      </c>
      <c r="I3245" s="6" t="s">
        <v>13</v>
      </c>
      <c r="J3245" s="5">
        <v>42574</v>
      </c>
      <c r="K3245" s="12">
        <f>Ventas[[#This Row],[Unit Price]]*Ventas[[#This Row],[Quantity]]</f>
        <v>88.5</v>
      </c>
      <c r="L3245" s="12">
        <f>Ventas[[#This Row],[Unit Cost]]*Ventas[[#This Row],[Quantity]]</f>
        <v>72.570000000000022</v>
      </c>
      <c r="M3245" s="14">
        <f>Ventas[[#This Row],[Ingresos]]-Ventas[[#This Row],[Costes]]</f>
        <v>15.929999999999978</v>
      </c>
      <c r="N3245" s="14" t="str">
        <f>_xlfn.XLOOKUP(Ventas[[#This Row],[Ship Country]],[1]!Countries[Ship Country],[1]!Countries[Area],"No registrado")</f>
        <v>Nord Europe</v>
      </c>
      <c r="O3245" s="14" t="str">
        <f>_xlfn.XLOOKUP(Ventas[[#This Row],[Ship Country]],[1]!Countries[Ship Country],[1]!Countries[Continent],"No existe")</f>
        <v>Europe</v>
      </c>
      <c r="P3245" s="15" t="str">
        <f>_xlfn.XLOOKUP(Ventas[[#This Row],[Category]],[2]!ProdManager[Category],[2]!ProdManager[Prod_Manager])</f>
        <v>John Matter</v>
      </c>
      <c r="Q3245" s="15">
        <f>YEAR(Ventas[[#This Row],[Order Date]])</f>
        <v>2016</v>
      </c>
      <c r="R3245" s="15" t="str">
        <f>TEXT(Ventas[[#This Row],[Order Date]],"MMM")</f>
        <v>jul</v>
      </c>
    </row>
    <row r="3246" spans="1:18" x14ac:dyDescent="0.25">
      <c r="A3246" s="4">
        <v>10332</v>
      </c>
      <c r="B3246" s="4" t="s">
        <v>154</v>
      </c>
      <c r="C3246" s="4" t="s">
        <v>29</v>
      </c>
      <c r="D3246" s="4">
        <v>50</v>
      </c>
      <c r="E3246" s="4">
        <v>36</v>
      </c>
      <c r="F3246" s="4">
        <v>40</v>
      </c>
      <c r="G3246" s="4" t="s">
        <v>192</v>
      </c>
      <c r="H3246" s="4" t="s">
        <v>193</v>
      </c>
      <c r="I3246" s="4" t="s">
        <v>194</v>
      </c>
      <c r="J3246" s="5">
        <v>42539</v>
      </c>
      <c r="K3246" s="12">
        <f>Ventas[[#This Row],[Unit Price]]*Ventas[[#This Row],[Quantity]]</f>
        <v>2000</v>
      </c>
      <c r="L3246" s="12">
        <f>Ventas[[#This Row],[Unit Cost]]*Ventas[[#This Row],[Quantity]]</f>
        <v>1440</v>
      </c>
      <c r="M3246" s="14">
        <f>Ventas[[#This Row],[Ingresos]]-Ventas[[#This Row],[Costes]]</f>
        <v>560</v>
      </c>
      <c r="N3246" s="14" t="str">
        <f>_xlfn.XLOOKUP(Ventas[[#This Row],[Ship Country]],[1]!Countries[Ship Country],[1]!Countries[Area],"No registrado")</f>
        <v>Nord America</v>
      </c>
      <c r="O3246" s="14" t="str">
        <f>_xlfn.XLOOKUP(Ventas[[#This Row],[Ship Country]],[1]!Countries[Ship Country],[1]!Countries[Continent],"No existe")</f>
        <v>America</v>
      </c>
      <c r="P3246" s="15" t="str">
        <f>_xlfn.XLOOKUP(Ventas[[#This Row],[Category]],[2]!ProdManager[Category],[2]!ProdManager[Prod_Manager])</f>
        <v>Peter Stone</v>
      </c>
      <c r="Q3246" s="15">
        <f>YEAR(Ventas[[#This Row],[Order Date]])</f>
        <v>2016</v>
      </c>
      <c r="R3246" s="15" t="str">
        <f>TEXT(Ventas[[#This Row],[Order Date]],"MMM")</f>
        <v>jun</v>
      </c>
    </row>
    <row r="3247" spans="1:18" x14ac:dyDescent="0.25">
      <c r="A3247" s="6">
        <v>10332</v>
      </c>
      <c r="B3247" s="6" t="s">
        <v>9</v>
      </c>
      <c r="C3247" s="6" t="s">
        <v>10</v>
      </c>
      <c r="D3247" s="6">
        <v>11.2</v>
      </c>
      <c r="E3247" s="6">
        <v>8.5119999999999987</v>
      </c>
      <c r="F3247" s="6">
        <v>10</v>
      </c>
      <c r="G3247" s="6" t="s">
        <v>192</v>
      </c>
      <c r="H3247" s="6" t="s">
        <v>193</v>
      </c>
      <c r="I3247" s="6" t="s">
        <v>194</v>
      </c>
      <c r="J3247" s="5">
        <v>42415</v>
      </c>
      <c r="K3247" s="12">
        <f>Ventas[[#This Row],[Unit Price]]*Ventas[[#This Row],[Quantity]]</f>
        <v>112</v>
      </c>
      <c r="L3247" s="12">
        <f>Ventas[[#This Row],[Unit Cost]]*Ventas[[#This Row],[Quantity]]</f>
        <v>85.11999999999999</v>
      </c>
      <c r="M3247" s="14">
        <f>Ventas[[#This Row],[Ingresos]]-Ventas[[#This Row],[Costes]]</f>
        <v>26.88000000000001</v>
      </c>
      <c r="N3247" s="14" t="str">
        <f>_xlfn.XLOOKUP(Ventas[[#This Row],[Ship Country]],[1]!Countries[Ship Country],[1]!Countries[Area],"No registrado")</f>
        <v>Nord America</v>
      </c>
      <c r="O3247" s="14" t="str">
        <f>_xlfn.XLOOKUP(Ventas[[#This Row],[Ship Country]],[1]!Countries[Ship Country],[1]!Countries[Continent],"No existe")</f>
        <v>America</v>
      </c>
      <c r="P3247" s="15" t="str">
        <f>_xlfn.XLOOKUP(Ventas[[#This Row],[Category]],[2]!ProdManager[Category],[2]!ProdManager[Prod_Manager])</f>
        <v>Marc Caine</v>
      </c>
      <c r="Q3247" s="15">
        <f>YEAR(Ventas[[#This Row],[Order Date]])</f>
        <v>2016</v>
      </c>
      <c r="R3247" s="15" t="str">
        <f>TEXT(Ventas[[#This Row],[Order Date]],"MMM")</f>
        <v>feb</v>
      </c>
    </row>
    <row r="3248" spans="1:18" x14ac:dyDescent="0.25">
      <c r="A3248" s="4">
        <v>10332</v>
      </c>
      <c r="B3248" s="4" t="s">
        <v>195</v>
      </c>
      <c r="C3248" s="4" t="s">
        <v>35</v>
      </c>
      <c r="D3248" s="4">
        <v>7.6</v>
      </c>
      <c r="E3248" s="4">
        <v>5.3199999999999994</v>
      </c>
      <c r="F3248" s="4">
        <v>16</v>
      </c>
      <c r="G3248" s="4" t="s">
        <v>192</v>
      </c>
      <c r="H3248" s="4" t="s">
        <v>193</v>
      </c>
      <c r="I3248" s="4" t="s">
        <v>194</v>
      </c>
      <c r="J3248" s="5">
        <v>42411</v>
      </c>
      <c r="K3248" s="12">
        <f>Ventas[[#This Row],[Unit Price]]*Ventas[[#This Row],[Quantity]]</f>
        <v>121.6</v>
      </c>
      <c r="L3248" s="12">
        <f>Ventas[[#This Row],[Unit Cost]]*Ventas[[#This Row],[Quantity]]</f>
        <v>85.11999999999999</v>
      </c>
      <c r="M3248" s="14">
        <f>Ventas[[#This Row],[Ingresos]]-Ventas[[#This Row],[Costes]]</f>
        <v>36.480000000000004</v>
      </c>
      <c r="N3248" s="14" t="str">
        <f>_xlfn.XLOOKUP(Ventas[[#This Row],[Ship Country]],[1]!Countries[Ship Country],[1]!Countries[Area],"No registrado")</f>
        <v>Nord America</v>
      </c>
      <c r="O3248" s="14" t="str">
        <f>_xlfn.XLOOKUP(Ventas[[#This Row],[Ship Country]],[1]!Countries[Ship Country],[1]!Countries[Continent],"No existe")</f>
        <v>America</v>
      </c>
      <c r="P3248" s="15" t="str">
        <f>_xlfn.XLOOKUP(Ventas[[#This Row],[Category]],[2]!ProdManager[Category],[2]!ProdManager[Prod_Manager])</f>
        <v>Lydia Sinn</v>
      </c>
      <c r="Q3248" s="15">
        <f>YEAR(Ventas[[#This Row],[Order Date]])</f>
        <v>2016</v>
      </c>
      <c r="R3248" s="15" t="str">
        <f>TEXT(Ventas[[#This Row],[Order Date]],"MMM")</f>
        <v>feb</v>
      </c>
    </row>
    <row r="3249" spans="1:18" x14ac:dyDescent="0.25">
      <c r="A3249" s="6">
        <v>10333</v>
      </c>
      <c r="B3249" s="6" t="s">
        <v>113</v>
      </c>
      <c r="C3249" s="6" t="s">
        <v>15</v>
      </c>
      <c r="D3249" s="6">
        <v>17.2</v>
      </c>
      <c r="E3249" s="6">
        <v>13.932</v>
      </c>
      <c r="F3249" s="6">
        <v>40</v>
      </c>
      <c r="G3249" s="6" t="s">
        <v>95</v>
      </c>
      <c r="H3249" s="6" t="s">
        <v>96</v>
      </c>
      <c r="I3249" s="6" t="s">
        <v>97</v>
      </c>
      <c r="J3249" s="5">
        <v>42558</v>
      </c>
      <c r="K3249" s="12">
        <f>Ventas[[#This Row],[Unit Price]]*Ventas[[#This Row],[Quantity]]</f>
        <v>688</v>
      </c>
      <c r="L3249" s="12">
        <f>Ventas[[#This Row],[Unit Cost]]*Ventas[[#This Row],[Quantity]]</f>
        <v>557.28</v>
      </c>
      <c r="M3249" s="14">
        <f>Ventas[[#This Row],[Ingresos]]-Ventas[[#This Row],[Costes]]</f>
        <v>130.72000000000003</v>
      </c>
      <c r="N3249" s="14" t="str">
        <f>_xlfn.XLOOKUP(Ventas[[#This Row],[Ship Country]],[1]!Countries[Ship Country],[1]!Countries[Area],"No registrado")</f>
        <v>Nord Europe</v>
      </c>
      <c r="O3249" s="14" t="str">
        <f>_xlfn.XLOOKUP(Ventas[[#This Row],[Ship Country]],[1]!Countries[Ship Country],[1]!Countries[Continent],"No existe")</f>
        <v>Europe</v>
      </c>
      <c r="P3249" s="15" t="str">
        <f>_xlfn.XLOOKUP(Ventas[[#This Row],[Category]],[2]!ProdManager[Category],[2]!ProdManager[Prod_Manager])</f>
        <v>Peter Stone</v>
      </c>
      <c r="Q3249" s="15">
        <f>YEAR(Ventas[[#This Row],[Order Date]])</f>
        <v>2016</v>
      </c>
      <c r="R3249" s="15" t="str">
        <f>TEXT(Ventas[[#This Row],[Order Date]],"MMM")</f>
        <v>jul</v>
      </c>
    </row>
    <row r="3250" spans="1:18" x14ac:dyDescent="0.25">
      <c r="A3250" s="4">
        <v>10333</v>
      </c>
      <c r="B3250" s="4" t="s">
        <v>17</v>
      </c>
      <c r="C3250" s="4" t="s">
        <v>18</v>
      </c>
      <c r="D3250" s="4">
        <v>18.600000000000001</v>
      </c>
      <c r="E3250" s="4">
        <v>15.252000000000002</v>
      </c>
      <c r="F3250" s="4">
        <v>10</v>
      </c>
      <c r="G3250" s="4" t="s">
        <v>95</v>
      </c>
      <c r="H3250" s="4" t="s">
        <v>96</v>
      </c>
      <c r="I3250" s="4" t="s">
        <v>97</v>
      </c>
      <c r="J3250" s="5">
        <v>42427</v>
      </c>
      <c r="K3250" s="12">
        <f>Ventas[[#This Row],[Unit Price]]*Ventas[[#This Row],[Quantity]]</f>
        <v>186</v>
      </c>
      <c r="L3250" s="12">
        <f>Ventas[[#This Row],[Unit Cost]]*Ventas[[#This Row],[Quantity]]</f>
        <v>152.52000000000004</v>
      </c>
      <c r="M3250" s="14">
        <f>Ventas[[#This Row],[Ingresos]]-Ventas[[#This Row],[Costes]]</f>
        <v>33.479999999999961</v>
      </c>
      <c r="N3250" s="14" t="str">
        <f>_xlfn.XLOOKUP(Ventas[[#This Row],[Ship Country]],[1]!Countries[Ship Country],[1]!Countries[Area],"No registrado")</f>
        <v>Nord Europe</v>
      </c>
      <c r="O3250" s="14" t="str">
        <f>_xlfn.XLOOKUP(Ventas[[#This Row],[Ship Country]],[1]!Countries[Ship Country],[1]!Countries[Continent],"No existe")</f>
        <v>Europe</v>
      </c>
      <c r="P3250" s="15" t="str">
        <f>_xlfn.XLOOKUP(Ventas[[#This Row],[Category]],[2]!ProdManager[Category],[2]!ProdManager[Prod_Manager])</f>
        <v>Marc Caine</v>
      </c>
      <c r="Q3250" s="15">
        <f>YEAR(Ventas[[#This Row],[Order Date]])</f>
        <v>2016</v>
      </c>
      <c r="R3250" s="15" t="str">
        <f>TEXT(Ventas[[#This Row],[Order Date]],"MMM")</f>
        <v>feb</v>
      </c>
    </row>
    <row r="3251" spans="1:18" x14ac:dyDescent="0.25">
      <c r="A3251" s="6">
        <v>10333</v>
      </c>
      <c r="B3251" s="6" t="s">
        <v>71</v>
      </c>
      <c r="C3251" s="6" t="s">
        <v>35</v>
      </c>
      <c r="D3251" s="6">
        <v>8</v>
      </c>
      <c r="E3251" s="6">
        <v>5.3599999999999994</v>
      </c>
      <c r="F3251" s="6">
        <v>10</v>
      </c>
      <c r="G3251" s="6" t="s">
        <v>95</v>
      </c>
      <c r="H3251" s="6" t="s">
        <v>96</v>
      </c>
      <c r="I3251" s="6" t="s">
        <v>97</v>
      </c>
      <c r="J3251" s="5">
        <v>42529</v>
      </c>
      <c r="K3251" s="12">
        <f>Ventas[[#This Row],[Unit Price]]*Ventas[[#This Row],[Quantity]]</f>
        <v>80</v>
      </c>
      <c r="L3251" s="12">
        <f>Ventas[[#This Row],[Unit Cost]]*Ventas[[#This Row],[Quantity]]</f>
        <v>53.599999999999994</v>
      </c>
      <c r="M3251" s="14">
        <f>Ventas[[#This Row],[Ingresos]]-Ventas[[#This Row],[Costes]]</f>
        <v>26.400000000000006</v>
      </c>
      <c r="N3251" s="14" t="str">
        <f>_xlfn.XLOOKUP(Ventas[[#This Row],[Ship Country]],[1]!Countries[Ship Country],[1]!Countries[Area],"No registrado")</f>
        <v>Nord Europe</v>
      </c>
      <c r="O3251" s="14" t="str">
        <f>_xlfn.XLOOKUP(Ventas[[#This Row],[Ship Country]],[1]!Countries[Ship Country],[1]!Countries[Continent],"No existe")</f>
        <v>Europe</v>
      </c>
      <c r="P3251" s="15" t="str">
        <f>_xlfn.XLOOKUP(Ventas[[#This Row],[Category]],[2]!ProdManager[Category],[2]!ProdManager[Prod_Manager])</f>
        <v>Lydia Sinn</v>
      </c>
      <c r="Q3251" s="15">
        <f>YEAR(Ventas[[#This Row],[Order Date]])</f>
        <v>2016</v>
      </c>
      <c r="R3251" s="15" t="str">
        <f>TEXT(Ventas[[#This Row],[Order Date]],"MMM")</f>
        <v>jun</v>
      </c>
    </row>
    <row r="3252" spans="1:18" x14ac:dyDescent="0.25">
      <c r="A3252" s="4">
        <v>10334</v>
      </c>
      <c r="B3252" s="4" t="s">
        <v>177</v>
      </c>
      <c r="C3252" s="4" t="s">
        <v>10</v>
      </c>
      <c r="D3252" s="4">
        <v>5.6</v>
      </c>
      <c r="E3252" s="4">
        <v>4.3119999999999994</v>
      </c>
      <c r="F3252" s="4">
        <v>8</v>
      </c>
      <c r="G3252" s="4" t="s">
        <v>30</v>
      </c>
      <c r="H3252" s="4" t="s">
        <v>31</v>
      </c>
      <c r="I3252" s="4" t="s">
        <v>13</v>
      </c>
      <c r="J3252" s="5">
        <v>42612</v>
      </c>
      <c r="K3252" s="12">
        <f>Ventas[[#This Row],[Unit Price]]*Ventas[[#This Row],[Quantity]]</f>
        <v>44.8</v>
      </c>
      <c r="L3252" s="12">
        <f>Ventas[[#This Row],[Unit Cost]]*Ventas[[#This Row],[Quantity]]</f>
        <v>34.495999999999995</v>
      </c>
      <c r="M3252" s="14">
        <f>Ventas[[#This Row],[Ingresos]]-Ventas[[#This Row],[Costes]]</f>
        <v>10.304000000000002</v>
      </c>
      <c r="N3252" s="14" t="str">
        <f>_xlfn.XLOOKUP(Ventas[[#This Row],[Ship Country]],[1]!Countries[Ship Country],[1]!Countries[Area],"No registrado")</f>
        <v>Nord Europe</v>
      </c>
      <c r="O3252" s="14" t="str">
        <f>_xlfn.XLOOKUP(Ventas[[#This Row],[Ship Country]],[1]!Countries[Ship Country],[1]!Countries[Continent],"No existe")</f>
        <v>Europe</v>
      </c>
      <c r="P3252" s="15" t="str">
        <f>_xlfn.XLOOKUP(Ventas[[#This Row],[Category]],[2]!ProdManager[Category],[2]!ProdManager[Prod_Manager])</f>
        <v>Marc Caine</v>
      </c>
      <c r="Q3252" s="15">
        <f>YEAR(Ventas[[#This Row],[Order Date]])</f>
        <v>2016</v>
      </c>
      <c r="R3252" s="15" t="str">
        <f>TEXT(Ventas[[#This Row],[Order Date]],"MMM")</f>
        <v>ago</v>
      </c>
    </row>
    <row r="3253" spans="1:18" x14ac:dyDescent="0.25">
      <c r="A3253" s="6">
        <v>10334</v>
      </c>
      <c r="B3253" s="6" t="s">
        <v>142</v>
      </c>
      <c r="C3253" s="6" t="s">
        <v>35</v>
      </c>
      <c r="D3253" s="6">
        <v>10</v>
      </c>
      <c r="E3253" s="6">
        <v>6.7999999999999989</v>
      </c>
      <c r="F3253" s="6">
        <v>10</v>
      </c>
      <c r="G3253" s="6" t="s">
        <v>30</v>
      </c>
      <c r="H3253" s="6" t="s">
        <v>31</v>
      </c>
      <c r="I3253" s="6" t="s">
        <v>13</v>
      </c>
      <c r="J3253" s="5">
        <v>42715</v>
      </c>
      <c r="K3253" s="12">
        <f>Ventas[[#This Row],[Unit Price]]*Ventas[[#This Row],[Quantity]]</f>
        <v>100</v>
      </c>
      <c r="L3253" s="12">
        <f>Ventas[[#This Row],[Unit Cost]]*Ventas[[#This Row],[Quantity]]</f>
        <v>67.999999999999986</v>
      </c>
      <c r="M3253" s="14">
        <f>Ventas[[#This Row],[Ingresos]]-Ventas[[#This Row],[Costes]]</f>
        <v>32.000000000000014</v>
      </c>
      <c r="N3253" s="14" t="str">
        <f>_xlfn.XLOOKUP(Ventas[[#This Row],[Ship Country]],[1]!Countries[Ship Country],[1]!Countries[Area],"No registrado")</f>
        <v>Nord Europe</v>
      </c>
      <c r="O3253" s="14" t="str">
        <f>_xlfn.XLOOKUP(Ventas[[#This Row],[Ship Country]],[1]!Countries[Ship Country],[1]!Countries[Continent],"No existe")</f>
        <v>Europe</v>
      </c>
      <c r="P3253" s="15" t="str">
        <f>_xlfn.XLOOKUP(Ventas[[#This Row],[Category]],[2]!ProdManager[Category],[2]!ProdManager[Prod_Manager])</f>
        <v>Lydia Sinn</v>
      </c>
      <c r="Q3253" s="15">
        <f>YEAR(Ventas[[#This Row],[Order Date]])</f>
        <v>2016</v>
      </c>
      <c r="R3253" s="15" t="str">
        <f>TEXT(Ventas[[#This Row],[Order Date]],"MMM")</f>
        <v>dic</v>
      </c>
    </row>
    <row r="3254" spans="1:18" x14ac:dyDescent="0.25">
      <c r="A3254" s="4">
        <v>10335</v>
      </c>
      <c r="B3254" s="4" t="s">
        <v>55</v>
      </c>
      <c r="C3254" s="4" t="s">
        <v>43</v>
      </c>
      <c r="D3254" s="4">
        <v>15.2</v>
      </c>
      <c r="E3254" s="4">
        <v>13.984</v>
      </c>
      <c r="F3254" s="4">
        <v>7</v>
      </c>
      <c r="G3254" s="4" t="s">
        <v>156</v>
      </c>
      <c r="H3254" s="4" t="s">
        <v>157</v>
      </c>
      <c r="I3254" s="4" t="s">
        <v>158</v>
      </c>
      <c r="J3254" s="5">
        <v>42389</v>
      </c>
      <c r="K3254" s="12">
        <f>Ventas[[#This Row],[Unit Price]]*Ventas[[#This Row],[Quantity]]</f>
        <v>106.39999999999999</v>
      </c>
      <c r="L3254" s="12">
        <f>Ventas[[#This Row],[Unit Cost]]*Ventas[[#This Row],[Quantity]]</f>
        <v>97.888000000000005</v>
      </c>
      <c r="M3254" s="14">
        <f>Ventas[[#This Row],[Ingresos]]-Ventas[[#This Row],[Costes]]</f>
        <v>8.5119999999999862</v>
      </c>
      <c r="N3254" s="14" t="str">
        <f>_xlfn.XLOOKUP(Ventas[[#This Row],[Ship Country]],[1]!Countries[Ship Country],[1]!Countries[Area],"No registrado")</f>
        <v>Nord Europe</v>
      </c>
      <c r="O3254" s="14" t="str">
        <f>_xlfn.XLOOKUP(Ventas[[#This Row],[Ship Country]],[1]!Countries[Ship Country],[1]!Countries[Continent],"No existe")</f>
        <v>Europe</v>
      </c>
      <c r="P3254" s="15" t="str">
        <f>_xlfn.XLOOKUP(Ventas[[#This Row],[Category]],[2]!ProdManager[Category],[2]!ProdManager[Prod_Manager])</f>
        <v>John Matter</v>
      </c>
      <c r="Q3254" s="15">
        <f>YEAR(Ventas[[#This Row],[Order Date]])</f>
        <v>2016</v>
      </c>
      <c r="R3254" s="15" t="str">
        <f>TEXT(Ventas[[#This Row],[Order Date]],"MMM")</f>
        <v>ene</v>
      </c>
    </row>
    <row r="3255" spans="1:18" x14ac:dyDescent="0.25">
      <c r="A3255" s="6">
        <v>10335</v>
      </c>
      <c r="B3255" s="6" t="s">
        <v>44</v>
      </c>
      <c r="C3255" s="6" t="s">
        <v>15</v>
      </c>
      <c r="D3255" s="6">
        <v>10</v>
      </c>
      <c r="E3255" s="6">
        <v>8.2999999999999989</v>
      </c>
      <c r="F3255" s="6">
        <v>25</v>
      </c>
      <c r="G3255" s="6" t="s">
        <v>156</v>
      </c>
      <c r="H3255" s="6" t="s">
        <v>157</v>
      </c>
      <c r="I3255" s="6" t="s">
        <v>158</v>
      </c>
      <c r="J3255" s="5">
        <v>42497</v>
      </c>
      <c r="K3255" s="12">
        <f>Ventas[[#This Row],[Unit Price]]*Ventas[[#This Row],[Quantity]]</f>
        <v>250</v>
      </c>
      <c r="L3255" s="12">
        <f>Ventas[[#This Row],[Unit Cost]]*Ventas[[#This Row],[Quantity]]</f>
        <v>207.49999999999997</v>
      </c>
      <c r="M3255" s="14">
        <f>Ventas[[#This Row],[Ingresos]]-Ventas[[#This Row],[Costes]]</f>
        <v>42.500000000000028</v>
      </c>
      <c r="N3255" s="14" t="str">
        <f>_xlfn.XLOOKUP(Ventas[[#This Row],[Ship Country]],[1]!Countries[Ship Country],[1]!Countries[Area],"No registrado")</f>
        <v>Nord Europe</v>
      </c>
      <c r="O3255" s="14" t="str">
        <f>_xlfn.XLOOKUP(Ventas[[#This Row],[Ship Country]],[1]!Countries[Ship Country],[1]!Countries[Continent],"No existe")</f>
        <v>Europe</v>
      </c>
      <c r="P3255" s="15" t="str">
        <f>_xlfn.XLOOKUP(Ventas[[#This Row],[Category]],[2]!ProdManager[Category],[2]!ProdManager[Prod_Manager])</f>
        <v>Peter Stone</v>
      </c>
      <c r="Q3255" s="15">
        <f>YEAR(Ventas[[#This Row],[Order Date]])</f>
        <v>2016</v>
      </c>
      <c r="R3255" s="15" t="str">
        <f>TEXT(Ventas[[#This Row],[Order Date]],"MMM")</f>
        <v>may</v>
      </c>
    </row>
    <row r="3256" spans="1:18" x14ac:dyDescent="0.25">
      <c r="A3256" s="4">
        <v>10335</v>
      </c>
      <c r="B3256" s="4" t="s">
        <v>70</v>
      </c>
      <c r="C3256" s="4" t="s">
        <v>15</v>
      </c>
      <c r="D3256" s="4">
        <v>25.6</v>
      </c>
      <c r="E3256" s="4">
        <v>20.480000000000004</v>
      </c>
      <c r="F3256" s="4">
        <v>6</v>
      </c>
      <c r="G3256" s="4" t="s">
        <v>156</v>
      </c>
      <c r="H3256" s="4" t="s">
        <v>157</v>
      </c>
      <c r="I3256" s="4" t="s">
        <v>158</v>
      </c>
      <c r="J3256" s="5">
        <v>42479</v>
      </c>
      <c r="K3256" s="12">
        <f>Ventas[[#This Row],[Unit Price]]*Ventas[[#This Row],[Quantity]]</f>
        <v>153.60000000000002</v>
      </c>
      <c r="L3256" s="12">
        <f>Ventas[[#This Row],[Unit Cost]]*Ventas[[#This Row],[Quantity]]</f>
        <v>122.88000000000002</v>
      </c>
      <c r="M3256" s="14">
        <f>Ventas[[#This Row],[Ingresos]]-Ventas[[#This Row],[Costes]]</f>
        <v>30.72</v>
      </c>
      <c r="N3256" s="14" t="str">
        <f>_xlfn.XLOOKUP(Ventas[[#This Row],[Ship Country]],[1]!Countries[Ship Country],[1]!Countries[Area],"No registrado")</f>
        <v>Nord Europe</v>
      </c>
      <c r="O3256" s="14" t="str">
        <f>_xlfn.XLOOKUP(Ventas[[#This Row],[Ship Country]],[1]!Countries[Ship Country],[1]!Countries[Continent],"No existe")</f>
        <v>Europe</v>
      </c>
      <c r="P3256" s="15" t="str">
        <f>_xlfn.XLOOKUP(Ventas[[#This Row],[Category]],[2]!ProdManager[Category],[2]!ProdManager[Prod_Manager])</f>
        <v>Peter Stone</v>
      </c>
      <c r="Q3256" s="15">
        <f>YEAR(Ventas[[#This Row],[Order Date]])</f>
        <v>2016</v>
      </c>
      <c r="R3256" s="15" t="str">
        <f>TEXT(Ventas[[#This Row],[Order Date]],"MMM")</f>
        <v>abr</v>
      </c>
    </row>
    <row r="3257" spans="1:18" x14ac:dyDescent="0.25">
      <c r="A3257" s="6">
        <v>10335</v>
      </c>
      <c r="B3257" s="6" t="s">
        <v>22</v>
      </c>
      <c r="C3257" s="6" t="s">
        <v>18</v>
      </c>
      <c r="D3257" s="6">
        <v>42.4</v>
      </c>
      <c r="E3257" s="6">
        <v>32.223999999999997</v>
      </c>
      <c r="F3257" s="6">
        <v>48</v>
      </c>
      <c r="G3257" s="6" t="s">
        <v>156</v>
      </c>
      <c r="H3257" s="6" t="s">
        <v>157</v>
      </c>
      <c r="I3257" s="6" t="s">
        <v>158</v>
      </c>
      <c r="J3257" s="5">
        <v>42563</v>
      </c>
      <c r="K3257" s="12">
        <f>Ventas[[#This Row],[Unit Price]]*Ventas[[#This Row],[Quantity]]</f>
        <v>2035.1999999999998</v>
      </c>
      <c r="L3257" s="12">
        <f>Ventas[[#This Row],[Unit Cost]]*Ventas[[#This Row],[Quantity]]</f>
        <v>1546.752</v>
      </c>
      <c r="M3257" s="14">
        <f>Ventas[[#This Row],[Ingresos]]-Ventas[[#This Row],[Costes]]</f>
        <v>488.44799999999987</v>
      </c>
      <c r="N3257" s="14" t="str">
        <f>_xlfn.XLOOKUP(Ventas[[#This Row],[Ship Country]],[1]!Countries[Ship Country],[1]!Countries[Area],"No registrado")</f>
        <v>Nord Europe</v>
      </c>
      <c r="O3257" s="14" t="str">
        <f>_xlfn.XLOOKUP(Ventas[[#This Row],[Ship Country]],[1]!Countries[Ship Country],[1]!Countries[Continent],"No existe")</f>
        <v>Europe</v>
      </c>
      <c r="P3257" s="15" t="str">
        <f>_xlfn.XLOOKUP(Ventas[[#This Row],[Category]],[2]!ProdManager[Category],[2]!ProdManager[Prod_Manager])</f>
        <v>Marc Caine</v>
      </c>
      <c r="Q3257" s="15">
        <f>YEAR(Ventas[[#This Row],[Order Date]])</f>
        <v>2016</v>
      </c>
      <c r="R3257" s="15" t="str">
        <f>TEXT(Ventas[[#This Row],[Order Date]],"MMM")</f>
        <v>jul</v>
      </c>
    </row>
    <row r="3258" spans="1:18" x14ac:dyDescent="0.25">
      <c r="A3258" s="4">
        <v>10336</v>
      </c>
      <c r="B3258" s="4" t="s">
        <v>169</v>
      </c>
      <c r="C3258" s="4" t="s">
        <v>24</v>
      </c>
      <c r="D3258" s="4">
        <v>17.600000000000001</v>
      </c>
      <c r="E3258" s="4">
        <v>14.080000000000002</v>
      </c>
      <c r="F3258" s="4">
        <v>18</v>
      </c>
      <c r="G3258" s="4" t="s">
        <v>196</v>
      </c>
      <c r="H3258" s="4" t="s">
        <v>186</v>
      </c>
      <c r="I3258" s="4" t="s">
        <v>187</v>
      </c>
      <c r="J3258" s="5">
        <v>42424</v>
      </c>
      <c r="K3258" s="12">
        <f>Ventas[[#This Row],[Unit Price]]*Ventas[[#This Row],[Quantity]]</f>
        <v>316.8</v>
      </c>
      <c r="L3258" s="12">
        <f>Ventas[[#This Row],[Unit Cost]]*Ventas[[#This Row],[Quantity]]</f>
        <v>253.44000000000003</v>
      </c>
      <c r="M3258" s="14">
        <f>Ventas[[#This Row],[Ingresos]]-Ventas[[#This Row],[Costes]]</f>
        <v>63.359999999999985</v>
      </c>
      <c r="N3258" s="14" t="str">
        <f>_xlfn.XLOOKUP(Ventas[[#This Row],[Ship Country]],[1]!Countries[Ship Country],[1]!Countries[Area],"No registrado")</f>
        <v>Sud Europe</v>
      </c>
      <c r="O3258" s="14" t="str">
        <f>_xlfn.XLOOKUP(Ventas[[#This Row],[Ship Country]],[1]!Countries[Ship Country],[1]!Countries[Continent],"No existe")</f>
        <v>Europe</v>
      </c>
      <c r="P3258" s="15" t="str">
        <f>_xlfn.XLOOKUP(Ventas[[#This Row],[Category]],[2]!ProdManager[Category],[2]!ProdManager[Prod_Manager])</f>
        <v>Lydia Sinn</v>
      </c>
      <c r="Q3258" s="15">
        <f>YEAR(Ventas[[#This Row],[Order Date]])</f>
        <v>2016</v>
      </c>
      <c r="R3258" s="15" t="str">
        <f>TEXT(Ventas[[#This Row],[Order Date]],"MMM")</f>
        <v>feb</v>
      </c>
    </row>
    <row r="3259" spans="1:18" x14ac:dyDescent="0.25">
      <c r="A3259" s="6">
        <v>10337</v>
      </c>
      <c r="B3259" s="6" t="s">
        <v>14</v>
      </c>
      <c r="C3259" s="6" t="s">
        <v>15</v>
      </c>
      <c r="D3259" s="6">
        <v>27.8</v>
      </c>
      <c r="E3259" s="6">
        <v>22.518000000000001</v>
      </c>
      <c r="F3259" s="6">
        <v>25</v>
      </c>
      <c r="G3259" s="6" t="s">
        <v>99</v>
      </c>
      <c r="H3259" s="6" t="s">
        <v>100</v>
      </c>
      <c r="I3259" s="6" t="s">
        <v>21</v>
      </c>
      <c r="J3259" s="5">
        <v>42610</v>
      </c>
      <c r="K3259" s="12">
        <f>Ventas[[#This Row],[Unit Price]]*Ventas[[#This Row],[Quantity]]</f>
        <v>695</v>
      </c>
      <c r="L3259" s="12">
        <f>Ventas[[#This Row],[Unit Cost]]*Ventas[[#This Row],[Quantity]]</f>
        <v>562.95000000000005</v>
      </c>
      <c r="M3259" s="14">
        <f>Ventas[[#This Row],[Ingresos]]-Ventas[[#This Row],[Costes]]</f>
        <v>132.04999999999995</v>
      </c>
      <c r="N3259" s="14" t="str">
        <f>_xlfn.XLOOKUP(Ventas[[#This Row],[Ship Country]],[1]!Countries[Ship Country],[1]!Countries[Area],"No registrado")</f>
        <v>Nord Europe</v>
      </c>
      <c r="O3259" s="14" t="str">
        <f>_xlfn.XLOOKUP(Ventas[[#This Row],[Ship Country]],[1]!Countries[Ship Country],[1]!Countries[Continent],"No existe")</f>
        <v>Europe</v>
      </c>
      <c r="P3259" s="15" t="str">
        <f>_xlfn.XLOOKUP(Ventas[[#This Row],[Category]],[2]!ProdManager[Category],[2]!ProdManager[Prod_Manager])</f>
        <v>Peter Stone</v>
      </c>
      <c r="Q3259" s="15">
        <f>YEAR(Ventas[[#This Row],[Order Date]])</f>
        <v>2016</v>
      </c>
      <c r="R3259" s="15" t="str">
        <f>TEXT(Ventas[[#This Row],[Order Date]],"MMM")</f>
        <v>ago</v>
      </c>
    </row>
    <row r="3260" spans="1:18" x14ac:dyDescent="0.25">
      <c r="A3260" s="4">
        <v>10337</v>
      </c>
      <c r="B3260" s="4" t="s">
        <v>75</v>
      </c>
      <c r="C3260" s="4" t="s">
        <v>29</v>
      </c>
      <c r="D3260" s="4">
        <v>20.8</v>
      </c>
      <c r="E3260" s="4">
        <v>16.224</v>
      </c>
      <c r="F3260" s="4">
        <v>28</v>
      </c>
      <c r="G3260" s="4" t="s">
        <v>99</v>
      </c>
      <c r="H3260" s="4" t="s">
        <v>100</v>
      </c>
      <c r="I3260" s="4" t="s">
        <v>21</v>
      </c>
      <c r="J3260" s="5">
        <v>42497</v>
      </c>
      <c r="K3260" s="12">
        <f>Ventas[[#This Row],[Unit Price]]*Ventas[[#This Row],[Quantity]]</f>
        <v>582.4</v>
      </c>
      <c r="L3260" s="12">
        <f>Ventas[[#This Row],[Unit Cost]]*Ventas[[#This Row],[Quantity]]</f>
        <v>454.27199999999999</v>
      </c>
      <c r="M3260" s="14">
        <f>Ventas[[#This Row],[Ingresos]]-Ventas[[#This Row],[Costes]]</f>
        <v>128.12799999999999</v>
      </c>
      <c r="N3260" s="14" t="str">
        <f>_xlfn.XLOOKUP(Ventas[[#This Row],[Ship Country]],[1]!Countries[Ship Country],[1]!Countries[Area],"No registrado")</f>
        <v>Nord Europe</v>
      </c>
      <c r="O3260" s="14" t="str">
        <f>_xlfn.XLOOKUP(Ventas[[#This Row],[Ship Country]],[1]!Countries[Ship Country],[1]!Countries[Continent],"No existe")</f>
        <v>Europe</v>
      </c>
      <c r="P3260" s="15" t="str">
        <f>_xlfn.XLOOKUP(Ventas[[#This Row],[Category]],[2]!ProdManager[Category],[2]!ProdManager[Prod_Manager])</f>
        <v>Peter Stone</v>
      </c>
      <c r="Q3260" s="15">
        <f>YEAR(Ventas[[#This Row],[Order Date]])</f>
        <v>2016</v>
      </c>
      <c r="R3260" s="15" t="str">
        <f>TEXT(Ventas[[#This Row],[Order Date]],"MMM")</f>
        <v>may</v>
      </c>
    </row>
    <row r="3261" spans="1:18" x14ac:dyDescent="0.25">
      <c r="A3261" s="6">
        <v>10337</v>
      </c>
      <c r="B3261" s="6" t="s">
        <v>197</v>
      </c>
      <c r="C3261" s="6" t="s">
        <v>10</v>
      </c>
      <c r="D3261" s="6">
        <v>7.2</v>
      </c>
      <c r="E3261" s="6">
        <v>5.4</v>
      </c>
      <c r="F3261" s="6">
        <v>40</v>
      </c>
      <c r="G3261" s="6" t="s">
        <v>99</v>
      </c>
      <c r="H3261" s="6" t="s">
        <v>100</v>
      </c>
      <c r="I3261" s="6" t="s">
        <v>21</v>
      </c>
      <c r="J3261" s="5">
        <v>42471</v>
      </c>
      <c r="K3261" s="12">
        <f>Ventas[[#This Row],[Unit Price]]*Ventas[[#This Row],[Quantity]]</f>
        <v>288</v>
      </c>
      <c r="L3261" s="12">
        <f>Ventas[[#This Row],[Unit Cost]]*Ventas[[#This Row],[Quantity]]</f>
        <v>216</v>
      </c>
      <c r="M3261" s="14">
        <f>Ventas[[#This Row],[Ingresos]]-Ventas[[#This Row],[Costes]]</f>
        <v>72</v>
      </c>
      <c r="N3261" s="14" t="str">
        <f>_xlfn.XLOOKUP(Ventas[[#This Row],[Ship Country]],[1]!Countries[Ship Country],[1]!Countries[Area],"No registrado")</f>
        <v>Nord Europe</v>
      </c>
      <c r="O3261" s="14" t="str">
        <f>_xlfn.XLOOKUP(Ventas[[#This Row],[Ship Country]],[1]!Countries[Ship Country],[1]!Countries[Continent],"No existe")</f>
        <v>Europe</v>
      </c>
      <c r="P3261" s="15" t="str">
        <f>_xlfn.XLOOKUP(Ventas[[#This Row],[Category]],[2]!ProdManager[Category],[2]!ProdManager[Prod_Manager])</f>
        <v>Marc Caine</v>
      </c>
      <c r="Q3261" s="15">
        <f>YEAR(Ventas[[#This Row],[Order Date]])</f>
        <v>2016</v>
      </c>
      <c r="R3261" s="15" t="str">
        <f>TEXT(Ventas[[#This Row],[Order Date]],"MMM")</f>
        <v>abr</v>
      </c>
    </row>
    <row r="3262" spans="1:18" x14ac:dyDescent="0.25">
      <c r="A3262" s="4">
        <v>10337</v>
      </c>
      <c r="B3262" s="4" t="s">
        <v>189</v>
      </c>
      <c r="C3262" s="4" t="s">
        <v>35</v>
      </c>
      <c r="D3262" s="4">
        <v>24.9</v>
      </c>
      <c r="E3262" s="4">
        <v>16.184999999999999</v>
      </c>
      <c r="F3262" s="4">
        <v>24</v>
      </c>
      <c r="G3262" s="4" t="s">
        <v>99</v>
      </c>
      <c r="H3262" s="4" t="s">
        <v>100</v>
      </c>
      <c r="I3262" s="4" t="s">
        <v>21</v>
      </c>
      <c r="J3262" s="5">
        <v>42402</v>
      </c>
      <c r="K3262" s="12">
        <f>Ventas[[#This Row],[Unit Price]]*Ventas[[#This Row],[Quantity]]</f>
        <v>597.59999999999991</v>
      </c>
      <c r="L3262" s="12">
        <f>Ventas[[#This Row],[Unit Cost]]*Ventas[[#This Row],[Quantity]]</f>
        <v>388.43999999999994</v>
      </c>
      <c r="M3262" s="14">
        <f>Ventas[[#This Row],[Ingresos]]-Ventas[[#This Row],[Costes]]</f>
        <v>209.15999999999997</v>
      </c>
      <c r="N3262" s="14" t="str">
        <f>_xlfn.XLOOKUP(Ventas[[#This Row],[Ship Country]],[1]!Countries[Ship Country],[1]!Countries[Area],"No registrado")</f>
        <v>Nord Europe</v>
      </c>
      <c r="O3262" s="14" t="str">
        <f>_xlfn.XLOOKUP(Ventas[[#This Row],[Ship Country]],[1]!Countries[Ship Country],[1]!Countries[Continent],"No existe")</f>
        <v>Europe</v>
      </c>
      <c r="P3262" s="15" t="str">
        <f>_xlfn.XLOOKUP(Ventas[[#This Row],[Category]],[2]!ProdManager[Category],[2]!ProdManager[Prod_Manager])</f>
        <v>Lydia Sinn</v>
      </c>
      <c r="Q3262" s="15">
        <f>YEAR(Ventas[[#This Row],[Order Date]])</f>
        <v>2016</v>
      </c>
      <c r="R3262" s="15" t="str">
        <f>TEXT(Ventas[[#This Row],[Order Date]],"MMM")</f>
        <v>feb</v>
      </c>
    </row>
    <row r="3263" spans="1:18" x14ac:dyDescent="0.25">
      <c r="A3263" s="6">
        <v>10337</v>
      </c>
      <c r="B3263" s="6" t="s">
        <v>57</v>
      </c>
      <c r="C3263" s="6" t="s">
        <v>29</v>
      </c>
      <c r="D3263" s="6">
        <v>15.2</v>
      </c>
      <c r="E3263" s="6">
        <v>11.096</v>
      </c>
      <c r="F3263" s="6">
        <v>20</v>
      </c>
      <c r="G3263" s="6" t="s">
        <v>99</v>
      </c>
      <c r="H3263" s="6" t="s">
        <v>100</v>
      </c>
      <c r="I3263" s="6" t="s">
        <v>21</v>
      </c>
      <c r="J3263" s="5">
        <v>42695</v>
      </c>
      <c r="K3263" s="12">
        <f>Ventas[[#This Row],[Unit Price]]*Ventas[[#This Row],[Quantity]]</f>
        <v>304</v>
      </c>
      <c r="L3263" s="12">
        <f>Ventas[[#This Row],[Unit Cost]]*Ventas[[#This Row],[Quantity]]</f>
        <v>221.92000000000002</v>
      </c>
      <c r="M3263" s="14">
        <f>Ventas[[#This Row],[Ingresos]]-Ventas[[#This Row],[Costes]]</f>
        <v>82.079999999999984</v>
      </c>
      <c r="N3263" s="14" t="str">
        <f>_xlfn.XLOOKUP(Ventas[[#This Row],[Ship Country]],[1]!Countries[Ship Country],[1]!Countries[Area],"No registrado")</f>
        <v>Nord Europe</v>
      </c>
      <c r="O3263" s="14" t="str">
        <f>_xlfn.XLOOKUP(Ventas[[#This Row],[Ship Country]],[1]!Countries[Ship Country],[1]!Countries[Continent],"No existe")</f>
        <v>Europe</v>
      </c>
      <c r="P3263" s="15" t="str">
        <f>_xlfn.XLOOKUP(Ventas[[#This Row],[Category]],[2]!ProdManager[Category],[2]!ProdManager[Prod_Manager])</f>
        <v>Peter Stone</v>
      </c>
      <c r="Q3263" s="15">
        <f>YEAR(Ventas[[#This Row],[Order Date]])</f>
        <v>2016</v>
      </c>
      <c r="R3263" s="15" t="str">
        <f>TEXT(Ventas[[#This Row],[Order Date]],"MMM")</f>
        <v>nov</v>
      </c>
    </row>
    <row r="3264" spans="1:18" x14ac:dyDescent="0.25">
      <c r="A3264" s="4">
        <v>10338</v>
      </c>
      <c r="B3264" s="4" t="s">
        <v>91</v>
      </c>
      <c r="C3264" s="4" t="s">
        <v>46</v>
      </c>
      <c r="D3264" s="4">
        <v>31.2</v>
      </c>
      <c r="E3264" s="4">
        <v>23.4</v>
      </c>
      <c r="F3264" s="4">
        <v>20</v>
      </c>
      <c r="G3264" s="4" t="s">
        <v>164</v>
      </c>
      <c r="H3264" s="4" t="s">
        <v>165</v>
      </c>
      <c r="I3264" s="4" t="s">
        <v>84</v>
      </c>
      <c r="J3264" s="5">
        <v>42558</v>
      </c>
      <c r="K3264" s="12">
        <f>Ventas[[#This Row],[Unit Price]]*Ventas[[#This Row],[Quantity]]</f>
        <v>624</v>
      </c>
      <c r="L3264" s="12">
        <f>Ventas[[#This Row],[Unit Cost]]*Ventas[[#This Row],[Quantity]]</f>
        <v>468</v>
      </c>
      <c r="M3264" s="14">
        <f>Ventas[[#This Row],[Ingresos]]-Ventas[[#This Row],[Costes]]</f>
        <v>156</v>
      </c>
      <c r="N3264" s="14" t="str">
        <f>_xlfn.XLOOKUP(Ventas[[#This Row],[Ship Country]],[1]!Countries[Ship Country],[1]!Countries[Area],"No registrado")</f>
        <v>Nord America</v>
      </c>
      <c r="O3264" s="14" t="str">
        <f>_xlfn.XLOOKUP(Ventas[[#This Row],[Ship Country]],[1]!Countries[Ship Country],[1]!Countries[Continent],"No existe")</f>
        <v>America</v>
      </c>
      <c r="P3264" s="15" t="str">
        <f>_xlfn.XLOOKUP(Ventas[[#This Row],[Category]],[2]!ProdManager[Category],[2]!ProdManager[Prod_Manager])</f>
        <v>John Matter</v>
      </c>
      <c r="Q3264" s="15">
        <f>YEAR(Ventas[[#This Row],[Order Date]])</f>
        <v>2016</v>
      </c>
      <c r="R3264" s="15" t="str">
        <f>TEXT(Ventas[[#This Row],[Order Date]],"MMM")</f>
        <v>jul</v>
      </c>
    </row>
    <row r="3265" spans="1:18" x14ac:dyDescent="0.25">
      <c r="A3265" s="6">
        <v>10338</v>
      </c>
      <c r="B3265" s="6" t="s">
        <v>87</v>
      </c>
      <c r="C3265" s="6" t="s">
        <v>29</v>
      </c>
      <c r="D3265" s="6">
        <v>20.7</v>
      </c>
      <c r="E3265" s="6">
        <v>15.524999999999999</v>
      </c>
      <c r="F3265" s="6">
        <v>15</v>
      </c>
      <c r="G3265" s="6" t="s">
        <v>164</v>
      </c>
      <c r="H3265" s="6" t="s">
        <v>165</v>
      </c>
      <c r="I3265" s="6" t="s">
        <v>84</v>
      </c>
      <c r="J3265" s="5">
        <v>42496</v>
      </c>
      <c r="K3265" s="12">
        <f>Ventas[[#This Row],[Unit Price]]*Ventas[[#This Row],[Quantity]]</f>
        <v>310.5</v>
      </c>
      <c r="L3265" s="12">
        <f>Ventas[[#This Row],[Unit Cost]]*Ventas[[#This Row],[Quantity]]</f>
        <v>232.87499999999997</v>
      </c>
      <c r="M3265" s="14">
        <f>Ventas[[#This Row],[Ingresos]]-Ventas[[#This Row],[Costes]]</f>
        <v>77.625000000000028</v>
      </c>
      <c r="N3265" s="14" t="str">
        <f>_xlfn.XLOOKUP(Ventas[[#This Row],[Ship Country]],[1]!Countries[Ship Country],[1]!Countries[Area],"No registrado")</f>
        <v>Nord America</v>
      </c>
      <c r="O3265" s="14" t="str">
        <f>_xlfn.XLOOKUP(Ventas[[#This Row],[Ship Country]],[1]!Countries[Ship Country],[1]!Countries[Continent],"No existe")</f>
        <v>America</v>
      </c>
      <c r="P3265" s="15" t="str">
        <f>_xlfn.XLOOKUP(Ventas[[#This Row],[Category]],[2]!ProdManager[Category],[2]!ProdManager[Prod_Manager])</f>
        <v>Peter Stone</v>
      </c>
      <c r="Q3265" s="15">
        <f>YEAR(Ventas[[#This Row],[Order Date]])</f>
        <v>2016</v>
      </c>
      <c r="R3265" s="15" t="str">
        <f>TEXT(Ventas[[#This Row],[Order Date]],"MMM")</f>
        <v>may</v>
      </c>
    </row>
    <row r="3266" spans="1:18" x14ac:dyDescent="0.25">
      <c r="A3266" s="4">
        <v>10339</v>
      </c>
      <c r="B3266" s="4" t="s">
        <v>169</v>
      </c>
      <c r="C3266" s="4" t="s">
        <v>24</v>
      </c>
      <c r="D3266" s="4">
        <v>17.600000000000001</v>
      </c>
      <c r="E3266" s="4">
        <v>13.024000000000001</v>
      </c>
      <c r="F3266" s="4">
        <v>10</v>
      </c>
      <c r="G3266" s="4" t="s">
        <v>192</v>
      </c>
      <c r="H3266" s="4" t="s">
        <v>193</v>
      </c>
      <c r="I3266" s="4" t="s">
        <v>194</v>
      </c>
      <c r="J3266" s="5">
        <v>42645</v>
      </c>
      <c r="K3266" s="12">
        <f>Ventas[[#This Row],[Unit Price]]*Ventas[[#This Row],[Quantity]]</f>
        <v>176</v>
      </c>
      <c r="L3266" s="12">
        <f>Ventas[[#This Row],[Unit Cost]]*Ventas[[#This Row],[Quantity]]</f>
        <v>130.24</v>
      </c>
      <c r="M3266" s="14">
        <f>Ventas[[#This Row],[Ingresos]]-Ventas[[#This Row],[Costes]]</f>
        <v>45.759999999999991</v>
      </c>
      <c r="N3266" s="14" t="str">
        <f>_xlfn.XLOOKUP(Ventas[[#This Row],[Ship Country]],[1]!Countries[Ship Country],[1]!Countries[Area],"No registrado")</f>
        <v>Nord America</v>
      </c>
      <c r="O3266" s="14" t="str">
        <f>_xlfn.XLOOKUP(Ventas[[#This Row],[Ship Country]],[1]!Countries[Ship Country],[1]!Countries[Continent],"No existe")</f>
        <v>America</v>
      </c>
      <c r="P3266" s="15" t="str">
        <f>_xlfn.XLOOKUP(Ventas[[#This Row],[Category]],[2]!ProdManager[Category],[2]!ProdManager[Prod_Manager])</f>
        <v>Lydia Sinn</v>
      </c>
      <c r="Q3266" s="15">
        <f>YEAR(Ventas[[#This Row],[Order Date]])</f>
        <v>2016</v>
      </c>
      <c r="R3266" s="15" t="str">
        <f>TEXT(Ventas[[#This Row],[Order Date]],"MMM")</f>
        <v>oct</v>
      </c>
    </row>
    <row r="3267" spans="1:18" x14ac:dyDescent="0.25">
      <c r="A3267" s="6">
        <v>10339</v>
      </c>
      <c r="B3267" s="6" t="s">
        <v>91</v>
      </c>
      <c r="C3267" s="6" t="s">
        <v>46</v>
      </c>
      <c r="D3267" s="6">
        <v>31.2</v>
      </c>
      <c r="E3267" s="6">
        <v>25.272000000000002</v>
      </c>
      <c r="F3267" s="6">
        <v>70</v>
      </c>
      <c r="G3267" s="6" t="s">
        <v>192</v>
      </c>
      <c r="H3267" s="6" t="s">
        <v>193</v>
      </c>
      <c r="I3267" s="6" t="s">
        <v>194</v>
      </c>
      <c r="J3267" s="5">
        <v>42649</v>
      </c>
      <c r="K3267" s="12">
        <f>Ventas[[#This Row],[Unit Price]]*Ventas[[#This Row],[Quantity]]</f>
        <v>2184</v>
      </c>
      <c r="L3267" s="12">
        <f>Ventas[[#This Row],[Unit Cost]]*Ventas[[#This Row],[Quantity]]</f>
        <v>1769.0400000000002</v>
      </c>
      <c r="M3267" s="14">
        <f>Ventas[[#This Row],[Ingresos]]-Ventas[[#This Row],[Costes]]</f>
        <v>414.95999999999981</v>
      </c>
      <c r="N3267" s="14" t="str">
        <f>_xlfn.XLOOKUP(Ventas[[#This Row],[Ship Country]],[1]!Countries[Ship Country],[1]!Countries[Area],"No registrado")</f>
        <v>Nord America</v>
      </c>
      <c r="O3267" s="14" t="str">
        <f>_xlfn.XLOOKUP(Ventas[[#This Row],[Ship Country]],[1]!Countries[Ship Country],[1]!Countries[Continent],"No existe")</f>
        <v>America</v>
      </c>
      <c r="P3267" s="15" t="str">
        <f>_xlfn.XLOOKUP(Ventas[[#This Row],[Category]],[2]!ProdManager[Category],[2]!ProdManager[Prod_Manager])</f>
        <v>John Matter</v>
      </c>
      <c r="Q3267" s="15">
        <f>YEAR(Ventas[[#This Row],[Order Date]])</f>
        <v>2016</v>
      </c>
      <c r="R3267" s="15" t="str">
        <f>TEXT(Ventas[[#This Row],[Order Date]],"MMM")</f>
        <v>oct</v>
      </c>
    </row>
    <row r="3268" spans="1:18" x14ac:dyDescent="0.25">
      <c r="A3268" s="4">
        <v>10339</v>
      </c>
      <c r="B3268" s="4" t="s">
        <v>78</v>
      </c>
      <c r="C3268" s="4" t="s">
        <v>35</v>
      </c>
      <c r="D3268" s="4">
        <v>39.4</v>
      </c>
      <c r="E3268" s="4">
        <v>25.61</v>
      </c>
      <c r="F3268" s="4">
        <v>28</v>
      </c>
      <c r="G3268" s="4" t="s">
        <v>192</v>
      </c>
      <c r="H3268" s="4" t="s">
        <v>193</v>
      </c>
      <c r="I3268" s="4" t="s">
        <v>194</v>
      </c>
      <c r="J3268" s="5">
        <v>42577</v>
      </c>
      <c r="K3268" s="12">
        <f>Ventas[[#This Row],[Unit Price]]*Ventas[[#This Row],[Quantity]]</f>
        <v>1103.2</v>
      </c>
      <c r="L3268" s="12">
        <f>Ventas[[#This Row],[Unit Cost]]*Ventas[[#This Row],[Quantity]]</f>
        <v>717.07999999999993</v>
      </c>
      <c r="M3268" s="14">
        <f>Ventas[[#This Row],[Ingresos]]-Ventas[[#This Row],[Costes]]</f>
        <v>386.12000000000012</v>
      </c>
      <c r="N3268" s="14" t="str">
        <f>_xlfn.XLOOKUP(Ventas[[#This Row],[Ship Country]],[1]!Countries[Ship Country],[1]!Countries[Area],"No registrado")</f>
        <v>Nord America</v>
      </c>
      <c r="O3268" s="14" t="str">
        <f>_xlfn.XLOOKUP(Ventas[[#This Row],[Ship Country]],[1]!Countries[Ship Country],[1]!Countries[Continent],"No existe")</f>
        <v>America</v>
      </c>
      <c r="P3268" s="15" t="str">
        <f>_xlfn.XLOOKUP(Ventas[[#This Row],[Category]],[2]!ProdManager[Category],[2]!ProdManager[Prod_Manager])</f>
        <v>Lydia Sinn</v>
      </c>
      <c r="Q3268" s="15">
        <f>YEAR(Ventas[[#This Row],[Order Date]])</f>
        <v>2016</v>
      </c>
      <c r="R3268" s="15" t="str">
        <f>TEXT(Ventas[[#This Row],[Order Date]],"MMM")</f>
        <v>jul</v>
      </c>
    </row>
    <row r="3269" spans="1:18" x14ac:dyDescent="0.25">
      <c r="A3269" s="6">
        <v>10340</v>
      </c>
      <c r="B3269" s="6" t="s">
        <v>154</v>
      </c>
      <c r="C3269" s="6" t="s">
        <v>29</v>
      </c>
      <c r="D3269" s="6">
        <v>50</v>
      </c>
      <c r="E3269" s="6">
        <v>40</v>
      </c>
      <c r="F3269" s="6">
        <v>20</v>
      </c>
      <c r="G3269" s="6" t="s">
        <v>190</v>
      </c>
      <c r="H3269" s="6" t="s">
        <v>191</v>
      </c>
      <c r="I3269" s="6" t="s">
        <v>13</v>
      </c>
      <c r="J3269" s="5">
        <v>42374</v>
      </c>
      <c r="K3269" s="12">
        <f>Ventas[[#This Row],[Unit Price]]*Ventas[[#This Row],[Quantity]]</f>
        <v>1000</v>
      </c>
      <c r="L3269" s="12">
        <f>Ventas[[#This Row],[Unit Cost]]*Ventas[[#This Row],[Quantity]]</f>
        <v>800</v>
      </c>
      <c r="M3269" s="14">
        <f>Ventas[[#This Row],[Ingresos]]-Ventas[[#This Row],[Costes]]</f>
        <v>200</v>
      </c>
      <c r="N3269" s="14" t="str">
        <f>_xlfn.XLOOKUP(Ventas[[#This Row],[Ship Country]],[1]!Countries[Ship Country],[1]!Countries[Area],"No registrado")</f>
        <v>Nord Europe</v>
      </c>
      <c r="O3269" s="14" t="str">
        <f>_xlfn.XLOOKUP(Ventas[[#This Row],[Ship Country]],[1]!Countries[Ship Country],[1]!Countries[Continent],"No existe")</f>
        <v>Europe</v>
      </c>
      <c r="P3269" s="15" t="str">
        <f>_xlfn.XLOOKUP(Ventas[[#This Row],[Category]],[2]!ProdManager[Category],[2]!ProdManager[Prod_Manager])</f>
        <v>Peter Stone</v>
      </c>
      <c r="Q3269" s="15">
        <f>YEAR(Ventas[[#This Row],[Order Date]])</f>
        <v>2016</v>
      </c>
      <c r="R3269" s="15" t="str">
        <f>TEXT(Ventas[[#This Row],[Order Date]],"MMM")</f>
        <v>ene</v>
      </c>
    </row>
    <row r="3270" spans="1:18" x14ac:dyDescent="0.25">
      <c r="A3270" s="4">
        <v>10340</v>
      </c>
      <c r="B3270" s="4" t="s">
        <v>28</v>
      </c>
      <c r="C3270" s="4" t="s">
        <v>29</v>
      </c>
      <c r="D3270" s="4">
        <v>7.7</v>
      </c>
      <c r="E3270" s="4">
        <v>5.7750000000000004</v>
      </c>
      <c r="F3270" s="4">
        <v>12</v>
      </c>
      <c r="G3270" s="4" t="s">
        <v>190</v>
      </c>
      <c r="H3270" s="4" t="s">
        <v>191</v>
      </c>
      <c r="I3270" s="4" t="s">
        <v>13</v>
      </c>
      <c r="J3270" s="5">
        <v>42615</v>
      </c>
      <c r="K3270" s="12">
        <f>Ventas[[#This Row],[Unit Price]]*Ventas[[#This Row],[Quantity]]</f>
        <v>92.4</v>
      </c>
      <c r="L3270" s="12">
        <f>Ventas[[#This Row],[Unit Cost]]*Ventas[[#This Row],[Quantity]]</f>
        <v>69.300000000000011</v>
      </c>
      <c r="M3270" s="14">
        <f>Ventas[[#This Row],[Ingresos]]-Ventas[[#This Row],[Costes]]</f>
        <v>23.099999999999994</v>
      </c>
      <c r="N3270" s="14" t="str">
        <f>_xlfn.XLOOKUP(Ventas[[#This Row],[Ship Country]],[1]!Countries[Ship Country],[1]!Countries[Area],"No registrado")</f>
        <v>Nord Europe</v>
      </c>
      <c r="O3270" s="14" t="str">
        <f>_xlfn.XLOOKUP(Ventas[[#This Row],[Ship Country]],[1]!Countries[Ship Country],[1]!Countries[Continent],"No existe")</f>
        <v>Europe</v>
      </c>
      <c r="P3270" s="15" t="str">
        <f>_xlfn.XLOOKUP(Ventas[[#This Row],[Category]],[2]!ProdManager[Category],[2]!ProdManager[Prod_Manager])</f>
        <v>Peter Stone</v>
      </c>
      <c r="Q3270" s="15">
        <f>YEAR(Ventas[[#This Row],[Order Date]])</f>
        <v>2016</v>
      </c>
      <c r="R3270" s="15" t="str">
        <f>TEXT(Ventas[[#This Row],[Order Date]],"MMM")</f>
        <v>sep</v>
      </c>
    </row>
    <row r="3271" spans="1:18" x14ac:dyDescent="0.25">
      <c r="A3271" s="6">
        <v>10340</v>
      </c>
      <c r="B3271" s="6" t="s">
        <v>107</v>
      </c>
      <c r="C3271" s="6" t="s">
        <v>43</v>
      </c>
      <c r="D3271" s="6">
        <v>36.799999999999997</v>
      </c>
      <c r="E3271" s="6">
        <v>32.384</v>
      </c>
      <c r="F3271" s="6">
        <v>40</v>
      </c>
      <c r="G3271" s="6" t="s">
        <v>190</v>
      </c>
      <c r="H3271" s="6" t="s">
        <v>191</v>
      </c>
      <c r="I3271" s="6" t="s">
        <v>13</v>
      </c>
      <c r="J3271" s="5">
        <v>42516</v>
      </c>
      <c r="K3271" s="12">
        <f>Ventas[[#This Row],[Unit Price]]*Ventas[[#This Row],[Quantity]]</f>
        <v>1472</v>
      </c>
      <c r="L3271" s="12">
        <f>Ventas[[#This Row],[Unit Cost]]*Ventas[[#This Row],[Quantity]]</f>
        <v>1295.3600000000001</v>
      </c>
      <c r="M3271" s="14">
        <f>Ventas[[#This Row],[Ingresos]]-Ventas[[#This Row],[Costes]]</f>
        <v>176.63999999999987</v>
      </c>
      <c r="N3271" s="14" t="str">
        <f>_xlfn.XLOOKUP(Ventas[[#This Row],[Ship Country]],[1]!Countries[Ship Country],[1]!Countries[Area],"No registrado")</f>
        <v>Nord Europe</v>
      </c>
      <c r="O3271" s="14" t="str">
        <f>_xlfn.XLOOKUP(Ventas[[#This Row],[Ship Country]],[1]!Countries[Ship Country],[1]!Countries[Continent],"No existe")</f>
        <v>Europe</v>
      </c>
      <c r="P3271" s="15" t="str">
        <f>_xlfn.XLOOKUP(Ventas[[#This Row],[Category]],[2]!ProdManager[Category],[2]!ProdManager[Prod_Manager])</f>
        <v>John Matter</v>
      </c>
      <c r="Q3271" s="15">
        <f>YEAR(Ventas[[#This Row],[Order Date]])</f>
        <v>2016</v>
      </c>
      <c r="R3271" s="15" t="str">
        <f>TEXT(Ventas[[#This Row],[Order Date]],"MMM")</f>
        <v>may</v>
      </c>
    </row>
    <row r="3272" spans="1:18" x14ac:dyDescent="0.25">
      <c r="A3272" s="4">
        <v>10341</v>
      </c>
      <c r="B3272" s="4" t="s">
        <v>39</v>
      </c>
      <c r="C3272" s="4" t="s">
        <v>15</v>
      </c>
      <c r="D3272" s="4">
        <v>2</v>
      </c>
      <c r="E3272" s="4">
        <v>1.6400000000000001</v>
      </c>
      <c r="F3272" s="4">
        <v>8</v>
      </c>
      <c r="G3272" s="4" t="s">
        <v>198</v>
      </c>
      <c r="H3272" s="4" t="s">
        <v>199</v>
      </c>
      <c r="I3272" s="4" t="s">
        <v>200</v>
      </c>
      <c r="J3272" s="5">
        <v>42413</v>
      </c>
      <c r="K3272" s="12">
        <f>Ventas[[#This Row],[Unit Price]]*Ventas[[#This Row],[Quantity]]</f>
        <v>16</v>
      </c>
      <c r="L3272" s="12">
        <f>Ventas[[#This Row],[Unit Cost]]*Ventas[[#This Row],[Quantity]]</f>
        <v>13.120000000000001</v>
      </c>
      <c r="M3272" s="14">
        <f>Ventas[[#This Row],[Ingresos]]-Ventas[[#This Row],[Costes]]</f>
        <v>2.879999999999999</v>
      </c>
      <c r="N3272" s="14" t="str">
        <f>_xlfn.XLOOKUP(Ventas[[#This Row],[Ship Country]],[1]!Countries[Ship Country],[1]!Countries[Area],"No registrado")</f>
        <v>Nord Europe</v>
      </c>
      <c r="O3272" s="14" t="str">
        <f>_xlfn.XLOOKUP(Ventas[[#This Row],[Ship Country]],[1]!Countries[Ship Country],[1]!Countries[Continent],"No existe")</f>
        <v>Europe</v>
      </c>
      <c r="P3272" s="15" t="str">
        <f>_xlfn.XLOOKUP(Ventas[[#This Row],[Category]],[2]!ProdManager[Category],[2]!ProdManager[Prod_Manager])</f>
        <v>Peter Stone</v>
      </c>
      <c r="Q3272" s="15">
        <f>YEAR(Ventas[[#This Row],[Order Date]])</f>
        <v>2016</v>
      </c>
      <c r="R3272" s="15" t="str">
        <f>TEXT(Ventas[[#This Row],[Order Date]],"MMM")</f>
        <v>feb</v>
      </c>
    </row>
    <row r="3273" spans="1:18" x14ac:dyDescent="0.25">
      <c r="A3273" s="6">
        <v>10341</v>
      </c>
      <c r="B3273" s="6" t="s">
        <v>52</v>
      </c>
      <c r="C3273" s="6" t="s">
        <v>15</v>
      </c>
      <c r="D3273" s="6">
        <v>44</v>
      </c>
      <c r="E3273" s="6">
        <v>35.64</v>
      </c>
      <c r="F3273" s="6">
        <v>9</v>
      </c>
      <c r="G3273" s="6" t="s">
        <v>198</v>
      </c>
      <c r="H3273" s="6" t="s">
        <v>199</v>
      </c>
      <c r="I3273" s="6" t="s">
        <v>200</v>
      </c>
      <c r="J3273" s="5">
        <v>42688</v>
      </c>
      <c r="K3273" s="12">
        <f>Ventas[[#This Row],[Unit Price]]*Ventas[[#This Row],[Quantity]]</f>
        <v>396</v>
      </c>
      <c r="L3273" s="12">
        <f>Ventas[[#This Row],[Unit Cost]]*Ventas[[#This Row],[Quantity]]</f>
        <v>320.76</v>
      </c>
      <c r="M3273" s="14">
        <f>Ventas[[#This Row],[Ingresos]]-Ventas[[#This Row],[Costes]]</f>
        <v>75.240000000000009</v>
      </c>
      <c r="N3273" s="14" t="str">
        <f>_xlfn.XLOOKUP(Ventas[[#This Row],[Ship Country]],[1]!Countries[Ship Country],[1]!Countries[Area],"No registrado")</f>
        <v>Nord Europe</v>
      </c>
      <c r="O3273" s="14" t="str">
        <f>_xlfn.XLOOKUP(Ventas[[#This Row],[Ship Country]],[1]!Countries[Ship Country],[1]!Countries[Continent],"No existe")</f>
        <v>Europe</v>
      </c>
      <c r="P3273" s="15" t="str">
        <f>_xlfn.XLOOKUP(Ventas[[#This Row],[Category]],[2]!ProdManager[Category],[2]!ProdManager[Prod_Manager])</f>
        <v>Peter Stone</v>
      </c>
      <c r="Q3273" s="15">
        <f>YEAR(Ventas[[#This Row],[Order Date]])</f>
        <v>2016</v>
      </c>
      <c r="R3273" s="15" t="str">
        <f>TEXT(Ventas[[#This Row],[Order Date]],"MMM")</f>
        <v>nov</v>
      </c>
    </row>
    <row r="3274" spans="1:18" x14ac:dyDescent="0.25">
      <c r="A3274" s="4">
        <v>10342</v>
      </c>
      <c r="B3274" s="4" t="s">
        <v>57</v>
      </c>
      <c r="C3274" s="4" t="s">
        <v>29</v>
      </c>
      <c r="D3274" s="4">
        <v>15.2</v>
      </c>
      <c r="E3274" s="4">
        <v>11.247999999999999</v>
      </c>
      <c r="F3274" s="4">
        <v>40</v>
      </c>
      <c r="G3274" s="4" t="s">
        <v>99</v>
      </c>
      <c r="H3274" s="4" t="s">
        <v>100</v>
      </c>
      <c r="I3274" s="4" t="s">
        <v>21</v>
      </c>
      <c r="J3274" s="5">
        <v>42501</v>
      </c>
      <c r="K3274" s="12">
        <f>Ventas[[#This Row],[Unit Price]]*Ventas[[#This Row],[Quantity]]</f>
        <v>608</v>
      </c>
      <c r="L3274" s="12">
        <f>Ventas[[#This Row],[Unit Cost]]*Ventas[[#This Row],[Quantity]]</f>
        <v>449.91999999999996</v>
      </c>
      <c r="M3274" s="14">
        <f>Ventas[[#This Row],[Ingresos]]-Ventas[[#This Row],[Costes]]</f>
        <v>158.08000000000004</v>
      </c>
      <c r="N3274" s="14" t="str">
        <f>_xlfn.XLOOKUP(Ventas[[#This Row],[Ship Country]],[1]!Countries[Ship Country],[1]!Countries[Area],"No registrado")</f>
        <v>Nord Europe</v>
      </c>
      <c r="O3274" s="14" t="str">
        <f>_xlfn.XLOOKUP(Ventas[[#This Row],[Ship Country]],[1]!Countries[Ship Country],[1]!Countries[Continent],"No existe")</f>
        <v>Europe</v>
      </c>
      <c r="P3274" s="15" t="str">
        <f>_xlfn.XLOOKUP(Ventas[[#This Row],[Category]],[2]!ProdManager[Category],[2]!ProdManager[Prod_Manager])</f>
        <v>Peter Stone</v>
      </c>
      <c r="Q3274" s="15">
        <f>YEAR(Ventas[[#This Row],[Order Date]])</f>
        <v>2016</v>
      </c>
      <c r="R3274" s="15" t="str">
        <f>TEXT(Ventas[[#This Row],[Order Date]],"MMM")</f>
        <v>may</v>
      </c>
    </row>
    <row r="3275" spans="1:18" x14ac:dyDescent="0.25">
      <c r="A3275" s="6">
        <v>10342</v>
      </c>
      <c r="B3275" s="6" t="s">
        <v>45</v>
      </c>
      <c r="C3275" s="6" t="s">
        <v>46</v>
      </c>
      <c r="D3275" s="6">
        <v>19.2</v>
      </c>
      <c r="E3275" s="6">
        <v>15.744</v>
      </c>
      <c r="F3275" s="6">
        <v>40</v>
      </c>
      <c r="G3275" s="6" t="s">
        <v>99</v>
      </c>
      <c r="H3275" s="6" t="s">
        <v>100</v>
      </c>
      <c r="I3275" s="6" t="s">
        <v>21</v>
      </c>
      <c r="J3275" s="5">
        <v>42455</v>
      </c>
      <c r="K3275" s="12">
        <f>Ventas[[#This Row],[Unit Price]]*Ventas[[#This Row],[Quantity]]</f>
        <v>768</v>
      </c>
      <c r="L3275" s="12">
        <f>Ventas[[#This Row],[Unit Cost]]*Ventas[[#This Row],[Quantity]]</f>
        <v>629.76</v>
      </c>
      <c r="M3275" s="14">
        <f>Ventas[[#This Row],[Ingresos]]-Ventas[[#This Row],[Costes]]</f>
        <v>138.24</v>
      </c>
      <c r="N3275" s="14" t="str">
        <f>_xlfn.XLOOKUP(Ventas[[#This Row],[Ship Country]],[1]!Countries[Ship Country],[1]!Countries[Area],"No registrado")</f>
        <v>Nord Europe</v>
      </c>
      <c r="O3275" s="14" t="str">
        <f>_xlfn.XLOOKUP(Ventas[[#This Row],[Ship Country]],[1]!Countries[Ship Country],[1]!Countries[Continent],"No existe")</f>
        <v>Europe</v>
      </c>
      <c r="P3275" s="15" t="str">
        <f>_xlfn.XLOOKUP(Ventas[[#This Row],[Category]],[2]!ProdManager[Category],[2]!ProdManager[Prod_Manager])</f>
        <v>John Matter</v>
      </c>
      <c r="Q3275" s="15">
        <f>YEAR(Ventas[[#This Row],[Order Date]])</f>
        <v>2016</v>
      </c>
      <c r="R3275" s="15" t="str">
        <f>TEXT(Ventas[[#This Row],[Order Date]],"MMM")</f>
        <v>mar</v>
      </c>
    </row>
    <row r="3276" spans="1:18" x14ac:dyDescent="0.25">
      <c r="A3276" s="4">
        <v>10342</v>
      </c>
      <c r="B3276" s="4" t="s">
        <v>55</v>
      </c>
      <c r="C3276" s="4" t="s">
        <v>43</v>
      </c>
      <c r="D3276" s="4">
        <v>15.2</v>
      </c>
      <c r="E3276" s="4">
        <v>13.527999999999999</v>
      </c>
      <c r="F3276" s="4">
        <v>24</v>
      </c>
      <c r="G3276" s="4" t="s">
        <v>99</v>
      </c>
      <c r="H3276" s="4" t="s">
        <v>100</v>
      </c>
      <c r="I3276" s="4" t="s">
        <v>21</v>
      </c>
      <c r="J3276" s="5">
        <v>42592</v>
      </c>
      <c r="K3276" s="12">
        <f>Ventas[[#This Row],[Unit Price]]*Ventas[[#This Row],[Quantity]]</f>
        <v>364.79999999999995</v>
      </c>
      <c r="L3276" s="12">
        <f>Ventas[[#This Row],[Unit Cost]]*Ventas[[#This Row],[Quantity]]</f>
        <v>324.67199999999997</v>
      </c>
      <c r="M3276" s="14">
        <f>Ventas[[#This Row],[Ingresos]]-Ventas[[#This Row],[Costes]]</f>
        <v>40.127999999999986</v>
      </c>
      <c r="N3276" s="14" t="str">
        <f>_xlfn.XLOOKUP(Ventas[[#This Row],[Ship Country]],[1]!Countries[Ship Country],[1]!Countries[Area],"No registrado")</f>
        <v>Nord Europe</v>
      </c>
      <c r="O3276" s="14" t="str">
        <f>_xlfn.XLOOKUP(Ventas[[#This Row],[Ship Country]],[1]!Countries[Ship Country],[1]!Countries[Continent],"No existe")</f>
        <v>Europe</v>
      </c>
      <c r="P3276" s="15" t="str">
        <f>_xlfn.XLOOKUP(Ventas[[#This Row],[Category]],[2]!ProdManager[Category],[2]!ProdManager[Prod_Manager])</f>
        <v>John Matter</v>
      </c>
      <c r="Q3276" s="15">
        <f>YEAR(Ventas[[#This Row],[Order Date]])</f>
        <v>2016</v>
      </c>
      <c r="R3276" s="15" t="str">
        <f>TEXT(Ventas[[#This Row],[Order Date]],"MMM")</f>
        <v>ago</v>
      </c>
    </row>
    <row r="3277" spans="1:18" x14ac:dyDescent="0.25">
      <c r="A3277" s="6">
        <v>10342</v>
      </c>
      <c r="B3277" s="6" t="s">
        <v>44</v>
      </c>
      <c r="C3277" s="6" t="s">
        <v>15</v>
      </c>
      <c r="D3277" s="6">
        <v>10</v>
      </c>
      <c r="E3277" s="6">
        <v>7.5</v>
      </c>
      <c r="F3277" s="6">
        <v>56</v>
      </c>
      <c r="G3277" s="6" t="s">
        <v>99</v>
      </c>
      <c r="H3277" s="6" t="s">
        <v>100</v>
      </c>
      <c r="I3277" s="6" t="s">
        <v>21</v>
      </c>
      <c r="J3277" s="5">
        <v>42443</v>
      </c>
      <c r="K3277" s="12">
        <f>Ventas[[#This Row],[Unit Price]]*Ventas[[#This Row],[Quantity]]</f>
        <v>560</v>
      </c>
      <c r="L3277" s="12">
        <f>Ventas[[#This Row],[Unit Cost]]*Ventas[[#This Row],[Quantity]]</f>
        <v>420</v>
      </c>
      <c r="M3277" s="14">
        <f>Ventas[[#This Row],[Ingresos]]-Ventas[[#This Row],[Costes]]</f>
        <v>140</v>
      </c>
      <c r="N3277" s="14" t="str">
        <f>_xlfn.XLOOKUP(Ventas[[#This Row],[Ship Country]],[1]!Countries[Ship Country],[1]!Countries[Area],"No registrado")</f>
        <v>Nord Europe</v>
      </c>
      <c r="O3277" s="14" t="str">
        <f>_xlfn.XLOOKUP(Ventas[[#This Row],[Ship Country]],[1]!Countries[Ship Country],[1]!Countries[Continent],"No existe")</f>
        <v>Europe</v>
      </c>
      <c r="P3277" s="15" t="str">
        <f>_xlfn.XLOOKUP(Ventas[[#This Row],[Category]],[2]!ProdManager[Category],[2]!ProdManager[Prod_Manager])</f>
        <v>Peter Stone</v>
      </c>
      <c r="Q3277" s="15">
        <f>YEAR(Ventas[[#This Row],[Order Date]])</f>
        <v>2016</v>
      </c>
      <c r="R3277" s="15" t="str">
        <f>TEXT(Ventas[[#This Row],[Order Date]],"MMM")</f>
        <v>mar</v>
      </c>
    </row>
    <row r="3278" spans="1:18" x14ac:dyDescent="0.25">
      <c r="A3278" s="4">
        <v>10343</v>
      </c>
      <c r="B3278" s="4" t="s">
        <v>150</v>
      </c>
      <c r="C3278" s="4" t="s">
        <v>10</v>
      </c>
      <c r="D3278" s="4">
        <v>26.6</v>
      </c>
      <c r="E3278" s="4">
        <v>21.812000000000001</v>
      </c>
      <c r="F3278" s="4">
        <v>50</v>
      </c>
      <c r="G3278" s="4" t="s">
        <v>127</v>
      </c>
      <c r="H3278" s="4" t="s">
        <v>128</v>
      </c>
      <c r="I3278" s="4" t="s">
        <v>21</v>
      </c>
      <c r="J3278" s="5">
        <v>42619</v>
      </c>
      <c r="K3278" s="12">
        <f>Ventas[[#This Row],[Unit Price]]*Ventas[[#This Row],[Quantity]]</f>
        <v>1330</v>
      </c>
      <c r="L3278" s="12">
        <f>Ventas[[#This Row],[Unit Cost]]*Ventas[[#This Row],[Quantity]]</f>
        <v>1090.6000000000001</v>
      </c>
      <c r="M3278" s="14">
        <f>Ventas[[#This Row],[Ingresos]]-Ventas[[#This Row],[Costes]]</f>
        <v>239.39999999999986</v>
      </c>
      <c r="N3278" s="14" t="str">
        <f>_xlfn.XLOOKUP(Ventas[[#This Row],[Ship Country]],[1]!Countries[Ship Country],[1]!Countries[Area],"No registrado")</f>
        <v>Nord Europe</v>
      </c>
      <c r="O3278" s="14" t="str">
        <f>_xlfn.XLOOKUP(Ventas[[#This Row],[Ship Country]],[1]!Countries[Ship Country],[1]!Countries[Continent],"No existe")</f>
        <v>Europe</v>
      </c>
      <c r="P3278" s="15" t="str">
        <f>_xlfn.XLOOKUP(Ventas[[#This Row],[Category]],[2]!ProdManager[Category],[2]!ProdManager[Prod_Manager])</f>
        <v>Marc Caine</v>
      </c>
      <c r="Q3278" s="15">
        <f>YEAR(Ventas[[#This Row],[Order Date]])</f>
        <v>2016</v>
      </c>
      <c r="R3278" s="15" t="str">
        <f>TEXT(Ventas[[#This Row],[Order Date]],"MMM")</f>
        <v>sep</v>
      </c>
    </row>
    <row r="3279" spans="1:18" x14ac:dyDescent="0.25">
      <c r="A3279" s="6">
        <v>10343</v>
      </c>
      <c r="B3279" s="6" t="s">
        <v>142</v>
      </c>
      <c r="C3279" s="6" t="s">
        <v>35</v>
      </c>
      <c r="D3279" s="6">
        <v>10</v>
      </c>
      <c r="E3279" s="6">
        <v>6.8999999999999995</v>
      </c>
      <c r="F3279" s="6">
        <v>4</v>
      </c>
      <c r="G3279" s="6" t="s">
        <v>127</v>
      </c>
      <c r="H3279" s="6" t="s">
        <v>128</v>
      </c>
      <c r="I3279" s="6" t="s">
        <v>21</v>
      </c>
      <c r="J3279" s="5">
        <v>42722</v>
      </c>
      <c r="K3279" s="12">
        <f>Ventas[[#This Row],[Unit Price]]*Ventas[[#This Row],[Quantity]]</f>
        <v>40</v>
      </c>
      <c r="L3279" s="12">
        <f>Ventas[[#This Row],[Unit Cost]]*Ventas[[#This Row],[Quantity]]</f>
        <v>27.599999999999998</v>
      </c>
      <c r="M3279" s="14">
        <f>Ventas[[#This Row],[Ingresos]]-Ventas[[#This Row],[Costes]]</f>
        <v>12.400000000000002</v>
      </c>
      <c r="N3279" s="14" t="str">
        <f>_xlfn.XLOOKUP(Ventas[[#This Row],[Ship Country]],[1]!Countries[Ship Country],[1]!Countries[Area],"No registrado")</f>
        <v>Nord Europe</v>
      </c>
      <c r="O3279" s="14" t="str">
        <f>_xlfn.XLOOKUP(Ventas[[#This Row],[Ship Country]],[1]!Countries[Ship Country],[1]!Countries[Continent],"No existe")</f>
        <v>Europe</v>
      </c>
      <c r="P3279" s="15" t="str">
        <f>_xlfn.XLOOKUP(Ventas[[#This Row],[Category]],[2]!ProdManager[Category],[2]!ProdManager[Prod_Manager])</f>
        <v>Lydia Sinn</v>
      </c>
      <c r="Q3279" s="15">
        <f>YEAR(Ventas[[#This Row],[Order Date]])</f>
        <v>2016</v>
      </c>
      <c r="R3279" s="15" t="str">
        <f>TEXT(Ventas[[#This Row],[Order Date]],"MMM")</f>
        <v>dic</v>
      </c>
    </row>
    <row r="3280" spans="1:18" x14ac:dyDescent="0.25">
      <c r="A3280" s="4">
        <v>10343</v>
      </c>
      <c r="B3280" s="4" t="s">
        <v>101</v>
      </c>
      <c r="C3280" s="4" t="s">
        <v>43</v>
      </c>
      <c r="D3280" s="4">
        <v>14.4</v>
      </c>
      <c r="E3280" s="4">
        <v>12.96</v>
      </c>
      <c r="F3280" s="4">
        <v>15</v>
      </c>
      <c r="G3280" s="4" t="s">
        <v>127</v>
      </c>
      <c r="H3280" s="4" t="s">
        <v>128</v>
      </c>
      <c r="I3280" s="4" t="s">
        <v>21</v>
      </c>
      <c r="J3280" s="5">
        <v>42478</v>
      </c>
      <c r="K3280" s="12">
        <f>Ventas[[#This Row],[Unit Price]]*Ventas[[#This Row],[Quantity]]</f>
        <v>216</v>
      </c>
      <c r="L3280" s="12">
        <f>Ventas[[#This Row],[Unit Cost]]*Ventas[[#This Row],[Quantity]]</f>
        <v>194.4</v>
      </c>
      <c r="M3280" s="14">
        <f>Ventas[[#This Row],[Ingresos]]-Ventas[[#This Row],[Costes]]</f>
        <v>21.599999999999994</v>
      </c>
      <c r="N3280" s="14" t="str">
        <f>_xlfn.XLOOKUP(Ventas[[#This Row],[Ship Country]],[1]!Countries[Ship Country],[1]!Countries[Area],"No registrado")</f>
        <v>Nord Europe</v>
      </c>
      <c r="O3280" s="14" t="str">
        <f>_xlfn.XLOOKUP(Ventas[[#This Row],[Ship Country]],[1]!Countries[Ship Country],[1]!Countries[Continent],"No existe")</f>
        <v>Europe</v>
      </c>
      <c r="P3280" s="15" t="str">
        <f>_xlfn.XLOOKUP(Ventas[[#This Row],[Category]],[2]!ProdManager[Category],[2]!ProdManager[Prod_Manager])</f>
        <v>John Matter</v>
      </c>
      <c r="Q3280" s="15">
        <f>YEAR(Ventas[[#This Row],[Order Date]])</f>
        <v>2016</v>
      </c>
      <c r="R3280" s="15" t="str">
        <f>TEXT(Ventas[[#This Row],[Order Date]],"MMM")</f>
        <v>abr</v>
      </c>
    </row>
    <row r="3281" spans="1:18" x14ac:dyDescent="0.25">
      <c r="A3281" s="6">
        <v>10344</v>
      </c>
      <c r="B3281" s="6" t="s">
        <v>169</v>
      </c>
      <c r="C3281" s="6" t="s">
        <v>24</v>
      </c>
      <c r="D3281" s="6">
        <v>17.600000000000001</v>
      </c>
      <c r="E3281" s="6">
        <v>12.848000000000001</v>
      </c>
      <c r="F3281" s="6">
        <v>35</v>
      </c>
      <c r="G3281" s="6" t="s">
        <v>105</v>
      </c>
      <c r="H3281" s="6" t="s">
        <v>106</v>
      </c>
      <c r="I3281" s="6" t="s">
        <v>84</v>
      </c>
      <c r="J3281" s="5">
        <v>42463</v>
      </c>
      <c r="K3281" s="12">
        <f>Ventas[[#This Row],[Unit Price]]*Ventas[[#This Row],[Quantity]]</f>
        <v>616</v>
      </c>
      <c r="L3281" s="12">
        <f>Ventas[[#This Row],[Unit Cost]]*Ventas[[#This Row],[Quantity]]</f>
        <v>449.68</v>
      </c>
      <c r="M3281" s="14">
        <f>Ventas[[#This Row],[Ingresos]]-Ventas[[#This Row],[Costes]]</f>
        <v>166.32</v>
      </c>
      <c r="N3281" s="14" t="str">
        <f>_xlfn.XLOOKUP(Ventas[[#This Row],[Ship Country]],[1]!Countries[Ship Country],[1]!Countries[Area],"No registrado")</f>
        <v>Nord America</v>
      </c>
      <c r="O3281" s="14" t="str">
        <f>_xlfn.XLOOKUP(Ventas[[#This Row],[Ship Country]],[1]!Countries[Ship Country],[1]!Countries[Continent],"No existe")</f>
        <v>America</v>
      </c>
      <c r="P3281" s="15" t="str">
        <f>_xlfn.XLOOKUP(Ventas[[#This Row],[Category]],[2]!ProdManager[Category],[2]!ProdManager[Prod_Manager])</f>
        <v>Lydia Sinn</v>
      </c>
      <c r="Q3281" s="15">
        <f>YEAR(Ventas[[#This Row],[Order Date]])</f>
        <v>2016</v>
      </c>
      <c r="R3281" s="15" t="str">
        <f>TEXT(Ventas[[#This Row],[Order Date]],"MMM")</f>
        <v>abr</v>
      </c>
    </row>
    <row r="3282" spans="1:18" x14ac:dyDescent="0.25">
      <c r="A3282" s="4">
        <v>10344</v>
      </c>
      <c r="B3282" s="4" t="s">
        <v>201</v>
      </c>
      <c r="C3282" s="4" t="s">
        <v>24</v>
      </c>
      <c r="D3282" s="4">
        <v>32</v>
      </c>
      <c r="E3282" s="4">
        <v>22.4</v>
      </c>
      <c r="F3282" s="4">
        <v>70</v>
      </c>
      <c r="G3282" s="4" t="s">
        <v>105</v>
      </c>
      <c r="H3282" s="4" t="s">
        <v>106</v>
      </c>
      <c r="I3282" s="4" t="s">
        <v>84</v>
      </c>
      <c r="J3282" s="5">
        <v>42562</v>
      </c>
      <c r="K3282" s="12">
        <f>Ventas[[#This Row],[Unit Price]]*Ventas[[#This Row],[Quantity]]</f>
        <v>2240</v>
      </c>
      <c r="L3282" s="12">
        <f>Ventas[[#This Row],[Unit Cost]]*Ventas[[#This Row],[Quantity]]</f>
        <v>1568</v>
      </c>
      <c r="M3282" s="14">
        <f>Ventas[[#This Row],[Ingresos]]-Ventas[[#This Row],[Costes]]</f>
        <v>672</v>
      </c>
      <c r="N3282" s="14" t="str">
        <f>_xlfn.XLOOKUP(Ventas[[#This Row],[Ship Country]],[1]!Countries[Ship Country],[1]!Countries[Area],"No registrado")</f>
        <v>Nord America</v>
      </c>
      <c r="O3282" s="14" t="str">
        <f>_xlfn.XLOOKUP(Ventas[[#This Row],[Ship Country]],[1]!Countries[Ship Country],[1]!Countries[Continent],"No existe")</f>
        <v>America</v>
      </c>
      <c r="P3282" s="15" t="str">
        <f>_xlfn.XLOOKUP(Ventas[[#This Row],[Category]],[2]!ProdManager[Category],[2]!ProdManager[Prod_Manager])</f>
        <v>Lydia Sinn</v>
      </c>
      <c r="Q3282" s="15">
        <f>YEAR(Ventas[[#This Row],[Order Date]])</f>
        <v>2016</v>
      </c>
      <c r="R3282" s="15" t="str">
        <f>TEXT(Ventas[[#This Row],[Order Date]],"MMM")</f>
        <v>jul</v>
      </c>
    </row>
    <row r="3283" spans="1:18" x14ac:dyDescent="0.25">
      <c r="A3283" s="6">
        <v>10345</v>
      </c>
      <c r="B3283" s="6" t="s">
        <v>201</v>
      </c>
      <c r="C3283" s="6" t="s">
        <v>24</v>
      </c>
      <c r="D3283" s="6">
        <v>32</v>
      </c>
      <c r="E3283" s="6">
        <v>24.96</v>
      </c>
      <c r="F3283" s="6">
        <v>70</v>
      </c>
      <c r="G3283" s="6" t="s">
        <v>110</v>
      </c>
      <c r="H3283" s="6" t="s">
        <v>111</v>
      </c>
      <c r="I3283" s="6" t="s">
        <v>21</v>
      </c>
      <c r="J3283" s="5">
        <v>42469</v>
      </c>
      <c r="K3283" s="12">
        <f>Ventas[[#This Row],[Unit Price]]*Ventas[[#This Row],[Quantity]]</f>
        <v>2240</v>
      </c>
      <c r="L3283" s="12">
        <f>Ventas[[#This Row],[Unit Cost]]*Ventas[[#This Row],[Quantity]]</f>
        <v>1747.2</v>
      </c>
      <c r="M3283" s="14">
        <f>Ventas[[#This Row],[Ingresos]]-Ventas[[#This Row],[Costes]]</f>
        <v>492.79999999999995</v>
      </c>
      <c r="N3283" s="14" t="str">
        <f>_xlfn.XLOOKUP(Ventas[[#This Row],[Ship Country]],[1]!Countries[Ship Country],[1]!Countries[Area],"No registrado")</f>
        <v>Nord Europe</v>
      </c>
      <c r="O3283" s="14" t="str">
        <f>_xlfn.XLOOKUP(Ventas[[#This Row],[Ship Country]],[1]!Countries[Ship Country],[1]!Countries[Continent],"No existe")</f>
        <v>Europe</v>
      </c>
      <c r="P3283" s="15" t="str">
        <f>_xlfn.XLOOKUP(Ventas[[#This Row],[Category]],[2]!ProdManager[Category],[2]!ProdManager[Prod_Manager])</f>
        <v>Lydia Sinn</v>
      </c>
      <c r="Q3283" s="15">
        <f>YEAR(Ventas[[#This Row],[Order Date]])</f>
        <v>2016</v>
      </c>
      <c r="R3283" s="15" t="str">
        <f>TEXT(Ventas[[#This Row],[Order Date]],"MMM")</f>
        <v>abr</v>
      </c>
    </row>
    <row r="3284" spans="1:18" x14ac:dyDescent="0.25">
      <c r="A3284" s="4">
        <v>10345</v>
      </c>
      <c r="B3284" s="4" t="s">
        <v>130</v>
      </c>
      <c r="C3284" s="4" t="s">
        <v>35</v>
      </c>
      <c r="D3284" s="4">
        <v>7.3</v>
      </c>
      <c r="E3284" s="4">
        <v>4.7450000000000001</v>
      </c>
      <c r="F3284" s="4">
        <v>80</v>
      </c>
      <c r="G3284" s="4" t="s">
        <v>110</v>
      </c>
      <c r="H3284" s="4" t="s">
        <v>111</v>
      </c>
      <c r="I3284" s="4" t="s">
        <v>21</v>
      </c>
      <c r="J3284" s="5">
        <v>42668</v>
      </c>
      <c r="K3284" s="12">
        <f>Ventas[[#This Row],[Unit Price]]*Ventas[[#This Row],[Quantity]]</f>
        <v>584</v>
      </c>
      <c r="L3284" s="12">
        <f>Ventas[[#This Row],[Unit Cost]]*Ventas[[#This Row],[Quantity]]</f>
        <v>379.6</v>
      </c>
      <c r="M3284" s="14">
        <f>Ventas[[#This Row],[Ingresos]]-Ventas[[#This Row],[Costes]]</f>
        <v>204.39999999999998</v>
      </c>
      <c r="N3284" s="14" t="str">
        <f>_xlfn.XLOOKUP(Ventas[[#This Row],[Ship Country]],[1]!Countries[Ship Country],[1]!Countries[Area],"No registrado")</f>
        <v>Nord Europe</v>
      </c>
      <c r="O3284" s="14" t="str">
        <f>_xlfn.XLOOKUP(Ventas[[#This Row],[Ship Country]],[1]!Countries[Ship Country],[1]!Countries[Continent],"No existe")</f>
        <v>Europe</v>
      </c>
      <c r="P3284" s="15" t="str">
        <f>_xlfn.XLOOKUP(Ventas[[#This Row],[Category]],[2]!ProdManager[Category],[2]!ProdManager[Prod_Manager])</f>
        <v>Lydia Sinn</v>
      </c>
      <c r="Q3284" s="15">
        <f>YEAR(Ventas[[#This Row],[Order Date]])</f>
        <v>2016</v>
      </c>
      <c r="R3284" s="15" t="str">
        <f>TEXT(Ventas[[#This Row],[Order Date]],"MMM")</f>
        <v>oct</v>
      </c>
    </row>
    <row r="3285" spans="1:18" x14ac:dyDescent="0.25">
      <c r="A3285" s="6">
        <v>10345</v>
      </c>
      <c r="B3285" s="6" t="s">
        <v>9</v>
      </c>
      <c r="C3285" s="6" t="s">
        <v>10</v>
      </c>
      <c r="D3285" s="6">
        <v>11.2</v>
      </c>
      <c r="E3285" s="6">
        <v>8.9599999999999991</v>
      </c>
      <c r="F3285" s="6">
        <v>9</v>
      </c>
      <c r="G3285" s="6" t="s">
        <v>110</v>
      </c>
      <c r="H3285" s="6" t="s">
        <v>111</v>
      </c>
      <c r="I3285" s="6" t="s">
        <v>21</v>
      </c>
      <c r="J3285" s="5">
        <v>42627</v>
      </c>
      <c r="K3285" s="12">
        <f>Ventas[[#This Row],[Unit Price]]*Ventas[[#This Row],[Quantity]]</f>
        <v>100.8</v>
      </c>
      <c r="L3285" s="12">
        <f>Ventas[[#This Row],[Unit Cost]]*Ventas[[#This Row],[Quantity]]</f>
        <v>80.639999999999986</v>
      </c>
      <c r="M3285" s="14">
        <f>Ventas[[#This Row],[Ingresos]]-Ventas[[#This Row],[Costes]]</f>
        <v>20.160000000000011</v>
      </c>
      <c r="N3285" s="14" t="str">
        <f>_xlfn.XLOOKUP(Ventas[[#This Row],[Ship Country]],[1]!Countries[Ship Country],[1]!Countries[Area],"No registrado")</f>
        <v>Nord Europe</v>
      </c>
      <c r="O3285" s="14" t="str">
        <f>_xlfn.XLOOKUP(Ventas[[#This Row],[Ship Country]],[1]!Countries[Ship Country],[1]!Countries[Continent],"No existe")</f>
        <v>Europe</v>
      </c>
      <c r="P3285" s="15" t="str">
        <f>_xlfn.XLOOKUP(Ventas[[#This Row],[Category]],[2]!ProdManager[Category],[2]!ProdManager[Prod_Manager])</f>
        <v>Marc Caine</v>
      </c>
      <c r="Q3285" s="15">
        <f>YEAR(Ventas[[#This Row],[Order Date]])</f>
        <v>2016</v>
      </c>
      <c r="R3285" s="15" t="str">
        <f>TEXT(Ventas[[#This Row],[Order Date]],"MMM")</f>
        <v>sep</v>
      </c>
    </row>
    <row r="3286" spans="1:18" x14ac:dyDescent="0.25">
      <c r="A3286" s="4">
        <v>10346</v>
      </c>
      <c r="B3286" s="4" t="s">
        <v>91</v>
      </c>
      <c r="C3286" s="4" t="s">
        <v>46</v>
      </c>
      <c r="D3286" s="4">
        <v>31.2</v>
      </c>
      <c r="E3286" s="4">
        <v>23.4</v>
      </c>
      <c r="F3286" s="4">
        <v>36</v>
      </c>
      <c r="G3286" s="4" t="s">
        <v>82</v>
      </c>
      <c r="H3286" s="4" t="s">
        <v>83</v>
      </c>
      <c r="I3286" s="4" t="s">
        <v>84</v>
      </c>
      <c r="J3286" s="5">
        <v>42576</v>
      </c>
      <c r="K3286" s="12">
        <f>Ventas[[#This Row],[Unit Price]]*Ventas[[#This Row],[Quantity]]</f>
        <v>1123.2</v>
      </c>
      <c r="L3286" s="12">
        <f>Ventas[[#This Row],[Unit Cost]]*Ventas[[#This Row],[Quantity]]</f>
        <v>842.4</v>
      </c>
      <c r="M3286" s="14">
        <f>Ventas[[#This Row],[Ingresos]]-Ventas[[#This Row],[Costes]]</f>
        <v>280.80000000000007</v>
      </c>
      <c r="N3286" s="14" t="str">
        <f>_xlfn.XLOOKUP(Ventas[[#This Row],[Ship Country]],[1]!Countries[Ship Country],[1]!Countries[Area],"No registrado")</f>
        <v>Nord America</v>
      </c>
      <c r="O3286" s="14" t="str">
        <f>_xlfn.XLOOKUP(Ventas[[#This Row],[Ship Country]],[1]!Countries[Ship Country],[1]!Countries[Continent],"No existe")</f>
        <v>America</v>
      </c>
      <c r="P3286" s="15" t="str">
        <f>_xlfn.XLOOKUP(Ventas[[#This Row],[Category]],[2]!ProdManager[Category],[2]!ProdManager[Prod_Manager])</f>
        <v>John Matter</v>
      </c>
      <c r="Q3286" s="15">
        <f>YEAR(Ventas[[#This Row],[Order Date]])</f>
        <v>2016</v>
      </c>
      <c r="R3286" s="15" t="str">
        <f>TEXT(Ventas[[#This Row],[Order Date]],"MMM")</f>
        <v>jul</v>
      </c>
    </row>
    <row r="3287" spans="1:18" x14ac:dyDescent="0.25">
      <c r="A3287" s="6">
        <v>10346</v>
      </c>
      <c r="B3287" s="6" t="s">
        <v>86</v>
      </c>
      <c r="C3287" s="6" t="s">
        <v>10</v>
      </c>
      <c r="D3287" s="6">
        <v>30.4</v>
      </c>
      <c r="E3287" s="6">
        <v>23.712</v>
      </c>
      <c r="F3287" s="6">
        <v>20</v>
      </c>
      <c r="G3287" s="6" t="s">
        <v>82</v>
      </c>
      <c r="H3287" s="6" t="s">
        <v>83</v>
      </c>
      <c r="I3287" s="6" t="s">
        <v>84</v>
      </c>
      <c r="J3287" s="5">
        <v>42676</v>
      </c>
      <c r="K3287" s="12">
        <f>Ventas[[#This Row],[Unit Price]]*Ventas[[#This Row],[Quantity]]</f>
        <v>608</v>
      </c>
      <c r="L3287" s="12">
        <f>Ventas[[#This Row],[Unit Cost]]*Ventas[[#This Row],[Quantity]]</f>
        <v>474.24</v>
      </c>
      <c r="M3287" s="14">
        <f>Ventas[[#This Row],[Ingresos]]-Ventas[[#This Row],[Costes]]</f>
        <v>133.76</v>
      </c>
      <c r="N3287" s="14" t="str">
        <f>_xlfn.XLOOKUP(Ventas[[#This Row],[Ship Country]],[1]!Countries[Ship Country],[1]!Countries[Area],"No registrado")</f>
        <v>Nord America</v>
      </c>
      <c r="O3287" s="14" t="str">
        <f>_xlfn.XLOOKUP(Ventas[[#This Row],[Ship Country]],[1]!Countries[Ship Country],[1]!Countries[Continent],"No existe")</f>
        <v>America</v>
      </c>
      <c r="P3287" s="15" t="str">
        <f>_xlfn.XLOOKUP(Ventas[[#This Row],[Category]],[2]!ProdManager[Category],[2]!ProdManager[Prod_Manager])</f>
        <v>Marc Caine</v>
      </c>
      <c r="Q3287" s="15">
        <f>YEAR(Ventas[[#This Row],[Order Date]])</f>
        <v>2016</v>
      </c>
      <c r="R3287" s="15" t="str">
        <f>TEXT(Ventas[[#This Row],[Order Date]],"MMM")</f>
        <v>nov</v>
      </c>
    </row>
    <row r="3288" spans="1:18" x14ac:dyDescent="0.25">
      <c r="A3288" s="4">
        <v>10347</v>
      </c>
      <c r="B3288" s="4" t="s">
        <v>181</v>
      </c>
      <c r="C3288" s="4" t="s">
        <v>35</v>
      </c>
      <c r="D3288" s="4">
        <v>11.2</v>
      </c>
      <c r="E3288" s="4">
        <v>7.7279999999999989</v>
      </c>
      <c r="F3288" s="4">
        <v>10</v>
      </c>
      <c r="G3288" s="4" t="s">
        <v>202</v>
      </c>
      <c r="H3288" s="4" t="s">
        <v>152</v>
      </c>
      <c r="I3288" s="4" t="s">
        <v>27</v>
      </c>
      <c r="J3288" s="5">
        <v>42517</v>
      </c>
      <c r="K3288" s="12">
        <f>Ventas[[#This Row],[Unit Price]]*Ventas[[#This Row],[Quantity]]</f>
        <v>112</v>
      </c>
      <c r="L3288" s="12">
        <f>Ventas[[#This Row],[Unit Cost]]*Ventas[[#This Row],[Quantity]]</f>
        <v>77.279999999999987</v>
      </c>
      <c r="M3288" s="14">
        <f>Ventas[[#This Row],[Ingresos]]-Ventas[[#This Row],[Costes]]</f>
        <v>34.720000000000013</v>
      </c>
      <c r="N3288" s="14" t="str">
        <f>_xlfn.XLOOKUP(Ventas[[#This Row],[Ship Country]],[1]!Countries[Ship Country],[1]!Countries[Area],"No registrado")</f>
        <v>Sud America</v>
      </c>
      <c r="O3288" s="14" t="str">
        <f>_xlfn.XLOOKUP(Ventas[[#This Row],[Ship Country]],[1]!Countries[Ship Country],[1]!Countries[Continent],"No existe")</f>
        <v>America</v>
      </c>
      <c r="P3288" s="15" t="str">
        <f>_xlfn.XLOOKUP(Ventas[[#This Row],[Category]],[2]!ProdManager[Category],[2]!ProdManager[Prod_Manager])</f>
        <v>Lydia Sinn</v>
      </c>
      <c r="Q3288" s="15">
        <f>YEAR(Ventas[[#This Row],[Order Date]])</f>
        <v>2016</v>
      </c>
      <c r="R3288" s="15" t="str">
        <f>TEXT(Ventas[[#This Row],[Order Date]],"MMM")</f>
        <v>may</v>
      </c>
    </row>
    <row r="3289" spans="1:18" x14ac:dyDescent="0.25">
      <c r="A3289" s="6">
        <v>10347</v>
      </c>
      <c r="B3289" s="6" t="s">
        <v>42</v>
      </c>
      <c r="C3289" s="6" t="s">
        <v>43</v>
      </c>
      <c r="D3289" s="6">
        <v>14.4</v>
      </c>
      <c r="E3289" s="6">
        <v>12.816000000000001</v>
      </c>
      <c r="F3289" s="6">
        <v>50</v>
      </c>
      <c r="G3289" s="6" t="s">
        <v>202</v>
      </c>
      <c r="H3289" s="6" t="s">
        <v>152</v>
      </c>
      <c r="I3289" s="6" t="s">
        <v>27</v>
      </c>
      <c r="J3289" s="5">
        <v>42601</v>
      </c>
      <c r="K3289" s="12">
        <f>Ventas[[#This Row],[Unit Price]]*Ventas[[#This Row],[Quantity]]</f>
        <v>720</v>
      </c>
      <c r="L3289" s="12">
        <f>Ventas[[#This Row],[Unit Cost]]*Ventas[[#This Row],[Quantity]]</f>
        <v>640.80000000000007</v>
      </c>
      <c r="M3289" s="14">
        <f>Ventas[[#This Row],[Ingresos]]-Ventas[[#This Row],[Costes]]</f>
        <v>79.199999999999932</v>
      </c>
      <c r="N3289" s="14" t="str">
        <f>_xlfn.XLOOKUP(Ventas[[#This Row],[Ship Country]],[1]!Countries[Ship Country],[1]!Countries[Area],"No registrado")</f>
        <v>Sud America</v>
      </c>
      <c r="O3289" s="14" t="str">
        <f>_xlfn.XLOOKUP(Ventas[[#This Row],[Ship Country]],[1]!Countries[Ship Country],[1]!Countries[Continent],"No existe")</f>
        <v>America</v>
      </c>
      <c r="P3289" s="15" t="str">
        <f>_xlfn.XLOOKUP(Ventas[[#This Row],[Category]],[2]!ProdManager[Category],[2]!ProdManager[Prod_Manager])</f>
        <v>John Matter</v>
      </c>
      <c r="Q3289" s="15">
        <f>YEAR(Ventas[[#This Row],[Order Date]])</f>
        <v>2016</v>
      </c>
      <c r="R3289" s="15" t="str">
        <f>TEXT(Ventas[[#This Row],[Order Date]],"MMM")</f>
        <v>ago</v>
      </c>
    </row>
    <row r="3290" spans="1:18" x14ac:dyDescent="0.25">
      <c r="A3290" s="4">
        <v>10347</v>
      </c>
      <c r="B3290" s="4" t="s">
        <v>98</v>
      </c>
      <c r="C3290" s="4" t="s">
        <v>29</v>
      </c>
      <c r="D3290" s="4">
        <v>14.7</v>
      </c>
      <c r="E3290" s="4">
        <v>11.171999999999999</v>
      </c>
      <c r="F3290" s="4">
        <v>4</v>
      </c>
      <c r="G3290" s="4" t="s">
        <v>202</v>
      </c>
      <c r="H3290" s="4" t="s">
        <v>152</v>
      </c>
      <c r="I3290" s="4" t="s">
        <v>27</v>
      </c>
      <c r="J3290" s="5">
        <v>42613</v>
      </c>
      <c r="K3290" s="12">
        <f>Ventas[[#This Row],[Unit Price]]*Ventas[[#This Row],[Quantity]]</f>
        <v>58.8</v>
      </c>
      <c r="L3290" s="12">
        <f>Ventas[[#This Row],[Unit Cost]]*Ventas[[#This Row],[Quantity]]</f>
        <v>44.687999999999995</v>
      </c>
      <c r="M3290" s="14">
        <f>Ventas[[#This Row],[Ingresos]]-Ventas[[#This Row],[Costes]]</f>
        <v>14.112000000000002</v>
      </c>
      <c r="N3290" s="14" t="str">
        <f>_xlfn.XLOOKUP(Ventas[[#This Row],[Ship Country]],[1]!Countries[Ship Country],[1]!Countries[Area],"No registrado")</f>
        <v>Sud America</v>
      </c>
      <c r="O3290" s="14" t="str">
        <f>_xlfn.XLOOKUP(Ventas[[#This Row],[Ship Country]],[1]!Countries[Ship Country],[1]!Countries[Continent],"No existe")</f>
        <v>America</v>
      </c>
      <c r="P3290" s="15" t="str">
        <f>_xlfn.XLOOKUP(Ventas[[#This Row],[Category]],[2]!ProdManager[Category],[2]!ProdManager[Prod_Manager])</f>
        <v>Peter Stone</v>
      </c>
      <c r="Q3290" s="15">
        <f>YEAR(Ventas[[#This Row],[Order Date]])</f>
        <v>2016</v>
      </c>
      <c r="R3290" s="15" t="str">
        <f>TEXT(Ventas[[#This Row],[Order Date]],"MMM")</f>
        <v>ago</v>
      </c>
    </row>
    <row r="3291" spans="1:18" x14ac:dyDescent="0.25">
      <c r="A3291" s="6">
        <v>10347</v>
      </c>
      <c r="B3291" s="6" t="s">
        <v>129</v>
      </c>
      <c r="C3291" s="6" t="s">
        <v>43</v>
      </c>
      <c r="D3291" s="6">
        <v>6.2</v>
      </c>
      <c r="E3291" s="6">
        <v>5.5180000000000007</v>
      </c>
      <c r="F3291" s="6">
        <v>6</v>
      </c>
      <c r="G3291" s="6" t="s">
        <v>202</v>
      </c>
      <c r="H3291" s="6" t="s">
        <v>152</v>
      </c>
      <c r="I3291" s="6" t="s">
        <v>27</v>
      </c>
      <c r="J3291" s="5">
        <v>42708</v>
      </c>
      <c r="K3291" s="12">
        <f>Ventas[[#This Row],[Unit Price]]*Ventas[[#This Row],[Quantity]]</f>
        <v>37.200000000000003</v>
      </c>
      <c r="L3291" s="12">
        <f>Ventas[[#This Row],[Unit Cost]]*Ventas[[#This Row],[Quantity]]</f>
        <v>33.108000000000004</v>
      </c>
      <c r="M3291" s="14">
        <f>Ventas[[#This Row],[Ingresos]]-Ventas[[#This Row],[Costes]]</f>
        <v>4.0919999999999987</v>
      </c>
      <c r="N3291" s="14" t="str">
        <f>_xlfn.XLOOKUP(Ventas[[#This Row],[Ship Country]],[1]!Countries[Ship Country],[1]!Countries[Area],"No registrado")</f>
        <v>Sud America</v>
      </c>
      <c r="O3291" s="14" t="str">
        <f>_xlfn.XLOOKUP(Ventas[[#This Row],[Ship Country]],[1]!Countries[Ship Country],[1]!Countries[Continent],"No existe")</f>
        <v>America</v>
      </c>
      <c r="P3291" s="15" t="str">
        <f>_xlfn.XLOOKUP(Ventas[[#This Row],[Category]],[2]!ProdManager[Category],[2]!ProdManager[Prod_Manager])</f>
        <v>John Matter</v>
      </c>
      <c r="Q3291" s="15">
        <f>YEAR(Ventas[[#This Row],[Order Date]])</f>
        <v>2016</v>
      </c>
      <c r="R3291" s="15" t="str">
        <f>TEXT(Ventas[[#This Row],[Order Date]],"MMM")</f>
        <v>dic</v>
      </c>
    </row>
    <row r="3292" spans="1:18" x14ac:dyDescent="0.25">
      <c r="A3292" s="4">
        <v>10348</v>
      </c>
      <c r="B3292" s="4" t="s">
        <v>138</v>
      </c>
      <c r="C3292" s="4" t="s">
        <v>43</v>
      </c>
      <c r="D3292" s="4">
        <v>14.4</v>
      </c>
      <c r="E3292" s="4">
        <v>12.816000000000001</v>
      </c>
      <c r="F3292" s="4">
        <v>15</v>
      </c>
      <c r="G3292" s="4" t="s">
        <v>160</v>
      </c>
      <c r="H3292" s="4" t="s">
        <v>161</v>
      </c>
      <c r="I3292" s="4" t="s">
        <v>21</v>
      </c>
      <c r="J3292" s="5">
        <v>42537</v>
      </c>
      <c r="K3292" s="12">
        <f>Ventas[[#This Row],[Unit Price]]*Ventas[[#This Row],[Quantity]]</f>
        <v>216</v>
      </c>
      <c r="L3292" s="12">
        <f>Ventas[[#This Row],[Unit Cost]]*Ventas[[#This Row],[Quantity]]</f>
        <v>192.24</v>
      </c>
      <c r="M3292" s="14">
        <f>Ventas[[#This Row],[Ingresos]]-Ventas[[#This Row],[Costes]]</f>
        <v>23.759999999999991</v>
      </c>
      <c r="N3292" s="14" t="str">
        <f>_xlfn.XLOOKUP(Ventas[[#This Row],[Ship Country]],[1]!Countries[Ship Country],[1]!Countries[Area],"No registrado")</f>
        <v>Nord Europe</v>
      </c>
      <c r="O3292" s="14" t="str">
        <f>_xlfn.XLOOKUP(Ventas[[#This Row],[Ship Country]],[1]!Countries[Ship Country],[1]!Countries[Continent],"No existe")</f>
        <v>Europe</v>
      </c>
      <c r="P3292" s="15" t="str">
        <f>_xlfn.XLOOKUP(Ventas[[#This Row],[Category]],[2]!ProdManager[Category],[2]!ProdManager[Prod_Manager])</f>
        <v>John Matter</v>
      </c>
      <c r="Q3292" s="15">
        <f>YEAR(Ventas[[#This Row],[Order Date]])</f>
        <v>2016</v>
      </c>
      <c r="R3292" s="15" t="str">
        <f>TEXT(Ventas[[#This Row],[Order Date]],"MMM")</f>
        <v>jun</v>
      </c>
    </row>
    <row r="3293" spans="1:18" x14ac:dyDescent="0.25">
      <c r="A3293" s="6">
        <v>10348</v>
      </c>
      <c r="B3293" s="6" t="s">
        <v>197</v>
      </c>
      <c r="C3293" s="6" t="s">
        <v>10</v>
      </c>
      <c r="D3293" s="6">
        <v>7.2</v>
      </c>
      <c r="E3293" s="6">
        <v>5.4720000000000004</v>
      </c>
      <c r="F3293" s="6">
        <v>25</v>
      </c>
      <c r="G3293" s="6" t="s">
        <v>160</v>
      </c>
      <c r="H3293" s="6" t="s">
        <v>161</v>
      </c>
      <c r="I3293" s="6" t="s">
        <v>21</v>
      </c>
      <c r="J3293" s="5">
        <v>42442</v>
      </c>
      <c r="K3293" s="12">
        <f>Ventas[[#This Row],[Unit Price]]*Ventas[[#This Row],[Quantity]]</f>
        <v>180</v>
      </c>
      <c r="L3293" s="12">
        <f>Ventas[[#This Row],[Unit Cost]]*Ventas[[#This Row],[Quantity]]</f>
        <v>136.80000000000001</v>
      </c>
      <c r="M3293" s="14">
        <f>Ventas[[#This Row],[Ingresos]]-Ventas[[#This Row],[Costes]]</f>
        <v>43.199999999999989</v>
      </c>
      <c r="N3293" s="14" t="str">
        <f>_xlfn.XLOOKUP(Ventas[[#This Row],[Ship Country]],[1]!Countries[Ship Country],[1]!Countries[Area],"No registrado")</f>
        <v>Nord Europe</v>
      </c>
      <c r="O3293" s="14" t="str">
        <f>_xlfn.XLOOKUP(Ventas[[#This Row],[Ship Country]],[1]!Countries[Ship Country],[1]!Countries[Continent],"No existe")</f>
        <v>Europe</v>
      </c>
      <c r="P3293" s="15" t="str">
        <f>_xlfn.XLOOKUP(Ventas[[#This Row],[Category]],[2]!ProdManager[Category],[2]!ProdManager[Prod_Manager])</f>
        <v>Marc Caine</v>
      </c>
      <c r="Q3293" s="15">
        <f>YEAR(Ventas[[#This Row],[Order Date]])</f>
        <v>2016</v>
      </c>
      <c r="R3293" s="15" t="str">
        <f>TEXT(Ventas[[#This Row],[Order Date]],"MMM")</f>
        <v>mar</v>
      </c>
    </row>
    <row r="3294" spans="1:18" x14ac:dyDescent="0.25">
      <c r="A3294" s="4">
        <v>10349</v>
      </c>
      <c r="B3294" s="4" t="s">
        <v>145</v>
      </c>
      <c r="C3294" s="4" t="s">
        <v>46</v>
      </c>
      <c r="D3294" s="4">
        <v>5.9</v>
      </c>
      <c r="E3294" s="4">
        <v>4.7200000000000006</v>
      </c>
      <c r="F3294" s="4">
        <v>24</v>
      </c>
      <c r="G3294" s="4" t="s">
        <v>108</v>
      </c>
      <c r="H3294" s="4" t="s">
        <v>109</v>
      </c>
      <c r="I3294" s="4" t="s">
        <v>84</v>
      </c>
      <c r="J3294" s="5">
        <v>42459</v>
      </c>
      <c r="K3294" s="12">
        <f>Ventas[[#This Row],[Unit Price]]*Ventas[[#This Row],[Quantity]]</f>
        <v>141.60000000000002</v>
      </c>
      <c r="L3294" s="12">
        <f>Ventas[[#This Row],[Unit Cost]]*Ventas[[#This Row],[Quantity]]</f>
        <v>113.28000000000002</v>
      </c>
      <c r="M3294" s="14">
        <f>Ventas[[#This Row],[Ingresos]]-Ventas[[#This Row],[Costes]]</f>
        <v>28.320000000000007</v>
      </c>
      <c r="N3294" s="14" t="str">
        <f>_xlfn.XLOOKUP(Ventas[[#This Row],[Ship Country]],[1]!Countries[Ship Country],[1]!Countries[Area],"No registrado")</f>
        <v>Nord America</v>
      </c>
      <c r="O3294" s="14" t="str">
        <f>_xlfn.XLOOKUP(Ventas[[#This Row],[Ship Country]],[1]!Countries[Ship Country],[1]!Countries[Continent],"No existe")</f>
        <v>America</v>
      </c>
      <c r="P3294" s="15" t="str">
        <f>_xlfn.XLOOKUP(Ventas[[#This Row],[Category]],[2]!ProdManager[Category],[2]!ProdManager[Prod_Manager])</f>
        <v>John Matter</v>
      </c>
      <c r="Q3294" s="15">
        <f>YEAR(Ventas[[#This Row],[Order Date]])</f>
        <v>2016</v>
      </c>
      <c r="R3294" s="15" t="str">
        <f>TEXT(Ventas[[#This Row],[Order Date]],"MMM")</f>
        <v>mar</v>
      </c>
    </row>
    <row r="3295" spans="1:18" x14ac:dyDescent="0.25">
      <c r="A3295" s="6">
        <v>10350</v>
      </c>
      <c r="B3295" s="6" t="s">
        <v>203</v>
      </c>
      <c r="C3295" s="6" t="s">
        <v>35</v>
      </c>
      <c r="D3295" s="6">
        <v>13</v>
      </c>
      <c r="E3295" s="6">
        <v>8.9699999999999989</v>
      </c>
      <c r="F3295" s="6">
        <v>15</v>
      </c>
      <c r="G3295" s="6" t="s">
        <v>204</v>
      </c>
      <c r="H3295" s="6" t="s">
        <v>205</v>
      </c>
      <c r="I3295" s="6" t="s">
        <v>13</v>
      </c>
      <c r="J3295" s="5">
        <v>42641</v>
      </c>
      <c r="K3295" s="12">
        <f>Ventas[[#This Row],[Unit Price]]*Ventas[[#This Row],[Quantity]]</f>
        <v>195</v>
      </c>
      <c r="L3295" s="12">
        <f>Ventas[[#This Row],[Unit Cost]]*Ventas[[#This Row],[Quantity]]</f>
        <v>134.54999999999998</v>
      </c>
      <c r="M3295" s="14">
        <f>Ventas[[#This Row],[Ingresos]]-Ventas[[#This Row],[Costes]]</f>
        <v>60.450000000000017</v>
      </c>
      <c r="N3295" s="14" t="str">
        <f>_xlfn.XLOOKUP(Ventas[[#This Row],[Ship Country]],[1]!Countries[Ship Country],[1]!Countries[Area],"No registrado")</f>
        <v>Nord Europe</v>
      </c>
      <c r="O3295" s="14" t="str">
        <f>_xlfn.XLOOKUP(Ventas[[#This Row],[Ship Country]],[1]!Countries[Ship Country],[1]!Countries[Continent],"No existe")</f>
        <v>Europe</v>
      </c>
      <c r="P3295" s="15" t="str">
        <f>_xlfn.XLOOKUP(Ventas[[#This Row],[Category]],[2]!ProdManager[Category],[2]!ProdManager[Prod_Manager])</f>
        <v>Lydia Sinn</v>
      </c>
      <c r="Q3295" s="15">
        <f>YEAR(Ventas[[#This Row],[Order Date]])</f>
        <v>2016</v>
      </c>
      <c r="R3295" s="15" t="str">
        <f>TEXT(Ventas[[#This Row],[Order Date]],"MMM")</f>
        <v>sep</v>
      </c>
    </row>
    <row r="3296" spans="1:18" x14ac:dyDescent="0.25">
      <c r="A3296" s="4">
        <v>10350</v>
      </c>
      <c r="B3296" s="4" t="s">
        <v>155</v>
      </c>
      <c r="C3296" s="4" t="s">
        <v>15</v>
      </c>
      <c r="D3296" s="4">
        <v>28.8</v>
      </c>
      <c r="E3296" s="4">
        <v>22.464000000000002</v>
      </c>
      <c r="F3296" s="4">
        <v>18</v>
      </c>
      <c r="G3296" s="4" t="s">
        <v>204</v>
      </c>
      <c r="H3296" s="4" t="s">
        <v>205</v>
      </c>
      <c r="I3296" s="4" t="s">
        <v>13</v>
      </c>
      <c r="J3296" s="5">
        <v>42441</v>
      </c>
      <c r="K3296" s="12">
        <f>Ventas[[#This Row],[Unit Price]]*Ventas[[#This Row],[Quantity]]</f>
        <v>518.4</v>
      </c>
      <c r="L3296" s="12">
        <f>Ventas[[#This Row],[Unit Cost]]*Ventas[[#This Row],[Quantity]]</f>
        <v>404.35200000000003</v>
      </c>
      <c r="M3296" s="14">
        <f>Ventas[[#This Row],[Ingresos]]-Ventas[[#This Row],[Costes]]</f>
        <v>114.04799999999994</v>
      </c>
      <c r="N3296" s="14" t="str">
        <f>_xlfn.XLOOKUP(Ventas[[#This Row],[Ship Country]],[1]!Countries[Ship Country],[1]!Countries[Area],"No registrado")</f>
        <v>Nord Europe</v>
      </c>
      <c r="O3296" s="14" t="str">
        <f>_xlfn.XLOOKUP(Ventas[[#This Row],[Ship Country]],[1]!Countries[Ship Country],[1]!Countries[Continent],"No existe")</f>
        <v>Europe</v>
      </c>
      <c r="P3296" s="15" t="str">
        <f>_xlfn.XLOOKUP(Ventas[[#This Row],[Category]],[2]!ProdManager[Category],[2]!ProdManager[Prod_Manager])</f>
        <v>Peter Stone</v>
      </c>
      <c r="Q3296" s="15">
        <f>YEAR(Ventas[[#This Row],[Order Date]])</f>
        <v>2016</v>
      </c>
      <c r="R3296" s="15" t="str">
        <f>TEXT(Ventas[[#This Row],[Order Date]],"MMM")</f>
        <v>mar</v>
      </c>
    </row>
    <row r="3297" spans="1:18" x14ac:dyDescent="0.25">
      <c r="A3297" s="6">
        <v>10351</v>
      </c>
      <c r="B3297" s="6" t="s">
        <v>23</v>
      </c>
      <c r="C3297" s="6" t="s">
        <v>24</v>
      </c>
      <c r="D3297" s="6">
        <v>16.8</v>
      </c>
      <c r="E3297" s="6">
        <v>11.927999999999999</v>
      </c>
      <c r="F3297" s="6">
        <v>10</v>
      </c>
      <c r="G3297" s="6" t="s">
        <v>66</v>
      </c>
      <c r="H3297" s="6" t="s">
        <v>67</v>
      </c>
      <c r="I3297" s="6" t="s">
        <v>68</v>
      </c>
      <c r="J3297" s="5">
        <v>42518</v>
      </c>
      <c r="K3297" s="12">
        <f>Ventas[[#This Row],[Unit Price]]*Ventas[[#This Row],[Quantity]]</f>
        <v>168</v>
      </c>
      <c r="L3297" s="12">
        <f>Ventas[[#This Row],[Unit Cost]]*Ventas[[#This Row],[Quantity]]</f>
        <v>119.27999999999999</v>
      </c>
      <c r="M3297" s="14">
        <f>Ventas[[#This Row],[Ingresos]]-Ventas[[#This Row],[Costes]]</f>
        <v>48.720000000000013</v>
      </c>
      <c r="N3297" s="14" t="str">
        <f>_xlfn.XLOOKUP(Ventas[[#This Row],[Ship Country]],[1]!Countries[Ship Country],[1]!Countries[Area],"No registrado")</f>
        <v>Nord Europe</v>
      </c>
      <c r="O3297" s="14" t="str">
        <f>_xlfn.XLOOKUP(Ventas[[#This Row],[Ship Country]],[1]!Countries[Ship Country],[1]!Countries[Continent],"No existe")</f>
        <v>Europe</v>
      </c>
      <c r="P3297" s="15" t="str">
        <f>_xlfn.XLOOKUP(Ventas[[#This Row],[Category]],[2]!ProdManager[Category],[2]!ProdManager[Prod_Manager])</f>
        <v>Lydia Sinn</v>
      </c>
      <c r="Q3297" s="15">
        <f>YEAR(Ventas[[#This Row],[Order Date]])</f>
        <v>2016</v>
      </c>
      <c r="R3297" s="15" t="str">
        <f>TEXT(Ventas[[#This Row],[Order Date]],"MMM")</f>
        <v>may</v>
      </c>
    </row>
    <row r="3298" spans="1:18" x14ac:dyDescent="0.25">
      <c r="A3298" s="4">
        <v>10351</v>
      </c>
      <c r="B3298" s="4" t="s">
        <v>188</v>
      </c>
      <c r="C3298" s="4" t="s">
        <v>43</v>
      </c>
      <c r="D3298" s="4">
        <v>210.8</v>
      </c>
      <c r="E3298" s="4">
        <v>193.93600000000001</v>
      </c>
      <c r="F3298" s="4">
        <v>20</v>
      </c>
      <c r="G3298" s="4" t="s">
        <v>66</v>
      </c>
      <c r="H3298" s="4" t="s">
        <v>67</v>
      </c>
      <c r="I3298" s="4" t="s">
        <v>68</v>
      </c>
      <c r="J3298" s="5">
        <v>42670</v>
      </c>
      <c r="K3298" s="12">
        <f>Ventas[[#This Row],[Unit Price]]*Ventas[[#This Row],[Quantity]]</f>
        <v>4216</v>
      </c>
      <c r="L3298" s="12">
        <f>Ventas[[#This Row],[Unit Cost]]*Ventas[[#This Row],[Quantity]]</f>
        <v>3878.7200000000003</v>
      </c>
      <c r="M3298" s="14">
        <f>Ventas[[#This Row],[Ingresos]]-Ventas[[#This Row],[Costes]]</f>
        <v>337.27999999999975</v>
      </c>
      <c r="N3298" s="14" t="str">
        <f>_xlfn.XLOOKUP(Ventas[[#This Row],[Ship Country]],[1]!Countries[Ship Country],[1]!Countries[Area],"No registrado")</f>
        <v>Nord Europe</v>
      </c>
      <c r="O3298" s="14" t="str">
        <f>_xlfn.XLOOKUP(Ventas[[#This Row],[Ship Country]],[1]!Countries[Ship Country],[1]!Countries[Continent],"No existe")</f>
        <v>Europe</v>
      </c>
      <c r="P3298" s="15" t="str">
        <f>_xlfn.XLOOKUP(Ventas[[#This Row],[Category]],[2]!ProdManager[Category],[2]!ProdManager[Prod_Manager])</f>
        <v>John Matter</v>
      </c>
      <c r="Q3298" s="15">
        <f>YEAR(Ventas[[#This Row],[Order Date]])</f>
        <v>2016</v>
      </c>
      <c r="R3298" s="15" t="str">
        <f>TEXT(Ventas[[#This Row],[Order Date]],"MMM")</f>
        <v>oct</v>
      </c>
    </row>
    <row r="3299" spans="1:18" x14ac:dyDescent="0.25">
      <c r="A3299" s="6">
        <v>10351</v>
      </c>
      <c r="B3299" s="6" t="s">
        <v>28</v>
      </c>
      <c r="C3299" s="6" t="s">
        <v>29</v>
      </c>
      <c r="D3299" s="6">
        <v>7.7</v>
      </c>
      <c r="E3299" s="6">
        <v>5.8520000000000003</v>
      </c>
      <c r="F3299" s="6">
        <v>13</v>
      </c>
      <c r="G3299" s="6" t="s">
        <v>66</v>
      </c>
      <c r="H3299" s="6" t="s">
        <v>67</v>
      </c>
      <c r="I3299" s="6" t="s">
        <v>68</v>
      </c>
      <c r="J3299" s="5">
        <v>42672</v>
      </c>
      <c r="K3299" s="12">
        <f>Ventas[[#This Row],[Unit Price]]*Ventas[[#This Row],[Quantity]]</f>
        <v>100.10000000000001</v>
      </c>
      <c r="L3299" s="12">
        <f>Ventas[[#This Row],[Unit Cost]]*Ventas[[#This Row],[Quantity]]</f>
        <v>76.076000000000008</v>
      </c>
      <c r="M3299" s="14">
        <f>Ventas[[#This Row],[Ingresos]]-Ventas[[#This Row],[Costes]]</f>
        <v>24.024000000000001</v>
      </c>
      <c r="N3299" s="14" t="str">
        <f>_xlfn.XLOOKUP(Ventas[[#This Row],[Ship Country]],[1]!Countries[Ship Country],[1]!Countries[Area],"No registrado")</f>
        <v>Nord Europe</v>
      </c>
      <c r="O3299" s="14" t="str">
        <f>_xlfn.XLOOKUP(Ventas[[#This Row],[Ship Country]],[1]!Countries[Ship Country],[1]!Countries[Continent],"No existe")</f>
        <v>Europe</v>
      </c>
      <c r="P3299" s="15" t="str">
        <f>_xlfn.XLOOKUP(Ventas[[#This Row],[Category]],[2]!ProdManager[Category],[2]!ProdManager[Prod_Manager])</f>
        <v>Peter Stone</v>
      </c>
      <c r="Q3299" s="15">
        <f>YEAR(Ventas[[#This Row],[Order Date]])</f>
        <v>2016</v>
      </c>
      <c r="R3299" s="15" t="str">
        <f>TEXT(Ventas[[#This Row],[Order Date]],"MMM")</f>
        <v>oct</v>
      </c>
    </row>
    <row r="3300" spans="1:18" x14ac:dyDescent="0.25">
      <c r="A3300" s="4">
        <v>10351</v>
      </c>
      <c r="B3300" s="4" t="s">
        <v>122</v>
      </c>
      <c r="C3300" s="4" t="s">
        <v>24</v>
      </c>
      <c r="D3300" s="4">
        <v>15.5</v>
      </c>
      <c r="E3300" s="4">
        <v>10.85</v>
      </c>
      <c r="F3300" s="4">
        <v>77</v>
      </c>
      <c r="G3300" s="4" t="s">
        <v>66</v>
      </c>
      <c r="H3300" s="4" t="s">
        <v>67</v>
      </c>
      <c r="I3300" s="4" t="s">
        <v>68</v>
      </c>
      <c r="J3300" s="5">
        <v>42633</v>
      </c>
      <c r="K3300" s="12">
        <f>Ventas[[#This Row],[Unit Price]]*Ventas[[#This Row],[Quantity]]</f>
        <v>1193.5</v>
      </c>
      <c r="L3300" s="12">
        <f>Ventas[[#This Row],[Unit Cost]]*Ventas[[#This Row],[Quantity]]</f>
        <v>835.44999999999993</v>
      </c>
      <c r="M3300" s="14">
        <f>Ventas[[#This Row],[Ingresos]]-Ventas[[#This Row],[Costes]]</f>
        <v>358.05000000000007</v>
      </c>
      <c r="N3300" s="14" t="str">
        <f>_xlfn.XLOOKUP(Ventas[[#This Row],[Ship Country]],[1]!Countries[Ship Country],[1]!Countries[Area],"No registrado")</f>
        <v>Nord Europe</v>
      </c>
      <c r="O3300" s="14" t="str">
        <f>_xlfn.XLOOKUP(Ventas[[#This Row],[Ship Country]],[1]!Countries[Ship Country],[1]!Countries[Continent],"No existe")</f>
        <v>Europe</v>
      </c>
      <c r="P3300" s="15" t="str">
        <f>_xlfn.XLOOKUP(Ventas[[#This Row],[Category]],[2]!ProdManager[Category],[2]!ProdManager[Prod_Manager])</f>
        <v>Lydia Sinn</v>
      </c>
      <c r="Q3300" s="15">
        <f>YEAR(Ventas[[#This Row],[Order Date]])</f>
        <v>2016</v>
      </c>
      <c r="R3300" s="15" t="str">
        <f>TEXT(Ventas[[#This Row],[Order Date]],"MMM")</f>
        <v>sep</v>
      </c>
    </row>
    <row r="3301" spans="1:18" x14ac:dyDescent="0.25">
      <c r="A3301" s="6">
        <v>10352</v>
      </c>
      <c r="B3301" s="6" t="s">
        <v>51</v>
      </c>
      <c r="C3301" s="6" t="s">
        <v>43</v>
      </c>
      <c r="D3301" s="6">
        <v>3.6</v>
      </c>
      <c r="E3301" s="6">
        <v>3.2040000000000002</v>
      </c>
      <c r="F3301" s="6">
        <v>10</v>
      </c>
      <c r="G3301" s="6" t="s">
        <v>185</v>
      </c>
      <c r="H3301" s="6" t="s">
        <v>186</v>
      </c>
      <c r="I3301" s="6" t="s">
        <v>187</v>
      </c>
      <c r="J3301" s="5">
        <v>42548</v>
      </c>
      <c r="K3301" s="12">
        <f>Ventas[[#This Row],[Unit Price]]*Ventas[[#This Row],[Quantity]]</f>
        <v>36</v>
      </c>
      <c r="L3301" s="12">
        <f>Ventas[[#This Row],[Unit Cost]]*Ventas[[#This Row],[Quantity]]</f>
        <v>32.04</v>
      </c>
      <c r="M3301" s="14">
        <f>Ventas[[#This Row],[Ingresos]]-Ventas[[#This Row],[Costes]]</f>
        <v>3.9600000000000009</v>
      </c>
      <c r="N3301" s="14" t="str">
        <f>_xlfn.XLOOKUP(Ventas[[#This Row],[Ship Country]],[1]!Countries[Ship Country],[1]!Countries[Area],"No registrado")</f>
        <v>Sud Europe</v>
      </c>
      <c r="O3301" s="14" t="str">
        <f>_xlfn.XLOOKUP(Ventas[[#This Row],[Ship Country]],[1]!Countries[Ship Country],[1]!Countries[Continent],"No existe")</f>
        <v>Europe</v>
      </c>
      <c r="P3301" s="15" t="str">
        <f>_xlfn.XLOOKUP(Ventas[[#This Row],[Category]],[2]!ProdManager[Category],[2]!ProdManager[Prod_Manager])</f>
        <v>John Matter</v>
      </c>
      <c r="Q3301" s="15">
        <f>YEAR(Ventas[[#This Row],[Order Date]])</f>
        <v>2016</v>
      </c>
      <c r="R3301" s="15" t="str">
        <f>TEXT(Ventas[[#This Row],[Order Date]],"MMM")</f>
        <v>jun</v>
      </c>
    </row>
    <row r="3302" spans="1:18" x14ac:dyDescent="0.25">
      <c r="A3302" s="4">
        <v>10352</v>
      </c>
      <c r="B3302" s="4" t="s">
        <v>145</v>
      </c>
      <c r="C3302" s="4" t="s">
        <v>46</v>
      </c>
      <c r="D3302" s="4">
        <v>5.9</v>
      </c>
      <c r="E3302" s="4">
        <v>4.838000000000001</v>
      </c>
      <c r="F3302" s="4">
        <v>20</v>
      </c>
      <c r="G3302" s="4" t="s">
        <v>185</v>
      </c>
      <c r="H3302" s="4" t="s">
        <v>186</v>
      </c>
      <c r="I3302" s="4" t="s">
        <v>187</v>
      </c>
      <c r="J3302" s="5">
        <v>42629</v>
      </c>
      <c r="K3302" s="12">
        <f>Ventas[[#This Row],[Unit Price]]*Ventas[[#This Row],[Quantity]]</f>
        <v>118</v>
      </c>
      <c r="L3302" s="12">
        <f>Ventas[[#This Row],[Unit Cost]]*Ventas[[#This Row],[Quantity]]</f>
        <v>96.760000000000019</v>
      </c>
      <c r="M3302" s="14">
        <f>Ventas[[#This Row],[Ingresos]]-Ventas[[#This Row],[Costes]]</f>
        <v>21.239999999999981</v>
      </c>
      <c r="N3302" s="14" t="str">
        <f>_xlfn.XLOOKUP(Ventas[[#This Row],[Ship Country]],[1]!Countries[Ship Country],[1]!Countries[Area],"No registrado")</f>
        <v>Sud Europe</v>
      </c>
      <c r="O3302" s="14" t="str">
        <f>_xlfn.XLOOKUP(Ventas[[#This Row],[Ship Country]],[1]!Countries[Ship Country],[1]!Countries[Continent],"No existe")</f>
        <v>Europe</v>
      </c>
      <c r="P3302" s="15" t="str">
        <f>_xlfn.XLOOKUP(Ventas[[#This Row],[Category]],[2]!ProdManager[Category],[2]!ProdManager[Prod_Manager])</f>
        <v>John Matter</v>
      </c>
      <c r="Q3302" s="15">
        <f>YEAR(Ventas[[#This Row],[Order Date]])</f>
        <v>2016</v>
      </c>
      <c r="R3302" s="15" t="str">
        <f>TEXT(Ventas[[#This Row],[Order Date]],"MMM")</f>
        <v>sep</v>
      </c>
    </row>
    <row r="3303" spans="1:18" x14ac:dyDescent="0.25">
      <c r="A3303" s="6">
        <v>10353</v>
      </c>
      <c r="B3303" s="6" t="s">
        <v>16</v>
      </c>
      <c r="C3303" s="6" t="s">
        <v>15</v>
      </c>
      <c r="D3303" s="6">
        <v>16.8</v>
      </c>
      <c r="E3303" s="6">
        <v>13.104000000000001</v>
      </c>
      <c r="F3303" s="6">
        <v>12</v>
      </c>
      <c r="G3303" s="6" t="s">
        <v>206</v>
      </c>
      <c r="H3303" s="6" t="s">
        <v>207</v>
      </c>
      <c r="I3303" s="6" t="s">
        <v>68</v>
      </c>
      <c r="J3303" s="5">
        <v>42452</v>
      </c>
      <c r="K3303" s="12">
        <f>Ventas[[#This Row],[Unit Price]]*Ventas[[#This Row],[Quantity]]</f>
        <v>201.60000000000002</v>
      </c>
      <c r="L3303" s="12">
        <f>Ventas[[#This Row],[Unit Cost]]*Ventas[[#This Row],[Quantity]]</f>
        <v>157.24800000000002</v>
      </c>
      <c r="M3303" s="14">
        <f>Ventas[[#This Row],[Ingresos]]-Ventas[[#This Row],[Costes]]</f>
        <v>44.352000000000004</v>
      </c>
      <c r="N3303" s="14" t="str">
        <f>_xlfn.XLOOKUP(Ventas[[#This Row],[Ship Country]],[1]!Countries[Ship Country],[1]!Countries[Area],"No registrado")</f>
        <v>Nord Europe</v>
      </c>
      <c r="O3303" s="14" t="str">
        <f>_xlfn.XLOOKUP(Ventas[[#This Row],[Ship Country]],[1]!Countries[Ship Country],[1]!Countries[Continent],"No existe")</f>
        <v>Europe</v>
      </c>
      <c r="P3303" s="15" t="str">
        <f>_xlfn.XLOOKUP(Ventas[[#This Row],[Category]],[2]!ProdManager[Category],[2]!ProdManager[Prod_Manager])</f>
        <v>Peter Stone</v>
      </c>
      <c r="Q3303" s="15">
        <f>YEAR(Ventas[[#This Row],[Order Date]])</f>
        <v>2016</v>
      </c>
      <c r="R3303" s="15" t="str">
        <f>TEXT(Ventas[[#This Row],[Order Date]],"MMM")</f>
        <v>mar</v>
      </c>
    </row>
    <row r="3304" spans="1:18" x14ac:dyDescent="0.25">
      <c r="A3304" s="4">
        <v>10353</v>
      </c>
      <c r="B3304" s="4" t="s">
        <v>188</v>
      </c>
      <c r="C3304" s="4" t="s">
        <v>43</v>
      </c>
      <c r="D3304" s="4">
        <v>210.8</v>
      </c>
      <c r="E3304" s="4">
        <v>193.93600000000001</v>
      </c>
      <c r="F3304" s="4">
        <v>50</v>
      </c>
      <c r="G3304" s="4" t="s">
        <v>206</v>
      </c>
      <c r="H3304" s="4" t="s">
        <v>207</v>
      </c>
      <c r="I3304" s="4" t="s">
        <v>68</v>
      </c>
      <c r="J3304" s="5">
        <v>42512</v>
      </c>
      <c r="K3304" s="12">
        <f>Ventas[[#This Row],[Unit Price]]*Ventas[[#This Row],[Quantity]]</f>
        <v>10540</v>
      </c>
      <c r="L3304" s="12">
        <f>Ventas[[#This Row],[Unit Cost]]*Ventas[[#This Row],[Quantity]]</f>
        <v>9696.8000000000011</v>
      </c>
      <c r="M3304" s="14">
        <f>Ventas[[#This Row],[Ingresos]]-Ventas[[#This Row],[Costes]]</f>
        <v>843.19999999999891</v>
      </c>
      <c r="N3304" s="14" t="str">
        <f>_xlfn.XLOOKUP(Ventas[[#This Row],[Ship Country]],[1]!Countries[Ship Country],[1]!Countries[Area],"No registrado")</f>
        <v>Nord Europe</v>
      </c>
      <c r="O3304" s="14" t="str">
        <f>_xlfn.XLOOKUP(Ventas[[#This Row],[Ship Country]],[1]!Countries[Ship Country],[1]!Countries[Continent],"No existe")</f>
        <v>Europe</v>
      </c>
      <c r="P3304" s="15" t="str">
        <f>_xlfn.XLOOKUP(Ventas[[#This Row],[Category]],[2]!ProdManager[Category],[2]!ProdManager[Prod_Manager])</f>
        <v>John Matter</v>
      </c>
      <c r="Q3304" s="15">
        <f>YEAR(Ventas[[#This Row],[Order Date]])</f>
        <v>2016</v>
      </c>
      <c r="R3304" s="15" t="str">
        <f>TEXT(Ventas[[#This Row],[Order Date]],"MMM")</f>
        <v>may</v>
      </c>
    </row>
    <row r="3305" spans="1:18" x14ac:dyDescent="0.25">
      <c r="A3305" s="6">
        <v>10354</v>
      </c>
      <c r="B3305" s="6" t="s">
        <v>138</v>
      </c>
      <c r="C3305" s="6" t="s">
        <v>43</v>
      </c>
      <c r="D3305" s="6">
        <v>14.4</v>
      </c>
      <c r="E3305" s="6">
        <v>12.672000000000001</v>
      </c>
      <c r="F3305" s="6">
        <v>12</v>
      </c>
      <c r="G3305" s="6" t="s">
        <v>178</v>
      </c>
      <c r="H3305" s="6" t="s">
        <v>73</v>
      </c>
      <c r="I3305" s="6" t="s">
        <v>74</v>
      </c>
      <c r="J3305" s="5">
        <v>42597</v>
      </c>
      <c r="K3305" s="12">
        <f>Ventas[[#This Row],[Unit Price]]*Ventas[[#This Row],[Quantity]]</f>
        <v>172.8</v>
      </c>
      <c r="L3305" s="12">
        <f>Ventas[[#This Row],[Unit Cost]]*Ventas[[#This Row],[Quantity]]</f>
        <v>152.06400000000002</v>
      </c>
      <c r="M3305" s="14">
        <f>Ventas[[#This Row],[Ingresos]]-Ventas[[#This Row],[Costes]]</f>
        <v>20.73599999999999</v>
      </c>
      <c r="N3305" s="14" t="str">
        <f>_xlfn.XLOOKUP(Ventas[[#This Row],[Ship Country]],[1]!Countries[Ship Country],[1]!Countries[Area],"No registrado")</f>
        <v>Sud America</v>
      </c>
      <c r="O3305" s="14" t="str">
        <f>_xlfn.XLOOKUP(Ventas[[#This Row],[Ship Country]],[1]!Countries[Ship Country],[1]!Countries[Continent],"No existe")</f>
        <v>America</v>
      </c>
      <c r="P3305" s="15" t="str">
        <f>_xlfn.XLOOKUP(Ventas[[#This Row],[Category]],[2]!ProdManager[Category],[2]!ProdManager[Prod_Manager])</f>
        <v>John Matter</v>
      </c>
      <c r="Q3305" s="15">
        <f>YEAR(Ventas[[#This Row],[Order Date]])</f>
        <v>2016</v>
      </c>
      <c r="R3305" s="15" t="str">
        <f>TEXT(Ventas[[#This Row],[Order Date]],"MMM")</f>
        <v>ago</v>
      </c>
    </row>
    <row r="3306" spans="1:18" x14ac:dyDescent="0.25">
      <c r="A3306" s="4">
        <v>10354</v>
      </c>
      <c r="B3306" s="4" t="s">
        <v>102</v>
      </c>
      <c r="C3306" s="4" t="s">
        <v>46</v>
      </c>
      <c r="D3306" s="4">
        <v>99</v>
      </c>
      <c r="E3306" s="4">
        <v>75.239999999999995</v>
      </c>
      <c r="F3306" s="4">
        <v>4</v>
      </c>
      <c r="G3306" s="4" t="s">
        <v>178</v>
      </c>
      <c r="H3306" s="4" t="s">
        <v>73</v>
      </c>
      <c r="I3306" s="4" t="s">
        <v>74</v>
      </c>
      <c r="J3306" s="5">
        <v>42577</v>
      </c>
      <c r="K3306" s="12">
        <f>Ventas[[#This Row],[Unit Price]]*Ventas[[#This Row],[Quantity]]</f>
        <v>396</v>
      </c>
      <c r="L3306" s="12">
        <f>Ventas[[#This Row],[Unit Cost]]*Ventas[[#This Row],[Quantity]]</f>
        <v>300.95999999999998</v>
      </c>
      <c r="M3306" s="14">
        <f>Ventas[[#This Row],[Ingresos]]-Ventas[[#This Row],[Costes]]</f>
        <v>95.04000000000002</v>
      </c>
      <c r="N3306" s="14" t="str">
        <f>_xlfn.XLOOKUP(Ventas[[#This Row],[Ship Country]],[1]!Countries[Ship Country],[1]!Countries[Area],"No registrado")</f>
        <v>Sud America</v>
      </c>
      <c r="O3306" s="14" t="str">
        <f>_xlfn.XLOOKUP(Ventas[[#This Row],[Ship Country]],[1]!Countries[Ship Country],[1]!Countries[Continent],"No existe")</f>
        <v>America</v>
      </c>
      <c r="P3306" s="15" t="str">
        <f>_xlfn.XLOOKUP(Ventas[[#This Row],[Category]],[2]!ProdManager[Category],[2]!ProdManager[Prod_Manager])</f>
        <v>John Matter</v>
      </c>
      <c r="Q3306" s="15">
        <f>YEAR(Ventas[[#This Row],[Order Date]])</f>
        <v>2016</v>
      </c>
      <c r="R3306" s="15" t="str">
        <f>TEXT(Ventas[[#This Row],[Order Date]],"MMM")</f>
        <v>jul</v>
      </c>
    </row>
    <row r="3307" spans="1:18" x14ac:dyDescent="0.25">
      <c r="A3307" s="6">
        <v>10355</v>
      </c>
      <c r="B3307" s="6" t="s">
        <v>51</v>
      </c>
      <c r="C3307" s="6" t="s">
        <v>43</v>
      </c>
      <c r="D3307" s="6">
        <v>3.6</v>
      </c>
      <c r="E3307" s="6">
        <v>3.24</v>
      </c>
      <c r="F3307" s="6">
        <v>25</v>
      </c>
      <c r="G3307" s="6" t="s">
        <v>208</v>
      </c>
      <c r="H3307" s="6" t="s">
        <v>209</v>
      </c>
      <c r="I3307" s="6" t="s">
        <v>149</v>
      </c>
      <c r="J3307" s="5">
        <v>42473</v>
      </c>
      <c r="K3307" s="12">
        <f>Ventas[[#This Row],[Unit Price]]*Ventas[[#This Row],[Quantity]]</f>
        <v>90</v>
      </c>
      <c r="L3307" s="12">
        <f>Ventas[[#This Row],[Unit Cost]]*Ventas[[#This Row],[Quantity]]</f>
        <v>81</v>
      </c>
      <c r="M3307" s="14">
        <f>Ventas[[#This Row],[Ingresos]]-Ventas[[#This Row],[Costes]]</f>
        <v>9</v>
      </c>
      <c r="N3307" s="14" t="str">
        <f>_xlfn.XLOOKUP(Ventas[[#This Row],[Ship Country]],[1]!Countries[Ship Country],[1]!Countries[Area],"No registrado")</f>
        <v>Nord Europe</v>
      </c>
      <c r="O3307" s="14" t="str">
        <f>_xlfn.XLOOKUP(Ventas[[#This Row],[Ship Country]],[1]!Countries[Ship Country],[1]!Countries[Continent],"No existe")</f>
        <v>Europe</v>
      </c>
      <c r="P3307" s="15" t="str">
        <f>_xlfn.XLOOKUP(Ventas[[#This Row],[Category]],[2]!ProdManager[Category],[2]!ProdManager[Prod_Manager])</f>
        <v>John Matter</v>
      </c>
      <c r="Q3307" s="15">
        <f>YEAR(Ventas[[#This Row],[Order Date]])</f>
        <v>2016</v>
      </c>
      <c r="R3307" s="15" t="str">
        <f>TEXT(Ventas[[#This Row],[Order Date]],"MMM")</f>
        <v>abr</v>
      </c>
    </row>
    <row r="3308" spans="1:18" x14ac:dyDescent="0.25">
      <c r="A3308" s="4">
        <v>10355</v>
      </c>
      <c r="B3308" s="4" t="s">
        <v>33</v>
      </c>
      <c r="C3308" s="4" t="s">
        <v>10</v>
      </c>
      <c r="D3308" s="4">
        <v>15.6</v>
      </c>
      <c r="E3308" s="4">
        <v>12.012</v>
      </c>
      <c r="F3308" s="4">
        <v>25</v>
      </c>
      <c r="G3308" s="4" t="s">
        <v>208</v>
      </c>
      <c r="H3308" s="4" t="s">
        <v>209</v>
      </c>
      <c r="I3308" s="4" t="s">
        <v>149</v>
      </c>
      <c r="J3308" s="5">
        <v>42508</v>
      </c>
      <c r="K3308" s="12">
        <f>Ventas[[#This Row],[Unit Price]]*Ventas[[#This Row],[Quantity]]</f>
        <v>390</v>
      </c>
      <c r="L3308" s="12">
        <f>Ventas[[#This Row],[Unit Cost]]*Ventas[[#This Row],[Quantity]]</f>
        <v>300.3</v>
      </c>
      <c r="M3308" s="14">
        <f>Ventas[[#This Row],[Ingresos]]-Ventas[[#This Row],[Costes]]</f>
        <v>89.699999999999989</v>
      </c>
      <c r="N3308" s="14" t="str">
        <f>_xlfn.XLOOKUP(Ventas[[#This Row],[Ship Country]],[1]!Countries[Ship Country],[1]!Countries[Area],"No registrado")</f>
        <v>Nord Europe</v>
      </c>
      <c r="O3308" s="14" t="str">
        <f>_xlfn.XLOOKUP(Ventas[[#This Row],[Ship Country]],[1]!Countries[Ship Country],[1]!Countries[Continent],"No existe")</f>
        <v>Europe</v>
      </c>
      <c r="P3308" s="15" t="str">
        <f>_xlfn.XLOOKUP(Ventas[[#This Row],[Category]],[2]!ProdManager[Category],[2]!ProdManager[Prod_Manager])</f>
        <v>Marc Caine</v>
      </c>
      <c r="Q3308" s="15">
        <f>YEAR(Ventas[[#This Row],[Order Date]])</f>
        <v>2016</v>
      </c>
      <c r="R3308" s="15" t="str">
        <f>TEXT(Ventas[[#This Row],[Order Date]],"MMM")</f>
        <v>may</v>
      </c>
    </row>
    <row r="3309" spans="1:18" x14ac:dyDescent="0.25">
      <c r="A3309" s="6">
        <v>10356</v>
      </c>
      <c r="B3309" s="6" t="s">
        <v>44</v>
      </c>
      <c r="C3309" s="6" t="s">
        <v>15</v>
      </c>
      <c r="D3309" s="6">
        <v>10</v>
      </c>
      <c r="E3309" s="6">
        <v>7.6</v>
      </c>
      <c r="F3309" s="6">
        <v>30</v>
      </c>
      <c r="G3309" s="6" t="s">
        <v>160</v>
      </c>
      <c r="H3309" s="6" t="s">
        <v>161</v>
      </c>
      <c r="I3309" s="6" t="s">
        <v>21</v>
      </c>
      <c r="J3309" s="5">
        <v>42646</v>
      </c>
      <c r="K3309" s="12">
        <f>Ventas[[#This Row],[Unit Price]]*Ventas[[#This Row],[Quantity]]</f>
        <v>300</v>
      </c>
      <c r="L3309" s="12">
        <f>Ventas[[#This Row],[Unit Cost]]*Ventas[[#This Row],[Quantity]]</f>
        <v>228</v>
      </c>
      <c r="M3309" s="14">
        <f>Ventas[[#This Row],[Ingresos]]-Ventas[[#This Row],[Costes]]</f>
        <v>72</v>
      </c>
      <c r="N3309" s="14" t="str">
        <f>_xlfn.XLOOKUP(Ventas[[#This Row],[Ship Country]],[1]!Countries[Ship Country],[1]!Countries[Area],"No registrado")</f>
        <v>Nord Europe</v>
      </c>
      <c r="O3309" s="14" t="str">
        <f>_xlfn.XLOOKUP(Ventas[[#This Row],[Ship Country]],[1]!Countries[Ship Country],[1]!Countries[Continent],"No existe")</f>
        <v>Europe</v>
      </c>
      <c r="P3309" s="15" t="str">
        <f>_xlfn.XLOOKUP(Ventas[[#This Row],[Category]],[2]!ProdManager[Category],[2]!ProdManager[Prod_Manager])</f>
        <v>Peter Stone</v>
      </c>
      <c r="Q3309" s="15">
        <f>YEAR(Ventas[[#This Row],[Order Date]])</f>
        <v>2016</v>
      </c>
      <c r="R3309" s="15" t="str">
        <f>TEXT(Ventas[[#This Row],[Order Date]],"MMM")</f>
        <v>oct</v>
      </c>
    </row>
    <row r="3310" spans="1:18" x14ac:dyDescent="0.25">
      <c r="A3310" s="4">
        <v>10356</v>
      </c>
      <c r="B3310" s="4" t="s">
        <v>45</v>
      </c>
      <c r="C3310" s="4" t="s">
        <v>46</v>
      </c>
      <c r="D3310" s="4">
        <v>19.2</v>
      </c>
      <c r="E3310" s="4">
        <v>15.744</v>
      </c>
      <c r="F3310" s="4">
        <v>12</v>
      </c>
      <c r="G3310" s="4" t="s">
        <v>160</v>
      </c>
      <c r="H3310" s="4" t="s">
        <v>161</v>
      </c>
      <c r="I3310" s="4" t="s">
        <v>21</v>
      </c>
      <c r="J3310" s="5">
        <v>42703</v>
      </c>
      <c r="K3310" s="12">
        <f>Ventas[[#This Row],[Unit Price]]*Ventas[[#This Row],[Quantity]]</f>
        <v>230.39999999999998</v>
      </c>
      <c r="L3310" s="12">
        <f>Ventas[[#This Row],[Unit Cost]]*Ventas[[#This Row],[Quantity]]</f>
        <v>188.928</v>
      </c>
      <c r="M3310" s="14">
        <f>Ventas[[#This Row],[Ingresos]]-Ventas[[#This Row],[Costes]]</f>
        <v>41.47199999999998</v>
      </c>
      <c r="N3310" s="14" t="str">
        <f>_xlfn.XLOOKUP(Ventas[[#This Row],[Ship Country]],[1]!Countries[Ship Country],[1]!Countries[Area],"No registrado")</f>
        <v>Nord Europe</v>
      </c>
      <c r="O3310" s="14" t="str">
        <f>_xlfn.XLOOKUP(Ventas[[#This Row],[Ship Country]],[1]!Countries[Ship Country],[1]!Countries[Continent],"No existe")</f>
        <v>Europe</v>
      </c>
      <c r="P3310" s="15" t="str">
        <f>_xlfn.XLOOKUP(Ventas[[#This Row],[Category]],[2]!ProdManager[Category],[2]!ProdManager[Prod_Manager])</f>
        <v>John Matter</v>
      </c>
      <c r="Q3310" s="15">
        <f>YEAR(Ventas[[#This Row],[Order Date]])</f>
        <v>2016</v>
      </c>
      <c r="R3310" s="15" t="str">
        <f>TEXT(Ventas[[#This Row],[Order Date]],"MMM")</f>
        <v>nov</v>
      </c>
    </row>
    <row r="3311" spans="1:18" x14ac:dyDescent="0.25">
      <c r="A3311" s="6">
        <v>10356</v>
      </c>
      <c r="B3311" s="6" t="s">
        <v>155</v>
      </c>
      <c r="C3311" s="6" t="s">
        <v>15</v>
      </c>
      <c r="D3311" s="6">
        <v>28.8</v>
      </c>
      <c r="E3311" s="6">
        <v>21.6</v>
      </c>
      <c r="F3311" s="6">
        <v>20</v>
      </c>
      <c r="G3311" s="6" t="s">
        <v>160</v>
      </c>
      <c r="H3311" s="6" t="s">
        <v>161</v>
      </c>
      <c r="I3311" s="6" t="s">
        <v>21</v>
      </c>
      <c r="J3311" s="5">
        <v>42451</v>
      </c>
      <c r="K3311" s="12">
        <f>Ventas[[#This Row],[Unit Price]]*Ventas[[#This Row],[Quantity]]</f>
        <v>576</v>
      </c>
      <c r="L3311" s="12">
        <f>Ventas[[#This Row],[Unit Cost]]*Ventas[[#This Row],[Quantity]]</f>
        <v>432</v>
      </c>
      <c r="M3311" s="14">
        <f>Ventas[[#This Row],[Ingresos]]-Ventas[[#This Row],[Costes]]</f>
        <v>144</v>
      </c>
      <c r="N3311" s="14" t="str">
        <f>_xlfn.XLOOKUP(Ventas[[#This Row],[Ship Country]],[1]!Countries[Ship Country],[1]!Countries[Area],"No registrado")</f>
        <v>Nord Europe</v>
      </c>
      <c r="O3311" s="14" t="str">
        <f>_xlfn.XLOOKUP(Ventas[[#This Row],[Ship Country]],[1]!Countries[Ship Country],[1]!Countries[Continent],"No existe")</f>
        <v>Europe</v>
      </c>
      <c r="P3311" s="15" t="str">
        <f>_xlfn.XLOOKUP(Ventas[[#This Row],[Category]],[2]!ProdManager[Category],[2]!ProdManager[Prod_Manager])</f>
        <v>Peter Stone</v>
      </c>
      <c r="Q3311" s="15">
        <f>YEAR(Ventas[[#This Row],[Order Date]])</f>
        <v>2016</v>
      </c>
      <c r="R3311" s="15" t="str">
        <f>TEXT(Ventas[[#This Row],[Order Date]],"MMM")</f>
        <v>mar</v>
      </c>
    </row>
    <row r="3312" spans="1:18" x14ac:dyDescent="0.25">
      <c r="A3312" s="4">
        <v>10357</v>
      </c>
      <c r="B3312" s="4" t="s">
        <v>112</v>
      </c>
      <c r="C3312" s="4" t="s">
        <v>29</v>
      </c>
      <c r="D3312" s="4">
        <v>24.8</v>
      </c>
      <c r="E3312" s="4">
        <v>19.840000000000003</v>
      </c>
      <c r="F3312" s="4">
        <v>30</v>
      </c>
      <c r="G3312" s="4" t="s">
        <v>135</v>
      </c>
      <c r="H3312" s="4" t="s">
        <v>136</v>
      </c>
      <c r="I3312" s="4" t="s">
        <v>65</v>
      </c>
      <c r="J3312" s="5">
        <v>42394</v>
      </c>
      <c r="K3312" s="12">
        <f>Ventas[[#This Row],[Unit Price]]*Ventas[[#This Row],[Quantity]]</f>
        <v>744</v>
      </c>
      <c r="L3312" s="12">
        <f>Ventas[[#This Row],[Unit Cost]]*Ventas[[#This Row],[Quantity]]</f>
        <v>595.20000000000005</v>
      </c>
      <c r="M3312" s="14">
        <f>Ventas[[#This Row],[Ingresos]]-Ventas[[#This Row],[Costes]]</f>
        <v>148.79999999999995</v>
      </c>
      <c r="N3312" s="14" t="str">
        <f>_xlfn.XLOOKUP(Ventas[[#This Row],[Ship Country]],[1]!Countries[Ship Country],[1]!Countries[Area],"No registrado")</f>
        <v>Sud America</v>
      </c>
      <c r="O3312" s="14" t="str">
        <f>_xlfn.XLOOKUP(Ventas[[#This Row],[Ship Country]],[1]!Countries[Ship Country],[1]!Countries[Continent],"No existe")</f>
        <v>America</v>
      </c>
      <c r="P3312" s="15" t="str">
        <f>_xlfn.XLOOKUP(Ventas[[#This Row],[Category]],[2]!ProdManager[Category],[2]!ProdManager[Prod_Manager])</f>
        <v>Peter Stone</v>
      </c>
      <c r="Q3312" s="15">
        <f>YEAR(Ventas[[#This Row],[Order Date]])</f>
        <v>2016</v>
      </c>
      <c r="R3312" s="15" t="str">
        <f>TEXT(Ventas[[#This Row],[Order Date]],"MMM")</f>
        <v>ene</v>
      </c>
    </row>
    <row r="3313" spans="1:18" x14ac:dyDescent="0.25">
      <c r="A3313" s="6">
        <v>10357</v>
      </c>
      <c r="B3313" s="6" t="s">
        <v>189</v>
      </c>
      <c r="C3313" s="6" t="s">
        <v>35</v>
      </c>
      <c r="D3313" s="6">
        <v>24.9</v>
      </c>
      <c r="E3313" s="6">
        <v>16.682999999999996</v>
      </c>
      <c r="F3313" s="6">
        <v>16</v>
      </c>
      <c r="G3313" s="6" t="s">
        <v>135</v>
      </c>
      <c r="H3313" s="6" t="s">
        <v>136</v>
      </c>
      <c r="I3313" s="6" t="s">
        <v>65</v>
      </c>
      <c r="J3313" s="5">
        <v>42607</v>
      </c>
      <c r="K3313" s="12">
        <f>Ventas[[#This Row],[Unit Price]]*Ventas[[#This Row],[Quantity]]</f>
        <v>398.4</v>
      </c>
      <c r="L3313" s="12">
        <f>Ventas[[#This Row],[Unit Cost]]*Ventas[[#This Row],[Quantity]]</f>
        <v>266.92799999999994</v>
      </c>
      <c r="M3313" s="14">
        <f>Ventas[[#This Row],[Ingresos]]-Ventas[[#This Row],[Costes]]</f>
        <v>131.47200000000004</v>
      </c>
      <c r="N3313" s="14" t="str">
        <f>_xlfn.XLOOKUP(Ventas[[#This Row],[Ship Country]],[1]!Countries[Ship Country],[1]!Countries[Area],"No registrado")</f>
        <v>Sud America</v>
      </c>
      <c r="O3313" s="14" t="str">
        <f>_xlfn.XLOOKUP(Ventas[[#This Row],[Ship Country]],[1]!Countries[Ship Country],[1]!Countries[Continent],"No existe")</f>
        <v>America</v>
      </c>
      <c r="P3313" s="15" t="str">
        <f>_xlfn.XLOOKUP(Ventas[[#This Row],[Category]],[2]!ProdManager[Category],[2]!ProdManager[Prod_Manager])</f>
        <v>Lydia Sinn</v>
      </c>
      <c r="Q3313" s="15">
        <f>YEAR(Ventas[[#This Row],[Order Date]])</f>
        <v>2016</v>
      </c>
      <c r="R3313" s="15" t="str">
        <f>TEXT(Ventas[[#This Row],[Order Date]],"MMM")</f>
        <v>ago</v>
      </c>
    </row>
    <row r="3314" spans="1:18" x14ac:dyDescent="0.25">
      <c r="A3314" s="4">
        <v>10357</v>
      </c>
      <c r="B3314" s="4" t="s">
        <v>40</v>
      </c>
      <c r="C3314" s="4" t="s">
        <v>15</v>
      </c>
      <c r="D3314" s="4">
        <v>27.2</v>
      </c>
      <c r="E3314" s="4">
        <v>21.216000000000001</v>
      </c>
      <c r="F3314" s="4">
        <v>8</v>
      </c>
      <c r="G3314" s="4" t="s">
        <v>135</v>
      </c>
      <c r="H3314" s="4" t="s">
        <v>136</v>
      </c>
      <c r="I3314" s="4" t="s">
        <v>65</v>
      </c>
      <c r="J3314" s="5">
        <v>42535</v>
      </c>
      <c r="K3314" s="12">
        <f>Ventas[[#This Row],[Unit Price]]*Ventas[[#This Row],[Quantity]]</f>
        <v>217.6</v>
      </c>
      <c r="L3314" s="12">
        <f>Ventas[[#This Row],[Unit Cost]]*Ventas[[#This Row],[Quantity]]</f>
        <v>169.72800000000001</v>
      </c>
      <c r="M3314" s="14">
        <f>Ventas[[#This Row],[Ingresos]]-Ventas[[#This Row],[Costes]]</f>
        <v>47.871999999999986</v>
      </c>
      <c r="N3314" s="14" t="str">
        <f>_xlfn.XLOOKUP(Ventas[[#This Row],[Ship Country]],[1]!Countries[Ship Country],[1]!Countries[Area],"No registrado")</f>
        <v>Sud America</v>
      </c>
      <c r="O3314" s="14" t="str">
        <f>_xlfn.XLOOKUP(Ventas[[#This Row],[Ship Country]],[1]!Countries[Ship Country],[1]!Countries[Continent],"No existe")</f>
        <v>America</v>
      </c>
      <c r="P3314" s="15" t="str">
        <f>_xlfn.XLOOKUP(Ventas[[#This Row],[Category]],[2]!ProdManager[Category],[2]!ProdManager[Prod_Manager])</f>
        <v>Peter Stone</v>
      </c>
      <c r="Q3314" s="15">
        <f>YEAR(Ventas[[#This Row],[Order Date]])</f>
        <v>2016</v>
      </c>
      <c r="R3314" s="15" t="str">
        <f>TEXT(Ventas[[#This Row],[Order Date]],"MMM")</f>
        <v>jun</v>
      </c>
    </row>
    <row r="3315" spans="1:18" x14ac:dyDescent="0.25">
      <c r="A3315" s="6">
        <v>10358</v>
      </c>
      <c r="B3315" s="6" t="s">
        <v>57</v>
      </c>
      <c r="C3315" s="6" t="s">
        <v>29</v>
      </c>
      <c r="D3315" s="6">
        <v>15.2</v>
      </c>
      <c r="E3315" s="6">
        <v>11.096</v>
      </c>
      <c r="F3315" s="6">
        <v>20</v>
      </c>
      <c r="G3315" s="6" t="s">
        <v>204</v>
      </c>
      <c r="H3315" s="6" t="s">
        <v>205</v>
      </c>
      <c r="I3315" s="6" t="s">
        <v>13</v>
      </c>
      <c r="J3315" s="5">
        <v>42564</v>
      </c>
      <c r="K3315" s="12">
        <f>Ventas[[#This Row],[Unit Price]]*Ventas[[#This Row],[Quantity]]</f>
        <v>304</v>
      </c>
      <c r="L3315" s="12">
        <f>Ventas[[#This Row],[Unit Cost]]*Ventas[[#This Row],[Quantity]]</f>
        <v>221.92000000000002</v>
      </c>
      <c r="M3315" s="14">
        <f>Ventas[[#This Row],[Ingresos]]-Ventas[[#This Row],[Costes]]</f>
        <v>82.079999999999984</v>
      </c>
      <c r="N3315" s="14" t="str">
        <f>_xlfn.XLOOKUP(Ventas[[#This Row],[Ship Country]],[1]!Countries[Ship Country],[1]!Countries[Area],"No registrado")</f>
        <v>Nord Europe</v>
      </c>
      <c r="O3315" s="14" t="str">
        <f>_xlfn.XLOOKUP(Ventas[[#This Row],[Ship Country]],[1]!Countries[Ship Country],[1]!Countries[Continent],"No existe")</f>
        <v>Europe</v>
      </c>
      <c r="P3315" s="15" t="str">
        <f>_xlfn.XLOOKUP(Ventas[[#This Row],[Category]],[2]!ProdManager[Category],[2]!ProdManager[Prod_Manager])</f>
        <v>Peter Stone</v>
      </c>
      <c r="Q3315" s="15">
        <f>YEAR(Ventas[[#This Row],[Order Date]])</f>
        <v>2016</v>
      </c>
      <c r="R3315" s="15" t="str">
        <f>TEXT(Ventas[[#This Row],[Order Date]],"MMM")</f>
        <v>jul</v>
      </c>
    </row>
    <row r="3316" spans="1:18" x14ac:dyDescent="0.25">
      <c r="A3316" s="4">
        <v>10358</v>
      </c>
      <c r="B3316" s="4" t="s">
        <v>51</v>
      </c>
      <c r="C3316" s="4" t="s">
        <v>43</v>
      </c>
      <c r="D3316" s="4">
        <v>3.6</v>
      </c>
      <c r="E3316" s="4">
        <v>3.1680000000000001</v>
      </c>
      <c r="F3316" s="4">
        <v>10</v>
      </c>
      <c r="G3316" s="4" t="s">
        <v>204</v>
      </c>
      <c r="H3316" s="4" t="s">
        <v>205</v>
      </c>
      <c r="I3316" s="4" t="s">
        <v>13</v>
      </c>
      <c r="J3316" s="5">
        <v>42494</v>
      </c>
      <c r="K3316" s="12">
        <f>Ventas[[#This Row],[Unit Price]]*Ventas[[#This Row],[Quantity]]</f>
        <v>36</v>
      </c>
      <c r="L3316" s="12">
        <f>Ventas[[#This Row],[Unit Cost]]*Ventas[[#This Row],[Quantity]]</f>
        <v>31.68</v>
      </c>
      <c r="M3316" s="14">
        <f>Ventas[[#This Row],[Ingresos]]-Ventas[[#This Row],[Costes]]</f>
        <v>4.32</v>
      </c>
      <c r="N3316" s="14" t="str">
        <f>_xlfn.XLOOKUP(Ventas[[#This Row],[Ship Country]],[1]!Countries[Ship Country],[1]!Countries[Area],"No registrado")</f>
        <v>Nord Europe</v>
      </c>
      <c r="O3316" s="14" t="str">
        <f>_xlfn.XLOOKUP(Ventas[[#This Row],[Ship Country]],[1]!Countries[Ship Country],[1]!Countries[Continent],"No existe")</f>
        <v>Europe</v>
      </c>
      <c r="P3316" s="15" t="str">
        <f>_xlfn.XLOOKUP(Ventas[[#This Row],[Category]],[2]!ProdManager[Category],[2]!ProdManager[Prod_Manager])</f>
        <v>John Matter</v>
      </c>
      <c r="Q3316" s="15">
        <f>YEAR(Ventas[[#This Row],[Order Date]])</f>
        <v>2016</v>
      </c>
      <c r="R3316" s="15" t="str">
        <f>TEXT(Ventas[[#This Row],[Order Date]],"MMM")</f>
        <v>may</v>
      </c>
    </row>
    <row r="3317" spans="1:18" x14ac:dyDescent="0.25">
      <c r="A3317" s="6">
        <v>10358</v>
      </c>
      <c r="B3317" s="6" t="s">
        <v>140</v>
      </c>
      <c r="C3317" s="6" t="s">
        <v>43</v>
      </c>
      <c r="D3317" s="6">
        <v>11.2</v>
      </c>
      <c r="E3317" s="6">
        <v>10.192</v>
      </c>
      <c r="F3317" s="6">
        <v>10</v>
      </c>
      <c r="G3317" s="6" t="s">
        <v>204</v>
      </c>
      <c r="H3317" s="6" t="s">
        <v>205</v>
      </c>
      <c r="I3317" s="6" t="s">
        <v>13</v>
      </c>
      <c r="J3317" s="5">
        <v>42537</v>
      </c>
      <c r="K3317" s="12">
        <f>Ventas[[#This Row],[Unit Price]]*Ventas[[#This Row],[Quantity]]</f>
        <v>112</v>
      </c>
      <c r="L3317" s="12">
        <f>Ventas[[#This Row],[Unit Cost]]*Ventas[[#This Row],[Quantity]]</f>
        <v>101.92</v>
      </c>
      <c r="M3317" s="14">
        <f>Ventas[[#This Row],[Ingresos]]-Ventas[[#This Row],[Costes]]</f>
        <v>10.079999999999998</v>
      </c>
      <c r="N3317" s="14" t="str">
        <f>_xlfn.XLOOKUP(Ventas[[#This Row],[Ship Country]],[1]!Countries[Ship Country],[1]!Countries[Area],"No registrado")</f>
        <v>Nord Europe</v>
      </c>
      <c r="O3317" s="14" t="str">
        <f>_xlfn.XLOOKUP(Ventas[[#This Row],[Ship Country]],[1]!Countries[Ship Country],[1]!Countries[Continent],"No existe")</f>
        <v>Europe</v>
      </c>
      <c r="P3317" s="15" t="str">
        <f>_xlfn.XLOOKUP(Ventas[[#This Row],[Category]],[2]!ProdManager[Category],[2]!ProdManager[Prod_Manager])</f>
        <v>John Matter</v>
      </c>
      <c r="Q3317" s="15">
        <f>YEAR(Ventas[[#This Row],[Order Date]])</f>
        <v>2016</v>
      </c>
      <c r="R3317" s="15" t="str">
        <f>TEXT(Ventas[[#This Row],[Order Date]],"MMM")</f>
        <v>jun</v>
      </c>
    </row>
    <row r="3318" spans="1:18" x14ac:dyDescent="0.25">
      <c r="A3318" s="4">
        <v>10359</v>
      </c>
      <c r="B3318" s="4" t="s">
        <v>40</v>
      </c>
      <c r="C3318" s="4" t="s">
        <v>15</v>
      </c>
      <c r="D3318" s="4">
        <v>27.2</v>
      </c>
      <c r="E3318" s="4">
        <v>21.216000000000001</v>
      </c>
      <c r="F3318" s="4">
        <v>80</v>
      </c>
      <c r="G3318" s="4" t="s">
        <v>210</v>
      </c>
      <c r="H3318" s="4" t="s">
        <v>148</v>
      </c>
      <c r="I3318" s="4" t="s">
        <v>149</v>
      </c>
      <c r="J3318" s="5">
        <v>42633</v>
      </c>
      <c r="K3318" s="12">
        <f>Ventas[[#This Row],[Unit Price]]*Ventas[[#This Row],[Quantity]]</f>
        <v>2176</v>
      </c>
      <c r="L3318" s="12">
        <f>Ventas[[#This Row],[Unit Cost]]*Ventas[[#This Row],[Quantity]]</f>
        <v>1697.2800000000002</v>
      </c>
      <c r="M3318" s="14">
        <f>Ventas[[#This Row],[Ingresos]]-Ventas[[#This Row],[Costes]]</f>
        <v>478.7199999999998</v>
      </c>
      <c r="N3318" s="14" t="str">
        <f>_xlfn.XLOOKUP(Ventas[[#This Row],[Ship Country]],[1]!Countries[Ship Country],[1]!Countries[Area],"No registrado")</f>
        <v>Nord Europe</v>
      </c>
      <c r="O3318" s="14" t="str">
        <f>_xlfn.XLOOKUP(Ventas[[#This Row],[Ship Country]],[1]!Countries[Ship Country],[1]!Countries[Continent],"No existe")</f>
        <v>Europe</v>
      </c>
      <c r="P3318" s="15" t="str">
        <f>_xlfn.XLOOKUP(Ventas[[#This Row],[Category]],[2]!ProdManager[Category],[2]!ProdManager[Prod_Manager])</f>
        <v>Peter Stone</v>
      </c>
      <c r="Q3318" s="15">
        <f>YEAR(Ventas[[#This Row],[Order Date]])</f>
        <v>2016</v>
      </c>
      <c r="R3318" s="15" t="str">
        <f>TEXT(Ventas[[#This Row],[Order Date]],"MMM")</f>
        <v>sep</v>
      </c>
    </row>
    <row r="3319" spans="1:18" x14ac:dyDescent="0.25">
      <c r="A3319" s="6">
        <v>10359</v>
      </c>
      <c r="B3319" s="6" t="s">
        <v>56</v>
      </c>
      <c r="C3319" s="6" t="s">
        <v>35</v>
      </c>
      <c r="D3319" s="6">
        <v>13.9</v>
      </c>
      <c r="E3319" s="6">
        <v>9.3129999999999988</v>
      </c>
      <c r="F3319" s="6">
        <v>56</v>
      </c>
      <c r="G3319" s="6" t="s">
        <v>210</v>
      </c>
      <c r="H3319" s="6" t="s">
        <v>148</v>
      </c>
      <c r="I3319" s="6" t="s">
        <v>149</v>
      </c>
      <c r="J3319" s="5">
        <v>42440</v>
      </c>
      <c r="K3319" s="12">
        <f>Ventas[[#This Row],[Unit Price]]*Ventas[[#This Row],[Quantity]]</f>
        <v>778.4</v>
      </c>
      <c r="L3319" s="12">
        <f>Ventas[[#This Row],[Unit Cost]]*Ventas[[#This Row],[Quantity]]</f>
        <v>521.52799999999991</v>
      </c>
      <c r="M3319" s="14">
        <f>Ventas[[#This Row],[Ingresos]]-Ventas[[#This Row],[Costes]]</f>
        <v>256.87200000000007</v>
      </c>
      <c r="N3319" s="14" t="str">
        <f>_xlfn.XLOOKUP(Ventas[[#This Row],[Ship Country]],[1]!Countries[Ship Country],[1]!Countries[Area],"No registrado")</f>
        <v>Nord Europe</v>
      </c>
      <c r="O3319" s="14" t="str">
        <f>_xlfn.XLOOKUP(Ventas[[#This Row],[Ship Country]],[1]!Countries[Ship Country],[1]!Countries[Continent],"No existe")</f>
        <v>Europe</v>
      </c>
      <c r="P3319" s="15" t="str">
        <f>_xlfn.XLOOKUP(Ventas[[#This Row],[Category]],[2]!ProdManager[Category],[2]!ProdManager[Prod_Manager])</f>
        <v>Lydia Sinn</v>
      </c>
      <c r="Q3319" s="15">
        <f>YEAR(Ventas[[#This Row],[Order Date]])</f>
        <v>2016</v>
      </c>
      <c r="R3319" s="15" t="str">
        <f>TEXT(Ventas[[#This Row],[Order Date]],"MMM")</f>
        <v>mar</v>
      </c>
    </row>
    <row r="3320" spans="1:18" x14ac:dyDescent="0.25">
      <c r="A3320" s="4">
        <v>10359</v>
      </c>
      <c r="B3320" s="4" t="s">
        <v>44</v>
      </c>
      <c r="C3320" s="4" t="s">
        <v>15</v>
      </c>
      <c r="D3320" s="4">
        <v>10</v>
      </c>
      <c r="E3320" s="4">
        <v>7.5</v>
      </c>
      <c r="F3320" s="4">
        <v>70</v>
      </c>
      <c r="G3320" s="4" t="s">
        <v>210</v>
      </c>
      <c r="H3320" s="4" t="s">
        <v>148</v>
      </c>
      <c r="I3320" s="4" t="s">
        <v>149</v>
      </c>
      <c r="J3320" s="5">
        <v>42625</v>
      </c>
      <c r="K3320" s="12">
        <f>Ventas[[#This Row],[Unit Price]]*Ventas[[#This Row],[Quantity]]</f>
        <v>700</v>
      </c>
      <c r="L3320" s="12">
        <f>Ventas[[#This Row],[Unit Cost]]*Ventas[[#This Row],[Quantity]]</f>
        <v>525</v>
      </c>
      <c r="M3320" s="14">
        <f>Ventas[[#This Row],[Ingresos]]-Ventas[[#This Row],[Costes]]</f>
        <v>175</v>
      </c>
      <c r="N3320" s="14" t="str">
        <f>_xlfn.XLOOKUP(Ventas[[#This Row],[Ship Country]],[1]!Countries[Ship Country],[1]!Countries[Area],"No registrado")</f>
        <v>Nord Europe</v>
      </c>
      <c r="O3320" s="14" t="str">
        <f>_xlfn.XLOOKUP(Ventas[[#This Row],[Ship Country]],[1]!Countries[Ship Country],[1]!Countries[Continent],"No existe")</f>
        <v>Europe</v>
      </c>
      <c r="P3320" s="15" t="str">
        <f>_xlfn.XLOOKUP(Ventas[[#This Row],[Category]],[2]!ProdManager[Category],[2]!ProdManager[Prod_Manager])</f>
        <v>Peter Stone</v>
      </c>
      <c r="Q3320" s="15">
        <f>YEAR(Ventas[[#This Row],[Order Date]])</f>
        <v>2016</v>
      </c>
      <c r="R3320" s="15" t="str">
        <f>TEXT(Ventas[[#This Row],[Order Date]],"MMM")</f>
        <v>sep</v>
      </c>
    </row>
    <row r="3321" spans="1:18" x14ac:dyDescent="0.25">
      <c r="A3321" s="6">
        <v>10360</v>
      </c>
      <c r="B3321" s="6" t="s">
        <v>121</v>
      </c>
      <c r="C3321" s="6" t="s">
        <v>18</v>
      </c>
      <c r="D3321" s="6">
        <v>36.4</v>
      </c>
      <c r="E3321" s="6">
        <v>29.484000000000002</v>
      </c>
      <c r="F3321" s="6">
        <v>30</v>
      </c>
      <c r="G3321" s="6" t="s">
        <v>92</v>
      </c>
      <c r="H3321" s="6" t="s">
        <v>93</v>
      </c>
      <c r="I3321" s="6" t="s">
        <v>13</v>
      </c>
      <c r="J3321" s="5">
        <v>42571</v>
      </c>
      <c r="K3321" s="12">
        <f>Ventas[[#This Row],[Unit Price]]*Ventas[[#This Row],[Quantity]]</f>
        <v>1092</v>
      </c>
      <c r="L3321" s="12">
        <f>Ventas[[#This Row],[Unit Cost]]*Ventas[[#This Row],[Quantity]]</f>
        <v>884.5200000000001</v>
      </c>
      <c r="M3321" s="14">
        <f>Ventas[[#This Row],[Ingresos]]-Ventas[[#This Row],[Costes]]</f>
        <v>207.4799999999999</v>
      </c>
      <c r="N3321" s="14" t="str">
        <f>_xlfn.XLOOKUP(Ventas[[#This Row],[Ship Country]],[1]!Countries[Ship Country],[1]!Countries[Area],"No registrado")</f>
        <v>Nord Europe</v>
      </c>
      <c r="O3321" s="14" t="str">
        <f>_xlfn.XLOOKUP(Ventas[[#This Row],[Ship Country]],[1]!Countries[Ship Country],[1]!Countries[Continent],"No existe")</f>
        <v>Europe</v>
      </c>
      <c r="P3321" s="15" t="str">
        <f>_xlfn.XLOOKUP(Ventas[[#This Row],[Category]],[2]!ProdManager[Category],[2]!ProdManager[Prod_Manager])</f>
        <v>Marc Caine</v>
      </c>
      <c r="Q3321" s="15">
        <f>YEAR(Ventas[[#This Row],[Order Date]])</f>
        <v>2016</v>
      </c>
      <c r="R3321" s="15" t="str">
        <f>TEXT(Ventas[[#This Row],[Order Date]],"MMM")</f>
        <v>jul</v>
      </c>
    </row>
    <row r="3322" spans="1:18" x14ac:dyDescent="0.25">
      <c r="A3322" s="4">
        <v>10360</v>
      </c>
      <c r="B3322" s="4" t="s">
        <v>102</v>
      </c>
      <c r="C3322" s="4" t="s">
        <v>46</v>
      </c>
      <c r="D3322" s="4">
        <v>99</v>
      </c>
      <c r="E3322" s="4">
        <v>74.25</v>
      </c>
      <c r="F3322" s="4">
        <v>35</v>
      </c>
      <c r="G3322" s="4" t="s">
        <v>92</v>
      </c>
      <c r="H3322" s="4" t="s">
        <v>93</v>
      </c>
      <c r="I3322" s="4" t="s">
        <v>13</v>
      </c>
      <c r="J3322" s="5">
        <v>42515</v>
      </c>
      <c r="K3322" s="12">
        <f>Ventas[[#This Row],[Unit Price]]*Ventas[[#This Row],[Quantity]]</f>
        <v>3465</v>
      </c>
      <c r="L3322" s="12">
        <f>Ventas[[#This Row],[Unit Cost]]*Ventas[[#This Row],[Quantity]]</f>
        <v>2598.75</v>
      </c>
      <c r="M3322" s="14">
        <f>Ventas[[#This Row],[Ingresos]]-Ventas[[#This Row],[Costes]]</f>
        <v>866.25</v>
      </c>
      <c r="N3322" s="14" t="str">
        <f>_xlfn.XLOOKUP(Ventas[[#This Row],[Ship Country]],[1]!Countries[Ship Country],[1]!Countries[Area],"No registrado")</f>
        <v>Nord Europe</v>
      </c>
      <c r="O3322" s="14" t="str">
        <f>_xlfn.XLOOKUP(Ventas[[#This Row],[Ship Country]],[1]!Countries[Ship Country],[1]!Countries[Continent],"No existe")</f>
        <v>Europe</v>
      </c>
      <c r="P3322" s="15" t="str">
        <f>_xlfn.XLOOKUP(Ventas[[#This Row],[Category]],[2]!ProdManager[Category],[2]!ProdManager[Prod_Manager])</f>
        <v>John Matter</v>
      </c>
      <c r="Q3322" s="15">
        <f>YEAR(Ventas[[#This Row],[Order Date]])</f>
        <v>2016</v>
      </c>
      <c r="R3322" s="15" t="str">
        <f>TEXT(Ventas[[#This Row],[Order Date]],"MMM")</f>
        <v>may</v>
      </c>
    </row>
    <row r="3323" spans="1:18" x14ac:dyDescent="0.25">
      <c r="A3323" s="6">
        <v>10360</v>
      </c>
      <c r="B3323" s="6" t="s">
        <v>188</v>
      </c>
      <c r="C3323" s="6" t="s">
        <v>43</v>
      </c>
      <c r="D3323" s="6">
        <v>210.8</v>
      </c>
      <c r="E3323" s="6">
        <v>187.61200000000002</v>
      </c>
      <c r="F3323" s="6">
        <v>10</v>
      </c>
      <c r="G3323" s="6" t="s">
        <v>92</v>
      </c>
      <c r="H3323" s="6" t="s">
        <v>93</v>
      </c>
      <c r="I3323" s="6" t="s">
        <v>13</v>
      </c>
      <c r="J3323" s="5">
        <v>42665</v>
      </c>
      <c r="K3323" s="12">
        <f>Ventas[[#This Row],[Unit Price]]*Ventas[[#This Row],[Quantity]]</f>
        <v>2108</v>
      </c>
      <c r="L3323" s="12">
        <f>Ventas[[#This Row],[Unit Cost]]*Ventas[[#This Row],[Quantity]]</f>
        <v>1876.1200000000003</v>
      </c>
      <c r="M3323" s="14">
        <f>Ventas[[#This Row],[Ingresos]]-Ventas[[#This Row],[Costes]]</f>
        <v>231.87999999999965</v>
      </c>
      <c r="N3323" s="14" t="str">
        <f>_xlfn.XLOOKUP(Ventas[[#This Row],[Ship Country]],[1]!Countries[Ship Country],[1]!Countries[Area],"No registrado")</f>
        <v>Nord Europe</v>
      </c>
      <c r="O3323" s="14" t="str">
        <f>_xlfn.XLOOKUP(Ventas[[#This Row],[Ship Country]],[1]!Countries[Ship Country],[1]!Countries[Continent],"No existe")</f>
        <v>Europe</v>
      </c>
      <c r="P3323" s="15" t="str">
        <f>_xlfn.XLOOKUP(Ventas[[#This Row],[Category]],[2]!ProdManager[Category],[2]!ProdManager[Prod_Manager])</f>
        <v>John Matter</v>
      </c>
      <c r="Q3323" s="15">
        <f>YEAR(Ventas[[#This Row],[Order Date]])</f>
        <v>2016</v>
      </c>
      <c r="R3323" s="15" t="str">
        <f>TEXT(Ventas[[#This Row],[Order Date]],"MMM")</f>
        <v>oct</v>
      </c>
    </row>
    <row r="3324" spans="1:18" x14ac:dyDescent="0.25">
      <c r="A3324" s="4">
        <v>10360</v>
      </c>
      <c r="B3324" s="4" t="s">
        <v>41</v>
      </c>
      <c r="C3324" s="4" t="s">
        <v>35</v>
      </c>
      <c r="D3324" s="4">
        <v>16</v>
      </c>
      <c r="E3324" s="4">
        <v>10.559999999999999</v>
      </c>
      <c r="F3324" s="4">
        <v>35</v>
      </c>
      <c r="G3324" s="4" t="s">
        <v>92</v>
      </c>
      <c r="H3324" s="4" t="s">
        <v>93</v>
      </c>
      <c r="I3324" s="4" t="s">
        <v>13</v>
      </c>
      <c r="J3324" s="5">
        <v>42422</v>
      </c>
      <c r="K3324" s="12">
        <f>Ventas[[#This Row],[Unit Price]]*Ventas[[#This Row],[Quantity]]</f>
        <v>560</v>
      </c>
      <c r="L3324" s="12">
        <f>Ventas[[#This Row],[Unit Cost]]*Ventas[[#This Row],[Quantity]]</f>
        <v>369.59999999999997</v>
      </c>
      <c r="M3324" s="14">
        <f>Ventas[[#This Row],[Ingresos]]-Ventas[[#This Row],[Costes]]</f>
        <v>190.40000000000003</v>
      </c>
      <c r="N3324" s="14" t="str">
        <f>_xlfn.XLOOKUP(Ventas[[#This Row],[Ship Country]],[1]!Countries[Ship Country],[1]!Countries[Area],"No registrado")</f>
        <v>Nord Europe</v>
      </c>
      <c r="O3324" s="14" t="str">
        <f>_xlfn.XLOOKUP(Ventas[[#This Row],[Ship Country]],[1]!Countries[Ship Country],[1]!Countries[Continent],"No existe")</f>
        <v>Europe</v>
      </c>
      <c r="P3324" s="15" t="str">
        <f>_xlfn.XLOOKUP(Ventas[[#This Row],[Category]],[2]!ProdManager[Category],[2]!ProdManager[Prod_Manager])</f>
        <v>Lydia Sinn</v>
      </c>
      <c r="Q3324" s="15">
        <f>YEAR(Ventas[[#This Row],[Order Date]])</f>
        <v>2016</v>
      </c>
      <c r="R3324" s="15" t="str">
        <f>TEXT(Ventas[[#This Row],[Order Date]],"MMM")</f>
        <v>feb</v>
      </c>
    </row>
    <row r="3325" spans="1:18" x14ac:dyDescent="0.25">
      <c r="A3325" s="6">
        <v>10360</v>
      </c>
      <c r="B3325" s="6" t="s">
        <v>145</v>
      </c>
      <c r="C3325" s="6" t="s">
        <v>46</v>
      </c>
      <c r="D3325" s="6">
        <v>5.9</v>
      </c>
      <c r="E3325" s="6">
        <v>4.5430000000000001</v>
      </c>
      <c r="F3325" s="6">
        <v>28</v>
      </c>
      <c r="G3325" s="6" t="s">
        <v>92</v>
      </c>
      <c r="H3325" s="6" t="s">
        <v>93</v>
      </c>
      <c r="I3325" s="6" t="s">
        <v>13</v>
      </c>
      <c r="J3325" s="5">
        <v>42517</v>
      </c>
      <c r="K3325" s="12">
        <f>Ventas[[#This Row],[Unit Price]]*Ventas[[#This Row],[Quantity]]</f>
        <v>165.20000000000002</v>
      </c>
      <c r="L3325" s="12">
        <f>Ventas[[#This Row],[Unit Cost]]*Ventas[[#This Row],[Quantity]]</f>
        <v>127.20400000000001</v>
      </c>
      <c r="M3325" s="14">
        <f>Ventas[[#This Row],[Ingresos]]-Ventas[[#This Row],[Costes]]</f>
        <v>37.996000000000009</v>
      </c>
      <c r="N3325" s="14" t="str">
        <f>_xlfn.XLOOKUP(Ventas[[#This Row],[Ship Country]],[1]!Countries[Ship Country],[1]!Countries[Area],"No registrado")</f>
        <v>Nord Europe</v>
      </c>
      <c r="O3325" s="14" t="str">
        <f>_xlfn.XLOOKUP(Ventas[[#This Row],[Ship Country]],[1]!Countries[Ship Country],[1]!Countries[Continent],"No existe")</f>
        <v>Europe</v>
      </c>
      <c r="P3325" s="15" t="str">
        <f>_xlfn.XLOOKUP(Ventas[[#This Row],[Category]],[2]!ProdManager[Category],[2]!ProdManager[Prod_Manager])</f>
        <v>John Matter</v>
      </c>
      <c r="Q3325" s="15">
        <f>YEAR(Ventas[[#This Row],[Order Date]])</f>
        <v>2016</v>
      </c>
      <c r="R3325" s="15" t="str">
        <f>TEXT(Ventas[[#This Row],[Order Date]],"MMM")</f>
        <v>may</v>
      </c>
    </row>
    <row r="3326" spans="1:18" x14ac:dyDescent="0.25">
      <c r="A3326" s="4">
        <v>10361</v>
      </c>
      <c r="B3326" s="4" t="s">
        <v>42</v>
      </c>
      <c r="C3326" s="4" t="s">
        <v>43</v>
      </c>
      <c r="D3326" s="4">
        <v>14.4</v>
      </c>
      <c r="E3326" s="4">
        <v>12.672000000000001</v>
      </c>
      <c r="F3326" s="4">
        <v>54</v>
      </c>
      <c r="G3326" s="4" t="s">
        <v>110</v>
      </c>
      <c r="H3326" s="4" t="s">
        <v>111</v>
      </c>
      <c r="I3326" s="4" t="s">
        <v>21</v>
      </c>
      <c r="J3326" s="5">
        <v>42557</v>
      </c>
      <c r="K3326" s="12">
        <f>Ventas[[#This Row],[Unit Price]]*Ventas[[#This Row],[Quantity]]</f>
        <v>777.6</v>
      </c>
      <c r="L3326" s="12">
        <f>Ventas[[#This Row],[Unit Cost]]*Ventas[[#This Row],[Quantity]]</f>
        <v>684.28800000000001</v>
      </c>
      <c r="M3326" s="14">
        <f>Ventas[[#This Row],[Ingresos]]-Ventas[[#This Row],[Costes]]</f>
        <v>93.312000000000012</v>
      </c>
      <c r="N3326" s="14" t="str">
        <f>_xlfn.XLOOKUP(Ventas[[#This Row],[Ship Country]],[1]!Countries[Ship Country],[1]!Countries[Area],"No registrado")</f>
        <v>Nord Europe</v>
      </c>
      <c r="O3326" s="14" t="str">
        <f>_xlfn.XLOOKUP(Ventas[[#This Row],[Ship Country]],[1]!Countries[Ship Country],[1]!Countries[Continent],"No existe")</f>
        <v>Europe</v>
      </c>
      <c r="P3326" s="15" t="str">
        <f>_xlfn.XLOOKUP(Ventas[[#This Row],[Category]],[2]!ProdManager[Category],[2]!ProdManager[Prod_Manager])</f>
        <v>John Matter</v>
      </c>
      <c r="Q3326" s="15">
        <f>YEAR(Ventas[[#This Row],[Order Date]])</f>
        <v>2016</v>
      </c>
      <c r="R3326" s="15" t="str">
        <f>TEXT(Ventas[[#This Row],[Order Date]],"MMM")</f>
        <v>jul</v>
      </c>
    </row>
    <row r="3327" spans="1:18" x14ac:dyDescent="0.25">
      <c r="A3327" s="6">
        <v>10361</v>
      </c>
      <c r="B3327" s="6" t="s">
        <v>40</v>
      </c>
      <c r="C3327" s="6" t="s">
        <v>15</v>
      </c>
      <c r="D3327" s="6">
        <v>27.2</v>
      </c>
      <c r="E3327" s="6">
        <v>21.216000000000001</v>
      </c>
      <c r="F3327" s="6">
        <v>55</v>
      </c>
      <c r="G3327" s="6" t="s">
        <v>110</v>
      </c>
      <c r="H3327" s="6" t="s">
        <v>111</v>
      </c>
      <c r="I3327" s="6" t="s">
        <v>21</v>
      </c>
      <c r="J3327" s="5">
        <v>42726</v>
      </c>
      <c r="K3327" s="12">
        <f>Ventas[[#This Row],[Unit Price]]*Ventas[[#This Row],[Quantity]]</f>
        <v>1496</v>
      </c>
      <c r="L3327" s="12">
        <f>Ventas[[#This Row],[Unit Cost]]*Ventas[[#This Row],[Quantity]]</f>
        <v>1166.8800000000001</v>
      </c>
      <c r="M3327" s="14">
        <f>Ventas[[#This Row],[Ingresos]]-Ventas[[#This Row],[Costes]]</f>
        <v>329.11999999999989</v>
      </c>
      <c r="N3327" s="14" t="str">
        <f>_xlfn.XLOOKUP(Ventas[[#This Row],[Ship Country]],[1]!Countries[Ship Country],[1]!Countries[Area],"No registrado")</f>
        <v>Nord Europe</v>
      </c>
      <c r="O3327" s="14" t="str">
        <f>_xlfn.XLOOKUP(Ventas[[#This Row],[Ship Country]],[1]!Countries[Ship Country],[1]!Countries[Continent],"No existe")</f>
        <v>Europe</v>
      </c>
      <c r="P3327" s="15" t="str">
        <f>_xlfn.XLOOKUP(Ventas[[#This Row],[Category]],[2]!ProdManager[Category],[2]!ProdManager[Prod_Manager])</f>
        <v>Peter Stone</v>
      </c>
      <c r="Q3327" s="15">
        <f>YEAR(Ventas[[#This Row],[Order Date]])</f>
        <v>2016</v>
      </c>
      <c r="R3327" s="15" t="str">
        <f>TEXT(Ventas[[#This Row],[Order Date]],"MMM")</f>
        <v>dic</v>
      </c>
    </row>
    <row r="3328" spans="1:18" x14ac:dyDescent="0.25">
      <c r="A3328" s="4">
        <v>10362</v>
      </c>
      <c r="B3328" s="4" t="s">
        <v>22</v>
      </c>
      <c r="C3328" s="4" t="s">
        <v>18</v>
      </c>
      <c r="D3328" s="4">
        <v>42.4</v>
      </c>
      <c r="E3328" s="4">
        <v>34.768000000000001</v>
      </c>
      <c r="F3328" s="4">
        <v>20</v>
      </c>
      <c r="G3328" s="4" t="s">
        <v>190</v>
      </c>
      <c r="H3328" s="4" t="s">
        <v>191</v>
      </c>
      <c r="I3328" s="4" t="s">
        <v>13</v>
      </c>
      <c r="J3328" s="5">
        <v>42696</v>
      </c>
      <c r="K3328" s="12">
        <f>Ventas[[#This Row],[Unit Price]]*Ventas[[#This Row],[Quantity]]</f>
        <v>848</v>
      </c>
      <c r="L3328" s="12">
        <f>Ventas[[#This Row],[Unit Cost]]*Ventas[[#This Row],[Quantity]]</f>
        <v>695.36</v>
      </c>
      <c r="M3328" s="14">
        <f>Ventas[[#This Row],[Ingresos]]-Ventas[[#This Row],[Costes]]</f>
        <v>152.63999999999999</v>
      </c>
      <c r="N3328" s="14" t="str">
        <f>_xlfn.XLOOKUP(Ventas[[#This Row],[Ship Country]],[1]!Countries[Ship Country],[1]!Countries[Area],"No registrado")</f>
        <v>Nord Europe</v>
      </c>
      <c r="O3328" s="14" t="str">
        <f>_xlfn.XLOOKUP(Ventas[[#This Row],[Ship Country]],[1]!Countries[Ship Country],[1]!Countries[Continent],"No existe")</f>
        <v>Europe</v>
      </c>
      <c r="P3328" s="15" t="str">
        <f>_xlfn.XLOOKUP(Ventas[[#This Row],[Category]],[2]!ProdManager[Category],[2]!ProdManager[Prod_Manager])</f>
        <v>Marc Caine</v>
      </c>
      <c r="Q3328" s="15">
        <f>YEAR(Ventas[[#This Row],[Order Date]])</f>
        <v>2016</v>
      </c>
      <c r="R3328" s="15" t="str">
        <f>TEXT(Ventas[[#This Row],[Order Date]],"MMM")</f>
        <v>nov</v>
      </c>
    </row>
    <row r="3329" spans="1:18" x14ac:dyDescent="0.25">
      <c r="A3329" s="6">
        <v>10362</v>
      </c>
      <c r="B3329" s="6" t="s">
        <v>145</v>
      </c>
      <c r="C3329" s="6" t="s">
        <v>46</v>
      </c>
      <c r="D3329" s="6">
        <v>5.9</v>
      </c>
      <c r="E3329" s="6">
        <v>4.4250000000000007</v>
      </c>
      <c r="F3329" s="6">
        <v>24</v>
      </c>
      <c r="G3329" s="6" t="s">
        <v>190</v>
      </c>
      <c r="H3329" s="6" t="s">
        <v>191</v>
      </c>
      <c r="I3329" s="6" t="s">
        <v>13</v>
      </c>
      <c r="J3329" s="5">
        <v>42709</v>
      </c>
      <c r="K3329" s="12">
        <f>Ventas[[#This Row],[Unit Price]]*Ventas[[#This Row],[Quantity]]</f>
        <v>141.60000000000002</v>
      </c>
      <c r="L3329" s="12">
        <f>Ventas[[#This Row],[Unit Cost]]*Ventas[[#This Row],[Quantity]]</f>
        <v>106.20000000000002</v>
      </c>
      <c r="M3329" s="14">
        <f>Ventas[[#This Row],[Ingresos]]-Ventas[[#This Row],[Costes]]</f>
        <v>35.400000000000006</v>
      </c>
      <c r="N3329" s="14" t="str">
        <f>_xlfn.XLOOKUP(Ventas[[#This Row],[Ship Country]],[1]!Countries[Ship Country],[1]!Countries[Area],"No registrado")</f>
        <v>Nord Europe</v>
      </c>
      <c r="O3329" s="14" t="str">
        <f>_xlfn.XLOOKUP(Ventas[[#This Row],[Ship Country]],[1]!Countries[Ship Country],[1]!Countries[Continent],"No existe")</f>
        <v>Europe</v>
      </c>
      <c r="P3329" s="15" t="str">
        <f>_xlfn.XLOOKUP(Ventas[[#This Row],[Category]],[2]!ProdManager[Category],[2]!ProdManager[Prod_Manager])</f>
        <v>John Matter</v>
      </c>
      <c r="Q3329" s="15">
        <f>YEAR(Ventas[[#This Row],[Order Date]])</f>
        <v>2016</v>
      </c>
      <c r="R3329" s="15" t="str">
        <f>TEXT(Ventas[[#This Row],[Order Date]],"MMM")</f>
        <v>dic</v>
      </c>
    </row>
    <row r="3330" spans="1:18" x14ac:dyDescent="0.25">
      <c r="A3330" s="4">
        <v>10362</v>
      </c>
      <c r="B3330" s="4" t="s">
        <v>181</v>
      </c>
      <c r="C3330" s="4" t="s">
        <v>35</v>
      </c>
      <c r="D3330" s="4">
        <v>11.2</v>
      </c>
      <c r="E3330" s="4">
        <v>7.3919999999999986</v>
      </c>
      <c r="F3330" s="4">
        <v>50</v>
      </c>
      <c r="G3330" s="4" t="s">
        <v>190</v>
      </c>
      <c r="H3330" s="4" t="s">
        <v>191</v>
      </c>
      <c r="I3330" s="4" t="s">
        <v>13</v>
      </c>
      <c r="J3330" s="5">
        <v>42595</v>
      </c>
      <c r="K3330" s="12">
        <f>Ventas[[#This Row],[Unit Price]]*Ventas[[#This Row],[Quantity]]</f>
        <v>560</v>
      </c>
      <c r="L3330" s="12">
        <f>Ventas[[#This Row],[Unit Cost]]*Ventas[[#This Row],[Quantity]]</f>
        <v>369.59999999999991</v>
      </c>
      <c r="M3330" s="14">
        <f>Ventas[[#This Row],[Ingresos]]-Ventas[[#This Row],[Costes]]</f>
        <v>190.40000000000009</v>
      </c>
      <c r="N3330" s="14" t="str">
        <f>_xlfn.XLOOKUP(Ventas[[#This Row],[Ship Country]],[1]!Countries[Ship Country],[1]!Countries[Area],"No registrado")</f>
        <v>Nord Europe</v>
      </c>
      <c r="O3330" s="14" t="str">
        <f>_xlfn.XLOOKUP(Ventas[[#This Row],[Ship Country]],[1]!Countries[Ship Country],[1]!Countries[Continent],"No existe")</f>
        <v>Europe</v>
      </c>
      <c r="P3330" s="15" t="str">
        <f>_xlfn.XLOOKUP(Ventas[[#This Row],[Category]],[2]!ProdManager[Category],[2]!ProdManager[Prod_Manager])</f>
        <v>Lydia Sinn</v>
      </c>
      <c r="Q3330" s="15">
        <f>YEAR(Ventas[[#This Row],[Order Date]])</f>
        <v>2016</v>
      </c>
      <c r="R3330" s="15" t="str">
        <f>TEXT(Ventas[[#This Row],[Order Date]],"MMM")</f>
        <v>ago</v>
      </c>
    </row>
    <row r="3331" spans="1:18" x14ac:dyDescent="0.25">
      <c r="A3331" s="6">
        <v>10363</v>
      </c>
      <c r="B3331" s="6" t="s">
        <v>44</v>
      </c>
      <c r="C3331" s="6" t="s">
        <v>15</v>
      </c>
      <c r="D3331" s="6">
        <v>10</v>
      </c>
      <c r="E3331" s="6">
        <v>8.5</v>
      </c>
      <c r="F3331" s="6">
        <v>20</v>
      </c>
      <c r="G3331" s="6" t="s">
        <v>211</v>
      </c>
      <c r="H3331" s="6" t="s">
        <v>212</v>
      </c>
      <c r="I3331" s="6" t="s">
        <v>21</v>
      </c>
      <c r="J3331" s="5">
        <v>42528</v>
      </c>
      <c r="K3331" s="12">
        <f>Ventas[[#This Row],[Unit Price]]*Ventas[[#This Row],[Quantity]]</f>
        <v>200</v>
      </c>
      <c r="L3331" s="12">
        <f>Ventas[[#This Row],[Unit Cost]]*Ventas[[#This Row],[Quantity]]</f>
        <v>170</v>
      </c>
      <c r="M3331" s="14">
        <f>Ventas[[#This Row],[Ingresos]]-Ventas[[#This Row],[Costes]]</f>
        <v>30</v>
      </c>
      <c r="N3331" s="14" t="str">
        <f>_xlfn.XLOOKUP(Ventas[[#This Row],[Ship Country]],[1]!Countries[Ship Country],[1]!Countries[Area],"No registrado")</f>
        <v>Nord Europe</v>
      </c>
      <c r="O3331" s="14" t="str">
        <f>_xlfn.XLOOKUP(Ventas[[#This Row],[Ship Country]],[1]!Countries[Ship Country],[1]!Countries[Continent],"No existe")</f>
        <v>Europe</v>
      </c>
      <c r="P3331" s="15" t="str">
        <f>_xlfn.XLOOKUP(Ventas[[#This Row],[Category]],[2]!ProdManager[Category],[2]!ProdManager[Prod_Manager])</f>
        <v>Peter Stone</v>
      </c>
      <c r="Q3331" s="15">
        <f>YEAR(Ventas[[#This Row],[Order Date]])</f>
        <v>2016</v>
      </c>
      <c r="R3331" s="15" t="str">
        <f>TEXT(Ventas[[#This Row],[Order Date]],"MMM")</f>
        <v>jun</v>
      </c>
    </row>
    <row r="3332" spans="1:18" x14ac:dyDescent="0.25">
      <c r="A3332" s="4">
        <v>10363</v>
      </c>
      <c r="B3332" s="4" t="s">
        <v>129</v>
      </c>
      <c r="C3332" s="4" t="s">
        <v>43</v>
      </c>
      <c r="D3332" s="4">
        <v>6.2</v>
      </c>
      <c r="E3332" s="4">
        <v>5.5180000000000007</v>
      </c>
      <c r="F3332" s="4">
        <v>12</v>
      </c>
      <c r="G3332" s="4" t="s">
        <v>211</v>
      </c>
      <c r="H3332" s="4" t="s">
        <v>212</v>
      </c>
      <c r="I3332" s="4" t="s">
        <v>21</v>
      </c>
      <c r="J3332" s="5">
        <v>42405</v>
      </c>
      <c r="K3332" s="12">
        <f>Ventas[[#This Row],[Unit Price]]*Ventas[[#This Row],[Quantity]]</f>
        <v>74.400000000000006</v>
      </c>
      <c r="L3332" s="12">
        <f>Ventas[[#This Row],[Unit Cost]]*Ventas[[#This Row],[Quantity]]</f>
        <v>66.216000000000008</v>
      </c>
      <c r="M3332" s="14">
        <f>Ventas[[#This Row],[Ingresos]]-Ventas[[#This Row],[Costes]]</f>
        <v>8.1839999999999975</v>
      </c>
      <c r="N3332" s="14" t="str">
        <f>_xlfn.XLOOKUP(Ventas[[#This Row],[Ship Country]],[1]!Countries[Ship Country],[1]!Countries[Area],"No registrado")</f>
        <v>Nord Europe</v>
      </c>
      <c r="O3332" s="14" t="str">
        <f>_xlfn.XLOOKUP(Ventas[[#This Row],[Ship Country]],[1]!Countries[Ship Country],[1]!Countries[Continent],"No existe")</f>
        <v>Europe</v>
      </c>
      <c r="P3332" s="15" t="str">
        <f>_xlfn.XLOOKUP(Ventas[[#This Row],[Category]],[2]!ProdManager[Category],[2]!ProdManager[Prod_Manager])</f>
        <v>John Matter</v>
      </c>
      <c r="Q3332" s="15">
        <f>YEAR(Ventas[[#This Row],[Order Date]])</f>
        <v>2016</v>
      </c>
      <c r="R3332" s="15" t="str">
        <f>TEXT(Ventas[[#This Row],[Order Date]],"MMM")</f>
        <v>feb</v>
      </c>
    </row>
    <row r="3333" spans="1:18" x14ac:dyDescent="0.25">
      <c r="A3333" s="6">
        <v>10363</v>
      </c>
      <c r="B3333" s="6" t="s">
        <v>101</v>
      </c>
      <c r="C3333" s="6" t="s">
        <v>43</v>
      </c>
      <c r="D3333" s="6">
        <v>14.4</v>
      </c>
      <c r="E3333" s="6">
        <v>13.104000000000001</v>
      </c>
      <c r="F3333" s="6">
        <v>12</v>
      </c>
      <c r="G3333" s="6" t="s">
        <v>211</v>
      </c>
      <c r="H3333" s="6" t="s">
        <v>212</v>
      </c>
      <c r="I3333" s="6" t="s">
        <v>21</v>
      </c>
      <c r="J3333" s="5">
        <v>42385</v>
      </c>
      <c r="K3333" s="12">
        <f>Ventas[[#This Row],[Unit Price]]*Ventas[[#This Row],[Quantity]]</f>
        <v>172.8</v>
      </c>
      <c r="L3333" s="12">
        <f>Ventas[[#This Row],[Unit Cost]]*Ventas[[#This Row],[Quantity]]</f>
        <v>157.24800000000002</v>
      </c>
      <c r="M3333" s="14">
        <f>Ventas[[#This Row],[Ingresos]]-Ventas[[#This Row],[Costes]]</f>
        <v>15.551999999999992</v>
      </c>
      <c r="N3333" s="14" t="str">
        <f>_xlfn.XLOOKUP(Ventas[[#This Row],[Ship Country]],[1]!Countries[Ship Country],[1]!Countries[Area],"No registrado")</f>
        <v>Nord Europe</v>
      </c>
      <c r="O3333" s="14" t="str">
        <f>_xlfn.XLOOKUP(Ventas[[#This Row],[Ship Country]],[1]!Countries[Ship Country],[1]!Countries[Continent],"No existe")</f>
        <v>Europe</v>
      </c>
      <c r="P3333" s="15" t="str">
        <f>_xlfn.XLOOKUP(Ventas[[#This Row],[Category]],[2]!ProdManager[Category],[2]!ProdManager[Prod_Manager])</f>
        <v>John Matter</v>
      </c>
      <c r="Q3333" s="15">
        <f>YEAR(Ventas[[#This Row],[Order Date]])</f>
        <v>2016</v>
      </c>
      <c r="R3333" s="15" t="str">
        <f>TEXT(Ventas[[#This Row],[Order Date]],"MMM")</f>
        <v>ene</v>
      </c>
    </row>
    <row r="3334" spans="1:18" x14ac:dyDescent="0.25">
      <c r="A3334" s="4">
        <v>10364</v>
      </c>
      <c r="B3334" s="4" t="s">
        <v>113</v>
      </c>
      <c r="C3334" s="4" t="s">
        <v>15</v>
      </c>
      <c r="D3334" s="4">
        <v>17.2</v>
      </c>
      <c r="E3334" s="4">
        <v>13.76</v>
      </c>
      <c r="F3334" s="4">
        <v>5</v>
      </c>
      <c r="G3334" s="4" t="s">
        <v>213</v>
      </c>
      <c r="H3334" s="4" t="s">
        <v>148</v>
      </c>
      <c r="I3334" s="4" t="s">
        <v>149</v>
      </c>
      <c r="J3334" s="5">
        <v>42720</v>
      </c>
      <c r="K3334" s="12">
        <f>Ventas[[#This Row],[Unit Price]]*Ventas[[#This Row],[Quantity]]</f>
        <v>86</v>
      </c>
      <c r="L3334" s="12">
        <f>Ventas[[#This Row],[Unit Cost]]*Ventas[[#This Row],[Quantity]]</f>
        <v>68.8</v>
      </c>
      <c r="M3334" s="14">
        <f>Ventas[[#This Row],[Ingresos]]-Ventas[[#This Row],[Costes]]</f>
        <v>17.200000000000003</v>
      </c>
      <c r="N3334" s="14" t="str">
        <f>_xlfn.XLOOKUP(Ventas[[#This Row],[Ship Country]],[1]!Countries[Ship Country],[1]!Countries[Area],"No registrado")</f>
        <v>Nord Europe</v>
      </c>
      <c r="O3334" s="14" t="str">
        <f>_xlfn.XLOOKUP(Ventas[[#This Row],[Ship Country]],[1]!Countries[Ship Country],[1]!Countries[Continent],"No existe")</f>
        <v>Europe</v>
      </c>
      <c r="P3334" s="15" t="str">
        <f>_xlfn.XLOOKUP(Ventas[[#This Row],[Category]],[2]!ProdManager[Category],[2]!ProdManager[Prod_Manager])</f>
        <v>Peter Stone</v>
      </c>
      <c r="Q3334" s="15">
        <f>YEAR(Ventas[[#This Row],[Order Date]])</f>
        <v>2016</v>
      </c>
      <c r="R3334" s="15" t="str">
        <f>TEXT(Ventas[[#This Row],[Order Date]],"MMM")</f>
        <v>dic</v>
      </c>
    </row>
    <row r="3335" spans="1:18" x14ac:dyDescent="0.25">
      <c r="A3335" s="6">
        <v>10364</v>
      </c>
      <c r="B3335" s="6" t="s">
        <v>155</v>
      </c>
      <c r="C3335" s="6" t="s">
        <v>15</v>
      </c>
      <c r="D3335" s="6">
        <v>28.8</v>
      </c>
      <c r="E3335" s="6">
        <v>24.48</v>
      </c>
      <c r="F3335" s="6">
        <v>30</v>
      </c>
      <c r="G3335" s="6" t="s">
        <v>213</v>
      </c>
      <c r="H3335" s="6" t="s">
        <v>148</v>
      </c>
      <c r="I3335" s="6" t="s">
        <v>149</v>
      </c>
      <c r="J3335" s="5">
        <v>42398</v>
      </c>
      <c r="K3335" s="12">
        <f>Ventas[[#This Row],[Unit Price]]*Ventas[[#This Row],[Quantity]]</f>
        <v>864</v>
      </c>
      <c r="L3335" s="12">
        <f>Ventas[[#This Row],[Unit Cost]]*Ventas[[#This Row],[Quantity]]</f>
        <v>734.4</v>
      </c>
      <c r="M3335" s="14">
        <f>Ventas[[#This Row],[Ingresos]]-Ventas[[#This Row],[Costes]]</f>
        <v>129.60000000000002</v>
      </c>
      <c r="N3335" s="14" t="str">
        <f>_xlfn.XLOOKUP(Ventas[[#This Row],[Ship Country]],[1]!Countries[Ship Country],[1]!Countries[Area],"No registrado")</f>
        <v>Nord Europe</v>
      </c>
      <c r="O3335" s="14" t="str">
        <f>_xlfn.XLOOKUP(Ventas[[#This Row],[Ship Country]],[1]!Countries[Ship Country],[1]!Countries[Continent],"No existe")</f>
        <v>Europe</v>
      </c>
      <c r="P3335" s="15" t="str">
        <f>_xlfn.XLOOKUP(Ventas[[#This Row],[Category]],[2]!ProdManager[Category],[2]!ProdManager[Prod_Manager])</f>
        <v>Peter Stone</v>
      </c>
      <c r="Q3335" s="15">
        <f>YEAR(Ventas[[#This Row],[Order Date]])</f>
        <v>2016</v>
      </c>
      <c r="R3335" s="15" t="str">
        <f>TEXT(Ventas[[#This Row],[Order Date]],"MMM")</f>
        <v>ene</v>
      </c>
    </row>
    <row r="3336" spans="1:18" x14ac:dyDescent="0.25">
      <c r="A3336" s="4">
        <v>10365</v>
      </c>
      <c r="B3336" s="4" t="s">
        <v>16</v>
      </c>
      <c r="C3336" s="4" t="s">
        <v>15</v>
      </c>
      <c r="D3336" s="4">
        <v>16.8</v>
      </c>
      <c r="E3336" s="4">
        <v>13.776000000000002</v>
      </c>
      <c r="F3336" s="4">
        <v>24</v>
      </c>
      <c r="G3336" s="4" t="s">
        <v>214</v>
      </c>
      <c r="H3336" s="4" t="s">
        <v>73</v>
      </c>
      <c r="I3336" s="4" t="s">
        <v>74</v>
      </c>
      <c r="J3336" s="5">
        <v>42612</v>
      </c>
      <c r="K3336" s="12">
        <f>Ventas[[#This Row],[Unit Price]]*Ventas[[#This Row],[Quantity]]</f>
        <v>403.20000000000005</v>
      </c>
      <c r="L3336" s="12">
        <f>Ventas[[#This Row],[Unit Cost]]*Ventas[[#This Row],[Quantity]]</f>
        <v>330.62400000000002</v>
      </c>
      <c r="M3336" s="14">
        <f>Ventas[[#This Row],[Ingresos]]-Ventas[[#This Row],[Costes]]</f>
        <v>72.576000000000022</v>
      </c>
      <c r="N3336" s="14" t="str">
        <f>_xlfn.XLOOKUP(Ventas[[#This Row],[Ship Country]],[1]!Countries[Ship Country],[1]!Countries[Area],"No registrado")</f>
        <v>Sud America</v>
      </c>
      <c r="O3336" s="14" t="str">
        <f>_xlfn.XLOOKUP(Ventas[[#This Row],[Ship Country]],[1]!Countries[Ship Country],[1]!Countries[Continent],"No existe")</f>
        <v>America</v>
      </c>
      <c r="P3336" s="15" t="str">
        <f>_xlfn.XLOOKUP(Ventas[[#This Row],[Category]],[2]!ProdManager[Category],[2]!ProdManager[Prod_Manager])</f>
        <v>Peter Stone</v>
      </c>
      <c r="Q3336" s="15">
        <f>YEAR(Ventas[[#This Row],[Order Date]])</f>
        <v>2016</v>
      </c>
      <c r="R3336" s="15" t="str">
        <f>TEXT(Ventas[[#This Row],[Order Date]],"MMM")</f>
        <v>ago</v>
      </c>
    </row>
    <row r="3337" spans="1:18" x14ac:dyDescent="0.25">
      <c r="A3337" s="6">
        <v>10366</v>
      </c>
      <c r="B3337" s="6" t="s">
        <v>61</v>
      </c>
      <c r="C3337" s="6" t="s">
        <v>24</v>
      </c>
      <c r="D3337" s="6">
        <v>10.4</v>
      </c>
      <c r="E3337" s="6">
        <v>8.5280000000000005</v>
      </c>
      <c r="F3337" s="6">
        <v>5</v>
      </c>
      <c r="G3337" s="6" t="s">
        <v>215</v>
      </c>
      <c r="H3337" s="6" t="s">
        <v>216</v>
      </c>
      <c r="I3337" s="6" t="s">
        <v>133</v>
      </c>
      <c r="J3337" s="5">
        <v>42591</v>
      </c>
      <c r="K3337" s="12">
        <f>Ventas[[#This Row],[Unit Price]]*Ventas[[#This Row],[Quantity]]</f>
        <v>52</v>
      </c>
      <c r="L3337" s="12">
        <f>Ventas[[#This Row],[Unit Cost]]*Ventas[[#This Row],[Quantity]]</f>
        <v>42.64</v>
      </c>
      <c r="M3337" s="14">
        <f>Ventas[[#This Row],[Ingresos]]-Ventas[[#This Row],[Costes]]</f>
        <v>9.36</v>
      </c>
      <c r="N3337" s="14" t="str">
        <f>_xlfn.XLOOKUP(Ventas[[#This Row],[Ship Country]],[1]!Countries[Ship Country],[1]!Countries[Area],"No registrado")</f>
        <v>Sud Europe</v>
      </c>
      <c r="O3337" s="14" t="str">
        <f>_xlfn.XLOOKUP(Ventas[[#This Row],[Ship Country]],[1]!Countries[Ship Country],[1]!Countries[Continent],"No existe")</f>
        <v>Europe</v>
      </c>
      <c r="P3337" s="15" t="str">
        <f>_xlfn.XLOOKUP(Ventas[[#This Row],[Category]],[2]!ProdManager[Category],[2]!ProdManager[Prod_Manager])</f>
        <v>Lydia Sinn</v>
      </c>
      <c r="Q3337" s="15">
        <f>YEAR(Ventas[[#This Row],[Order Date]])</f>
        <v>2016</v>
      </c>
      <c r="R3337" s="15" t="str">
        <f>TEXT(Ventas[[#This Row],[Order Date]],"MMM")</f>
        <v>ago</v>
      </c>
    </row>
    <row r="3338" spans="1:18" x14ac:dyDescent="0.25">
      <c r="A3338" s="4">
        <v>10366</v>
      </c>
      <c r="B3338" s="4" t="s">
        <v>23</v>
      </c>
      <c r="C3338" s="4" t="s">
        <v>24</v>
      </c>
      <c r="D3338" s="4">
        <v>16.8</v>
      </c>
      <c r="E3338" s="4">
        <v>13.272000000000002</v>
      </c>
      <c r="F3338" s="4">
        <v>5</v>
      </c>
      <c r="G3338" s="4" t="s">
        <v>215</v>
      </c>
      <c r="H3338" s="4" t="s">
        <v>216</v>
      </c>
      <c r="I3338" s="4" t="s">
        <v>133</v>
      </c>
      <c r="J3338" s="5">
        <v>42648</v>
      </c>
      <c r="K3338" s="12">
        <f>Ventas[[#This Row],[Unit Price]]*Ventas[[#This Row],[Quantity]]</f>
        <v>84</v>
      </c>
      <c r="L3338" s="12">
        <f>Ventas[[#This Row],[Unit Cost]]*Ventas[[#This Row],[Quantity]]</f>
        <v>66.360000000000014</v>
      </c>
      <c r="M3338" s="14">
        <f>Ventas[[#This Row],[Ingresos]]-Ventas[[#This Row],[Costes]]</f>
        <v>17.639999999999986</v>
      </c>
      <c r="N3338" s="14" t="str">
        <f>_xlfn.XLOOKUP(Ventas[[#This Row],[Ship Country]],[1]!Countries[Ship Country],[1]!Countries[Area],"No registrado")</f>
        <v>Sud Europe</v>
      </c>
      <c r="O3338" s="14" t="str">
        <f>_xlfn.XLOOKUP(Ventas[[#This Row],[Ship Country]],[1]!Countries[Ship Country],[1]!Countries[Continent],"No existe")</f>
        <v>Europe</v>
      </c>
      <c r="P3338" s="15" t="str">
        <f>_xlfn.XLOOKUP(Ventas[[#This Row],[Category]],[2]!ProdManager[Category],[2]!ProdManager[Prod_Manager])</f>
        <v>Lydia Sinn</v>
      </c>
      <c r="Q3338" s="15">
        <f>YEAR(Ventas[[#This Row],[Order Date]])</f>
        <v>2016</v>
      </c>
      <c r="R3338" s="15" t="str">
        <f>TEXT(Ventas[[#This Row],[Order Date]],"MMM")</f>
        <v>oct</v>
      </c>
    </row>
    <row r="3339" spans="1:18" x14ac:dyDescent="0.25">
      <c r="A3339" s="6">
        <v>10367</v>
      </c>
      <c r="B3339" s="6" t="s">
        <v>140</v>
      </c>
      <c r="C3339" s="6" t="s">
        <v>43</v>
      </c>
      <c r="D3339" s="6">
        <v>11.2</v>
      </c>
      <c r="E3339" s="6">
        <v>10.08</v>
      </c>
      <c r="F3339" s="6">
        <v>36</v>
      </c>
      <c r="G3339" s="6" t="s">
        <v>217</v>
      </c>
      <c r="H3339" s="6" t="s">
        <v>218</v>
      </c>
      <c r="I3339" s="6" t="s">
        <v>200</v>
      </c>
      <c r="J3339" s="5">
        <v>42574</v>
      </c>
      <c r="K3339" s="12">
        <f>Ventas[[#This Row],[Unit Price]]*Ventas[[#This Row],[Quantity]]</f>
        <v>403.2</v>
      </c>
      <c r="L3339" s="12">
        <f>Ventas[[#This Row],[Unit Cost]]*Ventas[[#This Row],[Quantity]]</f>
        <v>362.88</v>
      </c>
      <c r="M3339" s="14">
        <f>Ventas[[#This Row],[Ingresos]]-Ventas[[#This Row],[Costes]]</f>
        <v>40.319999999999993</v>
      </c>
      <c r="N3339" s="14" t="str">
        <f>_xlfn.XLOOKUP(Ventas[[#This Row],[Ship Country]],[1]!Countries[Ship Country],[1]!Countries[Area],"No registrado")</f>
        <v>Nord Europe</v>
      </c>
      <c r="O3339" s="14" t="str">
        <f>_xlfn.XLOOKUP(Ventas[[#This Row],[Ship Country]],[1]!Countries[Ship Country],[1]!Countries[Continent],"No existe")</f>
        <v>Europe</v>
      </c>
      <c r="P3339" s="15" t="str">
        <f>_xlfn.XLOOKUP(Ventas[[#This Row],[Category]],[2]!ProdManager[Category],[2]!ProdManager[Prod_Manager])</f>
        <v>John Matter</v>
      </c>
      <c r="Q3339" s="15">
        <f>YEAR(Ventas[[#This Row],[Order Date]])</f>
        <v>2016</v>
      </c>
      <c r="R3339" s="15" t="str">
        <f>TEXT(Ventas[[#This Row],[Order Date]],"MMM")</f>
        <v>jul</v>
      </c>
    </row>
    <row r="3340" spans="1:18" x14ac:dyDescent="0.25">
      <c r="A3340" s="4">
        <v>10367</v>
      </c>
      <c r="B3340" s="4" t="s">
        <v>145</v>
      </c>
      <c r="C3340" s="4" t="s">
        <v>46</v>
      </c>
      <c r="D3340" s="4">
        <v>5.9</v>
      </c>
      <c r="E3340" s="4">
        <v>4.5430000000000001</v>
      </c>
      <c r="F3340" s="4">
        <v>18</v>
      </c>
      <c r="G3340" s="4" t="s">
        <v>217</v>
      </c>
      <c r="H3340" s="4" t="s">
        <v>218</v>
      </c>
      <c r="I3340" s="4" t="s">
        <v>200</v>
      </c>
      <c r="J3340" s="5">
        <v>42712</v>
      </c>
      <c r="K3340" s="12">
        <f>Ventas[[#This Row],[Unit Price]]*Ventas[[#This Row],[Quantity]]</f>
        <v>106.2</v>
      </c>
      <c r="L3340" s="12">
        <f>Ventas[[#This Row],[Unit Cost]]*Ventas[[#This Row],[Quantity]]</f>
        <v>81.774000000000001</v>
      </c>
      <c r="M3340" s="14">
        <f>Ventas[[#This Row],[Ingresos]]-Ventas[[#This Row],[Costes]]</f>
        <v>24.426000000000002</v>
      </c>
      <c r="N3340" s="14" t="str">
        <f>_xlfn.XLOOKUP(Ventas[[#This Row],[Ship Country]],[1]!Countries[Ship Country],[1]!Countries[Area],"No registrado")</f>
        <v>Nord Europe</v>
      </c>
      <c r="O3340" s="14" t="str">
        <f>_xlfn.XLOOKUP(Ventas[[#This Row],[Ship Country]],[1]!Countries[Ship Country],[1]!Countries[Continent],"No existe")</f>
        <v>Europe</v>
      </c>
      <c r="P3340" s="15" t="str">
        <f>_xlfn.XLOOKUP(Ventas[[#This Row],[Category]],[2]!ProdManager[Category],[2]!ProdManager[Prod_Manager])</f>
        <v>John Matter</v>
      </c>
      <c r="Q3340" s="15">
        <f>YEAR(Ventas[[#This Row],[Order Date]])</f>
        <v>2016</v>
      </c>
      <c r="R3340" s="15" t="str">
        <f>TEXT(Ventas[[#This Row],[Order Date]],"MMM")</f>
        <v>dic</v>
      </c>
    </row>
    <row r="3341" spans="1:18" x14ac:dyDescent="0.25">
      <c r="A3341" s="6">
        <v>10367</v>
      </c>
      <c r="B3341" s="6" t="s">
        <v>23</v>
      </c>
      <c r="C3341" s="6" t="s">
        <v>24</v>
      </c>
      <c r="D3341" s="6">
        <v>16.8</v>
      </c>
      <c r="E3341" s="6">
        <v>13.272000000000002</v>
      </c>
      <c r="F3341" s="6">
        <v>15</v>
      </c>
      <c r="G3341" s="6" t="s">
        <v>217</v>
      </c>
      <c r="H3341" s="6" t="s">
        <v>218</v>
      </c>
      <c r="I3341" s="6" t="s">
        <v>200</v>
      </c>
      <c r="J3341" s="5">
        <v>42378</v>
      </c>
      <c r="K3341" s="12">
        <f>Ventas[[#This Row],[Unit Price]]*Ventas[[#This Row],[Quantity]]</f>
        <v>252</v>
      </c>
      <c r="L3341" s="12">
        <f>Ventas[[#This Row],[Unit Cost]]*Ventas[[#This Row],[Quantity]]</f>
        <v>199.08000000000004</v>
      </c>
      <c r="M3341" s="14">
        <f>Ventas[[#This Row],[Ingresos]]-Ventas[[#This Row],[Costes]]</f>
        <v>52.919999999999959</v>
      </c>
      <c r="N3341" s="14" t="str">
        <f>_xlfn.XLOOKUP(Ventas[[#This Row],[Ship Country]],[1]!Countries[Ship Country],[1]!Countries[Area],"No registrado")</f>
        <v>Nord Europe</v>
      </c>
      <c r="O3341" s="14" t="str">
        <f>_xlfn.XLOOKUP(Ventas[[#This Row],[Ship Country]],[1]!Countries[Ship Country],[1]!Countries[Continent],"No existe")</f>
        <v>Europe</v>
      </c>
      <c r="P3341" s="15" t="str">
        <f>_xlfn.XLOOKUP(Ventas[[#This Row],[Category]],[2]!ProdManager[Category],[2]!ProdManager[Prod_Manager])</f>
        <v>Lydia Sinn</v>
      </c>
      <c r="Q3341" s="15">
        <f>YEAR(Ventas[[#This Row],[Order Date]])</f>
        <v>2016</v>
      </c>
      <c r="R3341" s="15" t="str">
        <f>TEXT(Ventas[[#This Row],[Order Date]],"MMM")</f>
        <v>ene</v>
      </c>
    </row>
    <row r="3342" spans="1:18" x14ac:dyDescent="0.25">
      <c r="A3342" s="4">
        <v>10367</v>
      </c>
      <c r="B3342" s="4" t="s">
        <v>61</v>
      </c>
      <c r="C3342" s="4" t="s">
        <v>24</v>
      </c>
      <c r="D3342" s="4">
        <v>10.4</v>
      </c>
      <c r="E3342" s="4">
        <v>7.6959999999999997</v>
      </c>
      <c r="F3342" s="4">
        <v>7</v>
      </c>
      <c r="G3342" s="4" t="s">
        <v>217</v>
      </c>
      <c r="H3342" s="4" t="s">
        <v>218</v>
      </c>
      <c r="I3342" s="4" t="s">
        <v>200</v>
      </c>
      <c r="J3342" s="5">
        <v>42414</v>
      </c>
      <c r="K3342" s="12">
        <f>Ventas[[#This Row],[Unit Price]]*Ventas[[#This Row],[Quantity]]</f>
        <v>72.8</v>
      </c>
      <c r="L3342" s="12">
        <f>Ventas[[#This Row],[Unit Cost]]*Ventas[[#This Row],[Quantity]]</f>
        <v>53.872</v>
      </c>
      <c r="M3342" s="14">
        <f>Ventas[[#This Row],[Ingresos]]-Ventas[[#This Row],[Costes]]</f>
        <v>18.927999999999997</v>
      </c>
      <c r="N3342" s="14" t="str">
        <f>_xlfn.XLOOKUP(Ventas[[#This Row],[Ship Country]],[1]!Countries[Ship Country],[1]!Countries[Area],"No registrado")</f>
        <v>Nord Europe</v>
      </c>
      <c r="O3342" s="14" t="str">
        <f>_xlfn.XLOOKUP(Ventas[[#This Row],[Ship Country]],[1]!Countries[Ship Country],[1]!Countries[Continent],"No existe")</f>
        <v>Europe</v>
      </c>
      <c r="P3342" s="15" t="str">
        <f>_xlfn.XLOOKUP(Ventas[[#This Row],[Category]],[2]!ProdManager[Category],[2]!ProdManager[Prod_Manager])</f>
        <v>Lydia Sinn</v>
      </c>
      <c r="Q3342" s="15">
        <f>YEAR(Ventas[[#This Row],[Order Date]])</f>
        <v>2016</v>
      </c>
      <c r="R3342" s="15" t="str">
        <f>TEXT(Ventas[[#This Row],[Order Date]],"MMM")</f>
        <v>feb</v>
      </c>
    </row>
    <row r="3343" spans="1:18" x14ac:dyDescent="0.25">
      <c r="A3343" s="6">
        <v>10368</v>
      </c>
      <c r="B3343" s="6" t="s">
        <v>71</v>
      </c>
      <c r="C3343" s="6" t="s">
        <v>35</v>
      </c>
      <c r="D3343" s="6">
        <v>8</v>
      </c>
      <c r="E3343" s="6">
        <v>5.2</v>
      </c>
      <c r="F3343" s="6">
        <v>5</v>
      </c>
      <c r="G3343" s="6" t="s">
        <v>66</v>
      </c>
      <c r="H3343" s="6" t="s">
        <v>67</v>
      </c>
      <c r="I3343" s="6" t="s">
        <v>68</v>
      </c>
      <c r="J3343" s="5">
        <v>42687</v>
      </c>
      <c r="K3343" s="12">
        <f>Ventas[[#This Row],[Unit Price]]*Ventas[[#This Row],[Quantity]]</f>
        <v>40</v>
      </c>
      <c r="L3343" s="12">
        <f>Ventas[[#This Row],[Unit Cost]]*Ventas[[#This Row],[Quantity]]</f>
        <v>26</v>
      </c>
      <c r="M3343" s="14">
        <f>Ventas[[#This Row],[Ingresos]]-Ventas[[#This Row],[Costes]]</f>
        <v>14</v>
      </c>
      <c r="N3343" s="14" t="str">
        <f>_xlfn.XLOOKUP(Ventas[[#This Row],[Ship Country]],[1]!Countries[Ship Country],[1]!Countries[Area],"No registrado")</f>
        <v>Nord Europe</v>
      </c>
      <c r="O3343" s="14" t="str">
        <f>_xlfn.XLOOKUP(Ventas[[#This Row],[Ship Country]],[1]!Countries[Ship Country],[1]!Countries[Continent],"No existe")</f>
        <v>Europe</v>
      </c>
      <c r="P3343" s="15" t="str">
        <f>_xlfn.XLOOKUP(Ventas[[#This Row],[Category]],[2]!ProdManager[Category],[2]!ProdManager[Prod_Manager])</f>
        <v>Lydia Sinn</v>
      </c>
      <c r="Q3343" s="15">
        <f>YEAR(Ventas[[#This Row],[Order Date]])</f>
        <v>2016</v>
      </c>
      <c r="R3343" s="15" t="str">
        <f>TEXT(Ventas[[#This Row],[Order Date]],"MMM")</f>
        <v>nov</v>
      </c>
    </row>
    <row r="3344" spans="1:18" x14ac:dyDescent="0.25">
      <c r="A3344" s="4">
        <v>10368</v>
      </c>
      <c r="B3344" s="4" t="s">
        <v>150</v>
      </c>
      <c r="C3344" s="4" t="s">
        <v>10</v>
      </c>
      <c r="D3344" s="4">
        <v>26.6</v>
      </c>
      <c r="E3344" s="4">
        <v>20.482000000000003</v>
      </c>
      <c r="F3344" s="4">
        <v>35</v>
      </c>
      <c r="G3344" s="4" t="s">
        <v>66</v>
      </c>
      <c r="H3344" s="4" t="s">
        <v>67</v>
      </c>
      <c r="I3344" s="4" t="s">
        <v>68</v>
      </c>
      <c r="J3344" s="5">
        <v>42452</v>
      </c>
      <c r="K3344" s="12">
        <f>Ventas[[#This Row],[Unit Price]]*Ventas[[#This Row],[Quantity]]</f>
        <v>931</v>
      </c>
      <c r="L3344" s="12">
        <f>Ventas[[#This Row],[Unit Cost]]*Ventas[[#This Row],[Quantity]]</f>
        <v>716.87000000000012</v>
      </c>
      <c r="M3344" s="14">
        <f>Ventas[[#This Row],[Ingresos]]-Ventas[[#This Row],[Costes]]</f>
        <v>214.12999999999988</v>
      </c>
      <c r="N3344" s="14" t="str">
        <f>_xlfn.XLOOKUP(Ventas[[#This Row],[Ship Country]],[1]!Countries[Ship Country],[1]!Countries[Area],"No registrado")</f>
        <v>Nord Europe</v>
      </c>
      <c r="O3344" s="14" t="str">
        <f>_xlfn.XLOOKUP(Ventas[[#This Row],[Ship Country]],[1]!Countries[Ship Country],[1]!Countries[Continent],"No existe")</f>
        <v>Europe</v>
      </c>
      <c r="P3344" s="15" t="str">
        <f>_xlfn.XLOOKUP(Ventas[[#This Row],[Category]],[2]!ProdManager[Category],[2]!ProdManager[Prod_Manager])</f>
        <v>Marc Caine</v>
      </c>
      <c r="Q3344" s="15">
        <f>YEAR(Ventas[[#This Row],[Order Date]])</f>
        <v>2016</v>
      </c>
      <c r="R3344" s="15" t="str">
        <f>TEXT(Ventas[[#This Row],[Order Date]],"MMM")</f>
        <v>mar</v>
      </c>
    </row>
    <row r="3345" spans="1:18" x14ac:dyDescent="0.25">
      <c r="A3345" s="6">
        <v>10368</v>
      </c>
      <c r="B3345" s="6" t="s">
        <v>121</v>
      </c>
      <c r="C3345" s="6" t="s">
        <v>18</v>
      </c>
      <c r="D3345" s="6">
        <v>36.4</v>
      </c>
      <c r="E3345" s="6">
        <v>28.756</v>
      </c>
      <c r="F3345" s="6">
        <v>13</v>
      </c>
      <c r="G3345" s="6" t="s">
        <v>66</v>
      </c>
      <c r="H3345" s="6" t="s">
        <v>67</v>
      </c>
      <c r="I3345" s="6" t="s">
        <v>68</v>
      </c>
      <c r="J3345" s="5">
        <v>42445</v>
      </c>
      <c r="K3345" s="12">
        <f>Ventas[[#This Row],[Unit Price]]*Ventas[[#This Row],[Quantity]]</f>
        <v>473.2</v>
      </c>
      <c r="L3345" s="12">
        <f>Ventas[[#This Row],[Unit Cost]]*Ventas[[#This Row],[Quantity]]</f>
        <v>373.82799999999997</v>
      </c>
      <c r="M3345" s="14">
        <f>Ventas[[#This Row],[Ingresos]]-Ventas[[#This Row],[Costes]]</f>
        <v>99.372000000000014</v>
      </c>
      <c r="N3345" s="14" t="str">
        <f>_xlfn.XLOOKUP(Ventas[[#This Row],[Ship Country]],[1]!Countries[Ship Country],[1]!Countries[Area],"No registrado")</f>
        <v>Nord Europe</v>
      </c>
      <c r="O3345" s="14" t="str">
        <f>_xlfn.XLOOKUP(Ventas[[#This Row],[Ship Country]],[1]!Countries[Ship Country],[1]!Countries[Continent],"No existe")</f>
        <v>Europe</v>
      </c>
      <c r="P3345" s="15" t="str">
        <f>_xlfn.XLOOKUP(Ventas[[#This Row],[Category]],[2]!ProdManager[Category],[2]!ProdManager[Prod_Manager])</f>
        <v>Marc Caine</v>
      </c>
      <c r="Q3345" s="15">
        <f>YEAR(Ventas[[#This Row],[Order Date]])</f>
        <v>2016</v>
      </c>
      <c r="R3345" s="15" t="str">
        <f>TEXT(Ventas[[#This Row],[Order Date]],"MMM")</f>
        <v>mar</v>
      </c>
    </row>
    <row r="3346" spans="1:18" x14ac:dyDescent="0.25">
      <c r="A3346" s="4">
        <v>10368</v>
      </c>
      <c r="B3346" s="4" t="s">
        <v>33</v>
      </c>
      <c r="C3346" s="4" t="s">
        <v>10</v>
      </c>
      <c r="D3346" s="4">
        <v>15.6</v>
      </c>
      <c r="E3346" s="4">
        <v>12.48</v>
      </c>
      <c r="F3346" s="4">
        <v>25</v>
      </c>
      <c r="G3346" s="4" t="s">
        <v>66</v>
      </c>
      <c r="H3346" s="4" t="s">
        <v>67</v>
      </c>
      <c r="I3346" s="4" t="s">
        <v>68</v>
      </c>
      <c r="J3346" s="5">
        <v>42478</v>
      </c>
      <c r="K3346" s="12">
        <f>Ventas[[#This Row],[Unit Price]]*Ventas[[#This Row],[Quantity]]</f>
        <v>390</v>
      </c>
      <c r="L3346" s="12">
        <f>Ventas[[#This Row],[Unit Cost]]*Ventas[[#This Row],[Quantity]]</f>
        <v>312</v>
      </c>
      <c r="M3346" s="14">
        <f>Ventas[[#This Row],[Ingresos]]-Ventas[[#This Row],[Costes]]</f>
        <v>78</v>
      </c>
      <c r="N3346" s="14" t="str">
        <f>_xlfn.XLOOKUP(Ventas[[#This Row],[Ship Country]],[1]!Countries[Ship Country],[1]!Countries[Area],"No registrado")</f>
        <v>Nord Europe</v>
      </c>
      <c r="O3346" s="14" t="str">
        <f>_xlfn.XLOOKUP(Ventas[[#This Row],[Ship Country]],[1]!Countries[Ship Country],[1]!Countries[Continent],"No existe")</f>
        <v>Europe</v>
      </c>
      <c r="P3346" s="15" t="str">
        <f>_xlfn.XLOOKUP(Ventas[[#This Row],[Category]],[2]!ProdManager[Category],[2]!ProdManager[Prod_Manager])</f>
        <v>Marc Caine</v>
      </c>
      <c r="Q3346" s="15">
        <f>YEAR(Ventas[[#This Row],[Order Date]])</f>
        <v>2016</v>
      </c>
      <c r="R3346" s="15" t="str">
        <f>TEXT(Ventas[[#This Row],[Order Date]],"MMM")</f>
        <v>abr</v>
      </c>
    </row>
    <row r="3347" spans="1:18" x14ac:dyDescent="0.25">
      <c r="A3347" s="6">
        <v>10369</v>
      </c>
      <c r="B3347" s="6" t="s">
        <v>102</v>
      </c>
      <c r="C3347" s="6" t="s">
        <v>46</v>
      </c>
      <c r="D3347" s="6">
        <v>99</v>
      </c>
      <c r="E3347" s="6">
        <v>81.180000000000007</v>
      </c>
      <c r="F3347" s="6">
        <v>20</v>
      </c>
      <c r="G3347" s="6" t="s">
        <v>108</v>
      </c>
      <c r="H3347" s="6" t="s">
        <v>109</v>
      </c>
      <c r="I3347" s="6" t="s">
        <v>84</v>
      </c>
      <c r="J3347" s="5">
        <v>42692</v>
      </c>
      <c r="K3347" s="12">
        <f>Ventas[[#This Row],[Unit Price]]*Ventas[[#This Row],[Quantity]]</f>
        <v>1980</v>
      </c>
      <c r="L3347" s="12">
        <f>Ventas[[#This Row],[Unit Cost]]*Ventas[[#This Row],[Quantity]]</f>
        <v>1623.6000000000001</v>
      </c>
      <c r="M3347" s="14">
        <f>Ventas[[#This Row],[Ingresos]]-Ventas[[#This Row],[Costes]]</f>
        <v>356.39999999999986</v>
      </c>
      <c r="N3347" s="14" t="str">
        <f>_xlfn.XLOOKUP(Ventas[[#This Row],[Ship Country]],[1]!Countries[Ship Country],[1]!Countries[Area],"No registrado")</f>
        <v>Nord America</v>
      </c>
      <c r="O3347" s="14" t="str">
        <f>_xlfn.XLOOKUP(Ventas[[#This Row],[Ship Country]],[1]!Countries[Ship Country],[1]!Countries[Continent],"No existe")</f>
        <v>America</v>
      </c>
      <c r="P3347" s="15" t="str">
        <f>_xlfn.XLOOKUP(Ventas[[#This Row],[Category]],[2]!ProdManager[Category],[2]!ProdManager[Prod_Manager])</f>
        <v>John Matter</v>
      </c>
      <c r="Q3347" s="15">
        <f>YEAR(Ventas[[#This Row],[Order Date]])</f>
        <v>2016</v>
      </c>
      <c r="R3347" s="15" t="str">
        <f>TEXT(Ventas[[#This Row],[Order Date]],"MMM")</f>
        <v>nov</v>
      </c>
    </row>
    <row r="3348" spans="1:18" x14ac:dyDescent="0.25">
      <c r="A3348" s="4">
        <v>10369</v>
      </c>
      <c r="B3348" s="4" t="s">
        <v>86</v>
      </c>
      <c r="C3348" s="4" t="s">
        <v>10</v>
      </c>
      <c r="D3348" s="4">
        <v>30.4</v>
      </c>
      <c r="E3348" s="4">
        <v>25.535999999999998</v>
      </c>
      <c r="F3348" s="4">
        <v>18</v>
      </c>
      <c r="G3348" s="4" t="s">
        <v>108</v>
      </c>
      <c r="H3348" s="4" t="s">
        <v>109</v>
      </c>
      <c r="I3348" s="4" t="s">
        <v>84</v>
      </c>
      <c r="J3348" s="5">
        <v>42405</v>
      </c>
      <c r="K3348" s="12">
        <f>Ventas[[#This Row],[Unit Price]]*Ventas[[#This Row],[Quantity]]</f>
        <v>547.19999999999993</v>
      </c>
      <c r="L3348" s="12">
        <f>Ventas[[#This Row],[Unit Cost]]*Ventas[[#This Row],[Quantity]]</f>
        <v>459.64799999999997</v>
      </c>
      <c r="M3348" s="14">
        <f>Ventas[[#This Row],[Ingresos]]-Ventas[[#This Row],[Costes]]</f>
        <v>87.551999999999964</v>
      </c>
      <c r="N3348" s="14" t="str">
        <f>_xlfn.XLOOKUP(Ventas[[#This Row],[Ship Country]],[1]!Countries[Ship Country],[1]!Countries[Area],"No registrado")</f>
        <v>Nord America</v>
      </c>
      <c r="O3348" s="14" t="str">
        <f>_xlfn.XLOOKUP(Ventas[[#This Row],[Ship Country]],[1]!Countries[Ship Country],[1]!Countries[Continent],"No existe")</f>
        <v>America</v>
      </c>
      <c r="P3348" s="15" t="str">
        <f>_xlfn.XLOOKUP(Ventas[[#This Row],[Category]],[2]!ProdManager[Category],[2]!ProdManager[Prod_Manager])</f>
        <v>Marc Caine</v>
      </c>
      <c r="Q3348" s="15">
        <f>YEAR(Ventas[[#This Row],[Order Date]])</f>
        <v>2016</v>
      </c>
      <c r="R3348" s="15" t="str">
        <f>TEXT(Ventas[[#This Row],[Order Date]],"MMM")</f>
        <v>feb</v>
      </c>
    </row>
    <row r="3349" spans="1:18" x14ac:dyDescent="0.25">
      <c r="A3349" s="6">
        <v>10370</v>
      </c>
      <c r="B3349" s="6" t="s">
        <v>138</v>
      </c>
      <c r="C3349" s="6" t="s">
        <v>43</v>
      </c>
      <c r="D3349" s="6">
        <v>14.4</v>
      </c>
      <c r="E3349" s="6">
        <v>12.96</v>
      </c>
      <c r="F3349" s="6">
        <v>15</v>
      </c>
      <c r="G3349" s="6" t="s">
        <v>47</v>
      </c>
      <c r="H3349" s="6" t="s">
        <v>48</v>
      </c>
      <c r="I3349" s="6" t="s">
        <v>49</v>
      </c>
      <c r="J3349" s="5">
        <v>42697</v>
      </c>
      <c r="K3349" s="12">
        <f>Ventas[[#This Row],[Unit Price]]*Ventas[[#This Row],[Quantity]]</f>
        <v>216</v>
      </c>
      <c r="L3349" s="12">
        <f>Ventas[[#This Row],[Unit Cost]]*Ventas[[#This Row],[Quantity]]</f>
        <v>194.4</v>
      </c>
      <c r="M3349" s="14">
        <f>Ventas[[#This Row],[Ingresos]]-Ventas[[#This Row],[Costes]]</f>
        <v>21.599999999999994</v>
      </c>
      <c r="N3349" s="14" t="str">
        <f>_xlfn.XLOOKUP(Ventas[[#This Row],[Ship Country]],[1]!Countries[Ship Country],[1]!Countries[Area],"No registrado")</f>
        <v>Nord Europe</v>
      </c>
      <c r="O3349" s="14" t="str">
        <f>_xlfn.XLOOKUP(Ventas[[#This Row],[Ship Country]],[1]!Countries[Ship Country],[1]!Countries[Continent],"No existe")</f>
        <v>Europe</v>
      </c>
      <c r="P3349" s="15" t="str">
        <f>_xlfn.XLOOKUP(Ventas[[#This Row],[Category]],[2]!ProdManager[Category],[2]!ProdManager[Prod_Manager])</f>
        <v>John Matter</v>
      </c>
      <c r="Q3349" s="15">
        <f>YEAR(Ventas[[#This Row],[Order Date]])</f>
        <v>2016</v>
      </c>
      <c r="R3349" s="15" t="str">
        <f>TEXT(Ventas[[#This Row],[Order Date]],"MMM")</f>
        <v>nov</v>
      </c>
    </row>
    <row r="3350" spans="1:18" x14ac:dyDescent="0.25">
      <c r="A3350" s="4">
        <v>10370</v>
      </c>
      <c r="B3350" s="4" t="s">
        <v>150</v>
      </c>
      <c r="C3350" s="4" t="s">
        <v>10</v>
      </c>
      <c r="D3350" s="4">
        <v>26.6</v>
      </c>
      <c r="E3350" s="4">
        <v>21.546000000000003</v>
      </c>
      <c r="F3350" s="4">
        <v>30</v>
      </c>
      <c r="G3350" s="4" t="s">
        <v>47</v>
      </c>
      <c r="H3350" s="4" t="s">
        <v>48</v>
      </c>
      <c r="I3350" s="4" t="s">
        <v>49</v>
      </c>
      <c r="J3350" s="5">
        <v>42515</v>
      </c>
      <c r="K3350" s="12">
        <f>Ventas[[#This Row],[Unit Price]]*Ventas[[#This Row],[Quantity]]</f>
        <v>798</v>
      </c>
      <c r="L3350" s="12">
        <f>Ventas[[#This Row],[Unit Cost]]*Ventas[[#This Row],[Quantity]]</f>
        <v>646.38000000000011</v>
      </c>
      <c r="M3350" s="14">
        <f>Ventas[[#This Row],[Ingresos]]-Ventas[[#This Row],[Costes]]</f>
        <v>151.61999999999989</v>
      </c>
      <c r="N3350" s="14" t="str">
        <f>_xlfn.XLOOKUP(Ventas[[#This Row],[Ship Country]],[1]!Countries[Ship Country],[1]!Countries[Area],"No registrado")</f>
        <v>Nord Europe</v>
      </c>
      <c r="O3350" s="14" t="str">
        <f>_xlfn.XLOOKUP(Ventas[[#This Row],[Ship Country]],[1]!Countries[Ship Country],[1]!Countries[Continent],"No existe")</f>
        <v>Europe</v>
      </c>
      <c r="P3350" s="15" t="str">
        <f>_xlfn.XLOOKUP(Ventas[[#This Row],[Category]],[2]!ProdManager[Category],[2]!ProdManager[Prod_Manager])</f>
        <v>Marc Caine</v>
      </c>
      <c r="Q3350" s="15">
        <f>YEAR(Ventas[[#This Row],[Order Date]])</f>
        <v>2016</v>
      </c>
      <c r="R3350" s="15" t="str">
        <f>TEXT(Ventas[[#This Row],[Order Date]],"MMM")</f>
        <v>may</v>
      </c>
    </row>
    <row r="3351" spans="1:18" x14ac:dyDescent="0.25">
      <c r="A3351" s="6">
        <v>10370</v>
      </c>
      <c r="B3351" s="6" t="s">
        <v>50</v>
      </c>
      <c r="C3351" s="6" t="s">
        <v>18</v>
      </c>
      <c r="D3351" s="6">
        <v>8</v>
      </c>
      <c r="E3351" s="6">
        <v>6.4</v>
      </c>
      <c r="F3351" s="6">
        <v>20</v>
      </c>
      <c r="G3351" s="6" t="s">
        <v>47</v>
      </c>
      <c r="H3351" s="6" t="s">
        <v>48</v>
      </c>
      <c r="I3351" s="6" t="s">
        <v>49</v>
      </c>
      <c r="J3351" s="5">
        <v>42452</v>
      </c>
      <c r="K3351" s="12">
        <f>Ventas[[#This Row],[Unit Price]]*Ventas[[#This Row],[Quantity]]</f>
        <v>160</v>
      </c>
      <c r="L3351" s="12">
        <f>Ventas[[#This Row],[Unit Cost]]*Ventas[[#This Row],[Quantity]]</f>
        <v>128</v>
      </c>
      <c r="M3351" s="14">
        <f>Ventas[[#This Row],[Ingresos]]-Ventas[[#This Row],[Costes]]</f>
        <v>32</v>
      </c>
      <c r="N3351" s="14" t="str">
        <f>_xlfn.XLOOKUP(Ventas[[#This Row],[Ship Country]],[1]!Countries[Ship Country],[1]!Countries[Area],"No registrado")</f>
        <v>Nord Europe</v>
      </c>
      <c r="O3351" s="14" t="str">
        <f>_xlfn.XLOOKUP(Ventas[[#This Row],[Ship Country]],[1]!Countries[Ship Country],[1]!Countries[Continent],"No existe")</f>
        <v>Europe</v>
      </c>
      <c r="P3351" s="15" t="str">
        <f>_xlfn.XLOOKUP(Ventas[[#This Row],[Category]],[2]!ProdManager[Category],[2]!ProdManager[Prod_Manager])</f>
        <v>Marc Caine</v>
      </c>
      <c r="Q3351" s="15">
        <f>YEAR(Ventas[[#This Row],[Order Date]])</f>
        <v>2016</v>
      </c>
      <c r="R3351" s="15" t="str">
        <f>TEXT(Ventas[[#This Row],[Order Date]],"MMM")</f>
        <v>mar</v>
      </c>
    </row>
    <row r="3352" spans="1:18" x14ac:dyDescent="0.25">
      <c r="A3352" s="4">
        <v>10371</v>
      </c>
      <c r="B3352" s="4" t="s">
        <v>57</v>
      </c>
      <c r="C3352" s="4" t="s">
        <v>29</v>
      </c>
      <c r="D3352" s="4">
        <v>15.2</v>
      </c>
      <c r="E3352" s="4">
        <v>11.247999999999999</v>
      </c>
      <c r="F3352" s="4">
        <v>6</v>
      </c>
      <c r="G3352" s="4" t="s">
        <v>204</v>
      </c>
      <c r="H3352" s="4" t="s">
        <v>205</v>
      </c>
      <c r="I3352" s="4" t="s">
        <v>13</v>
      </c>
      <c r="J3352" s="5">
        <v>42656</v>
      </c>
      <c r="K3352" s="12">
        <f>Ventas[[#This Row],[Unit Price]]*Ventas[[#This Row],[Quantity]]</f>
        <v>91.199999999999989</v>
      </c>
      <c r="L3352" s="12">
        <f>Ventas[[#This Row],[Unit Cost]]*Ventas[[#This Row],[Quantity]]</f>
        <v>67.488</v>
      </c>
      <c r="M3352" s="14">
        <f>Ventas[[#This Row],[Ingresos]]-Ventas[[#This Row],[Costes]]</f>
        <v>23.711999999999989</v>
      </c>
      <c r="N3352" s="14" t="str">
        <f>_xlfn.XLOOKUP(Ventas[[#This Row],[Ship Country]],[1]!Countries[Ship Country],[1]!Countries[Area],"No registrado")</f>
        <v>Nord Europe</v>
      </c>
      <c r="O3352" s="14" t="str">
        <f>_xlfn.XLOOKUP(Ventas[[#This Row],[Ship Country]],[1]!Countries[Ship Country],[1]!Countries[Continent],"No existe")</f>
        <v>Europe</v>
      </c>
      <c r="P3352" s="15" t="str">
        <f>_xlfn.XLOOKUP(Ventas[[#This Row],[Category]],[2]!ProdManager[Category],[2]!ProdManager[Prod_Manager])</f>
        <v>Peter Stone</v>
      </c>
      <c r="Q3352" s="15">
        <f>YEAR(Ventas[[#This Row],[Order Date]])</f>
        <v>2016</v>
      </c>
      <c r="R3352" s="15" t="str">
        <f>TEXT(Ventas[[#This Row],[Order Date]],"MMM")</f>
        <v>oct</v>
      </c>
    </row>
    <row r="3353" spans="1:18" x14ac:dyDescent="0.25">
      <c r="A3353" s="6">
        <v>10372</v>
      </c>
      <c r="B3353" s="6" t="s">
        <v>14</v>
      </c>
      <c r="C3353" s="6" t="s">
        <v>15</v>
      </c>
      <c r="D3353" s="6">
        <v>27.8</v>
      </c>
      <c r="E3353" s="6">
        <v>23.63</v>
      </c>
      <c r="F3353" s="6">
        <v>42</v>
      </c>
      <c r="G3353" s="6" t="s">
        <v>219</v>
      </c>
      <c r="H3353" s="6" t="s">
        <v>152</v>
      </c>
      <c r="I3353" s="6" t="s">
        <v>27</v>
      </c>
      <c r="J3353" s="5">
        <v>42412</v>
      </c>
      <c r="K3353" s="12">
        <f>Ventas[[#This Row],[Unit Price]]*Ventas[[#This Row],[Quantity]]</f>
        <v>1167.6000000000001</v>
      </c>
      <c r="L3353" s="12">
        <f>Ventas[[#This Row],[Unit Cost]]*Ventas[[#This Row],[Quantity]]</f>
        <v>992.45999999999992</v>
      </c>
      <c r="M3353" s="14">
        <f>Ventas[[#This Row],[Ingresos]]-Ventas[[#This Row],[Costes]]</f>
        <v>175.14000000000021</v>
      </c>
      <c r="N3353" s="14" t="str">
        <f>_xlfn.XLOOKUP(Ventas[[#This Row],[Ship Country]],[1]!Countries[Ship Country],[1]!Countries[Area],"No registrado")</f>
        <v>Sud America</v>
      </c>
      <c r="O3353" s="14" t="str">
        <f>_xlfn.XLOOKUP(Ventas[[#This Row],[Ship Country]],[1]!Countries[Ship Country],[1]!Countries[Continent],"No existe")</f>
        <v>America</v>
      </c>
      <c r="P3353" s="15" t="str">
        <f>_xlfn.XLOOKUP(Ventas[[#This Row],[Category]],[2]!ProdManager[Category],[2]!ProdManager[Prod_Manager])</f>
        <v>Peter Stone</v>
      </c>
      <c r="Q3353" s="15">
        <f>YEAR(Ventas[[#This Row],[Order Date]])</f>
        <v>2016</v>
      </c>
      <c r="R3353" s="15" t="str">
        <f>TEXT(Ventas[[#This Row],[Order Date]],"MMM")</f>
        <v>feb</v>
      </c>
    </row>
    <row r="3354" spans="1:18" x14ac:dyDescent="0.25">
      <c r="A3354" s="4">
        <v>10372</v>
      </c>
      <c r="B3354" s="4" t="s">
        <v>40</v>
      </c>
      <c r="C3354" s="4" t="s">
        <v>15</v>
      </c>
      <c r="D3354" s="4">
        <v>27.2</v>
      </c>
      <c r="E3354" s="4">
        <v>22.304000000000002</v>
      </c>
      <c r="F3354" s="4">
        <v>70</v>
      </c>
      <c r="G3354" s="4" t="s">
        <v>219</v>
      </c>
      <c r="H3354" s="4" t="s">
        <v>152</v>
      </c>
      <c r="I3354" s="4" t="s">
        <v>27</v>
      </c>
      <c r="J3354" s="5">
        <v>42661</v>
      </c>
      <c r="K3354" s="12">
        <f>Ventas[[#This Row],[Unit Price]]*Ventas[[#This Row],[Quantity]]</f>
        <v>1904</v>
      </c>
      <c r="L3354" s="12">
        <f>Ventas[[#This Row],[Unit Cost]]*Ventas[[#This Row],[Quantity]]</f>
        <v>1561.2800000000002</v>
      </c>
      <c r="M3354" s="14">
        <f>Ventas[[#This Row],[Ingresos]]-Ventas[[#This Row],[Costes]]</f>
        <v>342.7199999999998</v>
      </c>
      <c r="N3354" s="14" t="str">
        <f>_xlfn.XLOOKUP(Ventas[[#This Row],[Ship Country]],[1]!Countries[Ship Country],[1]!Countries[Area],"No registrado")</f>
        <v>Sud America</v>
      </c>
      <c r="O3354" s="14" t="str">
        <f>_xlfn.XLOOKUP(Ventas[[#This Row],[Ship Country]],[1]!Countries[Ship Country],[1]!Countries[Continent],"No existe")</f>
        <v>America</v>
      </c>
      <c r="P3354" s="15" t="str">
        <f>_xlfn.XLOOKUP(Ventas[[#This Row],[Category]],[2]!ProdManager[Category],[2]!ProdManager[Prod_Manager])</f>
        <v>Peter Stone</v>
      </c>
      <c r="Q3354" s="15">
        <f>YEAR(Ventas[[#This Row],[Order Date]])</f>
        <v>2016</v>
      </c>
      <c r="R3354" s="15" t="str">
        <f>TEXT(Ventas[[#This Row],[Order Date]],"MMM")</f>
        <v>oct</v>
      </c>
    </row>
    <row r="3355" spans="1:18" x14ac:dyDescent="0.25">
      <c r="A3355" s="6">
        <v>10372</v>
      </c>
      <c r="B3355" s="6" t="s">
        <v>34</v>
      </c>
      <c r="C3355" s="6" t="s">
        <v>35</v>
      </c>
      <c r="D3355" s="6">
        <v>64.8</v>
      </c>
      <c r="E3355" s="6">
        <v>44.711999999999996</v>
      </c>
      <c r="F3355" s="6">
        <v>12</v>
      </c>
      <c r="G3355" s="6" t="s">
        <v>219</v>
      </c>
      <c r="H3355" s="6" t="s">
        <v>152</v>
      </c>
      <c r="I3355" s="6" t="s">
        <v>27</v>
      </c>
      <c r="J3355" s="5">
        <v>42476</v>
      </c>
      <c r="K3355" s="12">
        <f>Ventas[[#This Row],[Unit Price]]*Ventas[[#This Row],[Quantity]]</f>
        <v>777.59999999999991</v>
      </c>
      <c r="L3355" s="12">
        <f>Ventas[[#This Row],[Unit Cost]]*Ventas[[#This Row],[Quantity]]</f>
        <v>536.54399999999998</v>
      </c>
      <c r="M3355" s="14">
        <f>Ventas[[#This Row],[Ingresos]]-Ventas[[#This Row],[Costes]]</f>
        <v>241.05599999999993</v>
      </c>
      <c r="N3355" s="14" t="str">
        <f>_xlfn.XLOOKUP(Ventas[[#This Row],[Ship Country]],[1]!Countries[Ship Country],[1]!Countries[Area],"No registrado")</f>
        <v>Sud America</v>
      </c>
      <c r="O3355" s="14" t="str">
        <f>_xlfn.XLOOKUP(Ventas[[#This Row],[Ship Country]],[1]!Countries[Ship Country],[1]!Countries[Continent],"No existe")</f>
        <v>America</v>
      </c>
      <c r="P3355" s="15" t="str">
        <f>_xlfn.XLOOKUP(Ventas[[#This Row],[Category]],[2]!ProdManager[Category],[2]!ProdManager[Prod_Manager])</f>
        <v>Lydia Sinn</v>
      </c>
      <c r="Q3355" s="15">
        <f>YEAR(Ventas[[#This Row],[Order Date]])</f>
        <v>2016</v>
      </c>
      <c r="R3355" s="15" t="str">
        <f>TEXT(Ventas[[#This Row],[Order Date]],"MMM")</f>
        <v>abr</v>
      </c>
    </row>
    <row r="3356" spans="1:18" x14ac:dyDescent="0.25">
      <c r="A3356" s="4">
        <v>10372</v>
      </c>
      <c r="B3356" s="4" t="s">
        <v>188</v>
      </c>
      <c r="C3356" s="4" t="s">
        <v>43</v>
      </c>
      <c r="D3356" s="4">
        <v>210.8</v>
      </c>
      <c r="E3356" s="4">
        <v>193.93600000000001</v>
      </c>
      <c r="F3356" s="4">
        <v>40</v>
      </c>
      <c r="G3356" s="4" t="s">
        <v>219</v>
      </c>
      <c r="H3356" s="4" t="s">
        <v>152</v>
      </c>
      <c r="I3356" s="4" t="s">
        <v>27</v>
      </c>
      <c r="J3356" s="5">
        <v>42598</v>
      </c>
      <c r="K3356" s="12">
        <f>Ventas[[#This Row],[Unit Price]]*Ventas[[#This Row],[Quantity]]</f>
        <v>8432</v>
      </c>
      <c r="L3356" s="12">
        <f>Ventas[[#This Row],[Unit Cost]]*Ventas[[#This Row],[Quantity]]</f>
        <v>7757.4400000000005</v>
      </c>
      <c r="M3356" s="14">
        <f>Ventas[[#This Row],[Ingresos]]-Ventas[[#This Row],[Costes]]</f>
        <v>674.55999999999949</v>
      </c>
      <c r="N3356" s="14" t="str">
        <f>_xlfn.XLOOKUP(Ventas[[#This Row],[Ship Country]],[1]!Countries[Ship Country],[1]!Countries[Area],"No registrado")</f>
        <v>Sud America</v>
      </c>
      <c r="O3356" s="14" t="str">
        <f>_xlfn.XLOOKUP(Ventas[[#This Row],[Ship Country]],[1]!Countries[Ship Country],[1]!Countries[Continent],"No existe")</f>
        <v>America</v>
      </c>
      <c r="P3356" s="15" t="str">
        <f>_xlfn.XLOOKUP(Ventas[[#This Row],[Category]],[2]!ProdManager[Category],[2]!ProdManager[Prod_Manager])</f>
        <v>John Matter</v>
      </c>
      <c r="Q3356" s="15">
        <f>YEAR(Ventas[[#This Row],[Order Date]])</f>
        <v>2016</v>
      </c>
      <c r="R3356" s="15" t="str">
        <f>TEXT(Ventas[[#This Row],[Order Date]],"MMM")</f>
        <v>ago</v>
      </c>
    </row>
    <row r="3357" spans="1:18" x14ac:dyDescent="0.25">
      <c r="A3357" s="6">
        <v>10373</v>
      </c>
      <c r="B3357" s="6" t="s">
        <v>174</v>
      </c>
      <c r="C3357" s="6" t="s">
        <v>29</v>
      </c>
      <c r="D3357" s="6">
        <v>10.6</v>
      </c>
      <c r="E3357" s="6">
        <v>8.6920000000000002</v>
      </c>
      <c r="F3357" s="6">
        <v>80</v>
      </c>
      <c r="G3357" s="6" t="s">
        <v>156</v>
      </c>
      <c r="H3357" s="6" t="s">
        <v>157</v>
      </c>
      <c r="I3357" s="6" t="s">
        <v>158</v>
      </c>
      <c r="J3357" s="5">
        <v>42519</v>
      </c>
      <c r="K3357" s="12">
        <f>Ventas[[#This Row],[Unit Price]]*Ventas[[#This Row],[Quantity]]</f>
        <v>848</v>
      </c>
      <c r="L3357" s="12">
        <f>Ventas[[#This Row],[Unit Cost]]*Ventas[[#This Row],[Quantity]]</f>
        <v>695.36</v>
      </c>
      <c r="M3357" s="14">
        <f>Ventas[[#This Row],[Ingresos]]-Ventas[[#This Row],[Costes]]</f>
        <v>152.63999999999999</v>
      </c>
      <c r="N3357" s="14" t="str">
        <f>_xlfn.XLOOKUP(Ventas[[#This Row],[Ship Country]],[1]!Countries[Ship Country],[1]!Countries[Area],"No registrado")</f>
        <v>Nord Europe</v>
      </c>
      <c r="O3357" s="14" t="str">
        <f>_xlfn.XLOOKUP(Ventas[[#This Row],[Ship Country]],[1]!Countries[Ship Country],[1]!Countries[Continent],"No existe")</f>
        <v>Europe</v>
      </c>
      <c r="P3357" s="15" t="str">
        <f>_xlfn.XLOOKUP(Ventas[[#This Row],[Category]],[2]!ProdManager[Category],[2]!ProdManager[Prod_Manager])</f>
        <v>Peter Stone</v>
      </c>
      <c r="Q3357" s="15">
        <f>YEAR(Ventas[[#This Row],[Order Date]])</f>
        <v>2016</v>
      </c>
      <c r="R3357" s="15" t="str">
        <f>TEXT(Ventas[[#This Row],[Order Date]],"MMM")</f>
        <v>may</v>
      </c>
    </row>
    <row r="3358" spans="1:18" x14ac:dyDescent="0.25">
      <c r="A3358" s="4">
        <v>10373</v>
      </c>
      <c r="B3358" s="4" t="s">
        <v>113</v>
      </c>
      <c r="C3358" s="4" t="s">
        <v>15</v>
      </c>
      <c r="D3358" s="4">
        <v>17.2</v>
      </c>
      <c r="E3358" s="4">
        <v>13.071999999999999</v>
      </c>
      <c r="F3358" s="4">
        <v>50</v>
      </c>
      <c r="G3358" s="4" t="s">
        <v>156</v>
      </c>
      <c r="H3358" s="4" t="s">
        <v>157</v>
      </c>
      <c r="I3358" s="4" t="s">
        <v>158</v>
      </c>
      <c r="J3358" s="5">
        <v>42460</v>
      </c>
      <c r="K3358" s="12">
        <f>Ventas[[#This Row],[Unit Price]]*Ventas[[#This Row],[Quantity]]</f>
        <v>860</v>
      </c>
      <c r="L3358" s="12">
        <f>Ventas[[#This Row],[Unit Cost]]*Ventas[[#This Row],[Quantity]]</f>
        <v>653.59999999999991</v>
      </c>
      <c r="M3358" s="14">
        <f>Ventas[[#This Row],[Ingresos]]-Ventas[[#This Row],[Costes]]</f>
        <v>206.40000000000009</v>
      </c>
      <c r="N3358" s="14" t="str">
        <f>_xlfn.XLOOKUP(Ventas[[#This Row],[Ship Country]],[1]!Countries[Ship Country],[1]!Countries[Area],"No registrado")</f>
        <v>Nord Europe</v>
      </c>
      <c r="O3358" s="14" t="str">
        <f>_xlfn.XLOOKUP(Ventas[[#This Row],[Ship Country]],[1]!Countries[Ship Country],[1]!Countries[Continent],"No existe")</f>
        <v>Europe</v>
      </c>
      <c r="P3358" s="15" t="str">
        <f>_xlfn.XLOOKUP(Ventas[[#This Row],[Category]],[2]!ProdManager[Category],[2]!ProdManager[Prod_Manager])</f>
        <v>Peter Stone</v>
      </c>
      <c r="Q3358" s="15">
        <f>YEAR(Ventas[[#This Row],[Order Date]])</f>
        <v>2016</v>
      </c>
      <c r="R3358" s="15" t="str">
        <f>TEXT(Ventas[[#This Row],[Order Date]],"MMM")</f>
        <v>mar</v>
      </c>
    </row>
    <row r="3359" spans="1:18" x14ac:dyDescent="0.25">
      <c r="A3359" s="6">
        <v>10374</v>
      </c>
      <c r="B3359" s="6" t="s">
        <v>174</v>
      </c>
      <c r="C3359" s="6" t="s">
        <v>29</v>
      </c>
      <c r="D3359" s="6">
        <v>10.6</v>
      </c>
      <c r="E3359" s="6">
        <v>8.6920000000000002</v>
      </c>
      <c r="F3359" s="6">
        <v>15</v>
      </c>
      <c r="G3359" s="6" t="s">
        <v>220</v>
      </c>
      <c r="H3359" s="6" t="s">
        <v>221</v>
      </c>
      <c r="I3359" s="6" t="s">
        <v>222</v>
      </c>
      <c r="J3359" s="5">
        <v>42540</v>
      </c>
      <c r="K3359" s="12">
        <f>Ventas[[#This Row],[Unit Price]]*Ventas[[#This Row],[Quantity]]</f>
        <v>159</v>
      </c>
      <c r="L3359" s="12">
        <f>Ventas[[#This Row],[Unit Cost]]*Ventas[[#This Row],[Quantity]]</f>
        <v>130.38</v>
      </c>
      <c r="M3359" s="14">
        <f>Ventas[[#This Row],[Ingresos]]-Ventas[[#This Row],[Costes]]</f>
        <v>28.620000000000005</v>
      </c>
      <c r="N3359" s="14" t="str">
        <f>_xlfn.XLOOKUP(Ventas[[#This Row],[Ship Country]],[1]!Countries[Ship Country],[1]!Countries[Area],"No registrado")</f>
        <v>Nord Europe</v>
      </c>
      <c r="O3359" s="14" t="str">
        <f>_xlfn.XLOOKUP(Ventas[[#This Row],[Ship Country]],[1]!Countries[Ship Country],[1]!Countries[Continent],"No existe")</f>
        <v>Europe</v>
      </c>
      <c r="P3359" s="15" t="str">
        <f>_xlfn.XLOOKUP(Ventas[[#This Row],[Category]],[2]!ProdManager[Category],[2]!ProdManager[Prod_Manager])</f>
        <v>Peter Stone</v>
      </c>
      <c r="Q3359" s="15">
        <f>YEAR(Ventas[[#This Row],[Order Date]])</f>
        <v>2016</v>
      </c>
      <c r="R3359" s="15" t="str">
        <f>TEXT(Ventas[[#This Row],[Order Date]],"MMM")</f>
        <v>jun</v>
      </c>
    </row>
    <row r="3360" spans="1:18" x14ac:dyDescent="0.25">
      <c r="A3360" s="4">
        <v>10374</v>
      </c>
      <c r="B3360" s="4" t="s">
        <v>44</v>
      </c>
      <c r="C3360" s="4" t="s">
        <v>15</v>
      </c>
      <c r="D3360" s="4">
        <v>10</v>
      </c>
      <c r="E3360" s="4">
        <v>7.9</v>
      </c>
      <c r="F3360" s="4">
        <v>30</v>
      </c>
      <c r="G3360" s="4" t="s">
        <v>220</v>
      </c>
      <c r="H3360" s="4" t="s">
        <v>221</v>
      </c>
      <c r="I3360" s="4" t="s">
        <v>222</v>
      </c>
      <c r="J3360" s="5">
        <v>42498</v>
      </c>
      <c r="K3360" s="12">
        <f>Ventas[[#This Row],[Unit Price]]*Ventas[[#This Row],[Quantity]]</f>
        <v>300</v>
      </c>
      <c r="L3360" s="12">
        <f>Ventas[[#This Row],[Unit Cost]]*Ventas[[#This Row],[Quantity]]</f>
        <v>237</v>
      </c>
      <c r="M3360" s="14">
        <f>Ventas[[#This Row],[Ingresos]]-Ventas[[#This Row],[Costes]]</f>
        <v>63</v>
      </c>
      <c r="N3360" s="14" t="str">
        <f>_xlfn.XLOOKUP(Ventas[[#This Row],[Ship Country]],[1]!Countries[Ship Country],[1]!Countries[Area],"No registrado")</f>
        <v>Nord Europe</v>
      </c>
      <c r="O3360" s="14" t="str">
        <f>_xlfn.XLOOKUP(Ventas[[#This Row],[Ship Country]],[1]!Countries[Ship Country],[1]!Countries[Continent],"No existe")</f>
        <v>Europe</v>
      </c>
      <c r="P3360" s="15" t="str">
        <f>_xlfn.XLOOKUP(Ventas[[#This Row],[Category]],[2]!ProdManager[Category],[2]!ProdManager[Prod_Manager])</f>
        <v>Peter Stone</v>
      </c>
      <c r="Q3360" s="15">
        <f>YEAR(Ventas[[#This Row],[Order Date]])</f>
        <v>2016</v>
      </c>
      <c r="R3360" s="15" t="str">
        <f>TEXT(Ventas[[#This Row],[Order Date]],"MMM")</f>
        <v>may</v>
      </c>
    </row>
    <row r="3361" spans="1:18" x14ac:dyDescent="0.25">
      <c r="A3361" s="6">
        <v>10375</v>
      </c>
      <c r="B3361" s="6" t="s">
        <v>145</v>
      </c>
      <c r="C3361" s="6" t="s">
        <v>46</v>
      </c>
      <c r="D3361" s="6">
        <v>5.9</v>
      </c>
      <c r="E3361" s="6">
        <v>4.838000000000001</v>
      </c>
      <c r="F3361" s="6">
        <v>10</v>
      </c>
      <c r="G3361" s="6" t="s">
        <v>223</v>
      </c>
      <c r="H3361" s="6" t="s">
        <v>224</v>
      </c>
      <c r="I3361" s="6" t="s">
        <v>84</v>
      </c>
      <c r="J3361" s="5">
        <v>42624</v>
      </c>
      <c r="K3361" s="12">
        <f>Ventas[[#This Row],[Unit Price]]*Ventas[[#This Row],[Quantity]]</f>
        <v>59</v>
      </c>
      <c r="L3361" s="12">
        <f>Ventas[[#This Row],[Unit Cost]]*Ventas[[#This Row],[Quantity]]</f>
        <v>48.38000000000001</v>
      </c>
      <c r="M3361" s="14">
        <f>Ventas[[#This Row],[Ingresos]]-Ventas[[#This Row],[Costes]]</f>
        <v>10.61999999999999</v>
      </c>
      <c r="N3361" s="14" t="str">
        <f>_xlfn.XLOOKUP(Ventas[[#This Row],[Ship Country]],[1]!Countries[Ship Country],[1]!Countries[Area],"No registrado")</f>
        <v>Nord America</v>
      </c>
      <c r="O3361" s="14" t="str">
        <f>_xlfn.XLOOKUP(Ventas[[#This Row],[Ship Country]],[1]!Countries[Ship Country],[1]!Countries[Continent],"No existe")</f>
        <v>America</v>
      </c>
      <c r="P3361" s="15" t="str">
        <f>_xlfn.XLOOKUP(Ventas[[#This Row],[Category]],[2]!ProdManager[Category],[2]!ProdManager[Prod_Manager])</f>
        <v>John Matter</v>
      </c>
      <c r="Q3361" s="15">
        <f>YEAR(Ventas[[#This Row],[Order Date]])</f>
        <v>2016</v>
      </c>
      <c r="R3361" s="15" t="str">
        <f>TEXT(Ventas[[#This Row],[Order Date]],"MMM")</f>
        <v>sep</v>
      </c>
    </row>
    <row r="3362" spans="1:18" x14ac:dyDescent="0.25">
      <c r="A3362" s="4">
        <v>10375</v>
      </c>
      <c r="B3362" s="4" t="s">
        <v>17</v>
      </c>
      <c r="C3362" s="4" t="s">
        <v>18</v>
      </c>
      <c r="D3362" s="4">
        <v>18.600000000000001</v>
      </c>
      <c r="E3362" s="4">
        <v>15.066000000000003</v>
      </c>
      <c r="F3362" s="4">
        <v>15</v>
      </c>
      <c r="G3362" s="4" t="s">
        <v>223</v>
      </c>
      <c r="H3362" s="4" t="s">
        <v>224</v>
      </c>
      <c r="I3362" s="4" t="s">
        <v>84</v>
      </c>
      <c r="J3362" s="5">
        <v>42392</v>
      </c>
      <c r="K3362" s="12">
        <f>Ventas[[#This Row],[Unit Price]]*Ventas[[#This Row],[Quantity]]</f>
        <v>279</v>
      </c>
      <c r="L3362" s="12">
        <f>Ventas[[#This Row],[Unit Cost]]*Ventas[[#This Row],[Quantity]]</f>
        <v>225.99000000000004</v>
      </c>
      <c r="M3362" s="14">
        <f>Ventas[[#This Row],[Ingresos]]-Ventas[[#This Row],[Costes]]</f>
        <v>53.009999999999962</v>
      </c>
      <c r="N3362" s="14" t="str">
        <f>_xlfn.XLOOKUP(Ventas[[#This Row],[Ship Country]],[1]!Countries[Ship Country],[1]!Countries[Area],"No registrado")</f>
        <v>Nord America</v>
      </c>
      <c r="O3362" s="14" t="str">
        <f>_xlfn.XLOOKUP(Ventas[[#This Row],[Ship Country]],[1]!Countries[Ship Country],[1]!Countries[Continent],"No existe")</f>
        <v>America</v>
      </c>
      <c r="P3362" s="15" t="str">
        <f>_xlfn.XLOOKUP(Ventas[[#This Row],[Category]],[2]!ProdManager[Category],[2]!ProdManager[Prod_Manager])</f>
        <v>Marc Caine</v>
      </c>
      <c r="Q3362" s="15">
        <f>YEAR(Ventas[[#This Row],[Order Date]])</f>
        <v>2016</v>
      </c>
      <c r="R3362" s="15" t="str">
        <f>TEXT(Ventas[[#This Row],[Order Date]],"MMM")</f>
        <v>ene</v>
      </c>
    </row>
    <row r="3363" spans="1:18" x14ac:dyDescent="0.25">
      <c r="A3363" s="6">
        <v>10376</v>
      </c>
      <c r="B3363" s="6" t="s">
        <v>44</v>
      </c>
      <c r="C3363" s="6" t="s">
        <v>15</v>
      </c>
      <c r="D3363" s="6">
        <v>10</v>
      </c>
      <c r="E3363" s="6">
        <v>7.8000000000000007</v>
      </c>
      <c r="F3363" s="6">
        <v>42</v>
      </c>
      <c r="G3363" s="6" t="s">
        <v>192</v>
      </c>
      <c r="H3363" s="6" t="s">
        <v>193</v>
      </c>
      <c r="I3363" s="6" t="s">
        <v>194</v>
      </c>
      <c r="J3363" s="5">
        <v>42414</v>
      </c>
      <c r="K3363" s="12">
        <f>Ventas[[#This Row],[Unit Price]]*Ventas[[#This Row],[Quantity]]</f>
        <v>420</v>
      </c>
      <c r="L3363" s="12">
        <f>Ventas[[#This Row],[Unit Cost]]*Ventas[[#This Row],[Quantity]]</f>
        <v>327.60000000000002</v>
      </c>
      <c r="M3363" s="14">
        <f>Ventas[[#This Row],[Ingresos]]-Ventas[[#This Row],[Costes]]</f>
        <v>92.399999999999977</v>
      </c>
      <c r="N3363" s="14" t="str">
        <f>_xlfn.XLOOKUP(Ventas[[#This Row],[Ship Country]],[1]!Countries[Ship Country],[1]!Countries[Area],"No registrado")</f>
        <v>Nord America</v>
      </c>
      <c r="O3363" s="14" t="str">
        <f>_xlfn.XLOOKUP(Ventas[[#This Row],[Ship Country]],[1]!Countries[Ship Country],[1]!Countries[Continent],"No existe")</f>
        <v>America</v>
      </c>
      <c r="P3363" s="15" t="str">
        <f>_xlfn.XLOOKUP(Ventas[[#This Row],[Category]],[2]!ProdManager[Category],[2]!ProdManager[Prod_Manager])</f>
        <v>Peter Stone</v>
      </c>
      <c r="Q3363" s="15">
        <f>YEAR(Ventas[[#This Row],[Order Date]])</f>
        <v>2016</v>
      </c>
      <c r="R3363" s="15" t="str">
        <f>TEXT(Ventas[[#This Row],[Order Date]],"MMM")</f>
        <v>feb</v>
      </c>
    </row>
    <row r="3364" spans="1:18" x14ac:dyDescent="0.25">
      <c r="A3364" s="4">
        <v>10377</v>
      </c>
      <c r="B3364" s="4" t="s">
        <v>121</v>
      </c>
      <c r="C3364" s="4" t="s">
        <v>18</v>
      </c>
      <c r="D3364" s="4">
        <v>36.4</v>
      </c>
      <c r="E3364" s="4">
        <v>28.391999999999999</v>
      </c>
      <c r="F3364" s="4">
        <v>20</v>
      </c>
      <c r="G3364" s="4" t="s">
        <v>210</v>
      </c>
      <c r="H3364" s="4" t="s">
        <v>148</v>
      </c>
      <c r="I3364" s="4" t="s">
        <v>149</v>
      </c>
      <c r="J3364" s="5">
        <v>42553</v>
      </c>
      <c r="K3364" s="12">
        <f>Ventas[[#This Row],[Unit Price]]*Ventas[[#This Row],[Quantity]]</f>
        <v>728</v>
      </c>
      <c r="L3364" s="12">
        <f>Ventas[[#This Row],[Unit Cost]]*Ventas[[#This Row],[Quantity]]</f>
        <v>567.84</v>
      </c>
      <c r="M3364" s="14">
        <f>Ventas[[#This Row],[Ingresos]]-Ventas[[#This Row],[Costes]]</f>
        <v>160.15999999999997</v>
      </c>
      <c r="N3364" s="14" t="str">
        <f>_xlfn.XLOOKUP(Ventas[[#This Row],[Ship Country]],[1]!Countries[Ship Country],[1]!Countries[Area],"No registrado")</f>
        <v>Nord Europe</v>
      </c>
      <c r="O3364" s="14" t="str">
        <f>_xlfn.XLOOKUP(Ventas[[#This Row],[Ship Country]],[1]!Countries[Ship Country],[1]!Countries[Continent],"No existe")</f>
        <v>Europe</v>
      </c>
      <c r="P3364" s="15" t="str">
        <f>_xlfn.XLOOKUP(Ventas[[#This Row],[Category]],[2]!ProdManager[Category],[2]!ProdManager[Prod_Manager])</f>
        <v>Marc Caine</v>
      </c>
      <c r="Q3364" s="15">
        <f>YEAR(Ventas[[#This Row],[Order Date]])</f>
        <v>2016</v>
      </c>
      <c r="R3364" s="15" t="str">
        <f>TEXT(Ventas[[#This Row],[Order Date]],"MMM")</f>
        <v>jul</v>
      </c>
    </row>
    <row r="3365" spans="1:18" x14ac:dyDescent="0.25">
      <c r="A3365" s="6">
        <v>10377</v>
      </c>
      <c r="B3365" s="6" t="s">
        <v>42</v>
      </c>
      <c r="C3365" s="6" t="s">
        <v>43</v>
      </c>
      <c r="D3365" s="6">
        <v>14.4</v>
      </c>
      <c r="E3365" s="6">
        <v>13.248000000000001</v>
      </c>
      <c r="F3365" s="6">
        <v>20</v>
      </c>
      <c r="G3365" s="6" t="s">
        <v>210</v>
      </c>
      <c r="H3365" s="6" t="s">
        <v>148</v>
      </c>
      <c r="I3365" s="6" t="s">
        <v>149</v>
      </c>
      <c r="J3365" s="5">
        <v>42409</v>
      </c>
      <c r="K3365" s="12">
        <f>Ventas[[#This Row],[Unit Price]]*Ventas[[#This Row],[Quantity]]</f>
        <v>288</v>
      </c>
      <c r="L3365" s="12">
        <f>Ventas[[#This Row],[Unit Cost]]*Ventas[[#This Row],[Quantity]]</f>
        <v>264.96000000000004</v>
      </c>
      <c r="M3365" s="14">
        <f>Ventas[[#This Row],[Ingresos]]-Ventas[[#This Row],[Costes]]</f>
        <v>23.039999999999964</v>
      </c>
      <c r="N3365" s="14" t="str">
        <f>_xlfn.XLOOKUP(Ventas[[#This Row],[Ship Country]],[1]!Countries[Ship Country],[1]!Countries[Area],"No registrado")</f>
        <v>Nord Europe</v>
      </c>
      <c r="O3365" s="14" t="str">
        <f>_xlfn.XLOOKUP(Ventas[[#This Row],[Ship Country]],[1]!Countries[Ship Country],[1]!Countries[Continent],"No existe")</f>
        <v>Europe</v>
      </c>
      <c r="P3365" s="15" t="str">
        <f>_xlfn.XLOOKUP(Ventas[[#This Row],[Category]],[2]!ProdManager[Category],[2]!ProdManager[Prod_Manager])</f>
        <v>John Matter</v>
      </c>
      <c r="Q3365" s="15">
        <f>YEAR(Ventas[[#This Row],[Order Date]])</f>
        <v>2016</v>
      </c>
      <c r="R3365" s="15" t="str">
        <f>TEXT(Ventas[[#This Row],[Order Date]],"MMM")</f>
        <v>feb</v>
      </c>
    </row>
    <row r="3366" spans="1:18" x14ac:dyDescent="0.25">
      <c r="A3366" s="4">
        <v>10378</v>
      </c>
      <c r="B3366" s="4" t="s">
        <v>113</v>
      </c>
      <c r="C3366" s="4" t="s">
        <v>15</v>
      </c>
      <c r="D3366" s="4">
        <v>17.2</v>
      </c>
      <c r="E3366" s="4">
        <v>13.932</v>
      </c>
      <c r="F3366" s="4">
        <v>6</v>
      </c>
      <c r="G3366" s="4" t="s">
        <v>88</v>
      </c>
      <c r="H3366" s="4" t="s">
        <v>89</v>
      </c>
      <c r="I3366" s="4" t="s">
        <v>90</v>
      </c>
      <c r="J3366" s="5">
        <v>42438</v>
      </c>
      <c r="K3366" s="12">
        <f>Ventas[[#This Row],[Unit Price]]*Ventas[[#This Row],[Quantity]]</f>
        <v>103.19999999999999</v>
      </c>
      <c r="L3366" s="12">
        <f>Ventas[[#This Row],[Unit Cost]]*Ventas[[#This Row],[Quantity]]</f>
        <v>83.591999999999999</v>
      </c>
      <c r="M3366" s="14">
        <f>Ventas[[#This Row],[Ingresos]]-Ventas[[#This Row],[Costes]]</f>
        <v>19.60799999999999</v>
      </c>
      <c r="N3366" s="14" t="str">
        <f>_xlfn.XLOOKUP(Ventas[[#This Row],[Ship Country]],[1]!Countries[Ship Country],[1]!Countries[Area],"No registrado")</f>
        <v>Nord Europe</v>
      </c>
      <c r="O3366" s="14" t="str">
        <f>_xlfn.XLOOKUP(Ventas[[#This Row],[Ship Country]],[1]!Countries[Ship Country],[1]!Countries[Continent],"No existe")</f>
        <v>Europe</v>
      </c>
      <c r="P3366" s="15" t="str">
        <f>_xlfn.XLOOKUP(Ventas[[#This Row],[Category]],[2]!ProdManager[Category],[2]!ProdManager[Prod_Manager])</f>
        <v>Peter Stone</v>
      </c>
      <c r="Q3366" s="15">
        <f>YEAR(Ventas[[#This Row],[Order Date]])</f>
        <v>2016</v>
      </c>
      <c r="R3366" s="15" t="str">
        <f>TEXT(Ventas[[#This Row],[Order Date]],"MMM")</f>
        <v>mar</v>
      </c>
    </row>
    <row r="3367" spans="1:18" x14ac:dyDescent="0.25">
      <c r="A3367" s="6">
        <v>10379</v>
      </c>
      <c r="B3367" s="6" t="s">
        <v>125</v>
      </c>
      <c r="C3367" s="6" t="s">
        <v>24</v>
      </c>
      <c r="D3367" s="6">
        <v>35.1</v>
      </c>
      <c r="E3367" s="6">
        <v>28.431000000000004</v>
      </c>
      <c r="F3367" s="6">
        <v>16</v>
      </c>
      <c r="G3367" s="6" t="s">
        <v>80</v>
      </c>
      <c r="H3367" s="6" t="s">
        <v>26</v>
      </c>
      <c r="I3367" s="6" t="s">
        <v>27</v>
      </c>
      <c r="J3367" s="5">
        <v>42570</v>
      </c>
      <c r="K3367" s="12">
        <f>Ventas[[#This Row],[Unit Price]]*Ventas[[#This Row],[Quantity]]</f>
        <v>561.6</v>
      </c>
      <c r="L3367" s="12">
        <f>Ventas[[#This Row],[Unit Cost]]*Ventas[[#This Row],[Quantity]]</f>
        <v>454.89600000000007</v>
      </c>
      <c r="M3367" s="14">
        <f>Ventas[[#This Row],[Ingresos]]-Ventas[[#This Row],[Costes]]</f>
        <v>106.70399999999995</v>
      </c>
      <c r="N3367" s="14" t="str">
        <f>_xlfn.XLOOKUP(Ventas[[#This Row],[Ship Country]],[1]!Countries[Ship Country],[1]!Countries[Area],"No registrado")</f>
        <v>Sud America</v>
      </c>
      <c r="O3367" s="14" t="str">
        <f>_xlfn.XLOOKUP(Ventas[[#This Row],[Ship Country]],[1]!Countries[Ship Country],[1]!Countries[Continent],"No existe")</f>
        <v>America</v>
      </c>
      <c r="P3367" s="15" t="str">
        <f>_xlfn.XLOOKUP(Ventas[[#This Row],[Category]],[2]!ProdManager[Category],[2]!ProdManager[Prod_Manager])</f>
        <v>Lydia Sinn</v>
      </c>
      <c r="Q3367" s="15">
        <f>YEAR(Ventas[[#This Row],[Order Date]])</f>
        <v>2016</v>
      </c>
      <c r="R3367" s="15" t="str">
        <f>TEXT(Ventas[[#This Row],[Order Date]],"MMM")</f>
        <v>jul</v>
      </c>
    </row>
    <row r="3368" spans="1:18" x14ac:dyDescent="0.25">
      <c r="A3368" s="4">
        <v>10379</v>
      </c>
      <c r="B3368" s="4" t="s">
        <v>23</v>
      </c>
      <c r="C3368" s="4" t="s">
        <v>24</v>
      </c>
      <c r="D3368" s="4">
        <v>16.8</v>
      </c>
      <c r="E3368" s="4">
        <v>11.927999999999999</v>
      </c>
      <c r="F3368" s="4">
        <v>20</v>
      </c>
      <c r="G3368" s="4" t="s">
        <v>80</v>
      </c>
      <c r="H3368" s="4" t="s">
        <v>26</v>
      </c>
      <c r="I3368" s="4" t="s">
        <v>27</v>
      </c>
      <c r="J3368" s="5">
        <v>42670</v>
      </c>
      <c r="K3368" s="12">
        <f>Ventas[[#This Row],[Unit Price]]*Ventas[[#This Row],[Quantity]]</f>
        <v>336</v>
      </c>
      <c r="L3368" s="12">
        <f>Ventas[[#This Row],[Unit Cost]]*Ventas[[#This Row],[Quantity]]</f>
        <v>238.55999999999997</v>
      </c>
      <c r="M3368" s="14">
        <f>Ventas[[#This Row],[Ingresos]]-Ventas[[#This Row],[Costes]]</f>
        <v>97.440000000000026</v>
      </c>
      <c r="N3368" s="14" t="str">
        <f>_xlfn.XLOOKUP(Ventas[[#This Row],[Ship Country]],[1]!Countries[Ship Country],[1]!Countries[Area],"No registrado")</f>
        <v>Sud America</v>
      </c>
      <c r="O3368" s="14" t="str">
        <f>_xlfn.XLOOKUP(Ventas[[#This Row],[Ship Country]],[1]!Countries[Ship Country],[1]!Countries[Continent],"No existe")</f>
        <v>America</v>
      </c>
      <c r="P3368" s="15" t="str">
        <f>_xlfn.XLOOKUP(Ventas[[#This Row],[Category]],[2]!ProdManager[Category],[2]!ProdManager[Prod_Manager])</f>
        <v>Lydia Sinn</v>
      </c>
      <c r="Q3368" s="15">
        <f>YEAR(Ventas[[#This Row],[Order Date]])</f>
        <v>2016</v>
      </c>
      <c r="R3368" s="15" t="str">
        <f>TEXT(Ventas[[#This Row],[Order Date]],"MMM")</f>
        <v>oct</v>
      </c>
    </row>
    <row r="3369" spans="1:18" x14ac:dyDescent="0.25">
      <c r="A3369" s="6">
        <v>10379</v>
      </c>
      <c r="B3369" s="6" t="s">
        <v>28</v>
      </c>
      <c r="C3369" s="6" t="s">
        <v>29</v>
      </c>
      <c r="D3369" s="6">
        <v>7.7</v>
      </c>
      <c r="E3369" s="6">
        <v>6.0830000000000002</v>
      </c>
      <c r="F3369" s="6">
        <v>8</v>
      </c>
      <c r="G3369" s="6" t="s">
        <v>80</v>
      </c>
      <c r="H3369" s="6" t="s">
        <v>26</v>
      </c>
      <c r="I3369" s="6" t="s">
        <v>27</v>
      </c>
      <c r="J3369" s="5">
        <v>42565</v>
      </c>
      <c r="K3369" s="12">
        <f>Ventas[[#This Row],[Unit Price]]*Ventas[[#This Row],[Quantity]]</f>
        <v>61.6</v>
      </c>
      <c r="L3369" s="12">
        <f>Ventas[[#This Row],[Unit Cost]]*Ventas[[#This Row],[Quantity]]</f>
        <v>48.664000000000001</v>
      </c>
      <c r="M3369" s="14">
        <f>Ventas[[#This Row],[Ingresos]]-Ventas[[#This Row],[Costes]]</f>
        <v>12.936</v>
      </c>
      <c r="N3369" s="14" t="str">
        <f>_xlfn.XLOOKUP(Ventas[[#This Row],[Ship Country]],[1]!Countries[Ship Country],[1]!Countries[Area],"No registrado")</f>
        <v>Sud America</v>
      </c>
      <c r="O3369" s="14" t="str">
        <f>_xlfn.XLOOKUP(Ventas[[#This Row],[Ship Country]],[1]!Countries[Ship Country],[1]!Countries[Continent],"No existe")</f>
        <v>America</v>
      </c>
      <c r="P3369" s="15" t="str">
        <f>_xlfn.XLOOKUP(Ventas[[#This Row],[Category]],[2]!ProdManager[Category],[2]!ProdManager[Prod_Manager])</f>
        <v>Peter Stone</v>
      </c>
      <c r="Q3369" s="15">
        <f>YEAR(Ventas[[#This Row],[Order Date]])</f>
        <v>2016</v>
      </c>
      <c r="R3369" s="15" t="str">
        <f>TEXT(Ventas[[#This Row],[Order Date]],"MMM")</f>
        <v>jul</v>
      </c>
    </row>
    <row r="3370" spans="1:18" x14ac:dyDescent="0.25">
      <c r="A3370" s="4">
        <v>10380</v>
      </c>
      <c r="B3370" s="4" t="s">
        <v>58</v>
      </c>
      <c r="C3370" s="4" t="s">
        <v>46</v>
      </c>
      <c r="D3370" s="4">
        <v>26.2</v>
      </c>
      <c r="E3370" s="4">
        <v>20.698</v>
      </c>
      <c r="F3370" s="4">
        <v>20</v>
      </c>
      <c r="G3370" s="4" t="s">
        <v>156</v>
      </c>
      <c r="H3370" s="4" t="s">
        <v>157</v>
      </c>
      <c r="I3370" s="4" t="s">
        <v>158</v>
      </c>
      <c r="J3370" s="5">
        <v>42630</v>
      </c>
      <c r="K3370" s="12">
        <f>Ventas[[#This Row],[Unit Price]]*Ventas[[#This Row],[Quantity]]</f>
        <v>524</v>
      </c>
      <c r="L3370" s="12">
        <f>Ventas[[#This Row],[Unit Cost]]*Ventas[[#This Row],[Quantity]]</f>
        <v>413.96000000000004</v>
      </c>
      <c r="M3370" s="14">
        <f>Ventas[[#This Row],[Ingresos]]-Ventas[[#This Row],[Costes]]</f>
        <v>110.03999999999996</v>
      </c>
      <c r="N3370" s="14" t="str">
        <f>_xlfn.XLOOKUP(Ventas[[#This Row],[Ship Country]],[1]!Countries[Ship Country],[1]!Countries[Area],"No registrado")</f>
        <v>Nord Europe</v>
      </c>
      <c r="O3370" s="14" t="str">
        <f>_xlfn.XLOOKUP(Ventas[[#This Row],[Ship Country]],[1]!Countries[Ship Country],[1]!Countries[Continent],"No existe")</f>
        <v>Europe</v>
      </c>
      <c r="P3370" s="15" t="str">
        <f>_xlfn.XLOOKUP(Ventas[[#This Row],[Category]],[2]!ProdManager[Category],[2]!ProdManager[Prod_Manager])</f>
        <v>John Matter</v>
      </c>
      <c r="Q3370" s="15">
        <f>YEAR(Ventas[[#This Row],[Order Date]])</f>
        <v>2016</v>
      </c>
      <c r="R3370" s="15" t="str">
        <f>TEXT(Ventas[[#This Row],[Order Date]],"MMM")</f>
        <v>sep</v>
      </c>
    </row>
    <row r="3371" spans="1:18" x14ac:dyDescent="0.25">
      <c r="A3371" s="6">
        <v>10380</v>
      </c>
      <c r="B3371" s="6" t="s">
        <v>40</v>
      </c>
      <c r="C3371" s="6" t="s">
        <v>15</v>
      </c>
      <c r="D3371" s="6">
        <v>27.2</v>
      </c>
      <c r="E3371" s="6">
        <v>22.304000000000002</v>
      </c>
      <c r="F3371" s="6">
        <v>6</v>
      </c>
      <c r="G3371" s="6" t="s">
        <v>156</v>
      </c>
      <c r="H3371" s="6" t="s">
        <v>157</v>
      </c>
      <c r="I3371" s="6" t="s">
        <v>158</v>
      </c>
      <c r="J3371" s="5">
        <v>42522</v>
      </c>
      <c r="K3371" s="12">
        <f>Ventas[[#This Row],[Unit Price]]*Ventas[[#This Row],[Quantity]]</f>
        <v>163.19999999999999</v>
      </c>
      <c r="L3371" s="12">
        <f>Ventas[[#This Row],[Unit Cost]]*Ventas[[#This Row],[Quantity]]</f>
        <v>133.82400000000001</v>
      </c>
      <c r="M3371" s="14">
        <f>Ventas[[#This Row],[Ingresos]]-Ventas[[#This Row],[Costes]]</f>
        <v>29.375999999999976</v>
      </c>
      <c r="N3371" s="14" t="str">
        <f>_xlfn.XLOOKUP(Ventas[[#This Row],[Ship Country]],[1]!Countries[Ship Country],[1]!Countries[Area],"No registrado")</f>
        <v>Nord Europe</v>
      </c>
      <c r="O3371" s="14" t="str">
        <f>_xlfn.XLOOKUP(Ventas[[#This Row],[Ship Country]],[1]!Countries[Ship Country],[1]!Countries[Continent],"No existe")</f>
        <v>Europe</v>
      </c>
      <c r="P3371" s="15" t="str">
        <f>_xlfn.XLOOKUP(Ventas[[#This Row],[Category]],[2]!ProdManager[Category],[2]!ProdManager[Prod_Manager])</f>
        <v>Peter Stone</v>
      </c>
      <c r="Q3371" s="15">
        <f>YEAR(Ventas[[#This Row],[Order Date]])</f>
        <v>2016</v>
      </c>
      <c r="R3371" s="15" t="str">
        <f>TEXT(Ventas[[#This Row],[Order Date]],"MMM")</f>
        <v>jun</v>
      </c>
    </row>
    <row r="3372" spans="1:18" x14ac:dyDescent="0.25">
      <c r="A3372" s="4">
        <v>10380</v>
      </c>
      <c r="B3372" s="4" t="s">
        <v>79</v>
      </c>
      <c r="C3372" s="4" t="s">
        <v>43</v>
      </c>
      <c r="D3372" s="4">
        <v>12</v>
      </c>
      <c r="E3372" s="4">
        <v>11.040000000000001</v>
      </c>
      <c r="F3372" s="4">
        <v>30</v>
      </c>
      <c r="G3372" s="4" t="s">
        <v>156</v>
      </c>
      <c r="H3372" s="4" t="s">
        <v>157</v>
      </c>
      <c r="I3372" s="4" t="s">
        <v>158</v>
      </c>
      <c r="J3372" s="5">
        <v>42421</v>
      </c>
      <c r="K3372" s="12">
        <f>Ventas[[#This Row],[Unit Price]]*Ventas[[#This Row],[Quantity]]</f>
        <v>360</v>
      </c>
      <c r="L3372" s="12">
        <f>Ventas[[#This Row],[Unit Cost]]*Ventas[[#This Row],[Quantity]]</f>
        <v>331.20000000000005</v>
      </c>
      <c r="M3372" s="14">
        <f>Ventas[[#This Row],[Ingresos]]-Ventas[[#This Row],[Costes]]</f>
        <v>28.799999999999955</v>
      </c>
      <c r="N3372" s="14" t="str">
        <f>_xlfn.XLOOKUP(Ventas[[#This Row],[Ship Country]],[1]!Countries[Ship Country],[1]!Countries[Area],"No registrado")</f>
        <v>Nord Europe</v>
      </c>
      <c r="O3372" s="14" t="str">
        <f>_xlfn.XLOOKUP(Ventas[[#This Row],[Ship Country]],[1]!Countries[Ship Country],[1]!Countries[Continent],"No existe")</f>
        <v>Europe</v>
      </c>
      <c r="P3372" s="15" t="str">
        <f>_xlfn.XLOOKUP(Ventas[[#This Row],[Category]],[2]!ProdManager[Category],[2]!ProdManager[Prod_Manager])</f>
        <v>John Matter</v>
      </c>
      <c r="Q3372" s="15">
        <f>YEAR(Ventas[[#This Row],[Order Date]])</f>
        <v>2016</v>
      </c>
      <c r="R3372" s="15" t="str">
        <f>TEXT(Ventas[[#This Row],[Order Date]],"MMM")</f>
        <v>feb</v>
      </c>
    </row>
    <row r="3373" spans="1:18" x14ac:dyDescent="0.25">
      <c r="A3373" s="6">
        <v>10380</v>
      </c>
      <c r="B3373" s="6" t="s">
        <v>87</v>
      </c>
      <c r="C3373" s="6" t="s">
        <v>29</v>
      </c>
      <c r="D3373" s="6">
        <v>20.7</v>
      </c>
      <c r="E3373" s="6">
        <v>15.318</v>
      </c>
      <c r="F3373" s="6">
        <v>18</v>
      </c>
      <c r="G3373" s="6" t="s">
        <v>156</v>
      </c>
      <c r="H3373" s="6" t="s">
        <v>157</v>
      </c>
      <c r="I3373" s="6" t="s">
        <v>158</v>
      </c>
      <c r="J3373" s="5">
        <v>42586</v>
      </c>
      <c r="K3373" s="12">
        <f>Ventas[[#This Row],[Unit Price]]*Ventas[[#This Row],[Quantity]]</f>
        <v>372.59999999999997</v>
      </c>
      <c r="L3373" s="12">
        <f>Ventas[[#This Row],[Unit Cost]]*Ventas[[#This Row],[Quantity]]</f>
        <v>275.72399999999999</v>
      </c>
      <c r="M3373" s="14">
        <f>Ventas[[#This Row],[Ingresos]]-Ventas[[#This Row],[Costes]]</f>
        <v>96.875999999999976</v>
      </c>
      <c r="N3373" s="14" t="str">
        <f>_xlfn.XLOOKUP(Ventas[[#This Row],[Ship Country]],[1]!Countries[Ship Country],[1]!Countries[Area],"No registrado")</f>
        <v>Nord Europe</v>
      </c>
      <c r="O3373" s="14" t="str">
        <f>_xlfn.XLOOKUP(Ventas[[#This Row],[Ship Country]],[1]!Countries[Ship Country],[1]!Countries[Continent],"No existe")</f>
        <v>Europe</v>
      </c>
      <c r="P3373" s="15" t="str">
        <f>_xlfn.XLOOKUP(Ventas[[#This Row],[Category]],[2]!ProdManager[Category],[2]!ProdManager[Prod_Manager])</f>
        <v>Peter Stone</v>
      </c>
      <c r="Q3373" s="15">
        <f>YEAR(Ventas[[#This Row],[Order Date]])</f>
        <v>2016</v>
      </c>
      <c r="R3373" s="15" t="str">
        <f>TEXT(Ventas[[#This Row],[Order Date]],"MMM")</f>
        <v>ago</v>
      </c>
    </row>
    <row r="3374" spans="1:18" x14ac:dyDescent="0.25">
      <c r="A3374" s="4">
        <v>10381</v>
      </c>
      <c r="B3374" s="4" t="s">
        <v>50</v>
      </c>
      <c r="C3374" s="4" t="s">
        <v>18</v>
      </c>
      <c r="D3374" s="4">
        <v>8</v>
      </c>
      <c r="E3374" s="4">
        <v>6.24</v>
      </c>
      <c r="F3374" s="4">
        <v>14</v>
      </c>
      <c r="G3374" s="4" t="s">
        <v>135</v>
      </c>
      <c r="H3374" s="4" t="s">
        <v>136</v>
      </c>
      <c r="I3374" s="4" t="s">
        <v>65</v>
      </c>
      <c r="J3374" s="5">
        <v>42416</v>
      </c>
      <c r="K3374" s="12">
        <f>Ventas[[#This Row],[Unit Price]]*Ventas[[#This Row],[Quantity]]</f>
        <v>112</v>
      </c>
      <c r="L3374" s="12">
        <f>Ventas[[#This Row],[Unit Cost]]*Ventas[[#This Row],[Quantity]]</f>
        <v>87.36</v>
      </c>
      <c r="M3374" s="14">
        <f>Ventas[[#This Row],[Ingresos]]-Ventas[[#This Row],[Costes]]</f>
        <v>24.64</v>
      </c>
      <c r="N3374" s="14" t="str">
        <f>_xlfn.XLOOKUP(Ventas[[#This Row],[Ship Country]],[1]!Countries[Ship Country],[1]!Countries[Area],"No registrado")</f>
        <v>Sud America</v>
      </c>
      <c r="O3374" s="14" t="str">
        <f>_xlfn.XLOOKUP(Ventas[[#This Row],[Ship Country]],[1]!Countries[Ship Country],[1]!Countries[Continent],"No existe")</f>
        <v>America</v>
      </c>
      <c r="P3374" s="15" t="str">
        <f>_xlfn.XLOOKUP(Ventas[[#This Row],[Category]],[2]!ProdManager[Category],[2]!ProdManager[Prod_Manager])</f>
        <v>Marc Caine</v>
      </c>
      <c r="Q3374" s="15">
        <f>YEAR(Ventas[[#This Row],[Order Date]])</f>
        <v>2016</v>
      </c>
      <c r="R3374" s="15" t="str">
        <f>TEXT(Ventas[[#This Row],[Order Date]],"MMM")</f>
        <v>feb</v>
      </c>
    </row>
    <row r="3375" spans="1:18" x14ac:dyDescent="0.25">
      <c r="A3375" s="6">
        <v>10382</v>
      </c>
      <c r="B3375" s="6" t="s">
        <v>102</v>
      </c>
      <c r="C3375" s="6" t="s">
        <v>46</v>
      </c>
      <c r="D3375" s="6">
        <v>99</v>
      </c>
      <c r="E3375" s="6">
        <v>79.2</v>
      </c>
      <c r="F3375" s="6">
        <v>14</v>
      </c>
      <c r="G3375" s="6" t="s">
        <v>66</v>
      </c>
      <c r="H3375" s="6" t="s">
        <v>67</v>
      </c>
      <c r="I3375" s="6" t="s">
        <v>68</v>
      </c>
      <c r="J3375" s="5">
        <v>42435</v>
      </c>
      <c r="K3375" s="12">
        <f>Ventas[[#This Row],[Unit Price]]*Ventas[[#This Row],[Quantity]]</f>
        <v>1386</v>
      </c>
      <c r="L3375" s="12">
        <f>Ventas[[#This Row],[Unit Cost]]*Ventas[[#This Row],[Quantity]]</f>
        <v>1108.8</v>
      </c>
      <c r="M3375" s="14">
        <f>Ventas[[#This Row],[Ingresos]]-Ventas[[#This Row],[Costes]]</f>
        <v>277.20000000000005</v>
      </c>
      <c r="N3375" s="14" t="str">
        <f>_xlfn.XLOOKUP(Ventas[[#This Row],[Ship Country]],[1]!Countries[Ship Country],[1]!Countries[Area],"No registrado")</f>
        <v>Nord Europe</v>
      </c>
      <c r="O3375" s="14" t="str">
        <f>_xlfn.XLOOKUP(Ventas[[#This Row],[Ship Country]],[1]!Countries[Ship Country],[1]!Countries[Continent],"No existe")</f>
        <v>Europe</v>
      </c>
      <c r="P3375" s="15" t="str">
        <f>_xlfn.XLOOKUP(Ventas[[#This Row],[Category]],[2]!ProdManager[Category],[2]!ProdManager[Prod_Manager])</f>
        <v>John Matter</v>
      </c>
      <c r="Q3375" s="15">
        <f>YEAR(Ventas[[#This Row],[Order Date]])</f>
        <v>2016</v>
      </c>
      <c r="R3375" s="15" t="str">
        <f>TEXT(Ventas[[#This Row],[Order Date]],"MMM")</f>
        <v>mar</v>
      </c>
    </row>
    <row r="3376" spans="1:18" x14ac:dyDescent="0.25">
      <c r="A3376" s="4">
        <v>10382</v>
      </c>
      <c r="B3376" s="4" t="s">
        <v>39</v>
      </c>
      <c r="C3376" s="4" t="s">
        <v>15</v>
      </c>
      <c r="D3376" s="4">
        <v>2</v>
      </c>
      <c r="E3376" s="4">
        <v>1.7</v>
      </c>
      <c r="F3376" s="4">
        <v>60</v>
      </c>
      <c r="G3376" s="4" t="s">
        <v>66</v>
      </c>
      <c r="H3376" s="4" t="s">
        <v>67</v>
      </c>
      <c r="I3376" s="4" t="s">
        <v>68</v>
      </c>
      <c r="J3376" s="5">
        <v>42489</v>
      </c>
      <c r="K3376" s="12">
        <f>Ventas[[#This Row],[Unit Price]]*Ventas[[#This Row],[Quantity]]</f>
        <v>120</v>
      </c>
      <c r="L3376" s="12">
        <f>Ventas[[#This Row],[Unit Cost]]*Ventas[[#This Row],[Quantity]]</f>
        <v>102</v>
      </c>
      <c r="M3376" s="14">
        <f>Ventas[[#This Row],[Ingresos]]-Ventas[[#This Row],[Costes]]</f>
        <v>18</v>
      </c>
      <c r="N3376" s="14" t="str">
        <f>_xlfn.XLOOKUP(Ventas[[#This Row],[Ship Country]],[1]!Countries[Ship Country],[1]!Countries[Area],"No registrado")</f>
        <v>Nord Europe</v>
      </c>
      <c r="O3376" s="14" t="str">
        <f>_xlfn.XLOOKUP(Ventas[[#This Row],[Ship Country]],[1]!Countries[Ship Country],[1]!Countries[Continent],"No existe")</f>
        <v>Europe</v>
      </c>
      <c r="P3376" s="15" t="str">
        <f>_xlfn.XLOOKUP(Ventas[[#This Row],[Category]],[2]!ProdManager[Category],[2]!ProdManager[Prod_Manager])</f>
        <v>Peter Stone</v>
      </c>
      <c r="Q3376" s="15">
        <f>YEAR(Ventas[[#This Row],[Order Date]])</f>
        <v>2016</v>
      </c>
      <c r="R3376" s="15" t="str">
        <f>TEXT(Ventas[[#This Row],[Order Date]],"MMM")</f>
        <v>abr</v>
      </c>
    </row>
    <row r="3377" spans="1:18" x14ac:dyDescent="0.25">
      <c r="A3377" s="6">
        <v>10382</v>
      </c>
      <c r="B3377" s="6" t="s">
        <v>154</v>
      </c>
      <c r="C3377" s="6" t="s">
        <v>29</v>
      </c>
      <c r="D3377" s="6">
        <v>50</v>
      </c>
      <c r="E3377" s="6">
        <v>36</v>
      </c>
      <c r="F3377" s="6">
        <v>9</v>
      </c>
      <c r="G3377" s="6" t="s">
        <v>66</v>
      </c>
      <c r="H3377" s="6" t="s">
        <v>67</v>
      </c>
      <c r="I3377" s="6" t="s">
        <v>68</v>
      </c>
      <c r="J3377" s="5">
        <v>42403</v>
      </c>
      <c r="K3377" s="12">
        <f>Ventas[[#This Row],[Unit Price]]*Ventas[[#This Row],[Quantity]]</f>
        <v>450</v>
      </c>
      <c r="L3377" s="12">
        <f>Ventas[[#This Row],[Unit Cost]]*Ventas[[#This Row],[Quantity]]</f>
        <v>324</v>
      </c>
      <c r="M3377" s="14">
        <f>Ventas[[#This Row],[Ingresos]]-Ventas[[#This Row],[Costes]]</f>
        <v>126</v>
      </c>
      <c r="N3377" s="14" t="str">
        <f>_xlfn.XLOOKUP(Ventas[[#This Row],[Ship Country]],[1]!Countries[Ship Country],[1]!Countries[Area],"No registrado")</f>
        <v>Nord Europe</v>
      </c>
      <c r="O3377" s="14" t="str">
        <f>_xlfn.XLOOKUP(Ventas[[#This Row],[Ship Country]],[1]!Countries[Ship Country],[1]!Countries[Continent],"No existe")</f>
        <v>Europe</v>
      </c>
      <c r="P3377" s="15" t="str">
        <f>_xlfn.XLOOKUP(Ventas[[#This Row],[Category]],[2]!ProdManager[Category],[2]!ProdManager[Prod_Manager])</f>
        <v>Peter Stone</v>
      </c>
      <c r="Q3377" s="15">
        <f>YEAR(Ventas[[#This Row],[Order Date]])</f>
        <v>2016</v>
      </c>
      <c r="R3377" s="15" t="str">
        <f>TEXT(Ventas[[#This Row],[Order Date]],"MMM")</f>
        <v>feb</v>
      </c>
    </row>
    <row r="3378" spans="1:18" x14ac:dyDescent="0.25">
      <c r="A3378" s="4">
        <v>10382</v>
      </c>
      <c r="B3378" s="4" t="s">
        <v>69</v>
      </c>
      <c r="C3378" s="4" t="s">
        <v>24</v>
      </c>
      <c r="D3378" s="4">
        <v>17</v>
      </c>
      <c r="E3378" s="4">
        <v>13.09</v>
      </c>
      <c r="F3378" s="4">
        <v>32</v>
      </c>
      <c r="G3378" s="4" t="s">
        <v>66</v>
      </c>
      <c r="H3378" s="4" t="s">
        <v>67</v>
      </c>
      <c r="I3378" s="4" t="s">
        <v>68</v>
      </c>
      <c r="J3378" s="5">
        <v>42696</v>
      </c>
      <c r="K3378" s="12">
        <f>Ventas[[#This Row],[Unit Price]]*Ventas[[#This Row],[Quantity]]</f>
        <v>544</v>
      </c>
      <c r="L3378" s="12">
        <f>Ventas[[#This Row],[Unit Cost]]*Ventas[[#This Row],[Quantity]]</f>
        <v>418.88</v>
      </c>
      <c r="M3378" s="14">
        <f>Ventas[[#This Row],[Ingresos]]-Ventas[[#This Row],[Costes]]</f>
        <v>125.12</v>
      </c>
      <c r="N3378" s="14" t="str">
        <f>_xlfn.XLOOKUP(Ventas[[#This Row],[Ship Country]],[1]!Countries[Ship Country],[1]!Countries[Area],"No registrado")</f>
        <v>Nord Europe</v>
      </c>
      <c r="O3378" s="14" t="str">
        <f>_xlfn.XLOOKUP(Ventas[[#This Row],[Ship Country]],[1]!Countries[Ship Country],[1]!Countries[Continent],"No existe")</f>
        <v>Europe</v>
      </c>
      <c r="P3378" s="15" t="str">
        <f>_xlfn.XLOOKUP(Ventas[[#This Row],[Category]],[2]!ProdManager[Category],[2]!ProdManager[Prod_Manager])</f>
        <v>Lydia Sinn</v>
      </c>
      <c r="Q3378" s="15">
        <f>YEAR(Ventas[[#This Row],[Order Date]])</f>
        <v>2016</v>
      </c>
      <c r="R3378" s="15" t="str">
        <f>TEXT(Ventas[[#This Row],[Order Date]],"MMM")</f>
        <v>nov</v>
      </c>
    </row>
    <row r="3379" spans="1:18" x14ac:dyDescent="0.25">
      <c r="A3379" s="6">
        <v>10382</v>
      </c>
      <c r="B3379" s="6" t="s">
        <v>50</v>
      </c>
      <c r="C3379" s="6" t="s">
        <v>18</v>
      </c>
      <c r="D3379" s="6">
        <v>8</v>
      </c>
      <c r="E3379" s="6">
        <v>6.24</v>
      </c>
      <c r="F3379" s="6">
        <v>50</v>
      </c>
      <c r="G3379" s="6" t="s">
        <v>66</v>
      </c>
      <c r="H3379" s="6" t="s">
        <v>67</v>
      </c>
      <c r="I3379" s="6" t="s">
        <v>68</v>
      </c>
      <c r="J3379" s="5">
        <v>42383</v>
      </c>
      <c r="K3379" s="12">
        <f>Ventas[[#This Row],[Unit Price]]*Ventas[[#This Row],[Quantity]]</f>
        <v>400</v>
      </c>
      <c r="L3379" s="12">
        <f>Ventas[[#This Row],[Unit Cost]]*Ventas[[#This Row],[Quantity]]</f>
        <v>312</v>
      </c>
      <c r="M3379" s="14">
        <f>Ventas[[#This Row],[Ingresos]]-Ventas[[#This Row],[Costes]]</f>
        <v>88</v>
      </c>
      <c r="N3379" s="14" t="str">
        <f>_xlfn.XLOOKUP(Ventas[[#This Row],[Ship Country]],[1]!Countries[Ship Country],[1]!Countries[Area],"No registrado")</f>
        <v>Nord Europe</v>
      </c>
      <c r="O3379" s="14" t="str">
        <f>_xlfn.XLOOKUP(Ventas[[#This Row],[Ship Country]],[1]!Countries[Ship Country],[1]!Countries[Continent],"No existe")</f>
        <v>Europe</v>
      </c>
      <c r="P3379" s="15" t="str">
        <f>_xlfn.XLOOKUP(Ventas[[#This Row],[Category]],[2]!ProdManager[Category],[2]!ProdManager[Prod_Manager])</f>
        <v>Marc Caine</v>
      </c>
      <c r="Q3379" s="15">
        <f>YEAR(Ventas[[#This Row],[Order Date]])</f>
        <v>2016</v>
      </c>
      <c r="R3379" s="15" t="str">
        <f>TEXT(Ventas[[#This Row],[Order Date]],"MMM")</f>
        <v>ene</v>
      </c>
    </row>
    <row r="3380" spans="1:18" x14ac:dyDescent="0.25">
      <c r="A3380" s="4">
        <v>10383</v>
      </c>
      <c r="B3380" s="4" t="s">
        <v>118</v>
      </c>
      <c r="C3380" s="4" t="s">
        <v>29</v>
      </c>
      <c r="D3380" s="4">
        <v>4.8</v>
      </c>
      <c r="E3380" s="4">
        <v>3.36</v>
      </c>
      <c r="F3380" s="4">
        <v>20</v>
      </c>
      <c r="G3380" s="4" t="s">
        <v>208</v>
      </c>
      <c r="H3380" s="4" t="s">
        <v>209</v>
      </c>
      <c r="I3380" s="4" t="s">
        <v>149</v>
      </c>
      <c r="J3380" s="5">
        <v>42383</v>
      </c>
      <c r="K3380" s="12">
        <f>Ventas[[#This Row],[Unit Price]]*Ventas[[#This Row],[Quantity]]</f>
        <v>96</v>
      </c>
      <c r="L3380" s="12">
        <f>Ventas[[#This Row],[Unit Cost]]*Ventas[[#This Row],[Quantity]]</f>
        <v>67.2</v>
      </c>
      <c r="M3380" s="14">
        <f>Ventas[[#This Row],[Ingresos]]-Ventas[[#This Row],[Costes]]</f>
        <v>28.799999999999997</v>
      </c>
      <c r="N3380" s="14" t="str">
        <f>_xlfn.XLOOKUP(Ventas[[#This Row],[Ship Country]],[1]!Countries[Ship Country],[1]!Countries[Area],"No registrado")</f>
        <v>Nord Europe</v>
      </c>
      <c r="O3380" s="14" t="str">
        <f>_xlfn.XLOOKUP(Ventas[[#This Row],[Ship Country]],[1]!Countries[Ship Country],[1]!Countries[Continent],"No existe")</f>
        <v>Europe</v>
      </c>
      <c r="P3380" s="15" t="str">
        <f>_xlfn.XLOOKUP(Ventas[[#This Row],[Category]],[2]!ProdManager[Category],[2]!ProdManager[Prod_Manager])</f>
        <v>Peter Stone</v>
      </c>
      <c r="Q3380" s="15">
        <f>YEAR(Ventas[[#This Row],[Order Date]])</f>
        <v>2016</v>
      </c>
      <c r="R3380" s="15" t="str">
        <f>TEXT(Ventas[[#This Row],[Order Date]],"MMM")</f>
        <v>ene</v>
      </c>
    </row>
    <row r="3381" spans="1:18" x14ac:dyDescent="0.25">
      <c r="A3381" s="6">
        <v>10383</v>
      </c>
      <c r="B3381" s="6" t="s">
        <v>203</v>
      </c>
      <c r="C3381" s="6" t="s">
        <v>35</v>
      </c>
      <c r="D3381" s="6">
        <v>13</v>
      </c>
      <c r="E3381" s="6">
        <v>8.84</v>
      </c>
      <c r="F3381" s="6">
        <v>15</v>
      </c>
      <c r="G3381" s="6" t="s">
        <v>208</v>
      </c>
      <c r="H3381" s="6" t="s">
        <v>209</v>
      </c>
      <c r="I3381" s="6" t="s">
        <v>149</v>
      </c>
      <c r="J3381" s="5">
        <v>42392</v>
      </c>
      <c r="K3381" s="12">
        <f>Ventas[[#This Row],[Unit Price]]*Ventas[[#This Row],[Quantity]]</f>
        <v>195</v>
      </c>
      <c r="L3381" s="12">
        <f>Ventas[[#This Row],[Unit Cost]]*Ventas[[#This Row],[Quantity]]</f>
        <v>132.6</v>
      </c>
      <c r="M3381" s="14">
        <f>Ventas[[#This Row],[Ingresos]]-Ventas[[#This Row],[Costes]]</f>
        <v>62.400000000000006</v>
      </c>
      <c r="N3381" s="14" t="str">
        <f>_xlfn.XLOOKUP(Ventas[[#This Row],[Ship Country]],[1]!Countries[Ship Country],[1]!Countries[Area],"No registrado")</f>
        <v>Nord Europe</v>
      </c>
      <c r="O3381" s="14" t="str">
        <f>_xlfn.XLOOKUP(Ventas[[#This Row],[Ship Country]],[1]!Countries[Ship Country],[1]!Countries[Continent],"No existe")</f>
        <v>Europe</v>
      </c>
      <c r="P3381" s="15" t="str">
        <f>_xlfn.XLOOKUP(Ventas[[#This Row],[Category]],[2]!ProdManager[Category],[2]!ProdManager[Prod_Manager])</f>
        <v>Lydia Sinn</v>
      </c>
      <c r="Q3381" s="15">
        <f>YEAR(Ventas[[#This Row],[Order Date]])</f>
        <v>2016</v>
      </c>
      <c r="R3381" s="15" t="str">
        <f>TEXT(Ventas[[#This Row],[Order Date]],"MMM")</f>
        <v>ene</v>
      </c>
    </row>
    <row r="3382" spans="1:18" x14ac:dyDescent="0.25">
      <c r="A3382" s="4">
        <v>10383</v>
      </c>
      <c r="B3382" s="4" t="s">
        <v>86</v>
      </c>
      <c r="C3382" s="4" t="s">
        <v>10</v>
      </c>
      <c r="D3382" s="4">
        <v>30.4</v>
      </c>
      <c r="E3382" s="4">
        <v>23.712</v>
      </c>
      <c r="F3382" s="4">
        <v>20</v>
      </c>
      <c r="G3382" s="4" t="s">
        <v>208</v>
      </c>
      <c r="H3382" s="4" t="s">
        <v>209</v>
      </c>
      <c r="I3382" s="4" t="s">
        <v>149</v>
      </c>
      <c r="J3382" s="5">
        <v>42630</v>
      </c>
      <c r="K3382" s="12">
        <f>Ventas[[#This Row],[Unit Price]]*Ventas[[#This Row],[Quantity]]</f>
        <v>608</v>
      </c>
      <c r="L3382" s="12">
        <f>Ventas[[#This Row],[Unit Cost]]*Ventas[[#This Row],[Quantity]]</f>
        <v>474.24</v>
      </c>
      <c r="M3382" s="14">
        <f>Ventas[[#This Row],[Ingresos]]-Ventas[[#This Row],[Costes]]</f>
        <v>133.76</v>
      </c>
      <c r="N3382" s="14" t="str">
        <f>_xlfn.XLOOKUP(Ventas[[#This Row],[Ship Country]],[1]!Countries[Ship Country],[1]!Countries[Area],"No registrado")</f>
        <v>Nord Europe</v>
      </c>
      <c r="O3382" s="14" t="str">
        <f>_xlfn.XLOOKUP(Ventas[[#This Row],[Ship Country]],[1]!Countries[Ship Country],[1]!Countries[Continent],"No existe")</f>
        <v>Europe</v>
      </c>
      <c r="P3382" s="15" t="str">
        <f>_xlfn.XLOOKUP(Ventas[[#This Row],[Category]],[2]!ProdManager[Category],[2]!ProdManager[Prod_Manager])</f>
        <v>Marc Caine</v>
      </c>
      <c r="Q3382" s="15">
        <f>YEAR(Ventas[[#This Row],[Order Date]])</f>
        <v>2016</v>
      </c>
      <c r="R3382" s="15" t="str">
        <f>TEXT(Ventas[[#This Row],[Order Date]],"MMM")</f>
        <v>sep</v>
      </c>
    </row>
    <row r="3383" spans="1:18" x14ac:dyDescent="0.25">
      <c r="A3383" s="6">
        <v>10384</v>
      </c>
      <c r="B3383" s="6" t="s">
        <v>34</v>
      </c>
      <c r="C3383" s="6" t="s">
        <v>35</v>
      </c>
      <c r="D3383" s="6">
        <v>64.8</v>
      </c>
      <c r="E3383" s="6">
        <v>43.415999999999997</v>
      </c>
      <c r="F3383" s="6">
        <v>28</v>
      </c>
      <c r="G3383" s="6" t="s">
        <v>123</v>
      </c>
      <c r="H3383" s="6" t="s">
        <v>124</v>
      </c>
      <c r="I3383" s="6" t="s">
        <v>90</v>
      </c>
      <c r="J3383" s="5">
        <v>42576</v>
      </c>
      <c r="K3383" s="12">
        <f>Ventas[[#This Row],[Unit Price]]*Ventas[[#This Row],[Quantity]]</f>
        <v>1814.3999999999999</v>
      </c>
      <c r="L3383" s="12">
        <f>Ventas[[#This Row],[Unit Cost]]*Ventas[[#This Row],[Quantity]]</f>
        <v>1215.6479999999999</v>
      </c>
      <c r="M3383" s="14">
        <f>Ventas[[#This Row],[Ingresos]]-Ventas[[#This Row],[Costes]]</f>
        <v>598.75199999999995</v>
      </c>
      <c r="N3383" s="14" t="str">
        <f>_xlfn.XLOOKUP(Ventas[[#This Row],[Ship Country]],[1]!Countries[Ship Country],[1]!Countries[Area],"No registrado")</f>
        <v>Nord Europe</v>
      </c>
      <c r="O3383" s="14" t="str">
        <f>_xlfn.XLOOKUP(Ventas[[#This Row],[Ship Country]],[1]!Countries[Ship Country],[1]!Countries[Continent],"No existe")</f>
        <v>Europe</v>
      </c>
      <c r="P3383" s="15" t="str">
        <f>_xlfn.XLOOKUP(Ventas[[#This Row],[Category]],[2]!ProdManager[Category],[2]!ProdManager[Prod_Manager])</f>
        <v>Lydia Sinn</v>
      </c>
      <c r="Q3383" s="15">
        <f>YEAR(Ventas[[#This Row],[Order Date]])</f>
        <v>2016</v>
      </c>
      <c r="R3383" s="15" t="str">
        <f>TEXT(Ventas[[#This Row],[Order Date]],"MMM")</f>
        <v>jul</v>
      </c>
    </row>
    <row r="3384" spans="1:18" x14ac:dyDescent="0.25">
      <c r="A3384" s="4">
        <v>10384</v>
      </c>
      <c r="B3384" s="4" t="s">
        <v>40</v>
      </c>
      <c r="C3384" s="4" t="s">
        <v>15</v>
      </c>
      <c r="D3384" s="4">
        <v>27.2</v>
      </c>
      <c r="E3384" s="4">
        <v>22.304000000000002</v>
      </c>
      <c r="F3384" s="4">
        <v>15</v>
      </c>
      <c r="G3384" s="4" t="s">
        <v>123</v>
      </c>
      <c r="H3384" s="4" t="s">
        <v>124</v>
      </c>
      <c r="I3384" s="4" t="s">
        <v>90</v>
      </c>
      <c r="J3384" s="5">
        <v>42474</v>
      </c>
      <c r="K3384" s="12">
        <f>Ventas[[#This Row],[Unit Price]]*Ventas[[#This Row],[Quantity]]</f>
        <v>408</v>
      </c>
      <c r="L3384" s="12">
        <f>Ventas[[#This Row],[Unit Cost]]*Ventas[[#This Row],[Quantity]]</f>
        <v>334.56000000000006</v>
      </c>
      <c r="M3384" s="14">
        <f>Ventas[[#This Row],[Ingresos]]-Ventas[[#This Row],[Costes]]</f>
        <v>73.439999999999941</v>
      </c>
      <c r="N3384" s="14" t="str">
        <f>_xlfn.XLOOKUP(Ventas[[#This Row],[Ship Country]],[1]!Countries[Ship Country],[1]!Countries[Area],"No registrado")</f>
        <v>Nord Europe</v>
      </c>
      <c r="O3384" s="14" t="str">
        <f>_xlfn.XLOOKUP(Ventas[[#This Row],[Ship Country]],[1]!Countries[Ship Country],[1]!Countries[Continent],"No existe")</f>
        <v>Europe</v>
      </c>
      <c r="P3384" s="15" t="str">
        <f>_xlfn.XLOOKUP(Ventas[[#This Row],[Category]],[2]!ProdManager[Category],[2]!ProdManager[Prod_Manager])</f>
        <v>Peter Stone</v>
      </c>
      <c r="Q3384" s="15">
        <f>YEAR(Ventas[[#This Row],[Order Date]])</f>
        <v>2016</v>
      </c>
      <c r="R3384" s="15" t="str">
        <f>TEXT(Ventas[[#This Row],[Order Date]],"MMM")</f>
        <v>abr</v>
      </c>
    </row>
    <row r="3385" spans="1:18" x14ac:dyDescent="0.25">
      <c r="A3385" s="6">
        <v>10385</v>
      </c>
      <c r="B3385" s="6" t="s">
        <v>85</v>
      </c>
      <c r="C3385" s="6" t="s">
        <v>18</v>
      </c>
      <c r="D3385" s="6">
        <v>24</v>
      </c>
      <c r="E3385" s="6">
        <v>18.240000000000002</v>
      </c>
      <c r="F3385" s="6">
        <v>10</v>
      </c>
      <c r="G3385" s="6" t="s">
        <v>108</v>
      </c>
      <c r="H3385" s="6" t="s">
        <v>109</v>
      </c>
      <c r="I3385" s="6" t="s">
        <v>84</v>
      </c>
      <c r="J3385" s="5">
        <v>42707</v>
      </c>
      <c r="K3385" s="12">
        <f>Ventas[[#This Row],[Unit Price]]*Ventas[[#This Row],[Quantity]]</f>
        <v>240</v>
      </c>
      <c r="L3385" s="12">
        <f>Ventas[[#This Row],[Unit Cost]]*Ventas[[#This Row],[Quantity]]</f>
        <v>182.40000000000003</v>
      </c>
      <c r="M3385" s="14">
        <f>Ventas[[#This Row],[Ingresos]]-Ventas[[#This Row],[Costes]]</f>
        <v>57.599999999999966</v>
      </c>
      <c r="N3385" s="14" t="str">
        <f>_xlfn.XLOOKUP(Ventas[[#This Row],[Ship Country]],[1]!Countries[Ship Country],[1]!Countries[Area],"No registrado")</f>
        <v>Nord America</v>
      </c>
      <c r="O3385" s="14" t="str">
        <f>_xlfn.XLOOKUP(Ventas[[#This Row],[Ship Country]],[1]!Countries[Ship Country],[1]!Countries[Continent],"No existe")</f>
        <v>America</v>
      </c>
      <c r="P3385" s="15" t="str">
        <f>_xlfn.XLOOKUP(Ventas[[#This Row],[Category]],[2]!ProdManager[Category],[2]!ProdManager[Prod_Manager])</f>
        <v>Marc Caine</v>
      </c>
      <c r="Q3385" s="15">
        <f>YEAR(Ventas[[#This Row],[Order Date]])</f>
        <v>2016</v>
      </c>
      <c r="R3385" s="15" t="str">
        <f>TEXT(Ventas[[#This Row],[Order Date]],"MMM")</f>
        <v>dic</v>
      </c>
    </row>
    <row r="3386" spans="1:18" x14ac:dyDescent="0.25">
      <c r="A3386" s="4">
        <v>10385</v>
      </c>
      <c r="B3386" s="4" t="s">
        <v>40</v>
      </c>
      <c r="C3386" s="4" t="s">
        <v>15</v>
      </c>
      <c r="D3386" s="4">
        <v>27.2</v>
      </c>
      <c r="E3386" s="4">
        <v>22.304000000000002</v>
      </c>
      <c r="F3386" s="4">
        <v>20</v>
      </c>
      <c r="G3386" s="4" t="s">
        <v>108</v>
      </c>
      <c r="H3386" s="4" t="s">
        <v>109</v>
      </c>
      <c r="I3386" s="4" t="s">
        <v>84</v>
      </c>
      <c r="J3386" s="5">
        <v>42583</v>
      </c>
      <c r="K3386" s="12">
        <f>Ventas[[#This Row],[Unit Price]]*Ventas[[#This Row],[Quantity]]</f>
        <v>544</v>
      </c>
      <c r="L3386" s="12">
        <f>Ventas[[#This Row],[Unit Cost]]*Ventas[[#This Row],[Quantity]]</f>
        <v>446.08000000000004</v>
      </c>
      <c r="M3386" s="14">
        <f>Ventas[[#This Row],[Ingresos]]-Ventas[[#This Row],[Costes]]</f>
        <v>97.919999999999959</v>
      </c>
      <c r="N3386" s="14" t="str">
        <f>_xlfn.XLOOKUP(Ventas[[#This Row],[Ship Country]],[1]!Countries[Ship Country],[1]!Countries[Area],"No registrado")</f>
        <v>Nord America</v>
      </c>
      <c r="O3386" s="14" t="str">
        <f>_xlfn.XLOOKUP(Ventas[[#This Row],[Ship Country]],[1]!Countries[Ship Country],[1]!Countries[Continent],"No existe")</f>
        <v>America</v>
      </c>
      <c r="P3386" s="15" t="str">
        <f>_xlfn.XLOOKUP(Ventas[[#This Row],[Category]],[2]!ProdManager[Category],[2]!ProdManager[Prod_Manager])</f>
        <v>Peter Stone</v>
      </c>
      <c r="Q3386" s="15">
        <f>YEAR(Ventas[[#This Row],[Order Date]])</f>
        <v>2016</v>
      </c>
      <c r="R3386" s="15" t="str">
        <f>TEXT(Ventas[[#This Row],[Order Date]],"MMM")</f>
        <v>ago</v>
      </c>
    </row>
    <row r="3387" spans="1:18" x14ac:dyDescent="0.25">
      <c r="A3387" s="6">
        <v>10385</v>
      </c>
      <c r="B3387" s="6" t="s">
        <v>142</v>
      </c>
      <c r="C3387" s="6" t="s">
        <v>35</v>
      </c>
      <c r="D3387" s="6">
        <v>10</v>
      </c>
      <c r="E3387" s="6">
        <v>7</v>
      </c>
      <c r="F3387" s="6">
        <v>8</v>
      </c>
      <c r="G3387" s="6" t="s">
        <v>108</v>
      </c>
      <c r="H3387" s="6" t="s">
        <v>109</v>
      </c>
      <c r="I3387" s="6" t="s">
        <v>84</v>
      </c>
      <c r="J3387" s="5">
        <v>42505</v>
      </c>
      <c r="K3387" s="12">
        <f>Ventas[[#This Row],[Unit Price]]*Ventas[[#This Row],[Quantity]]</f>
        <v>80</v>
      </c>
      <c r="L3387" s="12">
        <f>Ventas[[#This Row],[Unit Cost]]*Ventas[[#This Row],[Quantity]]</f>
        <v>56</v>
      </c>
      <c r="M3387" s="14">
        <f>Ventas[[#This Row],[Ingresos]]-Ventas[[#This Row],[Costes]]</f>
        <v>24</v>
      </c>
      <c r="N3387" s="14" t="str">
        <f>_xlfn.XLOOKUP(Ventas[[#This Row],[Ship Country]],[1]!Countries[Ship Country],[1]!Countries[Area],"No registrado")</f>
        <v>Nord America</v>
      </c>
      <c r="O3387" s="14" t="str">
        <f>_xlfn.XLOOKUP(Ventas[[#This Row],[Ship Country]],[1]!Countries[Ship Country],[1]!Countries[Continent],"No existe")</f>
        <v>America</v>
      </c>
      <c r="P3387" s="15" t="str">
        <f>_xlfn.XLOOKUP(Ventas[[#This Row],[Category]],[2]!ProdManager[Category],[2]!ProdManager[Prod_Manager])</f>
        <v>Lydia Sinn</v>
      </c>
      <c r="Q3387" s="15">
        <f>YEAR(Ventas[[#This Row],[Order Date]])</f>
        <v>2016</v>
      </c>
      <c r="R3387" s="15" t="str">
        <f>TEXT(Ventas[[#This Row],[Order Date]],"MMM")</f>
        <v>may</v>
      </c>
    </row>
    <row r="3388" spans="1:18" x14ac:dyDescent="0.25">
      <c r="A3388" s="4">
        <v>10386</v>
      </c>
      <c r="B3388" s="4" t="s">
        <v>51</v>
      </c>
      <c r="C3388" s="4" t="s">
        <v>43</v>
      </c>
      <c r="D3388" s="4">
        <v>3.6</v>
      </c>
      <c r="E3388" s="4">
        <v>3.2040000000000002</v>
      </c>
      <c r="F3388" s="4">
        <v>15</v>
      </c>
      <c r="G3388" s="4" t="s">
        <v>202</v>
      </c>
      <c r="H3388" s="4" t="s">
        <v>152</v>
      </c>
      <c r="I3388" s="4" t="s">
        <v>27</v>
      </c>
      <c r="J3388" s="5">
        <v>42544</v>
      </c>
      <c r="K3388" s="12">
        <f>Ventas[[#This Row],[Unit Price]]*Ventas[[#This Row],[Quantity]]</f>
        <v>54</v>
      </c>
      <c r="L3388" s="12">
        <f>Ventas[[#This Row],[Unit Cost]]*Ventas[[#This Row],[Quantity]]</f>
        <v>48.06</v>
      </c>
      <c r="M3388" s="14">
        <f>Ventas[[#This Row],[Ingresos]]-Ventas[[#This Row],[Costes]]</f>
        <v>5.9399999999999977</v>
      </c>
      <c r="N3388" s="14" t="str">
        <f>_xlfn.XLOOKUP(Ventas[[#This Row],[Ship Country]],[1]!Countries[Ship Country],[1]!Countries[Area],"No registrado")</f>
        <v>Sud America</v>
      </c>
      <c r="O3388" s="14" t="str">
        <f>_xlfn.XLOOKUP(Ventas[[#This Row],[Ship Country]],[1]!Countries[Ship Country],[1]!Countries[Continent],"No existe")</f>
        <v>America</v>
      </c>
      <c r="P3388" s="15" t="str">
        <f>_xlfn.XLOOKUP(Ventas[[#This Row],[Category]],[2]!ProdManager[Category],[2]!ProdManager[Prod_Manager])</f>
        <v>John Matter</v>
      </c>
      <c r="Q3388" s="15">
        <f>YEAR(Ventas[[#This Row],[Order Date]])</f>
        <v>2016</v>
      </c>
      <c r="R3388" s="15" t="str">
        <f>TEXT(Ventas[[#This Row],[Order Date]],"MMM")</f>
        <v>jun</v>
      </c>
    </row>
    <row r="3389" spans="1:18" x14ac:dyDescent="0.25">
      <c r="A3389" s="6">
        <v>10386</v>
      </c>
      <c r="B3389" s="6" t="s">
        <v>140</v>
      </c>
      <c r="C3389" s="6" t="s">
        <v>43</v>
      </c>
      <c r="D3389" s="6">
        <v>11.2</v>
      </c>
      <c r="E3389" s="6">
        <v>9.8559999999999999</v>
      </c>
      <c r="F3389" s="6">
        <v>10</v>
      </c>
      <c r="G3389" s="6" t="s">
        <v>202</v>
      </c>
      <c r="H3389" s="6" t="s">
        <v>152</v>
      </c>
      <c r="I3389" s="6" t="s">
        <v>27</v>
      </c>
      <c r="J3389" s="5">
        <v>42713</v>
      </c>
      <c r="K3389" s="12">
        <f>Ventas[[#This Row],[Unit Price]]*Ventas[[#This Row],[Quantity]]</f>
        <v>112</v>
      </c>
      <c r="L3389" s="12">
        <f>Ventas[[#This Row],[Unit Cost]]*Ventas[[#This Row],[Quantity]]</f>
        <v>98.56</v>
      </c>
      <c r="M3389" s="14">
        <f>Ventas[[#This Row],[Ingresos]]-Ventas[[#This Row],[Costes]]</f>
        <v>13.439999999999998</v>
      </c>
      <c r="N3389" s="14" t="str">
        <f>_xlfn.XLOOKUP(Ventas[[#This Row],[Ship Country]],[1]!Countries[Ship Country],[1]!Countries[Area],"No registrado")</f>
        <v>Sud America</v>
      </c>
      <c r="O3389" s="14" t="str">
        <f>_xlfn.XLOOKUP(Ventas[[#This Row],[Ship Country]],[1]!Countries[Ship Country],[1]!Countries[Continent],"No existe")</f>
        <v>America</v>
      </c>
      <c r="P3389" s="15" t="str">
        <f>_xlfn.XLOOKUP(Ventas[[#This Row],[Category]],[2]!ProdManager[Category],[2]!ProdManager[Prod_Manager])</f>
        <v>John Matter</v>
      </c>
      <c r="Q3389" s="15">
        <f>YEAR(Ventas[[#This Row],[Order Date]])</f>
        <v>2016</v>
      </c>
      <c r="R3389" s="15" t="str">
        <f>TEXT(Ventas[[#This Row],[Order Date]],"MMM")</f>
        <v>dic</v>
      </c>
    </row>
    <row r="3390" spans="1:18" x14ac:dyDescent="0.25">
      <c r="A3390" s="4">
        <v>10387</v>
      </c>
      <c r="B3390" s="4" t="s">
        <v>51</v>
      </c>
      <c r="C3390" s="4" t="s">
        <v>43</v>
      </c>
      <c r="D3390" s="4">
        <v>3.6</v>
      </c>
      <c r="E3390" s="4">
        <v>3.3120000000000003</v>
      </c>
      <c r="F3390" s="4">
        <v>15</v>
      </c>
      <c r="G3390" s="4" t="s">
        <v>225</v>
      </c>
      <c r="H3390" s="4" t="s">
        <v>226</v>
      </c>
      <c r="I3390" s="4" t="s">
        <v>227</v>
      </c>
      <c r="J3390" s="5">
        <v>42711</v>
      </c>
      <c r="K3390" s="12">
        <f>Ventas[[#This Row],[Unit Price]]*Ventas[[#This Row],[Quantity]]</f>
        <v>54</v>
      </c>
      <c r="L3390" s="12">
        <f>Ventas[[#This Row],[Unit Cost]]*Ventas[[#This Row],[Quantity]]</f>
        <v>49.680000000000007</v>
      </c>
      <c r="M3390" s="14">
        <f>Ventas[[#This Row],[Ingresos]]-Ventas[[#This Row],[Costes]]</f>
        <v>4.3199999999999932</v>
      </c>
      <c r="N3390" s="14" t="str">
        <f>_xlfn.XLOOKUP(Ventas[[#This Row],[Ship Country]],[1]!Countries[Ship Country],[1]!Countries[Area],"No registrado")</f>
        <v>Nord Europe</v>
      </c>
      <c r="O3390" s="14" t="str">
        <f>_xlfn.XLOOKUP(Ventas[[#This Row],[Ship Country]],[1]!Countries[Ship Country],[1]!Countries[Continent],"No existe")</f>
        <v>Europe</v>
      </c>
      <c r="P3390" s="15" t="str">
        <f>_xlfn.XLOOKUP(Ventas[[#This Row],[Category]],[2]!ProdManager[Category],[2]!ProdManager[Prod_Manager])</f>
        <v>John Matter</v>
      </c>
      <c r="Q3390" s="15">
        <f>YEAR(Ventas[[#This Row],[Order Date]])</f>
        <v>2016</v>
      </c>
      <c r="R3390" s="15" t="str">
        <f>TEXT(Ventas[[#This Row],[Order Date]],"MMM")</f>
        <v>dic</v>
      </c>
    </row>
    <row r="3391" spans="1:18" x14ac:dyDescent="0.25">
      <c r="A3391" s="6">
        <v>10387</v>
      </c>
      <c r="B3391" s="6" t="s">
        <v>121</v>
      </c>
      <c r="C3391" s="6" t="s">
        <v>18</v>
      </c>
      <c r="D3391" s="6">
        <v>36.4</v>
      </c>
      <c r="E3391" s="6">
        <v>29.848000000000003</v>
      </c>
      <c r="F3391" s="6">
        <v>6</v>
      </c>
      <c r="G3391" s="6" t="s">
        <v>225</v>
      </c>
      <c r="H3391" s="6" t="s">
        <v>226</v>
      </c>
      <c r="I3391" s="6" t="s">
        <v>227</v>
      </c>
      <c r="J3391" s="5">
        <v>42545</v>
      </c>
      <c r="K3391" s="12">
        <f>Ventas[[#This Row],[Unit Price]]*Ventas[[#This Row],[Quantity]]</f>
        <v>218.39999999999998</v>
      </c>
      <c r="L3391" s="12">
        <f>Ventas[[#This Row],[Unit Cost]]*Ventas[[#This Row],[Quantity]]</f>
        <v>179.08800000000002</v>
      </c>
      <c r="M3391" s="14">
        <f>Ventas[[#This Row],[Ingresos]]-Ventas[[#This Row],[Costes]]</f>
        <v>39.311999999999955</v>
      </c>
      <c r="N3391" s="14" t="str">
        <f>_xlfn.XLOOKUP(Ventas[[#This Row],[Ship Country]],[1]!Countries[Ship Country],[1]!Countries[Area],"No registrado")</f>
        <v>Nord Europe</v>
      </c>
      <c r="O3391" s="14" t="str">
        <f>_xlfn.XLOOKUP(Ventas[[#This Row],[Ship Country]],[1]!Countries[Ship Country],[1]!Countries[Continent],"No existe")</f>
        <v>Europe</v>
      </c>
      <c r="P3391" s="15" t="str">
        <f>_xlfn.XLOOKUP(Ventas[[#This Row],[Category]],[2]!ProdManager[Category],[2]!ProdManager[Prod_Manager])</f>
        <v>Marc Caine</v>
      </c>
      <c r="Q3391" s="15">
        <f>YEAR(Ventas[[#This Row],[Order Date]])</f>
        <v>2016</v>
      </c>
      <c r="R3391" s="15" t="str">
        <f>TEXT(Ventas[[#This Row],[Order Date]],"MMM")</f>
        <v>jun</v>
      </c>
    </row>
    <row r="3392" spans="1:18" x14ac:dyDescent="0.25">
      <c r="A3392" s="4">
        <v>10387</v>
      </c>
      <c r="B3392" s="4" t="s">
        <v>52</v>
      </c>
      <c r="C3392" s="4" t="s">
        <v>15</v>
      </c>
      <c r="D3392" s="4">
        <v>44</v>
      </c>
      <c r="E3392" s="4">
        <v>35.200000000000003</v>
      </c>
      <c r="F3392" s="4">
        <v>12</v>
      </c>
      <c r="G3392" s="4" t="s">
        <v>225</v>
      </c>
      <c r="H3392" s="4" t="s">
        <v>226</v>
      </c>
      <c r="I3392" s="4" t="s">
        <v>227</v>
      </c>
      <c r="J3392" s="5">
        <v>42555</v>
      </c>
      <c r="K3392" s="12">
        <f>Ventas[[#This Row],[Unit Price]]*Ventas[[#This Row],[Quantity]]</f>
        <v>528</v>
      </c>
      <c r="L3392" s="12">
        <f>Ventas[[#This Row],[Unit Cost]]*Ventas[[#This Row],[Quantity]]</f>
        <v>422.40000000000003</v>
      </c>
      <c r="M3392" s="14">
        <f>Ventas[[#This Row],[Ingresos]]-Ventas[[#This Row],[Costes]]</f>
        <v>105.59999999999997</v>
      </c>
      <c r="N3392" s="14" t="str">
        <f>_xlfn.XLOOKUP(Ventas[[#This Row],[Ship Country]],[1]!Countries[Ship Country],[1]!Countries[Area],"No registrado")</f>
        <v>Nord Europe</v>
      </c>
      <c r="O3392" s="14" t="str">
        <f>_xlfn.XLOOKUP(Ventas[[#This Row],[Ship Country]],[1]!Countries[Ship Country],[1]!Countries[Continent],"No existe")</f>
        <v>Europe</v>
      </c>
      <c r="P3392" s="15" t="str">
        <f>_xlfn.XLOOKUP(Ventas[[#This Row],[Category]],[2]!ProdManager[Category],[2]!ProdManager[Prod_Manager])</f>
        <v>Peter Stone</v>
      </c>
      <c r="Q3392" s="15">
        <f>YEAR(Ventas[[#This Row],[Order Date]])</f>
        <v>2016</v>
      </c>
      <c r="R3392" s="15" t="str">
        <f>TEXT(Ventas[[#This Row],[Order Date]],"MMM")</f>
        <v>jul</v>
      </c>
    </row>
    <row r="3393" spans="1:18" x14ac:dyDescent="0.25">
      <c r="A3393" s="6">
        <v>10387</v>
      </c>
      <c r="B3393" s="6" t="s">
        <v>113</v>
      </c>
      <c r="C3393" s="6" t="s">
        <v>15</v>
      </c>
      <c r="D3393" s="6">
        <v>17.2</v>
      </c>
      <c r="E3393" s="6">
        <v>14.275999999999998</v>
      </c>
      <c r="F3393" s="6">
        <v>15</v>
      </c>
      <c r="G3393" s="6" t="s">
        <v>225</v>
      </c>
      <c r="H3393" s="6" t="s">
        <v>226</v>
      </c>
      <c r="I3393" s="6" t="s">
        <v>227</v>
      </c>
      <c r="J3393" s="5">
        <v>42728</v>
      </c>
      <c r="K3393" s="12">
        <f>Ventas[[#This Row],[Unit Price]]*Ventas[[#This Row],[Quantity]]</f>
        <v>258</v>
      </c>
      <c r="L3393" s="12">
        <f>Ventas[[#This Row],[Unit Cost]]*Ventas[[#This Row],[Quantity]]</f>
        <v>214.13999999999996</v>
      </c>
      <c r="M3393" s="14">
        <f>Ventas[[#This Row],[Ingresos]]-Ventas[[#This Row],[Costes]]</f>
        <v>43.860000000000042</v>
      </c>
      <c r="N3393" s="14" t="str">
        <f>_xlfn.XLOOKUP(Ventas[[#This Row],[Ship Country]],[1]!Countries[Ship Country],[1]!Countries[Area],"No registrado")</f>
        <v>Nord Europe</v>
      </c>
      <c r="O3393" s="14" t="str">
        <f>_xlfn.XLOOKUP(Ventas[[#This Row],[Ship Country]],[1]!Countries[Ship Country],[1]!Countries[Continent],"No existe")</f>
        <v>Europe</v>
      </c>
      <c r="P3393" s="15" t="str">
        <f>_xlfn.XLOOKUP(Ventas[[#This Row],[Category]],[2]!ProdManager[Category],[2]!ProdManager[Prod_Manager])</f>
        <v>Peter Stone</v>
      </c>
      <c r="Q3393" s="15">
        <f>YEAR(Ventas[[#This Row],[Order Date]])</f>
        <v>2016</v>
      </c>
      <c r="R3393" s="15" t="str">
        <f>TEXT(Ventas[[#This Row],[Order Date]],"MMM")</f>
        <v>dic</v>
      </c>
    </row>
    <row r="3394" spans="1:18" x14ac:dyDescent="0.25">
      <c r="A3394" s="4">
        <v>10388</v>
      </c>
      <c r="B3394" s="4" t="s">
        <v>228</v>
      </c>
      <c r="C3394" s="4" t="s">
        <v>29</v>
      </c>
      <c r="D3394" s="4">
        <v>7.6</v>
      </c>
      <c r="E3394" s="4">
        <v>5.6999999999999993</v>
      </c>
      <c r="F3394" s="4">
        <v>15</v>
      </c>
      <c r="G3394" s="4" t="s">
        <v>210</v>
      </c>
      <c r="H3394" s="4" t="s">
        <v>148</v>
      </c>
      <c r="I3394" s="4" t="s">
        <v>149</v>
      </c>
      <c r="J3394" s="5">
        <v>42443</v>
      </c>
      <c r="K3394" s="12">
        <f>Ventas[[#This Row],[Unit Price]]*Ventas[[#This Row],[Quantity]]</f>
        <v>114</v>
      </c>
      <c r="L3394" s="12">
        <f>Ventas[[#This Row],[Unit Cost]]*Ventas[[#This Row],[Quantity]]</f>
        <v>85.499999999999986</v>
      </c>
      <c r="M3394" s="14">
        <f>Ventas[[#This Row],[Ingresos]]-Ventas[[#This Row],[Costes]]</f>
        <v>28.500000000000014</v>
      </c>
      <c r="N3394" s="14" t="str">
        <f>_xlfn.XLOOKUP(Ventas[[#This Row],[Ship Country]],[1]!Countries[Ship Country],[1]!Countries[Area],"No registrado")</f>
        <v>Nord Europe</v>
      </c>
      <c r="O3394" s="14" t="str">
        <f>_xlfn.XLOOKUP(Ventas[[#This Row],[Ship Country]],[1]!Countries[Ship Country],[1]!Countries[Continent],"No existe")</f>
        <v>Europe</v>
      </c>
      <c r="P3394" s="15" t="str">
        <f>_xlfn.XLOOKUP(Ventas[[#This Row],[Category]],[2]!ProdManager[Category],[2]!ProdManager[Prod_Manager])</f>
        <v>Peter Stone</v>
      </c>
      <c r="Q3394" s="15">
        <f>YEAR(Ventas[[#This Row],[Order Date]])</f>
        <v>2016</v>
      </c>
      <c r="R3394" s="15" t="str">
        <f>TEXT(Ventas[[#This Row],[Order Date]],"MMM")</f>
        <v>mar</v>
      </c>
    </row>
    <row r="3395" spans="1:18" x14ac:dyDescent="0.25">
      <c r="A3395" s="6">
        <v>10388</v>
      </c>
      <c r="B3395" s="6" t="s">
        <v>58</v>
      </c>
      <c r="C3395" s="6" t="s">
        <v>46</v>
      </c>
      <c r="D3395" s="6">
        <v>26.2</v>
      </c>
      <c r="E3395" s="6">
        <v>21.484000000000002</v>
      </c>
      <c r="F3395" s="6">
        <v>40</v>
      </c>
      <c r="G3395" s="6" t="s">
        <v>210</v>
      </c>
      <c r="H3395" s="6" t="s">
        <v>148</v>
      </c>
      <c r="I3395" s="6" t="s">
        <v>149</v>
      </c>
      <c r="J3395" s="5">
        <v>42608</v>
      </c>
      <c r="K3395" s="12">
        <f>Ventas[[#This Row],[Unit Price]]*Ventas[[#This Row],[Quantity]]</f>
        <v>1048</v>
      </c>
      <c r="L3395" s="12">
        <f>Ventas[[#This Row],[Unit Cost]]*Ventas[[#This Row],[Quantity]]</f>
        <v>859.36000000000013</v>
      </c>
      <c r="M3395" s="14">
        <f>Ventas[[#This Row],[Ingresos]]-Ventas[[#This Row],[Costes]]</f>
        <v>188.63999999999987</v>
      </c>
      <c r="N3395" s="14" t="str">
        <f>_xlfn.XLOOKUP(Ventas[[#This Row],[Ship Country]],[1]!Countries[Ship Country],[1]!Countries[Area],"No registrado")</f>
        <v>Nord Europe</v>
      </c>
      <c r="O3395" s="14" t="str">
        <f>_xlfn.XLOOKUP(Ventas[[#This Row],[Ship Country]],[1]!Countries[Ship Country],[1]!Countries[Continent],"No existe")</f>
        <v>Europe</v>
      </c>
      <c r="P3395" s="15" t="str">
        <f>_xlfn.XLOOKUP(Ventas[[#This Row],[Category]],[2]!ProdManager[Category],[2]!ProdManager[Prod_Manager])</f>
        <v>John Matter</v>
      </c>
      <c r="Q3395" s="15">
        <f>YEAR(Ventas[[#This Row],[Order Date]])</f>
        <v>2016</v>
      </c>
      <c r="R3395" s="15" t="str">
        <f>TEXT(Ventas[[#This Row],[Order Date]],"MMM")</f>
        <v>ago</v>
      </c>
    </row>
    <row r="3396" spans="1:18" x14ac:dyDescent="0.25">
      <c r="A3396" s="4">
        <v>10388</v>
      </c>
      <c r="B3396" s="4" t="s">
        <v>177</v>
      </c>
      <c r="C3396" s="4" t="s">
        <v>10</v>
      </c>
      <c r="D3396" s="4">
        <v>5.6</v>
      </c>
      <c r="E3396" s="4">
        <v>4.6479999999999997</v>
      </c>
      <c r="F3396" s="4">
        <v>20</v>
      </c>
      <c r="G3396" s="4" t="s">
        <v>210</v>
      </c>
      <c r="H3396" s="4" t="s">
        <v>148</v>
      </c>
      <c r="I3396" s="4" t="s">
        <v>149</v>
      </c>
      <c r="J3396" s="5">
        <v>42372</v>
      </c>
      <c r="K3396" s="12">
        <f>Ventas[[#This Row],[Unit Price]]*Ventas[[#This Row],[Quantity]]</f>
        <v>112</v>
      </c>
      <c r="L3396" s="12">
        <f>Ventas[[#This Row],[Unit Cost]]*Ventas[[#This Row],[Quantity]]</f>
        <v>92.96</v>
      </c>
      <c r="M3396" s="14">
        <f>Ventas[[#This Row],[Ingresos]]-Ventas[[#This Row],[Costes]]</f>
        <v>19.040000000000006</v>
      </c>
      <c r="N3396" s="14" t="str">
        <f>_xlfn.XLOOKUP(Ventas[[#This Row],[Ship Country]],[1]!Countries[Ship Country],[1]!Countries[Area],"No registrado")</f>
        <v>Nord Europe</v>
      </c>
      <c r="O3396" s="14" t="str">
        <f>_xlfn.XLOOKUP(Ventas[[#This Row],[Ship Country]],[1]!Countries[Ship Country],[1]!Countries[Continent],"No existe")</f>
        <v>Europe</v>
      </c>
      <c r="P3396" s="15" t="str">
        <f>_xlfn.XLOOKUP(Ventas[[#This Row],[Category]],[2]!ProdManager[Category],[2]!ProdManager[Prod_Manager])</f>
        <v>Marc Caine</v>
      </c>
      <c r="Q3396" s="15">
        <f>YEAR(Ventas[[#This Row],[Order Date]])</f>
        <v>2016</v>
      </c>
      <c r="R3396" s="15" t="str">
        <f>TEXT(Ventas[[#This Row],[Order Date]],"MMM")</f>
        <v>ene</v>
      </c>
    </row>
    <row r="3397" spans="1:18" x14ac:dyDescent="0.25">
      <c r="A3397" s="6">
        <v>10389</v>
      </c>
      <c r="B3397" s="6" t="s">
        <v>112</v>
      </c>
      <c r="C3397" s="6" t="s">
        <v>29</v>
      </c>
      <c r="D3397" s="6">
        <v>24.8</v>
      </c>
      <c r="E3397" s="6">
        <v>19.592000000000002</v>
      </c>
      <c r="F3397" s="6">
        <v>16</v>
      </c>
      <c r="G3397" s="6" t="s">
        <v>229</v>
      </c>
      <c r="H3397" s="6" t="s">
        <v>230</v>
      </c>
      <c r="I3397" s="6" t="s">
        <v>194</v>
      </c>
      <c r="J3397" s="5">
        <v>42378</v>
      </c>
      <c r="K3397" s="12">
        <f>Ventas[[#This Row],[Unit Price]]*Ventas[[#This Row],[Quantity]]</f>
        <v>396.8</v>
      </c>
      <c r="L3397" s="12">
        <f>Ventas[[#This Row],[Unit Cost]]*Ventas[[#This Row],[Quantity]]</f>
        <v>313.47200000000004</v>
      </c>
      <c r="M3397" s="14">
        <f>Ventas[[#This Row],[Ingresos]]-Ventas[[#This Row],[Costes]]</f>
        <v>83.327999999999975</v>
      </c>
      <c r="N3397" s="14" t="str">
        <f>_xlfn.XLOOKUP(Ventas[[#This Row],[Ship Country]],[1]!Countries[Ship Country],[1]!Countries[Area],"No registrado")</f>
        <v>Nord America</v>
      </c>
      <c r="O3397" s="14" t="str">
        <f>_xlfn.XLOOKUP(Ventas[[#This Row],[Ship Country]],[1]!Countries[Ship Country],[1]!Countries[Continent],"No existe")</f>
        <v>America</v>
      </c>
      <c r="P3397" s="15" t="str">
        <f>_xlfn.XLOOKUP(Ventas[[#This Row],[Category]],[2]!ProdManager[Category],[2]!ProdManager[Prod_Manager])</f>
        <v>Peter Stone</v>
      </c>
      <c r="Q3397" s="15">
        <f>YEAR(Ventas[[#This Row],[Order Date]])</f>
        <v>2016</v>
      </c>
      <c r="R3397" s="15" t="str">
        <f>TEXT(Ventas[[#This Row],[Order Date]],"MMM")</f>
        <v>ene</v>
      </c>
    </row>
    <row r="3398" spans="1:18" x14ac:dyDescent="0.25">
      <c r="A3398" s="4">
        <v>10389</v>
      </c>
      <c r="B3398" s="4" t="s">
        <v>45</v>
      </c>
      <c r="C3398" s="4" t="s">
        <v>46</v>
      </c>
      <c r="D3398" s="4">
        <v>19.2</v>
      </c>
      <c r="E3398" s="4">
        <v>14.783999999999999</v>
      </c>
      <c r="F3398" s="4">
        <v>15</v>
      </c>
      <c r="G3398" s="4" t="s">
        <v>229</v>
      </c>
      <c r="H3398" s="4" t="s">
        <v>230</v>
      </c>
      <c r="I3398" s="4" t="s">
        <v>194</v>
      </c>
      <c r="J3398" s="5">
        <v>42715</v>
      </c>
      <c r="K3398" s="12">
        <f>Ventas[[#This Row],[Unit Price]]*Ventas[[#This Row],[Quantity]]</f>
        <v>288</v>
      </c>
      <c r="L3398" s="12">
        <f>Ventas[[#This Row],[Unit Cost]]*Ventas[[#This Row],[Quantity]]</f>
        <v>221.76</v>
      </c>
      <c r="M3398" s="14">
        <f>Ventas[[#This Row],[Ingresos]]-Ventas[[#This Row],[Costes]]</f>
        <v>66.240000000000009</v>
      </c>
      <c r="N3398" s="14" t="str">
        <f>_xlfn.XLOOKUP(Ventas[[#This Row],[Ship Country]],[1]!Countries[Ship Country],[1]!Countries[Area],"No registrado")</f>
        <v>Nord America</v>
      </c>
      <c r="O3398" s="14" t="str">
        <f>_xlfn.XLOOKUP(Ventas[[#This Row],[Ship Country]],[1]!Countries[Ship Country],[1]!Countries[Continent],"No existe")</f>
        <v>America</v>
      </c>
      <c r="P3398" s="15" t="str">
        <f>_xlfn.XLOOKUP(Ventas[[#This Row],[Category]],[2]!ProdManager[Category],[2]!ProdManager[Prod_Manager])</f>
        <v>John Matter</v>
      </c>
      <c r="Q3398" s="15">
        <f>YEAR(Ventas[[#This Row],[Order Date]])</f>
        <v>2016</v>
      </c>
      <c r="R3398" s="15" t="str">
        <f>TEXT(Ventas[[#This Row],[Order Date]],"MMM")</f>
        <v>dic</v>
      </c>
    </row>
    <row r="3399" spans="1:18" x14ac:dyDescent="0.25">
      <c r="A3399" s="6">
        <v>10389</v>
      </c>
      <c r="B3399" s="6" t="s">
        <v>78</v>
      </c>
      <c r="C3399" s="6" t="s">
        <v>35</v>
      </c>
      <c r="D3399" s="6">
        <v>39.4</v>
      </c>
      <c r="E3399" s="6">
        <v>27.185999999999996</v>
      </c>
      <c r="F3399" s="6">
        <v>20</v>
      </c>
      <c r="G3399" s="6" t="s">
        <v>229</v>
      </c>
      <c r="H3399" s="6" t="s">
        <v>230</v>
      </c>
      <c r="I3399" s="6" t="s">
        <v>194</v>
      </c>
      <c r="J3399" s="5">
        <v>42569</v>
      </c>
      <c r="K3399" s="12">
        <f>Ventas[[#This Row],[Unit Price]]*Ventas[[#This Row],[Quantity]]</f>
        <v>788</v>
      </c>
      <c r="L3399" s="12">
        <f>Ventas[[#This Row],[Unit Cost]]*Ventas[[#This Row],[Quantity]]</f>
        <v>543.71999999999991</v>
      </c>
      <c r="M3399" s="14">
        <f>Ventas[[#This Row],[Ingresos]]-Ventas[[#This Row],[Costes]]</f>
        <v>244.28000000000009</v>
      </c>
      <c r="N3399" s="14" t="str">
        <f>_xlfn.XLOOKUP(Ventas[[#This Row],[Ship Country]],[1]!Countries[Ship Country],[1]!Countries[Area],"No registrado")</f>
        <v>Nord America</v>
      </c>
      <c r="O3399" s="14" t="str">
        <f>_xlfn.XLOOKUP(Ventas[[#This Row],[Ship Country]],[1]!Countries[Ship Country],[1]!Countries[Continent],"No existe")</f>
        <v>America</v>
      </c>
      <c r="P3399" s="15" t="str">
        <f>_xlfn.XLOOKUP(Ventas[[#This Row],[Category]],[2]!ProdManager[Category],[2]!ProdManager[Prod_Manager])</f>
        <v>Lydia Sinn</v>
      </c>
      <c r="Q3399" s="15">
        <f>YEAR(Ventas[[#This Row],[Order Date]])</f>
        <v>2016</v>
      </c>
      <c r="R3399" s="15" t="str">
        <f>TEXT(Ventas[[#This Row],[Order Date]],"MMM")</f>
        <v>jul</v>
      </c>
    </row>
    <row r="3400" spans="1:18" x14ac:dyDescent="0.25">
      <c r="A3400" s="4">
        <v>10389</v>
      </c>
      <c r="B3400" s="4" t="s">
        <v>79</v>
      </c>
      <c r="C3400" s="4" t="s">
        <v>43</v>
      </c>
      <c r="D3400" s="4">
        <v>12</v>
      </c>
      <c r="E3400" s="4">
        <v>10.8</v>
      </c>
      <c r="F3400" s="4">
        <v>30</v>
      </c>
      <c r="G3400" s="4" t="s">
        <v>229</v>
      </c>
      <c r="H3400" s="4" t="s">
        <v>230</v>
      </c>
      <c r="I3400" s="4" t="s">
        <v>194</v>
      </c>
      <c r="J3400" s="5">
        <v>42620</v>
      </c>
      <c r="K3400" s="12">
        <f>Ventas[[#This Row],[Unit Price]]*Ventas[[#This Row],[Quantity]]</f>
        <v>360</v>
      </c>
      <c r="L3400" s="12">
        <f>Ventas[[#This Row],[Unit Cost]]*Ventas[[#This Row],[Quantity]]</f>
        <v>324</v>
      </c>
      <c r="M3400" s="14">
        <f>Ventas[[#This Row],[Ingresos]]-Ventas[[#This Row],[Costes]]</f>
        <v>36</v>
      </c>
      <c r="N3400" s="14" t="str">
        <f>_xlfn.XLOOKUP(Ventas[[#This Row],[Ship Country]],[1]!Countries[Ship Country],[1]!Countries[Area],"No registrado")</f>
        <v>Nord America</v>
      </c>
      <c r="O3400" s="14" t="str">
        <f>_xlfn.XLOOKUP(Ventas[[#This Row],[Ship Country]],[1]!Countries[Ship Country],[1]!Countries[Continent],"No existe")</f>
        <v>America</v>
      </c>
      <c r="P3400" s="15" t="str">
        <f>_xlfn.XLOOKUP(Ventas[[#This Row],[Category]],[2]!ProdManager[Category],[2]!ProdManager[Prod_Manager])</f>
        <v>John Matter</v>
      </c>
      <c r="Q3400" s="15">
        <f>YEAR(Ventas[[#This Row],[Order Date]])</f>
        <v>2016</v>
      </c>
      <c r="R3400" s="15" t="str">
        <f>TEXT(Ventas[[#This Row],[Order Date]],"MMM")</f>
        <v>sep</v>
      </c>
    </row>
    <row r="3401" spans="1:18" x14ac:dyDescent="0.25">
      <c r="A3401" s="6">
        <v>10390</v>
      </c>
      <c r="B3401" s="6" t="s">
        <v>81</v>
      </c>
      <c r="C3401" s="6" t="s">
        <v>43</v>
      </c>
      <c r="D3401" s="6">
        <v>14.4</v>
      </c>
      <c r="E3401" s="6">
        <v>13.248000000000001</v>
      </c>
      <c r="F3401" s="6">
        <v>40</v>
      </c>
      <c r="G3401" s="6" t="s">
        <v>66</v>
      </c>
      <c r="H3401" s="6" t="s">
        <v>67</v>
      </c>
      <c r="I3401" s="6" t="s">
        <v>68</v>
      </c>
      <c r="J3401" s="5">
        <v>42376</v>
      </c>
      <c r="K3401" s="12">
        <f>Ventas[[#This Row],[Unit Price]]*Ventas[[#This Row],[Quantity]]</f>
        <v>576</v>
      </c>
      <c r="L3401" s="12">
        <f>Ventas[[#This Row],[Unit Cost]]*Ventas[[#This Row],[Quantity]]</f>
        <v>529.92000000000007</v>
      </c>
      <c r="M3401" s="14">
        <f>Ventas[[#This Row],[Ingresos]]-Ventas[[#This Row],[Costes]]</f>
        <v>46.079999999999927</v>
      </c>
      <c r="N3401" s="14" t="str">
        <f>_xlfn.XLOOKUP(Ventas[[#This Row],[Ship Country]],[1]!Countries[Ship Country],[1]!Countries[Area],"No registrado")</f>
        <v>Nord Europe</v>
      </c>
      <c r="O3401" s="14" t="str">
        <f>_xlfn.XLOOKUP(Ventas[[#This Row],[Ship Country]],[1]!Countries[Ship Country],[1]!Countries[Continent],"No existe")</f>
        <v>Europe</v>
      </c>
      <c r="P3401" s="15" t="str">
        <f>_xlfn.XLOOKUP(Ventas[[#This Row],[Category]],[2]!ProdManager[Category],[2]!ProdManager[Prod_Manager])</f>
        <v>John Matter</v>
      </c>
      <c r="Q3401" s="15">
        <f>YEAR(Ventas[[#This Row],[Order Date]])</f>
        <v>2016</v>
      </c>
      <c r="R3401" s="15" t="str">
        <f>TEXT(Ventas[[#This Row],[Order Date]],"MMM")</f>
        <v>ene</v>
      </c>
    </row>
    <row r="3402" spans="1:18" x14ac:dyDescent="0.25">
      <c r="A3402" s="4">
        <v>10390</v>
      </c>
      <c r="B3402" s="4" t="s">
        <v>141</v>
      </c>
      <c r="C3402" s="4" t="s">
        <v>29</v>
      </c>
      <c r="D3402" s="4">
        <v>9.6</v>
      </c>
      <c r="E3402" s="4">
        <v>7.5839999999999996</v>
      </c>
      <c r="F3402" s="4">
        <v>45</v>
      </c>
      <c r="G3402" s="4" t="s">
        <v>66</v>
      </c>
      <c r="H3402" s="4" t="s">
        <v>67</v>
      </c>
      <c r="I3402" s="4" t="s">
        <v>68</v>
      </c>
      <c r="J3402" s="5">
        <v>42719</v>
      </c>
      <c r="K3402" s="12">
        <f>Ventas[[#This Row],[Unit Price]]*Ventas[[#This Row],[Quantity]]</f>
        <v>432</v>
      </c>
      <c r="L3402" s="12">
        <f>Ventas[[#This Row],[Unit Cost]]*Ventas[[#This Row],[Quantity]]</f>
        <v>341.28</v>
      </c>
      <c r="M3402" s="14">
        <f>Ventas[[#This Row],[Ingresos]]-Ventas[[#This Row],[Costes]]</f>
        <v>90.720000000000027</v>
      </c>
      <c r="N3402" s="14" t="str">
        <f>_xlfn.XLOOKUP(Ventas[[#This Row],[Ship Country]],[1]!Countries[Ship Country],[1]!Countries[Area],"No registrado")</f>
        <v>Nord Europe</v>
      </c>
      <c r="O3402" s="14" t="str">
        <f>_xlfn.XLOOKUP(Ventas[[#This Row],[Ship Country]],[1]!Countries[Ship Country],[1]!Countries[Continent],"No existe")</f>
        <v>Europe</v>
      </c>
      <c r="P3402" s="15" t="str">
        <f>_xlfn.XLOOKUP(Ventas[[#This Row],[Category]],[2]!ProdManager[Category],[2]!ProdManager[Prod_Manager])</f>
        <v>Peter Stone</v>
      </c>
      <c r="Q3402" s="15">
        <f>YEAR(Ventas[[#This Row],[Order Date]])</f>
        <v>2016</v>
      </c>
      <c r="R3402" s="15" t="str">
        <f>TEXT(Ventas[[#This Row],[Order Date]],"MMM")</f>
        <v>dic</v>
      </c>
    </row>
    <row r="3403" spans="1:18" x14ac:dyDescent="0.25">
      <c r="A3403" s="6">
        <v>10390</v>
      </c>
      <c r="B3403" s="6" t="s">
        <v>44</v>
      </c>
      <c r="C3403" s="6" t="s">
        <v>15</v>
      </c>
      <c r="D3403" s="6">
        <v>10</v>
      </c>
      <c r="E3403" s="6">
        <v>8.2000000000000011</v>
      </c>
      <c r="F3403" s="6">
        <v>60</v>
      </c>
      <c r="G3403" s="6" t="s">
        <v>66</v>
      </c>
      <c r="H3403" s="6" t="s">
        <v>67</v>
      </c>
      <c r="I3403" s="6" t="s">
        <v>68</v>
      </c>
      <c r="J3403" s="5">
        <v>42520</v>
      </c>
      <c r="K3403" s="12">
        <f>Ventas[[#This Row],[Unit Price]]*Ventas[[#This Row],[Quantity]]</f>
        <v>600</v>
      </c>
      <c r="L3403" s="12">
        <f>Ventas[[#This Row],[Unit Cost]]*Ventas[[#This Row],[Quantity]]</f>
        <v>492.00000000000006</v>
      </c>
      <c r="M3403" s="14">
        <f>Ventas[[#This Row],[Ingresos]]-Ventas[[#This Row],[Costes]]</f>
        <v>107.99999999999994</v>
      </c>
      <c r="N3403" s="14" t="str">
        <f>_xlfn.XLOOKUP(Ventas[[#This Row],[Ship Country]],[1]!Countries[Ship Country],[1]!Countries[Area],"No registrado")</f>
        <v>Nord Europe</v>
      </c>
      <c r="O3403" s="14" t="str">
        <f>_xlfn.XLOOKUP(Ventas[[#This Row],[Ship Country]],[1]!Countries[Ship Country],[1]!Countries[Continent],"No existe")</f>
        <v>Europe</v>
      </c>
      <c r="P3403" s="15" t="str">
        <f>_xlfn.XLOOKUP(Ventas[[#This Row],[Category]],[2]!ProdManager[Category],[2]!ProdManager[Prod_Manager])</f>
        <v>Peter Stone</v>
      </c>
      <c r="Q3403" s="15">
        <f>YEAR(Ventas[[#This Row],[Order Date]])</f>
        <v>2016</v>
      </c>
      <c r="R3403" s="15" t="str">
        <f>TEXT(Ventas[[#This Row],[Order Date]],"MMM")</f>
        <v>may</v>
      </c>
    </row>
    <row r="3404" spans="1:18" x14ac:dyDescent="0.25">
      <c r="A3404" s="4">
        <v>10390</v>
      </c>
      <c r="B3404" s="4" t="s">
        <v>14</v>
      </c>
      <c r="C3404" s="4" t="s">
        <v>15</v>
      </c>
      <c r="D3404" s="4">
        <v>27.8</v>
      </c>
      <c r="E3404" s="4">
        <v>22.796000000000003</v>
      </c>
      <c r="F3404" s="4">
        <v>24</v>
      </c>
      <c r="G3404" s="4" t="s">
        <v>66</v>
      </c>
      <c r="H3404" s="4" t="s">
        <v>67</v>
      </c>
      <c r="I3404" s="4" t="s">
        <v>68</v>
      </c>
      <c r="J3404" s="5">
        <v>42702</v>
      </c>
      <c r="K3404" s="12">
        <f>Ventas[[#This Row],[Unit Price]]*Ventas[[#This Row],[Quantity]]</f>
        <v>667.2</v>
      </c>
      <c r="L3404" s="12">
        <f>Ventas[[#This Row],[Unit Cost]]*Ventas[[#This Row],[Quantity]]</f>
        <v>547.10400000000004</v>
      </c>
      <c r="M3404" s="14">
        <f>Ventas[[#This Row],[Ingresos]]-Ventas[[#This Row],[Costes]]</f>
        <v>120.096</v>
      </c>
      <c r="N3404" s="14" t="str">
        <f>_xlfn.XLOOKUP(Ventas[[#This Row],[Ship Country]],[1]!Countries[Ship Country],[1]!Countries[Area],"No registrado")</f>
        <v>Nord Europe</v>
      </c>
      <c r="O3404" s="14" t="str">
        <f>_xlfn.XLOOKUP(Ventas[[#This Row],[Ship Country]],[1]!Countries[Ship Country],[1]!Countries[Continent],"No existe")</f>
        <v>Europe</v>
      </c>
      <c r="P3404" s="15" t="str">
        <f>_xlfn.XLOOKUP(Ventas[[#This Row],[Category]],[2]!ProdManager[Category],[2]!ProdManager[Prod_Manager])</f>
        <v>Peter Stone</v>
      </c>
      <c r="Q3404" s="15">
        <f>YEAR(Ventas[[#This Row],[Order Date]])</f>
        <v>2016</v>
      </c>
      <c r="R3404" s="15" t="str">
        <f>TEXT(Ventas[[#This Row],[Order Date]],"MMM")</f>
        <v>nov</v>
      </c>
    </row>
    <row r="3405" spans="1:18" x14ac:dyDescent="0.25">
      <c r="A3405" s="6">
        <v>10391</v>
      </c>
      <c r="B3405" s="6" t="s">
        <v>118</v>
      </c>
      <c r="C3405" s="6" t="s">
        <v>29</v>
      </c>
      <c r="D3405" s="6">
        <v>4.8</v>
      </c>
      <c r="E3405" s="6">
        <v>3.504</v>
      </c>
      <c r="F3405" s="6">
        <v>18</v>
      </c>
      <c r="G3405" s="6" t="s">
        <v>211</v>
      </c>
      <c r="H3405" s="6" t="s">
        <v>212</v>
      </c>
      <c r="I3405" s="6" t="s">
        <v>21</v>
      </c>
      <c r="J3405" s="5">
        <v>42474</v>
      </c>
      <c r="K3405" s="12">
        <f>Ventas[[#This Row],[Unit Price]]*Ventas[[#This Row],[Quantity]]</f>
        <v>86.399999999999991</v>
      </c>
      <c r="L3405" s="12">
        <f>Ventas[[#This Row],[Unit Cost]]*Ventas[[#This Row],[Quantity]]</f>
        <v>63.072000000000003</v>
      </c>
      <c r="M3405" s="14">
        <f>Ventas[[#This Row],[Ingresos]]-Ventas[[#This Row],[Costes]]</f>
        <v>23.327999999999989</v>
      </c>
      <c r="N3405" s="14" t="str">
        <f>_xlfn.XLOOKUP(Ventas[[#This Row],[Ship Country]],[1]!Countries[Ship Country],[1]!Countries[Area],"No registrado")</f>
        <v>Nord Europe</v>
      </c>
      <c r="O3405" s="14" t="str">
        <f>_xlfn.XLOOKUP(Ventas[[#This Row],[Ship Country]],[1]!Countries[Ship Country],[1]!Countries[Continent],"No existe")</f>
        <v>Europe</v>
      </c>
      <c r="P3405" s="15" t="str">
        <f>_xlfn.XLOOKUP(Ventas[[#This Row],[Category]],[2]!ProdManager[Category],[2]!ProdManager[Prod_Manager])</f>
        <v>Peter Stone</v>
      </c>
      <c r="Q3405" s="15">
        <f>YEAR(Ventas[[#This Row],[Order Date]])</f>
        <v>2016</v>
      </c>
      <c r="R3405" s="15" t="str">
        <f>TEXT(Ventas[[#This Row],[Order Date]],"MMM")</f>
        <v>abr</v>
      </c>
    </row>
    <row r="3406" spans="1:18" x14ac:dyDescent="0.25">
      <c r="A3406" s="4">
        <v>10392</v>
      </c>
      <c r="B3406" s="4" t="s">
        <v>155</v>
      </c>
      <c r="C3406" s="4" t="s">
        <v>15</v>
      </c>
      <c r="D3406" s="4">
        <v>28.8</v>
      </c>
      <c r="E3406" s="4">
        <v>23.904</v>
      </c>
      <c r="F3406" s="4">
        <v>50</v>
      </c>
      <c r="G3406" s="4" t="s">
        <v>206</v>
      </c>
      <c r="H3406" s="4" t="s">
        <v>207</v>
      </c>
      <c r="I3406" s="4" t="s">
        <v>68</v>
      </c>
      <c r="J3406" s="5">
        <v>42496</v>
      </c>
      <c r="K3406" s="12">
        <f>Ventas[[#This Row],[Unit Price]]*Ventas[[#This Row],[Quantity]]</f>
        <v>1440</v>
      </c>
      <c r="L3406" s="12">
        <f>Ventas[[#This Row],[Unit Cost]]*Ventas[[#This Row],[Quantity]]</f>
        <v>1195.2</v>
      </c>
      <c r="M3406" s="14">
        <f>Ventas[[#This Row],[Ingresos]]-Ventas[[#This Row],[Costes]]</f>
        <v>244.79999999999995</v>
      </c>
      <c r="N3406" s="14" t="str">
        <f>_xlfn.XLOOKUP(Ventas[[#This Row],[Ship Country]],[1]!Countries[Ship Country],[1]!Countries[Area],"No registrado")</f>
        <v>Nord Europe</v>
      </c>
      <c r="O3406" s="14" t="str">
        <f>_xlfn.XLOOKUP(Ventas[[#This Row],[Ship Country]],[1]!Countries[Ship Country],[1]!Countries[Continent],"No existe")</f>
        <v>Europe</v>
      </c>
      <c r="P3406" s="15" t="str">
        <f>_xlfn.XLOOKUP(Ventas[[#This Row],[Category]],[2]!ProdManager[Category],[2]!ProdManager[Prod_Manager])</f>
        <v>Peter Stone</v>
      </c>
      <c r="Q3406" s="15">
        <f>YEAR(Ventas[[#This Row],[Order Date]])</f>
        <v>2016</v>
      </c>
      <c r="R3406" s="15" t="str">
        <f>TEXT(Ventas[[#This Row],[Order Date]],"MMM")</f>
        <v>may</v>
      </c>
    </row>
    <row r="3407" spans="1:18" x14ac:dyDescent="0.25">
      <c r="A3407" s="6">
        <v>10393</v>
      </c>
      <c r="B3407" s="6" t="s">
        <v>44</v>
      </c>
      <c r="C3407" s="6" t="s">
        <v>15</v>
      </c>
      <c r="D3407" s="6">
        <v>10</v>
      </c>
      <c r="E3407" s="6">
        <v>8</v>
      </c>
      <c r="F3407" s="6">
        <v>32</v>
      </c>
      <c r="G3407" s="6" t="s">
        <v>182</v>
      </c>
      <c r="H3407" s="6" t="s">
        <v>183</v>
      </c>
      <c r="I3407" s="6" t="s">
        <v>84</v>
      </c>
      <c r="J3407" s="5">
        <v>42429</v>
      </c>
      <c r="K3407" s="12">
        <f>Ventas[[#This Row],[Unit Price]]*Ventas[[#This Row],[Quantity]]</f>
        <v>320</v>
      </c>
      <c r="L3407" s="12">
        <f>Ventas[[#This Row],[Unit Cost]]*Ventas[[#This Row],[Quantity]]</f>
        <v>256</v>
      </c>
      <c r="M3407" s="14">
        <f>Ventas[[#This Row],[Ingresos]]-Ventas[[#This Row],[Costes]]</f>
        <v>64</v>
      </c>
      <c r="N3407" s="14" t="str">
        <f>_xlfn.XLOOKUP(Ventas[[#This Row],[Ship Country]],[1]!Countries[Ship Country],[1]!Countries[Area],"No registrado")</f>
        <v>Nord America</v>
      </c>
      <c r="O3407" s="14" t="str">
        <f>_xlfn.XLOOKUP(Ventas[[#This Row],[Ship Country]],[1]!Countries[Ship Country],[1]!Countries[Continent],"No existe")</f>
        <v>America</v>
      </c>
      <c r="P3407" s="15" t="str">
        <f>_xlfn.XLOOKUP(Ventas[[#This Row],[Category]],[2]!ProdManager[Category],[2]!ProdManager[Prod_Manager])</f>
        <v>Peter Stone</v>
      </c>
      <c r="Q3407" s="15">
        <f>YEAR(Ventas[[#This Row],[Order Date]])</f>
        <v>2016</v>
      </c>
      <c r="R3407" s="15" t="str">
        <f>TEXT(Ventas[[#This Row],[Order Date]],"MMM")</f>
        <v>feb</v>
      </c>
    </row>
    <row r="3408" spans="1:18" x14ac:dyDescent="0.25">
      <c r="A3408" s="4">
        <v>10393</v>
      </c>
      <c r="B3408" s="4" t="s">
        <v>55</v>
      </c>
      <c r="C3408" s="4" t="s">
        <v>43</v>
      </c>
      <c r="D3408" s="4">
        <v>15.2</v>
      </c>
      <c r="E3408" s="4">
        <v>13.527999999999999</v>
      </c>
      <c r="F3408" s="4">
        <v>25</v>
      </c>
      <c r="G3408" s="4" t="s">
        <v>182</v>
      </c>
      <c r="H3408" s="4" t="s">
        <v>183</v>
      </c>
      <c r="I3408" s="4" t="s">
        <v>84</v>
      </c>
      <c r="J3408" s="5">
        <v>42683</v>
      </c>
      <c r="K3408" s="12">
        <f>Ventas[[#This Row],[Unit Price]]*Ventas[[#This Row],[Quantity]]</f>
        <v>380</v>
      </c>
      <c r="L3408" s="12">
        <f>Ventas[[#This Row],[Unit Cost]]*Ventas[[#This Row],[Quantity]]</f>
        <v>338.2</v>
      </c>
      <c r="M3408" s="14">
        <f>Ventas[[#This Row],[Ingresos]]-Ventas[[#This Row],[Costes]]</f>
        <v>41.800000000000011</v>
      </c>
      <c r="N3408" s="14" t="str">
        <f>_xlfn.XLOOKUP(Ventas[[#This Row],[Ship Country]],[1]!Countries[Ship Country],[1]!Countries[Area],"No registrado")</f>
        <v>Nord America</v>
      </c>
      <c r="O3408" s="14" t="str">
        <f>_xlfn.XLOOKUP(Ventas[[#This Row],[Ship Country]],[1]!Countries[Ship Country],[1]!Countries[Continent],"No existe")</f>
        <v>America</v>
      </c>
      <c r="P3408" s="15" t="str">
        <f>_xlfn.XLOOKUP(Ventas[[#This Row],[Category]],[2]!ProdManager[Category],[2]!ProdManager[Prod_Manager])</f>
        <v>John Matter</v>
      </c>
      <c r="Q3408" s="15">
        <f>YEAR(Ventas[[#This Row],[Order Date]])</f>
        <v>2016</v>
      </c>
      <c r="R3408" s="15" t="str">
        <f>TEXT(Ventas[[#This Row],[Order Date]],"MMM")</f>
        <v>nov</v>
      </c>
    </row>
    <row r="3409" spans="1:18" x14ac:dyDescent="0.25">
      <c r="A3409" s="6">
        <v>10393</v>
      </c>
      <c r="B3409" s="6" t="s">
        <v>17</v>
      </c>
      <c r="C3409" s="6" t="s">
        <v>18</v>
      </c>
      <c r="D3409" s="6">
        <v>18.600000000000001</v>
      </c>
      <c r="E3409" s="6">
        <v>14.322000000000001</v>
      </c>
      <c r="F3409" s="6">
        <v>42</v>
      </c>
      <c r="G3409" s="6" t="s">
        <v>182</v>
      </c>
      <c r="H3409" s="6" t="s">
        <v>183</v>
      </c>
      <c r="I3409" s="6" t="s">
        <v>84</v>
      </c>
      <c r="J3409" s="5">
        <v>42486</v>
      </c>
      <c r="K3409" s="12">
        <f>Ventas[[#This Row],[Unit Price]]*Ventas[[#This Row],[Quantity]]</f>
        <v>781.2</v>
      </c>
      <c r="L3409" s="12">
        <f>Ventas[[#This Row],[Unit Cost]]*Ventas[[#This Row],[Quantity]]</f>
        <v>601.524</v>
      </c>
      <c r="M3409" s="14">
        <f>Ventas[[#This Row],[Ingresos]]-Ventas[[#This Row],[Costes]]</f>
        <v>179.67600000000004</v>
      </c>
      <c r="N3409" s="14" t="str">
        <f>_xlfn.XLOOKUP(Ventas[[#This Row],[Ship Country]],[1]!Countries[Ship Country],[1]!Countries[Area],"No registrado")</f>
        <v>Nord America</v>
      </c>
      <c r="O3409" s="14" t="str">
        <f>_xlfn.XLOOKUP(Ventas[[#This Row],[Ship Country]],[1]!Countries[Ship Country],[1]!Countries[Continent],"No existe")</f>
        <v>America</v>
      </c>
      <c r="P3409" s="15" t="str">
        <f>_xlfn.XLOOKUP(Ventas[[#This Row],[Category]],[2]!ProdManager[Category],[2]!ProdManager[Prod_Manager])</f>
        <v>Marc Caine</v>
      </c>
      <c r="Q3409" s="15">
        <f>YEAR(Ventas[[#This Row],[Order Date]])</f>
        <v>2016</v>
      </c>
      <c r="R3409" s="15" t="str">
        <f>TEXT(Ventas[[#This Row],[Order Date]],"MMM")</f>
        <v>abr</v>
      </c>
    </row>
    <row r="3410" spans="1:18" x14ac:dyDescent="0.25">
      <c r="A3410" s="4">
        <v>10393</v>
      </c>
      <c r="B3410" s="4" t="s">
        <v>181</v>
      </c>
      <c r="C3410" s="4" t="s">
        <v>35</v>
      </c>
      <c r="D3410" s="4">
        <v>11.2</v>
      </c>
      <c r="E3410" s="4">
        <v>7.5039999999999987</v>
      </c>
      <c r="F3410" s="4">
        <v>7</v>
      </c>
      <c r="G3410" s="4" t="s">
        <v>182</v>
      </c>
      <c r="H3410" s="4" t="s">
        <v>183</v>
      </c>
      <c r="I3410" s="4" t="s">
        <v>84</v>
      </c>
      <c r="J3410" s="5">
        <v>42657</v>
      </c>
      <c r="K3410" s="12">
        <f>Ventas[[#This Row],[Unit Price]]*Ventas[[#This Row],[Quantity]]</f>
        <v>78.399999999999991</v>
      </c>
      <c r="L3410" s="12">
        <f>Ventas[[#This Row],[Unit Cost]]*Ventas[[#This Row],[Quantity]]</f>
        <v>52.527999999999992</v>
      </c>
      <c r="M3410" s="14">
        <f>Ventas[[#This Row],[Ingresos]]-Ventas[[#This Row],[Costes]]</f>
        <v>25.872</v>
      </c>
      <c r="N3410" s="14" t="str">
        <f>_xlfn.XLOOKUP(Ventas[[#This Row],[Ship Country]],[1]!Countries[Ship Country],[1]!Countries[Area],"No registrado")</f>
        <v>Nord America</v>
      </c>
      <c r="O3410" s="14" t="str">
        <f>_xlfn.XLOOKUP(Ventas[[#This Row],[Ship Country]],[1]!Countries[Ship Country],[1]!Countries[Continent],"No existe")</f>
        <v>America</v>
      </c>
      <c r="P3410" s="15" t="str">
        <f>_xlfn.XLOOKUP(Ventas[[#This Row],[Category]],[2]!ProdManager[Category],[2]!ProdManager[Prod_Manager])</f>
        <v>Lydia Sinn</v>
      </c>
      <c r="Q3410" s="15">
        <f>YEAR(Ventas[[#This Row],[Order Date]])</f>
        <v>2016</v>
      </c>
      <c r="R3410" s="15" t="str">
        <f>TEXT(Ventas[[#This Row],[Order Date]],"MMM")</f>
        <v>oct</v>
      </c>
    </row>
    <row r="3411" spans="1:18" x14ac:dyDescent="0.25">
      <c r="A3411" s="6">
        <v>10393</v>
      </c>
      <c r="B3411" s="6" t="s">
        <v>189</v>
      </c>
      <c r="C3411" s="6" t="s">
        <v>35</v>
      </c>
      <c r="D3411" s="6">
        <v>24.9</v>
      </c>
      <c r="E3411" s="6">
        <v>16.184999999999999</v>
      </c>
      <c r="F3411" s="6">
        <v>70</v>
      </c>
      <c r="G3411" s="6" t="s">
        <v>182</v>
      </c>
      <c r="H3411" s="6" t="s">
        <v>183</v>
      </c>
      <c r="I3411" s="6" t="s">
        <v>84</v>
      </c>
      <c r="J3411" s="5">
        <v>42430</v>
      </c>
      <c r="K3411" s="12">
        <f>Ventas[[#This Row],[Unit Price]]*Ventas[[#This Row],[Quantity]]</f>
        <v>1743</v>
      </c>
      <c r="L3411" s="12">
        <f>Ventas[[#This Row],[Unit Cost]]*Ventas[[#This Row],[Quantity]]</f>
        <v>1132.9499999999998</v>
      </c>
      <c r="M3411" s="14">
        <f>Ventas[[#This Row],[Ingresos]]-Ventas[[#This Row],[Costes]]</f>
        <v>610.05000000000018</v>
      </c>
      <c r="N3411" s="14" t="str">
        <f>_xlfn.XLOOKUP(Ventas[[#This Row],[Ship Country]],[1]!Countries[Ship Country],[1]!Countries[Area],"No registrado")</f>
        <v>Nord America</v>
      </c>
      <c r="O3411" s="14" t="str">
        <f>_xlfn.XLOOKUP(Ventas[[#This Row],[Ship Country]],[1]!Countries[Ship Country],[1]!Countries[Continent],"No existe")</f>
        <v>America</v>
      </c>
      <c r="P3411" s="15" t="str">
        <f>_xlfn.XLOOKUP(Ventas[[#This Row],[Category]],[2]!ProdManager[Category],[2]!ProdManager[Prod_Manager])</f>
        <v>Lydia Sinn</v>
      </c>
      <c r="Q3411" s="15">
        <f>YEAR(Ventas[[#This Row],[Order Date]])</f>
        <v>2016</v>
      </c>
      <c r="R3411" s="15" t="str">
        <f>TEXT(Ventas[[#This Row],[Order Date]],"MMM")</f>
        <v>mar</v>
      </c>
    </row>
    <row r="3412" spans="1:18" x14ac:dyDescent="0.25">
      <c r="A3412" s="4">
        <v>10394</v>
      </c>
      <c r="B3412" s="4" t="s">
        <v>78</v>
      </c>
      <c r="C3412" s="4" t="s">
        <v>35</v>
      </c>
      <c r="D3412" s="4">
        <v>39.4</v>
      </c>
      <c r="E3412" s="4">
        <v>27.58</v>
      </c>
      <c r="F3412" s="4">
        <v>10</v>
      </c>
      <c r="G3412" s="4" t="s">
        <v>223</v>
      </c>
      <c r="H3412" s="4" t="s">
        <v>224</v>
      </c>
      <c r="I3412" s="4" t="s">
        <v>84</v>
      </c>
      <c r="J3412" s="5">
        <v>42629</v>
      </c>
      <c r="K3412" s="12">
        <f>Ventas[[#This Row],[Unit Price]]*Ventas[[#This Row],[Quantity]]</f>
        <v>394</v>
      </c>
      <c r="L3412" s="12">
        <f>Ventas[[#This Row],[Unit Cost]]*Ventas[[#This Row],[Quantity]]</f>
        <v>275.79999999999995</v>
      </c>
      <c r="M3412" s="14">
        <f>Ventas[[#This Row],[Ingresos]]-Ventas[[#This Row],[Costes]]</f>
        <v>118.20000000000005</v>
      </c>
      <c r="N3412" s="14" t="str">
        <f>_xlfn.XLOOKUP(Ventas[[#This Row],[Ship Country]],[1]!Countries[Ship Country],[1]!Countries[Area],"No registrado")</f>
        <v>Nord America</v>
      </c>
      <c r="O3412" s="14" t="str">
        <f>_xlfn.XLOOKUP(Ventas[[#This Row],[Ship Country]],[1]!Countries[Ship Country],[1]!Countries[Continent],"No existe")</f>
        <v>America</v>
      </c>
      <c r="P3412" s="15" t="str">
        <f>_xlfn.XLOOKUP(Ventas[[#This Row],[Category]],[2]!ProdManager[Category],[2]!ProdManager[Prod_Manager])</f>
        <v>Lydia Sinn</v>
      </c>
      <c r="Q3412" s="15">
        <f>YEAR(Ventas[[#This Row],[Order Date]])</f>
        <v>2016</v>
      </c>
      <c r="R3412" s="15" t="str">
        <f>TEXT(Ventas[[#This Row],[Order Date]],"MMM")</f>
        <v>sep</v>
      </c>
    </row>
    <row r="3413" spans="1:18" x14ac:dyDescent="0.25">
      <c r="A3413" s="6">
        <v>10394</v>
      </c>
      <c r="B3413" s="6" t="s">
        <v>118</v>
      </c>
      <c r="C3413" s="6" t="s">
        <v>29</v>
      </c>
      <c r="D3413" s="6">
        <v>4.8</v>
      </c>
      <c r="E3413" s="6">
        <v>3.6959999999999997</v>
      </c>
      <c r="F3413" s="6">
        <v>10</v>
      </c>
      <c r="G3413" s="6" t="s">
        <v>223</v>
      </c>
      <c r="H3413" s="6" t="s">
        <v>224</v>
      </c>
      <c r="I3413" s="6" t="s">
        <v>84</v>
      </c>
      <c r="J3413" s="5">
        <v>42621</v>
      </c>
      <c r="K3413" s="12">
        <f>Ventas[[#This Row],[Unit Price]]*Ventas[[#This Row],[Quantity]]</f>
        <v>48</v>
      </c>
      <c r="L3413" s="12">
        <f>Ventas[[#This Row],[Unit Cost]]*Ventas[[#This Row],[Quantity]]</f>
        <v>36.959999999999994</v>
      </c>
      <c r="M3413" s="14">
        <f>Ventas[[#This Row],[Ingresos]]-Ventas[[#This Row],[Costes]]</f>
        <v>11.040000000000006</v>
      </c>
      <c r="N3413" s="14" t="str">
        <f>_xlfn.XLOOKUP(Ventas[[#This Row],[Ship Country]],[1]!Countries[Ship Country],[1]!Countries[Area],"No registrado")</f>
        <v>Nord America</v>
      </c>
      <c r="O3413" s="14" t="str">
        <f>_xlfn.XLOOKUP(Ventas[[#This Row],[Ship Country]],[1]!Countries[Ship Country],[1]!Countries[Continent],"No existe")</f>
        <v>America</v>
      </c>
      <c r="P3413" s="15" t="str">
        <f>_xlfn.XLOOKUP(Ventas[[#This Row],[Category]],[2]!ProdManager[Category],[2]!ProdManager[Prod_Manager])</f>
        <v>Peter Stone</v>
      </c>
      <c r="Q3413" s="15">
        <f>YEAR(Ventas[[#This Row],[Order Date]])</f>
        <v>2016</v>
      </c>
      <c r="R3413" s="15" t="str">
        <f>TEXT(Ventas[[#This Row],[Order Date]],"MMM")</f>
        <v>sep</v>
      </c>
    </row>
    <row r="3414" spans="1:18" x14ac:dyDescent="0.25">
      <c r="A3414" s="4">
        <v>10395</v>
      </c>
      <c r="B3414" s="4" t="s">
        <v>141</v>
      </c>
      <c r="C3414" s="4" t="s">
        <v>29</v>
      </c>
      <c r="D3414" s="4">
        <v>9.6</v>
      </c>
      <c r="E3414" s="4">
        <v>6.8159999999999998</v>
      </c>
      <c r="F3414" s="4">
        <v>28</v>
      </c>
      <c r="G3414" s="4" t="s">
        <v>63</v>
      </c>
      <c r="H3414" s="4" t="s">
        <v>64</v>
      </c>
      <c r="I3414" s="4" t="s">
        <v>65</v>
      </c>
      <c r="J3414" s="5">
        <v>42508</v>
      </c>
      <c r="K3414" s="12">
        <f>Ventas[[#This Row],[Unit Price]]*Ventas[[#This Row],[Quantity]]</f>
        <v>268.8</v>
      </c>
      <c r="L3414" s="12">
        <f>Ventas[[#This Row],[Unit Cost]]*Ventas[[#This Row],[Quantity]]</f>
        <v>190.84799999999998</v>
      </c>
      <c r="M3414" s="14">
        <f>Ventas[[#This Row],[Ingresos]]-Ventas[[#This Row],[Costes]]</f>
        <v>77.952000000000027</v>
      </c>
      <c r="N3414" s="14" t="str">
        <f>_xlfn.XLOOKUP(Ventas[[#This Row],[Ship Country]],[1]!Countries[Ship Country],[1]!Countries[Area],"No registrado")</f>
        <v>Sud America</v>
      </c>
      <c r="O3414" s="14" t="str">
        <f>_xlfn.XLOOKUP(Ventas[[#This Row],[Ship Country]],[1]!Countries[Ship Country],[1]!Countries[Continent],"No existe")</f>
        <v>America</v>
      </c>
      <c r="P3414" s="15" t="str">
        <f>_xlfn.XLOOKUP(Ventas[[#This Row],[Category]],[2]!ProdManager[Category],[2]!ProdManager[Prod_Manager])</f>
        <v>Peter Stone</v>
      </c>
      <c r="Q3414" s="15">
        <f>YEAR(Ventas[[#This Row],[Order Date]])</f>
        <v>2016</v>
      </c>
      <c r="R3414" s="15" t="str">
        <f>TEXT(Ventas[[#This Row],[Order Date]],"MMM")</f>
        <v>may</v>
      </c>
    </row>
    <row r="3415" spans="1:18" x14ac:dyDescent="0.25">
      <c r="A3415" s="6">
        <v>10395</v>
      </c>
      <c r="B3415" s="6" t="s">
        <v>58</v>
      </c>
      <c r="C3415" s="6" t="s">
        <v>46</v>
      </c>
      <c r="D3415" s="6">
        <v>26.2</v>
      </c>
      <c r="E3415" s="6">
        <v>20.173999999999999</v>
      </c>
      <c r="F3415" s="6">
        <v>70</v>
      </c>
      <c r="G3415" s="6" t="s">
        <v>63</v>
      </c>
      <c r="H3415" s="6" t="s">
        <v>64</v>
      </c>
      <c r="I3415" s="6" t="s">
        <v>65</v>
      </c>
      <c r="J3415" s="5">
        <v>42451</v>
      </c>
      <c r="K3415" s="12">
        <f>Ventas[[#This Row],[Unit Price]]*Ventas[[#This Row],[Quantity]]</f>
        <v>1834</v>
      </c>
      <c r="L3415" s="12">
        <f>Ventas[[#This Row],[Unit Cost]]*Ventas[[#This Row],[Quantity]]</f>
        <v>1412.18</v>
      </c>
      <c r="M3415" s="14">
        <f>Ventas[[#This Row],[Ingresos]]-Ventas[[#This Row],[Costes]]</f>
        <v>421.81999999999994</v>
      </c>
      <c r="N3415" s="14" t="str">
        <f>_xlfn.XLOOKUP(Ventas[[#This Row],[Ship Country]],[1]!Countries[Ship Country],[1]!Countries[Area],"No registrado")</f>
        <v>Sud America</v>
      </c>
      <c r="O3415" s="14" t="str">
        <f>_xlfn.XLOOKUP(Ventas[[#This Row],[Ship Country]],[1]!Countries[Ship Country],[1]!Countries[Continent],"No existe")</f>
        <v>America</v>
      </c>
      <c r="P3415" s="15" t="str">
        <f>_xlfn.XLOOKUP(Ventas[[#This Row],[Category]],[2]!ProdManager[Category],[2]!ProdManager[Prod_Manager])</f>
        <v>John Matter</v>
      </c>
      <c r="Q3415" s="15">
        <f>YEAR(Ventas[[#This Row],[Order Date]])</f>
        <v>2016</v>
      </c>
      <c r="R3415" s="15" t="str">
        <f>TEXT(Ventas[[#This Row],[Order Date]],"MMM")</f>
        <v>mar</v>
      </c>
    </row>
    <row r="3416" spans="1:18" x14ac:dyDescent="0.25">
      <c r="A3416" s="4">
        <v>10395</v>
      </c>
      <c r="B3416" s="4" t="s">
        <v>155</v>
      </c>
      <c r="C3416" s="4" t="s">
        <v>15</v>
      </c>
      <c r="D3416" s="4">
        <v>28.8</v>
      </c>
      <c r="E3416" s="4">
        <v>23.040000000000003</v>
      </c>
      <c r="F3416" s="4">
        <v>8</v>
      </c>
      <c r="G3416" s="4" t="s">
        <v>63</v>
      </c>
      <c r="H3416" s="4" t="s">
        <v>64</v>
      </c>
      <c r="I3416" s="4" t="s">
        <v>65</v>
      </c>
      <c r="J3416" s="5">
        <v>42499</v>
      </c>
      <c r="K3416" s="12">
        <f>Ventas[[#This Row],[Unit Price]]*Ventas[[#This Row],[Quantity]]</f>
        <v>230.4</v>
      </c>
      <c r="L3416" s="12">
        <f>Ventas[[#This Row],[Unit Cost]]*Ventas[[#This Row],[Quantity]]</f>
        <v>184.32000000000002</v>
      </c>
      <c r="M3416" s="14">
        <f>Ventas[[#This Row],[Ingresos]]-Ventas[[#This Row],[Costes]]</f>
        <v>46.079999999999984</v>
      </c>
      <c r="N3416" s="14" t="str">
        <f>_xlfn.XLOOKUP(Ventas[[#This Row],[Ship Country]],[1]!Countries[Ship Country],[1]!Countries[Area],"No registrado")</f>
        <v>Sud America</v>
      </c>
      <c r="O3416" s="14" t="str">
        <f>_xlfn.XLOOKUP(Ventas[[#This Row],[Ship Country]],[1]!Countries[Ship Country],[1]!Countries[Continent],"No existe")</f>
        <v>America</v>
      </c>
      <c r="P3416" s="15" t="str">
        <f>_xlfn.XLOOKUP(Ventas[[#This Row],[Category]],[2]!ProdManager[Category],[2]!ProdManager[Prod_Manager])</f>
        <v>Peter Stone</v>
      </c>
      <c r="Q3416" s="15">
        <f>YEAR(Ventas[[#This Row],[Order Date]])</f>
        <v>2016</v>
      </c>
      <c r="R3416" s="15" t="str">
        <f>TEXT(Ventas[[#This Row],[Order Date]],"MMM")</f>
        <v>may</v>
      </c>
    </row>
    <row r="3417" spans="1:18" x14ac:dyDescent="0.25">
      <c r="A3417" s="6">
        <v>10396</v>
      </c>
      <c r="B3417" s="6" t="s">
        <v>14</v>
      </c>
      <c r="C3417" s="6" t="s">
        <v>15</v>
      </c>
      <c r="D3417" s="6">
        <v>27.8</v>
      </c>
      <c r="E3417" s="6">
        <v>23.073999999999998</v>
      </c>
      <c r="F3417" s="6">
        <v>21</v>
      </c>
      <c r="G3417" s="6" t="s">
        <v>99</v>
      </c>
      <c r="H3417" s="6" t="s">
        <v>100</v>
      </c>
      <c r="I3417" s="6" t="s">
        <v>21</v>
      </c>
      <c r="J3417" s="5">
        <v>42535</v>
      </c>
      <c r="K3417" s="12">
        <f>Ventas[[#This Row],[Unit Price]]*Ventas[[#This Row],[Quantity]]</f>
        <v>583.80000000000007</v>
      </c>
      <c r="L3417" s="12">
        <f>Ventas[[#This Row],[Unit Cost]]*Ventas[[#This Row],[Quantity]]</f>
        <v>484.55399999999997</v>
      </c>
      <c r="M3417" s="14">
        <f>Ventas[[#This Row],[Ingresos]]-Ventas[[#This Row],[Costes]]</f>
        <v>99.246000000000095</v>
      </c>
      <c r="N3417" s="14" t="str">
        <f>_xlfn.XLOOKUP(Ventas[[#This Row],[Ship Country]],[1]!Countries[Ship Country],[1]!Countries[Area],"No registrado")</f>
        <v>Nord Europe</v>
      </c>
      <c r="O3417" s="14" t="str">
        <f>_xlfn.XLOOKUP(Ventas[[#This Row],[Ship Country]],[1]!Countries[Ship Country],[1]!Countries[Continent],"No existe")</f>
        <v>Europe</v>
      </c>
      <c r="P3417" s="15" t="str">
        <f>_xlfn.XLOOKUP(Ventas[[#This Row],[Category]],[2]!ProdManager[Category],[2]!ProdManager[Prod_Manager])</f>
        <v>Peter Stone</v>
      </c>
      <c r="Q3417" s="15">
        <f>YEAR(Ventas[[#This Row],[Order Date]])</f>
        <v>2016</v>
      </c>
      <c r="R3417" s="15" t="str">
        <f>TEXT(Ventas[[#This Row],[Order Date]],"MMM")</f>
        <v>jun</v>
      </c>
    </row>
    <row r="3418" spans="1:18" x14ac:dyDescent="0.25">
      <c r="A3418" s="4">
        <v>10396</v>
      </c>
      <c r="B3418" s="4" t="s">
        <v>197</v>
      </c>
      <c r="C3418" s="4" t="s">
        <v>10</v>
      </c>
      <c r="D3418" s="4">
        <v>7.2</v>
      </c>
      <c r="E3418" s="4">
        <v>5.8320000000000007</v>
      </c>
      <c r="F3418" s="4">
        <v>40</v>
      </c>
      <c r="G3418" s="4" t="s">
        <v>99</v>
      </c>
      <c r="H3418" s="4" t="s">
        <v>100</v>
      </c>
      <c r="I3418" s="4" t="s">
        <v>21</v>
      </c>
      <c r="J3418" s="5">
        <v>42726</v>
      </c>
      <c r="K3418" s="12">
        <f>Ventas[[#This Row],[Unit Price]]*Ventas[[#This Row],[Quantity]]</f>
        <v>288</v>
      </c>
      <c r="L3418" s="12">
        <f>Ventas[[#This Row],[Unit Cost]]*Ventas[[#This Row],[Quantity]]</f>
        <v>233.28000000000003</v>
      </c>
      <c r="M3418" s="14">
        <f>Ventas[[#This Row],[Ingresos]]-Ventas[[#This Row],[Costes]]</f>
        <v>54.71999999999997</v>
      </c>
      <c r="N3418" s="14" t="str">
        <f>_xlfn.XLOOKUP(Ventas[[#This Row],[Ship Country]],[1]!Countries[Ship Country],[1]!Countries[Area],"No registrado")</f>
        <v>Nord Europe</v>
      </c>
      <c r="O3418" s="14" t="str">
        <f>_xlfn.XLOOKUP(Ventas[[#This Row],[Ship Country]],[1]!Countries[Ship Country],[1]!Countries[Continent],"No existe")</f>
        <v>Europe</v>
      </c>
      <c r="P3418" s="15" t="str">
        <f>_xlfn.XLOOKUP(Ventas[[#This Row],[Category]],[2]!ProdManager[Category],[2]!ProdManager[Prod_Manager])</f>
        <v>Marc Caine</v>
      </c>
      <c r="Q3418" s="15">
        <f>YEAR(Ventas[[#This Row],[Order Date]])</f>
        <v>2016</v>
      </c>
      <c r="R3418" s="15" t="str">
        <f>TEXT(Ventas[[#This Row],[Order Date]],"MMM")</f>
        <v>dic</v>
      </c>
    </row>
    <row r="3419" spans="1:18" x14ac:dyDescent="0.25">
      <c r="A3419" s="6">
        <v>10396</v>
      </c>
      <c r="B3419" s="6" t="s">
        <v>113</v>
      </c>
      <c r="C3419" s="6" t="s">
        <v>15</v>
      </c>
      <c r="D3419" s="6">
        <v>17.2</v>
      </c>
      <c r="E3419" s="6">
        <v>14.104000000000001</v>
      </c>
      <c r="F3419" s="6">
        <v>60</v>
      </c>
      <c r="G3419" s="6" t="s">
        <v>99</v>
      </c>
      <c r="H3419" s="6" t="s">
        <v>100</v>
      </c>
      <c r="I3419" s="6" t="s">
        <v>21</v>
      </c>
      <c r="J3419" s="5">
        <v>42512</v>
      </c>
      <c r="K3419" s="12">
        <f>Ventas[[#This Row],[Unit Price]]*Ventas[[#This Row],[Quantity]]</f>
        <v>1032</v>
      </c>
      <c r="L3419" s="12">
        <f>Ventas[[#This Row],[Unit Cost]]*Ventas[[#This Row],[Quantity]]</f>
        <v>846.24</v>
      </c>
      <c r="M3419" s="14">
        <f>Ventas[[#This Row],[Ingresos]]-Ventas[[#This Row],[Costes]]</f>
        <v>185.76</v>
      </c>
      <c r="N3419" s="14" t="str">
        <f>_xlfn.XLOOKUP(Ventas[[#This Row],[Ship Country]],[1]!Countries[Ship Country],[1]!Countries[Area],"No registrado")</f>
        <v>Nord Europe</v>
      </c>
      <c r="O3419" s="14" t="str">
        <f>_xlfn.XLOOKUP(Ventas[[#This Row],[Ship Country]],[1]!Countries[Ship Country],[1]!Countries[Continent],"No existe")</f>
        <v>Europe</v>
      </c>
      <c r="P3419" s="15" t="str">
        <f>_xlfn.XLOOKUP(Ventas[[#This Row],[Category]],[2]!ProdManager[Category],[2]!ProdManager[Prod_Manager])</f>
        <v>Peter Stone</v>
      </c>
      <c r="Q3419" s="15">
        <f>YEAR(Ventas[[#This Row],[Order Date]])</f>
        <v>2016</v>
      </c>
      <c r="R3419" s="15" t="str">
        <f>TEXT(Ventas[[#This Row],[Order Date]],"MMM")</f>
        <v>may</v>
      </c>
    </row>
    <row r="3420" spans="1:18" x14ac:dyDescent="0.25">
      <c r="A3420" s="4">
        <v>10397</v>
      </c>
      <c r="B3420" s="4" t="s">
        <v>71</v>
      </c>
      <c r="C3420" s="4" t="s">
        <v>35</v>
      </c>
      <c r="D3420" s="4">
        <v>8</v>
      </c>
      <c r="E3420" s="4">
        <v>5.52</v>
      </c>
      <c r="F3420" s="4">
        <v>10</v>
      </c>
      <c r="G3420" s="4" t="s">
        <v>196</v>
      </c>
      <c r="H3420" s="4" t="s">
        <v>186</v>
      </c>
      <c r="I3420" s="4" t="s">
        <v>187</v>
      </c>
      <c r="J3420" s="5">
        <v>42659</v>
      </c>
      <c r="K3420" s="12">
        <f>Ventas[[#This Row],[Unit Price]]*Ventas[[#This Row],[Quantity]]</f>
        <v>80</v>
      </c>
      <c r="L3420" s="12">
        <f>Ventas[[#This Row],[Unit Cost]]*Ventas[[#This Row],[Quantity]]</f>
        <v>55.199999999999996</v>
      </c>
      <c r="M3420" s="14">
        <f>Ventas[[#This Row],[Ingresos]]-Ventas[[#This Row],[Costes]]</f>
        <v>24.800000000000004</v>
      </c>
      <c r="N3420" s="14" t="str">
        <f>_xlfn.XLOOKUP(Ventas[[#This Row],[Ship Country]],[1]!Countries[Ship Country],[1]!Countries[Area],"No registrado")</f>
        <v>Sud Europe</v>
      </c>
      <c r="O3420" s="14" t="str">
        <f>_xlfn.XLOOKUP(Ventas[[#This Row],[Ship Country]],[1]!Countries[Ship Country],[1]!Countries[Continent],"No existe")</f>
        <v>Europe</v>
      </c>
      <c r="P3420" s="15" t="str">
        <f>_xlfn.XLOOKUP(Ventas[[#This Row],[Category]],[2]!ProdManager[Category],[2]!ProdManager[Prod_Manager])</f>
        <v>Lydia Sinn</v>
      </c>
      <c r="Q3420" s="15">
        <f>YEAR(Ventas[[#This Row],[Order Date]])</f>
        <v>2016</v>
      </c>
      <c r="R3420" s="15" t="str">
        <f>TEXT(Ventas[[#This Row],[Order Date]],"MMM")</f>
        <v>oct</v>
      </c>
    </row>
    <row r="3421" spans="1:18" x14ac:dyDescent="0.25">
      <c r="A3421" s="6">
        <v>10397</v>
      </c>
      <c r="B3421" s="6" t="s">
        <v>22</v>
      </c>
      <c r="C3421" s="6" t="s">
        <v>18</v>
      </c>
      <c r="D3421" s="6">
        <v>42.4</v>
      </c>
      <c r="E3421" s="6">
        <v>33.92</v>
      </c>
      <c r="F3421" s="6">
        <v>18</v>
      </c>
      <c r="G3421" s="6" t="s">
        <v>196</v>
      </c>
      <c r="H3421" s="6" t="s">
        <v>186</v>
      </c>
      <c r="I3421" s="6" t="s">
        <v>187</v>
      </c>
      <c r="J3421" s="5">
        <v>42581</v>
      </c>
      <c r="K3421" s="12">
        <f>Ventas[[#This Row],[Unit Price]]*Ventas[[#This Row],[Quantity]]</f>
        <v>763.19999999999993</v>
      </c>
      <c r="L3421" s="12">
        <f>Ventas[[#This Row],[Unit Cost]]*Ventas[[#This Row],[Quantity]]</f>
        <v>610.56000000000006</v>
      </c>
      <c r="M3421" s="14">
        <f>Ventas[[#This Row],[Ingresos]]-Ventas[[#This Row],[Costes]]</f>
        <v>152.63999999999987</v>
      </c>
      <c r="N3421" s="14" t="str">
        <f>_xlfn.XLOOKUP(Ventas[[#This Row],[Ship Country]],[1]!Countries[Ship Country],[1]!Countries[Area],"No registrado")</f>
        <v>Sud Europe</v>
      </c>
      <c r="O3421" s="14" t="str">
        <f>_xlfn.XLOOKUP(Ventas[[#This Row],[Ship Country]],[1]!Countries[Ship Country],[1]!Countries[Continent],"No existe")</f>
        <v>Europe</v>
      </c>
      <c r="P3421" s="15" t="str">
        <f>_xlfn.XLOOKUP(Ventas[[#This Row],[Category]],[2]!ProdManager[Category],[2]!ProdManager[Prod_Manager])</f>
        <v>Marc Caine</v>
      </c>
      <c r="Q3421" s="15">
        <f>YEAR(Ventas[[#This Row],[Order Date]])</f>
        <v>2016</v>
      </c>
      <c r="R3421" s="15" t="str">
        <f>TEXT(Ventas[[#This Row],[Order Date]],"MMM")</f>
        <v>jul</v>
      </c>
    </row>
    <row r="3422" spans="1:18" x14ac:dyDescent="0.25">
      <c r="A3422" s="4">
        <v>10398</v>
      </c>
      <c r="B3422" s="4" t="s">
        <v>81</v>
      </c>
      <c r="C3422" s="4" t="s">
        <v>43</v>
      </c>
      <c r="D3422" s="4">
        <v>14.4</v>
      </c>
      <c r="E3422" s="4">
        <v>13.104000000000001</v>
      </c>
      <c r="F3422" s="4">
        <v>30</v>
      </c>
      <c r="G3422" s="4" t="s">
        <v>182</v>
      </c>
      <c r="H3422" s="4" t="s">
        <v>183</v>
      </c>
      <c r="I3422" s="4" t="s">
        <v>84</v>
      </c>
      <c r="J3422" s="5">
        <v>42610</v>
      </c>
      <c r="K3422" s="12">
        <f>Ventas[[#This Row],[Unit Price]]*Ventas[[#This Row],[Quantity]]</f>
        <v>432</v>
      </c>
      <c r="L3422" s="12">
        <f>Ventas[[#This Row],[Unit Cost]]*Ventas[[#This Row],[Quantity]]</f>
        <v>393.12</v>
      </c>
      <c r="M3422" s="14">
        <f>Ventas[[#This Row],[Ingresos]]-Ventas[[#This Row],[Costes]]</f>
        <v>38.879999999999995</v>
      </c>
      <c r="N3422" s="14" t="str">
        <f>_xlfn.XLOOKUP(Ventas[[#This Row],[Ship Country]],[1]!Countries[Ship Country],[1]!Countries[Area],"No registrado")</f>
        <v>Nord America</v>
      </c>
      <c r="O3422" s="14" t="str">
        <f>_xlfn.XLOOKUP(Ventas[[#This Row],[Ship Country]],[1]!Countries[Ship Country],[1]!Countries[Continent],"No existe")</f>
        <v>America</v>
      </c>
      <c r="P3422" s="15" t="str">
        <f>_xlfn.XLOOKUP(Ventas[[#This Row],[Category]],[2]!ProdManager[Category],[2]!ProdManager[Prod_Manager])</f>
        <v>John Matter</v>
      </c>
      <c r="Q3422" s="15">
        <f>YEAR(Ventas[[#This Row],[Order Date]])</f>
        <v>2016</v>
      </c>
      <c r="R3422" s="15" t="str">
        <f>TEXT(Ventas[[#This Row],[Order Date]],"MMM")</f>
        <v>ago</v>
      </c>
    </row>
    <row r="3423" spans="1:18" x14ac:dyDescent="0.25">
      <c r="A3423" s="6">
        <v>10398</v>
      </c>
      <c r="B3423" s="6" t="s">
        <v>45</v>
      </c>
      <c r="C3423" s="6" t="s">
        <v>46</v>
      </c>
      <c r="D3423" s="6">
        <v>19.2</v>
      </c>
      <c r="E3423" s="6">
        <v>14.591999999999999</v>
      </c>
      <c r="F3423" s="6">
        <v>120</v>
      </c>
      <c r="G3423" s="6" t="s">
        <v>182</v>
      </c>
      <c r="H3423" s="6" t="s">
        <v>183</v>
      </c>
      <c r="I3423" s="6" t="s">
        <v>84</v>
      </c>
      <c r="J3423" s="5">
        <v>42466</v>
      </c>
      <c r="K3423" s="12">
        <f>Ventas[[#This Row],[Unit Price]]*Ventas[[#This Row],[Quantity]]</f>
        <v>2304</v>
      </c>
      <c r="L3423" s="12">
        <f>Ventas[[#This Row],[Unit Cost]]*Ventas[[#This Row],[Quantity]]</f>
        <v>1751.04</v>
      </c>
      <c r="M3423" s="14">
        <f>Ventas[[#This Row],[Ingresos]]-Ventas[[#This Row],[Costes]]</f>
        <v>552.96</v>
      </c>
      <c r="N3423" s="14" t="str">
        <f>_xlfn.XLOOKUP(Ventas[[#This Row],[Ship Country]],[1]!Countries[Ship Country],[1]!Countries[Area],"No registrado")</f>
        <v>Nord America</v>
      </c>
      <c r="O3423" s="14" t="str">
        <f>_xlfn.XLOOKUP(Ventas[[#This Row],[Ship Country]],[1]!Countries[Ship Country],[1]!Countries[Continent],"No existe")</f>
        <v>America</v>
      </c>
      <c r="P3423" s="15" t="str">
        <f>_xlfn.XLOOKUP(Ventas[[#This Row],[Category]],[2]!ProdManager[Category],[2]!ProdManager[Prod_Manager])</f>
        <v>John Matter</v>
      </c>
      <c r="Q3423" s="15">
        <f>YEAR(Ventas[[#This Row],[Order Date]])</f>
        <v>2016</v>
      </c>
      <c r="R3423" s="15" t="str">
        <f>TEXT(Ventas[[#This Row],[Order Date]],"MMM")</f>
        <v>abr</v>
      </c>
    </row>
    <row r="3424" spans="1:18" x14ac:dyDescent="0.25">
      <c r="A3424" s="4">
        <v>10399</v>
      </c>
      <c r="B3424" s="4" t="s">
        <v>61</v>
      </c>
      <c r="C3424" s="4" t="s">
        <v>24</v>
      </c>
      <c r="D3424" s="4">
        <v>10.4</v>
      </c>
      <c r="E3424" s="4">
        <v>8.1120000000000001</v>
      </c>
      <c r="F3424" s="4">
        <v>14</v>
      </c>
      <c r="G3424" s="4" t="s">
        <v>217</v>
      </c>
      <c r="H3424" s="4" t="s">
        <v>218</v>
      </c>
      <c r="I3424" s="4" t="s">
        <v>200</v>
      </c>
      <c r="J3424" s="5">
        <v>42700</v>
      </c>
      <c r="K3424" s="12">
        <f>Ventas[[#This Row],[Unit Price]]*Ventas[[#This Row],[Quantity]]</f>
        <v>145.6</v>
      </c>
      <c r="L3424" s="12">
        <f>Ventas[[#This Row],[Unit Cost]]*Ventas[[#This Row],[Quantity]]</f>
        <v>113.568</v>
      </c>
      <c r="M3424" s="14">
        <f>Ventas[[#This Row],[Ingresos]]-Ventas[[#This Row],[Costes]]</f>
        <v>32.031999999999996</v>
      </c>
      <c r="N3424" s="14" t="str">
        <f>_xlfn.XLOOKUP(Ventas[[#This Row],[Ship Country]],[1]!Countries[Ship Country],[1]!Countries[Area],"No registrado")</f>
        <v>Nord Europe</v>
      </c>
      <c r="O3424" s="14" t="str">
        <f>_xlfn.XLOOKUP(Ventas[[#This Row],[Ship Country]],[1]!Countries[Ship Country],[1]!Countries[Continent],"No existe")</f>
        <v>Europe</v>
      </c>
      <c r="P3424" s="15" t="str">
        <f>_xlfn.XLOOKUP(Ventas[[#This Row],[Category]],[2]!ProdManager[Category],[2]!ProdManager[Prod_Manager])</f>
        <v>Lydia Sinn</v>
      </c>
      <c r="Q3424" s="15">
        <f>YEAR(Ventas[[#This Row],[Order Date]])</f>
        <v>2016</v>
      </c>
      <c r="R3424" s="15" t="str">
        <f>TEXT(Ventas[[#This Row],[Order Date]],"MMM")</f>
        <v>nov</v>
      </c>
    </row>
    <row r="3425" spans="1:18" x14ac:dyDescent="0.25">
      <c r="A3425" s="6">
        <v>10399</v>
      </c>
      <c r="B3425" s="6" t="s">
        <v>142</v>
      </c>
      <c r="C3425" s="6" t="s">
        <v>35</v>
      </c>
      <c r="D3425" s="6">
        <v>10</v>
      </c>
      <c r="E3425" s="6">
        <v>6.6999999999999993</v>
      </c>
      <c r="F3425" s="6">
        <v>60</v>
      </c>
      <c r="G3425" s="6" t="s">
        <v>217</v>
      </c>
      <c r="H3425" s="6" t="s">
        <v>218</v>
      </c>
      <c r="I3425" s="6" t="s">
        <v>200</v>
      </c>
      <c r="J3425" s="5">
        <v>42448</v>
      </c>
      <c r="K3425" s="12">
        <f>Ventas[[#This Row],[Unit Price]]*Ventas[[#This Row],[Quantity]]</f>
        <v>600</v>
      </c>
      <c r="L3425" s="12">
        <f>Ventas[[#This Row],[Unit Cost]]*Ventas[[#This Row],[Quantity]]</f>
        <v>401.99999999999994</v>
      </c>
      <c r="M3425" s="14">
        <f>Ventas[[#This Row],[Ingresos]]-Ventas[[#This Row],[Costes]]</f>
        <v>198.00000000000006</v>
      </c>
      <c r="N3425" s="14" t="str">
        <f>_xlfn.XLOOKUP(Ventas[[#This Row],[Ship Country]],[1]!Countries[Ship Country],[1]!Countries[Area],"No registrado")</f>
        <v>Nord Europe</v>
      </c>
      <c r="O3425" s="14" t="str">
        <f>_xlfn.XLOOKUP(Ventas[[#This Row],[Ship Country]],[1]!Countries[Ship Country],[1]!Countries[Continent],"No existe")</f>
        <v>Europe</v>
      </c>
      <c r="P3425" s="15" t="str">
        <f>_xlfn.XLOOKUP(Ventas[[#This Row],[Category]],[2]!ProdManager[Category],[2]!ProdManager[Prod_Manager])</f>
        <v>Lydia Sinn</v>
      </c>
      <c r="Q3425" s="15">
        <f>YEAR(Ventas[[#This Row],[Order Date]])</f>
        <v>2016</v>
      </c>
      <c r="R3425" s="15" t="str">
        <f>TEXT(Ventas[[#This Row],[Order Date]],"MMM")</f>
        <v>mar</v>
      </c>
    </row>
    <row r="3426" spans="1:18" x14ac:dyDescent="0.25">
      <c r="A3426" s="4">
        <v>10399</v>
      </c>
      <c r="B3426" s="4" t="s">
        <v>113</v>
      </c>
      <c r="C3426" s="4" t="s">
        <v>15</v>
      </c>
      <c r="D3426" s="4">
        <v>17.2</v>
      </c>
      <c r="E3426" s="4">
        <v>13.244</v>
      </c>
      <c r="F3426" s="4">
        <v>30</v>
      </c>
      <c r="G3426" s="4" t="s">
        <v>217</v>
      </c>
      <c r="H3426" s="4" t="s">
        <v>218</v>
      </c>
      <c r="I3426" s="4" t="s">
        <v>200</v>
      </c>
      <c r="J3426" s="5">
        <v>42561</v>
      </c>
      <c r="K3426" s="12">
        <f>Ventas[[#This Row],[Unit Price]]*Ventas[[#This Row],[Quantity]]</f>
        <v>516</v>
      </c>
      <c r="L3426" s="12">
        <f>Ventas[[#This Row],[Unit Cost]]*Ventas[[#This Row],[Quantity]]</f>
        <v>397.32</v>
      </c>
      <c r="M3426" s="14">
        <f>Ventas[[#This Row],[Ingresos]]-Ventas[[#This Row],[Costes]]</f>
        <v>118.68</v>
      </c>
      <c r="N3426" s="14" t="str">
        <f>_xlfn.XLOOKUP(Ventas[[#This Row],[Ship Country]],[1]!Countries[Ship Country],[1]!Countries[Area],"No registrado")</f>
        <v>Nord Europe</v>
      </c>
      <c r="O3426" s="14" t="str">
        <f>_xlfn.XLOOKUP(Ventas[[#This Row],[Ship Country]],[1]!Countries[Ship Country],[1]!Countries[Continent],"No existe")</f>
        <v>Europe</v>
      </c>
      <c r="P3426" s="15" t="str">
        <f>_xlfn.XLOOKUP(Ventas[[#This Row],[Category]],[2]!ProdManager[Category],[2]!ProdManager[Prod_Manager])</f>
        <v>Peter Stone</v>
      </c>
      <c r="Q3426" s="15">
        <f>YEAR(Ventas[[#This Row],[Order Date]])</f>
        <v>2016</v>
      </c>
      <c r="R3426" s="15" t="str">
        <f>TEXT(Ventas[[#This Row],[Order Date]],"MMM")</f>
        <v>jul</v>
      </c>
    </row>
    <row r="3427" spans="1:18" x14ac:dyDescent="0.25">
      <c r="A3427" s="6">
        <v>10399</v>
      </c>
      <c r="B3427" s="6" t="s">
        <v>101</v>
      </c>
      <c r="C3427" s="6" t="s">
        <v>43</v>
      </c>
      <c r="D3427" s="6">
        <v>14.4</v>
      </c>
      <c r="E3427" s="6">
        <v>12.96</v>
      </c>
      <c r="F3427" s="6">
        <v>35</v>
      </c>
      <c r="G3427" s="6" t="s">
        <v>217</v>
      </c>
      <c r="H3427" s="6" t="s">
        <v>218</v>
      </c>
      <c r="I3427" s="6" t="s">
        <v>200</v>
      </c>
      <c r="J3427" s="5">
        <v>42716</v>
      </c>
      <c r="K3427" s="12">
        <f>Ventas[[#This Row],[Unit Price]]*Ventas[[#This Row],[Quantity]]</f>
        <v>504</v>
      </c>
      <c r="L3427" s="12">
        <f>Ventas[[#This Row],[Unit Cost]]*Ventas[[#This Row],[Quantity]]</f>
        <v>453.6</v>
      </c>
      <c r="M3427" s="14">
        <f>Ventas[[#This Row],[Ingresos]]-Ventas[[#This Row],[Costes]]</f>
        <v>50.399999999999977</v>
      </c>
      <c r="N3427" s="14" t="str">
        <f>_xlfn.XLOOKUP(Ventas[[#This Row],[Ship Country]],[1]!Countries[Ship Country],[1]!Countries[Area],"No registrado")</f>
        <v>Nord Europe</v>
      </c>
      <c r="O3427" s="14" t="str">
        <f>_xlfn.XLOOKUP(Ventas[[#This Row],[Ship Country]],[1]!Countries[Ship Country],[1]!Countries[Continent],"No existe")</f>
        <v>Europe</v>
      </c>
      <c r="P3427" s="15" t="str">
        <f>_xlfn.XLOOKUP(Ventas[[#This Row],[Category]],[2]!ProdManager[Category],[2]!ProdManager[Prod_Manager])</f>
        <v>John Matter</v>
      </c>
      <c r="Q3427" s="15">
        <f>YEAR(Ventas[[#This Row],[Order Date]])</f>
        <v>2016</v>
      </c>
      <c r="R3427" s="15" t="str">
        <f>TEXT(Ventas[[#This Row],[Order Date]],"MMM")</f>
        <v>dic</v>
      </c>
    </row>
    <row r="3428" spans="1:18" x14ac:dyDescent="0.25">
      <c r="A3428" s="4">
        <v>10400</v>
      </c>
      <c r="B3428" s="4" t="s">
        <v>41</v>
      </c>
      <c r="C3428" s="4" t="s">
        <v>35</v>
      </c>
      <c r="D3428" s="4">
        <v>16</v>
      </c>
      <c r="E3428" s="4">
        <v>11.2</v>
      </c>
      <c r="F3428" s="4">
        <v>30</v>
      </c>
      <c r="G3428" s="4" t="s">
        <v>213</v>
      </c>
      <c r="H3428" s="4" t="s">
        <v>148</v>
      </c>
      <c r="I3428" s="4" t="s">
        <v>149</v>
      </c>
      <c r="J3428" s="5">
        <v>42617</v>
      </c>
      <c r="K3428" s="12">
        <f>Ventas[[#This Row],[Unit Price]]*Ventas[[#This Row],[Quantity]]</f>
        <v>480</v>
      </c>
      <c r="L3428" s="12">
        <f>Ventas[[#This Row],[Unit Cost]]*Ventas[[#This Row],[Quantity]]</f>
        <v>336</v>
      </c>
      <c r="M3428" s="14">
        <f>Ventas[[#This Row],[Ingresos]]-Ventas[[#This Row],[Costes]]</f>
        <v>144</v>
      </c>
      <c r="N3428" s="14" t="str">
        <f>_xlfn.XLOOKUP(Ventas[[#This Row],[Ship Country]],[1]!Countries[Ship Country],[1]!Countries[Area],"No registrado")</f>
        <v>Nord Europe</v>
      </c>
      <c r="O3428" s="14" t="str">
        <f>_xlfn.XLOOKUP(Ventas[[#This Row],[Ship Country]],[1]!Countries[Ship Country],[1]!Countries[Continent],"No existe")</f>
        <v>Europe</v>
      </c>
      <c r="P3428" s="15" t="str">
        <f>_xlfn.XLOOKUP(Ventas[[#This Row],[Category]],[2]!ProdManager[Category],[2]!ProdManager[Prod_Manager])</f>
        <v>Lydia Sinn</v>
      </c>
      <c r="Q3428" s="15">
        <f>YEAR(Ventas[[#This Row],[Order Date]])</f>
        <v>2016</v>
      </c>
      <c r="R3428" s="15" t="str">
        <f>TEXT(Ventas[[#This Row],[Order Date]],"MMM")</f>
        <v>sep</v>
      </c>
    </row>
    <row r="3429" spans="1:18" x14ac:dyDescent="0.25">
      <c r="A3429" s="6">
        <v>10400</v>
      </c>
      <c r="B3429" s="6" t="s">
        <v>81</v>
      </c>
      <c r="C3429" s="6" t="s">
        <v>43</v>
      </c>
      <c r="D3429" s="6">
        <v>14.4</v>
      </c>
      <c r="E3429" s="6">
        <v>13.104000000000001</v>
      </c>
      <c r="F3429" s="6">
        <v>35</v>
      </c>
      <c r="G3429" s="6" t="s">
        <v>213</v>
      </c>
      <c r="H3429" s="6" t="s">
        <v>148</v>
      </c>
      <c r="I3429" s="6" t="s">
        <v>149</v>
      </c>
      <c r="J3429" s="5">
        <v>42379</v>
      </c>
      <c r="K3429" s="12">
        <f>Ventas[[#This Row],[Unit Price]]*Ventas[[#This Row],[Quantity]]</f>
        <v>504</v>
      </c>
      <c r="L3429" s="12">
        <f>Ventas[[#This Row],[Unit Cost]]*Ventas[[#This Row],[Quantity]]</f>
        <v>458.64000000000004</v>
      </c>
      <c r="M3429" s="14">
        <f>Ventas[[#This Row],[Ingresos]]-Ventas[[#This Row],[Costes]]</f>
        <v>45.359999999999957</v>
      </c>
      <c r="N3429" s="14" t="str">
        <f>_xlfn.XLOOKUP(Ventas[[#This Row],[Ship Country]],[1]!Countries[Ship Country],[1]!Countries[Area],"No registrado")</f>
        <v>Nord Europe</v>
      </c>
      <c r="O3429" s="14" t="str">
        <f>_xlfn.XLOOKUP(Ventas[[#This Row],[Ship Country]],[1]!Countries[Ship Country],[1]!Countries[Continent],"No existe")</f>
        <v>Europe</v>
      </c>
      <c r="P3429" s="15" t="str">
        <f>_xlfn.XLOOKUP(Ventas[[#This Row],[Category]],[2]!ProdManager[Category],[2]!ProdManager[Prod_Manager])</f>
        <v>John Matter</v>
      </c>
      <c r="Q3429" s="15">
        <f>YEAR(Ventas[[#This Row],[Order Date]])</f>
        <v>2016</v>
      </c>
      <c r="R3429" s="15" t="str">
        <f>TEXT(Ventas[[#This Row],[Order Date]],"MMM")</f>
        <v>ene</v>
      </c>
    </row>
    <row r="3430" spans="1:18" x14ac:dyDescent="0.25">
      <c r="A3430" s="4">
        <v>10400</v>
      </c>
      <c r="B3430" s="4" t="s">
        <v>102</v>
      </c>
      <c r="C3430" s="4" t="s">
        <v>46</v>
      </c>
      <c r="D3430" s="4">
        <v>99</v>
      </c>
      <c r="E3430" s="4">
        <v>77.22</v>
      </c>
      <c r="F3430" s="4">
        <v>21</v>
      </c>
      <c r="G3430" s="4" t="s">
        <v>213</v>
      </c>
      <c r="H3430" s="4" t="s">
        <v>148</v>
      </c>
      <c r="I3430" s="4" t="s">
        <v>149</v>
      </c>
      <c r="J3430" s="5">
        <v>42429</v>
      </c>
      <c r="K3430" s="12">
        <f>Ventas[[#This Row],[Unit Price]]*Ventas[[#This Row],[Quantity]]</f>
        <v>2079</v>
      </c>
      <c r="L3430" s="12">
        <f>Ventas[[#This Row],[Unit Cost]]*Ventas[[#This Row],[Quantity]]</f>
        <v>1621.62</v>
      </c>
      <c r="M3430" s="14">
        <f>Ventas[[#This Row],[Ingresos]]-Ventas[[#This Row],[Costes]]</f>
        <v>457.38000000000011</v>
      </c>
      <c r="N3430" s="14" t="str">
        <f>_xlfn.XLOOKUP(Ventas[[#This Row],[Ship Country]],[1]!Countries[Ship Country],[1]!Countries[Area],"No registrado")</f>
        <v>Nord Europe</v>
      </c>
      <c r="O3430" s="14" t="str">
        <f>_xlfn.XLOOKUP(Ventas[[#This Row],[Ship Country]],[1]!Countries[Ship Country],[1]!Countries[Continent],"No existe")</f>
        <v>Europe</v>
      </c>
      <c r="P3430" s="15" t="str">
        <f>_xlfn.XLOOKUP(Ventas[[#This Row],[Category]],[2]!ProdManager[Category],[2]!ProdManager[Prod_Manager])</f>
        <v>John Matter</v>
      </c>
      <c r="Q3430" s="15">
        <f>YEAR(Ventas[[#This Row],[Order Date]])</f>
        <v>2016</v>
      </c>
      <c r="R3430" s="15" t="str">
        <f>TEXT(Ventas[[#This Row],[Order Date]],"MMM")</f>
        <v>feb</v>
      </c>
    </row>
    <row r="3431" spans="1:18" x14ac:dyDescent="0.25">
      <c r="A3431" s="6">
        <v>10401</v>
      </c>
      <c r="B3431" s="6" t="s">
        <v>87</v>
      </c>
      <c r="C3431" s="6" t="s">
        <v>29</v>
      </c>
      <c r="D3431" s="6">
        <v>20.7</v>
      </c>
      <c r="E3431" s="6">
        <v>16.559999999999999</v>
      </c>
      <c r="F3431" s="6">
        <v>18</v>
      </c>
      <c r="G3431" s="6" t="s">
        <v>82</v>
      </c>
      <c r="H3431" s="6" t="s">
        <v>83</v>
      </c>
      <c r="I3431" s="6" t="s">
        <v>84</v>
      </c>
      <c r="J3431" s="5">
        <v>42603</v>
      </c>
      <c r="K3431" s="12">
        <f>Ventas[[#This Row],[Unit Price]]*Ventas[[#This Row],[Quantity]]</f>
        <v>372.59999999999997</v>
      </c>
      <c r="L3431" s="12">
        <f>Ventas[[#This Row],[Unit Cost]]*Ventas[[#This Row],[Quantity]]</f>
        <v>298.08</v>
      </c>
      <c r="M3431" s="14">
        <f>Ventas[[#This Row],[Ingresos]]-Ventas[[#This Row],[Costes]]</f>
        <v>74.519999999999982</v>
      </c>
      <c r="N3431" s="14" t="str">
        <f>_xlfn.XLOOKUP(Ventas[[#This Row],[Ship Country]],[1]!Countries[Ship Country],[1]!Countries[Area],"No registrado")</f>
        <v>Nord America</v>
      </c>
      <c r="O3431" s="14" t="str">
        <f>_xlfn.XLOOKUP(Ventas[[#This Row],[Ship Country]],[1]!Countries[Ship Country],[1]!Countries[Continent],"No existe")</f>
        <v>America</v>
      </c>
      <c r="P3431" s="15" t="str">
        <f>_xlfn.XLOOKUP(Ventas[[#This Row],[Category]],[2]!ProdManager[Category],[2]!ProdManager[Prod_Manager])</f>
        <v>Peter Stone</v>
      </c>
      <c r="Q3431" s="15">
        <f>YEAR(Ventas[[#This Row],[Order Date]])</f>
        <v>2016</v>
      </c>
      <c r="R3431" s="15" t="str">
        <f>TEXT(Ventas[[#This Row],[Order Date]],"MMM")</f>
        <v>ago</v>
      </c>
    </row>
    <row r="3432" spans="1:18" x14ac:dyDescent="0.25">
      <c r="A3432" s="4">
        <v>10401</v>
      </c>
      <c r="B3432" s="4" t="s">
        <v>86</v>
      </c>
      <c r="C3432" s="4" t="s">
        <v>10</v>
      </c>
      <c r="D3432" s="4">
        <v>30.4</v>
      </c>
      <c r="E3432" s="4">
        <v>25.535999999999998</v>
      </c>
      <c r="F3432" s="4">
        <v>70</v>
      </c>
      <c r="G3432" s="4" t="s">
        <v>82</v>
      </c>
      <c r="H3432" s="4" t="s">
        <v>83</v>
      </c>
      <c r="I3432" s="4" t="s">
        <v>84</v>
      </c>
      <c r="J3432" s="5">
        <v>42535</v>
      </c>
      <c r="K3432" s="12">
        <f>Ventas[[#This Row],[Unit Price]]*Ventas[[#This Row],[Quantity]]</f>
        <v>2128</v>
      </c>
      <c r="L3432" s="12">
        <f>Ventas[[#This Row],[Unit Cost]]*Ventas[[#This Row],[Quantity]]</f>
        <v>1787.5199999999998</v>
      </c>
      <c r="M3432" s="14">
        <f>Ventas[[#This Row],[Ingresos]]-Ventas[[#This Row],[Costes]]</f>
        <v>340.48000000000025</v>
      </c>
      <c r="N3432" s="14" t="str">
        <f>_xlfn.XLOOKUP(Ventas[[#This Row],[Ship Country]],[1]!Countries[Ship Country],[1]!Countries[Area],"No registrado")</f>
        <v>Nord America</v>
      </c>
      <c r="O3432" s="14" t="str">
        <f>_xlfn.XLOOKUP(Ventas[[#This Row],[Ship Country]],[1]!Countries[Ship Country],[1]!Countries[Continent],"No existe")</f>
        <v>America</v>
      </c>
      <c r="P3432" s="15" t="str">
        <f>_xlfn.XLOOKUP(Ventas[[#This Row],[Category]],[2]!ProdManager[Category],[2]!ProdManager[Prod_Manager])</f>
        <v>Marc Caine</v>
      </c>
      <c r="Q3432" s="15">
        <f>YEAR(Ventas[[#This Row],[Order Date]])</f>
        <v>2016</v>
      </c>
      <c r="R3432" s="15" t="str">
        <f>TEXT(Ventas[[#This Row],[Order Date]],"MMM")</f>
        <v>jun</v>
      </c>
    </row>
    <row r="3433" spans="1:18" x14ac:dyDescent="0.25">
      <c r="A3433" s="6">
        <v>10401</v>
      </c>
      <c r="B3433" s="6" t="s">
        <v>23</v>
      </c>
      <c r="C3433" s="6" t="s">
        <v>24</v>
      </c>
      <c r="D3433" s="6">
        <v>16.8</v>
      </c>
      <c r="E3433" s="6">
        <v>12.936000000000002</v>
      </c>
      <c r="F3433" s="6">
        <v>20</v>
      </c>
      <c r="G3433" s="6" t="s">
        <v>82</v>
      </c>
      <c r="H3433" s="6" t="s">
        <v>83</v>
      </c>
      <c r="I3433" s="6" t="s">
        <v>84</v>
      </c>
      <c r="J3433" s="5">
        <v>42399</v>
      </c>
      <c r="K3433" s="12">
        <f>Ventas[[#This Row],[Unit Price]]*Ventas[[#This Row],[Quantity]]</f>
        <v>336</v>
      </c>
      <c r="L3433" s="12">
        <f>Ventas[[#This Row],[Unit Cost]]*Ventas[[#This Row],[Quantity]]</f>
        <v>258.72000000000003</v>
      </c>
      <c r="M3433" s="14">
        <f>Ventas[[#This Row],[Ingresos]]-Ventas[[#This Row],[Costes]]</f>
        <v>77.279999999999973</v>
      </c>
      <c r="N3433" s="14" t="str">
        <f>_xlfn.XLOOKUP(Ventas[[#This Row],[Ship Country]],[1]!Countries[Ship Country],[1]!Countries[Area],"No registrado")</f>
        <v>Nord America</v>
      </c>
      <c r="O3433" s="14" t="str">
        <f>_xlfn.XLOOKUP(Ventas[[#This Row],[Ship Country]],[1]!Countries[Ship Country],[1]!Countries[Continent],"No existe")</f>
        <v>America</v>
      </c>
      <c r="P3433" s="15" t="str">
        <f>_xlfn.XLOOKUP(Ventas[[#This Row],[Category]],[2]!ProdManager[Category],[2]!ProdManager[Prod_Manager])</f>
        <v>Lydia Sinn</v>
      </c>
      <c r="Q3433" s="15">
        <f>YEAR(Ventas[[#This Row],[Order Date]])</f>
        <v>2016</v>
      </c>
      <c r="R3433" s="15" t="str">
        <f>TEXT(Ventas[[#This Row],[Order Date]],"MMM")</f>
        <v>ene</v>
      </c>
    </row>
    <row r="3434" spans="1:18" x14ac:dyDescent="0.25">
      <c r="A3434" s="4">
        <v>10401</v>
      </c>
      <c r="B3434" s="4" t="s">
        <v>113</v>
      </c>
      <c r="C3434" s="4" t="s">
        <v>15</v>
      </c>
      <c r="D3434" s="4">
        <v>17.2</v>
      </c>
      <c r="E3434" s="4">
        <v>13.932</v>
      </c>
      <c r="F3434" s="4">
        <v>60</v>
      </c>
      <c r="G3434" s="4" t="s">
        <v>82</v>
      </c>
      <c r="H3434" s="4" t="s">
        <v>83</v>
      </c>
      <c r="I3434" s="4" t="s">
        <v>84</v>
      </c>
      <c r="J3434" s="5">
        <v>42704</v>
      </c>
      <c r="K3434" s="12">
        <f>Ventas[[#This Row],[Unit Price]]*Ventas[[#This Row],[Quantity]]</f>
        <v>1032</v>
      </c>
      <c r="L3434" s="12">
        <f>Ventas[[#This Row],[Unit Cost]]*Ventas[[#This Row],[Quantity]]</f>
        <v>835.92000000000007</v>
      </c>
      <c r="M3434" s="14">
        <f>Ventas[[#This Row],[Ingresos]]-Ventas[[#This Row],[Costes]]</f>
        <v>196.07999999999993</v>
      </c>
      <c r="N3434" s="14" t="str">
        <f>_xlfn.XLOOKUP(Ventas[[#This Row],[Ship Country]],[1]!Countries[Ship Country],[1]!Countries[Area],"No registrado")</f>
        <v>Nord America</v>
      </c>
      <c r="O3434" s="14" t="str">
        <f>_xlfn.XLOOKUP(Ventas[[#This Row],[Ship Country]],[1]!Countries[Ship Country],[1]!Countries[Continent],"No existe")</f>
        <v>America</v>
      </c>
      <c r="P3434" s="15" t="str">
        <f>_xlfn.XLOOKUP(Ventas[[#This Row],[Category]],[2]!ProdManager[Category],[2]!ProdManager[Prod_Manager])</f>
        <v>Peter Stone</v>
      </c>
      <c r="Q3434" s="15">
        <f>YEAR(Ventas[[#This Row],[Order Date]])</f>
        <v>2016</v>
      </c>
      <c r="R3434" s="15" t="str">
        <f>TEXT(Ventas[[#This Row],[Order Date]],"MMM")</f>
        <v>nov</v>
      </c>
    </row>
    <row r="3435" spans="1:18" x14ac:dyDescent="0.25">
      <c r="A3435" s="6">
        <v>10402</v>
      </c>
      <c r="B3435" s="6" t="s">
        <v>125</v>
      </c>
      <c r="C3435" s="6" t="s">
        <v>24</v>
      </c>
      <c r="D3435" s="6">
        <v>35.1</v>
      </c>
      <c r="E3435" s="6">
        <v>28.080000000000002</v>
      </c>
      <c r="F3435" s="6">
        <v>65</v>
      </c>
      <c r="G3435" s="6" t="s">
        <v>66</v>
      </c>
      <c r="H3435" s="6" t="s">
        <v>67</v>
      </c>
      <c r="I3435" s="6" t="s">
        <v>68</v>
      </c>
      <c r="J3435" s="5">
        <v>42497</v>
      </c>
      <c r="K3435" s="12">
        <f>Ventas[[#This Row],[Unit Price]]*Ventas[[#This Row],[Quantity]]</f>
        <v>2281.5</v>
      </c>
      <c r="L3435" s="12">
        <f>Ventas[[#This Row],[Unit Cost]]*Ventas[[#This Row],[Quantity]]</f>
        <v>1825.2</v>
      </c>
      <c r="M3435" s="14">
        <f>Ventas[[#This Row],[Ingresos]]-Ventas[[#This Row],[Costes]]</f>
        <v>456.29999999999995</v>
      </c>
      <c r="N3435" s="14" t="str">
        <f>_xlfn.XLOOKUP(Ventas[[#This Row],[Ship Country]],[1]!Countries[Ship Country],[1]!Countries[Area],"No registrado")</f>
        <v>Nord Europe</v>
      </c>
      <c r="O3435" s="14" t="str">
        <f>_xlfn.XLOOKUP(Ventas[[#This Row],[Ship Country]],[1]!Countries[Ship Country],[1]!Countries[Continent],"No existe")</f>
        <v>Europe</v>
      </c>
      <c r="P3435" s="15" t="str">
        <f>_xlfn.XLOOKUP(Ventas[[#This Row],[Category]],[2]!ProdManager[Category],[2]!ProdManager[Prod_Manager])</f>
        <v>Lydia Sinn</v>
      </c>
      <c r="Q3435" s="15">
        <f>YEAR(Ventas[[#This Row],[Order Date]])</f>
        <v>2016</v>
      </c>
      <c r="R3435" s="15" t="str">
        <f>TEXT(Ventas[[#This Row],[Order Date]],"MMM")</f>
        <v>may</v>
      </c>
    </row>
    <row r="3436" spans="1:18" x14ac:dyDescent="0.25">
      <c r="A3436" s="4">
        <v>10402</v>
      </c>
      <c r="B3436" s="4" t="s">
        <v>197</v>
      </c>
      <c r="C3436" s="4" t="s">
        <v>10</v>
      </c>
      <c r="D3436" s="4">
        <v>7.2</v>
      </c>
      <c r="E3436" s="4">
        <v>5.4</v>
      </c>
      <c r="F3436" s="4">
        <v>60</v>
      </c>
      <c r="G3436" s="4" t="s">
        <v>66</v>
      </c>
      <c r="H3436" s="4" t="s">
        <v>67</v>
      </c>
      <c r="I3436" s="4" t="s">
        <v>68</v>
      </c>
      <c r="J3436" s="5">
        <v>42383</v>
      </c>
      <c r="K3436" s="12">
        <f>Ventas[[#This Row],[Unit Price]]*Ventas[[#This Row],[Quantity]]</f>
        <v>432</v>
      </c>
      <c r="L3436" s="12">
        <f>Ventas[[#This Row],[Unit Cost]]*Ventas[[#This Row],[Quantity]]</f>
        <v>324</v>
      </c>
      <c r="M3436" s="14">
        <f>Ventas[[#This Row],[Ingresos]]-Ventas[[#This Row],[Costes]]</f>
        <v>108</v>
      </c>
      <c r="N3436" s="14" t="str">
        <f>_xlfn.XLOOKUP(Ventas[[#This Row],[Ship Country]],[1]!Countries[Ship Country],[1]!Countries[Area],"No registrado")</f>
        <v>Nord Europe</v>
      </c>
      <c r="O3436" s="14" t="str">
        <f>_xlfn.XLOOKUP(Ventas[[#This Row],[Ship Country]],[1]!Countries[Ship Country],[1]!Countries[Continent],"No existe")</f>
        <v>Europe</v>
      </c>
      <c r="P3436" s="15" t="str">
        <f>_xlfn.XLOOKUP(Ventas[[#This Row],[Category]],[2]!ProdManager[Category],[2]!ProdManager[Prod_Manager])</f>
        <v>Marc Caine</v>
      </c>
      <c r="Q3436" s="15">
        <f>YEAR(Ventas[[#This Row],[Order Date]])</f>
        <v>2016</v>
      </c>
      <c r="R3436" s="15" t="str">
        <f>TEXT(Ventas[[#This Row],[Order Date]],"MMM")</f>
        <v>ene</v>
      </c>
    </row>
    <row r="3437" spans="1:18" x14ac:dyDescent="0.25">
      <c r="A3437" s="6">
        <v>10403</v>
      </c>
      <c r="B3437" s="6" t="s">
        <v>56</v>
      </c>
      <c r="C3437" s="6" t="s">
        <v>35</v>
      </c>
      <c r="D3437" s="6">
        <v>13.9</v>
      </c>
      <c r="E3437" s="6">
        <v>9.1739999999999995</v>
      </c>
      <c r="F3437" s="6">
        <v>21</v>
      </c>
      <c r="G3437" s="6" t="s">
        <v>66</v>
      </c>
      <c r="H3437" s="6" t="s">
        <v>67</v>
      </c>
      <c r="I3437" s="6" t="s">
        <v>68</v>
      </c>
      <c r="J3437" s="5">
        <v>42520</v>
      </c>
      <c r="K3437" s="12">
        <f>Ventas[[#This Row],[Unit Price]]*Ventas[[#This Row],[Quantity]]</f>
        <v>291.90000000000003</v>
      </c>
      <c r="L3437" s="12">
        <f>Ventas[[#This Row],[Unit Cost]]*Ventas[[#This Row],[Quantity]]</f>
        <v>192.654</v>
      </c>
      <c r="M3437" s="14">
        <f>Ventas[[#This Row],[Ingresos]]-Ventas[[#This Row],[Costes]]</f>
        <v>99.246000000000038</v>
      </c>
      <c r="N3437" s="14" t="str">
        <f>_xlfn.XLOOKUP(Ventas[[#This Row],[Ship Country]],[1]!Countries[Ship Country],[1]!Countries[Area],"No registrado")</f>
        <v>Nord Europe</v>
      </c>
      <c r="O3437" s="14" t="str">
        <f>_xlfn.XLOOKUP(Ventas[[#This Row],[Ship Country]],[1]!Countries[Ship Country],[1]!Countries[Continent],"No existe")</f>
        <v>Europe</v>
      </c>
      <c r="P3437" s="15" t="str">
        <f>_xlfn.XLOOKUP(Ventas[[#This Row],[Category]],[2]!ProdManager[Category],[2]!ProdManager[Prod_Manager])</f>
        <v>Lydia Sinn</v>
      </c>
      <c r="Q3437" s="15">
        <f>YEAR(Ventas[[#This Row],[Order Date]])</f>
        <v>2016</v>
      </c>
      <c r="R3437" s="15" t="str">
        <f>TEXT(Ventas[[#This Row],[Order Date]],"MMM")</f>
        <v>may</v>
      </c>
    </row>
    <row r="3438" spans="1:18" x14ac:dyDescent="0.25">
      <c r="A3438" s="4">
        <v>10403</v>
      </c>
      <c r="B3438" s="4" t="s">
        <v>231</v>
      </c>
      <c r="C3438" s="4" t="s">
        <v>35</v>
      </c>
      <c r="D3438" s="4">
        <v>10.199999999999999</v>
      </c>
      <c r="E3438" s="4">
        <v>7.1399999999999988</v>
      </c>
      <c r="F3438" s="4">
        <v>70</v>
      </c>
      <c r="G3438" s="4" t="s">
        <v>66</v>
      </c>
      <c r="H3438" s="4" t="s">
        <v>67</v>
      </c>
      <c r="I3438" s="4" t="s">
        <v>68</v>
      </c>
      <c r="J3438" s="5">
        <v>42730</v>
      </c>
      <c r="K3438" s="12">
        <f>Ventas[[#This Row],[Unit Price]]*Ventas[[#This Row],[Quantity]]</f>
        <v>714</v>
      </c>
      <c r="L3438" s="12">
        <f>Ventas[[#This Row],[Unit Cost]]*Ventas[[#This Row],[Quantity]]</f>
        <v>499.7999999999999</v>
      </c>
      <c r="M3438" s="14">
        <f>Ventas[[#This Row],[Ingresos]]-Ventas[[#This Row],[Costes]]</f>
        <v>214.2000000000001</v>
      </c>
      <c r="N3438" s="14" t="str">
        <f>_xlfn.XLOOKUP(Ventas[[#This Row],[Ship Country]],[1]!Countries[Ship Country],[1]!Countries[Area],"No registrado")</f>
        <v>Nord Europe</v>
      </c>
      <c r="O3438" s="14" t="str">
        <f>_xlfn.XLOOKUP(Ventas[[#This Row],[Ship Country]],[1]!Countries[Ship Country],[1]!Countries[Continent],"No existe")</f>
        <v>Europe</v>
      </c>
      <c r="P3438" s="15" t="str">
        <f>_xlfn.XLOOKUP(Ventas[[#This Row],[Category]],[2]!ProdManager[Category],[2]!ProdManager[Prod_Manager])</f>
        <v>Lydia Sinn</v>
      </c>
      <c r="Q3438" s="15">
        <f>YEAR(Ventas[[#This Row],[Order Date]])</f>
        <v>2016</v>
      </c>
      <c r="R3438" s="15" t="str">
        <f>TEXT(Ventas[[#This Row],[Order Date]],"MMM")</f>
        <v>dic</v>
      </c>
    </row>
    <row r="3439" spans="1:18" x14ac:dyDescent="0.25">
      <c r="A3439" s="6">
        <v>10404</v>
      </c>
      <c r="B3439" s="6" t="s">
        <v>189</v>
      </c>
      <c r="C3439" s="6" t="s">
        <v>35</v>
      </c>
      <c r="D3439" s="6">
        <v>24.9</v>
      </c>
      <c r="E3439" s="6">
        <v>17.180999999999997</v>
      </c>
      <c r="F3439" s="6">
        <v>30</v>
      </c>
      <c r="G3439" s="6" t="s">
        <v>114</v>
      </c>
      <c r="H3439" s="6" t="s">
        <v>115</v>
      </c>
      <c r="I3439" s="6" t="s">
        <v>116</v>
      </c>
      <c r="J3439" s="5">
        <v>42617</v>
      </c>
      <c r="K3439" s="12">
        <f>Ventas[[#This Row],[Unit Price]]*Ventas[[#This Row],[Quantity]]</f>
        <v>747</v>
      </c>
      <c r="L3439" s="12">
        <f>Ventas[[#This Row],[Unit Cost]]*Ventas[[#This Row],[Quantity]]</f>
        <v>515.42999999999995</v>
      </c>
      <c r="M3439" s="14">
        <f>Ventas[[#This Row],[Ingresos]]-Ventas[[#This Row],[Costes]]</f>
        <v>231.57000000000005</v>
      </c>
      <c r="N3439" s="14" t="str">
        <f>_xlfn.XLOOKUP(Ventas[[#This Row],[Ship Country]],[1]!Countries[Ship Country],[1]!Countries[Area],"No registrado")</f>
        <v>Sud Europe</v>
      </c>
      <c r="O3439" s="14" t="str">
        <f>_xlfn.XLOOKUP(Ventas[[#This Row],[Ship Country]],[1]!Countries[Ship Country],[1]!Countries[Continent],"No existe")</f>
        <v>Europe</v>
      </c>
      <c r="P3439" s="15" t="str">
        <f>_xlfn.XLOOKUP(Ventas[[#This Row],[Category]],[2]!ProdManager[Category],[2]!ProdManager[Prod_Manager])</f>
        <v>Lydia Sinn</v>
      </c>
      <c r="Q3439" s="15">
        <f>YEAR(Ventas[[#This Row],[Order Date]])</f>
        <v>2016</v>
      </c>
      <c r="R3439" s="15" t="str">
        <f>TEXT(Ventas[[#This Row],[Order Date]],"MMM")</f>
        <v>sep</v>
      </c>
    </row>
    <row r="3440" spans="1:18" x14ac:dyDescent="0.25">
      <c r="A3440" s="4">
        <v>10404</v>
      </c>
      <c r="B3440" s="4" t="s">
        <v>9</v>
      </c>
      <c r="C3440" s="4" t="s">
        <v>10</v>
      </c>
      <c r="D3440" s="4">
        <v>11.2</v>
      </c>
      <c r="E3440" s="4">
        <v>9.4079999999999995</v>
      </c>
      <c r="F3440" s="4">
        <v>40</v>
      </c>
      <c r="G3440" s="4" t="s">
        <v>114</v>
      </c>
      <c r="H3440" s="4" t="s">
        <v>115</v>
      </c>
      <c r="I3440" s="4" t="s">
        <v>116</v>
      </c>
      <c r="J3440" s="5">
        <v>42426</v>
      </c>
      <c r="K3440" s="12">
        <f>Ventas[[#This Row],[Unit Price]]*Ventas[[#This Row],[Quantity]]</f>
        <v>448</v>
      </c>
      <c r="L3440" s="12">
        <f>Ventas[[#This Row],[Unit Cost]]*Ventas[[#This Row],[Quantity]]</f>
        <v>376.32</v>
      </c>
      <c r="M3440" s="14">
        <f>Ventas[[#This Row],[Ingresos]]-Ventas[[#This Row],[Costes]]</f>
        <v>71.680000000000007</v>
      </c>
      <c r="N3440" s="14" t="str">
        <f>_xlfn.XLOOKUP(Ventas[[#This Row],[Ship Country]],[1]!Countries[Ship Country],[1]!Countries[Area],"No registrado")</f>
        <v>Sud Europe</v>
      </c>
      <c r="O3440" s="14" t="str">
        <f>_xlfn.XLOOKUP(Ventas[[#This Row],[Ship Country]],[1]!Countries[Ship Country],[1]!Countries[Continent],"No existe")</f>
        <v>Europe</v>
      </c>
      <c r="P3440" s="15" t="str">
        <f>_xlfn.XLOOKUP(Ventas[[#This Row],[Category]],[2]!ProdManager[Category],[2]!ProdManager[Prod_Manager])</f>
        <v>Marc Caine</v>
      </c>
      <c r="Q3440" s="15">
        <f>YEAR(Ventas[[#This Row],[Order Date]])</f>
        <v>2016</v>
      </c>
      <c r="R3440" s="15" t="str">
        <f>TEXT(Ventas[[#This Row],[Order Date]],"MMM")</f>
        <v>feb</v>
      </c>
    </row>
    <row r="3441" spans="1:18" x14ac:dyDescent="0.25">
      <c r="A3441" s="6">
        <v>10404</v>
      </c>
      <c r="B3441" s="6" t="s">
        <v>41</v>
      </c>
      <c r="C3441" s="6" t="s">
        <v>35</v>
      </c>
      <c r="D3441" s="6">
        <v>16</v>
      </c>
      <c r="E3441" s="6">
        <v>10.719999999999999</v>
      </c>
      <c r="F3441" s="6">
        <v>30</v>
      </c>
      <c r="G3441" s="6" t="s">
        <v>114</v>
      </c>
      <c r="H3441" s="6" t="s">
        <v>115</v>
      </c>
      <c r="I3441" s="6" t="s">
        <v>116</v>
      </c>
      <c r="J3441" s="5">
        <v>42720</v>
      </c>
      <c r="K3441" s="12">
        <f>Ventas[[#This Row],[Unit Price]]*Ventas[[#This Row],[Quantity]]</f>
        <v>480</v>
      </c>
      <c r="L3441" s="12">
        <f>Ventas[[#This Row],[Unit Cost]]*Ventas[[#This Row],[Quantity]]</f>
        <v>321.59999999999997</v>
      </c>
      <c r="M3441" s="14">
        <f>Ventas[[#This Row],[Ingresos]]-Ventas[[#This Row],[Costes]]</f>
        <v>158.40000000000003</v>
      </c>
      <c r="N3441" s="14" t="str">
        <f>_xlfn.XLOOKUP(Ventas[[#This Row],[Ship Country]],[1]!Countries[Ship Country],[1]!Countries[Area],"No registrado")</f>
        <v>Sud Europe</v>
      </c>
      <c r="O3441" s="14" t="str">
        <f>_xlfn.XLOOKUP(Ventas[[#This Row],[Ship Country]],[1]!Countries[Ship Country],[1]!Countries[Continent],"No existe")</f>
        <v>Europe</v>
      </c>
      <c r="P3441" s="15" t="str">
        <f>_xlfn.XLOOKUP(Ventas[[#This Row],[Category]],[2]!ProdManager[Category],[2]!ProdManager[Prod_Manager])</f>
        <v>Lydia Sinn</v>
      </c>
      <c r="Q3441" s="15">
        <f>YEAR(Ventas[[#This Row],[Order Date]])</f>
        <v>2016</v>
      </c>
      <c r="R3441" s="15" t="str">
        <f>TEXT(Ventas[[#This Row],[Order Date]],"MMM")</f>
        <v>dic</v>
      </c>
    </row>
    <row r="3442" spans="1:18" x14ac:dyDescent="0.25">
      <c r="A3442" s="4">
        <v>10405</v>
      </c>
      <c r="B3442" s="4" t="s">
        <v>146</v>
      </c>
      <c r="C3442" s="4" t="s">
        <v>24</v>
      </c>
      <c r="D3442" s="4">
        <v>8</v>
      </c>
      <c r="E3442" s="4">
        <v>6.4</v>
      </c>
      <c r="F3442" s="4">
        <v>50</v>
      </c>
      <c r="G3442" s="4" t="s">
        <v>232</v>
      </c>
      <c r="H3442" s="4" t="s">
        <v>233</v>
      </c>
      <c r="I3442" s="4" t="s">
        <v>65</v>
      </c>
      <c r="J3442" s="5">
        <v>42689</v>
      </c>
      <c r="K3442" s="12">
        <f>Ventas[[#This Row],[Unit Price]]*Ventas[[#This Row],[Quantity]]</f>
        <v>400</v>
      </c>
      <c r="L3442" s="12">
        <f>Ventas[[#This Row],[Unit Cost]]*Ventas[[#This Row],[Quantity]]</f>
        <v>320</v>
      </c>
      <c r="M3442" s="14">
        <f>Ventas[[#This Row],[Ingresos]]-Ventas[[#This Row],[Costes]]</f>
        <v>80</v>
      </c>
      <c r="N3442" s="14" t="str">
        <f>_xlfn.XLOOKUP(Ventas[[#This Row],[Ship Country]],[1]!Countries[Ship Country],[1]!Countries[Area],"No registrado")</f>
        <v>Sud America</v>
      </c>
      <c r="O3442" s="14" t="str">
        <f>_xlfn.XLOOKUP(Ventas[[#This Row],[Ship Country]],[1]!Countries[Ship Country],[1]!Countries[Continent],"No existe")</f>
        <v>America</v>
      </c>
      <c r="P3442" s="15" t="str">
        <f>_xlfn.XLOOKUP(Ventas[[#This Row],[Category]],[2]!ProdManager[Category],[2]!ProdManager[Prod_Manager])</f>
        <v>Lydia Sinn</v>
      </c>
      <c r="Q3442" s="15">
        <f>YEAR(Ventas[[#This Row],[Order Date]])</f>
        <v>2016</v>
      </c>
      <c r="R3442" s="15" t="str">
        <f>TEXT(Ventas[[#This Row],[Order Date]],"MMM")</f>
        <v>nov</v>
      </c>
    </row>
    <row r="3443" spans="1:18" x14ac:dyDescent="0.25">
      <c r="A3443" s="6">
        <v>10406</v>
      </c>
      <c r="B3443" s="6" t="s">
        <v>57</v>
      </c>
      <c r="C3443" s="6" t="s">
        <v>29</v>
      </c>
      <c r="D3443" s="6">
        <v>15.2</v>
      </c>
      <c r="E3443" s="6">
        <v>10.639999999999999</v>
      </c>
      <c r="F3443" s="6">
        <v>5</v>
      </c>
      <c r="G3443" s="6" t="s">
        <v>219</v>
      </c>
      <c r="H3443" s="6" t="s">
        <v>152</v>
      </c>
      <c r="I3443" s="6" t="s">
        <v>27</v>
      </c>
      <c r="J3443" s="5">
        <v>42450</v>
      </c>
      <c r="K3443" s="12">
        <f>Ventas[[#This Row],[Unit Price]]*Ventas[[#This Row],[Quantity]]</f>
        <v>76</v>
      </c>
      <c r="L3443" s="12">
        <f>Ventas[[#This Row],[Unit Cost]]*Ventas[[#This Row],[Quantity]]</f>
        <v>53.199999999999996</v>
      </c>
      <c r="M3443" s="14">
        <f>Ventas[[#This Row],[Ingresos]]-Ventas[[#This Row],[Costes]]</f>
        <v>22.800000000000004</v>
      </c>
      <c r="N3443" s="14" t="str">
        <f>_xlfn.XLOOKUP(Ventas[[#This Row],[Ship Country]],[1]!Countries[Ship Country],[1]!Countries[Area],"No registrado")</f>
        <v>Sud America</v>
      </c>
      <c r="O3443" s="14" t="str">
        <f>_xlfn.XLOOKUP(Ventas[[#This Row],[Ship Country]],[1]!Countries[Ship Country],[1]!Countries[Continent],"No existe")</f>
        <v>America</v>
      </c>
      <c r="P3443" s="15" t="str">
        <f>_xlfn.XLOOKUP(Ventas[[#This Row],[Category]],[2]!ProdManager[Category],[2]!ProdManager[Prod_Manager])</f>
        <v>Peter Stone</v>
      </c>
      <c r="Q3443" s="15">
        <f>YEAR(Ventas[[#This Row],[Order Date]])</f>
        <v>2016</v>
      </c>
      <c r="R3443" s="15" t="str">
        <f>TEXT(Ventas[[#This Row],[Order Date]],"MMM")</f>
        <v>mar</v>
      </c>
    </row>
    <row r="3444" spans="1:18" x14ac:dyDescent="0.25">
      <c r="A3444" s="4">
        <v>10406</v>
      </c>
      <c r="B3444" s="4" t="s">
        <v>121</v>
      </c>
      <c r="C3444" s="4" t="s">
        <v>18</v>
      </c>
      <c r="D3444" s="4">
        <v>36.4</v>
      </c>
      <c r="E3444" s="4">
        <v>28.027999999999999</v>
      </c>
      <c r="F3444" s="4">
        <v>42</v>
      </c>
      <c r="G3444" s="4" t="s">
        <v>219</v>
      </c>
      <c r="H3444" s="4" t="s">
        <v>152</v>
      </c>
      <c r="I3444" s="4" t="s">
        <v>27</v>
      </c>
      <c r="J3444" s="5">
        <v>42636</v>
      </c>
      <c r="K3444" s="12">
        <f>Ventas[[#This Row],[Unit Price]]*Ventas[[#This Row],[Quantity]]</f>
        <v>1528.8</v>
      </c>
      <c r="L3444" s="12">
        <f>Ventas[[#This Row],[Unit Cost]]*Ventas[[#This Row],[Quantity]]</f>
        <v>1177.1759999999999</v>
      </c>
      <c r="M3444" s="14">
        <f>Ventas[[#This Row],[Ingresos]]-Ventas[[#This Row],[Costes]]</f>
        <v>351.62400000000002</v>
      </c>
      <c r="N3444" s="14" t="str">
        <f>_xlfn.XLOOKUP(Ventas[[#This Row],[Ship Country]],[1]!Countries[Ship Country],[1]!Countries[Area],"No registrado")</f>
        <v>Sud America</v>
      </c>
      <c r="O3444" s="14" t="str">
        <f>_xlfn.XLOOKUP(Ventas[[#This Row],[Ship Country]],[1]!Countries[Ship Country],[1]!Countries[Continent],"No existe")</f>
        <v>America</v>
      </c>
      <c r="P3444" s="15" t="str">
        <f>_xlfn.XLOOKUP(Ventas[[#This Row],[Category]],[2]!ProdManager[Category],[2]!ProdManager[Prod_Manager])</f>
        <v>Marc Caine</v>
      </c>
      <c r="Q3444" s="15">
        <f>YEAR(Ventas[[#This Row],[Order Date]])</f>
        <v>2016</v>
      </c>
      <c r="R3444" s="15" t="str">
        <f>TEXT(Ventas[[#This Row],[Order Date]],"MMM")</f>
        <v>sep</v>
      </c>
    </row>
    <row r="3445" spans="1:18" x14ac:dyDescent="0.25">
      <c r="A3445" s="6">
        <v>10406</v>
      </c>
      <c r="B3445" s="6" t="s">
        <v>71</v>
      </c>
      <c r="C3445" s="6" t="s">
        <v>35</v>
      </c>
      <c r="D3445" s="6">
        <v>8</v>
      </c>
      <c r="E3445" s="6">
        <v>5.2799999999999994</v>
      </c>
      <c r="F3445" s="6">
        <v>30</v>
      </c>
      <c r="G3445" s="6" t="s">
        <v>219</v>
      </c>
      <c r="H3445" s="6" t="s">
        <v>152</v>
      </c>
      <c r="I3445" s="6" t="s">
        <v>27</v>
      </c>
      <c r="J3445" s="5">
        <v>42729</v>
      </c>
      <c r="K3445" s="12">
        <f>Ventas[[#This Row],[Unit Price]]*Ventas[[#This Row],[Quantity]]</f>
        <v>240</v>
      </c>
      <c r="L3445" s="12">
        <f>Ventas[[#This Row],[Unit Cost]]*Ventas[[#This Row],[Quantity]]</f>
        <v>158.39999999999998</v>
      </c>
      <c r="M3445" s="14">
        <f>Ventas[[#This Row],[Ingresos]]-Ventas[[#This Row],[Costes]]</f>
        <v>81.600000000000023</v>
      </c>
      <c r="N3445" s="14" t="str">
        <f>_xlfn.XLOOKUP(Ventas[[#This Row],[Ship Country]],[1]!Countries[Ship Country],[1]!Countries[Area],"No registrado")</f>
        <v>Sud America</v>
      </c>
      <c r="O3445" s="14" t="str">
        <f>_xlfn.XLOOKUP(Ventas[[#This Row],[Ship Country]],[1]!Countries[Ship Country],[1]!Countries[Continent],"No existe")</f>
        <v>America</v>
      </c>
      <c r="P3445" s="15" t="str">
        <f>_xlfn.XLOOKUP(Ventas[[#This Row],[Category]],[2]!ProdManager[Category],[2]!ProdManager[Prod_Manager])</f>
        <v>Lydia Sinn</v>
      </c>
      <c r="Q3445" s="15">
        <f>YEAR(Ventas[[#This Row],[Order Date]])</f>
        <v>2016</v>
      </c>
      <c r="R3445" s="15" t="str">
        <f>TEXT(Ventas[[#This Row],[Order Date]],"MMM")</f>
        <v>dic</v>
      </c>
    </row>
    <row r="3446" spans="1:18" x14ac:dyDescent="0.25">
      <c r="A3446" s="4">
        <v>10406</v>
      </c>
      <c r="B3446" s="4" t="s">
        <v>138</v>
      </c>
      <c r="C3446" s="4" t="s">
        <v>43</v>
      </c>
      <c r="D3446" s="4">
        <v>14.4</v>
      </c>
      <c r="E3446" s="4">
        <v>12.816000000000001</v>
      </c>
      <c r="F3446" s="4">
        <v>10</v>
      </c>
      <c r="G3446" s="4" t="s">
        <v>219</v>
      </c>
      <c r="H3446" s="4" t="s">
        <v>152</v>
      </c>
      <c r="I3446" s="4" t="s">
        <v>27</v>
      </c>
      <c r="J3446" s="5">
        <v>42653</v>
      </c>
      <c r="K3446" s="12">
        <f>Ventas[[#This Row],[Unit Price]]*Ventas[[#This Row],[Quantity]]</f>
        <v>144</v>
      </c>
      <c r="L3446" s="12">
        <f>Ventas[[#This Row],[Unit Cost]]*Ventas[[#This Row],[Quantity]]</f>
        <v>128.16</v>
      </c>
      <c r="M3446" s="14">
        <f>Ventas[[#This Row],[Ingresos]]-Ventas[[#This Row],[Costes]]</f>
        <v>15.840000000000003</v>
      </c>
      <c r="N3446" s="14" t="str">
        <f>_xlfn.XLOOKUP(Ventas[[#This Row],[Ship Country]],[1]!Countries[Ship Country],[1]!Countries[Area],"No registrado")</f>
        <v>Sud America</v>
      </c>
      <c r="O3446" s="14" t="str">
        <f>_xlfn.XLOOKUP(Ventas[[#This Row],[Ship Country]],[1]!Countries[Ship Country],[1]!Countries[Continent],"No existe")</f>
        <v>America</v>
      </c>
      <c r="P3446" s="15" t="str">
        <f>_xlfn.XLOOKUP(Ventas[[#This Row],[Category]],[2]!ProdManager[Category],[2]!ProdManager[Prod_Manager])</f>
        <v>John Matter</v>
      </c>
      <c r="Q3446" s="15">
        <f>YEAR(Ventas[[#This Row],[Order Date]])</f>
        <v>2016</v>
      </c>
      <c r="R3446" s="15" t="str">
        <f>TEXT(Ventas[[#This Row],[Order Date]],"MMM")</f>
        <v>oct</v>
      </c>
    </row>
    <row r="3447" spans="1:18" x14ac:dyDescent="0.25">
      <c r="A3447" s="6">
        <v>10406</v>
      </c>
      <c r="B3447" s="6" t="s">
        <v>98</v>
      </c>
      <c r="C3447" s="6" t="s">
        <v>29</v>
      </c>
      <c r="D3447" s="6">
        <v>14.7</v>
      </c>
      <c r="E3447" s="6">
        <v>11.318999999999999</v>
      </c>
      <c r="F3447" s="6">
        <v>2</v>
      </c>
      <c r="G3447" s="6" t="s">
        <v>219</v>
      </c>
      <c r="H3447" s="6" t="s">
        <v>152</v>
      </c>
      <c r="I3447" s="6" t="s">
        <v>27</v>
      </c>
      <c r="J3447" s="5">
        <v>42432</v>
      </c>
      <c r="K3447" s="12">
        <f>Ventas[[#This Row],[Unit Price]]*Ventas[[#This Row],[Quantity]]</f>
        <v>29.4</v>
      </c>
      <c r="L3447" s="12">
        <f>Ventas[[#This Row],[Unit Cost]]*Ventas[[#This Row],[Quantity]]</f>
        <v>22.637999999999998</v>
      </c>
      <c r="M3447" s="14">
        <f>Ventas[[#This Row],[Ingresos]]-Ventas[[#This Row],[Costes]]</f>
        <v>6.7620000000000005</v>
      </c>
      <c r="N3447" s="14" t="str">
        <f>_xlfn.XLOOKUP(Ventas[[#This Row],[Ship Country]],[1]!Countries[Ship Country],[1]!Countries[Area],"No registrado")</f>
        <v>Sud America</v>
      </c>
      <c r="O3447" s="14" t="str">
        <f>_xlfn.XLOOKUP(Ventas[[#This Row],[Ship Country]],[1]!Countries[Ship Country],[1]!Countries[Continent],"No existe")</f>
        <v>America</v>
      </c>
      <c r="P3447" s="15" t="str">
        <f>_xlfn.XLOOKUP(Ventas[[#This Row],[Category]],[2]!ProdManager[Category],[2]!ProdManager[Prod_Manager])</f>
        <v>Peter Stone</v>
      </c>
      <c r="Q3447" s="15">
        <f>YEAR(Ventas[[#This Row],[Order Date]])</f>
        <v>2016</v>
      </c>
      <c r="R3447" s="15" t="str">
        <f>TEXT(Ventas[[#This Row],[Order Date]],"MMM")</f>
        <v>mar</v>
      </c>
    </row>
    <row r="3448" spans="1:18" x14ac:dyDescent="0.25">
      <c r="A3448" s="4">
        <v>10407</v>
      </c>
      <c r="B3448" s="4" t="s">
        <v>16</v>
      </c>
      <c r="C3448" s="4" t="s">
        <v>15</v>
      </c>
      <c r="D3448" s="4">
        <v>16.8</v>
      </c>
      <c r="E3448" s="4">
        <v>12.600000000000001</v>
      </c>
      <c r="F3448" s="4">
        <v>30</v>
      </c>
      <c r="G3448" s="4" t="s">
        <v>76</v>
      </c>
      <c r="H3448" s="4" t="s">
        <v>77</v>
      </c>
      <c r="I3448" s="4" t="s">
        <v>21</v>
      </c>
      <c r="J3448" s="5">
        <v>42725</v>
      </c>
      <c r="K3448" s="12">
        <f>Ventas[[#This Row],[Unit Price]]*Ventas[[#This Row],[Quantity]]</f>
        <v>504</v>
      </c>
      <c r="L3448" s="12">
        <f>Ventas[[#This Row],[Unit Cost]]*Ventas[[#This Row],[Quantity]]</f>
        <v>378.00000000000006</v>
      </c>
      <c r="M3448" s="14">
        <f>Ventas[[#This Row],[Ingresos]]-Ventas[[#This Row],[Costes]]</f>
        <v>125.99999999999994</v>
      </c>
      <c r="N3448" s="14" t="str">
        <f>_xlfn.XLOOKUP(Ventas[[#This Row],[Ship Country]],[1]!Countries[Ship Country],[1]!Countries[Area],"No registrado")</f>
        <v>Nord Europe</v>
      </c>
      <c r="O3448" s="14" t="str">
        <f>_xlfn.XLOOKUP(Ventas[[#This Row],[Ship Country]],[1]!Countries[Ship Country],[1]!Countries[Continent],"No existe")</f>
        <v>Europe</v>
      </c>
      <c r="P3448" s="15" t="str">
        <f>_xlfn.XLOOKUP(Ventas[[#This Row],[Category]],[2]!ProdManager[Category],[2]!ProdManager[Prod_Manager])</f>
        <v>Peter Stone</v>
      </c>
      <c r="Q3448" s="15">
        <f>YEAR(Ventas[[#This Row],[Order Date]])</f>
        <v>2016</v>
      </c>
      <c r="R3448" s="15" t="str">
        <f>TEXT(Ventas[[#This Row],[Order Date]],"MMM")</f>
        <v>dic</v>
      </c>
    </row>
    <row r="3449" spans="1:18" x14ac:dyDescent="0.25">
      <c r="A3449" s="6">
        <v>10407</v>
      </c>
      <c r="B3449" s="6" t="s">
        <v>155</v>
      </c>
      <c r="C3449" s="6" t="s">
        <v>15</v>
      </c>
      <c r="D3449" s="6">
        <v>28.8</v>
      </c>
      <c r="E3449" s="6">
        <v>23.040000000000003</v>
      </c>
      <c r="F3449" s="6">
        <v>15</v>
      </c>
      <c r="G3449" s="6" t="s">
        <v>76</v>
      </c>
      <c r="H3449" s="6" t="s">
        <v>77</v>
      </c>
      <c r="I3449" s="6" t="s">
        <v>21</v>
      </c>
      <c r="J3449" s="5">
        <v>42459</v>
      </c>
      <c r="K3449" s="12">
        <f>Ventas[[#This Row],[Unit Price]]*Ventas[[#This Row],[Quantity]]</f>
        <v>432</v>
      </c>
      <c r="L3449" s="12">
        <f>Ventas[[#This Row],[Unit Cost]]*Ventas[[#This Row],[Quantity]]</f>
        <v>345.6</v>
      </c>
      <c r="M3449" s="14">
        <f>Ventas[[#This Row],[Ingresos]]-Ventas[[#This Row],[Costes]]</f>
        <v>86.399999999999977</v>
      </c>
      <c r="N3449" s="14" t="str">
        <f>_xlfn.XLOOKUP(Ventas[[#This Row],[Ship Country]],[1]!Countries[Ship Country],[1]!Countries[Area],"No registrado")</f>
        <v>Nord Europe</v>
      </c>
      <c r="O3449" s="14" t="str">
        <f>_xlfn.XLOOKUP(Ventas[[#This Row],[Ship Country]],[1]!Countries[Ship Country],[1]!Countries[Continent],"No existe")</f>
        <v>Europe</v>
      </c>
      <c r="P3449" s="15" t="str">
        <f>_xlfn.XLOOKUP(Ventas[[#This Row],[Category]],[2]!ProdManager[Category],[2]!ProdManager[Prod_Manager])</f>
        <v>Peter Stone</v>
      </c>
      <c r="Q3449" s="15">
        <f>YEAR(Ventas[[#This Row],[Order Date]])</f>
        <v>2016</v>
      </c>
      <c r="R3449" s="15" t="str">
        <f>TEXT(Ventas[[#This Row],[Order Date]],"MMM")</f>
        <v>mar</v>
      </c>
    </row>
    <row r="3450" spans="1:18" x14ac:dyDescent="0.25">
      <c r="A3450" s="4">
        <v>10407</v>
      </c>
      <c r="B3450" s="4" t="s">
        <v>113</v>
      </c>
      <c r="C3450" s="4" t="s">
        <v>15</v>
      </c>
      <c r="D3450" s="4">
        <v>17.2</v>
      </c>
      <c r="E3450" s="4">
        <v>13.071999999999999</v>
      </c>
      <c r="F3450" s="4">
        <v>15</v>
      </c>
      <c r="G3450" s="4" t="s">
        <v>76</v>
      </c>
      <c r="H3450" s="4" t="s">
        <v>77</v>
      </c>
      <c r="I3450" s="4" t="s">
        <v>21</v>
      </c>
      <c r="J3450" s="5">
        <v>42680</v>
      </c>
      <c r="K3450" s="12">
        <f>Ventas[[#This Row],[Unit Price]]*Ventas[[#This Row],[Quantity]]</f>
        <v>258</v>
      </c>
      <c r="L3450" s="12">
        <f>Ventas[[#This Row],[Unit Cost]]*Ventas[[#This Row],[Quantity]]</f>
        <v>196.07999999999998</v>
      </c>
      <c r="M3450" s="14">
        <f>Ventas[[#This Row],[Ingresos]]-Ventas[[#This Row],[Costes]]</f>
        <v>61.920000000000016</v>
      </c>
      <c r="N3450" s="14" t="str">
        <f>_xlfn.XLOOKUP(Ventas[[#This Row],[Ship Country]],[1]!Countries[Ship Country],[1]!Countries[Area],"No registrado")</f>
        <v>Nord Europe</v>
      </c>
      <c r="O3450" s="14" t="str">
        <f>_xlfn.XLOOKUP(Ventas[[#This Row],[Ship Country]],[1]!Countries[Ship Country],[1]!Countries[Continent],"No existe")</f>
        <v>Europe</v>
      </c>
      <c r="P3450" s="15" t="str">
        <f>_xlfn.XLOOKUP(Ventas[[#This Row],[Category]],[2]!ProdManager[Category],[2]!ProdManager[Prod_Manager])</f>
        <v>Peter Stone</v>
      </c>
      <c r="Q3450" s="15">
        <f>YEAR(Ventas[[#This Row],[Order Date]])</f>
        <v>2016</v>
      </c>
      <c r="R3450" s="15" t="str">
        <f>TEXT(Ventas[[#This Row],[Order Date]],"MMM")</f>
        <v>nov</v>
      </c>
    </row>
    <row r="3451" spans="1:18" x14ac:dyDescent="0.25">
      <c r="A3451" s="6">
        <v>10408</v>
      </c>
      <c r="B3451" s="6" t="s">
        <v>78</v>
      </c>
      <c r="C3451" s="6" t="s">
        <v>35</v>
      </c>
      <c r="D3451" s="6">
        <v>39.4</v>
      </c>
      <c r="E3451" s="6">
        <v>26.791999999999998</v>
      </c>
      <c r="F3451" s="6">
        <v>35</v>
      </c>
      <c r="G3451" s="6" t="s">
        <v>234</v>
      </c>
      <c r="H3451" s="6" t="s">
        <v>235</v>
      </c>
      <c r="I3451" s="6" t="s">
        <v>13</v>
      </c>
      <c r="J3451" s="5">
        <v>42724</v>
      </c>
      <c r="K3451" s="12">
        <f>Ventas[[#This Row],[Unit Price]]*Ventas[[#This Row],[Quantity]]</f>
        <v>1379</v>
      </c>
      <c r="L3451" s="12">
        <f>Ventas[[#This Row],[Unit Cost]]*Ventas[[#This Row],[Quantity]]</f>
        <v>937.71999999999991</v>
      </c>
      <c r="M3451" s="14">
        <f>Ventas[[#This Row],[Ingresos]]-Ventas[[#This Row],[Costes]]</f>
        <v>441.28000000000009</v>
      </c>
      <c r="N3451" s="14" t="str">
        <f>_xlfn.XLOOKUP(Ventas[[#This Row],[Ship Country]],[1]!Countries[Ship Country],[1]!Countries[Area],"No registrado")</f>
        <v>Nord Europe</v>
      </c>
      <c r="O3451" s="14" t="str">
        <f>_xlfn.XLOOKUP(Ventas[[#This Row],[Ship Country]],[1]!Countries[Ship Country],[1]!Countries[Continent],"No existe")</f>
        <v>Europe</v>
      </c>
      <c r="P3451" s="15" t="str">
        <f>_xlfn.XLOOKUP(Ventas[[#This Row],[Category]],[2]!ProdManager[Category],[2]!ProdManager[Prod_Manager])</f>
        <v>Lydia Sinn</v>
      </c>
      <c r="Q3451" s="15">
        <f>YEAR(Ventas[[#This Row],[Order Date]])</f>
        <v>2016</v>
      </c>
      <c r="R3451" s="15" t="str">
        <f>TEXT(Ventas[[#This Row],[Order Date]],"MMM")</f>
        <v>dic</v>
      </c>
    </row>
    <row r="3452" spans="1:18" x14ac:dyDescent="0.25">
      <c r="A3452" s="4">
        <v>10408</v>
      </c>
      <c r="B3452" s="4" t="s">
        <v>75</v>
      </c>
      <c r="C3452" s="4" t="s">
        <v>29</v>
      </c>
      <c r="D3452" s="4">
        <v>20.8</v>
      </c>
      <c r="E3452" s="4">
        <v>16.224</v>
      </c>
      <c r="F3452" s="4">
        <v>10</v>
      </c>
      <c r="G3452" s="4" t="s">
        <v>234</v>
      </c>
      <c r="H3452" s="4" t="s">
        <v>235</v>
      </c>
      <c r="I3452" s="4" t="s">
        <v>13</v>
      </c>
      <c r="J3452" s="5">
        <v>42637</v>
      </c>
      <c r="K3452" s="12">
        <f>Ventas[[#This Row],[Unit Price]]*Ventas[[#This Row],[Quantity]]</f>
        <v>208</v>
      </c>
      <c r="L3452" s="12">
        <f>Ventas[[#This Row],[Unit Cost]]*Ventas[[#This Row],[Quantity]]</f>
        <v>162.24</v>
      </c>
      <c r="M3452" s="14">
        <f>Ventas[[#This Row],[Ingresos]]-Ventas[[#This Row],[Costes]]</f>
        <v>45.759999999999991</v>
      </c>
      <c r="N3452" s="14" t="str">
        <f>_xlfn.XLOOKUP(Ventas[[#This Row],[Ship Country]],[1]!Countries[Ship Country],[1]!Countries[Area],"No registrado")</f>
        <v>Nord Europe</v>
      </c>
      <c r="O3452" s="14" t="str">
        <f>_xlfn.XLOOKUP(Ventas[[#This Row],[Ship Country]],[1]!Countries[Ship Country],[1]!Countries[Continent],"No existe")</f>
        <v>Europe</v>
      </c>
      <c r="P3452" s="15" t="str">
        <f>_xlfn.XLOOKUP(Ventas[[#This Row],[Category]],[2]!ProdManager[Category],[2]!ProdManager[Prod_Manager])</f>
        <v>Peter Stone</v>
      </c>
      <c r="Q3452" s="15">
        <f>YEAR(Ventas[[#This Row],[Order Date]])</f>
        <v>2016</v>
      </c>
      <c r="R3452" s="15" t="str">
        <f>TEXT(Ventas[[#This Row],[Order Date]],"MMM")</f>
        <v>sep</v>
      </c>
    </row>
    <row r="3453" spans="1:18" x14ac:dyDescent="0.25">
      <c r="A3453" s="6">
        <v>10408</v>
      </c>
      <c r="B3453" s="6" t="s">
        <v>145</v>
      </c>
      <c r="C3453" s="6" t="s">
        <v>46</v>
      </c>
      <c r="D3453" s="6">
        <v>5.9</v>
      </c>
      <c r="E3453" s="6">
        <v>4.484</v>
      </c>
      <c r="F3453" s="6">
        <v>6</v>
      </c>
      <c r="G3453" s="6" t="s">
        <v>234</v>
      </c>
      <c r="H3453" s="6" t="s">
        <v>235</v>
      </c>
      <c r="I3453" s="6" t="s">
        <v>13</v>
      </c>
      <c r="J3453" s="5">
        <v>42523</v>
      </c>
      <c r="K3453" s="12">
        <f>Ventas[[#This Row],[Unit Price]]*Ventas[[#This Row],[Quantity]]</f>
        <v>35.400000000000006</v>
      </c>
      <c r="L3453" s="12">
        <f>Ventas[[#This Row],[Unit Cost]]*Ventas[[#This Row],[Quantity]]</f>
        <v>26.904</v>
      </c>
      <c r="M3453" s="14">
        <f>Ventas[[#This Row],[Ingresos]]-Ventas[[#This Row],[Costes]]</f>
        <v>8.4960000000000058</v>
      </c>
      <c r="N3453" s="14" t="str">
        <f>_xlfn.XLOOKUP(Ventas[[#This Row],[Ship Country]],[1]!Countries[Ship Country],[1]!Countries[Area],"No registrado")</f>
        <v>Nord Europe</v>
      </c>
      <c r="O3453" s="14" t="str">
        <f>_xlfn.XLOOKUP(Ventas[[#This Row],[Ship Country]],[1]!Countries[Ship Country],[1]!Countries[Continent],"No existe")</f>
        <v>Europe</v>
      </c>
      <c r="P3453" s="15" t="str">
        <f>_xlfn.XLOOKUP(Ventas[[#This Row],[Category]],[2]!ProdManager[Category],[2]!ProdManager[Prod_Manager])</f>
        <v>John Matter</v>
      </c>
      <c r="Q3453" s="15">
        <f>YEAR(Ventas[[#This Row],[Order Date]])</f>
        <v>2016</v>
      </c>
      <c r="R3453" s="15" t="str">
        <f>TEXT(Ventas[[#This Row],[Order Date]],"MMM")</f>
        <v>jun</v>
      </c>
    </row>
    <row r="3454" spans="1:18" x14ac:dyDescent="0.25">
      <c r="A3454" s="4">
        <v>10409</v>
      </c>
      <c r="B3454" s="4" t="s">
        <v>17</v>
      </c>
      <c r="C3454" s="4" t="s">
        <v>18</v>
      </c>
      <c r="D3454" s="4">
        <v>18.600000000000001</v>
      </c>
      <c r="E3454" s="4">
        <v>14.136000000000001</v>
      </c>
      <c r="F3454" s="4">
        <v>12</v>
      </c>
      <c r="G3454" s="4" t="s">
        <v>236</v>
      </c>
      <c r="H3454" s="4" t="s">
        <v>237</v>
      </c>
      <c r="I3454" s="4" t="s">
        <v>238</v>
      </c>
      <c r="J3454" s="5">
        <v>42444</v>
      </c>
      <c r="K3454" s="12">
        <f>Ventas[[#This Row],[Unit Price]]*Ventas[[#This Row],[Quantity]]</f>
        <v>223.20000000000002</v>
      </c>
      <c r="L3454" s="12">
        <f>Ventas[[#This Row],[Unit Cost]]*Ventas[[#This Row],[Quantity]]</f>
        <v>169.63200000000001</v>
      </c>
      <c r="M3454" s="14">
        <f>Ventas[[#This Row],[Ingresos]]-Ventas[[#This Row],[Costes]]</f>
        <v>53.568000000000012</v>
      </c>
      <c r="N3454" s="14" t="str">
        <f>_xlfn.XLOOKUP(Ventas[[#This Row],[Ship Country]],[1]!Countries[Ship Country],[1]!Countries[Area],"No registrado")</f>
        <v>Sud America</v>
      </c>
      <c r="O3454" s="14" t="str">
        <f>_xlfn.XLOOKUP(Ventas[[#This Row],[Ship Country]],[1]!Countries[Ship Country],[1]!Countries[Continent],"No existe")</f>
        <v>America</v>
      </c>
      <c r="P3454" s="15" t="str">
        <f>_xlfn.XLOOKUP(Ventas[[#This Row],[Category]],[2]!ProdManager[Category],[2]!ProdManager[Prod_Manager])</f>
        <v>Marc Caine</v>
      </c>
      <c r="Q3454" s="15">
        <f>YEAR(Ventas[[#This Row],[Order Date]])</f>
        <v>2016</v>
      </c>
      <c r="R3454" s="15" t="str">
        <f>TEXT(Ventas[[#This Row],[Order Date]],"MMM")</f>
        <v>mar</v>
      </c>
    </row>
    <row r="3455" spans="1:18" x14ac:dyDescent="0.25">
      <c r="A3455" s="6">
        <v>10409</v>
      </c>
      <c r="B3455" s="6" t="s">
        <v>71</v>
      </c>
      <c r="C3455" s="6" t="s">
        <v>35</v>
      </c>
      <c r="D3455" s="6">
        <v>8</v>
      </c>
      <c r="E3455" s="6">
        <v>5.3599999999999994</v>
      </c>
      <c r="F3455" s="6">
        <v>12</v>
      </c>
      <c r="G3455" s="6" t="s">
        <v>236</v>
      </c>
      <c r="H3455" s="6" t="s">
        <v>237</v>
      </c>
      <c r="I3455" s="6" t="s">
        <v>238</v>
      </c>
      <c r="J3455" s="5">
        <v>42646</v>
      </c>
      <c r="K3455" s="12">
        <f>Ventas[[#This Row],[Unit Price]]*Ventas[[#This Row],[Quantity]]</f>
        <v>96</v>
      </c>
      <c r="L3455" s="12">
        <f>Ventas[[#This Row],[Unit Cost]]*Ventas[[#This Row],[Quantity]]</f>
        <v>64.319999999999993</v>
      </c>
      <c r="M3455" s="14">
        <f>Ventas[[#This Row],[Ingresos]]-Ventas[[#This Row],[Costes]]</f>
        <v>31.680000000000007</v>
      </c>
      <c r="N3455" s="14" t="str">
        <f>_xlfn.XLOOKUP(Ventas[[#This Row],[Ship Country]],[1]!Countries[Ship Country],[1]!Countries[Area],"No registrado")</f>
        <v>Sud America</v>
      </c>
      <c r="O3455" s="14" t="str">
        <f>_xlfn.XLOOKUP(Ventas[[#This Row],[Ship Country]],[1]!Countries[Ship Country],[1]!Countries[Continent],"No existe")</f>
        <v>America</v>
      </c>
      <c r="P3455" s="15" t="str">
        <f>_xlfn.XLOOKUP(Ventas[[#This Row],[Category]],[2]!ProdManager[Category],[2]!ProdManager[Prod_Manager])</f>
        <v>Lydia Sinn</v>
      </c>
      <c r="Q3455" s="15">
        <f>YEAR(Ventas[[#This Row],[Order Date]])</f>
        <v>2016</v>
      </c>
      <c r="R3455" s="15" t="str">
        <f>TEXT(Ventas[[#This Row],[Order Date]],"MMM")</f>
        <v>oct</v>
      </c>
    </row>
    <row r="3456" spans="1:18" x14ac:dyDescent="0.25">
      <c r="A3456" s="4">
        <v>10410</v>
      </c>
      <c r="B3456" s="4" t="s">
        <v>39</v>
      </c>
      <c r="C3456" s="4" t="s">
        <v>15</v>
      </c>
      <c r="D3456" s="4">
        <v>2</v>
      </c>
      <c r="E3456" s="4">
        <v>1.56</v>
      </c>
      <c r="F3456" s="4">
        <v>49</v>
      </c>
      <c r="G3456" s="4" t="s">
        <v>229</v>
      </c>
      <c r="H3456" s="4" t="s">
        <v>230</v>
      </c>
      <c r="I3456" s="4" t="s">
        <v>194</v>
      </c>
      <c r="J3456" s="5">
        <v>42447</v>
      </c>
      <c r="K3456" s="12">
        <f>Ventas[[#This Row],[Unit Price]]*Ventas[[#This Row],[Quantity]]</f>
        <v>98</v>
      </c>
      <c r="L3456" s="12">
        <f>Ventas[[#This Row],[Unit Cost]]*Ventas[[#This Row],[Quantity]]</f>
        <v>76.44</v>
      </c>
      <c r="M3456" s="14">
        <f>Ventas[[#This Row],[Ingresos]]-Ventas[[#This Row],[Costes]]</f>
        <v>21.560000000000002</v>
      </c>
      <c r="N3456" s="14" t="str">
        <f>_xlfn.XLOOKUP(Ventas[[#This Row],[Ship Country]],[1]!Countries[Ship Country],[1]!Countries[Area],"No registrado")</f>
        <v>Nord America</v>
      </c>
      <c r="O3456" s="14" t="str">
        <f>_xlfn.XLOOKUP(Ventas[[#This Row],[Ship Country]],[1]!Countries[Ship Country],[1]!Countries[Continent],"No existe")</f>
        <v>America</v>
      </c>
      <c r="P3456" s="15" t="str">
        <f>_xlfn.XLOOKUP(Ventas[[#This Row],[Category]],[2]!ProdManager[Category],[2]!ProdManager[Prod_Manager])</f>
        <v>Peter Stone</v>
      </c>
      <c r="Q3456" s="15">
        <f>YEAR(Ventas[[#This Row],[Order Date]])</f>
        <v>2016</v>
      </c>
      <c r="R3456" s="15" t="str">
        <f>TEXT(Ventas[[#This Row],[Order Date]],"MMM")</f>
        <v>mar</v>
      </c>
    </row>
    <row r="3457" spans="1:18" x14ac:dyDescent="0.25">
      <c r="A3457" s="6">
        <v>10410</v>
      </c>
      <c r="B3457" s="6" t="s">
        <v>52</v>
      </c>
      <c r="C3457" s="6" t="s">
        <v>15</v>
      </c>
      <c r="D3457" s="6">
        <v>44</v>
      </c>
      <c r="E3457" s="6">
        <v>36.519999999999996</v>
      </c>
      <c r="F3457" s="6">
        <v>16</v>
      </c>
      <c r="G3457" s="6" t="s">
        <v>229</v>
      </c>
      <c r="H3457" s="6" t="s">
        <v>230</v>
      </c>
      <c r="I3457" s="6" t="s">
        <v>194</v>
      </c>
      <c r="J3457" s="5">
        <v>42603</v>
      </c>
      <c r="K3457" s="12">
        <f>Ventas[[#This Row],[Unit Price]]*Ventas[[#This Row],[Quantity]]</f>
        <v>704</v>
      </c>
      <c r="L3457" s="12">
        <f>Ventas[[#This Row],[Unit Cost]]*Ventas[[#This Row],[Quantity]]</f>
        <v>584.31999999999994</v>
      </c>
      <c r="M3457" s="14">
        <f>Ventas[[#This Row],[Ingresos]]-Ventas[[#This Row],[Costes]]</f>
        <v>119.68000000000006</v>
      </c>
      <c r="N3457" s="14" t="str">
        <f>_xlfn.XLOOKUP(Ventas[[#This Row],[Ship Country]],[1]!Countries[Ship Country],[1]!Countries[Area],"No registrado")</f>
        <v>Nord America</v>
      </c>
      <c r="O3457" s="14" t="str">
        <f>_xlfn.XLOOKUP(Ventas[[#This Row],[Ship Country]],[1]!Countries[Ship Country],[1]!Countries[Continent],"No existe")</f>
        <v>America</v>
      </c>
      <c r="P3457" s="15" t="str">
        <f>_xlfn.XLOOKUP(Ventas[[#This Row],[Category]],[2]!ProdManager[Category],[2]!ProdManager[Prod_Manager])</f>
        <v>Peter Stone</v>
      </c>
      <c r="Q3457" s="15">
        <f>YEAR(Ventas[[#This Row],[Order Date]])</f>
        <v>2016</v>
      </c>
      <c r="R3457" s="15" t="str">
        <f>TEXT(Ventas[[#This Row],[Order Date]],"MMM")</f>
        <v>ago</v>
      </c>
    </row>
    <row r="3458" spans="1:18" x14ac:dyDescent="0.25">
      <c r="A3458" s="4">
        <v>10411</v>
      </c>
      <c r="B3458" s="4" t="s">
        <v>28</v>
      </c>
      <c r="C3458" s="4" t="s">
        <v>29</v>
      </c>
      <c r="D3458" s="4">
        <v>7.7</v>
      </c>
      <c r="E3458" s="4">
        <v>5.6980000000000004</v>
      </c>
      <c r="F3458" s="4">
        <v>25</v>
      </c>
      <c r="G3458" s="4" t="s">
        <v>229</v>
      </c>
      <c r="H3458" s="4" t="s">
        <v>230</v>
      </c>
      <c r="I3458" s="4" t="s">
        <v>194</v>
      </c>
      <c r="J3458" s="5">
        <v>42409</v>
      </c>
      <c r="K3458" s="12">
        <f>Ventas[[#This Row],[Unit Price]]*Ventas[[#This Row],[Quantity]]</f>
        <v>192.5</v>
      </c>
      <c r="L3458" s="12">
        <f>Ventas[[#This Row],[Unit Cost]]*Ventas[[#This Row],[Quantity]]</f>
        <v>142.45000000000002</v>
      </c>
      <c r="M3458" s="14">
        <f>Ventas[[#This Row],[Ingresos]]-Ventas[[#This Row],[Costes]]</f>
        <v>50.049999999999983</v>
      </c>
      <c r="N3458" s="14" t="str">
        <f>_xlfn.XLOOKUP(Ventas[[#This Row],[Ship Country]],[1]!Countries[Ship Country],[1]!Countries[Area],"No registrado")</f>
        <v>Nord America</v>
      </c>
      <c r="O3458" s="14" t="str">
        <f>_xlfn.XLOOKUP(Ventas[[#This Row],[Ship Country]],[1]!Countries[Ship Country],[1]!Countries[Continent],"No existe")</f>
        <v>America</v>
      </c>
      <c r="P3458" s="15" t="str">
        <f>_xlfn.XLOOKUP(Ventas[[#This Row],[Category]],[2]!ProdManager[Category],[2]!ProdManager[Prod_Manager])</f>
        <v>Peter Stone</v>
      </c>
      <c r="Q3458" s="15">
        <f>YEAR(Ventas[[#This Row],[Order Date]])</f>
        <v>2016</v>
      </c>
      <c r="R3458" s="15" t="str">
        <f>TEXT(Ventas[[#This Row],[Order Date]],"MMM")</f>
        <v>feb</v>
      </c>
    </row>
    <row r="3459" spans="1:18" x14ac:dyDescent="0.25">
      <c r="A3459" s="6">
        <v>10411</v>
      </c>
      <c r="B3459" s="6" t="s">
        <v>122</v>
      </c>
      <c r="C3459" s="6" t="s">
        <v>24</v>
      </c>
      <c r="D3459" s="6">
        <v>15.5</v>
      </c>
      <c r="E3459" s="6">
        <v>11.47</v>
      </c>
      <c r="F3459" s="6">
        <v>40</v>
      </c>
      <c r="G3459" s="6" t="s">
        <v>229</v>
      </c>
      <c r="H3459" s="6" t="s">
        <v>230</v>
      </c>
      <c r="I3459" s="6" t="s">
        <v>194</v>
      </c>
      <c r="J3459" s="5">
        <v>42561</v>
      </c>
      <c r="K3459" s="12">
        <f>Ventas[[#This Row],[Unit Price]]*Ventas[[#This Row],[Quantity]]</f>
        <v>620</v>
      </c>
      <c r="L3459" s="12">
        <f>Ventas[[#This Row],[Unit Cost]]*Ventas[[#This Row],[Quantity]]</f>
        <v>458.8</v>
      </c>
      <c r="M3459" s="14">
        <f>Ventas[[#This Row],[Ingresos]]-Ventas[[#This Row],[Costes]]</f>
        <v>161.19999999999999</v>
      </c>
      <c r="N3459" s="14" t="str">
        <f>_xlfn.XLOOKUP(Ventas[[#This Row],[Ship Country]],[1]!Countries[Ship Country],[1]!Countries[Area],"No registrado")</f>
        <v>Nord America</v>
      </c>
      <c r="O3459" s="14" t="str">
        <f>_xlfn.XLOOKUP(Ventas[[#This Row],[Ship Country]],[1]!Countries[Ship Country],[1]!Countries[Continent],"No existe")</f>
        <v>America</v>
      </c>
      <c r="P3459" s="15" t="str">
        <f>_xlfn.XLOOKUP(Ventas[[#This Row],[Category]],[2]!ProdManager[Category],[2]!ProdManager[Prod_Manager])</f>
        <v>Lydia Sinn</v>
      </c>
      <c r="Q3459" s="15">
        <f>YEAR(Ventas[[#This Row],[Order Date]])</f>
        <v>2016</v>
      </c>
      <c r="R3459" s="15" t="str">
        <f>TEXT(Ventas[[#This Row],[Order Date]],"MMM")</f>
        <v>jul</v>
      </c>
    </row>
    <row r="3460" spans="1:18" x14ac:dyDescent="0.25">
      <c r="A3460" s="4">
        <v>10411</v>
      </c>
      <c r="B3460" s="4" t="s">
        <v>52</v>
      </c>
      <c r="C3460" s="4" t="s">
        <v>15</v>
      </c>
      <c r="D3460" s="4">
        <v>44</v>
      </c>
      <c r="E3460" s="4">
        <v>34.32</v>
      </c>
      <c r="F3460" s="4">
        <v>9</v>
      </c>
      <c r="G3460" s="4" t="s">
        <v>229</v>
      </c>
      <c r="H3460" s="4" t="s">
        <v>230</v>
      </c>
      <c r="I3460" s="4" t="s">
        <v>194</v>
      </c>
      <c r="J3460" s="5">
        <v>42472</v>
      </c>
      <c r="K3460" s="12">
        <f>Ventas[[#This Row],[Unit Price]]*Ventas[[#This Row],[Quantity]]</f>
        <v>396</v>
      </c>
      <c r="L3460" s="12">
        <f>Ventas[[#This Row],[Unit Cost]]*Ventas[[#This Row],[Quantity]]</f>
        <v>308.88</v>
      </c>
      <c r="M3460" s="14">
        <f>Ventas[[#This Row],[Ingresos]]-Ventas[[#This Row],[Costes]]</f>
        <v>87.12</v>
      </c>
      <c r="N3460" s="14" t="str">
        <f>_xlfn.XLOOKUP(Ventas[[#This Row],[Ship Country]],[1]!Countries[Ship Country],[1]!Countries[Area],"No registrado")</f>
        <v>Nord America</v>
      </c>
      <c r="O3460" s="14" t="str">
        <f>_xlfn.XLOOKUP(Ventas[[#This Row],[Ship Country]],[1]!Countries[Ship Country],[1]!Countries[Continent],"No existe")</f>
        <v>America</v>
      </c>
      <c r="P3460" s="15" t="str">
        <f>_xlfn.XLOOKUP(Ventas[[#This Row],[Category]],[2]!ProdManager[Category],[2]!ProdManager[Prod_Manager])</f>
        <v>Peter Stone</v>
      </c>
      <c r="Q3460" s="15">
        <f>YEAR(Ventas[[#This Row],[Order Date]])</f>
        <v>2016</v>
      </c>
      <c r="R3460" s="15" t="str">
        <f>TEXT(Ventas[[#This Row],[Order Date]],"MMM")</f>
        <v>abr</v>
      </c>
    </row>
    <row r="3461" spans="1:18" x14ac:dyDescent="0.25">
      <c r="A3461" s="6">
        <v>10412</v>
      </c>
      <c r="B3461" s="6" t="s">
        <v>17</v>
      </c>
      <c r="C3461" s="6" t="s">
        <v>18</v>
      </c>
      <c r="D3461" s="6">
        <v>18.600000000000001</v>
      </c>
      <c r="E3461" s="6">
        <v>14.694000000000003</v>
      </c>
      <c r="F3461" s="6">
        <v>20</v>
      </c>
      <c r="G3461" s="6" t="s">
        <v>95</v>
      </c>
      <c r="H3461" s="6" t="s">
        <v>96</v>
      </c>
      <c r="I3461" s="6" t="s">
        <v>97</v>
      </c>
      <c r="J3461" s="5">
        <v>42695</v>
      </c>
      <c r="K3461" s="12">
        <f>Ventas[[#This Row],[Unit Price]]*Ventas[[#This Row],[Quantity]]</f>
        <v>372</v>
      </c>
      <c r="L3461" s="12">
        <f>Ventas[[#This Row],[Unit Cost]]*Ventas[[#This Row],[Quantity]]</f>
        <v>293.88000000000005</v>
      </c>
      <c r="M3461" s="14">
        <f>Ventas[[#This Row],[Ingresos]]-Ventas[[#This Row],[Costes]]</f>
        <v>78.119999999999948</v>
      </c>
      <c r="N3461" s="14" t="str">
        <f>_xlfn.XLOOKUP(Ventas[[#This Row],[Ship Country]],[1]!Countries[Ship Country],[1]!Countries[Area],"No registrado")</f>
        <v>Nord Europe</v>
      </c>
      <c r="O3461" s="14" t="str">
        <f>_xlfn.XLOOKUP(Ventas[[#This Row],[Ship Country]],[1]!Countries[Ship Country],[1]!Countries[Continent],"No existe")</f>
        <v>Europe</v>
      </c>
      <c r="P3461" s="15" t="str">
        <f>_xlfn.XLOOKUP(Ventas[[#This Row],[Category]],[2]!ProdManager[Category],[2]!ProdManager[Prod_Manager])</f>
        <v>Marc Caine</v>
      </c>
      <c r="Q3461" s="15">
        <f>YEAR(Ventas[[#This Row],[Order Date]])</f>
        <v>2016</v>
      </c>
      <c r="R3461" s="15" t="str">
        <f>TEXT(Ventas[[#This Row],[Order Date]],"MMM")</f>
        <v>nov</v>
      </c>
    </row>
    <row r="3462" spans="1:18" x14ac:dyDescent="0.25">
      <c r="A3462" s="4">
        <v>10413</v>
      </c>
      <c r="B3462" s="4" t="s">
        <v>101</v>
      </c>
      <c r="C3462" s="4" t="s">
        <v>43</v>
      </c>
      <c r="D3462" s="4">
        <v>14.4</v>
      </c>
      <c r="E3462" s="4">
        <v>13.104000000000001</v>
      </c>
      <c r="F3462" s="4">
        <v>14</v>
      </c>
      <c r="G3462" s="4" t="s">
        <v>204</v>
      </c>
      <c r="H3462" s="4" t="s">
        <v>205</v>
      </c>
      <c r="I3462" s="4" t="s">
        <v>13</v>
      </c>
      <c r="J3462" s="5">
        <v>42647</v>
      </c>
      <c r="K3462" s="12">
        <f>Ventas[[#This Row],[Unit Price]]*Ventas[[#This Row],[Quantity]]</f>
        <v>201.6</v>
      </c>
      <c r="L3462" s="12">
        <f>Ventas[[#This Row],[Unit Cost]]*Ventas[[#This Row],[Quantity]]</f>
        <v>183.45600000000002</v>
      </c>
      <c r="M3462" s="14">
        <f>Ventas[[#This Row],[Ingresos]]-Ventas[[#This Row],[Costes]]</f>
        <v>18.143999999999977</v>
      </c>
      <c r="N3462" s="14" t="str">
        <f>_xlfn.XLOOKUP(Ventas[[#This Row],[Ship Country]],[1]!Countries[Ship Country],[1]!Countries[Area],"No registrado")</f>
        <v>Nord Europe</v>
      </c>
      <c r="O3462" s="14" t="str">
        <f>_xlfn.XLOOKUP(Ventas[[#This Row],[Ship Country]],[1]!Countries[Ship Country],[1]!Countries[Continent],"No existe")</f>
        <v>Europe</v>
      </c>
      <c r="P3462" s="15" t="str">
        <f>_xlfn.XLOOKUP(Ventas[[#This Row],[Category]],[2]!ProdManager[Category],[2]!ProdManager[Prod_Manager])</f>
        <v>John Matter</v>
      </c>
      <c r="Q3462" s="15">
        <f>YEAR(Ventas[[#This Row],[Order Date]])</f>
        <v>2016</v>
      </c>
      <c r="R3462" s="15" t="str">
        <f>TEXT(Ventas[[#This Row],[Order Date]],"MMM")</f>
        <v>oct</v>
      </c>
    </row>
    <row r="3463" spans="1:18" x14ac:dyDescent="0.25">
      <c r="A3463" s="6">
        <v>10413</v>
      </c>
      <c r="B3463" s="6" t="s">
        <v>78</v>
      </c>
      <c r="C3463" s="6" t="s">
        <v>35</v>
      </c>
      <c r="D3463" s="6">
        <v>39.4</v>
      </c>
      <c r="E3463" s="6">
        <v>26.397999999999996</v>
      </c>
      <c r="F3463" s="6">
        <v>40</v>
      </c>
      <c r="G3463" s="6" t="s">
        <v>204</v>
      </c>
      <c r="H3463" s="6" t="s">
        <v>205</v>
      </c>
      <c r="I3463" s="6" t="s">
        <v>13</v>
      </c>
      <c r="J3463" s="5">
        <v>42561</v>
      </c>
      <c r="K3463" s="12">
        <f>Ventas[[#This Row],[Unit Price]]*Ventas[[#This Row],[Quantity]]</f>
        <v>1576</v>
      </c>
      <c r="L3463" s="12">
        <f>Ventas[[#This Row],[Unit Cost]]*Ventas[[#This Row],[Quantity]]</f>
        <v>1055.9199999999998</v>
      </c>
      <c r="M3463" s="14">
        <f>Ventas[[#This Row],[Ingresos]]-Ventas[[#This Row],[Costes]]</f>
        <v>520.08000000000015</v>
      </c>
      <c r="N3463" s="14" t="str">
        <f>_xlfn.XLOOKUP(Ventas[[#This Row],[Ship Country]],[1]!Countries[Ship Country],[1]!Countries[Area],"No registrado")</f>
        <v>Nord Europe</v>
      </c>
      <c r="O3463" s="14" t="str">
        <f>_xlfn.XLOOKUP(Ventas[[#This Row],[Ship Country]],[1]!Countries[Ship Country],[1]!Countries[Continent],"No existe")</f>
        <v>Europe</v>
      </c>
      <c r="P3463" s="15" t="str">
        <f>_xlfn.XLOOKUP(Ventas[[#This Row],[Category]],[2]!ProdManager[Category],[2]!ProdManager[Prod_Manager])</f>
        <v>Lydia Sinn</v>
      </c>
      <c r="Q3463" s="15">
        <f>YEAR(Ventas[[#This Row],[Order Date]])</f>
        <v>2016</v>
      </c>
      <c r="R3463" s="15" t="str">
        <f>TEXT(Ventas[[#This Row],[Order Date]],"MMM")</f>
        <v>jul</v>
      </c>
    </row>
    <row r="3464" spans="1:18" x14ac:dyDescent="0.25">
      <c r="A3464" s="4">
        <v>10413</v>
      </c>
      <c r="B3464" s="4" t="s">
        <v>138</v>
      </c>
      <c r="C3464" s="4" t="s">
        <v>43</v>
      </c>
      <c r="D3464" s="4">
        <v>14.4</v>
      </c>
      <c r="E3464" s="4">
        <v>13.104000000000001</v>
      </c>
      <c r="F3464" s="4">
        <v>24</v>
      </c>
      <c r="G3464" s="4" t="s">
        <v>204</v>
      </c>
      <c r="H3464" s="4" t="s">
        <v>205</v>
      </c>
      <c r="I3464" s="4" t="s">
        <v>13</v>
      </c>
      <c r="J3464" s="5">
        <v>42558</v>
      </c>
      <c r="K3464" s="12">
        <f>Ventas[[#This Row],[Unit Price]]*Ventas[[#This Row],[Quantity]]</f>
        <v>345.6</v>
      </c>
      <c r="L3464" s="12">
        <f>Ventas[[#This Row],[Unit Cost]]*Ventas[[#This Row],[Quantity]]</f>
        <v>314.49600000000004</v>
      </c>
      <c r="M3464" s="14">
        <f>Ventas[[#This Row],[Ingresos]]-Ventas[[#This Row],[Costes]]</f>
        <v>31.103999999999985</v>
      </c>
      <c r="N3464" s="14" t="str">
        <f>_xlfn.XLOOKUP(Ventas[[#This Row],[Ship Country]],[1]!Countries[Ship Country],[1]!Countries[Area],"No registrado")</f>
        <v>Nord Europe</v>
      </c>
      <c r="O3464" s="14" t="str">
        <f>_xlfn.XLOOKUP(Ventas[[#This Row],[Ship Country]],[1]!Countries[Ship Country],[1]!Countries[Continent],"No existe")</f>
        <v>Europe</v>
      </c>
      <c r="P3464" s="15" t="str">
        <f>_xlfn.XLOOKUP(Ventas[[#This Row],[Category]],[2]!ProdManager[Category],[2]!ProdManager[Prod_Manager])</f>
        <v>John Matter</v>
      </c>
      <c r="Q3464" s="15">
        <f>YEAR(Ventas[[#This Row],[Order Date]])</f>
        <v>2016</v>
      </c>
      <c r="R3464" s="15" t="str">
        <f>TEXT(Ventas[[#This Row],[Order Date]],"MMM")</f>
        <v>jul</v>
      </c>
    </row>
    <row r="3465" spans="1:18" x14ac:dyDescent="0.25">
      <c r="A3465" s="6">
        <v>10414</v>
      </c>
      <c r="B3465" s="6" t="s">
        <v>130</v>
      </c>
      <c r="C3465" s="6" t="s">
        <v>35</v>
      </c>
      <c r="D3465" s="6">
        <v>7.3</v>
      </c>
      <c r="E3465" s="6">
        <v>4.8179999999999996</v>
      </c>
      <c r="F3465" s="6">
        <v>18</v>
      </c>
      <c r="G3465" s="6" t="s">
        <v>202</v>
      </c>
      <c r="H3465" s="6" t="s">
        <v>152</v>
      </c>
      <c r="I3465" s="6" t="s">
        <v>27</v>
      </c>
      <c r="J3465" s="5">
        <v>42485</v>
      </c>
      <c r="K3465" s="12">
        <f>Ventas[[#This Row],[Unit Price]]*Ventas[[#This Row],[Quantity]]</f>
        <v>131.4</v>
      </c>
      <c r="L3465" s="12">
        <f>Ventas[[#This Row],[Unit Cost]]*Ventas[[#This Row],[Quantity]]</f>
        <v>86.72399999999999</v>
      </c>
      <c r="M3465" s="14">
        <f>Ventas[[#This Row],[Ingresos]]-Ventas[[#This Row],[Costes]]</f>
        <v>44.676000000000016</v>
      </c>
      <c r="N3465" s="14" t="str">
        <f>_xlfn.XLOOKUP(Ventas[[#This Row],[Ship Country]],[1]!Countries[Ship Country],[1]!Countries[Area],"No registrado")</f>
        <v>Sud America</v>
      </c>
      <c r="O3465" s="14" t="str">
        <f>_xlfn.XLOOKUP(Ventas[[#This Row],[Ship Country]],[1]!Countries[Ship Country],[1]!Countries[Continent],"No existe")</f>
        <v>America</v>
      </c>
      <c r="P3465" s="15" t="str">
        <f>_xlfn.XLOOKUP(Ventas[[#This Row],[Category]],[2]!ProdManager[Category],[2]!ProdManager[Prod_Manager])</f>
        <v>Lydia Sinn</v>
      </c>
      <c r="Q3465" s="15">
        <f>YEAR(Ventas[[#This Row],[Order Date]])</f>
        <v>2016</v>
      </c>
      <c r="R3465" s="15" t="str">
        <f>TEXT(Ventas[[#This Row],[Order Date]],"MMM")</f>
        <v>abr</v>
      </c>
    </row>
    <row r="3466" spans="1:18" x14ac:dyDescent="0.25">
      <c r="A3466" s="4">
        <v>10414</v>
      </c>
      <c r="B3466" s="4" t="s">
        <v>39</v>
      </c>
      <c r="C3466" s="4" t="s">
        <v>15</v>
      </c>
      <c r="D3466" s="4">
        <v>2</v>
      </c>
      <c r="E3466" s="4">
        <v>1.58</v>
      </c>
      <c r="F3466" s="4">
        <v>50</v>
      </c>
      <c r="G3466" s="4" t="s">
        <v>202</v>
      </c>
      <c r="H3466" s="4" t="s">
        <v>152</v>
      </c>
      <c r="I3466" s="4" t="s">
        <v>27</v>
      </c>
      <c r="J3466" s="5">
        <v>42431</v>
      </c>
      <c r="K3466" s="12">
        <f>Ventas[[#This Row],[Unit Price]]*Ventas[[#This Row],[Quantity]]</f>
        <v>100</v>
      </c>
      <c r="L3466" s="12">
        <f>Ventas[[#This Row],[Unit Cost]]*Ventas[[#This Row],[Quantity]]</f>
        <v>79</v>
      </c>
      <c r="M3466" s="14">
        <f>Ventas[[#This Row],[Ingresos]]-Ventas[[#This Row],[Costes]]</f>
        <v>21</v>
      </c>
      <c r="N3466" s="14" t="str">
        <f>_xlfn.XLOOKUP(Ventas[[#This Row],[Ship Country]],[1]!Countries[Ship Country],[1]!Countries[Area],"No registrado")</f>
        <v>Sud America</v>
      </c>
      <c r="O3466" s="14" t="str">
        <f>_xlfn.XLOOKUP(Ventas[[#This Row],[Ship Country]],[1]!Countries[Ship Country],[1]!Countries[Continent],"No existe")</f>
        <v>America</v>
      </c>
      <c r="P3466" s="15" t="str">
        <f>_xlfn.XLOOKUP(Ventas[[#This Row],[Category]],[2]!ProdManager[Category],[2]!ProdManager[Prod_Manager])</f>
        <v>Peter Stone</v>
      </c>
      <c r="Q3466" s="15">
        <f>YEAR(Ventas[[#This Row],[Order Date]])</f>
        <v>2016</v>
      </c>
      <c r="R3466" s="15" t="str">
        <f>TEXT(Ventas[[#This Row],[Order Date]],"MMM")</f>
        <v>mar</v>
      </c>
    </row>
    <row r="3467" spans="1:18" x14ac:dyDescent="0.25">
      <c r="A3467" s="6">
        <v>10415</v>
      </c>
      <c r="B3467" s="6" t="s">
        <v>91</v>
      </c>
      <c r="C3467" s="6" t="s">
        <v>46</v>
      </c>
      <c r="D3467" s="6">
        <v>31.2</v>
      </c>
      <c r="E3467" s="6">
        <v>23.712</v>
      </c>
      <c r="F3467" s="6">
        <v>2</v>
      </c>
      <c r="G3467" s="6" t="s">
        <v>223</v>
      </c>
      <c r="H3467" s="6" t="s">
        <v>224</v>
      </c>
      <c r="I3467" s="6" t="s">
        <v>84</v>
      </c>
      <c r="J3467" s="5">
        <v>42522</v>
      </c>
      <c r="K3467" s="12">
        <f>Ventas[[#This Row],[Unit Price]]*Ventas[[#This Row],[Quantity]]</f>
        <v>62.4</v>
      </c>
      <c r="L3467" s="12">
        <f>Ventas[[#This Row],[Unit Cost]]*Ventas[[#This Row],[Quantity]]</f>
        <v>47.423999999999999</v>
      </c>
      <c r="M3467" s="14">
        <f>Ventas[[#This Row],[Ingresos]]-Ventas[[#This Row],[Costes]]</f>
        <v>14.975999999999999</v>
      </c>
      <c r="N3467" s="14" t="str">
        <f>_xlfn.XLOOKUP(Ventas[[#This Row],[Ship Country]],[1]!Countries[Ship Country],[1]!Countries[Area],"No registrado")</f>
        <v>Nord America</v>
      </c>
      <c r="O3467" s="14" t="str">
        <f>_xlfn.XLOOKUP(Ventas[[#This Row],[Ship Country]],[1]!Countries[Ship Country],[1]!Countries[Continent],"No existe")</f>
        <v>America</v>
      </c>
      <c r="P3467" s="15" t="str">
        <f>_xlfn.XLOOKUP(Ventas[[#This Row],[Category]],[2]!ProdManager[Category],[2]!ProdManager[Prod_Manager])</f>
        <v>John Matter</v>
      </c>
      <c r="Q3467" s="15">
        <f>YEAR(Ventas[[#This Row],[Order Date]])</f>
        <v>2016</v>
      </c>
      <c r="R3467" s="15" t="str">
        <f>TEXT(Ventas[[#This Row],[Order Date]],"MMM")</f>
        <v>jun</v>
      </c>
    </row>
    <row r="3468" spans="1:18" x14ac:dyDescent="0.25">
      <c r="A3468" s="4">
        <v>10415</v>
      </c>
      <c r="B3468" s="4" t="s">
        <v>39</v>
      </c>
      <c r="C3468" s="4" t="s">
        <v>15</v>
      </c>
      <c r="D3468" s="4">
        <v>2</v>
      </c>
      <c r="E3468" s="4">
        <v>1.52</v>
      </c>
      <c r="F3468" s="4">
        <v>20</v>
      </c>
      <c r="G3468" s="4" t="s">
        <v>223</v>
      </c>
      <c r="H3468" s="4" t="s">
        <v>224</v>
      </c>
      <c r="I3468" s="4" t="s">
        <v>84</v>
      </c>
      <c r="J3468" s="5">
        <v>42701</v>
      </c>
      <c r="K3468" s="12">
        <f>Ventas[[#This Row],[Unit Price]]*Ventas[[#This Row],[Quantity]]</f>
        <v>40</v>
      </c>
      <c r="L3468" s="12">
        <f>Ventas[[#This Row],[Unit Cost]]*Ventas[[#This Row],[Quantity]]</f>
        <v>30.4</v>
      </c>
      <c r="M3468" s="14">
        <f>Ventas[[#This Row],[Ingresos]]-Ventas[[#This Row],[Costes]]</f>
        <v>9.6000000000000014</v>
      </c>
      <c r="N3468" s="14" t="str">
        <f>_xlfn.XLOOKUP(Ventas[[#This Row],[Ship Country]],[1]!Countries[Ship Country],[1]!Countries[Area],"No registrado")</f>
        <v>Nord America</v>
      </c>
      <c r="O3468" s="14" t="str">
        <f>_xlfn.XLOOKUP(Ventas[[#This Row],[Ship Country]],[1]!Countries[Ship Country],[1]!Countries[Continent],"No existe")</f>
        <v>America</v>
      </c>
      <c r="P3468" s="15" t="str">
        <f>_xlfn.XLOOKUP(Ventas[[#This Row],[Category]],[2]!ProdManager[Category],[2]!ProdManager[Prod_Manager])</f>
        <v>Peter Stone</v>
      </c>
      <c r="Q3468" s="15">
        <f>YEAR(Ventas[[#This Row],[Order Date]])</f>
        <v>2016</v>
      </c>
      <c r="R3468" s="15" t="str">
        <f>TEXT(Ventas[[#This Row],[Order Date]],"MMM")</f>
        <v>nov</v>
      </c>
    </row>
    <row r="3469" spans="1:18" x14ac:dyDescent="0.25">
      <c r="A3469" s="6">
        <v>10416</v>
      </c>
      <c r="B3469" s="6" t="s">
        <v>130</v>
      </c>
      <c r="C3469" s="6" t="s">
        <v>35</v>
      </c>
      <c r="D3469" s="6">
        <v>7.3</v>
      </c>
      <c r="E3469" s="6">
        <v>4.7450000000000001</v>
      </c>
      <c r="F3469" s="6">
        <v>20</v>
      </c>
      <c r="G3469" s="6" t="s">
        <v>95</v>
      </c>
      <c r="H3469" s="6" t="s">
        <v>96</v>
      </c>
      <c r="I3469" s="6" t="s">
        <v>97</v>
      </c>
      <c r="J3469" s="5">
        <v>42624</v>
      </c>
      <c r="K3469" s="12">
        <f>Ventas[[#This Row],[Unit Price]]*Ventas[[#This Row],[Quantity]]</f>
        <v>146</v>
      </c>
      <c r="L3469" s="12">
        <f>Ventas[[#This Row],[Unit Cost]]*Ventas[[#This Row],[Quantity]]</f>
        <v>94.9</v>
      </c>
      <c r="M3469" s="14">
        <f>Ventas[[#This Row],[Ingresos]]-Ventas[[#This Row],[Costes]]</f>
        <v>51.099999999999994</v>
      </c>
      <c r="N3469" s="14" t="str">
        <f>_xlfn.XLOOKUP(Ventas[[#This Row],[Ship Country]],[1]!Countries[Ship Country],[1]!Countries[Area],"No registrado")</f>
        <v>Nord Europe</v>
      </c>
      <c r="O3469" s="14" t="str">
        <f>_xlfn.XLOOKUP(Ventas[[#This Row],[Ship Country]],[1]!Countries[Ship Country],[1]!Countries[Continent],"No existe")</f>
        <v>Europe</v>
      </c>
      <c r="P3469" s="15" t="str">
        <f>_xlfn.XLOOKUP(Ventas[[#This Row],[Category]],[2]!ProdManager[Category],[2]!ProdManager[Prod_Manager])</f>
        <v>Lydia Sinn</v>
      </c>
      <c r="Q3469" s="15">
        <f>YEAR(Ventas[[#This Row],[Order Date]])</f>
        <v>2016</v>
      </c>
      <c r="R3469" s="15" t="str">
        <f>TEXT(Ventas[[#This Row],[Order Date]],"MMM")</f>
        <v>sep</v>
      </c>
    </row>
    <row r="3470" spans="1:18" x14ac:dyDescent="0.25">
      <c r="A3470" s="4">
        <v>10416</v>
      </c>
      <c r="B3470" s="4" t="s">
        <v>58</v>
      </c>
      <c r="C3470" s="4" t="s">
        <v>46</v>
      </c>
      <c r="D3470" s="4">
        <v>26.2</v>
      </c>
      <c r="E3470" s="4">
        <v>20.96</v>
      </c>
      <c r="F3470" s="4">
        <v>10</v>
      </c>
      <c r="G3470" s="4" t="s">
        <v>95</v>
      </c>
      <c r="H3470" s="4" t="s">
        <v>96</v>
      </c>
      <c r="I3470" s="4" t="s">
        <v>97</v>
      </c>
      <c r="J3470" s="5">
        <v>42654</v>
      </c>
      <c r="K3470" s="12">
        <f>Ventas[[#This Row],[Unit Price]]*Ventas[[#This Row],[Quantity]]</f>
        <v>262</v>
      </c>
      <c r="L3470" s="12">
        <f>Ventas[[#This Row],[Unit Cost]]*Ventas[[#This Row],[Quantity]]</f>
        <v>209.60000000000002</v>
      </c>
      <c r="M3470" s="14">
        <f>Ventas[[#This Row],[Ingresos]]-Ventas[[#This Row],[Costes]]</f>
        <v>52.399999999999977</v>
      </c>
      <c r="N3470" s="14" t="str">
        <f>_xlfn.XLOOKUP(Ventas[[#This Row],[Ship Country]],[1]!Countries[Ship Country],[1]!Countries[Area],"No registrado")</f>
        <v>Nord Europe</v>
      </c>
      <c r="O3470" s="14" t="str">
        <f>_xlfn.XLOOKUP(Ventas[[#This Row],[Ship Country]],[1]!Countries[Ship Country],[1]!Countries[Continent],"No existe")</f>
        <v>Europe</v>
      </c>
      <c r="P3470" s="15" t="str">
        <f>_xlfn.XLOOKUP(Ventas[[#This Row],[Category]],[2]!ProdManager[Category],[2]!ProdManager[Prod_Manager])</f>
        <v>John Matter</v>
      </c>
      <c r="Q3470" s="15">
        <f>YEAR(Ventas[[#This Row],[Order Date]])</f>
        <v>2016</v>
      </c>
      <c r="R3470" s="15" t="str">
        <f>TEXT(Ventas[[#This Row],[Order Date]],"MMM")</f>
        <v>oct</v>
      </c>
    </row>
    <row r="3471" spans="1:18" x14ac:dyDescent="0.25">
      <c r="A3471" s="6">
        <v>10416</v>
      </c>
      <c r="B3471" s="6" t="s">
        <v>33</v>
      </c>
      <c r="C3471" s="6" t="s">
        <v>10</v>
      </c>
      <c r="D3471" s="6">
        <v>15.6</v>
      </c>
      <c r="E3471" s="6">
        <v>12.167999999999999</v>
      </c>
      <c r="F3471" s="6">
        <v>20</v>
      </c>
      <c r="G3471" s="6" t="s">
        <v>95</v>
      </c>
      <c r="H3471" s="6" t="s">
        <v>96</v>
      </c>
      <c r="I3471" s="6" t="s">
        <v>97</v>
      </c>
      <c r="J3471" s="5">
        <v>42406</v>
      </c>
      <c r="K3471" s="12">
        <f>Ventas[[#This Row],[Unit Price]]*Ventas[[#This Row],[Quantity]]</f>
        <v>312</v>
      </c>
      <c r="L3471" s="12">
        <f>Ventas[[#This Row],[Unit Cost]]*Ventas[[#This Row],[Quantity]]</f>
        <v>243.35999999999999</v>
      </c>
      <c r="M3471" s="14">
        <f>Ventas[[#This Row],[Ingresos]]-Ventas[[#This Row],[Costes]]</f>
        <v>68.640000000000015</v>
      </c>
      <c r="N3471" s="14" t="str">
        <f>_xlfn.XLOOKUP(Ventas[[#This Row],[Ship Country]],[1]!Countries[Ship Country],[1]!Countries[Area],"No registrado")</f>
        <v>Nord Europe</v>
      </c>
      <c r="O3471" s="14" t="str">
        <f>_xlfn.XLOOKUP(Ventas[[#This Row],[Ship Country]],[1]!Countries[Ship Country],[1]!Countries[Continent],"No existe")</f>
        <v>Europe</v>
      </c>
      <c r="P3471" s="15" t="str">
        <f>_xlfn.XLOOKUP(Ventas[[#This Row],[Category]],[2]!ProdManager[Category],[2]!ProdManager[Prod_Manager])</f>
        <v>Marc Caine</v>
      </c>
      <c r="Q3471" s="15">
        <f>YEAR(Ventas[[#This Row],[Order Date]])</f>
        <v>2016</v>
      </c>
      <c r="R3471" s="15" t="str">
        <f>TEXT(Ventas[[#This Row],[Order Date]],"MMM")</f>
        <v>feb</v>
      </c>
    </row>
    <row r="3472" spans="1:18" x14ac:dyDescent="0.25">
      <c r="A3472" s="4">
        <v>10417</v>
      </c>
      <c r="B3472" s="4" t="s">
        <v>188</v>
      </c>
      <c r="C3472" s="4" t="s">
        <v>43</v>
      </c>
      <c r="D3472" s="4">
        <v>210.8</v>
      </c>
      <c r="E3472" s="4">
        <v>187.61200000000002</v>
      </c>
      <c r="F3472" s="4">
        <v>50</v>
      </c>
      <c r="G3472" s="4" t="s">
        <v>198</v>
      </c>
      <c r="H3472" s="4" t="s">
        <v>199</v>
      </c>
      <c r="I3472" s="4" t="s">
        <v>200</v>
      </c>
      <c r="J3472" s="5">
        <v>42508</v>
      </c>
      <c r="K3472" s="12">
        <f>Ventas[[#This Row],[Unit Price]]*Ventas[[#This Row],[Quantity]]</f>
        <v>10540</v>
      </c>
      <c r="L3472" s="12">
        <f>Ventas[[#This Row],[Unit Cost]]*Ventas[[#This Row],[Quantity]]</f>
        <v>9380.6</v>
      </c>
      <c r="M3472" s="14">
        <f>Ventas[[#This Row],[Ingresos]]-Ventas[[#This Row],[Costes]]</f>
        <v>1159.3999999999996</v>
      </c>
      <c r="N3472" s="14" t="str">
        <f>_xlfn.XLOOKUP(Ventas[[#This Row],[Ship Country]],[1]!Countries[Ship Country],[1]!Countries[Area],"No registrado")</f>
        <v>Nord Europe</v>
      </c>
      <c r="O3472" s="14" t="str">
        <f>_xlfn.XLOOKUP(Ventas[[#This Row],[Ship Country]],[1]!Countries[Ship Country],[1]!Countries[Continent],"No existe")</f>
        <v>Europe</v>
      </c>
      <c r="P3472" s="15" t="str">
        <f>_xlfn.XLOOKUP(Ventas[[#This Row],[Category]],[2]!ProdManager[Category],[2]!ProdManager[Prod_Manager])</f>
        <v>John Matter</v>
      </c>
      <c r="Q3472" s="15">
        <f>YEAR(Ventas[[#This Row],[Order Date]])</f>
        <v>2016</v>
      </c>
      <c r="R3472" s="15" t="str">
        <f>TEXT(Ventas[[#This Row],[Order Date]],"MMM")</f>
        <v>may</v>
      </c>
    </row>
    <row r="3473" spans="1:18" x14ac:dyDescent="0.25">
      <c r="A3473" s="6">
        <v>10417</v>
      </c>
      <c r="B3473" s="6" t="s">
        <v>141</v>
      </c>
      <c r="C3473" s="6" t="s">
        <v>29</v>
      </c>
      <c r="D3473" s="6">
        <v>9.6</v>
      </c>
      <c r="E3473" s="6">
        <v>7.4879999999999995</v>
      </c>
      <c r="F3473" s="6">
        <v>2</v>
      </c>
      <c r="G3473" s="6" t="s">
        <v>198</v>
      </c>
      <c r="H3473" s="6" t="s">
        <v>199</v>
      </c>
      <c r="I3473" s="6" t="s">
        <v>200</v>
      </c>
      <c r="J3473" s="5">
        <v>42624</v>
      </c>
      <c r="K3473" s="12">
        <f>Ventas[[#This Row],[Unit Price]]*Ventas[[#This Row],[Quantity]]</f>
        <v>19.2</v>
      </c>
      <c r="L3473" s="12">
        <f>Ventas[[#This Row],[Unit Cost]]*Ventas[[#This Row],[Quantity]]</f>
        <v>14.975999999999999</v>
      </c>
      <c r="M3473" s="14">
        <f>Ventas[[#This Row],[Ingresos]]-Ventas[[#This Row],[Costes]]</f>
        <v>4.2240000000000002</v>
      </c>
      <c r="N3473" s="14" t="str">
        <f>_xlfn.XLOOKUP(Ventas[[#This Row],[Ship Country]],[1]!Countries[Ship Country],[1]!Countries[Area],"No registrado")</f>
        <v>Nord Europe</v>
      </c>
      <c r="O3473" s="14" t="str">
        <f>_xlfn.XLOOKUP(Ventas[[#This Row],[Ship Country]],[1]!Countries[Ship Country],[1]!Countries[Continent],"No existe")</f>
        <v>Europe</v>
      </c>
      <c r="P3473" s="15" t="str">
        <f>_xlfn.XLOOKUP(Ventas[[#This Row],[Category]],[2]!ProdManager[Category],[2]!ProdManager[Prod_Manager])</f>
        <v>Peter Stone</v>
      </c>
      <c r="Q3473" s="15">
        <f>YEAR(Ventas[[#This Row],[Order Date]])</f>
        <v>2016</v>
      </c>
      <c r="R3473" s="15" t="str">
        <f>TEXT(Ventas[[#This Row],[Order Date]],"MMM")</f>
        <v>sep</v>
      </c>
    </row>
    <row r="3474" spans="1:18" x14ac:dyDescent="0.25">
      <c r="A3474" s="4">
        <v>10417</v>
      </c>
      <c r="B3474" s="4" t="s">
        <v>142</v>
      </c>
      <c r="C3474" s="4" t="s">
        <v>35</v>
      </c>
      <c r="D3474" s="4">
        <v>10</v>
      </c>
      <c r="E3474" s="4">
        <v>7</v>
      </c>
      <c r="F3474" s="4">
        <v>36</v>
      </c>
      <c r="G3474" s="4" t="s">
        <v>198</v>
      </c>
      <c r="H3474" s="4" t="s">
        <v>199</v>
      </c>
      <c r="I3474" s="4" t="s">
        <v>200</v>
      </c>
      <c r="J3474" s="5">
        <v>42688</v>
      </c>
      <c r="K3474" s="12">
        <f>Ventas[[#This Row],[Unit Price]]*Ventas[[#This Row],[Quantity]]</f>
        <v>360</v>
      </c>
      <c r="L3474" s="12">
        <f>Ventas[[#This Row],[Unit Cost]]*Ventas[[#This Row],[Quantity]]</f>
        <v>252</v>
      </c>
      <c r="M3474" s="14">
        <f>Ventas[[#This Row],[Ingresos]]-Ventas[[#This Row],[Costes]]</f>
        <v>108</v>
      </c>
      <c r="N3474" s="14" t="str">
        <f>_xlfn.XLOOKUP(Ventas[[#This Row],[Ship Country]],[1]!Countries[Ship Country],[1]!Countries[Area],"No registrado")</f>
        <v>Nord Europe</v>
      </c>
      <c r="O3474" s="14" t="str">
        <f>_xlfn.XLOOKUP(Ventas[[#This Row],[Ship Country]],[1]!Countries[Ship Country],[1]!Countries[Continent],"No existe")</f>
        <v>Europe</v>
      </c>
      <c r="P3474" s="15" t="str">
        <f>_xlfn.XLOOKUP(Ventas[[#This Row],[Category]],[2]!ProdManager[Category],[2]!ProdManager[Prod_Manager])</f>
        <v>Lydia Sinn</v>
      </c>
      <c r="Q3474" s="15">
        <f>YEAR(Ventas[[#This Row],[Order Date]])</f>
        <v>2016</v>
      </c>
      <c r="R3474" s="15" t="str">
        <f>TEXT(Ventas[[#This Row],[Order Date]],"MMM")</f>
        <v>nov</v>
      </c>
    </row>
    <row r="3475" spans="1:18" x14ac:dyDescent="0.25">
      <c r="A3475" s="6">
        <v>10417</v>
      </c>
      <c r="B3475" s="6" t="s">
        <v>61</v>
      </c>
      <c r="C3475" s="6" t="s">
        <v>24</v>
      </c>
      <c r="D3475" s="6">
        <v>10.4</v>
      </c>
      <c r="E3475" s="6">
        <v>8.5280000000000005</v>
      </c>
      <c r="F3475" s="6">
        <v>35</v>
      </c>
      <c r="G3475" s="6" t="s">
        <v>198</v>
      </c>
      <c r="H3475" s="6" t="s">
        <v>199</v>
      </c>
      <c r="I3475" s="6" t="s">
        <v>200</v>
      </c>
      <c r="J3475" s="5">
        <v>42487</v>
      </c>
      <c r="K3475" s="12">
        <f>Ventas[[#This Row],[Unit Price]]*Ventas[[#This Row],[Quantity]]</f>
        <v>364</v>
      </c>
      <c r="L3475" s="12">
        <f>Ventas[[#This Row],[Unit Cost]]*Ventas[[#This Row],[Quantity]]</f>
        <v>298.48</v>
      </c>
      <c r="M3475" s="14">
        <f>Ventas[[#This Row],[Ingresos]]-Ventas[[#This Row],[Costes]]</f>
        <v>65.519999999999982</v>
      </c>
      <c r="N3475" s="14" t="str">
        <f>_xlfn.XLOOKUP(Ventas[[#This Row],[Ship Country]],[1]!Countries[Ship Country],[1]!Countries[Area],"No registrado")</f>
        <v>Nord Europe</v>
      </c>
      <c r="O3475" s="14" t="str">
        <f>_xlfn.XLOOKUP(Ventas[[#This Row],[Ship Country]],[1]!Countries[Ship Country],[1]!Countries[Continent],"No existe")</f>
        <v>Europe</v>
      </c>
      <c r="P3475" s="15" t="str">
        <f>_xlfn.XLOOKUP(Ventas[[#This Row],[Category]],[2]!ProdManager[Category],[2]!ProdManager[Prod_Manager])</f>
        <v>Lydia Sinn</v>
      </c>
      <c r="Q3475" s="15">
        <f>YEAR(Ventas[[#This Row],[Order Date]])</f>
        <v>2016</v>
      </c>
      <c r="R3475" s="15" t="str">
        <f>TEXT(Ventas[[#This Row],[Order Date]],"MMM")</f>
        <v>abr</v>
      </c>
    </row>
    <row r="3476" spans="1:18" x14ac:dyDescent="0.25">
      <c r="A3476" s="4">
        <v>10418</v>
      </c>
      <c r="B3476" s="4" t="s">
        <v>239</v>
      </c>
      <c r="C3476" s="4" t="s">
        <v>24</v>
      </c>
      <c r="D3476" s="4">
        <v>22.8</v>
      </c>
      <c r="E3476" s="4">
        <v>17.556000000000001</v>
      </c>
      <c r="F3476" s="4">
        <v>16</v>
      </c>
      <c r="G3476" s="4" t="s">
        <v>110</v>
      </c>
      <c r="H3476" s="4" t="s">
        <v>111</v>
      </c>
      <c r="I3476" s="4" t="s">
        <v>21</v>
      </c>
      <c r="J3476" s="5">
        <v>42557</v>
      </c>
      <c r="K3476" s="12">
        <f>Ventas[[#This Row],[Unit Price]]*Ventas[[#This Row],[Quantity]]</f>
        <v>364.8</v>
      </c>
      <c r="L3476" s="12">
        <f>Ventas[[#This Row],[Unit Cost]]*Ventas[[#This Row],[Quantity]]</f>
        <v>280.89600000000002</v>
      </c>
      <c r="M3476" s="14">
        <f>Ventas[[#This Row],[Ingresos]]-Ventas[[#This Row],[Costes]]</f>
        <v>83.903999999999996</v>
      </c>
      <c r="N3476" s="14" t="str">
        <f>_xlfn.XLOOKUP(Ventas[[#This Row],[Ship Country]],[1]!Countries[Ship Country],[1]!Countries[Area],"No registrado")</f>
        <v>Nord Europe</v>
      </c>
      <c r="O3476" s="14" t="str">
        <f>_xlfn.XLOOKUP(Ventas[[#This Row],[Ship Country]],[1]!Countries[Ship Country],[1]!Countries[Continent],"No existe")</f>
        <v>Europe</v>
      </c>
      <c r="P3476" s="15" t="str">
        <f>_xlfn.XLOOKUP(Ventas[[#This Row],[Category]],[2]!ProdManager[Category],[2]!ProdManager[Prod_Manager])</f>
        <v>Lydia Sinn</v>
      </c>
      <c r="Q3476" s="15">
        <f>YEAR(Ventas[[#This Row],[Order Date]])</f>
        <v>2016</v>
      </c>
      <c r="R3476" s="15" t="str">
        <f>TEXT(Ventas[[#This Row],[Order Date]],"MMM")</f>
        <v>jul</v>
      </c>
    </row>
    <row r="3477" spans="1:18" x14ac:dyDescent="0.25">
      <c r="A3477" s="6">
        <v>10418</v>
      </c>
      <c r="B3477" s="6" t="s">
        <v>50</v>
      </c>
      <c r="C3477" s="6" t="s">
        <v>18</v>
      </c>
      <c r="D3477" s="6">
        <v>8</v>
      </c>
      <c r="E3477" s="6">
        <v>6.5600000000000005</v>
      </c>
      <c r="F3477" s="6">
        <v>15</v>
      </c>
      <c r="G3477" s="6" t="s">
        <v>110</v>
      </c>
      <c r="H3477" s="6" t="s">
        <v>111</v>
      </c>
      <c r="I3477" s="6" t="s">
        <v>21</v>
      </c>
      <c r="J3477" s="5">
        <v>42468</v>
      </c>
      <c r="K3477" s="12">
        <f>Ventas[[#This Row],[Unit Price]]*Ventas[[#This Row],[Quantity]]</f>
        <v>120</v>
      </c>
      <c r="L3477" s="12">
        <f>Ventas[[#This Row],[Unit Cost]]*Ventas[[#This Row],[Quantity]]</f>
        <v>98.4</v>
      </c>
      <c r="M3477" s="14">
        <f>Ventas[[#This Row],[Ingresos]]-Ventas[[#This Row],[Costes]]</f>
        <v>21.599999999999994</v>
      </c>
      <c r="N3477" s="14" t="str">
        <f>_xlfn.XLOOKUP(Ventas[[#This Row],[Ship Country]],[1]!Countries[Ship Country],[1]!Countries[Area],"No registrado")</f>
        <v>Nord Europe</v>
      </c>
      <c r="O3477" s="14" t="str">
        <f>_xlfn.XLOOKUP(Ventas[[#This Row],[Ship Country]],[1]!Countries[Ship Country],[1]!Countries[Continent],"No existe")</f>
        <v>Europe</v>
      </c>
      <c r="P3477" s="15" t="str">
        <f>_xlfn.XLOOKUP(Ventas[[#This Row],[Category]],[2]!ProdManager[Category],[2]!ProdManager[Prod_Manager])</f>
        <v>Marc Caine</v>
      </c>
      <c r="Q3477" s="15">
        <f>YEAR(Ventas[[#This Row],[Order Date]])</f>
        <v>2016</v>
      </c>
      <c r="R3477" s="15" t="str">
        <f>TEXT(Ventas[[#This Row],[Order Date]],"MMM")</f>
        <v>abr</v>
      </c>
    </row>
    <row r="3478" spans="1:18" x14ac:dyDescent="0.25">
      <c r="A3478" s="4">
        <v>10418</v>
      </c>
      <c r="B3478" s="4" t="s">
        <v>55</v>
      </c>
      <c r="C3478" s="4" t="s">
        <v>43</v>
      </c>
      <c r="D3478" s="4">
        <v>15.2</v>
      </c>
      <c r="E3478" s="4">
        <v>13.984</v>
      </c>
      <c r="F3478" s="4">
        <v>60</v>
      </c>
      <c r="G3478" s="4" t="s">
        <v>110</v>
      </c>
      <c r="H3478" s="4" t="s">
        <v>111</v>
      </c>
      <c r="I3478" s="4" t="s">
        <v>21</v>
      </c>
      <c r="J3478" s="5">
        <v>42711</v>
      </c>
      <c r="K3478" s="12">
        <f>Ventas[[#This Row],[Unit Price]]*Ventas[[#This Row],[Quantity]]</f>
        <v>912</v>
      </c>
      <c r="L3478" s="12">
        <f>Ventas[[#This Row],[Unit Cost]]*Ventas[[#This Row],[Quantity]]</f>
        <v>839.04</v>
      </c>
      <c r="M3478" s="14">
        <f>Ventas[[#This Row],[Ingresos]]-Ventas[[#This Row],[Costes]]</f>
        <v>72.960000000000036</v>
      </c>
      <c r="N3478" s="14" t="str">
        <f>_xlfn.XLOOKUP(Ventas[[#This Row],[Ship Country]],[1]!Countries[Ship Country],[1]!Countries[Area],"No registrado")</f>
        <v>Nord Europe</v>
      </c>
      <c r="O3478" s="14" t="str">
        <f>_xlfn.XLOOKUP(Ventas[[#This Row],[Ship Country]],[1]!Countries[Ship Country],[1]!Countries[Continent],"No existe")</f>
        <v>Europe</v>
      </c>
      <c r="P3478" s="15" t="str">
        <f>_xlfn.XLOOKUP(Ventas[[#This Row],[Category]],[2]!ProdManager[Category],[2]!ProdManager[Prod_Manager])</f>
        <v>John Matter</v>
      </c>
      <c r="Q3478" s="15">
        <f>YEAR(Ventas[[#This Row],[Order Date]])</f>
        <v>2016</v>
      </c>
      <c r="R3478" s="15" t="str">
        <f>TEXT(Ventas[[#This Row],[Order Date]],"MMM")</f>
        <v>dic</v>
      </c>
    </row>
    <row r="3479" spans="1:18" x14ac:dyDescent="0.25">
      <c r="A3479" s="6">
        <v>10418</v>
      </c>
      <c r="B3479" s="6" t="s">
        <v>195</v>
      </c>
      <c r="C3479" s="6" t="s">
        <v>35</v>
      </c>
      <c r="D3479" s="6">
        <v>7.6</v>
      </c>
      <c r="E3479" s="6">
        <v>4.9399999999999995</v>
      </c>
      <c r="F3479" s="6">
        <v>55</v>
      </c>
      <c r="G3479" s="6" t="s">
        <v>110</v>
      </c>
      <c r="H3479" s="6" t="s">
        <v>111</v>
      </c>
      <c r="I3479" s="6" t="s">
        <v>21</v>
      </c>
      <c r="J3479" s="5">
        <v>42385</v>
      </c>
      <c r="K3479" s="12">
        <f>Ventas[[#This Row],[Unit Price]]*Ventas[[#This Row],[Quantity]]</f>
        <v>418</v>
      </c>
      <c r="L3479" s="12">
        <f>Ventas[[#This Row],[Unit Cost]]*Ventas[[#This Row],[Quantity]]</f>
        <v>271.7</v>
      </c>
      <c r="M3479" s="14">
        <f>Ventas[[#This Row],[Ingresos]]-Ventas[[#This Row],[Costes]]</f>
        <v>146.30000000000001</v>
      </c>
      <c r="N3479" s="14" t="str">
        <f>_xlfn.XLOOKUP(Ventas[[#This Row],[Ship Country]],[1]!Countries[Ship Country],[1]!Countries[Area],"No registrado")</f>
        <v>Nord Europe</v>
      </c>
      <c r="O3479" s="14" t="str">
        <f>_xlfn.XLOOKUP(Ventas[[#This Row],[Ship Country]],[1]!Countries[Ship Country],[1]!Countries[Continent],"No existe")</f>
        <v>Europe</v>
      </c>
      <c r="P3479" s="15" t="str">
        <f>_xlfn.XLOOKUP(Ventas[[#This Row],[Category]],[2]!ProdManager[Category],[2]!ProdManager[Prod_Manager])</f>
        <v>Lydia Sinn</v>
      </c>
      <c r="Q3479" s="15">
        <f>YEAR(Ventas[[#This Row],[Order Date]])</f>
        <v>2016</v>
      </c>
      <c r="R3479" s="15" t="str">
        <f>TEXT(Ventas[[#This Row],[Order Date]],"MMM")</f>
        <v>ene</v>
      </c>
    </row>
    <row r="3480" spans="1:18" x14ac:dyDescent="0.25">
      <c r="A3480" s="4">
        <v>10419</v>
      </c>
      <c r="B3480" s="4" t="s">
        <v>155</v>
      </c>
      <c r="C3480" s="4" t="s">
        <v>15</v>
      </c>
      <c r="D3480" s="4">
        <v>28.8</v>
      </c>
      <c r="E3480" s="4">
        <v>22.752000000000002</v>
      </c>
      <c r="F3480" s="4">
        <v>20</v>
      </c>
      <c r="G3480" s="4" t="s">
        <v>53</v>
      </c>
      <c r="H3480" s="4" t="s">
        <v>54</v>
      </c>
      <c r="I3480" s="4" t="s">
        <v>49</v>
      </c>
      <c r="J3480" s="5">
        <v>42493</v>
      </c>
      <c r="K3480" s="12">
        <f>Ventas[[#This Row],[Unit Price]]*Ventas[[#This Row],[Quantity]]</f>
        <v>576</v>
      </c>
      <c r="L3480" s="12">
        <f>Ventas[[#This Row],[Unit Cost]]*Ventas[[#This Row],[Quantity]]</f>
        <v>455.04000000000008</v>
      </c>
      <c r="M3480" s="14">
        <f>Ventas[[#This Row],[Ingresos]]-Ventas[[#This Row],[Costes]]</f>
        <v>120.95999999999992</v>
      </c>
      <c r="N3480" s="14" t="str">
        <f>_xlfn.XLOOKUP(Ventas[[#This Row],[Ship Country]],[1]!Countries[Ship Country],[1]!Countries[Area],"No registrado")</f>
        <v>Nord Europe</v>
      </c>
      <c r="O3480" s="14" t="str">
        <f>_xlfn.XLOOKUP(Ventas[[#This Row],[Ship Country]],[1]!Countries[Ship Country],[1]!Countries[Continent],"No existe")</f>
        <v>Europe</v>
      </c>
      <c r="P3480" s="15" t="str">
        <f>_xlfn.XLOOKUP(Ventas[[#This Row],[Category]],[2]!ProdManager[Category],[2]!ProdManager[Prod_Manager])</f>
        <v>Peter Stone</v>
      </c>
      <c r="Q3480" s="15">
        <f>YEAR(Ventas[[#This Row],[Order Date]])</f>
        <v>2016</v>
      </c>
      <c r="R3480" s="15" t="str">
        <f>TEXT(Ventas[[#This Row],[Order Date]],"MMM")</f>
        <v>may</v>
      </c>
    </row>
    <row r="3481" spans="1:18" x14ac:dyDescent="0.25">
      <c r="A3481" s="6">
        <v>10419</v>
      </c>
      <c r="B3481" s="6" t="s">
        <v>40</v>
      </c>
      <c r="C3481" s="6" t="s">
        <v>15</v>
      </c>
      <c r="D3481" s="6">
        <v>27.2</v>
      </c>
      <c r="E3481" s="6">
        <v>20.399999999999999</v>
      </c>
      <c r="F3481" s="6">
        <v>60</v>
      </c>
      <c r="G3481" s="6" t="s">
        <v>53</v>
      </c>
      <c r="H3481" s="6" t="s">
        <v>54</v>
      </c>
      <c r="I3481" s="6" t="s">
        <v>49</v>
      </c>
      <c r="J3481" s="5">
        <v>42599</v>
      </c>
      <c r="K3481" s="12">
        <f>Ventas[[#This Row],[Unit Price]]*Ventas[[#This Row],[Quantity]]</f>
        <v>1632</v>
      </c>
      <c r="L3481" s="12">
        <f>Ventas[[#This Row],[Unit Cost]]*Ventas[[#This Row],[Quantity]]</f>
        <v>1224</v>
      </c>
      <c r="M3481" s="14">
        <f>Ventas[[#This Row],[Ingresos]]-Ventas[[#This Row],[Costes]]</f>
        <v>408</v>
      </c>
      <c r="N3481" s="14" t="str">
        <f>_xlfn.XLOOKUP(Ventas[[#This Row],[Ship Country]],[1]!Countries[Ship Country],[1]!Countries[Area],"No registrado")</f>
        <v>Nord Europe</v>
      </c>
      <c r="O3481" s="14" t="str">
        <f>_xlfn.XLOOKUP(Ventas[[#This Row],[Ship Country]],[1]!Countries[Ship Country],[1]!Countries[Continent],"No existe")</f>
        <v>Europe</v>
      </c>
      <c r="P3481" s="15" t="str">
        <f>_xlfn.XLOOKUP(Ventas[[#This Row],[Category]],[2]!ProdManager[Category],[2]!ProdManager[Prod_Manager])</f>
        <v>Peter Stone</v>
      </c>
      <c r="Q3481" s="15">
        <f>YEAR(Ventas[[#This Row],[Order Date]])</f>
        <v>2016</v>
      </c>
      <c r="R3481" s="15" t="str">
        <f>TEXT(Ventas[[#This Row],[Order Date]],"MMM")</f>
        <v>ago</v>
      </c>
    </row>
    <row r="3482" spans="1:18" x14ac:dyDescent="0.25">
      <c r="A3482" s="4">
        <v>10420</v>
      </c>
      <c r="B3482" s="4" t="s">
        <v>240</v>
      </c>
      <c r="C3482" s="4" t="s">
        <v>46</v>
      </c>
      <c r="D3482" s="4">
        <v>77.599999999999994</v>
      </c>
      <c r="E3482" s="4">
        <v>60.527999999999999</v>
      </c>
      <c r="F3482" s="4">
        <v>20</v>
      </c>
      <c r="G3482" s="4" t="s">
        <v>59</v>
      </c>
      <c r="H3482" s="4" t="s">
        <v>60</v>
      </c>
      <c r="I3482" s="4" t="s">
        <v>27</v>
      </c>
      <c r="J3482" s="5">
        <v>42573</v>
      </c>
      <c r="K3482" s="12">
        <f>Ventas[[#This Row],[Unit Price]]*Ventas[[#This Row],[Quantity]]</f>
        <v>1552</v>
      </c>
      <c r="L3482" s="12">
        <f>Ventas[[#This Row],[Unit Cost]]*Ventas[[#This Row],[Quantity]]</f>
        <v>1210.56</v>
      </c>
      <c r="M3482" s="14">
        <f>Ventas[[#This Row],[Ingresos]]-Ventas[[#This Row],[Costes]]</f>
        <v>341.44000000000005</v>
      </c>
      <c r="N3482" s="14" t="str">
        <f>_xlfn.XLOOKUP(Ventas[[#This Row],[Ship Country]],[1]!Countries[Ship Country],[1]!Countries[Area],"No registrado")</f>
        <v>Sud America</v>
      </c>
      <c r="O3482" s="14" t="str">
        <f>_xlfn.XLOOKUP(Ventas[[#This Row],[Ship Country]],[1]!Countries[Ship Country],[1]!Countries[Continent],"No existe")</f>
        <v>America</v>
      </c>
      <c r="P3482" s="15" t="str">
        <f>_xlfn.XLOOKUP(Ventas[[#This Row],[Category]],[2]!ProdManager[Category],[2]!ProdManager[Prod_Manager])</f>
        <v>John Matter</v>
      </c>
      <c r="Q3482" s="15">
        <f>YEAR(Ventas[[#This Row],[Order Date]])</f>
        <v>2016</v>
      </c>
      <c r="R3482" s="15" t="str">
        <f>TEXT(Ventas[[#This Row],[Order Date]],"MMM")</f>
        <v>jul</v>
      </c>
    </row>
    <row r="3483" spans="1:18" x14ac:dyDescent="0.25">
      <c r="A3483" s="6">
        <v>10420</v>
      </c>
      <c r="B3483" s="6" t="s">
        <v>118</v>
      </c>
      <c r="C3483" s="6" t="s">
        <v>29</v>
      </c>
      <c r="D3483" s="6">
        <v>4.8</v>
      </c>
      <c r="E3483" s="6">
        <v>3.504</v>
      </c>
      <c r="F3483" s="6">
        <v>2</v>
      </c>
      <c r="G3483" s="6" t="s">
        <v>59</v>
      </c>
      <c r="H3483" s="6" t="s">
        <v>60</v>
      </c>
      <c r="I3483" s="6" t="s">
        <v>27</v>
      </c>
      <c r="J3483" s="5">
        <v>42407</v>
      </c>
      <c r="K3483" s="12">
        <f>Ventas[[#This Row],[Unit Price]]*Ventas[[#This Row],[Quantity]]</f>
        <v>9.6</v>
      </c>
      <c r="L3483" s="12">
        <f>Ventas[[#This Row],[Unit Cost]]*Ventas[[#This Row],[Quantity]]</f>
        <v>7.008</v>
      </c>
      <c r="M3483" s="14">
        <f>Ventas[[#This Row],[Ingresos]]-Ventas[[#This Row],[Costes]]</f>
        <v>2.5919999999999996</v>
      </c>
      <c r="N3483" s="14" t="str">
        <f>_xlfn.XLOOKUP(Ventas[[#This Row],[Ship Country]],[1]!Countries[Ship Country],[1]!Countries[Area],"No registrado")</f>
        <v>Sud America</v>
      </c>
      <c r="O3483" s="14" t="str">
        <f>_xlfn.XLOOKUP(Ventas[[#This Row],[Ship Country]],[1]!Countries[Ship Country],[1]!Countries[Continent],"No existe")</f>
        <v>America</v>
      </c>
      <c r="P3483" s="15" t="str">
        <f>_xlfn.XLOOKUP(Ventas[[#This Row],[Category]],[2]!ProdManager[Category],[2]!ProdManager[Prod_Manager])</f>
        <v>Peter Stone</v>
      </c>
      <c r="Q3483" s="15">
        <f>YEAR(Ventas[[#This Row],[Order Date]])</f>
        <v>2016</v>
      </c>
      <c r="R3483" s="15" t="str">
        <f>TEXT(Ventas[[#This Row],[Order Date]],"MMM")</f>
        <v>feb</v>
      </c>
    </row>
    <row r="3484" spans="1:18" x14ac:dyDescent="0.25">
      <c r="A3484" s="4">
        <v>10420</v>
      </c>
      <c r="B3484" s="4" t="s">
        <v>79</v>
      </c>
      <c r="C3484" s="4" t="s">
        <v>43</v>
      </c>
      <c r="D3484" s="4">
        <v>12</v>
      </c>
      <c r="E3484" s="4">
        <v>10.8</v>
      </c>
      <c r="F3484" s="4">
        <v>8</v>
      </c>
      <c r="G3484" s="4" t="s">
        <v>59</v>
      </c>
      <c r="H3484" s="4" t="s">
        <v>60</v>
      </c>
      <c r="I3484" s="4" t="s">
        <v>27</v>
      </c>
      <c r="J3484" s="5">
        <v>42407</v>
      </c>
      <c r="K3484" s="12">
        <f>Ventas[[#This Row],[Unit Price]]*Ventas[[#This Row],[Quantity]]</f>
        <v>96</v>
      </c>
      <c r="L3484" s="12">
        <f>Ventas[[#This Row],[Unit Cost]]*Ventas[[#This Row],[Quantity]]</f>
        <v>86.4</v>
      </c>
      <c r="M3484" s="14">
        <f>Ventas[[#This Row],[Ingresos]]-Ventas[[#This Row],[Costes]]</f>
        <v>9.5999999999999943</v>
      </c>
      <c r="N3484" s="14" t="str">
        <f>_xlfn.XLOOKUP(Ventas[[#This Row],[Ship Country]],[1]!Countries[Ship Country],[1]!Countries[Area],"No registrado")</f>
        <v>Sud America</v>
      </c>
      <c r="O3484" s="14" t="str">
        <f>_xlfn.XLOOKUP(Ventas[[#This Row],[Ship Country]],[1]!Countries[Ship Country],[1]!Countries[Continent],"No existe")</f>
        <v>America</v>
      </c>
      <c r="P3484" s="15" t="str">
        <f>_xlfn.XLOOKUP(Ventas[[#This Row],[Category]],[2]!ProdManager[Category],[2]!ProdManager[Prod_Manager])</f>
        <v>John Matter</v>
      </c>
      <c r="Q3484" s="15">
        <f>YEAR(Ventas[[#This Row],[Order Date]])</f>
        <v>2016</v>
      </c>
      <c r="R3484" s="15" t="str">
        <f>TEXT(Ventas[[#This Row],[Order Date]],"MMM")</f>
        <v>feb</v>
      </c>
    </row>
    <row r="3485" spans="1:18" x14ac:dyDescent="0.25">
      <c r="A3485" s="6">
        <v>10420</v>
      </c>
      <c r="B3485" s="6" t="s">
        <v>126</v>
      </c>
      <c r="C3485" s="6" t="s">
        <v>29</v>
      </c>
      <c r="D3485" s="6">
        <v>12</v>
      </c>
      <c r="E3485" s="6">
        <v>8.76</v>
      </c>
      <c r="F3485" s="6">
        <v>20</v>
      </c>
      <c r="G3485" s="6" t="s">
        <v>59</v>
      </c>
      <c r="H3485" s="6" t="s">
        <v>60</v>
      </c>
      <c r="I3485" s="6" t="s">
        <v>27</v>
      </c>
      <c r="J3485" s="5">
        <v>42549</v>
      </c>
      <c r="K3485" s="12">
        <f>Ventas[[#This Row],[Unit Price]]*Ventas[[#This Row],[Quantity]]</f>
        <v>240</v>
      </c>
      <c r="L3485" s="12">
        <f>Ventas[[#This Row],[Unit Cost]]*Ventas[[#This Row],[Quantity]]</f>
        <v>175.2</v>
      </c>
      <c r="M3485" s="14">
        <f>Ventas[[#This Row],[Ingresos]]-Ventas[[#This Row],[Costes]]</f>
        <v>64.800000000000011</v>
      </c>
      <c r="N3485" s="14" t="str">
        <f>_xlfn.XLOOKUP(Ventas[[#This Row],[Ship Country]],[1]!Countries[Ship Country],[1]!Countries[Area],"No registrado")</f>
        <v>Sud America</v>
      </c>
      <c r="O3485" s="14" t="str">
        <f>_xlfn.XLOOKUP(Ventas[[#This Row],[Ship Country]],[1]!Countries[Ship Country],[1]!Countries[Continent],"No existe")</f>
        <v>America</v>
      </c>
      <c r="P3485" s="15" t="str">
        <f>_xlfn.XLOOKUP(Ventas[[#This Row],[Category]],[2]!ProdManager[Category],[2]!ProdManager[Prod_Manager])</f>
        <v>Peter Stone</v>
      </c>
      <c r="Q3485" s="15">
        <f>YEAR(Ventas[[#This Row],[Order Date]])</f>
        <v>2016</v>
      </c>
      <c r="R3485" s="15" t="str">
        <f>TEXT(Ventas[[#This Row],[Order Date]],"MMM")</f>
        <v>jun</v>
      </c>
    </row>
    <row r="3486" spans="1:18" x14ac:dyDescent="0.25">
      <c r="A3486" s="4">
        <v>10421</v>
      </c>
      <c r="B3486" s="4" t="s">
        <v>130</v>
      </c>
      <c r="C3486" s="4" t="s">
        <v>35</v>
      </c>
      <c r="D3486" s="4">
        <v>7.3</v>
      </c>
      <c r="E3486" s="4">
        <v>5.0369999999999999</v>
      </c>
      <c r="F3486" s="4">
        <v>4</v>
      </c>
      <c r="G3486" s="4" t="s">
        <v>80</v>
      </c>
      <c r="H3486" s="4" t="s">
        <v>26</v>
      </c>
      <c r="I3486" s="4" t="s">
        <v>27</v>
      </c>
      <c r="J3486" s="5">
        <v>42690</v>
      </c>
      <c r="K3486" s="12">
        <f>Ventas[[#This Row],[Unit Price]]*Ventas[[#This Row],[Quantity]]</f>
        <v>29.2</v>
      </c>
      <c r="L3486" s="12">
        <f>Ventas[[#This Row],[Unit Cost]]*Ventas[[#This Row],[Quantity]]</f>
        <v>20.148</v>
      </c>
      <c r="M3486" s="14">
        <f>Ventas[[#This Row],[Ingresos]]-Ventas[[#This Row],[Costes]]</f>
        <v>9.0519999999999996</v>
      </c>
      <c r="N3486" s="14" t="str">
        <f>_xlfn.XLOOKUP(Ventas[[#This Row],[Ship Country]],[1]!Countries[Ship Country],[1]!Countries[Area],"No registrado")</f>
        <v>Sud America</v>
      </c>
      <c r="O3486" s="14" t="str">
        <f>_xlfn.XLOOKUP(Ventas[[#This Row],[Ship Country]],[1]!Countries[Ship Country],[1]!Countries[Continent],"No existe")</f>
        <v>America</v>
      </c>
      <c r="P3486" s="15" t="str">
        <f>_xlfn.XLOOKUP(Ventas[[#This Row],[Category]],[2]!ProdManager[Category],[2]!ProdManager[Prod_Manager])</f>
        <v>Lydia Sinn</v>
      </c>
      <c r="Q3486" s="15">
        <f>YEAR(Ventas[[#This Row],[Order Date]])</f>
        <v>2016</v>
      </c>
      <c r="R3486" s="15" t="str">
        <f>TEXT(Ventas[[#This Row],[Order Date]],"MMM")</f>
        <v>nov</v>
      </c>
    </row>
    <row r="3487" spans="1:18" x14ac:dyDescent="0.25">
      <c r="A3487" s="6">
        <v>10421</v>
      </c>
      <c r="B3487" s="6" t="s">
        <v>61</v>
      </c>
      <c r="C3487" s="6" t="s">
        <v>24</v>
      </c>
      <c r="D3487" s="6">
        <v>10.4</v>
      </c>
      <c r="E3487" s="6">
        <v>8.32</v>
      </c>
      <c r="F3487" s="6">
        <v>10</v>
      </c>
      <c r="G3487" s="6" t="s">
        <v>80</v>
      </c>
      <c r="H3487" s="6" t="s">
        <v>26</v>
      </c>
      <c r="I3487" s="6" t="s">
        <v>27</v>
      </c>
      <c r="J3487" s="5">
        <v>42554</v>
      </c>
      <c r="K3487" s="12">
        <f>Ventas[[#This Row],[Unit Price]]*Ventas[[#This Row],[Quantity]]</f>
        <v>104</v>
      </c>
      <c r="L3487" s="12">
        <f>Ventas[[#This Row],[Unit Cost]]*Ventas[[#This Row],[Quantity]]</f>
        <v>83.2</v>
      </c>
      <c r="M3487" s="14">
        <f>Ventas[[#This Row],[Ingresos]]-Ventas[[#This Row],[Costes]]</f>
        <v>20.799999999999997</v>
      </c>
      <c r="N3487" s="14" t="str">
        <f>_xlfn.XLOOKUP(Ventas[[#This Row],[Ship Country]],[1]!Countries[Ship Country],[1]!Countries[Area],"No registrado")</f>
        <v>Sud America</v>
      </c>
      <c r="O3487" s="14" t="str">
        <f>_xlfn.XLOOKUP(Ventas[[#This Row],[Ship Country]],[1]!Countries[Ship Country],[1]!Countries[Continent],"No existe")</f>
        <v>America</v>
      </c>
      <c r="P3487" s="15" t="str">
        <f>_xlfn.XLOOKUP(Ventas[[#This Row],[Category]],[2]!ProdManager[Category],[2]!ProdManager[Prod_Manager])</f>
        <v>Lydia Sinn</v>
      </c>
      <c r="Q3487" s="15">
        <f>YEAR(Ventas[[#This Row],[Order Date]])</f>
        <v>2016</v>
      </c>
      <c r="R3487" s="15" t="str">
        <f>TEXT(Ventas[[#This Row],[Order Date]],"MMM")</f>
        <v>jul</v>
      </c>
    </row>
    <row r="3488" spans="1:18" x14ac:dyDescent="0.25">
      <c r="A3488" s="4">
        <v>10421</v>
      </c>
      <c r="B3488" s="4" t="s">
        <v>189</v>
      </c>
      <c r="C3488" s="4" t="s">
        <v>35</v>
      </c>
      <c r="D3488" s="4">
        <v>24.9</v>
      </c>
      <c r="E3488" s="4">
        <v>16.682999999999996</v>
      </c>
      <c r="F3488" s="4">
        <v>30</v>
      </c>
      <c r="G3488" s="4" t="s">
        <v>80</v>
      </c>
      <c r="H3488" s="4" t="s">
        <v>26</v>
      </c>
      <c r="I3488" s="4" t="s">
        <v>27</v>
      </c>
      <c r="J3488" s="5">
        <v>42401</v>
      </c>
      <c r="K3488" s="12">
        <f>Ventas[[#This Row],[Unit Price]]*Ventas[[#This Row],[Quantity]]</f>
        <v>747</v>
      </c>
      <c r="L3488" s="12">
        <f>Ventas[[#This Row],[Unit Cost]]*Ventas[[#This Row],[Quantity]]</f>
        <v>500.4899999999999</v>
      </c>
      <c r="M3488" s="14">
        <f>Ventas[[#This Row],[Ingresos]]-Ventas[[#This Row],[Costes]]</f>
        <v>246.5100000000001</v>
      </c>
      <c r="N3488" s="14" t="str">
        <f>_xlfn.XLOOKUP(Ventas[[#This Row],[Ship Country]],[1]!Countries[Ship Country],[1]!Countries[Area],"No registrado")</f>
        <v>Sud America</v>
      </c>
      <c r="O3488" s="14" t="str">
        <f>_xlfn.XLOOKUP(Ventas[[#This Row],[Ship Country]],[1]!Countries[Ship Country],[1]!Countries[Continent],"No existe")</f>
        <v>America</v>
      </c>
      <c r="P3488" s="15" t="str">
        <f>_xlfn.XLOOKUP(Ventas[[#This Row],[Category]],[2]!ProdManager[Category],[2]!ProdManager[Prod_Manager])</f>
        <v>Lydia Sinn</v>
      </c>
      <c r="Q3488" s="15">
        <f>YEAR(Ventas[[#This Row],[Order Date]])</f>
        <v>2016</v>
      </c>
      <c r="R3488" s="15" t="str">
        <f>TEXT(Ventas[[#This Row],[Order Date]],"MMM")</f>
        <v>feb</v>
      </c>
    </row>
    <row r="3489" spans="1:18" x14ac:dyDescent="0.25">
      <c r="A3489" s="6">
        <v>10421</v>
      </c>
      <c r="B3489" s="6" t="s">
        <v>58</v>
      </c>
      <c r="C3489" s="6" t="s">
        <v>46</v>
      </c>
      <c r="D3489" s="6">
        <v>26.2</v>
      </c>
      <c r="E3489" s="6">
        <v>21.484000000000002</v>
      </c>
      <c r="F3489" s="6">
        <v>15</v>
      </c>
      <c r="G3489" s="6" t="s">
        <v>80</v>
      </c>
      <c r="H3489" s="6" t="s">
        <v>26</v>
      </c>
      <c r="I3489" s="6" t="s">
        <v>27</v>
      </c>
      <c r="J3489" s="5">
        <v>42558</v>
      </c>
      <c r="K3489" s="12">
        <f>Ventas[[#This Row],[Unit Price]]*Ventas[[#This Row],[Quantity]]</f>
        <v>393</v>
      </c>
      <c r="L3489" s="12">
        <f>Ventas[[#This Row],[Unit Cost]]*Ventas[[#This Row],[Quantity]]</f>
        <v>322.26000000000005</v>
      </c>
      <c r="M3489" s="14">
        <f>Ventas[[#This Row],[Ingresos]]-Ventas[[#This Row],[Costes]]</f>
        <v>70.739999999999952</v>
      </c>
      <c r="N3489" s="14" t="str">
        <f>_xlfn.XLOOKUP(Ventas[[#This Row],[Ship Country]],[1]!Countries[Ship Country],[1]!Countries[Area],"No registrado")</f>
        <v>Sud America</v>
      </c>
      <c r="O3489" s="14" t="str">
        <f>_xlfn.XLOOKUP(Ventas[[#This Row],[Ship Country]],[1]!Countries[Ship Country],[1]!Countries[Continent],"No existe")</f>
        <v>America</v>
      </c>
      <c r="P3489" s="15" t="str">
        <f>_xlfn.XLOOKUP(Ventas[[#This Row],[Category]],[2]!ProdManager[Category],[2]!ProdManager[Prod_Manager])</f>
        <v>John Matter</v>
      </c>
      <c r="Q3489" s="15">
        <f>YEAR(Ventas[[#This Row],[Order Date]])</f>
        <v>2016</v>
      </c>
      <c r="R3489" s="15" t="str">
        <f>TEXT(Ventas[[#This Row],[Order Date]],"MMM")</f>
        <v>jul</v>
      </c>
    </row>
    <row r="3490" spans="1:18" x14ac:dyDescent="0.25">
      <c r="A3490" s="4">
        <v>10422</v>
      </c>
      <c r="B3490" s="4" t="s">
        <v>189</v>
      </c>
      <c r="C3490" s="4" t="s">
        <v>35</v>
      </c>
      <c r="D3490" s="4">
        <v>24.9</v>
      </c>
      <c r="E3490" s="4">
        <v>17.429999999999996</v>
      </c>
      <c r="F3490" s="4">
        <v>2</v>
      </c>
      <c r="G3490" s="4" t="s">
        <v>241</v>
      </c>
      <c r="H3490" s="4" t="s">
        <v>242</v>
      </c>
      <c r="I3490" s="4" t="s">
        <v>116</v>
      </c>
      <c r="J3490" s="5">
        <v>42411</v>
      </c>
      <c r="K3490" s="12">
        <f>Ventas[[#This Row],[Unit Price]]*Ventas[[#This Row],[Quantity]]</f>
        <v>49.8</v>
      </c>
      <c r="L3490" s="12">
        <f>Ventas[[#This Row],[Unit Cost]]*Ventas[[#This Row],[Quantity]]</f>
        <v>34.859999999999992</v>
      </c>
      <c r="M3490" s="14">
        <f>Ventas[[#This Row],[Ingresos]]-Ventas[[#This Row],[Costes]]</f>
        <v>14.940000000000005</v>
      </c>
      <c r="N3490" s="14" t="str">
        <f>_xlfn.XLOOKUP(Ventas[[#This Row],[Ship Country]],[1]!Countries[Ship Country],[1]!Countries[Area],"No registrado")</f>
        <v>Sud Europe</v>
      </c>
      <c r="O3490" s="14" t="str">
        <f>_xlfn.XLOOKUP(Ventas[[#This Row],[Ship Country]],[1]!Countries[Ship Country],[1]!Countries[Continent],"No existe")</f>
        <v>Europe</v>
      </c>
      <c r="P3490" s="15" t="str">
        <f>_xlfn.XLOOKUP(Ventas[[#This Row],[Category]],[2]!ProdManager[Category],[2]!ProdManager[Prod_Manager])</f>
        <v>Lydia Sinn</v>
      </c>
      <c r="Q3490" s="15">
        <f>YEAR(Ventas[[#This Row],[Order Date]])</f>
        <v>2016</v>
      </c>
      <c r="R3490" s="15" t="str">
        <f>TEXT(Ventas[[#This Row],[Order Date]],"MMM")</f>
        <v>feb</v>
      </c>
    </row>
    <row r="3491" spans="1:18" x14ac:dyDescent="0.25">
      <c r="A3491" s="6">
        <v>10423</v>
      </c>
      <c r="B3491" s="6" t="s">
        <v>44</v>
      </c>
      <c r="C3491" s="6" t="s">
        <v>15</v>
      </c>
      <c r="D3491" s="6">
        <v>10</v>
      </c>
      <c r="E3491" s="6">
        <v>7.5</v>
      </c>
      <c r="F3491" s="6">
        <v>14</v>
      </c>
      <c r="G3491" s="6" t="s">
        <v>243</v>
      </c>
      <c r="H3491" s="6" t="s">
        <v>244</v>
      </c>
      <c r="I3491" s="6" t="s">
        <v>27</v>
      </c>
      <c r="J3491" s="5">
        <v>42485</v>
      </c>
      <c r="K3491" s="12">
        <f>Ventas[[#This Row],[Unit Price]]*Ventas[[#This Row],[Quantity]]</f>
        <v>140</v>
      </c>
      <c r="L3491" s="12">
        <f>Ventas[[#This Row],[Unit Cost]]*Ventas[[#This Row],[Quantity]]</f>
        <v>105</v>
      </c>
      <c r="M3491" s="14">
        <f>Ventas[[#This Row],[Ingresos]]-Ventas[[#This Row],[Costes]]</f>
        <v>35</v>
      </c>
      <c r="N3491" s="14" t="str">
        <f>_xlfn.XLOOKUP(Ventas[[#This Row],[Ship Country]],[1]!Countries[Ship Country],[1]!Countries[Area],"No registrado")</f>
        <v>Sud America</v>
      </c>
      <c r="O3491" s="14" t="str">
        <f>_xlfn.XLOOKUP(Ventas[[#This Row],[Ship Country]],[1]!Countries[Ship Country],[1]!Countries[Continent],"No existe")</f>
        <v>America</v>
      </c>
      <c r="P3491" s="15" t="str">
        <f>_xlfn.XLOOKUP(Ventas[[#This Row],[Category]],[2]!ProdManager[Category],[2]!ProdManager[Prod_Manager])</f>
        <v>Peter Stone</v>
      </c>
      <c r="Q3491" s="15">
        <f>YEAR(Ventas[[#This Row],[Order Date]])</f>
        <v>2016</v>
      </c>
      <c r="R3491" s="15" t="str">
        <f>TEXT(Ventas[[#This Row],[Order Date]],"MMM")</f>
        <v>abr</v>
      </c>
    </row>
    <row r="3492" spans="1:18" x14ac:dyDescent="0.25">
      <c r="A3492" s="4">
        <v>10423</v>
      </c>
      <c r="B3492" s="4" t="s">
        <v>52</v>
      </c>
      <c r="C3492" s="4" t="s">
        <v>15</v>
      </c>
      <c r="D3492" s="4">
        <v>44</v>
      </c>
      <c r="E3492" s="4">
        <v>35.200000000000003</v>
      </c>
      <c r="F3492" s="4">
        <v>20</v>
      </c>
      <c r="G3492" s="4" t="s">
        <v>243</v>
      </c>
      <c r="H3492" s="4" t="s">
        <v>244</v>
      </c>
      <c r="I3492" s="4" t="s">
        <v>27</v>
      </c>
      <c r="J3492" s="5">
        <v>42712</v>
      </c>
      <c r="K3492" s="12">
        <f>Ventas[[#This Row],[Unit Price]]*Ventas[[#This Row],[Quantity]]</f>
        <v>880</v>
      </c>
      <c r="L3492" s="12">
        <f>Ventas[[#This Row],[Unit Cost]]*Ventas[[#This Row],[Quantity]]</f>
        <v>704</v>
      </c>
      <c r="M3492" s="14">
        <f>Ventas[[#This Row],[Ingresos]]-Ventas[[#This Row],[Costes]]</f>
        <v>176</v>
      </c>
      <c r="N3492" s="14" t="str">
        <f>_xlfn.XLOOKUP(Ventas[[#This Row],[Ship Country]],[1]!Countries[Ship Country],[1]!Countries[Area],"No registrado")</f>
        <v>Sud America</v>
      </c>
      <c r="O3492" s="14" t="str">
        <f>_xlfn.XLOOKUP(Ventas[[#This Row],[Ship Country]],[1]!Countries[Ship Country],[1]!Countries[Continent],"No existe")</f>
        <v>America</v>
      </c>
      <c r="P3492" s="15" t="str">
        <f>_xlfn.XLOOKUP(Ventas[[#This Row],[Category]],[2]!ProdManager[Category],[2]!ProdManager[Prod_Manager])</f>
        <v>Peter Stone</v>
      </c>
      <c r="Q3492" s="15">
        <f>YEAR(Ventas[[#This Row],[Order Date]])</f>
        <v>2016</v>
      </c>
      <c r="R3492" s="15" t="str">
        <f>TEXT(Ventas[[#This Row],[Order Date]],"MMM")</f>
        <v>dic</v>
      </c>
    </row>
    <row r="3493" spans="1:18" x14ac:dyDescent="0.25">
      <c r="A3493" s="6">
        <v>10424</v>
      </c>
      <c r="B3493" s="6" t="s">
        <v>142</v>
      </c>
      <c r="C3493" s="6" t="s">
        <v>35</v>
      </c>
      <c r="D3493" s="6">
        <v>10</v>
      </c>
      <c r="E3493" s="6">
        <v>6.7999999999999989</v>
      </c>
      <c r="F3493" s="6">
        <v>30</v>
      </c>
      <c r="G3493" s="6" t="s">
        <v>192</v>
      </c>
      <c r="H3493" s="6" t="s">
        <v>193</v>
      </c>
      <c r="I3493" s="6" t="s">
        <v>194</v>
      </c>
      <c r="J3493" s="5">
        <v>42652</v>
      </c>
      <c r="K3493" s="12">
        <f>Ventas[[#This Row],[Unit Price]]*Ventas[[#This Row],[Quantity]]</f>
        <v>300</v>
      </c>
      <c r="L3493" s="12">
        <f>Ventas[[#This Row],[Unit Cost]]*Ventas[[#This Row],[Quantity]]</f>
        <v>203.99999999999997</v>
      </c>
      <c r="M3493" s="14">
        <f>Ventas[[#This Row],[Ingresos]]-Ventas[[#This Row],[Costes]]</f>
        <v>96.000000000000028</v>
      </c>
      <c r="N3493" s="14" t="str">
        <f>_xlfn.XLOOKUP(Ventas[[#This Row],[Ship Country]],[1]!Countries[Ship Country],[1]!Countries[Area],"No registrado")</f>
        <v>Nord America</v>
      </c>
      <c r="O3493" s="14" t="str">
        <f>_xlfn.XLOOKUP(Ventas[[#This Row],[Ship Country]],[1]!Countries[Ship Country],[1]!Countries[Continent],"No existe")</f>
        <v>America</v>
      </c>
      <c r="P3493" s="15" t="str">
        <f>_xlfn.XLOOKUP(Ventas[[#This Row],[Category]],[2]!ProdManager[Category],[2]!ProdManager[Prod_Manager])</f>
        <v>Lydia Sinn</v>
      </c>
      <c r="Q3493" s="15">
        <f>YEAR(Ventas[[#This Row],[Order Date]])</f>
        <v>2016</v>
      </c>
      <c r="R3493" s="15" t="str">
        <f>TEXT(Ventas[[#This Row],[Order Date]],"MMM")</f>
        <v>oct</v>
      </c>
    </row>
    <row r="3494" spans="1:18" x14ac:dyDescent="0.25">
      <c r="A3494" s="4">
        <v>10424</v>
      </c>
      <c r="B3494" s="4" t="s">
        <v>81</v>
      </c>
      <c r="C3494" s="4" t="s">
        <v>43</v>
      </c>
      <c r="D3494" s="4">
        <v>14.4</v>
      </c>
      <c r="E3494" s="4">
        <v>12.672000000000001</v>
      </c>
      <c r="F3494" s="4">
        <v>60</v>
      </c>
      <c r="G3494" s="4" t="s">
        <v>192</v>
      </c>
      <c r="H3494" s="4" t="s">
        <v>193</v>
      </c>
      <c r="I3494" s="4" t="s">
        <v>194</v>
      </c>
      <c r="J3494" s="5">
        <v>42409</v>
      </c>
      <c r="K3494" s="12">
        <f>Ventas[[#This Row],[Unit Price]]*Ventas[[#This Row],[Quantity]]</f>
        <v>864</v>
      </c>
      <c r="L3494" s="12">
        <f>Ventas[[#This Row],[Unit Cost]]*Ventas[[#This Row],[Quantity]]</f>
        <v>760.32</v>
      </c>
      <c r="M3494" s="14">
        <f>Ventas[[#This Row],[Ingresos]]-Ventas[[#This Row],[Costes]]</f>
        <v>103.67999999999995</v>
      </c>
      <c r="N3494" s="14" t="str">
        <f>_xlfn.XLOOKUP(Ventas[[#This Row],[Ship Country]],[1]!Countries[Ship Country],[1]!Countries[Area],"No registrado")</f>
        <v>Nord America</v>
      </c>
      <c r="O3494" s="14" t="str">
        <f>_xlfn.XLOOKUP(Ventas[[#This Row],[Ship Country]],[1]!Countries[Ship Country],[1]!Countries[Continent],"No existe")</f>
        <v>America</v>
      </c>
      <c r="P3494" s="15" t="str">
        <f>_xlfn.XLOOKUP(Ventas[[#This Row],[Category]],[2]!ProdManager[Category],[2]!ProdManager[Prod_Manager])</f>
        <v>John Matter</v>
      </c>
      <c r="Q3494" s="15">
        <f>YEAR(Ventas[[#This Row],[Order Date]])</f>
        <v>2016</v>
      </c>
      <c r="R3494" s="15" t="str">
        <f>TEXT(Ventas[[#This Row],[Order Date]],"MMM")</f>
        <v>feb</v>
      </c>
    </row>
    <row r="3495" spans="1:18" x14ac:dyDescent="0.25">
      <c r="A3495" s="6">
        <v>10424</v>
      </c>
      <c r="B3495" s="6" t="s">
        <v>188</v>
      </c>
      <c r="C3495" s="6" t="s">
        <v>43</v>
      </c>
      <c r="D3495" s="6">
        <v>210.8</v>
      </c>
      <c r="E3495" s="6">
        <v>191.828</v>
      </c>
      <c r="F3495" s="6">
        <v>49</v>
      </c>
      <c r="G3495" s="6" t="s">
        <v>192</v>
      </c>
      <c r="H3495" s="6" t="s">
        <v>193</v>
      </c>
      <c r="I3495" s="6" t="s">
        <v>194</v>
      </c>
      <c r="J3495" s="5">
        <v>42686</v>
      </c>
      <c r="K3495" s="12">
        <f>Ventas[[#This Row],[Unit Price]]*Ventas[[#This Row],[Quantity]]</f>
        <v>10329.200000000001</v>
      </c>
      <c r="L3495" s="12">
        <f>Ventas[[#This Row],[Unit Cost]]*Ventas[[#This Row],[Quantity]]</f>
        <v>9399.5720000000001</v>
      </c>
      <c r="M3495" s="14">
        <f>Ventas[[#This Row],[Ingresos]]-Ventas[[#This Row],[Costes]]</f>
        <v>929.62800000000061</v>
      </c>
      <c r="N3495" s="14" t="str">
        <f>_xlfn.XLOOKUP(Ventas[[#This Row],[Ship Country]],[1]!Countries[Ship Country],[1]!Countries[Area],"No registrado")</f>
        <v>Nord America</v>
      </c>
      <c r="O3495" s="14" t="str">
        <f>_xlfn.XLOOKUP(Ventas[[#This Row],[Ship Country]],[1]!Countries[Ship Country],[1]!Countries[Continent],"No existe")</f>
        <v>America</v>
      </c>
      <c r="P3495" s="15" t="str">
        <f>_xlfn.XLOOKUP(Ventas[[#This Row],[Category]],[2]!ProdManager[Category],[2]!ProdManager[Prod_Manager])</f>
        <v>John Matter</v>
      </c>
      <c r="Q3495" s="15">
        <f>YEAR(Ventas[[#This Row],[Order Date]])</f>
        <v>2016</v>
      </c>
      <c r="R3495" s="15" t="str">
        <f>TEXT(Ventas[[#This Row],[Order Date]],"MMM")</f>
        <v>nov</v>
      </c>
    </row>
    <row r="3496" spans="1:18" x14ac:dyDescent="0.25">
      <c r="A3496" s="4">
        <v>10425</v>
      </c>
      <c r="B3496" s="4" t="s">
        <v>101</v>
      </c>
      <c r="C3496" s="4" t="s">
        <v>43</v>
      </c>
      <c r="D3496" s="4">
        <v>14.4</v>
      </c>
      <c r="E3496" s="4">
        <v>12.96</v>
      </c>
      <c r="F3496" s="4">
        <v>20</v>
      </c>
      <c r="G3496" s="4" t="s">
        <v>204</v>
      </c>
      <c r="H3496" s="4" t="s">
        <v>205</v>
      </c>
      <c r="I3496" s="4" t="s">
        <v>13</v>
      </c>
      <c r="J3496" s="5">
        <v>42483</v>
      </c>
      <c r="K3496" s="12">
        <f>Ventas[[#This Row],[Unit Price]]*Ventas[[#This Row],[Quantity]]</f>
        <v>288</v>
      </c>
      <c r="L3496" s="12">
        <f>Ventas[[#This Row],[Unit Cost]]*Ventas[[#This Row],[Quantity]]</f>
        <v>259.20000000000005</v>
      </c>
      <c r="M3496" s="14">
        <f>Ventas[[#This Row],[Ingresos]]-Ventas[[#This Row],[Costes]]</f>
        <v>28.799999999999955</v>
      </c>
      <c r="N3496" s="14" t="str">
        <f>_xlfn.XLOOKUP(Ventas[[#This Row],[Ship Country]],[1]!Countries[Ship Country],[1]!Countries[Area],"No registrado")</f>
        <v>Nord Europe</v>
      </c>
      <c r="O3496" s="14" t="str">
        <f>_xlfn.XLOOKUP(Ventas[[#This Row],[Ship Country]],[1]!Countries[Ship Country],[1]!Countries[Continent],"No existe")</f>
        <v>Europe</v>
      </c>
      <c r="P3496" s="15" t="str">
        <f>_xlfn.XLOOKUP(Ventas[[#This Row],[Category]],[2]!ProdManager[Category],[2]!ProdManager[Prod_Manager])</f>
        <v>John Matter</v>
      </c>
      <c r="Q3496" s="15">
        <f>YEAR(Ventas[[#This Row],[Order Date]])</f>
        <v>2016</v>
      </c>
      <c r="R3496" s="15" t="str">
        <f>TEXT(Ventas[[#This Row],[Order Date]],"MMM")</f>
        <v>abr</v>
      </c>
    </row>
    <row r="3497" spans="1:18" x14ac:dyDescent="0.25">
      <c r="A3497" s="6">
        <v>10425</v>
      </c>
      <c r="B3497" s="6" t="s">
        <v>45</v>
      </c>
      <c r="C3497" s="6" t="s">
        <v>46</v>
      </c>
      <c r="D3497" s="6">
        <v>19.2</v>
      </c>
      <c r="E3497" s="6">
        <v>15.744</v>
      </c>
      <c r="F3497" s="6">
        <v>10</v>
      </c>
      <c r="G3497" s="6" t="s">
        <v>204</v>
      </c>
      <c r="H3497" s="6" t="s">
        <v>205</v>
      </c>
      <c r="I3497" s="6" t="s">
        <v>13</v>
      </c>
      <c r="J3497" s="5">
        <v>42670</v>
      </c>
      <c r="K3497" s="12">
        <f>Ventas[[#This Row],[Unit Price]]*Ventas[[#This Row],[Quantity]]</f>
        <v>192</v>
      </c>
      <c r="L3497" s="12">
        <f>Ventas[[#This Row],[Unit Cost]]*Ventas[[#This Row],[Quantity]]</f>
        <v>157.44</v>
      </c>
      <c r="M3497" s="14">
        <f>Ventas[[#This Row],[Ingresos]]-Ventas[[#This Row],[Costes]]</f>
        <v>34.56</v>
      </c>
      <c r="N3497" s="14" t="str">
        <f>_xlfn.XLOOKUP(Ventas[[#This Row],[Ship Country]],[1]!Countries[Ship Country],[1]!Countries[Area],"No registrado")</f>
        <v>Nord Europe</v>
      </c>
      <c r="O3497" s="14" t="str">
        <f>_xlfn.XLOOKUP(Ventas[[#This Row],[Ship Country]],[1]!Countries[Ship Country],[1]!Countries[Continent],"No existe")</f>
        <v>Europe</v>
      </c>
      <c r="P3497" s="15" t="str">
        <f>_xlfn.XLOOKUP(Ventas[[#This Row],[Category]],[2]!ProdManager[Category],[2]!ProdManager[Prod_Manager])</f>
        <v>John Matter</v>
      </c>
      <c r="Q3497" s="15">
        <f>YEAR(Ventas[[#This Row],[Order Date]])</f>
        <v>2016</v>
      </c>
      <c r="R3497" s="15" t="str">
        <f>TEXT(Ventas[[#This Row],[Order Date]],"MMM")</f>
        <v>oct</v>
      </c>
    </row>
    <row r="3498" spans="1:18" x14ac:dyDescent="0.25">
      <c r="A3498" s="4">
        <v>10426</v>
      </c>
      <c r="B3498" s="4" t="s">
        <v>86</v>
      </c>
      <c r="C3498" s="4" t="s">
        <v>10</v>
      </c>
      <c r="D3498" s="4">
        <v>30.4</v>
      </c>
      <c r="E3498" s="4">
        <v>23.712</v>
      </c>
      <c r="F3498" s="4">
        <v>5</v>
      </c>
      <c r="G3498" s="4" t="s">
        <v>215</v>
      </c>
      <c r="H3498" s="4" t="s">
        <v>216</v>
      </c>
      <c r="I3498" s="4" t="s">
        <v>133</v>
      </c>
      <c r="J3498" s="5">
        <v>42393</v>
      </c>
      <c r="K3498" s="12">
        <f>Ventas[[#This Row],[Unit Price]]*Ventas[[#This Row],[Quantity]]</f>
        <v>152</v>
      </c>
      <c r="L3498" s="12">
        <f>Ventas[[#This Row],[Unit Cost]]*Ventas[[#This Row],[Quantity]]</f>
        <v>118.56</v>
      </c>
      <c r="M3498" s="14">
        <f>Ventas[[#This Row],[Ingresos]]-Ventas[[#This Row],[Costes]]</f>
        <v>33.44</v>
      </c>
      <c r="N3498" s="14" t="str">
        <f>_xlfn.XLOOKUP(Ventas[[#This Row],[Ship Country]],[1]!Countries[Ship Country],[1]!Countries[Area],"No registrado")</f>
        <v>Sud Europe</v>
      </c>
      <c r="O3498" s="14" t="str">
        <f>_xlfn.XLOOKUP(Ventas[[#This Row],[Ship Country]],[1]!Countries[Ship Country],[1]!Countries[Continent],"No existe")</f>
        <v>Europe</v>
      </c>
      <c r="P3498" s="15" t="str">
        <f>_xlfn.XLOOKUP(Ventas[[#This Row],[Category]],[2]!ProdManager[Category],[2]!ProdManager[Prod_Manager])</f>
        <v>Marc Caine</v>
      </c>
      <c r="Q3498" s="15">
        <f>YEAR(Ventas[[#This Row],[Order Date]])</f>
        <v>2016</v>
      </c>
      <c r="R3498" s="15" t="str">
        <f>TEXT(Ventas[[#This Row],[Order Date]],"MMM")</f>
        <v>ene</v>
      </c>
    </row>
    <row r="3499" spans="1:18" x14ac:dyDescent="0.25">
      <c r="A3499" s="6">
        <v>10426</v>
      </c>
      <c r="B3499" s="6" t="s">
        <v>150</v>
      </c>
      <c r="C3499" s="6" t="s">
        <v>10</v>
      </c>
      <c r="D3499" s="6">
        <v>26.6</v>
      </c>
      <c r="E3499" s="6">
        <v>22.344000000000001</v>
      </c>
      <c r="F3499" s="6">
        <v>7</v>
      </c>
      <c r="G3499" s="6" t="s">
        <v>215</v>
      </c>
      <c r="H3499" s="6" t="s">
        <v>216</v>
      </c>
      <c r="I3499" s="6" t="s">
        <v>133</v>
      </c>
      <c r="J3499" s="5">
        <v>42624</v>
      </c>
      <c r="K3499" s="12">
        <f>Ventas[[#This Row],[Unit Price]]*Ventas[[#This Row],[Quantity]]</f>
        <v>186.20000000000002</v>
      </c>
      <c r="L3499" s="12">
        <f>Ventas[[#This Row],[Unit Cost]]*Ventas[[#This Row],[Quantity]]</f>
        <v>156.40800000000002</v>
      </c>
      <c r="M3499" s="14">
        <f>Ventas[[#This Row],[Ingresos]]-Ventas[[#This Row],[Costes]]</f>
        <v>29.792000000000002</v>
      </c>
      <c r="N3499" s="14" t="str">
        <f>_xlfn.XLOOKUP(Ventas[[#This Row],[Ship Country]],[1]!Countries[Ship Country],[1]!Countries[Area],"No registrado")</f>
        <v>Sud Europe</v>
      </c>
      <c r="O3499" s="14" t="str">
        <f>_xlfn.XLOOKUP(Ventas[[#This Row],[Ship Country]],[1]!Countries[Ship Country],[1]!Countries[Continent],"No existe")</f>
        <v>Europe</v>
      </c>
      <c r="P3499" s="15" t="str">
        <f>_xlfn.XLOOKUP(Ventas[[#This Row],[Category]],[2]!ProdManager[Category],[2]!ProdManager[Prod_Manager])</f>
        <v>Marc Caine</v>
      </c>
      <c r="Q3499" s="15">
        <f>YEAR(Ventas[[#This Row],[Order Date]])</f>
        <v>2016</v>
      </c>
      <c r="R3499" s="15" t="str">
        <f>TEXT(Ventas[[#This Row],[Order Date]],"MMM")</f>
        <v>sep</v>
      </c>
    </row>
    <row r="3500" spans="1:18" x14ac:dyDescent="0.25">
      <c r="A3500" s="4">
        <v>10427</v>
      </c>
      <c r="B3500" s="4" t="s">
        <v>17</v>
      </c>
      <c r="C3500" s="4" t="s">
        <v>18</v>
      </c>
      <c r="D3500" s="4">
        <v>18.600000000000001</v>
      </c>
      <c r="E3500" s="4">
        <v>14.136000000000001</v>
      </c>
      <c r="F3500" s="4">
        <v>35</v>
      </c>
      <c r="G3500" s="4" t="s">
        <v>206</v>
      </c>
      <c r="H3500" s="4" t="s">
        <v>207</v>
      </c>
      <c r="I3500" s="4" t="s">
        <v>68</v>
      </c>
      <c r="J3500" s="5">
        <v>42472</v>
      </c>
      <c r="K3500" s="12">
        <f>Ventas[[#This Row],[Unit Price]]*Ventas[[#This Row],[Quantity]]</f>
        <v>651</v>
      </c>
      <c r="L3500" s="12">
        <f>Ventas[[#This Row],[Unit Cost]]*Ventas[[#This Row],[Quantity]]</f>
        <v>494.76000000000005</v>
      </c>
      <c r="M3500" s="14">
        <f>Ventas[[#This Row],[Ingresos]]-Ventas[[#This Row],[Costes]]</f>
        <v>156.23999999999995</v>
      </c>
      <c r="N3500" s="14" t="str">
        <f>_xlfn.XLOOKUP(Ventas[[#This Row],[Ship Country]],[1]!Countries[Ship Country],[1]!Countries[Area],"No registrado")</f>
        <v>Nord Europe</v>
      </c>
      <c r="O3500" s="14" t="str">
        <f>_xlfn.XLOOKUP(Ventas[[#This Row],[Ship Country]],[1]!Countries[Ship Country],[1]!Countries[Continent],"No existe")</f>
        <v>Europe</v>
      </c>
      <c r="P3500" s="15" t="str">
        <f>_xlfn.XLOOKUP(Ventas[[#This Row],[Category]],[2]!ProdManager[Category],[2]!ProdManager[Prod_Manager])</f>
        <v>Marc Caine</v>
      </c>
      <c r="Q3500" s="15">
        <f>YEAR(Ventas[[#This Row],[Order Date]])</f>
        <v>2016</v>
      </c>
      <c r="R3500" s="15" t="str">
        <f>TEXT(Ventas[[#This Row],[Order Date]],"MMM")</f>
        <v>abr</v>
      </c>
    </row>
    <row r="3501" spans="1:18" x14ac:dyDescent="0.25">
      <c r="A3501" s="6">
        <v>10428</v>
      </c>
      <c r="B3501" s="6" t="s">
        <v>141</v>
      </c>
      <c r="C3501" s="6" t="s">
        <v>29</v>
      </c>
      <c r="D3501" s="6">
        <v>9.6</v>
      </c>
      <c r="E3501" s="6">
        <v>7.5839999999999996</v>
      </c>
      <c r="F3501" s="6">
        <v>20</v>
      </c>
      <c r="G3501" s="6" t="s">
        <v>143</v>
      </c>
      <c r="H3501" s="6" t="s">
        <v>144</v>
      </c>
      <c r="I3501" s="6" t="s">
        <v>116</v>
      </c>
      <c r="J3501" s="5">
        <v>42589</v>
      </c>
      <c r="K3501" s="12">
        <f>Ventas[[#This Row],[Unit Price]]*Ventas[[#This Row],[Quantity]]</f>
        <v>192</v>
      </c>
      <c r="L3501" s="12">
        <f>Ventas[[#This Row],[Unit Cost]]*Ventas[[#This Row],[Quantity]]</f>
        <v>151.68</v>
      </c>
      <c r="M3501" s="14">
        <f>Ventas[[#This Row],[Ingresos]]-Ventas[[#This Row],[Costes]]</f>
        <v>40.319999999999993</v>
      </c>
      <c r="N3501" s="14" t="str">
        <f>_xlfn.XLOOKUP(Ventas[[#This Row],[Ship Country]],[1]!Countries[Ship Country],[1]!Countries[Area],"No registrado")</f>
        <v>Sud Europe</v>
      </c>
      <c r="O3501" s="14" t="str">
        <f>_xlfn.XLOOKUP(Ventas[[#This Row],[Ship Country]],[1]!Countries[Ship Country],[1]!Countries[Continent],"No existe")</f>
        <v>Europe</v>
      </c>
      <c r="P3501" s="15" t="str">
        <f>_xlfn.XLOOKUP(Ventas[[#This Row],[Category]],[2]!ProdManager[Category],[2]!ProdManager[Prod_Manager])</f>
        <v>Peter Stone</v>
      </c>
      <c r="Q3501" s="15">
        <f>YEAR(Ventas[[#This Row],[Order Date]])</f>
        <v>2016</v>
      </c>
      <c r="R3501" s="15" t="str">
        <f>TEXT(Ventas[[#This Row],[Order Date]],"MMM")</f>
        <v>ago</v>
      </c>
    </row>
    <row r="3502" spans="1:18" x14ac:dyDescent="0.25">
      <c r="A3502" s="4">
        <v>10429</v>
      </c>
      <c r="B3502" s="4" t="s">
        <v>125</v>
      </c>
      <c r="C3502" s="4" t="s">
        <v>24</v>
      </c>
      <c r="D3502" s="4">
        <v>35.1</v>
      </c>
      <c r="E3502" s="4">
        <v>27.378000000000004</v>
      </c>
      <c r="F3502" s="4">
        <v>35</v>
      </c>
      <c r="G3502" s="4" t="s">
        <v>156</v>
      </c>
      <c r="H3502" s="4" t="s">
        <v>157</v>
      </c>
      <c r="I3502" s="4" t="s">
        <v>158</v>
      </c>
      <c r="J3502" s="5">
        <v>42439</v>
      </c>
      <c r="K3502" s="12">
        <f>Ventas[[#This Row],[Unit Price]]*Ventas[[#This Row],[Quantity]]</f>
        <v>1228.5</v>
      </c>
      <c r="L3502" s="12">
        <f>Ventas[[#This Row],[Unit Cost]]*Ventas[[#This Row],[Quantity]]</f>
        <v>958.23000000000013</v>
      </c>
      <c r="M3502" s="14">
        <f>Ventas[[#This Row],[Ingresos]]-Ventas[[#This Row],[Costes]]</f>
        <v>270.26999999999987</v>
      </c>
      <c r="N3502" s="14" t="str">
        <f>_xlfn.XLOOKUP(Ventas[[#This Row],[Ship Country]],[1]!Countries[Ship Country],[1]!Countries[Area],"No registrado")</f>
        <v>Nord Europe</v>
      </c>
      <c r="O3502" s="14" t="str">
        <f>_xlfn.XLOOKUP(Ventas[[#This Row],[Ship Country]],[1]!Countries[Ship Country],[1]!Countries[Continent],"No existe")</f>
        <v>Europe</v>
      </c>
      <c r="P3502" s="15" t="str">
        <f>_xlfn.XLOOKUP(Ventas[[#This Row],[Category]],[2]!ProdManager[Category],[2]!ProdManager[Prod_Manager])</f>
        <v>Lydia Sinn</v>
      </c>
      <c r="Q3502" s="15">
        <f>YEAR(Ventas[[#This Row],[Order Date]])</f>
        <v>2016</v>
      </c>
      <c r="R3502" s="15" t="str">
        <f>TEXT(Ventas[[#This Row],[Order Date]],"MMM")</f>
        <v>mar</v>
      </c>
    </row>
    <row r="3503" spans="1:18" x14ac:dyDescent="0.25">
      <c r="A3503" s="6">
        <v>10429</v>
      </c>
      <c r="B3503" s="6" t="s">
        <v>203</v>
      </c>
      <c r="C3503" s="6" t="s">
        <v>35</v>
      </c>
      <c r="D3503" s="6">
        <v>13</v>
      </c>
      <c r="E3503" s="6">
        <v>8.5799999999999983</v>
      </c>
      <c r="F3503" s="6">
        <v>40</v>
      </c>
      <c r="G3503" s="6" t="s">
        <v>156</v>
      </c>
      <c r="H3503" s="6" t="s">
        <v>157</v>
      </c>
      <c r="I3503" s="6" t="s">
        <v>158</v>
      </c>
      <c r="J3503" s="5">
        <v>42661</v>
      </c>
      <c r="K3503" s="12">
        <f>Ventas[[#This Row],[Unit Price]]*Ventas[[#This Row],[Quantity]]</f>
        <v>520</v>
      </c>
      <c r="L3503" s="12">
        <f>Ventas[[#This Row],[Unit Cost]]*Ventas[[#This Row],[Quantity]]</f>
        <v>343.19999999999993</v>
      </c>
      <c r="M3503" s="14">
        <f>Ventas[[#This Row],[Ingresos]]-Ventas[[#This Row],[Costes]]</f>
        <v>176.80000000000007</v>
      </c>
      <c r="N3503" s="14" t="str">
        <f>_xlfn.XLOOKUP(Ventas[[#This Row],[Ship Country]],[1]!Countries[Ship Country],[1]!Countries[Area],"No registrado")</f>
        <v>Nord Europe</v>
      </c>
      <c r="O3503" s="14" t="str">
        <f>_xlfn.XLOOKUP(Ventas[[#This Row],[Ship Country]],[1]!Countries[Ship Country],[1]!Countries[Continent],"No existe")</f>
        <v>Europe</v>
      </c>
      <c r="P3503" s="15" t="str">
        <f>_xlfn.XLOOKUP(Ventas[[#This Row],[Category]],[2]!ProdManager[Category],[2]!ProdManager[Prod_Manager])</f>
        <v>Lydia Sinn</v>
      </c>
      <c r="Q3503" s="15">
        <f>YEAR(Ventas[[#This Row],[Order Date]])</f>
        <v>2016</v>
      </c>
      <c r="R3503" s="15" t="str">
        <f>TEXT(Ventas[[#This Row],[Order Date]],"MMM")</f>
        <v>oct</v>
      </c>
    </row>
    <row r="3504" spans="1:18" x14ac:dyDescent="0.25">
      <c r="A3504" s="4">
        <v>10430</v>
      </c>
      <c r="B3504" s="4" t="s">
        <v>52</v>
      </c>
      <c r="C3504" s="4" t="s">
        <v>15</v>
      </c>
      <c r="D3504" s="4">
        <v>44</v>
      </c>
      <c r="E3504" s="4">
        <v>36.96</v>
      </c>
      <c r="F3504" s="4">
        <v>70</v>
      </c>
      <c r="G3504" s="4" t="s">
        <v>66</v>
      </c>
      <c r="H3504" s="4" t="s">
        <v>67</v>
      </c>
      <c r="I3504" s="4" t="s">
        <v>68</v>
      </c>
      <c r="J3504" s="5">
        <v>42540</v>
      </c>
      <c r="K3504" s="12">
        <f>Ventas[[#This Row],[Unit Price]]*Ventas[[#This Row],[Quantity]]</f>
        <v>3080</v>
      </c>
      <c r="L3504" s="12">
        <f>Ventas[[#This Row],[Unit Cost]]*Ventas[[#This Row],[Quantity]]</f>
        <v>2587.2000000000003</v>
      </c>
      <c r="M3504" s="14">
        <f>Ventas[[#This Row],[Ingresos]]-Ventas[[#This Row],[Costes]]</f>
        <v>492.79999999999973</v>
      </c>
      <c r="N3504" s="14" t="str">
        <f>_xlfn.XLOOKUP(Ventas[[#This Row],[Ship Country]],[1]!Countries[Ship Country],[1]!Countries[Area],"No registrado")</f>
        <v>Nord Europe</v>
      </c>
      <c r="O3504" s="14" t="str">
        <f>_xlfn.XLOOKUP(Ventas[[#This Row],[Ship Country]],[1]!Countries[Ship Country],[1]!Countries[Continent],"No existe")</f>
        <v>Europe</v>
      </c>
      <c r="P3504" s="15" t="str">
        <f>_xlfn.XLOOKUP(Ventas[[#This Row],[Category]],[2]!ProdManager[Category],[2]!ProdManager[Prod_Manager])</f>
        <v>Peter Stone</v>
      </c>
      <c r="Q3504" s="15">
        <f>YEAR(Ventas[[#This Row],[Order Date]])</f>
        <v>2016</v>
      </c>
      <c r="R3504" s="15" t="str">
        <f>TEXT(Ventas[[#This Row],[Order Date]],"MMM")</f>
        <v>jun</v>
      </c>
    </row>
    <row r="3505" spans="1:18" x14ac:dyDescent="0.25">
      <c r="A3505" s="6">
        <v>10430</v>
      </c>
      <c r="B3505" s="6" t="s">
        <v>86</v>
      </c>
      <c r="C3505" s="6" t="s">
        <v>10</v>
      </c>
      <c r="D3505" s="6">
        <v>30.4</v>
      </c>
      <c r="E3505" s="6">
        <v>23.103999999999999</v>
      </c>
      <c r="F3505" s="6">
        <v>30</v>
      </c>
      <c r="G3505" s="6" t="s">
        <v>66</v>
      </c>
      <c r="H3505" s="6" t="s">
        <v>67</v>
      </c>
      <c r="I3505" s="6" t="s">
        <v>68</v>
      </c>
      <c r="J3505" s="5">
        <v>42409</v>
      </c>
      <c r="K3505" s="12">
        <f>Ventas[[#This Row],[Unit Price]]*Ventas[[#This Row],[Quantity]]</f>
        <v>912</v>
      </c>
      <c r="L3505" s="12">
        <f>Ventas[[#This Row],[Unit Cost]]*Ventas[[#This Row],[Quantity]]</f>
        <v>693.12</v>
      </c>
      <c r="M3505" s="14">
        <f>Ventas[[#This Row],[Ingresos]]-Ventas[[#This Row],[Costes]]</f>
        <v>218.88</v>
      </c>
      <c r="N3505" s="14" t="str">
        <f>_xlfn.XLOOKUP(Ventas[[#This Row],[Ship Country]],[1]!Countries[Ship Country],[1]!Countries[Area],"No registrado")</f>
        <v>Nord Europe</v>
      </c>
      <c r="O3505" s="14" t="str">
        <f>_xlfn.XLOOKUP(Ventas[[#This Row],[Ship Country]],[1]!Countries[Ship Country],[1]!Countries[Continent],"No existe")</f>
        <v>Europe</v>
      </c>
      <c r="P3505" s="15" t="str">
        <f>_xlfn.XLOOKUP(Ventas[[#This Row],[Category]],[2]!ProdManager[Category],[2]!ProdManager[Prod_Manager])</f>
        <v>Marc Caine</v>
      </c>
      <c r="Q3505" s="15">
        <f>YEAR(Ventas[[#This Row],[Order Date]])</f>
        <v>2016</v>
      </c>
      <c r="R3505" s="15" t="str">
        <f>TEXT(Ventas[[#This Row],[Order Date]],"MMM")</f>
        <v>feb</v>
      </c>
    </row>
    <row r="3506" spans="1:18" x14ac:dyDescent="0.25">
      <c r="A3506" s="4">
        <v>10430</v>
      </c>
      <c r="B3506" s="4" t="s">
        <v>91</v>
      </c>
      <c r="C3506" s="4" t="s">
        <v>46</v>
      </c>
      <c r="D3506" s="4">
        <v>31.2</v>
      </c>
      <c r="E3506" s="4">
        <v>24.96</v>
      </c>
      <c r="F3506" s="4">
        <v>45</v>
      </c>
      <c r="G3506" s="4" t="s">
        <v>66</v>
      </c>
      <c r="H3506" s="4" t="s">
        <v>67</v>
      </c>
      <c r="I3506" s="4" t="s">
        <v>68</v>
      </c>
      <c r="J3506" s="5">
        <v>42445</v>
      </c>
      <c r="K3506" s="12">
        <f>Ventas[[#This Row],[Unit Price]]*Ventas[[#This Row],[Quantity]]</f>
        <v>1404</v>
      </c>
      <c r="L3506" s="12">
        <f>Ventas[[#This Row],[Unit Cost]]*Ventas[[#This Row],[Quantity]]</f>
        <v>1123.2</v>
      </c>
      <c r="M3506" s="14">
        <f>Ventas[[#This Row],[Ingresos]]-Ventas[[#This Row],[Costes]]</f>
        <v>280.79999999999995</v>
      </c>
      <c r="N3506" s="14" t="str">
        <f>_xlfn.XLOOKUP(Ventas[[#This Row],[Ship Country]],[1]!Countries[Ship Country],[1]!Countries[Area],"No registrado")</f>
        <v>Nord Europe</v>
      </c>
      <c r="O3506" s="14" t="str">
        <f>_xlfn.XLOOKUP(Ventas[[#This Row],[Ship Country]],[1]!Countries[Ship Country],[1]!Countries[Continent],"No existe")</f>
        <v>Europe</v>
      </c>
      <c r="P3506" s="15" t="str">
        <f>_xlfn.XLOOKUP(Ventas[[#This Row],[Category]],[2]!ProdManager[Category],[2]!ProdManager[Prod_Manager])</f>
        <v>John Matter</v>
      </c>
      <c r="Q3506" s="15">
        <f>YEAR(Ventas[[#This Row],[Order Date]])</f>
        <v>2016</v>
      </c>
      <c r="R3506" s="15" t="str">
        <f>TEXT(Ventas[[#This Row],[Order Date]],"MMM")</f>
        <v>mar</v>
      </c>
    </row>
    <row r="3507" spans="1:18" x14ac:dyDescent="0.25">
      <c r="A3507" s="6">
        <v>10430</v>
      </c>
      <c r="B3507" s="6" t="s">
        <v>71</v>
      </c>
      <c r="C3507" s="6" t="s">
        <v>35</v>
      </c>
      <c r="D3507" s="6">
        <v>8</v>
      </c>
      <c r="E3507" s="6">
        <v>5.2799999999999994</v>
      </c>
      <c r="F3507" s="6">
        <v>50</v>
      </c>
      <c r="G3507" s="6" t="s">
        <v>66</v>
      </c>
      <c r="H3507" s="6" t="s">
        <v>67</v>
      </c>
      <c r="I3507" s="6" t="s">
        <v>68</v>
      </c>
      <c r="J3507" s="5">
        <v>42532</v>
      </c>
      <c r="K3507" s="12">
        <f>Ventas[[#This Row],[Unit Price]]*Ventas[[#This Row],[Quantity]]</f>
        <v>400</v>
      </c>
      <c r="L3507" s="12">
        <f>Ventas[[#This Row],[Unit Cost]]*Ventas[[#This Row],[Quantity]]</f>
        <v>263.99999999999994</v>
      </c>
      <c r="M3507" s="14">
        <f>Ventas[[#This Row],[Ingresos]]-Ventas[[#This Row],[Costes]]</f>
        <v>136.00000000000006</v>
      </c>
      <c r="N3507" s="14" t="str">
        <f>_xlfn.XLOOKUP(Ventas[[#This Row],[Ship Country]],[1]!Countries[Ship Country],[1]!Countries[Area],"No registrado")</f>
        <v>Nord Europe</v>
      </c>
      <c r="O3507" s="14" t="str">
        <f>_xlfn.XLOOKUP(Ventas[[#This Row],[Ship Country]],[1]!Countries[Ship Country],[1]!Countries[Continent],"No existe")</f>
        <v>Europe</v>
      </c>
      <c r="P3507" s="15" t="str">
        <f>_xlfn.XLOOKUP(Ventas[[#This Row],[Category]],[2]!ProdManager[Category],[2]!ProdManager[Prod_Manager])</f>
        <v>Lydia Sinn</v>
      </c>
      <c r="Q3507" s="15">
        <f>YEAR(Ventas[[#This Row],[Order Date]])</f>
        <v>2016</v>
      </c>
      <c r="R3507" s="15" t="str">
        <f>TEXT(Ventas[[#This Row],[Order Date]],"MMM")</f>
        <v>jun</v>
      </c>
    </row>
    <row r="3508" spans="1:18" x14ac:dyDescent="0.25">
      <c r="A3508" s="4">
        <v>10431</v>
      </c>
      <c r="B3508" s="4" t="s">
        <v>91</v>
      </c>
      <c r="C3508" s="4" t="s">
        <v>46</v>
      </c>
      <c r="D3508" s="4">
        <v>31.2</v>
      </c>
      <c r="E3508" s="4">
        <v>24.335999999999999</v>
      </c>
      <c r="F3508" s="4">
        <v>50</v>
      </c>
      <c r="G3508" s="4" t="s">
        <v>229</v>
      </c>
      <c r="H3508" s="4" t="s">
        <v>230</v>
      </c>
      <c r="I3508" s="4" t="s">
        <v>194</v>
      </c>
      <c r="J3508" s="5">
        <v>42482</v>
      </c>
      <c r="K3508" s="12">
        <f>Ventas[[#This Row],[Unit Price]]*Ventas[[#This Row],[Quantity]]</f>
        <v>1560</v>
      </c>
      <c r="L3508" s="12">
        <f>Ventas[[#This Row],[Unit Cost]]*Ventas[[#This Row],[Quantity]]</f>
        <v>1216.8</v>
      </c>
      <c r="M3508" s="14">
        <f>Ventas[[#This Row],[Ingresos]]-Ventas[[#This Row],[Costes]]</f>
        <v>343.20000000000005</v>
      </c>
      <c r="N3508" s="14" t="str">
        <f>_xlfn.XLOOKUP(Ventas[[#This Row],[Ship Country]],[1]!Countries[Ship Country],[1]!Countries[Area],"No registrado")</f>
        <v>Nord America</v>
      </c>
      <c r="O3508" s="14" t="str">
        <f>_xlfn.XLOOKUP(Ventas[[#This Row],[Ship Country]],[1]!Countries[Ship Country],[1]!Countries[Continent],"No existe")</f>
        <v>America</v>
      </c>
      <c r="P3508" s="15" t="str">
        <f>_xlfn.XLOOKUP(Ventas[[#This Row],[Category]],[2]!ProdManager[Category],[2]!ProdManager[Prod_Manager])</f>
        <v>John Matter</v>
      </c>
      <c r="Q3508" s="15">
        <f>YEAR(Ventas[[#This Row],[Order Date]])</f>
        <v>2016</v>
      </c>
      <c r="R3508" s="15" t="str">
        <f>TEXT(Ventas[[#This Row],[Order Date]],"MMM")</f>
        <v>abr</v>
      </c>
    </row>
    <row r="3509" spans="1:18" x14ac:dyDescent="0.25">
      <c r="A3509" s="6">
        <v>10431</v>
      </c>
      <c r="B3509" s="6" t="s">
        <v>98</v>
      </c>
      <c r="C3509" s="6" t="s">
        <v>29</v>
      </c>
      <c r="D3509" s="6">
        <v>14.7</v>
      </c>
      <c r="E3509" s="6">
        <v>10.731</v>
      </c>
      <c r="F3509" s="6">
        <v>50</v>
      </c>
      <c r="G3509" s="6" t="s">
        <v>229</v>
      </c>
      <c r="H3509" s="6" t="s">
        <v>230</v>
      </c>
      <c r="I3509" s="6" t="s">
        <v>194</v>
      </c>
      <c r="J3509" s="5">
        <v>42545</v>
      </c>
      <c r="K3509" s="12">
        <f>Ventas[[#This Row],[Unit Price]]*Ventas[[#This Row],[Quantity]]</f>
        <v>735</v>
      </c>
      <c r="L3509" s="12">
        <f>Ventas[[#This Row],[Unit Cost]]*Ventas[[#This Row],[Quantity]]</f>
        <v>536.54999999999995</v>
      </c>
      <c r="M3509" s="14">
        <f>Ventas[[#This Row],[Ingresos]]-Ventas[[#This Row],[Costes]]</f>
        <v>198.45000000000005</v>
      </c>
      <c r="N3509" s="14" t="str">
        <f>_xlfn.XLOOKUP(Ventas[[#This Row],[Ship Country]],[1]!Countries[Ship Country],[1]!Countries[Area],"No registrado")</f>
        <v>Nord America</v>
      </c>
      <c r="O3509" s="14" t="str">
        <f>_xlfn.XLOOKUP(Ventas[[#This Row],[Ship Country]],[1]!Countries[Ship Country],[1]!Countries[Continent],"No existe")</f>
        <v>America</v>
      </c>
      <c r="P3509" s="15" t="str">
        <f>_xlfn.XLOOKUP(Ventas[[#This Row],[Category]],[2]!ProdManager[Category],[2]!ProdManager[Prod_Manager])</f>
        <v>Peter Stone</v>
      </c>
      <c r="Q3509" s="15">
        <f>YEAR(Ventas[[#This Row],[Order Date]])</f>
        <v>2016</v>
      </c>
      <c r="R3509" s="15" t="str">
        <f>TEXT(Ventas[[#This Row],[Order Date]],"MMM")</f>
        <v>jun</v>
      </c>
    </row>
    <row r="3510" spans="1:18" x14ac:dyDescent="0.25">
      <c r="A3510" s="4">
        <v>10431</v>
      </c>
      <c r="B3510" s="4" t="s">
        <v>195</v>
      </c>
      <c r="C3510" s="4" t="s">
        <v>35</v>
      </c>
      <c r="D3510" s="4">
        <v>7.6</v>
      </c>
      <c r="E3510" s="4">
        <v>5.0159999999999991</v>
      </c>
      <c r="F3510" s="4">
        <v>30</v>
      </c>
      <c r="G3510" s="4" t="s">
        <v>229</v>
      </c>
      <c r="H3510" s="4" t="s">
        <v>230</v>
      </c>
      <c r="I3510" s="4" t="s">
        <v>194</v>
      </c>
      <c r="J3510" s="5">
        <v>42502</v>
      </c>
      <c r="K3510" s="12">
        <f>Ventas[[#This Row],[Unit Price]]*Ventas[[#This Row],[Quantity]]</f>
        <v>228</v>
      </c>
      <c r="L3510" s="12">
        <f>Ventas[[#This Row],[Unit Cost]]*Ventas[[#This Row],[Quantity]]</f>
        <v>150.47999999999996</v>
      </c>
      <c r="M3510" s="14">
        <f>Ventas[[#This Row],[Ingresos]]-Ventas[[#This Row],[Costes]]</f>
        <v>77.520000000000039</v>
      </c>
      <c r="N3510" s="14" t="str">
        <f>_xlfn.XLOOKUP(Ventas[[#This Row],[Ship Country]],[1]!Countries[Ship Country],[1]!Countries[Area],"No registrado")</f>
        <v>Nord America</v>
      </c>
      <c r="O3510" s="14" t="str">
        <f>_xlfn.XLOOKUP(Ventas[[#This Row],[Ship Country]],[1]!Countries[Ship Country],[1]!Countries[Continent],"No existe")</f>
        <v>America</v>
      </c>
      <c r="P3510" s="15" t="str">
        <f>_xlfn.XLOOKUP(Ventas[[#This Row],[Category]],[2]!ProdManager[Category],[2]!ProdManager[Prod_Manager])</f>
        <v>Lydia Sinn</v>
      </c>
      <c r="Q3510" s="15">
        <f>YEAR(Ventas[[#This Row],[Order Date]])</f>
        <v>2016</v>
      </c>
      <c r="R3510" s="15" t="str">
        <f>TEXT(Ventas[[#This Row],[Order Date]],"MMM")</f>
        <v>may</v>
      </c>
    </row>
    <row r="3511" spans="1:18" x14ac:dyDescent="0.25">
      <c r="A3511" s="6">
        <v>10432</v>
      </c>
      <c r="B3511" s="6" t="s">
        <v>189</v>
      </c>
      <c r="C3511" s="6" t="s">
        <v>35</v>
      </c>
      <c r="D3511" s="6">
        <v>24.9</v>
      </c>
      <c r="E3511" s="6">
        <v>17.180999999999997</v>
      </c>
      <c r="F3511" s="6">
        <v>10</v>
      </c>
      <c r="G3511" s="6" t="s">
        <v>108</v>
      </c>
      <c r="H3511" s="6" t="s">
        <v>109</v>
      </c>
      <c r="I3511" s="6" t="s">
        <v>84</v>
      </c>
      <c r="J3511" s="5">
        <v>42536</v>
      </c>
      <c r="K3511" s="12">
        <f>Ventas[[#This Row],[Unit Price]]*Ventas[[#This Row],[Quantity]]</f>
        <v>249</v>
      </c>
      <c r="L3511" s="12">
        <f>Ventas[[#This Row],[Unit Cost]]*Ventas[[#This Row],[Quantity]]</f>
        <v>171.80999999999997</v>
      </c>
      <c r="M3511" s="14">
        <f>Ventas[[#This Row],[Ingresos]]-Ventas[[#This Row],[Costes]]</f>
        <v>77.190000000000026</v>
      </c>
      <c r="N3511" s="14" t="str">
        <f>_xlfn.XLOOKUP(Ventas[[#This Row],[Ship Country]],[1]!Countries[Ship Country],[1]!Countries[Area],"No registrado")</f>
        <v>Nord America</v>
      </c>
      <c r="O3511" s="14" t="str">
        <f>_xlfn.XLOOKUP(Ventas[[#This Row],[Ship Country]],[1]!Countries[Ship Country],[1]!Countries[Continent],"No existe")</f>
        <v>America</v>
      </c>
      <c r="P3511" s="15" t="str">
        <f>_xlfn.XLOOKUP(Ventas[[#This Row],[Category]],[2]!ProdManager[Category],[2]!ProdManager[Prod_Manager])</f>
        <v>Lydia Sinn</v>
      </c>
      <c r="Q3511" s="15">
        <f>YEAR(Ventas[[#This Row],[Order Date]])</f>
        <v>2016</v>
      </c>
      <c r="R3511" s="15" t="str">
        <f>TEXT(Ventas[[#This Row],[Order Date]],"MMM")</f>
        <v>jun</v>
      </c>
    </row>
    <row r="3512" spans="1:18" x14ac:dyDescent="0.25">
      <c r="A3512" s="4">
        <v>10432</v>
      </c>
      <c r="B3512" s="4" t="s">
        <v>145</v>
      </c>
      <c r="C3512" s="4" t="s">
        <v>46</v>
      </c>
      <c r="D3512" s="4">
        <v>5.9</v>
      </c>
      <c r="E3512" s="4">
        <v>4.7200000000000006</v>
      </c>
      <c r="F3512" s="4">
        <v>40</v>
      </c>
      <c r="G3512" s="4" t="s">
        <v>108</v>
      </c>
      <c r="H3512" s="4" t="s">
        <v>109</v>
      </c>
      <c r="I3512" s="4" t="s">
        <v>84</v>
      </c>
      <c r="J3512" s="5">
        <v>42449</v>
      </c>
      <c r="K3512" s="12">
        <f>Ventas[[#This Row],[Unit Price]]*Ventas[[#This Row],[Quantity]]</f>
        <v>236</v>
      </c>
      <c r="L3512" s="12">
        <f>Ventas[[#This Row],[Unit Cost]]*Ventas[[#This Row],[Quantity]]</f>
        <v>188.8</v>
      </c>
      <c r="M3512" s="14">
        <f>Ventas[[#This Row],[Ingresos]]-Ventas[[#This Row],[Costes]]</f>
        <v>47.199999999999989</v>
      </c>
      <c r="N3512" s="14" t="str">
        <f>_xlfn.XLOOKUP(Ventas[[#This Row],[Ship Country]],[1]!Countries[Ship Country],[1]!Countries[Area],"No registrado")</f>
        <v>Nord America</v>
      </c>
      <c r="O3512" s="14" t="str">
        <f>_xlfn.XLOOKUP(Ventas[[#This Row],[Ship Country]],[1]!Countries[Ship Country],[1]!Countries[Continent],"No existe")</f>
        <v>America</v>
      </c>
      <c r="P3512" s="15" t="str">
        <f>_xlfn.XLOOKUP(Ventas[[#This Row],[Category]],[2]!ProdManager[Category],[2]!ProdManager[Prod_Manager])</f>
        <v>John Matter</v>
      </c>
      <c r="Q3512" s="15">
        <f>YEAR(Ventas[[#This Row],[Order Date]])</f>
        <v>2016</v>
      </c>
      <c r="R3512" s="15" t="str">
        <f>TEXT(Ventas[[#This Row],[Order Date]],"MMM")</f>
        <v>mar</v>
      </c>
    </row>
    <row r="3513" spans="1:18" x14ac:dyDescent="0.25">
      <c r="A3513" s="6">
        <v>10433</v>
      </c>
      <c r="B3513" s="6" t="s">
        <v>86</v>
      </c>
      <c r="C3513" s="6" t="s">
        <v>10</v>
      </c>
      <c r="D3513" s="6">
        <v>30.4</v>
      </c>
      <c r="E3513" s="6">
        <v>24.015999999999998</v>
      </c>
      <c r="F3513" s="6">
        <v>28</v>
      </c>
      <c r="G3513" s="6" t="s">
        <v>196</v>
      </c>
      <c r="H3513" s="6" t="s">
        <v>186</v>
      </c>
      <c r="I3513" s="6" t="s">
        <v>187</v>
      </c>
      <c r="J3513" s="5">
        <v>42404</v>
      </c>
      <c r="K3513" s="12">
        <f>Ventas[[#This Row],[Unit Price]]*Ventas[[#This Row],[Quantity]]</f>
        <v>851.19999999999993</v>
      </c>
      <c r="L3513" s="12">
        <f>Ventas[[#This Row],[Unit Cost]]*Ventas[[#This Row],[Quantity]]</f>
        <v>672.44799999999998</v>
      </c>
      <c r="M3513" s="14">
        <f>Ventas[[#This Row],[Ingresos]]-Ventas[[#This Row],[Costes]]</f>
        <v>178.75199999999995</v>
      </c>
      <c r="N3513" s="14" t="str">
        <f>_xlfn.XLOOKUP(Ventas[[#This Row],[Ship Country]],[1]!Countries[Ship Country],[1]!Countries[Area],"No registrado")</f>
        <v>Sud Europe</v>
      </c>
      <c r="O3513" s="14" t="str">
        <f>_xlfn.XLOOKUP(Ventas[[#This Row],[Ship Country]],[1]!Countries[Ship Country],[1]!Countries[Continent],"No existe")</f>
        <v>Europe</v>
      </c>
      <c r="P3513" s="15" t="str">
        <f>_xlfn.XLOOKUP(Ventas[[#This Row],[Category]],[2]!ProdManager[Category],[2]!ProdManager[Prod_Manager])</f>
        <v>Marc Caine</v>
      </c>
      <c r="Q3513" s="15">
        <f>YEAR(Ventas[[#This Row],[Order Date]])</f>
        <v>2016</v>
      </c>
      <c r="R3513" s="15" t="str">
        <f>TEXT(Ventas[[#This Row],[Order Date]],"MMM")</f>
        <v>feb</v>
      </c>
    </row>
    <row r="3514" spans="1:18" x14ac:dyDescent="0.25">
      <c r="A3514" s="4">
        <v>10434</v>
      </c>
      <c r="B3514" s="4" t="s">
        <v>16</v>
      </c>
      <c r="C3514" s="4" t="s">
        <v>15</v>
      </c>
      <c r="D3514" s="4">
        <v>16.8</v>
      </c>
      <c r="E3514" s="4">
        <v>14.112</v>
      </c>
      <c r="F3514" s="4">
        <v>6</v>
      </c>
      <c r="G3514" s="4" t="s">
        <v>88</v>
      </c>
      <c r="H3514" s="4" t="s">
        <v>89</v>
      </c>
      <c r="I3514" s="4" t="s">
        <v>90</v>
      </c>
      <c r="J3514" s="5">
        <v>42548</v>
      </c>
      <c r="K3514" s="12">
        <f>Ventas[[#This Row],[Unit Price]]*Ventas[[#This Row],[Quantity]]</f>
        <v>100.80000000000001</v>
      </c>
      <c r="L3514" s="12">
        <f>Ventas[[#This Row],[Unit Cost]]*Ventas[[#This Row],[Quantity]]</f>
        <v>84.671999999999997</v>
      </c>
      <c r="M3514" s="14">
        <f>Ventas[[#This Row],[Ingresos]]-Ventas[[#This Row],[Costes]]</f>
        <v>16.128000000000014</v>
      </c>
      <c r="N3514" s="14" t="str">
        <f>_xlfn.XLOOKUP(Ventas[[#This Row],[Ship Country]],[1]!Countries[Ship Country],[1]!Countries[Area],"No registrado")</f>
        <v>Nord Europe</v>
      </c>
      <c r="O3514" s="14" t="str">
        <f>_xlfn.XLOOKUP(Ventas[[#This Row],[Ship Country]],[1]!Countries[Ship Country],[1]!Countries[Continent],"No existe")</f>
        <v>Europe</v>
      </c>
      <c r="P3514" s="15" t="str">
        <f>_xlfn.XLOOKUP(Ventas[[#This Row],[Category]],[2]!ProdManager[Category],[2]!ProdManager[Prod_Manager])</f>
        <v>Peter Stone</v>
      </c>
      <c r="Q3514" s="15">
        <f>YEAR(Ventas[[#This Row],[Order Date]])</f>
        <v>2016</v>
      </c>
      <c r="R3514" s="15" t="str">
        <f>TEXT(Ventas[[#This Row],[Order Date]],"MMM")</f>
        <v>jun</v>
      </c>
    </row>
    <row r="3515" spans="1:18" x14ac:dyDescent="0.25">
      <c r="A3515" s="6">
        <v>10434</v>
      </c>
      <c r="B3515" s="6" t="s">
        <v>101</v>
      </c>
      <c r="C3515" s="6" t="s">
        <v>43</v>
      </c>
      <c r="D3515" s="6">
        <v>14.4</v>
      </c>
      <c r="E3515" s="6">
        <v>12.816000000000001</v>
      </c>
      <c r="F3515" s="6">
        <v>18</v>
      </c>
      <c r="G3515" s="6" t="s">
        <v>88</v>
      </c>
      <c r="H3515" s="6" t="s">
        <v>89</v>
      </c>
      <c r="I3515" s="6" t="s">
        <v>90</v>
      </c>
      <c r="J3515" s="5">
        <v>42643</v>
      </c>
      <c r="K3515" s="12">
        <f>Ventas[[#This Row],[Unit Price]]*Ventas[[#This Row],[Quantity]]</f>
        <v>259.2</v>
      </c>
      <c r="L3515" s="12">
        <f>Ventas[[#This Row],[Unit Cost]]*Ventas[[#This Row],[Quantity]]</f>
        <v>230.68800000000002</v>
      </c>
      <c r="M3515" s="14">
        <f>Ventas[[#This Row],[Ingresos]]-Ventas[[#This Row],[Costes]]</f>
        <v>28.511999999999972</v>
      </c>
      <c r="N3515" s="14" t="str">
        <f>_xlfn.XLOOKUP(Ventas[[#This Row],[Ship Country]],[1]!Countries[Ship Country],[1]!Countries[Area],"No registrado")</f>
        <v>Nord Europe</v>
      </c>
      <c r="O3515" s="14" t="str">
        <f>_xlfn.XLOOKUP(Ventas[[#This Row],[Ship Country]],[1]!Countries[Ship Country],[1]!Countries[Continent],"No existe")</f>
        <v>Europe</v>
      </c>
      <c r="P3515" s="15" t="str">
        <f>_xlfn.XLOOKUP(Ventas[[#This Row],[Category]],[2]!ProdManager[Category],[2]!ProdManager[Prod_Manager])</f>
        <v>John Matter</v>
      </c>
      <c r="Q3515" s="15">
        <f>YEAR(Ventas[[#This Row],[Order Date]])</f>
        <v>2016</v>
      </c>
      <c r="R3515" s="15" t="str">
        <f>TEXT(Ventas[[#This Row],[Order Date]],"MMM")</f>
        <v>sep</v>
      </c>
    </row>
    <row r="3516" spans="1:18" x14ac:dyDescent="0.25">
      <c r="A3516" s="4">
        <v>10435</v>
      </c>
      <c r="B3516" s="4" t="s">
        <v>55</v>
      </c>
      <c r="C3516" s="4" t="s">
        <v>43</v>
      </c>
      <c r="D3516" s="4">
        <v>15.2</v>
      </c>
      <c r="E3516" s="4">
        <v>13.984</v>
      </c>
      <c r="F3516" s="4">
        <v>10</v>
      </c>
      <c r="G3516" s="4" t="s">
        <v>245</v>
      </c>
      <c r="H3516" s="4" t="s">
        <v>148</v>
      </c>
      <c r="I3516" s="4" t="s">
        <v>149</v>
      </c>
      <c r="J3516" s="5">
        <v>42640</v>
      </c>
      <c r="K3516" s="12">
        <f>Ventas[[#This Row],[Unit Price]]*Ventas[[#This Row],[Quantity]]</f>
        <v>152</v>
      </c>
      <c r="L3516" s="12">
        <f>Ventas[[#This Row],[Unit Cost]]*Ventas[[#This Row],[Quantity]]</f>
        <v>139.84</v>
      </c>
      <c r="M3516" s="14">
        <f>Ventas[[#This Row],[Ingresos]]-Ventas[[#This Row],[Costes]]</f>
        <v>12.159999999999997</v>
      </c>
      <c r="N3516" s="14" t="str">
        <f>_xlfn.XLOOKUP(Ventas[[#This Row],[Ship Country]],[1]!Countries[Ship Country],[1]!Countries[Area],"No registrado")</f>
        <v>Nord Europe</v>
      </c>
      <c r="O3516" s="14" t="str">
        <f>_xlfn.XLOOKUP(Ventas[[#This Row],[Ship Country]],[1]!Countries[Ship Country],[1]!Countries[Continent],"No existe")</f>
        <v>Europe</v>
      </c>
      <c r="P3516" s="15" t="str">
        <f>_xlfn.XLOOKUP(Ventas[[#This Row],[Category]],[2]!ProdManager[Category],[2]!ProdManager[Prod_Manager])</f>
        <v>John Matter</v>
      </c>
      <c r="Q3516" s="15">
        <f>YEAR(Ventas[[#This Row],[Order Date]])</f>
        <v>2016</v>
      </c>
      <c r="R3516" s="15" t="str">
        <f>TEXT(Ventas[[#This Row],[Order Date]],"MMM")</f>
        <v>sep</v>
      </c>
    </row>
    <row r="3517" spans="1:18" x14ac:dyDescent="0.25">
      <c r="A3517" s="6">
        <v>10435</v>
      </c>
      <c r="B3517" s="6" t="s">
        <v>32</v>
      </c>
      <c r="C3517" s="6" t="s">
        <v>10</v>
      </c>
      <c r="D3517" s="6">
        <v>16.8</v>
      </c>
      <c r="E3517" s="6">
        <v>12.936000000000002</v>
      </c>
      <c r="F3517" s="6">
        <v>12</v>
      </c>
      <c r="G3517" s="6" t="s">
        <v>245</v>
      </c>
      <c r="H3517" s="6" t="s">
        <v>148</v>
      </c>
      <c r="I3517" s="6" t="s">
        <v>149</v>
      </c>
      <c r="J3517" s="5">
        <v>42590</v>
      </c>
      <c r="K3517" s="12">
        <f>Ventas[[#This Row],[Unit Price]]*Ventas[[#This Row],[Quantity]]</f>
        <v>201.60000000000002</v>
      </c>
      <c r="L3517" s="12">
        <f>Ventas[[#This Row],[Unit Cost]]*Ventas[[#This Row],[Quantity]]</f>
        <v>155.23200000000003</v>
      </c>
      <c r="M3517" s="14">
        <f>Ventas[[#This Row],[Ingresos]]-Ventas[[#This Row],[Costes]]</f>
        <v>46.367999999999995</v>
      </c>
      <c r="N3517" s="14" t="str">
        <f>_xlfn.XLOOKUP(Ventas[[#This Row],[Ship Country]],[1]!Countries[Ship Country],[1]!Countries[Area],"No registrado")</f>
        <v>Nord Europe</v>
      </c>
      <c r="O3517" s="14" t="str">
        <f>_xlfn.XLOOKUP(Ventas[[#This Row],[Ship Country]],[1]!Countries[Ship Country],[1]!Countries[Continent],"No existe")</f>
        <v>Europe</v>
      </c>
      <c r="P3517" s="15" t="str">
        <f>_xlfn.XLOOKUP(Ventas[[#This Row],[Category]],[2]!ProdManager[Category],[2]!ProdManager[Prod_Manager])</f>
        <v>Marc Caine</v>
      </c>
      <c r="Q3517" s="15">
        <f>YEAR(Ventas[[#This Row],[Order Date]])</f>
        <v>2016</v>
      </c>
      <c r="R3517" s="15" t="str">
        <f>TEXT(Ventas[[#This Row],[Order Date]],"MMM")</f>
        <v>ago</v>
      </c>
    </row>
    <row r="3518" spans="1:18" x14ac:dyDescent="0.25">
      <c r="A3518" s="4">
        <v>10435</v>
      </c>
      <c r="B3518" s="4" t="s">
        <v>14</v>
      </c>
      <c r="C3518" s="4" t="s">
        <v>15</v>
      </c>
      <c r="D3518" s="4">
        <v>27.8</v>
      </c>
      <c r="E3518" s="4">
        <v>20.85</v>
      </c>
      <c r="F3518" s="4">
        <v>10</v>
      </c>
      <c r="G3518" s="4" t="s">
        <v>245</v>
      </c>
      <c r="H3518" s="4" t="s">
        <v>148</v>
      </c>
      <c r="I3518" s="4" t="s">
        <v>149</v>
      </c>
      <c r="J3518" s="5">
        <v>42555</v>
      </c>
      <c r="K3518" s="12">
        <f>Ventas[[#This Row],[Unit Price]]*Ventas[[#This Row],[Quantity]]</f>
        <v>278</v>
      </c>
      <c r="L3518" s="12">
        <f>Ventas[[#This Row],[Unit Cost]]*Ventas[[#This Row],[Quantity]]</f>
        <v>208.5</v>
      </c>
      <c r="M3518" s="14">
        <f>Ventas[[#This Row],[Ingresos]]-Ventas[[#This Row],[Costes]]</f>
        <v>69.5</v>
      </c>
      <c r="N3518" s="14" t="str">
        <f>_xlfn.XLOOKUP(Ventas[[#This Row],[Ship Country]],[1]!Countries[Ship Country],[1]!Countries[Area],"No registrado")</f>
        <v>Nord Europe</v>
      </c>
      <c r="O3518" s="14" t="str">
        <f>_xlfn.XLOOKUP(Ventas[[#This Row],[Ship Country]],[1]!Countries[Ship Country],[1]!Countries[Continent],"No existe")</f>
        <v>Europe</v>
      </c>
      <c r="P3518" s="15" t="str">
        <f>_xlfn.XLOOKUP(Ventas[[#This Row],[Category]],[2]!ProdManager[Category],[2]!ProdManager[Prod_Manager])</f>
        <v>Peter Stone</v>
      </c>
      <c r="Q3518" s="15">
        <f>YEAR(Ventas[[#This Row],[Order Date]])</f>
        <v>2016</v>
      </c>
      <c r="R3518" s="15" t="str">
        <f>TEXT(Ventas[[#This Row],[Order Date]],"MMM")</f>
        <v>jul</v>
      </c>
    </row>
    <row r="3519" spans="1:18" x14ac:dyDescent="0.25">
      <c r="A3519" s="6">
        <v>10436</v>
      </c>
      <c r="B3519" s="6" t="s">
        <v>141</v>
      </c>
      <c r="C3519" s="6" t="s">
        <v>29</v>
      </c>
      <c r="D3519" s="6">
        <v>9.6</v>
      </c>
      <c r="E3519" s="6">
        <v>6.8159999999999998</v>
      </c>
      <c r="F3519" s="6">
        <v>5</v>
      </c>
      <c r="G3519" s="6" t="s">
        <v>92</v>
      </c>
      <c r="H3519" s="6" t="s">
        <v>93</v>
      </c>
      <c r="I3519" s="6" t="s">
        <v>13</v>
      </c>
      <c r="J3519" s="5">
        <v>42593</v>
      </c>
      <c r="K3519" s="12">
        <f>Ventas[[#This Row],[Unit Price]]*Ventas[[#This Row],[Quantity]]</f>
        <v>48</v>
      </c>
      <c r="L3519" s="12">
        <f>Ventas[[#This Row],[Unit Cost]]*Ventas[[#This Row],[Quantity]]</f>
        <v>34.08</v>
      </c>
      <c r="M3519" s="14">
        <f>Ventas[[#This Row],[Ingresos]]-Ventas[[#This Row],[Costes]]</f>
        <v>13.920000000000002</v>
      </c>
      <c r="N3519" s="14" t="str">
        <f>_xlfn.XLOOKUP(Ventas[[#This Row],[Ship Country]],[1]!Countries[Ship Country],[1]!Countries[Area],"No registrado")</f>
        <v>Nord Europe</v>
      </c>
      <c r="O3519" s="14" t="str">
        <f>_xlfn.XLOOKUP(Ventas[[#This Row],[Ship Country]],[1]!Countries[Ship Country],[1]!Countries[Continent],"No existe")</f>
        <v>Europe</v>
      </c>
      <c r="P3519" s="15" t="str">
        <f>_xlfn.XLOOKUP(Ventas[[#This Row],[Category]],[2]!ProdManager[Category],[2]!ProdManager[Prod_Manager])</f>
        <v>Peter Stone</v>
      </c>
      <c r="Q3519" s="15">
        <f>YEAR(Ventas[[#This Row],[Order Date]])</f>
        <v>2016</v>
      </c>
      <c r="R3519" s="15" t="str">
        <f>TEXT(Ventas[[#This Row],[Order Date]],"MMM")</f>
        <v>ago</v>
      </c>
    </row>
    <row r="3520" spans="1:18" x14ac:dyDescent="0.25">
      <c r="A3520" s="4">
        <v>10436</v>
      </c>
      <c r="B3520" s="4" t="s">
        <v>129</v>
      </c>
      <c r="C3520" s="4" t="s">
        <v>43</v>
      </c>
      <c r="D3520" s="4">
        <v>6.2</v>
      </c>
      <c r="E3520" s="4">
        <v>5.58</v>
      </c>
      <c r="F3520" s="4">
        <v>24</v>
      </c>
      <c r="G3520" s="4" t="s">
        <v>92</v>
      </c>
      <c r="H3520" s="4" t="s">
        <v>93</v>
      </c>
      <c r="I3520" s="4" t="s">
        <v>13</v>
      </c>
      <c r="J3520" s="5">
        <v>42711</v>
      </c>
      <c r="K3520" s="12">
        <f>Ventas[[#This Row],[Unit Price]]*Ventas[[#This Row],[Quantity]]</f>
        <v>148.80000000000001</v>
      </c>
      <c r="L3520" s="12">
        <f>Ventas[[#This Row],[Unit Cost]]*Ventas[[#This Row],[Quantity]]</f>
        <v>133.92000000000002</v>
      </c>
      <c r="M3520" s="14">
        <f>Ventas[[#This Row],[Ingresos]]-Ventas[[#This Row],[Costes]]</f>
        <v>14.879999999999995</v>
      </c>
      <c r="N3520" s="14" t="str">
        <f>_xlfn.XLOOKUP(Ventas[[#This Row],[Ship Country]],[1]!Countries[Ship Country],[1]!Countries[Area],"No registrado")</f>
        <v>Nord Europe</v>
      </c>
      <c r="O3520" s="14" t="str">
        <f>_xlfn.XLOOKUP(Ventas[[#This Row],[Ship Country]],[1]!Countries[Ship Country],[1]!Countries[Continent],"No existe")</f>
        <v>Europe</v>
      </c>
      <c r="P3520" s="15" t="str">
        <f>_xlfn.XLOOKUP(Ventas[[#This Row],[Category]],[2]!ProdManager[Category],[2]!ProdManager[Prod_Manager])</f>
        <v>John Matter</v>
      </c>
      <c r="Q3520" s="15">
        <f>YEAR(Ventas[[#This Row],[Order Date]])</f>
        <v>2016</v>
      </c>
      <c r="R3520" s="15" t="str">
        <f>TEXT(Ventas[[#This Row],[Order Date]],"MMM")</f>
        <v>dic</v>
      </c>
    </row>
    <row r="3521" spans="1:18" x14ac:dyDescent="0.25">
      <c r="A3521" s="6">
        <v>10436</v>
      </c>
      <c r="B3521" s="6" t="s">
        <v>86</v>
      </c>
      <c r="C3521" s="6" t="s">
        <v>10</v>
      </c>
      <c r="D3521" s="6">
        <v>30.4</v>
      </c>
      <c r="E3521" s="6">
        <v>22.799999999999997</v>
      </c>
      <c r="F3521" s="6">
        <v>40</v>
      </c>
      <c r="G3521" s="6" t="s">
        <v>92</v>
      </c>
      <c r="H3521" s="6" t="s">
        <v>93</v>
      </c>
      <c r="I3521" s="6" t="s">
        <v>13</v>
      </c>
      <c r="J3521" s="5">
        <v>42547</v>
      </c>
      <c r="K3521" s="12">
        <f>Ventas[[#This Row],[Unit Price]]*Ventas[[#This Row],[Quantity]]</f>
        <v>1216</v>
      </c>
      <c r="L3521" s="12">
        <f>Ventas[[#This Row],[Unit Cost]]*Ventas[[#This Row],[Quantity]]</f>
        <v>911.99999999999989</v>
      </c>
      <c r="M3521" s="14">
        <f>Ventas[[#This Row],[Ingresos]]-Ventas[[#This Row],[Costes]]</f>
        <v>304.00000000000011</v>
      </c>
      <c r="N3521" s="14" t="str">
        <f>_xlfn.XLOOKUP(Ventas[[#This Row],[Ship Country]],[1]!Countries[Ship Country],[1]!Countries[Area],"No registrado")</f>
        <v>Nord Europe</v>
      </c>
      <c r="O3521" s="14" t="str">
        <f>_xlfn.XLOOKUP(Ventas[[#This Row],[Ship Country]],[1]!Countries[Ship Country],[1]!Countries[Continent],"No existe")</f>
        <v>Europe</v>
      </c>
      <c r="P3521" s="15" t="str">
        <f>_xlfn.XLOOKUP(Ventas[[#This Row],[Category]],[2]!ProdManager[Category],[2]!ProdManager[Prod_Manager])</f>
        <v>Marc Caine</v>
      </c>
      <c r="Q3521" s="15">
        <f>YEAR(Ventas[[#This Row],[Order Date]])</f>
        <v>2016</v>
      </c>
      <c r="R3521" s="15" t="str">
        <f>TEXT(Ventas[[#This Row],[Order Date]],"MMM")</f>
        <v>jun</v>
      </c>
    </row>
    <row r="3522" spans="1:18" x14ac:dyDescent="0.25">
      <c r="A3522" s="4">
        <v>10436</v>
      </c>
      <c r="B3522" s="4" t="s">
        <v>150</v>
      </c>
      <c r="C3522" s="4" t="s">
        <v>10</v>
      </c>
      <c r="D3522" s="4">
        <v>26.6</v>
      </c>
      <c r="E3522" s="4">
        <v>20.216000000000001</v>
      </c>
      <c r="F3522" s="4">
        <v>30</v>
      </c>
      <c r="G3522" s="4" t="s">
        <v>92</v>
      </c>
      <c r="H3522" s="4" t="s">
        <v>93</v>
      </c>
      <c r="I3522" s="4" t="s">
        <v>13</v>
      </c>
      <c r="J3522" s="5">
        <v>42586</v>
      </c>
      <c r="K3522" s="12">
        <f>Ventas[[#This Row],[Unit Price]]*Ventas[[#This Row],[Quantity]]</f>
        <v>798</v>
      </c>
      <c r="L3522" s="12">
        <f>Ventas[[#This Row],[Unit Cost]]*Ventas[[#This Row],[Quantity]]</f>
        <v>606.48</v>
      </c>
      <c r="M3522" s="14">
        <f>Ventas[[#This Row],[Ingresos]]-Ventas[[#This Row],[Costes]]</f>
        <v>191.51999999999998</v>
      </c>
      <c r="N3522" s="14" t="str">
        <f>_xlfn.XLOOKUP(Ventas[[#This Row],[Ship Country]],[1]!Countries[Ship Country],[1]!Countries[Area],"No registrado")</f>
        <v>Nord Europe</v>
      </c>
      <c r="O3522" s="14" t="str">
        <f>_xlfn.XLOOKUP(Ventas[[#This Row],[Ship Country]],[1]!Countries[Ship Country],[1]!Countries[Continent],"No existe")</f>
        <v>Europe</v>
      </c>
      <c r="P3522" s="15" t="str">
        <f>_xlfn.XLOOKUP(Ventas[[#This Row],[Category]],[2]!ProdManager[Category],[2]!ProdManager[Prod_Manager])</f>
        <v>Marc Caine</v>
      </c>
      <c r="Q3522" s="15">
        <f>YEAR(Ventas[[#This Row],[Order Date]])</f>
        <v>2016</v>
      </c>
      <c r="R3522" s="15" t="str">
        <f>TEXT(Ventas[[#This Row],[Order Date]],"MMM")</f>
        <v>ago</v>
      </c>
    </row>
    <row r="3523" spans="1:18" x14ac:dyDescent="0.25">
      <c r="A3523" s="6">
        <v>10437</v>
      </c>
      <c r="B3523" s="6" t="s">
        <v>58</v>
      </c>
      <c r="C3523" s="6" t="s">
        <v>46</v>
      </c>
      <c r="D3523" s="6">
        <v>26.2</v>
      </c>
      <c r="E3523" s="6">
        <v>20.173999999999999</v>
      </c>
      <c r="F3523" s="6">
        <v>15</v>
      </c>
      <c r="G3523" s="6" t="s">
        <v>95</v>
      </c>
      <c r="H3523" s="6" t="s">
        <v>96</v>
      </c>
      <c r="I3523" s="6" t="s">
        <v>97</v>
      </c>
      <c r="J3523" s="5">
        <v>42726</v>
      </c>
      <c r="K3523" s="12">
        <f>Ventas[[#This Row],[Unit Price]]*Ventas[[#This Row],[Quantity]]</f>
        <v>393</v>
      </c>
      <c r="L3523" s="12">
        <f>Ventas[[#This Row],[Unit Cost]]*Ventas[[#This Row],[Quantity]]</f>
        <v>302.61</v>
      </c>
      <c r="M3523" s="14">
        <f>Ventas[[#This Row],[Ingresos]]-Ventas[[#This Row],[Costes]]</f>
        <v>90.389999999999986</v>
      </c>
      <c r="N3523" s="14" t="str">
        <f>_xlfn.XLOOKUP(Ventas[[#This Row],[Ship Country]],[1]!Countries[Ship Country],[1]!Countries[Area],"No registrado")</f>
        <v>Nord Europe</v>
      </c>
      <c r="O3523" s="14" t="str">
        <f>_xlfn.XLOOKUP(Ventas[[#This Row],[Ship Country]],[1]!Countries[Ship Country],[1]!Countries[Continent],"No existe")</f>
        <v>Europe</v>
      </c>
      <c r="P3523" s="15" t="str">
        <f>_xlfn.XLOOKUP(Ventas[[#This Row],[Category]],[2]!ProdManager[Category],[2]!ProdManager[Prod_Manager])</f>
        <v>John Matter</v>
      </c>
      <c r="Q3523" s="15">
        <f>YEAR(Ventas[[#This Row],[Order Date]])</f>
        <v>2016</v>
      </c>
      <c r="R3523" s="15" t="str">
        <f>TEXT(Ventas[[#This Row],[Order Date]],"MMM")</f>
        <v>dic</v>
      </c>
    </row>
    <row r="3524" spans="1:18" x14ac:dyDescent="0.25">
      <c r="A3524" s="4">
        <v>10438</v>
      </c>
      <c r="B3524" s="4" t="s">
        <v>130</v>
      </c>
      <c r="C3524" s="4" t="s">
        <v>35</v>
      </c>
      <c r="D3524" s="4">
        <v>7.3</v>
      </c>
      <c r="E3524" s="4">
        <v>5.1099999999999994</v>
      </c>
      <c r="F3524" s="4">
        <v>15</v>
      </c>
      <c r="G3524" s="4" t="s">
        <v>19</v>
      </c>
      <c r="H3524" s="4" t="s">
        <v>20</v>
      </c>
      <c r="I3524" s="4" t="s">
        <v>21</v>
      </c>
      <c r="J3524" s="5">
        <v>42726</v>
      </c>
      <c r="K3524" s="12">
        <f>Ventas[[#This Row],[Unit Price]]*Ventas[[#This Row],[Quantity]]</f>
        <v>109.5</v>
      </c>
      <c r="L3524" s="12">
        <f>Ventas[[#This Row],[Unit Cost]]*Ventas[[#This Row],[Quantity]]</f>
        <v>76.649999999999991</v>
      </c>
      <c r="M3524" s="14">
        <f>Ventas[[#This Row],[Ingresos]]-Ventas[[#This Row],[Costes]]</f>
        <v>32.850000000000009</v>
      </c>
      <c r="N3524" s="14" t="str">
        <f>_xlfn.XLOOKUP(Ventas[[#This Row],[Ship Country]],[1]!Countries[Ship Country],[1]!Countries[Area],"No registrado")</f>
        <v>Nord Europe</v>
      </c>
      <c r="O3524" s="14" t="str">
        <f>_xlfn.XLOOKUP(Ventas[[#This Row],[Ship Country]],[1]!Countries[Ship Country],[1]!Countries[Continent],"No existe")</f>
        <v>Europe</v>
      </c>
      <c r="P3524" s="15" t="str">
        <f>_xlfn.XLOOKUP(Ventas[[#This Row],[Category]],[2]!ProdManager[Category],[2]!ProdManager[Prod_Manager])</f>
        <v>Lydia Sinn</v>
      </c>
      <c r="Q3524" s="15">
        <f>YEAR(Ventas[[#This Row],[Order Date]])</f>
        <v>2016</v>
      </c>
      <c r="R3524" s="15" t="str">
        <f>TEXT(Ventas[[#This Row],[Order Date]],"MMM")</f>
        <v>dic</v>
      </c>
    </row>
    <row r="3525" spans="1:18" x14ac:dyDescent="0.25">
      <c r="A3525" s="6">
        <v>10438</v>
      </c>
      <c r="B3525" s="6" t="s">
        <v>140</v>
      </c>
      <c r="C3525" s="6" t="s">
        <v>43</v>
      </c>
      <c r="D3525" s="6">
        <v>11.2</v>
      </c>
      <c r="E3525" s="6">
        <v>10.192</v>
      </c>
      <c r="F3525" s="6">
        <v>20</v>
      </c>
      <c r="G3525" s="6" t="s">
        <v>19</v>
      </c>
      <c r="H3525" s="6" t="s">
        <v>20</v>
      </c>
      <c r="I3525" s="6" t="s">
        <v>21</v>
      </c>
      <c r="J3525" s="5">
        <v>42604</v>
      </c>
      <c r="K3525" s="12">
        <f>Ventas[[#This Row],[Unit Price]]*Ventas[[#This Row],[Quantity]]</f>
        <v>224</v>
      </c>
      <c r="L3525" s="12">
        <f>Ventas[[#This Row],[Unit Cost]]*Ventas[[#This Row],[Quantity]]</f>
        <v>203.84</v>
      </c>
      <c r="M3525" s="14">
        <f>Ventas[[#This Row],[Ingresos]]-Ventas[[#This Row],[Costes]]</f>
        <v>20.159999999999997</v>
      </c>
      <c r="N3525" s="14" t="str">
        <f>_xlfn.XLOOKUP(Ventas[[#This Row],[Ship Country]],[1]!Countries[Ship Country],[1]!Countries[Area],"No registrado")</f>
        <v>Nord Europe</v>
      </c>
      <c r="O3525" s="14" t="str">
        <f>_xlfn.XLOOKUP(Ventas[[#This Row],[Ship Country]],[1]!Countries[Ship Country],[1]!Countries[Continent],"No existe")</f>
        <v>Europe</v>
      </c>
      <c r="P3525" s="15" t="str">
        <f>_xlfn.XLOOKUP(Ventas[[#This Row],[Category]],[2]!ProdManager[Category],[2]!ProdManager[Prod_Manager])</f>
        <v>John Matter</v>
      </c>
      <c r="Q3525" s="15">
        <f>YEAR(Ventas[[#This Row],[Order Date]])</f>
        <v>2016</v>
      </c>
      <c r="R3525" s="15" t="str">
        <f>TEXT(Ventas[[#This Row],[Order Date]],"MMM")</f>
        <v>ago</v>
      </c>
    </row>
    <row r="3526" spans="1:18" x14ac:dyDescent="0.25">
      <c r="A3526" s="4">
        <v>10438</v>
      </c>
      <c r="B3526" s="4" t="s">
        <v>33</v>
      </c>
      <c r="C3526" s="4" t="s">
        <v>10</v>
      </c>
      <c r="D3526" s="4">
        <v>15.6</v>
      </c>
      <c r="E3526" s="4">
        <v>13.103999999999999</v>
      </c>
      <c r="F3526" s="4">
        <v>15</v>
      </c>
      <c r="G3526" s="4" t="s">
        <v>19</v>
      </c>
      <c r="H3526" s="4" t="s">
        <v>20</v>
      </c>
      <c r="I3526" s="4" t="s">
        <v>21</v>
      </c>
      <c r="J3526" s="5">
        <v>42549</v>
      </c>
      <c r="K3526" s="12">
        <f>Ventas[[#This Row],[Unit Price]]*Ventas[[#This Row],[Quantity]]</f>
        <v>234</v>
      </c>
      <c r="L3526" s="12">
        <f>Ventas[[#This Row],[Unit Cost]]*Ventas[[#This Row],[Quantity]]</f>
        <v>196.56</v>
      </c>
      <c r="M3526" s="14">
        <f>Ventas[[#This Row],[Ingresos]]-Ventas[[#This Row],[Costes]]</f>
        <v>37.44</v>
      </c>
      <c r="N3526" s="14" t="str">
        <f>_xlfn.XLOOKUP(Ventas[[#This Row],[Ship Country]],[1]!Countries[Ship Country],[1]!Countries[Area],"No registrado")</f>
        <v>Nord Europe</v>
      </c>
      <c r="O3526" s="14" t="str">
        <f>_xlfn.XLOOKUP(Ventas[[#This Row],[Ship Country]],[1]!Countries[Ship Country],[1]!Countries[Continent],"No existe")</f>
        <v>Europe</v>
      </c>
      <c r="P3526" s="15" t="str">
        <f>_xlfn.XLOOKUP(Ventas[[#This Row],[Category]],[2]!ProdManager[Category],[2]!ProdManager[Prod_Manager])</f>
        <v>Marc Caine</v>
      </c>
      <c r="Q3526" s="15">
        <f>YEAR(Ventas[[#This Row],[Order Date]])</f>
        <v>2016</v>
      </c>
      <c r="R3526" s="15" t="str">
        <f>TEXT(Ventas[[#This Row],[Order Date]],"MMM")</f>
        <v>jun</v>
      </c>
    </row>
    <row r="3527" spans="1:18" x14ac:dyDescent="0.25">
      <c r="A3527" s="6">
        <v>10439</v>
      </c>
      <c r="B3527" s="6" t="s">
        <v>56</v>
      </c>
      <c r="C3527" s="6" t="s">
        <v>35</v>
      </c>
      <c r="D3527" s="6">
        <v>13.9</v>
      </c>
      <c r="E3527" s="6">
        <v>9.0350000000000001</v>
      </c>
      <c r="F3527" s="6">
        <v>16</v>
      </c>
      <c r="G3527" s="6" t="s">
        <v>192</v>
      </c>
      <c r="H3527" s="6" t="s">
        <v>193</v>
      </c>
      <c r="I3527" s="6" t="s">
        <v>194</v>
      </c>
      <c r="J3527" s="5">
        <v>42615</v>
      </c>
      <c r="K3527" s="12">
        <f>Ventas[[#This Row],[Unit Price]]*Ventas[[#This Row],[Quantity]]</f>
        <v>222.4</v>
      </c>
      <c r="L3527" s="12">
        <f>Ventas[[#This Row],[Unit Cost]]*Ventas[[#This Row],[Quantity]]</f>
        <v>144.56</v>
      </c>
      <c r="M3527" s="14">
        <f>Ventas[[#This Row],[Ingresos]]-Ventas[[#This Row],[Costes]]</f>
        <v>77.84</v>
      </c>
      <c r="N3527" s="14" t="str">
        <f>_xlfn.XLOOKUP(Ventas[[#This Row],[Ship Country]],[1]!Countries[Ship Country],[1]!Countries[Area],"No registrado")</f>
        <v>Nord America</v>
      </c>
      <c r="O3527" s="14" t="str">
        <f>_xlfn.XLOOKUP(Ventas[[#This Row],[Ship Country]],[1]!Countries[Ship Country],[1]!Countries[Continent],"No existe")</f>
        <v>America</v>
      </c>
      <c r="P3527" s="15" t="str">
        <f>_xlfn.XLOOKUP(Ventas[[#This Row],[Category]],[2]!ProdManager[Category],[2]!ProdManager[Prod_Manager])</f>
        <v>Lydia Sinn</v>
      </c>
      <c r="Q3527" s="15">
        <f>YEAR(Ventas[[#This Row],[Order Date]])</f>
        <v>2016</v>
      </c>
      <c r="R3527" s="15" t="str">
        <f>TEXT(Ventas[[#This Row],[Order Date]],"MMM")</f>
        <v>sep</v>
      </c>
    </row>
    <row r="3528" spans="1:18" x14ac:dyDescent="0.25">
      <c r="A3528" s="4">
        <v>10439</v>
      </c>
      <c r="B3528" s="4" t="s">
        <v>150</v>
      </c>
      <c r="C3528" s="4" t="s">
        <v>10</v>
      </c>
      <c r="D3528" s="4">
        <v>26.6</v>
      </c>
      <c r="E3528" s="4">
        <v>22.344000000000001</v>
      </c>
      <c r="F3528" s="4">
        <v>6</v>
      </c>
      <c r="G3528" s="4" t="s">
        <v>192</v>
      </c>
      <c r="H3528" s="4" t="s">
        <v>193</v>
      </c>
      <c r="I3528" s="4" t="s">
        <v>194</v>
      </c>
      <c r="J3528" s="5">
        <v>42687</v>
      </c>
      <c r="K3528" s="12">
        <f>Ventas[[#This Row],[Unit Price]]*Ventas[[#This Row],[Quantity]]</f>
        <v>159.60000000000002</v>
      </c>
      <c r="L3528" s="12">
        <f>Ventas[[#This Row],[Unit Cost]]*Ventas[[#This Row],[Quantity]]</f>
        <v>134.06400000000002</v>
      </c>
      <c r="M3528" s="14">
        <f>Ventas[[#This Row],[Ingresos]]-Ventas[[#This Row],[Costes]]</f>
        <v>25.536000000000001</v>
      </c>
      <c r="N3528" s="14" t="str">
        <f>_xlfn.XLOOKUP(Ventas[[#This Row],[Ship Country]],[1]!Countries[Ship Country],[1]!Countries[Area],"No registrado")</f>
        <v>Nord America</v>
      </c>
      <c r="O3528" s="14" t="str">
        <f>_xlfn.XLOOKUP(Ventas[[#This Row],[Ship Country]],[1]!Countries[Ship Country],[1]!Countries[Continent],"No existe")</f>
        <v>America</v>
      </c>
      <c r="P3528" s="15" t="str">
        <f>_xlfn.XLOOKUP(Ventas[[#This Row],[Category]],[2]!ProdManager[Category],[2]!ProdManager[Prod_Manager])</f>
        <v>Marc Caine</v>
      </c>
      <c r="Q3528" s="15">
        <f>YEAR(Ventas[[#This Row],[Order Date]])</f>
        <v>2016</v>
      </c>
      <c r="R3528" s="15" t="str">
        <f>TEXT(Ventas[[#This Row],[Order Date]],"MMM")</f>
        <v>nov</v>
      </c>
    </row>
    <row r="3529" spans="1:18" x14ac:dyDescent="0.25">
      <c r="A3529" s="6">
        <v>10439</v>
      </c>
      <c r="B3529" s="6" t="s">
        <v>50</v>
      </c>
      <c r="C3529" s="6" t="s">
        <v>18</v>
      </c>
      <c r="D3529" s="6">
        <v>8</v>
      </c>
      <c r="E3529" s="6">
        <v>6.24</v>
      </c>
      <c r="F3529" s="6">
        <v>30</v>
      </c>
      <c r="G3529" s="6" t="s">
        <v>192</v>
      </c>
      <c r="H3529" s="6" t="s">
        <v>193</v>
      </c>
      <c r="I3529" s="6" t="s">
        <v>194</v>
      </c>
      <c r="J3529" s="5">
        <v>42647</v>
      </c>
      <c r="K3529" s="12">
        <f>Ventas[[#This Row],[Unit Price]]*Ventas[[#This Row],[Quantity]]</f>
        <v>240</v>
      </c>
      <c r="L3529" s="12">
        <f>Ventas[[#This Row],[Unit Cost]]*Ventas[[#This Row],[Quantity]]</f>
        <v>187.20000000000002</v>
      </c>
      <c r="M3529" s="14">
        <f>Ventas[[#This Row],[Ingresos]]-Ventas[[#This Row],[Costes]]</f>
        <v>52.799999999999983</v>
      </c>
      <c r="N3529" s="14" t="str">
        <f>_xlfn.XLOOKUP(Ventas[[#This Row],[Ship Country]],[1]!Countries[Ship Country],[1]!Countries[Area],"No registrado")</f>
        <v>Nord America</v>
      </c>
      <c r="O3529" s="14" t="str">
        <f>_xlfn.XLOOKUP(Ventas[[#This Row],[Ship Country]],[1]!Countries[Ship Country],[1]!Countries[Continent],"No existe")</f>
        <v>America</v>
      </c>
      <c r="P3529" s="15" t="str">
        <f>_xlfn.XLOOKUP(Ventas[[#This Row],[Category]],[2]!ProdManager[Category],[2]!ProdManager[Prod_Manager])</f>
        <v>Marc Caine</v>
      </c>
      <c r="Q3529" s="15">
        <f>YEAR(Ventas[[#This Row],[Order Date]])</f>
        <v>2016</v>
      </c>
      <c r="R3529" s="15" t="str">
        <f>TEXT(Ventas[[#This Row],[Order Date]],"MMM")</f>
        <v>oct</v>
      </c>
    </row>
    <row r="3530" spans="1:18" x14ac:dyDescent="0.25">
      <c r="A3530" s="4">
        <v>10439</v>
      </c>
      <c r="B3530" s="4" t="s">
        <v>94</v>
      </c>
      <c r="C3530" s="4" t="s">
        <v>15</v>
      </c>
      <c r="D3530" s="4">
        <v>30.4</v>
      </c>
      <c r="E3530" s="4">
        <v>24.32</v>
      </c>
      <c r="F3530" s="4">
        <v>15</v>
      </c>
      <c r="G3530" s="4" t="s">
        <v>192</v>
      </c>
      <c r="H3530" s="4" t="s">
        <v>193</v>
      </c>
      <c r="I3530" s="4" t="s">
        <v>194</v>
      </c>
      <c r="J3530" s="5">
        <v>42415</v>
      </c>
      <c r="K3530" s="12">
        <f>Ventas[[#This Row],[Unit Price]]*Ventas[[#This Row],[Quantity]]</f>
        <v>456</v>
      </c>
      <c r="L3530" s="12">
        <f>Ventas[[#This Row],[Unit Cost]]*Ventas[[#This Row],[Quantity]]</f>
        <v>364.8</v>
      </c>
      <c r="M3530" s="14">
        <f>Ventas[[#This Row],[Ingresos]]-Ventas[[#This Row],[Costes]]</f>
        <v>91.199999999999989</v>
      </c>
      <c r="N3530" s="14" t="str">
        <f>_xlfn.XLOOKUP(Ventas[[#This Row],[Ship Country]],[1]!Countries[Ship Country],[1]!Countries[Area],"No registrado")</f>
        <v>Nord America</v>
      </c>
      <c r="O3530" s="14" t="str">
        <f>_xlfn.XLOOKUP(Ventas[[#This Row],[Ship Country]],[1]!Countries[Ship Country],[1]!Countries[Continent],"No existe")</f>
        <v>America</v>
      </c>
      <c r="P3530" s="15" t="str">
        <f>_xlfn.XLOOKUP(Ventas[[#This Row],[Category]],[2]!ProdManager[Category],[2]!ProdManager[Prod_Manager])</f>
        <v>Peter Stone</v>
      </c>
      <c r="Q3530" s="15">
        <f>YEAR(Ventas[[#This Row],[Order Date]])</f>
        <v>2016</v>
      </c>
      <c r="R3530" s="15" t="str">
        <f>TEXT(Ventas[[#This Row],[Order Date]],"MMM")</f>
        <v>feb</v>
      </c>
    </row>
    <row r="3531" spans="1:18" x14ac:dyDescent="0.25">
      <c r="A3531" s="6">
        <v>10440</v>
      </c>
      <c r="B3531" s="6" t="s">
        <v>55</v>
      </c>
      <c r="C3531" s="6" t="s">
        <v>43</v>
      </c>
      <c r="D3531" s="6">
        <v>15.2</v>
      </c>
      <c r="E3531" s="6">
        <v>13.527999999999999</v>
      </c>
      <c r="F3531" s="6">
        <v>45</v>
      </c>
      <c r="G3531" s="6" t="s">
        <v>182</v>
      </c>
      <c r="H3531" s="6" t="s">
        <v>183</v>
      </c>
      <c r="I3531" s="6" t="s">
        <v>84</v>
      </c>
      <c r="J3531" s="5">
        <v>42503</v>
      </c>
      <c r="K3531" s="12">
        <f>Ventas[[#This Row],[Unit Price]]*Ventas[[#This Row],[Quantity]]</f>
        <v>684</v>
      </c>
      <c r="L3531" s="12">
        <f>Ventas[[#This Row],[Unit Cost]]*Ventas[[#This Row],[Quantity]]</f>
        <v>608.76</v>
      </c>
      <c r="M3531" s="14">
        <f>Ventas[[#This Row],[Ingresos]]-Ventas[[#This Row],[Costes]]</f>
        <v>75.240000000000009</v>
      </c>
      <c r="N3531" s="14" t="str">
        <f>_xlfn.XLOOKUP(Ventas[[#This Row],[Ship Country]],[1]!Countries[Ship Country],[1]!Countries[Area],"No registrado")</f>
        <v>Nord America</v>
      </c>
      <c r="O3531" s="14" t="str">
        <f>_xlfn.XLOOKUP(Ventas[[#This Row],[Ship Country]],[1]!Countries[Ship Country],[1]!Countries[Continent],"No existe")</f>
        <v>America</v>
      </c>
      <c r="P3531" s="15" t="str">
        <f>_xlfn.XLOOKUP(Ventas[[#This Row],[Category]],[2]!ProdManager[Category],[2]!ProdManager[Prod_Manager])</f>
        <v>John Matter</v>
      </c>
      <c r="Q3531" s="15">
        <f>YEAR(Ventas[[#This Row],[Order Date]])</f>
        <v>2016</v>
      </c>
      <c r="R3531" s="15" t="str">
        <f>TEXT(Ventas[[#This Row],[Order Date]],"MMM")</f>
        <v>may</v>
      </c>
    </row>
    <row r="3532" spans="1:18" x14ac:dyDescent="0.25">
      <c r="A3532" s="4">
        <v>10440</v>
      </c>
      <c r="B3532" s="4" t="s">
        <v>56</v>
      </c>
      <c r="C3532" s="4" t="s">
        <v>35</v>
      </c>
      <c r="D3532" s="4">
        <v>13.9</v>
      </c>
      <c r="E3532" s="4">
        <v>9.3129999999999988</v>
      </c>
      <c r="F3532" s="4">
        <v>49</v>
      </c>
      <c r="G3532" s="4" t="s">
        <v>182</v>
      </c>
      <c r="H3532" s="4" t="s">
        <v>183</v>
      </c>
      <c r="I3532" s="4" t="s">
        <v>84</v>
      </c>
      <c r="J3532" s="5">
        <v>42505</v>
      </c>
      <c r="K3532" s="12">
        <f>Ventas[[#This Row],[Unit Price]]*Ventas[[#This Row],[Quantity]]</f>
        <v>681.1</v>
      </c>
      <c r="L3532" s="12">
        <f>Ventas[[#This Row],[Unit Cost]]*Ventas[[#This Row],[Quantity]]</f>
        <v>456.33699999999993</v>
      </c>
      <c r="M3532" s="14">
        <f>Ventas[[#This Row],[Ingresos]]-Ventas[[#This Row],[Costes]]</f>
        <v>224.76300000000009</v>
      </c>
      <c r="N3532" s="14" t="str">
        <f>_xlfn.XLOOKUP(Ventas[[#This Row],[Ship Country]],[1]!Countries[Ship Country],[1]!Countries[Area],"No registrado")</f>
        <v>Nord America</v>
      </c>
      <c r="O3532" s="14" t="str">
        <f>_xlfn.XLOOKUP(Ventas[[#This Row],[Ship Country]],[1]!Countries[Ship Country],[1]!Countries[Continent],"No existe")</f>
        <v>America</v>
      </c>
      <c r="P3532" s="15" t="str">
        <f>_xlfn.XLOOKUP(Ventas[[#This Row],[Category]],[2]!ProdManager[Category],[2]!ProdManager[Prod_Manager])</f>
        <v>Lydia Sinn</v>
      </c>
      <c r="Q3532" s="15">
        <f>YEAR(Ventas[[#This Row],[Order Date]])</f>
        <v>2016</v>
      </c>
      <c r="R3532" s="15" t="str">
        <f>TEXT(Ventas[[#This Row],[Order Date]],"MMM")</f>
        <v>may</v>
      </c>
    </row>
    <row r="3533" spans="1:18" x14ac:dyDescent="0.25">
      <c r="A3533" s="6">
        <v>10440</v>
      </c>
      <c r="B3533" s="6" t="s">
        <v>102</v>
      </c>
      <c r="C3533" s="6" t="s">
        <v>46</v>
      </c>
      <c r="D3533" s="6">
        <v>99</v>
      </c>
      <c r="E3533" s="6">
        <v>77.22</v>
      </c>
      <c r="F3533" s="6">
        <v>24</v>
      </c>
      <c r="G3533" s="6" t="s">
        <v>182</v>
      </c>
      <c r="H3533" s="6" t="s">
        <v>183</v>
      </c>
      <c r="I3533" s="6" t="s">
        <v>84</v>
      </c>
      <c r="J3533" s="5">
        <v>42496</v>
      </c>
      <c r="K3533" s="12">
        <f>Ventas[[#This Row],[Unit Price]]*Ventas[[#This Row],[Quantity]]</f>
        <v>2376</v>
      </c>
      <c r="L3533" s="12">
        <f>Ventas[[#This Row],[Unit Cost]]*Ventas[[#This Row],[Quantity]]</f>
        <v>1853.28</v>
      </c>
      <c r="M3533" s="14">
        <f>Ventas[[#This Row],[Ingresos]]-Ventas[[#This Row],[Costes]]</f>
        <v>522.72</v>
      </c>
      <c r="N3533" s="14" t="str">
        <f>_xlfn.XLOOKUP(Ventas[[#This Row],[Ship Country]],[1]!Countries[Ship Country],[1]!Countries[Area],"No registrado")</f>
        <v>Nord America</v>
      </c>
      <c r="O3533" s="14" t="str">
        <f>_xlfn.XLOOKUP(Ventas[[#This Row],[Ship Country]],[1]!Countries[Ship Country],[1]!Countries[Continent],"No existe")</f>
        <v>America</v>
      </c>
      <c r="P3533" s="15" t="str">
        <f>_xlfn.XLOOKUP(Ventas[[#This Row],[Category]],[2]!ProdManager[Category],[2]!ProdManager[Prod_Manager])</f>
        <v>John Matter</v>
      </c>
      <c r="Q3533" s="15">
        <f>YEAR(Ventas[[#This Row],[Order Date]])</f>
        <v>2016</v>
      </c>
      <c r="R3533" s="15" t="str">
        <f>TEXT(Ventas[[#This Row],[Order Date]],"MMM")</f>
        <v>may</v>
      </c>
    </row>
    <row r="3534" spans="1:18" x14ac:dyDescent="0.25">
      <c r="A3534" s="4">
        <v>10440</v>
      </c>
      <c r="B3534" s="4" t="s">
        <v>239</v>
      </c>
      <c r="C3534" s="4" t="s">
        <v>24</v>
      </c>
      <c r="D3534" s="4">
        <v>22.8</v>
      </c>
      <c r="E3534" s="4">
        <v>18.468000000000004</v>
      </c>
      <c r="F3534" s="4">
        <v>90</v>
      </c>
      <c r="G3534" s="4" t="s">
        <v>182</v>
      </c>
      <c r="H3534" s="4" t="s">
        <v>183</v>
      </c>
      <c r="I3534" s="4" t="s">
        <v>84</v>
      </c>
      <c r="J3534" s="5">
        <v>42402</v>
      </c>
      <c r="K3534" s="12">
        <f>Ventas[[#This Row],[Unit Price]]*Ventas[[#This Row],[Quantity]]</f>
        <v>2052</v>
      </c>
      <c r="L3534" s="12">
        <f>Ventas[[#This Row],[Unit Cost]]*Ventas[[#This Row],[Quantity]]</f>
        <v>1662.1200000000003</v>
      </c>
      <c r="M3534" s="14">
        <f>Ventas[[#This Row],[Ingresos]]-Ventas[[#This Row],[Costes]]</f>
        <v>389.87999999999965</v>
      </c>
      <c r="N3534" s="14" t="str">
        <f>_xlfn.XLOOKUP(Ventas[[#This Row],[Ship Country]],[1]!Countries[Ship Country],[1]!Countries[Area],"No registrado")</f>
        <v>Nord America</v>
      </c>
      <c r="O3534" s="14" t="str">
        <f>_xlfn.XLOOKUP(Ventas[[#This Row],[Ship Country]],[1]!Countries[Ship Country],[1]!Countries[Continent],"No existe")</f>
        <v>America</v>
      </c>
      <c r="P3534" s="15" t="str">
        <f>_xlfn.XLOOKUP(Ventas[[#This Row],[Category]],[2]!ProdManager[Category],[2]!ProdManager[Prod_Manager])</f>
        <v>Lydia Sinn</v>
      </c>
      <c r="Q3534" s="15">
        <f>YEAR(Ventas[[#This Row],[Order Date]])</f>
        <v>2016</v>
      </c>
      <c r="R3534" s="15" t="str">
        <f>TEXT(Ventas[[#This Row],[Order Date]],"MMM")</f>
        <v>feb</v>
      </c>
    </row>
    <row r="3535" spans="1:18" x14ac:dyDescent="0.25">
      <c r="A3535" s="6">
        <v>10441</v>
      </c>
      <c r="B3535" s="6" t="s">
        <v>62</v>
      </c>
      <c r="C3535" s="6" t="s">
        <v>35</v>
      </c>
      <c r="D3535" s="6">
        <v>35.1</v>
      </c>
      <c r="E3535" s="6">
        <v>24.218999999999998</v>
      </c>
      <c r="F3535" s="6">
        <v>50</v>
      </c>
      <c r="G3535" s="6" t="s">
        <v>164</v>
      </c>
      <c r="H3535" s="6" t="s">
        <v>165</v>
      </c>
      <c r="I3535" s="6" t="s">
        <v>84</v>
      </c>
      <c r="J3535" s="5">
        <v>42473</v>
      </c>
      <c r="K3535" s="12">
        <f>Ventas[[#This Row],[Unit Price]]*Ventas[[#This Row],[Quantity]]</f>
        <v>1755</v>
      </c>
      <c r="L3535" s="12">
        <f>Ventas[[#This Row],[Unit Cost]]*Ventas[[#This Row],[Quantity]]</f>
        <v>1210.9499999999998</v>
      </c>
      <c r="M3535" s="14">
        <f>Ventas[[#This Row],[Ingresos]]-Ventas[[#This Row],[Costes]]</f>
        <v>544.05000000000018</v>
      </c>
      <c r="N3535" s="14" t="str">
        <f>_xlfn.XLOOKUP(Ventas[[#This Row],[Ship Country]],[1]!Countries[Ship Country],[1]!Countries[Area],"No registrado")</f>
        <v>Nord America</v>
      </c>
      <c r="O3535" s="14" t="str">
        <f>_xlfn.XLOOKUP(Ventas[[#This Row],[Ship Country]],[1]!Countries[Ship Country],[1]!Countries[Continent],"No existe")</f>
        <v>America</v>
      </c>
      <c r="P3535" s="15" t="str">
        <f>_xlfn.XLOOKUP(Ventas[[#This Row],[Category]],[2]!ProdManager[Category],[2]!ProdManager[Prod_Manager])</f>
        <v>Lydia Sinn</v>
      </c>
      <c r="Q3535" s="15">
        <f>YEAR(Ventas[[#This Row],[Order Date]])</f>
        <v>2016</v>
      </c>
      <c r="R3535" s="15" t="str">
        <f>TEXT(Ventas[[#This Row],[Order Date]],"MMM")</f>
        <v>abr</v>
      </c>
    </row>
    <row r="3536" spans="1:18" x14ac:dyDescent="0.25">
      <c r="A3536" s="4">
        <v>10442</v>
      </c>
      <c r="B3536" s="4" t="s">
        <v>16</v>
      </c>
      <c r="C3536" s="4" t="s">
        <v>15</v>
      </c>
      <c r="D3536" s="4">
        <v>16.8</v>
      </c>
      <c r="E3536" s="4">
        <v>14.112</v>
      </c>
      <c r="F3536" s="4">
        <v>30</v>
      </c>
      <c r="G3536" s="4" t="s">
        <v>66</v>
      </c>
      <c r="H3536" s="4" t="s">
        <v>67</v>
      </c>
      <c r="I3536" s="4" t="s">
        <v>68</v>
      </c>
      <c r="J3536" s="5">
        <v>42376</v>
      </c>
      <c r="K3536" s="12">
        <f>Ventas[[#This Row],[Unit Price]]*Ventas[[#This Row],[Quantity]]</f>
        <v>504</v>
      </c>
      <c r="L3536" s="12">
        <f>Ventas[[#This Row],[Unit Cost]]*Ventas[[#This Row],[Quantity]]</f>
        <v>423.36</v>
      </c>
      <c r="M3536" s="14">
        <f>Ventas[[#This Row],[Ingresos]]-Ventas[[#This Row],[Costes]]</f>
        <v>80.639999999999986</v>
      </c>
      <c r="N3536" s="14" t="str">
        <f>_xlfn.XLOOKUP(Ventas[[#This Row],[Ship Country]],[1]!Countries[Ship Country],[1]!Countries[Area],"No registrado")</f>
        <v>Nord Europe</v>
      </c>
      <c r="O3536" s="14" t="str">
        <f>_xlfn.XLOOKUP(Ventas[[#This Row],[Ship Country]],[1]!Countries[Ship Country],[1]!Countries[Continent],"No existe")</f>
        <v>Europe</v>
      </c>
      <c r="P3536" s="15" t="str">
        <f>_xlfn.XLOOKUP(Ventas[[#This Row],[Category]],[2]!ProdManager[Category],[2]!ProdManager[Prod_Manager])</f>
        <v>Peter Stone</v>
      </c>
      <c r="Q3536" s="15">
        <f>YEAR(Ventas[[#This Row],[Order Date]])</f>
        <v>2016</v>
      </c>
      <c r="R3536" s="15" t="str">
        <f>TEXT(Ventas[[#This Row],[Order Date]],"MMM")</f>
        <v>ene</v>
      </c>
    </row>
    <row r="3537" spans="1:18" x14ac:dyDescent="0.25">
      <c r="A3537" s="6">
        <v>10442</v>
      </c>
      <c r="B3537" s="6" t="s">
        <v>145</v>
      </c>
      <c r="C3537" s="6" t="s">
        <v>46</v>
      </c>
      <c r="D3537" s="6">
        <v>5.9</v>
      </c>
      <c r="E3537" s="6">
        <v>4.6610000000000005</v>
      </c>
      <c r="F3537" s="6">
        <v>80</v>
      </c>
      <c r="G3537" s="6" t="s">
        <v>66</v>
      </c>
      <c r="H3537" s="6" t="s">
        <v>67</v>
      </c>
      <c r="I3537" s="6" t="s">
        <v>68</v>
      </c>
      <c r="J3537" s="5">
        <v>42468</v>
      </c>
      <c r="K3537" s="12">
        <f>Ventas[[#This Row],[Unit Price]]*Ventas[[#This Row],[Quantity]]</f>
        <v>472</v>
      </c>
      <c r="L3537" s="12">
        <f>Ventas[[#This Row],[Unit Cost]]*Ventas[[#This Row],[Quantity]]</f>
        <v>372.88000000000005</v>
      </c>
      <c r="M3537" s="14">
        <f>Ventas[[#This Row],[Ingresos]]-Ventas[[#This Row],[Costes]]</f>
        <v>99.119999999999948</v>
      </c>
      <c r="N3537" s="14" t="str">
        <f>_xlfn.XLOOKUP(Ventas[[#This Row],[Ship Country]],[1]!Countries[Ship Country],[1]!Countries[Area],"No registrado")</f>
        <v>Nord Europe</v>
      </c>
      <c r="O3537" s="14" t="str">
        <f>_xlfn.XLOOKUP(Ventas[[#This Row],[Ship Country]],[1]!Countries[Ship Country],[1]!Countries[Continent],"No existe")</f>
        <v>Europe</v>
      </c>
      <c r="P3537" s="15" t="str">
        <f>_xlfn.XLOOKUP(Ventas[[#This Row],[Category]],[2]!ProdManager[Category],[2]!ProdManager[Prod_Manager])</f>
        <v>John Matter</v>
      </c>
      <c r="Q3537" s="15">
        <f>YEAR(Ventas[[#This Row],[Order Date]])</f>
        <v>2016</v>
      </c>
      <c r="R3537" s="15" t="str">
        <f>TEXT(Ventas[[#This Row],[Order Date]],"MMM")</f>
        <v>abr</v>
      </c>
    </row>
    <row r="3538" spans="1:18" x14ac:dyDescent="0.25">
      <c r="A3538" s="4">
        <v>10442</v>
      </c>
      <c r="B3538" s="4" t="s">
        <v>159</v>
      </c>
      <c r="C3538" s="4" t="s">
        <v>24</v>
      </c>
      <c r="D3538" s="4">
        <v>13.6</v>
      </c>
      <c r="E3538" s="4">
        <v>10.608000000000001</v>
      </c>
      <c r="F3538" s="4">
        <v>60</v>
      </c>
      <c r="G3538" s="4" t="s">
        <v>66</v>
      </c>
      <c r="H3538" s="4" t="s">
        <v>67</v>
      </c>
      <c r="I3538" s="4" t="s">
        <v>68</v>
      </c>
      <c r="J3538" s="5">
        <v>42684</v>
      </c>
      <c r="K3538" s="12">
        <f>Ventas[[#This Row],[Unit Price]]*Ventas[[#This Row],[Quantity]]</f>
        <v>816</v>
      </c>
      <c r="L3538" s="12">
        <f>Ventas[[#This Row],[Unit Cost]]*Ventas[[#This Row],[Quantity]]</f>
        <v>636.48</v>
      </c>
      <c r="M3538" s="14">
        <f>Ventas[[#This Row],[Ingresos]]-Ventas[[#This Row],[Costes]]</f>
        <v>179.51999999999998</v>
      </c>
      <c r="N3538" s="14" t="str">
        <f>_xlfn.XLOOKUP(Ventas[[#This Row],[Ship Country]],[1]!Countries[Ship Country],[1]!Countries[Area],"No registrado")</f>
        <v>Nord Europe</v>
      </c>
      <c r="O3538" s="14" t="str">
        <f>_xlfn.XLOOKUP(Ventas[[#This Row],[Ship Country]],[1]!Countries[Ship Country],[1]!Countries[Continent],"No existe")</f>
        <v>Europe</v>
      </c>
      <c r="P3538" s="15" t="str">
        <f>_xlfn.XLOOKUP(Ventas[[#This Row],[Category]],[2]!ProdManager[Category],[2]!ProdManager[Prod_Manager])</f>
        <v>Lydia Sinn</v>
      </c>
      <c r="Q3538" s="15">
        <f>YEAR(Ventas[[#This Row],[Order Date]])</f>
        <v>2016</v>
      </c>
      <c r="R3538" s="15" t="str">
        <f>TEXT(Ventas[[#This Row],[Order Date]],"MMM")</f>
        <v>nov</v>
      </c>
    </row>
    <row r="3539" spans="1:18" x14ac:dyDescent="0.25">
      <c r="A3539" s="6">
        <v>10443</v>
      </c>
      <c r="B3539" s="6" t="s">
        <v>16</v>
      </c>
      <c r="C3539" s="6" t="s">
        <v>15</v>
      </c>
      <c r="D3539" s="6">
        <v>16.8</v>
      </c>
      <c r="E3539" s="6">
        <v>12.600000000000001</v>
      </c>
      <c r="F3539" s="6">
        <v>6</v>
      </c>
      <c r="G3539" s="6" t="s">
        <v>143</v>
      </c>
      <c r="H3539" s="6" t="s">
        <v>144</v>
      </c>
      <c r="I3539" s="6" t="s">
        <v>116</v>
      </c>
      <c r="J3539" s="5">
        <v>42510</v>
      </c>
      <c r="K3539" s="12">
        <f>Ventas[[#This Row],[Unit Price]]*Ventas[[#This Row],[Quantity]]</f>
        <v>100.80000000000001</v>
      </c>
      <c r="L3539" s="12">
        <f>Ventas[[#This Row],[Unit Cost]]*Ventas[[#This Row],[Quantity]]</f>
        <v>75.600000000000009</v>
      </c>
      <c r="M3539" s="14">
        <f>Ventas[[#This Row],[Ingresos]]-Ventas[[#This Row],[Costes]]</f>
        <v>25.200000000000003</v>
      </c>
      <c r="N3539" s="14" t="str">
        <f>_xlfn.XLOOKUP(Ventas[[#This Row],[Ship Country]],[1]!Countries[Ship Country],[1]!Countries[Area],"No registrado")</f>
        <v>Sud Europe</v>
      </c>
      <c r="O3539" s="14" t="str">
        <f>_xlfn.XLOOKUP(Ventas[[#This Row],[Ship Country]],[1]!Countries[Ship Country],[1]!Countries[Continent],"No existe")</f>
        <v>Europe</v>
      </c>
      <c r="P3539" s="15" t="str">
        <f>_xlfn.XLOOKUP(Ventas[[#This Row],[Category]],[2]!ProdManager[Category],[2]!ProdManager[Prod_Manager])</f>
        <v>Peter Stone</v>
      </c>
      <c r="Q3539" s="15">
        <f>YEAR(Ventas[[#This Row],[Order Date]])</f>
        <v>2016</v>
      </c>
      <c r="R3539" s="15" t="str">
        <f>TEXT(Ventas[[#This Row],[Order Date]],"MMM")</f>
        <v>may</v>
      </c>
    </row>
    <row r="3540" spans="1:18" x14ac:dyDescent="0.25">
      <c r="A3540" s="4">
        <v>10443</v>
      </c>
      <c r="B3540" s="4" t="s">
        <v>121</v>
      </c>
      <c r="C3540" s="4" t="s">
        <v>18</v>
      </c>
      <c r="D3540" s="4">
        <v>36.4</v>
      </c>
      <c r="E3540" s="4">
        <v>28.027999999999999</v>
      </c>
      <c r="F3540" s="4">
        <v>12</v>
      </c>
      <c r="G3540" s="4" t="s">
        <v>143</v>
      </c>
      <c r="H3540" s="4" t="s">
        <v>144</v>
      </c>
      <c r="I3540" s="4" t="s">
        <v>116</v>
      </c>
      <c r="J3540" s="5">
        <v>42591</v>
      </c>
      <c r="K3540" s="12">
        <f>Ventas[[#This Row],[Unit Price]]*Ventas[[#This Row],[Quantity]]</f>
        <v>436.79999999999995</v>
      </c>
      <c r="L3540" s="12">
        <f>Ventas[[#This Row],[Unit Cost]]*Ventas[[#This Row],[Quantity]]</f>
        <v>336.33600000000001</v>
      </c>
      <c r="M3540" s="14">
        <f>Ventas[[#This Row],[Ingresos]]-Ventas[[#This Row],[Costes]]</f>
        <v>100.46399999999994</v>
      </c>
      <c r="N3540" s="14" t="str">
        <f>_xlfn.XLOOKUP(Ventas[[#This Row],[Ship Country]],[1]!Countries[Ship Country],[1]!Countries[Area],"No registrado")</f>
        <v>Sud Europe</v>
      </c>
      <c r="O3540" s="14" t="str">
        <f>_xlfn.XLOOKUP(Ventas[[#This Row],[Ship Country]],[1]!Countries[Ship Country],[1]!Countries[Continent],"No existe")</f>
        <v>Europe</v>
      </c>
      <c r="P3540" s="15" t="str">
        <f>_xlfn.XLOOKUP(Ventas[[#This Row],[Category]],[2]!ProdManager[Category],[2]!ProdManager[Prod_Manager])</f>
        <v>Marc Caine</v>
      </c>
      <c r="Q3540" s="15">
        <f>YEAR(Ventas[[#This Row],[Order Date]])</f>
        <v>2016</v>
      </c>
      <c r="R3540" s="15" t="str">
        <f>TEXT(Ventas[[#This Row],[Order Date]],"MMM")</f>
        <v>ago</v>
      </c>
    </row>
    <row r="3541" spans="1:18" x14ac:dyDescent="0.25">
      <c r="A3541" s="6">
        <v>10444</v>
      </c>
      <c r="B3541" s="6" t="s">
        <v>91</v>
      </c>
      <c r="C3541" s="6" t="s">
        <v>46</v>
      </c>
      <c r="D3541" s="6">
        <v>31.2</v>
      </c>
      <c r="E3541" s="6">
        <v>23.712</v>
      </c>
      <c r="F3541" s="6">
        <v>10</v>
      </c>
      <c r="G3541" s="6" t="s">
        <v>123</v>
      </c>
      <c r="H3541" s="6" t="s">
        <v>124</v>
      </c>
      <c r="I3541" s="6" t="s">
        <v>90</v>
      </c>
      <c r="J3541" s="5">
        <v>42511</v>
      </c>
      <c r="K3541" s="12">
        <f>Ventas[[#This Row],[Unit Price]]*Ventas[[#This Row],[Quantity]]</f>
        <v>312</v>
      </c>
      <c r="L3541" s="12">
        <f>Ventas[[#This Row],[Unit Cost]]*Ventas[[#This Row],[Quantity]]</f>
        <v>237.12</v>
      </c>
      <c r="M3541" s="14">
        <f>Ventas[[#This Row],[Ingresos]]-Ventas[[#This Row],[Costes]]</f>
        <v>74.88</v>
      </c>
      <c r="N3541" s="14" t="str">
        <f>_xlfn.XLOOKUP(Ventas[[#This Row],[Ship Country]],[1]!Countries[Ship Country],[1]!Countries[Area],"No registrado")</f>
        <v>Nord Europe</v>
      </c>
      <c r="O3541" s="14" t="str">
        <f>_xlfn.XLOOKUP(Ventas[[#This Row],[Ship Country]],[1]!Countries[Ship Country],[1]!Countries[Continent],"No existe")</f>
        <v>Europe</v>
      </c>
      <c r="P3541" s="15" t="str">
        <f>_xlfn.XLOOKUP(Ventas[[#This Row],[Category]],[2]!ProdManager[Category],[2]!ProdManager[Prod_Manager])</f>
        <v>John Matter</v>
      </c>
      <c r="Q3541" s="15">
        <f>YEAR(Ventas[[#This Row],[Order Date]])</f>
        <v>2016</v>
      </c>
      <c r="R3541" s="15" t="str">
        <f>TEXT(Ventas[[#This Row],[Order Date]],"MMM")</f>
        <v>may</v>
      </c>
    </row>
    <row r="3542" spans="1:18" x14ac:dyDescent="0.25">
      <c r="A3542" s="4">
        <v>10444</v>
      </c>
      <c r="B3542" s="4" t="s">
        <v>189</v>
      </c>
      <c r="C3542" s="4" t="s">
        <v>35</v>
      </c>
      <c r="D3542" s="4">
        <v>24.9</v>
      </c>
      <c r="E3542" s="4">
        <v>16.433999999999997</v>
      </c>
      <c r="F3542" s="4">
        <v>15</v>
      </c>
      <c r="G3542" s="4" t="s">
        <v>123</v>
      </c>
      <c r="H3542" s="4" t="s">
        <v>124</v>
      </c>
      <c r="I3542" s="4" t="s">
        <v>90</v>
      </c>
      <c r="J3542" s="5">
        <v>42532</v>
      </c>
      <c r="K3542" s="12">
        <f>Ventas[[#This Row],[Unit Price]]*Ventas[[#This Row],[Quantity]]</f>
        <v>373.5</v>
      </c>
      <c r="L3542" s="12">
        <f>Ventas[[#This Row],[Unit Cost]]*Ventas[[#This Row],[Quantity]]</f>
        <v>246.50999999999996</v>
      </c>
      <c r="M3542" s="14">
        <f>Ventas[[#This Row],[Ingresos]]-Ventas[[#This Row],[Costes]]</f>
        <v>126.99000000000004</v>
      </c>
      <c r="N3542" s="14" t="str">
        <f>_xlfn.XLOOKUP(Ventas[[#This Row],[Ship Country]],[1]!Countries[Ship Country],[1]!Countries[Area],"No registrado")</f>
        <v>Nord Europe</v>
      </c>
      <c r="O3542" s="14" t="str">
        <f>_xlfn.XLOOKUP(Ventas[[#This Row],[Ship Country]],[1]!Countries[Ship Country],[1]!Countries[Continent],"No existe")</f>
        <v>Europe</v>
      </c>
      <c r="P3542" s="15" t="str">
        <f>_xlfn.XLOOKUP(Ventas[[#This Row],[Category]],[2]!ProdManager[Category],[2]!ProdManager[Prod_Manager])</f>
        <v>Lydia Sinn</v>
      </c>
      <c r="Q3542" s="15">
        <f>YEAR(Ventas[[#This Row],[Order Date]])</f>
        <v>2016</v>
      </c>
      <c r="R3542" s="15" t="str">
        <f>TEXT(Ventas[[#This Row],[Order Date]],"MMM")</f>
        <v>jun</v>
      </c>
    </row>
    <row r="3543" spans="1:18" x14ac:dyDescent="0.25">
      <c r="A3543" s="6">
        <v>10444</v>
      </c>
      <c r="B3543" s="6" t="s">
        <v>81</v>
      </c>
      <c r="C3543" s="6" t="s">
        <v>43</v>
      </c>
      <c r="D3543" s="6">
        <v>14.4</v>
      </c>
      <c r="E3543" s="6">
        <v>13.248000000000001</v>
      </c>
      <c r="F3543" s="6">
        <v>8</v>
      </c>
      <c r="G3543" s="6" t="s">
        <v>123</v>
      </c>
      <c r="H3543" s="6" t="s">
        <v>124</v>
      </c>
      <c r="I3543" s="6" t="s">
        <v>90</v>
      </c>
      <c r="J3543" s="5">
        <v>42580</v>
      </c>
      <c r="K3543" s="12">
        <f>Ventas[[#This Row],[Unit Price]]*Ventas[[#This Row],[Quantity]]</f>
        <v>115.2</v>
      </c>
      <c r="L3543" s="12">
        <f>Ventas[[#This Row],[Unit Cost]]*Ventas[[#This Row],[Quantity]]</f>
        <v>105.98400000000001</v>
      </c>
      <c r="M3543" s="14">
        <f>Ventas[[#This Row],[Ingresos]]-Ventas[[#This Row],[Costes]]</f>
        <v>9.215999999999994</v>
      </c>
      <c r="N3543" s="14" t="str">
        <f>_xlfn.XLOOKUP(Ventas[[#This Row],[Ship Country]],[1]!Countries[Ship Country],[1]!Countries[Area],"No registrado")</f>
        <v>Nord Europe</v>
      </c>
      <c r="O3543" s="14" t="str">
        <f>_xlfn.XLOOKUP(Ventas[[#This Row],[Ship Country]],[1]!Countries[Ship Country],[1]!Countries[Continent],"No existe")</f>
        <v>Europe</v>
      </c>
      <c r="P3543" s="15" t="str">
        <f>_xlfn.XLOOKUP(Ventas[[#This Row],[Category]],[2]!ProdManager[Category],[2]!ProdManager[Prod_Manager])</f>
        <v>John Matter</v>
      </c>
      <c r="Q3543" s="15">
        <f>YEAR(Ventas[[#This Row],[Order Date]])</f>
        <v>2016</v>
      </c>
      <c r="R3543" s="15" t="str">
        <f>TEXT(Ventas[[#This Row],[Order Date]],"MMM")</f>
        <v>jul</v>
      </c>
    </row>
    <row r="3544" spans="1:18" x14ac:dyDescent="0.25">
      <c r="A3544" s="4">
        <v>10444</v>
      </c>
      <c r="B3544" s="4" t="s">
        <v>28</v>
      </c>
      <c r="C3544" s="4" t="s">
        <v>29</v>
      </c>
      <c r="D3544" s="4">
        <v>7.7</v>
      </c>
      <c r="E3544" s="4">
        <v>5.6980000000000004</v>
      </c>
      <c r="F3544" s="4">
        <v>30</v>
      </c>
      <c r="G3544" s="4" t="s">
        <v>123</v>
      </c>
      <c r="H3544" s="4" t="s">
        <v>124</v>
      </c>
      <c r="I3544" s="4" t="s">
        <v>90</v>
      </c>
      <c r="J3544" s="5">
        <v>42495</v>
      </c>
      <c r="K3544" s="12">
        <f>Ventas[[#This Row],[Unit Price]]*Ventas[[#This Row],[Quantity]]</f>
        <v>231</v>
      </c>
      <c r="L3544" s="12">
        <f>Ventas[[#This Row],[Unit Cost]]*Ventas[[#This Row],[Quantity]]</f>
        <v>170.94</v>
      </c>
      <c r="M3544" s="14">
        <f>Ventas[[#This Row],[Ingresos]]-Ventas[[#This Row],[Costes]]</f>
        <v>60.06</v>
      </c>
      <c r="N3544" s="14" t="str">
        <f>_xlfn.XLOOKUP(Ventas[[#This Row],[Ship Country]],[1]!Countries[Ship Country],[1]!Countries[Area],"No registrado")</f>
        <v>Nord Europe</v>
      </c>
      <c r="O3544" s="14" t="str">
        <f>_xlfn.XLOOKUP(Ventas[[#This Row],[Ship Country]],[1]!Countries[Ship Country],[1]!Countries[Continent],"No existe")</f>
        <v>Europe</v>
      </c>
      <c r="P3544" s="15" t="str">
        <f>_xlfn.XLOOKUP(Ventas[[#This Row],[Category]],[2]!ProdManager[Category],[2]!ProdManager[Prod_Manager])</f>
        <v>Peter Stone</v>
      </c>
      <c r="Q3544" s="15">
        <f>YEAR(Ventas[[#This Row],[Order Date]])</f>
        <v>2016</v>
      </c>
      <c r="R3544" s="15" t="str">
        <f>TEXT(Ventas[[#This Row],[Order Date]],"MMM")</f>
        <v>may</v>
      </c>
    </row>
    <row r="3545" spans="1:18" x14ac:dyDescent="0.25">
      <c r="A3545" s="6">
        <v>10445</v>
      </c>
      <c r="B3545" s="6" t="s">
        <v>42</v>
      </c>
      <c r="C3545" s="6" t="s">
        <v>43</v>
      </c>
      <c r="D3545" s="6">
        <v>14.4</v>
      </c>
      <c r="E3545" s="6">
        <v>12.96</v>
      </c>
      <c r="F3545" s="6">
        <v>6</v>
      </c>
      <c r="G3545" s="6" t="s">
        <v>123</v>
      </c>
      <c r="H3545" s="6" t="s">
        <v>124</v>
      </c>
      <c r="I3545" s="6" t="s">
        <v>90</v>
      </c>
      <c r="J3545" s="5">
        <v>42583</v>
      </c>
      <c r="K3545" s="12">
        <f>Ventas[[#This Row],[Unit Price]]*Ventas[[#This Row],[Quantity]]</f>
        <v>86.4</v>
      </c>
      <c r="L3545" s="12">
        <f>Ventas[[#This Row],[Unit Cost]]*Ventas[[#This Row],[Quantity]]</f>
        <v>77.760000000000005</v>
      </c>
      <c r="M3545" s="14">
        <f>Ventas[[#This Row],[Ingresos]]-Ventas[[#This Row],[Costes]]</f>
        <v>8.64</v>
      </c>
      <c r="N3545" s="14" t="str">
        <f>_xlfn.XLOOKUP(Ventas[[#This Row],[Ship Country]],[1]!Countries[Ship Country],[1]!Countries[Area],"No registrado")</f>
        <v>Nord Europe</v>
      </c>
      <c r="O3545" s="14" t="str">
        <f>_xlfn.XLOOKUP(Ventas[[#This Row],[Ship Country]],[1]!Countries[Ship Country],[1]!Countries[Continent],"No existe")</f>
        <v>Europe</v>
      </c>
      <c r="P3545" s="15" t="str">
        <f>_xlfn.XLOOKUP(Ventas[[#This Row],[Category]],[2]!ProdManager[Category],[2]!ProdManager[Prod_Manager])</f>
        <v>John Matter</v>
      </c>
      <c r="Q3545" s="15">
        <f>YEAR(Ventas[[#This Row],[Order Date]])</f>
        <v>2016</v>
      </c>
      <c r="R3545" s="15" t="str">
        <f>TEXT(Ventas[[#This Row],[Order Date]],"MMM")</f>
        <v>ago</v>
      </c>
    </row>
    <row r="3546" spans="1:18" x14ac:dyDescent="0.25">
      <c r="A3546" s="4">
        <v>10445</v>
      </c>
      <c r="B3546" s="4" t="s">
        <v>145</v>
      </c>
      <c r="C3546" s="4" t="s">
        <v>46</v>
      </c>
      <c r="D3546" s="4">
        <v>5.9</v>
      </c>
      <c r="E3546" s="4">
        <v>4.6610000000000005</v>
      </c>
      <c r="F3546" s="4">
        <v>15</v>
      </c>
      <c r="G3546" s="4" t="s">
        <v>123</v>
      </c>
      <c r="H3546" s="4" t="s">
        <v>124</v>
      </c>
      <c r="I3546" s="4" t="s">
        <v>90</v>
      </c>
      <c r="J3546" s="5">
        <v>42583</v>
      </c>
      <c r="K3546" s="12">
        <f>Ventas[[#This Row],[Unit Price]]*Ventas[[#This Row],[Quantity]]</f>
        <v>88.5</v>
      </c>
      <c r="L3546" s="12">
        <f>Ventas[[#This Row],[Unit Cost]]*Ventas[[#This Row],[Quantity]]</f>
        <v>69.915000000000006</v>
      </c>
      <c r="M3546" s="14">
        <f>Ventas[[#This Row],[Ingresos]]-Ventas[[#This Row],[Costes]]</f>
        <v>18.584999999999994</v>
      </c>
      <c r="N3546" s="14" t="str">
        <f>_xlfn.XLOOKUP(Ventas[[#This Row],[Ship Country]],[1]!Countries[Ship Country],[1]!Countries[Area],"No registrado")</f>
        <v>Nord Europe</v>
      </c>
      <c r="O3546" s="14" t="str">
        <f>_xlfn.XLOOKUP(Ventas[[#This Row],[Ship Country]],[1]!Countries[Ship Country],[1]!Countries[Continent],"No existe")</f>
        <v>Europe</v>
      </c>
      <c r="P3546" s="15" t="str">
        <f>_xlfn.XLOOKUP(Ventas[[#This Row],[Category]],[2]!ProdManager[Category],[2]!ProdManager[Prod_Manager])</f>
        <v>John Matter</v>
      </c>
      <c r="Q3546" s="15">
        <f>YEAR(Ventas[[#This Row],[Order Date]])</f>
        <v>2016</v>
      </c>
      <c r="R3546" s="15" t="str">
        <f>TEXT(Ventas[[#This Row],[Order Date]],"MMM")</f>
        <v>ago</v>
      </c>
    </row>
    <row r="3547" spans="1:18" x14ac:dyDescent="0.25">
      <c r="A3547" s="6">
        <v>10446</v>
      </c>
      <c r="B3547" s="6" t="s">
        <v>130</v>
      </c>
      <c r="C3547" s="6" t="s">
        <v>35</v>
      </c>
      <c r="D3547" s="6">
        <v>7.3</v>
      </c>
      <c r="E3547" s="6">
        <v>5.1099999999999994</v>
      </c>
      <c r="F3547" s="6">
        <v>12</v>
      </c>
      <c r="G3547" s="6" t="s">
        <v>19</v>
      </c>
      <c r="H3547" s="6" t="s">
        <v>20</v>
      </c>
      <c r="I3547" s="6" t="s">
        <v>21</v>
      </c>
      <c r="J3547" s="5">
        <v>42719</v>
      </c>
      <c r="K3547" s="12">
        <f>Ventas[[#This Row],[Unit Price]]*Ventas[[#This Row],[Quantity]]</f>
        <v>87.6</v>
      </c>
      <c r="L3547" s="12">
        <f>Ventas[[#This Row],[Unit Cost]]*Ventas[[#This Row],[Quantity]]</f>
        <v>61.319999999999993</v>
      </c>
      <c r="M3547" s="14">
        <f>Ventas[[#This Row],[Ingresos]]-Ventas[[#This Row],[Costes]]</f>
        <v>26.28</v>
      </c>
      <c r="N3547" s="14" t="str">
        <f>_xlfn.XLOOKUP(Ventas[[#This Row],[Ship Country]],[1]!Countries[Ship Country],[1]!Countries[Area],"No registrado")</f>
        <v>Nord Europe</v>
      </c>
      <c r="O3547" s="14" t="str">
        <f>_xlfn.XLOOKUP(Ventas[[#This Row],[Ship Country]],[1]!Countries[Ship Country],[1]!Countries[Continent],"No existe")</f>
        <v>Europe</v>
      </c>
      <c r="P3547" s="15" t="str">
        <f>_xlfn.XLOOKUP(Ventas[[#This Row],[Category]],[2]!ProdManager[Category],[2]!ProdManager[Prod_Manager])</f>
        <v>Lydia Sinn</v>
      </c>
      <c r="Q3547" s="15">
        <f>YEAR(Ventas[[#This Row],[Order Date]])</f>
        <v>2016</v>
      </c>
      <c r="R3547" s="15" t="str">
        <f>TEXT(Ventas[[#This Row],[Order Date]],"MMM")</f>
        <v>dic</v>
      </c>
    </row>
    <row r="3548" spans="1:18" x14ac:dyDescent="0.25">
      <c r="A3548" s="4">
        <v>10446</v>
      </c>
      <c r="B3548" s="4" t="s">
        <v>51</v>
      </c>
      <c r="C3548" s="4" t="s">
        <v>43</v>
      </c>
      <c r="D3548" s="4">
        <v>3.6</v>
      </c>
      <c r="E3548" s="4">
        <v>3.1680000000000001</v>
      </c>
      <c r="F3548" s="4">
        <v>20</v>
      </c>
      <c r="G3548" s="4" t="s">
        <v>19</v>
      </c>
      <c r="H3548" s="4" t="s">
        <v>20</v>
      </c>
      <c r="I3548" s="4" t="s">
        <v>21</v>
      </c>
      <c r="J3548" s="5">
        <v>42411</v>
      </c>
      <c r="K3548" s="12">
        <f>Ventas[[#This Row],[Unit Price]]*Ventas[[#This Row],[Quantity]]</f>
        <v>72</v>
      </c>
      <c r="L3548" s="12">
        <f>Ventas[[#This Row],[Unit Cost]]*Ventas[[#This Row],[Quantity]]</f>
        <v>63.36</v>
      </c>
      <c r="M3548" s="14">
        <f>Ventas[[#This Row],[Ingresos]]-Ventas[[#This Row],[Costes]]</f>
        <v>8.64</v>
      </c>
      <c r="N3548" s="14" t="str">
        <f>_xlfn.XLOOKUP(Ventas[[#This Row],[Ship Country]],[1]!Countries[Ship Country],[1]!Countries[Area],"No registrado")</f>
        <v>Nord Europe</v>
      </c>
      <c r="O3548" s="14" t="str">
        <f>_xlfn.XLOOKUP(Ventas[[#This Row],[Ship Country]],[1]!Countries[Ship Country],[1]!Countries[Continent],"No existe")</f>
        <v>Europe</v>
      </c>
      <c r="P3548" s="15" t="str">
        <f>_xlfn.XLOOKUP(Ventas[[#This Row],[Category]],[2]!ProdManager[Category],[2]!ProdManager[Prod_Manager])</f>
        <v>John Matter</v>
      </c>
      <c r="Q3548" s="15">
        <f>YEAR(Ventas[[#This Row],[Order Date]])</f>
        <v>2016</v>
      </c>
      <c r="R3548" s="15" t="str">
        <f>TEXT(Ventas[[#This Row],[Order Date]],"MMM")</f>
        <v>feb</v>
      </c>
    </row>
    <row r="3549" spans="1:18" x14ac:dyDescent="0.25">
      <c r="A3549" s="6">
        <v>10446</v>
      </c>
      <c r="B3549" s="6" t="s">
        <v>44</v>
      </c>
      <c r="C3549" s="6" t="s">
        <v>15</v>
      </c>
      <c r="D3549" s="6">
        <v>10</v>
      </c>
      <c r="E3549" s="6">
        <v>8.2000000000000011</v>
      </c>
      <c r="F3549" s="6">
        <v>3</v>
      </c>
      <c r="G3549" s="6" t="s">
        <v>19</v>
      </c>
      <c r="H3549" s="6" t="s">
        <v>20</v>
      </c>
      <c r="I3549" s="6" t="s">
        <v>21</v>
      </c>
      <c r="J3549" s="5">
        <v>42573</v>
      </c>
      <c r="K3549" s="12">
        <f>Ventas[[#This Row],[Unit Price]]*Ventas[[#This Row],[Quantity]]</f>
        <v>30</v>
      </c>
      <c r="L3549" s="12">
        <f>Ventas[[#This Row],[Unit Cost]]*Ventas[[#This Row],[Quantity]]</f>
        <v>24.6</v>
      </c>
      <c r="M3549" s="14">
        <f>Ventas[[#This Row],[Ingresos]]-Ventas[[#This Row],[Costes]]</f>
        <v>5.3999999999999986</v>
      </c>
      <c r="N3549" s="14" t="str">
        <f>_xlfn.XLOOKUP(Ventas[[#This Row],[Ship Country]],[1]!Countries[Ship Country],[1]!Countries[Area],"No registrado")</f>
        <v>Nord Europe</v>
      </c>
      <c r="O3549" s="14" t="str">
        <f>_xlfn.XLOOKUP(Ventas[[#This Row],[Ship Country]],[1]!Countries[Ship Country],[1]!Countries[Continent],"No existe")</f>
        <v>Europe</v>
      </c>
      <c r="P3549" s="15" t="str">
        <f>_xlfn.XLOOKUP(Ventas[[#This Row],[Category]],[2]!ProdManager[Category],[2]!ProdManager[Prod_Manager])</f>
        <v>Peter Stone</v>
      </c>
      <c r="Q3549" s="15">
        <f>YEAR(Ventas[[#This Row],[Order Date]])</f>
        <v>2016</v>
      </c>
      <c r="R3549" s="15" t="str">
        <f>TEXT(Ventas[[#This Row],[Order Date]],"MMM")</f>
        <v>jul</v>
      </c>
    </row>
    <row r="3550" spans="1:18" x14ac:dyDescent="0.25">
      <c r="A3550" s="4">
        <v>10248</v>
      </c>
      <c r="B3550" s="4" t="s">
        <v>9</v>
      </c>
      <c r="C3550" s="4" t="s">
        <v>10</v>
      </c>
      <c r="D3550" s="4">
        <v>9.8000000000000007</v>
      </c>
      <c r="E3550" s="4">
        <v>7.7420000000000009</v>
      </c>
      <c r="F3550" s="4">
        <v>10</v>
      </c>
      <c r="G3550" s="4" t="s">
        <v>11</v>
      </c>
      <c r="H3550" s="4" t="s">
        <v>12</v>
      </c>
      <c r="I3550" s="4" t="s">
        <v>13</v>
      </c>
      <c r="J3550" s="5">
        <v>42377</v>
      </c>
      <c r="K3550" s="12">
        <f>Ventas[[#This Row],[Unit Price]]*Ventas[[#This Row],[Quantity]]</f>
        <v>98</v>
      </c>
      <c r="L3550" s="12">
        <f>Ventas[[#This Row],[Unit Cost]]*Ventas[[#This Row],[Quantity]]</f>
        <v>77.420000000000016</v>
      </c>
      <c r="M3550" s="14">
        <f>Ventas[[#This Row],[Ingresos]]-Ventas[[#This Row],[Costes]]</f>
        <v>20.579999999999984</v>
      </c>
      <c r="N3550" s="14" t="str">
        <f>_xlfn.XLOOKUP(Ventas[[#This Row],[Ship Country]],[1]!Countries[Ship Country],[1]!Countries[Area],"No registrado")</f>
        <v>Nord Europe</v>
      </c>
      <c r="O3550" s="14" t="str">
        <f>_xlfn.XLOOKUP(Ventas[[#This Row],[Ship Country]],[1]!Countries[Ship Country],[1]!Countries[Continent],"No existe")</f>
        <v>Europe</v>
      </c>
      <c r="P3550" s="15" t="str">
        <f>_xlfn.XLOOKUP(Ventas[[#This Row],[Category]],[2]!ProdManager[Category],[2]!ProdManager[Prod_Manager])</f>
        <v>Marc Caine</v>
      </c>
      <c r="Q3550" s="15">
        <f>YEAR(Ventas[[#This Row],[Order Date]])</f>
        <v>2016</v>
      </c>
      <c r="R3550" s="15" t="str">
        <f>TEXT(Ventas[[#This Row],[Order Date]],"MMM")</f>
        <v>ene</v>
      </c>
    </row>
    <row r="3551" spans="1:18" x14ac:dyDescent="0.25">
      <c r="A3551" s="6">
        <v>10248</v>
      </c>
      <c r="B3551" s="6" t="s">
        <v>14</v>
      </c>
      <c r="C3551" s="6" t="s">
        <v>15</v>
      </c>
      <c r="D3551" s="6">
        <v>34.799999999999997</v>
      </c>
      <c r="E3551" s="6">
        <v>28.883999999999997</v>
      </c>
      <c r="F3551" s="6">
        <v>50</v>
      </c>
      <c r="G3551" s="6" t="s">
        <v>11</v>
      </c>
      <c r="H3551" s="6" t="s">
        <v>12</v>
      </c>
      <c r="I3551" s="6" t="s">
        <v>13</v>
      </c>
      <c r="J3551" s="5">
        <v>42607</v>
      </c>
      <c r="K3551" s="12">
        <f>Ventas[[#This Row],[Unit Price]]*Ventas[[#This Row],[Quantity]]</f>
        <v>1739.9999999999998</v>
      </c>
      <c r="L3551" s="12">
        <f>Ventas[[#This Row],[Unit Cost]]*Ventas[[#This Row],[Quantity]]</f>
        <v>1444.1999999999998</v>
      </c>
      <c r="M3551" s="14">
        <f>Ventas[[#This Row],[Ingresos]]-Ventas[[#This Row],[Costes]]</f>
        <v>295.79999999999995</v>
      </c>
      <c r="N3551" s="14" t="str">
        <f>_xlfn.XLOOKUP(Ventas[[#This Row],[Ship Country]],[1]!Countries[Ship Country],[1]!Countries[Area],"No registrado")</f>
        <v>Nord Europe</v>
      </c>
      <c r="O3551" s="14" t="str">
        <f>_xlfn.XLOOKUP(Ventas[[#This Row],[Ship Country]],[1]!Countries[Ship Country],[1]!Countries[Continent],"No existe")</f>
        <v>Europe</v>
      </c>
      <c r="P3551" s="15" t="str">
        <f>_xlfn.XLOOKUP(Ventas[[#This Row],[Category]],[2]!ProdManager[Category],[2]!ProdManager[Prod_Manager])</f>
        <v>Peter Stone</v>
      </c>
      <c r="Q3551" s="15">
        <f>YEAR(Ventas[[#This Row],[Order Date]])</f>
        <v>2016</v>
      </c>
      <c r="R3551" s="15" t="str">
        <f>TEXT(Ventas[[#This Row],[Order Date]],"MMM")</f>
        <v>ago</v>
      </c>
    </row>
    <row r="3552" spans="1:18" x14ac:dyDescent="0.25">
      <c r="A3552" s="4">
        <v>10248</v>
      </c>
      <c r="B3552" s="4" t="s">
        <v>16</v>
      </c>
      <c r="C3552" s="4" t="s">
        <v>15</v>
      </c>
      <c r="D3552" s="4">
        <v>14</v>
      </c>
      <c r="E3552" s="4">
        <v>11.62</v>
      </c>
      <c r="F3552" s="4">
        <v>12</v>
      </c>
      <c r="G3552" s="4" t="s">
        <v>11</v>
      </c>
      <c r="H3552" s="4" t="s">
        <v>12</v>
      </c>
      <c r="I3552" s="4" t="s">
        <v>13</v>
      </c>
      <c r="J3552" s="5">
        <v>42397</v>
      </c>
      <c r="K3552" s="12">
        <f>Ventas[[#This Row],[Unit Price]]*Ventas[[#This Row],[Quantity]]</f>
        <v>168</v>
      </c>
      <c r="L3552" s="12">
        <f>Ventas[[#This Row],[Unit Cost]]*Ventas[[#This Row],[Quantity]]</f>
        <v>139.44</v>
      </c>
      <c r="M3552" s="14">
        <f>Ventas[[#This Row],[Ingresos]]-Ventas[[#This Row],[Costes]]</f>
        <v>28.560000000000002</v>
      </c>
      <c r="N3552" s="14" t="str">
        <f>_xlfn.XLOOKUP(Ventas[[#This Row],[Ship Country]],[1]!Countries[Ship Country],[1]!Countries[Area],"No registrado")</f>
        <v>Nord Europe</v>
      </c>
      <c r="O3552" s="14" t="str">
        <f>_xlfn.XLOOKUP(Ventas[[#This Row],[Ship Country]],[1]!Countries[Ship Country],[1]!Countries[Continent],"No existe")</f>
        <v>Europe</v>
      </c>
      <c r="P3552" s="15" t="str">
        <f>_xlfn.XLOOKUP(Ventas[[#This Row],[Category]],[2]!ProdManager[Category],[2]!ProdManager[Prod_Manager])</f>
        <v>Peter Stone</v>
      </c>
      <c r="Q3552" s="15">
        <f>YEAR(Ventas[[#This Row],[Order Date]])</f>
        <v>2016</v>
      </c>
      <c r="R3552" s="15" t="str">
        <f>TEXT(Ventas[[#This Row],[Order Date]],"MMM")</f>
        <v>ene</v>
      </c>
    </row>
    <row r="3553" spans="1:18" x14ac:dyDescent="0.25">
      <c r="A3553" s="6">
        <v>10249</v>
      </c>
      <c r="B3553" s="6" t="s">
        <v>17</v>
      </c>
      <c r="C3553" s="6" t="s">
        <v>18</v>
      </c>
      <c r="D3553" s="6">
        <v>18.600000000000001</v>
      </c>
      <c r="E3553" s="6">
        <v>14.694000000000003</v>
      </c>
      <c r="F3553" s="6">
        <v>90</v>
      </c>
      <c r="G3553" s="6" t="s">
        <v>19</v>
      </c>
      <c r="H3553" s="6" t="s">
        <v>20</v>
      </c>
      <c r="I3553" s="6" t="s">
        <v>21</v>
      </c>
      <c r="J3553" s="5">
        <v>42525</v>
      </c>
      <c r="K3553" s="12">
        <f>Ventas[[#This Row],[Unit Price]]*Ventas[[#This Row],[Quantity]]</f>
        <v>1674.0000000000002</v>
      </c>
      <c r="L3553" s="12">
        <f>Ventas[[#This Row],[Unit Cost]]*Ventas[[#This Row],[Quantity]]</f>
        <v>1322.4600000000003</v>
      </c>
      <c r="M3553" s="14">
        <f>Ventas[[#This Row],[Ingresos]]-Ventas[[#This Row],[Costes]]</f>
        <v>351.53999999999996</v>
      </c>
      <c r="N3553" s="14" t="str">
        <f>_xlfn.XLOOKUP(Ventas[[#This Row],[Ship Country]],[1]!Countries[Ship Country],[1]!Countries[Area],"No registrado")</f>
        <v>Nord Europe</v>
      </c>
      <c r="O3553" s="14" t="str">
        <f>_xlfn.XLOOKUP(Ventas[[#This Row],[Ship Country]],[1]!Countries[Ship Country],[1]!Countries[Continent],"No existe")</f>
        <v>Europe</v>
      </c>
      <c r="P3553" s="15" t="str">
        <f>_xlfn.XLOOKUP(Ventas[[#This Row],[Category]],[2]!ProdManager[Category],[2]!ProdManager[Prod_Manager])</f>
        <v>Marc Caine</v>
      </c>
      <c r="Q3553" s="15">
        <f>YEAR(Ventas[[#This Row],[Order Date]])</f>
        <v>2016</v>
      </c>
      <c r="R3553" s="15" t="str">
        <f>TEXT(Ventas[[#This Row],[Order Date]],"MMM")</f>
        <v>jun</v>
      </c>
    </row>
    <row r="3554" spans="1:18" x14ac:dyDescent="0.25">
      <c r="A3554" s="4">
        <v>10249</v>
      </c>
      <c r="B3554" s="4" t="s">
        <v>22</v>
      </c>
      <c r="C3554" s="4" t="s">
        <v>18</v>
      </c>
      <c r="D3554" s="4">
        <v>42.4</v>
      </c>
      <c r="E3554" s="4">
        <v>34.768000000000001</v>
      </c>
      <c r="F3554" s="4">
        <v>40</v>
      </c>
      <c r="G3554" s="4" t="s">
        <v>19</v>
      </c>
      <c r="H3554" s="4" t="s">
        <v>20</v>
      </c>
      <c r="I3554" s="4" t="s">
        <v>21</v>
      </c>
      <c r="J3554" s="5">
        <v>42729</v>
      </c>
      <c r="K3554" s="12">
        <f>Ventas[[#This Row],[Unit Price]]*Ventas[[#This Row],[Quantity]]</f>
        <v>1696</v>
      </c>
      <c r="L3554" s="12">
        <f>Ventas[[#This Row],[Unit Cost]]*Ventas[[#This Row],[Quantity]]</f>
        <v>1390.72</v>
      </c>
      <c r="M3554" s="14">
        <f>Ventas[[#This Row],[Ingresos]]-Ventas[[#This Row],[Costes]]</f>
        <v>305.27999999999997</v>
      </c>
      <c r="N3554" s="14" t="str">
        <f>_xlfn.XLOOKUP(Ventas[[#This Row],[Ship Country]],[1]!Countries[Ship Country],[1]!Countries[Area],"No registrado")</f>
        <v>Nord Europe</v>
      </c>
      <c r="O3554" s="14" t="str">
        <f>_xlfn.XLOOKUP(Ventas[[#This Row],[Ship Country]],[1]!Countries[Ship Country],[1]!Countries[Continent],"No existe")</f>
        <v>Europe</v>
      </c>
      <c r="P3554" s="15" t="str">
        <f>_xlfn.XLOOKUP(Ventas[[#This Row],[Category]],[2]!ProdManager[Category],[2]!ProdManager[Prod_Manager])</f>
        <v>Marc Caine</v>
      </c>
      <c r="Q3554" s="15">
        <f>YEAR(Ventas[[#This Row],[Order Date]])</f>
        <v>2016</v>
      </c>
      <c r="R3554" s="15" t="str">
        <f>TEXT(Ventas[[#This Row],[Order Date]],"MMM")</f>
        <v>dic</v>
      </c>
    </row>
    <row r="3555" spans="1:18" x14ac:dyDescent="0.25">
      <c r="A3555" s="6">
        <v>10250</v>
      </c>
      <c r="B3555" s="6" t="s">
        <v>23</v>
      </c>
      <c r="C3555" s="6" t="s">
        <v>24</v>
      </c>
      <c r="D3555" s="6">
        <v>16.8</v>
      </c>
      <c r="E3555" s="6">
        <v>12.600000000000001</v>
      </c>
      <c r="F3555" s="6">
        <v>15</v>
      </c>
      <c r="G3555" s="6" t="s">
        <v>25</v>
      </c>
      <c r="H3555" s="6" t="s">
        <v>26</v>
      </c>
      <c r="I3555" s="6" t="s">
        <v>27</v>
      </c>
      <c r="J3555" s="5">
        <v>42608</v>
      </c>
      <c r="K3555" s="12">
        <f>Ventas[[#This Row],[Unit Price]]*Ventas[[#This Row],[Quantity]]</f>
        <v>252</v>
      </c>
      <c r="L3555" s="12">
        <f>Ventas[[#This Row],[Unit Cost]]*Ventas[[#This Row],[Quantity]]</f>
        <v>189.00000000000003</v>
      </c>
      <c r="M3555" s="14">
        <f>Ventas[[#This Row],[Ingresos]]-Ventas[[#This Row],[Costes]]</f>
        <v>62.999999999999972</v>
      </c>
      <c r="N3555" s="14" t="str">
        <f>_xlfn.XLOOKUP(Ventas[[#This Row],[Ship Country]],[1]!Countries[Ship Country],[1]!Countries[Area],"No registrado")</f>
        <v>Sud America</v>
      </c>
      <c r="O3555" s="14" t="str">
        <f>_xlfn.XLOOKUP(Ventas[[#This Row],[Ship Country]],[1]!Countries[Ship Country],[1]!Countries[Continent],"No existe")</f>
        <v>America</v>
      </c>
      <c r="P3555" s="15" t="str">
        <f>_xlfn.XLOOKUP(Ventas[[#This Row],[Category]],[2]!ProdManager[Category],[2]!ProdManager[Prod_Manager])</f>
        <v>Lydia Sinn</v>
      </c>
      <c r="Q3555" s="15">
        <f>YEAR(Ventas[[#This Row],[Order Date]])</f>
        <v>2016</v>
      </c>
      <c r="R3555" s="15" t="str">
        <f>TEXT(Ventas[[#This Row],[Order Date]],"MMM")</f>
        <v>ago</v>
      </c>
    </row>
    <row r="3556" spans="1:18" x14ac:dyDescent="0.25">
      <c r="A3556" s="4">
        <v>10250</v>
      </c>
      <c r="B3556" s="4" t="s">
        <v>28</v>
      </c>
      <c r="C3556" s="4" t="s">
        <v>29</v>
      </c>
      <c r="D3556" s="4">
        <v>7.7</v>
      </c>
      <c r="E3556" s="4">
        <v>5.4669999999999996</v>
      </c>
      <c r="F3556" s="4">
        <v>10</v>
      </c>
      <c r="G3556" s="4" t="s">
        <v>25</v>
      </c>
      <c r="H3556" s="4" t="s">
        <v>26</v>
      </c>
      <c r="I3556" s="4" t="s">
        <v>27</v>
      </c>
      <c r="J3556" s="5">
        <v>42541</v>
      </c>
      <c r="K3556" s="12">
        <f>Ventas[[#This Row],[Unit Price]]*Ventas[[#This Row],[Quantity]]</f>
        <v>77</v>
      </c>
      <c r="L3556" s="12">
        <f>Ventas[[#This Row],[Unit Cost]]*Ventas[[#This Row],[Quantity]]</f>
        <v>54.669999999999995</v>
      </c>
      <c r="M3556" s="14">
        <f>Ventas[[#This Row],[Ingresos]]-Ventas[[#This Row],[Costes]]</f>
        <v>22.330000000000005</v>
      </c>
      <c r="N3556" s="14" t="str">
        <f>_xlfn.XLOOKUP(Ventas[[#This Row],[Ship Country]],[1]!Countries[Ship Country],[1]!Countries[Area],"No registrado")</f>
        <v>Sud America</v>
      </c>
      <c r="O3556" s="14" t="str">
        <f>_xlfn.XLOOKUP(Ventas[[#This Row],[Ship Country]],[1]!Countries[Ship Country],[1]!Countries[Continent],"No existe")</f>
        <v>America</v>
      </c>
      <c r="P3556" s="15" t="str">
        <f>_xlfn.XLOOKUP(Ventas[[#This Row],[Category]],[2]!ProdManager[Category],[2]!ProdManager[Prod_Manager])</f>
        <v>Peter Stone</v>
      </c>
      <c r="Q3556" s="15">
        <f>YEAR(Ventas[[#This Row],[Order Date]])</f>
        <v>2016</v>
      </c>
      <c r="R3556" s="15" t="str">
        <f>TEXT(Ventas[[#This Row],[Order Date]],"MMM")</f>
        <v>jun</v>
      </c>
    </row>
    <row r="3557" spans="1:18" x14ac:dyDescent="0.25">
      <c r="A3557" s="6">
        <v>10250</v>
      </c>
      <c r="B3557" s="6" t="s">
        <v>22</v>
      </c>
      <c r="C3557" s="6" t="s">
        <v>18</v>
      </c>
      <c r="D3557" s="6">
        <v>42.4</v>
      </c>
      <c r="E3557" s="6">
        <v>33.92</v>
      </c>
      <c r="F3557" s="6">
        <v>35</v>
      </c>
      <c r="G3557" s="6" t="s">
        <v>25</v>
      </c>
      <c r="H3557" s="6" t="s">
        <v>26</v>
      </c>
      <c r="I3557" s="6" t="s">
        <v>27</v>
      </c>
      <c r="J3557" s="5">
        <v>42581</v>
      </c>
      <c r="K3557" s="12">
        <f>Ventas[[#This Row],[Unit Price]]*Ventas[[#This Row],[Quantity]]</f>
        <v>1484</v>
      </c>
      <c r="L3557" s="12">
        <f>Ventas[[#This Row],[Unit Cost]]*Ventas[[#This Row],[Quantity]]</f>
        <v>1187.2</v>
      </c>
      <c r="M3557" s="14">
        <f>Ventas[[#This Row],[Ingresos]]-Ventas[[#This Row],[Costes]]</f>
        <v>296.79999999999995</v>
      </c>
      <c r="N3557" s="14" t="str">
        <f>_xlfn.XLOOKUP(Ventas[[#This Row],[Ship Country]],[1]!Countries[Ship Country],[1]!Countries[Area],"No registrado")</f>
        <v>Sud America</v>
      </c>
      <c r="O3557" s="14" t="str">
        <f>_xlfn.XLOOKUP(Ventas[[#This Row],[Ship Country]],[1]!Countries[Ship Country],[1]!Countries[Continent],"No existe")</f>
        <v>America</v>
      </c>
      <c r="P3557" s="15" t="str">
        <f>_xlfn.XLOOKUP(Ventas[[#This Row],[Category]],[2]!ProdManager[Category],[2]!ProdManager[Prod_Manager])</f>
        <v>Marc Caine</v>
      </c>
      <c r="Q3557" s="15">
        <f>YEAR(Ventas[[#This Row],[Order Date]])</f>
        <v>2016</v>
      </c>
      <c r="R3557" s="15" t="str">
        <f>TEXT(Ventas[[#This Row],[Order Date]],"MMM")</f>
        <v>jul</v>
      </c>
    </row>
    <row r="3558" spans="1:18" x14ac:dyDescent="0.25">
      <c r="A3558" s="4">
        <v>10251</v>
      </c>
      <c r="B3558" s="4" t="s">
        <v>23</v>
      </c>
      <c r="C3558" s="4" t="s">
        <v>24</v>
      </c>
      <c r="D3558" s="4">
        <v>16.8</v>
      </c>
      <c r="E3558" s="4">
        <v>12.432</v>
      </c>
      <c r="F3558" s="4">
        <v>20</v>
      </c>
      <c r="G3558" s="4" t="s">
        <v>30</v>
      </c>
      <c r="H3558" s="4" t="s">
        <v>31</v>
      </c>
      <c r="I3558" s="4" t="s">
        <v>13</v>
      </c>
      <c r="J3558" s="5">
        <v>42443</v>
      </c>
      <c r="K3558" s="12">
        <f>Ventas[[#This Row],[Unit Price]]*Ventas[[#This Row],[Quantity]]</f>
        <v>336</v>
      </c>
      <c r="L3558" s="12">
        <f>Ventas[[#This Row],[Unit Cost]]*Ventas[[#This Row],[Quantity]]</f>
        <v>248.64000000000001</v>
      </c>
      <c r="M3558" s="14">
        <f>Ventas[[#This Row],[Ingresos]]-Ventas[[#This Row],[Costes]]</f>
        <v>87.359999999999985</v>
      </c>
      <c r="N3558" s="14" t="str">
        <f>_xlfn.XLOOKUP(Ventas[[#This Row],[Ship Country]],[1]!Countries[Ship Country],[1]!Countries[Area],"No registrado")</f>
        <v>Nord Europe</v>
      </c>
      <c r="O3558" s="14" t="str">
        <f>_xlfn.XLOOKUP(Ventas[[#This Row],[Ship Country]],[1]!Countries[Ship Country],[1]!Countries[Continent],"No existe")</f>
        <v>Europe</v>
      </c>
      <c r="P3558" s="15" t="str">
        <f>_xlfn.XLOOKUP(Ventas[[#This Row],[Category]],[2]!ProdManager[Category],[2]!ProdManager[Prod_Manager])</f>
        <v>Lydia Sinn</v>
      </c>
      <c r="Q3558" s="15">
        <f>YEAR(Ventas[[#This Row],[Order Date]])</f>
        <v>2016</v>
      </c>
      <c r="R3558" s="15" t="str">
        <f>TEXT(Ventas[[#This Row],[Order Date]],"MMM")</f>
        <v>mar</v>
      </c>
    </row>
    <row r="3559" spans="1:18" x14ac:dyDescent="0.25">
      <c r="A3559" s="6">
        <v>10251</v>
      </c>
      <c r="B3559" s="6" t="s">
        <v>32</v>
      </c>
      <c r="C3559" s="6" t="s">
        <v>10</v>
      </c>
      <c r="D3559" s="6">
        <v>16.8</v>
      </c>
      <c r="E3559" s="6">
        <v>13.943999999999999</v>
      </c>
      <c r="F3559" s="6">
        <v>60</v>
      </c>
      <c r="G3559" s="6" t="s">
        <v>30</v>
      </c>
      <c r="H3559" s="6" t="s">
        <v>31</v>
      </c>
      <c r="I3559" s="6" t="s">
        <v>13</v>
      </c>
      <c r="J3559" s="5">
        <v>42527</v>
      </c>
      <c r="K3559" s="12">
        <f>Ventas[[#This Row],[Unit Price]]*Ventas[[#This Row],[Quantity]]</f>
        <v>1008</v>
      </c>
      <c r="L3559" s="12">
        <f>Ventas[[#This Row],[Unit Cost]]*Ventas[[#This Row],[Quantity]]</f>
        <v>836.64</v>
      </c>
      <c r="M3559" s="14">
        <f>Ventas[[#This Row],[Ingresos]]-Ventas[[#This Row],[Costes]]</f>
        <v>171.36</v>
      </c>
      <c r="N3559" s="14" t="str">
        <f>_xlfn.XLOOKUP(Ventas[[#This Row],[Ship Country]],[1]!Countries[Ship Country],[1]!Countries[Area],"No registrado")</f>
        <v>Nord Europe</v>
      </c>
      <c r="O3559" s="14" t="str">
        <f>_xlfn.XLOOKUP(Ventas[[#This Row],[Ship Country]],[1]!Countries[Ship Country],[1]!Countries[Continent],"No existe")</f>
        <v>Europe</v>
      </c>
      <c r="P3559" s="15" t="str">
        <f>_xlfn.XLOOKUP(Ventas[[#This Row],[Category]],[2]!ProdManager[Category],[2]!ProdManager[Prod_Manager])</f>
        <v>Marc Caine</v>
      </c>
      <c r="Q3559" s="15">
        <f>YEAR(Ventas[[#This Row],[Order Date]])</f>
        <v>2016</v>
      </c>
      <c r="R3559" s="15" t="str">
        <f>TEXT(Ventas[[#This Row],[Order Date]],"MMM")</f>
        <v>jun</v>
      </c>
    </row>
    <row r="3560" spans="1:18" x14ac:dyDescent="0.25">
      <c r="A3560" s="4">
        <v>10251</v>
      </c>
      <c r="B3560" s="4" t="s">
        <v>33</v>
      </c>
      <c r="C3560" s="4" t="s">
        <v>10</v>
      </c>
      <c r="D3560" s="4">
        <v>15.6</v>
      </c>
      <c r="E3560" s="4">
        <v>13.26</v>
      </c>
      <c r="F3560" s="4">
        <v>15</v>
      </c>
      <c r="G3560" s="4" t="s">
        <v>30</v>
      </c>
      <c r="H3560" s="4" t="s">
        <v>31</v>
      </c>
      <c r="I3560" s="4" t="s">
        <v>13</v>
      </c>
      <c r="J3560" s="5">
        <v>42386</v>
      </c>
      <c r="K3560" s="12">
        <f>Ventas[[#This Row],[Unit Price]]*Ventas[[#This Row],[Quantity]]</f>
        <v>234</v>
      </c>
      <c r="L3560" s="12">
        <f>Ventas[[#This Row],[Unit Cost]]*Ventas[[#This Row],[Quantity]]</f>
        <v>198.9</v>
      </c>
      <c r="M3560" s="14">
        <f>Ventas[[#This Row],[Ingresos]]-Ventas[[#This Row],[Costes]]</f>
        <v>35.099999999999994</v>
      </c>
      <c r="N3560" s="14" t="str">
        <f>_xlfn.XLOOKUP(Ventas[[#This Row],[Ship Country]],[1]!Countries[Ship Country],[1]!Countries[Area],"No registrado")</f>
        <v>Nord Europe</v>
      </c>
      <c r="O3560" s="14" t="str">
        <f>_xlfn.XLOOKUP(Ventas[[#This Row],[Ship Country]],[1]!Countries[Ship Country],[1]!Countries[Continent],"No existe")</f>
        <v>Europe</v>
      </c>
      <c r="P3560" s="15" t="str">
        <f>_xlfn.XLOOKUP(Ventas[[#This Row],[Category]],[2]!ProdManager[Category],[2]!ProdManager[Prod_Manager])</f>
        <v>Marc Caine</v>
      </c>
      <c r="Q3560" s="15">
        <f>YEAR(Ventas[[#This Row],[Order Date]])</f>
        <v>2016</v>
      </c>
      <c r="R3560" s="15" t="str">
        <f>TEXT(Ventas[[#This Row],[Order Date]],"MMM")</f>
        <v>ene</v>
      </c>
    </row>
    <row r="3561" spans="1:18" x14ac:dyDescent="0.25">
      <c r="A3561" s="6">
        <v>10252</v>
      </c>
      <c r="B3561" s="6" t="s">
        <v>34</v>
      </c>
      <c r="C3561" s="6" t="s">
        <v>35</v>
      </c>
      <c r="D3561" s="6">
        <v>64.8</v>
      </c>
      <c r="E3561" s="6">
        <v>44.063999999999993</v>
      </c>
      <c r="F3561" s="6">
        <v>40</v>
      </c>
      <c r="G3561" s="6" t="s">
        <v>36</v>
      </c>
      <c r="H3561" s="6" t="s">
        <v>37</v>
      </c>
      <c r="I3561" s="6" t="s">
        <v>38</v>
      </c>
      <c r="J3561" s="5">
        <v>42497</v>
      </c>
      <c r="K3561" s="12">
        <f>Ventas[[#This Row],[Unit Price]]*Ventas[[#This Row],[Quantity]]</f>
        <v>2592</v>
      </c>
      <c r="L3561" s="12">
        <f>Ventas[[#This Row],[Unit Cost]]*Ventas[[#This Row],[Quantity]]</f>
        <v>1762.5599999999997</v>
      </c>
      <c r="M3561" s="14">
        <f>Ventas[[#This Row],[Ingresos]]-Ventas[[#This Row],[Costes]]</f>
        <v>829.44000000000028</v>
      </c>
      <c r="N3561" s="14" t="str">
        <f>_xlfn.XLOOKUP(Ventas[[#This Row],[Ship Country]],[1]!Countries[Ship Country],[1]!Countries[Area],"No registrado")</f>
        <v>Nord Europe</v>
      </c>
      <c r="O3561" s="14" t="str">
        <f>_xlfn.XLOOKUP(Ventas[[#This Row],[Ship Country]],[1]!Countries[Ship Country],[1]!Countries[Continent],"No existe")</f>
        <v>Europe</v>
      </c>
      <c r="P3561" s="15" t="str">
        <f>_xlfn.XLOOKUP(Ventas[[#This Row],[Category]],[2]!ProdManager[Category],[2]!ProdManager[Prod_Manager])</f>
        <v>Lydia Sinn</v>
      </c>
      <c r="Q3561" s="15">
        <f>YEAR(Ventas[[#This Row],[Order Date]])</f>
        <v>2016</v>
      </c>
      <c r="R3561" s="15" t="str">
        <f>TEXT(Ventas[[#This Row],[Order Date]],"MMM")</f>
        <v>may</v>
      </c>
    </row>
    <row r="3562" spans="1:18" x14ac:dyDescent="0.25">
      <c r="A3562" s="4">
        <v>10252</v>
      </c>
      <c r="B3562" s="4" t="s">
        <v>39</v>
      </c>
      <c r="C3562" s="4" t="s">
        <v>15</v>
      </c>
      <c r="D3562" s="4">
        <v>2</v>
      </c>
      <c r="E3562" s="4">
        <v>1.5</v>
      </c>
      <c r="F3562" s="4">
        <v>25</v>
      </c>
      <c r="G3562" s="4" t="s">
        <v>36</v>
      </c>
      <c r="H3562" s="4" t="s">
        <v>37</v>
      </c>
      <c r="I3562" s="4" t="s">
        <v>38</v>
      </c>
      <c r="J3562" s="5">
        <v>42670</v>
      </c>
      <c r="K3562" s="12">
        <f>Ventas[[#This Row],[Unit Price]]*Ventas[[#This Row],[Quantity]]</f>
        <v>50</v>
      </c>
      <c r="L3562" s="12">
        <f>Ventas[[#This Row],[Unit Cost]]*Ventas[[#This Row],[Quantity]]</f>
        <v>37.5</v>
      </c>
      <c r="M3562" s="14">
        <f>Ventas[[#This Row],[Ingresos]]-Ventas[[#This Row],[Costes]]</f>
        <v>12.5</v>
      </c>
      <c r="N3562" s="14" t="str">
        <f>_xlfn.XLOOKUP(Ventas[[#This Row],[Ship Country]],[1]!Countries[Ship Country],[1]!Countries[Area],"No registrado")</f>
        <v>Nord Europe</v>
      </c>
      <c r="O3562" s="14" t="str">
        <f>_xlfn.XLOOKUP(Ventas[[#This Row],[Ship Country]],[1]!Countries[Ship Country],[1]!Countries[Continent],"No existe")</f>
        <v>Europe</v>
      </c>
      <c r="P3562" s="15" t="str">
        <f>_xlfn.XLOOKUP(Ventas[[#This Row],[Category]],[2]!ProdManager[Category],[2]!ProdManager[Prod_Manager])</f>
        <v>Peter Stone</v>
      </c>
      <c r="Q3562" s="15">
        <f>YEAR(Ventas[[#This Row],[Order Date]])</f>
        <v>2016</v>
      </c>
      <c r="R3562" s="15" t="str">
        <f>TEXT(Ventas[[#This Row],[Order Date]],"MMM")</f>
        <v>oct</v>
      </c>
    </row>
    <row r="3563" spans="1:18" x14ac:dyDescent="0.25">
      <c r="A3563" s="6">
        <v>10252</v>
      </c>
      <c r="B3563" s="6" t="s">
        <v>40</v>
      </c>
      <c r="C3563" s="6" t="s">
        <v>15</v>
      </c>
      <c r="D3563" s="6">
        <v>27.2</v>
      </c>
      <c r="E3563" s="6">
        <v>21.488</v>
      </c>
      <c r="F3563" s="6">
        <v>40</v>
      </c>
      <c r="G3563" s="6" t="s">
        <v>36</v>
      </c>
      <c r="H3563" s="6" t="s">
        <v>37</v>
      </c>
      <c r="I3563" s="6" t="s">
        <v>38</v>
      </c>
      <c r="J3563" s="5">
        <v>42558</v>
      </c>
      <c r="K3563" s="12">
        <f>Ventas[[#This Row],[Unit Price]]*Ventas[[#This Row],[Quantity]]</f>
        <v>1088</v>
      </c>
      <c r="L3563" s="12">
        <f>Ventas[[#This Row],[Unit Cost]]*Ventas[[#This Row],[Quantity]]</f>
        <v>859.52</v>
      </c>
      <c r="M3563" s="14">
        <f>Ventas[[#This Row],[Ingresos]]-Ventas[[#This Row],[Costes]]</f>
        <v>228.48000000000002</v>
      </c>
      <c r="N3563" s="14" t="str">
        <f>_xlfn.XLOOKUP(Ventas[[#This Row],[Ship Country]],[1]!Countries[Ship Country],[1]!Countries[Area],"No registrado")</f>
        <v>Nord Europe</v>
      </c>
      <c r="O3563" s="14" t="str">
        <f>_xlfn.XLOOKUP(Ventas[[#This Row],[Ship Country]],[1]!Countries[Ship Country],[1]!Countries[Continent],"No existe")</f>
        <v>Europe</v>
      </c>
      <c r="P3563" s="15" t="str">
        <f>_xlfn.XLOOKUP(Ventas[[#This Row],[Category]],[2]!ProdManager[Category],[2]!ProdManager[Prod_Manager])</f>
        <v>Peter Stone</v>
      </c>
      <c r="Q3563" s="15">
        <f>YEAR(Ventas[[#This Row],[Order Date]])</f>
        <v>2016</v>
      </c>
      <c r="R3563" s="15" t="str">
        <f>TEXT(Ventas[[#This Row],[Order Date]],"MMM")</f>
        <v>jul</v>
      </c>
    </row>
    <row r="3564" spans="1:18" x14ac:dyDescent="0.25">
      <c r="A3564" s="4">
        <v>10253</v>
      </c>
      <c r="B3564" s="4" t="s">
        <v>41</v>
      </c>
      <c r="C3564" s="4" t="s">
        <v>35</v>
      </c>
      <c r="D3564" s="4">
        <v>16</v>
      </c>
      <c r="E3564" s="4">
        <v>10.559999999999999</v>
      </c>
      <c r="F3564" s="4">
        <v>40</v>
      </c>
      <c r="G3564" s="4" t="s">
        <v>25</v>
      </c>
      <c r="H3564" s="4" t="s">
        <v>26</v>
      </c>
      <c r="I3564" s="4" t="s">
        <v>27</v>
      </c>
      <c r="J3564" s="5">
        <v>42621</v>
      </c>
      <c r="K3564" s="12">
        <f>Ventas[[#This Row],[Unit Price]]*Ventas[[#This Row],[Quantity]]</f>
        <v>640</v>
      </c>
      <c r="L3564" s="12">
        <f>Ventas[[#This Row],[Unit Cost]]*Ventas[[#This Row],[Quantity]]</f>
        <v>422.4</v>
      </c>
      <c r="M3564" s="14">
        <f>Ventas[[#This Row],[Ingresos]]-Ventas[[#This Row],[Costes]]</f>
        <v>217.60000000000002</v>
      </c>
      <c r="N3564" s="14" t="str">
        <f>_xlfn.XLOOKUP(Ventas[[#This Row],[Ship Country]],[1]!Countries[Ship Country],[1]!Countries[Area],"No registrado")</f>
        <v>Sud America</v>
      </c>
      <c r="O3564" s="14" t="str">
        <f>_xlfn.XLOOKUP(Ventas[[#This Row],[Ship Country]],[1]!Countries[Ship Country],[1]!Countries[Continent],"No existe")</f>
        <v>America</v>
      </c>
      <c r="P3564" s="15" t="str">
        <f>_xlfn.XLOOKUP(Ventas[[#This Row],[Category]],[2]!ProdManager[Category],[2]!ProdManager[Prod_Manager])</f>
        <v>Lydia Sinn</v>
      </c>
      <c r="Q3564" s="15">
        <f>YEAR(Ventas[[#This Row],[Order Date]])</f>
        <v>2016</v>
      </c>
      <c r="R3564" s="15" t="str">
        <f>TEXT(Ventas[[#This Row],[Order Date]],"MMM")</f>
        <v>sep</v>
      </c>
    </row>
    <row r="3565" spans="1:18" x14ac:dyDescent="0.25">
      <c r="A3565" s="6">
        <v>10253</v>
      </c>
      <c r="B3565" s="6" t="s">
        <v>42</v>
      </c>
      <c r="C3565" s="6" t="s">
        <v>43</v>
      </c>
      <c r="D3565" s="6">
        <v>14.4</v>
      </c>
      <c r="E3565" s="6">
        <v>12.672000000000001</v>
      </c>
      <c r="F3565" s="6">
        <v>42</v>
      </c>
      <c r="G3565" s="6" t="s">
        <v>25</v>
      </c>
      <c r="H3565" s="6" t="s">
        <v>26</v>
      </c>
      <c r="I3565" s="6" t="s">
        <v>27</v>
      </c>
      <c r="J3565" s="5">
        <v>42464</v>
      </c>
      <c r="K3565" s="12">
        <f>Ventas[[#This Row],[Unit Price]]*Ventas[[#This Row],[Quantity]]</f>
        <v>604.80000000000007</v>
      </c>
      <c r="L3565" s="12">
        <f>Ventas[[#This Row],[Unit Cost]]*Ventas[[#This Row],[Quantity]]</f>
        <v>532.22400000000005</v>
      </c>
      <c r="M3565" s="14">
        <f>Ventas[[#This Row],[Ingresos]]-Ventas[[#This Row],[Costes]]</f>
        <v>72.576000000000022</v>
      </c>
      <c r="N3565" s="14" t="str">
        <f>_xlfn.XLOOKUP(Ventas[[#This Row],[Ship Country]],[1]!Countries[Ship Country],[1]!Countries[Area],"No registrado")</f>
        <v>Sud America</v>
      </c>
      <c r="O3565" s="14" t="str">
        <f>_xlfn.XLOOKUP(Ventas[[#This Row],[Ship Country]],[1]!Countries[Ship Country],[1]!Countries[Continent],"No existe")</f>
        <v>America</v>
      </c>
      <c r="P3565" s="15" t="str">
        <f>_xlfn.XLOOKUP(Ventas[[#This Row],[Category]],[2]!ProdManager[Category],[2]!ProdManager[Prod_Manager])</f>
        <v>John Matter</v>
      </c>
      <c r="Q3565" s="15">
        <f>YEAR(Ventas[[#This Row],[Order Date]])</f>
        <v>2016</v>
      </c>
      <c r="R3565" s="15" t="str">
        <f>TEXT(Ventas[[#This Row],[Order Date]],"MMM")</f>
        <v>abr</v>
      </c>
    </row>
    <row r="3566" spans="1:18" x14ac:dyDescent="0.25">
      <c r="A3566" s="4">
        <v>10253</v>
      </c>
      <c r="B3566" s="4" t="s">
        <v>44</v>
      </c>
      <c r="C3566" s="4" t="s">
        <v>15</v>
      </c>
      <c r="D3566" s="4">
        <v>10</v>
      </c>
      <c r="E3566" s="4">
        <v>8.2000000000000011</v>
      </c>
      <c r="F3566" s="4">
        <v>20</v>
      </c>
      <c r="G3566" s="4" t="s">
        <v>25</v>
      </c>
      <c r="H3566" s="4" t="s">
        <v>26</v>
      </c>
      <c r="I3566" s="4" t="s">
        <v>27</v>
      </c>
      <c r="J3566" s="5">
        <v>42386</v>
      </c>
      <c r="K3566" s="12">
        <f>Ventas[[#This Row],[Unit Price]]*Ventas[[#This Row],[Quantity]]</f>
        <v>200</v>
      </c>
      <c r="L3566" s="12">
        <f>Ventas[[#This Row],[Unit Cost]]*Ventas[[#This Row],[Quantity]]</f>
        <v>164.00000000000003</v>
      </c>
      <c r="M3566" s="14">
        <f>Ventas[[#This Row],[Ingresos]]-Ventas[[#This Row],[Costes]]</f>
        <v>35.999999999999972</v>
      </c>
      <c r="N3566" s="14" t="str">
        <f>_xlfn.XLOOKUP(Ventas[[#This Row],[Ship Country]],[1]!Countries[Ship Country],[1]!Countries[Area],"No registrado")</f>
        <v>Sud America</v>
      </c>
      <c r="O3566" s="14" t="str">
        <f>_xlfn.XLOOKUP(Ventas[[#This Row],[Ship Country]],[1]!Countries[Ship Country],[1]!Countries[Continent],"No existe")</f>
        <v>America</v>
      </c>
      <c r="P3566" s="15" t="str">
        <f>_xlfn.XLOOKUP(Ventas[[#This Row],[Category]],[2]!ProdManager[Category],[2]!ProdManager[Prod_Manager])</f>
        <v>Peter Stone</v>
      </c>
      <c r="Q3566" s="15">
        <f>YEAR(Ventas[[#This Row],[Order Date]])</f>
        <v>2016</v>
      </c>
      <c r="R3566" s="15" t="str">
        <f>TEXT(Ventas[[#This Row],[Order Date]],"MMM")</f>
        <v>ene</v>
      </c>
    </row>
    <row r="3567" spans="1:18" x14ac:dyDescent="0.25">
      <c r="A3567" s="6">
        <v>10254</v>
      </c>
      <c r="B3567" s="6" t="s">
        <v>45</v>
      </c>
      <c r="C3567" s="6" t="s">
        <v>46</v>
      </c>
      <c r="D3567" s="6">
        <v>19.2</v>
      </c>
      <c r="E3567" s="6">
        <v>14.399999999999999</v>
      </c>
      <c r="F3567" s="6">
        <v>21</v>
      </c>
      <c r="G3567" s="6" t="s">
        <v>47</v>
      </c>
      <c r="H3567" s="6" t="s">
        <v>48</v>
      </c>
      <c r="I3567" s="6" t="s">
        <v>49</v>
      </c>
      <c r="J3567" s="5">
        <v>42709</v>
      </c>
      <c r="K3567" s="12">
        <f>Ventas[[#This Row],[Unit Price]]*Ventas[[#This Row],[Quantity]]</f>
        <v>403.2</v>
      </c>
      <c r="L3567" s="12">
        <f>Ventas[[#This Row],[Unit Cost]]*Ventas[[#This Row],[Quantity]]</f>
        <v>302.39999999999998</v>
      </c>
      <c r="M3567" s="14">
        <f>Ventas[[#This Row],[Ingresos]]-Ventas[[#This Row],[Costes]]</f>
        <v>100.80000000000001</v>
      </c>
      <c r="N3567" s="14" t="str">
        <f>_xlfn.XLOOKUP(Ventas[[#This Row],[Ship Country]],[1]!Countries[Ship Country],[1]!Countries[Area],"No registrado")</f>
        <v>Nord Europe</v>
      </c>
      <c r="O3567" s="14" t="str">
        <f>_xlfn.XLOOKUP(Ventas[[#This Row],[Ship Country]],[1]!Countries[Ship Country],[1]!Countries[Continent],"No existe")</f>
        <v>Europe</v>
      </c>
      <c r="P3567" s="15" t="str">
        <f>_xlfn.XLOOKUP(Ventas[[#This Row],[Category]],[2]!ProdManager[Category],[2]!ProdManager[Prod_Manager])</f>
        <v>John Matter</v>
      </c>
      <c r="Q3567" s="15">
        <f>YEAR(Ventas[[#This Row],[Order Date]])</f>
        <v>2016</v>
      </c>
      <c r="R3567" s="15" t="str">
        <f>TEXT(Ventas[[#This Row],[Order Date]],"MMM")</f>
        <v>dic</v>
      </c>
    </row>
    <row r="3568" spans="1:18" x14ac:dyDescent="0.25">
      <c r="A3568" s="4">
        <v>10254</v>
      </c>
      <c r="B3568" s="4" t="s">
        <v>50</v>
      </c>
      <c r="C3568" s="4" t="s">
        <v>18</v>
      </c>
      <c r="D3568" s="4">
        <v>8</v>
      </c>
      <c r="E3568" s="4">
        <v>6.5600000000000005</v>
      </c>
      <c r="F3568" s="4">
        <v>21</v>
      </c>
      <c r="G3568" s="4" t="s">
        <v>47</v>
      </c>
      <c r="H3568" s="4" t="s">
        <v>48</v>
      </c>
      <c r="I3568" s="4" t="s">
        <v>49</v>
      </c>
      <c r="J3568" s="5">
        <v>42395</v>
      </c>
      <c r="K3568" s="12">
        <f>Ventas[[#This Row],[Unit Price]]*Ventas[[#This Row],[Quantity]]</f>
        <v>168</v>
      </c>
      <c r="L3568" s="12">
        <f>Ventas[[#This Row],[Unit Cost]]*Ventas[[#This Row],[Quantity]]</f>
        <v>137.76000000000002</v>
      </c>
      <c r="M3568" s="14">
        <f>Ventas[[#This Row],[Ingresos]]-Ventas[[#This Row],[Costes]]</f>
        <v>30.239999999999981</v>
      </c>
      <c r="N3568" s="14" t="str">
        <f>_xlfn.XLOOKUP(Ventas[[#This Row],[Ship Country]],[1]!Countries[Ship Country],[1]!Countries[Area],"No registrado")</f>
        <v>Nord Europe</v>
      </c>
      <c r="O3568" s="14" t="str">
        <f>_xlfn.XLOOKUP(Ventas[[#This Row],[Ship Country]],[1]!Countries[Ship Country],[1]!Countries[Continent],"No existe")</f>
        <v>Europe</v>
      </c>
      <c r="P3568" s="15" t="str">
        <f>_xlfn.XLOOKUP(Ventas[[#This Row],[Category]],[2]!ProdManager[Category],[2]!ProdManager[Prod_Manager])</f>
        <v>Marc Caine</v>
      </c>
      <c r="Q3568" s="15">
        <f>YEAR(Ventas[[#This Row],[Order Date]])</f>
        <v>2016</v>
      </c>
      <c r="R3568" s="15" t="str">
        <f>TEXT(Ventas[[#This Row],[Order Date]],"MMM")</f>
        <v>ene</v>
      </c>
    </row>
    <row r="3569" spans="1:18" x14ac:dyDescent="0.25">
      <c r="A3569" s="6">
        <v>10254</v>
      </c>
      <c r="B3569" s="6" t="s">
        <v>51</v>
      </c>
      <c r="C3569" s="6" t="s">
        <v>43</v>
      </c>
      <c r="D3569" s="6">
        <v>3.6</v>
      </c>
      <c r="E3569" s="6">
        <v>3.3120000000000003</v>
      </c>
      <c r="F3569" s="6">
        <v>15</v>
      </c>
      <c r="G3569" s="6" t="s">
        <v>47</v>
      </c>
      <c r="H3569" s="6" t="s">
        <v>48</v>
      </c>
      <c r="I3569" s="6" t="s">
        <v>49</v>
      </c>
      <c r="J3569" s="5">
        <v>42456</v>
      </c>
      <c r="K3569" s="12">
        <f>Ventas[[#This Row],[Unit Price]]*Ventas[[#This Row],[Quantity]]</f>
        <v>54</v>
      </c>
      <c r="L3569" s="12">
        <f>Ventas[[#This Row],[Unit Cost]]*Ventas[[#This Row],[Quantity]]</f>
        <v>49.680000000000007</v>
      </c>
      <c r="M3569" s="14">
        <f>Ventas[[#This Row],[Ingresos]]-Ventas[[#This Row],[Costes]]</f>
        <v>4.3199999999999932</v>
      </c>
      <c r="N3569" s="14" t="str">
        <f>_xlfn.XLOOKUP(Ventas[[#This Row],[Ship Country]],[1]!Countries[Ship Country],[1]!Countries[Area],"No registrado")</f>
        <v>Nord Europe</v>
      </c>
      <c r="O3569" s="14" t="str">
        <f>_xlfn.XLOOKUP(Ventas[[#This Row],[Ship Country]],[1]!Countries[Ship Country],[1]!Countries[Continent],"No existe")</f>
        <v>Europe</v>
      </c>
      <c r="P3569" s="15" t="str">
        <f>_xlfn.XLOOKUP(Ventas[[#This Row],[Category]],[2]!ProdManager[Category],[2]!ProdManager[Prod_Manager])</f>
        <v>John Matter</v>
      </c>
      <c r="Q3569" s="15">
        <f>YEAR(Ventas[[#This Row],[Order Date]])</f>
        <v>2016</v>
      </c>
      <c r="R3569" s="15" t="str">
        <f>TEXT(Ventas[[#This Row],[Order Date]],"MMM")</f>
        <v>mar</v>
      </c>
    </row>
    <row r="3570" spans="1:18" x14ac:dyDescent="0.25">
      <c r="A3570" s="4">
        <v>10255</v>
      </c>
      <c r="B3570" s="4" t="s">
        <v>52</v>
      </c>
      <c r="C3570" s="4" t="s">
        <v>15</v>
      </c>
      <c r="D3570" s="4">
        <v>44</v>
      </c>
      <c r="E3570" s="4">
        <v>36.519999999999996</v>
      </c>
      <c r="F3570" s="4">
        <v>30</v>
      </c>
      <c r="G3570" s="4" t="s">
        <v>53</v>
      </c>
      <c r="H3570" s="4" t="s">
        <v>54</v>
      </c>
      <c r="I3570" s="4" t="s">
        <v>49</v>
      </c>
      <c r="J3570" s="5">
        <v>42690</v>
      </c>
      <c r="K3570" s="12">
        <f>Ventas[[#This Row],[Unit Price]]*Ventas[[#This Row],[Quantity]]</f>
        <v>1320</v>
      </c>
      <c r="L3570" s="12">
        <f>Ventas[[#This Row],[Unit Cost]]*Ventas[[#This Row],[Quantity]]</f>
        <v>1095.5999999999999</v>
      </c>
      <c r="M3570" s="14">
        <f>Ventas[[#This Row],[Ingresos]]-Ventas[[#This Row],[Costes]]</f>
        <v>224.40000000000009</v>
      </c>
      <c r="N3570" s="14" t="str">
        <f>_xlfn.XLOOKUP(Ventas[[#This Row],[Ship Country]],[1]!Countries[Ship Country],[1]!Countries[Area],"No registrado")</f>
        <v>Nord Europe</v>
      </c>
      <c r="O3570" s="14" t="str">
        <f>_xlfn.XLOOKUP(Ventas[[#This Row],[Ship Country]],[1]!Countries[Ship Country],[1]!Countries[Continent],"No existe")</f>
        <v>Europe</v>
      </c>
      <c r="P3570" s="15" t="str">
        <f>_xlfn.XLOOKUP(Ventas[[#This Row],[Category]],[2]!ProdManager[Category],[2]!ProdManager[Prod_Manager])</f>
        <v>Peter Stone</v>
      </c>
      <c r="Q3570" s="15">
        <f>YEAR(Ventas[[#This Row],[Order Date]])</f>
        <v>2016</v>
      </c>
      <c r="R3570" s="15" t="str">
        <f>TEXT(Ventas[[#This Row],[Order Date]],"MMM")</f>
        <v>nov</v>
      </c>
    </row>
    <row r="3571" spans="1:18" x14ac:dyDescent="0.25">
      <c r="A3571" s="6">
        <v>10255</v>
      </c>
      <c r="B3571" s="6" t="s">
        <v>55</v>
      </c>
      <c r="C3571" s="6" t="s">
        <v>43</v>
      </c>
      <c r="D3571" s="6">
        <v>15.2</v>
      </c>
      <c r="E3571" s="6">
        <v>13.984</v>
      </c>
      <c r="F3571" s="6">
        <v>20</v>
      </c>
      <c r="G3571" s="6" t="s">
        <v>53</v>
      </c>
      <c r="H3571" s="6" t="s">
        <v>54</v>
      </c>
      <c r="I3571" s="6" t="s">
        <v>49</v>
      </c>
      <c r="J3571" s="5">
        <v>42483</v>
      </c>
      <c r="K3571" s="12">
        <f>Ventas[[#This Row],[Unit Price]]*Ventas[[#This Row],[Quantity]]</f>
        <v>304</v>
      </c>
      <c r="L3571" s="12">
        <f>Ventas[[#This Row],[Unit Cost]]*Ventas[[#This Row],[Quantity]]</f>
        <v>279.68</v>
      </c>
      <c r="M3571" s="14">
        <f>Ventas[[#This Row],[Ingresos]]-Ventas[[#This Row],[Costes]]</f>
        <v>24.319999999999993</v>
      </c>
      <c r="N3571" s="14" t="str">
        <f>_xlfn.XLOOKUP(Ventas[[#This Row],[Ship Country]],[1]!Countries[Ship Country],[1]!Countries[Area],"No registrado")</f>
        <v>Nord Europe</v>
      </c>
      <c r="O3571" s="14" t="str">
        <f>_xlfn.XLOOKUP(Ventas[[#This Row],[Ship Country]],[1]!Countries[Ship Country],[1]!Countries[Continent],"No existe")</f>
        <v>Europe</v>
      </c>
      <c r="P3571" s="15" t="str">
        <f>_xlfn.XLOOKUP(Ventas[[#This Row],[Category]],[2]!ProdManager[Category],[2]!ProdManager[Prod_Manager])</f>
        <v>John Matter</v>
      </c>
      <c r="Q3571" s="15">
        <f>YEAR(Ventas[[#This Row],[Order Date]])</f>
        <v>2016</v>
      </c>
      <c r="R3571" s="15" t="str">
        <f>TEXT(Ventas[[#This Row],[Order Date]],"MMM")</f>
        <v>abr</v>
      </c>
    </row>
    <row r="3572" spans="1:18" x14ac:dyDescent="0.25">
      <c r="A3572" s="4">
        <v>10255</v>
      </c>
      <c r="B3572" s="4" t="s">
        <v>56</v>
      </c>
      <c r="C3572" s="4" t="s">
        <v>35</v>
      </c>
      <c r="D3572" s="4">
        <v>13.9</v>
      </c>
      <c r="E3572" s="4">
        <v>9.73</v>
      </c>
      <c r="F3572" s="4">
        <v>35</v>
      </c>
      <c r="G3572" s="4" t="s">
        <v>53</v>
      </c>
      <c r="H3572" s="4" t="s">
        <v>54</v>
      </c>
      <c r="I3572" s="4" t="s">
        <v>49</v>
      </c>
      <c r="J3572" s="5">
        <v>42509</v>
      </c>
      <c r="K3572" s="12">
        <f>Ventas[[#This Row],[Unit Price]]*Ventas[[#This Row],[Quantity]]</f>
        <v>486.5</v>
      </c>
      <c r="L3572" s="12">
        <f>Ventas[[#This Row],[Unit Cost]]*Ventas[[#This Row],[Quantity]]</f>
        <v>340.55</v>
      </c>
      <c r="M3572" s="14">
        <f>Ventas[[#This Row],[Ingresos]]-Ventas[[#This Row],[Costes]]</f>
        <v>145.94999999999999</v>
      </c>
      <c r="N3572" s="14" t="str">
        <f>_xlfn.XLOOKUP(Ventas[[#This Row],[Ship Country]],[1]!Countries[Ship Country],[1]!Countries[Area],"No registrado")</f>
        <v>Nord Europe</v>
      </c>
      <c r="O3572" s="14" t="str">
        <f>_xlfn.XLOOKUP(Ventas[[#This Row],[Ship Country]],[1]!Countries[Ship Country],[1]!Countries[Continent],"No existe")</f>
        <v>Europe</v>
      </c>
      <c r="P3572" s="15" t="str">
        <f>_xlfn.XLOOKUP(Ventas[[#This Row],[Category]],[2]!ProdManager[Category],[2]!ProdManager[Prod_Manager])</f>
        <v>Lydia Sinn</v>
      </c>
      <c r="Q3572" s="15">
        <f>YEAR(Ventas[[#This Row],[Order Date]])</f>
        <v>2016</v>
      </c>
      <c r="R3572" s="15" t="str">
        <f>TEXT(Ventas[[#This Row],[Order Date]],"MMM")</f>
        <v>may</v>
      </c>
    </row>
    <row r="3573" spans="1:18" x14ac:dyDescent="0.25">
      <c r="A3573" s="6">
        <v>10255</v>
      </c>
      <c r="B3573" s="6" t="s">
        <v>57</v>
      </c>
      <c r="C3573" s="6" t="s">
        <v>29</v>
      </c>
      <c r="D3573" s="6">
        <v>15.2</v>
      </c>
      <c r="E3573" s="6">
        <v>11.399999999999999</v>
      </c>
      <c r="F3573" s="6">
        <v>25</v>
      </c>
      <c r="G3573" s="6" t="s">
        <v>53</v>
      </c>
      <c r="H3573" s="6" t="s">
        <v>54</v>
      </c>
      <c r="I3573" s="6" t="s">
        <v>49</v>
      </c>
      <c r="J3573" s="5">
        <v>42523</v>
      </c>
      <c r="K3573" s="12">
        <f>Ventas[[#This Row],[Unit Price]]*Ventas[[#This Row],[Quantity]]</f>
        <v>380</v>
      </c>
      <c r="L3573" s="12">
        <f>Ventas[[#This Row],[Unit Cost]]*Ventas[[#This Row],[Quantity]]</f>
        <v>284.99999999999994</v>
      </c>
      <c r="M3573" s="14">
        <f>Ventas[[#This Row],[Ingresos]]-Ventas[[#This Row],[Costes]]</f>
        <v>95.000000000000057</v>
      </c>
      <c r="N3573" s="14" t="str">
        <f>_xlfn.XLOOKUP(Ventas[[#This Row],[Ship Country]],[1]!Countries[Ship Country],[1]!Countries[Area],"No registrado")</f>
        <v>Nord Europe</v>
      </c>
      <c r="O3573" s="14" t="str">
        <f>_xlfn.XLOOKUP(Ventas[[#This Row],[Ship Country]],[1]!Countries[Ship Country],[1]!Countries[Continent],"No existe")</f>
        <v>Europe</v>
      </c>
      <c r="P3573" s="15" t="str">
        <f>_xlfn.XLOOKUP(Ventas[[#This Row],[Category]],[2]!ProdManager[Category],[2]!ProdManager[Prod_Manager])</f>
        <v>Peter Stone</v>
      </c>
      <c r="Q3573" s="15">
        <f>YEAR(Ventas[[#This Row],[Order Date]])</f>
        <v>2016</v>
      </c>
      <c r="R3573" s="15" t="str">
        <f>TEXT(Ventas[[#This Row],[Order Date]],"MMM")</f>
        <v>jun</v>
      </c>
    </row>
    <row r="3574" spans="1:18" x14ac:dyDescent="0.25">
      <c r="A3574" s="4">
        <v>10256</v>
      </c>
      <c r="B3574" s="4" t="s">
        <v>58</v>
      </c>
      <c r="C3574" s="4" t="s">
        <v>46</v>
      </c>
      <c r="D3574" s="4">
        <v>26.2</v>
      </c>
      <c r="E3574" s="4">
        <v>19.911999999999999</v>
      </c>
      <c r="F3574" s="4">
        <v>15</v>
      </c>
      <c r="G3574" s="4" t="s">
        <v>59</v>
      </c>
      <c r="H3574" s="4" t="s">
        <v>60</v>
      </c>
      <c r="I3574" s="4" t="s">
        <v>27</v>
      </c>
      <c r="J3574" s="5">
        <v>42589</v>
      </c>
      <c r="K3574" s="12">
        <f>Ventas[[#This Row],[Unit Price]]*Ventas[[#This Row],[Quantity]]</f>
        <v>393</v>
      </c>
      <c r="L3574" s="12">
        <f>Ventas[[#This Row],[Unit Cost]]*Ventas[[#This Row],[Quantity]]</f>
        <v>298.68</v>
      </c>
      <c r="M3574" s="14">
        <f>Ventas[[#This Row],[Ingresos]]-Ventas[[#This Row],[Costes]]</f>
        <v>94.32</v>
      </c>
      <c r="N3574" s="14" t="str">
        <f>_xlfn.XLOOKUP(Ventas[[#This Row],[Ship Country]],[1]!Countries[Ship Country],[1]!Countries[Area],"No registrado")</f>
        <v>Sud America</v>
      </c>
      <c r="O3574" s="14" t="str">
        <f>_xlfn.XLOOKUP(Ventas[[#This Row],[Ship Country]],[1]!Countries[Ship Country],[1]!Countries[Continent],"No existe")</f>
        <v>America</v>
      </c>
      <c r="P3574" s="15" t="str">
        <f>_xlfn.XLOOKUP(Ventas[[#This Row],[Category]],[2]!ProdManager[Category],[2]!ProdManager[Prod_Manager])</f>
        <v>John Matter</v>
      </c>
      <c r="Q3574" s="15">
        <f>YEAR(Ventas[[#This Row],[Order Date]])</f>
        <v>2016</v>
      </c>
      <c r="R3574" s="15" t="str">
        <f>TEXT(Ventas[[#This Row],[Order Date]],"MMM")</f>
        <v>ago</v>
      </c>
    </row>
    <row r="3575" spans="1:18" x14ac:dyDescent="0.25">
      <c r="A3575" s="6">
        <v>10256</v>
      </c>
      <c r="B3575" s="6" t="s">
        <v>61</v>
      </c>
      <c r="C3575" s="6" t="s">
        <v>24</v>
      </c>
      <c r="D3575" s="6">
        <v>10.4</v>
      </c>
      <c r="E3575" s="6">
        <v>8.6319999999999997</v>
      </c>
      <c r="F3575" s="6">
        <v>12</v>
      </c>
      <c r="G3575" s="6" t="s">
        <v>59</v>
      </c>
      <c r="H3575" s="6" t="s">
        <v>60</v>
      </c>
      <c r="I3575" s="6" t="s">
        <v>27</v>
      </c>
      <c r="J3575" s="5">
        <v>42723</v>
      </c>
      <c r="K3575" s="12">
        <f>Ventas[[#This Row],[Unit Price]]*Ventas[[#This Row],[Quantity]]</f>
        <v>124.80000000000001</v>
      </c>
      <c r="L3575" s="12">
        <f>Ventas[[#This Row],[Unit Cost]]*Ventas[[#This Row],[Quantity]]</f>
        <v>103.584</v>
      </c>
      <c r="M3575" s="14">
        <f>Ventas[[#This Row],[Ingresos]]-Ventas[[#This Row],[Costes]]</f>
        <v>21.216000000000008</v>
      </c>
      <c r="N3575" s="14" t="str">
        <f>_xlfn.XLOOKUP(Ventas[[#This Row],[Ship Country]],[1]!Countries[Ship Country],[1]!Countries[Area],"No registrado")</f>
        <v>Sud America</v>
      </c>
      <c r="O3575" s="14" t="str">
        <f>_xlfn.XLOOKUP(Ventas[[#This Row],[Ship Country]],[1]!Countries[Ship Country],[1]!Countries[Continent],"No existe")</f>
        <v>America</v>
      </c>
      <c r="P3575" s="15" t="str">
        <f>_xlfn.XLOOKUP(Ventas[[#This Row],[Category]],[2]!ProdManager[Category],[2]!ProdManager[Prod_Manager])</f>
        <v>Lydia Sinn</v>
      </c>
      <c r="Q3575" s="15">
        <f>YEAR(Ventas[[#This Row],[Order Date]])</f>
        <v>2016</v>
      </c>
      <c r="R3575" s="15" t="str">
        <f>TEXT(Ventas[[#This Row],[Order Date]],"MMM")</f>
        <v>dic</v>
      </c>
    </row>
    <row r="3576" spans="1:18" x14ac:dyDescent="0.25">
      <c r="A3576" s="4">
        <v>10257</v>
      </c>
      <c r="B3576" s="4" t="s">
        <v>62</v>
      </c>
      <c r="C3576" s="4" t="s">
        <v>35</v>
      </c>
      <c r="D3576" s="4">
        <v>35.1</v>
      </c>
      <c r="E3576" s="4">
        <v>23.165999999999997</v>
      </c>
      <c r="F3576" s="4">
        <v>25</v>
      </c>
      <c r="G3576" s="4" t="s">
        <v>63</v>
      </c>
      <c r="H3576" s="4" t="s">
        <v>64</v>
      </c>
      <c r="I3576" s="4" t="s">
        <v>65</v>
      </c>
      <c r="J3576" s="5">
        <v>42492</v>
      </c>
      <c r="K3576" s="12">
        <f>Ventas[[#This Row],[Unit Price]]*Ventas[[#This Row],[Quantity]]</f>
        <v>877.5</v>
      </c>
      <c r="L3576" s="12">
        <f>Ventas[[#This Row],[Unit Cost]]*Ventas[[#This Row],[Quantity]]</f>
        <v>579.14999999999986</v>
      </c>
      <c r="M3576" s="14">
        <f>Ventas[[#This Row],[Ingresos]]-Ventas[[#This Row],[Costes]]</f>
        <v>298.35000000000014</v>
      </c>
      <c r="N3576" s="14" t="str">
        <f>_xlfn.XLOOKUP(Ventas[[#This Row],[Ship Country]],[1]!Countries[Ship Country],[1]!Countries[Area],"No registrado")</f>
        <v>Sud America</v>
      </c>
      <c r="O3576" s="14" t="str">
        <f>_xlfn.XLOOKUP(Ventas[[#This Row],[Ship Country]],[1]!Countries[Ship Country],[1]!Countries[Continent],"No existe")</f>
        <v>America</v>
      </c>
      <c r="P3576" s="15" t="str">
        <f>_xlfn.XLOOKUP(Ventas[[#This Row],[Category]],[2]!ProdManager[Category],[2]!ProdManager[Prod_Manager])</f>
        <v>Lydia Sinn</v>
      </c>
      <c r="Q3576" s="15">
        <f>YEAR(Ventas[[#This Row],[Order Date]])</f>
        <v>2016</v>
      </c>
      <c r="R3576" s="15" t="str">
        <f>TEXT(Ventas[[#This Row],[Order Date]],"MMM")</f>
        <v>may</v>
      </c>
    </row>
    <row r="3577" spans="1:18" x14ac:dyDescent="0.25">
      <c r="A3577" s="6">
        <v>10257</v>
      </c>
      <c r="B3577" s="6" t="s">
        <v>42</v>
      </c>
      <c r="C3577" s="6" t="s">
        <v>43</v>
      </c>
      <c r="D3577" s="6">
        <v>14.4</v>
      </c>
      <c r="E3577" s="6">
        <v>12.816000000000001</v>
      </c>
      <c r="F3577" s="6">
        <v>60</v>
      </c>
      <c r="G3577" s="6" t="s">
        <v>63</v>
      </c>
      <c r="H3577" s="6" t="s">
        <v>64</v>
      </c>
      <c r="I3577" s="6" t="s">
        <v>65</v>
      </c>
      <c r="J3577" s="5">
        <v>42462</v>
      </c>
      <c r="K3577" s="12">
        <f>Ventas[[#This Row],[Unit Price]]*Ventas[[#This Row],[Quantity]]</f>
        <v>864</v>
      </c>
      <c r="L3577" s="12">
        <f>Ventas[[#This Row],[Unit Cost]]*Ventas[[#This Row],[Quantity]]</f>
        <v>768.96</v>
      </c>
      <c r="M3577" s="14">
        <f>Ventas[[#This Row],[Ingresos]]-Ventas[[#This Row],[Costes]]</f>
        <v>95.039999999999964</v>
      </c>
      <c r="N3577" s="14" t="str">
        <f>_xlfn.XLOOKUP(Ventas[[#This Row],[Ship Country]],[1]!Countries[Ship Country],[1]!Countries[Area],"No registrado")</f>
        <v>Sud America</v>
      </c>
      <c r="O3577" s="14" t="str">
        <f>_xlfn.XLOOKUP(Ventas[[#This Row],[Ship Country]],[1]!Countries[Ship Country],[1]!Countries[Continent],"No existe")</f>
        <v>America</v>
      </c>
      <c r="P3577" s="15" t="str">
        <f>_xlfn.XLOOKUP(Ventas[[#This Row],[Category]],[2]!ProdManager[Category],[2]!ProdManager[Prod_Manager])</f>
        <v>John Matter</v>
      </c>
      <c r="Q3577" s="15">
        <f>YEAR(Ventas[[#This Row],[Order Date]])</f>
        <v>2016</v>
      </c>
      <c r="R3577" s="15" t="str">
        <f>TEXT(Ventas[[#This Row],[Order Date]],"MMM")</f>
        <v>abr</v>
      </c>
    </row>
    <row r="3578" spans="1:18" x14ac:dyDescent="0.25">
      <c r="A3578" s="4">
        <v>10257</v>
      </c>
      <c r="B3578" s="4" t="s">
        <v>61</v>
      </c>
      <c r="C3578" s="4" t="s">
        <v>24</v>
      </c>
      <c r="D3578" s="4">
        <v>10.4</v>
      </c>
      <c r="E3578" s="4">
        <v>7.9040000000000008</v>
      </c>
      <c r="F3578" s="4">
        <v>15</v>
      </c>
      <c r="G3578" s="4" t="s">
        <v>63</v>
      </c>
      <c r="H3578" s="4" t="s">
        <v>64</v>
      </c>
      <c r="I3578" s="4" t="s">
        <v>65</v>
      </c>
      <c r="J3578" s="5">
        <v>42463</v>
      </c>
      <c r="K3578" s="12">
        <f>Ventas[[#This Row],[Unit Price]]*Ventas[[#This Row],[Quantity]]</f>
        <v>156</v>
      </c>
      <c r="L3578" s="12">
        <f>Ventas[[#This Row],[Unit Cost]]*Ventas[[#This Row],[Quantity]]</f>
        <v>118.56000000000002</v>
      </c>
      <c r="M3578" s="14">
        <f>Ventas[[#This Row],[Ingresos]]-Ventas[[#This Row],[Costes]]</f>
        <v>37.439999999999984</v>
      </c>
      <c r="N3578" s="14" t="str">
        <f>_xlfn.XLOOKUP(Ventas[[#This Row],[Ship Country]],[1]!Countries[Ship Country],[1]!Countries[Area],"No registrado")</f>
        <v>Sud America</v>
      </c>
      <c r="O3578" s="14" t="str">
        <f>_xlfn.XLOOKUP(Ventas[[#This Row],[Ship Country]],[1]!Countries[Ship Country],[1]!Countries[Continent],"No existe")</f>
        <v>America</v>
      </c>
      <c r="P3578" s="15" t="str">
        <f>_xlfn.XLOOKUP(Ventas[[#This Row],[Category]],[2]!ProdManager[Category],[2]!ProdManager[Prod_Manager])</f>
        <v>Lydia Sinn</v>
      </c>
      <c r="Q3578" s="15">
        <f>YEAR(Ventas[[#This Row],[Order Date]])</f>
        <v>2016</v>
      </c>
      <c r="R3578" s="15" t="str">
        <f>TEXT(Ventas[[#This Row],[Order Date]],"MMM")</f>
        <v>abr</v>
      </c>
    </row>
    <row r="3579" spans="1:18" x14ac:dyDescent="0.25">
      <c r="A3579" s="6">
        <v>10258</v>
      </c>
      <c r="B3579" s="6" t="s">
        <v>55</v>
      </c>
      <c r="C3579" s="6" t="s">
        <v>43</v>
      </c>
      <c r="D3579" s="6">
        <v>15.2</v>
      </c>
      <c r="E3579" s="6">
        <v>13.527999999999999</v>
      </c>
      <c r="F3579" s="6">
        <v>50</v>
      </c>
      <c r="G3579" s="6" t="s">
        <v>66</v>
      </c>
      <c r="H3579" s="6" t="s">
        <v>67</v>
      </c>
      <c r="I3579" s="6" t="s">
        <v>68</v>
      </c>
      <c r="J3579" s="5">
        <v>42519</v>
      </c>
      <c r="K3579" s="12">
        <f>Ventas[[#This Row],[Unit Price]]*Ventas[[#This Row],[Quantity]]</f>
        <v>760</v>
      </c>
      <c r="L3579" s="12">
        <f>Ventas[[#This Row],[Unit Cost]]*Ventas[[#This Row],[Quantity]]</f>
        <v>676.4</v>
      </c>
      <c r="M3579" s="14">
        <f>Ventas[[#This Row],[Ingresos]]-Ventas[[#This Row],[Costes]]</f>
        <v>83.600000000000023</v>
      </c>
      <c r="N3579" s="14" t="str">
        <f>_xlfn.XLOOKUP(Ventas[[#This Row],[Ship Country]],[1]!Countries[Ship Country],[1]!Countries[Area],"No registrado")</f>
        <v>Nord Europe</v>
      </c>
      <c r="O3579" s="14" t="str">
        <f>_xlfn.XLOOKUP(Ventas[[#This Row],[Ship Country]],[1]!Countries[Ship Country],[1]!Countries[Continent],"No existe")</f>
        <v>Europe</v>
      </c>
      <c r="P3579" s="15" t="str">
        <f>_xlfn.XLOOKUP(Ventas[[#This Row],[Category]],[2]!ProdManager[Category],[2]!ProdManager[Prod_Manager])</f>
        <v>John Matter</v>
      </c>
      <c r="Q3579" s="15">
        <f>YEAR(Ventas[[#This Row],[Order Date]])</f>
        <v>2016</v>
      </c>
      <c r="R3579" s="15" t="str">
        <f>TEXT(Ventas[[#This Row],[Order Date]],"MMM")</f>
        <v>may</v>
      </c>
    </row>
    <row r="3580" spans="1:18" x14ac:dyDescent="0.25">
      <c r="A3580" s="4">
        <v>10258</v>
      </c>
      <c r="B3580" s="4" t="s">
        <v>69</v>
      </c>
      <c r="C3580" s="4" t="s">
        <v>24</v>
      </c>
      <c r="D3580" s="4">
        <v>17</v>
      </c>
      <c r="E3580" s="4">
        <v>14.45</v>
      </c>
      <c r="F3580" s="4">
        <v>65</v>
      </c>
      <c r="G3580" s="4" t="s">
        <v>66</v>
      </c>
      <c r="H3580" s="4" t="s">
        <v>67</v>
      </c>
      <c r="I3580" s="4" t="s">
        <v>68</v>
      </c>
      <c r="J3580" s="5">
        <v>42466</v>
      </c>
      <c r="K3580" s="12">
        <f>Ventas[[#This Row],[Unit Price]]*Ventas[[#This Row],[Quantity]]</f>
        <v>1105</v>
      </c>
      <c r="L3580" s="12">
        <f>Ventas[[#This Row],[Unit Cost]]*Ventas[[#This Row],[Quantity]]</f>
        <v>939.25</v>
      </c>
      <c r="M3580" s="14">
        <f>Ventas[[#This Row],[Ingresos]]-Ventas[[#This Row],[Costes]]</f>
        <v>165.75</v>
      </c>
      <c r="N3580" s="14" t="str">
        <f>_xlfn.XLOOKUP(Ventas[[#This Row],[Ship Country]],[1]!Countries[Ship Country],[1]!Countries[Area],"No registrado")</f>
        <v>Nord Europe</v>
      </c>
      <c r="O3580" s="14" t="str">
        <f>_xlfn.XLOOKUP(Ventas[[#This Row],[Ship Country]],[1]!Countries[Ship Country],[1]!Countries[Continent],"No existe")</f>
        <v>Europe</v>
      </c>
      <c r="P3580" s="15" t="str">
        <f>_xlfn.XLOOKUP(Ventas[[#This Row],[Category]],[2]!ProdManager[Category],[2]!ProdManager[Prod_Manager])</f>
        <v>Lydia Sinn</v>
      </c>
      <c r="Q3580" s="15">
        <f>YEAR(Ventas[[#This Row],[Order Date]])</f>
        <v>2016</v>
      </c>
      <c r="R3580" s="15" t="str">
        <f>TEXT(Ventas[[#This Row],[Order Date]],"MMM")</f>
        <v>abr</v>
      </c>
    </row>
    <row r="3581" spans="1:18" x14ac:dyDescent="0.25">
      <c r="A3581" s="6">
        <v>10258</v>
      </c>
      <c r="B3581" s="6" t="s">
        <v>70</v>
      </c>
      <c r="C3581" s="6" t="s">
        <v>15</v>
      </c>
      <c r="D3581" s="6">
        <v>25.6</v>
      </c>
      <c r="E3581" s="6">
        <v>19.968000000000004</v>
      </c>
      <c r="F3581" s="6">
        <v>60</v>
      </c>
      <c r="G3581" s="6" t="s">
        <v>66</v>
      </c>
      <c r="H3581" s="6" t="s">
        <v>67</v>
      </c>
      <c r="I3581" s="6" t="s">
        <v>68</v>
      </c>
      <c r="J3581" s="5">
        <v>42442</v>
      </c>
      <c r="K3581" s="12">
        <f>Ventas[[#This Row],[Unit Price]]*Ventas[[#This Row],[Quantity]]</f>
        <v>1536</v>
      </c>
      <c r="L3581" s="12">
        <f>Ventas[[#This Row],[Unit Cost]]*Ventas[[#This Row],[Quantity]]</f>
        <v>1198.0800000000002</v>
      </c>
      <c r="M3581" s="14">
        <f>Ventas[[#This Row],[Ingresos]]-Ventas[[#This Row],[Costes]]</f>
        <v>337.91999999999985</v>
      </c>
      <c r="N3581" s="14" t="str">
        <f>_xlfn.XLOOKUP(Ventas[[#This Row],[Ship Country]],[1]!Countries[Ship Country],[1]!Countries[Area],"No registrado")</f>
        <v>Nord Europe</v>
      </c>
      <c r="O3581" s="14" t="str">
        <f>_xlfn.XLOOKUP(Ventas[[#This Row],[Ship Country]],[1]!Countries[Ship Country],[1]!Countries[Continent],"No existe")</f>
        <v>Europe</v>
      </c>
      <c r="P3581" s="15" t="str">
        <f>_xlfn.XLOOKUP(Ventas[[#This Row],[Category]],[2]!ProdManager[Category],[2]!ProdManager[Prod_Manager])</f>
        <v>Peter Stone</v>
      </c>
      <c r="Q3581" s="15">
        <f>YEAR(Ventas[[#This Row],[Order Date]])</f>
        <v>2016</v>
      </c>
      <c r="R3581" s="15" t="str">
        <f>TEXT(Ventas[[#This Row],[Order Date]],"MMM")</f>
        <v>mar</v>
      </c>
    </row>
    <row r="3582" spans="1:18" x14ac:dyDescent="0.25">
      <c r="A3582" s="4">
        <v>10259</v>
      </c>
      <c r="B3582" s="4" t="s">
        <v>71</v>
      </c>
      <c r="C3582" s="4" t="s">
        <v>35</v>
      </c>
      <c r="D3582" s="4">
        <v>8</v>
      </c>
      <c r="E3582" s="4">
        <v>5.2</v>
      </c>
      <c r="F3582" s="4">
        <v>10</v>
      </c>
      <c r="G3582" s="4" t="s">
        <v>72</v>
      </c>
      <c r="H3582" s="4" t="s">
        <v>73</v>
      </c>
      <c r="I3582" s="4" t="s">
        <v>74</v>
      </c>
      <c r="J3582" s="5">
        <v>42565</v>
      </c>
      <c r="K3582" s="12">
        <f>Ventas[[#This Row],[Unit Price]]*Ventas[[#This Row],[Quantity]]</f>
        <v>80</v>
      </c>
      <c r="L3582" s="12">
        <f>Ventas[[#This Row],[Unit Cost]]*Ventas[[#This Row],[Quantity]]</f>
        <v>52</v>
      </c>
      <c r="M3582" s="14">
        <f>Ventas[[#This Row],[Ingresos]]-Ventas[[#This Row],[Costes]]</f>
        <v>28</v>
      </c>
      <c r="N3582" s="14" t="str">
        <f>_xlfn.XLOOKUP(Ventas[[#This Row],[Ship Country]],[1]!Countries[Ship Country],[1]!Countries[Area],"No registrado")</f>
        <v>Sud America</v>
      </c>
      <c r="O3582" s="14" t="str">
        <f>_xlfn.XLOOKUP(Ventas[[#This Row],[Ship Country]],[1]!Countries[Ship Country],[1]!Countries[Continent],"No existe")</f>
        <v>America</v>
      </c>
      <c r="P3582" s="15" t="str">
        <f>_xlfn.XLOOKUP(Ventas[[#This Row],[Category]],[2]!ProdManager[Category],[2]!ProdManager[Prod_Manager])</f>
        <v>Lydia Sinn</v>
      </c>
      <c r="Q3582" s="15">
        <f>YEAR(Ventas[[#This Row],[Order Date]])</f>
        <v>2016</v>
      </c>
      <c r="R3582" s="15" t="str">
        <f>TEXT(Ventas[[#This Row],[Order Date]],"MMM")</f>
        <v>jul</v>
      </c>
    </row>
    <row r="3583" spans="1:18" x14ac:dyDescent="0.25">
      <c r="A3583" s="6">
        <v>10259</v>
      </c>
      <c r="B3583" s="6" t="s">
        <v>75</v>
      </c>
      <c r="C3583" s="6" t="s">
        <v>29</v>
      </c>
      <c r="D3583" s="6">
        <v>20.8</v>
      </c>
      <c r="E3583" s="6">
        <v>14.975999999999999</v>
      </c>
      <c r="F3583" s="6">
        <v>10</v>
      </c>
      <c r="G3583" s="6" t="s">
        <v>72</v>
      </c>
      <c r="H3583" s="6" t="s">
        <v>73</v>
      </c>
      <c r="I3583" s="6" t="s">
        <v>74</v>
      </c>
      <c r="J3583" s="5">
        <v>42488</v>
      </c>
      <c r="K3583" s="12">
        <f>Ventas[[#This Row],[Unit Price]]*Ventas[[#This Row],[Quantity]]</f>
        <v>208</v>
      </c>
      <c r="L3583" s="12">
        <f>Ventas[[#This Row],[Unit Cost]]*Ventas[[#This Row],[Quantity]]</f>
        <v>149.76</v>
      </c>
      <c r="M3583" s="14">
        <f>Ventas[[#This Row],[Ingresos]]-Ventas[[#This Row],[Costes]]</f>
        <v>58.240000000000009</v>
      </c>
      <c r="N3583" s="14" t="str">
        <f>_xlfn.XLOOKUP(Ventas[[#This Row],[Ship Country]],[1]!Countries[Ship Country],[1]!Countries[Area],"No registrado")</f>
        <v>Sud America</v>
      </c>
      <c r="O3583" s="14" t="str">
        <f>_xlfn.XLOOKUP(Ventas[[#This Row],[Ship Country]],[1]!Countries[Ship Country],[1]!Countries[Continent],"No existe")</f>
        <v>America</v>
      </c>
      <c r="P3583" s="15" t="str">
        <f>_xlfn.XLOOKUP(Ventas[[#This Row],[Category]],[2]!ProdManager[Category],[2]!ProdManager[Prod_Manager])</f>
        <v>Peter Stone</v>
      </c>
      <c r="Q3583" s="15">
        <f>YEAR(Ventas[[#This Row],[Order Date]])</f>
        <v>2016</v>
      </c>
      <c r="R3583" s="15" t="str">
        <f>TEXT(Ventas[[#This Row],[Order Date]],"MMM")</f>
        <v>abr</v>
      </c>
    </row>
    <row r="3584" spans="1:18" x14ac:dyDescent="0.25">
      <c r="A3584" s="4">
        <v>10260</v>
      </c>
      <c r="B3584" s="4" t="s">
        <v>28</v>
      </c>
      <c r="C3584" s="4" t="s">
        <v>29</v>
      </c>
      <c r="D3584" s="4">
        <v>7.7</v>
      </c>
      <c r="E3584" s="4">
        <v>6.0830000000000002</v>
      </c>
      <c r="F3584" s="4">
        <v>16</v>
      </c>
      <c r="G3584" s="4" t="s">
        <v>76</v>
      </c>
      <c r="H3584" s="4" t="s">
        <v>77</v>
      </c>
      <c r="I3584" s="4" t="s">
        <v>21</v>
      </c>
      <c r="J3584" s="5">
        <v>42521</v>
      </c>
      <c r="K3584" s="12">
        <f>Ventas[[#This Row],[Unit Price]]*Ventas[[#This Row],[Quantity]]</f>
        <v>123.2</v>
      </c>
      <c r="L3584" s="12">
        <f>Ventas[[#This Row],[Unit Cost]]*Ventas[[#This Row],[Quantity]]</f>
        <v>97.328000000000003</v>
      </c>
      <c r="M3584" s="14">
        <f>Ventas[[#This Row],[Ingresos]]-Ventas[[#This Row],[Costes]]</f>
        <v>25.872</v>
      </c>
      <c r="N3584" s="14" t="str">
        <f>_xlfn.XLOOKUP(Ventas[[#This Row],[Ship Country]],[1]!Countries[Ship Country],[1]!Countries[Area],"No registrado")</f>
        <v>Nord Europe</v>
      </c>
      <c r="O3584" s="14" t="str">
        <f>_xlfn.XLOOKUP(Ventas[[#This Row],[Ship Country]],[1]!Countries[Ship Country],[1]!Countries[Continent],"No existe")</f>
        <v>Europe</v>
      </c>
      <c r="P3584" s="15" t="str">
        <f>_xlfn.XLOOKUP(Ventas[[#This Row],[Category]],[2]!ProdManager[Category],[2]!ProdManager[Prod_Manager])</f>
        <v>Peter Stone</v>
      </c>
      <c r="Q3584" s="15">
        <f>YEAR(Ventas[[#This Row],[Order Date]])</f>
        <v>2016</v>
      </c>
      <c r="R3584" s="15" t="str">
        <f>TEXT(Ventas[[#This Row],[Order Date]],"MMM")</f>
        <v>may</v>
      </c>
    </row>
    <row r="3585" spans="1:18" x14ac:dyDescent="0.25">
      <c r="A3585" s="6">
        <v>10260</v>
      </c>
      <c r="B3585" s="6" t="s">
        <v>33</v>
      </c>
      <c r="C3585" s="6" t="s">
        <v>10</v>
      </c>
      <c r="D3585" s="6">
        <v>15.6</v>
      </c>
      <c r="E3585" s="6">
        <v>12.324</v>
      </c>
      <c r="F3585" s="6">
        <v>50</v>
      </c>
      <c r="G3585" s="6" t="s">
        <v>76</v>
      </c>
      <c r="H3585" s="6" t="s">
        <v>77</v>
      </c>
      <c r="I3585" s="6" t="s">
        <v>21</v>
      </c>
      <c r="J3585" s="5">
        <v>42446</v>
      </c>
      <c r="K3585" s="12">
        <f>Ventas[[#This Row],[Unit Price]]*Ventas[[#This Row],[Quantity]]</f>
        <v>780</v>
      </c>
      <c r="L3585" s="12">
        <f>Ventas[[#This Row],[Unit Cost]]*Ventas[[#This Row],[Quantity]]</f>
        <v>616.20000000000005</v>
      </c>
      <c r="M3585" s="14">
        <f>Ventas[[#This Row],[Ingresos]]-Ventas[[#This Row],[Costes]]</f>
        <v>163.79999999999995</v>
      </c>
      <c r="N3585" s="14" t="str">
        <f>_xlfn.XLOOKUP(Ventas[[#This Row],[Ship Country]],[1]!Countries[Ship Country],[1]!Countries[Area],"No registrado")</f>
        <v>Nord Europe</v>
      </c>
      <c r="O3585" s="14" t="str">
        <f>_xlfn.XLOOKUP(Ventas[[#This Row],[Ship Country]],[1]!Countries[Ship Country],[1]!Countries[Continent],"No existe")</f>
        <v>Europe</v>
      </c>
      <c r="P3585" s="15" t="str">
        <f>_xlfn.XLOOKUP(Ventas[[#This Row],[Category]],[2]!ProdManager[Category],[2]!ProdManager[Prod_Manager])</f>
        <v>Marc Caine</v>
      </c>
      <c r="Q3585" s="15">
        <f>YEAR(Ventas[[#This Row],[Order Date]])</f>
        <v>2016</v>
      </c>
      <c r="R3585" s="15" t="str">
        <f>TEXT(Ventas[[#This Row],[Order Date]],"MMM")</f>
        <v>mar</v>
      </c>
    </row>
    <row r="3586" spans="1:18" x14ac:dyDescent="0.25">
      <c r="A3586" s="4">
        <v>10260</v>
      </c>
      <c r="B3586" s="4" t="s">
        <v>78</v>
      </c>
      <c r="C3586" s="4" t="s">
        <v>35</v>
      </c>
      <c r="D3586" s="4">
        <v>39.4</v>
      </c>
      <c r="E3586" s="4">
        <v>26.003999999999994</v>
      </c>
      <c r="F3586" s="4">
        <v>15</v>
      </c>
      <c r="G3586" s="4" t="s">
        <v>76</v>
      </c>
      <c r="H3586" s="4" t="s">
        <v>77</v>
      </c>
      <c r="I3586" s="4" t="s">
        <v>21</v>
      </c>
      <c r="J3586" s="5">
        <v>42725</v>
      </c>
      <c r="K3586" s="12">
        <f>Ventas[[#This Row],[Unit Price]]*Ventas[[#This Row],[Quantity]]</f>
        <v>591</v>
      </c>
      <c r="L3586" s="12">
        <f>Ventas[[#This Row],[Unit Cost]]*Ventas[[#This Row],[Quantity]]</f>
        <v>390.05999999999989</v>
      </c>
      <c r="M3586" s="14">
        <f>Ventas[[#This Row],[Ingresos]]-Ventas[[#This Row],[Costes]]</f>
        <v>200.94000000000011</v>
      </c>
      <c r="N3586" s="14" t="str">
        <f>_xlfn.XLOOKUP(Ventas[[#This Row],[Ship Country]],[1]!Countries[Ship Country],[1]!Countries[Area],"No registrado")</f>
        <v>Nord Europe</v>
      </c>
      <c r="O3586" s="14" t="str">
        <f>_xlfn.XLOOKUP(Ventas[[#This Row],[Ship Country]],[1]!Countries[Ship Country],[1]!Countries[Continent],"No existe")</f>
        <v>Europe</v>
      </c>
      <c r="P3586" s="15" t="str">
        <f>_xlfn.XLOOKUP(Ventas[[#This Row],[Category]],[2]!ProdManager[Category],[2]!ProdManager[Prod_Manager])</f>
        <v>Lydia Sinn</v>
      </c>
      <c r="Q3586" s="15">
        <f>YEAR(Ventas[[#This Row],[Order Date]])</f>
        <v>2016</v>
      </c>
      <c r="R3586" s="15" t="str">
        <f>TEXT(Ventas[[#This Row],[Order Date]],"MMM")</f>
        <v>dic</v>
      </c>
    </row>
    <row r="3587" spans="1:18" x14ac:dyDescent="0.25">
      <c r="A3587" s="6">
        <v>10260</v>
      </c>
      <c r="B3587" s="6" t="s">
        <v>79</v>
      </c>
      <c r="C3587" s="6" t="s">
        <v>43</v>
      </c>
      <c r="D3587" s="6">
        <v>12</v>
      </c>
      <c r="E3587" s="6">
        <v>10.68</v>
      </c>
      <c r="F3587" s="6">
        <v>21</v>
      </c>
      <c r="G3587" s="6" t="s">
        <v>76</v>
      </c>
      <c r="H3587" s="6" t="s">
        <v>77</v>
      </c>
      <c r="I3587" s="6" t="s">
        <v>21</v>
      </c>
      <c r="J3587" s="5">
        <v>42661</v>
      </c>
      <c r="K3587" s="12">
        <f>Ventas[[#This Row],[Unit Price]]*Ventas[[#This Row],[Quantity]]</f>
        <v>252</v>
      </c>
      <c r="L3587" s="12">
        <f>Ventas[[#This Row],[Unit Cost]]*Ventas[[#This Row],[Quantity]]</f>
        <v>224.28</v>
      </c>
      <c r="M3587" s="14">
        <f>Ventas[[#This Row],[Ingresos]]-Ventas[[#This Row],[Costes]]</f>
        <v>27.72</v>
      </c>
      <c r="N3587" s="14" t="str">
        <f>_xlfn.XLOOKUP(Ventas[[#This Row],[Ship Country]],[1]!Countries[Ship Country],[1]!Countries[Area],"No registrado")</f>
        <v>Nord Europe</v>
      </c>
      <c r="O3587" s="14" t="str">
        <f>_xlfn.XLOOKUP(Ventas[[#This Row],[Ship Country]],[1]!Countries[Ship Country],[1]!Countries[Continent],"No existe")</f>
        <v>Europe</v>
      </c>
      <c r="P3587" s="15" t="str">
        <f>_xlfn.XLOOKUP(Ventas[[#This Row],[Category]],[2]!ProdManager[Category],[2]!ProdManager[Prod_Manager])</f>
        <v>John Matter</v>
      </c>
      <c r="Q3587" s="15">
        <f>YEAR(Ventas[[#This Row],[Order Date]])</f>
        <v>2016</v>
      </c>
      <c r="R3587" s="15" t="str">
        <f>TEXT(Ventas[[#This Row],[Order Date]],"MMM")</f>
        <v>oct</v>
      </c>
    </row>
    <row r="3588" spans="1:18" x14ac:dyDescent="0.25">
      <c r="A3588" s="4">
        <v>10261</v>
      </c>
      <c r="B3588" s="4" t="s">
        <v>71</v>
      </c>
      <c r="C3588" s="4" t="s">
        <v>35</v>
      </c>
      <c r="D3588" s="4">
        <v>8</v>
      </c>
      <c r="E3588" s="4">
        <v>5.2799999999999994</v>
      </c>
      <c r="F3588" s="4">
        <v>20</v>
      </c>
      <c r="G3588" s="4" t="s">
        <v>80</v>
      </c>
      <c r="H3588" s="4" t="s">
        <v>26</v>
      </c>
      <c r="I3588" s="4" t="s">
        <v>27</v>
      </c>
      <c r="J3588" s="5">
        <v>42404</v>
      </c>
      <c r="K3588" s="12">
        <f>Ventas[[#This Row],[Unit Price]]*Ventas[[#This Row],[Quantity]]</f>
        <v>160</v>
      </c>
      <c r="L3588" s="12">
        <f>Ventas[[#This Row],[Unit Cost]]*Ventas[[#This Row],[Quantity]]</f>
        <v>105.6</v>
      </c>
      <c r="M3588" s="14">
        <f>Ventas[[#This Row],[Ingresos]]-Ventas[[#This Row],[Costes]]</f>
        <v>54.400000000000006</v>
      </c>
      <c r="N3588" s="14" t="str">
        <f>_xlfn.XLOOKUP(Ventas[[#This Row],[Ship Country]],[1]!Countries[Ship Country],[1]!Countries[Area],"No registrado")</f>
        <v>Sud America</v>
      </c>
      <c r="O3588" s="14" t="str">
        <f>_xlfn.XLOOKUP(Ventas[[#This Row],[Ship Country]],[1]!Countries[Ship Country],[1]!Countries[Continent],"No existe")</f>
        <v>America</v>
      </c>
      <c r="P3588" s="15" t="str">
        <f>_xlfn.XLOOKUP(Ventas[[#This Row],[Category]],[2]!ProdManager[Category],[2]!ProdManager[Prod_Manager])</f>
        <v>Lydia Sinn</v>
      </c>
      <c r="Q3588" s="15">
        <f>YEAR(Ventas[[#This Row],[Order Date]])</f>
        <v>2016</v>
      </c>
      <c r="R3588" s="15" t="str">
        <f>TEXT(Ventas[[#This Row],[Order Date]],"MMM")</f>
        <v>feb</v>
      </c>
    </row>
    <row r="3589" spans="1:18" x14ac:dyDescent="0.25">
      <c r="A3589" s="6">
        <v>10261</v>
      </c>
      <c r="B3589" s="6" t="s">
        <v>81</v>
      </c>
      <c r="C3589" s="6" t="s">
        <v>43</v>
      </c>
      <c r="D3589" s="6">
        <v>14.4</v>
      </c>
      <c r="E3589" s="6">
        <v>13.248000000000001</v>
      </c>
      <c r="F3589" s="6">
        <v>20</v>
      </c>
      <c r="G3589" s="6" t="s">
        <v>80</v>
      </c>
      <c r="H3589" s="6" t="s">
        <v>26</v>
      </c>
      <c r="I3589" s="6" t="s">
        <v>27</v>
      </c>
      <c r="J3589" s="5">
        <v>42711</v>
      </c>
      <c r="K3589" s="12">
        <f>Ventas[[#This Row],[Unit Price]]*Ventas[[#This Row],[Quantity]]</f>
        <v>288</v>
      </c>
      <c r="L3589" s="12">
        <f>Ventas[[#This Row],[Unit Cost]]*Ventas[[#This Row],[Quantity]]</f>
        <v>264.96000000000004</v>
      </c>
      <c r="M3589" s="14">
        <f>Ventas[[#This Row],[Ingresos]]-Ventas[[#This Row],[Costes]]</f>
        <v>23.039999999999964</v>
      </c>
      <c r="N3589" s="14" t="str">
        <f>_xlfn.XLOOKUP(Ventas[[#This Row],[Ship Country]],[1]!Countries[Ship Country],[1]!Countries[Area],"No registrado")</f>
        <v>Sud America</v>
      </c>
      <c r="O3589" s="14" t="str">
        <f>_xlfn.XLOOKUP(Ventas[[#This Row],[Ship Country]],[1]!Countries[Ship Country],[1]!Countries[Continent],"No existe")</f>
        <v>America</v>
      </c>
      <c r="P3589" s="15" t="str">
        <f>_xlfn.XLOOKUP(Ventas[[#This Row],[Category]],[2]!ProdManager[Category],[2]!ProdManager[Prod_Manager])</f>
        <v>John Matter</v>
      </c>
      <c r="Q3589" s="15">
        <f>YEAR(Ventas[[#This Row],[Order Date]])</f>
        <v>2016</v>
      </c>
      <c r="R3589" s="15" t="str">
        <f>TEXT(Ventas[[#This Row],[Order Date]],"MMM")</f>
        <v>dic</v>
      </c>
    </row>
    <row r="3590" spans="1:18" x14ac:dyDescent="0.25">
      <c r="A3590" s="4">
        <v>10262</v>
      </c>
      <c r="B3590" s="4" t="s">
        <v>69</v>
      </c>
      <c r="C3590" s="4" t="s">
        <v>24</v>
      </c>
      <c r="D3590" s="4">
        <v>17</v>
      </c>
      <c r="E3590" s="4">
        <v>12.75</v>
      </c>
      <c r="F3590" s="4">
        <v>12</v>
      </c>
      <c r="G3590" s="4" t="s">
        <v>82</v>
      </c>
      <c r="H3590" s="4" t="s">
        <v>83</v>
      </c>
      <c r="I3590" s="4" t="s">
        <v>84</v>
      </c>
      <c r="J3590" s="5">
        <v>42475</v>
      </c>
      <c r="K3590" s="12">
        <f>Ventas[[#This Row],[Unit Price]]*Ventas[[#This Row],[Quantity]]</f>
        <v>204</v>
      </c>
      <c r="L3590" s="12">
        <f>Ventas[[#This Row],[Unit Cost]]*Ventas[[#This Row],[Quantity]]</f>
        <v>153</v>
      </c>
      <c r="M3590" s="14">
        <f>Ventas[[#This Row],[Ingresos]]-Ventas[[#This Row],[Costes]]</f>
        <v>51</v>
      </c>
      <c r="N3590" s="14" t="str">
        <f>_xlfn.XLOOKUP(Ventas[[#This Row],[Ship Country]],[1]!Countries[Ship Country],[1]!Countries[Area],"No registrado")</f>
        <v>Nord America</v>
      </c>
      <c r="O3590" s="14" t="str">
        <f>_xlfn.XLOOKUP(Ventas[[#This Row],[Ship Country]],[1]!Countries[Ship Country],[1]!Countries[Continent],"No existe")</f>
        <v>America</v>
      </c>
      <c r="P3590" s="15" t="str">
        <f>_xlfn.XLOOKUP(Ventas[[#This Row],[Category]],[2]!ProdManager[Category],[2]!ProdManager[Prod_Manager])</f>
        <v>Lydia Sinn</v>
      </c>
      <c r="Q3590" s="15">
        <f>YEAR(Ventas[[#This Row],[Order Date]])</f>
        <v>2016</v>
      </c>
      <c r="R3590" s="15" t="str">
        <f>TEXT(Ventas[[#This Row],[Order Date]],"MMM")</f>
        <v>abr</v>
      </c>
    </row>
    <row r="3591" spans="1:18" x14ac:dyDescent="0.25">
      <c r="A3591" s="6">
        <v>10262</v>
      </c>
      <c r="B3591" s="6" t="s">
        <v>85</v>
      </c>
      <c r="C3591" s="6" t="s">
        <v>18</v>
      </c>
      <c r="D3591" s="6">
        <v>24</v>
      </c>
      <c r="E3591" s="6">
        <v>19.440000000000001</v>
      </c>
      <c r="F3591" s="6">
        <v>15</v>
      </c>
      <c r="G3591" s="6" t="s">
        <v>82</v>
      </c>
      <c r="H3591" s="6" t="s">
        <v>83</v>
      </c>
      <c r="I3591" s="6" t="s">
        <v>84</v>
      </c>
      <c r="J3591" s="5">
        <v>42370</v>
      </c>
      <c r="K3591" s="12">
        <f>Ventas[[#This Row],[Unit Price]]*Ventas[[#This Row],[Quantity]]</f>
        <v>360</v>
      </c>
      <c r="L3591" s="12">
        <f>Ventas[[#This Row],[Unit Cost]]*Ventas[[#This Row],[Quantity]]</f>
        <v>291.60000000000002</v>
      </c>
      <c r="M3591" s="14">
        <f>Ventas[[#This Row],[Ingresos]]-Ventas[[#This Row],[Costes]]</f>
        <v>68.399999999999977</v>
      </c>
      <c r="N3591" s="14" t="str">
        <f>_xlfn.XLOOKUP(Ventas[[#This Row],[Ship Country]],[1]!Countries[Ship Country],[1]!Countries[Area],"No registrado")</f>
        <v>Nord America</v>
      </c>
      <c r="O3591" s="14" t="str">
        <f>_xlfn.XLOOKUP(Ventas[[#This Row],[Ship Country]],[1]!Countries[Ship Country],[1]!Countries[Continent],"No existe")</f>
        <v>America</v>
      </c>
      <c r="P3591" s="15" t="str">
        <f>_xlfn.XLOOKUP(Ventas[[#This Row],[Category]],[2]!ProdManager[Category],[2]!ProdManager[Prod_Manager])</f>
        <v>Marc Caine</v>
      </c>
      <c r="Q3591" s="15">
        <f>YEAR(Ventas[[#This Row],[Order Date]])</f>
        <v>2016</v>
      </c>
      <c r="R3591" s="15" t="str">
        <f>TEXT(Ventas[[#This Row],[Order Date]],"MMM")</f>
        <v>ene</v>
      </c>
    </row>
    <row r="3592" spans="1:18" x14ac:dyDescent="0.25">
      <c r="A3592" s="4">
        <v>10262</v>
      </c>
      <c r="B3592" s="4" t="s">
        <v>86</v>
      </c>
      <c r="C3592" s="4" t="s">
        <v>10</v>
      </c>
      <c r="D3592" s="4">
        <v>30.4</v>
      </c>
      <c r="E3592" s="4">
        <v>22.799999999999997</v>
      </c>
      <c r="F3592" s="4">
        <v>20</v>
      </c>
      <c r="G3592" s="4" t="s">
        <v>82</v>
      </c>
      <c r="H3592" s="4" t="s">
        <v>83</v>
      </c>
      <c r="I3592" s="4" t="s">
        <v>84</v>
      </c>
      <c r="J3592" s="5">
        <v>42608</v>
      </c>
      <c r="K3592" s="12">
        <f>Ventas[[#This Row],[Unit Price]]*Ventas[[#This Row],[Quantity]]</f>
        <v>608</v>
      </c>
      <c r="L3592" s="12">
        <f>Ventas[[#This Row],[Unit Cost]]*Ventas[[#This Row],[Quantity]]</f>
        <v>455.99999999999994</v>
      </c>
      <c r="M3592" s="14">
        <f>Ventas[[#This Row],[Ingresos]]-Ventas[[#This Row],[Costes]]</f>
        <v>152.00000000000006</v>
      </c>
      <c r="N3592" s="14" t="str">
        <f>_xlfn.XLOOKUP(Ventas[[#This Row],[Ship Country]],[1]!Countries[Ship Country],[1]!Countries[Area],"No registrado")</f>
        <v>Nord America</v>
      </c>
      <c r="O3592" s="14" t="str">
        <f>_xlfn.XLOOKUP(Ventas[[#This Row],[Ship Country]],[1]!Countries[Ship Country],[1]!Countries[Continent],"No existe")</f>
        <v>America</v>
      </c>
      <c r="P3592" s="15" t="str">
        <f>_xlfn.XLOOKUP(Ventas[[#This Row],[Category]],[2]!ProdManager[Category],[2]!ProdManager[Prod_Manager])</f>
        <v>Marc Caine</v>
      </c>
      <c r="Q3592" s="15">
        <f>YEAR(Ventas[[#This Row],[Order Date]])</f>
        <v>2016</v>
      </c>
      <c r="R3592" s="15" t="str">
        <f>TEXT(Ventas[[#This Row],[Order Date]],"MMM")</f>
        <v>ago</v>
      </c>
    </row>
    <row r="3593" spans="1:18" x14ac:dyDescent="0.25">
      <c r="A3593" s="6">
        <v>10263</v>
      </c>
      <c r="B3593" s="6" t="s">
        <v>56</v>
      </c>
      <c r="C3593" s="6" t="s">
        <v>35</v>
      </c>
      <c r="D3593" s="6">
        <v>13.9</v>
      </c>
      <c r="E3593" s="6">
        <v>9.1739999999999995</v>
      </c>
      <c r="F3593" s="6">
        <v>60</v>
      </c>
      <c r="G3593" s="6" t="s">
        <v>66</v>
      </c>
      <c r="H3593" s="6" t="s">
        <v>67</v>
      </c>
      <c r="I3593" s="6" t="s">
        <v>68</v>
      </c>
      <c r="J3593" s="5">
        <v>42445</v>
      </c>
      <c r="K3593" s="12">
        <f>Ventas[[#This Row],[Unit Price]]*Ventas[[#This Row],[Quantity]]</f>
        <v>834</v>
      </c>
      <c r="L3593" s="12">
        <f>Ventas[[#This Row],[Unit Cost]]*Ventas[[#This Row],[Quantity]]</f>
        <v>550.43999999999994</v>
      </c>
      <c r="M3593" s="14">
        <f>Ventas[[#This Row],[Ingresos]]-Ventas[[#This Row],[Costes]]</f>
        <v>283.56000000000006</v>
      </c>
      <c r="N3593" s="14" t="str">
        <f>_xlfn.XLOOKUP(Ventas[[#This Row],[Ship Country]],[1]!Countries[Ship Country],[1]!Countries[Area],"No registrado")</f>
        <v>Nord Europe</v>
      </c>
      <c r="O3593" s="14" t="str">
        <f>_xlfn.XLOOKUP(Ventas[[#This Row],[Ship Country]],[1]!Countries[Ship Country],[1]!Countries[Continent],"No existe")</f>
        <v>Europe</v>
      </c>
      <c r="P3593" s="15" t="str">
        <f>_xlfn.XLOOKUP(Ventas[[#This Row],[Category]],[2]!ProdManager[Category],[2]!ProdManager[Prod_Manager])</f>
        <v>Lydia Sinn</v>
      </c>
      <c r="Q3593" s="15">
        <f>YEAR(Ventas[[#This Row],[Order Date]])</f>
        <v>2016</v>
      </c>
      <c r="R3593" s="15" t="str">
        <f>TEXT(Ventas[[#This Row],[Order Date]],"MMM")</f>
        <v>mar</v>
      </c>
    </row>
    <row r="3594" spans="1:18" x14ac:dyDescent="0.25">
      <c r="A3594" s="4">
        <v>10263</v>
      </c>
      <c r="B3594" s="4" t="s">
        <v>51</v>
      </c>
      <c r="C3594" s="4" t="s">
        <v>43</v>
      </c>
      <c r="D3594" s="4">
        <v>3.6</v>
      </c>
      <c r="E3594" s="4">
        <v>3.1680000000000001</v>
      </c>
      <c r="F3594" s="4">
        <v>28</v>
      </c>
      <c r="G3594" s="4" t="s">
        <v>66</v>
      </c>
      <c r="H3594" s="4" t="s">
        <v>67</v>
      </c>
      <c r="I3594" s="4" t="s">
        <v>68</v>
      </c>
      <c r="J3594" s="5">
        <v>42521</v>
      </c>
      <c r="K3594" s="12">
        <f>Ventas[[#This Row],[Unit Price]]*Ventas[[#This Row],[Quantity]]</f>
        <v>100.8</v>
      </c>
      <c r="L3594" s="12">
        <f>Ventas[[#This Row],[Unit Cost]]*Ventas[[#This Row],[Quantity]]</f>
        <v>88.704000000000008</v>
      </c>
      <c r="M3594" s="14">
        <f>Ventas[[#This Row],[Ingresos]]-Ventas[[#This Row],[Costes]]</f>
        <v>12.095999999999989</v>
      </c>
      <c r="N3594" s="14" t="str">
        <f>_xlfn.XLOOKUP(Ventas[[#This Row],[Ship Country]],[1]!Countries[Ship Country],[1]!Countries[Area],"No registrado")</f>
        <v>Nord Europe</v>
      </c>
      <c r="O3594" s="14" t="str">
        <f>_xlfn.XLOOKUP(Ventas[[#This Row],[Ship Country]],[1]!Countries[Ship Country],[1]!Countries[Continent],"No existe")</f>
        <v>Europe</v>
      </c>
      <c r="P3594" s="15" t="str">
        <f>_xlfn.XLOOKUP(Ventas[[#This Row],[Category]],[2]!ProdManager[Category],[2]!ProdManager[Prod_Manager])</f>
        <v>John Matter</v>
      </c>
      <c r="Q3594" s="15">
        <f>YEAR(Ventas[[#This Row],[Order Date]])</f>
        <v>2016</v>
      </c>
      <c r="R3594" s="15" t="str">
        <f>TEXT(Ventas[[#This Row],[Order Date]],"MMM")</f>
        <v>may</v>
      </c>
    </row>
    <row r="3595" spans="1:18" x14ac:dyDescent="0.25">
      <c r="A3595" s="6">
        <v>10263</v>
      </c>
      <c r="B3595" s="6" t="s">
        <v>87</v>
      </c>
      <c r="C3595" s="6" t="s">
        <v>29</v>
      </c>
      <c r="D3595" s="6">
        <v>20.7</v>
      </c>
      <c r="E3595" s="6">
        <v>15.939</v>
      </c>
      <c r="F3595" s="6">
        <v>60</v>
      </c>
      <c r="G3595" s="6" t="s">
        <v>66</v>
      </c>
      <c r="H3595" s="6" t="s">
        <v>67</v>
      </c>
      <c r="I3595" s="6" t="s">
        <v>68</v>
      </c>
      <c r="J3595" s="5">
        <v>42447</v>
      </c>
      <c r="K3595" s="12">
        <f>Ventas[[#This Row],[Unit Price]]*Ventas[[#This Row],[Quantity]]</f>
        <v>1242</v>
      </c>
      <c r="L3595" s="12">
        <f>Ventas[[#This Row],[Unit Cost]]*Ventas[[#This Row],[Quantity]]</f>
        <v>956.34</v>
      </c>
      <c r="M3595" s="14">
        <f>Ventas[[#This Row],[Ingresos]]-Ventas[[#This Row],[Costes]]</f>
        <v>285.65999999999997</v>
      </c>
      <c r="N3595" s="14" t="str">
        <f>_xlfn.XLOOKUP(Ventas[[#This Row],[Ship Country]],[1]!Countries[Ship Country],[1]!Countries[Area],"No registrado")</f>
        <v>Nord Europe</v>
      </c>
      <c r="O3595" s="14" t="str">
        <f>_xlfn.XLOOKUP(Ventas[[#This Row],[Ship Country]],[1]!Countries[Ship Country],[1]!Countries[Continent],"No existe")</f>
        <v>Europe</v>
      </c>
      <c r="P3595" s="15" t="str">
        <f>_xlfn.XLOOKUP(Ventas[[#This Row],[Category]],[2]!ProdManager[Category],[2]!ProdManager[Prod_Manager])</f>
        <v>Peter Stone</v>
      </c>
      <c r="Q3595" s="15">
        <f>YEAR(Ventas[[#This Row],[Order Date]])</f>
        <v>2016</v>
      </c>
      <c r="R3595" s="15" t="str">
        <f>TEXT(Ventas[[#This Row],[Order Date]],"MMM")</f>
        <v>mar</v>
      </c>
    </row>
    <row r="3596" spans="1:18" x14ac:dyDescent="0.25">
      <c r="A3596" s="4">
        <v>10263</v>
      </c>
      <c r="B3596" s="4" t="s">
        <v>50</v>
      </c>
      <c r="C3596" s="4" t="s">
        <v>18</v>
      </c>
      <c r="D3596" s="4">
        <v>8</v>
      </c>
      <c r="E3596" s="4">
        <v>6.16</v>
      </c>
      <c r="F3596" s="4">
        <v>36</v>
      </c>
      <c r="G3596" s="4" t="s">
        <v>66</v>
      </c>
      <c r="H3596" s="4" t="s">
        <v>67</v>
      </c>
      <c r="I3596" s="4" t="s">
        <v>68</v>
      </c>
      <c r="J3596" s="5">
        <v>42425</v>
      </c>
      <c r="K3596" s="12">
        <f>Ventas[[#This Row],[Unit Price]]*Ventas[[#This Row],[Quantity]]</f>
        <v>288</v>
      </c>
      <c r="L3596" s="12">
        <f>Ventas[[#This Row],[Unit Cost]]*Ventas[[#This Row],[Quantity]]</f>
        <v>221.76</v>
      </c>
      <c r="M3596" s="14">
        <f>Ventas[[#This Row],[Ingresos]]-Ventas[[#This Row],[Costes]]</f>
        <v>66.240000000000009</v>
      </c>
      <c r="N3596" s="14" t="str">
        <f>_xlfn.XLOOKUP(Ventas[[#This Row],[Ship Country]],[1]!Countries[Ship Country],[1]!Countries[Area],"No registrado")</f>
        <v>Nord Europe</v>
      </c>
      <c r="O3596" s="14" t="str">
        <f>_xlfn.XLOOKUP(Ventas[[#This Row],[Ship Country]],[1]!Countries[Ship Country],[1]!Countries[Continent],"No existe")</f>
        <v>Europe</v>
      </c>
      <c r="P3596" s="15" t="str">
        <f>_xlfn.XLOOKUP(Ventas[[#This Row],[Category]],[2]!ProdManager[Category],[2]!ProdManager[Prod_Manager])</f>
        <v>Marc Caine</v>
      </c>
      <c r="Q3596" s="15">
        <f>YEAR(Ventas[[#This Row],[Order Date]])</f>
        <v>2016</v>
      </c>
      <c r="R3596" s="15" t="str">
        <f>TEXT(Ventas[[#This Row],[Order Date]],"MMM")</f>
        <v>feb</v>
      </c>
    </row>
    <row r="3597" spans="1:18" x14ac:dyDescent="0.25">
      <c r="A3597" s="6">
        <v>10264</v>
      </c>
      <c r="B3597" s="6" t="s">
        <v>55</v>
      </c>
      <c r="C3597" s="6" t="s">
        <v>43</v>
      </c>
      <c r="D3597" s="6">
        <v>15.2</v>
      </c>
      <c r="E3597" s="6">
        <v>13.527999999999999</v>
      </c>
      <c r="F3597" s="6">
        <v>35</v>
      </c>
      <c r="G3597" s="6" t="s">
        <v>88</v>
      </c>
      <c r="H3597" s="6" t="s">
        <v>89</v>
      </c>
      <c r="I3597" s="6" t="s">
        <v>90</v>
      </c>
      <c r="J3597" s="5">
        <v>42491</v>
      </c>
      <c r="K3597" s="12">
        <f>Ventas[[#This Row],[Unit Price]]*Ventas[[#This Row],[Quantity]]</f>
        <v>532</v>
      </c>
      <c r="L3597" s="12">
        <f>Ventas[[#This Row],[Unit Cost]]*Ventas[[#This Row],[Quantity]]</f>
        <v>473.47999999999996</v>
      </c>
      <c r="M3597" s="14">
        <f>Ventas[[#This Row],[Ingresos]]-Ventas[[#This Row],[Costes]]</f>
        <v>58.520000000000039</v>
      </c>
      <c r="N3597" s="14" t="str">
        <f>_xlfn.XLOOKUP(Ventas[[#This Row],[Ship Country]],[1]!Countries[Ship Country],[1]!Countries[Area],"No registrado")</f>
        <v>Nord Europe</v>
      </c>
      <c r="O3597" s="14" t="str">
        <f>_xlfn.XLOOKUP(Ventas[[#This Row],[Ship Country]],[1]!Countries[Ship Country],[1]!Countries[Continent],"No existe")</f>
        <v>Europe</v>
      </c>
      <c r="P3597" s="15" t="str">
        <f>_xlfn.XLOOKUP(Ventas[[#This Row],[Category]],[2]!ProdManager[Category],[2]!ProdManager[Prod_Manager])</f>
        <v>John Matter</v>
      </c>
      <c r="Q3597" s="15">
        <f>YEAR(Ventas[[#This Row],[Order Date]])</f>
        <v>2016</v>
      </c>
      <c r="R3597" s="15" t="str">
        <f>TEXT(Ventas[[#This Row],[Order Date]],"MMM")</f>
        <v>may</v>
      </c>
    </row>
    <row r="3598" spans="1:18" x14ac:dyDescent="0.25">
      <c r="A3598" s="4">
        <v>10264</v>
      </c>
      <c r="B3598" s="4" t="s">
        <v>28</v>
      </c>
      <c r="C3598" s="4" t="s">
        <v>29</v>
      </c>
      <c r="D3598" s="4">
        <v>7.7</v>
      </c>
      <c r="E3598" s="4">
        <v>5.9290000000000003</v>
      </c>
      <c r="F3598" s="4">
        <v>25</v>
      </c>
      <c r="G3598" s="4" t="s">
        <v>88</v>
      </c>
      <c r="H3598" s="4" t="s">
        <v>89</v>
      </c>
      <c r="I3598" s="4" t="s">
        <v>90</v>
      </c>
      <c r="J3598" s="5">
        <v>42539</v>
      </c>
      <c r="K3598" s="12">
        <f>Ventas[[#This Row],[Unit Price]]*Ventas[[#This Row],[Quantity]]</f>
        <v>192.5</v>
      </c>
      <c r="L3598" s="12">
        <f>Ventas[[#This Row],[Unit Cost]]*Ventas[[#This Row],[Quantity]]</f>
        <v>148.22499999999999</v>
      </c>
      <c r="M3598" s="14">
        <f>Ventas[[#This Row],[Ingresos]]-Ventas[[#This Row],[Costes]]</f>
        <v>44.275000000000006</v>
      </c>
      <c r="N3598" s="14" t="str">
        <f>_xlfn.XLOOKUP(Ventas[[#This Row],[Ship Country]],[1]!Countries[Ship Country],[1]!Countries[Area],"No registrado")</f>
        <v>Nord Europe</v>
      </c>
      <c r="O3598" s="14" t="str">
        <f>_xlfn.XLOOKUP(Ventas[[#This Row],[Ship Country]],[1]!Countries[Ship Country],[1]!Countries[Continent],"No existe")</f>
        <v>Europe</v>
      </c>
      <c r="P3598" s="15" t="str">
        <f>_xlfn.XLOOKUP(Ventas[[#This Row],[Category]],[2]!ProdManager[Category],[2]!ProdManager[Prod_Manager])</f>
        <v>Peter Stone</v>
      </c>
      <c r="Q3598" s="15">
        <f>YEAR(Ventas[[#This Row],[Order Date]])</f>
        <v>2016</v>
      </c>
      <c r="R3598" s="15" t="str">
        <f>TEXT(Ventas[[#This Row],[Order Date]],"MMM")</f>
        <v>jun</v>
      </c>
    </row>
    <row r="3599" spans="1:18" x14ac:dyDescent="0.25">
      <c r="A3599" s="6">
        <v>10265</v>
      </c>
      <c r="B3599" s="6" t="s">
        <v>91</v>
      </c>
      <c r="C3599" s="6" t="s">
        <v>46</v>
      </c>
      <c r="D3599" s="6">
        <v>31.2</v>
      </c>
      <c r="E3599" s="6">
        <v>23.712</v>
      </c>
      <c r="F3599" s="6">
        <v>30</v>
      </c>
      <c r="G3599" s="6" t="s">
        <v>92</v>
      </c>
      <c r="H3599" s="6" t="s">
        <v>93</v>
      </c>
      <c r="I3599" s="6" t="s">
        <v>13</v>
      </c>
      <c r="J3599" s="5">
        <v>42555</v>
      </c>
      <c r="K3599" s="12">
        <f>Ventas[[#This Row],[Unit Price]]*Ventas[[#This Row],[Quantity]]</f>
        <v>936</v>
      </c>
      <c r="L3599" s="12">
        <f>Ventas[[#This Row],[Unit Cost]]*Ventas[[#This Row],[Quantity]]</f>
        <v>711.36</v>
      </c>
      <c r="M3599" s="14">
        <f>Ventas[[#This Row],[Ingresos]]-Ventas[[#This Row],[Costes]]</f>
        <v>224.64</v>
      </c>
      <c r="N3599" s="14" t="str">
        <f>_xlfn.XLOOKUP(Ventas[[#This Row],[Ship Country]],[1]!Countries[Ship Country],[1]!Countries[Area],"No registrado")</f>
        <v>Nord Europe</v>
      </c>
      <c r="O3599" s="14" t="str">
        <f>_xlfn.XLOOKUP(Ventas[[#This Row],[Ship Country]],[1]!Countries[Ship Country],[1]!Countries[Continent],"No existe")</f>
        <v>Europe</v>
      </c>
      <c r="P3599" s="15" t="str">
        <f>_xlfn.XLOOKUP(Ventas[[#This Row],[Category]],[2]!ProdManager[Category],[2]!ProdManager[Prod_Manager])</f>
        <v>John Matter</v>
      </c>
      <c r="Q3599" s="15">
        <f>YEAR(Ventas[[#This Row],[Order Date]])</f>
        <v>2016</v>
      </c>
      <c r="R3599" s="15" t="str">
        <f>TEXT(Ventas[[#This Row],[Order Date]],"MMM")</f>
        <v>jul</v>
      </c>
    </row>
    <row r="3600" spans="1:18" x14ac:dyDescent="0.25">
      <c r="A3600" s="4">
        <v>10265</v>
      </c>
      <c r="B3600" s="4" t="s">
        <v>79</v>
      </c>
      <c r="C3600" s="4" t="s">
        <v>43</v>
      </c>
      <c r="D3600" s="4">
        <v>12</v>
      </c>
      <c r="E3600" s="4">
        <v>10.8</v>
      </c>
      <c r="F3600" s="4">
        <v>20</v>
      </c>
      <c r="G3600" s="4" t="s">
        <v>92</v>
      </c>
      <c r="H3600" s="4" t="s">
        <v>93</v>
      </c>
      <c r="I3600" s="4" t="s">
        <v>13</v>
      </c>
      <c r="J3600" s="5">
        <v>42597</v>
      </c>
      <c r="K3600" s="12">
        <f>Ventas[[#This Row],[Unit Price]]*Ventas[[#This Row],[Quantity]]</f>
        <v>240</v>
      </c>
      <c r="L3600" s="12">
        <f>Ventas[[#This Row],[Unit Cost]]*Ventas[[#This Row],[Quantity]]</f>
        <v>216</v>
      </c>
      <c r="M3600" s="14">
        <f>Ventas[[#This Row],[Ingresos]]-Ventas[[#This Row],[Costes]]</f>
        <v>24</v>
      </c>
      <c r="N3600" s="14" t="str">
        <f>_xlfn.XLOOKUP(Ventas[[#This Row],[Ship Country]],[1]!Countries[Ship Country],[1]!Countries[Area],"No registrado")</f>
        <v>Nord Europe</v>
      </c>
      <c r="O3600" s="14" t="str">
        <f>_xlfn.XLOOKUP(Ventas[[#This Row],[Ship Country]],[1]!Countries[Ship Country],[1]!Countries[Continent],"No existe")</f>
        <v>Europe</v>
      </c>
      <c r="P3600" s="15" t="str">
        <f>_xlfn.XLOOKUP(Ventas[[#This Row],[Category]],[2]!ProdManager[Category],[2]!ProdManager[Prod_Manager])</f>
        <v>John Matter</v>
      </c>
      <c r="Q3600" s="15">
        <f>YEAR(Ventas[[#This Row],[Order Date]])</f>
        <v>2016</v>
      </c>
      <c r="R3600" s="15" t="str">
        <f>TEXT(Ventas[[#This Row],[Order Date]],"MMM")</f>
        <v>ago</v>
      </c>
    </row>
    <row r="3601" spans="1:18" x14ac:dyDescent="0.25">
      <c r="A3601" s="6">
        <v>10266</v>
      </c>
      <c r="B3601" s="6" t="s">
        <v>94</v>
      </c>
      <c r="C3601" s="6" t="s">
        <v>15</v>
      </c>
      <c r="D3601" s="6">
        <v>30.4</v>
      </c>
      <c r="E3601" s="6">
        <v>25.84</v>
      </c>
      <c r="F3601" s="6">
        <v>12</v>
      </c>
      <c r="G3601" s="6" t="s">
        <v>95</v>
      </c>
      <c r="H3601" s="6" t="s">
        <v>96</v>
      </c>
      <c r="I3601" s="6" t="s">
        <v>97</v>
      </c>
      <c r="J3601" s="5">
        <v>42720</v>
      </c>
      <c r="K3601" s="12">
        <f>Ventas[[#This Row],[Unit Price]]*Ventas[[#This Row],[Quantity]]</f>
        <v>364.79999999999995</v>
      </c>
      <c r="L3601" s="12">
        <f>Ventas[[#This Row],[Unit Cost]]*Ventas[[#This Row],[Quantity]]</f>
        <v>310.08</v>
      </c>
      <c r="M3601" s="14">
        <f>Ventas[[#This Row],[Ingresos]]-Ventas[[#This Row],[Costes]]</f>
        <v>54.71999999999997</v>
      </c>
      <c r="N3601" s="14" t="str">
        <f>_xlfn.XLOOKUP(Ventas[[#This Row],[Ship Country]],[1]!Countries[Ship Country],[1]!Countries[Area],"No registrado")</f>
        <v>Nord Europe</v>
      </c>
      <c r="O3601" s="14" t="str">
        <f>_xlfn.XLOOKUP(Ventas[[#This Row],[Ship Country]],[1]!Countries[Ship Country],[1]!Countries[Continent],"No existe")</f>
        <v>Europe</v>
      </c>
      <c r="P3601" s="15" t="str">
        <f>_xlfn.XLOOKUP(Ventas[[#This Row],[Category]],[2]!ProdManager[Category],[2]!ProdManager[Prod_Manager])</f>
        <v>Peter Stone</v>
      </c>
      <c r="Q3601" s="15">
        <f>YEAR(Ventas[[#This Row],[Order Date]])</f>
        <v>2016</v>
      </c>
      <c r="R3601" s="15" t="str">
        <f>TEXT(Ventas[[#This Row],[Order Date]],"MMM")</f>
        <v>dic</v>
      </c>
    </row>
    <row r="3602" spans="1:18" x14ac:dyDescent="0.25">
      <c r="A3602" s="4">
        <v>10267</v>
      </c>
      <c r="B3602" s="4" t="s">
        <v>98</v>
      </c>
      <c r="C3602" s="4" t="s">
        <v>29</v>
      </c>
      <c r="D3602" s="4">
        <v>14.7</v>
      </c>
      <c r="E3602" s="4">
        <v>11.465999999999999</v>
      </c>
      <c r="F3602" s="4">
        <v>50</v>
      </c>
      <c r="G3602" s="4" t="s">
        <v>99</v>
      </c>
      <c r="H3602" s="4" t="s">
        <v>100</v>
      </c>
      <c r="I3602" s="4" t="s">
        <v>21</v>
      </c>
      <c r="J3602" s="5">
        <v>42568</v>
      </c>
      <c r="K3602" s="12">
        <f>Ventas[[#This Row],[Unit Price]]*Ventas[[#This Row],[Quantity]]</f>
        <v>735</v>
      </c>
      <c r="L3602" s="12">
        <f>Ventas[[#This Row],[Unit Cost]]*Ventas[[#This Row],[Quantity]]</f>
        <v>573.29999999999995</v>
      </c>
      <c r="M3602" s="14">
        <f>Ventas[[#This Row],[Ingresos]]-Ventas[[#This Row],[Costes]]</f>
        <v>161.70000000000005</v>
      </c>
      <c r="N3602" s="14" t="str">
        <f>_xlfn.XLOOKUP(Ventas[[#This Row],[Ship Country]],[1]!Countries[Ship Country],[1]!Countries[Area],"No registrado")</f>
        <v>Nord Europe</v>
      </c>
      <c r="O3602" s="14" t="str">
        <f>_xlfn.XLOOKUP(Ventas[[#This Row],[Ship Country]],[1]!Countries[Ship Country],[1]!Countries[Continent],"No existe")</f>
        <v>Europe</v>
      </c>
      <c r="P3602" s="15" t="str">
        <f>_xlfn.XLOOKUP(Ventas[[#This Row],[Category]],[2]!ProdManager[Category],[2]!ProdManager[Prod_Manager])</f>
        <v>Peter Stone</v>
      </c>
      <c r="Q3602" s="15">
        <f>YEAR(Ventas[[#This Row],[Order Date]])</f>
        <v>2016</v>
      </c>
      <c r="R3602" s="15" t="str">
        <f>TEXT(Ventas[[#This Row],[Order Date]],"MMM")</f>
        <v>jul</v>
      </c>
    </row>
    <row r="3603" spans="1:18" x14ac:dyDescent="0.25">
      <c r="A3603" s="6">
        <v>10267</v>
      </c>
      <c r="B3603" s="6" t="s">
        <v>52</v>
      </c>
      <c r="C3603" s="6" t="s">
        <v>15</v>
      </c>
      <c r="D3603" s="6">
        <v>44</v>
      </c>
      <c r="E3603" s="6">
        <v>36.96</v>
      </c>
      <c r="F3603" s="6">
        <v>70</v>
      </c>
      <c r="G3603" s="6" t="s">
        <v>99</v>
      </c>
      <c r="H3603" s="6" t="s">
        <v>100</v>
      </c>
      <c r="I3603" s="6" t="s">
        <v>21</v>
      </c>
      <c r="J3603" s="5">
        <v>42598</v>
      </c>
      <c r="K3603" s="12">
        <f>Ventas[[#This Row],[Unit Price]]*Ventas[[#This Row],[Quantity]]</f>
        <v>3080</v>
      </c>
      <c r="L3603" s="12">
        <f>Ventas[[#This Row],[Unit Cost]]*Ventas[[#This Row],[Quantity]]</f>
        <v>2587.2000000000003</v>
      </c>
      <c r="M3603" s="14">
        <f>Ventas[[#This Row],[Ingresos]]-Ventas[[#This Row],[Costes]]</f>
        <v>492.79999999999973</v>
      </c>
      <c r="N3603" s="14" t="str">
        <f>_xlfn.XLOOKUP(Ventas[[#This Row],[Ship Country]],[1]!Countries[Ship Country],[1]!Countries[Area],"No registrado")</f>
        <v>Nord Europe</v>
      </c>
      <c r="O3603" s="14" t="str">
        <f>_xlfn.XLOOKUP(Ventas[[#This Row],[Ship Country]],[1]!Countries[Ship Country],[1]!Countries[Continent],"No existe")</f>
        <v>Europe</v>
      </c>
      <c r="P3603" s="15" t="str">
        <f>_xlfn.XLOOKUP(Ventas[[#This Row],[Category]],[2]!ProdManager[Category],[2]!ProdManager[Prod_Manager])</f>
        <v>Peter Stone</v>
      </c>
      <c r="Q3603" s="15">
        <f>YEAR(Ventas[[#This Row],[Order Date]])</f>
        <v>2016</v>
      </c>
      <c r="R3603" s="15" t="str">
        <f>TEXT(Ventas[[#This Row],[Order Date]],"MMM")</f>
        <v>ago</v>
      </c>
    </row>
    <row r="3604" spans="1:18" x14ac:dyDescent="0.25">
      <c r="A3604" s="4">
        <v>10267</v>
      </c>
      <c r="B3604" s="4" t="s">
        <v>101</v>
      </c>
      <c r="C3604" s="4" t="s">
        <v>43</v>
      </c>
      <c r="D3604" s="4">
        <v>14.4</v>
      </c>
      <c r="E3604" s="4">
        <v>12.672000000000001</v>
      </c>
      <c r="F3604" s="4">
        <v>15</v>
      </c>
      <c r="G3604" s="4" t="s">
        <v>99</v>
      </c>
      <c r="H3604" s="4" t="s">
        <v>100</v>
      </c>
      <c r="I3604" s="4" t="s">
        <v>21</v>
      </c>
      <c r="J3604" s="5">
        <v>42662</v>
      </c>
      <c r="K3604" s="12">
        <f>Ventas[[#This Row],[Unit Price]]*Ventas[[#This Row],[Quantity]]</f>
        <v>216</v>
      </c>
      <c r="L3604" s="12">
        <f>Ventas[[#This Row],[Unit Cost]]*Ventas[[#This Row],[Quantity]]</f>
        <v>190.08</v>
      </c>
      <c r="M3604" s="14">
        <f>Ventas[[#This Row],[Ingresos]]-Ventas[[#This Row],[Costes]]</f>
        <v>25.919999999999987</v>
      </c>
      <c r="N3604" s="14" t="str">
        <f>_xlfn.XLOOKUP(Ventas[[#This Row],[Ship Country]],[1]!Countries[Ship Country],[1]!Countries[Area],"No registrado")</f>
        <v>Nord Europe</v>
      </c>
      <c r="O3604" s="14" t="str">
        <f>_xlfn.XLOOKUP(Ventas[[#This Row],[Ship Country]],[1]!Countries[Ship Country],[1]!Countries[Continent],"No existe")</f>
        <v>Europe</v>
      </c>
      <c r="P3604" s="15" t="str">
        <f>_xlfn.XLOOKUP(Ventas[[#This Row],[Category]],[2]!ProdManager[Category],[2]!ProdManager[Prod_Manager])</f>
        <v>John Matter</v>
      </c>
      <c r="Q3604" s="15">
        <f>YEAR(Ventas[[#This Row],[Order Date]])</f>
        <v>2016</v>
      </c>
      <c r="R3604" s="15" t="str">
        <f>TEXT(Ventas[[#This Row],[Order Date]],"MMM")</f>
        <v>oct</v>
      </c>
    </row>
    <row r="3605" spans="1:18" x14ac:dyDescent="0.25">
      <c r="A3605" s="6">
        <v>10268</v>
      </c>
      <c r="B3605" s="6" t="s">
        <v>102</v>
      </c>
      <c r="C3605" s="6" t="s">
        <v>46</v>
      </c>
      <c r="D3605" s="6">
        <v>99</v>
      </c>
      <c r="E3605" s="6">
        <v>78.210000000000008</v>
      </c>
      <c r="F3605" s="6">
        <v>10</v>
      </c>
      <c r="G3605" s="6" t="s">
        <v>103</v>
      </c>
      <c r="H3605" s="6" t="s">
        <v>104</v>
      </c>
      <c r="I3605" s="6" t="s">
        <v>65</v>
      </c>
      <c r="J3605" s="5">
        <v>42582</v>
      </c>
      <c r="K3605" s="12">
        <f>Ventas[[#This Row],[Unit Price]]*Ventas[[#This Row],[Quantity]]</f>
        <v>990</v>
      </c>
      <c r="L3605" s="12">
        <f>Ventas[[#This Row],[Unit Cost]]*Ventas[[#This Row],[Quantity]]</f>
        <v>782.10000000000014</v>
      </c>
      <c r="M3605" s="14">
        <f>Ventas[[#This Row],[Ingresos]]-Ventas[[#This Row],[Costes]]</f>
        <v>207.89999999999986</v>
      </c>
      <c r="N3605" s="14" t="str">
        <f>_xlfn.XLOOKUP(Ventas[[#This Row],[Ship Country]],[1]!Countries[Ship Country],[1]!Countries[Area],"No registrado")</f>
        <v>Sud America</v>
      </c>
      <c r="O3605" s="14" t="str">
        <f>_xlfn.XLOOKUP(Ventas[[#This Row],[Ship Country]],[1]!Countries[Ship Country],[1]!Countries[Continent],"No existe")</f>
        <v>America</v>
      </c>
      <c r="P3605" s="15" t="str">
        <f>_xlfn.XLOOKUP(Ventas[[#This Row],[Category]],[2]!ProdManager[Category],[2]!ProdManager[Prod_Manager])</f>
        <v>John Matter</v>
      </c>
      <c r="Q3605" s="15">
        <f>YEAR(Ventas[[#This Row],[Order Date]])</f>
        <v>2016</v>
      </c>
      <c r="R3605" s="15" t="str">
        <f>TEXT(Ventas[[#This Row],[Order Date]],"MMM")</f>
        <v>jul</v>
      </c>
    </row>
    <row r="3606" spans="1:18" x14ac:dyDescent="0.25">
      <c r="A3606" s="4">
        <v>10268</v>
      </c>
      <c r="B3606" s="4" t="s">
        <v>14</v>
      </c>
      <c r="C3606" s="4" t="s">
        <v>15</v>
      </c>
      <c r="D3606" s="4">
        <v>27.8</v>
      </c>
      <c r="E3606" s="4">
        <v>22.796000000000003</v>
      </c>
      <c r="F3606" s="4">
        <v>80</v>
      </c>
      <c r="G3606" s="4" t="s">
        <v>103</v>
      </c>
      <c r="H3606" s="4" t="s">
        <v>104</v>
      </c>
      <c r="I3606" s="4" t="s">
        <v>65</v>
      </c>
      <c r="J3606" s="5">
        <v>42686</v>
      </c>
      <c r="K3606" s="12">
        <f>Ventas[[#This Row],[Unit Price]]*Ventas[[#This Row],[Quantity]]</f>
        <v>2224</v>
      </c>
      <c r="L3606" s="12">
        <f>Ventas[[#This Row],[Unit Cost]]*Ventas[[#This Row],[Quantity]]</f>
        <v>1823.6800000000003</v>
      </c>
      <c r="M3606" s="14">
        <f>Ventas[[#This Row],[Ingresos]]-Ventas[[#This Row],[Costes]]</f>
        <v>400.31999999999971</v>
      </c>
      <c r="N3606" s="14" t="str">
        <f>_xlfn.XLOOKUP(Ventas[[#This Row],[Ship Country]],[1]!Countries[Ship Country],[1]!Countries[Area],"No registrado")</f>
        <v>Sud America</v>
      </c>
      <c r="O3606" s="14" t="str">
        <f>_xlfn.XLOOKUP(Ventas[[#This Row],[Ship Country]],[1]!Countries[Ship Country],[1]!Countries[Continent],"No existe")</f>
        <v>America</v>
      </c>
      <c r="P3606" s="15" t="str">
        <f>_xlfn.XLOOKUP(Ventas[[#This Row],[Category]],[2]!ProdManager[Category],[2]!ProdManager[Prod_Manager])</f>
        <v>Peter Stone</v>
      </c>
      <c r="Q3606" s="15">
        <f>YEAR(Ventas[[#This Row],[Order Date]])</f>
        <v>2016</v>
      </c>
      <c r="R3606" s="15" t="str">
        <f>TEXT(Ventas[[#This Row],[Order Date]],"MMM")</f>
        <v>nov</v>
      </c>
    </row>
    <row r="3607" spans="1:18" x14ac:dyDescent="0.25">
      <c r="A3607" s="6">
        <v>10269</v>
      </c>
      <c r="B3607" s="6" t="s">
        <v>39</v>
      </c>
      <c r="C3607" s="6" t="s">
        <v>15</v>
      </c>
      <c r="D3607" s="6">
        <v>2</v>
      </c>
      <c r="E3607" s="6">
        <v>1.68</v>
      </c>
      <c r="F3607" s="6">
        <v>60</v>
      </c>
      <c r="G3607" s="6" t="s">
        <v>105</v>
      </c>
      <c r="H3607" s="6" t="s">
        <v>106</v>
      </c>
      <c r="I3607" s="6" t="s">
        <v>84</v>
      </c>
      <c r="J3607" s="5">
        <v>42432</v>
      </c>
      <c r="K3607" s="12">
        <f>Ventas[[#This Row],[Unit Price]]*Ventas[[#This Row],[Quantity]]</f>
        <v>120</v>
      </c>
      <c r="L3607" s="12">
        <f>Ventas[[#This Row],[Unit Cost]]*Ventas[[#This Row],[Quantity]]</f>
        <v>100.8</v>
      </c>
      <c r="M3607" s="14">
        <f>Ventas[[#This Row],[Ingresos]]-Ventas[[#This Row],[Costes]]</f>
        <v>19.200000000000003</v>
      </c>
      <c r="N3607" s="14" t="str">
        <f>_xlfn.XLOOKUP(Ventas[[#This Row],[Ship Country]],[1]!Countries[Ship Country],[1]!Countries[Area],"No registrado")</f>
        <v>Nord America</v>
      </c>
      <c r="O3607" s="14" t="str">
        <f>_xlfn.XLOOKUP(Ventas[[#This Row],[Ship Country]],[1]!Countries[Ship Country],[1]!Countries[Continent],"No existe")</f>
        <v>America</v>
      </c>
      <c r="P3607" s="15" t="str">
        <f>_xlfn.XLOOKUP(Ventas[[#This Row],[Category]],[2]!ProdManager[Category],[2]!ProdManager[Prod_Manager])</f>
        <v>Peter Stone</v>
      </c>
      <c r="Q3607" s="15">
        <f>YEAR(Ventas[[#This Row],[Order Date]])</f>
        <v>2016</v>
      </c>
      <c r="R3607" s="15" t="str">
        <f>TEXT(Ventas[[#This Row],[Order Date]],"MMM")</f>
        <v>mar</v>
      </c>
    </row>
    <row r="3608" spans="1:18" x14ac:dyDescent="0.25">
      <c r="A3608" s="4">
        <v>10269</v>
      </c>
      <c r="B3608" s="4" t="s">
        <v>14</v>
      </c>
      <c r="C3608" s="4" t="s">
        <v>15</v>
      </c>
      <c r="D3608" s="4">
        <v>27.8</v>
      </c>
      <c r="E3608" s="4">
        <v>22.240000000000002</v>
      </c>
      <c r="F3608" s="4">
        <v>20</v>
      </c>
      <c r="G3608" s="4" t="s">
        <v>105</v>
      </c>
      <c r="H3608" s="4" t="s">
        <v>106</v>
      </c>
      <c r="I3608" s="4" t="s">
        <v>84</v>
      </c>
      <c r="J3608" s="5">
        <v>42588</v>
      </c>
      <c r="K3608" s="12">
        <f>Ventas[[#This Row],[Unit Price]]*Ventas[[#This Row],[Quantity]]</f>
        <v>556</v>
      </c>
      <c r="L3608" s="12">
        <f>Ventas[[#This Row],[Unit Cost]]*Ventas[[#This Row],[Quantity]]</f>
        <v>444.80000000000007</v>
      </c>
      <c r="M3608" s="14">
        <f>Ventas[[#This Row],[Ingresos]]-Ventas[[#This Row],[Costes]]</f>
        <v>111.19999999999993</v>
      </c>
      <c r="N3608" s="14" t="str">
        <f>_xlfn.XLOOKUP(Ventas[[#This Row],[Ship Country]],[1]!Countries[Ship Country],[1]!Countries[Area],"No registrado")</f>
        <v>Nord America</v>
      </c>
      <c r="O3608" s="14" t="str">
        <f>_xlfn.XLOOKUP(Ventas[[#This Row],[Ship Country]],[1]!Countries[Ship Country],[1]!Countries[Continent],"No existe")</f>
        <v>America</v>
      </c>
      <c r="P3608" s="15" t="str">
        <f>_xlfn.XLOOKUP(Ventas[[#This Row],[Category]],[2]!ProdManager[Category],[2]!ProdManager[Prod_Manager])</f>
        <v>Peter Stone</v>
      </c>
      <c r="Q3608" s="15">
        <f>YEAR(Ventas[[#This Row],[Order Date]])</f>
        <v>2016</v>
      </c>
      <c r="R3608" s="15" t="str">
        <f>TEXT(Ventas[[#This Row],[Order Date]],"MMM")</f>
        <v>ago</v>
      </c>
    </row>
    <row r="3609" spans="1:18" x14ac:dyDescent="0.25">
      <c r="A3609" s="6">
        <v>10270</v>
      </c>
      <c r="B3609" s="6" t="s">
        <v>107</v>
      </c>
      <c r="C3609" s="6" t="s">
        <v>43</v>
      </c>
      <c r="D3609" s="6">
        <v>36.799999999999997</v>
      </c>
      <c r="E3609" s="6">
        <v>33.119999999999997</v>
      </c>
      <c r="F3609" s="6">
        <v>25</v>
      </c>
      <c r="G3609" s="6" t="s">
        <v>95</v>
      </c>
      <c r="H3609" s="6" t="s">
        <v>96</v>
      </c>
      <c r="I3609" s="6" t="s">
        <v>97</v>
      </c>
      <c r="J3609" s="5">
        <v>42668</v>
      </c>
      <c r="K3609" s="12">
        <f>Ventas[[#This Row],[Unit Price]]*Ventas[[#This Row],[Quantity]]</f>
        <v>919.99999999999989</v>
      </c>
      <c r="L3609" s="12">
        <f>Ventas[[#This Row],[Unit Cost]]*Ventas[[#This Row],[Quantity]]</f>
        <v>827.99999999999989</v>
      </c>
      <c r="M3609" s="14">
        <f>Ventas[[#This Row],[Ingresos]]-Ventas[[#This Row],[Costes]]</f>
        <v>92</v>
      </c>
      <c r="N3609" s="14" t="str">
        <f>_xlfn.XLOOKUP(Ventas[[#This Row],[Ship Country]],[1]!Countries[Ship Country],[1]!Countries[Area],"No registrado")</f>
        <v>Nord Europe</v>
      </c>
      <c r="O3609" s="14" t="str">
        <f>_xlfn.XLOOKUP(Ventas[[#This Row],[Ship Country]],[1]!Countries[Ship Country],[1]!Countries[Continent],"No existe")</f>
        <v>Europe</v>
      </c>
      <c r="P3609" s="15" t="str">
        <f>_xlfn.XLOOKUP(Ventas[[#This Row],[Category]],[2]!ProdManager[Category],[2]!ProdManager[Prod_Manager])</f>
        <v>John Matter</v>
      </c>
      <c r="Q3609" s="15">
        <f>YEAR(Ventas[[#This Row],[Order Date]])</f>
        <v>2016</v>
      </c>
      <c r="R3609" s="15" t="str">
        <f>TEXT(Ventas[[#This Row],[Order Date]],"MMM")</f>
        <v>oct</v>
      </c>
    </row>
    <row r="3610" spans="1:18" x14ac:dyDescent="0.25">
      <c r="A3610" s="4">
        <v>10270</v>
      </c>
      <c r="B3610" s="4" t="s">
        <v>57</v>
      </c>
      <c r="C3610" s="4" t="s">
        <v>29</v>
      </c>
      <c r="D3610" s="4">
        <v>15.2</v>
      </c>
      <c r="E3610" s="4">
        <v>12.464</v>
      </c>
      <c r="F3610" s="4">
        <v>30</v>
      </c>
      <c r="G3610" s="4" t="s">
        <v>95</v>
      </c>
      <c r="H3610" s="4" t="s">
        <v>96</v>
      </c>
      <c r="I3610" s="4" t="s">
        <v>97</v>
      </c>
      <c r="J3610" s="5">
        <v>42444</v>
      </c>
      <c r="K3610" s="12">
        <f>Ventas[[#This Row],[Unit Price]]*Ventas[[#This Row],[Quantity]]</f>
        <v>456</v>
      </c>
      <c r="L3610" s="12">
        <f>Ventas[[#This Row],[Unit Cost]]*Ventas[[#This Row],[Quantity]]</f>
        <v>373.92</v>
      </c>
      <c r="M3610" s="14">
        <f>Ventas[[#This Row],[Ingresos]]-Ventas[[#This Row],[Costes]]</f>
        <v>82.079999999999984</v>
      </c>
      <c r="N3610" s="14" t="str">
        <f>_xlfn.XLOOKUP(Ventas[[#This Row],[Ship Country]],[1]!Countries[Ship Country],[1]!Countries[Area],"No registrado")</f>
        <v>Nord Europe</v>
      </c>
      <c r="O3610" s="14" t="str">
        <f>_xlfn.XLOOKUP(Ventas[[#This Row],[Ship Country]],[1]!Countries[Ship Country],[1]!Countries[Continent],"No existe")</f>
        <v>Europe</v>
      </c>
      <c r="P3610" s="15" t="str">
        <f>_xlfn.XLOOKUP(Ventas[[#This Row],[Category]],[2]!ProdManager[Category],[2]!ProdManager[Prod_Manager])</f>
        <v>Peter Stone</v>
      </c>
      <c r="Q3610" s="15">
        <f>YEAR(Ventas[[#This Row],[Order Date]])</f>
        <v>2016</v>
      </c>
      <c r="R3610" s="15" t="str">
        <f>TEXT(Ventas[[#This Row],[Order Date]],"MMM")</f>
        <v>mar</v>
      </c>
    </row>
    <row r="3611" spans="1:18" x14ac:dyDescent="0.25">
      <c r="A3611" s="6">
        <v>10271</v>
      </c>
      <c r="B3611" s="6" t="s">
        <v>39</v>
      </c>
      <c r="C3611" s="6" t="s">
        <v>15</v>
      </c>
      <c r="D3611" s="6">
        <v>2</v>
      </c>
      <c r="E3611" s="6">
        <v>1.56</v>
      </c>
      <c r="F3611" s="6">
        <v>24</v>
      </c>
      <c r="G3611" s="6" t="s">
        <v>108</v>
      </c>
      <c r="H3611" s="6" t="s">
        <v>109</v>
      </c>
      <c r="I3611" s="6" t="s">
        <v>84</v>
      </c>
      <c r="J3611" s="5">
        <v>42508</v>
      </c>
      <c r="K3611" s="12">
        <f>Ventas[[#This Row],[Unit Price]]*Ventas[[#This Row],[Quantity]]</f>
        <v>48</v>
      </c>
      <c r="L3611" s="12">
        <f>Ventas[[#This Row],[Unit Cost]]*Ventas[[#This Row],[Quantity]]</f>
        <v>37.44</v>
      </c>
      <c r="M3611" s="14">
        <f>Ventas[[#This Row],[Ingresos]]-Ventas[[#This Row],[Costes]]</f>
        <v>10.560000000000002</v>
      </c>
      <c r="N3611" s="14" t="str">
        <f>_xlfn.XLOOKUP(Ventas[[#This Row],[Ship Country]],[1]!Countries[Ship Country],[1]!Countries[Area],"No registrado")</f>
        <v>Nord America</v>
      </c>
      <c r="O3611" s="14" t="str">
        <f>_xlfn.XLOOKUP(Ventas[[#This Row],[Ship Country]],[1]!Countries[Ship Country],[1]!Countries[Continent],"No existe")</f>
        <v>America</v>
      </c>
      <c r="P3611" s="15" t="str">
        <f>_xlfn.XLOOKUP(Ventas[[#This Row],[Category]],[2]!ProdManager[Category],[2]!ProdManager[Prod_Manager])</f>
        <v>Peter Stone</v>
      </c>
      <c r="Q3611" s="15">
        <f>YEAR(Ventas[[#This Row],[Order Date]])</f>
        <v>2016</v>
      </c>
      <c r="R3611" s="15" t="str">
        <f>TEXT(Ventas[[#This Row],[Order Date]],"MMM")</f>
        <v>may</v>
      </c>
    </row>
    <row r="3612" spans="1:18" x14ac:dyDescent="0.25">
      <c r="A3612" s="4">
        <v>10272</v>
      </c>
      <c r="B3612" s="4" t="s">
        <v>34</v>
      </c>
      <c r="C3612" s="4" t="s">
        <v>35</v>
      </c>
      <c r="D3612" s="4">
        <v>64.8</v>
      </c>
      <c r="E3612" s="4">
        <v>42.767999999999994</v>
      </c>
      <c r="F3612" s="4">
        <v>60</v>
      </c>
      <c r="G3612" s="4" t="s">
        <v>82</v>
      </c>
      <c r="H3612" s="4" t="s">
        <v>83</v>
      </c>
      <c r="I3612" s="4" t="s">
        <v>84</v>
      </c>
      <c r="J3612" s="5">
        <v>42556</v>
      </c>
      <c r="K3612" s="12">
        <f>Ventas[[#This Row],[Unit Price]]*Ventas[[#This Row],[Quantity]]</f>
        <v>3888</v>
      </c>
      <c r="L3612" s="12">
        <f>Ventas[[#This Row],[Unit Cost]]*Ventas[[#This Row],[Quantity]]</f>
        <v>2566.0799999999995</v>
      </c>
      <c r="M3612" s="14">
        <f>Ventas[[#This Row],[Ingresos]]-Ventas[[#This Row],[Costes]]</f>
        <v>1321.9200000000005</v>
      </c>
      <c r="N3612" s="14" t="str">
        <f>_xlfn.XLOOKUP(Ventas[[#This Row],[Ship Country]],[1]!Countries[Ship Country],[1]!Countries[Area],"No registrado")</f>
        <v>Nord America</v>
      </c>
      <c r="O3612" s="14" t="str">
        <f>_xlfn.XLOOKUP(Ventas[[#This Row],[Ship Country]],[1]!Countries[Ship Country],[1]!Countries[Continent],"No existe")</f>
        <v>America</v>
      </c>
      <c r="P3612" s="15" t="str">
        <f>_xlfn.XLOOKUP(Ventas[[#This Row],[Category]],[2]!ProdManager[Category],[2]!ProdManager[Prod_Manager])</f>
        <v>Lydia Sinn</v>
      </c>
      <c r="Q3612" s="15">
        <f>YEAR(Ventas[[#This Row],[Order Date]])</f>
        <v>2016</v>
      </c>
      <c r="R3612" s="15" t="str">
        <f>TEXT(Ventas[[#This Row],[Order Date]],"MMM")</f>
        <v>jul</v>
      </c>
    </row>
    <row r="3613" spans="1:18" x14ac:dyDescent="0.25">
      <c r="A3613" s="6">
        <v>10272</v>
      </c>
      <c r="B3613" s="6" t="s">
        <v>44</v>
      </c>
      <c r="C3613" s="6" t="s">
        <v>15</v>
      </c>
      <c r="D3613" s="6">
        <v>10</v>
      </c>
      <c r="E3613" s="6">
        <v>8.2999999999999989</v>
      </c>
      <c r="F3613" s="6">
        <v>40</v>
      </c>
      <c r="G3613" s="6" t="s">
        <v>82</v>
      </c>
      <c r="H3613" s="6" t="s">
        <v>83</v>
      </c>
      <c r="I3613" s="6" t="s">
        <v>84</v>
      </c>
      <c r="J3613" s="5">
        <v>42507</v>
      </c>
      <c r="K3613" s="12">
        <f>Ventas[[#This Row],[Unit Price]]*Ventas[[#This Row],[Quantity]]</f>
        <v>400</v>
      </c>
      <c r="L3613" s="12">
        <f>Ventas[[#This Row],[Unit Cost]]*Ventas[[#This Row],[Quantity]]</f>
        <v>331.99999999999994</v>
      </c>
      <c r="M3613" s="14">
        <f>Ventas[[#This Row],[Ingresos]]-Ventas[[#This Row],[Costes]]</f>
        <v>68.000000000000057</v>
      </c>
      <c r="N3613" s="14" t="str">
        <f>_xlfn.XLOOKUP(Ventas[[#This Row],[Ship Country]],[1]!Countries[Ship Country],[1]!Countries[Area],"No registrado")</f>
        <v>Nord America</v>
      </c>
      <c r="O3613" s="14" t="str">
        <f>_xlfn.XLOOKUP(Ventas[[#This Row],[Ship Country]],[1]!Countries[Ship Country],[1]!Countries[Continent],"No existe")</f>
        <v>America</v>
      </c>
      <c r="P3613" s="15" t="str">
        <f>_xlfn.XLOOKUP(Ventas[[#This Row],[Category]],[2]!ProdManager[Category],[2]!ProdManager[Prod_Manager])</f>
        <v>Peter Stone</v>
      </c>
      <c r="Q3613" s="15">
        <f>YEAR(Ventas[[#This Row],[Order Date]])</f>
        <v>2016</v>
      </c>
      <c r="R3613" s="15" t="str">
        <f>TEXT(Ventas[[#This Row],[Order Date]],"MMM")</f>
        <v>may</v>
      </c>
    </row>
    <row r="3614" spans="1:18" x14ac:dyDescent="0.25">
      <c r="A3614" s="4">
        <v>10272</v>
      </c>
      <c r="B3614" s="4" t="s">
        <v>14</v>
      </c>
      <c r="C3614" s="4" t="s">
        <v>15</v>
      </c>
      <c r="D3614" s="4">
        <v>27.8</v>
      </c>
      <c r="E3614" s="4">
        <v>23.63</v>
      </c>
      <c r="F3614" s="4">
        <v>24</v>
      </c>
      <c r="G3614" s="4" t="s">
        <v>82</v>
      </c>
      <c r="H3614" s="4" t="s">
        <v>83</v>
      </c>
      <c r="I3614" s="4" t="s">
        <v>84</v>
      </c>
      <c r="J3614" s="5">
        <v>42599</v>
      </c>
      <c r="K3614" s="12">
        <f>Ventas[[#This Row],[Unit Price]]*Ventas[[#This Row],[Quantity]]</f>
        <v>667.2</v>
      </c>
      <c r="L3614" s="12">
        <f>Ventas[[#This Row],[Unit Cost]]*Ventas[[#This Row],[Quantity]]</f>
        <v>567.12</v>
      </c>
      <c r="M3614" s="14">
        <f>Ventas[[#This Row],[Ingresos]]-Ventas[[#This Row],[Costes]]</f>
        <v>100.08000000000004</v>
      </c>
      <c r="N3614" s="14" t="str">
        <f>_xlfn.XLOOKUP(Ventas[[#This Row],[Ship Country]],[1]!Countries[Ship Country],[1]!Countries[Area],"No registrado")</f>
        <v>Nord America</v>
      </c>
      <c r="O3614" s="14" t="str">
        <f>_xlfn.XLOOKUP(Ventas[[#This Row],[Ship Country]],[1]!Countries[Ship Country],[1]!Countries[Continent],"No existe")</f>
        <v>America</v>
      </c>
      <c r="P3614" s="15" t="str">
        <f>_xlfn.XLOOKUP(Ventas[[#This Row],[Category]],[2]!ProdManager[Category],[2]!ProdManager[Prod_Manager])</f>
        <v>Peter Stone</v>
      </c>
      <c r="Q3614" s="15">
        <f>YEAR(Ventas[[#This Row],[Order Date]])</f>
        <v>2016</v>
      </c>
      <c r="R3614" s="15" t="str">
        <f>TEXT(Ventas[[#This Row],[Order Date]],"MMM")</f>
        <v>ago</v>
      </c>
    </row>
    <row r="3615" spans="1:18" x14ac:dyDescent="0.25">
      <c r="A3615" s="6">
        <v>10273</v>
      </c>
      <c r="B3615" s="6" t="s">
        <v>98</v>
      </c>
      <c r="C3615" s="6" t="s">
        <v>29</v>
      </c>
      <c r="D3615" s="6">
        <v>14.7</v>
      </c>
      <c r="E3615" s="6">
        <v>10.29</v>
      </c>
      <c r="F3615" s="6">
        <v>60</v>
      </c>
      <c r="G3615" s="6" t="s">
        <v>110</v>
      </c>
      <c r="H3615" s="6" t="s">
        <v>111</v>
      </c>
      <c r="I3615" s="6" t="s">
        <v>21</v>
      </c>
      <c r="J3615" s="5">
        <v>42724</v>
      </c>
      <c r="K3615" s="12">
        <f>Ventas[[#This Row],[Unit Price]]*Ventas[[#This Row],[Quantity]]</f>
        <v>882</v>
      </c>
      <c r="L3615" s="12">
        <f>Ventas[[#This Row],[Unit Cost]]*Ventas[[#This Row],[Quantity]]</f>
        <v>617.4</v>
      </c>
      <c r="M3615" s="14">
        <f>Ventas[[#This Row],[Ingresos]]-Ventas[[#This Row],[Costes]]</f>
        <v>264.60000000000002</v>
      </c>
      <c r="N3615" s="14" t="str">
        <f>_xlfn.XLOOKUP(Ventas[[#This Row],[Ship Country]],[1]!Countries[Ship Country],[1]!Countries[Area],"No registrado")</f>
        <v>Nord Europe</v>
      </c>
      <c r="O3615" s="14" t="str">
        <f>_xlfn.XLOOKUP(Ventas[[#This Row],[Ship Country]],[1]!Countries[Ship Country],[1]!Countries[Continent],"No existe")</f>
        <v>Europe</v>
      </c>
      <c r="P3615" s="15" t="str">
        <f>_xlfn.XLOOKUP(Ventas[[#This Row],[Category]],[2]!ProdManager[Category],[2]!ProdManager[Prod_Manager])</f>
        <v>Peter Stone</v>
      </c>
      <c r="Q3615" s="15">
        <f>YEAR(Ventas[[#This Row],[Order Date]])</f>
        <v>2016</v>
      </c>
      <c r="R3615" s="15" t="str">
        <f>TEXT(Ventas[[#This Row],[Order Date]],"MMM")</f>
        <v>dic</v>
      </c>
    </row>
    <row r="3616" spans="1:18" x14ac:dyDescent="0.25">
      <c r="A3616" s="4">
        <v>10273</v>
      </c>
      <c r="B3616" s="4" t="s">
        <v>39</v>
      </c>
      <c r="C3616" s="4" t="s">
        <v>15</v>
      </c>
      <c r="D3616" s="4">
        <v>2</v>
      </c>
      <c r="E3616" s="4">
        <v>1.62</v>
      </c>
      <c r="F3616" s="4">
        <v>20</v>
      </c>
      <c r="G3616" s="4" t="s">
        <v>110</v>
      </c>
      <c r="H3616" s="4" t="s">
        <v>111</v>
      </c>
      <c r="I3616" s="4" t="s">
        <v>21</v>
      </c>
      <c r="J3616" s="5">
        <v>42463</v>
      </c>
      <c r="K3616" s="12">
        <f>Ventas[[#This Row],[Unit Price]]*Ventas[[#This Row],[Quantity]]</f>
        <v>40</v>
      </c>
      <c r="L3616" s="12">
        <f>Ventas[[#This Row],[Unit Cost]]*Ventas[[#This Row],[Quantity]]</f>
        <v>32.400000000000006</v>
      </c>
      <c r="M3616" s="14">
        <f>Ventas[[#This Row],[Ingresos]]-Ventas[[#This Row],[Costes]]</f>
        <v>7.5999999999999943</v>
      </c>
      <c r="N3616" s="14" t="str">
        <f>_xlfn.XLOOKUP(Ventas[[#This Row],[Ship Country]],[1]!Countries[Ship Country],[1]!Countries[Area],"No registrado")</f>
        <v>Nord Europe</v>
      </c>
      <c r="O3616" s="14" t="str">
        <f>_xlfn.XLOOKUP(Ventas[[#This Row],[Ship Country]],[1]!Countries[Ship Country],[1]!Countries[Continent],"No existe")</f>
        <v>Europe</v>
      </c>
      <c r="P3616" s="15" t="str">
        <f>_xlfn.XLOOKUP(Ventas[[#This Row],[Category]],[2]!ProdManager[Category],[2]!ProdManager[Prod_Manager])</f>
        <v>Peter Stone</v>
      </c>
      <c r="Q3616" s="15">
        <f>YEAR(Ventas[[#This Row],[Order Date]])</f>
        <v>2016</v>
      </c>
      <c r="R3616" s="15" t="str">
        <f>TEXT(Ventas[[#This Row],[Order Date]],"MMM")</f>
        <v>abr</v>
      </c>
    </row>
    <row r="3617" spans="1:18" x14ac:dyDescent="0.25">
      <c r="A3617" s="6">
        <v>10273</v>
      </c>
      <c r="B3617" s="6" t="s">
        <v>44</v>
      </c>
      <c r="C3617" s="6" t="s">
        <v>15</v>
      </c>
      <c r="D3617" s="6">
        <v>10</v>
      </c>
      <c r="E3617" s="6">
        <v>8.4</v>
      </c>
      <c r="F3617" s="6">
        <v>15</v>
      </c>
      <c r="G3617" s="6" t="s">
        <v>110</v>
      </c>
      <c r="H3617" s="6" t="s">
        <v>111</v>
      </c>
      <c r="I3617" s="6" t="s">
        <v>21</v>
      </c>
      <c r="J3617" s="5">
        <v>42659</v>
      </c>
      <c r="K3617" s="12">
        <f>Ventas[[#This Row],[Unit Price]]*Ventas[[#This Row],[Quantity]]</f>
        <v>150</v>
      </c>
      <c r="L3617" s="12">
        <f>Ventas[[#This Row],[Unit Cost]]*Ventas[[#This Row],[Quantity]]</f>
        <v>126</v>
      </c>
      <c r="M3617" s="14">
        <f>Ventas[[#This Row],[Ingresos]]-Ventas[[#This Row],[Costes]]</f>
        <v>24</v>
      </c>
      <c r="N3617" s="14" t="str">
        <f>_xlfn.XLOOKUP(Ventas[[#This Row],[Ship Country]],[1]!Countries[Ship Country],[1]!Countries[Area],"No registrado")</f>
        <v>Nord Europe</v>
      </c>
      <c r="O3617" s="14" t="str">
        <f>_xlfn.XLOOKUP(Ventas[[#This Row],[Ship Country]],[1]!Countries[Ship Country],[1]!Countries[Continent],"No existe")</f>
        <v>Europe</v>
      </c>
      <c r="P3617" s="15" t="str">
        <f>_xlfn.XLOOKUP(Ventas[[#This Row],[Category]],[2]!ProdManager[Category],[2]!ProdManager[Prod_Manager])</f>
        <v>Peter Stone</v>
      </c>
      <c r="Q3617" s="15">
        <f>YEAR(Ventas[[#This Row],[Order Date]])</f>
        <v>2016</v>
      </c>
      <c r="R3617" s="15" t="str">
        <f>TEXT(Ventas[[#This Row],[Order Date]],"MMM")</f>
        <v>oct</v>
      </c>
    </row>
    <row r="3618" spans="1:18" x14ac:dyDescent="0.25">
      <c r="A3618" s="4">
        <v>10273</v>
      </c>
      <c r="B3618" s="4" t="s">
        <v>112</v>
      </c>
      <c r="C3618" s="4" t="s">
        <v>29</v>
      </c>
      <c r="D3618" s="4">
        <v>24.8</v>
      </c>
      <c r="E3618" s="4">
        <v>19.344000000000001</v>
      </c>
      <c r="F3618" s="4">
        <v>24</v>
      </c>
      <c r="G3618" s="4" t="s">
        <v>110</v>
      </c>
      <c r="H3618" s="4" t="s">
        <v>111</v>
      </c>
      <c r="I3618" s="4" t="s">
        <v>21</v>
      </c>
      <c r="J3618" s="5">
        <v>42684</v>
      </c>
      <c r="K3618" s="12">
        <f>Ventas[[#This Row],[Unit Price]]*Ventas[[#This Row],[Quantity]]</f>
        <v>595.20000000000005</v>
      </c>
      <c r="L3618" s="12">
        <f>Ventas[[#This Row],[Unit Cost]]*Ventas[[#This Row],[Quantity]]</f>
        <v>464.25600000000003</v>
      </c>
      <c r="M3618" s="14">
        <f>Ventas[[#This Row],[Ingresos]]-Ventas[[#This Row],[Costes]]</f>
        <v>130.94400000000002</v>
      </c>
      <c r="N3618" s="14" t="str">
        <f>_xlfn.XLOOKUP(Ventas[[#This Row],[Ship Country]],[1]!Countries[Ship Country],[1]!Countries[Area],"No registrado")</f>
        <v>Nord Europe</v>
      </c>
      <c r="O3618" s="14" t="str">
        <f>_xlfn.XLOOKUP(Ventas[[#This Row],[Ship Country]],[1]!Countries[Ship Country],[1]!Countries[Continent],"No existe")</f>
        <v>Europe</v>
      </c>
      <c r="P3618" s="15" t="str">
        <f>_xlfn.XLOOKUP(Ventas[[#This Row],[Category]],[2]!ProdManager[Category],[2]!ProdManager[Prod_Manager])</f>
        <v>Peter Stone</v>
      </c>
      <c r="Q3618" s="15">
        <f>YEAR(Ventas[[#This Row],[Order Date]])</f>
        <v>2016</v>
      </c>
      <c r="R3618" s="15" t="str">
        <f>TEXT(Ventas[[#This Row],[Order Date]],"MMM")</f>
        <v>nov</v>
      </c>
    </row>
    <row r="3619" spans="1:18" x14ac:dyDescent="0.25">
      <c r="A3619" s="6">
        <v>10273</v>
      </c>
      <c r="B3619" s="6" t="s">
        <v>101</v>
      </c>
      <c r="C3619" s="6" t="s">
        <v>43</v>
      </c>
      <c r="D3619" s="6">
        <v>14.4</v>
      </c>
      <c r="E3619" s="6">
        <v>12.816000000000001</v>
      </c>
      <c r="F3619" s="6">
        <v>33</v>
      </c>
      <c r="G3619" s="6" t="s">
        <v>110</v>
      </c>
      <c r="H3619" s="6" t="s">
        <v>111</v>
      </c>
      <c r="I3619" s="6" t="s">
        <v>21</v>
      </c>
      <c r="J3619" s="5">
        <v>42546</v>
      </c>
      <c r="K3619" s="12">
        <f>Ventas[[#This Row],[Unit Price]]*Ventas[[#This Row],[Quantity]]</f>
        <v>475.2</v>
      </c>
      <c r="L3619" s="12">
        <f>Ventas[[#This Row],[Unit Cost]]*Ventas[[#This Row],[Quantity]]</f>
        <v>422.928</v>
      </c>
      <c r="M3619" s="14">
        <f>Ventas[[#This Row],[Ingresos]]-Ventas[[#This Row],[Costes]]</f>
        <v>52.271999999999991</v>
      </c>
      <c r="N3619" s="14" t="str">
        <f>_xlfn.XLOOKUP(Ventas[[#This Row],[Ship Country]],[1]!Countries[Ship Country],[1]!Countries[Area],"No registrado")</f>
        <v>Nord Europe</v>
      </c>
      <c r="O3619" s="14" t="str">
        <f>_xlfn.XLOOKUP(Ventas[[#This Row],[Ship Country]],[1]!Countries[Ship Country],[1]!Countries[Continent],"No existe")</f>
        <v>Europe</v>
      </c>
      <c r="P3619" s="15" t="str">
        <f>_xlfn.XLOOKUP(Ventas[[#This Row],[Category]],[2]!ProdManager[Category],[2]!ProdManager[Prod_Manager])</f>
        <v>John Matter</v>
      </c>
      <c r="Q3619" s="15">
        <f>YEAR(Ventas[[#This Row],[Order Date]])</f>
        <v>2016</v>
      </c>
      <c r="R3619" s="15" t="str">
        <f>TEXT(Ventas[[#This Row],[Order Date]],"MMM")</f>
        <v>jun</v>
      </c>
    </row>
    <row r="3620" spans="1:18" x14ac:dyDescent="0.25">
      <c r="A3620" s="4">
        <v>10274</v>
      </c>
      <c r="B3620" s="4" t="s">
        <v>113</v>
      </c>
      <c r="C3620" s="4" t="s">
        <v>15</v>
      </c>
      <c r="D3620" s="4">
        <v>17.2</v>
      </c>
      <c r="E3620" s="4">
        <v>14.62</v>
      </c>
      <c r="F3620" s="4">
        <v>20</v>
      </c>
      <c r="G3620" s="4" t="s">
        <v>11</v>
      </c>
      <c r="H3620" s="4" t="s">
        <v>12</v>
      </c>
      <c r="I3620" s="4" t="s">
        <v>13</v>
      </c>
      <c r="J3620" s="5">
        <v>42647</v>
      </c>
      <c r="K3620" s="12">
        <f>Ventas[[#This Row],[Unit Price]]*Ventas[[#This Row],[Quantity]]</f>
        <v>344</v>
      </c>
      <c r="L3620" s="12">
        <f>Ventas[[#This Row],[Unit Cost]]*Ventas[[#This Row],[Quantity]]</f>
        <v>292.39999999999998</v>
      </c>
      <c r="M3620" s="14">
        <f>Ventas[[#This Row],[Ingresos]]-Ventas[[#This Row],[Costes]]</f>
        <v>51.600000000000023</v>
      </c>
      <c r="N3620" s="14" t="str">
        <f>_xlfn.XLOOKUP(Ventas[[#This Row],[Ship Country]],[1]!Countries[Ship Country],[1]!Countries[Area],"No registrado")</f>
        <v>Nord Europe</v>
      </c>
      <c r="O3620" s="14" t="str">
        <f>_xlfn.XLOOKUP(Ventas[[#This Row],[Ship Country]],[1]!Countries[Ship Country],[1]!Countries[Continent],"No existe")</f>
        <v>Europe</v>
      </c>
      <c r="P3620" s="15" t="str">
        <f>_xlfn.XLOOKUP(Ventas[[#This Row],[Category]],[2]!ProdManager[Category],[2]!ProdManager[Prod_Manager])</f>
        <v>Peter Stone</v>
      </c>
      <c r="Q3620" s="15">
        <f>YEAR(Ventas[[#This Row],[Order Date]])</f>
        <v>2016</v>
      </c>
      <c r="R3620" s="15" t="str">
        <f>TEXT(Ventas[[#This Row],[Order Date]],"MMM")</f>
        <v>oct</v>
      </c>
    </row>
    <row r="3621" spans="1:18" x14ac:dyDescent="0.25">
      <c r="A3621" s="6">
        <v>10274</v>
      </c>
      <c r="B3621" s="6" t="s">
        <v>14</v>
      </c>
      <c r="C3621" s="6" t="s">
        <v>15</v>
      </c>
      <c r="D3621" s="6">
        <v>27.8</v>
      </c>
      <c r="E3621" s="6">
        <v>23.63</v>
      </c>
      <c r="F3621" s="6">
        <v>70</v>
      </c>
      <c r="G3621" s="6" t="s">
        <v>11</v>
      </c>
      <c r="H3621" s="6" t="s">
        <v>12</v>
      </c>
      <c r="I3621" s="6" t="s">
        <v>13</v>
      </c>
      <c r="J3621" s="5">
        <v>42599</v>
      </c>
      <c r="K3621" s="12">
        <f>Ventas[[#This Row],[Unit Price]]*Ventas[[#This Row],[Quantity]]</f>
        <v>1946</v>
      </c>
      <c r="L3621" s="12">
        <f>Ventas[[#This Row],[Unit Cost]]*Ventas[[#This Row],[Quantity]]</f>
        <v>1654.1</v>
      </c>
      <c r="M3621" s="14">
        <f>Ventas[[#This Row],[Ingresos]]-Ventas[[#This Row],[Costes]]</f>
        <v>291.90000000000009</v>
      </c>
      <c r="N3621" s="14" t="str">
        <f>_xlfn.XLOOKUP(Ventas[[#This Row],[Ship Country]],[1]!Countries[Ship Country],[1]!Countries[Area],"No registrado")</f>
        <v>Nord Europe</v>
      </c>
      <c r="O3621" s="14" t="str">
        <f>_xlfn.XLOOKUP(Ventas[[#This Row],[Ship Country]],[1]!Countries[Ship Country],[1]!Countries[Continent],"No existe")</f>
        <v>Europe</v>
      </c>
      <c r="P3621" s="15" t="str">
        <f>_xlfn.XLOOKUP(Ventas[[#This Row],[Category]],[2]!ProdManager[Category],[2]!ProdManager[Prod_Manager])</f>
        <v>Peter Stone</v>
      </c>
      <c r="Q3621" s="15">
        <f>YEAR(Ventas[[#This Row],[Order Date]])</f>
        <v>2016</v>
      </c>
      <c r="R3621" s="15" t="str">
        <f>TEXT(Ventas[[#This Row],[Order Date]],"MMM")</f>
        <v>ago</v>
      </c>
    </row>
    <row r="3622" spans="1:18" x14ac:dyDescent="0.25">
      <c r="A3622" s="4">
        <v>10275</v>
      </c>
      <c r="B3622" s="4" t="s">
        <v>51</v>
      </c>
      <c r="C3622" s="4" t="s">
        <v>43</v>
      </c>
      <c r="D3622" s="4">
        <v>3.6</v>
      </c>
      <c r="E3622" s="4">
        <v>3.2760000000000002</v>
      </c>
      <c r="F3622" s="4">
        <v>12</v>
      </c>
      <c r="G3622" s="4" t="s">
        <v>114</v>
      </c>
      <c r="H3622" s="4" t="s">
        <v>115</v>
      </c>
      <c r="I3622" s="4" t="s">
        <v>116</v>
      </c>
      <c r="J3622" s="5">
        <v>42475</v>
      </c>
      <c r="K3622" s="12">
        <f>Ventas[[#This Row],[Unit Price]]*Ventas[[#This Row],[Quantity]]</f>
        <v>43.2</v>
      </c>
      <c r="L3622" s="12">
        <f>Ventas[[#This Row],[Unit Cost]]*Ventas[[#This Row],[Quantity]]</f>
        <v>39.312000000000005</v>
      </c>
      <c r="M3622" s="14">
        <f>Ventas[[#This Row],[Ingresos]]-Ventas[[#This Row],[Costes]]</f>
        <v>3.8879999999999981</v>
      </c>
      <c r="N3622" s="14" t="str">
        <f>_xlfn.XLOOKUP(Ventas[[#This Row],[Ship Country]],[1]!Countries[Ship Country],[1]!Countries[Area],"No registrado")</f>
        <v>Sud Europe</v>
      </c>
      <c r="O3622" s="14" t="str">
        <f>_xlfn.XLOOKUP(Ventas[[#This Row],[Ship Country]],[1]!Countries[Ship Country],[1]!Countries[Continent],"No existe")</f>
        <v>Europe</v>
      </c>
      <c r="P3622" s="15" t="str">
        <f>_xlfn.XLOOKUP(Ventas[[#This Row],[Category]],[2]!ProdManager[Category],[2]!ProdManager[Prod_Manager])</f>
        <v>John Matter</v>
      </c>
      <c r="Q3622" s="15">
        <f>YEAR(Ventas[[#This Row],[Order Date]])</f>
        <v>2016</v>
      </c>
      <c r="R3622" s="15" t="str">
        <f>TEXT(Ventas[[#This Row],[Order Date]],"MMM")</f>
        <v>abr</v>
      </c>
    </row>
    <row r="3623" spans="1:18" x14ac:dyDescent="0.25">
      <c r="A3623" s="6">
        <v>10275</v>
      </c>
      <c r="B3623" s="6" t="s">
        <v>52</v>
      </c>
      <c r="C3623" s="6" t="s">
        <v>15</v>
      </c>
      <c r="D3623" s="6">
        <v>44</v>
      </c>
      <c r="E3623" s="6">
        <v>33.44</v>
      </c>
      <c r="F3623" s="6">
        <v>6</v>
      </c>
      <c r="G3623" s="6" t="s">
        <v>114</v>
      </c>
      <c r="H3623" s="6" t="s">
        <v>115</v>
      </c>
      <c r="I3623" s="6" t="s">
        <v>116</v>
      </c>
      <c r="J3623" s="5">
        <v>42591</v>
      </c>
      <c r="K3623" s="12">
        <f>Ventas[[#This Row],[Unit Price]]*Ventas[[#This Row],[Quantity]]</f>
        <v>264</v>
      </c>
      <c r="L3623" s="12">
        <f>Ventas[[#This Row],[Unit Cost]]*Ventas[[#This Row],[Quantity]]</f>
        <v>200.64</v>
      </c>
      <c r="M3623" s="14">
        <f>Ventas[[#This Row],[Ingresos]]-Ventas[[#This Row],[Costes]]</f>
        <v>63.360000000000014</v>
      </c>
      <c r="N3623" s="14" t="str">
        <f>_xlfn.XLOOKUP(Ventas[[#This Row],[Ship Country]],[1]!Countries[Ship Country],[1]!Countries[Area],"No registrado")</f>
        <v>Sud Europe</v>
      </c>
      <c r="O3623" s="14" t="str">
        <f>_xlfn.XLOOKUP(Ventas[[#This Row],[Ship Country]],[1]!Countries[Ship Country],[1]!Countries[Continent],"No existe")</f>
        <v>Europe</v>
      </c>
      <c r="P3623" s="15" t="str">
        <f>_xlfn.XLOOKUP(Ventas[[#This Row],[Category]],[2]!ProdManager[Category],[2]!ProdManager[Prod_Manager])</f>
        <v>Peter Stone</v>
      </c>
      <c r="Q3623" s="15">
        <f>YEAR(Ventas[[#This Row],[Order Date]])</f>
        <v>2016</v>
      </c>
      <c r="R3623" s="15" t="str">
        <f>TEXT(Ventas[[#This Row],[Order Date]],"MMM")</f>
        <v>ago</v>
      </c>
    </row>
    <row r="3624" spans="1:18" x14ac:dyDescent="0.25">
      <c r="A3624" s="4">
        <v>10276</v>
      </c>
      <c r="B3624" s="4" t="s">
        <v>112</v>
      </c>
      <c r="C3624" s="4" t="s">
        <v>29</v>
      </c>
      <c r="D3624" s="4">
        <v>24.8</v>
      </c>
      <c r="E3624" s="4">
        <v>17.36</v>
      </c>
      <c r="F3624" s="4">
        <v>15</v>
      </c>
      <c r="G3624" s="4" t="s">
        <v>117</v>
      </c>
      <c r="H3624" s="4" t="s">
        <v>73</v>
      </c>
      <c r="I3624" s="4" t="s">
        <v>74</v>
      </c>
      <c r="J3624" s="5">
        <v>42724</v>
      </c>
      <c r="K3624" s="12">
        <f>Ventas[[#This Row],[Unit Price]]*Ventas[[#This Row],[Quantity]]</f>
        <v>372</v>
      </c>
      <c r="L3624" s="12">
        <f>Ventas[[#This Row],[Unit Cost]]*Ventas[[#This Row],[Quantity]]</f>
        <v>260.39999999999998</v>
      </c>
      <c r="M3624" s="14">
        <f>Ventas[[#This Row],[Ingresos]]-Ventas[[#This Row],[Costes]]</f>
        <v>111.60000000000002</v>
      </c>
      <c r="N3624" s="14" t="str">
        <f>_xlfn.XLOOKUP(Ventas[[#This Row],[Ship Country]],[1]!Countries[Ship Country],[1]!Countries[Area],"No registrado")</f>
        <v>Sud America</v>
      </c>
      <c r="O3624" s="14" t="str">
        <f>_xlfn.XLOOKUP(Ventas[[#This Row],[Ship Country]],[1]!Countries[Ship Country],[1]!Countries[Continent],"No existe")</f>
        <v>America</v>
      </c>
      <c r="P3624" s="15" t="str">
        <f>_xlfn.XLOOKUP(Ventas[[#This Row],[Category]],[2]!ProdManager[Category],[2]!ProdManager[Prod_Manager])</f>
        <v>Peter Stone</v>
      </c>
      <c r="Q3624" s="15">
        <f>YEAR(Ventas[[#This Row],[Order Date]])</f>
        <v>2016</v>
      </c>
      <c r="R3624" s="15" t="str">
        <f>TEXT(Ventas[[#This Row],[Order Date]],"MMM")</f>
        <v>dic</v>
      </c>
    </row>
    <row r="3625" spans="1:18" x14ac:dyDescent="0.25">
      <c r="A3625" s="6">
        <v>10276</v>
      </c>
      <c r="B3625" s="6" t="s">
        <v>118</v>
      </c>
      <c r="C3625" s="6" t="s">
        <v>29</v>
      </c>
      <c r="D3625" s="6">
        <v>4.8</v>
      </c>
      <c r="E3625" s="6">
        <v>3.504</v>
      </c>
      <c r="F3625" s="6">
        <v>10</v>
      </c>
      <c r="G3625" s="6" t="s">
        <v>117</v>
      </c>
      <c r="H3625" s="6" t="s">
        <v>73</v>
      </c>
      <c r="I3625" s="6" t="s">
        <v>74</v>
      </c>
      <c r="J3625" s="5">
        <v>42701</v>
      </c>
      <c r="K3625" s="12">
        <f>Ventas[[#This Row],[Unit Price]]*Ventas[[#This Row],[Quantity]]</f>
        <v>48</v>
      </c>
      <c r="L3625" s="12">
        <f>Ventas[[#This Row],[Unit Cost]]*Ventas[[#This Row],[Quantity]]</f>
        <v>35.04</v>
      </c>
      <c r="M3625" s="14">
        <f>Ventas[[#This Row],[Ingresos]]-Ventas[[#This Row],[Costes]]</f>
        <v>12.96</v>
      </c>
      <c r="N3625" s="14" t="str">
        <f>_xlfn.XLOOKUP(Ventas[[#This Row],[Ship Country]],[1]!Countries[Ship Country],[1]!Countries[Area],"No registrado")</f>
        <v>Sud America</v>
      </c>
      <c r="O3625" s="14" t="str">
        <f>_xlfn.XLOOKUP(Ventas[[#This Row],[Ship Country]],[1]!Countries[Ship Country],[1]!Countries[Continent],"No existe")</f>
        <v>America</v>
      </c>
      <c r="P3625" s="15" t="str">
        <f>_xlfn.XLOOKUP(Ventas[[#This Row],[Category]],[2]!ProdManager[Category],[2]!ProdManager[Prod_Manager])</f>
        <v>Peter Stone</v>
      </c>
      <c r="Q3625" s="15">
        <f>YEAR(Ventas[[#This Row],[Order Date]])</f>
        <v>2016</v>
      </c>
      <c r="R3625" s="15" t="str">
        <f>TEXT(Ventas[[#This Row],[Order Date]],"MMM")</f>
        <v>nov</v>
      </c>
    </row>
    <row r="3626" spans="1:18" x14ac:dyDescent="0.25">
      <c r="A3626" s="4">
        <v>10277</v>
      </c>
      <c r="B3626" s="4" t="s">
        <v>78</v>
      </c>
      <c r="C3626" s="4" t="s">
        <v>35</v>
      </c>
      <c r="D3626" s="4">
        <v>39.4</v>
      </c>
      <c r="E3626" s="4">
        <v>26.003999999999994</v>
      </c>
      <c r="F3626" s="4">
        <v>12</v>
      </c>
      <c r="G3626" s="4" t="s">
        <v>119</v>
      </c>
      <c r="H3626" s="4" t="s">
        <v>120</v>
      </c>
      <c r="I3626" s="4" t="s">
        <v>21</v>
      </c>
      <c r="J3626" s="5">
        <v>42540</v>
      </c>
      <c r="K3626" s="12">
        <f>Ventas[[#This Row],[Unit Price]]*Ventas[[#This Row],[Quantity]]</f>
        <v>472.79999999999995</v>
      </c>
      <c r="L3626" s="12">
        <f>Ventas[[#This Row],[Unit Cost]]*Ventas[[#This Row],[Quantity]]</f>
        <v>312.04799999999994</v>
      </c>
      <c r="M3626" s="14">
        <f>Ventas[[#This Row],[Ingresos]]-Ventas[[#This Row],[Costes]]</f>
        <v>160.75200000000001</v>
      </c>
      <c r="N3626" s="14" t="str">
        <f>_xlfn.XLOOKUP(Ventas[[#This Row],[Ship Country]],[1]!Countries[Ship Country],[1]!Countries[Area],"No registrado")</f>
        <v>Nord Europe</v>
      </c>
      <c r="O3626" s="14" t="str">
        <f>_xlfn.XLOOKUP(Ventas[[#This Row],[Ship Country]],[1]!Countries[Ship Country],[1]!Countries[Continent],"No existe")</f>
        <v>Europe</v>
      </c>
      <c r="P3626" s="15" t="str">
        <f>_xlfn.XLOOKUP(Ventas[[#This Row],[Category]],[2]!ProdManager[Category],[2]!ProdManager[Prod_Manager])</f>
        <v>Lydia Sinn</v>
      </c>
      <c r="Q3626" s="15">
        <f>YEAR(Ventas[[#This Row],[Order Date]])</f>
        <v>2016</v>
      </c>
      <c r="R3626" s="15" t="str">
        <f>TEXT(Ventas[[#This Row],[Order Date]],"MMM")</f>
        <v>jun</v>
      </c>
    </row>
    <row r="3627" spans="1:18" x14ac:dyDescent="0.25">
      <c r="A3627" s="6">
        <v>10277</v>
      </c>
      <c r="B3627" s="6" t="s">
        <v>121</v>
      </c>
      <c r="C3627" s="6" t="s">
        <v>18</v>
      </c>
      <c r="D3627" s="6">
        <v>36.4</v>
      </c>
      <c r="E3627" s="6">
        <v>28.756</v>
      </c>
      <c r="F3627" s="6">
        <v>20</v>
      </c>
      <c r="G3627" s="6" t="s">
        <v>119</v>
      </c>
      <c r="H3627" s="6" t="s">
        <v>120</v>
      </c>
      <c r="I3627" s="6" t="s">
        <v>21</v>
      </c>
      <c r="J3627" s="5">
        <v>42462</v>
      </c>
      <c r="K3627" s="12">
        <f>Ventas[[#This Row],[Unit Price]]*Ventas[[#This Row],[Quantity]]</f>
        <v>728</v>
      </c>
      <c r="L3627" s="12">
        <f>Ventas[[#This Row],[Unit Cost]]*Ventas[[#This Row],[Quantity]]</f>
        <v>575.12</v>
      </c>
      <c r="M3627" s="14">
        <f>Ventas[[#This Row],[Ingresos]]-Ventas[[#This Row],[Costes]]</f>
        <v>152.88</v>
      </c>
      <c r="N3627" s="14" t="str">
        <f>_xlfn.XLOOKUP(Ventas[[#This Row],[Ship Country]],[1]!Countries[Ship Country],[1]!Countries[Area],"No registrado")</f>
        <v>Nord Europe</v>
      </c>
      <c r="O3627" s="14" t="str">
        <f>_xlfn.XLOOKUP(Ventas[[#This Row],[Ship Country]],[1]!Countries[Ship Country],[1]!Countries[Continent],"No existe")</f>
        <v>Europe</v>
      </c>
      <c r="P3627" s="15" t="str">
        <f>_xlfn.XLOOKUP(Ventas[[#This Row],[Category]],[2]!ProdManager[Category],[2]!ProdManager[Prod_Manager])</f>
        <v>Marc Caine</v>
      </c>
      <c r="Q3627" s="15">
        <f>YEAR(Ventas[[#This Row],[Order Date]])</f>
        <v>2016</v>
      </c>
      <c r="R3627" s="15" t="str">
        <f>TEXT(Ventas[[#This Row],[Order Date]],"MMM")</f>
        <v>abr</v>
      </c>
    </row>
    <row r="3628" spans="1:18" x14ac:dyDescent="0.25">
      <c r="A3628" s="4">
        <v>10278</v>
      </c>
      <c r="B3628" s="4" t="s">
        <v>122</v>
      </c>
      <c r="C3628" s="4" t="s">
        <v>24</v>
      </c>
      <c r="D3628" s="4">
        <v>15.5</v>
      </c>
      <c r="E3628" s="4">
        <v>10.85</v>
      </c>
      <c r="F3628" s="4">
        <v>16</v>
      </c>
      <c r="G3628" s="4" t="s">
        <v>123</v>
      </c>
      <c r="H3628" s="4" t="s">
        <v>124</v>
      </c>
      <c r="I3628" s="4" t="s">
        <v>90</v>
      </c>
      <c r="J3628" s="5">
        <v>42467</v>
      </c>
      <c r="K3628" s="12">
        <f>Ventas[[#This Row],[Unit Price]]*Ventas[[#This Row],[Quantity]]</f>
        <v>248</v>
      </c>
      <c r="L3628" s="12">
        <f>Ventas[[#This Row],[Unit Cost]]*Ventas[[#This Row],[Quantity]]</f>
        <v>173.6</v>
      </c>
      <c r="M3628" s="14">
        <f>Ventas[[#This Row],[Ingresos]]-Ventas[[#This Row],[Costes]]</f>
        <v>74.400000000000006</v>
      </c>
      <c r="N3628" s="14" t="str">
        <f>_xlfn.XLOOKUP(Ventas[[#This Row],[Ship Country]],[1]!Countries[Ship Country],[1]!Countries[Area],"No registrado")</f>
        <v>Nord Europe</v>
      </c>
      <c r="O3628" s="14" t="str">
        <f>_xlfn.XLOOKUP(Ventas[[#This Row],[Ship Country]],[1]!Countries[Ship Country],[1]!Countries[Continent],"No existe")</f>
        <v>Europe</v>
      </c>
      <c r="P3628" s="15" t="str">
        <f>_xlfn.XLOOKUP(Ventas[[#This Row],[Category]],[2]!ProdManager[Category],[2]!ProdManager[Prod_Manager])</f>
        <v>Lydia Sinn</v>
      </c>
      <c r="Q3628" s="15">
        <f>YEAR(Ventas[[#This Row],[Order Date]])</f>
        <v>2016</v>
      </c>
      <c r="R3628" s="15" t="str">
        <f>TEXT(Ventas[[#This Row],[Order Date]],"MMM")</f>
        <v>abr</v>
      </c>
    </row>
    <row r="3629" spans="1:18" x14ac:dyDescent="0.25">
      <c r="A3629" s="6">
        <v>10278</v>
      </c>
      <c r="B3629" s="6" t="s">
        <v>52</v>
      </c>
      <c r="C3629" s="6" t="s">
        <v>15</v>
      </c>
      <c r="D3629" s="6">
        <v>44</v>
      </c>
      <c r="E3629" s="6">
        <v>35.200000000000003</v>
      </c>
      <c r="F3629" s="6">
        <v>15</v>
      </c>
      <c r="G3629" s="6" t="s">
        <v>123</v>
      </c>
      <c r="H3629" s="6" t="s">
        <v>124</v>
      </c>
      <c r="I3629" s="6" t="s">
        <v>90</v>
      </c>
      <c r="J3629" s="5">
        <v>42535</v>
      </c>
      <c r="K3629" s="12">
        <f>Ventas[[#This Row],[Unit Price]]*Ventas[[#This Row],[Quantity]]</f>
        <v>660</v>
      </c>
      <c r="L3629" s="12">
        <f>Ventas[[#This Row],[Unit Cost]]*Ventas[[#This Row],[Quantity]]</f>
        <v>528</v>
      </c>
      <c r="M3629" s="14">
        <f>Ventas[[#This Row],[Ingresos]]-Ventas[[#This Row],[Costes]]</f>
        <v>132</v>
      </c>
      <c r="N3629" s="14" t="str">
        <f>_xlfn.XLOOKUP(Ventas[[#This Row],[Ship Country]],[1]!Countries[Ship Country],[1]!Countries[Area],"No registrado")</f>
        <v>Nord Europe</v>
      </c>
      <c r="O3629" s="14" t="str">
        <f>_xlfn.XLOOKUP(Ventas[[#This Row],[Ship Country]],[1]!Countries[Ship Country],[1]!Countries[Continent],"No existe")</f>
        <v>Europe</v>
      </c>
      <c r="P3629" s="15" t="str">
        <f>_xlfn.XLOOKUP(Ventas[[#This Row],[Category]],[2]!ProdManager[Category],[2]!ProdManager[Prod_Manager])</f>
        <v>Peter Stone</v>
      </c>
      <c r="Q3629" s="15">
        <f>YEAR(Ventas[[#This Row],[Order Date]])</f>
        <v>2016</v>
      </c>
      <c r="R3629" s="15" t="str">
        <f>TEXT(Ventas[[#This Row],[Order Date]],"MMM")</f>
        <v>jun</v>
      </c>
    </row>
    <row r="3630" spans="1:18" x14ac:dyDescent="0.25">
      <c r="A3630" s="4">
        <v>10278</v>
      </c>
      <c r="B3630" s="4" t="s">
        <v>125</v>
      </c>
      <c r="C3630" s="4" t="s">
        <v>24</v>
      </c>
      <c r="D3630" s="4">
        <v>35.1</v>
      </c>
      <c r="E3630" s="4">
        <v>28.782000000000004</v>
      </c>
      <c r="F3630" s="4">
        <v>80</v>
      </c>
      <c r="G3630" s="4" t="s">
        <v>123</v>
      </c>
      <c r="H3630" s="4" t="s">
        <v>124</v>
      </c>
      <c r="I3630" s="4" t="s">
        <v>90</v>
      </c>
      <c r="J3630" s="5">
        <v>42656</v>
      </c>
      <c r="K3630" s="12">
        <f>Ventas[[#This Row],[Unit Price]]*Ventas[[#This Row],[Quantity]]</f>
        <v>2808</v>
      </c>
      <c r="L3630" s="12">
        <f>Ventas[[#This Row],[Unit Cost]]*Ventas[[#This Row],[Quantity]]</f>
        <v>2302.5600000000004</v>
      </c>
      <c r="M3630" s="14">
        <f>Ventas[[#This Row],[Ingresos]]-Ventas[[#This Row],[Costes]]</f>
        <v>505.4399999999996</v>
      </c>
      <c r="N3630" s="14" t="str">
        <f>_xlfn.XLOOKUP(Ventas[[#This Row],[Ship Country]],[1]!Countries[Ship Country],[1]!Countries[Area],"No registrado")</f>
        <v>Nord Europe</v>
      </c>
      <c r="O3630" s="14" t="str">
        <f>_xlfn.XLOOKUP(Ventas[[#This Row],[Ship Country]],[1]!Countries[Ship Country],[1]!Countries[Continent],"No existe")</f>
        <v>Europe</v>
      </c>
      <c r="P3630" s="15" t="str">
        <f>_xlfn.XLOOKUP(Ventas[[#This Row],[Category]],[2]!ProdManager[Category],[2]!ProdManager[Prod_Manager])</f>
        <v>Lydia Sinn</v>
      </c>
      <c r="Q3630" s="15">
        <f>YEAR(Ventas[[#This Row],[Order Date]])</f>
        <v>2016</v>
      </c>
      <c r="R3630" s="15" t="str">
        <f>TEXT(Ventas[[#This Row],[Order Date]],"MMM")</f>
        <v>oct</v>
      </c>
    </row>
    <row r="3631" spans="1:18" x14ac:dyDescent="0.25">
      <c r="A3631" s="6">
        <v>10278</v>
      </c>
      <c r="B3631" s="6" t="s">
        <v>126</v>
      </c>
      <c r="C3631" s="6" t="s">
        <v>29</v>
      </c>
      <c r="D3631" s="6">
        <v>12</v>
      </c>
      <c r="E3631" s="6">
        <v>8.879999999999999</v>
      </c>
      <c r="F3631" s="6">
        <v>25</v>
      </c>
      <c r="G3631" s="6" t="s">
        <v>123</v>
      </c>
      <c r="H3631" s="6" t="s">
        <v>124</v>
      </c>
      <c r="I3631" s="6" t="s">
        <v>90</v>
      </c>
      <c r="J3631" s="5">
        <v>42647</v>
      </c>
      <c r="K3631" s="12">
        <f>Ventas[[#This Row],[Unit Price]]*Ventas[[#This Row],[Quantity]]</f>
        <v>300</v>
      </c>
      <c r="L3631" s="12">
        <f>Ventas[[#This Row],[Unit Cost]]*Ventas[[#This Row],[Quantity]]</f>
        <v>221.99999999999997</v>
      </c>
      <c r="M3631" s="14">
        <f>Ventas[[#This Row],[Ingresos]]-Ventas[[#This Row],[Costes]]</f>
        <v>78.000000000000028</v>
      </c>
      <c r="N3631" s="14" t="str">
        <f>_xlfn.XLOOKUP(Ventas[[#This Row],[Ship Country]],[1]!Countries[Ship Country],[1]!Countries[Area],"No registrado")</f>
        <v>Nord Europe</v>
      </c>
      <c r="O3631" s="14" t="str">
        <f>_xlfn.XLOOKUP(Ventas[[#This Row],[Ship Country]],[1]!Countries[Ship Country],[1]!Countries[Continent],"No existe")</f>
        <v>Europe</v>
      </c>
      <c r="P3631" s="15" t="str">
        <f>_xlfn.XLOOKUP(Ventas[[#This Row],[Category]],[2]!ProdManager[Category],[2]!ProdManager[Prod_Manager])</f>
        <v>Peter Stone</v>
      </c>
      <c r="Q3631" s="15">
        <f>YEAR(Ventas[[#This Row],[Order Date]])</f>
        <v>2016</v>
      </c>
      <c r="R3631" s="15" t="str">
        <f>TEXT(Ventas[[#This Row],[Order Date]],"MMM")</f>
        <v>oct</v>
      </c>
    </row>
    <row r="3632" spans="1:18" x14ac:dyDescent="0.25">
      <c r="A3632" s="4">
        <v>10279</v>
      </c>
      <c r="B3632" s="4" t="s">
        <v>91</v>
      </c>
      <c r="C3632" s="4" t="s">
        <v>46</v>
      </c>
      <c r="D3632" s="4">
        <v>31.2</v>
      </c>
      <c r="E3632" s="4">
        <v>25.584</v>
      </c>
      <c r="F3632" s="4">
        <v>15</v>
      </c>
      <c r="G3632" s="4" t="s">
        <v>127</v>
      </c>
      <c r="H3632" s="4" t="s">
        <v>128</v>
      </c>
      <c r="I3632" s="4" t="s">
        <v>21</v>
      </c>
      <c r="J3632" s="5">
        <v>42462</v>
      </c>
      <c r="K3632" s="12">
        <f>Ventas[[#This Row],[Unit Price]]*Ventas[[#This Row],[Quantity]]</f>
        <v>468</v>
      </c>
      <c r="L3632" s="12">
        <f>Ventas[[#This Row],[Unit Cost]]*Ventas[[#This Row],[Quantity]]</f>
        <v>383.76</v>
      </c>
      <c r="M3632" s="14">
        <f>Ventas[[#This Row],[Ingresos]]-Ventas[[#This Row],[Costes]]</f>
        <v>84.240000000000009</v>
      </c>
      <c r="N3632" s="14" t="str">
        <f>_xlfn.XLOOKUP(Ventas[[#This Row],[Ship Country]],[1]!Countries[Ship Country],[1]!Countries[Area],"No registrado")</f>
        <v>Nord Europe</v>
      </c>
      <c r="O3632" s="14" t="str">
        <f>_xlfn.XLOOKUP(Ventas[[#This Row],[Ship Country]],[1]!Countries[Ship Country],[1]!Countries[Continent],"No existe")</f>
        <v>Europe</v>
      </c>
      <c r="P3632" s="15" t="str">
        <f>_xlfn.XLOOKUP(Ventas[[#This Row],[Category]],[2]!ProdManager[Category],[2]!ProdManager[Prod_Manager])</f>
        <v>John Matter</v>
      </c>
      <c r="Q3632" s="15">
        <f>YEAR(Ventas[[#This Row],[Order Date]])</f>
        <v>2016</v>
      </c>
      <c r="R3632" s="15" t="str">
        <f>TEXT(Ventas[[#This Row],[Order Date]],"MMM")</f>
        <v>abr</v>
      </c>
    </row>
    <row r="3633" spans="1:18" x14ac:dyDescent="0.25">
      <c r="A3633" s="6">
        <v>10280</v>
      </c>
      <c r="B3633" s="6" t="s">
        <v>51</v>
      </c>
      <c r="C3633" s="6" t="s">
        <v>43</v>
      </c>
      <c r="D3633" s="6">
        <v>3.6</v>
      </c>
      <c r="E3633" s="6">
        <v>3.2760000000000002</v>
      </c>
      <c r="F3633" s="6">
        <v>12</v>
      </c>
      <c r="G3633" s="6" t="s">
        <v>123</v>
      </c>
      <c r="H3633" s="6" t="s">
        <v>124</v>
      </c>
      <c r="I3633" s="6" t="s">
        <v>90</v>
      </c>
      <c r="J3633" s="5">
        <v>42722</v>
      </c>
      <c r="K3633" s="12">
        <f>Ventas[[#This Row],[Unit Price]]*Ventas[[#This Row],[Quantity]]</f>
        <v>43.2</v>
      </c>
      <c r="L3633" s="12">
        <f>Ventas[[#This Row],[Unit Cost]]*Ventas[[#This Row],[Quantity]]</f>
        <v>39.312000000000005</v>
      </c>
      <c r="M3633" s="14">
        <f>Ventas[[#This Row],[Ingresos]]-Ventas[[#This Row],[Costes]]</f>
        <v>3.8879999999999981</v>
      </c>
      <c r="N3633" s="14" t="str">
        <f>_xlfn.XLOOKUP(Ventas[[#This Row],[Ship Country]],[1]!Countries[Ship Country],[1]!Countries[Area],"No registrado")</f>
        <v>Nord Europe</v>
      </c>
      <c r="O3633" s="14" t="str">
        <f>_xlfn.XLOOKUP(Ventas[[#This Row],[Ship Country]],[1]!Countries[Ship Country],[1]!Countries[Continent],"No existe")</f>
        <v>Europe</v>
      </c>
      <c r="P3633" s="15" t="str">
        <f>_xlfn.XLOOKUP(Ventas[[#This Row],[Category]],[2]!ProdManager[Category],[2]!ProdManager[Prod_Manager])</f>
        <v>John Matter</v>
      </c>
      <c r="Q3633" s="15">
        <f>YEAR(Ventas[[#This Row],[Order Date]])</f>
        <v>2016</v>
      </c>
      <c r="R3633" s="15" t="str">
        <f>TEXT(Ventas[[#This Row],[Order Date]],"MMM")</f>
        <v>dic</v>
      </c>
    </row>
    <row r="3634" spans="1:18" x14ac:dyDescent="0.25">
      <c r="A3634" s="4">
        <v>10280</v>
      </c>
      <c r="B3634" s="4" t="s">
        <v>45</v>
      </c>
      <c r="C3634" s="4" t="s">
        <v>46</v>
      </c>
      <c r="D3634" s="4">
        <v>19.2</v>
      </c>
      <c r="E3634" s="4">
        <v>15.552</v>
      </c>
      <c r="F3634" s="4">
        <v>20</v>
      </c>
      <c r="G3634" s="4" t="s">
        <v>123</v>
      </c>
      <c r="H3634" s="4" t="s">
        <v>124</v>
      </c>
      <c r="I3634" s="4" t="s">
        <v>90</v>
      </c>
      <c r="J3634" s="5">
        <v>42727</v>
      </c>
      <c r="K3634" s="12">
        <f>Ventas[[#This Row],[Unit Price]]*Ventas[[#This Row],[Quantity]]</f>
        <v>384</v>
      </c>
      <c r="L3634" s="12">
        <f>Ventas[[#This Row],[Unit Cost]]*Ventas[[#This Row],[Quantity]]</f>
        <v>311.03999999999996</v>
      </c>
      <c r="M3634" s="14">
        <f>Ventas[[#This Row],[Ingresos]]-Ventas[[#This Row],[Costes]]</f>
        <v>72.960000000000036</v>
      </c>
      <c r="N3634" s="14" t="str">
        <f>_xlfn.XLOOKUP(Ventas[[#This Row],[Ship Country]],[1]!Countries[Ship Country],[1]!Countries[Area],"No registrado")</f>
        <v>Nord Europe</v>
      </c>
      <c r="O3634" s="14" t="str">
        <f>_xlfn.XLOOKUP(Ventas[[#This Row],[Ship Country]],[1]!Countries[Ship Country],[1]!Countries[Continent],"No existe")</f>
        <v>Europe</v>
      </c>
      <c r="P3634" s="15" t="str">
        <f>_xlfn.XLOOKUP(Ventas[[#This Row],[Category]],[2]!ProdManager[Category],[2]!ProdManager[Prod_Manager])</f>
        <v>John Matter</v>
      </c>
      <c r="Q3634" s="15">
        <f>YEAR(Ventas[[#This Row],[Order Date]])</f>
        <v>2016</v>
      </c>
      <c r="R3634" s="15" t="str">
        <f>TEXT(Ventas[[#This Row],[Order Date]],"MMM")</f>
        <v>dic</v>
      </c>
    </row>
    <row r="3635" spans="1:18" x14ac:dyDescent="0.25">
      <c r="A3635" s="6">
        <v>10280</v>
      </c>
      <c r="B3635" s="6" t="s">
        <v>129</v>
      </c>
      <c r="C3635" s="6" t="s">
        <v>43</v>
      </c>
      <c r="D3635" s="6">
        <v>6.2</v>
      </c>
      <c r="E3635" s="6">
        <v>5.6420000000000003</v>
      </c>
      <c r="F3635" s="6">
        <v>30</v>
      </c>
      <c r="G3635" s="6" t="s">
        <v>123</v>
      </c>
      <c r="H3635" s="6" t="s">
        <v>124</v>
      </c>
      <c r="I3635" s="6" t="s">
        <v>90</v>
      </c>
      <c r="J3635" s="5">
        <v>42411</v>
      </c>
      <c r="K3635" s="12">
        <f>Ventas[[#This Row],[Unit Price]]*Ventas[[#This Row],[Quantity]]</f>
        <v>186</v>
      </c>
      <c r="L3635" s="12">
        <f>Ventas[[#This Row],[Unit Cost]]*Ventas[[#This Row],[Quantity]]</f>
        <v>169.26000000000002</v>
      </c>
      <c r="M3635" s="14">
        <f>Ventas[[#This Row],[Ingresos]]-Ventas[[#This Row],[Costes]]</f>
        <v>16.739999999999981</v>
      </c>
      <c r="N3635" s="14" t="str">
        <f>_xlfn.XLOOKUP(Ventas[[#This Row],[Ship Country]],[1]!Countries[Ship Country],[1]!Countries[Area],"No registrado")</f>
        <v>Nord Europe</v>
      </c>
      <c r="O3635" s="14" t="str">
        <f>_xlfn.XLOOKUP(Ventas[[#This Row],[Ship Country]],[1]!Countries[Ship Country],[1]!Countries[Continent],"No existe")</f>
        <v>Europe</v>
      </c>
      <c r="P3635" s="15" t="str">
        <f>_xlfn.XLOOKUP(Ventas[[#This Row],[Category]],[2]!ProdManager[Category],[2]!ProdManager[Prod_Manager])</f>
        <v>John Matter</v>
      </c>
      <c r="Q3635" s="15">
        <f>YEAR(Ventas[[#This Row],[Order Date]])</f>
        <v>2016</v>
      </c>
      <c r="R3635" s="15" t="str">
        <f>TEXT(Ventas[[#This Row],[Order Date]],"MMM")</f>
        <v>feb</v>
      </c>
    </row>
    <row r="3636" spans="1:18" x14ac:dyDescent="0.25">
      <c r="A3636" s="4">
        <v>10281</v>
      </c>
      <c r="B3636" s="4" t="s">
        <v>130</v>
      </c>
      <c r="C3636" s="4" t="s">
        <v>35</v>
      </c>
      <c r="D3636" s="4">
        <v>7.3</v>
      </c>
      <c r="E3636" s="4">
        <v>4.8909999999999991</v>
      </c>
      <c r="F3636" s="4">
        <v>10</v>
      </c>
      <c r="G3636" s="4" t="s">
        <v>131</v>
      </c>
      <c r="H3636" s="4" t="s">
        <v>132</v>
      </c>
      <c r="I3636" s="4" t="s">
        <v>133</v>
      </c>
      <c r="J3636" s="5">
        <v>42648</v>
      </c>
      <c r="K3636" s="12">
        <f>Ventas[[#This Row],[Unit Price]]*Ventas[[#This Row],[Quantity]]</f>
        <v>73</v>
      </c>
      <c r="L3636" s="12">
        <f>Ventas[[#This Row],[Unit Cost]]*Ventas[[#This Row],[Quantity]]</f>
        <v>48.909999999999989</v>
      </c>
      <c r="M3636" s="14">
        <f>Ventas[[#This Row],[Ingresos]]-Ventas[[#This Row],[Costes]]</f>
        <v>24.090000000000011</v>
      </c>
      <c r="N3636" s="14" t="str">
        <f>_xlfn.XLOOKUP(Ventas[[#This Row],[Ship Country]],[1]!Countries[Ship Country],[1]!Countries[Area],"No registrado")</f>
        <v>Sud Europe</v>
      </c>
      <c r="O3636" s="14" t="str">
        <f>_xlfn.XLOOKUP(Ventas[[#This Row],[Ship Country]],[1]!Countries[Ship Country],[1]!Countries[Continent],"No existe")</f>
        <v>Europe</v>
      </c>
      <c r="P3636" s="15" t="str">
        <f>_xlfn.XLOOKUP(Ventas[[#This Row],[Category]],[2]!ProdManager[Category],[2]!ProdManager[Prod_Manager])</f>
        <v>Lydia Sinn</v>
      </c>
      <c r="Q3636" s="15">
        <f>YEAR(Ventas[[#This Row],[Order Date]])</f>
        <v>2016</v>
      </c>
      <c r="R3636" s="15" t="str">
        <f>TEXT(Ventas[[#This Row],[Order Date]],"MMM")</f>
        <v>oct</v>
      </c>
    </row>
    <row r="3637" spans="1:18" x14ac:dyDescent="0.25">
      <c r="A3637" s="6">
        <v>10281</v>
      </c>
      <c r="B3637" s="6" t="s">
        <v>51</v>
      </c>
      <c r="C3637" s="6" t="s">
        <v>43</v>
      </c>
      <c r="D3637" s="6">
        <v>3.6</v>
      </c>
      <c r="E3637" s="6">
        <v>3.24</v>
      </c>
      <c r="F3637" s="6">
        <v>60</v>
      </c>
      <c r="G3637" s="6" t="s">
        <v>131</v>
      </c>
      <c r="H3637" s="6" t="s">
        <v>132</v>
      </c>
      <c r="I3637" s="6" t="s">
        <v>133</v>
      </c>
      <c r="J3637" s="5">
        <v>42658</v>
      </c>
      <c r="K3637" s="12">
        <f>Ventas[[#This Row],[Unit Price]]*Ventas[[#This Row],[Quantity]]</f>
        <v>216</v>
      </c>
      <c r="L3637" s="12">
        <f>Ventas[[#This Row],[Unit Cost]]*Ventas[[#This Row],[Quantity]]</f>
        <v>194.4</v>
      </c>
      <c r="M3637" s="14">
        <f>Ventas[[#This Row],[Ingresos]]-Ventas[[#This Row],[Costes]]</f>
        <v>21.599999999999994</v>
      </c>
      <c r="N3637" s="14" t="str">
        <f>_xlfn.XLOOKUP(Ventas[[#This Row],[Ship Country]],[1]!Countries[Ship Country],[1]!Countries[Area],"No registrado")</f>
        <v>Sud Europe</v>
      </c>
      <c r="O3637" s="14" t="str">
        <f>_xlfn.XLOOKUP(Ventas[[#This Row],[Ship Country]],[1]!Countries[Ship Country],[1]!Countries[Continent],"No existe")</f>
        <v>Europe</v>
      </c>
      <c r="P3637" s="15" t="str">
        <f>_xlfn.XLOOKUP(Ventas[[#This Row],[Category]],[2]!ProdManager[Category],[2]!ProdManager[Prod_Manager])</f>
        <v>John Matter</v>
      </c>
      <c r="Q3637" s="15">
        <f>YEAR(Ventas[[#This Row],[Order Date]])</f>
        <v>2016</v>
      </c>
      <c r="R3637" s="15" t="str">
        <f>TEXT(Ventas[[#This Row],[Order Date]],"MMM")</f>
        <v>oct</v>
      </c>
    </row>
    <row r="3638" spans="1:18" x14ac:dyDescent="0.25">
      <c r="A3638" s="4">
        <v>10281</v>
      </c>
      <c r="B3638" s="4" t="s">
        <v>81</v>
      </c>
      <c r="C3638" s="4" t="s">
        <v>43</v>
      </c>
      <c r="D3638" s="4">
        <v>14.4</v>
      </c>
      <c r="E3638" s="4">
        <v>13.248000000000001</v>
      </c>
      <c r="F3638" s="4">
        <v>40</v>
      </c>
      <c r="G3638" s="4" t="s">
        <v>131</v>
      </c>
      <c r="H3638" s="4" t="s">
        <v>132</v>
      </c>
      <c r="I3638" s="4" t="s">
        <v>133</v>
      </c>
      <c r="J3638" s="5">
        <v>42491</v>
      </c>
      <c r="K3638" s="12">
        <f>Ventas[[#This Row],[Unit Price]]*Ventas[[#This Row],[Quantity]]</f>
        <v>576</v>
      </c>
      <c r="L3638" s="12">
        <f>Ventas[[#This Row],[Unit Cost]]*Ventas[[#This Row],[Quantity]]</f>
        <v>529.92000000000007</v>
      </c>
      <c r="M3638" s="14">
        <f>Ventas[[#This Row],[Ingresos]]-Ventas[[#This Row],[Costes]]</f>
        <v>46.079999999999927</v>
      </c>
      <c r="N3638" s="14" t="str">
        <f>_xlfn.XLOOKUP(Ventas[[#This Row],[Ship Country]],[1]!Countries[Ship Country],[1]!Countries[Area],"No registrado")</f>
        <v>Sud Europe</v>
      </c>
      <c r="O3638" s="14" t="str">
        <f>_xlfn.XLOOKUP(Ventas[[#This Row],[Ship Country]],[1]!Countries[Ship Country],[1]!Countries[Continent],"No existe")</f>
        <v>Europe</v>
      </c>
      <c r="P3638" s="15" t="str">
        <f>_xlfn.XLOOKUP(Ventas[[#This Row],[Category]],[2]!ProdManager[Category],[2]!ProdManager[Prod_Manager])</f>
        <v>John Matter</v>
      </c>
      <c r="Q3638" s="15">
        <f>YEAR(Ventas[[#This Row],[Order Date]])</f>
        <v>2016</v>
      </c>
      <c r="R3638" s="15" t="str">
        <f>TEXT(Ventas[[#This Row],[Order Date]],"MMM")</f>
        <v>may</v>
      </c>
    </row>
    <row r="3639" spans="1:18" x14ac:dyDescent="0.25">
      <c r="A3639" s="6">
        <v>10282</v>
      </c>
      <c r="B3639" s="6" t="s">
        <v>87</v>
      </c>
      <c r="C3639" s="6" t="s">
        <v>29</v>
      </c>
      <c r="D3639" s="6">
        <v>20.7</v>
      </c>
      <c r="E3639" s="6">
        <v>16.146000000000001</v>
      </c>
      <c r="F3639" s="6">
        <v>60</v>
      </c>
      <c r="G3639" s="6" t="s">
        <v>131</v>
      </c>
      <c r="H3639" s="6" t="s">
        <v>132</v>
      </c>
      <c r="I3639" s="6" t="s">
        <v>133</v>
      </c>
      <c r="J3639" s="5">
        <v>42396</v>
      </c>
      <c r="K3639" s="12">
        <f>Ventas[[#This Row],[Unit Price]]*Ventas[[#This Row],[Quantity]]</f>
        <v>1242</v>
      </c>
      <c r="L3639" s="12">
        <f>Ventas[[#This Row],[Unit Cost]]*Ventas[[#This Row],[Quantity]]</f>
        <v>968.76</v>
      </c>
      <c r="M3639" s="14">
        <f>Ventas[[#This Row],[Ingresos]]-Ventas[[#This Row],[Costes]]</f>
        <v>273.24</v>
      </c>
      <c r="N3639" s="14" t="str">
        <f>_xlfn.XLOOKUP(Ventas[[#This Row],[Ship Country]],[1]!Countries[Ship Country],[1]!Countries[Area],"No registrado")</f>
        <v>Sud Europe</v>
      </c>
      <c r="O3639" s="14" t="str">
        <f>_xlfn.XLOOKUP(Ventas[[#This Row],[Ship Country]],[1]!Countries[Ship Country],[1]!Countries[Continent],"No existe")</f>
        <v>Europe</v>
      </c>
      <c r="P3639" s="15" t="str">
        <f>_xlfn.XLOOKUP(Ventas[[#This Row],[Category]],[2]!ProdManager[Category],[2]!ProdManager[Prod_Manager])</f>
        <v>Peter Stone</v>
      </c>
      <c r="Q3639" s="15">
        <f>YEAR(Ventas[[#This Row],[Order Date]])</f>
        <v>2016</v>
      </c>
      <c r="R3639" s="15" t="str">
        <f>TEXT(Ventas[[#This Row],[Order Date]],"MMM")</f>
        <v>ene</v>
      </c>
    </row>
    <row r="3640" spans="1:18" x14ac:dyDescent="0.25">
      <c r="A3640" s="4">
        <v>10282</v>
      </c>
      <c r="B3640" s="4" t="s">
        <v>33</v>
      </c>
      <c r="C3640" s="4" t="s">
        <v>10</v>
      </c>
      <c r="D3640" s="4">
        <v>15.6</v>
      </c>
      <c r="E3640" s="4">
        <v>12.48</v>
      </c>
      <c r="F3640" s="4">
        <v>20</v>
      </c>
      <c r="G3640" s="4" t="s">
        <v>131</v>
      </c>
      <c r="H3640" s="4" t="s">
        <v>132</v>
      </c>
      <c r="I3640" s="4" t="s">
        <v>133</v>
      </c>
      <c r="J3640" s="5">
        <v>42712</v>
      </c>
      <c r="K3640" s="12">
        <f>Ventas[[#This Row],[Unit Price]]*Ventas[[#This Row],[Quantity]]</f>
        <v>312</v>
      </c>
      <c r="L3640" s="12">
        <f>Ventas[[#This Row],[Unit Cost]]*Ventas[[#This Row],[Quantity]]</f>
        <v>249.60000000000002</v>
      </c>
      <c r="M3640" s="14">
        <f>Ventas[[#This Row],[Ingresos]]-Ventas[[#This Row],[Costes]]</f>
        <v>62.399999999999977</v>
      </c>
      <c r="N3640" s="14" t="str">
        <f>_xlfn.XLOOKUP(Ventas[[#This Row],[Ship Country]],[1]!Countries[Ship Country],[1]!Countries[Area],"No registrado")</f>
        <v>Sud Europe</v>
      </c>
      <c r="O3640" s="14" t="str">
        <f>_xlfn.XLOOKUP(Ventas[[#This Row],[Ship Country]],[1]!Countries[Ship Country],[1]!Countries[Continent],"No existe")</f>
        <v>Europe</v>
      </c>
      <c r="P3640" s="15" t="str">
        <f>_xlfn.XLOOKUP(Ventas[[#This Row],[Category]],[2]!ProdManager[Category],[2]!ProdManager[Prod_Manager])</f>
        <v>Marc Caine</v>
      </c>
      <c r="Q3640" s="15">
        <f>YEAR(Ventas[[#This Row],[Order Date]])</f>
        <v>2016</v>
      </c>
      <c r="R3640" s="15" t="str">
        <f>TEXT(Ventas[[#This Row],[Order Date]],"MMM")</f>
        <v>dic</v>
      </c>
    </row>
    <row r="3641" spans="1:18" x14ac:dyDescent="0.25">
      <c r="A3641" s="6">
        <v>10283</v>
      </c>
      <c r="B3641" s="6" t="s">
        <v>134</v>
      </c>
      <c r="C3641" s="6" t="s">
        <v>24</v>
      </c>
      <c r="D3641" s="6">
        <v>12.4</v>
      </c>
      <c r="E3641" s="6">
        <v>9.4240000000000013</v>
      </c>
      <c r="F3641" s="6">
        <v>20</v>
      </c>
      <c r="G3641" s="6" t="s">
        <v>135</v>
      </c>
      <c r="H3641" s="6" t="s">
        <v>136</v>
      </c>
      <c r="I3641" s="6" t="s">
        <v>65</v>
      </c>
      <c r="J3641" s="5">
        <v>42571</v>
      </c>
      <c r="K3641" s="12">
        <f>Ventas[[#This Row],[Unit Price]]*Ventas[[#This Row],[Quantity]]</f>
        <v>248</v>
      </c>
      <c r="L3641" s="12">
        <f>Ventas[[#This Row],[Unit Cost]]*Ventas[[#This Row],[Quantity]]</f>
        <v>188.48000000000002</v>
      </c>
      <c r="M3641" s="14">
        <f>Ventas[[#This Row],[Ingresos]]-Ventas[[#This Row],[Costes]]</f>
        <v>59.519999999999982</v>
      </c>
      <c r="N3641" s="14" t="str">
        <f>_xlfn.XLOOKUP(Ventas[[#This Row],[Ship Country]],[1]!Countries[Ship Country],[1]!Countries[Area],"No registrado")</f>
        <v>Sud America</v>
      </c>
      <c r="O3641" s="14" t="str">
        <f>_xlfn.XLOOKUP(Ventas[[#This Row],[Ship Country]],[1]!Countries[Ship Country],[1]!Countries[Continent],"No existe")</f>
        <v>America</v>
      </c>
      <c r="P3641" s="15" t="str">
        <f>_xlfn.XLOOKUP(Ventas[[#This Row],[Category]],[2]!ProdManager[Category],[2]!ProdManager[Prod_Manager])</f>
        <v>Lydia Sinn</v>
      </c>
      <c r="Q3641" s="15">
        <f>YEAR(Ventas[[#This Row],[Order Date]])</f>
        <v>2016</v>
      </c>
      <c r="R3641" s="15" t="str">
        <f>TEXT(Ventas[[#This Row],[Order Date]],"MMM")</f>
        <v>jul</v>
      </c>
    </row>
    <row r="3642" spans="1:18" x14ac:dyDescent="0.25">
      <c r="A3642" s="4">
        <v>10283</v>
      </c>
      <c r="B3642" s="4" t="s">
        <v>14</v>
      </c>
      <c r="C3642" s="4" t="s">
        <v>15</v>
      </c>
      <c r="D3642" s="4">
        <v>27.8</v>
      </c>
      <c r="E3642" s="4">
        <v>22.796000000000003</v>
      </c>
      <c r="F3642" s="4">
        <v>30</v>
      </c>
      <c r="G3642" s="4" t="s">
        <v>135</v>
      </c>
      <c r="H3642" s="4" t="s">
        <v>136</v>
      </c>
      <c r="I3642" s="4" t="s">
        <v>65</v>
      </c>
      <c r="J3642" s="5">
        <v>42427</v>
      </c>
      <c r="K3642" s="12">
        <f>Ventas[[#This Row],[Unit Price]]*Ventas[[#This Row],[Quantity]]</f>
        <v>834</v>
      </c>
      <c r="L3642" s="12">
        <f>Ventas[[#This Row],[Unit Cost]]*Ventas[[#This Row],[Quantity]]</f>
        <v>683.88000000000011</v>
      </c>
      <c r="M3642" s="14">
        <f>Ventas[[#This Row],[Ingresos]]-Ventas[[#This Row],[Costes]]</f>
        <v>150.11999999999989</v>
      </c>
      <c r="N3642" s="14" t="str">
        <f>_xlfn.XLOOKUP(Ventas[[#This Row],[Ship Country]],[1]!Countries[Ship Country],[1]!Countries[Area],"No registrado")</f>
        <v>Sud America</v>
      </c>
      <c r="O3642" s="14" t="str">
        <f>_xlfn.XLOOKUP(Ventas[[#This Row],[Ship Country]],[1]!Countries[Ship Country],[1]!Countries[Continent],"No existe")</f>
        <v>America</v>
      </c>
      <c r="P3642" s="15" t="str">
        <f>_xlfn.XLOOKUP(Ventas[[#This Row],[Category]],[2]!ProdManager[Category],[2]!ProdManager[Prod_Manager])</f>
        <v>Peter Stone</v>
      </c>
      <c r="Q3642" s="15">
        <f>YEAR(Ventas[[#This Row],[Order Date]])</f>
        <v>2016</v>
      </c>
      <c r="R3642" s="15" t="str">
        <f>TEXT(Ventas[[#This Row],[Order Date]],"MMM")</f>
        <v>feb</v>
      </c>
    </row>
    <row r="3643" spans="1:18" x14ac:dyDescent="0.25">
      <c r="A3643" s="6">
        <v>10283</v>
      </c>
      <c r="B3643" s="6" t="s">
        <v>130</v>
      </c>
      <c r="C3643" s="6" t="s">
        <v>35</v>
      </c>
      <c r="D3643" s="6">
        <v>7.3</v>
      </c>
      <c r="E3643" s="6">
        <v>5.0369999999999999</v>
      </c>
      <c r="F3643" s="6">
        <v>18</v>
      </c>
      <c r="G3643" s="6" t="s">
        <v>135</v>
      </c>
      <c r="H3643" s="6" t="s">
        <v>136</v>
      </c>
      <c r="I3643" s="6" t="s">
        <v>65</v>
      </c>
      <c r="J3643" s="5">
        <v>42583</v>
      </c>
      <c r="K3643" s="12">
        <f>Ventas[[#This Row],[Unit Price]]*Ventas[[#This Row],[Quantity]]</f>
        <v>131.4</v>
      </c>
      <c r="L3643" s="12">
        <f>Ventas[[#This Row],[Unit Cost]]*Ventas[[#This Row],[Quantity]]</f>
        <v>90.665999999999997</v>
      </c>
      <c r="M3643" s="14">
        <f>Ventas[[#This Row],[Ingresos]]-Ventas[[#This Row],[Costes]]</f>
        <v>40.734000000000009</v>
      </c>
      <c r="N3643" s="14" t="str">
        <f>_xlfn.XLOOKUP(Ventas[[#This Row],[Ship Country]],[1]!Countries[Ship Country],[1]!Countries[Area],"No registrado")</f>
        <v>Sud America</v>
      </c>
      <c r="O3643" s="14" t="str">
        <f>_xlfn.XLOOKUP(Ventas[[#This Row],[Ship Country]],[1]!Countries[Ship Country],[1]!Countries[Continent],"No existe")</f>
        <v>America</v>
      </c>
      <c r="P3643" s="15" t="str">
        <f>_xlfn.XLOOKUP(Ventas[[#This Row],[Category]],[2]!ProdManager[Category],[2]!ProdManager[Prod_Manager])</f>
        <v>Lydia Sinn</v>
      </c>
      <c r="Q3643" s="15">
        <f>YEAR(Ventas[[#This Row],[Order Date]])</f>
        <v>2016</v>
      </c>
      <c r="R3643" s="15" t="str">
        <f>TEXT(Ventas[[#This Row],[Order Date]],"MMM")</f>
        <v>ago</v>
      </c>
    </row>
    <row r="3644" spans="1:18" x14ac:dyDescent="0.25">
      <c r="A3644" s="4">
        <v>10283</v>
      </c>
      <c r="B3644" s="4" t="s">
        <v>40</v>
      </c>
      <c r="C3644" s="4" t="s">
        <v>15</v>
      </c>
      <c r="D3644" s="4">
        <v>27.2</v>
      </c>
      <c r="E3644" s="4">
        <v>23.119999999999997</v>
      </c>
      <c r="F3644" s="4">
        <v>35</v>
      </c>
      <c r="G3644" s="4" t="s">
        <v>135</v>
      </c>
      <c r="H3644" s="4" t="s">
        <v>136</v>
      </c>
      <c r="I3644" s="4" t="s">
        <v>65</v>
      </c>
      <c r="J3644" s="5">
        <v>42389</v>
      </c>
      <c r="K3644" s="12">
        <f>Ventas[[#This Row],[Unit Price]]*Ventas[[#This Row],[Quantity]]</f>
        <v>952</v>
      </c>
      <c r="L3644" s="12">
        <f>Ventas[[#This Row],[Unit Cost]]*Ventas[[#This Row],[Quantity]]</f>
        <v>809.19999999999993</v>
      </c>
      <c r="M3644" s="14">
        <f>Ventas[[#This Row],[Ingresos]]-Ventas[[#This Row],[Costes]]</f>
        <v>142.80000000000007</v>
      </c>
      <c r="N3644" s="14" t="str">
        <f>_xlfn.XLOOKUP(Ventas[[#This Row],[Ship Country]],[1]!Countries[Ship Country],[1]!Countries[Area],"No registrado")</f>
        <v>Sud America</v>
      </c>
      <c r="O3644" s="14" t="str">
        <f>_xlfn.XLOOKUP(Ventas[[#This Row],[Ship Country]],[1]!Countries[Ship Country],[1]!Countries[Continent],"No existe")</f>
        <v>America</v>
      </c>
      <c r="P3644" s="15" t="str">
        <f>_xlfn.XLOOKUP(Ventas[[#This Row],[Category]],[2]!ProdManager[Category],[2]!ProdManager[Prod_Manager])</f>
        <v>Peter Stone</v>
      </c>
      <c r="Q3644" s="15">
        <f>YEAR(Ventas[[#This Row],[Order Date]])</f>
        <v>2016</v>
      </c>
      <c r="R3644" s="15" t="str">
        <f>TEXT(Ventas[[#This Row],[Order Date]],"MMM")</f>
        <v>ene</v>
      </c>
    </row>
    <row r="3645" spans="1:18" x14ac:dyDescent="0.25">
      <c r="A3645" s="6">
        <v>10284</v>
      </c>
      <c r="B3645" s="6" t="s">
        <v>62</v>
      </c>
      <c r="C3645" s="6" t="s">
        <v>35</v>
      </c>
      <c r="D3645" s="6">
        <v>35.1</v>
      </c>
      <c r="E3645" s="6">
        <v>22.815000000000001</v>
      </c>
      <c r="F3645" s="6">
        <v>15</v>
      </c>
      <c r="G3645" s="6" t="s">
        <v>127</v>
      </c>
      <c r="H3645" s="6" t="s">
        <v>128</v>
      </c>
      <c r="I3645" s="6" t="s">
        <v>21</v>
      </c>
      <c r="J3645" s="5">
        <v>42580</v>
      </c>
      <c r="K3645" s="12">
        <f>Ventas[[#This Row],[Unit Price]]*Ventas[[#This Row],[Quantity]]</f>
        <v>526.5</v>
      </c>
      <c r="L3645" s="12">
        <f>Ventas[[#This Row],[Unit Cost]]*Ventas[[#This Row],[Quantity]]</f>
        <v>342.22500000000002</v>
      </c>
      <c r="M3645" s="14">
        <f>Ventas[[#This Row],[Ingresos]]-Ventas[[#This Row],[Costes]]</f>
        <v>184.27499999999998</v>
      </c>
      <c r="N3645" s="14" t="str">
        <f>_xlfn.XLOOKUP(Ventas[[#This Row],[Ship Country]],[1]!Countries[Ship Country],[1]!Countries[Area],"No registrado")</f>
        <v>Nord Europe</v>
      </c>
      <c r="O3645" s="14" t="str">
        <f>_xlfn.XLOOKUP(Ventas[[#This Row],[Ship Country]],[1]!Countries[Ship Country],[1]!Countries[Continent],"No existe")</f>
        <v>Europe</v>
      </c>
      <c r="P3645" s="15" t="str">
        <f>_xlfn.XLOOKUP(Ventas[[#This Row],[Category]],[2]!ProdManager[Category],[2]!ProdManager[Prod_Manager])</f>
        <v>Lydia Sinn</v>
      </c>
      <c r="Q3645" s="15">
        <f>YEAR(Ventas[[#This Row],[Order Date]])</f>
        <v>2016</v>
      </c>
      <c r="R3645" s="15" t="str">
        <f>TEXT(Ventas[[#This Row],[Order Date]],"MMM")</f>
        <v>jul</v>
      </c>
    </row>
    <row r="3646" spans="1:18" x14ac:dyDescent="0.25">
      <c r="A3646" s="4">
        <v>10284</v>
      </c>
      <c r="B3646" s="4" t="s">
        <v>122</v>
      </c>
      <c r="C3646" s="4" t="s">
        <v>24</v>
      </c>
      <c r="D3646" s="4">
        <v>15.5</v>
      </c>
      <c r="E3646" s="4">
        <v>11.47</v>
      </c>
      <c r="F3646" s="4">
        <v>21</v>
      </c>
      <c r="G3646" s="4" t="s">
        <v>127</v>
      </c>
      <c r="H3646" s="4" t="s">
        <v>128</v>
      </c>
      <c r="I3646" s="4" t="s">
        <v>21</v>
      </c>
      <c r="J3646" s="5">
        <v>42471</v>
      </c>
      <c r="K3646" s="12">
        <f>Ventas[[#This Row],[Unit Price]]*Ventas[[#This Row],[Quantity]]</f>
        <v>325.5</v>
      </c>
      <c r="L3646" s="12">
        <f>Ventas[[#This Row],[Unit Cost]]*Ventas[[#This Row],[Quantity]]</f>
        <v>240.87</v>
      </c>
      <c r="M3646" s="14">
        <f>Ventas[[#This Row],[Ingresos]]-Ventas[[#This Row],[Costes]]</f>
        <v>84.63</v>
      </c>
      <c r="N3646" s="14" t="str">
        <f>_xlfn.XLOOKUP(Ventas[[#This Row],[Ship Country]],[1]!Countries[Ship Country],[1]!Countries[Area],"No registrado")</f>
        <v>Nord Europe</v>
      </c>
      <c r="O3646" s="14" t="str">
        <f>_xlfn.XLOOKUP(Ventas[[#This Row],[Ship Country]],[1]!Countries[Ship Country],[1]!Countries[Continent],"No existe")</f>
        <v>Europe</v>
      </c>
      <c r="P3646" s="15" t="str">
        <f>_xlfn.XLOOKUP(Ventas[[#This Row],[Category]],[2]!ProdManager[Category],[2]!ProdManager[Prod_Manager])</f>
        <v>Lydia Sinn</v>
      </c>
      <c r="Q3646" s="15">
        <f>YEAR(Ventas[[#This Row],[Order Date]])</f>
        <v>2016</v>
      </c>
      <c r="R3646" s="15" t="str">
        <f>TEXT(Ventas[[#This Row],[Order Date]],"MMM")</f>
        <v>abr</v>
      </c>
    </row>
    <row r="3647" spans="1:18" x14ac:dyDescent="0.25">
      <c r="A3647" s="6">
        <v>10284</v>
      </c>
      <c r="B3647" s="6" t="s">
        <v>40</v>
      </c>
      <c r="C3647" s="6" t="s">
        <v>15</v>
      </c>
      <c r="D3647" s="6">
        <v>27.2</v>
      </c>
      <c r="E3647" s="6">
        <v>22.847999999999999</v>
      </c>
      <c r="F3647" s="6">
        <v>20</v>
      </c>
      <c r="G3647" s="6" t="s">
        <v>127</v>
      </c>
      <c r="H3647" s="6" t="s">
        <v>128</v>
      </c>
      <c r="I3647" s="6" t="s">
        <v>21</v>
      </c>
      <c r="J3647" s="5">
        <v>42699</v>
      </c>
      <c r="K3647" s="12">
        <f>Ventas[[#This Row],[Unit Price]]*Ventas[[#This Row],[Quantity]]</f>
        <v>544</v>
      </c>
      <c r="L3647" s="12">
        <f>Ventas[[#This Row],[Unit Cost]]*Ventas[[#This Row],[Quantity]]</f>
        <v>456.96</v>
      </c>
      <c r="M3647" s="14">
        <f>Ventas[[#This Row],[Ingresos]]-Ventas[[#This Row],[Costes]]</f>
        <v>87.04000000000002</v>
      </c>
      <c r="N3647" s="14" t="str">
        <f>_xlfn.XLOOKUP(Ventas[[#This Row],[Ship Country]],[1]!Countries[Ship Country],[1]!Countries[Area],"No registrado")</f>
        <v>Nord Europe</v>
      </c>
      <c r="O3647" s="14" t="str">
        <f>_xlfn.XLOOKUP(Ventas[[#This Row],[Ship Country]],[1]!Countries[Ship Country],[1]!Countries[Continent],"No existe")</f>
        <v>Europe</v>
      </c>
      <c r="P3647" s="15" t="str">
        <f>_xlfn.XLOOKUP(Ventas[[#This Row],[Category]],[2]!ProdManager[Category],[2]!ProdManager[Prod_Manager])</f>
        <v>Peter Stone</v>
      </c>
      <c r="Q3647" s="15">
        <f>YEAR(Ventas[[#This Row],[Order Date]])</f>
        <v>2016</v>
      </c>
      <c r="R3647" s="15" t="str">
        <f>TEXT(Ventas[[#This Row],[Order Date]],"MMM")</f>
        <v>nov</v>
      </c>
    </row>
    <row r="3648" spans="1:18" x14ac:dyDescent="0.25">
      <c r="A3648" s="4">
        <v>10284</v>
      </c>
      <c r="B3648" s="4" t="s">
        <v>137</v>
      </c>
      <c r="C3648" s="4" t="s">
        <v>43</v>
      </c>
      <c r="D3648" s="4">
        <v>11.2</v>
      </c>
      <c r="E3648" s="4">
        <v>10.192</v>
      </c>
      <c r="F3648" s="4">
        <v>50</v>
      </c>
      <c r="G3648" s="4" t="s">
        <v>127</v>
      </c>
      <c r="H3648" s="4" t="s">
        <v>128</v>
      </c>
      <c r="I3648" s="4" t="s">
        <v>21</v>
      </c>
      <c r="J3648" s="5">
        <v>42630</v>
      </c>
      <c r="K3648" s="12">
        <f>Ventas[[#This Row],[Unit Price]]*Ventas[[#This Row],[Quantity]]</f>
        <v>560</v>
      </c>
      <c r="L3648" s="12">
        <f>Ventas[[#This Row],[Unit Cost]]*Ventas[[#This Row],[Quantity]]</f>
        <v>509.6</v>
      </c>
      <c r="M3648" s="14">
        <f>Ventas[[#This Row],[Ingresos]]-Ventas[[#This Row],[Costes]]</f>
        <v>50.399999999999977</v>
      </c>
      <c r="N3648" s="14" t="str">
        <f>_xlfn.XLOOKUP(Ventas[[#This Row],[Ship Country]],[1]!Countries[Ship Country],[1]!Countries[Area],"No registrado")</f>
        <v>Nord Europe</v>
      </c>
      <c r="O3648" s="14" t="str">
        <f>_xlfn.XLOOKUP(Ventas[[#This Row],[Ship Country]],[1]!Countries[Ship Country],[1]!Countries[Continent],"No existe")</f>
        <v>Europe</v>
      </c>
      <c r="P3648" s="15" t="str">
        <f>_xlfn.XLOOKUP(Ventas[[#This Row],[Category]],[2]!ProdManager[Category],[2]!ProdManager[Prod_Manager])</f>
        <v>John Matter</v>
      </c>
      <c r="Q3648" s="15">
        <f>YEAR(Ventas[[#This Row],[Order Date]])</f>
        <v>2016</v>
      </c>
      <c r="R3648" s="15" t="str">
        <f>TEXT(Ventas[[#This Row],[Order Date]],"MMM")</f>
        <v>sep</v>
      </c>
    </row>
    <row r="3649" spans="1:18" x14ac:dyDescent="0.25">
      <c r="A3649" s="6">
        <v>10285</v>
      </c>
      <c r="B3649" s="6" t="s">
        <v>58</v>
      </c>
      <c r="C3649" s="6" t="s">
        <v>46</v>
      </c>
      <c r="D3649" s="6">
        <v>26.2</v>
      </c>
      <c r="E3649" s="6">
        <v>20.173999999999999</v>
      </c>
      <c r="F3649" s="6">
        <v>36</v>
      </c>
      <c r="G3649" s="6" t="s">
        <v>110</v>
      </c>
      <c r="H3649" s="6" t="s">
        <v>111</v>
      </c>
      <c r="I3649" s="6" t="s">
        <v>21</v>
      </c>
      <c r="J3649" s="5">
        <v>42389</v>
      </c>
      <c r="K3649" s="12">
        <f>Ventas[[#This Row],[Unit Price]]*Ventas[[#This Row],[Quantity]]</f>
        <v>943.19999999999993</v>
      </c>
      <c r="L3649" s="12">
        <f>Ventas[[#This Row],[Unit Cost]]*Ventas[[#This Row],[Quantity]]</f>
        <v>726.26400000000001</v>
      </c>
      <c r="M3649" s="14">
        <f>Ventas[[#This Row],[Ingresos]]-Ventas[[#This Row],[Costes]]</f>
        <v>216.93599999999992</v>
      </c>
      <c r="N3649" s="14" t="str">
        <f>_xlfn.XLOOKUP(Ventas[[#This Row],[Ship Country]],[1]!Countries[Ship Country],[1]!Countries[Area],"No registrado")</f>
        <v>Nord Europe</v>
      </c>
      <c r="O3649" s="14" t="str">
        <f>_xlfn.XLOOKUP(Ventas[[#This Row],[Ship Country]],[1]!Countries[Ship Country],[1]!Countries[Continent],"No existe")</f>
        <v>Europe</v>
      </c>
      <c r="P3649" s="15" t="str">
        <f>_xlfn.XLOOKUP(Ventas[[#This Row],[Category]],[2]!ProdManager[Category],[2]!ProdManager[Prod_Manager])</f>
        <v>John Matter</v>
      </c>
      <c r="Q3649" s="15">
        <f>YEAR(Ventas[[#This Row],[Order Date]])</f>
        <v>2016</v>
      </c>
      <c r="R3649" s="15" t="str">
        <f>TEXT(Ventas[[#This Row],[Order Date]],"MMM")</f>
        <v>ene</v>
      </c>
    </row>
    <row r="3650" spans="1:18" x14ac:dyDescent="0.25">
      <c r="A3650" s="4">
        <v>10285</v>
      </c>
      <c r="B3650" s="4" t="s">
        <v>98</v>
      </c>
      <c r="C3650" s="4" t="s">
        <v>29</v>
      </c>
      <c r="D3650" s="4">
        <v>14.7</v>
      </c>
      <c r="E3650" s="4">
        <v>11.76</v>
      </c>
      <c r="F3650" s="4">
        <v>40</v>
      </c>
      <c r="G3650" s="4" t="s">
        <v>110</v>
      </c>
      <c r="H3650" s="4" t="s">
        <v>111</v>
      </c>
      <c r="I3650" s="4" t="s">
        <v>21</v>
      </c>
      <c r="J3650" s="5">
        <v>42447</v>
      </c>
      <c r="K3650" s="12">
        <f>Ventas[[#This Row],[Unit Price]]*Ventas[[#This Row],[Quantity]]</f>
        <v>588</v>
      </c>
      <c r="L3650" s="12">
        <f>Ventas[[#This Row],[Unit Cost]]*Ventas[[#This Row],[Quantity]]</f>
        <v>470.4</v>
      </c>
      <c r="M3650" s="14">
        <f>Ventas[[#This Row],[Ingresos]]-Ventas[[#This Row],[Costes]]</f>
        <v>117.60000000000002</v>
      </c>
      <c r="N3650" s="14" t="str">
        <f>_xlfn.XLOOKUP(Ventas[[#This Row],[Ship Country]],[1]!Countries[Ship Country],[1]!Countries[Area],"No registrado")</f>
        <v>Nord Europe</v>
      </c>
      <c r="O3650" s="14" t="str">
        <f>_xlfn.XLOOKUP(Ventas[[#This Row],[Ship Country]],[1]!Countries[Ship Country],[1]!Countries[Continent],"No existe")</f>
        <v>Europe</v>
      </c>
      <c r="P3650" s="15" t="str">
        <f>_xlfn.XLOOKUP(Ventas[[#This Row],[Category]],[2]!ProdManager[Category],[2]!ProdManager[Prod_Manager])</f>
        <v>Peter Stone</v>
      </c>
      <c r="Q3650" s="15">
        <f>YEAR(Ventas[[#This Row],[Order Date]])</f>
        <v>2016</v>
      </c>
      <c r="R3650" s="15" t="str">
        <f>TEXT(Ventas[[#This Row],[Order Date]],"MMM")</f>
        <v>mar</v>
      </c>
    </row>
    <row r="3651" spans="1:18" x14ac:dyDescent="0.25">
      <c r="A3651" s="6">
        <v>10285</v>
      </c>
      <c r="B3651" s="6" t="s">
        <v>138</v>
      </c>
      <c r="C3651" s="6" t="s">
        <v>43</v>
      </c>
      <c r="D3651" s="6">
        <v>14.4</v>
      </c>
      <c r="E3651" s="6">
        <v>13.104000000000001</v>
      </c>
      <c r="F3651" s="6">
        <v>45</v>
      </c>
      <c r="G3651" s="6" t="s">
        <v>110</v>
      </c>
      <c r="H3651" s="6" t="s">
        <v>111</v>
      </c>
      <c r="I3651" s="6" t="s">
        <v>21</v>
      </c>
      <c r="J3651" s="5">
        <v>42544</v>
      </c>
      <c r="K3651" s="12">
        <f>Ventas[[#This Row],[Unit Price]]*Ventas[[#This Row],[Quantity]]</f>
        <v>648</v>
      </c>
      <c r="L3651" s="12">
        <f>Ventas[[#This Row],[Unit Cost]]*Ventas[[#This Row],[Quantity]]</f>
        <v>589.68000000000006</v>
      </c>
      <c r="M3651" s="14">
        <f>Ventas[[#This Row],[Ingresos]]-Ventas[[#This Row],[Costes]]</f>
        <v>58.319999999999936</v>
      </c>
      <c r="N3651" s="14" t="str">
        <f>_xlfn.XLOOKUP(Ventas[[#This Row],[Ship Country]],[1]!Countries[Ship Country],[1]!Countries[Area],"No registrado")</f>
        <v>Nord Europe</v>
      </c>
      <c r="O3651" s="14" t="str">
        <f>_xlfn.XLOOKUP(Ventas[[#This Row],[Ship Country]],[1]!Countries[Ship Country],[1]!Countries[Continent],"No existe")</f>
        <v>Europe</v>
      </c>
      <c r="P3651" s="15" t="str">
        <f>_xlfn.XLOOKUP(Ventas[[#This Row],[Category]],[2]!ProdManager[Category],[2]!ProdManager[Prod_Manager])</f>
        <v>John Matter</v>
      </c>
      <c r="Q3651" s="15">
        <f>YEAR(Ventas[[#This Row],[Order Date]])</f>
        <v>2016</v>
      </c>
      <c r="R3651" s="15" t="str">
        <f>TEXT(Ventas[[#This Row],[Order Date]],"MMM")</f>
        <v>jun</v>
      </c>
    </row>
    <row r="3652" spans="1:18" x14ac:dyDescent="0.25">
      <c r="A3652" s="4">
        <v>10286</v>
      </c>
      <c r="B3652" s="4" t="s">
        <v>78</v>
      </c>
      <c r="C3652" s="4" t="s">
        <v>35</v>
      </c>
      <c r="D3652" s="4">
        <v>39.4</v>
      </c>
      <c r="E3652" s="4">
        <v>26.003999999999994</v>
      </c>
      <c r="F3652" s="4">
        <v>40</v>
      </c>
      <c r="G3652" s="4" t="s">
        <v>110</v>
      </c>
      <c r="H3652" s="4" t="s">
        <v>111</v>
      </c>
      <c r="I3652" s="4" t="s">
        <v>21</v>
      </c>
      <c r="J3652" s="5">
        <v>42700</v>
      </c>
      <c r="K3652" s="12">
        <f>Ventas[[#This Row],[Unit Price]]*Ventas[[#This Row],[Quantity]]</f>
        <v>1576</v>
      </c>
      <c r="L3652" s="12">
        <f>Ventas[[#This Row],[Unit Cost]]*Ventas[[#This Row],[Quantity]]</f>
        <v>1040.1599999999999</v>
      </c>
      <c r="M3652" s="14">
        <f>Ventas[[#This Row],[Ingresos]]-Ventas[[#This Row],[Costes]]</f>
        <v>535.84000000000015</v>
      </c>
      <c r="N3652" s="14" t="str">
        <f>_xlfn.XLOOKUP(Ventas[[#This Row],[Ship Country]],[1]!Countries[Ship Country],[1]!Countries[Area],"No registrado")</f>
        <v>Nord Europe</v>
      </c>
      <c r="O3652" s="14" t="str">
        <f>_xlfn.XLOOKUP(Ventas[[#This Row],[Ship Country]],[1]!Countries[Ship Country],[1]!Countries[Continent],"No existe")</f>
        <v>Europe</v>
      </c>
      <c r="P3652" s="15" t="str">
        <f>_xlfn.XLOOKUP(Ventas[[#This Row],[Category]],[2]!ProdManager[Category],[2]!ProdManager[Prod_Manager])</f>
        <v>Lydia Sinn</v>
      </c>
      <c r="Q3652" s="15">
        <f>YEAR(Ventas[[#This Row],[Order Date]])</f>
        <v>2016</v>
      </c>
      <c r="R3652" s="15" t="str">
        <f>TEXT(Ventas[[#This Row],[Order Date]],"MMM")</f>
        <v>nov</v>
      </c>
    </row>
    <row r="3653" spans="1:18" x14ac:dyDescent="0.25">
      <c r="A3653" s="6">
        <v>10286</v>
      </c>
      <c r="B3653" s="6" t="s">
        <v>81</v>
      </c>
      <c r="C3653" s="6" t="s">
        <v>43</v>
      </c>
      <c r="D3653" s="6">
        <v>14.4</v>
      </c>
      <c r="E3653" s="6">
        <v>12.96</v>
      </c>
      <c r="F3653" s="6">
        <v>100</v>
      </c>
      <c r="G3653" s="6" t="s">
        <v>110</v>
      </c>
      <c r="H3653" s="6" t="s">
        <v>111</v>
      </c>
      <c r="I3653" s="6" t="s">
        <v>21</v>
      </c>
      <c r="J3653" s="5">
        <v>42730</v>
      </c>
      <c r="K3653" s="12">
        <f>Ventas[[#This Row],[Unit Price]]*Ventas[[#This Row],[Quantity]]</f>
        <v>1440</v>
      </c>
      <c r="L3653" s="12">
        <f>Ventas[[#This Row],[Unit Cost]]*Ventas[[#This Row],[Quantity]]</f>
        <v>1296</v>
      </c>
      <c r="M3653" s="14">
        <f>Ventas[[#This Row],[Ingresos]]-Ventas[[#This Row],[Costes]]</f>
        <v>144</v>
      </c>
      <c r="N3653" s="14" t="str">
        <f>_xlfn.XLOOKUP(Ventas[[#This Row],[Ship Country]],[1]!Countries[Ship Country],[1]!Countries[Area],"No registrado")</f>
        <v>Nord Europe</v>
      </c>
      <c r="O3653" s="14" t="str">
        <f>_xlfn.XLOOKUP(Ventas[[#This Row],[Ship Country]],[1]!Countries[Ship Country],[1]!Countries[Continent],"No existe")</f>
        <v>Europe</v>
      </c>
      <c r="P3653" s="15" t="str">
        <f>_xlfn.XLOOKUP(Ventas[[#This Row],[Category]],[2]!ProdManager[Category],[2]!ProdManager[Prod_Manager])</f>
        <v>John Matter</v>
      </c>
      <c r="Q3653" s="15">
        <f>YEAR(Ventas[[#This Row],[Order Date]])</f>
        <v>2016</v>
      </c>
      <c r="R3653" s="15" t="str">
        <f>TEXT(Ventas[[#This Row],[Order Date]],"MMM")</f>
        <v>dic</v>
      </c>
    </row>
    <row r="3654" spans="1:18" x14ac:dyDescent="0.25">
      <c r="A3654" s="4">
        <v>10287</v>
      </c>
      <c r="B3654" s="4" t="s">
        <v>56</v>
      </c>
      <c r="C3654" s="4" t="s">
        <v>35</v>
      </c>
      <c r="D3654" s="4">
        <v>13.9</v>
      </c>
      <c r="E3654" s="4">
        <v>9.73</v>
      </c>
      <c r="F3654" s="4">
        <v>40</v>
      </c>
      <c r="G3654" s="4" t="s">
        <v>139</v>
      </c>
      <c r="H3654" s="4" t="s">
        <v>26</v>
      </c>
      <c r="I3654" s="4" t="s">
        <v>27</v>
      </c>
      <c r="J3654" s="5">
        <v>42674</v>
      </c>
      <c r="K3654" s="12">
        <f>Ventas[[#This Row],[Unit Price]]*Ventas[[#This Row],[Quantity]]</f>
        <v>556</v>
      </c>
      <c r="L3654" s="12">
        <f>Ventas[[#This Row],[Unit Cost]]*Ventas[[#This Row],[Quantity]]</f>
        <v>389.20000000000005</v>
      </c>
      <c r="M3654" s="14">
        <f>Ventas[[#This Row],[Ingresos]]-Ventas[[#This Row],[Costes]]</f>
        <v>166.79999999999995</v>
      </c>
      <c r="N3654" s="14" t="str">
        <f>_xlfn.XLOOKUP(Ventas[[#This Row],[Ship Country]],[1]!Countries[Ship Country],[1]!Countries[Area],"No registrado")</f>
        <v>Sud America</v>
      </c>
      <c r="O3654" s="14" t="str">
        <f>_xlfn.XLOOKUP(Ventas[[#This Row],[Ship Country]],[1]!Countries[Ship Country],[1]!Countries[Continent],"No existe")</f>
        <v>America</v>
      </c>
      <c r="P3654" s="15" t="str">
        <f>_xlfn.XLOOKUP(Ventas[[#This Row],[Category]],[2]!ProdManager[Category],[2]!ProdManager[Prod_Manager])</f>
        <v>Lydia Sinn</v>
      </c>
      <c r="Q3654" s="15">
        <f>YEAR(Ventas[[#This Row],[Order Date]])</f>
        <v>2016</v>
      </c>
      <c r="R3654" s="15" t="str">
        <f>TEXT(Ventas[[#This Row],[Order Date]],"MMM")</f>
        <v>oct</v>
      </c>
    </row>
    <row r="3655" spans="1:18" x14ac:dyDescent="0.25">
      <c r="A3655" s="6">
        <v>10287</v>
      </c>
      <c r="B3655" s="6" t="s">
        <v>140</v>
      </c>
      <c r="C3655" s="6" t="s">
        <v>43</v>
      </c>
      <c r="D3655" s="6">
        <v>11.2</v>
      </c>
      <c r="E3655" s="6">
        <v>9.968</v>
      </c>
      <c r="F3655" s="6">
        <v>20</v>
      </c>
      <c r="G3655" s="6" t="s">
        <v>139</v>
      </c>
      <c r="H3655" s="6" t="s">
        <v>26</v>
      </c>
      <c r="I3655" s="6" t="s">
        <v>27</v>
      </c>
      <c r="J3655" s="5">
        <v>42698</v>
      </c>
      <c r="K3655" s="12">
        <f>Ventas[[#This Row],[Unit Price]]*Ventas[[#This Row],[Quantity]]</f>
        <v>224</v>
      </c>
      <c r="L3655" s="12">
        <f>Ventas[[#This Row],[Unit Cost]]*Ventas[[#This Row],[Quantity]]</f>
        <v>199.36</v>
      </c>
      <c r="M3655" s="14">
        <f>Ventas[[#This Row],[Ingresos]]-Ventas[[#This Row],[Costes]]</f>
        <v>24.639999999999986</v>
      </c>
      <c r="N3655" s="14" t="str">
        <f>_xlfn.XLOOKUP(Ventas[[#This Row],[Ship Country]],[1]!Countries[Ship Country],[1]!Countries[Area],"No registrado")</f>
        <v>Sud America</v>
      </c>
      <c r="O3655" s="14" t="str">
        <f>_xlfn.XLOOKUP(Ventas[[#This Row],[Ship Country]],[1]!Countries[Ship Country],[1]!Countries[Continent],"No existe")</f>
        <v>America</v>
      </c>
      <c r="P3655" s="15" t="str">
        <f>_xlfn.XLOOKUP(Ventas[[#This Row],[Category]],[2]!ProdManager[Category],[2]!ProdManager[Prod_Manager])</f>
        <v>John Matter</v>
      </c>
      <c r="Q3655" s="15">
        <f>YEAR(Ventas[[#This Row],[Order Date]])</f>
        <v>2016</v>
      </c>
      <c r="R3655" s="15" t="str">
        <f>TEXT(Ventas[[#This Row],[Order Date]],"MMM")</f>
        <v>nov</v>
      </c>
    </row>
    <row r="3656" spans="1:18" x14ac:dyDescent="0.25">
      <c r="A3656" s="4">
        <v>10287</v>
      </c>
      <c r="B3656" s="4" t="s">
        <v>141</v>
      </c>
      <c r="C3656" s="4" t="s">
        <v>29</v>
      </c>
      <c r="D3656" s="4">
        <v>9.6</v>
      </c>
      <c r="E3656" s="4">
        <v>7.3919999999999995</v>
      </c>
      <c r="F3656" s="4">
        <v>15</v>
      </c>
      <c r="G3656" s="4" t="s">
        <v>139</v>
      </c>
      <c r="H3656" s="4" t="s">
        <v>26</v>
      </c>
      <c r="I3656" s="4" t="s">
        <v>27</v>
      </c>
      <c r="J3656" s="5">
        <v>42466</v>
      </c>
      <c r="K3656" s="12">
        <f>Ventas[[#This Row],[Unit Price]]*Ventas[[#This Row],[Quantity]]</f>
        <v>144</v>
      </c>
      <c r="L3656" s="12">
        <f>Ventas[[#This Row],[Unit Cost]]*Ventas[[#This Row],[Quantity]]</f>
        <v>110.88</v>
      </c>
      <c r="M3656" s="14">
        <f>Ventas[[#This Row],[Ingresos]]-Ventas[[#This Row],[Costes]]</f>
        <v>33.120000000000005</v>
      </c>
      <c r="N3656" s="14" t="str">
        <f>_xlfn.XLOOKUP(Ventas[[#This Row],[Ship Country]],[1]!Countries[Ship Country],[1]!Countries[Area],"No registrado")</f>
        <v>Sud America</v>
      </c>
      <c r="O3656" s="14" t="str">
        <f>_xlfn.XLOOKUP(Ventas[[#This Row],[Ship Country]],[1]!Countries[Ship Country],[1]!Countries[Continent],"No existe")</f>
        <v>America</v>
      </c>
      <c r="P3656" s="15" t="str">
        <f>_xlfn.XLOOKUP(Ventas[[#This Row],[Category]],[2]!ProdManager[Category],[2]!ProdManager[Prod_Manager])</f>
        <v>Peter Stone</v>
      </c>
      <c r="Q3656" s="15">
        <f>YEAR(Ventas[[#This Row],[Order Date]])</f>
        <v>2016</v>
      </c>
      <c r="R3656" s="15" t="str">
        <f>TEXT(Ventas[[#This Row],[Order Date]],"MMM")</f>
        <v>abr</v>
      </c>
    </row>
    <row r="3657" spans="1:18" x14ac:dyDescent="0.25">
      <c r="A3657" s="6">
        <v>10288</v>
      </c>
      <c r="B3657" s="6" t="s">
        <v>142</v>
      </c>
      <c r="C3657" s="6" t="s">
        <v>35</v>
      </c>
      <c r="D3657" s="6">
        <v>10</v>
      </c>
      <c r="E3657" s="6">
        <v>6.8999999999999995</v>
      </c>
      <c r="F3657" s="6">
        <v>10</v>
      </c>
      <c r="G3657" s="6" t="s">
        <v>143</v>
      </c>
      <c r="H3657" s="6" t="s">
        <v>144</v>
      </c>
      <c r="I3657" s="6" t="s">
        <v>116</v>
      </c>
      <c r="J3657" s="5">
        <v>42571</v>
      </c>
      <c r="K3657" s="12">
        <f>Ventas[[#This Row],[Unit Price]]*Ventas[[#This Row],[Quantity]]</f>
        <v>100</v>
      </c>
      <c r="L3657" s="12">
        <f>Ventas[[#This Row],[Unit Cost]]*Ventas[[#This Row],[Quantity]]</f>
        <v>69</v>
      </c>
      <c r="M3657" s="14">
        <f>Ventas[[#This Row],[Ingresos]]-Ventas[[#This Row],[Costes]]</f>
        <v>31</v>
      </c>
      <c r="N3657" s="14" t="str">
        <f>_xlfn.XLOOKUP(Ventas[[#This Row],[Ship Country]],[1]!Countries[Ship Country],[1]!Countries[Area],"No registrado")</f>
        <v>Sud Europe</v>
      </c>
      <c r="O3657" s="14" t="str">
        <f>_xlfn.XLOOKUP(Ventas[[#This Row],[Ship Country]],[1]!Countries[Ship Country],[1]!Countries[Continent],"No existe")</f>
        <v>Europe</v>
      </c>
      <c r="P3657" s="15" t="str">
        <f>_xlfn.XLOOKUP(Ventas[[#This Row],[Category]],[2]!ProdManager[Category],[2]!ProdManager[Prod_Manager])</f>
        <v>Lydia Sinn</v>
      </c>
      <c r="Q3657" s="15">
        <f>YEAR(Ventas[[#This Row],[Order Date]])</f>
        <v>2016</v>
      </c>
      <c r="R3657" s="15" t="str">
        <f>TEXT(Ventas[[#This Row],[Order Date]],"MMM")</f>
        <v>jul</v>
      </c>
    </row>
    <row r="3658" spans="1:18" x14ac:dyDescent="0.25">
      <c r="A3658" s="4">
        <v>10288</v>
      </c>
      <c r="B3658" s="4" t="s">
        <v>145</v>
      </c>
      <c r="C3658" s="4" t="s">
        <v>46</v>
      </c>
      <c r="D3658" s="4">
        <v>5.9</v>
      </c>
      <c r="E3658" s="4">
        <v>4.4250000000000007</v>
      </c>
      <c r="F3658" s="4">
        <v>10</v>
      </c>
      <c r="G3658" s="4" t="s">
        <v>143</v>
      </c>
      <c r="H3658" s="4" t="s">
        <v>144</v>
      </c>
      <c r="I3658" s="4" t="s">
        <v>116</v>
      </c>
      <c r="J3658" s="5">
        <v>42628</v>
      </c>
      <c r="K3658" s="12">
        <f>Ventas[[#This Row],[Unit Price]]*Ventas[[#This Row],[Quantity]]</f>
        <v>59</v>
      </c>
      <c r="L3658" s="12">
        <f>Ventas[[#This Row],[Unit Cost]]*Ventas[[#This Row],[Quantity]]</f>
        <v>44.250000000000007</v>
      </c>
      <c r="M3658" s="14">
        <f>Ventas[[#This Row],[Ingresos]]-Ventas[[#This Row],[Costes]]</f>
        <v>14.749999999999993</v>
      </c>
      <c r="N3658" s="14" t="str">
        <f>_xlfn.XLOOKUP(Ventas[[#This Row],[Ship Country]],[1]!Countries[Ship Country],[1]!Countries[Area],"No registrado")</f>
        <v>Sud Europe</v>
      </c>
      <c r="O3658" s="14" t="str">
        <f>_xlfn.XLOOKUP(Ventas[[#This Row],[Ship Country]],[1]!Countries[Ship Country],[1]!Countries[Continent],"No existe")</f>
        <v>Europe</v>
      </c>
      <c r="P3658" s="15" t="str">
        <f>_xlfn.XLOOKUP(Ventas[[#This Row],[Category]],[2]!ProdManager[Category],[2]!ProdManager[Prod_Manager])</f>
        <v>John Matter</v>
      </c>
      <c r="Q3658" s="15">
        <f>YEAR(Ventas[[#This Row],[Order Date]])</f>
        <v>2016</v>
      </c>
      <c r="R3658" s="15" t="str">
        <f>TEXT(Ventas[[#This Row],[Order Date]],"MMM")</f>
        <v>sep</v>
      </c>
    </row>
    <row r="3659" spans="1:18" x14ac:dyDescent="0.25">
      <c r="A3659" s="6">
        <v>10289</v>
      </c>
      <c r="B3659" s="6" t="s">
        <v>146</v>
      </c>
      <c r="C3659" s="6" t="s">
        <v>24</v>
      </c>
      <c r="D3659" s="6">
        <v>8</v>
      </c>
      <c r="E3659" s="6">
        <v>5.76</v>
      </c>
      <c r="F3659" s="6">
        <v>30</v>
      </c>
      <c r="G3659" s="6" t="s">
        <v>147</v>
      </c>
      <c r="H3659" s="6" t="s">
        <v>148</v>
      </c>
      <c r="I3659" s="6" t="s">
        <v>149</v>
      </c>
      <c r="J3659" s="5">
        <v>42420</v>
      </c>
      <c r="K3659" s="12">
        <f>Ventas[[#This Row],[Unit Price]]*Ventas[[#This Row],[Quantity]]</f>
        <v>240</v>
      </c>
      <c r="L3659" s="12">
        <f>Ventas[[#This Row],[Unit Cost]]*Ventas[[#This Row],[Quantity]]</f>
        <v>172.79999999999998</v>
      </c>
      <c r="M3659" s="14">
        <f>Ventas[[#This Row],[Ingresos]]-Ventas[[#This Row],[Costes]]</f>
        <v>67.200000000000017</v>
      </c>
      <c r="N3659" s="14" t="str">
        <f>_xlfn.XLOOKUP(Ventas[[#This Row],[Ship Country]],[1]!Countries[Ship Country],[1]!Countries[Area],"No registrado")</f>
        <v>Nord Europe</v>
      </c>
      <c r="O3659" s="14" t="str">
        <f>_xlfn.XLOOKUP(Ventas[[#This Row],[Ship Country]],[1]!Countries[Ship Country],[1]!Countries[Continent],"No existe")</f>
        <v>Europe</v>
      </c>
      <c r="P3659" s="15" t="str">
        <f>_xlfn.XLOOKUP(Ventas[[#This Row],[Category]],[2]!ProdManager[Category],[2]!ProdManager[Prod_Manager])</f>
        <v>Lydia Sinn</v>
      </c>
      <c r="Q3659" s="15">
        <f>YEAR(Ventas[[#This Row],[Order Date]])</f>
        <v>2016</v>
      </c>
      <c r="R3659" s="15" t="str">
        <f>TEXT(Ventas[[#This Row],[Order Date]],"MMM")</f>
        <v>feb</v>
      </c>
    </row>
    <row r="3660" spans="1:18" x14ac:dyDescent="0.25">
      <c r="A3660" s="4">
        <v>10289</v>
      </c>
      <c r="B3660" s="4" t="s">
        <v>150</v>
      </c>
      <c r="C3660" s="4" t="s">
        <v>10</v>
      </c>
      <c r="D3660" s="4">
        <v>26.6</v>
      </c>
      <c r="E3660" s="4">
        <v>22.344000000000001</v>
      </c>
      <c r="F3660" s="4">
        <v>90</v>
      </c>
      <c r="G3660" s="4" t="s">
        <v>147</v>
      </c>
      <c r="H3660" s="4" t="s">
        <v>148</v>
      </c>
      <c r="I3660" s="4" t="s">
        <v>149</v>
      </c>
      <c r="J3660" s="5">
        <v>42685</v>
      </c>
      <c r="K3660" s="12">
        <f>Ventas[[#This Row],[Unit Price]]*Ventas[[#This Row],[Quantity]]</f>
        <v>2394</v>
      </c>
      <c r="L3660" s="12">
        <f>Ventas[[#This Row],[Unit Cost]]*Ventas[[#This Row],[Quantity]]</f>
        <v>2010.96</v>
      </c>
      <c r="M3660" s="14">
        <f>Ventas[[#This Row],[Ingresos]]-Ventas[[#This Row],[Costes]]</f>
        <v>383.03999999999996</v>
      </c>
      <c r="N3660" s="14" t="str">
        <f>_xlfn.XLOOKUP(Ventas[[#This Row],[Ship Country]],[1]!Countries[Ship Country],[1]!Countries[Area],"No registrado")</f>
        <v>Nord Europe</v>
      </c>
      <c r="O3660" s="14" t="str">
        <f>_xlfn.XLOOKUP(Ventas[[#This Row],[Ship Country]],[1]!Countries[Ship Country],[1]!Countries[Continent],"No existe")</f>
        <v>Europe</v>
      </c>
      <c r="P3660" s="15" t="str">
        <f>_xlfn.XLOOKUP(Ventas[[#This Row],[Category]],[2]!ProdManager[Category],[2]!ProdManager[Prod_Manager])</f>
        <v>Marc Caine</v>
      </c>
      <c r="Q3660" s="15">
        <f>YEAR(Ventas[[#This Row],[Order Date]])</f>
        <v>2016</v>
      </c>
      <c r="R3660" s="15" t="str">
        <f>TEXT(Ventas[[#This Row],[Order Date]],"MMM")</f>
        <v>nov</v>
      </c>
    </row>
    <row r="3661" spans="1:18" x14ac:dyDescent="0.25">
      <c r="A3661" s="6">
        <v>10290</v>
      </c>
      <c r="B3661" s="6" t="s">
        <v>69</v>
      </c>
      <c r="C3661" s="6" t="s">
        <v>24</v>
      </c>
      <c r="D3661" s="6">
        <v>17</v>
      </c>
      <c r="E3661" s="6">
        <v>12.58</v>
      </c>
      <c r="F3661" s="6">
        <v>20</v>
      </c>
      <c r="G3661" s="6" t="s">
        <v>151</v>
      </c>
      <c r="H3661" s="6" t="s">
        <v>152</v>
      </c>
      <c r="I3661" s="6" t="s">
        <v>27</v>
      </c>
      <c r="J3661" s="5">
        <v>42512</v>
      </c>
      <c r="K3661" s="12">
        <f>Ventas[[#This Row],[Unit Price]]*Ventas[[#This Row],[Quantity]]</f>
        <v>340</v>
      </c>
      <c r="L3661" s="12">
        <f>Ventas[[#This Row],[Unit Cost]]*Ventas[[#This Row],[Quantity]]</f>
        <v>251.6</v>
      </c>
      <c r="M3661" s="14">
        <f>Ventas[[#This Row],[Ingresos]]-Ventas[[#This Row],[Costes]]</f>
        <v>88.4</v>
      </c>
      <c r="N3661" s="14" t="str">
        <f>_xlfn.XLOOKUP(Ventas[[#This Row],[Ship Country]],[1]!Countries[Ship Country],[1]!Countries[Area],"No registrado")</f>
        <v>Sud America</v>
      </c>
      <c r="O3661" s="14" t="str">
        <f>_xlfn.XLOOKUP(Ventas[[#This Row],[Ship Country]],[1]!Countries[Ship Country],[1]!Countries[Continent],"No existe")</f>
        <v>America</v>
      </c>
      <c r="P3661" s="15" t="str">
        <f>_xlfn.XLOOKUP(Ventas[[#This Row],[Category]],[2]!ProdManager[Category],[2]!ProdManager[Prod_Manager])</f>
        <v>Lydia Sinn</v>
      </c>
      <c r="Q3661" s="15">
        <f>YEAR(Ventas[[#This Row],[Order Date]])</f>
        <v>2016</v>
      </c>
      <c r="R3661" s="15" t="str">
        <f>TEXT(Ventas[[#This Row],[Order Date]],"MMM")</f>
        <v>may</v>
      </c>
    </row>
    <row r="3662" spans="1:18" x14ac:dyDescent="0.25">
      <c r="A3662" s="4">
        <v>10290</v>
      </c>
      <c r="B3662" s="4" t="s">
        <v>102</v>
      </c>
      <c r="C3662" s="4" t="s">
        <v>46</v>
      </c>
      <c r="D3662" s="4">
        <v>99</v>
      </c>
      <c r="E3662" s="4">
        <v>78.210000000000008</v>
      </c>
      <c r="F3662" s="4">
        <v>15</v>
      </c>
      <c r="G3662" s="4" t="s">
        <v>151</v>
      </c>
      <c r="H3662" s="4" t="s">
        <v>152</v>
      </c>
      <c r="I3662" s="4" t="s">
        <v>27</v>
      </c>
      <c r="J3662" s="5">
        <v>42692</v>
      </c>
      <c r="K3662" s="12">
        <f>Ventas[[#This Row],[Unit Price]]*Ventas[[#This Row],[Quantity]]</f>
        <v>1485</v>
      </c>
      <c r="L3662" s="12">
        <f>Ventas[[#This Row],[Unit Cost]]*Ventas[[#This Row],[Quantity]]</f>
        <v>1173.1500000000001</v>
      </c>
      <c r="M3662" s="14">
        <f>Ventas[[#This Row],[Ingresos]]-Ventas[[#This Row],[Costes]]</f>
        <v>311.84999999999991</v>
      </c>
      <c r="N3662" s="14" t="str">
        <f>_xlfn.XLOOKUP(Ventas[[#This Row],[Ship Country]],[1]!Countries[Ship Country],[1]!Countries[Area],"No registrado")</f>
        <v>Sud America</v>
      </c>
      <c r="O3662" s="14" t="str">
        <f>_xlfn.XLOOKUP(Ventas[[#This Row],[Ship Country]],[1]!Countries[Ship Country],[1]!Countries[Continent],"No existe")</f>
        <v>America</v>
      </c>
      <c r="P3662" s="15" t="str">
        <f>_xlfn.XLOOKUP(Ventas[[#This Row],[Category]],[2]!ProdManager[Category],[2]!ProdManager[Prod_Manager])</f>
        <v>John Matter</v>
      </c>
      <c r="Q3662" s="15">
        <f>YEAR(Ventas[[#This Row],[Order Date]])</f>
        <v>2016</v>
      </c>
      <c r="R3662" s="15" t="str">
        <f>TEXT(Ventas[[#This Row],[Order Date]],"MMM")</f>
        <v>nov</v>
      </c>
    </row>
    <row r="3663" spans="1:18" x14ac:dyDescent="0.25">
      <c r="A3663" s="6">
        <v>10290</v>
      </c>
      <c r="B3663" s="6" t="s">
        <v>41</v>
      </c>
      <c r="C3663" s="6" t="s">
        <v>35</v>
      </c>
      <c r="D3663" s="6">
        <v>16</v>
      </c>
      <c r="E3663" s="6">
        <v>10.4</v>
      </c>
      <c r="F3663" s="6">
        <v>15</v>
      </c>
      <c r="G3663" s="6" t="s">
        <v>151</v>
      </c>
      <c r="H3663" s="6" t="s">
        <v>152</v>
      </c>
      <c r="I3663" s="6" t="s">
        <v>27</v>
      </c>
      <c r="J3663" s="5">
        <v>42446</v>
      </c>
      <c r="K3663" s="12">
        <f>Ventas[[#This Row],[Unit Price]]*Ventas[[#This Row],[Quantity]]</f>
        <v>240</v>
      </c>
      <c r="L3663" s="12">
        <f>Ventas[[#This Row],[Unit Cost]]*Ventas[[#This Row],[Quantity]]</f>
        <v>156</v>
      </c>
      <c r="M3663" s="14">
        <f>Ventas[[#This Row],[Ingresos]]-Ventas[[#This Row],[Costes]]</f>
        <v>84</v>
      </c>
      <c r="N3663" s="14" t="str">
        <f>_xlfn.XLOOKUP(Ventas[[#This Row],[Ship Country]],[1]!Countries[Ship Country],[1]!Countries[Area],"No registrado")</f>
        <v>Sud America</v>
      </c>
      <c r="O3663" s="14" t="str">
        <f>_xlfn.XLOOKUP(Ventas[[#This Row],[Ship Country]],[1]!Countries[Ship Country],[1]!Countries[Continent],"No existe")</f>
        <v>America</v>
      </c>
      <c r="P3663" s="15" t="str">
        <f>_xlfn.XLOOKUP(Ventas[[#This Row],[Category]],[2]!ProdManager[Category],[2]!ProdManager[Prod_Manager])</f>
        <v>Lydia Sinn</v>
      </c>
      <c r="Q3663" s="15">
        <f>YEAR(Ventas[[#This Row],[Order Date]])</f>
        <v>2016</v>
      </c>
      <c r="R3663" s="15" t="str">
        <f>TEXT(Ventas[[#This Row],[Order Date]],"MMM")</f>
        <v>mar</v>
      </c>
    </row>
    <row r="3664" spans="1:18" x14ac:dyDescent="0.25">
      <c r="A3664" s="4">
        <v>10290</v>
      </c>
      <c r="B3664" s="4" t="s">
        <v>61</v>
      </c>
      <c r="C3664" s="4" t="s">
        <v>24</v>
      </c>
      <c r="D3664" s="4">
        <v>10.4</v>
      </c>
      <c r="E3664" s="4">
        <v>7.3839999999999995</v>
      </c>
      <c r="F3664" s="4">
        <v>10</v>
      </c>
      <c r="G3664" s="4" t="s">
        <v>151</v>
      </c>
      <c r="H3664" s="4" t="s">
        <v>152</v>
      </c>
      <c r="I3664" s="4" t="s">
        <v>27</v>
      </c>
      <c r="J3664" s="5">
        <v>42653</v>
      </c>
      <c r="K3664" s="12">
        <f>Ventas[[#This Row],[Unit Price]]*Ventas[[#This Row],[Quantity]]</f>
        <v>104</v>
      </c>
      <c r="L3664" s="12">
        <f>Ventas[[#This Row],[Unit Cost]]*Ventas[[#This Row],[Quantity]]</f>
        <v>73.839999999999989</v>
      </c>
      <c r="M3664" s="14">
        <f>Ventas[[#This Row],[Ingresos]]-Ventas[[#This Row],[Costes]]</f>
        <v>30.160000000000011</v>
      </c>
      <c r="N3664" s="14" t="str">
        <f>_xlfn.XLOOKUP(Ventas[[#This Row],[Ship Country]],[1]!Countries[Ship Country],[1]!Countries[Area],"No registrado")</f>
        <v>Sud America</v>
      </c>
      <c r="O3664" s="14" t="str">
        <f>_xlfn.XLOOKUP(Ventas[[#This Row],[Ship Country]],[1]!Countries[Ship Country],[1]!Countries[Continent],"No existe")</f>
        <v>America</v>
      </c>
      <c r="P3664" s="15" t="str">
        <f>_xlfn.XLOOKUP(Ventas[[#This Row],[Category]],[2]!ProdManager[Category],[2]!ProdManager[Prod_Manager])</f>
        <v>Lydia Sinn</v>
      </c>
      <c r="Q3664" s="15">
        <f>YEAR(Ventas[[#This Row],[Order Date]])</f>
        <v>2016</v>
      </c>
      <c r="R3664" s="15" t="str">
        <f>TEXT(Ventas[[#This Row],[Order Date]],"MMM")</f>
        <v>oct</v>
      </c>
    </row>
    <row r="3665" spans="1:18" x14ac:dyDescent="0.25">
      <c r="A3665" s="6">
        <v>10291</v>
      </c>
      <c r="B3665" s="6" t="s">
        <v>22</v>
      </c>
      <c r="C3665" s="6" t="s">
        <v>18</v>
      </c>
      <c r="D3665" s="6">
        <v>42.4</v>
      </c>
      <c r="E3665" s="6">
        <v>33.92</v>
      </c>
      <c r="F3665" s="6">
        <v>20</v>
      </c>
      <c r="G3665" s="6" t="s">
        <v>80</v>
      </c>
      <c r="H3665" s="6" t="s">
        <v>26</v>
      </c>
      <c r="I3665" s="6" t="s">
        <v>27</v>
      </c>
      <c r="J3665" s="5">
        <v>42598</v>
      </c>
      <c r="K3665" s="12">
        <f>Ventas[[#This Row],[Unit Price]]*Ventas[[#This Row],[Quantity]]</f>
        <v>848</v>
      </c>
      <c r="L3665" s="12">
        <f>Ventas[[#This Row],[Unit Cost]]*Ventas[[#This Row],[Quantity]]</f>
        <v>678.40000000000009</v>
      </c>
      <c r="M3665" s="14">
        <f>Ventas[[#This Row],[Ingresos]]-Ventas[[#This Row],[Costes]]</f>
        <v>169.59999999999991</v>
      </c>
      <c r="N3665" s="14" t="str">
        <f>_xlfn.XLOOKUP(Ventas[[#This Row],[Ship Country]],[1]!Countries[Ship Country],[1]!Countries[Area],"No registrado")</f>
        <v>Sud America</v>
      </c>
      <c r="O3665" s="14" t="str">
        <f>_xlfn.XLOOKUP(Ventas[[#This Row],[Ship Country]],[1]!Countries[Ship Country],[1]!Countries[Continent],"No existe")</f>
        <v>America</v>
      </c>
      <c r="P3665" s="15" t="str">
        <f>_xlfn.XLOOKUP(Ventas[[#This Row],[Category]],[2]!ProdManager[Category],[2]!ProdManager[Prod_Manager])</f>
        <v>Marc Caine</v>
      </c>
      <c r="Q3665" s="15">
        <f>YEAR(Ventas[[#This Row],[Order Date]])</f>
        <v>2016</v>
      </c>
      <c r="R3665" s="15" t="str">
        <f>TEXT(Ventas[[#This Row],[Order Date]],"MMM")</f>
        <v>ago</v>
      </c>
    </row>
    <row r="3666" spans="1:18" x14ac:dyDescent="0.25">
      <c r="A3666" s="4">
        <v>10291</v>
      </c>
      <c r="B3666" s="4" t="s">
        <v>118</v>
      </c>
      <c r="C3666" s="4" t="s">
        <v>29</v>
      </c>
      <c r="D3666" s="4">
        <v>4.8</v>
      </c>
      <c r="E3666" s="4">
        <v>3.552</v>
      </c>
      <c r="F3666" s="4">
        <v>20</v>
      </c>
      <c r="G3666" s="4" t="s">
        <v>80</v>
      </c>
      <c r="H3666" s="4" t="s">
        <v>26</v>
      </c>
      <c r="I3666" s="4" t="s">
        <v>27</v>
      </c>
      <c r="J3666" s="5">
        <v>42679</v>
      </c>
      <c r="K3666" s="12">
        <f>Ventas[[#This Row],[Unit Price]]*Ventas[[#This Row],[Quantity]]</f>
        <v>96</v>
      </c>
      <c r="L3666" s="12">
        <f>Ventas[[#This Row],[Unit Cost]]*Ventas[[#This Row],[Quantity]]</f>
        <v>71.040000000000006</v>
      </c>
      <c r="M3666" s="14">
        <f>Ventas[[#This Row],[Ingresos]]-Ventas[[#This Row],[Costes]]</f>
        <v>24.959999999999994</v>
      </c>
      <c r="N3666" s="14" t="str">
        <f>_xlfn.XLOOKUP(Ventas[[#This Row],[Ship Country]],[1]!Countries[Ship Country],[1]!Countries[Area],"No registrado")</f>
        <v>Sud America</v>
      </c>
      <c r="O3666" s="14" t="str">
        <f>_xlfn.XLOOKUP(Ventas[[#This Row],[Ship Country]],[1]!Countries[Ship Country],[1]!Countries[Continent],"No existe")</f>
        <v>America</v>
      </c>
      <c r="P3666" s="15" t="str">
        <f>_xlfn.XLOOKUP(Ventas[[#This Row],[Category]],[2]!ProdManager[Category],[2]!ProdManager[Prod_Manager])</f>
        <v>Peter Stone</v>
      </c>
      <c r="Q3666" s="15">
        <f>YEAR(Ventas[[#This Row],[Order Date]])</f>
        <v>2016</v>
      </c>
      <c r="R3666" s="15" t="str">
        <f>TEXT(Ventas[[#This Row],[Order Date]],"MMM")</f>
        <v>nov</v>
      </c>
    </row>
    <row r="3667" spans="1:18" x14ac:dyDescent="0.25">
      <c r="A3667" s="6">
        <v>10291</v>
      </c>
      <c r="B3667" s="6" t="s">
        <v>122</v>
      </c>
      <c r="C3667" s="6" t="s">
        <v>24</v>
      </c>
      <c r="D3667" s="6">
        <v>15.5</v>
      </c>
      <c r="E3667" s="6">
        <v>11.315</v>
      </c>
      <c r="F3667" s="6">
        <v>24</v>
      </c>
      <c r="G3667" s="6" t="s">
        <v>80</v>
      </c>
      <c r="H3667" s="6" t="s">
        <v>26</v>
      </c>
      <c r="I3667" s="6" t="s">
        <v>27</v>
      </c>
      <c r="J3667" s="5">
        <v>42435</v>
      </c>
      <c r="K3667" s="12">
        <f>Ventas[[#This Row],[Unit Price]]*Ventas[[#This Row],[Quantity]]</f>
        <v>372</v>
      </c>
      <c r="L3667" s="12">
        <f>Ventas[[#This Row],[Unit Cost]]*Ventas[[#This Row],[Quantity]]</f>
        <v>271.56</v>
      </c>
      <c r="M3667" s="14">
        <f>Ventas[[#This Row],[Ingresos]]-Ventas[[#This Row],[Costes]]</f>
        <v>100.44</v>
      </c>
      <c r="N3667" s="14" t="str">
        <f>_xlfn.XLOOKUP(Ventas[[#This Row],[Ship Country]],[1]!Countries[Ship Country],[1]!Countries[Area],"No registrado")</f>
        <v>Sud America</v>
      </c>
      <c r="O3667" s="14" t="str">
        <f>_xlfn.XLOOKUP(Ventas[[#This Row],[Ship Country]],[1]!Countries[Ship Country],[1]!Countries[Continent],"No existe")</f>
        <v>America</v>
      </c>
      <c r="P3667" s="15" t="str">
        <f>_xlfn.XLOOKUP(Ventas[[#This Row],[Category]],[2]!ProdManager[Category],[2]!ProdManager[Prod_Manager])</f>
        <v>Lydia Sinn</v>
      </c>
      <c r="Q3667" s="15">
        <f>YEAR(Ventas[[#This Row],[Order Date]])</f>
        <v>2016</v>
      </c>
      <c r="R3667" s="15" t="str">
        <f>TEXT(Ventas[[#This Row],[Order Date]],"MMM")</f>
        <v>mar</v>
      </c>
    </row>
    <row r="3668" spans="1:18" x14ac:dyDescent="0.25">
      <c r="A3668" s="4">
        <v>10292</v>
      </c>
      <c r="B3668" s="4" t="s">
        <v>34</v>
      </c>
      <c r="C3668" s="4" t="s">
        <v>35</v>
      </c>
      <c r="D3668" s="4">
        <v>64.8</v>
      </c>
      <c r="E3668" s="4">
        <v>45.359999999999992</v>
      </c>
      <c r="F3668" s="4">
        <v>20</v>
      </c>
      <c r="G3668" s="4" t="s">
        <v>153</v>
      </c>
      <c r="H3668" s="4" t="s">
        <v>152</v>
      </c>
      <c r="I3668" s="4" t="s">
        <v>27</v>
      </c>
      <c r="J3668" s="5">
        <v>42634</v>
      </c>
      <c r="K3668" s="12">
        <f>Ventas[[#This Row],[Unit Price]]*Ventas[[#This Row],[Quantity]]</f>
        <v>1296</v>
      </c>
      <c r="L3668" s="12">
        <f>Ventas[[#This Row],[Unit Cost]]*Ventas[[#This Row],[Quantity]]</f>
        <v>907.19999999999982</v>
      </c>
      <c r="M3668" s="14">
        <f>Ventas[[#This Row],[Ingresos]]-Ventas[[#This Row],[Costes]]</f>
        <v>388.80000000000018</v>
      </c>
      <c r="N3668" s="14" t="str">
        <f>_xlfn.XLOOKUP(Ventas[[#This Row],[Ship Country]],[1]!Countries[Ship Country],[1]!Countries[Area],"No registrado")</f>
        <v>Sud America</v>
      </c>
      <c r="O3668" s="14" t="str">
        <f>_xlfn.XLOOKUP(Ventas[[#This Row],[Ship Country]],[1]!Countries[Ship Country],[1]!Countries[Continent],"No existe")</f>
        <v>America</v>
      </c>
      <c r="P3668" s="15" t="str">
        <f>_xlfn.XLOOKUP(Ventas[[#This Row],[Category]],[2]!ProdManager[Category],[2]!ProdManager[Prod_Manager])</f>
        <v>Lydia Sinn</v>
      </c>
      <c r="Q3668" s="15">
        <f>YEAR(Ventas[[#This Row],[Order Date]])</f>
        <v>2016</v>
      </c>
      <c r="R3668" s="15" t="str">
        <f>TEXT(Ventas[[#This Row],[Order Date]],"MMM")</f>
        <v>sep</v>
      </c>
    </row>
    <row r="3669" spans="1:18" x14ac:dyDescent="0.25">
      <c r="A3669" s="6">
        <v>10293</v>
      </c>
      <c r="B3669" s="6" t="s">
        <v>154</v>
      </c>
      <c r="C3669" s="6" t="s">
        <v>29</v>
      </c>
      <c r="D3669" s="6">
        <v>50</v>
      </c>
      <c r="E3669" s="6">
        <v>36</v>
      </c>
      <c r="F3669" s="6">
        <v>12</v>
      </c>
      <c r="G3669" s="6" t="s">
        <v>117</v>
      </c>
      <c r="H3669" s="6" t="s">
        <v>73</v>
      </c>
      <c r="I3669" s="6" t="s">
        <v>74</v>
      </c>
      <c r="J3669" s="5">
        <v>42622</v>
      </c>
      <c r="K3669" s="12">
        <f>Ventas[[#This Row],[Unit Price]]*Ventas[[#This Row],[Quantity]]</f>
        <v>600</v>
      </c>
      <c r="L3669" s="12">
        <f>Ventas[[#This Row],[Unit Cost]]*Ventas[[#This Row],[Quantity]]</f>
        <v>432</v>
      </c>
      <c r="M3669" s="14">
        <f>Ventas[[#This Row],[Ingresos]]-Ventas[[#This Row],[Costes]]</f>
        <v>168</v>
      </c>
      <c r="N3669" s="14" t="str">
        <f>_xlfn.XLOOKUP(Ventas[[#This Row],[Ship Country]],[1]!Countries[Ship Country],[1]!Countries[Area],"No registrado")</f>
        <v>Sud America</v>
      </c>
      <c r="O3669" s="14" t="str">
        <f>_xlfn.XLOOKUP(Ventas[[#This Row],[Ship Country]],[1]!Countries[Ship Country],[1]!Countries[Continent],"No existe")</f>
        <v>America</v>
      </c>
      <c r="P3669" s="15" t="str">
        <f>_xlfn.XLOOKUP(Ventas[[#This Row],[Category]],[2]!ProdManager[Category],[2]!ProdManager[Prod_Manager])</f>
        <v>Peter Stone</v>
      </c>
      <c r="Q3669" s="15">
        <f>YEAR(Ventas[[#This Row],[Order Date]])</f>
        <v>2016</v>
      </c>
      <c r="R3669" s="15" t="str">
        <f>TEXT(Ventas[[#This Row],[Order Date]],"MMM")</f>
        <v>sep</v>
      </c>
    </row>
    <row r="3670" spans="1:18" x14ac:dyDescent="0.25">
      <c r="A3670" s="4">
        <v>10293</v>
      </c>
      <c r="B3670" s="4" t="s">
        <v>51</v>
      </c>
      <c r="C3670" s="4" t="s">
        <v>43</v>
      </c>
      <c r="D3670" s="4">
        <v>3.6</v>
      </c>
      <c r="E3670" s="4">
        <v>3.2040000000000002</v>
      </c>
      <c r="F3670" s="4">
        <v>10</v>
      </c>
      <c r="G3670" s="4" t="s">
        <v>117</v>
      </c>
      <c r="H3670" s="4" t="s">
        <v>73</v>
      </c>
      <c r="I3670" s="4" t="s">
        <v>74</v>
      </c>
      <c r="J3670" s="5">
        <v>42573</v>
      </c>
      <c r="K3670" s="12">
        <f>Ventas[[#This Row],[Unit Price]]*Ventas[[#This Row],[Quantity]]</f>
        <v>36</v>
      </c>
      <c r="L3670" s="12">
        <f>Ventas[[#This Row],[Unit Cost]]*Ventas[[#This Row],[Quantity]]</f>
        <v>32.04</v>
      </c>
      <c r="M3670" s="14">
        <f>Ventas[[#This Row],[Ingresos]]-Ventas[[#This Row],[Costes]]</f>
        <v>3.9600000000000009</v>
      </c>
      <c r="N3670" s="14" t="str">
        <f>_xlfn.XLOOKUP(Ventas[[#This Row],[Ship Country]],[1]!Countries[Ship Country],[1]!Countries[Area],"No registrado")</f>
        <v>Sud America</v>
      </c>
      <c r="O3670" s="14" t="str">
        <f>_xlfn.XLOOKUP(Ventas[[#This Row],[Ship Country]],[1]!Countries[Ship Country],[1]!Countries[Continent],"No existe")</f>
        <v>America</v>
      </c>
      <c r="P3670" s="15" t="str">
        <f>_xlfn.XLOOKUP(Ventas[[#This Row],[Category]],[2]!ProdManager[Category],[2]!ProdManager[Prod_Manager])</f>
        <v>John Matter</v>
      </c>
      <c r="Q3670" s="15">
        <f>YEAR(Ventas[[#This Row],[Order Date]])</f>
        <v>2016</v>
      </c>
      <c r="R3670" s="15" t="str">
        <f>TEXT(Ventas[[#This Row],[Order Date]],"MMM")</f>
        <v>jul</v>
      </c>
    </row>
    <row r="3671" spans="1:18" x14ac:dyDescent="0.25">
      <c r="A3671" s="6">
        <v>10293</v>
      </c>
      <c r="B3671" s="6" t="s">
        <v>125</v>
      </c>
      <c r="C3671" s="6" t="s">
        <v>24</v>
      </c>
      <c r="D3671" s="6">
        <v>35.1</v>
      </c>
      <c r="E3671" s="6">
        <v>28.431000000000004</v>
      </c>
      <c r="F3671" s="6">
        <v>50</v>
      </c>
      <c r="G3671" s="6" t="s">
        <v>117</v>
      </c>
      <c r="H3671" s="6" t="s">
        <v>73</v>
      </c>
      <c r="I3671" s="6" t="s">
        <v>74</v>
      </c>
      <c r="J3671" s="5">
        <v>42579</v>
      </c>
      <c r="K3671" s="12">
        <f>Ventas[[#This Row],[Unit Price]]*Ventas[[#This Row],[Quantity]]</f>
        <v>1755</v>
      </c>
      <c r="L3671" s="12">
        <f>Ventas[[#This Row],[Unit Cost]]*Ventas[[#This Row],[Quantity]]</f>
        <v>1421.5500000000002</v>
      </c>
      <c r="M3671" s="14">
        <f>Ventas[[#This Row],[Ingresos]]-Ventas[[#This Row],[Costes]]</f>
        <v>333.44999999999982</v>
      </c>
      <c r="N3671" s="14" t="str">
        <f>_xlfn.XLOOKUP(Ventas[[#This Row],[Ship Country]],[1]!Countries[Ship Country],[1]!Countries[Area],"No registrado")</f>
        <v>Sud America</v>
      </c>
      <c r="O3671" s="14" t="str">
        <f>_xlfn.XLOOKUP(Ventas[[#This Row],[Ship Country]],[1]!Countries[Ship Country],[1]!Countries[Continent],"No existe")</f>
        <v>America</v>
      </c>
      <c r="P3671" s="15" t="str">
        <f>_xlfn.XLOOKUP(Ventas[[#This Row],[Category]],[2]!ProdManager[Category],[2]!ProdManager[Prod_Manager])</f>
        <v>Lydia Sinn</v>
      </c>
      <c r="Q3671" s="15">
        <f>YEAR(Ventas[[#This Row],[Order Date]])</f>
        <v>2016</v>
      </c>
      <c r="R3671" s="15" t="str">
        <f>TEXT(Ventas[[#This Row],[Order Date]],"MMM")</f>
        <v>jul</v>
      </c>
    </row>
    <row r="3672" spans="1:18" x14ac:dyDescent="0.25">
      <c r="A3672" s="4">
        <v>10293</v>
      </c>
      <c r="B3672" s="4" t="s">
        <v>129</v>
      </c>
      <c r="C3672" s="4" t="s">
        <v>43</v>
      </c>
      <c r="D3672" s="4">
        <v>6.2</v>
      </c>
      <c r="E3672" s="4">
        <v>5.5180000000000007</v>
      </c>
      <c r="F3672" s="4">
        <v>60</v>
      </c>
      <c r="G3672" s="4" t="s">
        <v>117</v>
      </c>
      <c r="H3672" s="4" t="s">
        <v>73</v>
      </c>
      <c r="I3672" s="4" t="s">
        <v>74</v>
      </c>
      <c r="J3672" s="5">
        <v>42538</v>
      </c>
      <c r="K3672" s="12">
        <f>Ventas[[#This Row],[Unit Price]]*Ventas[[#This Row],[Quantity]]</f>
        <v>372</v>
      </c>
      <c r="L3672" s="12">
        <f>Ventas[[#This Row],[Unit Cost]]*Ventas[[#This Row],[Quantity]]</f>
        <v>331.08000000000004</v>
      </c>
      <c r="M3672" s="14">
        <f>Ventas[[#This Row],[Ingresos]]-Ventas[[#This Row],[Costes]]</f>
        <v>40.919999999999959</v>
      </c>
      <c r="N3672" s="14" t="str">
        <f>_xlfn.XLOOKUP(Ventas[[#This Row],[Ship Country]],[1]!Countries[Ship Country],[1]!Countries[Area],"No registrado")</f>
        <v>Sud America</v>
      </c>
      <c r="O3672" s="14" t="str">
        <f>_xlfn.XLOOKUP(Ventas[[#This Row],[Ship Country]],[1]!Countries[Ship Country],[1]!Countries[Continent],"No existe")</f>
        <v>America</v>
      </c>
      <c r="P3672" s="15" t="str">
        <f>_xlfn.XLOOKUP(Ventas[[#This Row],[Category]],[2]!ProdManager[Category],[2]!ProdManager[Prod_Manager])</f>
        <v>John Matter</v>
      </c>
      <c r="Q3672" s="15">
        <f>YEAR(Ventas[[#This Row],[Order Date]])</f>
        <v>2016</v>
      </c>
      <c r="R3672" s="15" t="str">
        <f>TEXT(Ventas[[#This Row],[Order Date]],"MMM")</f>
        <v>jun</v>
      </c>
    </row>
    <row r="3673" spans="1:18" x14ac:dyDescent="0.25">
      <c r="A3673" s="6">
        <v>10294</v>
      </c>
      <c r="B3673" s="6" t="s">
        <v>40</v>
      </c>
      <c r="C3673" s="6" t="s">
        <v>15</v>
      </c>
      <c r="D3673" s="6">
        <v>27.2</v>
      </c>
      <c r="E3673" s="6">
        <v>23.119999999999997</v>
      </c>
      <c r="F3673" s="6">
        <v>21</v>
      </c>
      <c r="G3673" s="6" t="s">
        <v>82</v>
      </c>
      <c r="H3673" s="6" t="s">
        <v>83</v>
      </c>
      <c r="I3673" s="6" t="s">
        <v>84</v>
      </c>
      <c r="J3673" s="5">
        <v>42730</v>
      </c>
      <c r="K3673" s="12">
        <f>Ventas[[#This Row],[Unit Price]]*Ventas[[#This Row],[Quantity]]</f>
        <v>571.19999999999993</v>
      </c>
      <c r="L3673" s="12">
        <f>Ventas[[#This Row],[Unit Cost]]*Ventas[[#This Row],[Quantity]]</f>
        <v>485.51999999999992</v>
      </c>
      <c r="M3673" s="14">
        <f>Ventas[[#This Row],[Ingresos]]-Ventas[[#This Row],[Costes]]</f>
        <v>85.68</v>
      </c>
      <c r="N3673" s="14" t="str">
        <f>_xlfn.XLOOKUP(Ventas[[#This Row],[Ship Country]],[1]!Countries[Ship Country],[1]!Countries[Area],"No registrado")</f>
        <v>Nord America</v>
      </c>
      <c r="O3673" s="14" t="str">
        <f>_xlfn.XLOOKUP(Ventas[[#This Row],[Ship Country]],[1]!Countries[Ship Country],[1]!Countries[Continent],"No existe")</f>
        <v>America</v>
      </c>
      <c r="P3673" s="15" t="str">
        <f>_xlfn.XLOOKUP(Ventas[[#This Row],[Category]],[2]!ProdManager[Category],[2]!ProdManager[Prod_Manager])</f>
        <v>Peter Stone</v>
      </c>
      <c r="Q3673" s="15">
        <f>YEAR(Ventas[[#This Row],[Order Date]])</f>
        <v>2016</v>
      </c>
      <c r="R3673" s="15" t="str">
        <f>TEXT(Ventas[[#This Row],[Order Date]],"MMM")</f>
        <v>dic</v>
      </c>
    </row>
    <row r="3674" spans="1:18" x14ac:dyDescent="0.25">
      <c r="A3674" s="4">
        <v>10294</v>
      </c>
      <c r="B3674" s="4" t="s">
        <v>129</v>
      </c>
      <c r="C3674" s="4" t="s">
        <v>43</v>
      </c>
      <c r="D3674" s="4">
        <v>6.2</v>
      </c>
      <c r="E3674" s="4">
        <v>5.4560000000000004</v>
      </c>
      <c r="F3674" s="4">
        <v>60</v>
      </c>
      <c r="G3674" s="4" t="s">
        <v>82</v>
      </c>
      <c r="H3674" s="4" t="s">
        <v>83</v>
      </c>
      <c r="I3674" s="4" t="s">
        <v>84</v>
      </c>
      <c r="J3674" s="5">
        <v>42649</v>
      </c>
      <c r="K3674" s="12">
        <f>Ventas[[#This Row],[Unit Price]]*Ventas[[#This Row],[Quantity]]</f>
        <v>372</v>
      </c>
      <c r="L3674" s="12">
        <f>Ventas[[#This Row],[Unit Cost]]*Ventas[[#This Row],[Quantity]]</f>
        <v>327.36</v>
      </c>
      <c r="M3674" s="14">
        <f>Ventas[[#This Row],[Ingresos]]-Ventas[[#This Row],[Costes]]</f>
        <v>44.639999999999986</v>
      </c>
      <c r="N3674" s="14" t="str">
        <f>_xlfn.XLOOKUP(Ventas[[#This Row],[Ship Country]],[1]!Countries[Ship Country],[1]!Countries[Area],"No registrado")</f>
        <v>Nord America</v>
      </c>
      <c r="O3674" s="14" t="str">
        <f>_xlfn.XLOOKUP(Ventas[[#This Row],[Ship Country]],[1]!Countries[Ship Country],[1]!Countries[Continent],"No existe")</f>
        <v>America</v>
      </c>
      <c r="P3674" s="15" t="str">
        <f>_xlfn.XLOOKUP(Ventas[[#This Row],[Category]],[2]!ProdManager[Category],[2]!ProdManager[Prod_Manager])</f>
        <v>John Matter</v>
      </c>
      <c r="Q3674" s="15">
        <f>YEAR(Ventas[[#This Row],[Order Date]])</f>
        <v>2016</v>
      </c>
      <c r="R3674" s="15" t="str">
        <f>TEXT(Ventas[[#This Row],[Order Date]],"MMM")</f>
        <v>oct</v>
      </c>
    </row>
    <row r="3675" spans="1:18" x14ac:dyDescent="0.25">
      <c r="A3675" s="6">
        <v>10294</v>
      </c>
      <c r="B3675" s="6" t="s">
        <v>107</v>
      </c>
      <c r="C3675" s="6" t="s">
        <v>43</v>
      </c>
      <c r="D3675" s="6">
        <v>36.799999999999997</v>
      </c>
      <c r="E3675" s="6">
        <v>32.384</v>
      </c>
      <c r="F3675" s="6">
        <v>15</v>
      </c>
      <c r="G3675" s="6" t="s">
        <v>82</v>
      </c>
      <c r="H3675" s="6" t="s">
        <v>83</v>
      </c>
      <c r="I3675" s="6" t="s">
        <v>84</v>
      </c>
      <c r="J3675" s="5">
        <v>42551</v>
      </c>
      <c r="K3675" s="12">
        <f>Ventas[[#This Row],[Unit Price]]*Ventas[[#This Row],[Quantity]]</f>
        <v>552</v>
      </c>
      <c r="L3675" s="12">
        <f>Ventas[[#This Row],[Unit Cost]]*Ventas[[#This Row],[Quantity]]</f>
        <v>485.76</v>
      </c>
      <c r="M3675" s="14">
        <f>Ventas[[#This Row],[Ingresos]]-Ventas[[#This Row],[Costes]]</f>
        <v>66.240000000000009</v>
      </c>
      <c r="N3675" s="14" t="str">
        <f>_xlfn.XLOOKUP(Ventas[[#This Row],[Ship Country]],[1]!Countries[Ship Country],[1]!Countries[Area],"No registrado")</f>
        <v>Nord America</v>
      </c>
      <c r="O3675" s="14" t="str">
        <f>_xlfn.XLOOKUP(Ventas[[#This Row],[Ship Country]],[1]!Countries[Ship Country],[1]!Countries[Continent],"No existe")</f>
        <v>America</v>
      </c>
      <c r="P3675" s="15" t="str">
        <f>_xlfn.XLOOKUP(Ventas[[#This Row],[Category]],[2]!ProdManager[Category],[2]!ProdManager[Prod_Manager])</f>
        <v>John Matter</v>
      </c>
      <c r="Q3675" s="15">
        <f>YEAR(Ventas[[#This Row],[Order Date]])</f>
        <v>2016</v>
      </c>
      <c r="R3675" s="15" t="str">
        <f>TEXT(Ventas[[#This Row],[Order Date]],"MMM")</f>
        <v>jun</v>
      </c>
    </row>
    <row r="3676" spans="1:18" x14ac:dyDescent="0.25">
      <c r="A3676" s="4">
        <v>10294</v>
      </c>
      <c r="B3676" s="4" t="s">
        <v>91</v>
      </c>
      <c r="C3676" s="4" t="s">
        <v>46</v>
      </c>
      <c r="D3676" s="4">
        <v>31.2</v>
      </c>
      <c r="E3676" s="4">
        <v>25.272000000000002</v>
      </c>
      <c r="F3676" s="4">
        <v>15</v>
      </c>
      <c r="G3676" s="4" t="s">
        <v>82</v>
      </c>
      <c r="H3676" s="4" t="s">
        <v>83</v>
      </c>
      <c r="I3676" s="4" t="s">
        <v>84</v>
      </c>
      <c r="J3676" s="5">
        <v>42686</v>
      </c>
      <c r="K3676" s="12">
        <f>Ventas[[#This Row],[Unit Price]]*Ventas[[#This Row],[Quantity]]</f>
        <v>468</v>
      </c>
      <c r="L3676" s="12">
        <f>Ventas[[#This Row],[Unit Cost]]*Ventas[[#This Row],[Quantity]]</f>
        <v>379.08000000000004</v>
      </c>
      <c r="M3676" s="14">
        <f>Ventas[[#This Row],[Ingresos]]-Ventas[[#This Row],[Costes]]</f>
        <v>88.919999999999959</v>
      </c>
      <c r="N3676" s="14" t="str">
        <f>_xlfn.XLOOKUP(Ventas[[#This Row],[Ship Country]],[1]!Countries[Ship Country],[1]!Countries[Area],"No registrado")</f>
        <v>Nord America</v>
      </c>
      <c r="O3676" s="14" t="str">
        <f>_xlfn.XLOOKUP(Ventas[[#This Row],[Ship Country]],[1]!Countries[Ship Country],[1]!Countries[Continent],"No existe")</f>
        <v>America</v>
      </c>
      <c r="P3676" s="15" t="str">
        <f>_xlfn.XLOOKUP(Ventas[[#This Row],[Category]],[2]!ProdManager[Category],[2]!ProdManager[Prod_Manager])</f>
        <v>John Matter</v>
      </c>
      <c r="Q3676" s="15">
        <f>YEAR(Ventas[[#This Row],[Order Date]])</f>
        <v>2016</v>
      </c>
      <c r="R3676" s="15" t="str">
        <f>TEXT(Ventas[[#This Row],[Order Date]],"MMM")</f>
        <v>nov</v>
      </c>
    </row>
    <row r="3677" spans="1:18" x14ac:dyDescent="0.25">
      <c r="A3677" s="6">
        <v>10294</v>
      </c>
      <c r="B3677" s="6" t="s">
        <v>138</v>
      </c>
      <c r="C3677" s="6" t="s">
        <v>43</v>
      </c>
      <c r="D3677" s="6">
        <v>14.4</v>
      </c>
      <c r="E3677" s="6">
        <v>13.104000000000001</v>
      </c>
      <c r="F3677" s="6">
        <v>18</v>
      </c>
      <c r="G3677" s="6" t="s">
        <v>82</v>
      </c>
      <c r="H3677" s="6" t="s">
        <v>83</v>
      </c>
      <c r="I3677" s="6" t="s">
        <v>84</v>
      </c>
      <c r="J3677" s="5">
        <v>42474</v>
      </c>
      <c r="K3677" s="12">
        <f>Ventas[[#This Row],[Unit Price]]*Ventas[[#This Row],[Quantity]]</f>
        <v>259.2</v>
      </c>
      <c r="L3677" s="12">
        <f>Ventas[[#This Row],[Unit Cost]]*Ventas[[#This Row],[Quantity]]</f>
        <v>235.87200000000001</v>
      </c>
      <c r="M3677" s="14">
        <f>Ventas[[#This Row],[Ingresos]]-Ventas[[#This Row],[Costes]]</f>
        <v>23.327999999999975</v>
      </c>
      <c r="N3677" s="14" t="str">
        <f>_xlfn.XLOOKUP(Ventas[[#This Row],[Ship Country]],[1]!Countries[Ship Country],[1]!Countries[Area],"No registrado")</f>
        <v>Nord America</v>
      </c>
      <c r="O3677" s="14" t="str">
        <f>_xlfn.XLOOKUP(Ventas[[#This Row],[Ship Country]],[1]!Countries[Ship Country],[1]!Countries[Continent],"No existe")</f>
        <v>America</v>
      </c>
      <c r="P3677" s="15" t="str">
        <f>_xlfn.XLOOKUP(Ventas[[#This Row],[Category]],[2]!ProdManager[Category],[2]!ProdManager[Prod_Manager])</f>
        <v>John Matter</v>
      </c>
      <c r="Q3677" s="15">
        <f>YEAR(Ventas[[#This Row],[Order Date]])</f>
        <v>2016</v>
      </c>
      <c r="R3677" s="15" t="str">
        <f>TEXT(Ventas[[#This Row],[Order Date]],"MMM")</f>
        <v>abr</v>
      </c>
    </row>
    <row r="3678" spans="1:18" x14ac:dyDescent="0.25">
      <c r="A3678" s="4">
        <v>10295</v>
      </c>
      <c r="B3678" s="4" t="s">
        <v>86</v>
      </c>
      <c r="C3678" s="4" t="s">
        <v>10</v>
      </c>
      <c r="D3678" s="4">
        <v>30.4</v>
      </c>
      <c r="E3678" s="4">
        <v>24.623999999999999</v>
      </c>
      <c r="F3678" s="4">
        <v>40</v>
      </c>
      <c r="G3678" s="4" t="s">
        <v>11</v>
      </c>
      <c r="H3678" s="4" t="s">
        <v>12</v>
      </c>
      <c r="I3678" s="4" t="s">
        <v>13</v>
      </c>
      <c r="J3678" s="5">
        <v>42510</v>
      </c>
      <c r="K3678" s="12">
        <f>Ventas[[#This Row],[Unit Price]]*Ventas[[#This Row],[Quantity]]</f>
        <v>1216</v>
      </c>
      <c r="L3678" s="12">
        <f>Ventas[[#This Row],[Unit Cost]]*Ventas[[#This Row],[Quantity]]</f>
        <v>984.95999999999992</v>
      </c>
      <c r="M3678" s="14">
        <f>Ventas[[#This Row],[Ingresos]]-Ventas[[#This Row],[Costes]]</f>
        <v>231.04000000000008</v>
      </c>
      <c r="N3678" s="14" t="str">
        <f>_xlfn.XLOOKUP(Ventas[[#This Row],[Ship Country]],[1]!Countries[Ship Country],[1]!Countries[Area],"No registrado")</f>
        <v>Nord Europe</v>
      </c>
      <c r="O3678" s="14" t="str">
        <f>_xlfn.XLOOKUP(Ventas[[#This Row],[Ship Country]],[1]!Countries[Ship Country],[1]!Countries[Continent],"No existe")</f>
        <v>Europe</v>
      </c>
      <c r="P3678" s="15" t="str">
        <f>_xlfn.XLOOKUP(Ventas[[#This Row],[Category]],[2]!ProdManager[Category],[2]!ProdManager[Prod_Manager])</f>
        <v>Marc Caine</v>
      </c>
      <c r="Q3678" s="15">
        <f>YEAR(Ventas[[#This Row],[Order Date]])</f>
        <v>2016</v>
      </c>
      <c r="R3678" s="15" t="str">
        <f>TEXT(Ventas[[#This Row],[Order Date]],"MMM")</f>
        <v>may</v>
      </c>
    </row>
    <row r="3679" spans="1:18" x14ac:dyDescent="0.25">
      <c r="A3679" s="6">
        <v>10296</v>
      </c>
      <c r="B3679" s="6" t="s">
        <v>16</v>
      </c>
      <c r="C3679" s="6" t="s">
        <v>15</v>
      </c>
      <c r="D3679" s="6">
        <v>16.8</v>
      </c>
      <c r="E3679" s="6">
        <v>13.776000000000002</v>
      </c>
      <c r="F3679" s="6">
        <v>12</v>
      </c>
      <c r="G3679" s="6" t="s">
        <v>135</v>
      </c>
      <c r="H3679" s="6" t="s">
        <v>136</v>
      </c>
      <c r="I3679" s="6" t="s">
        <v>65</v>
      </c>
      <c r="J3679" s="5">
        <v>42483</v>
      </c>
      <c r="K3679" s="12">
        <f>Ventas[[#This Row],[Unit Price]]*Ventas[[#This Row],[Quantity]]</f>
        <v>201.60000000000002</v>
      </c>
      <c r="L3679" s="12">
        <f>Ventas[[#This Row],[Unit Cost]]*Ventas[[#This Row],[Quantity]]</f>
        <v>165.31200000000001</v>
      </c>
      <c r="M3679" s="14">
        <f>Ventas[[#This Row],[Ingresos]]-Ventas[[#This Row],[Costes]]</f>
        <v>36.288000000000011</v>
      </c>
      <c r="N3679" s="14" t="str">
        <f>_xlfn.XLOOKUP(Ventas[[#This Row],[Ship Country]],[1]!Countries[Ship Country],[1]!Countries[Area],"No registrado")</f>
        <v>Sud America</v>
      </c>
      <c r="O3679" s="14" t="str">
        <f>_xlfn.XLOOKUP(Ventas[[#This Row],[Ship Country]],[1]!Countries[Ship Country],[1]!Countries[Continent],"No existe")</f>
        <v>America</v>
      </c>
      <c r="P3679" s="15" t="str">
        <f>_xlfn.XLOOKUP(Ventas[[#This Row],[Category]],[2]!ProdManager[Category],[2]!ProdManager[Prod_Manager])</f>
        <v>Peter Stone</v>
      </c>
      <c r="Q3679" s="15">
        <f>YEAR(Ventas[[#This Row],[Order Date]])</f>
        <v>2016</v>
      </c>
      <c r="R3679" s="15" t="str">
        <f>TEXT(Ventas[[#This Row],[Order Date]],"MMM")</f>
        <v>abr</v>
      </c>
    </row>
    <row r="3680" spans="1:18" x14ac:dyDescent="0.25">
      <c r="A3680" s="4">
        <v>10296</v>
      </c>
      <c r="B3680" s="4" t="s">
        <v>56</v>
      </c>
      <c r="C3680" s="4" t="s">
        <v>35</v>
      </c>
      <c r="D3680" s="4">
        <v>13.9</v>
      </c>
      <c r="E3680" s="4">
        <v>9.452</v>
      </c>
      <c r="F3680" s="4">
        <v>30</v>
      </c>
      <c r="G3680" s="4" t="s">
        <v>135</v>
      </c>
      <c r="H3680" s="4" t="s">
        <v>136</v>
      </c>
      <c r="I3680" s="4" t="s">
        <v>65</v>
      </c>
      <c r="J3680" s="5">
        <v>42607</v>
      </c>
      <c r="K3680" s="12">
        <f>Ventas[[#This Row],[Unit Price]]*Ventas[[#This Row],[Quantity]]</f>
        <v>417</v>
      </c>
      <c r="L3680" s="12">
        <f>Ventas[[#This Row],[Unit Cost]]*Ventas[[#This Row],[Quantity]]</f>
        <v>283.56</v>
      </c>
      <c r="M3680" s="14">
        <f>Ventas[[#This Row],[Ingresos]]-Ventas[[#This Row],[Costes]]</f>
        <v>133.44</v>
      </c>
      <c r="N3680" s="14" t="str">
        <f>_xlfn.XLOOKUP(Ventas[[#This Row],[Ship Country]],[1]!Countries[Ship Country],[1]!Countries[Area],"No registrado")</f>
        <v>Sud America</v>
      </c>
      <c r="O3680" s="14" t="str">
        <f>_xlfn.XLOOKUP(Ventas[[#This Row],[Ship Country]],[1]!Countries[Ship Country],[1]!Countries[Continent],"No existe")</f>
        <v>America</v>
      </c>
      <c r="P3680" s="15" t="str">
        <f>_xlfn.XLOOKUP(Ventas[[#This Row],[Category]],[2]!ProdManager[Category],[2]!ProdManager[Prod_Manager])</f>
        <v>Lydia Sinn</v>
      </c>
      <c r="Q3680" s="15">
        <f>YEAR(Ventas[[#This Row],[Order Date]])</f>
        <v>2016</v>
      </c>
      <c r="R3680" s="15" t="str">
        <f>TEXT(Ventas[[#This Row],[Order Date]],"MMM")</f>
        <v>ago</v>
      </c>
    </row>
    <row r="3681" spans="1:18" x14ac:dyDescent="0.25">
      <c r="A3681" s="6">
        <v>10296</v>
      </c>
      <c r="B3681" s="6" t="s">
        <v>155</v>
      </c>
      <c r="C3681" s="6" t="s">
        <v>15</v>
      </c>
      <c r="D3681" s="6">
        <v>28.8</v>
      </c>
      <c r="E3681" s="6">
        <v>22.176000000000002</v>
      </c>
      <c r="F3681" s="6">
        <v>15</v>
      </c>
      <c r="G3681" s="6" t="s">
        <v>135</v>
      </c>
      <c r="H3681" s="6" t="s">
        <v>136</v>
      </c>
      <c r="I3681" s="6" t="s">
        <v>65</v>
      </c>
      <c r="J3681" s="5">
        <v>42434</v>
      </c>
      <c r="K3681" s="12">
        <f>Ventas[[#This Row],[Unit Price]]*Ventas[[#This Row],[Quantity]]</f>
        <v>432</v>
      </c>
      <c r="L3681" s="12">
        <f>Ventas[[#This Row],[Unit Cost]]*Ventas[[#This Row],[Quantity]]</f>
        <v>332.64000000000004</v>
      </c>
      <c r="M3681" s="14">
        <f>Ventas[[#This Row],[Ingresos]]-Ventas[[#This Row],[Costes]]</f>
        <v>99.359999999999957</v>
      </c>
      <c r="N3681" s="14" t="str">
        <f>_xlfn.XLOOKUP(Ventas[[#This Row],[Ship Country]],[1]!Countries[Ship Country],[1]!Countries[Area],"No registrado")</f>
        <v>Sud America</v>
      </c>
      <c r="O3681" s="14" t="str">
        <f>_xlfn.XLOOKUP(Ventas[[#This Row],[Ship Country]],[1]!Countries[Ship Country],[1]!Countries[Continent],"No existe")</f>
        <v>America</v>
      </c>
      <c r="P3681" s="15" t="str">
        <f>_xlfn.XLOOKUP(Ventas[[#This Row],[Category]],[2]!ProdManager[Category],[2]!ProdManager[Prod_Manager])</f>
        <v>Peter Stone</v>
      </c>
      <c r="Q3681" s="15">
        <f>YEAR(Ventas[[#This Row],[Order Date]])</f>
        <v>2016</v>
      </c>
      <c r="R3681" s="15" t="str">
        <f>TEXT(Ventas[[#This Row],[Order Date]],"MMM")</f>
        <v>mar</v>
      </c>
    </row>
    <row r="3682" spans="1:18" x14ac:dyDescent="0.25">
      <c r="A3682" s="4">
        <v>10297</v>
      </c>
      <c r="B3682" s="4" t="s">
        <v>42</v>
      </c>
      <c r="C3682" s="4" t="s">
        <v>43</v>
      </c>
      <c r="D3682" s="4">
        <v>14.4</v>
      </c>
      <c r="E3682" s="4">
        <v>12.672000000000001</v>
      </c>
      <c r="F3682" s="4">
        <v>60</v>
      </c>
      <c r="G3682" s="4" t="s">
        <v>92</v>
      </c>
      <c r="H3682" s="4" t="s">
        <v>93</v>
      </c>
      <c r="I3682" s="4" t="s">
        <v>13</v>
      </c>
      <c r="J3682" s="5">
        <v>42379</v>
      </c>
      <c r="K3682" s="12">
        <f>Ventas[[#This Row],[Unit Price]]*Ventas[[#This Row],[Quantity]]</f>
        <v>864</v>
      </c>
      <c r="L3682" s="12">
        <f>Ventas[[#This Row],[Unit Cost]]*Ventas[[#This Row],[Quantity]]</f>
        <v>760.32</v>
      </c>
      <c r="M3682" s="14">
        <f>Ventas[[#This Row],[Ingresos]]-Ventas[[#This Row],[Costes]]</f>
        <v>103.67999999999995</v>
      </c>
      <c r="N3682" s="14" t="str">
        <f>_xlfn.XLOOKUP(Ventas[[#This Row],[Ship Country]],[1]!Countries[Ship Country],[1]!Countries[Area],"No registrado")</f>
        <v>Nord Europe</v>
      </c>
      <c r="O3682" s="14" t="str">
        <f>_xlfn.XLOOKUP(Ventas[[#This Row],[Ship Country]],[1]!Countries[Ship Country],[1]!Countries[Continent],"No existe")</f>
        <v>Europe</v>
      </c>
      <c r="P3682" s="15" t="str">
        <f>_xlfn.XLOOKUP(Ventas[[#This Row],[Category]],[2]!ProdManager[Category],[2]!ProdManager[Prod_Manager])</f>
        <v>John Matter</v>
      </c>
      <c r="Q3682" s="15">
        <f>YEAR(Ventas[[#This Row],[Order Date]])</f>
        <v>2016</v>
      </c>
      <c r="R3682" s="15" t="str">
        <f>TEXT(Ventas[[#This Row],[Order Date]],"MMM")</f>
        <v>ene</v>
      </c>
    </row>
    <row r="3683" spans="1:18" x14ac:dyDescent="0.25">
      <c r="A3683" s="6">
        <v>10297</v>
      </c>
      <c r="B3683" s="6" t="s">
        <v>14</v>
      </c>
      <c r="C3683" s="6" t="s">
        <v>15</v>
      </c>
      <c r="D3683" s="6">
        <v>27.8</v>
      </c>
      <c r="E3683" s="6">
        <v>20.85</v>
      </c>
      <c r="F3683" s="6">
        <v>20</v>
      </c>
      <c r="G3683" s="6" t="s">
        <v>92</v>
      </c>
      <c r="H3683" s="6" t="s">
        <v>93</v>
      </c>
      <c r="I3683" s="6" t="s">
        <v>13</v>
      </c>
      <c r="J3683" s="5">
        <v>42700</v>
      </c>
      <c r="K3683" s="12">
        <f>Ventas[[#This Row],[Unit Price]]*Ventas[[#This Row],[Quantity]]</f>
        <v>556</v>
      </c>
      <c r="L3683" s="12">
        <f>Ventas[[#This Row],[Unit Cost]]*Ventas[[#This Row],[Quantity]]</f>
        <v>417</v>
      </c>
      <c r="M3683" s="14">
        <f>Ventas[[#This Row],[Ingresos]]-Ventas[[#This Row],[Costes]]</f>
        <v>139</v>
      </c>
      <c r="N3683" s="14" t="str">
        <f>_xlfn.XLOOKUP(Ventas[[#This Row],[Ship Country]],[1]!Countries[Ship Country],[1]!Countries[Area],"No registrado")</f>
        <v>Nord Europe</v>
      </c>
      <c r="O3683" s="14" t="str">
        <f>_xlfn.XLOOKUP(Ventas[[#This Row],[Ship Country]],[1]!Countries[Ship Country],[1]!Countries[Continent],"No existe")</f>
        <v>Europe</v>
      </c>
      <c r="P3683" s="15" t="str">
        <f>_xlfn.XLOOKUP(Ventas[[#This Row],[Category]],[2]!ProdManager[Category],[2]!ProdManager[Prod_Manager])</f>
        <v>Peter Stone</v>
      </c>
      <c r="Q3683" s="15">
        <f>YEAR(Ventas[[#This Row],[Order Date]])</f>
        <v>2016</v>
      </c>
      <c r="R3683" s="15" t="str">
        <f>TEXT(Ventas[[#This Row],[Order Date]],"MMM")</f>
        <v>nov</v>
      </c>
    </row>
    <row r="3684" spans="1:18" x14ac:dyDescent="0.25">
      <c r="A3684" s="4">
        <v>10298</v>
      </c>
      <c r="B3684" s="4" t="s">
        <v>55</v>
      </c>
      <c r="C3684" s="4" t="s">
        <v>43</v>
      </c>
      <c r="D3684" s="4">
        <v>15.2</v>
      </c>
      <c r="E3684" s="4">
        <v>13.375999999999999</v>
      </c>
      <c r="F3684" s="4">
        <v>40</v>
      </c>
      <c r="G3684" s="4" t="s">
        <v>156</v>
      </c>
      <c r="H3684" s="4" t="s">
        <v>157</v>
      </c>
      <c r="I3684" s="4" t="s">
        <v>158</v>
      </c>
      <c r="J3684" s="5">
        <v>42396</v>
      </c>
      <c r="K3684" s="12">
        <f>Ventas[[#This Row],[Unit Price]]*Ventas[[#This Row],[Quantity]]</f>
        <v>608</v>
      </c>
      <c r="L3684" s="12">
        <f>Ventas[[#This Row],[Unit Cost]]*Ventas[[#This Row],[Quantity]]</f>
        <v>535.04</v>
      </c>
      <c r="M3684" s="14">
        <f>Ventas[[#This Row],[Ingresos]]-Ventas[[#This Row],[Costes]]</f>
        <v>72.960000000000036</v>
      </c>
      <c r="N3684" s="14" t="str">
        <f>_xlfn.XLOOKUP(Ventas[[#This Row],[Ship Country]],[1]!Countries[Ship Country],[1]!Countries[Area],"No registrado")</f>
        <v>Nord Europe</v>
      </c>
      <c r="O3684" s="14" t="str">
        <f>_xlfn.XLOOKUP(Ventas[[#This Row],[Ship Country]],[1]!Countries[Ship Country],[1]!Countries[Continent],"No existe")</f>
        <v>Europe</v>
      </c>
      <c r="P3684" s="15" t="str">
        <f>_xlfn.XLOOKUP(Ventas[[#This Row],[Category]],[2]!ProdManager[Category],[2]!ProdManager[Prod_Manager])</f>
        <v>John Matter</v>
      </c>
      <c r="Q3684" s="15">
        <f>YEAR(Ventas[[#This Row],[Order Date]])</f>
        <v>2016</v>
      </c>
      <c r="R3684" s="15" t="str">
        <f>TEXT(Ventas[[#This Row],[Order Date]],"MMM")</f>
        <v>ene</v>
      </c>
    </row>
    <row r="3685" spans="1:18" x14ac:dyDescent="0.25">
      <c r="A3685" s="6">
        <v>10298</v>
      </c>
      <c r="B3685" s="6" t="s">
        <v>78</v>
      </c>
      <c r="C3685" s="6" t="s">
        <v>35</v>
      </c>
      <c r="D3685" s="6">
        <v>39.4</v>
      </c>
      <c r="E3685" s="6">
        <v>27.58</v>
      </c>
      <c r="F3685" s="6">
        <v>15</v>
      </c>
      <c r="G3685" s="6" t="s">
        <v>156</v>
      </c>
      <c r="H3685" s="6" t="s">
        <v>157</v>
      </c>
      <c r="I3685" s="6" t="s">
        <v>158</v>
      </c>
      <c r="J3685" s="5">
        <v>42640</v>
      </c>
      <c r="K3685" s="12">
        <f>Ventas[[#This Row],[Unit Price]]*Ventas[[#This Row],[Quantity]]</f>
        <v>591</v>
      </c>
      <c r="L3685" s="12">
        <f>Ventas[[#This Row],[Unit Cost]]*Ventas[[#This Row],[Quantity]]</f>
        <v>413.7</v>
      </c>
      <c r="M3685" s="14">
        <f>Ventas[[#This Row],[Ingresos]]-Ventas[[#This Row],[Costes]]</f>
        <v>177.3</v>
      </c>
      <c r="N3685" s="14" t="str">
        <f>_xlfn.XLOOKUP(Ventas[[#This Row],[Ship Country]],[1]!Countries[Ship Country],[1]!Countries[Area],"No registrado")</f>
        <v>Nord Europe</v>
      </c>
      <c r="O3685" s="14" t="str">
        <f>_xlfn.XLOOKUP(Ventas[[#This Row],[Ship Country]],[1]!Countries[Ship Country],[1]!Countries[Continent],"No existe")</f>
        <v>Europe</v>
      </c>
      <c r="P3685" s="15" t="str">
        <f>_xlfn.XLOOKUP(Ventas[[#This Row],[Category]],[2]!ProdManager[Category],[2]!ProdManager[Prod_Manager])</f>
        <v>Lydia Sinn</v>
      </c>
      <c r="Q3685" s="15">
        <f>YEAR(Ventas[[#This Row],[Order Date]])</f>
        <v>2016</v>
      </c>
      <c r="R3685" s="15" t="str">
        <f>TEXT(Ventas[[#This Row],[Order Date]],"MMM")</f>
        <v>sep</v>
      </c>
    </row>
    <row r="3686" spans="1:18" x14ac:dyDescent="0.25">
      <c r="A3686" s="4">
        <v>10298</v>
      </c>
      <c r="B3686" s="4" t="s">
        <v>52</v>
      </c>
      <c r="C3686" s="4" t="s">
        <v>15</v>
      </c>
      <c r="D3686" s="4">
        <v>44</v>
      </c>
      <c r="E3686" s="4">
        <v>35.200000000000003</v>
      </c>
      <c r="F3686" s="4">
        <v>30</v>
      </c>
      <c r="G3686" s="4" t="s">
        <v>156</v>
      </c>
      <c r="H3686" s="4" t="s">
        <v>157</v>
      </c>
      <c r="I3686" s="4" t="s">
        <v>158</v>
      </c>
      <c r="J3686" s="5">
        <v>42378</v>
      </c>
      <c r="K3686" s="12">
        <f>Ventas[[#This Row],[Unit Price]]*Ventas[[#This Row],[Quantity]]</f>
        <v>1320</v>
      </c>
      <c r="L3686" s="12">
        <f>Ventas[[#This Row],[Unit Cost]]*Ventas[[#This Row],[Quantity]]</f>
        <v>1056</v>
      </c>
      <c r="M3686" s="14">
        <f>Ventas[[#This Row],[Ingresos]]-Ventas[[#This Row],[Costes]]</f>
        <v>264</v>
      </c>
      <c r="N3686" s="14" t="str">
        <f>_xlfn.XLOOKUP(Ventas[[#This Row],[Ship Country]],[1]!Countries[Ship Country],[1]!Countries[Area],"No registrado")</f>
        <v>Nord Europe</v>
      </c>
      <c r="O3686" s="14" t="str">
        <f>_xlfn.XLOOKUP(Ventas[[#This Row],[Ship Country]],[1]!Countries[Ship Country],[1]!Countries[Continent],"No existe")</f>
        <v>Europe</v>
      </c>
      <c r="P3686" s="15" t="str">
        <f>_xlfn.XLOOKUP(Ventas[[#This Row],[Category]],[2]!ProdManager[Category],[2]!ProdManager[Prod_Manager])</f>
        <v>Peter Stone</v>
      </c>
      <c r="Q3686" s="15">
        <f>YEAR(Ventas[[#This Row],[Order Date]])</f>
        <v>2016</v>
      </c>
      <c r="R3686" s="15" t="str">
        <f>TEXT(Ventas[[#This Row],[Order Date]],"MMM")</f>
        <v>ene</v>
      </c>
    </row>
    <row r="3687" spans="1:18" x14ac:dyDescent="0.25">
      <c r="A3687" s="6">
        <v>10298</v>
      </c>
      <c r="B3687" s="6" t="s">
        <v>57</v>
      </c>
      <c r="C3687" s="6" t="s">
        <v>29</v>
      </c>
      <c r="D3687" s="6">
        <v>15.2</v>
      </c>
      <c r="E3687" s="6">
        <v>11.703999999999999</v>
      </c>
      <c r="F3687" s="6">
        <v>40</v>
      </c>
      <c r="G3687" s="6" t="s">
        <v>156</v>
      </c>
      <c r="H3687" s="6" t="s">
        <v>157</v>
      </c>
      <c r="I3687" s="6" t="s">
        <v>158</v>
      </c>
      <c r="J3687" s="5">
        <v>42570</v>
      </c>
      <c r="K3687" s="12">
        <f>Ventas[[#This Row],[Unit Price]]*Ventas[[#This Row],[Quantity]]</f>
        <v>608</v>
      </c>
      <c r="L3687" s="12">
        <f>Ventas[[#This Row],[Unit Cost]]*Ventas[[#This Row],[Quantity]]</f>
        <v>468.15999999999997</v>
      </c>
      <c r="M3687" s="14">
        <f>Ventas[[#This Row],[Ingresos]]-Ventas[[#This Row],[Costes]]</f>
        <v>139.84000000000003</v>
      </c>
      <c r="N3687" s="14" t="str">
        <f>_xlfn.XLOOKUP(Ventas[[#This Row],[Ship Country]],[1]!Countries[Ship Country],[1]!Countries[Area],"No registrado")</f>
        <v>Nord Europe</v>
      </c>
      <c r="O3687" s="14" t="str">
        <f>_xlfn.XLOOKUP(Ventas[[#This Row],[Ship Country]],[1]!Countries[Ship Country],[1]!Countries[Continent],"No existe")</f>
        <v>Europe</v>
      </c>
      <c r="P3687" s="15" t="str">
        <f>_xlfn.XLOOKUP(Ventas[[#This Row],[Category]],[2]!ProdManager[Category],[2]!ProdManager[Prod_Manager])</f>
        <v>Peter Stone</v>
      </c>
      <c r="Q3687" s="15">
        <f>YEAR(Ventas[[#This Row],[Order Date]])</f>
        <v>2016</v>
      </c>
      <c r="R3687" s="15" t="str">
        <f>TEXT(Ventas[[#This Row],[Order Date]],"MMM")</f>
        <v>jul</v>
      </c>
    </row>
    <row r="3688" spans="1:18" x14ac:dyDescent="0.25">
      <c r="A3688" s="4">
        <v>10299</v>
      </c>
      <c r="B3688" s="4" t="s">
        <v>130</v>
      </c>
      <c r="C3688" s="4" t="s">
        <v>35</v>
      </c>
      <c r="D3688" s="4">
        <v>7.3</v>
      </c>
      <c r="E3688" s="4">
        <v>4.7450000000000001</v>
      </c>
      <c r="F3688" s="4">
        <v>15</v>
      </c>
      <c r="G3688" s="4" t="s">
        <v>139</v>
      </c>
      <c r="H3688" s="4" t="s">
        <v>26</v>
      </c>
      <c r="I3688" s="4" t="s">
        <v>27</v>
      </c>
      <c r="J3688" s="5">
        <v>42460</v>
      </c>
      <c r="K3688" s="12">
        <f>Ventas[[#This Row],[Unit Price]]*Ventas[[#This Row],[Quantity]]</f>
        <v>109.5</v>
      </c>
      <c r="L3688" s="12">
        <f>Ventas[[#This Row],[Unit Cost]]*Ventas[[#This Row],[Quantity]]</f>
        <v>71.174999999999997</v>
      </c>
      <c r="M3688" s="14">
        <f>Ventas[[#This Row],[Ingresos]]-Ventas[[#This Row],[Costes]]</f>
        <v>38.325000000000003</v>
      </c>
      <c r="N3688" s="14" t="str">
        <f>_xlfn.XLOOKUP(Ventas[[#This Row],[Ship Country]],[1]!Countries[Ship Country],[1]!Countries[Area],"No registrado")</f>
        <v>Sud America</v>
      </c>
      <c r="O3688" s="14" t="str">
        <f>_xlfn.XLOOKUP(Ventas[[#This Row],[Ship Country]],[1]!Countries[Ship Country],[1]!Countries[Continent],"No existe")</f>
        <v>America</v>
      </c>
      <c r="P3688" s="15" t="str">
        <f>_xlfn.XLOOKUP(Ventas[[#This Row],[Category]],[2]!ProdManager[Category],[2]!ProdManager[Prod_Manager])</f>
        <v>Lydia Sinn</v>
      </c>
      <c r="Q3688" s="15">
        <f>YEAR(Ventas[[#This Row],[Order Date]])</f>
        <v>2016</v>
      </c>
      <c r="R3688" s="15" t="str">
        <f>TEXT(Ventas[[#This Row],[Order Date]],"MMM")</f>
        <v>mar</v>
      </c>
    </row>
    <row r="3689" spans="1:18" x14ac:dyDescent="0.25">
      <c r="A3689" s="6">
        <v>10299</v>
      </c>
      <c r="B3689" s="6" t="s">
        <v>79</v>
      </c>
      <c r="C3689" s="6" t="s">
        <v>43</v>
      </c>
      <c r="D3689" s="6">
        <v>12</v>
      </c>
      <c r="E3689" s="6">
        <v>10.8</v>
      </c>
      <c r="F3689" s="6">
        <v>20</v>
      </c>
      <c r="G3689" s="6" t="s">
        <v>139</v>
      </c>
      <c r="H3689" s="6" t="s">
        <v>26</v>
      </c>
      <c r="I3689" s="6" t="s">
        <v>27</v>
      </c>
      <c r="J3689" s="5">
        <v>42688</v>
      </c>
      <c r="K3689" s="12">
        <f>Ventas[[#This Row],[Unit Price]]*Ventas[[#This Row],[Quantity]]</f>
        <v>240</v>
      </c>
      <c r="L3689" s="12">
        <f>Ventas[[#This Row],[Unit Cost]]*Ventas[[#This Row],[Quantity]]</f>
        <v>216</v>
      </c>
      <c r="M3689" s="14">
        <f>Ventas[[#This Row],[Ingresos]]-Ventas[[#This Row],[Costes]]</f>
        <v>24</v>
      </c>
      <c r="N3689" s="14" t="str">
        <f>_xlfn.XLOOKUP(Ventas[[#This Row],[Ship Country]],[1]!Countries[Ship Country],[1]!Countries[Area],"No registrado")</f>
        <v>Sud America</v>
      </c>
      <c r="O3689" s="14" t="str">
        <f>_xlfn.XLOOKUP(Ventas[[#This Row],[Ship Country]],[1]!Countries[Ship Country],[1]!Countries[Continent],"No existe")</f>
        <v>America</v>
      </c>
      <c r="P3689" s="15" t="str">
        <f>_xlfn.XLOOKUP(Ventas[[#This Row],[Category]],[2]!ProdManager[Category],[2]!ProdManager[Prod_Manager])</f>
        <v>John Matter</v>
      </c>
      <c r="Q3689" s="15">
        <f>YEAR(Ventas[[#This Row],[Order Date]])</f>
        <v>2016</v>
      </c>
      <c r="R3689" s="15" t="str">
        <f>TEXT(Ventas[[#This Row],[Order Date]],"MMM")</f>
        <v>nov</v>
      </c>
    </row>
    <row r="3690" spans="1:18" x14ac:dyDescent="0.25">
      <c r="A3690" s="4">
        <v>10300</v>
      </c>
      <c r="B3690" s="4" t="s">
        <v>159</v>
      </c>
      <c r="C3690" s="4" t="s">
        <v>24</v>
      </c>
      <c r="D3690" s="4">
        <v>13.6</v>
      </c>
      <c r="E3690" s="4">
        <v>11.287999999999998</v>
      </c>
      <c r="F3690" s="4">
        <v>30</v>
      </c>
      <c r="G3690" s="4" t="s">
        <v>114</v>
      </c>
      <c r="H3690" s="4" t="s">
        <v>115</v>
      </c>
      <c r="I3690" s="4" t="s">
        <v>116</v>
      </c>
      <c r="J3690" s="5">
        <v>42527</v>
      </c>
      <c r="K3690" s="12">
        <f>Ventas[[#This Row],[Unit Price]]*Ventas[[#This Row],[Quantity]]</f>
        <v>408</v>
      </c>
      <c r="L3690" s="12">
        <f>Ventas[[#This Row],[Unit Cost]]*Ventas[[#This Row],[Quantity]]</f>
        <v>338.63999999999993</v>
      </c>
      <c r="M3690" s="14">
        <f>Ventas[[#This Row],[Ingresos]]-Ventas[[#This Row],[Costes]]</f>
        <v>69.36000000000007</v>
      </c>
      <c r="N3690" s="14" t="str">
        <f>_xlfn.XLOOKUP(Ventas[[#This Row],[Ship Country]],[1]!Countries[Ship Country],[1]!Countries[Area],"No registrado")</f>
        <v>Sud Europe</v>
      </c>
      <c r="O3690" s="14" t="str">
        <f>_xlfn.XLOOKUP(Ventas[[#This Row],[Ship Country]],[1]!Countries[Ship Country],[1]!Countries[Continent],"No existe")</f>
        <v>Europe</v>
      </c>
      <c r="P3690" s="15" t="str">
        <f>_xlfn.XLOOKUP(Ventas[[#This Row],[Category]],[2]!ProdManager[Category],[2]!ProdManager[Prod_Manager])</f>
        <v>Lydia Sinn</v>
      </c>
      <c r="Q3690" s="15">
        <f>YEAR(Ventas[[#This Row],[Order Date]])</f>
        <v>2016</v>
      </c>
      <c r="R3690" s="15" t="str">
        <f>TEXT(Ventas[[#This Row],[Order Date]],"MMM")</f>
        <v>jun</v>
      </c>
    </row>
    <row r="3691" spans="1:18" x14ac:dyDescent="0.25">
      <c r="A3691" s="6">
        <v>10300</v>
      </c>
      <c r="B3691" s="6" t="s">
        <v>142</v>
      </c>
      <c r="C3691" s="6" t="s">
        <v>35</v>
      </c>
      <c r="D3691" s="6">
        <v>10</v>
      </c>
      <c r="E3691" s="6">
        <v>6.8999999999999995</v>
      </c>
      <c r="F3691" s="6">
        <v>20</v>
      </c>
      <c r="G3691" s="6" t="s">
        <v>114</v>
      </c>
      <c r="H3691" s="6" t="s">
        <v>115</v>
      </c>
      <c r="I3691" s="6" t="s">
        <v>116</v>
      </c>
      <c r="J3691" s="5">
        <v>42473</v>
      </c>
      <c r="K3691" s="12">
        <f>Ventas[[#This Row],[Unit Price]]*Ventas[[#This Row],[Quantity]]</f>
        <v>200</v>
      </c>
      <c r="L3691" s="12">
        <f>Ventas[[#This Row],[Unit Cost]]*Ventas[[#This Row],[Quantity]]</f>
        <v>138</v>
      </c>
      <c r="M3691" s="14">
        <f>Ventas[[#This Row],[Ingresos]]-Ventas[[#This Row],[Costes]]</f>
        <v>62</v>
      </c>
      <c r="N3691" s="14" t="str">
        <f>_xlfn.XLOOKUP(Ventas[[#This Row],[Ship Country]],[1]!Countries[Ship Country],[1]!Countries[Area],"No registrado")</f>
        <v>Sud Europe</v>
      </c>
      <c r="O3691" s="14" t="str">
        <f>_xlfn.XLOOKUP(Ventas[[#This Row],[Ship Country]],[1]!Countries[Ship Country],[1]!Countries[Continent],"No existe")</f>
        <v>Europe</v>
      </c>
      <c r="P3691" s="15" t="str">
        <f>_xlfn.XLOOKUP(Ventas[[#This Row],[Category]],[2]!ProdManager[Category],[2]!ProdManager[Prod_Manager])</f>
        <v>Lydia Sinn</v>
      </c>
      <c r="Q3691" s="15">
        <f>YEAR(Ventas[[#This Row],[Order Date]])</f>
        <v>2016</v>
      </c>
      <c r="R3691" s="15" t="str">
        <f>TEXT(Ventas[[#This Row],[Order Date]],"MMM")</f>
        <v>abr</v>
      </c>
    </row>
    <row r="3692" spans="1:18" x14ac:dyDescent="0.25">
      <c r="A3692" s="4">
        <v>10301</v>
      </c>
      <c r="B3692" s="4" t="s">
        <v>86</v>
      </c>
      <c r="C3692" s="4" t="s">
        <v>10</v>
      </c>
      <c r="D3692" s="4">
        <v>30.4</v>
      </c>
      <c r="E3692" s="4">
        <v>25.84</v>
      </c>
      <c r="F3692" s="4">
        <v>20</v>
      </c>
      <c r="G3692" s="4" t="s">
        <v>160</v>
      </c>
      <c r="H3692" s="4" t="s">
        <v>161</v>
      </c>
      <c r="I3692" s="4" t="s">
        <v>21</v>
      </c>
      <c r="J3692" s="5">
        <v>42606</v>
      </c>
      <c r="K3692" s="12">
        <f>Ventas[[#This Row],[Unit Price]]*Ventas[[#This Row],[Quantity]]</f>
        <v>608</v>
      </c>
      <c r="L3692" s="12">
        <f>Ventas[[#This Row],[Unit Cost]]*Ventas[[#This Row],[Quantity]]</f>
        <v>516.79999999999995</v>
      </c>
      <c r="M3692" s="14">
        <f>Ventas[[#This Row],[Ingresos]]-Ventas[[#This Row],[Costes]]</f>
        <v>91.200000000000045</v>
      </c>
      <c r="N3692" s="14" t="str">
        <f>_xlfn.XLOOKUP(Ventas[[#This Row],[Ship Country]],[1]!Countries[Ship Country],[1]!Countries[Area],"No registrado")</f>
        <v>Nord Europe</v>
      </c>
      <c r="O3692" s="14" t="str">
        <f>_xlfn.XLOOKUP(Ventas[[#This Row],[Ship Country]],[1]!Countries[Ship Country],[1]!Countries[Continent],"No existe")</f>
        <v>Europe</v>
      </c>
      <c r="P3692" s="15" t="str">
        <f>_xlfn.XLOOKUP(Ventas[[#This Row],[Category]],[2]!ProdManager[Category],[2]!ProdManager[Prod_Manager])</f>
        <v>Marc Caine</v>
      </c>
      <c r="Q3692" s="15">
        <f>YEAR(Ventas[[#This Row],[Order Date]])</f>
        <v>2016</v>
      </c>
      <c r="R3692" s="15" t="str">
        <f>TEXT(Ventas[[#This Row],[Order Date]],"MMM")</f>
        <v>ago</v>
      </c>
    </row>
    <row r="3693" spans="1:18" x14ac:dyDescent="0.25">
      <c r="A3693" s="6">
        <v>10301</v>
      </c>
      <c r="B3693" s="6" t="s">
        <v>98</v>
      </c>
      <c r="C3693" s="6" t="s">
        <v>29</v>
      </c>
      <c r="D3693" s="6">
        <v>14.7</v>
      </c>
      <c r="E3693" s="6">
        <v>11.76</v>
      </c>
      <c r="F3693" s="6">
        <v>10</v>
      </c>
      <c r="G3693" s="6" t="s">
        <v>160</v>
      </c>
      <c r="H3693" s="6" t="s">
        <v>161</v>
      </c>
      <c r="I3693" s="6" t="s">
        <v>21</v>
      </c>
      <c r="J3693" s="5">
        <v>42660</v>
      </c>
      <c r="K3693" s="12">
        <f>Ventas[[#This Row],[Unit Price]]*Ventas[[#This Row],[Quantity]]</f>
        <v>147</v>
      </c>
      <c r="L3693" s="12">
        <f>Ventas[[#This Row],[Unit Cost]]*Ventas[[#This Row],[Quantity]]</f>
        <v>117.6</v>
      </c>
      <c r="M3693" s="14">
        <f>Ventas[[#This Row],[Ingresos]]-Ventas[[#This Row],[Costes]]</f>
        <v>29.400000000000006</v>
      </c>
      <c r="N3693" s="14" t="str">
        <f>_xlfn.XLOOKUP(Ventas[[#This Row],[Ship Country]],[1]!Countries[Ship Country],[1]!Countries[Area],"No registrado")</f>
        <v>Nord Europe</v>
      </c>
      <c r="O3693" s="14" t="str">
        <f>_xlfn.XLOOKUP(Ventas[[#This Row],[Ship Country]],[1]!Countries[Ship Country],[1]!Countries[Continent],"No existe")</f>
        <v>Europe</v>
      </c>
      <c r="P3693" s="15" t="str">
        <f>_xlfn.XLOOKUP(Ventas[[#This Row],[Category]],[2]!ProdManager[Category],[2]!ProdManager[Prod_Manager])</f>
        <v>Peter Stone</v>
      </c>
      <c r="Q3693" s="15">
        <f>YEAR(Ventas[[#This Row],[Order Date]])</f>
        <v>2016</v>
      </c>
      <c r="R3693" s="15" t="str">
        <f>TEXT(Ventas[[#This Row],[Order Date]],"MMM")</f>
        <v>oct</v>
      </c>
    </row>
    <row r="3694" spans="1:18" x14ac:dyDescent="0.25">
      <c r="A3694" s="4">
        <v>10302</v>
      </c>
      <c r="B3694" s="4" t="s">
        <v>107</v>
      </c>
      <c r="C3694" s="4" t="s">
        <v>43</v>
      </c>
      <c r="D3694" s="4">
        <v>36.799999999999997</v>
      </c>
      <c r="E3694" s="4">
        <v>33.488</v>
      </c>
      <c r="F3694" s="4">
        <v>12</v>
      </c>
      <c r="G3694" s="4" t="s">
        <v>36</v>
      </c>
      <c r="H3694" s="4" t="s">
        <v>37</v>
      </c>
      <c r="I3694" s="4" t="s">
        <v>38</v>
      </c>
      <c r="J3694" s="5">
        <v>42492</v>
      </c>
      <c r="K3694" s="12">
        <f>Ventas[[#This Row],[Unit Price]]*Ventas[[#This Row],[Quantity]]</f>
        <v>441.59999999999997</v>
      </c>
      <c r="L3694" s="12">
        <f>Ventas[[#This Row],[Unit Cost]]*Ventas[[#This Row],[Quantity]]</f>
        <v>401.85599999999999</v>
      </c>
      <c r="M3694" s="14">
        <f>Ventas[[#This Row],[Ingresos]]-Ventas[[#This Row],[Costes]]</f>
        <v>39.743999999999971</v>
      </c>
      <c r="N3694" s="14" t="str">
        <f>_xlfn.XLOOKUP(Ventas[[#This Row],[Ship Country]],[1]!Countries[Ship Country],[1]!Countries[Area],"No registrado")</f>
        <v>Nord Europe</v>
      </c>
      <c r="O3694" s="14" t="str">
        <f>_xlfn.XLOOKUP(Ventas[[#This Row],[Ship Country]],[1]!Countries[Ship Country],[1]!Countries[Continent],"No existe")</f>
        <v>Europe</v>
      </c>
      <c r="P3694" s="15" t="str">
        <f>_xlfn.XLOOKUP(Ventas[[#This Row],[Category]],[2]!ProdManager[Category],[2]!ProdManager[Prod_Manager])</f>
        <v>John Matter</v>
      </c>
      <c r="Q3694" s="15">
        <f>YEAR(Ventas[[#This Row],[Order Date]])</f>
        <v>2016</v>
      </c>
      <c r="R3694" s="15" t="str">
        <f>TEXT(Ventas[[#This Row],[Order Date]],"MMM")</f>
        <v>may</v>
      </c>
    </row>
    <row r="3695" spans="1:18" x14ac:dyDescent="0.25">
      <c r="A3695" s="6">
        <v>10302</v>
      </c>
      <c r="B3695" s="6" t="s">
        <v>91</v>
      </c>
      <c r="C3695" s="6" t="s">
        <v>46</v>
      </c>
      <c r="D3695" s="6">
        <v>31.2</v>
      </c>
      <c r="E3695" s="6">
        <v>25.272000000000002</v>
      </c>
      <c r="F3695" s="6">
        <v>40</v>
      </c>
      <c r="G3695" s="6" t="s">
        <v>36</v>
      </c>
      <c r="H3695" s="6" t="s">
        <v>37</v>
      </c>
      <c r="I3695" s="6" t="s">
        <v>38</v>
      </c>
      <c r="J3695" s="5">
        <v>42662</v>
      </c>
      <c r="K3695" s="12">
        <f>Ventas[[#This Row],[Unit Price]]*Ventas[[#This Row],[Quantity]]</f>
        <v>1248</v>
      </c>
      <c r="L3695" s="12">
        <f>Ventas[[#This Row],[Unit Cost]]*Ventas[[#This Row],[Quantity]]</f>
        <v>1010.8800000000001</v>
      </c>
      <c r="M3695" s="14">
        <f>Ventas[[#This Row],[Ingresos]]-Ventas[[#This Row],[Costes]]</f>
        <v>237.11999999999989</v>
      </c>
      <c r="N3695" s="14" t="str">
        <f>_xlfn.XLOOKUP(Ventas[[#This Row],[Ship Country]],[1]!Countries[Ship Country],[1]!Countries[Area],"No registrado")</f>
        <v>Nord Europe</v>
      </c>
      <c r="O3695" s="14" t="str">
        <f>_xlfn.XLOOKUP(Ventas[[#This Row],[Ship Country]],[1]!Countries[Ship Country],[1]!Countries[Continent],"No existe")</f>
        <v>Europe</v>
      </c>
      <c r="P3695" s="15" t="str">
        <f>_xlfn.XLOOKUP(Ventas[[#This Row],[Category]],[2]!ProdManager[Category],[2]!ProdManager[Prod_Manager])</f>
        <v>John Matter</v>
      </c>
      <c r="Q3695" s="15">
        <f>YEAR(Ventas[[#This Row],[Order Date]])</f>
        <v>2016</v>
      </c>
      <c r="R3695" s="15" t="str">
        <f>TEXT(Ventas[[#This Row],[Order Date]],"MMM")</f>
        <v>oct</v>
      </c>
    </row>
    <row r="3696" spans="1:18" x14ac:dyDescent="0.25">
      <c r="A3696" s="4">
        <v>10302</v>
      </c>
      <c r="B3696" s="4" t="s">
        <v>121</v>
      </c>
      <c r="C3696" s="4" t="s">
        <v>18</v>
      </c>
      <c r="D3696" s="4">
        <v>36.4</v>
      </c>
      <c r="E3696" s="4">
        <v>29.12</v>
      </c>
      <c r="F3696" s="4">
        <v>28</v>
      </c>
      <c r="G3696" s="4" t="s">
        <v>36</v>
      </c>
      <c r="H3696" s="4" t="s">
        <v>37</v>
      </c>
      <c r="I3696" s="4" t="s">
        <v>38</v>
      </c>
      <c r="J3696" s="5">
        <v>42714</v>
      </c>
      <c r="K3696" s="12">
        <f>Ventas[[#This Row],[Unit Price]]*Ventas[[#This Row],[Quantity]]</f>
        <v>1019.1999999999999</v>
      </c>
      <c r="L3696" s="12">
        <f>Ventas[[#This Row],[Unit Cost]]*Ventas[[#This Row],[Quantity]]</f>
        <v>815.36</v>
      </c>
      <c r="M3696" s="14">
        <f>Ventas[[#This Row],[Ingresos]]-Ventas[[#This Row],[Costes]]</f>
        <v>203.83999999999992</v>
      </c>
      <c r="N3696" s="14" t="str">
        <f>_xlfn.XLOOKUP(Ventas[[#This Row],[Ship Country]],[1]!Countries[Ship Country],[1]!Countries[Area],"No registrado")</f>
        <v>Nord Europe</v>
      </c>
      <c r="O3696" s="14" t="str">
        <f>_xlfn.XLOOKUP(Ventas[[#This Row],[Ship Country]],[1]!Countries[Ship Country],[1]!Countries[Continent],"No existe")</f>
        <v>Europe</v>
      </c>
      <c r="P3696" s="15" t="str">
        <f>_xlfn.XLOOKUP(Ventas[[#This Row],[Category]],[2]!ProdManager[Category],[2]!ProdManager[Prod_Manager])</f>
        <v>Marc Caine</v>
      </c>
      <c r="Q3696" s="15">
        <f>YEAR(Ventas[[#This Row],[Order Date]])</f>
        <v>2016</v>
      </c>
      <c r="R3696" s="15" t="str">
        <f>TEXT(Ventas[[#This Row],[Order Date]],"MMM")</f>
        <v>dic</v>
      </c>
    </row>
    <row r="3697" spans="1:18" x14ac:dyDescent="0.25">
      <c r="A3697" s="6">
        <v>10303</v>
      </c>
      <c r="B3697" s="6" t="s">
        <v>98</v>
      </c>
      <c r="C3697" s="6" t="s">
        <v>29</v>
      </c>
      <c r="D3697" s="6">
        <v>14.7</v>
      </c>
      <c r="E3697" s="6">
        <v>10.878</v>
      </c>
      <c r="F3697" s="6">
        <v>40</v>
      </c>
      <c r="G3697" s="6" t="s">
        <v>162</v>
      </c>
      <c r="H3697" s="6" t="s">
        <v>163</v>
      </c>
      <c r="I3697" s="6" t="s">
        <v>133</v>
      </c>
      <c r="J3697" s="5">
        <v>42483</v>
      </c>
      <c r="K3697" s="12">
        <f>Ventas[[#This Row],[Unit Price]]*Ventas[[#This Row],[Quantity]]</f>
        <v>588</v>
      </c>
      <c r="L3697" s="12">
        <f>Ventas[[#This Row],[Unit Cost]]*Ventas[[#This Row],[Quantity]]</f>
        <v>435.12</v>
      </c>
      <c r="M3697" s="14">
        <f>Ventas[[#This Row],[Ingresos]]-Ventas[[#This Row],[Costes]]</f>
        <v>152.88</v>
      </c>
      <c r="N3697" s="14" t="str">
        <f>_xlfn.XLOOKUP(Ventas[[#This Row],[Ship Country]],[1]!Countries[Ship Country],[1]!Countries[Area],"No registrado")</f>
        <v>Sud Europe</v>
      </c>
      <c r="O3697" s="14" t="str">
        <f>_xlfn.XLOOKUP(Ventas[[#This Row],[Ship Country]],[1]!Countries[Ship Country],[1]!Countries[Continent],"No existe")</f>
        <v>Europe</v>
      </c>
      <c r="P3697" s="15" t="str">
        <f>_xlfn.XLOOKUP(Ventas[[#This Row],[Category]],[2]!ProdManager[Category],[2]!ProdManager[Prod_Manager])</f>
        <v>Peter Stone</v>
      </c>
      <c r="Q3697" s="15">
        <f>YEAR(Ventas[[#This Row],[Order Date]])</f>
        <v>2016</v>
      </c>
      <c r="R3697" s="15" t="str">
        <f>TEXT(Ventas[[#This Row],[Order Date]],"MMM")</f>
        <v>abr</v>
      </c>
    </row>
    <row r="3698" spans="1:18" x14ac:dyDescent="0.25">
      <c r="A3698" s="4">
        <v>10303</v>
      </c>
      <c r="B3698" s="4" t="s">
        <v>23</v>
      </c>
      <c r="C3698" s="4" t="s">
        <v>24</v>
      </c>
      <c r="D3698" s="4">
        <v>16.8</v>
      </c>
      <c r="E3698" s="4">
        <v>13.608000000000002</v>
      </c>
      <c r="F3698" s="4">
        <v>30</v>
      </c>
      <c r="G3698" s="4" t="s">
        <v>162</v>
      </c>
      <c r="H3698" s="4" t="s">
        <v>163</v>
      </c>
      <c r="I3698" s="4" t="s">
        <v>133</v>
      </c>
      <c r="J3698" s="5">
        <v>42376</v>
      </c>
      <c r="K3698" s="12">
        <f>Ventas[[#This Row],[Unit Price]]*Ventas[[#This Row],[Quantity]]</f>
        <v>504</v>
      </c>
      <c r="L3698" s="12">
        <f>Ventas[[#This Row],[Unit Cost]]*Ventas[[#This Row],[Quantity]]</f>
        <v>408.24000000000007</v>
      </c>
      <c r="M3698" s="14">
        <f>Ventas[[#This Row],[Ingresos]]-Ventas[[#This Row],[Costes]]</f>
        <v>95.759999999999934</v>
      </c>
      <c r="N3698" s="14" t="str">
        <f>_xlfn.XLOOKUP(Ventas[[#This Row],[Ship Country]],[1]!Countries[Ship Country],[1]!Countries[Area],"No registrado")</f>
        <v>Sud Europe</v>
      </c>
      <c r="O3698" s="14" t="str">
        <f>_xlfn.XLOOKUP(Ventas[[#This Row],[Ship Country]],[1]!Countries[Ship Country],[1]!Countries[Continent],"No existe")</f>
        <v>Europe</v>
      </c>
      <c r="P3698" s="15" t="str">
        <f>_xlfn.XLOOKUP(Ventas[[#This Row],[Category]],[2]!ProdManager[Category],[2]!ProdManager[Prod_Manager])</f>
        <v>Lydia Sinn</v>
      </c>
      <c r="Q3698" s="15">
        <f>YEAR(Ventas[[#This Row],[Order Date]])</f>
        <v>2016</v>
      </c>
      <c r="R3698" s="15" t="str">
        <f>TEXT(Ventas[[#This Row],[Order Date]],"MMM")</f>
        <v>ene</v>
      </c>
    </row>
    <row r="3699" spans="1:18" x14ac:dyDescent="0.25">
      <c r="A3699" s="6">
        <v>10303</v>
      </c>
      <c r="B3699" s="6" t="s">
        <v>142</v>
      </c>
      <c r="C3699" s="6" t="s">
        <v>35</v>
      </c>
      <c r="D3699" s="6">
        <v>10</v>
      </c>
      <c r="E3699" s="6">
        <v>6.6</v>
      </c>
      <c r="F3699" s="6">
        <v>15</v>
      </c>
      <c r="G3699" s="6" t="s">
        <v>162</v>
      </c>
      <c r="H3699" s="6" t="s">
        <v>163</v>
      </c>
      <c r="I3699" s="6" t="s">
        <v>133</v>
      </c>
      <c r="J3699" s="5">
        <v>42476</v>
      </c>
      <c r="K3699" s="12">
        <f>Ventas[[#This Row],[Unit Price]]*Ventas[[#This Row],[Quantity]]</f>
        <v>150</v>
      </c>
      <c r="L3699" s="12">
        <f>Ventas[[#This Row],[Unit Cost]]*Ventas[[#This Row],[Quantity]]</f>
        <v>99</v>
      </c>
      <c r="M3699" s="14">
        <f>Ventas[[#This Row],[Ingresos]]-Ventas[[#This Row],[Costes]]</f>
        <v>51</v>
      </c>
      <c r="N3699" s="14" t="str">
        <f>_xlfn.XLOOKUP(Ventas[[#This Row],[Ship Country]],[1]!Countries[Ship Country],[1]!Countries[Area],"No registrado")</f>
        <v>Sud Europe</v>
      </c>
      <c r="O3699" s="14" t="str">
        <f>_xlfn.XLOOKUP(Ventas[[#This Row],[Ship Country]],[1]!Countries[Ship Country],[1]!Countries[Continent],"No existe")</f>
        <v>Europe</v>
      </c>
      <c r="P3699" s="15" t="str">
        <f>_xlfn.XLOOKUP(Ventas[[#This Row],[Category]],[2]!ProdManager[Category],[2]!ProdManager[Prod_Manager])</f>
        <v>Lydia Sinn</v>
      </c>
      <c r="Q3699" s="15">
        <f>YEAR(Ventas[[#This Row],[Order Date]])</f>
        <v>2016</v>
      </c>
      <c r="R3699" s="15" t="str">
        <f>TEXT(Ventas[[#This Row],[Order Date]],"MMM")</f>
        <v>abr</v>
      </c>
    </row>
    <row r="3700" spans="1:18" x14ac:dyDescent="0.25">
      <c r="A3700" s="4">
        <v>10304</v>
      </c>
      <c r="B3700" s="4" t="s">
        <v>113</v>
      </c>
      <c r="C3700" s="4" t="s">
        <v>15</v>
      </c>
      <c r="D3700" s="4">
        <v>17.2</v>
      </c>
      <c r="E3700" s="4">
        <v>13.76</v>
      </c>
      <c r="F3700" s="4">
        <v>2</v>
      </c>
      <c r="G3700" s="4" t="s">
        <v>117</v>
      </c>
      <c r="H3700" s="4" t="s">
        <v>73</v>
      </c>
      <c r="I3700" s="4" t="s">
        <v>74</v>
      </c>
      <c r="J3700" s="5">
        <v>42650</v>
      </c>
      <c r="K3700" s="12">
        <f>Ventas[[#This Row],[Unit Price]]*Ventas[[#This Row],[Quantity]]</f>
        <v>34.4</v>
      </c>
      <c r="L3700" s="12">
        <f>Ventas[[#This Row],[Unit Cost]]*Ventas[[#This Row],[Quantity]]</f>
        <v>27.52</v>
      </c>
      <c r="M3700" s="14">
        <f>Ventas[[#This Row],[Ingresos]]-Ventas[[#This Row],[Costes]]</f>
        <v>6.879999999999999</v>
      </c>
      <c r="N3700" s="14" t="str">
        <f>_xlfn.XLOOKUP(Ventas[[#This Row],[Ship Country]],[1]!Countries[Ship Country],[1]!Countries[Area],"No registrado")</f>
        <v>Sud America</v>
      </c>
      <c r="O3700" s="14" t="str">
        <f>_xlfn.XLOOKUP(Ventas[[#This Row],[Ship Country]],[1]!Countries[Ship Country],[1]!Countries[Continent],"No existe")</f>
        <v>America</v>
      </c>
      <c r="P3700" s="15" t="str">
        <f>_xlfn.XLOOKUP(Ventas[[#This Row],[Category]],[2]!ProdManager[Category],[2]!ProdManager[Prod_Manager])</f>
        <v>Peter Stone</v>
      </c>
      <c r="Q3700" s="15">
        <f>YEAR(Ventas[[#This Row],[Order Date]])</f>
        <v>2016</v>
      </c>
      <c r="R3700" s="15" t="str">
        <f>TEXT(Ventas[[#This Row],[Order Date]],"MMM")</f>
        <v>oct</v>
      </c>
    </row>
    <row r="3701" spans="1:18" x14ac:dyDescent="0.25">
      <c r="A3701" s="6">
        <v>10304</v>
      </c>
      <c r="B3701" s="6" t="s">
        <v>52</v>
      </c>
      <c r="C3701" s="6" t="s">
        <v>15</v>
      </c>
      <c r="D3701" s="6">
        <v>44</v>
      </c>
      <c r="E3701" s="6">
        <v>36.080000000000005</v>
      </c>
      <c r="F3701" s="6">
        <v>10</v>
      </c>
      <c r="G3701" s="6" t="s">
        <v>117</v>
      </c>
      <c r="H3701" s="6" t="s">
        <v>73</v>
      </c>
      <c r="I3701" s="6" t="s">
        <v>74</v>
      </c>
      <c r="J3701" s="5">
        <v>42631</v>
      </c>
      <c r="K3701" s="12">
        <f>Ventas[[#This Row],[Unit Price]]*Ventas[[#This Row],[Quantity]]</f>
        <v>440</v>
      </c>
      <c r="L3701" s="12">
        <f>Ventas[[#This Row],[Unit Cost]]*Ventas[[#This Row],[Quantity]]</f>
        <v>360.80000000000007</v>
      </c>
      <c r="M3701" s="14">
        <f>Ventas[[#This Row],[Ingresos]]-Ventas[[#This Row],[Costes]]</f>
        <v>79.199999999999932</v>
      </c>
      <c r="N3701" s="14" t="str">
        <f>_xlfn.XLOOKUP(Ventas[[#This Row],[Ship Country]],[1]!Countries[Ship Country],[1]!Countries[Area],"No registrado")</f>
        <v>Sud America</v>
      </c>
      <c r="O3701" s="14" t="str">
        <f>_xlfn.XLOOKUP(Ventas[[#This Row],[Ship Country]],[1]!Countries[Ship Country],[1]!Countries[Continent],"No existe")</f>
        <v>America</v>
      </c>
      <c r="P3701" s="15" t="str">
        <f>_xlfn.XLOOKUP(Ventas[[#This Row],[Category]],[2]!ProdManager[Category],[2]!ProdManager[Prod_Manager])</f>
        <v>Peter Stone</v>
      </c>
      <c r="Q3701" s="15">
        <f>YEAR(Ventas[[#This Row],[Order Date]])</f>
        <v>2016</v>
      </c>
      <c r="R3701" s="15" t="str">
        <f>TEXT(Ventas[[#This Row],[Order Date]],"MMM")</f>
        <v>sep</v>
      </c>
    </row>
    <row r="3702" spans="1:18" x14ac:dyDescent="0.25">
      <c r="A3702" s="4">
        <v>10304</v>
      </c>
      <c r="B3702" s="4" t="s">
        <v>41</v>
      </c>
      <c r="C3702" s="4" t="s">
        <v>35</v>
      </c>
      <c r="D3702" s="4">
        <v>16</v>
      </c>
      <c r="E3702" s="4">
        <v>10.719999999999999</v>
      </c>
      <c r="F3702" s="4">
        <v>30</v>
      </c>
      <c r="G3702" s="4" t="s">
        <v>117</v>
      </c>
      <c r="H3702" s="4" t="s">
        <v>73</v>
      </c>
      <c r="I3702" s="4" t="s">
        <v>74</v>
      </c>
      <c r="J3702" s="5">
        <v>42631</v>
      </c>
      <c r="K3702" s="12">
        <f>Ventas[[#This Row],[Unit Price]]*Ventas[[#This Row],[Quantity]]</f>
        <v>480</v>
      </c>
      <c r="L3702" s="12">
        <f>Ventas[[#This Row],[Unit Cost]]*Ventas[[#This Row],[Quantity]]</f>
        <v>321.59999999999997</v>
      </c>
      <c r="M3702" s="14">
        <f>Ventas[[#This Row],[Ingresos]]-Ventas[[#This Row],[Costes]]</f>
        <v>158.40000000000003</v>
      </c>
      <c r="N3702" s="14" t="str">
        <f>_xlfn.XLOOKUP(Ventas[[#This Row],[Ship Country]],[1]!Countries[Ship Country],[1]!Countries[Area],"No registrado")</f>
        <v>Sud America</v>
      </c>
      <c r="O3702" s="14" t="str">
        <f>_xlfn.XLOOKUP(Ventas[[#This Row],[Ship Country]],[1]!Countries[Ship Country],[1]!Countries[Continent],"No existe")</f>
        <v>America</v>
      </c>
      <c r="P3702" s="15" t="str">
        <f>_xlfn.XLOOKUP(Ventas[[#This Row],[Category]],[2]!ProdManager[Category],[2]!ProdManager[Prod_Manager])</f>
        <v>Lydia Sinn</v>
      </c>
      <c r="Q3702" s="15">
        <f>YEAR(Ventas[[#This Row],[Order Date]])</f>
        <v>2016</v>
      </c>
      <c r="R3702" s="15" t="str">
        <f>TEXT(Ventas[[#This Row],[Order Date]],"MMM")</f>
        <v>sep</v>
      </c>
    </row>
    <row r="3703" spans="1:18" x14ac:dyDescent="0.25">
      <c r="A3703" s="6">
        <v>10305</v>
      </c>
      <c r="B3703" s="6" t="s">
        <v>102</v>
      </c>
      <c r="C3703" s="6" t="s">
        <v>46</v>
      </c>
      <c r="D3703" s="6">
        <v>99</v>
      </c>
      <c r="E3703" s="6">
        <v>81.180000000000007</v>
      </c>
      <c r="F3703" s="6">
        <v>25</v>
      </c>
      <c r="G3703" s="6" t="s">
        <v>164</v>
      </c>
      <c r="H3703" s="6" t="s">
        <v>165</v>
      </c>
      <c r="I3703" s="6" t="s">
        <v>84</v>
      </c>
      <c r="J3703" s="5">
        <v>42487</v>
      </c>
      <c r="K3703" s="12">
        <f>Ventas[[#This Row],[Unit Price]]*Ventas[[#This Row],[Quantity]]</f>
        <v>2475</v>
      </c>
      <c r="L3703" s="12">
        <f>Ventas[[#This Row],[Unit Cost]]*Ventas[[#This Row],[Quantity]]</f>
        <v>2029.5000000000002</v>
      </c>
      <c r="M3703" s="14">
        <f>Ventas[[#This Row],[Ingresos]]-Ventas[[#This Row],[Costes]]</f>
        <v>445.49999999999977</v>
      </c>
      <c r="N3703" s="14" t="str">
        <f>_xlfn.XLOOKUP(Ventas[[#This Row],[Ship Country]],[1]!Countries[Ship Country],[1]!Countries[Area],"No registrado")</f>
        <v>Nord America</v>
      </c>
      <c r="O3703" s="14" t="str">
        <f>_xlfn.XLOOKUP(Ventas[[#This Row],[Ship Country]],[1]!Countries[Ship Country],[1]!Countries[Continent],"No existe")</f>
        <v>America</v>
      </c>
      <c r="P3703" s="15" t="str">
        <f>_xlfn.XLOOKUP(Ventas[[#This Row],[Category]],[2]!ProdManager[Category],[2]!ProdManager[Prod_Manager])</f>
        <v>John Matter</v>
      </c>
      <c r="Q3703" s="15">
        <f>YEAR(Ventas[[#This Row],[Order Date]])</f>
        <v>2016</v>
      </c>
      <c r="R3703" s="15" t="str">
        <f>TEXT(Ventas[[#This Row],[Order Date]],"MMM")</f>
        <v>abr</v>
      </c>
    </row>
    <row r="3704" spans="1:18" x14ac:dyDescent="0.25">
      <c r="A3704" s="4">
        <v>10305</v>
      </c>
      <c r="B3704" s="4" t="s">
        <v>42</v>
      </c>
      <c r="C3704" s="4" t="s">
        <v>43</v>
      </c>
      <c r="D3704" s="4">
        <v>14.4</v>
      </c>
      <c r="E3704" s="4">
        <v>13.248000000000001</v>
      </c>
      <c r="F3704" s="4">
        <v>30</v>
      </c>
      <c r="G3704" s="4" t="s">
        <v>164</v>
      </c>
      <c r="H3704" s="4" t="s">
        <v>165</v>
      </c>
      <c r="I3704" s="4" t="s">
        <v>84</v>
      </c>
      <c r="J3704" s="5">
        <v>42430</v>
      </c>
      <c r="K3704" s="12">
        <f>Ventas[[#This Row],[Unit Price]]*Ventas[[#This Row],[Quantity]]</f>
        <v>432</v>
      </c>
      <c r="L3704" s="12">
        <f>Ventas[[#This Row],[Unit Cost]]*Ventas[[#This Row],[Quantity]]</f>
        <v>397.44000000000005</v>
      </c>
      <c r="M3704" s="14">
        <f>Ventas[[#This Row],[Ingresos]]-Ventas[[#This Row],[Costes]]</f>
        <v>34.559999999999945</v>
      </c>
      <c r="N3704" s="14" t="str">
        <f>_xlfn.XLOOKUP(Ventas[[#This Row],[Ship Country]],[1]!Countries[Ship Country],[1]!Countries[Area],"No registrado")</f>
        <v>Nord America</v>
      </c>
      <c r="O3704" s="14" t="str">
        <f>_xlfn.XLOOKUP(Ventas[[#This Row],[Ship Country]],[1]!Countries[Ship Country],[1]!Countries[Continent],"No existe")</f>
        <v>America</v>
      </c>
      <c r="P3704" s="15" t="str">
        <f>_xlfn.XLOOKUP(Ventas[[#This Row],[Category]],[2]!ProdManager[Category],[2]!ProdManager[Prod_Manager])</f>
        <v>John Matter</v>
      </c>
      <c r="Q3704" s="15">
        <f>YEAR(Ventas[[#This Row],[Order Date]])</f>
        <v>2016</v>
      </c>
      <c r="R3704" s="15" t="str">
        <f>TEXT(Ventas[[#This Row],[Order Date]],"MMM")</f>
        <v>mar</v>
      </c>
    </row>
    <row r="3705" spans="1:18" x14ac:dyDescent="0.25">
      <c r="A3705" s="6">
        <v>10305</v>
      </c>
      <c r="B3705" s="6" t="s">
        <v>154</v>
      </c>
      <c r="C3705" s="6" t="s">
        <v>29</v>
      </c>
      <c r="D3705" s="6">
        <v>50</v>
      </c>
      <c r="E3705" s="6">
        <v>37</v>
      </c>
      <c r="F3705" s="6">
        <v>25</v>
      </c>
      <c r="G3705" s="6" t="s">
        <v>164</v>
      </c>
      <c r="H3705" s="6" t="s">
        <v>165</v>
      </c>
      <c r="I3705" s="6" t="s">
        <v>84</v>
      </c>
      <c r="J3705" s="5">
        <v>42534</v>
      </c>
      <c r="K3705" s="12">
        <f>Ventas[[#This Row],[Unit Price]]*Ventas[[#This Row],[Quantity]]</f>
        <v>1250</v>
      </c>
      <c r="L3705" s="12">
        <f>Ventas[[#This Row],[Unit Cost]]*Ventas[[#This Row],[Quantity]]</f>
        <v>925</v>
      </c>
      <c r="M3705" s="14">
        <f>Ventas[[#This Row],[Ingresos]]-Ventas[[#This Row],[Costes]]</f>
        <v>325</v>
      </c>
      <c r="N3705" s="14" t="str">
        <f>_xlfn.XLOOKUP(Ventas[[#This Row],[Ship Country]],[1]!Countries[Ship Country],[1]!Countries[Area],"No registrado")</f>
        <v>Nord America</v>
      </c>
      <c r="O3705" s="14" t="str">
        <f>_xlfn.XLOOKUP(Ventas[[#This Row],[Ship Country]],[1]!Countries[Ship Country],[1]!Countries[Continent],"No existe")</f>
        <v>America</v>
      </c>
      <c r="P3705" s="15" t="str">
        <f>_xlfn.XLOOKUP(Ventas[[#This Row],[Category]],[2]!ProdManager[Category],[2]!ProdManager[Prod_Manager])</f>
        <v>Peter Stone</v>
      </c>
      <c r="Q3705" s="15">
        <f>YEAR(Ventas[[#This Row],[Order Date]])</f>
        <v>2016</v>
      </c>
      <c r="R3705" s="15" t="str">
        <f>TEXT(Ventas[[#This Row],[Order Date]],"MMM")</f>
        <v>jun</v>
      </c>
    </row>
    <row r="3706" spans="1:18" x14ac:dyDescent="0.25">
      <c r="A3706" s="4">
        <v>10306</v>
      </c>
      <c r="B3706" s="4" t="s">
        <v>87</v>
      </c>
      <c r="C3706" s="4" t="s">
        <v>29</v>
      </c>
      <c r="D3706" s="4">
        <v>20.7</v>
      </c>
      <c r="E3706" s="4">
        <v>16.146000000000001</v>
      </c>
      <c r="F3706" s="4">
        <v>10</v>
      </c>
      <c r="G3706" s="4" t="s">
        <v>131</v>
      </c>
      <c r="H3706" s="4" t="s">
        <v>132</v>
      </c>
      <c r="I3706" s="4" t="s">
        <v>133</v>
      </c>
      <c r="J3706" s="5">
        <v>42559</v>
      </c>
      <c r="K3706" s="12">
        <f>Ventas[[#This Row],[Unit Price]]*Ventas[[#This Row],[Quantity]]</f>
        <v>207</v>
      </c>
      <c r="L3706" s="12">
        <f>Ventas[[#This Row],[Unit Cost]]*Ventas[[#This Row],[Quantity]]</f>
        <v>161.46</v>
      </c>
      <c r="M3706" s="14">
        <f>Ventas[[#This Row],[Ingresos]]-Ventas[[#This Row],[Costes]]</f>
        <v>45.539999999999992</v>
      </c>
      <c r="N3706" s="14" t="str">
        <f>_xlfn.XLOOKUP(Ventas[[#This Row],[Ship Country]],[1]!Countries[Ship Country],[1]!Countries[Area],"No registrado")</f>
        <v>Sud Europe</v>
      </c>
      <c r="O3706" s="14" t="str">
        <f>_xlfn.XLOOKUP(Ventas[[#This Row],[Ship Country]],[1]!Countries[Ship Country],[1]!Countries[Continent],"No existe")</f>
        <v>Europe</v>
      </c>
      <c r="P3706" s="15" t="str">
        <f>_xlfn.XLOOKUP(Ventas[[#This Row],[Category]],[2]!ProdManager[Category],[2]!ProdManager[Prod_Manager])</f>
        <v>Peter Stone</v>
      </c>
      <c r="Q3706" s="15">
        <f>YEAR(Ventas[[#This Row],[Order Date]])</f>
        <v>2016</v>
      </c>
      <c r="R3706" s="15" t="str">
        <f>TEXT(Ventas[[#This Row],[Order Date]],"MMM")</f>
        <v>jul</v>
      </c>
    </row>
    <row r="3707" spans="1:18" x14ac:dyDescent="0.25">
      <c r="A3707" s="6">
        <v>10306</v>
      </c>
      <c r="B3707" s="6" t="s">
        <v>58</v>
      </c>
      <c r="C3707" s="6" t="s">
        <v>46</v>
      </c>
      <c r="D3707" s="6">
        <v>26.2</v>
      </c>
      <c r="E3707" s="6">
        <v>19.911999999999999</v>
      </c>
      <c r="F3707" s="6">
        <v>10</v>
      </c>
      <c r="G3707" s="6" t="s">
        <v>131</v>
      </c>
      <c r="H3707" s="6" t="s">
        <v>132</v>
      </c>
      <c r="I3707" s="6" t="s">
        <v>133</v>
      </c>
      <c r="J3707" s="5">
        <v>42411</v>
      </c>
      <c r="K3707" s="12">
        <f>Ventas[[#This Row],[Unit Price]]*Ventas[[#This Row],[Quantity]]</f>
        <v>262</v>
      </c>
      <c r="L3707" s="12">
        <f>Ventas[[#This Row],[Unit Cost]]*Ventas[[#This Row],[Quantity]]</f>
        <v>199.12</v>
      </c>
      <c r="M3707" s="14">
        <f>Ventas[[#This Row],[Ingresos]]-Ventas[[#This Row],[Costes]]</f>
        <v>62.879999999999995</v>
      </c>
      <c r="N3707" s="14" t="str">
        <f>_xlfn.XLOOKUP(Ventas[[#This Row],[Ship Country]],[1]!Countries[Ship Country],[1]!Countries[Area],"No registrado")</f>
        <v>Sud Europe</v>
      </c>
      <c r="O3707" s="14" t="str">
        <f>_xlfn.XLOOKUP(Ventas[[#This Row],[Ship Country]],[1]!Countries[Ship Country],[1]!Countries[Continent],"No existe")</f>
        <v>Europe</v>
      </c>
      <c r="P3707" s="15" t="str">
        <f>_xlfn.XLOOKUP(Ventas[[#This Row],[Category]],[2]!ProdManager[Category],[2]!ProdManager[Prod_Manager])</f>
        <v>John Matter</v>
      </c>
      <c r="Q3707" s="15">
        <f>YEAR(Ventas[[#This Row],[Order Date]])</f>
        <v>2016</v>
      </c>
      <c r="R3707" s="15" t="str">
        <f>TEXT(Ventas[[#This Row],[Order Date]],"MMM")</f>
        <v>feb</v>
      </c>
    </row>
    <row r="3708" spans="1:18" x14ac:dyDescent="0.25">
      <c r="A3708" s="4">
        <v>10306</v>
      </c>
      <c r="B3708" s="4" t="s">
        <v>145</v>
      </c>
      <c r="C3708" s="4" t="s">
        <v>46</v>
      </c>
      <c r="D3708" s="4">
        <v>5.9</v>
      </c>
      <c r="E3708" s="4">
        <v>4.6020000000000003</v>
      </c>
      <c r="F3708" s="4">
        <v>5</v>
      </c>
      <c r="G3708" s="4" t="s">
        <v>131</v>
      </c>
      <c r="H3708" s="4" t="s">
        <v>132</v>
      </c>
      <c r="I3708" s="4" t="s">
        <v>133</v>
      </c>
      <c r="J3708" s="5">
        <v>42571</v>
      </c>
      <c r="K3708" s="12">
        <f>Ventas[[#This Row],[Unit Price]]*Ventas[[#This Row],[Quantity]]</f>
        <v>29.5</v>
      </c>
      <c r="L3708" s="12">
        <f>Ventas[[#This Row],[Unit Cost]]*Ventas[[#This Row],[Quantity]]</f>
        <v>23.01</v>
      </c>
      <c r="M3708" s="14">
        <f>Ventas[[#This Row],[Ingresos]]-Ventas[[#This Row],[Costes]]</f>
        <v>6.4899999999999984</v>
      </c>
      <c r="N3708" s="14" t="str">
        <f>_xlfn.XLOOKUP(Ventas[[#This Row],[Ship Country]],[1]!Countries[Ship Country],[1]!Countries[Area],"No registrado")</f>
        <v>Sud Europe</v>
      </c>
      <c r="O3708" s="14" t="str">
        <f>_xlfn.XLOOKUP(Ventas[[#This Row],[Ship Country]],[1]!Countries[Ship Country],[1]!Countries[Continent],"No existe")</f>
        <v>Europe</v>
      </c>
      <c r="P3708" s="15" t="str">
        <f>_xlfn.XLOOKUP(Ventas[[#This Row],[Category]],[2]!ProdManager[Category],[2]!ProdManager[Prod_Manager])</f>
        <v>John Matter</v>
      </c>
      <c r="Q3708" s="15">
        <f>YEAR(Ventas[[#This Row],[Order Date]])</f>
        <v>2016</v>
      </c>
      <c r="R3708" s="15" t="str">
        <f>TEXT(Ventas[[#This Row],[Order Date]],"MMM")</f>
        <v>jul</v>
      </c>
    </row>
    <row r="3709" spans="1:18" x14ac:dyDescent="0.25">
      <c r="A3709" s="6">
        <v>10307</v>
      </c>
      <c r="B3709" s="6" t="s">
        <v>78</v>
      </c>
      <c r="C3709" s="6" t="s">
        <v>35</v>
      </c>
      <c r="D3709" s="6">
        <v>39.4</v>
      </c>
      <c r="E3709" s="6">
        <v>26.791999999999998</v>
      </c>
      <c r="F3709" s="6">
        <v>10</v>
      </c>
      <c r="G3709" s="6" t="s">
        <v>166</v>
      </c>
      <c r="H3709" s="6" t="s">
        <v>167</v>
      </c>
      <c r="I3709" s="6" t="s">
        <v>84</v>
      </c>
      <c r="J3709" s="5">
        <v>42372</v>
      </c>
      <c r="K3709" s="12">
        <f>Ventas[[#This Row],[Unit Price]]*Ventas[[#This Row],[Quantity]]</f>
        <v>394</v>
      </c>
      <c r="L3709" s="12">
        <f>Ventas[[#This Row],[Unit Cost]]*Ventas[[#This Row],[Quantity]]</f>
        <v>267.91999999999996</v>
      </c>
      <c r="M3709" s="14">
        <f>Ventas[[#This Row],[Ingresos]]-Ventas[[#This Row],[Costes]]</f>
        <v>126.08000000000004</v>
      </c>
      <c r="N3709" s="14" t="str">
        <f>_xlfn.XLOOKUP(Ventas[[#This Row],[Ship Country]],[1]!Countries[Ship Country],[1]!Countries[Area],"No registrado")</f>
        <v>Nord America</v>
      </c>
      <c r="O3709" s="14" t="str">
        <f>_xlfn.XLOOKUP(Ventas[[#This Row],[Ship Country]],[1]!Countries[Ship Country],[1]!Countries[Continent],"No existe")</f>
        <v>America</v>
      </c>
      <c r="P3709" s="15" t="str">
        <f>_xlfn.XLOOKUP(Ventas[[#This Row],[Category]],[2]!ProdManager[Category],[2]!ProdManager[Prod_Manager])</f>
        <v>Lydia Sinn</v>
      </c>
      <c r="Q3709" s="15">
        <f>YEAR(Ventas[[#This Row],[Order Date]])</f>
        <v>2016</v>
      </c>
      <c r="R3709" s="15" t="str">
        <f>TEXT(Ventas[[#This Row],[Order Date]],"MMM")</f>
        <v>ene</v>
      </c>
    </row>
    <row r="3710" spans="1:18" x14ac:dyDescent="0.25">
      <c r="A3710" s="4">
        <v>10307</v>
      </c>
      <c r="B3710" s="4" t="s">
        <v>142</v>
      </c>
      <c r="C3710" s="4" t="s">
        <v>35</v>
      </c>
      <c r="D3710" s="4">
        <v>10</v>
      </c>
      <c r="E3710" s="4">
        <v>6.8999999999999995</v>
      </c>
      <c r="F3710" s="4">
        <v>3</v>
      </c>
      <c r="G3710" s="4" t="s">
        <v>166</v>
      </c>
      <c r="H3710" s="4" t="s">
        <v>167</v>
      </c>
      <c r="I3710" s="4" t="s">
        <v>84</v>
      </c>
      <c r="J3710" s="5">
        <v>42468</v>
      </c>
      <c r="K3710" s="12">
        <f>Ventas[[#This Row],[Unit Price]]*Ventas[[#This Row],[Quantity]]</f>
        <v>30</v>
      </c>
      <c r="L3710" s="12">
        <f>Ventas[[#This Row],[Unit Cost]]*Ventas[[#This Row],[Quantity]]</f>
        <v>20.7</v>
      </c>
      <c r="M3710" s="14">
        <f>Ventas[[#This Row],[Ingresos]]-Ventas[[#This Row],[Costes]]</f>
        <v>9.3000000000000007</v>
      </c>
      <c r="N3710" s="14" t="str">
        <f>_xlfn.XLOOKUP(Ventas[[#This Row],[Ship Country]],[1]!Countries[Ship Country],[1]!Countries[Area],"No registrado")</f>
        <v>Nord America</v>
      </c>
      <c r="O3710" s="14" t="str">
        <f>_xlfn.XLOOKUP(Ventas[[#This Row],[Ship Country]],[1]!Countries[Ship Country],[1]!Countries[Continent],"No existe")</f>
        <v>America</v>
      </c>
      <c r="P3710" s="15" t="str">
        <f>_xlfn.XLOOKUP(Ventas[[#This Row],[Category]],[2]!ProdManager[Category],[2]!ProdManager[Prod_Manager])</f>
        <v>Lydia Sinn</v>
      </c>
      <c r="Q3710" s="15">
        <f>YEAR(Ventas[[#This Row],[Order Date]])</f>
        <v>2016</v>
      </c>
      <c r="R3710" s="15" t="str">
        <f>TEXT(Ventas[[#This Row],[Order Date]],"MMM")</f>
        <v>abr</v>
      </c>
    </row>
    <row r="3711" spans="1:18" x14ac:dyDescent="0.25">
      <c r="A3711" s="6">
        <v>10308</v>
      </c>
      <c r="B3711" s="6" t="s">
        <v>79</v>
      </c>
      <c r="C3711" s="6" t="s">
        <v>43</v>
      </c>
      <c r="D3711" s="6">
        <v>12</v>
      </c>
      <c r="E3711" s="6">
        <v>10.92</v>
      </c>
      <c r="F3711" s="6">
        <v>5</v>
      </c>
      <c r="G3711" s="6" t="s">
        <v>168</v>
      </c>
      <c r="H3711" s="6" t="s">
        <v>73</v>
      </c>
      <c r="I3711" s="6" t="s">
        <v>74</v>
      </c>
      <c r="J3711" s="5">
        <v>42670</v>
      </c>
      <c r="K3711" s="12">
        <f>Ventas[[#This Row],[Unit Price]]*Ventas[[#This Row],[Quantity]]</f>
        <v>60</v>
      </c>
      <c r="L3711" s="12">
        <f>Ventas[[#This Row],[Unit Cost]]*Ventas[[#This Row],[Quantity]]</f>
        <v>54.6</v>
      </c>
      <c r="M3711" s="14">
        <f>Ventas[[#This Row],[Ingresos]]-Ventas[[#This Row],[Costes]]</f>
        <v>5.3999999999999986</v>
      </c>
      <c r="N3711" s="14" t="str">
        <f>_xlfn.XLOOKUP(Ventas[[#This Row],[Ship Country]],[1]!Countries[Ship Country],[1]!Countries[Area],"No registrado")</f>
        <v>Sud America</v>
      </c>
      <c r="O3711" s="14" t="str">
        <f>_xlfn.XLOOKUP(Ventas[[#This Row],[Ship Country]],[1]!Countries[Ship Country],[1]!Countries[Continent],"No existe")</f>
        <v>America</v>
      </c>
      <c r="P3711" s="15" t="str">
        <f>_xlfn.XLOOKUP(Ventas[[#This Row],[Category]],[2]!ProdManager[Category],[2]!ProdManager[Prod_Manager])</f>
        <v>John Matter</v>
      </c>
      <c r="Q3711" s="15">
        <f>YEAR(Ventas[[#This Row],[Order Date]])</f>
        <v>2016</v>
      </c>
      <c r="R3711" s="15" t="str">
        <f>TEXT(Ventas[[#This Row],[Order Date]],"MMM")</f>
        <v>oct</v>
      </c>
    </row>
    <row r="3712" spans="1:18" x14ac:dyDescent="0.25">
      <c r="A3712" s="4">
        <v>10308</v>
      </c>
      <c r="B3712" s="4" t="s">
        <v>155</v>
      </c>
      <c r="C3712" s="4" t="s">
        <v>15</v>
      </c>
      <c r="D3712" s="4">
        <v>28.8</v>
      </c>
      <c r="E3712" s="4">
        <v>23.040000000000003</v>
      </c>
      <c r="F3712" s="4">
        <v>1</v>
      </c>
      <c r="G3712" s="4" t="s">
        <v>168</v>
      </c>
      <c r="H3712" s="4" t="s">
        <v>73</v>
      </c>
      <c r="I3712" s="4" t="s">
        <v>74</v>
      </c>
      <c r="J3712" s="5">
        <v>42468</v>
      </c>
      <c r="K3712" s="12">
        <f>Ventas[[#This Row],[Unit Price]]*Ventas[[#This Row],[Quantity]]</f>
        <v>28.8</v>
      </c>
      <c r="L3712" s="12">
        <f>Ventas[[#This Row],[Unit Cost]]*Ventas[[#This Row],[Quantity]]</f>
        <v>23.040000000000003</v>
      </c>
      <c r="M3712" s="14">
        <f>Ventas[[#This Row],[Ingresos]]-Ventas[[#This Row],[Costes]]</f>
        <v>5.759999999999998</v>
      </c>
      <c r="N3712" s="14" t="str">
        <f>_xlfn.XLOOKUP(Ventas[[#This Row],[Ship Country]],[1]!Countries[Ship Country],[1]!Countries[Area],"No registrado")</f>
        <v>Sud America</v>
      </c>
      <c r="O3712" s="14" t="str">
        <f>_xlfn.XLOOKUP(Ventas[[#This Row],[Ship Country]],[1]!Countries[Ship Country],[1]!Countries[Continent],"No existe")</f>
        <v>America</v>
      </c>
      <c r="P3712" s="15" t="str">
        <f>_xlfn.XLOOKUP(Ventas[[#This Row],[Category]],[2]!ProdManager[Category],[2]!ProdManager[Prod_Manager])</f>
        <v>Peter Stone</v>
      </c>
      <c r="Q3712" s="15">
        <f>YEAR(Ventas[[#This Row],[Order Date]])</f>
        <v>2016</v>
      </c>
      <c r="R3712" s="15" t="str">
        <f>TEXT(Ventas[[#This Row],[Order Date]],"MMM")</f>
        <v>abr</v>
      </c>
    </row>
    <row r="3713" spans="1:18" x14ac:dyDescent="0.25">
      <c r="A3713" s="6">
        <v>10309</v>
      </c>
      <c r="B3713" s="6" t="s">
        <v>169</v>
      </c>
      <c r="C3713" s="6" t="s">
        <v>24</v>
      </c>
      <c r="D3713" s="6">
        <v>17.600000000000001</v>
      </c>
      <c r="E3713" s="6">
        <v>14.432000000000002</v>
      </c>
      <c r="F3713" s="6">
        <v>20</v>
      </c>
      <c r="G3713" s="6" t="s">
        <v>156</v>
      </c>
      <c r="H3713" s="6" t="s">
        <v>157</v>
      </c>
      <c r="I3713" s="6" t="s">
        <v>158</v>
      </c>
      <c r="J3713" s="5">
        <v>42430</v>
      </c>
      <c r="K3713" s="12">
        <f>Ventas[[#This Row],[Unit Price]]*Ventas[[#This Row],[Quantity]]</f>
        <v>352</v>
      </c>
      <c r="L3713" s="12">
        <f>Ventas[[#This Row],[Unit Cost]]*Ventas[[#This Row],[Quantity]]</f>
        <v>288.64000000000004</v>
      </c>
      <c r="M3713" s="14">
        <f>Ventas[[#This Row],[Ingresos]]-Ventas[[#This Row],[Costes]]</f>
        <v>63.359999999999957</v>
      </c>
      <c r="N3713" s="14" t="str">
        <f>_xlfn.XLOOKUP(Ventas[[#This Row],[Ship Country]],[1]!Countries[Ship Country],[1]!Countries[Area],"No registrado")</f>
        <v>Nord Europe</v>
      </c>
      <c r="O3713" s="14" t="str">
        <f>_xlfn.XLOOKUP(Ventas[[#This Row],[Ship Country]],[1]!Countries[Ship Country],[1]!Countries[Continent],"No existe")</f>
        <v>Europe</v>
      </c>
      <c r="P3713" s="15" t="str">
        <f>_xlfn.XLOOKUP(Ventas[[#This Row],[Category]],[2]!ProdManager[Category],[2]!ProdManager[Prod_Manager])</f>
        <v>Lydia Sinn</v>
      </c>
      <c r="Q3713" s="15">
        <f>YEAR(Ventas[[#This Row],[Order Date]])</f>
        <v>2016</v>
      </c>
      <c r="R3713" s="15" t="str">
        <f>TEXT(Ventas[[#This Row],[Order Date]],"MMM")</f>
        <v>mar</v>
      </c>
    </row>
    <row r="3714" spans="1:18" x14ac:dyDescent="0.25">
      <c r="A3714" s="4">
        <v>10309</v>
      </c>
      <c r="B3714" s="4" t="s">
        <v>170</v>
      </c>
      <c r="C3714" s="4" t="s">
        <v>24</v>
      </c>
      <c r="D3714" s="4">
        <v>20</v>
      </c>
      <c r="E3714" s="4">
        <v>16.400000000000002</v>
      </c>
      <c r="F3714" s="4">
        <v>30</v>
      </c>
      <c r="G3714" s="4" t="s">
        <v>156</v>
      </c>
      <c r="H3714" s="4" t="s">
        <v>157</v>
      </c>
      <c r="I3714" s="4" t="s">
        <v>158</v>
      </c>
      <c r="J3714" s="5">
        <v>42463</v>
      </c>
      <c r="K3714" s="12">
        <f>Ventas[[#This Row],[Unit Price]]*Ventas[[#This Row],[Quantity]]</f>
        <v>600</v>
      </c>
      <c r="L3714" s="12">
        <f>Ventas[[#This Row],[Unit Cost]]*Ventas[[#This Row],[Quantity]]</f>
        <v>492.00000000000006</v>
      </c>
      <c r="M3714" s="14">
        <f>Ventas[[#This Row],[Ingresos]]-Ventas[[#This Row],[Costes]]</f>
        <v>107.99999999999994</v>
      </c>
      <c r="N3714" s="14" t="str">
        <f>_xlfn.XLOOKUP(Ventas[[#This Row],[Ship Country]],[1]!Countries[Ship Country],[1]!Countries[Area],"No registrado")</f>
        <v>Nord Europe</v>
      </c>
      <c r="O3714" s="14" t="str">
        <f>_xlfn.XLOOKUP(Ventas[[#This Row],[Ship Country]],[1]!Countries[Ship Country],[1]!Countries[Continent],"No existe")</f>
        <v>Europe</v>
      </c>
      <c r="P3714" s="15" t="str">
        <f>_xlfn.XLOOKUP(Ventas[[#This Row],[Category]],[2]!ProdManager[Category],[2]!ProdManager[Prod_Manager])</f>
        <v>Lydia Sinn</v>
      </c>
      <c r="Q3714" s="15">
        <f>YEAR(Ventas[[#This Row],[Order Date]])</f>
        <v>2016</v>
      </c>
      <c r="R3714" s="15" t="str">
        <f>TEXT(Ventas[[#This Row],[Order Date]],"MMM")</f>
        <v>abr</v>
      </c>
    </row>
    <row r="3715" spans="1:18" x14ac:dyDescent="0.25">
      <c r="A3715" s="6">
        <v>10309</v>
      </c>
      <c r="B3715" s="6" t="s">
        <v>9</v>
      </c>
      <c r="C3715" s="6" t="s">
        <v>10</v>
      </c>
      <c r="D3715" s="6">
        <v>11.2</v>
      </c>
      <c r="E3715" s="6">
        <v>8.9599999999999991</v>
      </c>
      <c r="F3715" s="6">
        <v>2</v>
      </c>
      <c r="G3715" s="6" t="s">
        <v>156</v>
      </c>
      <c r="H3715" s="6" t="s">
        <v>157</v>
      </c>
      <c r="I3715" s="6" t="s">
        <v>158</v>
      </c>
      <c r="J3715" s="5">
        <v>42579</v>
      </c>
      <c r="K3715" s="12">
        <f>Ventas[[#This Row],[Unit Price]]*Ventas[[#This Row],[Quantity]]</f>
        <v>22.4</v>
      </c>
      <c r="L3715" s="12">
        <f>Ventas[[#This Row],[Unit Cost]]*Ventas[[#This Row],[Quantity]]</f>
        <v>17.919999999999998</v>
      </c>
      <c r="M3715" s="14">
        <f>Ventas[[#This Row],[Ingresos]]-Ventas[[#This Row],[Costes]]</f>
        <v>4.4800000000000004</v>
      </c>
      <c r="N3715" s="14" t="str">
        <f>_xlfn.XLOOKUP(Ventas[[#This Row],[Ship Country]],[1]!Countries[Ship Country],[1]!Countries[Area],"No registrado")</f>
        <v>Nord Europe</v>
      </c>
      <c r="O3715" s="14" t="str">
        <f>_xlfn.XLOOKUP(Ventas[[#This Row],[Ship Country]],[1]!Countries[Ship Country],[1]!Countries[Continent],"No existe")</f>
        <v>Europe</v>
      </c>
      <c r="P3715" s="15" t="str">
        <f>_xlfn.XLOOKUP(Ventas[[#This Row],[Category]],[2]!ProdManager[Category],[2]!ProdManager[Prod_Manager])</f>
        <v>Marc Caine</v>
      </c>
      <c r="Q3715" s="15">
        <f>YEAR(Ventas[[#This Row],[Order Date]])</f>
        <v>2016</v>
      </c>
      <c r="R3715" s="15" t="str">
        <f>TEXT(Ventas[[#This Row],[Order Date]],"MMM")</f>
        <v>jul</v>
      </c>
    </row>
    <row r="3716" spans="1:18" x14ac:dyDescent="0.25">
      <c r="A3716" s="4">
        <v>10309</v>
      </c>
      <c r="B3716" s="4" t="s">
        <v>107</v>
      </c>
      <c r="C3716" s="4" t="s">
        <v>43</v>
      </c>
      <c r="D3716" s="4">
        <v>36.799999999999997</v>
      </c>
      <c r="E3716" s="4">
        <v>32.384</v>
      </c>
      <c r="F3716" s="4">
        <v>20</v>
      </c>
      <c r="G3716" s="4" t="s">
        <v>156</v>
      </c>
      <c r="H3716" s="4" t="s">
        <v>157</v>
      </c>
      <c r="I3716" s="4" t="s">
        <v>158</v>
      </c>
      <c r="J3716" s="5">
        <v>42417</v>
      </c>
      <c r="K3716" s="12">
        <f>Ventas[[#This Row],[Unit Price]]*Ventas[[#This Row],[Quantity]]</f>
        <v>736</v>
      </c>
      <c r="L3716" s="12">
        <f>Ventas[[#This Row],[Unit Cost]]*Ventas[[#This Row],[Quantity]]</f>
        <v>647.68000000000006</v>
      </c>
      <c r="M3716" s="14">
        <f>Ventas[[#This Row],[Ingresos]]-Ventas[[#This Row],[Costes]]</f>
        <v>88.319999999999936</v>
      </c>
      <c r="N3716" s="14" t="str">
        <f>_xlfn.XLOOKUP(Ventas[[#This Row],[Ship Country]],[1]!Countries[Ship Country],[1]!Countries[Area],"No registrado")</f>
        <v>Nord Europe</v>
      </c>
      <c r="O3716" s="14" t="str">
        <f>_xlfn.XLOOKUP(Ventas[[#This Row],[Ship Country]],[1]!Countries[Ship Country],[1]!Countries[Continent],"No existe")</f>
        <v>Europe</v>
      </c>
      <c r="P3716" s="15" t="str">
        <f>_xlfn.XLOOKUP(Ventas[[#This Row],[Category]],[2]!ProdManager[Category],[2]!ProdManager[Prod_Manager])</f>
        <v>John Matter</v>
      </c>
      <c r="Q3716" s="15">
        <f>YEAR(Ventas[[#This Row],[Order Date]])</f>
        <v>2016</v>
      </c>
      <c r="R3716" s="15" t="str">
        <f>TEXT(Ventas[[#This Row],[Order Date]],"MMM")</f>
        <v>feb</v>
      </c>
    </row>
    <row r="3717" spans="1:18" x14ac:dyDescent="0.25">
      <c r="A3717" s="6">
        <v>10309</v>
      </c>
      <c r="B3717" s="6" t="s">
        <v>113</v>
      </c>
      <c r="C3717" s="6" t="s">
        <v>15</v>
      </c>
      <c r="D3717" s="6">
        <v>17.2</v>
      </c>
      <c r="E3717" s="6">
        <v>14.62</v>
      </c>
      <c r="F3717" s="6">
        <v>3</v>
      </c>
      <c r="G3717" s="6" t="s">
        <v>156</v>
      </c>
      <c r="H3717" s="6" t="s">
        <v>157</v>
      </c>
      <c r="I3717" s="6" t="s">
        <v>158</v>
      </c>
      <c r="J3717" s="5">
        <v>42652</v>
      </c>
      <c r="K3717" s="12">
        <f>Ventas[[#This Row],[Unit Price]]*Ventas[[#This Row],[Quantity]]</f>
        <v>51.599999999999994</v>
      </c>
      <c r="L3717" s="12">
        <f>Ventas[[#This Row],[Unit Cost]]*Ventas[[#This Row],[Quantity]]</f>
        <v>43.86</v>
      </c>
      <c r="M3717" s="14">
        <f>Ventas[[#This Row],[Ingresos]]-Ventas[[#This Row],[Costes]]</f>
        <v>7.7399999999999949</v>
      </c>
      <c r="N3717" s="14" t="str">
        <f>_xlfn.XLOOKUP(Ventas[[#This Row],[Ship Country]],[1]!Countries[Ship Country],[1]!Countries[Area],"No registrado")</f>
        <v>Nord Europe</v>
      </c>
      <c r="O3717" s="14" t="str">
        <f>_xlfn.XLOOKUP(Ventas[[#This Row],[Ship Country]],[1]!Countries[Ship Country],[1]!Countries[Continent],"No existe")</f>
        <v>Europe</v>
      </c>
      <c r="P3717" s="15" t="str">
        <f>_xlfn.XLOOKUP(Ventas[[#This Row],[Category]],[2]!ProdManager[Category],[2]!ProdManager[Prod_Manager])</f>
        <v>Peter Stone</v>
      </c>
      <c r="Q3717" s="15">
        <f>YEAR(Ventas[[#This Row],[Order Date]])</f>
        <v>2016</v>
      </c>
      <c r="R3717" s="15" t="str">
        <f>TEXT(Ventas[[#This Row],[Order Date]],"MMM")</f>
        <v>oct</v>
      </c>
    </row>
    <row r="3718" spans="1:18" x14ac:dyDescent="0.25">
      <c r="A3718" s="4">
        <v>10310</v>
      </c>
      <c r="B3718" s="4" t="s">
        <v>56</v>
      </c>
      <c r="C3718" s="4" t="s">
        <v>35</v>
      </c>
      <c r="D3718" s="4">
        <v>13.9</v>
      </c>
      <c r="E3718" s="4">
        <v>9.3129999999999988</v>
      </c>
      <c r="F3718" s="4">
        <v>10</v>
      </c>
      <c r="G3718" s="4" t="s">
        <v>171</v>
      </c>
      <c r="H3718" s="4" t="s">
        <v>167</v>
      </c>
      <c r="I3718" s="4" t="s">
        <v>84</v>
      </c>
      <c r="J3718" s="5">
        <v>42511</v>
      </c>
      <c r="K3718" s="12">
        <f>Ventas[[#This Row],[Unit Price]]*Ventas[[#This Row],[Quantity]]</f>
        <v>139</v>
      </c>
      <c r="L3718" s="12">
        <f>Ventas[[#This Row],[Unit Cost]]*Ventas[[#This Row],[Quantity]]</f>
        <v>93.13</v>
      </c>
      <c r="M3718" s="14">
        <f>Ventas[[#This Row],[Ingresos]]-Ventas[[#This Row],[Costes]]</f>
        <v>45.870000000000005</v>
      </c>
      <c r="N3718" s="14" t="str">
        <f>_xlfn.XLOOKUP(Ventas[[#This Row],[Ship Country]],[1]!Countries[Ship Country],[1]!Countries[Area],"No registrado")</f>
        <v>Nord America</v>
      </c>
      <c r="O3718" s="14" t="str">
        <f>_xlfn.XLOOKUP(Ventas[[#This Row],[Ship Country]],[1]!Countries[Ship Country],[1]!Countries[Continent],"No existe")</f>
        <v>America</v>
      </c>
      <c r="P3718" s="15" t="str">
        <f>_xlfn.XLOOKUP(Ventas[[#This Row],[Category]],[2]!ProdManager[Category],[2]!ProdManager[Prod_Manager])</f>
        <v>Lydia Sinn</v>
      </c>
      <c r="Q3718" s="15">
        <f>YEAR(Ventas[[#This Row],[Order Date]])</f>
        <v>2016</v>
      </c>
      <c r="R3718" s="15" t="str">
        <f>TEXT(Ventas[[#This Row],[Order Date]],"MMM")</f>
        <v>may</v>
      </c>
    </row>
    <row r="3719" spans="1:18" x14ac:dyDescent="0.25">
      <c r="A3719" s="6">
        <v>10310</v>
      </c>
      <c r="B3719" s="6" t="s">
        <v>78</v>
      </c>
      <c r="C3719" s="6" t="s">
        <v>35</v>
      </c>
      <c r="D3719" s="6">
        <v>39.4</v>
      </c>
      <c r="E3719" s="6">
        <v>26.397999999999996</v>
      </c>
      <c r="F3719" s="6">
        <v>5</v>
      </c>
      <c r="G3719" s="6" t="s">
        <v>171</v>
      </c>
      <c r="H3719" s="6" t="s">
        <v>167</v>
      </c>
      <c r="I3719" s="6" t="s">
        <v>84</v>
      </c>
      <c r="J3719" s="5">
        <v>42609</v>
      </c>
      <c r="K3719" s="12">
        <f>Ventas[[#This Row],[Unit Price]]*Ventas[[#This Row],[Quantity]]</f>
        <v>197</v>
      </c>
      <c r="L3719" s="12">
        <f>Ventas[[#This Row],[Unit Cost]]*Ventas[[#This Row],[Quantity]]</f>
        <v>131.98999999999998</v>
      </c>
      <c r="M3719" s="14">
        <f>Ventas[[#This Row],[Ingresos]]-Ventas[[#This Row],[Costes]]</f>
        <v>65.010000000000019</v>
      </c>
      <c r="N3719" s="14" t="str">
        <f>_xlfn.XLOOKUP(Ventas[[#This Row],[Ship Country]],[1]!Countries[Ship Country],[1]!Countries[Area],"No registrado")</f>
        <v>Nord America</v>
      </c>
      <c r="O3719" s="14" t="str">
        <f>_xlfn.XLOOKUP(Ventas[[#This Row],[Ship Country]],[1]!Countries[Ship Country],[1]!Countries[Continent],"No existe")</f>
        <v>America</v>
      </c>
      <c r="P3719" s="15" t="str">
        <f>_xlfn.XLOOKUP(Ventas[[#This Row],[Category]],[2]!ProdManager[Category],[2]!ProdManager[Prod_Manager])</f>
        <v>Lydia Sinn</v>
      </c>
      <c r="Q3719" s="15">
        <f>YEAR(Ventas[[#This Row],[Order Date]])</f>
        <v>2016</v>
      </c>
      <c r="R3719" s="15" t="str">
        <f>TEXT(Ventas[[#This Row],[Order Date]],"MMM")</f>
        <v>ago</v>
      </c>
    </row>
    <row r="3720" spans="1:18" x14ac:dyDescent="0.25">
      <c r="A3720" s="4">
        <v>10311</v>
      </c>
      <c r="B3720" s="4" t="s">
        <v>9</v>
      </c>
      <c r="C3720" s="4" t="s">
        <v>10</v>
      </c>
      <c r="D3720" s="4">
        <v>11.2</v>
      </c>
      <c r="E3720" s="4">
        <v>9.2959999999999994</v>
      </c>
      <c r="F3720" s="4">
        <v>6</v>
      </c>
      <c r="G3720" s="4" t="s">
        <v>172</v>
      </c>
      <c r="H3720" s="4" t="s">
        <v>173</v>
      </c>
      <c r="I3720" s="4" t="s">
        <v>13</v>
      </c>
      <c r="J3720" s="5">
        <v>42506</v>
      </c>
      <c r="K3720" s="12">
        <f>Ventas[[#This Row],[Unit Price]]*Ventas[[#This Row],[Quantity]]</f>
        <v>67.199999999999989</v>
      </c>
      <c r="L3720" s="12">
        <f>Ventas[[#This Row],[Unit Cost]]*Ventas[[#This Row],[Quantity]]</f>
        <v>55.775999999999996</v>
      </c>
      <c r="M3720" s="14">
        <f>Ventas[[#This Row],[Ingresos]]-Ventas[[#This Row],[Costes]]</f>
        <v>11.423999999999992</v>
      </c>
      <c r="N3720" s="14" t="str">
        <f>_xlfn.XLOOKUP(Ventas[[#This Row],[Ship Country]],[1]!Countries[Ship Country],[1]!Countries[Area],"No registrado")</f>
        <v>Nord Europe</v>
      </c>
      <c r="O3720" s="14" t="str">
        <f>_xlfn.XLOOKUP(Ventas[[#This Row],[Ship Country]],[1]!Countries[Ship Country],[1]!Countries[Continent],"No existe")</f>
        <v>Europe</v>
      </c>
      <c r="P3720" s="15" t="str">
        <f>_xlfn.XLOOKUP(Ventas[[#This Row],[Category]],[2]!ProdManager[Category],[2]!ProdManager[Prod_Manager])</f>
        <v>Marc Caine</v>
      </c>
      <c r="Q3720" s="15">
        <f>YEAR(Ventas[[#This Row],[Order Date]])</f>
        <v>2016</v>
      </c>
      <c r="R3720" s="15" t="str">
        <f>TEXT(Ventas[[#This Row],[Order Date]],"MMM")</f>
        <v>may</v>
      </c>
    </row>
    <row r="3721" spans="1:18" x14ac:dyDescent="0.25">
      <c r="A3721" s="6">
        <v>10311</v>
      </c>
      <c r="B3721" s="6" t="s">
        <v>155</v>
      </c>
      <c r="C3721" s="6" t="s">
        <v>15</v>
      </c>
      <c r="D3721" s="6">
        <v>28.8</v>
      </c>
      <c r="E3721" s="6">
        <v>23.616000000000003</v>
      </c>
      <c r="F3721" s="6">
        <v>7</v>
      </c>
      <c r="G3721" s="6" t="s">
        <v>172</v>
      </c>
      <c r="H3721" s="6" t="s">
        <v>173</v>
      </c>
      <c r="I3721" s="6" t="s">
        <v>13</v>
      </c>
      <c r="J3721" s="5">
        <v>42400</v>
      </c>
      <c r="K3721" s="12">
        <f>Ventas[[#This Row],[Unit Price]]*Ventas[[#This Row],[Quantity]]</f>
        <v>201.6</v>
      </c>
      <c r="L3721" s="12">
        <f>Ventas[[#This Row],[Unit Cost]]*Ventas[[#This Row],[Quantity]]</f>
        <v>165.31200000000001</v>
      </c>
      <c r="M3721" s="14">
        <f>Ventas[[#This Row],[Ingresos]]-Ventas[[#This Row],[Costes]]</f>
        <v>36.287999999999982</v>
      </c>
      <c r="N3721" s="14" t="str">
        <f>_xlfn.XLOOKUP(Ventas[[#This Row],[Ship Country]],[1]!Countries[Ship Country],[1]!Countries[Area],"No registrado")</f>
        <v>Nord Europe</v>
      </c>
      <c r="O3721" s="14" t="str">
        <f>_xlfn.XLOOKUP(Ventas[[#This Row],[Ship Country]],[1]!Countries[Ship Country],[1]!Countries[Continent],"No existe")</f>
        <v>Europe</v>
      </c>
      <c r="P3721" s="15" t="str">
        <f>_xlfn.XLOOKUP(Ventas[[#This Row],[Category]],[2]!ProdManager[Category],[2]!ProdManager[Prod_Manager])</f>
        <v>Peter Stone</v>
      </c>
      <c r="Q3721" s="15">
        <f>YEAR(Ventas[[#This Row],[Order Date]])</f>
        <v>2016</v>
      </c>
      <c r="R3721" s="15" t="str">
        <f>TEXT(Ventas[[#This Row],[Order Date]],"MMM")</f>
        <v>ene</v>
      </c>
    </row>
    <row r="3722" spans="1:18" x14ac:dyDescent="0.25">
      <c r="A3722" s="4">
        <v>10312</v>
      </c>
      <c r="B3722" s="4" t="s">
        <v>121</v>
      </c>
      <c r="C3722" s="4" t="s">
        <v>18</v>
      </c>
      <c r="D3722" s="4">
        <v>36.4</v>
      </c>
      <c r="E3722" s="4">
        <v>29.848000000000003</v>
      </c>
      <c r="F3722" s="4">
        <v>4</v>
      </c>
      <c r="G3722" s="4" t="s">
        <v>160</v>
      </c>
      <c r="H3722" s="4" t="s">
        <v>161</v>
      </c>
      <c r="I3722" s="4" t="s">
        <v>21</v>
      </c>
      <c r="J3722" s="5">
        <v>42463</v>
      </c>
      <c r="K3722" s="12">
        <f>Ventas[[#This Row],[Unit Price]]*Ventas[[#This Row],[Quantity]]</f>
        <v>145.6</v>
      </c>
      <c r="L3722" s="12">
        <f>Ventas[[#This Row],[Unit Cost]]*Ventas[[#This Row],[Quantity]]</f>
        <v>119.39200000000001</v>
      </c>
      <c r="M3722" s="14">
        <f>Ventas[[#This Row],[Ingresos]]-Ventas[[#This Row],[Costes]]</f>
        <v>26.207999999999984</v>
      </c>
      <c r="N3722" s="14" t="str">
        <f>_xlfn.XLOOKUP(Ventas[[#This Row],[Ship Country]],[1]!Countries[Ship Country],[1]!Countries[Area],"No registrado")</f>
        <v>Nord Europe</v>
      </c>
      <c r="O3722" s="14" t="str">
        <f>_xlfn.XLOOKUP(Ventas[[#This Row],[Ship Country]],[1]!Countries[Ship Country],[1]!Countries[Continent],"No existe")</f>
        <v>Europe</v>
      </c>
      <c r="P3722" s="15" t="str">
        <f>_xlfn.XLOOKUP(Ventas[[#This Row],[Category]],[2]!ProdManager[Category],[2]!ProdManager[Prod_Manager])</f>
        <v>Marc Caine</v>
      </c>
      <c r="Q3722" s="15">
        <f>YEAR(Ventas[[#This Row],[Order Date]])</f>
        <v>2016</v>
      </c>
      <c r="R3722" s="15" t="str">
        <f>TEXT(Ventas[[#This Row],[Order Date]],"MMM")</f>
        <v>abr</v>
      </c>
    </row>
    <row r="3723" spans="1:18" x14ac:dyDescent="0.25">
      <c r="A3723" s="6">
        <v>10312</v>
      </c>
      <c r="B3723" s="6" t="s">
        <v>107</v>
      </c>
      <c r="C3723" s="6" t="s">
        <v>43</v>
      </c>
      <c r="D3723" s="6">
        <v>36.799999999999997</v>
      </c>
      <c r="E3723" s="6">
        <v>33.856000000000002</v>
      </c>
      <c r="F3723" s="6">
        <v>24</v>
      </c>
      <c r="G3723" s="6" t="s">
        <v>160</v>
      </c>
      <c r="H3723" s="6" t="s">
        <v>161</v>
      </c>
      <c r="I3723" s="6" t="s">
        <v>21</v>
      </c>
      <c r="J3723" s="5">
        <v>42702</v>
      </c>
      <c r="K3723" s="12">
        <f>Ventas[[#This Row],[Unit Price]]*Ventas[[#This Row],[Quantity]]</f>
        <v>883.19999999999993</v>
      </c>
      <c r="L3723" s="12">
        <f>Ventas[[#This Row],[Unit Cost]]*Ventas[[#This Row],[Quantity]]</f>
        <v>812.5440000000001</v>
      </c>
      <c r="M3723" s="14">
        <f>Ventas[[#This Row],[Ingresos]]-Ventas[[#This Row],[Costes]]</f>
        <v>70.655999999999835</v>
      </c>
      <c r="N3723" s="14" t="str">
        <f>_xlfn.XLOOKUP(Ventas[[#This Row],[Ship Country]],[1]!Countries[Ship Country],[1]!Countries[Area],"No registrado")</f>
        <v>Nord Europe</v>
      </c>
      <c r="O3723" s="14" t="str">
        <f>_xlfn.XLOOKUP(Ventas[[#This Row],[Ship Country]],[1]!Countries[Ship Country],[1]!Countries[Continent],"No existe")</f>
        <v>Europe</v>
      </c>
      <c r="P3723" s="15" t="str">
        <f>_xlfn.XLOOKUP(Ventas[[#This Row],[Category]],[2]!ProdManager[Category],[2]!ProdManager[Prod_Manager])</f>
        <v>John Matter</v>
      </c>
      <c r="Q3723" s="15">
        <f>YEAR(Ventas[[#This Row],[Order Date]])</f>
        <v>2016</v>
      </c>
      <c r="R3723" s="15" t="str">
        <f>TEXT(Ventas[[#This Row],[Order Date]],"MMM")</f>
        <v>nov</v>
      </c>
    </row>
    <row r="3724" spans="1:18" x14ac:dyDescent="0.25">
      <c r="A3724" s="4">
        <v>10312</v>
      </c>
      <c r="B3724" s="4" t="s">
        <v>58</v>
      </c>
      <c r="C3724" s="4" t="s">
        <v>46</v>
      </c>
      <c r="D3724" s="4">
        <v>26.2</v>
      </c>
      <c r="E3724" s="4">
        <v>21.222000000000001</v>
      </c>
      <c r="F3724" s="4">
        <v>20</v>
      </c>
      <c r="G3724" s="4" t="s">
        <v>160</v>
      </c>
      <c r="H3724" s="4" t="s">
        <v>161</v>
      </c>
      <c r="I3724" s="4" t="s">
        <v>21</v>
      </c>
      <c r="J3724" s="5">
        <v>42669</v>
      </c>
      <c r="K3724" s="12">
        <f>Ventas[[#This Row],[Unit Price]]*Ventas[[#This Row],[Quantity]]</f>
        <v>524</v>
      </c>
      <c r="L3724" s="12">
        <f>Ventas[[#This Row],[Unit Cost]]*Ventas[[#This Row],[Quantity]]</f>
        <v>424.44000000000005</v>
      </c>
      <c r="M3724" s="14">
        <f>Ventas[[#This Row],[Ingresos]]-Ventas[[#This Row],[Costes]]</f>
        <v>99.559999999999945</v>
      </c>
      <c r="N3724" s="14" t="str">
        <f>_xlfn.XLOOKUP(Ventas[[#This Row],[Ship Country]],[1]!Countries[Ship Country],[1]!Countries[Area],"No registrado")</f>
        <v>Nord Europe</v>
      </c>
      <c r="O3724" s="14" t="str">
        <f>_xlfn.XLOOKUP(Ventas[[#This Row],[Ship Country]],[1]!Countries[Ship Country],[1]!Countries[Continent],"No existe")</f>
        <v>Europe</v>
      </c>
      <c r="P3724" s="15" t="str">
        <f>_xlfn.XLOOKUP(Ventas[[#This Row],[Category]],[2]!ProdManager[Category],[2]!ProdManager[Prod_Manager])</f>
        <v>John Matter</v>
      </c>
      <c r="Q3724" s="15">
        <f>YEAR(Ventas[[#This Row],[Order Date]])</f>
        <v>2016</v>
      </c>
      <c r="R3724" s="15" t="str">
        <f>TEXT(Ventas[[#This Row],[Order Date]],"MMM")</f>
        <v>oct</v>
      </c>
    </row>
    <row r="3725" spans="1:18" x14ac:dyDescent="0.25">
      <c r="A3725" s="6">
        <v>10312</v>
      </c>
      <c r="B3725" s="6" t="s">
        <v>129</v>
      </c>
      <c r="C3725" s="6" t="s">
        <v>43</v>
      </c>
      <c r="D3725" s="6">
        <v>6.2</v>
      </c>
      <c r="E3725" s="6">
        <v>5.58</v>
      </c>
      <c r="F3725" s="6">
        <v>10</v>
      </c>
      <c r="G3725" s="6" t="s">
        <v>160</v>
      </c>
      <c r="H3725" s="6" t="s">
        <v>161</v>
      </c>
      <c r="I3725" s="6" t="s">
        <v>21</v>
      </c>
      <c r="J3725" s="5">
        <v>42584</v>
      </c>
      <c r="K3725" s="12">
        <f>Ventas[[#This Row],[Unit Price]]*Ventas[[#This Row],[Quantity]]</f>
        <v>62</v>
      </c>
      <c r="L3725" s="12">
        <f>Ventas[[#This Row],[Unit Cost]]*Ventas[[#This Row],[Quantity]]</f>
        <v>55.8</v>
      </c>
      <c r="M3725" s="14">
        <f>Ventas[[#This Row],[Ingresos]]-Ventas[[#This Row],[Costes]]</f>
        <v>6.2000000000000028</v>
      </c>
      <c r="N3725" s="14" t="str">
        <f>_xlfn.XLOOKUP(Ventas[[#This Row],[Ship Country]],[1]!Countries[Ship Country],[1]!Countries[Area],"No registrado")</f>
        <v>Nord Europe</v>
      </c>
      <c r="O3725" s="14" t="str">
        <f>_xlfn.XLOOKUP(Ventas[[#This Row],[Ship Country]],[1]!Countries[Ship Country],[1]!Countries[Continent],"No existe")</f>
        <v>Europe</v>
      </c>
      <c r="P3725" s="15" t="str">
        <f>_xlfn.XLOOKUP(Ventas[[#This Row],[Category]],[2]!ProdManager[Category],[2]!ProdManager[Prod_Manager])</f>
        <v>John Matter</v>
      </c>
      <c r="Q3725" s="15">
        <f>YEAR(Ventas[[#This Row],[Order Date]])</f>
        <v>2016</v>
      </c>
      <c r="R3725" s="15" t="str">
        <f>TEXT(Ventas[[#This Row],[Order Date]],"MMM")</f>
        <v>ago</v>
      </c>
    </row>
    <row r="3726" spans="1:18" x14ac:dyDescent="0.25">
      <c r="A3726" s="4">
        <v>10313</v>
      </c>
      <c r="B3726" s="4" t="s">
        <v>57</v>
      </c>
      <c r="C3726" s="4" t="s">
        <v>29</v>
      </c>
      <c r="D3726" s="4">
        <v>15.2</v>
      </c>
      <c r="E3726" s="4">
        <v>10.639999999999999</v>
      </c>
      <c r="F3726" s="4">
        <v>12</v>
      </c>
      <c r="G3726" s="4" t="s">
        <v>110</v>
      </c>
      <c r="H3726" s="4" t="s">
        <v>111</v>
      </c>
      <c r="I3726" s="4" t="s">
        <v>21</v>
      </c>
      <c r="J3726" s="5">
        <v>42526</v>
      </c>
      <c r="K3726" s="12">
        <f>Ventas[[#This Row],[Unit Price]]*Ventas[[#This Row],[Quantity]]</f>
        <v>182.39999999999998</v>
      </c>
      <c r="L3726" s="12">
        <f>Ventas[[#This Row],[Unit Cost]]*Ventas[[#This Row],[Quantity]]</f>
        <v>127.67999999999998</v>
      </c>
      <c r="M3726" s="14">
        <f>Ventas[[#This Row],[Ingresos]]-Ventas[[#This Row],[Costes]]</f>
        <v>54.72</v>
      </c>
      <c r="N3726" s="14" t="str">
        <f>_xlfn.XLOOKUP(Ventas[[#This Row],[Ship Country]],[1]!Countries[Ship Country],[1]!Countries[Area],"No registrado")</f>
        <v>Nord Europe</v>
      </c>
      <c r="O3726" s="14" t="str">
        <f>_xlfn.XLOOKUP(Ventas[[#This Row],[Ship Country]],[1]!Countries[Ship Country],[1]!Countries[Continent],"No existe")</f>
        <v>Europe</v>
      </c>
      <c r="P3726" s="15" t="str">
        <f>_xlfn.XLOOKUP(Ventas[[#This Row],[Category]],[2]!ProdManager[Category],[2]!ProdManager[Prod_Manager])</f>
        <v>Peter Stone</v>
      </c>
      <c r="Q3726" s="15">
        <f>YEAR(Ventas[[#This Row],[Order Date]])</f>
        <v>2016</v>
      </c>
      <c r="R3726" s="15" t="str">
        <f>TEXT(Ventas[[#This Row],[Order Date]],"MMM")</f>
        <v>jun</v>
      </c>
    </row>
    <row r="3727" spans="1:18" x14ac:dyDescent="0.25">
      <c r="A3727" s="6">
        <v>10314</v>
      </c>
      <c r="B3727" s="6" t="s">
        <v>78</v>
      </c>
      <c r="C3727" s="6" t="s">
        <v>35</v>
      </c>
      <c r="D3727" s="6">
        <v>39.4</v>
      </c>
      <c r="E3727" s="6">
        <v>27.58</v>
      </c>
      <c r="F3727" s="6">
        <v>25</v>
      </c>
      <c r="G3727" s="6" t="s">
        <v>82</v>
      </c>
      <c r="H3727" s="6" t="s">
        <v>83</v>
      </c>
      <c r="I3727" s="6" t="s">
        <v>84</v>
      </c>
      <c r="J3727" s="5">
        <v>42624</v>
      </c>
      <c r="K3727" s="12">
        <f>Ventas[[#This Row],[Unit Price]]*Ventas[[#This Row],[Quantity]]</f>
        <v>985</v>
      </c>
      <c r="L3727" s="12">
        <f>Ventas[[#This Row],[Unit Cost]]*Ventas[[#This Row],[Quantity]]</f>
        <v>689.5</v>
      </c>
      <c r="M3727" s="14">
        <f>Ventas[[#This Row],[Ingresos]]-Ventas[[#This Row],[Costes]]</f>
        <v>295.5</v>
      </c>
      <c r="N3727" s="14" t="str">
        <f>_xlfn.XLOOKUP(Ventas[[#This Row],[Ship Country]],[1]!Countries[Ship Country],[1]!Countries[Area],"No registrado")</f>
        <v>Nord America</v>
      </c>
      <c r="O3727" s="14" t="str">
        <f>_xlfn.XLOOKUP(Ventas[[#This Row],[Ship Country]],[1]!Countries[Ship Country],[1]!Countries[Continent],"No existe")</f>
        <v>America</v>
      </c>
      <c r="P3727" s="15" t="str">
        <f>_xlfn.XLOOKUP(Ventas[[#This Row],[Category]],[2]!ProdManager[Category],[2]!ProdManager[Prod_Manager])</f>
        <v>Lydia Sinn</v>
      </c>
      <c r="Q3727" s="15">
        <f>YEAR(Ventas[[#This Row],[Order Date]])</f>
        <v>2016</v>
      </c>
      <c r="R3727" s="15" t="str">
        <f>TEXT(Ventas[[#This Row],[Order Date]],"MMM")</f>
        <v>sep</v>
      </c>
    </row>
    <row r="3728" spans="1:18" x14ac:dyDescent="0.25">
      <c r="A3728" s="4">
        <v>10314</v>
      </c>
      <c r="B3728" s="4" t="s">
        <v>70</v>
      </c>
      <c r="C3728" s="4" t="s">
        <v>15</v>
      </c>
      <c r="D3728" s="4">
        <v>25.6</v>
      </c>
      <c r="E3728" s="4">
        <v>19.968000000000004</v>
      </c>
      <c r="F3728" s="4">
        <v>40</v>
      </c>
      <c r="G3728" s="4" t="s">
        <v>82</v>
      </c>
      <c r="H3728" s="4" t="s">
        <v>83</v>
      </c>
      <c r="I3728" s="4" t="s">
        <v>84</v>
      </c>
      <c r="J3728" s="5">
        <v>42538</v>
      </c>
      <c r="K3728" s="12">
        <f>Ventas[[#This Row],[Unit Price]]*Ventas[[#This Row],[Quantity]]</f>
        <v>1024</v>
      </c>
      <c r="L3728" s="12">
        <f>Ventas[[#This Row],[Unit Cost]]*Ventas[[#This Row],[Quantity]]</f>
        <v>798.72000000000014</v>
      </c>
      <c r="M3728" s="14">
        <f>Ventas[[#This Row],[Ingresos]]-Ventas[[#This Row],[Costes]]</f>
        <v>225.27999999999986</v>
      </c>
      <c r="N3728" s="14" t="str">
        <f>_xlfn.XLOOKUP(Ventas[[#This Row],[Ship Country]],[1]!Countries[Ship Country],[1]!Countries[Area],"No registrado")</f>
        <v>Nord America</v>
      </c>
      <c r="O3728" s="14" t="str">
        <f>_xlfn.XLOOKUP(Ventas[[#This Row],[Ship Country]],[1]!Countries[Ship Country],[1]!Countries[Continent],"No existe")</f>
        <v>America</v>
      </c>
      <c r="P3728" s="15" t="str">
        <f>_xlfn.XLOOKUP(Ventas[[#This Row],[Category]],[2]!ProdManager[Category],[2]!ProdManager[Prod_Manager])</f>
        <v>Peter Stone</v>
      </c>
      <c r="Q3728" s="15">
        <f>YEAR(Ventas[[#This Row],[Order Date]])</f>
        <v>2016</v>
      </c>
      <c r="R3728" s="15" t="str">
        <f>TEXT(Ventas[[#This Row],[Order Date]],"MMM")</f>
        <v>jun</v>
      </c>
    </row>
    <row r="3729" spans="1:18" x14ac:dyDescent="0.25">
      <c r="A3729" s="6">
        <v>10314</v>
      </c>
      <c r="B3729" s="6" t="s">
        <v>174</v>
      </c>
      <c r="C3729" s="6" t="s">
        <v>29</v>
      </c>
      <c r="D3729" s="6">
        <v>10.6</v>
      </c>
      <c r="E3729" s="6">
        <v>7.419999999999999</v>
      </c>
      <c r="F3729" s="6">
        <v>30</v>
      </c>
      <c r="G3729" s="6" t="s">
        <v>82</v>
      </c>
      <c r="H3729" s="6" t="s">
        <v>83</v>
      </c>
      <c r="I3729" s="6" t="s">
        <v>84</v>
      </c>
      <c r="J3729" s="5">
        <v>42524</v>
      </c>
      <c r="K3729" s="12">
        <f>Ventas[[#This Row],[Unit Price]]*Ventas[[#This Row],[Quantity]]</f>
        <v>318</v>
      </c>
      <c r="L3729" s="12">
        <f>Ventas[[#This Row],[Unit Cost]]*Ventas[[#This Row],[Quantity]]</f>
        <v>222.59999999999997</v>
      </c>
      <c r="M3729" s="14">
        <f>Ventas[[#This Row],[Ingresos]]-Ventas[[#This Row],[Costes]]</f>
        <v>95.400000000000034</v>
      </c>
      <c r="N3729" s="14" t="str">
        <f>_xlfn.XLOOKUP(Ventas[[#This Row],[Ship Country]],[1]!Countries[Ship Country],[1]!Countries[Area],"No registrado")</f>
        <v>Nord America</v>
      </c>
      <c r="O3729" s="14" t="str">
        <f>_xlfn.XLOOKUP(Ventas[[#This Row],[Ship Country]],[1]!Countries[Ship Country],[1]!Countries[Continent],"No existe")</f>
        <v>America</v>
      </c>
      <c r="P3729" s="15" t="str">
        <f>_xlfn.XLOOKUP(Ventas[[#This Row],[Category]],[2]!ProdManager[Category],[2]!ProdManager[Prod_Manager])</f>
        <v>Peter Stone</v>
      </c>
      <c r="Q3729" s="15">
        <f>YEAR(Ventas[[#This Row],[Order Date]])</f>
        <v>2016</v>
      </c>
      <c r="R3729" s="15" t="str">
        <f>TEXT(Ventas[[#This Row],[Order Date]],"MMM")</f>
        <v>jun</v>
      </c>
    </row>
    <row r="3730" spans="1:18" x14ac:dyDescent="0.25">
      <c r="A3730" s="4">
        <v>10315</v>
      </c>
      <c r="B3730" s="4" t="s">
        <v>140</v>
      </c>
      <c r="C3730" s="4" t="s">
        <v>43</v>
      </c>
      <c r="D3730" s="4">
        <v>11.2</v>
      </c>
      <c r="E3730" s="4">
        <v>9.968</v>
      </c>
      <c r="F3730" s="4">
        <v>14</v>
      </c>
      <c r="G3730" s="4" t="s">
        <v>175</v>
      </c>
      <c r="H3730" s="4" t="s">
        <v>176</v>
      </c>
      <c r="I3730" s="4" t="s">
        <v>149</v>
      </c>
      <c r="J3730" s="5">
        <v>42719</v>
      </c>
      <c r="K3730" s="12">
        <f>Ventas[[#This Row],[Unit Price]]*Ventas[[#This Row],[Quantity]]</f>
        <v>156.79999999999998</v>
      </c>
      <c r="L3730" s="12">
        <f>Ventas[[#This Row],[Unit Cost]]*Ventas[[#This Row],[Quantity]]</f>
        <v>139.55199999999999</v>
      </c>
      <c r="M3730" s="14">
        <f>Ventas[[#This Row],[Ingresos]]-Ventas[[#This Row],[Costes]]</f>
        <v>17.24799999999999</v>
      </c>
      <c r="N3730" s="14" t="str">
        <f>_xlfn.XLOOKUP(Ventas[[#This Row],[Ship Country]],[1]!Countries[Ship Country],[1]!Countries[Area],"No registrado")</f>
        <v>Nord Europe</v>
      </c>
      <c r="O3730" s="14" t="str">
        <f>_xlfn.XLOOKUP(Ventas[[#This Row],[Ship Country]],[1]!Countries[Ship Country],[1]!Countries[Continent],"No existe")</f>
        <v>Europe</v>
      </c>
      <c r="P3730" s="15" t="str">
        <f>_xlfn.XLOOKUP(Ventas[[#This Row],[Category]],[2]!ProdManager[Category],[2]!ProdManager[Prod_Manager])</f>
        <v>John Matter</v>
      </c>
      <c r="Q3730" s="15">
        <f>YEAR(Ventas[[#This Row],[Order Date]])</f>
        <v>2016</v>
      </c>
      <c r="R3730" s="15" t="str">
        <f>TEXT(Ventas[[#This Row],[Order Date]],"MMM")</f>
        <v>dic</v>
      </c>
    </row>
    <row r="3731" spans="1:18" x14ac:dyDescent="0.25">
      <c r="A3731" s="6">
        <v>10315</v>
      </c>
      <c r="B3731" s="6" t="s">
        <v>79</v>
      </c>
      <c r="C3731" s="6" t="s">
        <v>43</v>
      </c>
      <c r="D3731" s="6">
        <v>12</v>
      </c>
      <c r="E3731" s="6">
        <v>10.68</v>
      </c>
      <c r="F3731" s="6">
        <v>30</v>
      </c>
      <c r="G3731" s="6" t="s">
        <v>175</v>
      </c>
      <c r="H3731" s="6" t="s">
        <v>176</v>
      </c>
      <c r="I3731" s="6" t="s">
        <v>149</v>
      </c>
      <c r="J3731" s="5">
        <v>42412</v>
      </c>
      <c r="K3731" s="12">
        <f>Ventas[[#This Row],[Unit Price]]*Ventas[[#This Row],[Quantity]]</f>
        <v>360</v>
      </c>
      <c r="L3731" s="12">
        <f>Ventas[[#This Row],[Unit Cost]]*Ventas[[#This Row],[Quantity]]</f>
        <v>320.39999999999998</v>
      </c>
      <c r="M3731" s="14">
        <f>Ventas[[#This Row],[Ingresos]]-Ventas[[#This Row],[Costes]]</f>
        <v>39.600000000000023</v>
      </c>
      <c r="N3731" s="14" t="str">
        <f>_xlfn.XLOOKUP(Ventas[[#This Row],[Ship Country]],[1]!Countries[Ship Country],[1]!Countries[Area],"No registrado")</f>
        <v>Nord Europe</v>
      </c>
      <c r="O3731" s="14" t="str">
        <f>_xlfn.XLOOKUP(Ventas[[#This Row],[Ship Country]],[1]!Countries[Ship Country],[1]!Countries[Continent],"No existe")</f>
        <v>Europe</v>
      </c>
      <c r="P3731" s="15" t="str">
        <f>_xlfn.XLOOKUP(Ventas[[#This Row],[Category]],[2]!ProdManager[Category],[2]!ProdManager[Prod_Manager])</f>
        <v>John Matter</v>
      </c>
      <c r="Q3731" s="15">
        <f>YEAR(Ventas[[#This Row],[Order Date]])</f>
        <v>2016</v>
      </c>
      <c r="R3731" s="15" t="str">
        <f>TEXT(Ventas[[#This Row],[Order Date]],"MMM")</f>
        <v>feb</v>
      </c>
    </row>
    <row r="3732" spans="1:18" x14ac:dyDescent="0.25">
      <c r="A3732" s="4">
        <v>10316</v>
      </c>
      <c r="B3732" s="4" t="s">
        <v>28</v>
      </c>
      <c r="C3732" s="4" t="s">
        <v>29</v>
      </c>
      <c r="D3732" s="4">
        <v>7.7</v>
      </c>
      <c r="E3732" s="4">
        <v>5.6980000000000004</v>
      </c>
      <c r="F3732" s="4">
        <v>10</v>
      </c>
      <c r="G3732" s="4" t="s">
        <v>82</v>
      </c>
      <c r="H3732" s="4" t="s">
        <v>83</v>
      </c>
      <c r="I3732" s="4" t="s">
        <v>84</v>
      </c>
      <c r="J3732" s="5">
        <v>42547</v>
      </c>
      <c r="K3732" s="12">
        <f>Ventas[[#This Row],[Unit Price]]*Ventas[[#This Row],[Quantity]]</f>
        <v>77</v>
      </c>
      <c r="L3732" s="12">
        <f>Ventas[[#This Row],[Unit Cost]]*Ventas[[#This Row],[Quantity]]</f>
        <v>56.980000000000004</v>
      </c>
      <c r="M3732" s="14">
        <f>Ventas[[#This Row],[Ingresos]]-Ventas[[#This Row],[Costes]]</f>
        <v>20.019999999999996</v>
      </c>
      <c r="N3732" s="14" t="str">
        <f>_xlfn.XLOOKUP(Ventas[[#This Row],[Ship Country]],[1]!Countries[Ship Country],[1]!Countries[Area],"No registrado")</f>
        <v>Nord America</v>
      </c>
      <c r="O3732" s="14" t="str">
        <f>_xlfn.XLOOKUP(Ventas[[#This Row],[Ship Country]],[1]!Countries[Ship Country],[1]!Countries[Continent],"No existe")</f>
        <v>America</v>
      </c>
      <c r="P3732" s="15" t="str">
        <f>_xlfn.XLOOKUP(Ventas[[#This Row],[Category]],[2]!ProdManager[Category],[2]!ProdManager[Prod_Manager])</f>
        <v>Peter Stone</v>
      </c>
      <c r="Q3732" s="15">
        <f>YEAR(Ventas[[#This Row],[Order Date]])</f>
        <v>2016</v>
      </c>
      <c r="R3732" s="15" t="str">
        <f>TEXT(Ventas[[#This Row],[Order Date]],"MMM")</f>
        <v>jun</v>
      </c>
    </row>
    <row r="3733" spans="1:18" x14ac:dyDescent="0.25">
      <c r="A3733" s="6">
        <v>10316</v>
      </c>
      <c r="B3733" s="6" t="s">
        <v>78</v>
      </c>
      <c r="C3733" s="6" t="s">
        <v>35</v>
      </c>
      <c r="D3733" s="6">
        <v>39.4</v>
      </c>
      <c r="E3733" s="6">
        <v>26.003999999999994</v>
      </c>
      <c r="F3733" s="6">
        <v>70</v>
      </c>
      <c r="G3733" s="6" t="s">
        <v>82</v>
      </c>
      <c r="H3733" s="6" t="s">
        <v>83</v>
      </c>
      <c r="I3733" s="6" t="s">
        <v>84</v>
      </c>
      <c r="J3733" s="5">
        <v>42561</v>
      </c>
      <c r="K3733" s="12">
        <f>Ventas[[#This Row],[Unit Price]]*Ventas[[#This Row],[Quantity]]</f>
        <v>2758</v>
      </c>
      <c r="L3733" s="12">
        <f>Ventas[[#This Row],[Unit Cost]]*Ventas[[#This Row],[Quantity]]</f>
        <v>1820.2799999999995</v>
      </c>
      <c r="M3733" s="14">
        <f>Ventas[[#This Row],[Ingresos]]-Ventas[[#This Row],[Costes]]</f>
        <v>937.72000000000048</v>
      </c>
      <c r="N3733" s="14" t="str">
        <f>_xlfn.XLOOKUP(Ventas[[#This Row],[Ship Country]],[1]!Countries[Ship Country],[1]!Countries[Area],"No registrado")</f>
        <v>Nord America</v>
      </c>
      <c r="O3733" s="14" t="str">
        <f>_xlfn.XLOOKUP(Ventas[[#This Row],[Ship Country]],[1]!Countries[Ship Country],[1]!Countries[Continent],"No existe")</f>
        <v>America</v>
      </c>
      <c r="P3733" s="15" t="str">
        <f>_xlfn.XLOOKUP(Ventas[[#This Row],[Category]],[2]!ProdManager[Category],[2]!ProdManager[Prod_Manager])</f>
        <v>Lydia Sinn</v>
      </c>
      <c r="Q3733" s="15">
        <f>YEAR(Ventas[[#This Row],[Order Date]])</f>
        <v>2016</v>
      </c>
      <c r="R3733" s="15" t="str">
        <f>TEXT(Ventas[[#This Row],[Order Date]],"MMM")</f>
        <v>jul</v>
      </c>
    </row>
    <row r="3734" spans="1:18" x14ac:dyDescent="0.25">
      <c r="A3734" s="4">
        <v>10317</v>
      </c>
      <c r="B3734" s="4" t="s">
        <v>138</v>
      </c>
      <c r="C3734" s="4" t="s">
        <v>43</v>
      </c>
      <c r="D3734" s="4">
        <v>14.4</v>
      </c>
      <c r="E3734" s="4">
        <v>12.672000000000001</v>
      </c>
      <c r="F3734" s="4">
        <v>20</v>
      </c>
      <c r="G3734" s="4" t="s">
        <v>166</v>
      </c>
      <c r="H3734" s="4" t="s">
        <v>167</v>
      </c>
      <c r="I3734" s="4" t="s">
        <v>84</v>
      </c>
      <c r="J3734" s="5">
        <v>42405</v>
      </c>
      <c r="K3734" s="12">
        <f>Ventas[[#This Row],[Unit Price]]*Ventas[[#This Row],[Quantity]]</f>
        <v>288</v>
      </c>
      <c r="L3734" s="12">
        <f>Ventas[[#This Row],[Unit Cost]]*Ventas[[#This Row],[Quantity]]</f>
        <v>253.44</v>
      </c>
      <c r="M3734" s="14">
        <f>Ventas[[#This Row],[Ingresos]]-Ventas[[#This Row],[Costes]]</f>
        <v>34.56</v>
      </c>
      <c r="N3734" s="14" t="str">
        <f>_xlfn.XLOOKUP(Ventas[[#This Row],[Ship Country]],[1]!Countries[Ship Country],[1]!Countries[Area],"No registrado")</f>
        <v>Nord America</v>
      </c>
      <c r="O3734" s="14" t="str">
        <f>_xlfn.XLOOKUP(Ventas[[#This Row],[Ship Country]],[1]!Countries[Ship Country],[1]!Countries[Continent],"No existe")</f>
        <v>America</v>
      </c>
      <c r="P3734" s="15" t="str">
        <f>_xlfn.XLOOKUP(Ventas[[#This Row],[Category]],[2]!ProdManager[Category],[2]!ProdManager[Prod_Manager])</f>
        <v>John Matter</v>
      </c>
      <c r="Q3734" s="15">
        <f>YEAR(Ventas[[#This Row],[Order Date]])</f>
        <v>2016</v>
      </c>
      <c r="R3734" s="15" t="str">
        <f>TEXT(Ventas[[#This Row],[Order Date]],"MMM")</f>
        <v>feb</v>
      </c>
    </row>
    <row r="3735" spans="1:18" x14ac:dyDescent="0.25">
      <c r="A3735" s="6">
        <v>10318</v>
      </c>
      <c r="B3735" s="6" t="s">
        <v>28</v>
      </c>
      <c r="C3735" s="6" t="s">
        <v>29</v>
      </c>
      <c r="D3735" s="6">
        <v>7.7</v>
      </c>
      <c r="E3735" s="6">
        <v>5.5439999999999996</v>
      </c>
      <c r="F3735" s="6">
        <v>20</v>
      </c>
      <c r="G3735" s="6" t="s">
        <v>175</v>
      </c>
      <c r="H3735" s="6" t="s">
        <v>176</v>
      </c>
      <c r="I3735" s="6" t="s">
        <v>149</v>
      </c>
      <c r="J3735" s="5">
        <v>42520</v>
      </c>
      <c r="K3735" s="12">
        <f>Ventas[[#This Row],[Unit Price]]*Ventas[[#This Row],[Quantity]]</f>
        <v>154</v>
      </c>
      <c r="L3735" s="12">
        <f>Ventas[[#This Row],[Unit Cost]]*Ventas[[#This Row],[Quantity]]</f>
        <v>110.88</v>
      </c>
      <c r="M3735" s="14">
        <f>Ventas[[#This Row],[Ingresos]]-Ventas[[#This Row],[Costes]]</f>
        <v>43.120000000000005</v>
      </c>
      <c r="N3735" s="14" t="str">
        <f>_xlfn.XLOOKUP(Ventas[[#This Row],[Ship Country]],[1]!Countries[Ship Country],[1]!Countries[Area],"No registrado")</f>
        <v>Nord Europe</v>
      </c>
      <c r="O3735" s="14" t="str">
        <f>_xlfn.XLOOKUP(Ventas[[#This Row],[Ship Country]],[1]!Countries[Ship Country],[1]!Countries[Continent],"No existe")</f>
        <v>Europe</v>
      </c>
      <c r="P3735" s="15" t="str">
        <f>_xlfn.XLOOKUP(Ventas[[#This Row],[Category]],[2]!ProdManager[Category],[2]!ProdManager[Prod_Manager])</f>
        <v>Peter Stone</v>
      </c>
      <c r="Q3735" s="15">
        <f>YEAR(Ventas[[#This Row],[Order Date]])</f>
        <v>2016</v>
      </c>
      <c r="R3735" s="15" t="str">
        <f>TEXT(Ventas[[#This Row],[Order Date]],"MMM")</f>
        <v>may</v>
      </c>
    </row>
    <row r="3736" spans="1:18" x14ac:dyDescent="0.25">
      <c r="A3736" s="4">
        <v>10318</v>
      </c>
      <c r="B3736" s="4" t="s">
        <v>101</v>
      </c>
      <c r="C3736" s="4" t="s">
        <v>43</v>
      </c>
      <c r="D3736" s="4">
        <v>14.4</v>
      </c>
      <c r="E3736" s="4">
        <v>13.104000000000001</v>
      </c>
      <c r="F3736" s="4">
        <v>6</v>
      </c>
      <c r="G3736" s="4" t="s">
        <v>175</v>
      </c>
      <c r="H3736" s="4" t="s">
        <v>176</v>
      </c>
      <c r="I3736" s="4" t="s">
        <v>149</v>
      </c>
      <c r="J3736" s="5">
        <v>42417</v>
      </c>
      <c r="K3736" s="12">
        <f>Ventas[[#This Row],[Unit Price]]*Ventas[[#This Row],[Quantity]]</f>
        <v>86.4</v>
      </c>
      <c r="L3736" s="12">
        <f>Ventas[[#This Row],[Unit Cost]]*Ventas[[#This Row],[Quantity]]</f>
        <v>78.624000000000009</v>
      </c>
      <c r="M3736" s="14">
        <f>Ventas[[#This Row],[Ingresos]]-Ventas[[#This Row],[Costes]]</f>
        <v>7.7759999999999962</v>
      </c>
      <c r="N3736" s="14" t="str">
        <f>_xlfn.XLOOKUP(Ventas[[#This Row],[Ship Country]],[1]!Countries[Ship Country],[1]!Countries[Area],"No registrado")</f>
        <v>Nord Europe</v>
      </c>
      <c r="O3736" s="14" t="str">
        <f>_xlfn.XLOOKUP(Ventas[[#This Row],[Ship Country]],[1]!Countries[Ship Country],[1]!Countries[Continent],"No existe")</f>
        <v>Europe</v>
      </c>
      <c r="P3736" s="15" t="str">
        <f>_xlfn.XLOOKUP(Ventas[[#This Row],[Category]],[2]!ProdManager[Category],[2]!ProdManager[Prod_Manager])</f>
        <v>John Matter</v>
      </c>
      <c r="Q3736" s="15">
        <f>YEAR(Ventas[[#This Row],[Order Date]])</f>
        <v>2016</v>
      </c>
      <c r="R3736" s="15" t="str">
        <f>TEXT(Ventas[[#This Row],[Order Date]],"MMM")</f>
        <v>feb</v>
      </c>
    </row>
    <row r="3737" spans="1:18" x14ac:dyDescent="0.25">
      <c r="A3737" s="6">
        <v>10319</v>
      </c>
      <c r="B3737" s="6" t="s">
        <v>91</v>
      </c>
      <c r="C3737" s="6" t="s">
        <v>46</v>
      </c>
      <c r="D3737" s="6">
        <v>31.2</v>
      </c>
      <c r="E3737" s="6">
        <v>25.272000000000002</v>
      </c>
      <c r="F3737" s="6">
        <v>8</v>
      </c>
      <c r="G3737" s="6" t="s">
        <v>117</v>
      </c>
      <c r="H3737" s="6" t="s">
        <v>73</v>
      </c>
      <c r="I3737" s="6" t="s">
        <v>74</v>
      </c>
      <c r="J3737" s="5">
        <v>42488</v>
      </c>
      <c r="K3737" s="12">
        <f>Ventas[[#This Row],[Unit Price]]*Ventas[[#This Row],[Quantity]]</f>
        <v>249.6</v>
      </c>
      <c r="L3737" s="12">
        <f>Ventas[[#This Row],[Unit Cost]]*Ventas[[#This Row],[Quantity]]</f>
        <v>202.17600000000002</v>
      </c>
      <c r="M3737" s="14">
        <f>Ventas[[#This Row],[Ingresos]]-Ventas[[#This Row],[Costes]]</f>
        <v>47.423999999999978</v>
      </c>
      <c r="N3737" s="14" t="str">
        <f>_xlfn.XLOOKUP(Ventas[[#This Row],[Ship Country]],[1]!Countries[Ship Country],[1]!Countries[Area],"No registrado")</f>
        <v>Sud America</v>
      </c>
      <c r="O3737" s="14" t="str">
        <f>_xlfn.XLOOKUP(Ventas[[#This Row],[Ship Country]],[1]!Countries[Ship Country],[1]!Countries[Continent],"No existe")</f>
        <v>America</v>
      </c>
      <c r="P3737" s="15" t="str">
        <f>_xlfn.XLOOKUP(Ventas[[#This Row],[Category]],[2]!ProdManager[Category],[2]!ProdManager[Prod_Manager])</f>
        <v>John Matter</v>
      </c>
      <c r="Q3737" s="15">
        <f>YEAR(Ventas[[#This Row],[Order Date]])</f>
        <v>2016</v>
      </c>
      <c r="R3737" s="15" t="str">
        <f>TEXT(Ventas[[#This Row],[Order Date]],"MMM")</f>
        <v>abr</v>
      </c>
    </row>
    <row r="3738" spans="1:18" x14ac:dyDescent="0.25">
      <c r="A3738" s="4">
        <v>10319</v>
      </c>
      <c r="B3738" s="4" t="s">
        <v>121</v>
      </c>
      <c r="C3738" s="4" t="s">
        <v>18</v>
      </c>
      <c r="D3738" s="4">
        <v>36.4</v>
      </c>
      <c r="E3738" s="4">
        <v>29.484000000000002</v>
      </c>
      <c r="F3738" s="4">
        <v>14</v>
      </c>
      <c r="G3738" s="4" t="s">
        <v>117</v>
      </c>
      <c r="H3738" s="4" t="s">
        <v>73</v>
      </c>
      <c r="I3738" s="4" t="s">
        <v>74</v>
      </c>
      <c r="J3738" s="5">
        <v>42714</v>
      </c>
      <c r="K3738" s="12">
        <f>Ventas[[#This Row],[Unit Price]]*Ventas[[#This Row],[Quantity]]</f>
        <v>509.59999999999997</v>
      </c>
      <c r="L3738" s="12">
        <f>Ventas[[#This Row],[Unit Cost]]*Ventas[[#This Row],[Quantity]]</f>
        <v>412.77600000000001</v>
      </c>
      <c r="M3738" s="14">
        <f>Ventas[[#This Row],[Ingresos]]-Ventas[[#This Row],[Costes]]</f>
        <v>96.823999999999955</v>
      </c>
      <c r="N3738" s="14" t="str">
        <f>_xlfn.XLOOKUP(Ventas[[#This Row],[Ship Country]],[1]!Countries[Ship Country],[1]!Countries[Area],"No registrado")</f>
        <v>Sud America</v>
      </c>
      <c r="O3738" s="14" t="str">
        <f>_xlfn.XLOOKUP(Ventas[[#This Row],[Ship Country]],[1]!Countries[Ship Country],[1]!Countries[Continent],"No existe")</f>
        <v>America</v>
      </c>
      <c r="P3738" s="15" t="str">
        <f>_xlfn.XLOOKUP(Ventas[[#This Row],[Category]],[2]!ProdManager[Category],[2]!ProdManager[Prod_Manager])</f>
        <v>Marc Caine</v>
      </c>
      <c r="Q3738" s="15">
        <f>YEAR(Ventas[[#This Row],[Order Date]])</f>
        <v>2016</v>
      </c>
      <c r="R3738" s="15" t="str">
        <f>TEXT(Ventas[[#This Row],[Order Date]],"MMM")</f>
        <v>dic</v>
      </c>
    </row>
    <row r="3739" spans="1:18" x14ac:dyDescent="0.25">
      <c r="A3739" s="6">
        <v>10319</v>
      </c>
      <c r="B3739" s="6" t="s">
        <v>101</v>
      </c>
      <c r="C3739" s="6" t="s">
        <v>43</v>
      </c>
      <c r="D3739" s="6">
        <v>14.4</v>
      </c>
      <c r="E3739" s="6">
        <v>13.104000000000001</v>
      </c>
      <c r="F3739" s="6">
        <v>30</v>
      </c>
      <c r="G3739" s="6" t="s">
        <v>117</v>
      </c>
      <c r="H3739" s="6" t="s">
        <v>73</v>
      </c>
      <c r="I3739" s="6" t="s">
        <v>74</v>
      </c>
      <c r="J3739" s="5">
        <v>42375</v>
      </c>
      <c r="K3739" s="12">
        <f>Ventas[[#This Row],[Unit Price]]*Ventas[[#This Row],[Quantity]]</f>
        <v>432</v>
      </c>
      <c r="L3739" s="12">
        <f>Ventas[[#This Row],[Unit Cost]]*Ventas[[#This Row],[Quantity]]</f>
        <v>393.12</v>
      </c>
      <c r="M3739" s="14">
        <f>Ventas[[#This Row],[Ingresos]]-Ventas[[#This Row],[Costes]]</f>
        <v>38.879999999999995</v>
      </c>
      <c r="N3739" s="14" t="str">
        <f>_xlfn.XLOOKUP(Ventas[[#This Row],[Ship Country]],[1]!Countries[Ship Country],[1]!Countries[Area],"No registrado")</f>
        <v>Sud America</v>
      </c>
      <c r="O3739" s="14" t="str">
        <f>_xlfn.XLOOKUP(Ventas[[#This Row],[Ship Country]],[1]!Countries[Ship Country],[1]!Countries[Continent],"No existe")</f>
        <v>America</v>
      </c>
      <c r="P3739" s="15" t="str">
        <f>_xlfn.XLOOKUP(Ventas[[#This Row],[Category]],[2]!ProdManager[Category],[2]!ProdManager[Prod_Manager])</f>
        <v>John Matter</v>
      </c>
      <c r="Q3739" s="15">
        <f>YEAR(Ventas[[#This Row],[Order Date]])</f>
        <v>2016</v>
      </c>
      <c r="R3739" s="15" t="str">
        <f>TEXT(Ventas[[#This Row],[Order Date]],"MMM")</f>
        <v>ene</v>
      </c>
    </row>
    <row r="3740" spans="1:18" x14ac:dyDescent="0.25">
      <c r="A3740" s="4">
        <v>10320</v>
      </c>
      <c r="B3740" s="4" t="s">
        <v>113</v>
      </c>
      <c r="C3740" s="4" t="s">
        <v>15</v>
      </c>
      <c r="D3740" s="4">
        <v>17.2</v>
      </c>
      <c r="E3740" s="4">
        <v>13.244</v>
      </c>
      <c r="F3740" s="4">
        <v>30</v>
      </c>
      <c r="G3740" s="4" t="s">
        <v>95</v>
      </c>
      <c r="H3740" s="4" t="s">
        <v>96</v>
      </c>
      <c r="I3740" s="4" t="s">
        <v>97</v>
      </c>
      <c r="J3740" s="5">
        <v>42552</v>
      </c>
      <c r="K3740" s="12">
        <f>Ventas[[#This Row],[Unit Price]]*Ventas[[#This Row],[Quantity]]</f>
        <v>516</v>
      </c>
      <c r="L3740" s="12">
        <f>Ventas[[#This Row],[Unit Cost]]*Ventas[[#This Row],[Quantity]]</f>
        <v>397.32</v>
      </c>
      <c r="M3740" s="14">
        <f>Ventas[[#This Row],[Ingresos]]-Ventas[[#This Row],[Costes]]</f>
        <v>118.68</v>
      </c>
      <c r="N3740" s="14" t="str">
        <f>_xlfn.XLOOKUP(Ventas[[#This Row],[Ship Country]],[1]!Countries[Ship Country],[1]!Countries[Area],"No registrado")</f>
        <v>Nord Europe</v>
      </c>
      <c r="O3740" s="14" t="str">
        <f>_xlfn.XLOOKUP(Ventas[[#This Row],[Ship Country]],[1]!Countries[Ship Country],[1]!Countries[Continent],"No existe")</f>
        <v>Europe</v>
      </c>
      <c r="P3740" s="15" t="str">
        <f>_xlfn.XLOOKUP(Ventas[[#This Row],[Category]],[2]!ProdManager[Category],[2]!ProdManager[Prod_Manager])</f>
        <v>Peter Stone</v>
      </c>
      <c r="Q3740" s="15">
        <f>YEAR(Ventas[[#This Row],[Order Date]])</f>
        <v>2016</v>
      </c>
      <c r="R3740" s="15" t="str">
        <f>TEXT(Ventas[[#This Row],[Order Date]],"MMM")</f>
        <v>jul</v>
      </c>
    </row>
    <row r="3741" spans="1:18" x14ac:dyDescent="0.25">
      <c r="A3741" s="6">
        <v>10321</v>
      </c>
      <c r="B3741" s="6" t="s">
        <v>81</v>
      </c>
      <c r="C3741" s="6" t="s">
        <v>43</v>
      </c>
      <c r="D3741" s="6">
        <v>14.4</v>
      </c>
      <c r="E3741" s="6">
        <v>12.96</v>
      </c>
      <c r="F3741" s="6">
        <v>10</v>
      </c>
      <c r="G3741" s="6" t="s">
        <v>175</v>
      </c>
      <c r="H3741" s="6" t="s">
        <v>176</v>
      </c>
      <c r="I3741" s="6" t="s">
        <v>149</v>
      </c>
      <c r="J3741" s="5">
        <v>42663</v>
      </c>
      <c r="K3741" s="12">
        <f>Ventas[[#This Row],[Unit Price]]*Ventas[[#This Row],[Quantity]]</f>
        <v>144</v>
      </c>
      <c r="L3741" s="12">
        <f>Ventas[[#This Row],[Unit Cost]]*Ventas[[#This Row],[Quantity]]</f>
        <v>129.60000000000002</v>
      </c>
      <c r="M3741" s="14">
        <f>Ventas[[#This Row],[Ingresos]]-Ventas[[#This Row],[Costes]]</f>
        <v>14.399999999999977</v>
      </c>
      <c r="N3741" s="14" t="str">
        <f>_xlfn.XLOOKUP(Ventas[[#This Row],[Ship Country]],[1]!Countries[Ship Country],[1]!Countries[Area],"No registrado")</f>
        <v>Nord Europe</v>
      </c>
      <c r="O3741" s="14" t="str">
        <f>_xlfn.XLOOKUP(Ventas[[#This Row],[Ship Country]],[1]!Countries[Ship Country],[1]!Countries[Continent],"No existe")</f>
        <v>Europe</v>
      </c>
      <c r="P3741" s="15" t="str">
        <f>_xlfn.XLOOKUP(Ventas[[#This Row],[Category]],[2]!ProdManager[Category],[2]!ProdManager[Prod_Manager])</f>
        <v>John Matter</v>
      </c>
      <c r="Q3741" s="15">
        <f>YEAR(Ventas[[#This Row],[Order Date]])</f>
        <v>2016</v>
      </c>
      <c r="R3741" s="15" t="str">
        <f>TEXT(Ventas[[#This Row],[Order Date]],"MMM")</f>
        <v>oct</v>
      </c>
    </row>
    <row r="3742" spans="1:18" x14ac:dyDescent="0.25">
      <c r="A3742" s="4">
        <v>10322</v>
      </c>
      <c r="B3742" s="4" t="s">
        <v>177</v>
      </c>
      <c r="C3742" s="4" t="s">
        <v>10</v>
      </c>
      <c r="D3742" s="4">
        <v>5.6</v>
      </c>
      <c r="E3742" s="4">
        <v>4.76</v>
      </c>
      <c r="F3742" s="4">
        <v>20</v>
      </c>
      <c r="G3742" s="4" t="s">
        <v>178</v>
      </c>
      <c r="H3742" s="4" t="s">
        <v>73</v>
      </c>
      <c r="I3742" s="4" t="s">
        <v>74</v>
      </c>
      <c r="J3742" s="5">
        <v>42552</v>
      </c>
      <c r="K3742" s="12">
        <f>Ventas[[#This Row],[Unit Price]]*Ventas[[#This Row],[Quantity]]</f>
        <v>112</v>
      </c>
      <c r="L3742" s="12">
        <f>Ventas[[#This Row],[Unit Cost]]*Ventas[[#This Row],[Quantity]]</f>
        <v>95.199999999999989</v>
      </c>
      <c r="M3742" s="14">
        <f>Ventas[[#This Row],[Ingresos]]-Ventas[[#This Row],[Costes]]</f>
        <v>16.800000000000011</v>
      </c>
      <c r="N3742" s="14" t="str">
        <f>_xlfn.XLOOKUP(Ventas[[#This Row],[Ship Country]],[1]!Countries[Ship Country],[1]!Countries[Area],"No registrado")</f>
        <v>Sud America</v>
      </c>
      <c r="O3742" s="14" t="str">
        <f>_xlfn.XLOOKUP(Ventas[[#This Row],[Ship Country]],[1]!Countries[Ship Country],[1]!Countries[Continent],"No existe")</f>
        <v>America</v>
      </c>
      <c r="P3742" s="15" t="str">
        <f>_xlfn.XLOOKUP(Ventas[[#This Row],[Category]],[2]!ProdManager[Category],[2]!ProdManager[Prod_Manager])</f>
        <v>Marc Caine</v>
      </c>
      <c r="Q3742" s="15">
        <f>YEAR(Ventas[[#This Row],[Order Date]])</f>
        <v>2016</v>
      </c>
      <c r="R3742" s="15" t="str">
        <f>TEXT(Ventas[[#This Row],[Order Date]],"MMM")</f>
        <v>jul</v>
      </c>
    </row>
    <row r="3743" spans="1:18" x14ac:dyDescent="0.25">
      <c r="A3743" s="6">
        <v>10323</v>
      </c>
      <c r="B3743" s="6" t="s">
        <v>134</v>
      </c>
      <c r="C3743" s="6" t="s">
        <v>24</v>
      </c>
      <c r="D3743" s="6">
        <v>12.4</v>
      </c>
      <c r="E3743" s="6">
        <v>10.292</v>
      </c>
      <c r="F3743" s="6">
        <v>5</v>
      </c>
      <c r="G3743" s="6" t="s">
        <v>179</v>
      </c>
      <c r="H3743" s="6" t="s">
        <v>180</v>
      </c>
      <c r="I3743" s="6" t="s">
        <v>21</v>
      </c>
      <c r="J3743" s="5">
        <v>42698</v>
      </c>
      <c r="K3743" s="12">
        <f>Ventas[[#This Row],[Unit Price]]*Ventas[[#This Row],[Quantity]]</f>
        <v>62</v>
      </c>
      <c r="L3743" s="12">
        <f>Ventas[[#This Row],[Unit Cost]]*Ventas[[#This Row],[Quantity]]</f>
        <v>51.46</v>
      </c>
      <c r="M3743" s="14">
        <f>Ventas[[#This Row],[Ingresos]]-Ventas[[#This Row],[Costes]]</f>
        <v>10.54</v>
      </c>
      <c r="N3743" s="14" t="str">
        <f>_xlfn.XLOOKUP(Ventas[[#This Row],[Ship Country]],[1]!Countries[Ship Country],[1]!Countries[Area],"No registrado")</f>
        <v>Nord Europe</v>
      </c>
      <c r="O3743" s="14" t="str">
        <f>_xlfn.XLOOKUP(Ventas[[#This Row],[Ship Country]],[1]!Countries[Ship Country],[1]!Countries[Continent],"No existe")</f>
        <v>Europe</v>
      </c>
      <c r="P3743" s="15" t="str">
        <f>_xlfn.XLOOKUP(Ventas[[#This Row],[Category]],[2]!ProdManager[Category],[2]!ProdManager[Prod_Manager])</f>
        <v>Lydia Sinn</v>
      </c>
      <c r="Q3743" s="15">
        <f>YEAR(Ventas[[#This Row],[Order Date]])</f>
        <v>2016</v>
      </c>
      <c r="R3743" s="15" t="str">
        <f>TEXT(Ventas[[#This Row],[Order Date]],"MMM")</f>
        <v>nov</v>
      </c>
    </row>
    <row r="3744" spans="1:18" x14ac:dyDescent="0.25">
      <c r="A3744" s="4">
        <v>10323</v>
      </c>
      <c r="B3744" s="4" t="s">
        <v>181</v>
      </c>
      <c r="C3744" s="4" t="s">
        <v>35</v>
      </c>
      <c r="D3744" s="4">
        <v>11.2</v>
      </c>
      <c r="E3744" s="4">
        <v>7.3919999999999986</v>
      </c>
      <c r="F3744" s="4">
        <v>4</v>
      </c>
      <c r="G3744" s="4" t="s">
        <v>179</v>
      </c>
      <c r="H3744" s="4" t="s">
        <v>180</v>
      </c>
      <c r="I3744" s="4" t="s">
        <v>21</v>
      </c>
      <c r="J3744" s="5">
        <v>42610</v>
      </c>
      <c r="K3744" s="12">
        <f>Ventas[[#This Row],[Unit Price]]*Ventas[[#This Row],[Quantity]]</f>
        <v>44.8</v>
      </c>
      <c r="L3744" s="12">
        <f>Ventas[[#This Row],[Unit Cost]]*Ventas[[#This Row],[Quantity]]</f>
        <v>29.567999999999994</v>
      </c>
      <c r="M3744" s="14">
        <f>Ventas[[#This Row],[Ingresos]]-Ventas[[#This Row],[Costes]]</f>
        <v>15.232000000000003</v>
      </c>
      <c r="N3744" s="14" t="str">
        <f>_xlfn.XLOOKUP(Ventas[[#This Row],[Ship Country]],[1]!Countries[Ship Country],[1]!Countries[Area],"No registrado")</f>
        <v>Nord Europe</v>
      </c>
      <c r="O3744" s="14" t="str">
        <f>_xlfn.XLOOKUP(Ventas[[#This Row],[Ship Country]],[1]!Countries[Ship Country],[1]!Countries[Continent],"No existe")</f>
        <v>Europe</v>
      </c>
      <c r="P3744" s="15" t="str">
        <f>_xlfn.XLOOKUP(Ventas[[#This Row],[Category]],[2]!ProdManager[Category],[2]!ProdManager[Prod_Manager])</f>
        <v>Lydia Sinn</v>
      </c>
      <c r="Q3744" s="15">
        <f>YEAR(Ventas[[#This Row],[Order Date]])</f>
        <v>2016</v>
      </c>
      <c r="R3744" s="15" t="str">
        <f>TEXT(Ventas[[#This Row],[Order Date]],"MMM")</f>
        <v>ago</v>
      </c>
    </row>
    <row r="3745" spans="1:18" x14ac:dyDescent="0.25">
      <c r="A3745" s="6">
        <v>10323</v>
      </c>
      <c r="B3745" s="6" t="s">
        <v>42</v>
      </c>
      <c r="C3745" s="6" t="s">
        <v>43</v>
      </c>
      <c r="D3745" s="6">
        <v>14.4</v>
      </c>
      <c r="E3745" s="6">
        <v>13.248000000000001</v>
      </c>
      <c r="F3745" s="6">
        <v>4</v>
      </c>
      <c r="G3745" s="6" t="s">
        <v>179</v>
      </c>
      <c r="H3745" s="6" t="s">
        <v>180</v>
      </c>
      <c r="I3745" s="6" t="s">
        <v>21</v>
      </c>
      <c r="J3745" s="5">
        <v>42460</v>
      </c>
      <c r="K3745" s="12">
        <f>Ventas[[#This Row],[Unit Price]]*Ventas[[#This Row],[Quantity]]</f>
        <v>57.6</v>
      </c>
      <c r="L3745" s="12">
        <f>Ventas[[#This Row],[Unit Cost]]*Ventas[[#This Row],[Quantity]]</f>
        <v>52.992000000000004</v>
      </c>
      <c r="M3745" s="14">
        <f>Ventas[[#This Row],[Ingresos]]-Ventas[[#This Row],[Costes]]</f>
        <v>4.607999999999997</v>
      </c>
      <c r="N3745" s="14" t="str">
        <f>_xlfn.XLOOKUP(Ventas[[#This Row],[Ship Country]],[1]!Countries[Ship Country],[1]!Countries[Area],"No registrado")</f>
        <v>Nord Europe</v>
      </c>
      <c r="O3745" s="14" t="str">
        <f>_xlfn.XLOOKUP(Ventas[[#This Row],[Ship Country]],[1]!Countries[Ship Country],[1]!Countries[Continent],"No existe")</f>
        <v>Europe</v>
      </c>
      <c r="P3745" s="15" t="str">
        <f>_xlfn.XLOOKUP(Ventas[[#This Row],[Category]],[2]!ProdManager[Category],[2]!ProdManager[Prod_Manager])</f>
        <v>John Matter</v>
      </c>
      <c r="Q3745" s="15">
        <f>YEAR(Ventas[[#This Row],[Order Date]])</f>
        <v>2016</v>
      </c>
      <c r="R3745" s="15" t="str">
        <f>TEXT(Ventas[[#This Row],[Order Date]],"MMM")</f>
        <v>mar</v>
      </c>
    </row>
    <row r="3746" spans="1:18" x14ac:dyDescent="0.25">
      <c r="A3746" s="4">
        <v>10324</v>
      </c>
      <c r="B3746" s="4" t="s">
        <v>56</v>
      </c>
      <c r="C3746" s="4" t="s">
        <v>35</v>
      </c>
      <c r="D3746" s="4">
        <v>13.9</v>
      </c>
      <c r="E3746" s="4">
        <v>9.452</v>
      </c>
      <c r="F3746" s="4">
        <v>21</v>
      </c>
      <c r="G3746" s="4" t="s">
        <v>182</v>
      </c>
      <c r="H3746" s="4" t="s">
        <v>183</v>
      </c>
      <c r="I3746" s="4" t="s">
        <v>84</v>
      </c>
      <c r="J3746" s="5">
        <v>42542</v>
      </c>
      <c r="K3746" s="12">
        <f>Ventas[[#This Row],[Unit Price]]*Ventas[[#This Row],[Quantity]]</f>
        <v>291.90000000000003</v>
      </c>
      <c r="L3746" s="12">
        <f>Ventas[[#This Row],[Unit Cost]]*Ventas[[#This Row],[Quantity]]</f>
        <v>198.49199999999999</v>
      </c>
      <c r="M3746" s="14">
        <f>Ventas[[#This Row],[Ingresos]]-Ventas[[#This Row],[Costes]]</f>
        <v>93.408000000000044</v>
      </c>
      <c r="N3746" s="14" t="str">
        <f>_xlfn.XLOOKUP(Ventas[[#This Row],[Ship Country]],[1]!Countries[Ship Country],[1]!Countries[Area],"No registrado")</f>
        <v>Nord America</v>
      </c>
      <c r="O3746" s="14" t="str">
        <f>_xlfn.XLOOKUP(Ventas[[#This Row],[Ship Country]],[1]!Countries[Ship Country],[1]!Countries[Continent],"No existe")</f>
        <v>America</v>
      </c>
      <c r="P3746" s="15" t="str">
        <f>_xlfn.XLOOKUP(Ventas[[#This Row],[Category]],[2]!ProdManager[Category],[2]!ProdManager[Prod_Manager])</f>
        <v>Lydia Sinn</v>
      </c>
      <c r="Q3746" s="15">
        <f>YEAR(Ventas[[#This Row],[Order Date]])</f>
        <v>2016</v>
      </c>
      <c r="R3746" s="15" t="str">
        <f>TEXT(Ventas[[#This Row],[Order Date]],"MMM")</f>
        <v>jun</v>
      </c>
    </row>
    <row r="3747" spans="1:18" x14ac:dyDescent="0.25">
      <c r="A3747" s="6">
        <v>10324</v>
      </c>
      <c r="B3747" s="6" t="s">
        <v>81</v>
      </c>
      <c r="C3747" s="6" t="s">
        <v>43</v>
      </c>
      <c r="D3747" s="6">
        <v>14.4</v>
      </c>
      <c r="E3747" s="6">
        <v>13.248000000000001</v>
      </c>
      <c r="F3747" s="6">
        <v>70</v>
      </c>
      <c r="G3747" s="6" t="s">
        <v>182</v>
      </c>
      <c r="H3747" s="6" t="s">
        <v>183</v>
      </c>
      <c r="I3747" s="6" t="s">
        <v>84</v>
      </c>
      <c r="J3747" s="5">
        <v>42528</v>
      </c>
      <c r="K3747" s="12">
        <f>Ventas[[#This Row],[Unit Price]]*Ventas[[#This Row],[Quantity]]</f>
        <v>1008</v>
      </c>
      <c r="L3747" s="12">
        <f>Ventas[[#This Row],[Unit Cost]]*Ventas[[#This Row],[Quantity]]</f>
        <v>927.36000000000013</v>
      </c>
      <c r="M3747" s="14">
        <f>Ventas[[#This Row],[Ingresos]]-Ventas[[#This Row],[Costes]]</f>
        <v>80.639999999999873</v>
      </c>
      <c r="N3747" s="14" t="str">
        <f>_xlfn.XLOOKUP(Ventas[[#This Row],[Ship Country]],[1]!Countries[Ship Country],[1]!Countries[Area],"No registrado")</f>
        <v>Nord America</v>
      </c>
      <c r="O3747" s="14" t="str">
        <f>_xlfn.XLOOKUP(Ventas[[#This Row],[Ship Country]],[1]!Countries[Ship Country],[1]!Countries[Continent],"No existe")</f>
        <v>America</v>
      </c>
      <c r="P3747" s="15" t="str">
        <f>_xlfn.XLOOKUP(Ventas[[#This Row],[Category]],[2]!ProdManager[Category],[2]!ProdManager[Prod_Manager])</f>
        <v>John Matter</v>
      </c>
      <c r="Q3747" s="15">
        <f>YEAR(Ventas[[#This Row],[Order Date]])</f>
        <v>2016</v>
      </c>
      <c r="R3747" s="15" t="str">
        <f>TEXT(Ventas[[#This Row],[Order Date]],"MMM")</f>
        <v>jun</v>
      </c>
    </row>
    <row r="3748" spans="1:18" x14ac:dyDescent="0.25">
      <c r="A3748" s="2">
        <v>10324</v>
      </c>
      <c r="B3748" s="2" t="s">
        <v>141</v>
      </c>
      <c r="C3748" s="2" t="s">
        <v>29</v>
      </c>
      <c r="D3748" s="2">
        <v>9.6</v>
      </c>
      <c r="E3748" s="2">
        <v>7.1040000000000001</v>
      </c>
      <c r="F3748" s="2">
        <v>30</v>
      </c>
      <c r="G3748" s="2" t="s">
        <v>182</v>
      </c>
      <c r="H3748" s="2" t="s">
        <v>183</v>
      </c>
      <c r="I3748" s="2" t="s">
        <v>84</v>
      </c>
      <c r="J3748" s="5">
        <v>42377</v>
      </c>
      <c r="K3748" s="12">
        <f>Ventas[[#This Row],[Unit Price]]*Ventas[[#This Row],[Quantity]]</f>
        <v>288</v>
      </c>
      <c r="L3748" s="12">
        <f>Ventas[[#This Row],[Unit Cost]]*Ventas[[#This Row],[Quantity]]</f>
        <v>213.12</v>
      </c>
      <c r="M3748" s="14">
        <f>Ventas[[#This Row],[Ingresos]]-Ventas[[#This Row],[Costes]]</f>
        <v>74.88</v>
      </c>
      <c r="N3748" s="14" t="str">
        <f>_xlfn.XLOOKUP(Ventas[[#This Row],[Ship Country]],[1]!Countries[Ship Country],[1]!Countries[Area],"No registrado")</f>
        <v>Nord America</v>
      </c>
      <c r="O3748" s="14" t="str">
        <f>_xlfn.XLOOKUP(Ventas[[#This Row],[Ship Country]],[1]!Countries[Ship Country],[1]!Countries[Continent],"No existe")</f>
        <v>America</v>
      </c>
      <c r="P3748" s="15" t="str">
        <f>_xlfn.XLOOKUP(Ventas[[#This Row],[Category]],[2]!ProdManager[Category],[2]!ProdManager[Prod_Manager])</f>
        <v>Peter Stone</v>
      </c>
      <c r="Q3748" s="15">
        <f>YEAR(Ventas[[#This Row],[Order Date]])</f>
        <v>2016</v>
      </c>
      <c r="R3748" s="15" t="str">
        <f>TEXT(Ventas[[#This Row],[Order Date]],"MMM")</f>
        <v>ene</v>
      </c>
    </row>
    <row r="3749" spans="1:18" x14ac:dyDescent="0.25">
      <c r="E3749" s="1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69067-5DB9-4BFF-B287-5CD2D64E8B8E}">
  <dimension ref="A1"/>
  <sheetViews>
    <sheetView workbookViewId="0">
      <selection activeCell="J20" sqref="J2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F934A-2E6F-4A7A-9ED4-CBBBB1834E6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Evolución</vt:lpstr>
      <vt:lpstr>Hoja7</vt:lpstr>
      <vt:lpstr>Hoja6</vt:lpstr>
      <vt:lpstr>Hoja1</vt:lpstr>
      <vt:lpstr>Hoja2</vt:lpstr>
      <vt:lpstr>Hoja3</vt:lpstr>
      <vt:lpstr>Hoja5</vt:lpstr>
      <vt:lpstr>Hoja8</vt:lpstr>
      <vt:lpstr>Hoja9</vt:lpstr>
      <vt:lpstr>Hoja11</vt:lpstr>
      <vt:lpstr>Hoja10</vt:lpstr>
      <vt:lpstr>Hoja12</vt:lpstr>
      <vt:lpstr>Datos</vt:lpstr>
      <vt:lpstr>Segmentación</vt:lpstr>
      <vt:lpstr>Hoja4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Centertic</dc:creator>
  <cp:lastModifiedBy>VirtualClass Power BI</cp:lastModifiedBy>
  <dcterms:created xsi:type="dcterms:W3CDTF">2017-03-19T09:40:48Z</dcterms:created>
  <dcterms:modified xsi:type="dcterms:W3CDTF">2022-10-27T08:57:52Z</dcterms:modified>
</cp:coreProperties>
</file>